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125" yWindow="315" windowWidth="11565" windowHeight="13620" firstSheet="3" activeTab="4"/>
  </bookViews>
  <sheets>
    <sheet name="GoldenGate_retained" sheetId="1" r:id="rId1"/>
    <sheet name="GoldenGate_discarded" sheetId="5" r:id="rId2"/>
    <sheet name="UNEAK_retained" sheetId="2" r:id="rId3"/>
    <sheet name="UNEAK_paralogs" sheetId="3" r:id="rId4"/>
    <sheet name="clusters" sheetId="6" r:id="rId5"/>
    <sheet name="Metadata" sheetId="4" r:id="rId6"/>
  </sheets>
  <calcPr calcId="145621"/>
</workbook>
</file>

<file path=xl/calcChain.xml><?xml version="1.0" encoding="utf-8"?>
<calcChain xmlns="http://schemas.openxmlformats.org/spreadsheetml/2006/main">
  <c r="AO768" i="6" l="1"/>
  <c r="AO765" i="6"/>
  <c r="AO759" i="6"/>
  <c r="AO755" i="6"/>
  <c r="AO753" i="6"/>
  <c r="AO751" i="6"/>
  <c r="AO747" i="6"/>
  <c r="AO734" i="6"/>
  <c r="AO732" i="6"/>
  <c r="AO731" i="6"/>
  <c r="AO724" i="6"/>
  <c r="AO711" i="6"/>
  <c r="AP710" i="6"/>
  <c r="AP702" i="6"/>
  <c r="AO693" i="6"/>
  <c r="AP678" i="6"/>
  <c r="AP673" i="6"/>
  <c r="AP671" i="6"/>
  <c r="AP658" i="6"/>
  <c r="AP655" i="6"/>
  <c r="AP649" i="6"/>
  <c r="AP634" i="6"/>
  <c r="AO633" i="6"/>
  <c r="AO632" i="6"/>
  <c r="AP625" i="6"/>
  <c r="AO624" i="6"/>
  <c r="AO617" i="6"/>
  <c r="AP616" i="6"/>
  <c r="AP611" i="6"/>
  <c r="AO600" i="6"/>
  <c r="AO599" i="6"/>
  <c r="AO593" i="6"/>
  <c r="AP592" i="6"/>
  <c r="AP581" i="6"/>
  <c r="AP569" i="6"/>
  <c r="AP566" i="6"/>
  <c r="AO559" i="6"/>
  <c r="AP553" i="6"/>
  <c r="AP548" i="6"/>
  <c r="AP535" i="6"/>
  <c r="AP532" i="6"/>
  <c r="AP511" i="6"/>
  <c r="AP509" i="6"/>
  <c r="AP508" i="6"/>
  <c r="AP505" i="6"/>
  <c r="AP502" i="6"/>
  <c r="AP497" i="6"/>
  <c r="AP481" i="6"/>
  <c r="AP478" i="6"/>
  <c r="AO464" i="6"/>
  <c r="AO460" i="6"/>
  <c r="AO459" i="6"/>
  <c r="AO453" i="6"/>
  <c r="AO452" i="6"/>
  <c r="AO445" i="6"/>
  <c r="AO442" i="6"/>
  <c r="AO438" i="6"/>
  <c r="AO437" i="6"/>
  <c r="AO436" i="6"/>
  <c r="AO433" i="6"/>
  <c r="AO432" i="6"/>
  <c r="AO431" i="6"/>
  <c r="AO426" i="6"/>
  <c r="AO424" i="6"/>
  <c r="AO423" i="6"/>
  <c r="AO422" i="6"/>
  <c r="AO414" i="6"/>
  <c r="AO413" i="6"/>
  <c r="AO409" i="6"/>
  <c r="AO405" i="6"/>
  <c r="AO403" i="6"/>
  <c r="AO402" i="6"/>
  <c r="AO401" i="6"/>
  <c r="AO399" i="6"/>
  <c r="AO389" i="6"/>
  <c r="AO387" i="6"/>
  <c r="AO382" i="6"/>
  <c r="AO380" i="6"/>
  <c r="AO379" i="6"/>
  <c r="AO377" i="6"/>
  <c r="AO375" i="6"/>
  <c r="AO374" i="6"/>
  <c r="AO370" i="6"/>
  <c r="AO369" i="6"/>
  <c r="AO368" i="6"/>
  <c r="AO367" i="6"/>
  <c r="AO366" i="6"/>
  <c r="AO363" i="6"/>
  <c r="AO361" i="6"/>
  <c r="AO355" i="6"/>
  <c r="AO354" i="6"/>
  <c r="AO352" i="6"/>
  <c r="AO351" i="6"/>
  <c r="AO349" i="6"/>
  <c r="AO347" i="6"/>
  <c r="AO345" i="6"/>
  <c r="AO342" i="6"/>
  <c r="AO328" i="6"/>
  <c r="AO321" i="6"/>
  <c r="AO315" i="6"/>
  <c r="AO314" i="6"/>
  <c r="AO312" i="6"/>
  <c r="AO310" i="6"/>
  <c r="AO309" i="6"/>
  <c r="AO308" i="6"/>
  <c r="AO306" i="6"/>
  <c r="AO303" i="6"/>
  <c r="AO302" i="6"/>
  <c r="AO301" i="6"/>
  <c r="AO300" i="6"/>
  <c r="AO299" i="6"/>
  <c r="AO291" i="6"/>
  <c r="AO290" i="6"/>
  <c r="AO289" i="6"/>
  <c r="AO288" i="6"/>
  <c r="AO284" i="6"/>
  <c r="AO281" i="6"/>
  <c r="AO280" i="6"/>
  <c r="AO279" i="6"/>
  <c r="AO278" i="6"/>
  <c r="AS272" i="6"/>
  <c r="AS269" i="6"/>
  <c r="AS258" i="6"/>
  <c r="AT252" i="6"/>
  <c r="AS252" i="6"/>
  <c r="AT243" i="6"/>
  <c r="AS243" i="6"/>
  <c r="AS240" i="6"/>
  <c r="AT235" i="6"/>
  <c r="AS235" i="6"/>
  <c r="AT233" i="6"/>
  <c r="AS229" i="6"/>
  <c r="AT225" i="6"/>
  <c r="AS225" i="6"/>
  <c r="AS217" i="6"/>
  <c r="AS215" i="6"/>
  <c r="AT213" i="6"/>
  <c r="AS213" i="6"/>
  <c r="AT211" i="6"/>
  <c r="AS211" i="6"/>
  <c r="AS197" i="6"/>
  <c r="AT195" i="6"/>
  <c r="AQ192" i="6"/>
  <c r="AP178" i="6"/>
  <c r="AR174" i="6"/>
  <c r="AQ174" i="6"/>
  <c r="AQ170" i="6"/>
  <c r="AQ169" i="6"/>
  <c r="AQ167" i="6"/>
  <c r="AR165" i="6"/>
  <c r="AQ161" i="6"/>
  <c r="AR158" i="6"/>
  <c r="AR156" i="6"/>
  <c r="AS155" i="6"/>
  <c r="AQ150" i="6"/>
  <c r="BI768" i="6"/>
  <c r="BI765" i="6"/>
  <c r="BD755" i="6"/>
  <c r="BI755" i="6"/>
  <c r="BI753" i="6"/>
  <c r="BI752" i="6"/>
  <c r="BI751" i="6"/>
  <c r="BI747" i="6"/>
  <c r="BI734" i="6"/>
  <c r="BI732" i="6"/>
  <c r="BI731" i="6"/>
  <c r="BD730" i="6"/>
  <c r="BD726" i="6"/>
  <c r="BI724" i="6"/>
  <c r="BD723" i="6"/>
  <c r="BD721" i="6"/>
  <c r="BD719" i="6"/>
  <c r="BD717" i="6"/>
  <c r="BD715" i="6"/>
  <c r="BI711" i="6"/>
  <c r="BJ710" i="6"/>
  <c r="BJ702" i="6"/>
  <c r="BI699" i="6"/>
  <c r="BI693" i="6"/>
  <c r="BJ691" i="6"/>
  <c r="BJ673" i="6"/>
  <c r="BJ671" i="6"/>
  <c r="BJ658" i="6"/>
  <c r="BJ655" i="6"/>
  <c r="BJ653" i="6"/>
  <c r="BJ651" i="6"/>
  <c r="BJ649" i="6"/>
  <c r="BI646" i="6"/>
  <c r="BJ641" i="6"/>
  <c r="BJ637" i="6"/>
  <c r="BI633" i="6"/>
  <c r="BI632" i="6"/>
  <c r="BJ625" i="6"/>
  <c r="BI624" i="6"/>
  <c r="BI617" i="6"/>
  <c r="BJ616" i="6"/>
  <c r="BJ612" i="6"/>
  <c r="BJ602" i="6"/>
  <c r="BI599" i="6"/>
  <c r="BI593" i="6"/>
  <c r="BJ592" i="6"/>
  <c r="BJ581" i="6"/>
  <c r="BJ574" i="6"/>
  <c r="BJ572" i="6"/>
  <c r="BJ569" i="6"/>
  <c r="BJ566" i="6"/>
  <c r="BI559" i="6"/>
  <c r="BJ553" i="6"/>
  <c r="BJ548" i="6"/>
  <c r="BJ544" i="6"/>
  <c r="BJ532" i="6"/>
  <c r="BD514" i="6"/>
  <c r="BD499" i="6"/>
  <c r="BB497" i="6"/>
  <c r="BD497" i="6"/>
  <c r="BD496" i="6"/>
  <c r="BD495" i="6"/>
  <c r="BD489" i="6"/>
  <c r="BD487" i="6"/>
  <c r="BD482" i="6"/>
  <c r="BD480" i="6"/>
  <c r="BD474" i="6"/>
  <c r="BD472" i="6"/>
  <c r="BD467" i="6"/>
  <c r="BI464" i="6"/>
  <c r="BI460" i="6"/>
  <c r="BI459" i="6"/>
  <c r="BI452" i="6"/>
  <c r="BI451" i="6"/>
  <c r="BI445" i="6"/>
  <c r="BD443" i="6"/>
  <c r="BI442" i="6"/>
  <c r="BI438" i="6"/>
  <c r="BI437" i="6"/>
  <c r="BI436" i="6"/>
  <c r="BI433" i="6"/>
  <c r="BD433" i="6"/>
  <c r="BI432" i="6"/>
  <c r="BI431" i="6"/>
  <c r="BI429" i="6"/>
  <c r="BI426" i="6"/>
  <c r="BI425" i="6"/>
  <c r="BI423" i="6"/>
  <c r="BI422" i="6"/>
  <c r="BI415" i="6"/>
  <c r="BI414" i="6"/>
  <c r="BI413" i="6"/>
  <c r="BI409" i="6"/>
  <c r="BI405" i="6"/>
  <c r="BI404" i="6"/>
  <c r="BI403" i="6"/>
  <c r="BI402" i="6"/>
  <c r="BI401" i="6"/>
  <c r="BD401" i="6"/>
  <c r="BI399" i="6"/>
  <c r="BI398" i="6"/>
  <c r="BI393" i="6"/>
  <c r="BD392" i="6"/>
  <c r="BI389" i="6"/>
  <c r="BD388" i="6"/>
  <c r="BI387" i="6"/>
  <c r="BI380" i="6"/>
  <c r="BI379" i="6"/>
  <c r="BI377" i="6"/>
  <c r="BD378" i="6"/>
  <c r="BD377" i="6"/>
  <c r="BI376" i="6"/>
  <c r="BI375" i="6"/>
  <c r="BI374" i="6"/>
  <c r="BD372" i="6"/>
  <c r="BI370" i="6"/>
  <c r="BI369" i="6"/>
  <c r="BI368" i="6"/>
  <c r="BI367" i="6"/>
  <c r="BI366" i="6"/>
  <c r="BI364" i="6"/>
  <c r="BI363" i="6"/>
  <c r="BI361" i="6"/>
  <c r="BI355" i="6"/>
  <c r="BI354" i="6"/>
  <c r="BI352" i="6"/>
  <c r="BI351" i="6"/>
  <c r="BI349" i="6"/>
  <c r="BD348" i="6"/>
  <c r="BI347" i="6"/>
  <c r="BI346" i="6"/>
  <c r="BI345" i="6"/>
  <c r="BI342" i="6"/>
  <c r="BD342" i="6"/>
  <c r="BD333" i="6"/>
  <c r="BI328" i="6"/>
  <c r="BI321" i="6"/>
  <c r="BI315" i="6"/>
  <c r="BI314" i="6"/>
  <c r="BI312" i="6"/>
  <c r="BI310" i="6"/>
  <c r="BI309" i="6"/>
  <c r="BI308" i="6"/>
  <c r="BI307" i="6"/>
  <c r="BI306" i="6"/>
  <c r="BI305" i="6"/>
  <c r="BI303" i="6"/>
  <c r="BI302" i="6"/>
  <c r="BI301" i="6"/>
  <c r="BI300" i="6"/>
  <c r="BI299" i="6"/>
  <c r="BI298" i="6"/>
  <c r="BI294" i="6"/>
  <c r="BI291" i="6"/>
  <c r="BI290" i="6"/>
  <c r="BI289" i="6"/>
  <c r="BI288" i="6"/>
  <c r="BI284" i="6"/>
  <c r="BI281" i="6"/>
  <c r="BI280" i="6"/>
  <c r="BI279" i="6"/>
  <c r="BI278" i="6"/>
  <c r="BN272" i="6"/>
  <c r="BG265" i="6"/>
  <c r="BG264" i="6"/>
  <c r="BF264" i="6"/>
  <c r="BE264" i="6"/>
  <c r="BG260" i="6"/>
  <c r="BF260" i="6"/>
  <c r="BN258" i="6"/>
  <c r="BG256" i="6"/>
  <c r="BF256" i="6"/>
  <c r="BF255" i="6"/>
  <c r="BG254" i="6"/>
  <c r="BG253" i="6"/>
  <c r="BF253" i="6"/>
  <c r="BE253" i="6"/>
  <c r="BO252" i="6"/>
  <c r="BN252" i="6"/>
  <c r="BG251" i="6"/>
  <c r="BF251" i="6"/>
  <c r="BG248" i="6"/>
  <c r="BF248" i="6"/>
  <c r="BO243" i="6"/>
  <c r="BN243" i="6"/>
  <c r="BG242" i="6"/>
  <c r="BF242" i="6"/>
  <c r="BE242" i="6"/>
  <c r="BO240" i="6"/>
  <c r="BN240" i="6"/>
  <c r="BF237" i="6"/>
  <c r="BE237" i="6"/>
  <c r="BG236" i="6"/>
  <c r="BF236" i="6"/>
  <c r="BO235" i="6"/>
  <c r="BN235" i="6"/>
  <c r="BG234" i="6"/>
  <c r="BF234" i="6"/>
  <c r="BO233" i="6"/>
  <c r="BN229" i="6"/>
  <c r="BG227" i="6"/>
  <c r="BN225" i="6"/>
  <c r="BG224" i="6"/>
  <c r="BF224" i="6"/>
  <c r="BE219" i="6"/>
  <c r="BE216" i="6"/>
  <c r="BO215" i="6"/>
  <c r="BN215" i="6"/>
  <c r="BN213" i="6"/>
  <c r="BG212" i="6"/>
  <c r="BF212" i="6"/>
  <c r="BO211" i="6"/>
  <c r="BN211" i="6"/>
  <c r="BG205" i="6"/>
  <c r="BG204" i="6"/>
  <c r="BE204" i="6"/>
  <c r="BM201" i="6"/>
  <c r="BE199" i="6"/>
  <c r="BF198" i="6"/>
  <c r="BE198" i="6"/>
  <c r="BO197" i="6"/>
  <c r="BN197" i="6"/>
  <c r="BO195" i="6"/>
  <c r="BN195" i="6"/>
  <c r="BG196" i="6"/>
  <c r="BF196" i="6"/>
  <c r="BE196" i="6"/>
  <c r="BK192" i="6"/>
  <c r="BI192" i="6"/>
  <c r="BG191" i="6"/>
  <c r="BE191" i="6"/>
  <c r="BL187" i="6"/>
  <c r="BF181" i="6"/>
  <c r="BL179" i="6"/>
  <c r="BJ178" i="6"/>
  <c r="BL174" i="6"/>
  <c r="BK174" i="6"/>
  <c r="BK170" i="6"/>
  <c r="BK169" i="6"/>
  <c r="BK167" i="6"/>
  <c r="BK166" i="6"/>
  <c r="BL165" i="6"/>
  <c r="BB164" i="6"/>
  <c r="BN162" i="6"/>
  <c r="BK161" i="6"/>
  <c r="BL158" i="6"/>
  <c r="BK157" i="6"/>
  <c r="BL156" i="6"/>
  <c r="BO155" i="6"/>
  <c r="BK150" i="6"/>
  <c r="BB109" i="6"/>
  <c r="BB100" i="6"/>
  <c r="BB45" i="6"/>
  <c r="BB42" i="6"/>
  <c r="BD26" i="6"/>
  <c r="BF12" i="6"/>
  <c r="BF11" i="6"/>
  <c r="BD10" i="6"/>
  <c r="BF9" i="6"/>
  <c r="BF8" i="6"/>
</calcChain>
</file>

<file path=xl/comments1.xml><?xml version="1.0" encoding="utf-8"?>
<comments xmlns="http://schemas.openxmlformats.org/spreadsheetml/2006/main">
  <authors>
    <author>User</author>
  </authors>
  <commentList>
    <comment ref="D769" author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 [for cpSSR size reference only; not included in analysis]</t>
        </r>
      </text>
    </comment>
  </commentList>
</comments>
</file>

<file path=xl/sharedStrings.xml><?xml version="1.0" encoding="utf-8"?>
<sst xmlns="http://schemas.openxmlformats.org/spreadsheetml/2006/main" count="104345" uniqueCount="72394">
  <si>
    <t>Locus_Name</t>
  </si>
  <si>
    <t>Sequence</t>
  </si>
  <si>
    <t>GFSSContig11408_475</t>
  </si>
  <si>
    <t>CAGCAAGGATGGCAAGTGATGTACACCCGCTGTTAGTTTCCGCCATGAGC[A/C]TGGGAGAAGGCTCCTGCTTAAGAAAAAAAAGAAGAAAAAAGAAAAAGAAG</t>
  </si>
  <si>
    <t>GFSSContig11329_172</t>
  </si>
  <si>
    <t>CGGTAGATCATCTTCGTCCTCCTCGGGTTCCTCTCTCTCCCGTCCCTTGG[A/G]ACTCGCTAGTTGCTGCGGCGCGTGCGTGGAGGTGCGGCGGCCCTCCTAGA</t>
  </si>
  <si>
    <t>GFk50ctg97419_270</t>
  </si>
  <si>
    <t>TGCTGTCGCTTTGGCAGACCTTGATGCAGCAAAACAGGAGCTTAGAAAG[C/G]TCAAGAAGGATTTTGAAACATCTTTGGATATGAGGTTGTCTGCTGCCCAGC</t>
  </si>
  <si>
    <t>GFSSContig13121_533</t>
  </si>
  <si>
    <t>CACACAGCGACCTTGAGCCACCCTCTCGTGGACGAGCCGGCAGGTGCTCG[A/C]TCGTACATCCTCAGGCAGGCGAACAGTGCGAGTAGATCGGCGTAGGAAAA</t>
  </si>
  <si>
    <t>GFSSContig12684_677</t>
  </si>
  <si>
    <t>TGGAGGATGCCATGAAGGAGCTAGAGCCATGGTTCTCCAATGGGAGCCAG[T/C]AAAGCACCGGTAATCAGCTCAGATTCCTTGCCATTTTTGGGTCTGGTGGC</t>
  </si>
  <si>
    <t>GFSSContig17410_1527</t>
  </si>
  <si>
    <t>GAAAATTCACTGGCATGGCTAAGGGCATTACCCCTCTGCAACGCTGTGGG[A/T]CCGGTTTATTTTTATCCACACTCTCAATGGTGTCAGCAGCATTGGTGGAG</t>
  </si>
  <si>
    <t>GFSSContig11785_150</t>
  </si>
  <si>
    <t>CGCCGCCGCCGTCACCACCGCCATTGCCGTCGACCATCTTGCTGATGAACTTGGGGATG[T/G]GGACCTCGTACCCAAACAGCGAGAAGTTGGGCGGCAGCTGCGGCATCTTAGGCCCCGATGG</t>
  </si>
  <si>
    <t>GFSSContig240_200</t>
  </si>
  <si>
    <t>CAGTCCGGTTGCCAATAACGGCAGAGCCACTAATTAAACAAGAACACTTA[A/G]GCGCCCGCCCAGCAGCAATGAGCTCGGTCGGTTGCATGCAGATCGACCGT</t>
  </si>
  <si>
    <t>GFSSContig19306_1342</t>
  </si>
  <si>
    <t>GCTGGGAGCTGCCGGGACGTGAGCACCTCCATCTACGTCGTGGCCCTGGC[T/C]GGCGGCGTCATGGTCTACGTGGTGATCCACGTCATCTTCTTCACCCTCGA</t>
  </si>
  <si>
    <t>GFSSContig11556_728</t>
  </si>
  <si>
    <t>CTGGAGGCTGTCTCTGGTCGACCGAACACTGACAACTCCCTCGAGGAAAG[A/C]AAAATATATCTTTTGGAGTGGGCCTGGAGCTTGTATGAAGGGAAGCAACC</t>
  </si>
  <si>
    <t>GFSSContig18512_134</t>
  </si>
  <si>
    <t>CGCATGGGAGAGTCAGTGTCGCAGAAGGCAATGGTCGGGATGTTCCCCAG[A/T]GCAGACTCCTTGATTGGCTGGTGGTCAGTCCTTGGGTCAGTAAGGATGAG</t>
  </si>
  <si>
    <t>GFSSContig19339_897</t>
  </si>
  <si>
    <t>GGCAAGGTCGTCCCCGGCTTCCCGCCGGTGTACGCCATCGGTCCGCTCAG[A/G]TCGCAGCACAACTCACCTGAAGTTGAGAAGGAAGAAGCAACGGGCTCCCC</t>
  </si>
  <si>
    <t>GFSSContig15832_1407</t>
  </si>
  <si>
    <t>TTGACATTAAGGGCAAAAGAATACAGTCACTGGCTGAGTTCAGCACTGAC[A/G]GAAACTTGGTCCTGTCCCATGAATATTGCCCTAGTAGTATATCCAGTTAT</t>
  </si>
  <si>
    <t>GFSSContig12299_294</t>
  </si>
  <si>
    <t>CCATTGCACTGTGGAGTATCACCTCACTGAGATTTGCAAGATGTGAGATGCCCTCGATG[C/G]TTCCTGATGGCAGCTCAGAATTTGGACAGAGGAGGTAAAGGGATGTTAGGCTTCTCATGGA</t>
  </si>
  <si>
    <t>GFSSContig14160_179</t>
  </si>
  <si>
    <t>CAGAAAGCAAGAGAAAAAATGAGGCTTCGCGTCGGAGCTCTTGCTCTGCT[T/C]TTGCTCCTGTTCGTCCATGGAGGCGGCCAACAGGCAGCGGAGGCCGGCGG</t>
  </si>
  <si>
    <t>GFSSContig12432_263</t>
  </si>
  <si>
    <t>TAAATCAACACGAAGGCGGCGGCGAAGCAGTGGAAATGGATCCTTCAAAA[A/G]AAGCAGTGGAAAAGGATCCTTCAAAAGAAGCAGTGGAAAAGGCGAGACAG</t>
  </si>
  <si>
    <t>GFSSContig12293_137</t>
  </si>
  <si>
    <t>AAGAACCGCGGTGACATCGCCAGGAAGCCGTACTGCACGTACACGAACGG[T/C]GAGGTGATGGAGGTCCGGACTGGCGACTTGAGCGTCACCGTGGAGTACCA</t>
  </si>
  <si>
    <t>GFSSContig19784_552</t>
  </si>
  <si>
    <t>GAGAAGTCAAACAACGGTGGCAGCGGCCGTTCACTTGGCAAGCAGACCTT[A/G]GGATCCCGCATGTCATCAAAGAGGTATATAGCCGGAGAAGTTGAGTTGCA</t>
  </si>
  <si>
    <t>GFSSContig14927_421</t>
  </si>
  <si>
    <t>TGTCTCTCCATCTGCTGTTCATGATAGTTCGTCCTGGAGAAGGATCGCGC[A/G]TCCCGGCTGGAAGTGGGTGCCTCCTGAAGAAGAAACCTCCTGCATATCAA</t>
  </si>
  <si>
    <t>GFSSContig1405_481</t>
  </si>
  <si>
    <t>TCAAATGAAGGAAGCATGTGCGGTTACTTCTCCAGCCTATACAAAACTGA[T/C]GATCTTTACTACTAGCAACTACAATGCACAACGAATCGCATTGTTCTGCT</t>
  </si>
  <si>
    <t>GFSSContig17942_483</t>
  </si>
  <si>
    <t>TCCAGAAGACCCGGCAGTCGCAAGCACAGCTCGCCAGGTCCTGTGCCCAT[T/C]GGATCCGTGTCAAAAAGATCCGGCAGTCGCAAGCACAGCTCGGCCAGCTG</t>
  </si>
  <si>
    <t>GFSSContig16591_1287</t>
  </si>
  <si>
    <t>GCGACCACACCATCGACCCCCATCTTACTGGTCACAGCGACGCCTGAGGG[A/G]TCGATCCTCCGATGGGTTCTCGCGTTCTGCTAGCTGGTGGTGGTGCAATA</t>
  </si>
  <si>
    <t>GFSSContig20565_566</t>
  </si>
  <si>
    <t>CTTCTGGGCTTCCCCGCCCCCTGCCTGCAGGCAGCTGATGGACCGTCTCC[T/C]CGCCGTCACTCTCGTCCTCCTCCTCCTCATCGTCGCTCTCCTCGCTCTCA</t>
  </si>
  <si>
    <t>GFSSContig19113_1684</t>
  </si>
  <si>
    <t>TGGGTGGATTTGCTAGCTTGCACGTCTTGTGCGTGACTGGATTGTTGTCG[T/C]CTGTCGCATATGCATGCAGCTTGGAAGCATGAGCTATTCATGATCCATCG</t>
  </si>
  <si>
    <t>GFSSContig20127_221</t>
  </si>
  <si>
    <t>AAAATTAAGATACAAGATGGCTTCAGTAAACTGGTGCTGAGCGCGCTCGA[A/C]GTGGGCGCAGTCACCACGGCTCCAACTGCTCCCGCAACTGTCGCCATCAT</t>
  </si>
  <si>
    <t>GFSSContig623_207</t>
  </si>
  <si>
    <t>CAAGCTATTCAGATTGCTTTCACGGTGGTTGTGTTTCCATGCCTTCTTTTGCAGTATAC[A/G]GGCCAAGCTGCCTATATAGCTCAGAACAAAGACCATGTCTCCTATGCCTTCTATCATTCCC</t>
  </si>
  <si>
    <t>GFSSContig17839_594</t>
  </si>
  <si>
    <t>CTCTCTCAGCTAGTGTCCTGTGGTGGCCACCATGCACACCGAGACAGCTG[A/G]CAATAATGGCATCCGGCGGCGGCGCCATGGCGCCGTCGCGCTGCTGCTCG</t>
  </si>
  <si>
    <t>GFSSContig18942_2100</t>
  </si>
  <si>
    <t>TTCCTCTTGCCGGATAAACACTTCGGCGGCATGTCGGGTCCCACCCATGT[T/C]CTGAAGAAGAGAAGCTGCACCAGAAGATTGGCAGGCGAGAAGCTGCTCGC</t>
  </si>
  <si>
    <t>GFSSContig19603_1415</t>
  </si>
  <si>
    <t>CGCCCAATCCACGGACATCTTGCCGGCGTCGCTGTACGTCGTCAGGCGGC[T/G]GAGCTTGCTGTACGGAATCATGGGCGAAGCTTGCAGCAAAATATGGATCT</t>
  </si>
  <si>
    <t>GFSSContig11691_448</t>
  </si>
  <si>
    <t>GATAGCTTCTGGTGTAGCGGTGGTGTGGCGAGTGGACCTGGGTCTCTTCT[A/C]CGGCGCTCTCCGGCGACGTGCCATGGTCCTGGGCCAGGTGGGCGTGGAGT</t>
  </si>
  <si>
    <t>GFSSContig4516_624</t>
  </si>
  <si>
    <t>CGATTCGGATGCCGATGCTCAAGGTCGCCGACTTCAAGGGTGGAACGCC[C/G]GAGGTAATTAAGACGAGCTACGCGGTGCTGGTTCTGGTGCCGCCCAGCGAC</t>
  </si>
  <si>
    <t>GFSSContig15126_309</t>
  </si>
  <si>
    <t>ACCTTATCACATCCTCCCCGACGATATTTCGACAAAACGAAGCCTTGTCA[A/G]TTCCCCTGCCACCTCTTTTTGTTCTGTTTTTTCCTCAAAATGATCACAGA</t>
  </si>
  <si>
    <t>GFSSContig7126_382</t>
  </si>
  <si>
    <t>ATTGCTCCGAGACAGATTTACGCATTGCTTGCTTGATCCACCAGTGAGA[A/G]TATGTAGAGAACCTAAAACCTTTTGATGCATCAAATTTTTCAGCTCCCCTT</t>
  </si>
  <si>
    <t>GFSSContig18942_2573</t>
  </si>
  <si>
    <t>AGGTGTTGTTTCAGATGACACCATTGGCGAGGAGACCAACGCTTCTCATC[A/G]TCGTCAGCAGGCAAAGGATGATGATGAGCAACCAACAGAGGGAATGGAAC</t>
  </si>
  <si>
    <t>GFSSContig10844_1430</t>
  </si>
  <si>
    <t>CTCCAGCAGTACTGGCTGCATGATGCTCAGTGCCGCAACCTCATCGAAAA[T/C]CTTCTCTGCGTACTTCTCAGTGCTATTGCTGTCGGTGCCTTTGGAGTAGC</t>
  </si>
  <si>
    <t>GFSSContig2688_68</t>
  </si>
  <si>
    <t>AAAATTGATGTGTATGCTTTTGGCGTTGTCCTTCTGGAGCTCATCTCTGGCAGGAAACC[A/G]CTTTGCACTGGTTGTCCAAAAGGGCAGGAGAGCCTAGTGATGTGGGCAAATTCCATCATAC</t>
  </si>
  <si>
    <t>GFSSContig18047_927</t>
  </si>
  <si>
    <t>ACTGTCCCCGACCAGTGGTCCTCTTGACAACTGACTAACATGCTCTATCG[A/G]TTATCCGCCATAACCAGAAGCACCGCCGCACCATAGTACATGTCCATTAT</t>
  </si>
  <si>
    <t>GFSSContig19229_860</t>
  </si>
  <si>
    <t>CCTCCAGCTGCACCCAGGCATTCCTACCCGTGAAAAACACGTCGTCCAGA[T/C]CGAGCTTGGCTAGCCTGTGGAACCCCGTGAAGTCGGCAGGCGCCGCCGGG</t>
  </si>
  <si>
    <t>GFSSContig451_367</t>
  </si>
  <si>
    <t>ATGTATAGTTGGCCCTGATAGATCTGACGTGTCGTCGCTGTAGCCTGTGT[T/C]TGAGGTATGCGCTGCGTGGTAGCAAGTGCCGTACGTATTACATGTTTACA</t>
  </si>
  <si>
    <t>GFSSContig20419_877</t>
  </si>
  <si>
    <t>TTGACAAGGAACATGAATGGCAGCAGGAGGGCGCCATCATCAATCGTTCA[A/G]CAATCAAAGGACTGTTCACGGACATGCTTGTTGCGGGATCAGATACAAGC</t>
  </si>
  <si>
    <t>GFk45ctg330893_106</t>
  </si>
  <si>
    <t>TTCCTCAGTATCAGATCATATATTTCTGAGTCAGGAAGTCCCTGGTAAGGCATCCGAAG[A/C]GTAAGCATCTCCAATAGAAAACATCCAAATGACCAGATATCTACTTCCAGTCCATAGTGGT</t>
  </si>
  <si>
    <t>GFSSContig2044_280</t>
  </si>
  <si>
    <t>CAGTTTGTTGAATTCCAGGAATCAACAATTGGAGCAGCTTTCTTTTCCCAGACCTTAGC[A/G]GTCAATGATGAGACTGTTAAGTTTGAAATCTGGGATACTGCTGGGCAGGAGAGGTACCGTG</t>
  </si>
  <si>
    <t>GFSSContig18921_2242</t>
  </si>
  <si>
    <t>TGGAGTCTGCACGGAGTCTTTTATTCGTTTTGCTTTGGAGCGTAGTCGGT[T/C]GTCGTGATATGTTATCCAGGCCTAACTACGGATTTGGTTGTCTGAACCTC</t>
  </si>
  <si>
    <t>GFSSContig18823_430</t>
  </si>
  <si>
    <t>AAATTGAACAACCCTGAAGACGGAGATTGAACCTAACACTAGCAATTGGG[C/G]GGACGACAAGAGAAGAGAAGGGGCATGCTCACATGCAGGATGCGCATGGC</t>
  </si>
  <si>
    <t>GFSSContig19910_1112</t>
  </si>
  <si>
    <t>GAAGTAGCCGGTGGTAAATTAAAAGGAACCTTTTTGTACATGGCGGCGGA[A/G]AGAGCACCGGTGCTGGTGAGGCACGCCGGCGGCGGCGCCGTGGAGGCGCT</t>
  </si>
  <si>
    <t>GFSSContig18909_129</t>
  </si>
  <si>
    <t>AACTTATAGAAAATGGCTGCGGAGAGAAAATCAGTAGATGAATCTCCATC[T/C]TATGCCGTGTCCGACGATGCAACTGACGATAATCTTTCATCGATCATATG</t>
  </si>
  <si>
    <t>GFSSContig7126_188</t>
  </si>
  <si>
    <t>CGGTGGAACCAATTTTACTATCAAGGGATACACTATACTTGGGGAGGTTTACTGCTGCC[A/T]CAACTCGTTTAATTGGCATACCAGTGTCCAGTGCAATTTCTTCATTGGTGGGTCGTCTTCT</t>
  </si>
  <si>
    <t>GFSSContig14681_1706</t>
  </si>
  <si>
    <t>TAGTAGCTTGAACAATAGTGAAACTGATGTTGTTCAAAGGGGCTATCTTG[T/C]TGTTAAAAAATCGGCATACTTTAGGAGAGGGAATGTGGGAGACTGGGTGA</t>
  </si>
  <si>
    <t>GFSSContig18309_474</t>
  </si>
  <si>
    <t>ACTTCTCTTGATAACCTGGTCCATCTGGAATGTGTGATTTGCGATAGAGTCCAAGATCA[A/G]TGCCATCAGCATCGATAATGGCCACCGAATTATAATGTGCATTGTTTGCTTCTTCGAAAAA</t>
  </si>
  <si>
    <t>GFSSContig14681_1156</t>
  </si>
  <si>
    <t>TCGCATTTACTATCACCAATCGCTCCCGCTATGATTTTAGCAACCACCCA[C/G]TCCTCACTCGCCATCCCCAAGAGCTTGTTAAGACCATCGATGTTGAAATC</t>
  </si>
  <si>
    <t>GFSSContig10135_1021</t>
  </si>
  <si>
    <t>TCGCGCTCTTTGCCTTTTCAAGTTTCAACTGTTGTTCGTCTTGTGTTTGC[A/T]AGCGCAACGAAAATGCAGCAGCAAGGCCGCAAGCAGGGGAAGTCCATTCC</t>
  </si>
  <si>
    <t>GFSSContig14816_413</t>
  </si>
  <si>
    <t>GGCCGCATGAAACCATCGTCAAACTTGCGCCAGAAATGGTGGAGGCTCGT[T/C]GGGCGGCGTAGGCTTGTGCCATTCTCAAGATCCAGGTGACCAGGGCTGTT</t>
  </si>
  <si>
    <t>GFSSContig18897_305</t>
  </si>
  <si>
    <t>ACAAAGACAACAACAACACCAGCAAGACCGAATGAAACTGGCTGCGGCAG[C/G]CTGACGAGGTGATACTGAACGCAGGCTCGCTCGCAGGAGTCGAGCCAATG</t>
  </si>
  <si>
    <t>GFSSContig9542_144</t>
  </si>
  <si>
    <t>ACCACAACGTGTAACGTGAGCGCTTATCCGGTGGCTCCAAAACCTTTCCT[A/G]CCTTTGATGCAAAAGAAAAAAGAAAGAAAGATATGTAGATGCTGAAATGT</t>
  </si>
  <si>
    <t>GFSSContig12058_504</t>
  </si>
  <si>
    <t>AGCTTCATGTGATCTTTATGTGCACGATTGCAGCGAGGAGCTAGCTCAGC[A/G]TTTCGAAGAATGGGAACTACGGAGAAGGGAGATGATTGATGATGAGATTT</t>
  </si>
  <si>
    <t>GFSSContig19404_144</t>
  </si>
  <si>
    <t>AGAACTTGGCTGCTATGAACCCGACCACTAGTCGACCTTTGCCAGCATGT[C/G]AACCAGCTCTTGAAAATCCATGTACGAGCTCCCACCCTCTGCCACAGCTG</t>
  </si>
  <si>
    <t>GFSSContig18785_295</t>
  </si>
  <si>
    <t>TCACTCTACAGATGGGCATAATGCCCTTCCTGTGCGTGATGATCTCAGAA[T/G]CATGCGCCAGCAGGCCGCCCCTCAGTTACGTCGCCCCAAGGCTGGTCGCT</t>
  </si>
  <si>
    <t>GFSSContig15832_782</t>
  </si>
  <si>
    <t>CAGAGAGCGTTCCCGATCGAGATCCCCCGGAAAGCTTTTAGGCTTAACGA[T/G]CATATTACAACCACGGCTATCACCCTCGGAGGTGAAGGTGGCACCATGGG</t>
  </si>
  <si>
    <t>GFSSContig7988_209</t>
  </si>
  <si>
    <t>AACGCCAGAACAGAGAAGAACGAATCGCGCCACAACAGAGAAGAACGAAT[T/C]GCAGTCCTCAGATGCCGCAACAGCCGGATGCGCCGCCTGCGATGCCCCCT</t>
  </si>
  <si>
    <t>GFSSContig14196_195</t>
  </si>
  <si>
    <t>TGAGCCAGCACTGCACTAACAATTATGCTGAGCGCTCCAAGGGGAGTAACCAGCACAGC[C/G]GGGGCGAAAGCATATGCCACGAAATTGGCAATCTCACCTACAATCATAGTGATCATGCCGA</t>
  </si>
  <si>
    <t>GFSSContig16029_183</t>
  </si>
  <si>
    <t>AACCAACCAACTAGCACACGTTACACGCAGAATCGAGAGTTCCATCAGCC[A/G]CCGCCGTCGTGTACACCAAGCGACCTCACCTGCTCTTCGCTGGTGCGCTT</t>
  </si>
  <si>
    <t>GFSSContig5092_390</t>
  </si>
  <si>
    <t>AAGGAGGACAAGAAGGAGGGCGACAAGAAGGAGGGCGACAAGAAGCAGCA[A/G]CAGGTCGTGTGGTACGGCCCGCCGCACCCGTGGTACGCCGCCGCGCAGCA</t>
  </si>
  <si>
    <t>GFSSContig14725_908</t>
  </si>
  <si>
    <t>GCGGGCAAAGGCCGACCACCACCACCAGTCTTTCACTGTGGACTCGCTAA[A/G]CTCCCAATCTCCCGGCGCCGCGCGCCAAAATCCGCAGCCGCTCTTCCTGA</t>
  </si>
  <si>
    <t>GFSSContig15134_690</t>
  </si>
  <si>
    <t>AACAGGAAGCGGTTCCACTTCGTCCACCATCAGCATCACGACGAAGAGGA[T/C]GAGGAGAAGAATATGATGAGGAAGCGGCTCCGTGACGCTGAGCACGGCGA</t>
  </si>
  <si>
    <t>GFSSContig15931_175</t>
  </si>
  <si>
    <t>GGTGCACCTGACACTCTTCCCTTGGAGCAGCAGGTCAAAAGCTTCGTTGATGTCCTTGA[A/G]GCCGACTTCATGGGTTATGAACTTGTCAAGCTCCAACTCCTTGTTCAGGTACTTATCGGCG</t>
  </si>
  <si>
    <t>GFSSContig11107_370</t>
  </si>
  <si>
    <t>GGAACAGCGGCACCATCAAAAGCTAGGTTGGTTGCACAAGACACAAGCAA[A/G]TCACGCAAGAAGCAACTGTGCCGTGCGAAAGAAAAATCCAGCAGAGTTTC</t>
  </si>
  <si>
    <t>GFk45ctg137790_105</t>
  </si>
  <si>
    <t>GTTCGTGCGATTGGGAGATGTGCAATTAAATTGGAGAGAGCTGCTGAAAGGTGCATCAG[T/C]GTTTTGCTTGAGCTGATTAAGATAAAAGTTAATTATGTTGTTCAGGAAGCTATAATTGTTA</t>
  </si>
  <si>
    <t>GFSSContig15887_1200</t>
  </si>
  <si>
    <t>GCGCTCTGTTATCTAGCTAAGGTACTCTCCAGGTTTGTTGTCAGACTCCA[T/C]GATTCTATCAGGGATGAGCGCTATCTCATCGGGCAGAGGTTGCAGAACTA</t>
  </si>
  <si>
    <t>GFk45ctg383365_270</t>
  </si>
  <si>
    <t>GCTCTTCAAATTAGCTATGTACCTATGGATGCGTTGCTGATCCGACGGCG[A/T]AAGGGACAGCGGTGGATTTAGTGGCAACATAGGTGCTTCCTGCACTAAAA</t>
  </si>
  <si>
    <t>GFSSContig5332_531</t>
  </si>
  <si>
    <t>CTGTCATCACTTGGTGTTGCTCGCCCAGCATTACTAACCTCAAGCATCCTGCACGCTTC[T/C]GCTTCTGACACAGGATTCCGGAAGACAAGTGGGTACACTGGTTTAGACATGAAAGATCGCC</t>
  </si>
  <si>
    <t>GFSSContig7317_190</t>
  </si>
  <si>
    <t>GGAAGCACAGGGGATCTAGAACAGAGCAATGGCAGAAGCAGCAGCGTCTGGAGGAACCC[A/G]CAAGCTTTGTCCAAGACAAGATATATGGACGACTCTGATATTGAGGAAGGGCTAAGCCTGC</t>
  </si>
  <si>
    <t>GFSSContig12422_501</t>
  </si>
  <si>
    <t>TCAGCTTCTTGCGCAGCAACCTGTTTGGCTTCAATGGCATGAGTAAACTCTTTTCCAAA[A/G]CTGAGGCTTGTGATGGACACATCATCCAGAGCGATATTGAAGTTGTTGGCCCTCTCAGTCA</t>
  </si>
  <si>
    <t>GFSSContig14911_734</t>
  </si>
  <si>
    <t>AATTATTGCAATTGGCCGAAGCCCTACCATGCGGCAGCCATTGATCCATGCCCAAAATGT[A/G]CCTGCCACTGGTGTTCCTGTCCCAACACTCGATCAGCGTGCAAGTAGAAATGATGCCTGG</t>
  </si>
  <si>
    <t>GFSSContig15308_282</t>
  </si>
  <si>
    <t>AATGAAGGATGGCTGGAAGAGGACCTCAGGGCAGCGGAAGCGCTCAGCGCCAATGGTGAT[A/G]ACCTGTCCATCAGGAAGCTCGTAGCTCTTCTCCACGGAAGAGCTGGTCTTGGCAGTCTCC</t>
  </si>
  <si>
    <t>GFSSContig20558_410</t>
  </si>
  <si>
    <t>TCCCTTGTAGCTATCCATCCCTTTGGCCTTGGCAGCTGATACTGTCAATC[T/C]GGATGGTGGCGGTGGCAGGCCATCCAGCTCTGTGGTTGTGCCACCACTAT</t>
  </si>
  <si>
    <t>GFSSContig19568_1644</t>
  </si>
  <si>
    <t>TGGCTTAATTCCACCGTTACCGAGAGCAACAAGGTAGAGGCCCAGGTACGTGGTGAGGCG[T/G]TGAATGCCGCGGTTGTAGGACAAGCCCATCAGCAGTGGAAGAAGAGCTGAACCAGTCAGG</t>
  </si>
  <si>
    <t>GFSSContig11377_769</t>
  </si>
  <si>
    <t>GGCCATGATGATAGCTTTTTCTTGCCAGGCCTCACAGTTTTCATAACTCG[A/G]TCACACCTTATCACAAGGTTCTTGGTCAGCAAAGTGTTAACAATGTCTTC</t>
  </si>
  <si>
    <t>GFSSContig11513_84</t>
  </si>
  <si>
    <t>TTGAAAGAGATTTGGACTTCATACTGAGCCCCAGGTATCCGCAGGCGTTTTAACCAGAA[T/G]AACTTCTTCTGAAGCTCATGTGGTTTGGCGGTCTGTTCCACAAACTGTTTCTTGACATGCA</t>
  </si>
  <si>
    <t>GFSSContig19566_1037</t>
  </si>
  <si>
    <t>ATCCTTGAGAGCCTGGACGGCCTTCCTGCCCTCAGGGGTCTCCCGGCCACCGATGAGCAC[T/C]CTGTCAGGCTTGAACAGGTCCTCAATAGCAGTGCCCTCCGCAAGGAACTCTGGGTTTGAA</t>
  </si>
  <si>
    <t>GFSSContig11950_1194</t>
  </si>
  <si>
    <t>AGTCCAAGGCAGCCAGCAGCATCAGATAAGTTGTGTTCCACTGGGTTGT[A/G]ACATCTAAACAAAGGGTCTTGGCACTGGGAATCTCCAGCTGCAGAGCAATC</t>
  </si>
  <si>
    <t>GFSSContig15820_551</t>
  </si>
  <si>
    <t>TCACGGTGAAGCCAAAGGCTTCGTTGTTTGGCTCAAAAGTCTCCAGACTT[T/C]CATCAGTGATATCGATTTCAGTATCATCCTCCTCTTGACTACAGCAGTTT</t>
  </si>
  <si>
    <t>GFSSContig11100_445</t>
  </si>
  <si>
    <t>CATCCCCCGGGGTACACATCAGGGACATTTTCTTTGTCCATGTTCTTGGCCCTTGAGTTG[T/C]TCCGAACTGATTTTTCTGAAAGAGATGGTATAACTGTCGCAAAGCTTCTCTCCTTGCTTC</t>
  </si>
  <si>
    <t>GFSSContig19978_2050</t>
  </si>
  <si>
    <t>CAGAAGAATGGTTTCAAATGAATGCTGTTCTTCGTGTAAGCCTGGGGAA[T/C]TTCTTGTTTTTTGCAATATTGGCTCTCATGATGATTGGTGTGAAAGACCAG</t>
  </si>
  <si>
    <t>GFk25ctg762174_247</t>
  </si>
  <si>
    <t>CAAGTGGCTACACATGGAGAAAATACTGGCTATGAAGTTCCTTGCTTGATAGTTGCTGC[A/G]AAAGATGATCTTGACCAATCTTCACAAGCTCTACAAGAATCAACTAGAGTGAGCCAAGACA</t>
  </si>
  <si>
    <t>GFSSContig14643_563</t>
  </si>
  <si>
    <t>GTGGATATCTCTGACATCCCTGGTGGACCTTCAGCATTTGAAATATGTGC[T/C]AAGTTCTGCTATGGCATGATTGTAACACTCAATGCATATAATGTCCTCGC</t>
  </si>
  <si>
    <t>GFSSContig17989_352</t>
  </si>
  <si>
    <t>CTTAGCCATGCCCGGAATGCTAAAACAAATCGATCAGCCTGTGTGGGTGT[A/G]AATGTGATCTTTGTGTACTGCTGATTAACATCTGTAGAAGACTCCTTGGT</t>
  </si>
  <si>
    <t>GFSSContig17152_572</t>
  </si>
  <si>
    <t>GGGTAAATACATCTGACCGTGGATGGACTGACGAGTGCATTGGAGAGCCAATGCCGAGT[A/G]TGAAAAAGGCCAAGGACTCTGCCGCCGTTCTTCTGCTCGAGCTGCTGAATCGAAATTACCG</t>
  </si>
  <si>
    <t>GFSSContig14236_783</t>
  </si>
  <si>
    <t>CAACTCAGCTTTTAGTTCTTCATGTTCTTCCTGAATGCCAGACAACTGTTTCTGCACCTC[C/G]TCAATGTGAGCATCTCGGGAAGAGATCTCCTTCATTAGCAACTCCTTTAGGGATATTGCT</t>
  </si>
  <si>
    <t>GFSSContig18974_238</t>
  </si>
  <si>
    <t>CGTGTCCTCCCCGGAAGCCGCACGCGAGTTCTTGCAGAAGCACGACGCTGTCTTCGCGAC[A/G]CGGTTTGTACCAGACGCCACTGTCGACCATGCCAAGAACTCCGTCGTCTGGCTGCCCAAC</t>
  </si>
  <si>
    <t>GFSSContig19003_489</t>
  </si>
  <si>
    <t>TGTAAGGGATGACCTCAAGTGCCTCAGCAAACTCCTTGATGCAGTAACTCTCCATCCCTC[T/G]AAGCTCCTTAGCCCAAGCAGCCAGCTGCATTGACATTTCTATTTCTGGAGCACCGCCACC</t>
  </si>
  <si>
    <t>GFSSContig11723_705</t>
  </si>
  <si>
    <t>TGTTTAGCTCGCTTGATCACTGGAGTGAGCAATTTCCATTCCTTGAGCTTCATTCTTTC[A/G]ATCCTTGTAGAGAATGGCCAATTGGAGTTGCTGCTTCAAAAGTACTCTGCCACTGACACAG</t>
  </si>
  <si>
    <t>GFSSContig10391_197</t>
  </si>
  <si>
    <t>GCACAAGAAAGCTCATAAGCATAGGAAACAGTATGATGGTAGTTCTGAGT[T/C]TGATTCTGAGCCAGATGGCAAAGAGGCAAAGAGGAGAAGGAAGGAAGAGA</t>
  </si>
  <si>
    <t>GFSSContig8113_253</t>
  </si>
  <si>
    <t>TGTGCTGCCTGTGGACACCCATCAGAGATGTTTGGTTTTGTGAAGGAAGT[A/G]TTTCGAACATGTGCGCGGCAATGGAGGATCGAGATGCTGGTTAGAGAGTT</t>
  </si>
  <si>
    <t>GFSSContig3389_68</t>
  </si>
  <si>
    <t>AAGCCGGACATCAAGACGTACACCCCCTTGCTGAAGCTATGCTGCAGAAGGCAATGGGT[A/G]AAGACGCTTCTGTTCCTGATATGCCATATGTTCCAGAAGGACATCACCCCTGATTTCAGTA</t>
  </si>
  <si>
    <t>GFSSContig12956_423</t>
  </si>
  <si>
    <t>CAGAAACCAGGGGGTGGTGCAGGTGGGCCAAATGAATTCGGTCCCTGATTGTAAGGACTC[A/G]TGCCCATACCATAACCACCATAGGGTCCTCCCATTCCACCGTTATACATTGATCCACCAT</t>
  </si>
  <si>
    <t>GFSSContig1526_230</t>
  </si>
  <si>
    <t>TGTGGCTTTGAGCAACCTTTGGATCTCTTCTAGTGTTCTTCCTTTAGTTTCTGGTACTA[C/G]CTTTGCCACGAACAGCACAGTGACCAAGCTCGCTGCAGAGAACAGAAAGAATGTACCTGCG</t>
  </si>
  <si>
    <t>GFSSContig14485_1273</t>
  </si>
  <si>
    <t>AGAAGCGCTCATATGACCATACGGTTTTCACACGGCTTGTGACTGGGGC[A/G]ATTTGGTTTGCATAATTCCACATATAGATACTAGAGTCGTCGCTAGCAGAA</t>
  </si>
  <si>
    <t>GFSSContig17245_347</t>
  </si>
  <si>
    <t>GCTGCACAAACCCTTGAGCACAATAGTATAGCTTATGGTATTCGGCTTGCATCCACAGGC[A/G]GCCATACTTTTCAACAACATGACAGCTTCGTCGATAAGCCCTTCCTTGCAGAAGCCATTG</t>
  </si>
  <si>
    <t>GFSSContig14714_678</t>
  </si>
  <si>
    <t>GCGTCACTCTGGTCAAACAGCCTTTCCTTCAGGAAGAAAGCTGCTCCATG[T/C]GCGATCATACAGTCCCTTTCCATTTCTCCAAAGCGGAGACCACCATCACG</t>
  </si>
  <si>
    <t>GFSSContig20018_283</t>
  </si>
  <si>
    <t>TATCCAGTCTCCATCCTGTATGTTAGCTGGAACCCTAATCAATGATTTTGCCATCACGG[T/C]GAGTTTCTGGTGATTTGCAGAACTCATTGCTTCGTGGAGAAGATCAGATTTCATTTCTAGG</t>
  </si>
  <si>
    <t>GFSSContig15490_182</t>
  </si>
  <si>
    <t>CAGTCGGGTGCAAAATGATCTCCTTCAGAGCCCTCATTGCCATGATAGTTGCTTGTATG[T/C]AGACCTTTCTTTGTCCCAACTGCCATCAGGTTCCTTTCTCTTTGTTCCTACTACTGGCATT</t>
  </si>
  <si>
    <t>GFSSContig64_325</t>
  </si>
  <si>
    <t>GCATCTGAATGTCCATGAGACAAAGATGGAACTTATATGGGACTTGTAGGAGGGCGAGA[C/G]CATCTTTTCCACTCTCCACGCACTCCACCTTTGCTCCAAATTTCTTTAATGTGCCAGCAGC</t>
  </si>
  <si>
    <t>GFk50ctg100382_211</t>
  </si>
  <si>
    <t>CTAACACCTGGCCAATCTGCCAGGAGGAAATTAGCACTGGGAGAGAGTGCAAGTAGGCG[A/T]GTAAGGGATAATCAACTGCCTGAACCCACTGGACAGTTCTCACGAGGTTTAAATACAACCA</t>
  </si>
  <si>
    <t>GFSSContig20530_102</t>
  </si>
  <si>
    <t>TGTGGCAGGATGCACCTGCCCATCTAGCACTGAACAAAAATCCATGGCATGTAAGCCTC[A/G]TTGCAGTATCAGGTTAAGTGTCTAATGCGACAACATTGACCATGGAGCTGACAAATCAGTA</t>
  </si>
  <si>
    <t>GFSSContig17924_316</t>
  </si>
  <si>
    <t>GCTTGCTCCTCATCGATTAGCTCACACCGGCCTGGGATCGCATCCACCTCTTCTATGCCC[T/C]TGACTATGTCCTCCAGTGGTGCACCCACTGCAATGCCAACTGCCACAGTTGCAAGGATGT</t>
  </si>
  <si>
    <t>GFSSContig19508_1345</t>
  </si>
  <si>
    <t>AGAACTGGAAACTTGACCAGTCTGCTATGAAGCAATCGCGACCAAATGA[A/T]GCATTCAACTGGCAAACAAGGCAGCAATCTAATCCAGGGGCGCAAGTGAAG</t>
  </si>
  <si>
    <t>GFSSContig11271_1463</t>
  </si>
  <si>
    <t>TCAAAGGAATTAGTGAGTGACGAAAAGAAACGGAAAGGCCTTGACTTGAAAAGAAGGAT[T/C]GCAGATATTAAAGCCAGGGAGGGGAGATGTTTTGCATGGCAAAGGTGGACGCCTAAGCTTG</t>
  </si>
  <si>
    <t>GFSSContig4787_601</t>
  </si>
  <si>
    <t>CACAAGATTGGCAACAATTCCACAGTCGATGTCCGCCTTCGGAATTCATATGTAGCGCA[A/G]TGAAACAAAAGGAAGCCCTAGGGTCTTTTGGGTGTTAGGCCAAGGGGCAAAACTTAAAAAG</t>
  </si>
  <si>
    <t>GFSSContig17336_1550</t>
  </si>
  <si>
    <t>CTTGGGTTGGGCCCAGAGGCTTCACATCATCAGAGGTGTCGCGGCCGGG[T/C]TACTCTACATGCACGAGGAGTGGGAGAAGGTGGTTATACACCGAGACATCA</t>
  </si>
  <si>
    <t>GFSSContig18069_1033</t>
  </si>
  <si>
    <t>GCCAAGGTGGAGGTGCCCACCAGGTTCATCGTCGGCGACGGCGACCTCACCTACCACTAC[T/C]CGGGCATCCAGGACTACATCCACAAGGGCGGGTTCCAGGCCGACGTCCCGGGGCTCGACA</t>
  </si>
  <si>
    <t>GFSSContig19389_58</t>
  </si>
  <si>
    <t>GAGTGCCCATTCATGAAGCTCCTCAGCTGCATCTTCCCCAGGGCATTCTC[A/T]GGCCGCTCCTTAAACACCCACATGTACATGTTCTCCATGTCGTGCTGCAC</t>
  </si>
  <si>
    <t>GFSSContig18013_689</t>
  </si>
  <si>
    <t>ATAATGGCCTTGCTAGCGATAGGTTGCCCTCATTGAAAAAGGCAGTAGCT[A/C]GACCAGATTTCCCCGCTCGTCCTGTCCTCCCAATACGATGAACATAGTCA</t>
  </si>
  <si>
    <t>SSk40ctg20422_195</t>
  </si>
  <si>
    <t>AAGTCGACGTAGACGATTCCGAACTTGGACGTGTAACCTGACTGCCACTC[A/G]AAGTTATCAAGGAGAGACCAAGCGAAGTAGCCAGCCACGTTTGCACCATC</t>
  </si>
  <si>
    <t>GFSSContig18963_787</t>
  </si>
  <si>
    <t>TTCAAGAGCAGTCTCAGAATCCAATTCATCCGGCCTCACTTCGATAGCT[T/C]GTACACTCTTGTCCACCAATCCCACGTCAAGAACATCTTCAGCAGGAGCAA</t>
  </si>
  <si>
    <t>GFSSContig11701_739</t>
  </si>
  <si>
    <t>GCTCTCAACAAATCAGAATACACTCACAGTCGGTGGACTGTACACAGTTGATCCTCAGAC[A/G]GCCGTGAAGGCAAGGCTCAACAACACTGGAACGCTTGCCGCGCTTCTTCAGCATGAGCTT</t>
  </si>
  <si>
    <t>GFSSContig13860_995</t>
  </si>
  <si>
    <t>TTAGAGTCAGCAAGTGGGTTAAGTTGTTGCACTTCTTTTGATTATTTGAGTTAACCTTA[C/G]GTTGCTGCAGTTGCCGGCTTCTTGAAGCAGGCTTAAGTGGCCGCACAAGATTAGGATATGT</t>
  </si>
  <si>
    <t>GFSSContig16437_367</t>
  </si>
  <si>
    <t>AGCTGTGTCCTCATATCCACACCCCCAATGCAAAGCAAAGGCCTTATCTCCGGGTATCCG[A/G]CCTCCTTGAGTGGAATGAGAAACTGCTCAATCACATCATAGGTCTGCTTAGCCAACTCCC</t>
  </si>
  <si>
    <t>GFSSContig8769_307</t>
  </si>
  <si>
    <t>TTCATTTGGGTCAATTGTTTGATCCACATCCATAGATGTACCTGCTTTCTTGCTGCTAC[A/C]TGGAGGGGGCATTAAGTCAAAGTCCATACCCCTTTCCCTGTCCCATTCCCTCTCTCTAAAT</t>
  </si>
  <si>
    <t>GFSSContig18772_497</t>
  </si>
  <si>
    <t>ATATATGCTCTTGCAGTTATCCACTATAAAGTTCTCTGCCTCGGCAATGC[T/C]CACCCTACTGGTGCTTGCACTGTGAAGAATTGCACTCAGTAAGTTCCTGT</t>
  </si>
  <si>
    <t>GFSSContig10350_450</t>
  </si>
  <si>
    <t>CCACGGCGCCGATGATTGGCGACAACGCCGCCGAAGACATCAGAGCCCCC[T/G]CCTCGCTCTCCTCCATCTCATCCCGCACCTAAGCATGCAGACGCATCCTT</t>
  </si>
  <si>
    <t>SSk35ctg124514_137</t>
  </si>
  <si>
    <t>TCTTGGGCCTTAGCTCAGATTTTTCTTTTGGGACACGAAGTGCCATGAACTGCAGTGAGG[T/C]GCTCTGAATTTGGTAGATATAGCATCCCCATGGGTAAGCATCAGATGACGCCCATATGAT</t>
  </si>
  <si>
    <t>GFSSContig18627_674</t>
  </si>
  <si>
    <t>CAGCATACAGCAAAGGCTCCATTGAAGCCATCATACTGTCACCTTCACCC[A/T]GATGAGCCCAATTGCTATTGTACCATGGTACATGCAACAACACAATGAGC</t>
  </si>
  <si>
    <t>GFSSContig18787_1296</t>
  </si>
  <si>
    <t>TCGCGCCCCACCCTCAGCGCGTACGTTCCTCCCCACCTTCGTGGCCGCTC[A/T]GGTGGTCCTCTCCCTGAGAACAAAGCAGTGCCTGCTGCAGCTCCTGCACC</t>
  </si>
  <si>
    <t>GFSSContig5058_327</t>
  </si>
  <si>
    <t>GAGGAGTACAGCGATGAAATTTTCAAGCTTCTGGATGGTGGCGCGCACATCTACTTCTG[T/C]GGTTTGAAGGGGATGATGCCTGGAATTCAGGACACCCTTAAGAAGGTGGCAGAGCAGAGAG</t>
  </si>
  <si>
    <t>GFSSContig12526_606</t>
  </si>
  <si>
    <t>AGGTGTGTGATGCCATGTTCATATCAACTCTTGTATCTGCAGACACCTGACCAGTCACA[T/G]TCATATTTACATCAACCCGTTGATCAACTTGCTGGCTGTGATCAGGCCTAATCAGTCTGTC</t>
  </si>
  <si>
    <t>GFSSContig2984_879</t>
  </si>
  <si>
    <t>AGCTTCACAACATATGGGACCTTCCCAGTTGAGAAGGTCGAGATCACCTGCCCTGTCTC[A/G]GTATCCCAGTACTGTATATTCCTGTCATACCCAGCACTCAAGAATTTAGTTCCATCATTGG</t>
  </si>
  <si>
    <t>GFSSContig18538_1416</t>
  </si>
  <si>
    <t>GCTCGAGGACGCCATGGCCGGGAAGGAAGCCGTCTGGGCGGAGATTGTCA[T/G]GGAGAATGACCTCATAGCGACGGAGCTTGACGAGATCACCAATTGGTGGT</t>
  </si>
  <si>
    <t>GFSSContig19230_886</t>
  </si>
  <si>
    <t>AAGCTGCCGAAGCTGCCTCGCATCGGCCCAAAGCCCCGGTCCAAGGCGCTGACCATCGC[A/G]CTGCCGATAGTCACCACAGTATCCGTCCTCGCGGCGGTCGCCGTCGCGTTCTTGCTGCTGC</t>
  </si>
  <si>
    <t>GFSSContig17245_481</t>
  </si>
  <si>
    <t>ATGTGATGACATCCGGGTTGCATCCATGCTCCAGCATTTGCTCAAGTAGTTCGATCACCC[A/G]GTACACCAGCCCATTTTGGCAGAAGAAATCAACAAGTATGTTGAACGTGACATCATCAAG</t>
  </si>
  <si>
    <t>GFSSContig15281_3466</t>
  </si>
  <si>
    <t>TGTTAAGCTCGTCAATGCTCTTAGGACGATACCAGCCATCGTCAGAAACAGGAACTGGAG[T/C]ACTGTTAACCTGCTCAATCGAGGACTTTATCTCAGATTTGAGAAACTCAGGGAAAGTGCA</t>
  </si>
  <si>
    <t>GFSSContig20205_2611</t>
  </si>
  <si>
    <t>CAACCATCTAGCAGGCTGTTTCATAAGTTCGACAAGCTTATCCTCTTGGG[A/C]AAAGGAAGTTTGCTATACTTTGGGAAGGCATCTGAAGCCATGCCATACTT</t>
  </si>
  <si>
    <t>GFSSContig15741_843</t>
  </si>
  <si>
    <t>ATGGAGGCGATGGAGGGCAGTGAGTTTGGTGCAAACTGTGCACCCACCGT[A/G]GTGACCTATACGTGTTTGGTGAAATGCCTCTGTGGGAAGGGGAGGGCGGC</t>
  </si>
  <si>
    <t>GFSSContig10419_989</t>
  </si>
  <si>
    <t>GCTACCCATTCCTCAACTACAATTGTATCATCAAAGCCAGCAGGAATCTG[A/G]GCAAACACTGAGGCAAGTTGGTGAACAATCACAGCTTCAGAACCAGGGTA</t>
  </si>
  <si>
    <t>GFSSContig18743_720</t>
  </si>
  <si>
    <t>AGATAAAGTCAAGACGCTCGATCTTATCCCAAAGAAGCGAGCGTGGGCAT[A/G]AGCGGTTGATGATCGATCGATTCTCATCCCTTCCTGTCTCCTAGTGTTTT</t>
  </si>
  <si>
    <t>GFSSContig19736_4089</t>
  </si>
  <si>
    <t>TGGACTGCATGATCTGAGATCCAGACTGAGCATCATTCCACAAGAGCCGACGATGTTCGA[A/C]GGAACTGTCAGAAGCAACCTTGACCCCCTAGGGGAGTACTCTGATGATAAAATCTGGGAG</t>
  </si>
  <si>
    <t>GFSSContig15477</t>
  </si>
  <si>
    <t>GCCATTGATGCCTTCTCTTGTAGTAACTCGTGGAGGAGAGAGTCGTCATT[T/C]GGCAATCTAACATCCCATTTCCGGATAGCTGCAACAATGACTTGGAAAGC</t>
  </si>
  <si>
    <t>GFSSContig13511_179</t>
  </si>
  <si>
    <t>ATACAAACAACCAAGCACCCAACACTCCAGATCTCAAGGTCCTTGGTGAG[A/G]ATGCTCTCCCTCCCTCAGTCCAGCACATCATCACCTAGAAGTAGCCCTAG</t>
  </si>
  <si>
    <t>SSk50ctg225336_353</t>
  </si>
  <si>
    <t>AGAACCCTGATTTTGTCCCCAAACCCAAAGCCTGCTTTTGGATACCGTGCCATCGTTTT[T/C]TCGAGGCTCAGCAACAGCAGCTGTACAATGTGCTCCACAGGATACTGATTTTACAAACTCA</t>
  </si>
  <si>
    <t>GFSSContig17974_1001</t>
  </si>
  <si>
    <t>GGTGACCACTCAATAGAGGCCTCACACACACATTCCAGGTTCCCATTCATACGCCGTGCA[T/C]GACTCTCCCTACATAGCTGCACGGCCTCCCACAAGAATACACTCAACGCAACTGGAACCT</t>
  </si>
  <si>
    <t>GFSSContig10130_795</t>
  </si>
  <si>
    <t>CATGATGGCATCAGCACCTTCCCGGACTGCAATAGCTATGTCAGAAACCTCTGCCCTAGT[A/T]GGAGTAGGATGGTCAATCATGCTTTCCAACATATTTGTAGCGACAATGACTGGTTTCTCC</t>
  </si>
  <si>
    <t>GFSSContig18694_969</t>
  </si>
  <si>
    <t>AAGGCCAAGATTACCGATGAGATGGATGAGATGGTGGAGAAGTCGCTGAG[T/C]GAGATTGCTGAGACAAGGAAGTTCCCGACACGACCCAAGAGGGGTGCTAG</t>
  </si>
  <si>
    <t>GFSSContig18881_588</t>
  </si>
  <si>
    <t>AGGATGGCGACCATGATGGTGGAGAGGGGGTTGAACATGGTGACGAAGAC[A/G]GGGCCTTTCTTCTCGGTGCACCACAGCTGCACGAACACCGTGAAGCCGTT</t>
  </si>
  <si>
    <t>GFSSContig17137_940</t>
  </si>
  <si>
    <t>GGCGGTGCCTAGGCATTGGTGCCAGATATGAGATGCTCGCAGAACTTGCTAGAAGGGAGC[T/G]GGATGCAGGCATTAAGCCAGATCCTGATATTGATGCTTTCATGAAAGCTACTGCAGTACA</t>
  </si>
  <si>
    <t>GFSSContig19996_653</t>
  </si>
  <si>
    <t>GTACAGGCACCGTGGTGGTCATCAAGGGTGGCGAGACAGTGACTCGAATG[A/G]CAGACCAAAAAGGAGGAGGTACTGACCTACTCACAGCATGACCGGCTAAT</t>
  </si>
  <si>
    <t>GFSSContig20558_126</t>
  </si>
  <si>
    <t>CCTGGCAAGCCTATGTGTAGGGTCAATCTTCAGAACCAAACGCAGGTCCTCAGCACCAAG[T/C]CTATATTTCTCTGTGCTTTCATAAAGGAGAGCACGCTGCACTAGCACTGAGACATTCTCC</t>
  </si>
  <si>
    <t>GFSSContig12925_418</t>
  </si>
  <si>
    <t>GGCCGTTCTAGTATCCGCATTGGCTGTTTGTTAGCTTGAGAATCACCAAAGAACTGAGGG[T/C]GAGGGTTTGGAACACTTCTAGACATGTGTGCATGGTATGGATTATCCACAAAACCCCTCT</t>
  </si>
  <si>
    <t>GFSSContig20080_968</t>
  </si>
  <si>
    <t>GCGGTGATCGACCTCCTCCTCCAGTTCCACGGATCCCACTGCTCCCCGAG[C/G]TTCTGCGGGAGGTACCAGCTGTCTGCCATGATGGCGTTCTTGTCCTGGTT</t>
  </si>
  <si>
    <t>GFSSContig4708_491</t>
  </si>
  <si>
    <t>TTGGCTCTTCGATGATGAGAATGATATTGCTGGTTTGGGAGACACTCCAG[C/G]CCTTGCAGCGGATTGGGTTGTCGGTAAGGAGATTCACGGCAAAGGGTGGC</t>
  </si>
  <si>
    <t>GFSSContig15396_715</t>
  </si>
  <si>
    <t>GACGCTGTACGCGAAGTGCATCACGTCGGCGCCGTCCACCTGGTCGCAGGTGCAGGGCAG[A/C]GGGATCCTCAGCTTCTGCCCGATCTGGATGAGGTTAACGTTGGTGATGTTGTTGGCGGTG</t>
  </si>
  <si>
    <t>GFSSContig10770_658</t>
  </si>
  <si>
    <t>GTGCCCCGACACGAGGACAACCTCCACGGACGTCGAGGCAACGCCGCAGGACTGCATCGC[A/G]CCCGGTGAGCTCAAGGTCGTCTTCTGCCCGGCACGGGGCTGCACGGCCAGTTGTAACTAG</t>
  </si>
  <si>
    <t>GFSSContig17245_962</t>
  </si>
  <si>
    <t>TTGGCCATGCACAGGCCCTTGAGCACGGCGTTGTAGCTCACCACGTCCGG[T/C]TCGCAGCCCAAGGACGGCAGCAGGTCCCGCAGCAGGCGGAGCGCCTCGTC</t>
  </si>
  <si>
    <t>GFSSContig15281_1286</t>
  </si>
  <si>
    <t>ACTACAAGGCTCTCGAAGTCATGAAGGTTCTTCCTCCTTATGGTGTTAGT[A/G]TCGACTGAAAGTGCTGAGGCAACATGCTCAATGATGGCTTCAGCGATGAA</t>
  </si>
  <si>
    <t>GFSSContig17137_2394</t>
  </si>
  <si>
    <t>TCTAAAATCCAAAGGCTTGTTTACTGGAGAATGGGGATTTTGGCTTTCC[A/G]TCGGAGCCCTTATAGGATTCATTATTTTATTCAACATGCTCTACCTTTGGG</t>
  </si>
  <si>
    <t>GFSSContig11183_265</t>
  </si>
  <si>
    <t>TCACCCTTGAGTCTGGCACCACCATGGGCAATGTTGTAGTGTTCTGTAATCTGTACATT[T/C]CCCCAGTGAGATATTTCAATCTCCCTTATAACTTCCTTTGCGACTGCAAAAGGATTGTTGT</t>
  </si>
  <si>
    <t>GFSSContig10019_353</t>
  </si>
  <si>
    <t>CAGGACACGGGATTTGCCAGCAAGCTTATGGACAACGTGGTGCAGTACTG[T/G]GCAATCCCAGCAGCTGTAATTGGGATATCAGCTGTTGTTGCCATATTGTA</t>
  </si>
  <si>
    <t>GFSSContig19471_685</t>
  </si>
  <si>
    <t>CTCGTGGGGAGGGGCCTCACGGTGAAGCCGGCGGCGTCGGACGCGAACCACCATACAGTG[C/G]AATGCGACGCCGTCATCGTAGGGTCAGGCTGTGGTGGTGGCGTGGCCGCGGCCGTGCTCG</t>
  </si>
  <si>
    <t>GFSSContig17137_1860</t>
  </si>
  <si>
    <t>TTGGGGCTCTGTCTTATGGTTTAATAACGATAATGTTCAATGGGTTTGCTGAGATACAA[T/C]TGACCATAAAGAAGCTTCCTGTATTCTACAAACACAGGGATTTCTTATTCTTCCCTGCATG</t>
  </si>
  <si>
    <t>GFk30ctg963325_236</t>
  </si>
  <si>
    <t>TTTTCAAGGCTGAGACTGTACAATGCCCTAGAATCTTTCCCATGCATCTTTTTTTCAGC[A/G]TTCCCAAGGGCTTCCAGCGCTTCACACTGCCACGAAGCTCTATCTGTATCAGATATTGCAC</t>
  </si>
  <si>
    <t>GFSSContig18538_955</t>
  </si>
  <si>
    <t>GGCCATCGGCAAGGTGCAGACCCCGGACCCGCCCTTCAACGAGGACATGCCGCGCCTCGA[T/C]TGCCCCAACTTCTACTACGACATGGAGGACATCCTCTTCGACCAGGTCTCCCGCCGCGAC</t>
  </si>
  <si>
    <t>GFSSContig17464_466</t>
  </si>
  <si>
    <t>GGACAGTTGTGGAGAATAAGAAACCTGATATGAAACAAAGGAGAGTGGTT[A/G]TCACTGGCATGGGCGTAGTGACGCCACTAGGCCATGATCCTGATGAATTC</t>
  </si>
  <si>
    <t>GFSSContig19961_188</t>
  </si>
  <si>
    <t>ACTGACTTCAGGGTCATCTGATCTCACAGCTAATTTCATTGCCACTTCATTGGGCCCACT[C/G]AGTCCAAATGACAACCTAACTAGGACCTTCACGTTGCCAATAAACACGCCAGATAGCAGG</t>
  </si>
  <si>
    <t>GFSSContig1730_934</t>
  </si>
  <si>
    <t>AAGGCTGACATGTACTGAAGGCACTCTTCAGCATGAATTAGTGCATTAGTCACCATATC[A/G]TTCAAGCACTGTACTGCTTTTTCGGAATTTTCCTCATATTTGAAATCCTCAAGCTTATCTG</t>
  </si>
  <si>
    <t>GFk45ctg313733_129</t>
  </si>
  <si>
    <t>GAGAGTGGCCACTTGTCATCACCTTCCCTCACCACCACTCCAAAACCATTACACTCCTC[A/G]TTGTGTGGCGAGGCTGAGGATTCTGACATGTCCGACTTGTCTTTGTTACTCCAATTATCCA</t>
  </si>
  <si>
    <t>GFSSContig583_60</t>
  </si>
  <si>
    <t>TGGTCCGCAACTAAATGGATCCATGTGAGGTCGTTTGACCACCCTGTCAA[C/G]CAGCCAGGTTCCTCAGACGGATGCGAGGACGACAATATCCTCTGTCCCCA</t>
  </si>
  <si>
    <t>GFSSContig3389_148</t>
  </si>
  <si>
    <t>ATGCCATATGTTCCAGAAGGACATCACCCCTGATTTCAGTACATACACGTTGCTGGTGA[A/G]CTGGCTATGCCGGAACGGGAGGCTCACCCAGTCCTGCTTATTCTTGGAGGAGATGGTGCTG</t>
  </si>
  <si>
    <t>GFSSContig7729_683</t>
  </si>
  <si>
    <t>TCTGATAGAAGAGATGAAGATGGTTGGATGAAGGGGCTTCAGAGGCATATTGCTTTGCT[T/C]CAGTTCCGCAGGCCACTATGTAACACCAGTCTGGGATGTCAGTGGTGCCAATCATCAGTGA</t>
  </si>
  <si>
    <t>GFSSContig20494_844</t>
  </si>
  <si>
    <t>ATCCATAGAGGCAGACAAGCTTATTTGCATTGTTGATGGCCAAATATTTGATGAGCATGG[T/C]CGAGTCAATCGTTTTATGTCTATTGAAGAAGCAGATATGTTGATCAGAACACGTGCTAAG</t>
  </si>
  <si>
    <t>GFSSContig12282_763</t>
  </si>
  <si>
    <t>GCAATCCCTGCAGGACCTTCATCGATCTTGCAGGTCCAGTCAGGCTGGCTCAGTGACCAA[A/G]CCTGCACCATGGGCCGCTTGTAAAGTCCACATAGAATATATTCTGAATCCGGTGCCCACT</t>
  </si>
  <si>
    <t>GFSSContig14239_269</t>
  </si>
  <si>
    <t>GGCATCACCCATTGAGGTTTCATTATCAGGTCGAGACTTCAAAATTCTCAGCCTAGCCA[T/C]AACAGCATCATCAATCCCATTCCCATCTTCTCTATTTGTTCTCGTATCAAGTTGTTGCTTG</t>
  </si>
  <si>
    <t>GFSSContig12763_195</t>
  </si>
  <si>
    <t>CCAACATAGGGTAGCCTGAATTTTGTGTTGCCAACGAACACAATGCTCTG[A/C]AGATGTCGATCATGGCAGGGAACATAACTCTATTTACCCCCTCTTTCAGA</t>
  </si>
  <si>
    <t>GFSSContig12728_716</t>
  </si>
  <si>
    <t>AAAAGAATGCTTGGAAGTCTACCGCAGGAAGGTGGACGATGCCAATCGGA[C/G]TAGGGTCCAGTTGCACCAGTCAGTGGCTGCCAAAGAAGCTGAAGTTGCAT</t>
  </si>
  <si>
    <t>GFSSContig12816_192</t>
  </si>
  <si>
    <t>TCGGTTACCTCCAGGCACAGACCATTCTTGGCAAGTCTCTTGCTCTGTTTTGCTCGGTC[A/G]GTTTTTGGCTTAACTGGACCTGTTTCGACAAACACCGGTTGCTCTCTGATTGTGGGGTTGG</t>
  </si>
  <si>
    <t>GFSSContig15224_746</t>
  </si>
  <si>
    <t>TTCTTGTGAAGGCATGGTGTGATCAGAGAAATCTTGAGGAGGCCTGGGGC[A/G]TTGTGGGCAAGATGCGAGCAGGTGGTGTTGAGCCTGATATCGTCACTTAC</t>
  </si>
  <si>
    <t>GFSSContig20332_1836</t>
  </si>
  <si>
    <t>ATGCATTGGATGATTCAGTAGGGGCAGTGATCAGGTTGGAAGTGCTATCACAGCCACTGC[A/T]GCTCAGAGTATTTCTGGTGCTGTCTAGCACAGTACTAGTTCCACTTTCACCAGTCATAGG</t>
  </si>
  <si>
    <t>GFSSContig17006_576</t>
  </si>
  <si>
    <t>CGGAGTTGTGATGTAACCGATCTCAGGTCCCGAAACCTTGGTGATCACCTCCTTGTCCGG[T/C]TTGCTTCTTCCGAGCTCCAACGAGCTATCCACGTTGCTGTAGCCGTGCCCGACAAACCAC</t>
  </si>
  <si>
    <t>GFSSContig12816_576</t>
  </si>
  <si>
    <t>GCTGCAGCATTTCTATCATAGTCAACAAGCCTCTTTGCATAAGCTTCAGCTGCAGCTTC[T/C]GCTTCGGAAAGAGGTAACCCGGCATCACTTAAACCAGCATAAGTGCTACTTTCCTTCAAGA</t>
  </si>
  <si>
    <t>GFk25ctg2347921_248</t>
  </si>
  <si>
    <t>AGGCACAACCGCAATGCCTGCCCAGGCAAATATACCAAACAGAGGTCTTGATGCTCCTC[T/G]GAACATGTTCTCAGCATTTCCAGCTGCTGTTAGGGAGAACCAGAGCATTCCATCAGCTCCA</t>
  </si>
  <si>
    <t>GFSSContig20611_1874</t>
  </si>
  <si>
    <t>CGCCCCCGACGCTGACGTCGCCGCCATCGTCTCCAACCTCCGGGACTCCTTGCACCAAG[C/G]CCTCCGCTCCTTCTACCCTCTCGCCGGCCGCGTCCGCCTCACCCCCGGCTCGTCCGACCGC</t>
  </si>
  <si>
    <t>GFSSContig19987_1483</t>
  </si>
  <si>
    <t>ATGCAGGCGATCTGCAAGCTTTATTAGAACAGCGCGTGCATCTGCCATTGCTAGAAGCAT[T/C]GTATGCAAGCGATCCGCTTCAACTGTTCTGCTTGCTGTGTTGTTATCACGAGCAAGTTTG</t>
  </si>
  <si>
    <t>GFSSContig19031_267</t>
  </si>
  <si>
    <t>TTCCTCTCTGCGAAGTAAGCCGGCTGTTCCGGCGCCGGCAGAGACACGCT[A/C]CCGTTCTCCAGGATGGACACCACGGACGACATGAGCGGCCTGCCGTTCGG</t>
  </si>
  <si>
    <t>GFSSContig17648_1410</t>
  </si>
  <si>
    <t>AGGACAGGCCTCTCCTTGTCCAAGGCCAGTGCAAGAGCCCTTGACTGAGA[A/G]GTATCAAAGCTGTAGCTGTGCCTCTCCAAGAAACCATCATCAGGTACTTC</t>
  </si>
  <si>
    <t>GFSSContig17477_775</t>
  </si>
  <si>
    <t>GGTAATCATGAGAGGGATTGGCCTGGCACTGGTTCGTTCTACGGAAACCACGACTCCGG[T/C]GGAGAGTGCGGTGTTCCTGCCCAAACTGTGTTCTACACTCCAGCTGAGAACCGTGCGAAAT</t>
  </si>
  <si>
    <t>GFSSContig16477_105</t>
  </si>
  <si>
    <t>ATCCCTCTCCAAAGGTAACCTTGCCACAATCTCCAAGACCACATCAGCCATGTCGCACC[T/G]TCCAAGCGAAACAAAAGCCGTCAACCACGCCATTGGCGATACAGGCACCGGCTGCTTCTCC</t>
  </si>
  <si>
    <t>GFSSContig15605_1353</t>
  </si>
  <si>
    <t>TTTCAGCTTGCTCATGCATCCTTCCGTCTATATTGTGTAAGAAACAATCA[T/C]GTGCAAAGTGTTAAGCTTGGTCCTCGTCTCCTTGGGGATGCTCCAAAAAT</t>
  </si>
  <si>
    <t>GFSSContig17648_463</t>
  </si>
  <si>
    <t>TGAGAACATGCTGTGCAACTATATCTGCCTCACCATTGTTGTAAAATGAACCAGTACCA[A/G]CTGGGTCTATACTCTCCTCACAGTCAATATTTAGACTTCCATATGCCTTTCGAGTATCAAG</t>
  </si>
  <si>
    <t>GFSSContig18920_645</t>
  </si>
  <si>
    <t>ATGTGCGCCGCCGACCTCGCCGTTTTCAACGTCTCCACCAACGGGCTCAC[A/G]GGCAATATCACCGGCATGTTCGACGGCTGCGCCAGGCTTGAGTACGTCGA</t>
  </si>
  <si>
    <t>GFSSContig17549_819</t>
  </si>
  <si>
    <t>AGCGACTGCATCGAACTGAAAGGGCACATTGTAGAGGCCAGCAATGTGTGACAGCCTCC[T/G]GCCAACCAACTCCAGACCGCCGCCTCGGGCGTAAGCTGAGACTGAATCATCAATGCCGGTG</t>
  </si>
  <si>
    <t>GFSSContig18404_380</t>
  </si>
  <si>
    <t>TGCACCGCCTATTGGTGTGATAGACTCCAGCAGTTCTGCAATGCCTGAGCAAGAGCTTG[T/C]AGCTACCCAAGCAAACTCCCATGGAGATAAACCAGTGCCTAAGCAAGAGCTTGCAGCCACC</t>
  </si>
  <si>
    <t>GFSSContig20018_1695</t>
  </si>
  <si>
    <t>CCATTTCTTCATATCCAGCGCGTATGCTCCTCAGGCTCCGGGAGCTGGTG[C/G]TGCTGCTGCCCTAGGCCTCTACCAGAAGCGACCAGGCGACAAGACACAGC</t>
  </si>
  <si>
    <t>GFSSContig18367_562</t>
  </si>
  <si>
    <t>GTGCGGGACGAGGAGCGGCGCTGGTGGGTGGAGCCGAAGCACCTCTTTGAACACTGCCTT[T/C]AGGTACTCCATTTTGTTCAGGTCCGGTTCAGCAATGGCCGTCTGATCGGCGCTGACGACT</t>
  </si>
  <si>
    <t>GFSSContig10720_700</t>
  </si>
  <si>
    <t>CCCTGCGTCGGTGGGGGCGACGGGGGTATCCAGCGTCGGAGACCTCAGGACCGTCGTCG[T/C]CTCACAGATGGAGAACCTCAAGCGCCGACTCGACGCACTCCATTCCCGCGCTCACGCCGAC</t>
  </si>
  <si>
    <t>GFSSContig16156_1600</t>
  </si>
  <si>
    <t>TTGGGCCGGAATGCCGTGGACTTGAGCCTTCTCGTGAAGGAGTCCTCAGAAAGGAGCCA[A/G]CAAGGGGAGCGCGTCAGGCAGTGGGACATGGCGTTCCCACTCGCCGGTAAGGCCAAGGGCG</t>
  </si>
  <si>
    <t>GFSSContig12418_570</t>
  </si>
  <si>
    <t>ATGATCAAGATTAAGTGTATCTGCCAATGTTTGGCTCAATTCATCAGTTGAACTTGCAG[A/G]TGGTGCCTGAGGTGGTTCGAAGCCAAGATGAGTAAGCAATTTTGTCCGTGCAAAATCCCCG</t>
  </si>
  <si>
    <t>GFSSContig19789_133</t>
  </si>
  <si>
    <t>CCAGCATCTTGATCTGATGATACGACAGCTAATTCTCTCGCAGAGACTGC[T/C]TCTGGACTTCTTTGAGCATCAGAAGCAGCTTCACCTCCTGAGTGATCATT</t>
  </si>
  <si>
    <t>GFSSContig14716_1047</t>
  </si>
  <si>
    <t>AGAAGTGGCTTGAATGGTGCTCTGAAGTTTTAGATGAGGAGCAGGATAC[A/T]TTGAAGCGCCTGGATAGGCTGCAGAATACAAGTGTAAACCTCCCAAAGGAA</t>
  </si>
  <si>
    <t>GFSSContig9726_926</t>
  </si>
  <si>
    <t>TACATGCCGGCGTGTCTGTCGGGCAGTAAGATCGGCAACTACGAGTGGTTCGAGTACTGC[A/G]CGCGCCGCCTCATGGACACCAGCGGCATCATCATCAACTCCTCGGTCGAGCTGGAGCCTG</t>
  </si>
  <si>
    <t>GFSSContig6268_272</t>
  </si>
  <si>
    <t>TGAGGGCAAGTGATGCACTTGATGTCCTTTATTTCTCTGTAACATATCTC[T/C]GATGTTTCCGCTAGCAGACCAATGATCCTCTTGAAAAAATCTTCCTTTGT</t>
  </si>
  <si>
    <t>GFSSContig11619_923</t>
  </si>
  <si>
    <t>TGAGCTTTCCTCCACTATGCAGACTGAAATCAACCTCCCGTTTATCACTGCTGATACCTC[T/C]GGTGCAAAGCACTTCAACATTACCTTGACCAGATCGAAGTTTGAGTCTCTTGTGAGCAAT</t>
  </si>
  <si>
    <t>GFSSContig17883_3292</t>
  </si>
  <si>
    <t>TTGTCTGTATGGAGCTACAGGTGGTCAGGTATTTGTGAGAGGCAAGGCAGGAGAAAGATT[T/C]GCAGTTAGAAACTCTCTATGTCAGGCAGTGGTTGAGGGCACCGGAGATCATTGCTGTGAG</t>
  </si>
  <si>
    <t>GFSSContig16887_657</t>
  </si>
  <si>
    <t>CGCCAGCAGCGTGTGCACGCAGAAGATGACCCCCACCGCGCCTAGGAAGAAGCACTGCCA[C/G]AGCACCGCCGACCACACCAGCACCGTGTAGTACCGGCTCTCCCCCAGCTCGTACTGCCTC</t>
  </si>
  <si>
    <t>GFSSContig3212_326</t>
  </si>
  <si>
    <t>TATAGTGGTAGAGGACACCACTCAGACAGATATAGGCATTATAGTCCTGAAAGGCGTTC[A/G]TATTCAGATAATCATTCTCGCCGTCACCGCTCTATTGATGTTGAAGAAAGGCATACTTCTG</t>
  </si>
  <si>
    <t>GFSSContig7695_1043</t>
  </si>
  <si>
    <t>TGTTGAGAGGAGGACACGGCCCTTGAGTTGTTCAGGTGATGGGAATTCTTTGAGGTGAT[T/C]GGAGTCAGGCGGGTAGTACAGTATGTCACCAAATACTTCAAGAACCATCTTGGCAACTTTT</t>
  </si>
  <si>
    <t>GFSSContig15224_1725</t>
  </si>
  <si>
    <t>ACAATAACAAGCTGCAAAGTTTTGATGAAAGTAATGGACGTGCAATGAATGGTCGGTCAC[A/G]TTCCAGTTTTCTTCAGATAACAAATGCACTAGGCAGCAGTGGTATAGTTTCTGCCAAGGT</t>
  </si>
  <si>
    <t>GFk40ctg445731_197</t>
  </si>
  <si>
    <t>GCAGCCTAACGGCACTGTGCAATCCTTCTCCGTCTCCTTTGTGTTTGCAATCCTCTCTG[A/T]CCATGCTGACATTAGTGCCGATGGCATGGCCTTCTTTGTTGCCCCAACCAAGAACCTCTCA</t>
  </si>
  <si>
    <t>GFSSContig19452_981</t>
  </si>
  <si>
    <t>ATGACAGCATAATACAACGTAGGCAGTGAGTTTGGTGCCCATAAACCGTA[C/G]ATTGAGTAGCCCATTTGATGTGGTAACTTGGTTTTTCCATGCCCAAACAA</t>
  </si>
  <si>
    <t>GFSSContig14753_264</t>
  </si>
  <si>
    <t>AGCTGTTTTTGGTTCAGAGACAACTACCAATGTCGCTGATCTGGCACCTCCAAAGGACG[T/C]GAAGGATGAATGGCCTGAACCTAAGCAAACTTATGCCTTCTACTTCATCAAGATCCGCTCA</t>
  </si>
  <si>
    <t>GFSSContig14840_1377</t>
  </si>
  <si>
    <t>CTCTATTTATGGTGGCACAGCCTGGAGGTTCGCATCATCTGAGGTTGAC[A/G]TGCCTTCTTTTGGTCATGATATTGGAAATGTTGATCCAACTATCAAATGAG</t>
  </si>
  <si>
    <t>GFSSContig18231_1011</t>
  </si>
  <si>
    <t>CGAGAAGCTCCTGCCGCAGCTATCAAATCAAGAAAAGGCCAAGAAATCGGAGAGGAGCAC[T/C]GTGTGCCTCTACTTCTCCACCGACCGGGCGCCGGTCCAGGACCCCATCCTGCTGCTCAAC</t>
  </si>
  <si>
    <t>GFSSContig14076_114</t>
  </si>
  <si>
    <t>CCGGCCGGCGTAGAACGGCGACACACTATACCTCAGGGAGCACCACACAT[A/G]GAAAGCGTTGTTCCCGAGGGGCCGTCCGCTCAGGAACTGCGCCGTCACCC</t>
  </si>
  <si>
    <t>GFSSContig17916_723</t>
  </si>
  <si>
    <t>CCCAAGATAATGACGAAGAACCGTCTGATTCGCCTCTCCGAGATGGATAC[T/C]CCTATTCTGACCATTGTTTCCAGCAACCGTCCTCTGATGATCAAGTGCAG</t>
  </si>
  <si>
    <t>GFk50ctg34159_526</t>
  </si>
  <si>
    <t>GTTAGGAAGCAGTGCAGGGCTGAATCATGTCAATGGAGCTCCAAGGATTA[A/G]ATCAGTTGTGAGCATACCCAATAGGGAAAGGCTTGATGGTAGCACACATA</t>
  </si>
  <si>
    <t>GFSSContig3429_157</t>
  </si>
  <si>
    <t>TCAAGAAGTGGGAGCCCTTATGAGGATGGATATCGCAGATCGTCTCGAAG[A/G]GAGAGGTCTGTTTCTGTCAGCGGATGAAGCAGTTAAACGATCTAGAGCTA</t>
  </si>
  <si>
    <t>GFSSContig7165_442</t>
  </si>
  <si>
    <t>GACGACGAACCGGTGCTTGCCGTCGGCGCAGTAGCCGATGAGCGTGACCAGGTTGGGGTG[A/G]TCTAGCCTGCTCAGGATGTCGATCTCCACCCGGAACTCGCGCTCGCCGTCGGCCTGCTTC</t>
  </si>
  <si>
    <t>GFSSContig16734_2201</t>
  </si>
  <si>
    <t>TCTCTGCTTTGGTTATTATCCGGGATATGACCTTGTTCCAGAGTAGATGGTTCCACCTG[A/T]GTTTGAGATGGTGTCCCATCAACTAATTCAATATCTGAACTGTTAGTTATCTGTGCAGAGT</t>
  </si>
  <si>
    <t>GFSSContig17456_751</t>
  </si>
  <si>
    <t>GACTACTAAGATGAGTGTGACCATTGCTCCTCTCAAGATGTCCAAACCCA[T/C]GAGGCCACTTATCTTAACAACATACAACCTATCAACAGTGCTCATAGACC</t>
  </si>
  <si>
    <t>GFSSContig19146_697</t>
  </si>
  <si>
    <t>CATGCCAAGGACGAAGATGGTGTGTTGAAGGCGACGTGGATGGCTGACGGTACGCAGTG[C/G]CCTGGGACATGGATCGAGCAGGCTGAGAACCATAGAAAAGGACAGCACGCTGGAATTGTTA</t>
  </si>
  <si>
    <t>GFSSContig16002_345</t>
  </si>
  <si>
    <t>GCCCTGACCAGCCCCTGCTGCCATCCAACCATCTCCACGCCGACCATGGCTTCCTCCACC[A/G]TGAACAGCTTGTTCATCTTCTGTTCCGCGTACATCGGCCAGCAAAGCATCGGCACGCCGG</t>
  </si>
  <si>
    <t>GFSSContig18189_2562</t>
  </si>
  <si>
    <t>AAGAGAGGGCTGGTCACAGTGTATTTTGCATTTCCTTCTTCCACTGGACATTGTCCCAC[A/G]CATACCACTGACTCCGCTTGCGTCCTTCAGAGAAGAAATTCAAGCTGTTCTGGATTGGTTC</t>
  </si>
  <si>
    <t>GFSSContig3958_295</t>
  </si>
  <si>
    <t>GTTTCAAGTGGCCTGTCATATGCACCCCGTATAATTTGCCGCAACCGTTGCACAGAACT[A/G]TCTGATTTGTTTAATGGAACGAGTGGATGAACAAGTAGACCAGCCTCAAGGAGCTTCAGAT</t>
  </si>
  <si>
    <t>GFSSContig13668_306</t>
  </si>
  <si>
    <t>CTCCCTTTCATAGCCACTGTCTTCCTCTGGTGGAGATAATTCGCCCAGTTCTTGGCTCC[A/G]TCTGCACTTGCGATGATCCCTGTGGTGTGAGTATCTGCTCTCATATGTATCCTCCCTGTGA</t>
  </si>
  <si>
    <t>GFSSContig9424_249</t>
  </si>
  <si>
    <t>CCAGAAAATCTGAACCACGTGTCTGATGCGATTAAAAAGGAAAGACGTGCACCCATGAA[T/C]GAGTTTGAGGTTTTCCATGACAAGGGTACAAATACATGGAATGTTGTTGGAGCTGGAATCG</t>
  </si>
  <si>
    <t>GFSSContig19452_1146</t>
  </si>
  <si>
    <t>GTGTTGCAGTATTGTCTGAGCAAGTGTTGTTGGCCCTACACCGATAAATCCTGCTCTTGG[A/G]GGATTGCTATAGACCGACTTCCATCCTCTGCAATGTATTGCCAGTCCGGTGATGACATCT</t>
  </si>
  <si>
    <t>GFSSContig7235_407</t>
  </si>
  <si>
    <t>CCTCCGAGCCCTCAGTCTCCGATTCAGATTGGGACAGCGACATTTCCTCA[T/C]GAGCATGGTGTTCTCCCGATGGGGCACCACCTGGCTCAGCCTCCGCGGCA</t>
  </si>
  <si>
    <t>GFSSContig11545_976</t>
  </si>
  <si>
    <t>TCAATCAGGTATTCAATGTCAACAAGAGGAATGGGAACAGGGTTCGGGTT[T/C]GCAATAAGGACATCAACAATAAGCTCTATCTTCTCCAGGCTGACTTGGGG</t>
  </si>
  <si>
    <t>GFSSContig19787_956</t>
  </si>
  <si>
    <t>TGGGCCACCATTACCAGTAGGCAGGATAGAATTGCCAGGCATTCTGAACTTGACGCTATA[T/C]GGTATCCCACATTCGCCCCCACCGTCCTTTCCATATGTAGCCCACCATGGTTTCCAAGGT</t>
  </si>
  <si>
    <t>GFSSContig11918_395</t>
  </si>
  <si>
    <t>ACCATTCAAGCTGCAGAATGGATGGCTTTTGTGGGCTGGAGTTGGCCTCTTTGGAGCAA[T/C]AATTTCTATTGCTTTAGCCGGAGCTGCTATGACTTATCTGAATGGTGAAACTCCAGAGAGA</t>
  </si>
  <si>
    <t>GFk35ctg625858_265</t>
  </si>
  <si>
    <t>AGCAGTTGCTTGTGGAGACTTTGTATGGCTATAGCGTGTGGGACAGGTTG[T/C]GGTCCCTTGTGAATCTTATAAAGATGGTTACCGAGCAGAACTCTGCCCCT</t>
  </si>
  <si>
    <t>GFSSContig12393_1299</t>
  </si>
  <si>
    <t>CCTTTGGCGTATTTGTTCTTGAGGTCATTTGTGGGCAGAAGCCCATCTTGCAGGACTCA[C/G]AAGACAACCAAATCATGCTGGTAGATTGGGTGGTGGAGCACTGGAACAAGACAACGCTAGT</t>
  </si>
  <si>
    <t>GFSSContig19173_1271</t>
  </si>
  <si>
    <t>AGTGAGAAGATGCTCAAGATGAGAGCAAGACGTGCAGTGGCTAAGATTTCGCAGAGACGG[A/G]TTTCCCTTGGTGGGGTTGGGGCAGAATTAGAGAAAGAGAGGTGCCTGGATGGGATCAGCT</t>
  </si>
  <si>
    <t>GFSSContig18119_1138</t>
  </si>
  <si>
    <t>CAGCCATGACTTGTGCGAGACTGGGCGCGCCATTTCCCTGAAGCATGGCTACACCATAGT[T/C]GTTCCTCATTCTCTTTGACACTCCACCTTGCATGTAAGATGCTGGTATAACATTATTGGG</t>
  </si>
  <si>
    <t>GFSSContig18443_1437</t>
  </si>
  <si>
    <t>TGATGCAGCAAGGGAGAAGTTCTTTGTCCCAGAGTCTGACCACCTGACACTCCTGAACGT[A/G]TATCTTCAGTGGAAGTCTAATCAGTATCGAGGCGACTGGTGCAACGACCACTTCCTCCAT</t>
  </si>
  <si>
    <t>GFSSContig10862_580</t>
  </si>
  <si>
    <t>CGCCGAACGGCACCACGCTGTGGCAGAGCTTCGACCACCCGACGGACACGTTCATCCCG[A/G]ACATGAAGGTCGGGCTGCGCTACCGGACGCACGACGGCGTGCGCATCGTGTCGTGGAGGGG</t>
  </si>
  <si>
    <t>GFSSContig19789_615</t>
  </si>
  <si>
    <t>CCAGGGCTTCGATGGCCTTGAGCACCTTGGCCTTGTAACTTTTGAGGTTGCCGGAGTCGC[C/G]CGCAGACGCCGGGAAGTCCTTCTCCGAGAGGAACCAGTCGCTGTCGGAGTCGACGACGAG</t>
  </si>
  <si>
    <t>GFSSContig13202_231</t>
  </si>
  <si>
    <t>CTGTTATTTGGTTCTTTGTTAAGAATCTTGTACTTTGCACAAGAAAGTGAATGGAGAAG[A/C]CGAACAACATCATCATCTGAGAGATTTAGCTGTGTCACAATCTCAGAATAGCTAAGCCGGT</t>
  </si>
  <si>
    <t>GFSSContig11465_504</t>
  </si>
  <si>
    <t>CTCAATGGAGGTGACAGTGTGAATCCAGTTCAAATGGGTAATAAGATGGTTGAAAGGGT[T/C]GTGAACATGAGAAGGCTAGTTCCTCCAAAGCATGATGATCAAAGATCCAGCCTCAACAGTC</t>
  </si>
  <si>
    <t>GFSSContig12880_585</t>
  </si>
  <si>
    <t>GGTCCAGGAGGATGTTGCTGGACTTGATGTCGCGGTGGATCACGTGCGGGATGCAGTCG[T/C]GGTGGAGGTACGACAGGCCGCGAGCAACGCCCAGGGCGATCCGGTAGCGAGCAGGCCAGCC</t>
  </si>
  <si>
    <t>GFk45ctg1161_385</t>
  </si>
  <si>
    <t>TCCTTGTAGTCAAGAACCGGCGAGTCAACATTAACCTTGCGGAGTTCCTCAGAGTAAGC[A/G]ATTGCTCGATCCCTCATCCAGTCATGCTCGGCAATAACTGTCAAGGTCGGCGGCATGCACT</t>
  </si>
  <si>
    <t>GFSSContig13963_792</t>
  </si>
  <si>
    <t>GCATATGCTTTGACAATTTCGTTGGTGAATGAGCGGCAATATATAACCAGGGCAAGTTT[T/C]ACCAATGTCACGGAAAGCATGATGTCCACAAGCCACTTTTCTTGATCACTTGTTAAGCTGA</t>
  </si>
  <si>
    <t>GFSSContig19953_1437</t>
  </si>
  <si>
    <t>CACAAACATCAGGAGGTCCTTCTTTGCCGTCGACTGGAATCATTGCAAC[A/G]CGTTCAATCCAATCTTGTATTTCATCTGTAATATGTGGCACAACCTGGACG</t>
  </si>
  <si>
    <t>GFk45ctg106126_165</t>
  </si>
  <si>
    <t>GAAACATGTGGGGAGGAGCCAGAGTTGTGTCACCTACAGCAGGTGGATCT[T/C]TCCAAGGACCTCATCAATGCAGAATGGAACCTTGCGAAAGCAGCATACAC</t>
  </si>
  <si>
    <t>GFSSContig11715_952</t>
  </si>
  <si>
    <t>GCTTCTTGTGGAGGAGCTTAAGAAGCTTCGCAAGCTCCATCCTGGAGTAA[T/C]CATCATCTATGCGGATTACTTTGGAGCTGCTATGGAGATTTTCCTTTCCC</t>
  </si>
  <si>
    <t>GFSSContig17760_1517</t>
  </si>
  <si>
    <t>GTGGGCTATCATGCGCTCATGGGTATTGAGTTGAGTCCTCTGTATGAAGA[A/G]TTCCTGAGGGAGAAGAAGACAATTGTTCGTGGCATGGCTCATCCATTTTT</t>
  </si>
  <si>
    <t>GFSSContig12271_165</t>
  </si>
  <si>
    <t>TCACAGTCGTATCCATCTTGGAGGCTTCTTCGATGCCCTTGAAGGCCACACGGAGCTTC[A/C]TCAATGAGGACACTTTCTTCCCGTTGTTCTCTGTCATGCCCGTGGCATGGACAGTGGTGTA</t>
  </si>
  <si>
    <t>GFSSContig18394_944</t>
  </si>
  <si>
    <t>CATGAATGGGGGTATTGAGGAGGGTGAGGCAGGCATTGGGAAAGGCGAGTTCATGCCAG[T/G]TGGTTCAGATGGAAATGTTGTTCTATCCTTTAGCTTGTTGAATGCTGATCCAAGTGATTGG</t>
  </si>
  <si>
    <t>GFSSContig17612_773</t>
  </si>
  <si>
    <t>AATGGCCACCCCAGGAGTATTACTTGGAGGAAGAACTTCAGAGTAGTAAT[T/C]TGTGAGAGCTCGGATTGCTTCGTCGTCAATGTGAGTGACAAAACGTGGAA</t>
  </si>
  <si>
    <t>GFSSContig17760_1991</t>
  </si>
  <si>
    <t>GTAAAAGGGGAGGATGGAAATCAAGACATGTACTTGCCAGCTCTTCTCCC[A/G]AAAGTACCTGGTCGATTCTACTACCTATTCGGGCAACCGATTGAAATGAA</t>
  </si>
  <si>
    <t>GFSSContig18985_1909</t>
  </si>
  <si>
    <t>CCGTCGGGGTTGCCGAGGTCGTTGTAGACGTCGTAGCGGTAGACGCGGTC[C/G]TGCTCCTGGTATGGCCCCTGCTGGTCGTCGCCCCTCAGGTTCCGGAGCTC</t>
  </si>
  <si>
    <t>GFSSContig473</t>
  </si>
  <si>
    <t>GCTGAGGCCCACTGTTGACATCTCAGTGACTGCTGATGCAGATTTCGTGCGCCCGGAGCT[T/G]CGACAGTCTTCATAAGCTTGTATGGATCTGCAGCGTGTACTGCAATGGTTAGTTTGTAAG</t>
  </si>
  <si>
    <t>GFSSContig20049_828</t>
  </si>
  <si>
    <t>CTGGTGCTGGACTTCTTCTGCGGCAGCGCCGTGGACGTCGGCGCCGAGCTGGGCATCCCC[A/T]CGTACTTCTTCTTTACCTCATCCATCTCCGGCCTGGCTGAATTGCTATACCATCCCTTGA</t>
  </si>
  <si>
    <t>GFSSContig2778_326</t>
  </si>
  <si>
    <t>CATTGATGGCGAAGGAAAGTGGGAGCTTGGTTCCATCCACCAATAACCAATGCCATCAGC[T/C]GACTTTCATCGTTAGTTACCTGTCAGCTGTACAAAGTACTGTTGTCACCAATTTATGCTT</t>
  </si>
  <si>
    <t>GFSSContig12703_673</t>
  </si>
  <si>
    <t>TCTGTATGGCTTCTCGCAGGCCATTGCCACGCATAAGGCACTGCAAGGG[T/C]TGCAGGGGAAGAGGCCGTTCATTCTGACCCGCTCCACGTTCGTCGGGTCGG</t>
  </si>
  <si>
    <t>GFSSContig20112_1572</t>
  </si>
  <si>
    <t>CTGGGCGCCATCGCCTTCTGGCCGCTCACGGTTTACTTCCCGGTGACCAT[A/C]TACATCGCGCAGGCCAAGGTGGAGCCCGGCAGCCGGAAGTGGGTGGCGCT</t>
  </si>
  <si>
    <t>GFSSContig12128_1289</t>
  </si>
  <si>
    <t>TGTGCATCAATACCCTTCCCTCGAAGCTCCGAAAGATCATTCTCTAGGGTCTCCACGAAA[T/C]CAACACTGCTGCCATCCAAAACATCACGCCCATCGGTAAGGATGTGCACACGGATTTTTT</t>
  </si>
  <si>
    <t>GFSSContig6446_373</t>
  </si>
  <si>
    <t>TCTGCTTCAGGTACTGTGGCCCGAACCGTAATGTCTTTACGGGATGATGGGGGTCGCCG[T/C]TGGTTTCGAATTCGGAGTCCATGTAGCGATCCCCTGGCTGTTCTTCTTGCAAAAACAGCTC</t>
  </si>
  <si>
    <t>GFSSContig8275_336</t>
  </si>
  <si>
    <t>ATTTTGAGGGCTCGCAGTTTTATTTGGAGCATGAATGCAGCTTCCTCGTT[A/C]ACCACACCGAGAAATTTCCAATCATTGTTTCCTCCCAAGTCTTGAGTCAA</t>
  </si>
  <si>
    <t>GFSSContig10620_391</t>
  </si>
  <si>
    <t>GAGCTCTGGGTGATGGCAACTGTTCAATGGTGAGCTGGGTGACAAAGGATTCAGACTCTA[T/C]GGCGGTGCCTTGGAGGAGTAAGAAGTCACTTGTAGAGATTGTTAAGGAGATTGATGAGTA</t>
  </si>
  <si>
    <t>GFSSContig3988_117</t>
  </si>
  <si>
    <t>GCTGCCCTGTCTGCAGCTTCTCGCTTCTGCGCCCGCTTCGCTCGCCTTCC[A/G]GCGACATCCTTGGATACAGACCCTGACCCTGATCCCGAACCTGACACGGA</t>
  </si>
  <si>
    <t>GFSSContig12124_870</t>
  </si>
  <si>
    <t>GAGATCCTTGATTGCCTCGACGAGGACAATGTCATTGGCAGTGGCGCGTC[T/C]GGAAAGGTGTACAAGGCCGTGTTGAGCAACGGCGAGGTGGTGGCGGTGAA</t>
  </si>
  <si>
    <t>GFk50ctg173656_119</t>
  </si>
  <si>
    <t>ATCTCAGTAACGTTAACCTTTCTTGGGTGAAACATACTGCCCCAGCAAACGCAACCATT[A/C]TGAATGCCCATGGAACAACTGAGGGCATGGTGGTACCAAGAATACAGTTTTCACAGCCTTT</t>
  </si>
  <si>
    <t>GFSSContig19880_1376</t>
  </si>
  <si>
    <t>CTTCATGACAGGGTGTGGCTTCTCAAGCTCAAGCTCTGAGTTCGGAATGG[T/C]CCTCCATGTCCCAAAATCACTGGCTTCCTGCGGGATGATGAAATTGAGCT</t>
  </si>
  <si>
    <t>GFSSContig10511_296</t>
  </si>
  <si>
    <t>GTAGACGCCGAAGTTTCCGACGCAGAGCATGGCGAGCAGCCAGAAGAAGTAGTCGAGGTG[T/C]GCCCGGTTGATGTCGTCGGGGATCCAGCCGTCCCGGCCGCCCCGCGCGGTGGCGCGCGCC</t>
  </si>
  <si>
    <t>GFSSContig18966_1301</t>
  </si>
  <si>
    <t>GGGGATGAGGAGCTGGAGATTGACCTCGACCTCGACGATATCAACGACGT[T/C]TTCCCGGAGATGCCTGGCTGCGACCTCGGCCGCGGCATGGACGACTTCCT</t>
  </si>
  <si>
    <t>GFSSContig18167_254</t>
  </si>
  <si>
    <t>TTCTCCAGTTTCATCGTTTCCAGGCAGAGCGACAAGAACCAACTTGGGCTCGCGGAATC[A/T]ATGATCTTGTTTGAAGTTGCCAAGTACACAAAGCCATCCCTGACTGCCACAACCAGGAGCT</t>
  </si>
  <si>
    <t>GFSSContig10741_1216</t>
  </si>
  <si>
    <t>CTAGACCTTCCAGGAGGACTTGCCGTCTTCGCTTCAGTTGGAAAATGTT[A/G]TCCTGTGACTGGCTAGACTGCAACAGACGGTCAGTGTCATCAACCTCAAGA</t>
  </si>
  <si>
    <t>GFSSContig7856_313</t>
  </si>
  <si>
    <t>GGATAATCCCGTAGGGGTTTATAGATGGATGGCTTCCGTAGTAGTGCTTC[T/C]TGATGTGTTCCATGTTAACGCTGCTGCTAATGCCAGGGATCTGGTAGATG</t>
  </si>
  <si>
    <t>GFSSContig11879_277</t>
  </si>
  <si>
    <t>AACGCTTGGAAGACCTTCTTGACTGGATGGTTATCCATTGGAGACATCACTCGAACAAG[A/T]ACCTCGTCCTGCACCACCTGGATGTCCACCTCTGGCCTAGGCGCCCGTTCCCTTGGATCCA</t>
  </si>
  <si>
    <t>GFSSContig14090_244</t>
  </si>
  <si>
    <t>CGAAGCGTCTTCTGGATCAGGTTGTCTGTTGCGGTGTCCACTGAAGCGGT[A/G]GCTTCGTCCAGGACGAGGATCTTGCTCCGCTTCAGGATTACCCTACCAAG</t>
  </si>
  <si>
    <t>GFSSContig20069_834</t>
  </si>
  <si>
    <t>CGAAGACGTACAGGTCGTTGTTGCCCATGCCGATGAGGAAGATGGACCTAGAGATCACTG[A/G]GTTCACCGTGTTGGCCCCCGCTGCGGCGACCATCTTGGCCTTGGTGGCGCCGAAGTACTT</t>
  </si>
  <si>
    <t>GFk45ctg47373_237</t>
  </si>
  <si>
    <t>CAACTATAGGATTTGCTTCATGTGAAATCCTTGCAGTGGCTGTGCTTCCTGATGCCTGC[A/T]GATGTTTAGGCTTTGAACAAACGGATGCATCATCATTATCATCGTCAGGCTTGAACACATG</t>
  </si>
  <si>
    <t>GFSSContig3855_930</t>
  </si>
  <si>
    <t>GTCCAGTGCAGATCACCTGTGGAGCTGCACACACTGTTCTTGTTGCTGGTGATGGGTATA[T/G]GATGTGGGCATGGGGCAGAGGCCGCAGTGGTGTGCTTGGGAGAGGCCAGACTGCTGACAG</t>
  </si>
  <si>
    <t>GFSSContig20051_1906</t>
  </si>
  <si>
    <t>TGGTAGCTTTGTATTTCTGGGAAAACAAGAAAGAAGAGAAGCAGATCACGCAAATTTCTC[A/G]TAATGAAACCCTTTCAAGATTACCTGTGCGCCTGTCAACCAATCGCATTATTGAACTTGT</t>
  </si>
  <si>
    <t>GFSSContig18732_1427</t>
  </si>
  <si>
    <t>CGGCAGGGTCATCCAGCGTAACGACTTCGGAGATTGGACCCGAATATTCAAGCCCGGTGG[A/C]GCAATGATTTGGCTGATCTTTAGCTTTTGGCTGGAAACCCACTCTAGCAGTTGAGGAAAA</t>
  </si>
  <si>
    <t>GFSSContig11128_893</t>
  </si>
  <si>
    <t>ACACGGCCGCATTGCAGTGTGTGGTATGGTTTCCCAGCATGGGGTAACTGCTTCTACTGG[T/G]ATCCACAACCTGTTCTCCTTGATAAGCAAGAGGATAGAGATGAAGGGATTCATCCAGAGT</t>
  </si>
  <si>
    <t>GFSSContig20360_172</t>
  </si>
  <si>
    <t>ATTTGCTGGCATCAGCATATTCTTCTACTTGTGGCACCACTGGATTGTTTTTGTTTGAA[A/G]TAGCTGAAGCAGTGTTATCCTCATCTGCTTTCAGTGCTTCTTCAACTTGTGGCACCTCTGT</t>
  </si>
  <si>
    <t>GFSSContig14207_289</t>
  </si>
  <si>
    <t>CTAGGTCTAACTGCATCCAGTGGAAAGCTGTGTCAATTATGTGAGCAGTACTCAACTGAG[A/G]CACTTTTCTATCTCACACAAAACGAAACACGGACTGAAATTCTTAGCATTCTACACCATG</t>
  </si>
  <si>
    <t>GFSSContig14210_1233</t>
  </si>
  <si>
    <t>GACCTATTGAATTGGTTCCTGATGACCTCACCGAATTGAGAGAAGGCATTGATTAAGTC[A/G]ATGTCAGGGACTGAGTGGTCTATATTTTGCACCAAAAGCTGATGACCAGGTGGATTCATAT</t>
  </si>
  <si>
    <t>GFSSContig19149_1889</t>
  </si>
  <si>
    <t>TCCTGCAACTATACCTTCTTCAACGACATCAATACAAACAAGTGGGTGAT[C/G]AAGATTAGCTGCCTGCTTTTGAGCTTGAGCTCTTGCAAACTTCAGAATTT</t>
  </si>
  <si>
    <t>GFSSContig20515_639</t>
  </si>
  <si>
    <t>GCAAGTGGAACAAGCAACATGAAATTCTCTCTGAATGGTTGCGTTATCAT[T/C]GGCACCCTTGATGGAGCTAATGTTGAAATAAGAGAGGAGGTAGGAGAAGA</t>
  </si>
  <si>
    <t>GFSSContig16442_299</t>
  </si>
  <si>
    <t>GTATCATCCCATTATTGATGCCAGCGAAGAGTTCTTGCACCCGAGGGGATTGTTCACGAA[A/G]AATCCACAAGAACTTGACCTCACTGGCTACTAGGCCCAATGCGATCTCTTCAAGCTGAGA</t>
  </si>
  <si>
    <t>GFSSContig17952_589</t>
  </si>
  <si>
    <t>CGCGTACAGGTTCGGGCAGCTGGCTGTGGCGCACAACGGCAACCTCGTGAACTACCAGGC[A/G]CTGCGCAACAAGCTGGAGGCGCAGGGTTCCATCTTCAGCACCTCGTCAGACACGGAGGTC</t>
  </si>
  <si>
    <t>GFSSContig12527_197</t>
  </si>
  <si>
    <t>GAAGAGGAGCCCTTGGCAGCTACAGGCTGGAAGAGTGACCCTCCCGCCCCGTAGTAATCC[T/G]ATAACCAGCCAGATATGATCTTCAGTTCTGATTCTCTTAGGGCCACCAGCCAATCTGGGT</t>
  </si>
  <si>
    <t>GFSSContig13702_411</t>
  </si>
  <si>
    <t>AAGGGGAGGCGGAGCATGAGCGCAGCGAGGCAGGCCGGTAGCGCGGGAGC[A/G]CCTCCTGTAGCAACAAGGACGTGTGGGCGGAATCGGCGGAGGTGCAGCGC</t>
  </si>
  <si>
    <t>GFSSContig14223_306</t>
  </si>
  <si>
    <t>AAGACCAGGCCGGAGACCCGCACGGCCACGAAGACCGCCGTGCCGATCTC[T/C]ACAGCCATGTCAACGACCTCTTGCAGCCTGCGGATGCTTCTTCTCATCAT</t>
  </si>
  <si>
    <t>GFSSContig14160_962</t>
  </si>
  <si>
    <t>CCGCAGCTCCGTGAACCCGTCGGGGTACCAGGTGGGCACCGACTTCATCGCCAACAACCA[A/G]GCGCCCGGGATCGACTTCGCCACCGTGCACTCGTACCCGGACCAGTGGCTGCCCAGCCTG</t>
  </si>
  <si>
    <t>GFSSContig15693_898</t>
  </si>
  <si>
    <t>ACAATTATGGTGGTAGTTTTGGTCCTTATAGATCACCTGGAAGTTTTGGC[A/G]CTAGGCCTGGAGGTTACAATAGTGCTTATGGTCCTGGTGATTATGGTAGC</t>
  </si>
  <si>
    <t>GFk25ctg2201346_85</t>
  </si>
  <si>
    <t>GGTGCGCGGAATATATGTGATATCTCTGCCTTTGGCCCAAATTTTGAGAATGGGTCAACA[A/G]CTTGTGCAGGAGGACGTGGGGCTTTTTCTGGAGCTTCTGGTAGGTCCAACTCCAAATGGC</t>
  </si>
  <si>
    <t>GFSSContig19723_735</t>
  </si>
  <si>
    <t>AGATAAGTTTGATCAGATGCTCATGAGAAAGGAGTATGAGTACTCAATGAATGTCCTTGC[A/G]TTTGGAATTCAGAGCTCAGACATCACCCCAGCTTTCCCATATGTTGCACCGTTTTCATGC</t>
  </si>
  <si>
    <t>GFSSContig7719_356</t>
  </si>
  <si>
    <t>AAGAAGAGCGCCAGCCAGCGCGCAAAGGCGCCGAGGCTGCGCTGGGAGCCGCGGAAGCA[T/C]AAAGGATTGACGTCGAGGAAGAACACCCGGGGCTTGGTGGGCTTCGACGGGGAGCCGTCCC</t>
  </si>
  <si>
    <t>GFSSContig18265_294</t>
  </si>
  <si>
    <t>AACGAAGACGAGCACCACCACCATCTCCCCCTCCGACTCCGATTTCCACGAGGCCTCCTC[T/G]ATCCGCCACTTGTTGCCCCCGTCCGTCGCCCCCGCCTCCACCAGCGCGTACACCCGTCGC</t>
  </si>
  <si>
    <t>GFSSContig14674_1096</t>
  </si>
  <si>
    <t>AACTGCTGTGCTGCCCAAAGATGAAGTCTAAGGCTGATATTTGTGCGTCTGTAGTCGTA[T/C]TCAACAAGCAGAATAAGGGACTCTGGTTTTAGGTGTTTGCTGGTAACTTGGGATCCCGAGG</t>
  </si>
  <si>
    <t>SSk40ctg268352_219</t>
  </si>
  <si>
    <t>CTAGGCCTAGTGGTACTGCATATACTGGCACTCAGATCACGGGCAACTC[T/C]CAGGGGAACTACAATGGGAGCAGAGGTGAATCTACTTACCATGGAGCTAAC</t>
  </si>
  <si>
    <t>GFSSContig4458_856</t>
  </si>
  <si>
    <t>GCGAAGGAGGATAATTGCACCATACAAGTGACGTGGACAACCTCAGTTTGTCGAAATTC[A/G]AATTTTCTCAACTGTCTTTTGACATTCTCCAGGGAGGCTGAAGCTGAAACTGTGAAGTTGT</t>
  </si>
  <si>
    <t>GFSSContig12794_648</t>
  </si>
  <si>
    <t>CTGCACCTTCTCCTCCAGCGAGCCCTCGGGCCACACCTGAGTCCTCTCCT[T/C]CTCGAAGAGCTTGTTGACCTCGTCGTAGTTGGGCGGGGCGCCGTACCTCC</t>
  </si>
  <si>
    <t>GFSSContig19896_719</t>
  </si>
  <si>
    <t>GATCTTAACTTCCACATGCGGGTGATGCATGCAGACAGATCGCTTTTCCTTATAGCAGA[T/C]AATGGATTGACTTTTGAATATCTAAACAGCAATGGTATTTGGTTGTGGTTAAGACATGAAC</t>
  </si>
  <si>
    <t>GFSSContig1614_738</t>
  </si>
  <si>
    <t>GGGGAAGAGAATGTTCTCGTCATTGATTTGCTGGGGCCGAGTTTGGAGGACCTGTTTTG[T/C]TATTGCGGCAGGAAATTCACGCTGAAGACTGTCCTGATGTTGGCTGACCAGATGATTACAA</t>
  </si>
  <si>
    <t>GFSSContig19553_1853</t>
  </si>
  <si>
    <t>GTGGCCGAGGTCTTCTCGGAGATCTTGAGGTACCTCCCCCGCGGGTTCTC[T/C]TTCAGATCGAAGTAGAACAGCTTGTGCTCGAACTGCAGCGTCTTGCTGAC</t>
  </si>
  <si>
    <t>GFSSContig5800_117</t>
  </si>
  <si>
    <t>CCTGCGAGGGGAGCATCTGTCACGTGCTATCGGCCGCTTATCAGGGAAAGGAGGCAAGAC[C/G]AAGTACGCCATTGAGAACTCTACCAGGACCCGCATCGTTATCGCTGATACAAAGATCCAT</t>
  </si>
  <si>
    <t>GFSSContig16256_300</t>
  </si>
  <si>
    <t>CACCGGCACGGACCACCCGTACGCCGGCTCCGTGAGCATCACCTGGAAGA[C/G]GACGTCGTAGCTGGCCCCCGGCGTGAGGTGCGACAGCTCCAGCTTCCCGT</t>
  </si>
  <si>
    <t>GFSSContig17910_1353</t>
  </si>
  <si>
    <t>GTGAGCGGCGAGGGGCTGAGACCCTTGGCGACAGCGGTGATCACCTCTGC[T/C]GTGAGGTCCAGCACCTCGTTGGCAGTTTGCGCCTGGACGATGGAGCGATT</t>
  </si>
  <si>
    <t>GFSSContig10620_634</t>
  </si>
  <si>
    <t>GGTTTTCTCCACGTTTTCTTGGAGCTGGTCTTTTAAATCTCAGCAGGCTAACAGCGAAT[T/C]CTCAGTTCTGAATTCTAGTGATTCCTCTGGATATGGTTACCATGGCAAGACACTGGAGAAG</t>
  </si>
  <si>
    <t>GFSSContig13835_1414</t>
  </si>
  <si>
    <t>CGTGCATAACTAATTAGCTGCTTTGCATCTGATTCAGGAACACCCTCAGC[A/G]ATAATGGCTACAACCCTTATTGTTGGCTGCTTCAAAGCTGACATTGAAGA</t>
  </si>
  <si>
    <t>GFSSContig13990_1127</t>
  </si>
  <si>
    <t>GAGAGGGCGAGTGAGGAAAGCGATGAATCTGATGTGGCCAAAGGGCATTC[T/C]GCTCCTGCATCTAGGCGTTCTGCTCGGTTGGTAAAGAATCAGTCAAAAGG</t>
  </si>
  <si>
    <t>GFSSContig2914_315</t>
  </si>
  <si>
    <t>GAAAGAGCATCAATAAGTTTTGGCTGTGACACATCACAATCAACACCATGACCAAGCCG[T/C]CCCCCTGATTCCTCACCCCATGAGTATATCTCACCTTGTTTAGTAACAAGTGCAGCATGCC</t>
  </si>
  <si>
    <t>GFSSContig16556_611</t>
  </si>
  <si>
    <t>TGAAAACCGGCACAAAAGACATAAAAAGGACCGAGATAGTAGCAGAAGAA[A/T]TGGTGGACATGAGCTGGAAGATGGTGAACTTGGAGAAGATGGAGAGGTCC</t>
  </si>
  <si>
    <t>GFSSContig19818_1869</t>
  </si>
  <si>
    <t>AACACAAGGGTGCTGCTCCGGGTCGTCAACGCCGGCCTCAACTCGCACCTCTTCTTCAAG[A/G]TGGCCGGCCACAACTTCACCGTCGTCGCCGTGGACGCGGGCTACACCGCCAACCTGAACA</t>
  </si>
  <si>
    <t>GFSSmeganGI_1</t>
  </si>
  <si>
    <t>AGGAAATCCAAGAAAGAATTTGACATATTGCTTTTACTTGCATTGTACAGCAAC[A/T]TTTGTTCTTCATCATCCGGAGCATGGTCATGCAGTTGTACATCCAATTCTTTCACGCATCATAG</t>
  </si>
  <si>
    <t>GFSSContig17769_257</t>
  </si>
  <si>
    <t>AACGGTGGTAAACACACATACTGATCGCTGCTTCTAGGCCAACTCCTTCCAAAGGGAACC[T/C]TAAGTAGTGGAGTTGGACATTGCCATGAGAAGACATCTGTTGTTGGTGCATTCTTAGGAG</t>
  </si>
  <si>
    <t>GFSSContig10593_69</t>
  </si>
  <si>
    <t>AAGGATATCCCGCAAGGATGAGATTATGAAGGCCATTGGGAAGAAGCTAGACCGCTACAA[A/G]AACCCATGGTTAGAGTTGAAAATTCAGTATGGCCAAAATAAAGGGAAGTTCTATAATGAG</t>
  </si>
  <si>
    <t>GFSSContig18486_678</t>
  </si>
  <si>
    <t>CGGTCGCGCGTCAGCCGCACCGTCCTGATGGGCGCGATCAGCTCCGACAG[T/C]CGGCTGAGGCTGTACGTCAGGGCCGGCACGGGCTTCTGCAGCGCCGTGCT</t>
  </si>
  <si>
    <t>GFk50ctg127857_253</t>
  </si>
  <si>
    <t>TAAAGTTCGACGCACTTGAGCAATTGGTTCCTGTTATGGATCAAAAGACATATTGGGCC[A/G]TTGTGTCGAAAAATTTTGCTTCAAAGCCCAGGATAGATTCGATAAAGTACTACCTGAATGT</t>
  </si>
  <si>
    <t>GFSSContig12326_159</t>
  </si>
  <si>
    <t>GCTGGGTGAGCTCAAACTGCGCATCTGCGAGGTCACCGGGGTGCTCCCCA[A/G]GCGTCAGACGCTGCTCTACCCCAAGCTCATACTCAAGGACATCGACGACT</t>
  </si>
  <si>
    <t>GFSSContig5829_249</t>
  </si>
  <si>
    <t>GCCTGGCCAATGGGAGGAAGGACACCGAGTACCTCAAGTGGCGGTGGAA[A/G]CCTCGGGGATGCGATTTGCCGCGGTTCAGTGCCCGGGCTCTGTTGCAGTGG</t>
  </si>
  <si>
    <t>GFSSContig15237_626</t>
  </si>
  <si>
    <t>CAGATTGCCGCGGCGGCCATGCCGATGATGGAGAGGACCAGGCCGATGCC[A/G]ATCTTCTCCAGGTTTGTGAACCCCTGACGGCCGGTCACGAGGCTCCGGCA</t>
  </si>
  <si>
    <t>SSk50ctg79047_102</t>
  </si>
  <si>
    <t>GAGCGCGCCGGTGTGCTCTACAGGGTGCTCAGCAAGATGAACTTTGTGCTGCTGCTGGA[T/C]GACGTTTGGGAGCCACTCAATTTCCGGATGATTGGCATCCCGGTGCCCAAGCACAACTCCA</t>
  </si>
  <si>
    <t>GFk40ctg540920_180</t>
  </si>
  <si>
    <t>GAAATGCATGGGTCAAATCTCAAATAGCTTTTGTTTGGACAAAATCCCTAGGTGAAAACT[A/G]CCACCTGCTTGATGGCCAAATGTCTATTCATAAACAAGGATGCCGTGGAGCAGTCTGGTT</t>
  </si>
  <si>
    <t>GFSSContig6820_1179</t>
  </si>
  <si>
    <t>ATCATCGACCGGAGTATCCAGGATGCATACATAAATGCCATCCGGAGGGC[A/G]AAGAATTTCATCTACATTGAGAATCAGTACTTCCTTGGAAGTTCATATGG</t>
  </si>
  <si>
    <t>GFSSContig6638_165</t>
  </si>
  <si>
    <t>GGTGGCGCGGGGCTTCCTGAGCCTGTACAAGACGGCCGGGGAGAAGGTCAAGAGCCTGTC[C/G]GAGGAGGTGATGGACGAGGTGCGGCGCCTCATGGACAAGTACAAGGGCGAGGAGCTCAGC</t>
  </si>
  <si>
    <t>GFSSContig16496_346</t>
  </si>
  <si>
    <t>GGATCAACGAATGGCTGCCGGCAAATGAAGCAGGCAAAGGGCAGCGCCTC[A/C]TCATCATCCTCGTCCTCATCTGCTGCCTCATCATCACTCCCATCCCCACC</t>
  </si>
  <si>
    <t>GFSSContig3341_337</t>
  </si>
  <si>
    <t>GCTGAAGGGCAGCTCGGTCTCGATGGAGGTGAGCGAGTTGACCTTGGCC[A/G]AGATCGCCTCTCCAGAGGAGTAGGTGTGCATGAAGGTGCCGGGGAGGTAGA</t>
  </si>
  <si>
    <t>GFSSContig17930_1907</t>
  </si>
  <si>
    <t>TTGTTGAAGTGCAGCTCCTTTGCGGCGTTTACTCTGAAATTGCACTTCCTCTGGGGCCTC[A/G]TCTTGCGCGGAAGCGAAACCAGCGAGGGCGAAACCAGGGAAAGGTGCTTCTTGGGCGCAG</t>
  </si>
  <si>
    <t>GFSSContig19061_572</t>
  </si>
  <si>
    <t>TTTGGCACAACCAAAAGGTGCCTCAACCCGAGTTCCCGGAAAAGGATTGC[C/G]GCTTTTGCCAGTGACATTGTCTCAACCACTGTGTAAGGTGATGTATTTGT</t>
  </si>
  <si>
    <t>GFSSContig14798_161</t>
  </si>
  <si>
    <t>AAATTTCAGCAGCAGGTAAGCTACACACCCATGGCTGCCGTTTTCTTGT[A/G]CTGGATGAAGTCGACCAGCTTTTGTCTTTTAATTACCGTGAAGATATGCAT</t>
  </si>
  <si>
    <t>GFSSContig15080_288</t>
  </si>
  <si>
    <t>CACCACGGATGACTTGAAGTCTGCCCTGCGACAGATGGGTATACTCACAC[A/T]ATAACACCTCCGGAGCTTCTGTTTCCACACCCAAGCGAACGGGAAAACGA</t>
  </si>
  <si>
    <t>GFSSContig14161_1141</t>
  </si>
  <si>
    <t>CGGGCGCTCCATGCTGACCAGTATGATGCACAAAGAATGGTACCAACTGCCATAAGCCA[T/G]AGAAACACCTCTGCAGTATCAACCAGAGGACGATCTGGAGAGTACAGCTCCACTAAGACTT</t>
  </si>
  <si>
    <t>GFk45ctg332805_406</t>
  </si>
  <si>
    <t>GTGGATCTTTGGAAGCTGGGAAGGAGGGTGCAGGAAGCATGATGTGCGGGTTTCAAATG[T/C]TCTTCTTGGTGCTTATGTGAGGAATAGGTGGATTGAAAAGGCTGAGAGGCTCCACCTCCAC</t>
  </si>
  <si>
    <t>GFSSContig7525_157</t>
  </si>
  <si>
    <t>CAGTCGATGCTGGATTATGGCCTGTCGATTGCCCTTGATGCCATATGGTTCTTGCGGAC[A/G]AAACGGGATCTTGAGGGGCTCAACAGTCTGATAGCGAAGATTGTGGCCTCAGGGGCAAAGG</t>
  </si>
  <si>
    <t>GFSSContig10781_370</t>
  </si>
  <si>
    <t>CAGTGGACGCAGCAGTCGGCGCAGGGGCTCTCCTGGAGGCCGTACTGCGCGCGCATCTTG[A/G]CGCGGTAGAAGCAGGAGTAGACGCACTGGCAGCCGGTGAGCAGCATGATGAGCGTGTACA</t>
  </si>
  <si>
    <t>GFSSContig19037_366</t>
  </si>
  <si>
    <t>TCAAGAACACAAAATGCCACTGGCCAACTCAACGAGAACGACTGAAGCAG[C/G]TTGGCAACACAGCTTGACATCCAAGAAACAATTCCCAGGTTAGTGAGTTG</t>
  </si>
  <si>
    <t>GFSSContig5557_72</t>
  </si>
  <si>
    <t>AGATCGTCGGTGAGCACGACGCCACCACTGCCGGCCTCAGGACCCTCAGAAGAGGCGTC[A/G]TTGACGATGTCGGTCGCGACGGGTAGGACGTCCTCCACCACCACCTCGCCCTTGACGATGT</t>
  </si>
  <si>
    <t>GFSSContig18299_1838</t>
  </si>
  <si>
    <t>CCTTTCTGCTTCCAAGAAAGAAGCTCATTCACTATTGCAGTACACTCATTTGGTTTCCA[A/G]CCTGAAAAGCTAACTTGATTTATGCCAATGACAAGGGCATCAAGGGCATCATCCCATAGAC</t>
  </si>
  <si>
    <t>GFSSContig16567_1127</t>
  </si>
  <si>
    <t>AACAGAACAAGGATGATGATGCCAAAGTGAAGAGGGCATTTCAAACACTCCTTACTTAC[A/G]TTGGAAACGTTGCTAAAAATCCTGATGAGGAGAAATTTAGAAAGATCAGGCTGACGAATGC</t>
  </si>
  <si>
    <t>GFSSContig10458_110</t>
  </si>
  <si>
    <t>CAACTGACATCCTGAGCAGATCAGGCAATGGGAGGAGCTCCTTCAGCAATCCCATACAG[A/G]CACACTGTAGCACAGACTCATGAAACGCAACCTGCCCACACCGTGTCAGTCCCAATGCGAC</t>
  </si>
  <si>
    <t>GFSSContig16982_1242</t>
  </si>
  <si>
    <t>TCAAGACATACTCAAACAAGTATATGCTGACCACTCAACAAATGTGGACA[A/G]AGTGTTCTCTCGTATTGTGGAGATAACACAACACCCAGCAGCTGCTGCAT</t>
  </si>
  <si>
    <t>GFSSContig2648_373</t>
  </si>
  <si>
    <t>GTGCCGAATTGAGGCAGAGGAGCTATCTCTTGACGCATCTGAGATTGTC[A/G]TTGCAAGCACTAGGCAAGAAATAGAAGAGCAGTGGAACTTGTATGATGGTT</t>
  </si>
  <si>
    <t>GFSSContig20368_1202</t>
  </si>
  <si>
    <t>ATGTCCTTCCCTTCCGCACTTGTTGTCTGCCTGGACAGCAATGGGCTGTG[C/G]AGATTGTCCTCATAATCACCTCCTGCACCATCAGATGCATACTCCTCATC</t>
  </si>
  <si>
    <t>GFSSContig18829_1142</t>
  </si>
  <si>
    <t>TCCTGGAGACGAACCCAAAACGCATCAATATTAGCCTTGATCGATTTCTC[T/C]ACAGTGCGCCCTAATGATGTCTCAAGTCTTTTGCCCTCCTTTGCGATGGA</t>
  </si>
  <si>
    <t>GFSSContig16380_877</t>
  </si>
  <si>
    <t>CAACACCTGGACCTCCCTCTGGCCTGGCACCGGCAAGCCCGGCCTCTGGGTCACCTCTAG[T/C]TCCCGCATGGGCGCACTCTACACCCTCATCATCCGCGAGGAGGAGATATACATCACGCAA</t>
  </si>
  <si>
    <t>GFSSContig20076_2471</t>
  </si>
  <si>
    <t>AAGCCTTGCTGGCGGTGCATTACTGGCAGCAGGATGCCAGGAGCTGGTAA[T/C]CCTGCTGGAGTCGGCCCACCACCTCGCCTTGATCATGTTGCAGTGAGCCT</t>
  </si>
  <si>
    <t>GFSSContig18615_2488</t>
  </si>
  <si>
    <t>AATGGTGTCCAAAATAAGGCCCTCAAGAGGGTGGTTGTATAGAGCTCCAAAGGAATAAGG[A/G]ACTACAAGAGTGTGGTGCTTGGAATGGATGTGTTTATACAGGAACTTGTTAATGTGCATG</t>
  </si>
  <si>
    <t>GFSSContig15381_363</t>
  </si>
  <si>
    <t>GGCATGGTCAAGATCGCCGACGCGGAGCATCACCTGGCACAAGGGCTCTGGAGTTCCAGG[T/C]CTCTCAATGATCTCAAACTTGTAGCCATCAGGGTCCTCCACGAAGGCGATGACGGTCTTG</t>
  </si>
  <si>
    <t>GFSSContig19043</t>
  </si>
  <si>
    <t>CCAGCGGCGGGAGACGAGGGACACGGCCGGCGCGGCGGAGGGTGGGAGAA[A/G]TCCGAATACCTCCAGCAGCAGGTCGTCGCAGAGCGCGGTGTCCATGCTGC</t>
  </si>
  <si>
    <t>GFSSContig18658_1829</t>
  </si>
  <si>
    <t>ATGGAGTTTGAGGACCTGAATAAAGGGGAGGCTGAGATGAGGGATGAGTTAAGGTTTGA[T/C]GATTTCCCTGCGAGGGCATCTTTGGAAAGGATGACATCATCAAACCTCCTCCAAGCCATGA</t>
  </si>
  <si>
    <t>GFSSContig19193_773</t>
  </si>
  <si>
    <t>CACAACAATTTCTCCGGCGTGGTTGACGCCGCCACCGTCCTTAAGTTCGG[A/G]AAATCCTCCTTCTTCCAAGCCGGCAACATGTTGCGAGTGATCGCGGAAAT</t>
  </si>
  <si>
    <t>GFSSContig11905_521</t>
  </si>
  <si>
    <t>CTAAAATGTAGACAAAGAGCCCAAAGAGTATGTGCCATGGAAGAACACCC[T/C]TCTTCACGTTTGGCGCAGCACCAGGGAAGAAGAATGTAACAAATCCAATT</t>
  </si>
  <si>
    <t>GFSSContig18141_379</t>
  </si>
  <si>
    <t>GACCCTCTACCAGAAGACCAAGGATGGCAAGCCTTTTGTTGATGTCCTCAAGGAGGGAGG[T/C]GTCCTACCTGGCATCAAGGTCGACAAGGGCACCATTGAGGTTGCAGGCACCGACAAGGAG</t>
  </si>
  <si>
    <t>GFSSContig14712_247</t>
  </si>
  <si>
    <t>CTGGGCCAACCTCTCCTCCCTCCTGGCAATCTTCCTCTCTCGGCTTGCCTTGCTCTTGGC[A/G]CGCTTGGCCTCAAACTGGTCAGAAAGTGTCTTCTCTCTGGCCTTCTCGGCCTTGGACTTG</t>
  </si>
  <si>
    <t>GFSSContig16463_305</t>
  </si>
  <si>
    <t>CCAGGGTTAGATTTGATCAGAAGCTGCCGGCCATCAAGATGAGTAAGAACAAACTGGAA[A/G]CCACACAGTGCCTCAGTGAGAGAGATTGTGTGCTCAACGTACAAGTCATCATACTTCCTCT</t>
  </si>
  <si>
    <t>GFSSContig16654_1653</t>
  </si>
  <si>
    <t>CCTGCATTATATCTGTTATGGGTTTTAGAGAAGATACAAACAATACAAGGGGTGCTACC[T/G]CAGAATCTATCAATGCTTTGCCTACATATAAATTCAAAACCAAGAAACGCCGCCATGGTTC</t>
  </si>
  <si>
    <t>GFSSContig12613_658</t>
  </si>
  <si>
    <t>CAGAAGTCTCCACCTTTTAGAACATTAGAGTTGAAGAAGCCAGTTTGACCACCATTTGT[A/T]GTGGTACTCTCTAGTGTTCCTCTCATGATGAAGAGCATTTCATTCACTGGGTCACCTTCGC</t>
  </si>
  <si>
    <t>GFk45ctg296738_328</t>
  </si>
  <si>
    <t>ACCCGATGAGAGAAGCGGAAAAGCTCTTCCTTCGGTATTCTTCTGACCACATCGGGGCC[T/C]GTGAGCCTGTGGAAAACTGCTTTGAAACCAGCTACCTTCAGCAATGGGACAACACTCAGAC</t>
  </si>
  <si>
    <t>GFSSContig26_215</t>
  </si>
  <si>
    <t>AGCCTTCGCACCTTCTCATAGATATCCGAGTAGGTGCAGTTCTTCCTGACGAGGCGGTC[A/T]CGAACACTAGCAAGAAGTAAATCAGTCTTTGGCAGCTCACCCTCACTCTTGACATGCGCCG</t>
  </si>
  <si>
    <t>GFSSContig14803_557</t>
  </si>
  <si>
    <t>TGCTAGATACGCTATTGGAAGACTTTATAAACCACCTAAACGAACATCCGAAAATACTC[T/C]GCAAACTCTGGATGACAACAATAGAGGTACCATACATGGACTCGAGGCAGTGAACTTTATA</t>
  </si>
  <si>
    <t>GFSSContig15964_682</t>
  </si>
  <si>
    <t>GGTTGAGAGGGCAGGATATACACTTTACAACACAGTGCTCTCCTTTGATC[T/C]GCTGGGAAAATACCTAGGGAAGCACCGCAAGGTCATGCCCACTGCACTAG</t>
  </si>
  <si>
    <t>GFSSContig19044_1678</t>
  </si>
  <si>
    <t>GCTTCACACTGCATGGGACAACTTCAAATCCCACAATCTCATATCCAGAATTGGCATCG[C/G]TGTCAGCCTCTGAGATAAATTCCGTTCCTTCTCCAGTCCCAAGTACCTTTACTTTGCCTCC</t>
  </si>
  <si>
    <t>GFSSContig16978_83</t>
  </si>
  <si>
    <t>CAACAGATGGGTACATGGATGGTTGTTGAACTTGAGAAGCTCCAGCATTAGGAACAGATG[T/C]AGCAGCCTCTTTTAACACAGCCCTAAGACCCAAACTCGGCTTAACTTTGGGCTCAGTTTT</t>
  </si>
  <si>
    <t>GFSSContig18581_227</t>
  </si>
  <si>
    <t>CCAATCCCACAGCTTAATCAGCATGTCATCGGACGATGATAGCACAAAGGGCTGGGTTG[C/G]ATGAACAGCCACACACCTAATGTAGTCAGTGTGAGCTTCAAAAACCTTGACCTTGTCCATT</t>
  </si>
  <si>
    <t>GFSSContig15044_1090</t>
  </si>
  <si>
    <t>GCTCCTAGATTTGCTTCGATTGCCAGTTAGAACAGGCATGACAGCTGCATTCCTTTCAA[A/T]TTTTGATTCATTAACACCATTTGTATGGATTTCCCCGTTTTGCAGGGGGGAGACATCTTGT</t>
  </si>
  <si>
    <t>GFSSContig11762_328</t>
  </si>
  <si>
    <t>CATTTCAGTGATCACCATCCCACATATATTCAGGCAGATCAAGTGGTACT[A/G]CGTCATCGTGGCCTACGTCCTCGCCCCTCTTCTCGGTTTCGCCAATTCAT</t>
  </si>
  <si>
    <t>GFSSContig20426_150</t>
  </si>
  <si>
    <t>GAACAGTGATTCATGCCGCAACTGGATTTCTCTTGGTGGCCGTATATGGG[T/C]TGGTCTCGAGCAGATTCTCCAGGGATTTTGCCTTTCTGCTTCGCACCCGG</t>
  </si>
  <si>
    <t>GFSSContig19333_2734</t>
  </si>
  <si>
    <t>CTTCACTTTGAGTAGCAGTTTCATGATTTTCCTCTCCTTCTGCTCCTCAGGCGATAGCT[C/G]CTCCTCCTCTTCCTCATTCAGTAAAGTTCCAAAGTACTGGTAATCCTCTGGCTTCATCAGC</t>
  </si>
  <si>
    <t>GFSSContig17394_1831</t>
  </si>
  <si>
    <t>TATGGTCATTCTTCACTACATGACGGCTGAAGATGCCGCTGAATAGGTT[A/G]TTTCTAGCTTTTGTGCTTTTGATTCATGATACCCCATTCTTGGAACTGGAG</t>
  </si>
  <si>
    <t>GFSSContig2301_308</t>
  </si>
  <si>
    <t>TTCTGTGAATAAACTGGCACACTGGACATGCGTGAACCTTCAGCAGCTA[T/G]ACCATGAGGATGCTCTGATCTTCTCTTATGCACATCCATGGCACCTGTGCC</t>
  </si>
  <si>
    <t>GFSSContig20528_2057</t>
  </si>
  <si>
    <t>TCGCTGAACCGGTGGATGCTAAGGCGGACACCGCTCCAGCTACTGATGCGGCGGCGAGTG[T/C]TGGTGATGACATTGAGGACAAGGAACCTGGCCCTTTGGCTGGGCCTAATGTGATGAATGT</t>
  </si>
  <si>
    <t>GFSSContig15731_268</t>
  </si>
  <si>
    <t>GTGCAAATACTGACAGCAGCCTCATTTTCCTGCAATTCCAGCAGACAGGTTGTGTCCCT[A/C]CTCCTTGGATCAAGGATCCTAATGCAGGAAACCCACCTCTCAGATTCAGCCTTTGGATAAC</t>
  </si>
  <si>
    <t>GFSSContig8400_100</t>
  </si>
  <si>
    <t>CGAGCTGTATTACTTCGTTCATCTGTCAAGACAGCAACAGCAGTGTCCTCCCTTGATGG[A/T]ACTTTTAGCCAGACCTTCATTGAGTCATAAACAGTAAATCCTATGGCTACTGATGGCACCA</t>
  </si>
  <si>
    <t>GFSSContig20291_500</t>
  </si>
  <si>
    <t>TTCAGCTTCTCGTTCCTGGTGAAGGCGTAGATCGCCAGCGGCTTCGGCTT[C/G]GACTTGAGGAACTTGATGCTGTCCTCGATCTTCTTCACCGTGATGATCGG</t>
  </si>
  <si>
    <t>GFSSContig20159_876</t>
  </si>
  <si>
    <t>GCACCAATCCTTTCAGAATATAGACCAAGGTTCTTGCTGTAAGATTGTGC[A/G]ACAAACACTTCCATGCCACGCTTAACAAAAAGCCTGACAGAAAATGCATC</t>
  </si>
  <si>
    <t>GFSSContig4839_373</t>
  </si>
  <si>
    <t>CCTGTCTGGGGTTCCTACACCGAATGGAGCACCGTCCTACATTCCTCCAC[A/G]GACTTCTCAGTTCGCTGCTCCGGCAAATCAACAACCATCTCAGCCAAACT</t>
  </si>
  <si>
    <t>GFSSContig18290_1509</t>
  </si>
  <si>
    <t>GGCTGCGTCATCAGCCCCGTCGTGTTCTGGATCTTCTACAAGGCGTACGA[T/C]GTCGGGCTGGAAGAAGGGTACCCGGCGCCGTACGCCAAGATCTACCGGGG</t>
  </si>
  <si>
    <t>GFSSContig18947_1253</t>
  </si>
  <si>
    <t>CGGAAATAATAGAGTGGCTGACAGAGGCTGGTGCAAAGAATGCCAGAAATGTGGGGAAA[A/T]TTGATGAAGCATCAGAACTGAGGAGAACTGTGAGTGATATCAAGCACAATGTTCAGGCACA</t>
  </si>
  <si>
    <t>GFSSContig19151_2029</t>
  </si>
  <si>
    <t>TGCCATCTAGGAAGGTTTCACCAGCTTCTAGGTCGGGGAAATTGACTTAC[T/G]TGTCTGGGTCTGGTGAGGGATCTGCTGAACGCTCCAAGGAAAATTGGAAC</t>
  </si>
  <si>
    <t>GFSSContig20589_1320</t>
  </si>
  <si>
    <t>CATGATGCGGTTCTGGGATGAGAAAGCAGTTATGGTTCGAAGATTAGAGA[T/C]GGCCTCAGCAGCTAGCTTACTACATTCGGCTTGTGCTTGTGTTGATTTCT</t>
  </si>
  <si>
    <t>GFSSContig18559_621</t>
  </si>
  <si>
    <t>GCTGGTAGGCGTCAACATCGCCTATGGTTCCAATAATAGCTTTTGTGAGTGCATCATCAT[T/C]CATTTCTAGCTCTCTGAGGAATCTTGCTGTCCCGTCATAGACCTCTAGTGTTTTCAGTAA</t>
  </si>
  <si>
    <t>GFk45ctg179201_418</t>
  </si>
  <si>
    <t>CTGCTTGAAGTTAATAAATGAAGCAGAATCAGAGAGGACTTCCTTTACTTTAAGATGTC[A/G]GTCAAATGAAGACCAACTAGAACTTCTAAAGAAGCAACTTGAGGCCAATGAGGCACACAAA</t>
  </si>
  <si>
    <t>GFSSContig10422_857</t>
  </si>
  <si>
    <t>GGCGAGCGCTGAAGGTGACAATGGTGGTGGTAATCGCAACAAGAGAACTTCCCGCAGGG[T/G]TAGGGATGATAATGGAGACGACGGTGATGATTCTGATGAGAACAGTAATGAGAATGGAGAC</t>
  </si>
  <si>
    <t>GFSSContig20368_1365</t>
  </si>
  <si>
    <t>ACATACTTCCAAAGTTTGGAAACAATGTGCTCCTCATACTTCCTCCAGCT[T/C]GAGGCATATTCTCATGGACACTCCCAAAAAGTGTCACAATTGGATCCATA</t>
  </si>
  <si>
    <t>GFSSContig18484_975</t>
  </si>
  <si>
    <t>GCATCTGTGATCCTATCCAAGCCAAATGAACTCAGCTTGGCGAGCCCAGC[T/C]TCCAGAAGTACAGAGCCCATGTTGGTCTTGGACTCCCACAACGAACCTAT</t>
  </si>
  <si>
    <t>GFSSContig19131_53</t>
  </si>
  <si>
    <t>AATGGGAGGTTGGCAATGGTAGCCATGCTTGGTTTCATGGTGCAAGCATC[A/G]GTAACTCATGCCGGCCCTATCGACAATCTTTTGACACACCTTTCGGACCC</t>
  </si>
  <si>
    <t>GFSSContig11593_662</t>
  </si>
  <si>
    <t>TAATGCTATGCTGTTGAGCTGGTTAGCAATTTTTGTGGCTTCAGCGTCA[T/G]CCACTGCTTTTGAGCTCCTCTCAGCTTGACTGCCTGCATATGTTTCCCTAT</t>
  </si>
  <si>
    <t>GFSSContig20159_1535</t>
  </si>
  <si>
    <t>GCAACTCTTCTGTCCTATAGGCACCAACACCAAGATTGAGCTTCAGGTCATTTTTATCTG[A/C]TTTAAAAGCCTCTGAAACCCCGAGAATTGGGTCTGGAGGAGCCATTGGCACTCCTTCAAA</t>
  </si>
  <si>
    <t>GFSSContig12142_295</t>
  </si>
  <si>
    <t>TTTAACAAGCGGTTCAAGCCAGATTTTCCAAGGACCGTACAAAGAGTTCCTTATGGAAC[A/G]TATTCTAGGATCGAAGGTCATGTTCCTTAGATGTCTGCATAAATGATGTGCCTGGGCACAA</t>
  </si>
  <si>
    <t>GFSSContig19297_2392</t>
  </si>
  <si>
    <t>GCATCCGCATGTGCAAGAACCCAAAAATTTCAAAGAAAAAGTAAAATTAT[T/C]GCATCGTTTTTCTCAAGGCGTCAGCTTCAGATAGGAGCTGCATGCTCCAT</t>
  </si>
  <si>
    <t>GFSSContig15731_814</t>
  </si>
  <si>
    <t>AGCATTGCTTGCCTGTGGCTAACTATACAAGGGAATAGCTTTGGAGGTCT[A/C]AGGCCAAGGAATCGAGAACGTGTGTCCGATAGCTGACCCGTAACCATGTC</t>
  </si>
  <si>
    <t>GFSSContig1697_227</t>
  </si>
  <si>
    <t>ATGGCAGAATTCAGCTCCGCTCCAGCTGTGTTCAGGATAGCCTTGTCCAC[T/C]TTTTCCCTTGCCAAAAACAAGAACTCGTTGCCTTCAAGTTTATCAAATCC</t>
  </si>
  <si>
    <t>GFSSContig19730_2443</t>
  </si>
  <si>
    <t>GATCTCAGATATGCATGATGCCACGCCAAGTCTAACATTTGAATCAGCATGGCCCAGCAG[T/C]TCTTTCTTGACCAGAGCTTCAGTTGCTGGGCGAAGAGCATTCGATGTGCTTTCGGGAGGT</t>
  </si>
  <si>
    <t>GFSSContig18253_1408</t>
  </si>
  <si>
    <t>GAAGAGGTCCTGAGAGAGCAGATAGCTGGTGGTCAACCACGGACACACAG[A/G]CCATGGAAGAAGATCATTGTCATTGTTGAGGGTATCTATAGCATGGAAGG</t>
  </si>
  <si>
    <t>GFSSContig11847_583</t>
  </si>
  <si>
    <t>GGGTACCTAATTCCTGCTTTTATACATCTGAGGAGATGCCACAATAATCCGATGTTGGG[T/C]CCTACGGTATTGGTTTTGGCCCCTACTCGCGAGCTTGCTTCACAAATACAAGACGAAGTAG</t>
  </si>
  <si>
    <t>GFSSContig11521_372</t>
  </si>
  <si>
    <t>GGGGAGAAGGAAGGCGACGAGCTGAGGCGGAACTCCGACGTGGTGGAGATCCTCAAGAA[T/C]ACGCAGTTCCGCCGCCTCTGCAAGCGCTCCGGCCGCCGGATCCCCGAACGAATCCTCGACC</t>
  </si>
  <si>
    <t>GFSSContig13900_299</t>
  </si>
  <si>
    <t>ACCTCGACACCTTCTTGGGCACCAGGTCTCTGATCAGGTTGATGATGAT[T/C]GCTGCAGCGAAGAACACGTAACAGAGAGTGAGGCAGTTCTTGGGAAGCGAG</t>
  </si>
  <si>
    <t>GFSSContig20120_2590</t>
  </si>
  <si>
    <t>GCATACGCCGAGAAGTTGGGGCCTCACTAGTTGGTGATGAAGCATGGCCATACATAGCA[T/C]TTCCCATTGGATGATCGAATTTGCAATTTGGACCAAACTTGCACATGCCATAGCGATTATA</t>
  </si>
  <si>
    <t>GFSSContig12176_444</t>
  </si>
  <si>
    <t>GATGGAAAATGGGCTGCAAGAAAAGTGCTCGGCGCTGTTCCTCATGATCTTGGGTTATA[T/C]GACCCATGGTTCAAAGTGAATGCGTACACGCTCTATAATACAGATCGATGGAAAGATTTGA</t>
  </si>
  <si>
    <t>GFSSContig17062_813</t>
  </si>
  <si>
    <t>GGGGGGGAGCGCGGACGACGACGGGGTCCGGTACGCGCGGTTCTGGCTC[A/C]GGTCGTACGTGGAGGAGAGCGGGGGGAAGGTGCGGTGGTGCGGCGGCGCCG</t>
  </si>
  <si>
    <t>GFSSContig12774_2120</t>
  </si>
  <si>
    <t>TAATGTTATCCCATATCATCCTCTCCGGTGCCCAAGATCCAAACCAACTCCCCTCAATTG[A/C]TGCAAGATTTCGCTTATATGCAAAATCAAACAGCTTTTTTGTCAGGCCACCCTTCTCACC</t>
  </si>
  <si>
    <t>GFSSContig15624_913</t>
  </si>
  <si>
    <t>GTAAAAGCCAGAGATGATTCTGTTACTTTTTCTCTAGTACAAGAAAATCCATCTGTACG[T/C]ACTAGAAACATCTCTGCTTTTCTTCTTGACTGGAGTCTAACGACACCAGTTGAAGAAGCAC</t>
  </si>
  <si>
    <t>GFSSContig15036_326</t>
  </si>
  <si>
    <t>GGGAGGGAGAGATCAATGGAAGTTACCGGCGCTGCCACATAGAACTGGAC[A/G]CTGTGATGCTTCGCGGAGATGGCGAGGTTGTATGTGCCAATCTTGTTGGC</t>
  </si>
  <si>
    <t>GFSSContig18633_1798</t>
  </si>
  <si>
    <t>GTGACTGAGATCGACCCCATCTGTGCCCTCCAGGCTCTGATGGAGGGTCTTCAGGTCCTT[A/G]CCTTGGAGGATGTTGTCTCTGAGGCTGACATCTTCGTGACCACCACCGGCAACAAGGATA</t>
  </si>
  <si>
    <t>GFSSContig11847_520</t>
  </si>
  <si>
    <t>CCTGTTGCACTGCAAAACCGGGACATAGTAGCTATTGCCAAGACAGGGTCTGGAAAGAC[A/G]CTGGGGTACCTAATTCCTGCTTTTATACATCTGAGGAGATGCCACAATAATCCGATGTTGG</t>
  </si>
  <si>
    <t>GFSSContig13634_134</t>
  </si>
  <si>
    <t>CCATCATCCAATGGTGGTAGGGGTTAAGCAGCAGAGCCATCTCTTGGTCTTCCTTGCTG[T/G]TTTTGACTCTTTGTTGTTGCCGGAACCATTCTGATGGAAGCCATTAGTGTCTAGGCTCTCT</t>
  </si>
  <si>
    <t>GFk40ctg430575_109</t>
  </si>
  <si>
    <t>TATGGGTTTGTAGCATCTAAGCCCACATGGCCGTCATGGCTGCTCATCGC[A/T]ACTGTGGTACTTACACTAGCAGCAGTTACATCCATCATCCCAGTGAAGTA</t>
  </si>
  <si>
    <t>GFSSContig19830_1349</t>
  </si>
  <si>
    <t>GACCAGACGTAGGAGAACATGACCGGGATGTACCAGAGCGAGATGGTCCC[A/G]GCCACCGCGGCGATGTCCGGGTCCTGGCCCAGCGCGACGAGCAGCGGCGC</t>
  </si>
  <si>
    <t>GFSSContig9022_360</t>
  </si>
  <si>
    <t>TTGATGCGGGATAGGTATAACATCTGCAATCTTATTCACTTACCAGCACA[A/G]ACAGGCAGTACAGCAGTGCTGGAACGAATGCGGAGGGGTTACACTCGAGA</t>
  </si>
  <si>
    <t>GFSSContig17563_2056</t>
  </si>
  <si>
    <t>GCACTATGTTCTTCTTTTGCTGCATCTTCTGTAGAGACAGTGCGTGTGCTTTCTTCCAT[C/G]CTAGATGGTGTGACCACGGCAGTGTCTTTCGATATGGGCACTAGCTGTACAGGTACACTGC</t>
  </si>
  <si>
    <t>GFSSContig18919_2493</t>
  </si>
  <si>
    <t>TTGGATGTAGCTGTTGACGATTCCTGTTTCGGTAGAGATGCAGAATGCAG[A/T]GTGGATGTTCCCACAATATCAGCATTCACACTGGAAGTTGGTGCAGCTGG</t>
  </si>
  <si>
    <t>GFSSContig11759_1658</t>
  </si>
  <si>
    <t>GAAGTCTCCACCAAGTGTTGCTTATGACGGGATGCCACAAACTCCAGCAGCAGCTGAATG[T/G]CAGATGGTTGACGCAATTGAAGCAGACAAATGTTCTGACCCACTTAAGACGCCAAAGCAA</t>
  </si>
  <si>
    <t>GFSSContig16952_694</t>
  </si>
  <si>
    <t>ATCTCCCGCAGGACCTCCCGCTCCACGTCGCGGTGGCGGGTGAGCAGCCAGAAGAACCA[T/C]GTCAGCGCCGACGACGTGGTGTCGCGGCCGGCCATGATGAAGCTGATCACCATGTCGCGGA</t>
  </si>
  <si>
    <t>GFSSContig8931_556</t>
  </si>
  <si>
    <t>ATGCACTCACCAAGGGTGCAACGTGAAGAAGCAGGTGCAGCGGCTGTCAAGGGATGAGG[A/G]CGTGGTGGTGACCACGTACGAGGGCACCCATACACACCCCATTGAGAAGTCTAATGACAAC</t>
  </si>
  <si>
    <t>GFSSContig15901_981</t>
  </si>
  <si>
    <t>TTAGTCCATTTGGTGTCTTCATATCATTCCCCGAGTGGCCAACACCATTC[A/G]TCTGTGATGACATCAGATCTTGCAAGATCTTCTGAACCGAGCTTTGCGAG</t>
  </si>
  <si>
    <t>GFSSContig15156_860</t>
  </si>
  <si>
    <t>GTCGCCGTTGGACTTGCAGCTCCACAGCTGCACCTGCTTGCCGTTGTAGTAGTAGCCGTA[C/G]GGCACGTCCACGCACCTCCCTTCCAGGCCGACGAGGCGCACCGTCGGCTCGGCCTGGCCG</t>
  </si>
  <si>
    <t>GFSSContig7101_528</t>
  </si>
  <si>
    <t>AAAGGTGCAAGAGGCGCATCAGGATTGTGTATTGCTCACGGAGGTGGGCAGAGATGTCA[T/C]AAACCTGGATGCCATAAAGGTGCCGAGAGCAGTTCTGCATACTGCAAAGCCCACGGTGGCG</t>
  </si>
  <si>
    <t>GFSSContig18151_375</t>
  </si>
  <si>
    <t>CCCATCCATTCCATGGCAAAGGTCAGCCGCCGATACCCGTAGATGTCGAC[T/C]AGCGTGTATATTCCGGAGAAGAGGAGCCCCGCGGCGCCGGCGGTGGCTAA</t>
  </si>
  <si>
    <t>GFSSContig15766_351</t>
  </si>
  <si>
    <t>AGGTTGACATCGGCAGGTACAGGAGGCCGTACGAGTACATCAGGTTGTC[T/G]CCGGCGAGGAGGACGCCCAGGCCGGCGTAGATGGCGGCGATCTTGACGAGC</t>
  </si>
  <si>
    <t>GFSSContig1840_351</t>
  </si>
  <si>
    <t>TGTGTAGGAGCACCATGAGATGTGGTGGAAGCAGGTGGCACAGAGGATATGACAGATTT[A/G]CCCTTACTGCGAGCATCGGTTTTTATCTTTATTTCATTATCAGCACTCCGCTTGAGTTCAG</t>
  </si>
  <si>
    <t>GFSSContig15833_725</t>
  </si>
  <si>
    <t>TCCTCCCCAACCCCTTCTCGTCGGCTGCCCAGCTCTTCCACGTCCTCCTC[A/G]AGGAGCGCACGCACTGATCCCCACCCCTCTGCTTGGGGAGCGGGCTCCTC</t>
  </si>
  <si>
    <t>GFSSContig18771_265</t>
  </si>
  <si>
    <t>CTCATCTGACCCAGGTTGTCCATCACTGTCAGCCCTGATCCAGACCCAAGCAAAAGTGA[T/C]AGCCAAATAAGCCAAAAATCAGCCTTCACAAATGCTTGCATCAGGGTGAAGTTGTCCCCTC</t>
  </si>
  <si>
    <t>GFSSContig19690_2175</t>
  </si>
  <si>
    <t>CGCCACCGACCCGCGGCTGCCCAAGAACGCCAAGGCCTTCTTCAACATCCTCGACTTCTC[A/G]GTGTTCAGCTGGGACAACAAGCTCCCGGGCGCCCAGCTGCTGCTGTCGCGGCTGCGCATG</t>
  </si>
  <si>
    <t>GFSSContig6121_100</t>
  </si>
  <si>
    <t>AAGAATCAATACAATCAGCAGCATTCATCTACACTCCCTCAGTCCTGCG[T/C]CACCTGGAGAAGCACTCAGTGGACATCAACTGCAGCAGCCGAAGTTATCCT</t>
  </si>
  <si>
    <t>GFSSContig15446_474</t>
  </si>
  <si>
    <t>GGCTTTTCCTTGAAGCGGATTGGCGCATAACCAGCCGATCCATAGCCAAC[T/C]AAAAGAACACCGTGATCCAGATGCCTTCCACAAATGTATGGGCATGACAC</t>
  </si>
  <si>
    <t>GFSSContig15573_1143</t>
  </si>
  <si>
    <t>GGTCGCTGGCGTCGAAGTCATGGGCGATGAACTGCTGGAATGAAGCAATCTTGCTGTTAA[A/C]TTGCTGTTGCTGGTCATGAGCGGGTGCCAGATTTCCTCCATTTACCGGACAATTTATGTT</t>
  </si>
  <si>
    <t>GFSSContig17884_1449</t>
  </si>
  <si>
    <t>GACGTGCGTCTTCTCGGCGGCGTTCGGGTGGTCGTGGGGCCCGCTCTCCTGGGTGATCCC[T/C]GGCGAGATATTCCCCGTGGAGATCCGGTCGGCGGGGCAGGGCATCAGCGTGGCCGTCAAC</t>
  </si>
  <si>
    <t>GFSSContig13754_1668</t>
  </si>
  <si>
    <t>ACCAACTCTGCATGGTGGGGAGCTGACAAATAGCTCTTTTCAACAACCTGCAGAACTTG[A/G]ATGCCCTTGGAAAATTCTGGAAGTAGTGCTCTAGCTCGAGTGAGGAAAACAGGAGGTAAAA</t>
  </si>
  <si>
    <t>GFSSContig17265_575</t>
  </si>
  <si>
    <t>GCTGAACGGCAGTAGTCATTGTCCATCCTATCCAGTGCTCCCTGGATGACTGCTGCTCCT[T/G]TTGCCAGCCCACTGGTCACCTTGCCAGCCTCAGCAAGTGGTGTCGCAGTGAAGATGACAT</t>
  </si>
  <si>
    <t>GFSSContig7996_485</t>
  </si>
  <si>
    <t>ACAAGGATGTCAAGCATCCAATGCAGGTTGTCAGCCTGCCTAGCAATCTG[T/C]GCCACCTCTGAGTGATCACCCTCTGAAGCCCTCACAAATTGCTCACACAG</t>
  </si>
  <si>
    <t>GFSSContig14923_586</t>
  </si>
  <si>
    <t>CTAATGCATAGCTTATCCACAGCAGCAAGTGCTATCCTCCTCTTCAATATATTGGCATC[A/G]GGGTCAACAAGGTATAGAGCAAAGTCTGTGATCACTAGGATGCGCCTTTTCATCTTTCCTG</t>
  </si>
  <si>
    <t>SSk45ctg267941_175</t>
  </si>
  <si>
    <t>TCGCGCCTTTCTACCCGGATGACCTCGCCGATTTGCCCGATCAGATTGG[A/G]GGTTTGCTTGACACCAACGCGCGCGGGCTGCCGCCGGGGCTCAGGGCGCAC</t>
  </si>
  <si>
    <t>GFSSContig15074_620</t>
  </si>
  <si>
    <t>GGTATTGAGGGCTTCTCCGCACTGCCATTGCACTGCCTTGACATCTGCTATGCTGCCTT[T/C]TTCCTCGCCTTGGCCATCAGTCTCCTCAAGGACGTGACACCCGCAAACATGTCCAGGTTCA</t>
  </si>
  <si>
    <t>GFk50ctg277349_159</t>
  </si>
  <si>
    <t>GAGCAGTAGGCGTTCACCAAGCAACTTTCCGATCTTCGTAGCTGCTGCGACGTCACGGGT[T/C]GACTCCATGTTTGGTCTCAGCAGCTTCTCCTGTGAGCTTGCCGAACATGCAACAGTTGAT</t>
  </si>
  <si>
    <t>GFSSContig17871_1009</t>
  </si>
  <si>
    <t>CGTTCGGCGACCGGGTGAGGTTCTGGACGACGTTCAACGAGCCCAACCTG[T/C]TCACCAAGTTCCAGTACATGCTAGGCGTGTACCCTCCCAGCCACTGCTCG</t>
  </si>
  <si>
    <t>GFSSContig12512_154</t>
  </si>
  <si>
    <t>TTCTGCTCCCAGGTTTCATTTAACCCCTGCAAGGCCTGATTAATCATCTG[T/C]TGCACCTGCTCCTGTGTGAATTTCTGCCGTTGCCCATTTTTACCAAAACA</t>
  </si>
  <si>
    <t>GFSSContig12441_604</t>
  </si>
  <si>
    <t>CAGTACGAGGCGTACGCCGAGAAGCTGGGCACCCTGATGACCTACTACTC[C/G]GCGGAGGGCGAGGACGAGGTCCTGACGGGCAACATCCGGAACAAGCTGGT</t>
  </si>
  <si>
    <t>GFSSContig1362_140</t>
  </si>
  <si>
    <t>CTGTAGTCACCACCGTGGTTCCGCCGCGAGCGGGCGTTACGAATACCACGCTCATCATC[C/G]ACCTGCCGCCGGCCATTCCTGCCGCCATAGTATGCTGGGGCTTCCTGTGTCACCGAAAGCG</t>
  </si>
  <si>
    <t>GFSSContig8054_340</t>
  </si>
  <si>
    <t>TCCACCTTCTCTGGCTGATTCGCTTGGCTTGTGTCAGAGTCACTCACAGCAAGAGCCGGA[A/G]GAGTAGGAGCAGCAGGACCATCGGTTCCTCCTGATGTAGGAGCGTCCTCACTTGGAGTAG</t>
  </si>
  <si>
    <t>GFSSContig15573_1429</t>
  </si>
  <si>
    <t>GTTTGGTGCAAAGGGCTCCTCGTCCGTCGGCTTCACAATAGCAACCCTGTCGCCCAAGAC[A/G]TTCCTGAAGTAGTACGAGCCACCAAGGCCACTGCTAATGGGGACCGGATCCACGCCGCTC</t>
  </si>
  <si>
    <t>GFSSContig16264_1406</t>
  </si>
  <si>
    <t>CCGGGGACGCGGTGAACCAGATGCCAAGGTACCTCTTGGCTGCCACGCCG[C/G]TCGGGGAGAAGAAGCCTAGGGTGAAGGAGCTGCCGGACGAGACCAACGTC</t>
  </si>
  <si>
    <t>GFSSContig3155_328</t>
  </si>
  <si>
    <t>CCTGAGCTTCATGGTCCGGCTGCACCAGAAGTCCGCGATCGGCGAGGAGACGAGCGTACC[A/G]GACTCGTTCCGCTGCATCCCGCCCGACCGCAGCATCGAGGCGTCCCGGCAGGAAGCCGAG</t>
  </si>
  <si>
    <t>GFSSContig12810_225</t>
  </si>
  <si>
    <t>CTGGGAAGTTCCCCGTTCTAGATCAATGCCAAGAGGTGACTCGATTCGCAACCAGGGGCC[A/G]TTGCTTAATAAGCCATCAACAGTTCAAAAGACATCATCTATTAACACGAGGCTTCTTCCT</t>
  </si>
  <si>
    <t>GFSSContig13208_795</t>
  </si>
  <si>
    <t>CAAACCAATGGCGGTCCCGATGCAGGTGCCAATGAAATGTCTCCGACGGAATTGCAGACG[A/C]TCTTTATGAGCAGCAGCCTCCGAGCCCTCAGCGTCAGCCCGGCAGCACACTCGAATGTGC</t>
  </si>
  <si>
    <t>GFSSContig12235_573</t>
  </si>
  <si>
    <t>CACAAGAACTTGACTGTGCCTGTTCATCTGCTCTTTGTGGCCTTGGGTCC[A/G]CACCATGCTGTAGTCGTTCCAGCACCTCTTCATCACGATTTTGCAGCATG</t>
  </si>
  <si>
    <t>GFSSContig7101_918</t>
  </si>
  <si>
    <t>AGCACATTGTACTGCAAGGGACATGGTGGTGGCAAGAGGTGCATCTTCAATGGTTGCAG[C/G]AAAGGCGCTGAGGGTAGCACACCTCTGTGCAAAGCACACGGTGGTGGGAAGCGATGCATGT</t>
  </si>
  <si>
    <t>GFSSContig12466_180</t>
  </si>
  <si>
    <t>AGAACTGCCGCGACAACGCGACGGTGCTCCGCGAGGGCATCGAGAAGATGGGCTACTTC[A/G]ACGTGGTGTCCAAGGACTCGGGCGTGCCGCTGGTGGCCTTCTCGCTCAAGGACTCCTCCAA</t>
  </si>
  <si>
    <t>GFSSContig17173_502</t>
  </si>
  <si>
    <t>CAACCAGAATGACAAGAACTAGGTCCTGCTGCATTATGAGAGTGGCCTGT[A/G]TGTCCTCGAGCATAGGCATCAGAATGACTGAAACTGACACCATCTCCAAA</t>
  </si>
  <si>
    <t>GFk40ctg9752_150</t>
  </si>
  <si>
    <t>GAAGGGGAAGTTTACATGTTGCCTGCTGACTTGATGAGAGCAGTAGTCCCTGTTTTTCC[A/T]CCATCAGAATCCACCATAGTTCGTGAAGGAAGATTAAGGGGGGAGCGGAGCCCTGGAGAGT</t>
  </si>
  <si>
    <t>GFSSContig9469_488</t>
  </si>
  <si>
    <t>TTAAAGATGCTTTACTTTTGTCAATCATGTGCCAGATGAAGACTATCAA[A/G]CTCCCCACACACATGTCGATAGCAAAGCTCGCACCAACTAGGAAGGGAACC</t>
  </si>
  <si>
    <t>GFSSContig14158_427</t>
  </si>
  <si>
    <t>GAAACGTCGTGCCGAGGCAGCTGCTCAATTTTGATCCCCAAAGGCTCAAA[T/G]ATCTCCTCCACCTTTTCTTCTGGGACAGGAACGGCTGCTGTCGACGACTC</t>
  </si>
  <si>
    <t>GFSSContig9469_613</t>
  </si>
  <si>
    <t>TAGAGGAACCCATTTGCCATACTTTGGTGGCAAGAGGTCCCTCGTCAGATTGGCTGCCA[A/C]TGCAAATCCGAAGAATCCATAGCACAGCTGCAAACAATGTCGGGGCAGAGCAGAGAAGCCC</t>
  </si>
  <si>
    <t>GFSSContig9469_436</t>
  </si>
  <si>
    <t>AAGATCCAAAGCCCATCACCACATATCAACCCAGATGCAACTGCTGGCA[A/C]CATTAAAGATGCTTTACTTTTGTCAATCATGTGCCAGATGAAGACTATCAA</t>
  </si>
  <si>
    <t>GFSSContig13400_323</t>
  </si>
  <si>
    <t>AATTCTTCTCTTCAGAGAAGACGGTTCGCGCCCCAAAGGCAAGAACTGCTGCTCGCGCCA[T/C]GGCTGTAGTGGTCAGCATTCTACTGACAAAGCCAAAGGCAAGGAGGTGCACAGGGTGGCG</t>
  </si>
  <si>
    <t>GFSSContig17750_1212</t>
  </si>
  <si>
    <t>CAAGATCGAGAGCAGGCCGCACCGCCACCGGCCCATCCGCCTCGTCGACGACGCCAACGT[T/C]GGCACCGCCAAGCACTTCGAGTACATGTTCTACGTCGACTTCCAGGCGTCCCTCGCCGAG</t>
  </si>
  <si>
    <t>GFSSContig10367_393</t>
  </si>
  <si>
    <t>TGTCAAATCTCCAAACTGATTTATTGACCATCCATGTTTACCAGGTGATAGACCACTAAA[T/C]GTGGCTTCAACTCTAGCCAACTCCATGTTTACTTGGGCCAAACGAACAACACCAAATACA</t>
  </si>
  <si>
    <t>GFSSContig7649_1236</t>
  </si>
  <si>
    <t>GAGGTGCTGGCGCTGCTGGGCGCGCTCAACTTCTGGCCGCTGGCCATCTACTTCCCCGTG[A/G]AGATGTACTTCATCCAGCGGAACGTGCCCCGGTGGTCCGCCCGCTGGGTCGTCCTGCAGA</t>
  </si>
  <si>
    <t>GFSSContig16360_390</t>
  </si>
  <si>
    <t>GCGAGGATTCAGCATTCCTCTTATAAGATCTTTTGCACTATCAGATATGA[T/C]GGGCCACGGGTCAGAATCAAAATCAATGACACCTTTCAATACAGCATCAA</t>
  </si>
  <si>
    <t>GFSSContig19719_251</t>
  </si>
  <si>
    <t>AAGAGTGCCACAACTTCTTCCAGCCTTTTTAGGTTTGAAACCCCTCTCTCTGTGCACAAC[T/G]TCATCACCTTGCCATGCCCTGACAGAAACCACAAGCTCCCCATTCACTTCAACAGATGCT</t>
  </si>
  <si>
    <t>GFSSContig16289_1017</t>
  </si>
  <si>
    <t>CATATCGCCCTTCATGCCACTCTGAGCAGTCGGGACGTTGACTGCTGCTTGATCCCAGAG[A/G]TTGATTTCCACCTGGAAGGTAAGGGTGGCCTGTGTGAGTTTCTGTATGAGCGGATTAAGA</t>
  </si>
  <si>
    <t>GFSSContig18408_1087</t>
  </si>
  <si>
    <t>ATGGCAAATTAAGGAGCTTGCTAATGATCTCAGCACAGTGGAGAGGACGCTAGGACAGTC[T/C]GGGTTGAAGGAGCGGGAGAGGTCGGCATTGTCGCACAAGCAAAGGCAGCTCAAGGCTCAG</t>
  </si>
  <si>
    <t>GFSSContig18860_1155</t>
  </si>
  <si>
    <t>CGTATCATTGGACAGGATGAGGCTGTCAAAGCTATTAGTCGTGCTATCCG[A/C]CGTGCTCGTGTTGGCCTCAAAAATCCAAATAGGCCAATTGCCAGCTTCAT</t>
  </si>
  <si>
    <t>GFSSContig14690_690</t>
  </si>
  <si>
    <t>ACTTTGTGGTAAAGGTGATCTCTTCAGGGGTTAGATCATCAGACTCCTG[A/G]GCCAACCACCCACCACTCACCTGCCTAAGTGAAAGCATCCCTTTTCCACTT</t>
  </si>
  <si>
    <t>GFk35ctg340610_63</t>
  </si>
  <si>
    <t>AAGGAGGCAGGCAGAGGGAAGCGGAGCTTCGAGGAGGAGAGGGCGGAGGA[T/G]GAAGAGAGAGCGTAGGCTGCGGCAGCTGCTGCGGGCACAGCGGAAGCGGC</t>
  </si>
  <si>
    <t>GFSSContig17265_1038</t>
  </si>
  <si>
    <t>GATCACGAGCGCGAAGCAGAGTGCGGTCAATGAAGGGCATGGCAGAAATTTGAGCTCCAC[A/G]ACAGAGGTCAGACCATGAGTTAATGAAGTGCAAGCCAGACATGCCATCCGCGACATGGTG</t>
  </si>
  <si>
    <t>GFSSContig8643_492</t>
  </si>
  <si>
    <t>TTCGCACATTGCACAACGTATTCGGCAAGATGGTGGGACTGCGGATGCATCTCTTCGCC[A/G]TGAGATCCAAACTGAATCTGTTCAGCTAGGAATTTCGATGCAACATTTGGGTGCTATGTTT</t>
  </si>
  <si>
    <t>GFSSContig13596_312</t>
  </si>
  <si>
    <t>AATCACAAATCCAACTACCAGCAAGAGGAGTGCAGCAACCCACAAGACA[T/C]ACTGGTACAATTTGTACTTTGGAGGTTGATTAGTCTGAGGTAGCTCGCTGC</t>
  </si>
  <si>
    <t>GFSSContig14117_827</t>
  </si>
  <si>
    <t>AGAACTCTACAGGCACGCCAGTCCTACGAAGCCGCTCCACTGCAAAATACACAACACGTC[A/G]GTGAGTGTCATCCTCGTGTCCGATGCCACCGGTCGTTGCATCGTCAAGATGTGCGGGGAC</t>
  </si>
  <si>
    <t>GFSSContig18221_1150</t>
  </si>
  <si>
    <t>ACCAGCTTCTTGGGATGGCGGAGCGTGGCATGCTCCCTGACTTTTTCGCAAAGAGATCTC[T/G]CCATGGAACCCCGCTTATTGGCATCCTGTTCTCTGCCTCCGGCGTGATCCTACTGTCCTG</t>
  </si>
  <si>
    <t>GFSSContig16049_1267</t>
  </si>
  <si>
    <t>TTCTGAAGAAATGCCAAGTTGGCATCCTGTCCCCAACCGGTGTTTGAAAACAAAGGTAC[A/G]ACATCAATCAAGGATAACAATGTCCCAAGCATTCCAGATGGCATGAGAAAAATGGCAATTC</t>
  </si>
  <si>
    <t>GFSSContig18994_311</t>
  </si>
  <si>
    <t>GCCAGTCTGTCAGCCACATCATTTGTCCATTGGAAGAACCGTGTCAACTGACGAGTAAAT[A/C]TCAATACCGCAACAGGGACAGTGGTTACATTGGCATCTTGCCCAGCTAACCTCTCACACA</t>
  </si>
  <si>
    <t>GFSSContig20140_1961</t>
  </si>
  <si>
    <t>TACTGCTCGTCATCGTTGTGTTTGGTGGTCACGACGACCCTCTCAGCGACGAGGTAGGC[C/G]GAGTAGAAACCGACACCGAACTGTCCAATCATGGACACATCAGCACCAGCAGCGAGGGCCT</t>
  </si>
  <si>
    <t>GFSSContig18799_764</t>
  </si>
  <si>
    <t>TGTGGGAAGCGATCGCTCAGTTTACCAGGGCGGGTGAACATTTCACCCTC[A/G]TCATTAGGACCATCAACTACCTCAATCTCAGCAGCCATTGCCTTTGTTTC</t>
  </si>
  <si>
    <t>GFSSContig16609_920</t>
  </si>
  <si>
    <t>CTGCGAGTGTTGGGCACCAACTCCAGCAGCAGCACCATTTGGACCCCTGAAGACAATAGG[T/C]ACAGATATCTGGCCAGCTGACATGTAGTTCGACTTGGCAGCTGAATTAATTATGTGATCA</t>
  </si>
  <si>
    <t>GFSSContig18858_1415</t>
  </si>
  <si>
    <t>TGAGTGGGCGTGATTGTATAGGCATCGCAAAAACTGGATCTGGCAAGAC[T/C]CTAGCATTTGTCCTCCCGATGCTGAGGCATGTTAAAGATCAGCCCCCTGTT</t>
  </si>
  <si>
    <t>GFSSContig6639_712</t>
  </si>
  <si>
    <t>GATGCAGAGCCGGACAAGTACGTGGTGACAGCCTTGGCCATCACATGACG[T/C]TGCTGGTTGGCACTTCCATCTGCAAGATAAGAAGCCATCTGGACCATGAA</t>
  </si>
  <si>
    <t>GFSSContig5034_412</t>
  </si>
  <si>
    <t>ACTAAGCCTGTTGAAATTCAAGTGGGTGGGAGGAGTGTCGTGAACAAAGATATCACACA[A/G]CTGGTCGAGGTGCGACCAGACACCGAGAGGTTCTTCAGGCTGTTAGAGTTGCTTGGTGAAT</t>
  </si>
  <si>
    <t>GFSSContig12698_1019</t>
  </si>
  <si>
    <t>TTCAGGCTACCTTTGGTGAAGAGCATCAATGTCAGTGGGCACAAGTATGG[T/C]CTTGTCTATGCTGGTGTTGGTTGGGTCATTTGGCGGAGCAAGGAGGATTT</t>
  </si>
  <si>
    <t>GFSSContig18109_864</t>
  </si>
  <si>
    <t>TTACAATATTGCTCGCATGAGCATTGAAACCCCCAAGAGCTCCAGCAATAGCCGAGCCA[A/G]CAAGATTCTTGATTGTGTTCAGCTCGACTAGTGACTGCACATTTGTTTTTAGAACCTTTTT</t>
  </si>
  <si>
    <t>GFSSContig13612_465</t>
  </si>
  <si>
    <t>CAGGCCACAGGTACAATGACCACCGTCCCTGCACCCTTGAGGAACTGGAG[T/C]CCGTCAGAGAGGATATCAGTCAGGCCGCTTGACCTGAAGCCTTCAGCAAT</t>
  </si>
  <si>
    <t>GFSSContig12459_346</t>
  </si>
  <si>
    <t>TGCCCATGCCTTCCTTAATGCCGACCTCCAGCCCATGATCATACCACGGA[T/C]TTCCTTATTCAGCTCAACCCATTCAGGTGCACAACCATTCCTTGAAAGTA</t>
  </si>
  <si>
    <t>GFSSContig2952_216</t>
  </si>
  <si>
    <t>ATGGACATTGCACAATCAACACGAGAAGAGTTACTGCTGCTATCAGAGACTTGTGCTCT[T/C]GTGGATGAGTTTTGGGAGGCAAGATTACGTGTCACCTTTCAACTGTTGTTCTCTTCTATTA</t>
  </si>
  <si>
    <t>GFSSContig12104_510</t>
  </si>
  <si>
    <t>GAGGGCGATGAGCCACTTGGGTTTCCTGAGGGTGACAAGGATGTTCTCGT[T/C]GACGCCGTTGCCGAAGGCCCAGTAGCCGACGAGCGCGGCAGGGAAGTAGC</t>
  </si>
  <si>
    <t>GFSSContig18384_1020</t>
  </si>
  <si>
    <t>GTTTCAGCTTTCACAAGGGGCGGATAAGTGGGTTAGCGAGTTCTCTAGTCAACATAATC[A/C]AGGTGCGCTAAATGAGAACTGGGTTGATGAGTTCTCAAAATTAAATGTCACTGATGAATGG</t>
  </si>
  <si>
    <t>GFSSContig4757_256</t>
  </si>
  <si>
    <t>TTGTCAATCTGGTCACCCATCAGAAGCTCACCCAGATTCTCAGCACTCTTCTTGATGCC[A/G]CCCTTGGGACGGCAGTAGGGCAGGCTGTAGTAGTTGAAAGGCATCTCCGTCTCGATGGACG</t>
  </si>
  <si>
    <t>GFk35ctg648025_353</t>
  </si>
  <si>
    <t>CTGTCATTCCCAACAGGTTTTGTTTTAGACCTCTCAAGTTCCACATGAATAGGAGTCCT[A/C]GAACTTTTGGGCTCCAAGACAACAGATGCAGCTGCTTGGGGAATGCTACTGTCTTCAACCT</t>
  </si>
  <si>
    <t>GFk35ctg307257_202</t>
  </si>
  <si>
    <t>AGCGTGCGCTTCCAACTGATCGGGGAGGTCCCTGTTCGAACTCCTCTTG[C/G]CAGAAGCGGCGGCCTTGCTGGAACGTGCCGCTCTGCGCTTGGGATCGCGCC</t>
  </si>
  <si>
    <t>GFk50ctg33951_379</t>
  </si>
  <si>
    <t>TGTTGGGTGGTGACAATGCTATCCCTGAAGCTTTGCCTGCCCCTTCAGAAAAACGACGC[A/C]GGGCCAAGAAGCCCAAAAAGGCAGCAAAGCCGTCTGAGACCTCCCAAGAGAATGTCACAAC</t>
  </si>
  <si>
    <t>GFSSContig17337_2234</t>
  </si>
  <si>
    <t>GTGGACTGCAGTCCATCGGTGCCTTCGACGATCAGGAACTGCGTCTCGAAGGGGATGTCG[T/C]GGCCTGATGAGCCCATCCTCTGCGTCATCCACCACATCTTGAATCGGAACGTGCACATGA</t>
  </si>
  <si>
    <t>GFSSContig16422_1031</t>
  </si>
  <si>
    <t>GACAAACTGCTGTTCCAACAGTTGAGCTTTCTCAGGGTCAGCCTCAGGTC[T/G]CTCCAAAAGCTTAATAGCAACATCCATCCCATTGTATGTTCCCCTGTAGA</t>
  </si>
  <si>
    <t>GFSSContig16458_1714</t>
  </si>
  <si>
    <t>CGAGCTTAGCAAGCTCACGATCATAGCTACCCTTGCAAAACAGGCACATG[T/G]CTGGCTTAGCCATCAGAGGATGGTCACTCCCTGCCCCAGGTGGCCATCGG</t>
  </si>
  <si>
    <t>GFSSContig19005_876</t>
  </si>
  <si>
    <t>TATGACTCCGACAGAAGGGAATAAACCATCATGAACTGTACAGTCTCCTC[C/G]GAGGACCCTGAACCACCACGGGACCCAGAGACAGATGCTGAAACTCGAAT</t>
  </si>
  <si>
    <t>GFSSContig11870_389</t>
  </si>
  <si>
    <t>CCGCTGCTCTATGGCGGCACCTTCAGCCCCTGGGGCGAGGTGATGGTGTCTCGGGAGATG[A/C]GGCGAGAGGATGATGACAAGGTCAGTGACCATGACGTCGAAGGAGGTGAGGAGGACTTCG</t>
  </si>
  <si>
    <t>GFSSContig18784_1884</t>
  </si>
  <si>
    <t>GGCCAAAGTACTTGCCCGCCCGCGCATCAGAGAAATTCTTGGTAGGGGC[A/G]ATGAAGAATGCCATGCCATCAGCACTCAAATCTGGGTATGTGTTGAAGATA</t>
  </si>
  <si>
    <t>GFSSContig12567_692</t>
  </si>
  <si>
    <t>CAAGAACACCATTGCGCTTAGAACCTAGAGGCCAGGAGCAACTGATTTTGGGGATTGTA[C/G]CAGTGGTACTGAGCATGCAATCAGTCCTAGAAACCGCTACCCTCGTGGCAAGAATTCCTTG</t>
  </si>
  <si>
    <t>GFSSContig1966_308</t>
  </si>
  <si>
    <t>GTCCAGCCAGTTCTCGACGTTTCCAGAAGCATCATTTCTCGGGAACGACG[A/G]GCTGTGCGGGAAGCCGCTGCCACGCATGTGTGACACGAACCACACACCAT</t>
  </si>
  <si>
    <t>GFSSContig10709_686</t>
  </si>
  <si>
    <t>TCAAGCTGGCGAGTGCGCTCTCCGACCCATAGGAAGTGGGCAGAGCAGTC[A/G]TAATAGAGGCCACTGGTGGAGTCTTCACGTGTGAGTGCTTGCTCATAAGG</t>
  </si>
  <si>
    <t>GFSSContig18052_1167</t>
  </si>
  <si>
    <t>TCCTCATTCGCCAACCACCAGAAAAATCTCGAGTTTTCTTTGCTTGCATT[T/G]GCTTGTTAAAACCTAAGCCAAATAATATCTCAGCAGCACGCTTTTCAGCA</t>
  </si>
  <si>
    <t>GFSSContig18202_1355</t>
  </si>
  <si>
    <t>GGCCTGCAGGAGTTCTTCTACGATCAGGTGCCGGACAAGCTGCGCAGCCT[T/C]GGGCTGGCGCTCTACCTCAGCATCTTCGGCGTCGGCAGCTTCATCAGCAG</t>
  </si>
  <si>
    <t>GFSSContig14516_517</t>
  </si>
  <si>
    <t>GTGGGCAAGTATGAGCTCGGCCGCACCATAGGTGAAGGCACATTCGCAAAGGTCAGGTT[T/C]GCGAGGGACACGGTGACCGGCGAGGCCGTAGCCATCAAGATCCTAGATAAGGAGAAGGTAC</t>
  </si>
  <si>
    <t>GFSSContig20268_1121</t>
  </si>
  <si>
    <t>AGTGTTTGCAACCCACTGAACAGATGCCTGCTGATGGCCAAGATGGTTGATCCCCACACA[A/G]CTGTGGTTGTCATGTATGGTTCTGATGGAGAAGGTGGGCACACCGGGGAGTTTTGCTGCA</t>
  </si>
  <si>
    <t>GFSSContig17577_1399</t>
  </si>
  <si>
    <t>GAGTTCCGGACGGAGATCGAGCTGCTCTCCCGTGTCCACCACAAGAACGT[A/G]GTCAGCCTCGTGGGGTTCTGCCTGGACCAGGCGGAGCAGATCCTCGTCTA</t>
  </si>
  <si>
    <t>GFSSContig12382_358</t>
  </si>
  <si>
    <t>TTCATCTCCTGCACGATGAACACCTTGTTCATCTTCTGCTCTGCATACAT[C/G]GGCCAGCACAGGAGCGGCAGCCCCGCCGTGATGCCCTCCAGCGTCGAGTT</t>
  </si>
  <si>
    <t>GFk45ctg342913_247</t>
  </si>
  <si>
    <t>TGGAAATTGCTTCTATCCGGTGACAGTGACAGCAACCGCTGAGGATGTTGCTAGTGGAGG[A/G]TTGCTTGATGTGATTAGGATGATACGGGATGGGAAGGCTAGGCTTCCTTTGGAGTTTGCC</t>
  </si>
  <si>
    <t>GFk45ctg342913_370</t>
  </si>
  <si>
    <t>ATGGTCCACGGGCGATGTGAAGGTAGACCCATATCAACTGACATTCAAGCACAATGTTCT[A/G]TTTGTGTCTGATTGGACGAGGCTTGGATTCTTTGAGGTTGACTATGGGTGGGGTGTACCA</t>
  </si>
  <si>
    <t>GFSSContig16134_534</t>
  </si>
  <si>
    <t>GGGCAGTCGCTGGGCTACCCGGCCAAGAGCATCAACACCTTCGTCTCGCT[T/C]ATCAGCATCTGGAACTACGCCGGCCGCGCGGGCGCCGGCTACATCTCGGA</t>
  </si>
  <si>
    <t>GFSSContig901_90</t>
  </si>
  <si>
    <t>ACTTGCATGGGGGACGGGTGTCTGACCTTAATGACTCGATTGTGGTGTTGTCTACAAGAA[T/C]GATCCAAGGATGTCAAGATGCCTCTCTTGGGATGGAAGAGGGCAATGCTTTTTCAGAAGA</t>
  </si>
  <si>
    <t>GFSSContig20268_1567</t>
  </si>
  <si>
    <t>CGTGGCTCTCCGACAAGTCAAGCTCGTCATGGTGCTGGCCCTGCACTTCCAGTTCCAGTG[T/C]CCCAGAGTCCCCCTCATGGCCCTGCCTCAGAGCCAGCTCGCCGGCGTGGTGGCCGTGGTG</t>
  </si>
  <si>
    <t>GFSSContig20436_3127</t>
  </si>
  <si>
    <t>TAGAGCTTCTCCGAATTGGTGAAGGCGAAAATCTTCCGGATCCCATTCTG[T/C]AGCGCGACAAGCAGCCCATCCATGAGCGCGAGGTGCTCAGCCACCAGCTC</t>
  </si>
  <si>
    <t>GFSSContig19900_1921</t>
  </si>
  <si>
    <t>AAGAGTAGTGACAAGAGAGCTCAAAGCCTGCACAACTCTAAGAATTGCAGTACCATTGGC[T/C]GATGAAGAGCTAAGAAGAGCCTTTTCAGAATTCTCGTACAAACGAAGCTCCTTCATTGCA</t>
  </si>
  <si>
    <t>GFSSContig18297_1609</t>
  </si>
  <si>
    <t>CCCACTGCATTCGGAAGCAGGTGTTCATCTCTAGCACGGGGCGACCGCTCCAGTCGCCAC[A/G]GAGCCGCGGGTTGAGGTGGAGTATCCTCGGCGGCTCCTCGCCGTCGGCGGCGCGCAGGCC</t>
  </si>
  <si>
    <t>GFSSContig17986_981</t>
  </si>
  <si>
    <t>TACTCCTTCCTTCCCTCCATGGACGCCCCCCGAGAGAACACCTTGATGGC[T/G]ACATCGAGGCCGGACTCCTTCAGGTGGCCGCGGTACACCGACCCCGACCC</t>
  </si>
  <si>
    <t>GFSSContig12706_492</t>
  </si>
  <si>
    <t>CCCTGGGTACTTAAGCGAGCTCGACCCCAGTAAGAGCGTGCCTTTCCCTT[T/C]GAGGACAATGAAAACCTCTTCACAAGAATGCCTGTGGATTGGGGTCCTTT</t>
  </si>
  <si>
    <t>GFk40ctg229781_98</t>
  </si>
  <si>
    <t>CTTAAGGAGTGAAGAAAGAAGATGAGGCAGCGAAGGCAGCCTGGTGTTTG[A/C]TTGTGACAGTAGGAAGCTATCTTGAAACTTAAGCAAGGAATTTGCTTCTG</t>
  </si>
  <si>
    <t>GFSSContig19170_462</t>
  </si>
  <si>
    <t>GTGCTTCTACATCTGCTTCGGCGCCAACGCGCTCACCTTCTCCAACACGGGCGCGCTGGT[T/C]GCCTGCGTCAAGAACTTCCCGGAGAGCCGGGGCATCGTCATCGGCCTGCTCAAGGCCTTC</t>
  </si>
  <si>
    <t>GFSSContig20188_2677</t>
  </si>
  <si>
    <t>ATGCAGCAGTAGCTGATCTCACTCAACCAACAGGGAAAGCCATCATTGATGGGGAGAAT[A/G]TGACAAGAGCAAAGAGGGCTGAAATGGAAAGATATGTTCCTAAGCCTATGTCCAAAGAGCT</t>
  </si>
  <si>
    <t>GFSSContig2033_278</t>
  </si>
  <si>
    <t>TCGCCAGGAGCCCCGTACTGGAGATCCTCAACATCCAAGGGACCATTAAGGGGTTGCGT[A/C]TCGTCGGCCAGAGCCTTCGGTGCGTGCAGATCTGCGCTTCCGTGGTGGAGAACATCGCCGT</t>
  </si>
  <si>
    <t>GFSSContig19750_4048</t>
  </si>
  <si>
    <t>TCAGGTGTGGTTCCCAGATTCTGCAAACAAAACAGCTCAGGCATTACAGGATTTCAACCG[T/C]GAGGAGCTTCCACTGTTCATCCTTGCAAACTGGAGAGGTTTCTCTGGTGGGCAAAGGGAT</t>
  </si>
  <si>
    <t>GFSSContig16263_552</t>
  </si>
  <si>
    <t>AGAAGGTGGTGGACGAGAGCCTGGAGAAGCTCAAGAAGGTGCTCGACGTCTACGAGGCAC[A/C]CCTGTCCAGGAGCAAGTATCTCTATCTCGCCGGGGACTTCTTCAGCTTCGCGGACCTCAA</t>
  </si>
  <si>
    <t>GFSSContig16447_152</t>
  </si>
  <si>
    <t>TTCCATCGTCAAAGGGCAGGAAGACATACATGTTGGCGAACTCATTGTAGATCTCCCCTG[A/C]GAGCTCTCCGTGCATCGCGCGGCAGTGCATGTAGAGCACAACGTTGGCCACCATCCCGTA</t>
  </si>
  <si>
    <t>GFSSContig19372_585</t>
  </si>
  <si>
    <t>GCTTTGATCAGTGGTACTGCCCATTCCACAATGTTCCCTTCCTCGAACTGCATGTCAAT[T/C]GCTTTCCTGCCACTCAGTATCTCCAGGAGAACAACCCCGAAGCTGTAGACATCAGATTTTG</t>
  </si>
  <si>
    <t>GFSSContig19668_777</t>
  </si>
  <si>
    <t>ATGAAGGAATTCCATGACCTTATCTTGTGTCTGTTTCTCGCTGAGATAACTGACAGCTTC[C/G]CTCGTGAAGTTTTCACAGGCTGAGCATAGTGGGCCGCTACCCTTGAGATGGACAGGAATC</t>
  </si>
  <si>
    <t>GFSSContig12663_1010</t>
  </si>
  <si>
    <t>CTGAAGAAGAGAACAAGTGTTGTGCCCTTTGCTGCGATTCTTGATGGACG[A/G]CAGAAACTGCCCAAAGATTATCACAAGGAGTTCTTTCGGTTACCATATGT</t>
  </si>
  <si>
    <t>GFk50ctg123202_445</t>
  </si>
  <si>
    <t>TACTGAGGAGGTGAAACGGACTTCAAGCACACGCAGCATTTCAGGCCTTTACTGCGGGG[A/G]ACAACTTCTTTCCTCCAGATGTGGGACGCAGCGGGCACCTTGTCCTTCCATTTCTTGTACC</t>
  </si>
  <si>
    <t>GFSSContig12456_129</t>
  </si>
  <si>
    <t>GCCGCCAAGGAACCTGGATACATCAACGCCAGGTCACCAGCCACGGCCTCATTTTCACC[T/G]CTCAGATATGGCTCCTGCAGGTGCTGAAAATACAGCACGTTCATTGGGTCCTCAAAATGCA</t>
  </si>
  <si>
    <t>GFSSContig15761_607</t>
  </si>
  <si>
    <t>TCATACAGCTTGCACAGTCGCCAGCCAACGAGAAGCATAGCCTGAATGTTGCCAAGCAT[T/C]CGGACAAGCTTTTCTTGATTGAGCTGAAAAGCTGCCAGTGGAGCTCCAAATTGCTTTCTTT</t>
  </si>
  <si>
    <t>GFSSContig11849_357</t>
  </si>
  <si>
    <t>ATTTCCTCTTCAAAAACCTTGGCAGCAGCACTGGCATTGAAGCCATCCAGTGCCTTTGC[A/G]GTGAGTTTCTCACTTTCATTAACAAGCCCATTTGGATCTAACAGAACCCTTTCTTCCGGAG</t>
  </si>
  <si>
    <t>GFSSContig18477_812</t>
  </si>
  <si>
    <t>CCACACCATGTGCAGCCAGAACGGGAACTCGCCGATCCGGTACGCGTCGA[T/C]GGCGATGTAGTTTGCGACCTCGCCGGCGGAGTGCCGCGTCCGCCCCTCGC</t>
  </si>
  <si>
    <t>GFSSContig17231_501</t>
  </si>
  <si>
    <t>AAGAAAAAGGCGAGGTAGGGGACATGAAACCAGCTCTGTAACCATTCATTTGCTTCCTC[T/C]TGCGCTTGTTGTTGAACCAAACTGCTGTGACTAGGAGGCTAAGTACAAGCAGGGCGACCAC</t>
  </si>
  <si>
    <t>GFSSContig13472_457</t>
  </si>
  <si>
    <t>GGTGTTGCTTCCCATCCAGCAGCCCAGAGAGAGAATAATGATATGGCAAATGCTGCCAC[A/G]TCAGAAAGAAGATGTGCTGCATCAGTTAAGATGGCAAGACTGTTTGCTTTGATGCCCCCAA</t>
  </si>
  <si>
    <t>GFSSContig12826_321</t>
  </si>
  <si>
    <t>GAATCACGACATCAGAGCTTGGAAGCGAAGTGCTTCCGCTTCTCCTCATC[A/G]CTCTCCTCGACAATTCCGACTGACCTGCAGGCCTCAGGGTACATGGACAT</t>
  </si>
  <si>
    <t>GFSSContig16403_979</t>
  </si>
  <si>
    <t>GTTCCTGCTGGTGATCGACGATGTCTGGAACAGGGAGGACATGGACATGAAGGGGATTG[A/G]CTACCGTGAGATGTGGGCTAAGGTGCTGGCACCCCTCAGGCACGGGGAGTCAACGGGGAGC</t>
  </si>
  <si>
    <t>GFSSContig20074_483</t>
  </si>
  <si>
    <t>ATAAAGAAAGCTTAGTTGCAGCTTGCCAAGCAAGTTATAGACTGCTACG[A/G]CGGCATTTGCACCTTCATCTGTTTGCATCGTCACAGTAATGGGTCTCGCAG</t>
  </si>
  <si>
    <t>GFSSContig20092_371</t>
  </si>
  <si>
    <t>GGCAGCGGCCACCAATGCACCACCGCCGGGGGCCAGACCCAGACCTGCGC[A/G]CCGTCCACCCTGAAGGTGACCTTCTTCTACGTCTCCCTCTACATCGTGGC</t>
  </si>
  <si>
    <t>GFSSContig18465_599</t>
  </si>
  <si>
    <t>ATGGTGATGGACCCATCCTTCAGGCAGACATGGTTCTTCTGTCCAAAGGTCTGAACCAG[T/C]GTAGCACGCTGAAGCAAGGGAAGGATTCCCCGTCCGATTGCTTTCTCTTCCTGATAATGGA</t>
  </si>
  <si>
    <t>GFSSContig16774_1572</t>
  </si>
  <si>
    <t>GCCAGACCATATTACATGCCGGACAATTTGTTTGGAGACCTGATCGACGT[T/G]AAGAGTTTTGGCGCCGGAAGCAAGATCAACAGGTCTACCAGCATGCCGAG</t>
  </si>
  <si>
    <t>GFSSContig16444_1496</t>
  </si>
  <si>
    <t>GCTGGGTCAGGTGGACACCATCCTCACAGACAAAACCGGGACTCTCACCT[C/G]CAACTCCATGGAGTTCATCAAATGCTCTATCGCTGGAACCGCGTATGGCC</t>
  </si>
  <si>
    <t>GFSSContig16921_511</t>
  </si>
  <si>
    <t>CCCCGGGTGGATCACGGAGCTGATCGGCACCGTCAGGCTGCGCCCGTCCA[A/G]CGTCGTCACGTGTGCATTGTACCCCGTCAGGGCTTCCGCCAGAGGGATCT</t>
  </si>
  <si>
    <t>GFk40ctg144164_473</t>
  </si>
  <si>
    <t>ATGCCTTCGTCTACATATATGACATCCTGCATAGTGAGCTGGTGATACTCAACAATTTC[T/C]CGCAGGAATCTGTTTTCTCGTGCATATACTGAGTTCTCGTGCGCAAGCCGTGCCTTCTCAG</t>
  </si>
  <si>
    <t>GFSSmeganDLF1_1</t>
  </si>
  <si>
    <t>GGATTCGGCTGATTTGCCAAGCAATATGGATACAGTTGGCAGCAGTGTTGTTGTGGCTGGTGCTTCTAGTTTGAACCCTGGAGTACAGTGGTTGCAGCAGTACCAACAGCAAGCTTTGGGGTCCCAGCA[A/G]CCGAGTTTGGCGGGTTCATACATGGCTAGTCAGTTGCGCCCTCAGCCATTGTCTATTGCTACAGGTGCTATTTTGGATTCGATTTACTCTGATGGCCAGATTACTTCGCCATCATTTGGTGCACTTGCGGACTCTCAGACACCTG</t>
  </si>
  <si>
    <t>GFSSContig9387_726</t>
  </si>
  <si>
    <t>GTCCTCAATATAAATGGCTGCTCCAGCTTAGGTGGAACAACATCCCCAAATAGAGAAGC[C/G]TCATGTGCCAACTTCAGTAAAATTCTTCGCACAATCTCTCCCAGATACATGCCAGAAATCA</t>
  </si>
  <si>
    <t>GFSSContig3933_570</t>
  </si>
  <si>
    <t>TTATGCTGTGCAAAAATCAAAACTCTGTGTTGCCCGACAGCTGTCGAAGCATCAGGACT[A/T]GATATTTCTGATCCTATACCACATTCTTGAAGTATTTCTTGAAGAGCAACAAGCTTAGGTG</t>
  </si>
  <si>
    <t>GFSSContig15868_1101</t>
  </si>
  <si>
    <t>GAGGAGGTGCACGACGGCGATGCGGCGAAGCTGGCGCCACCGCTCCCCGTAGGGGCTGAA[A/G]CCGACATCCCTGCAATCGTACAAGATGCCGCGCGCCGTGCGCTGCTGCGGACGGCCACAG</t>
  </si>
  <si>
    <t>GFSSContig15563_263</t>
  </si>
  <si>
    <t>GGCAAGTTTGACAGCGTGCTTGAGCCAGGATGCCACTGCATGCCTTGGTT[T/C]GCCGGGAAGCGTGTAGCTGGTCATCTCACACTCAGGCTGCAGCAACTGGA</t>
  </si>
  <si>
    <t>GFSSContig9550_549</t>
  </si>
  <si>
    <t>GGAAGAAATTTAAAAAGAAGGTACCACGACAAGCAGCAGGTGTATCGTC[A/G]TCTGCTCTGCAAGAGGCCCAAGACATATTTGGTGATGTTGATGAGCTGCTA</t>
  </si>
  <si>
    <t>GFSSContig8210_372</t>
  </si>
  <si>
    <t>TCGTCGCCGCCGGCCGCCCTAGCGCCTGCCTCCAGCGCCGGCGCCCATCATCTTCTTGAA[T/C]TCGTCGAAGTTGACACTGCCGTCGCCGTCTGCGTCGACGGAGCGGATCATCCGGGAGCAG</t>
  </si>
  <si>
    <t>GFSSContig16441_703</t>
  </si>
  <si>
    <t>TCCGCTCGAATCCCAGATTGATTGAGTGTGTAAACAGTTGATTCACAGGC[A/T]CCCTTTATGGCAGTTGTGTCAGCATCCTTATAAGGCACTGCAATCACAAT</t>
  </si>
  <si>
    <t>GFSSContig20421_1653</t>
  </si>
  <si>
    <t>GCCCAGGAGATGCCACCAGGAACCTCTCCCAGCAGTGCTTGAATGCACTT[A/G]CTAATGTTGTGCCTGGTCTTATTGGAGGTAGTGCTGATCTTGCGTCCTCC</t>
  </si>
  <si>
    <t>GFSSContig9415_98</t>
  </si>
  <si>
    <t>AAATGCATCCTCTTGGATGAGGATTTCGAACCAAAGATATCGGACTTTGGCCTTGCTAG[A/G]CTCATGAACCCAATAGACACCCATCTCAGCACCTTTGTCAATGGGGAATTTGGAGACCTCG</t>
  </si>
  <si>
    <t>GFSSContig18335_922</t>
  </si>
  <si>
    <t>CTGTTCGCCATGCCAGAGATCACTGCAACTGGCAACAACGCAACACTCTT[T/C]AACTCTGGTGTCATGGTCATAGAGCCTTCCAACTGCACATTCCAGCTGCT</t>
  </si>
  <si>
    <t>GFk40ctg123299_208</t>
  </si>
  <si>
    <t>AGAAAGCTCGTGAAGGGAGGGACTATGTGCACAAGAACTTCAACTGTGAGGACTTGCTC[A/T]TGAATTTTCTGTATGCGAATGCAAGCTCCACAAGGACCGTGGAGTATGTCCACCCCGCATG</t>
  </si>
  <si>
    <t>GFk45ctg85679_197</t>
  </si>
  <si>
    <t>AGTTAAATGGCAACCCATTAGCAGCAGAAAATGCAGCGGACATGTTAAGAGAGCAGCCT[A/G]GTCTTCACCATTGGAAAAGCATCATGAAGAATGGTGTTTGGGAATCTCTGCAATTCCGTGG</t>
  </si>
  <si>
    <t>GFSSContig9297_330</t>
  </si>
  <si>
    <t>GACAAGTACAGTGATTTTGTCACACCTGAGGACAAGGAAGGTTTGATTGC[T/C]AAGCTTCAGGAGGTTGAAGACTGGCTCTATGAAGATGGCGAGGATGAGAC</t>
  </si>
  <si>
    <t>GFSSContig18763_1001</t>
  </si>
  <si>
    <t>CGACGCCGCGAGGATCCTCCGTGAAATCAAACTTCTGAGGCTCCTAAGGCACCCTGATGT[T/C]GTTGAGATCAAGCACATTATGTTACCTCCCTCGCGAAAGGACTTCAAGGATATTTATGTT</t>
  </si>
  <si>
    <t>GFSSContig18701_954</t>
  </si>
  <si>
    <t>TTTAACTGATCCTGGTGCTCTGACATTAAAGCCAAATATAATTCCTTCTGAAGCAACAGC[T/C]AGATCAACATCGCTAACACTCACATCTCCTGGAGCTTGAAGGAGGAACCTCAGAGAGACA</t>
  </si>
  <si>
    <t>GFSSContig18701_2097</t>
  </si>
  <si>
    <t>TTTATCCAAATCTTCCTCATCAAGGAACTCCTTCTTCTTCGCCATTTCCTCCACTTTCAC[A/T]GGACCACTTTCTAGTACTTCAACATCATATTCCATGCAAACCATCTTAACCAAATCTTTA</t>
  </si>
  <si>
    <t>GFSSContig16407_724</t>
  </si>
  <si>
    <t>GGCTGCCTTAAAGATGCGAGGGCTGTATAGGACCACGGCCTCGATTCCCGTGAGGTGCTG[A/G]AAGAAGTGGACTCCGAAGGCCGCGACGAGGATACGCCGGACGGGGGGCGTCGGGTGCAGG</t>
  </si>
  <si>
    <t>GFSSContig16774_1273</t>
  </si>
  <si>
    <t>TGTCTAGCTATCCGGCACCACCATGGGCTATGCCTGCGAGTGCCAATTCA[A/G]CTAATCCTTTCCAGCCTGCGACATACCAAACGCCAAACCCTCCTGCTGCT</t>
  </si>
  <si>
    <t>GFSSContig4481_255</t>
  </si>
  <si>
    <t>CTGCTCACCTTCGATCCCGACCGTACCATTCGCCCCAAGCTCGACTTCTTCCAATCGCT[A/C]GGGATCCAGCCCCGCTTGCTCCGCACCGAGCCCCACATCCTCGCGCGCAGCCTCGACAGAC</t>
  </si>
  <si>
    <t>GFSSContig4096_351</t>
  </si>
  <si>
    <t>GCATCTTCAAGGGCAACAGGCAGGCCATCTTCTTCTAAGTCCGGAGGAA[T/C]AAAAACATTTTTCACGAGTGGAATCGGACCTTGGACATCATACAACCCAAT</t>
  </si>
  <si>
    <t>GFSSContig8648_564</t>
  </si>
  <si>
    <t>CTTGGACGAGCTGCGGTTCTGAAGCATGTTAATTTCCTCACAGCTTGTGGATTTATGCT[A/C]TCTCAAGTGAGCAAAATGGTTGTGGCATGCCCCCAACTGCTCGCACTAAATATGGATATAA</t>
  </si>
  <si>
    <t>GFSSContig14866_659</t>
  </si>
  <si>
    <t>TCCACTGCGGATGCAGGGGCTGTGCCAGCGGTGATTAAAGTTGATATCCTGTGGTTGTG[A/G]GATAACCTCAAAACTGTTCAAAATGTGTCCTTATATTTGAGCCCGTATGCTGTGAACAAGC</t>
  </si>
  <si>
    <t>GFSSContig18315_975</t>
  </si>
  <si>
    <t>GGGGATCTCGGCGCGGAACCGCGGCTGCCGCTGCCTCTTGAGCTTCTTGAGCGGGATCGA[A/G]TTGTTGAGCGGCTTCTGCAGCGCCGCGGCGAGGCAGGACCGTGCCTGGGCGACGGCCTCC</t>
  </si>
  <si>
    <t>GFSSContig19243_2791</t>
  </si>
  <si>
    <t>TGTCACTATTTTGTATAGCATCACCTGATCCATCTGCACTCTTAAGTGCACTTGCACTGG[T/C]AGCAGGGGACTTGGGTGACTTAGGTCTAATTATTTCAACCCGTCTAGTTGAAACTGTCCG</t>
  </si>
  <si>
    <t>GFSSContig6209_276</t>
  </si>
  <si>
    <t>TGCAGGACACTGGGCTCACACTGGGCTCAATGTCTATGAGCTCTTCATTCAGCATTGAG[T/C]CAAGAACGATGAAGGTTGGACCTAAGCACCCATACTCCAGTGCATCCACGTCAACCTCGAC</t>
  </si>
  <si>
    <t>GFSSContig12642_472</t>
  </si>
  <si>
    <t>GAGAGCCTCGGTTTGGGATGCAGATTGAGTAGCCACATGAGTGTGATGA[A/G]GAAGGATCCCGATGCGAAGTGGAAGGTAGTGATGGTGTAAGGGAAGGGTAT</t>
  </si>
  <si>
    <t>GFSSContig16921_632</t>
  </si>
  <si>
    <t>TTGCCGTCGCGGGTGAACACCGGGTGCGGCTTCTCGTCGATGATGAAGAC[A/G]AGGTCCGCCGGGATCGTGTTGGGTGTCTCGTTGCCCTTCTCTGGGAAGGT</t>
  </si>
  <si>
    <t>GFSSContig20039_958</t>
  </si>
  <si>
    <t>GGTGTTCTGGGTGGTGCCCCGCTCCTCGTCCATCAAAATCCGGTGGGCGA[A/G]CCTCAAGAACCGGCTCATGTCCATGTGCCCTTCCTCCTACTCCATCCCGT</t>
  </si>
  <si>
    <t>GFk25ctg2814516_120</t>
  </si>
  <si>
    <t>GCCATCATCCTCAAAATCTTCCTCCTCCCTGCCCCTGTGCAGATAGGTCCACAATTTTTT[A/G]TCATTATCATATAGCACACAAGGGTCGCGTTCATAATGCAAACGATCGAGAGCTCCACTG</t>
  </si>
  <si>
    <t>GFSSContig17637_692</t>
  </si>
  <si>
    <t>GGGGTTATCATATCAGGGCGCTGATACATGTTAGCAAGCACAAGAGTTGG[T/C]GATATAGTTGGCCTGTTGTGCAGACGAGAGCAGCGATCCCCATGACGACA</t>
  </si>
  <si>
    <t>GFSSContig18320_993</t>
  </si>
  <si>
    <t>GCTAATGAAGCATCATCACAAGTGACTCCAGCAGCTAATAGTTCTGCTAAAGCATCGAG[T/C]AGCCGCCCCATGACTGCTGCTGAGAGGCAGCGAGAAAAGCTGCAGAAAATGTTGGATGAAA</t>
  </si>
  <si>
    <t>GFSSContig14673_1168</t>
  </si>
  <si>
    <t>CATGATAAGAGTGGACAGAAGAAGGCAGGGAAGTTAGTGAAAGAGAAGT[T/C]GAAGGGGCTGCTGCGAGTGGGCACACCGAAAGGAGTGGATGAGGAGTACAT</t>
  </si>
  <si>
    <t>GFSSContig19837</t>
  </si>
  <si>
    <t>AGCAGGACTGGGTACCACAACATGTACAAGGAGTACCGTGATACCACCCT[T/G]AATGGTGCCGTGGAGCAGATGTACAATGAGATGGCTTCCCGTCACCGCGT</t>
  </si>
  <si>
    <t>GFSSContig16376_214</t>
  </si>
  <si>
    <t>ATCGCTAACAGTAACTATTTGTGTTTGTGTGTCTAGTTTAAATCTCAGT[A/G]TGGTTTAGAGCAGAACATCATTGTCGTCCCCAAGAATTGACAGAGAGAATG</t>
  </si>
  <si>
    <t>GFSSContig9146_190</t>
  </si>
  <si>
    <t>ATTTTTGCTCAGAAAAATGCACTGGTAATAGTTCAAGCTCGCATTCTGAAACTAGATTA[A/G]CTGAGCGTACTGACAGTAACTCAGAAGCTTGCAGTAATGCACAACTGTTAGTCTACCAGTG</t>
  </si>
  <si>
    <t>GFSSContig16329_1265</t>
  </si>
  <si>
    <t>GTATGGTTACTTTCATGCTGACCCTCATCCTGGTAATATATTAGCAACACCTGAGGGGAA[A/G]CTGGCTTTTCTTGATTTTGGCATGATGAGTGAAACACCAGAGGATGCGAGGGTAGCCATT</t>
  </si>
  <si>
    <t>GFSSContig19882_825</t>
  </si>
  <si>
    <t>GGATGTTGAAGATCTTGTGGTGCCCCGCCGCGATGGCGTTCCACATCGCCGTGTTGCCCT[T/G]CGCGTCCTTGATGTTCACGTTGCACGCGTGCTTGAGCAGCACCAGCACGCAGTCCTCGTA</t>
  </si>
  <si>
    <t>GFSSContig2426_408</t>
  </si>
  <si>
    <t>TTCATCCTGGCAACACTTGGTTGCTAGTGATAGGAACCTCCTGATGCATT[T/C]TGGGGGGCACAAGCCCATCCGGCCATCGATTATTTCAGAAACTGTGCCCG</t>
  </si>
  <si>
    <t>GFSSContig12435_596</t>
  </si>
  <si>
    <t>GAGCTAGCTGCTGCTACCAAAGAAGAAGAGAAAAAGAAGAGGGAGGAAGC[A/G]AAAGCTGCTGCAGCAGCCCGGGTACAAGCAAAGCTTGATGCGAAGAAGGG</t>
  </si>
  <si>
    <t>GFSSContig16329_1454</t>
  </si>
  <si>
    <t>TTTCTTGGAACCCGATGTAGATGTTTCCCCGATTGTGCCTGCTCTCAAGAATTTCTTTGA[T/C]GATGCACTAAATGCAACAGTGAGTGAGCTGAACTTCAAGACAATAGTTGATGGCCTAGGT</t>
  </si>
  <si>
    <t>GFSSContig16226_576</t>
  </si>
  <si>
    <t>AGGGCAAGGTCCACTTGCCCACTTCACTCCAGCAATAGGTGTTGCTCACG[A/G]CGGCCAAGCAGTAGGTGCCATCACCATCCACGGATATGCAGACCTGAGAG</t>
  </si>
  <si>
    <t>GFSSContig20403_1940</t>
  </si>
  <si>
    <t>AATGCTGGAGACGGTACAGCCATAACGACATATGGAAAGAGGGATCCCAA[T/C]GATGCCTTGGACGATGAAAATATCGCATCCTCATTCCAATTGATGTCCAA</t>
  </si>
  <si>
    <t>GFSSContig11177_263</t>
  </si>
  <si>
    <t>CTCGATCTTCTCCAGTGCCTCCACCACTTCCTTCATGGATGGCCTGCTCTTTGGGTCACC[A/G]TTCAGGCACTTGAGGGTCAGCTGAGCAGCCAGGAGGGCTCCTTTGGGATTGTACTGCCCC</t>
  </si>
  <si>
    <t>GFSSContig11810_723</t>
  </si>
  <si>
    <t>CAGCGCCGGGTCTGCCATCATGAAGAACAGGTACGTCTTCACCGGCGCGTCGTGGGTCAC[T/C]GGTGCATTCAACAAGGTCGCCAAGGCTGCCACGGACGTCGGGACGATGACCAAGGAGAAG</t>
  </si>
  <si>
    <t>GFSSContig10353_511</t>
  </si>
  <si>
    <t>CTCTCCGGCACTGGAGGTGGAAGCCTCGAGCTTCTCCACATTGATGGATA[T/C]GCCGTCAAGATCCGGATCACCGGACCTGCAGCTGGTGTAATGACAGTACG</t>
  </si>
  <si>
    <t>GFSSContig19948_1337</t>
  </si>
  <si>
    <t>ACGCTGACGACAGTGAGAAGGAACATGGCGCGCTGCTTGTAGATGCCCAGGAGATAGTA[T/C]TGCCTGGCGCCGAATGCTTGGCCGCACAGCGTGTCTAGCGCGCTTGCCATTCCCAGCAGCA</t>
  </si>
  <si>
    <t>GFSSContig19588_253</t>
  </si>
  <si>
    <t>TCCATCACTGACTACTTTTGAAATCTGAAGTTCAGGCCACTTCCTTCTTA[A/C]GGAGGATGTTCATCGCGTCACTGTATAGGGCAACAGAATTTGACAGAACA</t>
  </si>
  <si>
    <t>GFSSContig20137_812</t>
  </si>
  <si>
    <t>GAAGTCGGTGGCCATGAAGATCTTCCTGCTGCGGTGGCGCACATCGCTGACCTCCTTGAT[A/G]AGCCCCTGCGTAACGAGGGTGCGCACGACCTTGGTGGCGATGTTGGGGCCCATCAACAAC</t>
  </si>
  <si>
    <t>GFSSContig13073_887</t>
  </si>
  <si>
    <t>AGACGTACTCCCTCCTCCCCTGCTTTGACGTCTTGGAGACCTTCTTGAT[A/G]GCCACATGGAGACCTTGATCCTGCAGGTACCCACGGTAGACTGATCCGAAG</t>
  </si>
  <si>
    <t>GFSSContig20177_2650</t>
  </si>
  <si>
    <t>GGGCATCCACAGCGCTGAAAGGGTCATCAAGAAGATAGATGTCTGCATTTTGGTATAATG[C/G]ACGAGCAAGCTGAACACGCTGCTTCTGACCACCACTAAGATTTACACCCCTCTCCCCGAT</t>
  </si>
  <si>
    <t>GFSSContig4510_767</t>
  </si>
  <si>
    <t>ATCTCACGTCTTTCCTCCAATTTTGGGTATTGAGCACGTGCCCACTTTAT[T/C]ACAAAGTCGTAGATAGCATCCTCTGATGCGACCTGAAGGTCATTACTCCA</t>
  </si>
  <si>
    <t>GFSSContig20378_1618</t>
  </si>
  <si>
    <t>CTCTACGCGTATACGATCTTGGTGTCGATTTACATCGGCAAGGGCAACCATGCTATGGTG[A/G]ATGCTGTACTTCATGACATGCTATCGAAACAGATCAAGCCGACTGTTGTCACATTCAATG</t>
  </si>
  <si>
    <t>GFSSContig18533_925</t>
  </si>
  <si>
    <t>GCCTGCGGGTAACGCAGAAGGGTCATGCTGTAGCTGAGCTTGGTGAAGAA[A/G]TTGGGCTCAAATGCAGTGGTGGGTGATGAGCTGCTGGGCCTGTTTGTGAA</t>
  </si>
  <si>
    <t>GFSSContig5387_711</t>
  </si>
  <si>
    <t>CCAACGCCACGGCTTCGATGCTTGCGCGCTCTGGCCTTACTTTCGTCCAC[A/G]TCCCATTCCCTGACCGCATGCCCCACGACTGGGCCGACCGCCACGCCACT</t>
  </si>
  <si>
    <t>GFSSContig19796_1004</t>
  </si>
  <si>
    <t>GACGTCCACGCAGGCGCTCGCCGACTTCGCCATCCTCATCAGGAGCCTGA[A/G]GAAGAACCTCTCCGCCGAGGCCGCTCCCGTCGTCGTCTTCGGCGGCTCAT</t>
  </si>
  <si>
    <t>SSk50ctg157713_198</t>
  </si>
  <si>
    <t>TGTTGTGGTTAGCATAGCGATCTGATGGATCAATGCCCTCAAACCGCTG[T/C]GGGAACTGAACATAACCAATACGGTCGCCACCACGGTCCATCATGAAGCAC</t>
  </si>
  <si>
    <t>GFSSContig20006_1334</t>
  </si>
  <si>
    <t>GCTTGCAAAGAAGGAAGAAATCTACTCTCAGTTGCAAGCGAGTTTGAAAA[A/G]GATTTCTGACACTGTGCCCTTAGCACCAAGGATGTTAAAGGATATAATAG</t>
  </si>
  <si>
    <t>GFSSContig11002_434</t>
  </si>
  <si>
    <t>GTGCCTCCATGATCTGCTTCTGAGCACATGGATGATCTATATCAAGAAGAGAGGGCATC[T/C]GTGTCAAGAGGTCATCCAATGACTCCAGCAAAGCTTTCCTTTTTGATTTTCTCATAGGTCT</t>
  </si>
  <si>
    <t>GFSSContig18342_909</t>
  </si>
  <si>
    <t>AGAAATCTGTTCCAACAGCCAGGGCAGAAGTGGTTGATTGGACTATGAACAATAGTACA[A/G]TTCAGTCAGTAGAATCCCCACCTAAGTACACGTCAGAGGAAAGCCCAACACTTCTGCAATC</t>
  </si>
  <si>
    <t>GFSSContig18205_893</t>
  </si>
  <si>
    <t>TCACTGTAAGATCGGATGTACCTGCTCATGTCTGCCCAGCAATAGAATCC[A/G]CCGCTGCTCTTGAAGCATTCGATCCCAACTTGTTTCAAAGCATCGGCAAA</t>
  </si>
  <si>
    <t>GFSSContig16218_668</t>
  </si>
  <si>
    <t>TTGGCGAGGCCGAAGTCGGAGATCTGCGGCTGCAAGTCGTCGGTGAGCAG[T/G]ACGTTGGAGGCCTTGATGTCCCGGTGGATGATCCGCCTCCGGCACCCCTT</t>
  </si>
  <si>
    <t>GFSSContig15433_398</t>
  </si>
  <si>
    <t>TCCGTCTTGTGCGTGGTGTTGCCGATGACGTTCTCAGACATATGAACACC[T/C]GTGGCGTATGCGTTCTTGGCCTGAATCGCGTACTTCCTGTCTCTCCTCAC</t>
  </si>
  <si>
    <t>GFSSContig14898_1144</t>
  </si>
  <si>
    <t>CTGAGCAAGCTGGGGGTAGAGGGTCAGATGGCAAGAACAGAATCCTCACCATTCAGCCTG[T/C]GAAGTTGCACCAGAGGCTGCCCTTGTTCTTAGGGAGCATGGATGACATGCTTGAGTTGGA</t>
  </si>
  <si>
    <t>GFSSContig19122_1111</t>
  </si>
  <si>
    <t>TCTTTCCCCCACCATGTTTAATACAAAGGCCAGATTTTCCTCTTGCTGCCTTTTTGCACC[T/C]TTCATTGCTGCAGCGGCGGCCACCTCCATGAGCTATGCAGAAATCAGTGCGACCCTCGGC</t>
  </si>
  <si>
    <t>GFSSContig13679_522</t>
  </si>
  <si>
    <t>AGGACAATGCCAACTCATTTCTTGATTGGCCAATAAGGCTCAAGATTGCACAAGGAGCA[A/G]GTCGGGGCCTTTCTTATATCCACAACACCTGCAACCCTAACATTGTTCATCGTGACATCAA</t>
  </si>
  <si>
    <t>GFSSContig20549_800</t>
  </si>
  <si>
    <t>CCATGTCAAAGGGAAACCTGCTATCCCTCATAATTCCAAGGTTAAATTTC[A/G]CTTTCTACATGGTGGAGTATGGGTTGATCGTATTCCTGCATGGATTCGTT</t>
  </si>
  <si>
    <t>GFSSContig17936_728</t>
  </si>
  <si>
    <t>TGTAAATCGACACCAGAATCGTGTATGCATAGAGGTTTGGTTTGATGCCAACCTTGCACA[T/C]GTGTTCCCAGACCTTCAATGCCTCATCATATAGCTTGCCTTTCTCAAGTGCACTCAGCAA</t>
  </si>
  <si>
    <t>GFSSContig18986_1716</t>
  </si>
  <si>
    <t>ACAGGTTCTTCAACTACGAGACATGCTACGGCAATGATAGATCGTCAGT[T/C]GACTGGGTAGAAAAGTTTCAGTTCACTGCAGCAGAGATCCTGACTGTGGCC</t>
  </si>
  <si>
    <t>GFSSContig12758_758</t>
  </si>
  <si>
    <t>ATAACATTTTGACAGAAGCTTTGGTCTAAATAGCCTATCACCCCCACAGGAAAATGGCC[A/G]TCCACCAACAACGCTCAGCTTAATTGATGGGAAGTCCAAACATTTGTATCCAACATGCTGC</t>
  </si>
  <si>
    <t>GFSSContig8083_743</t>
  </si>
  <si>
    <t>CACCATCGCCATCCTCCTCTCCATCCCGGTCTTCGCCGCGGGATCCAGGCTGTACCGGAA[C/G]AAGGTGCCCACGGGGAGCCCGCTCACCACCATCGCCAAGGTCCTCGTCGCTACCGCGCTC</t>
  </si>
  <si>
    <t>GFSSContig16121_677</t>
  </si>
  <si>
    <t>GGCCGTGTTGCTCCTGATTGGACAACATACAGCAACCTGGCTTCCATAT[A/G]CGTTGATGCTGGGCTGTTTGAGAAGGCAGAGGCTGCTCTTAAGGAGCTTGA</t>
  </si>
  <si>
    <t>GFSSContig18577_871</t>
  </si>
  <si>
    <t>GTCACAGAATTCTGGCCAGTGGAAGTTTAAAAAGGGTCCTGAATATGGTAATGGTGTTTC[A/G]GCTCTTTCTGTACCCAAACAGTACAGTTCTAACACTAAACAATCATCTGGGAACAAGTTT</t>
  </si>
  <si>
    <t>GFSSContig16519_1139</t>
  </si>
  <si>
    <t>CATAGCACAAGCACAAGCACTGGCTTGATGCAAACACCACCAATAGCATA[C/G]AGTGTGCCGCTGGTGAAGATGCACATTGTGGCGAAAGAGGACAGGAACAC</t>
  </si>
  <si>
    <t>GFSSContig7223_314</t>
  </si>
  <si>
    <t>TGACATGCAACCTGTACCATGGAATTGCACGGATCTTGACCAAGAGCTTCACTTCTGATT[A/T]TCCTCATGTCGAGAGGTATTTCTGGACCATGGTTAACCAGCCTAACTTCAAGAAGGTCAT</t>
  </si>
  <si>
    <t>GFSSContig19145_875</t>
  </si>
  <si>
    <t>ATGTTGTTCTAATTTGCTCGTATAGCTGTACTTAATAAGCAGATGTACC[T/G]TCATGGACTCGTAAGACTATTCAGATGTATATAATTATACTTAGTGCACAC</t>
  </si>
  <si>
    <t>GFSSContig16813_522</t>
  </si>
  <si>
    <t>TCTCCACTGGACCGGCTCATAGTATCGCTCGTCGGAGATCATCTCCGATCCGCGCCATAT[C/G]GGCTGCTTGGCTGATCTTTCGTTGATGAACGTTGGGTTGTTTGACAAATGTTGCAGGTGG</t>
  </si>
  <si>
    <t>GFSSContig17758_3271</t>
  </si>
  <si>
    <t>ACTTTATTTGGCAAAATAAGATACCGAAGGCCATTCTTCAATTGCCCACGAATTAGTTT[T/C]GGATGCTCAGGAAGCGGCGTGTTGAGAACATCTTCAAGCTCCTCCTTACTAATAGCATGAT</t>
  </si>
  <si>
    <t>GFSSContig13376_1381</t>
  </si>
  <si>
    <t>GTGCTCCGCGGCGGATGCGTCATGCTCGGCTACCTCAACGACGACAGGGC[C/G]ACCAGGGCGGCGATACGCGAGGACGGGTGGTTCTACACGGGGGACGTCGG</t>
  </si>
  <si>
    <t>GFk50ctg18383_265</t>
  </si>
  <si>
    <t>CTTGCATGTGAATATCCCTGAGCAGGACCCTGAGGATGCAAAAATCGTGGAGGTCATTGA[A/G]GCTGAGTTCCACAAGCTTGGTGTGCAGAACGGGTCCGCCAATGGCATCGACCAAGCATAG</t>
  </si>
  <si>
    <t>GFSSContig16519_974</t>
  </si>
  <si>
    <t>TGGGCAGCTCTCCACCTGTGGCTCTTGAAGTAGAACCCAGCACCAGACAC[A/G]AATAGGCAGATTATGAACCCAAGCAGCTGCATGCGAACAGCGTCAGCACG</t>
  </si>
  <si>
    <t>GFSSContig13484_518</t>
  </si>
  <si>
    <t>GGTGAGCAAGGTGAGCCCTGTAGGTCATCTGGATGAGCAATGCAGCATC[T/C]TGTGGGGAGAGCTCCTTCCTCTTTCCCTTGCCGTTGCCCTTAGCAAATGCC</t>
  </si>
  <si>
    <t>GFSSContig9994_671</t>
  </si>
  <si>
    <t>TTAGGCTGGATATCGAAGCAATGGAGTGGTCGCAGCTGGATGACCGAGAATTGGATGAC[A/G]CCAGCTGGTTTCTTTGCAACGGCCAATCCTTCCGTGTGAAGGATGCAGGCAGGAGGAGAGT</t>
  </si>
  <si>
    <t>GFSSContig17850_1447</t>
  </si>
  <si>
    <t>GATGAGCTGGAGAAGAACCTGGAGCTCACCGACTGGCACATGGAGCCATC[A/G]AGGATGACCCTGTACAGGTTTGGCAACACATCAAGCAGCTCACTCTGGTA</t>
  </si>
  <si>
    <t>GFk40ctg349904_126</t>
  </si>
  <si>
    <t>CATGCCATCAACTTCTGACCTTAAATTTATGAGTTCCTGATTCTGGCGTTCTAAATCTG[T/C]TCTTTCTTTCAACAAGTCTGCTAGTTCCTCTTCTCTGTCTGTCCTCTCATTTGCAAGCTCA</t>
  </si>
  <si>
    <t>GFSSContig18577_709</t>
  </si>
  <si>
    <t>ACCAAACTTTAGCACTGGGGATTTCCCTGCACTTCCAACAGTCGAGGACCAAAATGGTTT[T/C]AATAAGGGTAATGTGGATGTACTTAGCATGTTCAATGGGCGCGGTTCATCTGCGATGCCT</t>
  </si>
  <si>
    <t>GFSSContig11743_1004</t>
  </si>
  <si>
    <t>AGGAATCTTGGGCTGTCCTTCCAGGTAGTTGATGACATCCTGGACTTTAC[T/C]CAATCAGCTGAACAACTTGGCAAACCAGCAGGAAGTGACTTGGCGAAGGG</t>
  </si>
  <si>
    <t>GFSSContig17589_862</t>
  </si>
  <si>
    <t>AGTATGGTGAAAGGCACGACAATGCATGTGGCTTTGTAGGATCATTCCGG[T/C]CTGTGTCATAGCTCTTAATCTTCTTCGTCAAGAACCCATCCTTATTCCCA</t>
  </si>
  <si>
    <t>GFSSContig17589_1092</t>
  </si>
  <si>
    <t>GGTGCCCACCCCGGCAACTCAGGGTACTCCACCAGGTACTCGTCCATCAC[T/C]TTGCTCACCTTGCTTCTAAAGGTCTTGGCCGAGTACTCCAGCTTCCCTGA</t>
  </si>
  <si>
    <t>GFSSContig16948_270</t>
  </si>
  <si>
    <t>GTCTTGACATCAGGTAAAGGGAATTCAATCTTTCTGTCAATTCGACCTGG[A/G]CGAAGCAAGGCTGGGTCAAGACTTTCAATGCGATTTGTTGCTAGAATAAC</t>
  </si>
  <si>
    <t>GFSSContig16454_1183</t>
  </si>
  <si>
    <t>GTAATGATGATAGATACTTGGTGGTTGTAAGATATGGTTAGGATCATGGTGGAGGTGTA[A/G]CTTGTAGGTGAAGCTACTTCAGAAGCTTAGACAGTTGAAATTGATACTGCCCTGTTAGGTG</t>
  </si>
  <si>
    <t>GFSSContig8870_238</t>
  </si>
  <si>
    <t>TTTCCTGTCCATGCTACCGCCCTTCGCCACCGCCGGCGCCACCTTCTCGCTAACATCCT[T/G]CTTCCTCCCCATGACGCTGGCCTTGTCAAGAAGCCGAACCACCTTGGACTTGCCCGCGGCG</t>
  </si>
  <si>
    <t>GFSSContig17622_639</t>
  </si>
  <si>
    <t>GCGTACCACGCCATCGCGGTGCTCACGTGGGAGGAGGTCCTGCTCCACGG[T/C]ACCAAGCACTACAGCGACGGGCTCAGCCGTTTCTGCGACGCCAAAATGAG</t>
  </si>
  <si>
    <t>GFSSContig5486_299</t>
  </si>
  <si>
    <t>ATTGTGACCCGTCGCCATAAGTTTAATCTAATTGCTGATATGATGTTGG[A/C]TGAAGCCACTGAAATGCAATTTGATTTGATTGTCATGCCGGGAGGTTTGCA</t>
  </si>
  <si>
    <t>GFSSContig16759_1172</t>
  </si>
  <si>
    <t>GTCCACCATGGCTGCCAAGTCTAATGGAGGCAGTGGTAAGCACAGCATACCTAGTAATG[T/G]TGGTGGTGTCGTGGCAACGAAGCAGCACAATGCGTCATTGTCAGGAACGAGTACAAGGGGC</t>
  </si>
  <si>
    <t>GFSSContig14156_604</t>
  </si>
  <si>
    <t>ACCCATGGACTCATTATCTCTGGAAATAAGGGAGCGCTCTTGAGAAGGCC[A/T]AGTGAAGGGATGATAACATAATATAGCGTAGGGAGTGAGTTTGGTGCCCA</t>
  </si>
  <si>
    <t>GFSSContig19618_2015</t>
  </si>
  <si>
    <t>GATCATCTTTAGGAATTTCAACATGCAGCTGCTTCCCACTGGCACTGGGA[A/G]GACCTATGACAAATTGTTCCTCTGCATTTTCAACTGGTTTAGCACCCATT</t>
  </si>
  <si>
    <t>GFSSContig9469_821</t>
  </si>
  <si>
    <t>TAGAACAGAAAAAATGTCAGCGGTCCAATGACACAGCCCATGGCAGTGCCAATAGCCTG[A/T]GCAGTAATCATTGATTTAGGTGATGTTAATGTAAGATGTCCAGTCTTGAAGTCATGCATCA</t>
  </si>
  <si>
    <t>GFSSContig4415_344</t>
  </si>
  <si>
    <t>CAAACTTTGCCAGATCACTGGAGAGATTGACTCAGTAAGGAAAGGTCTC[A/G]ATGCTGTATCTGAATTGCTCTTAGCTCATCCACCCAAGGAAACTGATGCAG</t>
  </si>
  <si>
    <t>GFSSContig10247_485</t>
  </si>
  <si>
    <t>GGGAACCCTTTCTCCGCAATGTTGAGGGCAAGGTTCTGTCCCATGACCGC[A/G]AGGCCGGCGAGACCAATTCTCGTGAGAGCCATCTCCTACCTTGGATCTGG</t>
  </si>
  <si>
    <t>GFSSContig5850_1144</t>
  </si>
  <si>
    <t>GTGGTCCAGGTGGCCGAAGTTTCTGATCATGTAACTGTGCTGAACCACTGGAAGGCATC[T/G]GCTGTGAAGAAACTTGAGAGAATAAAGACTGCTGACTTGGATTTGCCTGGCTATTTCTTTG</t>
  </si>
  <si>
    <t>GFSSContig12968_306</t>
  </si>
  <si>
    <t>CGTCAATCCGGGCATTTGGAAGGACAACAACTACGGCTCGGACTTCATCCGCAACGCCA[A/T]GATCCCAGACATCGACTTCGCTTCCATCCACCTCTACCCTGACACCTGGCTGCAGCAGCAG</t>
  </si>
  <si>
    <t>GFSSContig2206_214</t>
  </si>
  <si>
    <t>GAGAAGACTGATGTGTTTGGATTTGGGGTTCTGTTAGTTGAGTTGATCACTGGTCAGAA[A/G]GCGTTGGATTTTGGAAGAGTAGCGAATCAGAAGGGTGGAGTGCTCGACTGGGTTAAGAAAC</t>
  </si>
  <si>
    <t>GFSSContig13803_476</t>
  </si>
  <si>
    <t>CAGCCGTGGTTCCCGTCTGACTCGTCGCAGTCTAGAATCTGCTGCTCAGA[T/C]AGGGAGACCAGGTTTCCTGTGGATATCTGGTTGATACCTTCCATGGCACC</t>
  </si>
  <si>
    <t>GFSSContig19414_135</t>
  </si>
  <si>
    <t>CGCTCCCCTCCAAGCCTCTCCTTTTTCCACCCTCCGAGGCTCCGACGTCCTCCGACTTC[A/C]AGGGCGGCGCCGGGCAACAACTACTTCTTGGTCACCGAGCCAAAAGGGGATTCTTTTTTCG</t>
  </si>
  <si>
    <t>GFSSContig9551_264</t>
  </si>
  <si>
    <t>ACTGGTGGGTTCCTAGGAACTCCAACACCAAACTTGGTAGCCCCATTCAAACCATGGAA[T/C]TCAGACATTCCACTTGAGACGACTGTTTGCGGTGCGCTAACTGTTGATTGCACTGGAGCTT</t>
  </si>
  <si>
    <t>GFSSContig14361_1337</t>
  </si>
  <si>
    <t>GCGAAGAGTGATGCTGACAAAGAGAAGCGGAAGGAGAAAGAAGTCAAGGCTGCTGAAAT[A/C]GAGCAGGAGGCATCAGGAAATGCTTCTACAGGAAAGAAGCGCAGAAGGAAGGCTTGAAGTT</t>
  </si>
  <si>
    <t>GFSSContig17419_591</t>
  </si>
  <si>
    <t>TGCAGCGGAGCAGCAGCGACCTGAAGATAACGATGCCGACGAACAGGAGG[A/G]CAAAGCCGCGGATGATGGTTACCCGCAGATGACGGAAAAACAGAAGAAGC</t>
  </si>
  <si>
    <t>GFSSContig19936_646</t>
  </si>
  <si>
    <t>TTGGCTGACCAGCCAAATTTGCCAGATACAAGAACGCATGGAGAAGAGCT[C/G]AGTCGCTTCGAGATCTGGACCTTGGCGACTTTATCACCAAGCTGCTGCTT</t>
  </si>
  <si>
    <t>GFSSContig19936_919</t>
  </si>
  <si>
    <t>AGAACTTCAATATCTTTCTGAACCAGCTTTTCCAAGAAAGGAGCAGTCTTCGCACTCTG[C/G]AGACTATCAGTAGCGATATAATAGATCGCCTTCTGGTTTTCAGGCATGTTTTCTACATATT</t>
  </si>
  <si>
    <t>GFSSContig11850_777</t>
  </si>
  <si>
    <t>TTTTGATCATCGCTTCTGGACATCAATGTGTCAAAGTTTGGAAGTTCTTCAACAGTACA[T/G]GATTCTAAAGTGCCTATTACATTCTGATCCCCAACATTTGCAAGTGAAATATCTGACTTCA</t>
  </si>
  <si>
    <t>GFSSContig5277_533</t>
  </si>
  <si>
    <t>GCGTAGCCCTGATTATCCACAACACACTTCACTCGATTTGTGTCGAATGCATCTTCTGG[T/C]TTCAGTGAAGTAACAGCTGTGCTGAAGACTGCATCAGGAGCTCGCTGCAGTGCCATAACTA</t>
  </si>
  <si>
    <t>GFSSContig20060_2192</t>
  </si>
  <si>
    <t>TTGGATCTTCTGTCTGGAAGTGGAATGTTCACCAAACAGGAGATCGATGAGATTGTGGA[A/C]ATTGGTTATCTTAATGGGCTCTTTGTGCTTGCACGTTCAATTGGCCTGATCGGGCACACCT</t>
  </si>
  <si>
    <t>GFSSContig19578_877</t>
  </si>
  <si>
    <t>CCTCCGCCACCACTGCCGGTTCCCGGGGCTTTACCTGTGCTCGCTGATGA[C/G]CTTGAATTCGGTTTTTCCGACCACCACCTCAGTCTGGTCGAGCGTTTGGA</t>
  </si>
  <si>
    <t>GFSSContig18394_720</t>
  </si>
  <si>
    <t>GCAGACCTGGTGATTGGCGATGAGGTGTTCGATGAATTGCTGCACTCAGCTTTAGGCAG[T/C]GGTGGAGGGGATGGGTCTAGGGTTTACACGGTTGTGGTTGTGGAGGTTGATGACGCAGAGG</t>
  </si>
  <si>
    <t>GFSSContig17529_775</t>
  </si>
  <si>
    <t>CGCGCCGCCCAGGCTGTGGCCGGTCACCACCACGTTGGCGTTCGGGTGCG[T/C]CTTGAGCTGCTTCTTGAGCTCCTCGCGCAGCGCGTAGTAGGCGAGGGGTT</t>
  </si>
  <si>
    <t>GFSSContig17031_663</t>
  </si>
  <si>
    <t>CCGTAGATTTCGCGGATGTAGAGGCGGAAGTCGAGCATGGTGTAGTTCCG[T/C]GGGGCGCGTGCAGGGTCGATGCCGAGGTCGCGGTGGCCACGGAGGCCGAC</t>
  </si>
  <si>
    <t>GFSSContig20376_1819</t>
  </si>
  <si>
    <t>AGGTTGCCCTGCAGGTCGCCTCGGTCGCCATCGTCGGGTTTCTTGCCGTC[A/G]CCAAGGGAACGCTGGTCACCTCGACTGTTCAGAGGGCCGCCGTCGTGTCG</t>
  </si>
  <si>
    <t>GFk50ctg317996_319</t>
  </si>
  <si>
    <t>TTCTGAAATGCCTCGGTTGCTACTGGTCGGCTGGGGTGGGCTCAATGAATCTCCACCAA[T/C]GGACAGTGAACTTGATGGCTCCAGGATATCACCAGTGGAGTACTGAAAAGAGTATGCATCT</t>
  </si>
  <si>
    <t>GFSSContig19084_575</t>
  </si>
  <si>
    <t>TCAGGGAGTTCCCAGTCAAAACAGTGAAGCAGGTTGGCCAAGATGAACTC[C/G]ATGTTAGTCACAGCCATGGCCATCCCCGGGCAAATCCGGCGACCTGAGCC</t>
  </si>
  <si>
    <t>GFSSContig17278_2352</t>
  </si>
  <si>
    <t>ATGAAGGACAAGCATACTAAGATGCCTCGTGGATTTGGATTTGTTACATTTTCTGATCC[A/T]TCTGTTATAGACAAGGTTTTGGAGGATGATCACGTTATAGATGGCAGAACGGTTGAAGTCA</t>
  </si>
  <si>
    <t>GFSSContig10339_597</t>
  </si>
  <si>
    <t>ACTAACCGTAAGTGAGTCCGATTCACTGTGCTCTTGAAAGCCATTCTCTCCAACAGATG[T/C]GATACTCCAGATGAAGCAGGTGTTTCGTAAATGGAACCACAGTCAATGTACAGACCCACAG</t>
  </si>
  <si>
    <t>GFSSContig20175_2257</t>
  </si>
  <si>
    <t>GCTGAACCTGGGAAGGCTGATTGGGAGCTTGCCCTTGTAGAGACAGCAAG[T/C]AACTTGTCCAAGCAGAAGCCAGCAATGTCAGGTGGTATGGACCCGCTGCT</t>
  </si>
  <si>
    <t>GFSSContig11916_535</t>
  </si>
  <si>
    <t>ACAGCACCACCATTGCGACAGGACGCCGTGTCATCTACCTCACTATCGCC[A/G]CAGCCTTCCTTGAAATCCTTGCTCTGATGAGCACATACCTGTTCCAAGTT</t>
  </si>
  <si>
    <t>GFSSContig2383_483</t>
  </si>
  <si>
    <t>CACTTTGTTCCTCAGATGGTCAACTCTCTTAGCCGCCTTGGATTGCCATACAACACAAC[A/G]GCGGAAAATAGAAGGCTTGCAATTGAACTTGCTGGGTTGGTAGTGGCATGGGAAAGACAGA</t>
  </si>
  <si>
    <t>GFSSContig775_598</t>
  </si>
  <si>
    <t>GGGCGAGCAGTGTTAGTGCAGATTGCTAACCCAGCCCGTGGAAGGGGTAA[T/G]GATCTGGAAGCCATCCAGGCTGAGATTGAGGAGAGCTGCCAGAGGATCAA</t>
  </si>
  <si>
    <t>GFSSContig13891_983</t>
  </si>
  <si>
    <t>TTAAAATCAAGACAAGCAATTCTAGCAGGAGTTACTCTCGTAGGCATTCCTTGAGCTGC[A/G]CGGCCTGTGTTTAGTGCATAGCCATTTAGCAGGTAACTATCCTTGGCGCTTTTACCATGAG</t>
  </si>
  <si>
    <t>GFSSContig20506_2030</t>
  </si>
  <si>
    <t>TATTATGTTCACAATGTCATATGCAGGCTGGATAAGATTACCATCTGAAT[T/C]CAACTTTACAGGGCCAGTTGCACCCATGAAATTTACTTTGCGGATTTTTT</t>
  </si>
  <si>
    <t>GFSSContig14390_1376</t>
  </si>
  <si>
    <t>GCGTCGGAGGCCGGGGCAGCGTCAGCAGAGACGAATGCATTGTCGAGCGACTGGTGGGG[A/G]AAGTACTTCTTCTCCAGGCGGTAGAGCATACGGTAGTGCTTGTCCTTCTCCCACGGCATAG</t>
  </si>
  <si>
    <t>GFSSContig17910_784</t>
  </si>
  <si>
    <t>GTGTACGGGCACTGCTAGTGCTACCACCCTCTCCACCAGAAAGTTCTTCTGCTGAGCTC[T/G]GATGCGCGCTTGATTTTAAATCAGATACATGGCACTGAAAACTGGTATCATTCTGAAAAGC</t>
  </si>
  <si>
    <t>GFSSContig15731_680</t>
  </si>
  <si>
    <t>CATCTCCCGCAACAGCAACTACACCTTCTGAGCACTGATCAGAAGAAAATGATGCTGCA[C/G]ATTCGAGCGTATCACAGGACAATGGTGTCAAGAGAAAATGGCCTTGATGTATATAACCCAG</t>
  </si>
  <si>
    <t>GFSSContig16244_1094</t>
  </si>
  <si>
    <t>TTGTGTTGAAGAAATTCGGAGATCGTAAAGATGTTGCAAAGGTCCAGGC[A/G]GGCTTGGTTGACATGTACTGCAAATGCGGTGATATGATCTCAGGTAGGCGA</t>
  </si>
  <si>
    <t>GFSSContig15802_503</t>
  </si>
  <si>
    <t>AGGTTCAGGCTTCTTGTCTTCCCTGCCTTTCCCCCTAGCTCGCAGCTGTG[A/C]TTGAACCCTTTTAAAGAGCTCCACAATCTCCTTCTCTCTTTCCCCAGGAG</t>
  </si>
  <si>
    <t>GFSSContig13409_253</t>
  </si>
  <si>
    <t>AGCACTGAACCATCAGACTACGTACGTGGTCTAGATCCAAAAGCAAAACGCCTGTCTCT[A/G]GGGAGAAGTAACATTGTTTCAGAACCTGAAGAAGTGCTACACCCTCAACCACATCATGGAT</t>
  </si>
  <si>
    <t>GFSSContig10035_1071</t>
  </si>
  <si>
    <t>ACCTTTTTGCAAAAACGTTCTTCCATATCAGTTGTCACGGCACTAGTGCACTCATCAAG[A/G]ATGGCAAACTTTGGCTTATGGTAGAATAACCTGGCCATTCCCAATCTTTGCTGCTCGCCGA</t>
  </si>
  <si>
    <t>GFSSContig11889_377</t>
  </si>
  <si>
    <t>GCCTGCATCCCATGCGGTCACATGGCTGGTTGCATGTCCTGCTTGAAGGA[T/C]ATAGAGTCGAAGAAGTGGGGATGCCCTATCTGCCGTGCCACGATTAACCA</t>
  </si>
  <si>
    <t>GFSSContig2913_283</t>
  </si>
  <si>
    <t>CGGAACTGTTGTCTGGTGTCATCCAGCGATCCAGAGTTGTCGATCACTATGTCGGCTTC[T/C]GACTTCTTCAAGTCCAGCGCGAGTTGTGCGTTGATCCTGTTCTGCGCTTGCTCTTCAGAGC</t>
  </si>
  <si>
    <t>GFSSContig8940_858</t>
  </si>
  <si>
    <t>AAAGATAGCCTGCAAGGCCCGTATGCCCTCGTTCAGAAGCCAGGAAAGC[T/C]GCTGTTTTACCCACTGGGTCTTGTGCAGTGGGATCAGTAACTGCTGTTGCC</t>
  </si>
  <si>
    <t>GFSSContig19351_2904</t>
  </si>
  <si>
    <t>TGAGCAAAGCCCAAAGCATTATACAATGCCCGTGTAGCTGCAAGCCTCACATCAGAGTTT[A/G]CCTCAGAAGCATTCATACCCTGAACAACAGCTGTAAGTATTTTATTGACTTGGTCTTGGT</t>
  </si>
  <si>
    <t>GFSSContig20569_1650</t>
  </si>
  <si>
    <t>TGGGTTAAGAAGGTAGATGTCACAATGTCTGCGCAACCCGCACAGCCAAC[T/G]TATGGAGGGGAGCTTCCAGAAGGACTACAGAAGATTTCCAACATCATAGC</t>
  </si>
  <si>
    <t>GFSSContig14473_841</t>
  </si>
  <si>
    <t>TGGTTTAAAACTCGGAAAATCAGAACATGGGTGCTTTCTCCTGATAAAAAAGATGTCAG[A/C]CCACGCATTTTATTTGACCGATCTTCAGAAGATGTATACTCTGACCCTGGCTCACCAATGT</t>
  </si>
  <si>
    <t>Ilmn_Id</t>
  </si>
  <si>
    <t>GFSSContig11408_475-0_B_U_1890482525</t>
  </si>
  <si>
    <t>GFSSContig11329_172-0_B_U_1890482303</t>
  </si>
  <si>
    <t>GFk50ctg97419_270-0_B_R_1890482600</t>
  </si>
  <si>
    <t>GFSSContig13121_533-0_T_U_1890482488</t>
  </si>
  <si>
    <t>GFSSContig12684_677-0_B_U_1890482382</t>
  </si>
  <si>
    <t>GFSSContig17410_1527-0_T_U_1890482474</t>
  </si>
  <si>
    <t>GFSSContig11785_150-0_B_U_1890482642</t>
  </si>
  <si>
    <t>GFSSContig240_200-0_B_U_1890482427</t>
  </si>
  <si>
    <t>GFSSContig19306_1342-0_B_U_1890482486</t>
  </si>
  <si>
    <t>GFSSContig11556_728-0_T_U_1890482470</t>
  </si>
  <si>
    <t>GFSSContig18512_134-0_T_U_1890482392</t>
  </si>
  <si>
    <t>GFSSContig19339_897-0_T_U_1890482412</t>
  </si>
  <si>
    <t>GFSSContig15832_1407-0_T_U_1890482386</t>
  </si>
  <si>
    <t>GFSSContig12299_294-0_B_U_1890482640</t>
  </si>
  <si>
    <t>GFSSContig14160_179-0_B_U_1890482414</t>
  </si>
  <si>
    <t>GFSSContig12432_263-0_B_U_1890482363</t>
  </si>
  <si>
    <t>GFSSContig12293_137-0_T_U_1890482515</t>
  </si>
  <si>
    <t>GFSSContig19784_552-0_B_U_1890482545</t>
  </si>
  <si>
    <t>GFSSContig14927_421-0_B_U_1890482305</t>
  </si>
  <si>
    <t>GFSSContig1405_481-0_B_U_1890482542</t>
  </si>
  <si>
    <t>GFSSContig17942_483-0_B_U_1890482384</t>
  </si>
  <si>
    <t>GFSSContig16591_1287-0_B_U_1890482309</t>
  </si>
  <si>
    <t>GFSSContig20565_566-0_T_U_1890482407</t>
  </si>
  <si>
    <t>GFSSContig19113_1684-0_T_U_1890482533</t>
  </si>
  <si>
    <t>GFSSContig20127_221-0_B_U_1890482557</t>
  </si>
  <si>
    <t>GFSSContig623_207-0_B_U_1890482633</t>
  </si>
  <si>
    <t>GFSSContig17839_594-0_B_U_1890482551</t>
  </si>
  <si>
    <t>GFSSContig18942_2100-0_B_U_1890482530</t>
  </si>
  <si>
    <t>GFSSContig19603_1415-0_B_U_1890482376</t>
  </si>
  <si>
    <t>GFSSContig11691_448-0_B_U_1890482419</t>
  </si>
  <si>
    <t>GFSSContig4516_624-0_B_F_1890482652</t>
  </si>
  <si>
    <t>GFSSContig15126_309-0_B_U_1890482381</t>
  </si>
  <si>
    <t>GFSSContig7126_382-0_T_F_1890482608</t>
  </si>
  <si>
    <t>GFSSContig18942_2573-0_B_U_1890482549</t>
  </si>
  <si>
    <t>GFSSContig10844_1430-0_B_U_1890482354</t>
  </si>
  <si>
    <t>GFSSContig2688_68-0_B_U_1890482627</t>
  </si>
  <si>
    <t>GFSSContig18047_927-0_B_U_1890482501</t>
  </si>
  <si>
    <t>GFSSContig19229_860-0_T_U_1890482537</t>
  </si>
  <si>
    <t>GFSSContig451_367-0_T_U_1890482307</t>
  </si>
  <si>
    <t>GFSSContig20419_877-0_T_U_1890482518</t>
  </si>
  <si>
    <t>GFk45ctg330893_106-0_T_U_1890482656</t>
  </si>
  <si>
    <t>GFSSContig2044_280-0_T_U_1890482590</t>
  </si>
  <si>
    <t>GFSSContig18921_2242-0_B_U_1890482512</t>
  </si>
  <si>
    <t>GFSSContig18823_430-0_T_U_1890482345</t>
  </si>
  <si>
    <t>GFSSContig19910_1112-0_B_U_1890482297</t>
  </si>
  <si>
    <t>GFSSContig18909_129-0_T_U_1890482473</t>
  </si>
  <si>
    <t>GFSSContig7126_188-0_T_R_1890482621</t>
  </si>
  <si>
    <t>GFSSContig14681_1706-0_B_U_1890482348</t>
  </si>
  <si>
    <t>GFSSContig18309_474-0_B_U_1890482655</t>
  </si>
  <si>
    <t>GFSSContig14681_1156-0_T_U_1890482361</t>
  </si>
  <si>
    <t>GFSSContig10135_1021-0_T_U_1890482357</t>
  </si>
  <si>
    <t>GFSSContig14816_413-0_T_U_1890482317</t>
  </si>
  <si>
    <t>GFSSContig18897_305-0_B_U_1890482368</t>
  </si>
  <si>
    <t>GFSSContig9542_144-0_T_U_1890482520</t>
  </si>
  <si>
    <t>GFSSContig12058_504-0_T_U_1890482374</t>
  </si>
  <si>
    <t>GFSSContig19404_144-0_B_U_1890482478</t>
  </si>
  <si>
    <t>GFSSContig18785_295-0_T_U_1890482555</t>
  </si>
  <si>
    <t>GFSSContig15832_782-0_B_U_1890482342</t>
  </si>
  <si>
    <t>GFSSContig7988_209-0_T_U_1890482373</t>
  </si>
  <si>
    <t>GFSSContig14196_195-0_B_U_1890482599</t>
  </si>
  <si>
    <t>GFSSContig16029_183-0_B_U_1890482483</t>
  </si>
  <si>
    <t>GFSSContig5092_390-0_T_U_1890482420</t>
  </si>
  <si>
    <t>GFSSContig14725_908-0_B_U_1890482391</t>
  </si>
  <si>
    <t>GFSSContig15134_690-0_B_U_1890482522</t>
  </si>
  <si>
    <t>GFSSContig15931_175-0_B_U_1890482647</t>
  </si>
  <si>
    <t>GFSSContig11107_370-0_B_U_1890482529</t>
  </si>
  <si>
    <t>GFk45ctg137790_105-0_B_R_1890482616</t>
  </si>
  <si>
    <t>GFSSContig15887_1200-0_T_U_1890482365</t>
  </si>
  <si>
    <t>GFk45ctg383365_270-0_T_R_1893112225</t>
  </si>
  <si>
    <t>GFSSContig5332_531-0_B_R_1890479324</t>
  </si>
  <si>
    <t>GFSSContig7317_190-0_T_F_1890479356</t>
  </si>
  <si>
    <t>GFSSContig12422_501-0_B_F_1890479231</t>
  </si>
  <si>
    <t>GFSSContig14911_734-1_B_F_1863900904</t>
  </si>
  <si>
    <t>GFSSContig15308_282-1_T_F_1863900917</t>
  </si>
  <si>
    <t>GFSSContig20558_410-1_T_R_1863899684</t>
  </si>
  <si>
    <t>GFSSContig19568_1644-1_T_F_1863900568</t>
  </si>
  <si>
    <t>GFSSContig11377_769-1_T_R_1863900185</t>
  </si>
  <si>
    <t>GFSSContig11513_84-0_B_R_1890479334</t>
  </si>
  <si>
    <t>GFSSContig19566_1037-1_B_F_1863901017</t>
  </si>
  <si>
    <t>GFSSContig11950_1194-0_T_R_1890479330</t>
  </si>
  <si>
    <t>GFSSContig15820_551-1_B_F_1863900309</t>
  </si>
  <si>
    <t>GFSSContig11100_445-1_B_R_1863900383</t>
  </si>
  <si>
    <t>GFSSContig19978_2050-0_B_R_1890479306</t>
  </si>
  <si>
    <t>GFk25ctg762174_247-0_T_F_1890479212</t>
  </si>
  <si>
    <t>GFSSContig14643_563-1_T_R_1863900544</t>
  </si>
  <si>
    <t>GFSSContig17989_352-1_T_F_1863898395</t>
  </si>
  <si>
    <t>GFSSContig17152_572-0_T_F_1890479344</t>
  </si>
  <si>
    <t>GFSSContig14236_783-1_T_R_1863900418</t>
  </si>
  <si>
    <t>GFSSContig18974_238-1_T_F_1863899723</t>
  </si>
  <si>
    <t>GFSSContig19003_489-1_T_R_1863898822</t>
  </si>
  <si>
    <t>GFSSContig11723_705-0_B_R_1890479301</t>
  </si>
  <si>
    <t>GFSSContig10391_197-1_T_R_1863900178</t>
  </si>
  <si>
    <t>GFSSContig8113_253-1_B_F_1863899338</t>
  </si>
  <si>
    <t>GFSSContig3389_68-0_T_R_1890479214</t>
  </si>
  <si>
    <t>GFSSContig12956_423-1_B_R_1863898140</t>
  </si>
  <si>
    <t>GFSSContig1526_230-0_B_F_1890479341</t>
  </si>
  <si>
    <t>GFSSContig14485_1273-0_T_F_1890479250</t>
  </si>
  <si>
    <t>GFSSContig17245_347-1_T_F_1863898125</t>
  </si>
  <si>
    <t>GFSSContig14714_678-1_B_F_1863898345</t>
  </si>
  <si>
    <t>GFSSContig20018_283-0_B_R_1890479240</t>
  </si>
  <si>
    <t>GFSSContig15490_182-0_T_F_1890479249</t>
  </si>
  <si>
    <t>GFSSContig64_325-0_T_F_1890479284</t>
  </si>
  <si>
    <t>GFk50ctg100382_211-0_B_F_1890479168</t>
  </si>
  <si>
    <t>GFSSContig20530_102-0_T_F_1890479198</t>
  </si>
  <si>
    <t>GFSSContig17924_316-1_B_R_1863899111</t>
  </si>
  <si>
    <t>GFSSContig19508_1345-0_T_R_1890479304</t>
  </si>
  <si>
    <t>GFSSContig11271_1463-0_T_R_1890479385</t>
  </si>
  <si>
    <t>GFSSContig4787_601-0_T_R_1890479180</t>
  </si>
  <si>
    <t>GFSSContig17336_1550-0_B_R_1890479224</t>
  </si>
  <si>
    <t>GFSSContig18069_1033-1_T_R_1863898452</t>
  </si>
  <si>
    <t>GFSSContig19389_58-0_T_F_1890478804</t>
  </si>
  <si>
    <t>GFSSContig18013_689-1_B_F_1863900578</t>
  </si>
  <si>
    <t>SSk40ctg20422_195-1_B_F_1863899074</t>
  </si>
  <si>
    <t>GFSSContig18963_787-0_B_F_1890479370</t>
  </si>
  <si>
    <t>GFSSContig11701_739-1_B_R_1863900984</t>
  </si>
  <si>
    <t>GFSSContig13860_995-0_B_R_1890479397</t>
  </si>
  <si>
    <t>GFSSContig16437_367-1_T_R_1863900555</t>
  </si>
  <si>
    <t>GFSSContig8769_307-0_B_R_1890479373</t>
  </si>
  <si>
    <t>GFSSContig18772_497-1_T_F_1863900410</t>
  </si>
  <si>
    <t>GFSSContig10350_450-1_B_R_1863898885</t>
  </si>
  <si>
    <t>SSk35ctg124514_137-1_B_R_1863899185</t>
  </si>
  <si>
    <t>GFSSContig18627_674-1_T_F_1863900674</t>
  </si>
  <si>
    <t>GFSSContig18787_1296-1_T_F_1863898621</t>
  </si>
  <si>
    <t>GFSSContig5058_327-0_B_F_1890479362</t>
  </si>
  <si>
    <t>GFSSContig12526_606-0_B_F_1890479412</t>
  </si>
  <si>
    <t>GFSSContig2984_879-0_B_R_1890479253</t>
  </si>
  <si>
    <t>GFSSContig18538_1416-1_B_F_1863901079</t>
  </si>
  <si>
    <t>GFSSContig19230_886-0_T_R_1890479218</t>
  </si>
  <si>
    <t>GFSSContig17245_481-1_B_R_1863898192</t>
  </si>
  <si>
    <t>GFSSContig15281_3466-1_B_R_1863898181</t>
  </si>
  <si>
    <t>GFSSContig20205_2611-1_T_F_1863899699</t>
  </si>
  <si>
    <t>GFSSContig15741_843-1_T_F_1863900037</t>
  </si>
  <si>
    <t>GFSSContig10419_989-1_T_F_1863900193</t>
  </si>
  <si>
    <t>GFSSContig18743_720-1_T_R_1863898519</t>
  </si>
  <si>
    <t>GFSSContig19736_4089-1_T_R_1863898539</t>
  </si>
  <si>
    <t>GFSSContig15477-1_B_R_1863901147</t>
  </si>
  <si>
    <t>GFSSContig13511_179-1_B_R_1863898130</t>
  </si>
  <si>
    <t>SSk50ctg225336_353-0_T_R_1890479275</t>
  </si>
  <si>
    <t>GFSSContig17974_1001-1_B_R_1863898549</t>
  </si>
  <si>
    <t>GFSSContig10130_795-1_B_R_1863900508</t>
  </si>
  <si>
    <t>GFSSContig18694_969-1_B_R_1863900041</t>
  </si>
  <si>
    <t>GFSSContig18881_588-1_B_F_1863899798</t>
  </si>
  <si>
    <t>GFSSContig17137_940-1_T_F_1863900312</t>
  </si>
  <si>
    <t>GFSSContig19996_653-1_T_F_1863900745</t>
  </si>
  <si>
    <t>GFSSContig20558_126-1_B_F_1863899143</t>
  </si>
  <si>
    <t>GFSSContig12925_418-1_B_F_1863900231</t>
  </si>
  <si>
    <t>GFSSContig20080_968-1_B_R_1863898217</t>
  </si>
  <si>
    <t>GFSSContig4708_491-1_B_F_1863899228</t>
  </si>
  <si>
    <t>GFSSContig15396_715-1_T_F_1863899371</t>
  </si>
  <si>
    <t>GFSSContig10770_658-1_T_F_1863899545</t>
  </si>
  <si>
    <t>GFSSContig17245_962-1_T_R_1863898790</t>
  </si>
  <si>
    <t>GFSSContig15281_1286-1_B_F_1863898440</t>
  </si>
  <si>
    <t>GFSSContig17137_2394-0_T_R_1890479234</t>
  </si>
  <si>
    <t>GFSSContig11183_265-0_T_F_1890479297</t>
  </si>
  <si>
    <t>GFSSContig10019_353-1_B_R_1863898773</t>
  </si>
  <si>
    <t>GFSSContig19471_685-1_T_R_1863900652</t>
  </si>
  <si>
    <t>GFSSContig17137_1860-0_B_R_1890479352</t>
  </si>
  <si>
    <t>GFk30ctg963325_236-0_B_F_1890479375</t>
  </si>
  <si>
    <t>GFSSContig18538_955-1_B_F_1863901091</t>
  </si>
  <si>
    <t>GFSSContig17464_466-1_B_F_1863898386</t>
  </si>
  <si>
    <t>GFSSContig19961_188-1_B_R_1863899105</t>
  </si>
  <si>
    <t>GFSSContig1730_934-0_B_R_1890479409</t>
  </si>
  <si>
    <t>GFk45ctg313733_129-0_B_F_1890479233</t>
  </si>
  <si>
    <t>GFSSContig583_60-0_T_R_1890479052</t>
  </si>
  <si>
    <t>GFSSContig3389_148-0_B_F_1890479351</t>
  </si>
  <si>
    <t>GFSSContig7729_683-0_T_R_1890479329</t>
  </si>
  <si>
    <t>GFSSContig20494_844-1_B_R_1863899625</t>
  </si>
  <si>
    <t>GFSSContig12282_763-1_T_F_1863900275</t>
  </si>
  <si>
    <t>GFSSContig14239_269-0_T_F_1890479197</t>
  </si>
  <si>
    <t>GFSSContig12763_195-1_T_F_1863899985</t>
  </si>
  <si>
    <t>GFSSContig12728_716-1_B_R_1863898265</t>
  </si>
  <si>
    <t>GFSSContig12816_192-0_T_F_1890479692</t>
  </si>
  <si>
    <t>GFSSContig15224_746-1_B_F_1863898498</t>
  </si>
  <si>
    <t>GFSSContig20332_1836-1_B_F_1863899715</t>
  </si>
  <si>
    <t>GFSSContig17006_576-1_T_F_1863899704</t>
  </si>
  <si>
    <t>GFSSContig12816_576-0_T_R_1890479773</t>
  </si>
  <si>
    <t>GFk25ctg2347921_248-0_T_R_1890479783</t>
  </si>
  <si>
    <t>GFSSContig20611_1874-0_T_R_1890479654</t>
  </si>
  <si>
    <t>GFSSContig19987_1483-1_T_F_1863898322</t>
  </si>
  <si>
    <t>GFSSContig19031_267-1_T_F_1863900407</t>
  </si>
  <si>
    <t>GFSSContig17648_1410-1_T_F_1863899011</t>
  </si>
  <si>
    <t>GFSSContig17477_775-0_B_F_1890479788</t>
  </si>
  <si>
    <t>GFSSContig16477_105-0_T_F_1890479803</t>
  </si>
  <si>
    <t>GFSSContig15605_1353-1_T_F_1863899324</t>
  </si>
  <si>
    <t>GFSSContig17648_463-0_B_R_1890479687</t>
  </si>
  <si>
    <t>GFSSContig18920_645-1_T_R_1863899519</t>
  </si>
  <si>
    <t>GFSSContig17549_819-0_T_F_1890479797</t>
  </si>
  <si>
    <t>GFSSContig18404_380-0_T_R_1890479701</t>
  </si>
  <si>
    <t>GFSSContig20018_1695-1_B_R_1863899835</t>
  </si>
  <si>
    <t>GFSSContig18367_562-1_T_F_1863898180</t>
  </si>
  <si>
    <t>GFSSContig10720_700-0_B_F_1890479688</t>
  </si>
  <si>
    <t>GFSSContig16156_1600-0_B_R_1890479779</t>
  </si>
  <si>
    <t>GFSSContig12418_570-0_B_F_1890479695</t>
  </si>
  <si>
    <t>GFSSContig19789_133-1_T_R_1863898350</t>
  </si>
  <si>
    <t>GFSSContig14716_1047-0_T_F_1890479667</t>
  </si>
  <si>
    <t>GFSSContig9726_926-1_B_R_1863899728</t>
  </si>
  <si>
    <t>GFSSContig6268_272-1_T_F_1863898930</t>
  </si>
  <si>
    <t>GFSSContig11619_923-1_T_F_1863899022</t>
  </si>
  <si>
    <t>GFSSContig17883_3292-1_B_R_1863898369</t>
  </si>
  <si>
    <t>GFSSContig16887_657-1_T_R_1863899792</t>
  </si>
  <si>
    <t>GFSSContig3212_326-0_T_F_1890479828</t>
  </si>
  <si>
    <t>GFSSContig7695_1043-0_B_F_1890479676</t>
  </si>
  <si>
    <t>GFSSContig15224_1725-1_T_R_1863899349</t>
  </si>
  <si>
    <t>GFk40ctg445731_197-0_B_F_1890479813</t>
  </si>
  <si>
    <t>GFSSContig19452_981-1_B_F_1863898897</t>
  </si>
  <si>
    <t>GFSSContig14753_264-0_B_F_1890479722</t>
  </si>
  <si>
    <t>GFSSContig14840_1377-0_T_R_1890479726</t>
  </si>
  <si>
    <t>GFSSContig18231_1011-1_B_R_1863899643</t>
  </si>
  <si>
    <t>GFSSContig14076_114-1_B_R_1863898398</t>
  </si>
  <si>
    <t>GFSSContig17916_723-1_B_R_1863900087</t>
  </si>
  <si>
    <t>GFk50ctg34159_526-0_T_F_1893112198</t>
  </si>
  <si>
    <t>GFSSContig3429_157-1_B_R_1863899494</t>
  </si>
  <si>
    <t>GFSSContig7165_442-1_T_F_1863898981</t>
  </si>
  <si>
    <t>GFSSContig16734_2201-0_T_R_1890479785</t>
  </si>
  <si>
    <t>GFSSContig17456_751-1_B_F_1863898123</t>
  </si>
  <si>
    <t>GFSSContig19146_697-0_T_R_1890479768</t>
  </si>
  <si>
    <t>GFSSContig16002_345-1_T_F_1863899483</t>
  </si>
  <si>
    <t>GFSSContig18189_2562-0_T_R_1890479774</t>
  </si>
  <si>
    <t>GFSSContig3958_295-0_B_R_1890479743</t>
  </si>
  <si>
    <t>GFSSContig13668_306-0_B_F_1890479805</t>
  </si>
  <si>
    <t>GFSSContig9424_249-0_B_F_1890479786</t>
  </si>
  <si>
    <t>GFSSContig19452_1146-1_T_F_1863899205</t>
  </si>
  <si>
    <t>GFSSContig7235_407-1_T_R_1863899094</t>
  </si>
  <si>
    <t>GFSSContig11545_976-1_B_F_1863898135</t>
  </si>
  <si>
    <t>GFSSContig19787_956-1_T_R_1863900656</t>
  </si>
  <si>
    <t>GFSSContig11918_395-0_B_F_1890479702</t>
  </si>
  <si>
    <t>GFk35ctg625858_265-0_B_R_1893112178</t>
  </si>
  <si>
    <t>GFSSContig12393_1299-0_B_R_1890479690</t>
  </si>
  <si>
    <t>GFSSContig19173_1271-1_B_F_1863900754</t>
  </si>
  <si>
    <t>GFSSContig18119_1138-1_B_R_1863898271</t>
  </si>
  <si>
    <t>GFSSContig18443_1437-1_T_R_1863900739</t>
  </si>
  <si>
    <t>GFSSContig10862_580-0_B_F_1890479765</t>
  </si>
  <si>
    <t>GFSSContig19789_615-1_B_R_1863898234</t>
  </si>
  <si>
    <t>GFSSContig13202_231-0_T_R_1890480168</t>
  </si>
  <si>
    <t>GFSSContig11465_504-0_T_F_1890480245</t>
  </si>
  <si>
    <t>GFSSContig12880_585-0_B_R_1890480146</t>
  </si>
  <si>
    <t>GFk45ctg1161_385-0_B_R_1890480259</t>
  </si>
  <si>
    <t>GFSSContig13963_792-0_T_R_1890480117</t>
  </si>
  <si>
    <t>GFSSContig19953_1437-0_T_R_1890480248</t>
  </si>
  <si>
    <t>GFk45ctg106126_165-0_T_R_1893112213</t>
  </si>
  <si>
    <t>GFSSContig11715_952-1_B_F_1863898167</t>
  </si>
  <si>
    <t>GFSSContig17760_1517-1_B_R_1863899214</t>
  </si>
  <si>
    <t>GFSSContig12271_165-0_T_F_1890480254</t>
  </si>
  <si>
    <t>GFSSContig18394_944-0_B_F_1890480182</t>
  </si>
  <si>
    <t>GFSSContig17612_773-1_T_R_1863899432</t>
  </si>
  <si>
    <t>GFSSContig17760_1991-1_T_F_1863899629</t>
  </si>
  <si>
    <t>GFSSContig18985_1909-1_T_R_1863898628</t>
  </si>
  <si>
    <t>GFSSContig473-1_B_F_1863901167</t>
  </si>
  <si>
    <t>GFSSContig20049_828-1_B_R_1863898669</t>
  </si>
  <si>
    <t>GFSSContig2778_326-1_B_F_1863899107</t>
  </si>
  <si>
    <t>GFSSContig12703_673-0_T_F_1890480237</t>
  </si>
  <si>
    <t>GFSSContig20112_1572-1_B_F_1863899440</t>
  </si>
  <si>
    <t>GFSSContig12128_1289-1_T_F_1863899612</t>
  </si>
  <si>
    <t>GFSSContig6446_373-0_T_R_1890480233</t>
  </si>
  <si>
    <t>GFSSContig8275_336-1_B_R_1863899310</t>
  </si>
  <si>
    <t>GFSSContig10620_391-1_T_R_1863898268</t>
  </si>
  <si>
    <t>GFSSContig3988_117-1_T_R_1863899837</t>
  </si>
  <si>
    <t>GFSSContig12124_870-1_B_R_1863899909</t>
  </si>
  <si>
    <t>GFk50ctg173656_119-0_T_R_1890480238</t>
  </si>
  <si>
    <t>GFSSContig19880_1376-1_B_F_1863900719</t>
  </si>
  <si>
    <t>GFSSContig10511_296-1_T_F_1863900768</t>
  </si>
  <si>
    <t>GFSSContig18966_1301-1_T_F_1863898570</t>
  </si>
  <si>
    <t>GFSSContig18167_254-0_B_F_1890480280</t>
  </si>
  <si>
    <t>GFSSContig10741_1216-0_B_F_1890480145</t>
  </si>
  <si>
    <t>GFSSContig7856_313-1_B_R_1863899403</t>
  </si>
  <si>
    <t>GFSSContig11879_277-0_T_F_1890480219</t>
  </si>
  <si>
    <t>GFSSContig14090_244-1_T_F_1863898235</t>
  </si>
  <si>
    <t>GFSSContig20069_834-1_B_F_1863898210</t>
  </si>
  <si>
    <t>GFk45ctg47373_237-0_B_R_1890480190</t>
  </si>
  <si>
    <t>GFSSContig3855_930-1_T_R_1863899390</t>
  </si>
  <si>
    <t>GFSSContig20051_1906-1_T_R_1863899163</t>
  </si>
  <si>
    <t>GFSSContig18732_1427-1_T_F_1863898215</t>
  </si>
  <si>
    <t>GFSSContig11128_893-1_T_R_1863899936</t>
  </si>
  <si>
    <t>GFSSContig20360_172-0_T_R_1890480226</t>
  </si>
  <si>
    <t>GFSSContig14207_289-1_B_F_1863898826</t>
  </si>
  <si>
    <t>GFSSContig14210_1233-0_B_F_1890480279</t>
  </si>
  <si>
    <t>GFSSContig19149_1889-1_T_F_1863898220</t>
  </si>
  <si>
    <t>GFSSContig20515_639-1_T_F_1863899098</t>
  </si>
  <si>
    <t>GFSSContig16442_299-1_T_R_1863899921</t>
  </si>
  <si>
    <t>GFSSContig17952_589-1_B_F_1863899362</t>
  </si>
  <si>
    <t>GFSSContig12527_197-1_B_F_1863900123</t>
  </si>
  <si>
    <t>GFSSContig13702_411-1_T_F_1863898463</t>
  </si>
  <si>
    <t>GFSSContig14223_306-1_B_R_1863899063</t>
  </si>
  <si>
    <t>GFSSContig14160_962-1_B_R_1863901004</t>
  </si>
  <si>
    <t>GFSSContig15693_898-1_B_R_1863899086</t>
  </si>
  <si>
    <t>GFk25ctg2201346_85-0_B_F_1893112195</t>
  </si>
  <si>
    <t>GFSSContig19723_735-1_B_F_1863898462</t>
  </si>
  <si>
    <t>GFSSContig7719_356-0_B_F_1890480230</t>
  </si>
  <si>
    <t>GFSSContig18265_294-1_T_R_1863899416</t>
  </si>
  <si>
    <t>GFSSContig14674_1096-0_T_F_1890480247</t>
  </si>
  <si>
    <t>SSk40ctg268352_219-0_B_F_1890480234</t>
  </si>
  <si>
    <t>GFSSContig4458_856-0_T_R_1890480176</t>
  </si>
  <si>
    <t>GFSSContig12794_648-1_B_F_1863900047</t>
  </si>
  <si>
    <t>GFSSContig19896_719-0_B_R_1890480212</t>
  </si>
  <si>
    <t>GFSSContig1614_738-0_B_R_1890480184</t>
  </si>
  <si>
    <t>GFSSContig19553_1853-1_B_R_1863898599</t>
  </si>
  <si>
    <t>GFSSContig5800_117-1_B_R_1863898919</t>
  </si>
  <si>
    <t>GFSSContig16256_300-1_B_F_1863899696</t>
  </si>
  <si>
    <t>GFSSContig17910_1353-1_T_R_1863899914</t>
  </si>
  <si>
    <t>GFSSContig10620_634-0_B_F_1890480156</t>
  </si>
  <si>
    <t>GFSSContig13835_1414-1_T_F_1863900531</t>
  </si>
  <si>
    <t>GFSSContig13990_1127-1_B_F_1863898811</t>
  </si>
  <si>
    <t>GFSSContig2914_315-0_B_F_1890480120</t>
  </si>
  <si>
    <t>GFSSContig16556_611-1_B_F_1863898290</t>
  </si>
  <si>
    <t>GFSSContig19818_1869-1_B_R_1863900932</t>
  </si>
  <si>
    <t>GFSSmeganGI_1-1_T_R_1865994569</t>
  </si>
  <si>
    <t>GFSSContig17769_257-1_B_F_1863900951</t>
  </si>
  <si>
    <t>GFSSContig10593_69-1_T_R_1863900201</t>
  </si>
  <si>
    <t>GFSSContig18486_678-1_B_R_1863899455</t>
  </si>
  <si>
    <t>GFk50ctg127857_253-0_T_R_1890480274</t>
  </si>
  <si>
    <t>GFSSContig12326_159-1_T_R_1863898389</t>
  </si>
  <si>
    <t>GFSSContig5829_249-0_B_F_1890480197</t>
  </si>
  <si>
    <t>GFSSContig15237_626-1_T_F_1863899425</t>
  </si>
  <si>
    <t>SSk50ctg79047_102-0_T_F_1890480141</t>
  </si>
  <si>
    <t>GFk40ctg540920_180-0_B_F_1893112187</t>
  </si>
  <si>
    <t>GFSSContig6820_1179-1_T_F_1863899019</t>
  </si>
  <si>
    <t>GFSSContig6638_165-1_B_F_1863899208</t>
  </si>
  <si>
    <t>GFSSContig16496_346-1_T_R_1863898263</t>
  </si>
  <si>
    <t>GFSSContig3341_337-0_T_F_1890480706</t>
  </si>
  <si>
    <t>GFSSContig17930_1907-1_B_R_1863898400</t>
  </si>
  <si>
    <t>GFSSContig19061_572-1_B_F_1863900637</t>
  </si>
  <si>
    <t>GFSSContig14798_161-0_B_F_1890480595</t>
  </si>
  <si>
    <t>GFSSContig15080_288-1_T_R_1863899582</t>
  </si>
  <si>
    <t>GFSSContig14161_1141-0_T_F_1890480629</t>
  </si>
  <si>
    <t>GFk45ctg332805_406-0_B_R_1890480676</t>
  </si>
  <si>
    <t>GFSSContig7525_157-0_T_R_1890480618</t>
  </si>
  <si>
    <t>GFSSContig10781_370-1_T_F_1863898643</t>
  </si>
  <si>
    <t>GFSSContig19037_366-1_T_F_1863898490</t>
  </si>
  <si>
    <t>GFSSContig5557_72-0_B_R_1890480665</t>
  </si>
  <si>
    <t>GFSSContig18299_1838-0_T_F_1890480690</t>
  </si>
  <si>
    <t>GFSSContig16567_1127-0_B_R_1890480633</t>
  </si>
  <si>
    <t>GFSSContig10458_110-0_T_F_1890480692</t>
  </si>
  <si>
    <t>GFSSContig16982_1242-1_T_F_1863900239</t>
  </si>
  <si>
    <t>GFSSContig2648_373-0_B_R_1890480681</t>
  </si>
  <si>
    <t>GFSSContig20368_1202-1_B_R_1863899475</t>
  </si>
  <si>
    <t>GFSSContig18829_1142-1_T_F_1863898584</t>
  </si>
  <si>
    <t>GFSSContig16380_877-1_B_F_1863900973</t>
  </si>
  <si>
    <t>GFSSContig20076_2471-1_T_R_1863900546</t>
  </si>
  <si>
    <t>GFSSContig18615_2488-1_B_R_1863898868</t>
  </si>
  <si>
    <t>GFSSContig15381_363-1_B_F_1863898183</t>
  </si>
  <si>
    <t>GFSSContig19043-1_T_R_1863901151</t>
  </si>
  <si>
    <t>GFSSContig18658_1829-0_T_F_1890480609</t>
  </si>
  <si>
    <t>GFSSContig19193_773-1_T_R_1863900143</t>
  </si>
  <si>
    <t>GFSSContig11905_521-1_T_F_1863898454</t>
  </si>
  <si>
    <t>GFSSContig18141_379-1_T_F_1863899850</t>
  </si>
  <si>
    <t>GFSSContig14712_247-1_T_F_1863900861</t>
  </si>
  <si>
    <t>GFSSContig16463_305-0_B_R_1890480611</t>
  </si>
  <si>
    <t>GFSSContig16654_1653-0_B_F_1890480580</t>
  </si>
  <si>
    <t>GFSSContig12613_658-0_T_F_1890480654</t>
  </si>
  <si>
    <t>GFk45ctg296738_328-0_B_R_1890480662</t>
  </si>
  <si>
    <t>GFSSContig26_215-0_T_R_1890480576</t>
  </si>
  <si>
    <t>GFSSContig14803_557-0_T_R_1890480637</t>
  </si>
  <si>
    <t>GFSSContig15964_682-1_T_R_1863898144</t>
  </si>
  <si>
    <t>GFSSContig19044_1678-0_B_F_1890480564</t>
  </si>
  <si>
    <t>GFSSContig16978_83-1_T_R_1863899528</t>
  </si>
  <si>
    <t>GFSSContig18581_227-0_B_F_1890480656</t>
  </si>
  <si>
    <t>GFSSContig15044_1090-0_B_R_1890480538</t>
  </si>
  <si>
    <t>GFSSContig11762_328-1_B_R_1863899222</t>
  </si>
  <si>
    <t>GFSSContig20426_150-1_B_R_1863899551</t>
  </si>
  <si>
    <t>GFSSContig19333_2734-0_T_R_1890480666</t>
  </si>
  <si>
    <t>GFSSContig17394_1831-0_T_F_1890480592</t>
  </si>
  <si>
    <t>GFSSContig2301_308-0_B_R_1890480638</t>
  </si>
  <si>
    <t>GFSSContig20528_2057-1_B_F_1863899767</t>
  </si>
  <si>
    <t>GFSSContig15731_268-0_T_R_1890480586</t>
  </si>
  <si>
    <t>GFSSContig8400_100-0_B_R_1890480684</t>
  </si>
  <si>
    <t>GFSSContig20291_500-1_T_R_1863899511</t>
  </si>
  <si>
    <t>GFSSContig20159_876-1_B_F_1863899662</t>
  </si>
  <si>
    <t>GFSSContig4839_373-1_T_R_1863899535</t>
  </si>
  <si>
    <t>GFSSContig18290_1509-1_T_F_1863900172</t>
  </si>
  <si>
    <t>GFSSContig18947_1253-0_T_R_1890480542</t>
  </si>
  <si>
    <t>GFSSContig19151_2029-1_T_F_1863899376</t>
  </si>
  <si>
    <t>GFSSContig20589_1320-1_T_R_1863899408</t>
  </si>
  <si>
    <t>GFSSContig18559_621-1_B_R_1863901035</t>
  </si>
  <si>
    <t>GFk45ctg179201_418-0_B_F_1890480703</t>
  </si>
  <si>
    <t>GFSSContig10422_857-0_B_R_1890480622</t>
  </si>
  <si>
    <t>GFSSContig20368_1365-1_B_R_1863899249</t>
  </si>
  <si>
    <t>GFSSContig18484_975-1_B_F_1863899179</t>
  </si>
  <si>
    <t>GFSSContig19131_53-0_B_F_1890480449</t>
  </si>
  <si>
    <t>GFSSContig11593_662-0_B_R_1890480688</t>
  </si>
  <si>
    <t>GFSSContig20159_1535-1_B_F_1863899238</t>
  </si>
  <si>
    <t>GFSSContig12142_295-0_T_F_1890480596</t>
  </si>
  <si>
    <t>GFSSContig19297_2392-1_T_R_1863899758</t>
  </si>
  <si>
    <t>GFSSContig15731_814-1_B_F_1863900350</t>
  </si>
  <si>
    <t>GFSSContig1697_227-1_T_F_1863899348</t>
  </si>
  <si>
    <t>GFSSContig19730_2443-1_B_F_1863899043</t>
  </si>
  <si>
    <t>GFSSContig18253_1408-1_T_R_1863899939</t>
  </si>
  <si>
    <t>GFSSContig11847_583-0_B_F_1890480778</t>
  </si>
  <si>
    <t>GFSSContig11521_372-0_T_R_1890480795</t>
  </si>
  <si>
    <t>GFSSContig13900_299-0_T_F_1890480763</t>
  </si>
  <si>
    <t>GFSSContig20120_2590-0_T_R_1890480787</t>
  </si>
  <si>
    <t>GFSSContig12176_444-0_T_F_1890480805</t>
  </si>
  <si>
    <t>GFSSContig17062_813-0_T_F_1890480784</t>
  </si>
  <si>
    <t>GFSSContig12774_2120-1_T_R_1863899303</t>
  </si>
  <si>
    <t>GFSSContig15624_913-0_B_R_1890480764</t>
  </si>
  <si>
    <t>GFSSContig15036_326-1_B_R_1863899770</t>
  </si>
  <si>
    <t>GFSSContig18633_1798-1_T_F_1863901143</t>
  </si>
  <si>
    <t>GFSSContig11847_520-0_T_F_1890480790</t>
  </si>
  <si>
    <t>GFSSContig13634_134-0_T_R_1890480809</t>
  </si>
  <si>
    <t>GFk40ctg430575_109-0_B_F_1893112196</t>
  </si>
  <si>
    <t>GFSSContig19830_1349-1_B_R_1863898788</t>
  </si>
  <si>
    <t>GFSSContig9022_360-1_T_R_1863899203</t>
  </si>
  <si>
    <t>GFSSContig17563_2056-0_T_F_1890480770</t>
  </si>
  <si>
    <t>GFSSContig18919_2493-1_T_F_1863900565</t>
  </si>
  <si>
    <t>GFSSContig11759_1658-1_B_R_1863898471</t>
  </si>
  <si>
    <t>GFSSContig16952_694-0_T_R_1890480775</t>
  </si>
  <si>
    <t>GFSSContig8931_556-0_T_F_1890480800</t>
  </si>
  <si>
    <t>GFSSContig15901_981-1_T_R_1863900339</t>
  </si>
  <si>
    <t>GFSSContig15156_860-1_B_R_1863898710</t>
  </si>
  <si>
    <t>GFSSContig7101_528-0_B_F_1890481072</t>
  </si>
  <si>
    <t>GFSSContig18151_375-1_B_F_1863898205</t>
  </si>
  <si>
    <t>GFSSContig15766_351-0_T_F_1890481119</t>
  </si>
  <si>
    <t>GFSSContig1840_351-0_B_R_1890481113</t>
  </si>
  <si>
    <t>GFSSContig15833_725-1_B_R_1863899448</t>
  </si>
  <si>
    <t>GFSSContig18771_265-0_B_R_1890481084</t>
  </si>
  <si>
    <t>GFSSContig19690_2175-1_B_F_1863899708</t>
  </si>
  <si>
    <t>GFSSContig6121_100-0_T_F_1890481131</t>
  </si>
  <si>
    <t>GFSSContig15446_474-1_B_F_1863898251</t>
  </si>
  <si>
    <t>GFSSContig15573_1143-1_B_R_1863898572</t>
  </si>
  <si>
    <t>GFSSContig17884_1449-1_B_F_1863898843</t>
  </si>
  <si>
    <t>GFSSContig13754_1668-0_B_R_1890481121</t>
  </si>
  <si>
    <t>GFSSContig17265_575-1_T_F_1863899606</t>
  </si>
  <si>
    <t>GFSSContig7996_485-1_T_F_1863898980</t>
  </si>
  <si>
    <t>GFSSContig14923_586-0_B_F_1890481047</t>
  </si>
  <si>
    <t>SSk45ctg267941_175-0_B_R_1890481107</t>
  </si>
  <si>
    <t>GFSSContig15074_620-0_T_R_1890481101</t>
  </si>
  <si>
    <t>GFk50ctg277349_159-0_B_R_1893112218</t>
  </si>
  <si>
    <t>GFSSContig17871_1009-1_B_R_1863898237</t>
  </si>
  <si>
    <t>GFSSContig12512_154-1_T_R_1863898900</t>
  </si>
  <si>
    <t>GFSSContig12441_604-1_B_R_1863898150</t>
  </si>
  <si>
    <t>GFSSContig1362_140-0_T_F_1890481109</t>
  </si>
  <si>
    <t>GFSSContig8054_340-1_T_R_1863899673</t>
  </si>
  <si>
    <t>GFSSContig15573_1429-1_T_F_1863901033</t>
  </si>
  <si>
    <t>GFSSContig16264_1406-1_T_R_1863899318</t>
  </si>
  <si>
    <t>GFSSContig3155_328-1_B_R_1863899856</t>
  </si>
  <si>
    <t>GFSSContig12810_225-1_T_R_1863899015</t>
  </si>
  <si>
    <t>GFSSContig13208_795-1_T_R_1863899735</t>
  </si>
  <si>
    <t>GFSSContig12235_573-1_T_R_1863899315</t>
  </si>
  <si>
    <t>GFSSContig7101_918-0_T_R_1890481021</t>
  </si>
  <si>
    <t>GFSSContig12466_180-0_B_F_1890481099</t>
  </si>
  <si>
    <t>GFSSContig17173_502-1_B_R_1863899026</t>
  </si>
  <si>
    <t>GFk40ctg9752_150-0_B_R_1890481093</t>
  </si>
  <si>
    <t>GFSSContig9469_488-0_B_R_1890481105</t>
  </si>
  <si>
    <t>GFSSContig14158_427-1_B_R_1863900355</t>
  </si>
  <si>
    <t>GFSSContig9469_613-0_B_R_1890481123</t>
  </si>
  <si>
    <t>GFSSContig9469_436-0_T_F_1890481142</t>
  </si>
  <si>
    <t>GFSSContig13400_323-1_B_R_1863899761</t>
  </si>
  <si>
    <t>GFSSContig17750_1212-1_B_F_1863901041</t>
  </si>
  <si>
    <t>GFSSContig10367_393-1_T_F_1863900216</t>
  </si>
  <si>
    <t>GFSSContig7649_1236-1_T_R_1863899573</t>
  </si>
  <si>
    <t>GFSSContig16360_390-1_T_F_1863900630</t>
  </si>
  <si>
    <t>GFSSContig19719_251-1_T_R_1863898636</t>
  </si>
  <si>
    <t>GFSSContig16289_1017-1_T_R_1863899283</t>
  </si>
  <si>
    <t>GFSSContig18408_1087-1_T_R_1863898314</t>
  </si>
  <si>
    <t>GFSSContig18860_1155-1_B_F_1863899566</t>
  </si>
  <si>
    <t>GFSSContig14690_690-0_B_R_1890481103</t>
  </si>
  <si>
    <t>GFk35ctg340610_63-0_B_R_1893112220</t>
  </si>
  <si>
    <t>GFSSContig17265_1038-1_T_R_1863899539</t>
  </si>
  <si>
    <t>GFSSContig8643_492-0_T_R_1890481266</t>
  </si>
  <si>
    <t>GFSSContig13596_312-0_B_R_1890481296</t>
  </si>
  <si>
    <t>GFSSContig14117_827-1_B_F_1863898152</t>
  </si>
  <si>
    <t>GFSSContig18221_1150-1_T_R_1863898594</t>
  </si>
  <si>
    <t>GFSSContig16049_1267-0_T_R_1890481318</t>
  </si>
  <si>
    <t>GFSSContig18994_311-1_B_F_1863900892</t>
  </si>
  <si>
    <t>GFSSContig20140_1961-0_B_R_1890481270</t>
  </si>
  <si>
    <t>GFSSContig18799_764-1_T_F_1863898613</t>
  </si>
  <si>
    <t>GFSSContig16609_920-1_B_F_1863898307</t>
  </si>
  <si>
    <t>GFSSContig18858_1415-0_T_F_1890481337</t>
  </si>
  <si>
    <t>GFSSContig6639_712-1_T_F_1863899658</t>
  </si>
  <si>
    <t>GFSSContig5034_412-0_B_F_1890481325</t>
  </si>
  <si>
    <t>GFSSContig12698_1019-1_B_R_1863898535</t>
  </si>
  <si>
    <t>GFSSContig18109_864-0_T_F_1890481322</t>
  </si>
  <si>
    <t>GFSSContig13612_465-1_B_F_1863898177</t>
  </si>
  <si>
    <t>GFSSContig12459_346-1_B_R_1863898281</t>
  </si>
  <si>
    <t>GFSSContig2952_216-0_T_R_1890481279</t>
  </si>
  <si>
    <t>GFSSContig12104_510-1_T_F_1863901026</t>
  </si>
  <si>
    <t>GFSSContig18384_1020-0_B_F_1890481289</t>
  </si>
  <si>
    <t>GFSSContig4757_256-0_T_R_1890481254</t>
  </si>
  <si>
    <t>GFk35ctg648025_353-0_B_R_1890481331</t>
  </si>
  <si>
    <t>GFk35ctg307257_202-0_B_F_1890481321</t>
  </si>
  <si>
    <t>GFk50ctg33951_379-0_B_F_1890481347</t>
  </si>
  <si>
    <t>GFSSContig17337_2234-1_T_R_1863900852</t>
  </si>
  <si>
    <t>GFSSContig16422_1031-1_B_R_1863899231</t>
  </si>
  <si>
    <t>GFSSContig16458_1714-1_B_R_1863898111</t>
  </si>
  <si>
    <t>GFSSContig19005_876-1_B_F_1863898510</t>
  </si>
  <si>
    <t>GFSSContig11870_389-1_T_R_1863898355</t>
  </si>
  <si>
    <t>GFSSContig18784_1884-0_B_R_1890481275</t>
  </si>
  <si>
    <t>GFSSContig12567_692-0_T_R_1890481268</t>
  </si>
  <si>
    <t>GFSSContig1966_308-1_B_R_1863898944</t>
  </si>
  <si>
    <t>GFSSContig10709_686-1_T_R_1863898303</t>
  </si>
  <si>
    <t>GFSSContig18052_1167-1_B_R_1863898815</t>
  </si>
  <si>
    <t>GFSSContig18202_1355-1_B_F_1863899741</t>
  </si>
  <si>
    <t>GFSSContig14516_517-0_T_F_1890481495</t>
  </si>
  <si>
    <t>GFSSContig20268_1121-1_T_R_1863898913</t>
  </si>
  <si>
    <t>GFSSContig17577_1399-1_B_R_1863898262</t>
  </si>
  <si>
    <t>GFSSContig12382_358-1_B_R_1863899880</t>
  </si>
  <si>
    <t>GFk45ctg342913_247-0_T_F_1893112180</t>
  </si>
  <si>
    <t>GFk45ctg342913_370-0_B_R_1893112193</t>
  </si>
  <si>
    <t>GFSSContig16134_534-1_B_F_1863899321</t>
  </si>
  <si>
    <t>GFSSContig901_90-1_T_R_1863899326</t>
  </si>
  <si>
    <t>GFSSContig20268_1567-1_T_F_1863899602</t>
  </si>
  <si>
    <t>GFSSContig20436_3127-1_T_R_1863899006</t>
  </si>
  <si>
    <t>GFSSContig19900_1921-1_B_F_1863899997</t>
  </si>
  <si>
    <t>GFSSContig18297_1609-1_T_R_1863900293</t>
  </si>
  <si>
    <t>GFSSContig17986_981-1_T_R_1863898328</t>
  </si>
  <si>
    <t>GFSSContig12706_492-1_B_R_1863899729</t>
  </si>
  <si>
    <t>GFk40ctg229781_98-0_T_R_1893112184</t>
  </si>
  <si>
    <t>GFSSContig19170_462-1_B_F_1863898827</t>
  </si>
  <si>
    <t>GFSSContig20188_2677-0_T_F_1890481456</t>
  </si>
  <si>
    <t>GFSSContig2033_278-0_B_R_1890481481</t>
  </si>
  <si>
    <t>GFSSContig19750_4048-1_T_R_1863898230</t>
  </si>
  <si>
    <t>GFSSContig16263_552-1_T_F_1863898541</t>
  </si>
  <si>
    <t>GFSSContig16447_152-1_B_F_1863899396</t>
  </si>
  <si>
    <t>GFSSContig19372_585-0_B_R_1890481508</t>
  </si>
  <si>
    <t>GFSSContig19668_777-1_B_R_1863898324</t>
  </si>
  <si>
    <t>GFSSContig12663_1010-1_T_F_1863898371</t>
  </si>
  <si>
    <t>GFk50ctg123202_445-0_T_F_1890481500</t>
  </si>
  <si>
    <t>GFSSContig12456_129-0_B_R_1890481770</t>
  </si>
  <si>
    <t>GFSSContig15761_607-0_B_R_1890481684</t>
  </si>
  <si>
    <t>GFSSContig11849_357-0_T_R_1890481760</t>
  </si>
  <si>
    <t>GFSSContig18477_812-1_B_R_1863900107</t>
  </si>
  <si>
    <t>GFSSContig17231_501-0_T_R_1890481737</t>
  </si>
  <si>
    <t>GFSSContig13472_457-0_B_R_1890481753</t>
  </si>
  <si>
    <t>GFSSContig12826_321-1_T_F_1863901043</t>
  </si>
  <si>
    <t>GFSSContig16403_979-0_B_R_1890481709</t>
  </si>
  <si>
    <t>GFSSContig20074_483-0_B_R_1890481681</t>
  </si>
  <si>
    <t>GFSSContig20092_371-1_T_R_1863899857</t>
  </si>
  <si>
    <t>GFSSContig18465_599-0_T_F_1890481715</t>
  </si>
  <si>
    <t>GFSSContig16774_1572-1_T_R_1863898208</t>
  </si>
  <si>
    <t>GFSSContig16444_1496-1_T_F_1863898949</t>
  </si>
  <si>
    <t>GFSSContig16921_511-1_T_F_1863898249</t>
  </si>
  <si>
    <t>GFk40ctg144164_473-0_T_F_1890481775</t>
  </si>
  <si>
    <t>GFSSmeganDLF1_1-1_T_R_1865994566</t>
  </si>
  <si>
    <t>GFSSContig9387_726-0_B_R_1890481706</t>
  </si>
  <si>
    <t>GFSSContig3933_570-0_T_F_1890481710</t>
  </si>
  <si>
    <t>GFSSContig15868_1101-1_T_R_1863899637</t>
  </si>
  <si>
    <t>GFSSContig15563_263-1_B_R_1863901099</t>
  </si>
  <si>
    <t>GFSSContig9550_549-0_B_R_1890481721</t>
  </si>
  <si>
    <t>GFSSContig8210_372-1_B_F_1863899609</t>
  </si>
  <si>
    <t>GFSSContig16441_703-1_B_F_1863899359</t>
  </si>
  <si>
    <t>GFSSContig20421_1653-1_T_F_1863899785</t>
  </si>
  <si>
    <t>GFSSContig9415_98-0_T_R_1890481698</t>
  </si>
  <si>
    <t>GFSSContig18335_922-1_B_R_1863900601</t>
  </si>
  <si>
    <t>GFk40ctg123299_208-0_T_R_1890481791</t>
  </si>
  <si>
    <t>GFk45ctg85679_197-0_B_R_1890481703</t>
  </si>
  <si>
    <t>GFSSContig9297_330-1_B_F_1863898921</t>
  </si>
  <si>
    <t>GFSSContig18763_1001-1_B_R_1863898803</t>
  </si>
  <si>
    <t>GFSSContig18701_954-1_T_R_1863899126</t>
  </si>
  <si>
    <t>GFSSContig18701_2097-1_T_F_1863900617</t>
  </si>
  <si>
    <t>GFSSContig16407_724-1_T_R_1863898359</t>
  </si>
  <si>
    <t>GFSSContig16774_1273-1_T_F_1863898259</t>
  </si>
  <si>
    <t>GFSSContig4481_255-0_B_R_1890481787</t>
  </si>
  <si>
    <t>GFSSContig4096_351-0_B_F_1890481784</t>
  </si>
  <si>
    <t>GFSSContig8648_564-0_T_F_1890481768</t>
  </si>
  <si>
    <t>GFSSContig14866_659-0_B_F_1890481793</t>
  </si>
  <si>
    <t>GFSSContig18315_975-1_B_R_1863898380</t>
  </si>
  <si>
    <t>GFSSContig19243_2791-1_T_F_1863898270</t>
  </si>
  <si>
    <t>GFSSContig6209_276-0_T_F_1890481789</t>
  </si>
  <si>
    <t>GFSSContig12642_472-0_B_F_1890481797</t>
  </si>
  <si>
    <t>GFSSContig16921_632-1_B_R_1863898588</t>
  </si>
  <si>
    <t>GFSSContig20039_958-1_T_F_1863901063</t>
  </si>
  <si>
    <t>GFk25ctg2814516_120-0_T_R_1893112188</t>
  </si>
  <si>
    <t>GFSSContig17637_692-1_T_F_1863900964</t>
  </si>
  <si>
    <t>GFSSContig18320_993-0_T_F_1890481689</t>
  </si>
  <si>
    <t>GFSSContig14673_1168-0_T_R_1890481757</t>
  </si>
  <si>
    <t>GFSSContig19837-1_T_R_1863901156</t>
  </si>
  <si>
    <t>GFSSContig16376_214-0_B_R_1890481755</t>
  </si>
  <si>
    <t>GFSSContig9146_190-0_T_R_1890481744</t>
  </si>
  <si>
    <t>GFSSContig16329_1265-1_B_F_1863900206</t>
  </si>
  <si>
    <t>GFSSContig19882_825-1_B_F_1863899567</t>
  </si>
  <si>
    <t>GFSSContig2426_408-1_T_F_1863899428</t>
  </si>
  <si>
    <t>GFSSContig12435_596-1_B_F_1863898326</t>
  </si>
  <si>
    <t>GFSSContig16329_1454-1_B_R_1863900979</t>
  </si>
  <si>
    <t>GFSSContig16226_576-1_B_F_1863898518</t>
  </si>
  <si>
    <t>GFSSContig20403_1940-1_B_R_1863899229</t>
  </si>
  <si>
    <t>GFSSContig11177_263-1_T_F_1863898487</t>
  </si>
  <si>
    <t>GFSSContig11810_723-1_B_R_1863898417</t>
  </si>
  <si>
    <t>GFSSContig10353_511-1_T_R_1863899640</t>
  </si>
  <si>
    <t>GFSSContig19948_1337-0_T_R_1890482023</t>
  </si>
  <si>
    <t>GFSSContig19588_253-1_B_F_1863898830</t>
  </si>
  <si>
    <t>GFSSContig20137_812-1_B_R_1863899464</t>
  </si>
  <si>
    <t>GFSSContig13073_887-0_B_R_1890482073</t>
  </si>
  <si>
    <t>GFSSContig20177_2650-1_T_R_1863898986</t>
  </si>
  <si>
    <t>GFSSContig4510_767-1_B_F_1863898969</t>
  </si>
  <si>
    <t>GFSSContig20378_1618-1_T_R_1863899655</t>
  </si>
  <si>
    <t>GFSSContig18533_925-1_B_R_1863898348</t>
  </si>
  <si>
    <t>GFSSContig5387_711-1_B_R_1863899834</t>
  </si>
  <si>
    <t>GFSSContig19796_1004-1_B_F_1863899636</t>
  </si>
  <si>
    <t>SSk50ctg157713_198-0_B_R_1890482082</t>
  </si>
  <si>
    <t>GFSSContig20006_1334-1_T_F_1863898131</t>
  </si>
  <si>
    <t>GFSSContig11002_434-0_B_R_1890482002</t>
  </si>
  <si>
    <t>GFSSContig18342_909-0_B_R_1890482015</t>
  </si>
  <si>
    <t>GFSSContig18205_893-1_B_F_1863899516</t>
  </si>
  <si>
    <t>GFSSContig16218_668-1_B_R_1863899387</t>
  </si>
  <si>
    <t>GFSSContig15433_398-1_T_F_1863899320</t>
  </si>
  <si>
    <t>GFSSContig14898_1144-1_T_F_1863900718</t>
  </si>
  <si>
    <t>GFSSContig19122_1111-1_T_F_1863898202</t>
  </si>
  <si>
    <t>GFSSContig13679_522-0_T_F_1890482064</t>
  </si>
  <si>
    <t>GFSSContig20549_800-1_B_F_1863899060</t>
  </si>
  <si>
    <t>GFSSContig17936_728-1_B_F_1863900879</t>
  </si>
  <si>
    <t>GFSSContig18986_1716-0_B_F_1890482088</t>
  </si>
  <si>
    <t>GFSSContig12758_758-0_T_R_1890481998</t>
  </si>
  <si>
    <t>GFSSContig8083_743-1_T_F_1863899554</t>
  </si>
  <si>
    <t>GFSSContig16121_677-0_B_R_1890482091</t>
  </si>
  <si>
    <t>GFSSContig18577_871-1_T_R_1863898993</t>
  </si>
  <si>
    <t>GFSSContig16519_1139-1_B_R_1863899530</t>
  </si>
  <si>
    <t>GFSSContig7223_314-1_B_F_1863899524</t>
  </si>
  <si>
    <t>GFSSContig19145_875-0_T_F_1890482093</t>
  </si>
  <si>
    <t>GFSSContig16813_522-1_T_R_1863900161</t>
  </si>
  <si>
    <t>GFSSContig17758_3271-0_T_R_1890482019</t>
  </si>
  <si>
    <t>GFSSContig13376_1381-1_T_R_1863898854</t>
  </si>
  <si>
    <t>GFk50ctg18383_265-0_B_F_1893112201</t>
  </si>
  <si>
    <t>GFSSContig16519_974-1_T_F_1863898241</t>
  </si>
  <si>
    <t>GFSSContig13484_518-0_T_R_1890482079</t>
  </si>
  <si>
    <t>GFSSContig9994_671-0_B_F_1890482071</t>
  </si>
  <si>
    <t>GFSSContig17850_1447-1_T_F_1863898691</t>
  </si>
  <si>
    <t>GFk40ctg349904_126-0_B_F_1890482044</t>
  </si>
  <si>
    <t>GFSSContig18577_709-1_B_R_1863899881</t>
  </si>
  <si>
    <t>GFSSContig11743_1004-1_T_R_1863899878</t>
  </si>
  <si>
    <t>GFSSContig17589_862-1_B_F_1863898161</t>
  </si>
  <si>
    <t>GFSSContig17589_1092-1_B_F_1863899583</t>
  </si>
  <si>
    <t>GFSSContig16948_270-0_B_F_1890482177</t>
  </si>
  <si>
    <t>GFSSContig16454_1183-0_T_R_1890482184</t>
  </si>
  <si>
    <t>GFSSContig8870_238-0_T_R_1890482183</t>
  </si>
  <si>
    <t>GFSSContig17622_639-1_B_F_1863899745</t>
  </si>
  <si>
    <t>GFSSContig5486_299-0_B_R_1890482125</t>
  </si>
  <si>
    <t>GFSSContig16759_1172-0_T_R_1890482149</t>
  </si>
  <si>
    <t>GFSSContig14156_604-0_B_F_1890482146</t>
  </si>
  <si>
    <t>GFSSContig19618_2015-0_T_F_1890482202</t>
  </si>
  <si>
    <t>GFSSContig9469_821-0_T_R_1890482214</t>
  </si>
  <si>
    <t>GFSSContig4415_344-0_B_R_1890482155</t>
  </si>
  <si>
    <t>GFSSContig10247_485-0_T_F_1890482216</t>
  </si>
  <si>
    <t>GFSSContig5850_1144-0_B_R_1890482224</t>
  </si>
  <si>
    <t>GFSSContig12968_306-0_T_R_1890482156</t>
  </si>
  <si>
    <t>GFSSContig2206_214-0_B_R_1890482227</t>
  </si>
  <si>
    <t>GFSSContig13803_476-0_T_R_1890482239</t>
  </si>
  <si>
    <t>GFSSContig19414_135-0_T_R_1890482246</t>
  </si>
  <si>
    <t>GFSSContig9551_264-0_B_F_1890482250</t>
  </si>
  <si>
    <t>GFSSContig14361_1337-0_B_F_1890482259</t>
  </si>
  <si>
    <t>GFSSContig17419_591-0_B_F_1890482261</t>
  </si>
  <si>
    <t>GFSSContig19936_646-0_T_R_1890482269</t>
  </si>
  <si>
    <t>GFSSContig19936_919-0_B_F_1890482270</t>
  </si>
  <si>
    <t>GFSSContig11850_777-0_B_R_1890482288</t>
  </si>
  <si>
    <t>GFSSContig5277_533-0_B_R_1890482282</t>
  </si>
  <si>
    <t>GFSSContig20060_2192-0_T_F_1890482276</t>
  </si>
  <si>
    <t>GFSSContig19578_877-0_B_R_1890482275</t>
  </si>
  <si>
    <t>GFSSContig18394_720-0_T_R_1890482281</t>
  </si>
  <si>
    <t>GFSSContig17529_775-0_B_R_1890482272</t>
  </si>
  <si>
    <t>GFSSContig17031_663-0_T_F_1890482291</t>
  </si>
  <si>
    <t>GFSSContig20376_1819-0_T_R_1890482292</t>
  </si>
  <si>
    <t>GFk50ctg317996_319-0_B_R_1890482142</t>
  </si>
  <si>
    <t>GFSSContig19084_575-0_T_F_1890482141</t>
  </si>
  <si>
    <t>GFSSContig17278_2352-0_T_F_1890482189</t>
  </si>
  <si>
    <t>GFSSContig10339_597-0_B_F_1890482194</t>
  </si>
  <si>
    <t>GFSSContig20175_2257-1_T_R_1863899790</t>
  </si>
  <si>
    <t>GFSSContig11916_535-1_B_R_1863901090</t>
  </si>
  <si>
    <t>GFSSContig2383_483-0_B_F_1890479801</t>
  </si>
  <si>
    <t>GFSSContig775_598-1_B_R_1863899075</t>
  </si>
  <si>
    <t>GFSSContig13891_983-0_T_R_1890480658</t>
  </si>
  <si>
    <t>GFSSContig20506_2030-1_T_R_1863899276</t>
  </si>
  <si>
    <t>GFSSContig14390_1376-0_T_R_1890481734</t>
  </si>
  <si>
    <t>GFSSContig17910_784-0_T_R_1890482233</t>
  </si>
  <si>
    <t>GFSSContig15731_680-0_T_F_1890480641</t>
  </si>
  <si>
    <t>GFSSContig16244_1094-0_T_F_1890481512</t>
  </si>
  <si>
    <t>GFSSContig15802_503-1_T_R_1863899495</t>
  </si>
  <si>
    <t>GFSSContig13409_253-0_T_F_1890481128</t>
  </si>
  <si>
    <t>GFSSContig10035_1071-0_B_F_1890481727</t>
  </si>
  <si>
    <t>GFSSContig11889_377-1_B_R_1863900893</t>
  </si>
  <si>
    <t>GFSSContig2913_283-0_T_R_1890480251</t>
  </si>
  <si>
    <t>GFSSContig8940_858-0_B_R_1890481054</t>
  </si>
  <si>
    <t>GFSSContig19351_2904-1_T_R_1863900029</t>
  </si>
  <si>
    <t>GFSSContig20569_1650-1_B_F_1863899033</t>
  </si>
  <si>
    <t>GFSSContig14473_841-0_B_F_1890479209</t>
  </si>
  <si>
    <t>TP105</t>
  </si>
  <si>
    <t>TP111</t>
  </si>
  <si>
    <t>TP167</t>
  </si>
  <si>
    <t>TP210</t>
  </si>
  <si>
    <t>TP234</t>
  </si>
  <si>
    <t>TP272</t>
  </si>
  <si>
    <t>TP276</t>
  </si>
  <si>
    <t>TP539</t>
  </si>
  <si>
    <t>TP541</t>
  </si>
  <si>
    <t>TP666</t>
  </si>
  <si>
    <t>TP796</t>
  </si>
  <si>
    <t>TP1061</t>
  </si>
  <si>
    <t>TP1079</t>
  </si>
  <si>
    <t>TP1160</t>
  </si>
  <si>
    <t>TP1206</t>
  </si>
  <si>
    <t>TP1285</t>
  </si>
  <si>
    <t>TP1588</t>
  </si>
  <si>
    <t>TP1711</t>
  </si>
  <si>
    <t>TP1716</t>
  </si>
  <si>
    <t>TP1731</t>
  </si>
  <si>
    <t>TP2006</t>
  </si>
  <si>
    <t>TP2084</t>
  </si>
  <si>
    <t>TP2165</t>
  </si>
  <si>
    <t>TP2175</t>
  </si>
  <si>
    <t>TP2179</t>
  </si>
  <si>
    <t>TP2196</t>
  </si>
  <si>
    <t>TP2212</t>
  </si>
  <si>
    <t>TP2218</t>
  </si>
  <si>
    <t>TP2261</t>
  </si>
  <si>
    <t>TP2449</t>
  </si>
  <si>
    <t>TP2513</t>
  </si>
  <si>
    <t>TP2551</t>
  </si>
  <si>
    <t>TP3877</t>
  </si>
  <si>
    <t>TP3955</t>
  </si>
  <si>
    <t>TP3998</t>
  </si>
  <si>
    <t>TP4051</t>
  </si>
  <si>
    <t>TP4085</t>
  </si>
  <si>
    <t>TP4086</t>
  </si>
  <si>
    <t>TP4184</t>
  </si>
  <si>
    <t>TP4230</t>
  </si>
  <si>
    <t>TP4279</t>
  </si>
  <si>
    <t>TP4385</t>
  </si>
  <si>
    <t>TP4455</t>
  </si>
  <si>
    <t>TP4501</t>
  </si>
  <si>
    <t>TP4516</t>
  </si>
  <si>
    <t>TP4521</t>
  </si>
  <si>
    <t>TP4546</t>
  </si>
  <si>
    <t>TP4547</t>
  </si>
  <si>
    <t>TP4553</t>
  </si>
  <si>
    <t>TP4570</t>
  </si>
  <si>
    <t>TP4797</t>
  </si>
  <si>
    <t>TP4803</t>
  </si>
  <si>
    <t>TP4837</t>
  </si>
  <si>
    <t>TP4857</t>
  </si>
  <si>
    <t>TP4865</t>
  </si>
  <si>
    <t>TP4963</t>
  </si>
  <si>
    <t>TP5049</t>
  </si>
  <si>
    <t>TP5073</t>
  </si>
  <si>
    <t>TP5079</t>
  </si>
  <si>
    <t>TP5140</t>
  </si>
  <si>
    <t>TP5164</t>
  </si>
  <si>
    <t>TP5181</t>
  </si>
  <si>
    <t>TP5218</t>
  </si>
  <si>
    <t>TP5232</t>
  </si>
  <si>
    <t>TP5302</t>
  </si>
  <si>
    <t>TP5324</t>
  </si>
  <si>
    <t>TP5370</t>
  </si>
  <si>
    <t>TP5387</t>
  </si>
  <si>
    <t>TP5394</t>
  </si>
  <si>
    <t>TP5429</t>
  </si>
  <si>
    <t>TP5539</t>
  </si>
  <si>
    <t>TP5619</t>
  </si>
  <si>
    <t>TP5650</t>
  </si>
  <si>
    <t>TP5684</t>
  </si>
  <si>
    <t>TP5699</t>
  </si>
  <si>
    <t>TP5709</t>
  </si>
  <si>
    <t>TP5716</t>
  </si>
  <si>
    <t>TP5755</t>
  </si>
  <si>
    <t>TP5861</t>
  </si>
  <si>
    <t>TP5871</t>
  </si>
  <si>
    <t>TP5904</t>
  </si>
  <si>
    <t>TP5927</t>
  </si>
  <si>
    <t>TP6025</t>
  </si>
  <si>
    <t>TP6027</t>
  </si>
  <si>
    <t>TP6036</t>
  </si>
  <si>
    <t>TP6058</t>
  </si>
  <si>
    <t>TP6133</t>
  </si>
  <si>
    <t>TP6191</t>
  </si>
  <si>
    <t>TP6273</t>
  </si>
  <si>
    <t>TP6439</t>
  </si>
  <si>
    <t>TP6445</t>
  </si>
  <si>
    <t>TP6459</t>
  </si>
  <si>
    <t>TP6461</t>
  </si>
  <si>
    <t>TP6534</t>
  </si>
  <si>
    <t>TP6645</t>
  </si>
  <si>
    <t>TP6727</t>
  </si>
  <si>
    <t>TP7045</t>
  </si>
  <si>
    <t>TP7140</t>
  </si>
  <si>
    <t>TP7148</t>
  </si>
  <si>
    <t>TP7177</t>
  </si>
  <si>
    <t>TP7266</t>
  </si>
  <si>
    <t>TP7401</t>
  </si>
  <si>
    <t>TP7404</t>
  </si>
  <si>
    <t>TP7533</t>
  </si>
  <si>
    <t>TP7548</t>
  </si>
  <si>
    <t>TP7620</t>
  </si>
  <si>
    <t>TP7632</t>
  </si>
  <si>
    <t>TP7735</t>
  </si>
  <si>
    <t>TP7738</t>
  </si>
  <si>
    <t>TP7761</t>
  </si>
  <si>
    <t>TP7763</t>
  </si>
  <si>
    <t>TP7858</t>
  </si>
  <si>
    <t>TP7916</t>
  </si>
  <si>
    <t>TP7926</t>
  </si>
  <si>
    <t>TP7949</t>
  </si>
  <si>
    <t>TP8007</t>
  </si>
  <si>
    <t>TP8011</t>
  </si>
  <si>
    <t>TP8024</t>
  </si>
  <si>
    <t>TP8057</t>
  </si>
  <si>
    <t>TP8087</t>
  </si>
  <si>
    <t>TP8132</t>
  </si>
  <si>
    <t>TP8214</t>
  </si>
  <si>
    <t>TP8220</t>
  </si>
  <si>
    <t>TP8259</t>
  </si>
  <si>
    <t>TP8306</t>
  </si>
  <si>
    <t>TP8376</t>
  </si>
  <si>
    <t>TP8394</t>
  </si>
  <si>
    <t>TP8468</t>
  </si>
  <si>
    <t>TP8592</t>
  </si>
  <si>
    <t>TP8639</t>
  </si>
  <si>
    <t>TP8646</t>
  </si>
  <si>
    <t>TP8678</t>
  </si>
  <si>
    <t>TP8762</t>
  </si>
  <si>
    <t>TP8776</t>
  </si>
  <si>
    <t>TP8846</t>
  </si>
  <si>
    <t>TP8881</t>
  </si>
  <si>
    <t>TP8949</t>
  </si>
  <si>
    <t>TP8970</t>
  </si>
  <si>
    <t>TP9014</t>
  </si>
  <si>
    <t>TP9065</t>
  </si>
  <si>
    <t>TP9082</t>
  </si>
  <si>
    <t>TP9117</t>
  </si>
  <si>
    <t>TP9123</t>
  </si>
  <si>
    <t>TP9129</t>
  </si>
  <si>
    <t>TP9218</t>
  </si>
  <si>
    <t>TP9222</t>
  </si>
  <si>
    <t>TP9228</t>
  </si>
  <si>
    <t>TP9243</t>
  </si>
  <si>
    <t>TP9255</t>
  </si>
  <si>
    <t>TP9257</t>
  </si>
  <si>
    <t>TP9330</t>
  </si>
  <si>
    <t>TP9341</t>
  </si>
  <si>
    <t>TP9355</t>
  </si>
  <si>
    <t>TP9378</t>
  </si>
  <si>
    <t>TP9466</t>
  </si>
  <si>
    <t>TP9469</t>
  </si>
  <si>
    <t>TP9509</t>
  </si>
  <si>
    <t>TP9547</t>
  </si>
  <si>
    <t>TP9697</t>
  </si>
  <si>
    <t>TP9732</t>
  </si>
  <si>
    <t>TP9748</t>
  </si>
  <si>
    <t>TP9765</t>
  </si>
  <si>
    <t>TP9799</t>
  </si>
  <si>
    <t>TP9838</t>
  </si>
  <si>
    <t>TP9859</t>
  </si>
  <si>
    <t>TP9962</t>
  </si>
  <si>
    <t>TP10018</t>
  </si>
  <si>
    <t>TP10055</t>
  </si>
  <si>
    <t>TP10109</t>
  </si>
  <si>
    <t>TP10128</t>
  </si>
  <si>
    <t>TP10175</t>
  </si>
  <si>
    <t>TP10237</t>
  </si>
  <si>
    <t>TP10244</t>
  </si>
  <si>
    <t>TP10284</t>
  </si>
  <si>
    <t>TP10310</t>
  </si>
  <si>
    <t>TP10354</t>
  </si>
  <si>
    <t>TP10461</t>
  </si>
  <si>
    <t>TP10471</t>
  </si>
  <si>
    <t>TP10495</t>
  </si>
  <si>
    <t>TP10501</t>
  </si>
  <si>
    <t>TP10544</t>
  </si>
  <si>
    <t>TP10552</t>
  </si>
  <si>
    <t>TP10553</t>
  </si>
  <si>
    <t>TP10606</t>
  </si>
  <si>
    <t>TP10645</t>
  </si>
  <si>
    <t>TP10691</t>
  </si>
  <si>
    <t>TP10692</t>
  </si>
  <si>
    <t>TP10713</t>
  </si>
  <si>
    <t>TP10724</t>
  </si>
  <si>
    <t>TP10763</t>
  </si>
  <si>
    <t>TP10764</t>
  </si>
  <si>
    <t>TP10820</t>
  </si>
  <si>
    <t>TP10834</t>
  </si>
  <si>
    <t>TP10841</t>
  </si>
  <si>
    <t>TP10852</t>
  </si>
  <si>
    <t>TP10899</t>
  </si>
  <si>
    <t>TP10901</t>
  </si>
  <si>
    <t>TP10906</t>
  </si>
  <si>
    <t>TP10996</t>
  </si>
  <si>
    <t>TP10997</t>
  </si>
  <si>
    <t>TP11042</t>
  </si>
  <si>
    <t>TP11070</t>
  </si>
  <si>
    <t>TP11079</t>
  </si>
  <si>
    <t>TP11080</t>
  </si>
  <si>
    <t>TP11154</t>
  </si>
  <si>
    <t>TP11248</t>
  </si>
  <si>
    <t>TP11268</t>
  </si>
  <si>
    <t>TP11543</t>
  </si>
  <si>
    <t>TP11764</t>
  </si>
  <si>
    <t>TP11786</t>
  </si>
  <si>
    <t>TP11812</t>
  </si>
  <si>
    <t>TP11838</t>
  </si>
  <si>
    <t>TP11868</t>
  </si>
  <si>
    <t>TP11880</t>
  </si>
  <si>
    <t>TP12056</t>
  </si>
  <si>
    <t>TP12094</t>
  </si>
  <si>
    <t>TP12145</t>
  </si>
  <si>
    <t>TP12165</t>
  </si>
  <si>
    <t>TP12197</t>
  </si>
  <si>
    <t>TP12220</t>
  </si>
  <si>
    <t>TP12228</t>
  </si>
  <si>
    <t>TP12237</t>
  </si>
  <si>
    <t>TP12252</t>
  </si>
  <si>
    <t>TP12300</t>
  </si>
  <si>
    <t>TP12303</t>
  </si>
  <si>
    <t>TP12356</t>
  </si>
  <si>
    <t>TP12395</t>
  </si>
  <si>
    <t>TP12445</t>
  </si>
  <si>
    <t>TP12508</t>
  </si>
  <si>
    <t>TP12517</t>
  </si>
  <si>
    <t>TP12521</t>
  </si>
  <si>
    <t>TP12544</t>
  </si>
  <si>
    <t>TP12553</t>
  </si>
  <si>
    <t>TP12575</t>
  </si>
  <si>
    <t>TP12619</t>
  </si>
  <si>
    <t>TP12670</t>
  </si>
  <si>
    <t>TP12718</t>
  </si>
  <si>
    <t>TP12746</t>
  </si>
  <si>
    <t>TP12783</t>
  </si>
  <si>
    <t>TP12840</t>
  </si>
  <si>
    <t>TP12893</t>
  </si>
  <si>
    <t>TP12910</t>
  </si>
  <si>
    <t>TP12920</t>
  </si>
  <si>
    <t>TP12971</t>
  </si>
  <si>
    <t>TP13042</t>
  </si>
  <si>
    <t>TP13053</t>
  </si>
  <si>
    <t>TP13077</t>
  </si>
  <si>
    <t>TP13101</t>
  </si>
  <si>
    <t>TP13162</t>
  </si>
  <si>
    <t>TP13231</t>
  </si>
  <si>
    <t>TP13311</t>
  </si>
  <si>
    <t>TP13330</t>
  </si>
  <si>
    <t>TP13346</t>
  </si>
  <si>
    <t>TP13354</t>
  </si>
  <si>
    <t>TP13355</t>
  </si>
  <si>
    <t>TP13393</t>
  </si>
  <si>
    <t>TP13498</t>
  </si>
  <si>
    <t>TP13551</t>
  </si>
  <si>
    <t>TP13593</t>
  </si>
  <si>
    <t>TP13618</t>
  </si>
  <si>
    <t>TP13629</t>
  </si>
  <si>
    <t>TP13650</t>
  </si>
  <si>
    <t>TP13656</t>
  </si>
  <si>
    <t>TP13666</t>
  </si>
  <si>
    <t>TP13739</t>
  </si>
  <si>
    <t>TP13787</t>
  </si>
  <si>
    <t>TP13814</t>
  </si>
  <si>
    <t>TP13819</t>
  </si>
  <si>
    <t>TP13833</t>
  </si>
  <si>
    <t>TP13843</t>
  </si>
  <si>
    <t>TP13958</t>
  </si>
  <si>
    <t>TP14048</t>
  </si>
  <si>
    <t>TP14085</t>
  </si>
  <si>
    <t>TP14098</t>
  </si>
  <si>
    <t>TP14145</t>
  </si>
  <si>
    <t>TP14186</t>
  </si>
  <si>
    <t>TP14194</t>
  </si>
  <si>
    <t>TP14296</t>
  </si>
  <si>
    <t>TP14371</t>
  </si>
  <si>
    <t>TP14413</t>
  </si>
  <si>
    <t>TP14467</t>
  </si>
  <si>
    <t>TP14623</t>
  </si>
  <si>
    <t>TP14631</t>
  </si>
  <si>
    <t>TP14722</t>
  </si>
  <si>
    <t>TP14771</t>
  </si>
  <si>
    <t>TP14775</t>
  </si>
  <si>
    <t>TP14788</t>
  </si>
  <si>
    <t>TP14830</t>
  </si>
  <si>
    <t>TP14846</t>
  </si>
  <si>
    <t>TP14891</t>
  </si>
  <si>
    <t>TP14900</t>
  </si>
  <si>
    <t>TP15026</t>
  </si>
  <si>
    <t>TP15027</t>
  </si>
  <si>
    <t>TP15204</t>
  </si>
  <si>
    <t>TP15282</t>
  </si>
  <si>
    <t>TP15431</t>
  </si>
  <si>
    <t>TP15439</t>
  </si>
  <si>
    <t>TP15443</t>
  </si>
  <si>
    <t>TP15444</t>
  </si>
  <si>
    <t>TP15520</t>
  </si>
  <si>
    <t>TP15613</t>
  </si>
  <si>
    <t>TP15637</t>
  </si>
  <si>
    <t>TP15646</t>
  </si>
  <si>
    <t>TP15705</t>
  </si>
  <si>
    <t>TP15749</t>
  </si>
  <si>
    <t>TP15772</t>
  </si>
  <si>
    <t>TP15780</t>
  </si>
  <si>
    <t>TP15787</t>
  </si>
  <si>
    <t>TP15791</t>
  </si>
  <si>
    <t>TP15873</t>
  </si>
  <si>
    <t>TP15894</t>
  </si>
  <si>
    <t>TP15910</t>
  </si>
  <si>
    <t>TP16066</t>
  </si>
  <si>
    <t>TP16197</t>
  </si>
  <si>
    <t>TP16284</t>
  </si>
  <si>
    <t>TP16308</t>
  </si>
  <si>
    <t>TP16372</t>
  </si>
  <si>
    <t>TP16436</t>
  </si>
  <si>
    <t>TP16440</t>
  </si>
  <si>
    <t>TP16535</t>
  </si>
  <si>
    <t>TP16537</t>
  </si>
  <si>
    <t>TP16542</t>
  </si>
  <si>
    <t>TP16576</t>
  </si>
  <si>
    <t>TP16577</t>
  </si>
  <si>
    <t>TP16677</t>
  </si>
  <si>
    <t>TP16777</t>
  </si>
  <si>
    <t>TP16800</t>
  </si>
  <si>
    <t>TP16840</t>
  </si>
  <si>
    <t>TP17045</t>
  </si>
  <si>
    <t>TP17062</t>
  </si>
  <si>
    <t>TP17078</t>
  </si>
  <si>
    <t>TP17148</t>
  </si>
  <si>
    <t>TP17186</t>
  </si>
  <si>
    <t>TP17202</t>
  </si>
  <si>
    <t>TP17225</t>
  </si>
  <si>
    <t>TP17400</t>
  </si>
  <si>
    <t>TP17427</t>
  </si>
  <si>
    <t>TP17494</t>
  </si>
  <si>
    <t>TP17501</t>
  </si>
  <si>
    <t>TP17523</t>
  </si>
  <si>
    <t>TP17591</t>
  </si>
  <si>
    <t>TP17606</t>
  </si>
  <si>
    <t>TP17689</t>
  </si>
  <si>
    <t>TP17717</t>
  </si>
  <si>
    <t>TP17740</t>
  </si>
  <si>
    <t>TP17741</t>
  </si>
  <si>
    <t>TP17750</t>
  </si>
  <si>
    <t>TP17760</t>
  </si>
  <si>
    <t>TP17778</t>
  </si>
  <si>
    <t>TP17854</t>
  </si>
  <si>
    <t>TP17994</t>
  </si>
  <si>
    <t>TP18079</t>
  </si>
  <si>
    <t>TP18098</t>
  </si>
  <si>
    <t>TP18154</t>
  </si>
  <si>
    <t>TP18186</t>
  </si>
  <si>
    <t>TP18242</t>
  </si>
  <si>
    <t>TP18282</t>
  </si>
  <si>
    <t>TP18291</t>
  </si>
  <si>
    <t>TP18321</t>
  </si>
  <si>
    <t>TP18322</t>
  </si>
  <si>
    <t>TP18359</t>
  </si>
  <si>
    <t>TP18402</t>
  </si>
  <si>
    <t>TP18447</t>
  </si>
  <si>
    <t>TP18454</t>
  </si>
  <si>
    <t>TP18508</t>
  </si>
  <si>
    <t>TP18563</t>
  </si>
  <si>
    <t>TP18565</t>
  </si>
  <si>
    <t>TP18569</t>
  </si>
  <si>
    <t>TP18605</t>
  </si>
  <si>
    <t>TP18652</t>
  </si>
  <si>
    <t>TP18693</t>
  </si>
  <si>
    <t>TP18696</t>
  </si>
  <si>
    <t>TP18800</t>
  </si>
  <si>
    <t>TP18806</t>
  </si>
  <si>
    <t>TP18814</t>
  </si>
  <si>
    <t>TP18820</t>
  </si>
  <si>
    <t>TP18829</t>
  </si>
  <si>
    <t>TP18847</t>
  </si>
  <si>
    <t>TP18850</t>
  </si>
  <si>
    <t>TP18937</t>
  </si>
  <si>
    <t>TP19003</t>
  </si>
  <si>
    <t>TP19065</t>
  </si>
  <si>
    <t>TP19123</t>
  </si>
  <si>
    <t>TP19139</t>
  </si>
  <si>
    <t>TP19142</t>
  </si>
  <si>
    <t>TP19278</t>
  </si>
  <si>
    <t>TP19294</t>
  </si>
  <si>
    <t>TP19319</t>
  </si>
  <si>
    <t>TP19379</t>
  </si>
  <si>
    <t>TP19395</t>
  </si>
  <si>
    <t>TP19510</t>
  </si>
  <si>
    <t>TP19570</t>
  </si>
  <si>
    <t>TP19579</t>
  </si>
  <si>
    <t>TP19582</t>
  </si>
  <si>
    <t>TP19585</t>
  </si>
  <si>
    <t>TP19586</t>
  </si>
  <si>
    <t>TP19694</t>
  </si>
  <si>
    <t>TP19752</t>
  </si>
  <si>
    <t>TP19828</t>
  </si>
  <si>
    <t>TP19863</t>
  </si>
  <si>
    <t>TP19872</t>
  </si>
  <si>
    <t>TP19921</t>
  </si>
  <si>
    <t>TP19943</t>
  </si>
  <si>
    <t>TP19976</t>
  </si>
  <si>
    <t>TP19978</t>
  </si>
  <si>
    <t>TP20137</t>
  </si>
  <si>
    <t>TP20145</t>
  </si>
  <si>
    <t>TP20198</t>
  </si>
  <si>
    <t>TP20240</t>
  </si>
  <si>
    <t>TP20247</t>
  </si>
  <si>
    <t>TP20293</t>
  </si>
  <si>
    <t>TP20357</t>
  </si>
  <si>
    <t>TP20387</t>
  </si>
  <si>
    <t>TP20394</t>
  </si>
  <si>
    <t>TP20556</t>
  </si>
  <si>
    <t>TP20759</t>
  </si>
  <si>
    <t>TP20869</t>
  </si>
  <si>
    <t>TP20884</t>
  </si>
  <si>
    <t>TP20912</t>
  </si>
  <si>
    <t>TP20955</t>
  </si>
  <si>
    <t>TP21082</t>
  </si>
  <si>
    <t>TP21092</t>
  </si>
  <si>
    <t>TP21102</t>
  </si>
  <si>
    <t>TP21122</t>
  </si>
  <si>
    <t>TP21149</t>
  </si>
  <si>
    <t>TP21198</t>
  </si>
  <si>
    <t>TP21217</t>
  </si>
  <si>
    <t>TP21221</t>
  </si>
  <si>
    <t>TP21349</t>
  </si>
  <si>
    <t>TP21363</t>
  </si>
  <si>
    <t>TP21379</t>
  </si>
  <si>
    <t>TP21423</t>
  </si>
  <si>
    <t>TP21445</t>
  </si>
  <si>
    <t>TP21461</t>
  </si>
  <si>
    <t>TP21476</t>
  </si>
  <si>
    <t>TP21477</t>
  </si>
  <si>
    <t>TP21483</t>
  </si>
  <si>
    <t>TP21528</t>
  </si>
  <si>
    <t>TP21529</t>
  </si>
  <si>
    <t>TP21535</t>
  </si>
  <si>
    <t>TP21552</t>
  </si>
  <si>
    <t>TP21610</t>
  </si>
  <si>
    <t>TP21657</t>
  </si>
  <si>
    <t>TP21658</t>
  </si>
  <si>
    <t>TP21667</t>
  </si>
  <si>
    <t>TP21751</t>
  </si>
  <si>
    <t>TP21765</t>
  </si>
  <si>
    <t>TP21779</t>
  </si>
  <si>
    <t>TP21786</t>
  </si>
  <si>
    <t>TP21799</t>
  </si>
  <si>
    <t>TP21889</t>
  </si>
  <si>
    <t>TP21924</t>
  </si>
  <si>
    <t>TP21957</t>
  </si>
  <si>
    <t>TP21987</t>
  </si>
  <si>
    <t>TP22049</t>
  </si>
  <si>
    <t>TP22085</t>
  </si>
  <si>
    <t>TP22102</t>
  </si>
  <si>
    <t>TP22149</t>
  </si>
  <si>
    <t>TP22155</t>
  </si>
  <si>
    <t>TP22163</t>
  </si>
  <si>
    <t>TP22169</t>
  </si>
  <si>
    <t>TP22365</t>
  </si>
  <si>
    <t>TP22391</t>
  </si>
  <si>
    <t>TP22403</t>
  </si>
  <si>
    <t>TP22470</t>
  </si>
  <si>
    <t>TP22473</t>
  </si>
  <si>
    <t>TP22506</t>
  </si>
  <si>
    <t>TP22528</t>
  </si>
  <si>
    <t>TP22555</t>
  </si>
  <si>
    <t>TP22567</t>
  </si>
  <si>
    <t>TP22620</t>
  </si>
  <si>
    <t>TP22664</t>
  </si>
  <si>
    <t>TP22678</t>
  </si>
  <si>
    <t>TP22684</t>
  </si>
  <si>
    <t>TP22717</t>
  </si>
  <si>
    <t>TP22734</t>
  </si>
  <si>
    <t>TP22941</t>
  </si>
  <si>
    <t>TP22949</t>
  </si>
  <si>
    <t>TP22951</t>
  </si>
  <si>
    <t>TP23116</t>
  </si>
  <si>
    <t>TP23254</t>
  </si>
  <si>
    <t>TP23330</t>
  </si>
  <si>
    <t>TP23415</t>
  </si>
  <si>
    <t>TP23506</t>
  </si>
  <si>
    <t>TP23524</t>
  </si>
  <si>
    <t>TP23562</t>
  </si>
  <si>
    <t>TP23590</t>
  </si>
  <si>
    <t>TP23606</t>
  </si>
  <si>
    <t>TP23658</t>
  </si>
  <si>
    <t>TP23667</t>
  </si>
  <si>
    <t>TP23679</t>
  </si>
  <si>
    <t>TP23705</t>
  </si>
  <si>
    <t>TP23761</t>
  </si>
  <si>
    <t>TP23820</t>
  </si>
  <si>
    <t>TP23944</t>
  </si>
  <si>
    <t>TP23971</t>
  </si>
  <si>
    <t>TP24084</t>
  </si>
  <si>
    <t>TP24110</t>
  </si>
  <si>
    <t>TP24175</t>
  </si>
  <si>
    <t>TP24205</t>
  </si>
  <si>
    <t>TP24240</t>
  </si>
  <si>
    <t>TP24324</t>
  </si>
  <si>
    <t>TP24440</t>
  </si>
  <si>
    <t>TP24478</t>
  </si>
  <si>
    <t>TP24479</t>
  </si>
  <si>
    <t>TP24505</t>
  </si>
  <si>
    <t>TP24540</t>
  </si>
  <si>
    <t>TP24650</t>
  </si>
  <si>
    <t>TP24722</t>
  </si>
  <si>
    <t>TP24724</t>
  </si>
  <si>
    <t>TP24758</t>
  </si>
  <si>
    <t>TP24775</t>
  </si>
  <si>
    <t>TP24783</t>
  </si>
  <si>
    <t>TP24804</t>
  </si>
  <si>
    <t>TP24825</t>
  </si>
  <si>
    <t>TP24930</t>
  </si>
  <si>
    <t>TP24971</t>
  </si>
  <si>
    <t>TP25030</t>
  </si>
  <si>
    <t>TP25069</t>
  </si>
  <si>
    <t>TP25085</t>
  </si>
  <si>
    <t>TP25121</t>
  </si>
  <si>
    <t>TP25138</t>
  </si>
  <si>
    <t>TP25213</t>
  </si>
  <si>
    <t>TP25299</t>
  </si>
  <si>
    <t>TP25408</t>
  </si>
  <si>
    <t>TP25544</t>
  </si>
  <si>
    <t>TP25647</t>
  </si>
  <si>
    <t>TP25651</t>
  </si>
  <si>
    <t>TP25701</t>
  </si>
  <si>
    <t>TP25770</t>
  </si>
  <si>
    <t>TP25774</t>
  </si>
  <si>
    <t>TP25818</t>
  </si>
  <si>
    <t>TP25906</t>
  </si>
  <si>
    <t>TP25925</t>
  </si>
  <si>
    <t>TP25993</t>
  </si>
  <si>
    <t>TP26012</t>
  </si>
  <si>
    <t>TP26068</t>
  </si>
  <si>
    <t>TP26112</t>
  </si>
  <si>
    <t>TP26149</t>
  </si>
  <si>
    <t>TP26215</t>
  </si>
  <si>
    <t>TP26223</t>
  </si>
  <si>
    <t>TP26232</t>
  </si>
  <si>
    <t>TP26368</t>
  </si>
  <si>
    <t>TP26378</t>
  </si>
  <si>
    <t>TP26379</t>
  </si>
  <si>
    <t>TP26581</t>
  </si>
  <si>
    <t>TP26586</t>
  </si>
  <si>
    <t>TP26697</t>
  </si>
  <si>
    <t>TP26764</t>
  </si>
  <si>
    <t>TP26837</t>
  </si>
  <si>
    <t>TP26844</t>
  </si>
  <si>
    <t>TP26897</t>
  </si>
  <si>
    <t>TP26965</t>
  </si>
  <si>
    <t>TP27002</t>
  </si>
  <si>
    <t>TP27140</t>
  </si>
  <si>
    <t>TP27143</t>
  </si>
  <si>
    <t>TP27296</t>
  </si>
  <si>
    <t>TP27310</t>
  </si>
  <si>
    <t>TP27334</t>
  </si>
  <si>
    <t>TP27379</t>
  </si>
  <si>
    <t>TP27392</t>
  </si>
  <si>
    <t>TP27497</t>
  </si>
  <si>
    <t>TP27579</t>
  </si>
  <si>
    <t>TP27714</t>
  </si>
  <si>
    <t>TP27715</t>
  </si>
  <si>
    <t>TP27771</t>
  </si>
  <si>
    <t>TP27888</t>
  </si>
  <si>
    <t>TP27958</t>
  </si>
  <si>
    <t>TP27966</t>
  </si>
  <si>
    <t>TP28134</t>
  </si>
  <si>
    <t>TP28290</t>
  </si>
  <si>
    <t>TP28325</t>
  </si>
  <si>
    <t>TP28426</t>
  </si>
  <si>
    <t>TP28461</t>
  </si>
  <si>
    <t>TP28526</t>
  </si>
  <si>
    <t>TP28557</t>
  </si>
  <si>
    <t>TP28567</t>
  </si>
  <si>
    <t>TP28652</t>
  </si>
  <si>
    <t>TP28660</t>
  </si>
  <si>
    <t>TP28762</t>
  </si>
  <si>
    <t>TP28935</t>
  </si>
  <si>
    <t>TP28954</t>
  </si>
  <si>
    <t>TP28989</t>
  </si>
  <si>
    <t>TP28998</t>
  </si>
  <si>
    <t>TP29048</t>
  </si>
  <si>
    <t>TP29067</t>
  </si>
  <si>
    <t>TP29253</t>
  </si>
  <si>
    <t>TP29269</t>
  </si>
  <si>
    <t>TP29333</t>
  </si>
  <si>
    <t>TP29396</t>
  </si>
  <si>
    <t>TP29402</t>
  </si>
  <si>
    <t>TP29423</t>
  </si>
  <si>
    <t>TP29466</t>
  </si>
  <si>
    <t>TP29498</t>
  </si>
  <si>
    <t>TP29525</t>
  </si>
  <si>
    <t>TP29599</t>
  </si>
  <si>
    <t>TP29613</t>
  </si>
  <si>
    <t>TP29627</t>
  </si>
  <si>
    <t>TP29658</t>
  </si>
  <si>
    <t>TP29796</t>
  </si>
  <si>
    <t>TP29818</t>
  </si>
  <si>
    <t>TP29837</t>
  </si>
  <si>
    <t>TP29922</t>
  </si>
  <si>
    <t>TP29929</t>
  </si>
  <si>
    <t>TP30102</t>
  </si>
  <si>
    <t>TP30142</t>
  </si>
  <si>
    <t>TP30223</t>
  </si>
  <si>
    <t>TP30234</t>
  </si>
  <si>
    <t>TP30317</t>
  </si>
  <si>
    <t>TP30319</t>
  </si>
  <si>
    <t>TP30419</t>
  </si>
  <si>
    <t>TP30427</t>
  </si>
  <si>
    <t>TP30528</t>
  </si>
  <si>
    <t>TP30555</t>
  </si>
  <si>
    <t>TP30572</t>
  </si>
  <si>
    <t>TP30575</t>
  </si>
  <si>
    <t>TP30726</t>
  </si>
  <si>
    <t>TP30746</t>
  </si>
  <si>
    <t>TP30748</t>
  </si>
  <si>
    <t>TP30761</t>
  </si>
  <si>
    <t>TP30835</t>
  </si>
  <si>
    <t>TP30857</t>
  </si>
  <si>
    <t>TP30876</t>
  </si>
  <si>
    <t>TP30938</t>
  </si>
  <si>
    <t>TP30964</t>
  </si>
  <si>
    <t>TP31016</t>
  </si>
  <si>
    <t>TP31022</t>
  </si>
  <si>
    <t>TP31035</t>
  </si>
  <si>
    <t>TP31070</t>
  </si>
  <si>
    <t>TP31122</t>
  </si>
  <si>
    <t>TP31141</t>
  </si>
  <si>
    <t>TP31166</t>
  </si>
  <si>
    <t>TP31180</t>
  </si>
  <si>
    <t>TP31197</t>
  </si>
  <si>
    <t>TP31206</t>
  </si>
  <si>
    <t>TP31281</t>
  </si>
  <si>
    <t>TP31333</t>
  </si>
  <si>
    <t>TP31362</t>
  </si>
  <si>
    <t>TP31389</t>
  </si>
  <si>
    <t>TP31397</t>
  </si>
  <si>
    <t>TP31446</t>
  </si>
  <si>
    <t>TP31475</t>
  </si>
  <si>
    <t>TP31558</t>
  </si>
  <si>
    <t>TP31583</t>
  </si>
  <si>
    <t>TP31601</t>
  </si>
  <si>
    <t>TP31615</t>
  </si>
  <si>
    <t>TP31637</t>
  </si>
  <si>
    <t>TP31645</t>
  </si>
  <si>
    <t>TP31684</t>
  </si>
  <si>
    <t>TP31685</t>
  </si>
  <si>
    <t>TP31701</t>
  </si>
  <si>
    <t>TP31730</t>
  </si>
  <si>
    <t>TP31776</t>
  </si>
  <si>
    <t>TP31812</t>
  </si>
  <si>
    <t>TP31817</t>
  </si>
  <si>
    <t>TP31819</t>
  </si>
  <si>
    <t>TP31823</t>
  </si>
  <si>
    <t>TP31825</t>
  </si>
  <si>
    <t>TP31873</t>
  </si>
  <si>
    <t>TP31891</t>
  </si>
  <si>
    <t>TP31939</t>
  </si>
  <si>
    <t>TP31945</t>
  </si>
  <si>
    <t>TP31970</t>
  </si>
  <si>
    <t>TP31983</t>
  </si>
  <si>
    <t>TP32026</t>
  </si>
  <si>
    <t>TP32062</t>
  </si>
  <si>
    <t>TP32081</t>
  </si>
  <si>
    <t>TP32106</t>
  </si>
  <si>
    <t>TP32112</t>
  </si>
  <si>
    <t>TP32135</t>
  </si>
  <si>
    <t>TP32136</t>
  </si>
  <si>
    <t>TP32222</t>
  </si>
  <si>
    <t>TP32343</t>
  </si>
  <si>
    <t>TP32347</t>
  </si>
  <si>
    <t>TP32390</t>
  </si>
  <si>
    <t>TP32397</t>
  </si>
  <si>
    <t>TP32409</t>
  </si>
  <si>
    <t>TP32476</t>
  </si>
  <si>
    <t>TP32502</t>
  </si>
  <si>
    <t>TP32557</t>
  </si>
  <si>
    <t>TP32567</t>
  </si>
  <si>
    <t>TP32618</t>
  </si>
  <si>
    <t>TP32714</t>
  </si>
  <si>
    <t>TP32870</t>
  </si>
  <si>
    <t>TP32919</t>
  </si>
  <si>
    <t>TP32939</t>
  </si>
  <si>
    <t>TP33054</t>
  </si>
  <si>
    <t>TP33065</t>
  </si>
  <si>
    <t>TP33069</t>
  </si>
  <si>
    <t>TP33090</t>
  </si>
  <si>
    <t>TP33096</t>
  </si>
  <si>
    <t>TP33111</t>
  </si>
  <si>
    <t>TP33120</t>
  </si>
  <si>
    <t>TP33132</t>
  </si>
  <si>
    <t>TP33150</t>
  </si>
  <si>
    <t>TP33156</t>
  </si>
  <si>
    <t>TP33340</t>
  </si>
  <si>
    <t>TP33463</t>
  </si>
  <si>
    <t>TP33525</t>
  </si>
  <si>
    <t>TP33591</t>
  </si>
  <si>
    <t>TP33606</t>
  </si>
  <si>
    <t>TP33632</t>
  </si>
  <si>
    <t>TP33642</t>
  </si>
  <si>
    <t>TP33762</t>
  </si>
  <si>
    <t>TP33944</t>
  </si>
  <si>
    <t>TP33981</t>
  </si>
  <si>
    <t>TP33994</t>
  </si>
  <si>
    <t>TP34035</t>
  </si>
  <si>
    <t>TP34246</t>
  </si>
  <si>
    <t>TP34270</t>
  </si>
  <si>
    <t>TP34279</t>
  </si>
  <si>
    <t>TP34284</t>
  </si>
  <si>
    <t>TP34324</t>
  </si>
  <si>
    <t>TP34418</t>
  </si>
  <si>
    <t>TP34453</t>
  </si>
  <si>
    <t>TP34509</t>
  </si>
  <si>
    <t>TP34522</t>
  </si>
  <si>
    <t>TP34534</t>
  </si>
  <si>
    <t>TP34553</t>
  </si>
  <si>
    <t>TP34573</t>
  </si>
  <si>
    <t>TP34612</t>
  </si>
  <si>
    <t>TP34641</t>
  </si>
  <si>
    <t>TP34662</t>
  </si>
  <si>
    <t>TP34702</t>
  </si>
  <si>
    <t>TP34730</t>
  </si>
  <si>
    <t>TP34781</t>
  </si>
  <si>
    <t>TP34821</t>
  </si>
  <si>
    <t>TP34873</t>
  </si>
  <si>
    <t>TP34983</t>
  </si>
  <si>
    <t>TP34986</t>
  </si>
  <si>
    <t>TP35033</t>
  </si>
  <si>
    <t>TP35050</t>
  </si>
  <si>
    <t>TP35103</t>
  </si>
  <si>
    <t>TP35116</t>
  </si>
  <si>
    <t>TP35152</t>
  </si>
  <si>
    <t>TP35249</t>
  </si>
  <si>
    <t>TP35317</t>
  </si>
  <si>
    <t>TP35356</t>
  </si>
  <si>
    <t>TP35387</t>
  </si>
  <si>
    <t>TP35420</t>
  </si>
  <si>
    <t>TP35482</t>
  </si>
  <si>
    <t>TP35492</t>
  </si>
  <si>
    <t>TP35504</t>
  </si>
  <si>
    <t>TP35555</t>
  </si>
  <si>
    <t>TP35598</t>
  </si>
  <si>
    <t>TP35716</t>
  </si>
  <si>
    <t>TP35902</t>
  </si>
  <si>
    <t>TP35908</t>
  </si>
  <si>
    <t>TP35935</t>
  </si>
  <si>
    <t>TP35952</t>
  </si>
  <si>
    <t>TP35983</t>
  </si>
  <si>
    <t>TP36018</t>
  </si>
  <si>
    <t>TP36054</t>
  </si>
  <si>
    <t>TP36081</t>
  </si>
  <si>
    <t>TP36086</t>
  </si>
  <si>
    <t>TP36101</t>
  </si>
  <si>
    <t>TP36102</t>
  </si>
  <si>
    <t>TP36138</t>
  </si>
  <si>
    <t>TP36144</t>
  </si>
  <si>
    <t>TP36158</t>
  </si>
  <si>
    <t>TP36233</t>
  </si>
  <si>
    <t>TP36312</t>
  </si>
  <si>
    <t>TP36329</t>
  </si>
  <si>
    <t>TP36444</t>
  </si>
  <si>
    <t>TP36462</t>
  </si>
  <si>
    <t>TP36509</t>
  </si>
  <si>
    <t>TP36571</t>
  </si>
  <si>
    <t>TP36739</t>
  </si>
  <si>
    <t>TP36792</t>
  </si>
  <si>
    <t>TP36798</t>
  </si>
  <si>
    <t>TP36816</t>
  </si>
  <si>
    <t>TP36829</t>
  </si>
  <si>
    <t>TP36981</t>
  </si>
  <si>
    <t>TP37025</t>
  </si>
  <si>
    <t>TP37104</t>
  </si>
  <si>
    <t>TP37228</t>
  </si>
  <si>
    <t>TP37249</t>
  </si>
  <si>
    <t>TP37276</t>
  </si>
  <si>
    <t>TP37293</t>
  </si>
  <si>
    <t>TP37313</t>
  </si>
  <si>
    <t>TP37460</t>
  </si>
  <si>
    <t>TP37475</t>
  </si>
  <si>
    <t>TP37488</t>
  </si>
  <si>
    <t>TP37494</t>
  </si>
  <si>
    <t>TP37676</t>
  </si>
  <si>
    <t>TP37723</t>
  </si>
  <si>
    <t>TP37827</t>
  </si>
  <si>
    <t>TP37912</t>
  </si>
  <si>
    <t>TP37942</t>
  </si>
  <si>
    <t>TP37958</t>
  </si>
  <si>
    <t>TP38016</t>
  </si>
  <si>
    <t>TP38133</t>
  </si>
  <si>
    <t>TP38134</t>
  </si>
  <si>
    <t>TP38206</t>
  </si>
  <si>
    <t>TP38210</t>
  </si>
  <si>
    <t>TP38223</t>
  </si>
  <si>
    <t>TP38227</t>
  </si>
  <si>
    <t>TP38299</t>
  </si>
  <si>
    <t>TP38325</t>
  </si>
  <si>
    <t>TP38512</t>
  </si>
  <si>
    <t>TP38555</t>
  </si>
  <si>
    <t>TP38676</t>
  </si>
  <si>
    <t>TP38763</t>
  </si>
  <si>
    <t>TP38843</t>
  </si>
  <si>
    <t>TP38927</t>
  </si>
  <si>
    <t>TP38986</t>
  </si>
  <si>
    <t>TP39150</t>
  </si>
  <si>
    <t>TP39168</t>
  </si>
  <si>
    <t>TP39172</t>
  </si>
  <si>
    <t>TP39196</t>
  </si>
  <si>
    <t>TP39204</t>
  </si>
  <si>
    <t>TP39226</t>
  </si>
  <si>
    <t>TP39227</t>
  </si>
  <si>
    <t>TP39230</t>
  </si>
  <si>
    <t>TP39263</t>
  </si>
  <si>
    <t>TP39307</t>
  </si>
  <si>
    <t>TP39343</t>
  </si>
  <si>
    <t>TP39347</t>
  </si>
  <si>
    <t>TP39378</t>
  </si>
  <si>
    <t>TP39381</t>
  </si>
  <si>
    <t>TP39503</t>
  </si>
  <si>
    <t>TP39533</t>
  </si>
  <si>
    <t>TP39577</t>
  </si>
  <si>
    <t>TP39621</t>
  </si>
  <si>
    <t>TP39647</t>
  </si>
  <si>
    <t>TP39682</t>
  </si>
  <si>
    <t>TP39687</t>
  </si>
  <si>
    <t>TP39688</t>
  </si>
  <si>
    <t>TP39691</t>
  </si>
  <si>
    <t>TP39747</t>
  </si>
  <si>
    <t>TP39822</t>
  </si>
  <si>
    <t>TP39846</t>
  </si>
  <si>
    <t>TP39874</t>
  </si>
  <si>
    <t>TP39923</t>
  </si>
  <si>
    <t>TP39944</t>
  </si>
  <si>
    <t>TP39954</t>
  </si>
  <si>
    <t>TP40004</t>
  </si>
  <si>
    <t>TP40026</t>
  </si>
  <si>
    <t>TP40029</t>
  </si>
  <si>
    <t>TP40045</t>
  </si>
  <si>
    <t>TP40093</t>
  </si>
  <si>
    <t>TP40101</t>
  </si>
  <si>
    <t>TP40110</t>
  </si>
  <si>
    <t>TP40154</t>
  </si>
  <si>
    <t>TP40160</t>
  </si>
  <si>
    <t>TP40244</t>
  </si>
  <si>
    <t>TP40292</t>
  </si>
  <si>
    <t>TP40335</t>
  </si>
  <si>
    <t>TP40336</t>
  </si>
  <si>
    <t>TP40393</t>
  </si>
  <si>
    <t>TP40429</t>
  </si>
  <si>
    <t>TP40602</t>
  </si>
  <si>
    <t>TP40627</t>
  </si>
  <si>
    <t>TP40631</t>
  </si>
  <si>
    <t>TP40658</t>
  </si>
  <si>
    <t>TP40661</t>
  </si>
  <si>
    <t>TP40689</t>
  </si>
  <si>
    <t>TP40733</t>
  </si>
  <si>
    <t>TP40755</t>
  </si>
  <si>
    <t>TP40792</t>
  </si>
  <si>
    <t>TP40831</t>
  </si>
  <si>
    <t>TP40890</t>
  </si>
  <si>
    <t>TP40909</t>
  </si>
  <si>
    <t>TP40922</t>
  </si>
  <si>
    <t>TP40961</t>
  </si>
  <si>
    <t>TP41092</t>
  </si>
  <si>
    <t>TP41097</t>
  </si>
  <si>
    <t>TP41108</t>
  </si>
  <si>
    <t>TP41109</t>
  </si>
  <si>
    <t>TP41263</t>
  </si>
  <si>
    <t>TP41285</t>
  </si>
  <si>
    <t>TP41337</t>
  </si>
  <si>
    <t>TP41342</t>
  </si>
  <si>
    <t>TP41367</t>
  </si>
  <si>
    <t>TP41397</t>
  </si>
  <si>
    <t>TP41403</t>
  </si>
  <si>
    <t>TP41409</t>
  </si>
  <si>
    <t>TP41440</t>
  </si>
  <si>
    <t>TP41450</t>
  </si>
  <si>
    <t>TP41452</t>
  </si>
  <si>
    <t>TP41453</t>
  </si>
  <si>
    <t>TP41477</t>
  </si>
  <si>
    <t>TP41553</t>
  </si>
  <si>
    <t>TP41777</t>
  </si>
  <si>
    <t>TP41816</t>
  </si>
  <si>
    <t>TP41950</t>
  </si>
  <si>
    <t>TP41983</t>
  </si>
  <si>
    <t>TP42080</t>
  </si>
  <si>
    <t>TP42106</t>
  </si>
  <si>
    <t>TP42145</t>
  </si>
  <si>
    <t>TP42220</t>
  </si>
  <si>
    <t>TP42245</t>
  </si>
  <si>
    <t>TP42302</t>
  </si>
  <si>
    <t>TP42309</t>
  </si>
  <si>
    <t>TP42350</t>
  </si>
  <si>
    <t>TP42385</t>
  </si>
  <si>
    <t>TP42622</t>
  </si>
  <si>
    <t>TP42672</t>
  </si>
  <si>
    <t>TP42708</t>
  </si>
  <si>
    <t>TP42722</t>
  </si>
  <si>
    <t>TP42776</t>
  </si>
  <si>
    <t>TP42898</t>
  </si>
  <si>
    <t>TP42933</t>
  </si>
  <si>
    <t>TP43003</t>
  </si>
  <si>
    <t>TP43035</t>
  </si>
  <si>
    <t>TP43187</t>
  </si>
  <si>
    <t>TP43190</t>
  </si>
  <si>
    <t>TP43207</t>
  </si>
  <si>
    <t>TP43277</t>
  </si>
  <si>
    <t>TP43292</t>
  </si>
  <si>
    <t>TP43313</t>
  </si>
  <si>
    <t>TP43328</t>
  </si>
  <si>
    <t>TP43384</t>
  </si>
  <si>
    <t>TP43507</t>
  </si>
  <si>
    <t>TP43585</t>
  </si>
  <si>
    <t>TP43644</t>
  </si>
  <si>
    <t>TP43749</t>
  </si>
  <si>
    <t>TP43758</t>
  </si>
  <si>
    <t>TP43769</t>
  </si>
  <si>
    <t>TP43916</t>
  </si>
  <si>
    <t>TP43928</t>
  </si>
  <si>
    <t>TP43957</t>
  </si>
  <si>
    <t>TP44001</t>
  </si>
  <si>
    <t>TP44013</t>
  </si>
  <si>
    <t>TP44030</t>
  </si>
  <si>
    <t>TP44035</t>
  </si>
  <si>
    <t>TP44037</t>
  </si>
  <si>
    <t>TP44087</t>
  </si>
  <si>
    <t>TP44111</t>
  </si>
  <si>
    <t>TP44118</t>
  </si>
  <si>
    <t>TP44125</t>
  </si>
  <si>
    <t>TP44157</t>
  </si>
  <si>
    <t>TP44161</t>
  </si>
  <si>
    <t>TP44184</t>
  </si>
  <si>
    <t>TP44229</t>
  </si>
  <si>
    <t>TP44230</t>
  </si>
  <si>
    <t>TP44270</t>
  </si>
  <si>
    <t>TP44335</t>
  </si>
  <si>
    <t>TP44345</t>
  </si>
  <si>
    <t>TP44348</t>
  </si>
  <si>
    <t>TP44418</t>
  </si>
  <si>
    <t>TP44423</t>
  </si>
  <si>
    <t>TP44446</t>
  </si>
  <si>
    <t>TP44448</t>
  </si>
  <si>
    <t>TP44472</t>
  </si>
  <si>
    <t>TP44482</t>
  </si>
  <si>
    <t>TP44522</t>
  </si>
  <si>
    <t>TP44531</t>
  </si>
  <si>
    <t>TP44533</t>
  </si>
  <si>
    <t>TP44584</t>
  </si>
  <si>
    <t>TP44783</t>
  </si>
  <si>
    <t>TP44794</t>
  </si>
  <si>
    <t>TP44802</t>
  </si>
  <si>
    <t>TP44840</t>
  </si>
  <si>
    <t>TP44916</t>
  </si>
  <si>
    <t>TP44945</t>
  </si>
  <si>
    <t>TP44959</t>
  </si>
  <si>
    <t>TP44960</t>
  </si>
  <si>
    <t>TP44998</t>
  </si>
  <si>
    <t>TP45044</t>
  </si>
  <si>
    <t>TP45125</t>
  </si>
  <si>
    <t>TP45150</t>
  </si>
  <si>
    <t>TP45187</t>
  </si>
  <si>
    <t>TP45231</t>
  </si>
  <si>
    <t>TP45396</t>
  </si>
  <si>
    <t>TP45420</t>
  </si>
  <si>
    <t>TP45563</t>
  </si>
  <si>
    <t>TP45584</t>
  </si>
  <si>
    <t>TP45703</t>
  </si>
  <si>
    <t>TP45741</t>
  </si>
  <si>
    <t>TP45802</t>
  </si>
  <si>
    <t>TP45877</t>
  </si>
  <si>
    <t>TP45902</t>
  </si>
  <si>
    <t>TP45924</t>
  </si>
  <si>
    <t>TP46032</t>
  </si>
  <si>
    <t>TP46052</t>
  </si>
  <si>
    <t>TP46060</t>
  </si>
  <si>
    <t>TP46107</t>
  </si>
  <si>
    <t>TP46130</t>
  </si>
  <si>
    <t>TP46198</t>
  </si>
  <si>
    <t>TP46246</t>
  </si>
  <si>
    <t>TP46296</t>
  </si>
  <si>
    <t>TP46301</t>
  </si>
  <si>
    <t>TP46411</t>
  </si>
  <si>
    <t>TP46457</t>
  </si>
  <si>
    <t>TP46491</t>
  </si>
  <si>
    <t>TP46778</t>
  </si>
  <si>
    <t>TP47028</t>
  </si>
  <si>
    <t>TP47054</t>
  </si>
  <si>
    <t>TP47278</t>
  </si>
  <si>
    <t>TP47287</t>
  </si>
  <si>
    <t>TP47302</t>
  </si>
  <si>
    <t>TP47357</t>
  </si>
  <si>
    <t>TP47484</t>
  </si>
  <si>
    <t>TP47497</t>
  </si>
  <si>
    <t>TP47535</t>
  </si>
  <si>
    <t>TP47654</t>
  </si>
  <si>
    <t>TP47658</t>
  </si>
  <si>
    <t>TP47659</t>
  </si>
  <si>
    <t>TP47740</t>
  </si>
  <si>
    <t>TP47743</t>
  </si>
  <si>
    <t>TP47808</t>
  </si>
  <si>
    <t>TP47826</t>
  </si>
  <si>
    <t>TP47839</t>
  </si>
  <si>
    <t>TP47847</t>
  </si>
  <si>
    <t>TP47907</t>
  </si>
  <si>
    <t>TP48077</t>
  </si>
  <si>
    <t>TP48113</t>
  </si>
  <si>
    <t>TP48145</t>
  </si>
  <si>
    <t>TP48264</t>
  </si>
  <si>
    <t>TP48338</t>
  </si>
  <si>
    <t>TP48404</t>
  </si>
  <si>
    <t>TP48479</t>
  </si>
  <si>
    <t>TP48486</t>
  </si>
  <si>
    <t>TP48498</t>
  </si>
  <si>
    <t>TP48535</t>
  </si>
  <si>
    <t>TP48556</t>
  </si>
  <si>
    <t>TP48608</t>
  </si>
  <si>
    <t>TP48632</t>
  </si>
  <si>
    <t>TP48643</t>
  </si>
  <si>
    <t>TP48695</t>
  </si>
  <si>
    <t>TP48802</t>
  </si>
  <si>
    <t>TP48914</t>
  </si>
  <si>
    <t>TP48949</t>
  </si>
  <si>
    <t>TP48991</t>
  </si>
  <si>
    <t>TP49000</t>
  </si>
  <si>
    <t>TP49052</t>
  </si>
  <si>
    <t>TP49078</t>
  </si>
  <si>
    <t>TP49105</t>
  </si>
  <si>
    <t>TP49139</t>
  </si>
  <si>
    <t>TP49145</t>
  </si>
  <si>
    <t>TP49178</t>
  </si>
  <si>
    <t>TP49184</t>
  </si>
  <si>
    <t>TP49186</t>
  </si>
  <si>
    <t>TP49215</t>
  </si>
  <si>
    <t>TP49220</t>
  </si>
  <si>
    <t>TP49225</t>
  </si>
  <si>
    <t>TP49251</t>
  </si>
  <si>
    <t>TP49274</t>
  </si>
  <si>
    <t>TP49316</t>
  </si>
  <si>
    <t>TP49353</t>
  </si>
  <si>
    <t>TP49463</t>
  </si>
  <si>
    <t>TP49615</t>
  </si>
  <si>
    <t>TP49616</t>
  </si>
  <si>
    <t>TP49650</t>
  </si>
  <si>
    <t>TP49695</t>
  </si>
  <si>
    <t>TP49713</t>
  </si>
  <si>
    <t>TP49733</t>
  </si>
  <si>
    <t>TP49749</t>
  </si>
  <si>
    <t>TP49826</t>
  </si>
  <si>
    <t>TP49873</t>
  </si>
  <si>
    <t>TP49894</t>
  </si>
  <si>
    <t>TP49907</t>
  </si>
  <si>
    <t>TP49910</t>
  </si>
  <si>
    <t>TP49984</t>
  </si>
  <si>
    <t>TP50002</t>
  </si>
  <si>
    <t>TP50012</t>
  </si>
  <si>
    <t>TP50033</t>
  </si>
  <si>
    <t>TP50134</t>
  </si>
  <si>
    <t>TP50261</t>
  </si>
  <si>
    <t>TP50293</t>
  </si>
  <si>
    <t>TP50374</t>
  </si>
  <si>
    <t>TP50381</t>
  </si>
  <si>
    <t>TP50401</t>
  </si>
  <si>
    <t>TP50640</t>
  </si>
  <si>
    <t>TP50734</t>
  </si>
  <si>
    <t>TP50742</t>
  </si>
  <si>
    <t>TP50860</t>
  </si>
  <si>
    <t>TP50939</t>
  </si>
  <si>
    <t>TP51025</t>
  </si>
  <si>
    <t>TP51054</t>
  </si>
  <si>
    <t>TP51093</t>
  </si>
  <si>
    <t>TP51171</t>
  </si>
  <si>
    <t>TP51172</t>
  </si>
  <si>
    <t>TP51175</t>
  </si>
  <si>
    <t>TP51183</t>
  </si>
  <si>
    <t>TP51186</t>
  </si>
  <si>
    <t>TP51332</t>
  </si>
  <si>
    <t>TP51380</t>
  </si>
  <si>
    <t>TP51424</t>
  </si>
  <si>
    <t>TP51516</t>
  </si>
  <si>
    <t>TP51519</t>
  </si>
  <si>
    <t>TP51547</t>
  </si>
  <si>
    <t>TP51705</t>
  </si>
  <si>
    <t>TP51796</t>
  </si>
  <si>
    <t>TP51816</t>
  </si>
  <si>
    <t>TP51830</t>
  </si>
  <si>
    <t>TP51833</t>
  </si>
  <si>
    <t>TP51875</t>
  </si>
  <si>
    <t>TP51884</t>
  </si>
  <si>
    <t>TP51904</t>
  </si>
  <si>
    <t>TP51908</t>
  </si>
  <si>
    <t>TP51961</t>
  </si>
  <si>
    <t>TP51995</t>
  </si>
  <si>
    <t>TP52028</t>
  </si>
  <si>
    <t>TP52046</t>
  </si>
  <si>
    <t>TP52062</t>
  </si>
  <si>
    <t>TP52142</t>
  </si>
  <si>
    <t>TP52146</t>
  </si>
  <si>
    <t>TP52151</t>
  </si>
  <si>
    <t>TP52208</t>
  </si>
  <si>
    <t>TP52262</t>
  </si>
  <si>
    <t>TP52306</t>
  </si>
  <si>
    <t>TP52331</t>
  </si>
  <si>
    <t>TP52381</t>
  </si>
  <si>
    <t>TP52433</t>
  </si>
  <si>
    <t>TP52519</t>
  </si>
  <si>
    <t>TP52592</t>
  </si>
  <si>
    <t>TP52604</t>
  </si>
  <si>
    <t>TP52634</t>
  </si>
  <si>
    <t>TP52665</t>
  </si>
  <si>
    <t>TP52673</t>
  </si>
  <si>
    <t>TP52776</t>
  </si>
  <si>
    <t>TP52862</t>
  </si>
  <si>
    <t>TP52888</t>
  </si>
  <si>
    <t>TP53003</t>
  </si>
  <si>
    <t>TP53013</t>
  </si>
  <si>
    <t>TP53078</t>
  </si>
  <si>
    <t>TP53103</t>
  </si>
  <si>
    <t>TP53141</t>
  </si>
  <si>
    <t>TP53152</t>
  </si>
  <si>
    <t>TP53337</t>
  </si>
  <si>
    <t>TP53351</t>
  </si>
  <si>
    <t>TP53378</t>
  </si>
  <si>
    <t>TP53420</t>
  </si>
  <si>
    <t>TP53443</t>
  </si>
  <si>
    <t>TP53451</t>
  </si>
  <si>
    <t>TP53492</t>
  </si>
  <si>
    <t>TP53494</t>
  </si>
  <si>
    <t>TP53507</t>
  </si>
  <si>
    <t>TP53519</t>
  </si>
  <si>
    <t>TP53527</t>
  </si>
  <si>
    <t>TP53642</t>
  </si>
  <si>
    <t>TP53685</t>
  </si>
  <si>
    <t>TP53688</t>
  </si>
  <si>
    <t>TP53735</t>
  </si>
  <si>
    <t>TP53736</t>
  </si>
  <si>
    <t>TP53843</t>
  </si>
  <si>
    <t>TP53931</t>
  </si>
  <si>
    <t>TP54003</t>
  </si>
  <si>
    <t>TP54004</t>
  </si>
  <si>
    <t>TP54033</t>
  </si>
  <si>
    <t>TP54082</t>
  </si>
  <si>
    <t>TP54149</t>
  </si>
  <si>
    <t>TP54176</t>
  </si>
  <si>
    <t>TP54196</t>
  </si>
  <si>
    <t>TP54210</t>
  </si>
  <si>
    <t>TP54382</t>
  </si>
  <si>
    <t>TP54643</t>
  </si>
  <si>
    <t>TP54669</t>
  </si>
  <si>
    <t>TP54712</t>
  </si>
  <si>
    <t>TP54867</t>
  </si>
  <si>
    <t>TP54869</t>
  </si>
  <si>
    <t>TP54880</t>
  </si>
  <si>
    <t>TP54964</t>
  </si>
  <si>
    <t>TP54988</t>
  </si>
  <si>
    <t>TP55031</t>
  </si>
  <si>
    <t>TP55209</t>
  </si>
  <si>
    <t>TP55261</t>
  </si>
  <si>
    <t>TP55312</t>
  </si>
  <si>
    <t>TP55507</t>
  </si>
  <si>
    <t>TP55513</t>
  </si>
  <si>
    <t>TP55548</t>
  </si>
  <si>
    <t>TP55565</t>
  </si>
  <si>
    <t>TP55623</t>
  </si>
  <si>
    <t>TP55634</t>
  </si>
  <si>
    <t>TP55651</t>
  </si>
  <si>
    <t>TP55679</t>
  </si>
  <si>
    <t>TP55683</t>
  </si>
  <si>
    <t>TP55781</t>
  </si>
  <si>
    <t>TP55799</t>
  </si>
  <si>
    <t>TP55887</t>
  </si>
  <si>
    <t>TP55892</t>
  </si>
  <si>
    <t>TP55941</t>
  </si>
  <si>
    <t>TP55980</t>
  </si>
  <si>
    <t>TP56152</t>
  </si>
  <si>
    <t>TP56167</t>
  </si>
  <si>
    <t>TP56186</t>
  </si>
  <si>
    <t>TP56191</t>
  </si>
  <si>
    <t>TP56214</t>
  </si>
  <si>
    <t>TP56257</t>
  </si>
  <si>
    <t>TP56268</t>
  </si>
  <si>
    <t>TP56299</t>
  </si>
  <si>
    <t>TP56332</t>
  </si>
  <si>
    <t>TP56338</t>
  </si>
  <si>
    <t>TP56378</t>
  </si>
  <si>
    <t>TP56390</t>
  </si>
  <si>
    <t>TP56425</t>
  </si>
  <si>
    <t>TP56482</t>
  </si>
  <si>
    <t>TP56525</t>
  </si>
  <si>
    <t>TP56651</t>
  </si>
  <si>
    <t>TP56712</t>
  </si>
  <si>
    <t>TP56734</t>
  </si>
  <si>
    <t>TP56795</t>
  </si>
  <si>
    <t>TP56886</t>
  </si>
  <si>
    <t>TP56890</t>
  </si>
  <si>
    <t>TP56905</t>
  </si>
  <si>
    <t>TP56908</t>
  </si>
  <si>
    <t>TP56917</t>
  </si>
  <si>
    <t>TP56944</t>
  </si>
  <si>
    <t>TP56957</t>
  </si>
  <si>
    <t>TP56991</t>
  </si>
  <si>
    <t>TP57056</t>
  </si>
  <si>
    <t>TP57072</t>
  </si>
  <si>
    <t>TP57121</t>
  </si>
  <si>
    <t>TP57150</t>
  </si>
  <si>
    <t>TP57207</t>
  </si>
  <si>
    <t>TP57213</t>
  </si>
  <si>
    <t>TP57303</t>
  </si>
  <si>
    <t>TP57414</t>
  </si>
  <si>
    <t>TP57427</t>
  </si>
  <si>
    <t>TP57435</t>
  </si>
  <si>
    <t>TP57451</t>
  </si>
  <si>
    <t>TP57493</t>
  </si>
  <si>
    <t>TP57500</t>
  </si>
  <si>
    <t>TP57586</t>
  </si>
  <si>
    <t>TP57846</t>
  </si>
  <si>
    <t>TP57859</t>
  </si>
  <si>
    <t>TP57877</t>
  </si>
  <si>
    <t>TP57881</t>
  </si>
  <si>
    <t>TP57930</t>
  </si>
  <si>
    <t>TP57935</t>
  </si>
  <si>
    <t>TP57980</t>
  </si>
  <si>
    <t>TP58051</t>
  </si>
  <si>
    <t>TP58088</t>
  </si>
  <si>
    <t>TP58109</t>
  </si>
  <si>
    <t>TP58145</t>
  </si>
  <si>
    <t>TP58213</t>
  </si>
  <si>
    <t>TP58370</t>
  </si>
  <si>
    <t>TP58391</t>
  </si>
  <si>
    <t>TP58404</t>
  </si>
  <si>
    <t>TP58429</t>
  </si>
  <si>
    <t>TP58464</t>
  </si>
  <si>
    <t>TP58487</t>
  </si>
  <si>
    <t>TP58569</t>
  </si>
  <si>
    <t>TP58590</t>
  </si>
  <si>
    <t>TP58631</t>
  </si>
  <si>
    <t>TP58732</t>
  </si>
  <si>
    <t>TP58742</t>
  </si>
  <si>
    <t>TP58746</t>
  </si>
  <si>
    <t>TP58797</t>
  </si>
  <si>
    <t>TP58832</t>
  </si>
  <si>
    <t>TP58855</t>
  </si>
  <si>
    <t>TP58858</t>
  </si>
  <si>
    <t>TP58885</t>
  </si>
  <si>
    <t>TP58896</t>
  </si>
  <si>
    <t>TP58897</t>
  </si>
  <si>
    <t>TP58916</t>
  </si>
  <si>
    <t>TP58937</t>
  </si>
  <si>
    <t>TP58942</t>
  </si>
  <si>
    <t>TP58992</t>
  </si>
  <si>
    <t>TP59034</t>
  </si>
  <si>
    <t>TP59110</t>
  </si>
  <si>
    <t>TP59203</t>
  </si>
  <si>
    <t>TP59329</t>
  </si>
  <si>
    <t>TP59340</t>
  </si>
  <si>
    <t>TP59430</t>
  </si>
  <si>
    <t>TP59473</t>
  </si>
  <si>
    <t>TP59482</t>
  </si>
  <si>
    <t>TP59564</t>
  </si>
  <si>
    <t>TP59594</t>
  </si>
  <si>
    <t>TP59721</t>
  </si>
  <si>
    <t>TP59735</t>
  </si>
  <si>
    <t>TP59812</t>
  </si>
  <si>
    <t>TP59966</t>
  </si>
  <si>
    <t>TP60029</t>
  </si>
  <si>
    <t>TP60030</t>
  </si>
  <si>
    <t>TP60187</t>
  </si>
  <si>
    <t>TP60231</t>
  </si>
  <si>
    <t>TP60254</t>
  </si>
  <si>
    <t>TP60269</t>
  </si>
  <si>
    <t>TP60284</t>
  </si>
  <si>
    <t>TP60312</t>
  </si>
  <si>
    <t>TP60315</t>
  </si>
  <si>
    <t>TP60395</t>
  </si>
  <si>
    <t>TP60536</t>
  </si>
  <si>
    <t>TP60621</t>
  </si>
  <si>
    <t>TP60635</t>
  </si>
  <si>
    <t>TP60683</t>
  </si>
  <si>
    <t>TP60703</t>
  </si>
  <si>
    <t>TP60778</t>
  </si>
  <si>
    <t>TP60784</t>
  </si>
  <si>
    <t>TP60868</t>
  </si>
  <si>
    <t>TP61032</t>
  </si>
  <si>
    <t>TP61657</t>
  </si>
  <si>
    <t>TP61741</t>
  </si>
  <si>
    <t>TP61828</t>
  </si>
  <si>
    <t>TP61862</t>
  </si>
  <si>
    <t>TP62314</t>
  </si>
  <si>
    <t>TP62382</t>
  </si>
  <si>
    <t>TP62388</t>
  </si>
  <si>
    <t>TP62392</t>
  </si>
  <si>
    <t>TP62485</t>
  </si>
  <si>
    <t>TP62509</t>
  </si>
  <si>
    <t>TP62520</t>
  </si>
  <si>
    <t>TP62536</t>
  </si>
  <si>
    <t>TP62612</t>
  </si>
  <si>
    <t>TP62759</t>
  </si>
  <si>
    <t>TP62793</t>
  </si>
  <si>
    <t>TP62939</t>
  </si>
  <si>
    <t>TP62942</t>
  </si>
  <si>
    <t>TP62962</t>
  </si>
  <si>
    <t>TP62977</t>
  </si>
  <si>
    <t>TP62991</t>
  </si>
  <si>
    <t>TP62997</t>
  </si>
  <si>
    <t>TP63002</t>
  </si>
  <si>
    <t>TP63010</t>
  </si>
  <si>
    <t>TP63012</t>
  </si>
  <si>
    <t>TP63042</t>
  </si>
  <si>
    <t>TP63076</t>
  </si>
  <si>
    <t>TP63272</t>
  </si>
  <si>
    <t>TP63339</t>
  </si>
  <si>
    <t>TP63386</t>
  </si>
  <si>
    <t>TP63427</t>
  </si>
  <si>
    <t>TP63480</t>
  </si>
  <si>
    <t>TP63481</t>
  </si>
  <si>
    <t>TP63489</t>
  </si>
  <si>
    <t>TP63531</t>
  </si>
  <si>
    <t>TP63542</t>
  </si>
  <si>
    <t>TP63560</t>
  </si>
  <si>
    <t>TP63573</t>
  </si>
  <si>
    <t>TP63652</t>
  </si>
  <si>
    <t>TP63668</t>
  </si>
  <si>
    <t>TP63705</t>
  </si>
  <si>
    <t>TP63782</t>
  </si>
  <si>
    <t>TP63816</t>
  </si>
  <si>
    <t>TP63829</t>
  </si>
  <si>
    <t>TP63901</t>
  </si>
  <si>
    <t>TP63916</t>
  </si>
  <si>
    <t>TP64045</t>
  </si>
  <si>
    <t>TP64046</t>
  </si>
  <si>
    <t>TP64096</t>
  </si>
  <si>
    <t>TP64111</t>
  </si>
  <si>
    <t>TP64172</t>
  </si>
  <si>
    <t>TP64227</t>
  </si>
  <si>
    <t>TP64230</t>
  </si>
  <si>
    <t>TP64383</t>
  </si>
  <si>
    <t>TP64433</t>
  </si>
  <si>
    <t>TP64510</t>
  </si>
  <si>
    <t>TP64952</t>
  </si>
  <si>
    <t>TP65061</t>
  </si>
  <si>
    <t>TP65069</t>
  </si>
  <si>
    <t>TP65186</t>
  </si>
  <si>
    <t>TP65187</t>
  </si>
  <si>
    <t>TP65189</t>
  </si>
  <si>
    <t>TP65197</t>
  </si>
  <si>
    <t>TP65243</t>
  </si>
  <si>
    <t>TP65246</t>
  </si>
  <si>
    <t>TP65271</t>
  </si>
  <si>
    <t>TP65397</t>
  </si>
  <si>
    <t>TP65398</t>
  </si>
  <si>
    <t>TP65433</t>
  </si>
  <si>
    <t>TP65472</t>
  </si>
  <si>
    <t>TP65492</t>
  </si>
  <si>
    <t>TP65497</t>
  </si>
  <si>
    <t>TP65501</t>
  </si>
  <si>
    <t>TP65527</t>
  </si>
  <si>
    <t>TP65588</t>
  </si>
  <si>
    <t>TP65678</t>
  </si>
  <si>
    <t>TP65744</t>
  </si>
  <si>
    <t>TP65751</t>
  </si>
  <si>
    <t>TP65793</t>
  </si>
  <si>
    <t>TP65828</t>
  </si>
  <si>
    <t>TP65880</t>
  </si>
  <si>
    <t>TP65942</t>
  </si>
  <si>
    <t>TP65966</t>
  </si>
  <si>
    <t>TP65998</t>
  </si>
  <si>
    <t>TP66009</t>
  </si>
  <si>
    <t>TP66012</t>
  </si>
  <si>
    <t>TP66164</t>
  </si>
  <si>
    <t>TP66334</t>
  </si>
  <si>
    <t>TP66356</t>
  </si>
  <si>
    <t>TP66363</t>
  </si>
  <si>
    <t>TP66649</t>
  </si>
  <si>
    <t>TP66732</t>
  </si>
  <si>
    <t>TP66802</t>
  </si>
  <si>
    <t>TP66833</t>
  </si>
  <si>
    <t>TP67155</t>
  </si>
  <si>
    <t>TP67205</t>
  </si>
  <si>
    <t>TP67232</t>
  </si>
  <si>
    <t>TP67236</t>
  </si>
  <si>
    <t>TP67248</t>
  </si>
  <si>
    <t>TP67252</t>
  </si>
  <si>
    <t>TP67429</t>
  </si>
  <si>
    <t>TP67495</t>
  </si>
  <si>
    <t>TP67512</t>
  </si>
  <si>
    <t>TP67547</t>
  </si>
  <si>
    <t>TP67564</t>
  </si>
  <si>
    <t>TP67592</t>
  </si>
  <si>
    <t>TP67611</t>
  </si>
  <si>
    <t>TP67667</t>
  </si>
  <si>
    <t>TP67723</t>
  </si>
  <si>
    <t>TP67741</t>
  </si>
  <si>
    <t>TP67754</t>
  </si>
  <si>
    <t>TP67765</t>
  </si>
  <si>
    <t>TP67790</t>
  </si>
  <si>
    <t>TP67815</t>
  </si>
  <si>
    <t>TP67872</t>
  </si>
  <si>
    <t>TP67877</t>
  </si>
  <si>
    <t>TP67905</t>
  </si>
  <si>
    <t>TP67917</t>
  </si>
  <si>
    <t>TP67934</t>
  </si>
  <si>
    <t>TP67955</t>
  </si>
  <si>
    <t>TP67962</t>
  </si>
  <si>
    <t>TP68012</t>
  </si>
  <si>
    <t>TP68087</t>
  </si>
  <si>
    <t>TP68222</t>
  </si>
  <si>
    <t>TP68223</t>
  </si>
  <si>
    <t>TP68258</t>
  </si>
  <si>
    <t>TP68263</t>
  </si>
  <si>
    <t>TP68287</t>
  </si>
  <si>
    <t>TP68398</t>
  </si>
  <si>
    <t>TP68410</t>
  </si>
  <si>
    <t>TP68420</t>
  </si>
  <si>
    <t>TP68478</t>
  </si>
  <si>
    <t>TP68667</t>
  </si>
  <si>
    <t>TP68682</t>
  </si>
  <si>
    <t>TP68744</t>
  </si>
  <si>
    <t>TP68751</t>
  </si>
  <si>
    <t>TP68880</t>
  </si>
  <si>
    <t>TP68889</t>
  </si>
  <si>
    <t>TP68902</t>
  </si>
  <si>
    <t>TP68903</t>
  </si>
  <si>
    <t>TP68926</t>
  </si>
  <si>
    <t>TP68953</t>
  </si>
  <si>
    <t>TP68960</t>
  </si>
  <si>
    <t>TP69064</t>
  </si>
  <si>
    <t>TP69104</t>
  </si>
  <si>
    <t>TP69157</t>
  </si>
  <si>
    <t>TP69199</t>
  </si>
  <si>
    <t>TP69228</t>
  </si>
  <si>
    <t>TP69359</t>
  </si>
  <si>
    <t>TP69372</t>
  </si>
  <si>
    <t>TP69394</t>
  </si>
  <si>
    <t>TP69411</t>
  </si>
  <si>
    <t>TP69454</t>
  </si>
  <si>
    <t>TP69498</t>
  </si>
  <si>
    <t>TP69518</t>
  </si>
  <si>
    <t>TP69593</t>
  </si>
  <si>
    <t>TP69599</t>
  </si>
  <si>
    <t>TP69678</t>
  </si>
  <si>
    <t>TP69798</t>
  </si>
  <si>
    <t>TP69799</t>
  </si>
  <si>
    <t>TP69823</t>
  </si>
  <si>
    <t>TP69847</t>
  </si>
  <si>
    <t>TP69916</t>
  </si>
  <si>
    <t>TP69927</t>
  </si>
  <si>
    <t>TP69935</t>
  </si>
  <si>
    <t>TP69938</t>
  </si>
  <si>
    <t>TP69950</t>
  </si>
  <si>
    <t>TP69953</t>
  </si>
  <si>
    <t>TP69987</t>
  </si>
  <si>
    <t>TP70014</t>
  </si>
  <si>
    <t>TP70244</t>
  </si>
  <si>
    <t>TP70275</t>
  </si>
  <si>
    <t>TP70307</t>
  </si>
  <si>
    <t>TP70396</t>
  </si>
  <si>
    <t>TP70496</t>
  </si>
  <si>
    <t>TP70597</t>
  </si>
  <si>
    <t>TP70600</t>
  </si>
  <si>
    <t>TP70629</t>
  </si>
  <si>
    <t>TP70890</t>
  </si>
  <si>
    <t>TP70942</t>
  </si>
  <si>
    <t>TP71003</t>
  </si>
  <si>
    <t>TP71094</t>
  </si>
  <si>
    <t>TP71096</t>
  </si>
  <si>
    <t>TP71106</t>
  </si>
  <si>
    <t>TP71186</t>
  </si>
  <si>
    <t>TP71294</t>
  </si>
  <si>
    <t>TP71331</t>
  </si>
  <si>
    <t>TP71345</t>
  </si>
  <si>
    <t>TP71382</t>
  </si>
  <si>
    <t>TP71420</t>
  </si>
  <si>
    <t>TP71449</t>
  </si>
  <si>
    <t>TP71456</t>
  </si>
  <si>
    <t>TP71479</t>
  </si>
  <si>
    <t>TP71572</t>
  </si>
  <si>
    <t>TP71579</t>
  </si>
  <si>
    <t>TP71671</t>
  </si>
  <si>
    <t>TP71730</t>
  </si>
  <si>
    <t>TP71771</t>
  </si>
  <si>
    <t>TP71786</t>
  </si>
  <si>
    <t>TP71825</t>
  </si>
  <si>
    <t>TP71893</t>
  </si>
  <si>
    <t>TP71898</t>
  </si>
  <si>
    <t>TP71924</t>
  </si>
  <si>
    <t>TP71937</t>
  </si>
  <si>
    <t>TP71941</t>
  </si>
  <si>
    <t>TP71951</t>
  </si>
  <si>
    <t>TP71986</t>
  </si>
  <si>
    <t>TP72017</t>
  </si>
  <si>
    <t>TP72046</t>
  </si>
  <si>
    <t>TP72122</t>
  </si>
  <si>
    <t>TP72204</t>
  </si>
  <si>
    <t>TP72214</t>
  </si>
  <si>
    <t>TP72235</t>
  </si>
  <si>
    <t>TP72251</t>
  </si>
  <si>
    <t>TP72269</t>
  </si>
  <si>
    <t>TP72398</t>
  </si>
  <si>
    <t>TP72432</t>
  </si>
  <si>
    <t>TP72448</t>
  </si>
  <si>
    <t>TP72608</t>
  </si>
  <si>
    <t>TP72613</t>
  </si>
  <si>
    <t>TP72666</t>
  </si>
  <si>
    <t>TP72792</t>
  </si>
  <si>
    <t>TP72798</t>
  </si>
  <si>
    <t>TP72814</t>
  </si>
  <si>
    <t>TP72853</t>
  </si>
  <si>
    <t>TP73012</t>
  </si>
  <si>
    <t>TP73041</t>
  </si>
  <si>
    <t>TP73125</t>
  </si>
  <si>
    <t>TP73198</t>
  </si>
  <si>
    <t>TP73237</t>
  </si>
  <si>
    <t>TP73253</t>
  </si>
  <si>
    <t>TP73427</t>
  </si>
  <si>
    <t>TP73560</t>
  </si>
  <si>
    <t>TP73625</t>
  </si>
  <si>
    <t>TP73658</t>
  </si>
  <si>
    <t>TP73661</t>
  </si>
  <si>
    <t>TP73665</t>
  </si>
  <si>
    <t>TP73792</t>
  </si>
  <si>
    <t>TP73847</t>
  </si>
  <si>
    <t>TP73916</t>
  </si>
  <si>
    <t>TP73961</t>
  </si>
  <si>
    <t>TP74091</t>
  </si>
  <si>
    <t>TP74242</t>
  </si>
  <si>
    <t>TP74252</t>
  </si>
  <si>
    <t>TP74282</t>
  </si>
  <si>
    <t>TP74347</t>
  </si>
  <si>
    <t>TP74356</t>
  </si>
  <si>
    <t>TP74423</t>
  </si>
  <si>
    <t>TP74485</t>
  </si>
  <si>
    <t>TP74590</t>
  </si>
  <si>
    <t>TP74594</t>
  </si>
  <si>
    <t>TP74603</t>
  </si>
  <si>
    <t>TP74712</t>
  </si>
  <si>
    <t>TP74741</t>
  </si>
  <si>
    <t>TP74795</t>
  </si>
  <si>
    <t>TP74836</t>
  </si>
  <si>
    <t>TP74852</t>
  </si>
  <si>
    <t>TP74901</t>
  </si>
  <si>
    <t>TP74931</t>
  </si>
  <si>
    <t>TP74962</t>
  </si>
  <si>
    <t>TP74982</t>
  </si>
  <si>
    <t>TP75114</t>
  </si>
  <si>
    <t>TP75281</t>
  </si>
  <si>
    <t>TP75301</t>
  </si>
  <si>
    <t>TP75342</t>
  </si>
  <si>
    <t>TP75401</t>
  </si>
  <si>
    <t>TP75435</t>
  </si>
  <si>
    <t>TP75445</t>
  </si>
  <si>
    <t>TP75607</t>
  </si>
  <si>
    <t>TP75643</t>
  </si>
  <si>
    <t>TP75674</t>
  </si>
  <si>
    <t>TP75720</t>
  </si>
  <si>
    <t>TP75731</t>
  </si>
  <si>
    <t>TP75769</t>
  </si>
  <si>
    <t>TP75777</t>
  </si>
  <si>
    <t>TP75872</t>
  </si>
  <si>
    <t>TP75877</t>
  </si>
  <si>
    <t>TP75903</t>
  </si>
  <si>
    <t>TP75911</t>
  </si>
  <si>
    <t>TP75997</t>
  </si>
  <si>
    <t>TP76102</t>
  </si>
  <si>
    <t>TP76105</t>
  </si>
  <si>
    <t>TP76147</t>
  </si>
  <si>
    <t>TP76154</t>
  </si>
  <si>
    <t>TP76178</t>
  </si>
  <si>
    <t>TP76191</t>
  </si>
  <si>
    <t>TP76217</t>
  </si>
  <si>
    <t>TP76280</t>
  </si>
  <si>
    <t>TP76339</t>
  </si>
  <si>
    <t>TP76409</t>
  </si>
  <si>
    <t>TP76555</t>
  </si>
  <si>
    <t>TP76584</t>
  </si>
  <si>
    <t>TP76617</t>
  </si>
  <si>
    <t>TP76676</t>
  </si>
  <si>
    <t>TP76678</t>
  </si>
  <si>
    <t>TP76683</t>
  </si>
  <si>
    <t>TP76737</t>
  </si>
  <si>
    <t>TP76766</t>
  </si>
  <si>
    <t>TP76770</t>
  </si>
  <si>
    <t>TP76835</t>
  </si>
  <si>
    <t>TP76947</t>
  </si>
  <si>
    <t>TP76966</t>
  </si>
  <si>
    <t>TP77040</t>
  </si>
  <si>
    <t>TP77042</t>
  </si>
  <si>
    <t>TP77052</t>
  </si>
  <si>
    <t>TP77067</t>
  </si>
  <si>
    <t>TP77119</t>
  </si>
  <si>
    <t>TP77161</t>
  </si>
  <si>
    <t>TP77189</t>
  </si>
  <si>
    <t>TP77203</t>
  </si>
  <si>
    <t>TP77225</t>
  </si>
  <si>
    <t>TP77264</t>
  </si>
  <si>
    <t>TP77306</t>
  </si>
  <si>
    <t>TP77411</t>
  </si>
  <si>
    <t>TP77448</t>
  </si>
  <si>
    <t>TP77457</t>
  </si>
  <si>
    <t>TP77520</t>
  </si>
  <si>
    <t>TP77527</t>
  </si>
  <si>
    <t>TP77540</t>
  </si>
  <si>
    <t>TP77620</t>
  </si>
  <si>
    <t>TP77625</t>
  </si>
  <si>
    <t>TP77630</t>
  </si>
  <si>
    <t>TP77674</t>
  </si>
  <si>
    <t>TP77737</t>
  </si>
  <si>
    <t>TP77944</t>
  </si>
  <si>
    <t>TP77950</t>
  </si>
  <si>
    <t>TP77980</t>
  </si>
  <si>
    <t>TP77995</t>
  </si>
  <si>
    <t>TP77996</t>
  </si>
  <si>
    <t>TP78031</t>
  </si>
  <si>
    <t>TP78045</t>
  </si>
  <si>
    <t>TP78127</t>
  </si>
  <si>
    <t>TP78139</t>
  </si>
  <si>
    <t>TP78202</t>
  </si>
  <si>
    <t>TP78208</t>
  </si>
  <si>
    <t>TP78286</t>
  </si>
  <si>
    <t>TP78534</t>
  </si>
  <si>
    <t>TP78546</t>
  </si>
  <si>
    <t>TP78611</t>
  </si>
  <si>
    <t>TP78729</t>
  </si>
  <si>
    <t>TP78960</t>
  </si>
  <si>
    <t>TP79095</t>
  </si>
  <si>
    <t>TP79097</t>
  </si>
  <si>
    <t>TP79115</t>
  </si>
  <si>
    <t>TP79118</t>
  </si>
  <si>
    <t>TP79215</t>
  </si>
  <si>
    <t>TP79272</t>
  </si>
  <si>
    <t>TP79276</t>
  </si>
  <si>
    <t>TP79279</t>
  </si>
  <si>
    <t>TP79300</t>
  </si>
  <si>
    <t>TP79302</t>
  </si>
  <si>
    <t>TP79327</t>
  </si>
  <si>
    <t>TP79342</t>
  </si>
  <si>
    <t>TP79348</t>
  </si>
  <si>
    <t>TP79407</t>
  </si>
  <si>
    <t>TP79465</t>
  </si>
  <si>
    <t>TP79499</t>
  </si>
  <si>
    <t>TP79567</t>
  </si>
  <si>
    <t>TP79716</t>
  </si>
  <si>
    <t>TP79751</t>
  </si>
  <si>
    <t>TP79822</t>
  </si>
  <si>
    <t>TP79883</t>
  </si>
  <si>
    <t>TP79885</t>
  </si>
  <si>
    <t>TP79904</t>
  </si>
  <si>
    <t>TP79947</t>
  </si>
  <si>
    <t>TP79964</t>
  </si>
  <si>
    <t>TP80015</t>
  </si>
  <si>
    <t>TP80081</t>
  </si>
  <si>
    <t>TP80116</t>
  </si>
  <si>
    <t>TP80196</t>
  </si>
  <si>
    <t>TP80251</t>
  </si>
  <si>
    <t>TP80300</t>
  </si>
  <si>
    <t>TP80327</t>
  </si>
  <si>
    <t>TP80383</t>
  </si>
  <si>
    <t>TP80388</t>
  </si>
  <si>
    <t>TP80405</t>
  </si>
  <si>
    <t>TP80452</t>
  </si>
  <si>
    <t>TP80462</t>
  </si>
  <si>
    <t>TP80469</t>
  </si>
  <si>
    <t>TP80499</t>
  </si>
  <si>
    <t>TP80503</t>
  </si>
  <si>
    <t>TP80571</t>
  </si>
  <si>
    <t>TP80572</t>
  </si>
  <si>
    <t>TP80826</t>
  </si>
  <si>
    <t>TP80834</t>
  </si>
  <si>
    <t>TP80912</t>
  </si>
  <si>
    <t>TP80928</t>
  </si>
  <si>
    <t>TP81008</t>
  </si>
  <si>
    <t>TP81217</t>
  </si>
  <si>
    <t>TP81443</t>
  </si>
  <si>
    <t>TP81460</t>
  </si>
  <si>
    <t>TP81471</t>
  </si>
  <si>
    <t>TP81487</t>
  </si>
  <si>
    <t>TP81678</t>
  </si>
  <si>
    <t>TP81718</t>
  </si>
  <si>
    <t>TP81733</t>
  </si>
  <si>
    <t>TP81757</t>
  </si>
  <si>
    <t>TP81983</t>
  </si>
  <si>
    <t>TP82009</t>
  </si>
  <si>
    <t>TP82085</t>
  </si>
  <si>
    <t>TP82097</t>
  </si>
  <si>
    <t>TP82247</t>
  </si>
  <si>
    <t>TP82277</t>
  </si>
  <si>
    <t>TP82280</t>
  </si>
  <si>
    <t>TP82372</t>
  </si>
  <si>
    <t>TP82406</t>
  </si>
  <si>
    <t>TP82444</t>
  </si>
  <si>
    <t>TP82465</t>
  </si>
  <si>
    <t>TP82502</t>
  </si>
  <si>
    <t>TP82542</t>
  </si>
  <si>
    <t>TP82638</t>
  </si>
  <si>
    <t>TP82661</t>
  </si>
  <si>
    <t>TP82716</t>
  </si>
  <si>
    <t>TP82727</t>
  </si>
  <si>
    <t>TP82780</t>
  </si>
  <si>
    <t>TP82865</t>
  </si>
  <si>
    <t>TP82893</t>
  </si>
  <si>
    <t>TP82908</t>
  </si>
  <si>
    <t>TP82969</t>
  </si>
  <si>
    <t>TP82984</t>
  </si>
  <si>
    <t>TP83022</t>
  </si>
  <si>
    <t>TP83038</t>
  </si>
  <si>
    <t>TP83171</t>
  </si>
  <si>
    <t>TP83255</t>
  </si>
  <si>
    <t>TP83264</t>
  </si>
  <si>
    <t>TP83381</t>
  </si>
  <si>
    <t>TP83573</t>
  </si>
  <si>
    <t>TP83588</t>
  </si>
  <si>
    <t>TP83629</t>
  </si>
  <si>
    <t>TP83631</t>
  </si>
  <si>
    <t>TP83640</t>
  </si>
  <si>
    <t>TP83655</t>
  </si>
  <si>
    <t>TP83714</t>
  </si>
  <si>
    <t>TP83740</t>
  </si>
  <si>
    <t>TP83978</t>
  </si>
  <si>
    <t>TP84004</t>
  </si>
  <si>
    <t>TP84097</t>
  </si>
  <si>
    <t>TP84105</t>
  </si>
  <si>
    <t>TP84106</t>
  </si>
  <si>
    <t>TP84140</t>
  </si>
  <si>
    <t>TP84170</t>
  </si>
  <si>
    <t>TP84202</t>
  </si>
  <si>
    <t>TP84278</t>
  </si>
  <si>
    <t>TP84333</t>
  </si>
  <si>
    <t>TP84344</t>
  </si>
  <si>
    <t>TP84350</t>
  </si>
  <si>
    <t>TP84372</t>
  </si>
  <si>
    <t>TP84449</t>
  </si>
  <si>
    <t>TP84489</t>
  </si>
  <si>
    <t>TP84550</t>
  </si>
  <si>
    <t>TP84561</t>
  </si>
  <si>
    <t>TP84697</t>
  </si>
  <si>
    <t>TP84709</t>
  </si>
  <si>
    <t>TP84776</t>
  </si>
  <si>
    <t>TP84808</t>
  </si>
  <si>
    <t>TP84880</t>
  </si>
  <si>
    <t>TP84936</t>
  </si>
  <si>
    <t>TP85013</t>
  </si>
  <si>
    <t>TP85015</t>
  </si>
  <si>
    <t>TP85056</t>
  </si>
  <si>
    <t>TP85147</t>
  </si>
  <si>
    <t>TP85559</t>
  </si>
  <si>
    <t>TP85564</t>
  </si>
  <si>
    <t>TP85647</t>
  </si>
  <si>
    <t>TP85651</t>
  </si>
  <si>
    <t>TP85717</t>
  </si>
  <si>
    <t>TP85803</t>
  </si>
  <si>
    <t>TP85914</t>
  </si>
  <si>
    <t>TP85939</t>
  </si>
  <si>
    <t>TP86008</t>
  </si>
  <si>
    <t>TP86027</t>
  </si>
  <si>
    <t>TP86036</t>
  </si>
  <si>
    <t>TP86064</t>
  </si>
  <si>
    <t>TP86081</t>
  </si>
  <si>
    <t>TP86096</t>
  </si>
  <si>
    <t>TP86128</t>
  </si>
  <si>
    <t>TP86168</t>
  </si>
  <si>
    <t>TP86184</t>
  </si>
  <si>
    <t>TP86224</t>
  </si>
  <si>
    <t>TP86408</t>
  </si>
  <si>
    <t>TP86476</t>
  </si>
  <si>
    <t>TP86601</t>
  </si>
  <si>
    <t>TP86604</t>
  </si>
  <si>
    <t>TP86685</t>
  </si>
  <si>
    <t>TP86735</t>
  </si>
  <si>
    <t>TP86751</t>
  </si>
  <si>
    <t>TP86826</t>
  </si>
  <si>
    <t>TP86865</t>
  </si>
  <si>
    <t>TP86963</t>
  </si>
  <si>
    <t>TP86970</t>
  </si>
  <si>
    <t>TP87052</t>
  </si>
  <si>
    <t>TP87166</t>
  </si>
  <si>
    <t>TP87177</t>
  </si>
  <si>
    <t>TP87222</t>
  </si>
  <si>
    <t>TP87284</t>
  </si>
  <si>
    <t>TP87305</t>
  </si>
  <si>
    <t>TP87333</t>
  </si>
  <si>
    <t>TP87360</t>
  </si>
  <si>
    <t>TP87397</t>
  </si>
  <si>
    <t>TP87447</t>
  </si>
  <si>
    <t>TP87454</t>
  </si>
  <si>
    <t>TP87462</t>
  </si>
  <si>
    <t>TP87502</t>
  </si>
  <si>
    <t>TP87521</t>
  </si>
  <si>
    <t>TP87556</t>
  </si>
  <si>
    <t>TP87622</t>
  </si>
  <si>
    <t>TP87694</t>
  </si>
  <si>
    <t>TP87698</t>
  </si>
  <si>
    <t>TP87734</t>
  </si>
  <si>
    <t>TP87821</t>
  </si>
  <si>
    <t>TP87823</t>
  </si>
  <si>
    <t>TP87836</t>
  </si>
  <si>
    <t>TP87846</t>
  </si>
  <si>
    <t>TP87853</t>
  </si>
  <si>
    <t>TP87872</t>
  </si>
  <si>
    <t>TP87929</t>
  </si>
  <si>
    <t>TP87979</t>
  </si>
  <si>
    <t>TP88001</t>
  </si>
  <si>
    <t>TP88177</t>
  </si>
  <si>
    <t>TP88263</t>
  </si>
  <si>
    <t>TP88286</t>
  </si>
  <si>
    <t>TP88375</t>
  </si>
  <si>
    <t>TP88378</t>
  </si>
  <si>
    <t>TP88428</t>
  </si>
  <si>
    <t>TP88512</t>
  </si>
  <si>
    <t>TP88536</t>
  </si>
  <si>
    <t>TP88597</t>
  </si>
  <si>
    <t>TP88799</t>
  </si>
  <si>
    <t>TP88843</t>
  </si>
  <si>
    <t>TP88913</t>
  </si>
  <si>
    <t>TP88922</t>
  </si>
  <si>
    <t>TP89007</t>
  </si>
  <si>
    <t>TP89020</t>
  </si>
  <si>
    <t>TP89031</t>
  </si>
  <si>
    <t>TP89038</t>
  </si>
  <si>
    <t>TP89048</t>
  </si>
  <si>
    <t>TP89076</t>
  </si>
  <si>
    <t>TP89212</t>
  </si>
  <si>
    <t>TP89261</t>
  </si>
  <si>
    <t>TP89282</t>
  </si>
  <si>
    <t>TP89289</t>
  </si>
  <si>
    <t>TP89495</t>
  </si>
  <si>
    <t>TP89664</t>
  </si>
  <si>
    <t>TP89679</t>
  </si>
  <si>
    <t>TP89708</t>
  </si>
  <si>
    <t>TP89743</t>
  </si>
  <si>
    <t>TP89900</t>
  </si>
  <si>
    <t>TP89975</t>
  </si>
  <si>
    <t>TP90015</t>
  </si>
  <si>
    <t>TP90184</t>
  </si>
  <si>
    <t>TP90217</t>
  </si>
  <si>
    <t>TP90331</t>
  </si>
  <si>
    <t>TP90375</t>
  </si>
  <si>
    <t>TP90605</t>
  </si>
  <si>
    <t>TP90718</t>
  </si>
  <si>
    <t>TP90753</t>
  </si>
  <si>
    <t>TP90759</t>
  </si>
  <si>
    <t>TP90840</t>
  </si>
  <si>
    <t>TP90857</t>
  </si>
  <si>
    <t>TP90866</t>
  </si>
  <si>
    <t>TP90891</t>
  </si>
  <si>
    <t>TP90901</t>
  </si>
  <si>
    <t>TP90906</t>
  </si>
  <si>
    <t>TP90936</t>
  </si>
  <si>
    <t>TP90991</t>
  </si>
  <si>
    <t>TP91067</t>
  </si>
  <si>
    <t>TP91130</t>
  </si>
  <si>
    <t>TP91211</t>
  </si>
  <si>
    <t>TP91271</t>
  </si>
  <si>
    <t>TP91283</t>
  </si>
  <si>
    <t>TP91345</t>
  </si>
  <si>
    <t>TP91366</t>
  </si>
  <si>
    <t>TP91367</t>
  </si>
  <si>
    <t>TP91371</t>
  </si>
  <si>
    <t>TP91449</t>
  </si>
  <si>
    <t>TP91477</t>
  </si>
  <si>
    <t>TP91507</t>
  </si>
  <si>
    <t>TP91552</t>
  </si>
  <si>
    <t>TP91633</t>
  </si>
  <si>
    <t>TP91663</t>
  </si>
  <si>
    <t>TP91666</t>
  </si>
  <si>
    <t>TP91670</t>
  </si>
  <si>
    <t>TP91738</t>
  </si>
  <si>
    <t>TP91758</t>
  </si>
  <si>
    <t>TP94065</t>
  </si>
  <si>
    <t>TP94103</t>
  </si>
  <si>
    <t>TP94114</t>
  </si>
  <si>
    <t>TP94147</t>
  </si>
  <si>
    <t>TP94250</t>
  </si>
  <si>
    <t>TP94366</t>
  </si>
  <si>
    <t>TP94377</t>
  </si>
  <si>
    <t>TP94390</t>
  </si>
  <si>
    <t>TP94515</t>
  </si>
  <si>
    <t>TP94534</t>
  </si>
  <si>
    <t>TP94581</t>
  </si>
  <si>
    <t>TP94665</t>
  </si>
  <si>
    <t>TP94714</t>
  </si>
  <si>
    <t>TP94742</t>
  </si>
  <si>
    <t>TP94756</t>
  </si>
  <si>
    <t>TP94792</t>
  </si>
  <si>
    <t>TP94813</t>
  </si>
  <si>
    <t>TP94918</t>
  </si>
  <si>
    <t>TP94935</t>
  </si>
  <si>
    <t>TP95002</t>
  </si>
  <si>
    <t>TP95118</t>
  </si>
  <si>
    <t>TP95174</t>
  </si>
  <si>
    <t>TP95450</t>
  </si>
  <si>
    <t>TP95469</t>
  </si>
  <si>
    <t>TP95475</t>
  </si>
  <si>
    <t>TP95559</t>
  </si>
  <si>
    <t>TP95612</t>
  </si>
  <si>
    <t>TP95870</t>
  </si>
  <si>
    <t>TP95875</t>
  </si>
  <si>
    <t>TP95969</t>
  </si>
  <si>
    <t>TP96051</t>
  </si>
  <si>
    <t>TP96079</t>
  </si>
  <si>
    <t>TP96116</t>
  </si>
  <si>
    <t>TP96145</t>
  </si>
  <si>
    <t>TP96286</t>
  </si>
  <si>
    <t>TP96355</t>
  </si>
  <si>
    <t>TP96410</t>
  </si>
  <si>
    <t>TP96435</t>
  </si>
  <si>
    <t>TP96437</t>
  </si>
  <si>
    <t>TP96447</t>
  </si>
  <si>
    <t>TP96607</t>
  </si>
  <si>
    <t>TP96611</t>
  </si>
  <si>
    <t>TP96720</t>
  </si>
  <si>
    <t>TP96755</t>
  </si>
  <si>
    <t>TP96766</t>
  </si>
  <si>
    <t>TP96778</t>
  </si>
  <si>
    <t>TP96906</t>
  </si>
  <si>
    <t>TP96953</t>
  </si>
  <si>
    <t>TP97114</t>
  </si>
  <si>
    <t>TP97135</t>
  </si>
  <si>
    <t>TP97145</t>
  </si>
  <si>
    <t>TP97147</t>
  </si>
  <si>
    <t>TP97264</t>
  </si>
  <si>
    <t>TP97370</t>
  </si>
  <si>
    <t>TP97410</t>
  </si>
  <si>
    <t>TP97507</t>
  </si>
  <si>
    <t>TP97708</t>
  </si>
  <si>
    <t>TP97820</t>
  </si>
  <si>
    <t>TP97883</t>
  </si>
  <si>
    <t>TP97927</t>
  </si>
  <si>
    <t>TP97986</t>
  </si>
  <si>
    <t>TP98013</t>
  </si>
  <si>
    <t>TP98115</t>
  </si>
  <si>
    <t>TP98123</t>
  </si>
  <si>
    <t>TP98285</t>
  </si>
  <si>
    <t>TP98300</t>
  </si>
  <si>
    <t>TP98333</t>
  </si>
  <si>
    <t>TP98480</t>
  </si>
  <si>
    <t>TP98560</t>
  </si>
  <si>
    <t>TP98625</t>
  </si>
  <si>
    <t>TP98639</t>
  </si>
  <si>
    <t>TP98675</t>
  </si>
  <si>
    <t>TP98683</t>
  </si>
  <si>
    <t>TP98766</t>
  </si>
  <si>
    <t>TP98807</t>
  </si>
  <si>
    <t>TP98827</t>
  </si>
  <si>
    <t>TP98839</t>
  </si>
  <si>
    <t>TP99018</t>
  </si>
  <si>
    <t>TP99182</t>
  </si>
  <si>
    <t>TP99206</t>
  </si>
  <si>
    <t>TP99240</t>
  </si>
  <si>
    <t>TP99515</t>
  </si>
  <si>
    <t>TP99563</t>
  </si>
  <si>
    <t>TP99687</t>
  </si>
  <si>
    <t>TP99836</t>
  </si>
  <si>
    <t>TP99853</t>
  </si>
  <si>
    <t>TP99874</t>
  </si>
  <si>
    <t>TP99992</t>
  </si>
  <si>
    <t>TP100020</t>
  </si>
  <si>
    <t>TP100031</t>
  </si>
  <si>
    <t>TP100041</t>
  </si>
  <si>
    <t>TP100072</t>
  </si>
  <si>
    <t>TP100146</t>
  </si>
  <si>
    <t>TP100188</t>
  </si>
  <si>
    <t>TP100284</t>
  </si>
  <si>
    <t>TP100407</t>
  </si>
  <si>
    <t>TP100425</t>
  </si>
  <si>
    <t>TP100539</t>
  </si>
  <si>
    <t>TP100567</t>
  </si>
  <si>
    <t>TP100648</t>
  </si>
  <si>
    <t>TP100651</t>
  </si>
  <si>
    <t>TP100708</t>
  </si>
  <si>
    <t>TP100728</t>
  </si>
  <si>
    <t>TP100735</t>
  </si>
  <si>
    <t>TP100806</t>
  </si>
  <si>
    <t>TP100836</t>
  </si>
  <si>
    <t>TP100842</t>
  </si>
  <si>
    <t>TP100846</t>
  </si>
  <si>
    <t>TP100872</t>
  </si>
  <si>
    <t>TP100971</t>
  </si>
  <si>
    <t>TP101125</t>
  </si>
  <si>
    <t>TP101139</t>
  </si>
  <si>
    <t>TP101180</t>
  </si>
  <si>
    <t>TP101269</t>
  </si>
  <si>
    <t>TP101298</t>
  </si>
  <si>
    <t>TP101316</t>
  </si>
  <si>
    <t>TP101370</t>
  </si>
  <si>
    <t>TP101396</t>
  </si>
  <si>
    <t>TP101400</t>
  </si>
  <si>
    <t>TP101438</t>
  </si>
  <si>
    <t>TP101509</t>
  </si>
  <si>
    <t>TP101533</t>
  </si>
  <si>
    <t>TP101546</t>
  </si>
  <si>
    <t>TP101696</t>
  </si>
  <si>
    <t>TP101772</t>
  </si>
  <si>
    <t>TP101837</t>
  </si>
  <si>
    <t>TP101913</t>
  </si>
  <si>
    <t>TP101930</t>
  </si>
  <si>
    <t>TP101937</t>
  </si>
  <si>
    <t>TP102149</t>
  </si>
  <si>
    <t>TP102351</t>
  </si>
  <si>
    <t>TP102370</t>
  </si>
  <si>
    <t>TP102432</t>
  </si>
  <si>
    <t>TP102452</t>
  </si>
  <si>
    <t>TP102517</t>
  </si>
  <si>
    <t>TP102719</t>
  </si>
  <si>
    <t>TP102805</t>
  </si>
  <si>
    <t>TP102849</t>
  </si>
  <si>
    <t>TP103014</t>
  </si>
  <si>
    <t>TP103105</t>
  </si>
  <si>
    <t>TP103232</t>
  </si>
  <si>
    <t>TP103307</t>
  </si>
  <si>
    <t>TP103316</t>
  </si>
  <si>
    <t>TP103361</t>
  </si>
  <si>
    <t>TP103381</t>
  </si>
  <si>
    <t>TP103404</t>
  </si>
  <si>
    <t>TP103499</t>
  </si>
  <si>
    <t>TP103606</t>
  </si>
  <si>
    <t>TP103610</t>
  </si>
  <si>
    <t>TP103614</t>
  </si>
  <si>
    <t>TP103626</t>
  </si>
  <si>
    <t>TP103635</t>
  </si>
  <si>
    <t>TP103677</t>
  </si>
  <si>
    <t>TP103690</t>
  </si>
  <si>
    <t>TP103806</t>
  </si>
  <si>
    <t>TP103807</t>
  </si>
  <si>
    <t>TP103840</t>
  </si>
  <si>
    <t>TP103845</t>
  </si>
  <si>
    <t>TP103889</t>
  </si>
  <si>
    <t>TP103959</t>
  </si>
  <si>
    <t>TP104004</t>
  </si>
  <si>
    <t>TP104009</t>
  </si>
  <si>
    <t>TP104042</t>
  </si>
  <si>
    <t>TP104263</t>
  </si>
  <si>
    <t>TP104310</t>
  </si>
  <si>
    <t>TP104324</t>
  </si>
  <si>
    <t>TP104358</t>
  </si>
  <si>
    <t>TP104467</t>
  </si>
  <si>
    <t>TP104475</t>
  </si>
  <si>
    <t>TP104521</t>
  </si>
  <si>
    <t>TP104645</t>
  </si>
  <si>
    <t>TP104721</t>
  </si>
  <si>
    <t>TP104764</t>
  </si>
  <si>
    <t>TP104779</t>
  </si>
  <si>
    <t>TP104862</t>
  </si>
  <si>
    <t>TP104876</t>
  </si>
  <si>
    <t>TP104953</t>
  </si>
  <si>
    <t>TP104967</t>
  </si>
  <si>
    <t>TP104981</t>
  </si>
  <si>
    <t>TP105023</t>
  </si>
  <si>
    <t>TP105079</t>
  </si>
  <si>
    <t>TP105118</t>
  </si>
  <si>
    <t>TP105120</t>
  </si>
  <si>
    <t>TP105142</t>
  </si>
  <si>
    <t>TP105151</t>
  </si>
  <si>
    <t>TP105201</t>
  </si>
  <si>
    <t>TP105258</t>
  </si>
  <si>
    <t>TP105279</t>
  </si>
  <si>
    <t>TP105310</t>
  </si>
  <si>
    <t>TP105355</t>
  </si>
  <si>
    <t>TP105549</t>
  </si>
  <si>
    <t>TP105605</t>
  </si>
  <si>
    <t>TP105609</t>
  </si>
  <si>
    <t>TP105610</t>
  </si>
  <si>
    <t>TP105625</t>
  </si>
  <si>
    <t>TP105650</t>
  </si>
  <si>
    <t>TP105678</t>
  </si>
  <si>
    <t>TP105705</t>
  </si>
  <si>
    <t>TP105717</t>
  </si>
  <si>
    <t>TP105737</t>
  </si>
  <si>
    <t>TP105778</t>
  </si>
  <si>
    <t>TP105959</t>
  </si>
  <si>
    <t>TP106088</t>
  </si>
  <si>
    <t>TP106098</t>
  </si>
  <si>
    <t>TP106138</t>
  </si>
  <si>
    <t>TP106192</t>
  </si>
  <si>
    <t>TP106235</t>
  </si>
  <si>
    <t>TP106244</t>
  </si>
  <si>
    <t>TP106286</t>
  </si>
  <si>
    <t>TP106294</t>
  </si>
  <si>
    <t>TP106298</t>
  </si>
  <si>
    <t>TP106347</t>
  </si>
  <si>
    <t>TP106433</t>
  </si>
  <si>
    <t>TP106471</t>
  </si>
  <si>
    <t>TP106489</t>
  </si>
  <si>
    <t>TP106499</t>
  </si>
  <si>
    <t>TP106614</t>
  </si>
  <si>
    <t>TP106632</t>
  </si>
  <si>
    <t>TP106636</t>
  </si>
  <si>
    <t>TP106713</t>
  </si>
  <si>
    <t>TP106723</t>
  </si>
  <si>
    <t>TP106735</t>
  </si>
  <si>
    <t>TP106794</t>
  </si>
  <si>
    <t>TP106852</t>
  </si>
  <si>
    <t>TP106875</t>
  </si>
  <si>
    <t>TP106926</t>
  </si>
  <si>
    <t>TP106951</t>
  </si>
  <si>
    <t>TP106960</t>
  </si>
  <si>
    <t>TP106962</t>
  </si>
  <si>
    <t>TP107085</t>
  </si>
  <si>
    <t>TP107240</t>
  </si>
  <si>
    <t>TP107255</t>
  </si>
  <si>
    <t>TP107268</t>
  </si>
  <si>
    <t>TP107349</t>
  </si>
  <si>
    <t>TP107358</t>
  </si>
  <si>
    <t>TP107393</t>
  </si>
  <si>
    <t>TP107403</t>
  </si>
  <si>
    <t>TP107462</t>
  </si>
  <si>
    <t>TP107481</t>
  </si>
  <si>
    <t>TP107548</t>
  </si>
  <si>
    <t>TP107665</t>
  </si>
  <si>
    <t>TP107716</t>
  </si>
  <si>
    <t>TP107814</t>
  </si>
  <si>
    <t>TP107836</t>
  </si>
  <si>
    <t>TP107878</t>
  </si>
  <si>
    <t>TP107881</t>
  </si>
  <si>
    <t>TP107886</t>
  </si>
  <si>
    <t>TP108124</t>
  </si>
  <si>
    <t>TP108184</t>
  </si>
  <si>
    <t>TP108295</t>
  </si>
  <si>
    <t>TP108332</t>
  </si>
  <si>
    <t>TP108340</t>
  </si>
  <si>
    <t>TP108449</t>
  </si>
  <si>
    <t>TP108450</t>
  </si>
  <si>
    <t>TP108563</t>
  </si>
  <si>
    <t>TP108608</t>
  </si>
  <si>
    <t>TP108648</t>
  </si>
  <si>
    <t>TP108652</t>
  </si>
  <si>
    <t>TP108770</t>
  </si>
  <si>
    <t>TP108851</t>
  </si>
  <si>
    <t>TP108989</t>
  </si>
  <si>
    <t>TP108994</t>
  </si>
  <si>
    <t>TP109054</t>
  </si>
  <si>
    <t>TP109119</t>
  </si>
  <si>
    <t>TP109212</t>
  </si>
  <si>
    <t>TP109224</t>
  </si>
  <si>
    <t>TP109233</t>
  </si>
  <si>
    <t>TP109266</t>
  </si>
  <si>
    <t>TP109280</t>
  </si>
  <si>
    <t>TP109328</t>
  </si>
  <si>
    <t>TP109379</t>
  </si>
  <si>
    <t>TP109388</t>
  </si>
  <si>
    <t>TP109393</t>
  </si>
  <si>
    <t>TP109421</t>
  </si>
  <si>
    <t>TP109425</t>
  </si>
  <si>
    <t>TP109454</t>
  </si>
  <si>
    <t>TP109458</t>
  </si>
  <si>
    <t>TP109543</t>
  </si>
  <si>
    <t>TP109544</t>
  </si>
  <si>
    <t>TP109581</t>
  </si>
  <si>
    <t>TP109649</t>
  </si>
  <si>
    <t>TP109658</t>
  </si>
  <si>
    <t>TP109752</t>
  </si>
  <si>
    <t>TP109824</t>
  </si>
  <si>
    <t>TP109827</t>
  </si>
  <si>
    <t>TP109850</t>
  </si>
  <si>
    <t>TP109908</t>
  </si>
  <si>
    <t>TP109994</t>
  </si>
  <si>
    <t>TP110007</t>
  </si>
  <si>
    <t>TP110022</t>
  </si>
  <si>
    <t>TP110030</t>
  </si>
  <si>
    <t>TP110121</t>
  </si>
  <si>
    <t>TP110210</t>
  </si>
  <si>
    <t>TP110242</t>
  </si>
  <si>
    <t>TP110379</t>
  </si>
  <si>
    <t>TP110387</t>
  </si>
  <si>
    <t>TP110497</t>
  </si>
  <si>
    <t>TP110519</t>
  </si>
  <si>
    <t>TP110523</t>
  </si>
  <si>
    <t>TP110541</t>
  </si>
  <si>
    <t>TP110552</t>
  </si>
  <si>
    <t>TP110569</t>
  </si>
  <si>
    <t>TP110875</t>
  </si>
  <si>
    <t>TP110885</t>
  </si>
  <si>
    <t>TP110898</t>
  </si>
  <si>
    <t>TP110920</t>
  </si>
  <si>
    <t>TP110921</t>
  </si>
  <si>
    <t>TP110922</t>
  </si>
  <si>
    <t>TP110932</t>
  </si>
  <si>
    <t>TP111007</t>
  </si>
  <si>
    <t>TP111027</t>
  </si>
  <si>
    <t>TP111091</t>
  </si>
  <si>
    <t>TP111134</t>
  </si>
  <si>
    <t>TP111209</t>
  </si>
  <si>
    <t>TP111265</t>
  </si>
  <si>
    <t>TP111352</t>
  </si>
  <si>
    <t>TP111417</t>
  </si>
  <si>
    <t>TP111431</t>
  </si>
  <si>
    <t>TP111536</t>
  </si>
  <si>
    <t>TP111598</t>
  </si>
  <si>
    <t>TP111617</t>
  </si>
  <si>
    <t>TP111622</t>
  </si>
  <si>
    <t>TP111757</t>
  </si>
  <si>
    <t>TP111781</t>
  </si>
  <si>
    <t>TP111833</t>
  </si>
  <si>
    <t>TP111929</t>
  </si>
  <si>
    <t>TP111960</t>
  </si>
  <si>
    <t>TP111965</t>
  </si>
  <si>
    <t>TP112048</t>
  </si>
  <si>
    <t>TP112058</t>
  </si>
  <si>
    <t>TP112091</t>
  </si>
  <si>
    <t>TP112175</t>
  </si>
  <si>
    <t>TP112214</t>
  </si>
  <si>
    <t>TP112227</t>
  </si>
  <si>
    <t>TP112231</t>
  </si>
  <si>
    <t>TP112233</t>
  </si>
  <si>
    <t>TP112449</t>
  </si>
  <si>
    <t>TP112509</t>
  </si>
  <si>
    <t>TP112538</t>
  </si>
  <si>
    <t>TP112564</t>
  </si>
  <si>
    <t>TP112609</t>
  </si>
  <si>
    <t>TP112666</t>
  </si>
  <si>
    <t>TP112674</t>
  </si>
  <si>
    <t>TP112712</t>
  </si>
  <si>
    <t>TP112716</t>
  </si>
  <si>
    <t>TP112874</t>
  </si>
  <si>
    <t>TP112916</t>
  </si>
  <si>
    <t>TP113001</t>
  </si>
  <si>
    <t>TP113043</t>
  </si>
  <si>
    <t>TP113133</t>
  </si>
  <si>
    <t>TP113137</t>
  </si>
  <si>
    <t>TP113143</t>
  </si>
  <si>
    <t>TP113226</t>
  </si>
  <si>
    <t>TP113250</t>
  </si>
  <si>
    <t>TP113275</t>
  </si>
  <si>
    <t>TP113313</t>
  </si>
  <si>
    <t>TP113408</t>
  </si>
  <si>
    <t>TP113568</t>
  </si>
  <si>
    <t>TP113582</t>
  </si>
  <si>
    <t>TP113599</t>
  </si>
  <si>
    <t>TP113607</t>
  </si>
  <si>
    <t>TP113627</t>
  </si>
  <si>
    <t>TP113670</t>
  </si>
  <si>
    <t>TP113683</t>
  </si>
  <si>
    <t>TP113702</t>
  </si>
  <si>
    <t>TP113758</t>
  </si>
  <si>
    <t>TP113808</t>
  </si>
  <si>
    <t>TP113864</t>
  </si>
  <si>
    <t>TP113896</t>
  </si>
  <si>
    <t>TP113912</t>
  </si>
  <si>
    <t>TP113960</t>
  </si>
  <si>
    <t>TP114009</t>
  </si>
  <si>
    <t>TP114014</t>
  </si>
  <si>
    <t>TP114021</t>
  </si>
  <si>
    <t>TP114049</t>
  </si>
  <si>
    <t>TP114052</t>
  </si>
  <si>
    <t>TP114096</t>
  </si>
  <si>
    <t>TP114097</t>
  </si>
  <si>
    <t>TP114105</t>
  </si>
  <si>
    <t>TP114141</t>
  </si>
  <si>
    <t>TP114158</t>
  </si>
  <si>
    <t>TP114174</t>
  </si>
  <si>
    <t>TP114214</t>
  </si>
  <si>
    <t>TP114355</t>
  </si>
  <si>
    <t>TP114371</t>
  </si>
  <si>
    <t>TP114373</t>
  </si>
  <si>
    <t>TP114382</t>
  </si>
  <si>
    <t>TP114415</t>
  </si>
  <si>
    <t>TP114435</t>
  </si>
  <si>
    <t>TP114440</t>
  </si>
  <si>
    <t>TP114450</t>
  </si>
  <si>
    <t>TP114517</t>
  </si>
  <si>
    <t>TP114670</t>
  </si>
  <si>
    <t>TP114769</t>
  </si>
  <si>
    <t>TP114829</t>
  </si>
  <si>
    <t>TP114839</t>
  </si>
  <si>
    <t>TP114846</t>
  </si>
  <si>
    <t>TP114861</t>
  </si>
  <si>
    <t>TP114870</t>
  </si>
  <si>
    <t>TP114913</t>
  </si>
  <si>
    <t>TP115049</t>
  </si>
  <si>
    <t>TP115071</t>
  </si>
  <si>
    <t>TP115075</t>
  </si>
  <si>
    <t>TP115083</t>
  </si>
  <si>
    <t>TP115113</t>
  </si>
  <si>
    <t>TP115189</t>
  </si>
  <si>
    <t>TP115218</t>
  </si>
  <si>
    <t>TP115224</t>
  </si>
  <si>
    <t>TP115257</t>
  </si>
  <si>
    <t>TP115472</t>
  </si>
  <si>
    <t>TP115496</t>
  </si>
  <si>
    <t>TP115526</t>
  </si>
  <si>
    <t>TP115547</t>
  </si>
  <si>
    <t>TP115552</t>
  </si>
  <si>
    <t>TP115576</t>
  </si>
  <si>
    <t>TP115586</t>
  </si>
  <si>
    <t>TP115596</t>
  </si>
  <si>
    <t>TP115601</t>
  </si>
  <si>
    <t>TP115639</t>
  </si>
  <si>
    <t>TP115642</t>
  </si>
  <si>
    <t>TP115692</t>
  </si>
  <si>
    <t>TP115707</t>
  </si>
  <si>
    <t>TP115729</t>
  </si>
  <si>
    <t>TP115834</t>
  </si>
  <si>
    <t>TP115855</t>
  </si>
  <si>
    <t>TP115915</t>
  </si>
  <si>
    <t>TP115977</t>
  </si>
  <si>
    <t>TP116028</t>
  </si>
  <si>
    <t>TP116033</t>
  </si>
  <si>
    <t>TP116046</t>
  </si>
  <si>
    <t>TP116123</t>
  </si>
  <si>
    <t>TP116153</t>
  </si>
  <si>
    <t>TP116161</t>
  </si>
  <si>
    <t>TP116169</t>
  </si>
  <si>
    <t>TP116300</t>
  </si>
  <si>
    <t>TP116307</t>
  </si>
  <si>
    <t>TP116347</t>
  </si>
  <si>
    <t>TP116355</t>
  </si>
  <si>
    <t>TP116398</t>
  </si>
  <si>
    <t>TP116421</t>
  </si>
  <si>
    <t>TP116482</t>
  </si>
  <si>
    <t>TP116490</t>
  </si>
  <si>
    <t>TP116516</t>
  </si>
  <si>
    <t>TP116626</t>
  </si>
  <si>
    <t>TP116829</t>
  </si>
  <si>
    <t>TP116834</t>
  </si>
  <si>
    <t>TP116841</t>
  </si>
  <si>
    <t>TP116851</t>
  </si>
  <si>
    <t>TP116867</t>
  </si>
  <si>
    <t>TP116947</t>
  </si>
  <si>
    <t>TP116978</t>
  </si>
  <si>
    <t>TP117042</t>
  </si>
  <si>
    <t>TP117081</t>
  </si>
  <si>
    <t>TP117089</t>
  </si>
  <si>
    <t>TP117168</t>
  </si>
  <si>
    <t>TP117337</t>
  </si>
  <si>
    <t>TP117396</t>
  </si>
  <si>
    <t>TP117401</t>
  </si>
  <si>
    <t>TP117406</t>
  </si>
  <si>
    <t>TP117569</t>
  </si>
  <si>
    <t>TP117604</t>
  </si>
  <si>
    <t>TP117616</t>
  </si>
  <si>
    <t>TP117701</t>
  </si>
  <si>
    <t>TP117808</t>
  </si>
  <si>
    <t>TP117811</t>
  </si>
  <si>
    <t>TP117898</t>
  </si>
  <si>
    <t>TP117922</t>
  </si>
  <si>
    <t>TP118116</t>
  </si>
  <si>
    <t>TP118170</t>
  </si>
  <si>
    <t>TP118266</t>
  </si>
  <si>
    <t>TP118299</t>
  </si>
  <si>
    <t>TP118304</t>
  </si>
  <si>
    <t>TP118367</t>
  </si>
  <si>
    <t>TP118419</t>
  </si>
  <si>
    <t>TP118441</t>
  </si>
  <si>
    <t>TP118458</t>
  </si>
  <si>
    <t>TP118470</t>
  </si>
  <si>
    <t>TP118480</t>
  </si>
  <si>
    <t>TP118499</t>
  </si>
  <si>
    <t>TP118537</t>
  </si>
  <si>
    <t>TP118564</t>
  </si>
  <si>
    <t>TP118616</t>
  </si>
  <si>
    <t>TP118720</t>
  </si>
  <si>
    <t>TP118776</t>
  </si>
  <si>
    <t>TP118810</t>
  </si>
  <si>
    <t>TP118821</t>
  </si>
  <si>
    <t>TP118856</t>
  </si>
  <si>
    <t>TP118924</t>
  </si>
  <si>
    <t>TP118933</t>
  </si>
  <si>
    <t>TP118976</t>
  </si>
  <si>
    <t>TP118991</t>
  </si>
  <si>
    <t>TP118996</t>
  </si>
  <si>
    <t>TP119015</t>
  </si>
  <si>
    <t>TP119018</t>
  </si>
  <si>
    <t>TP119054</t>
  </si>
  <si>
    <t>TP119098</t>
  </si>
  <si>
    <t>TP119147</t>
  </si>
  <si>
    <t>TP119173</t>
  </si>
  <si>
    <t>TP119198</t>
  </si>
  <si>
    <t>TP119200</t>
  </si>
  <si>
    <t>TP119224</t>
  </si>
  <si>
    <t>TP119299</t>
  </si>
  <si>
    <t>TP119343</t>
  </si>
  <si>
    <t>TP119360</t>
  </si>
  <si>
    <t>TP119376</t>
  </si>
  <si>
    <t>TP119386</t>
  </si>
  <si>
    <t>TP119425</t>
  </si>
  <si>
    <t>TP119441</t>
  </si>
  <si>
    <t>TP119485</t>
  </si>
  <si>
    <t>TP119497</t>
  </si>
  <si>
    <t>TP119523</t>
  </si>
  <si>
    <t>TP119530</t>
  </si>
  <si>
    <t>TP119537</t>
  </si>
  <si>
    <t>TP119548</t>
  </si>
  <si>
    <t>TP119692</t>
  </si>
  <si>
    <t>TP119764</t>
  </si>
  <si>
    <t>TP119772</t>
  </si>
  <si>
    <t>TP119781</t>
  </si>
  <si>
    <t>TP119815</t>
  </si>
  <si>
    <t>TP119903</t>
  </si>
  <si>
    <t>TP119972</t>
  </si>
  <si>
    <t>TP120033</t>
  </si>
  <si>
    <t>TP120060</t>
  </si>
  <si>
    <t>TP120061</t>
  </si>
  <si>
    <t>TP120115</t>
  </si>
  <si>
    <t>TP120121</t>
  </si>
  <si>
    <t>TP120143</t>
  </si>
  <si>
    <t>TP120146</t>
  </si>
  <si>
    <t>TP120221</t>
  </si>
  <si>
    <t>TP120247</t>
  </si>
  <si>
    <t>TP120265</t>
  </si>
  <si>
    <t>TP120275</t>
  </si>
  <si>
    <t>TP120285</t>
  </si>
  <si>
    <t>TP120297</t>
  </si>
  <si>
    <t>TP120320</t>
  </si>
  <si>
    <t>TP120486</t>
  </si>
  <si>
    <t>TP120497</t>
  </si>
  <si>
    <t>TP120545</t>
  </si>
  <si>
    <t>TP120612</t>
  </si>
  <si>
    <t>TP120626</t>
  </si>
  <si>
    <t>TP120638</t>
  </si>
  <si>
    <t>TP120646</t>
  </si>
  <si>
    <t>TP120693</t>
  </si>
  <si>
    <t>TP120798</t>
  </si>
  <si>
    <t>TP120903</t>
  </si>
  <si>
    <t>TP120908</t>
  </si>
  <si>
    <t>TP120913</t>
  </si>
  <si>
    <t>TP121030</t>
  </si>
  <si>
    <t>TP121164</t>
  </si>
  <si>
    <t>TP121274</t>
  </si>
  <si>
    <t>TP121365</t>
  </si>
  <si>
    <t>TP121400</t>
  </si>
  <si>
    <t>TP121453</t>
  </si>
  <si>
    <t>TP121503</t>
  </si>
  <si>
    <t>TP121587</t>
  </si>
  <si>
    <t>TP121627</t>
  </si>
  <si>
    <t>TP121637</t>
  </si>
  <si>
    <t>TP121657</t>
  </si>
  <si>
    <t>TP121716</t>
  </si>
  <si>
    <t>TP121891</t>
  </si>
  <si>
    <t>TP121942</t>
  </si>
  <si>
    <t>TP121992</t>
  </si>
  <si>
    <t>TP122063</t>
  </si>
  <si>
    <t>TP122068</t>
  </si>
  <si>
    <t>TP122077</t>
  </si>
  <si>
    <t>TP122085</t>
  </si>
  <si>
    <t>TP122086</t>
  </si>
  <si>
    <t>TP122141</t>
  </si>
  <si>
    <t>TP122157</t>
  </si>
  <si>
    <t>TP122197</t>
  </si>
  <si>
    <t>TP122236</t>
  </si>
  <si>
    <t>TP122257</t>
  </si>
  <si>
    <t>TP122268</t>
  </si>
  <si>
    <t>TP122369</t>
  </si>
  <si>
    <t>TP122384</t>
  </si>
  <si>
    <t>TP122392</t>
  </si>
  <si>
    <t>TP122561</t>
  </si>
  <si>
    <t>TP122566</t>
  </si>
  <si>
    <t>TP122613</t>
  </si>
  <si>
    <t>TP122623</t>
  </si>
  <si>
    <t>TP122680</t>
  </si>
  <si>
    <t>TP122691</t>
  </si>
  <si>
    <t>TP122734</t>
  </si>
  <si>
    <t>TP122745</t>
  </si>
  <si>
    <t>TP122763</t>
  </si>
  <si>
    <t>TP122894</t>
  </si>
  <si>
    <t>TP122948</t>
  </si>
  <si>
    <t>TP122999</t>
  </si>
  <si>
    <t>TP123078</t>
  </si>
  <si>
    <t>TP123197</t>
  </si>
  <si>
    <t>TP123271</t>
  </si>
  <si>
    <t>TP123286</t>
  </si>
  <si>
    <t>TP123329</t>
  </si>
  <si>
    <t>TP123358</t>
  </si>
  <si>
    <t>TP123530</t>
  </si>
  <si>
    <t>TP123616</t>
  </si>
  <si>
    <t>TP123646</t>
  </si>
  <si>
    <t>TP123668</t>
  </si>
  <si>
    <t>TP123674</t>
  </si>
  <si>
    <t>TP123741</t>
  </si>
  <si>
    <t>TP123808</t>
  </si>
  <si>
    <t>TP123882</t>
  </si>
  <si>
    <t>TP123884</t>
  </si>
  <si>
    <t>TP123912</t>
  </si>
  <si>
    <t>TP123922</t>
  </si>
  <si>
    <t>TP123984</t>
  </si>
  <si>
    <t>TP124053</t>
  </si>
  <si>
    <t>TP124069</t>
  </si>
  <si>
    <t>TP124082</t>
  </si>
  <si>
    <t>TP124100</t>
  </si>
  <si>
    <t>TP124146</t>
  </si>
  <si>
    <t>TP124186</t>
  </si>
  <si>
    <t>TP124210</t>
  </si>
  <si>
    <t>TP124241</t>
  </si>
  <si>
    <t>TP124379</t>
  </si>
  <si>
    <t>TP124430</t>
  </si>
  <si>
    <t>TP124489</t>
  </si>
  <si>
    <t>TP124624</t>
  </si>
  <si>
    <t>TP124631</t>
  </si>
  <si>
    <t>TP124648</t>
  </si>
  <si>
    <t>TP124716</t>
  </si>
  <si>
    <t>TP124742</t>
  </si>
  <si>
    <t>TP124784</t>
  </si>
  <si>
    <t>TP124803</t>
  </si>
  <si>
    <t>TP124887</t>
  </si>
  <si>
    <t>TP124890</t>
  </si>
  <si>
    <t>TP124892</t>
  </si>
  <si>
    <t>TP124900</t>
  </si>
  <si>
    <t>TP124910</t>
  </si>
  <si>
    <t>TP124945</t>
  </si>
  <si>
    <t>TP124955</t>
  </si>
  <si>
    <t>TP124986</t>
  </si>
  <si>
    <t>TP125009</t>
  </si>
  <si>
    <t>TP125060</t>
  </si>
  <si>
    <t>TP125072</t>
  </si>
  <si>
    <t>TP125117</t>
  </si>
  <si>
    <t>TP125118</t>
  </si>
  <si>
    <t>TP125121</t>
  </si>
  <si>
    <t>TP125214</t>
  </si>
  <si>
    <t>TP125251</t>
  </si>
  <si>
    <t>TP125277</t>
  </si>
  <si>
    <t>TP125282</t>
  </si>
  <si>
    <t>TP125339</t>
  </si>
  <si>
    <t>TP125348</t>
  </si>
  <si>
    <t>TP125419</t>
  </si>
  <si>
    <t>TP125447</t>
  </si>
  <si>
    <t>TP125450</t>
  </si>
  <si>
    <t>TP125484</t>
  </si>
  <si>
    <t>TP125552</t>
  </si>
  <si>
    <t>TP125619</t>
  </si>
  <si>
    <t>TP125644</t>
  </si>
  <si>
    <t>TP125663</t>
  </si>
  <si>
    <t>TP125708</t>
  </si>
  <si>
    <t>TP125738</t>
  </si>
  <si>
    <t>TP125748</t>
  </si>
  <si>
    <t>TP125863</t>
  </si>
  <si>
    <t>TP125880</t>
  </si>
  <si>
    <t>TP125960</t>
  </si>
  <si>
    <t>TP126085</t>
  </si>
  <si>
    <t>TP126087</t>
  </si>
  <si>
    <t>TP126133</t>
  </si>
  <si>
    <t>TP126160</t>
  </si>
  <si>
    <t>TP126211</t>
  </si>
  <si>
    <t>TP126248</t>
  </si>
  <si>
    <t>TP126255</t>
  </si>
  <si>
    <t>TP126357</t>
  </si>
  <si>
    <t>TP126450</t>
  </si>
  <si>
    <t>TP126528</t>
  </si>
  <si>
    <t>TP126605</t>
  </si>
  <si>
    <t>TP126614</t>
  </si>
  <si>
    <t>TP126743</t>
  </si>
  <si>
    <t>TP126813</t>
  </si>
  <si>
    <t>TP126897</t>
  </si>
  <si>
    <t>TP126916</t>
  </si>
  <si>
    <t>TP126937</t>
  </si>
  <si>
    <t>TP126989</t>
  </si>
  <si>
    <t>TP127068</t>
  </si>
  <si>
    <t>TP127081</t>
  </si>
  <si>
    <t>TP127171</t>
  </si>
  <si>
    <t>TP127172</t>
  </si>
  <si>
    <t>TP127184</t>
  </si>
  <si>
    <t>TP127200</t>
  </si>
  <si>
    <t>TP127213</t>
  </si>
  <si>
    <t>TP127230</t>
  </si>
  <si>
    <t>TP127232</t>
  </si>
  <si>
    <t>TP127331</t>
  </si>
  <si>
    <t>TP127343</t>
  </si>
  <si>
    <t>TP127348</t>
  </si>
  <si>
    <t>TP127421</t>
  </si>
  <si>
    <t>TP127438</t>
  </si>
  <si>
    <t>TP127481</t>
  </si>
  <si>
    <t>TP127482</t>
  </si>
  <si>
    <t>TP127545</t>
  </si>
  <si>
    <t>TP127590</t>
  </si>
  <si>
    <t>TP127618</t>
  </si>
  <si>
    <t>TP127739</t>
  </si>
  <si>
    <t>TP127764</t>
  </si>
  <si>
    <t>TP127975</t>
  </si>
  <si>
    <t>TP128016</t>
  </si>
  <si>
    <t>TP128075</t>
  </si>
  <si>
    <t>TP128126</t>
  </si>
  <si>
    <t>TP128127</t>
  </si>
  <si>
    <t>TP128144</t>
  </si>
  <si>
    <t>TP128224</t>
  </si>
  <si>
    <t>TP128236</t>
  </si>
  <si>
    <t>TP128340</t>
  </si>
  <si>
    <t>TP128432</t>
  </si>
  <si>
    <t>TP128471</t>
  </si>
  <si>
    <t>TP128481</t>
  </si>
  <si>
    <t>TP128515</t>
  </si>
  <si>
    <t>TP128663</t>
  </si>
  <si>
    <t>TP128776</t>
  </si>
  <si>
    <t>TP128846</t>
  </si>
  <si>
    <t>TP128958</t>
  </si>
  <si>
    <t>TP128971</t>
  </si>
  <si>
    <t>TP128985</t>
  </si>
  <si>
    <t>TP128994</t>
  </si>
  <si>
    <t>TP129027</t>
  </si>
  <si>
    <t>TP129048</t>
  </si>
  <si>
    <t>TP129184</t>
  </si>
  <si>
    <t>TP129187</t>
  </si>
  <si>
    <t>TP129251</t>
  </si>
  <si>
    <t>TP129267</t>
  </si>
  <si>
    <t>TP129270</t>
  </si>
  <si>
    <t>TP129326</t>
  </si>
  <si>
    <t>TP129335</t>
  </si>
  <si>
    <t>TP129411</t>
  </si>
  <si>
    <t>TP129446</t>
  </si>
  <si>
    <t>TP129534</t>
  </si>
  <si>
    <t>TP129544</t>
  </si>
  <si>
    <t>TP129599</t>
  </si>
  <si>
    <t>TP129638</t>
  </si>
  <si>
    <t>TP129649</t>
  </si>
  <si>
    <t>TP129658</t>
  </si>
  <si>
    <t>TP129793</t>
  </si>
  <si>
    <t>TP129831</t>
  </si>
  <si>
    <t>TP129838</t>
  </si>
  <si>
    <t>TP129868</t>
  </si>
  <si>
    <t>TP129903</t>
  </si>
  <si>
    <t>TP129992</t>
  </si>
  <si>
    <t>TP130057</t>
  </si>
  <si>
    <t>TP130091</t>
  </si>
  <si>
    <t>TP130255</t>
  </si>
  <si>
    <t>TP130295</t>
  </si>
  <si>
    <t>TP130316</t>
  </si>
  <si>
    <t>TP130337</t>
  </si>
  <si>
    <t>TP130356</t>
  </si>
  <si>
    <t>TP130396</t>
  </si>
  <si>
    <t>TP130400</t>
  </si>
  <si>
    <t>TP130412</t>
  </si>
  <si>
    <t>TP130434</t>
  </si>
  <si>
    <t>TP130440</t>
  </si>
  <si>
    <t>TP130468</t>
  </si>
  <si>
    <t>TP130505</t>
  </si>
  <si>
    <t>TP130559</t>
  </si>
  <si>
    <t>TP130578</t>
  </si>
  <si>
    <t>TP130582</t>
  </si>
  <si>
    <t>TP130587</t>
  </si>
  <si>
    <t>TP130602</t>
  </si>
  <si>
    <t>TP130605</t>
  </si>
  <si>
    <t>TP130695</t>
  </si>
  <si>
    <t>TP130716</t>
  </si>
  <si>
    <t>TP130719</t>
  </si>
  <si>
    <t>TP130801</t>
  </si>
  <si>
    <t>TP130918</t>
  </si>
  <si>
    <t>TP130924</t>
  </si>
  <si>
    <t>TP130931</t>
  </si>
  <si>
    <t>TP130952</t>
  </si>
  <si>
    <t>TP130960</t>
  </si>
  <si>
    <t>TP130976</t>
  </si>
  <si>
    <t>TP130992</t>
  </si>
  <si>
    <t>TP131043</t>
  </si>
  <si>
    <t>TP131046</t>
  </si>
  <si>
    <t>TP131122</t>
  </si>
  <si>
    <t>TP131138</t>
  </si>
  <si>
    <t>TP131189</t>
  </si>
  <si>
    <t>TP131248</t>
  </si>
  <si>
    <t>TP131257</t>
  </si>
  <si>
    <t>TP131273</t>
  </si>
  <si>
    <t>TP131306</t>
  </si>
  <si>
    <t>TP131423</t>
  </si>
  <si>
    <t>TP131429</t>
  </si>
  <si>
    <t>TP131472</t>
  </si>
  <si>
    <t>TP131557</t>
  </si>
  <si>
    <t>TP131562</t>
  </si>
  <si>
    <t>TP131729</t>
  </si>
  <si>
    <t>TP131738</t>
  </si>
  <si>
    <t>TP131780</t>
  </si>
  <si>
    <t>TP131788</t>
  </si>
  <si>
    <t>TP131821</t>
  </si>
  <si>
    <t>TP131939</t>
  </si>
  <si>
    <t>TP131961</t>
  </si>
  <si>
    <t>TP131972</t>
  </si>
  <si>
    <t>TP131990</t>
  </si>
  <si>
    <t>TP132021</t>
  </si>
  <si>
    <t>TP132033</t>
  </si>
  <si>
    <t>TP132132</t>
  </si>
  <si>
    <t>TP132153</t>
  </si>
  <si>
    <t>TP132269</t>
  </si>
  <si>
    <t>TP132304</t>
  </si>
  <si>
    <t>TP132412</t>
  </si>
  <si>
    <t>TP132481</t>
  </si>
  <si>
    <t>TP132492</t>
  </si>
  <si>
    <t>TP132499</t>
  </si>
  <si>
    <t>TP132548</t>
  </si>
  <si>
    <t>TP132651</t>
  </si>
  <si>
    <t>TP132713</t>
  </si>
  <si>
    <t>TP132785</t>
  </si>
  <si>
    <t>TP132879</t>
  </si>
  <si>
    <t>TP132895</t>
  </si>
  <si>
    <t>TP132940</t>
  </si>
  <si>
    <t>TP133037</t>
  </si>
  <si>
    <t>TP133069</t>
  </si>
  <si>
    <t>TP133136</t>
  </si>
  <si>
    <t>TP133190</t>
  </si>
  <si>
    <t>TP133198</t>
  </si>
  <si>
    <t>TP133206</t>
  </si>
  <si>
    <t>TP133210</t>
  </si>
  <si>
    <t>TP133402</t>
  </si>
  <si>
    <t>TP133435</t>
  </si>
  <si>
    <t>TP133468</t>
  </si>
  <si>
    <t>TP133499</t>
  </si>
  <si>
    <t>TP133617</t>
  </si>
  <si>
    <t>TP133639</t>
  </si>
  <si>
    <t>TP133643</t>
  </si>
  <si>
    <t>TP133650</t>
  </si>
  <si>
    <t>TP133700</t>
  </si>
  <si>
    <t>TP133743</t>
  </si>
  <si>
    <t>TP133764</t>
  </si>
  <si>
    <t>TP133791</t>
  </si>
  <si>
    <t>TP133800</t>
  </si>
  <si>
    <t>TP133896</t>
  </si>
  <si>
    <t>TP133902</t>
  </si>
  <si>
    <t>TP133948</t>
  </si>
  <si>
    <t>TP133978</t>
  </si>
  <si>
    <t>TP134017</t>
  </si>
  <si>
    <t>TP134025</t>
  </si>
  <si>
    <t>TP134049</t>
  </si>
  <si>
    <t>TP134129</t>
  </si>
  <si>
    <t>TP134144</t>
  </si>
  <si>
    <t>TP134198</t>
  </si>
  <si>
    <t>TP134218</t>
  </si>
  <si>
    <t>TP134289</t>
  </si>
  <si>
    <t>TP134303</t>
  </si>
  <si>
    <t>TP134334</t>
  </si>
  <si>
    <t>TP134343</t>
  </si>
  <si>
    <t>TP134392</t>
  </si>
  <si>
    <t>TP134453</t>
  </si>
  <si>
    <t>TP134536</t>
  </si>
  <si>
    <t>TP134582</t>
  </si>
  <si>
    <t>TP134743</t>
  </si>
  <si>
    <t>TP134761</t>
  </si>
  <si>
    <t>TP134805</t>
  </si>
  <si>
    <t>TP134958</t>
  </si>
  <si>
    <t>TP135027</t>
  </si>
  <si>
    <t>TP135032</t>
  </si>
  <si>
    <t>TP135047</t>
  </si>
  <si>
    <t>TP135129</t>
  </si>
  <si>
    <t>TP135159</t>
  </si>
  <si>
    <t>TP135187</t>
  </si>
  <si>
    <t>TP135455</t>
  </si>
  <si>
    <t>TP135484</t>
  </si>
  <si>
    <t>TP135488</t>
  </si>
  <si>
    <t>TP135500</t>
  </si>
  <si>
    <t>TP135686</t>
  </si>
  <si>
    <t>TP135739</t>
  </si>
  <si>
    <t>TP135740</t>
  </si>
  <si>
    <t>TP135750</t>
  </si>
  <si>
    <t>TP135765</t>
  </si>
  <si>
    <t>TP135766</t>
  </si>
  <si>
    <t>TP135868</t>
  </si>
  <si>
    <t>TP135889</t>
  </si>
  <si>
    <t>TP135939</t>
  </si>
  <si>
    <t>TP136026</t>
  </si>
  <si>
    <t>TP136053</t>
  </si>
  <si>
    <t>TP136088</t>
  </si>
  <si>
    <t>TP136209</t>
  </si>
  <si>
    <t>TP136255</t>
  </si>
  <si>
    <t>TP136256</t>
  </si>
  <si>
    <t>TP136266</t>
  </si>
  <si>
    <t>TP136275</t>
  </si>
  <si>
    <t>TP136362</t>
  </si>
  <si>
    <t>TP136422</t>
  </si>
  <si>
    <t>TP136428</t>
  </si>
  <si>
    <t>TP136445</t>
  </si>
  <si>
    <t>TP136456</t>
  </si>
  <si>
    <t>TP136460</t>
  </si>
  <si>
    <t>TP136466</t>
  </si>
  <si>
    <t>TP136623</t>
  </si>
  <si>
    <t>TP136699</t>
  </si>
  <si>
    <t>TP137179</t>
  </si>
  <si>
    <t>TP137200</t>
  </si>
  <si>
    <t>TP137221</t>
  </si>
  <si>
    <t>TP137232</t>
  </si>
  <si>
    <t>TP137261</t>
  </si>
  <si>
    <t>TP137326</t>
  </si>
  <si>
    <t>TP137425</t>
  </si>
  <si>
    <t>TP137469</t>
  </si>
  <si>
    <t>TP137477</t>
  </si>
  <si>
    <t>TP137486</t>
  </si>
  <si>
    <t>TP137643</t>
  </si>
  <si>
    <t>TP137772</t>
  </si>
  <si>
    <t>TP137903</t>
  </si>
  <si>
    <t>TP137910</t>
  </si>
  <si>
    <t>TP137972</t>
  </si>
  <si>
    <t>TP138117</t>
  </si>
  <si>
    <t>TP138118</t>
  </si>
  <si>
    <t>TP138159</t>
  </si>
  <si>
    <t>TP138190</t>
  </si>
  <si>
    <t>TP138495</t>
  </si>
  <si>
    <t>TP138543</t>
  </si>
  <si>
    <t>TP138567</t>
  </si>
  <si>
    <t>TP138600</t>
  </si>
  <si>
    <t>TP138714</t>
  </si>
  <si>
    <t>TP138735</t>
  </si>
  <si>
    <t>TP138830</t>
  </si>
  <si>
    <t>TP138896</t>
  </si>
  <si>
    <t>TP138954</t>
  </si>
  <si>
    <t>TP139046</t>
  </si>
  <si>
    <t>TP139082</t>
  </si>
  <si>
    <t>TP139094</t>
  </si>
  <si>
    <t>TP139187</t>
  </si>
  <si>
    <t>TP139224</t>
  </si>
  <si>
    <t>TP139250</t>
  </si>
  <si>
    <t>TP139285</t>
  </si>
  <si>
    <t>TP139310</t>
  </si>
  <si>
    <t>TP139319</t>
  </si>
  <si>
    <t>TP139391</t>
  </si>
  <si>
    <t>TP139507</t>
  </si>
  <si>
    <t>TP139515</t>
  </si>
  <si>
    <t>TP139554</t>
  </si>
  <si>
    <t>TP139570</t>
  </si>
  <si>
    <t>TP139596</t>
  </si>
  <si>
    <t>TP139651</t>
  </si>
  <si>
    <t>TP139674</t>
  </si>
  <si>
    <t>TP139679</t>
  </si>
  <si>
    <t>TP139718</t>
  </si>
  <si>
    <t>TP139726</t>
  </si>
  <si>
    <t>TP139731</t>
  </si>
  <si>
    <t>TP139749</t>
  </si>
  <si>
    <t>TP139781</t>
  </si>
  <si>
    <t>TP139822</t>
  </si>
  <si>
    <t>TP139839</t>
  </si>
  <si>
    <t>TP139847</t>
  </si>
  <si>
    <t>TP139878</t>
  </si>
  <si>
    <t>TP139934</t>
  </si>
  <si>
    <t>TP139937</t>
  </si>
  <si>
    <t>TP139956</t>
  </si>
  <si>
    <t>TP139968</t>
  </si>
  <si>
    <t>TP140012</t>
  </si>
  <si>
    <t>TP140016</t>
  </si>
  <si>
    <t>TP140068</t>
  </si>
  <si>
    <t>TP140076</t>
  </si>
  <si>
    <t>TP140089</t>
  </si>
  <si>
    <t>TP140101</t>
  </si>
  <si>
    <t>TP140115</t>
  </si>
  <si>
    <t>TP140195</t>
  </si>
  <si>
    <t>TP140248</t>
  </si>
  <si>
    <t>TP140335</t>
  </si>
  <si>
    <t>TP140360</t>
  </si>
  <si>
    <t>TP140364</t>
  </si>
  <si>
    <t>TP140367</t>
  </si>
  <si>
    <t>TP140411</t>
  </si>
  <si>
    <t>TP140437</t>
  </si>
  <si>
    <t>TP140461</t>
  </si>
  <si>
    <t>TP140508</t>
  </si>
  <si>
    <t>TP140535</t>
  </si>
  <si>
    <t>TP140570</t>
  </si>
  <si>
    <t>TP140594</t>
  </si>
  <si>
    <t>TP140632</t>
  </si>
  <si>
    <t>TP140668</t>
  </si>
  <si>
    <t>TP140685</t>
  </si>
  <si>
    <t>TP140710</t>
  </si>
  <si>
    <t>TP140756</t>
  </si>
  <si>
    <t>TP140764</t>
  </si>
  <si>
    <t>TP140809</t>
  </si>
  <si>
    <t>TP140831</t>
  </si>
  <si>
    <t>TP140838</t>
  </si>
  <si>
    <t>TP140856</t>
  </si>
  <si>
    <t>TP140859</t>
  </si>
  <si>
    <t>TP140923</t>
  </si>
  <si>
    <t>TP140961</t>
  </si>
  <si>
    <t>TP141009</t>
  </si>
  <si>
    <t>TP141051</t>
  </si>
  <si>
    <t>TP141081</t>
  </si>
  <si>
    <t>TP141126</t>
  </si>
  <si>
    <t>TP141152</t>
  </si>
  <si>
    <t>TP141160</t>
  </si>
  <si>
    <t>TP141173</t>
  </si>
  <si>
    <t>TP141262</t>
  </si>
  <si>
    <t>TP141279</t>
  </si>
  <si>
    <t>TP141289</t>
  </si>
  <si>
    <t>TP141321</t>
  </si>
  <si>
    <t>TP141330</t>
  </si>
  <si>
    <t>TP141430</t>
  </si>
  <si>
    <t>TP141454</t>
  </si>
  <si>
    <t>TP141491</t>
  </si>
  <si>
    <t>TP141494</t>
  </si>
  <si>
    <t>TP141528</t>
  </si>
  <si>
    <t>TP141574</t>
  </si>
  <si>
    <t>TP141584</t>
  </si>
  <si>
    <t>TP141642</t>
  </si>
  <si>
    <t>TP141873</t>
  </si>
  <si>
    <t>TP141949</t>
  </si>
  <si>
    <t>TP141964</t>
  </si>
  <si>
    <t>TP142011</t>
  </si>
  <si>
    <t>TP142044</t>
  </si>
  <si>
    <t>TP142050</t>
  </si>
  <si>
    <t>TP142063</t>
  </si>
  <si>
    <t>TP142101</t>
  </si>
  <si>
    <t>TP142106</t>
  </si>
  <si>
    <t>TP142202</t>
  </si>
  <si>
    <t>TP142254</t>
  </si>
  <si>
    <t>TP142256</t>
  </si>
  <si>
    <t>TP142272</t>
  </si>
  <si>
    <t>TP142291</t>
  </si>
  <si>
    <t>TP142379</t>
  </si>
  <si>
    <t>TP142391</t>
  </si>
  <si>
    <t>TP142395</t>
  </si>
  <si>
    <t>TP142505</t>
  </si>
  <si>
    <t>TP142512</t>
  </si>
  <si>
    <t>TP142535</t>
  </si>
  <si>
    <t>TP142543</t>
  </si>
  <si>
    <t>TP142572</t>
  </si>
  <si>
    <t>TP142597</t>
  </si>
  <si>
    <t>TP142614</t>
  </si>
  <si>
    <t>TP142684</t>
  </si>
  <si>
    <t>TP142685</t>
  </si>
  <si>
    <t>TP142755</t>
  </si>
  <si>
    <t>TP142814</t>
  </si>
  <si>
    <t>TP142946</t>
  </si>
  <si>
    <t>TP142964</t>
  </si>
  <si>
    <t>TP142984</t>
  </si>
  <si>
    <t>TP142986</t>
  </si>
  <si>
    <t>TP143047</t>
  </si>
  <si>
    <t>TP143068</t>
  </si>
  <si>
    <t>TP143083</t>
  </si>
  <si>
    <t>TP143119</t>
  </si>
  <si>
    <t>TP143125</t>
  </si>
  <si>
    <t>TP143146</t>
  </si>
  <si>
    <t>TP143189</t>
  </si>
  <si>
    <t>TP143203</t>
  </si>
  <si>
    <t>TP143220</t>
  </si>
  <si>
    <t>TP143262</t>
  </si>
  <si>
    <t>TP143333</t>
  </si>
  <si>
    <t>TP143356</t>
  </si>
  <si>
    <t>TP143360</t>
  </si>
  <si>
    <t>TP143501</t>
  </si>
  <si>
    <t>TP143503</t>
  </si>
  <si>
    <t>TP143506</t>
  </si>
  <si>
    <t>TP143519</t>
  </si>
  <si>
    <t>TP143638</t>
  </si>
  <si>
    <t>TP143644</t>
  </si>
  <si>
    <t>TP143690</t>
  </si>
  <si>
    <t>TP143719</t>
  </si>
  <si>
    <t>TP143773</t>
  </si>
  <si>
    <t>TP143796</t>
  </si>
  <si>
    <t>TP143872</t>
  </si>
  <si>
    <t>TP143894</t>
  </si>
  <si>
    <t>TP143955</t>
  </si>
  <si>
    <t>TP143961</t>
  </si>
  <si>
    <t>TP143988</t>
  </si>
  <si>
    <t>TP144070</t>
  </si>
  <si>
    <t>TP144077</t>
  </si>
  <si>
    <t>TP144181</t>
  </si>
  <si>
    <t>TP144247</t>
  </si>
  <si>
    <t>TP144413</t>
  </si>
  <si>
    <t>TP144479</t>
  </si>
  <si>
    <t>TP144616</t>
  </si>
  <si>
    <t>TP144622</t>
  </si>
  <si>
    <t>TP144650</t>
  </si>
  <si>
    <t>TP144683</t>
  </si>
  <si>
    <t>TP144815</t>
  </si>
  <si>
    <t>TP144818</t>
  </si>
  <si>
    <t>TP144888</t>
  </si>
  <si>
    <t>TP144930</t>
  </si>
  <si>
    <t>TP144997</t>
  </si>
  <si>
    <t>TP145003</t>
  </si>
  <si>
    <t>TP145177</t>
  </si>
  <si>
    <t>TP145562</t>
  </si>
  <si>
    <t>TP145781</t>
  </si>
  <si>
    <t>TP145796</t>
  </si>
  <si>
    <t>TP145809</t>
  </si>
  <si>
    <t>TP145834</t>
  </si>
  <si>
    <t>TP145865</t>
  </si>
  <si>
    <t>TP145867</t>
  </si>
  <si>
    <t>TP146025</t>
  </si>
  <si>
    <t>TP146062</t>
  </si>
  <si>
    <t>TP146096</t>
  </si>
  <si>
    <t>TP146107</t>
  </si>
  <si>
    <t>TP146124</t>
  </si>
  <si>
    <t>TP146128</t>
  </si>
  <si>
    <t>TP146422</t>
  </si>
  <si>
    <t>TP146423</t>
  </si>
  <si>
    <t>TP146432</t>
  </si>
  <si>
    <t>TP146435</t>
  </si>
  <si>
    <t>TP146456</t>
  </si>
  <si>
    <t>TP146472</t>
  </si>
  <si>
    <t>TP146575</t>
  </si>
  <si>
    <t>TP146654</t>
  </si>
  <si>
    <t>TP146695</t>
  </si>
  <si>
    <t>TP146708</t>
  </si>
  <si>
    <t>TP146774</t>
  </si>
  <si>
    <t>TP146897</t>
  </si>
  <si>
    <t>TP146934</t>
  </si>
  <si>
    <t>TP147052</t>
  </si>
  <si>
    <t>TP147075</t>
  </si>
  <si>
    <t>TP147182</t>
  </si>
  <si>
    <t>TP147387</t>
  </si>
  <si>
    <t>TP147426</t>
  </si>
  <si>
    <t>TP147640</t>
  </si>
  <si>
    <t>TP147698</t>
  </si>
  <si>
    <t>TP147711</t>
  </si>
  <si>
    <t>TP147719</t>
  </si>
  <si>
    <t>TP147741</t>
  </si>
  <si>
    <t>TP147758</t>
  </si>
  <si>
    <t>TP147859</t>
  </si>
  <si>
    <t>TP147903</t>
  </si>
  <si>
    <t>TP148033</t>
  </si>
  <si>
    <t>TP148157</t>
  </si>
  <si>
    <t>TP148299</t>
  </si>
  <si>
    <t>TP148431</t>
  </si>
  <si>
    <t>TP148437</t>
  </si>
  <si>
    <t>TP148680</t>
  </si>
  <si>
    <t>TP148721</t>
  </si>
  <si>
    <t>TP148872</t>
  </si>
  <si>
    <t>TP148918</t>
  </si>
  <si>
    <t>TP149030</t>
  </si>
  <si>
    <t>TP149053</t>
  </si>
  <si>
    <t>TP149227</t>
  </si>
  <si>
    <t>TP149283</t>
  </si>
  <si>
    <t>TP149510</t>
  </si>
  <si>
    <t>TP149587</t>
  </si>
  <si>
    <t>TP149695</t>
  </si>
  <si>
    <t>TP149809</t>
  </si>
  <si>
    <t>TP149850</t>
  </si>
  <si>
    <t>TP149871</t>
  </si>
  <si>
    <t>TP149975</t>
  </si>
  <si>
    <t>TP150004</t>
  </si>
  <si>
    <t>TP150005</t>
  </si>
  <si>
    <t>TP150017</t>
  </si>
  <si>
    <t>TP150034</t>
  </si>
  <si>
    <t>TP150197</t>
  </si>
  <si>
    <t>TP150205</t>
  </si>
  <si>
    <t>TP150220</t>
  </si>
  <si>
    <t>TP150221</t>
  </si>
  <si>
    <t>TP150272</t>
  </si>
  <si>
    <t>TP150281</t>
  </si>
  <si>
    <t>TP150305</t>
  </si>
  <si>
    <t>TP150789</t>
  </si>
  <si>
    <t>TP150795</t>
  </si>
  <si>
    <t>TP150823</t>
  </si>
  <si>
    <t>TP150827</t>
  </si>
  <si>
    <t>TP150879</t>
  </si>
  <si>
    <t>TP150888</t>
  </si>
  <si>
    <t>TP151028</t>
  </si>
  <si>
    <t>TP151034</t>
  </si>
  <si>
    <t>TP151071</t>
  </si>
  <si>
    <t>TP151443</t>
  </si>
  <si>
    <t>TP151466</t>
  </si>
  <si>
    <t>TP151582</t>
  </si>
  <si>
    <t>TP151616</t>
  </si>
  <si>
    <t>TP151617</t>
  </si>
  <si>
    <t>TP151630</t>
  </si>
  <si>
    <t>TP151878</t>
  </si>
  <si>
    <t>TP151981</t>
  </si>
  <si>
    <t>TP152009</t>
  </si>
  <si>
    <t>TP152056</t>
  </si>
  <si>
    <t>TP152063</t>
  </si>
  <si>
    <t>TP152122</t>
  </si>
  <si>
    <t>TP152155</t>
  </si>
  <si>
    <t>TP152166</t>
  </si>
  <si>
    <t>TP152342</t>
  </si>
  <si>
    <t>TP152380</t>
  </si>
  <si>
    <t>TP152409</t>
  </si>
  <si>
    <t>TP152505</t>
  </si>
  <si>
    <t>TP152511</t>
  </si>
  <si>
    <t>TP152556</t>
  </si>
  <si>
    <t>TP152700</t>
  </si>
  <si>
    <t>TP152709</t>
  </si>
  <si>
    <t>TP152718</t>
  </si>
  <si>
    <t>TP152806</t>
  </si>
  <si>
    <t>TP152882</t>
  </si>
  <si>
    <t>TP153019</t>
  </si>
  <si>
    <t>TP153213</t>
  </si>
  <si>
    <t>TP153239</t>
  </si>
  <si>
    <t>TP153339</t>
  </si>
  <si>
    <t>TP153473</t>
  </si>
  <si>
    <t>TP153476</t>
  </si>
  <si>
    <t>TP153481</t>
  </si>
  <si>
    <t>TP153500</t>
  </si>
  <si>
    <t>TP153511</t>
  </si>
  <si>
    <t>TP153515</t>
  </si>
  <si>
    <t>TP153533</t>
  </si>
  <si>
    <t>TP153612</t>
  </si>
  <si>
    <t>TP153683</t>
  </si>
  <si>
    <t>TP153696</t>
  </si>
  <si>
    <t>TP153865</t>
  </si>
  <si>
    <t>TP153891</t>
  </si>
  <si>
    <t>TP154137</t>
  </si>
  <si>
    <t>TP154327</t>
  </si>
  <si>
    <t>TP154406</t>
  </si>
  <si>
    <t>TP154414</t>
  </si>
  <si>
    <t>TP154500</t>
  </si>
  <si>
    <t>TP154510</t>
  </si>
  <si>
    <t>TP154644</t>
  </si>
  <si>
    <t>TP154672</t>
  </si>
  <si>
    <t>TP154701</t>
  </si>
  <si>
    <t>TP154805</t>
  </si>
  <si>
    <t>TP154819</t>
  </si>
  <si>
    <t>TP154922</t>
  </si>
  <si>
    <t>TP154924</t>
  </si>
  <si>
    <t>TP155142</t>
  </si>
  <si>
    <t>TP155191</t>
  </si>
  <si>
    <t>TP155202</t>
  </si>
  <si>
    <t>TP155315</t>
  </si>
  <si>
    <t>TP155357</t>
  </si>
  <si>
    <t>TP155374</t>
  </si>
  <si>
    <t>TP155404</t>
  </si>
  <si>
    <t>TP155414</t>
  </si>
  <si>
    <t>TP155487</t>
  </si>
  <si>
    <t>TP155500</t>
  </si>
  <si>
    <t>TP155582</t>
  </si>
  <si>
    <t>TP155675</t>
  </si>
  <si>
    <t>TP155845</t>
  </si>
  <si>
    <t>TP155880</t>
  </si>
  <si>
    <t>TP155898</t>
  </si>
  <si>
    <t>TP155962</t>
  </si>
  <si>
    <t>TP156037</t>
  </si>
  <si>
    <t>TP156057</t>
  </si>
  <si>
    <t>TP156061</t>
  </si>
  <si>
    <t>TP156065</t>
  </si>
  <si>
    <t>TP156101</t>
  </si>
  <si>
    <t>TP156136</t>
  </si>
  <si>
    <t>TP156223</t>
  </si>
  <si>
    <t>TP156242</t>
  </si>
  <si>
    <t>TP156419</t>
  </si>
  <si>
    <t>TP156491</t>
  </si>
  <si>
    <t>TP156548</t>
  </si>
  <si>
    <t>TP156550</t>
  </si>
  <si>
    <t>TP156629</t>
  </si>
  <si>
    <t>TP156659</t>
  </si>
  <si>
    <t>TP156806</t>
  </si>
  <si>
    <t>TP156810</t>
  </si>
  <si>
    <t>TP157003</t>
  </si>
  <si>
    <t>TP157241</t>
  </si>
  <si>
    <t>TP157290</t>
  </si>
  <si>
    <t>TP157314</t>
  </si>
  <si>
    <t>TP157346</t>
  </si>
  <si>
    <t>TP157488</t>
  </si>
  <si>
    <t>TP157563</t>
  </si>
  <si>
    <t>TP157579</t>
  </si>
  <si>
    <t>TP157588</t>
  </si>
  <si>
    <t>TP157794</t>
  </si>
  <si>
    <t>TP157801</t>
  </si>
  <si>
    <t>TP157839</t>
  </si>
  <si>
    <t>TP157958</t>
  </si>
  <si>
    <t>TP157962</t>
  </si>
  <si>
    <t>TP158005</t>
  </si>
  <si>
    <t>TP158011</t>
  </si>
  <si>
    <t>TP158030</t>
  </si>
  <si>
    <t>TP158038</t>
  </si>
  <si>
    <t>TP158137</t>
  </si>
  <si>
    <t>TP158199</t>
  </si>
  <si>
    <t>TP158204</t>
  </si>
  <si>
    <t>TP158258</t>
  </si>
  <si>
    <t>TP158297</t>
  </si>
  <si>
    <t>TP158337</t>
  </si>
  <si>
    <t>TP158366</t>
  </si>
  <si>
    <t>TP158463</t>
  </si>
  <si>
    <t>TP158471</t>
  </si>
  <si>
    <t>TP158539</t>
  </si>
  <si>
    <t>TP158549</t>
  </si>
  <si>
    <t>TP158575</t>
  </si>
  <si>
    <t>TP158576</t>
  </si>
  <si>
    <t>TP158709</t>
  </si>
  <si>
    <t>TP158728</t>
  </si>
  <si>
    <t>TP158750</t>
  </si>
  <si>
    <t>TP158752</t>
  </si>
  <si>
    <t>TP158812</t>
  </si>
  <si>
    <t>TP158844</t>
  </si>
  <si>
    <t>TP158908</t>
  </si>
  <si>
    <t>TP159068</t>
  </si>
  <si>
    <t>TP159185</t>
  </si>
  <si>
    <t>TP159233</t>
  </si>
  <si>
    <t>TP159254</t>
  </si>
  <si>
    <t>TP159264</t>
  </si>
  <si>
    <t>TP159269</t>
  </si>
  <si>
    <t>TP159310</t>
  </si>
  <si>
    <t>TP159365</t>
  </si>
  <si>
    <t>TP159372</t>
  </si>
  <si>
    <t>TP159460</t>
  </si>
  <si>
    <t>TP159461</t>
  </si>
  <si>
    <t>TP159466</t>
  </si>
  <si>
    <t>TP159505</t>
  </si>
  <si>
    <t>TP159518</t>
  </si>
  <si>
    <t>TP159519</t>
  </si>
  <si>
    <t>TP159667</t>
  </si>
  <si>
    <t>TP159779</t>
  </si>
  <si>
    <t>TP159827</t>
  </si>
  <si>
    <t>TP159850</t>
  </si>
  <si>
    <t>TP159854</t>
  </si>
  <si>
    <t>TP160013</t>
  </si>
  <si>
    <t>TP160077</t>
  </si>
  <si>
    <t>TP160093</t>
  </si>
  <si>
    <t>TP160102</t>
  </si>
  <si>
    <t>TP160109</t>
  </si>
  <si>
    <t>TP160183</t>
  </si>
  <si>
    <t>TP160188</t>
  </si>
  <si>
    <t>TP160192</t>
  </si>
  <si>
    <t>TP160227</t>
  </si>
  <si>
    <t>TP160235</t>
  </si>
  <si>
    <t>TP160329</t>
  </si>
  <si>
    <t>TP160331</t>
  </si>
  <si>
    <t>TP160334</t>
  </si>
  <si>
    <t>TP160378</t>
  </si>
  <si>
    <t>TP160468</t>
  </si>
  <si>
    <t>TP160481</t>
  </si>
  <si>
    <t>TP160487</t>
  </si>
  <si>
    <t>TP160527</t>
  </si>
  <si>
    <t>TP160593</t>
  </si>
  <si>
    <t>TP160620</t>
  </si>
  <si>
    <t>TP160648</t>
  </si>
  <si>
    <t>TP160672</t>
  </si>
  <si>
    <t>TP160687</t>
  </si>
  <si>
    <t>TP160724</t>
  </si>
  <si>
    <t>TP160726</t>
  </si>
  <si>
    <t>TP160730</t>
  </si>
  <si>
    <t>TP160752</t>
  </si>
  <si>
    <t>TP160805</t>
  </si>
  <si>
    <t>TP160815</t>
  </si>
  <si>
    <t>TP160833</t>
  </si>
  <si>
    <t>TP160905</t>
  </si>
  <si>
    <t>TP160942</t>
  </si>
  <si>
    <t>TP160981</t>
  </si>
  <si>
    <t>TP161018</t>
  </si>
  <si>
    <t>TP161021</t>
  </si>
  <si>
    <t>TP161086</t>
  </si>
  <si>
    <t>TP161171</t>
  </si>
  <si>
    <t>TP161178</t>
  </si>
  <si>
    <t>TP161183</t>
  </si>
  <si>
    <t>TP161281</t>
  </si>
  <si>
    <t>TP161311</t>
  </si>
  <si>
    <t>TP161329</t>
  </si>
  <si>
    <t>TP161436</t>
  </si>
  <si>
    <t>TP161537</t>
  </si>
  <si>
    <t>TP161583</t>
  </si>
  <si>
    <t>TP161794</t>
  </si>
  <si>
    <t>TP161805</t>
  </si>
  <si>
    <t>TP161974</t>
  </si>
  <si>
    <t>TP162241</t>
  </si>
  <si>
    <t>TP162301</t>
  </si>
  <si>
    <t>TP162310</t>
  </si>
  <si>
    <t>TP162332</t>
  </si>
  <si>
    <t>TP162371</t>
  </si>
  <si>
    <t>TP162401</t>
  </si>
  <si>
    <t>TP162483</t>
  </si>
  <si>
    <t>TP162536</t>
  </si>
  <si>
    <t>TP162539</t>
  </si>
  <si>
    <t>TP162549</t>
  </si>
  <si>
    <t>TP162592</t>
  </si>
  <si>
    <t>TP162597</t>
  </si>
  <si>
    <t>TP162632</t>
  </si>
  <si>
    <t>TP162754</t>
  </si>
  <si>
    <t>TP162777</t>
  </si>
  <si>
    <t>TP162813</t>
  </si>
  <si>
    <t>TP162847</t>
  </si>
  <si>
    <t>TP162864</t>
  </si>
  <si>
    <t>TP162968</t>
  </si>
  <si>
    <t>TP163135</t>
  </si>
  <si>
    <t>TP163155</t>
  </si>
  <si>
    <t>TP163160</t>
  </si>
  <si>
    <t>TP163173</t>
  </si>
  <si>
    <t>TP163243</t>
  </si>
  <si>
    <t>TP163292</t>
  </si>
  <si>
    <t>TP163338</t>
  </si>
  <si>
    <t>TP163348</t>
  </si>
  <si>
    <t>TP163375</t>
  </si>
  <si>
    <t>TP163530</t>
  </si>
  <si>
    <t>TP163618</t>
  </si>
  <si>
    <t>TP163673</t>
  </si>
  <si>
    <t>TP163677</t>
  </si>
  <si>
    <t>TP163692</t>
  </si>
  <si>
    <t>TP163705</t>
  </si>
  <si>
    <t>TP163706</t>
  </si>
  <si>
    <t>TP163721</t>
  </si>
  <si>
    <t>TP163772</t>
  </si>
  <si>
    <t>TP163787</t>
  </si>
  <si>
    <t>TP163789</t>
  </si>
  <si>
    <t>TP163860</t>
  </si>
  <si>
    <t>TP163900</t>
  </si>
  <si>
    <t>TP163923</t>
  </si>
  <si>
    <t>TP163929</t>
  </si>
  <si>
    <t>TP163930</t>
  </si>
  <si>
    <t>TP163995</t>
  </si>
  <si>
    <t>TP164016</t>
  </si>
  <si>
    <t>TP164041</t>
  </si>
  <si>
    <t>TP164044</t>
  </si>
  <si>
    <t>TP164060</t>
  </si>
  <si>
    <t>TP164133</t>
  </si>
  <si>
    <t>TP164140</t>
  </si>
  <si>
    <t>TP164155</t>
  </si>
  <si>
    <t>TP164158</t>
  </si>
  <si>
    <t>TP164210</t>
  </si>
  <si>
    <t>TP164378</t>
  </si>
  <si>
    <t>TP164398</t>
  </si>
  <si>
    <t>TP164439</t>
  </si>
  <si>
    <t>TP164514</t>
  </si>
  <si>
    <t>TP164629</t>
  </si>
  <si>
    <t>TP164661</t>
  </si>
  <si>
    <t>TP165358</t>
  </si>
  <si>
    <t>TP165362</t>
  </si>
  <si>
    <t>TP165380</t>
  </si>
  <si>
    <t>TP165539</t>
  </si>
  <si>
    <t>TP165576</t>
  </si>
  <si>
    <t>TP165585</t>
  </si>
  <si>
    <t>TP165587</t>
  </si>
  <si>
    <t>TP165796</t>
  </si>
  <si>
    <t>TP165836</t>
  </si>
  <si>
    <t>TP165961</t>
  </si>
  <si>
    <t>TP166018</t>
  </si>
  <si>
    <t>TP166042</t>
  </si>
  <si>
    <t>TP166051</t>
  </si>
  <si>
    <t>TP166135</t>
  </si>
  <si>
    <t>TP166155</t>
  </si>
  <si>
    <t>TP166160</t>
  </si>
  <si>
    <t>TP166168</t>
  </si>
  <si>
    <t>TP166292</t>
  </si>
  <si>
    <t>TP166376</t>
  </si>
  <si>
    <t>TP166433</t>
  </si>
  <si>
    <t>TP166440</t>
  </si>
  <si>
    <t>TP166481</t>
  </si>
  <si>
    <t>TP166492</t>
  </si>
  <si>
    <t>TP166501</t>
  </si>
  <si>
    <t>TP166552</t>
  </si>
  <si>
    <t>TP166590</t>
  </si>
  <si>
    <t>TP166774</t>
  </si>
  <si>
    <t>TP166877</t>
  </si>
  <si>
    <t>TP166900</t>
  </si>
  <si>
    <t>TP166904</t>
  </si>
  <si>
    <t>TP166938</t>
  </si>
  <si>
    <t>TP166952</t>
  </si>
  <si>
    <t>TP166965</t>
  </si>
  <si>
    <t>TP167013</t>
  </si>
  <si>
    <t>TP167040</t>
  </si>
  <si>
    <t>TP167116</t>
  </si>
  <si>
    <t>TP167190</t>
  </si>
  <si>
    <t>TP167208</t>
  </si>
  <si>
    <t>TP167280</t>
  </si>
  <si>
    <t>TP167287</t>
  </si>
  <si>
    <t>TP167438</t>
  </si>
  <si>
    <t>TP167467</t>
  </si>
  <si>
    <t>TP167522</t>
  </si>
  <si>
    <t>TP167547</t>
  </si>
  <si>
    <t>TP167777</t>
  </si>
  <si>
    <t>TP167782</t>
  </si>
  <si>
    <t>TP167786</t>
  </si>
  <si>
    <t>TP167893</t>
  </si>
  <si>
    <t>TP167934</t>
  </si>
  <si>
    <t>TP167990</t>
  </si>
  <si>
    <t>TP168009</t>
  </si>
  <si>
    <t>TP168043</t>
  </si>
  <si>
    <t>TP168046</t>
  </si>
  <si>
    <t>TP168139</t>
  </si>
  <si>
    <t>TP168162</t>
  </si>
  <si>
    <t>TP168207</t>
  </si>
  <si>
    <t>TP168226</t>
  </si>
  <si>
    <t>TP168281</t>
  </si>
  <si>
    <t>TP168319</t>
  </si>
  <si>
    <t>TP168334</t>
  </si>
  <si>
    <t>TP168346</t>
  </si>
  <si>
    <t>TP168418</t>
  </si>
  <si>
    <t>TP168441</t>
  </si>
  <si>
    <t>TP168491</t>
  </si>
  <si>
    <t>TP168495</t>
  </si>
  <si>
    <t>TP168538</t>
  </si>
  <si>
    <t>TP168592</t>
  </si>
  <si>
    <t>TP168634</t>
  </si>
  <si>
    <t>TP168701</t>
  </si>
  <si>
    <t>TP168720</t>
  </si>
  <si>
    <t>TP168788</t>
  </si>
  <si>
    <t>TP168885</t>
  </si>
  <si>
    <t>TP168893</t>
  </si>
  <si>
    <t>TP169008</t>
  </si>
  <si>
    <t>TP169027</t>
  </si>
  <si>
    <t>TP169110</t>
  </si>
  <si>
    <t>TP169118</t>
  </si>
  <si>
    <t>TP169172</t>
  </si>
  <si>
    <t>TP169179</t>
  </si>
  <si>
    <t>TP169317</t>
  </si>
  <si>
    <t>TP169346</t>
  </si>
  <si>
    <t>TP169422</t>
  </si>
  <si>
    <t>TP169429</t>
  </si>
  <si>
    <t>TP169452</t>
  </si>
  <si>
    <t>TP169478</t>
  </si>
  <si>
    <t>TP169507</t>
  </si>
  <si>
    <t>TP169595</t>
  </si>
  <si>
    <t>TP169615</t>
  </si>
  <si>
    <t>TP169712</t>
  </si>
  <si>
    <t>TP169759</t>
  </si>
  <si>
    <t>TP169762</t>
  </si>
  <si>
    <t>TP169770</t>
  </si>
  <si>
    <t>TP169816</t>
  </si>
  <si>
    <t>TP169842</t>
  </si>
  <si>
    <t>TP169852</t>
  </si>
  <si>
    <t>TP169892</t>
  </si>
  <si>
    <t>TP169985</t>
  </si>
  <si>
    <t>TP170002</t>
  </si>
  <si>
    <t>TP170014</t>
  </si>
  <si>
    <t>TP170025</t>
  </si>
  <si>
    <t>TP170030</t>
  </si>
  <si>
    <t>TP170102</t>
  </si>
  <si>
    <t>TP170110</t>
  </si>
  <si>
    <t>TP170114</t>
  </si>
  <si>
    <t>TP170146</t>
  </si>
  <si>
    <t>TP170189</t>
  </si>
  <si>
    <t>TP170196</t>
  </si>
  <si>
    <t>TP170278</t>
  </si>
  <si>
    <t>TP170296</t>
  </si>
  <si>
    <t>TP170314</t>
  </si>
  <si>
    <t>TP170346</t>
  </si>
  <si>
    <t>TP170349</t>
  </si>
  <si>
    <t>TP170420</t>
  </si>
  <si>
    <t>TP170602</t>
  </si>
  <si>
    <t>TP170616</t>
  </si>
  <si>
    <t>TP170655</t>
  </si>
  <si>
    <t>TP170658</t>
  </si>
  <si>
    <t>TP170725</t>
  </si>
  <si>
    <t>TP170897</t>
  </si>
  <si>
    <t>TP170966</t>
  </si>
  <si>
    <t>TP171367</t>
  </si>
  <si>
    <t>TP171368</t>
  </si>
  <si>
    <t>TP171414</t>
  </si>
  <si>
    <t>TP171418</t>
  </si>
  <si>
    <t>TP171444</t>
  </si>
  <si>
    <t>TP171590</t>
  </si>
  <si>
    <t>TP171591</t>
  </si>
  <si>
    <t>TP171609</t>
  </si>
  <si>
    <t>TP171628</t>
  </si>
  <si>
    <t>TP171636</t>
  </si>
  <si>
    <t>TP171644</t>
  </si>
  <si>
    <t>TP171713</t>
  </si>
  <si>
    <t>TP171750</t>
  </si>
  <si>
    <t>TP171838</t>
  </si>
  <si>
    <t>TP171844</t>
  </si>
  <si>
    <t>TP171851</t>
  </si>
  <si>
    <t>TP171858</t>
  </si>
  <si>
    <t>TP171872</t>
  </si>
  <si>
    <t>TP171912</t>
  </si>
  <si>
    <t>TP172173</t>
  </si>
  <si>
    <t>TP172232</t>
  </si>
  <si>
    <t>TP172254</t>
  </si>
  <si>
    <t>TP172258</t>
  </si>
  <si>
    <t>TP172306</t>
  </si>
  <si>
    <t>TP172441</t>
  </si>
  <si>
    <t>TP172447</t>
  </si>
  <si>
    <t>TP172448</t>
  </si>
  <si>
    <t>TP172501</t>
  </si>
  <si>
    <t>TP172510</t>
  </si>
  <si>
    <t>TP172654</t>
  </si>
  <si>
    <t>TP172660</t>
  </si>
  <si>
    <t>TP172702</t>
  </si>
  <si>
    <t>TP172726</t>
  </si>
  <si>
    <t>TP172746</t>
  </si>
  <si>
    <t>TP172766</t>
  </si>
  <si>
    <t>TP172787</t>
  </si>
  <si>
    <t>TP172804</t>
  </si>
  <si>
    <t>TP172834</t>
  </si>
  <si>
    <t>TP172855</t>
  </si>
  <si>
    <t>TP172918</t>
  </si>
  <si>
    <t>TP172920</t>
  </si>
  <si>
    <t>TP172948</t>
  </si>
  <si>
    <t>TP173026</t>
  </si>
  <si>
    <t>TP173042</t>
  </si>
  <si>
    <t>TP173053</t>
  </si>
  <si>
    <t>TP173132</t>
  </si>
  <si>
    <t>TP173141</t>
  </si>
  <si>
    <t>TP173195</t>
  </si>
  <si>
    <t>TP173250</t>
  </si>
  <si>
    <t>TP173362</t>
  </si>
  <si>
    <t>TP173369</t>
  </si>
  <si>
    <t>TP173458</t>
  </si>
  <si>
    <t>TP173467</t>
  </si>
  <si>
    <t>TP173511</t>
  </si>
  <si>
    <t>TP173534</t>
  </si>
  <si>
    <t>TP173556</t>
  </si>
  <si>
    <t>TP173573</t>
  </si>
  <si>
    <t>TP173578</t>
  </si>
  <si>
    <t>TP173583</t>
  </si>
  <si>
    <t>TP173623</t>
  </si>
  <si>
    <t>TP173646</t>
  </si>
  <si>
    <t>TP173663</t>
  </si>
  <si>
    <t>TP173665</t>
  </si>
  <si>
    <t>TP173678</t>
  </si>
  <si>
    <t>TP173695</t>
  </si>
  <si>
    <t>TP173714</t>
  </si>
  <si>
    <t>TP173774</t>
  </si>
  <si>
    <t>TP173875</t>
  </si>
  <si>
    <t>TP173906</t>
  </si>
  <si>
    <t>TP174000</t>
  </si>
  <si>
    <t>TP174008</t>
  </si>
  <si>
    <t>TP174133</t>
  </si>
  <si>
    <t>TP174141</t>
  </si>
  <si>
    <t>TP174178</t>
  </si>
  <si>
    <t>TP174184</t>
  </si>
  <si>
    <t>TP174211</t>
  </si>
  <si>
    <t>TP174245</t>
  </si>
  <si>
    <t>TP174263</t>
  </si>
  <si>
    <t>TP174297</t>
  </si>
  <si>
    <t>TP174313</t>
  </si>
  <si>
    <t>TP174387</t>
  </si>
  <si>
    <t>TP174448</t>
  </si>
  <si>
    <t>TP174534</t>
  </si>
  <si>
    <t>TP174556</t>
  </si>
  <si>
    <t>TP174587</t>
  </si>
  <si>
    <t>TP174631</t>
  </si>
  <si>
    <t>TP174719</t>
  </si>
  <si>
    <t>TP174791</t>
  </si>
  <si>
    <t>TP174889</t>
  </si>
  <si>
    <t>TP174976</t>
  </si>
  <si>
    <t>TP174996</t>
  </si>
  <si>
    <t>TP175040</t>
  </si>
  <si>
    <t>TP175107</t>
  </si>
  <si>
    <t>TP175125</t>
  </si>
  <si>
    <t>TP175143</t>
  </si>
  <si>
    <t>TP175219</t>
  </si>
  <si>
    <t>TP175236</t>
  </si>
  <si>
    <t>TP175303</t>
  </si>
  <si>
    <t>TP175443</t>
  </si>
  <si>
    <t>TP175521</t>
  </si>
  <si>
    <t>TP175593</t>
  </si>
  <si>
    <t>TP175620</t>
  </si>
  <si>
    <t>TP175653</t>
  </si>
  <si>
    <t>TP175702</t>
  </si>
  <si>
    <t>TP175732</t>
  </si>
  <si>
    <t>TP175766</t>
  </si>
  <si>
    <t>TP175800</t>
  </si>
  <si>
    <t>TP175806</t>
  </si>
  <si>
    <t>TP175816</t>
  </si>
  <si>
    <t>TP175840</t>
  </si>
  <si>
    <t>TP175871</t>
  </si>
  <si>
    <t>TP175883</t>
  </si>
  <si>
    <t>TP175908</t>
  </si>
  <si>
    <t>TP175927</t>
  </si>
  <si>
    <t>TP176035</t>
  </si>
  <si>
    <t>TP176062</t>
  </si>
  <si>
    <t>TP176208</t>
  </si>
  <si>
    <t>TP176210</t>
  </si>
  <si>
    <t>TP176223</t>
  </si>
  <si>
    <t>TP176238</t>
  </si>
  <si>
    <t>TP176253</t>
  </si>
  <si>
    <t>TP176380</t>
  </si>
  <si>
    <t>TP176384</t>
  </si>
  <si>
    <t>TP176447</t>
  </si>
  <si>
    <t>TP176464</t>
  </si>
  <si>
    <t>TP176519</t>
  </si>
  <si>
    <t>TP176663</t>
  </si>
  <si>
    <t>TP176682</t>
  </si>
  <si>
    <t>TP176835</t>
  </si>
  <si>
    <t>TP176839</t>
  </si>
  <si>
    <t>TP176841</t>
  </si>
  <si>
    <t>TP176880</t>
  </si>
  <si>
    <t>TP176936</t>
  </si>
  <si>
    <t>TP176952</t>
  </si>
  <si>
    <t>TP177009</t>
  </si>
  <si>
    <t>TP177089</t>
  </si>
  <si>
    <t>TP177130</t>
  </si>
  <si>
    <t>TP177162</t>
  </si>
  <si>
    <t>TP177166</t>
  </si>
  <si>
    <t>TP177199</t>
  </si>
  <si>
    <t>TP177327</t>
  </si>
  <si>
    <t>TP177523</t>
  </si>
  <si>
    <t>TP177536</t>
  </si>
  <si>
    <t>TP177547</t>
  </si>
  <si>
    <t>TP177678</t>
  </si>
  <si>
    <t>TP177752</t>
  </si>
  <si>
    <t>TP177753</t>
  </si>
  <si>
    <t>TP177807</t>
  </si>
  <si>
    <t>TP177818</t>
  </si>
  <si>
    <t>TP177830</t>
  </si>
  <si>
    <t>TP177837</t>
  </si>
  <si>
    <t>TP177990</t>
  </si>
  <si>
    <t>TP178092</t>
  </si>
  <si>
    <t>TP178139</t>
  </si>
  <si>
    <t>TP178160</t>
  </si>
  <si>
    <t>TP178192</t>
  </si>
  <si>
    <t>TP178194</t>
  </si>
  <si>
    <t>TP178216</t>
  </si>
  <si>
    <t>TP178231</t>
  </si>
  <si>
    <t>TP178301</t>
  </si>
  <si>
    <t>TP178315</t>
  </si>
  <si>
    <t>TP178400</t>
  </si>
  <si>
    <t>TP178437</t>
  </si>
  <si>
    <t>TP178438</t>
  </si>
  <si>
    <t>TP178455</t>
  </si>
  <si>
    <t>TP178525</t>
  </si>
  <si>
    <t>TP178616</t>
  </si>
  <si>
    <t>TP178620</t>
  </si>
  <si>
    <t>TP178651</t>
  </si>
  <si>
    <t>TP178720</t>
  </si>
  <si>
    <t>TP178749</t>
  </si>
  <si>
    <t>TP178843</t>
  </si>
  <si>
    <t>TP178862</t>
  </si>
  <si>
    <t>TP178993</t>
  </si>
  <si>
    <t>TP179008</t>
  </si>
  <si>
    <t>TP179063</t>
  </si>
  <si>
    <t>TP179103</t>
  </si>
  <si>
    <t>TP179131</t>
  </si>
  <si>
    <t>TP179163</t>
  </si>
  <si>
    <t>TP179166</t>
  </si>
  <si>
    <t>TP179234</t>
  </si>
  <si>
    <t>TP179275</t>
  </si>
  <si>
    <t>TP179279</t>
  </si>
  <si>
    <t>TP179452</t>
  </si>
  <si>
    <t>TP179464</t>
  </si>
  <si>
    <t>TP179522</t>
  </si>
  <si>
    <t>TP179590</t>
  </si>
  <si>
    <t>TP179683</t>
  </si>
  <si>
    <t>TP179753</t>
  </si>
  <si>
    <t>TP179766</t>
  </si>
  <si>
    <t>TP179797</t>
  </si>
  <si>
    <t>TP179859</t>
  </si>
  <si>
    <t>TP179883</t>
  </si>
  <si>
    <t>TP179891</t>
  </si>
  <si>
    <t>TP179905</t>
  </si>
  <si>
    <t>TP179917</t>
  </si>
  <si>
    <t>TP179937</t>
  </si>
  <si>
    <t>TP179992</t>
  </si>
  <si>
    <t>TP180013</t>
  </si>
  <si>
    <t>TP180056</t>
  </si>
  <si>
    <t>TP180108</t>
  </si>
  <si>
    <t>TP180141</t>
  </si>
  <si>
    <t>TP180163</t>
  </si>
  <si>
    <t>TP180218</t>
  </si>
  <si>
    <t>TP180299</t>
  </si>
  <si>
    <t>TP180314</t>
  </si>
  <si>
    <t>TP180322</t>
  </si>
  <si>
    <t>TP180465</t>
  </si>
  <si>
    <t>TP180491</t>
  </si>
  <si>
    <t>TP180494</t>
  </si>
  <si>
    <t>TP180517</t>
  </si>
  <si>
    <t>TP180524</t>
  </si>
  <si>
    <t>TP180688</t>
  </si>
  <si>
    <t>TP180742</t>
  </si>
  <si>
    <t>TP180781</t>
  </si>
  <si>
    <t>TP180894</t>
  </si>
  <si>
    <t>TP180949</t>
  </si>
  <si>
    <t>TP180979</t>
  </si>
  <si>
    <t>TP180999</t>
  </si>
  <si>
    <t>TP181058</t>
  </si>
  <si>
    <t>TP181073</t>
  </si>
  <si>
    <t>TP181093</t>
  </si>
  <si>
    <t>TP181101</t>
  </si>
  <si>
    <t>TP181127</t>
  </si>
  <si>
    <t>TP181190</t>
  </si>
  <si>
    <t>TP181227</t>
  </si>
  <si>
    <t>TP181250</t>
  </si>
  <si>
    <t>TP181252</t>
  </si>
  <si>
    <t>TP181332</t>
  </si>
  <si>
    <t>TP181392</t>
  </si>
  <si>
    <t>TP181457</t>
  </si>
  <si>
    <t>TP181460</t>
  </si>
  <si>
    <t>TP181497</t>
  </si>
  <si>
    <t>TP181508</t>
  </si>
  <si>
    <t>TP181697</t>
  </si>
  <si>
    <t>TP181796</t>
  </si>
  <si>
    <t>TP181807</t>
  </si>
  <si>
    <t>TP181846</t>
  </si>
  <si>
    <t>TP181854</t>
  </si>
  <si>
    <t>TP181882</t>
  </si>
  <si>
    <t>TP181902</t>
  </si>
  <si>
    <t>TP181926</t>
  </si>
  <si>
    <t>TP181967</t>
  </si>
  <si>
    <t>TP181995</t>
  </si>
  <si>
    <t>TP182245</t>
  </si>
  <si>
    <t>TP182297</t>
  </si>
  <si>
    <t>TP182314</t>
  </si>
  <si>
    <t>TP182392</t>
  </si>
  <si>
    <t>TP182422</t>
  </si>
  <si>
    <t>TP182457</t>
  </si>
  <si>
    <t>TP182549</t>
  </si>
  <si>
    <t>TP182621</t>
  </si>
  <si>
    <t>TP182752</t>
  </si>
  <si>
    <t>TP182770</t>
  </si>
  <si>
    <t>TP182866</t>
  </si>
  <si>
    <t>TP182886</t>
  </si>
  <si>
    <t>TP182896</t>
  </si>
  <si>
    <t>TP182911</t>
  </si>
  <si>
    <t>TP183034</t>
  </si>
  <si>
    <t>TP183071</t>
  </si>
  <si>
    <t>TP183073</t>
  </si>
  <si>
    <t>TP183135</t>
  </si>
  <si>
    <t>TP183213</t>
  </si>
  <si>
    <t>TP183230</t>
  </si>
  <si>
    <t>TP183234</t>
  </si>
  <si>
    <t>TP183256</t>
  </si>
  <si>
    <t>TP183270</t>
  </si>
  <si>
    <t>TP183451</t>
  </si>
  <si>
    <t>TP183711</t>
  </si>
  <si>
    <t>TP183739</t>
  </si>
  <si>
    <t>TP183781</t>
  </si>
  <si>
    <t>TP183796</t>
  </si>
  <si>
    <t>TP183967</t>
  </si>
  <si>
    <t>TP183980</t>
  </si>
  <si>
    <t>TP184058</t>
  </si>
  <si>
    <t>TP184222</t>
  </si>
  <si>
    <t>TP184250</t>
  </si>
  <si>
    <t>TP184375</t>
  </si>
  <si>
    <t>TP184391</t>
  </si>
  <si>
    <t>TP184393</t>
  </si>
  <si>
    <t>TP184407</t>
  </si>
  <si>
    <t>TP184505</t>
  </si>
  <si>
    <t>TP184516</t>
  </si>
  <si>
    <t>TP184531</t>
  </si>
  <si>
    <t>TP184582</t>
  </si>
  <si>
    <t>TP184667</t>
  </si>
  <si>
    <t>TP184678</t>
  </si>
  <si>
    <t>TP184692</t>
  </si>
  <si>
    <t>TP184705</t>
  </si>
  <si>
    <t>TP184799</t>
  </si>
  <si>
    <t>TP184807</t>
  </si>
  <si>
    <t>TP184836</t>
  </si>
  <si>
    <t>TP184844</t>
  </si>
  <si>
    <t>TP184849</t>
  </si>
  <si>
    <t>TP184885</t>
  </si>
  <si>
    <t>TP184899</t>
  </si>
  <si>
    <t>TP184945</t>
  </si>
  <si>
    <t>TP184964</t>
  </si>
  <si>
    <t>TP185010</t>
  </si>
  <si>
    <t>TP185016</t>
  </si>
  <si>
    <t>TP185100</t>
  </si>
  <si>
    <t>TP185225</t>
  </si>
  <si>
    <t>TP185226</t>
  </si>
  <si>
    <t>TP185252</t>
  </si>
  <si>
    <t>TP185288</t>
  </si>
  <si>
    <t>TP185294</t>
  </si>
  <si>
    <t>TP185298</t>
  </si>
  <si>
    <t>TP185309</t>
  </si>
  <si>
    <t>TP185310</t>
  </si>
  <si>
    <t>TP185395</t>
  </si>
  <si>
    <t>TP185401</t>
  </si>
  <si>
    <t>TP185495</t>
  </si>
  <si>
    <t>TP185565</t>
  </si>
  <si>
    <t>TP185649</t>
  </si>
  <si>
    <t>TP185653</t>
  </si>
  <si>
    <t>TP185897</t>
  </si>
  <si>
    <t>TP185917</t>
  </si>
  <si>
    <t>TP185939</t>
  </si>
  <si>
    <t>TP185962</t>
  </si>
  <si>
    <t>TP186105</t>
  </si>
  <si>
    <t>TP186284</t>
  </si>
  <si>
    <t>TP186430</t>
  </si>
  <si>
    <t>TP186433</t>
  </si>
  <si>
    <t>TP186444</t>
  </si>
  <si>
    <t>TP186628</t>
  </si>
  <si>
    <t>TP186657</t>
  </si>
  <si>
    <t>TP186746</t>
  </si>
  <si>
    <t>TP186863</t>
  </si>
  <si>
    <t>TP186953</t>
  </si>
  <si>
    <t>TP187087</t>
  </si>
  <si>
    <t>TP187122</t>
  </si>
  <si>
    <t>TP187135</t>
  </si>
  <si>
    <t>TP187149</t>
  </si>
  <si>
    <t>TP187197</t>
  </si>
  <si>
    <t>TP187234</t>
  </si>
  <si>
    <t>TP187258</t>
  </si>
  <si>
    <t>TP187330</t>
  </si>
  <si>
    <t>TP187393</t>
  </si>
  <si>
    <t>TP187405</t>
  </si>
  <si>
    <t>TP187548</t>
  </si>
  <si>
    <t>TP187778</t>
  </si>
  <si>
    <t>TP187812</t>
  </si>
  <si>
    <t>TP187822</t>
  </si>
  <si>
    <t>TP187861</t>
  </si>
  <si>
    <t>TP187879</t>
  </si>
  <si>
    <t>TP187884</t>
  </si>
  <si>
    <t>TP187886</t>
  </si>
  <si>
    <t>TP187892</t>
  </si>
  <si>
    <t>TP187918</t>
  </si>
  <si>
    <t>TP187942</t>
  </si>
  <si>
    <t>TP187975</t>
  </si>
  <si>
    <t>TP187994</t>
  </si>
  <si>
    <t>TP188052</t>
  </si>
  <si>
    <t>TP188073</t>
  </si>
  <si>
    <t>TP188414</t>
  </si>
  <si>
    <t>TP188432</t>
  </si>
  <si>
    <t>TP188449</t>
  </si>
  <si>
    <t>TP188639</t>
  </si>
  <si>
    <t>TP188641</t>
  </si>
  <si>
    <t>TP188877</t>
  </si>
  <si>
    <t>TP188943</t>
  </si>
  <si>
    <t>TP188973</t>
  </si>
  <si>
    <t>TP189006</t>
  </si>
  <si>
    <t>TP189059</t>
  </si>
  <si>
    <t>TP189065</t>
  </si>
  <si>
    <t>TP189070</t>
  </si>
  <si>
    <t>TP189078</t>
  </si>
  <si>
    <t>TP189129</t>
  </si>
  <si>
    <t>TP189206</t>
  </si>
  <si>
    <t>TP189219</t>
  </si>
  <si>
    <t>TP189313</t>
  </si>
  <si>
    <t>TP189379</t>
  </si>
  <si>
    <t>TP189409</t>
  </si>
  <si>
    <t>TP189419</t>
  </si>
  <si>
    <t>TP189441</t>
  </si>
  <si>
    <t>TP189455</t>
  </si>
  <si>
    <t>TP189469</t>
  </si>
  <si>
    <t>TP189474</t>
  </si>
  <si>
    <t>TP189507</t>
  </si>
  <si>
    <t>TP189568</t>
  </si>
  <si>
    <t>TP189633</t>
  </si>
  <si>
    <t>TP189657</t>
  </si>
  <si>
    <t>TP189665</t>
  </si>
  <si>
    <t>TP189668</t>
  </si>
  <si>
    <t>TP189675</t>
  </si>
  <si>
    <t>TP189687</t>
  </si>
  <si>
    <t>TP189689</t>
  </si>
  <si>
    <t>TP189740</t>
  </si>
  <si>
    <t>TP189885</t>
  </si>
  <si>
    <t>TP189888</t>
  </si>
  <si>
    <t>TP189918</t>
  </si>
  <si>
    <t>TP190009</t>
  </si>
  <si>
    <t>TP190033</t>
  </si>
  <si>
    <t>TP190034</t>
  </si>
  <si>
    <t>TP190087</t>
  </si>
  <si>
    <t>TP190150</t>
  </si>
  <si>
    <t>TP190216</t>
  </si>
  <si>
    <t>TP190280</t>
  </si>
  <si>
    <t>TP190318</t>
  </si>
  <si>
    <t>TP190321</t>
  </si>
  <si>
    <t>TP190428</t>
  </si>
  <si>
    <t>TP190442</t>
  </si>
  <si>
    <t>TP190492</t>
  </si>
  <si>
    <t>TP190549</t>
  </si>
  <si>
    <t>TP190633</t>
  </si>
  <si>
    <t>TP190688</t>
  </si>
  <si>
    <t>TP190790</t>
  </si>
  <si>
    <t>TP190872</t>
  </si>
  <si>
    <t>TP190927</t>
  </si>
  <si>
    <t>TP191047</t>
  </si>
  <si>
    <t>TP191052</t>
  </si>
  <si>
    <t>TP191152</t>
  </si>
  <si>
    <t>TP191207</t>
  </si>
  <si>
    <t>TP191271</t>
  </si>
  <si>
    <t>TP191275</t>
  </si>
  <si>
    <t>TP191324</t>
  </si>
  <si>
    <t>TP191335</t>
  </si>
  <si>
    <t>TP191342</t>
  </si>
  <si>
    <t>TP191364</t>
  </si>
  <si>
    <t>TP191369</t>
  </si>
  <si>
    <t>TP191402</t>
  </si>
  <si>
    <t>TP191410</t>
  </si>
  <si>
    <t>TP191455</t>
  </si>
  <si>
    <t>TP191473</t>
  </si>
  <si>
    <t>TP191520</t>
  </si>
  <si>
    <t>TP191608</t>
  </si>
  <si>
    <t>TP192044</t>
  </si>
  <si>
    <t>TP192152</t>
  </si>
  <si>
    <t>TP192216</t>
  </si>
  <si>
    <t>TP192234</t>
  </si>
  <si>
    <t>TP192306</t>
  </si>
  <si>
    <t>TP192308</t>
  </si>
  <si>
    <t>TP192320</t>
  </si>
  <si>
    <t>TP192356</t>
  </si>
  <si>
    <t>TP192390</t>
  </si>
  <si>
    <t>TP192416</t>
  </si>
  <si>
    <t>TP192491</t>
  </si>
  <si>
    <t>TP192517</t>
  </si>
  <si>
    <t>TP192620</t>
  </si>
  <si>
    <t>TP192627</t>
  </si>
  <si>
    <t>TP192934</t>
  </si>
  <si>
    <t>TP192975</t>
  </si>
  <si>
    <t>TP193150</t>
  </si>
  <si>
    <t>TP193153</t>
  </si>
  <si>
    <t>TP193367</t>
  </si>
  <si>
    <t>TP193392</t>
  </si>
  <si>
    <t>TP193465</t>
  </si>
  <si>
    <t>TP193499</t>
  </si>
  <si>
    <t>TP193532</t>
  </si>
  <si>
    <t>TP193753</t>
  </si>
  <si>
    <t>TP193898</t>
  </si>
  <si>
    <t>TP193907</t>
  </si>
  <si>
    <t>TP194063</t>
  </si>
  <si>
    <t>TP194136</t>
  </si>
  <si>
    <t>TP194175</t>
  </si>
  <si>
    <t>TP194177</t>
  </si>
  <si>
    <t>TP194240</t>
  </si>
  <si>
    <t>TP194586</t>
  </si>
  <si>
    <t>TP194645</t>
  </si>
  <si>
    <t>TP194713</t>
  </si>
  <si>
    <t>TP194747</t>
  </si>
  <si>
    <t>TP194815</t>
  </si>
  <si>
    <t>TP194850</t>
  </si>
  <si>
    <t>TP194887</t>
  </si>
  <si>
    <t>TP194896</t>
  </si>
  <si>
    <t>TP194993</t>
  </si>
  <si>
    <t>TP194994</t>
  </si>
  <si>
    <t>TP195038</t>
  </si>
  <si>
    <t>TP195107</t>
  </si>
  <si>
    <t>TP195218</t>
  </si>
  <si>
    <t>TP195257</t>
  </si>
  <si>
    <t>TP195322</t>
  </si>
  <si>
    <t>TP195327</t>
  </si>
  <si>
    <t>TP195367</t>
  </si>
  <si>
    <t>TP195373</t>
  </si>
  <si>
    <t>TP195587</t>
  </si>
  <si>
    <t>TP195685</t>
  </si>
  <si>
    <t>TP195721</t>
  </si>
  <si>
    <t>TP195741</t>
  </si>
  <si>
    <t>TP195819</t>
  </si>
  <si>
    <t>TP195822</t>
  </si>
  <si>
    <t>TP195838</t>
  </si>
  <si>
    <t>TP195900</t>
  </si>
  <si>
    <t>TP195926</t>
  </si>
  <si>
    <t>TP195932</t>
  </si>
  <si>
    <t>TP195962</t>
  </si>
  <si>
    <t>TP196004</t>
  </si>
  <si>
    <t>TP196061</t>
  </si>
  <si>
    <t>TP196073</t>
  </si>
  <si>
    <t>TP196076</t>
  </si>
  <si>
    <t>TP196110</t>
  </si>
  <si>
    <t>TP196182</t>
  </si>
  <si>
    <t>TP196185</t>
  </si>
  <si>
    <t>TP196226</t>
  </si>
  <si>
    <t>TP196301</t>
  </si>
  <si>
    <t>TP196307</t>
  </si>
  <si>
    <t>TP196384</t>
  </si>
  <si>
    <t>TP196490</t>
  </si>
  <si>
    <t>TP196517</t>
  </si>
  <si>
    <t>TP196561</t>
  </si>
  <si>
    <t>TP196584</t>
  </si>
  <si>
    <t>TP196680</t>
  </si>
  <si>
    <t>TP196691</t>
  </si>
  <si>
    <t>TP196905</t>
  </si>
  <si>
    <t>TP196923</t>
  </si>
  <si>
    <t>TP196957</t>
  </si>
  <si>
    <t>TP197033</t>
  </si>
  <si>
    <t>TP197038</t>
  </si>
  <si>
    <t>TP197060</t>
  </si>
  <si>
    <t>TP197092</t>
  </si>
  <si>
    <t>TP197131</t>
  </si>
  <si>
    <t>TP197174</t>
  </si>
  <si>
    <t>TP197185</t>
  </si>
  <si>
    <t>TP197187</t>
  </si>
  <si>
    <t>TP197311</t>
  </si>
  <si>
    <t>TP197351</t>
  </si>
  <si>
    <t>TP197436</t>
  </si>
  <si>
    <t>TP197493</t>
  </si>
  <si>
    <t>TP197531</t>
  </si>
  <si>
    <t>TP197570</t>
  </si>
  <si>
    <t>TP197596</t>
  </si>
  <si>
    <t>TP197613</t>
  </si>
  <si>
    <t>TP197677</t>
  </si>
  <si>
    <t>TP197681</t>
  </si>
  <si>
    <t>TP197729</t>
  </si>
  <si>
    <t>TP197747</t>
  </si>
  <si>
    <t>TP197754</t>
  </si>
  <si>
    <t>TP197766</t>
  </si>
  <si>
    <t>TP197785</t>
  </si>
  <si>
    <t>TP197872</t>
  </si>
  <si>
    <t>TP197890</t>
  </si>
  <si>
    <t>TP197948</t>
  </si>
  <si>
    <t>TP197970</t>
  </si>
  <si>
    <t>TP198015</t>
  </si>
  <si>
    <t>TP198056</t>
  </si>
  <si>
    <t>TP198065</t>
  </si>
  <si>
    <t>TP198126</t>
  </si>
  <si>
    <t>TP198152</t>
  </si>
  <si>
    <t>TP198202</t>
  </si>
  <si>
    <t>TP198253</t>
  </si>
  <si>
    <t>TP198316</t>
  </si>
  <si>
    <t>TP198343</t>
  </si>
  <si>
    <t>TP198396</t>
  </si>
  <si>
    <t>TP198419</t>
  </si>
  <si>
    <t>TP198426</t>
  </si>
  <si>
    <t>TP198433</t>
  </si>
  <si>
    <t>TP198498</t>
  </si>
  <si>
    <t>TP198614</t>
  </si>
  <si>
    <t>TP198615</t>
  </si>
  <si>
    <t>TP198638</t>
  </si>
  <si>
    <t>TP198644</t>
  </si>
  <si>
    <t>TP198647</t>
  </si>
  <si>
    <t>TP198662</t>
  </si>
  <si>
    <t>TP198730</t>
  </si>
  <si>
    <t>TP198822</t>
  </si>
  <si>
    <t>TP198890</t>
  </si>
  <si>
    <t>TP199008</t>
  </si>
  <si>
    <t>TP199027</t>
  </si>
  <si>
    <t>TP199075</t>
  </si>
  <si>
    <t>TP199264</t>
  </si>
  <si>
    <t>TP199490</t>
  </si>
  <si>
    <t>TP199591</t>
  </si>
  <si>
    <t>TP199601</t>
  </si>
  <si>
    <t>TP199608</t>
  </si>
  <si>
    <t>TP199791</t>
  </si>
  <si>
    <t>TP199807</t>
  </si>
  <si>
    <t>TP199859</t>
  </si>
  <si>
    <t>TP199860</t>
  </si>
  <si>
    <t>TP199866</t>
  </si>
  <si>
    <t>TP199887</t>
  </si>
  <si>
    <t>TP199902</t>
  </si>
  <si>
    <t>TP199942</t>
  </si>
  <si>
    <t>TP199951</t>
  </si>
  <si>
    <t>TP200259</t>
  </si>
  <si>
    <t>TP200261</t>
  </si>
  <si>
    <t>TP200327</t>
  </si>
  <si>
    <t>TP200453</t>
  </si>
  <si>
    <t>TP200472</t>
  </si>
  <si>
    <t>TP200576</t>
  </si>
  <si>
    <t>TP200587</t>
  </si>
  <si>
    <t>TP200669</t>
  </si>
  <si>
    <t>TP200743</t>
  </si>
  <si>
    <t>TP200776</t>
  </si>
  <si>
    <t>TP200848</t>
  </si>
  <si>
    <t>TP200865</t>
  </si>
  <si>
    <t>TP200892</t>
  </si>
  <si>
    <t>TP200935</t>
  </si>
  <si>
    <t>TP201097</t>
  </si>
  <si>
    <t>TP201134</t>
  </si>
  <si>
    <t>TP201174</t>
  </si>
  <si>
    <t>TP201280</t>
  </si>
  <si>
    <t>TP201295</t>
  </si>
  <si>
    <t>TP201357</t>
  </si>
  <si>
    <t>TP201401</t>
  </si>
  <si>
    <t>TP201406</t>
  </si>
  <si>
    <t>TP201411</t>
  </si>
  <si>
    <t>TP201416</t>
  </si>
  <si>
    <t>TP201505</t>
  </si>
  <si>
    <t>TP201539</t>
  </si>
  <si>
    <t>TP201653</t>
  </si>
  <si>
    <t>TP201664</t>
  </si>
  <si>
    <t>TP201678</t>
  </si>
  <si>
    <t>TP201747</t>
  </si>
  <si>
    <t>TP201752</t>
  </si>
  <si>
    <t>TP201938</t>
  </si>
  <si>
    <t>TP202015</t>
  </si>
  <si>
    <t>TP202060</t>
  </si>
  <si>
    <t>TP202074</t>
  </si>
  <si>
    <t>TP202104</t>
  </si>
  <si>
    <t>TP202209</t>
  </si>
  <si>
    <t>TP202256</t>
  </si>
  <si>
    <t>TP202284</t>
  </si>
  <si>
    <t>TP202392</t>
  </si>
  <si>
    <t>TP202434</t>
  </si>
  <si>
    <t>TP202446</t>
  </si>
  <si>
    <t>TP202465</t>
  </si>
  <si>
    <t>TP202537</t>
  </si>
  <si>
    <t>TP202546</t>
  </si>
  <si>
    <t>TP202552</t>
  </si>
  <si>
    <t>TP202583</t>
  </si>
  <si>
    <t>TP202889</t>
  </si>
  <si>
    <t>TP202899</t>
  </si>
  <si>
    <t>TP202980</t>
  </si>
  <si>
    <t>TP203172</t>
  </si>
  <si>
    <t>TP203196</t>
  </si>
  <si>
    <t>TP203214</t>
  </si>
  <si>
    <t>TP203225</t>
  </si>
  <si>
    <t>TP203273</t>
  </si>
  <si>
    <t>TP203335</t>
  </si>
  <si>
    <t>TP203336</t>
  </si>
  <si>
    <t>TP203344</t>
  </si>
  <si>
    <t>TP203373</t>
  </si>
  <si>
    <t>TP203440</t>
  </si>
  <si>
    <t>TP203450</t>
  </si>
  <si>
    <t>TP203554</t>
  </si>
  <si>
    <t>TP203569</t>
  </si>
  <si>
    <t>TP203581</t>
  </si>
  <si>
    <t>TP203615</t>
  </si>
  <si>
    <t>TP203625</t>
  </si>
  <si>
    <t>TP203627</t>
  </si>
  <si>
    <t>TP203633</t>
  </si>
  <si>
    <t>TP203667</t>
  </si>
  <si>
    <t>TP203711</t>
  </si>
  <si>
    <t>TP203712</t>
  </si>
  <si>
    <t>TP203716</t>
  </si>
  <si>
    <t>TP203815</t>
  </si>
  <si>
    <t>TP203950</t>
  </si>
  <si>
    <t>TP203977</t>
  </si>
  <si>
    <t>TP204021</t>
  </si>
  <si>
    <t>TP204068</t>
  </si>
  <si>
    <t>TP204100</t>
  </si>
  <si>
    <t>TP204138</t>
  </si>
  <si>
    <t>TP204186</t>
  </si>
  <si>
    <t>TP204191</t>
  </si>
  <si>
    <t>TP204231</t>
  </si>
  <si>
    <t>TP204294</t>
  </si>
  <si>
    <t>TP204357</t>
  </si>
  <si>
    <t>TP204390</t>
  </si>
  <si>
    <t>TP204511</t>
  </si>
  <si>
    <t>TP204533</t>
  </si>
  <si>
    <t>TP204536</t>
  </si>
  <si>
    <t>TP204837</t>
  </si>
  <si>
    <t>TP204841</t>
  </si>
  <si>
    <t>TP204888</t>
  </si>
  <si>
    <t>TP205009</t>
  </si>
  <si>
    <t>TP205136</t>
  </si>
  <si>
    <t>TP205190</t>
  </si>
  <si>
    <t>TP205344</t>
  </si>
  <si>
    <t>TP205391</t>
  </si>
  <si>
    <t>TP205512</t>
  </si>
  <si>
    <t>TP205566</t>
  </si>
  <si>
    <t>TP205597</t>
  </si>
  <si>
    <t>TP205616</t>
  </si>
  <si>
    <t>TP205682</t>
  </si>
  <si>
    <t>TP205683</t>
  </si>
  <si>
    <t>TP205765</t>
  </si>
  <si>
    <t>TP205845</t>
  </si>
  <si>
    <t>TP205874</t>
  </si>
  <si>
    <t>TP205881</t>
  </si>
  <si>
    <t>TP205915</t>
  </si>
  <si>
    <t>TP205956</t>
  </si>
  <si>
    <t>TP205979</t>
  </si>
  <si>
    <t>TP206069</t>
  </si>
  <si>
    <t>TP206335</t>
  </si>
  <si>
    <t>TP206338</t>
  </si>
  <si>
    <t>TP206650</t>
  </si>
  <si>
    <t>TP206754</t>
  </si>
  <si>
    <t>TP206837</t>
  </si>
  <si>
    <t>TP207008</t>
  </si>
  <si>
    <t>TP207042</t>
  </si>
  <si>
    <t>TP207082</t>
  </si>
  <si>
    <t>TP207113</t>
  </si>
  <si>
    <t>TP207141</t>
  </si>
  <si>
    <t>TP207203</t>
  </si>
  <si>
    <t>TP207483</t>
  </si>
  <si>
    <t>TP207551</t>
  </si>
  <si>
    <t>TP207593</t>
  </si>
  <si>
    <t>TP207634</t>
  </si>
  <si>
    <t>TP207713</t>
  </si>
  <si>
    <t>TP207726</t>
  </si>
  <si>
    <t>TP207745</t>
  </si>
  <si>
    <t>TP207794</t>
  </si>
  <si>
    <t>TP207812</t>
  </si>
  <si>
    <t>TP207910</t>
  </si>
  <si>
    <t>TP207916</t>
  </si>
  <si>
    <t>TP207970</t>
  </si>
  <si>
    <t>TP208075</t>
  </si>
  <si>
    <t>TP208155</t>
  </si>
  <si>
    <t>TP208159</t>
  </si>
  <si>
    <t>TP208272</t>
  </si>
  <si>
    <t>TP208273</t>
  </si>
  <si>
    <t>TP208292</t>
  </si>
  <si>
    <t>TP208457</t>
  </si>
  <si>
    <t>TP208529</t>
  </si>
  <si>
    <t>TP208535</t>
  </si>
  <si>
    <t>TP208551</t>
  </si>
  <si>
    <t>TP208641</t>
  </si>
  <si>
    <t>TP208761</t>
  </si>
  <si>
    <t>TP208865</t>
  </si>
  <si>
    <t>TP208875</t>
  </si>
  <si>
    <t>TP208948</t>
  </si>
  <si>
    <t>TP209007</t>
  </si>
  <si>
    <t>TP209144</t>
  </si>
  <si>
    <t>TP209164</t>
  </si>
  <si>
    <t>TP209171</t>
  </si>
  <si>
    <t>TP209198</t>
  </si>
  <si>
    <t>TP209246</t>
  </si>
  <si>
    <t>TP209249</t>
  </si>
  <si>
    <t>TP209252</t>
  </si>
  <si>
    <t>TP209341</t>
  </si>
  <si>
    <t>TP209410</t>
  </si>
  <si>
    <t>TP209429</t>
  </si>
  <si>
    <t>TP209435</t>
  </si>
  <si>
    <t>TP209473</t>
  </si>
  <si>
    <t>TP209609</t>
  </si>
  <si>
    <t>TP209642</t>
  </si>
  <si>
    <t>TP209652</t>
  </si>
  <si>
    <t>TP209693</t>
  </si>
  <si>
    <t>TP209765</t>
  </si>
  <si>
    <t>TP209776</t>
  </si>
  <si>
    <t>TP209777</t>
  </si>
  <si>
    <t>TP209814</t>
  </si>
  <si>
    <t>TP209906</t>
  </si>
  <si>
    <t>TP209932</t>
  </si>
  <si>
    <t>TP209943</t>
  </si>
  <si>
    <t>TP209958</t>
  </si>
  <si>
    <t>TP209975</t>
  </si>
  <si>
    <t>TP209987</t>
  </si>
  <si>
    <t>TP209991</t>
  </si>
  <si>
    <t>TP210056</t>
  </si>
  <si>
    <t>TP210083</t>
  </si>
  <si>
    <t>TP210165</t>
  </si>
  <si>
    <t>TP210200</t>
  </si>
  <si>
    <t>TP210214</t>
  </si>
  <si>
    <t>TP210252</t>
  </si>
  <si>
    <t>TP210328</t>
  </si>
  <si>
    <t>TP210339</t>
  </si>
  <si>
    <t>TP210361</t>
  </si>
  <si>
    <t>TP210533</t>
  </si>
  <si>
    <t>TP210560</t>
  </si>
  <si>
    <t>TP210602</t>
  </si>
  <si>
    <t>TP210621</t>
  </si>
  <si>
    <t>TP210650</t>
  </si>
  <si>
    <t>TP210723</t>
  </si>
  <si>
    <t>TP210734</t>
  </si>
  <si>
    <t>TP210761</t>
  </si>
  <si>
    <t>TP210802</t>
  </si>
  <si>
    <t>TP210803</t>
  </si>
  <si>
    <t>TP210807</t>
  </si>
  <si>
    <t>TP210825</t>
  </si>
  <si>
    <t>TP210851</t>
  </si>
  <si>
    <t>TP210857</t>
  </si>
  <si>
    <t>TP210880</t>
  </si>
  <si>
    <t>TP210881</t>
  </si>
  <si>
    <t>TP210983</t>
  </si>
  <si>
    <t>TP211021</t>
  </si>
  <si>
    <t>TP211077</t>
  </si>
  <si>
    <t>TP211079</t>
  </si>
  <si>
    <t>TP211134</t>
  </si>
  <si>
    <t>TP211163</t>
  </si>
  <si>
    <t>TP211233</t>
  </si>
  <si>
    <t>TP211338</t>
  </si>
  <si>
    <t>TP211419</t>
  </si>
  <si>
    <t>TP211466</t>
  </si>
  <si>
    <t>TP211561</t>
  </si>
  <si>
    <t>TP211841</t>
  </si>
  <si>
    <t>TP211913</t>
  </si>
  <si>
    <t>TP211963</t>
  </si>
  <si>
    <t>TP212044</t>
  </si>
  <si>
    <t>TP212060</t>
  </si>
  <si>
    <t>TP212091</t>
  </si>
  <si>
    <t>TP212101</t>
  </si>
  <si>
    <t>TP212110</t>
  </si>
  <si>
    <t>TP212156</t>
  </si>
  <si>
    <t>TP212176</t>
  </si>
  <si>
    <t>TP212330</t>
  </si>
  <si>
    <t>TP212348</t>
  </si>
  <si>
    <t>TP212363</t>
  </si>
  <si>
    <t>TP212400</t>
  </si>
  <si>
    <t>TP212415</t>
  </si>
  <si>
    <t>TP212428</t>
  </si>
  <si>
    <t>TP212455</t>
  </si>
  <si>
    <t>TP212483</t>
  </si>
  <si>
    <t>TP212522</t>
  </si>
  <si>
    <t>TP212596</t>
  </si>
  <si>
    <t>TP212651</t>
  </si>
  <si>
    <t>TP212672</t>
  </si>
  <si>
    <t>TP212724</t>
  </si>
  <si>
    <t>TP212749</t>
  </si>
  <si>
    <t>TP212816</t>
  </si>
  <si>
    <t>TP212882</t>
  </si>
  <si>
    <t>TP212938</t>
  </si>
  <si>
    <t>TP212989</t>
  </si>
  <si>
    <t>TP213011</t>
  </si>
  <si>
    <t>TP213156</t>
  </si>
  <si>
    <t>TP213208</t>
  </si>
  <si>
    <t>TP213214</t>
  </si>
  <si>
    <t>TP213243</t>
  </si>
  <si>
    <t>TP213281</t>
  </si>
  <si>
    <t>TP213333</t>
  </si>
  <si>
    <t>TP213337</t>
  </si>
  <si>
    <t>TP213343</t>
  </si>
  <si>
    <t>TP213346</t>
  </si>
  <si>
    <t>TP213361</t>
  </si>
  <si>
    <t>TP213377</t>
  </si>
  <si>
    <t>TP213385</t>
  </si>
  <si>
    <t>TP213462</t>
  </si>
  <si>
    <t>TP213483</t>
  </si>
  <si>
    <t>TP213589</t>
  </si>
  <si>
    <t>TP213596</t>
  </si>
  <si>
    <t>TP213688</t>
  </si>
  <si>
    <t>TP213714</t>
  </si>
  <si>
    <t>TP213720</t>
  </si>
  <si>
    <t>TP213756</t>
  </si>
  <si>
    <t>TP213773</t>
  </si>
  <si>
    <t>TP213877</t>
  </si>
  <si>
    <t>TP213904</t>
  </si>
  <si>
    <t>TP213968</t>
  </si>
  <si>
    <t>TP214139</t>
  </si>
  <si>
    <t>TP214149</t>
  </si>
  <si>
    <t>TP214151</t>
  </si>
  <si>
    <t>TP214169</t>
  </si>
  <si>
    <t>TP214213</t>
  </si>
  <si>
    <t>TP214357</t>
  </si>
  <si>
    <t>TP214385</t>
  </si>
  <si>
    <t>TP214386</t>
  </si>
  <si>
    <t>TP214446</t>
  </si>
  <si>
    <t>TP214597</t>
  </si>
  <si>
    <t>TP214637</t>
  </si>
  <si>
    <t>TP214696</t>
  </si>
  <si>
    <t>TP214720</t>
  </si>
  <si>
    <t>TP214751</t>
  </si>
  <si>
    <t>TP214763</t>
  </si>
  <si>
    <t>TP214816</t>
  </si>
  <si>
    <t>TP214844</t>
  </si>
  <si>
    <t>TP214870</t>
  </si>
  <si>
    <t>TP214969</t>
  </si>
  <si>
    <t>TP214974</t>
  </si>
  <si>
    <t>TP214994</t>
  </si>
  <si>
    <t>TP215008</t>
  </si>
  <si>
    <t>TP215024</t>
  </si>
  <si>
    <t>TP215151</t>
  </si>
  <si>
    <t>TP215160</t>
  </si>
  <si>
    <t>TP215289</t>
  </si>
  <si>
    <t>TP215342</t>
  </si>
  <si>
    <t>TP215389</t>
  </si>
  <si>
    <t>TP215425</t>
  </si>
  <si>
    <t>TP215460</t>
  </si>
  <si>
    <t>TP215566</t>
  </si>
  <si>
    <t>TP215577</t>
  </si>
  <si>
    <t>TP215615</t>
  </si>
  <si>
    <t>TP215636</t>
  </si>
  <si>
    <t>TP215841</t>
  </si>
  <si>
    <t>TP215970</t>
  </si>
  <si>
    <t>TP215976</t>
  </si>
  <si>
    <t>TP216091</t>
  </si>
  <si>
    <t>TP216107</t>
  </si>
  <si>
    <t>TP216206</t>
  </si>
  <si>
    <t>TP216305</t>
  </si>
  <si>
    <t>TP216314</t>
  </si>
  <si>
    <t>TP216387</t>
  </si>
  <si>
    <t>TP216388</t>
  </si>
  <si>
    <t>TP216465</t>
  </si>
  <si>
    <t>TP216475</t>
  </si>
  <si>
    <t>TP216792</t>
  </si>
  <si>
    <t>TP216873</t>
  </si>
  <si>
    <t>TP216926</t>
  </si>
  <si>
    <t>TP216958</t>
  </si>
  <si>
    <t>TP217007</t>
  </si>
  <si>
    <t>TP217009</t>
  </si>
  <si>
    <t>TP217069</t>
  </si>
  <si>
    <t>TP217073</t>
  </si>
  <si>
    <t>TP217175</t>
  </si>
  <si>
    <t>TP217199</t>
  </si>
  <si>
    <t>TP217205</t>
  </si>
  <si>
    <t>TP217237</t>
  </si>
  <si>
    <t>TP217242</t>
  </si>
  <si>
    <t>TP217258</t>
  </si>
  <si>
    <t>TP217278</t>
  </si>
  <si>
    <t>TP217326</t>
  </si>
  <si>
    <t>TP217361</t>
  </si>
  <si>
    <t>TP217370</t>
  </si>
  <si>
    <t>TP217373</t>
  </si>
  <si>
    <t>TP217462</t>
  </si>
  <si>
    <t>TP217528</t>
  </si>
  <si>
    <t>TP217531</t>
  </si>
  <si>
    <t>TP217551</t>
  </si>
  <si>
    <t>TP217578</t>
  </si>
  <si>
    <t>TP217587</t>
  </si>
  <si>
    <t>TP217593</t>
  </si>
  <si>
    <t>TP217628</t>
  </si>
  <si>
    <t>TP217676</t>
  </si>
  <si>
    <t>TP217686</t>
  </si>
  <si>
    <t>TP217751</t>
  </si>
  <si>
    <t>TP217767</t>
  </si>
  <si>
    <t>TP217791</t>
  </si>
  <si>
    <t>TP217827</t>
  </si>
  <si>
    <t>TP217861</t>
  </si>
  <si>
    <t>TP217907</t>
  </si>
  <si>
    <t>TP217994</t>
  </si>
  <si>
    <t>TP218011</t>
  </si>
  <si>
    <t>TP218045</t>
  </si>
  <si>
    <t>TP218134</t>
  </si>
  <si>
    <t>TP218170</t>
  </si>
  <si>
    <t>TP218226</t>
  </si>
  <si>
    <t>TP218246</t>
  </si>
  <si>
    <t>TP218291</t>
  </si>
  <si>
    <t>TP218368</t>
  </si>
  <si>
    <t>TP218403</t>
  </si>
  <si>
    <t>TP218405</t>
  </si>
  <si>
    <t>TP218456</t>
  </si>
  <si>
    <t>TP218467</t>
  </si>
  <si>
    <t>TP218468</t>
  </si>
  <si>
    <t>TP218473</t>
  </si>
  <si>
    <t>TP218530</t>
  </si>
  <si>
    <t>TP218681</t>
  </si>
  <si>
    <t>TP218690</t>
  </si>
  <si>
    <t>TP218698</t>
  </si>
  <si>
    <t>TP218722</t>
  </si>
  <si>
    <t>TP218767</t>
  </si>
  <si>
    <t>TP218793</t>
  </si>
  <si>
    <t>TP218805</t>
  </si>
  <si>
    <t>TP218845</t>
  </si>
  <si>
    <t>TP218891</t>
  </si>
  <si>
    <t>TP218987</t>
  </si>
  <si>
    <t>TP219020</t>
  </si>
  <si>
    <t>TP219026</t>
  </si>
  <si>
    <t>TP219162</t>
  </si>
  <si>
    <t>TP219303</t>
  </si>
  <si>
    <t>TP219448</t>
  </si>
  <si>
    <t>TP219505</t>
  </si>
  <si>
    <t>TP219514</t>
  </si>
  <si>
    <t>TP219519</t>
  </si>
  <si>
    <t>TP219584</t>
  </si>
  <si>
    <t>TP219629</t>
  </si>
  <si>
    <t>TP219642</t>
  </si>
  <si>
    <t>TP219671</t>
  </si>
  <si>
    <t>TP219688</t>
  </si>
  <si>
    <t>TP219735</t>
  </si>
  <si>
    <t>TP219741</t>
  </si>
  <si>
    <t>TP219747</t>
  </si>
  <si>
    <t>TP219768</t>
  </si>
  <si>
    <t>TP219801</t>
  </si>
  <si>
    <t>TP219830</t>
  </si>
  <si>
    <t>TP219843</t>
  </si>
  <si>
    <t>TP219854</t>
  </si>
  <si>
    <t>TP219866</t>
  </si>
  <si>
    <t>TP219904</t>
  </si>
  <si>
    <t>TP219998</t>
  </si>
  <si>
    <t>TP220131</t>
  </si>
  <si>
    <t>TP220172</t>
  </si>
  <si>
    <t>TP220176</t>
  </si>
  <si>
    <t>TP220192</t>
  </si>
  <si>
    <t>TP220219</t>
  </si>
  <si>
    <t>TP220302</t>
  </si>
  <si>
    <t>TP220330</t>
  </si>
  <si>
    <t>TP220357</t>
  </si>
  <si>
    <t>TP220389</t>
  </si>
  <si>
    <t>TP220394</t>
  </si>
  <si>
    <t>TP220462</t>
  </si>
  <si>
    <t>TP220468</t>
  </si>
  <si>
    <t>TP220494</t>
  </si>
  <si>
    <t>TP220565</t>
  </si>
  <si>
    <t>TP220576</t>
  </si>
  <si>
    <t>TP220625</t>
  </si>
  <si>
    <t>TP220651</t>
  </si>
  <si>
    <t>TP220766</t>
  </si>
  <si>
    <t>TP220787</t>
  </si>
  <si>
    <t>TP220791</t>
  </si>
  <si>
    <t>TP220828</t>
  </si>
  <si>
    <t>TP220835</t>
  </si>
  <si>
    <t>TP220889</t>
  </si>
  <si>
    <t>TP220949</t>
  </si>
  <si>
    <t>TP221007</t>
  </si>
  <si>
    <t>TP221027</t>
  </si>
  <si>
    <t>TP221080</t>
  </si>
  <si>
    <t>TP221089</t>
  </si>
  <si>
    <t>TP221100</t>
  </si>
  <si>
    <t>TP221104</t>
  </si>
  <si>
    <t>TP221109</t>
  </si>
  <si>
    <t>TP221253</t>
  </si>
  <si>
    <t>TP221302</t>
  </si>
  <si>
    <t>TP221311</t>
  </si>
  <si>
    <t>TP221349</t>
  </si>
  <si>
    <t>TP221413</t>
  </si>
  <si>
    <t>TP221463</t>
  </si>
  <si>
    <t>TP221551</t>
  </si>
  <si>
    <t>TP221556</t>
  </si>
  <si>
    <t>TP221608</t>
  </si>
  <si>
    <t>TP221631</t>
  </si>
  <si>
    <t>TP221661</t>
  </si>
  <si>
    <t>TP221824</t>
  </si>
  <si>
    <t>TP221910</t>
  </si>
  <si>
    <t>TP221989</t>
  </si>
  <si>
    <t>TP222082</t>
  </si>
  <si>
    <t>TP222086</t>
  </si>
  <si>
    <t>TP222101</t>
  </si>
  <si>
    <t>TP222106</t>
  </si>
  <si>
    <t>TP222149</t>
  </si>
  <si>
    <t>TP222154</t>
  </si>
  <si>
    <t>TP222177</t>
  </si>
  <si>
    <t>TP222317</t>
  </si>
  <si>
    <t>TP222395</t>
  </si>
  <si>
    <t>TP222462</t>
  </si>
  <si>
    <t>TP222514</t>
  </si>
  <si>
    <t>TP222580</t>
  </si>
  <si>
    <t>TP222648</t>
  </si>
  <si>
    <t>TP222720</t>
  </si>
  <si>
    <t>TP222721</t>
  </si>
  <si>
    <t>TP222764</t>
  </si>
  <si>
    <t>TP222843</t>
  </si>
  <si>
    <t>TP222845</t>
  </si>
  <si>
    <t>TP222872</t>
  </si>
  <si>
    <t>TP222976</t>
  </si>
  <si>
    <t>TP223028</t>
  </si>
  <si>
    <t>TP223037</t>
  </si>
  <si>
    <t>TP223112</t>
  </si>
  <si>
    <t>TP223156</t>
  </si>
  <si>
    <t>TP223169</t>
  </si>
  <si>
    <t>TP223198</t>
  </si>
  <si>
    <t>TP223231</t>
  </si>
  <si>
    <t>TP223236</t>
  </si>
  <si>
    <t>TP223245</t>
  </si>
  <si>
    <t>TP223261</t>
  </si>
  <si>
    <t>TP223312</t>
  </si>
  <si>
    <t>TP223359</t>
  </si>
  <si>
    <t>TP223371</t>
  </si>
  <si>
    <t>TP223388</t>
  </si>
  <si>
    <t>TP223398</t>
  </si>
  <si>
    <t>TP223415</t>
  </si>
  <si>
    <t>TP223485</t>
  </si>
  <si>
    <t>TP223496</t>
  </si>
  <si>
    <t>TP223566</t>
  </si>
  <si>
    <t>TP223614</t>
  </si>
  <si>
    <t>TP223619</t>
  </si>
  <si>
    <t>TP223643</t>
  </si>
  <si>
    <t>TP223655</t>
  </si>
  <si>
    <t>TP223695</t>
  </si>
  <si>
    <t>TP223826</t>
  </si>
  <si>
    <t>TP223913</t>
  </si>
  <si>
    <t>TP223925</t>
  </si>
  <si>
    <t>TP223928</t>
  </si>
  <si>
    <t>TP224038</t>
  </si>
  <si>
    <t>TP224040</t>
  </si>
  <si>
    <t>TP224049</t>
  </si>
  <si>
    <t>TP224057</t>
  </si>
  <si>
    <t>TP224093</t>
  </si>
  <si>
    <t>TP224103</t>
  </si>
  <si>
    <t>TP224158</t>
  </si>
  <si>
    <t>TP224188</t>
  </si>
  <si>
    <t>TP224318</t>
  </si>
  <si>
    <t>TP224340</t>
  </si>
  <si>
    <t>TP224373</t>
  </si>
  <si>
    <t>TP224541</t>
  </si>
  <si>
    <t>TP224586</t>
  </si>
  <si>
    <t>TP224628</t>
  </si>
  <si>
    <t>TP224672</t>
  </si>
  <si>
    <t>TP224682</t>
  </si>
  <si>
    <t>TP224720</t>
  </si>
  <si>
    <t>TP224905</t>
  </si>
  <si>
    <t>TP224908</t>
  </si>
  <si>
    <t>TP224919</t>
  </si>
  <si>
    <t>TP224941</t>
  </si>
  <si>
    <t>TP225198</t>
  </si>
  <si>
    <t>TP225232</t>
  </si>
  <si>
    <t>TP225325</t>
  </si>
  <si>
    <t>TP225335</t>
  </si>
  <si>
    <t>TP225347</t>
  </si>
  <si>
    <t>TP225358</t>
  </si>
  <si>
    <t>TP225473</t>
  </si>
  <si>
    <t>TP225478</t>
  </si>
  <si>
    <t>TP225479</t>
  </si>
  <si>
    <t>TP225496</t>
  </si>
  <si>
    <t>TP225552</t>
  </si>
  <si>
    <t>TP225611</t>
  </si>
  <si>
    <t>TP225656</t>
  </si>
  <si>
    <t>TP225696</t>
  </si>
  <si>
    <t>TP225698</t>
  </si>
  <si>
    <t>TP225746</t>
  </si>
  <si>
    <t>TP225921</t>
  </si>
  <si>
    <t>TP225948</t>
  </si>
  <si>
    <t>TP225961</t>
  </si>
  <si>
    <t>TP225990</t>
  </si>
  <si>
    <t>TP226008</t>
  </si>
  <si>
    <t>TP226110</t>
  </si>
  <si>
    <t>TP226226</t>
  </si>
  <si>
    <t>TP226269</t>
  </si>
  <si>
    <t>TP226270</t>
  </si>
  <si>
    <t>TP226277</t>
  </si>
  <si>
    <t>TP226287</t>
  </si>
  <si>
    <t>TP226344</t>
  </si>
  <si>
    <t>TP226371</t>
  </si>
  <si>
    <t>TP226380</t>
  </si>
  <si>
    <t>TP226392</t>
  </si>
  <si>
    <t>TP226414</t>
  </si>
  <si>
    <t>TP226416</t>
  </si>
  <si>
    <t>TP226426</t>
  </si>
  <si>
    <t>TP226506</t>
  </si>
  <si>
    <t>TP226509</t>
  </si>
  <si>
    <t>TP226513</t>
  </si>
  <si>
    <t>TP226527</t>
  </si>
  <si>
    <t>TP226605</t>
  </si>
  <si>
    <t>TP226619</t>
  </si>
  <si>
    <t>TP226620</t>
  </si>
  <si>
    <t>TP226753</t>
  </si>
  <si>
    <t>TP226763</t>
  </si>
  <si>
    <t>TP226770</t>
  </si>
  <si>
    <t>TP226865</t>
  </si>
  <si>
    <t>TP226867</t>
  </si>
  <si>
    <t>TP226901</t>
  </si>
  <si>
    <t>TP226903</t>
  </si>
  <si>
    <t>TP226912</t>
  </si>
  <si>
    <t>TP226993</t>
  </si>
  <si>
    <t>TP227055</t>
  </si>
  <si>
    <t>TP227066</t>
  </si>
  <si>
    <t>TP227114</t>
  </si>
  <si>
    <t>TP227133</t>
  </si>
  <si>
    <t>TP227158</t>
  </si>
  <si>
    <t>TP227180</t>
  </si>
  <si>
    <t>TP227212</t>
  </si>
  <si>
    <t>TP227215</t>
  </si>
  <si>
    <t>TP227229</t>
  </si>
  <si>
    <t>TP227282</t>
  </si>
  <si>
    <t>TP227295</t>
  </si>
  <si>
    <t>TP227318</t>
  </si>
  <si>
    <t>TP227360</t>
  </si>
  <si>
    <t>TP227380</t>
  </si>
  <si>
    <t>TP227704</t>
  </si>
  <si>
    <t>TP227741</t>
  </si>
  <si>
    <t>TP227748</t>
  </si>
  <si>
    <t>TP227762</t>
  </si>
  <si>
    <t>TP227789</t>
  </si>
  <si>
    <t>TP227791</t>
  </si>
  <si>
    <t>TP227838</t>
  </si>
  <si>
    <t>TP227936</t>
  </si>
  <si>
    <t>TP227989</t>
  </si>
  <si>
    <t>TP228025</t>
  </si>
  <si>
    <t>TP228168</t>
  </si>
  <si>
    <t>TP228212</t>
  </si>
  <si>
    <t>TP228244</t>
  </si>
  <si>
    <t>TP228250</t>
  </si>
  <si>
    <t>TP228278</t>
  </si>
  <si>
    <t>TP228342</t>
  </si>
  <si>
    <t>TP228354</t>
  </si>
  <si>
    <t>TP228374</t>
  </si>
  <si>
    <t>TP228375</t>
  </si>
  <si>
    <t>TP228440</t>
  </si>
  <si>
    <t>TP228477</t>
  </si>
  <si>
    <t>TP228545</t>
  </si>
  <si>
    <t>TP228682</t>
  </si>
  <si>
    <t>TP228722</t>
  </si>
  <si>
    <t>TP228725</t>
  </si>
  <si>
    <t>TP228733</t>
  </si>
  <si>
    <t>TP228807</t>
  </si>
  <si>
    <t>TP228842</t>
  </si>
  <si>
    <t>TP229000</t>
  </si>
  <si>
    <t>TP229057</t>
  </si>
  <si>
    <t>TP229079</t>
  </si>
  <si>
    <t>TP229084</t>
  </si>
  <si>
    <t>TP229147</t>
  </si>
  <si>
    <t>TP229182</t>
  </si>
  <si>
    <t>TP229204</t>
  </si>
  <si>
    <t>TP229220</t>
  </si>
  <si>
    <t>TP229229</t>
  </si>
  <si>
    <t>TP229252</t>
  </si>
  <si>
    <t>TP229256</t>
  </si>
  <si>
    <t>TP229327</t>
  </si>
  <si>
    <t>TP229330</t>
  </si>
  <si>
    <t>TP229333</t>
  </si>
  <si>
    <t>TP229360</t>
  </si>
  <si>
    <t>TP229364</t>
  </si>
  <si>
    <t>TP229389</t>
  </si>
  <si>
    <t>TP229407</t>
  </si>
  <si>
    <t>TP229433</t>
  </si>
  <si>
    <t>TP229461</t>
  </si>
  <si>
    <t>TP229486</t>
  </si>
  <si>
    <t>TP229497</t>
  </si>
  <si>
    <t>TP229546</t>
  </si>
  <si>
    <t>TP229641</t>
  </si>
  <si>
    <t>TP229656</t>
  </si>
  <si>
    <t>TP229716</t>
  </si>
  <si>
    <t>TP229729</t>
  </si>
  <si>
    <t>TP229742</t>
  </si>
  <si>
    <t>TP229796</t>
  </si>
  <si>
    <t>TP229860</t>
  </si>
  <si>
    <t>TP229878</t>
  </si>
  <si>
    <t>TP229963</t>
  </si>
  <si>
    <t>TP229971</t>
  </si>
  <si>
    <t>TP230057</t>
  </si>
  <si>
    <t>TP230070</t>
  </si>
  <si>
    <t>TP230112</t>
  </si>
  <si>
    <t>TP230367</t>
  </si>
  <si>
    <t>TP230402</t>
  </si>
  <si>
    <t>TP230518</t>
  </si>
  <si>
    <t>TP230539</t>
  </si>
  <si>
    <t>TP230548</t>
  </si>
  <si>
    <t>TP230552</t>
  </si>
  <si>
    <t>TP230626</t>
  </si>
  <si>
    <t>TP230668</t>
  </si>
  <si>
    <t>TP230696</t>
  </si>
  <si>
    <t>TP231001</t>
  </si>
  <si>
    <t>TP231439</t>
  </si>
  <si>
    <t>TP231550</t>
  </si>
  <si>
    <t>TP231570</t>
  </si>
  <si>
    <t>TP231608</t>
  </si>
  <si>
    <t>TP231692</t>
  </si>
  <si>
    <t>TP231933</t>
  </si>
  <si>
    <t>TP231983</t>
  </si>
  <si>
    <t>TP232008</t>
  </si>
  <si>
    <t>TP232042</t>
  </si>
  <si>
    <t>TP232316</t>
  </si>
  <si>
    <t>TP232356</t>
  </si>
  <si>
    <t>TP232395</t>
  </si>
  <si>
    <t>TP232414</t>
  </si>
  <si>
    <t>TP232886</t>
  </si>
  <si>
    <t>TP232979</t>
  </si>
  <si>
    <t>TP233017</t>
  </si>
  <si>
    <t>TP233044</t>
  </si>
  <si>
    <t>TP233282</t>
  </si>
  <si>
    <t>TP233286</t>
  </si>
  <si>
    <t>TP233341</t>
  </si>
  <si>
    <t>TP233386</t>
  </si>
  <si>
    <t>TP233420</t>
  </si>
  <si>
    <t>TP233495</t>
  </si>
  <si>
    <t>TP233543</t>
  </si>
  <si>
    <t>TP233770</t>
  </si>
  <si>
    <t>TP233991</t>
  </si>
  <si>
    <t>TP234037</t>
  </si>
  <si>
    <t>TP234053</t>
  </si>
  <si>
    <t>TP234104</t>
  </si>
  <si>
    <t>TP234214</t>
  </si>
  <si>
    <t>TP234223</t>
  </si>
  <si>
    <t>TP234242</t>
  </si>
  <si>
    <t>TP234243</t>
  </si>
  <si>
    <t>TP234256</t>
  </si>
  <si>
    <t>TP234364</t>
  </si>
  <si>
    <t>TP234428</t>
  </si>
  <si>
    <t>TP234442</t>
  </si>
  <si>
    <t>TP234444</t>
  </si>
  <si>
    <t>TP234520</t>
  </si>
  <si>
    <t>TP234599</t>
  </si>
  <si>
    <t>TP234651</t>
  </si>
  <si>
    <t>TP234782</t>
  </si>
  <si>
    <t>TP234847</t>
  </si>
  <si>
    <t>TP234996</t>
  </si>
  <si>
    <t>TP235002</t>
  </si>
  <si>
    <t>TP235045</t>
  </si>
  <si>
    <t>TP235061</t>
  </si>
  <si>
    <t>TP235062</t>
  </si>
  <si>
    <t>TP235131</t>
  </si>
  <si>
    <t>TP235160</t>
  </si>
  <si>
    <t>TP235369</t>
  </si>
  <si>
    <t>TP235381</t>
  </si>
  <si>
    <t>TP235450</t>
  </si>
  <si>
    <t>TP235452</t>
  </si>
  <si>
    <t>TP235460</t>
  </si>
  <si>
    <t>TP235538</t>
  </si>
  <si>
    <t>TP235577</t>
  </si>
  <si>
    <t>TP235582</t>
  </si>
  <si>
    <t>TP235775</t>
  </si>
  <si>
    <t>TP235807</t>
  </si>
  <si>
    <t>TP235832</t>
  </si>
  <si>
    <t>TP235861</t>
  </si>
  <si>
    <t>TP235874</t>
  </si>
  <si>
    <t>TP235909</t>
  </si>
  <si>
    <t>TP235916</t>
  </si>
  <si>
    <t>TP235941</t>
  </si>
  <si>
    <t>TP235956</t>
  </si>
  <si>
    <t>TP235957</t>
  </si>
  <si>
    <t>TP235988</t>
  </si>
  <si>
    <t>TP236028</t>
  </si>
  <si>
    <t>TP236137</t>
  </si>
  <si>
    <t>TP236166</t>
  </si>
  <si>
    <t>TP236309</t>
  </si>
  <si>
    <t>TP236316</t>
  </si>
  <si>
    <t>TP236351</t>
  </si>
  <si>
    <t>TP236358</t>
  </si>
  <si>
    <t>TP236411</t>
  </si>
  <si>
    <t>TP236499</t>
  </si>
  <si>
    <t>TP236518</t>
  </si>
  <si>
    <t>TP236537</t>
  </si>
  <si>
    <t>TP236631</t>
  </si>
  <si>
    <t>TP236690</t>
  </si>
  <si>
    <t>TP236859</t>
  </si>
  <si>
    <t>TP236931</t>
  </si>
  <si>
    <t>TP237042</t>
  </si>
  <si>
    <t>TP237131</t>
  </si>
  <si>
    <t>TP237169</t>
  </si>
  <si>
    <t>TP237193</t>
  </si>
  <si>
    <t>TP237212</t>
  </si>
  <si>
    <t>TP237224</t>
  </si>
  <si>
    <t>TP237266</t>
  </si>
  <si>
    <t>TP237277</t>
  </si>
  <si>
    <t>TP237283</t>
  </si>
  <si>
    <t>TP237306</t>
  </si>
  <si>
    <t>TP237345</t>
  </si>
  <si>
    <t>TP237380</t>
  </si>
  <si>
    <t>TP237410</t>
  </si>
  <si>
    <t>TP237435</t>
  </si>
  <si>
    <t>TP237440</t>
  </si>
  <si>
    <t>TP237442</t>
  </si>
  <si>
    <t>TP237468</t>
  </si>
  <si>
    <t>TP237512</t>
  </si>
  <si>
    <t>TP237552</t>
  </si>
  <si>
    <t>TP237577</t>
  </si>
  <si>
    <t>TP237686</t>
  </si>
  <si>
    <t>TP237691</t>
  </si>
  <si>
    <t>TP237739</t>
  </si>
  <si>
    <t>TP237773</t>
  </si>
  <si>
    <t>TP237821</t>
  </si>
  <si>
    <t>TP237863</t>
  </si>
  <si>
    <t>TP237881</t>
  </si>
  <si>
    <t>TP237934</t>
  </si>
  <si>
    <t>TP237971</t>
  </si>
  <si>
    <t>TP238072</t>
  </si>
  <si>
    <t>TP238081</t>
  </si>
  <si>
    <t>TP238084</t>
  </si>
  <si>
    <t>TP238093</t>
  </si>
  <si>
    <t>TP238106</t>
  </si>
  <si>
    <t>TP238110</t>
  </si>
  <si>
    <t>TP238192</t>
  </si>
  <si>
    <t>TP238297</t>
  </si>
  <si>
    <t>TP238302</t>
  </si>
  <si>
    <t>TP238309</t>
  </si>
  <si>
    <t>TP238417</t>
  </si>
  <si>
    <t>TP238422</t>
  </si>
  <si>
    <t>TP238501</t>
  </si>
  <si>
    <t>TP238549</t>
  </si>
  <si>
    <t>TP238558</t>
  </si>
  <si>
    <t>TP238823</t>
  </si>
  <si>
    <t>TP238830</t>
  </si>
  <si>
    <t>TP238839</t>
  </si>
  <si>
    <t>TP238859</t>
  </si>
  <si>
    <t>TP238883</t>
  </si>
  <si>
    <t>TP239002</t>
  </si>
  <si>
    <t>TP239022</t>
  </si>
  <si>
    <t>TP239033</t>
  </si>
  <si>
    <t>TP239042</t>
  </si>
  <si>
    <t>TP239129</t>
  </si>
  <si>
    <t>TP239131</t>
  </si>
  <si>
    <t>TP239180</t>
  </si>
  <si>
    <t>TP239282</t>
  </si>
  <si>
    <t>TP239479</t>
  </si>
  <si>
    <t>TP239573</t>
  </si>
  <si>
    <t>TP239583</t>
  </si>
  <si>
    <t>TP239767</t>
  </si>
  <si>
    <t>TP239778</t>
  </si>
  <si>
    <t>TP239791</t>
  </si>
  <si>
    <t>TP239867</t>
  </si>
  <si>
    <t>TP239877</t>
  </si>
  <si>
    <t>TP239979</t>
  </si>
  <si>
    <t>TP240142</t>
  </si>
  <si>
    <t>TP240199</t>
  </si>
  <si>
    <t>TP240230</t>
  </si>
  <si>
    <t>TP240244</t>
  </si>
  <si>
    <t>TP240322</t>
  </si>
  <si>
    <t>TP240327</t>
  </si>
  <si>
    <t>TP240569</t>
  </si>
  <si>
    <t>TP240746</t>
  </si>
  <si>
    <t>TP240779</t>
  </si>
  <si>
    <t>TP240799</t>
  </si>
  <si>
    <t>TP240804</t>
  </si>
  <si>
    <t>TP240869</t>
  </si>
  <si>
    <t>TP240889</t>
  </si>
  <si>
    <t>TP240953</t>
  </si>
  <si>
    <t>TP241067</t>
  </si>
  <si>
    <t>TP241112</t>
  </si>
  <si>
    <t>TP241154</t>
  </si>
  <si>
    <t>TP241219</t>
  </si>
  <si>
    <t>TP241235</t>
  </si>
  <si>
    <t>TP241242</t>
  </si>
  <si>
    <t>TP241283</t>
  </si>
  <si>
    <t>TP241352</t>
  </si>
  <si>
    <t>TP241591</t>
  </si>
  <si>
    <t>TP241635</t>
  </si>
  <si>
    <t>TP241720</t>
  </si>
  <si>
    <t>TP241746</t>
  </si>
  <si>
    <t>TP241796</t>
  </si>
  <si>
    <t>TP241855</t>
  </si>
  <si>
    <t>TP241868</t>
  </si>
  <si>
    <t>TP242098</t>
  </si>
  <si>
    <t>TP242104</t>
  </si>
  <si>
    <t>TP242215</t>
  </si>
  <si>
    <t>TP242340</t>
  </si>
  <si>
    <t>TP242350</t>
  </si>
  <si>
    <t>TP242436</t>
  </si>
  <si>
    <t>TP242530</t>
  </si>
  <si>
    <t>TP242731</t>
  </si>
  <si>
    <t>TP242761</t>
  </si>
  <si>
    <t>TP242775</t>
  </si>
  <si>
    <t>TP242973</t>
  </si>
  <si>
    <t>TP242983</t>
  </si>
  <si>
    <t>TP243017</t>
  </si>
  <si>
    <t>TP243108</t>
  </si>
  <si>
    <t>TP243147</t>
  </si>
  <si>
    <t>TP243179</t>
  </si>
  <si>
    <t>TP243181</t>
  </si>
  <si>
    <t>TP243246</t>
  </si>
  <si>
    <t>TP243299</t>
  </si>
  <si>
    <t>TP243305</t>
  </si>
  <si>
    <t>TP243328</t>
  </si>
  <si>
    <t>TP243379</t>
  </si>
  <si>
    <t>TP243385</t>
  </si>
  <si>
    <t>TP243557</t>
  </si>
  <si>
    <t>TP243580</t>
  </si>
  <si>
    <t>TP243672</t>
  </si>
  <si>
    <t>TP244053</t>
  </si>
  <si>
    <t>TP244060</t>
  </si>
  <si>
    <t>TP244099</t>
  </si>
  <si>
    <t>TP244109</t>
  </si>
  <si>
    <t>TP244133</t>
  </si>
  <si>
    <t>TP244212</t>
  </si>
  <si>
    <t>TP244410</t>
  </si>
  <si>
    <t>TP244566</t>
  </si>
  <si>
    <t>TP244587</t>
  </si>
  <si>
    <t>TP244610</t>
  </si>
  <si>
    <t>TP244881</t>
  </si>
  <si>
    <t>TP244901</t>
  </si>
  <si>
    <t>TP244930</t>
  </si>
  <si>
    <t>TP244997</t>
  </si>
  <si>
    <t>TP245075</t>
  </si>
  <si>
    <t>TP245148</t>
  </si>
  <si>
    <t>TP245202</t>
  </si>
  <si>
    <t>TP245229</t>
  </si>
  <si>
    <t>TP245253</t>
  </si>
  <si>
    <t>TP245404</t>
  </si>
  <si>
    <t>TP245424</t>
  </si>
  <si>
    <t>TP245449</t>
  </si>
  <si>
    <t>TP245611</t>
  </si>
  <si>
    <t>TP245832</t>
  </si>
  <si>
    <t>TP245979</t>
  </si>
  <si>
    <t>TP245992</t>
  </si>
  <si>
    <t>TP246047</t>
  </si>
  <si>
    <t>TP246049</t>
  </si>
  <si>
    <t>TP246072</t>
  </si>
  <si>
    <t>TP246126</t>
  </si>
  <si>
    <t>TP246142</t>
  </si>
  <si>
    <t>TP246272</t>
  </si>
  <si>
    <t>TP246329</t>
  </si>
  <si>
    <t>TP246411</t>
  </si>
  <si>
    <t>TP246413</t>
  </si>
  <si>
    <t>TP246469</t>
  </si>
  <si>
    <t>TP246519</t>
  </si>
  <si>
    <t>TP246520</t>
  </si>
  <si>
    <t>TP246552</t>
  </si>
  <si>
    <t>TP246609</t>
  </si>
  <si>
    <t>TP246622</t>
  </si>
  <si>
    <t>TP246652</t>
  </si>
  <si>
    <t>TP246674</t>
  </si>
  <si>
    <t>TP246677</t>
  </si>
  <si>
    <t>TP246689</t>
  </si>
  <si>
    <t>TP246783</t>
  </si>
  <si>
    <t>TP246908</t>
  </si>
  <si>
    <t>TP246926</t>
  </si>
  <si>
    <t>TP246951</t>
  </si>
  <si>
    <t>TP246958</t>
  </si>
  <si>
    <t>TP246975</t>
  </si>
  <si>
    <t>TP247007</t>
  </si>
  <si>
    <t>TP247109</t>
  </si>
  <si>
    <t>TP247130</t>
  </si>
  <si>
    <t>TP247152</t>
  </si>
  <si>
    <t>TP247179</t>
  </si>
  <si>
    <t>TP247320</t>
  </si>
  <si>
    <t>TP247420</t>
  </si>
  <si>
    <t>TP247456</t>
  </si>
  <si>
    <t>TP247563</t>
  </si>
  <si>
    <t>TP247595</t>
  </si>
  <si>
    <t>TP247627</t>
  </si>
  <si>
    <t>TP247650</t>
  </si>
  <si>
    <t>TP247788</t>
  </si>
  <si>
    <t>TP247926</t>
  </si>
  <si>
    <t>TP247934</t>
  </si>
  <si>
    <t>TP247956</t>
  </si>
  <si>
    <t>TP248071</t>
  </si>
  <si>
    <t>TP248498</t>
  </si>
  <si>
    <t>TP248582</t>
  </si>
  <si>
    <t>TP248625</t>
  </si>
  <si>
    <t>TP248632</t>
  </si>
  <si>
    <t>TP248635</t>
  </si>
  <si>
    <t>TP248650</t>
  </si>
  <si>
    <t>TP248654</t>
  </si>
  <si>
    <t>TP248797</t>
  </si>
  <si>
    <t>TP248861</t>
  </si>
  <si>
    <t>TP248887</t>
  </si>
  <si>
    <t>TP248891</t>
  </si>
  <si>
    <t>TP249017</t>
  </si>
  <si>
    <t>TP249055</t>
  </si>
  <si>
    <t>TP249057</t>
  </si>
  <si>
    <t>TP249109</t>
  </si>
  <si>
    <t>TP249196</t>
  </si>
  <si>
    <t>TP249214</t>
  </si>
  <si>
    <t>TP249283</t>
  </si>
  <si>
    <t>TP249296</t>
  </si>
  <si>
    <t>TP249300</t>
  </si>
  <si>
    <t>TP249319</t>
  </si>
  <si>
    <t>TP249321</t>
  </si>
  <si>
    <t>TP249357</t>
  </si>
  <si>
    <t>TP249537</t>
  </si>
  <si>
    <t>TP249621</t>
  </si>
  <si>
    <t>TP249644</t>
  </si>
  <si>
    <t>TP249697</t>
  </si>
  <si>
    <t>TP249747</t>
  </si>
  <si>
    <t>TP249756</t>
  </si>
  <si>
    <t>TP249835</t>
  </si>
  <si>
    <t>TP249888</t>
  </si>
  <si>
    <t>TP250100</t>
  </si>
  <si>
    <t>TP250138</t>
  </si>
  <si>
    <t>TP250169</t>
  </si>
  <si>
    <t>TP250189</t>
  </si>
  <si>
    <t>TP250191</t>
  </si>
  <si>
    <t>TP250202</t>
  </si>
  <si>
    <t>TP250224</t>
  </si>
  <si>
    <t>TP250307</t>
  </si>
  <si>
    <t>TP250354</t>
  </si>
  <si>
    <t>TP250385</t>
  </si>
  <si>
    <t>TP250403</t>
  </si>
  <si>
    <t>TP250421</t>
  </si>
  <si>
    <t>TP250434</t>
  </si>
  <si>
    <t>TP250739</t>
  </si>
  <si>
    <t>TP250830</t>
  </si>
  <si>
    <t>TP250845</t>
  </si>
  <si>
    <t>TP250849</t>
  </si>
  <si>
    <t>TP250900</t>
  </si>
  <si>
    <t>TP250949</t>
  </si>
  <si>
    <t>TP251030</t>
  </si>
  <si>
    <t>TP251038</t>
  </si>
  <si>
    <t>TP251108</t>
  </si>
  <si>
    <t>TP251137</t>
  </si>
  <si>
    <t>TP251561</t>
  </si>
  <si>
    <t>TP251617</t>
  </si>
  <si>
    <t>TP251635</t>
  </si>
  <si>
    <t>TP251658</t>
  </si>
  <si>
    <t>TP251725</t>
  </si>
  <si>
    <t>TP251740</t>
  </si>
  <si>
    <t>TP251764</t>
  </si>
  <si>
    <t>TP251792</t>
  </si>
  <si>
    <t>TP251874</t>
  </si>
  <si>
    <t>TP251932</t>
  </si>
  <si>
    <t>TP251951</t>
  </si>
  <si>
    <t>TP251975</t>
  </si>
  <si>
    <t>TP251988</t>
  </si>
  <si>
    <t>TP251993</t>
  </si>
  <si>
    <t>TP251999</t>
  </si>
  <si>
    <t>TP252002</t>
  </si>
  <si>
    <t>TP252284</t>
  </si>
  <si>
    <t>TP252398</t>
  </si>
  <si>
    <t>TP252481</t>
  </si>
  <si>
    <t>TP252500</t>
  </si>
  <si>
    <t>TP252508</t>
  </si>
  <si>
    <t>TP252514</t>
  </si>
  <si>
    <t>TP252564</t>
  </si>
  <si>
    <t>TP252579</t>
  </si>
  <si>
    <t>TP252584</t>
  </si>
  <si>
    <t>TP252618</t>
  </si>
  <si>
    <t>TP252781</t>
  </si>
  <si>
    <t>TP252991</t>
  </si>
  <si>
    <t>TP253012</t>
  </si>
  <si>
    <t>TP253036</t>
  </si>
  <si>
    <t>TP253046</t>
  </si>
  <si>
    <t>TP253141</t>
  </si>
  <si>
    <t>TP253176</t>
  </si>
  <si>
    <t>TP253210</t>
  </si>
  <si>
    <t>TP253222</t>
  </si>
  <si>
    <t>TP253271</t>
  </si>
  <si>
    <t>TP253296</t>
  </si>
  <si>
    <t>TP253318</t>
  </si>
  <si>
    <t>TP253324</t>
  </si>
  <si>
    <t>TP253362</t>
  </si>
  <si>
    <t>TP253405</t>
  </si>
  <si>
    <t>TP253530</t>
  </si>
  <si>
    <t>TP253544</t>
  </si>
  <si>
    <t>TP253592</t>
  </si>
  <si>
    <t>TP253724</t>
  </si>
  <si>
    <t>TP253737</t>
  </si>
  <si>
    <t>TP253754</t>
  </si>
  <si>
    <t>TP253849</t>
  </si>
  <si>
    <t>TP253902</t>
  </si>
  <si>
    <t>TP254032</t>
  </si>
  <si>
    <t>TP254043</t>
  </si>
  <si>
    <t>TP254048</t>
  </si>
  <si>
    <t>TP254128</t>
  </si>
  <si>
    <t>TP254188</t>
  </si>
  <si>
    <t>TP254193</t>
  </si>
  <si>
    <t>TP254230</t>
  </si>
  <si>
    <t>TP254236</t>
  </si>
  <si>
    <t>TP254242</t>
  </si>
  <si>
    <t>TP254268</t>
  </si>
  <si>
    <t>TP254433</t>
  </si>
  <si>
    <t>TP254470</t>
  </si>
  <si>
    <t>TP254505</t>
  </si>
  <si>
    <t>TP254515</t>
  </si>
  <si>
    <t>TP254721</t>
  </si>
  <si>
    <t>TP254730</t>
  </si>
  <si>
    <t>TP254878</t>
  </si>
  <si>
    <t>TP254881</t>
  </si>
  <si>
    <t>TP255001</t>
  </si>
  <si>
    <t>TP255164</t>
  </si>
  <si>
    <t>TP255182</t>
  </si>
  <si>
    <t>TP255193</t>
  </si>
  <si>
    <t>TP255230</t>
  </si>
  <si>
    <t>TP255281</t>
  </si>
  <si>
    <t>TP255344</t>
  </si>
  <si>
    <t>TP255406</t>
  </si>
  <si>
    <t>TP255599</t>
  </si>
  <si>
    <t>TP255725</t>
  </si>
  <si>
    <t>TP255778</t>
  </si>
  <si>
    <t>TP255790</t>
  </si>
  <si>
    <t>TP255816</t>
  </si>
  <si>
    <t>TP255821</t>
  </si>
  <si>
    <t>TP255840</t>
  </si>
  <si>
    <t>TP255846</t>
  </si>
  <si>
    <t>TP255867</t>
  </si>
  <si>
    <t>TP255881</t>
  </si>
  <si>
    <t>TP255892</t>
  </si>
  <si>
    <t>TP255927</t>
  </si>
  <si>
    <t>TP255981</t>
  </si>
  <si>
    <t>TP255994</t>
  </si>
  <si>
    <t>TP256007</t>
  </si>
  <si>
    <t>TP256025</t>
  </si>
  <si>
    <t>TP256040</t>
  </si>
  <si>
    <t>TP256049</t>
  </si>
  <si>
    <t>TP256203</t>
  </si>
  <si>
    <t>TP256210</t>
  </si>
  <si>
    <t>TP256240</t>
  </si>
  <si>
    <t>TP256272</t>
  </si>
  <si>
    <t>TP256291</t>
  </si>
  <si>
    <t>TP256298</t>
  </si>
  <si>
    <t>TP256301</t>
  </si>
  <si>
    <t>TP256348</t>
  </si>
  <si>
    <t>TP256359</t>
  </si>
  <si>
    <t>TP256382</t>
  </si>
  <si>
    <t>TP256389</t>
  </si>
  <si>
    <t>TP256429</t>
  </si>
  <si>
    <t>TP256431</t>
  </si>
  <si>
    <t>TP256442</t>
  </si>
  <si>
    <t>TP256494</t>
  </si>
  <si>
    <t>TP256522</t>
  </si>
  <si>
    <t>TP256584</t>
  </si>
  <si>
    <t>TP256715</t>
  </si>
  <si>
    <t>TP256718</t>
  </si>
  <si>
    <t>TP256734</t>
  </si>
  <si>
    <t>TP256738</t>
  </si>
  <si>
    <t>TP256742</t>
  </si>
  <si>
    <t>TP256752</t>
  </si>
  <si>
    <t>TP256775</t>
  </si>
  <si>
    <t>TP256801</t>
  </si>
  <si>
    <t>TP256804</t>
  </si>
  <si>
    <t>TP256814</t>
  </si>
  <si>
    <t>TP256832</t>
  </si>
  <si>
    <t>TP256850</t>
  </si>
  <si>
    <t>TP256852</t>
  </si>
  <si>
    <t>TP256859</t>
  </si>
  <si>
    <t>TP256899</t>
  </si>
  <si>
    <t>TP256999</t>
  </si>
  <si>
    <t>TP257000</t>
  </si>
  <si>
    <t>TP257176</t>
  </si>
  <si>
    <t>TP257192</t>
  </si>
  <si>
    <t>TP257232</t>
  </si>
  <si>
    <t>TP257242</t>
  </si>
  <si>
    <t>TP257280</t>
  </si>
  <si>
    <t>TP257313</t>
  </si>
  <si>
    <t>TP257447</t>
  </si>
  <si>
    <t>TP257531</t>
  </si>
  <si>
    <t>TP257548</t>
  </si>
  <si>
    <t>TP257555</t>
  </si>
  <si>
    <t>TP257582</t>
  </si>
  <si>
    <t>TP257587</t>
  </si>
  <si>
    <t>TP257739</t>
  </si>
  <si>
    <t>TP257797</t>
  </si>
  <si>
    <t>TP257807</t>
  </si>
  <si>
    <t>TP257951</t>
  </si>
  <si>
    <t>TP258000</t>
  </si>
  <si>
    <t>TP258053</t>
  </si>
  <si>
    <t>TP258124</t>
  </si>
  <si>
    <t>TP258152</t>
  </si>
  <si>
    <t>TP258249</t>
  </si>
  <si>
    <t>TP258281</t>
  </si>
  <si>
    <t>TP258307</t>
  </si>
  <si>
    <t>TP258426</t>
  </si>
  <si>
    <t>TP258461</t>
  </si>
  <si>
    <t>TP258589</t>
  </si>
  <si>
    <t>TP258621</t>
  </si>
  <si>
    <t>TP258693</t>
  </si>
  <si>
    <t>TP258711</t>
  </si>
  <si>
    <t>TP258803</t>
  </si>
  <si>
    <t>TP258827</t>
  </si>
  <si>
    <t>TP258928</t>
  </si>
  <si>
    <t>TP258963</t>
  </si>
  <si>
    <t>TP258967</t>
  </si>
  <si>
    <t>TP259003</t>
  </si>
  <si>
    <t>TP259004</t>
  </si>
  <si>
    <t>TP259066</t>
  </si>
  <si>
    <t>TP259075</t>
  </si>
  <si>
    <t>TP259080</t>
  </si>
  <si>
    <t>TP259088</t>
  </si>
  <si>
    <t>TP259296</t>
  </si>
  <si>
    <t>TP259360</t>
  </si>
  <si>
    <t>TP259396</t>
  </si>
  <si>
    <t>TP259497</t>
  </si>
  <si>
    <t>TP259505</t>
  </si>
  <si>
    <t>TP259507</t>
  </si>
  <si>
    <t>TP259516</t>
  </si>
  <si>
    <t>TP259526</t>
  </si>
  <si>
    <t>TP259578</t>
  </si>
  <si>
    <t>TP259599</t>
  </si>
  <si>
    <t>TP259615</t>
  </si>
  <si>
    <t>TP259628</t>
  </si>
  <si>
    <t>TP259745</t>
  </si>
  <si>
    <t>TP259847</t>
  </si>
  <si>
    <t>TP259912</t>
  </si>
  <si>
    <t>TP260153</t>
  </si>
  <si>
    <t>TP260181</t>
  </si>
  <si>
    <t>TP260223</t>
  </si>
  <si>
    <t>TP260228</t>
  </si>
  <si>
    <t>TP260255</t>
  </si>
  <si>
    <t>TP260268</t>
  </si>
  <si>
    <t>TP260295</t>
  </si>
  <si>
    <t>TP260371</t>
  </si>
  <si>
    <t>TP260401</t>
  </si>
  <si>
    <t>TP260415</t>
  </si>
  <si>
    <t>TP260488</t>
  </si>
  <si>
    <t>TP260492</t>
  </si>
  <si>
    <t>TP260494</t>
  </si>
  <si>
    <t>TP260503</t>
  </si>
  <si>
    <t>TP260508</t>
  </si>
  <si>
    <t>TP260584</t>
  </si>
  <si>
    <t>TP260686</t>
  </si>
  <si>
    <t>TP261417</t>
  </si>
  <si>
    <t>TP261556</t>
  </si>
  <si>
    <t>TP261605</t>
  </si>
  <si>
    <t>TP261685</t>
  </si>
  <si>
    <t>TP261689</t>
  </si>
  <si>
    <t>TP261824</t>
  </si>
  <si>
    <t>TP261875</t>
  </si>
  <si>
    <t>TP261926</t>
  </si>
  <si>
    <t>TP261995</t>
  </si>
  <si>
    <t>TP262001</t>
  </si>
  <si>
    <t>TP262227</t>
  </si>
  <si>
    <t>TP262290</t>
  </si>
  <si>
    <t>TP262333</t>
  </si>
  <si>
    <t>TP262348</t>
  </si>
  <si>
    <t>TP262487</t>
  </si>
  <si>
    <t>TP262493</t>
  </si>
  <si>
    <t>TP262546</t>
  </si>
  <si>
    <t>TP262567</t>
  </si>
  <si>
    <t>TP262586</t>
  </si>
  <si>
    <t>TP262611</t>
  </si>
  <si>
    <t>TP262633</t>
  </si>
  <si>
    <t>TP262688</t>
  </si>
  <si>
    <t>TP262734</t>
  </si>
  <si>
    <t>TP262763</t>
  </si>
  <si>
    <t>TP262768</t>
  </si>
  <si>
    <t>TP262789</t>
  </si>
  <si>
    <t>TP262843</t>
  </si>
  <si>
    <t>TP262877</t>
  </si>
  <si>
    <t>TP263035</t>
  </si>
  <si>
    <t>TP263036</t>
  </si>
  <si>
    <t>TP263061</t>
  </si>
  <si>
    <t>TP263077</t>
  </si>
  <si>
    <t>TP263096</t>
  </si>
  <si>
    <t>TP263163</t>
  </si>
  <si>
    <t>TP263268</t>
  </si>
  <si>
    <t>TP263277</t>
  </si>
  <si>
    <t>TP263305</t>
  </si>
  <si>
    <t>TP263447</t>
  </si>
  <si>
    <t>TP263467</t>
  </si>
  <si>
    <t>TP263495</t>
  </si>
  <si>
    <t>TP263510</t>
  </si>
  <si>
    <t>TP263553</t>
  </si>
  <si>
    <t>TP263565</t>
  </si>
  <si>
    <t>TP263575</t>
  </si>
  <si>
    <t>TP263594</t>
  </si>
  <si>
    <t>TP263628</t>
  </si>
  <si>
    <t>TP263665</t>
  </si>
  <si>
    <t>TP263668</t>
  </si>
  <si>
    <t>TP263789</t>
  </si>
  <si>
    <t>TP263801</t>
  </si>
  <si>
    <t>TP263819</t>
  </si>
  <si>
    <t>TP263822</t>
  </si>
  <si>
    <t>TP263836</t>
  </si>
  <si>
    <t>TP263840</t>
  </si>
  <si>
    <t>TP264009</t>
  </si>
  <si>
    <t>TP264010</t>
  </si>
  <si>
    <t>TP264141</t>
  </si>
  <si>
    <t>TP264152</t>
  </si>
  <si>
    <t>TP264228</t>
  </si>
  <si>
    <t>TP264232</t>
  </si>
  <si>
    <t>TP264306</t>
  </si>
  <si>
    <t>TP264386</t>
  </si>
  <si>
    <t>TP264408</t>
  </si>
  <si>
    <t>TP264414</t>
  </si>
  <si>
    <t>TP264484</t>
  </si>
  <si>
    <t>TP264488</t>
  </si>
  <si>
    <t>TP264507</t>
  </si>
  <si>
    <t>TP264515</t>
  </si>
  <si>
    <t>TP264530</t>
  </si>
  <si>
    <t>TP264532</t>
  </si>
  <si>
    <t>TP264541</t>
  </si>
  <si>
    <t>TP264545</t>
  </si>
  <si>
    <t>TP264574</t>
  </si>
  <si>
    <t>TP264600</t>
  </si>
  <si>
    <t>TP264665</t>
  </si>
  <si>
    <t>TP264668</t>
  </si>
  <si>
    <t>TP264677</t>
  </si>
  <si>
    <t>TP264705</t>
  </si>
  <si>
    <t>TP264759</t>
  </si>
  <si>
    <t>TP264774</t>
  </si>
  <si>
    <t>TP264938</t>
  </si>
  <si>
    <t>TP264946</t>
  </si>
  <si>
    <t>TP265054</t>
  </si>
  <si>
    <t>TP265153</t>
  </si>
  <si>
    <t>TP265163</t>
  </si>
  <si>
    <t>TP265310</t>
  </si>
  <si>
    <t>TP265313</t>
  </si>
  <si>
    <t>TP265343</t>
  </si>
  <si>
    <t>TP265353</t>
  </si>
  <si>
    <t>TP265375</t>
  </si>
  <si>
    <t>TP265377</t>
  </si>
  <si>
    <t>TP265395</t>
  </si>
  <si>
    <t>TP265417</t>
  </si>
  <si>
    <t>TP265429</t>
  </si>
  <si>
    <t>TP265440</t>
  </si>
  <si>
    <t>TP265446</t>
  </si>
  <si>
    <t>TP265447</t>
  </si>
  <si>
    <t>TP265483</t>
  </si>
  <si>
    <t>TP265511</t>
  </si>
  <si>
    <t>TP265594</t>
  </si>
  <si>
    <t>TP265643</t>
  </si>
  <si>
    <t>TP265723</t>
  </si>
  <si>
    <t>TP266206</t>
  </si>
  <si>
    <t>TP266209</t>
  </si>
  <si>
    <t>TP266337</t>
  </si>
  <si>
    <t>TP266388</t>
  </si>
  <si>
    <t>TP266574</t>
  </si>
  <si>
    <t>TP266628</t>
  </si>
  <si>
    <t>TP266635</t>
  </si>
  <si>
    <t>TP266921</t>
  </si>
  <si>
    <t>TP267190</t>
  </si>
  <si>
    <t>TP267277</t>
  </si>
  <si>
    <t>TP267341</t>
  </si>
  <si>
    <t>TP267454</t>
  </si>
  <si>
    <t>TP267459</t>
  </si>
  <si>
    <t>TP267509</t>
  </si>
  <si>
    <t>TP267544</t>
  </si>
  <si>
    <t>TP267556</t>
  </si>
  <si>
    <t>TP267570</t>
  </si>
  <si>
    <t>TP267601</t>
  </si>
  <si>
    <t>TP267623</t>
  </si>
  <si>
    <t>TP267730</t>
  </si>
  <si>
    <t>TP267743</t>
  </si>
  <si>
    <t>TP267754</t>
  </si>
  <si>
    <t>TP267810</t>
  </si>
  <si>
    <t>TP267861</t>
  </si>
  <si>
    <t>TP267873</t>
  </si>
  <si>
    <t>TP267920</t>
  </si>
  <si>
    <t>TP267968</t>
  </si>
  <si>
    <t>TP268000</t>
  </si>
  <si>
    <t>TP268058</t>
  </si>
  <si>
    <t>TP268085</t>
  </si>
  <si>
    <t>TP268088</t>
  </si>
  <si>
    <t>TP268129</t>
  </si>
  <si>
    <t>TP268135</t>
  </si>
  <si>
    <t>TP268482</t>
  </si>
  <si>
    <t>TP268505</t>
  </si>
  <si>
    <t>TP268577</t>
  </si>
  <si>
    <t>TP268632</t>
  </si>
  <si>
    <t>TP268740</t>
  </si>
  <si>
    <t>TP268859</t>
  </si>
  <si>
    <t>TP268917</t>
  </si>
  <si>
    <t>TP269016</t>
  </si>
  <si>
    <t>TP269037</t>
  </si>
  <si>
    <t>TP269065</t>
  </si>
  <si>
    <t>TP269077</t>
  </si>
  <si>
    <t>TP269118</t>
  </si>
  <si>
    <t>TP269124</t>
  </si>
  <si>
    <t>TP269152</t>
  </si>
  <si>
    <t>TP269193</t>
  </si>
  <si>
    <t>TP269244</t>
  </si>
  <si>
    <t>TP269293</t>
  </si>
  <si>
    <t>TP269313</t>
  </si>
  <si>
    <t>TP269318</t>
  </si>
  <si>
    <t>TP269338</t>
  </si>
  <si>
    <t>TP269348</t>
  </si>
  <si>
    <t>TP269382</t>
  </si>
  <si>
    <t>TP269516</t>
  </si>
  <si>
    <t>TP269554</t>
  </si>
  <si>
    <t>TP269566</t>
  </si>
  <si>
    <t>TP269590</t>
  </si>
  <si>
    <t>TP269598</t>
  </si>
  <si>
    <t>TP269611</t>
  </si>
  <si>
    <t>TP269659</t>
  </si>
  <si>
    <t>TP269661</t>
  </si>
  <si>
    <t>TP269711</t>
  </si>
  <si>
    <t>TP269815</t>
  </si>
  <si>
    <t>TP269823</t>
  </si>
  <si>
    <t>TP269891</t>
  </si>
  <si>
    <t>TP270063</t>
  </si>
  <si>
    <t>TP270115</t>
  </si>
  <si>
    <t>TP270146</t>
  </si>
  <si>
    <t>TP270247</t>
  </si>
  <si>
    <t>TP270250</t>
  </si>
  <si>
    <t>TP270259</t>
  </si>
  <si>
    <t>TP270269</t>
  </si>
  <si>
    <t>TP270285</t>
  </si>
  <si>
    <t>TP270319</t>
  </si>
  <si>
    <t>TP270328</t>
  </si>
  <si>
    <t>TP270346</t>
  </si>
  <si>
    <t>TP270358</t>
  </si>
  <si>
    <t>TP270445</t>
  </si>
  <si>
    <t>TP270470</t>
  </si>
  <si>
    <t>TP270485</t>
  </si>
  <si>
    <t>TP270489</t>
  </si>
  <si>
    <t>TP270543</t>
  </si>
  <si>
    <t>TP270570</t>
  </si>
  <si>
    <t>TP270641</t>
  </si>
  <si>
    <t>TP270769</t>
  </si>
  <si>
    <t>TP270796</t>
  </si>
  <si>
    <t>TP270818</t>
  </si>
  <si>
    <t>TP270849</t>
  </si>
  <si>
    <t>TP270919</t>
  </si>
  <si>
    <t>TP270923</t>
  </si>
  <si>
    <t>TP270940</t>
  </si>
  <si>
    <t>TP271132</t>
  </si>
  <si>
    <t>TP271140</t>
  </si>
  <si>
    <t>TP271167</t>
  </si>
  <si>
    <t>TP271183</t>
  </si>
  <si>
    <t>TP271190</t>
  </si>
  <si>
    <t>TP271211</t>
  </si>
  <si>
    <t>TP271242</t>
  </si>
  <si>
    <t>TP271286</t>
  </si>
  <si>
    <t>TP271302</t>
  </si>
  <si>
    <t>TP271359</t>
  </si>
  <si>
    <t>TP271370</t>
  </si>
  <si>
    <t>TP271407</t>
  </si>
  <si>
    <t>TP271409</t>
  </si>
  <si>
    <t>TP271541</t>
  </si>
  <si>
    <t>TP271552</t>
  </si>
  <si>
    <t>TP271561</t>
  </si>
  <si>
    <t>TP271606</t>
  </si>
  <si>
    <t>TP271636</t>
  </si>
  <si>
    <t>TP271639</t>
  </si>
  <si>
    <t>TP271669</t>
  </si>
  <si>
    <t>TP271714</t>
  </si>
  <si>
    <t>TP271772</t>
  </si>
  <si>
    <t>TP271793</t>
  </si>
  <si>
    <t>TP271813</t>
  </si>
  <si>
    <t>TP271878</t>
  </si>
  <si>
    <t>TP271888</t>
  </si>
  <si>
    <t>TP271997</t>
  </si>
  <si>
    <t>TP272031</t>
  </si>
  <si>
    <t>TP272048</t>
  </si>
  <si>
    <t>TP272164</t>
  </si>
  <si>
    <t>TP272293</t>
  </si>
  <si>
    <t>TP272307</t>
  </si>
  <si>
    <t>TP272439</t>
  </si>
  <si>
    <t>TP272513</t>
  </si>
  <si>
    <t>TP272677</t>
  </si>
  <si>
    <t>TP272794</t>
  </si>
  <si>
    <t>TP272802</t>
  </si>
  <si>
    <t>TP272849</t>
  </si>
  <si>
    <t>TP272889</t>
  </si>
  <si>
    <t>TP272941</t>
  </si>
  <si>
    <t>TP272950</t>
  </si>
  <si>
    <t>TP273013</t>
  </si>
  <si>
    <t>TP273285</t>
  </si>
  <si>
    <t>TP273316</t>
  </si>
  <si>
    <t>TP273323</t>
  </si>
  <si>
    <t>TP273437</t>
  </si>
  <si>
    <t>TP273441</t>
  </si>
  <si>
    <t>TP273518</t>
  </si>
  <si>
    <t>TP273522</t>
  </si>
  <si>
    <t>TP273553</t>
  </si>
  <si>
    <t>TP273563</t>
  </si>
  <si>
    <t>TP273573</t>
  </si>
  <si>
    <t>TP273643</t>
  </si>
  <si>
    <t>TP273678</t>
  </si>
  <si>
    <t>TP273887</t>
  </si>
  <si>
    <t>TP273897</t>
  </si>
  <si>
    <t>TP273969</t>
  </si>
  <si>
    <t>TP274075</t>
  </si>
  <si>
    <t>TP274205</t>
  </si>
  <si>
    <t>TP274333</t>
  </si>
  <si>
    <t>TP274379</t>
  </si>
  <si>
    <t>TP274398</t>
  </si>
  <si>
    <t>TP274427</t>
  </si>
  <si>
    <t>TP274477</t>
  </si>
  <si>
    <t>TP274651</t>
  </si>
  <si>
    <t>TP274727</t>
  </si>
  <si>
    <t>TP274902</t>
  </si>
  <si>
    <t>TP275021</t>
  </si>
  <si>
    <t>TP275023</t>
  </si>
  <si>
    <t>TP275126</t>
  </si>
  <si>
    <t>TP275205</t>
  </si>
  <si>
    <t>TP275295</t>
  </si>
  <si>
    <t>TP275384</t>
  </si>
  <si>
    <t>TP275480</t>
  </si>
  <si>
    <t>TP275481</t>
  </si>
  <si>
    <t>TP275507</t>
  </si>
  <si>
    <t>TP275529</t>
  </si>
  <si>
    <t>TP275604</t>
  </si>
  <si>
    <t>TP275635</t>
  </si>
  <si>
    <t>TP275657</t>
  </si>
  <si>
    <t>TP275712</t>
  </si>
  <si>
    <t>TP275923</t>
  </si>
  <si>
    <t>TP275926</t>
  </si>
  <si>
    <t>TP276102</t>
  </si>
  <si>
    <t>TP276130</t>
  </si>
  <si>
    <t>TP276179</t>
  </si>
  <si>
    <t>TP276259</t>
  </si>
  <si>
    <t>TP276388</t>
  </si>
  <si>
    <t>TP276416</t>
  </si>
  <si>
    <t>TP276492</t>
  </si>
  <si>
    <t>TP276566</t>
  </si>
  <si>
    <t>TP276661</t>
  </si>
  <si>
    <t>TP276669</t>
  </si>
  <si>
    <t>TP276732</t>
  </si>
  <si>
    <t>TP276751</t>
  </si>
  <si>
    <t>TP276765</t>
  </si>
  <si>
    <t>TP276796</t>
  </si>
  <si>
    <t>TP276896</t>
  </si>
  <si>
    <t>TP276899</t>
  </si>
  <si>
    <t>TP276987</t>
  </si>
  <si>
    <t>TP277082</t>
  </si>
  <si>
    <t>TP277119</t>
  </si>
  <si>
    <t>TP277120</t>
  </si>
  <si>
    <t>TP277254</t>
  </si>
  <si>
    <t>TP277515</t>
  </si>
  <si>
    <t>TP277532</t>
  </si>
  <si>
    <t>TP277954</t>
  </si>
  <si>
    <t>TP278850</t>
  </si>
  <si>
    <t>TP278903</t>
  </si>
  <si>
    <t>TP278923</t>
  </si>
  <si>
    <t>TP278938</t>
  </si>
  <si>
    <t>TP278956</t>
  </si>
  <si>
    <t>TP278960</t>
  </si>
  <si>
    <t>TP279091</t>
  </si>
  <si>
    <t>TP279308</t>
  </si>
  <si>
    <t>TP279420</t>
  </si>
  <si>
    <t>TP279484</t>
  </si>
  <si>
    <t>TP279630</t>
  </si>
  <si>
    <t>TP279678</t>
  </si>
  <si>
    <t>TP279785</t>
  </si>
  <si>
    <t>TP279803</t>
  </si>
  <si>
    <t>TP279809</t>
  </si>
  <si>
    <t>TP279895</t>
  </si>
  <si>
    <t>TP279993</t>
  </si>
  <si>
    <t>TP280104</t>
  </si>
  <si>
    <t>TP280290</t>
  </si>
  <si>
    <t>TP280346</t>
  </si>
  <si>
    <t>TP280351</t>
  </si>
  <si>
    <t>TP280352</t>
  </si>
  <si>
    <t>TP280388</t>
  </si>
  <si>
    <t>TP280531</t>
  </si>
  <si>
    <t>TP280688</t>
  </si>
  <si>
    <t>TP280696</t>
  </si>
  <si>
    <t>TP280789</t>
  </si>
  <si>
    <t>TP280889</t>
  </si>
  <si>
    <t>TP282457</t>
  </si>
  <si>
    <t>TP282484</t>
  </si>
  <si>
    <t>TP282518</t>
  </si>
  <si>
    <t>TP282598</t>
  </si>
  <si>
    <t>TP282604</t>
  </si>
  <si>
    <t>TP282617</t>
  </si>
  <si>
    <t>TP282618</t>
  </si>
  <si>
    <t>TP282657</t>
  </si>
  <si>
    <t>TP282764</t>
  </si>
  <si>
    <t>TP282777</t>
  </si>
  <si>
    <t>TP282786</t>
  </si>
  <si>
    <t>TP282814</t>
  </si>
  <si>
    <t>TP282852</t>
  </si>
  <si>
    <t>TP282875</t>
  </si>
  <si>
    <t>TP282883</t>
  </si>
  <si>
    <t>TP283008</t>
  </si>
  <si>
    <t>TP283238</t>
  </si>
  <si>
    <t>TP283332</t>
  </si>
  <si>
    <t>TP283408</t>
  </si>
  <si>
    <t>TP283482</t>
  </si>
  <si>
    <t>TP283526</t>
  </si>
  <si>
    <t>TP283541</t>
  </si>
  <si>
    <t>TP283560</t>
  </si>
  <si>
    <t>TP283576</t>
  </si>
  <si>
    <t>TP283594</t>
  </si>
  <si>
    <t>TP283787</t>
  </si>
  <si>
    <t>TP283842</t>
  </si>
  <si>
    <t>TP283868</t>
  </si>
  <si>
    <t>TP283893</t>
  </si>
  <si>
    <t>TP283898</t>
  </si>
  <si>
    <t>TP283938</t>
  </si>
  <si>
    <t>TP283944</t>
  </si>
  <si>
    <t>TP283964</t>
  </si>
  <si>
    <t>TP284091</t>
  </si>
  <si>
    <t>TP284188</t>
  </si>
  <si>
    <t>TP284241</t>
  </si>
  <si>
    <t>TP284281</t>
  </si>
  <si>
    <t>TP284290</t>
  </si>
  <si>
    <t>TP284341</t>
  </si>
  <si>
    <t>TP285137</t>
  </si>
  <si>
    <t>TP285215</t>
  </si>
  <si>
    <t>TP285225</t>
  </si>
  <si>
    <t>TP285269</t>
  </si>
  <si>
    <t>TP285394</t>
  </si>
  <si>
    <t>TP285429</t>
  </si>
  <si>
    <t>TP285571</t>
  </si>
  <si>
    <t>TP285646</t>
  </si>
  <si>
    <t>TP285813</t>
  </si>
  <si>
    <t>TP285849</t>
  </si>
  <si>
    <t>TP285863</t>
  </si>
  <si>
    <t>TP285940</t>
  </si>
  <si>
    <t>TP286022</t>
  </si>
  <si>
    <t>TP286131</t>
  </si>
  <si>
    <t>TP286251</t>
  </si>
  <si>
    <t>TP286294</t>
  </si>
  <si>
    <t>TP286296</t>
  </si>
  <si>
    <t>TP286374</t>
  </si>
  <si>
    <t>TP286748</t>
  </si>
  <si>
    <t>TP286792</t>
  </si>
  <si>
    <t>TP286801</t>
  </si>
  <si>
    <t>TP287009</t>
  </si>
  <si>
    <t>TP287023</t>
  </si>
  <si>
    <t>TP287063</t>
  </si>
  <si>
    <t>TP287122</t>
  </si>
  <si>
    <t>TP287185</t>
  </si>
  <si>
    <t>TP287194</t>
  </si>
  <si>
    <t>TP287232</t>
  </si>
  <si>
    <t>TP287233</t>
  </si>
  <si>
    <t>TP287385</t>
  </si>
  <si>
    <t>TP287411</t>
  </si>
  <si>
    <t>TP287434</t>
  </si>
  <si>
    <t>TP287439</t>
  </si>
  <si>
    <t>TP287478</t>
  </si>
  <si>
    <t>TP287525</t>
  </si>
  <si>
    <t>TP287532</t>
  </si>
  <si>
    <t>TP287609</t>
  </si>
  <si>
    <t>TP287729</t>
  </si>
  <si>
    <t>TP287810</t>
  </si>
  <si>
    <t>TP287864</t>
  </si>
  <si>
    <t>TP287868</t>
  </si>
  <si>
    <t>TP287897</t>
  </si>
  <si>
    <t>TP287910</t>
  </si>
  <si>
    <t>TP287962</t>
  </si>
  <si>
    <t>TP287973</t>
  </si>
  <si>
    <t>TP287985</t>
  </si>
  <si>
    <t>TP288023</t>
  </si>
  <si>
    <t>TP288115</t>
  </si>
  <si>
    <t>TP288176</t>
  </si>
  <si>
    <t>TP288284</t>
  </si>
  <si>
    <t>TP288453</t>
  </si>
  <si>
    <t>TP288528</t>
  </si>
  <si>
    <t>TP288641</t>
  </si>
  <si>
    <t>TP288651</t>
  </si>
  <si>
    <t>TP288748</t>
  </si>
  <si>
    <t>TP288752</t>
  </si>
  <si>
    <t>TP288798</t>
  </si>
  <si>
    <t>TP288803</t>
  </si>
  <si>
    <t>TP288834</t>
  </si>
  <si>
    <t>TP288856</t>
  </si>
  <si>
    <t>TP288886</t>
  </si>
  <si>
    <t>TP288904</t>
  </si>
  <si>
    <t>TP288933</t>
  </si>
  <si>
    <t>TP289092</t>
  </si>
  <si>
    <t>TP289185</t>
  </si>
  <si>
    <t>TP289250</t>
  </si>
  <si>
    <t>TP289307</t>
  </si>
  <si>
    <t>TP289352</t>
  </si>
  <si>
    <t>TP289449</t>
  </si>
  <si>
    <t>TP289558</t>
  </si>
  <si>
    <t>TP289559</t>
  </si>
  <si>
    <t>TP289780</t>
  </si>
  <si>
    <t>TP289788</t>
  </si>
  <si>
    <t>TP289793</t>
  </si>
  <si>
    <t>TP289825</t>
  </si>
  <si>
    <t>TP289909</t>
  </si>
  <si>
    <t>TP289975</t>
  </si>
  <si>
    <t>TP289996</t>
  </si>
  <si>
    <t>TP290055</t>
  </si>
  <si>
    <t>TP290057</t>
  </si>
  <si>
    <t>TP290330</t>
  </si>
  <si>
    <t>TP290383</t>
  </si>
  <si>
    <t>TP290387</t>
  </si>
  <si>
    <t>TP290409</t>
  </si>
  <si>
    <t>TP290439</t>
  </si>
  <si>
    <t>TP290486</t>
  </si>
  <si>
    <t>TP290495</t>
  </si>
  <si>
    <t>TP290680</t>
  </si>
  <si>
    <t>TP290738</t>
  </si>
  <si>
    <t>TP290760</t>
  </si>
  <si>
    <t>TP290867</t>
  </si>
  <si>
    <t>TP290889</t>
  </si>
  <si>
    <t>TP291142</t>
  </si>
  <si>
    <t>TP291200</t>
  </si>
  <si>
    <t>TP291227</t>
  </si>
  <si>
    <t>TP291234</t>
  </si>
  <si>
    <t>TP291303</t>
  </si>
  <si>
    <t>TP291348</t>
  </si>
  <si>
    <t>TP291418</t>
  </si>
  <si>
    <t>TP291533</t>
  </si>
  <si>
    <t>TP291541</t>
  </si>
  <si>
    <t>TP291675</t>
  </si>
  <si>
    <t>TP291783</t>
  </si>
  <si>
    <t>TP291833</t>
  </si>
  <si>
    <t>TP291849</t>
  </si>
  <si>
    <t>TP291873</t>
  </si>
  <si>
    <t>TP291964</t>
  </si>
  <si>
    <t>TP292029</t>
  </si>
  <si>
    <t>TP292055</t>
  </si>
  <si>
    <t>TP292181</t>
  </si>
  <si>
    <t>TP292237</t>
  </si>
  <si>
    <t>TP292262</t>
  </si>
  <si>
    <t>TP292268</t>
  </si>
  <si>
    <t>TP292291</t>
  </si>
  <si>
    <t>TP292329</t>
  </si>
  <si>
    <t>TP292353</t>
  </si>
  <si>
    <t>TP292445</t>
  </si>
  <si>
    <t>TP292463</t>
  </si>
  <si>
    <t>TP292630</t>
  </si>
  <si>
    <t>TP292651</t>
  </si>
  <si>
    <t>TP292747</t>
  </si>
  <si>
    <t>TP292777</t>
  </si>
  <si>
    <t>TP292854</t>
  </si>
  <si>
    <t>TP292863</t>
  </si>
  <si>
    <t>TP292938</t>
  </si>
  <si>
    <t>TP292939</t>
  </si>
  <si>
    <t>TP292987</t>
  </si>
  <si>
    <t>TP293016</t>
  </si>
  <si>
    <t>TP293017</t>
  </si>
  <si>
    <t>TP293036</t>
  </si>
  <si>
    <t>TP293124</t>
  </si>
  <si>
    <t>TP293210</t>
  </si>
  <si>
    <t>TP293239</t>
  </si>
  <si>
    <t>TP293281</t>
  </si>
  <si>
    <t>TP293376</t>
  </si>
  <si>
    <t>TP293442</t>
  </si>
  <si>
    <t>TP293680</t>
  </si>
  <si>
    <t>TP293694</t>
  </si>
  <si>
    <t>TP293811</t>
  </si>
  <si>
    <t>TP293813</t>
  </si>
  <si>
    <t>TP293826</t>
  </si>
  <si>
    <t>TP293832</t>
  </si>
  <si>
    <t>TP293891</t>
  </si>
  <si>
    <t>TP293922</t>
  </si>
  <si>
    <t>TP293926</t>
  </si>
  <si>
    <t>TP293958</t>
  </si>
  <si>
    <t>TP294013</t>
  </si>
  <si>
    <t>TP294071</t>
  </si>
  <si>
    <t>TP294168</t>
  </si>
  <si>
    <t>TP294203</t>
  </si>
  <si>
    <t>TP294236</t>
  </si>
  <si>
    <t>TP294461</t>
  </si>
  <si>
    <t>TP294583</t>
  </si>
  <si>
    <t>TP294664</t>
  </si>
  <si>
    <t>TP294671</t>
  </si>
  <si>
    <t>TP294846</t>
  </si>
  <si>
    <t>TP294911</t>
  </si>
  <si>
    <t>TP295024</t>
  </si>
  <si>
    <t>TP295028</t>
  </si>
  <si>
    <t>TP295203</t>
  </si>
  <si>
    <t>TP295245</t>
  </si>
  <si>
    <t>TP295247</t>
  </si>
  <si>
    <t>TP295375</t>
  </si>
  <si>
    <t>TP295455</t>
  </si>
  <si>
    <t>TP295556</t>
  </si>
  <si>
    <t>TP295637</t>
  </si>
  <si>
    <t>TP295701</t>
  </si>
  <si>
    <t>TP295928</t>
  </si>
  <si>
    <t>TP295935</t>
  </si>
  <si>
    <t>TP295974</t>
  </si>
  <si>
    <t>TP295985</t>
  </si>
  <si>
    <t>TP295987</t>
  </si>
  <si>
    <t>TP296017</t>
  </si>
  <si>
    <t>TP296200</t>
  </si>
  <si>
    <t>TP296273</t>
  </si>
  <si>
    <t>TP296282</t>
  </si>
  <si>
    <t>TP297222</t>
  </si>
  <si>
    <t>TP297282</t>
  </si>
  <si>
    <t>TP297307</t>
  </si>
  <si>
    <t>TP297382</t>
  </si>
  <si>
    <t>TP297431</t>
  </si>
  <si>
    <t>TP297434</t>
  </si>
  <si>
    <t>TP297484</t>
  </si>
  <si>
    <t>TP297637</t>
  </si>
  <si>
    <t>TP297644</t>
  </si>
  <si>
    <t>TP297682</t>
  </si>
  <si>
    <t>TP297694</t>
  </si>
  <si>
    <t>TP297697</t>
  </si>
  <si>
    <t>TP297702</t>
  </si>
  <si>
    <t>TP297828</t>
  </si>
  <si>
    <t>TP297855</t>
  </si>
  <si>
    <t>TP297863</t>
  </si>
  <si>
    <t>TP298017</t>
  </si>
  <si>
    <t>TP298023</t>
  </si>
  <si>
    <t>TP298093</t>
  </si>
  <si>
    <t>TP298106</t>
  </si>
  <si>
    <t>TP298142</t>
  </si>
  <si>
    <t>TP298201</t>
  </si>
  <si>
    <t>TP298231</t>
  </si>
  <si>
    <t>TP298274</t>
  </si>
  <si>
    <t>TP298288</t>
  </si>
  <si>
    <t>TP298315</t>
  </si>
  <si>
    <t>TP298322</t>
  </si>
  <si>
    <t>TP298371</t>
  </si>
  <si>
    <t>TP298458</t>
  </si>
  <si>
    <t>TP298585</t>
  </si>
  <si>
    <t>TP298620</t>
  </si>
  <si>
    <t>TP298651</t>
  </si>
  <si>
    <t>TP298755</t>
  </si>
  <si>
    <t>TP298812</t>
  </si>
  <si>
    <t>TP298877</t>
  </si>
  <si>
    <t>TP298879</t>
  </si>
  <si>
    <t>TP299144</t>
  </si>
  <si>
    <t>TP299200</t>
  </si>
  <si>
    <t>TP299217</t>
  </si>
  <si>
    <t>TP299274</t>
  </si>
  <si>
    <t>TP299286</t>
  </si>
  <si>
    <t>TP299314</t>
  </si>
  <si>
    <t>TP299340</t>
  </si>
  <si>
    <t>TP299460</t>
  </si>
  <si>
    <t>TP299521</t>
  </si>
  <si>
    <t>TP299543</t>
  </si>
  <si>
    <t>TP299602</t>
  </si>
  <si>
    <t>TP299607</t>
  </si>
  <si>
    <t>TP299682</t>
  </si>
  <si>
    <t>TP299688</t>
  </si>
  <si>
    <t>TP299690</t>
  </si>
  <si>
    <t>TP299708</t>
  </si>
  <si>
    <t>TP299726</t>
  </si>
  <si>
    <t>TP299731</t>
  </si>
  <si>
    <t>TP300011</t>
  </si>
  <si>
    <t>TP300118</t>
  </si>
  <si>
    <t>TP300168</t>
  </si>
  <si>
    <t>TP300273</t>
  </si>
  <si>
    <t>TP300300</t>
  </si>
  <si>
    <t>TP300340</t>
  </si>
  <si>
    <t>TP300359</t>
  </si>
  <si>
    <t>TP300397</t>
  </si>
  <si>
    <t>TP300911</t>
  </si>
  <si>
    <t>TP300935</t>
  </si>
  <si>
    <t>TP300986</t>
  </si>
  <si>
    <t>TP301031</t>
  </si>
  <si>
    <t>TP301119</t>
  </si>
  <si>
    <t>TP301125</t>
  </si>
  <si>
    <t>TP301133</t>
  </si>
  <si>
    <t>TP301179</t>
  </si>
  <si>
    <t>TP301181</t>
  </si>
  <si>
    <t>TP301183</t>
  </si>
  <si>
    <t>TP301248</t>
  </si>
  <si>
    <t>TP301300</t>
  </si>
  <si>
    <t>TP301312</t>
  </si>
  <si>
    <t>TP301362</t>
  </si>
  <si>
    <t>TP301385</t>
  </si>
  <si>
    <t>TP301480</t>
  </si>
  <si>
    <t>TP301582</t>
  </si>
  <si>
    <t>TP301708</t>
  </si>
  <si>
    <t>TP301713</t>
  </si>
  <si>
    <t>TP301751</t>
  </si>
  <si>
    <t>TP301756</t>
  </si>
  <si>
    <t>TP301800</t>
  </si>
  <si>
    <t>TP301846</t>
  </si>
  <si>
    <t>TP301893</t>
  </si>
  <si>
    <t>TP302093</t>
  </si>
  <si>
    <t>TP302137</t>
  </si>
  <si>
    <t>TP302202</t>
  </si>
  <si>
    <t>TP302301</t>
  </si>
  <si>
    <t>TP302384</t>
  </si>
  <si>
    <t>TP302415</t>
  </si>
  <si>
    <t>TP302470</t>
  </si>
  <si>
    <t>TP302614</t>
  </si>
  <si>
    <t>TP302641</t>
  </si>
  <si>
    <t>TP302747</t>
  </si>
  <si>
    <t>TP302812</t>
  </si>
  <si>
    <t>TP302826</t>
  </si>
  <si>
    <t>TP302844</t>
  </si>
  <si>
    <t>TP303033</t>
  </si>
  <si>
    <t>TP303120</t>
  </si>
  <si>
    <t>TP303171</t>
  </si>
  <si>
    <t>TP303241</t>
  </si>
  <si>
    <t>TP303248</t>
  </si>
  <si>
    <t>TP303328</t>
  </si>
  <si>
    <t>TP303355</t>
  </si>
  <si>
    <t>TP303396</t>
  </si>
  <si>
    <t>TP303412</t>
  </si>
  <si>
    <t>TP303420</t>
  </si>
  <si>
    <t>TP303544</t>
  </si>
  <si>
    <t>TP303586</t>
  </si>
  <si>
    <t>TP303598</t>
  </si>
  <si>
    <t>TP303642</t>
  </si>
  <si>
    <t>TP303810</t>
  </si>
  <si>
    <t>TP303867</t>
  </si>
  <si>
    <t>TP303869</t>
  </si>
  <si>
    <t>TP303875</t>
  </si>
  <si>
    <t>TP303898</t>
  </si>
  <si>
    <t>TP303950</t>
  </si>
  <si>
    <t>TP304122</t>
  </si>
  <si>
    <t>TP304170</t>
  </si>
  <si>
    <t>TP304318</t>
  </si>
  <si>
    <t>TP304387</t>
  </si>
  <si>
    <t>TP304414</t>
  </si>
  <si>
    <t>TP304435</t>
  </si>
  <si>
    <t>TP304449</t>
  </si>
  <si>
    <t>TP304578</t>
  </si>
  <si>
    <t>TP304580</t>
  </si>
  <si>
    <t>TP304690</t>
  </si>
  <si>
    <t>TP304742</t>
  </si>
  <si>
    <t>TP304758</t>
  </si>
  <si>
    <t>TP304860</t>
  </si>
  <si>
    <t>TP304872</t>
  </si>
  <si>
    <t>TP304955</t>
  </si>
  <si>
    <t>TP304960</t>
  </si>
  <si>
    <t>TP304964</t>
  </si>
  <si>
    <t>TP304979</t>
  </si>
  <si>
    <t>TP305008</t>
  </si>
  <si>
    <t>TP305018</t>
  </si>
  <si>
    <t>TP305053</t>
  </si>
  <si>
    <t>TP305094</t>
  </si>
  <si>
    <t>TP305275</t>
  </si>
  <si>
    <t>TP305301</t>
  </si>
  <si>
    <t>TP305311</t>
  </si>
  <si>
    <t>TP305982</t>
  </si>
  <si>
    <t>TP306038</t>
  </si>
  <si>
    <t>TP306048</t>
  </si>
  <si>
    <t>TP306131</t>
  </si>
  <si>
    <t>TP306148</t>
  </si>
  <si>
    <t>TP306216</t>
  </si>
  <si>
    <t>TP306248</t>
  </si>
  <si>
    <t>TP306258</t>
  </si>
  <si>
    <t>TP306288</t>
  </si>
  <si>
    <t>TP306310</t>
  </si>
  <si>
    <t>TP306344</t>
  </si>
  <si>
    <t>TP306386</t>
  </si>
  <si>
    <t>TP306425</t>
  </si>
  <si>
    <t>TP306460</t>
  </si>
  <si>
    <t>TP306579</t>
  </si>
  <si>
    <t>TP306732</t>
  </si>
  <si>
    <t>TP306737</t>
  </si>
  <si>
    <t>TP306778</t>
  </si>
  <si>
    <t>TP306783</t>
  </si>
  <si>
    <t>TP306806</t>
  </si>
  <si>
    <t>TP306851</t>
  </si>
  <si>
    <t>TP306856</t>
  </si>
  <si>
    <t>TP306976</t>
  </si>
  <si>
    <t>TP307021</t>
  </si>
  <si>
    <t>TP307466</t>
  </si>
  <si>
    <t>TP307588</t>
  </si>
  <si>
    <t>TP307611</t>
  </si>
  <si>
    <t>TP307668</t>
  </si>
  <si>
    <t>TP307672</t>
  </si>
  <si>
    <t>TP307692</t>
  </si>
  <si>
    <t>TP307787</t>
  </si>
  <si>
    <t>TP307818</t>
  </si>
  <si>
    <t>TP307875</t>
  </si>
  <si>
    <t>TP307921</t>
  </si>
  <si>
    <t>TP307936</t>
  </si>
  <si>
    <t>TP307991</t>
  </si>
  <si>
    <t>TP307999</t>
  </si>
  <si>
    <t>TP308012</t>
  </si>
  <si>
    <t>TP308053</t>
  </si>
  <si>
    <t>TP308061</t>
  </si>
  <si>
    <t>TP308068</t>
  </si>
  <si>
    <t>TP308125</t>
  </si>
  <si>
    <t>TP308144</t>
  </si>
  <si>
    <t>TP308152</t>
  </si>
  <si>
    <t>TP308187</t>
  </si>
  <si>
    <t>TP308202</t>
  </si>
  <si>
    <t>TP308255</t>
  </si>
  <si>
    <t>TP308332</t>
  </si>
  <si>
    <t>TP308387</t>
  </si>
  <si>
    <t>TP308396</t>
  </si>
  <si>
    <t>TP308412</t>
  </si>
  <si>
    <t>TP308464</t>
  </si>
  <si>
    <t>TP308563</t>
  </si>
  <si>
    <t>TP308581</t>
  </si>
  <si>
    <t>TP308617</t>
  </si>
  <si>
    <t>TP308752</t>
  </si>
  <si>
    <t>TP308806</t>
  </si>
  <si>
    <t>TP308853</t>
  </si>
  <si>
    <t>TP308868</t>
  </si>
  <si>
    <t>TP308880</t>
  </si>
  <si>
    <t>TP308882</t>
  </si>
  <si>
    <t>TP308922</t>
  </si>
  <si>
    <t>TP308974</t>
  </si>
  <si>
    <t>TP309004</t>
  </si>
  <si>
    <t>TP309129</t>
  </si>
  <si>
    <t>TP309197</t>
  </si>
  <si>
    <t>TP309206</t>
  </si>
  <si>
    <t>TP309238</t>
  </si>
  <si>
    <t>TP309283</t>
  </si>
  <si>
    <t>TP309333</t>
  </si>
  <si>
    <t>TP309451</t>
  </si>
  <si>
    <t>TP309524</t>
  </si>
  <si>
    <t>TP309600</t>
  </si>
  <si>
    <t>TP309603</t>
  </si>
  <si>
    <t>TP309605</t>
  </si>
  <si>
    <t>TP309715</t>
  </si>
  <si>
    <t>TP309716</t>
  </si>
  <si>
    <t>TP309722</t>
  </si>
  <si>
    <t>TP309738</t>
  </si>
  <si>
    <t>TP309757</t>
  </si>
  <si>
    <t>TP309788</t>
  </si>
  <si>
    <t>TP309847</t>
  </si>
  <si>
    <t>TP309921</t>
  </si>
  <si>
    <t>TP310027</t>
  </si>
  <si>
    <t>TP310118</t>
  </si>
  <si>
    <t>TP310149</t>
  </si>
  <si>
    <t>TP310156</t>
  </si>
  <si>
    <t>TP310237</t>
  </si>
  <si>
    <t>TP310238</t>
  </si>
  <si>
    <t>TP310303</t>
  </si>
  <si>
    <t>TP310319</t>
  </si>
  <si>
    <t>TP310423</t>
  </si>
  <si>
    <t>TP310451</t>
  </si>
  <si>
    <t>TP310503</t>
  </si>
  <si>
    <t>TP310513</t>
  </si>
  <si>
    <t>TP310516</t>
  </si>
  <si>
    <t>TP310522</t>
  </si>
  <si>
    <t>TP310597</t>
  </si>
  <si>
    <t>TP310601</t>
  </si>
  <si>
    <t>TP310634</t>
  </si>
  <si>
    <t>TP310691</t>
  </si>
  <si>
    <t>TP310708</t>
  </si>
  <si>
    <t>TP310731</t>
  </si>
  <si>
    <t>TP310740</t>
  </si>
  <si>
    <t>TP310855</t>
  </si>
  <si>
    <t>TP311355</t>
  </si>
  <si>
    <t>TP311369</t>
  </si>
  <si>
    <t>TP311370</t>
  </si>
  <si>
    <t>TP311401</t>
  </si>
  <si>
    <t>TP311503</t>
  </si>
  <si>
    <t>TP311507</t>
  </si>
  <si>
    <t>TP311508</t>
  </si>
  <si>
    <t>TP311525</t>
  </si>
  <si>
    <t>TP311594</t>
  </si>
  <si>
    <t>TP311632</t>
  </si>
  <si>
    <t>TP311698</t>
  </si>
  <si>
    <t>TP311752</t>
  </si>
  <si>
    <t>TP311761</t>
  </si>
  <si>
    <t>TP311770</t>
  </si>
  <si>
    <t>TP311827</t>
  </si>
  <si>
    <t>TP311828</t>
  </si>
  <si>
    <t>TP311861</t>
  </si>
  <si>
    <t>TP311967</t>
  </si>
  <si>
    <t>TP312006</t>
  </si>
  <si>
    <t>TP312105</t>
  </si>
  <si>
    <t>TP312132</t>
  </si>
  <si>
    <t>TP312198</t>
  </si>
  <si>
    <t>TP312264</t>
  </si>
  <si>
    <t>TP312460</t>
  </si>
  <si>
    <t>TP312559</t>
  </si>
  <si>
    <t>TP312567</t>
  </si>
  <si>
    <t>TP312941</t>
  </si>
  <si>
    <t>TP312970</t>
  </si>
  <si>
    <t>TP312973</t>
  </si>
  <si>
    <t>TP312980</t>
  </si>
  <si>
    <t>TP312988</t>
  </si>
  <si>
    <t>TP313000</t>
  </si>
  <si>
    <t>TP313033</t>
  </si>
  <si>
    <t>TP313085</t>
  </si>
  <si>
    <t>TP313109</t>
  </si>
  <si>
    <t>TP313195</t>
  </si>
  <si>
    <t>TP313213</t>
  </si>
  <si>
    <t>TP313628</t>
  </si>
  <si>
    <t>TP313650</t>
  </si>
  <si>
    <t>TP313653</t>
  </si>
  <si>
    <t>TP313718</t>
  </si>
  <si>
    <t>TP313754</t>
  </si>
  <si>
    <t>TP314040</t>
  </si>
  <si>
    <t>TP314157</t>
  </si>
  <si>
    <t>TP314188</t>
  </si>
  <si>
    <t>TP314213</t>
  </si>
  <si>
    <t>TP314244</t>
  </si>
  <si>
    <t>TP314275</t>
  </si>
  <si>
    <t>TP314326</t>
  </si>
  <si>
    <t>TP314411</t>
  </si>
  <si>
    <t>TP314431</t>
  </si>
  <si>
    <t>TP314454</t>
  </si>
  <si>
    <t>TP314578</t>
  </si>
  <si>
    <t>TP314580</t>
  </si>
  <si>
    <t>TP314655</t>
  </si>
  <si>
    <t>TP314812</t>
  </si>
  <si>
    <t>TP314846</t>
  </si>
  <si>
    <t>TP314882</t>
  </si>
  <si>
    <t>TP314886</t>
  </si>
  <si>
    <t>TP315020</t>
  </si>
  <si>
    <t>TP315041</t>
  </si>
  <si>
    <t>TP315047</t>
  </si>
  <si>
    <t>TP315056</t>
  </si>
  <si>
    <t>TP315072</t>
  </si>
  <si>
    <t>TP315152</t>
  </si>
  <si>
    <t>TP315223</t>
  </si>
  <si>
    <t>TP315345</t>
  </si>
  <si>
    <t>TP315350</t>
  </si>
  <si>
    <t>TP315364</t>
  </si>
  <si>
    <t>TP315375</t>
  </si>
  <si>
    <t>TP315378</t>
  </si>
  <si>
    <t>TP315484</t>
  </si>
  <si>
    <t>TP315509</t>
  </si>
  <si>
    <t>TP315617</t>
  </si>
  <si>
    <t>TP315654</t>
  </si>
  <si>
    <t>TP315674</t>
  </si>
  <si>
    <t>TP315679</t>
  </si>
  <si>
    <t>TP315708</t>
  </si>
  <si>
    <t>TP315827</t>
  </si>
  <si>
    <t>TP315886</t>
  </si>
  <si>
    <t>TP316058</t>
  </si>
  <si>
    <t>TP316158</t>
  </si>
  <si>
    <t>TP316167</t>
  </si>
  <si>
    <t>TP316231</t>
  </si>
  <si>
    <t>TP316253</t>
  </si>
  <si>
    <t>TP316265</t>
  </si>
  <si>
    <t>TP316318</t>
  </si>
  <si>
    <t>TP316368</t>
  </si>
  <si>
    <t>TP316434</t>
  </si>
  <si>
    <t>TP316438</t>
  </si>
  <si>
    <t>TP316449</t>
  </si>
  <si>
    <t>TP316504</t>
  </si>
  <si>
    <t>TP316592</t>
  </si>
  <si>
    <t>TP316612</t>
  </si>
  <si>
    <t>TP316614</t>
  </si>
  <si>
    <t>TP316648</t>
  </si>
  <si>
    <t>TP316731</t>
  </si>
  <si>
    <t>TP316792</t>
  </si>
  <si>
    <t>TP316808</t>
  </si>
  <si>
    <t>TP317453</t>
  </si>
  <si>
    <t>TP317521</t>
  </si>
  <si>
    <t>TP317531</t>
  </si>
  <si>
    <t>TP317589</t>
  </si>
  <si>
    <t>TP317610</t>
  </si>
  <si>
    <t>TP317631</t>
  </si>
  <si>
    <t>TP317655</t>
  </si>
  <si>
    <t>TP317664</t>
  </si>
  <si>
    <t>TP317707</t>
  </si>
  <si>
    <t>TP317730</t>
  </si>
  <si>
    <t>TP317887</t>
  </si>
  <si>
    <t>TP318041</t>
  </si>
  <si>
    <t>TP318123</t>
  </si>
  <si>
    <t>TP318195</t>
  </si>
  <si>
    <t>TP318254</t>
  </si>
  <si>
    <t>TP318302</t>
  </si>
  <si>
    <t>TP318338</t>
  </si>
  <si>
    <t>TP318361</t>
  </si>
  <si>
    <t>TP318365</t>
  </si>
  <si>
    <t>TP318374</t>
  </si>
  <si>
    <t>TP318420</t>
  </si>
  <si>
    <t>TP318422</t>
  </si>
  <si>
    <t>TP318526</t>
  </si>
  <si>
    <t>TP318592</t>
  </si>
  <si>
    <t>TP318623</t>
  </si>
  <si>
    <t>TP318635</t>
  </si>
  <si>
    <t>TP318643</t>
  </si>
  <si>
    <t>TP318650</t>
  </si>
  <si>
    <t>TP318872</t>
  </si>
  <si>
    <t>TP318895</t>
  </si>
  <si>
    <t>TP318961</t>
  </si>
  <si>
    <t>TP318978</t>
  </si>
  <si>
    <t>TP319050</t>
  </si>
  <si>
    <t>TP319062</t>
  </si>
  <si>
    <t>TP319263</t>
  </si>
  <si>
    <t>TP319280</t>
  </si>
  <si>
    <t>TP319324</t>
  </si>
  <si>
    <t>TP319342</t>
  </si>
  <si>
    <t>TP319371</t>
  </si>
  <si>
    <t>TP319515</t>
  </si>
  <si>
    <t>TP319520</t>
  </si>
  <si>
    <t>TP319528</t>
  </si>
  <si>
    <t>TP319571</t>
  </si>
  <si>
    <t>TP319579</t>
  </si>
  <si>
    <t>TP319583</t>
  </si>
  <si>
    <t>TP319628</t>
  </si>
  <si>
    <t>TP319721</t>
  </si>
  <si>
    <t>TP319776</t>
  </si>
  <si>
    <t>TP319778</t>
  </si>
  <si>
    <t>TP319792</t>
  </si>
  <si>
    <t>TP319819</t>
  </si>
  <si>
    <t>TP320000</t>
  </si>
  <si>
    <t>TP320192</t>
  </si>
  <si>
    <t>TP320216</t>
  </si>
  <si>
    <t>TP320220</t>
  </si>
  <si>
    <t>TP320294</t>
  </si>
  <si>
    <t>TP320330</t>
  </si>
  <si>
    <t>TP320351</t>
  </si>
  <si>
    <t>TP320357</t>
  </si>
  <si>
    <t>TP320441</t>
  </si>
  <si>
    <t>TP320444</t>
  </si>
  <si>
    <t>TP320459</t>
  </si>
  <si>
    <t>TP320495</t>
  </si>
  <si>
    <t>TP320499</t>
  </si>
  <si>
    <t>TP320514</t>
  </si>
  <si>
    <t>TP320570</t>
  </si>
  <si>
    <t>TP320596</t>
  </si>
  <si>
    <t>TP320710</t>
  </si>
  <si>
    <t>TP320731</t>
  </si>
  <si>
    <t>TP320774</t>
  </si>
  <si>
    <t>TP320785</t>
  </si>
  <si>
    <t>TP320850</t>
  </si>
  <si>
    <t>TP320858</t>
  </si>
  <si>
    <t>TP320876</t>
  </si>
  <si>
    <t>TP320947</t>
  </si>
  <si>
    <t>TP320970</t>
  </si>
  <si>
    <t>TP320980</t>
  </si>
  <si>
    <t>TP321017</t>
  </si>
  <si>
    <t>TP321068</t>
  </si>
  <si>
    <t>TP321113</t>
  </si>
  <si>
    <t>TP321116</t>
  </si>
  <si>
    <t>TP321385</t>
  </si>
  <si>
    <t>TP321392</t>
  </si>
  <si>
    <t>TP321406</t>
  </si>
  <si>
    <t>TP321509</t>
  </si>
  <si>
    <t>TP321512</t>
  </si>
  <si>
    <t>TP321591</t>
  </si>
  <si>
    <t>TP321605</t>
  </si>
  <si>
    <t>TP321647</t>
  </si>
  <si>
    <t>TP321657</t>
  </si>
  <si>
    <t>TP321745</t>
  </si>
  <si>
    <t>TP321804</t>
  </si>
  <si>
    <t>TP321854</t>
  </si>
  <si>
    <t>TP322575</t>
  </si>
  <si>
    <t>TP322607</t>
  </si>
  <si>
    <t>TP322652</t>
  </si>
  <si>
    <t>TP322672</t>
  </si>
  <si>
    <t>TP322764</t>
  </si>
  <si>
    <t>TP322847</t>
  </si>
  <si>
    <t>TP322890</t>
  </si>
  <si>
    <t>TP322971</t>
  </si>
  <si>
    <t>TP322973</t>
  </si>
  <si>
    <t>TP322986</t>
  </si>
  <si>
    <t>TP323001</t>
  </si>
  <si>
    <t>TP323026</t>
  </si>
  <si>
    <t>TP323034</t>
  </si>
  <si>
    <t>TP323081</t>
  </si>
  <si>
    <t>TP323101</t>
  </si>
  <si>
    <t>TP323167</t>
  </si>
  <si>
    <t>TP323188</t>
  </si>
  <si>
    <t>TP323198</t>
  </si>
  <si>
    <t>TP323240</t>
  </si>
  <si>
    <t>TP323256</t>
  </si>
  <si>
    <t>TP323280</t>
  </si>
  <si>
    <t>TP323296</t>
  </si>
  <si>
    <t>TP323391</t>
  </si>
  <si>
    <t>TP323434</t>
  </si>
  <si>
    <t>TP323449</t>
  </si>
  <si>
    <t>TP323617</t>
  </si>
  <si>
    <t>TP323642</t>
  </si>
  <si>
    <t>TP323718</t>
  </si>
  <si>
    <t>TP323746</t>
  </si>
  <si>
    <t>TP323760</t>
  </si>
  <si>
    <t>TP323803</t>
  </si>
  <si>
    <t>TP323843</t>
  </si>
  <si>
    <t>TP323959</t>
  </si>
  <si>
    <t>TP323960</t>
  </si>
  <si>
    <t>TP323980</t>
  </si>
  <si>
    <t>TP324007</t>
  </si>
  <si>
    <t>TP324145</t>
  </si>
  <si>
    <t>TP324185</t>
  </si>
  <si>
    <t>TP324363</t>
  </si>
  <si>
    <t>TP324397</t>
  </si>
  <si>
    <t>TP324410</t>
  </si>
  <si>
    <t>TP324439</t>
  </si>
  <si>
    <t>TP324453</t>
  </si>
  <si>
    <t>TP324481</t>
  </si>
  <si>
    <t>TP324509</t>
  </si>
  <si>
    <t>TP324568</t>
  </si>
  <si>
    <t>TP324574</t>
  </si>
  <si>
    <t>TP324616</t>
  </si>
  <si>
    <t>TP324715</t>
  </si>
  <si>
    <t>TP324749</t>
  </si>
  <si>
    <t>TP324754</t>
  </si>
  <si>
    <t>TP324767</t>
  </si>
  <si>
    <t>TP324851</t>
  </si>
  <si>
    <t>TP324888</t>
  </si>
  <si>
    <t>TP324899</t>
  </si>
  <si>
    <t>TP324907</t>
  </si>
  <si>
    <t>TP325024</t>
  </si>
  <si>
    <t>TP325104</t>
  </si>
  <si>
    <t>TP325126</t>
  </si>
  <si>
    <t>TP325668</t>
  </si>
  <si>
    <t>TP325811</t>
  </si>
  <si>
    <t>TP325884</t>
  </si>
  <si>
    <t>TP325938</t>
  </si>
  <si>
    <t>TP325958</t>
  </si>
  <si>
    <t>TP326019</t>
  </si>
  <si>
    <t>TP326030</t>
  </si>
  <si>
    <t>TP326062</t>
  </si>
  <si>
    <t>TP326172</t>
  </si>
  <si>
    <t>TP326277</t>
  </si>
  <si>
    <t>TP326325</t>
  </si>
  <si>
    <t>TP326645</t>
  </si>
  <si>
    <t>TP326785</t>
  </si>
  <si>
    <t>TP326856</t>
  </si>
  <si>
    <t>TP326882</t>
  </si>
  <si>
    <t>TP326891</t>
  </si>
  <si>
    <t>TP326929</t>
  </si>
  <si>
    <t>TP326938</t>
  </si>
  <si>
    <t>TP326969</t>
  </si>
  <si>
    <t>TP327061</t>
  </si>
  <si>
    <t>TP327202</t>
  </si>
  <si>
    <t>TP327208</t>
  </si>
  <si>
    <t>TP327230</t>
  </si>
  <si>
    <t>TP327234</t>
  </si>
  <si>
    <t>TP327267</t>
  </si>
  <si>
    <t>TP327352</t>
  </si>
  <si>
    <t>TP327359</t>
  </si>
  <si>
    <t>TP327376</t>
  </si>
  <si>
    <t>TP327405</t>
  </si>
  <si>
    <t>TP327439</t>
  </si>
  <si>
    <t>TP327603</t>
  </si>
  <si>
    <t>TP327632</t>
  </si>
  <si>
    <t>TP327673</t>
  </si>
  <si>
    <t>TP327748</t>
  </si>
  <si>
    <t>TP327921</t>
  </si>
  <si>
    <t>TP327995</t>
  </si>
  <si>
    <t>TP328075</t>
  </si>
  <si>
    <t>TP328079</t>
  </si>
  <si>
    <t>TP328085</t>
  </si>
  <si>
    <t>TP328246</t>
  </si>
  <si>
    <t>TP328259</t>
  </si>
  <si>
    <t>TP328277</t>
  </si>
  <si>
    <t>TP328581</t>
  </si>
  <si>
    <t>TP328641</t>
  </si>
  <si>
    <t>TP328765</t>
  </si>
  <si>
    <t>TP329023</t>
  </si>
  <si>
    <t>TP329042</t>
  </si>
  <si>
    <t>TP329049</t>
  </si>
  <si>
    <t>TP329058</t>
  </si>
  <si>
    <t>TP329065</t>
  </si>
  <si>
    <t>TP329094</t>
  </si>
  <si>
    <t>TP329239</t>
  </si>
  <si>
    <t>TP329282</t>
  </si>
  <si>
    <t>TP329296</t>
  </si>
  <si>
    <t>TP329308</t>
  </si>
  <si>
    <t>TP329312</t>
  </si>
  <si>
    <t>TP329411</t>
  </si>
  <si>
    <t>TP329415</t>
  </si>
  <si>
    <t>TP329515</t>
  </si>
  <si>
    <t>TP329699</t>
  </si>
  <si>
    <t>TP329726</t>
  </si>
  <si>
    <t>TP329762</t>
  </si>
  <si>
    <t>TP329796</t>
  </si>
  <si>
    <t>TP329852</t>
  </si>
  <si>
    <t>TP329943</t>
  </si>
  <si>
    <t>TP329984</t>
  </si>
  <si>
    <t>TP330076</t>
  </si>
  <si>
    <t>TP330115</t>
  </si>
  <si>
    <t>TP330137</t>
  </si>
  <si>
    <t>TP330180</t>
  </si>
  <si>
    <t>TP330320</t>
  </si>
  <si>
    <t>TP330321</t>
  </si>
  <si>
    <t>TP330349</t>
  </si>
  <si>
    <t>TP330558</t>
  </si>
  <si>
    <t>TP330564</t>
  </si>
  <si>
    <t>TP330756</t>
  </si>
  <si>
    <t>TP330826</t>
  </si>
  <si>
    <t>TP330860</t>
  </si>
  <si>
    <t>TP330897</t>
  </si>
  <si>
    <t>TP331009</t>
  </si>
  <si>
    <t>TP331265</t>
  </si>
  <si>
    <t>TP331302</t>
  </si>
  <si>
    <t>TP331390</t>
  </si>
  <si>
    <t>TP331576</t>
  </si>
  <si>
    <t>TP331765</t>
  </si>
  <si>
    <t>TP331917</t>
  </si>
  <si>
    <t>TP331989</t>
  </si>
  <si>
    <t>TP332006</t>
  </si>
  <si>
    <t>TP332110</t>
  </si>
  <si>
    <t>TP332281</t>
  </si>
  <si>
    <t>TP332313</t>
  </si>
  <si>
    <t>TP332383</t>
  </si>
  <si>
    <t>TP332492</t>
  </si>
  <si>
    <t>TP332628</t>
  </si>
  <si>
    <t>TP332665</t>
  </si>
  <si>
    <t>TP332672</t>
  </si>
  <si>
    <t>TP332824</t>
  </si>
  <si>
    <t>TP332839</t>
  </si>
  <si>
    <t>TP332845</t>
  </si>
  <si>
    <t>TP332893</t>
  </si>
  <si>
    <t>TP332896</t>
  </si>
  <si>
    <t>TP332898</t>
  </si>
  <si>
    <t>TP332933</t>
  </si>
  <si>
    <t>TP332939</t>
  </si>
  <si>
    <t>TP333033</t>
  </si>
  <si>
    <t>TP333090</t>
  </si>
  <si>
    <t>TP333129</t>
  </si>
  <si>
    <t>TP333190</t>
  </si>
  <si>
    <t>TP333195</t>
  </si>
  <si>
    <t>TP333205</t>
  </si>
  <si>
    <t>TP333228</t>
  </si>
  <si>
    <t>TP333310</t>
  </si>
  <si>
    <t>TP333339</t>
  </si>
  <si>
    <t>TP333544</t>
  </si>
  <si>
    <t>TP333616</t>
  </si>
  <si>
    <t>TP333726</t>
  </si>
  <si>
    <t>TP333768</t>
  </si>
  <si>
    <t>TP333778</t>
  </si>
  <si>
    <t>TP333801</t>
  </si>
  <si>
    <t>TP333883</t>
  </si>
  <si>
    <t>TP333983</t>
  </si>
  <si>
    <t>TP334030</t>
  </si>
  <si>
    <t>TP334056</t>
  </si>
  <si>
    <t>TP334179</t>
  </si>
  <si>
    <t>TP334182</t>
  </si>
  <si>
    <t>TP334208</t>
  </si>
  <si>
    <t>TP334245</t>
  </si>
  <si>
    <t>TP334352</t>
  </si>
  <si>
    <t>TP334582</t>
  </si>
  <si>
    <t>TP334601</t>
  </si>
  <si>
    <t>TP334609</t>
  </si>
  <si>
    <t>TP334670</t>
  </si>
  <si>
    <t>TP334769</t>
  </si>
  <si>
    <t>TP334931</t>
  </si>
  <si>
    <t>TP334940</t>
  </si>
  <si>
    <t>TP335022</t>
  </si>
  <si>
    <t>TP335083</t>
  </si>
  <si>
    <t>TP335122</t>
  </si>
  <si>
    <t>TP335135</t>
  </si>
  <si>
    <t>TP335168</t>
  </si>
  <si>
    <t>TP335225</t>
  </si>
  <si>
    <t>TP335275</t>
  </si>
  <si>
    <t>TP335325</t>
  </si>
  <si>
    <t>TP335471</t>
  </si>
  <si>
    <t>TP335586</t>
  </si>
  <si>
    <t>TP335710</t>
  </si>
  <si>
    <t>TP335787</t>
  </si>
  <si>
    <t>TP335793</t>
  </si>
  <si>
    <t>TP335808</t>
  </si>
  <si>
    <t>TP335864</t>
  </si>
  <si>
    <t>TP335876</t>
  </si>
  <si>
    <t>TP335891</t>
  </si>
  <si>
    <t>TP335898</t>
  </si>
  <si>
    <t>TP335993</t>
  </si>
  <si>
    <t>TP336004</t>
  </si>
  <si>
    <t>TP336030</t>
  </si>
  <si>
    <t>TP336053</t>
  </si>
  <si>
    <t>TP336105</t>
  </si>
  <si>
    <t>TP336153</t>
  </si>
  <si>
    <t>TP336162</t>
  </si>
  <si>
    <t>TP336193</t>
  </si>
  <si>
    <t>TP336211</t>
  </si>
  <si>
    <t>TP336215</t>
  </si>
  <si>
    <t>TP336253</t>
  </si>
  <si>
    <t>TP336268</t>
  </si>
  <si>
    <t>TP336323</t>
  </si>
  <si>
    <t>TP336333</t>
  </si>
  <si>
    <t>TP336334</t>
  </si>
  <si>
    <t>TP336335</t>
  </si>
  <si>
    <t>TP336379</t>
  </si>
  <si>
    <t>TP336567</t>
  </si>
  <si>
    <t>TP336765</t>
  </si>
  <si>
    <t>TP336954</t>
  </si>
  <si>
    <t>TP336967</t>
  </si>
  <si>
    <t>TP337023</t>
  </si>
  <si>
    <t>TP337262</t>
  </si>
  <si>
    <t>TP337500</t>
  </si>
  <si>
    <t>TP337511</t>
  </si>
  <si>
    <t>TP337608</t>
  </si>
  <si>
    <t>TP337613</t>
  </si>
  <si>
    <t>TP337627</t>
  </si>
  <si>
    <t>TP337669</t>
  </si>
  <si>
    <t>TP337705</t>
  </si>
  <si>
    <t>TP337718</t>
  </si>
  <si>
    <t>TP337849</t>
  </si>
  <si>
    <t>TP337856</t>
  </si>
  <si>
    <t>TP337906</t>
  </si>
  <si>
    <t>TP337951</t>
  </si>
  <si>
    <t>TP337973</t>
  </si>
  <si>
    <t>TP338015</t>
  </si>
  <si>
    <t>TP338138</t>
  </si>
  <si>
    <t>TP338192</t>
  </si>
  <si>
    <t>TP338249</t>
  </si>
  <si>
    <t>TP338258</t>
  </si>
  <si>
    <t>TP338352</t>
  </si>
  <si>
    <t>TP338365</t>
  </si>
  <si>
    <t>TP338367</t>
  </si>
  <si>
    <t>TP338373</t>
  </si>
  <si>
    <t>TP338402</t>
  </si>
  <si>
    <t>TP338409</t>
  </si>
  <si>
    <t>TP338428</t>
  </si>
  <si>
    <t>TP338468</t>
  </si>
  <si>
    <t>TP338483</t>
  </si>
  <si>
    <t>TP338489</t>
  </si>
  <si>
    <t>TP338556</t>
  </si>
  <si>
    <t>TP338681</t>
  </si>
  <si>
    <t>TP338693</t>
  </si>
  <si>
    <t>TP338711</t>
  </si>
  <si>
    <t>TP338799</t>
  </si>
  <si>
    <t>TP338856</t>
  </si>
  <si>
    <t>TP338880</t>
  </si>
  <si>
    <t>TP338917</t>
  </si>
  <si>
    <t>TP338959</t>
  </si>
  <si>
    <t>TP338975</t>
  </si>
  <si>
    <t>TP338993</t>
  </si>
  <si>
    <t>TP339012</t>
  </si>
  <si>
    <t>TP339161</t>
  </si>
  <si>
    <t>TP339173</t>
  </si>
  <si>
    <t>TP339221</t>
  </si>
  <si>
    <t>TP339262</t>
  </si>
  <si>
    <t>TP339315</t>
  </si>
  <si>
    <t>TP339319</t>
  </si>
  <si>
    <t>TP339321</t>
  </si>
  <si>
    <t>TP339407</t>
  </si>
  <si>
    <t>TP339412</t>
  </si>
  <si>
    <t>TP339490</t>
  </si>
  <si>
    <t>TP339550</t>
  </si>
  <si>
    <t>TP339605</t>
  </si>
  <si>
    <t>TP339634</t>
  </si>
  <si>
    <t>TP339645</t>
  </si>
  <si>
    <t>TP339648</t>
  </si>
  <si>
    <t>TP339875</t>
  </si>
  <si>
    <t>TP339880</t>
  </si>
  <si>
    <t>TP339926</t>
  </si>
  <si>
    <t>TP339933</t>
  </si>
  <si>
    <t>TP339945</t>
  </si>
  <si>
    <t>TP339962</t>
  </si>
  <si>
    <t>TP339980</t>
  </si>
  <si>
    <t>TP339994</t>
  </si>
  <si>
    <t>TP339998</t>
  </si>
  <si>
    <t>TP340002</t>
  </si>
  <si>
    <t>TP340057</t>
  </si>
  <si>
    <t>TP340060</t>
  </si>
  <si>
    <t>TP340122</t>
  </si>
  <si>
    <t>TP340183</t>
  </si>
  <si>
    <t>TP340188</t>
  </si>
  <si>
    <t>TP340194</t>
  </si>
  <si>
    <t>TP340277</t>
  </si>
  <si>
    <t>TP340301</t>
  </si>
  <si>
    <t>TP340330</t>
  </si>
  <si>
    <t>TP340344</t>
  </si>
  <si>
    <t>TP340360</t>
  </si>
  <si>
    <t>TP340427</t>
  </si>
  <si>
    <t>TP340636</t>
  </si>
  <si>
    <t>TP340845</t>
  </si>
  <si>
    <t>TP340879</t>
  </si>
  <si>
    <t>TP340880</t>
  </si>
  <si>
    <t>TP340970</t>
  </si>
  <si>
    <t>TP340987</t>
  </si>
  <si>
    <t>TP341013</t>
  </si>
  <si>
    <t>TP341083</t>
  </si>
  <si>
    <t>TP341152</t>
  </si>
  <si>
    <t>TP341197</t>
  </si>
  <si>
    <t>TP341269</t>
  </si>
  <si>
    <t>TP341272</t>
  </si>
  <si>
    <t>TP341298</t>
  </si>
  <si>
    <t>TP341318</t>
  </si>
  <si>
    <t>TP342311</t>
  </si>
  <si>
    <t>TP342343</t>
  </si>
  <si>
    <t>TP342373</t>
  </si>
  <si>
    <t>TP342408</t>
  </si>
  <si>
    <t>TP342418</t>
  </si>
  <si>
    <t>TP342447</t>
  </si>
  <si>
    <t>TP342448</t>
  </si>
  <si>
    <t>TP342466</t>
  </si>
  <si>
    <t>TP342493</t>
  </si>
  <si>
    <t>TP342506</t>
  </si>
  <si>
    <t>TP342631</t>
  </si>
  <si>
    <t>TP342646</t>
  </si>
  <si>
    <t>TP342709</t>
  </si>
  <si>
    <t>TP342724</t>
  </si>
  <si>
    <t>TP343043</t>
  </si>
  <si>
    <t>TP343061</t>
  </si>
  <si>
    <t>TP343106</t>
  </si>
  <si>
    <t>TP343186</t>
  </si>
  <si>
    <t>TP343288</t>
  </si>
  <si>
    <t>TP343293</t>
  </si>
  <si>
    <t>TP343415</t>
  </si>
  <si>
    <t>TP343474</t>
  </si>
  <si>
    <t>TP343524</t>
  </si>
  <si>
    <t>TP343538</t>
  </si>
  <si>
    <t>TP343556</t>
  </si>
  <si>
    <t>TP343582</t>
  </si>
  <si>
    <t>TP343636</t>
  </si>
  <si>
    <t>TP343649</t>
  </si>
  <si>
    <t>TP343669</t>
  </si>
  <si>
    <t>TP343679</t>
  </si>
  <si>
    <t>TP343739</t>
  </si>
  <si>
    <t>TP343752</t>
  </si>
  <si>
    <t>TP343804</t>
  </si>
  <si>
    <t>TP343842</t>
  </si>
  <si>
    <t>TP343884</t>
  </si>
  <si>
    <t>TP343914</t>
  </si>
  <si>
    <t>TP343925</t>
  </si>
  <si>
    <t>TP343944</t>
  </si>
  <si>
    <t>TP343978</t>
  </si>
  <si>
    <t>TP344006</t>
  </si>
  <si>
    <t>TP344062</t>
  </si>
  <si>
    <t>TP344112</t>
  </si>
  <si>
    <t>TP344115</t>
  </si>
  <si>
    <t>TP344118</t>
  </si>
  <si>
    <t>TP344193</t>
  </si>
  <si>
    <t>TP344272</t>
  </si>
  <si>
    <t>TP344327</t>
  </si>
  <si>
    <t>TP344333</t>
  </si>
  <si>
    <t>TP344471</t>
  </si>
  <si>
    <t>TP344528</t>
  </si>
  <si>
    <t>TP344545</t>
  </si>
  <si>
    <t>TP344566</t>
  </si>
  <si>
    <t>TP344585</t>
  </si>
  <si>
    <t>TP344604</t>
  </si>
  <si>
    <t>TP344771</t>
  </si>
  <si>
    <t>TP344793</t>
  </si>
  <si>
    <t>TP344944</t>
  </si>
  <si>
    <t>TP345018</t>
  </si>
  <si>
    <t>TP345038</t>
  </si>
  <si>
    <t>TP345161</t>
  </si>
  <si>
    <t>TP345375</t>
  </si>
  <si>
    <t>TP345416</t>
  </si>
  <si>
    <t>TP345518</t>
  </si>
  <si>
    <t>TP345524</t>
  </si>
  <si>
    <t>TP345529</t>
  </si>
  <si>
    <t>TP345564</t>
  </si>
  <si>
    <t>TP345581</t>
  </si>
  <si>
    <t>TP345585</t>
  </si>
  <si>
    <t>TP345727</t>
  </si>
  <si>
    <t>TP345738</t>
  </si>
  <si>
    <t>TP345830</t>
  </si>
  <si>
    <t>TP345838</t>
  </si>
  <si>
    <t>TP345976</t>
  </si>
  <si>
    <t>TP346129</t>
  </si>
  <si>
    <t>TP346253</t>
  </si>
  <si>
    <t>TP346289</t>
  </si>
  <si>
    <t>TP346513</t>
  </si>
  <si>
    <t>TP346561</t>
  </si>
  <si>
    <t>TP346636</t>
  </si>
  <si>
    <t>TP346694</t>
  </si>
  <si>
    <t>TP346721</t>
  </si>
  <si>
    <t>TP346735</t>
  </si>
  <si>
    <t>TP346744</t>
  </si>
  <si>
    <t>TP346838</t>
  </si>
  <si>
    <t>TP346925</t>
  </si>
  <si>
    <t>TP346950</t>
  </si>
  <si>
    <t>TP347015</t>
  </si>
  <si>
    <t>TP347077</t>
  </si>
  <si>
    <t>TP347106</t>
  </si>
  <si>
    <t>TP347161</t>
  </si>
  <si>
    <t>TP347169</t>
  </si>
  <si>
    <t>TP347197</t>
  </si>
  <si>
    <t>TP347218</t>
  </si>
  <si>
    <t>TP347454</t>
  </si>
  <si>
    <t>TP347455</t>
  </si>
  <si>
    <t>TP347484</t>
  </si>
  <si>
    <t>TP347563</t>
  </si>
  <si>
    <t>TP347682</t>
  </si>
  <si>
    <t>TP347789</t>
  </si>
  <si>
    <t>TP347850</t>
  </si>
  <si>
    <t>TP347863</t>
  </si>
  <si>
    <t>TP348037</t>
  </si>
  <si>
    <t>TP348097</t>
  </si>
  <si>
    <t>TP348113</t>
  </si>
  <si>
    <t>TP348121</t>
  </si>
  <si>
    <t>TP348124</t>
  </si>
  <si>
    <t>TP348199</t>
  </si>
  <si>
    <t>TP348304</t>
  </si>
  <si>
    <t>TP348342</t>
  </si>
  <si>
    <t>TP348548</t>
  </si>
  <si>
    <t>TP348571</t>
  </si>
  <si>
    <t>TP348593</t>
  </si>
  <si>
    <t>TP348609</t>
  </si>
  <si>
    <t>TP348639</t>
  </si>
  <si>
    <t>TP348693</t>
  </si>
  <si>
    <t>TP348803</t>
  </si>
  <si>
    <t>TP348903</t>
  </si>
  <si>
    <t>TP349163</t>
  </si>
  <si>
    <t>TP349173</t>
  </si>
  <si>
    <t>TP349309</t>
  </si>
  <si>
    <t>TP349355</t>
  </si>
  <si>
    <t>TP349380</t>
  </si>
  <si>
    <t>TP349411</t>
  </si>
  <si>
    <t>TP349556</t>
  </si>
  <si>
    <t>TP349704</t>
  </si>
  <si>
    <t>TP349797</t>
  </si>
  <si>
    <t>TP349799</t>
  </si>
  <si>
    <t>TP349809</t>
  </si>
  <si>
    <t>TP349853</t>
  </si>
  <si>
    <t>TP349864</t>
  </si>
  <si>
    <t>TP349899</t>
  </si>
  <si>
    <t>TP349920</t>
  </si>
  <si>
    <t>TP350069</t>
  </si>
  <si>
    <t>TP350074</t>
  </si>
  <si>
    <t>TP350131</t>
  </si>
  <si>
    <t>TP350243</t>
  </si>
  <si>
    <t>TP350262</t>
  </si>
  <si>
    <t>TP350264</t>
  </si>
  <si>
    <t>TP350272</t>
  </si>
  <si>
    <t>TP350290</t>
  </si>
  <si>
    <t>TP350335</t>
  </si>
  <si>
    <t>TP350385</t>
  </si>
  <si>
    <t>TP350445</t>
  </si>
  <si>
    <t>TP350486</t>
  </si>
  <si>
    <t>TP350508</t>
  </si>
  <si>
    <t>TP350528</t>
  </si>
  <si>
    <t>TP350552</t>
  </si>
  <si>
    <t>TP350575</t>
  </si>
  <si>
    <t>TP350583</t>
  </si>
  <si>
    <t>TP350585</t>
  </si>
  <si>
    <t>TP350614</t>
  </si>
  <si>
    <t>TP350692</t>
  </si>
  <si>
    <t>TP350940</t>
  </si>
  <si>
    <t>TP350959</t>
  </si>
  <si>
    <t>TP351081</t>
  </si>
  <si>
    <t>TP351385</t>
  </si>
  <si>
    <t>TP351433</t>
  </si>
  <si>
    <t>TP351436</t>
  </si>
  <si>
    <t>TP351441</t>
  </si>
  <si>
    <t>TP351473</t>
  </si>
  <si>
    <t>TP351502</t>
  </si>
  <si>
    <t>TP351531</t>
  </si>
  <si>
    <t>TP351589</t>
  </si>
  <si>
    <t>TP351601</t>
  </si>
  <si>
    <t>TP351621</t>
  </si>
  <si>
    <t>TP351635</t>
  </si>
  <si>
    <t>TP351745</t>
  </si>
  <si>
    <t>TP351759</t>
  </si>
  <si>
    <t>TP351793</t>
  </si>
  <si>
    <t>TP351797</t>
  </si>
  <si>
    <t>TP351899</t>
  </si>
  <si>
    <t>TP351924</t>
  </si>
  <si>
    <t>TP351951</t>
  </si>
  <si>
    <t>TP352002</t>
  </si>
  <si>
    <t>TP352360</t>
  </si>
  <si>
    <t>TP352395</t>
  </si>
  <si>
    <t>TP352559</t>
  </si>
  <si>
    <t>TP352561</t>
  </si>
  <si>
    <t>TP352580</t>
  </si>
  <si>
    <t>TP352616</t>
  </si>
  <si>
    <t>TP352629</t>
  </si>
  <si>
    <t>TP352655</t>
  </si>
  <si>
    <t>TP352726</t>
  </si>
  <si>
    <t>TP352733</t>
  </si>
  <si>
    <t>TP352738</t>
  </si>
  <si>
    <t>TP352811</t>
  </si>
  <si>
    <t>TP352836</t>
  </si>
  <si>
    <t>TP352846</t>
  </si>
  <si>
    <t>TP352986</t>
  </si>
  <si>
    <t>TP353081</t>
  </si>
  <si>
    <t>TP353084</t>
  </si>
  <si>
    <t>TP353127</t>
  </si>
  <si>
    <t>TP353147</t>
  </si>
  <si>
    <t>TP353173</t>
  </si>
  <si>
    <t>TP353294</t>
  </si>
  <si>
    <t>TP353301</t>
  </si>
  <si>
    <t>TP353347</t>
  </si>
  <si>
    <t>TP353453</t>
  </si>
  <si>
    <t>TP353720</t>
  </si>
  <si>
    <t>TP353721</t>
  </si>
  <si>
    <t>TP353735</t>
  </si>
  <si>
    <t>TP353784</t>
  </si>
  <si>
    <t>TP353803</t>
  </si>
  <si>
    <t>TP353846</t>
  </si>
  <si>
    <t>TP353995</t>
  </si>
  <si>
    <t>TP354005</t>
  </si>
  <si>
    <t>TP354086</t>
  </si>
  <si>
    <t>TP354117</t>
  </si>
  <si>
    <t>TP354335</t>
  </si>
  <si>
    <t>TP354339</t>
  </si>
  <si>
    <t>TP354576</t>
  </si>
  <si>
    <t>TP354591</t>
  </si>
  <si>
    <t>TP354683</t>
  </si>
  <si>
    <t>TP354692</t>
  </si>
  <si>
    <t>TP354736</t>
  </si>
  <si>
    <t>TP354809</t>
  </si>
  <si>
    <t>TP354894</t>
  </si>
  <si>
    <t>TP354912</t>
  </si>
  <si>
    <t>TP354937</t>
  </si>
  <si>
    <t>TP354954</t>
  </si>
  <si>
    <t>TP354968</t>
  </si>
  <si>
    <t>TP354970</t>
  </si>
  <si>
    <t>TP355049</t>
  </si>
  <si>
    <t>TP355069</t>
  </si>
  <si>
    <t>TP355116</t>
  </si>
  <si>
    <t>TP355154</t>
  </si>
  <si>
    <t>TP355250</t>
  </si>
  <si>
    <t>TP355315</t>
  </si>
  <si>
    <t>TP355345</t>
  </si>
  <si>
    <t>TP355507</t>
  </si>
  <si>
    <t>TP355533</t>
  </si>
  <si>
    <t>TP355540</t>
  </si>
  <si>
    <t>TP355788</t>
  </si>
  <si>
    <t>TP355789</t>
  </si>
  <si>
    <t>TP355877</t>
  </si>
  <si>
    <t>TP355903</t>
  </si>
  <si>
    <t>TP355907</t>
  </si>
  <si>
    <t>TP355931</t>
  </si>
  <si>
    <t>TP355955</t>
  </si>
  <si>
    <t>TP355964</t>
  </si>
  <si>
    <t>TP355988</t>
  </si>
  <si>
    <t>TP356029</t>
  </si>
  <si>
    <t>TP356093</t>
  </si>
  <si>
    <t>TP356132</t>
  </si>
  <si>
    <t>TP356169</t>
  </si>
  <si>
    <t>TP356173</t>
  </si>
  <si>
    <t>TP356174</t>
  </si>
  <si>
    <t>TP356184</t>
  </si>
  <si>
    <t>TP356195</t>
  </si>
  <si>
    <t>TP356199</t>
  </si>
  <si>
    <t>TP356223</t>
  </si>
  <si>
    <t>TP356244</t>
  </si>
  <si>
    <t>TP356253</t>
  </si>
  <si>
    <t>TP356415</t>
  </si>
  <si>
    <t>TP356504</t>
  </si>
  <si>
    <t>TP356624</t>
  </si>
  <si>
    <t>TP356699</t>
  </si>
  <si>
    <t>TP356735</t>
  </si>
  <si>
    <t>TP356750</t>
  </si>
  <si>
    <t>TP356782</t>
  </si>
  <si>
    <t>TP356830</t>
  </si>
  <si>
    <t>TP356834</t>
  </si>
  <si>
    <t>TP356840</t>
  </si>
  <si>
    <t>TP356857</t>
  </si>
  <si>
    <t>TP356948</t>
  </si>
  <si>
    <t>TP357318</t>
  </si>
  <si>
    <t>TP357347</t>
  </si>
  <si>
    <t>TP357369</t>
  </si>
  <si>
    <t>TP357448</t>
  </si>
  <si>
    <t>TP357486</t>
  </si>
  <si>
    <t>TP357552</t>
  </si>
  <si>
    <t>TP357563</t>
  </si>
  <si>
    <t>TP357645</t>
  </si>
  <si>
    <t>TP357677</t>
  </si>
  <si>
    <t>TP357808</t>
  </si>
  <si>
    <t>TP357827</t>
  </si>
  <si>
    <t>TP357849</t>
  </si>
  <si>
    <t>TP357904</t>
  </si>
  <si>
    <t>TP357910</t>
  </si>
  <si>
    <t>TP358092</t>
  </si>
  <si>
    <t>TP358095</t>
  </si>
  <si>
    <t>TP358099</t>
  </si>
  <si>
    <t>TP358103</t>
  </si>
  <si>
    <t>TP358301</t>
  </si>
  <si>
    <t>TP358314</t>
  </si>
  <si>
    <t>TP358317</t>
  </si>
  <si>
    <t>TP358499</t>
  </si>
  <si>
    <t>TP358518</t>
  </si>
  <si>
    <t>TP358550</t>
  </si>
  <si>
    <t>TP358553</t>
  </si>
  <si>
    <t>TP358559</t>
  </si>
  <si>
    <t>TP358570</t>
  </si>
  <si>
    <t>TP358578</t>
  </si>
  <si>
    <t>TP358610</t>
  </si>
  <si>
    <t>TP358632</t>
  </si>
  <si>
    <t>TP358676</t>
  </si>
  <si>
    <t>TP358798</t>
  </si>
  <si>
    <t>TP358803</t>
  </si>
  <si>
    <t>TP358871</t>
  </si>
  <si>
    <t>TP358903</t>
  </si>
  <si>
    <t>TP358987</t>
  </si>
  <si>
    <t>TP359009</t>
  </si>
  <si>
    <t>TP359071</t>
  </si>
  <si>
    <t>TP359078</t>
  </si>
  <si>
    <t>TP359102</t>
  </si>
  <si>
    <t>TP359324</t>
  </si>
  <si>
    <t>TP359503</t>
  </si>
  <si>
    <t>TP359523</t>
  </si>
  <si>
    <t>TP359601</t>
  </si>
  <si>
    <t>TP359661</t>
  </si>
  <si>
    <t>TP359700</t>
  </si>
  <si>
    <t>TP359756</t>
  </si>
  <si>
    <t>TP359762</t>
  </si>
  <si>
    <t>TP359851</t>
  </si>
  <si>
    <t>TP359852</t>
  </si>
  <si>
    <t>TP359861</t>
  </si>
  <si>
    <t>TP359942</t>
  </si>
  <si>
    <t>TP359943</t>
  </si>
  <si>
    <t>TP360015</t>
  </si>
  <si>
    <t>TP360129</t>
  </si>
  <si>
    <t>TP360170</t>
  </si>
  <si>
    <t>TP360175</t>
  </si>
  <si>
    <t>TP360206</t>
  </si>
  <si>
    <t>TP360233</t>
  </si>
  <si>
    <t>TP360245</t>
  </si>
  <si>
    <t>TP360305</t>
  </si>
  <si>
    <t>TP360315</t>
  </si>
  <si>
    <t>TP360337</t>
  </si>
  <si>
    <t>TP360354</t>
  </si>
  <si>
    <t>TP360407</t>
  </si>
  <si>
    <t>TP360538</t>
  </si>
  <si>
    <t>TP360583</t>
  </si>
  <si>
    <t>TP360637</t>
  </si>
  <si>
    <t>TP360710</t>
  </si>
  <si>
    <t>TP360715</t>
  </si>
  <si>
    <t>TP360747</t>
  </si>
  <si>
    <t>TP360802</t>
  </si>
  <si>
    <t>TP360832</t>
  </si>
  <si>
    <t>TP360841</t>
  </si>
  <si>
    <t>TP360945</t>
  </si>
  <si>
    <t>TP360947</t>
  </si>
  <si>
    <t>TP361016</t>
  </si>
  <si>
    <t>TP361031</t>
  </si>
  <si>
    <t>TP361045</t>
  </si>
  <si>
    <t>TP361165</t>
  </si>
  <si>
    <t>TP361176</t>
  </si>
  <si>
    <t>TP361220</t>
  </si>
  <si>
    <t>TP361648</t>
  </si>
  <si>
    <t>TP361697</t>
  </si>
  <si>
    <t>TP361742</t>
  </si>
  <si>
    <t>TP361822</t>
  </si>
  <si>
    <t>TP361939</t>
  </si>
  <si>
    <t>TP361944</t>
  </si>
  <si>
    <t>TP362025</t>
  </si>
  <si>
    <t>TP362049</t>
  </si>
  <si>
    <t>TP362171</t>
  </si>
  <si>
    <t>TP362309</t>
  </si>
  <si>
    <t>TP362324</t>
  </si>
  <si>
    <t>TP362461</t>
  </si>
  <si>
    <t>TP362641</t>
  </si>
  <si>
    <t>TP362775</t>
  </si>
  <si>
    <t>TP362797</t>
  </si>
  <si>
    <t>TP362829</t>
  </si>
  <si>
    <t>TP362917</t>
  </si>
  <si>
    <t>TP362964</t>
  </si>
  <si>
    <t>TP362977</t>
  </si>
  <si>
    <t>TP363053</t>
  </si>
  <si>
    <t>TP363146</t>
  </si>
  <si>
    <t>TP363270</t>
  </si>
  <si>
    <t>TP363271</t>
  </si>
  <si>
    <t>TP363280</t>
  </si>
  <si>
    <t>TP363291</t>
  </si>
  <si>
    <t>TP363323</t>
  </si>
  <si>
    <t>TP363431</t>
  </si>
  <si>
    <t>TP363651</t>
  </si>
  <si>
    <t>TP363787</t>
  </si>
  <si>
    <t>TP363842</t>
  </si>
  <si>
    <t>TP363961</t>
  </si>
  <si>
    <t>TP364010</t>
  </si>
  <si>
    <t>TP364032</t>
  </si>
  <si>
    <t>TP364058</t>
  </si>
  <si>
    <t>TP364119</t>
  </si>
  <si>
    <t>TP364124</t>
  </si>
  <si>
    <t>TP364176</t>
  </si>
  <si>
    <t>TP364192</t>
  </si>
  <si>
    <t>TP364209</t>
  </si>
  <si>
    <t>TP364228</t>
  </si>
  <si>
    <t>TP364261</t>
  </si>
  <si>
    <t>TP364323</t>
  </si>
  <si>
    <t>TP364380</t>
  </si>
  <si>
    <t>TP364404</t>
  </si>
  <si>
    <t>TP364469</t>
  </si>
  <si>
    <t>TP364647</t>
  </si>
  <si>
    <t>TP364655</t>
  </si>
  <si>
    <t>TP364687</t>
  </si>
  <si>
    <t>TP364757</t>
  </si>
  <si>
    <t>TP364783</t>
  </si>
  <si>
    <t>TP364785</t>
  </si>
  <si>
    <t>TP364809</t>
  </si>
  <si>
    <t>TP364816</t>
  </si>
  <si>
    <t>TP364848</t>
  </si>
  <si>
    <t>TP364873</t>
  </si>
  <si>
    <t>TP364909</t>
  </si>
  <si>
    <t>TP364924</t>
  </si>
  <si>
    <t>TP364953</t>
  </si>
  <si>
    <t>TP365053</t>
  </si>
  <si>
    <t>TP365115</t>
  </si>
  <si>
    <t>TP365199</t>
  </si>
  <si>
    <t>TP365233</t>
  </si>
  <si>
    <t>TP365389</t>
  </si>
  <si>
    <t>TP365432</t>
  </si>
  <si>
    <t>TP365456</t>
  </si>
  <si>
    <t>TP365468</t>
  </si>
  <si>
    <t>TP365493</t>
  </si>
  <si>
    <t>TP365495</t>
  </si>
  <si>
    <t>TP365519</t>
  </si>
  <si>
    <t>TP365533</t>
  </si>
  <si>
    <t>TP365634</t>
  </si>
  <si>
    <t>TP365645</t>
  </si>
  <si>
    <t>TP365666</t>
  </si>
  <si>
    <t>TP365677</t>
  </si>
  <si>
    <t>TP365688</t>
  </si>
  <si>
    <t>TP365886</t>
  </si>
  <si>
    <t>TP365959</t>
  </si>
  <si>
    <t>TP365979</t>
  </si>
  <si>
    <t>TP365986</t>
  </si>
  <si>
    <t>TP365991</t>
  </si>
  <si>
    <t>TP366050</t>
  </si>
  <si>
    <t>TP366102</t>
  </si>
  <si>
    <t>TP366118</t>
  </si>
  <si>
    <t>TP366197</t>
  </si>
  <si>
    <t>TP366230</t>
  </si>
  <si>
    <t>TP366287</t>
  </si>
  <si>
    <t>TP366350</t>
  </si>
  <si>
    <t>TP366392</t>
  </si>
  <si>
    <t>TP366456</t>
  </si>
  <si>
    <t>TP366462</t>
  </si>
  <si>
    <t>TP366613</t>
  </si>
  <si>
    <t>TP366617</t>
  </si>
  <si>
    <t>TP366699</t>
  </si>
  <si>
    <t>TP366766</t>
  </si>
  <si>
    <t>TP366854</t>
  </si>
  <si>
    <t>TP366877</t>
  </si>
  <si>
    <t>TP366885</t>
  </si>
  <si>
    <t>TP366929</t>
  </si>
  <si>
    <t>TP366965</t>
  </si>
  <si>
    <t>TP366993</t>
  </si>
  <si>
    <t>TP367190</t>
  </si>
  <si>
    <t>TP367205</t>
  </si>
  <si>
    <t>TP367370</t>
  </si>
  <si>
    <t>TP367511</t>
  </si>
  <si>
    <t>TP367618</t>
  </si>
  <si>
    <t>TP367643</t>
  </si>
  <si>
    <t>TP367854</t>
  </si>
  <si>
    <t>TP368017</t>
  </si>
  <si>
    <t>TP368020</t>
  </si>
  <si>
    <t>TP368084</t>
  </si>
  <si>
    <t>TP368089</t>
  </si>
  <si>
    <t>TP368198</t>
  </si>
  <si>
    <t>TP368239</t>
  </si>
  <si>
    <t>TP368325</t>
  </si>
  <si>
    <t>TP368360</t>
  </si>
  <si>
    <t>TP368759</t>
  </si>
  <si>
    <t>TP368869</t>
  </si>
  <si>
    <t>TP369019</t>
  </si>
  <si>
    <t>TP369304</t>
  </si>
  <si>
    <t>TP369571</t>
  </si>
  <si>
    <t>TP369603</t>
  </si>
  <si>
    <t>TP369696</t>
  </si>
  <si>
    <t>TP369708</t>
  </si>
  <si>
    <t>TP369771</t>
  </si>
  <si>
    <t>TP369891</t>
  </si>
  <si>
    <t>TP369895</t>
  </si>
  <si>
    <t>TP370052</t>
  </si>
  <si>
    <t>TP370148</t>
  </si>
  <si>
    <t>TP370271</t>
  </si>
  <si>
    <t>TP370290</t>
  </si>
  <si>
    <t>TP370361</t>
  </si>
  <si>
    <t>TP370440</t>
  </si>
  <si>
    <t>TP370442</t>
  </si>
  <si>
    <t>TP370682</t>
  </si>
  <si>
    <t>TP370692</t>
  </si>
  <si>
    <t>TP370710</t>
  </si>
  <si>
    <t>TP370716</t>
  </si>
  <si>
    <t>TP370724</t>
  </si>
  <si>
    <t>TP370736</t>
  </si>
  <si>
    <t>TP370815</t>
  </si>
  <si>
    <t>TP370861</t>
  </si>
  <si>
    <t>TP371092</t>
  </si>
  <si>
    <t>TP371413</t>
  </si>
  <si>
    <t>TP371473</t>
  </si>
  <si>
    <t>TP371503</t>
  </si>
  <si>
    <t>TP371550</t>
  </si>
  <si>
    <t>TP371552</t>
  </si>
  <si>
    <t>TP371649</t>
  </si>
  <si>
    <t>TP371676</t>
  </si>
  <si>
    <t>TP371680</t>
  </si>
  <si>
    <t>TP371874</t>
  </si>
  <si>
    <t>TP372007</t>
  </si>
  <si>
    <t>TP372159</t>
  </si>
  <si>
    <t>TP372170</t>
  </si>
  <si>
    <t>TP372251</t>
  </si>
  <si>
    <t>TP372277</t>
  </si>
  <si>
    <t>TP372286</t>
  </si>
  <si>
    <t>TP372292</t>
  </si>
  <si>
    <t>TP372327</t>
  </si>
  <si>
    <t>TP372346</t>
  </si>
  <si>
    <t>TP372374</t>
  </si>
  <si>
    <t>TP372436</t>
  </si>
  <si>
    <t>TP372461</t>
  </si>
  <si>
    <t>TP372961</t>
  </si>
  <si>
    <t>TP373008</t>
  </si>
  <si>
    <t>TP373132</t>
  </si>
  <si>
    <t>TP373374</t>
  </si>
  <si>
    <t>TP373489</t>
  </si>
  <si>
    <t>TP373538</t>
  </si>
  <si>
    <t>TP373577</t>
  </si>
  <si>
    <t>TP373660</t>
  </si>
  <si>
    <t>TP373680</t>
  </si>
  <si>
    <t>TP373688</t>
  </si>
  <si>
    <t>TP373801</t>
  </si>
  <si>
    <t>TP373826</t>
  </si>
  <si>
    <t>TP373843</t>
  </si>
  <si>
    <t>TP373849</t>
  </si>
  <si>
    <t>TP373881</t>
  </si>
  <si>
    <t>TP374056</t>
  </si>
  <si>
    <t>TP374085</t>
  </si>
  <si>
    <t>TP374113</t>
  </si>
  <si>
    <t>TP374182</t>
  </si>
  <si>
    <t>TP374255</t>
  </si>
  <si>
    <t>TP374309</t>
  </si>
  <si>
    <t>TP374326</t>
  </si>
  <si>
    <t>TP374327</t>
  </si>
  <si>
    <t>TP374334</t>
  </si>
  <si>
    <t>TP374430</t>
  </si>
  <si>
    <t>TP374465</t>
  </si>
  <si>
    <t>TP374499</t>
  </si>
  <si>
    <t>TP374511</t>
  </si>
  <si>
    <t>TP374544</t>
  </si>
  <si>
    <t>TP374673</t>
  </si>
  <si>
    <t>TP374675</t>
  </si>
  <si>
    <t>TP374717</t>
  </si>
  <si>
    <t>TP374727</t>
  </si>
  <si>
    <t>TP374751</t>
  </si>
  <si>
    <t>TP374766</t>
  </si>
  <si>
    <t>TP374784</t>
  </si>
  <si>
    <t>TP374846</t>
  </si>
  <si>
    <t>TP374904</t>
  </si>
  <si>
    <t>TP374944</t>
  </si>
  <si>
    <t>TP375011</t>
  </si>
  <si>
    <t>TP375021</t>
  </si>
  <si>
    <t>TP375085</t>
  </si>
  <si>
    <t>TP375140</t>
  </si>
  <si>
    <t>TP375174</t>
  </si>
  <si>
    <t>TP375211</t>
  </si>
  <si>
    <t>TP375285</t>
  </si>
  <si>
    <t>TP375331</t>
  </si>
  <si>
    <t>TP375366</t>
  </si>
  <si>
    <t>TP375377</t>
  </si>
  <si>
    <t>TP375407</t>
  </si>
  <si>
    <t>TP375423</t>
  </si>
  <si>
    <t>TP375624</t>
  </si>
  <si>
    <t>TP375664</t>
  </si>
  <si>
    <t>TP375706</t>
  </si>
  <si>
    <t>TP375741</t>
  </si>
  <si>
    <t>TP375752</t>
  </si>
  <si>
    <t>TP375755</t>
  </si>
  <si>
    <t>TP375816</t>
  </si>
  <si>
    <t>TP375918</t>
  </si>
  <si>
    <t>TP375957</t>
  </si>
  <si>
    <t>TP376183</t>
  </si>
  <si>
    <t>TP376194</t>
  </si>
  <si>
    <t>TP376204</t>
  </si>
  <si>
    <t>TP376273</t>
  </si>
  <si>
    <t>TP376315</t>
  </si>
  <si>
    <t>TP376319</t>
  </si>
  <si>
    <t>TP376326</t>
  </si>
  <si>
    <t>TP376418</t>
  </si>
  <si>
    <t>TP376473</t>
  </si>
  <si>
    <t>TP376567</t>
  </si>
  <si>
    <t>TP376573</t>
  </si>
  <si>
    <t>TP376681</t>
  </si>
  <si>
    <t>TP376724</t>
  </si>
  <si>
    <t>TP376769</t>
  </si>
  <si>
    <t>TP376790</t>
  </si>
  <si>
    <t>TP376926</t>
  </si>
  <si>
    <t>TP376982</t>
  </si>
  <si>
    <t>TP377001</t>
  </si>
  <si>
    <t>TP377002</t>
  </si>
  <si>
    <t>TP377080</t>
  </si>
  <si>
    <t>TP377175</t>
  </si>
  <si>
    <t>TP377200</t>
  </si>
  <si>
    <t>TP377202</t>
  </si>
  <si>
    <t>TP377249</t>
  </si>
  <si>
    <t>TP377456</t>
  </si>
  <si>
    <t>TP377458</t>
  </si>
  <si>
    <t>TP377550</t>
  </si>
  <si>
    <t>TP377551</t>
  </si>
  <si>
    <t>TP377561</t>
  </si>
  <si>
    <t>TP377610</t>
  </si>
  <si>
    <t>TP377612</t>
  </si>
  <si>
    <t>TP377620</t>
  </si>
  <si>
    <t>TP377694</t>
  </si>
  <si>
    <t>TP377784</t>
  </si>
  <si>
    <t>TP377794</t>
  </si>
  <si>
    <t>TP377913</t>
  </si>
  <si>
    <t>TP378083</t>
  </si>
  <si>
    <t>TP378140</t>
  </si>
  <si>
    <t>TP378181</t>
  </si>
  <si>
    <t>TP378208</t>
  </si>
  <si>
    <t>TP378216</t>
  </si>
  <si>
    <t>TP378297</t>
  </si>
  <si>
    <t>TP378727</t>
  </si>
  <si>
    <t>TP378766</t>
  </si>
  <si>
    <t>TP378769</t>
  </si>
  <si>
    <t>TP378778</t>
  </si>
  <si>
    <t>TP378798</t>
  </si>
  <si>
    <t>TP378839</t>
  </si>
  <si>
    <t>TP378849</t>
  </si>
  <si>
    <t>TP378937</t>
  </si>
  <si>
    <t>TP378939</t>
  </si>
  <si>
    <t>TP378981</t>
  </si>
  <si>
    <t>TP379031</t>
  </si>
  <si>
    <t>TP379265</t>
  </si>
  <si>
    <t>TP379292</t>
  </si>
  <si>
    <t>TP379298</t>
  </si>
  <si>
    <t>TP379341</t>
  </si>
  <si>
    <t>TP379576</t>
  </si>
  <si>
    <t>TP379600</t>
  </si>
  <si>
    <t>TP379850</t>
  </si>
  <si>
    <t>TP379973</t>
  </si>
  <si>
    <t>TP380099</t>
  </si>
  <si>
    <t>TP380157</t>
  </si>
  <si>
    <t>TP380198</t>
  </si>
  <si>
    <t>TP380200</t>
  </si>
  <si>
    <t>TP380221</t>
  </si>
  <si>
    <t>TP380226</t>
  </si>
  <si>
    <t>TP380229</t>
  </si>
  <si>
    <t>TP380288</t>
  </si>
  <si>
    <t>TP380369</t>
  </si>
  <si>
    <t>TP380417</t>
  </si>
  <si>
    <t>TP380456</t>
  </si>
  <si>
    <t>TP380502</t>
  </si>
  <si>
    <t>TP380564</t>
  </si>
  <si>
    <t>TP380573</t>
  </si>
  <si>
    <t>TP380596</t>
  </si>
  <si>
    <t>TP380604</t>
  </si>
  <si>
    <t>TP380773</t>
  </si>
  <si>
    <t>TP380788</t>
  </si>
  <si>
    <t>TP380791</t>
  </si>
  <si>
    <t>TP381016</t>
  </si>
  <si>
    <t>TP381085</t>
  </si>
  <si>
    <t>TP381197</t>
  </si>
  <si>
    <t>TP381362</t>
  </si>
  <si>
    <t>TP381388</t>
  </si>
  <si>
    <t>TP381443</t>
  </si>
  <si>
    <t>TP381498</t>
  </si>
  <si>
    <t>TP381646</t>
  </si>
  <si>
    <t>TP381648</t>
  </si>
  <si>
    <t>TP381685</t>
  </si>
  <si>
    <t>TP381857</t>
  </si>
  <si>
    <t>TP381893</t>
  </si>
  <si>
    <t>TP381935</t>
  </si>
  <si>
    <t>TP381979</t>
  </si>
  <si>
    <t>TP381995</t>
  </si>
  <si>
    <t>TP382088</t>
  </si>
  <si>
    <t>TP382139</t>
  </si>
  <si>
    <t>TP382159</t>
  </si>
  <si>
    <t>TP382266</t>
  </si>
  <si>
    <t>TP382386</t>
  </si>
  <si>
    <t>TP382389</t>
  </si>
  <si>
    <t>TP382401</t>
  </si>
  <si>
    <t>TP382448</t>
  </si>
  <si>
    <t>TP382481</t>
  </si>
  <si>
    <t>TP382498</t>
  </si>
  <si>
    <t>TP382573</t>
  </si>
  <si>
    <t>TP382640</t>
  </si>
  <si>
    <t>TP382734</t>
  </si>
  <si>
    <t>TP382743</t>
  </si>
  <si>
    <t>TP382744</t>
  </si>
  <si>
    <t>TP382818</t>
  </si>
  <si>
    <t>TP382892</t>
  </si>
  <si>
    <t>TP382929</t>
  </si>
  <si>
    <t>TP382933</t>
  </si>
  <si>
    <t>TP383003</t>
  </si>
  <si>
    <t>TP383042</t>
  </si>
  <si>
    <t>TP383048</t>
  </si>
  <si>
    <t>TP383081</t>
  </si>
  <si>
    <t>TP383122</t>
  </si>
  <si>
    <t>TP383246</t>
  </si>
  <si>
    <t>TP383349</t>
  </si>
  <si>
    <t>TP383381</t>
  </si>
  <si>
    <t>TP383464</t>
  </si>
  <si>
    <t>TP383553</t>
  </si>
  <si>
    <t>TP383572</t>
  </si>
  <si>
    <t>TP383692</t>
  </si>
  <si>
    <t>TP383705</t>
  </si>
  <si>
    <t>TP383715</t>
  </si>
  <si>
    <t>TP383749</t>
  </si>
  <si>
    <t>TP383939</t>
  </si>
  <si>
    <t>TP384214</t>
  </si>
  <si>
    <t>TP384307</t>
  </si>
  <si>
    <t>TP384341</t>
  </si>
  <si>
    <t>TP384512</t>
  </si>
  <si>
    <t>TP384599</t>
  </si>
  <si>
    <t>TP384610</t>
  </si>
  <si>
    <t>TP384669</t>
  </si>
  <si>
    <t>TP384803</t>
  </si>
  <si>
    <t>TP384804</t>
  </si>
  <si>
    <t>TP384828</t>
  </si>
  <si>
    <t>TP384871</t>
  </si>
  <si>
    <t>TP385006</t>
  </si>
  <si>
    <t>TP385032</t>
  </si>
  <si>
    <t>TP385048</t>
  </si>
  <si>
    <t>TP385089</t>
  </si>
  <si>
    <t>TP385119</t>
  </si>
  <si>
    <t>TP385133</t>
  </si>
  <si>
    <t>TP385172</t>
  </si>
  <si>
    <t>TP385178</t>
  </si>
  <si>
    <t>TP385231</t>
  </si>
  <si>
    <t>TP385254</t>
  </si>
  <si>
    <t>TP385344</t>
  </si>
  <si>
    <t>TP385361</t>
  </si>
  <si>
    <t>TP385376</t>
  </si>
  <si>
    <t>TP385421</t>
  </si>
  <si>
    <t>TP385432</t>
  </si>
  <si>
    <t>TP385438</t>
  </si>
  <si>
    <t>TP385498</t>
  </si>
  <si>
    <t>TP385537</t>
  </si>
  <si>
    <t>TP385544</t>
  </si>
  <si>
    <t>TP385612</t>
  </si>
  <si>
    <t>TP385678</t>
  </si>
  <si>
    <t>TP386079</t>
  </si>
  <si>
    <t>TP386089</t>
  </si>
  <si>
    <t>TP386255</t>
  </si>
  <si>
    <t>TP386310</t>
  </si>
  <si>
    <t>TP386356</t>
  </si>
  <si>
    <t>TP386406</t>
  </si>
  <si>
    <t>TP386442</t>
  </si>
  <si>
    <t>TP386615</t>
  </si>
  <si>
    <t>TP386749</t>
  </si>
  <si>
    <t>TP386900</t>
  </si>
  <si>
    <t>TP386901</t>
  </si>
  <si>
    <t>TP386937</t>
  </si>
  <si>
    <t>TP386967</t>
  </si>
  <si>
    <t>TP387019</t>
  </si>
  <si>
    <t>TP387058</t>
  </si>
  <si>
    <t>TP387098</t>
  </si>
  <si>
    <t>TP387187</t>
  </si>
  <si>
    <t>TP387304</t>
  </si>
  <si>
    <t>TP387329</t>
  </si>
  <si>
    <t>TP387335</t>
  </si>
  <si>
    <t>TP387372</t>
  </si>
  <si>
    <t>TP387423</t>
  </si>
  <si>
    <t>TP387467</t>
  </si>
  <si>
    <t>TP387504</t>
  </si>
  <si>
    <t>TP387521</t>
  </si>
  <si>
    <t>TP387550</t>
  </si>
  <si>
    <t>TP387576</t>
  </si>
  <si>
    <t>TP387625</t>
  </si>
  <si>
    <t>TP387658</t>
  </si>
  <si>
    <t>TP387668</t>
  </si>
  <si>
    <t>TP387724</t>
  </si>
  <si>
    <t>TP387793</t>
  </si>
  <si>
    <t>TP387838</t>
  </si>
  <si>
    <t>TP387942</t>
  </si>
  <si>
    <t>TP388171</t>
  </si>
  <si>
    <t>TP388270</t>
  </si>
  <si>
    <t>TP388391</t>
  </si>
  <si>
    <t>TP388433</t>
  </si>
  <si>
    <t>TP388577</t>
  </si>
  <si>
    <t>TP388676</t>
  </si>
  <si>
    <t>TP388798</t>
  </si>
  <si>
    <t>TP388969</t>
  </si>
  <si>
    <t>TP389033</t>
  </si>
  <si>
    <t>TP389040</t>
  </si>
  <si>
    <t>TP389081</t>
  </si>
  <si>
    <t>TP389095</t>
  </si>
  <si>
    <t>TP389168</t>
  </si>
  <si>
    <t>TP389192</t>
  </si>
  <si>
    <t>TP389254</t>
  </si>
  <si>
    <t>TP389257</t>
  </si>
  <si>
    <t>TP389338</t>
  </si>
  <si>
    <t>TP389406</t>
  </si>
  <si>
    <t>TP389408</t>
  </si>
  <si>
    <t>TP389415</t>
  </si>
  <si>
    <t>TP389548</t>
  </si>
  <si>
    <t>TP389778</t>
  </si>
  <si>
    <t>TP389870</t>
  </si>
  <si>
    <t>TP389901</t>
  </si>
  <si>
    <t>TP389979</t>
  </si>
  <si>
    <t>TP389984</t>
  </si>
  <si>
    <t>TP390010</t>
  </si>
  <si>
    <t>TP390069</t>
  </si>
  <si>
    <t>TP390120</t>
  </si>
  <si>
    <t>TP390161</t>
  </si>
  <si>
    <t>TP390199</t>
  </si>
  <si>
    <t>TP390223</t>
  </si>
  <si>
    <t>TP390237</t>
  </si>
  <si>
    <t>TP390249</t>
  </si>
  <si>
    <t>TP390252</t>
  </si>
  <si>
    <t>TP390264</t>
  </si>
  <si>
    <t>TP390273</t>
  </si>
  <si>
    <t>TP390282</t>
  </si>
  <si>
    <t>TP390327</t>
  </si>
  <si>
    <t>TP390359</t>
  </si>
  <si>
    <t>TP390724</t>
  </si>
  <si>
    <t>TP390783</t>
  </si>
  <si>
    <t>TP390797</t>
  </si>
  <si>
    <t>TP390929</t>
  </si>
  <si>
    <t>TP390965</t>
  </si>
  <si>
    <t>TP390975</t>
  </si>
  <si>
    <t>TP391109</t>
  </si>
  <si>
    <t>TP391194</t>
  </si>
  <si>
    <t>TP391260</t>
  </si>
  <si>
    <t>TP391279</t>
  </si>
  <si>
    <t>TP391349</t>
  </si>
  <si>
    <t>TP391354</t>
  </si>
  <si>
    <t>TP391364</t>
  </si>
  <si>
    <t>TP391374</t>
  </si>
  <si>
    <t>TP391387</t>
  </si>
  <si>
    <t>TP391414</t>
  </si>
  <si>
    <t>TP391442</t>
  </si>
  <si>
    <t>TP391576</t>
  </si>
  <si>
    <t>TP391696</t>
  </si>
  <si>
    <t>TP392033</t>
  </si>
  <si>
    <t>TP392139</t>
  </si>
  <si>
    <t>TP392200</t>
  </si>
  <si>
    <t>TP392272</t>
  </si>
  <si>
    <t>TP392273</t>
  </si>
  <si>
    <t>TP392339</t>
  </si>
  <si>
    <t>TP392482</t>
  </si>
  <si>
    <t>TP392580</t>
  </si>
  <si>
    <t>TP392695</t>
  </si>
  <si>
    <t>TP392807</t>
  </si>
  <si>
    <t>TP392821</t>
  </si>
  <si>
    <t>TP392945</t>
  </si>
  <si>
    <t>TP392978</t>
  </si>
  <si>
    <t>TP393010</t>
  </si>
  <si>
    <t>TP393035</t>
  </si>
  <si>
    <t>TP393060</t>
  </si>
  <si>
    <t>TP393128</t>
  </si>
  <si>
    <t>TP393150</t>
  </si>
  <si>
    <t>TP393188</t>
  </si>
  <si>
    <t>TP393341</t>
  </si>
  <si>
    <t>TP393396</t>
  </si>
  <si>
    <t>TP393410</t>
  </si>
  <si>
    <t>TP393487</t>
  </si>
  <si>
    <t>TP393494</t>
  </si>
  <si>
    <t>TP393502</t>
  </si>
  <si>
    <t>TP393536</t>
  </si>
  <si>
    <t>TP393539</t>
  </si>
  <si>
    <t>TP393586</t>
  </si>
  <si>
    <t>TP393591</t>
  </si>
  <si>
    <t>TP393669</t>
  </si>
  <si>
    <t>TP393690</t>
  </si>
  <si>
    <t>TP393750</t>
  </si>
  <si>
    <t>TP393757</t>
  </si>
  <si>
    <t>TP393761</t>
  </si>
  <si>
    <t>TP393933</t>
  </si>
  <si>
    <t>TP393957</t>
  </si>
  <si>
    <t>TP393995</t>
  </si>
  <si>
    <t>TP394132</t>
  </si>
  <si>
    <t>TP394185</t>
  </si>
  <si>
    <t>TP394191</t>
  </si>
  <si>
    <t>TP394271</t>
  </si>
  <si>
    <t>TP394317</t>
  </si>
  <si>
    <t>TP394480</t>
  </si>
  <si>
    <t>TP394489</t>
  </si>
  <si>
    <t>TP394783</t>
  </si>
  <si>
    <t>TP394799</t>
  </si>
  <si>
    <t>TP394910</t>
  </si>
  <si>
    <t>TP394914</t>
  </si>
  <si>
    <t>TP394915</t>
  </si>
  <si>
    <t>TP394955</t>
  </si>
  <si>
    <t>TP395005</t>
  </si>
  <si>
    <t>TP395118</t>
  </si>
  <si>
    <t>TP395125</t>
  </si>
  <si>
    <t>TP395278</t>
  </si>
  <si>
    <t>TP395407</t>
  </si>
  <si>
    <t>TP395435</t>
  </si>
  <si>
    <t>TP395529</t>
  </si>
  <si>
    <t>TP395577</t>
  </si>
  <si>
    <t>TP395597</t>
  </si>
  <si>
    <t>TP395640</t>
  </si>
  <si>
    <t>TP395772</t>
  </si>
  <si>
    <t>TP395889</t>
  </si>
  <si>
    <t>TP396204</t>
  </si>
  <si>
    <t>TP396303</t>
  </si>
  <si>
    <t>TP396457</t>
  </si>
  <si>
    <t>TP396492</t>
  </si>
  <si>
    <t>TP396501</t>
  </si>
  <si>
    <t>TP396517</t>
  </si>
  <si>
    <t>TP396661</t>
  </si>
  <si>
    <t>TP396664</t>
  </si>
  <si>
    <t>TP396748</t>
  </si>
  <si>
    <t>TP396771</t>
  </si>
  <si>
    <t>TP396811</t>
  </si>
  <si>
    <t>TP396850</t>
  </si>
  <si>
    <t>TP396853</t>
  </si>
  <si>
    <t>TP396871</t>
  </si>
  <si>
    <t>TP396906</t>
  </si>
  <si>
    <t>TP396934</t>
  </si>
  <si>
    <t>TP397160</t>
  </si>
  <si>
    <t>TP397295</t>
  </si>
  <si>
    <t>TP397322</t>
  </si>
  <si>
    <t>TP397378</t>
  </si>
  <si>
    <t>TP397486</t>
  </si>
  <si>
    <t>TP397490</t>
  </si>
  <si>
    <t>TP397515</t>
  </si>
  <si>
    <t>TP397569</t>
  </si>
  <si>
    <t>TP397604</t>
  </si>
  <si>
    <t>TP397628</t>
  </si>
  <si>
    <t>TP397645</t>
  </si>
  <si>
    <t>TP397673</t>
  </si>
  <si>
    <t>TP397717</t>
  </si>
  <si>
    <t>TP397762</t>
  </si>
  <si>
    <t>TP397772</t>
  </si>
  <si>
    <t>TP397876</t>
  </si>
  <si>
    <t>TP397988</t>
  </si>
  <si>
    <t>TP398038</t>
  </si>
  <si>
    <t>TP398042</t>
  </si>
  <si>
    <t>TP398081</t>
  </si>
  <si>
    <t>TP398084</t>
  </si>
  <si>
    <t>TP398239</t>
  </si>
  <si>
    <t>TP398337</t>
  </si>
  <si>
    <t>TP398345</t>
  </si>
  <si>
    <t>TP398347</t>
  </si>
  <si>
    <t>TP398454</t>
  </si>
  <si>
    <t>TP398580</t>
  </si>
  <si>
    <t>TP398597</t>
  </si>
  <si>
    <t>TP398624</t>
  </si>
  <si>
    <t>TP398711</t>
  </si>
  <si>
    <t>TP398739</t>
  </si>
  <si>
    <t>TP398751</t>
  </si>
  <si>
    <t>TP399014</t>
  </si>
  <si>
    <t>TP399073</t>
  </si>
  <si>
    <t>TP399146</t>
  </si>
  <si>
    <t>TP399236</t>
  </si>
  <si>
    <t>TP399260</t>
  </si>
  <si>
    <t>TP399389</t>
  </si>
  <si>
    <t>TP399514</t>
  </si>
  <si>
    <t>TP399602</t>
  </si>
  <si>
    <t>TP399688</t>
  </si>
  <si>
    <t>TP399827</t>
  </si>
  <si>
    <t>TP399941</t>
  </si>
  <si>
    <t>TP399961</t>
  </si>
  <si>
    <t>TP400020</t>
  </si>
  <si>
    <t>TP400103</t>
  </si>
  <si>
    <t>TP400132</t>
  </si>
  <si>
    <t>TP400205</t>
  </si>
  <si>
    <t>TP400705</t>
  </si>
  <si>
    <t>TP400792</t>
  </si>
  <si>
    <t>TP400818</t>
  </si>
  <si>
    <t>TP401102</t>
  </si>
  <si>
    <t>TP401147</t>
  </si>
  <si>
    <t>TP401157</t>
  </si>
  <si>
    <t>TP401159</t>
  </si>
  <si>
    <t>TP401258</t>
  </si>
  <si>
    <t>TP401412</t>
  </si>
  <si>
    <t>TP401430</t>
  </si>
  <si>
    <t>TP401597</t>
  </si>
  <si>
    <t>TP401669</t>
  </si>
  <si>
    <t>TP401701</t>
  </si>
  <si>
    <t>TP401923</t>
  </si>
  <si>
    <t>TP401956</t>
  </si>
  <si>
    <t>TP401958</t>
  </si>
  <si>
    <t>TP402092</t>
  </si>
  <si>
    <t>TP402188</t>
  </si>
  <si>
    <t>TP402201</t>
  </si>
  <si>
    <t>TP402235</t>
  </si>
  <si>
    <t>TP402265</t>
  </si>
  <si>
    <t>TP402269</t>
  </si>
  <si>
    <t>TP402304</t>
  </si>
  <si>
    <t>TP402314</t>
  </si>
  <si>
    <t>TP402410</t>
  </si>
  <si>
    <t>TP402429</t>
  </si>
  <si>
    <t>TP402446</t>
  </si>
  <si>
    <t>TP402502</t>
  </si>
  <si>
    <t>TP402655</t>
  </si>
  <si>
    <t>TP402658</t>
  </si>
  <si>
    <t>TP402677</t>
  </si>
  <si>
    <t>TP402694</t>
  </si>
  <si>
    <t>TP402716</t>
  </si>
  <si>
    <t>TP402756</t>
  </si>
  <si>
    <t>TP402771</t>
  </si>
  <si>
    <t>TP402784</t>
  </si>
  <si>
    <t>TP402796</t>
  </si>
  <si>
    <t>TP402894</t>
  </si>
  <si>
    <t>TP402944</t>
  </si>
  <si>
    <t>TP402961</t>
  </si>
  <si>
    <t>TP403112</t>
  </si>
  <si>
    <t>TP403128</t>
  </si>
  <si>
    <t>TP403217</t>
  </si>
  <si>
    <t>TP403247</t>
  </si>
  <si>
    <t>TP403269</t>
  </si>
  <si>
    <t>TP403290</t>
  </si>
  <si>
    <t>TP403307</t>
  </si>
  <si>
    <t>TP403345</t>
  </si>
  <si>
    <t>TP403351</t>
  </si>
  <si>
    <t>TP403392</t>
  </si>
  <si>
    <t>TP403400</t>
  </si>
  <si>
    <t>TP403406</t>
  </si>
  <si>
    <t>TP403432</t>
  </si>
  <si>
    <t>TP403487</t>
  </si>
  <si>
    <t>TP403553</t>
  </si>
  <si>
    <t>TP403643</t>
  </si>
  <si>
    <t>TP403699</t>
  </si>
  <si>
    <t>TP403732</t>
  </si>
  <si>
    <t>TP403739</t>
  </si>
  <si>
    <t>TP403752</t>
  </si>
  <si>
    <t>TP403795</t>
  </si>
  <si>
    <t>TP403796</t>
  </si>
  <si>
    <t>TP403850</t>
  </si>
  <si>
    <t>TP403989</t>
  </si>
  <si>
    <t>TP404038</t>
  </si>
  <si>
    <t>TP404112</t>
  </si>
  <si>
    <t>TP404155</t>
  </si>
  <si>
    <t>TP404167</t>
  </si>
  <si>
    <t>TP404190</t>
  </si>
  <si>
    <t>TP404192</t>
  </si>
  <si>
    <t>TP404373</t>
  </si>
  <si>
    <t>TP404485</t>
  </si>
  <si>
    <t>TP404668</t>
  </si>
  <si>
    <t>TP404712</t>
  </si>
  <si>
    <t>TP404818</t>
  </si>
  <si>
    <t>TP404827</t>
  </si>
  <si>
    <t>TP404885</t>
  </si>
  <si>
    <t>TP404958</t>
  </si>
  <si>
    <t>TP404968</t>
  </si>
  <si>
    <t>TP404971</t>
  </si>
  <si>
    <t>TP404996</t>
  </si>
  <si>
    <t>TP405108</t>
  </si>
  <si>
    <t>TP405115</t>
  </si>
  <si>
    <t>TP405116</t>
  </si>
  <si>
    <t>TP405184</t>
  </si>
  <si>
    <t>TP405253</t>
  </si>
  <si>
    <t>TP405335</t>
  </si>
  <si>
    <t>TP405385</t>
  </si>
  <si>
    <t>TP407292</t>
  </si>
  <si>
    <t>TP407356</t>
  </si>
  <si>
    <t>TP407403</t>
  </si>
  <si>
    <t>TP407410</t>
  </si>
  <si>
    <t>TP407412</t>
  </si>
  <si>
    <t>TP407752</t>
  </si>
  <si>
    <t>TP407773</t>
  </si>
  <si>
    <t>TP407978</t>
  </si>
  <si>
    <t>TP407989</t>
  </si>
  <si>
    <t>TP408001</t>
  </si>
  <si>
    <t>TP408247</t>
  </si>
  <si>
    <t>TP408269</t>
  </si>
  <si>
    <t>TP408328</t>
  </si>
  <si>
    <t>TP408343</t>
  </si>
  <si>
    <t>TP408356</t>
  </si>
  <si>
    <t>TP408374</t>
  </si>
  <si>
    <t>TP408419</t>
  </si>
  <si>
    <t>TP408422</t>
  </si>
  <si>
    <t>TP408444</t>
  </si>
  <si>
    <t>TP408495</t>
  </si>
  <si>
    <t>TP408513</t>
  </si>
  <si>
    <t>TP408572</t>
  </si>
  <si>
    <t>TP408602</t>
  </si>
  <si>
    <t>TP408607</t>
  </si>
  <si>
    <t>TP408698</t>
  </si>
  <si>
    <t>TP408712</t>
  </si>
  <si>
    <t>TP408924</t>
  </si>
  <si>
    <t>TP408941</t>
  </si>
  <si>
    <t>TP408948</t>
  </si>
  <si>
    <t>TP409082</t>
  </si>
  <si>
    <t>TP409110</t>
  </si>
  <si>
    <t>TP409156</t>
  </si>
  <si>
    <t>TP409277</t>
  </si>
  <si>
    <t>TP409289</t>
  </si>
  <si>
    <t>TP409313</t>
  </si>
  <si>
    <t>TP409444</t>
  </si>
  <si>
    <t>TP409479</t>
  </si>
  <si>
    <t>TP409507</t>
  </si>
  <si>
    <t>TP409573</t>
  </si>
  <si>
    <t>TP409767</t>
  </si>
  <si>
    <t>TP409901</t>
  </si>
  <si>
    <t>TP409904</t>
  </si>
  <si>
    <t>TP409967</t>
  </si>
  <si>
    <t>TP410069</t>
  </si>
  <si>
    <t>TP410091</t>
  </si>
  <si>
    <t>TP410206</t>
  </si>
  <si>
    <t>TP410208</t>
  </si>
  <si>
    <t>TP410209</t>
  </si>
  <si>
    <t>TP410249</t>
  </si>
  <si>
    <t>TP410371</t>
  </si>
  <si>
    <t>TP410456</t>
  </si>
  <si>
    <t>TP410505</t>
  </si>
  <si>
    <t>TP410507</t>
  </si>
  <si>
    <t>TP410532</t>
  </si>
  <si>
    <t>TP410557</t>
  </si>
  <si>
    <t>TP410616</t>
  </si>
  <si>
    <t>TP410682</t>
  </si>
  <si>
    <t>TP410713</t>
  </si>
  <si>
    <t>TP410728</t>
  </si>
  <si>
    <t>TP410756</t>
  </si>
  <si>
    <t>TP410821</t>
  </si>
  <si>
    <t>TP410822</t>
  </si>
  <si>
    <t>TP410927</t>
  </si>
  <si>
    <t>TP411059</t>
  </si>
  <si>
    <t>TP411066</t>
  </si>
  <si>
    <t>TP411074</t>
  </si>
  <si>
    <t>TP411131</t>
  </si>
  <si>
    <t>TP411298</t>
  </si>
  <si>
    <t>TP411483</t>
  </si>
  <si>
    <t>TP411569</t>
  </si>
  <si>
    <t>TP411604</t>
  </si>
  <si>
    <t>TP411672</t>
  </si>
  <si>
    <t>TP411817</t>
  </si>
  <si>
    <t>TP411836</t>
  </si>
  <si>
    <t>TP411848</t>
  </si>
  <si>
    <t>TP411939</t>
  </si>
  <si>
    <t>TP411942</t>
  </si>
  <si>
    <t>TP412177</t>
  </si>
  <si>
    <t>TP412249</t>
  </si>
  <si>
    <t>TP412308</t>
  </si>
  <si>
    <t>TP412317</t>
  </si>
  <si>
    <t>TP412325</t>
  </si>
  <si>
    <t>TP412333</t>
  </si>
  <si>
    <t>TP412402</t>
  </si>
  <si>
    <t>TP412422</t>
  </si>
  <si>
    <t>TP412441</t>
  </si>
  <si>
    <t>TP412468</t>
  </si>
  <si>
    <t>TP412491</t>
  </si>
  <si>
    <t>TP412574</t>
  </si>
  <si>
    <t>TP412743</t>
  </si>
  <si>
    <t>TP412944</t>
  </si>
  <si>
    <t>TP412952</t>
  </si>
  <si>
    <t>TP412999</t>
  </si>
  <si>
    <t>TP413219</t>
  </si>
  <si>
    <t>TP413235</t>
  </si>
  <si>
    <t>TP413277</t>
  </si>
  <si>
    <t>TP413289</t>
  </si>
  <si>
    <t>TP413296</t>
  </si>
  <si>
    <t>TP413401</t>
  </si>
  <si>
    <t>TP413410</t>
  </si>
  <si>
    <t>TP413412</t>
  </si>
  <si>
    <t>TP413420</t>
  </si>
  <si>
    <t>TP413454</t>
  </si>
  <si>
    <t>TP413529</t>
  </si>
  <si>
    <t>TP413531</t>
  </si>
  <si>
    <t>TP413535</t>
  </si>
  <si>
    <t>TP413677</t>
  </si>
  <si>
    <t>TP413703</t>
  </si>
  <si>
    <t>TP413714</t>
  </si>
  <si>
    <t>TP413792</t>
  </si>
  <si>
    <t>TP413820</t>
  </si>
  <si>
    <t>TP413869</t>
  </si>
  <si>
    <t>TP413966</t>
  </si>
  <si>
    <t>TP414172</t>
  </si>
  <si>
    <t>TP414184</t>
  </si>
  <si>
    <t>TP414211</t>
  </si>
  <si>
    <t>TP414236</t>
  </si>
  <si>
    <t>TP414313</t>
  </si>
  <si>
    <t>TP414371</t>
  </si>
  <si>
    <t>TP414442</t>
  </si>
  <si>
    <t>TP414638</t>
  </si>
  <si>
    <t>TP414687</t>
  </si>
  <si>
    <t>TP414689</t>
  </si>
  <si>
    <t>TP414719</t>
  </si>
  <si>
    <t>TP414731</t>
  </si>
  <si>
    <t>TP414736</t>
  </si>
  <si>
    <t>TP414748</t>
  </si>
  <si>
    <t>TP414753</t>
  </si>
  <si>
    <t>TP414791</t>
  </si>
  <si>
    <t>TP414892</t>
  </si>
  <si>
    <t>TP414959</t>
  </si>
  <si>
    <t>TP415065</t>
  </si>
  <si>
    <t>TP415068</t>
  </si>
  <si>
    <t>TP415223</t>
  </si>
  <si>
    <t>TP415313</t>
  </si>
  <si>
    <t>TP415346</t>
  </si>
  <si>
    <t>TP415419</t>
  </si>
  <si>
    <t>TP415431</t>
  </si>
  <si>
    <t>TP415541</t>
  </si>
  <si>
    <t>TP415676</t>
  </si>
  <si>
    <t>TP415742</t>
  </si>
  <si>
    <t>TP415754</t>
  </si>
  <si>
    <t>TP415755</t>
  </si>
  <si>
    <t>TP415787</t>
  </si>
  <si>
    <t>TP415858</t>
  </si>
  <si>
    <t>TP415965</t>
  </si>
  <si>
    <t>TP415974</t>
  </si>
  <si>
    <t>TP415985</t>
  </si>
  <si>
    <t>TP416016</t>
  </si>
  <si>
    <t>TP416069</t>
  </si>
  <si>
    <t>TP416126</t>
  </si>
  <si>
    <t>TP416141</t>
  </si>
  <si>
    <t>TP416210</t>
  </si>
  <si>
    <t>TP416435</t>
  </si>
  <si>
    <t>TP416502</t>
  </si>
  <si>
    <t>TP416521</t>
  </si>
  <si>
    <t>TP416579</t>
  </si>
  <si>
    <t>TP416625</t>
  </si>
  <si>
    <t>TP416819</t>
  </si>
  <si>
    <t>TP416866</t>
  </si>
  <si>
    <t>TP416874</t>
  </si>
  <si>
    <t>TP416896</t>
  </si>
  <si>
    <t>TP416913</t>
  </si>
  <si>
    <t>TP416974</t>
  </si>
  <si>
    <t>TP417176</t>
  </si>
  <si>
    <t>TP417225</t>
  </si>
  <si>
    <t>TP417311</t>
  </si>
  <si>
    <t>TP417374</t>
  </si>
  <si>
    <t>TP417418</t>
  </si>
  <si>
    <t>TP417462</t>
  </si>
  <si>
    <t>TP417668</t>
  </si>
  <si>
    <t>TP417758</t>
  </si>
  <si>
    <t>TP417759</t>
  </si>
  <si>
    <t>TP417816</t>
  </si>
  <si>
    <t>TP417818</t>
  </si>
  <si>
    <t>TP417824</t>
  </si>
  <si>
    <t>TP417854</t>
  </si>
  <si>
    <t>TP417865</t>
  </si>
  <si>
    <t>TP417902</t>
  </si>
  <si>
    <t>TP418168</t>
  </si>
  <si>
    <t>TP418335</t>
  </si>
  <si>
    <t>TP418337</t>
  </si>
  <si>
    <t>TP418451</t>
  </si>
  <si>
    <t>TP418463</t>
  </si>
  <si>
    <t>TP418472</t>
  </si>
  <si>
    <t>TP418479</t>
  </si>
  <si>
    <t>TP418489</t>
  </si>
  <si>
    <t>TP418497</t>
  </si>
  <si>
    <t>TP418632</t>
  </si>
  <si>
    <t>TP418643</t>
  </si>
  <si>
    <t>TP418645</t>
  </si>
  <si>
    <t>TP418657</t>
  </si>
  <si>
    <t>TP418693</t>
  </si>
  <si>
    <t>TP418753</t>
  </si>
  <si>
    <t>TP418762</t>
  </si>
  <si>
    <t>TP418768</t>
  </si>
  <si>
    <t>TP418786</t>
  </si>
  <si>
    <t>TP418800</t>
  </si>
  <si>
    <t>TP418823</t>
  </si>
  <si>
    <t>TP418863</t>
  </si>
  <si>
    <t>TP418882</t>
  </si>
  <si>
    <t>TP418927</t>
  </si>
  <si>
    <t>TP418959</t>
  </si>
  <si>
    <t>TP418970</t>
  </si>
  <si>
    <t>TP418993</t>
  </si>
  <si>
    <t>TP419024</t>
  </si>
  <si>
    <t>TP419075</t>
  </si>
  <si>
    <t>TP419104</t>
  </si>
  <si>
    <t>TP419110</t>
  </si>
  <si>
    <t>TP419116</t>
  </si>
  <si>
    <t>TP419219</t>
  </si>
  <si>
    <t>TP419246</t>
  </si>
  <si>
    <t>TP419523</t>
  </si>
  <si>
    <t>TP419527</t>
  </si>
  <si>
    <t>TP419608</t>
  </si>
  <si>
    <t>TP419718</t>
  </si>
  <si>
    <t>TP419750</t>
  </si>
  <si>
    <t>TP419801</t>
  </si>
  <si>
    <t>TP419834</t>
  </si>
  <si>
    <t>TP419897</t>
  </si>
  <si>
    <t>TP419952</t>
  </si>
  <si>
    <t>TP420029</t>
  </si>
  <si>
    <t>TP420086</t>
  </si>
  <si>
    <t>TP420179</t>
  </si>
  <si>
    <t>TP420293</t>
  </si>
  <si>
    <t>TP420365</t>
  </si>
  <si>
    <t>TP420577</t>
  </si>
  <si>
    <t>TP420801</t>
  </si>
  <si>
    <t>TP420819</t>
  </si>
  <si>
    <t>TP420904</t>
  </si>
  <si>
    <t>TP420988</t>
  </si>
  <si>
    <t>TP420996</t>
  </si>
  <si>
    <t>TP421127</t>
  </si>
  <si>
    <t>TP421133</t>
  </si>
  <si>
    <t>TP421174</t>
  </si>
  <si>
    <t>TP421182</t>
  </si>
  <si>
    <t>TP421196</t>
  </si>
  <si>
    <t>TP421294</t>
  </si>
  <si>
    <t>TP421297</t>
  </si>
  <si>
    <t>TP421389</t>
  </si>
  <si>
    <t>TP421406</t>
  </si>
  <si>
    <t>TP421407</t>
  </si>
  <si>
    <t>TP421526</t>
  </si>
  <si>
    <t>TP421600</t>
  </si>
  <si>
    <t>TP421643</t>
  </si>
  <si>
    <t>TP421792</t>
  </si>
  <si>
    <t>TP421793</t>
  </si>
  <si>
    <t>TP421924</t>
  </si>
  <si>
    <t>TP422072</t>
  </si>
  <si>
    <t>TP422349</t>
  </si>
  <si>
    <t>TP422365</t>
  </si>
  <si>
    <t>TP422376</t>
  </si>
  <si>
    <t>TP422394</t>
  </si>
  <si>
    <t>TP422698</t>
  </si>
  <si>
    <t>TP422858</t>
  </si>
  <si>
    <t>TP422970</t>
  </si>
  <si>
    <t>TP423103</t>
  </si>
  <si>
    <t>TP423175</t>
  </si>
  <si>
    <t>TP423314</t>
  </si>
  <si>
    <t>TP423338</t>
  </si>
  <si>
    <t>TP423361</t>
  </si>
  <si>
    <t>TP423482</t>
  </si>
  <si>
    <t>TP423643</t>
  </si>
  <si>
    <t>TP423745</t>
  </si>
  <si>
    <t>TP423806</t>
  </si>
  <si>
    <t>TP423828</t>
  </si>
  <si>
    <t>TP424055</t>
  </si>
  <si>
    <t>TP424159</t>
  </si>
  <si>
    <t>TP424337</t>
  </si>
  <si>
    <t>TP424393</t>
  </si>
  <si>
    <t>TP424396</t>
  </si>
  <si>
    <t>TP424478</t>
  </si>
  <si>
    <t>TP424566</t>
  </si>
  <si>
    <t>TP424722</t>
  </si>
  <si>
    <t>TP424763</t>
  </si>
  <si>
    <t>TP424788</t>
  </si>
  <si>
    <t>TP424862</t>
  </si>
  <si>
    <t>TP424908</t>
  </si>
  <si>
    <t>TP424929</t>
  </si>
  <si>
    <t>TP425034</t>
  </si>
  <si>
    <t>TP425356</t>
  </si>
  <si>
    <t>TP425366</t>
  </si>
  <si>
    <t>TP425439</t>
  </si>
  <si>
    <t>TP425440</t>
  </si>
  <si>
    <t>TP425461</t>
  </si>
  <si>
    <t>TP425481</t>
  </si>
  <si>
    <t>TP425496</t>
  </si>
  <si>
    <t>TP425502</t>
  </si>
  <si>
    <t>TP425511</t>
  </si>
  <si>
    <t>TP425692</t>
  </si>
  <si>
    <t>TP425751</t>
  </si>
  <si>
    <t>TP425785</t>
  </si>
  <si>
    <t>TP425825</t>
  </si>
  <si>
    <t>TP425840</t>
  </si>
  <si>
    <t>TP425850</t>
  </si>
  <si>
    <t>TP426224</t>
  </si>
  <si>
    <t>TP426343</t>
  </si>
  <si>
    <t>TP426347</t>
  </si>
  <si>
    <t>TP426455</t>
  </si>
  <si>
    <t>TP426507</t>
  </si>
  <si>
    <t>TP426523</t>
  </si>
  <si>
    <t>TP426528</t>
  </si>
  <si>
    <t>TP426596</t>
  </si>
  <si>
    <t>TP426606</t>
  </si>
  <si>
    <t>TP426633</t>
  </si>
  <si>
    <t>TP426652</t>
  </si>
  <si>
    <t>TP426669</t>
  </si>
  <si>
    <t>TP426705</t>
  </si>
  <si>
    <t>TP426774</t>
  </si>
  <si>
    <t>TP426779</t>
  </si>
  <si>
    <t>TP426783</t>
  </si>
  <si>
    <t>TP426818</t>
  </si>
  <si>
    <t>TP426827</t>
  </si>
  <si>
    <t>TP427055</t>
  </si>
  <si>
    <t>TP427112</t>
  </si>
  <si>
    <t>TP427133</t>
  </si>
  <si>
    <t>TP427322</t>
  </si>
  <si>
    <t>TP427350</t>
  </si>
  <si>
    <t>TP427397</t>
  </si>
  <si>
    <t>TP427428</t>
  </si>
  <si>
    <t>TP427441</t>
  </si>
  <si>
    <t>TP427577</t>
  </si>
  <si>
    <t>TP427645</t>
  </si>
  <si>
    <t>TP427683</t>
  </si>
  <si>
    <t>TP428256</t>
  </si>
  <si>
    <t>TP428303</t>
  </si>
  <si>
    <t>TP428409</t>
  </si>
  <si>
    <t>TP428451</t>
  </si>
  <si>
    <t>TP428568</t>
  </si>
  <si>
    <t>TP428584</t>
  </si>
  <si>
    <t>TP428592</t>
  </si>
  <si>
    <t>TP428834</t>
  </si>
  <si>
    <t>TP428843</t>
  </si>
  <si>
    <t>TP428924</t>
  </si>
  <si>
    <t>TP428953</t>
  </si>
  <si>
    <t>TP429501</t>
  </si>
  <si>
    <t>TP429557</t>
  </si>
  <si>
    <t>TP429654</t>
  </si>
  <si>
    <t>TP429798</t>
  </si>
  <si>
    <t>TP429801</t>
  </si>
  <si>
    <t>TP429888</t>
  </si>
  <si>
    <t>TP429929</t>
  </si>
  <si>
    <t>TP431135</t>
  </si>
  <si>
    <t>TP431319</t>
  </si>
  <si>
    <t>TP431584</t>
  </si>
  <si>
    <t>TP431785</t>
  </si>
  <si>
    <t>TP432295</t>
  </si>
  <si>
    <t>TP432405</t>
  </si>
  <si>
    <t>TP432494</t>
  </si>
  <si>
    <t>TP432782</t>
  </si>
  <si>
    <t>TP432918</t>
  </si>
  <si>
    <t>TP433113</t>
  </si>
  <si>
    <t>TP433126</t>
  </si>
  <si>
    <t>TP433162</t>
  </si>
  <si>
    <t>TP433171</t>
  </si>
  <si>
    <t>TP433234</t>
  </si>
  <si>
    <t>TP433327</t>
  </si>
  <si>
    <t>TP433358</t>
  </si>
  <si>
    <t>TP433372</t>
  </si>
  <si>
    <t>TP433397</t>
  </si>
  <si>
    <t>TP433615</t>
  </si>
  <si>
    <t>TP433649</t>
  </si>
  <si>
    <t>TP433676</t>
  </si>
  <si>
    <t>TP433679</t>
  </si>
  <si>
    <t>TP433824</t>
  </si>
  <si>
    <t>TP433998</t>
  </si>
  <si>
    <t>TP434206</t>
  </si>
  <si>
    <t>TP434240</t>
  </si>
  <si>
    <t>TP434247</t>
  </si>
  <si>
    <t>TP434277</t>
  </si>
  <si>
    <t>TP434461</t>
  </si>
  <si>
    <t>TP434807</t>
  </si>
  <si>
    <t>TP434866</t>
  </si>
  <si>
    <t>TP434972</t>
  </si>
  <si>
    <t>TP434977</t>
  </si>
  <si>
    <t>TP434991</t>
  </si>
  <si>
    <t>TP435004</t>
  </si>
  <si>
    <t>TP435100</t>
  </si>
  <si>
    <t>TP435453</t>
  </si>
  <si>
    <t>TP435478</t>
  </si>
  <si>
    <t>TP435484</t>
  </si>
  <si>
    <t>TP435524</t>
  </si>
  <si>
    <t>TP435581</t>
  </si>
  <si>
    <t>TP435816</t>
  </si>
  <si>
    <t>TP435891</t>
  </si>
  <si>
    <t>TP435913</t>
  </si>
  <si>
    <t>TP435923</t>
  </si>
  <si>
    <t>TP435933</t>
  </si>
  <si>
    <t>TP435948</t>
  </si>
  <si>
    <t>TP436122</t>
  </si>
  <si>
    <t>TP436194</t>
  </si>
  <si>
    <t>TP436469</t>
  </si>
  <si>
    <t>TP436494</t>
  </si>
  <si>
    <t>TP436519</t>
  </si>
  <si>
    <t>TP436524</t>
  </si>
  <si>
    <t>TP436550</t>
  </si>
  <si>
    <t>TP436643</t>
  </si>
  <si>
    <t>TP436717</t>
  </si>
  <si>
    <t>TP436923</t>
  </si>
  <si>
    <t>TP437066</t>
  </si>
  <si>
    <t>TP437086</t>
  </si>
  <si>
    <t>TP437239</t>
  </si>
  <si>
    <t>TP437245</t>
  </si>
  <si>
    <t>TP437411</t>
  </si>
  <si>
    <t>TP437620</t>
  </si>
  <si>
    <t>TP437672</t>
  </si>
  <si>
    <t>TP437757</t>
  </si>
  <si>
    <t>TP437789</t>
  </si>
  <si>
    <t>TP437799</t>
  </si>
  <si>
    <t>TP438019</t>
  </si>
  <si>
    <t>TP438046</t>
  </si>
  <si>
    <t>TP438107</t>
  </si>
  <si>
    <t>TP438135</t>
  </si>
  <si>
    <t>TP438168</t>
  </si>
  <si>
    <t>TP438228</t>
  </si>
  <si>
    <t>TP438261</t>
  </si>
  <si>
    <t>TP438416</t>
  </si>
  <si>
    <t>TP438529</t>
  </si>
  <si>
    <t>TP438569</t>
  </si>
  <si>
    <t>TP438663</t>
  </si>
  <si>
    <t>TP438722</t>
  </si>
  <si>
    <t>TP438893</t>
  </si>
  <si>
    <t>TP439058</t>
  </si>
  <si>
    <t>TP439065</t>
  </si>
  <si>
    <t>TP439066</t>
  </si>
  <si>
    <t>TP439138</t>
  </si>
  <si>
    <t>TP439276</t>
  </si>
  <si>
    <t>TP439429</t>
  </si>
  <si>
    <t>TP439719</t>
  </si>
  <si>
    <t>TP439725</t>
  </si>
  <si>
    <t>TP439783</t>
  </si>
  <si>
    <t>TP439834</t>
  </si>
  <si>
    <t>TP439847</t>
  </si>
  <si>
    <t>TP440018</t>
  </si>
  <si>
    <t>TP440219</t>
  </si>
  <si>
    <t>TP440255</t>
  </si>
  <si>
    <t>TP440578</t>
  </si>
  <si>
    <t>TP440583</t>
  </si>
  <si>
    <t>TP440662</t>
  </si>
  <si>
    <t>TP440714</t>
  </si>
  <si>
    <t>TP441341</t>
  </si>
  <si>
    <t>TP441397</t>
  </si>
  <si>
    <t>TP441536</t>
  </si>
  <si>
    <t>TP441587</t>
  </si>
  <si>
    <t>TP441783</t>
  </si>
  <si>
    <t>TP441793</t>
  </si>
  <si>
    <t>TP441794</t>
  </si>
  <si>
    <t>TP441943</t>
  </si>
  <si>
    <t>TP441946</t>
  </si>
  <si>
    <t>TP441977</t>
  </si>
  <si>
    <t>TP441981</t>
  </si>
  <si>
    <t>TP442052</t>
  </si>
  <si>
    <t>TP442135</t>
  </si>
  <si>
    <t>TP442449</t>
  </si>
  <si>
    <t>TP442473</t>
  </si>
  <si>
    <t>TP442578</t>
  </si>
  <si>
    <t>TP442686</t>
  </si>
  <si>
    <t>TP442690</t>
  </si>
  <si>
    <t>TP442698</t>
  </si>
  <si>
    <t>TP442861</t>
  </si>
  <si>
    <t>TP442918</t>
  </si>
  <si>
    <t>TP442963</t>
  </si>
  <si>
    <t>TP443088</t>
  </si>
  <si>
    <t>TP443103</t>
  </si>
  <si>
    <t>TP443155</t>
  </si>
  <si>
    <t>TP443245</t>
  </si>
  <si>
    <t>TP443337</t>
  </si>
  <si>
    <t>TP443504</t>
  </si>
  <si>
    <t>TP443507</t>
  </si>
  <si>
    <t>TP443535</t>
  </si>
  <si>
    <t>TP443586</t>
  </si>
  <si>
    <t>TP443635</t>
  </si>
  <si>
    <t>TP443650</t>
  </si>
  <si>
    <t>TP443696</t>
  </si>
  <si>
    <t>TP443719</t>
  </si>
  <si>
    <t>TP443768</t>
  </si>
  <si>
    <t>TP443782</t>
  </si>
  <si>
    <t>TP443810</t>
  </si>
  <si>
    <t>TP443814</t>
  </si>
  <si>
    <t>TP443846</t>
  </si>
  <si>
    <t>TP443858</t>
  </si>
  <si>
    <t>TP443861</t>
  </si>
  <si>
    <t>TP443933</t>
  </si>
  <si>
    <t>TP443970</t>
  </si>
  <si>
    <t>TP443974</t>
  </si>
  <si>
    <t>TP444076</t>
  </si>
  <si>
    <t>TP444081</t>
  </si>
  <si>
    <t>TP444102</t>
  </si>
  <si>
    <t>TP444248</t>
  </si>
  <si>
    <t>TP444256</t>
  </si>
  <si>
    <t>TP444282</t>
  </si>
  <si>
    <t>TP444295</t>
  </si>
  <si>
    <t>TP444374</t>
  </si>
  <si>
    <t>TP444421</t>
  </si>
  <si>
    <t>TP444440</t>
  </si>
  <si>
    <t>TP444737</t>
  </si>
  <si>
    <t>TP444753</t>
  </si>
  <si>
    <t>TP444813</t>
  </si>
  <si>
    <t>TP444825</t>
  </si>
  <si>
    <t>TP445226</t>
  </si>
  <si>
    <t>TP445258</t>
  </si>
  <si>
    <t>TP445315</t>
  </si>
  <si>
    <t>TP445366</t>
  </si>
  <si>
    <t>TP445406</t>
  </si>
  <si>
    <t>TP445472</t>
  </si>
  <si>
    <t>TP445474</t>
  </si>
  <si>
    <t>TP445713</t>
  </si>
  <si>
    <t>TP445836</t>
  </si>
  <si>
    <t>TP445853</t>
  </si>
  <si>
    <t>TP445858</t>
  </si>
  <si>
    <t>TP445909</t>
  </si>
  <si>
    <t>TP446014</t>
  </si>
  <si>
    <t>TP446052</t>
  </si>
  <si>
    <t>TP446073</t>
  </si>
  <si>
    <t>TP446300</t>
  </si>
  <si>
    <t>TP446342</t>
  </si>
  <si>
    <t>TP446397</t>
  </si>
  <si>
    <t>TP446471</t>
  </si>
  <si>
    <t>TP446539</t>
  </si>
  <si>
    <t>TP446572</t>
  </si>
  <si>
    <t>TP446593</t>
  </si>
  <si>
    <t>TP446629</t>
  </si>
  <si>
    <t>TP446652</t>
  </si>
  <si>
    <t>TP446782</t>
  </si>
  <si>
    <t>TP446786</t>
  </si>
  <si>
    <t>TP447008</t>
  </si>
  <si>
    <t>TP447073</t>
  </si>
  <si>
    <t>TP447641</t>
  </si>
  <si>
    <t>TP447726</t>
  </si>
  <si>
    <t>TP447781</t>
  </si>
  <si>
    <t>TP447831</t>
  </si>
  <si>
    <t>TP447906</t>
  </si>
  <si>
    <t>TP447981</t>
  </si>
  <si>
    <t>TP447993</t>
  </si>
  <si>
    <t>TP448030</t>
  </si>
  <si>
    <t>TP448080</t>
  </si>
  <si>
    <t>TP448135</t>
  </si>
  <si>
    <t>TP448143</t>
  </si>
  <si>
    <t>TP448265</t>
  </si>
  <si>
    <t>TP448270</t>
  </si>
  <si>
    <t>TP448357</t>
  </si>
  <si>
    <t>TP448381</t>
  </si>
  <si>
    <t>TP448414</t>
  </si>
  <si>
    <t>TP448424</t>
  </si>
  <si>
    <t>TP448477</t>
  </si>
  <si>
    <t>TP448699</t>
  </si>
  <si>
    <t>TP448714</t>
  </si>
  <si>
    <t>TP448761</t>
  </si>
  <si>
    <t>TP448792</t>
  </si>
  <si>
    <t>TP448814</t>
  </si>
  <si>
    <t>TP448861</t>
  </si>
  <si>
    <t>TP449018</t>
  </si>
  <si>
    <t>TP449078</t>
  </si>
  <si>
    <t>TP449104</t>
  </si>
  <si>
    <t>TP449108</t>
  </si>
  <si>
    <t>TP449117</t>
  </si>
  <si>
    <t>TP449126</t>
  </si>
  <si>
    <t>TP449164</t>
  </si>
  <si>
    <t>TP449209</t>
  </si>
  <si>
    <t>TP449252</t>
  </si>
  <si>
    <t>TP449411</t>
  </si>
  <si>
    <t>TP449476</t>
  </si>
  <si>
    <t>TP449637</t>
  </si>
  <si>
    <t>TP449951</t>
  </si>
  <si>
    <t>TP449990</t>
  </si>
  <si>
    <t>TP450003</t>
  </si>
  <si>
    <t>TP450060</t>
  </si>
  <si>
    <t>TP450110</t>
  </si>
  <si>
    <t>TP450118</t>
  </si>
  <si>
    <t>TP450204</t>
  </si>
  <si>
    <t>TP450294</t>
  </si>
  <si>
    <t>TP450309</t>
  </si>
  <si>
    <t>TP450424</t>
  </si>
  <si>
    <t>TP450448</t>
  </si>
  <si>
    <t>TP450478</t>
  </si>
  <si>
    <t>TP450610</t>
  </si>
  <si>
    <t>TP450848</t>
  </si>
  <si>
    <t>TP450913</t>
  </si>
  <si>
    <t>TP450940</t>
  </si>
  <si>
    <t>TP450983</t>
  </si>
  <si>
    <t>TP451020</t>
  </si>
  <si>
    <t>TP451025</t>
  </si>
  <si>
    <t>TP451086</t>
  </si>
  <si>
    <t>TP451093</t>
  </si>
  <si>
    <t>TP451152</t>
  </si>
  <si>
    <t>TP451164</t>
  </si>
  <si>
    <t>TP451280</t>
  </si>
  <si>
    <t>TP451316</t>
  </si>
  <si>
    <t>TP451421</t>
  </si>
  <si>
    <t>TP451587</t>
  </si>
  <si>
    <t>TP451648</t>
  </si>
  <si>
    <t>TP451663</t>
  </si>
  <si>
    <t>TP451776</t>
  </si>
  <si>
    <t>TP451796</t>
  </si>
  <si>
    <t>TP451853</t>
  </si>
  <si>
    <t>TP451905</t>
  </si>
  <si>
    <t>TP451916</t>
  </si>
  <si>
    <t>TP451984</t>
  </si>
  <si>
    <t>TP452061</t>
  </si>
  <si>
    <t>TP452151</t>
  </si>
  <si>
    <t>TP452167</t>
  </si>
  <si>
    <t>TP452173</t>
  </si>
  <si>
    <t>TP452201</t>
  </si>
  <si>
    <t>TP452304</t>
  </si>
  <si>
    <t>TP452332</t>
  </si>
  <si>
    <t>TP452364</t>
  </si>
  <si>
    <t>TP452642</t>
  </si>
  <si>
    <t>TP452682</t>
  </si>
  <si>
    <t>TP452799</t>
  </si>
  <si>
    <t>TP452924</t>
  </si>
  <si>
    <t>TP452929</t>
  </si>
  <si>
    <t>TP453014</t>
  </si>
  <si>
    <t>TP453074</t>
  </si>
  <si>
    <t>TP453078</t>
  </si>
  <si>
    <t>TP453095</t>
  </si>
  <si>
    <t>TP453103</t>
  </si>
  <si>
    <t>TP453160</t>
  </si>
  <si>
    <t>TP453168</t>
  </si>
  <si>
    <t>TP453182</t>
  </si>
  <si>
    <t>TP453248</t>
  </si>
  <si>
    <t>TP453257</t>
  </si>
  <si>
    <t>TP453411</t>
  </si>
  <si>
    <t>TP453426</t>
  </si>
  <si>
    <t>TP453443</t>
  </si>
  <si>
    <t>TP453453</t>
  </si>
  <si>
    <t>TP453485</t>
  </si>
  <si>
    <t>TP453539</t>
  </si>
  <si>
    <t>TP453721</t>
  </si>
  <si>
    <t>TP453722</t>
  </si>
  <si>
    <t>TP453807</t>
  </si>
  <si>
    <t>TP453846</t>
  </si>
  <si>
    <t>TP454066</t>
  </si>
  <si>
    <t>TP454107</t>
  </si>
  <si>
    <t>TP454135</t>
  </si>
  <si>
    <t>TP454159</t>
  </si>
  <si>
    <t>TP454165</t>
  </si>
  <si>
    <t>TP454197</t>
  </si>
  <si>
    <t>TP454285</t>
  </si>
  <si>
    <t>TP454344</t>
  </si>
  <si>
    <t>TP454546</t>
  </si>
  <si>
    <t>TP454650</t>
  </si>
  <si>
    <t>TP454907</t>
  </si>
  <si>
    <t>TP455007</t>
  </si>
  <si>
    <t>TP455089</t>
  </si>
  <si>
    <t>TP455140</t>
  </si>
  <si>
    <t>TP455154</t>
  </si>
  <si>
    <t>TP455158</t>
  </si>
  <si>
    <t>TP455257</t>
  </si>
  <si>
    <t>TP455365</t>
  </si>
  <si>
    <t>TP455439</t>
  </si>
  <si>
    <t>TP455498</t>
  </si>
  <si>
    <t>TP455507</t>
  </si>
  <si>
    <t>TP455534</t>
  </si>
  <si>
    <t>TP455545</t>
  </si>
  <si>
    <t>TP455755</t>
  </si>
  <si>
    <t>TP455766</t>
  </si>
  <si>
    <t>TP455840</t>
  </si>
  <si>
    <t>TP455941</t>
  </si>
  <si>
    <t>TP455986</t>
  </si>
  <si>
    <t>TP456034</t>
  </si>
  <si>
    <t>TP456045</t>
  </si>
  <si>
    <t>TP456074</t>
  </si>
  <si>
    <t>TP456103</t>
  </si>
  <si>
    <t>TP456141</t>
  </si>
  <si>
    <t>TP456192</t>
  </si>
  <si>
    <t>TP456356</t>
  </si>
  <si>
    <t>TP456526</t>
  </si>
  <si>
    <t>TP456924</t>
  </si>
  <si>
    <t>TP456930</t>
  </si>
  <si>
    <t>TP456950</t>
  </si>
  <si>
    <t>TP457038</t>
  </si>
  <si>
    <t>TP457069</t>
  </si>
  <si>
    <t>TP457136</t>
  </si>
  <si>
    <t>TP457321</t>
  </si>
  <si>
    <t>TP457393</t>
  </si>
  <si>
    <t>TP457399</t>
  </si>
  <si>
    <t>TP457407</t>
  </si>
  <si>
    <t>TP457410</t>
  </si>
  <si>
    <t>TP457434</t>
  </si>
  <si>
    <t>TP457541</t>
  </si>
  <si>
    <t>TP457626</t>
  </si>
  <si>
    <t>TP457659</t>
  </si>
  <si>
    <t>TP457716</t>
  </si>
  <si>
    <t>TP457721</t>
  </si>
  <si>
    <t>TP457783</t>
  </si>
  <si>
    <t>TP457883</t>
  </si>
  <si>
    <t>TP457957</t>
  </si>
  <si>
    <t>TP457964</t>
  </si>
  <si>
    <t>TP457972</t>
  </si>
  <si>
    <t>TP458006</t>
  </si>
  <si>
    <t>TP458032</t>
  </si>
  <si>
    <t>TP458205</t>
  </si>
  <si>
    <t>TP458238</t>
  </si>
  <si>
    <t>TP458283</t>
  </si>
  <si>
    <t>TP458316</t>
  </si>
  <si>
    <t>TP458335</t>
  </si>
  <si>
    <t>TP458346</t>
  </si>
  <si>
    <t>TP458366</t>
  </si>
  <si>
    <t>TP458406</t>
  </si>
  <si>
    <t>TP458499</t>
  </si>
  <si>
    <t>TP458571</t>
  </si>
  <si>
    <t>TP458650</t>
  </si>
  <si>
    <t>TP458733</t>
  </si>
  <si>
    <t>TP459035</t>
  </si>
  <si>
    <t>TP459113</t>
  </si>
  <si>
    <t>TP459121</t>
  </si>
  <si>
    <t>TP459158</t>
  </si>
  <si>
    <t>TP459201</t>
  </si>
  <si>
    <t>TP459476</t>
  </si>
  <si>
    <t>TP459505</t>
  </si>
  <si>
    <t>TP459565</t>
  </si>
  <si>
    <t>TP459634</t>
  </si>
  <si>
    <t>TP459708</t>
  </si>
  <si>
    <t>TP459746</t>
  </si>
  <si>
    <t>TP459833</t>
  </si>
  <si>
    <t>TP459896</t>
  </si>
  <si>
    <t>TP459900</t>
  </si>
  <si>
    <t>TP460030</t>
  </si>
  <si>
    <t>TP460037</t>
  </si>
  <si>
    <t>TP460053</t>
  </si>
  <si>
    <t>TP460090</t>
  </si>
  <si>
    <t>TP460107</t>
  </si>
  <si>
    <t>TP460173</t>
  </si>
  <si>
    <t>TP460194</t>
  </si>
  <si>
    <t>TP460292</t>
  </si>
  <si>
    <t>TP460467</t>
  </si>
  <si>
    <t>TP460535</t>
  </si>
  <si>
    <t>TP460623</t>
  </si>
  <si>
    <t>TP460627</t>
  </si>
  <si>
    <t>TP460679</t>
  </si>
  <si>
    <t>TP460758</t>
  </si>
  <si>
    <t>TP460761</t>
  </si>
  <si>
    <t>TP460772</t>
  </si>
  <si>
    <t>TP460781</t>
  </si>
  <si>
    <t>TP460796</t>
  </si>
  <si>
    <t>TP460814</t>
  </si>
  <si>
    <t>TP460830</t>
  </si>
  <si>
    <t>TP460851</t>
  </si>
  <si>
    <t>TP460897</t>
  </si>
  <si>
    <t>TP460922</t>
  </si>
  <si>
    <t>TP460935</t>
  </si>
  <si>
    <t>TP460941</t>
  </si>
  <si>
    <t>TP460957</t>
  </si>
  <si>
    <t>TP460989</t>
  </si>
  <si>
    <t>TP461080</t>
  </si>
  <si>
    <t>TP461194</t>
  </si>
  <si>
    <t>TP461219</t>
  </si>
  <si>
    <t>TP461226</t>
  </si>
  <si>
    <t>TP461393</t>
  </si>
  <si>
    <t>TP461395</t>
  </si>
  <si>
    <t>TP461447</t>
  </si>
  <si>
    <t>TP461455</t>
  </si>
  <si>
    <t>TP461457</t>
  </si>
  <si>
    <t>TP461524</t>
  </si>
  <si>
    <t>TP461527</t>
  </si>
  <si>
    <t>TP461600</t>
  </si>
  <si>
    <t>TP461801</t>
  </si>
  <si>
    <t>TP461821</t>
  </si>
  <si>
    <t>TP461927</t>
  </si>
  <si>
    <t>TP463048</t>
  </si>
  <si>
    <t>TP463088</t>
  </si>
  <si>
    <t>TP463129</t>
  </si>
  <si>
    <t>TP463141</t>
  </si>
  <si>
    <t>TP463183</t>
  </si>
  <si>
    <t>TP463211</t>
  </si>
  <si>
    <t>TP463361</t>
  </si>
  <si>
    <t>TP463386</t>
  </si>
  <si>
    <t>TP463648</t>
  </si>
  <si>
    <t>TP463652</t>
  </si>
  <si>
    <t>TP463661</t>
  </si>
  <si>
    <t>TP463807</t>
  </si>
  <si>
    <t>TP464052</t>
  </si>
  <si>
    <t>TP464076</t>
  </si>
  <si>
    <t>TP464095</t>
  </si>
  <si>
    <t>TP464164</t>
  </si>
  <si>
    <t>TP464186</t>
  </si>
  <si>
    <t>TP464241</t>
  </si>
  <si>
    <t>TP464366</t>
  </si>
  <si>
    <t>TP464460</t>
  </si>
  <si>
    <t>TP464518</t>
  </si>
  <si>
    <t>TP464711</t>
  </si>
  <si>
    <t>TP464751</t>
  </si>
  <si>
    <t>TP464827</t>
  </si>
  <si>
    <t>TP464835</t>
  </si>
  <si>
    <t>TP464868</t>
  </si>
  <si>
    <t>TP464884</t>
  </si>
  <si>
    <t>TP464898</t>
  </si>
  <si>
    <t>TP464910</t>
  </si>
  <si>
    <t>TP465335</t>
  </si>
  <si>
    <t>TP465386</t>
  </si>
  <si>
    <t>TP465401</t>
  </si>
  <si>
    <t>TP465425</t>
  </si>
  <si>
    <t>TP465555</t>
  </si>
  <si>
    <t>TP465605</t>
  </si>
  <si>
    <t>TP465863</t>
  </si>
  <si>
    <t>TP465891</t>
  </si>
  <si>
    <t>TP465991</t>
  </si>
  <si>
    <t>TP466010</t>
  </si>
  <si>
    <t>TP466257</t>
  </si>
  <si>
    <t>TP466283</t>
  </si>
  <si>
    <t>TP466360</t>
  </si>
  <si>
    <t>TP466394</t>
  </si>
  <si>
    <t>TP466413</t>
  </si>
  <si>
    <t>TP466432</t>
  </si>
  <si>
    <t>TP466464</t>
  </si>
  <si>
    <t>TP466521</t>
  </si>
  <si>
    <t>TP466586</t>
  </si>
  <si>
    <t>TP466638</t>
  </si>
  <si>
    <t>TP466683</t>
  </si>
  <si>
    <t>TP466696</t>
  </si>
  <si>
    <t>TP466764</t>
  </si>
  <si>
    <t>TP466901</t>
  </si>
  <si>
    <t>TP467100</t>
  </si>
  <si>
    <t>TP467105</t>
  </si>
  <si>
    <t>TP467138</t>
  </si>
  <si>
    <t>TP467145</t>
  </si>
  <si>
    <t>TP467242</t>
  </si>
  <si>
    <t>TP467394</t>
  </si>
  <si>
    <t>TP467396</t>
  </si>
  <si>
    <t>TP467512</t>
  </si>
  <si>
    <t>TP467821</t>
  </si>
  <si>
    <t>TP467825</t>
  </si>
  <si>
    <t>TP467987</t>
  </si>
  <si>
    <t>TP468115</t>
  </si>
  <si>
    <t>TP468154</t>
  </si>
  <si>
    <t>TP468243</t>
  </si>
  <si>
    <t>TP468261</t>
  </si>
  <si>
    <t>TP468284</t>
  </si>
  <si>
    <t>TP468361</t>
  </si>
  <si>
    <t>TP468410</t>
  </si>
  <si>
    <t>TP468642</t>
  </si>
  <si>
    <t>TP468651</t>
  </si>
  <si>
    <t>TP468671</t>
  </si>
  <si>
    <t>TP468706</t>
  </si>
  <si>
    <t>TP468854</t>
  </si>
  <si>
    <t>TP469036</t>
  </si>
  <si>
    <t>TP469090</t>
  </si>
  <si>
    <t>TP469115</t>
  </si>
  <si>
    <t>TP469119</t>
  </si>
  <si>
    <t>TP469162</t>
  </si>
  <si>
    <t>TP469271</t>
  </si>
  <si>
    <t>TP469353</t>
  </si>
  <si>
    <t>TP469475</t>
  </si>
  <si>
    <t>TP469498</t>
  </si>
  <si>
    <t>TP469506</t>
  </si>
  <si>
    <t>TP469520</t>
  </si>
  <si>
    <t>TP469533</t>
  </si>
  <si>
    <t>TP469587</t>
  </si>
  <si>
    <t>TP469630</t>
  </si>
  <si>
    <t>TP469636</t>
  </si>
  <si>
    <t>TP469648</t>
  </si>
  <si>
    <t>TP469702</t>
  </si>
  <si>
    <t>TP469722</t>
  </si>
  <si>
    <t>TP469864</t>
  </si>
  <si>
    <t>TP469898</t>
  </si>
  <si>
    <t>TP469917</t>
  </si>
  <si>
    <t>TP469939</t>
  </si>
  <si>
    <t>TP470111</t>
  </si>
  <si>
    <t>TP470138</t>
  </si>
  <si>
    <t>TP470160</t>
  </si>
  <si>
    <t>TP470333</t>
  </si>
  <si>
    <t>TP470432</t>
  </si>
  <si>
    <t>TP470504</t>
  </si>
  <si>
    <t>TP470540</t>
  </si>
  <si>
    <t>TP470543</t>
  </si>
  <si>
    <t>TP470569</t>
  </si>
  <si>
    <t>TP470589</t>
  </si>
  <si>
    <t>TP470694</t>
  </si>
  <si>
    <t>TP470714</t>
  </si>
  <si>
    <t>TP470724</t>
  </si>
  <si>
    <t>TP470725</t>
  </si>
  <si>
    <t>TP470727</t>
  </si>
  <si>
    <t>TP470818</t>
  </si>
  <si>
    <t>TP470828</t>
  </si>
  <si>
    <t>TP470842</t>
  </si>
  <si>
    <t>TP470855</t>
  </si>
  <si>
    <t>TP470975</t>
  </si>
  <si>
    <t>TP471132</t>
  </si>
  <si>
    <t>TP471332</t>
  </si>
  <si>
    <t>TP471390</t>
  </si>
  <si>
    <t>TP471512</t>
  </si>
  <si>
    <t>TP471540</t>
  </si>
  <si>
    <t>TP471541</t>
  </si>
  <si>
    <t>TP471711</t>
  </si>
  <si>
    <t>TP471768</t>
  </si>
  <si>
    <t>TP472049</t>
  </si>
  <si>
    <t>TP472116</t>
  </si>
  <si>
    <t>TP472201</t>
  </si>
  <si>
    <t>TP472247</t>
  </si>
  <si>
    <t>TP472741</t>
  </si>
  <si>
    <t>TP473003</t>
  </si>
  <si>
    <t>TP473021</t>
  </si>
  <si>
    <t>TP473065</t>
  </si>
  <si>
    <t>TP473090</t>
  </si>
  <si>
    <t>TP473127</t>
  </si>
  <si>
    <t>TP473148</t>
  </si>
  <si>
    <t>TP473283</t>
  </si>
  <si>
    <t>TP473467</t>
  </si>
  <si>
    <t>TP473536</t>
  </si>
  <si>
    <t>TP473628</t>
  </si>
  <si>
    <t>TP473696</t>
  </si>
  <si>
    <t>TP473734</t>
  </si>
  <si>
    <t>TP473818</t>
  </si>
  <si>
    <t>TP473869</t>
  </si>
  <si>
    <t>TP474063</t>
  </si>
  <si>
    <t>TP474150</t>
  </si>
  <si>
    <t>TP474225</t>
  </si>
  <si>
    <t>TP474390</t>
  </si>
  <si>
    <t>TP474486</t>
  </si>
  <si>
    <t>TP474720</t>
  </si>
  <si>
    <t>TP474887</t>
  </si>
  <si>
    <t>TP474896</t>
  </si>
  <si>
    <t>TP474961</t>
  </si>
  <si>
    <t>TP474982</t>
  </si>
  <si>
    <t>TP475010</t>
  </si>
  <si>
    <t>TP475168</t>
  </si>
  <si>
    <t>TP475178</t>
  </si>
  <si>
    <t>TP475191</t>
  </si>
  <si>
    <t>TP475415</t>
  </si>
  <si>
    <t>TP475426</t>
  </si>
  <si>
    <t>TP475438</t>
  </si>
  <si>
    <t>TP475534</t>
  </si>
  <si>
    <t>TP475576</t>
  </si>
  <si>
    <t>TP475806</t>
  </si>
  <si>
    <t>TP475831</t>
  </si>
  <si>
    <t>TP475852</t>
  </si>
  <si>
    <t>TP475870</t>
  </si>
  <si>
    <t>TP475894</t>
  </si>
  <si>
    <t>TP475936</t>
  </si>
  <si>
    <t>TP475943</t>
  </si>
  <si>
    <t>TP475953</t>
  </si>
  <si>
    <t>TP475955</t>
  </si>
  <si>
    <t>TP475958</t>
  </si>
  <si>
    <t>TP475981</t>
  </si>
  <si>
    <t>TP475994</t>
  </si>
  <si>
    <t>TP476002</t>
  </si>
  <si>
    <t>TP476004</t>
  </si>
  <si>
    <t>TP476019</t>
  </si>
  <si>
    <t>TP476029</t>
  </si>
  <si>
    <t>TP476107</t>
  </si>
  <si>
    <t>TP476157</t>
  </si>
  <si>
    <t>TP476170</t>
  </si>
  <si>
    <t>TP476180</t>
  </si>
  <si>
    <t>TP476206</t>
  </si>
  <si>
    <t>TP476212</t>
  </si>
  <si>
    <t>TP476220</t>
  </si>
  <si>
    <t>TP476360</t>
  </si>
  <si>
    <t>TP476507</t>
  </si>
  <si>
    <t>TP476562</t>
  </si>
  <si>
    <t>TP476886</t>
  </si>
  <si>
    <t>TP476896</t>
  </si>
  <si>
    <t>TP476897</t>
  </si>
  <si>
    <t>TP476949</t>
  </si>
  <si>
    <t>TP477013</t>
  </si>
  <si>
    <t>TP477057</t>
  </si>
  <si>
    <t>TP477166</t>
  </si>
  <si>
    <t>TP477226</t>
  </si>
  <si>
    <t>TP477293</t>
  </si>
  <si>
    <t>TP477347</t>
  </si>
  <si>
    <t>TP477381</t>
  </si>
  <si>
    <t>TP477382</t>
  </si>
  <si>
    <t>TP477486</t>
  </si>
  <si>
    <t>TP477500</t>
  </si>
  <si>
    <t>TP477611</t>
  </si>
  <si>
    <t>TP477641</t>
  </si>
  <si>
    <t>TP477712</t>
  </si>
  <si>
    <t>TP477722</t>
  </si>
  <si>
    <t>TP477750</t>
  </si>
  <si>
    <t>TP477812</t>
  </si>
  <si>
    <t>TP477831</t>
  </si>
  <si>
    <t>TP477840</t>
  </si>
  <si>
    <t>TP477932</t>
  </si>
  <si>
    <t>TP477936</t>
  </si>
  <si>
    <t>TP477939</t>
  </si>
  <si>
    <t>TP478050</t>
  </si>
  <si>
    <t>TP478078</t>
  </si>
  <si>
    <t>TP478207</t>
  </si>
  <si>
    <t>TP478241</t>
  </si>
  <si>
    <t>TP478290</t>
  </si>
  <si>
    <t>TP478344</t>
  </si>
  <si>
    <t>TP478429</t>
  </si>
  <si>
    <t>TP478499</t>
  </si>
  <si>
    <t>TP478568</t>
  </si>
  <si>
    <t>TP478689</t>
  </si>
  <si>
    <t>TP478844</t>
  </si>
  <si>
    <t>TP478908</t>
  </si>
  <si>
    <t>TP478931</t>
  </si>
  <si>
    <t>TP478942</t>
  </si>
  <si>
    <t>TP478966</t>
  </si>
  <si>
    <t>TP478975</t>
  </si>
  <si>
    <t>TP478987</t>
  </si>
  <si>
    <t>TP478997</t>
  </si>
  <si>
    <t>TP479064</t>
  </si>
  <si>
    <t>TP479081</t>
  </si>
  <si>
    <t>TP479083</t>
  </si>
  <si>
    <t>TP479087</t>
  </si>
  <si>
    <t>TP479093</t>
  </si>
  <si>
    <t>TP479153</t>
  </si>
  <si>
    <t>TP479159</t>
  </si>
  <si>
    <t>TP479172</t>
  </si>
  <si>
    <t>TP479306</t>
  </si>
  <si>
    <t>TP479309</t>
  </si>
  <si>
    <t>TP479353</t>
  </si>
  <si>
    <t>TP479581</t>
  </si>
  <si>
    <t>TP479968</t>
  </si>
  <si>
    <t>TP480040</t>
  </si>
  <si>
    <t>TP480160</t>
  </si>
  <si>
    <t>TP480204</t>
  </si>
  <si>
    <t>TP480449</t>
  </si>
  <si>
    <t>TP480723</t>
  </si>
  <si>
    <t>TP480760</t>
  </si>
  <si>
    <t>TP480771</t>
  </si>
  <si>
    <t>TP480911</t>
  </si>
  <si>
    <t>TP480959</t>
  </si>
  <si>
    <t>TP480983</t>
  </si>
  <si>
    <t>TP481157</t>
  </si>
  <si>
    <t>TP481318</t>
  </si>
  <si>
    <t>TP481400</t>
  </si>
  <si>
    <t>TP481409</t>
  </si>
  <si>
    <t>TP481451</t>
  </si>
  <si>
    <t>TP481484</t>
  </si>
  <si>
    <t>TP481507</t>
  </si>
  <si>
    <t>TP481610</t>
  </si>
  <si>
    <t>TP481614</t>
  </si>
  <si>
    <t>TP481636</t>
  </si>
  <si>
    <t>TP481644</t>
  </si>
  <si>
    <t>TP481651</t>
  </si>
  <si>
    <t>TP481697</t>
  </si>
  <si>
    <t>TP481716</t>
  </si>
  <si>
    <t>TP481755</t>
  </si>
  <si>
    <t>TP481787</t>
  </si>
  <si>
    <t>TP481809</t>
  </si>
  <si>
    <t>TP481850</t>
  </si>
  <si>
    <t>TP481860</t>
  </si>
  <si>
    <t>TP482063</t>
  </si>
  <si>
    <t>TP482085</t>
  </si>
  <si>
    <t>TP482092</t>
  </si>
  <si>
    <t>TP482128</t>
  </si>
  <si>
    <t>TP482152</t>
  </si>
  <si>
    <t>TP482233</t>
  </si>
  <si>
    <t>TP482258</t>
  </si>
  <si>
    <t>TP482303</t>
  </si>
  <si>
    <t>TP482340</t>
  </si>
  <si>
    <t>TP482374</t>
  </si>
  <si>
    <t>TP482411</t>
  </si>
  <si>
    <t>TP482452</t>
  </si>
  <si>
    <t>TP482453</t>
  </si>
  <si>
    <t>TP482477</t>
  </si>
  <si>
    <t>TP482485</t>
  </si>
  <si>
    <t>TP482536</t>
  </si>
  <si>
    <t>TP482542</t>
  </si>
  <si>
    <t>TP482591</t>
  </si>
  <si>
    <t>TP482650</t>
  </si>
  <si>
    <t>TP482697</t>
  </si>
  <si>
    <t>TP482715</t>
  </si>
  <si>
    <t>TP482751</t>
  </si>
  <si>
    <t>TP483019</t>
  </si>
  <si>
    <t>TP483021</t>
  </si>
  <si>
    <t>TP483070</t>
  </si>
  <si>
    <t>TP483278</t>
  </si>
  <si>
    <t>TP483332</t>
  </si>
  <si>
    <t>TP483350</t>
  </si>
  <si>
    <t>TP483492</t>
  </si>
  <si>
    <t>TP483610</t>
  </si>
  <si>
    <t>TP483619</t>
  </si>
  <si>
    <t>TP483645</t>
  </si>
  <si>
    <t>TP483670</t>
  </si>
  <si>
    <t>TP483705</t>
  </si>
  <si>
    <t>TP483709</t>
  </si>
  <si>
    <t>TP483713</t>
  </si>
  <si>
    <t>TP483726</t>
  </si>
  <si>
    <t>TP483736</t>
  </si>
  <si>
    <t>TP483746</t>
  </si>
  <si>
    <t>TP483756</t>
  </si>
  <si>
    <t>TP483837</t>
  </si>
  <si>
    <t>TP483846</t>
  </si>
  <si>
    <t>TP483917</t>
  </si>
  <si>
    <t>TP483920</t>
  </si>
  <si>
    <t>TP483940</t>
  </si>
  <si>
    <t>TP484104</t>
  </si>
  <si>
    <t>TP484738</t>
  </si>
  <si>
    <t>TP484918</t>
  </si>
  <si>
    <t>TP484921</t>
  </si>
  <si>
    <t>TP484959</t>
  </si>
  <si>
    <t>TP485067</t>
  </si>
  <si>
    <t>TP485073</t>
  </si>
  <si>
    <t>TP485111</t>
  </si>
  <si>
    <t>TP485114</t>
  </si>
  <si>
    <t>TP485183</t>
  </si>
  <si>
    <t>TP485188</t>
  </si>
  <si>
    <t>TP485326</t>
  </si>
  <si>
    <t>TP485331</t>
  </si>
  <si>
    <t>TP485386</t>
  </si>
  <si>
    <t>TP485486</t>
  </si>
  <si>
    <t>TP485510</t>
  </si>
  <si>
    <t>TP485566</t>
  </si>
  <si>
    <t>TP486217</t>
  </si>
  <si>
    <t>TP486220</t>
  </si>
  <si>
    <t>TP486244</t>
  </si>
  <si>
    <t>TP486255</t>
  </si>
  <si>
    <t>TP486260</t>
  </si>
  <si>
    <t>TP486283</t>
  </si>
  <si>
    <t>TP486337</t>
  </si>
  <si>
    <t>TP486349</t>
  </si>
  <si>
    <t>TP486350</t>
  </si>
  <si>
    <t>TP486374</t>
  </si>
  <si>
    <t>TP486375</t>
  </si>
  <si>
    <t>TP486383</t>
  </si>
  <si>
    <t>TP486408</t>
  </si>
  <si>
    <t>TP486413</t>
  </si>
  <si>
    <t>TP486535</t>
  </si>
  <si>
    <t>TP486556</t>
  </si>
  <si>
    <t>TP486560</t>
  </si>
  <si>
    <t>TP486582</t>
  </si>
  <si>
    <t>TP486622</t>
  </si>
  <si>
    <t>TP486630</t>
  </si>
  <si>
    <t>TP486783</t>
  </si>
  <si>
    <t>TP486816</t>
  </si>
  <si>
    <t>TP486850</t>
  </si>
  <si>
    <t>TP486941</t>
  </si>
  <si>
    <t>TP486959</t>
  </si>
  <si>
    <t>TP486999</t>
  </si>
  <si>
    <t>TP487012</t>
  </si>
  <si>
    <t>TP487027</t>
  </si>
  <si>
    <t>TP487038</t>
  </si>
  <si>
    <t>TP487044</t>
  </si>
  <si>
    <t>TP487081</t>
  </si>
  <si>
    <t>TP487120</t>
  </si>
  <si>
    <t>TP487244</t>
  </si>
  <si>
    <t>TP487376</t>
  </si>
  <si>
    <t>TP487519</t>
  </si>
  <si>
    <t>TP487527</t>
  </si>
  <si>
    <t>TP487615</t>
  </si>
  <si>
    <t>TP487645</t>
  </si>
  <si>
    <t>TP487648</t>
  </si>
  <si>
    <t>TP487703</t>
  </si>
  <si>
    <t>TP487708</t>
  </si>
  <si>
    <t>TP487710</t>
  </si>
  <si>
    <t>TP487726</t>
  </si>
  <si>
    <t>TP487745</t>
  </si>
  <si>
    <t>TP487749</t>
  </si>
  <si>
    <t>TP487776</t>
  </si>
  <si>
    <t>TP487778</t>
  </si>
  <si>
    <t>TP487850</t>
  </si>
  <si>
    <t>TP487938</t>
  </si>
  <si>
    <t>TP487966</t>
  </si>
  <si>
    <t>TP487973</t>
  </si>
  <si>
    <t>TP488112</t>
  </si>
  <si>
    <t>TP488184</t>
  </si>
  <si>
    <t>TP488240</t>
  </si>
  <si>
    <t>TP488320</t>
  </si>
  <si>
    <t>TP488378</t>
  </si>
  <si>
    <t>TP488390</t>
  </si>
  <si>
    <t>TP488416</t>
  </si>
  <si>
    <t>TP488503</t>
  </si>
  <si>
    <t>TP488583</t>
  </si>
  <si>
    <t>TP488613</t>
  </si>
  <si>
    <t>TP488800</t>
  </si>
  <si>
    <t>TP488827</t>
  </si>
  <si>
    <t>TP488889</t>
  </si>
  <si>
    <t>TP488906</t>
  </si>
  <si>
    <t>TP488926</t>
  </si>
  <si>
    <t>TP488963</t>
  </si>
  <si>
    <t>TP488970</t>
  </si>
  <si>
    <t>TP489019</t>
  </si>
  <si>
    <t>TP489028</t>
  </si>
  <si>
    <t>TP489042</t>
  </si>
  <si>
    <t>TP489074</t>
  </si>
  <si>
    <t>TP489102</t>
  </si>
  <si>
    <t>TP489140</t>
  </si>
  <si>
    <t>TP489162</t>
  </si>
  <si>
    <t>TP489301</t>
  </si>
  <si>
    <t>TP489365</t>
  </si>
  <si>
    <t>TP489402</t>
  </si>
  <si>
    <t>TP489426</t>
  </si>
  <si>
    <t>TP489437</t>
  </si>
  <si>
    <t>TP489471</t>
  </si>
  <si>
    <t>TP489499</t>
  </si>
  <si>
    <t>TP489507</t>
  </si>
  <si>
    <t>TP489540</t>
  </si>
  <si>
    <t>TP489555</t>
  </si>
  <si>
    <t>TP489716</t>
  </si>
  <si>
    <t>TP489768</t>
  </si>
  <si>
    <t>TP489845</t>
  </si>
  <si>
    <t>TP489909</t>
  </si>
  <si>
    <t>TP489911</t>
  </si>
  <si>
    <t>TP489918</t>
  </si>
  <si>
    <t>TP489940</t>
  </si>
  <si>
    <t>TP489977</t>
  </si>
  <si>
    <t>TP490113</t>
  </si>
  <si>
    <t>TP490206</t>
  </si>
  <si>
    <t>TP490228</t>
  </si>
  <si>
    <t>TP490362</t>
  </si>
  <si>
    <t>TP490434</t>
  </si>
  <si>
    <t>TP490438</t>
  </si>
  <si>
    <t>TP490506</t>
  </si>
  <si>
    <t>TP490596</t>
  </si>
  <si>
    <t>TP490597</t>
  </si>
  <si>
    <t>TP490605</t>
  </si>
  <si>
    <t>TP490616</t>
  </si>
  <si>
    <t>TP490688</t>
  </si>
  <si>
    <t>TP490707</t>
  </si>
  <si>
    <t>TP490777</t>
  </si>
  <si>
    <t>TP490779</t>
  </si>
  <si>
    <t>TP490849</t>
  </si>
  <si>
    <t>TP490964</t>
  </si>
  <si>
    <t>TP491075</t>
  </si>
  <si>
    <t>TP491101</t>
  </si>
  <si>
    <t>TP491245</t>
  </si>
  <si>
    <t>TP491291</t>
  </si>
  <si>
    <t>TP491361</t>
  </si>
  <si>
    <t>TP491506</t>
  </si>
  <si>
    <t>TP491516</t>
  </si>
  <si>
    <t>TP491548</t>
  </si>
  <si>
    <t>TP491688</t>
  </si>
  <si>
    <t>TP491689</t>
  </si>
  <si>
    <t>TP491758</t>
  </si>
  <si>
    <t>TP491771</t>
  </si>
  <si>
    <t>TP491909</t>
  </si>
  <si>
    <t>TP491926</t>
  </si>
  <si>
    <t>TP491938</t>
  </si>
  <si>
    <t>TP491948</t>
  </si>
  <si>
    <t>TP492052</t>
  </si>
  <si>
    <t>TP492152</t>
  </si>
  <si>
    <t>TP492157</t>
  </si>
  <si>
    <t>TP492174</t>
  </si>
  <si>
    <t>TP492185</t>
  </si>
  <si>
    <t>TP492299</t>
  </si>
  <si>
    <t>TP492586</t>
  </si>
  <si>
    <t>TP492741</t>
  </si>
  <si>
    <t>TP492809</t>
  </si>
  <si>
    <t>TP493463</t>
  </si>
  <si>
    <t>TP493468</t>
  </si>
  <si>
    <t>TP493510</t>
  </si>
  <si>
    <t>TP493717</t>
  </si>
  <si>
    <t>TP493741</t>
  </si>
  <si>
    <t>TP493750</t>
  </si>
  <si>
    <t>TP493785</t>
  </si>
  <si>
    <t>TP493844</t>
  </si>
  <si>
    <t>TP493862</t>
  </si>
  <si>
    <t>TP493881</t>
  </si>
  <si>
    <t>TP494015</t>
  </si>
  <si>
    <t>TP494040</t>
  </si>
  <si>
    <t>TP494076</t>
  </si>
  <si>
    <t>TP494085</t>
  </si>
  <si>
    <t>TP494133</t>
  </si>
  <si>
    <t>TP494252</t>
  </si>
  <si>
    <t>TP494387</t>
  </si>
  <si>
    <t>TP494450</t>
  </si>
  <si>
    <t>TP494571</t>
  </si>
  <si>
    <t>TP494644</t>
  </si>
  <si>
    <t>TP494662</t>
  </si>
  <si>
    <t>TP494672</t>
  </si>
  <si>
    <t>TP494701</t>
  </si>
  <si>
    <t>TP494702</t>
  </si>
  <si>
    <t>TP494764</t>
  </si>
  <si>
    <t>TP494963</t>
  </si>
  <si>
    <t>TP494967</t>
  </si>
  <si>
    <t>TP494979</t>
  </si>
  <si>
    <t>TP495406</t>
  </si>
  <si>
    <t>TP495413</t>
  </si>
  <si>
    <t>TP495423</t>
  </si>
  <si>
    <t>TP495698</t>
  </si>
  <si>
    <t>TP495800</t>
  </si>
  <si>
    <t>TP495912</t>
  </si>
  <si>
    <t>TP495940</t>
  </si>
  <si>
    <t>TP496074</t>
  </si>
  <si>
    <t>TP496101</t>
  </si>
  <si>
    <t>TP496131</t>
  </si>
  <si>
    <t>TP496145</t>
  </si>
  <si>
    <t>TP496247</t>
  </si>
  <si>
    <t>TP496256</t>
  </si>
  <si>
    <t>TP496269</t>
  </si>
  <si>
    <t>TP496428</t>
  </si>
  <si>
    <t>TP496475</t>
  </si>
  <si>
    <t>TP496496</t>
  </si>
  <si>
    <t>TP496680</t>
  </si>
  <si>
    <t>TP496793</t>
  </si>
  <si>
    <t>TP496795</t>
  </si>
  <si>
    <t>TP496814</t>
  </si>
  <si>
    <t>TP497131</t>
  </si>
  <si>
    <t>TP497166</t>
  </si>
  <si>
    <t>TP497168</t>
  </si>
  <si>
    <t>TP497176</t>
  </si>
  <si>
    <t>TP497226</t>
  </si>
  <si>
    <t>TP497284</t>
  </si>
  <si>
    <t>TP497329</t>
  </si>
  <si>
    <t>TP497423</t>
  </si>
  <si>
    <t>TP497572</t>
  </si>
  <si>
    <t>TP497614</t>
  </si>
  <si>
    <t>TP497652</t>
  </si>
  <si>
    <t>TP497788</t>
  </si>
  <si>
    <t>TP497792</t>
  </si>
  <si>
    <t>TP497812</t>
  </si>
  <si>
    <t>TP497823</t>
  </si>
  <si>
    <t>TP497827</t>
  </si>
  <si>
    <t>TP497834</t>
  </si>
  <si>
    <t>TP497885</t>
  </si>
  <si>
    <t>TP498020</t>
  </si>
  <si>
    <t>TP498043</t>
  </si>
  <si>
    <t>TP498363</t>
  </si>
  <si>
    <t>TP498377</t>
  </si>
  <si>
    <t>TP498398</t>
  </si>
  <si>
    <t>TP498402</t>
  </si>
  <si>
    <t>TP498456</t>
  </si>
  <si>
    <t>TP498475</t>
  </si>
  <si>
    <t>TP498478</t>
  </si>
  <si>
    <t>TP498552</t>
  </si>
  <si>
    <t>TP498563</t>
  </si>
  <si>
    <t>TP498600</t>
  </si>
  <si>
    <t>TP498607</t>
  </si>
  <si>
    <t>TP498648</t>
  </si>
  <si>
    <t>TP498916</t>
  </si>
  <si>
    <t>TP498962</t>
  </si>
  <si>
    <t>TP499034</t>
  </si>
  <si>
    <t>TP501004</t>
  </si>
  <si>
    <t>TP501044</t>
  </si>
  <si>
    <t>TP501218</t>
  </si>
  <si>
    <t>TP501227</t>
  </si>
  <si>
    <t>TP501670</t>
  </si>
  <si>
    <t>TP501803</t>
  </si>
  <si>
    <t>TP501828</t>
  </si>
  <si>
    <t>TP501907</t>
  </si>
  <si>
    <t>TP501938</t>
  </si>
  <si>
    <t>TP501971</t>
  </si>
  <si>
    <t>TP502131</t>
  </si>
  <si>
    <t>TP502309</t>
  </si>
  <si>
    <t>TP502319</t>
  </si>
  <si>
    <t>TP502366</t>
  </si>
  <si>
    <t>TP502417</t>
  </si>
  <si>
    <t>TP502430</t>
  </si>
  <si>
    <t>TP502457</t>
  </si>
  <si>
    <t>TP502528</t>
  </si>
  <si>
    <t>TP502544</t>
  </si>
  <si>
    <t>TP502614</t>
  </si>
  <si>
    <t>TP502677</t>
  </si>
  <si>
    <t>TP502709</t>
  </si>
  <si>
    <t>TP502733</t>
  </si>
  <si>
    <t>TP502917</t>
  </si>
  <si>
    <t>TP502926</t>
  </si>
  <si>
    <t>TP503153</t>
  </si>
  <si>
    <t>TP503217</t>
  </si>
  <si>
    <t>TP503283</t>
  </si>
  <si>
    <t>TP503296</t>
  </si>
  <si>
    <t>TP503304</t>
  </si>
  <si>
    <t>TP503339</t>
  </si>
  <si>
    <t>TP503346</t>
  </si>
  <si>
    <t>TP503363</t>
  </si>
  <si>
    <t>TP503391</t>
  </si>
  <si>
    <t>TP503407</t>
  </si>
  <si>
    <t>TP503632</t>
  </si>
  <si>
    <t>TP503832</t>
  </si>
  <si>
    <t>TP503865</t>
  </si>
  <si>
    <t>TP504045</t>
  </si>
  <si>
    <t>TP504128</t>
  </si>
  <si>
    <t>TP504306</t>
  </si>
  <si>
    <t>TP504380</t>
  </si>
  <si>
    <t>TP504404</t>
  </si>
  <si>
    <t>TP504532</t>
  </si>
  <si>
    <t>TP504555</t>
  </si>
  <si>
    <t>TP504660</t>
  </si>
  <si>
    <t>TP504724</t>
  </si>
  <si>
    <t>TP504809</t>
  </si>
  <si>
    <t>TP504873</t>
  </si>
  <si>
    <t>TP504919</t>
  </si>
  <si>
    <t>TP504937</t>
  </si>
  <si>
    <t>TP505079</t>
  </si>
  <si>
    <t>TP505352</t>
  </si>
  <si>
    <t>TP505395</t>
  </si>
  <si>
    <t>TP505448</t>
  </si>
  <si>
    <t>TP505534</t>
  </si>
  <si>
    <t>TP505540</t>
  </si>
  <si>
    <t>TP505588</t>
  </si>
  <si>
    <t>TP505800</t>
  </si>
  <si>
    <t>TP505819</t>
  </si>
  <si>
    <t>TP505868</t>
  </si>
  <si>
    <t>TP505880</t>
  </si>
  <si>
    <t>TP505915</t>
  </si>
  <si>
    <t>TP505936</t>
  </si>
  <si>
    <t>TP505977</t>
  </si>
  <si>
    <t>TP506122</t>
  </si>
  <si>
    <t>TP506126</t>
  </si>
  <si>
    <t>TP506142</t>
  </si>
  <si>
    <t>TP506147</t>
  </si>
  <si>
    <t>TP506162</t>
  </si>
  <si>
    <t>TP506188</t>
  </si>
  <si>
    <t>TP506289</t>
  </si>
  <si>
    <t>TP506380</t>
  </si>
  <si>
    <t>TP506408</t>
  </si>
  <si>
    <t>TP506419</t>
  </si>
  <si>
    <t>TP506442</t>
  </si>
  <si>
    <t>TP506446</t>
  </si>
  <si>
    <t>TP506588</t>
  </si>
  <si>
    <t>TP506593</t>
  </si>
  <si>
    <t>TP506610</t>
  </si>
  <si>
    <t>TP506638</t>
  </si>
  <si>
    <t>TP506643</t>
  </si>
  <si>
    <t>TP506648</t>
  </si>
  <si>
    <t>TP506830</t>
  </si>
  <si>
    <t>TP506923</t>
  </si>
  <si>
    <t>TP507006</t>
  </si>
  <si>
    <t>TP507053</t>
  </si>
  <si>
    <t>TP507073</t>
  </si>
  <si>
    <t>TP507239</t>
  </si>
  <si>
    <t>TP507294</t>
  </si>
  <si>
    <t>TP507351</t>
  </si>
  <si>
    <t>TP507422</t>
  </si>
  <si>
    <t>TP507515</t>
  </si>
  <si>
    <t>TP507604</t>
  </si>
  <si>
    <t>TP507635</t>
  </si>
  <si>
    <t>TP507760</t>
  </si>
  <si>
    <t>TP507771</t>
  </si>
  <si>
    <t>TP507793</t>
  </si>
  <si>
    <t>TP507814</t>
  </si>
  <si>
    <t>TP507933</t>
  </si>
  <si>
    <t>TP507937</t>
  </si>
  <si>
    <t>TP507938</t>
  </si>
  <si>
    <t>TP508017</t>
  </si>
  <si>
    <t>TP508209</t>
  </si>
  <si>
    <t>TP508238</t>
  </si>
  <si>
    <t>TP508253</t>
  </si>
  <si>
    <t>TP508326</t>
  </si>
  <si>
    <t>TP508339</t>
  </si>
  <si>
    <t>TP508387</t>
  </si>
  <si>
    <t>TP508410</t>
  </si>
  <si>
    <t>TP508473</t>
  </si>
  <si>
    <t>TP508638</t>
  </si>
  <si>
    <t>TP508911</t>
  </si>
  <si>
    <t>TP508921</t>
  </si>
  <si>
    <t>TP508946</t>
  </si>
  <si>
    <t>TP509025</t>
  </si>
  <si>
    <t>TP509122</t>
  </si>
  <si>
    <t>TP509208</t>
  </si>
  <si>
    <t>TP509234</t>
  </si>
  <si>
    <t>TP509270</t>
  </si>
  <si>
    <t>TP509356</t>
  </si>
  <si>
    <t>TP509367</t>
  </si>
  <si>
    <t>TP509524</t>
  </si>
  <si>
    <t>TP509552</t>
  </si>
  <si>
    <t>TP509572</t>
  </si>
  <si>
    <t>TP509694</t>
  </si>
  <si>
    <t>TP509764</t>
  </si>
  <si>
    <t>TP509815</t>
  </si>
  <si>
    <t>TP509948</t>
  </si>
  <si>
    <t>TP510044</t>
  </si>
  <si>
    <t>TP510088</t>
  </si>
  <si>
    <t>TP510204</t>
  </si>
  <si>
    <t>TP510262</t>
  </si>
  <si>
    <t>TP510304</t>
  </si>
  <si>
    <t>TP510424</t>
  </si>
  <si>
    <t>TP510443</t>
  </si>
  <si>
    <t>TP510571</t>
  </si>
  <si>
    <t>TP510636</t>
  </si>
  <si>
    <t>TP510665</t>
  </si>
  <si>
    <t>TP510683</t>
  </si>
  <si>
    <t>TP510694</t>
  </si>
  <si>
    <t>TP510764</t>
  </si>
  <si>
    <t>TP510785</t>
  </si>
  <si>
    <t>TP510830</t>
  </si>
  <si>
    <t>TP510832</t>
  </si>
  <si>
    <t>TP511132</t>
  </si>
  <si>
    <t>TP511205</t>
  </si>
  <si>
    <t>TP511311</t>
  </si>
  <si>
    <t>TP511473</t>
  </si>
  <si>
    <t>TP511515</t>
  </si>
  <si>
    <t>TP511695</t>
  </si>
  <si>
    <t>TP511713</t>
  </si>
  <si>
    <t>TP511920</t>
  </si>
  <si>
    <t>TP511947</t>
  </si>
  <si>
    <t>TP511957</t>
  </si>
  <si>
    <t>TP512004</t>
  </si>
  <si>
    <t>TP512067</t>
  </si>
  <si>
    <t>TP512068</t>
  </si>
  <si>
    <t>TP512237</t>
  </si>
  <si>
    <t>TP512318</t>
  </si>
  <si>
    <t>TP512346</t>
  </si>
  <si>
    <t>TP512560</t>
  </si>
  <si>
    <t>TP512588</t>
  </si>
  <si>
    <t>TP512605</t>
  </si>
  <si>
    <t>TP512700</t>
  </si>
  <si>
    <t>TP512725</t>
  </si>
  <si>
    <t>TP512745</t>
  </si>
  <si>
    <t>TP512755</t>
  </si>
  <si>
    <t>TP512904</t>
  </si>
  <si>
    <t>TP512947</t>
  </si>
  <si>
    <t>TP513006</t>
  </si>
  <si>
    <t>TP513010</t>
  </si>
  <si>
    <t>TP513091</t>
  </si>
  <si>
    <t>TP513098</t>
  </si>
  <si>
    <t>TP513222</t>
  </si>
  <si>
    <t>TP513248</t>
  </si>
  <si>
    <t>TP513297</t>
  </si>
  <si>
    <t>TP513834</t>
  </si>
  <si>
    <t>TP513843</t>
  </si>
  <si>
    <t>TP513866</t>
  </si>
  <si>
    <t>TP513949</t>
  </si>
  <si>
    <t>TP514040</t>
  </si>
  <si>
    <t>TP514114</t>
  </si>
  <si>
    <t>TP514169</t>
  </si>
  <si>
    <t>TP514181</t>
  </si>
  <si>
    <t>TP514216</t>
  </si>
  <si>
    <t>TP514329</t>
  </si>
  <si>
    <t>TP514550</t>
  </si>
  <si>
    <t>TP514583</t>
  </si>
  <si>
    <t>TP514662</t>
  </si>
  <si>
    <t>TP514680</t>
  </si>
  <si>
    <t>TP514739</t>
  </si>
  <si>
    <t>TP514752</t>
  </si>
  <si>
    <t>TP514838</t>
  </si>
  <si>
    <t>TP514839</t>
  </si>
  <si>
    <t>TP514845</t>
  </si>
  <si>
    <t>TP514943</t>
  </si>
  <si>
    <t>TP515234</t>
  </si>
  <si>
    <t>TP515276</t>
  </si>
  <si>
    <t>TP515294</t>
  </si>
  <si>
    <t>TP515295</t>
  </si>
  <si>
    <t>TP515339</t>
  </si>
  <si>
    <t>TP515363</t>
  </si>
  <si>
    <t>TP515464</t>
  </si>
  <si>
    <t>TP515758</t>
  </si>
  <si>
    <t>TP515765</t>
  </si>
  <si>
    <t>TP515768</t>
  </si>
  <si>
    <t>TP515787</t>
  </si>
  <si>
    <t>TP515837</t>
  </si>
  <si>
    <t>TP515917</t>
  </si>
  <si>
    <t>TP516137</t>
  </si>
  <si>
    <t>TP516159</t>
  </si>
  <si>
    <t>TP516192</t>
  </si>
  <si>
    <t>TP516300</t>
  </si>
  <si>
    <t>TP516306</t>
  </si>
  <si>
    <t>TP516342</t>
  </si>
  <si>
    <t>TP516385</t>
  </si>
  <si>
    <t>TP516393</t>
  </si>
  <si>
    <t>TP516554</t>
  </si>
  <si>
    <t>TP516626</t>
  </si>
  <si>
    <t>TP516632</t>
  </si>
  <si>
    <t>TP516660</t>
  </si>
  <si>
    <t>TP516865</t>
  </si>
  <si>
    <t>TP516878</t>
  </si>
  <si>
    <t>TP516914</t>
  </si>
  <si>
    <t>TP516939</t>
  </si>
  <si>
    <t>TP517078</t>
  </si>
  <si>
    <t>TP517195</t>
  </si>
  <si>
    <t>TP517739</t>
  </si>
  <si>
    <t>TP519282</t>
  </si>
  <si>
    <t>TP520958</t>
  </si>
  <si>
    <t>TP521010</t>
  </si>
  <si>
    <t>TP521055</t>
  </si>
  <si>
    <t>TP521219</t>
  </si>
  <si>
    <t>TP521327</t>
  </si>
  <si>
    <t>TP521411</t>
  </si>
  <si>
    <t>TP521447</t>
  </si>
  <si>
    <t>TP521455</t>
  </si>
  <si>
    <t>TP521476</t>
  </si>
  <si>
    <t>TP521517</t>
  </si>
  <si>
    <t>TP521576</t>
  </si>
  <si>
    <t>TP521591</t>
  </si>
  <si>
    <t>TP521628</t>
  </si>
  <si>
    <t>TP521675</t>
  </si>
  <si>
    <t>TP521685</t>
  </si>
  <si>
    <t>TP521787</t>
  </si>
  <si>
    <t>TP521809</t>
  </si>
  <si>
    <t>TP521828</t>
  </si>
  <si>
    <t>TP521834</t>
  </si>
  <si>
    <t>TP522014</t>
  </si>
  <si>
    <t>TP522018</t>
  </si>
  <si>
    <t>TP522065</t>
  </si>
  <si>
    <t>TP522095</t>
  </si>
  <si>
    <t>TP522119</t>
  </si>
  <si>
    <t>TP522146</t>
  </si>
  <si>
    <t>TP522215</t>
  </si>
  <si>
    <t>TP522438</t>
  </si>
  <si>
    <t>TP522492</t>
  </si>
  <si>
    <t>TP522628</t>
  </si>
  <si>
    <t>TP522632</t>
  </si>
  <si>
    <t>TP522635</t>
  </si>
  <si>
    <t>TP522637</t>
  </si>
  <si>
    <t>TP522679</t>
  </si>
  <si>
    <t>TP522715</t>
  </si>
  <si>
    <t>TP522980</t>
  </si>
  <si>
    <t>TP523021</t>
  </si>
  <si>
    <t>TP523167</t>
  </si>
  <si>
    <t>TP523224</t>
  </si>
  <si>
    <t>TP523323</t>
  </si>
  <si>
    <t>TP523328</t>
  </si>
  <si>
    <t>TP523336</t>
  </si>
  <si>
    <t>TP523405</t>
  </si>
  <si>
    <t>TP523453</t>
  </si>
  <si>
    <t>TP523462</t>
  </si>
  <si>
    <t>TP523465</t>
  </si>
  <si>
    <t>TP523535</t>
  </si>
  <si>
    <t>TP523580</t>
  </si>
  <si>
    <t>TP523616</t>
  </si>
  <si>
    <t>TP523742</t>
  </si>
  <si>
    <t>TP523812</t>
  </si>
  <si>
    <t>TP523847</t>
  </si>
  <si>
    <t>TP523895</t>
  </si>
  <si>
    <t>TP523908</t>
  </si>
  <si>
    <t>TP523933</t>
  </si>
  <si>
    <t>TP523962</t>
  </si>
  <si>
    <t>TP523998</t>
  </si>
  <si>
    <t>TP524003</t>
  </si>
  <si>
    <t>TP524043</t>
  </si>
  <si>
    <t>TP524216</t>
  </si>
  <si>
    <t>TP524534</t>
  </si>
  <si>
    <t>TP524601</t>
  </si>
  <si>
    <t>TP524640</t>
  </si>
  <si>
    <t>TP524648</t>
  </si>
  <si>
    <t>TP524841</t>
  </si>
  <si>
    <t>TP524871</t>
  </si>
  <si>
    <t>TP525199</t>
  </si>
  <si>
    <t>TP525202</t>
  </si>
  <si>
    <t>TP525574</t>
  </si>
  <si>
    <t>TP525604</t>
  </si>
  <si>
    <t>TP525648</t>
  </si>
  <si>
    <t>TP525683</t>
  </si>
  <si>
    <t>TP525810</t>
  </si>
  <si>
    <t>TP525876</t>
  </si>
  <si>
    <t>TP525928</t>
  </si>
  <si>
    <t>TP526012</t>
  </si>
  <si>
    <t>TP526356</t>
  </si>
  <si>
    <t>TP526416</t>
  </si>
  <si>
    <t>TP526422</t>
  </si>
  <si>
    <t>TP526424</t>
  </si>
  <si>
    <t>TP526428</t>
  </si>
  <si>
    <t>TP526501</t>
  </si>
  <si>
    <t>TP526552</t>
  </si>
  <si>
    <t>TP526605</t>
  </si>
  <si>
    <t>TP526621</t>
  </si>
  <si>
    <t>TP526711</t>
  </si>
  <si>
    <t>TP526719</t>
  </si>
  <si>
    <t>TP526740</t>
  </si>
  <si>
    <t>TP526785</t>
  </si>
  <si>
    <t>TP526898</t>
  </si>
  <si>
    <t>TP526900</t>
  </si>
  <si>
    <t>TP526907</t>
  </si>
  <si>
    <t>TP527087</t>
  </si>
  <si>
    <t>TP527159</t>
  </si>
  <si>
    <t>TP527171</t>
  </si>
  <si>
    <t>TP527337</t>
  </si>
  <si>
    <t>TP527404</t>
  </si>
  <si>
    <t>TP527431</t>
  </si>
  <si>
    <t>TP527543</t>
  </si>
  <si>
    <t>TP527903</t>
  </si>
  <si>
    <t>TP527910</t>
  </si>
  <si>
    <t>TP528135</t>
  </si>
  <si>
    <t>TP528159</t>
  </si>
  <si>
    <t>TP528243</t>
  </si>
  <si>
    <t>TP528276</t>
  </si>
  <si>
    <t>TP528303</t>
  </si>
  <si>
    <t>TP528362</t>
  </si>
  <si>
    <t>TP528391</t>
  </si>
  <si>
    <t>TP528403</t>
  </si>
  <si>
    <t>TP528407</t>
  </si>
  <si>
    <t>TP528440</t>
  </si>
  <si>
    <t>TP528464</t>
  </si>
  <si>
    <t>TP528497</t>
  </si>
  <si>
    <t>TP528506</t>
  </si>
  <si>
    <t>TP528513</t>
  </si>
  <si>
    <t>TP528515</t>
  </si>
  <si>
    <t>TP528554</t>
  </si>
  <si>
    <t>TP528601</t>
  </si>
  <si>
    <t>TP528703</t>
  </si>
  <si>
    <t>TP528708</t>
  </si>
  <si>
    <t>TP528865</t>
  </si>
  <si>
    <t>TP528884</t>
  </si>
  <si>
    <t>TP529013</t>
  </si>
  <si>
    <t>TP529090</t>
  </si>
  <si>
    <t>TP529236</t>
  </si>
  <si>
    <t>TP529373</t>
  </si>
  <si>
    <t>TP529405</t>
  </si>
  <si>
    <t>TP529562</t>
  </si>
  <si>
    <t>TP529638</t>
  </si>
  <si>
    <t>TP529677</t>
  </si>
  <si>
    <t>TP529688</t>
  </si>
  <si>
    <t>TP529698</t>
  </si>
  <si>
    <t>TP529734</t>
  </si>
  <si>
    <t>TP529870</t>
  </si>
  <si>
    <t>TP529875</t>
  </si>
  <si>
    <t>TP529947</t>
  </si>
  <si>
    <t>TP529970</t>
  </si>
  <si>
    <t>TP530019</t>
  </si>
  <si>
    <t>TP530069</t>
  </si>
  <si>
    <t>TP530075</t>
  </si>
  <si>
    <t>TP530077</t>
  </si>
  <si>
    <t>TP530095</t>
  </si>
  <si>
    <t>TP530224</t>
  </si>
  <si>
    <t>TP530291</t>
  </si>
  <si>
    <t>TP530366</t>
  </si>
  <si>
    <t>TP530367</t>
  </si>
  <si>
    <t>TP530402</t>
  </si>
  <si>
    <t>TP530416</t>
  </si>
  <si>
    <t>TP530459</t>
  </si>
  <si>
    <t>TP530513</t>
  </si>
  <si>
    <t>TP530550</t>
  </si>
  <si>
    <t>TP530559</t>
  </si>
  <si>
    <t>TP530566</t>
  </si>
  <si>
    <t>TP530571</t>
  </si>
  <si>
    <t>TP530582</t>
  </si>
  <si>
    <t>TP530613</t>
  </si>
  <si>
    <t>TP530627</t>
  </si>
  <si>
    <t>TP530643</t>
  </si>
  <si>
    <t>TP530646</t>
  </si>
  <si>
    <t>TP530661</t>
  </si>
  <si>
    <t>TP530663</t>
  </si>
  <si>
    <t>TP530722</t>
  </si>
  <si>
    <t>TP530763</t>
  </si>
  <si>
    <t>TP530773</t>
  </si>
  <si>
    <t>TP530807</t>
  </si>
  <si>
    <t>TP530837</t>
  </si>
  <si>
    <t>TP530859</t>
  </si>
  <si>
    <t>TP530991</t>
  </si>
  <si>
    <t>TP531097</t>
  </si>
  <si>
    <t>TP531297</t>
  </si>
  <si>
    <t>TP531337</t>
  </si>
  <si>
    <t>TP531549</t>
  </si>
  <si>
    <t>TP531801</t>
  </si>
  <si>
    <t>TP531814</t>
  </si>
  <si>
    <t>TP531921</t>
  </si>
  <si>
    <t>TP531970</t>
  </si>
  <si>
    <t>TP532012</t>
  </si>
  <si>
    <t>TP532107</t>
  </si>
  <si>
    <t>TP532121</t>
  </si>
  <si>
    <t>TP532131</t>
  </si>
  <si>
    <t>TP532141</t>
  </si>
  <si>
    <t>TP532154</t>
  </si>
  <si>
    <t>TP532216</t>
  </si>
  <si>
    <t>TP532248</t>
  </si>
  <si>
    <t>TP532260</t>
  </si>
  <si>
    <t>TP532263</t>
  </si>
  <si>
    <t>TP532325</t>
  </si>
  <si>
    <t>TP532330</t>
  </si>
  <si>
    <t>TP532337</t>
  </si>
  <si>
    <t>TP532345</t>
  </si>
  <si>
    <t>TP532394</t>
  </si>
  <si>
    <t>TP532395</t>
  </si>
  <si>
    <t>TP532426</t>
  </si>
  <si>
    <t>TP532492</t>
  </si>
  <si>
    <t>TP532500</t>
  </si>
  <si>
    <t>TP532535</t>
  </si>
  <si>
    <t>TP532555</t>
  </si>
  <si>
    <t>TP532556</t>
  </si>
  <si>
    <t>TP532588</t>
  </si>
  <si>
    <t>TP532618</t>
  </si>
  <si>
    <t>TP532624</t>
  </si>
  <si>
    <t>TP532633</t>
  </si>
  <si>
    <t>TP532665</t>
  </si>
  <si>
    <t>TP532668</t>
  </si>
  <si>
    <t>TP532669</t>
  </si>
  <si>
    <t>TP532736</t>
  </si>
  <si>
    <t>TP532915</t>
  </si>
  <si>
    <t>TP532957</t>
  </si>
  <si>
    <t>TP533026</t>
  </si>
  <si>
    <t>TP533117</t>
  </si>
  <si>
    <t>TP533205</t>
  </si>
  <si>
    <t>TP533230</t>
  </si>
  <si>
    <t>TP533244</t>
  </si>
  <si>
    <t>TP533267</t>
  </si>
  <si>
    <t>TP533305</t>
  </si>
  <si>
    <t>TP533375</t>
  </si>
  <si>
    <t>TP533424</t>
  </si>
  <si>
    <t>TP533517</t>
  </si>
  <si>
    <t>TP533582</t>
  </si>
  <si>
    <t>TP533617</t>
  </si>
  <si>
    <t>TP533620</t>
  </si>
  <si>
    <t>TP533627</t>
  </si>
  <si>
    <t>TP533654</t>
  </si>
  <si>
    <t>TP533660</t>
  </si>
  <si>
    <t>TP533670</t>
  </si>
  <si>
    <t>TP533938</t>
  </si>
  <si>
    <t>TP534002</t>
  </si>
  <si>
    <t>TP534233</t>
  </si>
  <si>
    <t>TP534278</t>
  </si>
  <si>
    <t>TP534282</t>
  </si>
  <si>
    <t>TP534429</t>
  </si>
  <si>
    <t>TP534619</t>
  </si>
  <si>
    <t>TP534647</t>
  </si>
  <si>
    <t>TP534764</t>
  </si>
  <si>
    <t>TP534854</t>
  </si>
  <si>
    <t>TP534866</t>
  </si>
  <si>
    <t>TP534885</t>
  </si>
  <si>
    <t>TP534942</t>
  </si>
  <si>
    <t>TP534952</t>
  </si>
  <si>
    <t>TP534958</t>
  </si>
  <si>
    <t>TP535038</t>
  </si>
  <si>
    <t>TP535148</t>
  </si>
  <si>
    <t>TP535168</t>
  </si>
  <si>
    <t>TP535302</t>
  </si>
  <si>
    <t>TP535662</t>
  </si>
  <si>
    <t>TP535684</t>
  </si>
  <si>
    <t>TP535733</t>
  </si>
  <si>
    <t>TP535863</t>
  </si>
  <si>
    <t>TP535893</t>
  </si>
  <si>
    <t>TP535994</t>
  </si>
  <si>
    <t>TP536170</t>
  </si>
  <si>
    <t>TP536209</t>
  </si>
  <si>
    <t>TP536272</t>
  </si>
  <si>
    <t>TP536343</t>
  </si>
  <si>
    <t>TP536353</t>
  </si>
  <si>
    <t>TP536394</t>
  </si>
  <si>
    <t>TP536446</t>
  </si>
  <si>
    <t>TP536470</t>
  </si>
  <si>
    <t>TP536488</t>
  </si>
  <si>
    <t>TP536670</t>
  </si>
  <si>
    <t>TP536701</t>
  </si>
  <si>
    <t>TP536764</t>
  </si>
  <si>
    <t>TP536900</t>
  </si>
  <si>
    <t>TP537170</t>
  </si>
  <si>
    <t>TP537181</t>
  </si>
  <si>
    <t>TP537182</t>
  </si>
  <si>
    <t>TP537230</t>
  </si>
  <si>
    <t>TP537290</t>
  </si>
  <si>
    <t>TP537292</t>
  </si>
  <si>
    <t>TP537330</t>
  </si>
  <si>
    <t>TP537424</t>
  </si>
  <si>
    <t>TP537429</t>
  </si>
  <si>
    <t>TP537473</t>
  </si>
  <si>
    <t>TP537488</t>
  </si>
  <si>
    <t>TP537490</t>
  </si>
  <si>
    <t>TP537601</t>
  </si>
  <si>
    <t>TP537665</t>
  </si>
  <si>
    <t>TP537688</t>
  </si>
  <si>
    <t>TP538069</t>
  </si>
  <si>
    <t>TP538176</t>
  </si>
  <si>
    <t>TP538260</t>
  </si>
  <si>
    <t>TP538261</t>
  </si>
  <si>
    <t>TP538321</t>
  </si>
  <si>
    <t>TP538405</t>
  </si>
  <si>
    <t>TP538486</t>
  </si>
  <si>
    <t>TP538549</t>
  </si>
  <si>
    <t>TP538574</t>
  </si>
  <si>
    <t>TP538688</t>
  </si>
  <si>
    <t>TP538932</t>
  </si>
  <si>
    <t>TP538998</t>
  </si>
  <si>
    <t>TP539015</t>
  </si>
  <si>
    <t>TP539131</t>
  </si>
  <si>
    <t>TP539272</t>
  </si>
  <si>
    <t>TP539324</t>
  </si>
  <si>
    <t>TP539355</t>
  </si>
  <si>
    <t>TP539356</t>
  </si>
  <si>
    <t>TP539500</t>
  </si>
  <si>
    <t>TP539520</t>
  </si>
  <si>
    <t>TP539556</t>
  </si>
  <si>
    <t>TP539602</t>
  </si>
  <si>
    <t>TP539613</t>
  </si>
  <si>
    <t>TP539634</t>
  </si>
  <si>
    <t>TP539740</t>
  </si>
  <si>
    <t>TP539751</t>
  </si>
  <si>
    <t>TP539754</t>
  </si>
  <si>
    <t>TP539779</t>
  </si>
  <si>
    <t>TP539833</t>
  </si>
  <si>
    <t>TP539853</t>
  </si>
  <si>
    <t>TP539908</t>
  </si>
  <si>
    <t>TP539918</t>
  </si>
  <si>
    <t>TP539951</t>
  </si>
  <si>
    <t>TP540042</t>
  </si>
  <si>
    <t>TP540077</t>
  </si>
  <si>
    <t>TP540176</t>
  </si>
  <si>
    <t>TP540206</t>
  </si>
  <si>
    <t>TP540228</t>
  </si>
  <si>
    <t>TP540398</t>
  </si>
  <si>
    <t>TP540444</t>
  </si>
  <si>
    <t>TP540839</t>
  </si>
  <si>
    <t>TP541015</t>
  </si>
  <si>
    <t>TP541186</t>
  </si>
  <si>
    <t>TP541236</t>
  </si>
  <si>
    <t>TP541249</t>
  </si>
  <si>
    <t>TP541255</t>
  </si>
  <si>
    <t>TP541274</t>
  </si>
  <si>
    <t>TP541319</t>
  </si>
  <si>
    <t>TP541336</t>
  </si>
  <si>
    <t>TP541399</t>
  </si>
  <si>
    <t>TP541422</t>
  </si>
  <si>
    <t>TP541610</t>
  </si>
  <si>
    <t>TP541641</t>
  </si>
  <si>
    <t>TP541764</t>
  </si>
  <si>
    <t>TP541800</t>
  </si>
  <si>
    <t>TP541808</t>
  </si>
  <si>
    <t>TP541874</t>
  </si>
  <si>
    <t>TP541875</t>
  </si>
  <si>
    <t>TP541885</t>
  </si>
  <si>
    <t>TP541901</t>
  </si>
  <si>
    <t>TP541927</t>
  </si>
  <si>
    <t>TP542042</t>
  </si>
  <si>
    <t>TP542055</t>
  </si>
  <si>
    <t>TP542102</t>
  </si>
  <si>
    <t>TP542225</t>
  </si>
  <si>
    <t>TP542244</t>
  </si>
  <si>
    <t>TP542404</t>
  </si>
  <si>
    <t>TP542460</t>
  </si>
  <si>
    <t>TP542480</t>
  </si>
  <si>
    <t>TP542542</t>
  </si>
  <si>
    <t>TP542649</t>
  </si>
  <si>
    <t>TP542658</t>
  </si>
  <si>
    <t>TP542812</t>
  </si>
  <si>
    <t>TP542884</t>
  </si>
  <si>
    <t>TP542899</t>
  </si>
  <si>
    <t>TP542970</t>
  </si>
  <si>
    <t>TP543019</t>
  </si>
  <si>
    <t>TP543043</t>
  </si>
  <si>
    <t>TP543083</t>
  </si>
  <si>
    <t>TP543090</t>
  </si>
  <si>
    <t>TP543091</t>
  </si>
  <si>
    <t>TP543102</t>
  </si>
  <si>
    <t>TP543197</t>
  </si>
  <si>
    <t>TP543247</t>
  </si>
  <si>
    <t>TP543309</t>
  </si>
  <si>
    <t>TP543311</t>
  </si>
  <si>
    <t>TP543346</t>
  </si>
  <si>
    <t>TP543485</t>
  </si>
  <si>
    <t>TP543571</t>
  </si>
  <si>
    <t>TP543617</t>
  </si>
  <si>
    <t>TP543648</t>
  </si>
  <si>
    <t>TP543692</t>
  </si>
  <si>
    <t>TP543717</t>
  </si>
  <si>
    <t>TP543777</t>
  </si>
  <si>
    <t>TP543832</t>
  </si>
  <si>
    <t>TP543908</t>
  </si>
  <si>
    <t>TP543910</t>
  </si>
  <si>
    <t>TP543966</t>
  </si>
  <si>
    <t>TP543989</t>
  </si>
  <si>
    <t>TP544003</t>
  </si>
  <si>
    <t>TP544166</t>
  </si>
  <si>
    <t>TP544254</t>
  </si>
  <si>
    <t>TP544270</t>
  </si>
  <si>
    <t>TP544297</t>
  </si>
  <si>
    <t>TP544436</t>
  </si>
  <si>
    <t>TP544512</t>
  </si>
  <si>
    <t>TP544527</t>
  </si>
  <si>
    <t>TP544535</t>
  </si>
  <si>
    <t>TP544549</t>
  </si>
  <si>
    <t>TP544748</t>
  </si>
  <si>
    <t>TP544830</t>
  </si>
  <si>
    <t>TP544899</t>
  </si>
  <si>
    <t>TP544906</t>
  </si>
  <si>
    <t>TP544921</t>
  </si>
  <si>
    <t>TP545035</t>
  </si>
  <si>
    <t>TP545057</t>
  </si>
  <si>
    <t>TP545135</t>
  </si>
  <si>
    <t>TP545153</t>
  </si>
  <si>
    <t>TP545170</t>
  </si>
  <si>
    <t>TP545187</t>
  </si>
  <si>
    <t>TP545206</t>
  </si>
  <si>
    <t>TP545286</t>
  </si>
  <si>
    <t>TP545376</t>
  </si>
  <si>
    <t>TP545419</t>
  </si>
  <si>
    <t>TP545486</t>
  </si>
  <si>
    <t>TP545552</t>
  </si>
  <si>
    <t>TP545574</t>
  </si>
  <si>
    <t>TP545644</t>
  </si>
  <si>
    <t>TP545678</t>
  </si>
  <si>
    <t>TP545696</t>
  </si>
  <si>
    <t>TP545920</t>
  </si>
  <si>
    <t>TP546003</t>
  </si>
  <si>
    <t>TP546009</t>
  </si>
  <si>
    <t>TP546071</t>
  </si>
  <si>
    <t>TP546229</t>
  </si>
  <si>
    <t>TP546258</t>
  </si>
  <si>
    <t>TP546282</t>
  </si>
  <si>
    <t>TP546331</t>
  </si>
  <si>
    <t>TP546845</t>
  </si>
  <si>
    <t>TP546847</t>
  </si>
  <si>
    <t>TP546932</t>
  </si>
  <si>
    <t>TP547023</t>
  </si>
  <si>
    <t>TP547059</t>
  </si>
  <si>
    <t>TP547145</t>
  </si>
  <si>
    <t>TP547229</t>
  </si>
  <si>
    <t>TP547250</t>
  </si>
  <si>
    <t>TP547430</t>
  </si>
  <si>
    <t>TP547439</t>
  </si>
  <si>
    <t>TP547652</t>
  </si>
  <si>
    <t>TP547659</t>
  </si>
  <si>
    <t>TP547728</t>
  </si>
  <si>
    <t>TP547839</t>
  </si>
  <si>
    <t>TP547941</t>
  </si>
  <si>
    <t>TP547968</t>
  </si>
  <si>
    <t>TP547988</t>
  </si>
  <si>
    <t>TP548010</t>
  </si>
  <si>
    <t>TP548015</t>
  </si>
  <si>
    <t>TP548046</t>
  </si>
  <si>
    <t>TP548121</t>
  </si>
  <si>
    <t>TP548129</t>
  </si>
  <si>
    <t>TP548251</t>
  </si>
  <si>
    <t>TP548255</t>
  </si>
  <si>
    <t>TP548301</t>
  </si>
  <si>
    <t>TP548351</t>
  </si>
  <si>
    <t>TP548356</t>
  </si>
  <si>
    <t>TP548378</t>
  </si>
  <si>
    <t>TP548545</t>
  </si>
  <si>
    <t>TP548549</t>
  </si>
  <si>
    <t>TP548596</t>
  </si>
  <si>
    <t>TP548630</t>
  </si>
  <si>
    <t>TP548667</t>
  </si>
  <si>
    <t>TP548699</t>
  </si>
  <si>
    <t>TP548709</t>
  </si>
  <si>
    <t>TP548769</t>
  </si>
  <si>
    <t>TP548830</t>
  </si>
  <si>
    <t>TP548897</t>
  </si>
  <si>
    <t>TP549115</t>
  </si>
  <si>
    <t>TP549329</t>
  </si>
  <si>
    <t>TP549377</t>
  </si>
  <si>
    <t>TP549516</t>
  </si>
  <si>
    <t>TP549546</t>
  </si>
  <si>
    <t>TP549664</t>
  </si>
  <si>
    <t>TP549673</t>
  </si>
  <si>
    <t>TP549777</t>
  </si>
  <si>
    <t>TP549788</t>
  </si>
  <si>
    <t>TP549798</t>
  </si>
  <si>
    <t>TP549811</t>
  </si>
  <si>
    <t>TP549821</t>
  </si>
  <si>
    <t>TP549992</t>
  </si>
  <si>
    <t>TP550115</t>
  </si>
  <si>
    <t>TP550121</t>
  </si>
  <si>
    <t>TP550184</t>
  </si>
  <si>
    <t>TP550198</t>
  </si>
  <si>
    <t>TP550208</t>
  </si>
  <si>
    <t>TP550228</t>
  </si>
  <si>
    <t>TP550408</t>
  </si>
  <si>
    <t>TP550467</t>
  </si>
  <si>
    <t>TP550469</t>
  </si>
  <si>
    <t>TP550591</t>
  </si>
  <si>
    <t>TP550640</t>
  </si>
  <si>
    <t>TP550642</t>
  </si>
  <si>
    <t>TP550663</t>
  </si>
  <si>
    <t>TP550742</t>
  </si>
  <si>
    <t>TP550784</t>
  </si>
  <si>
    <t>TP550962</t>
  </si>
  <si>
    <t>TP551013</t>
  </si>
  <si>
    <t>TP551073</t>
  </si>
  <si>
    <t>TP551396</t>
  </si>
  <si>
    <t>TP551509</t>
  </si>
  <si>
    <t>TP551527</t>
  </si>
  <si>
    <t>TP551551</t>
  </si>
  <si>
    <t>TP552084</t>
  </si>
  <si>
    <t>TP552138</t>
  </si>
  <si>
    <t>TP552335</t>
  </si>
  <si>
    <t>TP552564</t>
  </si>
  <si>
    <t>TP552656</t>
  </si>
  <si>
    <t>TP552676</t>
  </si>
  <si>
    <t>TP552702</t>
  </si>
  <si>
    <t>TP552710</t>
  </si>
  <si>
    <t>TP552780</t>
  </si>
  <si>
    <t>TP552827</t>
  </si>
  <si>
    <t>TP552875</t>
  </si>
  <si>
    <t>TP552983</t>
  </si>
  <si>
    <t>TP553056</t>
  </si>
  <si>
    <t>TP553092</t>
  </si>
  <si>
    <t>TP553201</t>
  </si>
  <si>
    <t>TP553292</t>
  </si>
  <si>
    <t>TP553309</t>
  </si>
  <si>
    <t>TP553319</t>
  </si>
  <si>
    <t>TP553436</t>
  </si>
  <si>
    <t>TP553568</t>
  </si>
  <si>
    <t>TP568316</t>
  </si>
  <si>
    <t>TP568341</t>
  </si>
  <si>
    <t>TP568461</t>
  </si>
  <si>
    <t>TP568490</t>
  </si>
  <si>
    <t>TP568504</t>
  </si>
  <si>
    <t>TP568515</t>
  </si>
  <si>
    <t>TP568581</t>
  </si>
  <si>
    <t>TP568763</t>
  </si>
  <si>
    <t>TP568894</t>
  </si>
  <si>
    <t>TP569073</t>
  </si>
  <si>
    <t>TP569150</t>
  </si>
  <si>
    <t>TP569174</t>
  </si>
  <si>
    <t>TP569177</t>
  </si>
  <si>
    <t>TP569209</t>
  </si>
  <si>
    <t>TP569445</t>
  </si>
  <si>
    <t>TP569629</t>
  </si>
  <si>
    <t>TP569763</t>
  </si>
  <si>
    <t>TP569829</t>
  </si>
  <si>
    <t>TP569876</t>
  </si>
  <si>
    <t>TP569914</t>
  </si>
  <si>
    <t>TP569964</t>
  </si>
  <si>
    <t>TP570060</t>
  </si>
  <si>
    <t>TP570071</t>
  </si>
  <si>
    <t>TP570149</t>
  </si>
  <si>
    <t>TP570151</t>
  </si>
  <si>
    <t>TP570266</t>
  </si>
  <si>
    <t>TP570306</t>
  </si>
  <si>
    <t>TP570326</t>
  </si>
  <si>
    <t>TP570332</t>
  </si>
  <si>
    <t>TP570499</t>
  </si>
  <si>
    <t>TP570599</t>
  </si>
  <si>
    <t>TP570629</t>
  </si>
  <si>
    <t>TP570804</t>
  </si>
  <si>
    <t>TP570870</t>
  </si>
  <si>
    <t>TP570897</t>
  </si>
  <si>
    <t>TP571010</t>
  </si>
  <si>
    <t>TP571018</t>
  </si>
  <si>
    <t>TP571142</t>
  </si>
  <si>
    <t>TP571211</t>
  </si>
  <si>
    <t>TP571293</t>
  </si>
  <si>
    <t>TP571307</t>
  </si>
  <si>
    <t>TP571386</t>
  </si>
  <si>
    <t>TP571522</t>
  </si>
  <si>
    <t>TP571614</t>
  </si>
  <si>
    <t>TP571625</t>
  </si>
  <si>
    <t>TP571725</t>
  </si>
  <si>
    <t>TP571935</t>
  </si>
  <si>
    <t>TP572200</t>
  </si>
  <si>
    <t>TP572213</t>
  </si>
  <si>
    <t>TP572234</t>
  </si>
  <si>
    <t>TP572281</t>
  </si>
  <si>
    <t>TP572285</t>
  </si>
  <si>
    <t>TP572438</t>
  </si>
  <si>
    <t>TP572510</t>
  </si>
  <si>
    <t>TP572603</t>
  </si>
  <si>
    <t>TP572762</t>
  </si>
  <si>
    <t>TP573508</t>
  </si>
  <si>
    <t>TP573674</t>
  </si>
  <si>
    <t>TP573755</t>
  </si>
  <si>
    <t>TP573838</t>
  </si>
  <si>
    <t>TP573905</t>
  </si>
  <si>
    <t>TP573942</t>
  </si>
  <si>
    <t>TP574024</t>
  </si>
  <si>
    <t>TP574038</t>
  </si>
  <si>
    <t>TP574054</t>
  </si>
  <si>
    <t>TP574132</t>
  </si>
  <si>
    <t>TP574201</t>
  </si>
  <si>
    <t>TP574271</t>
  </si>
  <si>
    <t>TP574317</t>
  </si>
  <si>
    <t>TP574319</t>
  </si>
  <si>
    <t>TP574405</t>
  </si>
  <si>
    <t>TP574508</t>
  </si>
  <si>
    <t>TP574763</t>
  </si>
  <si>
    <t>TP574881</t>
  </si>
  <si>
    <t>TP574906</t>
  </si>
  <si>
    <t>TP574989</t>
  </si>
  <si>
    <t>TP575033</t>
  </si>
  <si>
    <t>TP575154</t>
  </si>
  <si>
    <t>TP575261</t>
  </si>
  <si>
    <t>TP575380</t>
  </si>
  <si>
    <t>TP575458</t>
  </si>
  <si>
    <t>TP575525</t>
  </si>
  <si>
    <t>TP575548</t>
  </si>
  <si>
    <t>TP576366</t>
  </si>
  <si>
    <t>TP576394</t>
  </si>
  <si>
    <t>TP576402</t>
  </si>
  <si>
    <t>TP576497</t>
  </si>
  <si>
    <t>TP576556</t>
  </si>
  <si>
    <t>TP576587</t>
  </si>
  <si>
    <t>TP576693</t>
  </si>
  <si>
    <t>TP576996</t>
  </si>
  <si>
    <t>TP577025</t>
  </si>
  <si>
    <t>TP577154</t>
  </si>
  <si>
    <t>TP577221</t>
  </si>
  <si>
    <t>TP577227</t>
  </si>
  <si>
    <t>TP577228</t>
  </si>
  <si>
    <t>TP577286</t>
  </si>
  <si>
    <t>TP577355</t>
  </si>
  <si>
    <t>TP577412</t>
  </si>
  <si>
    <t>TP577503</t>
  </si>
  <si>
    <t>TP577552</t>
  </si>
  <si>
    <t>TP577602</t>
  </si>
  <si>
    <t>TP577613</t>
  </si>
  <si>
    <t>TP577702</t>
  </si>
  <si>
    <t>TP577703</t>
  </si>
  <si>
    <t>TP577712</t>
  </si>
  <si>
    <t>TP577735</t>
  </si>
  <si>
    <t>TP577820</t>
  </si>
  <si>
    <t>TP577977</t>
  </si>
  <si>
    <t>TP578035</t>
  </si>
  <si>
    <t>TP578047</t>
  </si>
  <si>
    <t>TP578151</t>
  </si>
  <si>
    <t>TP578158</t>
  </si>
  <si>
    <t>TP578194</t>
  </si>
  <si>
    <t>TP578225</t>
  </si>
  <si>
    <t>TP578306</t>
  </si>
  <si>
    <t>TP578343</t>
  </si>
  <si>
    <t>TP578565</t>
  </si>
  <si>
    <t>TP578658</t>
  </si>
  <si>
    <t>TP578728</t>
  </si>
  <si>
    <t>TP578751</t>
  </si>
  <si>
    <t>TP578777</t>
  </si>
  <si>
    <t>TP578791</t>
  </si>
  <si>
    <t>TP578887</t>
  </si>
  <si>
    <t>TP578998</t>
  </si>
  <si>
    <t>TP579004</t>
  </si>
  <si>
    <t>TP579479</t>
  </si>
  <si>
    <t>TP579587</t>
  </si>
  <si>
    <t>TP579609</t>
  </si>
  <si>
    <t>TP579656</t>
  </si>
  <si>
    <t>TP579729</t>
  </si>
  <si>
    <t>TP579734</t>
  </si>
  <si>
    <t>TP579742</t>
  </si>
  <si>
    <t>TP579760</t>
  </si>
  <si>
    <t>TP579907</t>
  </si>
  <si>
    <t>TP580065</t>
  </si>
  <si>
    <t>TP580104</t>
  </si>
  <si>
    <t>TP580204</t>
  </si>
  <si>
    <t>TP580243</t>
  </si>
  <si>
    <t>TP580270</t>
  </si>
  <si>
    <t>TP580644</t>
  </si>
  <si>
    <t>TP580690</t>
  </si>
  <si>
    <t>TP580905</t>
  </si>
  <si>
    <t>TP580928</t>
  </si>
  <si>
    <t>TP581040</t>
  </si>
  <si>
    <t>TP581044</t>
  </si>
  <si>
    <t>TP581260</t>
  </si>
  <si>
    <t>TP581475</t>
  </si>
  <si>
    <t>TP581539</t>
  </si>
  <si>
    <t>TP581597</t>
  </si>
  <si>
    <t>TP581762</t>
  </si>
  <si>
    <t>TP581769</t>
  </si>
  <si>
    <t>TP581786</t>
  </si>
  <si>
    <t>TP581839</t>
  </si>
  <si>
    <t>TP581881</t>
  </si>
  <si>
    <t>TP581911</t>
  </si>
  <si>
    <t>TP581920</t>
  </si>
  <si>
    <t>TP582023</t>
  </si>
  <si>
    <t>TP582186</t>
  </si>
  <si>
    <t>TP582194</t>
  </si>
  <si>
    <t>TP582421</t>
  </si>
  <si>
    <t>TP582448</t>
  </si>
  <si>
    <t>TP582478</t>
  </si>
  <si>
    <t>TP582531</t>
  </si>
  <si>
    <t>TP582556</t>
  </si>
  <si>
    <t>TP582635</t>
  </si>
  <si>
    <t>TP582642</t>
  </si>
  <si>
    <t>TP582861</t>
  </si>
  <si>
    <t>TP582941</t>
  </si>
  <si>
    <t>TP583013</t>
  </si>
  <si>
    <t>TP583118</t>
  </si>
  <si>
    <t>TP583125</t>
  </si>
  <si>
    <t>TP583331</t>
  </si>
  <si>
    <t>TP583335</t>
  </si>
  <si>
    <t>TP583520</t>
  </si>
  <si>
    <t>TP583773</t>
  </si>
  <si>
    <t>TP583790</t>
  </si>
  <si>
    <t>TP583867</t>
  </si>
  <si>
    <t>TP583992</t>
  </si>
  <si>
    <t>TP583995</t>
  </si>
  <si>
    <t>TP584017</t>
  </si>
  <si>
    <t>TP584034</t>
  </si>
  <si>
    <t>TP584246</t>
  </si>
  <si>
    <t>TP584405</t>
  </si>
  <si>
    <t>TP584412</t>
  </si>
  <si>
    <t>TP584473</t>
  </si>
  <si>
    <t>TP584580</t>
  </si>
  <si>
    <t>TP584593</t>
  </si>
  <si>
    <t>TP584693</t>
  </si>
  <si>
    <t>TP584707</t>
  </si>
  <si>
    <t>TP584814</t>
  </si>
  <si>
    <t>TP584828</t>
  </si>
  <si>
    <t>TP584875</t>
  </si>
  <si>
    <t>TP584906</t>
  </si>
  <si>
    <t>TP584919</t>
  </si>
  <si>
    <t>TP585000</t>
  </si>
  <si>
    <t>TP585052</t>
  </si>
  <si>
    <t>TP585059</t>
  </si>
  <si>
    <t>TP585113</t>
  </si>
  <si>
    <t>TP585117</t>
  </si>
  <si>
    <t>TP585251</t>
  </si>
  <si>
    <t>TP585255</t>
  </si>
  <si>
    <t>TP585470</t>
  </si>
  <si>
    <t>TP585670</t>
  </si>
  <si>
    <t>TP585747</t>
  </si>
  <si>
    <t>TP585779</t>
  </si>
  <si>
    <t>TP585790</t>
  </si>
  <si>
    <t>TP585913</t>
  </si>
  <si>
    <t>TP585921</t>
  </si>
  <si>
    <t>TP586000</t>
  </si>
  <si>
    <t>TP586310</t>
  </si>
  <si>
    <t>TP586618</t>
  </si>
  <si>
    <t>TP586642</t>
  </si>
  <si>
    <t>TP586654</t>
  </si>
  <si>
    <t>TP586859</t>
  </si>
  <si>
    <t>TP586874</t>
  </si>
  <si>
    <t>TP586885</t>
  </si>
  <si>
    <t>TP587041</t>
  </si>
  <si>
    <t>TP587242</t>
  </si>
  <si>
    <t>TP587275</t>
  </si>
  <si>
    <t>TP587376</t>
  </si>
  <si>
    <t>TP587490</t>
  </si>
  <si>
    <t>TP587504</t>
  </si>
  <si>
    <t>TP587513</t>
  </si>
  <si>
    <t>TP587792</t>
  </si>
  <si>
    <t>TP587798</t>
  </si>
  <si>
    <t>TP587840</t>
  </si>
  <si>
    <t>TP587863</t>
  </si>
  <si>
    <t>TP587925</t>
  </si>
  <si>
    <t>TP587962</t>
  </si>
  <si>
    <t>TP588109</t>
  </si>
  <si>
    <t>TP588448</t>
  </si>
  <si>
    <t>TP588590</t>
  </si>
  <si>
    <t>TP588686</t>
  </si>
  <si>
    <t>TP588767</t>
  </si>
  <si>
    <t>TP588782</t>
  </si>
  <si>
    <t>TP588885</t>
  </si>
  <si>
    <t>TP589050</t>
  </si>
  <si>
    <t>TP589152</t>
  </si>
  <si>
    <t>TP589466</t>
  </si>
  <si>
    <t>TP589468</t>
  </si>
  <si>
    <t>TP589783</t>
  </si>
  <si>
    <t>TP589928</t>
  </si>
  <si>
    <t>TP590182</t>
  </si>
  <si>
    <t>TP590705</t>
  </si>
  <si>
    <t>TP590734</t>
  </si>
  <si>
    <t>TP590797</t>
  </si>
  <si>
    <t>TP590861</t>
  </si>
  <si>
    <t>TP590958</t>
  </si>
  <si>
    <t>TP590998</t>
  </si>
  <si>
    <t>TP591035</t>
  </si>
  <si>
    <t>TP591170</t>
  </si>
  <si>
    <t>TP591340</t>
  </si>
  <si>
    <t>TP591413</t>
  </si>
  <si>
    <t>TP591523</t>
  </si>
  <si>
    <t>TP592808</t>
  </si>
  <si>
    <t>TP592887</t>
  </si>
  <si>
    <t>TP592915</t>
  </si>
  <si>
    <t>TP593196</t>
  </si>
  <si>
    <t>TP593279</t>
  </si>
  <si>
    <t>TP593353</t>
  </si>
  <si>
    <t>TP593506</t>
  </si>
  <si>
    <t>TP593877</t>
  </si>
  <si>
    <t>TP593904</t>
  </si>
  <si>
    <t>TP593918</t>
  </si>
  <si>
    <t>TP593962</t>
  </si>
  <si>
    <t>TP594044</t>
  </si>
  <si>
    <t>TP594222</t>
  </si>
  <si>
    <t>TP594236</t>
  </si>
  <si>
    <t>TP594635</t>
  </si>
  <si>
    <t>TP594696</t>
  </si>
  <si>
    <t>TP594792</t>
  </si>
  <si>
    <t>TP594857</t>
  </si>
  <si>
    <t>TP595012</t>
  </si>
  <si>
    <t>TP595195</t>
  </si>
  <si>
    <t>TP595439</t>
  </si>
  <si>
    <t>TP595651</t>
  </si>
  <si>
    <t>TP595786</t>
  </si>
  <si>
    <t>TP595821</t>
  </si>
  <si>
    <t>TP595889</t>
  </si>
  <si>
    <t>TP595915</t>
  </si>
  <si>
    <t>TP595948</t>
  </si>
  <si>
    <t>TP596006</t>
  </si>
  <si>
    <t>TP596020</t>
  </si>
  <si>
    <t>TP596044</t>
  </si>
  <si>
    <t>TP596050</t>
  </si>
  <si>
    <t>TP596112</t>
  </si>
  <si>
    <t>TP596173</t>
  </si>
  <si>
    <t>TP596276</t>
  </si>
  <si>
    <t>TP596305</t>
  </si>
  <si>
    <t>TP596339</t>
  </si>
  <si>
    <t>TP596434</t>
  </si>
  <si>
    <t>TP596454</t>
  </si>
  <si>
    <t>TP596502</t>
  </si>
  <si>
    <t>TP596879</t>
  </si>
  <si>
    <t>TP597057</t>
  </si>
  <si>
    <t>TP597210</t>
  </si>
  <si>
    <t>TP597258</t>
  </si>
  <si>
    <t>TP597359</t>
  </si>
  <si>
    <t>TP597372</t>
  </si>
  <si>
    <t>TP597478</t>
  </si>
  <si>
    <t>TP597541</t>
  </si>
  <si>
    <t>TP597548</t>
  </si>
  <si>
    <t>TP597631</t>
  </si>
  <si>
    <t>TP597663</t>
  </si>
  <si>
    <t>TP597836</t>
  </si>
  <si>
    <t>TP597877</t>
  </si>
  <si>
    <t>TP597894</t>
  </si>
  <si>
    <t>TP597899</t>
  </si>
  <si>
    <t>TP597984</t>
  </si>
  <si>
    <t>TP598023</t>
  </si>
  <si>
    <t>TP598190</t>
  </si>
  <si>
    <t>TP598281</t>
  </si>
  <si>
    <t>TP598337</t>
  </si>
  <si>
    <t>TP599162</t>
  </si>
  <si>
    <t>TP599293</t>
  </si>
  <si>
    <t>TP599317</t>
  </si>
  <si>
    <t>TP599580</t>
  </si>
  <si>
    <t>TP599643</t>
  </si>
  <si>
    <t>TP599654</t>
  </si>
  <si>
    <t>TP599744</t>
  </si>
  <si>
    <t>TP599866</t>
  </si>
  <si>
    <t>TP600107</t>
  </si>
  <si>
    <t>TP600799</t>
  </si>
  <si>
    <t>TP600974</t>
  </si>
  <si>
    <t>TP601016</t>
  </si>
  <si>
    <t>TP601187</t>
  </si>
  <si>
    <t>TP601232</t>
  </si>
  <si>
    <t>TP601265</t>
  </si>
  <si>
    <t>TP601295</t>
  </si>
  <si>
    <t>TP601322</t>
  </si>
  <si>
    <t>TP601367</t>
  </si>
  <si>
    <t>TP601447</t>
  </si>
  <si>
    <t>TP601454</t>
  </si>
  <si>
    <t>TP601462</t>
  </si>
  <si>
    <t>TP601485</t>
  </si>
  <si>
    <t>TP601609</t>
  </si>
  <si>
    <t>TP601676</t>
  </si>
  <si>
    <t>TP601748</t>
  </si>
  <si>
    <t>TP601752</t>
  </si>
  <si>
    <t>TP601995</t>
  </si>
  <si>
    <t>TP602086</t>
  </si>
  <si>
    <t>TP602287</t>
  </si>
  <si>
    <t>TP602402</t>
  </si>
  <si>
    <t>TP602532</t>
  </si>
  <si>
    <t>TP602587</t>
  </si>
  <si>
    <t>TP602651</t>
  </si>
  <si>
    <t>TP602657</t>
  </si>
  <si>
    <t>TP602682</t>
  </si>
  <si>
    <t>TP602730</t>
  </si>
  <si>
    <t>TP602861</t>
  </si>
  <si>
    <t>TP602900</t>
  </si>
  <si>
    <t>TP602932</t>
  </si>
  <si>
    <t>TP603122</t>
  </si>
  <si>
    <t>TP603196</t>
  </si>
  <si>
    <t>TP603308</t>
  </si>
  <si>
    <t>TP603772</t>
  </si>
  <si>
    <t>TP604270</t>
  </si>
  <si>
    <t>TP604284</t>
  </si>
  <si>
    <t>TP604308</t>
  </si>
  <si>
    <t>TP604530</t>
  </si>
  <si>
    <t>TP604906</t>
  </si>
  <si>
    <t>TP604949</t>
  </si>
  <si>
    <t>TP604956</t>
  </si>
  <si>
    <t>TP605001</t>
  </si>
  <si>
    <t>TP605125</t>
  </si>
  <si>
    <t>TP605264</t>
  </si>
  <si>
    <t>TP605306</t>
  </si>
  <si>
    <t>TP605420</t>
  </si>
  <si>
    <t>TP605565</t>
  </si>
  <si>
    <t>TP605612</t>
  </si>
  <si>
    <t>TP605734</t>
  </si>
  <si>
    <t>TP605833</t>
  </si>
  <si>
    <t>TP605882</t>
  </si>
  <si>
    <t>TP605891</t>
  </si>
  <si>
    <t>TP605927</t>
  </si>
  <si>
    <t>TP605931</t>
  </si>
  <si>
    <t>TP605948</t>
  </si>
  <si>
    <t>TP605976</t>
  </si>
  <si>
    <t>TP606114</t>
  </si>
  <si>
    <t>TP606218</t>
  </si>
  <si>
    <t>TP606254</t>
  </si>
  <si>
    <t>TP606269</t>
  </si>
  <si>
    <t>TP606311</t>
  </si>
  <si>
    <t>TP606465</t>
  </si>
  <si>
    <t>TP606496</t>
  </si>
  <si>
    <t>TP606677</t>
  </si>
  <si>
    <t>TP606742</t>
  </si>
  <si>
    <t>TP606936</t>
  </si>
  <si>
    <t>TP607155</t>
  </si>
  <si>
    <t>TP607222</t>
  </si>
  <si>
    <t>TP607402</t>
  </si>
  <si>
    <t>TP607405</t>
  </si>
  <si>
    <t>TP607450</t>
  </si>
  <si>
    <t>TP607503</t>
  </si>
  <si>
    <t>TP607512</t>
  </si>
  <si>
    <t>TP607587</t>
  </si>
  <si>
    <t>TP607656</t>
  </si>
  <si>
    <t>TP607682</t>
  </si>
  <si>
    <t>TP607709</t>
  </si>
  <si>
    <t>TP607812</t>
  </si>
  <si>
    <t>TP607814</t>
  </si>
  <si>
    <t>TP607842</t>
  </si>
  <si>
    <t>TP607895</t>
  </si>
  <si>
    <t>TP608118</t>
  </si>
  <si>
    <t>TP608352</t>
  </si>
  <si>
    <t>TP608515</t>
  </si>
  <si>
    <t>TP608629</t>
  </si>
  <si>
    <t>TP608650</t>
  </si>
  <si>
    <t>TP608698</t>
  </si>
  <si>
    <t>TP608757</t>
  </si>
  <si>
    <t>TP608921</t>
  </si>
  <si>
    <t>TP609001</t>
  </si>
  <si>
    <t>TP609012</t>
  </si>
  <si>
    <t>TP609084</t>
  </si>
  <si>
    <t>TP609090</t>
  </si>
  <si>
    <t>TP609206</t>
  </si>
  <si>
    <t>TP609213</t>
  </si>
  <si>
    <t>TP609245</t>
  </si>
  <si>
    <t>TP609579</t>
  </si>
  <si>
    <t>TP609655</t>
  </si>
  <si>
    <t>TP609692</t>
  </si>
  <si>
    <t>TP609726</t>
  </si>
  <si>
    <t>TP609737</t>
  </si>
  <si>
    <t>TP609744</t>
  </si>
  <si>
    <t>TP609845</t>
  </si>
  <si>
    <t>TP609957</t>
  </si>
  <si>
    <t>TP609962</t>
  </si>
  <si>
    <t>TP610480</t>
  </si>
  <si>
    <t>TP610513</t>
  </si>
  <si>
    <t>TP610580</t>
  </si>
  <si>
    <t>TP610743</t>
  </si>
  <si>
    <t>TP610776</t>
  </si>
  <si>
    <t>TP610851</t>
  </si>
  <si>
    <t>TP611046</t>
  </si>
  <si>
    <t>TP611080</t>
  </si>
  <si>
    <t>TP611089</t>
  </si>
  <si>
    <t>TP611180</t>
  </si>
  <si>
    <t>TP611342</t>
  </si>
  <si>
    <t>TP611358</t>
  </si>
  <si>
    <t>TP611383</t>
  </si>
  <si>
    <t>TP611399</t>
  </si>
  <si>
    <t>TP611456</t>
  </si>
  <si>
    <t>TP612214</t>
  </si>
  <si>
    <t>TP612262</t>
  </si>
  <si>
    <t>TP612450</t>
  </si>
  <si>
    <t>TP612634</t>
  </si>
  <si>
    <t>TP612641</t>
  </si>
  <si>
    <t>TP612668</t>
  </si>
  <si>
    <t>TP612686</t>
  </si>
  <si>
    <t>TP612731</t>
  </si>
  <si>
    <t>TP613138</t>
  </si>
  <si>
    <t>TP613165</t>
  </si>
  <si>
    <t>TP613282</t>
  </si>
  <si>
    <t>TP613367</t>
  </si>
  <si>
    <t>TP613375</t>
  </si>
  <si>
    <t>TP613483</t>
  </si>
  <si>
    <t>TP613492</t>
  </si>
  <si>
    <t>TP613511</t>
  </si>
  <si>
    <t>TP613512</t>
  </si>
  <si>
    <t>TP613604</t>
  </si>
  <si>
    <t>TP613714</t>
  </si>
  <si>
    <t>TP613754</t>
  </si>
  <si>
    <t>TP613809</t>
  </si>
  <si>
    <t>TP613855</t>
  </si>
  <si>
    <t>TP613935</t>
  </si>
  <si>
    <t>TP614273</t>
  </si>
  <si>
    <t>TP614282</t>
  </si>
  <si>
    <t>TP614291</t>
  </si>
  <si>
    <t>TP614480</t>
  </si>
  <si>
    <t>TP614866</t>
  </si>
  <si>
    <t>TP614890</t>
  </si>
  <si>
    <t>TP615093</t>
  </si>
  <si>
    <t>TP615094</t>
  </si>
  <si>
    <t>TP615131</t>
  </si>
  <si>
    <t>TP615521</t>
  </si>
  <si>
    <t>TP615623</t>
  </si>
  <si>
    <t>TP616679</t>
  </si>
  <si>
    <t>TP616681</t>
  </si>
  <si>
    <t>TP616772</t>
  </si>
  <si>
    <t>TP616773</t>
  </si>
  <si>
    <t>TP616808</t>
  </si>
  <si>
    <t>TP616818</t>
  </si>
  <si>
    <t>TP616894</t>
  </si>
  <si>
    <t>TP616950</t>
  </si>
  <si>
    <t>TP616981</t>
  </si>
  <si>
    <t>TP617275</t>
  </si>
  <si>
    <t>TP617376</t>
  </si>
  <si>
    <t>TP617554</t>
  </si>
  <si>
    <t>TP617580</t>
  </si>
  <si>
    <t>TP617664</t>
  </si>
  <si>
    <t>TP618004</t>
  </si>
  <si>
    <t>TP618044</t>
  </si>
  <si>
    <t>TP618070</t>
  </si>
  <si>
    <t>TP618104</t>
  </si>
  <si>
    <t>TP618343</t>
  </si>
  <si>
    <t>TP618407</t>
  </si>
  <si>
    <t>TP618421</t>
  </si>
  <si>
    <t>TP618427</t>
  </si>
  <si>
    <t>TP618473</t>
  </si>
  <si>
    <t>TP618483</t>
  </si>
  <si>
    <t>TP618532</t>
  </si>
  <si>
    <t>TP618540</t>
  </si>
  <si>
    <t>TP618634</t>
  </si>
  <si>
    <t>TP618740</t>
  </si>
  <si>
    <t>TP618883</t>
  </si>
  <si>
    <t>TP618899</t>
  </si>
  <si>
    <t>TP618913</t>
  </si>
  <si>
    <t>TP619024</t>
  </si>
  <si>
    <t>TP619161</t>
  </si>
  <si>
    <t>TP619281</t>
  </si>
  <si>
    <t>TP619284</t>
  </si>
  <si>
    <t>TP619305</t>
  </si>
  <si>
    <t>TP619311</t>
  </si>
  <si>
    <t>TP619468</t>
  </si>
  <si>
    <t>TP619580</t>
  </si>
  <si>
    <t>TP619588</t>
  </si>
  <si>
    <t>TP619703</t>
  </si>
  <si>
    <t>TP619768</t>
  </si>
  <si>
    <t>TP619771</t>
  </si>
  <si>
    <t>TP619787</t>
  </si>
  <si>
    <t>TP619929</t>
  </si>
  <si>
    <t>TP619990</t>
  </si>
  <si>
    <t>TP620069</t>
  </si>
  <si>
    <t>TP620079</t>
  </si>
  <si>
    <t>TP620122</t>
  </si>
  <si>
    <t>TP620142</t>
  </si>
  <si>
    <t>TP620173</t>
  </si>
  <si>
    <t>TP620236</t>
  </si>
  <si>
    <t>TP620275</t>
  </si>
  <si>
    <t>TP620279</t>
  </si>
  <si>
    <t>TP620292</t>
  </si>
  <si>
    <t>TP620296</t>
  </si>
  <si>
    <t>TP620503</t>
  </si>
  <si>
    <t>TP620517</t>
  </si>
  <si>
    <t>TP620526</t>
  </si>
  <si>
    <t>TP620676</t>
  </si>
  <si>
    <t>TP620719</t>
  </si>
  <si>
    <t>TP620724</t>
  </si>
  <si>
    <t>TP620861</t>
  </si>
  <si>
    <t>TP621010</t>
  </si>
  <si>
    <t>TP621042</t>
  </si>
  <si>
    <t>TP621165</t>
  </si>
  <si>
    <t>TP621241</t>
  </si>
  <si>
    <t>TP621386</t>
  </si>
  <si>
    <t>TP621399</t>
  </si>
  <si>
    <t>TP621450</t>
  </si>
  <si>
    <t>TP621466</t>
  </si>
  <si>
    <t>TP621469</t>
  </si>
  <si>
    <t>TP621493</t>
  </si>
  <si>
    <t>TP621573</t>
  </si>
  <si>
    <t>TP621649</t>
  </si>
  <si>
    <t>TP621689</t>
  </si>
  <si>
    <t>TP621756</t>
  </si>
  <si>
    <t>TP621859</t>
  </si>
  <si>
    <t>TP621902</t>
  </si>
  <si>
    <t>TP621920</t>
  </si>
  <si>
    <t>TP621949</t>
  </si>
  <si>
    <t>TP622011</t>
  </si>
  <si>
    <t>TP622020</t>
  </si>
  <si>
    <t>TP622021</t>
  </si>
  <si>
    <t>TP622091</t>
  </si>
  <si>
    <t>TP622176</t>
  </si>
  <si>
    <t>TP622235</t>
  </si>
  <si>
    <t>TP622318</t>
  </si>
  <si>
    <t>TP622354</t>
  </si>
  <si>
    <t>TP622431</t>
  </si>
  <si>
    <t>TP622573</t>
  </si>
  <si>
    <t>TP622646</t>
  </si>
  <si>
    <t>TP622702</t>
  </si>
  <si>
    <t>TP622738</t>
  </si>
  <si>
    <t>TP622832</t>
  </si>
  <si>
    <t>TP622861</t>
  </si>
  <si>
    <t>TP623312</t>
  </si>
  <si>
    <t>TP623404</t>
  </si>
  <si>
    <t>TP623428</t>
  </si>
  <si>
    <t>TP623523</t>
  </si>
  <si>
    <t>TP623528</t>
  </si>
  <si>
    <t>TP623539</t>
  </si>
  <si>
    <t>TP623560</t>
  </si>
  <si>
    <t>TP623609</t>
  </si>
  <si>
    <t>TP623632</t>
  </si>
  <si>
    <t>TP623813</t>
  </si>
  <si>
    <t>TP623879</t>
  </si>
  <si>
    <t>TP623942</t>
  </si>
  <si>
    <t>TP623961</t>
  </si>
  <si>
    <t>TP624006</t>
  </si>
  <si>
    <t>TP624019</t>
  </si>
  <si>
    <t>TP624062</t>
  </si>
  <si>
    <t>TP624170</t>
  </si>
  <si>
    <t>TP624185</t>
  </si>
  <si>
    <t>TP624207</t>
  </si>
  <si>
    <t>TP624271</t>
  </si>
  <si>
    <t>TP624285</t>
  </si>
  <si>
    <t>TP624287</t>
  </si>
  <si>
    <t>TP624372</t>
  </si>
  <si>
    <t>TP624446</t>
  </si>
  <si>
    <t>TP624484</t>
  </si>
  <si>
    <t>TP624488</t>
  </si>
  <si>
    <t>TP624652</t>
  </si>
  <si>
    <t>TP624890</t>
  </si>
  <si>
    <t>TP624906</t>
  </si>
  <si>
    <t>TP624914</t>
  </si>
  <si>
    <t>TP624956</t>
  </si>
  <si>
    <t>TP625029</t>
  </si>
  <si>
    <t>TP625061</t>
  </si>
  <si>
    <t>TP625141</t>
  </si>
  <si>
    <t>TP625206</t>
  </si>
  <si>
    <t>TP625326</t>
  </si>
  <si>
    <t>TP625354</t>
  </si>
  <si>
    <t>TP625381</t>
  </si>
  <si>
    <t>TP625384</t>
  </si>
  <si>
    <t>TP625412</t>
  </si>
  <si>
    <t>TP625512</t>
  </si>
  <si>
    <t>TP625591</t>
  </si>
  <si>
    <t>TP625608</t>
  </si>
  <si>
    <t>TP626088</t>
  </si>
  <si>
    <t>TP626100</t>
  </si>
  <si>
    <t>TP626124</t>
  </si>
  <si>
    <t>TP626140</t>
  </si>
  <si>
    <t>TP626189</t>
  </si>
  <si>
    <t>TP626212</t>
  </si>
  <si>
    <t>TP626222</t>
  </si>
  <si>
    <t>TP626260</t>
  </si>
  <si>
    <t>TP626338</t>
  </si>
  <si>
    <t>TP626596</t>
  </si>
  <si>
    <t>TP626786</t>
  </si>
  <si>
    <t>TP626855</t>
  </si>
  <si>
    <t>TP627151</t>
  </si>
  <si>
    <t>TP627185</t>
  </si>
  <si>
    <t>TP627295</t>
  </si>
  <si>
    <t>TP627471</t>
  </si>
  <si>
    <t>TP627564</t>
  </si>
  <si>
    <t>TP627632</t>
  </si>
  <si>
    <t>TP627658</t>
  </si>
  <si>
    <t>TP627662</t>
  </si>
  <si>
    <t>TP627715</t>
  </si>
  <si>
    <t>TP627822</t>
  </si>
  <si>
    <t>TP627948</t>
  </si>
  <si>
    <t>TP628013</t>
  </si>
  <si>
    <t>TP628022</t>
  </si>
  <si>
    <t>TP628049</t>
  </si>
  <si>
    <t>TP628073</t>
  </si>
  <si>
    <t>TP628241</t>
  </si>
  <si>
    <t>TP628316</t>
  </si>
  <si>
    <t>TP628495</t>
  </si>
  <si>
    <t>TP628571</t>
  </si>
  <si>
    <t>TP628649</t>
  </si>
  <si>
    <t>TP628687</t>
  </si>
  <si>
    <t>TP628745</t>
  </si>
  <si>
    <t>TP628792</t>
  </si>
  <si>
    <t>TP628852</t>
  </si>
  <si>
    <t>TP628949</t>
  </si>
  <si>
    <t>TP629008</t>
  </si>
  <si>
    <t>TP629013</t>
  </si>
  <si>
    <t>TP629212</t>
  </si>
  <si>
    <t>TP629219</t>
  </si>
  <si>
    <t>TP629254</t>
  </si>
  <si>
    <t>TP629259</t>
  </si>
  <si>
    <t>TP629415</t>
  </si>
  <si>
    <t>TP629514</t>
  </si>
  <si>
    <t>TP629553</t>
  </si>
  <si>
    <t>TP629561</t>
  </si>
  <si>
    <t>TP629601</t>
  </si>
  <si>
    <t>TP629716</t>
  </si>
  <si>
    <t>TP629726</t>
  </si>
  <si>
    <t>TP629767</t>
  </si>
  <si>
    <t>TP629786</t>
  </si>
  <si>
    <t>TP629794</t>
  </si>
  <si>
    <t>TP629836</t>
  </si>
  <si>
    <t>TP629837</t>
  </si>
  <si>
    <t>TP629845</t>
  </si>
  <si>
    <t>TP629867</t>
  </si>
  <si>
    <t>TP629964</t>
  </si>
  <si>
    <t>TP630012</t>
  </si>
  <si>
    <t>TP630184</t>
  </si>
  <si>
    <t>TP630206</t>
  </si>
  <si>
    <t>TP630298</t>
  </si>
  <si>
    <t>TP630492</t>
  </si>
  <si>
    <t>TP630572</t>
  </si>
  <si>
    <t>TP630673</t>
  </si>
  <si>
    <t>TP630774</t>
  </si>
  <si>
    <t>TP630827</t>
  </si>
  <si>
    <t>TP630830</t>
  </si>
  <si>
    <t>TP630858</t>
  </si>
  <si>
    <t>TP630950</t>
  </si>
  <si>
    <t>TP631036</t>
  </si>
  <si>
    <t>TP631220</t>
  </si>
  <si>
    <t>TP631253</t>
  </si>
  <si>
    <t>TP631320</t>
  </si>
  <si>
    <t>TP631330</t>
  </si>
  <si>
    <t>TP631337</t>
  </si>
  <si>
    <t>TP631340</t>
  </si>
  <si>
    <t>TP631376</t>
  </si>
  <si>
    <t>TP631466</t>
  </si>
  <si>
    <t>TP631575</t>
  </si>
  <si>
    <t>TP631586</t>
  </si>
  <si>
    <t>TP631640</t>
  </si>
  <si>
    <t>TP631692</t>
  </si>
  <si>
    <t>TP631738</t>
  </si>
  <si>
    <t>TP631813</t>
  </si>
  <si>
    <t>TP631928</t>
  </si>
  <si>
    <t>TP631937</t>
  </si>
  <si>
    <t>TP631982</t>
  </si>
  <si>
    <t>TP631994</t>
  </si>
  <si>
    <t>TP632107</t>
  </si>
  <si>
    <t>TP632203</t>
  </si>
  <si>
    <t>TP632220</t>
  </si>
  <si>
    <t>TP632245</t>
  </si>
  <si>
    <t>TP632281</t>
  </si>
  <si>
    <t>TP632315</t>
  </si>
  <si>
    <t>TP632422</t>
  </si>
  <si>
    <t>TP632535</t>
  </si>
  <si>
    <t>TP632536</t>
  </si>
  <si>
    <t>TP632573</t>
  </si>
  <si>
    <t>TP632604</t>
  </si>
  <si>
    <t>TP632675</t>
  </si>
  <si>
    <t>TP632727</t>
  </si>
  <si>
    <t>TP632828</t>
  </si>
  <si>
    <t>TP632941</t>
  </si>
  <si>
    <t>TP633008</t>
  </si>
  <si>
    <t>TP633023</t>
  </si>
  <si>
    <t>TP633054</t>
  </si>
  <si>
    <t>TP633056</t>
  </si>
  <si>
    <t>TP633124</t>
  </si>
  <si>
    <t>TP633284</t>
  </si>
  <si>
    <t>TP633291</t>
  </si>
  <si>
    <t>TP633321</t>
  </si>
  <si>
    <t>TP633324</t>
  </si>
  <si>
    <t>TP633359</t>
  </si>
  <si>
    <t>TP633389</t>
  </si>
  <si>
    <t>TP633543</t>
  </si>
  <si>
    <t>TP633756</t>
  </si>
  <si>
    <t>TP633761</t>
  </si>
  <si>
    <t>TP633796</t>
  </si>
  <si>
    <t>TP633833</t>
  </si>
  <si>
    <t>TP633862</t>
  </si>
  <si>
    <t>TP634440</t>
  </si>
  <si>
    <t>TP634541</t>
  </si>
  <si>
    <t>TP634544</t>
  </si>
  <si>
    <t>TP634560</t>
  </si>
  <si>
    <t>TP634563</t>
  </si>
  <si>
    <t>TP634696</t>
  </si>
  <si>
    <t>TP634699</t>
  </si>
  <si>
    <t>TP634766</t>
  </si>
  <si>
    <t>TP634862</t>
  </si>
  <si>
    <t>TP634894</t>
  </si>
  <si>
    <t>TP634907</t>
  </si>
  <si>
    <t>TP635132</t>
  </si>
  <si>
    <t>TP635213</t>
  </si>
  <si>
    <t>TP635333</t>
  </si>
  <si>
    <t>TP635406</t>
  </si>
  <si>
    <t>TP635424</t>
  </si>
  <si>
    <t>TP635461</t>
  </si>
  <si>
    <t>TP635498</t>
  </si>
  <si>
    <t>TP635651</t>
  </si>
  <si>
    <t>TP635676</t>
  </si>
  <si>
    <t>TP635848</t>
  </si>
  <si>
    <t>TP635920</t>
  </si>
  <si>
    <t>TP635950</t>
  </si>
  <si>
    <t>TP635966</t>
  </si>
  <si>
    <t>TP636059</t>
  </si>
  <si>
    <t>TP636093</t>
  </si>
  <si>
    <t>TP636202</t>
  </si>
  <si>
    <t>TP636283</t>
  </si>
  <si>
    <t>TP636334</t>
  </si>
  <si>
    <t>TP636369</t>
  </si>
  <si>
    <t>TP636379</t>
  </si>
  <si>
    <t>TP636384</t>
  </si>
  <si>
    <t>TP636397</t>
  </si>
  <si>
    <t>TP636398</t>
  </si>
  <si>
    <t>TP636417</t>
  </si>
  <si>
    <t>TP636509</t>
  </si>
  <si>
    <t>TP636619</t>
  </si>
  <si>
    <t>TP636660</t>
  </si>
  <si>
    <t>TP636784</t>
  </si>
  <si>
    <t>TP636805</t>
  </si>
  <si>
    <t>TP636898</t>
  </si>
  <si>
    <t>TP637156</t>
  </si>
  <si>
    <t>TP637221</t>
  </si>
  <si>
    <t>TP637231</t>
  </si>
  <si>
    <t>TP637242</t>
  </si>
  <si>
    <t>TP637271</t>
  </si>
  <si>
    <t>TP637282</t>
  </si>
  <si>
    <t>TP637291</t>
  </si>
  <si>
    <t>TP637307</t>
  </si>
  <si>
    <t>TP637347</t>
  </si>
  <si>
    <t>TP637468</t>
  </si>
  <si>
    <t>TP637499</t>
  </si>
  <si>
    <t>TP637513</t>
  </si>
  <si>
    <t>TP637641</t>
  </si>
  <si>
    <t>TP637650</t>
  </si>
  <si>
    <t>TP637670</t>
  </si>
  <si>
    <t>TP637680</t>
  </si>
  <si>
    <t>TP637701</t>
  </si>
  <si>
    <t>TP637734</t>
  </si>
  <si>
    <t>TP637766</t>
  </si>
  <si>
    <t>TP637777</t>
  </si>
  <si>
    <t>TP637804</t>
  </si>
  <si>
    <t>TP637806</t>
  </si>
  <si>
    <t>TP637885</t>
  </si>
  <si>
    <t>TP637947</t>
  </si>
  <si>
    <t>TP638277</t>
  </si>
  <si>
    <t>TP638286</t>
  </si>
  <si>
    <t>TP638306</t>
  </si>
  <si>
    <t>TP638347</t>
  </si>
  <si>
    <t>TP638471</t>
  </si>
  <si>
    <t>TP638532</t>
  </si>
  <si>
    <t>TP638558</t>
  </si>
  <si>
    <t>TP638631</t>
  </si>
  <si>
    <t>TP638760</t>
  </si>
  <si>
    <t>TP638777</t>
  </si>
  <si>
    <t>TP638883</t>
  </si>
  <si>
    <t>TP639015</t>
  </si>
  <si>
    <t>TP639082</t>
  </si>
  <si>
    <t>TP639108</t>
  </si>
  <si>
    <t>TP639141</t>
  </si>
  <si>
    <t>TP639199</t>
  </si>
  <si>
    <t>TP639309</t>
  </si>
  <si>
    <t>TP639375</t>
  </si>
  <si>
    <t>TP639463</t>
  </si>
  <si>
    <t>TP639503</t>
  </si>
  <si>
    <t>TP639537</t>
  </si>
  <si>
    <t>TP639561</t>
  </si>
  <si>
    <t>TP639699</t>
  </si>
  <si>
    <t>TP639714</t>
  </si>
  <si>
    <t>TP639945</t>
  </si>
  <si>
    <t>TP639947</t>
  </si>
  <si>
    <t>TP639955</t>
  </si>
  <si>
    <t>TP639987</t>
  </si>
  <si>
    <t>TP640186</t>
  </si>
  <si>
    <t>TP640205</t>
  </si>
  <si>
    <t>TP640241</t>
  </si>
  <si>
    <t>TP640247</t>
  </si>
  <si>
    <t>TP640318</t>
  </si>
  <si>
    <t>TP640416</t>
  </si>
  <si>
    <t>TP640452</t>
  </si>
  <si>
    <t>TP640454</t>
  </si>
  <si>
    <t>TP640478</t>
  </si>
  <si>
    <t>TP640503</t>
  </si>
  <si>
    <t>TP640569</t>
  </si>
  <si>
    <t>TP640607</t>
  </si>
  <si>
    <t>TP640613</t>
  </si>
  <si>
    <t>TP640623</t>
  </si>
  <si>
    <t>TP640650</t>
  </si>
  <si>
    <t>TP640678</t>
  </si>
  <si>
    <t>TP640702</t>
  </si>
  <si>
    <t>TP640880</t>
  </si>
  <si>
    <t>TP640933</t>
  </si>
  <si>
    <t>TP640936</t>
  </si>
  <si>
    <t>TP640960</t>
  </si>
  <si>
    <t>TP640983</t>
  </si>
  <si>
    <t>TP641006</t>
  </si>
  <si>
    <t>TP641039</t>
  </si>
  <si>
    <t>TP641042</t>
  </si>
  <si>
    <t>TP641096</t>
  </si>
  <si>
    <t>TP641175</t>
  </si>
  <si>
    <t>TP641183</t>
  </si>
  <si>
    <t>TP641188</t>
  </si>
  <si>
    <t>TP641190</t>
  </si>
  <si>
    <t>TP641439</t>
  </si>
  <si>
    <t>TP641471</t>
  </si>
  <si>
    <t>TP641518</t>
  </si>
  <si>
    <t>TP641529</t>
  </si>
  <si>
    <t>TP641679</t>
  </si>
  <si>
    <t>TP641744</t>
  </si>
  <si>
    <t>TP641760</t>
  </si>
  <si>
    <t>TP641775</t>
  </si>
  <si>
    <t>TP641814</t>
  </si>
  <si>
    <t>TP641877</t>
  </si>
  <si>
    <t>TP641884</t>
  </si>
  <si>
    <t>TP641887</t>
  </si>
  <si>
    <t>TP641952</t>
  </si>
  <si>
    <t>TP641992</t>
  </si>
  <si>
    <t>TP642089</t>
  </si>
  <si>
    <t>TP642111</t>
  </si>
  <si>
    <t>TP642132</t>
  </si>
  <si>
    <t>TP642154</t>
  </si>
  <si>
    <t>TP642159</t>
  </si>
  <si>
    <t>TP642179</t>
  </si>
  <si>
    <t>TP642281</t>
  </si>
  <si>
    <t>TP642529</t>
  </si>
  <si>
    <t>TP642530</t>
  </si>
  <si>
    <t>TP642587</t>
  </si>
  <si>
    <t>TP642659</t>
  </si>
  <si>
    <t>TP642665</t>
  </si>
  <si>
    <t>TP642706</t>
  </si>
  <si>
    <t>TP642750</t>
  </si>
  <si>
    <t>TP642761</t>
  </si>
  <si>
    <t>TP642834</t>
  </si>
  <si>
    <t>TP642845</t>
  </si>
  <si>
    <t>TP642882</t>
  </si>
  <si>
    <t>TP642887</t>
  </si>
  <si>
    <t>TP642917</t>
  </si>
  <si>
    <t>TP642933</t>
  </si>
  <si>
    <t>TP642937</t>
  </si>
  <si>
    <t>TP642990</t>
  </si>
  <si>
    <t>TP643018</t>
  </si>
  <si>
    <t>TP643059</t>
  </si>
  <si>
    <t>TP643067</t>
  </si>
  <si>
    <t>TP643072</t>
  </si>
  <si>
    <t>TP643087</t>
  </si>
  <si>
    <t>TP643137</t>
  </si>
  <si>
    <t>TP643290</t>
  </si>
  <si>
    <t>TP643371</t>
  </si>
  <si>
    <t>TP643379</t>
  </si>
  <si>
    <t>TP643433</t>
  </si>
  <si>
    <t>TP643444</t>
  </si>
  <si>
    <t>TP643470</t>
  </si>
  <si>
    <t>TP643547</t>
  </si>
  <si>
    <t>TP643551</t>
  </si>
  <si>
    <t>TP643562</t>
  </si>
  <si>
    <t>TP643578</t>
  </si>
  <si>
    <t>TP643641</t>
  </si>
  <si>
    <t>TP643786</t>
  </si>
  <si>
    <t>TP643842</t>
  </si>
  <si>
    <t>TP643851</t>
  </si>
  <si>
    <t>TP643937</t>
  </si>
  <si>
    <t>TP644096</t>
  </si>
  <si>
    <t>TP644111</t>
  </si>
  <si>
    <t>TP644170</t>
  </si>
  <si>
    <t>TP644437</t>
  </si>
  <si>
    <t>TP644519</t>
  </si>
  <si>
    <t>TP644883</t>
  </si>
  <si>
    <t>TP644898</t>
  </si>
  <si>
    <t>TP644926</t>
  </si>
  <si>
    <t>TP644930</t>
  </si>
  <si>
    <t>TP644982</t>
  </si>
  <si>
    <t>TP645063</t>
  </si>
  <si>
    <t>TP645080</t>
  </si>
  <si>
    <t>TP645117</t>
  </si>
  <si>
    <t>TP645172</t>
  </si>
  <si>
    <t>TP645234</t>
  </si>
  <si>
    <t>TP645285</t>
  </si>
  <si>
    <t>TP645315</t>
  </si>
  <si>
    <t>TP645353</t>
  </si>
  <si>
    <t>TP645361</t>
  </si>
  <si>
    <t>TP645363</t>
  </si>
  <si>
    <t>TP645452</t>
  </si>
  <si>
    <t>TP645479</t>
  </si>
  <si>
    <t>TP645496</t>
  </si>
  <si>
    <t>TP645502</t>
  </si>
  <si>
    <t>TP645539</t>
  </si>
  <si>
    <t>TP645546</t>
  </si>
  <si>
    <t>TP645700</t>
  </si>
  <si>
    <t>TP645714</t>
  </si>
  <si>
    <t>TP645724</t>
  </si>
  <si>
    <t>TP645744</t>
  </si>
  <si>
    <t>TP645810</t>
  </si>
  <si>
    <t>TP645944</t>
  </si>
  <si>
    <t>TP645986</t>
  </si>
  <si>
    <t>TP645994</t>
  </si>
  <si>
    <t>TP646012</t>
  </si>
  <si>
    <t>TP646027</t>
  </si>
  <si>
    <t>TP646044</t>
  </si>
  <si>
    <t>TP646103</t>
  </si>
  <si>
    <t>TP646169</t>
  </si>
  <si>
    <t>TP646444</t>
  </si>
  <si>
    <t>TP646505</t>
  </si>
  <si>
    <t>TP646559</t>
  </si>
  <si>
    <t>TP646574</t>
  </si>
  <si>
    <t>TP646910</t>
  </si>
  <si>
    <t>TP646918</t>
  </si>
  <si>
    <t>TP646951</t>
  </si>
  <si>
    <t>TP646971</t>
  </si>
  <si>
    <t>TP646979</t>
  </si>
  <si>
    <t>TP646985</t>
  </si>
  <si>
    <t>TP647008</t>
  </si>
  <si>
    <t>TP647115</t>
  </si>
  <si>
    <t>TP647118</t>
  </si>
  <si>
    <t>TP647174</t>
  </si>
  <si>
    <t>TP647225</t>
  </si>
  <si>
    <t>TP647358</t>
  </si>
  <si>
    <t>TP647399</t>
  </si>
  <si>
    <t>TP647473</t>
  </si>
  <si>
    <t>TP647496</t>
  </si>
  <si>
    <t>TP647534</t>
  </si>
  <si>
    <t>TP647553</t>
  </si>
  <si>
    <t>TP647607</t>
  </si>
  <si>
    <t>TP647611</t>
  </si>
  <si>
    <t>TP647625</t>
  </si>
  <si>
    <t>TP647632</t>
  </si>
  <si>
    <t>TP647641</t>
  </si>
  <si>
    <t>TP647653</t>
  </si>
  <si>
    <t>TP647708</t>
  </si>
  <si>
    <t>TP647796</t>
  </si>
  <si>
    <t>TP647824</t>
  </si>
  <si>
    <t>TP647861</t>
  </si>
  <si>
    <t>TP647889</t>
  </si>
  <si>
    <t>TP648051</t>
  </si>
  <si>
    <t>TP648083</t>
  </si>
  <si>
    <t>TP648110</t>
  </si>
  <si>
    <t>TP648204</t>
  </si>
  <si>
    <t>TP648221</t>
  </si>
  <si>
    <t>TP648569</t>
  </si>
  <si>
    <t>TP648583</t>
  </si>
  <si>
    <t>TP648632</t>
  </si>
  <si>
    <t>TP648634</t>
  </si>
  <si>
    <t>TP648652</t>
  </si>
  <si>
    <t>TP648723</t>
  </si>
  <si>
    <t>TP648736</t>
  </si>
  <si>
    <t>TP648892</t>
  </si>
  <si>
    <t>TP648961</t>
  </si>
  <si>
    <t>TP648989</t>
  </si>
  <si>
    <t>TP649005</t>
  </si>
  <si>
    <t>TP649010</t>
  </si>
  <si>
    <t>TP649137</t>
  </si>
  <si>
    <t>TP649262</t>
  </si>
  <si>
    <t>TP649331</t>
  </si>
  <si>
    <t>TP649427</t>
  </si>
  <si>
    <t>TP649485</t>
  </si>
  <si>
    <t>TP649512</t>
  </si>
  <si>
    <t>TP649610</t>
  </si>
  <si>
    <t>TP649675</t>
  </si>
  <si>
    <t>TP649769</t>
  </si>
  <si>
    <t>TP649879</t>
  </si>
  <si>
    <t>TP649912</t>
  </si>
  <si>
    <t>TP650016</t>
  </si>
  <si>
    <t>TP650147</t>
  </si>
  <si>
    <t>TP650369</t>
  </si>
  <si>
    <t>TP650750</t>
  </si>
  <si>
    <t>TP650759</t>
  </si>
  <si>
    <t>TP650798</t>
  </si>
  <si>
    <t>TP650884</t>
  </si>
  <si>
    <t>TP650941</t>
  </si>
  <si>
    <t>TP650956</t>
  </si>
  <si>
    <t>TP651015</t>
  </si>
  <si>
    <t>TP651320</t>
  </si>
  <si>
    <t>TP651336</t>
  </si>
  <si>
    <t>TP651415</t>
  </si>
  <si>
    <t>TP651505</t>
  </si>
  <si>
    <t>TP651654</t>
  </si>
  <si>
    <t>TP651659</t>
  </si>
  <si>
    <t>TP651686</t>
  </si>
  <si>
    <t>TP651715</t>
  </si>
  <si>
    <t>TP651762</t>
  </si>
  <si>
    <t>TP651782</t>
  </si>
  <si>
    <t>TP651788</t>
  </si>
  <si>
    <t>TP651915</t>
  </si>
  <si>
    <t>TP651992</t>
  </si>
  <si>
    <t>TP652075</t>
  </si>
  <si>
    <t>TP652111</t>
  </si>
  <si>
    <t>TP652161</t>
  </si>
  <si>
    <t>TP652183</t>
  </si>
  <si>
    <t>TP652190</t>
  </si>
  <si>
    <t>TP652194</t>
  </si>
  <si>
    <t>TP652290</t>
  </si>
  <si>
    <t>TP652323</t>
  </si>
  <si>
    <t>TP652580</t>
  </si>
  <si>
    <t>TP652723</t>
  </si>
  <si>
    <t>TP652759</t>
  </si>
  <si>
    <t>TP652781</t>
  </si>
  <si>
    <t>TP652799</t>
  </si>
  <si>
    <t>TP652837</t>
  </si>
  <si>
    <t>TP653216</t>
  </si>
  <si>
    <t>TP653230</t>
  </si>
  <si>
    <t>TP653272</t>
  </si>
  <si>
    <t>TP653588</t>
  </si>
  <si>
    <t>TP653596</t>
  </si>
  <si>
    <t>TP653791</t>
  </si>
  <si>
    <t>TP653797</t>
  </si>
  <si>
    <t>TP653805</t>
  </si>
  <si>
    <t>TP653886</t>
  </si>
  <si>
    <t>TP653938</t>
  </si>
  <si>
    <t>TP654004</t>
  </si>
  <si>
    <t>TP654111</t>
  </si>
  <si>
    <t>TP654145</t>
  </si>
  <si>
    <t>TP654162</t>
  </si>
  <si>
    <t>TP654187</t>
  </si>
  <si>
    <t>TP654201</t>
  </si>
  <si>
    <t>TP654237</t>
  </si>
  <si>
    <t>TP654252</t>
  </si>
  <si>
    <t>TP656475</t>
  </si>
  <si>
    <t>TP656528</t>
  </si>
  <si>
    <t>TP656559</t>
  </si>
  <si>
    <t>TP656608</t>
  </si>
  <si>
    <t>TP660986</t>
  </si>
  <si>
    <t>TP661173</t>
  </si>
  <si>
    <t>TP661203</t>
  </si>
  <si>
    <t>TP661215</t>
  </si>
  <si>
    <t>TP661320</t>
  </si>
  <si>
    <t>TP661430</t>
  </si>
  <si>
    <t>TP661482</t>
  </si>
  <si>
    <t>TP661508</t>
  </si>
  <si>
    <t>TP661565</t>
  </si>
  <si>
    <t>TP661744</t>
  </si>
  <si>
    <t>TP661819</t>
  </si>
  <si>
    <t>TP661829</t>
  </si>
  <si>
    <t>TP661854</t>
  </si>
  <si>
    <t>TP662148</t>
  </si>
  <si>
    <t>TP662149</t>
  </si>
  <si>
    <t>TP662182</t>
  </si>
  <si>
    <t>TP662254</t>
  </si>
  <si>
    <t>TP662455</t>
  </si>
  <si>
    <t>TP662487</t>
  </si>
  <si>
    <t>TP662488</t>
  </si>
  <si>
    <t>TP662534</t>
  </si>
  <si>
    <t>TP662545</t>
  </si>
  <si>
    <t>TP662634</t>
  </si>
  <si>
    <t>TP662651</t>
  </si>
  <si>
    <t>TP662722</t>
  </si>
  <si>
    <t>TP662746</t>
  </si>
  <si>
    <t>TP662789</t>
  </si>
  <si>
    <t>TP662817</t>
  </si>
  <si>
    <t>TP662876</t>
  </si>
  <si>
    <t>TP662975</t>
  </si>
  <si>
    <t>TP662987</t>
  </si>
  <si>
    <t>TP663014</t>
  </si>
  <si>
    <t>TP663190</t>
  </si>
  <si>
    <t>TP663223</t>
  </si>
  <si>
    <t>TP663261</t>
  </si>
  <si>
    <t>TP663427</t>
  </si>
  <si>
    <t>TP663666</t>
  </si>
  <si>
    <t>TP663772</t>
  </si>
  <si>
    <t>TP663821</t>
  </si>
  <si>
    <t>TP663866</t>
  </si>
  <si>
    <t>TP663882</t>
  </si>
  <si>
    <t>TP664044</t>
  </si>
  <si>
    <t>TP664073</t>
  </si>
  <si>
    <t>TP664080</t>
  </si>
  <si>
    <t>TP664215</t>
  </si>
  <si>
    <t>TP664261</t>
  </si>
  <si>
    <t>TP664419</t>
  </si>
  <si>
    <t>TP664516</t>
  </si>
  <si>
    <t>TP664543</t>
  </si>
  <si>
    <t>TP664692</t>
  </si>
  <si>
    <t>TP664741</t>
  </si>
  <si>
    <t>TP664839</t>
  </si>
  <si>
    <t>TP664847</t>
  </si>
  <si>
    <t>TP664921</t>
  </si>
  <si>
    <t>TP665062</t>
  </si>
  <si>
    <t>TP665064</t>
  </si>
  <si>
    <t>TP665410</t>
  </si>
  <si>
    <t>TP665432</t>
  </si>
  <si>
    <t>TP665435</t>
  </si>
  <si>
    <t>TP665437</t>
  </si>
  <si>
    <t>TP665440</t>
  </si>
  <si>
    <t>TP665490</t>
  </si>
  <si>
    <t>TP665587</t>
  </si>
  <si>
    <t>TP665640</t>
  </si>
  <si>
    <t>TP665836</t>
  </si>
  <si>
    <t>TP665885</t>
  </si>
  <si>
    <t>TP665919</t>
  </si>
  <si>
    <t>TP666073</t>
  </si>
  <si>
    <t>TP666274</t>
  </si>
  <si>
    <t>TP666378</t>
  </si>
  <si>
    <t>TP666431</t>
  </si>
  <si>
    <t>TP666677</t>
  </si>
  <si>
    <t>TP666723</t>
  </si>
  <si>
    <t>TP666982</t>
  </si>
  <si>
    <t>TP666999</t>
  </si>
  <si>
    <t>TP667089</t>
  </si>
  <si>
    <t>TP667127</t>
  </si>
  <si>
    <t>TP667151</t>
  </si>
  <si>
    <t>TP667202</t>
  </si>
  <si>
    <t>TP667264</t>
  </si>
  <si>
    <t>TP667284</t>
  </si>
  <si>
    <t>TP667305</t>
  </si>
  <si>
    <t>TP667320</t>
  </si>
  <si>
    <t>TP667405</t>
  </si>
  <si>
    <t>TP667509</t>
  </si>
  <si>
    <t>TP667551</t>
  </si>
  <si>
    <t>TP667574</t>
  </si>
  <si>
    <t>TP667600</t>
  </si>
  <si>
    <t>TP667673</t>
  </si>
  <si>
    <t>TP667731</t>
  </si>
  <si>
    <t>TP667755</t>
  </si>
  <si>
    <t>TP667763</t>
  </si>
  <si>
    <t>TP667855</t>
  </si>
  <si>
    <t>TP667863</t>
  </si>
  <si>
    <t>TP667905</t>
  </si>
  <si>
    <t>TP667910</t>
  </si>
  <si>
    <t>TP668000</t>
  </si>
  <si>
    <t>TP668030</t>
  </si>
  <si>
    <t>TP668043</t>
  </si>
  <si>
    <t>TP668118</t>
  </si>
  <si>
    <t>TP668187</t>
  </si>
  <si>
    <t>TP668246</t>
  </si>
  <si>
    <t>TP668263</t>
  </si>
  <si>
    <t>TP668393</t>
  </si>
  <si>
    <t>TP668431</t>
  </si>
  <si>
    <t>TP668442</t>
  </si>
  <si>
    <t>TP668543</t>
  </si>
  <si>
    <t>TP668732</t>
  </si>
  <si>
    <t>TP668749</t>
  </si>
  <si>
    <t>TP668809</t>
  </si>
  <si>
    <t>TP668820</t>
  </si>
  <si>
    <t>TP668842</t>
  </si>
  <si>
    <t>TP669168</t>
  </si>
  <si>
    <t>TP669192</t>
  </si>
  <si>
    <t>TP669233</t>
  </si>
  <si>
    <t>TP669284</t>
  </si>
  <si>
    <t>TP669291</t>
  </si>
  <si>
    <t>TP669303</t>
  </si>
  <si>
    <t>TP669393</t>
  </si>
  <si>
    <t>TP669472</t>
  </si>
  <si>
    <t>TP669543</t>
  </si>
  <si>
    <t>TP669544</t>
  </si>
  <si>
    <t>TP669547</t>
  </si>
  <si>
    <t>TP669630</t>
  </si>
  <si>
    <t>TP669762</t>
  </si>
  <si>
    <t>TP669832</t>
  </si>
  <si>
    <t>TP669887</t>
  </si>
  <si>
    <t>TP669907</t>
  </si>
  <si>
    <t>TP669936</t>
  </si>
  <si>
    <t>TP669945</t>
  </si>
  <si>
    <t>TP670118</t>
  </si>
  <si>
    <t>TP670190</t>
  </si>
  <si>
    <t>TP670233</t>
  </si>
  <si>
    <t>TP670242</t>
  </si>
  <si>
    <t>TP670245</t>
  </si>
  <si>
    <t>TP670330</t>
  </si>
  <si>
    <t>TP670331</t>
  </si>
  <si>
    <t>TP670440</t>
  </si>
  <si>
    <t>TP670583</t>
  </si>
  <si>
    <t>TP670751</t>
  </si>
  <si>
    <t>TP670845</t>
  </si>
  <si>
    <t>TP670870</t>
  </si>
  <si>
    <t>TP670977</t>
  </si>
  <si>
    <t>TP671156</t>
  </si>
  <si>
    <t>TP671157</t>
  </si>
  <si>
    <t>TP671248</t>
  </si>
  <si>
    <t>TP671312</t>
  </si>
  <si>
    <t>TP671359</t>
  </si>
  <si>
    <t>TP671428</t>
  </si>
  <si>
    <t>TP671518</t>
  </si>
  <si>
    <t>TP671654</t>
  </si>
  <si>
    <t>TP671700</t>
  </si>
  <si>
    <t>TP671731</t>
  </si>
  <si>
    <t>TP671829</t>
  </si>
  <si>
    <t>TP671834</t>
  </si>
  <si>
    <t>TP671936</t>
  </si>
  <si>
    <t>TP672745</t>
  </si>
  <si>
    <t>TP672776</t>
  </si>
  <si>
    <t>TP672785</t>
  </si>
  <si>
    <t>TP672902</t>
  </si>
  <si>
    <t>TP672973</t>
  </si>
  <si>
    <t>TP673057</t>
  </si>
  <si>
    <t>TP673115</t>
  </si>
  <si>
    <t>TP673173</t>
  </si>
  <si>
    <t>TP673266</t>
  </si>
  <si>
    <t>TP673282</t>
  </si>
  <si>
    <t>TP673652</t>
  </si>
  <si>
    <t>TP673750</t>
  </si>
  <si>
    <t>TP673993</t>
  </si>
  <si>
    <t>TP674085</t>
  </si>
  <si>
    <t>TP674153</t>
  </si>
  <si>
    <t>TP674163</t>
  </si>
  <si>
    <t>TP674170</t>
  </si>
  <si>
    <t>TP674218</t>
  </si>
  <si>
    <t>TP674335</t>
  </si>
  <si>
    <t>TP674364</t>
  </si>
  <si>
    <t>TP674366</t>
  </si>
  <si>
    <t>TP674379</t>
  </si>
  <si>
    <t>TP674381</t>
  </si>
  <si>
    <t>TP674382</t>
  </si>
  <si>
    <t>TP674426</t>
  </si>
  <si>
    <t>TP674472</t>
  </si>
  <si>
    <t>TP674499</t>
  </si>
  <si>
    <t>TP674692</t>
  </si>
  <si>
    <t>TP674882</t>
  </si>
  <si>
    <t>TP675040</t>
  </si>
  <si>
    <t>TP675074</t>
  </si>
  <si>
    <t>TP675084</t>
  </si>
  <si>
    <t>TP675116</t>
  </si>
  <si>
    <t>TP675232</t>
  </si>
  <si>
    <t>TP675252</t>
  </si>
  <si>
    <t>TP675261</t>
  </si>
  <si>
    <t>TP675307</t>
  </si>
  <si>
    <t>TP675484</t>
  </si>
  <si>
    <t>TP675487</t>
  </si>
  <si>
    <t>TP675605</t>
  </si>
  <si>
    <t>TP675635</t>
  </si>
  <si>
    <t>TP675693</t>
  </si>
  <si>
    <t>TP675793</t>
  </si>
  <si>
    <t>TP675802</t>
  </si>
  <si>
    <t>TP675948</t>
  </si>
  <si>
    <t>TP675995</t>
  </si>
  <si>
    <t>TP676041</t>
  </si>
  <si>
    <t>TP676131</t>
  </si>
  <si>
    <t>TP676134</t>
  </si>
  <si>
    <t>TP676189</t>
  </si>
  <si>
    <t>TP676397</t>
  </si>
  <si>
    <t>TP676572</t>
  </si>
  <si>
    <t>TP676625</t>
  </si>
  <si>
    <t>TP676649</t>
  </si>
  <si>
    <t>TP676701</t>
  </si>
  <si>
    <t>TP676725</t>
  </si>
  <si>
    <t>TP676829</t>
  </si>
  <si>
    <t>TP676837</t>
  </si>
  <si>
    <t>TP676875</t>
  </si>
  <si>
    <t>TP676885</t>
  </si>
  <si>
    <t>TP676964</t>
  </si>
  <si>
    <t>TP676974</t>
  </si>
  <si>
    <t>TP677046</t>
  </si>
  <si>
    <t>TP677077</t>
  </si>
  <si>
    <t>TP677215</t>
  </si>
  <si>
    <t>TP677452</t>
  </si>
  <si>
    <t>TP677463</t>
  </si>
  <si>
    <t>TP677490</t>
  </si>
  <si>
    <t>TP677745</t>
  </si>
  <si>
    <t>TP677757</t>
  </si>
  <si>
    <t>TP677867</t>
  </si>
  <si>
    <t>TP677919</t>
  </si>
  <si>
    <t>TP678233</t>
  </si>
  <si>
    <t>TP678249</t>
  </si>
  <si>
    <t>TP678255</t>
  </si>
  <si>
    <t>TP678388</t>
  </si>
  <si>
    <t>TP678403</t>
  </si>
  <si>
    <t>TP678405</t>
  </si>
  <si>
    <t>TP678449</t>
  </si>
  <si>
    <t>TP678719</t>
  </si>
  <si>
    <t>TP679208</t>
  </si>
  <si>
    <t>TP679306</t>
  </si>
  <si>
    <t>TP679407</t>
  </si>
  <si>
    <t>TP679475</t>
  </si>
  <si>
    <t>TP679532</t>
  </si>
  <si>
    <t>TP679545</t>
  </si>
  <si>
    <t>TP679638</t>
  </si>
  <si>
    <t>TP679698</t>
  </si>
  <si>
    <t>TP679708</t>
  </si>
  <si>
    <t>TP679776</t>
  </si>
  <si>
    <t>TP679991</t>
  </si>
  <si>
    <t>TP680030</t>
  </si>
  <si>
    <t>TP680311</t>
  </si>
  <si>
    <t>TP680343</t>
  </si>
  <si>
    <t>TP680543</t>
  </si>
  <si>
    <t>TP680562</t>
  </si>
  <si>
    <t>TP680646</t>
  </si>
  <si>
    <t>TP680792</t>
  </si>
  <si>
    <t>TP680878</t>
  </si>
  <si>
    <t>TP680879</t>
  </si>
  <si>
    <t>TP680900</t>
  </si>
  <si>
    <t>TP680939</t>
  </si>
  <si>
    <t>TP680958</t>
  </si>
  <si>
    <t>TP681031</t>
  </si>
  <si>
    <t>TP681191</t>
  </si>
  <si>
    <t>TP681225</t>
  </si>
  <si>
    <t>TP681468</t>
  </si>
  <si>
    <t>TP681549</t>
  </si>
  <si>
    <t>TP681637</t>
  </si>
  <si>
    <t>TP681685</t>
  </si>
  <si>
    <t>TP681957</t>
  </si>
  <si>
    <t>TP681964</t>
  </si>
  <si>
    <t>TP682043</t>
  </si>
  <si>
    <t>TP682160</t>
  </si>
  <si>
    <t>TP682187</t>
  </si>
  <si>
    <t>TP682257</t>
  </si>
  <si>
    <t>TP682301</t>
  </si>
  <si>
    <t>TP682412</t>
  </si>
  <si>
    <t>TP682522</t>
  </si>
  <si>
    <t>TP682608</t>
  </si>
  <si>
    <t>TP682612</t>
  </si>
  <si>
    <t>TP682615</t>
  </si>
  <si>
    <t>TP682864</t>
  </si>
  <si>
    <t>TP682870</t>
  </si>
  <si>
    <t>TP682958</t>
  </si>
  <si>
    <t>TP683006</t>
  </si>
  <si>
    <t>TP683021</t>
  </si>
  <si>
    <t>TP683092</t>
  </si>
  <si>
    <t>TP683199</t>
  </si>
  <si>
    <t>TP683207</t>
  </si>
  <si>
    <t>TP683345</t>
  </si>
  <si>
    <t>TP683429</t>
  </si>
  <si>
    <t>TP683502</t>
  </si>
  <si>
    <t>TP683530</t>
  </si>
  <si>
    <t>TP683567</t>
  </si>
  <si>
    <t>TP683570</t>
  </si>
  <si>
    <t>TP683573</t>
  </si>
  <si>
    <t>TP683602</t>
  </si>
  <si>
    <t>TP683635</t>
  </si>
  <si>
    <t>TP683701</t>
  </si>
  <si>
    <t>TP683903</t>
  </si>
  <si>
    <t>TP683907</t>
  </si>
  <si>
    <t>TP683909</t>
  </si>
  <si>
    <t>TP684139</t>
  </si>
  <si>
    <t>TP684314</t>
  </si>
  <si>
    <t>TP684409</t>
  </si>
  <si>
    <t>TP684509</t>
  </si>
  <si>
    <t>TP684585</t>
  </si>
  <si>
    <t>TP684592</t>
  </si>
  <si>
    <t>TP684616</t>
  </si>
  <si>
    <t>TP684655</t>
  </si>
  <si>
    <t>TP684774</t>
  </si>
  <si>
    <t>TP684828</t>
  </si>
  <si>
    <t>TP684831</t>
  </si>
  <si>
    <t>TP684880</t>
  </si>
  <si>
    <t>TP684973</t>
  </si>
  <si>
    <t>TP685274</t>
  </si>
  <si>
    <t>TP685291</t>
  </si>
  <si>
    <t>TP685303</t>
  </si>
  <si>
    <t>TP685319</t>
  </si>
  <si>
    <t>TP685360</t>
  </si>
  <si>
    <t>TP685673</t>
  </si>
  <si>
    <t>TP685814</t>
  </si>
  <si>
    <t>TP685990</t>
  </si>
  <si>
    <t>TP686010</t>
  </si>
  <si>
    <t>TP686018</t>
  </si>
  <si>
    <t>TP686048</t>
  </si>
  <si>
    <t>TP686087</t>
  </si>
  <si>
    <t>TP686153</t>
  </si>
  <si>
    <t>TP686157</t>
  </si>
  <si>
    <t>TP686182</t>
  </si>
  <si>
    <t>TP686467</t>
  </si>
  <si>
    <t>TP686526</t>
  </si>
  <si>
    <t>TP686633</t>
  </si>
  <si>
    <t>TP686737</t>
  </si>
  <si>
    <t>TP686828</t>
  </si>
  <si>
    <t>TP686847</t>
  </si>
  <si>
    <t>TP686856</t>
  </si>
  <si>
    <t>TP686880</t>
  </si>
  <si>
    <t>TP686915</t>
  </si>
  <si>
    <t>TP686919</t>
  </si>
  <si>
    <t>TP687022</t>
  </si>
  <si>
    <t>TP687051</t>
  </si>
  <si>
    <t>TP687106</t>
  </si>
  <si>
    <t>TP687150</t>
  </si>
  <si>
    <t>TP687256</t>
  </si>
  <si>
    <t>TP687337</t>
  </si>
  <si>
    <t>TP687364</t>
  </si>
  <si>
    <t>TP687377</t>
  </si>
  <si>
    <t>TP687393</t>
  </si>
  <si>
    <t>TP687426</t>
  </si>
  <si>
    <t>TP687576</t>
  </si>
  <si>
    <t>TP687584</t>
  </si>
  <si>
    <t>TP687613</t>
  </si>
  <si>
    <t>TP687743</t>
  </si>
  <si>
    <t>TP687796</t>
  </si>
  <si>
    <t>TP687854</t>
  </si>
  <si>
    <t>TP687894</t>
  </si>
  <si>
    <t>TP688005</t>
  </si>
  <si>
    <t>TP688025</t>
  </si>
  <si>
    <t>TP688032</t>
  </si>
  <si>
    <t>TP688108</t>
  </si>
  <si>
    <t>TP688236</t>
  </si>
  <si>
    <t>TP688240</t>
  </si>
  <si>
    <t>TP688257</t>
  </si>
  <si>
    <t>TP688265</t>
  </si>
  <si>
    <t>TP688321</t>
  </si>
  <si>
    <t>TP688344</t>
  </si>
  <si>
    <t>TP688386</t>
  </si>
  <si>
    <t>TP688471</t>
  </si>
  <si>
    <t>TP688587</t>
  </si>
  <si>
    <t>TP688603</t>
  </si>
  <si>
    <t>TP688629</t>
  </si>
  <si>
    <t>TP688671</t>
  </si>
  <si>
    <t>TP688709</t>
  </si>
  <si>
    <t>TP688720</t>
  </si>
  <si>
    <t>TP688729</t>
  </si>
  <si>
    <t>TP688753</t>
  </si>
  <si>
    <t>TP688811</t>
  </si>
  <si>
    <t>TP688814</t>
  </si>
  <si>
    <t>TP689039</t>
  </si>
  <si>
    <t>TP689136</t>
  </si>
  <si>
    <t>TP689172</t>
  </si>
  <si>
    <t>TP689225</t>
  </si>
  <si>
    <t>TP689231</t>
  </si>
  <si>
    <t>TP689232</t>
  </si>
  <si>
    <t>TP689237</t>
  </si>
  <si>
    <t>TP689241</t>
  </si>
  <si>
    <t>TP689252</t>
  </si>
  <si>
    <t>TP689267</t>
  </si>
  <si>
    <t>TP689277</t>
  </si>
  <si>
    <t>TP689281</t>
  </si>
  <si>
    <t>TP689286</t>
  </si>
  <si>
    <t>TP689315</t>
  </si>
  <si>
    <t>TP689316</t>
  </si>
  <si>
    <t>TP689331</t>
  </si>
  <si>
    <t>TP689339</t>
  </si>
  <si>
    <t>TP689492</t>
  </si>
  <si>
    <t>TP689523</t>
  </si>
  <si>
    <t>TP689551</t>
  </si>
  <si>
    <t>TP689574</t>
  </si>
  <si>
    <t>TP689624</t>
  </si>
  <si>
    <t>TP689679</t>
  </si>
  <si>
    <t>TP689954</t>
  </si>
  <si>
    <t>TP690066</t>
  </si>
  <si>
    <t>TP690148</t>
  </si>
  <si>
    <t>TP690273</t>
  </si>
  <si>
    <t>TP690364</t>
  </si>
  <si>
    <t>TP690437</t>
  </si>
  <si>
    <t>TP690445</t>
  </si>
  <si>
    <t>TP690591</t>
  </si>
  <si>
    <t>TP690602</t>
  </si>
  <si>
    <t>TP690712</t>
  </si>
  <si>
    <t>TP690716</t>
  </si>
  <si>
    <t>TP690744</t>
  </si>
  <si>
    <t>TP690745</t>
  </si>
  <si>
    <t>TP690791</t>
  </si>
  <si>
    <t>TP690846</t>
  </si>
  <si>
    <t>TP690902</t>
  </si>
  <si>
    <t>TP690903</t>
  </si>
  <si>
    <t>TP690923</t>
  </si>
  <si>
    <t>TP691006</t>
  </si>
  <si>
    <t>TP691048</t>
  </si>
  <si>
    <t>TP691123</t>
  </si>
  <si>
    <t>TP691130</t>
  </si>
  <si>
    <t>TP691171</t>
  </si>
  <si>
    <t>TP691225</t>
  </si>
  <si>
    <t>TP691226</t>
  </si>
  <si>
    <t>TP691242</t>
  </si>
  <si>
    <t>TP691263</t>
  </si>
  <si>
    <t>TP691274</t>
  </si>
  <si>
    <t>TP691322</t>
  </si>
  <si>
    <t>TP691334</t>
  </si>
  <si>
    <t>TP691350</t>
  </si>
  <si>
    <t>TP691554</t>
  </si>
  <si>
    <t>TP691574</t>
  </si>
  <si>
    <t>TP691644</t>
  </si>
  <si>
    <t>TP691668</t>
  </si>
  <si>
    <t>TP691735</t>
  </si>
  <si>
    <t>TP691743</t>
  </si>
  <si>
    <t>TP691752</t>
  </si>
  <si>
    <t>TP691761</t>
  </si>
  <si>
    <t>TP691815</t>
  </si>
  <si>
    <t>TP691818</t>
  </si>
  <si>
    <t>TP691847</t>
  </si>
  <si>
    <t>TP691886</t>
  </si>
  <si>
    <t>TP691935</t>
  </si>
  <si>
    <t>TP691953</t>
  </si>
  <si>
    <t>TP692048</t>
  </si>
  <si>
    <t>TP692129</t>
  </si>
  <si>
    <t>TP692138</t>
  </si>
  <si>
    <t>TP692148</t>
  </si>
  <si>
    <t>TP692191</t>
  </si>
  <si>
    <t>TP692195</t>
  </si>
  <si>
    <t>TP692200</t>
  </si>
  <si>
    <t>TP692203</t>
  </si>
  <si>
    <t>TP692237</t>
  </si>
  <si>
    <t>TP692240</t>
  </si>
  <si>
    <t>TP692281</t>
  </si>
  <si>
    <t>TP692299</t>
  </si>
  <si>
    <t>TP692394</t>
  </si>
  <si>
    <t>TP692405</t>
  </si>
  <si>
    <t>TP692431</t>
  </si>
  <si>
    <t>TP692444</t>
  </si>
  <si>
    <t>TP692466</t>
  </si>
  <si>
    <t>TP692483</t>
  </si>
  <si>
    <t>TP692571</t>
  </si>
  <si>
    <t>TP692577</t>
  </si>
  <si>
    <t>TP692582</t>
  </si>
  <si>
    <t>TP692589</t>
  </si>
  <si>
    <t>TP692610</t>
  </si>
  <si>
    <t>TP692617</t>
  </si>
  <si>
    <t>TP692748</t>
  </si>
  <si>
    <t>TP692806</t>
  </si>
  <si>
    <t>TP692809</t>
  </si>
  <si>
    <t>TP692956</t>
  </si>
  <si>
    <t>TP692975</t>
  </si>
  <si>
    <t>TP693190</t>
  </si>
  <si>
    <t>TP693329</t>
  </si>
  <si>
    <t>TP693497</t>
  </si>
  <si>
    <t>TP693592</t>
  </si>
  <si>
    <t>TP693626</t>
  </si>
  <si>
    <t>TP693632</t>
  </si>
  <si>
    <t>TP693726</t>
  </si>
  <si>
    <t>TP693783</t>
  </si>
  <si>
    <t>TP693936</t>
  </si>
  <si>
    <t>TP693967</t>
  </si>
  <si>
    <t>TP693975</t>
  </si>
  <si>
    <t>TP694017</t>
  </si>
  <si>
    <t>TP694031</t>
  </si>
  <si>
    <t>TP694134</t>
  </si>
  <si>
    <t>TP694159</t>
  </si>
  <si>
    <t>TP694168</t>
  </si>
  <si>
    <t>TP694211</t>
  </si>
  <si>
    <t>TP694238</t>
  </si>
  <si>
    <t>TP694310</t>
  </si>
  <si>
    <t>TP694382</t>
  </si>
  <si>
    <t>TP694385</t>
  </si>
  <si>
    <t>TP694443</t>
  </si>
  <si>
    <t>TP694469</t>
  </si>
  <si>
    <t>TP694620</t>
  </si>
  <si>
    <t>TP694660</t>
  </si>
  <si>
    <t>TP695075</t>
  </si>
  <si>
    <t>TP695119</t>
  </si>
  <si>
    <t>TP695158</t>
  </si>
  <si>
    <t>TP695683</t>
  </si>
  <si>
    <t>TP696150</t>
  </si>
  <si>
    <t>TP696165</t>
  </si>
  <si>
    <t>TP696319</t>
  </si>
  <si>
    <t>TP696431</t>
  </si>
  <si>
    <t>TP696439</t>
  </si>
  <si>
    <t>TP696470</t>
  </si>
  <si>
    <t>TP696515</t>
  </si>
  <si>
    <t>TP696637</t>
  </si>
  <si>
    <t>TP696674</t>
  </si>
  <si>
    <t>TP696676</t>
  </si>
  <si>
    <t>TP696862</t>
  </si>
  <si>
    <t>TP696873</t>
  </si>
  <si>
    <t>TP696938</t>
  </si>
  <si>
    <t>TP696987</t>
  </si>
  <si>
    <t>TP696999</t>
  </si>
  <si>
    <t>TP697077</t>
  </si>
  <si>
    <t>TP697231</t>
  </si>
  <si>
    <t>TP697248</t>
  </si>
  <si>
    <t>TP697286</t>
  </si>
  <si>
    <t>TP697310</t>
  </si>
  <si>
    <t>TP697322</t>
  </si>
  <si>
    <t>TP697323</t>
  </si>
  <si>
    <t>TP697409</t>
  </si>
  <si>
    <t>TP697469</t>
  </si>
  <si>
    <t>TP697701</t>
  </si>
  <si>
    <t>TP697705</t>
  </si>
  <si>
    <t>TP697911</t>
  </si>
  <si>
    <t>TP697981</t>
  </si>
  <si>
    <t>TP698016</t>
  </si>
  <si>
    <t>TP698025</t>
  </si>
  <si>
    <t>TP698065</t>
  </si>
  <si>
    <t>TP698125</t>
  </si>
  <si>
    <t>TP698135</t>
  </si>
  <si>
    <t>TP698154</t>
  </si>
  <si>
    <t>TP698300</t>
  </si>
  <si>
    <t>TP698304</t>
  </si>
  <si>
    <t>TP698326</t>
  </si>
  <si>
    <t>TP698346</t>
  </si>
  <si>
    <t>TP698485</t>
  </si>
  <si>
    <t>TP698490</t>
  </si>
  <si>
    <t>TP698525</t>
  </si>
  <si>
    <t>TP698562</t>
  </si>
  <si>
    <t>TP698573</t>
  </si>
  <si>
    <t>TP698604</t>
  </si>
  <si>
    <t>TP698613</t>
  </si>
  <si>
    <t>TP698646</t>
  </si>
  <si>
    <t>TP698749</t>
  </si>
  <si>
    <t>TP698767</t>
  </si>
  <si>
    <t>TP698787</t>
  </si>
  <si>
    <t>TP698791</t>
  </si>
  <si>
    <t>TP698805</t>
  </si>
  <si>
    <t>TP698835</t>
  </si>
  <si>
    <t>TP698841</t>
  </si>
  <si>
    <t>TP698852</t>
  </si>
  <si>
    <t>TP698926</t>
  </si>
  <si>
    <t>TP698938</t>
  </si>
  <si>
    <t>TP698941</t>
  </si>
  <si>
    <t>TP698973</t>
  </si>
  <si>
    <t>TP698977</t>
  </si>
  <si>
    <t>TP698981</t>
  </si>
  <si>
    <t>TP698994</t>
  </si>
  <si>
    <t>TP698997</t>
  </si>
  <si>
    <t>TP699001</t>
  </si>
  <si>
    <t>TP699094</t>
  </si>
  <si>
    <t>TP699168</t>
  </si>
  <si>
    <t>TP699178</t>
  </si>
  <si>
    <t>TP699515</t>
  </si>
  <si>
    <t>TP699758</t>
  </si>
  <si>
    <t>TP700039</t>
  </si>
  <si>
    <t>TP700084</t>
  </si>
  <si>
    <t>TP700182</t>
  </si>
  <si>
    <t>TP700186</t>
  </si>
  <si>
    <t>TP700265</t>
  </si>
  <si>
    <t>TP700311</t>
  </si>
  <si>
    <t>TP700315</t>
  </si>
  <si>
    <t>TP700381</t>
  </si>
  <si>
    <t>TP700409</t>
  </si>
  <si>
    <t>TP700464</t>
  </si>
  <si>
    <t>TP700499</t>
  </si>
  <si>
    <t>TP700543</t>
  </si>
  <si>
    <t>TP700605</t>
  </si>
  <si>
    <t>TP700714</t>
  </si>
  <si>
    <t>TP700730</t>
  </si>
  <si>
    <t>TP700737</t>
  </si>
  <si>
    <t>TP700770</t>
  </si>
  <si>
    <t>TP700800</t>
  </si>
  <si>
    <t>TP700816</t>
  </si>
  <si>
    <t>TP700839</t>
  </si>
  <si>
    <t>TP700867</t>
  </si>
  <si>
    <t>TP700913</t>
  </si>
  <si>
    <t>TP700924</t>
  </si>
  <si>
    <t>TP701035</t>
  </si>
  <si>
    <t>TP701128</t>
  </si>
  <si>
    <t>TP701142</t>
  </si>
  <si>
    <t>TP701151</t>
  </si>
  <si>
    <t>TP701152</t>
  </si>
  <si>
    <t>TP701234</t>
  </si>
  <si>
    <t>TP701290</t>
  </si>
  <si>
    <t>TP701332</t>
  </si>
  <si>
    <t>TP701341</t>
  </si>
  <si>
    <t>TP701364</t>
  </si>
  <si>
    <t>TP701371</t>
  </si>
  <si>
    <t>TP701431</t>
  </si>
  <si>
    <t>TP701473</t>
  </si>
  <si>
    <t>TP701519</t>
  </si>
  <si>
    <t>TP701577</t>
  </si>
  <si>
    <t>TP701596</t>
  </si>
  <si>
    <t>TP701610</t>
  </si>
  <si>
    <t>TP701619</t>
  </si>
  <si>
    <t>TP701629</t>
  </si>
  <si>
    <t>TP701699</t>
  </si>
  <si>
    <t>TP701716</t>
  </si>
  <si>
    <t>TP701806</t>
  </si>
  <si>
    <t>TP701916</t>
  </si>
  <si>
    <t>TP701939</t>
  </si>
  <si>
    <t>TP701976</t>
  </si>
  <si>
    <t>TP702101</t>
  </si>
  <si>
    <t>TP702115</t>
  </si>
  <si>
    <t>TP702120</t>
  </si>
  <si>
    <t>TP702221</t>
  </si>
  <si>
    <t>TP702373</t>
  </si>
  <si>
    <t>TP702408</t>
  </si>
  <si>
    <t>TP702454</t>
  </si>
  <si>
    <t>TP702471</t>
  </si>
  <si>
    <t>TP702483</t>
  </si>
  <si>
    <t>TP702574</t>
  </si>
  <si>
    <t>TP702612</t>
  </si>
  <si>
    <t>TP702632</t>
  </si>
  <si>
    <t>TP702663</t>
  </si>
  <si>
    <t>TP702711</t>
  </si>
  <si>
    <t>TP702779</t>
  </si>
  <si>
    <t>TP702855</t>
  </si>
  <si>
    <t>TP702922</t>
  </si>
  <si>
    <t>TP702968</t>
  </si>
  <si>
    <t>TP702993</t>
  </si>
  <si>
    <t>TP703008</t>
  </si>
  <si>
    <t>TP703027</t>
  </si>
  <si>
    <t>TP703032</t>
  </si>
  <si>
    <t>TP703045</t>
  </si>
  <si>
    <t>TP703180</t>
  </si>
  <si>
    <t>TP703425</t>
  </si>
  <si>
    <t>TP703553</t>
  </si>
  <si>
    <t>TP703574</t>
  </si>
  <si>
    <t>TP703594</t>
  </si>
  <si>
    <t>TP703610</t>
  </si>
  <si>
    <t>TP703729</t>
  </si>
  <si>
    <t>TP703873</t>
  </si>
  <si>
    <t>TP703892</t>
  </si>
  <si>
    <t>TP703969</t>
  </si>
  <si>
    <t>TP704021</t>
  </si>
  <si>
    <t>TP704084</t>
  </si>
  <si>
    <t>TP704092</t>
  </si>
  <si>
    <t>TP704102</t>
  </si>
  <si>
    <t>TP704243</t>
  </si>
  <si>
    <t>TP704244</t>
  </si>
  <si>
    <t>TP704297</t>
  </si>
  <si>
    <t>TP704307</t>
  </si>
  <si>
    <t>TP704363</t>
  </si>
  <si>
    <t>TP704412</t>
  </si>
  <si>
    <t>TP704438</t>
  </si>
  <si>
    <t>TP704538</t>
  </si>
  <si>
    <t>TP704596</t>
  </si>
  <si>
    <t>TP704648</t>
  </si>
  <si>
    <t>TP704663</t>
  </si>
  <si>
    <t>TP704666</t>
  </si>
  <si>
    <t>TP704687</t>
  </si>
  <si>
    <t>TP704813</t>
  </si>
  <si>
    <t>TP704818</t>
  </si>
  <si>
    <t>TP704825</t>
  </si>
  <si>
    <t>TP704895</t>
  </si>
  <si>
    <t>TP704986</t>
  </si>
  <si>
    <t>TP704997</t>
  </si>
  <si>
    <t>TP705125</t>
  </si>
  <si>
    <t>TP705137</t>
  </si>
  <si>
    <t>TP705200</t>
  </si>
  <si>
    <t>TP705313</t>
  </si>
  <si>
    <t>TP705332</t>
  </si>
  <si>
    <t>TP705350</t>
  </si>
  <si>
    <t>TP705353</t>
  </si>
  <si>
    <t>TP705377</t>
  </si>
  <si>
    <t>TP705428</t>
  </si>
  <si>
    <t>TP705555</t>
  </si>
  <si>
    <t>TP705575</t>
  </si>
  <si>
    <t>TP705627</t>
  </si>
  <si>
    <t>TP705628</t>
  </si>
  <si>
    <t>TP705638</t>
  </si>
  <si>
    <t>TP705712</t>
  </si>
  <si>
    <t>TP705780</t>
  </si>
  <si>
    <t>TP705826</t>
  </si>
  <si>
    <t>TP705829</t>
  </si>
  <si>
    <t>TP705840</t>
  </si>
  <si>
    <t>TP705851</t>
  </si>
  <si>
    <t>TP705967</t>
  </si>
  <si>
    <t>TP706044</t>
  </si>
  <si>
    <t>TP706096</t>
  </si>
  <si>
    <t>TP706192</t>
  </si>
  <si>
    <t>TP706194</t>
  </si>
  <si>
    <t>TP706227</t>
  </si>
  <si>
    <t>TP706248</t>
  </si>
  <si>
    <t>TP706276</t>
  </si>
  <si>
    <t>TP706281</t>
  </si>
  <si>
    <t>TP706342</t>
  </si>
  <si>
    <t>TP706401</t>
  </si>
  <si>
    <t>TP706415</t>
  </si>
  <si>
    <t>TP706451</t>
  </si>
  <si>
    <t>TP706479</t>
  </si>
  <si>
    <t>TP706482</t>
  </si>
  <si>
    <t>TP706541</t>
  </si>
  <si>
    <t>TP706555</t>
  </si>
  <si>
    <t>TP706576</t>
  </si>
  <si>
    <t>TP706588</t>
  </si>
  <si>
    <t>TP706607</t>
  </si>
  <si>
    <t>TP706629</t>
  </si>
  <si>
    <t>TP706641</t>
  </si>
  <si>
    <t>TP706666</t>
  </si>
  <si>
    <t>TP706687</t>
  </si>
  <si>
    <t>TP706730</t>
  </si>
  <si>
    <t>TP706841</t>
  </si>
  <si>
    <t>TP706848</t>
  </si>
  <si>
    <t>TP706856</t>
  </si>
  <si>
    <t>TP706931</t>
  </si>
  <si>
    <t>TP706987</t>
  </si>
  <si>
    <t>TP707014</t>
  </si>
  <si>
    <t>TP707030</t>
  </si>
  <si>
    <t>TP707195</t>
  </si>
  <si>
    <t>TP707331</t>
  </si>
  <si>
    <t>TP707424</t>
  </si>
  <si>
    <t>TP707425</t>
  </si>
  <si>
    <t>TP707547</t>
  </si>
  <si>
    <t>TP707578</t>
  </si>
  <si>
    <t>TP707693</t>
  </si>
  <si>
    <t>TP707735</t>
  </si>
  <si>
    <t>TP707736</t>
  </si>
  <si>
    <t>TP707750</t>
  </si>
  <si>
    <t>TP707759</t>
  </si>
  <si>
    <t>TP707831</t>
  </si>
  <si>
    <t>TP707848</t>
  </si>
  <si>
    <t>TP707940</t>
  </si>
  <si>
    <t>TP708002</t>
  </si>
  <si>
    <t>TP708099</t>
  </si>
  <si>
    <t>TP708340</t>
  </si>
  <si>
    <t>TP708344</t>
  </si>
  <si>
    <t>TP708377</t>
  </si>
  <si>
    <t>TP708407</t>
  </si>
  <si>
    <t>TP708436</t>
  </si>
  <si>
    <t>TP708511</t>
  </si>
  <si>
    <t>TP708524</t>
  </si>
  <si>
    <t>TP708536</t>
  </si>
  <si>
    <t>TP708539</t>
  </si>
  <si>
    <t>TP708580</t>
  </si>
  <si>
    <t>TP708588</t>
  </si>
  <si>
    <t>TP708734</t>
  </si>
  <si>
    <t>TP708745</t>
  </si>
  <si>
    <t>TP708834</t>
  </si>
  <si>
    <t>TP708871</t>
  </si>
  <si>
    <t>TP708955</t>
  </si>
  <si>
    <t>TP708962</t>
  </si>
  <si>
    <t>TP708980</t>
  </si>
  <si>
    <t>TP708986</t>
  </si>
  <si>
    <t>TP709029</t>
  </si>
  <si>
    <t>TP709057</t>
  </si>
  <si>
    <t>TP709060</t>
  </si>
  <si>
    <t>TP709086</t>
  </si>
  <si>
    <t>TP709133</t>
  </si>
  <si>
    <t>TP709169</t>
  </si>
  <si>
    <t>TP709257</t>
  </si>
  <si>
    <t>TP709276</t>
  </si>
  <si>
    <t>TP709296</t>
  </si>
  <si>
    <t>TP709310</t>
  </si>
  <si>
    <t>TP709320</t>
  </si>
  <si>
    <t>TP709334</t>
  </si>
  <si>
    <t>TP709505</t>
  </si>
  <si>
    <t>TP709528</t>
  </si>
  <si>
    <t>TP709539</t>
  </si>
  <si>
    <t>TP709634</t>
  </si>
  <si>
    <t>TP709650</t>
  </si>
  <si>
    <t>TP709703</t>
  </si>
  <si>
    <t>TP709752</t>
  </si>
  <si>
    <t>TP709754</t>
  </si>
  <si>
    <t>TP709777</t>
  </si>
  <si>
    <t>TP710226</t>
  </si>
  <si>
    <t>TP710257</t>
  </si>
  <si>
    <t>TP710312</t>
  </si>
  <si>
    <t>TP710367</t>
  </si>
  <si>
    <t>TP710432</t>
  </si>
  <si>
    <t>TP710499</t>
  </si>
  <si>
    <t>TP710507</t>
  </si>
  <si>
    <t>TP710573</t>
  </si>
  <si>
    <t>TP710614</t>
  </si>
  <si>
    <t>TP710636</t>
  </si>
  <si>
    <t>TP710702</t>
  </si>
  <si>
    <t>TP710730</t>
  </si>
  <si>
    <t>TP710752</t>
  </si>
  <si>
    <t>TP710823</t>
  </si>
  <si>
    <t>TP710861</t>
  </si>
  <si>
    <t>TP710895</t>
  </si>
  <si>
    <t>TP711159</t>
  </si>
  <si>
    <t>TP711381</t>
  </si>
  <si>
    <t>TP711436</t>
  </si>
  <si>
    <t>TP711666</t>
  </si>
  <si>
    <t>TP711670</t>
  </si>
  <si>
    <t>TP711886</t>
  </si>
  <si>
    <t>TP712192</t>
  </si>
  <si>
    <t>TP712193</t>
  </si>
  <si>
    <t>TP712210</t>
  </si>
  <si>
    <t>TP712330</t>
  </si>
  <si>
    <t>TP712350</t>
  </si>
  <si>
    <t>TP712386</t>
  </si>
  <si>
    <t>TP712389</t>
  </si>
  <si>
    <t>TP712552</t>
  </si>
  <si>
    <t>TP712566</t>
  </si>
  <si>
    <t>TP712609</t>
  </si>
  <si>
    <t>TP712677</t>
  </si>
  <si>
    <t>TP712689</t>
  </si>
  <si>
    <t>TP712711</t>
  </si>
  <si>
    <t>TP712774</t>
  </si>
  <si>
    <t>TP712786</t>
  </si>
  <si>
    <t>TP712902</t>
  </si>
  <si>
    <t>TP712918</t>
  </si>
  <si>
    <t>TP712933</t>
  </si>
  <si>
    <t>TP712946</t>
  </si>
  <si>
    <t>TP712963</t>
  </si>
  <si>
    <t>TP713037</t>
  </si>
  <si>
    <t>TP713057</t>
  </si>
  <si>
    <t>TP713059</t>
  </si>
  <si>
    <t>TP713079</t>
  </si>
  <si>
    <t>TP713081</t>
  </si>
  <si>
    <t>TP713105</t>
  </si>
  <si>
    <t>TP713389</t>
  </si>
  <si>
    <t>TP713417</t>
  </si>
  <si>
    <t>TP713432</t>
  </si>
  <si>
    <t>TP713465</t>
  </si>
  <si>
    <t>TP713541</t>
  </si>
  <si>
    <t>TP713556</t>
  </si>
  <si>
    <t>TP713585</t>
  </si>
  <si>
    <t>TP713758</t>
  </si>
  <si>
    <t>TP713777</t>
  </si>
  <si>
    <t>TP713801</t>
  </si>
  <si>
    <t>TP713933</t>
  </si>
  <si>
    <t>TP713994</t>
  </si>
  <si>
    <t>TP714039</t>
  </si>
  <si>
    <t>TP714065</t>
  </si>
  <si>
    <t>TP714069</t>
  </si>
  <si>
    <t>TP714149</t>
  </si>
  <si>
    <t>TP714241</t>
  </si>
  <si>
    <t>TP714267</t>
  </si>
  <si>
    <t>TP714290</t>
  </si>
  <si>
    <t>TP714411</t>
  </si>
  <si>
    <t>TP714414</t>
  </si>
  <si>
    <t>TP714416</t>
  </si>
  <si>
    <t>TP714463</t>
  </si>
  <si>
    <t>TP714526</t>
  </si>
  <si>
    <t>TP714565</t>
  </si>
  <si>
    <t>TP714640</t>
  </si>
  <si>
    <t>TP714651</t>
  </si>
  <si>
    <t>TP714660</t>
  </si>
  <si>
    <t>TP714715</t>
  </si>
  <si>
    <t>TP715121</t>
  </si>
  <si>
    <t>TP715170</t>
  </si>
  <si>
    <t>TP715191</t>
  </si>
  <si>
    <t>TP715410</t>
  </si>
  <si>
    <t>TP715411</t>
  </si>
  <si>
    <t>TP715414</t>
  </si>
  <si>
    <t>TP715417</t>
  </si>
  <si>
    <t>TP715461</t>
  </si>
  <si>
    <t>TP715527</t>
  </si>
  <si>
    <t>TP715597</t>
  </si>
  <si>
    <t>TP715604</t>
  </si>
  <si>
    <t>TP715640</t>
  </si>
  <si>
    <t>TP715984</t>
  </si>
  <si>
    <t>TP716030</t>
  </si>
  <si>
    <t>TP716056</t>
  </si>
  <si>
    <t>TP716078</t>
  </si>
  <si>
    <t>TP716080</t>
  </si>
  <si>
    <t>TP716101</t>
  </si>
  <si>
    <t>TP716120</t>
  </si>
  <si>
    <t>TP716307</t>
  </si>
  <si>
    <t>TP716321</t>
  </si>
  <si>
    <t>TP716538</t>
  </si>
  <si>
    <t>TP716553</t>
  </si>
  <si>
    <t>TP716556</t>
  </si>
  <si>
    <t>TP716582</t>
  </si>
  <si>
    <t>TP716618</t>
  </si>
  <si>
    <t>TP716669</t>
  </si>
  <si>
    <t>TP716758</t>
  </si>
  <si>
    <t>TP716778</t>
  </si>
  <si>
    <t>TP716830</t>
  </si>
  <si>
    <t>TP716882</t>
  </si>
  <si>
    <t>TP717007</t>
  </si>
  <si>
    <t>TP717339</t>
  </si>
  <si>
    <t>TP717531</t>
  </si>
  <si>
    <t>TP717722</t>
  </si>
  <si>
    <t>TP717887</t>
  </si>
  <si>
    <t>TP717975</t>
  </si>
  <si>
    <t>TP717998</t>
  </si>
  <si>
    <t>TP718032</t>
  </si>
  <si>
    <t>TP718114</t>
  </si>
  <si>
    <t>TP718192</t>
  </si>
  <si>
    <t>TP718204</t>
  </si>
  <si>
    <t>TP718243</t>
  </si>
  <si>
    <t>TP718411</t>
  </si>
  <si>
    <t>TP718438</t>
  </si>
  <si>
    <t>TP718521</t>
  </si>
  <si>
    <t>TP718528</t>
  </si>
  <si>
    <t>TP718531</t>
  </si>
  <si>
    <t>TP718639</t>
  </si>
  <si>
    <t>TP718641</t>
  </si>
  <si>
    <t>TP718716</t>
  </si>
  <si>
    <t>TP718762</t>
  </si>
  <si>
    <t>TP718792</t>
  </si>
  <si>
    <t>TP718837</t>
  </si>
  <si>
    <t>TP718840</t>
  </si>
  <si>
    <t>TP718962</t>
  </si>
  <si>
    <t>TP718982</t>
  </si>
  <si>
    <t>TP719095</t>
  </si>
  <si>
    <t>TP719140</t>
  </si>
  <si>
    <t>TP719239</t>
  </si>
  <si>
    <t>TP719262</t>
  </si>
  <si>
    <t>TP719377</t>
  </si>
  <si>
    <t>TP719448</t>
  </si>
  <si>
    <t>TP719661</t>
  </si>
  <si>
    <t>TP719780</t>
  </si>
  <si>
    <t>TP719892</t>
  </si>
  <si>
    <t>TP719900</t>
  </si>
  <si>
    <t>TP719928</t>
  </si>
  <si>
    <t>TP719933</t>
  </si>
  <si>
    <t>TP720017</t>
  </si>
  <si>
    <t>TP720104</t>
  </si>
  <si>
    <t>TP720110</t>
  </si>
  <si>
    <t>TP720120</t>
  </si>
  <si>
    <t>TP720214</t>
  </si>
  <si>
    <t>TP720229</t>
  </si>
  <si>
    <t>TP720237</t>
  </si>
  <si>
    <t>TP720319</t>
  </si>
  <si>
    <t>TP720344</t>
  </si>
  <si>
    <t>TP720349</t>
  </si>
  <si>
    <t>TP720409</t>
  </si>
  <si>
    <t>TP720436</t>
  </si>
  <si>
    <t>TP720502</t>
  </si>
  <si>
    <t>TP720591</t>
  </si>
  <si>
    <t>TP720767</t>
  </si>
  <si>
    <t>TP720893</t>
  </si>
  <si>
    <t>TP721154</t>
  </si>
  <si>
    <t>TP721351</t>
  </si>
  <si>
    <t>TP721355</t>
  </si>
  <si>
    <t>TP721359</t>
  </si>
  <si>
    <t>TP721446</t>
  </si>
  <si>
    <t>TP721468</t>
  </si>
  <si>
    <t>TP721503</t>
  </si>
  <si>
    <t>TP721511</t>
  </si>
  <si>
    <t>TP721551</t>
  </si>
  <si>
    <t>TP721585</t>
  </si>
  <si>
    <t>TP721601</t>
  </si>
  <si>
    <t>TP721638</t>
  </si>
  <si>
    <t>TP721763</t>
  </si>
  <si>
    <t>TP721771</t>
  </si>
  <si>
    <t>TP721795</t>
  </si>
  <si>
    <t>TP721827</t>
  </si>
  <si>
    <t>TP721838</t>
  </si>
  <si>
    <t>TP721885</t>
  </si>
  <si>
    <t>TP721970</t>
  </si>
  <si>
    <t>TP722002</t>
  </si>
  <si>
    <t>TP722033</t>
  </si>
  <si>
    <t>TP722041</t>
  </si>
  <si>
    <t>TP722060</t>
  </si>
  <si>
    <t>TP722093</t>
  </si>
  <si>
    <t>TP722171</t>
  </si>
  <si>
    <t>TP722220</t>
  </si>
  <si>
    <t>TP722242</t>
  </si>
  <si>
    <t>TP722325</t>
  </si>
  <si>
    <t>TP722342</t>
  </si>
  <si>
    <t>TP723420</t>
  </si>
  <si>
    <t>TP723452</t>
  </si>
  <si>
    <t>TP723526</t>
  </si>
  <si>
    <t>TP723544</t>
  </si>
  <si>
    <t>TP723553</t>
  </si>
  <si>
    <t>TP723584</t>
  </si>
  <si>
    <t>TP723603</t>
  </si>
  <si>
    <t>TP723610</t>
  </si>
  <si>
    <t>TP723642</t>
  </si>
  <si>
    <t>TP723650</t>
  </si>
  <si>
    <t>TP723747</t>
  </si>
  <si>
    <t>TP723874</t>
  </si>
  <si>
    <t>TP723879</t>
  </si>
  <si>
    <t>TP723923</t>
  </si>
  <si>
    <t>TP723937</t>
  </si>
  <si>
    <t>TP723955</t>
  </si>
  <si>
    <t>TP724007</t>
  </si>
  <si>
    <t>TP724037</t>
  </si>
  <si>
    <t>TP724051</t>
  </si>
  <si>
    <t>TP724056</t>
  </si>
  <si>
    <t>TP724187</t>
  </si>
  <si>
    <t>TP724256</t>
  </si>
  <si>
    <t>TP724289</t>
  </si>
  <si>
    <t>TP724300</t>
  </si>
  <si>
    <t>TP724332</t>
  </si>
  <si>
    <t>TP724345</t>
  </si>
  <si>
    <t>TP724399</t>
  </si>
  <si>
    <t>TP724455</t>
  </si>
  <si>
    <t>TP724467</t>
  </si>
  <si>
    <t>TP724472</t>
  </si>
  <si>
    <t>TP724544</t>
  </si>
  <si>
    <t>TP724562</t>
  </si>
  <si>
    <t>TP724567</t>
  </si>
  <si>
    <t>TP724579</t>
  </si>
  <si>
    <t>TP724701</t>
  </si>
  <si>
    <t>TP724829</t>
  </si>
  <si>
    <t>TP724884</t>
  </si>
  <si>
    <t>TP724910</t>
  </si>
  <si>
    <t>TP724939</t>
  </si>
  <si>
    <t>TP724992</t>
  </si>
  <si>
    <t>TP725004</t>
  </si>
  <si>
    <t>TP725292</t>
  </si>
  <si>
    <t>TP725380</t>
  </si>
  <si>
    <t>TP725489</t>
  </si>
  <si>
    <t>TP725609</t>
  </si>
  <si>
    <t>TP725790</t>
  </si>
  <si>
    <t>TP725868</t>
  </si>
  <si>
    <t>TP725918</t>
  </si>
  <si>
    <t>TP725928</t>
  </si>
  <si>
    <t>TP725955</t>
  </si>
  <si>
    <t>TP726225</t>
  </si>
  <si>
    <t>TP726231</t>
  </si>
  <si>
    <t>TP726235</t>
  </si>
  <si>
    <t>TP726376</t>
  </si>
  <si>
    <t>TP726521</t>
  </si>
  <si>
    <t>TP726643</t>
  </si>
  <si>
    <t>TP726787</t>
  </si>
  <si>
    <t>TP726810</t>
  </si>
  <si>
    <t>TP726861</t>
  </si>
  <si>
    <t>TP726865</t>
  </si>
  <si>
    <t>TP726878</t>
  </si>
  <si>
    <t>TP726922</t>
  </si>
  <si>
    <t>TP727001</t>
  </si>
  <si>
    <t>TP727010</t>
  </si>
  <si>
    <t>TP727092</t>
  </si>
  <si>
    <t>TP727385</t>
  </si>
  <si>
    <t>TP727388</t>
  </si>
  <si>
    <t>TP727393</t>
  </si>
  <si>
    <t>TP727464</t>
  </si>
  <si>
    <t>TP727468</t>
  </si>
  <si>
    <t>TP727472</t>
  </si>
  <si>
    <t>TP727705</t>
  </si>
  <si>
    <t>TP727813</t>
  </si>
  <si>
    <t>TP727839</t>
  </si>
  <si>
    <t>TP727952</t>
  </si>
  <si>
    <t>TP727957</t>
  </si>
  <si>
    <t>TP727994</t>
  </si>
  <si>
    <t>TP728020</t>
  </si>
  <si>
    <t>TP728172</t>
  </si>
  <si>
    <t>TP728220</t>
  </si>
  <si>
    <t>TP728239</t>
  </si>
  <si>
    <t>TP728267</t>
  </si>
  <si>
    <t>TP728315</t>
  </si>
  <si>
    <t>TP728330</t>
  </si>
  <si>
    <t>TP728669</t>
  </si>
  <si>
    <t>TP728699</t>
  </si>
  <si>
    <t>TP728711</t>
  </si>
  <si>
    <t>TP728732</t>
  </si>
  <si>
    <t>TP728733</t>
  </si>
  <si>
    <t>TP728734</t>
  </si>
  <si>
    <t>TP728736</t>
  </si>
  <si>
    <t>TP728746</t>
  </si>
  <si>
    <t>TP728805</t>
  </si>
  <si>
    <t>TP728889</t>
  </si>
  <si>
    <t>TP729129</t>
  </si>
  <si>
    <t>TP729189</t>
  </si>
  <si>
    <t>TP729285</t>
  </si>
  <si>
    <t>TP729343</t>
  </si>
  <si>
    <t>TP729378</t>
  </si>
  <si>
    <t>TP729384</t>
  </si>
  <si>
    <t>TP729387</t>
  </si>
  <si>
    <t>TP729433</t>
  </si>
  <si>
    <t>TP729689</t>
  </si>
  <si>
    <t>TP729720</t>
  </si>
  <si>
    <t>TP729843</t>
  </si>
  <si>
    <t>TP729855</t>
  </si>
  <si>
    <t>TP729894</t>
  </si>
  <si>
    <t>TP729908</t>
  </si>
  <si>
    <t>TP729949</t>
  </si>
  <si>
    <t>TP730004</t>
  </si>
  <si>
    <t>TP730008</t>
  </si>
  <si>
    <t>TP730140</t>
  </si>
  <si>
    <t>TP730168</t>
  </si>
  <si>
    <t>TP730230</t>
  </si>
  <si>
    <t>TP730365</t>
  </si>
  <si>
    <t>TP730410</t>
  </si>
  <si>
    <t>TP730455</t>
  </si>
  <si>
    <t>TP730477</t>
  </si>
  <si>
    <t>TP730549</t>
  </si>
  <si>
    <t>TP730560</t>
  </si>
  <si>
    <t>TP730580</t>
  </si>
  <si>
    <t>TP730593</t>
  </si>
  <si>
    <t>TP730687</t>
  </si>
  <si>
    <t>TP730739</t>
  </si>
  <si>
    <t>TP730744</t>
  </si>
  <si>
    <t>TP730777</t>
  </si>
  <si>
    <t>TP730818</t>
  </si>
  <si>
    <t>TP730974</t>
  </si>
  <si>
    <t>TP731067</t>
  </si>
  <si>
    <t>TP731126</t>
  </si>
  <si>
    <t>TP731228</t>
  </si>
  <si>
    <t>TP731328</t>
  </si>
  <si>
    <t>TP731332</t>
  </si>
  <si>
    <t>TP731403</t>
  </si>
  <si>
    <t>TP731425</t>
  </si>
  <si>
    <t>TP731477</t>
  </si>
  <si>
    <t>TP731518</t>
  </si>
  <si>
    <t>TP731608</t>
  </si>
  <si>
    <t>TP731791</t>
  </si>
  <si>
    <t>TP731804</t>
  </si>
  <si>
    <t>TP731868</t>
  </si>
  <si>
    <t>TP731871</t>
  </si>
  <si>
    <t>TP731882</t>
  </si>
  <si>
    <t>TP731916</t>
  </si>
  <si>
    <t>TP731949</t>
  </si>
  <si>
    <t>TP731968</t>
  </si>
  <si>
    <t>TP732014</t>
  </si>
  <si>
    <t>TP732081</t>
  </si>
  <si>
    <t>TP732156</t>
  </si>
  <si>
    <t>TP732197</t>
  </si>
  <si>
    <t>TP732464</t>
  </si>
  <si>
    <t>TP732481</t>
  </si>
  <si>
    <t>TP732544</t>
  </si>
  <si>
    <t>TP732598</t>
  </si>
  <si>
    <t>TP732599</t>
  </si>
  <si>
    <t>TP732662</t>
  </si>
  <si>
    <t>TP732685</t>
  </si>
  <si>
    <t>TP732707</t>
  </si>
  <si>
    <t>TP732827</t>
  </si>
  <si>
    <t>TP732900</t>
  </si>
  <si>
    <t>TP732906</t>
  </si>
  <si>
    <t>TP732923</t>
  </si>
  <si>
    <t>TP732951</t>
  </si>
  <si>
    <t>TP732992</t>
  </si>
  <si>
    <t>TP733086</t>
  </si>
  <si>
    <t>TP733089</t>
  </si>
  <si>
    <t>TP733357</t>
  </si>
  <si>
    <t>TP733530</t>
  </si>
  <si>
    <t>TP733612</t>
  </si>
  <si>
    <t>TP733651</t>
  </si>
  <si>
    <t>TP733743</t>
  </si>
  <si>
    <t>TP733771</t>
  </si>
  <si>
    <t>TP733957</t>
  </si>
  <si>
    <t>TP733958</t>
  </si>
  <si>
    <t>TP734017</t>
  </si>
  <si>
    <t>TP734074</t>
  </si>
  <si>
    <t>TP734120</t>
  </si>
  <si>
    <t>TP734189</t>
  </si>
  <si>
    <t>TP734193</t>
  </si>
  <si>
    <t>TP734361</t>
  </si>
  <si>
    <t>TP734428</t>
  </si>
  <si>
    <t>TP734462</t>
  </si>
  <si>
    <t>TP734506</t>
  </si>
  <si>
    <t>TP734568</t>
  </si>
  <si>
    <t>TP734725</t>
  </si>
  <si>
    <t>TP734790</t>
  </si>
  <si>
    <t>TP734880</t>
  </si>
  <si>
    <t>TP734933</t>
  </si>
  <si>
    <t>TP734961</t>
  </si>
  <si>
    <t>TP735032</t>
  </si>
  <si>
    <t>TP735061</t>
  </si>
  <si>
    <t>TP735313</t>
  </si>
  <si>
    <t>TP735348</t>
  </si>
  <si>
    <t>TP735357</t>
  </si>
  <si>
    <t>TP735407</t>
  </si>
  <si>
    <t>TP735408</t>
  </si>
  <si>
    <t>TP735421</t>
  </si>
  <si>
    <t>TP735474</t>
  </si>
  <si>
    <t>TP735532</t>
  </si>
  <si>
    <t>TP735538</t>
  </si>
  <si>
    <t>TP735554</t>
  </si>
  <si>
    <t>TP735684</t>
  </si>
  <si>
    <t>TP735714</t>
  </si>
  <si>
    <t>TP735727</t>
  </si>
  <si>
    <t>TP735757</t>
  </si>
  <si>
    <t>TP735774</t>
  </si>
  <si>
    <t>TP735902</t>
  </si>
  <si>
    <t>TP736037</t>
  </si>
  <si>
    <t>TP736043</t>
  </si>
  <si>
    <t>TP736050</t>
  </si>
  <si>
    <t>TP736055</t>
  </si>
  <si>
    <t>TP736106</t>
  </si>
  <si>
    <t>TP736128</t>
  </si>
  <si>
    <t>TP736136</t>
  </si>
  <si>
    <t>TP736193</t>
  </si>
  <si>
    <t>TP736251</t>
  </si>
  <si>
    <t>TP736289</t>
  </si>
  <si>
    <t>TP736293</t>
  </si>
  <si>
    <t>TP736313</t>
  </si>
  <si>
    <t>TP736317</t>
  </si>
  <si>
    <t>TP736378</t>
  </si>
  <si>
    <t>TP736450</t>
  </si>
  <si>
    <t>TP736477</t>
  </si>
  <si>
    <t>TP736485</t>
  </si>
  <si>
    <t>TP736501</t>
  </si>
  <si>
    <t>TP736503</t>
  </si>
  <si>
    <t>TP736510</t>
  </si>
  <si>
    <t>TP736514</t>
  </si>
  <si>
    <t>TP736554</t>
  </si>
  <si>
    <t>TP736646</t>
  </si>
  <si>
    <t>TP736678</t>
  </si>
  <si>
    <t>TP736706</t>
  </si>
  <si>
    <t>TP736713</t>
  </si>
  <si>
    <t>TP736809</t>
  </si>
  <si>
    <t>TP736894</t>
  </si>
  <si>
    <t>TP736914</t>
  </si>
  <si>
    <t>TP736959</t>
  </si>
  <si>
    <t>TP736975</t>
  </si>
  <si>
    <t>TP737109</t>
  </si>
  <si>
    <t>TP737250</t>
  </si>
  <si>
    <t>TP737507</t>
  </si>
  <si>
    <t>TP737625</t>
  </si>
  <si>
    <t>TP737691</t>
  </si>
  <si>
    <t>TP737737</t>
  </si>
  <si>
    <t>TP737742</t>
  </si>
  <si>
    <t>TP737746</t>
  </si>
  <si>
    <t>TP737762</t>
  </si>
  <si>
    <t>TP737923</t>
  </si>
  <si>
    <t>TP737926</t>
  </si>
  <si>
    <t>TP737962</t>
  </si>
  <si>
    <t>TP737966</t>
  </si>
  <si>
    <t>TP737968</t>
  </si>
  <si>
    <t>TP738023</t>
  </si>
  <si>
    <t>TP738055</t>
  </si>
  <si>
    <t>TP738082</t>
  </si>
  <si>
    <t>TP738167</t>
  </si>
  <si>
    <t>TP738276</t>
  </si>
  <si>
    <t>TP738277</t>
  </si>
  <si>
    <t>TP738286</t>
  </si>
  <si>
    <t>TP738290</t>
  </si>
  <si>
    <t>TP738688</t>
  </si>
  <si>
    <t>TP738816</t>
  </si>
  <si>
    <t>TP738822</t>
  </si>
  <si>
    <t>TP738881</t>
  </si>
  <si>
    <t>TP738900</t>
  </si>
  <si>
    <t>TP739117</t>
  </si>
  <si>
    <t>TP739150</t>
  </si>
  <si>
    <t>TP739202</t>
  </si>
  <si>
    <t>TP739206</t>
  </si>
  <si>
    <t>TP739422</t>
  </si>
  <si>
    <t>TP739526</t>
  </si>
  <si>
    <t>TP739640</t>
  </si>
  <si>
    <t>TP739666</t>
  </si>
  <si>
    <t>TP739682</t>
  </si>
  <si>
    <t>TP739746</t>
  </si>
  <si>
    <t>TP739749</t>
  </si>
  <si>
    <t>TP739775</t>
  </si>
  <si>
    <t>TP739808</t>
  </si>
  <si>
    <t>TP739865</t>
  </si>
  <si>
    <t>TP740114</t>
  </si>
  <si>
    <t>TP740119</t>
  </si>
  <si>
    <t>TP740124</t>
  </si>
  <si>
    <t>TP740138</t>
  </si>
  <si>
    <t>TP740140</t>
  </si>
  <si>
    <t>TP740155</t>
  </si>
  <si>
    <t>TP740179</t>
  </si>
  <si>
    <t>TP740255</t>
  </si>
  <si>
    <t>TP740289</t>
  </si>
  <si>
    <t>TP740299</t>
  </si>
  <si>
    <t>TP740326</t>
  </si>
  <si>
    <t>TP740426</t>
  </si>
  <si>
    <t>TP740447</t>
  </si>
  <si>
    <t>TP740473</t>
  </si>
  <si>
    <t>TP740525</t>
  </si>
  <si>
    <t>TP740583</t>
  </si>
  <si>
    <t>TP740597</t>
  </si>
  <si>
    <t>TP740664</t>
  </si>
  <si>
    <t>TP740689</t>
  </si>
  <si>
    <t>TP740770</t>
  </si>
  <si>
    <t>TP740799</t>
  </si>
  <si>
    <t>TP740803</t>
  </si>
  <si>
    <t>TP740841</t>
  </si>
  <si>
    <t>TP740844</t>
  </si>
  <si>
    <t>TP740983</t>
  </si>
  <si>
    <t>TP740995</t>
  </si>
  <si>
    <t>TP741002</t>
  </si>
  <si>
    <t>TP741005</t>
  </si>
  <si>
    <t>TP741039</t>
  </si>
  <si>
    <t>TP741147</t>
  </si>
  <si>
    <t>TP741170</t>
  </si>
  <si>
    <t>TP741222</t>
  </si>
  <si>
    <t>TP741307</t>
  </si>
  <si>
    <t>TP741312</t>
  </si>
  <si>
    <t>TP741327</t>
  </si>
  <si>
    <t>TP741500</t>
  </si>
  <si>
    <t>TP741519</t>
  </si>
  <si>
    <t>TP741578</t>
  </si>
  <si>
    <t>TP741672</t>
  </si>
  <si>
    <t>TP741708</t>
  </si>
  <si>
    <t>TP741725</t>
  </si>
  <si>
    <t>TP741751</t>
  </si>
  <si>
    <t>TP741784</t>
  </si>
  <si>
    <t>TP741957</t>
  </si>
  <si>
    <t>TP742174</t>
  </si>
  <si>
    <t>TP742191</t>
  </si>
  <si>
    <t>TP742196</t>
  </si>
  <si>
    <t>TP742360</t>
  </si>
  <si>
    <t>TP742374</t>
  </si>
  <si>
    <t>TP742379</t>
  </si>
  <si>
    <t>TP742405</t>
  </si>
  <si>
    <t>TP742440</t>
  </si>
  <si>
    <t>TP742466</t>
  </si>
  <si>
    <t>TP742499</t>
  </si>
  <si>
    <t>TP742503</t>
  </si>
  <si>
    <t>TP742540</t>
  </si>
  <si>
    <t>TP742631</t>
  </si>
  <si>
    <t>TP742778</t>
  </si>
  <si>
    <t>TP742833</t>
  </si>
  <si>
    <t>TP742879</t>
  </si>
  <si>
    <t>TP742913</t>
  </si>
  <si>
    <t>TP742974</t>
  </si>
  <si>
    <t>TP743016</t>
  </si>
  <si>
    <t>TP743018</t>
  </si>
  <si>
    <t>TP743110</t>
  </si>
  <si>
    <t>TP743113</t>
  </si>
  <si>
    <t>TP743134</t>
  </si>
  <si>
    <t>TP743168</t>
  </si>
  <si>
    <t>TP743204</t>
  </si>
  <si>
    <t>TP743263</t>
  </si>
  <si>
    <t>TP743400</t>
  </si>
  <si>
    <t>TP743419</t>
  </si>
  <si>
    <t>TP743474</t>
  </si>
  <si>
    <t>TP743506</t>
  </si>
  <si>
    <t>TP743566</t>
  </si>
  <si>
    <t>TP743589</t>
  </si>
  <si>
    <t>TP743678</t>
  </si>
  <si>
    <t>TP743713</t>
  </si>
  <si>
    <t>TP743824</t>
  </si>
  <si>
    <t>TP743868</t>
  </si>
  <si>
    <t>TP743905</t>
  </si>
  <si>
    <t>TP743927</t>
  </si>
  <si>
    <t>TP744116</t>
  </si>
  <si>
    <t>TP744165</t>
  </si>
  <si>
    <t>TP744195</t>
  </si>
  <si>
    <t>TP744225</t>
  </si>
  <si>
    <t>TP744252</t>
  </si>
  <si>
    <t>TP744262</t>
  </si>
  <si>
    <t>TP744391</t>
  </si>
  <si>
    <t>TP744416</t>
  </si>
  <si>
    <t>TP744473</t>
  </si>
  <si>
    <t>TP744500</t>
  </si>
  <si>
    <t>TP744518</t>
  </si>
  <si>
    <t>TP744552</t>
  </si>
  <si>
    <t>TP744556</t>
  </si>
  <si>
    <t>TP744679</t>
  </si>
  <si>
    <t>TP744725</t>
  </si>
  <si>
    <t>TP744749</t>
  </si>
  <si>
    <t>TP744800</t>
  </si>
  <si>
    <t>TP744837</t>
  </si>
  <si>
    <t>TP744880</t>
  </si>
  <si>
    <t>TP744909</t>
  </si>
  <si>
    <t>TP744917</t>
  </si>
  <si>
    <t>TP744920</t>
  </si>
  <si>
    <t>TP744946</t>
  </si>
  <si>
    <t>TP744959</t>
  </si>
  <si>
    <t>TP744999</t>
  </si>
  <si>
    <t>TP745087</t>
  </si>
  <si>
    <t>TP745093</t>
  </si>
  <si>
    <t>TP745098</t>
  </si>
  <si>
    <t>TP745101</t>
  </si>
  <si>
    <t>TP745118</t>
  </si>
  <si>
    <t>TP745177</t>
  </si>
  <si>
    <t>TP745179</t>
  </si>
  <si>
    <t>TP745183</t>
  </si>
  <si>
    <t>TP745188</t>
  </si>
  <si>
    <t>TP745331</t>
  </si>
  <si>
    <t>TP745357</t>
  </si>
  <si>
    <t>TP745383</t>
  </si>
  <si>
    <t>TP745398</t>
  </si>
  <si>
    <t>TP745472</t>
  </si>
  <si>
    <t>TP745484</t>
  </si>
  <si>
    <t>TP745529</t>
  </si>
  <si>
    <t>TP745595</t>
  </si>
  <si>
    <t>TP745600</t>
  </si>
  <si>
    <t>TP745613</t>
  </si>
  <si>
    <t>TP745638</t>
  </si>
  <si>
    <t>TP745641</t>
  </si>
  <si>
    <t>TP745674</t>
  </si>
  <si>
    <t>TP745710</t>
  </si>
  <si>
    <t>TP745772</t>
  </si>
  <si>
    <t>TP745785</t>
  </si>
  <si>
    <t>TP745827</t>
  </si>
  <si>
    <t>TP745891</t>
  </si>
  <si>
    <t>TP745907</t>
  </si>
  <si>
    <t>TP745908</t>
  </si>
  <si>
    <t>TP745911</t>
  </si>
  <si>
    <t>TP745916</t>
  </si>
  <si>
    <t>TP745945</t>
  </si>
  <si>
    <t>TP745952</t>
  </si>
  <si>
    <t>TP746004</t>
  </si>
  <si>
    <t>TP746042</t>
  </si>
  <si>
    <t>TP746184</t>
  </si>
  <si>
    <t>TP746189</t>
  </si>
  <si>
    <t>TP746279</t>
  </si>
  <si>
    <t>TP746300</t>
  </si>
  <si>
    <t>TP746433</t>
  </si>
  <si>
    <t>TP746445</t>
  </si>
  <si>
    <t>TP746464</t>
  </si>
  <si>
    <t>TP746645</t>
  </si>
  <si>
    <t>TP746664</t>
  </si>
  <si>
    <t>TP746755</t>
  </si>
  <si>
    <t>TP746780</t>
  </si>
  <si>
    <t>TP746782</t>
  </si>
  <si>
    <t>TP746826</t>
  </si>
  <si>
    <t>TP746834</t>
  </si>
  <si>
    <t>TP746882</t>
  </si>
  <si>
    <t>TP746902</t>
  </si>
  <si>
    <t>TP747000</t>
  </si>
  <si>
    <t>TP747046</t>
  </si>
  <si>
    <t>TP747056</t>
  </si>
  <si>
    <t>TP747067</t>
  </si>
  <si>
    <t>TP747097</t>
  </si>
  <si>
    <t>TP747123</t>
  </si>
  <si>
    <t>TP747136</t>
  </si>
  <si>
    <t>TP747177</t>
  </si>
  <si>
    <t>TP747202</t>
  </si>
  <si>
    <t>TP747216</t>
  </si>
  <si>
    <t>TP747243</t>
  </si>
  <si>
    <t>TP747261</t>
  </si>
  <si>
    <t>TP747268</t>
  </si>
  <si>
    <t>TP747280</t>
  </si>
  <si>
    <t>TP747312</t>
  </si>
  <si>
    <t>TP747313</t>
  </si>
  <si>
    <t>TP747371</t>
  </si>
  <si>
    <t>TP747417</t>
  </si>
  <si>
    <t>TP747497</t>
  </si>
  <si>
    <t>TP747860</t>
  </si>
  <si>
    <t>TP747907</t>
  </si>
  <si>
    <t>TP747917</t>
  </si>
  <si>
    <t>TP747987</t>
  </si>
  <si>
    <t>TP747990</t>
  </si>
  <si>
    <t>TP748134</t>
  </si>
  <si>
    <t>TP748172</t>
  </si>
  <si>
    <t>TP748187</t>
  </si>
  <si>
    <t>TP748221</t>
  </si>
  <si>
    <t>TP748261</t>
  </si>
  <si>
    <t>TP748271</t>
  </si>
  <si>
    <t>TP748274</t>
  </si>
  <si>
    <t>TP748278</t>
  </si>
  <si>
    <t>TP748286</t>
  </si>
  <si>
    <t>TP748334</t>
  </si>
  <si>
    <t>TP748345</t>
  </si>
  <si>
    <t>TP748421</t>
  </si>
  <si>
    <t>TP748445</t>
  </si>
  <si>
    <t>TP748481</t>
  </si>
  <si>
    <t>TP748623</t>
  </si>
  <si>
    <t>TP748628</t>
  </si>
  <si>
    <t>TP748629</t>
  </si>
  <si>
    <t>TP748634</t>
  </si>
  <si>
    <t>TP748644</t>
  </si>
  <si>
    <t>TP748688</t>
  </si>
  <si>
    <t>TP748775</t>
  </si>
  <si>
    <t>TP748785</t>
  </si>
  <si>
    <t>TP748830</t>
  </si>
  <si>
    <t>TP748831</t>
  </si>
  <si>
    <t>TP748840</t>
  </si>
  <si>
    <t>TP748847</t>
  </si>
  <si>
    <t>TP748874</t>
  </si>
  <si>
    <t>TP748876</t>
  </si>
  <si>
    <t>TP749072</t>
  </si>
  <si>
    <t>TP749079</t>
  </si>
  <si>
    <t>TP749093</t>
  </si>
  <si>
    <t>TP749141</t>
  </si>
  <si>
    <t>TP749153</t>
  </si>
  <si>
    <t>TP749183</t>
  </si>
  <si>
    <t>TP749310</t>
  </si>
  <si>
    <t>TP749420</t>
  </si>
  <si>
    <t>TP749462</t>
  </si>
  <si>
    <t>TP749674</t>
  </si>
  <si>
    <t>TP749745</t>
  </si>
  <si>
    <t>TP749748</t>
  </si>
  <si>
    <t>TP749759</t>
  </si>
  <si>
    <t>TP749866</t>
  </si>
  <si>
    <t>TP749901</t>
  </si>
  <si>
    <t>TP749903</t>
  </si>
  <si>
    <t>TP749916</t>
  </si>
  <si>
    <t>TP749921</t>
  </si>
  <si>
    <t>TP749968</t>
  </si>
  <si>
    <t>TP750065</t>
  </si>
  <si>
    <t>TP750088</t>
  </si>
  <si>
    <t>TP750193</t>
  </si>
  <si>
    <t>TP750274</t>
  </si>
  <si>
    <t>TP750325</t>
  </si>
  <si>
    <t>TP750326</t>
  </si>
  <si>
    <t>TP750394</t>
  </si>
  <si>
    <t>TP750466</t>
  </si>
  <si>
    <t>TP750467</t>
  </si>
  <si>
    <t>TP750489</t>
  </si>
  <si>
    <t>TP750514</t>
  </si>
  <si>
    <t>TP750520</t>
  </si>
  <si>
    <t>TP750527</t>
  </si>
  <si>
    <t>TP750529</t>
  </si>
  <si>
    <t>TP750538</t>
  </si>
  <si>
    <t>TP750578</t>
  </si>
  <si>
    <t>TP750640</t>
  </si>
  <si>
    <t>TP750757</t>
  </si>
  <si>
    <t>TP750772</t>
  </si>
  <si>
    <t>TP750874</t>
  </si>
  <si>
    <t>TP750880</t>
  </si>
  <si>
    <t>TP750926</t>
  </si>
  <si>
    <t>TP750944</t>
  </si>
  <si>
    <t>TP751019</t>
  </si>
  <si>
    <t>TP751026</t>
  </si>
  <si>
    <t>TP751040</t>
  </si>
  <si>
    <t>TP751201</t>
  </si>
  <si>
    <t>TP751322</t>
  </si>
  <si>
    <t>TP751361</t>
  </si>
  <si>
    <t>TP751681</t>
  </si>
  <si>
    <t>TP751721</t>
  </si>
  <si>
    <t>TP751804</t>
  </si>
  <si>
    <t>TP751807</t>
  </si>
  <si>
    <t>TP751813</t>
  </si>
  <si>
    <t>TP751820</t>
  </si>
  <si>
    <t>TP751851</t>
  </si>
  <si>
    <t>TP751867</t>
  </si>
  <si>
    <t>TP751870</t>
  </si>
  <si>
    <t>TP751889</t>
  </si>
  <si>
    <t>TP752015</t>
  </si>
  <si>
    <t>TP752031</t>
  </si>
  <si>
    <t>TP752035</t>
  </si>
  <si>
    <t>TP752552</t>
  </si>
  <si>
    <t>TP752615</t>
  </si>
  <si>
    <t>TP752700</t>
  </si>
  <si>
    <t>TP752706</t>
  </si>
  <si>
    <t>TP752714</t>
  </si>
  <si>
    <t>TP752796</t>
  </si>
  <si>
    <t>TP752840</t>
  </si>
  <si>
    <t>TP752859</t>
  </si>
  <si>
    <t>TP752945</t>
  </si>
  <si>
    <t>TP753013</t>
  </si>
  <si>
    <t>TP753030</t>
  </si>
  <si>
    <t>TP753044</t>
  </si>
  <si>
    <t>TP753110</t>
  </si>
  <si>
    <t>TP753169</t>
  </si>
  <si>
    <t>TP753183</t>
  </si>
  <si>
    <t>TP753228</t>
  </si>
  <si>
    <t>TP753303</t>
  </si>
  <si>
    <t>TP753304</t>
  </si>
  <si>
    <t>TP753385</t>
  </si>
  <si>
    <t>TP753518</t>
  </si>
  <si>
    <t>TP753537</t>
  </si>
  <si>
    <t>TP753650</t>
  </si>
  <si>
    <t>TP753660</t>
  </si>
  <si>
    <t>TP753678</t>
  </si>
  <si>
    <t>TP753697</t>
  </si>
  <si>
    <t>TP753727</t>
  </si>
  <si>
    <t>TP753750</t>
  </si>
  <si>
    <t>TP753847</t>
  </si>
  <si>
    <t>TP753861</t>
  </si>
  <si>
    <t>TP753879</t>
  </si>
  <si>
    <t>TP754021</t>
  </si>
  <si>
    <t>TP754044</t>
  </si>
  <si>
    <t>TP754183</t>
  </si>
  <si>
    <t>TP754254</t>
  </si>
  <si>
    <t>TP754297</t>
  </si>
  <si>
    <t>TP754410</t>
  </si>
  <si>
    <t>TP754508</t>
  </si>
  <si>
    <t>TP754547</t>
  </si>
  <si>
    <t>TP754548</t>
  </si>
  <si>
    <t>TP754708</t>
  </si>
  <si>
    <t>TP754765</t>
  </si>
  <si>
    <t>TP754866</t>
  </si>
  <si>
    <t>TP754968</t>
  </si>
  <si>
    <t>TP754993</t>
  </si>
  <si>
    <t>TP755041</t>
  </si>
  <si>
    <t>TP755087</t>
  </si>
  <si>
    <t>TP755111</t>
  </si>
  <si>
    <t>TP755163</t>
  </si>
  <si>
    <t>TP755178</t>
  </si>
  <si>
    <t>TP755215</t>
  </si>
  <si>
    <t>TP755582</t>
  </si>
  <si>
    <t>TP755602</t>
  </si>
  <si>
    <t>TP755610</t>
  </si>
  <si>
    <t>TP755613</t>
  </si>
  <si>
    <t>TP755615</t>
  </si>
  <si>
    <t>TP755619</t>
  </si>
  <si>
    <t>TP755673</t>
  </si>
  <si>
    <t>TP755723</t>
  </si>
  <si>
    <t>TP755740</t>
  </si>
  <si>
    <t>TP755744</t>
  </si>
  <si>
    <t>TP755790</t>
  </si>
  <si>
    <t>TP755840</t>
  </si>
  <si>
    <t>TP755963</t>
  </si>
  <si>
    <t>TP756125</t>
  </si>
  <si>
    <t>TP756164</t>
  </si>
  <si>
    <t>TP756165</t>
  </si>
  <si>
    <t>TP756190</t>
  </si>
  <si>
    <t>TP756240</t>
  </si>
  <si>
    <t>TP756287</t>
  </si>
  <si>
    <t>TP756298</t>
  </si>
  <si>
    <t>TP756404</t>
  </si>
  <si>
    <t>TP756558</t>
  </si>
  <si>
    <t>TP756560</t>
  </si>
  <si>
    <t>TP756650</t>
  </si>
  <si>
    <t>TP757321</t>
  </si>
  <si>
    <t>TP757342</t>
  </si>
  <si>
    <t>TP757350</t>
  </si>
  <si>
    <t>TP757375</t>
  </si>
  <si>
    <t>TP757560</t>
  </si>
  <si>
    <t>TP757612</t>
  </si>
  <si>
    <t>TP757615</t>
  </si>
  <si>
    <t>TP757619</t>
  </si>
  <si>
    <t>TP757711</t>
  </si>
  <si>
    <t>TP757744</t>
  </si>
  <si>
    <t>TP757895</t>
  </si>
  <si>
    <t>TP757921</t>
  </si>
  <si>
    <t>TP757932</t>
  </si>
  <si>
    <t>TP758048</t>
  </si>
  <si>
    <t>TP758077</t>
  </si>
  <si>
    <t>TP758091</t>
  </si>
  <si>
    <t>TP758165</t>
  </si>
  <si>
    <t>TP758191</t>
  </si>
  <si>
    <t>TP758217</t>
  </si>
  <si>
    <t>TP758219</t>
  </si>
  <si>
    <t>TP758247</t>
  </si>
  <si>
    <t>TP758275</t>
  </si>
  <si>
    <t>TP758288</t>
  </si>
  <si>
    <t>TP758435</t>
  </si>
  <si>
    <t>TP758442</t>
  </si>
  <si>
    <t>TP758449</t>
  </si>
  <si>
    <t>TP758494</t>
  </si>
  <si>
    <t>TP758501</t>
  </si>
  <si>
    <t>TP758591</t>
  </si>
  <si>
    <t>TP758835</t>
  </si>
  <si>
    <t>TP758900</t>
  </si>
  <si>
    <t>TP758934</t>
  </si>
  <si>
    <t>TP758939</t>
  </si>
  <si>
    <t>TP758998</t>
  </si>
  <si>
    <t>TP759023</t>
  </si>
  <si>
    <t>TP759029</t>
  </si>
  <si>
    <t>TP759084</t>
  </si>
  <si>
    <t>TP759089</t>
  </si>
  <si>
    <t>TP759097</t>
  </si>
  <si>
    <t>TP759115</t>
  </si>
  <si>
    <t>TP759154</t>
  </si>
  <si>
    <t>TP759192</t>
  </si>
  <si>
    <t>TP759199</t>
  </si>
  <si>
    <t>TP759352</t>
  </si>
  <si>
    <t>TP759365</t>
  </si>
  <si>
    <t>TP759501</t>
  </si>
  <si>
    <t>TP759517</t>
  </si>
  <si>
    <t>TP759527</t>
  </si>
  <si>
    <t>TP759548</t>
  </si>
  <si>
    <t>TP759583</t>
  </si>
  <si>
    <t>TP759626</t>
  </si>
  <si>
    <t>TP759668</t>
  </si>
  <si>
    <t>TP759675</t>
  </si>
  <si>
    <t>TP759680</t>
  </si>
  <si>
    <t>TP759758</t>
  </si>
  <si>
    <t>TP759776</t>
  </si>
  <si>
    <t>TP759811</t>
  </si>
  <si>
    <t>TP759863</t>
  </si>
  <si>
    <t>TP759920</t>
  </si>
  <si>
    <t>TP759980</t>
  </si>
  <si>
    <t>TP759988</t>
  </si>
  <si>
    <t>TP760021</t>
  </si>
  <si>
    <t>TP760201</t>
  </si>
  <si>
    <t>TP760353</t>
  </si>
  <si>
    <t>TP760419</t>
  </si>
  <si>
    <t>TP760478</t>
  </si>
  <si>
    <t>TP760568</t>
  </si>
  <si>
    <t>TP760592</t>
  </si>
  <si>
    <t>TP760702</t>
  </si>
  <si>
    <t>TP760762</t>
  </si>
  <si>
    <t>TP760763</t>
  </si>
  <si>
    <t>TP760769</t>
  </si>
  <si>
    <t>TP760791</t>
  </si>
  <si>
    <t>TP760954</t>
  </si>
  <si>
    <t>TP761044</t>
  </si>
  <si>
    <t>TP761159</t>
  </si>
  <si>
    <t>TP761235</t>
  </si>
  <si>
    <t>TP761246</t>
  </si>
  <si>
    <t>TP761288</t>
  </si>
  <si>
    <t>TP761453</t>
  </si>
  <si>
    <t>TP761550</t>
  </si>
  <si>
    <t>TP761571</t>
  </si>
  <si>
    <t>TP761602</t>
  </si>
  <si>
    <t>TP761628</t>
  </si>
  <si>
    <t>TP761687</t>
  </si>
  <si>
    <t>TP761757</t>
  </si>
  <si>
    <t>TP761781</t>
  </si>
  <si>
    <t>TP761801</t>
  </si>
  <si>
    <t>TP761845</t>
  </si>
  <si>
    <t>TP761872</t>
  </si>
  <si>
    <t>TP761878</t>
  </si>
  <si>
    <t>TP761879</t>
  </si>
  <si>
    <t>TP761913</t>
  </si>
  <si>
    <t>TP761935</t>
  </si>
  <si>
    <t>TP762031</t>
  </si>
  <si>
    <t>TP762075</t>
  </si>
  <si>
    <t>TP762261</t>
  </si>
  <si>
    <t>TP762318</t>
  </si>
  <si>
    <t>TP762475</t>
  </si>
  <si>
    <t>TP762603</t>
  </si>
  <si>
    <t>TP762612</t>
  </si>
  <si>
    <t>TP762758</t>
  </si>
  <si>
    <t>TP762772</t>
  </si>
  <si>
    <t>TP762792</t>
  </si>
  <si>
    <t>TP762877</t>
  </si>
  <si>
    <t>TP762923</t>
  </si>
  <si>
    <t>TP762971</t>
  </si>
  <si>
    <t>TP763045</t>
  </si>
  <si>
    <t>TP763065</t>
  </si>
  <si>
    <t>TP763136</t>
  </si>
  <si>
    <t>TP763166</t>
  </si>
  <si>
    <t>TP763172</t>
  </si>
  <si>
    <t>TP763192</t>
  </si>
  <si>
    <t>TP763419</t>
  </si>
  <si>
    <t>TP763488</t>
  </si>
  <si>
    <t>TP763524</t>
  </si>
  <si>
    <t>TP763584</t>
  </si>
  <si>
    <t>TP763721</t>
  </si>
  <si>
    <t>TP763802</t>
  </si>
  <si>
    <t>TP763877</t>
  </si>
  <si>
    <t>TP763893</t>
  </si>
  <si>
    <t>TP764085</t>
  </si>
  <si>
    <t>TP764130</t>
  </si>
  <si>
    <t>TP764239</t>
  </si>
  <si>
    <t>TP764265</t>
  </si>
  <si>
    <t>TP764446</t>
  </si>
  <si>
    <t>TP764534</t>
  </si>
  <si>
    <t>TP764580</t>
  </si>
  <si>
    <t>TP764611</t>
  </si>
  <si>
    <t>TP764658</t>
  </si>
  <si>
    <t>TP764680</t>
  </si>
  <si>
    <t>TP764888</t>
  </si>
  <si>
    <t>TP764933</t>
  </si>
  <si>
    <t>TP765021</t>
  </si>
  <si>
    <t>TP765034</t>
  </si>
  <si>
    <t>TP765167</t>
  </si>
  <si>
    <t>TP765220</t>
  </si>
  <si>
    <t>TP765245</t>
  </si>
  <si>
    <t>TP765284</t>
  </si>
  <si>
    <t>TP765302</t>
  </si>
  <si>
    <t>TP765432</t>
  </si>
  <si>
    <t>TP765460</t>
  </si>
  <si>
    <t>TP765625</t>
  </si>
  <si>
    <t>TP765640</t>
  </si>
  <si>
    <t>TP765825</t>
  </si>
  <si>
    <t>TP765900</t>
  </si>
  <si>
    <t>TP765965</t>
  </si>
  <si>
    <t>TP765987</t>
  </si>
  <si>
    <t>TP765988</t>
  </si>
  <si>
    <t>TP766024</t>
  </si>
  <si>
    <t>TP766097</t>
  </si>
  <si>
    <t>TP766165</t>
  </si>
  <si>
    <t>TP766169</t>
  </si>
  <si>
    <t>TP766214</t>
  </si>
  <si>
    <t>TP766216</t>
  </si>
  <si>
    <t>TP766229</t>
  </si>
  <si>
    <t>TP766304</t>
  </si>
  <si>
    <t>TP766314</t>
  </si>
  <si>
    <t>TP766450</t>
  </si>
  <si>
    <t>TP766470</t>
  </si>
  <si>
    <t>TP766482</t>
  </si>
  <si>
    <t>TP766606</t>
  </si>
  <si>
    <t>TP766646</t>
  </si>
  <si>
    <t>TP766655</t>
  </si>
  <si>
    <t>TP766662</t>
  </si>
  <si>
    <t>TP766765</t>
  </si>
  <si>
    <t>TP766812</t>
  </si>
  <si>
    <t>TP766823</t>
  </si>
  <si>
    <t>TP766860</t>
  </si>
  <si>
    <t>TP766869</t>
  </si>
  <si>
    <t>TP766975</t>
  </si>
  <si>
    <t>TP767032</t>
  </si>
  <si>
    <t>TP767068</t>
  </si>
  <si>
    <t>TP767134</t>
  </si>
  <si>
    <t>TP767203</t>
  </si>
  <si>
    <t>TP767241</t>
  </si>
  <si>
    <t>TP767409</t>
  </si>
  <si>
    <t>TP767415</t>
  </si>
  <si>
    <t>TP767430</t>
  </si>
  <si>
    <t>TP767474</t>
  </si>
  <si>
    <t>TP767490</t>
  </si>
  <si>
    <t>TP767530</t>
  </si>
  <si>
    <t>TP767556</t>
  </si>
  <si>
    <t>TP767586</t>
  </si>
  <si>
    <t>TP767664</t>
  </si>
  <si>
    <t>TP767739</t>
  </si>
  <si>
    <t>TP767741</t>
  </si>
  <si>
    <t>TP767760</t>
  </si>
  <si>
    <t>TP767808</t>
  </si>
  <si>
    <t>TP767870</t>
  </si>
  <si>
    <t>TP767883</t>
  </si>
  <si>
    <t>TP767919</t>
  </si>
  <si>
    <t>TP767995</t>
  </si>
  <si>
    <t>TP768018</t>
  </si>
  <si>
    <t>TP768105</t>
  </si>
  <si>
    <t>TP768230</t>
  </si>
  <si>
    <t>TP768360</t>
  </si>
  <si>
    <t>TP768420</t>
  </si>
  <si>
    <t>TP768487</t>
  </si>
  <si>
    <t>TP768505</t>
  </si>
  <si>
    <t>TP768714</t>
  </si>
  <si>
    <t>TP768765</t>
  </si>
  <si>
    <t>TP768769</t>
  </si>
  <si>
    <t>TP768785</t>
  </si>
  <si>
    <t>TP768797</t>
  </si>
  <si>
    <t>TP769015</t>
  </si>
  <si>
    <t>TP769101</t>
  </si>
  <si>
    <t>TP769243</t>
  </si>
  <si>
    <t>TP769261</t>
  </si>
  <si>
    <t>TP769320</t>
  </si>
  <si>
    <t>TP769359</t>
  </si>
  <si>
    <t>TP769403</t>
  </si>
  <si>
    <t>TP769481</t>
  </si>
  <si>
    <t>TP769577</t>
  </si>
  <si>
    <t>TP769590</t>
  </si>
  <si>
    <t>TP769595</t>
  </si>
  <si>
    <t>TP769654</t>
  </si>
  <si>
    <t>TP769717</t>
  </si>
  <si>
    <t>TP769719</t>
  </si>
  <si>
    <t>TP769786</t>
  </si>
  <si>
    <t>TP769839</t>
  </si>
  <si>
    <t>TP769847</t>
  </si>
  <si>
    <t>TP769849</t>
  </si>
  <si>
    <t>TP769854</t>
  </si>
  <si>
    <t>TP770020</t>
  </si>
  <si>
    <t>TP770028</t>
  </si>
  <si>
    <t>TP770044</t>
  </si>
  <si>
    <t>TP770046</t>
  </si>
  <si>
    <t>TP770069</t>
  </si>
  <si>
    <t>TP770077</t>
  </si>
  <si>
    <t>TP770188</t>
  </si>
  <si>
    <t>TP770204</t>
  </si>
  <si>
    <t>TP770208</t>
  </si>
  <si>
    <t>TP770283</t>
  </si>
  <si>
    <t>TP770326</t>
  </si>
  <si>
    <t>TP770341</t>
  </si>
  <si>
    <t>TP770377</t>
  </si>
  <si>
    <t>TP770459</t>
  </si>
  <si>
    <t>TP770467</t>
  </si>
  <si>
    <t>TP770506</t>
  </si>
  <si>
    <t>TP770515</t>
  </si>
  <si>
    <t>TP770654</t>
  </si>
  <si>
    <t>TP770695</t>
  </si>
  <si>
    <t>TP770699</t>
  </si>
  <si>
    <t>TP770722</t>
  </si>
  <si>
    <t>TP770736</t>
  </si>
  <si>
    <t>TP770834</t>
  </si>
  <si>
    <t>TP770895</t>
  </si>
  <si>
    <t>TP770946</t>
  </si>
  <si>
    <t>TP771122</t>
  </si>
  <si>
    <t>TP771131</t>
  </si>
  <si>
    <t>TP771187</t>
  </si>
  <si>
    <t>TP771237</t>
  </si>
  <si>
    <t>TP771256</t>
  </si>
  <si>
    <t>TP771300</t>
  </si>
  <si>
    <t>TP771477</t>
  </si>
  <si>
    <t>TP771597</t>
  </si>
  <si>
    <t>TP771656</t>
  </si>
  <si>
    <t>TP771674</t>
  </si>
  <si>
    <t>TP771763</t>
  </si>
  <si>
    <t>TP771799</t>
  </si>
  <si>
    <t>TP771928</t>
  </si>
  <si>
    <t>TP771930</t>
  </si>
  <si>
    <t>TP771967</t>
  </si>
  <si>
    <t>TP772178</t>
  </si>
  <si>
    <t>TP772190</t>
  </si>
  <si>
    <t>TP772243</t>
  </si>
  <si>
    <t>TP772271</t>
  </si>
  <si>
    <t>TP772316</t>
  </si>
  <si>
    <t>TP772349</t>
  </si>
  <si>
    <t>TP772377</t>
  </si>
  <si>
    <t>TP772409</t>
  </si>
  <si>
    <t>TP772416</t>
  </si>
  <si>
    <t>TP772551</t>
  </si>
  <si>
    <t>TP772558</t>
  </si>
  <si>
    <t>TP772589</t>
  </si>
  <si>
    <t>TP772632</t>
  </si>
  <si>
    <t>TP772648</t>
  </si>
  <si>
    <t>TP772665</t>
  </si>
  <si>
    <t>TP772685</t>
  </si>
  <si>
    <t>TP772838</t>
  </si>
  <si>
    <t>TP772842</t>
  </si>
  <si>
    <t>TP772843</t>
  </si>
  <si>
    <t>TP772845</t>
  </si>
  <si>
    <t>TP772960</t>
  </si>
  <si>
    <t>TP773027</t>
  </si>
  <si>
    <t>TP773122</t>
  </si>
  <si>
    <t>TP773172</t>
  </si>
  <si>
    <t>TP773311</t>
  </si>
  <si>
    <t>TP773343</t>
  </si>
  <si>
    <t>TP773474</t>
  </si>
  <si>
    <t>TP773490</t>
  </si>
  <si>
    <t>TP773496</t>
  </si>
  <si>
    <t>TP773510</t>
  </si>
  <si>
    <t>TP773670</t>
  </si>
  <si>
    <t>TP773708</t>
  </si>
  <si>
    <t>TP773754</t>
  </si>
  <si>
    <t>TP773777</t>
  </si>
  <si>
    <t>TP773795</t>
  </si>
  <si>
    <t>TP773866</t>
  </si>
  <si>
    <t>TP773869</t>
  </si>
  <si>
    <t>TP773880</t>
  </si>
  <si>
    <t>TP773940</t>
  </si>
  <si>
    <t>TP773989</t>
  </si>
  <si>
    <t>TP774033</t>
  </si>
  <si>
    <t>TP774045</t>
  </si>
  <si>
    <t>TP774050</t>
  </si>
  <si>
    <t>TP774114</t>
  </si>
  <si>
    <t>TP774290</t>
  </si>
  <si>
    <t>TP774443</t>
  </si>
  <si>
    <t>TP774504</t>
  </si>
  <si>
    <t>TP774685</t>
  </si>
  <si>
    <t>TP774707</t>
  </si>
  <si>
    <t>TP774715</t>
  </si>
  <si>
    <t>TP774779</t>
  </si>
  <si>
    <t>TP774809</t>
  </si>
  <si>
    <t>TP774822</t>
  </si>
  <si>
    <t>TP774948</t>
  </si>
  <si>
    <t>TP774963</t>
  </si>
  <si>
    <t>TP774975</t>
  </si>
  <si>
    <t>TP775027</t>
  </si>
  <si>
    <t>TP775205</t>
  </si>
  <si>
    <t>TP775241</t>
  </si>
  <si>
    <t>TP775346</t>
  </si>
  <si>
    <t>TP775417</t>
  </si>
  <si>
    <t>TP775572</t>
  </si>
  <si>
    <t>TP775577</t>
  </si>
  <si>
    <t>TP775667</t>
  </si>
  <si>
    <t>TP775704</t>
  </si>
  <si>
    <t>TP775724</t>
  </si>
  <si>
    <t>TP775725</t>
  </si>
  <si>
    <t>TP775734</t>
  </si>
  <si>
    <t>TP775752</t>
  </si>
  <si>
    <t>TP775834</t>
  </si>
  <si>
    <t>TP775845</t>
  </si>
  <si>
    <t>TP775891</t>
  </si>
  <si>
    <t>TP775942</t>
  </si>
  <si>
    <t>TP775944</t>
  </si>
  <si>
    <t>TP775950</t>
  </si>
  <si>
    <t>TP775998</t>
  </si>
  <si>
    <t>TP776050</t>
  </si>
  <si>
    <t>TP776059</t>
  </si>
  <si>
    <t>TP776063</t>
  </si>
  <si>
    <t>TP776101</t>
  </si>
  <si>
    <t>TP776110</t>
  </si>
  <si>
    <t>TP776136</t>
  </si>
  <si>
    <t>TP776140</t>
  </si>
  <si>
    <t>TP776266</t>
  </si>
  <si>
    <t>TP776270</t>
  </si>
  <si>
    <t>TP776290</t>
  </si>
  <si>
    <t>TP776389</t>
  </si>
  <si>
    <t>TP776599</t>
  </si>
  <si>
    <t>TP776760</t>
  </si>
  <si>
    <t>TP776875</t>
  </si>
  <si>
    <t>TP776971</t>
  </si>
  <si>
    <t>TP777091</t>
  </si>
  <si>
    <t>TP777165</t>
  </si>
  <si>
    <t>TP777213</t>
  </si>
  <si>
    <t>TP777244</t>
  </si>
  <si>
    <t>TP777254</t>
  </si>
  <si>
    <t>TP777298</t>
  </si>
  <si>
    <t>TP777320</t>
  </si>
  <si>
    <t>TP777340</t>
  </si>
  <si>
    <t>TP777430</t>
  </si>
  <si>
    <t>TP777444</t>
  </si>
  <si>
    <t>TP777464</t>
  </si>
  <si>
    <t>TP777508</t>
  </si>
  <si>
    <t>TP777696</t>
  </si>
  <si>
    <t>TP777730</t>
  </si>
  <si>
    <t>TP777795</t>
  </si>
  <si>
    <t>TP777812</t>
  </si>
  <si>
    <t>TP777842</t>
  </si>
  <si>
    <t>TP777902</t>
  </si>
  <si>
    <t>TP777906</t>
  </si>
  <si>
    <t>TP778067</t>
  </si>
  <si>
    <t>TP778072</t>
  </si>
  <si>
    <t>TP778083</t>
  </si>
  <si>
    <t>TP778088</t>
  </si>
  <si>
    <t>TP778193</t>
  </si>
  <si>
    <t>TP778226</t>
  </si>
  <si>
    <t>TP778231</t>
  </si>
  <si>
    <t>TP778256</t>
  </si>
  <si>
    <t>TP778261</t>
  </si>
  <si>
    <t>TP778291</t>
  </si>
  <si>
    <t>TP778311</t>
  </si>
  <si>
    <t>TP778331</t>
  </si>
  <si>
    <t>TP778343</t>
  </si>
  <si>
    <t>TP778351</t>
  </si>
  <si>
    <t>TP778374</t>
  </si>
  <si>
    <t>TP778451</t>
  </si>
  <si>
    <t>TP778486</t>
  </si>
  <si>
    <t>TP778560</t>
  </si>
  <si>
    <t>TP778693</t>
  </si>
  <si>
    <t>TP778717</t>
  </si>
  <si>
    <t>TP778721</t>
  </si>
  <si>
    <t>TP778793</t>
  </si>
  <si>
    <t>TP778849</t>
  </si>
  <si>
    <t>TP778881</t>
  </si>
  <si>
    <t>TP778929</t>
  </si>
  <si>
    <t>TP779289</t>
  </si>
  <si>
    <t>TP779403</t>
  </si>
  <si>
    <t>TP779630</t>
  </si>
  <si>
    <t>TP779645</t>
  </si>
  <si>
    <t>TP779651</t>
  </si>
  <si>
    <t>TP779762</t>
  </si>
  <si>
    <t>TP779961</t>
  </si>
  <si>
    <t>TP780019</t>
  </si>
  <si>
    <t>TP780069</t>
  </si>
  <si>
    <t>TP780122</t>
  </si>
  <si>
    <t>TP780145</t>
  </si>
  <si>
    <t>TP780370</t>
  </si>
  <si>
    <t>TP780415</t>
  </si>
  <si>
    <t>TP780453</t>
  </si>
  <si>
    <t>TP780471</t>
  </si>
  <si>
    <t>TP780634</t>
  </si>
  <si>
    <t>TP780642</t>
  </si>
  <si>
    <t>TP780644</t>
  </si>
  <si>
    <t>TP780666</t>
  </si>
  <si>
    <t>TP780708</t>
  </si>
  <si>
    <t>TP780771</t>
  </si>
  <si>
    <t>TP780884</t>
  </si>
  <si>
    <t>TP780920</t>
  </si>
  <si>
    <t>TP781083</t>
  </si>
  <si>
    <t>TP781086</t>
  </si>
  <si>
    <t>TP781117</t>
  </si>
  <si>
    <t>TP781181</t>
  </si>
  <si>
    <t>TP781185</t>
  </si>
  <si>
    <t>TP781209</t>
  </si>
  <si>
    <t>TP781275</t>
  </si>
  <si>
    <t>TP781433</t>
  </si>
  <si>
    <t>TP781436</t>
  </si>
  <si>
    <t>TP781488</t>
  </si>
  <si>
    <t>TP781543</t>
  </si>
  <si>
    <t>TP781612</t>
  </si>
  <si>
    <t>TP781623</t>
  </si>
  <si>
    <t>TP781629</t>
  </si>
  <si>
    <t>TP781814</t>
  </si>
  <si>
    <t>TP781835</t>
  </si>
  <si>
    <t>TP781837</t>
  </si>
  <si>
    <t>TP781847</t>
  </si>
  <si>
    <t>TP781859</t>
  </si>
  <si>
    <t>TP781872</t>
  </si>
  <si>
    <t>TP781971</t>
  </si>
  <si>
    <t>TP781982</t>
  </si>
  <si>
    <t>TP782213</t>
  </si>
  <si>
    <t>TP782266</t>
  </si>
  <si>
    <t>TP782285</t>
  </si>
  <si>
    <t>TP782314</t>
  </si>
  <si>
    <t>TP782320</t>
  </si>
  <si>
    <t>TP782591</t>
  </si>
  <si>
    <t>TP782649</t>
  </si>
  <si>
    <t>TP782683</t>
  </si>
  <si>
    <t>TP782696</t>
  </si>
  <si>
    <t>TP782703</t>
  </si>
  <si>
    <t>TP782838</t>
  </si>
  <si>
    <t>TP782840</t>
  </si>
  <si>
    <t>TP782860</t>
  </si>
  <si>
    <t>TP783024</t>
  </si>
  <si>
    <t>TP783096</t>
  </si>
  <si>
    <t>TP783172</t>
  </si>
  <si>
    <t>TP783212</t>
  </si>
  <si>
    <t>TP783255</t>
  </si>
  <si>
    <t>TP783394</t>
  </si>
  <si>
    <t>TP783398</t>
  </si>
  <si>
    <t>TP783400</t>
  </si>
  <si>
    <t>TP783534</t>
  </si>
  <si>
    <t>TP783561</t>
  </si>
  <si>
    <t>TP783653</t>
  </si>
  <si>
    <t>TP783714</t>
  </si>
  <si>
    <t>TP783734</t>
  </si>
  <si>
    <t>TP783781</t>
  </si>
  <si>
    <t>TP783834</t>
  </si>
  <si>
    <t>TP783959</t>
  </si>
  <si>
    <t>TP784002</t>
  </si>
  <si>
    <t>TP784042</t>
  </si>
  <si>
    <t>TP784055</t>
  </si>
  <si>
    <t>TP784063</t>
  </si>
  <si>
    <t>TP784128</t>
  </si>
  <si>
    <t>TP784135</t>
  </si>
  <si>
    <t>TP784208</t>
  </si>
  <si>
    <t>TP784346</t>
  </si>
  <si>
    <t>TP784356</t>
  </si>
  <si>
    <t>TP784423</t>
  </si>
  <si>
    <t>TP784444</t>
  </si>
  <si>
    <t>TP784618</t>
  </si>
  <si>
    <t>TP784632</t>
  </si>
  <si>
    <t>TP784672</t>
  </si>
  <si>
    <t>TP784723</t>
  </si>
  <si>
    <t>TP784809</t>
  </si>
  <si>
    <t>TP784855</t>
  </si>
  <si>
    <t>TP785012</t>
  </si>
  <si>
    <t>TP785028</t>
  </si>
  <si>
    <t>TP785151</t>
  </si>
  <si>
    <t>TP785178</t>
  </si>
  <si>
    <t>TP785211</t>
  </si>
  <si>
    <t>TP785259</t>
  </si>
  <si>
    <t>TP785317</t>
  </si>
  <si>
    <t>TP785319</t>
  </si>
  <si>
    <t>TP785369</t>
  </si>
  <si>
    <t>TP785428</t>
  </si>
  <si>
    <t>TP785457</t>
  </si>
  <si>
    <t>TP785517</t>
  </si>
  <si>
    <t>TP785561</t>
  </si>
  <si>
    <t>TP785585</t>
  </si>
  <si>
    <t>TP785592</t>
  </si>
  <si>
    <t>TP785663</t>
  </si>
  <si>
    <t>TP785690</t>
  </si>
  <si>
    <t>TP785708</t>
  </si>
  <si>
    <t>TP785740</t>
  </si>
  <si>
    <t>TP785758</t>
  </si>
  <si>
    <t>TP785834</t>
  </si>
  <si>
    <t>TP785868</t>
  </si>
  <si>
    <t>TP786000</t>
  </si>
  <si>
    <t>TP786071</t>
  </si>
  <si>
    <t>TP786079</t>
  </si>
  <si>
    <t>TP786113</t>
  </si>
  <si>
    <t>TP786169</t>
  </si>
  <si>
    <t>TP786176</t>
  </si>
  <si>
    <t>TP786274</t>
  </si>
  <si>
    <t>TP786333</t>
  </si>
  <si>
    <t>TP786408</t>
  </si>
  <si>
    <t>TP786555</t>
  </si>
  <si>
    <t>TP786563</t>
  </si>
  <si>
    <t>TP786567</t>
  </si>
  <si>
    <t>TP786649</t>
  </si>
  <si>
    <t>TP786668</t>
  </si>
  <si>
    <t>TP786707</t>
  </si>
  <si>
    <t>TP786732</t>
  </si>
  <si>
    <t>TP786754</t>
  </si>
  <si>
    <t>TP786781</t>
  </si>
  <si>
    <t>TP786831</t>
  </si>
  <si>
    <t>TP786862</t>
  </si>
  <si>
    <t>TP786911</t>
  </si>
  <si>
    <t>TP786913</t>
  </si>
  <si>
    <t>TP786919</t>
  </si>
  <si>
    <t>TP786986</t>
  </si>
  <si>
    <t>TP787000</t>
  </si>
  <si>
    <t>TP787045</t>
  </si>
  <si>
    <t>TP787108</t>
  </si>
  <si>
    <t>TP787129</t>
  </si>
  <si>
    <t>TP787140</t>
  </si>
  <si>
    <t>TP787142</t>
  </si>
  <si>
    <t>TP787166</t>
  </si>
  <si>
    <t>TP787236</t>
  </si>
  <si>
    <t>TP787298</t>
  </si>
  <si>
    <t>TP787361</t>
  </si>
  <si>
    <t>TP787396</t>
  </si>
  <si>
    <t>TP787540</t>
  </si>
  <si>
    <t>TP787564</t>
  </si>
  <si>
    <t>TP787593</t>
  </si>
  <si>
    <t>TP787642</t>
  </si>
  <si>
    <t>TP787723</t>
  </si>
  <si>
    <t>TP787741</t>
  </si>
  <si>
    <t>TP787760</t>
  </si>
  <si>
    <t>TP787782</t>
  </si>
  <si>
    <t>TP787829</t>
  </si>
  <si>
    <t>TP787868</t>
  </si>
  <si>
    <t>TP787881</t>
  </si>
  <si>
    <t>TP787885</t>
  </si>
  <si>
    <t>TP787897</t>
  </si>
  <si>
    <t>TP787938</t>
  </si>
  <si>
    <t>TP788108</t>
  </si>
  <si>
    <t>TP788121</t>
  </si>
  <si>
    <t>TP788125</t>
  </si>
  <si>
    <t>TP788128</t>
  </si>
  <si>
    <t>TP788147</t>
  </si>
  <si>
    <t>TP788169</t>
  </si>
  <si>
    <t>TP788176</t>
  </si>
  <si>
    <t>TP788285</t>
  </si>
  <si>
    <t>TP788306</t>
  </si>
  <si>
    <t>TP788376</t>
  </si>
  <si>
    <t>TP788417</t>
  </si>
  <si>
    <t>TP788460</t>
  </si>
  <si>
    <t>TP788468</t>
  </si>
  <si>
    <t>TP788487</t>
  </si>
  <si>
    <t>TP788512</t>
  </si>
  <si>
    <t>TP788525</t>
  </si>
  <si>
    <t>TP788533</t>
  </si>
  <si>
    <t>TP788586</t>
  </si>
  <si>
    <t>TP788695</t>
  </si>
  <si>
    <t>TP788752</t>
  </si>
  <si>
    <t>TP788761</t>
  </si>
  <si>
    <t>TP788791</t>
  </si>
  <si>
    <t>TP788844</t>
  </si>
  <si>
    <t>TP788858</t>
  </si>
  <si>
    <t>TP788878</t>
  </si>
  <si>
    <t>TP788932</t>
  </si>
  <si>
    <t>TP789239</t>
  </si>
  <si>
    <t>TP789274</t>
  </si>
  <si>
    <t>TP789303</t>
  </si>
  <si>
    <t>TP789324</t>
  </si>
  <si>
    <t>TP789478</t>
  </si>
  <si>
    <t>TP789490</t>
  </si>
  <si>
    <t>TP789496</t>
  </si>
  <si>
    <t>TP789502</t>
  </si>
  <si>
    <t>TP789511</t>
  </si>
  <si>
    <t>TP789525</t>
  </si>
  <si>
    <t>TP789643</t>
  </si>
  <si>
    <t>TP789647</t>
  </si>
  <si>
    <t>TP789849</t>
  </si>
  <si>
    <t>TP789863</t>
  </si>
  <si>
    <t>TP789868</t>
  </si>
  <si>
    <t>TP789881</t>
  </si>
  <si>
    <t>TP789922</t>
  </si>
  <si>
    <t>TP789962</t>
  </si>
  <si>
    <t>TP790069</t>
  </si>
  <si>
    <t>TP790103</t>
  </si>
  <si>
    <t>TP790135</t>
  </si>
  <si>
    <t>TP790153</t>
  </si>
  <si>
    <t>TP790211</t>
  </si>
  <si>
    <t>TP790221</t>
  </si>
  <si>
    <t>TP790298</t>
  </si>
  <si>
    <t>TP790301</t>
  </si>
  <si>
    <t>TP790487</t>
  </si>
  <si>
    <t>TP790495</t>
  </si>
  <si>
    <t>TP790509</t>
  </si>
  <si>
    <t>TP790645</t>
  </si>
  <si>
    <t>TP790743</t>
  </si>
  <si>
    <t>TP790771</t>
  </si>
  <si>
    <t>TP790783</t>
  </si>
  <si>
    <t>TP790794</t>
  </si>
  <si>
    <t>TP790795</t>
  </si>
  <si>
    <t>TP790810</t>
  </si>
  <si>
    <t>TP790844</t>
  </si>
  <si>
    <t>TP790891</t>
  </si>
  <si>
    <t>TP790981</t>
  </si>
  <si>
    <t>TP790986</t>
  </si>
  <si>
    <t>TP791036</t>
  </si>
  <si>
    <t>TP791089</t>
  </si>
  <si>
    <t>TP791118</t>
  </si>
  <si>
    <t>TP791181</t>
  </si>
  <si>
    <t>TP791230</t>
  </si>
  <si>
    <t>TP791305</t>
  </si>
  <si>
    <t>TP791364</t>
  </si>
  <si>
    <t>TP791370</t>
  </si>
  <si>
    <t>TP791418</t>
  </si>
  <si>
    <t>TP791522</t>
  </si>
  <si>
    <t>TP791664</t>
  </si>
  <si>
    <t>TP791681</t>
  </si>
  <si>
    <t>TP791712</t>
  </si>
  <si>
    <t>TP791721</t>
  </si>
  <si>
    <t>TP791750</t>
  </si>
  <si>
    <t>TP791833</t>
  </si>
  <si>
    <t>TP792213</t>
  </si>
  <si>
    <t>TP792244</t>
  </si>
  <si>
    <t>TP792448</t>
  </si>
  <si>
    <t>TP792572</t>
  </si>
  <si>
    <t>TP792645</t>
  </si>
  <si>
    <t>TP792717</t>
  </si>
  <si>
    <t>TP792816</t>
  </si>
  <si>
    <t>TP792836</t>
  </si>
  <si>
    <t>TP792944</t>
  </si>
  <si>
    <t>TP792956</t>
  </si>
  <si>
    <t>TP792995</t>
  </si>
  <si>
    <t>TP793079</t>
  </si>
  <si>
    <t>TP793328</t>
  </si>
  <si>
    <t>TP793334</t>
  </si>
  <si>
    <t>TP793406</t>
  </si>
  <si>
    <t>TP793469</t>
  </si>
  <si>
    <t>TP793535</t>
  </si>
  <si>
    <t>TP793558</t>
  </si>
  <si>
    <t>TP793563</t>
  </si>
  <si>
    <t>TP793934</t>
  </si>
  <si>
    <t>TP794116</t>
  </si>
  <si>
    <t>TP794138</t>
  </si>
  <si>
    <t>TP794253</t>
  </si>
  <si>
    <t>TP794254</t>
  </si>
  <si>
    <t>TP794382</t>
  </si>
  <si>
    <t>TP794410</t>
  </si>
  <si>
    <t>TP794413</t>
  </si>
  <si>
    <t>TP794443</t>
  </si>
  <si>
    <t>TP794464</t>
  </si>
  <si>
    <t>TP794546</t>
  </si>
  <si>
    <t>TP794569</t>
  </si>
  <si>
    <t>TP794636</t>
  </si>
  <si>
    <t>TP794667</t>
  </si>
  <si>
    <t>TP794672</t>
  </si>
  <si>
    <t>TP794676</t>
  </si>
  <si>
    <t>TP794708</t>
  </si>
  <si>
    <t>TP794726</t>
  </si>
  <si>
    <t>TP794793</t>
  </si>
  <si>
    <t>TP794882</t>
  </si>
  <si>
    <t>TP794906</t>
  </si>
  <si>
    <t>TP795010</t>
  </si>
  <si>
    <t>TP795013</t>
  </si>
  <si>
    <t>TP795071</t>
  </si>
  <si>
    <t>TP795074</t>
  </si>
  <si>
    <t>TP795095</t>
  </si>
  <si>
    <t>TP795152</t>
  </si>
  <si>
    <t>TP795230</t>
  </si>
  <si>
    <t>TP795258</t>
  </si>
  <si>
    <t>TP795263</t>
  </si>
  <si>
    <t>TP795301</t>
  </si>
  <si>
    <t>TP795334</t>
  </si>
  <si>
    <t>TP795407</t>
  </si>
  <si>
    <t>TP795416</t>
  </si>
  <si>
    <t>TP795437</t>
  </si>
  <si>
    <t>TP795498</t>
  </si>
  <si>
    <t>TP795525</t>
  </si>
  <si>
    <t>TP795530</t>
  </si>
  <si>
    <t>TP795582</t>
  </si>
  <si>
    <t>TP795642</t>
  </si>
  <si>
    <t>TP795648</t>
  </si>
  <si>
    <t>TP795667</t>
  </si>
  <si>
    <t>TP795847</t>
  </si>
  <si>
    <t>TP796006</t>
  </si>
  <si>
    <t>TP796127</t>
  </si>
  <si>
    <t>TP796391</t>
  </si>
  <si>
    <t>TP796422</t>
  </si>
  <si>
    <t>TP796611</t>
  </si>
  <si>
    <t>TP796634</t>
  </si>
  <si>
    <t>TP796662</t>
  </si>
  <si>
    <t>TP796712</t>
  </si>
  <si>
    <t>TP796715</t>
  </si>
  <si>
    <t>TP796726</t>
  </si>
  <si>
    <t>TP796812</t>
  </si>
  <si>
    <t>TP796947</t>
  </si>
  <si>
    <t>TP797002</t>
  </si>
  <si>
    <t>TP797039</t>
  </si>
  <si>
    <t>TP797051</t>
  </si>
  <si>
    <t>TP797067</t>
  </si>
  <si>
    <t>TP797079</t>
  </si>
  <si>
    <t>TP797083</t>
  </si>
  <si>
    <t>TP797211</t>
  </si>
  <si>
    <t>TP797248</t>
  </si>
  <si>
    <t>TP797273</t>
  </si>
  <si>
    <t>TP797318</t>
  </si>
  <si>
    <t>TP797415</t>
  </si>
  <si>
    <t>TP797422</t>
  </si>
  <si>
    <t>TP797425</t>
  </si>
  <si>
    <t>TP797450</t>
  </si>
  <si>
    <t>TP797611</t>
  </si>
  <si>
    <t>TP797769</t>
  </si>
  <si>
    <t>TP797783</t>
  </si>
  <si>
    <t>TP797808</t>
  </si>
  <si>
    <t>TP797882</t>
  </si>
  <si>
    <t>TP798101</t>
  </si>
  <si>
    <t>TP798238</t>
  </si>
  <si>
    <t>TP798247</t>
  </si>
  <si>
    <t>TP798254</t>
  </si>
  <si>
    <t>TP798266</t>
  </si>
  <si>
    <t>TP798324</t>
  </si>
  <si>
    <t>TP798331</t>
  </si>
  <si>
    <t>TP798452</t>
  </si>
  <si>
    <t>TP798504</t>
  </si>
  <si>
    <t>TP798526</t>
  </si>
  <si>
    <t>TP798643</t>
  </si>
  <si>
    <t>TP798652</t>
  </si>
  <si>
    <t>TP798665</t>
  </si>
  <si>
    <t>TP798778</t>
  </si>
  <si>
    <t>TP799393</t>
  </si>
  <si>
    <t>TP799398</t>
  </si>
  <si>
    <t>TP799489</t>
  </si>
  <si>
    <t>TP799542</t>
  </si>
  <si>
    <t>TP799567</t>
  </si>
  <si>
    <t>TP799587</t>
  </si>
  <si>
    <t>TP799676</t>
  </si>
  <si>
    <t>TP799706</t>
  </si>
  <si>
    <t>TP799767</t>
  </si>
  <si>
    <t>TP799857</t>
  </si>
  <si>
    <t>TP799863</t>
  </si>
  <si>
    <t>TP799869</t>
  </si>
  <si>
    <t>TP799952</t>
  </si>
  <si>
    <t>TP799973</t>
  </si>
  <si>
    <t>TP799988</t>
  </si>
  <si>
    <t>TP799993</t>
  </si>
  <si>
    <t>TP800000</t>
  </si>
  <si>
    <t>TP800082</t>
  </si>
  <si>
    <t>TP800100</t>
  </si>
  <si>
    <t>TP800106</t>
  </si>
  <si>
    <t>TP800162</t>
  </si>
  <si>
    <t>TP800169</t>
  </si>
  <si>
    <t>TP800283</t>
  </si>
  <si>
    <t>TP800413</t>
  </si>
  <si>
    <t>TP800418</t>
  </si>
  <si>
    <t>TP800568</t>
  </si>
  <si>
    <t>TP800677</t>
  </si>
  <si>
    <t>TP800734</t>
  </si>
  <si>
    <t>TP800800</t>
  </si>
  <si>
    <t>TP800809</t>
  </si>
  <si>
    <t>TP800917</t>
  </si>
  <si>
    <t>TP801025</t>
  </si>
  <si>
    <t>TP801033</t>
  </si>
  <si>
    <t>TP801096</t>
  </si>
  <si>
    <t>TP801138</t>
  </si>
  <si>
    <t>TP801188</t>
  </si>
  <si>
    <t>TP801261</t>
  </si>
  <si>
    <t>TP801262</t>
  </si>
  <si>
    <t>TP801271</t>
  </si>
  <si>
    <t>TP801278</t>
  </si>
  <si>
    <t>TP801280</t>
  </si>
  <si>
    <t>TP801303</t>
  </si>
  <si>
    <t>TP801370</t>
  </si>
  <si>
    <t>TP801546</t>
  </si>
  <si>
    <t>TP801604</t>
  </si>
  <si>
    <t>TP801619</t>
  </si>
  <si>
    <t>TP801648</t>
  </si>
  <si>
    <t>TP801703</t>
  </si>
  <si>
    <t>TP801732</t>
  </si>
  <si>
    <t>TP801799</t>
  </si>
  <si>
    <t>TP801802</t>
  </si>
  <si>
    <t>TP801880</t>
  </si>
  <si>
    <t>TP801907</t>
  </si>
  <si>
    <t>TP801916</t>
  </si>
  <si>
    <t>TP801920</t>
  </si>
  <si>
    <t>TP801941</t>
  </si>
  <si>
    <t>TP801959</t>
  </si>
  <si>
    <t>TP801991</t>
  </si>
  <si>
    <t>TP802013</t>
  </si>
  <si>
    <t>TP802029</t>
  </si>
  <si>
    <t>TP802068</t>
  </si>
  <si>
    <t>TP802077</t>
  </si>
  <si>
    <t>TP802084</t>
  </si>
  <si>
    <t>TP802099</t>
  </si>
  <si>
    <t>TP802117</t>
  </si>
  <si>
    <t>TP802166</t>
  </si>
  <si>
    <t>TP802287</t>
  </si>
  <si>
    <t>TP802301</t>
  </si>
  <si>
    <t>TP802322</t>
  </si>
  <si>
    <t>TP802382</t>
  </si>
  <si>
    <t>TP802412</t>
  </si>
  <si>
    <t>TP802433</t>
  </si>
  <si>
    <t>TP802562</t>
  </si>
  <si>
    <t>TP802577</t>
  </si>
  <si>
    <t>TP802581</t>
  </si>
  <si>
    <t>TP802615</t>
  </si>
  <si>
    <t>TP802672</t>
  </si>
  <si>
    <t>TP802844</t>
  </si>
  <si>
    <t>TP802851</t>
  </si>
  <si>
    <t>TP802890</t>
  </si>
  <si>
    <t>TP802937</t>
  </si>
  <si>
    <t>TP803048</t>
  </si>
  <si>
    <t>TP803239</t>
  </si>
  <si>
    <t>TP803259</t>
  </si>
  <si>
    <t>TP803295</t>
  </si>
  <si>
    <t>TP803325</t>
  </si>
  <si>
    <t>TP803333</t>
  </si>
  <si>
    <t>TP803367</t>
  </si>
  <si>
    <t>TP803393</t>
  </si>
  <si>
    <t>TP803468</t>
  </si>
  <si>
    <t>TP803512</t>
  </si>
  <si>
    <t>TP803662</t>
  </si>
  <si>
    <t>TP803876</t>
  </si>
  <si>
    <t>TP803901</t>
  </si>
  <si>
    <t>TP803926</t>
  </si>
  <si>
    <t>TP804108</t>
  </si>
  <si>
    <t>TP804124</t>
  </si>
  <si>
    <t>TP804144</t>
  </si>
  <si>
    <t>TP804160</t>
  </si>
  <si>
    <t>TP804180</t>
  </si>
  <si>
    <t>TP804248</t>
  </si>
  <si>
    <t>TP804275</t>
  </si>
  <si>
    <t>TP804333</t>
  </si>
  <si>
    <t>TP804512</t>
  </si>
  <si>
    <t>TP804528</t>
  </si>
  <si>
    <t>TP804552</t>
  </si>
  <si>
    <t>TP804730</t>
  </si>
  <si>
    <t>TP804745</t>
  </si>
  <si>
    <t>TP804767</t>
  </si>
  <si>
    <t>TP804790</t>
  </si>
  <si>
    <t>TP805017</t>
  </si>
  <si>
    <t>TP805024</t>
  </si>
  <si>
    <t>TP805208</t>
  </si>
  <si>
    <t>TP805217</t>
  </si>
  <si>
    <t>TP805227</t>
  </si>
  <si>
    <t>TP805262</t>
  </si>
  <si>
    <t>TP805323</t>
  </si>
  <si>
    <t>TP805347</t>
  </si>
  <si>
    <t>TP805420</t>
  </si>
  <si>
    <t>TP805442</t>
  </si>
  <si>
    <t>TP805461</t>
  </si>
  <si>
    <t>TP805469</t>
  </si>
  <si>
    <t>TP805477</t>
  </si>
  <si>
    <t>TP805642</t>
  </si>
  <si>
    <t>TP805691</t>
  </si>
  <si>
    <t>TP805698</t>
  </si>
  <si>
    <t>TP805729</t>
  </si>
  <si>
    <t>TP805819</t>
  </si>
  <si>
    <t>TP805832</t>
  </si>
  <si>
    <t>TP805955</t>
  </si>
  <si>
    <t>TP805981</t>
  </si>
  <si>
    <t>TP806019</t>
  </si>
  <si>
    <t>TP806020</t>
  </si>
  <si>
    <t>TP806054</t>
  </si>
  <si>
    <t>TP806112</t>
  </si>
  <si>
    <t>TP806114</t>
  </si>
  <si>
    <t>TP806145</t>
  </si>
  <si>
    <t>TP806204</t>
  </si>
  <si>
    <t>TP806308</t>
  </si>
  <si>
    <t>TP806450</t>
  </si>
  <si>
    <t>TP806672</t>
  </si>
  <si>
    <t>TP806693</t>
  </si>
  <si>
    <t>TP806753</t>
  </si>
  <si>
    <t>TP806771</t>
  </si>
  <si>
    <t>TP807076</t>
  </si>
  <si>
    <t>TP807137</t>
  </si>
  <si>
    <t>TP807153</t>
  </si>
  <si>
    <t>TP807205</t>
  </si>
  <si>
    <t>TP807213</t>
  </si>
  <si>
    <t>TP807226</t>
  </si>
  <si>
    <t>TP807231</t>
  </si>
  <si>
    <t>TP807274</t>
  </si>
  <si>
    <t>TP807286</t>
  </si>
  <si>
    <t>TP807287</t>
  </si>
  <si>
    <t>TP807310</t>
  </si>
  <si>
    <t>TP807327</t>
  </si>
  <si>
    <t>TP807352</t>
  </si>
  <si>
    <t>TP807374</t>
  </si>
  <si>
    <t>TP807456</t>
  </si>
  <si>
    <t>TP807476</t>
  </si>
  <si>
    <t>TP807617</t>
  </si>
  <si>
    <t>TP807633</t>
  </si>
  <si>
    <t>TP807742</t>
  </si>
  <si>
    <t>TP807817</t>
  </si>
  <si>
    <t>TP807820</t>
  </si>
  <si>
    <t>TP807834</t>
  </si>
  <si>
    <t>TP807843</t>
  </si>
  <si>
    <t>TP807936</t>
  </si>
  <si>
    <t>TP807949</t>
  </si>
  <si>
    <t>TP808037</t>
  </si>
  <si>
    <t>TP808057</t>
  </si>
  <si>
    <t>TP808072</t>
  </si>
  <si>
    <t>TP808131</t>
  </si>
  <si>
    <t>TP808195</t>
  </si>
  <si>
    <t>TP808264</t>
  </si>
  <si>
    <t>TP808266</t>
  </si>
  <si>
    <t>TP808334</t>
  </si>
  <si>
    <t>TP808392</t>
  </si>
  <si>
    <t>TP808425</t>
  </si>
  <si>
    <t>TP808442</t>
  </si>
  <si>
    <t>TP808480</t>
  </si>
  <si>
    <t>TP808521</t>
  </si>
  <si>
    <t>TP808539</t>
  </si>
  <si>
    <t>TP808595</t>
  </si>
  <si>
    <t>TP808618</t>
  </si>
  <si>
    <t>TP808677</t>
  </si>
  <si>
    <t>TP808856</t>
  </si>
  <si>
    <t>TP808876</t>
  </si>
  <si>
    <t>TP808992</t>
  </si>
  <si>
    <t>TP809359</t>
  </si>
  <si>
    <t>TP809486</t>
  </si>
  <si>
    <t>TP809774</t>
  </si>
  <si>
    <t>TP809778</t>
  </si>
  <si>
    <t>TP809789</t>
  </si>
  <si>
    <t>TP809814</t>
  </si>
  <si>
    <t>TP809824</t>
  </si>
  <si>
    <t>TP809867</t>
  </si>
  <si>
    <t>TP810140</t>
  </si>
  <si>
    <t>TP810259</t>
  </si>
  <si>
    <t>TP810363</t>
  </si>
  <si>
    <t>TP810489</t>
  </si>
  <si>
    <t>TP810777</t>
  </si>
  <si>
    <t>TP810944</t>
  </si>
  <si>
    <t>TP810950</t>
  </si>
  <si>
    <t>TP810988</t>
  </si>
  <si>
    <t>TP811060</t>
  </si>
  <si>
    <t>TP811093</t>
  </si>
  <si>
    <t>TP811128</t>
  </si>
  <si>
    <t>TP811157</t>
  </si>
  <si>
    <t>TP811183</t>
  </si>
  <si>
    <t>TP811209</t>
  </si>
  <si>
    <t>TP811219</t>
  </si>
  <si>
    <t>TP811351</t>
  </si>
  <si>
    <t>TP811361</t>
  </si>
  <si>
    <t>TP811397</t>
  </si>
  <si>
    <t>TP811441</t>
  </si>
  <si>
    <t>TP811568</t>
  </si>
  <si>
    <t>TP811664</t>
  </si>
  <si>
    <t>TP811968</t>
  </si>
  <si>
    <t>TP811969</t>
  </si>
  <si>
    <t>TP811972</t>
  </si>
  <si>
    <t>TP812468</t>
  </si>
  <si>
    <t>TP812535</t>
  </si>
  <si>
    <t>TP812631</t>
  </si>
  <si>
    <t>TP812672</t>
  </si>
  <si>
    <t>TP812898</t>
  </si>
  <si>
    <t>TP812906</t>
  </si>
  <si>
    <t>TP812916</t>
  </si>
  <si>
    <t>TP812943</t>
  </si>
  <si>
    <t>TP813004</t>
  </si>
  <si>
    <t>TP813012</t>
  </si>
  <si>
    <t>TP813014</t>
  </si>
  <si>
    <t>TP813066</t>
  </si>
  <si>
    <t>TP813144</t>
  </si>
  <si>
    <t>TP813175</t>
  </si>
  <si>
    <t>TP813186</t>
  </si>
  <si>
    <t>TP813210</t>
  </si>
  <si>
    <t>TP813352</t>
  </si>
  <si>
    <t>TP813497</t>
  </si>
  <si>
    <t>TP813572</t>
  </si>
  <si>
    <t>TP813929</t>
  </si>
  <si>
    <t>TP814309</t>
  </si>
  <si>
    <t>TP814331</t>
  </si>
  <si>
    <t>TP814395</t>
  </si>
  <si>
    <t>TP814397</t>
  </si>
  <si>
    <t>TP814438</t>
  </si>
  <si>
    <t>TP814450</t>
  </si>
  <si>
    <t>TP814590</t>
  </si>
  <si>
    <t>TP814593</t>
  </si>
  <si>
    <t>TP814682</t>
  </si>
  <si>
    <t>TP814688</t>
  </si>
  <si>
    <t>TP814727</t>
  </si>
  <si>
    <t>TP814839</t>
  </si>
  <si>
    <t>TP814850</t>
  </si>
  <si>
    <t>TP814893</t>
  </si>
  <si>
    <t>TP815058</t>
  </si>
  <si>
    <t>TP815094</t>
  </si>
  <si>
    <t>TP815112</t>
  </si>
  <si>
    <t>TP815194</t>
  </si>
  <si>
    <t>TP815225</t>
  </si>
  <si>
    <t>TP815226</t>
  </si>
  <si>
    <t>TP815233</t>
  </si>
  <si>
    <t>TP815258</t>
  </si>
  <si>
    <t>TP815303</t>
  </si>
  <si>
    <t>TP815324</t>
  </si>
  <si>
    <t>TP815331</t>
  </si>
  <si>
    <t>TP815474</t>
  </si>
  <si>
    <t>TP815514</t>
  </si>
  <si>
    <t>TP815540</t>
  </si>
  <si>
    <t>TP815553</t>
  </si>
  <si>
    <t>TP815581</t>
  </si>
  <si>
    <t>TP815699</t>
  </si>
  <si>
    <t>TP815740</t>
  </si>
  <si>
    <t>TP815746</t>
  </si>
  <si>
    <t>TP815796</t>
  </si>
  <si>
    <t>TP815804</t>
  </si>
  <si>
    <t>TP815811</t>
  </si>
  <si>
    <t>TP815825</t>
  </si>
  <si>
    <t>TP815910</t>
  </si>
  <si>
    <t>TP815977</t>
  </si>
  <si>
    <t>TP816066</t>
  </si>
  <si>
    <t>TP816075</t>
  </si>
  <si>
    <t>TP816095</t>
  </si>
  <si>
    <t>TP816096</t>
  </si>
  <si>
    <t>TP816116</t>
  </si>
  <si>
    <t>TP816208</t>
  </si>
  <si>
    <t>TP816389</t>
  </si>
  <si>
    <t>TP816529</t>
  </si>
  <si>
    <t>TP816550</t>
  </si>
  <si>
    <t>TP816588</t>
  </si>
  <si>
    <t>TP816652</t>
  </si>
  <si>
    <t>TP816663</t>
  </si>
  <si>
    <t>TP816739</t>
  </si>
  <si>
    <t>TP816787</t>
  </si>
  <si>
    <t>TP816821</t>
  </si>
  <si>
    <t>TP816953</t>
  </si>
  <si>
    <t>TP816960</t>
  </si>
  <si>
    <t>TP817093</t>
  </si>
  <si>
    <t>TP817132</t>
  </si>
  <si>
    <t>TP817164</t>
  </si>
  <si>
    <t>TP817180</t>
  </si>
  <si>
    <t>TP817265</t>
  </si>
  <si>
    <t>TP817327</t>
  </si>
  <si>
    <t>TP817331</t>
  </si>
  <si>
    <t>TP817334</t>
  </si>
  <si>
    <t>TP817382</t>
  </si>
  <si>
    <t>TP817671</t>
  </si>
  <si>
    <t>TP817687</t>
  </si>
  <si>
    <t>TP817774</t>
  </si>
  <si>
    <t>TP817893</t>
  </si>
  <si>
    <t>TP817984</t>
  </si>
  <si>
    <t>TP818000</t>
  </si>
  <si>
    <t>TP818006</t>
  </si>
  <si>
    <t>TP818076</t>
  </si>
  <si>
    <t>TP818100</t>
  </si>
  <si>
    <t>TP818107</t>
  </si>
  <si>
    <t>TP818146</t>
  </si>
  <si>
    <t>TP818153</t>
  </si>
  <si>
    <t>TP818204</t>
  </si>
  <si>
    <t>TP818391</t>
  </si>
  <si>
    <t>TP818406</t>
  </si>
  <si>
    <t>TP818473</t>
  </si>
  <si>
    <t>TP818486</t>
  </si>
  <si>
    <t>TP818500</t>
  </si>
  <si>
    <t>TP818502</t>
  </si>
  <si>
    <t>TP818558</t>
  </si>
  <si>
    <t>TP818611</t>
  </si>
  <si>
    <t>TP818751</t>
  </si>
  <si>
    <t>TP818807</t>
  </si>
  <si>
    <t>TP818854</t>
  </si>
  <si>
    <t>TP818925</t>
  </si>
  <si>
    <t>TP818976</t>
  </si>
  <si>
    <t>TP819011</t>
  </si>
  <si>
    <t>TP819087</t>
  </si>
  <si>
    <t>TP819103</t>
  </si>
  <si>
    <t>TP819138</t>
  </si>
  <si>
    <t>TP819173</t>
  </si>
  <si>
    <t>TP819214</t>
  </si>
  <si>
    <t>TP819380</t>
  </si>
  <si>
    <t>TP819446</t>
  </si>
  <si>
    <t>TP819562</t>
  </si>
  <si>
    <t>TP819567</t>
  </si>
  <si>
    <t>TP819667</t>
  </si>
  <si>
    <t>TP819678</t>
  </si>
  <si>
    <t>TP819762</t>
  </si>
  <si>
    <t>TP819907</t>
  </si>
  <si>
    <t>TP819942</t>
  </si>
  <si>
    <t>TP819981</t>
  </si>
  <si>
    <t>TP820282</t>
  </si>
  <si>
    <t>TP820348</t>
  </si>
  <si>
    <t>TP820370</t>
  </si>
  <si>
    <t>TP820371</t>
  </si>
  <si>
    <t>TP820401</t>
  </si>
  <si>
    <t>TP820444</t>
  </si>
  <si>
    <t>TP820455</t>
  </si>
  <si>
    <t>TP820496</t>
  </si>
  <si>
    <t>TP820526</t>
  </si>
  <si>
    <t>TP820541</t>
  </si>
  <si>
    <t>TP820558</t>
  </si>
  <si>
    <t>TP820595</t>
  </si>
  <si>
    <t>TP820611</t>
  </si>
  <si>
    <t>TP820789</t>
  </si>
  <si>
    <t>TP820790</t>
  </si>
  <si>
    <t>TP820804</t>
  </si>
  <si>
    <t>TP820851</t>
  </si>
  <si>
    <t>TP820961</t>
  </si>
  <si>
    <t>TP820982</t>
  </si>
  <si>
    <t>TP821048</t>
  </si>
  <si>
    <t>TP821118</t>
  </si>
  <si>
    <t>TP821134</t>
  </si>
  <si>
    <t>TP821140</t>
  </si>
  <si>
    <t>TP821276</t>
  </si>
  <si>
    <t>TP821331</t>
  </si>
  <si>
    <t>TP821347</t>
  </si>
  <si>
    <t>TP821356</t>
  </si>
  <si>
    <t>TP821395</t>
  </si>
  <si>
    <t>TP821402</t>
  </si>
  <si>
    <t>TP821459</t>
  </si>
  <si>
    <t>TP821655</t>
  </si>
  <si>
    <t>TP821727</t>
  </si>
  <si>
    <t>TP821892</t>
  </si>
  <si>
    <t>TP821899</t>
  </si>
  <si>
    <t>TP821976</t>
  </si>
  <si>
    <t>TP822017</t>
  </si>
  <si>
    <t>TP822028</t>
  </si>
  <si>
    <t>TP822038</t>
  </si>
  <si>
    <t>TP822050</t>
  </si>
  <si>
    <t>TP822051</t>
  </si>
  <si>
    <t>TP822058</t>
  </si>
  <si>
    <t>TP822245</t>
  </si>
  <si>
    <t>TP822327</t>
  </si>
  <si>
    <t>TP822368</t>
  </si>
  <si>
    <t>TP822476</t>
  </si>
  <si>
    <t>TP822493</t>
  </si>
  <si>
    <t>TP822508</t>
  </si>
  <si>
    <t>TP822512</t>
  </si>
  <si>
    <t>TP822549</t>
  </si>
  <si>
    <t>TP822564</t>
  </si>
  <si>
    <t>TP822650</t>
  </si>
  <si>
    <t>TP822737</t>
  </si>
  <si>
    <t>TP822848</t>
  </si>
  <si>
    <t>TP822872</t>
  </si>
  <si>
    <t>TP823005</t>
  </si>
  <si>
    <t>TP823057</t>
  </si>
  <si>
    <t>TP823115</t>
  </si>
  <si>
    <t>TP823178</t>
  </si>
  <si>
    <t>TP823242</t>
  </si>
  <si>
    <t>TP823264</t>
  </si>
  <si>
    <t>TP823284</t>
  </si>
  <si>
    <t>TP823292</t>
  </si>
  <si>
    <t>TP823332</t>
  </si>
  <si>
    <t>TP823383</t>
  </si>
  <si>
    <t>TP823440</t>
  </si>
  <si>
    <t>TP823442</t>
  </si>
  <si>
    <t>TP823854</t>
  </si>
  <si>
    <t>TP824123</t>
  </si>
  <si>
    <t>TP824259</t>
  </si>
  <si>
    <t>TP824282</t>
  </si>
  <si>
    <t>TP824467</t>
  </si>
  <si>
    <t>TP824682</t>
  </si>
  <si>
    <t>TP824743</t>
  </si>
  <si>
    <t>TP824845</t>
  </si>
  <si>
    <t>TP824884</t>
  </si>
  <si>
    <t>TP824939</t>
  </si>
  <si>
    <t>TP825037</t>
  </si>
  <si>
    <t>TP825093</t>
  </si>
  <si>
    <t>TP825113</t>
  </si>
  <si>
    <t>TP825119</t>
  </si>
  <si>
    <t>TP825182</t>
  </si>
  <si>
    <t>TP825303</t>
  </si>
  <si>
    <t>TP825324</t>
  </si>
  <si>
    <t>TP825325</t>
  </si>
  <si>
    <t>TP825351</t>
  </si>
  <si>
    <t>TP825382</t>
  </si>
  <si>
    <t>TP825387</t>
  </si>
  <si>
    <t>TP825390</t>
  </si>
  <si>
    <t>TP825478</t>
  </si>
  <si>
    <t>TP825666</t>
  </si>
  <si>
    <t>TP825674</t>
  </si>
  <si>
    <t>TP825683</t>
  </si>
  <si>
    <t>TP825696</t>
  </si>
  <si>
    <t>TP825702</t>
  </si>
  <si>
    <t>TP826117</t>
  </si>
  <si>
    <t>TP826133</t>
  </si>
  <si>
    <t>TP826179</t>
  </si>
  <si>
    <t>TP826204</t>
  </si>
  <si>
    <t>TP826297</t>
  </si>
  <si>
    <t>TP826363</t>
  </si>
  <si>
    <t>TP826484</t>
  </si>
  <si>
    <t>TP826613</t>
  </si>
  <si>
    <t>TP826697</t>
  </si>
  <si>
    <t>TP826778</t>
  </si>
  <si>
    <t>TP826843</t>
  </si>
  <si>
    <t>TP826904</t>
  </si>
  <si>
    <t>TP826945</t>
  </si>
  <si>
    <t>TP826982</t>
  </si>
  <si>
    <t>TP826996</t>
  </si>
  <si>
    <t>TP827038</t>
  </si>
  <si>
    <t>TP827144</t>
  </si>
  <si>
    <t>TP827218</t>
  </si>
  <si>
    <t>TP827222</t>
  </si>
  <si>
    <t>TP827330</t>
  </si>
  <si>
    <t>TP827342</t>
  </si>
  <si>
    <t>TP827406</t>
  </si>
  <si>
    <t>TP827408</t>
  </si>
  <si>
    <t>TP827411</t>
  </si>
  <si>
    <t>TP827535</t>
  </si>
  <si>
    <t>TP827589</t>
  </si>
  <si>
    <t>TP827598</t>
  </si>
  <si>
    <t>TP827726</t>
  </si>
  <si>
    <t>TP827857</t>
  </si>
  <si>
    <t>TP827878</t>
  </si>
  <si>
    <t>TP827959</t>
  </si>
  <si>
    <t>TP828009</t>
  </si>
  <si>
    <t>TP828010</t>
  </si>
  <si>
    <t>TP828045</t>
  </si>
  <si>
    <t>TP828055</t>
  </si>
  <si>
    <t>TP828064</t>
  </si>
  <si>
    <t>TP828123</t>
  </si>
  <si>
    <t>TP828162</t>
  </si>
  <si>
    <t>TP828170</t>
  </si>
  <si>
    <t>TP828270</t>
  </si>
  <si>
    <t>TP828273</t>
  </si>
  <si>
    <t>TP828342</t>
  </si>
  <si>
    <t>TP828408</t>
  </si>
  <si>
    <t>TP828420</t>
  </si>
  <si>
    <t>TP828437</t>
  </si>
  <si>
    <t>TP828482</t>
  </si>
  <si>
    <t>TP828495</t>
  </si>
  <si>
    <t>TP828499</t>
  </si>
  <si>
    <t>TP828768</t>
  </si>
  <si>
    <t>TP828947</t>
  </si>
  <si>
    <t>TP829095</t>
  </si>
  <si>
    <t>TP829117</t>
  </si>
  <si>
    <t>TP829173</t>
  </si>
  <si>
    <t>TP829191</t>
  </si>
  <si>
    <t>TP829285</t>
  </si>
  <si>
    <t>TP829309</t>
  </si>
  <si>
    <t>TP829336</t>
  </si>
  <si>
    <t>TP829377</t>
  </si>
  <si>
    <t>TP829443</t>
  </si>
  <si>
    <t>TP829666</t>
  </si>
  <si>
    <t>TP829680</t>
  </si>
  <si>
    <t>TP829685</t>
  </si>
  <si>
    <t>TP829718</t>
  </si>
  <si>
    <t>TP829722</t>
  </si>
  <si>
    <t>TP829732</t>
  </si>
  <si>
    <t>TP829793</t>
  </si>
  <si>
    <t>TP829817</t>
  </si>
  <si>
    <t>TP829819</t>
  </si>
  <si>
    <t>TP829843</t>
  </si>
  <si>
    <t>TP829847</t>
  </si>
  <si>
    <t>TP829877</t>
  </si>
  <si>
    <t>TP829896</t>
  </si>
  <si>
    <t>TP830055</t>
  </si>
  <si>
    <t>TP830125</t>
  </si>
  <si>
    <t>TP830140</t>
  </si>
  <si>
    <t>TP830193</t>
  </si>
  <si>
    <t>TP830207</t>
  </si>
  <si>
    <t>TP830273</t>
  </si>
  <si>
    <t>TP830386</t>
  </si>
  <si>
    <t>TP830388</t>
  </si>
  <si>
    <t>TP830410</t>
  </si>
  <si>
    <t>TP830420</t>
  </si>
  <si>
    <t>TP830503</t>
  </si>
  <si>
    <t>TP830538</t>
  </si>
  <si>
    <t>TP830642</t>
  </si>
  <si>
    <t>TP830650</t>
  </si>
  <si>
    <t>TP830726</t>
  </si>
  <si>
    <t>TP830787</t>
  </si>
  <si>
    <t>TP830793</t>
  </si>
  <si>
    <t>TP830857</t>
  </si>
  <si>
    <t>TP830863</t>
  </si>
  <si>
    <t>TP831129</t>
  </si>
  <si>
    <t>TP831217</t>
  </si>
  <si>
    <t>TP831228</t>
  </si>
  <si>
    <t>TP831238</t>
  </si>
  <si>
    <t>TP831306</t>
  </si>
  <si>
    <t>TP831412</t>
  </si>
  <si>
    <t>TP831414</t>
  </si>
  <si>
    <t>TP831418</t>
  </si>
  <si>
    <t>TP831544</t>
  </si>
  <si>
    <t>TP831752</t>
  </si>
  <si>
    <t>TP831757</t>
  </si>
  <si>
    <t>TP831813</t>
  </si>
  <si>
    <t>TP831823</t>
  </si>
  <si>
    <t>TP831849</t>
  </si>
  <si>
    <t>TP831876</t>
  </si>
  <si>
    <t>TP831947</t>
  </si>
  <si>
    <t>TP831951</t>
  </si>
  <si>
    <t>TP831969</t>
  </si>
  <si>
    <t>TP831984</t>
  </si>
  <si>
    <t>TP831994</t>
  </si>
  <si>
    <t>TP831995</t>
  </si>
  <si>
    <t>TP832007</t>
  </si>
  <si>
    <t>TP832042</t>
  </si>
  <si>
    <t>TP832204</t>
  </si>
  <si>
    <t>TP832248</t>
  </si>
  <si>
    <t>TP832300</t>
  </si>
  <si>
    <t>TP832496</t>
  </si>
  <si>
    <t>TP832588</t>
  </si>
  <si>
    <t>TP832697</t>
  </si>
  <si>
    <t>TP832728</t>
  </si>
  <si>
    <t>TP832830</t>
  </si>
  <si>
    <t>TP832974</t>
  </si>
  <si>
    <t>TP833186</t>
  </si>
  <si>
    <t>TP833210</t>
  </si>
  <si>
    <t>TP833228</t>
  </si>
  <si>
    <t>TP833247</t>
  </si>
  <si>
    <t>TP833273</t>
  </si>
  <si>
    <t>TP833275</t>
  </si>
  <si>
    <t>TP833306</t>
  </si>
  <si>
    <t>TP833318</t>
  </si>
  <si>
    <t>TP833346</t>
  </si>
  <si>
    <t>TP833383</t>
  </si>
  <si>
    <t>TP833387</t>
  </si>
  <si>
    <t>TP833483</t>
  </si>
  <si>
    <t>TP833532</t>
  </si>
  <si>
    <t>TP833535</t>
  </si>
  <si>
    <t>TP833589</t>
  </si>
  <si>
    <t>TP833650</t>
  </si>
  <si>
    <t>TP833660</t>
  </si>
  <si>
    <t>TP833708</t>
  </si>
  <si>
    <t>TP833712</t>
  </si>
  <si>
    <t>TP833716</t>
  </si>
  <si>
    <t>TP833826</t>
  </si>
  <si>
    <t>TP833857</t>
  </si>
  <si>
    <t>TP833897</t>
  </si>
  <si>
    <t>TP834002</t>
  </si>
  <si>
    <t>TP834052</t>
  </si>
  <si>
    <t>TP834053</t>
  </si>
  <si>
    <t>TP834119</t>
  </si>
  <si>
    <t>TP834155</t>
  </si>
  <si>
    <t>TP834157</t>
  </si>
  <si>
    <t>TP834183</t>
  </si>
  <si>
    <t>TP834194</t>
  </si>
  <si>
    <t>TP834205</t>
  </si>
  <si>
    <t>TP834222</t>
  </si>
  <si>
    <t>TP834250</t>
  </si>
  <si>
    <t>TP834285</t>
  </si>
  <si>
    <t>TP834454</t>
  </si>
  <si>
    <t>TP834469</t>
  </si>
  <si>
    <t>TP834476</t>
  </si>
  <si>
    <t>TP834480</t>
  </si>
  <si>
    <t>TP834485</t>
  </si>
  <si>
    <t>TP834509</t>
  </si>
  <si>
    <t>TP834572</t>
  </si>
  <si>
    <t>TP834647</t>
  </si>
  <si>
    <t>TP834705</t>
  </si>
  <si>
    <t>TP834740</t>
  </si>
  <si>
    <t>TP834767</t>
  </si>
  <si>
    <t>TP834781</t>
  </si>
  <si>
    <t>TP834844</t>
  </si>
  <si>
    <t>TP834958</t>
  </si>
  <si>
    <t>TP834959</t>
  </si>
  <si>
    <t>TP834965</t>
  </si>
  <si>
    <t>TP835013</t>
  </si>
  <si>
    <t>TP835040</t>
  </si>
  <si>
    <t>TP835061</t>
  </si>
  <si>
    <t>TP835148</t>
  </si>
  <si>
    <t>TP835253</t>
  </si>
  <si>
    <t>TP835273</t>
  </si>
  <si>
    <t>TP835300</t>
  </si>
  <si>
    <t>TP835320</t>
  </si>
  <si>
    <t>TP835351</t>
  </si>
  <si>
    <t>TP835388</t>
  </si>
  <si>
    <t>TP835411</t>
  </si>
  <si>
    <t>TP835414</t>
  </si>
  <si>
    <t>TP835623</t>
  </si>
  <si>
    <t>TP835676</t>
  </si>
  <si>
    <t>TP835882</t>
  </si>
  <si>
    <t>TP835886</t>
  </si>
  <si>
    <t>TP835891</t>
  </si>
  <si>
    <t>TP835929</t>
  </si>
  <si>
    <t>TP835957</t>
  </si>
  <si>
    <t>TP836015</t>
  </si>
  <si>
    <t>TP836107</t>
  </si>
  <si>
    <t>TP836115</t>
  </si>
  <si>
    <t>TP836136</t>
  </si>
  <si>
    <t>TP836166</t>
  </si>
  <si>
    <t>TP836173</t>
  </si>
  <si>
    <t>TP836185</t>
  </si>
  <si>
    <t>TP836186</t>
  </si>
  <si>
    <t>TP836242</t>
  </si>
  <si>
    <t>TP836276</t>
  </si>
  <si>
    <t>TP836290</t>
  </si>
  <si>
    <t>TP836308</t>
  </si>
  <si>
    <t>TP836386</t>
  </si>
  <si>
    <t>TP836396</t>
  </si>
  <si>
    <t>TP836522</t>
  </si>
  <si>
    <t>TP836656</t>
  </si>
  <si>
    <t>TP836677</t>
  </si>
  <si>
    <t>TP836762</t>
  </si>
  <si>
    <t>TP836794</t>
  </si>
  <si>
    <t>TP836894</t>
  </si>
  <si>
    <t>TP836924</t>
  </si>
  <si>
    <t>TP837057</t>
  </si>
  <si>
    <t>TP837104</t>
  </si>
  <si>
    <t>TP837284</t>
  </si>
  <si>
    <t>TP837403</t>
  </si>
  <si>
    <t>TP837448</t>
  </si>
  <si>
    <t>TP837461</t>
  </si>
  <si>
    <t>TP837653</t>
  </si>
  <si>
    <t>TP837664</t>
  </si>
  <si>
    <t>TP837719</t>
  </si>
  <si>
    <t>TP837802</t>
  </si>
  <si>
    <t>TP837987</t>
  </si>
  <si>
    <t>TP838106</t>
  </si>
  <si>
    <t>TP838219</t>
  </si>
  <si>
    <t>TP838226</t>
  </si>
  <si>
    <t>TP838303</t>
  </si>
  <si>
    <t>TP838309</t>
  </si>
  <si>
    <t>TP838325</t>
  </si>
  <si>
    <t>TP838362</t>
  </si>
  <si>
    <t>TP838373</t>
  </si>
  <si>
    <t>TP838385</t>
  </si>
  <si>
    <t>TP838393</t>
  </si>
  <si>
    <t>TP838455</t>
  </si>
  <si>
    <t>TP838518</t>
  </si>
  <si>
    <t>TP838601</t>
  </si>
  <si>
    <t>TP838767</t>
  </si>
  <si>
    <t>TP838802</t>
  </si>
  <si>
    <t>TP839280</t>
  </si>
  <si>
    <t>TP839289</t>
  </si>
  <si>
    <t>TP839359</t>
  </si>
  <si>
    <t>TP839365</t>
  </si>
  <si>
    <t>TP839435</t>
  </si>
  <si>
    <t>TP839469</t>
  </si>
  <si>
    <t>TP839519</t>
  </si>
  <si>
    <t>TP839543</t>
  </si>
  <si>
    <t>TP839549</t>
  </si>
  <si>
    <t>TP839556</t>
  </si>
  <si>
    <t>TP839656</t>
  </si>
  <si>
    <t>TP839848</t>
  </si>
  <si>
    <t>TP839918</t>
  </si>
  <si>
    <t>TP839954</t>
  </si>
  <si>
    <t>TP839994</t>
  </si>
  <si>
    <t>TP840006</t>
  </si>
  <si>
    <t>TP840083</t>
  </si>
  <si>
    <t>TP840129</t>
  </si>
  <si>
    <t>TP840130</t>
  </si>
  <si>
    <t>TP840235</t>
  </si>
  <si>
    <t>TP840253</t>
  </si>
  <si>
    <t>TP840281</t>
  </si>
  <si>
    <t>TP840334</t>
  </si>
  <si>
    <t>TP840392</t>
  </si>
  <si>
    <t>TP840517</t>
  </si>
  <si>
    <t>TP840542</t>
  </si>
  <si>
    <t>TP840565</t>
  </si>
  <si>
    <t>TP840581</t>
  </si>
  <si>
    <t>TP840657</t>
  </si>
  <si>
    <t>TP840679</t>
  </si>
  <si>
    <t>TP840710</t>
  </si>
  <si>
    <t>TP840786</t>
  </si>
  <si>
    <t>TP840797</t>
  </si>
  <si>
    <t>TP840841</t>
  </si>
  <si>
    <t>TP840974</t>
  </si>
  <si>
    <t>TP840987</t>
  </si>
  <si>
    <t>TP841003</t>
  </si>
  <si>
    <t>TP841043</t>
  </si>
  <si>
    <t>TP841149</t>
  </si>
  <si>
    <t>TP841180</t>
  </si>
  <si>
    <t>TP841306</t>
  </si>
  <si>
    <t>TP841420</t>
  </si>
  <si>
    <t>TP841428</t>
  </si>
  <si>
    <t>TP841498</t>
  </si>
  <si>
    <t>TP841513</t>
  </si>
  <si>
    <t>TP841567</t>
  </si>
  <si>
    <t>TP841570</t>
  </si>
  <si>
    <t>TP841627</t>
  </si>
  <si>
    <t>TP841688</t>
  </si>
  <si>
    <t>TP841694</t>
  </si>
  <si>
    <t>TP841720</t>
  </si>
  <si>
    <t>TP841826</t>
  </si>
  <si>
    <t>TP841898</t>
  </si>
  <si>
    <t>TP841981</t>
  </si>
  <si>
    <t>TP842010</t>
  </si>
  <si>
    <t>TP842014</t>
  </si>
  <si>
    <t>TP842028</t>
  </si>
  <si>
    <t>TP842234</t>
  </si>
  <si>
    <t>TP842278</t>
  </si>
  <si>
    <t>TP842313</t>
  </si>
  <si>
    <t>TP842359</t>
  </si>
  <si>
    <t>TP842387</t>
  </si>
  <si>
    <t>TP842404</t>
  </si>
  <si>
    <t>TP842409</t>
  </si>
  <si>
    <t>TP842596</t>
  </si>
  <si>
    <t>TP842601</t>
  </si>
  <si>
    <t>TP842611</t>
  </si>
  <si>
    <t>TP842636</t>
  </si>
  <si>
    <t>TP842679</t>
  </si>
  <si>
    <t>TP842690</t>
  </si>
  <si>
    <t>TP842695</t>
  </si>
  <si>
    <t>TP842828</t>
  </si>
  <si>
    <t>TP842838</t>
  </si>
  <si>
    <t>TP842850</t>
  </si>
  <si>
    <t>TP842857</t>
  </si>
  <si>
    <t>TP842925</t>
  </si>
  <si>
    <t>TP842954</t>
  </si>
  <si>
    <t>TP842956</t>
  </si>
  <si>
    <t>TP843002</t>
  </si>
  <si>
    <t>TP843008</t>
  </si>
  <si>
    <t>TP843092</t>
  </si>
  <si>
    <t>TP843159</t>
  </si>
  <si>
    <t>TP843176</t>
  </si>
  <si>
    <t>TP843177</t>
  </si>
  <si>
    <t>TP843220</t>
  </si>
  <si>
    <t>TP843326</t>
  </si>
  <si>
    <t>TP843367</t>
  </si>
  <si>
    <t>TP843398</t>
  </si>
  <si>
    <t>TP843427</t>
  </si>
  <si>
    <t>TP843466</t>
  </si>
  <si>
    <t>TP843475</t>
  </si>
  <si>
    <t>TP843493</t>
  </si>
  <si>
    <t>TP843666</t>
  </si>
  <si>
    <t>TP843701</t>
  </si>
  <si>
    <t>TP843718</t>
  </si>
  <si>
    <t>TP843876</t>
  </si>
  <si>
    <t>TP843913</t>
  </si>
  <si>
    <t>TP843926</t>
  </si>
  <si>
    <t>TP843933</t>
  </si>
  <si>
    <t>TP843955</t>
  </si>
  <si>
    <t>TP843962</t>
  </si>
  <si>
    <t>TP844026</t>
  </si>
  <si>
    <t>TP844042</t>
  </si>
  <si>
    <t>TP844060</t>
  </si>
  <si>
    <t>TP844422</t>
  </si>
  <si>
    <t>TP844435</t>
  </si>
  <si>
    <t>TP844462</t>
  </si>
  <si>
    <t>TP844489</t>
  </si>
  <si>
    <t>TP844534</t>
  </si>
  <si>
    <t>TP844589</t>
  </si>
  <si>
    <t>TP844593</t>
  </si>
  <si>
    <t>TP844595</t>
  </si>
  <si>
    <t>TP844597</t>
  </si>
  <si>
    <t>TP844654</t>
  </si>
  <si>
    <t>TP844859</t>
  </si>
  <si>
    <t>TP844879</t>
  </si>
  <si>
    <t>TP844978</t>
  </si>
  <si>
    <t>TP844985</t>
  </si>
  <si>
    <t>TP845014</t>
  </si>
  <si>
    <t>TP845054</t>
  </si>
  <si>
    <t>TP845124</t>
  </si>
  <si>
    <t>TP845126</t>
  </si>
  <si>
    <t>TP845160</t>
  </si>
  <si>
    <t>TP845267</t>
  </si>
  <si>
    <t>TP845273</t>
  </si>
  <si>
    <t>TP845278</t>
  </si>
  <si>
    <t>TP845297</t>
  </si>
  <si>
    <t>TP845321</t>
  </si>
  <si>
    <t>TP845323</t>
  </si>
  <si>
    <t>TP845353</t>
  </si>
  <si>
    <t>TP845386</t>
  </si>
  <si>
    <t>TP845409</t>
  </si>
  <si>
    <t>TP845454</t>
  </si>
  <si>
    <t>TP845494</t>
  </si>
  <si>
    <t>TP845579</t>
  </si>
  <si>
    <t>TP845583</t>
  </si>
  <si>
    <t>TP845665</t>
  </si>
  <si>
    <t>TP845682</t>
  </si>
  <si>
    <t>TP845726</t>
  </si>
  <si>
    <t>TP845769</t>
  </si>
  <si>
    <t>TP845826</t>
  </si>
  <si>
    <t>TP845830</t>
  </si>
  <si>
    <t>TP845850</t>
  </si>
  <si>
    <t>TP845853</t>
  </si>
  <si>
    <t>TP845869</t>
  </si>
  <si>
    <t>TP845977</t>
  </si>
  <si>
    <t>TP846051</t>
  </si>
  <si>
    <t>TP846057</t>
  </si>
  <si>
    <t>TP846064</t>
  </si>
  <si>
    <t>TP846172</t>
  </si>
  <si>
    <t>TP846215</t>
  </si>
  <si>
    <t>TP846295</t>
  </si>
  <si>
    <t>TP846324</t>
  </si>
  <si>
    <t>TP846350</t>
  </si>
  <si>
    <t>TP846428</t>
  </si>
  <si>
    <t>TP846454</t>
  </si>
  <si>
    <t>TP846457</t>
  </si>
  <si>
    <t>TP846491</t>
  </si>
  <si>
    <t>TP846504</t>
  </si>
  <si>
    <t>TP846532</t>
  </si>
  <si>
    <t>TP846611</t>
  </si>
  <si>
    <t>TP846649</t>
  </si>
  <si>
    <t>TP846678</t>
  </si>
  <si>
    <t>TP846880</t>
  </si>
  <si>
    <t>TP846889</t>
  </si>
  <si>
    <t>TP846894</t>
  </si>
  <si>
    <t>TP846975</t>
  </si>
  <si>
    <t>TP847050</t>
  </si>
  <si>
    <t>TP847070</t>
  </si>
  <si>
    <t>TP847124</t>
  </si>
  <si>
    <t>TP847161</t>
  </si>
  <si>
    <t>TP847186</t>
  </si>
  <si>
    <t>TP847211</t>
  </si>
  <si>
    <t>TP847227</t>
  </si>
  <si>
    <t>TP847298</t>
  </si>
  <si>
    <t>TP847354</t>
  </si>
  <si>
    <t>TP847369</t>
  </si>
  <si>
    <t>TP847684</t>
  </si>
  <si>
    <t>TP847721</t>
  </si>
  <si>
    <t>TP847867</t>
  </si>
  <si>
    <t>TP847920</t>
  </si>
  <si>
    <t>TP847961</t>
  </si>
  <si>
    <t>TP847969</t>
  </si>
  <si>
    <t>TP847972</t>
  </si>
  <si>
    <t>TP847989</t>
  </si>
  <si>
    <t>TP848049</t>
  </si>
  <si>
    <t>TP848342</t>
  </si>
  <si>
    <t>TP848433</t>
  </si>
  <si>
    <t>TP848458</t>
  </si>
  <si>
    <t>TP848505</t>
  </si>
  <si>
    <t>TP848513</t>
  </si>
  <si>
    <t>TP848547</t>
  </si>
  <si>
    <t>TP848601</t>
  </si>
  <si>
    <t>TP848616</t>
  </si>
  <si>
    <t>TP848634</t>
  </si>
  <si>
    <t>TP848725</t>
  </si>
  <si>
    <t>TP848774</t>
  </si>
  <si>
    <t>TP848781</t>
  </si>
  <si>
    <t>TP848799</t>
  </si>
  <si>
    <t>TP848810</t>
  </si>
  <si>
    <t>TP848834</t>
  </si>
  <si>
    <t>TP848946</t>
  </si>
  <si>
    <t>TP848956</t>
  </si>
  <si>
    <t>TP849003</t>
  </si>
  <si>
    <t>TP849126</t>
  </si>
  <si>
    <t>TP849233</t>
  </si>
  <si>
    <t>TP849273</t>
  </si>
  <si>
    <t>TP849286</t>
  </si>
  <si>
    <t>TP849389</t>
  </si>
  <si>
    <t>TP849452</t>
  </si>
  <si>
    <t>TP849641</t>
  </si>
  <si>
    <t>TP849699</t>
  </si>
  <si>
    <t>TP849876</t>
  </si>
  <si>
    <t>TP849929</t>
  </si>
  <si>
    <t>TP850055</t>
  </si>
  <si>
    <t>TP850512</t>
  </si>
  <si>
    <t>TP850610</t>
  </si>
  <si>
    <t>TP850631</t>
  </si>
  <si>
    <t>TP850648</t>
  </si>
  <si>
    <t>TP850652</t>
  </si>
  <si>
    <t>TP850661</t>
  </si>
  <si>
    <t>TP850678</t>
  </si>
  <si>
    <t>TP850689</t>
  </si>
  <si>
    <t>TP850814</t>
  </si>
  <si>
    <t>TP850822</t>
  </si>
  <si>
    <t>TP850835</t>
  </si>
  <si>
    <t>TP850878</t>
  </si>
  <si>
    <t>TP850924</t>
  </si>
  <si>
    <t>TP850929</t>
  </si>
  <si>
    <t>TP850956</t>
  </si>
  <si>
    <t>TP850967</t>
  </si>
  <si>
    <t>TP850973</t>
  </si>
  <si>
    <t>TP850999</t>
  </si>
  <si>
    <t>TP851036</t>
  </si>
  <si>
    <t>TP851057</t>
  </si>
  <si>
    <t>TP851060</t>
  </si>
  <si>
    <t>TP851106</t>
  </si>
  <si>
    <t>TP851114</t>
  </si>
  <si>
    <t>TP851166</t>
  </si>
  <si>
    <t>TP851203</t>
  </si>
  <si>
    <t>TP851231</t>
  </si>
  <si>
    <t>TP851252</t>
  </si>
  <si>
    <t>TP851309</t>
  </si>
  <si>
    <t>TP851322</t>
  </si>
  <si>
    <t>TP851356</t>
  </si>
  <si>
    <t>TP851457</t>
  </si>
  <si>
    <t>TP851463</t>
  </si>
  <si>
    <t>TP851503</t>
  </si>
  <si>
    <t>TP851521</t>
  </si>
  <si>
    <t>TP851523</t>
  </si>
  <si>
    <t>TP851527</t>
  </si>
  <si>
    <t>TP851529</t>
  </si>
  <si>
    <t>TP851537</t>
  </si>
  <si>
    <t>TP851572</t>
  </si>
  <si>
    <t>TP851583</t>
  </si>
  <si>
    <t>TP851634</t>
  </si>
  <si>
    <t>TP851709</t>
  </si>
  <si>
    <t>TP851744</t>
  </si>
  <si>
    <t>TP851761</t>
  </si>
  <si>
    <t>TP851772</t>
  </si>
  <si>
    <t>TP851906</t>
  </si>
  <si>
    <t>TP851993</t>
  </si>
  <si>
    <t>TP852002</t>
  </si>
  <si>
    <t>TP852023</t>
  </si>
  <si>
    <t>TP852034</t>
  </si>
  <si>
    <t>TP852060</t>
  </si>
  <si>
    <t>TP852075</t>
  </si>
  <si>
    <t>TP852086</t>
  </si>
  <si>
    <t>TP852117</t>
  </si>
  <si>
    <t>TP852125</t>
  </si>
  <si>
    <t>TP852128</t>
  </si>
  <si>
    <t>TP852274</t>
  </si>
  <si>
    <t>TP852297</t>
  </si>
  <si>
    <t>TP852339</t>
  </si>
  <si>
    <t>TP852425</t>
  </si>
  <si>
    <t>TP852461</t>
  </si>
  <si>
    <t>TP852471</t>
  </si>
  <si>
    <t>TP852474</t>
  </si>
  <si>
    <t>TP852475</t>
  </si>
  <si>
    <t>TP852484</t>
  </si>
  <si>
    <t>TP852506</t>
  </si>
  <si>
    <t>TP852580</t>
  </si>
  <si>
    <t>TP852593</t>
  </si>
  <si>
    <t>TP852620</t>
  </si>
  <si>
    <t>TP852665</t>
  </si>
  <si>
    <t>TP852670</t>
  </si>
  <si>
    <t>TP852688</t>
  </si>
  <si>
    <t>TP852739</t>
  </si>
  <si>
    <t>TP852854</t>
  </si>
  <si>
    <t>TP852912</t>
  </si>
  <si>
    <t>TP852925</t>
  </si>
  <si>
    <t>TP852930</t>
  </si>
  <si>
    <t>TP852935</t>
  </si>
  <si>
    <t>TP852946</t>
  </si>
  <si>
    <t>TP853014</t>
  </si>
  <si>
    <t>TP853033</t>
  </si>
  <si>
    <t>TP853037</t>
  </si>
  <si>
    <t>TP853184</t>
  </si>
  <si>
    <t>TP853186</t>
  </si>
  <si>
    <t>TP853213</t>
  </si>
  <si>
    <t>TP853328</t>
  </si>
  <si>
    <t>TP853332</t>
  </si>
  <si>
    <t>TP853400</t>
  </si>
  <si>
    <t>TP853430</t>
  </si>
  <si>
    <t>TP853495</t>
  </si>
  <si>
    <t>TP853516</t>
  </si>
  <si>
    <t>TP853663</t>
  </si>
  <si>
    <t>TP853675</t>
  </si>
  <si>
    <t>TP853696</t>
  </si>
  <si>
    <t>TP853852</t>
  </si>
  <si>
    <t>TP853854</t>
  </si>
  <si>
    <t>TP853868</t>
  </si>
  <si>
    <t>TP853897</t>
  </si>
  <si>
    <t>TP853963</t>
  </si>
  <si>
    <t>TP853971</t>
  </si>
  <si>
    <t>TP854053</t>
  </si>
  <si>
    <t>TP854112</t>
  </si>
  <si>
    <t>TP854126</t>
  </si>
  <si>
    <t>TP854139</t>
  </si>
  <si>
    <t>TP854157</t>
  </si>
  <si>
    <t>TP854235</t>
  </si>
  <si>
    <t>TP854255</t>
  </si>
  <si>
    <t>TP854372</t>
  </si>
  <si>
    <t>TP854386</t>
  </si>
  <si>
    <t>TP854535</t>
  </si>
  <si>
    <t>TP854571</t>
  </si>
  <si>
    <t>TP854592</t>
  </si>
  <si>
    <t>TP854660</t>
  </si>
  <si>
    <t>TP854736</t>
  </si>
  <si>
    <t>TP854771</t>
  </si>
  <si>
    <t>TP854797</t>
  </si>
  <si>
    <t>TP854813</t>
  </si>
  <si>
    <t>TP854831</t>
  </si>
  <si>
    <t>TP854917</t>
  </si>
  <si>
    <t>TP854964</t>
  </si>
  <si>
    <t>TP854988</t>
  </si>
  <si>
    <t>TP855156</t>
  </si>
  <si>
    <t>TP855227</t>
  </si>
  <si>
    <t>TP855345</t>
  </si>
  <si>
    <t>TP855370</t>
  </si>
  <si>
    <t>TP855383</t>
  </si>
  <si>
    <t>TP855419</t>
  </si>
  <si>
    <t>TP855436</t>
  </si>
  <si>
    <t>TP855509</t>
  </si>
  <si>
    <t>TP855549</t>
  </si>
  <si>
    <t>TP855559</t>
  </si>
  <si>
    <t>TP855562</t>
  </si>
  <si>
    <t>TP855628</t>
  </si>
  <si>
    <t>TP855643</t>
  </si>
  <si>
    <t>TP855651</t>
  </si>
  <si>
    <t>TP855659</t>
  </si>
  <si>
    <t>TP855678</t>
  </si>
  <si>
    <t>TP855773</t>
  </si>
  <si>
    <t>TP856013</t>
  </si>
  <si>
    <t>TP856074</t>
  </si>
  <si>
    <t>TP856178</t>
  </si>
  <si>
    <t>TP856277</t>
  </si>
  <si>
    <t>TP856429</t>
  </si>
  <si>
    <t>TP856538</t>
  </si>
  <si>
    <t>TP856598</t>
  </si>
  <si>
    <t>TP856657</t>
  </si>
  <si>
    <t>TP856692</t>
  </si>
  <si>
    <t>TP856838</t>
  </si>
  <si>
    <t>TP856852</t>
  </si>
  <si>
    <t>TP856859</t>
  </si>
  <si>
    <t>TP856910</t>
  </si>
  <si>
    <t>TP856926</t>
  </si>
  <si>
    <t>TP856936</t>
  </si>
  <si>
    <t>TP856970</t>
  </si>
  <si>
    <t>TP856988</t>
  </si>
  <si>
    <t>TP857032</t>
  </si>
  <si>
    <t>TP857062</t>
  </si>
  <si>
    <t>TP857075</t>
  </si>
  <si>
    <t>TP857105</t>
  </si>
  <si>
    <t>TP857184</t>
  </si>
  <si>
    <t>TP857242</t>
  </si>
  <si>
    <t>TP857256</t>
  </si>
  <si>
    <t>TP857268</t>
  </si>
  <si>
    <t>TP857297</t>
  </si>
  <si>
    <t>TP857316</t>
  </si>
  <si>
    <t>TP857413</t>
  </si>
  <si>
    <t>TP857437</t>
  </si>
  <si>
    <t>TP857609</t>
  </si>
  <si>
    <t>TP857707</t>
  </si>
  <si>
    <t>TP857720</t>
  </si>
  <si>
    <t>TP857726</t>
  </si>
  <si>
    <t>TP857745</t>
  </si>
  <si>
    <t>TP857788</t>
  </si>
  <si>
    <t>TP858082</t>
  </si>
  <si>
    <t>TP858135</t>
  </si>
  <si>
    <t>TP858165</t>
  </si>
  <si>
    <t>TP858245</t>
  </si>
  <si>
    <t>TP858345</t>
  </si>
  <si>
    <t>TP858455</t>
  </si>
  <si>
    <t>TP858463</t>
  </si>
  <si>
    <t>TP858505</t>
  </si>
  <si>
    <t>TP858511</t>
  </si>
  <si>
    <t>TP858526</t>
  </si>
  <si>
    <t>TP858544</t>
  </si>
  <si>
    <t>TP858564</t>
  </si>
  <si>
    <t>TP858615</t>
  </si>
  <si>
    <t>TP858712</t>
  </si>
  <si>
    <t>TP858716</t>
  </si>
  <si>
    <t>TP858853</t>
  </si>
  <si>
    <t>TP858902</t>
  </si>
  <si>
    <t>TP858927</t>
  </si>
  <si>
    <t>TP858929</t>
  </si>
  <si>
    <t>TP858961</t>
  </si>
  <si>
    <t>TP859030</t>
  </si>
  <si>
    <t>TP859069</t>
  </si>
  <si>
    <t>TP859115</t>
  </si>
  <si>
    <t>TP859207</t>
  </si>
  <si>
    <t>TP859226</t>
  </si>
  <si>
    <t>TP859237</t>
  </si>
  <si>
    <t>TP859276</t>
  </si>
  <si>
    <t>TP859322</t>
  </si>
  <si>
    <t>TP859348</t>
  </si>
  <si>
    <t>TP859405</t>
  </si>
  <si>
    <t>TP859565</t>
  </si>
  <si>
    <t>TP859570</t>
  </si>
  <si>
    <t>TP859581</t>
  </si>
  <si>
    <t>TP859617</t>
  </si>
  <si>
    <t>TP859644</t>
  </si>
  <si>
    <t>TP859687</t>
  </si>
  <si>
    <t>TP859717</t>
  </si>
  <si>
    <t>TP859797</t>
  </si>
  <si>
    <t>TP859833</t>
  </si>
  <si>
    <t>TP859893</t>
  </si>
  <si>
    <t>TP859981</t>
  </si>
  <si>
    <t>TP860014</t>
  </si>
  <si>
    <t>TP860055</t>
  </si>
  <si>
    <t>TP860074</t>
  </si>
  <si>
    <t>TP860210</t>
  </si>
  <si>
    <t>TP860304</t>
  </si>
  <si>
    <t>TP860380</t>
  </si>
  <si>
    <t>TP860396</t>
  </si>
  <si>
    <t>TP860698</t>
  </si>
  <si>
    <t>TP860748</t>
  </si>
  <si>
    <t>TP860862</t>
  </si>
  <si>
    <t>TP860893</t>
  </si>
  <si>
    <t>TP860935</t>
  </si>
  <si>
    <t>TP860964</t>
  </si>
  <si>
    <t>TP860983</t>
  </si>
  <si>
    <t>TP860993</t>
  </si>
  <si>
    <t>TP861016</t>
  </si>
  <si>
    <t>TP861154</t>
  </si>
  <si>
    <t>TP861162</t>
  </si>
  <si>
    <t>TP861191</t>
  </si>
  <si>
    <t>TP861288</t>
  </si>
  <si>
    <t>TP861309</t>
  </si>
  <si>
    <t>TP861355</t>
  </si>
  <si>
    <t>TP861447</t>
  </si>
  <si>
    <t>TP861526</t>
  </si>
  <si>
    <t>TP861630</t>
  </si>
  <si>
    <t>TP861685</t>
  </si>
  <si>
    <t>TP861686</t>
  </si>
  <si>
    <t>TP861694</t>
  </si>
  <si>
    <t>TP861790</t>
  </si>
  <si>
    <t>TP861818</t>
  </si>
  <si>
    <t>TP861895</t>
  </si>
  <si>
    <t>TP861944</t>
  </si>
  <si>
    <t>TP861953</t>
  </si>
  <si>
    <t>TP861963</t>
  </si>
  <si>
    <t>TP861964</t>
  </si>
  <si>
    <t>TP862004</t>
  </si>
  <si>
    <t>TP862042</t>
  </si>
  <si>
    <t>TP862075</t>
  </si>
  <si>
    <t>TP862097</t>
  </si>
  <si>
    <t>TP862151</t>
  </si>
  <si>
    <t>TP862169</t>
  </si>
  <si>
    <t>TP862178</t>
  </si>
  <si>
    <t>TP862286</t>
  </si>
  <si>
    <t>TP862299</t>
  </si>
  <si>
    <t>TP862380</t>
  </si>
  <si>
    <t>TP862381</t>
  </si>
  <si>
    <t>TP862456</t>
  </si>
  <si>
    <t>TP862541</t>
  </si>
  <si>
    <t>TP862579</t>
  </si>
  <si>
    <t>TP862620</t>
  </si>
  <si>
    <t>TP862642</t>
  </si>
  <si>
    <t>TP862775</t>
  </si>
  <si>
    <t>TP862970</t>
  </si>
  <si>
    <t>TP862971</t>
  </si>
  <si>
    <t>TP863093</t>
  </si>
  <si>
    <t>TP863191</t>
  </si>
  <si>
    <t>TP863197</t>
  </si>
  <si>
    <t>TP863248</t>
  </si>
  <si>
    <t>TP863254</t>
  </si>
  <si>
    <t>TP863269</t>
  </si>
  <si>
    <t>TP863282</t>
  </si>
  <si>
    <t>TP863285</t>
  </si>
  <si>
    <t>TP863318</t>
  </si>
  <si>
    <t>TP863331</t>
  </si>
  <si>
    <t>TP863519</t>
  </si>
  <si>
    <t>TP863552</t>
  </si>
  <si>
    <t>TP863565</t>
  </si>
  <si>
    <t>TP863638</t>
  </si>
  <si>
    <t>TP863669</t>
  </si>
  <si>
    <t>TP863745</t>
  </si>
  <si>
    <t>TP863767</t>
  </si>
  <si>
    <t>TP863771</t>
  </si>
  <si>
    <t>TP863870</t>
  </si>
  <si>
    <t>TP863905</t>
  </si>
  <si>
    <t>TP863984</t>
  </si>
  <si>
    <t>TP863998</t>
  </si>
  <si>
    <t>TP864009</t>
  </si>
  <si>
    <t>TP864094</t>
  </si>
  <si>
    <t>TP864108</t>
  </si>
  <si>
    <t>TP864185</t>
  </si>
  <si>
    <t>TP864233</t>
  </si>
  <si>
    <t>TP864234</t>
  </si>
  <si>
    <t>TP864271</t>
  </si>
  <si>
    <t>TP864305</t>
  </si>
  <si>
    <t>TP864310</t>
  </si>
  <si>
    <t>TP864322</t>
  </si>
  <si>
    <t>TP864460</t>
  </si>
  <si>
    <t>TP864473</t>
  </si>
  <si>
    <t>TP864559</t>
  </si>
  <si>
    <t>TP864618</t>
  </si>
  <si>
    <t>TP864645</t>
  </si>
  <si>
    <t>TP864681</t>
  </si>
  <si>
    <t>TP864685</t>
  </si>
  <si>
    <t>TP864728</t>
  </si>
  <si>
    <t>TP864793</t>
  </si>
  <si>
    <t>TP864797</t>
  </si>
  <si>
    <t>TP864877</t>
  </si>
  <si>
    <t>TP865019</t>
  </si>
  <si>
    <t>TP865072</t>
  </si>
  <si>
    <t>TP865092</t>
  </si>
  <si>
    <t>TP865095</t>
  </si>
  <si>
    <t>TP865111</t>
  </si>
  <si>
    <t>TP865112</t>
  </si>
  <si>
    <t>TP865157</t>
  </si>
  <si>
    <t>TP865158</t>
  </si>
  <si>
    <t>TP865249</t>
  </si>
  <si>
    <t>TP865297</t>
  </si>
  <si>
    <t>TP865404</t>
  </si>
  <si>
    <t>TP865412</t>
  </si>
  <si>
    <t>TP865596</t>
  </si>
  <si>
    <t>TP865695</t>
  </si>
  <si>
    <t>TP865707</t>
  </si>
  <si>
    <t>TP865711</t>
  </si>
  <si>
    <t>TP865798</t>
  </si>
  <si>
    <t>TP865836</t>
  </si>
  <si>
    <t>TP865869</t>
  </si>
  <si>
    <t>TP865911</t>
  </si>
  <si>
    <t>TP865928</t>
  </si>
  <si>
    <t>TP865965</t>
  </si>
  <si>
    <t>TP866461</t>
  </si>
  <si>
    <t>TP866553</t>
  </si>
  <si>
    <t>TP866714</t>
  </si>
  <si>
    <t>TP866736</t>
  </si>
  <si>
    <t>TP866769</t>
  </si>
  <si>
    <t>TP866778</t>
  </si>
  <si>
    <t>TP866871</t>
  </si>
  <si>
    <t>TP866891</t>
  </si>
  <si>
    <t>TP866942</t>
  </si>
  <si>
    <t>TP866959</t>
  </si>
  <si>
    <t>TP866977</t>
  </si>
  <si>
    <t>TP867080</t>
  </si>
  <si>
    <t>TP867146</t>
  </si>
  <si>
    <t>TP867155</t>
  </si>
  <si>
    <t>TP867186</t>
  </si>
  <si>
    <t>TP867194</t>
  </si>
  <si>
    <t>TP867217</t>
  </si>
  <si>
    <t>TP867312</t>
  </si>
  <si>
    <t>TP867336</t>
  </si>
  <si>
    <t>TP867353</t>
  </si>
  <si>
    <t>TP867369</t>
  </si>
  <si>
    <t>TP867373</t>
  </si>
  <si>
    <t>TP867378</t>
  </si>
  <si>
    <t>TP867574</t>
  </si>
  <si>
    <t>TP867592</t>
  </si>
  <si>
    <t>TP867717</t>
  </si>
  <si>
    <t>TP867721</t>
  </si>
  <si>
    <t>TP867778</t>
  </si>
  <si>
    <t>TP867855</t>
  </si>
  <si>
    <t>TP867907</t>
  </si>
  <si>
    <t>TP867948</t>
  </si>
  <si>
    <t>TP868001</t>
  </si>
  <si>
    <t>TP868037</t>
  </si>
  <si>
    <t>TP868070</t>
  </si>
  <si>
    <t>TP868080</t>
  </si>
  <si>
    <t>TP868086</t>
  </si>
  <si>
    <t>TP868089</t>
  </si>
  <si>
    <t>TP868090</t>
  </si>
  <si>
    <t>TP868115</t>
  </si>
  <si>
    <t>TP868137</t>
  </si>
  <si>
    <t>TP868305</t>
  </si>
  <si>
    <t>TP868309</t>
  </si>
  <si>
    <t>TP868312</t>
  </si>
  <si>
    <t>TP868325</t>
  </si>
  <si>
    <t>TP868524</t>
  </si>
  <si>
    <t>TP868583</t>
  </si>
  <si>
    <t>TP868739</t>
  </si>
  <si>
    <t>TP868771</t>
  </si>
  <si>
    <t>TP868802</t>
  </si>
  <si>
    <t>TP868849</t>
  </si>
  <si>
    <t>TP868867</t>
  </si>
  <si>
    <t>TP868885</t>
  </si>
  <si>
    <t>TP868925</t>
  </si>
  <si>
    <t>TP868928</t>
  </si>
  <si>
    <t>TP868969</t>
  </si>
  <si>
    <t>TP869042</t>
  </si>
  <si>
    <t>TP869093</t>
  </si>
  <si>
    <t>TP869146</t>
  </si>
  <si>
    <t>TP869199</t>
  </si>
  <si>
    <t>TP869335</t>
  </si>
  <si>
    <t>TP869354</t>
  </si>
  <si>
    <t>TP869361</t>
  </si>
  <si>
    <t>TP869432</t>
  </si>
  <si>
    <t>TP869592</t>
  </si>
  <si>
    <t>TP869606</t>
  </si>
  <si>
    <t>TP869627</t>
  </si>
  <si>
    <t>TP869661</t>
  </si>
  <si>
    <t>TP869664</t>
  </si>
  <si>
    <t>TP869722</t>
  </si>
  <si>
    <t>TP869751</t>
  </si>
  <si>
    <t>TP869859</t>
  </si>
  <si>
    <t>TP869950</t>
  </si>
  <si>
    <t>TP869964</t>
  </si>
  <si>
    <t>TP870049</t>
  </si>
  <si>
    <t>TP870115</t>
  </si>
  <si>
    <t>TP870162</t>
  </si>
  <si>
    <t>TP870406</t>
  </si>
  <si>
    <t>TP870418</t>
  </si>
  <si>
    <t>TP870479</t>
  </si>
  <si>
    <t>TP870602</t>
  </si>
  <si>
    <t>TP870640</t>
  </si>
  <si>
    <t>TP870698</t>
  </si>
  <si>
    <t>TP870825</t>
  </si>
  <si>
    <t>TP870827</t>
  </si>
  <si>
    <t>TP870837</t>
  </si>
  <si>
    <t>TP870845</t>
  </si>
  <si>
    <t>TP871031</t>
  </si>
  <si>
    <t>TP871065</t>
  </si>
  <si>
    <t>TP871097</t>
  </si>
  <si>
    <t>TP871221</t>
  </si>
  <si>
    <t>TP871336</t>
  </si>
  <si>
    <t>TP871341</t>
  </si>
  <si>
    <t>TP871348</t>
  </si>
  <si>
    <t>TP871492</t>
  </si>
  <si>
    <t>TP871500</t>
  </si>
  <si>
    <t>TP871502</t>
  </si>
  <si>
    <t>TP871607</t>
  </si>
  <si>
    <t>TP871734</t>
  </si>
  <si>
    <t>TP871773</t>
  </si>
  <si>
    <t>TP871791</t>
  </si>
  <si>
    <t>TP871858</t>
  </si>
  <si>
    <t>TP871892</t>
  </si>
  <si>
    <t>TP871926</t>
  </si>
  <si>
    <t>TP872370</t>
  </si>
  <si>
    <t>TP872452</t>
  </si>
  <si>
    <t>TP872483</t>
  </si>
  <si>
    <t>TP872567</t>
  </si>
  <si>
    <t>TP872659</t>
  </si>
  <si>
    <t>TP872713</t>
  </si>
  <si>
    <t>TP873010</t>
  </si>
  <si>
    <t>TP873339</t>
  </si>
  <si>
    <t>TP873401</t>
  </si>
  <si>
    <t>TP873460</t>
  </si>
  <si>
    <t>TP873491</t>
  </si>
  <si>
    <t>TP873599</t>
  </si>
  <si>
    <t>TP873609</t>
  </si>
  <si>
    <t>TP873668</t>
  </si>
  <si>
    <t>TP873674</t>
  </si>
  <si>
    <t>TP873696</t>
  </si>
  <si>
    <t>TP873698</t>
  </si>
  <si>
    <t>TP873716</t>
  </si>
  <si>
    <t>TP873747</t>
  </si>
  <si>
    <t>TP873782</t>
  </si>
  <si>
    <t>TP873850</t>
  </si>
  <si>
    <t>TP873877</t>
  </si>
  <si>
    <t>TP873911</t>
  </si>
  <si>
    <t>TP873929</t>
  </si>
  <si>
    <t>TP874115</t>
  </si>
  <si>
    <t>TP874119</t>
  </si>
  <si>
    <t>TP874146</t>
  </si>
  <si>
    <t>TP874167</t>
  </si>
  <si>
    <t>TP874494</t>
  </si>
  <si>
    <t>TP874561</t>
  </si>
  <si>
    <t>TP874686</t>
  </si>
  <si>
    <t>TP875036</t>
  </si>
  <si>
    <t>TP875104</t>
  </si>
  <si>
    <t>TP875140</t>
  </si>
  <si>
    <t>TP875232</t>
  </si>
  <si>
    <t>TP875252</t>
  </si>
  <si>
    <t>TP875304</t>
  </si>
  <si>
    <t>TP875356</t>
  </si>
  <si>
    <t>TP875361</t>
  </si>
  <si>
    <t>TP875370</t>
  </si>
  <si>
    <t>TP875443</t>
  </si>
  <si>
    <t>TP875454</t>
  </si>
  <si>
    <t>TP875497</t>
  </si>
  <si>
    <t>TP875529</t>
  </si>
  <si>
    <t>TP875573</t>
  </si>
  <si>
    <t>TP875578</t>
  </si>
  <si>
    <t>TP875591</t>
  </si>
  <si>
    <t>TP875866</t>
  </si>
  <si>
    <t>TP876030</t>
  </si>
  <si>
    <t>TP876310</t>
  </si>
  <si>
    <t>TP876330</t>
  </si>
  <si>
    <t>TP876384</t>
  </si>
  <si>
    <t>TP876450</t>
  </si>
  <si>
    <t>TP876478</t>
  </si>
  <si>
    <t>TP876546</t>
  </si>
  <si>
    <t>TP876617</t>
  </si>
  <si>
    <t>TP876687</t>
  </si>
  <si>
    <t>TP876768</t>
  </si>
  <si>
    <t>TP876794</t>
  </si>
  <si>
    <t>TP876798</t>
  </si>
  <si>
    <t>TP876849</t>
  </si>
  <si>
    <t>TP876864</t>
  </si>
  <si>
    <t>TP876903</t>
  </si>
  <si>
    <t>TP876940</t>
  </si>
  <si>
    <t>TP877000</t>
  </si>
  <si>
    <t>TP877036</t>
  </si>
  <si>
    <t>TP877093</t>
  </si>
  <si>
    <t>TP877249</t>
  </si>
  <si>
    <t>TP877289</t>
  </si>
  <si>
    <t>TP877331</t>
  </si>
  <si>
    <t>TP877370</t>
  </si>
  <si>
    <t>TP877374</t>
  </si>
  <si>
    <t>TP877451</t>
  </si>
  <si>
    <t>TP877509</t>
  </si>
  <si>
    <t>TP877515</t>
  </si>
  <si>
    <t>TP877529</t>
  </si>
  <si>
    <t>TP877567</t>
  </si>
  <si>
    <t>TP877601</t>
  </si>
  <si>
    <t>TP877626</t>
  </si>
  <si>
    <t>TP877722</t>
  </si>
  <si>
    <t>TP877723</t>
  </si>
  <si>
    <t>TP877857</t>
  </si>
  <si>
    <t>TP877962</t>
  </si>
  <si>
    <t>TP878202</t>
  </si>
  <si>
    <t>TP878224</t>
  </si>
  <si>
    <t>TP878228</t>
  </si>
  <si>
    <t>TP878238</t>
  </si>
  <si>
    <t>TP878368</t>
  </si>
  <si>
    <t>TP878425</t>
  </si>
  <si>
    <t>TP878433</t>
  </si>
  <si>
    <t>TP878437</t>
  </si>
  <si>
    <t>TP878450</t>
  </si>
  <si>
    <t>TP878488</t>
  </si>
  <si>
    <t>TP878500</t>
  </si>
  <si>
    <t>TP878529</t>
  </si>
  <si>
    <t>TP878533</t>
  </si>
  <si>
    <t>TP878542</t>
  </si>
  <si>
    <t>TP878671</t>
  </si>
  <si>
    <t>TP878715</t>
  </si>
  <si>
    <t>TP878834</t>
  </si>
  <si>
    <t>TP878858</t>
  </si>
  <si>
    <t>TP878996</t>
  </si>
  <si>
    <t>TP879034</t>
  </si>
  <si>
    <t>TP879073</t>
  </si>
  <si>
    <t>TP879083</t>
  </si>
  <si>
    <t>TP879095</t>
  </si>
  <si>
    <t>TP879107</t>
  </si>
  <si>
    <t>TP879201</t>
  </si>
  <si>
    <t>TP879271</t>
  </si>
  <si>
    <t>TP879344</t>
  </si>
  <si>
    <t>TP879511</t>
  </si>
  <si>
    <t>TP879632</t>
  </si>
  <si>
    <t>TP879645</t>
  </si>
  <si>
    <t>TP879649</t>
  </si>
  <si>
    <t>TP879651</t>
  </si>
  <si>
    <t>TP879675</t>
  </si>
  <si>
    <t>TP879683</t>
  </si>
  <si>
    <t>TP879786</t>
  </si>
  <si>
    <t>TP879808</t>
  </si>
  <si>
    <t>TP879829</t>
  </si>
  <si>
    <t>TP879863</t>
  </si>
  <si>
    <t>TP879976</t>
  </si>
  <si>
    <t>TP880089</t>
  </si>
  <si>
    <t>TP880132</t>
  </si>
  <si>
    <t>TP880141</t>
  </si>
  <si>
    <t>TP880195</t>
  </si>
  <si>
    <t>TP880285</t>
  </si>
  <si>
    <t>TP880305</t>
  </si>
  <si>
    <t>TP880364</t>
  </si>
  <si>
    <t>TP880444</t>
  </si>
  <si>
    <t>TP880487</t>
  </si>
  <si>
    <t>TP880519</t>
  </si>
  <si>
    <t>TP880520</t>
  </si>
  <si>
    <t>TP880563</t>
  </si>
  <si>
    <t>TP880858</t>
  </si>
  <si>
    <t>TP880884</t>
  </si>
  <si>
    <t>TP880890</t>
  </si>
  <si>
    <t>TP880922</t>
  </si>
  <si>
    <t>TP880946</t>
  </si>
  <si>
    <t>TP881000</t>
  </si>
  <si>
    <t>TP881005</t>
  </si>
  <si>
    <t>TP881035</t>
  </si>
  <si>
    <t>TP881168</t>
  </si>
  <si>
    <t>TP881184</t>
  </si>
  <si>
    <t>TP881202</t>
  </si>
  <si>
    <t>TP881216</t>
  </si>
  <si>
    <t>TP881235</t>
  </si>
  <si>
    <t>TP881282</t>
  </si>
  <si>
    <t>TP881389</t>
  </si>
  <si>
    <t>TP881442</t>
  </si>
  <si>
    <t>TP881453</t>
  </si>
  <si>
    <t>TP881678</t>
  </si>
  <si>
    <t>TP881775</t>
  </si>
  <si>
    <t>TP881801</t>
  </si>
  <si>
    <t>TP881804</t>
  </si>
  <si>
    <t>TP881941</t>
  </si>
  <si>
    <t>TP881948</t>
  </si>
  <si>
    <t>TP882042</t>
  </si>
  <si>
    <t>TP882078</t>
  </si>
  <si>
    <t>TP882163</t>
  </si>
  <si>
    <t>TP882165</t>
  </si>
  <si>
    <t>TP882172</t>
  </si>
  <si>
    <t>TP882237</t>
  </si>
  <si>
    <t>TP882242</t>
  </si>
  <si>
    <t>TP882314</t>
  </si>
  <si>
    <t>TP882322</t>
  </si>
  <si>
    <t>TP882507</t>
  </si>
  <si>
    <t>TP882541</t>
  </si>
  <si>
    <t>TP882687</t>
  </si>
  <si>
    <t>TP882736</t>
  </si>
  <si>
    <t>TP882906</t>
  </si>
  <si>
    <t>TP882915</t>
  </si>
  <si>
    <t>TP882936</t>
  </si>
  <si>
    <t>TP883008</t>
  </si>
  <si>
    <t>TP883066</t>
  </si>
  <si>
    <t>TP883166</t>
  </si>
  <si>
    <t>TP883174</t>
  </si>
  <si>
    <t>TP883214</t>
  </si>
  <si>
    <t>TP883382</t>
  </si>
  <si>
    <t>TP883439</t>
  </si>
  <si>
    <t>TP883521</t>
  </si>
  <si>
    <t>TP883530</t>
  </si>
  <si>
    <t>TP883533</t>
  </si>
  <si>
    <t>TP883565</t>
  </si>
  <si>
    <t>TP883579</t>
  </si>
  <si>
    <t>TP883745</t>
  </si>
  <si>
    <t>TP883809</t>
  </si>
  <si>
    <t>TP883892</t>
  </si>
  <si>
    <t>TP883992</t>
  </si>
  <si>
    <t>TP884055</t>
  </si>
  <si>
    <t>TP884061</t>
  </si>
  <si>
    <t>TP884095</t>
  </si>
  <si>
    <t>TP884102</t>
  </si>
  <si>
    <t>TP884163</t>
  </si>
  <si>
    <t>TP884205</t>
  </si>
  <si>
    <t>TP884257</t>
  </si>
  <si>
    <t>TP884268</t>
  </si>
  <si>
    <t>TP884326</t>
  </si>
  <si>
    <t>TP884377</t>
  </si>
  <si>
    <t>TP884447</t>
  </si>
  <si>
    <t>TP884463</t>
  </si>
  <si>
    <t>TP884492</t>
  </si>
  <si>
    <t>TP884543</t>
  </si>
  <si>
    <t>TP884600</t>
  </si>
  <si>
    <t>TP884634</t>
  </si>
  <si>
    <t>TP884637</t>
  </si>
  <si>
    <t>TP884660</t>
  </si>
  <si>
    <t>TP884679</t>
  </si>
  <si>
    <t>TP884692</t>
  </si>
  <si>
    <t>TP884696</t>
  </si>
  <si>
    <t>TP884717</t>
  </si>
  <si>
    <t>TP884728</t>
  </si>
  <si>
    <t>TP884754</t>
  </si>
  <si>
    <t>TP884792</t>
  </si>
  <si>
    <t>TP884909</t>
  </si>
  <si>
    <t>TP885022</t>
  </si>
  <si>
    <t>TP885027</t>
  </si>
  <si>
    <t>TP885080</t>
  </si>
  <si>
    <t>TP885107</t>
  </si>
  <si>
    <t>TP885267</t>
  </si>
  <si>
    <t>TP885274</t>
  </si>
  <si>
    <t>TP885444</t>
  </si>
  <si>
    <t>TP885500</t>
  </si>
  <si>
    <t>TP885531</t>
  </si>
  <si>
    <t>TP885585</t>
  </si>
  <si>
    <t>TP885747</t>
  </si>
  <si>
    <t>TP885758</t>
  </si>
  <si>
    <t>TP885953</t>
  </si>
  <si>
    <t>TP886053</t>
  </si>
  <si>
    <t>TP886077</t>
  </si>
  <si>
    <t>TP886120</t>
  </si>
  <si>
    <t>TP886185</t>
  </si>
  <si>
    <t>TP886302</t>
  </si>
  <si>
    <t>TP886352</t>
  </si>
  <si>
    <t>TP886396</t>
  </si>
  <si>
    <t>TP886436</t>
  </si>
  <si>
    <t>TP886522</t>
  </si>
  <si>
    <t>TP886557</t>
  </si>
  <si>
    <t>TP886589</t>
  </si>
  <si>
    <t>TP886614</t>
  </si>
  <si>
    <t>TP886622</t>
  </si>
  <si>
    <t>TP886633</t>
  </si>
  <si>
    <t>TP886677</t>
  </si>
  <si>
    <t>TP886711</t>
  </si>
  <si>
    <t>TP886832</t>
  </si>
  <si>
    <t>TP886907</t>
  </si>
  <si>
    <t>TP886917</t>
  </si>
  <si>
    <t>TP886984</t>
  </si>
  <si>
    <t>TP887001</t>
  </si>
  <si>
    <t>TP887025</t>
  </si>
  <si>
    <t>TP887037</t>
  </si>
  <si>
    <t>TP887069</t>
  </si>
  <si>
    <t>TP887107</t>
  </si>
  <si>
    <t>TP887121</t>
  </si>
  <si>
    <t>TP887215</t>
  </si>
  <si>
    <t>TP887249</t>
  </si>
  <si>
    <t>TP887325</t>
  </si>
  <si>
    <t>TP887622</t>
  </si>
  <si>
    <t>TP887664</t>
  </si>
  <si>
    <t>TP887701</t>
  </si>
  <si>
    <t>TP887720</t>
  </si>
  <si>
    <t>TP887726</t>
  </si>
  <si>
    <t>TP887742</t>
  </si>
  <si>
    <t>TP887760</t>
  </si>
  <si>
    <t>TP888077</t>
  </si>
  <si>
    <t>TP888098</t>
  </si>
  <si>
    <t>TP888174</t>
  </si>
  <si>
    <t>TP888254</t>
  </si>
  <si>
    <t>TP888368</t>
  </si>
  <si>
    <t>TP888435</t>
  </si>
  <si>
    <t>TP888658</t>
  </si>
  <si>
    <t>TP888662</t>
  </si>
  <si>
    <t>TP888691</t>
  </si>
  <si>
    <t>TP888700</t>
  </si>
  <si>
    <t>TP888818</t>
  </si>
  <si>
    <t>TP888861</t>
  </si>
  <si>
    <t>TP888886</t>
  </si>
  <si>
    <t>TP888965</t>
  </si>
  <si>
    <t>TP888980</t>
  </si>
  <si>
    <t>TP888989</t>
  </si>
  <si>
    <t>TP889020</t>
  </si>
  <si>
    <t>TP889042</t>
  </si>
  <si>
    <t>TP889253</t>
  </si>
  <si>
    <t>TP889276</t>
  </si>
  <si>
    <t>TP889430</t>
  </si>
  <si>
    <t>TP889563</t>
  </si>
  <si>
    <t>TP889699</t>
  </si>
  <si>
    <t>TP889703</t>
  </si>
  <si>
    <t>TP889842</t>
  </si>
  <si>
    <t>TP889930</t>
  </si>
  <si>
    <t>TP889951</t>
  </si>
  <si>
    <t>TP890036</t>
  </si>
  <si>
    <t>TP890201</t>
  </si>
  <si>
    <t>TP890377</t>
  </si>
  <si>
    <t>TP890409</t>
  </si>
  <si>
    <t>TP890464</t>
  </si>
  <si>
    <t>TP890733</t>
  </si>
  <si>
    <t>TP890773</t>
  </si>
  <si>
    <t>TP890801</t>
  </si>
  <si>
    <t>TP890805</t>
  </si>
  <si>
    <t>TP890825</t>
  </si>
  <si>
    <t>TP890955</t>
  </si>
  <si>
    <t>TP890964</t>
  </si>
  <si>
    <t>TP890977</t>
  </si>
  <si>
    <t>TP891016</t>
  </si>
  <si>
    <t>TP891020</t>
  </si>
  <si>
    <t>TP891088</t>
  </si>
  <si>
    <t>TP891127</t>
  </si>
  <si>
    <t>TP891144</t>
  </si>
  <si>
    <t>TP891165</t>
  </si>
  <si>
    <t>TP891306</t>
  </si>
  <si>
    <t>TP891410</t>
  </si>
  <si>
    <t>TP891433</t>
  </si>
  <si>
    <t>TP891441</t>
  </si>
  <si>
    <t>TP891455</t>
  </si>
  <si>
    <t>TP891531</t>
  </si>
  <si>
    <t>TP891554</t>
  </si>
  <si>
    <t>TP891589</t>
  </si>
  <si>
    <t>TP891613</t>
  </si>
  <si>
    <t>TP891669</t>
  </si>
  <si>
    <t>TP891983</t>
  </si>
  <si>
    <t>TP892085</t>
  </si>
  <si>
    <t>TP892086</t>
  </si>
  <si>
    <t>TP892116</t>
  </si>
  <si>
    <t>TP892130</t>
  </si>
  <si>
    <t>TP892140</t>
  </si>
  <si>
    <t>TP892152</t>
  </si>
  <si>
    <t>TP892247</t>
  </si>
  <si>
    <t>TP892300</t>
  </si>
  <si>
    <t>TP892302</t>
  </si>
  <si>
    <t>TP892408</t>
  </si>
  <si>
    <t>TP892511</t>
  </si>
  <si>
    <t>TP892524</t>
  </si>
  <si>
    <t>TP892558</t>
  </si>
  <si>
    <t>TP892709</t>
  </si>
  <si>
    <t>TP892749</t>
  </si>
  <si>
    <t>TP892799</t>
  </si>
  <si>
    <t>TP892866</t>
  </si>
  <si>
    <t>TP892890</t>
  </si>
  <si>
    <t>TP892964</t>
  </si>
  <si>
    <t>TP893116</t>
  </si>
  <si>
    <t>TP893141</t>
  </si>
  <si>
    <t>TP893142</t>
  </si>
  <si>
    <t>TP893171</t>
  </si>
  <si>
    <t>TP893323</t>
  </si>
  <si>
    <t>TP893342</t>
  </si>
  <si>
    <t>TP893462</t>
  </si>
  <si>
    <t>TP893577</t>
  </si>
  <si>
    <t>TP893595</t>
  </si>
  <si>
    <t>TP893602</t>
  </si>
  <si>
    <t>TP893646</t>
  </si>
  <si>
    <t>TP893748</t>
  </si>
  <si>
    <t>TP893899</t>
  </si>
  <si>
    <t>TP893925</t>
  </si>
  <si>
    <t>TP893993</t>
  </si>
  <si>
    <t>TP894144</t>
  </si>
  <si>
    <t>TP894258</t>
  </si>
  <si>
    <t>TP894259</t>
  </si>
  <si>
    <t>TP894296</t>
  </si>
  <si>
    <t>TP894331</t>
  </si>
  <si>
    <t>TP894366</t>
  </si>
  <si>
    <t>TP894476</t>
  </si>
  <si>
    <t>TP894630</t>
  </si>
  <si>
    <t>TP894633</t>
  </si>
  <si>
    <t>TP894695</t>
  </si>
  <si>
    <t>TP894843</t>
  </si>
  <si>
    <t>TP894858</t>
  </si>
  <si>
    <t>TP894952</t>
  </si>
  <si>
    <t>TP895071</t>
  </si>
  <si>
    <t>TP895079</t>
  </si>
  <si>
    <t>TP895107</t>
  </si>
  <si>
    <t>TP895159</t>
  </si>
  <si>
    <t>TP895182</t>
  </si>
  <si>
    <t>TP895196</t>
  </si>
  <si>
    <t>TP895240</t>
  </si>
  <si>
    <t>TP895330</t>
  </si>
  <si>
    <t>TP895335</t>
  </si>
  <si>
    <t>TP895359</t>
  </si>
  <si>
    <t>TP895422</t>
  </si>
  <si>
    <t>TP895461</t>
  </si>
  <si>
    <t>TP896563</t>
  </si>
  <si>
    <t>TP896600</t>
  </si>
  <si>
    <t>TP896832</t>
  </si>
  <si>
    <t>TP896922</t>
  </si>
  <si>
    <t>TP896950</t>
  </si>
  <si>
    <t>TP897034</t>
  </si>
  <si>
    <t>TP897043</t>
  </si>
  <si>
    <t>TP897101</t>
  </si>
  <si>
    <t>TP897141</t>
  </si>
  <si>
    <t>TP897332</t>
  </si>
  <si>
    <t>TP897370</t>
  </si>
  <si>
    <t>TP897375</t>
  </si>
  <si>
    <t>TP897409</t>
  </si>
  <si>
    <t>TP897574</t>
  </si>
  <si>
    <t>TP897599</t>
  </si>
  <si>
    <t>TP897604</t>
  </si>
  <si>
    <t>TP897735</t>
  </si>
  <si>
    <t>TP897753</t>
  </si>
  <si>
    <t>TP897772</t>
  </si>
  <si>
    <t>TP897786</t>
  </si>
  <si>
    <t>TP897949</t>
  </si>
  <si>
    <t>TP898020</t>
  </si>
  <si>
    <t>TP898065</t>
  </si>
  <si>
    <t>TP898117</t>
  </si>
  <si>
    <t>TP898128</t>
  </si>
  <si>
    <t>TP898136</t>
  </si>
  <si>
    <t>TP898259</t>
  </si>
  <si>
    <t>TP898366</t>
  </si>
  <si>
    <t>TP898421</t>
  </si>
  <si>
    <t>TP898428</t>
  </si>
  <si>
    <t>TP898747</t>
  </si>
  <si>
    <t>TP898766</t>
  </si>
  <si>
    <t>TP898796</t>
  </si>
  <si>
    <t>TP898807</t>
  </si>
  <si>
    <t>TP898924</t>
  </si>
  <si>
    <t>TP898958</t>
  </si>
  <si>
    <t>TP899075</t>
  </si>
  <si>
    <t>TP899098</t>
  </si>
  <si>
    <t>TP899108</t>
  </si>
  <si>
    <t>TP899120</t>
  </si>
  <si>
    <t>TP899159</t>
  </si>
  <si>
    <t>TP899241</t>
  </si>
  <si>
    <t>TP899389</t>
  </si>
  <si>
    <t>TP899599</t>
  </si>
  <si>
    <t>TP899644</t>
  </si>
  <si>
    <t>TP899766</t>
  </si>
  <si>
    <t>TP899793</t>
  </si>
  <si>
    <t>TP899837</t>
  </si>
  <si>
    <t>TP899848</t>
  </si>
  <si>
    <t>TP900003</t>
  </si>
  <si>
    <t>TP900043</t>
  </si>
  <si>
    <t>TP900230</t>
  </si>
  <si>
    <t>TP901002</t>
  </si>
  <si>
    <t>TP901062</t>
  </si>
  <si>
    <t>TP901065</t>
  </si>
  <si>
    <t>TP901091</t>
  </si>
  <si>
    <t>TP901169</t>
  </si>
  <si>
    <t>TP901193</t>
  </si>
  <si>
    <t>TP901251</t>
  </si>
  <si>
    <t>TP901447</t>
  </si>
  <si>
    <t>TP901498</t>
  </si>
  <si>
    <t>TP901532</t>
  </si>
  <si>
    <t>TP901545</t>
  </si>
  <si>
    <t>TP901549</t>
  </si>
  <si>
    <t>TP901651</t>
  </si>
  <si>
    <t>TP901693</t>
  </si>
  <si>
    <t>TP901714</t>
  </si>
  <si>
    <t>TP901855</t>
  </si>
  <si>
    <t>TP901866</t>
  </si>
  <si>
    <t>TP901877</t>
  </si>
  <si>
    <t>TP901895</t>
  </si>
  <si>
    <t>TP901904</t>
  </si>
  <si>
    <t>TP901954</t>
  </si>
  <si>
    <t>TP901984</t>
  </si>
  <si>
    <t>TP901989</t>
  </si>
  <si>
    <t>TP902020</t>
  </si>
  <si>
    <t>TP902107</t>
  </si>
  <si>
    <t>TP902129</t>
  </si>
  <si>
    <t>TP902242</t>
  </si>
  <si>
    <t>TP902253</t>
  </si>
  <si>
    <t>TP902300</t>
  </si>
  <si>
    <t>TP902321</t>
  </si>
  <si>
    <t>TP902330</t>
  </si>
  <si>
    <t>TP902348</t>
  </si>
  <si>
    <t>TP902470</t>
  </si>
  <si>
    <t>TP902490</t>
  </si>
  <si>
    <t>TP902523</t>
  </si>
  <si>
    <t>TP902553</t>
  </si>
  <si>
    <t>TP902620</t>
  </si>
  <si>
    <t>TP902774</t>
  </si>
  <si>
    <t>TP902808</t>
  </si>
  <si>
    <t>TP902823</t>
  </si>
  <si>
    <t>TP903006</t>
  </si>
  <si>
    <t>TP903161</t>
  </si>
  <si>
    <t>TP903284</t>
  </si>
  <si>
    <t>TP903376</t>
  </si>
  <si>
    <t>TP903500</t>
  </si>
  <si>
    <t>TP903544</t>
  </si>
  <si>
    <t>TP903595</t>
  </si>
  <si>
    <t>TP903612</t>
  </si>
  <si>
    <t>TP903635</t>
  </si>
  <si>
    <t>TP903637</t>
  </si>
  <si>
    <t>TP903658</t>
  </si>
  <si>
    <t>TP903662</t>
  </si>
  <si>
    <t>TP903674</t>
  </si>
  <si>
    <t>TP903713</t>
  </si>
  <si>
    <t>TP903828</t>
  </si>
  <si>
    <t>TP903912</t>
  </si>
  <si>
    <t>TP904090</t>
  </si>
  <si>
    <t>TP904124</t>
  </si>
  <si>
    <t>TP904216</t>
  </si>
  <si>
    <t>TP904238</t>
  </si>
  <si>
    <t>TP904259</t>
  </si>
  <si>
    <t>TP904357</t>
  </si>
  <si>
    <t>TP904371</t>
  </si>
  <si>
    <t>TP904576</t>
  </si>
  <si>
    <t>TP904659</t>
  </si>
  <si>
    <t>TP904703</t>
  </si>
  <si>
    <t>TP904714</t>
  </si>
  <si>
    <t>TP904728</t>
  </si>
  <si>
    <t>TP904730</t>
  </si>
  <si>
    <t>TP904739</t>
  </si>
  <si>
    <t>TP904740</t>
  </si>
  <si>
    <t>TP904763</t>
  </si>
  <si>
    <t>TP904785</t>
  </si>
  <si>
    <t>TP904786</t>
  </si>
  <si>
    <t>TP904837</t>
  </si>
  <si>
    <t>TP904839</t>
  </si>
  <si>
    <t>TP904898</t>
  </si>
  <si>
    <t>TP905000</t>
  </si>
  <si>
    <t>TP905014</t>
  </si>
  <si>
    <t>TP905096</t>
  </si>
  <si>
    <t>TP905099</t>
  </si>
  <si>
    <t>TP905168</t>
  </si>
  <si>
    <t>TP905212</t>
  </si>
  <si>
    <t>TP905219</t>
  </si>
  <si>
    <t>TP905220</t>
  </si>
  <si>
    <t>TP905267</t>
  </si>
  <si>
    <t>TP905427</t>
  </si>
  <si>
    <t>TP905521</t>
  </si>
  <si>
    <t>TP905563</t>
  </si>
  <si>
    <t>TP905642</t>
  </si>
  <si>
    <t>TP905675</t>
  </si>
  <si>
    <t>TP905759</t>
  </si>
  <si>
    <t>TP905794</t>
  </si>
  <si>
    <t>TP905935</t>
  </si>
  <si>
    <t>TP905958</t>
  </si>
  <si>
    <t>TP905996</t>
  </si>
  <si>
    <t>TP906016</t>
  </si>
  <si>
    <t>TP906018</t>
  </si>
  <si>
    <t>TP906047</t>
  </si>
  <si>
    <t>TP906049</t>
  </si>
  <si>
    <t>TP906066</t>
  </si>
  <si>
    <t>TP906089</t>
  </si>
  <si>
    <t>TP906541</t>
  </si>
  <si>
    <t>TP906648</t>
  </si>
  <si>
    <t>TP906694</t>
  </si>
  <si>
    <t>TP906714</t>
  </si>
  <si>
    <t>TP906726</t>
  </si>
  <si>
    <t>TP906733</t>
  </si>
  <si>
    <t>TP906905</t>
  </si>
  <si>
    <t>TP906993</t>
  </si>
  <si>
    <t>TP907221</t>
  </si>
  <si>
    <t>TP907404</t>
  </si>
  <si>
    <t>TP907530</t>
  </si>
  <si>
    <t>TP907626</t>
  </si>
  <si>
    <t>TP907732</t>
  </si>
  <si>
    <t>TP907753</t>
  </si>
  <si>
    <t>TP907830</t>
  </si>
  <si>
    <t>TP907836</t>
  </si>
  <si>
    <t>TP907854</t>
  </si>
  <si>
    <t>TP907863</t>
  </si>
  <si>
    <t>TP907937</t>
  </si>
  <si>
    <t>TP907938</t>
  </si>
  <si>
    <t>TP907949</t>
  </si>
  <si>
    <t>TP907968</t>
  </si>
  <si>
    <t>TP907970</t>
  </si>
  <si>
    <t>TP907976</t>
  </si>
  <si>
    <t>TP907985</t>
  </si>
  <si>
    <t>TP908061</t>
  </si>
  <si>
    <t>TP908064</t>
  </si>
  <si>
    <t>TP908081</t>
  </si>
  <si>
    <t>TP908088</t>
  </si>
  <si>
    <t>TP908127</t>
  </si>
  <si>
    <t>TP908149</t>
  </si>
  <si>
    <t>TP908218</t>
  </si>
  <si>
    <t>TP908229</t>
  </si>
  <si>
    <t>TP908250</t>
  </si>
  <si>
    <t>TP908284</t>
  </si>
  <si>
    <t>TP908373</t>
  </si>
  <si>
    <t>TP908397</t>
  </si>
  <si>
    <t>TP908401</t>
  </si>
  <si>
    <t>TP908415</t>
  </si>
  <si>
    <t>TP908452</t>
  </si>
  <si>
    <t>TP908566</t>
  </si>
  <si>
    <t>TP908577</t>
  </si>
  <si>
    <t>TP908584</t>
  </si>
  <si>
    <t>TP908596</t>
  </si>
  <si>
    <t>TP908738</t>
  </si>
  <si>
    <t>TP908809</t>
  </si>
  <si>
    <t>TP908813</t>
  </si>
  <si>
    <t>TP908833</t>
  </si>
  <si>
    <t>TP908918</t>
  </si>
  <si>
    <t>TP908981</t>
  </si>
  <si>
    <t>TP908994</t>
  </si>
  <si>
    <t>TP909158</t>
  </si>
  <si>
    <t>TP909197</t>
  </si>
  <si>
    <t>TP909243</t>
  </si>
  <si>
    <t>TP909300</t>
  </si>
  <si>
    <t>TP909325</t>
  </si>
  <si>
    <t>TP909352</t>
  </si>
  <si>
    <t>TP909443</t>
  </si>
  <si>
    <t>TP909445</t>
  </si>
  <si>
    <t>TP909448</t>
  </si>
  <si>
    <t>TP909449</t>
  </si>
  <si>
    <t>TP909493</t>
  </si>
  <si>
    <t>TP909510</t>
  </si>
  <si>
    <t>TP909576</t>
  </si>
  <si>
    <t>TP909597</t>
  </si>
  <si>
    <t>TP909599</t>
  </si>
  <si>
    <t>TP909615</t>
  </si>
  <si>
    <t>TP909650</t>
  </si>
  <si>
    <t>TP909907</t>
  </si>
  <si>
    <t>TP909928</t>
  </si>
  <si>
    <t>TP910121</t>
  </si>
  <si>
    <t>TP910189</t>
  </si>
  <si>
    <t>TP910221</t>
  </si>
  <si>
    <t>TP910298</t>
  </si>
  <si>
    <t>TP910330</t>
  </si>
  <si>
    <t>TP910355</t>
  </si>
  <si>
    <t>TP910433</t>
  </si>
  <si>
    <t>TP910509</t>
  </si>
  <si>
    <t>TP910515</t>
  </si>
  <si>
    <t>TP910534</t>
  </si>
  <si>
    <t>TP910585</t>
  </si>
  <si>
    <t>TP910616</t>
  </si>
  <si>
    <t>TP910641</t>
  </si>
  <si>
    <t>TP910778</t>
  </si>
  <si>
    <t>TP910792</t>
  </si>
  <si>
    <t>TP910813</t>
  </si>
  <si>
    <t>TP911067</t>
  </si>
  <si>
    <t>TP911288</t>
  </si>
  <si>
    <t>TP911300</t>
  </si>
  <si>
    <t>TP911393</t>
  </si>
  <si>
    <t>TP911396</t>
  </si>
  <si>
    <t>TP911466</t>
  </si>
  <si>
    <t>TP911474</t>
  </si>
  <si>
    <t>TP911485</t>
  </si>
  <si>
    <t>TP911508</t>
  </si>
  <si>
    <t>TP911629</t>
  </si>
  <si>
    <t>TP911654</t>
  </si>
  <si>
    <t>TP911708</t>
  </si>
  <si>
    <t>TP911718</t>
  </si>
  <si>
    <t>TP911720</t>
  </si>
  <si>
    <t>TP911805</t>
  </si>
  <si>
    <t>TP911810</t>
  </si>
  <si>
    <t>TP911826</t>
  </si>
  <si>
    <t>TP911878</t>
  </si>
  <si>
    <t>TP911904</t>
  </si>
  <si>
    <t>TP911949</t>
  </si>
  <si>
    <t>TP911974</t>
  </si>
  <si>
    <t>TP912081</t>
  </si>
  <si>
    <t>TP912107</t>
  </si>
  <si>
    <t>TP912133</t>
  </si>
  <si>
    <t>TP912135</t>
  </si>
  <si>
    <t>TP912286</t>
  </si>
  <si>
    <t>TP912290</t>
  </si>
  <si>
    <t>TP912307</t>
  </si>
  <si>
    <t>TP912316</t>
  </si>
  <si>
    <t>TP912371</t>
  </si>
  <si>
    <t>TP912551</t>
  </si>
  <si>
    <t>TP912560</t>
  </si>
  <si>
    <t>TP912565</t>
  </si>
  <si>
    <t>TP912569</t>
  </si>
  <si>
    <t>TP912578</t>
  </si>
  <si>
    <t>TP912651</t>
  </si>
  <si>
    <t>TP912656</t>
  </si>
  <si>
    <t>TP912658</t>
  </si>
  <si>
    <t>TP912708</t>
  </si>
  <si>
    <t>TP912712</t>
  </si>
  <si>
    <t>TP912729</t>
  </si>
  <si>
    <t>TP912731</t>
  </si>
  <si>
    <t>TP912734</t>
  </si>
  <si>
    <t>TP912837</t>
  </si>
  <si>
    <t>TP912861</t>
  </si>
  <si>
    <t>TP913069</t>
  </si>
  <si>
    <t>TP913114</t>
  </si>
  <si>
    <t>TP913145</t>
  </si>
  <si>
    <t>TP913150</t>
  </si>
  <si>
    <t>TP913158</t>
  </si>
  <si>
    <t>TP913169</t>
  </si>
  <si>
    <t>TP913237</t>
  </si>
  <si>
    <t>TP913272</t>
  </si>
  <si>
    <t>TP913313</t>
  </si>
  <si>
    <t>TP913413</t>
  </si>
  <si>
    <t>TP913414</t>
  </si>
  <si>
    <t>TP913466</t>
  </si>
  <si>
    <t>TP913522</t>
  </si>
  <si>
    <t>TP913689</t>
  </si>
  <si>
    <t>TP913771</t>
  </si>
  <si>
    <t>TP913826</t>
  </si>
  <si>
    <t>TP913847</t>
  </si>
  <si>
    <t>TP913978</t>
  </si>
  <si>
    <t>TP914188</t>
  </si>
  <si>
    <t>TP914278</t>
  </si>
  <si>
    <t>TP914289</t>
  </si>
  <si>
    <t>TP914453</t>
  </si>
  <si>
    <t>TP914537</t>
  </si>
  <si>
    <t>TP914596</t>
  </si>
  <si>
    <t>TP914732</t>
  </si>
  <si>
    <t>TP914823</t>
  </si>
  <si>
    <t>TP914826</t>
  </si>
  <si>
    <t>TP914880</t>
  </si>
  <si>
    <t>TP915000</t>
  </si>
  <si>
    <t>TP915023</t>
  </si>
  <si>
    <t>TP915068</t>
  </si>
  <si>
    <t>TP915106</t>
  </si>
  <si>
    <t>TP915109</t>
  </si>
  <si>
    <t>TP915148</t>
  </si>
  <si>
    <t>TP915189</t>
  </si>
  <si>
    <t>TP915198</t>
  </si>
  <si>
    <t>TP915238</t>
  </si>
  <si>
    <t>TP915394</t>
  </si>
  <si>
    <t>TP915401</t>
  </si>
  <si>
    <t>TP915405</t>
  </si>
  <si>
    <t>TP915424</t>
  </si>
  <si>
    <t>TP915441</t>
  </si>
  <si>
    <t>TP915531</t>
  </si>
  <si>
    <t>TP915538</t>
  </si>
  <si>
    <t>TP915608</t>
  </si>
  <si>
    <t>TP915623</t>
  </si>
  <si>
    <t>TP915698</t>
  </si>
  <si>
    <t>TP915815</t>
  </si>
  <si>
    <t>TP915962</t>
  </si>
  <si>
    <t>TP916242</t>
  </si>
  <si>
    <t>TP916434</t>
  </si>
  <si>
    <t>TP916444</t>
  </si>
  <si>
    <t>TP916472</t>
  </si>
  <si>
    <t>TP916482</t>
  </si>
  <si>
    <t>TP916568</t>
  </si>
  <si>
    <t>TP916570</t>
  </si>
  <si>
    <t>TP916576</t>
  </si>
  <si>
    <t>TP916617</t>
  </si>
  <si>
    <t>TP916678</t>
  </si>
  <si>
    <t>TP916727</t>
  </si>
  <si>
    <t>TP916762</t>
  </si>
  <si>
    <t>TP916837</t>
  </si>
  <si>
    <t>TP916840</t>
  </si>
  <si>
    <t>TP916844</t>
  </si>
  <si>
    <t>TP916862</t>
  </si>
  <si>
    <t>TP916930</t>
  </si>
  <si>
    <t>TP916983</t>
  </si>
  <si>
    <t>TP916996</t>
  </si>
  <si>
    <t>TP917245</t>
  </si>
  <si>
    <t>TP917420</t>
  </si>
  <si>
    <t>TP917557</t>
  </si>
  <si>
    <t>TP917569</t>
  </si>
  <si>
    <t>TP917602</t>
  </si>
  <si>
    <t>TP917636</t>
  </si>
  <si>
    <t>TP917674</t>
  </si>
  <si>
    <t>TP918154</t>
  </si>
  <si>
    <t>TP918163</t>
  </si>
  <si>
    <t>TP918165</t>
  </si>
  <si>
    <t>TP918225</t>
  </si>
  <si>
    <t>TP918246</t>
  </si>
  <si>
    <t>TP918254</t>
  </si>
  <si>
    <t>TP918390</t>
  </si>
  <si>
    <t>TP918424</t>
  </si>
  <si>
    <t>TP918607</t>
  </si>
  <si>
    <t>TP918645</t>
  </si>
  <si>
    <t>TP918652</t>
  </si>
  <si>
    <t>TP918770</t>
  </si>
  <si>
    <t>TP918826</t>
  </si>
  <si>
    <t>TP918908</t>
  </si>
  <si>
    <t>TP918913</t>
  </si>
  <si>
    <t>TP918944</t>
  </si>
  <si>
    <t>TP918958</t>
  </si>
  <si>
    <t>TP918966</t>
  </si>
  <si>
    <t>TP919066</t>
  </si>
  <si>
    <t>TP919220</t>
  </si>
  <si>
    <t>TP919400</t>
  </si>
  <si>
    <t>TP919429</t>
  </si>
  <si>
    <t>TP919443</t>
  </si>
  <si>
    <t>TP919476</t>
  </si>
  <si>
    <t>TP919510</t>
  </si>
  <si>
    <t>TP919558</t>
  </si>
  <si>
    <t>TP919568</t>
  </si>
  <si>
    <t>TP919648</t>
  </si>
  <si>
    <t>TP919660</t>
  </si>
  <si>
    <t>TP919804</t>
  </si>
  <si>
    <t>TP920076</t>
  </si>
  <si>
    <t>TP920118</t>
  </si>
  <si>
    <t>TP920301</t>
  </si>
  <si>
    <t>TP920502</t>
  </si>
  <si>
    <t>TP920598</t>
  </si>
  <si>
    <t>TP920615</t>
  </si>
  <si>
    <t>TP920636</t>
  </si>
  <si>
    <t>TP920681</t>
  </si>
  <si>
    <t>TP920685</t>
  </si>
  <si>
    <t>TP920762</t>
  </si>
  <si>
    <t>TP920767</t>
  </si>
  <si>
    <t>TP920773</t>
  </si>
  <si>
    <t>TP920856</t>
  </si>
  <si>
    <t>TP920857</t>
  </si>
  <si>
    <t>TP920933</t>
  </si>
  <si>
    <t>TP920939</t>
  </si>
  <si>
    <t>TP920988</t>
  </si>
  <si>
    <t>TP921033</t>
  </si>
  <si>
    <t>TP921271</t>
  </si>
  <si>
    <t>TP921276</t>
  </si>
  <si>
    <t>TP921414</t>
  </si>
  <si>
    <t>TP921432</t>
  </si>
  <si>
    <t>TP921434</t>
  </si>
  <si>
    <t>TP921456</t>
  </si>
  <si>
    <t>TP921533</t>
  </si>
  <si>
    <t>TP921535</t>
  </si>
  <si>
    <t>TP921631</t>
  </si>
  <si>
    <t>TP921635</t>
  </si>
  <si>
    <t>TP921767</t>
  </si>
  <si>
    <t>TP921956</t>
  </si>
  <si>
    <t>TP922102</t>
  </si>
  <si>
    <t>TP922107</t>
  </si>
  <si>
    <t>TP922121</t>
  </si>
  <si>
    <t>TP922261</t>
  </si>
  <si>
    <t>TP922318</t>
  </si>
  <si>
    <t>TP922341</t>
  </si>
  <si>
    <t>TP922367</t>
  </si>
  <si>
    <t>TP922393</t>
  </si>
  <si>
    <t>TP922420</t>
  </si>
  <si>
    <t>TP922440</t>
  </si>
  <si>
    <t>TP922498</t>
  </si>
  <si>
    <t>TP922501</t>
  </si>
  <si>
    <t>TP922546</t>
  </si>
  <si>
    <t>TP922550</t>
  </si>
  <si>
    <t>TP922622</t>
  </si>
  <si>
    <t>TP922645</t>
  </si>
  <si>
    <t>TP922750</t>
  </si>
  <si>
    <t>TP922774</t>
  </si>
  <si>
    <t>TP922777</t>
  </si>
  <si>
    <t>TP922855</t>
  </si>
  <si>
    <t>TP923008</t>
  </si>
  <si>
    <t>TP923013</t>
  </si>
  <si>
    <t>TP923118</t>
  </si>
  <si>
    <t>TP923206</t>
  </si>
  <si>
    <t>TP923284</t>
  </si>
  <si>
    <t>TP923326</t>
  </si>
  <si>
    <t>TP923354</t>
  </si>
  <si>
    <t>TP923358</t>
  </si>
  <si>
    <t>TP923361</t>
  </si>
  <si>
    <t>TP923420</t>
  </si>
  <si>
    <t>TP923633</t>
  </si>
  <si>
    <t>TP923634</t>
  </si>
  <si>
    <t>TP923636</t>
  </si>
  <si>
    <t>TP923687</t>
  </si>
  <si>
    <t>TP923694</t>
  </si>
  <si>
    <t>TP923806</t>
  </si>
  <si>
    <t>TP923980</t>
  </si>
  <si>
    <t>TP924038</t>
  </si>
  <si>
    <t>TP924149</t>
  </si>
  <si>
    <t>TP924162</t>
  </si>
  <si>
    <t>TP924198</t>
  </si>
  <si>
    <t>TP924215</t>
  </si>
  <si>
    <t>TP924314</t>
  </si>
  <si>
    <t>TP924331</t>
  </si>
  <si>
    <t>TP924334</t>
  </si>
  <si>
    <t>TP924394</t>
  </si>
  <si>
    <t>TP924470</t>
  </si>
  <si>
    <t>TP924485</t>
  </si>
  <si>
    <t>TP924625</t>
  </si>
  <si>
    <t>TP924658</t>
  </si>
  <si>
    <t>TP924682</t>
  </si>
  <si>
    <t>TP924871</t>
  </si>
  <si>
    <t>TP924917</t>
  </si>
  <si>
    <t>TP924933</t>
  </si>
  <si>
    <t>TP924956</t>
  </si>
  <si>
    <t>TP924967</t>
  </si>
  <si>
    <t>TP925038</t>
  </si>
  <si>
    <t>TP925101</t>
  </si>
  <si>
    <t>TP925141</t>
  </si>
  <si>
    <t>TP925206</t>
  </si>
  <si>
    <t>TP925340</t>
  </si>
  <si>
    <t>TP925435</t>
  </si>
  <si>
    <t>TP925442</t>
  </si>
  <si>
    <t>TP925452</t>
  </si>
  <si>
    <t>TP925467</t>
  </si>
  <si>
    <t>TP925474</t>
  </si>
  <si>
    <t>TP925493</t>
  </si>
  <si>
    <t>TP925971</t>
  </si>
  <si>
    <t>TP926038</t>
  </si>
  <si>
    <t>TP926161</t>
  </si>
  <si>
    <t>TP926237</t>
  </si>
  <si>
    <t>TP926373</t>
  </si>
  <si>
    <t>TP926409</t>
  </si>
  <si>
    <t>TP926560</t>
  </si>
  <si>
    <t>TP926680</t>
  </si>
  <si>
    <t>TP926743</t>
  </si>
  <si>
    <t>TP926766</t>
  </si>
  <si>
    <t>TP926794</t>
  </si>
  <si>
    <t>TP926969</t>
  </si>
  <si>
    <t>TP926973</t>
  </si>
  <si>
    <t>TP927018</t>
  </si>
  <si>
    <t>TP927030</t>
  </si>
  <si>
    <t>TP927037</t>
  </si>
  <si>
    <t>TP927042</t>
  </si>
  <si>
    <t>TP927088</t>
  </si>
  <si>
    <t>TP927154</t>
  </si>
  <si>
    <t>TP927272</t>
  </si>
  <si>
    <t>TP927371</t>
  </si>
  <si>
    <t>TP927378</t>
  </si>
  <si>
    <t>TP927411</t>
  </si>
  <si>
    <t>TP927424</t>
  </si>
  <si>
    <t>TP927461</t>
  </si>
  <si>
    <t>TP927484</t>
  </si>
  <si>
    <t>TP927635</t>
  </si>
  <si>
    <t>TP927667</t>
  </si>
  <si>
    <t>TP927672</t>
  </si>
  <si>
    <t>TP927803</t>
  </si>
  <si>
    <t>TP927833</t>
  </si>
  <si>
    <t>TP927867</t>
  </si>
  <si>
    <t>TP927942</t>
  </si>
  <si>
    <t>TP927956</t>
  </si>
  <si>
    <t>TP927961</t>
  </si>
  <si>
    <t>TP928028</t>
  </si>
  <si>
    <t>TP928033</t>
  </si>
  <si>
    <t>TP928133</t>
  </si>
  <si>
    <t>TP928135</t>
  </si>
  <si>
    <t>TP928175</t>
  </si>
  <si>
    <t>TP928180</t>
  </si>
  <si>
    <t>TP928184</t>
  </si>
  <si>
    <t>TP928628</t>
  </si>
  <si>
    <t>TP928840</t>
  </si>
  <si>
    <t>TP928850</t>
  </si>
  <si>
    <t>TP928851</t>
  </si>
  <si>
    <t>TP928866</t>
  </si>
  <si>
    <t>TP928952</t>
  </si>
  <si>
    <t>TP928960</t>
  </si>
  <si>
    <t>TP928991</t>
  </si>
  <si>
    <t>TP928995</t>
  </si>
  <si>
    <t>TP929069</t>
  </si>
  <si>
    <t>TP929074</t>
  </si>
  <si>
    <t>TP929082</t>
  </si>
  <si>
    <t>TP929174</t>
  </si>
  <si>
    <t>TP929213</t>
  </si>
  <si>
    <t>TP929298</t>
  </si>
  <si>
    <t>TP929363</t>
  </si>
  <si>
    <t>TP929366</t>
  </si>
  <si>
    <t>TP929440</t>
  </si>
  <si>
    <t>TP929487</t>
  </si>
  <si>
    <t>TP929497</t>
  </si>
  <si>
    <t>TP929514</t>
  </si>
  <si>
    <t>TP929592</t>
  </si>
  <si>
    <t>TP929619</t>
  </si>
  <si>
    <t>TP929633</t>
  </si>
  <si>
    <t>TP929671</t>
  </si>
  <si>
    <t>TP929770</t>
  </si>
  <si>
    <t>TP929783</t>
  </si>
  <si>
    <t>TP929788</t>
  </si>
  <si>
    <t>TP929811</t>
  </si>
  <si>
    <t>TP929843</t>
  </si>
  <si>
    <t>TP929878</t>
  </si>
  <si>
    <t>TP929954</t>
  </si>
  <si>
    <t>TP930028</t>
  </si>
  <si>
    <t>TP930153</t>
  </si>
  <si>
    <t>TP930201</t>
  </si>
  <si>
    <t>TP930223</t>
  </si>
  <si>
    <t>TP930241</t>
  </si>
  <si>
    <t>TP930317</t>
  </si>
  <si>
    <t>TP930419</t>
  </si>
  <si>
    <t>TP930435</t>
  </si>
  <si>
    <t>TP930450</t>
  </si>
  <si>
    <t>TP930486</t>
  </si>
  <si>
    <t>TP930519</t>
  </si>
  <si>
    <t>TP930653</t>
  </si>
  <si>
    <t>TP930693</t>
  </si>
  <si>
    <t>TP930695</t>
  </si>
  <si>
    <t>TP930737</t>
  </si>
  <si>
    <t>TP930831</t>
  </si>
  <si>
    <t>TP930877</t>
  </si>
  <si>
    <t>TP930890</t>
  </si>
  <si>
    <t>TP930911</t>
  </si>
  <si>
    <t>TP930980</t>
  </si>
  <si>
    <t>TP931081</t>
  </si>
  <si>
    <t>TP931146</t>
  </si>
  <si>
    <t>TP931180</t>
  </si>
  <si>
    <t>TP931258</t>
  </si>
  <si>
    <t>TP931302</t>
  </si>
  <si>
    <t>TP931312</t>
  </si>
  <si>
    <t>TP931336</t>
  </si>
  <si>
    <t>TP931579</t>
  </si>
  <si>
    <t>TP931588</t>
  </si>
  <si>
    <t>TP931593</t>
  </si>
  <si>
    <t>TP931624</t>
  </si>
  <si>
    <t>TP931630</t>
  </si>
  <si>
    <t>TP931662</t>
  </si>
  <si>
    <t>TP931724</t>
  </si>
  <si>
    <t>TP931752</t>
  </si>
  <si>
    <t>TP931820</t>
  </si>
  <si>
    <t>TP931830</t>
  </si>
  <si>
    <t>TP931840</t>
  </si>
  <si>
    <t>TP931874</t>
  </si>
  <si>
    <t>TP931876</t>
  </si>
  <si>
    <t>TP931913</t>
  </si>
  <si>
    <t>TP932019</t>
  </si>
  <si>
    <t>TP932117</t>
  </si>
  <si>
    <t>TP932230</t>
  </si>
  <si>
    <t>TP932325</t>
  </si>
  <si>
    <t>TP932339</t>
  </si>
  <si>
    <t>TP932367</t>
  </si>
  <si>
    <t>TP932477</t>
  </si>
  <si>
    <t>TP932567</t>
  </si>
  <si>
    <t>TP932589</t>
  </si>
  <si>
    <t>TP932609</t>
  </si>
  <si>
    <t>TP932638</t>
  </si>
  <si>
    <t>TP932728</t>
  </si>
  <si>
    <t>TP932730</t>
  </si>
  <si>
    <t>TP932734</t>
  </si>
  <si>
    <t>TP932739</t>
  </si>
  <si>
    <t>TP932750</t>
  </si>
  <si>
    <t>TP932763</t>
  </si>
  <si>
    <t>TP932768</t>
  </si>
  <si>
    <t>TP932815</t>
  </si>
  <si>
    <t>TP932836</t>
  </si>
  <si>
    <t>TP932840</t>
  </si>
  <si>
    <t>TP932844</t>
  </si>
  <si>
    <t>TP932850</t>
  </si>
  <si>
    <t>TP932874</t>
  </si>
  <si>
    <t>TP932970</t>
  </si>
  <si>
    <t>TP933055</t>
  </si>
  <si>
    <t>TP933083</t>
  </si>
  <si>
    <t>TP933181</t>
  </si>
  <si>
    <t>TP933320</t>
  </si>
  <si>
    <t>TP933340</t>
  </si>
  <si>
    <t>TP933353</t>
  </si>
  <si>
    <t>TP933357</t>
  </si>
  <si>
    <t>TP933368</t>
  </si>
  <si>
    <t>TP933462</t>
  </si>
  <si>
    <t>TP933502</t>
  </si>
  <si>
    <t>TP933567</t>
  </si>
  <si>
    <t>TP933571</t>
  </si>
  <si>
    <t>TP933579</t>
  </si>
  <si>
    <t>TP933591</t>
  </si>
  <si>
    <t>TP933601</t>
  </si>
  <si>
    <t>TP933618</t>
  </si>
  <si>
    <t>TP933675</t>
  </si>
  <si>
    <t>TP933689</t>
  </si>
  <si>
    <t>TP933806</t>
  </si>
  <si>
    <t>TP933808</t>
  </si>
  <si>
    <t>TP933949</t>
  </si>
  <si>
    <t>TP934024</t>
  </si>
  <si>
    <t>TP934142</t>
  </si>
  <si>
    <t>TP934174</t>
  </si>
  <si>
    <t>TP934231</t>
  </si>
  <si>
    <t>TP934265</t>
  </si>
  <si>
    <t>TP934269</t>
  </si>
  <si>
    <t>TP934421</t>
  </si>
  <si>
    <t>TP934426</t>
  </si>
  <si>
    <t>TP934503</t>
  </si>
  <si>
    <t>TP934516</t>
  </si>
  <si>
    <t>TP934590</t>
  </si>
  <si>
    <t>TP934670</t>
  </si>
  <si>
    <t>TP934678</t>
  </si>
  <si>
    <t>TP934679</t>
  </si>
  <si>
    <t>TP934874</t>
  </si>
  <si>
    <t>TP934918</t>
  </si>
  <si>
    <t>TP934939</t>
  </si>
  <si>
    <t>TP934980</t>
  </si>
  <si>
    <t>TP934985</t>
  </si>
  <si>
    <t>TP934991</t>
  </si>
  <si>
    <t>TP934996</t>
  </si>
  <si>
    <t>TP934998</t>
  </si>
  <si>
    <t>TP935008</t>
  </si>
  <si>
    <t>TP935010</t>
  </si>
  <si>
    <t>TP935052</t>
  </si>
  <si>
    <t>TP935096</t>
  </si>
  <si>
    <t>TP935280</t>
  </si>
  <si>
    <t>TP935345</t>
  </si>
  <si>
    <t>TP935379</t>
  </si>
  <si>
    <t>TP935398</t>
  </si>
  <si>
    <t>TP935585</t>
  </si>
  <si>
    <t>TP935602</t>
  </si>
  <si>
    <t>TP935651</t>
  </si>
  <si>
    <t>TP935722</t>
  </si>
  <si>
    <t>TP935800</t>
  </si>
  <si>
    <t>TP935812</t>
  </si>
  <si>
    <t>TP935857</t>
  </si>
  <si>
    <t>TP935895</t>
  </si>
  <si>
    <t>TP935926</t>
  </si>
  <si>
    <t>TP935978</t>
  </si>
  <si>
    <t>TP936062</t>
  </si>
  <si>
    <t>TP936112</t>
  </si>
  <si>
    <t>TP936135</t>
  </si>
  <si>
    <t>TP936263</t>
  </si>
  <si>
    <t>TP936322</t>
  </si>
  <si>
    <t>TP936410</t>
  </si>
  <si>
    <t>TP936448</t>
  </si>
  <si>
    <t>TP936449</t>
  </si>
  <si>
    <t>TP936510</t>
  </si>
  <si>
    <t>TP936513</t>
  </si>
  <si>
    <t>TP936850</t>
  </si>
  <si>
    <t>TP936877</t>
  </si>
  <si>
    <t>TP937066</t>
  </si>
  <si>
    <t>TP937085</t>
  </si>
  <si>
    <t>TP937088</t>
  </si>
  <si>
    <t>TP937129</t>
  </si>
  <si>
    <t>TP937213</t>
  </si>
  <si>
    <t>TP937222</t>
  </si>
  <si>
    <t>TP937352</t>
  </si>
  <si>
    <t>TP937371</t>
  </si>
  <si>
    <t>TP937546</t>
  </si>
  <si>
    <t>TP937634</t>
  </si>
  <si>
    <t>TP937639</t>
  </si>
  <si>
    <t>TP937644</t>
  </si>
  <si>
    <t>TP937647</t>
  </si>
  <si>
    <t>TP937800</t>
  </si>
  <si>
    <t>TP937847</t>
  </si>
  <si>
    <t>TP937869</t>
  </si>
  <si>
    <t>TP937938</t>
  </si>
  <si>
    <t>TP937953</t>
  </si>
  <si>
    <t>TP937968</t>
  </si>
  <si>
    <t>TP938085</t>
  </si>
  <si>
    <t>TP938128</t>
  </si>
  <si>
    <t>TP938200</t>
  </si>
  <si>
    <t>TP938208</t>
  </si>
  <si>
    <t>TP938333</t>
  </si>
  <si>
    <t>TP938338</t>
  </si>
  <si>
    <t>TP938342</t>
  </si>
  <si>
    <t>TP938365</t>
  </si>
  <si>
    <t>TP938367</t>
  </si>
  <si>
    <t>TP938392</t>
  </si>
  <si>
    <t>TP938416</t>
  </si>
  <si>
    <t>TP938468</t>
  </si>
  <si>
    <t>TP938510</t>
  </si>
  <si>
    <t>TP938528</t>
  </si>
  <si>
    <t>TP938537</t>
  </si>
  <si>
    <t>TP938598</t>
  </si>
  <si>
    <t>TP938691</t>
  </si>
  <si>
    <t>TP938780</t>
  </si>
  <si>
    <t>TP938963</t>
  </si>
  <si>
    <t>TP938965</t>
  </si>
  <si>
    <t>TP939005</t>
  </si>
  <si>
    <t>TP939013</t>
  </si>
  <si>
    <t>TP939079</t>
  </si>
  <si>
    <t>TP939104</t>
  </si>
  <si>
    <t>TP939110</t>
  </si>
  <si>
    <t>TP939213</t>
  </si>
  <si>
    <t>TP939255</t>
  </si>
  <si>
    <t>TP939292</t>
  </si>
  <si>
    <t>TP939341</t>
  </si>
  <si>
    <t>TP939350</t>
  </si>
  <si>
    <t>TP939360</t>
  </si>
  <si>
    <t>TP939504</t>
  </si>
  <si>
    <t>TP939533</t>
  </si>
  <si>
    <t>TP939600</t>
  </si>
  <si>
    <t>TP939643</t>
  </si>
  <si>
    <t>TP939692</t>
  </si>
  <si>
    <t>TP939696</t>
  </si>
  <si>
    <t>TP939943</t>
  </si>
  <si>
    <t>TP939960</t>
  </si>
  <si>
    <t>TP939993</t>
  </si>
  <si>
    <t>TP940057</t>
  </si>
  <si>
    <t>TP940219</t>
  </si>
  <si>
    <t>TP940228</t>
  </si>
  <si>
    <t>TP940243</t>
  </si>
  <si>
    <t>TP940259</t>
  </si>
  <si>
    <t>TP940344</t>
  </si>
  <si>
    <t>TP940500</t>
  </si>
  <si>
    <t>TP940518</t>
  </si>
  <si>
    <t>TP940519</t>
  </si>
  <si>
    <t>TP940564</t>
  </si>
  <si>
    <t>TP940647</t>
  </si>
  <si>
    <t>TP940660</t>
  </si>
  <si>
    <t>TP940838</t>
  </si>
  <si>
    <t>TP940921</t>
  </si>
  <si>
    <t>TP940934</t>
  </si>
  <si>
    <t>TP940948</t>
  </si>
  <si>
    <t>TP940966</t>
  </si>
  <si>
    <t>TP940968</t>
  </si>
  <si>
    <t>TP940999</t>
  </si>
  <si>
    <t>TP941012</t>
  </si>
  <si>
    <t>TP941023</t>
  </si>
  <si>
    <t>TP941024</t>
  </si>
  <si>
    <t>TP941070</t>
  </si>
  <si>
    <t>TP941083</t>
  </si>
  <si>
    <t>TP941231</t>
  </si>
  <si>
    <t>TP941409</t>
  </si>
  <si>
    <t>TP941483</t>
  </si>
  <si>
    <t>TP941508</t>
  </si>
  <si>
    <t>TP941577</t>
  </si>
  <si>
    <t>TP941609</t>
  </si>
  <si>
    <t>TP941802</t>
  </si>
  <si>
    <t>TP941898</t>
  </si>
  <si>
    <t>TP941904</t>
  </si>
  <si>
    <t>TP941941</t>
  </si>
  <si>
    <t>TP942201</t>
  </si>
  <si>
    <t>TP942284</t>
  </si>
  <si>
    <t>TP942368</t>
  </si>
  <si>
    <t>TP942384</t>
  </si>
  <si>
    <t>TP942393</t>
  </si>
  <si>
    <t>TP942405</t>
  </si>
  <si>
    <t>TP942411</t>
  </si>
  <si>
    <t>TP942427</t>
  </si>
  <si>
    <t>TP942471</t>
  </si>
  <si>
    <t>TP942544</t>
  </si>
  <si>
    <t>TP942576</t>
  </si>
  <si>
    <t>TP942676</t>
  </si>
  <si>
    <t>TP942859</t>
  </si>
  <si>
    <t>TP942879</t>
  </si>
  <si>
    <t>TP942890</t>
  </si>
  <si>
    <t>TP942909</t>
  </si>
  <si>
    <t>TP943015</t>
  </si>
  <si>
    <t>TP943218</t>
  </si>
  <si>
    <t>TP943412</t>
  </si>
  <si>
    <t>TP943418</t>
  </si>
  <si>
    <t>TP943442</t>
  </si>
  <si>
    <t>TP943534</t>
  </si>
  <si>
    <t>TP943568</t>
  </si>
  <si>
    <t>TP943613</t>
  </si>
  <si>
    <t>TP943645</t>
  </si>
  <si>
    <t>TP943663</t>
  </si>
  <si>
    <t>TP943700</t>
  </si>
  <si>
    <t>TP943768</t>
  </si>
  <si>
    <t>TP943813</t>
  </si>
  <si>
    <t>TP943823</t>
  </si>
  <si>
    <t>TP943825</t>
  </si>
  <si>
    <t>TP943969</t>
  </si>
  <si>
    <t>TP944081</t>
  </si>
  <si>
    <t>TP944299</t>
  </si>
  <si>
    <t>TP944343</t>
  </si>
  <si>
    <t>TP944387</t>
  </si>
  <si>
    <t>TP944410</t>
  </si>
  <si>
    <t>TP944489</t>
  </si>
  <si>
    <t>TP944522</t>
  </si>
  <si>
    <t>TP944548</t>
  </si>
  <si>
    <t>TP944561</t>
  </si>
  <si>
    <t>TP944589</t>
  </si>
  <si>
    <t>TP944645</t>
  </si>
  <si>
    <t>TP944699</t>
  </si>
  <si>
    <t>TP944726</t>
  </si>
  <si>
    <t>TP944748</t>
  </si>
  <si>
    <t>TP944857</t>
  </si>
  <si>
    <t>TP944858</t>
  </si>
  <si>
    <t>TP944954</t>
  </si>
  <si>
    <t>TP944965</t>
  </si>
  <si>
    <t>TP945001</t>
  </si>
  <si>
    <t>TP945156</t>
  </si>
  <si>
    <t>TP945188</t>
  </si>
  <si>
    <t>TP945206</t>
  </si>
  <si>
    <t>TP945286</t>
  </si>
  <si>
    <t>TP945445</t>
  </si>
  <si>
    <t>TP945515</t>
  </si>
  <si>
    <t>TP945656</t>
  </si>
  <si>
    <t>TP945756</t>
  </si>
  <si>
    <t>TP945766</t>
  </si>
  <si>
    <t>TP945781</t>
  </si>
  <si>
    <t>TP945814</t>
  </si>
  <si>
    <t>TP945848</t>
  </si>
  <si>
    <t>TP945872</t>
  </si>
  <si>
    <t>TP946087</t>
  </si>
  <si>
    <t>TP946244</t>
  </si>
  <si>
    <t>TP946355</t>
  </si>
  <si>
    <t>TP946402</t>
  </si>
  <si>
    <t>TP946578</t>
  </si>
  <si>
    <t>TP946637</t>
  </si>
  <si>
    <t>TP946734</t>
  </si>
  <si>
    <t>TP946794</t>
  </si>
  <si>
    <t>TP946826</t>
  </si>
  <si>
    <t>TP946831</t>
  </si>
  <si>
    <t>TP946951</t>
  </si>
  <si>
    <t>TP946974</t>
  </si>
  <si>
    <t>TP947067</t>
  </si>
  <si>
    <t>TP947087</t>
  </si>
  <si>
    <t>TP947095</t>
  </si>
  <si>
    <t>TP947118</t>
  </si>
  <si>
    <t>TP947173</t>
  </si>
  <si>
    <t>TP947194</t>
  </si>
  <si>
    <t>TP947224</t>
  </si>
  <si>
    <t>TP947266</t>
  </si>
  <si>
    <t>TP947391</t>
  </si>
  <si>
    <t>TP947420</t>
  </si>
  <si>
    <t>TP947461</t>
  </si>
  <si>
    <t>TP947509</t>
  </si>
  <si>
    <t>TP947591</t>
  </si>
  <si>
    <t>TP947731</t>
  </si>
  <si>
    <t>TP947758</t>
  </si>
  <si>
    <t>TP947797</t>
  </si>
  <si>
    <t>TP947827</t>
  </si>
  <si>
    <t>TP948061</t>
  </si>
  <si>
    <t>TP948183</t>
  </si>
  <si>
    <t>TP948273</t>
  </si>
  <si>
    <t>TP948276</t>
  </si>
  <si>
    <t>TP948386</t>
  </si>
  <si>
    <t>TP948427</t>
  </si>
  <si>
    <t>TP948464</t>
  </si>
  <si>
    <t>TP948477</t>
  </si>
  <si>
    <t>TP948493</t>
  </si>
  <si>
    <t>TP948744</t>
  </si>
  <si>
    <t>TP948861</t>
  </si>
  <si>
    <t>TP948867</t>
  </si>
  <si>
    <t>TP948881</t>
  </si>
  <si>
    <t>TP948962</t>
  </si>
  <si>
    <t>TP948971</t>
  </si>
  <si>
    <t>TP948986</t>
  </si>
  <si>
    <t>TP948994</t>
  </si>
  <si>
    <t>TP949004</t>
  </si>
  <si>
    <t>TP949022</t>
  </si>
  <si>
    <t>TP949077</t>
  </si>
  <si>
    <t>TP949089</t>
  </si>
  <si>
    <t>TP949200</t>
  </si>
  <si>
    <t>TP949215</t>
  </si>
  <si>
    <t>TP949243</t>
  </si>
  <si>
    <t>TP949269</t>
  </si>
  <si>
    <t>TP949429</t>
  </si>
  <si>
    <t>TP949560</t>
  </si>
  <si>
    <t>TP949783</t>
  </si>
  <si>
    <t>TP949988</t>
  </si>
  <si>
    <t>TP949990</t>
  </si>
  <si>
    <t>TP950232</t>
  </si>
  <si>
    <t>TP950285</t>
  </si>
  <si>
    <t>TP950347</t>
  </si>
  <si>
    <t>TP950431</t>
  </si>
  <si>
    <t>TP950526</t>
  </si>
  <si>
    <t>TP950567</t>
  </si>
  <si>
    <t>TP950821</t>
  </si>
  <si>
    <t>TP950847</t>
  </si>
  <si>
    <t>TP950855</t>
  </si>
  <si>
    <t>TP950889</t>
  </si>
  <si>
    <t>TP950948</t>
  </si>
  <si>
    <t>TP950949</t>
  </si>
  <si>
    <t>TP950963</t>
  </si>
  <si>
    <t>TP951021</t>
  </si>
  <si>
    <t>TP951038</t>
  </si>
  <si>
    <t>TP951176</t>
  </si>
  <si>
    <t>TP951210</t>
  </si>
  <si>
    <t>TP951275</t>
  </si>
  <si>
    <t>TP951324</t>
  </si>
  <si>
    <t>TP951357</t>
  </si>
  <si>
    <t>TP951441</t>
  </si>
  <si>
    <t>TP951622</t>
  </si>
  <si>
    <t>TP951624</t>
  </si>
  <si>
    <t>TP951647</t>
  </si>
  <si>
    <t>TP951802</t>
  </si>
  <si>
    <t>TP951829</t>
  </si>
  <si>
    <t>TP951950</t>
  </si>
  <si>
    <t>TP952007</t>
  </si>
  <si>
    <t>TP952096</t>
  </si>
  <si>
    <t>TP952139</t>
  </si>
  <si>
    <t>TP952153</t>
  </si>
  <si>
    <t>TP952186</t>
  </si>
  <si>
    <t>TP952316</t>
  </si>
  <si>
    <t>TP952321</t>
  </si>
  <si>
    <t>TP952442</t>
  </si>
  <si>
    <t>TP952488</t>
  </si>
  <si>
    <t>TP952501</t>
  </si>
  <si>
    <t>TP952805</t>
  </si>
  <si>
    <t>TP952869</t>
  </si>
  <si>
    <t>TP952923</t>
  </si>
  <si>
    <t>TP953082</t>
  </si>
  <si>
    <t>TP953233</t>
  </si>
  <si>
    <t>TP953256</t>
  </si>
  <si>
    <t>TP953267</t>
  </si>
  <si>
    <t>TP953364</t>
  </si>
  <si>
    <t>TP953382</t>
  </si>
  <si>
    <t>TP953399</t>
  </si>
  <si>
    <t>TP953477</t>
  </si>
  <si>
    <t>TP953623</t>
  </si>
  <si>
    <t>TP953640</t>
  </si>
  <si>
    <t>TP953785</t>
  </si>
  <si>
    <t>TP953838</t>
  </si>
  <si>
    <t>TP953893</t>
  </si>
  <si>
    <t>TP954037</t>
  </si>
  <si>
    <t>TP954043</t>
  </si>
  <si>
    <t>TP954118</t>
  </si>
  <si>
    <t>TP954144</t>
  </si>
  <si>
    <t>TP954203</t>
  </si>
  <si>
    <t>TP954227</t>
  </si>
  <si>
    <t>TP954446</t>
  </si>
  <si>
    <t>TP955227</t>
  </si>
  <si>
    <t>TP955356</t>
  </si>
  <si>
    <t>TP955372</t>
  </si>
  <si>
    <t>TP955433</t>
  </si>
  <si>
    <t>TP955488</t>
  </si>
  <si>
    <t>TP955526</t>
  </si>
  <si>
    <t>TP955530</t>
  </si>
  <si>
    <t>TP955604</t>
  </si>
  <si>
    <t>TP955694</t>
  </si>
  <si>
    <t>TP955752</t>
  </si>
  <si>
    <t>TP955873</t>
  </si>
  <si>
    <t>TP955923</t>
  </si>
  <si>
    <t>TP956054</t>
  </si>
  <si>
    <t>TP956119</t>
  </si>
  <si>
    <t>TP956430</t>
  </si>
  <si>
    <t>TP956432</t>
  </si>
  <si>
    <t>TP956956</t>
  </si>
  <si>
    <t>TP957044</t>
  </si>
  <si>
    <t>TP957152</t>
  </si>
  <si>
    <t>TP957159</t>
  </si>
  <si>
    <t>TP957163</t>
  </si>
  <si>
    <t>TP957297</t>
  </si>
  <si>
    <t>TP957381</t>
  </si>
  <si>
    <t>TP957477</t>
  </si>
  <si>
    <t>TP957481</t>
  </si>
  <si>
    <t>TP957546</t>
  </si>
  <si>
    <t>TP957674</t>
  </si>
  <si>
    <t>TP957692</t>
  </si>
  <si>
    <t>TP957775</t>
  </si>
  <si>
    <t>TP957846</t>
  </si>
  <si>
    <t>TP957912</t>
  </si>
  <si>
    <t>TP957946</t>
  </si>
  <si>
    <t>TP957953</t>
  </si>
  <si>
    <t>TP957972</t>
  </si>
  <si>
    <t>TP958037</t>
  </si>
  <si>
    <t>TP958090</t>
  </si>
  <si>
    <t>TP958098</t>
  </si>
  <si>
    <t>TP958117</t>
  </si>
  <si>
    <t>TP958127</t>
  </si>
  <si>
    <t>TP958148</t>
  </si>
  <si>
    <t>TP958215</t>
  </si>
  <si>
    <t>TP958269</t>
  </si>
  <si>
    <t>TP958319</t>
  </si>
  <si>
    <t>TP958383</t>
  </si>
  <si>
    <t>TP958475</t>
  </si>
  <si>
    <t>TP958641</t>
  </si>
  <si>
    <t>TP959180</t>
  </si>
  <si>
    <t>TP959194</t>
  </si>
  <si>
    <t>TP959429</t>
  </si>
  <si>
    <t>TP959729</t>
  </si>
  <si>
    <t>TP959839</t>
  </si>
  <si>
    <t>TP959936</t>
  </si>
  <si>
    <t>TP960197</t>
  </si>
  <si>
    <t>TP960487</t>
  </si>
  <si>
    <t>TP960827</t>
  </si>
  <si>
    <t>TP960842</t>
  </si>
  <si>
    <t>TP960875</t>
  </si>
  <si>
    <t>TP960878</t>
  </si>
  <si>
    <t>TP961085</t>
  </si>
  <si>
    <t>TP961110</t>
  </si>
  <si>
    <t>TP961116</t>
  </si>
  <si>
    <t>TP961173</t>
  </si>
  <si>
    <t>TP961234</t>
  </si>
  <si>
    <t>TP961429</t>
  </si>
  <si>
    <t>TP961497</t>
  </si>
  <si>
    <t>TP961505</t>
  </si>
  <si>
    <t>TP961842</t>
  </si>
  <si>
    <t>TP961941</t>
  </si>
  <si>
    <t>TP962123</t>
  </si>
  <si>
    <t>TP962151</t>
  </si>
  <si>
    <t>TP962162</t>
  </si>
  <si>
    <t>TP962272</t>
  </si>
  <si>
    <t>TP962578</t>
  </si>
  <si>
    <t>TP962582</t>
  </si>
  <si>
    <t>TP962587</t>
  </si>
  <si>
    <t>TP962612</t>
  </si>
  <si>
    <t>TP962618</t>
  </si>
  <si>
    <t>TP962632</t>
  </si>
  <si>
    <t>TP962656</t>
  </si>
  <si>
    <t>TP962832</t>
  </si>
  <si>
    <t>TP962841</t>
  </si>
  <si>
    <t>TP962846</t>
  </si>
  <si>
    <t>TP962915</t>
  </si>
  <si>
    <t>TP963117</t>
  </si>
  <si>
    <t>TP963261</t>
  </si>
  <si>
    <t>TP963389</t>
  </si>
  <si>
    <t>TP963405</t>
  </si>
  <si>
    <t>TP963456</t>
  </si>
  <si>
    <t>TP963472</t>
  </si>
  <si>
    <t>TP963526</t>
  </si>
  <si>
    <t>TP963828</t>
  </si>
  <si>
    <t>TP963844</t>
  </si>
  <si>
    <t>TP963885</t>
  </si>
  <si>
    <t>TP963977</t>
  </si>
  <si>
    <t>TP964019</t>
  </si>
  <si>
    <t>TP964132</t>
  </si>
  <si>
    <t>TP964147</t>
  </si>
  <si>
    <t>TP964613</t>
  </si>
  <si>
    <t>TP964648</t>
  </si>
  <si>
    <t>TP964683</t>
  </si>
  <si>
    <t>TP964708</t>
  </si>
  <si>
    <t>TP964857</t>
  </si>
  <si>
    <t>TP965294</t>
  </si>
  <si>
    <t>TP965300</t>
  </si>
  <si>
    <t>TP965408</t>
  </si>
  <si>
    <t>TP965481</t>
  </si>
  <si>
    <t>TP965574</t>
  </si>
  <si>
    <t>TP965676</t>
  </si>
  <si>
    <t>TP965698</t>
  </si>
  <si>
    <t>TP965825</t>
  </si>
  <si>
    <t>TP965954</t>
  </si>
  <si>
    <t>TP966260</t>
  </si>
  <si>
    <t>TP966300</t>
  </si>
  <si>
    <t>TP966301</t>
  </si>
  <si>
    <t>TP966312</t>
  </si>
  <si>
    <t>TP966432</t>
  </si>
  <si>
    <t>TP966469</t>
  </si>
  <si>
    <t>TP966580</t>
  </si>
  <si>
    <t>TP966601</t>
  </si>
  <si>
    <t>TP966738</t>
  </si>
  <si>
    <t>TP966761</t>
  </si>
  <si>
    <t>TP967067</t>
  </si>
  <si>
    <t>TP967092</t>
  </si>
  <si>
    <t>TP967103</t>
  </si>
  <si>
    <t>TP967109</t>
  </si>
  <si>
    <t>TP967164</t>
  </si>
  <si>
    <t>TP967228</t>
  </si>
  <si>
    <t>TP967259</t>
  </si>
  <si>
    <t>TP967280</t>
  </si>
  <si>
    <t>TP967613</t>
  </si>
  <si>
    <t>TP967667</t>
  </si>
  <si>
    <t>TP967671</t>
  </si>
  <si>
    <t>TP967774</t>
  </si>
  <si>
    <t>TP967803</t>
  </si>
  <si>
    <t>TP967817</t>
  </si>
  <si>
    <t>TP967841</t>
  </si>
  <si>
    <t>TP968005</t>
  </si>
  <si>
    <t>TP968015</t>
  </si>
  <si>
    <t>TP968019</t>
  </si>
  <si>
    <t>TP968037</t>
  </si>
  <si>
    <t>TP968085</t>
  </si>
  <si>
    <t>TP968118</t>
  </si>
  <si>
    <t>TP968168</t>
  </si>
  <si>
    <t>TP968217</t>
  </si>
  <si>
    <t>TP968458</t>
  </si>
  <si>
    <t>TP968463</t>
  </si>
  <si>
    <t>TP968498</t>
  </si>
  <si>
    <t>TP968586</t>
  </si>
  <si>
    <t>TP968698</t>
  </si>
  <si>
    <t>TP968728</t>
  </si>
  <si>
    <t>TP968740</t>
  </si>
  <si>
    <t>TP968891</t>
  </si>
  <si>
    <t>TP968993</t>
  </si>
  <si>
    <t>TP969082</t>
  </si>
  <si>
    <t>TP969110</t>
  </si>
  <si>
    <t>TP969142</t>
  </si>
  <si>
    <t>TP969182</t>
  </si>
  <si>
    <t>TP969200</t>
  </si>
  <si>
    <t>TP969253</t>
  </si>
  <si>
    <t>TP969394</t>
  </si>
  <si>
    <t>TP969397</t>
  </si>
  <si>
    <t>TP969406</t>
  </si>
  <si>
    <t>TP969417</t>
  </si>
  <si>
    <t>TP969692</t>
  </si>
  <si>
    <t>TP969694</t>
  </si>
  <si>
    <t>TP969702</t>
  </si>
  <si>
    <t>TP969794</t>
  </si>
  <si>
    <t>TP969879</t>
  </si>
  <si>
    <t>TP970015</t>
  </si>
  <si>
    <t>TP970049</t>
  </si>
  <si>
    <t>TP970238</t>
  </si>
  <si>
    <t>TP970268</t>
  </si>
  <si>
    <t>TP970435</t>
  </si>
  <si>
    <t>TP970458</t>
  </si>
  <si>
    <t>TP970505</t>
  </si>
  <si>
    <t>TP970530</t>
  </si>
  <si>
    <t>TP970556</t>
  </si>
  <si>
    <t>TP970565</t>
  </si>
  <si>
    <t>TP970608</t>
  </si>
  <si>
    <t>TP970615</t>
  </si>
  <si>
    <t>TP970657</t>
  </si>
  <si>
    <t>TP970819</t>
  </si>
  <si>
    <t>TP970991</t>
  </si>
  <si>
    <t>TP971049</t>
  </si>
  <si>
    <t>TP971112</t>
  </si>
  <si>
    <t>TP971132</t>
  </si>
  <si>
    <t>TP971148</t>
  </si>
  <si>
    <t>TP971267</t>
  </si>
  <si>
    <t>TP971268</t>
  </si>
  <si>
    <t>TP971354</t>
  </si>
  <si>
    <t>TP971465</t>
  </si>
  <si>
    <t>TP971521</t>
  </si>
  <si>
    <t>TP971553</t>
  </si>
  <si>
    <t>TP971568</t>
  </si>
  <si>
    <t>TP971586</t>
  </si>
  <si>
    <t>TP971610</t>
  </si>
  <si>
    <t>TP971650</t>
  </si>
  <si>
    <t>TP971693</t>
  </si>
  <si>
    <t>TP971769</t>
  </si>
  <si>
    <t>TP971793</t>
  </si>
  <si>
    <t>TP971832</t>
  </si>
  <si>
    <t>TP971886</t>
  </si>
  <si>
    <t>TP971959</t>
  </si>
  <si>
    <t>TP972073</t>
  </si>
  <si>
    <t>TP972077</t>
  </si>
  <si>
    <t>TP972096</t>
  </si>
  <si>
    <t>TP972211</t>
  </si>
  <si>
    <t>TP972335</t>
  </si>
  <si>
    <t>TP972363</t>
  </si>
  <si>
    <t>TP972367</t>
  </si>
  <si>
    <t>TP972470</t>
  </si>
  <si>
    <t>TP972516</t>
  </si>
  <si>
    <t>TP972540</t>
  </si>
  <si>
    <t>TP972577</t>
  </si>
  <si>
    <t>TP972614</t>
  </si>
  <si>
    <t>TP972670</t>
  </si>
  <si>
    <t>TP972757</t>
  </si>
  <si>
    <t>TP972759</t>
  </si>
  <si>
    <t>TP972793</t>
  </si>
  <si>
    <t>TP972893</t>
  </si>
  <si>
    <t>TP972953</t>
  </si>
  <si>
    <t>TP973471</t>
  </si>
  <si>
    <t>TP973509</t>
  </si>
  <si>
    <t>TP973605</t>
  </si>
  <si>
    <t>TP973620</t>
  </si>
  <si>
    <t>TP973670</t>
  </si>
  <si>
    <t>TP973743</t>
  </si>
  <si>
    <t>TP973765</t>
  </si>
  <si>
    <t>TP973796</t>
  </si>
  <si>
    <t>TP973883</t>
  </si>
  <si>
    <t>TP973972</t>
  </si>
  <si>
    <t>TP973986</t>
  </si>
  <si>
    <t>TP973992</t>
  </si>
  <si>
    <t>TP974045</t>
  </si>
  <si>
    <t>TP974067</t>
  </si>
  <si>
    <t>TP974325</t>
  </si>
  <si>
    <t>TP974381</t>
  </si>
  <si>
    <t>TP974423</t>
  </si>
  <si>
    <t>TP974454</t>
  </si>
  <si>
    <t>TP974500</t>
  </si>
  <si>
    <t>TP974551</t>
  </si>
  <si>
    <t>TP974553</t>
  </si>
  <si>
    <t>TP974629</t>
  </si>
  <si>
    <t>TP974644</t>
  </si>
  <si>
    <t>TP974703</t>
  </si>
  <si>
    <t>TP974726</t>
  </si>
  <si>
    <t>TP974739</t>
  </si>
  <si>
    <t>TP974799</t>
  </si>
  <si>
    <t>TP974888</t>
  </si>
  <si>
    <t>TP975012</t>
  </si>
  <si>
    <t>TP975023</t>
  </si>
  <si>
    <t>TP975092</t>
  </si>
  <si>
    <t>TP975202</t>
  </si>
  <si>
    <t>TP975239</t>
  </si>
  <si>
    <t>TP975346</t>
  </si>
  <si>
    <t>TP975358</t>
  </si>
  <si>
    <t>TP975361</t>
  </si>
  <si>
    <t>TP975427</t>
  </si>
  <si>
    <t>TP975447</t>
  </si>
  <si>
    <t>TP975495</t>
  </si>
  <si>
    <t>TP975510</t>
  </si>
  <si>
    <t>TP975567</t>
  </si>
  <si>
    <t>TP975699</t>
  </si>
  <si>
    <t>TP975712</t>
  </si>
  <si>
    <t>TP975764</t>
  </si>
  <si>
    <t>TP975773</t>
  </si>
  <si>
    <t>TP975798</t>
  </si>
  <si>
    <t>TP975985</t>
  </si>
  <si>
    <t>TP976048</t>
  </si>
  <si>
    <t>TP976072</t>
  </si>
  <si>
    <t>TP976107</t>
  </si>
  <si>
    <t>TP976118</t>
  </si>
  <si>
    <t>TP976153</t>
  </si>
  <si>
    <t>TP976164</t>
  </si>
  <si>
    <t>TP976293</t>
  </si>
  <si>
    <t>TP976305</t>
  </si>
  <si>
    <t>TP976336</t>
  </si>
  <si>
    <t>TP976352</t>
  </si>
  <si>
    <t>TP976386</t>
  </si>
  <si>
    <t>TP976454</t>
  </si>
  <si>
    <t>TP976503</t>
  </si>
  <si>
    <t>TP976549</t>
  </si>
  <si>
    <t>TP976552</t>
  </si>
  <si>
    <t>TP976677</t>
  </si>
  <si>
    <t>TP976681</t>
  </si>
  <si>
    <t>TP976703</t>
  </si>
  <si>
    <t>TP976712</t>
  </si>
  <si>
    <t>TP976749</t>
  </si>
  <si>
    <t>TP976834</t>
  </si>
  <si>
    <t>TP977013</t>
  </si>
  <si>
    <t>TP977017</t>
  </si>
  <si>
    <t>TP977109</t>
  </si>
  <si>
    <t>TP977160</t>
  </si>
  <si>
    <t>TP977165</t>
  </si>
  <si>
    <t>TP977185</t>
  </si>
  <si>
    <t>TP977233</t>
  </si>
  <si>
    <t>TP977259</t>
  </si>
  <si>
    <t>TP977299</t>
  </si>
  <si>
    <t>TP977649</t>
  </si>
  <si>
    <t>TP977650</t>
  </si>
  <si>
    <t>TP977714</t>
  </si>
  <si>
    <t>TP977751</t>
  </si>
  <si>
    <t>TP977760</t>
  </si>
  <si>
    <t>TP977801</t>
  </si>
  <si>
    <t>TP977809</t>
  </si>
  <si>
    <t>TP977902</t>
  </si>
  <si>
    <t>TP977916</t>
  </si>
  <si>
    <t>TP977969</t>
  </si>
  <si>
    <t>TP978043</t>
  </si>
  <si>
    <t>TP978049</t>
  </si>
  <si>
    <t>TP978122</t>
  </si>
  <si>
    <t>TP978245</t>
  </si>
  <si>
    <t>TP978310</t>
  </si>
  <si>
    <t>TP978417</t>
  </si>
  <si>
    <t>TP978811</t>
  </si>
  <si>
    <t>TP978874</t>
  </si>
  <si>
    <t>TP978920</t>
  </si>
  <si>
    <t>TP979025</t>
  </si>
  <si>
    <t>TP979329</t>
  </si>
  <si>
    <t>TP979341</t>
  </si>
  <si>
    <t>TP979383</t>
  </si>
  <si>
    <t>TP979390</t>
  </si>
  <si>
    <t>TP979514</t>
  </si>
  <si>
    <t>TP979536</t>
  </si>
  <si>
    <t>TP979573</t>
  </si>
  <si>
    <t>TP979574</t>
  </si>
  <si>
    <t>TP979607</t>
  </si>
  <si>
    <t>TP979646</t>
  </si>
  <si>
    <t>TP979656</t>
  </si>
  <si>
    <t>TP980214</t>
  </si>
  <si>
    <t>TP980216</t>
  </si>
  <si>
    <t>TP980475</t>
  </si>
  <si>
    <t>TP980534</t>
  </si>
  <si>
    <t>TP980573</t>
  </si>
  <si>
    <t>TP980727</t>
  </si>
  <si>
    <t>TP980753</t>
  </si>
  <si>
    <t>TP980790</t>
  </si>
  <si>
    <t>TP980794</t>
  </si>
  <si>
    <t>TP981001</t>
  </si>
  <si>
    <t>TP981003</t>
  </si>
  <si>
    <t>TP981037</t>
  </si>
  <si>
    <t>TP981047</t>
  </si>
  <si>
    <t>TP981064</t>
  </si>
  <si>
    <t>TP981095</t>
  </si>
  <si>
    <t>TP981152</t>
  </si>
  <si>
    <t>TP981154</t>
  </si>
  <si>
    <t>TP981176</t>
  </si>
  <si>
    <t>TP981232</t>
  </si>
  <si>
    <t>TP981233</t>
  </si>
  <si>
    <t>TP981237</t>
  </si>
  <si>
    <t>TP981260</t>
  </si>
  <si>
    <t>TP981281</t>
  </si>
  <si>
    <t>TP981287</t>
  </si>
  <si>
    <t>TP981289</t>
  </si>
  <si>
    <t>TP981328</t>
  </si>
  <si>
    <t>TP981330</t>
  </si>
  <si>
    <t>TP981383</t>
  </si>
  <si>
    <t>TP981499</t>
  </si>
  <si>
    <t>TP981538</t>
  </si>
  <si>
    <t>TP981616</t>
  </si>
  <si>
    <t>TP981731</t>
  </si>
  <si>
    <t>TP981776</t>
  </si>
  <si>
    <t>TP981777</t>
  </si>
  <si>
    <t>TP981814</t>
  </si>
  <si>
    <t>TP981863</t>
  </si>
  <si>
    <t>TP981876</t>
  </si>
  <si>
    <t>TP981905</t>
  </si>
  <si>
    <t>TP981942</t>
  </si>
  <si>
    <t>TP981980</t>
  </si>
  <si>
    <t>TP982016</t>
  </si>
  <si>
    <t>TP982072</t>
  </si>
  <si>
    <t>TP982074</t>
  </si>
  <si>
    <t>TP982096</t>
  </si>
  <si>
    <t>TP982120</t>
  </si>
  <si>
    <t>TP982126</t>
  </si>
  <si>
    <t>TP982139</t>
  </si>
  <si>
    <t>TP982378</t>
  </si>
  <si>
    <t>TP982401</t>
  </si>
  <si>
    <t>TP982415</t>
  </si>
  <si>
    <t>TP982467</t>
  </si>
  <si>
    <t>TP982477</t>
  </si>
  <si>
    <t>TP982606</t>
  </si>
  <si>
    <t>TP982613</t>
  </si>
  <si>
    <t>TP982615</t>
  </si>
  <si>
    <t>TP982662</t>
  </si>
  <si>
    <t>TP982714</t>
  </si>
  <si>
    <t>TP982772</t>
  </si>
  <si>
    <t>TP982783</t>
  </si>
  <si>
    <t>TP982823</t>
  </si>
  <si>
    <t>TP982848</t>
  </si>
  <si>
    <t>TP982882</t>
  </si>
  <si>
    <t>TP982912</t>
  </si>
  <si>
    <t>TP982982</t>
  </si>
  <si>
    <t>TP982997</t>
  </si>
  <si>
    <t>TP983069</t>
  </si>
  <si>
    <t>TP983120</t>
  </si>
  <si>
    <t>TP983121</t>
  </si>
  <si>
    <t>TP983141</t>
  </si>
  <si>
    <t>TP983385</t>
  </si>
  <si>
    <t>TP983468</t>
  </si>
  <si>
    <t>TP983537</t>
  </si>
  <si>
    <t>TP983538</t>
  </si>
  <si>
    <t>TP983670</t>
  </si>
  <si>
    <t>TP983705</t>
  </si>
  <si>
    <t>TP983709</t>
  </si>
  <si>
    <t>TP983713</t>
  </si>
  <si>
    <t>TP983744</t>
  </si>
  <si>
    <t>TP983746</t>
  </si>
  <si>
    <t>TP983901</t>
  </si>
  <si>
    <t>TP983925</t>
  </si>
  <si>
    <t>TP983948</t>
  </si>
  <si>
    <t>TP983959</t>
  </si>
  <si>
    <t>TP984035</t>
  </si>
  <si>
    <t>TP984199</t>
  </si>
  <si>
    <t>TP984285</t>
  </si>
  <si>
    <t>TP984292</t>
  </si>
  <si>
    <t>TP984326</t>
  </si>
  <si>
    <t>TP984365</t>
  </si>
  <si>
    <t>TP984414</t>
  </si>
  <si>
    <t>TP984423</t>
  </si>
  <si>
    <t>TP984525</t>
  </si>
  <si>
    <t>TP984537</t>
  </si>
  <si>
    <t>TP984567</t>
  </si>
  <si>
    <t>TP984618</t>
  </si>
  <si>
    <t>TP984726</t>
  </si>
  <si>
    <t>TP984746</t>
  </si>
  <si>
    <t>TP984907</t>
  </si>
  <si>
    <t>TP984914</t>
  </si>
  <si>
    <t>TP984921</t>
  </si>
  <si>
    <t>TP984923</t>
  </si>
  <si>
    <t>TP985033</t>
  </si>
  <si>
    <t>TP985047</t>
  </si>
  <si>
    <t>TP985069</t>
  </si>
  <si>
    <t>TP985124</t>
  </si>
  <si>
    <t>TP985146</t>
  </si>
  <si>
    <t>TP985151</t>
  </si>
  <si>
    <t>TP985212</t>
  </si>
  <si>
    <t>TP985277</t>
  </si>
  <si>
    <t>TP985295</t>
  </si>
  <si>
    <t>TP985298</t>
  </si>
  <si>
    <t>TP985315</t>
  </si>
  <si>
    <t>TP985325</t>
  </si>
  <si>
    <t>TP985404</t>
  </si>
  <si>
    <t>TP985611</t>
  </si>
  <si>
    <t>TP985700</t>
  </si>
  <si>
    <t>TP985743</t>
  </si>
  <si>
    <t>TP985838</t>
  </si>
  <si>
    <t>TP985853</t>
  </si>
  <si>
    <t>TP985988</t>
  </si>
  <si>
    <t>TP985993</t>
  </si>
  <si>
    <t>TP986004</t>
  </si>
  <si>
    <t>TP986110</t>
  </si>
  <si>
    <t>TP986163</t>
  </si>
  <si>
    <t>TP986167</t>
  </si>
  <si>
    <t>TP986205</t>
  </si>
  <si>
    <t>TP986292</t>
  </si>
  <si>
    <t>TP986297</t>
  </si>
  <si>
    <t>TP986436</t>
  </si>
  <si>
    <t>TP986476</t>
  </si>
  <si>
    <t>TP986529</t>
  </si>
  <si>
    <t>TP986539</t>
  </si>
  <si>
    <t>TP986597</t>
  </si>
  <si>
    <t>TP986652</t>
  </si>
  <si>
    <t>TP986706</t>
  </si>
  <si>
    <t>TP986730</t>
  </si>
  <si>
    <t>TP986733</t>
  </si>
  <si>
    <t>TP986856</t>
  </si>
  <si>
    <t>TP986934</t>
  </si>
  <si>
    <t>TP986994</t>
  </si>
  <si>
    <t>TP987022</t>
  </si>
  <si>
    <t>TP987033</t>
  </si>
  <si>
    <t>TP987073</t>
  </si>
  <si>
    <t>TP987082</t>
  </si>
  <si>
    <t>TP987098</t>
  </si>
  <si>
    <t>TP987105</t>
  </si>
  <si>
    <t>TP987133</t>
  </si>
  <si>
    <t>TP987135</t>
  </si>
  <si>
    <t>TP987182</t>
  </si>
  <si>
    <t>TP987185</t>
  </si>
  <si>
    <t>TP987252</t>
  </si>
  <si>
    <t>TP987253</t>
  </si>
  <si>
    <t>TP987266</t>
  </si>
  <si>
    <t>TP987318</t>
  </si>
  <si>
    <t>TP987350</t>
  </si>
  <si>
    <t>TP987367</t>
  </si>
  <si>
    <t>TP987380</t>
  </si>
  <si>
    <t>TP987403</t>
  </si>
  <si>
    <t>TP987499</t>
  </si>
  <si>
    <t>TP987500</t>
  </si>
  <si>
    <t>TP987547</t>
  </si>
  <si>
    <t>TP987589</t>
  </si>
  <si>
    <t>TP987594</t>
  </si>
  <si>
    <t>TP987666</t>
  </si>
  <si>
    <t>TP987709</t>
  </si>
  <si>
    <t>TP987734</t>
  </si>
  <si>
    <t>TP987853</t>
  </si>
  <si>
    <t>TP987920</t>
  </si>
  <si>
    <t>TP987921</t>
  </si>
  <si>
    <t>TP987932</t>
  </si>
  <si>
    <t>TP988008</t>
  </si>
  <si>
    <t>TP988015</t>
  </si>
  <si>
    <t>TP988019</t>
  </si>
  <si>
    <t>TP988157</t>
  </si>
  <si>
    <t>TP988221</t>
  </si>
  <si>
    <t>TP988230</t>
  </si>
  <si>
    <t>TP988339</t>
  </si>
  <si>
    <t>TP988377</t>
  </si>
  <si>
    <t>TP988395</t>
  </si>
  <si>
    <t>TP988411</t>
  </si>
  <si>
    <t>TP988434</t>
  </si>
  <si>
    <t>TP988737</t>
  </si>
  <si>
    <t>TP988781</t>
  </si>
  <si>
    <t>TP988785</t>
  </si>
  <si>
    <t>TP988806</t>
  </si>
  <si>
    <t>TP988916</t>
  </si>
  <si>
    <t>TP988947</t>
  </si>
  <si>
    <t>TP989059</t>
  </si>
  <si>
    <t>TP989136</t>
  </si>
  <si>
    <t>TP989358</t>
  </si>
  <si>
    <t>TP989364</t>
  </si>
  <si>
    <t>TP989400</t>
  </si>
  <si>
    <t>TP989410</t>
  </si>
  <si>
    <t>TP989477</t>
  </si>
  <si>
    <t>TP989535</t>
  </si>
  <si>
    <t>TP989560</t>
  </si>
  <si>
    <t>TP989631</t>
  </si>
  <si>
    <t>TP989730</t>
  </si>
  <si>
    <t>TP989741</t>
  </si>
  <si>
    <t>TP989764</t>
  </si>
  <si>
    <t>TP989802</t>
  </si>
  <si>
    <t>TP989805</t>
  </si>
  <si>
    <t>TP989816</t>
  </si>
  <si>
    <t>TP989849</t>
  </si>
  <si>
    <t>TP989912</t>
  </si>
  <si>
    <t>TP989927</t>
  </si>
  <si>
    <t>TP990238</t>
  </si>
  <si>
    <t>TP990267</t>
  </si>
  <si>
    <t>TP990292</t>
  </si>
  <si>
    <t>TP990339</t>
  </si>
  <si>
    <t>TP990362</t>
  </si>
  <si>
    <t>TP990430</t>
  </si>
  <si>
    <t>TP990494</t>
  </si>
  <si>
    <t>TP990496</t>
  </si>
  <si>
    <t>TP990600</t>
  </si>
  <si>
    <t>TP990758</t>
  </si>
  <si>
    <t>TP990778</t>
  </si>
  <si>
    <t>TP990802</t>
  </si>
  <si>
    <t>TP990845</t>
  </si>
  <si>
    <t>TP990909</t>
  </si>
  <si>
    <t>TP990926</t>
  </si>
  <si>
    <t>TP990989</t>
  </si>
  <si>
    <t>TP991040</t>
  </si>
  <si>
    <t>TP991057</t>
  </si>
  <si>
    <t>TP991064</t>
  </si>
  <si>
    <t>TP991117</t>
  </si>
  <si>
    <t>TP991232</t>
  </si>
  <si>
    <t>TP991294</t>
  </si>
  <si>
    <t>TP991300</t>
  </si>
  <si>
    <t>TP991301</t>
  </si>
  <si>
    <t>TP991357</t>
  </si>
  <si>
    <t>TP991359</t>
  </si>
  <si>
    <t>TP991412</t>
  </si>
  <si>
    <t>TP991419</t>
  </si>
  <si>
    <t>TP991511</t>
  </si>
  <si>
    <t>TP991542</t>
  </si>
  <si>
    <t>TP991603</t>
  </si>
  <si>
    <t>TP991622</t>
  </si>
  <si>
    <t>TP991667</t>
  </si>
  <si>
    <t>TP991685</t>
  </si>
  <si>
    <t>TP991736</t>
  </si>
  <si>
    <t>TP991811</t>
  </si>
  <si>
    <t>TP991905</t>
  </si>
  <si>
    <t>TP991928</t>
  </si>
  <si>
    <t>TP991967</t>
  </si>
  <si>
    <t>TP992049</t>
  </si>
  <si>
    <t>TP992057</t>
  </si>
  <si>
    <t>TP992189</t>
  </si>
  <si>
    <t>TP992309</t>
  </si>
  <si>
    <t>TP992352</t>
  </si>
  <si>
    <t>TP992430</t>
  </si>
  <si>
    <t>TP992448</t>
  </si>
  <si>
    <t>TP992522</t>
  </si>
  <si>
    <t>TP992537</t>
  </si>
  <si>
    <t>TP992694</t>
  </si>
  <si>
    <t>TP992716</t>
  </si>
  <si>
    <t>TP992836</t>
  </si>
  <si>
    <t>TP992848</t>
  </si>
  <si>
    <t>TP993038</t>
  </si>
  <si>
    <t>TP993119</t>
  </si>
  <si>
    <t>TP993154</t>
  </si>
  <si>
    <t>TP993261</t>
  </si>
  <si>
    <t>TP993272</t>
  </si>
  <si>
    <t>TP993273</t>
  </si>
  <si>
    <t>TP993370</t>
  </si>
  <si>
    <t>TP993381</t>
  </si>
  <si>
    <t>TP993409</t>
  </si>
  <si>
    <t>TP993458</t>
  </si>
  <si>
    <t>TP993480</t>
  </si>
  <si>
    <t>TP993504</t>
  </si>
  <si>
    <t>TP993513</t>
  </si>
  <si>
    <t>TP993622</t>
  </si>
  <si>
    <t>TP993662</t>
  </si>
  <si>
    <t>TP993788</t>
  </si>
  <si>
    <t>TP993828</t>
  </si>
  <si>
    <t>TP993831</t>
  </si>
  <si>
    <t>TP993881</t>
  </si>
  <si>
    <t>TP993917</t>
  </si>
  <si>
    <t>TP993934</t>
  </si>
  <si>
    <t>TP994052</t>
  </si>
  <si>
    <t>TP994161</t>
  </si>
  <si>
    <t>TP994235</t>
  </si>
  <si>
    <t>TP994295</t>
  </si>
  <si>
    <t>TP994472</t>
  </si>
  <si>
    <t>TP994504</t>
  </si>
  <si>
    <t>TP994523</t>
  </si>
  <si>
    <t>TP994553</t>
  </si>
  <si>
    <t>TP994571</t>
  </si>
  <si>
    <t>TP994584</t>
  </si>
  <si>
    <t>TP994751</t>
  </si>
  <si>
    <t>TP994804</t>
  </si>
  <si>
    <t>TP994821</t>
  </si>
  <si>
    <t>TP994824</t>
  </si>
  <si>
    <t>TP994833</t>
  </si>
  <si>
    <t>TP995004</t>
  </si>
  <si>
    <t>TP995027</t>
  </si>
  <si>
    <t>TP995075</t>
  </si>
  <si>
    <t>TP995093</t>
  </si>
  <si>
    <t>TP995173</t>
  </si>
  <si>
    <t>TP995219</t>
  </si>
  <si>
    <t>TP995236</t>
  </si>
  <si>
    <t>TP995394</t>
  </si>
  <si>
    <t>TP995869</t>
  </si>
  <si>
    <t>TP995914</t>
  </si>
  <si>
    <t>TP996140</t>
  </si>
  <si>
    <t>TP996188</t>
  </si>
  <si>
    <t>TP996253</t>
  </si>
  <si>
    <t>TP996306</t>
  </si>
  <si>
    <t>TP996314</t>
  </si>
  <si>
    <t>TP996327</t>
  </si>
  <si>
    <t>TP996550</t>
  </si>
  <si>
    <t>TP996642</t>
  </si>
  <si>
    <t>TP996716</t>
  </si>
  <si>
    <t>TP996740</t>
  </si>
  <si>
    <t>TP996742</t>
  </si>
  <si>
    <t>TP996763</t>
  </si>
  <si>
    <t>TP996796</t>
  </si>
  <si>
    <t>TP996866</t>
  </si>
  <si>
    <t>TP996907</t>
  </si>
  <si>
    <t>TP996918</t>
  </si>
  <si>
    <t>TP997136</t>
  </si>
  <si>
    <t>TP997163</t>
  </si>
  <si>
    <t>TP997226</t>
  </si>
  <si>
    <t>TP997285</t>
  </si>
  <si>
    <t>TP997319</t>
  </si>
  <si>
    <t>TP997472</t>
  </si>
  <si>
    <t>TP997548</t>
  </si>
  <si>
    <t>TP997573</t>
  </si>
  <si>
    <t>TP997591</t>
  </si>
  <si>
    <t>TP997600</t>
  </si>
  <si>
    <t>TP997602</t>
  </si>
  <si>
    <t>TP997608</t>
  </si>
  <si>
    <t>TP997632</t>
  </si>
  <si>
    <t>TP997652</t>
  </si>
  <si>
    <t>TP997692</t>
  </si>
  <si>
    <t>TP997817</t>
  </si>
  <si>
    <t>TP997858</t>
  </si>
  <si>
    <t>TP997878</t>
  </si>
  <si>
    <t>TP998076</t>
  </si>
  <si>
    <t>TP998085</t>
  </si>
  <si>
    <t>TP998112</t>
  </si>
  <si>
    <t>TP998144</t>
  </si>
  <si>
    <t>TP998229</t>
  </si>
  <si>
    <t>TP998275</t>
  </si>
  <si>
    <t>TP998392</t>
  </si>
  <si>
    <t>TP998399</t>
  </si>
  <si>
    <t>TP998401</t>
  </si>
  <si>
    <t>TP998425</t>
  </si>
  <si>
    <t>TP998433</t>
  </si>
  <si>
    <t>TP998491</t>
  </si>
  <si>
    <t>TP998493</t>
  </si>
  <si>
    <t>TP998598</t>
  </si>
  <si>
    <t>TP998613</t>
  </si>
  <si>
    <t>TP998700</t>
  </si>
  <si>
    <t>TP998753</t>
  </si>
  <si>
    <t>TP998778</t>
  </si>
  <si>
    <t>TP998803</t>
  </si>
  <si>
    <t>TP998878</t>
  </si>
  <si>
    <t>TP998896</t>
  </si>
  <si>
    <t>TP998922</t>
  </si>
  <si>
    <t>TP998956</t>
  </si>
  <si>
    <t>TP998975</t>
  </si>
  <si>
    <t>TP998988</t>
  </si>
  <si>
    <t>TP999257</t>
  </si>
  <si>
    <t>TP999288</t>
  </si>
  <si>
    <t>TP999446</t>
  </si>
  <si>
    <t>TP999448</t>
  </si>
  <si>
    <t>TP999714</t>
  </si>
  <si>
    <t>TP999740</t>
  </si>
  <si>
    <t>TP999759</t>
  </si>
  <si>
    <t>TP999764</t>
  </si>
  <si>
    <t>TP999870</t>
  </si>
  <si>
    <t>TP999900</t>
  </si>
  <si>
    <t>TP999912</t>
  </si>
  <si>
    <t>TP1000030</t>
  </si>
  <si>
    <t>TP1000033</t>
  </si>
  <si>
    <t>TP1000034</t>
  </si>
  <si>
    <t>TP1000155</t>
  </si>
  <si>
    <t>TP1000323</t>
  </si>
  <si>
    <t>TP1000329</t>
  </si>
  <si>
    <t>TP1000334</t>
  </si>
  <si>
    <t>TP1000389</t>
  </si>
  <si>
    <t>TP1000430</t>
  </si>
  <si>
    <t>TP1000478</t>
  </si>
  <si>
    <t>TP1000498</t>
  </si>
  <si>
    <t>TP1000564</t>
  </si>
  <si>
    <t>TP1000572</t>
  </si>
  <si>
    <t>TP1000573</t>
  </si>
  <si>
    <t>TP1000607</t>
  </si>
  <si>
    <t>TP1000608</t>
  </si>
  <si>
    <t>TP1000868</t>
  </si>
  <si>
    <t>TP1000873</t>
  </si>
  <si>
    <t>TP1000965</t>
  </si>
  <si>
    <t>TP1001032</t>
  </si>
  <si>
    <t>TP1001095</t>
  </si>
  <si>
    <t>TP1001192</t>
  </si>
  <si>
    <t>TP1001212</t>
  </si>
  <si>
    <t>TP1001260</t>
  </si>
  <si>
    <t>TP1001272</t>
  </si>
  <si>
    <t>TP1001738</t>
  </si>
  <si>
    <t>TP1001875</t>
  </si>
  <si>
    <t>TP1001888</t>
  </si>
  <si>
    <t>TP1001899</t>
  </si>
  <si>
    <t>TP1001975</t>
  </si>
  <si>
    <t>TP1001993</t>
  </si>
  <si>
    <t>TP1002422</t>
  </si>
  <si>
    <t>TP1002425</t>
  </si>
  <si>
    <t>TP1002453</t>
  </si>
  <si>
    <t>TP1002493</t>
  </si>
  <si>
    <t>TP1002549</t>
  </si>
  <si>
    <t>TP1002614</t>
  </si>
  <si>
    <t>TP1002629</t>
  </si>
  <si>
    <t>TP1002667</t>
  </si>
  <si>
    <t>TP1002724</t>
  </si>
  <si>
    <t>TP1002758</t>
  </si>
  <si>
    <t>TP1002770</t>
  </si>
  <si>
    <t>TP1002850</t>
  </si>
  <si>
    <t>TP1002855</t>
  </si>
  <si>
    <t>TP1003032</t>
  </si>
  <si>
    <t>TP1003114</t>
  </si>
  <si>
    <t>TP1003151</t>
  </si>
  <si>
    <t>TP1003155</t>
  </si>
  <si>
    <t>TP1003385</t>
  </si>
  <si>
    <t>TP1003458</t>
  </si>
  <si>
    <t>TP1003470</t>
  </si>
  <si>
    <t>TP1003529</t>
  </si>
  <si>
    <t>TP1003709</t>
  </si>
  <si>
    <t>TP1003726</t>
  </si>
  <si>
    <t>TP1003821</t>
  </si>
  <si>
    <t>TP1003892</t>
  </si>
  <si>
    <t>TP1003919</t>
  </si>
  <si>
    <t>TP1004013</t>
  </si>
  <si>
    <t>TP1004016</t>
  </si>
  <si>
    <t>TP1004186</t>
  </si>
  <si>
    <t>TP1004248</t>
  </si>
  <si>
    <t>TP1004253</t>
  </si>
  <si>
    <t>TP1004265</t>
  </si>
  <si>
    <t>TP1004277</t>
  </si>
  <si>
    <t>TP1004443</t>
  </si>
  <si>
    <t>TP1004455</t>
  </si>
  <si>
    <t>TP1004618</t>
  </si>
  <si>
    <t>TP1004796</t>
  </si>
  <si>
    <t>TP1004798</t>
  </si>
  <si>
    <t>TP1004851</t>
  </si>
  <si>
    <t>TP1004899</t>
  </si>
  <si>
    <t>TP1004938</t>
  </si>
  <si>
    <t>TP1004977</t>
  </si>
  <si>
    <t>TP1005008</t>
  </si>
  <si>
    <t>TP1005058</t>
  </si>
  <si>
    <t>TP1005096</t>
  </si>
  <si>
    <t>TP1005121</t>
  </si>
  <si>
    <t>TP1005159</t>
  </si>
  <si>
    <t>TP1005240</t>
  </si>
  <si>
    <t>TP1005244</t>
  </si>
  <si>
    <t>TP1005335</t>
  </si>
  <si>
    <t>TP1005417</t>
  </si>
  <si>
    <t>TP1005487</t>
  </si>
  <si>
    <t>TP1005494</t>
  </si>
  <si>
    <t>TP1005675</t>
  </si>
  <si>
    <t>TP1005750</t>
  </si>
  <si>
    <t>TP1005755</t>
  </si>
  <si>
    <t>TP1005929</t>
  </si>
  <si>
    <t>TP1006297</t>
  </si>
  <si>
    <t>TP1006330</t>
  </si>
  <si>
    <t>TP1006339</t>
  </si>
  <si>
    <t>TP1006395</t>
  </si>
  <si>
    <t>TP1006464</t>
  </si>
  <si>
    <t>TP1006562</t>
  </si>
  <si>
    <t>TP1006590</t>
  </si>
  <si>
    <t>TP1006617</t>
  </si>
  <si>
    <t>TP1006729</t>
  </si>
  <si>
    <t>TP1006754</t>
  </si>
  <si>
    <t>TP1006806</t>
  </si>
  <si>
    <t>TP1006848</t>
  </si>
  <si>
    <t>TP1006882</t>
  </si>
  <si>
    <t>TP1006944</t>
  </si>
  <si>
    <t>TP1006958</t>
  </si>
  <si>
    <t>TP1007011</t>
  </si>
  <si>
    <t>TP1007069</t>
  </si>
  <si>
    <t>TP1007075</t>
  </si>
  <si>
    <t>TP1007102</t>
  </si>
  <si>
    <t>TP1007196</t>
  </si>
  <si>
    <t>TP1007241</t>
  </si>
  <si>
    <t>TP1007253</t>
  </si>
  <si>
    <t>TP1007305</t>
  </si>
  <si>
    <t>TP1007306</t>
  </si>
  <si>
    <t>TP1007518</t>
  </si>
  <si>
    <t>TP1007547</t>
  </si>
  <si>
    <t>TP1007552</t>
  </si>
  <si>
    <t>TP1007578</t>
  </si>
  <si>
    <t>TP1007615</t>
  </si>
  <si>
    <t>TP1007648</t>
  </si>
  <si>
    <t>TP1007652</t>
  </si>
  <si>
    <t>TP1007712</t>
  </si>
  <si>
    <t>TP1007773</t>
  </si>
  <si>
    <t>TP1007862</t>
  </si>
  <si>
    <t>TP1008089</t>
  </si>
  <si>
    <t>TP1008094</t>
  </si>
  <si>
    <t>TP1008128</t>
  </si>
  <si>
    <t>TP1008203</t>
  </si>
  <si>
    <t>TP1008224</t>
  </si>
  <si>
    <t>TP1008253</t>
  </si>
  <si>
    <t>TP1008394</t>
  </si>
  <si>
    <t>TP1008480</t>
  </si>
  <si>
    <t>TP1008494</t>
  </si>
  <si>
    <t>TP1008520</t>
  </si>
  <si>
    <t>TP1008675</t>
  </si>
  <si>
    <t>TP1008678</t>
  </si>
  <si>
    <t>TP1008702</t>
  </si>
  <si>
    <t>TP1008843</t>
  </si>
  <si>
    <t>TP1008940</t>
  </si>
  <si>
    <t>TP1009027</t>
  </si>
  <si>
    <t>TP1009070</t>
  </si>
  <si>
    <t>TP1009078</t>
  </si>
  <si>
    <t>TP1009084</t>
  </si>
  <si>
    <t>TP1009093</t>
  </si>
  <si>
    <t>TP1009267</t>
  </si>
  <si>
    <t>TP1009308</t>
  </si>
  <si>
    <t>TP1009372</t>
  </si>
  <si>
    <t>TP1009395</t>
  </si>
  <si>
    <t>TP1009415</t>
  </si>
  <si>
    <t>TP1009423</t>
  </si>
  <si>
    <t>TP1009440</t>
  </si>
  <si>
    <t>TP1009498</t>
  </si>
  <si>
    <t>TP1009541</t>
  </si>
  <si>
    <t>TP1009550</t>
  </si>
  <si>
    <t>TP1009563</t>
  </si>
  <si>
    <t>TP1009573</t>
  </si>
  <si>
    <t>TP1009593</t>
  </si>
  <si>
    <t>TP1009631</t>
  </si>
  <si>
    <t>TP1009658</t>
  </si>
  <si>
    <t>TP1009665</t>
  </si>
  <si>
    <t>TP1009682</t>
  </si>
  <si>
    <t>TP1009692</t>
  </si>
  <si>
    <t>TP1009755</t>
  </si>
  <si>
    <t>TP1009802</t>
  </si>
  <si>
    <t>TP1009816</t>
  </si>
  <si>
    <t>TP1009864</t>
  </si>
  <si>
    <t>TP1009966</t>
  </si>
  <si>
    <t>TP1009996</t>
  </si>
  <si>
    <t>TP1010032</t>
  </si>
  <si>
    <t>TP1010043</t>
  </si>
  <si>
    <t>TP1010077</t>
  </si>
  <si>
    <t>TP1010078</t>
  </si>
  <si>
    <t>TP1010083</t>
  </si>
  <si>
    <t>TP1010140</t>
  </si>
  <si>
    <t>TP1010206</t>
  </si>
  <si>
    <t>TP1010215</t>
  </si>
  <si>
    <t>TP1010248</t>
  </si>
  <si>
    <t>TP1010266</t>
  </si>
  <si>
    <t>TP1010357</t>
  </si>
  <si>
    <t>TP1010376</t>
  </si>
  <si>
    <t>TP1010387</t>
  </si>
  <si>
    <t>TP1010403</t>
  </si>
  <si>
    <t>TP1010464</t>
  </si>
  <si>
    <t>TP1010512</t>
  </si>
  <si>
    <t>TP1010525</t>
  </si>
  <si>
    <t>TP1010553</t>
  </si>
  <si>
    <t>TP1010622</t>
  </si>
  <si>
    <t>TP1010623</t>
  </si>
  <si>
    <t>TP1010638</t>
  </si>
  <si>
    <t>TP1010641</t>
  </si>
  <si>
    <t>TP1010803</t>
  </si>
  <si>
    <t>TP1010825</t>
  </si>
  <si>
    <t>TP1010827</t>
  </si>
  <si>
    <t>TP1010974</t>
  </si>
  <si>
    <t>TP1010975</t>
  </si>
  <si>
    <t>TP1010988</t>
  </si>
  <si>
    <t>TP1011097</t>
  </si>
  <si>
    <t>TP1011116</t>
  </si>
  <si>
    <t>TP1011137</t>
  </si>
  <si>
    <t>TP1011190</t>
  </si>
  <si>
    <t>TP1011272</t>
  </si>
  <si>
    <t>TP1011274</t>
  </si>
  <si>
    <t>TP1011675</t>
  </si>
  <si>
    <t>TP1011747</t>
  </si>
  <si>
    <t>TP1011878</t>
  </si>
  <si>
    <t>TP1011923</t>
  </si>
  <si>
    <t>TP1011934</t>
  </si>
  <si>
    <t>TP1011948</t>
  </si>
  <si>
    <t>TP1011950</t>
  </si>
  <si>
    <t>TP1011973</t>
  </si>
  <si>
    <t>TP1011983</t>
  </si>
  <si>
    <t>TP1012169</t>
  </si>
  <si>
    <t>TP1012196</t>
  </si>
  <si>
    <t>TP1012261</t>
  </si>
  <si>
    <t>TP1012416</t>
  </si>
  <si>
    <t>TP1012425</t>
  </si>
  <si>
    <t>TP1012440</t>
  </si>
  <si>
    <t>TP1012515</t>
  </si>
  <si>
    <t>TP1012615</t>
  </si>
  <si>
    <t>TP1012699</t>
  </si>
  <si>
    <t>TP1012704</t>
  </si>
  <si>
    <t>TP1012813</t>
  </si>
  <si>
    <t>TP1012823</t>
  </si>
  <si>
    <t>TP1012849</t>
  </si>
  <si>
    <t>TP1012886</t>
  </si>
  <si>
    <t>TP1012985</t>
  </si>
  <si>
    <t>TP1013004</t>
  </si>
  <si>
    <t>TP1013077</t>
  </si>
  <si>
    <t>TP1013121</t>
  </si>
  <si>
    <t>TP1013203</t>
  </si>
  <si>
    <t>TP1013228</t>
  </si>
  <si>
    <t>TP1013361</t>
  </si>
  <si>
    <t>TP1013387</t>
  </si>
  <si>
    <t>TP1013400</t>
  </si>
  <si>
    <t>TP1013416</t>
  </si>
  <si>
    <t>TP1013438</t>
  </si>
  <si>
    <t>TP1013450</t>
  </si>
  <si>
    <t>TP1013473</t>
  </si>
  <si>
    <t>TP1013549</t>
  </si>
  <si>
    <t>TP1013559</t>
  </si>
  <si>
    <t>TP1013565</t>
  </si>
  <si>
    <t>TP1013587</t>
  </si>
  <si>
    <t>TP1013643</t>
  </si>
  <si>
    <t>TP1013863</t>
  </si>
  <si>
    <t>TP1013941</t>
  </si>
  <si>
    <t>TP1014052</t>
  </si>
  <si>
    <t>TP1014067</t>
  </si>
  <si>
    <t>TP1014075</t>
  </si>
  <si>
    <t>TP1014148</t>
  </si>
  <si>
    <t>TP1014159</t>
  </si>
  <si>
    <t>TP1014210</t>
  </si>
  <si>
    <t>TP1014264</t>
  </si>
  <si>
    <t>TP1014266</t>
  </si>
  <si>
    <t>TP1014400</t>
  </si>
  <si>
    <t>TP1014455</t>
  </si>
  <si>
    <t>TP1014541</t>
  </si>
  <si>
    <t>TP1014579</t>
  </si>
  <si>
    <t>TP1014598</t>
  </si>
  <si>
    <t>TP1014621</t>
  </si>
  <si>
    <t>TP1014630</t>
  </si>
  <si>
    <t>TP1014699</t>
  </si>
  <si>
    <t>TP1014704</t>
  </si>
  <si>
    <t>TP1014707</t>
  </si>
  <si>
    <t>TP1014764</t>
  </si>
  <si>
    <t>TP1014776</t>
  </si>
  <si>
    <t>TP1014785</t>
  </si>
  <si>
    <t>TP1014804</t>
  </si>
  <si>
    <t>TP1015078</t>
  </si>
  <si>
    <t>TP1015098</t>
  </si>
  <si>
    <t>TP1015112</t>
  </si>
  <si>
    <t>TP1015113</t>
  </si>
  <si>
    <t>TP1015126</t>
  </si>
  <si>
    <t>TP1015145</t>
  </si>
  <si>
    <t>TP1015225</t>
  </si>
  <si>
    <t>TP1015272</t>
  </si>
  <si>
    <t>TP1015323</t>
  </si>
  <si>
    <t>TP1015557</t>
  </si>
  <si>
    <t>TP1015687</t>
  </si>
  <si>
    <t>TP1015827</t>
  </si>
  <si>
    <t>TP1015830</t>
  </si>
  <si>
    <t>TP1015835</t>
  </si>
  <si>
    <t>TP1015910</t>
  </si>
  <si>
    <t>TP1015929</t>
  </si>
  <si>
    <t>TP1015944</t>
  </si>
  <si>
    <t>TP1016212</t>
  </si>
  <si>
    <t>TP1016227</t>
  </si>
  <si>
    <t>TP1016263</t>
  </si>
  <si>
    <t>TP1016286</t>
  </si>
  <si>
    <t>TP1016345</t>
  </si>
  <si>
    <t>TP1016359</t>
  </si>
  <si>
    <t>TP1016465</t>
  </si>
  <si>
    <t>TP1016498</t>
  </si>
  <si>
    <t>TP1016509</t>
  </si>
  <si>
    <t>TP1016514</t>
  </si>
  <si>
    <t>TP1016611</t>
  </si>
  <si>
    <t>TP1016623</t>
  </si>
  <si>
    <t>TP1016675</t>
  </si>
  <si>
    <t>TP1016686</t>
  </si>
  <si>
    <t>TP1016823</t>
  </si>
  <si>
    <t>TP1016825</t>
  </si>
  <si>
    <t>TP1016898</t>
  </si>
  <si>
    <t>TP1016955</t>
  </si>
  <si>
    <t>TP1016958</t>
  </si>
  <si>
    <t>TP1017094</t>
  </si>
  <si>
    <t>TP1017110</t>
  </si>
  <si>
    <t>TP1017298</t>
  </si>
  <si>
    <t>TP1017352</t>
  </si>
  <si>
    <t>TP1017446</t>
  </si>
  <si>
    <t>TP1017493</t>
  </si>
  <si>
    <t>TP1017500</t>
  </si>
  <si>
    <t>TP1017531</t>
  </si>
  <si>
    <t>TP1017641</t>
  </si>
  <si>
    <t>TP1017674</t>
  </si>
  <si>
    <t>TP1017676</t>
  </si>
  <si>
    <t>TP1017687</t>
  </si>
  <si>
    <t>TP1017750</t>
  </si>
  <si>
    <t>TP1018027</t>
  </si>
  <si>
    <t>TP1018061</t>
  </si>
  <si>
    <t>TP1018327</t>
  </si>
  <si>
    <t>TP1018329</t>
  </si>
  <si>
    <t>TP1018431</t>
  </si>
  <si>
    <t>TP1018526</t>
  </si>
  <si>
    <t>TP1018540</t>
  </si>
  <si>
    <t>TP1018548</t>
  </si>
  <si>
    <t>TP1018555</t>
  </si>
  <si>
    <t>TP1018894</t>
  </si>
  <si>
    <t>TP1018975</t>
  </si>
  <si>
    <t>TP1019197</t>
  </si>
  <si>
    <t>TP1019265</t>
  </si>
  <si>
    <t>TP1019450</t>
  </si>
  <si>
    <t>TP1019672</t>
  </si>
  <si>
    <t>TP1019779</t>
  </si>
  <si>
    <t>TP1019988</t>
  </si>
  <si>
    <t>TP1020074</t>
  </si>
  <si>
    <t>TP1020099</t>
  </si>
  <si>
    <t>TP1020277</t>
  </si>
  <si>
    <t>TP1020338</t>
  </si>
  <si>
    <t>TP1020407</t>
  </si>
  <si>
    <t>TP1020492</t>
  </si>
  <si>
    <t>TP1020517</t>
  </si>
  <si>
    <t>TP1020519</t>
  </si>
  <si>
    <t>TP1020563</t>
  </si>
  <si>
    <t>TP1020623</t>
  </si>
  <si>
    <t>TP1020646</t>
  </si>
  <si>
    <t>TP1020661</t>
  </si>
  <si>
    <t>TP1020718</t>
  </si>
  <si>
    <t>TP1020748</t>
  </si>
  <si>
    <t>TP1020761</t>
  </si>
  <si>
    <t>TP1020781</t>
  </si>
  <si>
    <t>TP1020819</t>
  </si>
  <si>
    <t>TP1020853</t>
  </si>
  <si>
    <t>TP1020861</t>
  </si>
  <si>
    <t>TP1020895</t>
  </si>
  <si>
    <t>TP1020934</t>
  </si>
  <si>
    <t>TP1020955</t>
  </si>
  <si>
    <t>TP1021019</t>
  </si>
  <si>
    <t>TP1021020</t>
  </si>
  <si>
    <t>TP1021145</t>
  </si>
  <si>
    <t>TP1021190</t>
  </si>
  <si>
    <t>TP1021221</t>
  </si>
  <si>
    <t>TP1021306</t>
  </si>
  <si>
    <t>TP1021321</t>
  </si>
  <si>
    <t>TP1021339</t>
  </si>
  <si>
    <t>TP1021393</t>
  </si>
  <si>
    <t>TP1021402</t>
  </si>
  <si>
    <t>TP1021425</t>
  </si>
  <si>
    <t>TP1021441</t>
  </si>
  <si>
    <t>TP1021466</t>
  </si>
  <si>
    <t>TP1021508</t>
  </si>
  <si>
    <t>TP1021553</t>
  </si>
  <si>
    <t>TP1021581</t>
  </si>
  <si>
    <t>TP1021663</t>
  </si>
  <si>
    <t>TP1021675</t>
  </si>
  <si>
    <t>TP1021689</t>
  </si>
  <si>
    <t>TP1021709</t>
  </si>
  <si>
    <t>TP1021803</t>
  </si>
  <si>
    <t>TP1021814</t>
  </si>
  <si>
    <t>TP1021828</t>
  </si>
  <si>
    <t>TP1021884</t>
  </si>
  <si>
    <t>TP1021885</t>
  </si>
  <si>
    <t>TP1021940</t>
  </si>
  <si>
    <t>TP1021967</t>
  </si>
  <si>
    <t>TP1022003</t>
  </si>
  <si>
    <t>TP1022061</t>
  </si>
  <si>
    <t>TP1022071</t>
  </si>
  <si>
    <t>TP1022074</t>
  </si>
  <si>
    <t>TP1022079</t>
  </si>
  <si>
    <t>TP1022131</t>
  </si>
  <si>
    <t>TP1022170</t>
  </si>
  <si>
    <t>TP1022193</t>
  </si>
  <si>
    <t>TP1022236</t>
  </si>
  <si>
    <t>TP1022311</t>
  </si>
  <si>
    <t>TP1022316</t>
  </si>
  <si>
    <t>TP1022338</t>
  </si>
  <si>
    <t>TP1022401</t>
  </si>
  <si>
    <t>TP1022497</t>
  </si>
  <si>
    <t>TP1022511</t>
  </si>
  <si>
    <t>TP1022538</t>
  </si>
  <si>
    <t>TP1022562</t>
  </si>
  <si>
    <t>TP1022626</t>
  </si>
  <si>
    <t>TP1022640</t>
  </si>
  <si>
    <t>TP1022641</t>
  </si>
  <si>
    <t>TP1022708</t>
  </si>
  <si>
    <t>TP1022713</t>
  </si>
  <si>
    <t>TP1022725</t>
  </si>
  <si>
    <t>TP1022732</t>
  </si>
  <si>
    <t>TP1022778</t>
  </si>
  <si>
    <t>TP1022791</t>
  </si>
  <si>
    <t>TP1022800</t>
  </si>
  <si>
    <t>TP1022814</t>
  </si>
  <si>
    <t>TP1022824</t>
  </si>
  <si>
    <t>TP1022854</t>
  </si>
  <si>
    <t>TP1022872</t>
  </si>
  <si>
    <t>TP1022896</t>
  </si>
  <si>
    <t>TP1023007</t>
  </si>
  <si>
    <t>TP1023013</t>
  </si>
  <si>
    <t>TP1023028</t>
  </si>
  <si>
    <t>TP1023093</t>
  </si>
  <si>
    <t>TP1023146</t>
  </si>
  <si>
    <t>TP1023158</t>
  </si>
  <si>
    <t>TP1023260</t>
  </si>
  <si>
    <t>TP1023354</t>
  </si>
  <si>
    <t>TP1023385</t>
  </si>
  <si>
    <t>TP1023443</t>
  </si>
  <si>
    <t>TP1023458</t>
  </si>
  <si>
    <t>TP1023559</t>
  </si>
  <si>
    <t>TP1023758</t>
  </si>
  <si>
    <t>TP1023805</t>
  </si>
  <si>
    <t>TP1023809</t>
  </si>
  <si>
    <t>TP1024109</t>
  </si>
  <si>
    <t>TP1024194</t>
  </si>
  <si>
    <t>TP1024535</t>
  </si>
  <si>
    <t>TP1024604</t>
  </si>
  <si>
    <t>TP1024616</t>
  </si>
  <si>
    <t>TP1024760</t>
  </si>
  <si>
    <t>TP1024821</t>
  </si>
  <si>
    <t>TP1025023</t>
  </si>
  <si>
    <t>TP1025082</t>
  </si>
  <si>
    <t>TP1025098</t>
  </si>
  <si>
    <t>TP1025270</t>
  </si>
  <si>
    <t>TP1025308</t>
  </si>
  <si>
    <t>TP1025360</t>
  </si>
  <si>
    <t>TP1025367</t>
  </si>
  <si>
    <t>TP1025387</t>
  </si>
  <si>
    <t>TP1025425</t>
  </si>
  <si>
    <t>TP1025493</t>
  </si>
  <si>
    <t>TP1025510</t>
  </si>
  <si>
    <t>TP1025541</t>
  </si>
  <si>
    <t>TP1025557</t>
  </si>
  <si>
    <t>TP1025634</t>
  </si>
  <si>
    <t>TP1025656</t>
  </si>
  <si>
    <t>TP1025686</t>
  </si>
  <si>
    <t>TP1025701</t>
  </si>
  <si>
    <t>TP1025717</t>
  </si>
  <si>
    <t>TP1025746</t>
  </si>
  <si>
    <t>TP1025772</t>
  </si>
  <si>
    <t>TP1025777</t>
  </si>
  <si>
    <t>TP1025778</t>
  </si>
  <si>
    <t>TP1025815</t>
  </si>
  <si>
    <t>TP1025940</t>
  </si>
  <si>
    <t>TP1025950</t>
  </si>
  <si>
    <t>TP1026031</t>
  </si>
  <si>
    <t>TP1026261</t>
  </si>
  <si>
    <t>TP1026337</t>
  </si>
  <si>
    <t>TP1026367</t>
  </si>
  <si>
    <t>TP1026522</t>
  </si>
  <si>
    <t>TP1026630</t>
  </si>
  <si>
    <t>TP1026640</t>
  </si>
  <si>
    <t>TP1026667</t>
  </si>
  <si>
    <t>TP1026724</t>
  </si>
  <si>
    <t>TP1026763</t>
  </si>
  <si>
    <t>TP1026778</t>
  </si>
  <si>
    <t>TP1026818</t>
  </si>
  <si>
    <t>TP1026819</t>
  </si>
  <si>
    <t>TP1026837</t>
  </si>
  <si>
    <t>TP1026872</t>
  </si>
  <si>
    <t>TP1026873</t>
  </si>
  <si>
    <t>TP1026957</t>
  </si>
  <si>
    <t>TP1026959</t>
  </si>
  <si>
    <t>TP1026977</t>
  </si>
  <si>
    <t>TP1027019</t>
  </si>
  <si>
    <t>TP1027025</t>
  </si>
  <si>
    <t>TP1027083</t>
  </si>
  <si>
    <t>TP1027097</t>
  </si>
  <si>
    <t>TP1027117</t>
  </si>
  <si>
    <t>TP1027140</t>
  </si>
  <si>
    <t>TP1027144</t>
  </si>
  <si>
    <t>TP1027172</t>
  </si>
  <si>
    <t>TP1027179</t>
  </si>
  <si>
    <t>TP1027226</t>
  </si>
  <si>
    <t>TP1027273</t>
  </si>
  <si>
    <t>TP1027340</t>
  </si>
  <si>
    <t>TP1027354</t>
  </si>
  <si>
    <t>TP1027360</t>
  </si>
  <si>
    <t>TP1027402</t>
  </si>
  <si>
    <t>TP1027445</t>
  </si>
  <si>
    <t>TP1027446</t>
  </si>
  <si>
    <t>TP1027456</t>
  </si>
  <si>
    <t>TP1027457</t>
  </si>
  <si>
    <t>TP1027534</t>
  </si>
  <si>
    <t>TP1027663</t>
  </si>
  <si>
    <t>TP1027676</t>
  </si>
  <si>
    <t>TP1027707</t>
  </si>
  <si>
    <t>TP1027731</t>
  </si>
  <si>
    <t>TP1027822</t>
  </si>
  <si>
    <t>TP1027912</t>
  </si>
  <si>
    <t>TP1027916</t>
  </si>
  <si>
    <t>TP1027970</t>
  </si>
  <si>
    <t>TP1027981</t>
  </si>
  <si>
    <t>TP1028005</t>
  </si>
  <si>
    <t>TP1028013</t>
  </si>
  <si>
    <t>TP1028123</t>
  </si>
  <si>
    <t>TP1028128</t>
  </si>
  <si>
    <t>TP1028179</t>
  </si>
  <si>
    <t>TP1028185</t>
  </si>
  <si>
    <t>TP1028695</t>
  </si>
  <si>
    <t>TP1028718</t>
  </si>
  <si>
    <t>TP1028796</t>
  </si>
  <si>
    <t>TP1028829</t>
  </si>
  <si>
    <t>TP1028937</t>
  </si>
  <si>
    <t>TP1028942</t>
  </si>
  <si>
    <t>TP1029157</t>
  </si>
  <si>
    <t>TP1029191</t>
  </si>
  <si>
    <t>TP1029228</t>
  </si>
  <si>
    <t>TP1029531</t>
  </si>
  <si>
    <t>TP1029550</t>
  </si>
  <si>
    <t>TP1029642</t>
  </si>
  <si>
    <t>TP1029725</t>
  </si>
  <si>
    <t>TP1029730</t>
  </si>
  <si>
    <t>TP1029808</t>
  </si>
  <si>
    <t>TP1029819</t>
  </si>
  <si>
    <t>TP1029829</t>
  </si>
  <si>
    <t>TP1029868</t>
  </si>
  <si>
    <t>TP1029869</t>
  </si>
  <si>
    <t>TP1029873</t>
  </si>
  <si>
    <t>TP1029904</t>
  </si>
  <si>
    <t>TP1029976</t>
  </si>
  <si>
    <t>TP1030039</t>
  </si>
  <si>
    <t>TP1030065</t>
  </si>
  <si>
    <t>TP1030095</t>
  </si>
  <si>
    <t>TP1030106</t>
  </si>
  <si>
    <t>TP1030217</t>
  </si>
  <si>
    <t>TP1030502</t>
  </si>
  <si>
    <t>TP1030559</t>
  </si>
  <si>
    <t>TP1030608</t>
  </si>
  <si>
    <t>TP1031077</t>
  </si>
  <si>
    <t>TP1031122</t>
  </si>
  <si>
    <t>TP1031256</t>
  </si>
  <si>
    <t>TP1031399</t>
  </si>
  <si>
    <t>TP1031423</t>
  </si>
  <si>
    <t>TP1031456</t>
  </si>
  <si>
    <t>TP1031498</t>
  </si>
  <si>
    <t>TP1031772</t>
  </si>
  <si>
    <t>TP1031882</t>
  </si>
  <si>
    <t>TP1032114</t>
  </si>
  <si>
    <t>TP1032241</t>
  </si>
  <si>
    <t>TP1032245</t>
  </si>
  <si>
    <t>TP1032270</t>
  </si>
  <si>
    <t>TP1032333</t>
  </si>
  <si>
    <t>TP1032334</t>
  </si>
  <si>
    <t>TP1032344</t>
  </si>
  <si>
    <t>TP1032353</t>
  </si>
  <si>
    <t>TP1032370</t>
  </si>
  <si>
    <t>TP1032405</t>
  </si>
  <si>
    <t>TP1032469</t>
  </si>
  <si>
    <t>TP1032548</t>
  </si>
  <si>
    <t>TP1032572</t>
  </si>
  <si>
    <t>TP1032616</t>
  </si>
  <si>
    <t>TP1032632</t>
  </si>
  <si>
    <t>TP1032634</t>
  </si>
  <si>
    <t>TP1032679</t>
  </si>
  <si>
    <t>TP1032766</t>
  </si>
  <si>
    <t>TP1032804</t>
  </si>
  <si>
    <t>TP1032986</t>
  </si>
  <si>
    <t>TP1033001</t>
  </si>
  <si>
    <t>TP1033004</t>
  </si>
  <si>
    <t>TP1033078</t>
  </si>
  <si>
    <t>TP1033109</t>
  </si>
  <si>
    <t>TP1033169</t>
  </si>
  <si>
    <t>TP1033191</t>
  </si>
  <si>
    <t>TP1033238</t>
  </si>
  <si>
    <t>TP1033295</t>
  </si>
  <si>
    <t>TP1033473</t>
  </si>
  <si>
    <t>TP1033591</t>
  </si>
  <si>
    <t>TP1033696</t>
  </si>
  <si>
    <t>TP1033706</t>
  </si>
  <si>
    <t>TP1033871</t>
  </si>
  <si>
    <t>TP1033890</t>
  </si>
  <si>
    <t>TP1033971</t>
  </si>
  <si>
    <t>TP1034013</t>
  </si>
  <si>
    <t>TP1034257</t>
  </si>
  <si>
    <t>TP1034377</t>
  </si>
  <si>
    <t>TP1034641</t>
  </si>
  <si>
    <t>TP1034808</t>
  </si>
  <si>
    <t>TP1034819</t>
  </si>
  <si>
    <t>TP1035079</t>
  </si>
  <si>
    <t>TP1035165</t>
  </si>
  <si>
    <t>TP1035449</t>
  </si>
  <si>
    <t>TP1035561</t>
  </si>
  <si>
    <t>TP1035630</t>
  </si>
  <si>
    <t>TP1035639</t>
  </si>
  <si>
    <t>TP1035649</t>
  </si>
  <si>
    <t>TP1035670</t>
  </si>
  <si>
    <t>TP1035760</t>
  </si>
  <si>
    <t>TP1035870</t>
  </si>
  <si>
    <t>TP1035878</t>
  </si>
  <si>
    <t>TP1036003</t>
  </si>
  <si>
    <t>TP1036013</t>
  </si>
  <si>
    <t>TP1036022</t>
  </si>
  <si>
    <t>TP1036096</t>
  </si>
  <si>
    <t>TP1036129</t>
  </si>
  <si>
    <t>TP1036421</t>
  </si>
  <si>
    <t>TP1036468</t>
  </si>
  <si>
    <t>TP1036514</t>
  </si>
  <si>
    <t>TP1036536</t>
  </si>
  <si>
    <t>TP1036644</t>
  </si>
  <si>
    <t>TP1036707</t>
  </si>
  <si>
    <t>TP1036733</t>
  </si>
  <si>
    <t>TP1036821</t>
  </si>
  <si>
    <t>TP1036827</t>
  </si>
  <si>
    <t>TP1036910</t>
  </si>
  <si>
    <t>TP1036999</t>
  </si>
  <si>
    <t>TP1037009</t>
  </si>
  <si>
    <t>TP1037015</t>
  </si>
  <si>
    <t>TP1037084</t>
  </si>
  <si>
    <t>TP1037118</t>
  </si>
  <si>
    <t>TP1037372</t>
  </si>
  <si>
    <t>TP1037387</t>
  </si>
  <si>
    <t>TP1037500</t>
  </si>
  <si>
    <t>TP1037554</t>
  </si>
  <si>
    <t>TP1037927</t>
  </si>
  <si>
    <t>TP1038124</t>
  </si>
  <si>
    <t>TP1038153</t>
  </si>
  <si>
    <t>TP1038157</t>
  </si>
  <si>
    <t>TP1038172</t>
  </si>
  <si>
    <t>TP1038325</t>
  </si>
  <si>
    <t>TP1038418</t>
  </si>
  <si>
    <t>TP1038470</t>
  </si>
  <si>
    <t>TP1038586</t>
  </si>
  <si>
    <t>TP1038649</t>
  </si>
  <si>
    <t>TP1038684</t>
  </si>
  <si>
    <t>TP1038729</t>
  </si>
  <si>
    <t>TP1038754</t>
  </si>
  <si>
    <t>TP1038828</t>
  </si>
  <si>
    <t>TP1038856</t>
  </si>
  <si>
    <t>TP1038860</t>
  </si>
  <si>
    <t>TP1038955</t>
  </si>
  <si>
    <t>TP1038963</t>
  </si>
  <si>
    <t>TP1039014</t>
  </si>
  <si>
    <t>TP1039032</t>
  </si>
  <si>
    <t>TP1039254</t>
  </si>
  <si>
    <t>TP1039351</t>
  </si>
  <si>
    <t>TP1039539</t>
  </si>
  <si>
    <t>TP1039563</t>
  </si>
  <si>
    <t>TP1039573</t>
  </si>
  <si>
    <t>TP1039642</t>
  </si>
  <si>
    <t>TP1039693</t>
  </si>
  <si>
    <t>TP1039836</t>
  </si>
  <si>
    <t>TP1040177</t>
  </si>
  <si>
    <t>TP1040183</t>
  </si>
  <si>
    <t>TP1040255</t>
  </si>
  <si>
    <t>TP1040358</t>
  </si>
  <si>
    <t>TP1040438</t>
  </si>
  <si>
    <t>TP1040444</t>
  </si>
  <si>
    <t>TP1040466</t>
  </si>
  <si>
    <t>TP1040489</t>
  </si>
  <si>
    <t>TP1040607</t>
  </si>
  <si>
    <t>TP1040667</t>
  </si>
  <si>
    <t>TP1040682</t>
  </si>
  <si>
    <t>TP1040714</t>
  </si>
  <si>
    <t>TP1040715</t>
  </si>
  <si>
    <t>TP1040718</t>
  </si>
  <si>
    <t>TP1040729</t>
  </si>
  <si>
    <t>TP1040819</t>
  </si>
  <si>
    <t>TP1040831</t>
  </si>
  <si>
    <t>TP1040833</t>
  </si>
  <si>
    <t>TP1040839</t>
  </si>
  <si>
    <t>TP1040856</t>
  </si>
  <si>
    <t>TP1040877</t>
  </si>
  <si>
    <t>TP1040904</t>
  </si>
  <si>
    <t>TP1040911</t>
  </si>
  <si>
    <t>TP1040960</t>
  </si>
  <si>
    <t>TP1040980</t>
  </si>
  <si>
    <t>TP1041006</t>
  </si>
  <si>
    <t>TP1041030</t>
  </si>
  <si>
    <t>TP1041154</t>
  </si>
  <si>
    <t>TP1041336</t>
  </si>
  <si>
    <t>TP1041358</t>
  </si>
  <si>
    <t>TP1041579</t>
  </si>
  <si>
    <t>TP1041609</t>
  </si>
  <si>
    <t>TP1041621</t>
  </si>
  <si>
    <t>TP1041693</t>
  </si>
  <si>
    <t>TP1041731</t>
  </si>
  <si>
    <t>TP1042097</t>
  </si>
  <si>
    <t>TP1042178</t>
  </si>
  <si>
    <t>TP1042206</t>
  </si>
  <si>
    <t>TP1042211</t>
  </si>
  <si>
    <t>TP1042254</t>
  </si>
  <si>
    <t>TP1042298</t>
  </si>
  <si>
    <t>TP1042342</t>
  </si>
  <si>
    <t>TP1042354</t>
  </si>
  <si>
    <t>TP1042507</t>
  </si>
  <si>
    <t>TP1042685</t>
  </si>
  <si>
    <t>TP1042699</t>
  </si>
  <si>
    <t>TP1042717</t>
  </si>
  <si>
    <t>TP1042727</t>
  </si>
  <si>
    <t>TP1042728</t>
  </si>
  <si>
    <t>TP1042742</t>
  </si>
  <si>
    <t>TP1042767</t>
  </si>
  <si>
    <t>TP1042791</t>
  </si>
  <si>
    <t>TP1042830</t>
  </si>
  <si>
    <t>TP1042909</t>
  </si>
  <si>
    <t>TP1042921</t>
  </si>
  <si>
    <t>TP1042925</t>
  </si>
  <si>
    <t>TP1042978</t>
  </si>
  <si>
    <t>TP1042982</t>
  </si>
  <si>
    <t>TP1043020</t>
  </si>
  <si>
    <t>TP1043030</t>
  </si>
  <si>
    <t>TP1043051</t>
  </si>
  <si>
    <t>TP1043088</t>
  </si>
  <si>
    <t>TP1043092</t>
  </si>
  <si>
    <t>TP1043095</t>
  </si>
  <si>
    <t>TP1043154</t>
  </si>
  <si>
    <t>TP1043163</t>
  </si>
  <si>
    <t>TP1043165</t>
  </si>
  <si>
    <t>TP1043286</t>
  </si>
  <si>
    <t>TP1043493</t>
  </si>
  <si>
    <t>TP1043570</t>
  </si>
  <si>
    <t>TP1043657</t>
  </si>
  <si>
    <t>TP1043738</t>
  </si>
  <si>
    <t>TP1043746</t>
  </si>
  <si>
    <t>TP1043749</t>
  </si>
  <si>
    <t>TP1043803</t>
  </si>
  <si>
    <t>TP1043816</t>
  </si>
  <si>
    <t>TP1043865</t>
  </si>
  <si>
    <t>TP1043926</t>
  </si>
  <si>
    <t>TP1043971</t>
  </si>
  <si>
    <t>TP1044258</t>
  </si>
  <si>
    <t>TP1044287</t>
  </si>
  <si>
    <t>TP1044288</t>
  </si>
  <si>
    <t>TP1044398</t>
  </si>
  <si>
    <t>TP1044533</t>
  </si>
  <si>
    <t>TP1044540</t>
  </si>
  <si>
    <t>TP1044618</t>
  </si>
  <si>
    <t>TP1044672</t>
  </si>
  <si>
    <t>TP1044707</t>
  </si>
  <si>
    <t>TP1044715</t>
  </si>
  <si>
    <t>TP1044741</t>
  </si>
  <si>
    <t>TP1044744</t>
  </si>
  <si>
    <t>TP1044757</t>
  </si>
  <si>
    <t>TP1044788</t>
  </si>
  <si>
    <t>TP1044887</t>
  </si>
  <si>
    <t>TP1044893</t>
  </si>
  <si>
    <t>TP1044995</t>
  </si>
  <si>
    <t>TP1045070</t>
  </si>
  <si>
    <t>TP1045077</t>
  </si>
  <si>
    <t>TP1045117</t>
  </si>
  <si>
    <t>TP1045192</t>
  </si>
  <si>
    <t>TP1045209</t>
  </si>
  <si>
    <t>TP1045265</t>
  </si>
  <si>
    <t>TP1045397</t>
  </si>
  <si>
    <t>TP1045402</t>
  </si>
  <si>
    <t>TP1045605</t>
  </si>
  <si>
    <t>TP1045616</t>
  </si>
  <si>
    <t>TP1045636</t>
  </si>
  <si>
    <t>TP1045708</t>
  </si>
  <si>
    <t>TP1045726</t>
  </si>
  <si>
    <t>TP1045751</t>
  </si>
  <si>
    <t>TP1045835</t>
  </si>
  <si>
    <t>TP1045837</t>
  </si>
  <si>
    <t>TP1045860</t>
  </si>
  <si>
    <t>TP1045956</t>
  </si>
  <si>
    <t>TP1045968</t>
  </si>
  <si>
    <t>TP1045979</t>
  </si>
  <si>
    <t>TP1046112</t>
  </si>
  <si>
    <t>TP1046125</t>
  </si>
  <si>
    <t>TP1046133</t>
  </si>
  <si>
    <t>TP1046140</t>
  </si>
  <si>
    <t>TP1046157</t>
  </si>
  <si>
    <t>TP1046209</t>
  </si>
  <si>
    <t>TP1046232</t>
  </si>
  <si>
    <t>TP1046241</t>
  </si>
  <si>
    <t>TP1046277</t>
  </si>
  <si>
    <t>TP1046291</t>
  </si>
  <si>
    <t>TP1046316</t>
  </si>
  <si>
    <t>TP1046409</t>
  </si>
  <si>
    <t>TP1046468</t>
  </si>
  <si>
    <t>TP1046511</t>
  </si>
  <si>
    <t>TP1046523</t>
  </si>
  <si>
    <t>TP1046565</t>
  </si>
  <si>
    <t>TP1046643</t>
  </si>
  <si>
    <t>TP1046645</t>
  </si>
  <si>
    <t>TP1046722</t>
  </si>
  <si>
    <t>TP1046792</t>
  </si>
  <si>
    <t>TP1046877</t>
  </si>
  <si>
    <t>TP1046882</t>
  </si>
  <si>
    <t>TP1046932</t>
  </si>
  <si>
    <t>TP1046943</t>
  </si>
  <si>
    <t>TP1046948</t>
  </si>
  <si>
    <t>TP1047052</t>
  </si>
  <si>
    <t>TP1047117</t>
  </si>
  <si>
    <t>TP1047121</t>
  </si>
  <si>
    <t>TP1047126</t>
  </si>
  <si>
    <t>TP1047221</t>
  </si>
  <si>
    <t>TP1047225</t>
  </si>
  <si>
    <t>TP1047233</t>
  </si>
  <si>
    <t>TP1047437</t>
  </si>
  <si>
    <t>TP1047489</t>
  </si>
  <si>
    <t>TP1047497</t>
  </si>
  <si>
    <t>TP1047511</t>
  </si>
  <si>
    <t>TP1047513</t>
  </si>
  <si>
    <t>TP1047519</t>
  </si>
  <si>
    <t>TP1047533</t>
  </si>
  <si>
    <t>TP1047537</t>
  </si>
  <si>
    <t>TP1047556</t>
  </si>
  <si>
    <t>TP1047587</t>
  </si>
  <si>
    <t>TP1047608</t>
  </si>
  <si>
    <t>TP1047764</t>
  </si>
  <si>
    <t>TP1047925</t>
  </si>
  <si>
    <t>TP1047940</t>
  </si>
  <si>
    <t>TP1048016</t>
  </si>
  <si>
    <t>TP1048078</t>
  </si>
  <si>
    <t>TP1048109</t>
  </si>
  <si>
    <t>TP1048145</t>
  </si>
  <si>
    <t>TP1048207</t>
  </si>
  <si>
    <t>TP1048264</t>
  </si>
  <si>
    <t>TP1048303</t>
  </si>
  <si>
    <t>TP1048370</t>
  </si>
  <si>
    <t>TP1048416</t>
  </si>
  <si>
    <t>TP1048490</t>
  </si>
  <si>
    <t>TP1048569</t>
  </si>
  <si>
    <t>TP1048575</t>
  </si>
  <si>
    <t>TP1048598</t>
  </si>
  <si>
    <t>TP1048742</t>
  </si>
  <si>
    <t>TP1048748</t>
  </si>
  <si>
    <t>TP1048808</t>
  </si>
  <si>
    <t>TP1049005</t>
  </si>
  <si>
    <t>TP1049009</t>
  </si>
  <si>
    <t>TP1049097</t>
  </si>
  <si>
    <t>TP1049155</t>
  </si>
  <si>
    <t>TP1049246</t>
  </si>
  <si>
    <t>TP1049281</t>
  </si>
  <si>
    <t>TP1049290</t>
  </si>
  <si>
    <t>TP1049351</t>
  </si>
  <si>
    <t>TP1049354</t>
  </si>
  <si>
    <t>TP1049364</t>
  </si>
  <si>
    <t>TP1049411</t>
  </si>
  <si>
    <t>TP1049433</t>
  </si>
  <si>
    <t>TP1049469</t>
  </si>
  <si>
    <t>TP1049477</t>
  </si>
  <si>
    <t>TP1049513</t>
  </si>
  <si>
    <t>TP1049590</t>
  </si>
  <si>
    <t>TP1049665</t>
  </si>
  <si>
    <t>TP1050100</t>
  </si>
  <si>
    <t>TP1050186</t>
  </si>
  <si>
    <t>TP1050247</t>
  </si>
  <si>
    <t>TP1050271</t>
  </si>
  <si>
    <t>TP1050354</t>
  </si>
  <si>
    <t>TP1050510</t>
  </si>
  <si>
    <t>TP1050551</t>
  </si>
  <si>
    <t>TP1050629</t>
  </si>
  <si>
    <t>TP1050720</t>
  </si>
  <si>
    <t>TP1050787</t>
  </si>
  <si>
    <t>TP1050835</t>
  </si>
  <si>
    <t>TP1050927</t>
  </si>
  <si>
    <t>TP1051000</t>
  </si>
  <si>
    <t>TP1051045</t>
  </si>
  <si>
    <t>TP1051078</t>
  </si>
  <si>
    <t>TP1051081</t>
  </si>
  <si>
    <t>TP1051083</t>
  </si>
  <si>
    <t>TP1051291</t>
  </si>
  <si>
    <t>TP1051370</t>
  </si>
  <si>
    <t>TP1051394</t>
  </si>
  <si>
    <t>TP1051399</t>
  </si>
  <si>
    <t>TP1051412</t>
  </si>
  <si>
    <t>TP1051487</t>
  </si>
  <si>
    <t>TP1051731</t>
  </si>
  <si>
    <t>TP1051979</t>
  </si>
  <si>
    <t>TP1052000</t>
  </si>
  <si>
    <t>TP1052012</t>
  </si>
  <si>
    <t>TP1052041</t>
  </si>
  <si>
    <t>TP1052140</t>
  </si>
  <si>
    <t>TP1052144</t>
  </si>
  <si>
    <t>TP1052160</t>
  </si>
  <si>
    <t>TP1052171</t>
  </si>
  <si>
    <t>TP1052207</t>
  </si>
  <si>
    <t>TP1052359</t>
  </si>
  <si>
    <t>TP1052406</t>
  </si>
  <si>
    <t>TP1052445</t>
  </si>
  <si>
    <t>TP1052479</t>
  </si>
  <si>
    <t>TP1052590</t>
  </si>
  <si>
    <t>TP1052870</t>
  </si>
  <si>
    <t>TP1053080</t>
  </si>
  <si>
    <t>TP1053156</t>
  </si>
  <si>
    <t>TP1053287</t>
  </si>
  <si>
    <t>TP1053336</t>
  </si>
  <si>
    <t>TP1053417</t>
  </si>
  <si>
    <t>TP1053528</t>
  </si>
  <si>
    <t>TP1053547</t>
  </si>
  <si>
    <t>TP1053590</t>
  </si>
  <si>
    <t>TP1053657</t>
  </si>
  <si>
    <t>TP1053664</t>
  </si>
  <si>
    <t>TP1053692</t>
  </si>
  <si>
    <t>TP1053697</t>
  </si>
  <si>
    <t>TP1053731</t>
  </si>
  <si>
    <t>TP1053740</t>
  </si>
  <si>
    <t>TP1053780</t>
  </si>
  <si>
    <t>TP1053794</t>
  </si>
  <si>
    <t>TP1053886</t>
  </si>
  <si>
    <t>TP1053896</t>
  </si>
  <si>
    <t>TP1053929</t>
  </si>
  <si>
    <t>TP1053935</t>
  </si>
  <si>
    <t>TP1053992</t>
  </si>
  <si>
    <t>TP1054001</t>
  </si>
  <si>
    <t>TP1054031</t>
  </si>
  <si>
    <t>TP1054049</t>
  </si>
  <si>
    <t>TP1054051</t>
  </si>
  <si>
    <t>TP1054061</t>
  </si>
  <si>
    <t>TP1054182</t>
  </si>
  <si>
    <t>TP1054223</t>
  </si>
  <si>
    <t>TP1054267</t>
  </si>
  <si>
    <t>TP1054357</t>
  </si>
  <si>
    <t>TP1054397</t>
  </si>
  <si>
    <t>TP1054459</t>
  </si>
  <si>
    <t>TP1054573</t>
  </si>
  <si>
    <t>TP1054687</t>
  </si>
  <si>
    <t>TP1054767</t>
  </si>
  <si>
    <t>TP1054839</t>
  </si>
  <si>
    <t>TP1054843</t>
  </si>
  <si>
    <t>TP1054927</t>
  </si>
  <si>
    <t>TP1054932</t>
  </si>
  <si>
    <t>TP1054980</t>
  </si>
  <si>
    <t>TP1055069</t>
  </si>
  <si>
    <t>TP1055177</t>
  </si>
  <si>
    <t>TP1055181</t>
  </si>
  <si>
    <t>TP1055187</t>
  </si>
  <si>
    <t>TP1055204</t>
  </si>
  <si>
    <t>TP1055308</t>
  </si>
  <si>
    <t>TP1055312</t>
  </si>
  <si>
    <t>TP1055381</t>
  </si>
  <si>
    <t>TP1055454</t>
  </si>
  <si>
    <t>TP1055459</t>
  </si>
  <si>
    <t>TP1055465</t>
  </si>
  <si>
    <t>TP1055511</t>
  </si>
  <si>
    <t>TP1055532</t>
  </si>
  <si>
    <t>TP1055551</t>
  </si>
  <si>
    <t>TP1055594</t>
  </si>
  <si>
    <t>TP1055830</t>
  </si>
  <si>
    <t>TP1055842</t>
  </si>
  <si>
    <t>TP1055889</t>
  </si>
  <si>
    <t>TP1055947</t>
  </si>
  <si>
    <t>TP1055971</t>
  </si>
  <si>
    <t>TP1055999</t>
  </si>
  <si>
    <t>TP1056069</t>
  </si>
  <si>
    <t>TP1056087</t>
  </si>
  <si>
    <t>TP1056158</t>
  </si>
  <si>
    <t>TP1056177</t>
  </si>
  <si>
    <t>TP1056322</t>
  </si>
  <si>
    <t>TP1056336</t>
  </si>
  <si>
    <t>TP1056346</t>
  </si>
  <si>
    <t>TP1056481</t>
  </si>
  <si>
    <t>TP1056514</t>
  </si>
  <si>
    <t>TP1056582</t>
  </si>
  <si>
    <t>TP1056618</t>
  </si>
  <si>
    <t>TP1056632</t>
  </si>
  <si>
    <t>TP1056697</t>
  </si>
  <si>
    <t>TP1056729</t>
  </si>
  <si>
    <t>TP1056783</t>
  </si>
  <si>
    <t>TP1057007</t>
  </si>
  <si>
    <t>TP1057124</t>
  </si>
  <si>
    <t>TP1057198</t>
  </si>
  <si>
    <t>TP1057297</t>
  </si>
  <si>
    <t>TP1057389</t>
  </si>
  <si>
    <t>TP1057462</t>
  </si>
  <si>
    <t>TP1057472</t>
  </si>
  <si>
    <t>TP1057516</t>
  </si>
  <si>
    <t>TP1057557</t>
  </si>
  <si>
    <t>TP1057582</t>
  </si>
  <si>
    <t>TP1057700</t>
  </si>
  <si>
    <t>TP1057917</t>
  </si>
  <si>
    <t>TP1057926</t>
  </si>
  <si>
    <t>TP1057943</t>
  </si>
  <si>
    <t>TP1057956</t>
  </si>
  <si>
    <t>TP1058071</t>
  </si>
  <si>
    <t>TP1058621</t>
  </si>
  <si>
    <t>TP1058684</t>
  </si>
  <si>
    <t>TP1058687</t>
  </si>
  <si>
    <t>TP1058701</t>
  </si>
  <si>
    <t>TP1058712</t>
  </si>
  <si>
    <t>TP1058739</t>
  </si>
  <si>
    <t>TP1058810</t>
  </si>
  <si>
    <t>TP1058832</t>
  </si>
  <si>
    <t>TP1058861</t>
  </si>
  <si>
    <t>TP1058864</t>
  </si>
  <si>
    <t>TP1058867</t>
  </si>
  <si>
    <t>TP1058885</t>
  </si>
  <si>
    <t>TP1058900</t>
  </si>
  <si>
    <t>TP1059031</t>
  </si>
  <si>
    <t>TP1059224</t>
  </si>
  <si>
    <t>TP1059264</t>
  </si>
  <si>
    <t>TP1059268</t>
  </si>
  <si>
    <t>TP1059270</t>
  </si>
  <si>
    <t>TP1059278</t>
  </si>
  <si>
    <t>TP1059288</t>
  </si>
  <si>
    <t>TP1059365</t>
  </si>
  <si>
    <t>TP1059373</t>
  </si>
  <si>
    <t>TP1059426</t>
  </si>
  <si>
    <t>TP1059506</t>
  </si>
  <si>
    <t>TP1059540</t>
  </si>
  <si>
    <t>TP1059541</t>
  </si>
  <si>
    <t>TP1059562</t>
  </si>
  <si>
    <t>TP1059573</t>
  </si>
  <si>
    <t>TP1059594</t>
  </si>
  <si>
    <t>TP1059604</t>
  </si>
  <si>
    <t>TP1059677</t>
  </si>
  <si>
    <t>TP1059761</t>
  </si>
  <si>
    <t>TP1059825</t>
  </si>
  <si>
    <t>TP1059901</t>
  </si>
  <si>
    <t>TP1059902</t>
  </si>
  <si>
    <t>TP1059910</t>
  </si>
  <si>
    <t>TP1060055</t>
  </si>
  <si>
    <t>TP1060073</t>
  </si>
  <si>
    <t>TP1060080</t>
  </si>
  <si>
    <t>TP1060094</t>
  </si>
  <si>
    <t>TP1060171</t>
  </si>
  <si>
    <t>TP1060177</t>
  </si>
  <si>
    <t>TP1060183</t>
  </si>
  <si>
    <t>TP1060233</t>
  </si>
  <si>
    <t>TP1060464</t>
  </si>
  <si>
    <t>TP1060488</t>
  </si>
  <si>
    <t>TP1060525</t>
  </si>
  <si>
    <t>TP1060556</t>
  </si>
  <si>
    <t>TP1060579</t>
  </si>
  <si>
    <t>TP1060586</t>
  </si>
  <si>
    <t>TP1060593</t>
  </si>
  <si>
    <t>TP1060625</t>
  </si>
  <si>
    <t>TP1060633</t>
  </si>
  <si>
    <t>TP1060680</t>
  </si>
  <si>
    <t>TP1060691</t>
  </si>
  <si>
    <t>TP1060709</t>
  </si>
  <si>
    <t>TP1060763</t>
  </si>
  <si>
    <t>TP1060800</t>
  </si>
  <si>
    <t>TP1060907</t>
  </si>
  <si>
    <t>TP1060947</t>
  </si>
  <si>
    <t>TP1061070</t>
  </si>
  <si>
    <t>TP1061271</t>
  </si>
  <si>
    <t>TP1061318</t>
  </si>
  <si>
    <t>TP1061319</t>
  </si>
  <si>
    <t>TP1061594</t>
  </si>
  <si>
    <t>TP1061605</t>
  </si>
  <si>
    <t>TP1061654</t>
  </si>
  <si>
    <t>TP1061660</t>
  </si>
  <si>
    <t>TP1061694</t>
  </si>
  <si>
    <t>TP1061896</t>
  </si>
  <si>
    <t>TP1061914</t>
  </si>
  <si>
    <t>TP1061935</t>
  </si>
  <si>
    <t>TP1061996</t>
  </si>
  <si>
    <t>TP1062019</t>
  </si>
  <si>
    <t>TP1062021</t>
  </si>
  <si>
    <t>TP1062040</t>
  </si>
  <si>
    <t>TP1062048</t>
  </si>
  <si>
    <t>TP1062084</t>
  </si>
  <si>
    <t>TP1062105</t>
  </si>
  <si>
    <t>TP1062164</t>
  </si>
  <si>
    <t>TP1062252</t>
  </si>
  <si>
    <t>TP1062340</t>
  </si>
  <si>
    <t>TP1062425</t>
  </si>
  <si>
    <t>TP1062471</t>
  </si>
  <si>
    <t>TP1062473</t>
  </si>
  <si>
    <t>TP1062493</t>
  </si>
  <si>
    <t>TP1062504</t>
  </si>
  <si>
    <t>TP1062526</t>
  </si>
  <si>
    <t>TP1062615</t>
  </si>
  <si>
    <t>TP1062625</t>
  </si>
  <si>
    <t>TP1062801</t>
  </si>
  <si>
    <t>TP1062832</t>
  </si>
  <si>
    <t>TP1062882</t>
  </si>
  <si>
    <t>TP1062903</t>
  </si>
  <si>
    <t>TP1062918</t>
  </si>
  <si>
    <t>TP1063019</t>
  </si>
  <si>
    <t>TP1063025</t>
  </si>
  <si>
    <t>TP1063125</t>
  </si>
  <si>
    <t>TP1063157</t>
  </si>
  <si>
    <t>TP1063185</t>
  </si>
  <si>
    <t>TP1063207</t>
  </si>
  <si>
    <t>TP1063220</t>
  </si>
  <si>
    <t>TP1063228</t>
  </si>
  <si>
    <t>TP1063373</t>
  </si>
  <si>
    <t>TP1063463</t>
  </si>
  <si>
    <t>TP1063506</t>
  </si>
  <si>
    <t>TP1063542</t>
  </si>
  <si>
    <t>TP1063582</t>
  </si>
  <si>
    <t>TP1063634</t>
  </si>
  <si>
    <t>TP1063651</t>
  </si>
  <si>
    <t>TP1063864</t>
  </si>
  <si>
    <t>TP1063866</t>
  </si>
  <si>
    <t>TP1063881</t>
  </si>
  <si>
    <t>TP1063898</t>
  </si>
  <si>
    <t>TP1063956</t>
  </si>
  <si>
    <t>TP1064078</t>
  </si>
  <si>
    <t>TP1064081</t>
  </si>
  <si>
    <t>TP1064178</t>
  </si>
  <si>
    <t>TP1064193</t>
  </si>
  <si>
    <t>TP1064206</t>
  </si>
  <si>
    <t>TP1064216</t>
  </si>
  <si>
    <t>TP1064231</t>
  </si>
  <si>
    <t>TP1064239</t>
  </si>
  <si>
    <t>TP1064394</t>
  </si>
  <si>
    <t>TP1064467</t>
  </si>
  <si>
    <t>TP1064497</t>
  </si>
  <si>
    <t>TP1064534</t>
  </si>
  <si>
    <t>TP1064537</t>
  </si>
  <si>
    <t>TP1064562</t>
  </si>
  <si>
    <t>TP1064580</t>
  </si>
  <si>
    <t>TP1064672</t>
  </si>
  <si>
    <t>TP1064782</t>
  </si>
  <si>
    <t>TP1064795</t>
  </si>
  <si>
    <t>TP1064803</t>
  </si>
  <si>
    <t>TP1064875</t>
  </si>
  <si>
    <t>TP1065024</t>
  </si>
  <si>
    <t>TP1065040</t>
  </si>
  <si>
    <t>TP1065116</t>
  </si>
  <si>
    <t>TP1065133</t>
  </si>
  <si>
    <t>TP1065154</t>
  </si>
  <si>
    <t>TP1065187</t>
  </si>
  <si>
    <t>TP1065246</t>
  </si>
  <si>
    <t>TP1065275</t>
  </si>
  <si>
    <t>TP1065325</t>
  </si>
  <si>
    <t>TP1065346</t>
  </si>
  <si>
    <t>TP1065437</t>
  </si>
  <si>
    <t>TP1065484</t>
  </si>
  <si>
    <t>TP1065657</t>
  </si>
  <si>
    <t>TP1065658</t>
  </si>
  <si>
    <t>TP1065755</t>
  </si>
  <si>
    <t>TP1065771</t>
  </si>
  <si>
    <t>TP1065786</t>
  </si>
  <si>
    <t>TP1065988</t>
  </si>
  <si>
    <t>TP1066094</t>
  </si>
  <si>
    <t>TP1066171</t>
  </si>
  <si>
    <t>TP1066372</t>
  </si>
  <si>
    <t>TP1066379</t>
  </si>
  <si>
    <t>TP1066422</t>
  </si>
  <si>
    <t>TP1066472</t>
  </si>
  <si>
    <t>TP1066474</t>
  </si>
  <si>
    <t>TP1066499</t>
  </si>
  <si>
    <t>TP1066544</t>
  </si>
  <si>
    <t>TP1066588</t>
  </si>
  <si>
    <t>TP1066774</t>
  </si>
  <si>
    <t>TP1066894</t>
  </si>
  <si>
    <t>TP1067065</t>
  </si>
  <si>
    <t>TP1067419</t>
  </si>
  <si>
    <t>TP1067428</t>
  </si>
  <si>
    <t>TP1067511</t>
  </si>
  <si>
    <t>TP1067806</t>
  </si>
  <si>
    <t>TP1067812</t>
  </si>
  <si>
    <t>TP1067903</t>
  </si>
  <si>
    <t>TP1067950</t>
  </si>
  <si>
    <t>TP1067954</t>
  </si>
  <si>
    <t>TP1067985</t>
  </si>
  <si>
    <t>TP1068006</t>
  </si>
  <si>
    <t>TP1068014</t>
  </si>
  <si>
    <t>TP1068213</t>
  </si>
  <si>
    <t>TP1068244</t>
  </si>
  <si>
    <t>TP1068306</t>
  </si>
  <si>
    <t>TP1068317</t>
  </si>
  <si>
    <t>TP1068321</t>
  </si>
  <si>
    <t>TP1068347</t>
  </si>
  <si>
    <t>TP1068378</t>
  </si>
  <si>
    <t>TP1068383</t>
  </si>
  <si>
    <t>TP1068393</t>
  </si>
  <si>
    <t>TP1068412</t>
  </si>
  <si>
    <t>TP1068462</t>
  </si>
  <si>
    <t>TP1068503</t>
  </si>
  <si>
    <t>TP1068542</t>
  </si>
  <si>
    <t>TP1068597</t>
  </si>
  <si>
    <t>TP1068612</t>
  </si>
  <si>
    <t>TP1069097</t>
  </si>
  <si>
    <t>TP1069101</t>
  </si>
  <si>
    <t>TP1069173</t>
  </si>
  <si>
    <t>TP1069273</t>
  </si>
  <si>
    <t>TP1069321</t>
  </si>
  <si>
    <t>TP1069323</t>
  </si>
  <si>
    <t>TP1069357</t>
  </si>
  <si>
    <t>TP1069381</t>
  </si>
  <si>
    <t>TP1069480</t>
  </si>
  <si>
    <t>TP1069489</t>
  </si>
  <si>
    <t>TP1069500</t>
  </si>
  <si>
    <t>TP1069523</t>
  </si>
  <si>
    <t>TP1069612</t>
  </si>
  <si>
    <t>TP1069632</t>
  </si>
  <si>
    <t>TP1069650</t>
  </si>
  <si>
    <t>TP1069675</t>
  </si>
  <si>
    <t>TP1069681</t>
  </si>
  <si>
    <t>TP1069729</t>
  </si>
  <si>
    <t>TP1069781</t>
  </si>
  <si>
    <t>TP1069784</t>
  </si>
  <si>
    <t>TP1069978</t>
  </si>
  <si>
    <t>TP1069991</t>
  </si>
  <si>
    <t>TP1070015</t>
  </si>
  <si>
    <t>TP1070020</t>
  </si>
  <si>
    <t>TP1070026</t>
  </si>
  <si>
    <t>TP1070048</t>
  </si>
  <si>
    <t>TP1070109</t>
  </si>
  <si>
    <t>TP1070277</t>
  </si>
  <si>
    <t>TP1070328</t>
  </si>
  <si>
    <t>TP1070341</t>
  </si>
  <si>
    <t>TP1070412</t>
  </si>
  <si>
    <t>TP1070416</t>
  </si>
  <si>
    <t>TP1070447</t>
  </si>
  <si>
    <t>TP1070486</t>
  </si>
  <si>
    <t>TP1070532</t>
  </si>
  <si>
    <t>TP1070567</t>
  </si>
  <si>
    <t>TP1070613</t>
  </si>
  <si>
    <t>TP1070665</t>
  </si>
  <si>
    <t>TP1070725</t>
  </si>
  <si>
    <t>TP1070733</t>
  </si>
  <si>
    <t>TP1070781</t>
  </si>
  <si>
    <t>TP1070787</t>
  </si>
  <si>
    <t>TP1070913</t>
  </si>
  <si>
    <t>TP1070962</t>
  </si>
  <si>
    <t>TP1070973</t>
  </si>
  <si>
    <t>TP1071059</t>
  </si>
  <si>
    <t>TP1071178</t>
  </si>
  <si>
    <t>TP1071273</t>
  </si>
  <si>
    <t>TP1071288</t>
  </si>
  <si>
    <t>TP1071296</t>
  </si>
  <si>
    <t>TP1071299</t>
  </si>
  <si>
    <t>TP1071340</t>
  </si>
  <si>
    <t>TP1071359</t>
  </si>
  <si>
    <t>TP1071406</t>
  </si>
  <si>
    <t>TP1071411</t>
  </si>
  <si>
    <t>TP1071480</t>
  </si>
  <si>
    <t>TP1071570</t>
  </si>
  <si>
    <t>TP1071605</t>
  </si>
  <si>
    <t>TP1071629</t>
  </si>
  <si>
    <t>TP1071631</t>
  </si>
  <si>
    <t>TP1071680</t>
  </si>
  <si>
    <t>TP1071759</t>
  </si>
  <si>
    <t>TP1071873</t>
  </si>
  <si>
    <t>TP1071969</t>
  </si>
  <si>
    <t>TP1072007</t>
  </si>
  <si>
    <t>TP1072081</t>
  </si>
  <si>
    <t>TP1072193</t>
  </si>
  <si>
    <t>TP1072201</t>
  </si>
  <si>
    <t>TP1072225</t>
  </si>
  <si>
    <t>TP1072231</t>
  </si>
  <si>
    <t>TP1072337</t>
  </si>
  <si>
    <t>TP1072360</t>
  </si>
  <si>
    <t>TP1072415</t>
  </si>
  <si>
    <t>TP1072427</t>
  </si>
  <si>
    <t>TP1072616</t>
  </si>
  <si>
    <t>TP1072632</t>
  </si>
  <si>
    <t>TP1072724</t>
  </si>
  <si>
    <t>TP1072764</t>
  </si>
  <si>
    <t>TP1072839</t>
  </si>
  <si>
    <t>TP1072874</t>
  </si>
  <si>
    <t>TP1072937</t>
  </si>
  <si>
    <t>TP1072956</t>
  </si>
  <si>
    <t>TP1073089</t>
  </si>
  <si>
    <t>TP1073212</t>
  </si>
  <si>
    <t>TP1073318</t>
  </si>
  <si>
    <t>TP1073453</t>
  </si>
  <si>
    <t>TP1073524</t>
  </si>
  <si>
    <t>TP1073567</t>
  </si>
  <si>
    <t>TP1073707</t>
  </si>
  <si>
    <t>TP1073738</t>
  </si>
  <si>
    <t>TP1073848</t>
  </si>
  <si>
    <t>TP1073882</t>
  </si>
  <si>
    <t>TP1073969</t>
  </si>
  <si>
    <t>TP1074015</t>
  </si>
  <si>
    <t>TP1074057</t>
  </si>
  <si>
    <t>TP1074130</t>
  </si>
  <si>
    <t>TP1074299</t>
  </si>
  <si>
    <t>TP1074300</t>
  </si>
  <si>
    <t>TP1074331</t>
  </si>
  <si>
    <t>TP1074364</t>
  </si>
  <si>
    <t>TP1074389</t>
  </si>
  <si>
    <t>TP1074620</t>
  </si>
  <si>
    <t>TP1074627</t>
  </si>
  <si>
    <t>TP1074637</t>
  </si>
  <si>
    <t>TP1074694</t>
  </si>
  <si>
    <t>TP1074983</t>
  </si>
  <si>
    <t>TP1075072</t>
  </si>
  <si>
    <t>TP1075102</t>
  </si>
  <si>
    <t>TP1075290</t>
  </si>
  <si>
    <t>TP1075360</t>
  </si>
  <si>
    <t>TP1075363</t>
  </si>
  <si>
    <t>TP1075367</t>
  </si>
  <si>
    <t>TP1075478</t>
  </si>
  <si>
    <t>TP1075510</t>
  </si>
  <si>
    <t>TP1075573</t>
  </si>
  <si>
    <t>TP1075605</t>
  </si>
  <si>
    <t>TP1075783</t>
  </si>
  <si>
    <t>TP1075816</t>
  </si>
  <si>
    <t>TP1075817</t>
  </si>
  <si>
    <t>TP1075828</t>
  </si>
  <si>
    <t>TP1075940</t>
  </si>
  <si>
    <t>TP1075951</t>
  </si>
  <si>
    <t>TP1076016</t>
  </si>
  <si>
    <t>TP1076020</t>
  </si>
  <si>
    <t>TP1076133</t>
  </si>
  <si>
    <t>TP1076182</t>
  </si>
  <si>
    <t>TP1076241</t>
  </si>
  <si>
    <t>TP1076388</t>
  </si>
  <si>
    <t>TP1076395</t>
  </si>
  <si>
    <t>TP1076407</t>
  </si>
  <si>
    <t>TP1076507</t>
  </si>
  <si>
    <t>TP1076512</t>
  </si>
  <si>
    <t>TP1076746</t>
  </si>
  <si>
    <t>TP1076808</t>
  </si>
  <si>
    <t>TP1076989</t>
  </si>
  <si>
    <t>TP1077197</t>
  </si>
  <si>
    <t>TP1077255</t>
  </si>
  <si>
    <t>TP1077279</t>
  </si>
  <si>
    <t>TP1077450</t>
  </si>
  <si>
    <t>TP1077538</t>
  </si>
  <si>
    <t>TP1077643</t>
  </si>
  <si>
    <t>TP1077834</t>
  </si>
  <si>
    <t>TP1077920</t>
  </si>
  <si>
    <t>TP1077960</t>
  </si>
  <si>
    <t>TP1078030</t>
  </si>
  <si>
    <t>TP1078082</t>
  </si>
  <si>
    <t>TP1078088</t>
  </si>
  <si>
    <t>TP1078109</t>
  </si>
  <si>
    <t>TP1078123</t>
  </si>
  <si>
    <t>TP1078154</t>
  </si>
  <si>
    <t>TP1078187</t>
  </si>
  <si>
    <t>TP1078191</t>
  </si>
  <si>
    <t>TP1078209</t>
  </si>
  <si>
    <t>TP1078239</t>
  </si>
  <si>
    <t>TP1078281</t>
  </si>
  <si>
    <t>TP1078305</t>
  </si>
  <si>
    <t>TP1078323</t>
  </si>
  <si>
    <t>TP1078343</t>
  </si>
  <si>
    <t>TP1078392</t>
  </si>
  <si>
    <t>TP1078400</t>
  </si>
  <si>
    <t>TP1078440</t>
  </si>
  <si>
    <t>TP1078462</t>
  </si>
  <si>
    <t>TP1078499</t>
  </si>
  <si>
    <t>TP1078547</t>
  </si>
  <si>
    <t>TP1078584</t>
  </si>
  <si>
    <t>TP1078708</t>
  </si>
  <si>
    <t>TP1078961</t>
  </si>
  <si>
    <t>TP1078979</t>
  </si>
  <si>
    <t>TP1079001</t>
  </si>
  <si>
    <t>TP1079025</t>
  </si>
  <si>
    <t>TP1079043</t>
  </si>
  <si>
    <t>TP1079130</t>
  </si>
  <si>
    <t>TP1079145</t>
  </si>
  <si>
    <t>TP1079193</t>
  </si>
  <si>
    <t>TP1079197</t>
  </si>
  <si>
    <t>TP1079268</t>
  </si>
  <si>
    <t>TP1079279</t>
  </si>
  <si>
    <t>TP1079447</t>
  </si>
  <si>
    <t>TP1079475</t>
  </si>
  <si>
    <t>TP1079495</t>
  </si>
  <si>
    <t>TP1079537</t>
  </si>
  <si>
    <t>TP1079579</t>
  </si>
  <si>
    <t>TP1079603</t>
  </si>
  <si>
    <t>TP1079651</t>
  </si>
  <si>
    <t>TP1079684</t>
  </si>
  <si>
    <t>TP1079720</t>
  </si>
  <si>
    <t>TP1079805</t>
  </si>
  <si>
    <t>TP1079869</t>
  </si>
  <si>
    <t>TP1079926</t>
  </si>
  <si>
    <t>TP1080029</t>
  </si>
  <si>
    <t>TP1080082</t>
  </si>
  <si>
    <t>TP1080168</t>
  </si>
  <si>
    <t>TP1080476</t>
  </si>
  <si>
    <t>TP1080556</t>
  </si>
  <si>
    <t>TP1080634</t>
  </si>
  <si>
    <t>TP1080742</t>
  </si>
  <si>
    <t>TP1080799</t>
  </si>
  <si>
    <t>TP1081008</t>
  </si>
  <si>
    <t>TP1081331</t>
  </si>
  <si>
    <t>TP1081379</t>
  </si>
  <si>
    <t>TP1081492</t>
  </si>
  <si>
    <t>TP1081506</t>
  </si>
  <si>
    <t>TP1081584</t>
  </si>
  <si>
    <t>TP1081593</t>
  </si>
  <si>
    <t>TP1081719</t>
  </si>
  <si>
    <t>TP1081772</t>
  </si>
  <si>
    <t>TP1081774</t>
  </si>
  <si>
    <t>TP1081888</t>
  </si>
  <si>
    <t>TP1081914</t>
  </si>
  <si>
    <t>TP1082013</t>
  </si>
  <si>
    <t>TP1082042</t>
  </si>
  <si>
    <t>TP1082064</t>
  </si>
  <si>
    <t>TP1082141</t>
  </si>
  <si>
    <t>TP1082259</t>
  </si>
  <si>
    <t>TP1082413</t>
  </si>
  <si>
    <t>TP1082646</t>
  </si>
  <si>
    <t>TP1082692</t>
  </si>
  <si>
    <t>TP1082699</t>
  </si>
  <si>
    <t>TP1082731</t>
  </si>
  <si>
    <t>TP1082780</t>
  </si>
  <si>
    <t>TP1083079</t>
  </si>
  <si>
    <t>TP1083106</t>
  </si>
  <si>
    <t>TP1083111</t>
  </si>
  <si>
    <t>TP1083210</t>
  </si>
  <si>
    <t>TP1083227</t>
  </si>
  <si>
    <t>TP1083262</t>
  </si>
  <si>
    <t>TP1083312</t>
  </si>
  <si>
    <t>TP1083462</t>
  </si>
  <si>
    <t>TP1083606</t>
  </si>
  <si>
    <t>TP1083673</t>
  </si>
  <si>
    <t>TP1083831</t>
  </si>
  <si>
    <t>TP1083893</t>
  </si>
  <si>
    <t>TP1084041</t>
  </si>
  <si>
    <t>TP1084246</t>
  </si>
  <si>
    <t>TP1084297</t>
  </si>
  <si>
    <t>TP1084308</t>
  </si>
  <si>
    <t>TP1084418</t>
  </si>
  <si>
    <t>TP1084438</t>
  </si>
  <si>
    <t>TP1084530</t>
  </si>
  <si>
    <t>TP1084640</t>
  </si>
  <si>
    <t>TP1084700</t>
  </si>
  <si>
    <t>TP1084761</t>
  </si>
  <si>
    <t>TP1084861</t>
  </si>
  <si>
    <t>TP1084898</t>
  </si>
  <si>
    <t>TP1084924</t>
  </si>
  <si>
    <t>TP1084981</t>
  </si>
  <si>
    <t>TP1084987</t>
  </si>
  <si>
    <t>TP1085049</t>
  </si>
  <si>
    <t>TP1085169</t>
  </si>
  <si>
    <t>TP1085254</t>
  </si>
  <si>
    <t>TP1085371</t>
  </si>
  <si>
    <t>TP1085374</t>
  </si>
  <si>
    <t>TP1085601</t>
  </si>
  <si>
    <t>TP1085697</t>
  </si>
  <si>
    <t>TP1085708</t>
  </si>
  <si>
    <t>TP1085744</t>
  </si>
  <si>
    <t>TP1085884</t>
  </si>
  <si>
    <t>TP1086009</t>
  </si>
  <si>
    <t>TP1086017</t>
  </si>
  <si>
    <t>TP1086028</t>
  </si>
  <si>
    <t>TP1086230</t>
  </si>
  <si>
    <t>TP1086389</t>
  </si>
  <si>
    <t>TP1086412</t>
  </si>
  <si>
    <t>TP1086505</t>
  </si>
  <si>
    <t>TP1086510</t>
  </si>
  <si>
    <t>TP1086543</t>
  </si>
  <si>
    <t>TP1086611</t>
  </si>
  <si>
    <t>TP1086739</t>
  </si>
  <si>
    <t>TP1086763</t>
  </si>
  <si>
    <t>TP1086849</t>
  </si>
  <si>
    <t>TP1086927</t>
  </si>
  <si>
    <t>TP1087011</t>
  </si>
  <si>
    <t>TP1087057</t>
  </si>
  <si>
    <t>TP1087075</t>
  </si>
  <si>
    <t>TP1087146</t>
  </si>
  <si>
    <t>TP1087177</t>
  </si>
  <si>
    <t>TP1087180</t>
  </si>
  <si>
    <t>TP1087220</t>
  </si>
  <si>
    <t>TP1087230</t>
  </si>
  <si>
    <t>TP1087235</t>
  </si>
  <si>
    <t>TP1087314</t>
  </si>
  <si>
    <t>TP1087330</t>
  </si>
  <si>
    <t>TP1087346</t>
  </si>
  <si>
    <t>TP1087363</t>
  </si>
  <si>
    <t>TP1087387</t>
  </si>
  <si>
    <t>TP1087403</t>
  </si>
  <si>
    <t>TP1087435</t>
  </si>
  <si>
    <t>TP1087486</t>
  </si>
  <si>
    <t>TP1087685</t>
  </si>
  <si>
    <t>TP1087763</t>
  </si>
  <si>
    <t>TP1087876</t>
  </si>
  <si>
    <t>TP1087906</t>
  </si>
  <si>
    <t>TP1087908</t>
  </si>
  <si>
    <t>TP1087909</t>
  </si>
  <si>
    <t>TP1087928</t>
  </si>
  <si>
    <t>TP1087948</t>
  </si>
  <si>
    <t>TP1088009</t>
  </si>
  <si>
    <t>TP1088018</t>
  </si>
  <si>
    <t>TP1088024</t>
  </si>
  <si>
    <t>TP1088038</t>
  </si>
  <si>
    <t>TP1088043</t>
  </si>
  <si>
    <t>TP1088054</t>
  </si>
  <si>
    <t>TP1088058</t>
  </si>
  <si>
    <t>TP1088104</t>
  </si>
  <si>
    <t>TP1088168</t>
  </si>
  <si>
    <t>TP1088256</t>
  </si>
  <si>
    <t>TP1088428</t>
  </si>
  <si>
    <t>TP1088710</t>
  </si>
  <si>
    <t>TP1088790</t>
  </si>
  <si>
    <t>TP1088829</t>
  </si>
  <si>
    <t>TP1088864</t>
  </si>
  <si>
    <t>TP1088904</t>
  </si>
  <si>
    <t>TP1089091</t>
  </si>
  <si>
    <t>TP1089110</t>
  </si>
  <si>
    <t>TP1089275</t>
  </si>
  <si>
    <t>TP1089362</t>
  </si>
  <si>
    <t>TP1089442</t>
  </si>
  <si>
    <t>TP1089453</t>
  </si>
  <si>
    <t>TP1089463</t>
  </si>
  <si>
    <t>TP1089516</t>
  </si>
  <si>
    <t>TP1089523</t>
  </si>
  <si>
    <t>TP1089530</t>
  </si>
  <si>
    <t>TP1089540</t>
  </si>
  <si>
    <t>TP1089712</t>
  </si>
  <si>
    <t>TP1089868</t>
  </si>
  <si>
    <t>TP1090052</t>
  </si>
  <si>
    <t>TP1090311</t>
  </si>
  <si>
    <t>TP1090440</t>
  </si>
  <si>
    <t>TP1090503</t>
  </si>
  <si>
    <t>TP1090522</t>
  </si>
  <si>
    <t>TP1090634</t>
  </si>
  <si>
    <t>TP1090743</t>
  </si>
  <si>
    <t>TP1090755</t>
  </si>
  <si>
    <t>TP1090948</t>
  </si>
  <si>
    <t>TP1091164</t>
  </si>
  <si>
    <t>TP1091168</t>
  </si>
  <si>
    <t>TP1091197</t>
  </si>
  <si>
    <t>TP1091270</t>
  </si>
  <si>
    <t>TP1091280</t>
  </si>
  <si>
    <t>TP1091418</t>
  </si>
  <si>
    <t>TP1091422</t>
  </si>
  <si>
    <t>TP1091430</t>
  </si>
  <si>
    <t>TP1091563</t>
  </si>
  <si>
    <t>TP1091584</t>
  </si>
  <si>
    <t>TP1091652</t>
  </si>
  <si>
    <t>TP1091724</t>
  </si>
  <si>
    <t>TP1091731</t>
  </si>
  <si>
    <t>TP1091804</t>
  </si>
  <si>
    <t>TP1091846</t>
  </si>
  <si>
    <t>TP1091870</t>
  </si>
  <si>
    <t>TP1092013</t>
  </si>
  <si>
    <t>TP1092068</t>
  </si>
  <si>
    <t>TP1092123</t>
  </si>
  <si>
    <t>TP1092177</t>
  </si>
  <si>
    <t>TP1092235</t>
  </si>
  <si>
    <t>TP1092363</t>
  </si>
  <si>
    <t>TP1092368</t>
  </si>
  <si>
    <t>TP1092466</t>
  </si>
  <si>
    <t>TP1092482</t>
  </si>
  <si>
    <t>TP1092483</t>
  </si>
  <si>
    <t>TP1092536</t>
  </si>
  <si>
    <t>TP1092594</t>
  </si>
  <si>
    <t>TP1092614</t>
  </si>
  <si>
    <t>TP1092641</t>
  </si>
  <si>
    <t>TP1092686</t>
  </si>
  <si>
    <t>TP1092701</t>
  </si>
  <si>
    <t>TP1092752</t>
  </si>
  <si>
    <t>TP1092851</t>
  </si>
  <si>
    <t>TP1092854</t>
  </si>
  <si>
    <t>TP1092931</t>
  </si>
  <si>
    <t>TP1093186</t>
  </si>
  <si>
    <t>TP1093451</t>
  </si>
  <si>
    <t>TP1093456</t>
  </si>
  <si>
    <t>TP1093542</t>
  </si>
  <si>
    <t>TP1093605</t>
  </si>
  <si>
    <t>TP1093673</t>
  </si>
  <si>
    <t>TP1093711</t>
  </si>
  <si>
    <t>TP1093731</t>
  </si>
  <si>
    <t>TP1093741</t>
  </si>
  <si>
    <t>TP1093780</t>
  </si>
  <si>
    <t>TP1093818</t>
  </si>
  <si>
    <t>TP1093857</t>
  </si>
  <si>
    <t>TP1094023</t>
  </si>
  <si>
    <t>TP1094055</t>
  </si>
  <si>
    <t>TP1094069</t>
  </si>
  <si>
    <t>TP1094077</t>
  </si>
  <si>
    <t>TP1094078</t>
  </si>
  <si>
    <t>TP1094146</t>
  </si>
  <si>
    <t>TP1094183</t>
  </si>
  <si>
    <t>TP1094363</t>
  </si>
  <si>
    <t>TP1094441</t>
  </si>
  <si>
    <t>TP1094459</t>
  </si>
  <si>
    <t>TP1094509</t>
  </si>
  <si>
    <t>TP1094666</t>
  </si>
  <si>
    <t>TP1094695</t>
  </si>
  <si>
    <t>TP1094699</t>
  </si>
  <si>
    <t>TP1094705</t>
  </si>
  <si>
    <t>TP1094772</t>
  </si>
  <si>
    <t>TP1094810</t>
  </si>
  <si>
    <t>TP1094885</t>
  </si>
  <si>
    <t>TP1094970</t>
  </si>
  <si>
    <t>TP1094982</t>
  </si>
  <si>
    <t>TP1095003</t>
  </si>
  <si>
    <t>TP1095066</t>
  </si>
  <si>
    <t>TP1095306</t>
  </si>
  <si>
    <t>TP1095370</t>
  </si>
  <si>
    <t>TP1095372</t>
  </si>
  <si>
    <t>TP1095585</t>
  </si>
  <si>
    <t>TP1095590</t>
  </si>
  <si>
    <t>TP1095597</t>
  </si>
  <si>
    <t>TP1095630</t>
  </si>
  <si>
    <t>TP1095675</t>
  </si>
  <si>
    <t>TP1095693</t>
  </si>
  <si>
    <t>TP1095710</t>
  </si>
  <si>
    <t>TP1095751</t>
  </si>
  <si>
    <t>TP1095770</t>
  </si>
  <si>
    <t>TP1096216</t>
  </si>
  <si>
    <t>TP1096253</t>
  </si>
  <si>
    <t>TP1096254</t>
  </si>
  <si>
    <t>TP1096280</t>
  </si>
  <si>
    <t>TP1096323</t>
  </si>
  <si>
    <t>TP1096440</t>
  </si>
  <si>
    <t>TP1096613</t>
  </si>
  <si>
    <t>TP1096736</t>
  </si>
  <si>
    <t>TP1096766</t>
  </si>
  <si>
    <t>TP1096864</t>
  </si>
  <si>
    <t>TP1096883</t>
  </si>
  <si>
    <t>TP1096909</t>
  </si>
  <si>
    <t>TP1096983</t>
  </si>
  <si>
    <t>TP1096994</t>
  </si>
  <si>
    <t>TP1097010</t>
  </si>
  <si>
    <t>TP1097022</t>
  </si>
  <si>
    <t>TP1097099</t>
  </si>
  <si>
    <t>TP1097115</t>
  </si>
  <si>
    <t>TP1097162</t>
  </si>
  <si>
    <t>TP1097167</t>
  </si>
  <si>
    <t>TP1097311</t>
  </si>
  <si>
    <t>TP1097347</t>
  </si>
  <si>
    <t>TP1097359</t>
  </si>
  <si>
    <t>TP1097400</t>
  </si>
  <si>
    <t>TP1097429</t>
  </si>
  <si>
    <t>TP1097463</t>
  </si>
  <si>
    <t>TP1097474</t>
  </si>
  <si>
    <t>TP1097479</t>
  </si>
  <si>
    <t>TP1097607</t>
  </si>
  <si>
    <t>TP1097617</t>
  </si>
  <si>
    <t>TP1097650</t>
  </si>
  <si>
    <t>TP1097795</t>
  </si>
  <si>
    <t>TP1097810</t>
  </si>
  <si>
    <t>TP1097832</t>
  </si>
  <si>
    <t>TP1097890</t>
  </si>
  <si>
    <t>TP1097898</t>
  </si>
  <si>
    <t>TP1098014</t>
  </si>
  <si>
    <t>TP1098025</t>
  </si>
  <si>
    <t>TP1098048</t>
  </si>
  <si>
    <t>TP1098269</t>
  </si>
  <si>
    <t>TP1098431</t>
  </si>
  <si>
    <t>TP1098439</t>
  </si>
  <si>
    <t>TP1098463</t>
  </si>
  <si>
    <t>TP1098468</t>
  </si>
  <si>
    <t>TP1098484</t>
  </si>
  <si>
    <t>TP1098610</t>
  </si>
  <si>
    <t>TP1098700</t>
  </si>
  <si>
    <t>TP1098749</t>
  </si>
  <si>
    <t>TP1098788</t>
  </si>
  <si>
    <t>TP1098796</t>
  </si>
  <si>
    <t>TP1098875</t>
  </si>
  <si>
    <t>TP1098978</t>
  </si>
  <si>
    <t>TP1099071</t>
  </si>
  <si>
    <t>TP1099085</t>
  </si>
  <si>
    <t>TP1099121</t>
  </si>
  <si>
    <t>TP1099297</t>
  </si>
  <si>
    <t>TP1099377</t>
  </si>
  <si>
    <t>TP1099442</t>
  </si>
  <si>
    <t>TP1099478</t>
  </si>
  <si>
    <t>TP1099682</t>
  </si>
  <si>
    <t>TP1099688</t>
  </si>
  <si>
    <t>TP1099792</t>
  </si>
  <si>
    <t>TP1099841</t>
  </si>
  <si>
    <t>TP1099954</t>
  </si>
  <si>
    <t>TP1099972</t>
  </si>
  <si>
    <t>TP1099988</t>
  </si>
  <si>
    <t>TP1100017</t>
  </si>
  <si>
    <t>TP1100169</t>
  </si>
  <si>
    <t>TP1100260</t>
  </si>
  <si>
    <t>TP1100263</t>
  </si>
  <si>
    <t>TP1100378</t>
  </si>
  <si>
    <t>TP1100383</t>
  </si>
  <si>
    <t>TP1100432</t>
  </si>
  <si>
    <t>TP1100453</t>
  </si>
  <si>
    <t>TP1100745</t>
  </si>
  <si>
    <t>TP1100764</t>
  </si>
  <si>
    <t>TP1100831</t>
  </si>
  <si>
    <t>TP1100838</t>
  </si>
  <si>
    <t>TP1100905</t>
  </si>
  <si>
    <t>TP1100995</t>
  </si>
  <si>
    <t>TP1101082</t>
  </si>
  <si>
    <t>TP1101384</t>
  </si>
  <si>
    <t>TP1101390</t>
  </si>
  <si>
    <t>TP1101453</t>
  </si>
  <si>
    <t>TP1101578</t>
  </si>
  <si>
    <t>TP1101631</t>
  </si>
  <si>
    <t>TP1101676</t>
  </si>
  <si>
    <t>TP1101756</t>
  </si>
  <si>
    <t>TP1101910</t>
  </si>
  <si>
    <t>TP1101959</t>
  </si>
  <si>
    <t>TP1102070</t>
  </si>
  <si>
    <t>TP1102152</t>
  </si>
  <si>
    <t>TP1102180</t>
  </si>
  <si>
    <t>TP1102206</t>
  </si>
  <si>
    <t>TP1102210</t>
  </si>
  <si>
    <t>TP1102261</t>
  </si>
  <si>
    <t>TP1102439</t>
  </si>
  <si>
    <t>TP1102451</t>
  </si>
  <si>
    <t>TP1102507</t>
  </si>
  <si>
    <t>TP1102550</t>
  </si>
  <si>
    <t>TP1102564</t>
  </si>
  <si>
    <t>TP1102575</t>
  </si>
  <si>
    <t>TP1102598</t>
  </si>
  <si>
    <t>TP1102644</t>
  </si>
  <si>
    <t>TP1102650</t>
  </si>
  <si>
    <t>TP1102724</t>
  </si>
  <si>
    <t>TP1102757</t>
  </si>
  <si>
    <t>TP1102970</t>
  </si>
  <si>
    <t>TP1103178</t>
  </si>
  <si>
    <t>TP1103210</t>
  </si>
  <si>
    <t>TP1103361</t>
  </si>
  <si>
    <t>TP1103405</t>
  </si>
  <si>
    <t>TP1103435</t>
  </si>
  <si>
    <t>TP1103437</t>
  </si>
  <si>
    <t>TP1103452</t>
  </si>
  <si>
    <t>TP1103456</t>
  </si>
  <si>
    <t>TP1103515</t>
  </si>
  <si>
    <t>TP1103566</t>
  </si>
  <si>
    <t>TP1103641</t>
  </si>
  <si>
    <t>TP1103696</t>
  </si>
  <si>
    <t>TP1103713</t>
  </si>
  <si>
    <t>TP1103723</t>
  </si>
  <si>
    <t>TP1103859</t>
  </si>
  <si>
    <t>TP1103944</t>
  </si>
  <si>
    <t>TP1104054</t>
  </si>
  <si>
    <t>TP1104168</t>
  </si>
  <si>
    <t>TP1104209</t>
  </si>
  <si>
    <t>TP1104314</t>
  </si>
  <si>
    <t>TP1104392</t>
  </si>
  <si>
    <t>TP1104428</t>
  </si>
  <si>
    <t>TP1104431</t>
  </si>
  <si>
    <t>TP1104438</t>
  </si>
  <si>
    <t>TP1104501</t>
  </si>
  <si>
    <t>TP1104522</t>
  </si>
  <si>
    <t>TP1104539</t>
  </si>
  <si>
    <t>TP1104589</t>
  </si>
  <si>
    <t>TP1104616</t>
  </si>
  <si>
    <t>TP1104632</t>
  </si>
  <si>
    <t>TP1104643</t>
  </si>
  <si>
    <t>TP1104697</t>
  </si>
  <si>
    <t>TP1104730</t>
  </si>
  <si>
    <t>TP1104744</t>
  </si>
  <si>
    <t>TP1104816</t>
  </si>
  <si>
    <t>TP1104826</t>
  </si>
  <si>
    <t>TP1104827</t>
  </si>
  <si>
    <t>TP1104883</t>
  </si>
  <si>
    <t>TP1104931</t>
  </si>
  <si>
    <t>TP1104967</t>
  </si>
  <si>
    <t>TP1105086</t>
  </si>
  <si>
    <t>TP1105170</t>
  </si>
  <si>
    <t>TP1105223</t>
  </si>
  <si>
    <t>TP1105337</t>
  </si>
  <si>
    <t>TP1105405</t>
  </si>
  <si>
    <t>TP1105407</t>
  </si>
  <si>
    <t>TP1105417</t>
  </si>
  <si>
    <t>TP1105458</t>
  </si>
  <si>
    <t>TP1105514</t>
  </si>
  <si>
    <t>TP1105523</t>
  </si>
  <si>
    <t>TP1105643</t>
  </si>
  <si>
    <t>TP1105691</t>
  </si>
  <si>
    <t>TP1105795</t>
  </si>
  <si>
    <t>TP1105900</t>
  </si>
  <si>
    <t>TP1105906</t>
  </si>
  <si>
    <t>TP1105907</t>
  </si>
  <si>
    <t>TP1105951</t>
  </si>
  <si>
    <t>TP1105986</t>
  </si>
  <si>
    <t>TP1106009</t>
  </si>
  <si>
    <t>TP1106131</t>
  </si>
  <si>
    <t>TP1106149</t>
  </si>
  <si>
    <t>TP1106154</t>
  </si>
  <si>
    <t>TP1106286</t>
  </si>
  <si>
    <t>TP1106426</t>
  </si>
  <si>
    <t>TP1106448</t>
  </si>
  <si>
    <t>TP1106767</t>
  </si>
  <si>
    <t>TP1106834</t>
  </si>
  <si>
    <t>TP1106845</t>
  </si>
  <si>
    <t>TP1106868</t>
  </si>
  <si>
    <t>TP1106874</t>
  </si>
  <si>
    <t>TP1107212</t>
  </si>
  <si>
    <t>TP1107345</t>
  </si>
  <si>
    <t>TP1107436</t>
  </si>
  <si>
    <t>TP1107493</t>
  </si>
  <si>
    <t>TP1107519</t>
  </si>
  <si>
    <t>TP1107536</t>
  </si>
  <si>
    <t>TP1107557</t>
  </si>
  <si>
    <t>TP1107613</t>
  </si>
  <si>
    <t>TP1107626</t>
  </si>
  <si>
    <t>TP1107629</t>
  </si>
  <si>
    <t>TP1107739</t>
  </si>
  <si>
    <t>TP1107761</t>
  </si>
  <si>
    <t>TP1107833</t>
  </si>
  <si>
    <t>TP1107867</t>
  </si>
  <si>
    <t>TP1107958</t>
  </si>
  <si>
    <t>TP1108027</t>
  </si>
  <si>
    <t>TP1108069</t>
  </si>
  <si>
    <t>TP1108119</t>
  </si>
  <si>
    <t>TP1108219</t>
  </si>
  <si>
    <t>TP1108229</t>
  </si>
  <si>
    <t>TP1108264</t>
  </si>
  <si>
    <t>TP1108288</t>
  </si>
  <si>
    <t>TP1108304</t>
  </si>
  <si>
    <t>TP1108344</t>
  </si>
  <si>
    <t>TP1108404</t>
  </si>
  <si>
    <t>TP1108461</t>
  </si>
  <si>
    <t>TP1108598</t>
  </si>
  <si>
    <t>TP1108681</t>
  </si>
  <si>
    <t>TP1108784</t>
  </si>
  <si>
    <t>TP1108787</t>
  </si>
  <si>
    <t>TP1108796</t>
  </si>
  <si>
    <t>TP1108801</t>
  </si>
  <si>
    <t>TP1108900</t>
  </si>
  <si>
    <t>TP1108903</t>
  </si>
  <si>
    <t>TP1108957</t>
  </si>
  <si>
    <t>TP1109007</t>
  </si>
  <si>
    <t>TP1109209</t>
  </si>
  <si>
    <t>TP1109274</t>
  </si>
  <si>
    <t>TP1109286</t>
  </si>
  <si>
    <t>TP1109343</t>
  </si>
  <si>
    <t>TP1109460</t>
  </si>
  <si>
    <t>TP1109485</t>
  </si>
  <si>
    <t>TP1109494</t>
  </si>
  <si>
    <t>TP1109495</t>
  </si>
  <si>
    <t>TP1109574</t>
  </si>
  <si>
    <t>TP1109864</t>
  </si>
  <si>
    <t>TP1109876</t>
  </si>
  <si>
    <t>TP1109890</t>
  </si>
  <si>
    <t>TP1109966</t>
  </si>
  <si>
    <t>TP1110074</t>
  </si>
  <si>
    <t>TP1110165</t>
  </si>
  <si>
    <t>TP1110236</t>
  </si>
  <si>
    <t>TP1110260</t>
  </si>
  <si>
    <t>TP1110425</t>
  </si>
  <si>
    <t>TP1110544</t>
  </si>
  <si>
    <t>TP1110549</t>
  </si>
  <si>
    <t>TP1110591</t>
  </si>
  <si>
    <t>TP1110631</t>
  </si>
  <si>
    <t>TP1110755</t>
  </si>
  <si>
    <t>TP1110764</t>
  </si>
  <si>
    <t>TP1110767</t>
  </si>
  <si>
    <t>TP1110793</t>
  </si>
  <si>
    <t>TP1110798</t>
  </si>
  <si>
    <t>TP1110867</t>
  </si>
  <si>
    <t>TP1110875</t>
  </si>
  <si>
    <t>TP1110883</t>
  </si>
  <si>
    <t>TP1110944</t>
  </si>
  <si>
    <t>TP1110950</t>
  </si>
  <si>
    <t>TP1111001</t>
  </si>
  <si>
    <t>TP1111251</t>
  </si>
  <si>
    <t>TP1111344</t>
  </si>
  <si>
    <t>TP1111691</t>
  </si>
  <si>
    <t>TP1111766</t>
  </si>
  <si>
    <t>TP1111836</t>
  </si>
  <si>
    <t>TP1111847</t>
  </si>
  <si>
    <t>TP1111956</t>
  </si>
  <si>
    <t>TP1112030</t>
  </si>
  <si>
    <t>TP1112203</t>
  </si>
  <si>
    <t>TP1112425</t>
  </si>
  <si>
    <t>TP1112548</t>
  </si>
  <si>
    <t>TP1112563</t>
  </si>
  <si>
    <t>TP1112566</t>
  </si>
  <si>
    <t>TP1112578</t>
  </si>
  <si>
    <t>TP1112588</t>
  </si>
  <si>
    <t>TP1112609</t>
  </si>
  <si>
    <t>TP1112712</t>
  </si>
  <si>
    <t>TP1112734</t>
  </si>
  <si>
    <t>TP1112780</t>
  </si>
  <si>
    <t>TP1112974</t>
  </si>
  <si>
    <t>TP1113029</t>
  </si>
  <si>
    <t>TP1113065</t>
  </si>
  <si>
    <t>TP1113083</t>
  </si>
  <si>
    <t>TP1113085</t>
  </si>
  <si>
    <t>TP1113106</t>
  </si>
  <si>
    <t>TP1113107</t>
  </si>
  <si>
    <t>TP1113291</t>
  </si>
  <si>
    <t>TP1113308</t>
  </si>
  <si>
    <t>TP1113344</t>
  </si>
  <si>
    <t>TP1113424</t>
  </si>
  <si>
    <t>TP1113440</t>
  </si>
  <si>
    <t>TP1113481</t>
  </si>
  <si>
    <t>TP1113610</t>
  </si>
  <si>
    <t>TP1113615</t>
  </si>
  <si>
    <t>TP1113712</t>
  </si>
  <si>
    <t>TP1113724</t>
  </si>
  <si>
    <t>TP1113834</t>
  </si>
  <si>
    <t>TP1113849</t>
  </si>
  <si>
    <t>TP1114007</t>
  </si>
  <si>
    <t>TP1114045</t>
  </si>
  <si>
    <t>TP1114104</t>
  </si>
  <si>
    <t>TP1114127</t>
  </si>
  <si>
    <t>TP1114187</t>
  </si>
  <si>
    <t>TP1114341</t>
  </si>
  <si>
    <t>TP1114362</t>
  </si>
  <si>
    <t>TP1114385</t>
  </si>
  <si>
    <t>TP1114512</t>
  </si>
  <si>
    <t>TP1114565</t>
  </si>
  <si>
    <t>TP1114610</t>
  </si>
  <si>
    <t>TP1114695</t>
  </si>
  <si>
    <t>TP1114719</t>
  </si>
  <si>
    <t>TP1114725</t>
  </si>
  <si>
    <t>TP1114752</t>
  </si>
  <si>
    <t>TP1114836</t>
  </si>
  <si>
    <t>TP1114850</t>
  </si>
  <si>
    <t>TP1114872</t>
  </si>
  <si>
    <t>TP1114932</t>
  </si>
  <si>
    <t>TP1114948</t>
  </si>
  <si>
    <t>TP1114972</t>
  </si>
  <si>
    <t>TP1115006</t>
  </si>
  <si>
    <t>TP1115007</t>
  </si>
  <si>
    <t>TP1115208</t>
  </si>
  <si>
    <t>TP1115285</t>
  </si>
  <si>
    <t>TP1115398</t>
  </si>
  <si>
    <t>TP1115499</t>
  </si>
  <si>
    <t>TP1115659</t>
  </si>
  <si>
    <t>TP1115678</t>
  </si>
  <si>
    <t>TP1115828</t>
  </si>
  <si>
    <t>TP1115853</t>
  </si>
  <si>
    <t>TP1115875</t>
  </si>
  <si>
    <t>TP1115883</t>
  </si>
  <si>
    <t>TP1115898</t>
  </si>
  <si>
    <t>TP1115970</t>
  </si>
  <si>
    <t>TP1116131</t>
  </si>
  <si>
    <t>TP1116215</t>
  </si>
  <si>
    <t>TP1116298</t>
  </si>
  <si>
    <t>TP1116304</t>
  </si>
  <si>
    <t>TP1116419</t>
  </si>
  <si>
    <t>TP1116437</t>
  </si>
  <si>
    <t>TP1116442</t>
  </si>
  <si>
    <t>TP1116487</t>
  </si>
  <si>
    <t>TP1116491</t>
  </si>
  <si>
    <t>TP1116493</t>
  </si>
  <si>
    <t>TP1116668</t>
  </si>
  <si>
    <t>TP1116745</t>
  </si>
  <si>
    <t>TP1116747</t>
  </si>
  <si>
    <t>TP1116864</t>
  </si>
  <si>
    <t>TP1116923</t>
  </si>
  <si>
    <t>TP1116924</t>
  </si>
  <si>
    <t>TP1117113</t>
  </si>
  <si>
    <t>TP1117116</t>
  </si>
  <si>
    <t>TP1117123</t>
  </si>
  <si>
    <t>TP1117181</t>
  </si>
  <si>
    <t>TP1117304</t>
  </si>
  <si>
    <t>TP1117461</t>
  </si>
  <si>
    <t>TP1117462</t>
  </si>
  <si>
    <t>TP1117473</t>
  </si>
  <si>
    <t>TP1117499</t>
  </si>
  <si>
    <t>TP1117511</t>
  </si>
  <si>
    <t>TP1117600</t>
  </si>
  <si>
    <t>TP1117601</t>
  </si>
  <si>
    <t>TP1117602</t>
  </si>
  <si>
    <t>TP1117811</t>
  </si>
  <si>
    <t>TP1117862</t>
  </si>
  <si>
    <t>TP1117864</t>
  </si>
  <si>
    <t>TP1117908</t>
  </si>
  <si>
    <t>TP1117910</t>
  </si>
  <si>
    <t>TP1117916</t>
  </si>
  <si>
    <t>TP1118065</t>
  </si>
  <si>
    <t>TP1118119</t>
  </si>
  <si>
    <t>TP1118130</t>
  </si>
  <si>
    <t>TP1118194</t>
  </si>
  <si>
    <t>TP1118226</t>
  </si>
  <si>
    <t>TP1118274</t>
  </si>
  <si>
    <t>TP1118313</t>
  </si>
  <si>
    <t>TP1118326</t>
  </si>
  <si>
    <t>TP1118508</t>
  </si>
  <si>
    <t>TP1118524</t>
  </si>
  <si>
    <t>TP1118556</t>
  </si>
  <si>
    <t>TP1118642</t>
  </si>
  <si>
    <t>TP1118684</t>
  </si>
  <si>
    <t>TP1118727</t>
  </si>
  <si>
    <t>TP1118790</t>
  </si>
  <si>
    <t>TP1118900</t>
  </si>
  <si>
    <t>TP1119155</t>
  </si>
  <si>
    <t>TP1119165</t>
  </si>
  <si>
    <t>TP1119191</t>
  </si>
  <si>
    <t>TP1119250</t>
  </si>
  <si>
    <t>TP1119335</t>
  </si>
  <si>
    <t>TP1119493</t>
  </si>
  <si>
    <t>TP1119498</t>
  </si>
  <si>
    <t>TP1119548</t>
  </si>
  <si>
    <t>TP1119788</t>
  </si>
  <si>
    <t>TP1119821</t>
  </si>
  <si>
    <t>TP1120028</t>
  </si>
  <si>
    <t>TP1120082</t>
  </si>
  <si>
    <t>TP1120091</t>
  </si>
  <si>
    <t>TP1120122</t>
  </si>
  <si>
    <t>TP1120157</t>
  </si>
  <si>
    <t>TP1120194</t>
  </si>
  <si>
    <t>TP1120317</t>
  </si>
  <si>
    <t>TP1120445</t>
  </si>
  <si>
    <t>TP1120613</t>
  </si>
  <si>
    <t>TP1120688</t>
  </si>
  <si>
    <t>TP1120707</t>
  </si>
  <si>
    <t>TP1120718</t>
  </si>
  <si>
    <t>TP1120784</t>
  </si>
  <si>
    <t>TP1120850</t>
  </si>
  <si>
    <t>TP1120883</t>
  </si>
  <si>
    <t>TP1120910</t>
  </si>
  <si>
    <t>TP1120934</t>
  </si>
  <si>
    <t>TP1121003</t>
  </si>
  <si>
    <t>TP1121083</t>
  </si>
  <si>
    <t>TP1121237</t>
  </si>
  <si>
    <t>TP1121282</t>
  </si>
  <si>
    <t>TP1121399</t>
  </si>
  <si>
    <t>TP1121748</t>
  </si>
  <si>
    <t>TP1121953</t>
  </si>
  <si>
    <t>TP1122182</t>
  </si>
  <si>
    <t>TP1122677</t>
  </si>
  <si>
    <t>TP1122752</t>
  </si>
  <si>
    <t>TP1122810</t>
  </si>
  <si>
    <t>TP1122840</t>
  </si>
  <si>
    <t>TP1122932</t>
  </si>
  <si>
    <t>TP1122952</t>
  </si>
  <si>
    <t>TP1123006</t>
  </si>
  <si>
    <t>TP1123051</t>
  </si>
  <si>
    <t>TP1123102</t>
  </si>
  <si>
    <t>TP1123176</t>
  </si>
  <si>
    <t>TP1123183</t>
  </si>
  <si>
    <t>TP1123232</t>
  </si>
  <si>
    <t>TP1123265</t>
  </si>
  <si>
    <t>TP1123350</t>
  </si>
  <si>
    <t>TP1123380</t>
  </si>
  <si>
    <t>TP1123426</t>
  </si>
  <si>
    <t>TP1123526</t>
  </si>
  <si>
    <t>TP1123560</t>
  </si>
  <si>
    <t>TP1123565</t>
  </si>
  <si>
    <t>TP1123581</t>
  </si>
  <si>
    <t>TP1123625</t>
  </si>
  <si>
    <t>TP1123659</t>
  </si>
  <si>
    <t>TP1123713</t>
  </si>
  <si>
    <t>TP1123720</t>
  </si>
  <si>
    <t>TP1123778</t>
  </si>
  <si>
    <t>TP1123892</t>
  </si>
  <si>
    <t>TP1123906</t>
  </si>
  <si>
    <t>TP1123937</t>
  </si>
  <si>
    <t>TP1123964</t>
  </si>
  <si>
    <t>TP1124025</t>
  </si>
  <si>
    <t>TP1124076</t>
  </si>
  <si>
    <t>TP1124121</t>
  </si>
  <si>
    <t>TP1124175</t>
  </si>
  <si>
    <t>TP1124231</t>
  </si>
  <si>
    <t>TP1124337</t>
  </si>
  <si>
    <t>TP1124404</t>
  </si>
  <si>
    <t>TP1124432</t>
  </si>
  <si>
    <t>TP1124482</t>
  </si>
  <si>
    <t>TP1124514</t>
  </si>
  <si>
    <t>TP1124519</t>
  </si>
  <si>
    <t>TP1124573</t>
  </si>
  <si>
    <t>TP1124649</t>
  </si>
  <si>
    <t>TP1124954</t>
  </si>
  <si>
    <t>TP1125186</t>
  </si>
  <si>
    <t>TP1125548</t>
  </si>
  <si>
    <t>TP1125574</t>
  </si>
  <si>
    <t>TP1125627</t>
  </si>
  <si>
    <t>TP1125669</t>
  </si>
  <si>
    <t>TP1125714</t>
  </si>
  <si>
    <t>TP1125751</t>
  </si>
  <si>
    <t>TP1125765</t>
  </si>
  <si>
    <t>TP1125774</t>
  </si>
  <si>
    <t>TP1125799</t>
  </si>
  <si>
    <t>TP1125833</t>
  </si>
  <si>
    <t>TP1125918</t>
  </si>
  <si>
    <t>TP1126063</t>
  </si>
  <si>
    <t>TP1126093</t>
  </si>
  <si>
    <t>TP1126134</t>
  </si>
  <si>
    <t>TP1126158</t>
  </si>
  <si>
    <t>TP1126198</t>
  </si>
  <si>
    <t>TP1126203</t>
  </si>
  <si>
    <t>TP1126293</t>
  </si>
  <si>
    <t>TP1126357</t>
  </si>
  <si>
    <t>TP1126361</t>
  </si>
  <si>
    <t>TP1126444</t>
  </si>
  <si>
    <t>TP1126574</t>
  </si>
  <si>
    <t>TP1126600</t>
  </si>
  <si>
    <t>TP1126710</t>
  </si>
  <si>
    <t>TP1126795</t>
  </si>
  <si>
    <t>TP1126882</t>
  </si>
  <si>
    <t>TP1126899</t>
  </si>
  <si>
    <t>TP1126952</t>
  </si>
  <si>
    <t>TP1126953</t>
  </si>
  <si>
    <t>TP1126954</t>
  </si>
  <si>
    <t>TP1127055</t>
  </si>
  <si>
    <t>TP1127105</t>
  </si>
  <si>
    <t>TP1127121</t>
  </si>
  <si>
    <t>TP1127123</t>
  </si>
  <si>
    <t>TP1127162</t>
  </si>
  <si>
    <t>TP1127188</t>
  </si>
  <si>
    <t>TP1127198</t>
  </si>
  <si>
    <t>TP1127363</t>
  </si>
  <si>
    <t>TP1127482</t>
  </si>
  <si>
    <t>TP1127508</t>
  </si>
  <si>
    <t>TP1127564</t>
  </si>
  <si>
    <t>TP1127589</t>
  </si>
  <si>
    <t>TP1127708</t>
  </si>
  <si>
    <t>TP1127725</t>
  </si>
  <si>
    <t>TP1127790</t>
  </si>
  <si>
    <t>TP1127830</t>
  </si>
  <si>
    <t>TP1127873</t>
  </si>
  <si>
    <t>TP1127994</t>
  </si>
  <si>
    <t>TP1128004</t>
  </si>
  <si>
    <t>TP1128234</t>
  </si>
  <si>
    <t>TP1128259</t>
  </si>
  <si>
    <t>TP1128300</t>
  </si>
  <si>
    <t>TP1128342</t>
  </si>
  <si>
    <t>TP1128346</t>
  </si>
  <si>
    <t>TP1128353</t>
  </si>
  <si>
    <t>TP1128402</t>
  </si>
  <si>
    <t>TP1128496</t>
  </si>
  <si>
    <t>TP1128508</t>
  </si>
  <si>
    <t>TP1128541</t>
  </si>
  <si>
    <t>TP1128550</t>
  </si>
  <si>
    <t>TP1128591</t>
  </si>
  <si>
    <t>TP1128602</t>
  </si>
  <si>
    <t>TP1128689</t>
  </si>
  <si>
    <t>TP1128716</t>
  </si>
  <si>
    <t>TP1128904</t>
  </si>
  <si>
    <t>TP1128911</t>
  </si>
  <si>
    <t>TP1128938</t>
  </si>
  <si>
    <t>TP1128970</t>
  </si>
  <si>
    <t>TP1129060</t>
  </si>
  <si>
    <t>TP1129130</t>
  </si>
  <si>
    <t>TP1129136</t>
  </si>
  <si>
    <t>TP1129138</t>
  </si>
  <si>
    <t>TP1129178</t>
  </si>
  <si>
    <t>TP1129191</t>
  </si>
  <si>
    <t>TP1129300</t>
  </si>
  <si>
    <t>TP1129303</t>
  </si>
  <si>
    <t>TP1129352</t>
  </si>
  <si>
    <t>TP1129360</t>
  </si>
  <si>
    <t>TP1129375</t>
  </si>
  <si>
    <t>TP1129399</t>
  </si>
  <si>
    <t>TP1129420</t>
  </si>
  <si>
    <t>TP1129496</t>
  </si>
  <si>
    <t>TP1129524</t>
  </si>
  <si>
    <t>TP1129550</t>
  </si>
  <si>
    <t>TP1129598</t>
  </si>
  <si>
    <t>TP1129605</t>
  </si>
  <si>
    <t>TP1129618</t>
  </si>
  <si>
    <t>TP1129788</t>
  </si>
  <si>
    <t>TP1129801</t>
  </si>
  <si>
    <t>TP1130298</t>
  </si>
  <si>
    <t>TP1130306</t>
  </si>
  <si>
    <t>TP1130370</t>
  </si>
  <si>
    <t>TP1130612</t>
  </si>
  <si>
    <t>TP1130777</t>
  </si>
  <si>
    <t>TP1130826</t>
  </si>
  <si>
    <t>TP1130877</t>
  </si>
  <si>
    <t>TP1130898</t>
  </si>
  <si>
    <t>TP1130916</t>
  </si>
  <si>
    <t>TP1130989</t>
  </si>
  <si>
    <t>TP1131100</t>
  </si>
  <si>
    <t>TP1131191</t>
  </si>
  <si>
    <t>TP1131201</t>
  </si>
  <si>
    <t>TP1131247</t>
  </si>
  <si>
    <t>TP1131250</t>
  </si>
  <si>
    <t>TP1131319</t>
  </si>
  <si>
    <t>TP1131447</t>
  </si>
  <si>
    <t>TP1131578</t>
  </si>
  <si>
    <t>TP1131586</t>
  </si>
  <si>
    <t>TP1131780</t>
  </si>
  <si>
    <t>TP1131784</t>
  </si>
  <si>
    <t>TP1131787</t>
  </si>
  <si>
    <t>TP1131811</t>
  </si>
  <si>
    <t>TP1131895</t>
  </si>
  <si>
    <t>TP1131988</t>
  </si>
  <si>
    <t>TP1132089</t>
  </si>
  <si>
    <t>TP1132123</t>
  </si>
  <si>
    <t>TP1132274</t>
  </si>
  <si>
    <t>TP1132320</t>
  </si>
  <si>
    <t>TP1132419</t>
  </si>
  <si>
    <t>TP1132484</t>
  </si>
  <si>
    <t>TP1132567</t>
  </si>
  <si>
    <t>TP1132574</t>
  </si>
  <si>
    <t>TP1132676</t>
  </si>
  <si>
    <t>TP1132926</t>
  </si>
  <si>
    <t>TP1132955</t>
  </si>
  <si>
    <t>TP1133379</t>
  </si>
  <si>
    <t>TP1133385</t>
  </si>
  <si>
    <t>TP1133387</t>
  </si>
  <si>
    <t>TP1133476</t>
  </si>
  <si>
    <t>TP1133548</t>
  </si>
  <si>
    <t>TP1133579</t>
  </si>
  <si>
    <t>TP1133587</t>
  </si>
  <si>
    <t>TP1133605</t>
  </si>
  <si>
    <t>TP1133741</t>
  </si>
  <si>
    <t>TP1133775</t>
  </si>
  <si>
    <t>TP1133994</t>
  </si>
  <si>
    <t>TP1134001</t>
  </si>
  <si>
    <t>TP1134151</t>
  </si>
  <si>
    <t>TP1134182</t>
  </si>
  <si>
    <t>TP1134201</t>
  </si>
  <si>
    <t>TP1134246</t>
  </si>
  <si>
    <t>TP1134469</t>
  </si>
  <si>
    <t>TP1134497</t>
  </si>
  <si>
    <t>TP1134573</t>
  </si>
  <si>
    <t>TP1134597</t>
  </si>
  <si>
    <t>TP1134670</t>
  </si>
  <si>
    <t>TP1134722</t>
  </si>
  <si>
    <t>TP1134755</t>
  </si>
  <si>
    <t>TP1134942</t>
  </si>
  <si>
    <t>TP1134993</t>
  </si>
  <si>
    <t>TP1135050</t>
  </si>
  <si>
    <t>TP1135116</t>
  </si>
  <si>
    <t>TP1135154</t>
  </si>
  <si>
    <t>TP1135308</t>
  </si>
  <si>
    <t>TP1135429</t>
  </si>
  <si>
    <t>TP1135443</t>
  </si>
  <si>
    <t>TP1135499</t>
  </si>
  <si>
    <t>TP1135651</t>
  </si>
  <si>
    <t>TP1135693</t>
  </si>
  <si>
    <t>TP1135700</t>
  </si>
  <si>
    <t>TP1135748</t>
  </si>
  <si>
    <t>TP1135752</t>
  </si>
  <si>
    <t>TP1135827</t>
  </si>
  <si>
    <t>TP1135965</t>
  </si>
  <si>
    <t>TP1135979</t>
  </si>
  <si>
    <t>TP1136034</t>
  </si>
  <si>
    <t>TP1136227</t>
  </si>
  <si>
    <t>TP1136291</t>
  </si>
  <si>
    <t>TP1136661</t>
  </si>
  <si>
    <t>TP1136731</t>
  </si>
  <si>
    <t>TP1136756</t>
  </si>
  <si>
    <t>TP1136784</t>
  </si>
  <si>
    <t>TP1136913</t>
  </si>
  <si>
    <t>TP1136919</t>
  </si>
  <si>
    <t>TP1137040</t>
  </si>
  <si>
    <t>TP1137043</t>
  </si>
  <si>
    <t>TP1137066</t>
  </si>
  <si>
    <t>TP1137071</t>
  </si>
  <si>
    <t>TP1137127</t>
  </si>
  <si>
    <t>TP1137393</t>
  </si>
  <si>
    <t>TP1137624</t>
  </si>
  <si>
    <t>TP1137650</t>
  </si>
  <si>
    <t>TP1137706</t>
  </si>
  <si>
    <t>TP1137758</t>
  </si>
  <si>
    <t>TP1137764</t>
  </si>
  <si>
    <t>TP1137784</t>
  </si>
  <si>
    <t>TP1137821</t>
  </si>
  <si>
    <t>TP1137846</t>
  </si>
  <si>
    <t>TP1137857</t>
  </si>
  <si>
    <t>TP1137886</t>
  </si>
  <si>
    <t>TP1137900</t>
  </si>
  <si>
    <t>TP1137933</t>
  </si>
  <si>
    <t>TP1138067</t>
  </si>
  <si>
    <t>TP1138075</t>
  </si>
  <si>
    <t>TP1138232</t>
  </si>
  <si>
    <t>TP1138376</t>
  </si>
  <si>
    <t>TP1138402</t>
  </si>
  <si>
    <t>TP1138470</t>
  </si>
  <si>
    <t>TP1138485</t>
  </si>
  <si>
    <t>TP1138509</t>
  </si>
  <si>
    <t>TP1138671</t>
  </si>
  <si>
    <t>TP1138810</t>
  </si>
  <si>
    <t>TP1138813</t>
  </si>
  <si>
    <t>TP1138969</t>
  </si>
  <si>
    <t>TP1139023</t>
  </si>
  <si>
    <t>TP1139105</t>
  </si>
  <si>
    <t>TP1139109</t>
  </si>
  <si>
    <t>TP1139226</t>
  </si>
  <si>
    <t>TP1139236</t>
  </si>
  <si>
    <t>TP1139280</t>
  </si>
  <si>
    <t>TP1139294</t>
  </si>
  <si>
    <t>TP1139338</t>
  </si>
  <si>
    <t>TP1139415</t>
  </si>
  <si>
    <t>TP1139421</t>
  </si>
  <si>
    <t>TP1139613</t>
  </si>
  <si>
    <t>TP1139645</t>
  </si>
  <si>
    <t>TP1139713</t>
  </si>
  <si>
    <t>TP1139775</t>
  </si>
  <si>
    <t>TP1139936</t>
  </si>
  <si>
    <t>TP1139971</t>
  </si>
  <si>
    <t>TP1139990</t>
  </si>
  <si>
    <t>TP1140029</t>
  </si>
  <si>
    <t>TP1140067</t>
  </si>
  <si>
    <t>TP1140331</t>
  </si>
  <si>
    <t>TP1140435</t>
  </si>
  <si>
    <t>TP1140456</t>
  </si>
  <si>
    <t>TP1140556</t>
  </si>
  <si>
    <t>TP1140620</t>
  </si>
  <si>
    <t>TP1140677</t>
  </si>
  <si>
    <t>TP1140756</t>
  </si>
  <si>
    <t>TP1140805</t>
  </si>
  <si>
    <t>TP1140882</t>
  </si>
  <si>
    <t>TP1140941</t>
  </si>
  <si>
    <t>TP1140972</t>
  </si>
  <si>
    <t>TP1141035</t>
  </si>
  <si>
    <t>TP1141085</t>
  </si>
  <si>
    <t>TP1141161</t>
  </si>
  <si>
    <t>TP1141406</t>
  </si>
  <si>
    <t>TP1141410</t>
  </si>
  <si>
    <t>TP1141531</t>
  </si>
  <si>
    <t>TP1141584</t>
  </si>
  <si>
    <t>TP1141594</t>
  </si>
  <si>
    <t>TP1141641</t>
  </si>
  <si>
    <t>TP1141751</t>
  </si>
  <si>
    <t>TP1141852</t>
  </si>
  <si>
    <t>TP1142098</t>
  </si>
  <si>
    <t>TP1142189</t>
  </si>
  <si>
    <t>TP1142192</t>
  </si>
  <si>
    <t>TP1142252</t>
  </si>
  <si>
    <t>TP1142298</t>
  </si>
  <si>
    <t>TP1142314</t>
  </si>
  <si>
    <t>TP1142567</t>
  </si>
  <si>
    <t>TP1142585</t>
  </si>
  <si>
    <t>TP1142626</t>
  </si>
  <si>
    <t>TP1142647</t>
  </si>
  <si>
    <t>TP1142732</t>
  </si>
  <si>
    <t>TP1142738</t>
  </si>
  <si>
    <t>TP1142775</t>
  </si>
  <si>
    <t>TP1142871</t>
  </si>
  <si>
    <t>TP1142887</t>
  </si>
  <si>
    <t>TP1143098</t>
  </si>
  <si>
    <t>TP1143125</t>
  </si>
  <si>
    <t>TP1143187</t>
  </si>
  <si>
    <t>TP1143289</t>
  </si>
  <si>
    <t>TP1143540</t>
  </si>
  <si>
    <t>TP1143547</t>
  </si>
  <si>
    <t>TP1143613</t>
  </si>
  <si>
    <t>TP1143684</t>
  </si>
  <si>
    <t>TP1143715</t>
  </si>
  <si>
    <t>TP1143724</t>
  </si>
  <si>
    <t>TP1143748</t>
  </si>
  <si>
    <t>TP1143879</t>
  </si>
  <si>
    <t>TP1144034</t>
  </si>
  <si>
    <t>TP1144055</t>
  </si>
  <si>
    <t>TP1144149</t>
  </si>
  <si>
    <t>TP1144152</t>
  </si>
  <si>
    <t>TP1144168</t>
  </si>
  <si>
    <t>TP1144174</t>
  </si>
  <si>
    <t>TP1144256</t>
  </si>
  <si>
    <t>TP1144286</t>
  </si>
  <si>
    <t>TP1144400</t>
  </si>
  <si>
    <t>TP1144421</t>
  </si>
  <si>
    <t>TP1144501</t>
  </si>
  <si>
    <t>TP1144529</t>
  </si>
  <si>
    <t>TP1144533</t>
  </si>
  <si>
    <t>TP1144658</t>
  </si>
  <si>
    <t>TP1144762</t>
  </si>
  <si>
    <t>TP1144768</t>
  </si>
  <si>
    <t>TP1144855</t>
  </si>
  <si>
    <t>TP1144918</t>
  </si>
  <si>
    <t>TP1144993</t>
  </si>
  <si>
    <t>TP1145028</t>
  </si>
  <si>
    <t>TP1145089</t>
  </si>
  <si>
    <t>TP1145143</t>
  </si>
  <si>
    <t>TP1145187</t>
  </si>
  <si>
    <t>TP1145295</t>
  </si>
  <si>
    <t>TP1145373</t>
  </si>
  <si>
    <t>TP1145401</t>
  </si>
  <si>
    <t>TP1145453</t>
  </si>
  <si>
    <t>TP1145511</t>
  </si>
  <si>
    <t>TP1145518</t>
  </si>
  <si>
    <t>TP1145577</t>
  </si>
  <si>
    <t>TP1145679</t>
  </si>
  <si>
    <t>TP1145771</t>
  </si>
  <si>
    <t>TP1145780</t>
  </si>
  <si>
    <t>TP1145813</t>
  </si>
  <si>
    <t>TP1145815</t>
  </si>
  <si>
    <t>TP1145928</t>
  </si>
  <si>
    <t>TP1145998</t>
  </si>
  <si>
    <t>TP1146063</t>
  </si>
  <si>
    <t>TP1146103</t>
  </si>
  <si>
    <t>TP1146105</t>
  </si>
  <si>
    <t>TP1146130</t>
  </si>
  <si>
    <t>TP1146142</t>
  </si>
  <si>
    <t>TP1146206</t>
  </si>
  <si>
    <t>TP1146237</t>
  </si>
  <si>
    <t>TP1146349</t>
  </si>
  <si>
    <t>TP1146492</t>
  </si>
  <si>
    <t>TP1146516</t>
  </si>
  <si>
    <t>TP1146520</t>
  </si>
  <si>
    <t>TP1146572</t>
  </si>
  <si>
    <t>TP1146650</t>
  </si>
  <si>
    <t>TP1146793</t>
  </si>
  <si>
    <t>TP1146849</t>
  </si>
  <si>
    <t>TP1146858</t>
  </si>
  <si>
    <t>TP1146884</t>
  </si>
  <si>
    <t>TP1146887</t>
  </si>
  <si>
    <t>TP1146912</t>
  </si>
  <si>
    <t>TP1146985</t>
  </si>
  <si>
    <t>TP1147046</t>
  </si>
  <si>
    <t>TP1147160</t>
  </si>
  <si>
    <t>TP1147178</t>
  </si>
  <si>
    <t>TP1147271</t>
  </si>
  <si>
    <t>TP1147318</t>
  </si>
  <si>
    <t>TP1147319</t>
  </si>
  <si>
    <t>TP1147495</t>
  </si>
  <si>
    <t>TP1147564</t>
  </si>
  <si>
    <t>TP1147607</t>
  </si>
  <si>
    <t>TP1147706</t>
  </si>
  <si>
    <t>TP1147777</t>
  </si>
  <si>
    <t>TP1147849</t>
  </si>
  <si>
    <t>TP1147863</t>
  </si>
  <si>
    <t>TP1147891</t>
  </si>
  <si>
    <t>TP1147916</t>
  </si>
  <si>
    <t>TP1148070</t>
  </si>
  <si>
    <t>TP1148150</t>
  </si>
  <si>
    <t>TP1148284</t>
  </si>
  <si>
    <t>TP1148320</t>
  </si>
  <si>
    <t>TP1148354</t>
  </si>
  <si>
    <t>TP1148444</t>
  </si>
  <si>
    <t>TP1148487</t>
  </si>
  <si>
    <t>TP1148558</t>
  </si>
  <si>
    <t>TP1148584</t>
  </si>
  <si>
    <t>TP1148601</t>
  </si>
  <si>
    <t>TP1148710</t>
  </si>
  <si>
    <t>TP1148728</t>
  </si>
  <si>
    <t>TP1148759</t>
  </si>
  <si>
    <t>TP1149010</t>
  </si>
  <si>
    <t>TP1149039</t>
  </si>
  <si>
    <t>TP1149043</t>
  </si>
  <si>
    <t>TP1149056</t>
  </si>
  <si>
    <t>TP1149105</t>
  </si>
  <si>
    <t>TP1149137</t>
  </si>
  <si>
    <t>TP1149152</t>
  </si>
  <si>
    <t>TP1149168</t>
  </si>
  <si>
    <t>TP1149268</t>
  </si>
  <si>
    <t>TP1149275</t>
  </si>
  <si>
    <t>TP1149299</t>
  </si>
  <si>
    <t>TP1149368</t>
  </si>
  <si>
    <t>TP1149411</t>
  </si>
  <si>
    <t>TP1149505</t>
  </si>
  <si>
    <t>TP1149524</t>
  </si>
  <si>
    <t>TP1149529</t>
  </si>
  <si>
    <t>TP1149554</t>
  </si>
  <si>
    <t>TP1149566</t>
  </si>
  <si>
    <t>TP1149567</t>
  </si>
  <si>
    <t>TP1149640</t>
  </si>
  <si>
    <t>TP1149663</t>
  </si>
  <si>
    <t>TP1149685</t>
  </si>
  <si>
    <t>TP1149720</t>
  </si>
  <si>
    <t>TP1149744</t>
  </si>
  <si>
    <t>TP1149778</t>
  </si>
  <si>
    <t>TP1149784</t>
  </si>
  <si>
    <t>TP1149819</t>
  </si>
  <si>
    <t>TP1149904</t>
  </si>
  <si>
    <t>TP1149922</t>
  </si>
  <si>
    <t>TP1149935</t>
  </si>
  <si>
    <t>TP1149954</t>
  </si>
  <si>
    <t>TP1149999</t>
  </si>
  <si>
    <t>TP1150046</t>
  </si>
  <si>
    <t>TP1150061</t>
  </si>
  <si>
    <t>TP1150072</t>
  </si>
  <si>
    <t>TP1150078</t>
  </si>
  <si>
    <t>TP1150172</t>
  </si>
  <si>
    <t>TP1150194</t>
  </si>
  <si>
    <t>TP1150227</t>
  </si>
  <si>
    <t>TP1150243</t>
  </si>
  <si>
    <t>TP1150271</t>
  </si>
  <si>
    <t>TP1150298</t>
  </si>
  <si>
    <t>TP1150303</t>
  </si>
  <si>
    <t>TP1150405</t>
  </si>
  <si>
    <t>TP1150434</t>
  </si>
  <si>
    <t>TP1150436</t>
  </si>
  <si>
    <t>TP1150451</t>
  </si>
  <si>
    <t>TP1150566</t>
  </si>
  <si>
    <t>TP1150578</t>
  </si>
  <si>
    <t>TP1150621</t>
  </si>
  <si>
    <t>TP1150700</t>
  </si>
  <si>
    <t>TP1150748</t>
  </si>
  <si>
    <t>TP1150790</t>
  </si>
  <si>
    <t>TP1150868</t>
  </si>
  <si>
    <t>TP1150876</t>
  </si>
  <si>
    <t>TP1150886</t>
  </si>
  <si>
    <t>TP1150940</t>
  </si>
  <si>
    <t>TP1150967</t>
  </si>
  <si>
    <t>TP1151004</t>
  </si>
  <si>
    <t>TP1151011</t>
  </si>
  <si>
    <t>TP1151057</t>
  </si>
  <si>
    <t>TP1151091</t>
  </si>
  <si>
    <t>TP1151109</t>
  </si>
  <si>
    <t>TP1151127</t>
  </si>
  <si>
    <t>TP1151173</t>
  </si>
  <si>
    <t>TP1151240</t>
  </si>
  <si>
    <t>TP1151255</t>
  </si>
  <si>
    <t>TP1151373</t>
  </si>
  <si>
    <t>TP1151413</t>
  </si>
  <si>
    <t>TP1151415</t>
  </si>
  <si>
    <t>TP1151420</t>
  </si>
  <si>
    <t>TP1151443</t>
  </si>
  <si>
    <t>TP1151448</t>
  </si>
  <si>
    <t>TP1151495</t>
  </si>
  <si>
    <t>TP1151498</t>
  </si>
  <si>
    <t>TP1151756</t>
  </si>
  <si>
    <t>TP1151760</t>
  </si>
  <si>
    <t>TP1151840</t>
  </si>
  <si>
    <t>TP1152009</t>
  </si>
  <si>
    <t>TP1152015</t>
  </si>
  <si>
    <t>TP1152019</t>
  </si>
  <si>
    <t>TP1152021</t>
  </si>
  <si>
    <t>TP1152046</t>
  </si>
  <si>
    <t>TP1152066</t>
  </si>
  <si>
    <t>TP1152159</t>
  </si>
  <si>
    <t>TP1152170</t>
  </si>
  <si>
    <t>TP1152171</t>
  </si>
  <si>
    <t>TP1152180</t>
  </si>
  <si>
    <t>TP1152182</t>
  </si>
  <si>
    <t>TP1152210</t>
  </si>
  <si>
    <t>TP1152227</t>
  </si>
  <si>
    <t>TP1152304</t>
  </si>
  <si>
    <t>TP1152372</t>
  </si>
  <si>
    <t>TP1152455</t>
  </si>
  <si>
    <t>TP1152520</t>
  </si>
  <si>
    <t>TP1152535</t>
  </si>
  <si>
    <t>TP1152541</t>
  </si>
  <si>
    <t>TP1152554</t>
  </si>
  <si>
    <t>TP1152580</t>
  </si>
  <si>
    <t>TP1152688</t>
  </si>
  <si>
    <t>TP1152728</t>
  </si>
  <si>
    <t>TP1152874</t>
  </si>
  <si>
    <t>TP1152912</t>
  </si>
  <si>
    <t>TP1152925</t>
  </si>
  <si>
    <t>TP1152951</t>
  </si>
  <si>
    <t>TP1153026</t>
  </si>
  <si>
    <t>TP1153036</t>
  </si>
  <si>
    <t>TP1153086</t>
  </si>
  <si>
    <t>TP1153171</t>
  </si>
  <si>
    <t>TP1153192</t>
  </si>
  <si>
    <t>TP1153301</t>
  </si>
  <si>
    <t>TP1153375</t>
  </si>
  <si>
    <t>TP1153555</t>
  </si>
  <si>
    <t>TP1153657</t>
  </si>
  <si>
    <t>TP1153902</t>
  </si>
  <si>
    <t>TP1153916</t>
  </si>
  <si>
    <t>TP1153923</t>
  </si>
  <si>
    <t>TP1154051</t>
  </si>
  <si>
    <t>TP1154071</t>
  </si>
  <si>
    <t>TP1154308</t>
  </si>
  <si>
    <t>TP1154411</t>
  </si>
  <si>
    <t>TP1154415</t>
  </si>
  <si>
    <t>TP1154429</t>
  </si>
  <si>
    <t>TP1154434</t>
  </si>
  <si>
    <t>TP1154447</t>
  </si>
  <si>
    <t>TP1154630</t>
  </si>
  <si>
    <t>TP1154700</t>
  </si>
  <si>
    <t>TP1154805</t>
  </si>
  <si>
    <t>TP1154841</t>
  </si>
  <si>
    <t>TP1154859</t>
  </si>
  <si>
    <t>TP1154878</t>
  </si>
  <si>
    <t>TP1154912</t>
  </si>
  <si>
    <t>TP1154932</t>
  </si>
  <si>
    <t>TP1154962</t>
  </si>
  <si>
    <t>TP1154991</t>
  </si>
  <si>
    <t>TP1155055</t>
  </si>
  <si>
    <t>TP1155061</t>
  </si>
  <si>
    <t>TP1155086</t>
  </si>
  <si>
    <t>TP1155202</t>
  </si>
  <si>
    <t>TP1155231</t>
  </si>
  <si>
    <t>TP1155269</t>
  </si>
  <si>
    <t>TP1155358</t>
  </si>
  <si>
    <t>TP1155480</t>
  </si>
  <si>
    <t>TP1155622</t>
  </si>
  <si>
    <t>TP1155810</t>
  </si>
  <si>
    <t>TP1155926</t>
  </si>
  <si>
    <t>TP1155939</t>
  </si>
  <si>
    <t>TP1155943</t>
  </si>
  <si>
    <t>TP1155949</t>
  </si>
  <si>
    <t>TP1156107</t>
  </si>
  <si>
    <t>TP1156206</t>
  </si>
  <si>
    <t>TP1156211</t>
  </si>
  <si>
    <t>TP1156402</t>
  </si>
  <si>
    <t>TP1156547</t>
  </si>
  <si>
    <t>TP1156625</t>
  </si>
  <si>
    <t>TP1156630</t>
  </si>
  <si>
    <t>TP1156641</t>
  </si>
  <si>
    <t>TP1156721</t>
  </si>
  <si>
    <t>TP1156838</t>
  </si>
  <si>
    <t>TP1156839</t>
  </si>
  <si>
    <t>TP1156861</t>
  </si>
  <si>
    <t>TP1157009</t>
  </si>
  <si>
    <t>TP1157040</t>
  </si>
  <si>
    <t>TP1157052</t>
  </si>
  <si>
    <t>TP1157058</t>
  </si>
  <si>
    <t>TP1157187</t>
  </si>
  <si>
    <t>TP1157196</t>
  </si>
  <si>
    <t>TP1157209</t>
  </si>
  <si>
    <t>TP1157239</t>
  </si>
  <si>
    <t>TP1157245</t>
  </si>
  <si>
    <t>TP1157254</t>
  </si>
  <si>
    <t>TP1157255</t>
  </si>
  <si>
    <t>TP1157430</t>
  </si>
  <si>
    <t>TP1157433</t>
  </si>
  <si>
    <t>TP1157605</t>
  </si>
  <si>
    <t>TP1157609</t>
  </si>
  <si>
    <t>TP1157659</t>
  </si>
  <si>
    <t>TP1157676</t>
  </si>
  <si>
    <t>TP1157712</t>
  </si>
  <si>
    <t>TP1157714</t>
  </si>
  <si>
    <t>TP1157813</t>
  </si>
  <si>
    <t>TP1157852</t>
  </si>
  <si>
    <t>TP1157898</t>
  </si>
  <si>
    <t>TP1157962</t>
  </si>
  <si>
    <t>TP1158042</t>
  </si>
  <si>
    <t>TP1158085</t>
  </si>
  <si>
    <t>TP1158141</t>
  </si>
  <si>
    <t>TP1158178</t>
  </si>
  <si>
    <t>TP1158211</t>
  </si>
  <si>
    <t>TP1158253</t>
  </si>
  <si>
    <t>TP1158265</t>
  </si>
  <si>
    <t>TP1158271</t>
  </si>
  <si>
    <t>TP1158409</t>
  </si>
  <si>
    <t>TP1158509</t>
  </si>
  <si>
    <t>TP1158722</t>
  </si>
  <si>
    <t>TP1158808</t>
  </si>
  <si>
    <t>TP1158826</t>
  </si>
  <si>
    <t>TP1158870</t>
  </si>
  <si>
    <t>TP1158880</t>
  </si>
  <si>
    <t>TP1158956</t>
  </si>
  <si>
    <t>TP1158976</t>
  </si>
  <si>
    <t>TP1158983</t>
  </si>
  <si>
    <t>TP1159006</t>
  </si>
  <si>
    <t>TP1159015</t>
  </si>
  <si>
    <t>TP1159016</t>
  </si>
  <si>
    <t>TP1159126</t>
  </si>
  <si>
    <t>TP1159137</t>
  </si>
  <si>
    <t>TP1159160</t>
  </si>
  <si>
    <t>TP1159197</t>
  </si>
  <si>
    <t>TP1159254</t>
  </si>
  <si>
    <t>TP1159371</t>
  </si>
  <si>
    <t>TP1159413</t>
  </si>
  <si>
    <t>TP1159423</t>
  </si>
  <si>
    <t>TP1159424</t>
  </si>
  <si>
    <t>TP1159438</t>
  </si>
  <si>
    <t>TP1159441</t>
  </si>
  <si>
    <t>TP1159479</t>
  </si>
  <si>
    <t>TP1159622</t>
  </si>
  <si>
    <t>TP1159632</t>
  </si>
  <si>
    <t>TP1159673</t>
  </si>
  <si>
    <t>TP1159801</t>
  </si>
  <si>
    <t>TP1159854</t>
  </si>
  <si>
    <t>TP1159860</t>
  </si>
  <si>
    <t>TP1159939</t>
  </si>
  <si>
    <t>TP1159998</t>
  </si>
  <si>
    <t>TP1160083</t>
  </si>
  <si>
    <t>TP1160173</t>
  </si>
  <si>
    <t>TP1160229</t>
  </si>
  <si>
    <t>TP1160318</t>
  </si>
  <si>
    <t>TP1160341</t>
  </si>
  <si>
    <t>TP1160351</t>
  </si>
  <si>
    <t>TP1160385</t>
  </si>
  <si>
    <t>TP1160624</t>
  </si>
  <si>
    <t>TP1160645</t>
  </si>
  <si>
    <t>TP1160800</t>
  </si>
  <si>
    <t>TP1160855</t>
  </si>
  <si>
    <t>TP1160878</t>
  </si>
  <si>
    <t>TP1160968</t>
  </si>
  <si>
    <t>TP1161009</t>
  </si>
  <si>
    <t>TP1161045</t>
  </si>
  <si>
    <t>TP1161147</t>
  </si>
  <si>
    <t>TP1161192</t>
  </si>
  <si>
    <t>TP1161243</t>
  </si>
  <si>
    <t>TP1161418</t>
  </si>
  <si>
    <t>TP1161446</t>
  </si>
  <si>
    <t>TP1161540</t>
  </si>
  <si>
    <t>TP1161603</t>
  </si>
  <si>
    <t>TP1161610</t>
  </si>
  <si>
    <t>TP1161727</t>
  </si>
  <si>
    <t>TP1161742</t>
  </si>
  <si>
    <t>TP1161785</t>
  </si>
  <si>
    <t>TP1161786</t>
  </si>
  <si>
    <t>TP1161791</t>
  </si>
  <si>
    <t>TP1161862</t>
  </si>
  <si>
    <t>TP1161887</t>
  </si>
  <si>
    <t>TP1161933</t>
  </si>
  <si>
    <t>TP1161940</t>
  </si>
  <si>
    <t>TP1161943</t>
  </si>
  <si>
    <t>TP1162079</t>
  </si>
  <si>
    <t>TP1162111</t>
  </si>
  <si>
    <t>TP1162168</t>
  </si>
  <si>
    <t>TP1162215</t>
  </si>
  <si>
    <t>TP1162242</t>
  </si>
  <si>
    <t>TP1162398</t>
  </si>
  <si>
    <t>TP1162518</t>
  </si>
  <si>
    <t>TP1162520</t>
  </si>
  <si>
    <t>TP1162587</t>
  </si>
  <si>
    <t>TP1162615</t>
  </si>
  <si>
    <t>TP1162686</t>
  </si>
  <si>
    <t>TP1162742</t>
  </si>
  <si>
    <t>TP1162811</t>
  </si>
  <si>
    <t>TP1162897</t>
  </si>
  <si>
    <t>TP1162938</t>
  </si>
  <si>
    <t>TP1162951</t>
  </si>
  <si>
    <t>TP1162955</t>
  </si>
  <si>
    <t>TP1163017</t>
  </si>
  <si>
    <t>TP1163053</t>
  </si>
  <si>
    <t>TP1163084</t>
  </si>
  <si>
    <t>TP1163086</t>
  </si>
  <si>
    <t>TP1163104</t>
  </si>
  <si>
    <t>TP1163166</t>
  </si>
  <si>
    <t>TP1163170</t>
  </si>
  <si>
    <t>TP1163178</t>
  </si>
  <si>
    <t>TP1163307</t>
  </si>
  <si>
    <t>TP1163366</t>
  </si>
  <si>
    <t>TP1163472</t>
  </si>
  <si>
    <t>TP1163496</t>
  </si>
  <si>
    <t>TP1163500</t>
  </si>
  <si>
    <t>TP1163546</t>
  </si>
  <si>
    <t>TP1163604</t>
  </si>
  <si>
    <t>TP1163628</t>
  </si>
  <si>
    <t>TP1163683</t>
  </si>
  <si>
    <t>TP1163695</t>
  </si>
  <si>
    <t>TP1163760</t>
  </si>
  <si>
    <t>TP1163770</t>
  </si>
  <si>
    <t>TP1163817</t>
  </si>
  <si>
    <t>TP1163825</t>
  </si>
  <si>
    <t>TP1163880</t>
  </si>
  <si>
    <t>TP1163884</t>
  </si>
  <si>
    <t>TP1164010</t>
  </si>
  <si>
    <t>TP1164091</t>
  </si>
  <si>
    <t>TP1164097</t>
  </si>
  <si>
    <t>TP1164169</t>
  </si>
  <si>
    <t>TP1164205</t>
  </si>
  <si>
    <t>TP1164301</t>
  </si>
  <si>
    <t>TP1164337</t>
  </si>
  <si>
    <t>TP1164352</t>
  </si>
  <si>
    <t>TP1164364</t>
  </si>
  <si>
    <t>TP1164478</t>
  </si>
  <si>
    <t>TP1164523</t>
  </si>
  <si>
    <t>TP1164530</t>
  </si>
  <si>
    <t>TP1164537</t>
  </si>
  <si>
    <t>TP1164565</t>
  </si>
  <si>
    <t>TP1164576</t>
  </si>
  <si>
    <t>TP1164617</t>
  </si>
  <si>
    <t>TP1164717</t>
  </si>
  <si>
    <t>TP1164756</t>
  </si>
  <si>
    <t>TP1164772</t>
  </si>
  <si>
    <t>TP1164990</t>
  </si>
  <si>
    <t>TP1165391</t>
  </si>
  <si>
    <t>TP1165410</t>
  </si>
  <si>
    <t>TP1165429</t>
  </si>
  <si>
    <t>TP1165496</t>
  </si>
  <si>
    <t>TP1165514</t>
  </si>
  <si>
    <t>TP1165594</t>
  </si>
  <si>
    <t>TP1165702</t>
  </si>
  <si>
    <t>TP1165721</t>
  </si>
  <si>
    <t>TP1165736</t>
  </si>
  <si>
    <t>TP1165782</t>
  </si>
  <si>
    <t>TP1165814</t>
  </si>
  <si>
    <t>TP1165816</t>
  </si>
  <si>
    <t>TP1165955</t>
  </si>
  <si>
    <t>TP1165956</t>
  </si>
  <si>
    <t>TP1166043</t>
  </si>
  <si>
    <t>TP1166120</t>
  </si>
  <si>
    <t>TP1166146</t>
  </si>
  <si>
    <t>TP1166185</t>
  </si>
  <si>
    <t>TP1166205</t>
  </si>
  <si>
    <t>TP1166237</t>
  </si>
  <si>
    <t>TP1166320</t>
  </si>
  <si>
    <t>TP1166406</t>
  </si>
  <si>
    <t>TP1166595</t>
  </si>
  <si>
    <t>TP1166626</t>
  </si>
  <si>
    <t>TP1166634</t>
  </si>
  <si>
    <t>TP1166641</t>
  </si>
  <si>
    <t>TP1166660</t>
  </si>
  <si>
    <t>TP1166684</t>
  </si>
  <si>
    <t>TP1166693</t>
  </si>
  <si>
    <t>TP1166700</t>
  </si>
  <si>
    <t>TP1166740</t>
  </si>
  <si>
    <t>TP1166781</t>
  </si>
  <si>
    <t>TP1166832</t>
  </si>
  <si>
    <t>TP1166901</t>
  </si>
  <si>
    <t>TP1166904</t>
  </si>
  <si>
    <t>TP1166917</t>
  </si>
  <si>
    <t>TP1167044</t>
  </si>
  <si>
    <t>TP1167243</t>
  </si>
  <si>
    <t>TP1167244</t>
  </si>
  <si>
    <t>TP1167261</t>
  </si>
  <si>
    <t>TP1167283</t>
  </si>
  <si>
    <t>TP1167444</t>
  </si>
  <si>
    <t>TP1167449</t>
  </si>
  <si>
    <t>TP1167475</t>
  </si>
  <si>
    <t>TP1167604</t>
  </si>
  <si>
    <t>TP1167663</t>
  </si>
  <si>
    <t>TP1167685</t>
  </si>
  <si>
    <t>TP1167699</t>
  </si>
  <si>
    <t>TP1167705</t>
  </si>
  <si>
    <t>TP1167747</t>
  </si>
  <si>
    <t>TP1167790</t>
  </si>
  <si>
    <t>TP1167812</t>
  </si>
  <si>
    <t>TP1167892</t>
  </si>
  <si>
    <t>TP1167983</t>
  </si>
  <si>
    <t>TP1167993</t>
  </si>
  <si>
    <t>TP1167998</t>
  </si>
  <si>
    <t>TP1168062</t>
  </si>
  <si>
    <t>TP1168153</t>
  </si>
  <si>
    <t>TP1168212</t>
  </si>
  <si>
    <t>TP1168288</t>
  </si>
  <si>
    <t>TP1168316</t>
  </si>
  <si>
    <t>TP1168321</t>
  </si>
  <si>
    <t>TP1168372</t>
  </si>
  <si>
    <t>TP1168479</t>
  </si>
  <si>
    <t>TP1168506</t>
  </si>
  <si>
    <t>TP1168531</t>
  </si>
  <si>
    <t>TP1168534</t>
  </si>
  <si>
    <t>TP1168580</t>
  </si>
  <si>
    <t>TP1168619</t>
  </si>
  <si>
    <t>TP1168623</t>
  </si>
  <si>
    <t>TP1168659</t>
  </si>
  <si>
    <t>TP1168670</t>
  </si>
  <si>
    <t>TP1168691</t>
  </si>
  <si>
    <t>TP1168717</t>
  </si>
  <si>
    <t>TP1168893</t>
  </si>
  <si>
    <t>TP1168956</t>
  </si>
  <si>
    <t>TP1169013</t>
  </si>
  <si>
    <t>TP1169098</t>
  </si>
  <si>
    <t>TP1169104</t>
  </si>
  <si>
    <t>TP1169209</t>
  </si>
  <si>
    <t>TP1169211</t>
  </si>
  <si>
    <t>TP1169307</t>
  </si>
  <si>
    <t>TP1169376</t>
  </si>
  <si>
    <t>TP1169448</t>
  </si>
  <si>
    <t>TP1169461</t>
  </si>
  <si>
    <t>TP1169486</t>
  </si>
  <si>
    <t>TP1169556</t>
  </si>
  <si>
    <t>TP1169636</t>
  </si>
  <si>
    <t>TP1169673</t>
  </si>
  <si>
    <t>TP1169781</t>
  </si>
  <si>
    <t>TP1169815</t>
  </si>
  <si>
    <t>TP1169832</t>
  </si>
  <si>
    <t>TP1169909</t>
  </si>
  <si>
    <t>TP1169914</t>
  </si>
  <si>
    <t>TP1169952</t>
  </si>
  <si>
    <t>TP1169991</t>
  </si>
  <si>
    <t>TP1170092</t>
  </si>
  <si>
    <t>TP1170187</t>
  </si>
  <si>
    <t>TP1170196</t>
  </si>
  <si>
    <t>TP1170241</t>
  </si>
  <si>
    <t>TP1170262</t>
  </si>
  <si>
    <t>TP1170287</t>
  </si>
  <si>
    <t>TP1170703</t>
  </si>
  <si>
    <t>TP1170746</t>
  </si>
  <si>
    <t>TP1170814</t>
  </si>
  <si>
    <t>TP1170882</t>
  </si>
  <si>
    <t>TP1170896</t>
  </si>
  <si>
    <t>TP1170914</t>
  </si>
  <si>
    <t>TP1170917</t>
  </si>
  <si>
    <t>TP1170969</t>
  </si>
  <si>
    <t>TP1171017</t>
  </si>
  <si>
    <t>TP1171019</t>
  </si>
  <si>
    <t>TP1171031</t>
  </si>
  <si>
    <t>TP1171121</t>
  </si>
  <si>
    <t>TP1171163</t>
  </si>
  <si>
    <t>TP1171359</t>
  </si>
  <si>
    <t>TP1171486</t>
  </si>
  <si>
    <t>TP1171514</t>
  </si>
  <si>
    <t>TP1171620</t>
  </si>
  <si>
    <t>TP1171678</t>
  </si>
  <si>
    <t>TP1171718</t>
  </si>
  <si>
    <t>TP1171725</t>
  </si>
  <si>
    <t>TP1171803</t>
  </si>
  <si>
    <t>TP1171876</t>
  </si>
  <si>
    <t>TP1171896</t>
  </si>
  <si>
    <t>TP1171978</t>
  </si>
  <si>
    <t>TP1171981</t>
  </si>
  <si>
    <t>TP1172019</t>
  </si>
  <si>
    <t>TP1172024</t>
  </si>
  <si>
    <t>TP1172032</t>
  </si>
  <si>
    <t>TP1172046</t>
  </si>
  <si>
    <t>TP1172052</t>
  </si>
  <si>
    <t>TP1172099</t>
  </si>
  <si>
    <t>TP1172117</t>
  </si>
  <si>
    <t>TP1172129</t>
  </si>
  <si>
    <t>TP1172157</t>
  </si>
  <si>
    <t>TP1172162</t>
  </si>
  <si>
    <t>TP1172215</t>
  </si>
  <si>
    <t>TP1172225</t>
  </si>
  <si>
    <t>TP1172237</t>
  </si>
  <si>
    <t>TP1172252</t>
  </si>
  <si>
    <t>TP1172276</t>
  </si>
  <si>
    <t>TP1172281</t>
  </si>
  <si>
    <t>TP1172327</t>
  </si>
  <si>
    <t>TP1172350</t>
  </si>
  <si>
    <t>TP1172379</t>
  </si>
  <si>
    <t>TP1172386</t>
  </si>
  <si>
    <t>TP1172434</t>
  </si>
  <si>
    <t>TP1172675</t>
  </si>
  <si>
    <t>TP1172803</t>
  </si>
  <si>
    <t>TP1172831</t>
  </si>
  <si>
    <t>TP1172854</t>
  </si>
  <si>
    <t>TP1172978</t>
  </si>
  <si>
    <t>TP1172981</t>
  </si>
  <si>
    <t>TP1173107</t>
  </si>
  <si>
    <t>TP1173186</t>
  </si>
  <si>
    <t>TP1173201</t>
  </si>
  <si>
    <t>TP1173215</t>
  </si>
  <si>
    <t>TP1173293</t>
  </si>
  <si>
    <t>TP1173296</t>
  </si>
  <si>
    <t>TP1173305</t>
  </si>
  <si>
    <t>TP1173316</t>
  </si>
  <si>
    <t>TP1173442</t>
  </si>
  <si>
    <t>TP1173447</t>
  </si>
  <si>
    <t>TP1173514</t>
  </si>
  <si>
    <t>TP1173737</t>
  </si>
  <si>
    <t>TP1173822</t>
  </si>
  <si>
    <t>TP1173939</t>
  </si>
  <si>
    <t>TP1173954</t>
  </si>
  <si>
    <t>TP1173990</t>
  </si>
  <si>
    <t>TP1174045</t>
  </si>
  <si>
    <t>TP1174062</t>
  </si>
  <si>
    <t>TP1174187</t>
  </si>
  <si>
    <t>TP1174195</t>
  </si>
  <si>
    <t>TP1174197</t>
  </si>
  <si>
    <t>TP1174223</t>
  </si>
  <si>
    <t>TP1174234</t>
  </si>
  <si>
    <t>TP1174241</t>
  </si>
  <si>
    <t>TP1174282</t>
  </si>
  <si>
    <t>TP1174311</t>
  </si>
  <si>
    <t>TP1174312</t>
  </si>
  <si>
    <t>TP1174398</t>
  </si>
  <si>
    <t>TP1174505</t>
  </si>
  <si>
    <t>TP1174523</t>
  </si>
  <si>
    <t>TP1174582</t>
  </si>
  <si>
    <t>TP1174601</t>
  </si>
  <si>
    <t>TP1174624</t>
  </si>
  <si>
    <t>TP1174727</t>
  </si>
  <si>
    <t>TP1174775</t>
  </si>
  <si>
    <t>TP1174812</t>
  </si>
  <si>
    <t>TP1174820</t>
  </si>
  <si>
    <t>TP1174829</t>
  </si>
  <si>
    <t>TP1174881</t>
  </si>
  <si>
    <t>TP1174922</t>
  </si>
  <si>
    <t>TP1174936</t>
  </si>
  <si>
    <t>TP1175015</t>
  </si>
  <si>
    <t>TP1175096</t>
  </si>
  <si>
    <t>TP1175135</t>
  </si>
  <si>
    <t>TP1175142</t>
  </si>
  <si>
    <t>TP1175195</t>
  </si>
  <si>
    <t>TP1175207</t>
  </si>
  <si>
    <t>TP1175215</t>
  </si>
  <si>
    <t>TP1175381</t>
  </si>
  <si>
    <t>TP1175391</t>
  </si>
  <si>
    <t>TP1175395</t>
  </si>
  <si>
    <t>TP1175433</t>
  </si>
  <si>
    <t>TP1175455</t>
  </si>
  <si>
    <t>TP1175461</t>
  </si>
  <si>
    <t>TP1175503</t>
  </si>
  <si>
    <t>TP1175517</t>
  </si>
  <si>
    <t>TP1175531</t>
  </si>
  <si>
    <t>TP1175538</t>
  </si>
  <si>
    <t>TP1175550</t>
  </si>
  <si>
    <t>TP1175594</t>
  </si>
  <si>
    <t>TP1175821</t>
  </si>
  <si>
    <t>TP1176083</t>
  </si>
  <si>
    <t>TP1176094</t>
  </si>
  <si>
    <t>TP1176130</t>
  </si>
  <si>
    <t>TP1176205</t>
  </si>
  <si>
    <t>TP1176340</t>
  </si>
  <si>
    <t>TP1176369</t>
  </si>
  <si>
    <t>TP1176376</t>
  </si>
  <si>
    <t>TP1176409</t>
  </si>
  <si>
    <t>TP1176448</t>
  </si>
  <si>
    <t>TP1176505</t>
  </si>
  <si>
    <t>TP1176619</t>
  </si>
  <si>
    <t>TP1176683</t>
  </si>
  <si>
    <t>TP1176715</t>
  </si>
  <si>
    <t>TP1176740</t>
  </si>
  <si>
    <t>TP1176785</t>
  </si>
  <si>
    <t>TP1176793</t>
  </si>
  <si>
    <t>TP1176861</t>
  </si>
  <si>
    <t>TP1176910</t>
  </si>
  <si>
    <t>TP1176986</t>
  </si>
  <si>
    <t>TP1177162</t>
  </si>
  <si>
    <t>TP1177173</t>
  </si>
  <si>
    <t>TP1177181</t>
  </si>
  <si>
    <t>TP1177190</t>
  </si>
  <si>
    <t>TP1177236</t>
  </si>
  <si>
    <t>TP1177266</t>
  </si>
  <si>
    <t>TP1177277</t>
  </si>
  <si>
    <t>TP1177477</t>
  </si>
  <si>
    <t>TP1177494</t>
  </si>
  <si>
    <t>TP1177506</t>
  </si>
  <si>
    <t>TP1177518</t>
  </si>
  <si>
    <t>TP1177553</t>
  </si>
  <si>
    <t>TP1177670</t>
  </si>
  <si>
    <t>TP1177693</t>
  </si>
  <si>
    <t>TP1177715</t>
  </si>
  <si>
    <t>TP1177728</t>
  </si>
  <si>
    <t>TP1177743</t>
  </si>
  <si>
    <t>TP1177774</t>
  </si>
  <si>
    <t>TP1177795</t>
  </si>
  <si>
    <t>TP1177804</t>
  </si>
  <si>
    <t>TP1177814</t>
  </si>
  <si>
    <t>TP1177969</t>
  </si>
  <si>
    <t>TP1177996</t>
  </si>
  <si>
    <t>TP1178013</t>
  </si>
  <si>
    <t>TP1178077</t>
  </si>
  <si>
    <t>TP1178079</t>
  </si>
  <si>
    <t>TP1178123</t>
  </si>
  <si>
    <t>TP1178174</t>
  </si>
  <si>
    <t>TP1178181</t>
  </si>
  <si>
    <t>TP1178190</t>
  </si>
  <si>
    <t>TP1178407</t>
  </si>
  <si>
    <t>TP1178465</t>
  </si>
  <si>
    <t>TP1178467</t>
  </si>
  <si>
    <t>TP1178578</t>
  </si>
  <si>
    <t>TP1178595</t>
  </si>
  <si>
    <t>TP1178604</t>
  </si>
  <si>
    <t>TP1178662</t>
  </si>
  <si>
    <t>TP1178670</t>
  </si>
  <si>
    <t>TP1178877</t>
  </si>
  <si>
    <t>TP1178902</t>
  </si>
  <si>
    <t>TP1178906</t>
  </si>
  <si>
    <t>TP1178908</t>
  </si>
  <si>
    <t>TP1178947</t>
  </si>
  <si>
    <t>TP1178967</t>
  </si>
  <si>
    <t>TP1178981</t>
  </si>
  <si>
    <t>TP1179013</t>
  </si>
  <si>
    <t>TP1179075</t>
  </si>
  <si>
    <t>TP1179079</t>
  </si>
  <si>
    <t>TP1179088</t>
  </si>
  <si>
    <t>TP1179134</t>
  </si>
  <si>
    <t>TP1179212</t>
  </si>
  <si>
    <t>TP1179217</t>
  </si>
  <si>
    <t>TP1179281</t>
  </si>
  <si>
    <t>TP1179426</t>
  </si>
  <si>
    <t>TP1179430</t>
  </si>
  <si>
    <t>TP1179444</t>
  </si>
  <si>
    <t>TP1179445</t>
  </si>
  <si>
    <t>TP1179459</t>
  </si>
  <si>
    <t>TP1179516</t>
  </si>
  <si>
    <t>TP1179525</t>
  </si>
  <si>
    <t>TP1179541</t>
  </si>
  <si>
    <t>TP1179620</t>
  </si>
  <si>
    <t>TP1179638</t>
  </si>
  <si>
    <t>TP1179676</t>
  </si>
  <si>
    <t>TP1179779</t>
  </si>
  <si>
    <t>TP1179806</t>
  </si>
  <si>
    <t>TP1179881</t>
  </si>
  <si>
    <t>TP1179945</t>
  </si>
  <si>
    <t>TP1179994</t>
  </si>
  <si>
    <t>TP1180052</t>
  </si>
  <si>
    <t>TP1180066</t>
  </si>
  <si>
    <t>TP1180192</t>
  </si>
  <si>
    <t>TP1180459</t>
  </si>
  <si>
    <t>TP1180583</t>
  </si>
  <si>
    <t>TP1180625</t>
  </si>
  <si>
    <t>TP1180648</t>
  </si>
  <si>
    <t>TP1180659</t>
  </si>
  <si>
    <t>TP1180674</t>
  </si>
  <si>
    <t>TP1180760</t>
  </si>
  <si>
    <t>TP1180811</t>
  </si>
  <si>
    <t>TP1180967</t>
  </si>
  <si>
    <t>TP1180982</t>
  </si>
  <si>
    <t>TP1180999</t>
  </si>
  <si>
    <t>TP1181013</t>
  </si>
  <si>
    <t>TP1181052</t>
  </si>
  <si>
    <t>TP1181103</t>
  </si>
  <si>
    <t>TP1181279</t>
  </si>
  <si>
    <t>TP1181312</t>
  </si>
  <si>
    <t>TP1181425</t>
  </si>
  <si>
    <t>TP1181427</t>
  </si>
  <si>
    <t>TP1181438</t>
  </si>
  <si>
    <t>TP1181458</t>
  </si>
  <si>
    <t>TP1181476</t>
  </si>
  <si>
    <t>TP1181492</t>
  </si>
  <si>
    <t>TP1181511</t>
  </si>
  <si>
    <t>TP1181572</t>
  </si>
  <si>
    <t>TP1181576</t>
  </si>
  <si>
    <t>TP1181734</t>
  </si>
  <si>
    <t>TP1181755</t>
  </si>
  <si>
    <t>TP1181766</t>
  </si>
  <si>
    <t>TP1181767</t>
  </si>
  <si>
    <t>TP1181821</t>
  </si>
  <si>
    <t>TP1181836</t>
  </si>
  <si>
    <t>TP1181862</t>
  </si>
  <si>
    <t>TP1181944</t>
  </si>
  <si>
    <t>TP1181945</t>
  </si>
  <si>
    <t>TP1181998</t>
  </si>
  <si>
    <t>TP1182001</t>
  </si>
  <si>
    <t>TP1182033</t>
  </si>
  <si>
    <t>TP1182297</t>
  </si>
  <si>
    <t>TP1182308</t>
  </si>
  <si>
    <t>TP1182387</t>
  </si>
  <si>
    <t>TP1182414</t>
  </si>
  <si>
    <t>TP1182525</t>
  </si>
  <si>
    <t>TP1182728</t>
  </si>
  <si>
    <t>TP1182748</t>
  </si>
  <si>
    <t>TP1182773</t>
  </si>
  <si>
    <t>TP1182813</t>
  </si>
  <si>
    <t>TP1182815</t>
  </si>
  <si>
    <t>TP1182890</t>
  </si>
  <si>
    <t>TP1182919</t>
  </si>
  <si>
    <t>TP1183011</t>
  </si>
  <si>
    <t>TP1183040</t>
  </si>
  <si>
    <t>TP1183144</t>
  </si>
  <si>
    <t>TP1183195</t>
  </si>
  <si>
    <t>TP1183327</t>
  </si>
  <si>
    <t>TP1183339</t>
  </si>
  <si>
    <t>TP1183342</t>
  </si>
  <si>
    <t>TP1183353</t>
  </si>
  <si>
    <t>TP1183488</t>
  </si>
  <si>
    <t>TP1183491</t>
  </si>
  <si>
    <t>TP1183568</t>
  </si>
  <si>
    <t>TP1183580</t>
  </si>
  <si>
    <t>TP1183684</t>
  </si>
  <si>
    <t>TP1183728</t>
  </si>
  <si>
    <t>TP1183807</t>
  </si>
  <si>
    <t>TP1183980</t>
  </si>
  <si>
    <t>TP1183986</t>
  </si>
  <si>
    <t>TP1184007</t>
  </si>
  <si>
    <t>TP1184037</t>
  </si>
  <si>
    <t>TP1184048</t>
  </si>
  <si>
    <t>TP1184069</t>
  </si>
  <si>
    <t>TP1184179</t>
  </si>
  <si>
    <t>TP1184245</t>
  </si>
  <si>
    <t>TP1184327</t>
  </si>
  <si>
    <t>TP1184368</t>
  </si>
  <si>
    <t>TP1184371</t>
  </si>
  <si>
    <t>TP1184377</t>
  </si>
  <si>
    <t>TP1184385</t>
  </si>
  <si>
    <t>TP1184423</t>
  </si>
  <si>
    <t>TP1184485</t>
  </si>
  <si>
    <t>TP1184522</t>
  </si>
  <si>
    <t>TP1184559</t>
  </si>
  <si>
    <t>TP1184603</t>
  </si>
  <si>
    <t>TP1184661</t>
  </si>
  <si>
    <t>TP1184673</t>
  </si>
  <si>
    <t>TP1184713</t>
  </si>
  <si>
    <t>TP1184761</t>
  </si>
  <si>
    <t>TP1184907</t>
  </si>
  <si>
    <t>TP1184913</t>
  </si>
  <si>
    <t>TP1184930</t>
  </si>
  <si>
    <t>TP1185012</t>
  </si>
  <si>
    <t>TP1185018</t>
  </si>
  <si>
    <t>TP1185054</t>
  </si>
  <si>
    <t>TP1185068</t>
  </si>
  <si>
    <t>TP1185087</t>
  </si>
  <si>
    <t>TP1185093</t>
  </si>
  <si>
    <t>TP1185245</t>
  </si>
  <si>
    <t>TP1185291</t>
  </si>
  <si>
    <t>TP1185341</t>
  </si>
  <si>
    <t>TP1185359</t>
  </si>
  <si>
    <t>TP1185402</t>
  </si>
  <si>
    <t>TP1185454</t>
  </si>
  <si>
    <t>TP1185472</t>
  </si>
  <si>
    <t>TP1185524</t>
  </si>
  <si>
    <t>TP1185597</t>
  </si>
  <si>
    <t>TP1185674</t>
  </si>
  <si>
    <t>TP1185828</t>
  </si>
  <si>
    <t>TP1185837</t>
  </si>
  <si>
    <t>TP1185839</t>
  </si>
  <si>
    <t>TP1185870</t>
  </si>
  <si>
    <t>TP1185872</t>
  </si>
  <si>
    <t>TP1185926</t>
  </si>
  <si>
    <t>TP1185960</t>
  </si>
  <si>
    <t>TP1185975</t>
  </si>
  <si>
    <t>TP1186005</t>
  </si>
  <si>
    <t>TP1186124</t>
  </si>
  <si>
    <t>TP1186125</t>
  </si>
  <si>
    <t>TP1186218</t>
  </si>
  <si>
    <t>TP1186237</t>
  </si>
  <si>
    <t>TP1186327</t>
  </si>
  <si>
    <t>TP1186389</t>
  </si>
  <si>
    <t>TP1186476</t>
  </si>
  <si>
    <t>TP1186543</t>
  </si>
  <si>
    <t>TP1186549</t>
  </si>
  <si>
    <t>TP1186582</t>
  </si>
  <si>
    <t>TP1187093</t>
  </si>
  <si>
    <t>TP1187104</t>
  </si>
  <si>
    <t>TP1187247</t>
  </si>
  <si>
    <t>TP1187249</t>
  </si>
  <si>
    <t>TP1187266</t>
  </si>
  <si>
    <t>TP1187290</t>
  </si>
  <si>
    <t>TP1187427</t>
  </si>
  <si>
    <t>TP1187561</t>
  </si>
  <si>
    <t>TP1187570</t>
  </si>
  <si>
    <t>TP1187680</t>
  </si>
  <si>
    <t>TP1187691</t>
  </si>
  <si>
    <t>TP1187755</t>
  </si>
  <si>
    <t>TP1187813</t>
  </si>
  <si>
    <t>TP1187912</t>
  </si>
  <si>
    <t>TP1188050</t>
  </si>
  <si>
    <t>TP1188178</t>
  </si>
  <si>
    <t>TP1188233</t>
  </si>
  <si>
    <t>TP1188252</t>
  </si>
  <si>
    <t>TP1188309</t>
  </si>
  <si>
    <t>TP1188323</t>
  </si>
  <si>
    <t>TP1188417</t>
  </si>
  <si>
    <t>TP1188697</t>
  </si>
  <si>
    <t>TP1188741</t>
  </si>
  <si>
    <t>TP1188827</t>
  </si>
  <si>
    <t>TP1188867</t>
  </si>
  <si>
    <t>TP1188882</t>
  </si>
  <si>
    <t>TP1188888</t>
  </si>
  <si>
    <t>TP1188898</t>
  </si>
  <si>
    <t>TP1188907</t>
  </si>
  <si>
    <t>TP1188914</t>
  </si>
  <si>
    <t>TP1188917</t>
  </si>
  <si>
    <t>TP1188973</t>
  </si>
  <si>
    <t>TP1189138</t>
  </si>
  <si>
    <t>TP1189247</t>
  </si>
  <si>
    <t>TP1189297</t>
  </si>
  <si>
    <t>TP1189316</t>
  </si>
  <si>
    <t>TP1189353</t>
  </si>
  <si>
    <t>TP1189355</t>
  </si>
  <si>
    <t>TP1189360</t>
  </si>
  <si>
    <t>TP1189383</t>
  </si>
  <si>
    <t>TP1189397</t>
  </si>
  <si>
    <t>TP1189432</t>
  </si>
  <si>
    <t>TP1189433</t>
  </si>
  <si>
    <t>TP1189442</t>
  </si>
  <si>
    <t>TP1189602</t>
  </si>
  <si>
    <t>TP1189795</t>
  </si>
  <si>
    <t>TP1189845</t>
  </si>
  <si>
    <t>TP1189908</t>
  </si>
  <si>
    <t>TP1190013</t>
  </si>
  <si>
    <t>TP1190143</t>
  </si>
  <si>
    <t>TP1190200</t>
  </si>
  <si>
    <t>TP1190217</t>
  </si>
  <si>
    <t>TP1190306</t>
  </si>
  <si>
    <t>TP1190407</t>
  </si>
  <si>
    <t>TP1190408</t>
  </si>
  <si>
    <t>TP1190416</t>
  </si>
  <si>
    <t>TP1190483</t>
  </si>
  <si>
    <t>TP1190531</t>
  </si>
  <si>
    <t>TP1190717</t>
  </si>
  <si>
    <t>TP1190757</t>
  </si>
  <si>
    <t>TP1190898</t>
  </si>
  <si>
    <t>TP1190905</t>
  </si>
  <si>
    <t>TP1191139</t>
  </si>
  <si>
    <t>TP1191170</t>
  </si>
  <si>
    <t>TP1191208</t>
  </si>
  <si>
    <t>TP1191243</t>
  </si>
  <si>
    <t>TP1191273</t>
  </si>
  <si>
    <t>TP1191282</t>
  </si>
  <si>
    <t>TP1191288</t>
  </si>
  <si>
    <t>TP1191293</t>
  </si>
  <si>
    <t>TP1191340</t>
  </si>
  <si>
    <t>TP1191444</t>
  </si>
  <si>
    <t>TP1191449</t>
  </si>
  <si>
    <t>TP1191515</t>
  </si>
  <si>
    <t>TP1191543</t>
  </si>
  <si>
    <t>TP1191610</t>
  </si>
  <si>
    <t>TP1191619</t>
  </si>
  <si>
    <t>TP1191629</t>
  </si>
  <si>
    <t>TP1191682</t>
  </si>
  <si>
    <t>TP1191735</t>
  </si>
  <si>
    <t>TP1191737</t>
  </si>
  <si>
    <t>TP1191750</t>
  </si>
  <si>
    <t>TP1191774</t>
  </si>
  <si>
    <t>TP1191807</t>
  </si>
  <si>
    <t>TP1191815</t>
  </si>
  <si>
    <t>TP1191847</t>
  </si>
  <si>
    <t>TP1191946</t>
  </si>
  <si>
    <t>TP1192071</t>
  </si>
  <si>
    <t>TP1192096</t>
  </si>
  <si>
    <t>TP1192160</t>
  </si>
  <si>
    <t>TP1192233</t>
  </si>
  <si>
    <t>TP1192387</t>
  </si>
  <si>
    <t>TP1192515</t>
  </si>
  <si>
    <t>TP1192529</t>
  </si>
  <si>
    <t>TP1192541</t>
  </si>
  <si>
    <t>TP1192546</t>
  </si>
  <si>
    <t>TP1192610</t>
  </si>
  <si>
    <t>TP1192919</t>
  </si>
  <si>
    <t>TP1192927</t>
  </si>
  <si>
    <t>TP1192970</t>
  </si>
  <si>
    <t>TP1193006</t>
  </si>
  <si>
    <t>TP1193013</t>
  </si>
  <si>
    <t>TP1193030</t>
  </si>
  <si>
    <t>TP1193106</t>
  </si>
  <si>
    <t>TP1193128</t>
  </si>
  <si>
    <t>TP1193195</t>
  </si>
  <si>
    <t>TP1193211</t>
  </si>
  <si>
    <t>TP1193212</t>
  </si>
  <si>
    <t>TP1193219</t>
  </si>
  <si>
    <t>TP1193318</t>
  </si>
  <si>
    <t>TP1193383</t>
  </si>
  <si>
    <t>TP1193418</t>
  </si>
  <si>
    <t>TP1193468</t>
  </si>
  <si>
    <t>TP1193562</t>
  </si>
  <si>
    <t>TP1193570</t>
  </si>
  <si>
    <t>TP1193608</t>
  </si>
  <si>
    <t>TP1193640</t>
  </si>
  <si>
    <t>TP1193653</t>
  </si>
  <si>
    <t>TP1193672</t>
  </si>
  <si>
    <t>TP1193674</t>
  </si>
  <si>
    <t>TP1193705</t>
  </si>
  <si>
    <t>TP1193816</t>
  </si>
  <si>
    <t>TP1193854</t>
  </si>
  <si>
    <t>TP1193860</t>
  </si>
  <si>
    <t>TP1193905</t>
  </si>
  <si>
    <t>TP1193907</t>
  </si>
  <si>
    <t>TP1193915</t>
  </si>
  <si>
    <t>TP1193959</t>
  </si>
  <si>
    <t>TP1193997</t>
  </si>
  <si>
    <t>TP1194049</t>
  </si>
  <si>
    <t>TP1194129</t>
  </si>
  <si>
    <t>TP1194132</t>
  </si>
  <si>
    <t>TP1194166</t>
  </si>
  <si>
    <t>TP1194303</t>
  </si>
  <si>
    <t>TP1194305</t>
  </si>
  <si>
    <t>TP1194392</t>
  </si>
  <si>
    <t>TP1194458</t>
  </si>
  <si>
    <t>TP1194570</t>
  </si>
  <si>
    <t>TP1194644</t>
  </si>
  <si>
    <t>TP1194653</t>
  </si>
  <si>
    <t>TP1194691</t>
  </si>
  <si>
    <t>TP1194751</t>
  </si>
  <si>
    <t>TP1194753</t>
  </si>
  <si>
    <t>TP1194765</t>
  </si>
  <si>
    <t>TP1194780</t>
  </si>
  <si>
    <t>TP1194784</t>
  </si>
  <si>
    <t>TP1194789</t>
  </si>
  <si>
    <t>TP1194820</t>
  </si>
  <si>
    <t>TP1194898</t>
  </si>
  <si>
    <t>TP1194935</t>
  </si>
  <si>
    <t>TP1195300</t>
  </si>
  <si>
    <t>TP1195308</t>
  </si>
  <si>
    <t>TP1195369</t>
  </si>
  <si>
    <t>TP1195389</t>
  </si>
  <si>
    <t>TP1195390</t>
  </si>
  <si>
    <t>TP1195402</t>
  </si>
  <si>
    <t>TP1195435</t>
  </si>
  <si>
    <t>TP1195541</t>
  </si>
  <si>
    <t>TP1195642</t>
  </si>
  <si>
    <t>TP1195693</t>
  </si>
  <si>
    <t>TP1195695</t>
  </si>
  <si>
    <t>TP1196177</t>
  </si>
  <si>
    <t>TP1196190</t>
  </si>
  <si>
    <t>TP1196336</t>
  </si>
  <si>
    <t>TP1196344</t>
  </si>
  <si>
    <t>TP1196403</t>
  </si>
  <si>
    <t>TP1196454</t>
  </si>
  <si>
    <t>TP1196495</t>
  </si>
  <si>
    <t>TP1196760</t>
  </si>
  <si>
    <t>TP1196894</t>
  </si>
  <si>
    <t>TP1197317</t>
  </si>
  <si>
    <t>TP1197337</t>
  </si>
  <si>
    <t>TP1197361</t>
  </si>
  <si>
    <t>TP1197694</t>
  </si>
  <si>
    <t>TP1197982</t>
  </si>
  <si>
    <t>TP1198035</t>
  </si>
  <si>
    <t>TP1198075</t>
  </si>
  <si>
    <t>TP1198077</t>
  </si>
  <si>
    <t>TP1198206</t>
  </si>
  <si>
    <t>TP1198228</t>
  </si>
  <si>
    <t>TP1198391</t>
  </si>
  <si>
    <t>TP1198406</t>
  </si>
  <si>
    <t>TP1198416</t>
  </si>
  <si>
    <t>TP1198511</t>
  </si>
  <si>
    <t>TP1198599</t>
  </si>
  <si>
    <t>TP1198685</t>
  </si>
  <si>
    <t>TP1198689</t>
  </si>
  <si>
    <t>TP1198706</t>
  </si>
  <si>
    <t>TP1198735</t>
  </si>
  <si>
    <t>TP1198748</t>
  </si>
  <si>
    <t>TP1198766</t>
  </si>
  <si>
    <t>TP1198797</t>
  </si>
  <si>
    <t>TP1198803</t>
  </si>
  <si>
    <t>TP1198821</t>
  </si>
  <si>
    <t>TP1198874</t>
  </si>
  <si>
    <t>TP1198894</t>
  </si>
  <si>
    <t>TP1198960</t>
  </si>
  <si>
    <t>TP1199069</t>
  </si>
  <si>
    <t>TP1199155</t>
  </si>
  <si>
    <t>TP1199156</t>
  </si>
  <si>
    <t>TP1199160</t>
  </si>
  <si>
    <t>TP1199192</t>
  </si>
  <si>
    <t>TP1199193</t>
  </si>
  <si>
    <t>TP1199221</t>
  </si>
  <si>
    <t>TP1199268</t>
  </si>
  <si>
    <t>TP1199324</t>
  </si>
  <si>
    <t>TP1199327</t>
  </si>
  <si>
    <t>TP1199696</t>
  </si>
  <si>
    <t>TP1199737</t>
  </si>
  <si>
    <t>TP1199809</t>
  </si>
  <si>
    <t>TP1199839</t>
  </si>
  <si>
    <t>TP1199997</t>
  </si>
  <si>
    <t>TP1200110</t>
  </si>
  <si>
    <t>TP1200270</t>
  </si>
  <si>
    <t>TP1200310</t>
  </si>
  <si>
    <t>TP1200511</t>
  </si>
  <si>
    <t>TP1200532</t>
  </si>
  <si>
    <t>TP1200633</t>
  </si>
  <si>
    <t>TP1200658</t>
  </si>
  <si>
    <t>TP1200684</t>
  </si>
  <si>
    <t>TP1200707</t>
  </si>
  <si>
    <t>TP1200721</t>
  </si>
  <si>
    <t>TP1200741</t>
  </si>
  <si>
    <t>TP1200803</t>
  </si>
  <si>
    <t>TP1200828</t>
  </si>
  <si>
    <t>TP1201067</t>
  </si>
  <si>
    <t>TP1201075</t>
  </si>
  <si>
    <t>TP1201120</t>
  </si>
  <si>
    <t>TP1201133</t>
  </si>
  <si>
    <t>TP1201147</t>
  </si>
  <si>
    <t>TP1201184</t>
  </si>
  <si>
    <t>TP1201217</t>
  </si>
  <si>
    <t>TP1201238</t>
  </si>
  <si>
    <t>TP1201259</t>
  </si>
  <si>
    <t>TP1201369</t>
  </si>
  <si>
    <t>TP1201434</t>
  </si>
  <si>
    <t>TP1201445</t>
  </si>
  <si>
    <t>TP1201483</t>
  </si>
  <si>
    <t>TP1201755</t>
  </si>
  <si>
    <t>TP1201805</t>
  </si>
  <si>
    <t>TP1201964</t>
  </si>
  <si>
    <t>TP1202057</t>
  </si>
  <si>
    <t>TP1202344</t>
  </si>
  <si>
    <t>TP1202714</t>
  </si>
  <si>
    <t>TP1202850</t>
  </si>
  <si>
    <t>TP1202955</t>
  </si>
  <si>
    <t>TP1202981</t>
  </si>
  <si>
    <t>TP1203017</t>
  </si>
  <si>
    <t>TP1203044</t>
  </si>
  <si>
    <t>TP1203096</t>
  </si>
  <si>
    <t>TP1203128</t>
  </si>
  <si>
    <t>TP1203202</t>
  </si>
  <si>
    <t>TP1203204</t>
  </si>
  <si>
    <t>TP1203227</t>
  </si>
  <si>
    <t>TP1203393</t>
  </si>
  <si>
    <t>TP1203485</t>
  </si>
  <si>
    <t>TP1203500</t>
  </si>
  <si>
    <t>TP1203527</t>
  </si>
  <si>
    <t>TP1203549</t>
  </si>
  <si>
    <t>TP1203650</t>
  </si>
  <si>
    <t>TP1203674</t>
  </si>
  <si>
    <t>TP1203698</t>
  </si>
  <si>
    <t>TP1203741</t>
  </si>
  <si>
    <t>TP1203832</t>
  </si>
  <si>
    <t>TP1203869</t>
  </si>
  <si>
    <t>TP1203944</t>
  </si>
  <si>
    <t>TP1203980</t>
  </si>
  <si>
    <t>TP1204045</t>
  </si>
  <si>
    <t>TP1204344</t>
  </si>
  <si>
    <t>TP1204395</t>
  </si>
  <si>
    <t>TP1204396</t>
  </si>
  <si>
    <t>TP1204447</t>
  </si>
  <si>
    <t>TP1204456</t>
  </si>
  <si>
    <t>TP1204465</t>
  </si>
  <si>
    <t>TP1204496</t>
  </si>
  <si>
    <t>TP1204638</t>
  </si>
  <si>
    <t>TP1204692</t>
  </si>
  <si>
    <t>TP1204709</t>
  </si>
  <si>
    <t>TP1204787</t>
  </si>
  <si>
    <t>TP1204950</t>
  </si>
  <si>
    <t>TP1204977</t>
  </si>
  <si>
    <t>TP1204980</t>
  </si>
  <si>
    <t>TP1205395</t>
  </si>
  <si>
    <t>TP1205408</t>
  </si>
  <si>
    <t>TP1205793</t>
  </si>
  <si>
    <t>TP1205830</t>
  </si>
  <si>
    <t>TP1206023</t>
  </si>
  <si>
    <t>TP1206060</t>
  </si>
  <si>
    <t>TP1206314</t>
  </si>
  <si>
    <t>TP1206334</t>
  </si>
  <si>
    <t>TP1206536</t>
  </si>
  <si>
    <t>TP1206557</t>
  </si>
  <si>
    <t>TP1206833</t>
  </si>
  <si>
    <t>TP1206919</t>
  </si>
  <si>
    <t>TP1206934</t>
  </si>
  <si>
    <t>TP1207144</t>
  </si>
  <si>
    <t>TP1207218</t>
  </si>
  <si>
    <t>TP1207304</t>
  </si>
  <si>
    <t>TP1207347</t>
  </si>
  <si>
    <t>TP1207401</t>
  </si>
  <si>
    <t>TP1207496</t>
  </si>
  <si>
    <t>TP1207524</t>
  </si>
  <si>
    <t>TP1207589</t>
  </si>
  <si>
    <t>TP1207636</t>
  </si>
  <si>
    <t>TP1207695</t>
  </si>
  <si>
    <t>TP1207713</t>
  </si>
  <si>
    <t>TP1207720</t>
  </si>
  <si>
    <t>TP1207737</t>
  </si>
  <si>
    <t>TP1207763</t>
  </si>
  <si>
    <t>TP1207780</t>
  </si>
  <si>
    <t>TP1207841</t>
  </si>
  <si>
    <t>TP1207922</t>
  </si>
  <si>
    <t>TP1207958</t>
  </si>
  <si>
    <t>TP1208029</t>
  </si>
  <si>
    <t>TP1208060</t>
  </si>
  <si>
    <t>TP1208102</t>
  </si>
  <si>
    <t>TP1208142</t>
  </si>
  <si>
    <t>TP1208174</t>
  </si>
  <si>
    <t>TP1208206</t>
  </si>
  <si>
    <t>TP1208370</t>
  </si>
  <si>
    <t>TP1208534</t>
  </si>
  <si>
    <t>TP1208540</t>
  </si>
  <si>
    <t>TP1208646</t>
  </si>
  <si>
    <t>TP1208950</t>
  </si>
  <si>
    <t>TP1209022</t>
  </si>
  <si>
    <t>TP1209209</t>
  </si>
  <si>
    <t>TP1209229</t>
  </si>
  <si>
    <t>TP1209505</t>
  </si>
  <si>
    <t>TP1209642</t>
  </si>
  <si>
    <t>TP1209805</t>
  </si>
  <si>
    <t>TP1209839</t>
  </si>
  <si>
    <t>TP1209906</t>
  </si>
  <si>
    <t>TP1210034</t>
  </si>
  <si>
    <t>TP1210063</t>
  </si>
  <si>
    <t>TP1210079</t>
  </si>
  <si>
    <t>TP1210085</t>
  </si>
  <si>
    <t>TP1210195</t>
  </si>
  <si>
    <t>TP1210578</t>
  </si>
  <si>
    <t>TP1210595</t>
  </si>
  <si>
    <t>TP1210684</t>
  </si>
  <si>
    <t>TP1210763</t>
  </si>
  <si>
    <t>TP1210787</t>
  </si>
  <si>
    <t>TP1210805</t>
  </si>
  <si>
    <t>TP1210862</t>
  </si>
  <si>
    <t>TP1210887</t>
  </si>
  <si>
    <t>TP1211045</t>
  </si>
  <si>
    <t>TP1211180</t>
  </si>
  <si>
    <t>TP1211183</t>
  </si>
  <si>
    <t>TP1211202</t>
  </si>
  <si>
    <t>TP1211295</t>
  </si>
  <si>
    <t>TP1211351</t>
  </si>
  <si>
    <t>TP1211370</t>
  </si>
  <si>
    <t>TP1211451</t>
  </si>
  <si>
    <t>TP1211570</t>
  </si>
  <si>
    <t>TP1211738</t>
  </si>
  <si>
    <t>TP1211747</t>
  </si>
  <si>
    <t>TP1211752</t>
  </si>
  <si>
    <t>TP1211760</t>
  </si>
  <si>
    <t>TP1211769</t>
  </si>
  <si>
    <t>TP1211792</t>
  </si>
  <si>
    <t>TP1211795</t>
  </si>
  <si>
    <t>TP1211804</t>
  </si>
  <si>
    <t>TP1211874</t>
  </si>
  <si>
    <t>TP1211930</t>
  </si>
  <si>
    <t>TP1211937</t>
  </si>
  <si>
    <t>TP1211962</t>
  </si>
  <si>
    <t>TP1212046</t>
  </si>
  <si>
    <t>TP1212070</t>
  </si>
  <si>
    <t>TP1212134</t>
  </si>
  <si>
    <t>TP1212175</t>
  </si>
  <si>
    <t>TP1212201</t>
  </si>
  <si>
    <t>TP1212297</t>
  </si>
  <si>
    <t>TP1212372</t>
  </si>
  <si>
    <t>TP1212450</t>
  </si>
  <si>
    <t>TP1212476</t>
  </si>
  <si>
    <t>TP1212497</t>
  </si>
  <si>
    <t>TP1212584</t>
  </si>
  <si>
    <t>TP1212724</t>
  </si>
  <si>
    <t>TP1212904</t>
  </si>
  <si>
    <t>TP1212920</t>
  </si>
  <si>
    <t>TP1213015</t>
  </si>
  <si>
    <t>TP1213036</t>
  </si>
  <si>
    <t>TP1213191</t>
  </si>
  <si>
    <t>TP1213356</t>
  </si>
  <si>
    <t>TP1213357</t>
  </si>
  <si>
    <t>TP1213378</t>
  </si>
  <si>
    <t>TP1213404</t>
  </si>
  <si>
    <t>TP1213658</t>
  </si>
  <si>
    <t>TP1213759</t>
  </si>
  <si>
    <t>TP1213761</t>
  </si>
  <si>
    <t>TP1213777</t>
  </si>
  <si>
    <t>TP1213861</t>
  </si>
  <si>
    <t>TP1214082</t>
  </si>
  <si>
    <t>TP1214266</t>
  </si>
  <si>
    <t>TP1214421</t>
  </si>
  <si>
    <t>TP1214479</t>
  </si>
  <si>
    <t>TP1214643</t>
  </si>
  <si>
    <t>TP1214647</t>
  </si>
  <si>
    <t>TP1214827</t>
  </si>
  <si>
    <t>TP1214843</t>
  </si>
  <si>
    <t>TP1214874</t>
  </si>
  <si>
    <t>TP1214992</t>
  </si>
  <si>
    <t>TP1215015</t>
  </si>
  <si>
    <t>TP1215048</t>
  </si>
  <si>
    <t>TP1215110</t>
  </si>
  <si>
    <t>TP1215115</t>
  </si>
  <si>
    <t>TP1215143</t>
  </si>
  <si>
    <t>TP1215192</t>
  </si>
  <si>
    <t>TP1215202</t>
  </si>
  <si>
    <t>TP1215306</t>
  </si>
  <si>
    <t>TP1215322</t>
  </si>
  <si>
    <t>TP1215356</t>
  </si>
  <si>
    <t>TP1215478</t>
  </si>
  <si>
    <t>TP1215535</t>
  </si>
  <si>
    <t>TP1215552</t>
  </si>
  <si>
    <t>TP1215612</t>
  </si>
  <si>
    <t>TP1215641</t>
  </si>
  <si>
    <t>TP1215716</t>
  </si>
  <si>
    <t>TP1215732</t>
  </si>
  <si>
    <t>TP1215769</t>
  </si>
  <si>
    <t>TP1215799</t>
  </si>
  <si>
    <t>TP1215934</t>
  </si>
  <si>
    <t>TP1215962</t>
  </si>
  <si>
    <t>TP1216014</t>
  </si>
  <si>
    <t>TP1216035</t>
  </si>
  <si>
    <t>TP1216170</t>
  </si>
  <si>
    <t>TP1216208</t>
  </si>
  <si>
    <t>TP1216244</t>
  </si>
  <si>
    <t>TP1216287</t>
  </si>
  <si>
    <t>TP1216290</t>
  </si>
  <si>
    <t>TP1216346</t>
  </si>
  <si>
    <t>TP1216415</t>
  </si>
  <si>
    <t>TP1216566</t>
  </si>
  <si>
    <t>TP1216612</t>
  </si>
  <si>
    <t>TP1216716</t>
  </si>
  <si>
    <t>TP1216765</t>
  </si>
  <si>
    <t>TP1216947</t>
  </si>
  <si>
    <t>TP1217016</t>
  </si>
  <si>
    <t>TP1217033</t>
  </si>
  <si>
    <t>TP1217101</t>
  </si>
  <si>
    <t>TP1217118</t>
  </si>
  <si>
    <t>TP1217147</t>
  </si>
  <si>
    <t>TP1217152</t>
  </si>
  <si>
    <t>TP1217202</t>
  </si>
  <si>
    <t>TP1217232</t>
  </si>
  <si>
    <t>TP1217428</t>
  </si>
  <si>
    <t>TP1217667</t>
  </si>
  <si>
    <t>TP1217704</t>
  </si>
  <si>
    <t>TP1217714</t>
  </si>
  <si>
    <t>TP1217726</t>
  </si>
  <si>
    <t>TP1217739</t>
  </si>
  <si>
    <t>TP1217797</t>
  </si>
  <si>
    <t>TP1217833</t>
  </si>
  <si>
    <t>TP1217836</t>
  </si>
  <si>
    <t>TP1217885</t>
  </si>
  <si>
    <t>TP1217912</t>
  </si>
  <si>
    <t>TP1217918</t>
  </si>
  <si>
    <t>TP1217944</t>
  </si>
  <si>
    <t>TP1218059</t>
  </si>
  <si>
    <t>TP1218060</t>
  </si>
  <si>
    <t>TP1218298</t>
  </si>
  <si>
    <t>TP1218307</t>
  </si>
  <si>
    <t>TP1218371</t>
  </si>
  <si>
    <t>TP1218439</t>
  </si>
  <si>
    <t>TP1218441</t>
  </si>
  <si>
    <t>TP1218442</t>
  </si>
  <si>
    <t>TP1218448</t>
  </si>
  <si>
    <t>TP1218530</t>
  </si>
  <si>
    <t>TP1218726</t>
  </si>
  <si>
    <t>TP1218796</t>
  </si>
  <si>
    <t>TP1218869</t>
  </si>
  <si>
    <t>TP1218934</t>
  </si>
  <si>
    <t>TP1218945</t>
  </si>
  <si>
    <t>TP1219132</t>
  </si>
  <si>
    <t>TP1219155</t>
  </si>
  <si>
    <t>TP1219165</t>
  </si>
  <si>
    <t>TP1219300</t>
  </si>
  <si>
    <t>TP1219306</t>
  </si>
  <si>
    <t>TP1219335</t>
  </si>
  <si>
    <t>TP1219457</t>
  </si>
  <si>
    <t>TP1219510</t>
  </si>
  <si>
    <t>TP1219577</t>
  </si>
  <si>
    <t>TP1219628</t>
  </si>
  <si>
    <t>TP1219674</t>
  </si>
  <si>
    <t>TP1219679</t>
  </si>
  <si>
    <t>TP1219743</t>
  </si>
  <si>
    <t>TP1219768</t>
  </si>
  <si>
    <t>TP1219817</t>
  </si>
  <si>
    <t>TP1219843</t>
  </si>
  <si>
    <t>TP1220122</t>
  </si>
  <si>
    <t>TP1220133</t>
  </si>
  <si>
    <t>TP1220154</t>
  </si>
  <si>
    <t>TP1220386</t>
  </si>
  <si>
    <t>TP1220431</t>
  </si>
  <si>
    <t>TP1220434</t>
  </si>
  <si>
    <t>TP1220538</t>
  </si>
  <si>
    <t>TP1220621</t>
  </si>
  <si>
    <t>TP1220698</t>
  </si>
  <si>
    <t>TP1220820</t>
  </si>
  <si>
    <t>TP1220879</t>
  </si>
  <si>
    <t>TP1220899</t>
  </si>
  <si>
    <t>TP1221179</t>
  </si>
  <si>
    <t>TP1221206</t>
  </si>
  <si>
    <t>TP1221215</t>
  </si>
  <si>
    <t>TP1221281</t>
  </si>
  <si>
    <t>TP1221288</t>
  </si>
  <si>
    <t>TP1221436</t>
  </si>
  <si>
    <t>TP1221704</t>
  </si>
  <si>
    <t>TP1221763</t>
  </si>
  <si>
    <t>TP1221964</t>
  </si>
  <si>
    <t>TP1221966</t>
  </si>
  <si>
    <t>TP1221968</t>
  </si>
  <si>
    <t>TP1221987</t>
  </si>
  <si>
    <t>TP1222014</t>
  </si>
  <si>
    <t>TP1222156</t>
  </si>
  <si>
    <t>TP1222284</t>
  </si>
  <si>
    <t>TP1222432</t>
  </si>
  <si>
    <t>TP1222472</t>
  </si>
  <si>
    <t>TP1222562</t>
  </si>
  <si>
    <t>TP1222623</t>
  </si>
  <si>
    <t>TP1222649</t>
  </si>
  <si>
    <t>TP1222659</t>
  </si>
  <si>
    <t>TP1222662</t>
  </si>
  <si>
    <t>TP1222704</t>
  </si>
  <si>
    <t>TP1222754</t>
  </si>
  <si>
    <t>TP1222764</t>
  </si>
  <si>
    <t>TP1222913</t>
  </si>
  <si>
    <t>TP1223069</t>
  </si>
  <si>
    <t>TP1223085</t>
  </si>
  <si>
    <t>TP1223116</t>
  </si>
  <si>
    <t>TP1223154</t>
  </si>
  <si>
    <t>TP1223187</t>
  </si>
  <si>
    <t>TP1223191</t>
  </si>
  <si>
    <t>TP1223268</t>
  </si>
  <si>
    <t>TP1223298</t>
  </si>
  <si>
    <t>TP1223336</t>
  </si>
  <si>
    <t>TP1223366</t>
  </si>
  <si>
    <t>TP1223582</t>
  </si>
  <si>
    <t>TP1223585</t>
  </si>
  <si>
    <t>TP1223734</t>
  </si>
  <si>
    <t>TP1223757</t>
  </si>
  <si>
    <t>TP1223764</t>
  </si>
  <si>
    <t>TP1223767</t>
  </si>
  <si>
    <t>TP1223792</t>
  </si>
  <si>
    <t>TP1223834</t>
  </si>
  <si>
    <t>TP1223918</t>
  </si>
  <si>
    <t>TP1224088</t>
  </si>
  <si>
    <t>TP1224154</t>
  </si>
  <si>
    <t>TP1224207</t>
  </si>
  <si>
    <t>TP1224286</t>
  </si>
  <si>
    <t>TP1224326</t>
  </si>
  <si>
    <t>TP1224594</t>
  </si>
  <si>
    <t>TP1224612</t>
  </si>
  <si>
    <t>TP1224642</t>
  </si>
  <si>
    <t>TP1224651</t>
  </si>
  <si>
    <t>TP1224794</t>
  </si>
  <si>
    <t>TP1224807</t>
  </si>
  <si>
    <t>TP1224835</t>
  </si>
  <si>
    <t>TP1224879</t>
  </si>
  <si>
    <t>TP1224944</t>
  </si>
  <si>
    <t>TP1224952</t>
  </si>
  <si>
    <t>TP1225039</t>
  </si>
  <si>
    <t>TP1225052</t>
  </si>
  <si>
    <t>TP1225103</t>
  </si>
  <si>
    <t>TP1225118</t>
  </si>
  <si>
    <t>TP1225179</t>
  </si>
  <si>
    <t>TP1225212</t>
  </si>
  <si>
    <t>TP1225236</t>
  </si>
  <si>
    <t>TP1225250</t>
  </si>
  <si>
    <t>TP1225279</t>
  </si>
  <si>
    <t>TP1225296</t>
  </si>
  <si>
    <t>TP1225557</t>
  </si>
  <si>
    <t>TP1225567</t>
  </si>
  <si>
    <t>TP1225650</t>
  </si>
  <si>
    <t>TP1225669</t>
  </si>
  <si>
    <t>TP1225677</t>
  </si>
  <si>
    <t>TP1225681</t>
  </si>
  <si>
    <t>TP1225727</t>
  </si>
  <si>
    <t>TP1225829</t>
  </si>
  <si>
    <t>TP1225854</t>
  </si>
  <si>
    <t>TP1225885</t>
  </si>
  <si>
    <t>TP1225942</t>
  </si>
  <si>
    <t>TP1225998</t>
  </si>
  <si>
    <t>TP1226000</t>
  </si>
  <si>
    <t>TP1226051</t>
  </si>
  <si>
    <t>TP1226157</t>
  </si>
  <si>
    <t>TP1226186</t>
  </si>
  <si>
    <t>TP1226221</t>
  </si>
  <si>
    <t>TP1226264</t>
  </si>
  <si>
    <t>TP1226288</t>
  </si>
  <si>
    <t>TP1226294</t>
  </si>
  <si>
    <t>TP1226302</t>
  </si>
  <si>
    <t>TP1226356</t>
  </si>
  <si>
    <t>TP1226481</t>
  </si>
  <si>
    <t>TP1226590</t>
  </si>
  <si>
    <t>TP1226596</t>
  </si>
  <si>
    <t>TP1226627</t>
  </si>
  <si>
    <t>TP1226629</t>
  </si>
  <si>
    <t>TP1226733</t>
  </si>
  <si>
    <t>TP1226761</t>
  </si>
  <si>
    <t>TP1226806</t>
  </si>
  <si>
    <t>TP1226814</t>
  </si>
  <si>
    <t>TP1226824</t>
  </si>
  <si>
    <t>TP1226826</t>
  </si>
  <si>
    <t>TP1226884</t>
  </si>
  <si>
    <t>TP1226917</t>
  </si>
  <si>
    <t>TP1226997</t>
  </si>
  <si>
    <t>TP1227117</t>
  </si>
  <si>
    <t>TP1227132</t>
  </si>
  <si>
    <t>TP1227194</t>
  </si>
  <si>
    <t>TP1227306</t>
  </si>
  <si>
    <t>TP1227428</t>
  </si>
  <si>
    <t>TP1227472</t>
  </si>
  <si>
    <t>TP1227618</t>
  </si>
  <si>
    <t>TP1227746</t>
  </si>
  <si>
    <t>TP1227770</t>
  </si>
  <si>
    <t>TP1227785</t>
  </si>
  <si>
    <t>TP1227790</t>
  </si>
  <si>
    <t>TP1227898</t>
  </si>
  <si>
    <t>TP1227906</t>
  </si>
  <si>
    <t>TP1227908</t>
  </si>
  <si>
    <t>TP1227919</t>
  </si>
  <si>
    <t>TP1227925</t>
  </si>
  <si>
    <t>TP1227936</t>
  </si>
  <si>
    <t>TP1227976</t>
  </si>
  <si>
    <t>TP1228107</t>
  </si>
  <si>
    <t>TP1228108</t>
  </si>
  <si>
    <t>TP1228265</t>
  </si>
  <si>
    <t>TP1228267</t>
  </si>
  <si>
    <t>TP1228385</t>
  </si>
  <si>
    <t>TP1228414</t>
  </si>
  <si>
    <t>TP1228477</t>
  </si>
  <si>
    <t>TP1228497</t>
  </si>
  <si>
    <t>TP1228712</t>
  </si>
  <si>
    <t>TP1228725</t>
  </si>
  <si>
    <t>TP1228762</t>
  </si>
  <si>
    <t>TP1228765</t>
  </si>
  <si>
    <t>TP1228785</t>
  </si>
  <si>
    <t>TP1228819</t>
  </si>
  <si>
    <t>TP1228906</t>
  </si>
  <si>
    <t>TP1228933</t>
  </si>
  <si>
    <t>TP1229001</t>
  </si>
  <si>
    <t>TP1229084</t>
  </si>
  <si>
    <t>TP1229175</t>
  </si>
  <si>
    <t>TP1229192</t>
  </si>
  <si>
    <t>TP1229242</t>
  </si>
  <si>
    <t>TP1229285</t>
  </si>
  <si>
    <t>TP1229317</t>
  </si>
  <si>
    <t>TP1229494</t>
  </si>
  <si>
    <t>TP1229591</t>
  </si>
  <si>
    <t>TP1229610</t>
  </si>
  <si>
    <t>TP1229743</t>
  </si>
  <si>
    <t>TP1229865</t>
  </si>
  <si>
    <t>TP1229866</t>
  </si>
  <si>
    <t>TP1229898</t>
  </si>
  <si>
    <t>TP1229912</t>
  </si>
  <si>
    <t>TP1229946</t>
  </si>
  <si>
    <t>TP1229979</t>
  </si>
  <si>
    <t>TP1230019</t>
  </si>
  <si>
    <t>TP1230172</t>
  </si>
  <si>
    <t>TP1230198</t>
  </si>
  <si>
    <t>TP1230201</t>
  </si>
  <si>
    <t>TP1230335</t>
  </si>
  <si>
    <t>TP1230363</t>
  </si>
  <si>
    <t>TP1230372</t>
  </si>
  <si>
    <t>TP1230374</t>
  </si>
  <si>
    <t>TP1230382</t>
  </si>
  <si>
    <t>TP1230392</t>
  </si>
  <si>
    <t>TP1230473</t>
  </si>
  <si>
    <t>TP1230532</t>
  </si>
  <si>
    <t>TP1230551</t>
  </si>
  <si>
    <t>TP1230584</t>
  </si>
  <si>
    <t>TP1230739</t>
  </si>
  <si>
    <t>TP1230769</t>
  </si>
  <si>
    <t>TP1230786</t>
  </si>
  <si>
    <t>TP1230797</t>
  </si>
  <si>
    <t>TP1230984</t>
  </si>
  <si>
    <t>TP1231042</t>
  </si>
  <si>
    <t>TP1231044</t>
  </si>
  <si>
    <t>TP1231136</t>
  </si>
  <si>
    <t>TP1231139</t>
  </si>
  <si>
    <t>TP1231263</t>
  </si>
  <si>
    <t>TP1231305</t>
  </si>
  <si>
    <t>TP1231356</t>
  </si>
  <si>
    <t>TP1231457</t>
  </si>
  <si>
    <t>TP1231482</t>
  </si>
  <si>
    <t>TP1231486</t>
  </si>
  <si>
    <t>TP1231564</t>
  </si>
  <si>
    <t>TP1231628</t>
  </si>
  <si>
    <t>TP1231634</t>
  </si>
  <si>
    <t>TP1231635</t>
  </si>
  <si>
    <t>TP1231789</t>
  </si>
  <si>
    <t>TP1232618</t>
  </si>
  <si>
    <t>TP1232675</t>
  </si>
  <si>
    <t>TP1232706</t>
  </si>
  <si>
    <t>TP1232805</t>
  </si>
  <si>
    <t>TP1232823</t>
  </si>
  <si>
    <t>TP1232861</t>
  </si>
  <si>
    <t>TP1232959</t>
  </si>
  <si>
    <t>TP1233147</t>
  </si>
  <si>
    <t>TP1233150</t>
  </si>
  <si>
    <t>TP1233189</t>
  </si>
  <si>
    <t>TP1233821</t>
  </si>
  <si>
    <t>TP1233984</t>
  </si>
  <si>
    <t>TP1233987</t>
  </si>
  <si>
    <t>TP1234008</t>
  </si>
  <si>
    <t>TP1234011</t>
  </si>
  <si>
    <t>TP1234154</t>
  </si>
  <si>
    <t>TP1234285</t>
  </si>
  <si>
    <t>TP1234396</t>
  </si>
  <si>
    <t>TP1234433</t>
  </si>
  <si>
    <t>TP1234441</t>
  </si>
  <si>
    <t>TP1234510</t>
  </si>
  <si>
    <t>TP1234552</t>
  </si>
  <si>
    <t>TP1234581</t>
  </si>
  <si>
    <t>TP1234629</t>
  </si>
  <si>
    <t>TP1234642</t>
  </si>
  <si>
    <t>TP1234687</t>
  </si>
  <si>
    <t>TP1234710</t>
  </si>
  <si>
    <t>TP1234830</t>
  </si>
  <si>
    <t>TP1234839</t>
  </si>
  <si>
    <t>TP1234911</t>
  </si>
  <si>
    <t>TP1234951</t>
  </si>
  <si>
    <t>TP1235009</t>
  </si>
  <si>
    <t>TP1235039</t>
  </si>
  <si>
    <t>TP1235051</t>
  </si>
  <si>
    <t>TP1235055</t>
  </si>
  <si>
    <t>TP1235069</t>
  </si>
  <si>
    <t>TP1235072</t>
  </si>
  <si>
    <t>TP1235238</t>
  </si>
  <si>
    <t>TP1235521</t>
  </si>
  <si>
    <t>TP1235616</t>
  </si>
  <si>
    <t>TP1235653</t>
  </si>
  <si>
    <t>TP1235702</t>
  </si>
  <si>
    <t>TP1235711</t>
  </si>
  <si>
    <t>TP1235819</t>
  </si>
  <si>
    <t>TP1235826</t>
  </si>
  <si>
    <t>TP1235906</t>
  </si>
  <si>
    <t>TP1235909</t>
  </si>
  <si>
    <t>TP1235971</t>
  </si>
  <si>
    <t>TP1235985</t>
  </si>
  <si>
    <t>TP1236128</t>
  </si>
  <si>
    <t>TP1236277</t>
  </si>
  <si>
    <t>TP1236420</t>
  </si>
  <si>
    <t>TP1236449</t>
  </si>
  <si>
    <t>TP1236507</t>
  </si>
  <si>
    <t>TP1236551</t>
  </si>
  <si>
    <t>TP1236590</t>
  </si>
  <si>
    <t>TP1236628</t>
  </si>
  <si>
    <t>TP1236766</t>
  </si>
  <si>
    <t>TP1236851</t>
  </si>
  <si>
    <t>TP1236983</t>
  </si>
  <si>
    <t>TP1236997</t>
  </si>
  <si>
    <t>TP1237174</t>
  </si>
  <si>
    <t>TP1237280</t>
  </si>
  <si>
    <t>TP1237337</t>
  </si>
  <si>
    <t>TP1237404</t>
  </si>
  <si>
    <t>TP1237450</t>
  </si>
  <si>
    <t>TP1237477</t>
  </si>
  <si>
    <t>TP1237479</t>
  </si>
  <si>
    <t>TP1237542</t>
  </si>
  <si>
    <t>TP1237556</t>
  </si>
  <si>
    <t>TP1237734</t>
  </si>
  <si>
    <t>TP1237774</t>
  </si>
  <si>
    <t>TP1238238</t>
  </si>
  <si>
    <t>TP1238244</t>
  </si>
  <si>
    <t>TP1238248</t>
  </si>
  <si>
    <t>TP1238303</t>
  </si>
  <si>
    <t>TP1238583</t>
  </si>
  <si>
    <t>TP1238644</t>
  </si>
  <si>
    <t>TP1238700</t>
  </si>
  <si>
    <t>TP1238719</t>
  </si>
  <si>
    <t>TP1238825</t>
  </si>
  <si>
    <t>TP1239032</t>
  </si>
  <si>
    <t>TP1239066</t>
  </si>
  <si>
    <t>TP1239144</t>
  </si>
  <si>
    <t>TP1239196</t>
  </si>
  <si>
    <t>TP1239251</t>
  </si>
  <si>
    <t>TP1239339</t>
  </si>
  <si>
    <t>TP1239600</t>
  </si>
  <si>
    <t>TP1239613</t>
  </si>
  <si>
    <t>TP1239800</t>
  </si>
  <si>
    <t>TP1239821</t>
  </si>
  <si>
    <t>TP1239863</t>
  </si>
  <si>
    <t>TP1239973</t>
  </si>
  <si>
    <t>TP1240075</t>
  </si>
  <si>
    <t>TP1240081</t>
  </si>
  <si>
    <t>TP1240101</t>
  </si>
  <si>
    <t>TP1240142</t>
  </si>
  <si>
    <t>TP1240505</t>
  </si>
  <si>
    <t>TP1240508</t>
  </si>
  <si>
    <t>TP1240544</t>
  </si>
  <si>
    <t>TP1240613</t>
  </si>
  <si>
    <t>TP1240618</t>
  </si>
  <si>
    <t>TP1240798</t>
  </si>
  <si>
    <t>TP1240799</t>
  </si>
  <si>
    <t>TP1241013</t>
  </si>
  <si>
    <t>TP1241040</t>
  </si>
  <si>
    <t>TP1241157</t>
  </si>
  <si>
    <t>TP1241194</t>
  </si>
  <si>
    <t>TP1241248</t>
  </si>
  <si>
    <t>TP1241259</t>
  </si>
  <si>
    <t>TP1241271</t>
  </si>
  <si>
    <t>TP1241299</t>
  </si>
  <si>
    <t>TP1241335</t>
  </si>
  <si>
    <t>TP1241350</t>
  </si>
  <si>
    <t>TP1241361</t>
  </si>
  <si>
    <t>TP1241503</t>
  </si>
  <si>
    <t>TP1241607</t>
  </si>
  <si>
    <t>TP1241719</t>
  </si>
  <si>
    <t>TP1241738</t>
  </si>
  <si>
    <t>TP1241747</t>
  </si>
  <si>
    <t>TP1241768</t>
  </si>
  <si>
    <t>TP1241770</t>
  </si>
  <si>
    <t>TP1241806</t>
  </si>
  <si>
    <t>TP1241929</t>
  </si>
  <si>
    <t>TP1241930</t>
  </si>
  <si>
    <t>TP1242005</t>
  </si>
  <si>
    <t>TP1242125</t>
  </si>
  <si>
    <t>TP1242131</t>
  </si>
  <si>
    <t>TP1242201</t>
  </si>
  <si>
    <t>TP1242246</t>
  </si>
  <si>
    <t>TP1242302</t>
  </si>
  <si>
    <t>TP1242416</t>
  </si>
  <si>
    <t>TP1242439</t>
  </si>
  <si>
    <t>TP1242505</t>
  </si>
  <si>
    <t>TP1242596</t>
  </si>
  <si>
    <t>TP1242678</t>
  </si>
  <si>
    <t>TP1242684</t>
  </si>
  <si>
    <t>TP1242709</t>
  </si>
  <si>
    <t>TP1242722</t>
  </si>
  <si>
    <t>TP1242757</t>
  </si>
  <si>
    <t>TP1242773</t>
  </si>
  <si>
    <t>TP1242803</t>
  </si>
  <si>
    <t>TP1242808</t>
  </si>
  <si>
    <t>TP1242812</t>
  </si>
  <si>
    <t>TP1242858</t>
  </si>
  <si>
    <t>TP1242881</t>
  </si>
  <si>
    <t>TP1242885</t>
  </si>
  <si>
    <t>TP1242903</t>
  </si>
  <si>
    <t>TP1242917</t>
  </si>
  <si>
    <t>TP1242948</t>
  </si>
  <si>
    <t>TP1242958</t>
  </si>
  <si>
    <t>TP1242965</t>
  </si>
  <si>
    <t>TP1243010</t>
  </si>
  <si>
    <t>TP1243013</t>
  </si>
  <si>
    <t>TP1243037</t>
  </si>
  <si>
    <t>TP1243055</t>
  </si>
  <si>
    <t>TP1243137</t>
  </si>
  <si>
    <t>TP1243158</t>
  </si>
  <si>
    <t>TP1243209</t>
  </si>
  <si>
    <t>TP1243215</t>
  </si>
  <si>
    <t>TP1243284</t>
  </si>
  <si>
    <t>TP1243385</t>
  </si>
  <si>
    <t>TP1243409</t>
  </si>
  <si>
    <t>TP1243427</t>
  </si>
  <si>
    <t>TP1243434</t>
  </si>
  <si>
    <t>TP1243455</t>
  </si>
  <si>
    <t>TP1243615</t>
  </si>
  <si>
    <t>TP1243630</t>
  </si>
  <si>
    <t>TP1243736</t>
  </si>
  <si>
    <t>TP1243783</t>
  </si>
  <si>
    <t>TP1243819</t>
  </si>
  <si>
    <t>TP1243820</t>
  </si>
  <si>
    <t>TP1243965</t>
  </si>
  <si>
    <t>TP1244068</t>
  </si>
  <si>
    <t>TP1244086</t>
  </si>
  <si>
    <t>TP1244093</t>
  </si>
  <si>
    <t>TP1244156</t>
  </si>
  <si>
    <t>TP1244161</t>
  </si>
  <si>
    <t>TP1244182</t>
  </si>
  <si>
    <t>TP1244212</t>
  </si>
  <si>
    <t>TP1244399</t>
  </si>
  <si>
    <t>TP1244443</t>
  </si>
  <si>
    <t>TP1244466</t>
  </si>
  <si>
    <t>TP1244481</t>
  </si>
  <si>
    <t>TP1244661</t>
  </si>
  <si>
    <t>TP1244753</t>
  </si>
  <si>
    <t>TP1244899</t>
  </si>
  <si>
    <t>TP1245004</t>
  </si>
  <si>
    <t>TP1245021</t>
  </si>
  <si>
    <t>TP1245112</t>
  </si>
  <si>
    <t>TP1245144</t>
  </si>
  <si>
    <t>TP1245167</t>
  </si>
  <si>
    <t>TP1245285</t>
  </si>
  <si>
    <t>TP1245299</t>
  </si>
  <si>
    <t>TP1245357</t>
  </si>
  <si>
    <t>TP1245403</t>
  </si>
  <si>
    <t>TP1245422</t>
  </si>
  <si>
    <t>TP1245442</t>
  </si>
  <si>
    <t>TP1245447</t>
  </si>
  <si>
    <t>TP1245513</t>
  </si>
  <si>
    <t>TP1245540</t>
  </si>
  <si>
    <t>TP1245564</t>
  </si>
  <si>
    <t>TP1245595</t>
  </si>
  <si>
    <t>TP1245708</t>
  </si>
  <si>
    <t>TP1245741</t>
  </si>
  <si>
    <t>TP1245745</t>
  </si>
  <si>
    <t>TP1245799</t>
  </si>
  <si>
    <t>TP1245956</t>
  </si>
  <si>
    <t>TP1245993</t>
  </si>
  <si>
    <t>TP1246078</t>
  </si>
  <si>
    <t>TP1246102</t>
  </si>
  <si>
    <t>TP1246149</t>
  </si>
  <si>
    <t>TP1246250</t>
  </si>
  <si>
    <t>TP1246310</t>
  </si>
  <si>
    <t>TP1246363</t>
  </si>
  <si>
    <t>TP1246487</t>
  </si>
  <si>
    <t>TP1246489</t>
  </si>
  <si>
    <t>TP1246543</t>
  </si>
  <si>
    <t>TP1246574</t>
  </si>
  <si>
    <t>TP1246584</t>
  </si>
  <si>
    <t>TP1246618</t>
  </si>
  <si>
    <t>TP1246626</t>
  </si>
  <si>
    <t>TP1246681</t>
  </si>
  <si>
    <t>TP1246937</t>
  </si>
  <si>
    <t>TP1247067</t>
  </si>
  <si>
    <t>TP1247076</t>
  </si>
  <si>
    <t>TP1247114</t>
  </si>
  <si>
    <t>TP1247319</t>
  </si>
  <si>
    <t>TP1247330</t>
  </si>
  <si>
    <t>TP1247409</t>
  </si>
  <si>
    <t>TP1247477</t>
  </si>
  <si>
    <t>TP1247492</t>
  </si>
  <si>
    <t>TP1247760</t>
  </si>
  <si>
    <t>TP1247814</t>
  </si>
  <si>
    <t>TP1247830</t>
  </si>
  <si>
    <t>TP1247885</t>
  </si>
  <si>
    <t>TP1247924</t>
  </si>
  <si>
    <t>TP1247989</t>
  </si>
  <si>
    <t>TP1248001</t>
  </si>
  <si>
    <t>TP1248038</t>
  </si>
  <si>
    <t>TP1248039</t>
  </si>
  <si>
    <t>TP1248173</t>
  </si>
  <si>
    <t>TP1248247</t>
  </si>
  <si>
    <t>TP1248285</t>
  </si>
  <si>
    <t>TP1248423</t>
  </si>
  <si>
    <t>TP1248463</t>
  </si>
  <si>
    <t>TP1248514</t>
  </si>
  <si>
    <t>TP1248568</t>
  </si>
  <si>
    <t>TP1248779</t>
  </si>
  <si>
    <t>TP1248796</t>
  </si>
  <si>
    <t>TP1248818</t>
  </si>
  <si>
    <t>TP1248832</t>
  </si>
  <si>
    <t>TP1248844</t>
  </si>
  <si>
    <t>TP1248879</t>
  </si>
  <si>
    <t>TP1248938</t>
  </si>
  <si>
    <t>TP1249095</t>
  </si>
  <si>
    <t>TP1249096</t>
  </si>
  <si>
    <t>TP1249107</t>
  </si>
  <si>
    <t>TP1249113</t>
  </si>
  <si>
    <t>TP1249212</t>
  </si>
  <si>
    <t>TP1249334</t>
  </si>
  <si>
    <t>TP1249382</t>
  </si>
  <si>
    <t>TP1249414</t>
  </si>
  <si>
    <t>TP1249457</t>
  </si>
  <si>
    <t>TP1249478</t>
  </si>
  <si>
    <t>TP1249520</t>
  </si>
  <si>
    <t>TP1249539</t>
  </si>
  <si>
    <t>TP1249688</t>
  </si>
  <si>
    <t>TP1249751</t>
  </si>
  <si>
    <t>TP1249756</t>
  </si>
  <si>
    <t>TP1249838</t>
  </si>
  <si>
    <t>TP1249988</t>
  </si>
  <si>
    <t>TP1250021</t>
  </si>
  <si>
    <t>TP1250174</t>
  </si>
  <si>
    <t>TP1250260</t>
  </si>
  <si>
    <t>TP1250346</t>
  </si>
  <si>
    <t>TP1250399</t>
  </si>
  <si>
    <t>TP1250411</t>
  </si>
  <si>
    <t>TP1250446</t>
  </si>
  <si>
    <t>TP1250492</t>
  </si>
  <si>
    <t>TP1250524</t>
  </si>
  <si>
    <t>TP1250550</t>
  </si>
  <si>
    <t>TP1250588</t>
  </si>
  <si>
    <t>TP1250734</t>
  </si>
  <si>
    <t>TP1250869</t>
  </si>
  <si>
    <t>TP1250919</t>
  </si>
  <si>
    <t>TP1250921</t>
  </si>
  <si>
    <t>TP1250993</t>
  </si>
  <si>
    <t>TP1251020</t>
  </si>
  <si>
    <t>TP1251046</t>
  </si>
  <si>
    <t>TP1251067</t>
  </si>
  <si>
    <t>TP1251115</t>
  </si>
  <si>
    <t>TP1251193</t>
  </si>
  <si>
    <t>TP1251267</t>
  </si>
  <si>
    <t>TP1251275</t>
  </si>
  <si>
    <t>TP1251350</t>
  </si>
  <si>
    <t>TP1251359</t>
  </si>
  <si>
    <t>TP1251409</t>
  </si>
  <si>
    <t>TP1251415</t>
  </si>
  <si>
    <t>TP1251472</t>
  </si>
  <si>
    <t>TP1251494</t>
  </si>
  <si>
    <t>TP1251520</t>
  </si>
  <si>
    <t>TP1251568</t>
  </si>
  <si>
    <t>TP1251590</t>
  </si>
  <si>
    <t>TP1251654</t>
  </si>
  <si>
    <t>TP1251703</t>
  </si>
  <si>
    <t>TP1251787</t>
  </si>
  <si>
    <t>TP1251818</t>
  </si>
  <si>
    <t>TP1251861</t>
  </si>
  <si>
    <t>TP1251961</t>
  </si>
  <si>
    <t>TP1251965</t>
  </si>
  <si>
    <t>TP1252100</t>
  </si>
  <si>
    <t>TP1252102</t>
  </si>
  <si>
    <t>TP1252106</t>
  </si>
  <si>
    <t>TP1252152</t>
  </si>
  <si>
    <t>TP1252188</t>
  </si>
  <si>
    <t>TP1252197</t>
  </si>
  <si>
    <t>TP1252401</t>
  </si>
  <si>
    <t>TP1252518</t>
  </si>
  <si>
    <t>TP1252533</t>
  </si>
  <si>
    <t>TP1252633</t>
  </si>
  <si>
    <t>TP1252677</t>
  </si>
  <si>
    <t>TP1252756</t>
  </si>
  <si>
    <t>TP1252901</t>
  </si>
  <si>
    <t>TP1252920</t>
  </si>
  <si>
    <t>TP1253070</t>
  </si>
  <si>
    <t>TP1253111</t>
  </si>
  <si>
    <t>TP1253114</t>
  </si>
  <si>
    <t>TP1253170</t>
  </si>
  <si>
    <t>TP1253172</t>
  </si>
  <si>
    <t>TP1253448</t>
  </si>
  <si>
    <t>TP1253495</t>
  </si>
  <si>
    <t>TP1253498</t>
  </si>
  <si>
    <t>TP1253514</t>
  </si>
  <si>
    <t>TP1253634</t>
  </si>
  <si>
    <t>TP1253662</t>
  </si>
  <si>
    <t>TP1253673</t>
  </si>
  <si>
    <t>TP1253765</t>
  </si>
  <si>
    <t>TP1253835</t>
  </si>
  <si>
    <t>TP1253843</t>
  </si>
  <si>
    <t>TP1253890</t>
  </si>
  <si>
    <t>TP1253899</t>
  </si>
  <si>
    <t>TP1253947</t>
  </si>
  <si>
    <t>TP1253977</t>
  </si>
  <si>
    <t>TP1253985</t>
  </si>
  <si>
    <t>TP1254049</t>
  </si>
  <si>
    <t>TP1254106</t>
  </si>
  <si>
    <t>TP1254352</t>
  </si>
  <si>
    <t>TP1254439</t>
  </si>
  <si>
    <t>TP1254591</t>
  </si>
  <si>
    <t>TP1254648</t>
  </si>
  <si>
    <t>TP1254730</t>
  </si>
  <si>
    <t>TP1254766</t>
  </si>
  <si>
    <t>TP1254810</t>
  </si>
  <si>
    <t>TP1254833</t>
  </si>
  <si>
    <t>TP1254847</t>
  </si>
  <si>
    <t>TP1254866</t>
  </si>
  <si>
    <t>TP1254872</t>
  </si>
  <si>
    <t>TP1254873</t>
  </si>
  <si>
    <t>TP1254950</t>
  </si>
  <si>
    <t>TP1254958</t>
  </si>
  <si>
    <t>TP1254973</t>
  </si>
  <si>
    <t>TP1254980</t>
  </si>
  <si>
    <t>TP1255073</t>
  </si>
  <si>
    <t>TP1255136</t>
  </si>
  <si>
    <t>TP1255138</t>
  </si>
  <si>
    <t>TP1255261</t>
  </si>
  <si>
    <t>TP1255297</t>
  </si>
  <si>
    <t>TP1255453</t>
  </si>
  <si>
    <t>TP1255509</t>
  </si>
  <si>
    <t>TP1255555</t>
  </si>
  <si>
    <t>TP1255657</t>
  </si>
  <si>
    <t>TP1255676</t>
  </si>
  <si>
    <t>TP1255716</t>
  </si>
  <si>
    <t>TP1255744</t>
  </si>
  <si>
    <t>TP1255794</t>
  </si>
  <si>
    <t>TP1255816</t>
  </si>
  <si>
    <t>TP1255868</t>
  </si>
  <si>
    <t>TP1255930</t>
  </si>
  <si>
    <t>TP1255945</t>
  </si>
  <si>
    <t>TP1255957</t>
  </si>
  <si>
    <t>TP1255974</t>
  </si>
  <si>
    <t>TP1256113</t>
  </si>
  <si>
    <t>TP1256117</t>
  </si>
  <si>
    <t>TP1256120</t>
  </si>
  <si>
    <t>TP1256235</t>
  </si>
  <si>
    <t>TP1256343</t>
  </si>
  <si>
    <t>TP1256375</t>
  </si>
  <si>
    <t>TP1256411</t>
  </si>
  <si>
    <t>TP1256445</t>
  </si>
  <si>
    <t>TP1256455</t>
  </si>
  <si>
    <t>TP1256458</t>
  </si>
  <si>
    <t>TP1256472</t>
  </si>
  <si>
    <t>TP1256498</t>
  </si>
  <si>
    <t>TP1256502</t>
  </si>
  <si>
    <t>TP1256556</t>
  </si>
  <si>
    <t>TP1256578</t>
  </si>
  <si>
    <t>TP1256600</t>
  </si>
  <si>
    <t>TP1256642</t>
  </si>
  <si>
    <t>TP1256707</t>
  </si>
  <si>
    <t>TP1256718</t>
  </si>
  <si>
    <t>TP1256743</t>
  </si>
  <si>
    <t>TP1256829</t>
  </si>
  <si>
    <t>TP1256835</t>
  </si>
  <si>
    <t>TP1256881</t>
  </si>
  <si>
    <t>TP1256911</t>
  </si>
  <si>
    <t>TP1256959</t>
  </si>
  <si>
    <t>TP1257087</t>
  </si>
  <si>
    <t>TP1257091</t>
  </si>
  <si>
    <t>TP1257104</t>
  </si>
  <si>
    <t>TP1257112</t>
  </si>
  <si>
    <t>TP1257130</t>
  </si>
  <si>
    <t>TP1257169</t>
  </si>
  <si>
    <t>TP1257198</t>
  </si>
  <si>
    <t>TP1257271</t>
  </si>
  <si>
    <t>TP1257324</t>
  </si>
  <si>
    <t>TP1257367</t>
  </si>
  <si>
    <t>TP1257596</t>
  </si>
  <si>
    <t>TP1257615</t>
  </si>
  <si>
    <t>TP1257679</t>
  </si>
  <si>
    <t>TP1257834</t>
  </si>
  <si>
    <t>TP1257840</t>
  </si>
  <si>
    <t>TP1257881</t>
  </si>
  <si>
    <t>TP1257939</t>
  </si>
  <si>
    <t>TP1258181</t>
  </si>
  <si>
    <t>TP1258336</t>
  </si>
  <si>
    <t>TP1258506</t>
  </si>
  <si>
    <t>TP1258522</t>
  </si>
  <si>
    <t>TP1258605</t>
  </si>
  <si>
    <t>TP1258663</t>
  </si>
  <si>
    <t>TP1258807</t>
  </si>
  <si>
    <t>TP1258824</t>
  </si>
  <si>
    <t>TP1258850</t>
  </si>
  <si>
    <t>TP1258947</t>
  </si>
  <si>
    <t>TP1258977</t>
  </si>
  <si>
    <t>TP1259065</t>
  </si>
  <si>
    <t>TP1259163</t>
  </si>
  <si>
    <t>TP1259171</t>
  </si>
  <si>
    <t>TP1259220</t>
  </si>
  <si>
    <t>TP1259253</t>
  </si>
  <si>
    <t>TP1259287</t>
  </si>
  <si>
    <t>TP1259489</t>
  </si>
  <si>
    <t>TP1259561</t>
  </si>
  <si>
    <t>TP1259857</t>
  </si>
  <si>
    <t>TP1259887</t>
  </si>
  <si>
    <t>TP1260138</t>
  </si>
  <si>
    <t>TP1260252</t>
  </si>
  <si>
    <t>TP1260287</t>
  </si>
  <si>
    <t>TP1260292</t>
  </si>
  <si>
    <t>TP1260294</t>
  </si>
  <si>
    <t>TP1260315</t>
  </si>
  <si>
    <t>TP1260442</t>
  </si>
  <si>
    <t>TP1260649</t>
  </si>
  <si>
    <t>TP1260663</t>
  </si>
  <si>
    <t>TP1260683</t>
  </si>
  <si>
    <t>TP1260688</t>
  </si>
  <si>
    <t>TP1260746</t>
  </si>
  <si>
    <t>TP1260824</t>
  </si>
  <si>
    <t>TP1260866</t>
  </si>
  <si>
    <t>TP1260916</t>
  </si>
  <si>
    <t>TP1261043</t>
  </si>
  <si>
    <t>TP1261048</t>
  </si>
  <si>
    <t>TP1261057</t>
  </si>
  <si>
    <t>TP1261077</t>
  </si>
  <si>
    <t>TP1261100</t>
  </si>
  <si>
    <t>TP1261185</t>
  </si>
  <si>
    <t>TP1261238</t>
  </si>
  <si>
    <t>TP1261275</t>
  </si>
  <si>
    <t>TP1261332</t>
  </si>
  <si>
    <t>TP1261392</t>
  </si>
  <si>
    <t>TP1261439</t>
  </si>
  <si>
    <t>TP1261475</t>
  </si>
  <si>
    <t>TP1261486</t>
  </si>
  <si>
    <t>TP1261647</t>
  </si>
  <si>
    <t>TP1261817</t>
  </si>
  <si>
    <t>TP1261869</t>
  </si>
  <si>
    <t>TP1261900</t>
  </si>
  <si>
    <t>TP1261963</t>
  </si>
  <si>
    <t>TP1261979</t>
  </si>
  <si>
    <t>TP1262139</t>
  </si>
  <si>
    <t>TP1262153</t>
  </si>
  <si>
    <t>TP1262210</t>
  </si>
  <si>
    <t>TP1262214</t>
  </si>
  <si>
    <t>TP1262414</t>
  </si>
  <si>
    <t>TP1262623</t>
  </si>
  <si>
    <t>TP1262626</t>
  </si>
  <si>
    <t>TP1262683</t>
  </si>
  <si>
    <t>TP1262692</t>
  </si>
  <si>
    <t>TP1262700</t>
  </si>
  <si>
    <t>TP1262775</t>
  </si>
  <si>
    <t>TP1262820</t>
  </si>
  <si>
    <t>TP1262838</t>
  </si>
  <si>
    <t>TP1262841</t>
  </si>
  <si>
    <t>TP1262851</t>
  </si>
  <si>
    <t>TP1262872</t>
  </si>
  <si>
    <t>TP1262893</t>
  </si>
  <si>
    <t>TP1262907</t>
  </si>
  <si>
    <t>TP1262925</t>
  </si>
  <si>
    <t>TP1263025</t>
  </si>
  <si>
    <t>TP1263036</t>
  </si>
  <si>
    <t>TP1263163</t>
  </si>
  <si>
    <t>TP1263202</t>
  </si>
  <si>
    <t>TP1263276</t>
  </si>
  <si>
    <t>TP1263302</t>
  </si>
  <si>
    <t>TP1263313</t>
  </si>
  <si>
    <t>TP1263335</t>
  </si>
  <si>
    <t>TP1263377</t>
  </si>
  <si>
    <t>TP1263443</t>
  </si>
  <si>
    <t>TP1263449</t>
  </si>
  <si>
    <t>TP1263513</t>
  </si>
  <si>
    <t>TP1263585</t>
  </si>
  <si>
    <t>TP1263658</t>
  </si>
  <si>
    <t>TP1263728</t>
  </si>
  <si>
    <t>TP1263751</t>
  </si>
  <si>
    <t>TP1263768</t>
  </si>
  <si>
    <t>TP1263815</t>
  </si>
  <si>
    <t>TP1263866</t>
  </si>
  <si>
    <t>TP1263934</t>
  </si>
  <si>
    <t>TP1263979</t>
  </si>
  <si>
    <t>TP1264009</t>
  </si>
  <si>
    <t>TP1264040</t>
  </si>
  <si>
    <t>TP1264059</t>
  </si>
  <si>
    <t>TP1264166</t>
  </si>
  <si>
    <t>TP1264238</t>
  </si>
  <si>
    <t>TP1264364</t>
  </si>
  <si>
    <t>TP1264430</t>
  </si>
  <si>
    <t>TP1264473</t>
  </si>
  <si>
    <t>TP1264479</t>
  </si>
  <si>
    <t>TP1264624</t>
  </si>
  <si>
    <t>TP1264968</t>
  </si>
  <si>
    <t>TP1265015</t>
  </si>
  <si>
    <t>TP1265020</t>
  </si>
  <si>
    <t>TP1265291</t>
  </si>
  <si>
    <t>TP1265392</t>
  </si>
  <si>
    <t>TP1265645</t>
  </si>
  <si>
    <t>TP1265761</t>
  </si>
  <si>
    <t>TP1265794</t>
  </si>
  <si>
    <t>TP1265922</t>
  </si>
  <si>
    <t>TP1265926</t>
  </si>
  <si>
    <t>TP1265933</t>
  </si>
  <si>
    <t>TP1265937</t>
  </si>
  <si>
    <t>TP1266055</t>
  </si>
  <si>
    <t>TP1266158</t>
  </si>
  <si>
    <t>TP1266207</t>
  </si>
  <si>
    <t>TP1266245</t>
  </si>
  <si>
    <t>TP1266340</t>
  </si>
  <si>
    <t>TP1266356</t>
  </si>
  <si>
    <t>TP1266373</t>
  </si>
  <si>
    <t>TP1266699</t>
  </si>
  <si>
    <t>TP1266759</t>
  </si>
  <si>
    <t>TP1266802</t>
  </si>
  <si>
    <t>TP1266849</t>
  </si>
  <si>
    <t>TP1266866</t>
  </si>
  <si>
    <t>TP1266869</t>
  </si>
  <si>
    <t>TP1266924</t>
  </si>
  <si>
    <t>TP1266950</t>
  </si>
  <si>
    <t>TP1267198</t>
  </si>
  <si>
    <t>TP1267202</t>
  </si>
  <si>
    <t>TP1267260</t>
  </si>
  <si>
    <t>TP1267269</t>
  </si>
  <si>
    <t>TP1267274</t>
  </si>
  <si>
    <t>TP1267340</t>
  </si>
  <si>
    <t>TP1267342</t>
  </si>
  <si>
    <t>TP1267349</t>
  </si>
  <si>
    <t>TP1267351</t>
  </si>
  <si>
    <t>TP1267469</t>
  </si>
  <si>
    <t>TP1267480</t>
  </si>
  <si>
    <t>TP1267526</t>
  </si>
  <si>
    <t>TP1267637</t>
  </si>
  <si>
    <t>TP1267911</t>
  </si>
  <si>
    <t>TP1267929</t>
  </si>
  <si>
    <t>TP1267959</t>
  </si>
  <si>
    <t>TP1267977</t>
  </si>
  <si>
    <t>TP1268018</t>
  </si>
  <si>
    <t>TP1268152</t>
  </si>
  <si>
    <t>TP1268195</t>
  </si>
  <si>
    <t>TP1268216</t>
  </si>
  <si>
    <t>TP1268254</t>
  </si>
  <si>
    <t>TP1268442</t>
  </si>
  <si>
    <t>TP1268451</t>
  </si>
  <si>
    <t>TP1268482</t>
  </si>
  <si>
    <t>TP1268538</t>
  </si>
  <si>
    <t>TP1268541</t>
  </si>
  <si>
    <t>TP1268571</t>
  </si>
  <si>
    <t>TP1268585</t>
  </si>
  <si>
    <t>TP1268630</t>
  </si>
  <si>
    <t>TP1268640</t>
  </si>
  <si>
    <t>TP1268689</t>
  </si>
  <si>
    <t>TP1268703</t>
  </si>
  <si>
    <t>TP1268722</t>
  </si>
  <si>
    <t>TP1268750</t>
  </si>
  <si>
    <t>TP1268751</t>
  </si>
  <si>
    <t>TP1268778</t>
  </si>
  <si>
    <t>TP1268780</t>
  </si>
  <si>
    <t>TP1268817</t>
  </si>
  <si>
    <t>TP1268841</t>
  </si>
  <si>
    <t>TP1268903</t>
  </si>
  <si>
    <t>TP1268920</t>
  </si>
  <si>
    <t>TP1268977</t>
  </si>
  <si>
    <t>TP1269088</t>
  </si>
  <si>
    <t>TP1269097</t>
  </si>
  <si>
    <t>TP1269176</t>
  </si>
  <si>
    <t>TP1269238</t>
  </si>
  <si>
    <t>TP1269391</t>
  </si>
  <si>
    <t>TP1269599</t>
  </si>
  <si>
    <t>TP1269743</t>
  </si>
  <si>
    <t>TP1269767</t>
  </si>
  <si>
    <t>TP1269843</t>
  </si>
  <si>
    <t>TP1269904</t>
  </si>
  <si>
    <t>TP1270028</t>
  </si>
  <si>
    <t>TP1270123</t>
  </si>
  <si>
    <t>TP1270252</t>
  </si>
  <si>
    <t>TP1270259</t>
  </si>
  <si>
    <t>TP1270297</t>
  </si>
  <si>
    <t>TP1270439</t>
  </si>
  <si>
    <t>TP1270448</t>
  </si>
  <si>
    <t>TP1270458</t>
  </si>
  <si>
    <t>TP1270543</t>
  </si>
  <si>
    <t>TP1270627</t>
  </si>
  <si>
    <t>TP1270687</t>
  </si>
  <si>
    <t>TP1270744</t>
  </si>
  <si>
    <t>TP1270786</t>
  </si>
  <si>
    <t>TP1270826</t>
  </si>
  <si>
    <t>TP1270868</t>
  </si>
  <si>
    <t>TP1270956</t>
  </si>
  <si>
    <t>TP1270963</t>
  </si>
  <si>
    <t>TP1271055</t>
  </si>
  <si>
    <t>TP1271062</t>
  </si>
  <si>
    <t>TP1271081</t>
  </si>
  <si>
    <t>TP1271149</t>
  </si>
  <si>
    <t>TP1271168</t>
  </si>
  <si>
    <t>TP1271256</t>
  </si>
  <si>
    <t>TP1271309</t>
  </si>
  <si>
    <t>TP1271311</t>
  </si>
  <si>
    <t>TP1271315</t>
  </si>
  <si>
    <t>TP1271338</t>
  </si>
  <si>
    <t>TP1271472</t>
  </si>
  <si>
    <t>TP1271482</t>
  </si>
  <si>
    <t>TP1271715</t>
  </si>
  <si>
    <t>TP1271805</t>
  </si>
  <si>
    <t>TP1271833</t>
  </si>
  <si>
    <t>TP1271892</t>
  </si>
  <si>
    <t>TP1271938</t>
  </si>
  <si>
    <t>TP1271986</t>
  </si>
  <si>
    <t>TP1272031</t>
  </si>
  <si>
    <t>TP1272056</t>
  </si>
  <si>
    <t>TP1272149</t>
  </si>
  <si>
    <t>TP1272211</t>
  </si>
  <si>
    <t>TP1272212</t>
  </si>
  <si>
    <t>TP1272264</t>
  </si>
  <si>
    <t>TP1272318</t>
  </si>
  <si>
    <t>TP1272338</t>
  </si>
  <si>
    <t>TP1272344</t>
  </si>
  <si>
    <t>TP1272351</t>
  </si>
  <si>
    <t>TP1272378</t>
  </si>
  <si>
    <t>TP1272417</t>
  </si>
  <si>
    <t>TP1272419</t>
  </si>
  <si>
    <t>TP1272477</t>
  </si>
  <si>
    <t>TP1272485</t>
  </si>
  <si>
    <t>TP1272496</t>
  </si>
  <si>
    <t>TP1272556</t>
  </si>
  <si>
    <t>TP1272570</t>
  </si>
  <si>
    <t>TP1272574</t>
  </si>
  <si>
    <t>TP1272696</t>
  </si>
  <si>
    <t>TP1272710</t>
  </si>
  <si>
    <t>TP1272793</t>
  </si>
  <si>
    <t>TP1272828</t>
  </si>
  <si>
    <t>TP1272933</t>
  </si>
  <si>
    <t>TP1273110</t>
  </si>
  <si>
    <t>TP1273141</t>
  </si>
  <si>
    <t>TP1273278</t>
  </si>
  <si>
    <t>TP1273289</t>
  </si>
  <si>
    <t>TP1273310</t>
  </si>
  <si>
    <t>TP1273474</t>
  </si>
  <si>
    <t>TP1273496</t>
  </si>
  <si>
    <t>TP1273524</t>
  </si>
  <si>
    <t>TP1273527</t>
  </si>
  <si>
    <t>TP1273543</t>
  </si>
  <si>
    <t>TP1273592</t>
  </si>
  <si>
    <t>TP1273751</t>
  </si>
  <si>
    <t>TP1273759</t>
  </si>
  <si>
    <t>TP1274023</t>
  </si>
  <si>
    <t>TP1274254</t>
  </si>
  <si>
    <t>TP1274263</t>
  </si>
  <si>
    <t>TP1274341</t>
  </si>
  <si>
    <t>TP1274787</t>
  </si>
  <si>
    <t>TP1274789</t>
  </si>
  <si>
    <t>TP1274885</t>
  </si>
  <si>
    <t>TP1274894</t>
  </si>
  <si>
    <t>TP1274931</t>
  </si>
  <si>
    <t>TP1275061</t>
  </si>
  <si>
    <t>TP1275124</t>
  </si>
  <si>
    <t>TP1275218</t>
  </si>
  <si>
    <t>TP1275363</t>
  </si>
  <si>
    <t>TP1275388</t>
  </si>
  <si>
    <t>TP1275567</t>
  </si>
  <si>
    <t>TP1275574</t>
  </si>
  <si>
    <t>TP1275603</t>
  </si>
  <si>
    <t>TP1275628</t>
  </si>
  <si>
    <t>TP1275632</t>
  </si>
  <si>
    <t>TP1275672</t>
  </si>
  <si>
    <t>TP1275729</t>
  </si>
  <si>
    <t>TP1275741</t>
  </si>
  <si>
    <t>TP1275746</t>
  </si>
  <si>
    <t>TP1275752</t>
  </si>
  <si>
    <t>TP1275880</t>
  </si>
  <si>
    <t>TP1275889</t>
  </si>
  <si>
    <t>TP1275927</t>
  </si>
  <si>
    <t>TP1275972</t>
  </si>
  <si>
    <t>TP1276187</t>
  </si>
  <si>
    <t>TP1276226</t>
  </si>
  <si>
    <t>TP1276278</t>
  </si>
  <si>
    <t>TP1276289</t>
  </si>
  <si>
    <t>TP1276364</t>
  </si>
  <si>
    <t>TP1276462</t>
  </si>
  <si>
    <t>TP1276468</t>
  </si>
  <si>
    <t>TP1276684</t>
  </si>
  <si>
    <t>TP1276704</t>
  </si>
  <si>
    <t>TP1276738</t>
  </si>
  <si>
    <t>TP1276771</t>
  </si>
  <si>
    <t>TP1276949</t>
  </si>
  <si>
    <t>TP1277242</t>
  </si>
  <si>
    <t>TP1277330</t>
  </si>
  <si>
    <t>TP1277409</t>
  </si>
  <si>
    <t>TP1277415</t>
  </si>
  <si>
    <t>TP1277423</t>
  </si>
  <si>
    <t>TP1277536</t>
  </si>
  <si>
    <t>TP1277595</t>
  </si>
  <si>
    <t>TP1277784</t>
  </si>
  <si>
    <t>TP1277808</t>
  </si>
  <si>
    <t>TP1277861</t>
  </si>
  <si>
    <t>TP1277966</t>
  </si>
  <si>
    <t>TP1277978</t>
  </si>
  <si>
    <t>TP1277994</t>
  </si>
  <si>
    <t>TP1278000</t>
  </si>
  <si>
    <t>TP1278036</t>
  </si>
  <si>
    <t>TP1278081</t>
  </si>
  <si>
    <t>TP1278134</t>
  </si>
  <si>
    <t>TP1278150</t>
  </si>
  <si>
    <t>TP1278155</t>
  </si>
  <si>
    <t>TP1278187</t>
  </si>
  <si>
    <t>TP1278217</t>
  </si>
  <si>
    <t>TP1278219</t>
  </si>
  <si>
    <t>TP1278246</t>
  </si>
  <si>
    <t>TP1278278</t>
  </si>
  <si>
    <t>TP1278283</t>
  </si>
  <si>
    <t>TP1278414</t>
  </si>
  <si>
    <t>TP1278464</t>
  </si>
  <si>
    <t>TP1278606</t>
  </si>
  <si>
    <t>TP1278615</t>
  </si>
  <si>
    <t>TP1278633</t>
  </si>
  <si>
    <t>TP1278744</t>
  </si>
  <si>
    <t>TP1278819</t>
  </si>
  <si>
    <t>TP1278865</t>
  </si>
  <si>
    <t>TP1278989</t>
  </si>
  <si>
    <t>TP1279013</t>
  </si>
  <si>
    <t>TP1279035</t>
  </si>
  <si>
    <t>TP1279045</t>
  </si>
  <si>
    <t>TP1279098</t>
  </si>
  <si>
    <t>TP1279193</t>
  </si>
  <si>
    <t>TP1279200</t>
  </si>
  <si>
    <t>TP1279212</t>
  </si>
  <si>
    <t>TP1279411</t>
  </si>
  <si>
    <t>TP1279586</t>
  </si>
  <si>
    <t>TP1279660</t>
  </si>
  <si>
    <t>TP1279695</t>
  </si>
  <si>
    <t>TP1279699</t>
  </si>
  <si>
    <t>TP1279818</t>
  </si>
  <si>
    <t>TP1279895</t>
  </si>
  <si>
    <t>TP1279908</t>
  </si>
  <si>
    <t>TP1279985</t>
  </si>
  <si>
    <t>TP1280018</t>
  </si>
  <si>
    <t>TP1280039</t>
  </si>
  <si>
    <t>TP1280049</t>
  </si>
  <si>
    <t>TP1280120</t>
  </si>
  <si>
    <t>TP1280165</t>
  </si>
  <si>
    <t>TP1280203</t>
  </si>
  <si>
    <t>TP1280274</t>
  </si>
  <si>
    <t>TP1280352</t>
  </si>
  <si>
    <t>TP1280376</t>
  </si>
  <si>
    <t>TP1280405</t>
  </si>
  <si>
    <t>TP1280475</t>
  </si>
  <si>
    <t>TP1280479</t>
  </si>
  <si>
    <t>TP1280524</t>
  </si>
  <si>
    <t>TP1280528</t>
  </si>
  <si>
    <t>TP1280531</t>
  </si>
  <si>
    <t>TP1280623</t>
  </si>
  <si>
    <t>TP1280640</t>
  </si>
  <si>
    <t>TP1281007</t>
  </si>
  <si>
    <t>TP1281019</t>
  </si>
  <si>
    <t>TP1281273</t>
  </si>
  <si>
    <t>TP1281313</t>
  </si>
  <si>
    <t>TP1281337</t>
  </si>
  <si>
    <t>TP1281372</t>
  </si>
  <si>
    <t>TP1281465</t>
  </si>
  <si>
    <t>TP1281534</t>
  </si>
  <si>
    <t>TP1281541</t>
  </si>
  <si>
    <t>TP1281974</t>
  </si>
  <si>
    <t>TP1282088</t>
  </si>
  <si>
    <t>TP1282105</t>
  </si>
  <si>
    <t>TP1282127</t>
  </si>
  <si>
    <t>TP1282284</t>
  </si>
  <si>
    <t>TP1282294</t>
  </si>
  <si>
    <t>TP1282519</t>
  </si>
  <si>
    <t>TP1282659</t>
  </si>
  <si>
    <t>TP1282834</t>
  </si>
  <si>
    <t>TP1283330</t>
  </si>
  <si>
    <t>TP1283418</t>
  </si>
  <si>
    <t>TP1283425</t>
  </si>
  <si>
    <t>TP1283465</t>
  </si>
  <si>
    <t>TP1283624</t>
  </si>
  <si>
    <t>TP1283654</t>
  </si>
  <si>
    <t>TP1283661</t>
  </si>
  <si>
    <t>TP1283668</t>
  </si>
  <si>
    <t>TP1283678</t>
  </si>
  <si>
    <t>TP1283713</t>
  </si>
  <si>
    <t>TP1283811</t>
  </si>
  <si>
    <t>TP1283854</t>
  </si>
  <si>
    <t>TP1283869</t>
  </si>
  <si>
    <t>TP1283881</t>
  </si>
  <si>
    <t>TP1283925</t>
  </si>
  <si>
    <t>TP1283936</t>
  </si>
  <si>
    <t>TP1283938</t>
  </si>
  <si>
    <t>TP1283968</t>
  </si>
  <si>
    <t>TP1284034</t>
  </si>
  <si>
    <t>TP1284091</t>
  </si>
  <si>
    <t>TP1284101</t>
  </si>
  <si>
    <t>TP1284103</t>
  </si>
  <si>
    <t>TP1284141</t>
  </si>
  <si>
    <t>TP1284224</t>
  </si>
  <si>
    <t>TP1284228</t>
  </si>
  <si>
    <t>TP1284267</t>
  </si>
  <si>
    <t>TP1284288</t>
  </si>
  <si>
    <t>TP1284294</t>
  </si>
  <si>
    <t>TP1284344</t>
  </si>
  <si>
    <t>TP1284378</t>
  </si>
  <si>
    <t>TP1284384</t>
  </si>
  <si>
    <t>TP1284448</t>
  </si>
  <si>
    <t>TP1284475</t>
  </si>
  <si>
    <t>TP1284503</t>
  </si>
  <si>
    <t>TP1284514</t>
  </si>
  <si>
    <t>TP1284520</t>
  </si>
  <si>
    <t>TP1284559</t>
  </si>
  <si>
    <t>TP1284620</t>
  </si>
  <si>
    <t>TP1284628</t>
  </si>
  <si>
    <t>TP1284635</t>
  </si>
  <si>
    <t>TP1284754</t>
  </si>
  <si>
    <t>TP1284756</t>
  </si>
  <si>
    <t>TP1284786</t>
  </si>
  <si>
    <t>TP1284952</t>
  </si>
  <si>
    <t>TP1285583</t>
  </si>
  <si>
    <t>TP1285647</t>
  </si>
  <si>
    <t>TP1285661</t>
  </si>
  <si>
    <t>TP1285666</t>
  </si>
  <si>
    <t>TP1286055</t>
  </si>
  <si>
    <t>TP1286083</t>
  </si>
  <si>
    <t>TP1286086</t>
  </si>
  <si>
    <t>TP1286119</t>
  </si>
  <si>
    <t>TP1286127</t>
  </si>
  <si>
    <t>TP1286135</t>
  </si>
  <si>
    <t>TP1286154</t>
  </si>
  <si>
    <t>TP1286321</t>
  </si>
  <si>
    <t>TP1286344</t>
  </si>
  <si>
    <t>TP1286414</t>
  </si>
  <si>
    <t>TP1286426</t>
  </si>
  <si>
    <t>TP1286429</t>
  </si>
  <si>
    <t>TP1286435</t>
  </si>
  <si>
    <t>TP1286446</t>
  </si>
  <si>
    <t>TP1286469</t>
  </si>
  <si>
    <t>TP1286527</t>
  </si>
  <si>
    <t>TP1286575</t>
  </si>
  <si>
    <t>TP1286617</t>
  </si>
  <si>
    <t>TP1286631</t>
  </si>
  <si>
    <t>TP1286667</t>
  </si>
  <si>
    <t>TP1286694</t>
  </si>
  <si>
    <t>TP1286748</t>
  </si>
  <si>
    <t>TP1286770</t>
  </si>
  <si>
    <t>TP1286824</t>
  </si>
  <si>
    <t>TP1286870</t>
  </si>
  <si>
    <t>TP1286871</t>
  </si>
  <si>
    <t>TP1286978</t>
  </si>
  <si>
    <t>TP1286999</t>
  </si>
  <si>
    <t>TP1287076</t>
  </si>
  <si>
    <t>TP1287189</t>
  </si>
  <si>
    <t>TP1287230</t>
  </si>
  <si>
    <t>TP1287337</t>
  </si>
  <si>
    <t>TP1287339</t>
  </si>
  <si>
    <t>TP1287347</t>
  </si>
  <si>
    <t>TP1287384</t>
  </si>
  <si>
    <t>TP1287422</t>
  </si>
  <si>
    <t>TP1287436</t>
  </si>
  <si>
    <t>TP1287450</t>
  </si>
  <si>
    <t>TP1287455</t>
  </si>
  <si>
    <t>TP1287488</t>
  </si>
  <si>
    <t>TP1287678</t>
  </si>
  <si>
    <t>TP1287778</t>
  </si>
  <si>
    <t>TP1287869</t>
  </si>
  <si>
    <t>TP1287896</t>
  </si>
  <si>
    <t>TP1287907</t>
  </si>
  <si>
    <t>TP1287919</t>
  </si>
  <si>
    <t>TP1287938</t>
  </si>
  <si>
    <t>TP1288084</t>
  </si>
  <si>
    <t>TP1288091</t>
  </si>
  <si>
    <t>TP1288173</t>
  </si>
  <si>
    <t>TP1288263</t>
  </si>
  <si>
    <t>TP1288264</t>
  </si>
  <si>
    <t>TP1288337</t>
  </si>
  <si>
    <t>TP1288348</t>
  </si>
  <si>
    <t>TP1288385</t>
  </si>
  <si>
    <t>TP1288424</t>
  </si>
  <si>
    <t>TP1288470</t>
  </si>
  <si>
    <t>TP1288486</t>
  </si>
  <si>
    <t>TP1288567</t>
  </si>
  <si>
    <t>TP1288597</t>
  </si>
  <si>
    <t>TP1289056</t>
  </si>
  <si>
    <t>TP1289151</t>
  </si>
  <si>
    <t>TP1289285</t>
  </si>
  <si>
    <t>TP1289535</t>
  </si>
  <si>
    <t>TP1289681</t>
  </si>
  <si>
    <t>TP1289837</t>
  </si>
  <si>
    <t>TP1289857</t>
  </si>
  <si>
    <t>TP1289934</t>
  </si>
  <si>
    <t>TP1289936</t>
  </si>
  <si>
    <t>TP1290066</t>
  </si>
  <si>
    <t>TP1290130</t>
  </si>
  <si>
    <t>TP1290175</t>
  </si>
  <si>
    <t>TP1290291</t>
  </si>
  <si>
    <t>TP1290454</t>
  </si>
  <si>
    <t>TP1291010</t>
  </si>
  <si>
    <t>TP1291018</t>
  </si>
  <si>
    <t>TP1291023</t>
  </si>
  <si>
    <t>TP1291134</t>
  </si>
  <si>
    <t>TP1291209</t>
  </si>
  <si>
    <t>TP1291386</t>
  </si>
  <si>
    <t>TP1291479</t>
  </si>
  <si>
    <t>TP1291488</t>
  </si>
  <si>
    <t>TP1291499</t>
  </si>
  <si>
    <t>TP1291581</t>
  </si>
  <si>
    <t>TP1291679</t>
  </si>
  <si>
    <t>TP1291730</t>
  </si>
  <si>
    <t>TP1291741</t>
  </si>
  <si>
    <t>TP1291754</t>
  </si>
  <si>
    <t>TP1291768</t>
  </si>
  <si>
    <t>TP1291800</t>
  </si>
  <si>
    <t>TP1291952</t>
  </si>
  <si>
    <t>TP1291988</t>
  </si>
  <si>
    <t>TP1292069</t>
  </si>
  <si>
    <t>TP1292106</t>
  </si>
  <si>
    <t>TP1292123</t>
  </si>
  <si>
    <t>TP1292194</t>
  </si>
  <si>
    <t>TP1292481</t>
  </si>
  <si>
    <t>TP1292532</t>
  </si>
  <si>
    <t>TP1292543</t>
  </si>
  <si>
    <t>TP1292597</t>
  </si>
  <si>
    <t>TP1292609</t>
  </si>
  <si>
    <t>TP1292645</t>
  </si>
  <si>
    <t>TP1292650</t>
  </si>
  <si>
    <t>TP1292685</t>
  </si>
  <si>
    <t>TP1292721</t>
  </si>
  <si>
    <t>TP1292748</t>
  </si>
  <si>
    <t>TP1292760</t>
  </si>
  <si>
    <t>TP1292771</t>
  </si>
  <si>
    <t>TP1292782</t>
  </si>
  <si>
    <t>TP1292795</t>
  </si>
  <si>
    <t>TP1292843</t>
  </si>
  <si>
    <t>TP1292933</t>
  </si>
  <si>
    <t>TP1292960</t>
  </si>
  <si>
    <t>TP1292973</t>
  </si>
  <si>
    <t>TP1293011</t>
  </si>
  <si>
    <t>TP1293089</t>
  </si>
  <si>
    <t>TP1293090</t>
  </si>
  <si>
    <t>TP1293114</t>
  </si>
  <si>
    <t>TP1293155</t>
  </si>
  <si>
    <t>TP1293171</t>
  </si>
  <si>
    <t>TP1293249</t>
  </si>
  <si>
    <t>TP1293272</t>
  </si>
  <si>
    <t>TP1293308</t>
  </si>
  <si>
    <t>TP1293547</t>
  </si>
  <si>
    <t>TP1293611</t>
  </si>
  <si>
    <t>TP1293679</t>
  </si>
  <si>
    <t>TP1293746</t>
  </si>
  <si>
    <t>TP1293871</t>
  </si>
  <si>
    <t>TP1293979</t>
  </si>
  <si>
    <t>TP1293995</t>
  </si>
  <si>
    <t>TP1294018</t>
  </si>
  <si>
    <t>TP1294035</t>
  </si>
  <si>
    <t>TP1294113</t>
  </si>
  <si>
    <t>TP1294195</t>
  </si>
  <si>
    <t>TP1294242</t>
  </si>
  <si>
    <t>TP1294337</t>
  </si>
  <si>
    <t>TP1294344</t>
  </si>
  <si>
    <t>TP1294374</t>
  </si>
  <si>
    <t>TP1294376</t>
  </si>
  <si>
    <t>TP1294472</t>
  </si>
  <si>
    <t>TP1294494</t>
  </si>
  <si>
    <t>TP1294837</t>
  </si>
  <si>
    <t>TP1294907</t>
  </si>
  <si>
    <t>TP1294996</t>
  </si>
  <si>
    <t>TP1295232</t>
  </si>
  <si>
    <t>TP1295242</t>
  </si>
  <si>
    <t>TP1295314</t>
  </si>
  <si>
    <t>TP1295325</t>
  </si>
  <si>
    <t>TP1295715</t>
  </si>
  <si>
    <t>TP1295877</t>
  </si>
  <si>
    <t>TP1296278</t>
  </si>
  <si>
    <t>TP1296291</t>
  </si>
  <si>
    <t>marker</t>
  </si>
  <si>
    <t>DAPC_loading_1</t>
  </si>
  <si>
    <t>DAPC_loading_2</t>
  </si>
  <si>
    <t>NA</t>
  </si>
  <si>
    <t>freq_SJapan</t>
  </si>
  <si>
    <t>freq_Korea</t>
  </si>
  <si>
    <t>freq_NJapan</t>
  </si>
  <si>
    <t>freq_Sichuan</t>
  </si>
  <si>
    <t>freq_ShanghaiQinling</t>
  </si>
  <si>
    <t>freq_SEChina</t>
  </si>
  <si>
    <t>alleles</t>
  </si>
  <si>
    <t>A/T</t>
  </si>
  <si>
    <t>A/G</t>
  </si>
  <si>
    <t>C/G</t>
  </si>
  <si>
    <t>A/C</t>
  </si>
  <si>
    <t>C/T</t>
  </si>
  <si>
    <t>G/T</t>
  </si>
  <si>
    <t>G/A</t>
  </si>
  <si>
    <t>T/C</t>
  </si>
  <si>
    <t>G/C</t>
  </si>
  <si>
    <t>T/A</t>
  </si>
  <si>
    <t>freq_Msa</t>
  </si>
  <si>
    <t>tgcagaaaaaaaaaagattttatacggaccgacgggaaagcgtatccgatccgtgtctgatacg</t>
  </si>
  <si>
    <t>tgcagaaaaaaaaaagattttattcggaccgacgggaaagcgtatccgatccgtgtctgatacg</t>
  </si>
  <si>
    <t>tgcagaaaaaaaaaagcttgagtatgtatcggtcggtcaccaaccgcgtccagttttggtttac</t>
  </si>
  <si>
    <t>tgcagaaaaaaaagagcttgagtatgtatcggtcggtcaccaaccgcgtccagttttggtttac</t>
  </si>
  <si>
    <t>tgcagaaaaaaaaacagtagctagctttagctttaccttcaccagtgtccaagcgcgcaagaac</t>
  </si>
  <si>
    <t>tgcagaaaaaaaaacagtagctagctttagctttaccttcacgagtgtccaagcgcgcaagaac</t>
  </si>
  <si>
    <t>tgcagaaaaaaaaagaaaaagaaataatccgagtctccgacacacaagaacaattactcccacg</t>
  </si>
  <si>
    <t>tgcagaaaaaaaaagaaaaagaaatactccgagtctccgacacacaagaacaattactcccacg</t>
  </si>
  <si>
    <t>tgcagaaaaaaaaagattatattcggaccgacgggaaagcgtatccgatccgtgtctgatacgg</t>
  </si>
  <si>
    <t>tgcagaaaaaaaaagattttattcggaccgacgggaaagcgtatccgatccgtgtctgatacgg</t>
  </si>
  <si>
    <t>tgcagaaaaaaaaatatcattcttgtaaacgatgtgcaaagaatatatacatgggaggaacata</t>
  </si>
  <si>
    <t>tgcagaaaaaaaaatctcattcttgtaaacgatgtgcaaagaatatatacatgggaggaacata</t>
  </si>
  <si>
    <t>tgcagaaaaaaaaatcacagcacaggcactagaagcactggtagtaactcgagacaggatgtat</t>
  </si>
  <si>
    <t>tgcagaaacaaaaatcacagcacaggcactagaagcactggtagtaactcgagacaggatgtat</t>
  </si>
  <si>
    <t>tgcagaaaaaaacttgagaaaggccgtacttttaaagtgtattatagaaaaatcttaggtgcat</t>
  </si>
  <si>
    <t>tgcagaaataaacttgagaaaggccgtacttttaaagtgtattatagaaaaatcttaggtgcat</t>
  </si>
  <si>
    <t>tgcagaaaaaaacttgagtcaccaaccgtctccagttttggtttcttggtgcagtgcagcagat</t>
  </si>
  <si>
    <t>tgcagaaaaaaacttgagtcaccaaccgtcttcagttttggtttcttggtgcagtgcagcagat</t>
  </si>
  <si>
    <t>tgcagaaaaaaatagtgagaaatgggcccgatagccatggaacttggtcacttggaagaattgc</t>
  </si>
  <si>
    <t>tgcagaaaaaagtagtgagaaatgggcccgatagccatggaacttggtcacttggaagaattgc</t>
  </si>
  <si>
    <t>tgcagaaaaaaccacagcacgagtccagtccagcactccagcctgacatgaccatacaggagat</t>
  </si>
  <si>
    <t>tgcagaaaaaaccacagcacgagtccagtccagcactccagcctgacatgaccatacatgagat</t>
  </si>
  <si>
    <t>tgcagaaaaaagatatgtcccctctcattcttgcctctagaagacgtaccagagaagaagaggg</t>
  </si>
  <si>
    <t>tgcagaaaaaagatatgtcccctctcattcttgcctctagaagacgtaccagagaagaaggggg</t>
  </si>
  <si>
    <t>tgcagaaaaaagatgcagtttggagtaaaatttccgttcacattttatgtgtttctgcggctgg</t>
  </si>
  <si>
    <t>tgcagaaaaaagatgcagtttggagtaaaatttccgttcgcattttatgtgtttctgcggctgg</t>
  </si>
  <si>
    <t>tgcagaaaaaagtgaggtaccgtacattcagatgtgagctgctcaactggtcaagtggtttgcg</t>
  </si>
  <si>
    <t>tgcagaaaaaggtgaggtaccgtacattcagatgtgagctgctcaactggtcaagtggtttgcg</t>
  </si>
  <si>
    <t>tgcagaaaaaataactagatgctacaatggcagtactgggaggggtccataaaacctgttctgc</t>
  </si>
  <si>
    <t>tgcagaaaaaataactagatgctgcaatggcagtactgggaggggtccataaaacctgttctgc</t>
  </si>
  <si>
    <t>tgcagaaaaaatgagagaacaagagatgcagtttgcgtcgtgccctgctttagctgcggcacgc</t>
  </si>
  <si>
    <t>tgcagaaaaaatgagagaaccagagatgcagtttgcgtcgtgccctgctttagctgcggcacgc</t>
  </si>
  <si>
    <t>tgcagaaaaacaacaccctaggtaacaaccatatcttatattgccgaataaaaaacaacacccc</t>
  </si>
  <si>
    <t>tgcagaaaaacaacaccctaggtaacaaccatatcttatattgccgaataaaaaataacacccc</t>
  </si>
  <si>
    <t>tgcagaaaaacatcgactcgtttctgacggtcgctcaactcaatcatgcgttccatcgttaaca</t>
  </si>
  <si>
    <t>tgcagaaaaacatcgactcgtttctgacggtcgctcaactcaatcatgcgttcgatcgttaaca</t>
  </si>
  <si>
    <t>tgcagaaaaacatgcaattctttcgaacctgatgatggaagaattaggcaactactgacatgac</t>
  </si>
  <si>
    <t>tgcagaaaaacatgcaattctttcgaagctgatgatggaagaattaggcaactactgacatgac</t>
  </si>
  <si>
    <t>tgcagaaaaacatgtgggtgcaggggtggccactccctactggccacaggccacttggccagcg</t>
  </si>
  <si>
    <t>tgcagaaaaacatgtgggtgcaggggtggccactgcctactggccacaggccacttggccagcg</t>
  </si>
  <si>
    <t>tgcagaaaaacgtacggcctgattagctagctagcgtgactattctgcatgggtgagagacatc</t>
  </si>
  <si>
    <t>tgcagaaaaacgtacggcctggttagctagctagcgtgactattctgcatgggtgagagacatc</t>
  </si>
  <si>
    <t>tgcagaaaaacttgtgggtgcaggggtggccactgcccactgctgggctggccagcgcgacgac</t>
  </si>
  <si>
    <t>tgcagaaaaatttgtgggtgcaggggtggccactgcccactgctgggctggccagcgcgacgac</t>
  </si>
  <si>
    <t>tgcagaaaaagaaatgaaaaggataaaacagtccaatggcccgctctcctgcggactgcggtgc</t>
  </si>
  <si>
    <t>tgcagaaaaagaaatgaaaaggataaatcagtccaatggcccgctctcctgcggactgcggtgc</t>
  </si>
  <si>
    <t>tgcagaaaaagaaattatttcatgattctaacaatctagcaataataggagagaaatgctatga</t>
  </si>
  <si>
    <t>tgcagaaaaagaaattctttcatgattctaacaatctagcaataataggagagaaatgctatga</t>
  </si>
  <si>
    <t>tgcagaaaaagaaatttaaaaggataaatcagtccaatggcccgcggtcacacctgtttgctgc</t>
  </si>
  <si>
    <t>tgcagaaaaagaaattttaaaggataaatcagtccaatggcccgcggtcacacctgtttgctgc</t>
  </si>
  <si>
    <t>tgcagaaaaagaagaagccaaacaaaaacaagatcttaaagagagacacgatgaggacaaaggg</t>
  </si>
  <si>
    <t>tgcagaaaaagaagaagccaaacaaaaacgagatcttaaagagagacacgatgaggacaaaggg</t>
  </si>
  <si>
    <t>tgcagaaaaagaagttgtagttatctgagctctgacggaacaacatcctcagatgaaggatctg</t>
  </si>
  <si>
    <t>tgcagaaaatgaagttgtagttatctgagctctgacggaacaacatcctcagatgaaggatctg</t>
  </si>
  <si>
    <t>tgcagaaaaagacagccatggcaaattaaaacatgaaaccaaataggccaggccatcgactgat</t>
  </si>
  <si>
    <t>tgcagaaaaagacagccatggcaaattgaaacatgaaaccaaataggccaggccatcgactgat</t>
  </si>
  <si>
    <t>tgcagaaaaagaggcggtgaggctgcgcttatacctgtcttgctgttttccttcggttctcccg</t>
  </si>
  <si>
    <t>tgcagaaaaagaggtggtgaggctgcgcttatacctgtcttgctgttttccttcggttctcccg</t>
  </si>
  <si>
    <t>tgcagaaaaaggaccaactacgctactcactcgatgctgcaatggaaaacctctccaacgacga</t>
  </si>
  <si>
    <t>tgcagaaaaaggaccaactacgctactcactcaatgctgcaatggaaaacctctccaacgacga</t>
  </si>
  <si>
    <t>tgcagaaaaaggtaaaaatagagcccactatttattcattggcaaaaccatttgtttaaccaaa</t>
  </si>
  <si>
    <t>tgcagaaaaaggtaaaaatagagcccactatttattcattggcaaaatcatttgtttaaccaaa</t>
  </si>
  <si>
    <t>tgcagaaaaaggttcttgcttattggcttatattgcagaaaaggttctaaccaagaaacttagc</t>
  </si>
  <si>
    <t>tgcagaaaaaggttcttgcttattggcttatattgcagaaaaggttctaaccaagaaatttagc</t>
  </si>
  <si>
    <t>tgcagaaaaatatcatgcaactcttgcagataatagaaaattattcaacgagatccaggaactg</t>
  </si>
  <si>
    <t>tgcagaaaaatatcatgcgactcttgcagataatagaaaattattcaacgagatccaggaactg</t>
  </si>
  <si>
    <t>tgcagaaaaatcccacttccaatcattcattgccacgccacgcaaacctctcaacgtgtattgg</t>
  </si>
  <si>
    <t>tgcagaaaaatcccacttccaatcattcattgccacgccacgcaaacctctcagcgtgtattgg</t>
  </si>
  <si>
    <t>tgcagaaaaatgaaagaaagaacaagagagatttcagacaagtagcatgtataactgaattgat</t>
  </si>
  <si>
    <t>tgcagaaaaatgaaagaaagaacaagagagatttcagacaagtagcatgtataactgaattggt</t>
  </si>
  <si>
    <t>tgcagaaaaatggactaattctatattggaggagccacctaaagtgatgatccagtgcactata</t>
  </si>
  <si>
    <t>tgcagaaaaatggactaattctatattggaggatccacctaaagtgatgatccagtgcactata</t>
  </si>
  <si>
    <t>tgcagaaaaatgttgaggcatttaactgttcaatctacacgcagacgtactctgcaactttgtc</t>
  </si>
  <si>
    <t>tgcagaaaaatgttgaggcatttaactgttcaatctacacgcagacttactctgcaactttgtc</t>
  </si>
  <si>
    <t>tgcagaaaaatgttgaggcatttcttcctaactgttcaatctacacacagacttactctgcaac</t>
  </si>
  <si>
    <t>tgcagaaaaatgttgaggcatttcttcctaactgttcaatctacacgcagacttactctgcaac</t>
  </si>
  <si>
    <t>tgcagaaaacaaaaaacattggtgaagtgaatgctcagagaaacttgaatacagcttgatacag</t>
  </si>
  <si>
    <t>tgcagaaaacaaaaaacattggtgaagtgaatgctcagagaaacttgaatacagcttgatacgg</t>
  </si>
  <si>
    <t>tgcagaaaacaaatcgatcatatacatgacctactaagttcgaattgatattgttctacaaata</t>
  </si>
  <si>
    <t>tgcagaaaacaaatcgatcatatacatgacctactaggttcgaattgatattgttctacaaata</t>
  </si>
  <si>
    <t>tgcagaaaacaagggagccgctgaaacctgaaagagctgagcctgagagagtatatattgtacg</t>
  </si>
  <si>
    <t>tgcagaaaacaagggaggcgctgaaacctgaaagagctgagcctgagagagtatatattgtacg</t>
  </si>
  <si>
    <t>tgcagaaaacacccgttttcccgagaaaacacggcactagcgatgcatgttggtcgcccgaaac</t>
  </si>
  <si>
    <t>tgcagaaaacacccgttttcccgagaaaacacggcactagcgatgcatgttggtcgcctgaaac</t>
  </si>
  <si>
    <t>tgcagaaaacactctcgtgaacatattcatgttgaggatgcccaaagcgtggttgaacgattgc</t>
  </si>
  <si>
    <t>tgcagaaaacactctcgtgaacatattcatgttgtggatgcccaaagcgtggttgaacgattgc</t>
  </si>
  <si>
    <t>tgcagaaaacagagataaatgtctggctgtacttgtgggaataggtggaaattaggtgaacgtg</t>
  </si>
  <si>
    <t>tgcagaaaacagagatagatgtctggctgtacttgtgggaataggtggaaattaggtgaacgtg</t>
  </si>
  <si>
    <t>tgcagaaaacagagcctcatcgtccttgggctgctctcccgttcctgtgccagagcaagtgaga</t>
  </si>
  <si>
    <t>tgcagaaaacagagcctcatggtccttgggctgctctcccgttcctgtgccagagcaagtgaga</t>
  </si>
  <si>
    <t>tgcagaaaacagagcctgatgtctacacggacacctttatccgcgctctcgtgccagtgagtag</t>
  </si>
  <si>
    <t>tgcagaaaacagagcctgatgtctacacggacacctttatccgtgctctcgtgccagtgagtag</t>
  </si>
  <si>
    <t>tgcagaaaacaggatgttgccaatggtaactttggattggaaaaattctgcaacacgtaatttt</t>
  </si>
  <si>
    <t>tgcagaaaacaggatgttgccaatggtaactttggattggaaaaattctgcaactcgtaatttt</t>
  </si>
  <si>
    <t>tgcagaaaacaggcacaccaaccaaaatcaagacaaggaaaatacctgctgctgaaaaaataat</t>
  </si>
  <si>
    <t>tgcagaaaacaggcacaccaaccaaaatcaagacaaggaaagtacctgctgctgaaaaaataat</t>
  </si>
  <si>
    <t>tgcagaaaacaggggaagaaggctcttcagtcctgagtcctgacagtgacagccgaattttgtg</t>
  </si>
  <si>
    <t>tgcagaaagcaggggaagaaggctcttcagtcctgagtcctgacagtgacagccgaattttgtg</t>
  </si>
  <si>
    <t>tgcagaaaacagtcgacgtgcaggtgcagaagctgctgccaaattagcggcatgactacttcga</t>
  </si>
  <si>
    <t>tgcagaaaacagtcgacgtgcaggtgcagaagctgctgccaaattagtggcatgactacttcga</t>
  </si>
  <si>
    <t>tgcagaaaaccaagtgatgaatgggatgttgtcaagcaggccctgctgctcttgtgctgtgatg</t>
  </si>
  <si>
    <t>tgcagaaaaccaagtgatgaattggatgttgtcaagcaggccctgctgctcttgtgctgtgatg</t>
  </si>
  <si>
    <t>tgcagaaaaccacatacatctagtagctagctacggggcgggggcatgcctggcaatggcaaaa</t>
  </si>
  <si>
    <t>tgcagaaaaccacatgcatctagtagctagctacggggcgggggcatgcctggcaatggcaaaa</t>
  </si>
  <si>
    <t>tgcagaaaaccatcttcgcaaccaacagcccagaaatttgcattgcctgccaagacagtaacat</t>
  </si>
  <si>
    <t>tgcagaaaaccatcttcgcaaccaacagcccagaaatttgcattgcctgccaagacagtaacct</t>
  </si>
  <si>
    <t>tgcagaaaacccagaaggtcgcggatgatcttgaacgtaagcatccagactcttaacgcagcgt</t>
  </si>
  <si>
    <t>tgcagaaaacccagaaggtcgcggatgatcttgaacgtaagcatccagactgttaacgcagcgt</t>
  </si>
  <si>
    <t>tgcagaaaaccccaaatcatcagtgctccctctccctctttcacttcgctaaccaggttcgagg</t>
  </si>
  <si>
    <t>tgcagaaaaccccaaatcatcagtgctccctctccctctttcacttggctaaccaggttcgagg</t>
  </si>
  <si>
    <t>tgcagaaaaccctgactgtaccatagtttgaagtccattaacgttccaggacagaatcttcata</t>
  </si>
  <si>
    <t>tgcagaaaaccctgactgtaccatagtttgcagtccattaacgttccaggacagaatcttcata</t>
  </si>
  <si>
    <t>tgcagaaaaccttgctcaataatctgtgttcttgtttgttgcaactctgtcgtatgtttactca</t>
  </si>
  <si>
    <t>tgcagaaaaccttgctcaataatctgtgttcttgtttgttgcaactctgtcgtatgtttgctca</t>
  </si>
  <si>
    <t>tgcagaaaacgaagctcacgatagagtgttagcggccatgacttcacacaggcacatatatagc</t>
  </si>
  <si>
    <t>tgcagaaaacgaagctcacgatagagtgttagcggccatgacttcacgcaggcacatatatagc</t>
  </si>
  <si>
    <t>tgcagaaaacgaatggggaactgattggtacagtacttaatagagagggtttataataaataat</t>
  </si>
  <si>
    <t>tgcagaaaacgaatggggaactgattggtacagtacttactagagagggtttataataaataat</t>
  </si>
  <si>
    <t>tgcagaaaacgcgagccccccaccctccagatcccgaccaggcggcgccccccgccctcgtcgg</t>
  </si>
  <si>
    <t>tgcagaaaacgcgagccccccaccctccagatcccgaccaggcggcgcgccccgccctcgtcgg</t>
  </si>
  <si>
    <t>tgcagaaaacggacagcacgcgcgcatggagcgagctcccaatcaacactgaccaggaagtcca</t>
  </si>
  <si>
    <t>tgcagaaaatggacagcacgcgcgcatggagcgagctcccaatcaacactgaccaggaagtcca</t>
  </si>
  <si>
    <t>tgcagaaaacggccaccatcacgccgccattaacgccaccatccgacctccgtggccctataaa</t>
  </si>
  <si>
    <t>tgcagaaaacggccgccatcacgccgccattaacgccaccatccgacctccgtggccctataaa</t>
  </si>
  <si>
    <t>tgcagaaaacgtactccccctcctagtttgcaccacttgtcctatgtgacatagagcatggcat</t>
  </si>
  <si>
    <t>tgcagaaaacgtactcctcctcctagtttgcaccacttgtcctatgtgacatagagcatggcat</t>
  </si>
  <si>
    <t>tgcagaaaacgtctgcctgggagacctcgctgcccgctccgcgtcccccgaggctctccctccg</t>
  </si>
  <si>
    <t>tgcagaaaaggtctgcctgggagacctcgctgcccgctccgcgtcccccgaggctctccctccg</t>
  </si>
  <si>
    <t>tgcagaaaactaccagataagtgataacccgaacatgcgtgcttctcctaaggataacgcaaaa</t>
  </si>
  <si>
    <t>tgcagaaaactacctgataagtgataacccgaacatgcgtgcttctcctaaggataacgcaaaa</t>
  </si>
  <si>
    <t>tgcagaaaactaggctaggtctacgatggttcctgcgtgcgcgagcacatcggcgttcatgaag</t>
  </si>
  <si>
    <t>tgcagaaaactaggctaggtctacgatggttcctgcgtgcgcgagcgcatcggcgttcatgaag</t>
  </si>
  <si>
    <t>tgcagaaaactccagccagcctagtatatcagataaacaagtcattcactaacaaaggaaacca</t>
  </si>
  <si>
    <t>tgcagaaaactctagccagcctagtatatcagataaacaagtcattcactaacaaaggaaacca</t>
  </si>
  <si>
    <t>tgcagaaaactctagtgacgctcagctgactaggcgtctacaccaagaatgtggcaacgacaat</t>
  </si>
  <si>
    <t>tgcaggaaactctagtgacgctcagctgactaggcgtctacaccaagaatgtggcaacgacaat</t>
  </si>
  <si>
    <t>tgcagaaaactctgctccaacaacctcctcctctctaattctctgttcttccaagatctcatca</t>
  </si>
  <si>
    <t>tgcagaagactctgctccaacaacctcctcctctctaattctctgttcttccaagatctcatca</t>
  </si>
  <si>
    <t>tgcagaaaactgactgacagtaacacctagctacctcaaaaaacaactgaatttcttatcctgc</t>
  </si>
  <si>
    <t>tgcagaaaactgactgacagtaacacctatctacctcaaaaaacaactgaatttcttatcctgc</t>
  </si>
  <si>
    <t>tgcagaaaacttgccgcgatggcaacgatggtgatggcgtccactccgaacagctgaagcaggt</t>
  </si>
  <si>
    <t>tgcagaaaacttgccgcgatggcgacgatggtgatggcgtccactccgaacagctgaagcaggt</t>
  </si>
  <si>
    <t>tgcagaaaagaaaacaacacccgtgagccgtggaccgtggtagacagcgcaatccttttgcctt</t>
  </si>
  <si>
    <t>tgcagaaaagaaaacaacacccgtgagccgtggaccgtggtagacagggcaatccttttgcctt</t>
  </si>
  <si>
    <t>tgcagaaaagaaagaaatcatggaggccatgaaaacttgtttggatactcatgtctcttgaaga</t>
  </si>
  <si>
    <t>tgcagacaagaaagaaatcatggaggccatgaaaacttgtttggatactcatgtctcttgaaga</t>
  </si>
  <si>
    <t>tgcagaaaagaacgccaagcaaggggggcgtctcctttgtggtccacaggcaaatggtggaagc</t>
  </si>
  <si>
    <t>tgcagaaaagaacgccaagcaaggggggcttctcctttgtggtccacaggcaaatggtggaagc</t>
  </si>
  <si>
    <t>tgcagaaaagaactccagtgacattagaagcatcatagaccttaataagctcaacttttggcaa</t>
  </si>
  <si>
    <t>tgcagaaaagaactccagtgacattagaagcgtcatagaccttaataagctcaacttttggcaa</t>
  </si>
  <si>
    <t>tgcagaaaagaagagctttgaacgtttgtttttgtggatattgtagcacttcctttcgacatca</t>
  </si>
  <si>
    <t>tgcagaaaagaagagctttgaacgtttgttttcgtggatattgtagcacttcctttcgacatca</t>
  </si>
  <si>
    <t>tgcagaaaagaagcaaaaaaacattgtgatcattccaactgagaaaatgtgaagtgatgtcgcc</t>
  </si>
  <si>
    <t>tgcagaaaagaagcaaaaaaacattgtgatcattccaactgagaaaatgtgaagtgctgtcgcc</t>
  </si>
  <si>
    <t>tgcagaaaagaatgagaataaatttaactttagtccaaaggcatggagaacatcacattttctt</t>
  </si>
  <si>
    <t>tgcagaaaagaatgataataaatttaactttagtccaaaggcatggagaacatcacattttctt</t>
  </si>
  <si>
    <t>tgcagaaaagagaaactaatcctcgatcgatcgcctgtgtcgcccaaacagatcgaaaaacgga</t>
  </si>
  <si>
    <t>tgcagaaaagagaaactaatcctcgatcgatcgcctgtgtcgcccaaacagatcgagaaacgga</t>
  </si>
  <si>
    <t>tgcagaaaagagacatgatgagcctatatctcaggtcaggcaccagactcaagatcttacttcc</t>
  </si>
  <si>
    <t>tgcagaaaagagacatggtgagcctatatctcaggtcaggcaccagactcaagatcttacttcc</t>
  </si>
  <si>
    <t>tgcagaaaagagcagccgtgatgaggtcgcaggacgagcaaaggcatatgctgcaacattcaag</t>
  </si>
  <si>
    <t>tgcagaaaagagcagccgtgatgaggtcgtaggacgagcaaaggcatatgctgcaacattcaag</t>
  </si>
  <si>
    <t>tgcagaaaagaggcaaaaaacgcttgaaaaacagatggaaccagtactaaaaatttcctcacca</t>
  </si>
  <si>
    <t>tgcagaaaagaggcaaaaaacgcttgaaaaacagatggaaccagtactaaaattttcctcacca</t>
  </si>
  <si>
    <t>tgcagaaaagatgcaacaaccagagttttcaggaccattcatgtcaagttcagaacgatccaag</t>
  </si>
  <si>
    <t>tgcagaaaagatgcaacaaccagagttttcaggaccattcatgtcaatttcagaacgatccaag</t>
  </si>
  <si>
    <t>tgcagaaaagatgcgtgacaattaatcttcaggaagcttggagcaggtttttgccatttctaaa</t>
  </si>
  <si>
    <t>tgcagaaaagatgcgtgacaattaatcttcaggaagcttggagctggtttttgccatttctaaa</t>
  </si>
  <si>
    <t>tgcagaaaagatgggaacgtgccagcgagactgttgttactcaaaataagagcagtcatctgtg</t>
  </si>
  <si>
    <t>tgcagaaaagatgggaacgtgccagcgagactgttgttacttaaaataagagcagtcatctgtg</t>
  </si>
  <si>
    <t>tgcagaaaagattggtatccacagaccacaatacacaagtccagctatcttgaagagttcaaaa</t>
  </si>
  <si>
    <t>tgcagaaaagatttgtatccacagaccacaatacacaagtccagctatcttgaagagttcaaaa</t>
  </si>
  <si>
    <t>tgcagaaaagcagctacctgttggctgtcgctcttggtcttggctaccatctcgctgcatacat</t>
  </si>
  <si>
    <t>tgcagaaaagcagctacctgttggctgtcgctcttggtcttggctaccatctcgctgcatgcat</t>
  </si>
  <si>
    <t>tgcagaaaagcccctttacttagtcaaatttgagcccgaggtccctgtcgcgagttgggggcag</t>
  </si>
  <si>
    <t>tgcagaaaagcccctttacttagtcgaatttgagcccgaggtccctgtcgcgagttgggggcag</t>
  </si>
  <si>
    <t>tgcagaaaagctaacaagacatggtttacagtgggaaggttgcgaccatatgatccagatcaga</t>
  </si>
  <si>
    <t>tgcagaaaagctaacaagacatggtttacagtgggaaggttgtgaccatatgatccagatcaga</t>
  </si>
  <si>
    <t>tgcagaaaaggatcaatacaaactaataaagcaaattgaattttggagctaatccagtaagatt</t>
  </si>
  <si>
    <t>tgcagaaaaggatcaatacaaactaataaagcaaattgaattttggagctcatccagtaagatt</t>
  </si>
  <si>
    <t>tgcagaaaaggatgttctatccacccgcagatctacagccccagtacaagctgtaatttcaaca</t>
  </si>
  <si>
    <t>tgcagaaaaggatgttctatccacccgcagatctacagccccagtacaagctgtaatttctaca</t>
  </si>
  <si>
    <t>tgcagaaaaggcaggagaaacctactgctgacctcgaacagttgccttggacaatggaaagtcc</t>
  </si>
  <si>
    <t>tgcagaaaaggcaggagaaacctactgctgacctcgaccagttgccttggacaatggaaagtcc</t>
  </si>
  <si>
    <t>tgcagaaaaggcaggagaaatctactgctgacctcgacaaagccttggacaatggaaaatcctc</t>
  </si>
  <si>
    <t>tgcagaaaaggcaggagaaatctactgctgacctcgaccaagccttggacaatggaaaatcctc</t>
  </si>
  <si>
    <t>tgcagaaaaggggaaaaatccatagtcataacaaagcttttttgaacaagttacttccatctag</t>
  </si>
  <si>
    <t>tgcagaaaagggggaaaatccatagtcataacaaagcttttttgaacaagttacttccatctag</t>
  </si>
  <si>
    <t>tgcagaaaaggtttgaactagtcgttagttaaattcttcaaggaaaaagtaattaaaatcctca</t>
  </si>
  <si>
    <t>tgcagaaaaggtttgaactagtcgttagttaaattcttcaaggaaaaagtacttaaaatcctca</t>
  </si>
  <si>
    <t>tgcagaaaagtactgaaccagtaaatcctaaatttacacgctctactagatcaatgctgattaa</t>
  </si>
  <si>
    <t>tgcagaaaagtactgaaccagtaaatcctaaatttacacgctctactagatcgatgctgattaa</t>
  </si>
  <si>
    <t>tgcagaaaataatcttgaaacactatgctcttctcacagaaataggttttagagatatttgttt</t>
  </si>
  <si>
    <t>tgcagaaaataatcttgaaacactatgctcttctcacagaaataggttttagaggtatttgttt</t>
  </si>
  <si>
    <t>tgcagaaaatacttatgatgatctgtctgtatgtttaagagcaaacatgtgtaaatgttcactg</t>
  </si>
  <si>
    <t>tgcagaaaatagttatgatgatctgtctgtatgtttaagagcaaacatgtgtaaatgttcactg</t>
  </si>
  <si>
    <t>tgcagaaaatagaaatggccaggattgaatttcctagctaaaatgagacggctagaataacagt</t>
  </si>
  <si>
    <t>tgcagaaaatagaaatggccaggattgaatttcctagctaagatgagacggctagaataacagt</t>
  </si>
  <si>
    <t>tgcagaaaatagcaagactaaaatcctgtttagaactgcttattcagcagcttcccataaaaaa</t>
  </si>
  <si>
    <t>tgcagaaaatagcaagactaaaatcctgtttagaactgcttgttcagcagcttcccataaaaaa</t>
  </si>
  <si>
    <t>tgcagaaaatatactctgctgttctctatgaaactaaaacatgccattttattttgtaagcatg</t>
  </si>
  <si>
    <t>tgcagaaaatgtactctgctgttctctatgaaactaaaacatgccattttattttgtaagcatg</t>
  </si>
  <si>
    <t>tgcagaaaatcaacccgccgcatcagcacgacggaaaatagacccgacgaacgtatacgcatca</t>
  </si>
  <si>
    <t>tgcagaaaatcaacccgccgcatcagcacgacggaaaatagacccgatgaacgtatacgcatca</t>
  </si>
  <si>
    <t>tgcagaaaatcaagatcttgtactgcccaaatgtggaggtactacaaggagtgccagcactcga</t>
  </si>
  <si>
    <t>tgcagaaaatcaagatcttgtactgcccaaatgtggaggtactacaaggagtgccagcacttga</t>
  </si>
  <si>
    <t>tgcagaaaatcgaagccgtagagcttcgtcatatgggctcgcccgaaaatctaatagttttaga</t>
  </si>
  <si>
    <t>tgcagaaaatcgaagccgtagagcttcgtcatatggggtcgcccgaaaatctaatagttttaga</t>
  </si>
  <si>
    <t>tgcagaaaatcgatacacaagcagcacaagctgaccactttttggtcaacccactgtgccaata</t>
  </si>
  <si>
    <t>tgcagaaaatcgatacagaagcagcacaagctgaccactttttggtcaacccactgtgccaata</t>
  </si>
  <si>
    <t>tgcagaaaatctgtgtgcagaggccaacgtagatgtgcttttttacaagtttggagacctagat</t>
  </si>
  <si>
    <t>tgcagaaaatctgtgtgcagaggccaacgtagatgtgcttttttagaagtttggagacctagat</t>
  </si>
  <si>
    <t>tgcagaaaatcttgaagttggtaggtatgatgttcaaattgggtcagatccgaatacagatagc</t>
  </si>
  <si>
    <t>tgcagaaaatcttgaagttggtaggtatgatgttctaattgggtcagatccgaatacagatagc</t>
  </si>
  <si>
    <t>tgcagaaaatgcaaaggttgtgtggcatggcccaatcaagcgtaccaggactccaggagtgccc</t>
  </si>
  <si>
    <t>tgcagaaaatgcaaaggttgtgtggcatggcccaatcaagcgtaccaggactccaggagtggcc</t>
  </si>
  <si>
    <t>tgcagaaaatgcaaataaaaggtagtgttgtaagattagacgatcgaggaagttccatcgatgc</t>
  </si>
  <si>
    <t>tgcagataatgcaaataaaaggtagtgttgtaagattagacgatcgaggaagttccatcgatgc</t>
  </si>
  <si>
    <t>tgcagaaaatgcagaattattgcatgcatcgctaattccatatgaacgcgctcgccaccgtcgt</t>
  </si>
  <si>
    <t>tgcagaaaatgcagaattattgcatgcatcgctaattctatatgaacgcgctcgccaccgtcgt</t>
  </si>
  <si>
    <t>tgcagaaaatgcagacgagccaaggagtgaaggcaaccaagatacagaaaatggggaagaactt</t>
  </si>
  <si>
    <t>tgcagaaaatgcagacgagccaaggagtgaaggcaaccaagatgcagaaaatggggaagaactt</t>
  </si>
  <si>
    <t>tgcagaaaatggccagctttaagtttcaacaatttaaccatgtactaagcagcatttttaattg</t>
  </si>
  <si>
    <t>tgcagaaaatggccagctttaagtttcaacaatttaaccatgtactaagcggcatttttaattg</t>
  </si>
  <si>
    <t>tgcagaaaatgtcgcgcagcattcgtggttaggtatcatcatcatgcagagacggggtggaagg</t>
  </si>
  <si>
    <t>tgcagaaaatgtcgcgcagcattcgtggttagctatcatcatcatgcagagacggggtggaagg</t>
  </si>
  <si>
    <t>tgcagaaaatgtggctttctggcttttccagaggaattcaggagatgcacaggaaagcttcgtt</t>
  </si>
  <si>
    <t>tgcagaaaatgtggctttctggcttttccagaggaattcaggagatgcacaggaaagcttcttt</t>
  </si>
  <si>
    <t>tgcagaaaatgtttcaggctttctctagataaacaataaggtacattctcagtttgggtgtatg</t>
  </si>
  <si>
    <t>tgcagaaaatgtttcaggctttctctagataaacaatagggtacattctcagtttgggtgtatg</t>
  </si>
  <si>
    <t>tgcagaaaattaccaccaccctctttttcagttgagagcaaagcacatgatgcaggaattacaa</t>
  </si>
  <si>
    <t>tgcagaaaattaccaccgccctctttttcagttgagagcaaagcacatgatgcaggaattacaa</t>
  </si>
  <si>
    <t>tgcagaaaattacccaaggcttctcttgtttgccacaccagaagcccaccaaaaggaaggattg</t>
  </si>
  <si>
    <t>tgcagaaaattacccaaggcttctcttgtttgccacaccaggagcccaccaaaaggaaggattg</t>
  </si>
  <si>
    <t>tgcagaaaattagcaaaatgcacatgagcaaactgagcactcatatatataaaataaaaggaac</t>
  </si>
  <si>
    <t>tgcagaaaattagcaaaatgcacatgagcaagctgagcactcatatatataaaataaaaggaac</t>
  </si>
  <si>
    <t>tgcagaaaattattttgcaggacacctgaagtcaaaatgaaatccaagacaccctgacaacagg</t>
  </si>
  <si>
    <t>tgcagaaaattattttgcaggacacctggagtcaaaatgaaatccaagacaccctgacaacagg</t>
  </si>
  <si>
    <t>tgcagaaaattcatttcaagcaagaaggagaagcagaaatcagtgaatatacatacagccaaca</t>
  </si>
  <si>
    <t>tgcagaaaattcatttcaagcaagaaggagaaacagaaatcagtgaatatacatacagccaaca</t>
  </si>
  <si>
    <t>tgcagaaaattcgcccagtgcaatttccagatgcttcttcgtgggctccatgttgtttctacat</t>
  </si>
  <si>
    <t>tgcagaaaattcgcccagtgcaatttgcagatgcttcttcgtgggctccatgttgtttctacat</t>
  </si>
  <si>
    <t>tgcagaaaattgtacattgcggtcggggaaaacatacaacaacgcagagagcccagggatcctg</t>
  </si>
  <si>
    <t>tgcagaaaattgtacattgcggtcggggaaaacatacaacaatgcagagagcccagggatcctg</t>
  </si>
  <si>
    <t>tgcagaaaattgtccaatttaattcgtttgatgaatcagtgtgttttggtcaatacttttgaat</t>
  </si>
  <si>
    <t>tgcagaaaattgtccaatttaatttgtttgatgaatcagtgtgttttggtcaatacttttgaat</t>
  </si>
  <si>
    <t>tgcagaaaatttattttggagtacacagtcacgttctgttctgactgcattctagatttcttat</t>
  </si>
  <si>
    <t>tgcagaaaatttattttggagtacacagtcatgttctgttctgactgcattctagatttcttat</t>
  </si>
  <si>
    <t>tgcagaaaatttgctaagaactcctacagaaccaaagagaaaacaacggactttacaacacagg</t>
  </si>
  <si>
    <t>tgcagaaaatttgctaagaactcctacggaaccaaagagaaaacaacggactttacaacacagg</t>
  </si>
  <si>
    <t>tgcagaaacaaaaatcacagcacaggcactagaagcactggtagtaattcgagacaggatcagg</t>
  </si>
  <si>
    <t>tgcagaaacaaaaatcacagcacaggcgctagaagcactggtagtaattcgagacaggatcagg</t>
  </si>
  <si>
    <t>tgcagaaacaaaagaaaaacgtctccagctcaagattcttgagaagatgggatgagacaaggca</t>
  </si>
  <si>
    <t>tgcagaaacaaaagaaaaacgtctcctgctcaagattcttgagaagatgggatgagacaaggca</t>
  </si>
  <si>
    <t>tgcagaaacaaagctgaagcacacgccccaagcaacagcatcatgaaggacctgacaggttagg</t>
  </si>
  <si>
    <t>tgcagaaacaaagttgaagcacacgccccaagcaacagcatcatgaaggacctgacaggttagg</t>
  </si>
  <si>
    <t>tgcagaaacaagaaccttcgggcgggtggcgggcgaggagcccacatgtcatgtcacgggactg</t>
  </si>
  <si>
    <t>tgcagaaacaagaaccttcgggcgggtggcgggcgaggagcccacatgtcatgtcacgggagtg</t>
  </si>
  <si>
    <t>tgcagaaacaagcgaatcagaactcagaacacgcccgcgagaagagggagaacccgtgggaagc</t>
  </si>
  <si>
    <t>tgcagaaacaagcgaatcggaactcagaacacgcccgcgagaagagggagaacccgtgggaagc</t>
  </si>
  <si>
    <t>tgcagaaacaagcgatacgatcgctgtgagcccagcgatacaggcccacaagtctcacagcgaa</t>
  </si>
  <si>
    <t>tgcagagacaagcgatacgatcgctgtgagcccagcgatacaggcccacaagtctcacagcgaa</t>
  </si>
  <si>
    <t>tgcagaaacaagtaatcaatagtagatgatggcattaccatataagaagcttgcaagacttcct</t>
  </si>
  <si>
    <t>tgcagaaacaagtaatcagtagtagatgatggcattaccatataagaagcttgcaagacttcct</t>
  </si>
  <si>
    <t>tgcagaaacaatccgtgggcctagacctaactttgtactgggccacattgggctgtaggcctta</t>
  </si>
  <si>
    <t>tgcagaaataatccgtgggcctagacctaactttgtactgggccacattgggctgtaggcctta</t>
  </si>
  <si>
    <t>tgcagaaacaatctttgcacttaggggcaatggcggtcataccgagccgcgtcaatcgctggtt</t>
  </si>
  <si>
    <t>tgcagaaacaatctttgcacttgggggcaatggcggtcataccgagccgcgtcaatcgctggtt</t>
  </si>
  <si>
    <t>tgcagaaacacaaagaggcacgcgcgcatgcccacctatcagagctggaaccaactgcggcgag</t>
  </si>
  <si>
    <t>tgcagaaacacaaagaggcacgcgcgcgtgcccacctatcagagctggaaccaactgcggcgag</t>
  </si>
  <si>
    <t>tgcagaaacacacgatcatgccattgccatgcacgcacgcctatctatctaaccatgctaagct</t>
  </si>
  <si>
    <t>tgcagaaacacacgatcatgccattgccatgcacgcacgcctgtctatctaaccatgctaagct</t>
  </si>
  <si>
    <t>tgcagaaacacccctgatattatttacgagaacatcaccgattgcaacattacttcctaagatt</t>
  </si>
  <si>
    <t>tgcagaaacacccctgatattatttacgagaacatcaccgattgtaacattacttcctaagatt</t>
  </si>
  <si>
    <t>tgcagaaacacctcggccagctccagcttctcggcagtcaagctggtggagtccatggtcttgc</t>
  </si>
  <si>
    <t>tgcagaaagacctcggccagctccagcttctcggcagtcaagctggtggagtccatggtcttgc</t>
  </si>
  <si>
    <t>tgcagaaacactaaacgccagaaatgcatccaaggaggagatacccttactacacttgcaacgt</t>
  </si>
  <si>
    <t>tgcagaaacactaaacgccagaaatgcatccaaggaggagatacccttactgcacttgcaacgt</t>
  </si>
  <si>
    <t>tgcagaaacactgttttcacgtcaacctgttgcaacacattgcagattctaaagctagctacga</t>
  </si>
  <si>
    <t>tgcagaaacactgttttcacgtcaacctgttgcaacgcattgcagattctaaagctagctacga</t>
  </si>
  <si>
    <t>tgcagaaacactttccctttgtgcagccaataaacttttcttgttgagcggcaggatggaggga</t>
  </si>
  <si>
    <t>tgcagaaacactttccctttgtgcagccaataaacttttcttgttgggcggcaggatggaggga</t>
  </si>
  <si>
    <t>tgcagaaacagaacaaggtgcttgccgcacgtacaccccttgcacctcgcgcgcgtgtgtttac</t>
  </si>
  <si>
    <t>tgcagaaacagaacaaggtgcttgccgcacgtacaccgcttgcacctcgcgcgcgtgtgtttac</t>
  </si>
  <si>
    <t>tgcagaaacagaacacggtgctggccgcacgtacaccacttgcgcctcgcgcgcgtgcatttac</t>
  </si>
  <si>
    <t>tgcagaaacagaacacggtgctggccgcacgtacaccgcttgcgcctcgcgcgcgtgcatttac</t>
  </si>
  <si>
    <t>tgcagaaacagaacgaatggtaagtttgtctgaatgagtggataaaaacagaaatttagacatg</t>
  </si>
  <si>
    <t>tgcagaaacagaacgaatggtaagtttgtctgaatgagtggataaaaacggaaatttagacatg</t>
  </si>
  <si>
    <t>tgcagaaacagagttgcagcagctgctgccttggaacttggaagcgttccaagaaacccctcct</t>
  </si>
  <si>
    <t>tgcagagacagagttgcagcagctgctgccttggaacttggaagcgttccaagaaacccctcct</t>
  </si>
  <si>
    <t>tgcagaaacagatagaaacattcgaattaatcagatgagaaaaggttatatattctactcgaga</t>
  </si>
  <si>
    <t>tgcagaaacagatagaaacattcgaattaatcagatgagaaaaggttatatattctactcggga</t>
  </si>
  <si>
    <t>tgcagaaacagatcattggttacattacatcctcaatgtttgtcaactttacaagcagaggtga</t>
  </si>
  <si>
    <t>tgcagaaacagatcattggttgcattacatcctcaatgtttgtcaactttacaagcagaggtga</t>
  </si>
  <si>
    <t>tgcagaaacagcaagtccgtcatacaaggaaacatttacttcaaagcatcatgcatgcgtatta</t>
  </si>
  <si>
    <t>tgcagaaacagcaagtccgtcatacaaggaaacatttacttcaaagcatcgtgcatgcgtatta</t>
  </si>
  <si>
    <t>tgcagaaacagcagatccctgtccacagtcagcactcgcaatcagccgaagccagctcagctcg</t>
  </si>
  <si>
    <t>tgcagaaacagcagatccctttccacagtcagcactcgcaatcagccgaagccagctcagctcg</t>
  </si>
  <si>
    <t>tgcagaaacagcagatcccttttcacagatatcctagtcagcactcgcaatcagccgaagccag</t>
  </si>
  <si>
    <t>tgcagaaacagcggatcccttttcacagatatcctagtcagcactcgcaatcagccgaagccag</t>
  </si>
  <si>
    <t>tgcagaaacaggatgttgacgagcacttgccgtgtccacggcagcattggcacgacggcacgcc</t>
  </si>
  <si>
    <t>tgcagaaacaggatgttgccgagcacttgccgtgtccacggcagcattggcacgacggcacgcc</t>
  </si>
  <si>
    <t>tgcagaaacagggatgacacctaaagtaacgtcaattctaaagaaatatgagaatagttggaag</t>
  </si>
  <si>
    <t>tgcagaaacggggatgacacctaaagtaacgtcaattctaaagaaatatgagaatagttggaag</t>
  </si>
  <si>
    <t>tgcagaaacaggggcttctcaacgtttggaggtgtccataaacaccagtgaacaaccaattacg</t>
  </si>
  <si>
    <t>tgcagaaacaggggcttctcaacgtttggaggtgtccataaacaccagtgaaccaccaattacg</t>
  </si>
  <si>
    <t>tgcagaaacagtactaggccatcatacatactaagtgtaccaaaacataaatgtgtgggctgac</t>
  </si>
  <si>
    <t>tgcagaaacagtactaggccatcatacatactaagtgtaccaaaacctaaatgtgtgggctgac</t>
  </si>
  <si>
    <t>tgcagaaacagtatggtccaatccagaagagcaacaaggattggacccacggatgctgccccag</t>
  </si>
  <si>
    <t>tgcagaaacagtatggtccaatccagaagagcaacaatgattggacccacggatgctgccccag</t>
  </si>
  <si>
    <t>tgcagaaacagtatggtccaatctccaactcaaggaccgactctagcagaagagcaacaaggat</t>
  </si>
  <si>
    <t>tgcagaaacagtatggtccaatctccaactcaaggactgactctagcagaagagcaacaaggat</t>
  </si>
  <si>
    <t>tgcagaaacagtgagcatccataaatgtacggcactttgacaatgttagcaatatctgccttca</t>
  </si>
  <si>
    <t>tgcagaaacagtgagcatccataaatgtacggcactttgacattgttagcaatatctgccttca</t>
  </si>
  <si>
    <t>tgcagaaacagttccttttagtgtaatctacatattgcccgtgccaatgcgataaggaactgtg</t>
  </si>
  <si>
    <t>tgcagaaacagttccttttagtgtaatctacatattgcccgtgccaatgcgataaggaattgtg</t>
  </si>
  <si>
    <t>tgcagaaacatctaggtaagcatgtacaagaaaatagattcaagaaaatattattcatatgccc</t>
  </si>
  <si>
    <t>tgcagaaacatctaggtaagcatgtacaataaaatagattcaagaaaatattattcatatgccc</t>
  </si>
  <si>
    <t>tgcagaaacatgactccttccaggtcctctccccttctttgtgccatactaccctctaatctca</t>
  </si>
  <si>
    <t>tgcagaaacatgactccttccaggtcctctccccttctttgtgccgtactaccctctaatctca</t>
  </si>
  <si>
    <t>tgcagaaacatgcatgttgcaccatgggaatatatggatgatgaaacttgctcatggttcacac</t>
  </si>
  <si>
    <t>tgcagaagcatgcatgttgcaccatgggaatatatggatgatgaaacttgctcatggttcacac</t>
  </si>
  <si>
    <t>tgcagaaacatgtaagcaacaagattgatctattcatactgactacttaaattctgcaccaaca</t>
  </si>
  <si>
    <t>tgcagaaacatgtaagcaacaagattgatctattcatactgactacttaaattctgccccaaca</t>
  </si>
  <si>
    <t>tgcagaaacattacatttagacgaaaaaatagtcaatgaaattctagtgagcgtggtgaaacca</t>
  </si>
  <si>
    <t>tgcagaaacattacatttagacgaaaaaatagtcagtgaaattctagtgagcgtggtgaaacca</t>
  </si>
  <si>
    <t>tgcagaaacattgtcacagaacacaactgttgccttgttgacagggcatgacaactcaccaagt</t>
  </si>
  <si>
    <t>tgcagatacattgtcacagaacacaactgttgccttgttgacagggcatgacaactcaccaagt</t>
  </si>
  <si>
    <t>tgcagaaacattttattcgacaaaaaaaattatagtcagtgaaattctagccagcgtgaatgcg</t>
  </si>
  <si>
    <t>tgcagaaacattttattcgacaaaaaaaattatagtcggtgaaattctagccagcgtgaatgcg</t>
  </si>
  <si>
    <t>tgcagaaaccaaaccgatcatgaacttgtcagcctatacgctgctggccagtcatcagctggca</t>
  </si>
  <si>
    <t>tgcagaaaccaaaccgatcatgaacttgtcagcctatacgctgctggccagtcatcagctggcc</t>
  </si>
  <si>
    <t>tgcagaaaccaagaatctgtgggaagtaaacaaaaaatttacgttagcaacttctgtcagaact</t>
  </si>
  <si>
    <t>tgcagaaaccaagaatctgtgggaagtaaacaaaaaatttacgttagcaacttctgtcataact</t>
  </si>
  <si>
    <t>tgcagaaaccaagtgaacagttgagactaccgagcttctgttctatgtccagcacctcagtcgc</t>
  </si>
  <si>
    <t>tgcagaaaccaagtgaacagttgagactaccgatcttctgttctatgtccagcacctcagtcgc</t>
  </si>
  <si>
    <t>tgcagaaaccacaggaggtttttcaagatccgtatccccgacgcgaaaatgtgggggagaagag</t>
  </si>
  <si>
    <t>tgcagaaaccacaggaggtttttcaagatccgtgtccccgacgcgaaaatgtgggggagaagag</t>
  </si>
  <si>
    <t>tgcagaaaccaccgccgtcatagcaacgcccaaagcggaagcaagccagttatcaaaaaaaaaa</t>
  </si>
  <si>
    <t>tgcagaaaccgccgccgtcatagcaacgcccaaagcggaagcaagccagttatcaaaaaaaaaa</t>
  </si>
  <si>
    <t>tgcagaaaccagacttggtgatttttgtgatggacagcagtattggtcaggctgcatttgagca</t>
  </si>
  <si>
    <t>tgcagaaaccagacttggtgatttttgtgatggacagcagtattggtcaggctgcatttgatca</t>
  </si>
  <si>
    <t>tgcagaaaccagtgctcagcaaggatggtttctacctatcgctggagggggagcaagtggcccc</t>
  </si>
  <si>
    <t>tgcagaaaccagtgttcagcaaggatggtttctacctatcgctggagggggagcaagtggcccc</t>
  </si>
  <si>
    <t>tgcagaaaccagtgtttttgcccacaacgatgtggtagacaggaaacaggatcccattacccga</t>
  </si>
  <si>
    <t>tgcagaaaccagtgtttttgcccacaacgatgtggtagacaggaaacaggatccctttacccga</t>
  </si>
  <si>
    <t>tgcagaaaccatcactacgtaatgagactaaaccaacacaaccacgttaaaaaactagctgacg</t>
  </si>
  <si>
    <t>tgcagaaaccatcactacgtaatgagactaaaccaacacaaccacgttaaaaacctagctgacg</t>
  </si>
  <si>
    <t>tgcagaaaccatccagctcttggacttccattccattgctcggcagatatcgtgaccgtccgct</t>
  </si>
  <si>
    <t>tgcagaaaccatccagctcttggacttccattccattgctcggcagatatcgtgaccgtccgtt</t>
  </si>
  <si>
    <t>tgcagaaaccattgctgtacagttccaatctagtcattccttaacccctatcaaagtcaatcac</t>
  </si>
  <si>
    <t>tgcagaaaccattgctgtacagttccaatctagtcattccttaacccctgtcaaagtcaatcac</t>
  </si>
  <si>
    <t>tgcagaaacccgtgcagacccctctttacggcatgagcatgaacctgagtgacctcgtttgctg</t>
  </si>
  <si>
    <t>tgcagaaacccgtgcagacccttctttacggcatgagcatgaacctgagtgacctcgtttgctg</t>
  </si>
  <si>
    <t>tgcagaaaccctagtgcagcgcgtgaggggcacctgaccgagcgcgggagcgcttcgagtgctg</t>
  </si>
  <si>
    <t>tgcagaaaccctagtgcagcgcgtgaggggcacgtgaccgagcgcgggagcgcttcgagtgctg</t>
  </si>
  <si>
    <t>tgcagaaacccttaagaagtatgctatatgaaactacatctggcgtgcatccatgctcaggcat</t>
  </si>
  <si>
    <t>tgcagaaacccttaagaagtatgctgtatgaaactacatctggcgtgcatccatgctcaggcat</t>
  </si>
  <si>
    <t>tgcagaaacccttgagaagtatgttgtatgaaactacatctggcgtgcatccatgctcaggcat</t>
  </si>
  <si>
    <t>tgcagaaacccttgagaagtatgttgtatgaaagtacatctggcgtgcatccatgctcaggcat</t>
  </si>
  <si>
    <t>tgcagaaaccgacgaggcctcagtccgaacagagctggagtcgtgcaccgtcatagatagagct</t>
  </si>
  <si>
    <t>tgcagaaaccgacgaggcctcagtccgaacagagctggagtcgtgcaccgtcttagatagagct</t>
  </si>
  <si>
    <t>tgcagaaaccgacgcgttctagactggacgtggaagcatgcacaaaggaagatgtgcggctgct</t>
  </si>
  <si>
    <t>tgcagaaaccgacgcgttctagactggacgtggacgcatgcacaaaggaagatgtgcggctgct</t>
  </si>
  <si>
    <t>tgcagaaaccgacgcgttctagactggacgtggacgtatgtacatggaagatgtgctgctgctc</t>
  </si>
  <si>
    <t>tgcagaaaccgatgcgttctagactggacgtggacgtatgtacatggaagatgtgctgctgctc</t>
  </si>
  <si>
    <t>tgcagaaaccgcggagaactggagattggaaccatgccgtggactattcgatgcttatatgtgg</t>
  </si>
  <si>
    <t>tgcagaaaccgcggagaactggagattggaaccatgccgtggagtattcgatgcttatatgtgg</t>
  </si>
  <si>
    <t>tgcagaaaccgtcggaacaggcgtgaatcaagcagcgtcagtgcaggctccgcagttcaaattt</t>
  </si>
  <si>
    <t>tgcagaaaccgtcggaacaggcgtgaatcaagcagcttcagtgcaggctccgcagttcaaattt</t>
  </si>
  <si>
    <t>tgcagaaacctactaactagctacgctgaaactgtgtgccagcttgcgttgtaaggatggccac</t>
  </si>
  <si>
    <t>tgcagaaacctactagctagctacgctgaaactgtgtgccagcttgcgttgtaaggatggccac</t>
  </si>
  <si>
    <t>tgcagaaacctactactacctagctacgctgaaactgtgtgccagcttgcgttgtaaggatggc</t>
  </si>
  <si>
    <t>tgcagaaacctactactagctagctacgctgaaactgtgtgccagcttgcgttgtaaggatggc</t>
  </si>
  <si>
    <t>tgcagaaacctagtcaagctaaacctgagctctaataatctgaacggaaccatctcgagaccca</t>
  </si>
  <si>
    <t>tgcagaaacctagtcaagctaaacctgagctctaataatctgaacggaaccatctcgagatcca</t>
  </si>
  <si>
    <t>tgcagaaacctatccttcactggtctggagggtgacctagcatcttctttcgcaaatctgaatg</t>
  </si>
  <si>
    <t>tgcagaaacctatccttcactggtctggagggtgacctatcatcttctttcgcaaatctgaatg</t>
  </si>
  <si>
    <t>tgcagaaacctgacgaaaatgcatgcaggtattattctgtctatttgatgacatggggcgtgca</t>
  </si>
  <si>
    <t>tgcagaaacctgacgaaaatgcatgcaggtattattctgtctatttgatgacatggggcttgca</t>
  </si>
  <si>
    <t>tgcagaaacctgacgaaaatgcatgcaggtattctgtctatttgatgacatggggcttgcaatg</t>
  </si>
  <si>
    <t>tgcagaaacctgacgaaaatgcatgcaggtgttctgtctatttgatgacatggggcttgcaatg</t>
  </si>
  <si>
    <t>tgcagaaacctgggcacggttatttagttagtaaaaaaaatgttgtagaggcaaatcaccgaca</t>
  </si>
  <si>
    <t>tgcagaaacctgggcacggttatttagttagtaaaaaaaatgttgtggaggcaaatcaccgaca</t>
  </si>
  <si>
    <t>tgcagaaacctgtatgtacatatccgatggcatcagccaccagtggagttgatgagggcacaca</t>
  </si>
  <si>
    <t>tgcaggaacctgtatgtacatatccgatggcatcagccaccagtggagttgatgagggcacaca</t>
  </si>
  <si>
    <t>tgcagaaaccttagttgttttgatctcctttttttcttttttgttccgagtaaaactatacatt</t>
  </si>
  <si>
    <t>tgcagaaaccttagttgttttgatctcctttttttcttttttgttccgagtaaaactatacgtt</t>
  </si>
  <si>
    <t>tgcagaaaccttctgccaaatcctccatgccatgccaattgccagagcccagagaggcggtcac</t>
  </si>
  <si>
    <t>tgcagaaaccttttgccaaatcctccatgccatgccaattgccagagcccagagaggcggtcac</t>
  </si>
  <si>
    <t>tgcagaaacgaaatatgcccatgcttggcggtcgctcctgcggtccaggtccaggcgtccagcc</t>
  </si>
  <si>
    <t>tgcagaagcgaaatatgcccatgcttggcggtcgctcctgcggtccaggtccaggcgtccagcc</t>
  </si>
  <si>
    <t>tgcagaaacgaaatgcaccgctaaccaactgtgcgactaacagattttcactgctgagtgaaaa</t>
  </si>
  <si>
    <t>tgcagaaacgaaatgcaccgctaaccaactgtgcgactaacagatttttactgctgagtgaaaa</t>
  </si>
  <si>
    <t>tgcagaaacgaacaaacccaaagaataacccagagtgagacgcatggatatgatgcaggctagc</t>
  </si>
  <si>
    <t>tgcagaaacgaacaaacccaaagaataacccagcgtgagacgcatggatatgatgcaggctagc</t>
  </si>
  <si>
    <t>tgcagaaacgacgcacgcacctcgcgtcagaataagacagcacaaaccagcaatgcggaaacgg</t>
  </si>
  <si>
    <t>tgcagaaacgacgcacgcacctcgcgtcagaataagacagcacaaaccagctatgcggaaacgg</t>
  </si>
  <si>
    <t>tgcagaaacgacgcacgcacctcgcgtcagattaagagagcacaaaccagcaatgcggaaacgg</t>
  </si>
  <si>
    <t>tgcaggaacgacgcacgcacctcgcgtcagattaagagagcacaaaccagcaatgcggaaacgg</t>
  </si>
  <si>
    <t>tgcagaaacgagggtgaccgcatcaggagcactgtatcctgtgcaatggacctctagaaactgg</t>
  </si>
  <si>
    <t>tgcagaaacgagggtggccgcatcaggagcactgtatcctgtgcaatggacctctagaaactgg</t>
  </si>
  <si>
    <t>tgcagaaacgagttttatatgtgcgcaattattcatgcatccacattgtattgtaggcagacaa</t>
  </si>
  <si>
    <t>tgcagaaacgagttttatatgtgcgcaattattcctgcatccacattgtattgtaggcagacaa</t>
  </si>
  <si>
    <t>tgcagaaacgatactcagcgacatgccaatcgcattggggtgattggtgtccgcctcgtgttgt</t>
  </si>
  <si>
    <t>tgcagaaatgatactcagcgacatgccaatcgcattggggtgattggtgtccgcctcgtgttgt</t>
  </si>
  <si>
    <t>tgcagaaacgatactcggcgacacgccaatcgcaatggggtgatcggtgtccgcctcgtgtttt</t>
  </si>
  <si>
    <t>tgcagaaacgatactcggcgacatgccaatcgcaatggggtgatcggtgtccgcctcgtgtttt</t>
  </si>
  <si>
    <t>tgcagaaacgcaacgctgactactcatgcaccgaaatgaaaaggaagattagaatcttcaacaa</t>
  </si>
  <si>
    <t>tgcagaaacgcaacgctgactactcatgcaccgaaatgaaacggaagattagaatcttcaacaa</t>
  </si>
  <si>
    <t>tgcagaaacgcatgaggtgcaagctgcgacgatgctgcaccgcgccacgggcgccacttgacac</t>
  </si>
  <si>
    <t>tgcagaaacgcatgaggtgcaagctgcgacgatgctgcaccgcgccacgggcgctacttgacac</t>
  </si>
  <si>
    <t>tgcagaaacgcgcaataagcaggaaccaccatctccgacacggcgtgacgcagcaccgctcgga</t>
  </si>
  <si>
    <t>tgcagaaacgcgcagtaagcaggaaccaccatctccgacacggcgtgacgcagcaccgctcgga</t>
  </si>
  <si>
    <t>tgcagaaacgcggcggactccatgcgttgtgctgttttcctctctgcgaccgacacgtctggaa</t>
  </si>
  <si>
    <t>tgcagaaacgcggcggactccttgcgttgtgctgttttcctctctgcgaccgacacgtctggaa</t>
  </si>
  <si>
    <t>tgcagaaacggggagagaacaacactgtaattcttggttttgcgttgttcttggtcttggcaag</t>
  </si>
  <si>
    <t>tgcagaaacggggagagaacaacactgtaattcttggttttgcgttgttcttggtcttgggaag</t>
  </si>
  <si>
    <t>tgcagaaacgggtagataggcgcgcgcatgagcggtgcaggtgctacctgcgcatgcatgccgt</t>
  </si>
  <si>
    <t>tgcagaaacgggtagattggcgcgcgcatgagcggtgcaggtgctacctgcgcatgcatgccgt</t>
  </si>
  <si>
    <t>tgcagaaacggtatgaatggttgcgcagaaatcatcgcatcgcacgaaattccaccgttgaaaa</t>
  </si>
  <si>
    <t>tgcagaaacggtatgtatggttgcgcagaaatcatcgcatcgcacgaaattccaccgttgaaaa</t>
  </si>
  <si>
    <t>tgcagaaacgtaaacaagattcgcacgcgccgcgcccaaatcgaccacaccgcaaatgcaattt</t>
  </si>
  <si>
    <t>tgcagaaacgtaaacaagattcgcacgcgccgcgcccaaatcggccacaccgcaaatgcaattt</t>
  </si>
  <si>
    <t>tgcagaaacgtacgggattctcccgttcagactgggatgggcaagttgctcggcgacacgtata</t>
  </si>
  <si>
    <t>tgcagaaacgtacgggattctcccgttcagactgggctgggcaagttgctcggcgacacgtata</t>
  </si>
  <si>
    <t>tgcagaaacgtatctggtggagagtgtattcatatatatgttacattacaaagaggccatctaa</t>
  </si>
  <si>
    <t>tgcagaaacgtatctggtggagagtgtattcatatatatgttacattacaaagaggtcatctaa</t>
  </si>
  <si>
    <t>tgcagaaactaacttctcgacctttctttgcccaaaaaatgttagatttgctagactaggatgc</t>
  </si>
  <si>
    <t>tgcagaaactagcttctcgacctttctttgcccaaaaaatgttagatttgctagactaggatgc</t>
  </si>
  <si>
    <t>tgcagaaactaattctgaacttataatccctgcttattcaaaccagctcaagatctcttttgtt</t>
  </si>
  <si>
    <t>tgcagaaactaattctgaatttataatccctgcttattcaaaccagctcaagatctcttttgtt</t>
  </si>
  <si>
    <t>tgcagaaactactgttacagagaaaagtatagagccagatccactattgtttacctttaaaaaa</t>
  </si>
  <si>
    <t>tgcagaaactactgttacagagaaaagtatagagccagatccactattgtttacctttcaaaaa</t>
  </si>
  <si>
    <t>tgcagaaactagcaacgtgactcgtgacaggctcagagagcggttggttacatatgtagtagca</t>
  </si>
  <si>
    <t>tgcagaaagtagcaacgtgactcgtgacaggctcagagagcggttggttacatatgtagtagca</t>
  </si>
  <si>
    <t>tgcagaaactatatctttttgcaagcctaactaaaatggttaccgaagcattcgatttgaccct</t>
  </si>
  <si>
    <t>tgcagaaactatatctttttgcaagcctaactaaaatggttaccgaggcattcgatttgaccct</t>
  </si>
  <si>
    <t>tgcagaaactatccatgccactgttgtttctgttagtcacaacaacagtaaatgagctgtcttc</t>
  </si>
  <si>
    <t>tgcagaaactatccatgccactgttgtttctgttagtcacaacaacagtaagtgagctgtcttc</t>
  </si>
  <si>
    <t>tgcagaaactatctctaagtttgtctaccatgcggtggagcttccttttccatcctcgctgctc</t>
  </si>
  <si>
    <t>tgcagaaactatctctaagtttgtctaccatgcggtggagcttccttttccattctcgctgctc</t>
  </si>
  <si>
    <t>tgcagaaactatggcacagctacattactctgaccatattgagaaaacatataagctttttcga</t>
  </si>
  <si>
    <t>tgcagaaactatggcacggctacattactctgaccatattgagaaaacatataagctttttcga</t>
  </si>
  <si>
    <t>tgcagaaactattcaggagtggagcatacctgggtggttgtttagaacccttagagcaacaaga</t>
  </si>
  <si>
    <t>tgcagaaactattcaggagtggagcatacctgggttgttgtttagaacccttagagcaacaaga</t>
  </si>
  <si>
    <t>tgcagaaactcagagcattgattctgaacctacggatggtccgagagaccgagatagacctcga</t>
  </si>
  <si>
    <t>tgcagaaactcagagcattgattctgaacctacggatggtccgagagaccgagatagtcctcga</t>
  </si>
  <si>
    <t>tgcagaaactcagccgaacagtttaggttgtttttgagcacatgcatcttatcttctggtgtca</t>
  </si>
  <si>
    <t>tgcagaaactcagccgaacagtttaggttgtttttgagcacatgcatcttatgttctggtgtca</t>
  </si>
  <si>
    <t>tgcagaaactccatggaaccatcaaagcacttcagaaggtggtgtcagatacaggggtgctcct</t>
  </si>
  <si>
    <t>tgcagaaactccatggaaccatcaaagcacttcagaaggtggtgtcagatacaggggtggtcct</t>
  </si>
  <si>
    <t>tgcagaaactcctgaagtgaaatggggagcaggaccacctccgacttgtaaatttttggaagac</t>
  </si>
  <si>
    <t>tgcagaaactcctgaagtgaaatggggagcaggaccacctcggacttgtaaatttttggaagac</t>
  </si>
  <si>
    <t>tgcagaaactctagtttgcaacggggttccaactaaattctcgaccgatagatggttgcaaggc</t>
  </si>
  <si>
    <t>tgcagaaactctagtttgcaacggggtttcaactaaattctcgaccgatagatggttgcaaggc</t>
  </si>
  <si>
    <t>tgcagaaactgaagccaaaactcactttcaaaaacacaggatagcgaaagatggttgattgttt</t>
  </si>
  <si>
    <t>tgcagcaactgaagccaaaactcactttcaaaaacacaggatagcgaaagatggttgattgttt</t>
  </si>
  <si>
    <t>tgcagaaactgaagttgctttagttatctgaactctgacggaacagcatcctcagatcaaggac</t>
  </si>
  <si>
    <t>tgcagaaactgaagttgctttagttatctgaactctgacggaacagcgtcctcagatcaaggac</t>
  </si>
  <si>
    <t>tgcagaaactgaatacggagtttgctgtgatccaaaggaagctctctgcgctctagaattaccc</t>
  </si>
  <si>
    <t>tgcagaaactgaatacggagtttgctgtgatccaaaggaagctctctgtgctctagaattaccc</t>
  </si>
  <si>
    <t>tgcagaaactgagataaaaatgcacttttctgtcactgaaaacaagcaaaaacaactaaacgca</t>
  </si>
  <si>
    <t>tgcagaaactgagataaaaatgcacttttctgtcactgaaaacaagcaaaagcaactaaacgca</t>
  </si>
  <si>
    <t>tgcagaaactgagcaattagaagctgatcatcctggtgggttgtcagctctgccacaatttgga</t>
  </si>
  <si>
    <t>tgcagaaattgagcaattagaagctgatcatcctggtgggttgtcagctctgccacaatttgga</t>
  </si>
  <si>
    <t>tgcagaaactgagtttgttgaatggagtgctgttcactggtggatcagcgaagcaaggtgtata</t>
  </si>
  <si>
    <t>tgcagaaactgagtttgttgaatggagtgctgttcactggtggatcagcgatgcaaggtgtata</t>
  </si>
  <si>
    <t>tgcagaaactgcggaaggcaatcccgtcgctcgtgggctcctggcagatgcagcgcccaccgaa</t>
  </si>
  <si>
    <t>tgcagaaactgcggaaggcaatcccgtcgctcgtgggctcctggcagatgcagcggccaccgaa</t>
  </si>
  <si>
    <t>tgcagaaactggctagaatgtttgtcaggcaagaggtagggagacacatggcacgccaacttaa</t>
  </si>
  <si>
    <t>tgcagaaactggttagaatgtttgtcaggcaagaggtagggagacacatggcacgccaacttaa</t>
  </si>
  <si>
    <t>tgcagaaactgtagcaagcaagcctccatccaacaccacagtgagtagattggatcgtatgagc</t>
  </si>
  <si>
    <t>tgcagcaactgtagcaagcaagcctccatccaacaccacagtgagtagattggatcgtatgagc</t>
  </si>
  <si>
    <t>tgcagaaactgtgttgtattgcttcctgcaacctgggcagcgcccatcttccaacttgatcctg</t>
  </si>
  <si>
    <t>tgcagaaactgtgttgtattgcttcctgcaacctgggcagcgcccatcttccaatttgatcctg</t>
  </si>
  <si>
    <t>tgcagaaacttaagatgccctatttctttagaaagctcaaggataggtgtatccaatagcgcaa</t>
  </si>
  <si>
    <t>tgcagaaacttaagatgccctatttctttagaaagctcacggataggtgtatccaatagcgcaa</t>
  </si>
  <si>
    <t>tgcagaaacttcccacctgaccccattgaaatccgaagttttttccaaaactcccaaccaccgc</t>
  </si>
  <si>
    <t>tgcagaaacttcccacctgaccccgttgaaatccgaagttttttccaaaactcccaaccaccgc</t>
  </si>
  <si>
    <t>tgcagaaacttgaaatttaagcgtgattccgcttgcggacctgcggcgagggggagccgtgtcg</t>
  </si>
  <si>
    <t>tgcagaaacttgaaatttaagcgtgattccgcttgcggagctgcggcgagggggagccgtgtcg</t>
  </si>
  <si>
    <t>tgcagaaacttgagtatccttggcaccagcatcttgaggacagaggtgaaactccgcccgcact</t>
  </si>
  <si>
    <t>tgcagaaacttgagtatctttggcaccagcatcttgaggacagaggtgaaactccgcccgcact</t>
  </si>
  <si>
    <t>tgcagaaacttgccttgtgcggcgtaataatgcccaaggtcccaaattggatggcacatgctga</t>
  </si>
  <si>
    <t>tgcagaaacttgctttgtgcggcgtaataatgcccaaggtcccaaattggatggcacatgctga</t>
  </si>
  <si>
    <t>tgcagaaactttcttccttctctcgcgcttcacatgggctgttgcatctaccactacagtttag</t>
  </si>
  <si>
    <t>tgcagaaactttcttccttctctcgcgcttcacatgggctgttgcatctactactacagtttag</t>
  </si>
  <si>
    <t>tgcagaaagaaaagcttttgttggcagcaagatcccgaggaagatcgaggacttggcggacgcg</t>
  </si>
  <si>
    <t>tgcagaaagaaaagcttttgttggcagcaagatcccgaggaagatcgaggccttggcggacgcg</t>
  </si>
  <si>
    <t>tgcagaaagaaaatgatgacgctgtaacgtgcggtacgaccacgcacagcggtggacgtttgac</t>
  </si>
  <si>
    <t>tgcagaaagaagatgatgacgctgtaacgtgcggtacgaccacgcacagcggtggacgtttgac</t>
  </si>
  <si>
    <t>tgcagaaagaaaccaagtcacatattatttcatgtccacacaaccaagccagctgttctttggg</t>
  </si>
  <si>
    <t>tgcagaaagaaaccaagtcacatattatttcatgtccacacaactaagccagctgttctttggg</t>
  </si>
  <si>
    <t>tgcagaaagaaagagatgcctcaaagtttgataatgtggtactgttgcttcaagacatgttaga</t>
  </si>
  <si>
    <t>tgcagaaagaaagagatgcctcaaagttttataatgtggtactgttgcttcaagacatgttaga</t>
  </si>
  <si>
    <t>tgcagaaagaacagagcagcacaagattagcaaggctgtgggtgtcagttttaaagacgccaag</t>
  </si>
  <si>
    <t>tgcagaaagaacagagcagcacaagattagcaaggctgtgggtgtcagttttaaagatgccaag</t>
  </si>
  <si>
    <t>tgcagaaagaagccagcttgcccatcgagctcaccgatgacatcgtcatggggctcatgattgt</t>
  </si>
  <si>
    <t>tgcagaaagaggccagcttgcccatcgagctcaccgatgacatcgtcatggggctcatgattgt</t>
  </si>
  <si>
    <t>tgcagaaagaatacagatcgagtatactaatctcactggccacagttccaggccctcagcacag</t>
  </si>
  <si>
    <t>tgcagagagaatacagatcgagtatactaatctcactggccacagttccaggccctcagcacag</t>
  </si>
  <si>
    <t>tgcagaaagaatctgagaattgctagcctgttcgttgtttcctggcatgaactcgaggtgcagc</t>
  </si>
  <si>
    <t>tgcagaaagaatctgagaattgctagcctgttcgttgtttcctggcatgaactggaggtgcagc</t>
  </si>
  <si>
    <t>tgcagaaagaatgttctttgcattttagggaattcgagcgtctggtagttaaatcgcacgcgcg</t>
  </si>
  <si>
    <t>tgcagaaagaatgttctttgcattttagggaattcgtgcgtctggtagttaaatcgcacgcgcg</t>
  </si>
  <si>
    <t>tgcagaaagaattcgtcagggcttcaacacttttagctaccacgcatgacggcatgacatgtta</t>
  </si>
  <si>
    <t>tgcagaaagaattcgtcagggcttcaacacttttagctaccacgcatgacgtcatgacatgtta</t>
  </si>
  <si>
    <t>tgcagaaagaattcgtcatcagggcttcaacactttagctaccaccacgcatgacggcatgaca</t>
  </si>
  <si>
    <t>tgcagaaagaattcgtcattagggcttcaacactttagctaccaccacgcatgacggcatgaca</t>
  </si>
  <si>
    <t>tgcagaaagacaatgggctcaatttgacaatataactacagctgagcaaaataacaactgttgt</t>
  </si>
  <si>
    <t>tgcagaaagacaatgggctcaatttgacaatataactacagctgagcaaaatagcaactgttgt</t>
  </si>
  <si>
    <t>tgcagaaagactattgcaggagggcgtccgtggcagagcttcttgcccacccgttcgtcgccga</t>
  </si>
  <si>
    <t>tgcagaaagactattgcaggagggcgtccgtggcggagcttcttgcccacccgttcgtcgccga</t>
  </si>
  <si>
    <t>tgcagaaagagaaaacaattggtctaccagcagtatctcagctcctttgtaataatagtactag</t>
  </si>
  <si>
    <t>tgcagaaagagaaagcaattggtctaccagcagtatctcagctcctttgtaataatagtactag</t>
  </si>
  <si>
    <t>tgcagaaagagagaactttgattttttatgctggtaagtaaatttgttcttttgctcttcaaat</t>
  </si>
  <si>
    <t>tgcagacagagagaactttgattttttatgctggtaagtaaatttgttcttttgctcttcaaat</t>
  </si>
  <si>
    <t>tgcagaaagagataggagagctcggtgaggctcccgatgttactcgggatagtccctgacagtg</t>
  </si>
  <si>
    <t>tgcagaaagagataggagagctcggtgaggctcccgatgttactcgggatggtccctgacagtg</t>
  </si>
  <si>
    <t>tgcagaaagagatgatggcgttccttgccaacacagagaagcacaaggacattgaggcctgcaa</t>
  </si>
  <si>
    <t>tgcagaaagagatgatggcgttccttgccaacacagagaagcacaaggacattgaggcctgcga</t>
  </si>
  <si>
    <t>tgcagaaagagcaccatcagatttaactccagcaagtagaaagcacaggagatcgatccaatta</t>
  </si>
  <si>
    <t>tgcagaaagggcaccatcagatttaactccagcaagtagaaagcacaggagatcgatccaatta</t>
  </si>
  <si>
    <t>tgcagaaagagcagccaggtattccaccctgtaggaaggaatgatcaactggacaacattcatt</t>
  </si>
  <si>
    <t>tgcagaaagagcagccaggtattccaccctgtaggaaggaatgatcaactggacaacgttcatt</t>
  </si>
  <si>
    <t>tgcagaaagagcatgccacacatcatattgctgctgctacaggacagtagtagatgacaaacta</t>
  </si>
  <si>
    <t>tgcagaaagagcgtgccacacatcatattgctgctgctacaggacagtagtagatgacaaacta</t>
  </si>
  <si>
    <t>tgcagaaagaggccagcttgccaatcgagctcaccgatgacatcgtcatggggctcatgcttgt</t>
  </si>
  <si>
    <t>tgcagaaagaggccagcttgcccatcgagctcaccgatgacatcgtcatggggctcatgcttgt</t>
  </si>
  <si>
    <t>tgcagaaagaggtcaatctctgatctttgacaggatcgcttctcccacaggttaacaaggactt</t>
  </si>
  <si>
    <t>tgcagaaagaggtcaatctctgatttttgacaggatcgcttctcccacaggttaacaaggactt</t>
  </si>
  <si>
    <t>tgcagaaagagtgatgatgatatgcccgtgaatgaagaatgacaaggcaatatatacagtcagc</t>
  </si>
  <si>
    <t>tgcagaaagagtgatgatgatatgcccgtgaatgaagaatgacaagtcaatatatacagtcagc</t>
  </si>
  <si>
    <t>tgcagaaagagttaaaggacgctgaatgcctccatggggatataacggagtcatgagctacagt</t>
  </si>
  <si>
    <t>tgcagaaagagttaaaggacgctgaatgcctccatggggatataatggagtcatgagctacagt</t>
  </si>
  <si>
    <t>tgcagaaagataaacagcagaagagaagataaagctaaatgagagctggtttgaatatgatcat</t>
  </si>
  <si>
    <t>tgcagaaagataaacagcagaagagaagataaagctaaatgagagctggtttgaatatgatcgt</t>
  </si>
  <si>
    <t>tgcagaaagatacatatatagaagacaatctcatagtcagcagcgagcgggtcgtttgtatgtt</t>
  </si>
  <si>
    <t>tgcagaaagatacatatattgaagacaatctcatagtcagcagcgagcgggtcgtttgtatgtt</t>
  </si>
  <si>
    <t>tgcagaaagatgcataacactatgggttaattaacagatgcaaaccttgctaatgtttgttcac</t>
  </si>
  <si>
    <t>tgcagacagatgcataacactatgggttaattaacagatgcaaaccttgctaatgtttgttcac</t>
  </si>
  <si>
    <t>tgcagaaagatttctccactcttcgaacatatcaaagagtaggattagaaacgagcagttgtgg</t>
  </si>
  <si>
    <t>tgcagaaagatttctccactctttgaacatatcaaagagtaggattagaaacgagcagttgtgg</t>
  </si>
  <si>
    <t>tgcagaaagcaaccgtagtagtactataagctgatgtagctagtgctctctagcctgacaatta</t>
  </si>
  <si>
    <t>tgcagaaagctaccgtagtagtactataagctgatgtagctagtgctctctagcctgacaatta</t>
  </si>
  <si>
    <t>tgcagaaagcaactaaccaacccgttcttattttatgaaacaatcttgcagaaccccatcaaat</t>
  </si>
  <si>
    <t>tgcagaaaggaactaaccaacccgttcttattttatgaaacaatcttgcagaaccccatcaaat</t>
  </si>
  <si>
    <t>tgcagaaagcaatgcagagcaaaaccgacatcatcgtgatttgtagaacaaagaccttacttaa</t>
  </si>
  <si>
    <t>tgcagaaagcaatgcagagcaaagccgacatcatcgtgatttgtagaacaaagaccttacttaa</t>
  </si>
  <si>
    <t>tgcagaaagcacgcagcagatacagattggtgagcacccaataaacacaaatgagtcgaccagc</t>
  </si>
  <si>
    <t>tgcagaaagcacgcggcagatacagattggtgagcacccaataaacacaaatgagtcgaccagc</t>
  </si>
  <si>
    <t>tgcagaaagcactaccaaatggtgactatagtttcagtcatcagcattagaaataaattgtatg</t>
  </si>
  <si>
    <t>tgcagaaagcactaccaaatggtgattatagtttcagtcatcagcattagaaataaattgtatg</t>
  </si>
  <si>
    <t>tgcagaaagcataggatttttctgagtggctatgttcaatgctgcctgagtgagtaggcttttg</t>
  </si>
  <si>
    <t>tgcagaaagcataggatttttctgagtggctatgttccatgctgcctgagtgagtaggcttttg</t>
  </si>
  <si>
    <t>tgcagaaagccaaaccagcaagggagcccaaactcgcggtgaactcgccatcatgcaacgaact</t>
  </si>
  <si>
    <t>tgcagaaagccaaaccagcaagggagcccacactcgcggtgaactcgccatcatgcaacgaact</t>
  </si>
  <si>
    <t>tgcagaaagccagaaaccgcactgctgcaaccgatgagacgcaaaagctgatcaaacgccacct</t>
  </si>
  <si>
    <t>tgcagaaagccagaaaccgcactgctgcaaccgatgagacgcaaaagctgatcaaacgccacgt</t>
  </si>
  <si>
    <t>tgcagaaagcccagtgatttcaggtagtattacacaaatgtagaaacaacagttaattcaaaat</t>
  </si>
  <si>
    <t>tgcagaaagcccagtgatttcaggtagtattacacaaatgtagaaacagcagttaattcaaaat</t>
  </si>
  <si>
    <t>tgcagaaagcggcgatggacaccatcttcgccgtcaccttcgattcggacctcgacacgctggg</t>
  </si>
  <si>
    <t>tgcagaaagcggcgatggacaccatcttcgccgtcaccttcggttcggacctcgacacgctggg</t>
  </si>
  <si>
    <t>tgcagaaagcggggaataatttggaacatacctgcccttttaaaagtcttcctttttgggtaac</t>
  </si>
  <si>
    <t>tgcagaaagcggggaataatttggaacatacctgcccttttaaaagtcttcctttttgggtaat</t>
  </si>
  <si>
    <t>tgcagaaagctcaagcacttgactccaatgctgatgttatcaatggtcaaattgatccaaggca</t>
  </si>
  <si>
    <t>tgcagaaagctcaagcacttgactccaatgctgatgttatcaatggtcaaattgatccaatgca</t>
  </si>
  <si>
    <t>tgcagaaagctgagctcgctgagcctgccgacgcgagggctcaggctgccgaaaaaaaaaaaaa</t>
  </si>
  <si>
    <t>tgcagcaagctgagctcgctgagcctgccgacgcgagggctcaggctgccgaaaaaaaaaaaaa</t>
  </si>
  <si>
    <t>tgcagaaagctgatacttcgtgcaagatttggtttgtttgtaaggaacacctgatatgcactag</t>
  </si>
  <si>
    <t>tgcagaaagctgatacttcgtgcaagatttggtttgtttgtaaggaacatctgatatgcactag</t>
  </si>
  <si>
    <t>tgcagaaagctgcgtgcagtgtttctgaaatagccattccacgtgtttctgaccacctgtgaac</t>
  </si>
  <si>
    <t>tgcagaaagctgcgtgcagtgtttctgaaatagtcattccacgtgtttctgaccacctgtgaac</t>
  </si>
  <si>
    <t>tgcagaaagctgtgtggtacccagcatccagcagattggtgtacatgtactcctctctagccac</t>
  </si>
  <si>
    <t>tgcagaaagctgtgtggtacccagcatccagcagattggtgtacatgtactcctttctagccac</t>
  </si>
  <si>
    <t>tgcagaaagcttcaagaaactttggctggagctgaaggaaacaaggcgtgctgagcagcgggct</t>
  </si>
  <si>
    <t>tgcagaaagcttcaagaaactttggctggagctgaaggagacaaggcgtgctgagcagcgggct</t>
  </si>
  <si>
    <t>tgcagaaaggaaactttccatgtgagtcctctctttcttctcaggaagagaacacagcaggacg</t>
  </si>
  <si>
    <t>tgcagaaaggaaactttccatgtgagtcctctctttcttctcaggaagagaacacagcaggatg</t>
  </si>
  <si>
    <t>tgcagaaaggaaagtctgtgtgcctttggagaatggccagggcacgcgatgcgattacaatctg</t>
  </si>
  <si>
    <t>tgcagaaaggcaagtctgtgtgcctttggagaatggccagggcacgcgatgcgattacaatctg</t>
  </si>
  <si>
    <t>tgcagaaaggagcaggaggagcgttgcagtagccagcagggtgctgctagaagaaaccatcttg</t>
  </si>
  <si>
    <t>tgcagaaaggagcaggaggagcgttgcagtagccagcagggtgctgctagcagaaaccatcttg</t>
  </si>
  <si>
    <t>tgcagaaaggagcaggaggagcgttgcagtagccagcagggtgctgctagcagaaactagctgc</t>
  </si>
  <si>
    <t>tgcagaaaggagcaggaggagcgttgcagtagccagcagggtgctgctagcagaaactagttgc</t>
  </si>
  <si>
    <t>tgcagaaaggcagaaacatctcagcggcagaatgtgagcatttactgcttccagactcgcagat</t>
  </si>
  <si>
    <t>tgcagaaaggcagaaacatctcagcggcagaatgtgagtatttactgcttccagactcgcagat</t>
  </si>
  <si>
    <t>tgcagaaaggccgaagaaaagaaaatggggaacgaaatgcttgccacgaatcctcacccgtggt</t>
  </si>
  <si>
    <t>tgcagaaaggccgaagaaaagaaaatggggaacgaaatgcttgccacgaatcctcacctgtggt</t>
  </si>
  <si>
    <t>tgcagaaagggaaccttaaatggcacaagccaggaattccagcagtaaacatcctttgcggata</t>
  </si>
  <si>
    <t>tgcagaaagggaaccttaaatggcacaggccaggaattccagcagtaaacatcctttgcggata</t>
  </si>
  <si>
    <t>tgcagaaagggaatcagcaatcgaccctgagttggacaagatgctcaaggaaatgctcaatgtt</t>
  </si>
  <si>
    <t>tgcagaaagggaatcagcaatcgaccctgagttggacaagatgcttaaggaaatgctcaatgtt</t>
  </si>
  <si>
    <t>tgcagaaagggactggtatttgggagataatccttacaccttatcacttagcagctccaaatta</t>
  </si>
  <si>
    <t>tgcagaaagggactggtatttgggagataatccttgcaccttatcacttagcagctccaaatta</t>
  </si>
  <si>
    <t>tgcagaaagggactggtatttgggagataatccttgctccttatcacttatcagctccaaatta</t>
  </si>
  <si>
    <t>tgcagaaagggactggtatttgggagataatccttgctccttatcacttatcggctccaaatta</t>
  </si>
  <si>
    <t>tgcagaaaggggcttcagttcatacggagttcccaacttgatcggctacatcaaagttgcgggt</t>
  </si>
  <si>
    <t>tgcagaaaggggcttcagttcatacggagttcccaacttgatgggctacatcaaagttgcgggt</t>
  </si>
  <si>
    <t>tgcagaaaggtacacagtgggatatttccaatcagctcccaatctagaggagcatgcccttaaa</t>
  </si>
  <si>
    <t>tgcagaaaggtacacagtgggatatttccaatcagctcccagtctagaggagcatgcccttaaa</t>
  </si>
  <si>
    <t>tgcagaaaggtaggctgttcttgtcctcccgcagcccacaggcacaaacaaatctcgctgtagt</t>
  </si>
  <si>
    <t>tgcagaaaggtaggctgttcttgtcctcccgcagcccacaggcacaaacaaatctcgttgtagt</t>
  </si>
  <si>
    <t>tgcagaaaggtcaattgcatgttaagcttttcacaaagggcttgctacaaccaaaacaagtatg</t>
  </si>
  <si>
    <t>tgcagaaaggtcaattgcatgttaagcttttcacaaaggggttgctacaaccaaaacaagtatg</t>
  </si>
  <si>
    <t>tgcagaaaggtggcacgagcatggagcgccagaggcaatggccacgcgacgcacgagcactgca</t>
  </si>
  <si>
    <t>tgcagaaaggtggcacgagcatggagcgcgagaggcaatggccacgcgacgcacgagcactgca</t>
  </si>
  <si>
    <t>tgcagaaaggttggcaatcgctacgtgcccacgacgcggcagatacggttcgacctgggccgtg</t>
  </si>
  <si>
    <t>tgcagaaaggttggcaatcgctacgtgcccacggcgcggcagatacggttcgacctgggccgtg</t>
  </si>
  <si>
    <t>tgcagaaagtaaaacagcagcgaaaccctgctccttggagcacatctgatctgaatctgatagg</t>
  </si>
  <si>
    <t>tgcagaaagtagaacagcagcgaaaccctgctccttggagcacatctgatctgaatctgatagg</t>
  </si>
  <si>
    <t>tgcagaaagtaaaggtacttgcgatataggtcgctctaatctattatccaactgatagtaaaga</t>
  </si>
  <si>
    <t>tgcagaaagtaaaggtacttgcgatataggtcgctctaatctattatccagctgatagtaaaga</t>
  </si>
  <si>
    <t>tgcagaaagtaaatcgactgagaaatgttgaatcacacacacgaaaacgcacgatttgtccatg</t>
  </si>
  <si>
    <t>tgcagaaagtaaatcgactgagaaatgttgaatcacacacacgaaaacgcacgatttgtccgtg</t>
  </si>
  <si>
    <t>tgcagaaagtaacaagaaaatattgttcatcaagccaaggaactagcagccgcgacccacagcc</t>
  </si>
  <si>
    <t>tgcagaaagtaacaagaaaatattgttcatcaagccaaggaactagcagccgtgacccacagcc</t>
  </si>
  <si>
    <t>tgcagaaagtacaacagtttcatgtgtcgagcacacccaaaagtgtcccttggtccccctaata</t>
  </si>
  <si>
    <t>tgcagaaagtacaacagtttcatgtgtcgagcacacccaaaagtgtcccttggtccccctagta</t>
  </si>
  <si>
    <t>tgcagaaagtacatattgttttaagggggaaaaactagtccgatgaggcacaatatattcaccg</t>
  </si>
  <si>
    <t>tgcagaaagtacatattgttttaaggggggaaaactagtccgatgaggcacaatatattcaccg</t>
  </si>
  <si>
    <t>tgcagaaagtactcctatatagtgttttcataaccgagaccgacatctggaccaatagcaatcc</t>
  </si>
  <si>
    <t>tgcagaaagtactcctatatagtgttttcgtaaccgagaccgacatctggaccaatagcaatcc</t>
  </si>
  <si>
    <t>tgcagaaagtcggtagcagttctccagcagtgccaccttgactagtgttgcatcagtctccaca</t>
  </si>
  <si>
    <t>tgcagaaagtcggtagcagttctccatcagtgccaccttgactagtgttgcatcagtctccaca</t>
  </si>
  <si>
    <t>tgcagaaagtgcggaagaaggcaatcccgtagctcgtgcctcgtgggctcctggcagatcgatg</t>
  </si>
  <si>
    <t>tgcagaaagtgcggaagaaggcgatcccgtagctcgtgcctcgtgggctcctggcagatcgatg</t>
  </si>
  <si>
    <t>tgcagaaagtgtgcctaagggtgggtgtgtttggttccaacgtcgaagtgggttgggttgggtc</t>
  </si>
  <si>
    <t>tgcagaaagtgtgcctaagggtgggtgtgtttggttccaaggtcgaagtgggttgggttgggtc</t>
  </si>
  <si>
    <t>tgcagaaagttaaaatatactaggagctggtactactgctggatgagctggaaactgctgtttc</t>
  </si>
  <si>
    <t>tgcagaaagttaaactatactaggagctggtactactgctggatgagctggaaactgctgtttc</t>
  </si>
  <si>
    <t>tgcagaaagttccctgccgttctgttgaaggttgacatcgccaaggcttttgactcggtggcgt</t>
  </si>
  <si>
    <t>tgcagaaagttccctgccgttgtgttgaaggttgacatcgccaaggcttttgactcggtggcgt</t>
  </si>
  <si>
    <t>tgcagaaagttggattaaaattcttgaagtcacagcatggcagctgcgactggaactttagcca</t>
  </si>
  <si>
    <t>tgcagaaagttggattaaaattcttgaagttacagcatggcagctgcgactggaactttagcca</t>
  </si>
  <si>
    <t>tgcagaaagttgggaatgctgcttacaagttggagcttcctcctgatgctaaaattcattcagt</t>
  </si>
  <si>
    <t>tgcagaaagttgggaatgctgcttaccagttggagcttcctcctgatgctaaaattcattcagt</t>
  </si>
  <si>
    <t>tgcagaaataaaataagacaaggtgaccccaaaaactcctggaaataagtaattacgtccaagt</t>
  </si>
  <si>
    <t>tgcagaaataaaataagactaggtgaccccaaaaactcctggaaataagtaattacgtccaagt</t>
  </si>
  <si>
    <t>tgcagaaataaaataatgaagtcatacagaaaacacatccaaactactacgtacatgatattgt</t>
  </si>
  <si>
    <t>tgcagaaataaaataatgacgtcatacagaaaacacatccaaactactacgtacatgatattgt</t>
  </si>
  <si>
    <t>tgcagaaataaaattcttcgtacaaagttgcttgaagcatgttttggtgttttgggctctaggc</t>
  </si>
  <si>
    <t>tgcagaaatagaattcttcgtacaaagttgcttgaagcatgttttggtgttttgggctctaggc</t>
  </si>
  <si>
    <t>tgcagaaataaagctaggtggcaattcacaaattgcatcatataatcagagcatcatcaggtta</t>
  </si>
  <si>
    <t>tgcagaaataaagctaggtggcgattcacaaattgcatcatataatcagagcatcatcaggtta</t>
  </si>
  <si>
    <t>tgcagaaataaagctaggtgtgattcacaaattgcatcatataatcagagcatcatcgggttaa</t>
  </si>
  <si>
    <t>tgcagacataaagctaggtgtgattcacaaattgcatcatataatcagagcatcatcgggttaa</t>
  </si>
  <si>
    <t>tgcagaaataacttcagaacggaaaccgagctcacctcgaatgacttgtgcgcgaacggacctg</t>
  </si>
  <si>
    <t>tgcagaaataactttagaacggaaaccgagctcacctcgaatgacttgtgcgcgaacggacctg</t>
  </si>
  <si>
    <t>tgcagaaataatatccctacaaagaaatggaatcagcatgttgctgccgtatatttgtagagtt</t>
  </si>
  <si>
    <t>tgcagaaatgatatccctacaaagaaatggaatcagcatgttgctgccgtatatttgtagagtt</t>
  </si>
  <si>
    <t>tgcagaaataatgcaaacgattagctgtgttgttcatcattaatccctgctcctgcatgcatgt</t>
  </si>
  <si>
    <t>tgcagaaataatgcaaacgattagctgtgttgttcatcattcatccctgctcctgcatgcatgt</t>
  </si>
  <si>
    <t>tgcagaaataattttcacattaatactacaacaaatcacagactaagagcaatttggagtttac</t>
  </si>
  <si>
    <t>tgcagaaataattttcacattaatactacaacaaatcgcagactaagagcaatttggagtttac</t>
  </si>
  <si>
    <t>tgcagaaatagaaatgtagcatgaactgaggaagtggtggttcggtcatgctatgtagatacat</t>
  </si>
  <si>
    <t>tgcagaaatagaaatgtagcatgaactgaggaagtggtggttcggtcatgttatgtagatacat</t>
  </si>
  <si>
    <t>tgcagaaatagaatagatcaagaatggggagcaaagaaatcaagcaacaagcggccacgaactg</t>
  </si>
  <si>
    <t>tgcagaaatagaatagatcgagaatggggagcaaagaaatcaagcaacaagcggccacgaactg</t>
  </si>
  <si>
    <t>tgcagaaatagaataggtcgagaatgggaagaggaagaggaagaggaagtggggagcaaagaaa</t>
  </si>
  <si>
    <t>tgcagaaatagaataggtcgagaatgggaagagggagaggaagaggaagtggggagcaaagaaa</t>
  </si>
  <si>
    <t>tgcagaaatagcatgcaggttgttctactgtgaaaaaggagaaaaaggaccaatgccattataa</t>
  </si>
  <si>
    <t>tgcagaaatagcatgcaggttgttctactgtgaaaaaggagaaaaaggaccagtgccattataa</t>
  </si>
  <si>
    <t>tgcagaaatagctgtcatccttaatcccctgctcgtgattaatttaagctgcaattgaggtacg</t>
  </si>
  <si>
    <t>tgcagaaatagctgtcatccttaatcccctgctcgtgattagtttaagctgcaattgaggtacg</t>
  </si>
  <si>
    <t>tgcagaaataggagagcagttgtgacaaagaagtccgccactgtactgggtgggcaaggatttg</t>
  </si>
  <si>
    <t>tgcagaaataggagagcagttgtgacaaagaagtccgccgctgtactgggtgggcaaggatttg</t>
  </si>
  <si>
    <t>tgcagaaataggtttggaaccgctagtattgatctccaccgtactagtgaagggtcaccaacgc</t>
  </si>
  <si>
    <t>tgcagaaataggtttggaaccgctagtattgatctccgccgtactagtgaagggtcaccaacgc</t>
  </si>
  <si>
    <t>tgcagaaatatatgaacagataatcagaatttatcctgccaatattgctgttcgtaaagtagca</t>
  </si>
  <si>
    <t>tgcagaaatatatgaacagatagtcagaatttatcctgccaatattgctgttcgtaaagtagca</t>
  </si>
  <si>
    <t>tgcagaaatatcaaacaacaaatcgctcataagaccaaaagagtatcaataggtcactaaatcc</t>
  </si>
  <si>
    <t>tgcagaaatatcaaacaacaaatcgctcataacaccaaaagagtatcaataggtcactaaatcc</t>
  </si>
  <si>
    <t>tgcagaaatatgtttcgctagtgtcatggcattttctctcctataatagtaggctgtagcttgg</t>
  </si>
  <si>
    <t>tgcagaaatatgtttcgctagtgtcatggcattttctctcctataatagtaggctgtagtttgg</t>
  </si>
  <si>
    <t>tgcagaaatattactgtcttgccttacttttttccatgccttgtatgcattatatatgcccttt</t>
  </si>
  <si>
    <t>tgcagaaatattactgtcttgtcttacttttttccatgccttgtatgcattatatatgcccttt</t>
  </si>
  <si>
    <t>tgcagaaatattgagcagatcaactgatcagctgactgcacagtttagtaaagattaaataata</t>
  </si>
  <si>
    <t>tgcagaaatattgggcagatcaactgatcagctgactgcacagtttagtaaagattaaataata</t>
  </si>
  <si>
    <t>tgcagaaatcaaacgacattttattaaacctagcagtagcttatcctcgacaacaataaataaa</t>
  </si>
  <si>
    <t>tgcagaaatcaaacgacattttattgaacctagcagtagcttatcctcgacaacaataaataaa</t>
  </si>
  <si>
    <t>tgcagaaatcaaccctaccaagtaccaaacgaaatgcagaatcttacagagcagacagactgaa</t>
  </si>
  <si>
    <t>tgcagaaatcaaccctgccaagtaccaaacgaaatgcagaatcttacagagcagacagactgaa</t>
  </si>
  <si>
    <t>tgcagaaatcacgcagaaacaaaactgaataaagcattgctgccagtagcatgagccttctgca</t>
  </si>
  <si>
    <t>tgcagaaatcacgcagaagcaaaactgaataaagcattgctgccagtagcatgagccttctgca</t>
  </si>
  <si>
    <t>tgcagaaatcagaaatcagatgagatgactgcatgatcttggtaccatcagaaatcagatgcgt</t>
  </si>
  <si>
    <t>tgcagaaatcagaaatcagatgagatgactgcatgatcttggtagcatcagaaatcagatgcgt</t>
  </si>
  <si>
    <t>tgcagaaatcagagatgcagcatctaatgtacctccttggaaaagccgccacttccaaaaagga</t>
  </si>
  <si>
    <t>tgcagaaatcagagatgcagcatctaatgtacctccttggaaaatccgccacttccaaaaagga</t>
  </si>
  <si>
    <t>tgcagaaatcagagatgcagcatctaatgtgcccacgactgtatcttacctccttggaaaagcc</t>
  </si>
  <si>
    <t>tgcagaaatcagagatgcagcatctaatgtggccacgactgtatcttacctccttggaaaagcc</t>
  </si>
  <si>
    <t>tgcagaaatcagcagaaaatgctgattcgatgctgtgttcctgcactgactgattcggtgctgc</t>
  </si>
  <si>
    <t>tgcagaaatcagcagaaaatgctgattcggtgctgtgttcctgcactgactgattcggtgctgc</t>
  </si>
  <si>
    <t>tgcagaaatcagctgtgttcctgcaatggctgattcggtgctgcttccagccttctcttctctc</t>
  </si>
  <si>
    <t>tgcagaaatcagctgtgttcctgcactggctgattcggtgctgcttccagccttctcttctctc</t>
  </si>
  <si>
    <t>tgcagaaatcagtgcctccatgacgaacgctccttgggaagaagtaaccaaatgggtctgcaaa</t>
  </si>
  <si>
    <t>tgcagaaatcagtgcctccatgacgaacgttccttgggaagaagtaaccaaatgggtctgcaaa</t>
  </si>
  <si>
    <t>tgcagaaatcattcaattcaacaatccatcaagcacactcccaacagcaagaagaacagcttcg</t>
  </si>
  <si>
    <t>tgcagaaatcattcaattcaacaatccatcaagcacactcccaacagcaagaagagcagcttcg</t>
  </si>
  <si>
    <t>tgcagaaatccgtgacctcatgagtctcagggctctccacaaggtagctgtccaccacatcctc</t>
  </si>
  <si>
    <t>tgcagaaatccgtgacctcatgcgtctcagggctctccacaaggtagctgtccaccacatcctc</t>
  </si>
  <si>
    <t>tgcagaaatcgatgattaaacaaaacatttagctccatttaagaaagagacgttggatagtttc</t>
  </si>
  <si>
    <t>tgcagaaatcgattattaaacaaaacatttagctccatttaagaaagagacgttggatagtttc</t>
  </si>
  <si>
    <t>tgcagaaatcgcgaaacatatataaaaaaactctcatatgaacaaacctgtgtgtaaatggatc</t>
  </si>
  <si>
    <t>tgcagaaatcgcgaaacatatataaaaaaactctcatatgagcaaacctgtgtgtaaatggatc</t>
  </si>
  <si>
    <t>tgcagaaatcgtgaggctaccgtcaaacaagcagtatgttccttgctccagaaagcttttgtca</t>
  </si>
  <si>
    <t>tgcagaaatcgtgaggctaccgtcaaacaagcagtatgttccttgctccagaatgcttttgtca</t>
  </si>
  <si>
    <t>tgcagaaatctaaaccgattcagtaacaattgcaattctacgttgcagaactggatgaaacaag</t>
  </si>
  <si>
    <t>tgcagagatctaaaccgattcagtaacaattgcaattctacgttgcagaactggatgaaacaag</t>
  </si>
  <si>
    <t>tgcagaaatctcataaaaaagagttcagtttacagaaaacacataaaagtggatggaaaaaatc</t>
  </si>
  <si>
    <t>tgcagaaatctcataaaaaagagttcagtttacagaaaacacatcaaagtggatggaaaaaatc</t>
  </si>
  <si>
    <t>tgcagaaatctggacccatttgataaaattggcacaacttactaagagcaaatttgaaagatac</t>
  </si>
  <si>
    <t>tgcagaaatctggacccatttgataaaattggcacaacttactaagagtaaatttgaaagatac</t>
  </si>
  <si>
    <t>tgcagaaatctggatgcccaccgagcgcggcaatatgggcacccacccaccatcactttggtag</t>
  </si>
  <si>
    <t>tgcagaaatctggatgcccaccgagcgcggcaatatgggcacccaccgaccatcactttggtag</t>
  </si>
  <si>
    <t>tgcagaaatctgttgcttcgcctggccgtggtattctagcaattgatgagtcaaatgcgacatg</t>
  </si>
  <si>
    <t>tgcagaaatctgttgcttcgcctgggcgtggtattctagcaattgatgagtcaaatgcgacatg</t>
  </si>
  <si>
    <t>tgcagaaatctgttgcttcgcctgggcatggtattctggcaattgatgagtcaaatgcaacatg</t>
  </si>
  <si>
    <t>tgcagaaatctgttgcttcgcctgggcgtggtattctggcaattgatgagtcaaatgcaacatg</t>
  </si>
  <si>
    <t>tgcagaaatcttgggccattcggcttgggcatcaacaagttgcatcaaaattttctccctcaat</t>
  </si>
  <si>
    <t>tgcagaaatcttgggccgttcggcttgggcatcaacaagttgcatcaaaattttctccctcaat</t>
  </si>
  <si>
    <t>tgcagaaatcttttgttatgcttgtgctcttatgaattactggtctatattccaaggaagctca</t>
  </si>
  <si>
    <t>tgcagaaatcttttgttatgcttgtgctcttattaattactggtctatattccaaggaagctca</t>
  </si>
  <si>
    <t>tgcagaaatgaaacatatctggtgaccaaccaagccaaatgcccaagtcaattgtaccaataag</t>
  </si>
  <si>
    <t>tgcagaaatgaaacatatctggtgaccaaccaagccaaatgcccaagtcaattgtaccattaag</t>
  </si>
  <si>
    <t>tgcagaaatgaaacttgcgagctaggagcagaatcaggagcacgatagctggatagctcttctg</t>
  </si>
  <si>
    <t>tgcagaaatgaaacttgcgagctaggagctgaatcaggagcacgatagctggatagctcttctg</t>
  </si>
  <si>
    <t>tgcagaaatgaagaattcatgaattaggaacgagaactaaggatgacattgcaaattgaaataa</t>
  </si>
  <si>
    <t>tgcagaaatgaagaattcgtgaattaggaacgagaactaaggatgacattgcaaattgaaataa</t>
  </si>
  <si>
    <t>tgcagaaatgacagcctagtaacaaagtgggcgccataggattcagtggggaggacttcacgac</t>
  </si>
  <si>
    <t>tgcagaaatgacagcctagtaacaaagtgggcgccataggattcagtggggaggacttcatgac</t>
  </si>
  <si>
    <t>tgcagaaatgacagcctagtaacgaagtaggcgccataggattcactggaggacttcatgacct</t>
  </si>
  <si>
    <t>tgcagaaatgacagcctagtaacgaagtgggcgccataggattcactggaggacttcatgacct</t>
  </si>
  <si>
    <t>tgcagaaatgacatgcccaaggtattctactgctggacaagttcgagagcgtccaccgcgatac</t>
  </si>
  <si>
    <t>tgcagaaatgacatgcccaaggtattctactgctggacaagttcgagagcgtccgccgcgatac</t>
  </si>
  <si>
    <t>tgcagaaatgactaggagcgggcttccgttccatcggacgagggaaagaaaagaccgcggcacc</t>
  </si>
  <si>
    <t>tgcagaaatgcctaggagcgggcttccgttccatcggacgagggaaagaaaagaccgcggcacc</t>
  </si>
  <si>
    <t>tgcagaaatgagggctacgtttgttgcccctttgcccgcaagaataagggccgcgtgcttcata</t>
  </si>
  <si>
    <t>tgcagaaatgagggctacgtttgttgcccctttgcccgcaagaataagggctgcgtgcttcata</t>
  </si>
  <si>
    <t>tgcagaaatgatcaccaccctctattctccatgctaactaaagagtaacttatgttcatatgac</t>
  </si>
  <si>
    <t>tgcagaaatgatcaccaccctctattctccatgctaactaaagagtaacttctgttcatatgac</t>
  </si>
  <si>
    <t>tgcagaaatgatcattgctgcttgctttccttcttcctttccctgaagcacgccagccacaggt</t>
  </si>
  <si>
    <t>tgcagaaatgatcattgctgcttgctttccttcttcctttccctgaagtacgccagccacaggt</t>
  </si>
  <si>
    <t>tgcagaaatgcagaagcaatcaagggtttttggttggtccacacgaccacacgacactgatctg</t>
  </si>
  <si>
    <t>tgcagaaatgcagaggcaatcaagggtttttggttggtccacacgaccacacgacactgatctg</t>
  </si>
  <si>
    <t>tgcagaaatgcagaatgcagcgttggccgtttattgcccacgcagacggcagacgcaggcagca</t>
  </si>
  <si>
    <t>tgcagaaatgcagaatgcagcgttggccgtttcttgcccacgcagacggcagacgcaggcagca</t>
  </si>
  <si>
    <t>tgcagaaatgcagactcgcagtaaacgctgatgggtttcgatcggcatccccctcctttccgct</t>
  </si>
  <si>
    <t>tgcagaaatgcagactcgcagtaaacgctgatgggtttggatcggcatccccctcctttccgct</t>
  </si>
  <si>
    <t>tgcagaaatgcagatgctggcttgaaaatgttcagaatatttcttggtttctagccaaatcagg</t>
  </si>
  <si>
    <t>tgcagaaatgcagatgctggcttgaaaatgttcagaatatttcttggtttctagctaaatcagg</t>
  </si>
  <si>
    <t>tgcagaaatgcaggaacatgctaaaatttgtagtaggcaactaggcatacctagttcagatctt</t>
  </si>
  <si>
    <t>tgcagaaatgcaggaacatggtaaaatttgtagtaggcaactaggcatacctagttcagatctt</t>
  </si>
  <si>
    <t>tgcagaaatgcatatactagtctgcaactgtcatgacatatatccaagtaaatgcatcccaaca</t>
  </si>
  <si>
    <t>tgcagaaatgcatatactagtctgcaactgtcatgacatatatccaagttaatgcatcccaaca</t>
  </si>
  <si>
    <t>tgcagaaatgcatatccctacaggatgcagtttataaaataaaaaacatgtgaaaagaacagtt</t>
  </si>
  <si>
    <t>tgcagaaatgcatatccctacaggatgcagtttataaaataaaaaacttgtgaaaagaacagtt</t>
  </si>
  <si>
    <t>tgcagaaatgcatggcatctctcacgtgctactggaggtggactcgagtattctgaaggaggcg</t>
  </si>
  <si>
    <t>tgcagaaatgcatggcatctctcacgtgttactggaggtggactcgagtattctgaaggaggcg</t>
  </si>
  <si>
    <t>tgcagaaatgccgactggataaagaaaacccagagaaaagaaggcctcgagcgacacaagttca</t>
  </si>
  <si>
    <t>tgcagaaatgccgattggataaagaaaacccagagaaaagaaggcctcgagcgacacaagttca</t>
  </si>
  <si>
    <t>tgcagaaatgctcaagtcggcaatcaagaaagcaaagatggccatcagcagaagctcctcaaga</t>
  </si>
  <si>
    <t>tgcagaaatgctcaagtcggcaatcaagaaagcaaaggtggccatcagcagaagctcctcaaga</t>
  </si>
  <si>
    <t>tgcagaaatggaatgtgcttctcaaggaggaggatcgccagcagatcatgcaagtgaaggacga</t>
  </si>
  <si>
    <t>tgcagaaatggaatgtgcttctcaaggaggaggatcgccagcagatcgtgcaagtgaaggacga</t>
  </si>
  <si>
    <t>tgcagaaatggagagtataatgcatgtacaaatctgtcaaatatatcgtggagcatttaggtac</t>
  </si>
  <si>
    <t>tgcagaaatggagagtataatgcatgtacaaatctgtcaaatatatcgtggagcatttaggtat</t>
  </si>
  <si>
    <t>tgcagaaatggagagtccatgtcatcatcagcgcgaacctaccctgcatcgtcctagtatgatc</t>
  </si>
  <si>
    <t>tgcagaaatggagagtccatgtcatcatcagctcgaacctaccctgcatcgtcctagtatgatc</t>
  </si>
  <si>
    <t>tgcagaaatggctgttcctgctattaaaggaggtccagctccaggtcgggtagtcacgaaacca</t>
  </si>
  <si>
    <t>tgcagaaatggctgttcctgctattaaaggaggtccagctccaggtcgggtagtcacgaaacta</t>
  </si>
  <si>
    <t>tgcagaaatgggaatcaaatcgtcgtgtatatagctgagctgcggcgtgggtacgtacgtccac</t>
  </si>
  <si>
    <t>tgcagaaatgggaatcaagtcgtcgtgtatatagctgagctgcggcgtgggtacgtacgtccac</t>
  </si>
  <si>
    <t>tgcagaaatgggtactaaaatcgcaggaaaacagacaacacgaatttgcatctgtaacaccatt</t>
  </si>
  <si>
    <t>tgcagaaatgggtactaaaatcgcaggaacacagacaacacgaatttgcatctgtaacaccatt</t>
  </si>
  <si>
    <t>tgcagaaatggtgtatggttttgccccttgcttctgagtccttgcacgttttttgggtggttca</t>
  </si>
  <si>
    <t>tgcagaaatggtgtatggttttgccccttgcttctgagtccttgcatgttttttgggtggttca</t>
  </si>
  <si>
    <t>tgcagaaatggttgacgtgctactggagtggagaccagctcttccagaccaagtggacagcagc</t>
  </si>
  <si>
    <t>tgcagaaatggttggcgtgctactggagtggagaccagctcttccagaccaagtggacagcagc</t>
  </si>
  <si>
    <t>tgcagaaatgtgaacgttaaacaatgctatcctgagtagtgctttgatctgtcagaagactata</t>
  </si>
  <si>
    <t>tgcagagatgtgaacgttaaacaatgctatcctgagtagtgctttgatctgtcagaagactata</t>
  </si>
  <si>
    <t>tgcagaaatgttaatattggtagtttgcaaaataacaagactaaatgtgcaccgtgctaaaatt</t>
  </si>
  <si>
    <t>tgcagaaatgttaatatttgtagtttgcaaaataacaagactaaatgtgcaccgtgctaaaatt</t>
  </si>
  <si>
    <t>tgcagaaatgttataatgcaatcttggatccagctaccaccgtcccaactttagtagcaaccac</t>
  </si>
  <si>
    <t>tgcagaaatgttataatgcaatcttggatccagctaccaccgtcccaactttagtagcgaccac</t>
  </si>
  <si>
    <t>tgcagaaatgttatatgacgacctcgccgcttggatacaaaaaaatgtaagcttagtgatatgg</t>
  </si>
  <si>
    <t>tgcagaaatgttatatgacgacctcgccgcttggatacaaataaatgtaagcttagtgatatgg</t>
  </si>
  <si>
    <t>tgcagaaatgttcacctaaacgcaagggcagttgagtcgttcactagaaaaagaagcaagaacg</t>
  </si>
  <si>
    <t>tgcagaaatgttcacctaaacgcaagggcagttgagtcgttcactagaaaaagaagcaaggacg</t>
  </si>
  <si>
    <t>tgcagaaatgttcaggcgtcgagccaattcgatcatgcgattaaacaacgatcggattaacaag</t>
  </si>
  <si>
    <t>tgcagaaatgttcaggcgtcgggccaattcgatcatgcgattaaacaacgatcggattaacaag</t>
  </si>
  <si>
    <t>tgcagaaattaagccacagcagttgcatgttactattaaaagacacgcgccgtctccagcggga</t>
  </si>
  <si>
    <t>tgcagaaattaagccacagcagttgcatgttactgttaaaagacacgcgccgtctccagcggga</t>
  </si>
  <si>
    <t>tgcagaaattaattgctgatcatctcatccaggccaaattaagtttactaatttgacttgctga</t>
  </si>
  <si>
    <t>tgcagaaattaattgctgatcatctcatccaggccaaattaagtttactaatttgtcttgctga</t>
  </si>
  <si>
    <t>tgcagaaattagccgagtgaacctgaaggagtgcctcagcaactgggcaaatgcaaagcatatt</t>
  </si>
  <si>
    <t>tgcagaaattagccgagtgaacctgaaggagtggctcagcaactgggcaaatgcaaagcatatt</t>
  </si>
  <si>
    <t>tgcagaaattagttggaaccttcggcccatttttggaaaacgtcagcccaacaataggcctatc</t>
  </si>
  <si>
    <t>tgcagaaattagttggaaccttcggcccatttttggacaacgtcagcccaacaataggcctatc</t>
  </si>
  <si>
    <t>tgcagaaattataaaaacagacggaaaaaggagagggggtggggtgacgccatggcaggggttg</t>
  </si>
  <si>
    <t>tgcagaaattataaaaacagagggaaaaaggagagggggtggggtgacgccatggcaggggttg</t>
  </si>
  <si>
    <t>tgcagaaattatccacccatcccatcgagattcttaagtaaaccaggcatcaactcttgtctac</t>
  </si>
  <si>
    <t>tgcagaaattatccacccctcccatcgagattcttaagtaaaccaggcatcaactcttgtctac</t>
  </si>
  <si>
    <t>tgcagaaattattcaattccattgtttattttcatgtgcccaattacttggttcatttgacaca</t>
  </si>
  <si>
    <t>tgcagaaattcttcaattccattgtttattttcatgtgcccaattacttggttcatttgacaca</t>
  </si>
  <si>
    <t>tgcagaaattcacagatagaaagcacacatgtgtcttggcattgatccaagagtcaccccatac</t>
  </si>
  <si>
    <t>tgcagaaattcacagatagaaagcacacctgtgtcttggcattgatccaagagtcaccccatac</t>
  </si>
  <si>
    <t>tgcagaaattcacaggaattacagctagattgcttcgtctggcacgaaatacccgcgaaattct</t>
  </si>
  <si>
    <t>tgcagaaattcacaggaattacagctagattgcttcgtctggcacgaaatccccgcgaaattct</t>
  </si>
  <si>
    <t>tgcagaaattcttcgacgccaccaagctgttcggcgagcccgtggcgcggcaccgccgtctcat</t>
  </si>
  <si>
    <t>tgcagaaattcttcgacgccaccaagctgttcggcgagcccgtggcgcggcactgccgtctcat</t>
  </si>
  <si>
    <t>tgcagaaattctttgagattgttctttatgtacctgacgtaaacaagtaagtgcaattaccgtt</t>
  </si>
  <si>
    <t>tgcagaaattctttgagattgttctttatgtacctgatgtaaacaagtaagtgcaattaccgtt</t>
  </si>
  <si>
    <t>tgcagaaattgacccgtggaggtggcgttgctgcaacaaaggtcattctcaattctatggtcca</t>
  </si>
  <si>
    <t>tgcagaaattgacccgtggaggtggcgttgctgcaacaaaggtcattctcaattgtatggtcca</t>
  </si>
  <si>
    <t>tgcagaaattgcaccaattctagatattagcctaatcaatcacaaaggacccttgatacgatac</t>
  </si>
  <si>
    <t>tgcagaaattgcaccaattctagatattagcctaatcaatcacaaaggacccttgatatgatac</t>
  </si>
  <si>
    <t>tgcagaaattgcatggaacaatcaaagcccttcagaaggtggtcacagatactggtgtcctcct</t>
  </si>
  <si>
    <t>tgcagaaattgcatggaacaatcaaagctcttcagaaggtggtcacagatactggtgtcctcct</t>
  </si>
  <si>
    <t>tgcagaaattggagtccagcaaggacttgacttcatcgattaggtgaccaacgactagaattga</t>
  </si>
  <si>
    <t>tgcagaaattggagtccagcaaggacttgacttcatcgattaggtgaccagcgactagaattga</t>
  </si>
  <si>
    <t>tgcagaaattgtagtatattaggtattaagagtcataggctagttttcaataccgaaccatgtc</t>
  </si>
  <si>
    <t>tgcagaaattgtagtatattaggtattaagagtcataggctagttttgaataccgaaccatgtc</t>
  </si>
  <si>
    <t>tgcagaaattgttaagaactttctcataatgggcacgtgaagtaccagttccaacagcagtagt</t>
  </si>
  <si>
    <t>tgcagaaattgttaagaactttctcataatgggcacgtgaggtaccagttccaacagcagtagt</t>
  </si>
  <si>
    <t>tgcagaaattgttattgtcgtctgttgacgcaaagattagtcacgcaccagctagggttagatc</t>
  </si>
  <si>
    <t>tgcagaaattgttattgtcgtctgttgacgcaaagattagtcatgcaccagctagggttagatc</t>
  </si>
  <si>
    <t>tgcagaaatttccattcctgcctgtgctcgcaagcacacgcacagcacagcgtggcgtgcagaa</t>
  </si>
  <si>
    <t>tgcagaaatttccattcctgcctgtgctcgcaagcacaggcacagcacagcgtggcgtgcagaa</t>
  </si>
  <si>
    <t>tgcagaaattttccttcccttggaaatccaggaggattatctcatggccgaagatgagatagaa</t>
  </si>
  <si>
    <t>tgcagaaattttccttcccttggaaatccaggaggattatctcatggctgaagatgagatagaa</t>
  </si>
  <si>
    <t>tgcagaacaaaaattcactcactgaagaccaacttgcagctagacagttgcctgctactatagc</t>
  </si>
  <si>
    <t>tgcagaacaaaacttcactcactgaagaccaacttgcagctagacagttgcctgctactatagc</t>
  </si>
  <si>
    <t>tgcagaacaaaaccaaagctacagagctaagtcctcgtctgctcgaagttagcacctgtaggct</t>
  </si>
  <si>
    <t>tgcagtacaaaaccaaagctacagagctaagtcctcgtctgctcgaagttagcacctgtaggct</t>
  </si>
  <si>
    <t>tgcagaacaaaagcttcgagctgtgattgttcatctttgattccaaataatcttgagatatctc</t>
  </si>
  <si>
    <t>tgcagaacagaagcttcgagctgtgattgttcatctttgattccaaataatcttgagatatctc</t>
  </si>
  <si>
    <t>tgcagaacaaacaacccaaataaacatctaatagaaagaccaggagcaatcaaaggaacatttt</t>
  </si>
  <si>
    <t>tgcagaacaaacaacccaaataagcatctaatagaaagaccaggagcaatcaaaggaacatttt</t>
  </si>
  <si>
    <t>tgcagaacaaagtaactttgttccaggacggctaatgacagacaatgttcttgttgcttatgaa</t>
  </si>
  <si>
    <t>tgcagaacaaagtacctttgttccaggacggctaatgacagacaatgttcttgttgcttatgaa</t>
  </si>
  <si>
    <t>tgcagaacaaagtctctactacgaattagtaagcgtcgatgtcgctgtagctagatcaagtgcg</t>
  </si>
  <si>
    <t>tgcagaacaaagtctctactacgaattagtaagcgtcgatgtcgctgtagctagatcaagtgtg</t>
  </si>
  <si>
    <t>tgcagaacaaagtttctagtatgaattagcaagtgtcgatgtcactatagctagatcaagtgtg</t>
  </si>
  <si>
    <t>tgcagaacaaagtttctagtatgaattagcaagtgtcgatgtcactctagctagatcaagtgtg</t>
  </si>
  <si>
    <t>tgcagaacaaatcaacgacgttgcgtcaggcatgcgtgatcagccagccgtcctcctgtccgtg</t>
  </si>
  <si>
    <t>tgcagaacaaatcgacgacgttgcgtcaggcatgcgtgatcagccagccgtcctcctgtccgtg</t>
  </si>
  <si>
    <t>tgcagaacaaatgttgagcccattcttgccaccaaacattgaatagattcgaggagaaaggacc</t>
  </si>
  <si>
    <t>tgcagaacaaatgttgagcccattcttgccaccaaacattgaatagattctaggagaaaggacc</t>
  </si>
  <si>
    <t>tgcagaacaacaagccatcatcacttgacccagaataactttaaaaaaagtgggatgtaggttg</t>
  </si>
  <si>
    <t>tgcagaacaacaagtcatcatcacttgacccagaataactttaaaaaaagtgggatgtaggttg</t>
  </si>
  <si>
    <t>tgcagaacaacaattgtacttgtctacttgagcatggcttgctagcaaggtaatcattacatgg</t>
  </si>
  <si>
    <t>tgcagaacagcaattgtacttgtctacttgagcatggcttgctagcaaggtaatcattacatgg</t>
  </si>
  <si>
    <t>tgcagaacaacacagcaagaagaacaagaacaaatcaacatcgaatgatactaccaaaagacgc</t>
  </si>
  <si>
    <t>tgcagaacaacacagcaagaagaacaagaacaaatcaacatcgaatgatactaccaaaagccgc</t>
  </si>
  <si>
    <t>tgcagaacaacccctcgtagacgccgagcatggcgtcgaaatcgaccacggcgcccgccacgcc</t>
  </si>
  <si>
    <t>tgcagaacaacccctcgtagacgccgagcatggcgtcgaaatcgaccacggcggccgccacgcc</t>
  </si>
  <si>
    <t>tgcagaacaacgagagcagtttttgtggtttgggcgtgaccaccactagctaggatcaatgggt</t>
  </si>
  <si>
    <t>tgcagaacaacgatagcagtttttgtggtttgggcgtgaccaccactagctaggatcaatgggt</t>
  </si>
  <si>
    <t>tgcagaacaacgggaaaacggaattgccgaggccgaccaatgaagtgaaggctcgtcaccctcg</t>
  </si>
  <si>
    <t>tgcagaacaacgggaaaacggaattgccgaggccgaccgatgaagtgaaggctcgtcaccctcg</t>
  </si>
  <si>
    <t>tgcagaacaactctgagctggcacacgtgacaaagcatacgtggcgtgattgtcgacacccttg</t>
  </si>
  <si>
    <t>tgcagaacaactctgagctggcacacgtgacaaagcatccgtggcgtgattgtcgacacccttg</t>
  </si>
  <si>
    <t>tgcagaacaacttaaatgttaaaacaaataataaagaacggtgaccatgtttctcttactacta</t>
  </si>
  <si>
    <t>tgcagaacaacttaaatgttaaaacaaataataaagaatggtgaccatgtttctcttactacta</t>
  </si>
  <si>
    <t>tgcagaacaacttgcatgcggattcaattctatgaaggatttgatacctacatggctctttaac</t>
  </si>
  <si>
    <t>tgcagaacaacttgcatgcggattcaattctacgaaggatttgatacctacatggctctttaac</t>
  </si>
  <si>
    <t>tgcagaacaagaaccaagcaatcagcaaaccaacgtatgaaaatacagtgatagcagggatttt</t>
  </si>
  <si>
    <t>tgcagaacaagaaccaagcaatcagcaaaccaatgtatgaaaatacagtgatagcagggatttt</t>
  </si>
  <si>
    <t>tgcagaacaagaactagttcgatacctagaagaaggctaagcgctactgcacgaattggagtca</t>
  </si>
  <si>
    <t>tgcagaacaagaagtagttcgatacctagaagaaggctaagcgctactgcacgaattggagtca</t>
  </si>
  <si>
    <t>tgcagaacaagaagaagaggaattaggagaaattgtatcgcacttctgataactatctgctggt</t>
  </si>
  <si>
    <t>tgcagaacaagaggaagaggaattaggagaaattgtatcgcacttctgataactatctgctggt</t>
  </si>
  <si>
    <t>tgcagaacaagagaaacctatttcttactgggctgcggcgtagagattctgtgccattgcccaa</t>
  </si>
  <si>
    <t>tgcagaacaagagaaacctgtttcttactgggctgcggcgtagagattctgtgccattgcccaa</t>
  </si>
  <si>
    <t>tgcagaacaagagaaatctgtttcttactgggctgcggcatagagattctgtgcctttgcccaa</t>
  </si>
  <si>
    <t>tgcagaacaagagaaatctgtttcttactgggctgcggcgtagagattctgtgcctttgcccaa</t>
  </si>
  <si>
    <t>tgcagaacaagaggaggaagtagttgcacttatcaaggaaatccagcctaaaattagtgtagct</t>
  </si>
  <si>
    <t>tgcagaacgagaggaggaagtagttgcacttatcaaggaaatccagcctaaaattagtgtagct</t>
  </si>
  <si>
    <t>tgcagaacaagatgggggtagaattgtcactgatgaatatgggttactccaggatatcggatcg</t>
  </si>
  <si>
    <t>tgcagaacaagatgggggtggaattgtcactgatgaatatgggttactccaggatatcggatcg</t>
  </si>
  <si>
    <t>tgcagaacaagcggcttcttcaggacgccattgatccctgactgtgcgcacttctcccacacgt</t>
  </si>
  <si>
    <t>tgcagaacaagcggcttcttcaggacgccgttgatccctgactgtgcgcacttctcccacacgt</t>
  </si>
  <si>
    <t>tgcagaacaaggacgaagtaaacggagatacggcctccgatccatcacaagtcataaaaaatga</t>
  </si>
  <si>
    <t>tgcagaacaaggacgaagtaaacggagatacggcctccgatccatcacaagtcataaaaaatgg</t>
  </si>
  <si>
    <t>tgcagaacaaggagaaggaggcgccgcctgctgccatggcagacgagcaccaagacctcaccag</t>
  </si>
  <si>
    <t>tgcagaacaaggagaaggaggcgccgcctgctgccatggccgacgagcaccaagacctcaccag</t>
  </si>
  <si>
    <t>tgcagaacaaggaggcgtggcgtgacgaccttgccgtaagacgatcgagaagccagaggggaca</t>
  </si>
  <si>
    <t>tgcagaacaaggaggcgtggcgtgacgaccttgccgtaagccgatcgagaagccagaggggaca</t>
  </si>
  <si>
    <t>tgcagaacaagtaaagtccatggtaatcttagctcgaagccattttagcttatcataaataaaa</t>
  </si>
  <si>
    <t>tgcagaacaagtaaagtccatggtaatgttagctcgaagccattttagcttatcataaataaaa</t>
  </si>
  <si>
    <t>tgcagaacaagtcctcacatcccttcgtcctcattcgaagctacttctctattgcaggcaaatg</t>
  </si>
  <si>
    <t>tgcagaaccagtcctcacatcccttcgtcctcattcgaagctacttctctattgcaggcaaatg</t>
  </si>
  <si>
    <t>tgcagaacaagtgcagctagaacagaccagtgtgaggagaatcgtcggagtagctagctagctg</t>
  </si>
  <si>
    <t>tgcagaacaagtgcagctagaaccgaccagtgtgaggagaatcgtcggagtagctagctagctg</t>
  </si>
  <si>
    <t>tgcagaacaagtgtactcctatatgcttactgatggcaattacatggtaattttatactgacaa</t>
  </si>
  <si>
    <t>tgcagaacaagtgtactcctatatgcttactgatggcaattacgtggtaattttatactgacaa</t>
  </si>
  <si>
    <t>tgcagaacaagttgctagctaggtgaagtgcattagcttaccgaagggctggagaaggtgttta</t>
  </si>
  <si>
    <t>tgcagaataagttgctagctaggtgaagtgcattagcttaccgaagggctggagaaggtgttta</t>
  </si>
  <si>
    <t>tgcagaacaatccaatcagaataaaatccttgggccaatgtaatcagtagcttaacaacacttt</t>
  </si>
  <si>
    <t>tgcagaacagtccaatcagaataaaatccttgggccaatgtaatcagtagcttaacaacacttt</t>
  </si>
  <si>
    <t>tgcagaacaatgcagtactctcttcggaatccaccaaaggtatggagatgcatgatatgtttat</t>
  </si>
  <si>
    <t>tgcagaacaatgcagtactctcttcggaatccaccaaaggtatggagatgcatgatctgtttat</t>
  </si>
  <si>
    <t>tgcagaacaatgttgactgcgccctgccctgacattcatgtgatctagtttgcggacagaagac</t>
  </si>
  <si>
    <t>tgcagaacaatgttgactgcgccctgccctgacattcatgtgatctagtttgtggacagaagac</t>
  </si>
  <si>
    <t>tgcagaacaatttgaaactggctatggtttcaggcttgtatctctggccagcttttttagatat</t>
  </si>
  <si>
    <t>tgcaggacaatttgaaactggctatggtttcaggcttgtatctctggccagcttttttagatat</t>
  </si>
  <si>
    <t>tgcagaacacaactaacccttttgtttgctccctctcttttataatttgctctttcttctgccg</t>
  </si>
  <si>
    <t>tgcagaacacaagtaacccttttgtttgctccctctcttttataatttgctctttcttctgccg</t>
  </si>
  <si>
    <t>tgcagaacacaaggaatgaacacacacacctggctagttagtggccatgtctgtttcaagaggg</t>
  </si>
  <si>
    <t>tgcagaacacaaggaatgaacacacacacctggctagttagtgggcatgtctgtttcaagaggg</t>
  </si>
  <si>
    <t>tgcagaacacaataaacaagtcacaatatatcatcttgcacggattagcacaaaacaaacggga</t>
  </si>
  <si>
    <t>tgcagaacacaatgaacaagtcacaatatatcatcttgcacggattagcacaaaacaaacggga</t>
  </si>
  <si>
    <t>tgcagaacacactacacatatatatggactttgggagagatttgagggcattcaagtcaagact</t>
  </si>
  <si>
    <t>tgcagaacatactacacatatatatggactttgggagagatttgagggcattcaagtcaagact</t>
  </si>
  <si>
    <t>tgcagaacacactgataatttagtcaggcttagtgatgggggaaacaaaagatccttttgttca</t>
  </si>
  <si>
    <t>tgcagaacacactgatagtttagtcaggcttagtgatgggggaaacaaaagatccttttgttca</t>
  </si>
  <si>
    <t>tgcagaacacagaagtcgcccctgttgtagcagtggagtacttgtgatctacgcagattaacac</t>
  </si>
  <si>
    <t>tgcagaacacagaagtcgcccctgttgtagcagtggagtacttgtgatctgcgcagattaacac</t>
  </si>
  <si>
    <t>tgcagaacacagacgtgcacagcactacagcagagtggggtgggtgtgtatgatatcataatca</t>
  </si>
  <si>
    <t>tgcagaacacagacgtgcacagcactacagccgagtggggtgggtgtgtatgatatcataatca</t>
  </si>
  <si>
    <t>tgcagaacacccatcgaacagacatccaatgttgctgtcgaagtctgcgtcagtgaaccactcg</t>
  </si>
  <si>
    <t>tgcagaacacccatcgaacaggcatccaatgttgctgtcgaagtctgcgtcagtgaaccactcg</t>
  </si>
  <si>
    <t>tgcagaacaccctttcccactgaacctaagtaactaggactttgtgtaacttccctaatatgca</t>
  </si>
  <si>
    <t>tgcagaacaccctttcccactgaacctaagtaactaggactttgtgtaagttccctaatatgca</t>
  </si>
  <si>
    <t>tgcagaacaccgatcggtgcaagcacaacgacacaatgtcagccaccgagccacggcactaatg</t>
  </si>
  <si>
    <t>tgcagaacaccgatcggtgcaagcacaacgacacaatgtcagccaccgagccacggcattaatg</t>
  </si>
  <si>
    <t>tgcagaacacctgcctcaagacctggggcggccagcccgagaaggtaaaggcggcgcaggacgc</t>
  </si>
  <si>
    <t>tgcagaacacctgcctcaagacctggggcggccagcccgagaaggtcaaggcggcgcaggacgc</t>
  </si>
  <si>
    <t>tgcagaacacctgcctcaagacctggggcgggcagcccgagaaggtcaaggccgcgcaggacgc</t>
  </si>
  <si>
    <t>tgcagaacacctgcctcaagacctggggcgggcagcccgagaaggtcaaggctgcgcaggacgc</t>
  </si>
  <si>
    <t>tgcagaacacgaccaccgcgatcgtctacgccacctacaccagggaattggcgcccgacgtcgt</t>
  </si>
  <si>
    <t>tgcagaacacgaccaccgcgatcgtctacgccacctacaccagggagttggcgcccgacgtcgt</t>
  </si>
  <si>
    <t>tgcagaacacgagctccttgtcaccagcaacagcgcccttgacgagtactcgtccataagccat</t>
  </si>
  <si>
    <t>tgcagaacacgagctccttgtcaccagcaacagcgcccttgacgagtactcgtccatgagccat</t>
  </si>
  <si>
    <t>tgcagaacacgcacgcaccgacctcaggagtcaggttcttcagaaaattacaacgtgatattga</t>
  </si>
  <si>
    <t>tgcagaacacgcacgtaccgacctcaggagtcaggttcttcagaaaattacaacgtgatattga</t>
  </si>
  <si>
    <t>tgcagaacacgcctgtccatgtccaccaagaggcgtggtctgctgaaagtgagcgcgcgtgcgt</t>
  </si>
  <si>
    <t>tgcagaacacgcctgtccatgtccaccaagaggtgtggtctgctgaaagtgagcgcgcgtgcgt</t>
  </si>
  <si>
    <t>tgcagaacacggcatgctttagatctttttcttcaaacaacaacaacggattcacagtttcaca</t>
  </si>
  <si>
    <t>tgcagaacacggcatgctttagatctttttcttcaaacaacaacaacggattcaccgtttcaca</t>
  </si>
  <si>
    <t>tgcagaacacggtcgccgtgcccaaaggcggctgggccgccatacgattccgcgcggacaatcc</t>
  </si>
  <si>
    <t>tgcagaacacggtcgccgtgtccaaaggcggctgggccgccatacgattccgcgcggacaatcc</t>
  </si>
  <si>
    <t>tgcagaacacggtggtgctgtcgccatcgtctggtagaagaagcttgaccctgcaccatcggca</t>
  </si>
  <si>
    <t>tgcagaacacggtggtgctgtcgccatcgtctggtagaagaagcttgaccctgcaccatcggcc</t>
  </si>
  <si>
    <t>tgcagaacacgtacaagaaggagcgagtgcgggcgcagtacaagttcagcctcctcgacctcgc</t>
  </si>
  <si>
    <t>tgcagaacacgtacaagaaggagcgcgtgcgggcgcagtacaagttcagcctcctcgacctcgc</t>
  </si>
  <si>
    <t>tgcagaacactaaatcaaacatatataaagtacagagtgttataactgtaggaacactaggatc</t>
  </si>
  <si>
    <t>tgcagaacactaaatcaaacatatataaagtacagagtgttataactgtaggaatactaggatc</t>
  </si>
  <si>
    <t>tgcagaacactagaatgaaaggcagctgagaaaatgggacttgacacaagacaatggcagtatt</t>
  </si>
  <si>
    <t>tgcagaacactagaatgaaaggcagctgagaaaatggtacttgacacaagacaatggcagtatt</t>
  </si>
  <si>
    <t>tgcagaacagaaggcagatactctgacaaaagccttgccagcagtgatgttgggtgtgatgaac</t>
  </si>
  <si>
    <t>tgcagagcagaaggcagatactctgacaaaagccttgccagcagtgatgttgggtgtgatgaac</t>
  </si>
  <si>
    <t>tgcagaacagaagtgggaaagagcgcgagcgagccgacatcaggttttgggccttagtgtaata</t>
  </si>
  <si>
    <t>tgcagaacagaagtgggaaagagcgcgagcgagccgacatcaggttttgggccttggtgtaata</t>
  </si>
  <si>
    <t>tgcagaacagaagtggggaatgtccagttgacaccccgtgtaattatactaaaacagtgggagc</t>
  </si>
  <si>
    <t>tgcagaacagaagtggggaatgtccagttgacaccccttgtaattatactaaaacagtgggagc</t>
  </si>
  <si>
    <t>tgcagaacagaggactgctgaagaacagaggactggtgaagcccccaaccctgaagaatagaga</t>
  </si>
  <si>
    <t>tgcagaacagaggactgctgaagaacagaggactggtgaagcccccaaccctgaagaatagagg</t>
  </si>
  <si>
    <t>tgcagaacagcaagtcagcagtcaaagccaatgaccataattttaaccatcaaagtgcaattta</t>
  </si>
  <si>
    <t>tgcagaacagcaagtcagcagtcaaagccaatgaccattattttaaccatcaaagtgcaattta</t>
  </si>
  <si>
    <t>tgcagaacagcagaaggggacgggcgaggacgtcacgttccttgtgtccagcgagaagttcacc</t>
  </si>
  <si>
    <t>tgcagaacagcagaaggggacgggcgcggacgtcacgttccttgtgtccagcgagaagttcacc</t>
  </si>
  <si>
    <t>tgcagaacagcagcacctggcctgccaatgcggtgaaggtgaggtgcctgcatgctgcgatgct</t>
  </si>
  <si>
    <t>tgcagaacagcagcagctggcctgccaatgcggtgaaggtgaggtgcctgcatgctgcgatgct</t>
  </si>
  <si>
    <t>tgcagaacagcccccttctcgatcccaaagaatggtgaatactcaactgataaaaacatccacg</t>
  </si>
  <si>
    <t>tgcagaacagcccccttctcgatcccaaagaatggtgaatactcaactgataaaaacattcacg</t>
  </si>
  <si>
    <t>tgcagaacagccgccacggcccacgggagaagacgactgactaggcgcggaaggaaagaaagga</t>
  </si>
  <si>
    <t>tgcagaaccgccgccacggcccacgggagaagacgactgactaggcgcggaaggaaagaaagga</t>
  </si>
  <si>
    <t>tgcagaacagcgcaaaggtgcgcgtgtgtgtcgccgacgtggaatggccgaatgggagtccatg</t>
  </si>
  <si>
    <t>tgcagaacagcgcaaaggtgcgtgtgtgtgtcgccgacgtggaatggccgaatgggagtccatg</t>
  </si>
  <si>
    <t>tgcagaacagcgtgagcggaaccaaccttctcgactgcgtggagggcggcgccgtggccgccga</t>
  </si>
  <si>
    <t>tgcagaacagcgtgagcggaaccaaccttctctactgcgtggagggcggcgccgtggccgccga</t>
  </si>
  <si>
    <t>tgcagaacagcgtggctgtggtgtccatgtcgcacaggccgaacgcgccgcacatggcgtagtc</t>
  </si>
  <si>
    <t>tgcagaacagcgtggctgtggtgtctatgtcgcacaggccgaacgcgccgcacatggcgtagtc</t>
  </si>
  <si>
    <t>tgcagaacagctgctgctgctacaaaattaaggagcactcaaagggctacttacagtgtccaat</t>
  </si>
  <si>
    <t>tgcagaacagctgctgctgctacaaaattaaggagcactcaaagggctacttatagtgtccaat</t>
  </si>
  <si>
    <t>tgcagaacagctggcctcgacagcggtagcggtatacctgtcgccccagtgttgcagtcgtgac</t>
  </si>
  <si>
    <t>tgcagaacagctggcctcgacagcggtagcggtatacctgtcgccccagtgttgcagtcgtgag</t>
  </si>
  <si>
    <t>tgcagaacagcttggcgagtctgtctgagacatgcatggaccaagaaacgtccttagtgaatgg</t>
  </si>
  <si>
    <t>tgcagaacagcttggcgagtctgtctgagacatgcatggaccaagaaacgtccttagtgaattg</t>
  </si>
  <si>
    <t>tgcagaacaggacataaataaacaggtaagaaaggctcacattctagttcgagcaaatatttga</t>
  </si>
  <si>
    <t>tgcagaacaggacataaataaacaggtaagaaaggctcacattctagttcgagcaagtatttga</t>
  </si>
  <si>
    <t>tgcagaacaggcaagagatccaacttgctaaagttgaattccatgctcctttatttggtgaaag</t>
  </si>
  <si>
    <t>tgcagaacaggtaagagatccaacttgctaaagttgaattccatgctcctttatttggtgaaag</t>
  </si>
  <si>
    <t>tgcagaacagggatgatgtatgaaatataatcctttcagaaacaccatggtacaaactggaacc</t>
  </si>
  <si>
    <t>tgcagaacagggatgatgtatgaaatatagtcctttcagaaacaccatggtacaaactggaacc</t>
  </si>
  <si>
    <t>tgcagaacagtaagaagttgcaatcaagcacctcttcatatgtggtacctggctacctgcctat</t>
  </si>
  <si>
    <t>tgcagaacagtaagaagttgcaatcaagcacctcttcatatgtggtacctggctacctgcttat</t>
  </si>
  <si>
    <t>tgcagaacagtactccgccgcgcggcaaatgaactgaatccgcgacgagctggacgggttggag</t>
  </si>
  <si>
    <t>tgcagaccagtactccgccgcgcggcaaatgaactgaatccgcgacgagctggacgggttggag</t>
  </si>
  <si>
    <t>tgcagaacagtcccaggatcgtcggagccgtgttttcggatcagcgcaaaagaagaaagatcaa</t>
  </si>
  <si>
    <t>tgcagaacagtcccaggatcgtcggagccgtgtttttggatcagcgcaaaagaagaaagatcaa</t>
  </si>
  <si>
    <t>tgcagaacagtgaaatagtcaccttcatccttcataagcaagtgaaacatagctgcatgtattt</t>
  </si>
  <si>
    <t>tgcagaacagtgaaatagtcaccttcatccttcataagcaagtgaagcatagctgcatgtattt</t>
  </si>
  <si>
    <t>tgcagaacagtgttgcaggcgaagattatgaccccagtcagaagacagaaacacccaagtatcc</t>
  </si>
  <si>
    <t>tgcagaacagtgttgcaggcgaagattatgaccccagtcagaagacagaaacatccaagtatcc</t>
  </si>
  <si>
    <t>tgcagaacagtttcgtctaatgccgtattaacaaattccacttgcactgaactagtataagaga</t>
  </si>
  <si>
    <t>tgcagaacagtttcgtctaatgccgtattaacaaattctacttgcactgaactagtataagaga</t>
  </si>
  <si>
    <t>tgcagaacataacgaaaaagtgagggaacatcaatgcggcgtcttggacacacggacacgctcg</t>
  </si>
  <si>
    <t>tgcagaacataacgaaaaagtgagggaacatcaatgcggcgtcttggacacacggacacgcttg</t>
  </si>
  <si>
    <t>tgcagaacatacttggtgacaggaaaatcattgcatattatctagtgtcaagatccatctcaca</t>
  </si>
  <si>
    <t>tgcagaacatacttggtgacaggaaaatcattgcatattatctagtgtcaagattcatctcaca</t>
  </si>
  <si>
    <t>tgcagaacatatatacaaataaaatgtctctctaagaaatgaaagacagttcaagaaagaaatg</t>
  </si>
  <si>
    <t>tgcagaacatatatacaaataaaatgtctctctaagaaatgcaagacagttcaagaaagaaatg</t>
  </si>
  <si>
    <t>tgcagaacatcaacctgtgcttccacttcgaggtcgagcagcaggtcaatggcgtctacctcaa</t>
  </si>
  <si>
    <t>tgcagaacatcaacctgtgcttccacttcgaggtcgagcagcaggtcagtggcgtctacctcaa</t>
  </si>
  <si>
    <t>tgcagaacatcaacctgtgcttccacttcgaggtggagcagcaggtgaacggcgtgttcatcaa</t>
  </si>
  <si>
    <t>tgcagaacatcaacctgtgctttcacttcgaggtggagcagcaggtgaacggcgtgttcatcaa</t>
  </si>
  <si>
    <t>tgcagaacatcacctgaaaatggctgaacgacagagaacaaaaacagatcgataccttctttga</t>
  </si>
  <si>
    <t>tgcagaacatcacctgaaaatggctgaacgacagagaacgaaaacagatcgataccttctttga</t>
  </si>
  <si>
    <t>tgcagaacatcatggtcgtcgtgatgatcttgctcacgttgcacaggccaaacgcgccgcactt</t>
  </si>
  <si>
    <t>tgcagaacatcatggtcgtcgtgatgatcttgctcacgttgcacaggccgaacgcgccgcactt</t>
  </si>
  <si>
    <t>tgcagaacatctacttctcgtacgggatggcgttcggcggcgggggcttcgccatcagccagcc</t>
  </si>
  <si>
    <t>tgcagaacatctacttctcgtacgggatggcgttcggcggcggtggcttcgccatcagccagcc</t>
  </si>
  <si>
    <t>tgcagaacatctgagatgcaaaatagccattgcagtggtaatcagagtcaagaggatgcagcaa</t>
  </si>
  <si>
    <t>tgcagaacatctgagatgcaaaatagccattgcagtggtaatcagagtcaagaggatgcaggaa</t>
  </si>
  <si>
    <t>tgcagaacatctgagatgcaaagtgcgccagagaagccacttgaacccaaggcgatcaaacctc</t>
  </si>
  <si>
    <t>tgcagaacatctgagatgcaaagtgcgccagagaagccacttgaacccaatgcgatcaaacctc</t>
  </si>
  <si>
    <t>tgcagaacatgaaacggagacagcggaacaggaacagatccatagtatccataatccatccagt</t>
  </si>
  <si>
    <t>tgcagaacatgaaacggagacagcggaacaggaacagatccatagtgtccataatccatccagt</t>
  </si>
  <si>
    <t>tgcagaacatgaagctgaatgttgtcggggcagcgatgatcgcgcgatcatttcttgccacagc</t>
  </si>
  <si>
    <t>tgcagaacatgaagctgaatgttgtcggggcagcgatgatcgcgcgatcatttcttgccatagc</t>
  </si>
  <si>
    <t>tgcagaacatgacacagcaaagcattgatcagcatagcaaatgccacataatcttgttcttgtt</t>
  </si>
  <si>
    <t>tgcagaacatgacacagcaaagcattgatcagcgtagcaaatgccacataatcttgttcttgtt</t>
  </si>
  <si>
    <t>tgcagaacatgacgtcggcggccaccagccacgcccaccactagtgatgccctcagccgcggtc</t>
  </si>
  <si>
    <t>tgcagaacatgacgtcggcggccaccagccacgcccaccactagtgatgccctcagcctcggtc</t>
  </si>
  <si>
    <t>tgcagaacatgagcaaaatcaataacctgtctttagtgagagcaagtatactgttgtagacgct</t>
  </si>
  <si>
    <t>tgcagagcatgagcaaaatcaataacctgtctttagtgagagcaagtatactgttgtagacgct</t>
  </si>
  <si>
    <t>tgcagaacatggaggaaaagtggagaacaatcaggcaggcgccatcaccatgcctacaatgcta</t>
  </si>
  <si>
    <t>tgcagaacatggagggaaagtggagaacaatcaggcaggcgccatcaccatgcctacaatgcta</t>
  </si>
  <si>
    <t>tgcagaacatggggctgcacttgaatttggcgtgaacaaaaaaggcaaggacacgcaggcacga</t>
  </si>
  <si>
    <t>tgcagaacatggggctgcacttgaatttggcgtgaacaaagaaggcaaggacacgcaggcacga</t>
  </si>
  <si>
    <t>tgcagaacatgttaacagttctcctccagttaagataaaatatttccactttccagacacaata</t>
  </si>
  <si>
    <t>tgcagaacatgttaacagttctcctccagttaagataaagtatttccactttccagacacaata</t>
  </si>
  <si>
    <t>tgcagaacattaatcttttatcagtggtgttatcattacagtgccaaaaatgtttataactgta</t>
  </si>
  <si>
    <t>tgcagaacattaatcttttatcagtggtgttatcattacagtgccaaaaatgtttgtaactgta</t>
  </si>
  <si>
    <t>tgcagaacattcaactttattcccatggaaatagacgggagcggggagatgctgctcatctgcg</t>
  </si>
  <si>
    <t>tgcagaacattcagctttattcccatggaaatagacgggagcggggagatgctgctcatctgcg</t>
  </si>
  <si>
    <t>tgcagaacattctatgacttcgtggcaaaatcatgtccatagtcagtaccatcaactactccct</t>
  </si>
  <si>
    <t>tgcagaacattctgtgacttcgtggcaaaatcatgtccatagtcagtaccatcaactactccct</t>
  </si>
  <si>
    <t>tgcagaacattcttttccataagttacaagtagttaatagatttgactatttgaagccaactgg</t>
  </si>
  <si>
    <t>tgcagaacattcttttccataagttacaggtagttaatagatttgactatttgaagccaactgg</t>
  </si>
  <si>
    <t>tgcagaacatttcagggggaaaatggttatgccccacttgtatgcttcattctttttggcgaaa</t>
  </si>
  <si>
    <t>tgcagaacatttcagggggaaaatggttatgccccatttgtatgcttcattctttttggcgaaa</t>
  </si>
  <si>
    <t>tgcagaaccaaaacgcccccacacactagcgagctcaccttgtcggagaagccgaacatgacgg</t>
  </si>
  <si>
    <t>tgcagaaccaaaacgcccccacactctagcgagctcaccttgtcggagaagccgaacatgacgg</t>
  </si>
  <si>
    <t>tgcagaaccaaatcgcacgagcgagagagccgaagatgaccgaccactcggacgcagtccagcg</t>
  </si>
  <si>
    <t>tgcagaaccaaatcgcacgagcgagagagccgaagatgaccgaccattcggacgcagtccagcg</t>
  </si>
  <si>
    <t>tgcagaaccaatatacaataggtcaaatagactttttgacttgagttgtaatttggaaacatta</t>
  </si>
  <si>
    <t>tgcagaaccaatatacaataggtcaaatagactttttgacttgagttgtaatttgtaaacatta</t>
  </si>
  <si>
    <t>tgcagaaccacaaggctgaaaattttagtcattgaaacttgcttatttatctagtgccaccaag</t>
  </si>
  <si>
    <t>tgcagaaccacaaggctgaaaattttagtcattgaaacttgcttatttatctagtgtcaccaag</t>
  </si>
  <si>
    <t>tgcagaaccacaatggactgttagtagtttccaacccttgaagcagatcaatttcatcacttga</t>
  </si>
  <si>
    <t>tgcagaaccacaatggactgttagtagtttccaacccttgaagcagatcaatttcatcagttga</t>
  </si>
  <si>
    <t>tgcagaaccacagtttaacagcccttcaactatcagatgctgcaatggggcccatccattcgga</t>
  </si>
  <si>
    <t>tgcagaaccacagtttaacagtccttcaactatcagatgctgcaatggggcccatccattcgga</t>
  </si>
  <si>
    <t>tgcagaaccacgacatcaacaaggtgcgcataaattagccaacaacaccaaagaaaaaagcagc</t>
  </si>
  <si>
    <t>tgcagaaccacgacatcaacaaggtgcgcataaattagccaacaacaccaacgaaaaaagcagc</t>
  </si>
  <si>
    <t>tgcagaaccacgaccgagaggcaaattcagtgtcagtcgagtcggtgctctgtccatctgctcg</t>
  </si>
  <si>
    <t>tgcagaaccacgaccgagaggcaaattcagtgtcagtcgagtcgttgctctgtccatctgctcg</t>
  </si>
  <si>
    <t>tgcagaaccacgctgccgtcctgaacccacgtcgcgcacacagagcctgaggcaccgaaaaaaa</t>
  </si>
  <si>
    <t>tgcagaaccacgctgccgtcctgaacccacgtctcgcacacagagcctgaggcaccgaaaaaaa</t>
  </si>
  <si>
    <t>tgcagaaccagaaatggacatgaacttggtccaactatcaccattgtctacagtgatacatctt</t>
  </si>
  <si>
    <t>tgcagaaccagaaatggacatgtacttggtccaactatcaccattgtctacagtgatacatctt</t>
  </si>
  <si>
    <t>tgcagaaccagacgcgcgcgcacacacacaaatcagaggcacaccaaaaccccccctccattga</t>
  </si>
  <si>
    <t>tgcagaaccagacgctcgcgcacacacacaaatcagaggcacaccaaaaccccccctccattga</t>
  </si>
  <si>
    <t>tgcagaaccagcgcagcgacggctcctgggggctgggctgcggcgaagaccaggcctcgctagg</t>
  </si>
  <si>
    <t>tgcagaaccagcgcagcgacggctcctgggggctgggctgcggcgaggaccaggcctcgctagg</t>
  </si>
  <si>
    <t>tgcagaaccagctggtgagctccactcccactccacagcttactacagctgcgagtagtgaacc</t>
  </si>
  <si>
    <t>tgcagaacctgctggtgagctccactcccactccacagcttactacagctgcgagtagtgaacc</t>
  </si>
  <si>
    <t>tgcagaaccaggccaaccgctggctcgagtgcctccacgccgccgccgagctcgagaggaagga</t>
  </si>
  <si>
    <t>tgcagaaccaggccaaccgctggctggagtgcctccacgccgccgccgagctcgagaggaagga</t>
  </si>
  <si>
    <t>tgcagaaccagtaggccgccgcccactttggcgcgctccatgttgtccagctgccagaaattgc</t>
  </si>
  <si>
    <t>tgcagaaccagtaggctgccgcccactttggcgcgctccatgttgtccagctgccagaaattgc</t>
  </si>
  <si>
    <t>tgcagaaccagttaaccacacactcatacgtttttcaactaataaaaccatgtaagttacctcc</t>
  </si>
  <si>
    <t>tgcagaaccagttaaccacacactcatacttttttcaactaataaaaccatgtaagttacctcc</t>
  </si>
  <si>
    <t>tgcagaaccatccacagggaccatgtcacgttggacagaagcatcaggaacgtgcccattatcc</t>
  </si>
  <si>
    <t>tgcagaaccatccacagggaccatgtcacgttggacagaagcatcaggaacgtgcctattatcc</t>
  </si>
  <si>
    <t>tgcagaaccatccccgcgtgccgttgcggaaaatttcctttccatgatcgacagcgccaaggcg</t>
  </si>
  <si>
    <t>tgcagaaccatccccgcgtgccgttgcggaaaatttcctttccatgatcgacagcgccaaggct</t>
  </si>
  <si>
    <t>tgcagaaccatcgattccaatggtttcccgcagggtaacataacatgccctactgatgctcgta</t>
  </si>
  <si>
    <t>tgcagaaccatcgattccaatggtttcccgcagggtaacataacattccctactgatgctcgta</t>
  </si>
  <si>
    <t>tgcagaacccaacacagtgcgcgaacgaagaaagaatccaccgtccaagatcgggcgagaacag</t>
  </si>
  <si>
    <t>tgcagaacccagcacagtgcgcgaacgaagaaagaatccaccgtccaagatcgggcgagaacag</t>
  </si>
  <si>
    <t>tgcagaacccaaccaagctgtgtcaggccaagtcacgctcacgcacgcgttttctcggtgagca</t>
  </si>
  <si>
    <t>tgcagaacccaaccaagctgtgtcaggccaagtcacgctcacgcacgcgttttcttggtgagca</t>
  </si>
  <si>
    <t>tgcagaacccaaccagatagagaagtaaatgccagcaacaatctgcaaaatacacaagatagta</t>
  </si>
  <si>
    <t>tgcagaacccaaccagatagagaagtaaatgccagcaacaatctgcaaaatacacaagatatta</t>
  </si>
  <si>
    <t>tgcagaaccccccacacacgcgcgtcatcgtttgagcaaggaggtagagggacagacccccagt</t>
  </si>
  <si>
    <t>tgcagaaccccccacacacgcgcgtcatcgtttgagcaaggaggtagagggacagaccccccgt</t>
  </si>
  <si>
    <t>tgcagaacccccctgtttggtgccccgtttgggttaaagggaaaatgaaggttgctaaaagaaa</t>
  </si>
  <si>
    <t>tgcagaacccccttgtttggtgccccgtttgggttaaagggaaaatgaaggttgctaaaagaaa</t>
  </si>
  <si>
    <t>tgcagaacccgcagctccaggggcccgatgccgctggttttccgtgaccccacgtaccccgaaa</t>
  </si>
  <si>
    <t>tgcagcacccgcagctccaggggcccgatgccgctggttttccgtgaccccacgtaccccgaaa</t>
  </si>
  <si>
    <t>tgcagaaccctacacagagccacatcctggagaatatataaataataaagcactggtgagtcca</t>
  </si>
  <si>
    <t>tgcagaaccctacacagagccacatcctggagaatatatagataataaagcactggtgagtcca</t>
  </si>
  <si>
    <t>tgcagaaccctctctctctccctccctccttctgcaaccatgctcctgcacttgcttccgctct</t>
  </si>
  <si>
    <t>tgcagaaccctctctctctccctctctccttctgcaaccatgctcctgcacttgcttccgctct</t>
  </si>
  <si>
    <t>tgcagaaccctgaatgttcctgcttcagtcattgccttgatctttttcagattaatctaagaag</t>
  </si>
  <si>
    <t>tgcagaaccctgaatgttcctggttcagtcattgccttgatctttttcagattaatctaagaag</t>
  </si>
  <si>
    <t>tgcagaaccgaacatcccaacgttccgaaccctccccactcccccgatctccgccgctccaaaa</t>
  </si>
  <si>
    <t>tgcagaaccgaacatcccaacgttccgaaccctcctcactcccccgatctccgccgctccaaaa</t>
  </si>
  <si>
    <t>tgcagaaccgacacgttggggatgccgattcccacggcgacgacggcgacatcgagatggacga</t>
  </si>
  <si>
    <t>tgcagaaccgacgcgttggggatgccgattcccacggcgacgacggcgacatcgagatggacga</t>
  </si>
  <si>
    <t>tgcagaaccgacgcgttggggatgccgattcccgcggcgacgacggcgagatcgagatggacga</t>
  </si>
  <si>
    <t>tgcagaaccgacgcgttggggattccgattcccgcggcgacgacggcgagatcgagatggacga</t>
  </si>
  <si>
    <t>tgcagaaccgcactaggcagtccatcgtcagcggggtgctgaatgtctccacagccctttatca</t>
  </si>
  <si>
    <t>tgcagaactgcactaggcagtccatcgtcagcggggtgctgaatgtctccacagccctttatca</t>
  </si>
  <si>
    <t>tgcagaaccgcagaagtgatcgatccatacaactccaaaaggacgaaaatgacggcgagtttcc</t>
  </si>
  <si>
    <t>tgcagaaccgcagaagtgatcgatccatacaactccaaaaggacgaaaatgacggcgagtttct</t>
  </si>
  <si>
    <t>tgcagaaccgctgtgtaaatatgatagctcacttgttcaatgcaccgattaaggaggatgagac</t>
  </si>
  <si>
    <t>tgcagaaccgctgtgtaaatatgatagctcacttgttcaatgcatcgattaaggaggatgagac</t>
  </si>
  <si>
    <t>tgcagaaccgtaggaccagccgtggaaaagtcttcacgactgagcgtaaatcacacccacgtgc</t>
  </si>
  <si>
    <t>tgcagaaccgtaggaccagccgtggaaaagtcttcacgactgagcgtaaatcacacgcacgtgc</t>
  </si>
  <si>
    <t>tgcagaaccgtccttgaatattcctccttccatcctcgccttggtatttcttgagattaatata</t>
  </si>
  <si>
    <t>tgcagaaccgtccttgaatattcctccttccatcctcgccttggtatttcttgagattaatcta</t>
  </si>
  <si>
    <t>tgcagaaccgtggcggacaccgcatccagacgacgtgggccatggcaggagcatgtcaccgacg</t>
  </si>
  <si>
    <t>tgcagaaccgtggcggacaccgcatccagacgacgttggccatggcaggagcatgtcaccgacg</t>
  </si>
  <si>
    <t>tgcagaaccgtgttcttgtacgcgtttatcggttggtctttcgacgtcgcacatggatgcatgt</t>
  </si>
  <si>
    <t>tgcagaaccgtgttcttgtacgcgtttatcggttggtctttcgacgtcgcacatggatgcattt</t>
  </si>
  <si>
    <t>tgcagaacctagcagacatggacatcacctacaaggctctccaggtcaaacttgcttttagctt</t>
  </si>
  <si>
    <t>tgcagcacctagcagacatggacatcacctacaaggctctccaggtcaaacttgcttttagctt</t>
  </si>
  <si>
    <t>tgcagaacctcaacacctacccgtggatgtggacggtcgagaggctgaacccccccgaccagga</t>
  </si>
  <si>
    <t>tgcagaacctcaacgcctacccgtggatgtggacggtcgagaggctgaacccccccgaccagga</t>
  </si>
  <si>
    <t>tgcagaacctcactgctttgctggtccaagatcagtacaggtctcgtcttggagctgggatccg</t>
  </si>
  <si>
    <t>tgcagaagctcactgctttgctggtccaagatcagtacaggtctcgtcttggagctgggatccg</t>
  </si>
  <si>
    <t>tgcagaacctcactggagacgtcatttctcgcaccgcgttcagcagcagctaccaagaaggatc</t>
  </si>
  <si>
    <t>tgcagaacctcactggagacgtcatttctcgcaccgcgttcagcggcagctaccaagaaggatc</t>
  </si>
  <si>
    <t>tgcagaacctcccctctctattcaaattagcgatccaccatcggtgaagagtcagccacggtaa</t>
  </si>
  <si>
    <t>tgcagaacctcccctctctcttcaaattagcgatccaccatcggtgaagagtcagccacggtaa</t>
  </si>
  <si>
    <t>tgcagaacctcgcgaccaacaaggatcgccctccacgtactactggcatgttcctttctagtag</t>
  </si>
  <si>
    <t>tgcagaacctcgcgaccaacaaggatcgccctccacgtactactggcatgtttctttctagtag</t>
  </si>
  <si>
    <t>tgcagaacctcgtcacgctcaacatctcctacaatgccttctctggcgagctcccgaacaatcc</t>
  </si>
  <si>
    <t>tgcagaacctcgtcacgctcaacatctcctacaatgccttctctggcgagctcccgaacactcc</t>
  </si>
  <si>
    <t>tgcagaacctcgtcgtgcaggtccttggagcggcatatgtcctctacaaatatgtcgtcggtgg</t>
  </si>
  <si>
    <t>tgcagaacctcgtcgtgcaggtccttggagcggcgtatgtcctctacaaatatgtcgtcggtgg</t>
  </si>
  <si>
    <t>tgcagaacctgcgctgaaaccctagcgtgatttgcgcacccaattagcaccaaatcagggggaa</t>
  </si>
  <si>
    <t>tgcagaacctgcgctgaaaccctagcgtgatttgcgcacccaattagcaccaaatcggggggaa</t>
  </si>
  <si>
    <t>tgcagaacctggttcagatgatctccgtgatattggtcggccacctcggcgagctcccgctggc</t>
  </si>
  <si>
    <t>tgcagaacctggttcagatggtctccgtgatattggtcggccacctcggcgagctcccgctggc</t>
  </si>
  <si>
    <t>tgcagaacctgttaataacaagtctgtactctttatagccagtttgcaattgtggaaggggaga</t>
  </si>
  <si>
    <t>tgcagaacctgttaataacaagtctgtactctttgtagccagtttgcaattgtggaaggggaga</t>
  </si>
  <si>
    <t>tgcagaaccttccgatgtgcaagtgggccctatcctgtataggatatgctaacaggtttaaaaa</t>
  </si>
  <si>
    <t>tgcagaacctttcgatgtgcaagtgggccctatcctgtataggatatgctaacaggtttaaaaa</t>
  </si>
  <si>
    <t>tgcagaaccttgacgttcaatgggctgacaaatcgaggtgccttgaactgactcacggcaccac</t>
  </si>
  <si>
    <t>tgcagaaccttgacgttcaatgggctgacaaatcgaggtgccttgaactgactcacggcgccac</t>
  </si>
  <si>
    <t>tgcagaacctttggacaaaatagggaatttccgcactattacagcacagcccaacgaacgagag</t>
  </si>
  <si>
    <t>tgcagaacctttggagaaaatagggaatttccgcactattacagcacagcccaacgaacgagag</t>
  </si>
  <si>
    <t>tgcagaacgaaaagagcggcagaatcaacggacgagtacaaattagtggtccccagtccaggtg</t>
  </si>
  <si>
    <t>tgcagaccgaaaagagcggcagaatcaacggacgagtacaaattagtggtccccagtccaggtg</t>
  </si>
  <si>
    <t>tgcagaacgaaacggtagcctggtgagccaaccaatgagggcaatgtaatgttaaagaatgttg</t>
  </si>
  <si>
    <t>tgcagaacgaaacggtagccttgtgagccaaccaatgagggcaatgtaatgttaaagaatgttg</t>
  </si>
  <si>
    <t>tgcagaacgaatccagacaccaaactctgacaacgagagaagccgcaaaaaccaaaggaagcct</t>
  </si>
  <si>
    <t>tgcagatcgaatccagacaccaaactctgacaacgagagaagccgcaaaaaccaaaggaagcct</t>
  </si>
  <si>
    <t>tgcagaacgaattcagcgacgcctcccgctgcttctcgcgcggcgtcgagatgttcgacggcac</t>
  </si>
  <si>
    <t>tgcagaacgagttcagcgacgcctcccgctgcttctcgcgcggcgtcgagatgttcgacggcac</t>
  </si>
  <si>
    <t>tgcagaacgacgacagctagctatatgtgttctaagaagttgttctagctacctacctgcaaat</t>
  </si>
  <si>
    <t>tgcagaacgacgacagctagctatatgtgttctaagaagttgttctatctacctacctgcaaat</t>
  </si>
  <si>
    <t>tgcagaacgagattggagattgtatgcaggagagcaggagggaggacagaggaggctcactgag</t>
  </si>
  <si>
    <t>tgcagaacgagattggagattgtatgcaggagagcaggagggaggacagaggaggctcactgcg</t>
  </si>
  <si>
    <t>tgcagaacgagcgagagaaggaccagtactgttcagagacgatggatttcagctgccgacaccg</t>
  </si>
  <si>
    <t>tgcagaacgagcgagagaaggaccagtactgttcagagatgatggatttcagctgccgacaccg</t>
  </si>
  <si>
    <t>tgcagaacgaggaaggggacgagctcatttaatttaatttgcgagccaggaaaaaaatacaatt</t>
  </si>
  <si>
    <t>tgcagaaggaggaaggggacgagctcatttaatttaatttgcgagccaggaaaaaaatacaatt</t>
  </si>
  <si>
    <t>tgcagaacgaggagcggctgttccagtgcagctaccccaggccgatccatggcatcctgggcaa</t>
  </si>
  <si>
    <t>tgcagaacgaggagcggctgtttcagtgcagctaccccaggccgatccatggcatcctgggcaa</t>
  </si>
  <si>
    <t>tgcagaacgaggtgtccgtgctgtctcctcgcgtggcatttctggatcaacagcggaccatact</t>
  </si>
  <si>
    <t>tgcagagcgaggtgtccgtgctgtctcctcgcgtggcatttctggatcaacagcggaccatact</t>
  </si>
  <si>
    <t>tgcagaacgagtgtcttcttctctgcggtacaagagctagcgaagatgtcccctccttcagtgc</t>
  </si>
  <si>
    <t>tgcagaacgagtgtcttcttctctgctgtacaagagctagcgaagatgtcccctccttcagtgc</t>
  </si>
  <si>
    <t>tgcagaacgcacgcagacacacgtcgcttggcttatactccgtaaatcgtatcttttcaaccga</t>
  </si>
  <si>
    <t>tgcagaacgcacgcagacacatgtcgcttggcttatactccgtaaatcgtatcttttcaaccga</t>
  </si>
  <si>
    <t>tgcagaacgcagacgcgtttcgtgtcctcgatcacaggttgagaaacacagctaaggcactcaa</t>
  </si>
  <si>
    <t>tgcagaacgcagacgcgtttcgtgtcctcgatcacaggttgagaagcacagctaaggcactcaa</t>
  </si>
  <si>
    <t>tgcagaacgcagtcgtttcacgtgaagttagacgatctcgttccaccgcatctgattcccgtcc</t>
  </si>
  <si>
    <t>tgcagaacgcagttgtttcacgtgaagttagacgatctcgttccaccgcatctgattcccgtcc</t>
  </si>
  <si>
    <t>tgcagaacgccagaacggcctcaccatgagtacgctttccgtggtctcggtctcgggcgcccat</t>
  </si>
  <si>
    <t>tgcagaacgccagaacggcctcaccattagtacgctttccgtggtctcggtctcgggcgcccat</t>
  </si>
  <si>
    <t>tgcagaacgccagaacgggtcctcgtgtgttcataaaggtcctggaagcggaagacgaagaact</t>
  </si>
  <si>
    <t>tgcagaacgccagaatgggtcctcgtgtgttcataaaggtcctggaagcggaagacgaagaact</t>
  </si>
  <si>
    <t>tgcagaacgccatgactgatctgatcaagttccgtgcgtgcagaagcagaaggtggcgctggcc</t>
  </si>
  <si>
    <t>tgcagaatgccatgactgatctgatcaagttccgtgcgtgcagaagcagaaggtggcgctggcc</t>
  </si>
  <si>
    <t>tgcagaacgccgacggctggtccgcgctccaggaggccgtctgcacacgcgaggaggccatcgc</t>
  </si>
  <si>
    <t>tgcagaacgccgacggctggtccgcgctccaggaggctgtctgcacacgcgaggaggccatcgc</t>
  </si>
  <si>
    <t>tgcagaacgccgcgtcgcccctgcatgcatgcggatcggaattgaaacacgagcacgagcacga</t>
  </si>
  <si>
    <t>tgcagaacgccgcgtcgcccctgcatgcatgcggatcggaattgaagcacgagcacgagcacga</t>
  </si>
  <si>
    <t>tgcagaacgccgtcgccgtcctcgagcaggtggtcgtacacccagagcgggaagaagaggtcgc</t>
  </si>
  <si>
    <t>tgcagcacgccgtcgccgtcctcgagcaggtggtcgtacacccagagcgggaagaagaggtcgc</t>
  </si>
  <si>
    <t>tgcagaacgcctgcatctcggctagcagccgagccagcagagaccaagcgagtcgtcacgggca</t>
  </si>
  <si>
    <t>tgcagaacgcctgcatctcggctagctgccgagccagcagagaccaagcgagtcgtcacgggca</t>
  </si>
  <si>
    <t>tgcagaacgcgaacgaagaggttaaaacgtcacctatatagaggctgaaattccgaggataaac</t>
  </si>
  <si>
    <t>tgcagaacgcgaacgaagcggttaaaacgtcacctatatagaggctgaaattccgaggataaac</t>
  </si>
  <si>
    <t>tgcagaacgcgaagagcgacgcgaccctcctcttgcagccgaactccttggcgaccatggtgcc</t>
  </si>
  <si>
    <t>tgcagaatgcgaagagcgacgcgaccctcctcttgcagccgaactccttggcgaccatggtgcc</t>
  </si>
  <si>
    <t>tgcagaacgcgatgcccgcctgacgactgacggcacgagcacatgtgcacggacgccgaggaat</t>
  </si>
  <si>
    <t>tgcagaacgcgatgcccgcctgacgactgacgacacgagcacatgtgcacggacgccgaggaat</t>
  </si>
  <si>
    <t>tgcagaacgctagggagaactgtggtggaaaatatagtcctccattgaatgcgacatgcacaga</t>
  </si>
  <si>
    <t>tgcagaacgctagggagaactgtggtggaaaatatagtcctccattgaatgcgacatgcgcaga</t>
  </si>
  <si>
    <t>tgcagaacgctgcgggatcccgatgttcagttttaagcagaacaatagtcagtgtagcagtagc</t>
  </si>
  <si>
    <t>tgcagaacgctgcgggatcccgatgttcagttttaagcagaacaatagttagtgtagcagtagc</t>
  </si>
  <si>
    <t>tgcagaacgctggttccgcccaggccacgtctactccaggcgaacatgtgaaggccctaggctc</t>
  </si>
  <si>
    <t>tgcagaacgctggttccgcccaggccacgtctactccaggcgaacatgtgaaggccctaggctt</t>
  </si>
  <si>
    <t>tgcagaacggagaaatcgaacaagatccaatcggtgggcagcatcaaactggggattctgggga</t>
  </si>
  <si>
    <t>tgcagaacggagaaatcgaacaagatccaatcggtgggcagcatcaaactggggcttctgggga</t>
  </si>
  <si>
    <t>tgcagaacggagacggcggatggcttcaaggtactgcatccccacacacttcatgtcctgcaca</t>
  </si>
  <si>
    <t>tgcagaatggagacggcggatggcttcaaggtactgcatccccacacacttcatgtcctgcaca</t>
  </si>
  <si>
    <t>tgcagaacggcacccagagcctcgcgaacgcggcagcctcgcgcagcgcgtagcaggtcaacgg</t>
  </si>
  <si>
    <t>tgcagaacggcacccagagcctcgcgaacgcggcagcctcgcgcagcgcgtagcagttcaacgg</t>
  </si>
  <si>
    <t>tgcagaacggcatgtcacctctgcgataacaaaaacagccacaccgccgtcagcgaaccattcc</t>
  </si>
  <si>
    <t>tgcagaacggcatgtcacctctgcgataacaaaaacagccacaccgctgtcagcgaaccattcc</t>
  </si>
  <si>
    <t>tgcagaacggcgcggggggcgacgacgaggacgacgagcgcgaggaggaggaggaggaggaagt</t>
  </si>
  <si>
    <t>tgcagaacggcgcggggggcgacgacggggacgacgagcgcgaggaggaggaggaggaggaagt</t>
  </si>
  <si>
    <t>tgcagaacggcgcggggggcgacgacggggacgacgagcgcgaggaggaggaggaggaggagga</t>
  </si>
  <si>
    <t>tgcagaacggcgcggggggcgacgactgggacgacgagcgcgaggaggaggaggaggaggagga</t>
  </si>
  <si>
    <t>tgcagaacggcgtgtcacctctgcacacgcaaaccactaagcctccgccgatccatgaacgcat</t>
  </si>
  <si>
    <t>tgcagaacggcgtgtcacctctgcacacgcaaaccactaagcctccgccgatccatgcacgcat</t>
  </si>
  <si>
    <t>tgcagaacggcgtgtcacctctgcacacgcaaaccactaagcctctctgatccgtgcacgcatc</t>
  </si>
  <si>
    <t>tgcagaacggcgtgtcacctctgcacacgcaaaccactaagcctctctgatccgtgcacgcatg</t>
  </si>
  <si>
    <t>tgcagaacgggcagtcgggcaccaccaccaaccgccaaacccacgcagatcttgcttgccgttg</t>
  </si>
  <si>
    <t>tgcagcacgggcagtcgggcaccaccaccaaccgccaaacccacgcagatcttgcttgccgttg</t>
  </si>
  <si>
    <t>tgcagaacgggccgacccacgcgcatggataggaaaatctgcaaagttcctggacttatgcatt</t>
  </si>
  <si>
    <t>tgcagaacgggccgacccacgcgcatggataggaaaatctgcaaagttcctggacttttgcatt</t>
  </si>
  <si>
    <t>tgcagaacggtaagtgagccatcgcctgatcaacagcaaaacagcagtccagcatgtttcagct</t>
  </si>
  <si>
    <t>tgcagaacggtgagtgagccatcgcctgatcaacagcaaaacagcagtccagcatgtttcagct</t>
  </si>
  <si>
    <t>tgcagaacggtcgcgtttctgacgaaccactcctggtcagcgatgaacagcgccgccagcctcg</t>
  </si>
  <si>
    <t>tgcagaacggtcgcgtttctgacgaaccactcctggtcagcgatgaacagcgctgccagcctcg</t>
  </si>
  <si>
    <t>tgcagaacggtggatccaggggaggggatcggagtctctacgactttgtcctagtacttaccac</t>
  </si>
  <si>
    <t>tgcagaacggtggatccaggggaggggatcggagtctctacgactttgtcctagtgcttaccac</t>
  </si>
  <si>
    <t>tgcagaacggtgggaagatgccgagaagctcatggaagagatggcccacaagggttgccctcca</t>
  </si>
  <si>
    <t>tgcagaacggtgggaagatgccgagatgctcatggaagagatggcccacaagggttgccctcca</t>
  </si>
  <si>
    <t>tgcagaacgtccactatcttgctccctgatcaactagcggcgacacggccgacatgcctgctgc</t>
  </si>
  <si>
    <t>tgcagaacgtccactatcttgctccctgatcaactagcggcgacagggccgacatgcctgctgc</t>
  </si>
  <si>
    <t>tgcagaacgtcctcatctgaaacccagctgagcaatcaacaccaaataaatacctaaatctgtc</t>
  </si>
  <si>
    <t>tgcagaacgtcctcctctgaaacccagctgagcaatcaacaccaaataaatacctaaatctgtc</t>
  </si>
  <si>
    <t>tgcagaacgtcctccccacgcagctgctctccgtgctccactcgctgtggcagtcgctccagga</t>
  </si>
  <si>
    <t>tgcagaacgtcctccccacgcagctgctctccctgctccactcgctgtggcagtcgctccagga</t>
  </si>
  <si>
    <t>tgcagaacgtcgcatgcatgcatgcaaaaatctgcccatgcttttgtttccacgccctccgatc</t>
  </si>
  <si>
    <t>tgcagaacgtcgcatgcatgcgtgcaaaaatctgcccatgcttttgtttccacgccctccgatc</t>
  </si>
  <si>
    <t>tgcagaacgtgaacaagtatttcggtttaaactaaaacacgttttaggttagagaaatgatact</t>
  </si>
  <si>
    <t>tgcagaacgtgagcaagtatttcggtttaaactaaaacacgttttaggttagagaaatgatact</t>
  </si>
  <si>
    <t>tgcagaacgtgacgaacatgcaccattattcgcggcagtacagctgcatctcaagttctgaaca</t>
  </si>
  <si>
    <t>tgcagaacgtgacgaacatgcaccattattcgcggcagtacagctgcatctcaagttctgaacg</t>
  </si>
  <si>
    <t>tgcagaacgtgagtgtaacgtacgcatttcgtactgtcgcctggaggaaaatctgcgcggaatc</t>
  </si>
  <si>
    <t>tgcagaacgtgagtgtagcgtacgcatttcgtactgtcgcctggaggaaaatctgcgcggaatc</t>
  </si>
  <si>
    <t>tgcagaacgtggccctcttctcaccaccagcaccagcaccagcaccaatccaagtcgatggcat</t>
  </si>
  <si>
    <t>tgcagaacgtggccctcttctcagcaccagcaccagcaccagcaccaatccaagtcgatggcat</t>
  </si>
  <si>
    <t>tgcagaacgtggtccagctcgtgtccgtcatgttcgtgggccatctcggtgagctgcccctcgc</t>
  </si>
  <si>
    <t>tgcagaacgtggtccagctcgtgtccgtcatgtttgtgggccatctcggtgagctgcccctcgc</t>
  </si>
  <si>
    <t>tgcagaacgttccagtccgtccgccgtcaggcccgtcatgacactccgtcgtgtggggcctccg</t>
  </si>
  <si>
    <t>tgcagaacgttccagtccgtccgccgtcaggcccgtcatgacactccgtcgtgtggggcctctg</t>
  </si>
  <si>
    <t>tgcagaacgttcgtagaaccttttttcaactcggaaggttcgtattgctgcgttttatatgagc</t>
  </si>
  <si>
    <t>tgcagaacgttcgtagaaccttttttcaactcggaaggttcgtattgttgcgttttatatgagc</t>
  </si>
  <si>
    <t>tgcagaacgttctagtcacagtggcacgagagacgcagagcaggggcgataaattatcagcctc</t>
  </si>
  <si>
    <t>tgcagaacgttctagtcacagtggcacgagagacgcagagcaggggcgataaattatcggcctc</t>
  </si>
  <si>
    <t>tgcagaacgttctgaaaccagctcgtctcattagccagagagatgggcacgaacggctttatcc</t>
  </si>
  <si>
    <t>tgcagaacgttctgaaaccagctggtctcattagccagagagatgggcacgaacggctttatcc</t>
  </si>
  <si>
    <t>tgcagaactaaaaatttagagacattaacagttcatgctaaactgaaaatttagagacattaac</t>
  </si>
  <si>
    <t>tgcagaactgaaaatttagagacattaacagttcatgctaaactgaaaatttagagacattaac</t>
  </si>
  <si>
    <t>tgcagaactaaactttcagtacgaaattagaccctaatatttttcgtggtttcctcataacttt</t>
  </si>
  <si>
    <t>tgcagaactaaactttcagtacgaaattagaccctaatatttttcgtggtttcctcgtaacttt</t>
  </si>
  <si>
    <t>tgcagaactaacaccttgccaaactcggccgcatgcatgtcgattaggccagccgcgccacata</t>
  </si>
  <si>
    <t>tgcagaactaacaccttgccaaactcggccgcatgcatgtcgattaggccagccgcgccacatg</t>
  </si>
  <si>
    <t>tgcagaactaacatcttgcctaactcgcctgcatgggccacgccacaggtaactgaaacacatt</t>
  </si>
  <si>
    <t>tgcagaactaacatcttgcctaactcgcctgcatgggccgcgccacaggtaactgaaacacatt</t>
  </si>
  <si>
    <t>tgcagaactaactacatttaatgtaagattttaccattgaattactagtgttccccataagatg</t>
  </si>
  <si>
    <t>tgcagaactaactacatttaatgtaagattttatcattgaattactagtgttccccataagatg</t>
  </si>
  <si>
    <t>tgcagaactaactttctttctttatttatttttttgagaccagcaatgcaagggcgaccaccag</t>
  </si>
  <si>
    <t>tgcagaactaactttctttctttctttatttttttgagaccagcaatgcaagggcgaccaccag</t>
  </si>
  <si>
    <t>tgcagaactacacaacgatggatttccgtttgtttgtccgtgaagcctatggattacctgcacc</t>
  </si>
  <si>
    <t>tgcagaactacacaatgatggatttccgtttgtttgtccgtgaagcctatggattacctgcacc</t>
  </si>
  <si>
    <t>tgcagaactaccacagcagcagagagcagcagctgttcaggcaccagcagaggagcaacaccaa</t>
  </si>
  <si>
    <t>tgcagcactaccacagcagcagagagcagcagctgttcaggcaccagcagaggagcaacaccaa</t>
  </si>
  <si>
    <t>tgcagaactaccaggcggcggtgcagcagctggtgagcatcctgggcgacgaggactccgcggc</t>
  </si>
  <si>
    <t>tgcagaactaccaggcggcggtgcagtagctggtgagcatcctgggcgacgaggactccgcggc</t>
  </si>
  <si>
    <t>tgcagaactacgactccaagcatgaatgtgacaaaaccatccgtcagataaccccgctctagaa</t>
  </si>
  <si>
    <t>tgcagaactacgactccaagcatgaatgtgacaaaaccatccgtcagataaccccgctctagat</t>
  </si>
  <si>
    <t>tgcagaactacgccttcggtacacgtattgatttcatctgcctgtctgcacatgtggctcaaga</t>
  </si>
  <si>
    <t>tgcagaactacgccttcggtacacgtattgatttcatctgcctttctgcacatgtggctcaaga</t>
  </si>
  <si>
    <t>tgcagaactactacgctcagctgtatggtctgacctcgcccgcggcggcggcaccctaccacca</t>
  </si>
  <si>
    <t>tgcagaactactacgctcagttgtatggtctgacctcgcccgcggcggcggcaccctaccacca</t>
  </si>
  <si>
    <t>tgcagaactagaaaccttcaaatgcagtctcagcttagctgatatgctggaaaagctgtggaat</t>
  </si>
  <si>
    <t>tgcagaactagaaaccttcaaatgcagtctcagcttagctgatatgctggaaaagctgtggagt</t>
  </si>
  <si>
    <t>tgcagaactagtagctaggtagaagcaaacaaagaaaactccaaccagcaaaaacaagtggaca</t>
  </si>
  <si>
    <t>tgcagaactagtagctaggtagaagcaaacaaagaaaactccaaccagcaaaaacaagtggaga</t>
  </si>
  <si>
    <t>tgcagaactataatcaacataatggattccatgattgtcaaaacatgagttagaaacaggggaa</t>
  </si>
  <si>
    <t>tgcagagctataatcaacataatggattccatgattgtcaaaacatgagttagaaacaggggaa</t>
  </si>
  <si>
    <t>tgcagaactatatatgaatctccacagtagaacttgccataatctgattttgacaaagcgactg</t>
  </si>
  <si>
    <t>tgcagaactatatatgaatctccacagtagaacttgccataatctgattttggcaaagcgactg</t>
  </si>
  <si>
    <t>tgcagaactatccaacatcatacaccctcgaggtgcgggtaagagcaatggaagtaggtagaga</t>
  </si>
  <si>
    <t>tgcagaactatccaacatcatacaccctcgaggtgcgggtaagggcaatggaagtaggtagaga</t>
  </si>
  <si>
    <t>tgcagaactatgaatatgcacttcatcagccataggatgctcggttgtacttgggggactcgaa</t>
  </si>
  <si>
    <t>tgcagaactatgaatatgcacttcatcagccataggatgctcggttgtacttgggggagtcgaa</t>
  </si>
  <si>
    <t>tgcagaactatgccaagggcattgtggaggactctctgctcgccgactggatctgccgtcatct</t>
  </si>
  <si>
    <t>tgcagagctatgccaagggcattgtggaggactctctgctcgccgactggatctgccgtcatct</t>
  </si>
  <si>
    <t>tgcagaactatttacagcccatagctctcattgattgtacattcactttgtggctggaagtagt</t>
  </si>
  <si>
    <t>tgcagaactatttacagcccatagctctcgttgattgtacattcactttgtggctggaagtagt</t>
  </si>
  <si>
    <t>tgcagaactatttacagcccatagctcttattgattgtacattcactttgtgactcgaagtagt</t>
  </si>
  <si>
    <t>tgcagaactatttacagcccatagctcttattgattgtacattcactttgtgactggaagtagt</t>
  </si>
  <si>
    <t>tgcagaactcaaacagggggctgagataccgcgcgcactgcttgaatgttgcaaccatggactt</t>
  </si>
  <si>
    <t>tgcagaactcaaacagggggctgagataccgtgcgcactgcttgaatgttgcaaccatggactt</t>
  </si>
  <si>
    <t>tgcagaactcaatctggttgtttgctaagggtgtcttacccaatactgacgtgctcatcatttg</t>
  </si>
  <si>
    <t>tgcagaactcaatctggttgtttgctaagggtgtcttacccaatactgacgtgctcatcctttg</t>
  </si>
  <si>
    <t>tgcagaactcagaagggagtcaagctgcaacagaggagttgaggtgttcacttcaccacgggag</t>
  </si>
  <si>
    <t>tgcagaactcagaagggagtcaagctgcaacagaggagttgaggtgttcacttcagcacgggag</t>
  </si>
  <si>
    <t>tgcagaactcatagagcttgccgcggttggagaagatgatgagagcgagctcggcgtcgcagag</t>
  </si>
  <si>
    <t>tgcagaactcatagagcttgccgcggttggagaagatgatgagcgcgagctcggcgtcgcagag</t>
  </si>
  <si>
    <t>tgcagaactcatcagtccccttgcagttccagtttggaacgacttccatcatttggccgtcgaa</t>
  </si>
  <si>
    <t>tgcagaactcatcagtccccttgcagttccagtttggaacgacttccatcatttggccgttgaa</t>
  </si>
  <si>
    <t>tgcagaactcatcatcagtccccttgcaattccagtttggaacgacttcaatcacctggctgcc</t>
  </si>
  <si>
    <t>tgcagaactcatcatcagtccccttgcaattccagtttggaacgacttccatcacctggctgcc</t>
  </si>
  <si>
    <t>tgcagaactcatcggtccccttgcagtcccagtttggaataacttccatcatattgggaattga</t>
  </si>
  <si>
    <t>tgcagaactcatcggtccccttgcagtcccagtttggaatgacttccatcatattgggaattga</t>
  </si>
  <si>
    <t>tgcagaactcatcggtccccttgcagttccagtttggaatgacttccatcacctggttattggg</t>
  </si>
  <si>
    <t>tgcagaactcatcggtcccgttgcagttccagtttggaatgacttccatcacctggttattggg</t>
  </si>
  <si>
    <t>tgcagaactccaatgcttgactgccactgccatataatctatgcacgactcctggtagatgata</t>
  </si>
  <si>
    <t>tgcagaactccaatgcttgactgccactgccatctaatctatgcacgactcctggtagatgata</t>
  </si>
  <si>
    <t>tgcagaactccagaagctaaaaacacaagtgcggactccgacgagtcgacgccgacgacgacgc</t>
  </si>
  <si>
    <t>tgcagaactccagaagctaaaaacacaagtgcggactccgacgagtcgacgccgacgccgacgc</t>
  </si>
  <si>
    <t>tgcagaactcccgagtctgtaatactgaaggtctgaagctacaacttagcacaacccagagcat</t>
  </si>
  <si>
    <t>tgcagaagtcccgagtctgtaatactgaaggtctgaagctacaacttagcacaacccagagcat</t>
  </si>
  <si>
    <t>tgcagaactccctcagcttatgctgctgccacaatgggttgatctcaacctgcattatatatta</t>
  </si>
  <si>
    <t>tgcagaactccctcagcttatgctgctgccacaatgggttgatctcaacctgcattatatattt</t>
  </si>
  <si>
    <t>tgcagaactccgtcgagttcgtgctcaccttcttcggcgcgtcgttcctcggcgccgtcaccac</t>
  </si>
  <si>
    <t>tgcagaactccgtcgagttcgtgctcaccttcttcggtgcgtcgttcctcggcgccgtcaccac</t>
  </si>
  <si>
    <t>tgcagaactcctcatcttcatgttgctcatcgccccagataagtgagatcagcgatgattcgga</t>
  </si>
  <si>
    <t>tgcagaactcctcatctttatgttgctcatcgccccagataagtgagatcagcgatgattcgga</t>
  </si>
  <si>
    <t>tgcagaactcgagtcacattgctcctcaattgtcaaacttttgaaggaaaagagtggattcagt</t>
  </si>
  <si>
    <t>tgcagacctcgagtcacattgctcctcaattgtcaaacttttgaaggaaaagagtggattcagt</t>
  </si>
  <si>
    <t>tgcagaactcgccgcgtaccaggcatgggaacgaaccagcaccaaaagcgaattcatcatggtt</t>
  </si>
  <si>
    <t>tgcagaactcgccgcgtaccaggcatgggaacgaaccagcaccaaaagcgaattcatcatgttt</t>
  </si>
  <si>
    <t>tgcagaactcgctgagcaggtcctgaacaggggccagatacttggagctcctgagctggaacgg</t>
  </si>
  <si>
    <t>tgcagaactcgctgagcaggtcctgcacaggggccagatacttggagctcctgagctggaacgg</t>
  </si>
  <si>
    <t>tgcagaactcggcatcccatcagagatcgactaagaatataggatgtgatgccattggaagatc</t>
  </si>
  <si>
    <t>tgcagaactcggcatcccatcagagatcgactaagaatataggatgtgatgccattggaatatc</t>
  </si>
  <si>
    <t>tgcagaactcggcgtccgaccgatggcctggtcctctccttccgcgcgacgcaacggggccaca</t>
  </si>
  <si>
    <t>tgcagaactcggcgtccgaccgatggcctggtcctctcgttccgcgcgacgcaacggggccaca</t>
  </si>
  <si>
    <t>tgcagaactcgtgatctcgccgttgttagacgacgacagtcgacagagaagcgtctccgccgtg</t>
  </si>
  <si>
    <t>tgcagaactcgtgatctcgccgttgttagacgacgacagtcgacagagaagcgtctccgtcgtg</t>
  </si>
  <si>
    <t>tgcagaactcgtgatctcggatctcgccgttgttcgacgacgacagtcgacagagaagcgtctc</t>
  </si>
  <si>
    <t>tgcagaactcgtgatctcggatctcgccgttgctcgacgacgacagtcgacagagaagcgtctc</t>
  </si>
  <si>
    <t>tgcagaactctgcatatctgcacctgccaattgctttcgacgacgtttttgatgacgagtttgt</t>
  </si>
  <si>
    <t>tgcagaactctgcatatctgcacctgccaattgttttcgacgacgtttttgatgacgagtttgt</t>
  </si>
  <si>
    <t>tgcagaactgaattaattcatgtgtaatgcaatggatggagtccacgagacgaaatcttcagtt</t>
  </si>
  <si>
    <t>tgcagaactgaattaattcatgtgtaatgcaatggatggagtccacgagatgaaatcttcagtt</t>
  </si>
  <si>
    <t>tgcagaactgaattaggaaaaatgccttcccactcaacacagcagaatgcacaatccaactgaa</t>
  </si>
  <si>
    <t>tgcagaactgaattaggaaaaatgccttcccactcaacacagcagaatgcacgatccaactgaa</t>
  </si>
  <si>
    <t>tgcagaactgacggcatgctcgtgccgtgcccttcttctagatcttgcagcgaccttactacac</t>
  </si>
  <si>
    <t>tgcagaactgacggcatgctcgtgccgtgcccttcttctagatcttgcagcgaccttactacgc</t>
  </si>
  <si>
    <t>tgcagaactgacggtcgtccagttctggaatggacaggacaagcagggcaaggaagggagaagc</t>
  </si>
  <si>
    <t>tgcagaactgacggtcgtccagttctggaatggacaggacaagcaggggaaggaagggagaagc</t>
  </si>
  <si>
    <t>tgcagaactgactgatgcgtgtgtgcgttcgtgcatgcttatgtatgctggtataatgtgccgc</t>
  </si>
  <si>
    <t>tgcagaactgactgatgcgtgtgtgcgtttgtgcatgcttatgtatgctggtataatgtgccgc</t>
  </si>
  <si>
    <t>tgcagaactgatcaattgagtgcctattgtgacaaatcaattaattaagtccgccgccaaatcc</t>
  </si>
  <si>
    <t>tgcagaactgatcaattgggtgcctattgtgacaaatcaattaattaagtccgccgccaaatcc</t>
  </si>
  <si>
    <t>tgcagaactgattctttccagcacgtctaaggccttcgctttgcatatacaactaggattgcta</t>
  </si>
  <si>
    <t>tgcagaactgattctttccagcatgtctaaggccttcgctttgcatatacaactaggattgcta</t>
  </si>
  <si>
    <t>tgcagaactgcattatggatattgtttgcccatctcccatcaattggcacttacagtgacgtgt</t>
  </si>
  <si>
    <t>tgcagagctgcattatggatattgtttgcccatctcccatcaattggcacttacagtgacgtgt</t>
  </si>
  <si>
    <t>tgcagaactgccagcacctaacattagtcacaacacgagtccacgatgcctgccctgatgagct</t>
  </si>
  <si>
    <t>tgcagaactgctagcacctaacattagtcacaacacgagtccacgatgcctgccctgatgagct</t>
  </si>
  <si>
    <t>tgcagaactgcgtggacgcgctggccgagttgcacaggccgaacgcgccgcacttggcgtagct</t>
  </si>
  <si>
    <t>tgcagaactgcgtggacgcggtggccgagttgcacaggccgaacgcgccgcacttggcgtagct</t>
  </si>
  <si>
    <t>tgcagaactgctccatcaagatcctcggaaaagtgctaacaaggagactacagaaagagatcgg</t>
  </si>
  <si>
    <t>tgcagaactgctccatcaagattctcggaaaagtgctaacaaggagactacagaaagagatcgg</t>
  </si>
  <si>
    <t>tgcagaactggattcaccagagatgcaaatctttaaagctcctgacgaaaataacaactcaaaa</t>
  </si>
  <si>
    <t>tgcagaactggattcgccagagatgcaaatctttaaagctcctgacgaaaataacaactcaaaa</t>
  </si>
  <si>
    <t>tgcagaactgggagaatggtcgtctggattaggtgtcaaacagaaacttgtagagatcgaatct</t>
  </si>
  <si>
    <t>tgcagaactgggagaatggtcgtctggattaggtgtcaaatagaaacttgtagagatcgaatct</t>
  </si>
  <si>
    <t>tgcagaactgggcgtccccagcgaacctgacatgggaaacatggggctgcctccgacggtttca</t>
  </si>
  <si>
    <t>tgcagaactgggcgtccccagcgaacctgacgtgggaaacatggggctgcctccgacggtttca</t>
  </si>
  <si>
    <t>tgcagaactgtcgatgcaattactaatttcacgccgaggatgcccacttgcgcacaggccacaa</t>
  </si>
  <si>
    <t>tgcagaactgtcggtgcaattactaatttcacgccgaggatgcccacttgcgcacaggccacaa</t>
  </si>
  <si>
    <t>tgcagaactgtcttctagcttattcaccaattcactgcgtcattcatccaaaatgacagaccaa</t>
  </si>
  <si>
    <t>tgcagaactgtcttctagcttcttcaccaattcactgcgtcattcatccaaaatgacagaccaa</t>
  </si>
  <si>
    <t>tgcagaactgtgacaaatttaggcctagattcaaggctgtgtcgctgctgcgtacgacgagaat</t>
  </si>
  <si>
    <t>tgcagaactgtgacaaatttaggcctagattcaaggctgtgtcgctgctgcttacgacgagaat</t>
  </si>
  <si>
    <t>tgcagaactgtgccactggttgatgctgtctgacatgtacgactgctcaatattcttgatgctt</t>
  </si>
  <si>
    <t>tgcagaactgtgccactggttgatgctgtctgacatgtacgacttctcaatattcttgatgctt</t>
  </si>
  <si>
    <t>tgcagaactgtgctgtctggatgcctgatgagaccaggagcgagatgatcttgacacatcagct</t>
  </si>
  <si>
    <t>tgcagaattgtgctgtctggatgcctgatgagaccaggagcgagatgatcttgacacatcagct</t>
  </si>
  <si>
    <t>tgcagaactgtgtaggttcagaaaactcactgaacaaggtgatggatgctaccactgttgattc</t>
  </si>
  <si>
    <t>tgcagaactgtgtaggttcagaaaactcactgaacaaggtgatggatgctgccactgttgattc</t>
  </si>
  <si>
    <t>tgcagaactgttagacagccgtatatggctggtctgggcctgggccttgcggccagcccttgta</t>
  </si>
  <si>
    <t>tgcagaactgttagacagctgtatatggctggtctgggcctgggccttgcggccagcccttgta</t>
  </si>
  <si>
    <t>tgcagaactgttcatgatgctggtagcaaagatgattctatttataactctgtttactagtggc</t>
  </si>
  <si>
    <t>tgcagaactgttcatgatgctggtagcaaatatgattctatttataactctgtttactagtggc</t>
  </si>
  <si>
    <t>tgcagaactgttggcgagttggcgtcgatgctgccgcgcaggatcacgcagtaagttactgtcg</t>
  </si>
  <si>
    <t>tgcagaactgttggcgagttggcgtcgatgctgccgcgcaggatcacgcagtaggttactgtcg</t>
  </si>
  <si>
    <t>tgcagaactgtttatctatcctccagagtagcttataccacggtgcacagccaactagtttgtc</t>
  </si>
  <si>
    <t>tgcagaactgtttatctatcctccagagtagcttataccacggtgcacggccaactagtttgtc</t>
  </si>
  <si>
    <t>tgcagaacttcccatggtaggaacgctgttccattcctcctatttatttcagaattttgcctaa</t>
  </si>
  <si>
    <t>tgcagaacttcccatggtaggaactctgttccattcctcctatttatttcagaattttgcctaa</t>
  </si>
  <si>
    <t>tgcagaacttcttgcaccgtagctattgttctcgtatctaaaaattgcagcacttaaaagtttt</t>
  </si>
  <si>
    <t>tgcagaacttcttgcaccgtagctattgttgtcgtatctaaaaattgcagcacttaaaagtttt</t>
  </si>
  <si>
    <t>tgcagaacttgcattacatctacaaaaggaagatttcaagaaatgacgaagagtttactgacct</t>
  </si>
  <si>
    <t>tgcagaacttgcgttacatctacaaaaggaagatttcaagaaatgacgaagagtttactgacct</t>
  </si>
  <si>
    <t>tgcagaacttggggactgggagaaagggacatgtggcggcctgggaggccagcacatagggcta</t>
  </si>
  <si>
    <t>tgcagaacttggggactgggagaaagggacatgtggcggcctgggaggctagcacatagggcta</t>
  </si>
  <si>
    <t>tgcagaacttgtagttgccaacagctgagatgagcttgcctggctgataggagcagcgattggc</t>
  </si>
  <si>
    <t>tgcagaacttgtagttgccaacggctgagatgagcttgcctggctgataggagcagcgattggc</t>
  </si>
  <si>
    <t>tgcagaacttgtgcttcaagcagaatgttcgaggccaaattgacatcgtagttggtcaatgcaa</t>
  </si>
  <si>
    <t>tgcagagcttgtgcttcaagcagaatgttcgaggccaaattgacatcgtagttggtcaatgcaa</t>
  </si>
  <si>
    <t>tgcagaacttgtgttaccagaatgctaagtctcccactgtaacctggtattgaggcttaagctt</t>
  </si>
  <si>
    <t>tgcagaacttgtgttaccagattgctaagtctcccactgtaacctggtattgaggcttaagctt</t>
  </si>
  <si>
    <t>tgcagaactttggctatggcagcttcggccacggtggcatccccgtgagtcctgcaagcgttaa</t>
  </si>
  <si>
    <t>tgcagaattttggctatggcagcttcggccacggtggcatccccgtgagtcctgcaagcgttaa</t>
  </si>
  <si>
    <t>tgcagaagaaaagaaacgcagtttgttcttgatctcagaatataatataataaaataggtcgtg</t>
  </si>
  <si>
    <t>tgcagaagaaaagaaatgcagtttgttcttgatctcagaatataatataataaaataggtcgtg</t>
  </si>
  <si>
    <t>tgcagaagaaaaggatgtgacgggcacgctcagcatggggatcagcagtcttttccatcccaga</t>
  </si>
  <si>
    <t>tgcagaagaaaaggatgtgacgggcatgctcagcatggggatcagcagtcttttccatcccaga</t>
  </si>
  <si>
    <t>tgcagaagaaaagttgtctcctgcgcagatagccagatactgctttgctagtatattaaattgc</t>
  </si>
  <si>
    <t>tgcagaagaaaagttgtctcctgcgcagatagccagatactgctttgctagtatattgaattgc</t>
  </si>
  <si>
    <t>tgcagaagaaaattgtctataatttttacacttaataacaccccatcaaactcgtagtcattac</t>
  </si>
  <si>
    <t>tgcagaagaaaattgtctataatttttacacttaataacacccgatcaaactcgtagtcattac</t>
  </si>
  <si>
    <t>tgcagaagaaacgagacgactgaaacagtgtattatgggacgagagaagacgaaattagtggtt</t>
  </si>
  <si>
    <t>tgcagaggaaacgagacgactgaaacagtgtattatgggacgagagaagacgaaattagtggtt</t>
  </si>
  <si>
    <t>tgcagaagaaactatgattcgaattagcccaagttgagtttttttgttcaagcatcatcactaa</t>
  </si>
  <si>
    <t>tgcagaagaaactatgattcgaattagcccaagttgattttttttgttcaagcatcatcactaa</t>
  </si>
  <si>
    <t>tgcagaagaaactgaaaataaaaaagagtactcctactacagcagaaactgagatgatgaagaa</t>
  </si>
  <si>
    <t>tgcagaagaaactgaaaataaaaaagagtactcctactatagcagaaactgagatgatgaagaa</t>
  </si>
  <si>
    <t>tgcagaagaaactgaaatattcaagtcaattaaatttttaatagcttcgaaccatcaaaatata</t>
  </si>
  <si>
    <t>tgcagaagaaactgaaatattcaagtcaattaaatttttaatagcttcgaaccgtcaaaatata</t>
  </si>
  <si>
    <t>tgcagaagaaagaagctcctcgaggcgtactcgggtcgcgacatttgccgctgccccttcggct</t>
  </si>
  <si>
    <t>tgcagaagaaagaagttcctcgaggcgtactcgggtcgcgacatttgccgctgccccttcggct</t>
  </si>
  <si>
    <t>tgcagaagaaagggtcttgattggaagaacatgtaaatgcacaatgtttcaagcggcactacta</t>
  </si>
  <si>
    <t>tgcagaagaaagggtcttgattggaagaacatgtaaatgcataatgtttcaagcggcactacta</t>
  </si>
  <si>
    <t>tgcagaagaaataaatgcaatgaggggaaccagcaggcagctctccctccgcatttcccatcct</t>
  </si>
  <si>
    <t>tgcagaagaaataaatgcaatgaggggaaccagcaggcagctctccctctgcatttcccatcct</t>
  </si>
  <si>
    <t>tgcagaagaaatgagtaatatatagctagtaatgaaataattccatggggtgccaacaaaaatg</t>
  </si>
  <si>
    <t>tgcagacgaaatgagtaatatatagctagtaatgaaataattccatggggtgccaacaaaaatg</t>
  </si>
  <si>
    <t>tgcagaagaaatggtcatcatgattaaatctggcagtggttttgagtgatgctaggatgtaaat</t>
  </si>
  <si>
    <t>tgcagaagaaatggtcatcatgattaaatctggcagtggttttgagtgatgctaggatgtcaat</t>
  </si>
  <si>
    <t>tgcagaagaaatgtctaccgctcgacacgtgcgaaacaaataataataataataagtcatgaaa</t>
  </si>
  <si>
    <t>tgcagaagaaatgtctaccgctcgacacgtgcgtaacaaataataataataataagtcatgaaa</t>
  </si>
  <si>
    <t>tgcagaagaaattgttcctggagtgcacgtagagtgccccgtgtgccaaaagacactgtaatgc</t>
  </si>
  <si>
    <t>tgcagaagaaattgttcctggagtgcacgtagagtgccccgtgtgccaaaagacactgtgatgc</t>
  </si>
  <si>
    <t>tgcagaagaacaacacacagctaatgatacgctcatatgaggtactatctctttcatttttcat</t>
  </si>
  <si>
    <t>tgcagaagaacaacacacagctaatgatacgctcatatgaggtactatctctttcttttttcat</t>
  </si>
  <si>
    <t>tgcagaagaacaagttcaatctgtaagcctgcctcaaagagctcaccatctgccaaaagaacaa</t>
  </si>
  <si>
    <t>tgcagaagaacaagttcaatctgtaagcctgcctcagagagctcaccatctgccaaaagaacaa</t>
  </si>
  <si>
    <t>tgcagaagaacacgtcggtggacaagagtcaactcggcatgcagcagattcaacactcgtcgga</t>
  </si>
  <si>
    <t>tgcagaagaacacgttggtggacaagagtcaactcggcatgcagcagattcaacactcgtcgga</t>
  </si>
  <si>
    <t>tgcagaagaacagctgaaaaaactgatggcgcgagggccaaggcccaagagcttgcctagaatg</t>
  </si>
  <si>
    <t>tgcagaagaacagctgaaaaaactgatggcgccagggccaaggcccaagagcttgcctagaatg</t>
  </si>
  <si>
    <t>tgcagaagaacatgtcagtggacaagaatcaactcggcatgcagcagattcaacaatcgtcgga</t>
  </si>
  <si>
    <t>tgcagaagaacatgtcggtggacaagaatcaactcggcatgcagcagattcaacaatcgtcgga</t>
  </si>
  <si>
    <t>tgcagaagaaccagtgtttcaatacaagcatgaaaagctcaacactaatgagcgagatacaaga</t>
  </si>
  <si>
    <t>tgcagaagaaccagtgtttcaatacaagcatgaaaagctcaacactaatgagcgagctacaaga</t>
  </si>
  <si>
    <t>tgcagaagaacgaaacctctcataaggaacaagcaagaaaggacgccgacagaaaaccttcaaa</t>
  </si>
  <si>
    <t>tgcagaagaacgaaacctctcataaggaacaagcaagaaaggacgccgacagaaaaccttcaag</t>
  </si>
  <si>
    <t>tgcagaagaacgtcagggcctcagggatttacttgctcggtcttgaggtgacaccaatcgagat</t>
  </si>
  <si>
    <t>tgcagaagaacgtcagggcctcagggatttgcttgctcggtcttgaggtgacaccaatcgagat</t>
  </si>
  <si>
    <t>tgcagaagaactgagtgtccaatctgacaaaagtctgaagaagccatctctcaccgagcgttgt</t>
  </si>
  <si>
    <t>tgcagaagaactgggtgtccaatctgacaaaagtctgaagaagccatctctcaccgagcgttgt</t>
  </si>
  <si>
    <t>tgcagaagaagaaggaggacctgctgagggagatcgctaagaagaagaaggaagaggaggagag</t>
  </si>
  <si>
    <t>tgcagaagaagaaggaggacctgctgagggagattgctaagaagaagaaggaagaggaggagag</t>
  </si>
  <si>
    <t>tgcagaagaagaaggcacagaacaattactcatatcgcagttcgcagtacagcacggaaaccta</t>
  </si>
  <si>
    <t>tgcagaagaagaaggcacagaacaattactcatatcgcagttcgcagtagagcacggaaaccta</t>
  </si>
  <si>
    <t>tgcagaagaagagcaacaggcctattttgaagtgggcatgtcacatgatagactgtgcctatgg</t>
  </si>
  <si>
    <t>tgcagaagaagagcaacaggcctattttgaagtgggcatgtcacatgatagactgtggctatgg</t>
  </si>
  <si>
    <t>tgcagaagaagagctcgcccaagtcccaatggcccaaggcacgaagagatcctctgaagtcagc</t>
  </si>
  <si>
    <t>tgcagcagaagagctcgcccaagtcccaatggcccaaggcacgaagagatcctctgaagtcagc</t>
  </si>
  <si>
    <t>tgcagaagaagatcattttggctatgcattctaacaccgtgggtggtcattctggcattcctgt</t>
  </si>
  <si>
    <t>tgcagaagaagatcattttggctatgcattctaacgccgtgggtggtcattctggcattcctgt</t>
  </si>
  <si>
    <t>tgcagaagaagatgaaacttaagcgcaagaggcaggaagagactgaagcagggccagaggagga</t>
  </si>
  <si>
    <t>tgcagaagaagatgaaacttaagcgcaagaggcaggaagagactgaagcggggccagaggagga</t>
  </si>
  <si>
    <t>tgcagaagaagattattcaggaaatttattatttcagaaaaaagggaagatggtccaactgaat</t>
  </si>
  <si>
    <t>tgcagaagaagattattcagtaaatttattatttcagaaaaaagggaagatggtccaactgaat</t>
  </si>
  <si>
    <t>tgcagaagaagccagaggaagaacttcactcgaggtggcgctgcatttttccagatgaaggttg</t>
  </si>
  <si>
    <t>tgcagaagaagccagaggaagaacttcactcgaggtggcgctgcatttttctagatgaaggttg</t>
  </si>
  <si>
    <t>tgcagaagaagcgcaccgacaagtatacgggcggcgttaagattatcgacacgggcatccgcgg</t>
  </si>
  <si>
    <t>tgcagaagaagcgcaccgacgagtatacgggcggcgttaagattatcgacacgggcatccgcgg</t>
  </si>
  <si>
    <t>tgcagaagaagctcatgaaggccatcagcttgagccatcacacagcagcgcaacgcttcctagt</t>
  </si>
  <si>
    <t>tgcagaagaagctcatgaaggccatgagcttgagccatcacacagcagcgcaacgcttcctagt</t>
  </si>
  <si>
    <t>tgcagaagaagcttgaggctttgtcagtgagcctaagtggctgggagcggcaatcctttggcag</t>
  </si>
  <si>
    <t>tgcagtagaagcttgaggctttgtcagtgagcctaagtggctgggagcggcaatcctttggcag</t>
  </si>
  <si>
    <t>tgcagaagaaggagctggagtgaccgcatgcgccagaggtcgctactactaggagtaggagcac</t>
  </si>
  <si>
    <t>tgcagaagaaggagctggagtgaccgcatgggccagaggtcgctactactaggagtaggagcac</t>
  </si>
  <si>
    <t>tgcagaagaaggctgcgcaaatgagaggggaattgggaggagagtctcggcgtgagtgggagct</t>
  </si>
  <si>
    <t>tgcagaagaaggctgcgcaaatgagaggggaattgggaggagagtctcggcgtgcgtgggagct</t>
  </si>
  <si>
    <t>tgcagaagaagggcaccctcatcctccctcccctctccctcaagctcaaggtattccccccatg</t>
  </si>
  <si>
    <t>tgcagaagaagggcaccctcatcctccctcgcctctccctcaagctcaaggtattccccccatg</t>
  </si>
  <si>
    <t>tgcagaagaagggggcgtagcggcgttcagtgacgatgaggaagacaatgaagccactgttgtg</t>
  </si>
  <si>
    <t>tgcagaagaagggggcgtagcggcgttcagtgacgatgaggaagacaatgaagcctctgttgtg</t>
  </si>
  <si>
    <t>tgcagaagaagtagtgatctcatcagaccaaaagatgaagctactacaggagatgtgtagggag</t>
  </si>
  <si>
    <t>tgcagaagaagtagtgatctcatcggaccaaaagatgaagctactacaggagatgtgtagggag</t>
  </si>
  <si>
    <t>tgcagaagaagtcctcggcctgctgcctgaacggatcgagcctcttgtccccgttcaccagagc</t>
  </si>
  <si>
    <t>tgcagaagaagtcctcggcctgctgtctgaacggatcgagcctcttgtccccgttcaccagagc</t>
  </si>
  <si>
    <t>tgcagaagaatataggaaaattgtggtgcattcttatgtctaaaagaacaagtcgtgtgatcct</t>
  </si>
  <si>
    <t>tgcagaagaatataggaaaattgtggtgcattcttatgtctaaaagaacaagtcgtgtggtcct</t>
  </si>
  <si>
    <t>tgcagaagaatgggaactgcacgcgagaatcacccatcaattataagcaacctgccatggtttg</t>
  </si>
  <si>
    <t>tgcagaagaatgggaactgcatgcgagaatcacccatcaattataagcaacctgccatggtttg</t>
  </si>
  <si>
    <t>tgcagaagaatgggctctgggagcagaacagtagaccatggtgatgactgatgaagagacgaga</t>
  </si>
  <si>
    <t>tgcagaagaatgggctctgggagcagaacagtcgaccatggtgatgactgatgaagagacgaga</t>
  </si>
  <si>
    <t>tgcagaagaattcgaggaagtggatgtgctatgccatcatcctactgctggtgatagtggtggt</t>
  </si>
  <si>
    <t>tgcagaagaattcgaggaagtggatgtgctatgcgatcatcctactgctggtgatagtggtggt</t>
  </si>
  <si>
    <t>tgcagaagaattgtatcctaagttatagtgcgacgatgaattcatataaactctatcattatga</t>
  </si>
  <si>
    <t>tgcagaagaattgtatcctaggttatagtgcgacgatgaattcatataaactctatcattatga</t>
  </si>
  <si>
    <t>tgcagaagaattttgtacacactttgagccgttttctaactggtatgcatattggctcacccga</t>
  </si>
  <si>
    <t>tgcagaagaattttgtacacactttgagccgttttctaactggtatgcgtattggctcacccga</t>
  </si>
  <si>
    <t>tgcagaagacaaccgtacgaatggtcatcagttcacttcaatttcaacagaaatgaccacaacc</t>
  </si>
  <si>
    <t>tgcagaagacaaccgtacgaatggtcatcagttcacttcaatttcaacagaaatgaccacagcc</t>
  </si>
  <si>
    <t>tgcagaagacaatggtcagagctgatctcatcggcagcaaatgcaagacggccatattgtcggc</t>
  </si>
  <si>
    <t>tgcagaagacagtggtcagagctgatctcatcggcagcaaatgcaagacggccatattgtcggc</t>
  </si>
  <si>
    <t>tgcagaagacaccaagcagtggcgatagaattagtcccttctcgcttattgtcaagagggcatc</t>
  </si>
  <si>
    <t>tgcagaagacaccaagcagtggcgatagcattagtcccttctcgcttattgtcaagagggcatc</t>
  </si>
  <si>
    <t>tgcagaagacaccaatcgtgctagcgccgaggcggcagagccccgagtactggtgcaaccgaag</t>
  </si>
  <si>
    <t>tgcagaagacaccaatcgtgctagcgccgaggcggcggagccccgagtactggtgcaaccgaag</t>
  </si>
  <si>
    <t>tgcagaagacaccgaggaacaggaaatcaggctgaagctctctcaagtctgaggaagtaataca</t>
  </si>
  <si>
    <t>tgcagaagacaccgaggaacaggaaatcaggctgaagctctctcaagtctgaggaagtagtaca</t>
  </si>
  <si>
    <t>tgcagaagacaccgaggaacaggaaatcaggctgaagctctctccaagtctgaggaagtacaat</t>
  </si>
  <si>
    <t>tgcagaagacaccgaggaacaggaaatcaggctgaagctctctccaagtctgaggaagtactat</t>
  </si>
  <si>
    <t>tgcagaagacactgcccaaatctgccaaatcagcactgctttttctccaaggacggcacgtcag</t>
  </si>
  <si>
    <t>tgcagaagacactgcccaaatctgccgaatcagcactgctttttctccaaggacggcacgtcag</t>
  </si>
  <si>
    <t>tgcagaagacacttgtcaggctgtcgtacaatgtagatctgatctcccacactgttctctccat</t>
  </si>
  <si>
    <t>tgcagaagacacttgtcaggctgtcgtacaatgtagatctgatctcccacactgttctcttcat</t>
  </si>
  <si>
    <t>tgcagaagacagaccgatcatatagtctccctagcaaattagcatcaaaataaactacgcctta</t>
  </si>
  <si>
    <t>tgcagaagacagaccgatcatatagtctccctagtaaattagcatcaaaataaactacgcctta</t>
  </si>
  <si>
    <t>tgcagaagacatctgggacgtgtaccgaacacagttcgcgcgttgtggctgtcgacagtcgacg</t>
  </si>
  <si>
    <t>tgcagacgacatctgggacgtgtaccgaacacagttcgcgcgttgtggctgtcgacagtcgacg</t>
  </si>
  <si>
    <t>tgcagaagaccataattcacatagctttcagtgactaactaaaaccgtgatacttgacatgata</t>
  </si>
  <si>
    <t>tgcagaagaccataattcacatagctttcagtgactaactaaaactgtgatacttgacatgata</t>
  </si>
  <si>
    <t>tgcagaagacccaaatccctgagcaaaccataacaatccattcgcgcgccagatgtacagcaac</t>
  </si>
  <si>
    <t>tgcagaagacccaaatccctgagcaaaccataaccatccattcgcgcgccagatgtacagcaac</t>
  </si>
  <si>
    <t>tgcagaagacgaagagagcatcgctttcgccttgtctcctcgacgcaaacgtctaacagcaatg</t>
  </si>
  <si>
    <t>tgcaggagacgaagagagcatcgctttcgccttgtctcctcgacgcaaacgtctaacagcaatg</t>
  </si>
  <si>
    <t>tgcagaagacgacgacgtacgggcgagcttgcttgctcgattgctacgacgacgaccttaatta</t>
  </si>
  <si>
    <t>tgcagaagacgacgccgtacgggcgagcttgcttgctcgattgctacgacgacgaccttaatta</t>
  </si>
  <si>
    <t>tgcagaagacgatcgatgatgacgacataccgtagctcgatggtcgtcaggtttttatagccgc</t>
  </si>
  <si>
    <t>tgcagaagacgatcgatgatgacgacataccgtagctcgatggtcgtcagttttttatagccgc</t>
  </si>
  <si>
    <t>tgcagaagacgctgggctacgcgtgcggtggcgccgccgactgcaagcccatcctgcaagaacg</t>
  </si>
  <si>
    <t>tgcagaagatgctgggctacgcgtgcggtggcgccgccgactgcaagcccatcctgcaagaacg</t>
  </si>
  <si>
    <t>tgcagaagactgtatggttatgagatggatcgcgcggcgcttctggcctcggtagctcctcagt</t>
  </si>
  <si>
    <t>tgcagaagactgtatggttatgagatggatcgcgcggcgcttcttgcctcggtagctcctcagt</t>
  </si>
  <si>
    <t>tgcagaagagaaacaagcaataatgccaacattcacttctctaacagatgagtcatgatattta</t>
  </si>
  <si>
    <t>tgcagaagagaaacaagcaatgatgccaacattcacttctctaacagatgagtcatgatattta</t>
  </si>
  <si>
    <t>tgcagaagagaaagctatgccaatgcaaatgcctagtgtcagttcatacccatagatcaatttc</t>
  </si>
  <si>
    <t>tgcagaagagaaagctatgccaatgcaaatgcctagtgttagttcatacccatagatcaatttc</t>
  </si>
  <si>
    <t>tgcagaagagaacacaactgaagagaaagagcaggccgagcaacacccgaacgcaatttgcagg</t>
  </si>
  <si>
    <t>tgcagaagagaacacaactgaagagaaagatcaggccgagcaacacccgaacgcaatttgcagg</t>
  </si>
  <si>
    <t>tgcagaagagaacataacagaactgaagagaaagagcaggccgagcaacacccgaacgcaattt</t>
  </si>
  <si>
    <t>tgcagaagagaacatgacagaactgaagagaaagagcaggccgagcaacacccgaacgcaattt</t>
  </si>
  <si>
    <t>tgcagaagagagaagaccatcgcacgcaactcaacaacggctaagcatgaataaattagaataa</t>
  </si>
  <si>
    <t>tgcagaagagagaagaccatcgcaggcaactcaacaacggctaagcatgaataaattagaataa</t>
  </si>
  <si>
    <t>tgcagaagagagggaaaggaacatgaacgagcacagaccttacatatctcctctcactgtcgac</t>
  </si>
  <si>
    <t>tgcagaagagagggaaaggaacatgaacgagcacagaccttacatatctcctgtcactgtcgac</t>
  </si>
  <si>
    <t>tgcagaagagattgttgcccagtcagtgaaattgcagtagggaacaacagcacagaagatccac</t>
  </si>
  <si>
    <t>tgcagaagagattgttgcccagtcagtgaaattgcagtagggaacaacagcacagaagatccgc</t>
  </si>
  <si>
    <t>tgcagaagagcctgaagccctaattgcagctcttgtcgtcgcggcgtctgcatcatcatcatca</t>
  </si>
  <si>
    <t>tgcagaagagcctgaagccctaattgcagctcttgtcgttgcggcgtctgcatcatcatcatca</t>
  </si>
  <si>
    <t>tgcagaagagcgacatagacgagatcgtactcgtcggcggcagcaccaggatccccaaggtgca</t>
  </si>
  <si>
    <t>tgcagaagagcgacatcgacgagatcgtactcgtcggcggcagcaccaggatccccaaggtgca</t>
  </si>
  <si>
    <t>tgcagaagagcggcatcacctcggtgaggctttacgacgccaactccaagacgctcaaggccct</t>
  </si>
  <si>
    <t>tgcagaagagcggcatcacctcggtgaggctttacgacgccaactccaaggcgctcaaggccct</t>
  </si>
  <si>
    <t>tgcagaagagctaagctaatgaacattgtactgcgatccgacagccagatggcttcagtgtttc</t>
  </si>
  <si>
    <t>tgcagaagagctaagctaatgaacattgtactgcgatccgaccgccagatggcttcagtgtttc</t>
  </si>
  <si>
    <t>tgcagaagagctccagcaatgcatggccaccaggcaggtccacactccacaagcaaaaggtaac</t>
  </si>
  <si>
    <t>tgcagaagagctccagtaatgcatggccaccaggcaggtccacactccacaagcaaaaggtaac</t>
  </si>
  <si>
    <t>tgcagaagaggattcctggtttgcatcaagatacaataatcagttctgtcagtattactgatgt</t>
  </si>
  <si>
    <t>tgcagaagagtattcctggtttgcatcaagatacaataatcagttctgtcagtattactgatgt</t>
  </si>
  <si>
    <t>tgcagaagaggcaccaccaccacaaaatagtatggaagtcgcacgagtgcatggtgaggcactg</t>
  </si>
  <si>
    <t>tgcagaagaggcaccaccaccacaaaatggtatggaagtcgcacgagtgcatggtgaggcactg</t>
  </si>
  <si>
    <t>tgcagaagaggcatcaccacaaaatggtatggaagtctcacgagtgcatggtgaggcaccgaat</t>
  </si>
  <si>
    <t>tgcagaagaggcatcaccacaaaatggtatggaagtctcacgagtgcatggtgaggcactgaat</t>
  </si>
  <si>
    <t>tgcagaagaggccaaagaaagtttggcgacctactcctagtggaggaaacatcacataccactt</t>
  </si>
  <si>
    <t>tgcagaagaggccaaagaaagtttggcgagctactcctagtggaggaaacatcacataccactt</t>
  </si>
  <si>
    <t>tgcagaagaggtgagactgggtcagtggccaagggagtctgcacgaaaccaacaatcggaggag</t>
  </si>
  <si>
    <t>tgcagaagaggtgagactgggtcagtggccaagggagtctgcacgaagccaacaatcggaggag</t>
  </si>
  <si>
    <t>tgcagaagagtagttagcattaacaactgtgttccagataaactctaggttaatcaataccttt</t>
  </si>
  <si>
    <t>tgcagaagagtagttagcattaacaactgtgttccagataaactctaggttaattaataccttt</t>
  </si>
  <si>
    <t>tgcagaagagttacgggccgtggggccgagcgaatctggtggttaatccctagcgacctctcta</t>
  </si>
  <si>
    <t>tgcaggagagttacgggccgtggggccgagcgaatctggtggttaatccctagcgacctctcta</t>
  </si>
  <si>
    <t>tgcagaagataagacatgaccctttggtggccacggattggcatggcatggcatgctccaacac</t>
  </si>
  <si>
    <t>tgcagaagataagacgtgaccctttggtggccacggattggcatggcatggcatgctccaacac</t>
  </si>
  <si>
    <t>tgcagaagataattaacaaaaactgcaaagacgaagagagaccagttcaatcccgtccacacgt</t>
  </si>
  <si>
    <t>tgcagaaggtaattaacaaaaactgcaaagacgaagagagaccagttcaatcccgtccacacgt</t>
  </si>
  <si>
    <t>tgcagaagatacagctttacgccagacgcgggttgaaacaagaaggcaggcgatttggggagca</t>
  </si>
  <si>
    <t>tgcagaagatacagctttacgccagacgcgggttgaaacgagaaggcaggcgatttggggagca</t>
  </si>
  <si>
    <t>tgcagaagatagcgttcagatccaagacagaagcaagtgttctgaacgcgagggtctaacgctg</t>
  </si>
  <si>
    <t>tgcagaagatagcgttcagatcccagacagaagcaagtgttctgaacgcgagggtctaacgctg</t>
  </si>
  <si>
    <t>tgcagaagatcatagtcgacgcaggatacaggtgaccactacgttactgacttctgaaacttgg</t>
  </si>
  <si>
    <t>tgcagaagatcatagtcgacgcaggatacaggtgatcactacgttactgacttctgaaacttgg</t>
  </si>
  <si>
    <t>tgcagaagatcatagtcgacgcaggatacaggtgatcactacgtcactggcttctgaaacttgg</t>
  </si>
  <si>
    <t>tgcagaaggtcatagtcgacgcaggatacaggtgatcactacgtcactggcttctgaaacttgg</t>
  </si>
  <si>
    <t>tgcagaagatcgaagcagggtccctggtggcgagcagagccacggcaacgtcgtcgtgccgaaa</t>
  </si>
  <si>
    <t>tgcagaagatcgaagcagggtccctggtggcgagcagagccacggcaacgttgtcgtgccgaaa</t>
  </si>
  <si>
    <t>tgcagaagatcgaccgctctgcggcggtcgttgtcggccacggcgtcggcgcagcggatgagta</t>
  </si>
  <si>
    <t>tgcagaagatcggccgctctgcggcggtcgttgtcggccacggcgtcggcgcagcggatgagta</t>
  </si>
  <si>
    <t>tgcagaagatcgatcgcgaccgagcttggagcgagctaccgatcaaaacagcgcctgaggtgca</t>
  </si>
  <si>
    <t>tgcagaagatcgatcgcgaccgagcttggagccagctaccgatcaaaacagcgcctgaggtgca</t>
  </si>
  <si>
    <t>tgcagaagatcgcaactcaagaaccaagaaaacccccaagaatcagaagccaacgacacaccta</t>
  </si>
  <si>
    <t>tgcagaagatcgcaactcaagaaccaagaaaacccccaaggatcagaagccaacgacacaccta</t>
  </si>
  <si>
    <t>tgcagaagatctacaagggcctccgcacgcgccgcaacctcgccgacggcgccatcatcgccga</t>
  </si>
  <si>
    <t>tgcagaagatctacaagggcctccgcacgcgccgcaacctcgccgatggcgccatcatcgccga</t>
  </si>
  <si>
    <t>tgcagaagatctcagttggaaatggacaagtcacagttcgcccacaaatcacagggaagagcta</t>
  </si>
  <si>
    <t>tgcagaagatttcagttggaaatggacaagtcacagttcgcccacaaatcacagggaagagcta</t>
  </si>
  <si>
    <t>tgcagaagatgccatggaccaatgcaattgacgcacaacgcgcaccaacacactctctagagtc</t>
  </si>
  <si>
    <t>tgcagaagattccatggaccaatgcaattgacgcacaacgcgcaccaacacactctctagagtc</t>
  </si>
  <si>
    <t>tgcagaagatgcgccaccgcaagctgctccgcccgtctcccgatggctccacgccgaaaaaaaa</t>
  </si>
  <si>
    <t>tgcagaagatgcgccaccgcaagctgctccgtccgtctcccgatggctccacgccgaaaaaaaa</t>
  </si>
  <si>
    <t>tgcagaagatggccttgctagtgcacagcagtcagcagatttcttgctgcccgatttggtggcc</t>
  </si>
  <si>
    <t>tgcagaagatggcgttgctagtgcacagcagtcagcagatttcttgctgcccgatttggtggcc</t>
  </si>
  <si>
    <t>tgcagaagatgtcatggatgatgatgatgacaaggatggtgcactggaagcacttttcaagcag</t>
  </si>
  <si>
    <t>tgcagaagatgtcatggatgatgatgatgacgaggatggtgcactggaagcacttttcaagcag</t>
  </si>
  <si>
    <t>tgcagaagatgttcgaggagcagatgaaggcgagcaggaccgtgatggagcagcagcagggcgc</t>
  </si>
  <si>
    <t>tgcagaagatgttcgaggagcagatgaaggcgagcaggaccgtgatggagccgcagcagggcgc</t>
  </si>
  <si>
    <t>tgcagaagattctacagtctctgctcctccagagttcttatcaagaagcatagaatcgatcaaa</t>
  </si>
  <si>
    <t>tgcagaagattctacagtctctgctcctccagagttcttatcaagaagcatagaatcgatcaca</t>
  </si>
  <si>
    <t>tgcagaagattggttgtgtttttacatcaaaattatcctgactgaacttttttatcattcggtt</t>
  </si>
  <si>
    <t>tgcagaagatttgttgtgtttttacatcaaaattatcctgactgaacttttttatcattcggtt</t>
  </si>
  <si>
    <t>tgcagaagcaaaatgaagaactggcgaaacgggcagacctcctcgacaccgacctccgaagtaa</t>
  </si>
  <si>
    <t>tgcagaagcaaaatgaagaactggcgaagcgggcagacctcctcgacaccgacctccgaagtaa</t>
  </si>
  <si>
    <t>tgcagaagcaaacagtagtgaacaaattactggttttctacacaatcatagttcaactttagac</t>
  </si>
  <si>
    <t>tgcagaagcaaacagtagtgaacaaattactggttttctgcacaatcatagttcaactttagac</t>
  </si>
  <si>
    <t>tgcagaagcaaacatacgtacaacagtacagtaagccaaccacaagccgttacatacaccctat</t>
  </si>
  <si>
    <t>tgcagaagcaaacatacgtacaacagtacagtaagccaaccacaagccgttacatacatcctat</t>
  </si>
  <si>
    <t>tgcagaagcaaactgcaaagagaccatctcaaccccgtccatcgccaggaccacagcccacatg</t>
  </si>
  <si>
    <t>tgcagaagcaaactgcaaagagatcatctcaaccccgtccatcgccaggaccacagcccacatg</t>
  </si>
  <si>
    <t>tgcagaagcaaagaacatgtcaaaacaagacctcatctcatagggtgaaataaaaggagtaaaa</t>
  </si>
  <si>
    <t>tgcagaagcaaagaacatgtcaaaacaagacctcatctcatagggtgaaataaatggagtaaaa</t>
  </si>
  <si>
    <t>tgcagaagcaaaggcaaagcagcaaaccagcagcggcatgcagatggaaatcaacggtgtccaa</t>
  </si>
  <si>
    <t>tgcagaagcaaaggcaaagcagcaaaccagcagcggcatgcagatggaaatcaacggtgtgcaa</t>
  </si>
  <si>
    <t>tgcagaagcaaaggcaaagcagcaaaccagcagcggcatgcagatgggaatcaacagtgtgcaa</t>
  </si>
  <si>
    <t>tgcagaagcaaagtcaaagcagcaaaccagcagcggcatgcagatgggaatcaacagtgtgcaa</t>
  </si>
  <si>
    <t>tgcagaagcaaaggcgaagatgttaacctaactgacgaaaggaccaataaccttatttgtttat</t>
  </si>
  <si>
    <t>tgcagaagcaaaggcgaagatgttaacctaactgacggaaggaccaataaccttatttgtttat</t>
  </si>
  <si>
    <t>tgcagaagcaacaaatccaccatgagaatcacaaggaagcaagcagaggcaatgctccgaaaaa</t>
  </si>
  <si>
    <t>tgcagaagcaacaaatccaccatgagaatcacaaggaagcaagcagaggcgatgctccgaaaaa</t>
  </si>
  <si>
    <t>tgcagaagcaaccgcatataagaatgagctctcaggcttttacctaaagaaccatctgataaca</t>
  </si>
  <si>
    <t>tgcagaagcaaccgcatataagaatgagctttcaggcttttacctaaagaaccatctgataaca</t>
  </si>
  <si>
    <t>tgcagaagcaactgcttttatatatatgcttgaaattcgtagattcctaggctttatagttatt</t>
  </si>
  <si>
    <t>tgcagaagcaactgcttttatatatatgcttgaaattcgtagattcctaggctttatagttgtt</t>
  </si>
  <si>
    <t>tgcagaagcaactggaggccatggtgaaggaggcgtccgtggacgacgtgatgaaggtgctgat</t>
  </si>
  <si>
    <t>tgcagaagcagctggaggccatggtgaaggaggcgtccgtggacgacgtgatgaaggtgctgat</t>
  </si>
  <si>
    <t>tgcagaagcaagagcagaccaaccagaactgggacagactctagggactcccccagtaccgtcc</t>
  </si>
  <si>
    <t>tgcagaagcaagagcagaccaaccagcactgggacagactctagggactcccccagtaccgtcc</t>
  </si>
  <si>
    <t>tgcagaagcaagataccacctcttccacgtatcctcttcaacaacatccgctaatagttcaatg</t>
  </si>
  <si>
    <t>tgcagaagcaagataccacctcttccacgtatcctcttcaacaacatcctctaatagttcaatg</t>
  </si>
  <si>
    <t>tgcagaagcaaggggaggggaggagcggtgctgtactgctgtggacggcgcagacccgaaaaaa</t>
  </si>
  <si>
    <t>tgcagaagcaaggggaggggaggagcggtgctgtacttctgtggacggcgcagacccgaaaaaa</t>
  </si>
  <si>
    <t>tgcagaagcaatagtggtctcgtcagtccaacaacagctgaagctactaccagagatgcattgg</t>
  </si>
  <si>
    <t>tgcagaagcaatagtggtctcgtcagtccaacaacagctgaagctactaccagcgatgcattgg</t>
  </si>
  <si>
    <t>tgcagaagcaatgcttttggcgaatggcaagaagttgttgacagtaccagaacagaagcatgca</t>
  </si>
  <si>
    <t>tgcagaagcaatgcttttggcgaatggcaagaagttgttgacagtagcagaacagaagcatgca</t>
  </si>
  <si>
    <t>tgcagaagcacaaggtatcatcttcccaagatggctcggcaagtagtctaaaccaaggcatgca</t>
  </si>
  <si>
    <t>tgcagaagcacagggtatcatcttcccaagatggctcggcaagtagtctaaaccaaggcatgca</t>
  </si>
  <si>
    <t>tgcagaagcacacacgcatcaggagccattaccgagacgacgacgtgtacgacaggctgcgttt</t>
  </si>
  <si>
    <t>tgcagaagcacacacgcatcaggagccattgccgagacgacgacgtgtacgacaggctgcgttt</t>
  </si>
  <si>
    <t>tgcagaagcacagaggcgatgcggttagggtttacgatggagatcgatggattagcgggtttag</t>
  </si>
  <si>
    <t>tgcagaagcacagaggcgatgcggttagggtttacgatggagatcgatggattcgcgggtttag</t>
  </si>
  <si>
    <t>tgcagaagcacagattgtatttatattacatggatgtatgttatgaaggcggaaatgtctcgat</t>
  </si>
  <si>
    <t>tgcagaagcacagattgtatttatattacatggatgtatgttatgaaggcggcaatgtctcgat</t>
  </si>
  <si>
    <t>tgcagaagcacagcacagcctgttccatctttcagaaaccagaaggcagagaccaattgaaggc</t>
  </si>
  <si>
    <t>tgcagaagcactgcacagcctgttccatctttcagaaaccagaaggcagagaccaattgaaggc</t>
  </si>
  <si>
    <t>tgcagaagcacagcccaagccacgcgggcacacgagaatccaccaaagctttgccacgccgcgg</t>
  </si>
  <si>
    <t>tgcagaagcacagcccaagccacgcgggcacacgagaatccactaaagctttgccacgccgcgg</t>
  </si>
  <si>
    <t>tgcagaagcaccaacatccaacaaaatcaacaccatctggacagcaaggaaattagcacctgcg</t>
  </si>
  <si>
    <t>tgcagaagcaccaacatccaacaaaatcaacaccatctggacagcaaggaaattcgcacctgcg</t>
  </si>
  <si>
    <t>tgcagaagcaccgtagcagcatcacagaagatgtcatattatttttcagcagttgtgtgcagcc</t>
  </si>
  <si>
    <t>tgcagaagcaccgtagcagcatcacagaagatatcatattatttttcagcagttgtgtgcagcc</t>
  </si>
  <si>
    <t>tgcagaagcacctgccacgctggtgcgttgggcttgacctaaaggaagaggattctaaaatgaa</t>
  </si>
  <si>
    <t>tgcagaagcacctgccacgctggtgcgttgggcttgacctaaagtaagaggattctaaaatgaa</t>
  </si>
  <si>
    <t>tgcagaagcacgagcggccgccacggccccacaacccttgtcttccaaccgaaaaaaaaaaaaa</t>
  </si>
  <si>
    <t>tgcagaagcgcgagcggccgccacggccccacaacccttgtcttccaaccgaaaaaaaaaaaaa</t>
  </si>
  <si>
    <t>tgcagaagcacgtggcgttcttcgaccgcgaccacgacggcatcatcaccttcgacgagacata</t>
  </si>
  <si>
    <t>tgcagaagcacgtggcgttcttcgaccgcgaccacgacggcatcatcaccttcgacgagaccta</t>
  </si>
  <si>
    <t>tgcagaagcactccgatgcaacccagtcattgcactggcaatattgccactcgagtgcttgata</t>
  </si>
  <si>
    <t>tgcagaagcactccgatgcaacccagtcattgcactggcaatattgccactcgagtgcttgatc</t>
  </si>
  <si>
    <t>tgcagaagcactgcgcataaatgaaaatgatgctgacaaagcattagaccttttgacaaatcct</t>
  </si>
  <si>
    <t>tgcagaagcactgcgcataaatgaaaatgatgctgacaaagcgttagaccttttgacaaatcct</t>
  </si>
  <si>
    <t>tgcagaagcagaaatctgctgttcttctcggggcgtcacaaaaagtgcatcaaagggggcgagg</t>
  </si>
  <si>
    <t>tgcagaagcagaaatctgctgttcttctcggggcgtcgcaaaaagtgcatcaaagggggcgagg</t>
  </si>
  <si>
    <t>tgcagaagcagaacaggccatgcgtgccctactcgcgtacgggggctcccgctcccccaccgcg</t>
  </si>
  <si>
    <t>tgcagaagcagaataggccatgcgtgccctactcgcgtacgggggctcccgctcccccaccgcg</t>
  </si>
  <si>
    <t>tgcagaagcagaacatagtgcttattcaattccctgtcgtcctgcacgagggttttcaatctct</t>
  </si>
  <si>
    <t>tgcagaagcagaacatagtgcttattcaattccctgtcgtcctgcatgagggttttcaatctct</t>
  </si>
  <si>
    <t>tgcagaagcagaactgactgccactcactcagttactcgacagccacagctcgagttcagtcat</t>
  </si>
  <si>
    <t>tgcagaagcagaactgacttccactcactcagttactcgacagccacagctcgagttcagtcat</t>
  </si>
  <si>
    <t>tgcagaagcagacgaatcagcggattacctgacagggctgataggacttggagggacggcccaa</t>
  </si>
  <si>
    <t>tgcagaagcagacgaatgagcggattacctgacagggctgataggacttggagggacggcccaa</t>
  </si>
  <si>
    <t>tgcagaagcagacggatgagcggattacctgacagggctgataggacttggagggacggtccga</t>
  </si>
  <si>
    <t>tgcagaagcagacggatgagcggattacctgacagggctgataggacttggagggatggtccga</t>
  </si>
  <si>
    <t>tgcagaagcagagagccgccgcgtccgcatcggacgacagtgcccatgctgtacgctgcccatc</t>
  </si>
  <si>
    <t>tgcagaagcagagagccgtcgcgtccgcatcggacgacagtgcccatgctgtacgctgcccatc</t>
  </si>
  <si>
    <t>tgcagaagcagaggaattcttggaaggctgcgactgcggctctgcgagcgaaattcgattgaat</t>
  </si>
  <si>
    <t>tgcagaagcagaggaattcttggaaggctgcgactgcggctctgcgagcgaaatttgattgaat</t>
  </si>
  <si>
    <t>tgcagaagcagaggtggccgaaggcgtctacgtcttttgggatcccaacaaagacgtccaggcc</t>
  </si>
  <si>
    <t>tgcagaagcagaggtggccgaatgcgtctacgtcttttgggatcccaacaaagacgtccaggcc</t>
  </si>
  <si>
    <t>tgcagaagcagcagcacgtctcgttagcactccgcgaccgaggagctagcaagcagagggaggc</t>
  </si>
  <si>
    <t>tgcagaagcagcagcacgtctcgttagcactccgcggccgaggagctagcaagcagagggaggc</t>
  </si>
  <si>
    <t>tgcagaagcagcagttgcttctccagacaaaagtgcgaggcaccaactgaattctcgttgtgtg</t>
  </si>
  <si>
    <t>tgcagaagcagcagttgcttctcctgacaaaagtgcgaggcaccaactgaattctcgttgtgtg</t>
  </si>
  <si>
    <t>tgcagaagcagccatcgtcttcaataccaactgacctatccagacagaacatgaacagagcgtg</t>
  </si>
  <si>
    <t>tgcagaagcagccatcgtcttcaataccaactaacctatccagacagaacatgaacagagcgtg</t>
  </si>
  <si>
    <t>tgcagaagcagccatctatggctacaagagcacgaggcattgttcacgttgagcataacaaaga</t>
  </si>
  <si>
    <t>tgcagaagcagccatctgtggctacaagagcacgaggcattgttcacgttgagcataacaaaga</t>
  </si>
  <si>
    <t>tgcagaagcagccttagttagttagctgctcgccagggacgacggcgaagcggcaacgaccaat</t>
  </si>
  <si>
    <t>tgcagaagcagcgttagttagttagctgctcgccagggacgacggcgaagcggcaacgaccaat</t>
  </si>
  <si>
    <t>tgcagaagcagcgtgtgcctcatctaacaaaaaggttcaggcaaccgtcgaggcccgcgttgtg</t>
  </si>
  <si>
    <t>tgcagaagcagcgtgtgcctcatctaacaaaaaggttcaggcaaccgtcgaggcctgcgttgtg</t>
  </si>
  <si>
    <t>tgcagaagcaggtcaacgacctcaaggcgcagctggcgcgcgcccacgccgagctcgccgaaaa</t>
  </si>
  <si>
    <t>tgcagaagcaggtcaacgacctcaaggcgcagctggcgcgcgcccacgctgagctcgccgaaaa</t>
  </si>
  <si>
    <t>tgcagaagcagtaacaaacatactacttaggtataaaaaaacaaaaaacaaaaaaaacaatgtc</t>
  </si>
  <si>
    <t>tgcagaagcagtaacaaacatactacttaggtataaaaaaacaaaaaacaaaaaaaacagtgtc</t>
  </si>
  <si>
    <t>tgcagaagcagtaacaaacatactactttaggtataaaaaaacaatgtcttttcaccagcaaag</t>
  </si>
  <si>
    <t>tgcagaagcagtaacaaacatactactttaggtataaaaaaccaatgtcttttcaccagcaaag</t>
  </si>
  <si>
    <t>tgcagaagcagtatctagtagcaggcagaaaaaaagaggccagccaaacggggcgattactacg</t>
  </si>
  <si>
    <t>tgcagaatcagtatctagtagcaggcagaaaaaaagaggccagccaaacggggcgattactacg</t>
  </si>
  <si>
    <t>tgcagaagcagtatggcgcggctgtaactcgggcactcggccccgtcaccttcctgccctctcc</t>
  </si>
  <si>
    <t>tgcagaagcagtatggcgcggctgtaactcgggcactcggccccgtcaccttcctgcgctctcc</t>
  </si>
  <si>
    <t>tgcagaagcagtcgagtcagctgacggtactcgcctgtggcagctatgctcggctgcgctgccg</t>
  </si>
  <si>
    <t>tgcagaagcagtcgagtcagctgacggtacttgcctgtggcagctatgctcggctgcgctgccg</t>
  </si>
  <si>
    <t>tgcagaagcagtggggcaaatgatgatgggtacacgaccgaatgatggcaaggcatgacagcat</t>
  </si>
  <si>
    <t>tgcagaagcagtggggcaaatgatgatgggtacacgaccgaatgatggcaaggcatggcagcat</t>
  </si>
  <si>
    <t>tgcagaagcataaaaagattagacaagctgcataaaaactaaatatttttagttgtgtccgcga</t>
  </si>
  <si>
    <t>tgcagaagcataaaaagattagacaagctgcataaaaactaaatatttttagttgtgtctgcga</t>
  </si>
  <si>
    <t>tgcagaagcatatcgacgagctcagcgacgccatgtgatgtgatcaagggagaaagtgcaggcc</t>
  </si>
  <si>
    <t>tgcagaagcatgtcgacgagctcagcgacgccatgtgatgtgatcaagggagaaagtgcaggcc</t>
  </si>
  <si>
    <t>tgcagaagcatccttcacacatcttaagcaaatttgagcgatatattcacttgtacttgatgca</t>
  </si>
  <si>
    <t>tgcagaagcatccttcacacatcttaagcgaatttgagcgatatattcacttgtacttgatgca</t>
  </si>
  <si>
    <t>tgcagaagcatcgttatccaaaccacttgtttccacggctttcccagctacgctacgccatata</t>
  </si>
  <si>
    <t>tgcagaagcatcgttatccaagccacttgtttccacggctttcccagctacgctacgccatata</t>
  </si>
  <si>
    <t>tgcagaagcatctgatgggccagatgcgattcttttctggctgctgccttccgccgtctgggaa</t>
  </si>
  <si>
    <t>tgcagaagcatctgatgggccagatgcgattcttttctggctgctgccttccgtcgtctgggaa</t>
  </si>
  <si>
    <t>tgcagaagcatgaacgactctggctgtatttatcctacgtcaacatcttatagtttttcattac</t>
  </si>
  <si>
    <t>tgcagaagcatgaacgactctggctgtatttatcctacgttaacatcttatagtttttcattac</t>
  </si>
  <si>
    <t>tgcagaagcatggccaaggcagatagcaggatagcattcatgatggcctggagaaggagggctg</t>
  </si>
  <si>
    <t>tgcagaagcatggccaaggctgatagcaggatagcattcatgatggcctggagaaggagggctg</t>
  </si>
  <si>
    <t>tgcagaagcatttctgcaacaccagaaaggattcaatattttcagcaacaaaatgttattacta</t>
  </si>
  <si>
    <t>tgcagaagcatttctgcaacaccagaaaggattcaatattttcagcaacaaaatgttattatta</t>
  </si>
  <si>
    <t>tgcagaagcattttgtccaacagaagcttgtgttctaactggtgcaggaagtgctgcactcgga</t>
  </si>
  <si>
    <t>tgcagaagcattttgtccaacagaagcttgtgttctaactggtgcaggaattgctgcactcgga</t>
  </si>
  <si>
    <t>tgcagaagccaaacctgtagacccaaactcttaatccagtcttgacaagctttgagtaaatagg</t>
  </si>
  <si>
    <t>tgcaggagccaaacctgtagacccaaactcttaatccagtcttgacaagctttgagtaaatagg</t>
  </si>
  <si>
    <t>tgcagaagccaaacggcttgcactggcaaaaggcaagggcgataactcagcaaaccaaggcgga</t>
  </si>
  <si>
    <t>tgcagaagtcaaacggcttgcactggcaaaaggcaagggcgataactcagcaaaccaaggcgga</t>
  </si>
  <si>
    <t>tgcagaagccactcgatggtctcgccgtccgtcttgtgcccgagctctcgcgtcagctggaaca</t>
  </si>
  <si>
    <t>tgcagcagccactcgatggtctcgccgtccgtcttgtgcccgagctctcgcgtcagctggaaca</t>
  </si>
  <si>
    <t>tgcagaagccagaagggcacaatcattcggtcgttcttgaacggaacgaataggagtcggagga</t>
  </si>
  <si>
    <t>tgcagaagccagaagggcacaatcattcggtcgttcttgaacggaacgaatcggagtcggagga</t>
  </si>
  <si>
    <t>tgcagaagccatagcctgccgcgacagactcgtttattctctgaaccagggagtcaggaaacta</t>
  </si>
  <si>
    <t>tgcagaagccatagcctgccgcgacggactcgtttattctctgaaccagggagtcaggaaacta</t>
  </si>
  <si>
    <t>tgcagaagccatagcttgccgcgacggactagtttattctctgaaccagggggtgaggaaacta</t>
  </si>
  <si>
    <t>tgcagaagccatagcttgccgcgacggactcgtttattctctgaaccagggggtgaggaaacta</t>
  </si>
  <si>
    <t>tgcagaagccatgagaaatcgccaagtcagcagaaaggcacgaaatttctgcgcaaaaccagag</t>
  </si>
  <si>
    <t>tgcagaagccatgagaaatcgccaagtcagcagaaaggcacgaaatttctgcgcaaaaccagat</t>
  </si>
  <si>
    <t>tgcagaagccatggtaccttggtaattaagccatgtgttaattcctggtcatgtcttgtcagtt</t>
  </si>
  <si>
    <t>tgcagaagccgtggtaccttggtaattaagccatgtgttaattcctggtcatgtcttgtcagtt</t>
  </si>
  <si>
    <t>tgcagaagccattacttatgtacaacatcggaaaccatatggtagaactgttggctcagctggg</t>
  </si>
  <si>
    <t>tgcagaagccattacttatgtacaacatcggaaaccatatggtagaattgttggctcagctggg</t>
  </si>
  <si>
    <t>tgcagaagccattgatcattctatgctacaacacatactccaaatagtgcacaatataggaaaa</t>
  </si>
  <si>
    <t>tgcagaagccattgatcattctatgctacaacacatactccaaatagtgcacaatatagggaaa</t>
  </si>
  <si>
    <t>tgcagaagcccagcttctcggttcgtactcaggttttggtggtcttattactgaactcggaccg</t>
  </si>
  <si>
    <t>tgcagaatcccagcttctcggttcgtactcaggttttggtggtcttattactgaactcggaccg</t>
  </si>
  <si>
    <t>tgcagaagcccatacacaaccgaagaacagacgcaaaatccaacaagacaggaaaaaagaaagt</t>
  </si>
  <si>
    <t>tgcagaagcccatacacgaccgaagaacagacgcaaaatccaacaagacaggaaaaaagaaagt</t>
  </si>
  <si>
    <t>tgcagaagcccatacacaaccgaagaacagacgcttgctccgaactgcaaaaaccaacaaggct</t>
  </si>
  <si>
    <t>tgcagaagcccatacacaaccgaagaacagacgcttgctccgaactgcaaaatccaacaaggct</t>
  </si>
  <si>
    <t>tgcagaagcccatacacaaccgaagaacagacgcttgctctgaactgcaaaatccaacaagaca</t>
  </si>
  <si>
    <t>tgcagaagcccatacacgaccgaagaacagacgcttgctctgaactgcaaaatccaacaagaca</t>
  </si>
  <si>
    <t>tgcagaagcccatcggcccgcacgccatgtacatggcctccctcgccttgggagccacccccct</t>
  </si>
  <si>
    <t>tgcagaagcccatcggcccgcacgccttgtacatggcctccctcgccttgggagccacccccct</t>
  </si>
  <si>
    <t>tgcagaagccccgccgagaggttcagaaaactcaggggcgtgcctggtctagtggtctctgaag</t>
  </si>
  <si>
    <t>tgcagaagccccgccgagaggttcagaaaactcgggggcgtgcctggtctagtggtctctgaag</t>
  </si>
  <si>
    <t>tgcagaagccgaagacgaggcagtagacaatggagcagagccccgcgaagccacccaccgcgcc</t>
  </si>
  <si>
    <t>tgcagaagccgaagacgaggcagtagacgatggagcagagccccgcgaagccacccaccgcgcc</t>
  </si>
  <si>
    <t>tgcagaagccgaccctggtactccgccacggggatggacgccacgaatgttgccgagctgccga</t>
  </si>
  <si>
    <t>tgcaggagccgaccctggtactccgccacggggatggacgccacgaatgttgccgagctgccga</t>
  </si>
  <si>
    <t>tgcagaagccgccgcacaaaacccaaaccctaacggccgcccctccgaggcgcgccagatcggc</t>
  </si>
  <si>
    <t>tgcagaagccgccgcacaaaacccaaaccctaacggccgctcctccgaggcgcgccagatcggc</t>
  </si>
  <si>
    <t>tgcagaagccgcgtaccctgaaacgccatccttcgatccgttagcgtgagttgattggcgtacg</t>
  </si>
  <si>
    <t>tgcagaagccgcgtaccctgaaacgccctccttcgatccgttagcgtgagttgattggcgtacg</t>
  </si>
  <si>
    <t>tgcagaagcctactaaggcttaattaagctcatgcccatacagttcagctccccgctctgtcag</t>
  </si>
  <si>
    <t>tgcagaagcctactaaggcttaattaagctcatgcccatacatttcagctccccgctctgtcag</t>
  </si>
  <si>
    <t>tgcagaagcctcaacatccagatccagctggtggccgtagtaatgttacctcaagaaactgcat</t>
  </si>
  <si>
    <t>tgcagaagcctcaacatccagatccagctggtggccgtagtaatgttacctcaagaagctgcat</t>
  </si>
  <si>
    <t>tgcagaagcctgaattatggttattgctcttctccattcttataagccataaaaacttgtgact</t>
  </si>
  <si>
    <t>tgcagaagcctgaattatggttattgctcttctccattcttataagccataaatacttgtgact</t>
  </si>
  <si>
    <t>tgcagaagccttgcttgggagtccactcttgagcagcgatccgcaagccagcacgtcgttcttg</t>
  </si>
  <si>
    <t>tgcagaagccttgcttgggagtccactcttgagcagcgatccgcgagccagcacgtcgttcttg</t>
  </si>
  <si>
    <t>tgcagaagcgaaaagagaggtaaaaccaacatggccatcatgcaacccctgcacttatgattct</t>
  </si>
  <si>
    <t>tgcagaagcgaaaagagaggtaaaacctacatggccatcatgcaacccctgcacttatgattct</t>
  </si>
  <si>
    <t>tgcagaagcgacaccatcgcaaatgctgctactgctgctgtctggtgataagtatcataaagct</t>
  </si>
  <si>
    <t>tgcagaagcgataccatcgcaaatgctgctactgctgctgtctggtgataagtatcataaagct</t>
  </si>
  <si>
    <t>tgcagaagcgaccagactgtcagctgcaaatcaaacgatataataaagcagggagctttagcct</t>
  </si>
  <si>
    <t>tgcagaggcgaccagactgtcagctgcaaatcaaacgatataataaagcagggagctttagcct</t>
  </si>
  <si>
    <t>tgcagaagcgagcaaggcagacgtgtacacctgaactgaaatagtagtgcagagtctctgcaag</t>
  </si>
  <si>
    <t>tgcagaagcgagcaaggcagacgtgtacacctgaactgaaatagtagtgcagagtgtctgcaag</t>
  </si>
  <si>
    <t>tgcagaagcgagggaagggacacctccagcaaaaaccctcgtatgccgtcttctgcttgaaaaa</t>
  </si>
  <si>
    <t>tgcagaagcgagggaagggacgcctccagcaaaaaccctcgtatgccgtcttctgcttgaaaaa</t>
  </si>
  <si>
    <t>tgcagaagcgcgcgacagatctcgttgaggcagtcggcgagcaccttctcgtccaccacggtgg</t>
  </si>
  <si>
    <t>tgcaggagcgcgcgacagatctcgttgaggcagtcggcgagcaccttctcgtccaccacggtgg</t>
  </si>
  <si>
    <t>tgcagaagcgctcagaatatgaggtgatgacttctattctagctctgaacgaggagatttgcct</t>
  </si>
  <si>
    <t>tgcagaagcgctcagaatatgaggtggtgacttctattctagctctgaacgaggagatttgcct</t>
  </si>
  <si>
    <t>tgcagaagcgcttcgtactccatgacgctgccgtcgttgttgctgctgttgatgctgctgctgg</t>
  </si>
  <si>
    <t>tgcagaagcgcttcgtactccatgacgctgccttcgttgttgctgctgttgatgctgctgctgg</t>
  </si>
  <si>
    <t>tgcagaagcggaagaggataaaacgccaaagaatgccattgccatggaaatggatgaaggatga</t>
  </si>
  <si>
    <t>tgcagaagcggaagaggataaaacgccaaagaatgtcattgccatggaaatggatgaaggatga</t>
  </si>
  <si>
    <t>tgcagaagcggatggcatactggacttcaccagcttatggatccacgctgattaaggatcagct</t>
  </si>
  <si>
    <t>tgcagaagcggatggcatactggacttcaccagcttatggatccacgctgattatggatcagct</t>
  </si>
  <si>
    <t>tgcagaagcgggcaaggaggcaatactcagcagaagcacaccgtccagttcgtcctcacccttt</t>
  </si>
  <si>
    <t>tgcagaagcgggcaaggaggcaatactcagccgaagcacaccgtccagttcgtcctcacccttt</t>
  </si>
  <si>
    <t>tgcagaagcgggtgcgcatctacgagctgggctcgctgccgccgttcctgctcgtgttcgcggg</t>
  </si>
  <si>
    <t>tgcagaagcgggtgcgcatctacgagttgggctcgctgccgccgttcctgctcgtgttcgcggg</t>
  </si>
  <si>
    <t>tgcagaagcgtcaacaaaggtgaaacaacaaaggcacgttctggtcgatcgaggaggtggaatg</t>
  </si>
  <si>
    <t>tgcagaagcgtcaacaaaggtgaaacaacagaggcacgttctggtcgatcgaggaggtggaatg</t>
  </si>
  <si>
    <t>tgcagaagcgtgaagagctgggtgacgaggaggagccccttggggatcacggccgcgccgtcca</t>
  </si>
  <si>
    <t>tgcagcagcgtgaagagctgggtgacgaggaggagccccttggggatcacggccgcgccgtcca</t>
  </si>
  <si>
    <t>tgcagaagctacaactgatcaagtttaggctcccgaatctgaatgagctgcttatcgaggccag</t>
  </si>
  <si>
    <t>tgcagaagctacaactgatcacgtttaggctcccgaatctgaatgagctgcttatcgaggccag</t>
  </si>
  <si>
    <t>tgcagaagctacaagtatttcaagcttactatcttttcgaaatcaaatggttctgaaacattgc</t>
  </si>
  <si>
    <t>tgcagaagctacaagtatttcaagcttattatcttttcgaaatcaaatggttctgaaacattgc</t>
  </si>
  <si>
    <t>tgcagaagctacatctgaaactgtcggtatatcgttgctaataacaatattattcagcatgagc</t>
  </si>
  <si>
    <t>tgcagaagctacatctgaaactgtcggtatatcgttggtaataacaatattattcagcatgagc</t>
  </si>
  <si>
    <t>tgcagaagctagaagctgagaggacggaacgacacggacttgctgaaacggaacgacagaagat</t>
  </si>
  <si>
    <t>tgcagaagctagaagctgagaggacggaacgacacggacttgctgaaatggaacgacagaagat</t>
  </si>
  <si>
    <t>tgcagaagctagagggacgaaggctgccgaggcattggcgccccacggcctctcgaccatcctt</t>
  </si>
  <si>
    <t>tgcagaagctagagggacggaggctgccgaggcattggcgccccacggcctctcgaccatcctt</t>
  </si>
  <si>
    <t>tgcagaagctagcccacggtagattcatgagaatgagctcctccccatcaccacttctacatcc</t>
  </si>
  <si>
    <t>tgcagaagctagcccacggtagattcatgagaatgagctcctccccatcatcacttctacatcc</t>
  </si>
  <si>
    <t>tgcagaagctagctgccccaaaactttggagacgtactggggatcacatcttcgtcacttgcag</t>
  </si>
  <si>
    <t>tgcagaagctagctgccccaaaactttggagccgtactggggatcacatcttcgtcacttgcag</t>
  </si>
  <si>
    <t>tgcagaagctattcgaagagggtgtggtgaagcgtgaagaattatttatcacctctaagctatg</t>
  </si>
  <si>
    <t>tgcagaagctattcgaagagggtgtggtgaagcgtgaagaattgtttatcacctctaagctatg</t>
  </si>
  <si>
    <t>tgcagaagctcatggtactggccatgctcaccgcgtggagccacctcagccgccgaaaaaaaaa</t>
  </si>
  <si>
    <t>tgcagaagctcatggtgctggccatgctcaccgcgtggagccacctcagccgccgaaaaaaaaa</t>
  </si>
  <si>
    <t>tgcagaagctccgctccacttccgtttgagagtgagctttatgaagatgaggggaagaggaggg</t>
  </si>
  <si>
    <t>tgcagaagctccgctccacttccgtttgagagtgagctttatgcagatgaggggaagaggaggg</t>
  </si>
  <si>
    <t>tgcagaagctcgccgacggcaaactcagcgacatctcccttgccgcgaagtggtgcccgtcgct</t>
  </si>
  <si>
    <t>tgcagaagctcgccgacggcaagctcagcgacatctcccttgccgcgaagtggtgcccgtcgct</t>
  </si>
  <si>
    <t>tgcagaagctctcgcggatttccagcgtcgcgtgcgtccaaggagatcccgaccgacgggtgga</t>
  </si>
  <si>
    <t>tgcagaagctctcgcggatttccagcgtcgcgtgcgtccacggagatcccgaccgacgggtgga</t>
  </si>
  <si>
    <t>tgcagaagctctcttctataataatctggaattaagcttctaaggggataggagatctggtggg</t>
  </si>
  <si>
    <t>tgcagaagctctcttctataataatctggaattaagtttctaaggggataggagatctggtggg</t>
  </si>
  <si>
    <t>tgcagaagctctggcagaagtaccgcgtcgacatcgccttcgtcggccacgtccataactacga</t>
  </si>
  <si>
    <t>tgcagaagctctggcagaagtaccgcgtcgacatcgccttcttcggccacgtccataactacga</t>
  </si>
  <si>
    <t>tgcagaagctgcaaaatatccagaaactatctctctccttctacgcacttagaggtaacttgga</t>
  </si>
  <si>
    <t>tgcagaagctgcaaaatatccagaaactctctctctccttctacgcacttagaggtaacttgga</t>
  </si>
  <si>
    <t>tgcagaagctgcacccgatgaggcgccgcttctcatagaagagggacgggcgggagaaccagtt</t>
  </si>
  <si>
    <t>tgcagaagctgcacccgatgaggcgccgcttctcgtagaagagggacgggcgggagaaccagtt</t>
  </si>
  <si>
    <t>tgcagaagctgccgcacctaaccttcttcaacgccgcgaacaacgacctcgtcgggaggatccc</t>
  </si>
  <si>
    <t>tgcagaagctgccgcacctgaccttcttcaacgccgcgaacaacgacctcgtcgggaggatccc</t>
  </si>
  <si>
    <t>tgcagaagctgccgcgggagcgggctagttggcgcagacgacggcgacaacgccatggccatgc</t>
  </si>
  <si>
    <t>tgcagaagctgccgtgggagcgggctagttggcgcagacgacggcgacaacgccatggccatgc</t>
  </si>
  <si>
    <t>tgcagaagctgcctcagcccaggttgacgaggccgagctccaactctaaactggcttcttttcc</t>
  </si>
  <si>
    <t>tgcagaagctgcctcagcccaggttgacgaggccgagctccaactctaaagtggcttcttttcc</t>
  </si>
  <si>
    <t>tgcagaagctgcgctggaacaaggtttggctttctgatgattttaaagagttgcggctccaagc</t>
  </si>
  <si>
    <t>tgcagaagctgcgcttgaacaaggtttggctttctgatgattttaaagagttgcggctccaagc</t>
  </si>
  <si>
    <t>tgcagaagctgcgcttgaacaaggtttggctttctgatgatttcaaagaagagatgcggctcga</t>
  </si>
  <si>
    <t>tgcagaagctgcgcttgaacaaggtttggttttctgatgatttcaaagaagagatgcggctcga</t>
  </si>
  <si>
    <t>tgcagaagctgcggcacccgcgcgctgacaacgaccaccagctggtgaagctgtacggcccgcg</t>
  </si>
  <si>
    <t>tgcagaagctgcggcacccgcgcgctgacaacggccaccagctggtgaagctgtacggcccgcg</t>
  </si>
  <si>
    <t>tgcagaagctgctgaggttgtctggaaccgagggcttctgaagagagtcggaatatgtcacggt</t>
  </si>
  <si>
    <t>tgcagaagctgctgaggttgtctggaaccgagggcttctgaagagagttggaatatgtcacggt</t>
  </si>
  <si>
    <t>tgcagaagctgctgctgtgcagacagacgacacgcactgtcagtacacgaacagaatcacaagt</t>
  </si>
  <si>
    <t>tgcagaagctgctgctgtgcagacagacgacacgcactgtcagtacacgaacagaatcacaggt</t>
  </si>
  <si>
    <t>tgcagaagctgctgcttcagcagctcatacaatggatgaacagaggcgacttttgtgtttggag</t>
  </si>
  <si>
    <t>tgcagaagctgctgcttcagcagctcatgcaatggatgaacagaggcgacttttgtgtttggag</t>
  </si>
  <si>
    <t>tgcagaagctgctgtcgcaaagatggaaagcagtggctttgttgttgcacgtgatggcactcta</t>
  </si>
  <si>
    <t>tgcagaagctgctgtctcaaagatggaaagcagtggctttgttgttgcacgtgatggcactcta</t>
  </si>
  <si>
    <t>tgcagaagctggactttcaagagatggtgatgttccttcagcaccttcccacaaggacctgggc</t>
  </si>
  <si>
    <t>tgcagaagctggattttcaagagatggtgatgttccttcagcaccttcccacaaggacctgggc</t>
  </si>
  <si>
    <t>tgcagaagctggagctcaacataatcggcttgagaaattcaaggcctcacgacagccaaggatt</t>
  </si>
  <si>
    <t>tgcagaagctggtgctcaacataatcggcttgagaaattcaaggcctcacgacagccaaggatt</t>
  </si>
  <si>
    <t>tgcagaagctggcaagctaactttcatggtattatttcttgcttttcatcataataacttgtag</t>
  </si>
  <si>
    <t>tgcagaagctggcaagctaactttcatggtattatttcttgcttttcatcattataacttgtag</t>
  </si>
  <si>
    <t>tgcagaagctggggcgcaaggagaaggcacgaggggtaccccaaaccgaccacgtcgagcagct</t>
  </si>
  <si>
    <t>tgcagaagctggggcgcaaggagaaggcacgaggggtaccccagaccgaccacgtcgagcagct</t>
  </si>
  <si>
    <t>tgcagaagctgggggcacttgtatgggacaaagctgtgcaggagcaccagggatggaggctcgt</t>
  </si>
  <si>
    <t>tgcagaagctgggggcacttgtatgggacaaagttgtgcaggagcaccagggatggaggctcgt</t>
  </si>
  <si>
    <t>tgcagaagctgtagagttcgaactgggcccttgttgggccacgctcccccgcaatttcggaaga</t>
  </si>
  <si>
    <t>tgcagaagctgtagagttcgaactgggcccttgttgggccacgctcccccgcaatttcggagga</t>
  </si>
  <si>
    <t>tgcagaagctgttgggtacttgaaagttgaaatctccagcctatattggaaggctcctgaagtt</t>
  </si>
  <si>
    <t>tgcagaagctgttgggtacttgaaagttgaaatctccagcctatattgggaggctcctgaagtt</t>
  </si>
  <si>
    <t>tgcagaagcttaaacggctgcataagcagcaggtagttctttttggtgtggcattccatcgagc</t>
  </si>
  <si>
    <t>tgcagaagcttgaacggctgcataagcagcaggtagttctttttggtgtggcattccatcgagc</t>
  </si>
  <si>
    <t>tgcagaagcttaacaacactagctcattttaaagggcggtcaggttgctctcagaccgattgag</t>
  </si>
  <si>
    <t>tgcagaagcttaacaacactagctcgttttaaagggcggtcaggttgctctcagaccgattgag</t>
  </si>
  <si>
    <t>tgcagaagcttccatttgtgccagtctggcagtctgctagagtaggacataaagataggtcctt</t>
  </si>
  <si>
    <t>tgcagaagcttccatttgtgccagtctggcagtctgctagagtagggcataaagataggtcctt</t>
  </si>
  <si>
    <t>tgcagaagcttcccaaatcctctcccctctgcccccctctcgcgcctcgcgcctcccacctctc</t>
  </si>
  <si>
    <t>tgcagaagcttcccaaatcctctcccctctgcccccttctcgcgcctcgcgcctcccacctctc</t>
  </si>
  <si>
    <t>tgcagaagcttcgtcccttgtttttctagcctggtatgcgtgcatcagtgctcaagtatgtcca</t>
  </si>
  <si>
    <t>tgcagaagcttcgtctcttgtttttctagcctggtatgcgtgcatcagtgctcaagtatgtcca</t>
  </si>
  <si>
    <t>tgcagaagcttcgttaaaaattaaaaatagttaggaggtcctttctcatgtgaaatacttggca</t>
  </si>
  <si>
    <t>tgcagaagcttcgttaaaatttaaaaatagttaggaggtcctttctcatgtgaaatacttggca</t>
  </si>
  <si>
    <t>tgcagaagcttctgaagagggagtacaagtacgggttcgtctctgatttcgagtccttctccat</t>
  </si>
  <si>
    <t>tgcagaagcttctgaagagggagtacaagtatgggttcgtctctgatttcgagtccttctccat</t>
  </si>
  <si>
    <t>tgcagaagcttcttcggtgaccactggggcggccgcctctgccgcctgctgctcttctggagcc</t>
  </si>
  <si>
    <t>tgcagcagcttcttcggtgaccactggggcggccgcctctgccgcctgctgctcttctggagcc</t>
  </si>
  <si>
    <t>tgcagaagcttgccacggacgtgctcactgggctggccatggacgacagcggcaaggaggccat</t>
  </si>
  <si>
    <t>tgcagaagcttgccacggacgtgctcattgggctggccatggacgacagcggcaaggaggccat</t>
  </si>
  <si>
    <t>tgcagaagcttgcgccgatagacgaggtacaaaaagtcttgaatcagtgagacctgagtcaagg</t>
  </si>
  <si>
    <t>tgcagaagcttgcgccgatagacgaggtacaaaaagtcttgaatcagtgagacctgagttaagg</t>
  </si>
  <si>
    <t>tgcagaagcttgcgccgatagctgaggtacaaaaagtcttgaattagtgaaacctgagtcaagg</t>
  </si>
  <si>
    <t>tgcagaagcttgcgccgatagctgaggtacaaaaagtcttgaattagtgagacctgagtcaagg</t>
  </si>
  <si>
    <t>tgcagaagcttgctagattactgaaatgtccatgtggcaacgaccgactttcttgatccagcct</t>
  </si>
  <si>
    <t>tgcagaagcttgctagattgctgaaatgtccatgtggcaacgaccgactttcttgatccagcct</t>
  </si>
  <si>
    <t>tgcagaaggaaacactgcgtgtgtttagctcagtctgtctgcaattaaaatgaatcaatgattt</t>
  </si>
  <si>
    <t>tgcagaaggaaacactgcgtgtgtttagctcaatctgtctgcaattaaaatgaatcaatgattt</t>
  </si>
  <si>
    <t>tgcagaaggaaactcccaagcaattccccaaatcaaccaccaaaataatggcccgcgcgcaacc</t>
  </si>
  <si>
    <t>tgcagaaggaaactcccaagcaattccccaaatcaaccaccaaaataattgcccgcgcgcaacc</t>
  </si>
  <si>
    <t>tgcagaaggaaactggtaacctcattgatctgaaccagactgggtttctccaagggaggtccat</t>
  </si>
  <si>
    <t>tgcagaaggaaattggtaacctcattgatctgaaccagactgggtttctccaagggaggtccat</t>
  </si>
  <si>
    <t>tgcagaaggaaataaggaatgtgccctttgaaatctgtcagcactgtctttactctgaagacag</t>
  </si>
  <si>
    <t>tgcagaaggaaataaggaatgtgccctttgaaatctgtcagcactgtctttattctgaagacag</t>
  </si>
  <si>
    <t>tgcagaaggaactgcatttgtgctgctatgcaaggaaggattcaaatgtgagatgcaaatttct</t>
  </si>
  <si>
    <t>tgcagaaggaactgcatttgtgctgctatgcaaggaagggttcaaatgtgagatgcaaatttct</t>
  </si>
  <si>
    <t>tgcagaaggaagcactgcactgacacttgctgcttcagaaagtaaggcacagaaggtagtgatt</t>
  </si>
  <si>
    <t>tgcagaaggaagcactgcactgacacttgctgcttcagaaagtaaggcccagaaggtagtgatt</t>
  </si>
  <si>
    <t>tgcagaaggaagcgtgagttcagttgagaagtagtgaagtacactagtacgaaagagggagatg</t>
  </si>
  <si>
    <t>tgcagaaggaagcgtgagttcagttgagaagtagtgaagtacactggtacgaaagagggagatg</t>
  </si>
  <si>
    <t>tgcagaaggaagctcaagaaagtaagaaggatcttcgctgtatgaccaaactgactgatcaaca</t>
  </si>
  <si>
    <t>tgcagaaggaagctcaagaaagtaaggaggatcttcgctgtatgaccaaactgactgatcaaca</t>
  </si>
  <si>
    <t>tgcagaaggaagtcgccgtgcgttcgggacgccaccgaaacaacggaaatgactggacgctggc</t>
  </si>
  <si>
    <t>tgcagaaggaagtcgccgtgcgttcgggacgccaccgaaaccacggaaatgactggacgctggc</t>
  </si>
  <si>
    <t>tgcagaaggaatgaagcggaggacagccgtcacctgacaaaacaatccagcgcggacccaacag</t>
  </si>
  <si>
    <t>tgcagaaggaatgaagcggaggacagccgtcacctgacaaaacaatccagcgcggacccaccag</t>
  </si>
  <si>
    <t>tgcagaaggacatctactcgcaggagaagtatgtgctggccgcagcaaaaagtccgtcgccaag</t>
  </si>
  <si>
    <t>tgcagcaggacatctactcgcaggagaagtatgtgctggccgcagcaaaaagtccgtcgccaag</t>
  </si>
  <si>
    <t>tgcagaaggaccatacgggcatgcgaccatgcccatagcagacatgaacagctacagcgctctg</t>
  </si>
  <si>
    <t>tgcagaaggaccatgcgggcatgcgaccatgcccatagcagacatgaacagctacagcgctctg</t>
  </si>
  <si>
    <t>tgcagaaggaccttatctattcgcataacgtgtggtaggcaccgcttggtcgcgctatcgtgtc</t>
  </si>
  <si>
    <t>tgcagaaggaccttatctattcgcgtaacgtgtggtaggcaccgcttggtcgcgctatcgtgtc</t>
  </si>
  <si>
    <t>tgcagaaggacgcggcaaggcgcccccttgctagaaaaggcgagtggcacagtgcggcggtgag</t>
  </si>
  <si>
    <t>tgcagaaggacgcggcaaggcgcccccttgctagaaaaggcgagtggcgcagtgcggcggtgag</t>
  </si>
  <si>
    <t>tgcagaaggagatgctgatgagcagatccaaagctatcatgggctgcttgtagccttttgtagg</t>
  </si>
  <si>
    <t>tgcagaaggagatgctgatgagcagctccaaagctatcatgggctgcttgtagccttttgtagg</t>
  </si>
  <si>
    <t>tgcagaaggagccaaacctgtcgcatatcgggttccaccgcgcgtgcacgttgccattcttgcc</t>
  </si>
  <si>
    <t>tgcagaaggagccaaacctgtcgcatatcgggttccaccgcgcgtgcacgttgccgttcttgcc</t>
  </si>
  <si>
    <t>tgcagaaggaggctgcacctggcggttgcatgcgtctgaatcatctcataacaagaaatttgtt</t>
  </si>
  <si>
    <t>tgcagaaggaggctgcacctggcggttgcatgcgtctgaatcatctcgtaacaagaaatttgtt</t>
  </si>
  <si>
    <t>tgcagaaggaggggtgtgtggtccgacatgagagaaggcagggagtgaaggaaacatgttggaa</t>
  </si>
  <si>
    <t>tgcagaaggaggggtgtgtggtccgacatgagagaaggcagggagtgaaggaaacatgttggga</t>
  </si>
  <si>
    <t>tgcagaaggagtgcgccccactagtagccgtactcacaacaaatcagccaactttcagccaggg</t>
  </si>
  <si>
    <t>tgcagcaggagtgcgccccactagtagccgtactcacaacaaatcagccaactttcagccaggg</t>
  </si>
  <si>
    <t>tgcagaaggagtggggtatggtccgagacgagagaagggagggagtggaggaaacatgttggga</t>
  </si>
  <si>
    <t>tgcagaaggagtggggtatggtccgagatgagagaagggagggagtggaggaaacatgttggga</t>
  </si>
  <si>
    <t>tgcagaaggataccaacggcatttgttctcaccagtgagtgctctgcgtcaaatgcccaagtcg</t>
  </si>
  <si>
    <t>tgcagaaggataccaacggcatttgttctcaccagtgagtgctctgcgtcaaatgcccacgtcg</t>
  </si>
  <si>
    <t>tgcagaaggatgaaaccaaaggcgagatctacgtggccttcaacaccagccacctgccagtggt</t>
  </si>
  <si>
    <t>tgcagaaggatgaaaccaaaggcgagatctatgtggccttcaacaccagccacctgccagtggt</t>
  </si>
  <si>
    <t>tgcagaaggatgatttgattcatgttgttgatcagctggacttttgcctcttagttgatggcca</t>
  </si>
  <si>
    <t>tgcagaaggatgatttgattcatgttgttgatcagctggacttttgcctcttagttgctggcca</t>
  </si>
  <si>
    <t>tgcagaaggatgcgcgcccatccgtgacgcgtcatcaacacgactctgacagatgggatatgag</t>
  </si>
  <si>
    <t>tgcagaaggatgcgcgcccatccgtgacgcgtcatcaacacggctctgacagatgggatatgag</t>
  </si>
  <si>
    <t>tgcagaaggcaaacattttcattgtgcaattgtgcatcatactgcatatatgctgccatgaggc</t>
  </si>
  <si>
    <t>tgcagaaggcgaacattttcattgtgcaattgtgcatcatactgcatatatgctgccatgaggc</t>
  </si>
  <si>
    <t>tgcagaaggcaacaaaatgagccacgaaaaagtacagaatgaatccaaatgaaccctcacaagc</t>
  </si>
  <si>
    <t>tgcagaaggcaacaaaatgagccacgcaaaagtacagaatgaatccaaatgaaccctcacaagc</t>
  </si>
  <si>
    <t>tgcagaaggcaacagaggctggagcgatctcattggtgttgatcccaccttcctttgccttgca</t>
  </si>
  <si>
    <t>tgcagaaggcaacaggggctggagcgatctcattggtgttgatcccaccttcctttgccttgca</t>
  </si>
  <si>
    <t>tgcagaaggcacaagacagaatggtcgtcgaccgccgtactgcacaagctagcgtgcatggggt</t>
  </si>
  <si>
    <t>tgcagaaggcacaaggcagaatggtcgtcgaccgccgtactgcacaagctagcgtgcatggggt</t>
  </si>
  <si>
    <t>tgcagaaggcacggtcctgggacgagggcgtcgccaccaagttcgccaccacgcctctcaagga</t>
  </si>
  <si>
    <t>tgcagaaggcgcggtcctgggacgagggcgtcgccaccaagttcgccaccacgcctctcaagga</t>
  </si>
  <si>
    <t>tgcagaaggcaggcctgatggagcatgaagattggaagttgatggtgccattaaagcagggcga</t>
  </si>
  <si>
    <t>tgcagaaggcaggcctgatggagcatgaagattggaagttgatggtggcattaaagcagggcga</t>
  </si>
  <si>
    <t>tgcagaaggcatacgtggcgctacaggcgctgaagcggtcgatcacggaggaccccaagaacct</t>
  </si>
  <si>
    <t>tgcagaaggcgtacgtggcgctacaggcgctgaagcggtcgatcacggaggaccccaagaacct</t>
  </si>
  <si>
    <t>tgcagaaggccaaaatcctatctcttccgatccaatggcgacaatggacctttggcacggccat</t>
  </si>
  <si>
    <t>tgcagaaggccaaaatcctatctcttccgatccaatggcgacaatggacctttggcatggccat</t>
  </si>
  <si>
    <t>tgcagaaggccaagaaggccatcacggccgaggccagttgcgctagttgccactagaagatctc</t>
  </si>
  <si>
    <t>tgcagaaggccaagaaggccatcacggccgaggccagttgcgctagttgccactagaagatctg</t>
  </si>
  <si>
    <t>tgcagaaggccctagaggtatgtcagtgtgtgcgttagcagaaggcgctgggacgactggagga</t>
  </si>
  <si>
    <t>tgcaggaggccctagaggtatgtcagtgtgtgcgttagcagaaggcgctgggacgactggagga</t>
  </si>
  <si>
    <t>tgcagaaggccgcgacgagtgggtgcccatggcgagctgaccccatgatggaggcgcccgtagt</t>
  </si>
  <si>
    <t>tgcagaaggccgcgactagtgggtgcccatggcgagctgaccccatgatggaggcgcccgtagt</t>
  </si>
  <si>
    <t>tgcagaaggccgtgcaggagctgtcgggccagtacgagaaagactgcatggacgcgcacctccg</t>
  </si>
  <si>
    <t>tgcagaaggccgtgcaggagctgtcgggccagtacgcgaaagactgcatggacgcgcacctccg</t>
  </si>
  <si>
    <t>tgcagaaggcctgtagctggagctgcccaagggggacgcggacgccacgttccctgtgtcgccg</t>
  </si>
  <si>
    <t>tgcagtaggcctgtagctggagctgcccaagggggacgcggacgccacgttccctgtgtcgccg</t>
  </si>
  <si>
    <t>tgcagaaggcgaagcagattaaggcgatagtaaattcgaagaagcaactcacatgctccaggcc</t>
  </si>
  <si>
    <t>tgcagaaggcgaagcggattaaggcgatagtaaattcgaagaagcaactcacatgctccaggcc</t>
  </si>
  <si>
    <t>tgcagaaggcgacggatcatggcatatcacgtatacaactggagacggactcggtggttttgaa</t>
  </si>
  <si>
    <t>tgcaggaggcgacggatcatggcatatcacgtatacaactggagacggactcggtggttttgaa</t>
  </si>
  <si>
    <t>tgcagaaggcggacgccgacgtctccagcctcgtcgacaatttctcctccctcatcaacatcgc</t>
  </si>
  <si>
    <t>tgcagaaggcggacgccgacgtctccagcctcgtctacaatttctcctccctcatcaacatcgc</t>
  </si>
  <si>
    <t>tgcagaaggcggcattttacctatattctgccgtagattagtagcattttcagcgtcagcattt</t>
  </si>
  <si>
    <t>tgcagaaggcggcattttacctatattctgccgtagattagtagcattttcagcgtgagcattt</t>
  </si>
  <si>
    <t>tgcagaaggcggcggcgcgggtgccctcaacttccccagacgccaaccaaccacggcgcccaaa</t>
  </si>
  <si>
    <t>tgcagaaggcggcggcgcgggtgcccttaacttccccagacgccaaccaaccacggcgcccaaa</t>
  </si>
  <si>
    <t>tgcagaaggcgtctttgagcggtcgaatgttccagtggaagagatttacaccagaattgatcct</t>
  </si>
  <si>
    <t>tgcagaaggcgtctttgagcggtcgaatgttccagtggaagaggtttacaccagaattgatcct</t>
  </si>
  <si>
    <t>tgcagaaggctggacgacaccgtgtgggaggccaagcatctgcgccgcgggcacaggcaacggc</t>
  </si>
  <si>
    <t>tgcagaaggctggacgacaccgtgtgggaggccgagcatctgcgccgcgggcacaggcaacggc</t>
  </si>
  <si>
    <t>tgcagaaggctggtggtcatgtcctccacctccattattccaaatctgtgagcagacagttctt</t>
  </si>
  <si>
    <t>tgcagaaggctggtggtcatgtcctccacctccattattccaaatctgtgagcagacagttttt</t>
  </si>
  <si>
    <t>tgcagaaggcttctcaagcctgtgtccatgatgtcgcgcaccgacgtcgcatgcgctacgaagt</t>
  </si>
  <si>
    <t>tgcagaaggtttctcaagcctgtgtccatgatgtcgcgcaccgacgtcgcatgcgctacgaagt</t>
  </si>
  <si>
    <t>tgcagaagggagcacgccgcatcgcatgatagcaacatggcattcgtggtggcgttcgtggaga</t>
  </si>
  <si>
    <t>tgcagaagggagcacgccgcatcgcatgatagcaacatggcattcgtggtgtcgttcgtggaga</t>
  </si>
  <si>
    <t>tgcagaagggagcccctcctggagccacaccaaataggccttgagggagcccttttggagctat</t>
  </si>
  <si>
    <t>tgcagaagggagcccctcctggggccacaccaaataggccttgagggagcccttttggagctat</t>
  </si>
  <si>
    <t>tgcagaagggagcccctcctggagccataccaaatatgccctgagggagcccttttggagctat</t>
  </si>
  <si>
    <t>tgcagaagggagcccctcctggagccatgccaaatatgccctgagggagcccttttggagctat</t>
  </si>
  <si>
    <t>tgcagaagggatgtgacaggctacgaagaaactgactagagtgtcagtgatgggcgagcgccca</t>
  </si>
  <si>
    <t>tgcagaagggatgtgacaggctacgaagaagctgactagagtgtcagtgatgggcgagcgccca</t>
  </si>
  <si>
    <t>tgcagaagggattcgacaccttctttctgctagggagctagatgctgtggaaggagagaaatca</t>
  </si>
  <si>
    <t>tgcagaagggattcgacaccttctttctgctagtgagctagatgctgtggaaggagagaaatca</t>
  </si>
  <si>
    <t>tgcagaagggccaaaccacggaaaaactgagggcaagcaagctgccattccttgcgggaccctt</t>
  </si>
  <si>
    <t>tgcagaagggccaaaccacggagaaactgagggcaagcaagctgccattccttgcgggaccctt</t>
  </si>
  <si>
    <t>tgcagaagggcccagccgatccaagaaaaggtacgactaaatcttgactctggtaactttttta</t>
  </si>
  <si>
    <t>tgcagaagggcccagccgatccaagaaaaggtatgactaaatcttgactctggtaactttttta</t>
  </si>
  <si>
    <t>tgcagaagggcctcctttagcttgctcctcgccagcttgggaagcggcatgtcgcagaacagga</t>
  </si>
  <si>
    <t>tgcagaagggcctcctttagcttgctcctcgccagcttgggaagcggcatgtcgcagagcagga</t>
  </si>
  <si>
    <t>tgcagaagggcctgccagagcaaatcgagtatctgaaaaatgagctcgagagtgcgcacacggc</t>
  </si>
  <si>
    <t>tgcagaagggcctgcccgagcaaatcgagtatctgaaaaatgagctcgagagtgcgcacacggc</t>
  </si>
  <si>
    <t>tgcagaagggcggtccacatgcggaggattccttggtctctccaacagcttactcctacggtgg</t>
  </si>
  <si>
    <t>tgcagaagggcggtccacatgcggaggattccttgttctctccaacagcttactcctacggtgg</t>
  </si>
  <si>
    <t>tgcagaaggggaatttggcgaatggtatgtggggtgtcagaacttgtgataattgggctgtcaa</t>
  </si>
  <si>
    <t>tgcagaaggggaatttggcgaatggtatgtggggtgtcagaacttgtgataattgggctgtcat</t>
  </si>
  <si>
    <t>tgcagaaggggagggcacagagctgccgccgctgctcatgctgctggctctgctctcagcaggg</t>
  </si>
  <si>
    <t>tgcagaaggggagggcagagagctgccgccgctgctcatgctgctggctctgctctcagcaggg</t>
  </si>
  <si>
    <t>tgcagaaggggcacgggaagagcctcgcgccgacgaaaacgctgccgcagcttgcattactacc</t>
  </si>
  <si>
    <t>tgcagaaggggcacgggaagagcctcgcgccgacgaagacgctgccgcagcttgcattactacc</t>
  </si>
  <si>
    <t>tgcagaagggggtgaggggggagatcaggttcctccaagcagaaatggagagcatgcaggctgc</t>
  </si>
  <si>
    <t>tgcagaagggggtgaggggggagttcaggttcctccaagcagaaatggagagcatgcaggctgc</t>
  </si>
  <si>
    <t>tgcagaagggtacgcctgagaaactatgttcagatttttgtgctacctcctgccgtatctatcc</t>
  </si>
  <si>
    <t>tgcagaagggtacgcctgagaaactatgttcagatttttgtgctacctcctgccgtatctgtcc</t>
  </si>
  <si>
    <t>tgcagaagggtgcctgatttgggccccttggagctagtacggctccgcctccgtgcaaactgcc</t>
  </si>
  <si>
    <t>tgcagaagggtgcctgatttgggccccttggagctagtacggctctgcctccgtgcaaactgcc</t>
  </si>
  <si>
    <t>tgcagaaggtaaaaagcaatggaaagcagggagggagggggctggaaagggagcagggagggaa</t>
  </si>
  <si>
    <t>tgcagaaggtaaaaagcaatggaaagcagggagggagggggctggaaagggtgcagggagggaa</t>
  </si>
  <si>
    <t>tgcagaaggtaaagagcaatggaaagcagggagggagggggctggaaaggcagcaggaaaggaa</t>
  </si>
  <si>
    <t>tgcagaaggtaaagagcaatggaaagcggggagggagggggctggaaaggcagcaggaaaggaa</t>
  </si>
  <si>
    <t>tgcagaaggtaacccaccgcttcccccgagtgcgctggctcggctcggctcagcgcgctcgctg</t>
  </si>
  <si>
    <t>tgcagaaggtaacccaccgcttcccccgcgtgcgctggctcggctcggctcagcgcgctcgctg</t>
  </si>
  <si>
    <t>tgcagaaggtacaaaattcattagctttgacttcttgtgtaaatccaaatatctgtgaaccgca</t>
  </si>
  <si>
    <t>tgcagaaggtacaaaattcattagctttgacttcttgtgtaaatccaaatatctttgaaccgca</t>
  </si>
  <si>
    <t>tgcagaaggtaccacttcgtccccttggtgatcttgccctgggcaatgtgcatgcttatgggga</t>
  </si>
  <si>
    <t>tgcagaaggtaccatttcgtccccttggtgatcttgccctgggcaatgtgcatgcttatgggga</t>
  </si>
  <si>
    <t>tgcagaaggtaggggttcacattttcttctagggttctcatattgttgcacatcaccctgtttg</t>
  </si>
  <si>
    <t>tgcagaaggtaggggttcacattttcttctagggttctcatattgttgcgcatcaccctgtttg</t>
  </si>
  <si>
    <t>tgcagaaggtagtgtatggagccaaggcggaggtcgctgctgctgctgggttcagtagcaccgt</t>
  </si>
  <si>
    <t>tgcaggaggtagtgtatggagccaaggcggaggtcgctgctgctgctgggttcagtagcaccgt</t>
  </si>
  <si>
    <t>tgcagaaggtatgaactcaaaccagcagattacttaggggtttcaggctggcacacaaacattt</t>
  </si>
  <si>
    <t>tgcagaaggtatgaactcaaaccagcagattacttgggggtttcaggctggcacacaaacattt</t>
  </si>
  <si>
    <t>tgcagaaggtcaggtataaccccgtgtcagtgacgtgtctgccgcccgaagctctgcctgctgg</t>
  </si>
  <si>
    <t>tgcagaaggtcaggtatagccccgtgtcagtgacgtgtctgccgcccgaagctctgcctgctgg</t>
  </si>
  <si>
    <t>tgcagaaggtcgtccaaggagagaaacaggccgcgatcgatgggatgttccactgtcccagtcc</t>
  </si>
  <si>
    <t>tgcaggaggtcgtccaaggagagaaacaggccgcgatcgatgggatgttccactgtcccagtcc</t>
  </si>
  <si>
    <t>tgcagaaggtgaccttcgccaagaagaggctagtgccgctgctcctaatccccaagaaggagga</t>
  </si>
  <si>
    <t>tgcagaaggtgaccttcgccaagaagaggctggtgccgctgctcctaatccccaagaaggagga</t>
  </si>
  <si>
    <t>tgcagaaggtgagcacaagtgactgatacttccatgacaggtcggcgtcaagactcaagagcca</t>
  </si>
  <si>
    <t>tgcagaaggtgagcacaagtgactgatatttccatgacaggtcggcgtcaagactcaagagcca</t>
  </si>
  <si>
    <t>tgcagaaggtgcagggtaggcgaggtccaatcacggttggatctactactgcgagagcgcgacg</t>
  </si>
  <si>
    <t>tgcagaaggtgcagggtaggcgaggtccaatcacggttggatctagtactgcgagagcgcgacg</t>
  </si>
  <si>
    <t>tgcagaaggtgccgaattgggaatagaaatgcgagaaacttgattagcaggataagtagcatat</t>
  </si>
  <si>
    <t>tgcagaaggtgccgagttgggaatagaaatgcgagaaacttgattagcaggataagtagcatat</t>
  </si>
  <si>
    <t>tgcagaaggtggcggcgtcaaagccagctcgagctcggaggatgagagcctcgctcagaggtat</t>
  </si>
  <si>
    <t>tgcagaaggtggcggcgtcaaagccagctcgagctcggaggatgagagcctcgcttagaggtat</t>
  </si>
  <si>
    <t>tgcagaaggtggggccgtctttgtcacaaaccacaccgcagattggaccgaggaagagtgccag</t>
  </si>
  <si>
    <t>tgcagaaggtggggccgtctttgtcacaaaccataccgcagattggaccgaggaagagtgccag</t>
  </si>
  <si>
    <t>tgcagaaggtgtagggcaggcgaggtccaatcacggtgattggtggtggtggatttactctggg</t>
  </si>
  <si>
    <t>tgcagaaggtgtagggcaggcgaggtccaatcacggtgattggtggtggtgtatttactctggg</t>
  </si>
  <si>
    <t>tgcagaaggtgttggtaaatgatggggtcggttaggtttaggtttgtagctgctgaagcttgtg</t>
  </si>
  <si>
    <t>tgcagaaggtgttggtaaatgatggggtcggttaggtttgggtttgtagctgctgaagcttgtg</t>
  </si>
  <si>
    <t>tgcagaaggtgtttgagatcaagcgtgaagaacttgctgatggaacacccaggcattagagcct</t>
  </si>
  <si>
    <t>tgcagaaggtgtttgagatcaagcgtgaagaacttgctgatggaacacccaggcgttagagcct</t>
  </si>
  <si>
    <t>tgcagaaggttcagcatttggatacgaaaactgctcggattcagatgagaaaacaaaaggtttc</t>
  </si>
  <si>
    <t>tgcagaaggttcagcatttggatacgaaaactgctcggattcagatgagaaaacaaaaggtttt</t>
  </si>
  <si>
    <t>tgcagaaggttcagcatttggatacgaatactgctcggattcagatgagaaaacacaaggtttc</t>
  </si>
  <si>
    <t>tgcagaaggttcggcatttggatacgaatactgctcggattcagatgagaaaacacaaggtttc</t>
  </si>
  <si>
    <t>tgcagaaggttcagccacccatcaaaattcggtggctcatagagggaagcaccagagtttaggg</t>
  </si>
  <si>
    <t>tgcagaaggttcagccacccatcaaaattcggtggttcatagagggaagcaccagagtttaggg</t>
  </si>
  <si>
    <t>tgcagaaggttcgttcagaagctcaatacccaaaagggaaggatggcctccgtacctgcaaagc</t>
  </si>
  <si>
    <t>tgcagaaggttcgttcagaagctcaatatccaaaagggaaggatggcctccgtacctgcaaagc</t>
  </si>
  <si>
    <t>tgcagaaggttctggtacgcgctgaacgtctcgagggaaggaagatccacgaggccagggggca</t>
  </si>
  <si>
    <t>tgcagaaggttctggtacgcgctgaacgtctcgagggaaggaagatccgcgaggccagggggca</t>
  </si>
  <si>
    <t>tgcagaaggttcttctaggcggggtccgtccaatctattagagggaaatgcatggtggcctggc</t>
  </si>
  <si>
    <t>tgcagaaggttcttctgggcggggtccgtccaatctattagagggaaatgcatggtggcctggc</t>
  </si>
  <si>
    <t>tgcagaaggttggatatgaaaaagcaagatctcgcaccctcgaatcctggcatcacacagcctc</t>
  </si>
  <si>
    <t>tgcagaaggttggatatgaaaaagcaagatctcgcaccctcgcatcctggcatcacacagcctc</t>
  </si>
  <si>
    <t>tgcagaaggtttaaatgcccatcgaaaatctccagtgctggagacgagagggcagatgagaatg</t>
  </si>
  <si>
    <t>tgcagaaggtttaaatggccatcgaaaatctccagtgctggagacgagagggcagatgagaatg</t>
  </si>
  <si>
    <t>tgcagaaggttttcagatccaaatctgcaagggcgcgctgacatacgagtacgtaggtcggagg</t>
  </si>
  <si>
    <t>tgcagaaggttttcagatccaaatctgcaagggcgcgctgacatacgagtacgtaggttggagg</t>
  </si>
  <si>
    <t>tgcagaagtaaagaagagcaatcaaaatagttggaaggataaatacatctgaaataaaggccat</t>
  </si>
  <si>
    <t>tgcagaagtacagaagagcaatcaaaatagttggaaggataaatacatctgaaataaaggccat</t>
  </si>
  <si>
    <t>tgcagaagtacaccatcgagagcttcatccagggccagcactggctcccaaacctcggcgtgcc</t>
  </si>
  <si>
    <t>tgcagaagtacaccgtcgagagcttcatccagggccagcactggctcccaaacctcggcgtgcc</t>
  </si>
  <si>
    <t>tgcagaagtacatttacagcgcacacactcatgttggacggattggcatagcataggaacctgc</t>
  </si>
  <si>
    <t>tgcagaagtacatttacagcgcacacactcatgttggacggattggcatagcataggaatctgc</t>
  </si>
  <si>
    <t>tgcagaagtacatttacagcgcacacacttatgttggacggattggcataggaatctgcttctg</t>
  </si>
  <si>
    <t>tgcagaagtacatttacagcgcacacacttatgttggacggattggcattggaatctgcttctg</t>
  </si>
  <si>
    <t>tgcagaagtaccgaaacatgcatgtggttcggctgcacatcggtgcgtgccctgttcgctgcat</t>
  </si>
  <si>
    <t>tgcagaagtaccgaaacatgcatgtggttcggctgcacgtcggtgcgtgccctgttcgctgcat</t>
  </si>
  <si>
    <t>tgcagaagtacgtcccccccaaaactgccgcgtctcggccaatttggatcgtgggctcgtggcc</t>
  </si>
  <si>
    <t>tgcagcagtacgtcccccccaaaactgccgcgtctcggccaatttggatcgtgggctcgtggcc</t>
  </si>
  <si>
    <t>tgcagaagtactccgacgcgtcaacctcaacctcatcctcccgcagcggcggcaggcgcggcgg</t>
  </si>
  <si>
    <t>tgcagaagtactccgccgcgtcaacctcaacctcatcctcccgcagcggcggcaggcgcggcgg</t>
  </si>
  <si>
    <t>tgcagaagtacttctagctctggagtatctacacatgttaggagtcgtctacagagatctgaaa</t>
  </si>
  <si>
    <t>tgcagaagtacttctagctctggagtatctacacatgttgggagtcgtctacagagatctgaaa</t>
  </si>
  <si>
    <t>tgcagaagtagaacaacaggcaagaatgcagagggagccatactcaatttgaagcagcagaccc</t>
  </si>
  <si>
    <t>tgcagaagtagaacaacaggcaagaatgcagagggagccatactcgatttgaagcagcagaccc</t>
  </si>
  <si>
    <t>tgcagaagtagattccactccctatgttttgcaaggtagagagttccgcgatgtagattccagt</t>
  </si>
  <si>
    <t>tgcagaagtagattccactccctatgttttgcaaggtagagagttccgtgatgtagattccagt</t>
  </si>
  <si>
    <t>tgcagaagtagcatcgtaagtatgaataatcaggtagaaatatcatcacatacatttcaagaat</t>
  </si>
  <si>
    <t>tgcagaagtagcatcgtaagtatgaataatcaggtataaatatcatcacatacatttcaagaat</t>
  </si>
  <si>
    <t>tgcagaagtagcgccagtgcctaatgtgacttgctcatgcgtctgctttgccacgtgaggcgag</t>
  </si>
  <si>
    <t>tgcagaagtagcgcccgtgcctaatgtgacttgctcatgcgtctgctttgccacgtgaggcgag</t>
  </si>
  <si>
    <t>tgcagaagtagctagtgcaaagcaagggatcgtgcatgcagcttacgggacgacatcacaagca</t>
  </si>
  <si>
    <t>tgcagaagtagctagtgcaaagcaagggatcgtgcatgtagcttacgggacgacatcacaagca</t>
  </si>
  <si>
    <t>tgcagaagtagctatgctccatccagcaatgaaagcaaagaaaaacaatcttctggaaataata</t>
  </si>
  <si>
    <t>tgcagaagttgctatgctccatccagcaatgaaagcaaagaaaaacaatcttctggaaataata</t>
  </si>
  <si>
    <t>tgcagaagtagtctgtgtggtacggtacaaggcacagccaaagggtgcctatacttgtacgtat</t>
  </si>
  <si>
    <t>tgcagaagtagtctgtgtggtacggtacaaggcacagccgaagggtgcctatacttgtacgtat</t>
  </si>
  <si>
    <t>tgcagaagtagtggttggagattacaccccaaaaagatatagcgacaagtttgtttcaatttac</t>
  </si>
  <si>
    <t>tgcagaagtagtggttggagattacacgccaaaaagatatagcgacaagtttgtttcaatttac</t>
  </si>
  <si>
    <t>tgcagaagtagttgattgtctcaagtctcaaggcattctctttgactgtgtttttctttgttct</t>
  </si>
  <si>
    <t>tgcaggagtagttgattgtctcaagtctcaaggcattctctttgactgtgtttttctttgttct</t>
  </si>
  <si>
    <t>tgcagaagtatacggagtactcctacgtcgtaagtagagactgtacgtcggcgccatgctgcca</t>
  </si>
  <si>
    <t>tgcagaagtatacggagtactcctacgtcgtaagtagagactgtgcgtcggcgccatgctgcca</t>
  </si>
  <si>
    <t>tgcagaagtattcaaagtgctatcttcaccattgatcaacaactcctcatcctcctccaacttc</t>
  </si>
  <si>
    <t>tgcagaagtattcaaagtgctatcttcaccattgatcaacaactcctgatcctcctccaacttc</t>
  </si>
  <si>
    <t>tgcagaagtcagaattagaaaaatcctgagcaccaagttactagcggcaacaaaacagtgttgc</t>
  </si>
  <si>
    <t>tgcagaagtcagaattagaaaaatcctgagcaccaagttagtagcggcaacaaaacagtgttgc</t>
  </si>
  <si>
    <t>tgcagaagtcagggcctccacatgctggtacagaacgtgtgggcgccctctccgcgtcctgggt</t>
  </si>
  <si>
    <t>tgcagcagtcagggcctccacatgctggtacagaacgtgtgggcgccctctccgcgtcctgggt</t>
  </si>
  <si>
    <t>tgcagaagtccaactcatctgatgatgtgttatggcagagtttcgactaccaaacagatactct</t>
  </si>
  <si>
    <t>tgcagaagtccaactcatctgatgatgtgttatggcagagtttcgactacccaacagatactct</t>
  </si>
  <si>
    <t>tgcagaagtccacataccaaagtctcatcatctcatcatccccagatccaggcatccagccagc</t>
  </si>
  <si>
    <t>tgcagaagtccagataccaaagtctcatcatctcatcatccccagatccaggcatccagccagc</t>
  </si>
  <si>
    <t>tgcagaagtccagccagagcgtaagatggaggagtagctagagcgtcgaccgagcaagcagcaa</t>
  </si>
  <si>
    <t>tgcagaagtccagccagagcgtaagatggaggagtagctagagcgtcgaccgagcaagcagcag</t>
  </si>
  <si>
    <t>tgcagaagtcgaatgatccagcagaaagattattgtaacatagcaaaagccaactaagaactag</t>
  </si>
  <si>
    <t>tgcagaagtcgaatgatccagcagaaagattattgtaacatagcaaaagccaactgagaactag</t>
  </si>
  <si>
    <t>tgcagaagtcggcggcggtgtagtcggcgtcggggctcaccccaccgataaggtggtgcggcac</t>
  </si>
  <si>
    <t>tgcagaagtcggcggcggtgtagtcggcgtcggggctcaccccaccgataaggtggtgctgcac</t>
  </si>
  <si>
    <t>tgcagaagtcggctccgaaagcgcgcgacgtacggctccacgggatcggaacctcaccagtaca</t>
  </si>
  <si>
    <t>tgcagaagtcggctccgaaagcgcgcgacgtacggctccacgggatcggaacctcactagtaca</t>
  </si>
  <si>
    <t>tgcagaagtctgacgttttctggataacagagaaaaggagtatcccaactgcgttcaagctctt</t>
  </si>
  <si>
    <t>tgcagaagtctgacgttttctggataacagagaaaaggagtgtcccaactgcgttcaagctctt</t>
  </si>
  <si>
    <t>tgcagaagtgaaacagaacaaatcctgctgacacagtactagcggccctatccttgcagctgga</t>
  </si>
  <si>
    <t>tgcagaagtgaaacagaacaaatcctgctgacacggtactagcggccctatccttgcagctgga</t>
  </si>
  <si>
    <t>tgcagaagtgagataacaagatgttggaatcaaccatctcccgatctgcatgccacgaggagaa</t>
  </si>
  <si>
    <t>tgcagaagtgagataacaagatgttggaatcaaccatctccctatctgcatgccacgaggagaa</t>
  </si>
  <si>
    <t>tgcagaagtgagcacaagtgactgatatttccatgacaggtcgacgtcaagactcaagagccaa</t>
  </si>
  <si>
    <t>tgcagaagtgagcacaagtggctgatatttccatgacaggtcgacgtcaagactcaagagccaa</t>
  </si>
  <si>
    <t>tgcagaagtgatcgatccatacgtacaactccgaacacgaaaatgacggtgagtttccgcgcta</t>
  </si>
  <si>
    <t>tgcagaagtgatcgatccatacgtacaactccaaacacgaaaatgacggtgagtttccgcgcta</t>
  </si>
  <si>
    <t>tgcagaagtgcacttacacaatatgtctattcacaggtgttacaagcaagatgatatcaaaatg</t>
  </si>
  <si>
    <t>tgcagaagtgcacttacacaatatgtctattcacaggtgttacgagcaagatgatatcaaaatg</t>
  </si>
  <si>
    <t>tgcagaagtgcagaaacatgcagcaagacttgtgctttctcattcagatagatgtatatatgca</t>
  </si>
  <si>
    <t>tgcagaagtgcagaaacattcagcaagacttgtgctttctcattcagatagatgtatatatgca</t>
  </si>
  <si>
    <t>tgcagaagtgcagaacaaggctgtgcagctagaatctgctccatggaaactgttcgaatctttt</t>
  </si>
  <si>
    <t>tgcagaagtgcagaacaaggctgttcagctagaatctgctccatggaaactgttcgaatctttt</t>
  </si>
  <si>
    <t>tgcagaagtgcagactacagactgttgactcagtctctggccatacagatcgacctgcacactc</t>
  </si>
  <si>
    <t>tgcagaagtgcagactacagactgttgactcagtctctggccatacagatcgacttgcacactc</t>
  </si>
  <si>
    <t>tgcagaagtgcagactacagtgactgcacttgactcagtcacttgccacatagatcgacttgca</t>
  </si>
  <si>
    <t>tgcagaagtgcagactacagtgactgcacttgactcagtctcttgccacatagatcgacttgca</t>
  </si>
  <si>
    <t>tgcagaagtgccacactaactgattgcaatgtaattgttgctctaatcgctcacatttcacaaa</t>
  </si>
  <si>
    <t>tgcagaagtgccacactaactgattgccatgtaattgttgctctaatcgctcacatttcacaaa</t>
  </si>
  <si>
    <t>tgcagaagtgcggatgcatgtcgcgtcgccgcaccattggcctatgtgccgaacaagttgcaag</t>
  </si>
  <si>
    <t>tgcagaagtgcggatgcatgtcgcgtcgccgcaccattggcctatgtgccgaacaagttgcatg</t>
  </si>
  <si>
    <t>tgcagaagtgctccaatgatggctttaggaaggacgttgatatccgtacacgccaacaacgcta</t>
  </si>
  <si>
    <t>tgcagaagtgctccaatgatggctttaggaaggacgttgatatccgtagacgccaacaacgcta</t>
  </si>
  <si>
    <t>tgcagaagtgcttctttcctggtgctggtgaaaataccaacgagcttctcaagaatctcccgct</t>
  </si>
  <si>
    <t>tgcagaagtgcttctttcctggtgctggtgaaaatacccacgagcttctcaagaatctcccgct</t>
  </si>
  <si>
    <t>tgcagaagtgcttgccttgttgttgcagaatccttgtctttctggatgtatcttgcactgttta</t>
  </si>
  <si>
    <t>tgcagaagtgcttgccttgttgttgctgaatccttgtctttctggatgtatcttgcactgttta</t>
  </si>
  <si>
    <t>tgcagaagtggacaaacaaagcgaggagtgacatgcagcacgaacgacgaacccacagtgtgca</t>
  </si>
  <si>
    <t>tgcagaagtggacaaacaaagcgaggagtgacatggagcacgaacgacgaacccacagtgtgca</t>
  </si>
  <si>
    <t>tgcagaagtggctgtcaaaaggatcatccacccacaaatcatgtgtcctcttgtagtgttcgtg</t>
  </si>
  <si>
    <t>tgcagaagtggctgtcaaagggatcatccacccacaaatcatgtgtcctcttgtagtgttcgtg</t>
  </si>
  <si>
    <t>tgcagaagtggtgcctgtcttcagtgttcgatgagtacctgcacttcgcggcggcgaaggcgag</t>
  </si>
  <si>
    <t>tgcagaagtggtgcctgtcttcagtgttggatgagtacctgcacttcgcggcggcgaaggcgag</t>
  </si>
  <si>
    <t>tgcagaagtggtgtctgtcttcggtgttcgacgagtacctgcacttcgcggcggcgaaggcaag</t>
  </si>
  <si>
    <t>tgcagaagtggtgtctgtcttcggtgttcgacgagtacctgcacttcgcggcggtgaaggcaag</t>
  </si>
  <si>
    <t>tgcagaagtgtaactgcttggcatggtcagttaattggggccaaagcttgggctttatgatcac</t>
  </si>
  <si>
    <t>tgcagaagtgtaactgcttggcatggtcagttaattggggccaaatcttgggctttatgatcac</t>
  </si>
  <si>
    <t>tgcagaagtgtaagtattcatctcctttattttgtctagtgttgctaaaatggatggactatta</t>
  </si>
  <si>
    <t>tgcagaagtgtaagtattcatctcctttattttgtctagtgttgttaaaatggatggactatta</t>
  </si>
  <si>
    <t>tgcagaagtgtgatttggcaaataatcaggtattgataaccaggtgatgatagaggtgggcgct</t>
  </si>
  <si>
    <t>tgcagaagtgtgatttggcaaataatcaggtattgataaccaggtgatgatcgaggtgggcgct</t>
  </si>
  <si>
    <t>tgcagaagtgtgcttgtctggcagtaagctacagtaatcgacacatgaaacgcgagcaataata</t>
  </si>
  <si>
    <t>tgcagaagtgtgcttgtcttgcagtaagctacagtaatcgacacatgaaacgcgagcaataata</t>
  </si>
  <si>
    <t>tgcagaagtgtgttgcttgcctctgcctgttccctggttcatcctcatccgcgggaaaagaagg</t>
  </si>
  <si>
    <t>tgcagaagtgtgttgcttgcctctgcctgttccctggttcatcctcatccgcgggaaaaggagg</t>
  </si>
  <si>
    <t>tgcagaagtgttaagttgtttaaacataatcaaaattatagtaaatttattcatacttatgtct</t>
  </si>
  <si>
    <t>tgcagaagtgttaagttgtttaaacatgatcaaaattatagtaaatttattcatacttatgtct</t>
  </si>
  <si>
    <t>tgcagaagttaaaggacggcctctctcgaagttatagtagaagtctagaagctggtttgcagat</t>
  </si>
  <si>
    <t>tgcagaagttaaaggacggcctctctcgaagttgtagtagaagtctagaagctggtttgcagat</t>
  </si>
  <si>
    <t>tgcagaagttacccaaccatgtccgctattacgccttagcggaacttgtgagccctcagcacct</t>
  </si>
  <si>
    <t>tgcagaagttacccacccatgtccgctattacgccttagcggaacttgtgagccctcagcacct</t>
  </si>
  <si>
    <t>tgcagaagttagcagtagtggggcaaaggatgatgggtacacgaccgaatgatggcaaggcatg</t>
  </si>
  <si>
    <t>tgcagaagttagcagtagtggggcaaatgatgatgggtacacgaccgaatgatggcaaggcatg</t>
  </si>
  <si>
    <t>tgcagaagttatctaagaagtgtatatccaccgtagtaaaaaacaagtctaaatgtgttctgtg</t>
  </si>
  <si>
    <t>tgcagaagttatctaagaagtgtatatccaccgtagtcaaaaacaagtctaaatgtgttctgtg</t>
  </si>
  <si>
    <t>tgcagaagttcaagaaggagttcgaagcgtggcaggcgagccgtgcgtgggagcagtcgagaag</t>
  </si>
  <si>
    <t>tgcagaagttcaagaaggagttcgaggcgtggcaggcgagccgtgcgtgggagcagtcgagaag</t>
  </si>
  <si>
    <t>tgcagaagttcaggctgaccacgcaataacttctcccgacctgatagttcattccctgttgaac</t>
  </si>
  <si>
    <t>tgcagaagttcaggctgaccacgcaataacttctcccgacctgatagttcatttcctgttgaac</t>
  </si>
  <si>
    <t>tgcagaagttcagtcctgctcagtattttggagctggacagaaaatctcaggcacagatatgtg</t>
  </si>
  <si>
    <t>tgcagaagttcagtcctgctcagtattttggagctggacagaaaatctcaggcacatatatgtg</t>
  </si>
  <si>
    <t>tgcagaagttcagttcagaggaacgagtccaggtattgactttgctacatttttgtttattcta</t>
  </si>
  <si>
    <t>tgcagaagttcagttcagaggaacgagtccaggtattgcctttgctacatttttgtttattcta</t>
  </si>
  <si>
    <t>tgcagaagttcccaggcctcatcctcaaccgatgaggacttccgcctctgacgtggaggcttgg</t>
  </si>
  <si>
    <t>tgcagaagttcccaggcctcatcctcaaccgatgaggacttccgcctctgaggtggaggcttgg</t>
  </si>
  <si>
    <t>tgcagaagttcgacttctagagaaataaagaagaaaacaaaagcaccgagtcaacaacttgtgt</t>
  </si>
  <si>
    <t>tgcagaagttcgacttctagagaaataaagaagaaaacaaaagcgccgagtcaacaacttgtgt</t>
  </si>
  <si>
    <t>tgcagaagttctagtgacatgaacgcggctggcaagtgacgtttattccagtatgctcatgcat</t>
  </si>
  <si>
    <t>tgcagaagttctagtggcatgaacgcggctggcaagtgacgtttattccagtatgctcatgcat</t>
  </si>
  <si>
    <t>tgcagaagttctgttgaagaattacaaacaacaggatccatcaaaggtgccccttatcagcagc</t>
  </si>
  <si>
    <t>tgcagaagttctgttgaagaattacaaacaacaggctccatcaaaggtgccccttatcagcagc</t>
  </si>
  <si>
    <t>tgcagaagttgacacgcccagtttgatcagtgcgacacatccatttgcttagcagagctttaca</t>
  </si>
  <si>
    <t>tgcagaagttgacacgcccagtttgatcagtgcgacacatccatttgcttagcagagctttgca</t>
  </si>
  <si>
    <t>tgcagaagttgcaccaactacccttccaactatgtttgatccatgttacatgaacacctgtgtg</t>
  </si>
  <si>
    <t>tgcagaagttgcaccaactacccttccaactatgtttgatccatgttacatggacacctgtgtg</t>
  </si>
  <si>
    <t>tgcagaagttggagactctggatataagggaaacgggtgtcaagcatttgcctccagccattac</t>
  </si>
  <si>
    <t>tgcagaagttggagactctggatataagggaaacgggtgtcaagcatttgcctccaggcattac</t>
  </si>
  <si>
    <t>tgcagaagttgtcgctgggtacacaacccaaggtggcggcagatgcaacagagcctgctgctgc</t>
  </si>
  <si>
    <t>tgcagaagttgtcgctgggtacacagcccaaggtggcggcagatgcaacagagcctgctgctgc</t>
  </si>
  <si>
    <t>tgcagaagttgtggcacggtgcgtaaagcagggcctttgtctttggggcgtcgacttttgcctg</t>
  </si>
  <si>
    <t>tgcagaagttgtggcacggtgcgtaaagcaggacctttgtctttggggcgtcgacttttgcctg</t>
  </si>
  <si>
    <t>tgcagaagtttaaattaatacgagaagtcactcaatgcaaagacacgtgagttcgcttcaaaaa</t>
  </si>
  <si>
    <t>tgcagaagtttaaattaatactagaagtcactcaatgcaaagacacgtgagttcgcttcaaaaa</t>
  </si>
  <si>
    <t>tgcagaagtttatgatccaaataggaacagatgggcctgcattactgaaatgaacaatgggatg</t>
  </si>
  <si>
    <t>tgcagaagtttatgatccaaataggaacagatgggcctgcattactgagatgaacaatgggatg</t>
  </si>
  <si>
    <t>tgcagaagtttcacctaccatgcgttgtgtggccatttggggaagattttgtagccacaatttg</t>
  </si>
  <si>
    <t>tgcagaagtttcacctaccatgcgttgtttggccatttggggaagattttgtagccacaatttg</t>
  </si>
  <si>
    <t>tgcagaagttttacaagtcaactaaacatggacagtggttttgcaatctccaatgaggggtgcc</t>
  </si>
  <si>
    <t>tgcagcagttttacaagtcaactaaacatggacagtggttttgcaatctccaatgaggggtgcc</t>
  </si>
  <si>
    <t>tgcagaataaaaccgttaggcagcagaccgatttatagtttagtttaattgggttctgcatgag</t>
  </si>
  <si>
    <t>tgcagaataaaaccgttagtcagcagaccgatttatagtttagtttaattgggttctgcatgag</t>
  </si>
  <si>
    <t>tgcagaataaacaaaaggaataagcaccagaatcatgtgacatgacgaacctaagcataaacga</t>
  </si>
  <si>
    <t>tgcagaataaacagaaggaataagcaccagaatcatgtgacatgacgaacctaagcataaacga</t>
  </si>
  <si>
    <t>tgcagaataacaaggcaataacattgactcattttggttctcaaggcacccacaggggaggcat</t>
  </si>
  <si>
    <t>tgcagaataacaaggcaataacattgactcattttggttctcaagtcacccacaggggaggcat</t>
  </si>
  <si>
    <t>tgcagaataacacatttattgtcaccacatctcacaggacactgccaactcacatgcaaatggt</t>
  </si>
  <si>
    <t>tgcagaataacacatttattgtcaccacatctcacaggacactgccaactcacatgcaaatgtt</t>
  </si>
  <si>
    <t>tgcagaataactgcatggcatgaaaccagcatatcatcttctcttctcataccacagcaaggta</t>
  </si>
  <si>
    <t>tgcagaataactgcatggcatgaaaccagcgtatcatcttctcttctcataccacagcaaggta</t>
  </si>
  <si>
    <t>tgcagaataagaagggtctcgtgaaaccttggatccagccatgcttcacgccatttcccccacc</t>
  </si>
  <si>
    <t>tgcagaataggaagggtctcgtgaaaccttggatccagccatgcttcacgccatttcccccacc</t>
  </si>
  <si>
    <t>tgcagaataagcaaatacgtgtcggcccacgtattgatttttgctgttatacgttccctgccct</t>
  </si>
  <si>
    <t>tgcagaataagcaaatacgtgtcggcccacgtattgatttttgctgttatacgttccttgccct</t>
  </si>
  <si>
    <t>tgcagaataagcattctagccagacatccactgcctccgaaatatgcttttgctcatggatatg</t>
  </si>
  <si>
    <t>tgcagaataagcattctagccaggcatccactgcctccgaaatatgcttttgctcatggatatg</t>
  </si>
  <si>
    <t>tgcagaataatcgatctctaatgatctctggtacacctgagtgctcgagaagtcatcgtctaga</t>
  </si>
  <si>
    <t>tgcagaataatcgatctctaatgatctctggtacacctgtgtgctcgagaagtcatcgtctaga</t>
  </si>
  <si>
    <t>tgcagaataatgaaatcagtacatctattcatttagtgtcaacaaatgccaggatatttatact</t>
  </si>
  <si>
    <t>tgcaggataatgaaatcagtacatctattcatttagtgtcaacaaatgccaggatatttatact</t>
  </si>
  <si>
    <t>tgcagaataatgtggttacatatttgcttaagaatgcagctctgaacagttgttagctcattat</t>
  </si>
  <si>
    <t>tgcagaataatgtggttacatatttgcttaagaatgcagctctgaacagttgttagttcattat</t>
  </si>
  <si>
    <t>tgcagaataatttgacaccagaagatagctcgatcaaagaaccatccaggccgttggttattag</t>
  </si>
  <si>
    <t>tgcagaataatttgacaccagaagatagctcgatcaaagaatcatccaggccgttggttattag</t>
  </si>
  <si>
    <t>tgcagaatacaaaaccatcaataagcaatataaatgaaatgttcatacagattctctagaggga</t>
  </si>
  <si>
    <t>tgcagaatacaaaaccatcaataagcaatataaatgaagtgttcatacagattctctagaggga</t>
  </si>
  <si>
    <t>tgcagaatacaaaatcagtgatgatgtctacagattcaccatatatgcatcctctacagttgac</t>
  </si>
  <si>
    <t>tgcagaatacaaaatcagtgatgatgtctacaaattcaccatatatgcatcctctacagttgac</t>
  </si>
  <si>
    <t>tgcagaatacaatatactttgatgtaagtgctagctgatggtgcaccatatatattagcataac</t>
  </si>
  <si>
    <t>tgcagaatacaatatgctttgatgtaagtgctagctgatggtgcaccatatatattagcataac</t>
  </si>
  <si>
    <t>tgcagaatacaatatgctttgatgtaagtgctagctgatggtgcaccatattagcacaactatc</t>
  </si>
  <si>
    <t>tgcagaatacaatatgctttgatgtaagtgctagctgatggtgcaccatattagcgcaactatc</t>
  </si>
  <si>
    <t>tgcagaatacacagtacgcaggtagtacagctgctggcagatgtggtaggccagaaggtttgcc</t>
  </si>
  <si>
    <t>tgcagaatgcacagtacgcaggtagtacagctgctggcagatgtggtaggccagaaggtttgcc</t>
  </si>
  <si>
    <t>tgcagaatacaccaaaaacttataaaaacaaaacgaaaaaatgtttttgtttttttatattaca</t>
  </si>
  <si>
    <t>tgcagaatacaccaaaaacttataaaaacaaaacgaacaaatgtttttgtttttttatattaca</t>
  </si>
  <si>
    <t>tgcagaatacacgcatgcatgcacgcatggctccacatcccacacagccccacaggccgtccgt</t>
  </si>
  <si>
    <t>tgcagaatacacgcatgcatgcacgcatggctccacatcccacacagccccacaggccgtgcgt</t>
  </si>
  <si>
    <t>tgcagaataccagatgtgaagaccaagggcatcagataaagagaagaatatagaagctggcaag</t>
  </si>
  <si>
    <t>tgcagaataccagatgtgaagaccaagggcatcagataaagagaggaatatagaagctggcaag</t>
  </si>
  <si>
    <t>tgcagaatacccgccaggcctcatcgggcaagccaccacgcgcgtacccgtccaccagcgttgt</t>
  </si>
  <si>
    <t>tgcagaatacccgccaggcctcattgggcaagccaccacgcgcgtacccgtccaccagcgttgt</t>
  </si>
  <si>
    <t>tgcagaatacccgccaggcctcatcgggcaagccaccgcgcgcgtacccatccaccagcgttgt</t>
  </si>
  <si>
    <t>tgcagaatacccgccaggcttcatcgggcaagccaccgcgcgcgtacccatccaccagcgttgt</t>
  </si>
  <si>
    <t>tgcagaatacctcattgaactcgaagaacggcgatcaatcaaggtaaaccttcgtttcgtcgct</t>
  </si>
  <si>
    <t>tgcagaatacctcattgaactcgaagaacggcgatcaatcaaggtaaacctttgtttcgtcgct</t>
  </si>
  <si>
    <t>tgcagaatacctcattgaactcgaagaacggcgatcaatcaaggtgaacactttgttctgaaca</t>
  </si>
  <si>
    <t>tgcagaatacctcattgaacttgaagaacggcgatcaatcaaggtgaacactttgttctgaaca</t>
  </si>
  <si>
    <t>tgcagaatacgggtcatgtactgttggagcggcatttgaataaccagctcctgaactttgttct</t>
  </si>
  <si>
    <t>tgcagaatacgggtcatgtagtgttggagcggcatttgaataaccagctcctgaactttgttct</t>
  </si>
  <si>
    <t>tgcagaatactgcgtccttttgctgtgcactacaagatatatacttaaagctcgctatagagac</t>
  </si>
  <si>
    <t>tgcagaatactgcgtccttttggtgtgcactacaagatatatacttaaagctcgctatagagac</t>
  </si>
  <si>
    <t>tgcagaatagaaattcatgttctgtcttctccaccaacaatggtgtagattgtgtacattttta</t>
  </si>
  <si>
    <t>tgcagaatagaaattcatgttctgtcttctccaccaataatggtgtagattgtgtacattttta</t>
  </si>
  <si>
    <t>tgcagaatagaacaacaaatttgcgtaaaagttcagggcaattatgcattaatctcagatctgg</t>
  </si>
  <si>
    <t>tgcagaatagaacaacaaatttgtgtaaaagttcagggcaattatgcattaatctcagatctgg</t>
  </si>
  <si>
    <t>tgcagaatagaatttctggaatcggctatccacctgtgctaacgtgagttgtgggattgccatc</t>
  </si>
  <si>
    <t>tgcagaatagaatttctggaatcggctatccacctgtgctgacgtgagttgtgggattgccatc</t>
  </si>
  <si>
    <t>tgcagaatagagagattagggaatagaaaaattggggaaggctgctgaccttattgaacagatg</t>
  </si>
  <si>
    <t>tgcagaatagagagattggggaatagaaaaattggggaaggctgctgaccttattgaacagatg</t>
  </si>
  <si>
    <t>tgcagaatagatgtcgatcgtaagcttttcattccactgcacccaaaagcatagtttctagaaa</t>
  </si>
  <si>
    <t>tgcagaatagatgtcgatcgtaagcttttcatcccactgcacccaaaagcatagtttctagaaa</t>
  </si>
  <si>
    <t>tgcagaatagcaatgagcggaaccaaccatgtcgactgcgtgcagggtgatgccgtggccgatg</t>
  </si>
  <si>
    <t>tgcagaatagcaatgagcggaaccaaccatgtcgactgcgtgcagggtggtgccgtggccgatg</t>
  </si>
  <si>
    <t>tgcagaatagcagggtgttcctcgttgccacttgccaacaagacgcgggttaggtggagttgtt</t>
  </si>
  <si>
    <t>tgcagaataggagggtgttcctcgttgccacttgccaacaagacgcgggttaggtggagttgtt</t>
  </si>
  <si>
    <t>tgcagaatagccaacagcctcgtctgacgcaaagatggagcaatgaatcggagctgcgttgtga</t>
  </si>
  <si>
    <t>tgcagaatagccaacagcctcgtctgacgcaaagatggagcaatgaatcggagctgcgttgtgg</t>
  </si>
  <si>
    <t>tgcagaatagctagtagatgattagacaagacccttctaaactgtaatagcatcggctgctgtt</t>
  </si>
  <si>
    <t>tgcagaatagctagtagatgattagacaagacccttctaaactgtaatagcatcggcttctgtt</t>
  </si>
  <si>
    <t>tgcagaatagtgcccacagttctgctcagttccacacataccacaggctcattttggaacattc</t>
  </si>
  <si>
    <t>tgcagaatagtgcccgcagttctgctcagttccacacataccacaggctcattttggaacattc</t>
  </si>
  <si>
    <t>tgcagaatagttgggacggtgatattcagagacgaacgcgcaacaacgtcgtcggagacggaga</t>
  </si>
  <si>
    <t>tgcagattagttgggacggtgatattcagagacgaacgcgcaacaacgtcgtcggagacggaga</t>
  </si>
  <si>
    <t>tgcagaatataaccacctgcatgataggttgagctctgttaaccatggggtagctcctcatgca</t>
  </si>
  <si>
    <t>tgcagaatataaccacctgcatgataggttgagctctgttagccatggggtagctcctcatgca</t>
  </si>
  <si>
    <t>tgcagaatatatattggtctgtgcattccttccatccatatcggtacctgcattagtaagattg</t>
  </si>
  <si>
    <t>tgcagaatatatattggtctgtgcattccttccatccatatcggtacctgcgttagtaagattg</t>
  </si>
  <si>
    <t>tgcagaatatatcagtactagattccccgtttgacagagcttctccaccgaaaaaaaaaaaaaa</t>
  </si>
  <si>
    <t>tgcagaatatatcagtactagattccccgtttggcagagcttctccaccgaaaaaaaaaaaaaa</t>
  </si>
  <si>
    <t>tgcagaatatatgccttgatcacattctctaattgctataattttgttgagaccacagcttatc</t>
  </si>
  <si>
    <t>tgcagaatatatgccttgatcaccttctctaattgctataattttgttgagaccacagcttatc</t>
  </si>
  <si>
    <t>tgcagaatatcctagttttatgctgttcatggaaacttgacaataggtcacaagggttcttttc</t>
  </si>
  <si>
    <t>tgcagaatatcctagttttatgctgttcatggaaacttggcaataggtcacaagggttcttttc</t>
  </si>
  <si>
    <t>tgcagaatatcggtactttatggtattttttaaccatagaacgtgaagatgattgctggcatct</t>
  </si>
  <si>
    <t>tgcagaatgtcggtactttatggtattttttaaccatagaacgtgaagatgattgctggcatct</t>
  </si>
  <si>
    <t>tgcagaatatcttgaccaatatcgtagggcacagcggctagagcaagagaagtccagactgtcc</t>
  </si>
  <si>
    <t>tgcagaatatcttgaccaatatcgtagggcacagcggctagagcaagagaattccagactgtcc</t>
  </si>
  <si>
    <t>tgcagaatatgtgccgagtggctgacctccaccgccgactgactggggacctggactgcgagcg</t>
  </si>
  <si>
    <t>tgcagaatatgtgccgagtggctgacctccaccgccgactgactggggacctggagtgcgagcg</t>
  </si>
  <si>
    <t>tgcagaatattattggcagcaagaaaagattccattttgaagcattttggccttcccttgaggg</t>
  </si>
  <si>
    <t>tgcaggatattattggcagcaagaaaagattccattttgaagcattttggccttcccttgaggg</t>
  </si>
  <si>
    <t>tgcagaatattgtcccgcttcatcagaatctaaacacaaactttgccccatttggagctgctgt</t>
  </si>
  <si>
    <t>tgcagaatattgtcccgcttcattagaatctaaacacaaactttgccccatttggagctgctgt</t>
  </si>
  <si>
    <t>tgcagaatcaagggctagttatgagatgagagatgagcccccagagttaaggtccagatatcct</t>
  </si>
  <si>
    <t>tgcagaatcaagggctagttatgagatgagagatgagcccccagagttaaggtccagatattct</t>
  </si>
  <si>
    <t>tgcagaatcaagtgtccgattgatagacgaccgaagaaattaaagaaaccagtgcctgcatatg</t>
  </si>
  <si>
    <t>tgcagaatcaagtgtccgattgatagacgactgaagaaattaaagaaaccagtgcctgcatatg</t>
  </si>
  <si>
    <t>tgcagaatcaatgaaaagtaaaatatgtctgattgatctatcttctacataatggcaattatca</t>
  </si>
  <si>
    <t>tgcagaatcaatgaaaagtaaaatgtgtctgattgatctatcttctacataatggcaattatca</t>
  </si>
  <si>
    <t>tgcagaatcaattatacactgtaaccacgtaggaacaagctaagatagaccaaataaacacgcc</t>
  </si>
  <si>
    <t>tgcagaatcaattatacactgtgaccacgtaggaacaagctaagatagaccaaataaacacgcc</t>
  </si>
  <si>
    <t>tgcagaatcacagaggcatcggtgtgctccccttacctgagagggcgacgaggtcggtgtcgtc</t>
  </si>
  <si>
    <t>tgcagaatcacggaggcatcggtgtgctccccttacctgagagggcgacgaggtcggtgtcgtc</t>
  </si>
  <si>
    <t>tgcagaatcacatattcagtagagacatgctacattcaaactagtagcctttaatcgagaaagg</t>
  </si>
  <si>
    <t>tgcagaatcacatattcagtagagacatgctacattcaaactagtagcctttagtcgagaaagg</t>
  </si>
  <si>
    <t>tgcagaatcaccagtgagatgaccctggagccgagcgccgtgtacggctgccttgacttgcgcc</t>
  </si>
  <si>
    <t>tgcagaatcaccagtgagatgaccttggagccgagcgccgtgtacggctgccttgacttgcgcc</t>
  </si>
  <si>
    <t>tgcagaatcacctttgtgatttatatggatcagctgcaatcgtttcacgggccagactcctagg</t>
  </si>
  <si>
    <t>tgcagaatcacctttgtgatttatgtggatcagctgcaatcgtttcacgggccagactcctagg</t>
  </si>
  <si>
    <t>tgcagaatcaccttttgcagtgctggaactccactccacatgtaaactctagtctacaaactgt</t>
  </si>
  <si>
    <t>tgcagaatcaccttttgcagtgctggaattccactccacatgtaaactctagtctacaaactgt</t>
  </si>
  <si>
    <t>tgcagaatcagagaggaagttcagttgcaaagccacggagtagagaacttatgtattgcagggg</t>
  </si>
  <si>
    <t>tgcagaatcagagaggaagttcagttgcaaagccacggagtagagaacttatgtgttgcagggg</t>
  </si>
  <si>
    <t>tgcagaatcagatctctgagctgttaactgtcctgtgatgcatggctactagctgctggagtac</t>
  </si>
  <si>
    <t>tgcagaatcagatctctgagctgttaactgtcctttgatgcatggctactagctgctggagtac</t>
  </si>
  <si>
    <t>tgcagaatcagggaaacgatatggtaaggatgccaatcaaatccaaaattctgatccagcaaag</t>
  </si>
  <si>
    <t>tgcagaatcagggaaacgatatggtaaggatgccattcaaatccaaaattctgatccagcaaag</t>
  </si>
  <si>
    <t>tgcagaatcagggaaatcaaactattaattcgtcacaaaaaaaaaattgatatttccgtctgta</t>
  </si>
  <si>
    <t>tgcagaatcagggaaatcaaactattaattcgtcacaaaaaaataattgatatttccgtctgta</t>
  </si>
  <si>
    <t>tgcagaatcagttgaggtgccttacatcgattgcttgtcctgtcgtctgtgattgcagtggatc</t>
  </si>
  <si>
    <t>tgcagaatcagttgaggtgtcttacatcgattgcttgtcctgtcgtctgtgattgcagtggatc</t>
  </si>
  <si>
    <t>tgcagaatcataaggaacgctcaaggtctgctatacaaggcaatatcgcctcttatctcagacc</t>
  </si>
  <si>
    <t>tgcagaatcattaggaacgctcaaggtctgctatacaaggcaatatcgcctcttatctcagacc</t>
  </si>
  <si>
    <t>tgcagaatcatgcctcgcactagcacacggctcggtcatggatgcagcttgttggtccccttgt</t>
  </si>
  <si>
    <t>tgcagaatcatgcctcgcactcgcacacggctcggtcatggatgcagcttgttggtccccttgt</t>
  </si>
  <si>
    <t>tgcagaatcatggccgtactcagaatcctcaacctcgtctacagaaccatgaccgtccatggaa</t>
  </si>
  <si>
    <t>tgcagaatcatggccgtactcagaatcctcaacctcgtctacagaatcatgaccgtccatggaa</t>
  </si>
  <si>
    <t>tgcagaatcatgtggaaatggtttagaactcgcgcaacggctcaacatcgcgatcgacgttgct</t>
  </si>
  <si>
    <t>tgcagaatcctgtggaaatggtttagaactcgcgcaacggctcaacatcgcgatcgacgttgct</t>
  </si>
  <si>
    <t>tgcagaatcattaaggtaggtgcattgcattgtatatattgcaccgcacaaaacctatattaat</t>
  </si>
  <si>
    <t>tgcagaatcattaaggtaggtgcattgcattgtatatattgcaccgcacaaagcctatattaat</t>
  </si>
  <si>
    <t>tgcagaatcattgttcatcgagtactacgtaaccgtcccctgcggtcgtgggctccacacggtt</t>
  </si>
  <si>
    <t>tgcagaatcattgttcatcgagtactgcgtaaccgtcccctgcggtcgtgggctccacacggtt</t>
  </si>
  <si>
    <t>tgcagaatccaaattgctacttggatgatatacatatacagatacggaagatcaatagttcaat</t>
  </si>
  <si>
    <t>tgcagaatccaaattggtacttggatgatatacatatacagatacggaagatcaatagttcaat</t>
  </si>
  <si>
    <t>tgcagaatccaagaacaaaggtaatgattattactatgaggcaaaaatacatgtaacatactgc</t>
  </si>
  <si>
    <t>tgcagaatccaagaacaaaggtcatgattattactatgaggcaaaaatacatgtaacatactgc</t>
  </si>
  <si>
    <t>tgcagaatccaatgcctcctgctaccagcgtactgccaccgctcagctttcccgtcatctccct</t>
  </si>
  <si>
    <t>tgcagaatccaatgcctcctgctaccagcgtactgccaccgctccgctttcccgtcatctccct</t>
  </si>
  <si>
    <t>tgcagaatccacgaaggctgatgaacttactgaagcaatacataacgaaagtcagcacaaccta</t>
  </si>
  <si>
    <t>tgcagaatccacgaaggctgatgatcttactgaagcaatacataacgaaagtcagcacaaccta</t>
  </si>
  <si>
    <t>tgcagaatccactccccatcagctacagtgtacaaacagcagcagcattcagtgcacacctctg</t>
  </si>
  <si>
    <t>tgcagaatccactcctcatcagctacagtgtacaaacagcagcagcattcagtgcacacctctg</t>
  </si>
  <si>
    <t>tgcagaatccaggcctgcatcaacgcaaagtctatcatctatagtggagtcaagatttgaagct</t>
  </si>
  <si>
    <t>tgcagaatccaggtctgcatcaacgcaaagtctatcatctatagtggagtcaagatttgaagct</t>
  </si>
  <si>
    <t>tgcagaatccagtgagaagtgggatcaagctgttgcaaaagctagtactgaggctactcaagat</t>
  </si>
  <si>
    <t>tgcagaatccagtgagaagtgggatcaagctgttgcaaaagctggtactgaggctactcaagat</t>
  </si>
  <si>
    <t>tgcagaatccatggccacaccacccacgccatgctgccaccccccacgcagaggcagagccacc</t>
  </si>
  <si>
    <t>tgcagaatccatggccacaccacccacgccgtgctgccaccccccacgcagaggcagagccacc</t>
  </si>
  <si>
    <t>tgcagaatccccttcatgtgaaatacagttatggcattcaactacttcattagtcgaaatgcac</t>
  </si>
  <si>
    <t>tgcagaatccccttcatgtgaaatactgttatggcattcaactacttcattagtcgaaatgcac</t>
  </si>
  <si>
    <t>tgcagaatccctgtgagtagttgctgtgccctgaaactgctgaatgacctagttttgcttgacc</t>
  </si>
  <si>
    <t>tgcagaatccctgtgagtagttgctgtgccctgaaactgctgaatgtcctagttttgcttgacc</t>
  </si>
  <si>
    <t>tgcagaatccgcttgtgatctcgtctgtccccgtccattcttggccgctgcccctgctgctttg</t>
  </si>
  <si>
    <t>tgcagaatccgcttgtgatctcgtctgtccccgtccattcttgggcgctgcccctgctgctttg</t>
  </si>
  <si>
    <t>tgcagaatcctatcaatccctatggtaaggcaaagaagatggcagaggacatcatcttagattt</t>
  </si>
  <si>
    <t>tgcagaatcctatcaatccgtatggtaaggcaaagaagatggcagaggacatcatcttagattt</t>
  </si>
  <si>
    <t>tgcagaatcctcccctacggtcctgttccgttttttcggtggtgcgtgcactttttacgatttt</t>
  </si>
  <si>
    <t>tgcagaatcctcccctacggtcctgttccgttttttcggtggtgcgtgcactttttacgctttt</t>
  </si>
  <si>
    <t>tgcagaatcctgtggaaatggtttagaactcgggcaacggctcaacatcgtgatcgacgttgct</t>
  </si>
  <si>
    <t>tgcagaatcctgtggaaatggtttagaactcgtgcaacggctcaacatcgtgatcgacgttgct</t>
  </si>
  <si>
    <t>tgcagaatcgaaccagaacctgaacacgtcgaaacatgacaacgataaccaaataactctaacc</t>
  </si>
  <si>
    <t>tgcagaatcgaaccagaacctgagcacgtcgaaacatgacaacgataaccaaataactctaacc</t>
  </si>
  <si>
    <t>tgcagaatcgaaccagaacctgagcacgtcgaaacacgacaacgatgtccaaataaactctaac</t>
  </si>
  <si>
    <t>tgcagaatcgaaccagagcctgagcacgtcgaaacacgacaacgatgtccaaataaactctaac</t>
  </si>
  <si>
    <t>tgcagaatcgaaggtgctgtccctcatccatttcacctttttcgcatgcatggcagagtcctgc</t>
  </si>
  <si>
    <t>tgcagaatcgaaggtgctgtccctcatccgtttcacctttttcgcatgcatggcagagtcctgc</t>
  </si>
  <si>
    <t>tgcagaatcgaagtaggcgcgctcgtggtcctgcattagcaccgcacgcaggaatgacataaga</t>
  </si>
  <si>
    <t>tgcagaatcgaagtaggcgcgctcgtggtcctgcattagcacggcacgcaggaatgacataaga</t>
  </si>
  <si>
    <t>tgcagaatcgacacagcagaaacggagaccctcgacagcagaatcctgggcgacagacgacagc</t>
  </si>
  <si>
    <t>tgcagaatcgacacagcagaaacggagaccctcggcagcagaatcctgggcgacagacgacagc</t>
  </si>
  <si>
    <t>tgcagaatcgactagaaagtagaaacagaaagatttcagctgtaacagaaccaggggaagtttc</t>
  </si>
  <si>
    <t>tgcagaatcgactagaaagtagaaacagaaatatttcagctgtaacagaaccaggggaagtttc</t>
  </si>
  <si>
    <t>tgcagaatcgaggaggttgcctccagttgcgatgccattcgcttttatcagctatatgtataat</t>
  </si>
  <si>
    <t>tgcagaatcgaggaggttgcctccagttgcgatgccattcgcttttatcagctatatgtatgat</t>
  </si>
  <si>
    <t>tgcagaatcgatcaactgtatcacacccacagcttacaataatgtaccacctgcttaaactcgc</t>
  </si>
  <si>
    <t>tgcagaatcgatcaactgtatcgcacccacagcttacaataatgtaccacctgcttaaactcgc</t>
  </si>
  <si>
    <t>tgcagaatcgcatttacaacctgaataagtgtggagagcttatagataatgtgctatcaatcat</t>
  </si>
  <si>
    <t>tgcagaatcgcatttacaacgtgaataagtgtggagagcttatagataatgtgctatcaatcat</t>
  </si>
  <si>
    <t>tgcagaatcgccgcccgcctcctgttcgatgaaatgcctccgagaagcaacaacaagaaaccca</t>
  </si>
  <si>
    <t>tgcagaatcgccgcccgcctcctgttcgatgaaatgcctccgagaagcaacaacaagaaactca</t>
  </si>
  <si>
    <t>tgcagaatcggatgatgctacactagcagcagtgccatcgcccaatgcatgaatggatggtcta</t>
  </si>
  <si>
    <t>tgcagaattggatgatgctacactagcagcagtgccatcgcccaatgcatgaatggatggtcta</t>
  </si>
  <si>
    <t>tgcagaatcggcgaacaattaggcagatgcatcagccgcaccagtcacggaaaccagaaccagc</t>
  </si>
  <si>
    <t>tgcagaatcggcgaacaatttggcagatgcatcagccgcaccagtcacggaaaccagaaccagc</t>
  </si>
  <si>
    <t>tgcagaatcgggagctttagttcttgtgctcaattgtagcttctgggagtctgagatcccagat</t>
  </si>
  <si>
    <t>tgcagaatcgggcgctttagttcttgtgctcaattgtagcttctgggagtctgagatcccagat</t>
  </si>
  <si>
    <t>tgcagaatcgggcacaaaaagtaatgcggcacgctgctttcatcctgaatagatgaagaagttg</t>
  </si>
  <si>
    <t>tgcagaatcgggcacaaaaagtaatgtggcacgctgctttcatcctgaatagatgaagaagttg</t>
  </si>
  <si>
    <t>tgcagaatcgggtcgggcgaatcgacgaaaatttgggagtctccgtggcgccctagagatggca</t>
  </si>
  <si>
    <t>tgcagaatcgggtcgggcgaatcgacgaaaatctgggagtctccgtggcgccctagagatggca</t>
  </si>
  <si>
    <t>tgcagaatcgtttgtgaaagtgccattttttggagctgtttcataccttacattggcagtttgt</t>
  </si>
  <si>
    <t>tgcagaatcgtttgtgaaagtgccattttttggagctgtttcgtaccttacattggcagtttgt</t>
  </si>
  <si>
    <t>tgcagaatctaacatatatataagctagagcgcggtagctgaaaagccagaatccttcccgtcc</t>
  </si>
  <si>
    <t>tgcagaatctaacatatatataagctagagcgcggtagctgaaaagctagaatccttcccgtcc</t>
  </si>
  <si>
    <t>tgcagaatctaagcttcactttcagggagctataagctttgcatgtgtctttcattgggccaac</t>
  </si>
  <si>
    <t>tgcagaatctgagcttcactttcagggagctataagctttgcatgtgtctttcattgggccaac</t>
  </si>
  <si>
    <t>tgcagaatctacaatgttccaaatacttggaccagtcgacaacaccgtacgtgttagatataat</t>
  </si>
  <si>
    <t>tgcagaatctacaatgttccaaatacttggaccagtcgacaacaccgtacgtgttggatataat</t>
  </si>
  <si>
    <t>tgcagaatctagcacttttttccgaagaagatttacacggcactggatcctcctctgcgagagt</t>
  </si>
  <si>
    <t>tgcagaatctagcacttttttccgaagaagatttgcacggcactggatcctcctctgcgagagt</t>
  </si>
  <si>
    <t>tgcagaatctaggctgagagagaaagaattatctaagaagcacgaaattaacaagagactggct</t>
  </si>
  <si>
    <t>tgcagaatctaggctgagggagaaagaattatctaagaagcacgaaattaacaagagactggct</t>
  </si>
  <si>
    <t>tgcagaatctcaggatccaaggtcagtgctgcacactgcatacacctctgtccatctttgtgga</t>
  </si>
  <si>
    <t>tgcagaatctcaggatccaaggtcagtgctgcacactgcatacacgtctgtccatctttgtgga</t>
  </si>
  <si>
    <t>tgcagaatctgacttgatagaagagcagatctatcaacaatattctgaggccgttggaactgca</t>
  </si>
  <si>
    <t>tgcagaatctgacttgatagaagagcagatctatcaacaatattctgaggctgttggaactgca</t>
  </si>
  <si>
    <t>tgcagaatctgaggttaattgaatttaagtcttttttgttgtgcttgttcaatattcaattaaa</t>
  </si>
  <si>
    <t>tgcagaatctgaggttaattgaatttaagtcttttttgttgtgcttgttcaatattcaatttaa</t>
  </si>
  <si>
    <t>tgcagaatctgatgtagccacatttgctcgaacccctcagacacctggcaatgagcacagacaa</t>
  </si>
  <si>
    <t>tgcagaatctgttgtagccacatttgctcgaacccctcagacacctggcaatgagcacagacaa</t>
  </si>
  <si>
    <t>tgcagaatctgcaagcagcaaacccttgtgactaattgttcagagtcataccaaaacgagtgcc</t>
  </si>
  <si>
    <t>tgcagaatctgcaagcagcaaacccttgtgactaattgttcagagtcataccgaaacgagtgcc</t>
  </si>
  <si>
    <t>tgcagaatctgctctcccttttggcatcaataatcaattggttccattcaggttgcacagttaa</t>
  </si>
  <si>
    <t>tgcagaatctgctctcccttttggcatcaataatcaattggttccattcaggttgtacagttaa</t>
  </si>
  <si>
    <t>tgcagaatctgctgctttgggtggcaactggcaaaggaataataacacgataattgtcactgaa</t>
  </si>
  <si>
    <t>tgcagaatctgctgctttgggtggcaattggcaaaggaataataacacgataattgtcactgaa</t>
  </si>
  <si>
    <t>tgcagaatctggcgaatcacttgcagaatcaactgcctaaacaatagagcactgaaaaaacaaa</t>
  </si>
  <si>
    <t>tgcagaatctggcgaatcgcttgcagaatcaactgcctaaacaatagagcactgaaaaaacaaa</t>
  </si>
  <si>
    <t>tgcagaatctgtcgatccccatcccgtggtgttgtgtggtactgtggtgtggtagctactagga</t>
  </si>
  <si>
    <t>tgcagaatctgtcgatccccatcccgtggtgtcgtgtggtactgtggtgtggtagctactagga</t>
  </si>
  <si>
    <t>tgcagaatctgttgagggatactccacagcacagcatcagatggaggaagaactgtaactgaat</t>
  </si>
  <si>
    <t>tgcagaatctgttgagggatactccacagcacatcatcagatggaggaagaactgtaactgaat</t>
  </si>
  <si>
    <t>tgcagaatcttacatcagctgcttaagtcgcttggtataagagagtgcgacacactcaacactc</t>
  </si>
  <si>
    <t>tgcagaatcttacatcagctgcttaagtcgcttggtataagagagtgcgccacactcaacactc</t>
  </si>
  <si>
    <t>tgcagaatcttcacaggaacagacacatactctcttttttttaatacttctcttccccaggcat</t>
  </si>
  <si>
    <t>tgcagaatcttcacaggaacagacacatactcttttttttttaatacttctcttccccaggcat</t>
  </si>
  <si>
    <t>tgcagaatcttgaattggagcagcccatggaaacctaaatcagcatttggtgcacgtctggcct</t>
  </si>
  <si>
    <t>tgcagaatcttgaattggagcagcccatggaaacctaaatctgcatttggtgcacgtctggcct</t>
  </si>
  <si>
    <t>tgcagaatgaaattcagaatagttgtaggatctgaacttcttgtgaatttcaaattattgcaag</t>
  </si>
  <si>
    <t>tgcagaatgaaattcataatagttgtaggatctgaacttcttgtgaatttcaaattattgcaag</t>
  </si>
  <si>
    <t>tgcagaatgaaccactgactcacaggccatgtactagtgggaagagcacattccaagccactgt</t>
  </si>
  <si>
    <t>tgcagaatgaaccactgactcacaggccatgtactagtgggaagagcacattccaagccgctgt</t>
  </si>
  <si>
    <t>tgcagaatgaactcgagcatcatgccatgagtgcggcatgtcttcgcttctgtgtcgttgccga</t>
  </si>
  <si>
    <t>tgcagaatgaactcgagcatcatgccatgagtgcggcatgtctttgcttctgtgtcgttgccga</t>
  </si>
  <si>
    <t>tgcagaatgaagagtggaaggaggtggacctacagaaaaaagaggactgtgatgagggaggaga</t>
  </si>
  <si>
    <t>tgcagaatgaagagtggaaggaggtggatctacagaaaaaagaggactgtgatgagggaggaga</t>
  </si>
  <si>
    <t>tgcagaatgaagtacaaacataaagactacaaagggctaaaggtttgcaggagagcctccgaaa</t>
  </si>
  <si>
    <t>tgcagaatgaagtacaaacataaagactacaaagggctaaaggtttgtaggagagcctccgaaa</t>
  </si>
  <si>
    <t>tgcagaatgaatccactatccaagagtataatctgggatccaaacagaactgattatcactatt</t>
  </si>
  <si>
    <t>tgcagaatgaatccactatccaagagtataatctgggatccatacagaactgattatcactatt</t>
  </si>
  <si>
    <t>tgcagaatgaccatcagctcatgcaatcaggcctcctccctaaagcaaggcgcaaccgtgttgc</t>
  </si>
  <si>
    <t>tgcagaatgaccatcagctcatgcaatcaggcctcctccctaaagcaaggcgcagccgtgttgc</t>
  </si>
  <si>
    <t>tgcagaatgacgagcagggccgtcgaaccaaggcctgcaacagatgccgccaccatccagacat</t>
  </si>
  <si>
    <t>tgcagaatgacgagcagggccgtcgaaccgaggcctgcaacagatgccgccaccatccagacat</t>
  </si>
  <si>
    <t>tgcagaatgagaagtcagcaacttctgatgtgaaatctatgctgccaaagttctcagagatcaa</t>
  </si>
  <si>
    <t>tgcagaatgagaagtcagcaacttctgatgtgaaatctgtgctgccaaagttctcagagatcaa</t>
  </si>
  <si>
    <t>tgcagaatgagtagcttggaatcacaaatgagaaactaatgtctctctagaacctatgaaagga</t>
  </si>
  <si>
    <t>tgcagaatgagtagcttggaatcacaattgagaaactaatgtctctctagaacctatgaaagga</t>
  </si>
  <si>
    <t>tgcagaatgagtctctcgagatcccgcggggctccgacacactgtcagggacggcatcgggtgg</t>
  </si>
  <si>
    <t>tgcagaatgagtctctcgagatcctgcggggctccgacacactgtcagggacggcatcgggtgg</t>
  </si>
  <si>
    <t>tgcagaatgagtctctcgagatcctgcggggctccgacacactcagggacggcatcgggtggct</t>
  </si>
  <si>
    <t>tgcagaattagtctctcgagatcctgcggggctccgacacactcagggacggcatcgggtggct</t>
  </si>
  <si>
    <t>tgcagaatgatcatatgttgaagacgcatgatttcaacagcagcaagatgttcagacgtctggg</t>
  </si>
  <si>
    <t>tgcagaatgatgatatgttgaagacgcatgatttcaacagcagcaagatgttcagacgtctggg</t>
  </si>
  <si>
    <t>tgcagaatgatgagtatatatatacgtgcattgtttcgtcgatctgcaaacagcaacctcgatc</t>
  </si>
  <si>
    <t>tgcagaatgatgagtatatatatatgtgcattgtttcgtcgatctgcaaacagcaacctcgatc</t>
  </si>
  <si>
    <t>tgcagaatgatgtagtctgtggtttcctcggcagcaccacagatctcacaacattgattatcca</t>
  </si>
  <si>
    <t>tgcagaatgatgtggtctgtggtttcctcggcagcaccacagatctcacaacattgattatcca</t>
  </si>
  <si>
    <t>tgcagaatgatgtgccataccgatgtgtgggccatcatctcctgtgcataccattcctccgcag</t>
  </si>
  <si>
    <t>tgcagaatgatgtgccataccgatgtgtgggccatcatctcctgtgcatgccattcctccgcag</t>
  </si>
  <si>
    <t>tgcagaatgattcattaaccaatccaaaacaatgggtttaagctattattagattgtctcgcct</t>
  </si>
  <si>
    <t>tgcagaatgattcattagccaatccaaaacaatgggtttaagctattattagattgtctcgcct</t>
  </si>
  <si>
    <t>tgcagaatgattggtgccgcacgccacaccacagccgtctcacctgatcgagcctcgcctcgcg</t>
  </si>
  <si>
    <t>tgcagaatgattggtgccgcacgccataccacagccgtctcacctgatcgagcctcgcctcgcg</t>
  </si>
  <si>
    <t>tgcagaatgattggtgccgcacgccacaccacagccgtctcacctgatcgagcctcgcgctcgc</t>
  </si>
  <si>
    <t>tgcagaatgattggtgccgcacgccacaccacatccgtctcacctgatcgagcctcgcgctcgc</t>
  </si>
  <si>
    <t>tgcagaatgatttttgatgacttggaagagtccactttacagaaggattctccaacgtttttga</t>
  </si>
  <si>
    <t>tgcagaatgatttttgatgacttggaagagtccactttacagaaggattctccaaggtttttga</t>
  </si>
  <si>
    <t>tgcagaatgcaacatgcaactcagcaattggattaactttcatcagccaagtaaagaactgaat</t>
  </si>
  <si>
    <t>tgcagaatgcaacatgcaacttagcaattggattaactttcatcagccaagtaaagaactgaat</t>
  </si>
  <si>
    <t>tgcagaatgcaaccgctcaagagatgcccctaggatgttcgatgaaatgcatgttcgagcgctg</t>
  </si>
  <si>
    <t>tgcagaatgcaactgctcaagagatgcccctaggatgttcgatgaaatgcatgttcgagcgctg</t>
  </si>
  <si>
    <t>tgcagaatgcaccttcttgcagctgcaccactgacgaaatgctcacctggtcgtcgtccttgcg</t>
  </si>
  <si>
    <t>tgcagaatgcaccttcttgcagctgcaccactgacgaaatgctcacttggtcgtcgtccttgcg</t>
  </si>
  <si>
    <t>tgcagaatgcagactcataagcatatatataaacacggcacatgcacttcaatttgctccctca</t>
  </si>
  <si>
    <t>tgcagagtgcagactcataagcatatatataaacacggcacatgcacttcaatttgctccctca</t>
  </si>
  <si>
    <t>tgcagaatgcaggcttgcacgcacgtgccagaccagaccccagcctacactagtgactagcctt</t>
  </si>
  <si>
    <t>tgcagaatgcaggcttgcacgcacgtgccagaccagaccccagcctacactggtgactagcctt</t>
  </si>
  <si>
    <t>tgcagaatgcatagcatggaatgcactgctgctcctggtggtgtgctatgctatagtgacctgc</t>
  </si>
  <si>
    <t>tgcagaatgcatggcatggaatgcactgctgctcctggtggtgtgctatgctatagtgacctgc</t>
  </si>
  <si>
    <t>tgcagaatgccgtcgccagttggacgaagaatgtttcagtagatatagctgcacctgacaagtg</t>
  </si>
  <si>
    <t>tgcagaatgccgtcgccagttggatgaagaatgtttcagtagatatagctgcacctgacaagtg</t>
  </si>
  <si>
    <t>tgcagaatgcctatacatcgtcattctgactggcatagtagtacagtttacgtacgtgcacggt</t>
  </si>
  <si>
    <t>tgcagaatgtctatacatcgtcattctgactggcatagtagtacagtttacgtacgtgcacggt</t>
  </si>
  <si>
    <t>tgcagaatgcgtgacggccgaagtgacacgagcgagacaggaacgaagtgacagcgcgctcgtg</t>
  </si>
  <si>
    <t>tgcagaatgcgtgacggccgaagtgacacgagcgagacaggaacgaggtgacagcgcgctcgtg</t>
  </si>
  <si>
    <t>tgcagaatgctcatctaacacttcatgcatgcatatatattttcctctgtctcgtctctcccaa</t>
  </si>
  <si>
    <t>tgcagcatgctcatctaacacttcatgcatgcatatatattttcctctgtctcgtctctcccaa</t>
  </si>
  <si>
    <t>tgcagaatgctcggcaatcccaacataaccaaccccaactcccatcttgatccccacaatcctc</t>
  </si>
  <si>
    <t>tgcagaatgctcggcaatcccaacataaccaactccaactcccatcttgatccccacaatcctc</t>
  </si>
  <si>
    <t>tgcagaatgcttgtatatgtacttactgaccaccgacgcatctttgcttacgtggagagtttca</t>
  </si>
  <si>
    <t>tgcagaatgcttgtatatgtacttactgaccaccgacgcatctttgcttatgtggagagtttca</t>
  </si>
  <si>
    <t>tgcagaatggaacaaggccgaaaacgcttcgggatagggaagggaaagagcccatcggtgcggt</t>
  </si>
  <si>
    <t>tgcagaatggaacaaggccgaaaatgcttcgggatagggaagggaaagagcccatcggtgcggt</t>
  </si>
  <si>
    <t>tgcagaatggagtgcttattctgagcatctgttatgctcacgacagattggtgtttgattcccg</t>
  </si>
  <si>
    <t>tgcagaatggagtgcttattctgagcatctgttatgctcatgacagattggtgtttgattcccg</t>
  </si>
  <si>
    <t>tgcagaatggatatgtgaaaagacaagtaggaacatttaacaataattgagcacaaacaaacat</t>
  </si>
  <si>
    <t>tgcagaatggatatgtgaaaagccaagtaggaacatttaacaataattgagcacaaacaaacat</t>
  </si>
  <si>
    <t>tgcagaatggccgaatatggggggccacaccttgtcgtctgcccccctttcacctgcactggtt</t>
  </si>
  <si>
    <t>tgcagaatggccgaatatggggggccacaccttgtcgtctgcccccctttcacctgcattggtt</t>
  </si>
  <si>
    <t>tgcagaatggcttacatggacttcaaggatcaggattcagtgtcaaaagccattgagctcagtg</t>
  </si>
  <si>
    <t>tgcagaatggcttacatggacttcaaggatcaggattcagtgtccaaagccattgagctcagtg</t>
  </si>
  <si>
    <t>tgcagaatgggccttgcagggtaaccgttctgctcacatgcttgatttgttgtagtggacttct</t>
  </si>
  <si>
    <t>tgcagaatgggccttgcagggtaaccgttctgctcacatgcttgatttgttgtagtgggcttct</t>
  </si>
  <si>
    <t>tgcagaatgggccttgcagggtaacctctctgctcacacacttcgttgcagtggctagtaggtc</t>
  </si>
  <si>
    <t>tgcagaatgggccttgcagggtaacctctctgctcacacactttgttgcagtggctagtaggtc</t>
  </si>
  <si>
    <t>tgcagaatggtgtgaaggtcaccagtgtggaggtcgctggtgacacggacctcgacaggagcag</t>
  </si>
  <si>
    <t>tgcagagtggtgtgaaggtcaccagtgtggaggtcgctggtgacacggacctcgacaggagcag</t>
  </si>
  <si>
    <t>tgcagaatgtaactaagcacaaactttgtcctaaaaacactcgtaagtcaaacaaaccattttg</t>
  </si>
  <si>
    <t>tgcagaatgtaacttagcacaaactttgtcctaaaaacactcgtaagtcaaacaaaccattttg</t>
  </si>
  <si>
    <t>tgcagaatgtaattttccgatccgcacactcacaattcaaatgcaatttgtcaacctaagccag</t>
  </si>
  <si>
    <t>tgcagaatgtaatttttcgatccgcacactcacaattcaaatgcaatttgtcaacctaagccag</t>
  </si>
  <si>
    <t>tgcagaatgtacctttggacctgtactccctaattgcagcatcttactgctaataataaaagta</t>
  </si>
  <si>
    <t>tgcagaatgtacctttggacctgtactccctaattgcagcatcttactgctaataataaaagtg</t>
  </si>
  <si>
    <t>tgcagaatgtagattcagctgctgccagttccaaatcaatcttgcaaccccatggcagatcata</t>
  </si>
  <si>
    <t>tgcagaatgtagattcagctgctgccagttccaaatcaatcttgcaaccccatggcagatctta</t>
  </si>
  <si>
    <t>tgcagaatgtatagctttgtgtctttgacatattttcactgacactgttctgttcatgtcatca</t>
  </si>
  <si>
    <t>tgcagaatgtatagctttgtgtctttgacatattttcactgacattgttctgttcatgtcatca</t>
  </si>
  <si>
    <t>tgcagaatgtatattcagctgctgccagttccaaatcaatctcaacaaccccatggcagatcgt</t>
  </si>
  <si>
    <t>tgcagaatgtatattcagctgctgccagttccaaatcaatctcaacaaccccatggcatatcgt</t>
  </si>
  <si>
    <t>tgcagaatgtccatcagcaaatatagctcttcgcatgttcccatcattcagtggagggagatga</t>
  </si>
  <si>
    <t>tgcagaatgtccatcagcaaatatagctcttcgtatgttcccatcattcagtggagggagatga</t>
  </si>
  <si>
    <t>tgcagaatgtgctgccgtatcatcctagcaaagatcgcgtcgcaatttgaccgcacccctccga</t>
  </si>
  <si>
    <t>tgcagaatgtgctgccgtatcgtcctagcaaagatcgcgtcgcaatttgaccgcacccctccga</t>
  </si>
  <si>
    <t>tgcagaatgttagaacttggtagttgtacacaagagcaaggaactgtagtcctctcggctctcg</t>
  </si>
  <si>
    <t>tgcagaatgttagaacttggtagttgtacacaagagcaaggaactgtagtcctctcggctgtcg</t>
  </si>
  <si>
    <t>tgcagaatgttatagagatgcacaattacctgacaagcgtgtatgaagaaggtgatgcaaggtc</t>
  </si>
  <si>
    <t>tgcagaatgttatagagatgcacaattacctgaccagcgtgtatgaagaaggtgatgcaaggtc</t>
  </si>
  <si>
    <t>tgcagaatgttcttgcggcacagggccgttttgcattgtatgcgatccttggtcagaacccagc</t>
  </si>
  <si>
    <t>tgcagaatgttcttgcggcacagggccgttttgcattgtatgcgatccttggtcagaacgcagc</t>
  </si>
  <si>
    <t>tgcagaatgttgcttatgagaaaatgcaatgataattgcaggtaaaggtttgcggcagcacggc</t>
  </si>
  <si>
    <t>tgcagaatgttgcttatgagaaaatgtaatgataattgcaggtaaaggtttgcggcagcacggc</t>
  </si>
  <si>
    <t>tgcagaatgtttggcagagttcatagacaaccaacgaaacaacctgacacatttcccccagacc</t>
  </si>
  <si>
    <t>tgcagaatgtttggcagagtttatagacaaccaacgaaacaacctgacacatttcccccagacc</t>
  </si>
  <si>
    <t>tgcagaatgttttctgaaaacactatagatttcaaacattaagatgtggatagagcggtctcag</t>
  </si>
  <si>
    <t>tgcagcatgttttctgaaaacactatagatttcaaacattaagatgtggatagagcggtctcag</t>
  </si>
  <si>
    <t>tgcagaattaaatgtcctgtgctcttgtactgttatccagttggggcatcaattgactacgtca</t>
  </si>
  <si>
    <t>tgcagaattaaatgtcctgtgctcttgtactgttatccagttggggcatcaattgactccgtca</t>
  </si>
  <si>
    <t>tgcagaattacagagacaatgcatacagagccgactgaaccgtggtcccaaatgtccgctcgta</t>
  </si>
  <si>
    <t>tgcagaattacagagacaatgcatgcagagccgactgaaccgtggtcccaaatgtccgctcgta</t>
  </si>
  <si>
    <t>tgcagaattaccaaaacgcatgcataagatcacccgtaataacatgaaaaaatcctgtaagtgg</t>
  </si>
  <si>
    <t>tgcagaattaccaaaacgcatgcataagatcacccgtaataacatgacaaaatcctgtaagtgg</t>
  </si>
  <si>
    <t>tgcagaattagagagcaaccattacagcctctcatgttttgcactttagtatgaaggtccgctc</t>
  </si>
  <si>
    <t>tgcagaattagagagcaaccattacagcctctcatgttttgcactttagtatgaaggttcgctc</t>
  </si>
  <si>
    <t>tgcagaattagtattttgtagcataaaataatttgattttgcagaaaacattaagactcaatta</t>
  </si>
  <si>
    <t>tgcagcattagtattttgtagcataaaataatttgattttgcagaaaacattaagactcaatta</t>
  </si>
  <si>
    <t>tgcagaattatacgcacggcaaggatatatcgactcatcgaggcccaaacgtacgtaagcccaa</t>
  </si>
  <si>
    <t>tgcagaattatacgcacggcatggatatatcgactcatcgaggcccaaacgtacgtaagcccaa</t>
  </si>
  <si>
    <t>tgcagaattatgatgaaaagctcagcatgtccgagattatctttgatcacctagaactttgggt</t>
  </si>
  <si>
    <t>tgcagaattatgatgaaaagctcagcgtgtccgagattatctttgatcacctagaactttgggt</t>
  </si>
  <si>
    <t>tgcagaattattgcatgcatcgataattccatatgaacgcgctcgcctccgtcgtcctcgacat</t>
  </si>
  <si>
    <t>tgcagaattattgcatgcatcgataattccgtatgaacgcgctcgcctccgtcgtcctcgacat</t>
  </si>
  <si>
    <t>tgcagaattattggcagtgccaacacgacgcaccattggtgccgagcacatgtggtaccatgca</t>
  </si>
  <si>
    <t>tgcagaattattggcagtgccaacacgactcaccattggtgccgagcacatgtggtaccatgca</t>
  </si>
  <si>
    <t>tgcagaattattggggaaagaaaagcaacggttgttttgcagtctgcacaagagaagaagctga</t>
  </si>
  <si>
    <t>tgcagaattattggggaaagaaaagcaacggttgttttgcagtctgcacatgagaagaagctga</t>
  </si>
  <si>
    <t>tgcagaattcacgtaacagaagggaatttaacccagttgacatgccctgatacaacctgccgca</t>
  </si>
  <si>
    <t>tgcagaattcacgtaacagaagggaatttaacccagttgacatgccctgatacaacttgccgca</t>
  </si>
  <si>
    <t>tgcagaattcagaaacaagcggaaaagtgtcggtcggtcagtcggtgggtcatgtaaccaccac</t>
  </si>
  <si>
    <t>tgcagaattgagaaacaagcggaaaagtgtcggtcggtcagtcggtgggtcatgtaaccaccac</t>
  </si>
  <si>
    <t>tgcagaattcagactgacaacagcacctgttgattcaacctggtacatagaatcaggtgatgta</t>
  </si>
  <si>
    <t>tgcagagttcagactgacaacagcacctgttgattcaacctggtacatagaatcaggtgatgta</t>
  </si>
  <si>
    <t>tgcagaattcagcagccgtccttgcacatgcacttgcacgacgaggaatgtcgaattgtcaatg</t>
  </si>
  <si>
    <t>tgcagaattcagcagccgtccttgcacatgcgcttgcacgacgaggaatgtcgaattgtcaatg</t>
  </si>
  <si>
    <t>tgcagaattcatggctttatctgcactcatgttgttaggtccatccaatattctctctgcactg</t>
  </si>
  <si>
    <t>tgcagaattcatggctttatctgcattcatgttgttaggtccatccaatattctctctgcactg</t>
  </si>
  <si>
    <t>tgcagaattcgacatcagaccagcaggcttcgtccataacctcgttctggggccagccagggtt</t>
  </si>
  <si>
    <t>tgcagaattcgacatcagaccagcaggcttcgtccatgacctcgttctggggccagccagggtt</t>
  </si>
  <si>
    <t>tgcagaattcggacttctaatgacaaatatattttatgcaacttgccactagtcaatcacactg</t>
  </si>
  <si>
    <t>tgcagaattcggacttttaatgacaaatatattttatgcaacttgccactagtcaatcacactg</t>
  </si>
  <si>
    <t>tgcagaattctgttgaaagtgcatttcctgtcctgctgcttcccaagcgtgcactgcacatctt</t>
  </si>
  <si>
    <t>tgcagaattctgttgaaagtgcatttcctgtccttctgcttcccaagcgtgcactgcacatctt</t>
  </si>
  <si>
    <t>tgcagaattctgtttggtgaggatgcaaagatttccatggtgcagttgaaatagatgtaatgtc</t>
  </si>
  <si>
    <t>tgcagaattctgtttggtgagggtgcaaagatttccatggtgcagttgaaatagatgtaatgtc</t>
  </si>
  <si>
    <t>tgcagaattcttgcgcagagagaatctgggtttttacagagcctccaaccttgtttagcaagca</t>
  </si>
  <si>
    <t>tgcagaatttttgcgcagagagaatctgggtttttacagagcctccaaccttgtttagcaagca</t>
  </si>
  <si>
    <t>tgcagaattctttatctgaccagcaattctcatctttgatcttgtctttgggccaatctttcgg</t>
  </si>
  <si>
    <t>tgcagaattctttatctgaccagcaattctcatctttgatcttgtctttgggccaatttttcgg</t>
  </si>
  <si>
    <t>tgcagaattctttgtctgaccagcagctctcatctcggatcttaccttcacgccaatctttcgg</t>
  </si>
  <si>
    <t>tgcagaattctttgtctgaccagcagctctcatctcggatcttaccttcaggccaatctttcgg</t>
  </si>
  <si>
    <t>tgcagaattctttttggttaacaacagacggagacccgttctgatgatgcctgatgaaacatgc</t>
  </si>
  <si>
    <t>tgcagaattctttttggttaacaacggacggagacccgttctgatgatgcctgatgaaacatgc</t>
  </si>
  <si>
    <t>tgcagaattgaaaacatatatatctgtcattagagagaggtactcacttggaggtcgaggcact</t>
  </si>
  <si>
    <t>tgcagaattgaaaacatatatatctgttattagagagaggtactcacttggaggtcgaggcact</t>
  </si>
  <si>
    <t>tgcagaattgaaacaaaccaaacaatcaggacctgcgctgaagggcaggcaaataatccccaga</t>
  </si>
  <si>
    <t>tgcagaattgaaacaaaccaaacaatcaggacctgcgctgaagggcaggcaaataatcctcaga</t>
  </si>
  <si>
    <t>tgcagaattgaaacaaaccagacaatcaggaccagcgcagaagggcaggcaatcaatccccaga</t>
  </si>
  <si>
    <t>tgcagaattgaaacaaaccagacaatcaggacctgcgcagaagggcaggcaatcaatccccaga</t>
  </si>
  <si>
    <t>tgcagaattgaagaacaagccaaagtgcacagtgcgccgcctcagctcctggcatgcatgcacg</t>
  </si>
  <si>
    <t>tgcagaattgaagaacaagccaaagtgcacagtgcgccgcctcagctcctggcatgcatgcgcg</t>
  </si>
  <si>
    <t>tgcagaattgactgaagaagtgaatatgtgcaaaggacttgggggccgtccaagctgagatcag</t>
  </si>
  <si>
    <t>tgcagaattgactgaagaagtgaatatgtgcaaaggagttgggggccgtccaagctgagatcag</t>
  </si>
  <si>
    <t>tgcagaattgcatacgtgtaaatagcaatataaaaaaactctgccatcttgagtatccaggttt</t>
  </si>
  <si>
    <t>tgcagaattgcatacgtgtaaatagcaatataaaaaaactctgccatcttgagtatctaggttt</t>
  </si>
  <si>
    <t>tgcagaattgcgctaactaaattcgactggctatggtacttatagggtacttctctcactataa</t>
  </si>
  <si>
    <t>tgcagaattgcgctaactaaattcgactggctatggtatttatagggtacttctctcactataa</t>
  </si>
  <si>
    <t>tgcagaattgctcccttccctgtgcatgtctgtttgcggccaggggctcagcttttgtctcttg</t>
  </si>
  <si>
    <t>tgcagaattgctcccttccctgtgcctgtctgtttgcggccaggggctcagcttttgtctcttg</t>
  </si>
  <si>
    <t>tgcagaattggacatcactgccaacctcatcactgccaaattttaaaaaaccgacagcgatagc</t>
  </si>
  <si>
    <t>tgcagaattggacatcactgccaacctcatcactgccaaattttaaaaaaccgacagcgctagc</t>
  </si>
  <si>
    <t>tgcagaattggcaaacgctcacaaatttatcagttcggcgctccaggttagtttctttcatctg</t>
  </si>
  <si>
    <t>tgcagaattggcaaacgctcacaaatttattagttcggcgctccaggttagtttctttcatctg</t>
  </si>
  <si>
    <t>tgcagaattggcaaatgctcacaaatttatcagttcagcactccaggttagtttctttcatctg</t>
  </si>
  <si>
    <t>tgcagaattggcaaatgctcacaaatttatcagttcggcactccaggttagtttctttcatctg</t>
  </si>
  <si>
    <t>tgcagaattggcagtcaaccagatggcaatttctgtggaaagcgagagagatcgtcgatccaca</t>
  </si>
  <si>
    <t>tgcagaattggcagtcaatcagatggcaatttctgtggaaagcgagagagatcgtcgatccaca</t>
  </si>
  <si>
    <t>tgcagaattggcttagatggcctgccttgtttcccaaaacatacacctggtcaaacaccaaccg</t>
  </si>
  <si>
    <t>tgcagaattggcttagatggcctgccttgtttccccaaacatacacctggtcaaacaccaaccg</t>
  </si>
  <si>
    <t>tgcagaattgggaactagaaaggaaggcagccatggcgtaggtgcaactggccatggcctagga</t>
  </si>
  <si>
    <t>tgcagaattgggaactagaaaggcaggcagccatggcgtaggtgcaactggccatggcctagga</t>
  </si>
  <si>
    <t>tgcagaattgggcgagctccttggcgaagttgtcattggggtggatggtgcggtcgctgaagga</t>
  </si>
  <si>
    <t>tgcagaattgggcgagctccttggcgaagttgtcgttggggtggatggtgcggtcgctgaagga</t>
  </si>
  <si>
    <t>tgcagaattggggcctcttcctggtaataataaattaaagctctcttttcctcttgtttccaca</t>
  </si>
  <si>
    <t>tgcagaattggggcctcttcctggtaataataaattaaagctctcttttcttcttgtttccaca</t>
  </si>
  <si>
    <t>tgcagaattgtatgtattccacatgcatggaatgtgggatccatccatccaactcactcattca</t>
  </si>
  <si>
    <t>tgcagaattgtatgtattccacatgcatggaacgtgggatccatccatccaactcactcattca</t>
  </si>
  <si>
    <t>tgcagaattgtcccctcctagctccgtcttctgttctctactattcattcattctgctaaatga</t>
  </si>
  <si>
    <t>tgcagaattgtcccctcttagctccgtcttctgttctctactattcattcattctgctaaatga</t>
  </si>
  <si>
    <t>tgcagaattgttaagcttttgacatgttacatgactgtacgtggagcttattgcgttatgggct</t>
  </si>
  <si>
    <t>tgcagaattgttaagcttttggcatgttacatgactgtacgtggagcttattgcgttatgggct</t>
  </si>
  <si>
    <t>tgcagaatttacattggcaccgtactgcaagagtagttcaaccatgcccagatccgcaacacga</t>
  </si>
  <si>
    <t>tgcagaatttacattggcaccgtactgcaagagtagttcaaccatgcccagatccgcagcacga</t>
  </si>
  <si>
    <t>tgcagaatttagaaagaataagacagtagcttcaagtattggaacttctccatcaggcatcagt</t>
  </si>
  <si>
    <t>tgcagaatttagaaagaataagacggtagcttcaagtattggaacttctccatcaggcatcagt</t>
  </si>
  <si>
    <t>tgcagaatttagcatttactaagacagggttgggaagcagaattcttgtgtgcatgaacttgta</t>
  </si>
  <si>
    <t>tgcagaatttagcatttgctaagacagggttgggaagcagaattcttgtgtgcatgaacttgta</t>
  </si>
  <si>
    <t>tgcagaatttatggatacttgtatattccaaaaaaattatggagatgtggatgtgcaatcgctc</t>
  </si>
  <si>
    <t>tgcagaatttatggatacttgtatattccaaaaaatttatggagatgtggatgtgcaatcgctc</t>
  </si>
  <si>
    <t>tgcagaatttattgcttaaggagaaggagttgatttttgggtccaaacctagtcctaaaaagac</t>
  </si>
  <si>
    <t>tgcagagtttattgcttaaggagaaggagttgatttttgggtccaaacctagtcctaaaaagac</t>
  </si>
  <si>
    <t>tgcagaatttcgctttcaaatccccgccgccacaggcaaggctaatagtcggtcgacgccaaat</t>
  </si>
  <si>
    <t>tgcagaatttcgctttcaaatccccgccgccacaggcaaggctaatagtcggtcgacgcccaat</t>
  </si>
  <si>
    <t>tgcagaatttcgctttcaaatccccgccgccacaggcaaggctaatattcgatcgacgccaaac</t>
  </si>
  <si>
    <t>tgcagaatttcgctttcaaatccccgccgccacaggcaaggctaatattcggtcgacgccaaac</t>
  </si>
  <si>
    <t>tgcagaatttctctttcaacactctaccatgtatgtatatatccagtagcatacgcttcatctg</t>
  </si>
  <si>
    <t>tgcagaatttctctttcaacactctaccatgtatgtatatatccagtagcatacgctttatctg</t>
  </si>
  <si>
    <t>tgcagaatttcttccgtcacctcgtcgccatcctctagcttagtggccgcgggcatatccgcac</t>
  </si>
  <si>
    <t>tgcagaatttcttccgtcacctcgtcgccatcctctagcttagtggccgcgggcatatccgcgc</t>
  </si>
  <si>
    <t>tgcagaatttgactgttaaatatgtttgcctgaaaaccatgctactgtggaagggataagagag</t>
  </si>
  <si>
    <t>tgcagaatttgactgttaaatatgtttgcctgaaaaccatgctactgtggaagggataggagag</t>
  </si>
  <si>
    <t>tgcagaatttgcgagatgttatttctttgcagaatgcaccgagcaaaacgtaaagttcactacg</t>
  </si>
  <si>
    <t>tgcagaatttgcgagatgttatttctttgcagaatgcaccgagcacaacgtaaagttcactacg</t>
  </si>
  <si>
    <t>tgcagaatttgcgagatgttgtcatttggtggacctttgcagaatacaccgagtccgagactga</t>
  </si>
  <si>
    <t>tgcagaatttgcgagatgttgtcatttggtggacctttgcagaatacaccgagtctgagactga</t>
  </si>
  <si>
    <t>tgcagaatttggttagcttgggggagaatgctccttgaaccctgttgaggaagttgaatcgaat</t>
  </si>
  <si>
    <t>tgcagaatttggttagcttgggggagaatgctccttgaaccctgttggggaagttgaatcgaat</t>
  </si>
  <si>
    <t>tgcagaatttgtttaagtacgagtagagtcaccaactcgaagcaccactagtgtcctgagttag</t>
  </si>
  <si>
    <t>tgcagaatttgtttaagtacgagtagagtcaccaactcgaagcaccactagtgtgctgagttag</t>
  </si>
  <si>
    <t>tgcagaattttcaagaaaactaattcaacagcacagagagctctctcacactcctgggtatctc</t>
  </si>
  <si>
    <t>tgcaggattttcaagaaaactaattcaacagcacagagagctctctcacactcctgggtatctc</t>
  </si>
  <si>
    <t>tgcagacaaaagaaatgaaacactagttgttagagtcaacactaacacaagcaacaacgcccat</t>
  </si>
  <si>
    <t>tgcagacaagagaaatgaaacactagttgttagagtcaacactaacacaagcaacaacgcccat</t>
  </si>
  <si>
    <t>tgcagacaaacaactggagagaaaggtggggtatttggtcagacaaatgattgaactagggtgt</t>
  </si>
  <si>
    <t>tgcagacaaacaactggagagaaaggtggggtatttggtcagacaaatgattgcactagggtgt</t>
  </si>
  <si>
    <t>tgcagacaaacaatgatactttgcttagtgacgcattagcagaaagctgaataatactctcttc</t>
  </si>
  <si>
    <t>tgcagacaaacaatgatactttgcttagtgacgcattagcggaaagctgaataatactctcttc</t>
  </si>
  <si>
    <t>tgcagacaaactactacggcacaaagcatgtgatcgaagccttgctgcctctgctgaaaccctc</t>
  </si>
  <si>
    <t>tgcagacaaactactacggcacaaagcatgtgatcgaagccttgctgcctctgctgaaagcctc</t>
  </si>
  <si>
    <t>tgcagacaaactactacggcacgaagcatgtgatcgaagcgttactgcctctgctccaagcatc</t>
  </si>
  <si>
    <t>tgcagacaaactactacggcacgaagcgtgtgatcgaagcgttactgcctctgctccaagcatc</t>
  </si>
  <si>
    <t>tgcagacaaactactatggcacgaagcatgtgatcgaagcgttactgcctctactgcaagcctc</t>
  </si>
  <si>
    <t>tgcagacaaactactatggcacgaagcatgtgatcgaagcgttacttcctctactgcaagcctc</t>
  </si>
  <si>
    <t>tgcagacaaactccaccatcttccacttggagggcttcgacgccgacttgttcttcgcccgcct</t>
  </si>
  <si>
    <t>tgcagacaaactccaccatcttccactttgagggcttcgacgccgacttgttcttcgcccgcct</t>
  </si>
  <si>
    <t>tgcagacaaagaaactctaactaaatccagaaaggaaaacagatgcgtggtgattatgataagc</t>
  </si>
  <si>
    <t>tgcagacaaggaaactctaactaaatccagaaaggaaaacagatgcgtggtgattatgataagc</t>
  </si>
  <si>
    <t>tgcagacaaagaaaggcctactaatgtgtgatgctcatcacgcgcgggagcacataataaccca</t>
  </si>
  <si>
    <t>tgcagacaaagaaaggcctactaatgtgtgctgctcatcacgcgcgggagcacataataaccca</t>
  </si>
  <si>
    <t>tgcagacaaagaccgaagatattggtgtcgtgcagtgctagctcttgctaggcgatccatgatc</t>
  </si>
  <si>
    <t>tgcagacaaagaccgaagatattggtgtcgtgcagttctagctcttgctaggcgatccatgatc</t>
  </si>
  <si>
    <t>tgcagacaaaggcttggctgaagatggcgaggaattggagaaaggcaccagcttgggcaacggt</t>
  </si>
  <si>
    <t>tgcagccaaaggcttggctgaagatggcgaggaattggagaaaggcaccagcttgggcaacggt</t>
  </si>
  <si>
    <t>tgcagacaaagggaaaacgttacccactgctgctgcatcgatcagttggtgcaagaaatgcgag</t>
  </si>
  <si>
    <t>tgcagacaaagggaaaacgttacccactgctgctgcatcgatcagttggtgcaagcaatgcgag</t>
  </si>
  <si>
    <t>tgcagacaaagtgaaaagggttcagaaatcaggtaagcctcctgtgcgttcctatcaaaaaaag</t>
  </si>
  <si>
    <t>tgcagacaaagtgaaaagggttcagaaatcaggtaagcctcctgtgcgttcctatcaaaacaag</t>
  </si>
  <si>
    <t>tgcagacaaatacgggctggacaccctcaaacagacgtgcgaggagatactatgtgctagcgtc</t>
  </si>
  <si>
    <t>tgcagacaaatacgggctggacaccctcaagcagacgtgcgaggagatactatgtgctagcgtc</t>
  </si>
  <si>
    <t>tgcagacaaatagctagcatccaccttttctataccttgtagcctcaggctccttagttgatat</t>
  </si>
  <si>
    <t>tgcagacaaatagctagcatccaccttttctataccttgtagcctcaggctccttagttgattt</t>
  </si>
  <si>
    <t>tgcagacaaataggcccaccagaccgactgagagaattcacacgacgtcctgctccagtgctcc</t>
  </si>
  <si>
    <t>tgcagacaaataggcccaccagaccgactgagagaattcacacgacttcctgctccagtgctcc</t>
  </si>
  <si>
    <t>tgcagacaaataggcccacccagaccgactgagagaattcacacgacgtcctgctccactgctc</t>
  </si>
  <si>
    <t>tgcagacaaataggcccacccagaccgactgagagaattcacacgacgtcctgctccagtgctc</t>
  </si>
  <si>
    <t>tgcagacaaatcaagcaaagcatcagccaatcacattatatatgctaccatttctacagaggtc</t>
  </si>
  <si>
    <t>tgcagacaaatcaagcaaagcatcagccaatcacattatatatgctaccatttctactgaggtc</t>
  </si>
  <si>
    <t>tgcagacaaatgatgcgcagaggcagagatttggtgttcaacaagcgatgacaagcacagtaag</t>
  </si>
  <si>
    <t>tgcagacaaatgatgcgcagaggcagagatttggtgttcaacaagcgatgacaagcgcagtaag</t>
  </si>
  <si>
    <t>tgcagacaaattttctgtagaaataccaccacgcaccatagcttcttcaaaggacatggcagca</t>
  </si>
  <si>
    <t>tgcagacaatttttctgtagaaataccaccacgcaccatagcttcttcaaaggacatggcagca</t>
  </si>
  <si>
    <t>tgcagacaacaagctcctgggtgaagttgatctcgttggcattccacctgctccaagaggcatg</t>
  </si>
  <si>
    <t>tgcagacaacaagctcctgggtgaatttgatctcgttggcattccacctgctccaagaggcatg</t>
  </si>
  <si>
    <t>tgcagacaacaaggtagctcctgtttgcttccctgttcgaattccaccataacacaatcgagga</t>
  </si>
  <si>
    <t>tgcagacaacaaggtagctcctgtttgcttccctgttcgaattccaccataacacgatcgagga</t>
  </si>
  <si>
    <t>tgcagacaacaccaggtttgatgctagggcgtgacaatgacattcagaaatcaataagggttct</t>
  </si>
  <si>
    <t>tgcagacaacaccaggtttgatgctagggcgtgacattgacattcagaaatcaataagggttct</t>
  </si>
  <si>
    <t>tgcagacaacagacgtgctggaacaagtcgctttacgcgtcaacaatgactttagcattttgcc</t>
  </si>
  <si>
    <t>tgcagacaacagacgtgctggaacaagtcgctttacgcgtcaacattgactttagcattttgcc</t>
  </si>
  <si>
    <t>tgcagacaacagtcaatgacagcggacgttggcaccgtgactgattctgacgcaccaatgccat</t>
  </si>
  <si>
    <t>tgcagacaacagtcaatgacggcggacgttggcaccgtgactgattctgacgcaccaatgccat</t>
  </si>
  <si>
    <t>tgcagacaacattaacttcgaaattccatagctcctaatatattccagcaaatgtattatttaa</t>
  </si>
  <si>
    <t>tgcagacaacattaacttcgaaattccatagctcctaatttattccagcaaatgtattatttaa</t>
  </si>
  <si>
    <t>tgcagacaaccaaatggggctacaaaatgttatgttacatgtaccagtagtaccttacagaggt</t>
  </si>
  <si>
    <t>tgcagacaaccaaatggggctacaaaatgttatgttacatgtaccagtagtgccttacagaggt</t>
  </si>
  <si>
    <t>tgcagacaaccatttcatctgtcatctccaacccgactactgcatcatacagtaaccccagcaa</t>
  </si>
  <si>
    <t>tgcagacaaccatttcatctgtcatctccaacccgattactgcatcatacagtaaccccagcaa</t>
  </si>
  <si>
    <t>tgcagacaacccatactgagcaaagataactaaaatctgaaacataaaagctgtgttggcccga</t>
  </si>
  <si>
    <t>tgcagacaacccatactgagcaaagataactaaaatctgaaacatagaagctgtgttggcccga</t>
  </si>
  <si>
    <t>tgcagacaacccatccttcttcctgaatgagaatgacatgcatgattacaaccttttgttagaa</t>
  </si>
  <si>
    <t>tgcagacaacccatccttcttcctgaatgagaatgacatgcatgattacaaccttttgttagac</t>
  </si>
  <si>
    <t>tgcagacaacgccgcggccaacgaaactagcggacaacgcctcccagaacaacgaattagatgg</t>
  </si>
  <si>
    <t>tgcagacaacgccgcggtcaacgaaactagcggacaacgcctcccagaacaacgaattagatgg</t>
  </si>
  <si>
    <t>tgcagacaactctggtaccgaactgaagaatctaccattccacgtgctagaccaatacacaaca</t>
  </si>
  <si>
    <t>tgcagacatctctggtaccgaactgaagaatctaccattccacgtgctagaccaatacacaaca</t>
  </si>
  <si>
    <t>tgcagacaactgctcagggtcttagggatgatcggagtcggacggagatgccttcaccttcacg</t>
  </si>
  <si>
    <t>tgcagacaactgctcagggtcttagggatgatcggagtcggacggaggtgccttcaccttcacg</t>
  </si>
  <si>
    <t>tgcagacaactggctcatcacgaacaccaacctggttcaatggctgaggctcttacatactacg</t>
  </si>
  <si>
    <t>tgcagacaacttgctcatcacgaacaccaacctggttcaatggctgaggctcttacatactacg</t>
  </si>
  <si>
    <t>tgcagacaagagcacagatacagcctctaggttactgaactatcttgaggtcttgccctgtgta</t>
  </si>
  <si>
    <t>tgcagacaagagcacagatacagcctctaggtaactgaactatcttgaggtcttgccctgtgta</t>
  </si>
  <si>
    <t>tgcagacaagcaatttgagaatacgcttcagccagccaggcaagaaccccatgcaccaacatat</t>
  </si>
  <si>
    <t>tgcaggcaagcaatttgagaatacgcttcagccagccaggcaagaaccccatgcaccaacatat</t>
  </si>
  <si>
    <t>tgcagacaagccgagattgcgagactagctccagatcactctcacacagtaactctgtgtcctt</t>
  </si>
  <si>
    <t>tgcagacaagccgagatttcgagactagctccagatcactctcacacagtaactctgtgtcctt</t>
  </si>
  <si>
    <t>tgcagacaagcgagaaaaggggtgtaatttgtcatggaatataaatttttgcctcacaccctca</t>
  </si>
  <si>
    <t>tgcagacaagcgagaaaaggggtgtaatttgtcatggaatatgaatttttgcctcacaccctca</t>
  </si>
  <si>
    <t>tgcagacaagtaccaaacgttgatctatgaatacattggcacaaatctcatagtagagtgatcc</t>
  </si>
  <si>
    <t>tgcagacaagtaccaaacgttgatctatgaatacattggcataaatctcatagtagagtgatcc</t>
  </si>
  <si>
    <t>tgcagacaagtcctcgagaatctatttctgaattttattttcaataatgcacggctaagtacgt</t>
  </si>
  <si>
    <t>tgcagacaagtcctcgagaatctatttctgatttttattttcaataatgcacggctaagtacgt</t>
  </si>
  <si>
    <t>tgcagacaagtgaaacaacaccttcaggcttcagctagtaagtggcttaagctaatagggtgtg</t>
  </si>
  <si>
    <t>tgcagacaagtgaaacaagaccttcaggcttcagctagtaagtggcttaagctaatagggtgtg</t>
  </si>
  <si>
    <t>tgcagacaagtgaatcaatgttactaatttcaggggatggaggaatacagttaagcagtgtaaa</t>
  </si>
  <si>
    <t>tgcagacaagtgaatcaatgttactaatttcaggggatggaggaatacagttaagcagtgtaag</t>
  </si>
  <si>
    <t>tgcagacaagtgcaattgatcgtcactgagcatccatccgattgcatcatcaacaatgacgtta</t>
  </si>
  <si>
    <t>tgcagacaagtgtaattgatcgtcactgagcatccatccgattgcatcatcaacaatgacgtta</t>
  </si>
  <si>
    <t>tgcagacaagtgcatggcatgcagcacttttctgaatctgaaaagctaagcaagcctacctttc</t>
  </si>
  <si>
    <t>tgcagacaagtgcatggcatgcagcacttttcagaatctgaaaagctaagcaagcctacctttc</t>
  </si>
  <si>
    <t>tgcagacaatcaacagcataaagcctgactatgatgacgcccatgcctggggcaacaagacctt</t>
  </si>
  <si>
    <t>tgcagacactcaacagcataaagcctgactatgatgacgcccatgcctggggcaacaagacctt</t>
  </si>
  <si>
    <t>tgcagacaatcccaatcacatgacccttcaccgtatagggactcgatttagttggaaaactccc</t>
  </si>
  <si>
    <t>tgcagacaatcccaatcacatgacccttcaccatatagggactcgatttagttggaaaactccc</t>
  </si>
  <si>
    <t>tgcagacaatcggagtagataatcagaggactcagattattcaatctaaacgaatctgctcaag</t>
  </si>
  <si>
    <t>tgcagacaatcggagtagataatcagaggactcaggttattcaatctaaacgaatctgctcaag</t>
  </si>
  <si>
    <t>tgcagacaatctcgtcgttgttaggatagaacgaagcccgatatggttcagtagctgaacacca</t>
  </si>
  <si>
    <t>tgcagacaatctcgtcgttgttaggataggacgaagcccgatatggttcagtagctgaacacca</t>
  </si>
  <si>
    <t>tgcagacaatgaacttatccattccatttaactaccagcatacaaaccacctgcggaacaaagg</t>
  </si>
  <si>
    <t>tgcagacaatgaacttatccattccatttaactaccagcatacaaaccccctgcggaacaaagg</t>
  </si>
  <si>
    <t>tgcagacaatgataaaattgactgacagtaaattcactcgtcagggagaatcatataatagagt</t>
  </si>
  <si>
    <t>tgcagacgatgataaaattgactgacagtaaattcactcgtcagggagaatcatataatagagt</t>
  </si>
  <si>
    <t>tgcagacaatgcacttggtatatacacactcccatcctttttccccatgtatgttgtggcctgc</t>
  </si>
  <si>
    <t>tgcagacattgcacttggtatatacacactcccatcctttttccccatgtatgttgtggcctgc</t>
  </si>
  <si>
    <t>tgcagacaatggcgtgcagacacaatcacgatcccaaacactatgacctaagcggcacgctagg</t>
  </si>
  <si>
    <t>tgcagacaatggcgtgcagacacaatcacgatcccaaacactatgacctcagcggcacgctagg</t>
  </si>
  <si>
    <t>tgcagacaatgtttccactcccaatttctccagatgtggagaacttcacgtcctccttagtcac</t>
  </si>
  <si>
    <t>tgcagacaatgtttccactcccaatttgtccagatgtggagaacttcacgtcctccttagtcac</t>
  </si>
  <si>
    <t>tgcagacaattaacaaaacagggttgattaactgaaaacaacatgcatggaagttagaaagcaa</t>
  </si>
  <si>
    <t>tgcagacaattgacaaaacagggttgattaactgaaaacaacatgcatggaagttagaaagcaa</t>
  </si>
  <si>
    <t>tgcagacaattatgaattgtccttctccaagatcaagtcatgatggatgcacagacaaatacaa</t>
  </si>
  <si>
    <t>tgcagacaattattaattgtccttctccaagatcaagtcatgatggatgcacagacaaatacaa</t>
  </si>
  <si>
    <t>tgcagacaattccgcatgccccaaacaacaggcggcaactagatggtcacgacgaacaggggga</t>
  </si>
  <si>
    <t>tgcagacaattccgcatgccccaaacaacaggcggcaacttgatggtcacgacgaacaggggga</t>
  </si>
  <si>
    <t>tgcagacaattgactcatgtattgaagatgagagagtaggactcgtaaagcctgccgaaggggt</t>
  </si>
  <si>
    <t>tgcagacaattgactcatgtattgaagatgagagagtaggactcgtaaagcctggcgaaggggt</t>
  </si>
  <si>
    <t>tgcagacaattggagcagccattaaaggactttaggttattcaatctaaacgaatctgctcaag</t>
  </si>
  <si>
    <t>tgcagacaattggagcagccattaaaggactttaggttattcaatctaaatgaatctgctcaag</t>
  </si>
  <si>
    <t>tgcagacaattttgaaactccctgggttcaaagatgatgtggtcacccacctctttgctggtct</t>
  </si>
  <si>
    <t>tgcagacaattttgaaactccctgggttcaaagatgatgtggtcacccacctcttttctggtct</t>
  </si>
  <si>
    <t>tgcagacacaaaaaagaagcagctccaggctcaggctcctcgtgccaatgaacaagcctcacaa</t>
  </si>
  <si>
    <t>tgcagacacaaaaaagaagcagctcctggctcaggctcctcgtgccaatgaacaagcctcacaa</t>
  </si>
  <si>
    <t>tgcagacacaaagaacacgaacacgcagtgctagtggaagaacatggcaggaggcacatgcaaa</t>
  </si>
  <si>
    <t>tgcagacacaaagaacacgcacacgcagtgctagtggaagaacatggcaggaggcacatgcaaa</t>
  </si>
  <si>
    <t>tgcagacacaaatctacggtgggctagggttataaacatctgcatacacctttgatacatttga</t>
  </si>
  <si>
    <t>tgcaggcacaaatctacggtgggctagggttataaacatctgcatacacctttgatacatttga</t>
  </si>
  <si>
    <t>tgcagacacaacaatgaatataccgcgcattgcgacttctgttttgccaaagcccacatctcca</t>
  </si>
  <si>
    <t>tgcagacacaacaatgaatatagcgcgcattgcgacttctgttttgccaaagcccacatctcca</t>
  </si>
  <si>
    <t>tgcagacacaaccgaaaaaccaaggggaaaaatagtaaagaaaccgagcgaggcgaggagaggc</t>
  </si>
  <si>
    <t>tgcagacacaaccgaaaaaccaaggggaagaatagtaaagaaaccgagcgaggcgaggagaggc</t>
  </si>
  <si>
    <t>tgcagacacaaccgaaaaaccaaggggaaaaaatagtaaagaaacggagcgaggcgaggctcct</t>
  </si>
  <si>
    <t>tgcagacacagccgaaaaaccaaggggaaaaaatagtaaagaaacggagcgaggcgaggctcct</t>
  </si>
  <si>
    <t>tgcagacacaagggcagagtgaacataattgatatacagtatgcttagtcaactatggcgattt</t>
  </si>
  <si>
    <t>tgcagacacaagggcagagtgaacataattgatatacagtatgctttgtcaactatggcgattt</t>
  </si>
  <si>
    <t>tgcagacacaattatcagaatcttcagttctccacttttcatatctttgaagaacaactaattc</t>
  </si>
  <si>
    <t>tgcagacacaattatcagaatcttcagttctccacttttcatatctttgaagaataactaattc</t>
  </si>
  <si>
    <t>tgcagacacaccattgcaatctgatgtttcctggcagctgaatgatgatcgctctgtgctggtc</t>
  </si>
  <si>
    <t>tgcagacacaccattgcaatctgatgtttcctggcagctgaatgatgatcgctctgtgttggtc</t>
  </si>
  <si>
    <t>tgcagacacacccagtccacgagggagcccacgtccttggcgaagtcaggcaggtaccagtgca</t>
  </si>
  <si>
    <t>tgcaggcacacccagtccacgagggagcccacgtccttggcgaagtcaggcaggtaccagtgca</t>
  </si>
  <si>
    <t>tgcagacacacgataatctcatccaaattggagcaaacagcagtgaaccccaaagcaatccgtc</t>
  </si>
  <si>
    <t>tgcagatacacgataatctcatccaaattggagcaaacagcagtgaaccccaaagcaatccgtc</t>
  </si>
  <si>
    <t>tgcagacacacgcacagagctggtcagttgccattgcgaccaaattctgccaactgatcgactg</t>
  </si>
  <si>
    <t>tgcagacacacgcacagagctggtcagttgccattgcgaccaaattctgccaactgatcgactt</t>
  </si>
  <si>
    <t>tgcagacacacgggcagcggtgatggcaacgctacacactgcacgtcgtgctagctagcagtac</t>
  </si>
  <si>
    <t>tgcagacacacgggcagcggtgatggcaacgctgcacactgcacgtcgtgctagctagcagtac</t>
  </si>
  <si>
    <t>tgcagacacagaagtcacgcgtcggcgtcgtgaagccatcgcgcgctcgcgtcgcactccccgc</t>
  </si>
  <si>
    <t>tgcagacacagaagtcacgcgtcggcgtcgtgaagccgtcgcgcgctcgcgtcgcactccccgc</t>
  </si>
  <si>
    <t>tgcagacacagacagcagcccaaggcaggcagcagcacattaaataactcgccgatcgagctag</t>
  </si>
  <si>
    <t>tgcagacacagacagcagcccagggcaggcagcagcacattaaataactcgccgatcgagctag</t>
  </si>
  <si>
    <t>tgcagacacagacgacagaccaatcgcatcagtttccaccatgcaaaaagaaaaattcactctt</t>
  </si>
  <si>
    <t>tgcagacacagacgacagaccaatcgcatcggtttccaccatgcaaaaagaaaaattcactctt</t>
  </si>
  <si>
    <t>tgcagacacagcccagcactagataaatagggggggaagaacacccttcaagcctaactcaccc</t>
  </si>
  <si>
    <t>tgcagacacaggccagcactagataaatagggggggaagaacacccttcaagcctaactcaccc</t>
  </si>
  <si>
    <t>tgcagacacatcacgagcaggtaggcgccgtagcccaccatggcgagcccgaccgccatgacga</t>
  </si>
  <si>
    <t>tgcagccacatcacgagcaggtaggcgccgtagcccaccatggcgagcccgaccgccatgacga</t>
  </si>
  <si>
    <t>tgcagacacatccaggtataaacagatatccttttccatttacggaactttggatcattcattt</t>
  </si>
  <si>
    <t>tgcagacacatccaggtataaacagatatccttttccatttacggaattttggatcattcattt</t>
  </si>
  <si>
    <t>tgcagacacatgcatcgatcgaacgagcaaaaaaacgcccaacgcaaatgcagcacacgttgta</t>
  </si>
  <si>
    <t>tgcagacacatgcatcgatcgaacgagcaaaaaaacgcccgacgcaaatgcagcacacgttgta</t>
  </si>
  <si>
    <t>tgcagacacatgcgggtacgcatcacggcgatcggcgatggatgcatcatatgttcctggtcct</t>
  </si>
  <si>
    <t>tgcagacccatgcgggtacgcatcacggcgatcggcgatggatgcatcatatgttcctggtcct</t>
  </si>
  <si>
    <t>tgcagacaccaaaggtgatctctcttcttcgtcaggctgttcaatttgaatgacagcatgctgt</t>
  </si>
  <si>
    <t>tgcagacaccaatggtgatctctcttcttcgtcaggctgttcaatttgaatgacagcatgctgt</t>
  </si>
  <si>
    <t>tgcagacaccaaattaaagcagaaatcatgccagccattgcaattcctctctcattttctgacg</t>
  </si>
  <si>
    <t>tgcagacaccaaattaaagcagcaatcatgccagccattgcaattcctctctcattttctgacg</t>
  </si>
  <si>
    <t>tgcagacaccaaccccttggatcgcttgtaccgttctgaagaactgaaagatttcatcgtcttg</t>
  </si>
  <si>
    <t>tgcagacaccaaccccttggatcgcttgtaccgttctgaagaactgaaatatttcatcgtcttg</t>
  </si>
  <si>
    <t>tgcagacaccaacctcttggatcgcctataccgttctgaagaactgaaagattccatcgccttg</t>
  </si>
  <si>
    <t>tgcagacaccaacctcttggatcgcctataccgttctgaagaactgaaagatttcatcgccttg</t>
  </si>
  <si>
    <t>tgcagacaccaaggctagcttggagagagcgaccatttccactcgtcggtcagccgcacacgac</t>
  </si>
  <si>
    <t>tgcagacaccaaggctagcttggagagagcgaccatttccactcgtcggtcagccgcacacgag</t>
  </si>
  <si>
    <t>tgcagacaccaccaaacagactaggattgatgtctccgtcaagcaagtactactaccacattgg</t>
  </si>
  <si>
    <t>tgcagacaccaccaaacagactaggattgatgtctccgtcaagcaagtactactagcacattgg</t>
  </si>
  <si>
    <t>tgcagacaccaccacatcagcaatctcctccacctgacaaagctaccaaacttctcgtaacaca</t>
  </si>
  <si>
    <t>tgcagacaccaccacatcagcaatctcctccacctgacaaagctaccaaacttcttgtaacaca</t>
  </si>
  <si>
    <t>tgcagacaccagcatcagaaaccattcgcatctatattattcgcatcagaaaccatatatactg</t>
  </si>
  <si>
    <t>tgcagacaccagcatcagaaaccattcgcgtctatattattcgcatcagaaaccatatatactg</t>
  </si>
  <si>
    <t>tgcagacaccaggaaccctaggaggcgaattgtcctccatctatcagctgcccatctgttgagg</t>
  </si>
  <si>
    <t>tgcagacaccaggaaccctaggaggcgaattgtcctccatctatcagctgccgatctgttgagg</t>
  </si>
  <si>
    <t>tgcagacaccatggcgcggcggtctcaggccctgctcgcgtcgtcgctggccctcatgatggcc</t>
  </si>
  <si>
    <t>tgcagacaccatggcgcggcggtctcaggccctgctcgcgtcgtcgctggccctcatgatggcg</t>
  </si>
  <si>
    <t>tgcagacacccaccgaagctggccaggcgattctgcgtcggttttgctccagcgagtcggtagg</t>
  </si>
  <si>
    <t>tgcagacatccaccgaagctggccaggcgattctgcgtcggttttgctccagcgagtcggtagg</t>
  </si>
  <si>
    <t>tgcagacacccatccaccccgtgacgcaagcccccatcaccgcgaggtggagcaggtttcggcc</t>
  </si>
  <si>
    <t>tgcagacacccatccaccccgtgacgcaagctcccatcaccgcgaggtggagcaggtttcggcc</t>
  </si>
  <si>
    <t>tgcagacaccgaaacaaagtagcgcggcgtcgtcagatcacagcaccacacccaccgccaagac</t>
  </si>
  <si>
    <t>tgcagacaccgaaacaaagtagcgcggcgtcgtcagatcacagcaccacacccgccgccaagac</t>
  </si>
  <si>
    <t>tgcagacaccgacattgccagcaccaccaccaaaagtacatcaaatgttgcctcaaactcatcc</t>
  </si>
  <si>
    <t>tgcagacaccgacattgccagcaccaccaccaaaagtacatcagatgttgcctcaaactcatcc</t>
  </si>
  <si>
    <t>tgcagacaccgagacaagacactgaacgatgggtaaacagacctatacatccacagtttcccgt</t>
  </si>
  <si>
    <t>tgcagacaccgagacaagacactgaacgatggataaacagacctatacatccacagtttcccgt</t>
  </si>
  <si>
    <t>tgcagacaccgcagcgtgccgatctgcggggtataatacccacggccatggacatggccgcaca</t>
  </si>
  <si>
    <t>tgcagacaccgcagcgtgccgatctgcggggtataatacccacggccatggacatggccgcacc</t>
  </si>
  <si>
    <t>tgcagacaccgctcggccaggggctgctctggcctggggacgggcgctgctcagatgagcacga</t>
  </si>
  <si>
    <t>tgcagacaccgctcggccaggggctgctctggcctggggacgggcgctgctcagatgagcacgc</t>
  </si>
  <si>
    <t>tgcagacaccgtggaaaccaagcaaccgaccaccagcaaccgaaaggagaaaccaagcacaggc</t>
  </si>
  <si>
    <t>tgcagacaccgtggaaaccaagcaaccgaccaccagcaaccgaaaggagaaaccgagcacaggc</t>
  </si>
  <si>
    <t>tgcagacacctaaaccgagcccgctgtgaaagaacatagcacatggctcgacgcacactacggg</t>
  </si>
  <si>
    <t>tgcagacacctaaaccgagcccgctgtgaaagaacatagcacatggctcgacgcacgctacggg</t>
  </si>
  <si>
    <t>tgcagacacctgaacgtggtcaaccaattaagctcccgttaagtacccaagcaagcacacaaga</t>
  </si>
  <si>
    <t>tgcagacacctgaacgtggttaaccaattaagctcccgttaagtacccaagcaagcacacaaga</t>
  </si>
  <si>
    <t>tgcagacacctgatctcaacgtccctctggacggcacaaatgccattcttccttttggcttggt</t>
  </si>
  <si>
    <t>tgcagacacctgatctcaacgtccctctggacggcacaaatgccattgttccttttggcttggt</t>
  </si>
  <si>
    <t>tgcagacacgaacaatcttcaagggtacgcgatctctcactcaagggttgatcaaatggtctaa</t>
  </si>
  <si>
    <t>tgcagacacgaacaatcttcaagggtacgcgctctctcactcaagggttgatcaaatggtctaa</t>
  </si>
  <si>
    <t>tgcagacacgcaagcatatatacccgcacagcctcaggagacgcagcagctcctgcattcttct</t>
  </si>
  <si>
    <t>tgcagacacgcaagcatatatgcccgcacagcctcaggagacgcagcagctcctgcattcttct</t>
  </si>
  <si>
    <t>tgcagacacgcaagcatatatgccagcagagcctcagccctcaggagacgcagcagttcctgca</t>
  </si>
  <si>
    <t>tgcagacacgcaagcatatatgccagcagagcctcagccctcaggagacgcagcagtttctgca</t>
  </si>
  <si>
    <t>tgcagacacgcagccaaaattcaccgagtcaaatccactcgtacaatctcaccaaacaatctac</t>
  </si>
  <si>
    <t>tgcagacacgcagccaaaattcaccgagtcaaatccacttgtacaatctcaccaaacaatctac</t>
  </si>
  <si>
    <t>tgcagacacgcatgcagtcatgcagactaacctgcatcaacttgcaagactcgagtagcagcag</t>
  </si>
  <si>
    <t>tgcagacacgcatgcagtcatgcagactatcctgcatcaacttgcaagactcgagtagcagcag</t>
  </si>
  <si>
    <t>tgcagacacgcggaaagcaagcataacccaatttcgctgaattatttctcgagcgctcgactaa</t>
  </si>
  <si>
    <t>tgcagacacgcggaaagcaagcataacccaatttcgctgaattatttctcgagtgctcgactaa</t>
  </si>
  <si>
    <t>tgcagacacgcgtataggctatttcgagtagtttatgtttatccaacgaacctgtactttttaa</t>
  </si>
  <si>
    <t>tgcagacacgcgtataggctatttcgagtagtctatgtttatccaacgaacctgtactttttaa</t>
  </si>
  <si>
    <t>tgcagacacgctagctgtccccgaacaaacaagggtacaatcatcatccactctaccaggtatg</t>
  </si>
  <si>
    <t>tgcagacacgctagctgtccccgaccaaacaagggtacaatcatcatccactctaccaggtatg</t>
  </si>
  <si>
    <t>tgcagacacgctcaaaggatgcacctaagtgtttgacgaaatgcacgttcggagcgctgtcatt</t>
  </si>
  <si>
    <t>tgcagacacgctcaaaggatgctcctaagtgtttgacgaaatgcacgttcggagcgctgtcatt</t>
  </si>
  <si>
    <t>tgcagacacgctggcaacgtaaaatgcgcgtgtataataatattggtagcctgtctctcctcca</t>
  </si>
  <si>
    <t>tgcagacacgcttgcaacgtaaaatgcgcgtgtataataatattggtagcctgtctctcctcca</t>
  </si>
  <si>
    <t>tgcagacacgctgtacacatgaacaaagtcggcaggctccgagaacaccaggaaccgaccgtca</t>
  </si>
  <si>
    <t>tgcagccacgctgtacacatgaacaaagtcggcaggctccgagaacaccaggaaccgaccgtca</t>
  </si>
  <si>
    <t>tgcagacacggacgcacagtggacagtggactggagtggacgatcgaaccaaaggcgaactcat</t>
  </si>
  <si>
    <t>tgcagacacggacgcacagtggacagtggagtggagtggacgatcgaaccaaaggcgaactcat</t>
  </si>
  <si>
    <t>tgcagacacggcacgcccagatcggtaacggaatcacaacagcaacagcaacggaagataagag</t>
  </si>
  <si>
    <t>tgcagacacggcacgcccagatcggtaacggaatcacaatagcaacagcaacggaagataagag</t>
  </si>
  <si>
    <t>tgcagacacggctccatcatcgcgggcatggttctgtcaagaagctcctgatcaagtggtccaa</t>
  </si>
  <si>
    <t>tgcagacacggctccatcatcgcgggcatggttgtgtcaagaagctcctgatcaagtggtccaa</t>
  </si>
  <si>
    <t>tgcagacacggggaaggggaagctcagcgcggaggcgccgctcaagggcggcaagaagaccaag</t>
  </si>
  <si>
    <t>tgcagacacggggaaggggaagctgagcgcggaggcgccgctcaagggcggcaagaagaccaag</t>
  </si>
  <si>
    <t>tgcagacacggtaggatcaacaacaagaacactgtgcttggacttcgagagcgtttggttgcat</t>
  </si>
  <si>
    <t>tgcagacacggtaggatcaacaacaagaacactgtgcttggactttgagagcgtttggttgcat</t>
  </si>
  <si>
    <t>tgcagacacgtccacatcatcgacttcagcctcatgcagggcctccagtggcccgcgctgatcc</t>
  </si>
  <si>
    <t>tgcaggcacgtccacatcatcgacttcagcctcatgcagggcctccagtggcccgcgctgatcc</t>
  </si>
  <si>
    <t>tgcagacactaagaacttctttgttaaggttataattgtgagtttgtgatatgttagcacgatg</t>
  </si>
  <si>
    <t>tgcagatactaagaacttctttgttaaggttataattgtgagtttgtgatatgttagcacgatg</t>
  </si>
  <si>
    <t>tgcagacactataccctactagtactagctagatgacaggtttgcggagacaatagctagcaca</t>
  </si>
  <si>
    <t>tgcagacactataccctactagtactagctagatgacaggtttgtggagacaatagctagcaca</t>
  </si>
  <si>
    <t>tgcagacactatagaactacataagcatactacatatttcggtcaagtataaaccactatggag</t>
  </si>
  <si>
    <t>tgcagacactatagaactacataagcatactacatatttcggtcaagtataagccactatggag</t>
  </si>
  <si>
    <t>tgcagacactcaagaagaagaagcacaagccgctcttcgaggcgctgctcaaggtcaaagaagg</t>
  </si>
  <si>
    <t>tgcagacactcaagaagaagaagcaccagccgctcttcgaggcgctgctcaaggtcaaagaagg</t>
  </si>
  <si>
    <t>tgcagacactggatacaagggatactgaagtcgcggagattcacccatccttctggaagataaa</t>
  </si>
  <si>
    <t>tgcagacactggatataagggatactgaagtcgcggagattcacccatccttctggaagataaa</t>
  </si>
  <si>
    <t>tgcagacactgtcgaggcggtcgaggcgatgaccagatgcagatgcacacgaaaacaacactta</t>
  </si>
  <si>
    <t>tgcagacactgtcgaggcggtcgaggcgatgaccagatgcagatgcacacgaaaacgacactta</t>
  </si>
  <si>
    <t>tgcagacacttcgttctcacctttgccactagaagttccatccatgcagatacctcaatttgcg</t>
  </si>
  <si>
    <t>tgcagacacttcgttctcacctttgccactagaagttccatccatgcagatacctgaatttgcg</t>
  </si>
  <si>
    <t>tgcagacagaaaacgaaaggacacggcctgcggcgacatggccatggcatcggctgagcagagc</t>
  </si>
  <si>
    <t>tgcagacagaaaacgagaggacacggcctgcggcgacatggccatggcatcggctgagcagagc</t>
  </si>
  <si>
    <t>tgcagacagaaaacgagaggacacgatggccatggcatcggctgagcagagagcacgccatgtg</t>
  </si>
  <si>
    <t>tgcagacagaaaacgagaggacacgatggccatggcatcggctgagcagagagcccgccatgtg</t>
  </si>
  <si>
    <t>tgcagacagaaaagattgaattgagaggctctgacggcggcacgaacaaggtgaagattagcac</t>
  </si>
  <si>
    <t>tgcagacagaaaagattgaattgagaggctctgacggcggcacgaacaaggtgaagattggcac</t>
  </si>
  <si>
    <t>tgcagacagaagcacagctgaaaaaacttcccttagaattgagatgtccattgttgttgaatag</t>
  </si>
  <si>
    <t>tgcagacagaagcacagctgaaaaaacttcccttataattgagatgtccattgttgttgaatag</t>
  </si>
  <si>
    <t>tgcagacagacacgacccgacacgcacgccaaagaagcccgcaggcggcaggacgccttccgaa</t>
  </si>
  <si>
    <t>tgcagacagacacgacccgacacgcacgccaaagaagcccgcaggcggctggacgccttccgaa</t>
  </si>
  <si>
    <t>tgcagacagacaggccgcgagaagagcggatacatgcattctgatgatgagccaaacctcgtct</t>
  </si>
  <si>
    <t>tgcagacagacaggccgcgagaagagcggatacatgcattctgattatgagccaaacctcgtct</t>
  </si>
  <si>
    <t>tgcagacagacattcaatccaacgccatgagctcatgatcggttgatcgaccttcattgtttaa</t>
  </si>
  <si>
    <t>tgcagacagacattcaatccaacgccatgagctcatgatcggttgatcgaccttcattgtttga</t>
  </si>
  <si>
    <t>tgcagacagacctttgtcctcttctctccactccctctctctcacctcctttactacattggcc</t>
  </si>
  <si>
    <t>tgcagacagacctttgtcctcttctctccactccctctctctcacctcctttactccattggcc</t>
  </si>
  <si>
    <t>tgcagacagacgtagagggccacgaccatgaaatactatttttattacaaatataaacatcaca</t>
  </si>
  <si>
    <t>tgcagacagacgtagagggccacgaccatgcaatactatttttattacaaatataaacatcaca</t>
  </si>
  <si>
    <t>tgcagacagactcgcagggaagcgacgaactccttcaatggcacgggcctgaacctcatgacgg</t>
  </si>
  <si>
    <t>tgcagacagcctcgcagggaagcgacgaactccttcaatggcacgggcctgaacctcatgacgg</t>
  </si>
  <si>
    <t>tgcagacagagaaataaccatgcataaatgttacggaaaggaagaatcacatcgctggacagtg</t>
  </si>
  <si>
    <t>tgcaggcagagaaataaccatgcataaatgttacggaaaggaagaatcacatcgctggacagtg</t>
  </si>
  <si>
    <t>tgcagacagagacaactcaaagctagcttaacacaggaaaagctaggtcacagtttcatacatc</t>
  </si>
  <si>
    <t>tgcagacagagacaactcaaagctagcttagcacaggaaaagctaggtcacagtttcatacatc</t>
  </si>
  <si>
    <t>tgcagacagagcctactgcgtaaacaacatcgcaactgtggcgcatctagttcaggttcgtcaa</t>
  </si>
  <si>
    <t>tgcagacagagcctactgcgtaaacaacatcgcaactgtggtgcatctagttcaggttcgtcaa</t>
  </si>
  <si>
    <t>tgcagacagagctagccgctccaaaaccaaaacgaaggcagctacccaagggatgggctgggca</t>
  </si>
  <si>
    <t>tgcagacagagctagccgctccaaaaccaaaacgaaggcagctaccccagggatgggctgggca</t>
  </si>
  <si>
    <t>tgcagacagagtgtttgtggtggtctgaaaactgtgaaggcctgatgagctctctatctctctc</t>
  </si>
  <si>
    <t>tgcagacagagtgtttgtggtggtctgaaaactgtgaaggcctgatgagctctctctctctctc</t>
  </si>
  <si>
    <t>tgcagacagatccaacaccgcacgtaccgccaaagcgccagccgctgctgctcccccgatcggt</t>
  </si>
  <si>
    <t>tgcagacagatccaacaccgcacgtaccgccaaagcgccagccgctgctgctcctccgatcggt</t>
  </si>
  <si>
    <t>tgcagacagatgaagagcggagaccgaggaagtgcatgagggacgcggcggtggatcagctagg</t>
  </si>
  <si>
    <t>tgcagacagatgaagagcggagaccgaggaagtgcatgagggaggcggcggtggatcagctagg</t>
  </si>
  <si>
    <t>tgcagacagatgcctttcacatatgcagcgtaattcatggttcgcaactcgtgcctcatggtgc</t>
  </si>
  <si>
    <t>tgcaggcagatgcctttcacatatgcagcgtaattcatggttcgcaactcgtgcctcatggtgc</t>
  </si>
  <si>
    <t>tgcagacagattgaacgtttactggagtactactccattagcttcggggaaccacctcgatgat</t>
  </si>
  <si>
    <t>tgcagacagattgaccgtttactggagtactactccattagcttcggggaaccacctcgatgat</t>
  </si>
  <si>
    <t>tgcagacagcaagccgctgcccccgacacctgcatcgtggccactctaatccactgactaggtt</t>
  </si>
  <si>
    <t>tgcagccagcaagccgctgcccccgacacctgcatcgtggccactctaatccactgactaggtt</t>
  </si>
  <si>
    <t>tgcagacagcaagtggtgtgccgtgctctgacacgcaattcctgaaatggcccccagttcccag</t>
  </si>
  <si>
    <t>tgcagacggcaagtggtgtgccgtgctctgacacgcaattcctgaaatggcccccagttcccag</t>
  </si>
  <si>
    <t>tgcagacagcacaatggaaagcacaggacaagcagcatctatccccaggtaaatccttctcttc</t>
  </si>
  <si>
    <t>tgcagacagcacaatggaaagcacaggacaagcagcatctatccctaggtaaatccttctcttc</t>
  </si>
  <si>
    <t>tgcagacagcacagcagaattaaagcgggatgtcggttgcaggatgggcaattgggcacgcacg</t>
  </si>
  <si>
    <t>tgcagacagcacagcagaattacagcgggatgtcggttgcaggatgggcaattgggcacgcacg</t>
  </si>
  <si>
    <t>tgcagacagcacagtacgtgcgcgcccgttcggtccagacaaactggttggttcttcgctggat</t>
  </si>
  <si>
    <t>tgcagacagtacagtacgtgcgcgcccgttcggtccagacaaactggttggttcttcgctggat</t>
  </si>
  <si>
    <t>tgcagacagcaccaggcccaccgcagccaagtgggcgtgccattgtggtcctacttttgattaa</t>
  </si>
  <si>
    <t>tgcagacagcgccaggcccaccgcagccaagtgggcgtgccattgtggtcctacttttgattaa</t>
  </si>
  <si>
    <t>tgcagacagcagaaggcctcgcagaatccacgtcagtctctgaaagtagtagcgcttttgagtt</t>
  </si>
  <si>
    <t>tgcagacagcagaaggcctcgcagattccacgtcagtctctgaaagtagtagcgcttttgagtt</t>
  </si>
  <si>
    <t>tgcagacagcagactggaactgggaaagcaacggagatgcagtgccatgcttgctgggaaaaga</t>
  </si>
  <si>
    <t>tgcagacagcagactggcactgggaaagcaacggagatgcagtgccatgcttgctgggaaaaga</t>
  </si>
  <si>
    <t>tgcagacagcagcacctccattgccagtggccaatgtccctcactccctccagtcctaggctcc</t>
  </si>
  <si>
    <t>tgcagacagcagcacctccattgccagtggccaatgtccctcactccctccagttctaggctcc</t>
  </si>
  <si>
    <t>tgcagacagcagtgctactgcccagcggtgccgccgaacgcctgttgggctatttggtttcacc</t>
  </si>
  <si>
    <t>tgcagacagcagtgctactgcccagctgtgccgccgaacgcctgttgggctatttggtttcacc</t>
  </si>
  <si>
    <t>tgcagacagccaccaaaggagtttgatcattgcaggccgtaaataaagcctcttgcatttcagt</t>
  </si>
  <si>
    <t>tgcagacaggcaccaaaggagtttgatcattgcaggccgtaaataaagcctcttgcatttcagt</t>
  </si>
  <si>
    <t>tgcagacagccagacagacaggaggtggactggcgaggcgctgagcgaagcaagcaagtgccgt</t>
  </si>
  <si>
    <t>tgcagacagccagacagacaggaggtggactggcgaggcgctgagcgaagcaagcaggtgccgt</t>
  </si>
  <si>
    <t>tgcagacagccatgacgtgagagcagggtttgcgaagaagctgcatcttgttgcatgaacatgc</t>
  </si>
  <si>
    <t>tgcagacagccatgacgtgagagcagggtttgcgaagacgctgcatcttgttgcatgaacatgc</t>
  </si>
  <si>
    <t>tgcagacagcccaaggtcccacacgcacggagaacctggcccacctgccagcggcgtcacctcc</t>
  </si>
  <si>
    <t>tgcagacagcccaaggtcccacacgcacggagaacctggcccacctgccagcgtcgtcacctcc</t>
  </si>
  <si>
    <t>tgcagacagccccagcgcatgtgcaaacattcttttagcagctccagtctgctctttcttcaag</t>
  </si>
  <si>
    <t>tgcagacagccccagcgcatgtgcaaacattcttttagctgctccagtctgctctttcttcaag</t>
  </si>
  <si>
    <t>tgcagacagcgactcggaggatactgggcatgctaagcttcgtaaatgctcagactgccaaccg</t>
  </si>
  <si>
    <t>tgcagacagcgcctcggaggatactgggcatgctaagcttcgtaaatgctcagactgccaaccg</t>
  </si>
  <si>
    <t>tgcagacagcgcacctgttgacgagcacgtccactattggttcgccgtatctgcaaagcaaacc</t>
  </si>
  <si>
    <t>tgcagacagcgcacctgttgacgagcacgtccagtattggttcgccgtatctgcaaagcaaacc</t>
  </si>
  <si>
    <t>tgcagacagcgcgcggatctcctgcttcaggttccagtcgaaaacgtggtcgtagaactgaatt</t>
  </si>
  <si>
    <t>tgcagacagcgcgcggatctcctgcttcaggttccagtcgaagacgtggtcgtagaactgaatt</t>
  </si>
  <si>
    <t>tgcagacagctacgccgacgacagcaccgcaaccgccgccgcagacagctccgccaccaccgca</t>
  </si>
  <si>
    <t>tgcagacagctccgccgacgacagcaccgcaaccgccgccgcagacagctccgccaccaccgca</t>
  </si>
  <si>
    <t>tgcagacagctacgccgccgacagcaccgccaccgcagatagctccgccaccgtagacagcacc</t>
  </si>
  <si>
    <t>tgcagacagctacgccgccgacagcaccgccaccgcagatagctcctccaccgtagacagcacc</t>
  </si>
  <si>
    <t>tgcagacagctccctgtatatattaattaaccaaaaaaaacaaaacgacacccagcggagtggc</t>
  </si>
  <si>
    <t>tgcagacagctccctgtatatattaattaaccaaaaaaaacaaaacgatacccagcggagtggc</t>
  </si>
  <si>
    <t>tgcagacagcttggagttttgcaactgactcatatggtgtgtctcaacgtggtgaatcattctg</t>
  </si>
  <si>
    <t>tgcagacagcttggagttttgcaactgactcatatggtgtgtctcaacgtggtggatcattctg</t>
  </si>
  <si>
    <t>tgcagacagcttgtaatgctttgaactgctgcaacgtttgtctgggtgctttgcttctggactg</t>
  </si>
  <si>
    <t>tgcagacagcttgtaatgctttgaactgctgcaacgtttgtctgggttctttgcttctggactg</t>
  </si>
  <si>
    <t>tgcagacaggaacctaacacagacttcttcactccgtaactctttctttcctccagcagaagaa</t>
  </si>
  <si>
    <t>tgcagacaggaacctaacacagacttcttcgctccgtaactctttctttcctccagcagaagaa</t>
  </si>
  <si>
    <t>tgcagacaggacacgcgcgacgacaccataggactgcgccattaatggcacgcaaccgtcacca</t>
  </si>
  <si>
    <t>tgcagacaggacacgcgcgacgacaccataggactgcgccattgatggcacgcaaccgtcacca</t>
  </si>
  <si>
    <t>tgcagacaggcaaaactacgattggtgtggtaattagagattgggtcggagacttgaaactaac</t>
  </si>
  <si>
    <t>tgcagacaggcgaaactacgattggtgtggtaattagagattgggtcggagacttgaaactaac</t>
  </si>
  <si>
    <t>tgcagacaggcagacaacacttgcccagaattcaaaggatccagccgctcatcgttcttcccaa</t>
  </si>
  <si>
    <t>tgcagacaggcagacaacacttgcccagaattcgaaggatccagccgctcatcgttcttcccaa</t>
  </si>
  <si>
    <t>tgcagacaggccttccaaatgtgttccatgctctggtgggattctcaggattgtgcgtgcaggc</t>
  </si>
  <si>
    <t>tgcagacaggccttccaaatgtgttccatgctctggtgggattctcagtattgtgcgtgcaggc</t>
  </si>
  <si>
    <t>tgcagacaggctggaatggagaaagccacactggtcaatatatcagcaaagtagcaaataaaca</t>
  </si>
  <si>
    <t>tgcagacaggctggaatggagaaagccacactggtcaatatatctgcaaagtagcaaataaaca</t>
  </si>
  <si>
    <t>tgcagacagggaacgtagttgcatgtgtgatcggaataatgcacgataccattcagatcaccag</t>
  </si>
  <si>
    <t>tgcagacagggaacgtagttgcatgtgtgatcggaataatgcacggtaccattcagatcaccag</t>
  </si>
  <si>
    <t>tgcagacagggacgccagactgcctgcctgctgctgattgctcatcctcctctcctactactaa</t>
  </si>
  <si>
    <t>tgcagacagggacgccagactgcctgcctgctactgattgctcatcctcctctcctactactaa</t>
  </si>
  <si>
    <t>tgcagacagggtcattgacatctaaaggtgtggaaaataccatgctgctcaagaagctgatgga</t>
  </si>
  <si>
    <t>tgcagacagggtcattgacatctaaaggtgtggaaaataccatgctgctcaagaatctgatgga</t>
  </si>
  <si>
    <t>tgcagacaggttatggtatctgcatcgagactggagaggaggaagcccgccaaggcgccaacaa</t>
  </si>
  <si>
    <t>tgcagacaggttatggtatctgcatcgagattggagaggaggaagcccgccaaggcgccaacaa</t>
  </si>
  <si>
    <t>tgcagacagtactcgaggttccacagcacgtcggccatggacggccgctcctgcccgtagtccg</t>
  </si>
  <si>
    <t>tgcaggcagtactcgaggttccacagcacgtcggccatggacggccgctcctgcccgtagtccg</t>
  </si>
  <si>
    <t>tgcagacagtataacaaagtttcgtttccactgatgttcagaactagatccatgctttcctgca</t>
  </si>
  <si>
    <t>tgcagacagtataacaaagtttcgtttccactgatgttcagaactatatccatgctttcctgca</t>
  </si>
  <si>
    <t>tgcagacagtataatccgagtgaaatgtttatctactaatccaaataaaattttcaaaaaaaaa</t>
  </si>
  <si>
    <t>tgcagacagtataatccgagtgaaatgtttatctactaatccaaataaaattttcaaaaaaaat</t>
  </si>
  <si>
    <t>tgcagacagtatagcacagcgactgttatgcgaggttagtaccatatctatatctataatgcct</t>
  </si>
  <si>
    <t>tgcagacagtatagcacagggactgttatgcgaggttagtaccatatctatatctataatgcct</t>
  </si>
  <si>
    <t>tgcagacagtctgaaaccccagagcacttctatgagtctttcagcttcattaactggacccact</t>
  </si>
  <si>
    <t>tgcagacagtctgaaaccccagagcatttctatgagtctttcagcttcattaactggacccact</t>
  </si>
  <si>
    <t>tgcagacagtgagagttgcctgacctagcgctatccaggctagctgccacatgtggacggggat</t>
  </si>
  <si>
    <t>tgcagacagtgagagttgcctgacctagcgctatccaggctagctgccagatgtggacggggat</t>
  </si>
  <si>
    <t>tgcagacagtggcaggagacagagcgcagtttctgtcggcttcatctcacgaaacgcacgccaa</t>
  </si>
  <si>
    <t>tgcagacagtggcaggagagagagcgcagtttctgtcggcttcatctcacgaaacgcacgccaa</t>
  </si>
  <si>
    <t>tgcagacagtgtgagcccactgcatgagctagctgaaagggaaatccagagatgccgttgttcg</t>
  </si>
  <si>
    <t>tgcagagagtgtgagcccactgcatgagctagctgaaagggaaatccagagatgccgttgttcg</t>
  </si>
  <si>
    <t>tgcagacagttttagcagcagaagcaagtggggaagaagagaaggtgcacctggtggtgtcgat</t>
  </si>
  <si>
    <t>tgcaggcagttttagcagcagaagcaagtggggaagaagagaaggtgcacctggtggtgtcgat</t>
  </si>
  <si>
    <t>tgcagacatacacattacgaacagcccgccgccgtcgacgccgttattagccgtgctctatcta</t>
  </si>
  <si>
    <t>tgcagacatacatattacgaacagcccgccgccgtcgacgccgttattagccgtgctctatcta</t>
  </si>
  <si>
    <t>tgcagacatacagctaagcggtagtcgctaaatctggtaacgccactaccttgcgcacgcaacg</t>
  </si>
  <si>
    <t>tgcagacatgcagctaagcggtagtcgctaaatctggtaacgccactaccttgcgcacgcaacg</t>
  </si>
  <si>
    <t>tgcagacatacatctttgttcactacaatatcagatgccagctatcctgaatctgtatatgggc</t>
  </si>
  <si>
    <t>tgcagacatacatctttgttcactacaatatcagatgtcagctatcctgaatctgtatatgggc</t>
  </si>
  <si>
    <t>tgcagacatactaaatgagataaatgaatgttacctgattcaagagtcttcttgtttcaagtga</t>
  </si>
  <si>
    <t>tgcagacatactaaatgagataaatgaatgttacctgattcaagagtcttcttgtttcgagtga</t>
  </si>
  <si>
    <t>tgcagacatactagatgagataaatgaatgttacctgattcaagagtcttcttgttgcaagtga</t>
  </si>
  <si>
    <t>tgcagacatactagatgagatacatgaatgttacctgattcaagagtcttcttgttgcaagtga</t>
  </si>
  <si>
    <t>tgcagacatagagtcaatgtaaggttgaaaatatcaaaatgcagcttgacatggcaaaggagat</t>
  </si>
  <si>
    <t>tgcagacatagagtcaatgtaaggttggaaatatcaaaatgcagcttgacatggcaaaggagat</t>
  </si>
  <si>
    <t>tgcagacatagggacaatgaatagtcatcttcccaaccactagcaacaaacataataataggtg</t>
  </si>
  <si>
    <t>tgcagacatagggacaatgaatagtcgtcttcccaaccactagcaacaaacataataataggtg</t>
  </si>
  <si>
    <t>tgcagacatatatatgtacctgcatgtggaggagggggggagttggctatggaggacgtcaagg</t>
  </si>
  <si>
    <t>tgcagacatatatatgtacctgcatgtggaggaggggggtagttggctatggaggacgtcaagg</t>
  </si>
  <si>
    <t>tgcagacatatatgcgacacatatacgtatagtatttaacgtatcgttgccaacatgacatata</t>
  </si>
  <si>
    <t>tgcagacatatatgcgacacatatacgtatagtatttaacgtatcgttgccaatatgacatata</t>
  </si>
  <si>
    <t>tgcagacatatcaagcgctgcacatgaaatctcactcatctcagttgctggaaggcgtgcaccg</t>
  </si>
  <si>
    <t>tgcagacatatcaagcgctgcacatgaaatctcactcatctcagttgctggaaggcgtgcgccg</t>
  </si>
  <si>
    <t>tgcagacatcaaagcttttcaagatataaactgatacagactcaggcaactcgacatacacaag</t>
  </si>
  <si>
    <t>tgcagacatcaaagcttttcaagatataaactgatacaggctcaggcaactcgacatacacaag</t>
  </si>
  <si>
    <t>tgcagacatcaagtagcatgcattcaaataaaaataaggaacaaaaattaatgtcgcatggact</t>
  </si>
  <si>
    <t>tgcagccatcaagtagcatgcattcaaataaaaataaggaacaaaaattaatgtcgcatggact</t>
  </si>
  <si>
    <t>tgcagacatcacagtcaggtgcagtgattcccttgtaggggtgtttgcgtattttcgcttccac</t>
  </si>
  <si>
    <t>tgcagacatcatagtcaggtgcagtgattcccttgtaggggtgtttgcgtattttcgcttccac</t>
  </si>
  <si>
    <t>tgcagacatcactcctggtcaggtaaaagtgtaaaaccgatccgcgatccatgacacaactgat</t>
  </si>
  <si>
    <t>tgcagacatcactcctggtcaggtaaaagtgtaaaaccgatccgcgatccatgacacaattgat</t>
  </si>
  <si>
    <t>tgcagacatcagattgccagaatccctttgcttcgacctcagggcaggaccagtcgtcttgtcc</t>
  </si>
  <si>
    <t>tgcagacatcagattgccagaatccgtttgcttcgacctcagggcaggaccagtcgtcttgtcc</t>
  </si>
  <si>
    <t>tgcagacatcatcatgggaagagctcacaaatctgctaagtaagtcatcgaactggcttcccct</t>
  </si>
  <si>
    <t>tgcaggcatcatcatgggaagagctcacaaatctgctaagtaagtcatcgaactggcttcccct</t>
  </si>
  <si>
    <t>tgcagacatcatgtctacgctccaatcttgtactggcccatggctccacgattatgaactgaag</t>
  </si>
  <si>
    <t>tgcagagatcatgtctacgctccaatcttgtactggcccatggctccacgattatgaactgaag</t>
  </si>
  <si>
    <t>tgcagacatccaacccaagaaaacattgcctagatgtcacaagtcacaacgcacctccttatga</t>
  </si>
  <si>
    <t>tgcagacatccaacccaagaaaacattgcctagatgtcacaagtcacaatgcacctccttatga</t>
  </si>
  <si>
    <t>tgcagacatccaccacggtgagtgactctgatggcgaacaatcgaactgacagcttaggatttg</t>
  </si>
  <si>
    <t>tgcaggcatccaccacggtgagtgactctgatggcgaacaatcgaactgacagcttaggatttg</t>
  </si>
  <si>
    <t>tgcagacatccttggaagagacaacgacaaggaagtcgtggtgaagctgttactcgaccagcaa</t>
  </si>
  <si>
    <t>tgcagacatccttggaagagacaacgacaatgaagtcgtggtgaagctgttactcgaccagcaa</t>
  </si>
  <si>
    <t>tgcagacatctccagagagagtgtgcagccaggttggtctgtgtatgtttgatggcactcagtc</t>
  </si>
  <si>
    <t>tgcagacatctccagagagagtgtgcagccaggttggtctgtgtatgtttgatggcgctcagtc</t>
  </si>
  <si>
    <t>tgcagacatctctggtaccgcgctgaagaatctaccattccacgtgctagaccaatacacaaca</t>
  </si>
  <si>
    <t>tgcagacatctctggtaccgcgctgaagaatctaccattccacgtgctagaccaatgcacaaca</t>
  </si>
  <si>
    <t>tgcagacatcttatagccattgatcatttacaatttcaggaagggaaggtgattccgacccatt</t>
  </si>
  <si>
    <t>tgcagacatcttatagccgttgatcatttacaatttcaggaagggaaggtgattccgacccatt</t>
  </si>
  <si>
    <t>tgcagacatgaacaactcctgcaactctgaaacatgccactcgcatctttgccaggcactgatc</t>
  </si>
  <si>
    <t>tgcagacatgaacaactcctgcaactctgaaacatgccactcgcatctttgccaggcactgatt</t>
  </si>
  <si>
    <t>tgcagacatgaatcacattcagtttccacatcgcaacacactttgtaacaggaaaagtgcatat</t>
  </si>
  <si>
    <t>tgcagacatgaatcacattcagtttccacatctcaacacactttgtaacaggaaaagtgcatat</t>
  </si>
  <si>
    <t>tgcagacatgacaagcatcctaatttattgtttccacaggatcgcagattacctcaccttgacg</t>
  </si>
  <si>
    <t>tgcagacatgacgagcatcctaatttattgtttccacaggatcgcagattacctcaccttgacg</t>
  </si>
  <si>
    <t>tgcagacatgcaagacgtgtcatgcaaagcttagtttgcatgtacttgtgcacgcatgtgcgat</t>
  </si>
  <si>
    <t>tgcagacatgcaagacgtgtcatgcagagcttagtttgcatgtacttgtgcacgcatgtgcgat</t>
  </si>
  <si>
    <t>tgcagacatgcacattttatcaaacaccatggctgcactgcatcaattagaaaagaggaaaaaa</t>
  </si>
  <si>
    <t>tgcagacatgcacattttatcaaacaccatggctgcactgcatcaattagaaaagaggagaaaa</t>
  </si>
  <si>
    <t>tgcagacatgcagctgttccgtgttctttgctcgggctttgcggccattactagccagtgtccg</t>
  </si>
  <si>
    <t>tgcagacatgcagctgttccgtgttctttgctcgggctttgcggtcattactagccagtgtccg</t>
  </si>
  <si>
    <t>tgcagacatgcataaaaaaaaagggtcagcacacgtgataggcggtagctgtacgtgtgtttgc</t>
  </si>
  <si>
    <t>tgcagacatgcataaaaaaaaggggtcagcacacgtgataggcggtagctgtacgtgtgtttgc</t>
  </si>
  <si>
    <t>tgcagacatgcatacgtggaacacgcattattgatgtcaagtcagcgtgttgttcttttaaagg</t>
  </si>
  <si>
    <t>tgcagacatgcatacgtggaacacgcattattgatgtcaagtcagcgtgttgttctttttaagg</t>
  </si>
  <si>
    <t>tgcagacatgcatgcatgatcgatcggcaccagtatttctgtgtgttaactacttcagtgtaga</t>
  </si>
  <si>
    <t>tgcagacatgcatgcatgatcgatcggcaccagtatttctgtgtgttaagtacttcagtgtaga</t>
  </si>
  <si>
    <t>tgcagacatgcatggatgatcgttcggcaccagtatttctgtgttttcatcggtactcactacg</t>
  </si>
  <si>
    <t>tgcagacatgcatggatgatcgttcggcaccagtatttctgtgttttcgtcggtactcactacg</t>
  </si>
  <si>
    <t>tgcagacatgccgtcggagcgtctccttgcgcactttgccgcctatggcgagattgaggagggg</t>
  </si>
  <si>
    <t>tgcagacatgccgtcggagcgtctccttgcgcactttgccgcttatggcgagattgaggagggg</t>
  </si>
  <si>
    <t>tgcagacatgccgttctggttcgcatcatatatggatcggaagaggagatcggtcgccattgcc</t>
  </si>
  <si>
    <t>tgcagacatgccgttctggttcgcatcatatctggatcggaagaggagatcggtcgccattgcc</t>
  </si>
  <si>
    <t>tgcagacatgcgacgtcttgtctgtgccctgccctgcgatgatgaatattccttctcgcaagca</t>
  </si>
  <si>
    <t>tgcagacatgcgacgtcttgtctgtgccctgccctgggatgatgaatattccttctcgcaagca</t>
  </si>
  <si>
    <t>tgcagacatgcgcaggtgcaacaatgttgactgatgtcacattttgggggcttcttgtgccatt</t>
  </si>
  <si>
    <t>tgcagacttgcgcaggtgcaacaatgttgactgatgtcacattttgggggcttcttgtgccatt</t>
  </si>
  <si>
    <t>tgcagacatgctgggtttctgctctctttctgctcttctttcccaatagactcatgtatttctg</t>
  </si>
  <si>
    <t>tgcagacatgctgggtttctgctttctttctgctcttctttcccaatagactcatgtatttctg</t>
  </si>
  <si>
    <t>tgcagacatggagaactggagtgtgaccatccacccagacccagcagacaccattgctccttcc</t>
  </si>
  <si>
    <t>tgcagacatggagaactggagtgtgaccatccaccctgacccagcagacaccattgctccttcc</t>
  </si>
  <si>
    <t>tgcagacatggagaattggagtgtgaccatccgcccagacccagtagtgtggtgactggtccaa</t>
  </si>
  <si>
    <t>tgcagacatggagaattggagtgtgaccatccacccagacccagtagtgtggtgactggtccaa</t>
  </si>
  <si>
    <t>tgcagacatggcacctgtgggaagaaggaagatggcttgatcttgtagaagcatcaatttctaa</t>
  </si>
  <si>
    <t>tgcagacatggcacctgtgggaggaaggaagatggcttgatcttgtagaagcatcaatttctaa</t>
  </si>
  <si>
    <t>tgcagacatggcagaccgaatcatgcagcagccatgagcccatgaccgtgttgaatgagtagtt</t>
  </si>
  <si>
    <t>tgcagacatggcagatcgaatcatgcagcagccatgagcccatgaccgtgttgaatgagtagtt</t>
  </si>
  <si>
    <t>tgcagacatggcatgggatgtttgcctctgccttggccgtcgcgtcgcgtcgtgtcctctctct</t>
  </si>
  <si>
    <t>tgcaggcatggcatgggatgtttgcctctgccttggccgtcgcgtcgcgtcgtgtcctctctct</t>
  </si>
  <si>
    <t>tgcagacatggccaggatgctcggtttcggtgttggagacgagctgttcgagttgatcgagaag</t>
  </si>
  <si>
    <t>tgcagacatggccaggatgctcggttttggtgttggagacgagctgttcgagttgatcgagaag</t>
  </si>
  <si>
    <t>tgcagacatggcgacctccgcggcgctctccaccgccgccaaccccacccaggtgagccagcaa</t>
  </si>
  <si>
    <t>tgcagccatggcgacctccgcggcgctctccaccgccgccaaccccacccaggtgagccagcaa</t>
  </si>
  <si>
    <t>tgcagacatggctgatcatcatcatcatggtttccatttgtttcacctgggcttgaggcggtcg</t>
  </si>
  <si>
    <t>tgcagacatggctgatcatcatcatcatggttttcatttgtttcacctgggcttgaggcggtcg</t>
  </si>
  <si>
    <t>tgcagacatgggggccatgagatgagcgccccgtagcgtatcaggagcaggccgtgcctacgtg</t>
  </si>
  <si>
    <t>tgcagacatgggggccatgagatgagcgccccgtagcgtatcgggagcaggccgtgcctacgtg</t>
  </si>
  <si>
    <t>tgcagacatgtaaaggagtaatactttatatatgtgccttattagtaacctactaatgaactaa</t>
  </si>
  <si>
    <t>tgcagacatgtaaaggagtaatactttatatatgtgccttattagtcacctactaatgaactaa</t>
  </si>
  <si>
    <t>tgcagacatgtgtcgcgtaacgattcatgaggtcatataaaaaataataaatctcccctcatgt</t>
  </si>
  <si>
    <t>tgcagagatgtgtcgcgtaacgattcatgaggtcatataaaaaataataaatctcccctcatgt</t>
  </si>
  <si>
    <t>tgcagacatgttcggcctccaatacttaagcatccgtaccgatcgttcgcgtagtaaacaaatc</t>
  </si>
  <si>
    <t>tgcagacatgttcggcctccaatacttacgcatccgtaccgatcgttcgcgtagtaaacaaatc</t>
  </si>
  <si>
    <t>tgcagacattaacgagtgcgaggaggatcctaacaagtacccttgctctgttcctgaaacctgc</t>
  </si>
  <si>
    <t>tgcagacattaacgagtgcgaggaggatcctaacaagtacccttgctctgttcctggaacctgc</t>
  </si>
  <si>
    <t>tgcagacattatatggagtacatattacatattagtcagagttcaacgatctttgaaaggtagt</t>
  </si>
  <si>
    <t>tgcagacgttatatggagtacatattacatattagtcagagttcaacgatctttgaaaggtagt</t>
  </si>
  <si>
    <t>tgcagacattatcatatcagcgccataactgccgcgtatcaatctccaactgccaacctctcca</t>
  </si>
  <si>
    <t>tgcagacattatcatatcagctccataactgccgcgtatcaatctccaactgccaacctctcca</t>
  </si>
  <si>
    <t>tgcagacattatgcatggagtataacaatgctcaaccagaccagaagcttcaccaagagcttat</t>
  </si>
  <si>
    <t>tgcagacattatgcatggagtataaccatgctcaaccagaccagaagcttcaccaagagcttat</t>
  </si>
  <si>
    <t>tgcagacattccatccctactagaattgaagcgcatctactatgaactaatgattcggtatgtg</t>
  </si>
  <si>
    <t>tgcagacattccatccctactagaattgaagcgcatctactatgaactgatgattcggtatgtg</t>
  </si>
  <si>
    <t>tgcagacattccttggtatgattatgaatgccaaacaagttaaggaaaagcccgtgatcagttc</t>
  </si>
  <si>
    <t>tgcagacattccttgttatgattatgaatgccaaacaagttaaggaaaagcccgtgatcagttc</t>
  </si>
  <si>
    <t>tgcagacattcgccactgaaatgataggcaacgtgatgaaagcacacgcatgattagtgctgga</t>
  </si>
  <si>
    <t>tgcagacattcgccactgaaatgataggcaacgtgatgaaagcccacgcatgattagtgctgga</t>
  </si>
  <si>
    <t>tgcagacattgagaaaaaaaacaaaatctttgttaattgctaaagcaatatctggaaaacaaga</t>
  </si>
  <si>
    <t>tgcagacattgagaaaaaaatcaaaatctttgttaattgctaaagcaatatctggaaaacaaga</t>
  </si>
  <si>
    <t>tgcagacattggcttctccgcgctgagtattctcgccctcgccaacaacaagctcacggggcaa</t>
  </si>
  <si>
    <t>tgcagacattggcttctccgcgctgagttttctcgccctcgccaacaacaagctcacggggcaa</t>
  </si>
  <si>
    <t>tgcagacattggtatatactaacatccaaagttttatagtttttgtaaaaaaaaaagaatttca</t>
  </si>
  <si>
    <t>tgcagacattggtatatactaacatccaaagttttatagtttttgtaaaaaaaaatgaatttca</t>
  </si>
  <si>
    <t>tgcagacatttccacatttgatttgtgtgaaacagcaggcatacatatcattcacgtcactttg</t>
  </si>
  <si>
    <t>tgcagacatttccacatttgatttgtgtgaaacagcaggcatacatatcattcacgtctctttg</t>
  </si>
  <si>
    <t>tgcagacatttccatgtccagtccaagaactcacaaatcagccatgcctagggttgaaagcttg</t>
  </si>
  <si>
    <t>tgcagacatttccatgtccagtccaagaactcacagatcagccatgcctagggttgaaagcttg</t>
  </si>
  <si>
    <t>tgcagacatttctgaaaatacaagtaatgctccatgtaaggcgtagactagttcagcagtacaa</t>
  </si>
  <si>
    <t>tgcagacatttctgaaaatacaagtaatgctccgtgtaaggcgtagactagttcagcagtacaa</t>
  </si>
  <si>
    <t>tgcagacatttgcgaaaacagggttggtaccaacaacggagatgtacaacattgtcattgacag</t>
  </si>
  <si>
    <t>tgcagacatttgcgaaaacagggttggtaccaacaacggagatgtacaacattgtcattgacgg</t>
  </si>
  <si>
    <t>tgcagacattttctttcagcagttatgaactgagaaacaacgccgtttctcgtacttatttgca</t>
  </si>
  <si>
    <t>tgcagatattttctttcagcagttatgaactgagaaacaacgccgtttctcgtacttatttgca</t>
  </si>
  <si>
    <t>tgcagaccaaaaattaccttatggaagagcaaaaactacactccaagcttcaaagagcatatag</t>
  </si>
  <si>
    <t>tgcagaccaaaaattaccttatggaagagctaaaactacactccaagcttcaaagagcatatag</t>
  </si>
  <si>
    <t>tgcagaccaaaatcagaaacgttacaacacaccaaccagtccacgctacacactaccatgcatg</t>
  </si>
  <si>
    <t>tgcagaccaaaatcagaaacgttacaacacaccaaccagtccatgctacacactaccatgcatg</t>
  </si>
  <si>
    <t>tgcagaccaaaatttcacggagcttgtgcaaaaagtccccagtggctgtctctttaccatagtt</t>
  </si>
  <si>
    <t>tgcagaccaagatttcacggagcttgtgcaaaaagtccccagtggctgtctctttaccatagtt</t>
  </si>
  <si>
    <t>tgcagaccaaacagaaaagggcgtagcgcttgtgctgctaatgatgggcgtaaactaagcgtgg</t>
  </si>
  <si>
    <t>tgcagaccgaacagaaaagggcgtagcgcttgtgctgctaatgatgggcgtaaactaagcgtgg</t>
  </si>
  <si>
    <t>tgcagaccaaacttttataggtgctaccatagtattgatattaatagagatgcaagcaactgag</t>
  </si>
  <si>
    <t>tgcagaccaaacttttataggtgctatcatagtattgatattaatagagatgcaagcaactgag</t>
  </si>
  <si>
    <t>tgcagaccaaatacaaggagattgatttcagttagtgaaagccatgcttagtgcagaaacatca</t>
  </si>
  <si>
    <t>tgcagaccaaatacaaggagattgatttcagttagtgaaagccgtgcttagtgcagaaacatca</t>
  </si>
  <si>
    <t>tgcagaccaaccaaattcaacataaataaggtgacagcttcgaaaacgttcttcagaatgagat</t>
  </si>
  <si>
    <t>tgcagaccaaccaaattcaacataaataaggtgacagcttcgaaaactttcttcagaatgagat</t>
  </si>
  <si>
    <t>tgcagaccaaccctttgcaggagggagaaccagagttctcgagcaaaacacgcatctaaaggat</t>
  </si>
  <si>
    <t>tgcagaccagccctttgcaggagggagaaccagagttctcgagcaaaacacgcatctaaaggat</t>
  </si>
  <si>
    <t>tgcagaccaaccgagcagcaggcagctggttacgtacgactgtacgagtcggctggcactgagg</t>
  </si>
  <si>
    <t>tgcagaccaaccgagcagcaggcagctggttacgtacgactgtacgagtcggctgggactgagg</t>
  </si>
  <si>
    <t>tgcagaccaacgtgtacgtgcgcggcagcggcgacggcaccatcgtcggccgaaaaaaaaaaaa</t>
  </si>
  <si>
    <t>tgcagaccaacgtgtacgtgcgtggcagcggcgacggcaccatcgtcggccgaaaaaaaaaaaa</t>
  </si>
  <si>
    <t>tgcagaccaactcagctaggcagtcttgggatcagtgacctgaagcttacggaatacgccctcc</t>
  </si>
  <si>
    <t>tgcagaccaactcagctaggcggtcttgggatcagtgacctgaagcttacggaatacgccctcc</t>
  </si>
  <si>
    <t>tgcagaccaactgcaaaacaatggccagcgcgaagcccagcccaaagccagaaccaacgaagag</t>
  </si>
  <si>
    <t>tgcagaccacctgcaaaacaatggccagcgcgaagcccagcccaaagccagaaccaacgaagag</t>
  </si>
  <si>
    <t>tgcagaccaagatttcaaggaactcgtggcaaaagtcccagatggctgcatcttcaccatagtt</t>
  </si>
  <si>
    <t>tgcagaccaagatttcaaggaactcgtggcaaaagtcccagatggctgtatcttcaccatagtt</t>
  </si>
  <si>
    <t>tgcagaccaagatttcacggagctcgtggccaaggtccctgacggctgccgcttcaccatggtc</t>
  </si>
  <si>
    <t>tgcagaccaagatttcacggagctcgtggccaaggtccgtgacggctgccgcttcaccatggtc</t>
  </si>
  <si>
    <t>tgcagaccaagatttcacggagcttgtgcaaaaggtccccagtggctgtctctttacaatagtt</t>
  </si>
  <si>
    <t>tgcagaccaagatttcacggagcttgtgcaaaaggtccccagtggttgtctctttacaatagtt</t>
  </si>
  <si>
    <t>tgcagaccaagctctcctagactacaacgcccatggaggatccatcaacgcccagtggaatttt</t>
  </si>
  <si>
    <t>tgcagaccaagctctcctagactacaacgcccatggaggatccatcaatgcccagtggaatttt</t>
  </si>
  <si>
    <t>tgcagaccaaggaccgcacctcatggccaagcacagtggcaacctcagcatcggccctgaattt</t>
  </si>
  <si>
    <t>tgcagaccaaggaccgcacctcatggccaagcacagtggcaacctcaggatcggccctgaattt</t>
  </si>
  <si>
    <t>tgcagaccaatgcctggggtcctcttgctactctaatttcagccacctgaagaagattgggcta</t>
  </si>
  <si>
    <t>tgcagaccaatgcctggggtcctcttgctactctaatttcagccacctgaagaagcttgggcta</t>
  </si>
  <si>
    <t>tgcagaccaatgctctgtgtttcctatgggaccaagagccagaaacaatcgatcacattgttgc</t>
  </si>
  <si>
    <t>tgcagaccaatgctctgtgtttcctatgggaccaagagccagaaacaatctatcacattgttgc</t>
  </si>
  <si>
    <t>tgcagaccaattcgtgattcagtacagaatcttatgctattaatgagcccatatctcaagtatt</t>
  </si>
  <si>
    <t>tgcagaccaattcgtgattcagtacagaatcttatgctattaatgagcccatgtctcaagtatt</t>
  </si>
  <si>
    <t>tgcagaccaatttcctactaaaggatcaatactactgctatattgtgtagcaagccaagaagaa</t>
  </si>
  <si>
    <t>tgcagaccaatttcctactgaaggatcaatactactgctatattgtgtagcaagccaagaagaa</t>
  </si>
  <si>
    <t>tgcagaccaatttcctactaaaggatcaatactgtactacatagtgtagcaagccaagaagaag</t>
  </si>
  <si>
    <t>tgcagaccaatttcctactaaaggatcaatactgtactacatcgtgtagcaagccaagaagaag</t>
  </si>
  <si>
    <t>tgcagaccacaaccaaagacggtatcactgtttttacacgagtcagtaaaaacgacaaggctga</t>
  </si>
  <si>
    <t>tgcagaccacaaccaaagacggtatcactgttcttacacgagtcagtaaaaacgacaaggctga</t>
  </si>
  <si>
    <t>tgcagaccacaagacaataaagtgggtccaggaagataacatctcctgtagcctcatgaccaaa</t>
  </si>
  <si>
    <t>tgcagaccacaagacaataaagtgggtccaggaagataacatctcctgtagcctcatgaccgaa</t>
  </si>
  <si>
    <t>tgcagaccacactggcacacaggtatccagcagcctttgacgtccatggaatggtttatgtgta</t>
  </si>
  <si>
    <t>tgcagaccacactggcacacaggtatccagcagtctttgacgtccatggaatggtttatgtgta</t>
  </si>
  <si>
    <t>tgcagaccacagaccacagcgcggcggccgtcctttgttgctggcttgctgctgctgcgatgac</t>
  </si>
  <si>
    <t>tgcagaccaccgaccacagcgcggcggccgtcctttgttgctggcttgctgctgctgcgatgac</t>
  </si>
  <si>
    <t>tgcagaccacatataattcctgtcaacccatcactaccaaatgtacataaggcgatgtgatata</t>
  </si>
  <si>
    <t>tgcagaccacatataattcctgtcaacccatcactaccaaatgtacataaggcgatgtgatatt</t>
  </si>
  <si>
    <t>tgcagaccacatcatcatctcaggttgcagcttcgtgcgcggcttctggagtcggattggctgg</t>
  </si>
  <si>
    <t>tgcagaccacatcatcatctcaggttgcagcttcttgcgcggcttctggagtcggattggctgg</t>
  </si>
  <si>
    <t>tgcagaccaccaatagttaacagaataaccaaggattctatgaagccccaaaatttgctgttgc</t>
  </si>
  <si>
    <t>tgcagaccaccaatagttaacagaataaccaaggattctatgaagccccaaaatttgctgttgt</t>
  </si>
  <si>
    <t>tgcagaccacctaatttgtgtacacggcatagtacacagtgaacctgcggagtcatgagcgcgt</t>
  </si>
  <si>
    <t>tgcagaccacctaatttgtgtacacggcatagtacacagtggacctgcggagtcatgagcgcgt</t>
  </si>
  <si>
    <t>tgcagaccacctcaccacaatcgatcacctccaatcctaggtgctactagctttaagtgcaccg</t>
  </si>
  <si>
    <t>tgcagaccacctcaccactatcgatcacctccaatcctaggtgctactagctttaagtgcaccg</t>
  </si>
  <si>
    <t>tgcagaccacgaataaataaataaatcattacgatcgttttccgcgagaaaacctagcttagtc</t>
  </si>
  <si>
    <t>tgcagacgacgaataaataaataaatcattacgatcgttttccgcgagaaaacctagcttagtc</t>
  </si>
  <si>
    <t>tgcagaccacgggcatgtacatgctgtaccacaggaccactagctcctcaacgcccttcagcac</t>
  </si>
  <si>
    <t>tgcagaccacgggcatgtacatgctgtaccacaggaccactagcttctcaacgcccttcagcac</t>
  </si>
  <si>
    <t>tgcagaccagaaggaacctgtcgcaagaaatctagggaatattctcgtgatggggcttgtacta</t>
  </si>
  <si>
    <t>tgcagaccagaaggaacctgtcgcaagaaatctagggaatattctcgtgttggggcttgtacta</t>
  </si>
  <si>
    <t>tgcagaccagatgcccatcctgcattttctggatgcatggtgaccttttcagaataaaaggatg</t>
  </si>
  <si>
    <t>tgcagaccagatgcccatcctgcattttctggatgcatggtggccttttcagaataaaaggatg</t>
  </si>
  <si>
    <t>tgcagaccagatgcttgctgaggctgctctgtgcaccccgccgaaagccgctgccaccgcctgc</t>
  </si>
  <si>
    <t>tgcagacccgatgcttgctgaggctgctctgtgcaccccgccgaaagccgctgccaccgcctgc</t>
  </si>
  <si>
    <t>tgcagaccagcaacagcatcctctgcctcgccttcgcggccaacagtgacgacagctccctcgg</t>
  </si>
  <si>
    <t>tgcagaccagcagcagcatcctctgcctcgccttcgcggccaacagtgacgacagctccctcgg</t>
  </si>
  <si>
    <t>tgcagaccagcacagagagaacgtcaacctcggaaatatgaagcggtttcaattcagagagctc</t>
  </si>
  <si>
    <t>tgcagaccagcacatagagaacgtcaacctcggaaatatgaagcggtttcaattcagagagctc</t>
  </si>
  <si>
    <t>tgcagaccagccagtggatggcactaaacactgtcgaggcttagagagcctgctgagctgagca</t>
  </si>
  <si>
    <t>tgcagaccagccagtggatggcactaaacactgtcgaggtttagagagcctgctgagctgagca</t>
  </si>
  <si>
    <t>tgcagaccagcgagaccatgaaccagttggagaggaggaagacgaagaactcccagatctcctc</t>
  </si>
  <si>
    <t>tgcagaccagcgagaccatgaaccagttggagaggaggaagatgaagaactcccagatctcctc</t>
  </si>
  <si>
    <t>tgcagaccagcgcccgcgggctgcgcgcacagggaactaggatcacctcgccgccgccgccgtc</t>
  </si>
  <si>
    <t>tgcagaccagcgcccgcgggctgcgcgcacaggggactaggatcacctcgccgccgccgccgtc</t>
  </si>
  <si>
    <t>tgcagaccagcgcctacttggccagctttatgcaatacgcccttgaccaccccgtcgtcacgct</t>
  </si>
  <si>
    <t>tgcaggccagcgcctacttggccagctttatgcaatacgcccttgaccaccccgtcgtcacgct</t>
  </si>
  <si>
    <t>tgcagaccagcgtcagaatttggcataagctgacattgtgactgcctgactgctaaataaacaa</t>
  </si>
  <si>
    <t>tgcagaccagcgtcagagtttggcataagctgacattgtgactgcctgactgctaaataaacaa</t>
  </si>
  <si>
    <t>tgcagaccagcgtcagaggagcaaacggcaaagggctttaaagaacaagacaaatggcaagaga</t>
  </si>
  <si>
    <t>tgcagaccagcgtcagaggagcaaacggcaaagggctttaaagaacaagacaaatggcaagata</t>
  </si>
  <si>
    <t>tgcagaccagctcggcgtgctcccattcacggtccatctaaaactcttaaggctcgttcgatag</t>
  </si>
  <si>
    <t>tgcagaccagctcggcgtgctcccgttcacggtccatctaaaactcttaaggctcgttcgatag</t>
  </si>
  <si>
    <t>tgcagaccagctggttcacaaaagcttcagcttaagcaagtgctgccccttgcacaaaattaaa</t>
  </si>
  <si>
    <t>tgcagaccagctggttcacaaaagcttcagcttaagcaagtgctgccccttgcacaaaattgaa</t>
  </si>
  <si>
    <t>tgcagaccagcttataccatgattataagctctttatccaaaactacttcctgcttataaagcc</t>
  </si>
  <si>
    <t>tgcagaccagcttataccatgattatgagctctttatccaaaactacttcctgcttataaagcc</t>
  </si>
  <si>
    <t>tgcagaccaggatcttctcctactccgacacgcagcgccaccgcctgggaccaaactacctgct</t>
  </si>
  <si>
    <t>tgcagaccaggatcttctcgtactccgacacgcagcgccaccgcctgggaccaaactacctgct</t>
  </si>
  <si>
    <t>tgcagaccaggggacaccagaaacataatcacaatcagatacgcagcagggtccacatgagtat</t>
  </si>
  <si>
    <t>tgcagaccagggggcaccagaaacataatcacaatcagatacgcagcagggtccacatgagtat</t>
  </si>
  <si>
    <t>tgcagaccaggtcacgccgattttattaacaaatttccacacctctttcctcttccagctttat</t>
  </si>
  <si>
    <t>tgcagaccaggtcacgcctattttattaacaaatttccacacctctttcctcttccagctttat</t>
  </si>
  <si>
    <t>tgcagaccagtcgacggccagaaaagaaataatgtgaatacaaaaataaaaatggtctgtctag</t>
  </si>
  <si>
    <t>tgcagaccagtcgacggccagaaaagaaataatgtgaatacaaaaataaaaatggtctgtcttg</t>
  </si>
  <si>
    <t>tgcagaccataccatcccccaatgagttggaggggcatgaaagaaggaagcaagtaaaagacgc</t>
  </si>
  <si>
    <t>tgcagaccataccatcccccaatgagttggaggggcatgaaataaggaagcaagtaaaagacgc</t>
  </si>
  <si>
    <t>tgcagaccatagtagtcctggctttgccattcccatatcgcaatactgtaagaaattccacaac</t>
  </si>
  <si>
    <t>tgcaggccatagtagtcctggctttgccattcccatatcgcaatactgtaagaaattccacaac</t>
  </si>
  <si>
    <t>tgcagaccatcacaacaggccatcgcttcagctgcaagagcattcaggcagtgttcataccatt</t>
  </si>
  <si>
    <t>tgcagaccatcacaacaggccatcgcttcagctgcaatagcattcaggcagtgttcataccatt</t>
  </si>
  <si>
    <t>tgcagaccatcatcttcctcgacgatgttcatagcatcaccgtgagcgcctccgttgttggcag</t>
  </si>
  <si>
    <t>tgcagaccatcatcttcctcgacgatgttcatagcgtcaccgtgagcgcctccgttgttggcag</t>
  </si>
  <si>
    <t>tgcagaccatcatgaggaacctcaataatgacgagagaatggatgcatggtttcaacaggttgg</t>
  </si>
  <si>
    <t>tgcagaccatcatgaggaacctcaatagtgacgagagaatggatgcatggtttcaacaggttgg</t>
  </si>
  <si>
    <t>tgcagaccatccatccacaaaacttgttgtacacggtaattttttaaagggtgcataaaaccac</t>
  </si>
  <si>
    <t>tgcagaccatccatccacaaaacttgttgtacactgtaattttttaaagggtgcataaaaccac</t>
  </si>
  <si>
    <t>tgcagaccatccctccgctcgcctgatccttgcttggggtcagcttctgctgggttcaaattat</t>
  </si>
  <si>
    <t>tgcagaccatccctctgctcgcctgatccttgcttggggtcagcttctgctgggttcaaattat</t>
  </si>
  <si>
    <t>tgcagaccatccgttgcactcggagccaaacaccgcctcttggcgtttgagtaatcccagtagc</t>
  </si>
  <si>
    <t>tgcagaccatccgttgcactcggagccaaacaccgcctcttggcgtttgagtaatcccagtagt</t>
  </si>
  <si>
    <t>tgcagaccatcgcagtcgcatagcaccgcgcccacggttttccccagattgggggatgagcggg</t>
  </si>
  <si>
    <t>tgcagaccatcgcagtcgcatagcaccgcgcccactgttttccccagattgggggatgagcggg</t>
  </si>
  <si>
    <t>tgcagaccatcttaacagttaagtgtccgatttgtgagtacatcaactcaagtttctgacttct</t>
  </si>
  <si>
    <t>tgcagatcatcttaacagttaagtgtccgatttgtgagtacatcaactcaagtttctgacttct</t>
  </si>
  <si>
    <t>tgcagaccatgagaccaaacgcatatgtcaatggtgtaccagtttgtaatggcttcgtatgtgc</t>
  </si>
  <si>
    <t>tgcagaccatgataccaaacgcatatgtcaatggtgtaccagtttgtaatggcttcgtatgtgc</t>
  </si>
  <si>
    <t>tgcagaccatgcgcgcatcgctcatccgcctctgcgccgacgccgaggccctgctggaggcgca</t>
  </si>
  <si>
    <t>tgcagaccatgcgcgcgtcgctcatccgcctctgcgccgacgccgaggccctgctggaggcgca</t>
  </si>
  <si>
    <t>tgcagaccatggaacgccgcggaaggattgggaactgggcggagctctgtgacttagtgatgaa</t>
  </si>
  <si>
    <t>tgcagaccatggaacgtcgcggaaggattgggaactgggcggagctctgtgacttagtgatgaa</t>
  </si>
  <si>
    <t>tgcagaccatggtaaaagtaactctacacctctatagtgcgatttggaaatgctaagcaagtcg</t>
  </si>
  <si>
    <t>tgcagaccatggtaaaagtaactctacacctctatagtgcgatttggaaatgttaagcaagtcg</t>
  </si>
  <si>
    <t>tgcagaccatgtagcaattattgggggtctaaatctcagaatttcttgtggccacatttcatct</t>
  </si>
  <si>
    <t>tgcagaccatgtagcaattattgggggtctaaatttcagaatttcttgtggccacatttcatct</t>
  </si>
  <si>
    <t>tgcagaccattaccacagagcaggaggagatcggtgctggcaggacaccacgtcgcgaagaagc</t>
  </si>
  <si>
    <t>tgcagaccattaccacagagcaggaggagatcagtgctggcaggacaccacgtcgcgaagaagc</t>
  </si>
  <si>
    <t>tgcagaccattagacggcctgtatccagggttgtatctatagaagtcattgttatgttggacat</t>
  </si>
  <si>
    <t>tgcagaccattagacggcctgtatccagggttgtatctatagaagtccttgttatgttggacat</t>
  </si>
  <si>
    <t>tgcagaccattcacaaacgaaaagccaccttacaatccccattttagcagccaaattaggaagc</t>
  </si>
  <si>
    <t>tgcagaccattcacaaacgaaaagccaccttacaatccccattttagcagccaaattaggaatc</t>
  </si>
  <si>
    <t>tgcagaccattgaatgaacacgcgcgatgtttcccaagcctaaacctacagtactcatatgtgt</t>
  </si>
  <si>
    <t>tgcagaccattgaatgaacacgcgcgatgtttcccaagcctaaacctacagtactcatgtgtgt</t>
  </si>
  <si>
    <t>tgcagaccattgcaagagattgatggcgacccgattgggatttgggatggatcgtcatcgtctc</t>
  </si>
  <si>
    <t>tgcagaccattgcaagagattgatggcgacctgattgggatttgggatggatcgtcatcgtctc</t>
  </si>
  <si>
    <t>tgcagaccattgcctgcgtgatgagttgatgttgctgatccacctggattggcctcctggttgt</t>
  </si>
  <si>
    <t>tgcagaccatttcctgcgtgatgagttgatgttgctgatccacctggattggcctcctggttgt</t>
  </si>
  <si>
    <t>tgcagaccatttctcaaaaaaagaaaaaaaaattctcatctcatgtgttggttgccaggtgtac</t>
  </si>
  <si>
    <t>tgcagaccatttctcaaaaaaagaaaaaaaaaatctcatctcatgtgttggttgccaggtgtac</t>
  </si>
  <si>
    <t>tgcagaccatttctctcacacaggaaaggcccgtatccgcaagtacttcagctgtggaggtcca</t>
  </si>
  <si>
    <t>tgcagaccatttctctcacacaggaatggcccgtatccgcaagtacttcagctgtggaggtcca</t>
  </si>
  <si>
    <t>tgcagacccaacaatccacaaaccctaatccatcagccatagcctccaaaacagaaccaataaa</t>
  </si>
  <si>
    <t>tgcagacccaacaatccacaaaccctaatccatcagccatagcctccaaaacagcaccaataaa</t>
  </si>
  <si>
    <t>tgcagacccaacaatccacaaaccctaatccatcagccccagcctccaaaacagcaccaataaa</t>
  </si>
  <si>
    <t>tgcagacccaacaatccacaaaccctaatccatcagccccagcctccaaaacagcaccaatcaa</t>
  </si>
  <si>
    <t>tgcagacccacgcccagctccacgcccgcggcctctccgcgagtccacgcctcctcccgaaaaa</t>
  </si>
  <si>
    <t>tgcagacccacgcccagctcctcgcccgcggcctctccgcgagtccacgcctcctcccgaaaaa</t>
  </si>
  <si>
    <t>tgcagacccacgccgcgcggcccgcacaaccgcatgctcgccgaaccagcacttagttaaaacc</t>
  </si>
  <si>
    <t>tgcagaccctcgccgcgcggcccgcacaaccgcatgctcgccgaaccagcacttagttaaaacc</t>
  </si>
  <si>
    <t>tgcagacccagagatcctagtactgccatagtacagactagccgtacggtacgaccagacaagg</t>
  </si>
  <si>
    <t>tgcagacccagagatcctagtactgccatagtacagcctagccgtacggtacgaccagacaagg</t>
  </si>
  <si>
    <t>tgcagacccagatcgatgggtggacgaaggaccgccattaacgcgcagaggtttatataaagta</t>
  </si>
  <si>
    <t>tgcagacccagatcgatgggtggacgaaggaccgccattaacgtgcagaggtttatataaagta</t>
  </si>
  <si>
    <t>tgcagacccaggtgaaggccacgccgccgtcgacgcctaggggcaagaaacgcgccaccaccga</t>
  </si>
  <si>
    <t>tgcagacccaggtgaaggccacgccgccgtcgacgcctaggggcaagaagcgcgccaccaccga</t>
  </si>
  <si>
    <t>tgcagaccccaatctacaatctttaatttatggtctccaaagaacaactcaccacaaaagtaca</t>
  </si>
  <si>
    <t>tgcagaccccaatctacaatctttaatttatggtctccaaaggacaactcaccacaaaagtaca</t>
  </si>
  <si>
    <t>tgcagacccccttcttggcagtagccgatcagcgtcacgacgttgcggtgccagacctctgata</t>
  </si>
  <si>
    <t>tgcagacccccttcttggcagtagccgatcagcgtcacgacgttgcggtgccagatctctgata</t>
  </si>
  <si>
    <t>tgcagaccccgacaggttcatggaagcaatcttaacccacatgcgaggctcaatagcaaagaca</t>
  </si>
  <si>
    <t>tgcagacccctacaggttcatggaagcaatcttaacccacatgcgaggctcaatagcaaagaca</t>
  </si>
  <si>
    <t>tgcagaccccgaggagggtcgtcgtcgtcgtcgtcaaggatggagcagccgacgacggtgtcgt</t>
  </si>
  <si>
    <t>tgcagaccccgaggagggttgtcgtcgtcgtcgtcaaggatggagcagccgacgacggtgtcgt</t>
  </si>
  <si>
    <t>tgcagaccccgcatttacgcagatagataacatataaaattaacctgttatatatataaaacaa</t>
  </si>
  <si>
    <t>tgcagatcccgcatttacgcagatagataacatataaaattaacctgttatatatataaaacaa</t>
  </si>
  <si>
    <t>tgcagaccccgttgtacagtaggacaccgatcacgtgcgttgtacccaggacacaggtgacacg</t>
  </si>
  <si>
    <t>tgcagaccccgttgtacagtaggacaccgatcacgtgcgttgtacccaggacacaggtgacagg</t>
  </si>
  <si>
    <t>tgcagacccctcggaggacgtagaagacttggcagcgtctgatgatgtagaagacctctcaccc</t>
  </si>
  <si>
    <t>tgcagacccctcggaggacgtagaagacttgtcagcgtctgatgatgtagaagacctctcaccc</t>
  </si>
  <si>
    <t>tgcagacccctgctgcctgagcaccgagaggctacgcccaccaagaggacggcgacaaggagaa</t>
  </si>
  <si>
    <t>tgcaggcccctgctgcctgagcaccgagaggctacgcccaccaagaggacggcgacaaggagaa</t>
  </si>
  <si>
    <t>tgcagaccccttgccagcgtccgtgacaccctatccatcggtctgggcgcttcccttcagcccc</t>
  </si>
  <si>
    <t>tgcagactccttgccagcgtccgtgacaccctatccatcggtctgggcgcttcccttcagcccc</t>
  </si>
  <si>
    <t>tgcagacccgtcactggatcctactgaacttgtcgatatgatggataggaaaatctcagatgaa</t>
  </si>
  <si>
    <t>tgcagacccgtcagtggatcctactgaacttgtcgatatgatggataggaaaatctcagatgaa</t>
  </si>
  <si>
    <t>tgcagacccgtgaggaagcggacccatgccagttggtccgaggaggcgacaccgcacggtctgt</t>
  </si>
  <si>
    <t>tgcagacccgtgaggaagcggacccatgccagatggtccgaggaggcgacaccgcacggtctgt</t>
  </si>
  <si>
    <t>tgcagaccctacggtttacctgaccccgtagcacgcgactttgaacctcacctggaatccagct</t>
  </si>
  <si>
    <t>tgcagagcctacggtttacctgaccccgtagcacgcgactttgaacctcacctggaatccagct</t>
  </si>
  <si>
    <t>tgcagaccctaggcaatctgcatggaaacaaaaggcagaacgccagggttgtcagggctcagga</t>
  </si>
  <si>
    <t>tgcagaccctaggcaatctgcatggaaacaagaggcagaacgccagggttgtcagggctcagga</t>
  </si>
  <si>
    <t>tgcagaccctctaatagcatatggctattccagttttctggctgagattccaaagtgatccaaa</t>
  </si>
  <si>
    <t>tgcagaccctctaatagcatatggctattccagttttctggctgagattccgaagtgatccaaa</t>
  </si>
  <si>
    <t>tgcagaccctctgatagcatatggctattacagttttctggctgagagattccaaagtgatcca</t>
  </si>
  <si>
    <t>tgcagaccctctgatagcatatggctattccagttttctggctgagagattccaaagtgatcca</t>
  </si>
  <si>
    <t>tgcagaccctctgcacgctcccacattatttcataacggaaaatctttggtgttcgagtgttag</t>
  </si>
  <si>
    <t>tgcagaccctctggacgctcccacattatttcataacggaaaatctttggtgttcgagtgttag</t>
  </si>
  <si>
    <t>tgcagaccctgccccctgcttgctcgcttcgcttggctctagagctgactgaactctcgctagc</t>
  </si>
  <si>
    <t>tgcagaccctgcctcctgcttgctcgcttcgcttggctctagagctgactgaactctcgctagc</t>
  </si>
  <si>
    <t>tgcagaccctgctggatttgagcagcaactcactgtctggtcctatcccttcaaatcttgtgaa</t>
  </si>
  <si>
    <t>tgcagaccctgctggatttgagcagcaactcactgtctggtcctatcccttcaactcttgtgaa</t>
  </si>
  <si>
    <t>tgcagaccctggctccgcaacagaacgcgaacctcaaggattggtggcagcaggcgcaaaagac</t>
  </si>
  <si>
    <t>tgcagaccctggctccgcaacagaacgcgaacctcaaggattggtggcagcaggcgcgaaagac</t>
  </si>
  <si>
    <t>tgcagaccctggtgcgtttcagttatccagtctactctatgaagccgcaaaactgtgtgaggta</t>
  </si>
  <si>
    <t>tgcagactctggtgcgtttcagttatccagtctactctatgaagccgcaaaactgtgtgaggta</t>
  </si>
  <si>
    <t>tgcagaccctgtggacgccagggaaaagatacgtgcgttcttgtccaggacactcgtgtgccat</t>
  </si>
  <si>
    <t>tgcagaccctgtggacgccagggaaaagatgcgtgcgttcttgtccaggacactcgtgtgccat</t>
  </si>
  <si>
    <t>tgcagacccttcaggtatggtgagagctcagaaacagagaactccattgttgctgtgtccagct</t>
  </si>
  <si>
    <t>tgcagacccttcaggtatggtgggagctcagaaacagagaactccattgttgctgtgtccagct</t>
  </si>
  <si>
    <t>tgcagaccctttcgtcgacctcttggacttggttgtttgcgtccaacctgcacgtaaatagcaa</t>
  </si>
  <si>
    <t>tgcagaccctttcgtcgacctcttggacttggctgtttgcgtccaacctgcacgtaaatagcaa</t>
  </si>
  <si>
    <t>tgcagacccttttgaggcccttgactttgcggcgctcagctgagaggtagtagctctacatcac</t>
  </si>
  <si>
    <t>tgcagacccttttgaggcccttgactttgcggcgctcagctgagaggtagtagctctacgtcac</t>
  </si>
  <si>
    <t>tgcagaccgaagcaagaagcagcagatcgtggtcgtggggtcgccgttttgtcacggtggatat</t>
  </si>
  <si>
    <t>tgcagaccgaagcaagcagcagcagatcgtggtcgtggggtcgccgttttgtcacggtggatat</t>
  </si>
  <si>
    <t>tgcagaccgaagctcagcaatggtgaagtcggagacaaaccatccagtcttgtgcacaccgtcg</t>
  </si>
  <si>
    <t>tgcagaccgaagctcagcaatggtgaagtcggagacaaaccatccattcttgtgcacaccgtcg</t>
  </si>
  <si>
    <t>tgcagaccgacaagcatggcacgttcctgggaaaccaagttcctaacgacattgcgacggtcgc</t>
  </si>
  <si>
    <t>tgcagaccgacaagcatggcacgttcctgggaaaccaagttcctaacgacattgcgacggtcgt</t>
  </si>
  <si>
    <t>tgcagaccgacctcatcaagttcacgccccagctgcccgtcagtagctcatcactcctacagtg</t>
  </si>
  <si>
    <t>tgcagaccgacctcatcaagttcacgccccagctgcccgtcagtagttcatcactcctacagtg</t>
  </si>
  <si>
    <t>tgcagaccgacgcgtcgtcaggcagtcatgctcgtatcgtgcagatcatcaggtggcacgcatg</t>
  </si>
  <si>
    <t>tgcagaccgacgcgtcgtcaggccgtcatgctcgtatcgtgcagatcatcaggtggcacgcatg</t>
  </si>
  <si>
    <t>tgcagaccgacgtaagcagaggtgcgtagctacggtctacggacctacggtccagaaccagcaa</t>
  </si>
  <si>
    <t>tgcagaccgacgtacgcagaggtgcgtagctacggtctacggacctacggtccagaaccagcaa</t>
  </si>
  <si>
    <t>tgcagaccgagaacacgagcagcacacgaaaacgaccgtccaagttctggagaagccgccgttg</t>
  </si>
  <si>
    <t>tgcagaccgagaacacgagcggcacacgaaaacgaccgtccaagttctggagaagccgccgttg</t>
  </si>
  <si>
    <t>tgcagaccgagaggaggcacggcaataggtgtacatcaacgacgccttaaaaaaggagaatgac</t>
  </si>
  <si>
    <t>tgcagaccgagaggaggcacggcaataggtgtacatcaacggcgccttaaaaaaggagaatgac</t>
  </si>
  <si>
    <t>tgcagaccgagcagacagacccatgcgccgagccgcagcgcctatgtcatgctatacctaggct</t>
  </si>
  <si>
    <t>tgcagaccgagcagacagacccatgcgccgagccgcagcgcctatgtcatgctgtacctaggct</t>
  </si>
  <si>
    <t>tgcagaccgagcgagcggctggctctcactgcccacggccccaagctaacaagaagtccgtggt</t>
  </si>
  <si>
    <t>tgcagaccgagcgagcggctggctctcactgcccacggccccaagctaacaaggagtccgtggt</t>
  </si>
  <si>
    <t>tgcagaccgatactccctcaggtcctgcatatcataatgtttatgtacgaaggaaagtagaatc</t>
  </si>
  <si>
    <t>tgcagaccgatactccctcaggtcctgcatatcataatgtttatgtacgaaggtaagtagaatc</t>
  </si>
  <si>
    <t>tgcagaccgatgaaaactcaaagaatccgcactggcgcgcgattgggtacagcccgcccctggc</t>
  </si>
  <si>
    <t>tgcagaccgatgagaactcaaagaatccgcactggcgcgcgattgggtacagcccgcccctggc</t>
  </si>
  <si>
    <t>tgcagaccgatgatgaatctgggacgggagtgaaggtgaagggcatccagcgccatccaatggg</t>
  </si>
  <si>
    <t>tgcaggccgatgatgaatctgggacgggagtgaaggtgaagggcatccagcgccatccaatggg</t>
  </si>
  <si>
    <t>tgcagaccgcaaacaaaccaataataaccagcccaggtgagagacgaatcgaaagcgtccaaca</t>
  </si>
  <si>
    <t>tgcagaccgcaaacaagccaataataaccagcccaggtgagagacgaatcgaaagcgtccaaca</t>
  </si>
  <si>
    <t>tgcagaccgcatgaccaaatctggaaagtaaaaagcggtcacgattcacgtacaatgcacagtt</t>
  </si>
  <si>
    <t>tgcagaccgcatgaccaaatctggaaagtaaaaagcggtcacgattcacgtaccatgcacagtt</t>
  </si>
  <si>
    <t>tgcagaccgccaacgagccaataaagcagaccaggtgagagaccgaaagcgcccaggcgaacgg</t>
  </si>
  <si>
    <t>tgcagaccgccaacgagccaataaagcagaccaggtgagagaccgacagcgcccaggcgaacgg</t>
  </si>
  <si>
    <t>tgcagaccgccatggcagcgattttgctatcgctagcgtggtaaatcccagagagagatccata</t>
  </si>
  <si>
    <t>tgcagaccgccatggcggcgattttgctatcgctagcgtggtaaatcccagagagagatccata</t>
  </si>
  <si>
    <t>tgcagaccgccatggcggcgcttttgctgtcgctagcgtggtaaatcccagagagagatccata</t>
  </si>
  <si>
    <t>tgcagaccgccatggctgcgcttttgctgtcgctagcgtggtaaatcccagagagagatccata</t>
  </si>
  <si>
    <t>tgcagaccgcccacttgtcgacaccgacgagcctcgcgtgcagcgccgcctgcacgtcccgacg</t>
  </si>
  <si>
    <t>tgcagaccgcccacttgtcgacgccgacgagcctcgcgtgcagcgccgcctgcacgtcccgacg</t>
  </si>
  <si>
    <t>tgcagaccgcccatccgaagtcgcagatcagctagggctgctcctctccgcccacctcgccagt</t>
  </si>
  <si>
    <t>tgcagaccgcccatctgaagtcgcagatcagctagggctgctcctctccgcccacctcgccagt</t>
  </si>
  <si>
    <t>tgcagaccgccgtcgctagctggggacaaacaacccaataacttcaggttatcctcgcctcctt</t>
  </si>
  <si>
    <t>tgcagaccgccgttgctagctggggacaaacaacccaataacttcaggttatcctcgcctcctt</t>
  </si>
  <si>
    <t>tgcagaccgcctcttggcatgccaggtgagcgtgtgataccattgtgatagaataatcagaagg</t>
  </si>
  <si>
    <t>tgcagaccgcctcttggcatgccaggtgggcgtgtgataccattgtgatagaataatcagaagg</t>
  </si>
  <si>
    <t>tgcagaccgtaaatttgaagcttgctgagcctcttcaagtaagatgtgcttgatctaatacaaa</t>
  </si>
  <si>
    <t>tgcagaccgtaaatttgacgcttgctgagcctcttcaagtaagatgtgcttgatctaatacaaa</t>
  </si>
  <si>
    <t>tgcagaccgtagaggttccgtacgagtgctgttgagaggaacgaaaaccatcgttcaattcctt</t>
  </si>
  <si>
    <t>tgcagaccgtagaggttccgtacgagtgctgttgagaggaacgaaaaccatcgttcagttcctt</t>
  </si>
  <si>
    <t>tgcagaccgtcatccatatatccgcagcccgtggaatgagccgcacacatcgttcgctcaattc</t>
  </si>
  <si>
    <t>tgcagaccgtcatccatatatccgtagcccgtggaatgagccgcacacatcgttcgctcaattc</t>
  </si>
  <si>
    <t>tgcagaccgtccacctctgcacgccgttggtgaggcgcgcatgcatggcttgctgcacgtcctt</t>
  </si>
  <si>
    <t>tgcagaccgtccacctctgcacgccgttggtgaggcgcgcgtgcatggcttgctgcacgtcctt</t>
  </si>
  <si>
    <t>tgcagaccgtccagaccctcgcccaccgcgggctcaagttcattgaacgtgttcacaaaaatgc</t>
  </si>
  <si>
    <t>tgcagaccgtccagaccctcgcccaccgcgggctcaagttcattgaacgtgttcacaagaatgc</t>
  </si>
  <si>
    <t>tgcagaccgtcgccgtgcgtgcgtttccgccgccgaagccgcctcttctgccactgttgcgcgg</t>
  </si>
  <si>
    <t>tgcagaccgtcgccgtgcgtgcgtttccgccgccgaagccgcctcttctgccgctgttgcgcgg</t>
  </si>
  <si>
    <t>tgcagaccgtcgttacttcccgacgagctagatgatgtggagtccgagcgatgaaccgatgcga</t>
  </si>
  <si>
    <t>tgcagaccgtcgttacttcccgacgagctagacgatgtggagtccgagcgatgaaccgatgcga</t>
  </si>
  <si>
    <t>tgcagaccgtcttgctaaaggaggtctgccccatcctgaacgctgcgctttgtgaccaagctga</t>
  </si>
  <si>
    <t>tgcagaccgtcttgctaaaggaggtctgccccatcctgaacgctgcgctttgtgatcaagctga</t>
  </si>
  <si>
    <t>tgcagaccgtgccagtgtacaacttatatttggagccgccagattcatacatgaaaagtgcttc</t>
  </si>
  <si>
    <t>tgcagaccgtgccagtgtgcaacttatatttggagccgccagattcatacatgaaaagtgcttc</t>
  </si>
  <si>
    <t>tgcagaccgtggcgtttccgtctcgatctcgctagtccacaggccaccatgtaggccaacccag</t>
  </si>
  <si>
    <t>tgcagaccgtggcgtttccgtctcgatctcgctagtccacaggcgaccatgtaggccaacccag</t>
  </si>
  <si>
    <t>tgcagaccgtggtatatgcaaccataacgcatataggtctaggtggcttggatcagcaaggtgg</t>
  </si>
  <si>
    <t>tgcagaccgtggtatctgcaaccataacgcatataggtctaggtggcttggatcagcaaggtgg</t>
  </si>
  <si>
    <t>tgcagaccgtggtggaccgtgtatatatggagagactttactcctatctcgtgtcaaatccgta</t>
  </si>
  <si>
    <t>tgcagaccgtggtggaccgtgtatatatggagagattttactcctatctcgtgtcaaatccgta</t>
  </si>
  <si>
    <t>tgcagaccgtgtgcaagtgcagtcagcaagtccacctccacacgccgcccatcccgcacggccc</t>
  </si>
  <si>
    <t>tgcagaccgtgtgcaagtgcagtcagcaagtccatctccacacgccgcccatcccgcacggccc</t>
  </si>
  <si>
    <t>tgcagaccgttgctgttcggcgtctcgacggcacttgactcttctgtgcttgtctcgttgtacg</t>
  </si>
  <si>
    <t>tgcagaccgttgctgttcggcgtctcgacggcccttgactcttctgtgcttgtctcgttgtacg</t>
  </si>
  <si>
    <t>tgcagacctaaaactgtgcagtatcgcctgttcgcccctgttgggcttgtcgtttctttcccct</t>
  </si>
  <si>
    <t>tgcagacctagaactgtgcagtatcgcctgttcgcccctgttgggcttgtcgtttctttcccct</t>
  </si>
  <si>
    <t>tgcagacctaatctgttatatataccacctagaaaatatggatgactttcgtccaactcttttg</t>
  </si>
  <si>
    <t>tgcagacctaatctgttatatatatcacctagaaaatatggatgactttcgtccaactcttttg</t>
  </si>
  <si>
    <t>tgcagacctacaactccgcagtatcgcctgttcgccctgttgggcttgtcgtttctttcccctt</t>
  </si>
  <si>
    <t>tgcagacctagaactccgcagtatcgcctgttcgccctgttgggcttgtcgtttctttcccctt</t>
  </si>
  <si>
    <t>tgcagacctacttgacgcgacctagggttaagccttttacatctcgtcttaccgttgttattta</t>
  </si>
  <si>
    <t>tgcagacctacttgatgcgacctagggttaagccttttacatctcgtcttaccgttgttattta</t>
  </si>
  <si>
    <t>tgcagacctagaagctccatgggcttaaaccatgggcgattctagggttgtttggctggttttc</t>
  </si>
  <si>
    <t>tgcagacctagaagctccatgggcttaaaccgtgggcgattctagggttgtttggctggttttc</t>
  </si>
  <si>
    <t>tgcagacctagctaggccattttcaattggtcagcaggttattgttcgccatccaagttctagg</t>
  </si>
  <si>
    <t>tgcagacctagctaggccattttcaattggtcagcaggttattgttcgtcatccaagttctagg</t>
  </si>
  <si>
    <t>tgcagacctagtactggtattagtagtggtattagtagtagttagtagttagtagttgtagtag</t>
  </si>
  <si>
    <t>tgcagacctagtagtggtattagtagtggtattagtagtagttagtagttagtagttgtagtag</t>
  </si>
  <si>
    <t>tgcagacctatcagttgatactccatccatgtccttgtggcctcctatagccagtccacaagca</t>
  </si>
  <si>
    <t>tgcagacttatcagttgatactccatccatgtccttgtggcctcctatagccagtccacaagca</t>
  </si>
  <si>
    <t>tgcagacctatggtatggccaccagcaccagcgccattccgatgccgacgaggagcgcaggcag</t>
  </si>
  <si>
    <t>tgcaggcctatggtatggccaccagcaccagcgccattccgatgccgacgaggagcgcaggcag</t>
  </si>
  <si>
    <t>tgcagacctcacatgggttctggactttggacattctgaatcgggaccaaaacaacttttgcga</t>
  </si>
  <si>
    <t>tgcagccctcacatgggttctggactttggacattctgaatcgggaccaaaacaacttttgcga</t>
  </si>
  <si>
    <t>tgcagacctcaccagcggcaccttcaccaccagcggcgccaccatcacaaaatacagtctttaa</t>
  </si>
  <si>
    <t>tgcagacctcaccagcggcaccttcaccaccagcggcgccaccgtcacaaaatacagtctttaa</t>
  </si>
  <si>
    <t>tgcagacctcagggaacagtttcgacgtgctggagccattttcctgtgggggcattcgataatg</t>
  </si>
  <si>
    <t>tgcagacctcagggaacagtttcgacgtgctggagccattttcctgtgggggcattcggtaatg</t>
  </si>
  <si>
    <t>tgcagacctccacggcgccgactgccacgcgcagctccacagcgccaccaacgcgccttgcccc</t>
  </si>
  <si>
    <t>tgcagacctccacggcgccgactgccacgcgcagctccacagcgccaccaacgtgccttgcccc</t>
  </si>
  <si>
    <t>tgcagacctctaaacacactacaacagacctcccatcgcacaaaatcgcatgaaactatcttct</t>
  </si>
  <si>
    <t>tgcagacctctaaacacactacaacagacctcccatcgcacaaaatcgcatggaactatcttct</t>
  </si>
  <si>
    <t>tgcagacctctaatggattatggattagttaatagctagtactccagtagataaatccatccat</t>
  </si>
  <si>
    <t>tgcagacctctaatggattatggattagttaatagctagtactccagtggataaatccatccat</t>
  </si>
  <si>
    <t>tgcagacctctgctaaaggcctggttgaacaacatcctggtctggaattcggacacgaacggga</t>
  </si>
  <si>
    <t>tgcagacctctgctaaaggcctggttgaacagcatcctggtctggaattcggacacgaacggga</t>
  </si>
  <si>
    <t>tgcagacctctgctgaaggcctggttgaacagcatcctggtctggaactcggacacgaacggga</t>
  </si>
  <si>
    <t>tgcagacctctgctgaaggcctggttgaacagcatcctggtctggaactcggacacgaagggga</t>
  </si>
  <si>
    <t>tgcagacctgaacgctgggaacaaccaagaagacaacgaccgcacggctggtaacgattcacac</t>
  </si>
  <si>
    <t>tgcagacctgaatgctgggaacaaccaagaagacaacgaccgcacggctggtaacgattcacac</t>
  </si>
  <si>
    <t>tgcagacctgcaaccagagaccacaagctcaagcacgaccactcacctgtgcgccgtggccccc</t>
  </si>
  <si>
    <t>tgcagacctgcaaccagagatcacaagctcaagcacgaccactcacctgtgcgccgtggccccc</t>
  </si>
  <si>
    <t>tgcagacctgccattcagaaccaccttgaatcaaaagtctaattttatcagtgataatcaaagt</t>
  </si>
  <si>
    <t>tgcagacctgccattcagaaccaccttgaatcaaaagtctgattttatcagtgataatcaaagt</t>
  </si>
  <si>
    <t>tgcagacctgccgtcatgccgcatcctcgcgctgcccgcatccgcagctgaacaaagtgaggaa</t>
  </si>
  <si>
    <t>tgcagacctgccgtcatgccgcatcctcgcgccgcccgcatccgcagctgaacaaagtgaggaa</t>
  </si>
  <si>
    <t>tgcagacctgctacaattgcaatccagcagctgcactgcatgcgccccgtctcaaaacccatgc</t>
  </si>
  <si>
    <t>tgcagacctgctacaattgcaatccagcagctgcactgcatgcgccctgtctcaaaacccatgc</t>
  </si>
  <si>
    <t>tgcagacctgctcagttctacgtttcagtaaaaagaatccagcaagtcgaactgaatcaattga</t>
  </si>
  <si>
    <t>tgcagacctgctcagttctacgtttcagtaaaaagaatccagcaagtcgaactgaatcatttga</t>
  </si>
  <si>
    <t>tgcagacctgctccatcgcagcatgtccatcacagcctacaagtccccttccctcaccctccgt</t>
  </si>
  <si>
    <t>tgcagacctgctccgtcgcagcatgtccatcacagcctacaagtccccttccctcaccctccgt</t>
  </si>
  <si>
    <t>tgcagacctgctcgttctcacgacgaaggaacgacgaagatagaggcggcaccgaatcgacatg</t>
  </si>
  <si>
    <t>tgcagacctgctcgttctcacgacgaaggaaggacgaagatagaggcggcaccgaatcgacatg</t>
  </si>
  <si>
    <t>tgcagacctgctgcaattgcaatccagcagctgcatgcgccccgtctcaaaagtcaaaacccac</t>
  </si>
  <si>
    <t>tgcagacctgctgcaattgcaatccatcagctgcatgcgccccgtctcaaaagtcaaaacccac</t>
  </si>
  <si>
    <t>tgcagacctgctgctgccgatacgacacgggcaaggccgcaaggggcaagttggacacgggtgc</t>
  </si>
  <si>
    <t>tgcagacctgctgctgccgatacgacacgggcaaggccgcagggggcaagttggacacgggtgc</t>
  </si>
  <si>
    <t>tgcagacctgctttttggtcaacttgtgaacgtgcaatcgcagcatgatttcaaatttgtgtag</t>
  </si>
  <si>
    <t>tgcagacctgctttttggtcaccttgtgaacgtgcaatcgcagcatgatttcaaatttgtgtag</t>
  </si>
  <si>
    <t>tgcagacctggcaatcgctatccctatgtacctgagaagaaaaacgtatggagaacgagaacgg</t>
  </si>
  <si>
    <t>tgcagacctggcaatcgctatccctatgtagctgagaagaaaaacgtatggagaacgagaacgg</t>
  </si>
  <si>
    <t>tgcagacctggccaacatccagttaggctttgtagagacttttgtgcctcctgtggatccaatg</t>
  </si>
  <si>
    <t>tgcagacctgggcaacatccagttaggctttgtagagacttttgtgcctcctgtggatccaatg</t>
  </si>
  <si>
    <t>tgcagacctgggcaccgcaacctcaagattctctgctggagtggtggcagctacaccgttcgca</t>
  </si>
  <si>
    <t>tgcagacctgggcaccgcagcctcaagattctctgctggagtggtggcagctacaccgttcgca</t>
  </si>
  <si>
    <t>tgcagacctgtcggggatggtgtcgaacatgccacccgaggggctctacgtgtccgccatgagg</t>
  </si>
  <si>
    <t>tgcagacctgtcggggatggtgtcgaacatgccacccgaggggctctacgtgtccgccatgcgg</t>
  </si>
  <si>
    <t>tgcagacctgtgggagcttgattaccaccacgaccaaggttatgtgcatcagttaggctcaatg</t>
  </si>
  <si>
    <t>tgcagacctgtgtgagcttgattaccaccacgaccaaggttatgtgcatcagttaggctcaatg</t>
  </si>
  <si>
    <t>tgcagaccttattatggttgaattagactataatagtatcattattatcccatcctcttctctg</t>
  </si>
  <si>
    <t>tgcagaccttattatggttgaattggactataatagtatcattattatcccatcctcttctctg</t>
  </si>
  <si>
    <t>tgcagaccttattcaaaaaagaaaaaaagttcggatctcatgtgttggttgccaggtgtacaaa</t>
  </si>
  <si>
    <t>tgcagaccttattcaaaaaagaaaaaaagttccgatctcatgtgttggttgccaggtgtacaaa</t>
  </si>
  <si>
    <t>tgcagaccttccttaggaggactcaactcatggttaagccttttacacctcggcttagttttgt</t>
  </si>
  <si>
    <t>tgcagaccttccttaggaggactcaactcatggttaagccttttacatctcggcttagttttgt</t>
  </si>
  <si>
    <t>tgcagaccttctccgtgcagcagggcagcgccatggacacccgcctcaccgcctccgaaaaaaa</t>
  </si>
  <si>
    <t>tgcagaccttctccgtgcagcagggcagcgccatggacacccgcctcgccgcctccgaaaaaaa</t>
  </si>
  <si>
    <t>tgcagaccttctgctccacctacccgtgccaaagcacctggttcggacacatactaccgtcgtc</t>
  </si>
  <si>
    <t>tgcagaccttctgctccacctacccgtgccaaagcacctggttcggacacatactgccgtcgtc</t>
  </si>
  <si>
    <t>tgcagaccttgacagcatatatgaagggaggagcagcctcacggagccattcactgaaactgaa</t>
  </si>
  <si>
    <t>tgcagaccttgacagcatatatgaagggaggagcagcctcacggggccattcactgaaactgaa</t>
  </si>
  <si>
    <t>tgcagaccttgcagagtaagtaaaagccaaagggcgcagcgcaggtaaggcaaacacacgacgc</t>
  </si>
  <si>
    <t>tgcagaccttgcagagtaagtaaaagccaaagggcgcagcgcagttaaggcaaacacacgacgc</t>
  </si>
  <si>
    <t>tgcagaccttggggtgtaggctcgagccagcagtgcaagggacgttgggtggcagtggtgtggg</t>
  </si>
  <si>
    <t>tgcagaccttggggtgtaggctcgagccagcagtgcaggggacgttgggtggcagtggtgtggg</t>
  </si>
  <si>
    <t>tgcagaccttggtccccgccttgccgccttccgcggcatcgtccttgcttatcggcttcgtcgt</t>
  </si>
  <si>
    <t>tgcagaccttggtcctcgccttgccgccttccgcggcatcgtccttgcttatcggcttcgtcgt</t>
  </si>
  <si>
    <t>tgcagaccttgttaatcgtgcagataatgcgcgagcagacataattttgctctggttgccttca</t>
  </si>
  <si>
    <t>tgcagaccttgttaatcgtgcagataatgcgcgagcagatataattttgctctggttgccttca</t>
  </si>
  <si>
    <t>tgcagaccttttgtttaccagcaaaattaaaagtataaagtaagaaacagggagagtgctaaag</t>
  </si>
  <si>
    <t>tgcagaccttttgtttaccagcaaaattaaaagtatacagtaagaaacagggagagtgctaaag</t>
  </si>
  <si>
    <t>tgcagacctttttgggtactggaaaaaggttgtccttgaagagtcaggaaagaaaaatggcagc</t>
  </si>
  <si>
    <t>tgcagacctttttgggtactggaaaaaggttgtccttgaagagtcaggaaataaaaatggcagc</t>
  </si>
  <si>
    <t>tgcagacgaaaaggtccatcagtgactagcaaatggagcattccttcacccactacagagtaca</t>
  </si>
  <si>
    <t>tgcagacgaaaaggtccatcagtgagtagcaaatggagcattccttcacccactacagagtaca</t>
  </si>
  <si>
    <t>tgcagacgaaagcatggcgacgttatgccgtggcacggtggatgcaccttcgccgtcctttatc</t>
  </si>
  <si>
    <t>tgcagacgaaagcatggcgacgttatgccgtggcacggtggatgcaccttcgctgtcctttatc</t>
  </si>
  <si>
    <t>tgcagacgaaagttaggcacaaattaggtcactcagttaattaaaaatctaaacgaggggacag</t>
  </si>
  <si>
    <t>tgcagacgaaagttaggcacaaattaggtcactcagttaattaaaagtctaaacgaggggacag</t>
  </si>
  <si>
    <t>tgcagacgaacaagtctctccacgacgtgtgcaacggcgagttcagatgcggcagaagcagaat</t>
  </si>
  <si>
    <t>tgcagacgaacaagtctctccacgacgtgtgcaacggcgagttcagatgcggcagaggcagaat</t>
  </si>
  <si>
    <t>tgcagacgaacagtggtcgccgtaattttgctggtgtatcaaacaggaacaggaaggggaaaac</t>
  </si>
  <si>
    <t>tgcagacggacagtggtcgccgtaattttgctggtgtatcaaacaggaacaggaaggggaaaac</t>
  </si>
  <si>
    <t>tgcagacgaacctccttcacattaattaagtcgctaacaattcagcctgtgttgggctcatggg</t>
  </si>
  <si>
    <t>tgcagacgaacctccttcacattaattaagtcactaacaattcagcctgtgttgggctcatggg</t>
  </si>
  <si>
    <t>tgcagacgaactgagcatgacaatgctaattgacttgacgacaaaaataactgttttccattca</t>
  </si>
  <si>
    <t>tgcagacgaactgagcatgacaatgctaattgacttgacgacaaaactaactgttttccattca</t>
  </si>
  <si>
    <t>tgcagacgaactttgcatgacaatgctaattgacttgacgacaaaactaactgttttccattca</t>
  </si>
  <si>
    <t>tgcagacgaactttgcatgacaatgctaattgacttgacgacaaaactagctgttttccattca</t>
  </si>
  <si>
    <t>tgcagacgaagaacctatgacgatacagtgacaaagtgatgtaacgctcaagaaatgcgacctt</t>
  </si>
  <si>
    <t>tgcagacgaagaacctatgacgatgcagtgacaaagtgatgtaacgctcaagaaatgcgacctt</t>
  </si>
  <si>
    <t>tgcagacgaagactttacgaccccagcctgattggatgatagctcccagatcatctctattctc</t>
  </si>
  <si>
    <t>tgcaggcgaagactttacgaccccagcctgattggatgatagctcccagatcatctctattctc</t>
  </si>
  <si>
    <t>tgcagacgaagagtagtgaaacagatccaaagctagcagccatcgatcgatcgccgtacagtac</t>
  </si>
  <si>
    <t>tgcagacgaagagtagtgaaaccgatccaaagctagcagccatcgatcgatcgccgtacagtac</t>
  </si>
  <si>
    <t>tgcagacgaagcatatcacaaaaacattaatagtgtgaattgggagattaactcgcacgcctag</t>
  </si>
  <si>
    <t>tgcagactaagcatatcacaaaaacattaatagtgtgaattgggagattaactcgcacgcctag</t>
  </si>
  <si>
    <t>tgcagacgaaggaccgcacctcatgcccaagcacagtggcaacctcagcatcggccctgaattt</t>
  </si>
  <si>
    <t>tgcagacgaaggaccgcacctcatgcccaagcacagtggcaacctcagcatcggccttgaattt</t>
  </si>
  <si>
    <t>tgcagacgaatagccgacacctgacaacggcaagggcatgccattgccatcagataagcgcatg</t>
  </si>
  <si>
    <t>tgcagacgagtagccgacacctgacaacggcaagggcatgccattgccatcagataagcgcatg</t>
  </si>
  <si>
    <t>tgcagacgaatcaacacggcatcagattcagaccgcccgtctgcttgtaatctcttcacagaga</t>
  </si>
  <si>
    <t>tgcagacgaatcaacacggcatcagattcagaccgcccgtctgcttgtactctcttcacagaga</t>
  </si>
  <si>
    <t>tgcagacgaattatccccctaatgagacagaatgcagtgaaattcgtgagatcaaaggcacgca</t>
  </si>
  <si>
    <t>tgcagacgaattatccccctaatgagacagaatgcagtgaaatttgtgagatcaaaggcacgca</t>
  </si>
  <si>
    <t>tgcagacgacacgccctgcgggccgtgcaccttttcttgttccattccatgcggccctctctcc</t>
  </si>
  <si>
    <t>tgcagacgacacgccctgcgggccgtgcaccttttcttgttccattccatgcggctctctctcc</t>
  </si>
  <si>
    <t>tgcagacgacacgggcgcagccgatggccgtggaggcgcgccacaccacctgcgtgtagtggcc</t>
  </si>
  <si>
    <t>tgcagacgacgcgggcgcagccgatggccgtggaggcgcgccacaccacctgcgtgtagtggcc</t>
  </si>
  <si>
    <t>tgcagacgacagaagagtcctttttgccgccgattactctatgccgtcgtgatctatcgtgttc</t>
  </si>
  <si>
    <t>tgcagacgacagaagagtcctttttggcgccgattactctatgccgtcgtgatctatcgtgttc</t>
  </si>
  <si>
    <t>tgcagacgacagagacaagagcgtcatcgtgatcaaatgttctgtgcaaccttgcttctgctgt</t>
  </si>
  <si>
    <t>tgcagacgagagagacaagagcgtcatcgtgatcaaatgttctgtgcaaccttgcttctgctgt</t>
  </si>
  <si>
    <t>tgcagacgacagcagcagggcatatatacatccacaaaagaagactgcaactcctctcgtttct</t>
  </si>
  <si>
    <t>tgcagacgccagcagcagggcatatatacatccacaaaagaagactgcaactcctctcgtttct</t>
  </si>
  <si>
    <t>tgcagacgacaggatgcgccgccgtagccgacagatgcgtggaggcagcaagattggaaacccc</t>
  </si>
  <si>
    <t>tgcagccgacaggatgcgccgccgtagccgacagatgcgtggaggcagcaagattggaaacccc</t>
  </si>
  <si>
    <t>tgcagacgacatgtggatacaaaagcatcagttcgaggcaagcttgtttgaggccatctatgca</t>
  </si>
  <si>
    <t>tgcagacgacatgtggttacaaaagcatcagttcgaggcaagcttgtttgaggccatctatgca</t>
  </si>
  <si>
    <t>tgcagacgacccacatcggcaccgtgccttccccgtcccactcgcgtgggagcaggggctccac</t>
  </si>
  <si>
    <t>tgcagacgacccacatcggcaccgtgccttccccgtctcactcgcgtgggagcaggggctccac</t>
  </si>
  <si>
    <t>tgcagacgaccctgatgccaccaatcactaagcacggcatctgaattaatttagacgtctccaa</t>
  </si>
  <si>
    <t>tgcagacgagcctgatgccaccaatcactaagcacggcatctgaattaatttagacgtctccaa</t>
  </si>
  <si>
    <t>tgcagacgacctgattccccgtacggcccatacaaaacagttcgggcgttggagtgggcgttca</t>
  </si>
  <si>
    <t>tgcagacgacctggttccccgtacggcccatacaaaacagttcgggcgttggagtgggcgttca</t>
  </si>
  <si>
    <t>tgcagacgacgacgacaacgacgacgacataagatgtgaagagtaacaattccagcggacacga</t>
  </si>
  <si>
    <t>tgcagacgacgacgacgacgacgacgacataagatgtgaagagtaacaattccagcggacacga</t>
  </si>
  <si>
    <t>tgcagacgacgacgcaataatctaatttgcaccacgctgggcagcaaatatatagtaatgctca</t>
  </si>
  <si>
    <t>tgcagacgacgacgcaataatctaatttgcaccacgctgggcagcatatatatagtaatgctca</t>
  </si>
  <si>
    <t>tgcagacgacgataacaaggatagatccaagcaagcacatcccaagaaaaacaaaagagatgga</t>
  </si>
  <si>
    <t>tgcagacggcgataacaaggatagatccaagcaagcacatcccaagaaaaacaaaagagatgga</t>
  </si>
  <si>
    <t>tgcagacgacgataccaattacactagcatatacttgtatatacatatggctatatatctacag</t>
  </si>
  <si>
    <t>tgcagacgacgataccaattacactagcatatacttgtatatacatatggctatatatttacag</t>
  </si>
  <si>
    <t>tgcagacgacgccacaaggttgtttgaatgtttgtcacatgtctggagcttgtagcgtgggcgt</t>
  </si>
  <si>
    <t>tgcagacgacgccacaaggttgtttgaatgtttgtcgcatgtctggagcttgtagcgtgggcgt</t>
  </si>
  <si>
    <t>tgcagacgacggacgccaagcaggcgccgaggacgagcgtcgtcagccgagatggggcgtcgag</t>
  </si>
  <si>
    <t>tgcagacgacggacgccacgcaggcgccgaggacgagcgtcgtcagccgagatggggcgtcgag</t>
  </si>
  <si>
    <t>tgcagacgacggcagacgcgacaccatgcatgcatgagcacaccgcatgctcgatcgcaaaacg</t>
  </si>
  <si>
    <t>tgcagacgacggcagacgcgacaccatgcatgcatgagcacactgcatgctcgatcgcaaaacg</t>
  </si>
  <si>
    <t>tgcagacgacggctcggctctacatcggctccgctgctacagccactaggatggacacaaatac</t>
  </si>
  <si>
    <t>tgcagacgacggctcggctctgcatcggctccgctgctacagccactaggatggacacaaatac</t>
  </si>
  <si>
    <t>tgcagacgactccttctggtcatggtggctgcgctcgcgcaaattagtaagcaaggatctgaga</t>
  </si>
  <si>
    <t>tgcagacgactccttctggtcatggtggctgcgctcgcgcaaattagtaagcaagggtctgaga</t>
  </si>
  <si>
    <t>tgcagacgactctcctggactgacatgtgggccgcgttccatcagcggcggagacatgcggaca</t>
  </si>
  <si>
    <t>tgcagacgactctcctgtactgacatgtgggccgcgttccatcagcggcggagacatgcggaca</t>
  </si>
  <si>
    <t>tgcagacgagaacaagaaatggtgcacttgccttgtctccctggtgagcacagaagccgcacgt</t>
  </si>
  <si>
    <t>tgcagacgagaacgagaaatggtgcacttgccttgtctccctggtgagcacagaagccgcacgt</t>
  </si>
  <si>
    <t>tgcagacgagaactggatcgtaatctcagaagccgataccgattactccgtgggttattgatga</t>
  </si>
  <si>
    <t>tgcagacgagaactggatcgtaatctcagaagccgataccgattactccgtgggttattgatgg</t>
  </si>
  <si>
    <t>tgcagacgagacttcaccagcgcggcaaccacgccgtccaacagatgcggatcaagtggagcgg</t>
  </si>
  <si>
    <t>tgcagacgagacttcaccagcgcggcaaccacgcggtccaacagatgcggatcaagtggagcgg</t>
  </si>
  <si>
    <t>tgcagacgagagacgactgacaaactacaaggaggaggaggaagagcagcaggagcaatcgtca</t>
  </si>
  <si>
    <t>tgcagacgagagacgactgacagactacaaggaggaggaggaagagcagcaggagcaatcgtca</t>
  </si>
  <si>
    <t>tgcagacgagagagacaggagcgtcatcgtgatcaaaatgttctgtgcaaccttgcatctgctg</t>
  </si>
  <si>
    <t>tgcagacgagagagacaggagcgtcatcgtgatcaaaatgttctgtgcaacctttcatctgctg</t>
  </si>
  <si>
    <t>tgcagacgagagagcgcacacaaacgacacgaattagagatggtaggaagtagatatttaagca</t>
  </si>
  <si>
    <t>tgcaggcgagagagcgcacacaaacgacacgaattagagatggtaggaagtagatatttaagca</t>
  </si>
  <si>
    <t>tgcagacgagagctttgcttccaaagaagccatcttcgcctccaattctgccttcctggattgc</t>
  </si>
  <si>
    <t>tgcagccgagagctttgcttccaaagaagccatcttcgcctccaattctgccttcctggattgc</t>
  </si>
  <si>
    <t>tgcagacgagatggccgctgatagatccaaaatttgaagcaactatgctgtccaaggagtatgc</t>
  </si>
  <si>
    <t>tgcagaggagatggccgctgatagatccaaaatttgaagcaactatgctgtccaaggagtatgc</t>
  </si>
  <si>
    <t>tgcagacgagcctgagcagcccccaccaccctggggacgcagccctctgccgtgcttggcgcct</t>
  </si>
  <si>
    <t>tgcagacgagcctgagcagcccccaccaccctagggacgcagccctctgccgtgcttggcgcct</t>
  </si>
  <si>
    <t>tgcagacgagcgcgtcgccgaggagcgtgtgcgcctccctcagaacgcctccgacgtcgccctc</t>
  </si>
  <si>
    <t>tgcagacgagcgcgtcgccgaggagcgtgtgcgcctccctcagaccgcctccgacgtcgccctc</t>
  </si>
  <si>
    <t>tgcagacgagcgtcgcgtagctcttgttcttcagagtccctagttttcagacattgtacagtag</t>
  </si>
  <si>
    <t>tgcagatgagcgtcgcgtagctcttgttcttcagagtccctagttttcagacattgtacagtag</t>
  </si>
  <si>
    <t>tgcagacgagctaagtccacggtcgtcgtcgccgccgcgcgccgagatggagatggacaacggg</t>
  </si>
  <si>
    <t>tgcagacgagctgagtccacggtcgtcgtcgccgccgcgcgccgagatggagatggacaacggg</t>
  </si>
  <si>
    <t>tgcagacgagggaaggaaggacgttgttgacatggcagcactacaaatgagctaggacgagaag</t>
  </si>
  <si>
    <t>tgcagacgagggaaggaaggacgttgttgacatggcagcactacacatgagctaggacgagaag</t>
  </si>
  <si>
    <t>tgcagacgagtcttcaccaaatcaatgggataaatcactgtctgtgcgatagcaccagccaaac</t>
  </si>
  <si>
    <t>tgcagacgagtcttcaccaaatcaatgggataaatcgctgtctgtgcgatagcaccagccaaac</t>
  </si>
  <si>
    <t>tgcagacgagtgcttcagttgactacaatggaagtacgattgaatgcatatctcagttaatcca</t>
  </si>
  <si>
    <t>tgcagacgagtgcttcagttgactacaatggaagtatgattgaatgcatatctcagttaatcca</t>
  </si>
  <si>
    <t>tgcagacgagttcctgagagacgaagccagaaatgcacatgctctcctcttcctataccaacaa</t>
  </si>
  <si>
    <t>tgcagatgagttcctgagagacgaagccagaaatgcacatgctctcctcttcctataccaacaa</t>
  </si>
  <si>
    <t>tgcagacgataagccacagcacccagccgcgcaaccacctgatagggcccaaaatagcgtggtg</t>
  </si>
  <si>
    <t>tgcagacgataagccacagcacccagccgcgtaaccacctgatagggcccaaaatagcgtggtg</t>
  </si>
  <si>
    <t>tgcagacgatcatatgctgcgctacttctccatgttcagggggccactaaccactaatgtggtt</t>
  </si>
  <si>
    <t>tgcagacgatcatatgctgcgctacttctccatgttcagggggccactaaccactgatgtggtt</t>
  </si>
  <si>
    <t>tgcagacgatcgatatatgactgatgagcatgacgagcaacgcacgcatgcatttgattagtaa</t>
  </si>
  <si>
    <t>tgcagacgatcgatatatgactgatgagcatgacgagccacgcacgcatgcatttgattagtaa</t>
  </si>
  <si>
    <t>tgcagacgatcgtcacgtatttcatcgagaaaacatgacttcgacgagcggagccaagccgtcg</t>
  </si>
  <si>
    <t>tgcagacgatcgtcacgtatttcatcgagaaaacatgatttcgacgagcggagccaagccgtcg</t>
  </si>
  <si>
    <t>tgcagacgatctcgttccgatggatggacacgcctgcgccttgtcgtgcctcgtgcgccgctcg</t>
  </si>
  <si>
    <t>tgcagacgatttcgttccgatggatggacacgcctgcgccttgtcgtgcctcgtgcgccgctcg</t>
  </si>
  <si>
    <t>tgcagacgatctcgttgccacaaacacaccgtaagcttcgcttgctcgtggatggtgagagtca</t>
  </si>
  <si>
    <t>tgcagacgatctcgttgccacaaacacaccgtaggcttcgcttgctcgtggatggtgagagtca</t>
  </si>
  <si>
    <t>tgcagacgatgcagcagcaggccgctagcgccgacgacgacgccgaagcgatcgcgttcgcgtc</t>
  </si>
  <si>
    <t>tgcagacgatgcagcagcaggccgctggcgccgacgacgacgccgaagcgatcgcgttcgcgtc</t>
  </si>
  <si>
    <t>tgcagacgatgctcctcctgttttgctagttgggacttgatcacttgggagacccatgaacgtc</t>
  </si>
  <si>
    <t>tgcagacgatgctcctcctgttttgctagttgtgacttgatcacttgggagacccatgaacgtc</t>
  </si>
  <si>
    <t>tgcagacgattgggaagaagatactgtaccaacttggagcagacgttgaagtagcagaggatgg</t>
  </si>
  <si>
    <t>tgcagacgattgggaagaagatactgtaccagcttggagcagacgttgaagtagcagaggatgg</t>
  </si>
  <si>
    <t>tgcagacgcaacgcaatatagccactccccactcgtatttgtttcggttcgcgttcacggttca</t>
  </si>
  <si>
    <t>tgcagacgcaacgcaatatagccactccccactcgtatttgtttcggttcgcgttcacggttta</t>
  </si>
  <si>
    <t>tgcagacgcaaggctagcagcgtgcaaaggggttgccaggtcggcgaggcgacgtgagtctggt</t>
  </si>
  <si>
    <t>tgcagacgcaaggctagcagcgtgcaaaggggttgccaggtcggcgaggcgacgtgagtctgtt</t>
  </si>
  <si>
    <t>tgcagacgcaagtcgcacaataaaatcaacccattgattcagctgcactggaggcattgcaggg</t>
  </si>
  <si>
    <t>tgcagacgcaagtcgcacaatacaatcaacccattgattcagctgcactggaggcattgcaggg</t>
  </si>
  <si>
    <t>tgcagacgcacagggcggtgcgagtggcatatggtggggctggagggcggcggcgcctcgacgc</t>
  </si>
  <si>
    <t>tgcagacgcacagggcggtgcgagtggcatgtggtggggctggagggcggcggcgcctcgacgc</t>
  </si>
  <si>
    <t>tgcagacgcaccacttcacatacgaggagctggaggaggcaactgacagcttcagtgacaccat</t>
  </si>
  <si>
    <t>tgcagacgcaccacttcacatacgaggagctggaggaggcaactgacagcttcagtggcaccat</t>
  </si>
  <si>
    <t>tgcagacgcacccaagctgaatctcagtcggctgaagcacatagagacacatcaatcacacaaa</t>
  </si>
  <si>
    <t>tgcagacgcatccaagctgaatctcagtcggctgaagcacatagagacacatcaatcacacaaa</t>
  </si>
  <si>
    <t>tgcagacgcacctcccatccatgaagctgccctggtggcggaccacaacaggaccccgaatccc</t>
  </si>
  <si>
    <t>tgcagacgcacctcccatccatgaagctgccctggtggcggaccacaacaggaccccgagtccc</t>
  </si>
  <si>
    <t>tgcagacgcacctgatatatgacaccatcaggaagtagatccttgataacttcgctgcatacaa</t>
  </si>
  <si>
    <t>tgcagacgcacctgatatatgacaccgtcaggaagtagatccttgataacttcgctgcatacaa</t>
  </si>
  <si>
    <t>tgcagacgcacgacccattgagcttggactttggttgcacacttgctagcaagctgtgggccct</t>
  </si>
  <si>
    <t>tgcagacgcacgacccgttgagcttggactttggttgcacacttgctagcaagctgtgggccct</t>
  </si>
  <si>
    <t>tgcagacgcacgcctccttgagggggatcctttgaagatcgatcaggttcgtcacattgtcatc</t>
  </si>
  <si>
    <t>tgcagacgcacgcctccttgagggggatcctttgaaggtcgatcaggttcgtcacattgtcatc</t>
  </si>
  <si>
    <t>tgcagacgcactacaagcgcaagcacggcgacaagcacttcagctgccgccgctgcggcaagcc</t>
  </si>
  <si>
    <t>tgcagacgcactacaagcgcaagcacggcgacaagcacttcggctgccgccgctgcggcaagcc</t>
  </si>
  <si>
    <t>tgcagacgcactagggggacatgaaatgttacagtgtgctcgttggtactactcccgaacaaga</t>
  </si>
  <si>
    <t>tgcagacgcacttgggggacatgaaatgttacagtgtgctcgttggtactactcccgaacaaga</t>
  </si>
  <si>
    <t>tgcagacgcagagcccatcgaggagaagatgctggagaggcggcagggaggccacggcccacgg</t>
  </si>
  <si>
    <t>tgcagacgcatagcccatcgaggagaagatgctggagaggcggcagggaggccacggcccacgg</t>
  </si>
  <si>
    <t>tgcagacgcagcgcgacacggcgagggtgcgcggcggcaggagggctaggacgtccgctagcac</t>
  </si>
  <si>
    <t>tgcagacgcagcgcgacacggcgagggtgcgcggcggcaggagggctaggacgtccgctatcac</t>
  </si>
  <si>
    <t>tgcagacgcaggatctcgacgggaagcggattcatcgagggccctcgctcctcagccctcagcc</t>
  </si>
  <si>
    <t>tgcagccgcaggatctcgacgggaagcggattcatcgagggccctcgctcctcagccctcagcc</t>
  </si>
  <si>
    <t>tgcagacgcaggcgcacgacaccacgtccttccgcgcgggccaccgctccccgccgaaaaaaaa</t>
  </si>
  <si>
    <t>tgcagacgcaggcgcacgacatcacgtccttccgcgcgggccaccgctccccgccgaaaaaaaa</t>
  </si>
  <si>
    <t>tgcagacgcagttgcgggtggtggcgccaagccagcttgaagccgcgtcctacggccgaaaaaa</t>
  </si>
  <si>
    <t>tgcagacgcagttgcgggtggtggcgccaagccagcttggagccgcgtcctacggccgaaaaaa</t>
  </si>
  <si>
    <t>tgcagacgcatatggcaaggtgccgttgcgtgtgtcagcgtgcagcagcggccgcggtggccga</t>
  </si>
  <si>
    <t>tgcagacgcatatggcaaggtgccgttgcgtgtgtcagcgtgcagcagcggcctcggtggccga</t>
  </si>
  <si>
    <t>tgcagacgcatatggcaaggtgccgttgcgtgtgtcagcgtgcagcagcggccgcggtgggcaa</t>
  </si>
  <si>
    <t>tgcagatgcatatggcaaggtgccgttgcgtgtgtcagcgtgcagcagcggccgcggtgggcaa</t>
  </si>
  <si>
    <t>tgcagacgcatatggcgccgccacttaccgccaccaatcctccgcatcctggtcctcgtcgtcg</t>
  </si>
  <si>
    <t>tgcagacgcatatggcgccgccgcttaccgccaccaatcctccgcatcctggtcctcgtcgtcg</t>
  </si>
  <si>
    <t>tgcagacgcatgtagataagtgcgtcacaacgtgatgaaccagaatgtttctaagcgcgatgga</t>
  </si>
  <si>
    <t>tgcagacgcatgtagataagtgcgtcacaacgtgatgaaccaggatgtttctaagcgcgatgga</t>
  </si>
  <si>
    <t>tgcagacgcattccaccaacaaacaccaccatggacagaaaaaaacacgcatcagagaacggga</t>
  </si>
  <si>
    <t>tgcagacgcattccaccaacaaacaccaccatggacagaaaaaaacacgcatcagagaacgggt</t>
  </si>
  <si>
    <t>tgcagacgccaacgcgctcaatgtttccagaggcagatgccaggggatgtgtgtcttgcttcga</t>
  </si>
  <si>
    <t>tgcagacgccaacgcgctcaatgtttctagaggcagatgccaggggatgtgtgtcttgcttcga</t>
  </si>
  <si>
    <t>tgcagacgccacctgccgcgccgatggcacgctgaaccgtggtgtgctctggctgcttgacccg</t>
  </si>
  <si>
    <t>tgcagactccacctgccgcgccgatggcacgctgaaccgtggtgtgctctggctgcttgacccg</t>
  </si>
  <si>
    <t>tgcagacgccatatccctcaaggtcgtggcaacccaacgcccaggtttgaaaatcgcctggacg</t>
  </si>
  <si>
    <t>tgcagacgccatatccctcaaggtcgtggcaacccgacgcccaggtttgaaaatcgcctggacg</t>
  </si>
  <si>
    <t>tgcagacgccatcgttgaccaccagaaggtcatggccgctgttatgccatagccgccgcgatac</t>
  </si>
  <si>
    <t>tgcagacgccatcgttgaccaccagaaggtcgtggccgctgttatgccatagccgccgcgatac</t>
  </si>
  <si>
    <t>tgcagacgccatctacgctcgcttcctcgcgctcctcccctctgcttcggcggcggtcacaccc</t>
  </si>
  <si>
    <t>tgcagacgccatctacgctcgcttcctcgcgctcctcccctctgcttcggcggcggtcacacct</t>
  </si>
  <si>
    <t>tgcagacgccatcttcctcttgttatcgtcgtcgtcgacgacgacagtcgccgtacgtgcgcgc</t>
  </si>
  <si>
    <t>tgcagacgccatcttcctcttgttatcgtcgtcgtcgacgacgacggtcgccgtacgtgcgcgc</t>
  </si>
  <si>
    <t>tgcagacgcccacgtacgtggtgcgcgcccgcctcggcacgccgccgcagttgctcctagccgt</t>
  </si>
  <si>
    <t>tgcagacgcccacgtacgtggtgcgcgcccgcctcggcacgccgccgcagttgctcctagtcgt</t>
  </si>
  <si>
    <t>tgcagacgcccagcgcctgccaccaccagccattgactgccgccgaaaaaaaaaaaaaaaaaaa</t>
  </si>
  <si>
    <t>tgcagacgcccagcgcctgccaccaccagccactgactgccgccgaaaaaaaaaaaaaaaaaaa</t>
  </si>
  <si>
    <t>tgcagacgccgcccatgtttgacgcgttgaagtacggtggttatgttatgtctgatgggagaat</t>
  </si>
  <si>
    <t>tgcagacgccgcccatgtttgccgcgttgaagtacggtggttatgttatgtctgatgggagaat</t>
  </si>
  <si>
    <t>tgcagacgccgcgcaagcgcaaccaactgattgctccttccaagtgagtgcttctcccaaaacc</t>
  </si>
  <si>
    <t>tgcagacgccgcgcaagcgcaaccaactgattgctccttccaagtgagtgcttctcctaaaacc</t>
  </si>
  <si>
    <t>tgcagacgccgcgcgcgcgcggcgcaagcggacagagaagtacgagaaagacggtgcggagacg</t>
  </si>
  <si>
    <t>tgcagacgccgcgcgcgcgcggcgcaagcggacagagaagtacgagaaagacggtgcggatacg</t>
  </si>
  <si>
    <t>tgcagacgccgctcacgtcctgcgtctcctcctactcgtccctagcgatggcttcgtccccagc</t>
  </si>
  <si>
    <t>tgcagacgccgctcacgtcctgcgtctcctcctactcgtccctagcgatggcttcgtgcccagc</t>
  </si>
  <si>
    <t>tgcagacgccgtggccatggtcaccttgcttggtacctattcgagctgctgactagcaggcaag</t>
  </si>
  <si>
    <t>tgcagacgccgtggccatggtcaccttgcttggtacctattcgagcttctgactagcaggcaag</t>
  </si>
  <si>
    <t>tgcagacgcctgctgctggctcgacagcgcactggcactagcagtactcgtctctgatgatcgc</t>
  </si>
  <si>
    <t>tgcagacgcctgctgctggctcgacagcgcactggcactagcagtactcgtctctgatgatctc</t>
  </si>
  <si>
    <t>tgcagacgcctggcgcacgattcggcaccgtccgttccgaggcatcgcgccgcgtgggcctccg</t>
  </si>
  <si>
    <t>tgcagatgcctggcgcacgattcggcaccgtccgttccgaggcatcgcgccgcgtgggcctccg</t>
  </si>
  <si>
    <t>tgcagacgccttcaaccctctccgcgcctgcccctgcccgctttccatttccactctctctcgg</t>
  </si>
  <si>
    <t>tgcagacgccttccaccctctccgcgcctgcccctgcccgctttccatttccactctctctcgg</t>
  </si>
  <si>
    <t>tgcagacgcgaggaacgacgacgcgtcggcgcccacctctccgcagcctctcttgcggacgact</t>
  </si>
  <si>
    <t>tgcagacgcgaggagcgacgacgcgtcggcgcccacctctccgcagcctctcttgcggacgact</t>
  </si>
  <si>
    <t>tgcagacgcgagttgattataagatttactattaacaattgacaaatgacaacgatttgaatac</t>
  </si>
  <si>
    <t>tgcagacgctagttgattataagatttactattaacaattgacaaatgacaacgatttgaatac</t>
  </si>
  <si>
    <t>tgcagacgcgcacggcggcgcgggtgtgaaatggagtataacgagcggtttcctcttctctaag</t>
  </si>
  <si>
    <t>tgcagacgcgcacggcggcgcgggtgtgaaatggagtataacgagcggtttcttcttctctaag</t>
  </si>
  <si>
    <t>tgcagacgcgccgcctctggtcctacgggctcgccttcgcctgcacggccgaaaaaaaaaaaaa</t>
  </si>
  <si>
    <t>tgcagacgcgccgcctctggtcttacgggctcgccttcgcctgcacggccgaaaaaaaaaaaaa</t>
  </si>
  <si>
    <t>tgcagacgcgcgcaggattaatgtgctgatgtatggaccacatcatctggcaggcaggcactgg</t>
  </si>
  <si>
    <t>tgcagacgcgcgcaggattaatgtgctgatgtatggaccacatcatttggcaggcaggcactgg</t>
  </si>
  <si>
    <t>tgcagacgcgcgcgctcatcctcgtccaaatttgccacggttccatcccagtgacctggagttg</t>
  </si>
  <si>
    <t>tgcagacgcgcgcgctcatcctcgtccaaatttgccacggttccatctcagtgacctggagttg</t>
  </si>
  <si>
    <t>tgcagacgcgcgctccgcgtccgtaaccgtaagcgttttttaaggattcaatcagttccagcta</t>
  </si>
  <si>
    <t>tgcagacgcgcgctccgcgtccgtaaccgtaagcgttttttaaggattcattcagttccagcta</t>
  </si>
  <si>
    <t>tgcagacgcgcgtgtcgcgtcctattactggtacatcagtttggtagagttgtgtagtaaggtg</t>
  </si>
  <si>
    <t>tgcagacgcgtgtgtcgcgtcctattactggtacatcagtttggtagagttgtgtagtaaggtg</t>
  </si>
  <si>
    <t>tgcagacgcgctcggtgcagactccgcgccgatggaaaccacgcgtcccgaaatttgatcgcac</t>
  </si>
  <si>
    <t>tgcagacgcgctcggtgcagactccgcgccgatggaagccacgcgtcccgaaatttgatcgcac</t>
  </si>
  <si>
    <t>tgcagacgcggcagtagcatgcagttgtacagaagagagacgaggcttccatgaatttacccgc</t>
  </si>
  <si>
    <t>tgcagacgcggcagtagcatgcagttgtacagaagagagccgaggcttccatgaatttacccgc</t>
  </si>
  <si>
    <t>tgcagacgcggccactccttgtacaatacctatgtaagagggatcagcagccaaagcagctgca</t>
  </si>
  <si>
    <t>tgcagccgcggccactccttgtacaatacctatgtaagagggatcagcagccaaagcagctgca</t>
  </si>
  <si>
    <t>tgcagacgcgggacgccgtcttcgacgccgaggacgccctcgatcattaccatctccatgtgga</t>
  </si>
  <si>
    <t>tgcagacgcgggacgccgtcttcgacgccgaggacgcccttgatcattaccatctccatgtgga</t>
  </si>
  <si>
    <t>tgcagacgcggggaaccatagagccgaacgggacgcgctgctgcatcccccctcccgcgcgccg</t>
  </si>
  <si>
    <t>tgcagacgcggggaaccatagcgccgaacgggacgcgctgctgcatcccccctcccgcgcgccg</t>
  </si>
  <si>
    <t>tgcagacgcggtggaggaggtagcgtccgcaggacgacatgggcggcggcgacggcgactgatc</t>
  </si>
  <si>
    <t>tgcagacgcggtggaggaggtagcgtccgcaggacgacatgggcggcggcgacggcgactggtc</t>
  </si>
  <si>
    <t>tgcagacgctacgtgcaacattagcagcaaataaacaagcgttggtcgctaccgttggcttcag</t>
  </si>
  <si>
    <t>tgcagacgctacgtgcaacattagcagcaaataaacaagcgttggtcgctaccgttggctttag</t>
  </si>
  <si>
    <t>tgcagacgctatacgacattctcagtcactgggttccatgcttatccaagcacgactactgtgg</t>
  </si>
  <si>
    <t>tgcagacgctatacgacattctcagtcactgggttccatgcttattcaagcacgactactgtgg</t>
  </si>
  <si>
    <t>tgcagacgctatatggggccacaccagccaccaccagataacataaaaaacccgttctgccgaa</t>
  </si>
  <si>
    <t>tgcagacgctatatggggtcacaccagccaccaccagataacataaaaaacccgttctgccgaa</t>
  </si>
  <si>
    <t>tgcagacgctcatccctacacagaacctacatagaagagagggaaggagcaagcgcagatcgaa</t>
  </si>
  <si>
    <t>tgcagacgctcatccctacacagaacctacatagaagagagggaaggagcaagggcagatcgaa</t>
  </si>
  <si>
    <t>tgcagacgctcctagagcccagcaaagtaatcggcgagatgtgcgctgggaccagaacgacgaa</t>
  </si>
  <si>
    <t>tgcagacgctcctagagcccagcaaagtaatcggcgagatgtgtgctgggaccagaacgacgaa</t>
  </si>
  <si>
    <t>tgcagacgctgaggccgtggaggaccaacaagcagtggtggagctgcccgcggtggacatcgtg</t>
  </si>
  <si>
    <t>tgcagacgctgaggctgtggaggaccaacaagcagtggtggagctgcccgcggtggacatcgtg</t>
  </si>
  <si>
    <t>tgcagacgctgagttattggtctgttgttttgtctgaaaaatgcagtatagaggtggatcagaa</t>
  </si>
  <si>
    <t>tgcagacgctgagttattggtgtgttgttttgtctgaaaaatgcagtatagaggtggatcagaa</t>
  </si>
  <si>
    <t>tgcagacgctgcggtgggcggacaaggacaaggccgaggcggccatcgtggaggtgctcgtcgc</t>
  </si>
  <si>
    <t>tgcagacgctgctgtgggcggacaaggacaaggccgaggcggccatcgtggaggtgctcgtcgc</t>
  </si>
  <si>
    <t>tgcagacgctggccatgttcttccagcccaagaccaccaacaggtaccgcaaatactggaagtc</t>
  </si>
  <si>
    <t>tgcagacgctggccatgttcttccagcccaagaccaccaacaggtaccgcaagtactggaagtc</t>
  </si>
  <si>
    <t>tgcagacgctggctggcgtgcacaagcccaacgtttggtgccagtcacgcacaggggaagcctt</t>
  </si>
  <si>
    <t>tgcaggcgctggctggcgtgcacaagcccaacgtttggtgccagtcacgcacaggggaagcctt</t>
  </si>
  <si>
    <t>tgcagacgctgtcagggcactttcaccagttcttgaggtcgggaggcggaggtaccaccaccga</t>
  </si>
  <si>
    <t>tgcagacgctgtcagggcactttcaccagttcttgaggtcgggaggcggaggtaccaccagcga</t>
  </si>
  <si>
    <t>tgcagacgctgttcaagacgctggccatctccttcttgacgtcggcgctctcttcacggggatc</t>
  </si>
  <si>
    <t>tgcagacgctgttcaagacgctggccatctccttcttgacgttggcgctctcttcacggggatc</t>
  </si>
  <si>
    <t>tgcagacggaaacataagcccattgttaggacattgacacaatctctgctatgagactttgact</t>
  </si>
  <si>
    <t>tgcagacggaaacataagcccgttgttaggacattgacacaatctctgctatgagactttgact</t>
  </si>
  <si>
    <t>tgcagacggaataatagacagacctgtggcctcagaaaaaggcgtcgcgatcgaaagggactcg</t>
  </si>
  <si>
    <t>tgcagatggaataatagacagacctgtggcctcagaaaaaggcgtcgcgatcgaaagggactcg</t>
  </si>
  <si>
    <t>tgcagacggacacggctcgcccatgcagatgccgctcgacctgccccgttccgcgcgcctgggc</t>
  </si>
  <si>
    <t>tgcagacggacacggctcgcccatgcagatgccgctcgacctgtcccgttccgcgcgcctgggc</t>
  </si>
  <si>
    <t>tgcagacggacagtgttggttacccatccgcaagaggaccgagtccatatgggcagcgacgacg</t>
  </si>
  <si>
    <t>tgcagacggacagtgttggttacccatccgcaagaggaccgagtccgtatgggcagcgacgacg</t>
  </si>
  <si>
    <t>tgcagacggacatccacacagcacgccatgctctccaggaggcgctgtccttcgacactgcgcc</t>
  </si>
  <si>
    <t>tgcagacggacatccacaccgcacgccatgctctccaggaggcgctgtccttcgacactgcgcc</t>
  </si>
  <si>
    <t>tgcagacggacatcttcgtgatgaacgtggagaggccgccgatgcgaaaacggctgatcaagaa</t>
  </si>
  <si>
    <t>tgcagacggacatcttcgtgatgaacgtggagaggccgccgatgcgaaaacggttgatcaagaa</t>
  </si>
  <si>
    <t>tgcagacggagagaagaaggacgatgcacctgctcctctagaaagcaagaactcaaagaagaag</t>
  </si>
  <si>
    <t>tgcagatggagagaagaaggacgatgcacctgctcctctagaaagcaagaactcaaagaagaag</t>
  </si>
  <si>
    <t>tgcagacggagagctgtaattttatttgtttgtgctcgctgtcgagcattggcatggaagaaag</t>
  </si>
  <si>
    <t>tgcagacggagagctgtaattttatttgtttgtgctcgctgtcgagctttggcatggaagaaag</t>
  </si>
  <si>
    <t>tgcagacggagctgatccgcggtccatgtcggagacgccgtgtgccatgcagcccgaaaaaaaa</t>
  </si>
  <si>
    <t>tgcagacggagctgatccgcggtccatgtcggagacgccgtgtgccatgctgcccgaaaaaaaa</t>
  </si>
  <si>
    <t>tgcagacggaggatttgtcggctgccagcagtaataaagcctggcagcaggccctctggtatcc</t>
  </si>
  <si>
    <t>tgcagatggaggatttgtcggctgccagcagtaataaagcctggcagcaggccctctggtatcc</t>
  </si>
  <si>
    <t>tgcagacggaggccaccactctctccacccagctcacgcttcttcaggtacctagctagctact</t>
  </si>
  <si>
    <t>tgcagacggaggccaccactctctccgcccagctcacgcttcttcaggtacctagctagctact</t>
  </si>
  <si>
    <t>tgcagacggaggcgcagagcttccacatccccagcgccgacatggtgtacagcctggcctacct</t>
  </si>
  <si>
    <t>tgcagacggaggcgcagagcttccacatccccagcgccgacatggtgtacagcctggtctacct</t>
  </si>
  <si>
    <t>tgcagacggatgatcttctggggcgccttcatgcccacagatcgaaggaaggcatgcagggcgc</t>
  </si>
  <si>
    <t>tgcagacggatgatcttctggggcgccttcatgcccatagatcgaaggaaggcatgcagggcgc</t>
  </si>
  <si>
    <t>tgcagacggattgcgttcacggacagcgccttctgctgctgttccttgtgttgctggtgctgtt</t>
  </si>
  <si>
    <t>tgcaggcggattgcgttcacggacagcgccttctgctgctgttccttgtgttgctggtgctgtt</t>
  </si>
  <si>
    <t>tgcagacggcagtcgctaccaaaactcacgacgtcagactgtaaccaacaaacacgttttatcc</t>
  </si>
  <si>
    <t>tgcagacggcagtcgctaccaaaactcacgacgtcagactgtaaccaacaaacacgttttgtcc</t>
  </si>
  <si>
    <t>tgcagacggcatgaacagtcggctccaacgacgccaccgtagcgcgaacggggccgccgtcgac</t>
  </si>
  <si>
    <t>tgcagacggcatgaacagtctgctccaacgacgccaccgtagcgcgaacggggccgccgtcgac</t>
  </si>
  <si>
    <t>tgcagacggcatgctagcaccgcactgggaaagattctcggcctctcgtgtgacgcctgcccga</t>
  </si>
  <si>
    <t>tgcagacggcatgctagcaccgcactgggaaagattctcggcctctcgtgtgacgcctgtccga</t>
  </si>
  <si>
    <t>tgcagacggcatgctagcgccgcgctgggaaagattctcggcctctcgtgtgacgcctgcccga</t>
  </si>
  <si>
    <t>tgcagacggcatgctagcgccgcgctgggaaagattctctgcctctcgtgtgacgcctgcccga</t>
  </si>
  <si>
    <t>tgcagacggcccgcacgccgccgctctggccgcaaccctgattagcaggattagcaggcgtcca</t>
  </si>
  <si>
    <t>tgcagacggcccgcacgccgccgctctggccgcaaccctgcttagcaggattagcaggcgtcca</t>
  </si>
  <si>
    <t>tgcagacggcctggcatcacatacgagctttcgttaggtgccatccgtgacttgcagattgcag</t>
  </si>
  <si>
    <t>tgcagacggcctggcatgacatacgagctttcgttaggtgccatccgtgacttgcagattgcag</t>
  </si>
  <si>
    <t>tgcagacggcgacccgctgggctcctcctcgaccaagccgcgcgcgcccaccgtaacgtaacat</t>
  </si>
  <si>
    <t>tgcagacggcgacccgctgggttcctcctcgaccaagccgcgcgcgcccaccgtaacgtaacat</t>
  </si>
  <si>
    <t>tgcagacggcgccgtcgtcgaacagcacgtcgacgtcgacggacacgtcgaggacccgaaaaaa</t>
  </si>
  <si>
    <t>tgcagacggcgccgtcgtcgaaccgcacgtcgacgtcgacggacacgtcgaggacccgaaaaaa</t>
  </si>
  <si>
    <t>tgcagacggctcattgcccatttcttcacctgccttttatagatagactagcatgttgtgtagt</t>
  </si>
  <si>
    <t>tgcagatggctcattgcccatttcttcacctgccttttatagatagactagcatgttgtgtagt</t>
  </si>
  <si>
    <t>tgcagacgggaagcactgcaagtcgctgctatcaagaagagggaactctgggtactgctctgac</t>
  </si>
  <si>
    <t>tgcagacgggaagcactgcaagtcgctgctatcaagatgagggaactctgggtactgctctgac</t>
  </si>
  <si>
    <t>tgcagacgggagcacagctaattagaggcccatttacatgaggtcttgccactagggacgacat</t>
  </si>
  <si>
    <t>tgcagacgggagcacagctaattagaggcccatttacctgaggtcttgccactagggacgacat</t>
  </si>
  <si>
    <t>tgcagacgggagccccagccaccgaagcgcatgacaaggtccgtttgcatgtattattggcaag</t>
  </si>
  <si>
    <t>tgcagacgggagccccagccaccgaagcgcatgacaaggtccgtttgcatgtcttattggcaag</t>
  </si>
  <si>
    <t>tgcagacgggcacacggtgcagcagtgcgtgcagggtggctggatcagacgatggcgacgtcgc</t>
  </si>
  <si>
    <t>tgcagacgggcacacggtgcagcagtgcgtgcagggtggctggatcaggcgatggcgacgtcgc</t>
  </si>
  <si>
    <t>tgcagacgggcaggaccatgactcacgacatcggcaacggcaaatcccagcagctcattttcga</t>
  </si>
  <si>
    <t>tgcagacgggcaggaccatgacttacgacatcggcaacggcaaatcccagcagctcattttcga</t>
  </si>
  <si>
    <t>tgcagacgggcgggggaccgaacgtctccgacgcctacaccttcaacggcctgccaggcccaac</t>
  </si>
  <si>
    <t>tgcagacgggcggggggccgaacgtctccgacgcctacaccttcaacggcctgccaggcccaac</t>
  </si>
  <si>
    <t>tgcagacgggcgtagaaccaatttttaacgcagaagtcaaggaaaacaaacttgtcaccatcca</t>
  </si>
  <si>
    <t>tgcagatgggcgtagaaccaatttttaacgcagaagtcaaggaaaacaaacttgtcaccatcca</t>
  </si>
  <si>
    <t>tgcagacggggcaggggcaggagcagcagttagtttcagacatgagcatacactgtagtccttg</t>
  </si>
  <si>
    <t>tgcagacggggcaggggcaggagcagcagttagttttagacatgagcatacactgtagtccttg</t>
  </si>
  <si>
    <t>tgcagacggggccgaactacgcggatttcttcgccgattttgtgaagagggtcgcgtcgtcgtc</t>
  </si>
  <si>
    <t>tgcagacggggccgaactacgcggatttctttgccgattttgtgaagagggtcgcgtcgtcgtc</t>
  </si>
  <si>
    <t>tgcagacggggctgttcgagcgcatccacctcaggttctacggcgacgacaagtgctccttcaa</t>
  </si>
  <si>
    <t>tgcagacggggctgttcgagcgcatccacgtcaggttctacggcgacgacaagtgctccttcaa</t>
  </si>
  <si>
    <t>tgcagacgggtcgatacgtcccaacagttggaacatcgaagcaatcacaccacgatgaatccaa</t>
  </si>
  <si>
    <t>tgcagacgggtcgatacgtcccaacagttggaacatcgaagcgatcacaccacgatgaatccaa</t>
  </si>
  <si>
    <t>tgcagacggtacagggcttttttatttcccagtcgaagaaatgtatccatggtccagaatattt</t>
  </si>
  <si>
    <t>tgcagacggtacagggcttttttatttcccagtcgaagaaatgtatccatggtccagaatcttt</t>
  </si>
  <si>
    <t>tgcagacggtcatcgccgtcacgctgctcgggatcccctacccgcggagcttcgtggtgagcct</t>
  </si>
  <si>
    <t>tgcagacggtcattgccgtcacgctgctcgggatcccctacccgcggagcttcgtggtgagcct</t>
  </si>
  <si>
    <t>tgcagacggtccaggtccagcaaccgaggcccatgtgtccacgatgtttcgaggcgtttgcttt</t>
  </si>
  <si>
    <t>tgcagacggtccaggtccagcaaccgaggcccatgtgtccatgatgtttcgaggcgtttgcttt</t>
  </si>
  <si>
    <t>tgcagacggtcgtaccacggcgtccactcctggacgatcttgagcccgagcttgttgagcgtga</t>
  </si>
  <si>
    <t>tgcagatggtcgtaccacggcgtccactcctggacgatcttgagcccgagcttgttgagcgtga</t>
  </si>
  <si>
    <t>tgcagacggtctacatttcccaagcacaaccaaagtgaccgcaagccacaagctcagacttttt</t>
  </si>
  <si>
    <t>tgcagacggtctacatttcccaagcacaatcaaagtgaccgcaagccacaagctcagacttttt</t>
  </si>
  <si>
    <t>tgcagacggtgacaggtggggtccagctttccaagaatgtagcggacgacgcgactccactgga</t>
  </si>
  <si>
    <t>tgcagacggtgacaggtggggtcctgctttccaagaatgtagcggacgacgcgactccactgga</t>
  </si>
  <si>
    <t>tgcagacggtgatcaaggaaacgcttaggctgcaccctccagtgccgctgatcctcccacggct</t>
  </si>
  <si>
    <t>tgcagacggtgatcaaggaaacgcttaggttgcaccctccagtgccgctgatcctcccacggct</t>
  </si>
  <si>
    <t>tgcagacggtgcacaactttcacctgcaacactccaaacaggcatcaccttctccgctcctcgt</t>
  </si>
  <si>
    <t>tgcagacggtgcacaactttcacctgcaacactccaaacaggcatcaccttctccgcttctcgt</t>
  </si>
  <si>
    <t>tgcagacggtgcgcgtgagcatccccctggcgccccgcgtgtcgtcgtccatcatgtccgtgtg</t>
  </si>
  <si>
    <t>tgcagacggtgcgggtgagcatccccctggcgccccgcgtgtcgtcgtccatcatgtccgtgtg</t>
  </si>
  <si>
    <t>tgcagacggttagacagaaaccagccaacaagaggggtgcgggagtcaacaagctaatcctccc</t>
  </si>
  <si>
    <t>tgcagacggttagacagagaccagccaacaagaggggtgcgggagtcaacaagctaatcctccc</t>
  </si>
  <si>
    <t>tgcagacgtacaaagaatggatttgtgtcaaaattcagtgaacgacgaccgccatgttttggta</t>
  </si>
  <si>
    <t>tgcagatgtacaaagaatggatttgtgtcaaaattcagtgaacgacgaccgccatgttttggta</t>
  </si>
  <si>
    <t>tgcagacgtacagagaaggcagcatctcgaagcgcgtccatgattacggctccgaatccacccc</t>
  </si>
  <si>
    <t>tgcagacgtacagggaaggcagcatctcgaagcgcgtccatgattacggctccgaatccacccc</t>
  </si>
  <si>
    <t>tgcagacgtacagggaaggcagcatctcgaagcgcgtccatgattacggctccgaaaaaaaaaa</t>
  </si>
  <si>
    <t>tgcagacgtacatggaaggcagcatctcgaagcgcgtccatgattacggctccgaaaaaaaaaa</t>
  </si>
  <si>
    <t>tgcagacgtatatcctagatgaagtgaaggcacaggcgcacagagaacagataacacacaaagg</t>
  </si>
  <si>
    <t>tgcagacgtatatcctagatggagtgaaggcacaggcgcacagagaacagataacacacaaagg</t>
  </si>
  <si>
    <t>tgcagacgtattctgcgacaaccttaaacaggtggccgccactctccccaaaaacacctcctcc</t>
  </si>
  <si>
    <t>tgcagacgtattctgcgacaaccttaaacaggtggccgccactctcccccaaaacacctcctcc</t>
  </si>
  <si>
    <t>tgcagacgtcatccgatctcgaagctcggacatctcgtcaaacatctcctcatgtgtctctgcg</t>
  </si>
  <si>
    <t>tgcagaggtcatccgatctcgaagctcggacatctcgtcaaacatctcctcatgtgtctctgcg</t>
  </si>
  <si>
    <t>tgcagacgtccgtccgatccccactgcatgtagtgagcgaggaacttcattcgtcggcacgatg</t>
  </si>
  <si>
    <t>tgcagacgtccgtccgatcccccctgcatgtagtgagcgaggaacttcattcgtcggcacgatg</t>
  </si>
  <si>
    <t>tgcagacgtccgtggaatggaactcgttccgtacccgtgtgccgtaaaccgtcgtgcgtggccc</t>
  </si>
  <si>
    <t>tgcaggcgtccgtggaatggaactcgttccgtacccgtgtgccgtaaaccgtcgtgcgtggccc</t>
  </si>
  <si>
    <t>tgcagacgtcctagcatgctcgacttcagcagcaagagcagggaatgacgtagctgtttgctca</t>
  </si>
  <si>
    <t>tgcagacgtcgtagcatgctcgacttcagcagcaagagcagggaatgacgtagctgtttgctca</t>
  </si>
  <si>
    <t>tgcagacgtccttgaggtgttagacttcagtgaatagcatgtcaagatgtgctaacaaaacaag</t>
  </si>
  <si>
    <t>tgcagatgtccttgaggtgttagacttcagtgaatagcatgtcaagatgtgctaacaaaacaag</t>
  </si>
  <si>
    <t>tgcagacgtcgatggatggtcagattccgtgcccccagtcaaacacgattgcacgatgcttcgc</t>
  </si>
  <si>
    <t>tgcagacgtggatggatggtcagattccgtgcccccagtcaaacacgattgcacgatgcttcgc</t>
  </si>
  <si>
    <t>tgcagacgtcgcagtggatcaatatcatcgctacagggtactactagttattatatgacaaatg</t>
  </si>
  <si>
    <t>tgcagacgtcgcagtggatcaatatcatcgctacagggtactgctagttattatatgacaaatg</t>
  </si>
  <si>
    <t>tgcagacgtcgccgaaggtcgctagccccgtgatggtgttcgtgcacgacaccagcatattgcc</t>
  </si>
  <si>
    <t>tgcagacgtcgccgaaggtcgctagccccgtgatggtgttcgtgcacgacaccagcatcttgcc</t>
  </si>
  <si>
    <t>tgcagacgtcgctctccctgggtggcgctgcctcgtcggagcaggtcggctcacctccagacac</t>
  </si>
  <si>
    <t>tgcagacgtctctctccctgggtggcgctgcctcgtcggagcaggtcggctcacctccagacac</t>
  </si>
  <si>
    <t>tgcagacgtcgtcgctgggcgacaaccacgacgagatcgacttcgagttccttggcaacgtgag</t>
  </si>
  <si>
    <t>tgcagacgtcgtcgctgggcgacacccacgacgagatcgacttcgagttccttggcaacgtgag</t>
  </si>
  <si>
    <t>tgcagacgtctatcgagctaatatgatgaaataacaacgtgctttgatccatgggacaaagaag</t>
  </si>
  <si>
    <t>tgcagacgtctatcgagctaatatgatgaaataagaacgtgctttgatccatgggacaaagaag</t>
  </si>
  <si>
    <t>tgcagacgtgaaacggcataagtatgtgctcatatgggccagtcaggtgataatattatcgata</t>
  </si>
  <si>
    <t>tgcagacgtgaaatggcataagtatgtgctcatatgggccagtcaggtgataatattatcgata</t>
  </si>
  <si>
    <t>tgcagacgtgcaatcacctgagtgggctagcagccgagttccaccgtaaacaccaggctccagt</t>
  </si>
  <si>
    <t>tgcagacgtgcaatcacctgagtgggctagcagccgtgttccaccgtaaacaccaggctccagt</t>
  </si>
  <si>
    <t>tgcagacgtgcagagacggatggtgcgcgccgagctacctctcaggccacgtttagttggctga</t>
  </si>
  <si>
    <t>tgcagacgtgcagagacggatggtgcgcgccgagctacctctcaggccacgtttagttggctta</t>
  </si>
  <si>
    <t>tgcagacgtgccacgggtaggaggtggatgcccagaagtctccccgtagaacttatctcgccga</t>
  </si>
  <si>
    <t>tgcagacgtgtcacgggtaggaggtggatgcccagaagtctccccgtagaacttatctcgccga</t>
  </si>
  <si>
    <t>tgcagacgtgccgcagtctaccaaataaccatgtaattttgggttgcgtagcgtgcagggatga</t>
  </si>
  <si>
    <t>tgcagacgtgccgcagtctaccaaattaccatgtaattttgggttgcgtagcgtgcagggatga</t>
  </si>
  <si>
    <t>tgcagacgtgctggacgaggcatcgaagatgcgcctgctgctggcgctgacggaggacgacgtc</t>
  </si>
  <si>
    <t>tgcagacgtgctggacgaggcgtcgaagatgcgcctgctgctggcgctgacggaggacgacgtc</t>
  </si>
  <si>
    <t>tgcagacgtgctggacgaggcgacgaagatgcgcctgctgctgccgctgacggaggacggcggc</t>
  </si>
  <si>
    <t>tgcagacgtgctggacgaggcgacgaagatgcgcctgctgctgccgctgacggaggatggcggc</t>
  </si>
  <si>
    <t>tgcagacgtggagcttgggtcggtgtcgcgtcgggaaaggccttagtctaaggagtaactaaaa</t>
  </si>
  <si>
    <t>tgcagacgtggagcttgggtcggtgtcgcgtcggggaaggccttagtctaaggagtaactaaaa</t>
  </si>
  <si>
    <t>tgcagacgtggaggggccaggggataatggtatggtaatgcagcggatggcaggaggacaacac</t>
  </si>
  <si>
    <t>tgcagacgtggaggggccaggggataatggtatggtaatgcagcggatggcaggagggcaacac</t>
  </si>
  <si>
    <t>tgcagacgtggatgacgtatgggggaactgatgcaaccgcgtttgagatatctgcatagacttg</t>
  </si>
  <si>
    <t>tgcagacgtggatgacgtatgggggagctgatgcaaccgcgtttgagatatctgcatagacttg</t>
  </si>
  <si>
    <t>tgcagacgtgggccttctaggtattgggccttaggggagctgttgcttgggatcatcttggatt</t>
  </si>
  <si>
    <t>tgcagacgtgggccttctagttattgggccttaggggagctgttgcttgggatcatcttggatt</t>
  </si>
  <si>
    <t>tgcagacgtgggtgatgattctgaggatggttctgtttacaccgacagatcagagatgctatca</t>
  </si>
  <si>
    <t>tgcagacgtgggtgatgattctgaggatggttctgtttacaccgacagatcagagatgttatca</t>
  </si>
  <si>
    <t>tgcagacgtgggtggtctcctctctccgcccgaatcatcattgccgcctccaatcaagccagcc</t>
  </si>
  <si>
    <t>tgcagatgtgggtggtctcctctctccgcccgaatcatcattgccgcctccaatcaagccagcc</t>
  </si>
  <si>
    <t>tgcagacgtggtacacggaacaagcggagaggaacaaatgctacgaccttattcttccaccgtt</t>
  </si>
  <si>
    <t>tgcagacgtggtacacggaacaagcggagaggaacaaatgctacgaccttattcttccatcgtt</t>
  </si>
  <si>
    <t>tgcagacgtgtaaccatgcacagcacgcgcgggcgcacattcttttctcaggagactgggaaat</t>
  </si>
  <si>
    <t>tgcagacgtgtaaccatgcacagcacgcgcgggcgcacattcttttctcaggagattgggaaat</t>
  </si>
  <si>
    <t>tgcagacgttaaacaagcttgcaagctgatagtctatcacgtcaccttggtgacacgtcggttg</t>
  </si>
  <si>
    <t>tgcagacgttaaacaagcttgcaagctgatagtctatcacgtcaccttggtgatacgtcggttg</t>
  </si>
  <si>
    <t>tgcagacgttctcagtgcagcagggcagcgtcatggacaccaggctggcgccgaaaaaaaaaaa</t>
  </si>
  <si>
    <t>tgcagacgttctcggtgcagcagggcagcgtcatggacaccaggctggcgccgaaaaaaaaaaa</t>
  </si>
  <si>
    <t>tgcagacgttcttcactagtcacaactcacaactgcactaccacactgaacgctcttaacagca</t>
  </si>
  <si>
    <t>tgcagacgttcttcactagtcacaactcacaactgcactaccacactgaacgctcttcacagca</t>
  </si>
  <si>
    <t>tgcagacgttgcagcactatgtaaagcagtggcctgcacccgtgttggcactctcttggagcct</t>
  </si>
  <si>
    <t>tgcagacgttgcagcactatgtaaagcagtggcctgcacccgtgttggtactctcttggagcct</t>
  </si>
  <si>
    <t>tgcagacgtttacctcggagaggaggcggttcttggggaggagcttggcgacctcgggcgggag</t>
  </si>
  <si>
    <t>tgcaggcgtttacctcggagaggaggcggttcttggggaggagcttggcgacctcgggcgggag</t>
  </si>
  <si>
    <t>tgcagacgtttctgtgtcagtttcatataagattgtgtacttacaagttacaactaaatagttc</t>
  </si>
  <si>
    <t>tgcagatgtttctgtgtcagtttcatataagattgtgtacttacaagttacaactaaatagttc</t>
  </si>
  <si>
    <t>tgcagacgtttggaggcaggtgctagtgtggcaaggattctctctacctcgccacatctccatg</t>
  </si>
  <si>
    <t>tgcagacgtttggaggcaggtgttagtgtggcaaggattctctctacctcgccacatctccatg</t>
  </si>
  <si>
    <t>tgcagactaaaacttattgctactcagccacatctgcccaattgacaagaaatcatttcctaaa</t>
  </si>
  <si>
    <t>tgcagactaaaacttattgctacttagccacatctgcccaattgacaagaaatcatttcctaaa</t>
  </si>
  <si>
    <t>tgcagactaaacgaggaaatcaacctacatggtatattgacttttttttggcgaggaaaagaga</t>
  </si>
  <si>
    <t>tgcagactaaacgaggcaatcaacctacatggtatattgacttttttttggcgaggaaaagaga</t>
  </si>
  <si>
    <t>tgcagactaaacggcaagtggagtggaacaaccaaggagcatgtcgtttactactactggcacc</t>
  </si>
  <si>
    <t>tgcagactaaacggcaagtggagtggaacaaccgaggagcatgtcgtttactactactggcacc</t>
  </si>
  <si>
    <t>tgcagactaaagtatcgagcttctcgtggatcattgccaactcctgctgctcgccgtgctagcc</t>
  </si>
  <si>
    <t>tgcagactaaagtatcgagcttctcgtggatcattgccaactcctgctgctggccgtgctagcc</t>
  </si>
  <si>
    <t>tgcagactaacgtggactatctgtaattccagagttggtgtcagcatactcaagttcttcatcg</t>
  </si>
  <si>
    <t>tgcagactaacgtggattatctgtaattccagagttggtgtcagcatactcaagttcttcatcg</t>
  </si>
  <si>
    <t>tgcagactaagatgggtacatcatctcattgatgacaatggctcctgggatgaaactgctatcc</t>
  </si>
  <si>
    <t>tgcagactaagatgggtacattatctcattgatgacaatggctcctgggatgaaactgctatcc</t>
  </si>
  <si>
    <t>tgcagactaagcttctagttgtaaagcatttccagagcttaattcctttccctttcccacagaa</t>
  </si>
  <si>
    <t>tgcaggctaagcttctagttgtaaagcatttccagagcttaattcctttccctttcccacagaa</t>
  </si>
  <si>
    <t>tgcagactacaacattgaagttttgtcattggtaatgggcaatcgcagttcttggaatttgcgc</t>
  </si>
  <si>
    <t>tgcagactgcaacattgaagttttgtcattggtaatgggcaatcgcagttcttggaatttgcgc</t>
  </si>
  <si>
    <t>tgcagactacagagccagtgaaagagcatcaattatacacgtctggtcgagaagatctcatatc</t>
  </si>
  <si>
    <t>tgcagactacagagccagtgaaagagcatcaattatatacgtctggtcgagaagatctcatatc</t>
  </si>
  <si>
    <t>tgcagactacagtaaactgagtgatgcagcagccacacccatcaaaatgcaatccattcgtcac</t>
  </si>
  <si>
    <t>tgcagactacagtaaactgagtgatgcagcagccacatccatcaaaatgcaatccattcgtcac</t>
  </si>
  <si>
    <t>tgcagactacattacgtttacgcaacaagcaagctaggcagcgatctcgatcgtgcttcggagc</t>
  </si>
  <si>
    <t>tgcagactacattacgtttacgcaacaagcaagctaggcagcgatctcgatcgtgcttctgagc</t>
  </si>
  <si>
    <t>tgcagactaccaagaactccatttttggcattccaactaccagacacctttgctcctttattta</t>
  </si>
  <si>
    <t>tgcagactaccaagaactccatttttggcattccaactgccagacacctttgctcctttattta</t>
  </si>
  <si>
    <t>tgcagactaccaccgcccgaccaccatccctccgcctcccaaggtccgctggctgccgccgaaa</t>
  </si>
  <si>
    <t>tgcagactaccatcgcccgaccaccatccctccgcctcccaaggtccgctggctgccgccgaaa</t>
  </si>
  <si>
    <t>tgcagactactagtacacccgatcgaaagtgacccaagagccgaacggccccagacgcgatgga</t>
  </si>
  <si>
    <t>tgcagactactagtacacccgatcgaaagtgacccaagagccgaactgccccagacgcgatgga</t>
  </si>
  <si>
    <t>tgcagactagatgtcaagaacgtcggcgttaagggtagcaggaccctgactacgtagtccgtag</t>
  </si>
  <si>
    <t>tgcagactagatgtcaagaacgtcggcgttaagggtagcaggaccctgactacgtagttcgtag</t>
  </si>
  <si>
    <t>tgcagactagcaatatctgaattcacgcggtctattgtatccacgggtaccagcaatctctaaa</t>
  </si>
  <si>
    <t>tgcagactagcaatatctgaattcactcggtctattgtatccacgggtaccagcaatctctaaa</t>
  </si>
  <si>
    <t>tgcagactagcggatcaatcgacaaaagcaaaaatagtaatccgtaagcttgtagtcttgtaac</t>
  </si>
  <si>
    <t>tgcagactagcggatcaatcgacaaaagcaaaaatagtaatccgtaagcttgtagtcttgtagc</t>
  </si>
  <si>
    <t>tgcagactagctagtcccgcattattacccaacgaaacgccacgatcaagaatccccattatag</t>
  </si>
  <si>
    <t>tgcagactagctagtcccgcattattacccaacgaaacgccacgatcaagaatccccattatat</t>
  </si>
  <si>
    <t>tgcagactagggtcatctagagaggcgccaatatgatcaagcaagtgctcgttcagtggagttc</t>
  </si>
  <si>
    <t>tgcagactagggtcatctagagaggcgccaatatgatcaagcaagtgctcgtttagtggagttc</t>
  </si>
  <si>
    <t>tgcagactatagggatcaaagtcaaactggaccatcttaatcaagatgaagaaaaatccatgtt</t>
  </si>
  <si>
    <t>tgcagattatagggatcaaagtcaaactggaccatcttaatcaagatgaagaaaaatccatgtt</t>
  </si>
  <si>
    <t>tgcagactatcgctggaaggcccaggcacaattccaggagtatggagcacaaatagaggcatag</t>
  </si>
  <si>
    <t>tgcagactatcgctggaaggcccaggcacaattccaggagtatggagcacaaatagaggcgtag</t>
  </si>
  <si>
    <t>tgcagactatgaagtgaccagtgcacacttgccaacaatggaaggacaaaagatatgaaaattc</t>
  </si>
  <si>
    <t>tgcagactatgaagtgaccagtgcacacttgccaacaatggaaggacaaaaggtatgaaaattc</t>
  </si>
  <si>
    <t>tgcagactatttcatcagcgtttttagtgatcgaacagtgctcgaaacagattttggaaaatat</t>
  </si>
  <si>
    <t>tgcagactatttcatcagcgtttttagtgatcaaacagtgctcgaaacagattttggaaaatat</t>
  </si>
  <si>
    <t>tgcagactcaagcaggtaaacaacattcctgtggaactcatgatgttcaactgaaagaatcttc</t>
  </si>
  <si>
    <t>tgcagactcaagcaggtaaacaacattcctgtggaactcatgatgttccactgaaagaatcttc</t>
  </si>
  <si>
    <t>tgcagactcacatctgttgcttcatgatcgggtctcccgtgcttcaatgtataaggtgacttcc</t>
  </si>
  <si>
    <t>tgcagactcacgtctgttgcttcatgatcgggtctcccgtgcttcaatgtataaggtgacttcc</t>
  </si>
  <si>
    <t>tgcagactcactcacccaacccactgatgcaagccatcattccatccaattccatcccattgct</t>
  </si>
  <si>
    <t>tgcagactcactcacccaacccactgatgcaagccatcattccatccaattccatcccattggt</t>
  </si>
  <si>
    <t>tgcagactcactgatggcacattacttttgcatttaaaaaatgcaaattttttgtctctttttt</t>
  </si>
  <si>
    <t>tgcagactcactgatggcacattacttttgcatttaaaaaatgcaatttttttgtctctttttt</t>
  </si>
  <si>
    <t>tgcagactcagccgctggcaatggagagagcatgcgttcgcatcaaatgaacgatcacagcatt</t>
  </si>
  <si>
    <t>tgcagactcagccgctggcaatggagagagcatgcgttcgcatcaactgaacgatcacagcatt</t>
  </si>
  <si>
    <t>tgcagactcagctccttagcatccctgcattagaaatgcaatcgccaggaaataagttttggct</t>
  </si>
  <si>
    <t>tgcagactcagctccttagcatccctgcattagaaatgcaatcgccaggaagtaagttttggct</t>
  </si>
  <si>
    <t>tgcagactcaggaggtacatattttcttctccaagttaccctgtccagttaatgtgtttgtttg</t>
  </si>
  <si>
    <t>tgcagactcaggaggtacatattttcttctccaagttaccctgtccagttgatgtgtttgtttg</t>
  </si>
  <si>
    <t>tgcagactcatctactcatttcaatggtggctttgccatagggcgatggattctcacttcaaca</t>
  </si>
  <si>
    <t>tgcagactcatctactcatttccatggtggctttgccatagggcgatggattctcacttcaaca</t>
  </si>
  <si>
    <t>tgcagactccaaacctaaggaattctatgcaagaaaacggattcactgaccctctcggcgatgc</t>
  </si>
  <si>
    <t>tgcagactccaaacctaaggaattctatgcgagaaaacggattcactgaccctctcggcgatgc</t>
  </si>
  <si>
    <t>tgcagactccaaatgatcttcctcagggtctgcacagcttccttccacaagtggggtgttttcc</t>
  </si>
  <si>
    <t>tgcagactccaaatgatcttcctcagggtctgcacagcttccttccagaagtggggtgttttcc</t>
  </si>
  <si>
    <t>tgcagactccaaattcacttttatctgtttaaaccacagctatgtattgtagtcccctagaaca</t>
  </si>
  <si>
    <t>tgcagactccaaattcacttttatctgtttaaaccacagctatgtattgtagtcccctagaacg</t>
  </si>
  <si>
    <t>tgcagactccaactacgcgccaggtggcgataagaccttatcctgtgcagccacttggcgcgag</t>
  </si>
  <si>
    <t>tgcagactccaactacgcgccaggtggcgataagaccttatcctgtgcggccacttggcgcgag</t>
  </si>
  <si>
    <t>tgcagactccaaggcaaggcacatctcgtgatccccagacaagaagcgtctatgctttgtttgc</t>
  </si>
  <si>
    <t>tgcagactccaaggcaaggcacatctcgtgatccccagacaagatgcgtctatgctttgtttgc</t>
  </si>
  <si>
    <t>tgcagactccacaaaaatcatgccgaggcgacaagcggggcccagcggaacaacccaacagact</t>
  </si>
  <si>
    <t>tgcagtctccacaaaaatcatgccgaggcgacaagcggggcccagcggaacaacccaacagact</t>
  </si>
  <si>
    <t>tgcagactccacatacaagcagactatatattttgcccacccaattaataaaccaaaatttgct</t>
  </si>
  <si>
    <t>tgcagactccacatacaagcagattatatattttgcccacccaattaataaaccaaaatttgct</t>
  </si>
  <si>
    <t>tgcagactccacggttgcgagcagagcccacagaggtcatcatccctgccgaccatgcctgcgc</t>
  </si>
  <si>
    <t>tgcagactccacggttgcgagcagagcccacagaggtcatcatccctgctgaccatgcctgcgc</t>
  </si>
  <si>
    <t>tgcagactccacgtacaagcagattatattttgcccacccaattaataaaccaaaatttgctag</t>
  </si>
  <si>
    <t>tgcagactccacgtacaagcagattctattttgcccacccaattaataaaccaaaatttgctag</t>
  </si>
  <si>
    <t>tgcagactccagacggagatagtagtggaagaactcaaatggaaatttgccatttcttgcgtgc</t>
  </si>
  <si>
    <t>tgcagactccagacggagatagtagtggaagaactcaattggaaatttgccatttcttgcgtgc</t>
  </si>
  <si>
    <t>tgcagactccagagaggcatttgaatcgctgtcagaagtgcagcagctggtcgggcttccattt</t>
  </si>
  <si>
    <t>tgcagactccagagaggcatttgaatcgctgtcagaagtgcaggagctggtcgggcttccattt</t>
  </si>
  <si>
    <t>tgcagactccaggagtttcctaccaatacctgggggtgcctctgtcgctttcgtggctgagccg</t>
  </si>
  <si>
    <t>tgcagactccaggagtttcctatcaatacctgggggtgcctctgtcgctttcgtggctgagccg</t>
  </si>
  <si>
    <t>tgcagactccatgtttgacgagataatgacctccaagatgaccaaaacagagattcaccaaaag</t>
  </si>
  <si>
    <t>tgcagactccgtgtttgacgagataatgacctccaagatgaccaaaacagagattcaccaaaag</t>
  </si>
  <si>
    <t>tgcagactcccagggctatcctgcattttcagtgcagttacggcacacgggcgggcgcgcgctc</t>
  </si>
  <si>
    <t>tgcagactcccagggctatcctgcattttcagtgcagttacgtcacacgggcgggcgcgcgctc</t>
  </si>
  <si>
    <t>tgcagactcccagggctatcctgcattttccagtgcagttacggcacacgggcgggcgggcgcc</t>
  </si>
  <si>
    <t>tgcagactcccagggctatcctgcattttccagtgcagttacggcacacgggcgggcgggcgcg</t>
  </si>
  <si>
    <t>tgcagactccccctccgctgtctccacttccgtggcttcaggcatctggccaaggactgcaagc</t>
  </si>
  <si>
    <t>tgcagactccccttccgctgtctccacttccgtggcttcaggcatctggccaaggactgcaagc</t>
  </si>
  <si>
    <t>tgcagactccgtgccaggatcagcctcgtccgccgtgtaaagcgatggcggcttagtcagcacg</t>
  </si>
  <si>
    <t>tgcagactccgtgccaggatcagcctcgtccgccgtgtaaagcgctggcggcttagtcagcacg</t>
  </si>
  <si>
    <t>tgcagactcctcaattgtattcctcctctctggcaacaagcgagattagctctcccgccagtcg</t>
  </si>
  <si>
    <t>tgcagactcctcaattgtattcctcctctctggcaacaagcgagattagctctctcgccagtcg</t>
  </si>
  <si>
    <t>tgcagactcctcctcctctcttcaggcgctcctagtggtacatcatacggcagcttccccagct</t>
  </si>
  <si>
    <t>tgcagcctcctcctcctctcttcaggcgctcctagtggtacatcatacggcagcttccccagct</t>
  </si>
  <si>
    <t>tgcagactcctgtggtagatgaggcaaaagagttcgtggcagacgagaaggatctcgagtctga</t>
  </si>
  <si>
    <t>tgcagactcctgtggtagatgaggcaaaagagttcgtggcatacgagaaggatctcgagtctga</t>
  </si>
  <si>
    <t>tgcagactcgagcttcgtgccgccgctggtgtacgcgctgatggggagctccaaggacctggcg</t>
  </si>
  <si>
    <t>tgcagactcgagcttcgtgccgccgctggtgtacgcgcttatggggagctccaaggacctggcg</t>
  </si>
  <si>
    <t>tgcagactcgaggctgtgtgagtggtagctagctgtcaacagagtagagtgtgatgatggggat</t>
  </si>
  <si>
    <t>tgcagactcgaggctgtgtgcgtggtagctagctgtcaacagagtagagtgtgatgatggggat</t>
  </si>
  <si>
    <t>tgcagactcgcatgatggcccatggtacttctactatccctcaggtgcttgtgaagtggaacaa</t>
  </si>
  <si>
    <t>tgcagactcgcatgatggcccgtggtacttctactatccctcaggtgcttgtgaagtggaacaa</t>
  </si>
  <si>
    <t>tgcagactcggccctccaacttcagattagaatgcttccttgcatcagtcagcttcattaagca</t>
  </si>
  <si>
    <t>tgcagactcggccctccaacttcagattagaatgcttccttgcatcggtcagcttcattaagca</t>
  </si>
  <si>
    <t>tgcagactcggtgcttggaacgacatcgtctcagcatcctacgcatatatatagtccatggata</t>
  </si>
  <si>
    <t>tgcaggctcggtgcttggaacgacatcgtctcagcatcctacgcatatatatagtccatggata</t>
  </si>
  <si>
    <t>tgcagactcgtcgtggtatagctagtgagctagtaatttgcggaagagctagtaccgactacgc</t>
  </si>
  <si>
    <t>tgcagactcgtcgtggtatagctagtgagctagtaatttgcggaagatctagtaccgactacgc</t>
  </si>
  <si>
    <t>tgcagactcgtcttcatcagcgcgggccgcactccgtcaagcagctgctgatcaaatggttcaa</t>
  </si>
  <si>
    <t>tgcagactcgtcttcatcagcgtgggccgcactccgtcaagcagctgctgatcaaatggttcaa</t>
  </si>
  <si>
    <t>tgcagactctaaattagctaggtgccttggtggcagaatggaagcacggacggctcgagcgtgc</t>
  </si>
  <si>
    <t>tgcagactctaaattagcttggtgccttggtggcagaatggaagcacggacggctcgagcgtgc</t>
  </si>
  <si>
    <t>tgcagactctaaggcaaggaacatctcgtgatcctgaatcaagatgcttctatgctttgtttgc</t>
  </si>
  <si>
    <t>tgcagactctaaggcaaggcacatctcgtgatcctgaatcaagatgcttctatgctttgtttgc</t>
  </si>
  <si>
    <t>tgcagactctagtttcggaggtcgccaatggctagctggctacctgtatggattggagaaccag</t>
  </si>
  <si>
    <t>tgcagactctagtttcggaggtcgccaatggctagctggctacctgtgtggattggagaaccag</t>
  </si>
  <si>
    <t>tgcagactctatctacctactattagctgtactcatcaatggtgagtctttttttccgtcacgc</t>
  </si>
  <si>
    <t>tgcagactctatctacctactattagctgtactcatcaatggtgagtctttttttccttcacgc</t>
  </si>
  <si>
    <t>tgcagactctatgcatatgctaagcttatgtacaaaacaccaaaatcaaagaaaacatactatt</t>
  </si>
  <si>
    <t>tgcagactctatgcatatgctaagcttatgtacaaaataccaaaatcaaagaaaacatactatt</t>
  </si>
  <si>
    <t>tgcagactctccgaacccgaggtgctggagccgctcgtcccgtccgtgctcgcgaacctcgagc</t>
  </si>
  <si>
    <t>tgcagactctccgagcccgaggtgctggagccgctcgtcccgtccgtgctcgcgaacctcgagc</t>
  </si>
  <si>
    <t>tgcagactctcgtgccttacttcgtcgtgggcctagtcatcttcctccccctccgtggcctcct</t>
  </si>
  <si>
    <t>tgcagactctcgtgccttacttcgtcgtgggcctagtcatcttcctccccctccgtgtcctcct</t>
  </si>
  <si>
    <t>tgcagactctctgagcgaatgaactggcgatttttatttttgggttcagataaccagccaggca</t>
  </si>
  <si>
    <t>tgcagactctctgagcgaatgaactggcgatttttatttttgggttcagataaccaggcaggca</t>
  </si>
  <si>
    <t>tgcagactctctgcccaggatgccgtaactgtgcgccgccgccctcgcagcaggctctccgccc</t>
  </si>
  <si>
    <t>tgcaggctctctgcccaggatgccgtaactgtgcgccgccgccctcgcagcaggctctccgccc</t>
  </si>
  <si>
    <t>tgcagactctgaactgctatcagctacttctgcaccaactttcatgttgttacctgatgcaaac</t>
  </si>
  <si>
    <t>tgcagactctgaactgctgtcagctacttctgcaccaactttcatgttgttacctgatgcaaac</t>
  </si>
  <si>
    <t>tgcagactctgactttattgctactactactacctgttctgttgttggataagagcagctgatc</t>
  </si>
  <si>
    <t>tgcagactctgactttattgctactactactacctgttctgtttttggataagagcagctgatc</t>
  </si>
  <si>
    <t>tgcagactctgctattgacaaatccttaacagtaccaagaaaatatttttcccaaggtgccaat</t>
  </si>
  <si>
    <t>tgcagactctgctattgacaaatccttaacagtgccaagaaaatatttttcccaaggtgccaat</t>
  </si>
  <si>
    <t>tgcagactctgggacgagggatcacggctgctggtcagctggtgctggaactctggaggtctct</t>
  </si>
  <si>
    <t>tgcagactctgggacgtgggatcacggctgctggtcagctggtgctggaactctggaggtctct</t>
  </si>
  <si>
    <t>tgcagactctgtactccaaaggtcctggggagcttgcctctgacagtggagcgtttctcccagc</t>
  </si>
  <si>
    <t>tgcagactctgtactccgaaggtcctggggagcttgcctctgacagtggagcgtttctcccagc</t>
  </si>
  <si>
    <t>tgcagactctgttctagcactgttctctactgcaaagtctgcatctcggtcgggtcaacactac</t>
  </si>
  <si>
    <t>tgcagactctgttctagcactgttctctactgcaaagtctgcatctcggtcgggtcaacgctac</t>
  </si>
  <si>
    <t>tgcagactcttcctagttcagtgacaaagatgaaatcatgtttcttgtctctttatcagtatgt</t>
  </si>
  <si>
    <t>tgcagactcttcctagttcagtgacaaagatgaaatcgtgtttcttgtctctttatcagtatgt</t>
  </si>
  <si>
    <t>tgcagactgaaccaaataaaatgtgaaattattacatcaatctagaacagaatattagtttaag</t>
  </si>
  <si>
    <t>tgcagactgaaccaaataaaatgtgaaattattacatcgatctagaacagaatattagtttaag</t>
  </si>
  <si>
    <t>tgcagactgaagagacgaagaacgcggacaagaacggcccgatcggcatcatcagcgcgatcgg</t>
  </si>
  <si>
    <t>tgcagactgaagatacgaagaacgcggacaagaacggcccgatcggcatcatcagcgcgatcgg</t>
  </si>
  <si>
    <t>tgcagactgaagagacgctctgctctgctcgtggtatatcgaggcgagtaagatgcaggagctg</t>
  </si>
  <si>
    <t>tgcagactgaagagacgctctgctctgctcgtggtatatctaggcgagtaagatgcaggagctg</t>
  </si>
  <si>
    <t>tgcagactgaagagaggcagaaaccgagtggataaacatgtgaggacagtaaaatcgatctttt</t>
  </si>
  <si>
    <t>tgcagactgaagagaggcagaaaccgagtggatatacatgtgaggacagtaaaatcgatctttt</t>
  </si>
  <si>
    <t>tgcagactgaagctcagcatttcagcaatggtgaagtcggagacaaaccaaccagtcttgtgca</t>
  </si>
  <si>
    <t>tgcagactgaagcttagcatttcagcaatggtgaagtcggagacaaaccaaccagtcttgtgca</t>
  </si>
  <si>
    <t>tgcagactgaagtgatcggctacttctgcgcgcgcgcgagcatcaccgacaccaccaagcagta</t>
  </si>
  <si>
    <t>tgcagactgaagtgatcggttacttctgcgcgcgcgcgagcatcaccgacaccaccaagcagta</t>
  </si>
  <si>
    <t>tgcagactgaattggaccttcttttgcactggataccacgactgatgattgatgaaagcaaaag</t>
  </si>
  <si>
    <t>tgcagactgaattggaccttcttttgcactggatacctcgactgatgattgatgaaagcaaaag</t>
  </si>
  <si>
    <t>tgcagactgacagtgcgtgaggacaaaaaacacgacgtcactgttataaatatttgtacaagga</t>
  </si>
  <si>
    <t>tgcagactgacagtgcgtgaggataaaaaacacgacgtcactgttataaatatttgtacaagga</t>
  </si>
  <si>
    <t>tgcagactgaccaaacacaagacgaactatacccaacacaagttccatgtctgagactctggtg</t>
  </si>
  <si>
    <t>tgcagactgaccaaacacaagacgaactatacccaacacaagttcgatgtctgagactctggtg</t>
  </si>
  <si>
    <t>tgcagactgaccgtgtcgcatgcgtacgtccgcgagacctcgagttcaaccgcccgcaccgcag</t>
  </si>
  <si>
    <t>tgcagactgaccgtgtcgcatgcgtacgtcctcgagacctcgagttcaaccgcccgcaccgcag</t>
  </si>
  <si>
    <t>tgcagactgactaaacaatccaaccagttattttctgaagtgtgcttgtgttcatgcacaccca</t>
  </si>
  <si>
    <t>tgcagactgagtaaacaatccaaccagttattttctgaagtgtgcttgtgttcatgcacaccca</t>
  </si>
  <si>
    <t>tgcagactgatacagtcatcgtgtttgagaagcagaagtgctcgacgacaacagaggaggagca</t>
  </si>
  <si>
    <t>tgcagactgatacagtcatcgtgtttgagaagcagaagtgctcgacgacaacagaggaggagga</t>
  </si>
  <si>
    <t>tgcagactgatttcgttcctaggcgagcgctcgcctcaaccttgctagactagaaaacaaagcg</t>
  </si>
  <si>
    <t>tgcagactgatttcgttcctaggcgagcgctcgcctcaaccttgctagactagaaatcaaagcg</t>
  </si>
  <si>
    <t>tgcagactgcaaaacaaccaagaaacttttatcagcctgcatattggtaatcacttagactgca</t>
  </si>
  <si>
    <t>tgcagactgcaaaacaaccaagaaacttttatcagcctgcatgttggtaatcacttagactgca</t>
  </si>
  <si>
    <t>tgcagactgcaaaggcgatatggtcagacggaggcggggggcgcagtaatggtggtggaagaaa</t>
  </si>
  <si>
    <t>tgcagactgcaaaggcgatatggtcatacggaggcggggggcgcagtaatggtggtggaagaaa</t>
  </si>
  <si>
    <t>tgcagactgcaatgccacctggctttgcctactctccttgctgtagtggattggcatgaactcg</t>
  </si>
  <si>
    <t>tgcagactgcaatgccacctggctttgcctactctccttgctgtagtgtattggcatgaactcg</t>
  </si>
  <si>
    <t>tgcagactgcacacagccacaaagcaacggcttttgctgagtgtttccatcttgcaaagctgaa</t>
  </si>
  <si>
    <t>tgcagactgcatacagccacaaagcaacggcttttgctgagtgtttccatcttgcaaagctgaa</t>
  </si>
  <si>
    <t>tgcagactgcacacggtttcgcgagcgcgtgccataacacagcgcacccagacacgacaggaat</t>
  </si>
  <si>
    <t>tgcagactgcacacggtttcgcgagcgcgtgccatgacacagcgcacccagacacgacaggaat</t>
  </si>
  <si>
    <t>tgcagactgcacagtgcacacagcagttcgtcacttcatggcttcatggttgcttaattaactc</t>
  </si>
  <si>
    <t>tgcagactgcacagtgcacacagcagttcgtcacttcatgggttcatggttgcttaattaactc</t>
  </si>
  <si>
    <t>tgcagactgcacatgcctgaaaccgaaacaggctgctacgtgcgtgcgtacgcaagcatcggag</t>
  </si>
  <si>
    <t>tgcagactgcacatgcttgaaaccgaaacaggctgctacgtgcgtgcgtacgcaagcatcggag</t>
  </si>
  <si>
    <t>tgcagactgcacatgggattcttaaaggtaggtactcaaagaaatcaatgagtaaaattaaaat</t>
  </si>
  <si>
    <t>tgcagactgcacatgggattcttaaaggtaggtagtcaaagaaatcaatgagtaaaattaaaat</t>
  </si>
  <si>
    <t>tgcagactgcaccgccgtaccctagcttctgctagctagttcctcttcttcctcatctcccatc</t>
  </si>
  <si>
    <t>tgcagactgcgccgccgtaccctagcttctgctagctagttcctcttcttcctcatctcccatc</t>
  </si>
  <si>
    <t>tgcagactgcactcacacgagacgttgtacatgcatgtgctgccgcgcctaccgtcttggatgt</t>
  </si>
  <si>
    <t>tgcagactgcactcacacgagacgttgtacatgcatgtgctgctgcgcctaccgtcttggatgt</t>
  </si>
  <si>
    <t>tgcagactgcactttatccaggctcgcagtcgcagcggcctgtccacactccaccgcacactgc</t>
  </si>
  <si>
    <t>tgcagactgcactttatgcaggctcgcagtcgcagcggcctgtccacactccaccgcacactgc</t>
  </si>
  <si>
    <t>tgcagactgcatatatacatttcaagcagcatcagaaaccaaaccaccatccaagtgatgcatc</t>
  </si>
  <si>
    <t>tgcagactgcatatatacatttcaagcagcgtcagaaaccaaaccaccatccaagtgatgcatc</t>
  </si>
  <si>
    <t>tgcagactgcatatgtgtatgtgccaccactgccgtgcggccgccgccccagcagctgttgttt</t>
  </si>
  <si>
    <t>tgcagactgcatatgtgtatgtgccaccactgccgtgcggccgccgccccagcggctgttgttt</t>
  </si>
  <si>
    <t>tgcagactgccagcctccatcttcagcgtagacatgcgacacgacagtgagacatatgcggcat</t>
  </si>
  <si>
    <t>tgcagactgccagcctccatcttcagcgtagacatgcgacacgacagtgagacatgtgcggcat</t>
  </si>
  <si>
    <t>tgcagactgccatccactgaaaatttactggaatgccctcacacgttctagaaagaagggtgcc</t>
  </si>
  <si>
    <t>tgcaggctgccatccactgaaaatttactggaatgccctcacacgttctagaaagaagggtgcc</t>
  </si>
  <si>
    <t>tgcagactgccatctgatccattcagagacaaaagaggccacaatccagagttatgtgattcat</t>
  </si>
  <si>
    <t>tgcagactgccatctgatccattcagagacaaaagaggccacaatccagagttatgtggttcat</t>
  </si>
  <si>
    <t>tgcagactgccgccagcgtggacgagcaatcacaagtggccacccatctgtgcgggccttgctt</t>
  </si>
  <si>
    <t>tgcagactgccgccagcgtggacgagcaatcacaagtggccaccgatctgtgcgggccttgctt</t>
  </si>
  <si>
    <t>tgcagactgccgctccacagcaggtgcggaggccaagcggagatgcaaggccgaaaaaaaaaaa</t>
  </si>
  <si>
    <t>tgcagactgccgctccacggcaggtgcggaggccaagcggagatgcaaggccgaaaaaaaaaaa</t>
  </si>
  <si>
    <t>tgcagactgccgtgatgagtccgttgccgtgctgtacgtacgaccagtctaccagcatacgctt</t>
  </si>
  <si>
    <t>tgcagactgccgtgatgagtccgttgccgtgctgtacgtacgaccagtctaccagcatccgctt</t>
  </si>
  <si>
    <t>tgcagactgccttgagcgtgacatttgtagcactcaggcgatcagacgagacggtgtggtggtc</t>
  </si>
  <si>
    <t>tgcagactgccttgagcgtgacatttgtagcactcaggcgatcagacgaggcggtgtggtggtc</t>
  </si>
  <si>
    <t>tgcagactgcgcgcgcgcttgccagttgccatattgccattgcactcggccttgctcgaatcag</t>
  </si>
  <si>
    <t>tgcagactgcgcgcgcgcttgccagttgccatattgccattgcactcggccttgctcgagtcag</t>
  </si>
  <si>
    <t>tgcagactgcggcagcgacgtcttcgttcatggtcctgttctgtgcgtcgatgtccatggtcca</t>
  </si>
  <si>
    <t>tgcagactgtggcagcgacgtcttcgttcatggtcctgttctgtgcgtcgatgtccatggtcca</t>
  </si>
  <si>
    <t>tgcagactgcggtagactgagggcgcacgcgctgaggtgctgctttcacgcggatttcttctgc</t>
  </si>
  <si>
    <t>tgcagactgcggtagactgagggcgcactcgctgaggtgctgctttcacgcggatttcttctgc</t>
  </si>
  <si>
    <t>tgcagactgcggttgagcagaagttgaatggaaatgaggccgtgctctgccattgctcatttgc</t>
  </si>
  <si>
    <t>tgcagactgcggttgagcagaagttgaatggaaatgaggccgtgctctgtcattgctcatttgc</t>
  </si>
  <si>
    <t>tgcagactgcgtgcatggcttatgaccatgagcatgagcaagaactatgaattctgaacatgtc</t>
  </si>
  <si>
    <t>tgcagactgcgtgcatggcttatgcccatgagcatgagcaagaactatgaattctgaacatgtc</t>
  </si>
  <si>
    <t>tgcagactgcgtgcattgccgcaaacgcctcagtgcaaataagtttgggggaagaagccatctg</t>
  </si>
  <si>
    <t>tgcagactgtgtgcattgccgcaaacgcctcagtgcaaataagtttgggggaagaagccatctg</t>
  </si>
  <si>
    <t>tgcagactgctgatgcttattgttgtcggagccgtggaggatgaggttgttgtagcgaatgttt</t>
  </si>
  <si>
    <t>tgcagactgctgctgcttattgttgtcggagccgtggaggatgaggttgttgtagcgaatgttt</t>
  </si>
  <si>
    <t>tgcagactgcttgtgttgtggttaaggagggaggaagagagggaaaaggagctgctgcccaggg</t>
  </si>
  <si>
    <t>tgcagactgcttgtgttgtggttaaggagggaggaagggagggaaaaggagctgctgcccaggg</t>
  </si>
  <si>
    <t>tgcagactggaaattgcttgagccattgcagagtttcaggtttgaacacggcatagtatagtcc</t>
  </si>
  <si>
    <t>tgcagactggaaattgcttgagccattgcagagtttcaggtttgaacacggcattgtatagtcc</t>
  </si>
  <si>
    <t>tgcagactggaaggccctctgtctgcgagtgcaagagagagaggggaggagggggagggaggag</t>
  </si>
  <si>
    <t>tgcagactggaaggccctctgtttgcgagtgcaagagagagaggggaggagggggagggaggag</t>
  </si>
  <si>
    <t>tgcagactggagcaggttctggaggcactggagctttgcagcctggaccgcctcaacctgtatc</t>
  </si>
  <si>
    <t>tgcagactggagcaggttctggaggcactggagttttgcagcctggaccgcctcaacctgtatc</t>
  </si>
  <si>
    <t>tgcagactggagcggtcaaatattcctcctcaccaagtcaatagtcaccagcgaccactccaat</t>
  </si>
  <si>
    <t>tgcagactggagcggtcaaatattcctcctcaccaagtcaatagtcaccagtgaccactccaat</t>
  </si>
  <si>
    <t>tgcagactggattaatgggacaagttacttgaggcctgagcaactttgtgtgacatgagccagt</t>
  </si>
  <si>
    <t>tgcagactggattaatgggacaagttacttgaggcctgagcaactttgtgtggcatgagccagt</t>
  </si>
  <si>
    <t>tgcagactggcacagcagctccatgaagccacaagctgccagaccaaacgagagtatgggcatt</t>
  </si>
  <si>
    <t>tgcagactggcacaggagctccatgaagccacaagctgccagaccaaacgagagtatgggcatt</t>
  </si>
  <si>
    <t>tgcagactggcgaaaggaagccaaaacaaacctagtactaagctccattagctggatggttaca</t>
  </si>
  <si>
    <t>tgcagactggcgaaaggaagccaaaacaaacctagtactaagcttcattagctggatggttaca</t>
  </si>
  <si>
    <t>tgcagactggcgcggagtggtccctcacgtcgtggcgtgcatcgaacgacccgacgaccgaaaa</t>
  </si>
  <si>
    <t>tgcagactggcgcggagtggtccctcacgtcgtggtgtgcatcgaacgacccgacgaccgaaaa</t>
  </si>
  <si>
    <t>tgcagactgggcagaggcaatcatgtcggccaagcaccacgcatgcatgcgcagctgttggacg</t>
  </si>
  <si>
    <t>tgcagactgggcggaggcaatcatgtcggccaagcaccacgcatgcatgcgcagctgttggacg</t>
  </si>
  <si>
    <t>tgcagactggggcgcatgcaggaaggtacacctgtccccttttgtgcacatgcccgtctgaaag</t>
  </si>
  <si>
    <t>tgcagactggggcgcatgcaggaaggtacacctgtccccttttgtgcacatgcccttctgaaag</t>
  </si>
  <si>
    <t>tgcagactggtacagtggtaggccaacaaagaggaggtagcatctggcaaaatgcaaatagcac</t>
  </si>
  <si>
    <t>tgcagactggtacagtggtgggccaacaaagaggaggtagcatctggcaaaatgcaaatagcac</t>
  </si>
  <si>
    <t>tgcagactggtggtggaggcggagtgcatccacagagtccatggcgaactcgacggcgtctacg</t>
  </si>
  <si>
    <t>tgcagattggtggtggaggcggagtgcatccacagagtccatggcgaactcgacggcgtctacg</t>
  </si>
  <si>
    <t>tgcagactggttcatttcacaccgacctggttcctgagcgagaccccacgctgacggctgacct</t>
  </si>
  <si>
    <t>tgcagattggttcatttcacaccgacctggttcctgagcgagaccccacgctgacggctgacct</t>
  </si>
  <si>
    <t>tgcagactgtaatcaaaagatcataaaaaaatatttgtatgctcaagaaaagaaaagaaatatt</t>
  </si>
  <si>
    <t>tgcagactgtaatcaaaagatcataaaaaaatatttgtattctcaagaaaagaaaagaaatatt</t>
  </si>
  <si>
    <t>tgcagactgtaccagtgagacgcttcatgtccatcccatagtcaaatatgtccctgaacggcct</t>
  </si>
  <si>
    <t>tgcaggctgtaccagtgagacgcttcatgtccatcccatagtcaaatatgtccctgaacggcct</t>
  </si>
  <si>
    <t>tgcagactgtacctcctgttcccagaacttgaacgcaagctcgaggcacacctcgagtgctctg</t>
  </si>
  <si>
    <t>tgcagactgtacctcctgttcccagaatttgaacgcaagctcgaggcacacctcgagtgctctg</t>
  </si>
  <si>
    <t>tgcagactgtgcctccagctgaaacgcctgcgctgtcctcagctttgctctggttccctcaagc</t>
  </si>
  <si>
    <t>tgcagactgtgcctccagctgaaatgcctgcgctgtcctcagctttgctctggttccctcaagc</t>
  </si>
  <si>
    <t>tgcagactgtgggccgcgcgtggttttatttcaatggtgggcggcggcgcgccatgaatacccg</t>
  </si>
  <si>
    <t>tgcaggctgtgggccgcgcgtggttttatttcaatggtgggcggcggcgcgccatgaatacccg</t>
  </si>
  <si>
    <t>tgcagactgttccatctcttccaggcaactcaccaactgagaccagcacaagatggcggctctg</t>
  </si>
  <si>
    <t>tgcagactgttccatctcttccaggcaactcaccaactgagaccagcacaggatggcggctctg</t>
  </si>
  <si>
    <t>tgcagactgttctgttgcttcaacgccagctgtgagtgaggctaatgaaacttctcccacatca</t>
  </si>
  <si>
    <t>tgcagactgttctgttgcttcagcgccagctgtgagtgaggctaatgaaacttctcccacatca</t>
  </si>
  <si>
    <t>tgcagactgttgactgtgggggagatggggaaagcttacagaggaagtaaatggtaggtagcct</t>
  </si>
  <si>
    <t>tgcagactgttgactgtgggggagatggggaaagcttacaggggaagtaaatggtaggtagcct</t>
  </si>
  <si>
    <t>tgcagacttaagccttagtgagtatatttctttggtattgatccatgatttctgtaaccattgg</t>
  </si>
  <si>
    <t>tgcagactttagccttagtgagtatatttctttggtattgatccatgatttctgtaaccattgg</t>
  </si>
  <si>
    <t>tgcagacttaagccttagtgagtatgagtatatttcttttggtatgatccatgatttctgtagc</t>
  </si>
  <si>
    <t>tgcagacttaagccttagtgagtatgagtatatttcttttggtatggtccatgatttctgtagc</t>
  </si>
  <si>
    <t>tgcagacttagcatgctccttgtcgtagtgttcctcgagaaggaggtacgaccgcgcggggaag</t>
  </si>
  <si>
    <t>tgcagacttggcatgctccttgtcgtagtgttcctcgagaaggaggtacgaccgcgcggggaag</t>
  </si>
  <si>
    <t>tgcagacttatacaaagccaatttagcaaagcaaatcatagttaaacctgcatgttcctattga</t>
  </si>
  <si>
    <t>tgcagacttatacaaagccaatttagcaaagcaaatcattgttaaacctgcatgttcctattga</t>
  </si>
  <si>
    <t>tgcagacttatgctgcccattattttgtttttagttcgggacgtatgggatgagttgatcggcg</t>
  </si>
  <si>
    <t>tgcagacttatgctgcccgttattttgtttttagttcgggacgtatgggatgagttgatcggcg</t>
  </si>
  <si>
    <t>tgcagacttatggctactacctgtcatatttctgggcaaacgataaacgcactcgagaagctct</t>
  </si>
  <si>
    <t>tgcagacttatggctactacctgtcgtatttctgggcaaacgataaacgcactcgagaagctct</t>
  </si>
  <si>
    <t>tgcagacttcagcgcaccccatgtccccatcctccacctagatttcacctgtcgagcaccacgc</t>
  </si>
  <si>
    <t>tgcagacttcagcgcaccccatgtccccatcctccacctagatttcacctgtggagcaccacgc</t>
  </si>
  <si>
    <t>tgcagacttcatcatctcaagacaagcctttttaattgtctcatcctttgtgtttatgtcaaac</t>
  </si>
  <si>
    <t>tgcagacttcattatctcaagacaagcctttttaattgtctcatcctttgtgtttatgtcaaac</t>
  </si>
  <si>
    <t>tgcagacttcctgtaaccaggcaacgtgacatatgagttactgtgagatcaggtcatcaaaaac</t>
  </si>
  <si>
    <t>tgcagacttcctgtaaccaggcaacgtgacatatgagttactgtgagattaggtcatcaaaaac</t>
  </si>
  <si>
    <t>tgcagacttccttcagagcattgttaacaaagcctggcagttgggtatcctgttgtggactcct</t>
  </si>
  <si>
    <t>tgcagagttccttcagagcattgttaacaaagcctggcagttgggtatcctgttgtggactcct</t>
  </si>
  <si>
    <t>tgcagacttcgcagtccgcacgcacagctcttcgtgagacagcttccgcgtgaaaccaaacaaa</t>
  </si>
  <si>
    <t>tgcaggcttcgcagtccgcacgcacagctcttcgtgagacagcttccgcgtgaaaccaaacaaa</t>
  </si>
  <si>
    <t>tgcagacttcgtcgtaagtgtatgtggttcccatgagcggatcgataagctctgagacactgcc</t>
  </si>
  <si>
    <t>tgcagacttcgtcgtaagtgtatgtggttcccatgagcggatcgatgagctctgagacactgcc</t>
  </si>
  <si>
    <t>tgcagacttcttccaaatgctccaacaattggtgggcaggcaggcagacgggttggaaacaatc</t>
  </si>
  <si>
    <t>tgcagacttcttccaaatgctccaacaattggtgggcaggcaggcagacgggttggaaacagtc</t>
  </si>
  <si>
    <t>tgcagacttcttgaacacctctgaagctggttcggcaccaccgcacggcacgcgagcagccgaa</t>
  </si>
  <si>
    <t>tgcagacttcttgaacacctctgaagctggttcggcaccaccgcacggcacgcgcgcagccgaa</t>
  </si>
  <si>
    <t>tgcagacttcttggtgctactgatgaagcagaggcatcgaaacagaggaggtagaacagagggt</t>
  </si>
  <si>
    <t>tgcagacttcttggtgctactgatgaagcagaggcatctaaacagaggaggtagaacagagggt</t>
  </si>
  <si>
    <t>tgcagacttgaagaactgaacccaccaccaaaaacgttagacctaaacaaatggttatgtatta</t>
  </si>
  <si>
    <t>tgcagacttgaagaactgaacccacccccaaaaacgttagacctaaacaaatggttatgtatta</t>
  </si>
  <si>
    <t>tgcagacttgaagtttacttgcttactgctgtggtgaattagcttttcaataagggagaatggg</t>
  </si>
  <si>
    <t>tgcagacttgaagtttacttgcttactgttgtggtgaattagcttttcaataagggagaatggg</t>
  </si>
  <si>
    <t>tgcagacttgagagaatgagcctgaactagaatttccagaatattttggtatctcatcatcagc</t>
  </si>
  <si>
    <t>tgcagacttgagagaatgagcctgagctagaatttccagaatattttggtatctcatcatcagc</t>
  </si>
  <si>
    <t>tgcagacttgatattaacaagtgcagctctgaacaacttgaaattctccaacgttgactcacca</t>
  </si>
  <si>
    <t>tgcagacttgatattagcaagtgcagctctgaacaacttgaaattctccaacgttgactcacca</t>
  </si>
  <si>
    <t>tgcagacttgattcatgttttctcctctgttccaaggcacctcaactttattgatcacaccagt</t>
  </si>
  <si>
    <t>tgcagacttgattcatgttttctcctcttttccaaggcacctcaactttattgatcacaccagt</t>
  </si>
  <si>
    <t>tgcagacttgattttcctcaaaaagccattgaacagctctcttttgtccacaggacacagaact</t>
  </si>
  <si>
    <t>tgcagacttgattttcctcaaaaatccattgaacagctctcttttgtccacaggacacagaact</t>
  </si>
  <si>
    <t>tgcagacttgcacttattactggcttactgctgtggtgaatgagcttttcgacaaggaagatgc</t>
  </si>
  <si>
    <t>tgcagacttgcacttattactggcttactgctgtggtgaattagcttttcgacaaggaagatgc</t>
  </si>
  <si>
    <t>tgcagacttgcagaaatgcagagcgcccccataccataccccaaggacagtggacgtgtatggt</t>
  </si>
  <si>
    <t>tgcagacttgcagaaatgcagagtgcccccataccataccccaaggacagtggacgtgtatggt</t>
  </si>
  <si>
    <t>tgcagacttgcagatcctcccttggttcaccatggctcatcgtcttcgccatcgtcgtcgttct</t>
  </si>
  <si>
    <t>tgcagacttgcagatcctcccttggttcaccatggctcatcgtcttcgcgatcgtcgtcgttct</t>
  </si>
  <si>
    <t>tgcagacttgcagcgtcgtgaaggtgaatggagcccagcaggcccaaacccaacctgcgcgcga</t>
  </si>
  <si>
    <t>tgcagacttgcagcgtcgtgaaggtgaatggagcccagcaggcccaaacccaatctgcgcgcga</t>
  </si>
  <si>
    <t>tgcagacttgcatgtgatgatcgtttgtaacataatgcttgtgatgaacttatagttcaatcag</t>
  </si>
  <si>
    <t>tgcagacttgcatgtgatgatcgtttgtaatataatgcttgtgatgaacttatagttcaatcag</t>
  </si>
  <si>
    <t>tgcagacttgcatgtgatgatcgtttgtaatataatgcttgtgatgaacttataattcagcgcg</t>
  </si>
  <si>
    <t>tgcagacttgcatgtgatgatcgtttgtaatataatgcttgtgatgaacttataattcagcgtg</t>
  </si>
  <si>
    <t>tgcagacttgcgcttgctcctgaatactgaatcctgatcctcggctgctcgagttggcccagtt</t>
  </si>
  <si>
    <t>tgcagacttgcgcttggtcctgaatactgaatcctgatcctcggctgctcgagttggcccagtt</t>
  </si>
  <si>
    <t>tgcagacttgcttgctactcgatcagataatttcggggcccgcggcctcgttgctgttcacgac</t>
  </si>
  <si>
    <t>tgcagacttgcttgctactcgatcagatcatttcggggcccgcggcctcgttgctgttcacgac</t>
  </si>
  <si>
    <t>tgcagacttggaagacgataaaatttcagaaatccaattgatccacctaacactgaatcctctg</t>
  </si>
  <si>
    <t>tgcagacttggaggacgataaaatttcagaaatccaattgatccacctaacactgaatcctctg</t>
  </si>
  <si>
    <t>tgcagacttgggcttgttcgtcctgatgatgagcacatcgtcctccacggcaacctggaagtcg</t>
  </si>
  <si>
    <t>tgcaggcttgggcttgttcgtcctgatgatgagcacatcgtcctccacggcaacctggaagtcg</t>
  </si>
  <si>
    <t>tgcagacttgtagtcgctagtttctcacacttgacactccccaagctcccacatactccgatcc</t>
  </si>
  <si>
    <t>tgcagacttgtagtcgctagtttctcacacttgacactccccaagctcccacgtactccgatcc</t>
  </si>
  <si>
    <t>tgcagacttgtagtcgctatagtttctcacacttgacactccccaagctcccacgtactccgat</t>
  </si>
  <si>
    <t>tgcagatttgtagtcgctatagtttctcacacttgacactccccaagctcccacgtactccgat</t>
  </si>
  <si>
    <t>tgcagacttgtcggcaagcgatcccccagcaagacgcgaagcttcgtggttgcacgattcttcg</t>
  </si>
  <si>
    <t>tgcagacttgtcggcaagcgatcccccagcaagacgcgaagcttcgtggttgcacgattctttg</t>
  </si>
  <si>
    <t>tgcagacttgttgattgccatttctacaaatctcgctgtagtgctcaactgcgacctctggggt</t>
  </si>
  <si>
    <t>tgcagacttgttgattgccatttctacaaatcttgctgtagtgctcaactgcgacctctggggt</t>
  </si>
  <si>
    <t>tgcagactttagtggcgccaagtgcttagtagcctgggatcatgtccgtgaacccaaggacagg</t>
  </si>
  <si>
    <t>tgcagactttagtggcgccaagtgcttagtagcctgggatcatgtctgtgaacccaaggacagg</t>
  </si>
  <si>
    <t>tgcagactttatggaaaccctgtatgtacgacatctaatgcagcacgagcagctaatctttgcc</t>
  </si>
  <si>
    <t>tgcagactttatggaaaccctgtatgtacgacatctagtgcagcacgagcagctaatctttgcc</t>
  </si>
  <si>
    <t>tgcagactttcagcatttggataatacacagcaaagtacgcataccgcatggtattcctgaaca</t>
  </si>
  <si>
    <t>tgcagactttcagcatttggataatacacagcaaagtacgcataccgcatggtattcctgagca</t>
  </si>
  <si>
    <t>tgcagactttcagtgcagagatagtgcgcgtgttttttgtcctccatgcacgagtacgacgtcg</t>
  </si>
  <si>
    <t>tgcagactttcagtgcagagatagtgcgcgtgttttttgtcctccatgcacgagtacggcgtcg</t>
  </si>
  <si>
    <t>tgcagactttgagccgcccctacttgaaatcctcgagaactaagaagcccaagccaacacagcg</t>
  </si>
  <si>
    <t>tgcagactttgagccgcccctacttgaaatcctcgagaagtaagaagcccaagccaacacagcg</t>
  </si>
  <si>
    <t>tgcagactttggtcatttgggatgtcagcagaagtcatccttgtgtttatttgatgtcaccgca</t>
  </si>
  <si>
    <t>tgcagactttggtcatttgggatgtcagcagaagtcatccttgtgtttatttgatgtcactgca</t>
  </si>
  <si>
    <t>tgcagactttgtgcagcacaaattcgtcttgcatgctttcgttcctctgggctcgggccgttgg</t>
  </si>
  <si>
    <t>tgcagactttgtgcagcacaaattcgtcttgcatgttttcgttcctctgggctcgggccgttgg</t>
  </si>
  <si>
    <t>tgcagactttttattgcgaaatgaacgaaccagctaatcccagatccgccagagtccgcaaggg</t>
  </si>
  <si>
    <t>tgcagactttttattgctaaatgaacgaaccagctaatcccagatccgccagagtccgcaaggg</t>
  </si>
  <si>
    <t>tgcagactttttcgtattaattagaacacacacatcaacttagcacaaaataatcagccaacaa</t>
  </si>
  <si>
    <t>tgcagactttttcgtattaattagaacacacacatcaacttagcacaaaataatcagccaacga</t>
  </si>
  <si>
    <t>tgcagagaaaaaagctggcaaaatatctgccccaggccccagcctccgtcacactggggctggc</t>
  </si>
  <si>
    <t>tgcagagaaaaaagttggcaaaatatctgccccaggccccagcctccgtcacactggggctggc</t>
  </si>
  <si>
    <t>tgcagagaaaaacatcgcaagagcatgcatggtcatcgccgtttaagttccaagctactcgaca</t>
  </si>
  <si>
    <t>tgcagagaaaaacatcgcaagagcatgcttggtcatcgccgtttaagttccaagctactcgaca</t>
  </si>
  <si>
    <t>tgcagagaaaaacctcgtccaggtcagtacgacaaaccaaccacttgcttaattagttgcttgg</t>
  </si>
  <si>
    <t>tgcagagaaaaacctggtccaggtcagtacgacaaaccaaccacttgcttaattagttgcttgg</t>
  </si>
  <si>
    <t>tgcagagaaaaagaggcagcgttcttcagcgatgggagtccgttatcctcatctcacgcatgtc</t>
  </si>
  <si>
    <t>tgcagagaaaaagaggcagcgttcttcagcgatgggagtctgttatcctcatctcacgcatgtc</t>
  </si>
  <si>
    <t>tgcagagaaaaagcttcagcaggaggtgtctgggttaactgtcacacgccccgacatacacgca</t>
  </si>
  <si>
    <t>tgcagagaaaaagcttcagcaggcggtgtctgggttaactgtcacacgccccgacatacacgca</t>
  </si>
  <si>
    <t>tgcagagaaaaagtgcaagcatgtcactgcatgtggcagcttttctcctctcatctctcaggcc</t>
  </si>
  <si>
    <t>tgcagagaaaaagtgcatgcatgtcactgcatgtggcagcttttctcctctcatctctcaggcc</t>
  </si>
  <si>
    <t>tgcagagaaacagaagaagacatggcgatcctggtggcagtgaagtggacagtagacacagcct</t>
  </si>
  <si>
    <t>tgcagcgaaacagaagaagacatggcgatcctggtggcagtgaagtggacagtagacacagcct</t>
  </si>
  <si>
    <t>tgcagagaaacagcatgcataaatgtgaagcacatgaagaaactagaaacagtctgaacaaaac</t>
  </si>
  <si>
    <t>tgcagagaaacagcatgcataaatgtgaagcacatgaagcaactagaaacagtctgaacaaaac</t>
  </si>
  <si>
    <t>tgcagagaaacagggagcggaaggaggttggaggagccttggaggaagagcaagggatttggaa</t>
  </si>
  <si>
    <t>tgcagagaaacagggagcggaaggaggttggaggagccttggaggaagaggaagggatttggaa</t>
  </si>
  <si>
    <t>tgcagagaaacatgggtagtaaagggttctagatgatcatggacgaattgatatcaaaagaacc</t>
  </si>
  <si>
    <t>tgcagagaaacatgggtagtaaagggttctagatgatcatggatgaattgatatcaaaagaacc</t>
  </si>
  <si>
    <t>tgcagagaaacattcaaaagaacaaataaaccaggtcacacttcggttagccattcattcgttt</t>
  </si>
  <si>
    <t>tgcagagaaacattcagaagaacaaataaaccaggtcacacttcggttagccattcattcgttt</t>
  </si>
  <si>
    <t>tgcagagaaacattcactgcccgaaccgatagtgataaagagccattttggtgccgtcaacttc</t>
  </si>
  <si>
    <t>tgcagagaaacattcactggccgaaccgatagtgataaagagccattttggtgccgtcaacttc</t>
  </si>
  <si>
    <t>tgcagagaaaccaccaaaggaagtgactgctgaggtgcagaaagccctctcgtgataaagtgtc</t>
  </si>
  <si>
    <t>tgcagagaaaccaccaaaggaagtgactgctgaggtgcagaaagccctctcgtgatgaagtgtc</t>
  </si>
  <si>
    <t>tgcagagaaacctgtcctcaccaacttagtcgccaacggagtcaccaccaatcctgctgtttcc</t>
  </si>
  <si>
    <t>tgcagagaaacctgtcctcaccaacttagtcgccaacggagtcaccaccactcctgctgtttcc</t>
  </si>
  <si>
    <t>tgcagagaaacgaggcagagcctgaagccatgaccaaatcctttgacacttttcttgtgcttgg</t>
  </si>
  <si>
    <t>tgcagagaaacgaggcagagcctgaagccatgaccaaatcctttggcacttttcttgtgcttgg</t>
  </si>
  <si>
    <t>tgcagagaaacttggcattgttggtagggagaagacaaagacaacgcagccgtctctgcttcct</t>
  </si>
  <si>
    <t>tgcagagaaacttggcattgttggtagggagaagacaatgacaacgcagccgtctctgcttcct</t>
  </si>
  <si>
    <t>tgcagagaaagaatgcagcaaggcagacattagaaaaagactgaatcatatttaaaaacagaca</t>
  </si>
  <si>
    <t>tgcagagaaagaatgcagcaaggcagacattagaaaaagactgaatcgtatttaaaaacagaca</t>
  </si>
  <si>
    <t>tgcagagaaagcaaacaatgacggcctccaggagaagctaaccatgtctgtcgcagtaccattg</t>
  </si>
  <si>
    <t>tgcagagaaagcaaacgatgacggcctccaggagaagctaaccatgtctgtcgcagtaccattg</t>
  </si>
  <si>
    <t>tgcagagaaaggaaacagagggtgcaaaactgtttgagaggtgcttaaggcacaggaattatct</t>
  </si>
  <si>
    <t>tgcagagaaaggaaactgagggtgcaaaactgtttgagaggtgcttaaggcacaggaattatct</t>
  </si>
  <si>
    <t>tgcagagaaagtggaattcaacaagtgtcacaccgcgacgagaacggtggtgcaaggtgccctg</t>
  </si>
  <si>
    <t>tgcagagaaagtggaattcaacaagtgtcacaccgcgacgagaatggtggtgcaaggtgccctg</t>
  </si>
  <si>
    <t>tgcagagaaatatcaagtacttaaatgactcaacaatttatttggaactagattcaggagatct</t>
  </si>
  <si>
    <t>tgcagagaaatatcaagtgcttaaatgactcaacaatttatttggaactagattcaggagatct</t>
  </si>
  <si>
    <t>tgcagagaaatcaggccgttgatgtccacgccgacgtggttgtcgttgatgtcgcggaactcat</t>
  </si>
  <si>
    <t>tgcagagaaatcaggccgttgatgtccacgccgacgtggttgtcgttgatgtcgcggaactcgt</t>
  </si>
  <si>
    <t>tgcagagaaattaaaccaaatgagctcgctcaatcgagttccagccgtgacaatgcgaagataa</t>
  </si>
  <si>
    <t>tgcagagaaattaaaccaaatgagctcgctcaatcgagttccagccgtgacagtgcgaagataa</t>
  </si>
  <si>
    <t>tgcagagaacaaacgacaacacgcagcctggtcatcacgcacacgggggacatggacgacacac</t>
  </si>
  <si>
    <t>tgcagagaacaaacgacaacacgcagcctggtcatcatgcacacgggggacatggacgacacac</t>
  </si>
  <si>
    <t>tgcagagaacaacatgtaatgaacaacctgatgtaagaaaaaagtgtctctagcacatttcaga</t>
  </si>
  <si>
    <t>tgcagagaacagcatgtaatgaacaacctgatgtaagaaaaaagtgtctctagcacatttcaga</t>
  </si>
  <si>
    <t>tgcagagaacaacgaagtgttcagtgttctaatccgtgctgctgtccgtaggagtgctgaaatc</t>
  </si>
  <si>
    <t>tgcagagaacaacgaagtgttcagtgttctaatccgtgttgctgtccgtaggagtgctgaaatc</t>
  </si>
  <si>
    <t>tgcagagaacagagacagcagagagggagggatagacaaataggaaggtagctttgagaacaag</t>
  </si>
  <si>
    <t>tgcagagaacagagacagcagagagggagggatagacaaataggaaggtagctttgagaacgag</t>
  </si>
  <si>
    <t>tgcagagaacagcagcctgcaagtctaaagtctttgccctttcgcgccctggcacaagggttta</t>
  </si>
  <si>
    <t>tgcagagaacagcggcctgcaagtctaaagtctttgccctttcgcgccctggcacaagggttta</t>
  </si>
  <si>
    <t>tgcagagaacatagcgttcttgtccaccccgtggccttcacccgacaaagctaccaatgctgca</t>
  </si>
  <si>
    <t>tgcagagaacatggcgttcttgtccaccccgtggccttcacccgacaaagctaccaatgctgca</t>
  </si>
  <si>
    <t>tgcagagaaccagcaagagcgacctaatcgattggccagttggaaatgggcgtggagtttccat</t>
  </si>
  <si>
    <t>tgcagagaaccagcaagagcgacctaatctattggccagttggaaatgggcgtggagtttccat</t>
  </si>
  <si>
    <t>tgcagagaacccaagtccccaaacaaccgaaatcaaccgctaagaccagaagctagcgagtagg</t>
  </si>
  <si>
    <t>tgcagagaacccaagttcccaaacaaccgaaatcaaccgctaagaccagaagctagcgagtagg</t>
  </si>
  <si>
    <t>tgcagagaacccaagtccccaaacagccgaaatcaaccgctaggaccagaagctagcgagtaga</t>
  </si>
  <si>
    <t>tgcagagaacccaagtccccaaacagccgaaatcaaccgctaggaccagaagctagcgagtagg</t>
  </si>
  <si>
    <t>tgcagagaacccttccttgttcatcacattgccttccttgtctcccaccgcggcagcgttccag</t>
  </si>
  <si>
    <t>tgcagagaacccttccttgttcatcacattgccttccttgtctcccagcgcggcagcgttccag</t>
  </si>
  <si>
    <t>tgcagagaaccgcaaatcctaggtcagaaatttgacgaattatattattattattattatatta</t>
  </si>
  <si>
    <t>tgcagagaaccgcaaatcctaggtcagaaatttggcgaattatattattattattattatatta</t>
  </si>
  <si>
    <t>tgcagagaacctgccgcacgacagctcgtccgcagccgcgtgcgtgcgcagggagcatggcggt</t>
  </si>
  <si>
    <t>tgcagagaacctgccgcacgacagctcgtccgcagtcgcgtgcgtgcgcagggagcatggcggt</t>
  </si>
  <si>
    <t>tgcagagaacgcatgcctcggcaagtaggcatcatccattgcggggttgacttgacatttgaca</t>
  </si>
  <si>
    <t>tgcagagaacgcatgccttggcaagtaggcatcatccattgcggggttgacttgacatttgaca</t>
  </si>
  <si>
    <t>tgcagagaacgtataactattcgttgaggcgatgagatatgagcgccttaaggcttactatggt</t>
  </si>
  <si>
    <t>tgcagagaaggtataactattcgttgaggcgatgagatatgagcgccttaaggcttactatggt</t>
  </si>
  <si>
    <t>tgcagagaacgtgggctgacttcgatggaggttgaagttgatagacaagtgtttagagactgag</t>
  </si>
  <si>
    <t>tgcagagaacgtgggctgactttgatggaggttgaagttgatagacaagtgtttagagactgag</t>
  </si>
  <si>
    <t>tgcagagaacgtggttgggccgagggcggggtcgggggatgggggctggccaactgaagattct</t>
  </si>
  <si>
    <t>tgcagagaacgtggttgggccgagggcggggtcgggggatgggggctggccagctgaagattct</t>
  </si>
  <si>
    <t>tgcagagaacgtttctcacacagcgaagcaaagcagcacaccgtgggcctggcgcagagagcag</t>
  </si>
  <si>
    <t>tgcagagaacgtttctcacacagcgaagcaaagcagcacaccgtgggcctggtgcagagagcag</t>
  </si>
  <si>
    <t>tgcagagaagaagccgacgatgaggggccgtcccaagaagcagcaggggaccacgagctcggct</t>
  </si>
  <si>
    <t>tgcagagaagacgccgacgatgaggggccgtcccaagaagcagcaggggaccacgagctcggct</t>
  </si>
  <si>
    <t>tgcagagaagacatctaaggctcgaagcctgtaacatcaagtgatggtgttgcccgatttacct</t>
  </si>
  <si>
    <t>tgcagagaagacgtctaaggctcgaagcctgtaacatcaagtgatggtgttgcccgatttacct</t>
  </si>
  <si>
    <t>tgcagagaagacgctatcatgtagagttgcaggcgaatgacggacggatgaacagcgtgcacgc</t>
  </si>
  <si>
    <t>tgcagagaagacgctatcatgtagagttgcagacgaatgacggacggatgaacagcgtgcacgc</t>
  </si>
  <si>
    <t>tgcagagaagactcatccgtaacagggacccatcgtgattcttcatcactatcgtgactatttc</t>
  </si>
  <si>
    <t>tgcagagaagactcatccgtaacagggacccatcgtgattcttcatcagtatcgtgactatttc</t>
  </si>
  <si>
    <t>tgcagagaagagaggagggcgtaaaaatcaggcaaggcagcgaagattggatcggatcaatggg</t>
  </si>
  <si>
    <t>tgcagagaagagaggagggcgtacaaatcaggcaaggcagcgaagattggatcggatcaatggg</t>
  </si>
  <si>
    <t>tgcagagaagaggcgccaaggcagctgctatttgcagggtcctagctgggtagatctgtccatc</t>
  </si>
  <si>
    <t>tgcagcgaagaggcgccaaggcagctgctatttgcagggtcctagctgggtagatctgtccatc</t>
  </si>
  <si>
    <t>tgcagagaagaggtgagctgcttgggtcgtcactctcactcagctgcttgcttgcatcagttgc</t>
  </si>
  <si>
    <t>tgcagagcagaggtgagctgcttgggtcgtcactctcactcagctgcttgcttgcatcagttgc</t>
  </si>
  <si>
    <t>tgcagagaagataaaccttatcaatcttgaattttattaaagcttcctatctgacccactttgc</t>
  </si>
  <si>
    <t>tgcagagaagataaactttatcaatcttgaattttattaaagcttcctatctgacccactttgc</t>
  </si>
  <si>
    <t>tgcagagaagatagaccttatcaatcttgaattttattaaagcttcctatctgactcactttgc</t>
  </si>
  <si>
    <t>tgcagagaatatagaccttatcaatcttgaattttattaaagcttcctatctgactcactttgc</t>
  </si>
  <si>
    <t>tgcagagaagcattaccaggtatgagcacatgtgaactaacctaacaatattcggaacccagtt</t>
  </si>
  <si>
    <t>tgcagagaagcattaccaggtatgagcacatgtgaactaacctaataatattcggaacccagtt</t>
  </si>
  <si>
    <t>tgcagagaagccgtactgtcctgctattaaacaagcccagagctttgctgctcctccccttcac</t>
  </si>
  <si>
    <t>tgcagagcagccgtactgtcctgctattaaacaagcccagagctttgctgctcctccccttcac</t>
  </si>
  <si>
    <t>tgcagagaagctctaggcgtccgcacccgcagagaagcaccaggtgtccgccctcgcagagaag</t>
  </si>
  <si>
    <t>tgcagagaagctctaggcgtccgcacccgcagagaagcaccaggtgtccgccctcgcagaggag</t>
  </si>
  <si>
    <t>tgcagagaagctttcagcttcagctagtacacttgatgtcgtagctagtagcaagatcttttta</t>
  </si>
  <si>
    <t>tgcagagaagctttcagcttcagctagtacacttgatgtcgtagctagtagcgagatcttttta</t>
  </si>
  <si>
    <t>tgcagagaaggcaatcatcctgccattgccaaaaacaaaaaagtgagacaagtgaagtgtgcag</t>
  </si>
  <si>
    <t>tgcagagaaggcaatcatcctgtcattgccaaaaacaaaaaagtgagacaagtgaagtgtgcag</t>
  </si>
  <si>
    <t>tgcagagaaggcaatcatcctgtcattgtcaaaaacaaaaaaagtgagacaagtgaagtgcgca</t>
  </si>
  <si>
    <t>tgcagagaaggcaatcatcctgtcattgtcaaaaacaaaaaaagtgagacaagtgaagtgtgca</t>
  </si>
  <si>
    <t>tgcagagaaggcagaagggcatgattggcattgtgatggccgccttctgattcgttccactgac</t>
  </si>
  <si>
    <t>tgcagagaaggcagaagggcatgattggcattgtgatggccgccttctggttcgttccactgac</t>
  </si>
  <si>
    <t>tgcagagaagggagatgtggataagaagagcaatcggaatgtcaaggtgaagaggagtatcaaa</t>
  </si>
  <si>
    <t>tgcagagaagggagatgtggataagaagagcgatcggaatgtcaaggtgaagaggagtatcaaa</t>
  </si>
  <si>
    <t>tgcagagaaggggagtaaacagagagcaaggtaaaaaaggatttcctgatctgactaacttttt</t>
  </si>
  <si>
    <t>tgcagagaaggggagtaaacagagagcatggtaaaaaaggatttcctgatctgactaacttttt</t>
  </si>
  <si>
    <t>tgcagagaagggttgctggagcggaacgacacccaggtgcttggcgaggtgcctcctggcaacg</t>
  </si>
  <si>
    <t>tgcagagaagggttgctggagcggaacgacacccaggtgcttggcgaggtgcctccttgcaacg</t>
  </si>
  <si>
    <t>tgcagagaaggtgtgtgaattacagcagtaactaaacataatacatgcttaaaacggtgatgag</t>
  </si>
  <si>
    <t>tgcagagaaggtgtgtgaattacagcagtaactaaacatcatacatgcttaaaacggtgatgag</t>
  </si>
  <si>
    <t>tgcagagaagtctgttgcacagaagaggagctgttggtgctttcgtgtactcctatttttgtac</t>
  </si>
  <si>
    <t>tgcagagatgtctgttgcacagaagaggagctgttggtgctttcgtgtactcctatttttgtac</t>
  </si>
  <si>
    <t>tgcagagaatacgaatagtttagtggtgttcaagctcaagagagctcgtttcaatgtggcgcag</t>
  </si>
  <si>
    <t>tgcagagaatgcgaatagtttagtggtgttcaagctcaagagagctcgtttcaatgtggcgcag</t>
  </si>
  <si>
    <t>tgcagagaatagagaactaacctaactcccccaataacagcagaaacagtttttttataggagt</t>
  </si>
  <si>
    <t>tgcagagaatagagaactaacctaactcccccaataatagcagaaacagtttttttataggagt</t>
  </si>
  <si>
    <t>tgcagagaatagcagagctcaaggaaccagaaaagcccatcaacaaaacctgctacttccaagg</t>
  </si>
  <si>
    <t>tgcagagaatagcagagctgaaggaaccagaaaagcccatcaacaaaacctgctacttccaagg</t>
  </si>
  <si>
    <t>tgcagagaatagctctgtcagatggtagttaaaattacatagaagcgagggactaaatgttatt</t>
  </si>
  <si>
    <t>tgcagagaatagctctgtcagatggtagttaaaattacatagaagcgagggactaaatgttctt</t>
  </si>
  <si>
    <t>tgcagagaatataatcatcacctgggcgctcgctcaactcaacgaaaggcgcagactttccgac</t>
  </si>
  <si>
    <t>tgcagagaatataatcatcacctgggcgctcgctcaactcgacgaaaggcgcagactttccgac</t>
  </si>
  <si>
    <t>tgcagagaatcaagatatctcaaattagccaatcatacccatggattctggcggctaaaggtga</t>
  </si>
  <si>
    <t>tgcagggaatcaagatatctcaaattagccaatcatacccatggattctggcggctaaaggtga</t>
  </si>
  <si>
    <t>tgcagagaatcagctaagcaatggaggtgccgcctaccccgaaacgacgcaactctttctttta</t>
  </si>
  <si>
    <t>tgcagagaatcagctaagcaatggtggtgccgcctaccccgaaacgacgcaactctttctttta</t>
  </si>
  <si>
    <t>tgcagagaatccatgcaactggaaaggaatcagttgcataaattccagttcttcctcggtcgtc</t>
  </si>
  <si>
    <t>tgcagagaatccatgcaactggaaaggaatcagttgcatacattccagttcttcctcggtcgtc</t>
  </si>
  <si>
    <t>tgcagagaatctgcgtttgtggccatatgtcagggtgttgggctggtacggggcctactgactg</t>
  </si>
  <si>
    <t>tgcagagaatctgcgtttgtggccatatgtcagggtgttgggctggtactgggcctactgactg</t>
  </si>
  <si>
    <t>tgcagagaatcttggattgtgcgggcgagcgcgctcgggacacggacacgggcacgcactgacg</t>
  </si>
  <si>
    <t>tgcagagaatcttggattttgcgggcgagcgcgctcgggacacggacacgggcacgcactgacg</t>
  </si>
  <si>
    <t>tgcagagaatgattaagcgtgcaatgttccctgtgggacagagtggctgtagcatcgactccat</t>
  </si>
  <si>
    <t>tgcagagaatgattaagcgtgctatgttccctgtgggacagagtggctgtagcatcgactccat</t>
  </si>
  <si>
    <t>tgcagagaatgcccagcgcccaccaggtaagaagagcaaacccttgggggtagcatttcgccgt</t>
  </si>
  <si>
    <t>tgcagagaatgcccagcgcccaccatgtaagaagagcaaacccttgggggtagcatttcgccgt</t>
  </si>
  <si>
    <t>tgcagagaatgcgtgcgcaatacactagctagttagcggctgttgcctgcttgttgggttcttc</t>
  </si>
  <si>
    <t>tgcagagaatgcgtgcgcaatacactagctagttagtggctgttgcctgcttgttgggttcttc</t>
  </si>
  <si>
    <t>tgcagagaatgtacagggcaaggaagggagaatacaaaaatgtttttggcaatcacatctaata</t>
  </si>
  <si>
    <t>tgcagagaatgtacagggcaaggaagggagaatacaaaactgtttttggcaatcacatctaata</t>
  </si>
  <si>
    <t>tgcagagaattaagcggagggaggaaagcgtcgtcagattctcgatcagcatcgtcacaagaca</t>
  </si>
  <si>
    <t>tgcagagaattaagcggagggaggagagcgtcgtcagattctcgatcagcatcgtcacaagaca</t>
  </si>
  <si>
    <t>tgcagagaattaatgccttcgcacatcagcttcagtcgttccacggcgtacctatccgcagcca</t>
  </si>
  <si>
    <t>tgcagagaattgatgccttcgcacatcagcttcagtcgttccacggcgtacctatccgcagcca</t>
  </si>
  <si>
    <t>tgcagagaattaccccaaagaagaagaatacagaaaagaagtgacaaaacaagtaaacctagat</t>
  </si>
  <si>
    <t>tgcagagaattgccccaaagaagaagaatacagaaaagaagtgacaaaacaagtaaacctagat</t>
  </si>
  <si>
    <t>tgcagagaattcaaagtaccacgttgagaattggatacaaccaagttttcttcaagaaaatgtg</t>
  </si>
  <si>
    <t>tgcagagtattcaaagtaccacgttgagaattggatacaaccaagttttcttcaagaaaatgtg</t>
  </si>
  <si>
    <t>tgcagagaattcaaagtaccacgttgataattggatacgatcaagttctctttagaaaatgtgg</t>
  </si>
  <si>
    <t>tgcagagaattcaaagtaccacgttgataattggatacgatcaagttttctttagaaaatgtgg</t>
  </si>
  <si>
    <t>tgcagagaattctcctctgcaagatgagaaatcaactcccgagaacgtcacacaaaggccactt</t>
  </si>
  <si>
    <t>tgcagagaattctcctctgcaagatgagaaatcaactcctgagaacgtcacacaaaggccactt</t>
  </si>
  <si>
    <t>tgcagagaattctgagtgcaatacagccatcaggtaccagcttaaaaatactttccattgtgtg</t>
  </si>
  <si>
    <t>tgcagagaattttgagtgcaatacagccatcaggtaccagcttaaaaatactttccattgtgtg</t>
  </si>
  <si>
    <t>tgcagagaattgaattgactcctctgatggatggatcatctgaaaatattttttgcagaaaagt</t>
  </si>
  <si>
    <t>tgcagagaattgaattgactcctctgatggatggatcatctgaaaatgttttttgcagaaaagt</t>
  </si>
  <si>
    <t>tgcagagaattgtatgttgaatcgtcataatttcccctaagttggtaataccctatctctgaga</t>
  </si>
  <si>
    <t>tgcagagaattgtatgttgaatcgtcataatttcccctaagttggtaataccttatctctgaga</t>
  </si>
  <si>
    <t>tgcagagaatttaaacacgctcatagcatacgtggggaggctctgtaaaattgatttgaccaga</t>
  </si>
  <si>
    <t>tgcagagaatttaaacacgctcatagcatacgtggggaggctctgtaaatttgatttgaccaga</t>
  </si>
  <si>
    <t>tgcagagaatttcccccacaattccacaaaaccgccactccccctgctgacgctgacggatggg</t>
  </si>
  <si>
    <t>tgcagtgaatttcccccacaattccacaaaaccgccactccccctgctgacgctgacggatggg</t>
  </si>
  <si>
    <t>tgcagagaattttgatggccattgataaaaacagatgacaatttagttccttcatatgaattcc</t>
  </si>
  <si>
    <t>tgcagagaattttgatggccattgataaaaatagatgacaatttagttccttcatatgaattcc</t>
  </si>
  <si>
    <t>tgcagagacaaatttctgttcttgtgattagttgatctgttatcgttcttgcatgctgaacttg</t>
  </si>
  <si>
    <t>tgcagagacaattttctgttcttgtgattagttgatctgttatcgttcttgcatgctgaacttg</t>
  </si>
  <si>
    <t>tgcagagacaacataagcataccattaatcagcagtcaccactgagtcctacacagattcaacg</t>
  </si>
  <si>
    <t>tgcagagacaacataagcataccattaatcagcagtcaccactgagtcgtacacagattcaacg</t>
  </si>
  <si>
    <t>tgcagagacaaccaaagcgtcaatctatcacccattattagttgagaaatccgacgagaactag</t>
  </si>
  <si>
    <t>tgcagagacaaccaaagcgtcaatctatcacccgttattagttgagaaatccgacgagaactag</t>
  </si>
  <si>
    <t>tgcagagacaaccattttacaaccatccgtccgtctctaggatcacgccttcaaaaagatgagt</t>
  </si>
  <si>
    <t>tgcagagacaaccattttacaaccatccgtccgtctctaggatcacgccttccaaaagatgagt</t>
  </si>
  <si>
    <t>tgcagagacaagacagcgcagccagatcaggactcgatacacagatccatcagcactcaagtag</t>
  </si>
  <si>
    <t>tgcagagacaagacagcgcagccagatcaggactcgattcacagatccatcagcactcaagtag</t>
  </si>
  <si>
    <t>tgcagagacaagcacgtcaacaagaaaactggtccctttgggtaagcaggatgaagcacaatca</t>
  </si>
  <si>
    <t>tgcagagacaagcacgtcaacaagcaaactggtccctttgggtaagcaggatgaagcacaatca</t>
  </si>
  <si>
    <t>tgcagagacaagcacgtcaacaagcaaactggtccctttaggaaagcacgatgcagcacaatca</t>
  </si>
  <si>
    <t>tgcagagacaagcacgtcaacaagcaaactggtccctttgggaaagcacgatgcagcacaatca</t>
  </si>
  <si>
    <t>tgcagagacaagcatgattgactgattttgcacttgcgccctcttttcaaatcaaattaacatt</t>
  </si>
  <si>
    <t>tgcagagagaagcatgattgactgattttgcacttgcgccctcttttcaaatcaaattaacatt</t>
  </si>
  <si>
    <t>tgcagagacaagtcaattagagtgactgcggaggatctcgttccttcccgtagccgtctccttc</t>
  </si>
  <si>
    <t>tgcagagacaagtcaattagagtggctgcggaggatctcgttccttcccgtagccgtctccttc</t>
  </si>
  <si>
    <t>tgcagagacaagtcgttttgctcgacttcagaggatcttgttccctaaccacccaggaggcctg</t>
  </si>
  <si>
    <t>tgcagagacaagtcgttttgctcgacttcagaggatcttgttccctaacgacccaggaggcctg</t>
  </si>
  <si>
    <t>tgcagagacaatcgaaccgaaccgcgccgtctgcaataatccacagctcggcctcgtatttggt</t>
  </si>
  <si>
    <t>tgcagagacaatcgaactgaaccgcgccgtctgcaataatccacagctcggcctcgtatttggt</t>
  </si>
  <si>
    <t>tgcagagacacagcaggctcaacagttagccccacaggcgcagtctgccccagtgcatgaaaag</t>
  </si>
  <si>
    <t>tgcagatacacagcaggctcaacagttagccccacaggcgcagtctgccccagtgcatgaaaag</t>
  </si>
  <si>
    <t>tgcagagacacaggtgctgggaacaaccagaggtgtgcttatctcatgtttaccatgaaacaga</t>
  </si>
  <si>
    <t>tgcagagacacaggtgctgggtacaaccagaggtgtgcttatctcatgtttaccatgaaacaga</t>
  </si>
  <si>
    <t>tgcagagacacatattttcaattgaagtcatgtttttgacttttaacccttctatctaccagca</t>
  </si>
  <si>
    <t>tgcagagacacatattttcaattgaagtcatgttttttacttttaacccttctatctaccagca</t>
  </si>
  <si>
    <t>tgcagagacacattgcatatctacaggcacagtagtgtgctgtttgcaagaactatcgatctgc</t>
  </si>
  <si>
    <t>tgcagagacacattgcatatctacaggcacagtagtgtgctgtttgcaagaactatctatctgc</t>
  </si>
  <si>
    <t>tgcagagacaccagctccgctgagggctggctctgcgcgcttggactggtcgtacggatgccat</t>
  </si>
  <si>
    <t>tgcagagacaccagttccgctgagggctggctctgcgcgcttggactggtcgtacggatgccat</t>
  </si>
  <si>
    <t>tgcagagacacgtacagtactagagtggcagtagtgctcctagtcctagcctcctagctagcta</t>
  </si>
  <si>
    <t>tgcagagacacgtacagtactagagtggcagtagtgctcctagtcctagcctcctagctagctg</t>
  </si>
  <si>
    <t>tgcagagacagatgatgagaacaaccaagcaaatacaagcgtgctggcgtgctgtcgtacattg</t>
  </si>
  <si>
    <t>tgcagagacagatgatgagaacaaccaagcaaatacatgcgtgctggcgtgctgtcgtacattg</t>
  </si>
  <si>
    <t>tgcagagacagcagaatgatgaggcacaacacttgacagttgagcctgcgagaagcctacggag</t>
  </si>
  <si>
    <t>tgcagagacagcagaatgatgaggcgcaacacttgacagttgagcctgcgagaagcctacggag</t>
  </si>
  <si>
    <t>tgcagagacagcagccaacaaggtcaccatccatcagcgaaacatgggaacagcacaccgcacc</t>
  </si>
  <si>
    <t>tgcagagacagcagccaacaaggtcaccatccatcagcgaaacatggggacagcacaccgcacc</t>
  </si>
  <si>
    <t>tgcagagacagccaaggacgtgatgaagcctgcatctccctagcatccatgtccatgtccatag</t>
  </si>
  <si>
    <t>tgcagagacagccaaggacgtgatgaagcctgcatctgcctagcatccatgtccatgtccatag</t>
  </si>
  <si>
    <t>tgcagagacagcgtttggaacgagcgacagtgacgagccttcgcccgtcggaaattcagattgg</t>
  </si>
  <si>
    <t>tgcagagacagcgtttggagcgagcgacagtgacgagccttcgcccgtcggaaattcagattgg</t>
  </si>
  <si>
    <t>tgcagagacaggttcaccaccatctactccctgctgctcatgtcctccgtcttcgcctacatca</t>
  </si>
  <si>
    <t>tgcagggacaggttcaccaccatctactccctgctgctcatgtcctccgtcttcgcctacatca</t>
  </si>
  <si>
    <t>tgcagagacagtgaccatgccgttgatgtggatgtgcgcaagagcacaaccaggtttttttttt</t>
  </si>
  <si>
    <t>tgcagagacagtgaccatgccgttgatgtggatgtgcgcaagagcacaaccagttttttttttt</t>
  </si>
  <si>
    <t>tgcagagacagtgagcatgcatatgcactatgcaggacagacagacaatctagttcagttcaga</t>
  </si>
  <si>
    <t>tgcagggacagtgagcatgcatatgcactatgcaggacagacagacaatctagttcagttcaga</t>
  </si>
  <si>
    <t>tgcagagacatatagtgagatttaaaccaaaaaagcatggaaattgcttagaactttagatctc</t>
  </si>
  <si>
    <t>tgcagagacatatagtgagatttaaaccaaaaaagcttggaaattgcttagaactttagatctc</t>
  </si>
  <si>
    <t>tgcagagaccacaaccccatacaaggcctaggactatagtctagggagtttaagtgaacgacct</t>
  </si>
  <si>
    <t>tgcagagaccacaaccccatacaaggcctaggactatagtctagggagtttaagtgaacggcct</t>
  </si>
  <si>
    <t>tgcagagaccacggcatggtcagcctggcaggctgatgatgtcccgctgacaccagcatgacat</t>
  </si>
  <si>
    <t>tgcagagaccacggcgtggtcagcctggcaggctgatgatgtcccgctgacaccagcatgacat</t>
  </si>
  <si>
    <t>tgcagagaccagaagggcctggagaactaggatcgccaagagagtgctgctcttcatcttctcg</t>
  </si>
  <si>
    <t>tgcagagaccagaagggcctggagaactaggatcgccaagggagtgctgctcttcatcttctcg</t>
  </si>
  <si>
    <t>tgcagagaccagcaagccaacgtgcagcaagcagttcagagccagttcagggtgcgtcagtcag</t>
  </si>
  <si>
    <t>tgcagagaccaggaagccaacgtgcagcaagcagttcagagccagttcagggtgcgtcagtcag</t>
  </si>
  <si>
    <t>tgcagagaccagcagggaacggagcttcgcaagaagggatcccatggcgcccagcgaagaactg</t>
  </si>
  <si>
    <t>tgcagagaccagcagggaacggagcttcgcaagacgggatcccatggcgcccagcgaagaactg</t>
  </si>
  <si>
    <t>tgcagagaccaggtgagcccgcagctgccgccaccgtcgtcgtcacggaacagcagcgacggcg</t>
  </si>
  <si>
    <t>tgcagagaccaggtgagcccgcagctgccgccaccgtcgtcgtcacggagcagcagcgacggcg</t>
  </si>
  <si>
    <t>tgcagagaccatacatcaacacattgtatggcacagcactgctcttgacacccttgctttccat</t>
  </si>
  <si>
    <t>tgcagagaccatacatcaacacattgtatggcacagcactggtcttgacacccttgctttccat</t>
  </si>
  <si>
    <t>tgcagagaccatctcccgctgcttcatcctctgcttccgcagagaccatccctgctgcttccaa</t>
  </si>
  <si>
    <t>tgcagaggccatctcccgctgcttcatcctctgcttccgcagagaccatccctgctgcttccaa</t>
  </si>
  <si>
    <t>tgcagagaccatgatatcatggagacagacggttgaacgacgtgcacgagatgggacagccccg</t>
  </si>
  <si>
    <t>tgcagagaccatgatatcatggagacagacggttgaacgacgtgcacgagatgggccagccccg</t>
  </si>
  <si>
    <t>tgcagagacccacgacatgggtgatcatagcaagatcatttttcagagaaaggtgcacctttca</t>
  </si>
  <si>
    <t>tgcagagacccacgacatgggtgatcatagcaagatcatttttcagtgaaaggtgcacctttca</t>
  </si>
  <si>
    <t>tgcagagacccagaccacaccgcgtgaactctgtcactatgagagatcaatttgtgaacgttgg</t>
  </si>
  <si>
    <t>tgcagagacccagaccacaccgcgtgaactctgtcactgtgagagatcaatttgtgaacgttgg</t>
  </si>
  <si>
    <t>tgcagagaccctccattgcttgcattggcaggatcatccacatcccccttttcagtcctatcca</t>
  </si>
  <si>
    <t>tgcagagactctccattgcttgcattggcaggatcatccacatcccccttttcagtcctatcca</t>
  </si>
  <si>
    <t>tgcagagaccctgtataggtagtacagcacaagcatcgttatataatatgcattgagtagcatc</t>
  </si>
  <si>
    <t>tgcagagatcctgtataggtagtacagcacaagcatcgttatataatatgcattgagtagcatc</t>
  </si>
  <si>
    <t>tgcagagaccgacgaacagcgcatgcacgcagccgatcgacagcgcccacgcacgtactactgc</t>
  </si>
  <si>
    <t>tgcagagaccgacgaacagcgcatgcatgcagccgatcgacagcgcccacgcacgtactactgc</t>
  </si>
  <si>
    <t>tgcagagaccgtggagggagtgaagaacacggctcctttaaccttctcctcctcctcctcttct</t>
  </si>
  <si>
    <t>tgcagagaccgtggagggagtgaagaacacggctcttttaaccttctcctcctcctcctcttct</t>
  </si>
  <si>
    <t>tgcagagacctaacaggtaaatcctagtttcagacaaacaatattgtacctgcactccagcagc</t>
  </si>
  <si>
    <t>tgcagagacctaacaggtaaatcctagtttcagacaaacaatattgtaccttcactccagcagc</t>
  </si>
  <si>
    <t>tgcagagacctcgcgcggcttgctctctgtatgtaggaggcccaggactaggcggcacgccact</t>
  </si>
  <si>
    <t>tgcagagacctcgcgcggcttgctctctgtatgtaggaggcccaggactaggcgtcacgccact</t>
  </si>
  <si>
    <t>tgcagagaccttgcccgctgtcaatcttcgcttcgacgacgacgacgacgacgaccagcgcagc</t>
  </si>
  <si>
    <t>tgcagcgaccttgcccgctgtcaatcttcgcttcgacgacgacgacgacgacgaccagcgcagc</t>
  </si>
  <si>
    <t>tgcagagacgaaggctgacgcatggaaggcgctgtggaccatcagcttgcacaagatcttcgcg</t>
  </si>
  <si>
    <t>tgcagagacgaaggctgacgcatggaaggctctgtggaccatcagcttgcacaagatcttcgcg</t>
  </si>
  <si>
    <t>tgcagagacgaaggttgtgttgtgtgtaatgctagctactactagcaagtagcaaagcgccaaa</t>
  </si>
  <si>
    <t>tgcagagacgaaggttgtgttgtgtgtaattctagctactactagcaagtagcaaagcgccaaa</t>
  </si>
  <si>
    <t>tgcagagacgaatccccaagctgtcagcagggccataggaacagatcaggtggatcaggggcgt</t>
  </si>
  <si>
    <t>tgcagagacgaatccccaagctgtcagcagggccgtaggaacagatcaggtggatcaggggcgt</t>
  </si>
  <si>
    <t>tgcagagacgacggcggcggcgagatgacggtcttccacttcctcaactgcgccttcctcacct</t>
  </si>
  <si>
    <t>tgcagagacggcggcggcggcgagatgacggtcttccacttcctcaactgcgccttcctcacct</t>
  </si>
  <si>
    <t>tgcagagacgagacgagcaatagcaaagcctactagctaagggacagagcacaacgcctgaaaa</t>
  </si>
  <si>
    <t>tgcagagacgagacgagcaatagcaaagcctactagctaagggacagagcacaacgcctgaaga</t>
  </si>
  <si>
    <t>tgcagagacgagatacaagtatatacctcagtctcgcatgggacctcactccaagcactctaga</t>
  </si>
  <si>
    <t>tgcagagacgagatacaagtatatatctcagtctcgcatgggacctcactccaagcactctaga</t>
  </si>
  <si>
    <t>tgcagagacgagcaagggcggagatgaggcagagcacgacctgagggacagagggctctgctta</t>
  </si>
  <si>
    <t>tgcagagacgagcaagggcggagatgaggcagagcacgacctgagggacagagggctctgcttg</t>
  </si>
  <si>
    <t>tgcagagacgccgttatcctcacctgacacattgctgaagcaaatgttggagagcgcgctggat</t>
  </si>
  <si>
    <t>tgcagagacgccgttatcctcacctgacacattgctgaagcgaatgttggagagcgcgctggat</t>
  </si>
  <si>
    <t>tgcagagacgcctccctgatttgttccagctgcatggcccagaaagtgctggtgccagaccgcg</t>
  </si>
  <si>
    <t>tgcagagacgtctccctgatttgttccagctgcatggcccagaaagtgctggtgccagaccgcg</t>
  </si>
  <si>
    <t>tgcagagacgcgtgatgcatgcacactttgctttcgatgtgcctctctgggctgggcctttcgt</t>
  </si>
  <si>
    <t>tgcagagacgcgtgatgcatgcacactttgctttcgatgtgcctctctgggctgggccttttgt</t>
  </si>
  <si>
    <t>tgcagagacgctatatacatcaatacattgtcctatatcatcattagccttatcatgtgacgta</t>
  </si>
  <si>
    <t>tgcagagacgctatatacatcaatacattgtcctatatcatcgttagccttatcatgtgacgta</t>
  </si>
  <si>
    <t>tgcagagacggagacggtgcaccgccgcggtgcgctggtgcacactcatagaacgtaggctcgt</t>
  </si>
  <si>
    <t>tgcagagacggagacggtgcaccgccgcggtgcgctggtgcacactcatataacgtaggctcgt</t>
  </si>
  <si>
    <t>tgcagagacggatatcgttcacggagctgagcctgagcgggatggtgtcgcccgaggacctgtc</t>
  </si>
  <si>
    <t>tgcagagacggatgtcgttcacggagctgagcctgagcgggatggtgtcgcccgaggacctgtc</t>
  </si>
  <si>
    <t>tgcagagacggcgtcaaccaccgcgttcctcggcgcctccacagccaagtgggccccgccaggc</t>
  </si>
  <si>
    <t>tgcagagacggcgtcaaccaccgcgttcctcggcgcctccactgccaagtgggccccgccaggc</t>
  </si>
  <si>
    <t>tgcagagacggcgtgatcttagcaagagagatgaattttcgtcgagtacaagtggaaacggata</t>
  </si>
  <si>
    <t>tgcagagacggcgtgatcttagcaggagagatgaattttcgtcgagtacaagtggaaacggata</t>
  </si>
  <si>
    <t>tgcagagacgggacgaagacgaaccaatcagccacgcgacaggatcacgagaggagaaagggct</t>
  </si>
  <si>
    <t>tgcagagacgggacgaagacgaaccaatcagccacgcgacaggatcacgagaggagagagggct</t>
  </si>
  <si>
    <t>tgcagagacgtcaacggtcgcagcttcgacaagcgccatggaagaagagctcgcacgcctatct</t>
  </si>
  <si>
    <t>tgcagagacgtcaacggtcgcagcttcgacaagcgccatggaagaagagctcgcacgcctgtct</t>
  </si>
  <si>
    <t>tgcagagactactctaccagatggcagataacgtttctttcattgcagagagaaatgagatgga</t>
  </si>
  <si>
    <t>tgcagagactactctaccagatggcagataacgtttctttcattgcggagagaaatgagatgga</t>
  </si>
  <si>
    <t>tgcagagactactctcccagatggcagataacgtttcggtcattgcggagagaaatgagatggc</t>
  </si>
  <si>
    <t>tgcagagactattctcccagatggcagataacgtttcggtcattgcggagagaaatgagatggc</t>
  </si>
  <si>
    <t>tgcagagactagaacgacaattttgatcagctcattggagaggattatatattatattgcttgg</t>
  </si>
  <si>
    <t>tgcagagactagaacgacaattttgatcggctcattggagaggattatatattatattgcttgg</t>
  </si>
  <si>
    <t>tgcagagactagcggcgatggcgccaccctgccccgaaccctaaccccaccccaccaccgaaaa</t>
  </si>
  <si>
    <t>tgcagagactagcggcgatggcgccaccctgccccgaaccctaaccccactccaccaccgaaaa</t>
  </si>
  <si>
    <t>tgcagagactatcatcctctgagacgagtccagcgagagcgaccgcgtgagcaacggctgctta</t>
  </si>
  <si>
    <t>tgcagaggctatcatcctctgagacgagtccagcgagagcgaccgcgtgagcaacggctgctta</t>
  </si>
  <si>
    <t>tgcagagactccatccacacattccttcccgaagatggcagcccaggttactggacacctagtc</t>
  </si>
  <si>
    <t>tgcagagactccgtccacacattccttcccgaagatggcagcccaggttactggacacctagtc</t>
  </si>
  <si>
    <t>tgcagagactcgacagtagtaccaaagctcggtgtagtaaatctgaatgtccattgaagcctgc</t>
  </si>
  <si>
    <t>tgcagagactcgacagtagtaccaaagctcggtgtcgtaaatctgaatgtccattgaagcctgc</t>
  </si>
  <si>
    <t>tgcagagactctcaaactgaacatggcacttattctcttgcctgtatgccgcaacactatcacc</t>
  </si>
  <si>
    <t>tgcagagactctcaaactgaacatggcacttattctcttgcctgtatgtcgcaacactatcacc</t>
  </si>
  <si>
    <t>tgcagagactgaaattaggcagcacctgctgacaccacttggcaaggacgtggaggcgaagcat</t>
  </si>
  <si>
    <t>tgcagagactgaaattaggcagcacctgctgacaccatttggcaaggacgtggaggcgaagcat</t>
  </si>
  <si>
    <t>tgcagagactgaagcacctgctgacaccacttggcaaggacgtggaggcgaagcatccgctgga</t>
  </si>
  <si>
    <t>tgcagagactgaagcacctgctgacaccacttggcaaggacgtggaggcgaagcatccgctggc</t>
  </si>
  <si>
    <t>tgcagagactggaagcacaggttctcctccccgaacatgaaatcgatgacctcgccctgcaccg</t>
  </si>
  <si>
    <t>tgcagagactggaagcacaggttctcctccgcgaacatgaaatcgatgacctcgccctgcaccg</t>
  </si>
  <si>
    <t>tgcagagagaaaagcaatagctacaaggatggggaatggagaagaataccgtgcagtacacagt</t>
  </si>
  <si>
    <t>tgcagagagaaaagcaatagctacaaggatggggaatggagaagaataccgtgcagtagacagt</t>
  </si>
  <si>
    <t>tgcagagagaaatcgtcgcctccagttcgccgtgggacgggagccaactagccaacggccgcct</t>
  </si>
  <si>
    <t>tgcagagagaaatcgtcgcctccagttcgccgtgggacgggagccaagtagccaacggccgcct</t>
  </si>
  <si>
    <t>tgcagagagaaattaagctcagcatcaggtgacactgctagcttggatagcaactcttagcact</t>
  </si>
  <si>
    <t>tgcagagagaaattaagctcagcatcaggtgacactgctagcttggatagcaactcttggcact</t>
  </si>
  <si>
    <t>tgcagagagaaatttggtcaatacaaaaacctctctgaaaaagcgaagggtattcacttaattt</t>
  </si>
  <si>
    <t>tgcagagagaaatttggtcaatacgaaaacctctctgaaaaagcgaagggtattcacttaattt</t>
  </si>
  <si>
    <t>tgcagagagacaaaggtacacaagctaactagatagaggtcaagagcatgtcatccaagaagaa</t>
  </si>
  <si>
    <t>tgcagagagacaaaggtacacaagctagctagatagaggtcaagagcatgtcatccaagaagaa</t>
  </si>
  <si>
    <t>tgcagagagacagagagagacacaggccaaaacaccatgctctttcccatacgggtaaaatggg</t>
  </si>
  <si>
    <t>tgcagagagacagagagagacacaggccaaaacaccgtgctctttcccatacgggtaaaatggg</t>
  </si>
  <si>
    <t>tgcagagagacagcaaagctatggctgtgccgcctacccatacaaaaagcctgttaagtttcat</t>
  </si>
  <si>
    <t>tgcagagagacagcaaagctatggctgtgctgcctacccatacaaaaagcctgttaagtttcat</t>
  </si>
  <si>
    <t>tgcagagagacgctgtacacggatcactggtacagcatcaccttcaagaacgatgatggggcag</t>
  </si>
  <si>
    <t>tgcagagagacgctgtacatggatcactggtacagcatcaccttcaagaacgatgatggggcag</t>
  </si>
  <si>
    <t>tgcagagagagaacatgcccatgtcatcgcttctctcaaagttcattaaaaaagagacgggctt</t>
  </si>
  <si>
    <t>tgcagagagagaacatgcccatgtcattgcttctctcaaagttcattaaaaaagagacgggctt</t>
  </si>
  <si>
    <t>tgcagagagagaacatgtccatgtcgtcgcttctctcaaagttcattaaaaaagaggcggactt</t>
  </si>
  <si>
    <t>tgcagagagagaacatgtccatgtcgtcgcttctctcaaagttcattaaaaaagaggcgggctt</t>
  </si>
  <si>
    <t>tgcagagagagagaccgttgatgctgaaatggacgacaatctgttggtcggaccagaggatcct</t>
  </si>
  <si>
    <t>tgcagagagagagaccgttgatgctgaaatggacgacaatgtgttggtcggaccagaggatcct</t>
  </si>
  <si>
    <t>tgcagagagagagagagacgcacacaaatgaacctgctactgccatgggagagagaatgagtag</t>
  </si>
  <si>
    <t>tgcagagagagagagagacgcgcacaaatgaacctgctactgccatgggagagagaatgagtag</t>
  </si>
  <si>
    <t>tgcagagagagagatctctgaccccaaacactaatcctcactactcaacgattattaagttaca</t>
  </si>
  <si>
    <t>tgcagagagagagatctctgagcccaaacactaatcctcactactcaacgattattaagttaca</t>
  </si>
  <si>
    <t>tgcagagagagagggcggcgggatgcaggccgagggggtcagcatcgaggtccaaaccccgaca</t>
  </si>
  <si>
    <t>tgcagagagagagggcggcgggatgcaggccgagggggtcagcatcggggtccaaaccccgaca</t>
  </si>
  <si>
    <t>tgcagagagagctagggatcggagcgcaatatgccccaatcgatttcgagcctatatctgttga</t>
  </si>
  <si>
    <t>tgcagagagagctagggatcggagcgcaatatgccccgatcgatttcgagcctatatctgttga</t>
  </si>
  <si>
    <t>tgcagagagaggacaacacacgagttgagaatttttgcccccctttctctcaatttgatgtcta</t>
  </si>
  <si>
    <t>tgcagagagaggacaacacacgagttgagaatttttgcccccctttctctcaatttgatgtctg</t>
  </si>
  <si>
    <t>tgcagagagaggagaatgttgtttgtggctgttaccctttggggagcacgctccagggcgatgc</t>
  </si>
  <si>
    <t>tgcagagagaggagaatgttgtttgtgtctgttaccctttggggagcacgctccagggcgatgc</t>
  </si>
  <si>
    <t>tgcagagagagggaggggcagaagcgtcagcaacagaacagcggaaggaacccaagccgcaggg</t>
  </si>
  <si>
    <t>tgcagagagagggaggggcagaagcgtcagcaacagaacaggggaaggaacccaagccgcaggg</t>
  </si>
  <si>
    <t>tgcagagagagtagtcattagtcattacttcaacaaaccattttaatctaacattaagctcact</t>
  </si>
  <si>
    <t>tgcagagagggtagtcattagtcattacttcaacaaaccattttaatctaacattaagctcact</t>
  </si>
  <si>
    <t>tgcagagagagtcgtcgttttgcagatggcaaatatatacagtatacacagcaaaagagagcat</t>
  </si>
  <si>
    <t>tgcagagagagtcgtcgttttgcagatgtcaaatatatacagtatacacagcaaaagagagcat</t>
  </si>
  <si>
    <t>tgcagagagagttcatggaaatgaagagacagctgatggcgctgaagaaaatgaagagagctgt</t>
  </si>
  <si>
    <t>tgcagagagagttcatggaaatgaagagacatctgatggcgctgaagaaaatgaagagagctgt</t>
  </si>
  <si>
    <t>tgcagagagataacttaaatgattatttttgagagtacaaggattacaatgcccagttttaaag</t>
  </si>
  <si>
    <t>tgcagagagataacttaaatggttatttttgagagtacaaggattacaatgcccagttttaaag</t>
  </si>
  <si>
    <t>tgcagagagataatcccatcaatataatatacataactgaataatattctcgatagtccgattg</t>
  </si>
  <si>
    <t>tgcagagagataatcccatcaatataatttacataactgaataatattctcgatagtccgattg</t>
  </si>
  <si>
    <t>tgcagagagatagtcagacaagaaggaattcccctactaaaagatccaactcacctactaaaag</t>
  </si>
  <si>
    <t>tgcagagagatagtcagacaagaaggaattcccttactaaaagatccaactcacctactaaaag</t>
  </si>
  <si>
    <t>tgcagagagatcgcaatccatcaatcgctggacggagcgacggacggacggacggattgattct</t>
  </si>
  <si>
    <t>tgcagagagatcgccatccatcaatcgctggacggagcgacggacggacggacggattgattct</t>
  </si>
  <si>
    <t>tgcagagagatgcactctatctagtttaaggaagggtaattagccagctaactaatggactggt</t>
  </si>
  <si>
    <t>tgcagagagatgcactctatctagtttaaggaagggtaattagccagctaactgatggactggt</t>
  </si>
  <si>
    <t>tgcagagagatgttgggatcgtcccgttcagcaagttgcttgacagattcagtaacgtcaagct</t>
  </si>
  <si>
    <t>tgcagagagatgttgggatcgtcccgttcagcatgttgcttgacagattcagtaacgtcaagct</t>
  </si>
  <si>
    <t>tgcagagagatttcttcgtgaatgtagctccattttttggttgcttctttatggaatgaagttc</t>
  </si>
  <si>
    <t>tgcagagagatttcttcgtgaatgtagctccattttttggttgcttctttgtggaatgaagttc</t>
  </si>
  <si>
    <t>tgcagagagcaaggcgctaaacacagttgtaaagaggagtgcccccaaaatgcaatacagaacc</t>
  </si>
  <si>
    <t>tgcagagagcaaggcgctaaacacagttgtaacgaggagtgcccccaaaatgcaatacagaacc</t>
  </si>
  <si>
    <t>tgcagagagcacagcagacagtgacacaaagacttgactaggaagacttggctcgacaagcttc</t>
  </si>
  <si>
    <t>tgcagagagcacggcagacagtgacacaaagacttgactaggaagacttggctcgacaagcttc</t>
  </si>
  <si>
    <t>tgcagagagcacattgcctcggcaccacacatgtactacagtactagcatccaataacagtgtg</t>
  </si>
  <si>
    <t>tgcagagagcacattgcctcggcaccagacatgtactacagtactagcatccaataacagtgtg</t>
  </si>
  <si>
    <t>tgcagagagcactaccaaatggtgattatagtttcacaggcatcagcattagaaataaattgta</t>
  </si>
  <si>
    <t>tgcagagagcactaccaaattgtgattatagtttcacaggcatcagcattagaaataaattgta</t>
  </si>
  <si>
    <t>tgcagagagcagcgcacgagtggcgaaaactcaaaccagcagccatgcagctcagcgttccgcc</t>
  </si>
  <si>
    <t>tgcagagagcagcgcacgagtggtgaaaactcaaaccagcagccatgcagctcagcgttccgcc</t>
  </si>
  <si>
    <t>tgcagagagcaggacctggtgacggatggaccgattccctccgccaaaccaaacgtgacattta</t>
  </si>
  <si>
    <t>tgcagagagcaggacctggtgacggatggaccaattccctccgccaaaccaaacgtgacattta</t>
  </si>
  <si>
    <t>tgcagagagcagttgccgaccacaatggatgcatacaaagcagttctgtcttggggtggcgaga</t>
  </si>
  <si>
    <t>tgcagagagcagttgccgaccacactggatgcatacaaagcagttctgtcttggggtggcgaga</t>
  </si>
  <si>
    <t>tgcagagagcatatatgaacgcactgctcaagtccaaggaggaaccagcaggccccaacttttt</t>
  </si>
  <si>
    <t>tgcagatagcatatatgaacgcactgctcaagtccaaggaggaaccagcaggccccaacttttt</t>
  </si>
  <si>
    <t>tgcagagagcatccgatccacacgacgctgagagccaagccctcagccgtgagcagcgatcaag</t>
  </si>
  <si>
    <t>tgcagagagcatccgatccacacgacgctgagagccaagccctcggccgtgagcagcgatcaag</t>
  </si>
  <si>
    <t>tgcagagagcatgcatgcagatagggctggcccagctagctagccactgatgtttggcccaact</t>
  </si>
  <si>
    <t>tgcagagatcatgcatgcagatagggctggcccagctagctagccactgatgtttggcccaact</t>
  </si>
  <si>
    <t>tgcagagagcatgcatttggcatcaccgtcgccccctgcccatgccaattcagtcaggttcagg</t>
  </si>
  <si>
    <t>tgcagagagcatgcatttggcatcaccgttgccccctgcccatgccaattcagtcaggttcagg</t>
  </si>
  <si>
    <t>tgcagagagccaacggcaacggcacacggcaccgtatttatgctgctcgactcgatcgatgccg</t>
  </si>
  <si>
    <t>tgcagagagccaacggcaacggcacacggccccgtatttatgctgctcgactcgatcgatgccg</t>
  </si>
  <si>
    <t>tgcagagagccagcactgcgctgctgcacacgcaattgtcgtgccttcgcgctgccgcacaagc</t>
  </si>
  <si>
    <t>tgcagagagccagcactgcgctgttgcacacgcaattgtcgtgccttcgcgctgccgcacaagc</t>
  </si>
  <si>
    <t>tgcagagagcccaaccgcctttgcctcctccaaacgctttgtcagcaaatccacctgagcgcct</t>
  </si>
  <si>
    <t>tgcagagtgcccaaccgcctttgcctcctccaaacgctttgtcagcaaatccacctgagcgcct</t>
  </si>
  <si>
    <t>tgcagagagccccccttgcggacaattgcatgtgggcgtgcatttatggactaacggatgcatt</t>
  </si>
  <si>
    <t>tgcagagagcccctcttgcggacaattgcatgtgggcgtgcatttatggactaacggatgcatt</t>
  </si>
  <si>
    <t>tgcagagagccgaactttgcacgtcgtatacgcgaagttcagcacagggaaaatactggtgatg</t>
  </si>
  <si>
    <t>tgcagggagccgaactttgcacgtcgtatacgcgaagttcagcacagggaaaatactggtgatg</t>
  </si>
  <si>
    <t>tgcagagagccgaagagatggacgaagtagcattggacaagcccactggttctaggtatggggc</t>
  </si>
  <si>
    <t>tgcagagagccgaagagatggacgaagtagcattgggcaagcccactggttctaggtatggggc</t>
  </si>
  <si>
    <t>tgcagagagcctaatcaaataaaaatacagtctcaacatgacaaaccaaactaaatcggggagc</t>
  </si>
  <si>
    <t>tgcagagagcctaatcaaataaaaatacagtctcaacatgacaaaccaaactaaatcggggggc</t>
  </si>
  <si>
    <t>tgcagagagcgaagtggggcgtgcagtgggtgtgtgagcgacagacagggcgaggcgaggcgag</t>
  </si>
  <si>
    <t>tgcagagagcgaagtggggcgtgcagtgggtgtgtgagtgacagacagggcgaggcgaggcgag</t>
  </si>
  <si>
    <t>tgcagagagcgcacgagggttcaccgcctctggggctagcaaataaattagggtgaccctcggc</t>
  </si>
  <si>
    <t>tgcagagagcgcacgatggttcaccgcctctggggctagcaaataaattagggtgaccctcggc</t>
  </si>
  <si>
    <t>tgcagagagcgccgaagcatcagcaggagctagccgcctcagatggaggcttgacgacgcccca</t>
  </si>
  <si>
    <t>tgcagagagcggcgaagcatcagcaggagctagccgcctcagatggaggcttgacgacgcccca</t>
  </si>
  <si>
    <t>tgcagagagcgctctacgtgggccgtgggcaaaacaaatcgaatcagagcggtgcagcatttcg</t>
  </si>
  <si>
    <t>tgcagagagcgctctacgtgggccgtgggcaaaacaaatcgaatcagagtggtgcagcatttcg</t>
  </si>
  <si>
    <t>tgcagagagcggacgctgtgagcagcctagtgtacgaggcgaacgcacgcatgagggaccccgt</t>
  </si>
  <si>
    <t>tgcagagagcggacgctgtgagcagcctagtgtacggggcgaacgcacgcatgagggaccccgt</t>
  </si>
  <si>
    <t>tgcagagagcggtaacgatgaagatgtggactctggttccgtgcttgagttcttatctggctat</t>
  </si>
  <si>
    <t>tgcagagagtggtaacgatgaagatgtggactctggttccgtgcttgagttcttatctggctat</t>
  </si>
  <si>
    <t>tgcagagagcggtggtggggcctgctgggatgatgatgcccttggcaataagctcgtcgaagcg</t>
  </si>
  <si>
    <t>tgcagagggcggtggtggggcctgctgggatgatgatgcccttggcaataagctcgtcgaagcg</t>
  </si>
  <si>
    <t>tgcagagagcgtgtgctcacacctcatgtagtcggcgacgagcctcgtgttgccctgattgcct</t>
  </si>
  <si>
    <t>tgcagagagcgtgtgctcatacctcatgtagtcggcgacgagcctcgtgttgccctgattgcct</t>
  </si>
  <si>
    <t>tgcagagagctaagatccctttgacccccgacgtgaactcgtgaagacatgtgcatgtgccgat</t>
  </si>
  <si>
    <t>tgcagagagctaagatccctttgacccccgccgtgaactcgtgaagacatgtgcatgtgccgat</t>
  </si>
  <si>
    <t>tgcagagagctagctctagctagggcacgtacagagatagatgctgaacagatcgacgcgctgt</t>
  </si>
  <si>
    <t>tgcagagagctagctctagctagggcacgtacagagatagatgctgaacagatcgatgcgctgt</t>
  </si>
  <si>
    <t>tgcagagagctaggaatgcgacaagacatgctcacaccagtcaccgatcctggcgtgattccat</t>
  </si>
  <si>
    <t>tgcagagagctaggaatgcgacaagacatgctcacaccagtcactgatcctggcgtgattccat</t>
  </si>
  <si>
    <t>tgcagagagctatatatataggagtacatacatatcttcgcagctgcatgccgtcagcattatc</t>
  </si>
  <si>
    <t>tgcagagagctatatatataggagtacatacatatcttggcagctgcatgccgtcagcattatc</t>
  </si>
  <si>
    <t>tgcagagagctcaagtcgctcagcctcgccaggaacagtctgacgggccagttgccgcaggatt</t>
  </si>
  <si>
    <t>tgcagagagctcaagtcgctcagcctggccaggaacagtctgacgggccagttgccgcaggatt</t>
  </si>
  <si>
    <t>tgcagagagctgcttccagcccttgacaaaccaacgcactgctccacacgtcgtcgtcgccgaa</t>
  </si>
  <si>
    <t>tgcagagagctgcttccagcccttgacaagccaacgcactgctccacacgtcgtcgtcgccgaa</t>
  </si>
  <si>
    <t>tgcagagagcttgtgcttgcaactatgaactatctatagctagctcaactatgaactatctata</t>
  </si>
  <si>
    <t>tgcagagagcttgtgcttgcaactatgaactatctatagctagctcaactttgaactatctata</t>
  </si>
  <si>
    <t>tgcagagagctttcctggatgctggcattaccccaattctttttgaccgagtgaggcaaaatgt</t>
  </si>
  <si>
    <t>tgcagagagctttcctggatgctggcattactccaattctttttgaccgagtgaggcaaaatgt</t>
  </si>
  <si>
    <t>tgcagagaggaaaagcagcagcgtcagttgagtagagcagcacaattccttcgcacaacttttt</t>
  </si>
  <si>
    <t>tgcagagaggaaaagcagcagcgtcagttgagtagagcagcacaattccttggcacaacttttt</t>
  </si>
  <si>
    <t>tgcagagaggaagatcaactcacttgggaattgtcatcgcccaacgattgcatcagatgccgct</t>
  </si>
  <si>
    <t>tgcagagaggaggatcaactcacttgggaattgtcatcgcccaacgattgcatcagatgccgct</t>
  </si>
  <si>
    <t>tgcagagaggacctcatgtctagcaactactacgagtgccctaagcagagagaccagtcacaag</t>
  </si>
  <si>
    <t>tgcagagaggacctcatgtctagcagctactacgagtgccctaagcagagagaccagtcacaag</t>
  </si>
  <si>
    <t>tgcagagaggagagattggagggaccacggacggacggacagggaaggtagtctcggtttcttc</t>
  </si>
  <si>
    <t>tgcagagaggagagattggagggaccacggacggacggacagggaaggtagtgtcggtttcttc</t>
  </si>
  <si>
    <t>tgcagagaggaggagggctcaccaactcggaggcgctcgccttcttcaccagcgtccaagatct</t>
  </si>
  <si>
    <t>tgcagagaggaggagggctcaccaactcggaggcgctcgccttcttcaccagcgtccaaggtct</t>
  </si>
  <si>
    <t>tgcagagaggagtgacaccttctggatgccaggtagatcaaagtagacagattaacactaatca</t>
  </si>
  <si>
    <t>tgcagagaggagtgacaccttctggatgccaggtagatccaagtagacagattaacactaatca</t>
  </si>
  <si>
    <t>tgcagagaggagtgaccaagcaatgactagcctttggaggaggagctcatcttcttgctccctt</t>
  </si>
  <si>
    <t>tgcagagaggagtgaccaagcaatgactagcctttggaggaggagctcatcttgttgctccctt</t>
  </si>
  <si>
    <t>tgcagagaggatttccatcgcgtaagacctgtctatagcttctgaagggtagcagccacagcca</t>
  </si>
  <si>
    <t>tgcagagaggatttccatcgcgtgagacctgtctatagcttctgaagggtagcagccacagcca</t>
  </si>
  <si>
    <t>tgcagagaggcaaaggcgtaaatcactgtagataacaattattatagagattttaattgttgcc</t>
  </si>
  <si>
    <t>tgcagagaggcaaaggcttaaatcactgtagataacaattattatagagattttaattgttgcc</t>
  </si>
  <si>
    <t>tgcagagaggcacacacaggaggccaatcatttgaccgtgactgttggcaaagtccaagacctg</t>
  </si>
  <si>
    <t>tgcagagaggcacacacaggaggccaatcatttgaccgtgactgttggcaaagtccaaggcctg</t>
  </si>
  <si>
    <t>tgcagagaggcacccaccacgacagcgtgcgttggcgctgacgaattaccgagcgacagcaatc</t>
  </si>
  <si>
    <t>tgcagagaggcacccaccacgacagcgtgcgttggcgctgacgaattaccgagcgacagcgatc</t>
  </si>
  <si>
    <t>tgcagagaggccatgcggcatcgagatggtggcaatgcaggagagaacccttgagcattcataa</t>
  </si>
  <si>
    <t>tgcagtgaggccatgcggcatcgagatggtggcaatgcaggagagaacccttgagcattcataa</t>
  </si>
  <si>
    <t>tgcagagaggccgaggagcagcagtggccgtttctccgacgctgatagaggcgaggacgacgac</t>
  </si>
  <si>
    <t>tgcagagaggccgaggagcagcagtggccgtttctccgacgctgatcgaggcgaggacgacgac</t>
  </si>
  <si>
    <t>tgcagagaggcgaagccaaaggattctcgagtcagtgaggcggagcctgcacgtcgacgatggg</t>
  </si>
  <si>
    <t>tgcagagaggcgaagccaaaggattctcgagtcggtgaggcggagcctgcacgtcgacgatggg</t>
  </si>
  <si>
    <t>tgcagagaggcgatgacctatctgactcacatgctgctcgttcactggtgcttttagcatccag</t>
  </si>
  <si>
    <t>tgcagagaggcgatgacctatctgactcacatactgctcgttcactggtgcttttagcatccag</t>
  </si>
  <si>
    <t>tgcagagaggcgctggaggagtacgcgaaggcgatggaggagctggcgttcaagctgctggagc</t>
  </si>
  <si>
    <t>tgcagagaggcgctggaggagtacgcgaaggccatggaggagctggcgttcaagctgctggagc</t>
  </si>
  <si>
    <t>tgcagagaggcggacgttgacaaccttctccaaggcggccttggtccgttcagtggtctcctcg</t>
  </si>
  <si>
    <t>tgcagagaggcggacgttgacaaccttttccaaggcggccttggtccgttcagtggtctcctcg</t>
  </si>
  <si>
    <t>tgcagagaggcgttctgaagctgcacggtgacgagatgaccgttcgtacatctttgggtggtca</t>
  </si>
  <si>
    <t>tgcagaggggcgttctgaagctgcacggtgacgagatgaccgttcgtacatctttgggtggtca</t>
  </si>
  <si>
    <t>tgcagagagggccacgcccatcctgggtagttccatacagtcaagttcgtggagacctgtgccg</t>
  </si>
  <si>
    <t>tgcagagagggccacgcccatcctgggtagttctatacagtcaagttcgtggagacctgtgccg</t>
  </si>
  <si>
    <t>tgcagagagggcgcggtccatcggtttggctgtagctttgctggactggacagccgtgtccctg</t>
  </si>
  <si>
    <t>tgcagagaggtcgcggtccatcggtttggctgtagctttgctggactggacagccgtgtccctg</t>
  </si>
  <si>
    <t>tgcagagaggggctctcaactcaacttcacttcccaggccctcctccctgccgtcggtccaccc</t>
  </si>
  <si>
    <t>tgcagagaggggctctcaactcaccttcacttcccaggccctcctccctgccgtcggtccaccc</t>
  </si>
  <si>
    <t>tgcagagagggtgacctcgaactccatgctgttgaacggcagcgcacccgcggtgaaaagcaag</t>
  </si>
  <si>
    <t>tgcagagagggtgacctcgaactccatgctgttgaacggcagcgcgcccgcggtgaaaagcaag</t>
  </si>
  <si>
    <t>tgcagagagggtgatgcaggcaaagccatggggctcaggagaggatcaatggcaaacctctata</t>
  </si>
  <si>
    <t>tgcagagagggtgatgcaggcaaagccatggggctcaggagagggtcaatggcaaacctctata</t>
  </si>
  <si>
    <t>tgcagagagggtggaggaggggcctcttctccctgaagccatcacaatgcgcagttgggtccag</t>
  </si>
  <si>
    <t>tgcagagagggtggaggaggggcctcttctccctgaagccatcacaatgcgcggttgggtccag</t>
  </si>
  <si>
    <t>tgcagagagggtgggcgagcctacagagcgtgggtgagagggggttcgaatcgaacagagcaac</t>
  </si>
  <si>
    <t>tgcagagagggtgggctagcctacagagcgtgggtgagagggggttcgaatcgaacagagcaac</t>
  </si>
  <si>
    <t>tgcagagaggtcaggaagctggggatttgttatcagggacaacgacggtgatgtagtgatgact</t>
  </si>
  <si>
    <t>tgcagagaggtcgggaagctggggatttgttatcagggacaacgacggtgatgtagtgatgact</t>
  </si>
  <si>
    <t>tgcagagaggtgagcatttgtgtgtgtgcgtgtgcgtgtgcgaaccttgtttatattcctgcaa</t>
  </si>
  <si>
    <t>tgcagagagttgagcatttgtgtgtgtgcgtgtgcgtgtgcgaaccttgtttatattcctgcaa</t>
  </si>
  <si>
    <t>tgcagagagtaaaacattgccgtttcatcaggacgttcgtcagggtctccagacgaacccctcg</t>
  </si>
  <si>
    <t>tgcagagagtaaaacattgccttttcatcaggacgttcgtcagggtctccagacgaacccctcg</t>
  </si>
  <si>
    <t>tgcagagagtaaacagcacatgaacaaatgcatcatgcattcagaaattcagagaattgcaaga</t>
  </si>
  <si>
    <t>tgcagagggtaaacagcacatgaacaaatgcatcatgcattcagaaattcagagaattgcaaga</t>
  </si>
  <si>
    <t>tgcagagagtaaacttgaggtaatcttgactggtctgatcactggaagccacaggtgttgcaga</t>
  </si>
  <si>
    <t>tgcagagcgtaaacttgaggtaatcttgactggtctgatcactggaagccacaggtgttgcaga</t>
  </si>
  <si>
    <t>tgcagagagtccagttgtttcaggtaatataccattcagaaacatcaattatcatcaattaatc</t>
  </si>
  <si>
    <t>tgcagagagtccagttgtttcaggtactataccattcagaaacatcaattatcatcaattaatc</t>
  </si>
  <si>
    <t>tgcagagagtgcgcaatgtgttcgcgagcatccgccattggcgataagaaagagaaggcaggcg</t>
  </si>
  <si>
    <t>tgcagagagtgcgcaatgtgttcgcgagcatccgccattggggataagaaagagaaggcaggcg</t>
  </si>
  <si>
    <t>tgcagagagttaacaacatgtcagagctcatgatcttataatgtttgtgacacaaggcagtggc</t>
  </si>
  <si>
    <t>tgcagagagttaacaacatgtcagagctcatgatcttataatgtttgtgacacagggcagtggc</t>
  </si>
  <si>
    <t>tgcagagagtttcggtgctaagactggatgcattgatcaagtgaggcgagttgtggctgcaatg</t>
  </si>
  <si>
    <t>tgcagagagtttcggtgctaagactggatgcattgattaagtgaggcgagttgtggctgcaatg</t>
  </si>
  <si>
    <t>tgcagagagtttgtagcatggatgttgcaggtttttgttccactgaatcagtgatgagatggct</t>
  </si>
  <si>
    <t>tgcagagagtttgtagcatggatgttgcgggtttttgttccactgaatcagtgatgagatggct</t>
  </si>
  <si>
    <t>tgcagagataaagaaactctgaaacaggactagaaaataacaaattaactgaagtaagcacatt</t>
  </si>
  <si>
    <t>tgcagagataaagaaactctgaaataggactagaaaataacaaattaactgaagtaagcacatt</t>
  </si>
  <si>
    <t>tgcagagataagacccgatcgagtgtaagctccttggtcatcaagcgtgctcgatcttttgctt</t>
  </si>
  <si>
    <t>tgcagagatcagacccgatcgagtgtaagctccttggtcatcaagcgtgctcgatcttttgctt</t>
  </si>
  <si>
    <t>tgcagagatacaaatctgagggccatgctactataattctcgctggcactgaatatggaagcgg</t>
  </si>
  <si>
    <t>tgcagagatacaaatctgagggccatgctactataattctcgctggcgctgaatatggaagcgg</t>
  </si>
  <si>
    <t>tgcagagataccttgccaatacttgaccttccccttcgcccaatcctcatcttatccatgtaga</t>
  </si>
  <si>
    <t>tgcagagataccttgccaatacttgaccttccccttcgcccaatcctcgtcttatccatgtaga</t>
  </si>
  <si>
    <t>tgcagagatacgcacaccaagacagccatgcatatacatgtgagacgaccgagacgtgagagcc</t>
  </si>
  <si>
    <t>tgcagagatacgcacaccaagacagccatgcatattcatgtgagacgaccgagacgtgagagcc</t>
  </si>
  <si>
    <t>tgcagagatacgtggccctgaagatccaaaagagtgcgcctgagtttgcgcaagctgctcttca</t>
  </si>
  <si>
    <t>tgcagagattcgtggccctgaagatccaaaagagtgcgcctgagtttgcgcaagctgctcttca</t>
  </si>
  <si>
    <t>tgcagagatagatagggaatttggccgcatgcccgcttgcataacacgacgagctctgcgacct</t>
  </si>
  <si>
    <t>tgcagagatagatagggaatttggccgcatgcccgcttgcataacgcgacgagctctgcgacct</t>
  </si>
  <si>
    <t>tgcagagatatactattagatatagtagctctattgattgagccatgtgctatctatccttgtt</t>
  </si>
  <si>
    <t>tgcagagatatactattagatatagtagctctattgattgagccatgtgctatctatccttttt</t>
  </si>
  <si>
    <t>tgcagagatatccgctgtcgcaggtgctcatttaagagagatccttccatacggaaaaggagac</t>
  </si>
  <si>
    <t>tgcagagatatccgctgtcgcaggtgctcatttaagagagatccttcgatacggaaaaggagac</t>
  </si>
  <si>
    <t>tgcagagatattcaccctctccgtaatagtgtacctcgtgctcgcctacatgtgtcacggcttc</t>
  </si>
  <si>
    <t>tgcagagatattcatcctctccgtaatagtgtacctcgtgctcgcctacatgtgtcacggcttc</t>
  </si>
  <si>
    <t>tgcagagatcaaataaactacaagaaagaaatgaaagcagatatcggtatgtaacttacatggt</t>
  </si>
  <si>
    <t>tgcagagatcaaataaactacaagaaagaaatgcaagcagatatcggtatgtaacttacatggt</t>
  </si>
  <si>
    <t>tgcagagatcaaatcgatgacagttgctgcgaggcgtcagtggaatcctaatcaacagtttgac</t>
  </si>
  <si>
    <t>tgcagagatcaaatcgatgacagttgctgcgaggcgtcagtggaatcctaatcaacagtttgat</t>
  </si>
  <si>
    <t>tgcagagatcaacggtggaggtggtggggcacaaggcccatggagctgtgccgcagccgaaaaa</t>
  </si>
  <si>
    <t>tgcagagatccacggtggaggtggtggggcacaaggcccatggagctgtgccgcagccgaaaaa</t>
  </si>
  <si>
    <t>tgcagagatcaagaactgcaccgagctcagggcaatgtaagatactactagtatgatatattta</t>
  </si>
  <si>
    <t>tgcagagatcaagaactgcaccgagctcagggcaatgtaagatactactagtatgatctattta</t>
  </si>
  <si>
    <t>tgcagagatcaagaactgcaccgagctcagggcaatgtaagatactactagtatgatatgatta</t>
  </si>
  <si>
    <t>tgcagagatcaagaactgcaccgagctcagggcaatgtaagatactactagtatgatttgatta</t>
  </si>
  <si>
    <t>tgcagagatcacgaaaagaaggccacgacggtgtgctgcggccgcgcaccaaatgggcgtacca</t>
  </si>
  <si>
    <t>tgcagagatcacgaaaagcaggccacgacggtgtgctgcggccgcgcaccaaatgggcgtacca</t>
  </si>
  <si>
    <t>tgcagagatcactcaaatgagaaagctaagagagatctccctgttcgacaataacttcactgga</t>
  </si>
  <si>
    <t>tgcagggatcactcaaatgagaaagctaagagagatctccctgttcgacaataacttcactgga</t>
  </si>
  <si>
    <t>tgcagagatcagctgaaagggacaagtgctgtggctgggctaccctgcccacgctcgctccaat</t>
  </si>
  <si>
    <t>tgcagagatcagctgaaagggacaagtgttgtggctgggctaccctgcccacgctcgctccaat</t>
  </si>
  <si>
    <t>tgcagagatcatcactaatactactggcgggcctgcacgagttgctgagttcttcatcttgttc</t>
  </si>
  <si>
    <t>tgcagagatcttcactaatactactggcgggcctgcacgagttgctgagttcttcatcttgttc</t>
  </si>
  <si>
    <t>tgcagagatcatgaaatcaaagctgggtggcttttagaaccttctatacgcatatatagttgag</t>
  </si>
  <si>
    <t>tgcagagatcatgaaatcaaagctgggtggcttttggaaccttctatacgcatatatagttgag</t>
  </si>
  <si>
    <t>tgcagagatcatgcatattttttcacagctctttttcccccccgtccaaattcactaaactgac</t>
  </si>
  <si>
    <t>tgcagagatcatgcatattttttcacagctcttttttccccccgtccaaattcactaaactgac</t>
  </si>
  <si>
    <t>tgcagagatccccacgaagacgggctacgtgaattaggccacaaggtttcctcactcattcata</t>
  </si>
  <si>
    <t>tgcagagatccccacgaggacgggctacgtgaattaggccacaaggtttcctcactcattcata</t>
  </si>
  <si>
    <t>tgcagagatccctcctctgatcctgttgcagagcagaaaagctgccatccaagcagtcgctgtg</t>
  </si>
  <si>
    <t>tgcagagatccctcctctgatcctgttgcagagcagaaaagctgccatccaagcagtggctgtg</t>
  </si>
  <si>
    <t>tgcagagatccgagacgtcgacggtgagccgtgcatcccttgatcagaagcttgccctcgccaa</t>
  </si>
  <si>
    <t>tgcagagatccgagatgtcgacggtgagccgtgcatcccttgatcagaagcttgccctcgccaa</t>
  </si>
  <si>
    <t>tgcagagatcggggacgaggcggtgggcgtgcagatcgacgcgccgaaaaaaaaaaaaaaaaaa</t>
  </si>
  <si>
    <t>tgcagagatcggggacgaggcggtgggcgtgcagatcgatgcgccgaaaaaaaaaaaaaaaaaa</t>
  </si>
  <si>
    <t>tgcagagatcggttcctgttcacggctccagctcctggacctcggcggcaacacgctgtccgaa</t>
  </si>
  <si>
    <t>tgcagagatcggttcctgttcacggctctagctcctggacctcggcggcaacacgctgtccgaa</t>
  </si>
  <si>
    <t>tgcagagatcgttggacgacgcagggccttaggcgtggcccgtccagcgaaccaggcgccgaaa</t>
  </si>
  <si>
    <t>tgcagagatcgttggacgacgcagggccttgggcgtggcccgtccagcgaaccaggcgccgaaa</t>
  </si>
  <si>
    <t>tgcagagatctaatcatcagattccagtcctgtgaggatggccttaagcatctcatatgtcata</t>
  </si>
  <si>
    <t>tgcagagatctaatcatcagattccagtcctgcgaggatggccttaagcatctcatatgtcata</t>
  </si>
  <si>
    <t>tgcagagatctgcatagcatatctccaactcagatggagagctcgagatgcctaacaccccacc</t>
  </si>
  <si>
    <t>tgcagagatctgcatagcatatctccaattcagatggagagctcgagatgcctaacaccccacc</t>
  </si>
  <si>
    <t>tgcagagatctggaattcataaatattcctgatcataattcattgttgactgtcaagtttcaag</t>
  </si>
  <si>
    <t>tgcagagatctggaattcataaatattcttgatcataattcattgttgactgtcaagtttcaag</t>
  </si>
  <si>
    <t>tgcagagatcttgcacaaaatccaatcgctcactcgttagtttgcaggccagctaagtttccct</t>
  </si>
  <si>
    <t>tgcagagatcttgcacaaaattcaatcgctcactcgttagtttgcaggccagctaagtttccct</t>
  </si>
  <si>
    <t>tgcagagatctttacactcgacttctacaatgggaaggagcgtggcattcaagttcccaatgtc</t>
  </si>
  <si>
    <t>tgcagagatctttacactcgacttctacaatgggagggagcgtggcattcaagttcccaatgtc</t>
  </si>
  <si>
    <t>tgcagagatgaaaaaggtaagtactgattagctacagtttataccctcatcgaaatgaagacaa</t>
  </si>
  <si>
    <t>tgcagagatgaaaaaggtaagtactgattagctacagtttatactctcatcgaaatgaagacaa</t>
  </si>
  <si>
    <t>tgcagagatgaccagcatctccagctccagctaggcatccacgatccatgagaccataggcatg</t>
  </si>
  <si>
    <t>tgcagagatgaccagcatctccagctccagctaggcatccacgatccatgagaccataggtatg</t>
  </si>
  <si>
    <t>tgcagagatgagatgcgtgttaatccaggctagatcggctaacagcgagcttctcggttacttg</t>
  </si>
  <si>
    <t>tgcagagatgagatgcgtgtttatccaggctagatcggctaacagcgagcttctcggttacttg</t>
  </si>
  <si>
    <t>tgcagagatgagtgccacgaggtgttgtaccaaaattccctccaaatggagccaatcaaaccat</t>
  </si>
  <si>
    <t>tgcagggatgagtgccacgaggtgttgtaccaaaattccctccaaatggagccaatcaaaccat</t>
  </si>
  <si>
    <t>tgcagagatgcaaatcaacataaaaattgttaacgttatgctccatgaaatttggattgaggat</t>
  </si>
  <si>
    <t>tgcagagatgcaaatcaacataaaaattgttaacgttatgctccatgaaatttggattggggat</t>
  </si>
  <si>
    <t>tgcagagatgcgcaatcgcgagatcaatccagcttgggttgatcacccactgtttaattcagat</t>
  </si>
  <si>
    <t>tgcagagatgtgcaatcgcgagatcaatccagcttgggttgatcacccactgtttaattcagat</t>
  </si>
  <si>
    <t>tgcagagatgctgctgaaattggctctcctctcgcggaccagcgagttgaaccgcatgcacgca</t>
  </si>
  <si>
    <t>tgcagagatgctgctgaaattggctctcctctcgcggaccagcgagttgaactgcatgcacgca</t>
  </si>
  <si>
    <t>tgcagagatgctgtcatgcatgcctcaagcatggtggcacaagataaacatagctcatgtcctg</t>
  </si>
  <si>
    <t>tgcagagatgctgtcatgcatgcctcaagcatggtggcacaagataaacatatctcatgtcctg</t>
  </si>
  <si>
    <t>tgcagagatggaccgcaaccaagattggcggaatcaaagagcagctgctcatagcccgcgagct</t>
  </si>
  <si>
    <t>tgcagagatgggccgcaaccaagattggcggaatcaaagagcagctgctcatagcccgcgagct</t>
  </si>
  <si>
    <t>tgcagagatggagaggccattgcggcattgcatgatggaaggaggggacagatgcatccaagca</t>
  </si>
  <si>
    <t>tgcagagatggagaggccattgcggcattgcatgatggaaggaggggacagatgcattcaagca</t>
  </si>
  <si>
    <t>tgcagagatgggatcgcgtcgaggaacacaggaggcaagtgagggcggccgtgagacacgccaa</t>
  </si>
  <si>
    <t>tgcagagatgggatcgcgtcgaggagcacaggaggcaagtgagggcggccgtgagacacgccaa</t>
  </si>
  <si>
    <t>tgcagagatggtgagcgtgaagaactaccatcaaggacaaagaaagacaactctcaaatggatt</t>
  </si>
  <si>
    <t>tgcagagatggtgagcgtgaagaactaccatcaaggacaaagaaagacagctctcaaatggatt</t>
  </si>
  <si>
    <t>tgcagagatgtaagcacctccatatatgtcgttgccttagatggtgccgtcctagtctacgtgg</t>
  </si>
  <si>
    <t>tgcagagatgtaagcacctccatatatgtcgttgccttagctggtgccgtcctagtctacgtgg</t>
  </si>
  <si>
    <t>tgcagagatgtagtcatcggggtgttgagactgcaataacaattctgctgcaaacgagactaga</t>
  </si>
  <si>
    <t>tgcagagatgtagtcatcggggtgttgagactgcaataacaattctgctgtaaacgagactaga</t>
  </si>
  <si>
    <t>tgcagagatgtatgaaagcgacaatcgattgactacaacttatgctctatctaccaactataaa</t>
  </si>
  <si>
    <t>tgcagagatgtatgaaatcgacaatcgattgactacaacttatgctctatctaccaactataaa</t>
  </si>
  <si>
    <t>tgcagagatgtgcaccgcgaaagctagcgccttggccgttcggtcgcttctccgatccgatccg</t>
  </si>
  <si>
    <t>tgcagagatgtgcaccgcgaaagctagcgccttggccgtttggtcgcttctccgatccgatccg</t>
  </si>
  <si>
    <t>tgcagagatgttacacatgacaagaacatagttcatcagattgcagccagacatcacccaaacc</t>
  </si>
  <si>
    <t>tgcagagatgttacacatgacaagaacatagtccatcagattgcagccagacatcacccaaacc</t>
  </si>
  <si>
    <t>tgcagagattaacgcaatatcaagaagactgaagacataccttagttatgcttgtcgcttgtcg</t>
  </si>
  <si>
    <t>tgcagagattaatgcaatatcaagaagactgaagacataccttagttatgcttgtcgcttgtcg</t>
  </si>
  <si>
    <t>tgcagagattaagaaactagggaagtttctaatatagtgtttggaagcaatataggaaaaaaga</t>
  </si>
  <si>
    <t>tgcagagattaagaaactagggaagtttctaatatagtgtttgggagcaatataggaaaaaaga</t>
  </si>
  <si>
    <t>tgcagagattaccaggaaaaaaaccccagcaagttcttacctggtgaatcagtggtgaggacga</t>
  </si>
  <si>
    <t>tgcagagattaccaggaaaaaacccccagcaagttcttacctggtgaatcagtggtgaggacga</t>
  </si>
  <si>
    <t>tgcagagattactagtactacacacgaatcgttcagtaattgctaaacatacgtatcctggcat</t>
  </si>
  <si>
    <t>tgcagagattactagtactacacacgaatcgttcagtaattgctaaacatacgtattctggcat</t>
  </si>
  <si>
    <t>tgcagagattatgtcaaattacagagcaacactatcctatgaaaatcagaagagctactgattt</t>
  </si>
  <si>
    <t>tgcagagattatgtcaaattacagagcaacactatcctatgaaaatcagaagaggtactgattt</t>
  </si>
  <si>
    <t>tgcagagattccagctagacttcttttcctccctgcatgttccaaacacaaggttcagtagtac</t>
  </si>
  <si>
    <t>tgcagagattccagctagactttttttcctccctgcatgttccaaacacaaggttcagtagtac</t>
  </si>
  <si>
    <t>tgcagagattcccttgttggcaaatcgtcgagcacctttagagccatagcgcaatcgtgaaatc</t>
  </si>
  <si>
    <t>tgcagagattcccttgttggcaaatcgtcgagcacctttagagctatagcgcaatcgtgaaatc</t>
  </si>
  <si>
    <t>tgcagagattcctgccgtgctgccctggtcgaccagactaaacattgcagtaggcgccgcgaag</t>
  </si>
  <si>
    <t>tgcagagattcctgccgtgctgccctggtctaccagactaaacattgcagtaggcgccgcgaag</t>
  </si>
  <si>
    <t>tgcagagattcgaaaggaaagtgagagagcatcgcagagggaagaaggcgcccttggctggctc</t>
  </si>
  <si>
    <t>tgcagagattcgaaaggaaagtgagagagcatcgcagagggaagaaggcgccctttgctggctc</t>
  </si>
  <si>
    <t>tgcagagattctcgaggggaattccgctggtgccctcgcggcttttttgcgaggcgagtggcgt</t>
  </si>
  <si>
    <t>tgcagagattctcgaggggaattccgctggtgccctcgtggcttttttgcgaggcgagtggcgt</t>
  </si>
  <si>
    <t>tgcagagattgaccatgtatgctattccatcctatctaaaagtcggaagacagatacagccaag</t>
  </si>
  <si>
    <t>tgcagagattgaccatgtatgctattccatcctatctaaaagtcgggagacagatacagccaag</t>
  </si>
  <si>
    <t>tgcagagattgatgaagaataatatgatcaagctcatttaatttcctatggaacgtaacacaat</t>
  </si>
  <si>
    <t>tgcagagattgatgaagaatagtatgatcaagctcatttaatttcctatggaacgtaacacaat</t>
  </si>
  <si>
    <t>tgcagagattgccatccaatacccagcactgatgaaggttcatcaggatgaccaagtcagcaac</t>
  </si>
  <si>
    <t>tgcagagattgccatccaatacccagcactgatgaaggttcatcaggatgaccaagttagcaac</t>
  </si>
  <si>
    <t>tgcagagatttaatgggaaacatgaaggatgcaaggatccatgaataagcattcgaagagagga</t>
  </si>
  <si>
    <t>tgcagagatttaatgggaaacatgaaggatgcaaggatccatgaataagcattcggagagagga</t>
  </si>
  <si>
    <t>tgcagagatttcctttagctgttatctttactggggaaaatttgacagcagcagatttgcagat</t>
  </si>
  <si>
    <t>tgcagagatttcctttagctgttatctttactggggaaaatttgaccgcagcagatttgcagat</t>
  </si>
  <si>
    <t>tgcagagattttacacgtgggaagtgttcaagatcagcaaatgagtgccgattcttgcaccatt</t>
  </si>
  <si>
    <t>tgcagagattttacatgtgggaagtgttcaagatcagcaaatgagtgccgattcttgcaccatt</t>
  </si>
  <si>
    <t>tgcagagcaaaagaaaaaacagggtccatcaacaatgatgacatccacactgtatttgttcaaa</t>
  </si>
  <si>
    <t>tgcagagcaaaagaaaaaacagggtccatcaacaatgatgacatccacactgtatttgttcaag</t>
  </si>
  <si>
    <t>tgcagagcaaaagcaacaacacaaattctgtcagttggtgacatggcgatgacaaatccaaaca</t>
  </si>
  <si>
    <t>tgcagagcaaaagcaacaacataaattctgtcagttggtgacatggcgatgacaaatccaaaca</t>
  </si>
  <si>
    <t>tgcagagcaaaataaaaaattaaaatgaagaaaccagcctgagcttggccgagcctgagcttat</t>
  </si>
  <si>
    <t>tgcagagcaaaataaaaaattaaaatgaagaaaccagcctgagctttgccgagcctgagcttat</t>
  </si>
  <si>
    <t>tgcagagcaaacgttgagagttcagacttcagacatgatgagtggttttcacagttaggacagt</t>
  </si>
  <si>
    <t>tgcagagcaaacgttgagagttcagacttcagacatgatgagttgttttcacagttaggacagt</t>
  </si>
  <si>
    <t>tgcagagcaaagcaatcccaggtgaactagtgatgtcaatgagtcgatccttctctttctcgac</t>
  </si>
  <si>
    <t>tgcagagcaaagcaatcccaggtgaagtagtgatgtcaatgagtcgatccttctctttctcgac</t>
  </si>
  <si>
    <t>tgcagagcaaaggggcaaaatcttcttcttcttcttttcgggctctgcactgtgctagaaaatc</t>
  </si>
  <si>
    <t>tgcagagcaaaggggcaaaatcttcttcttcttcttttcgggctctgcgctgtgctagaaaatc</t>
  </si>
  <si>
    <t>tgcagagcaaataacagcagaagggtaaacagacagatccacaccttgatctagtaatttgcag</t>
  </si>
  <si>
    <t>tgcagagcaaataacagcagaagggtaaacagacagatccataccttgatctagtaatttgcag</t>
  </si>
  <si>
    <t>tgcagagcaacaacgcatggaccatcccccacagcacatttcatcactccagaagaaagggggc</t>
  </si>
  <si>
    <t>tgcagagcaacaacgcatggaccatccccgacagcacatttcatcactccagaagaaagggggc</t>
  </si>
  <si>
    <t>tgcagagcaacaagagcacatcacacatggtgattaagccaaaataagacacccaaaaaaacat</t>
  </si>
  <si>
    <t>tgcagagcaacaagagcacgtcacacatggtgattaagccaaaataagacacccaaaaaaacat</t>
  </si>
  <si>
    <t>tgcagagcaacaagagcagtgattaagccaaaactaagacaccaaaaaaaaacatacacataaa</t>
  </si>
  <si>
    <t>tgcagagcaacaagagcagtgattaagccaaaactaagacacccaaaaaaaacatacacataaa</t>
  </si>
  <si>
    <t>tgcagagcaacaagccaacaactacacatcctggctacatcctggccacggagacccattagct</t>
  </si>
  <si>
    <t>tgcagagcaacgagccaacaactacacatcctggctacatcctggccacggagacccattagct</t>
  </si>
  <si>
    <t>tgcagagcaacaatcgcccttgcgtttgctgatgagtggccacagaattccccaggagaggacc</t>
  </si>
  <si>
    <t>tgcagagtaacaatcgcccttgcgtttgctgatgagtggccacagaattccccaggagaggacc</t>
  </si>
  <si>
    <t>tgcagagcaacagcaagtgcagcaatctggtggttgtgagggccaccttggagagatgggaaca</t>
  </si>
  <si>
    <t>tgcagagcaactgcaagtgcagcaatctggtggttgtgagggccaccttggagagatgggaaca</t>
  </si>
  <si>
    <t>tgcagagcaacagtaccatggacgacgaccaacacggcttgcttgtgagttgtgcaatggcgcc</t>
  </si>
  <si>
    <t>tgcagagcagcagtaccatggacgacgaccaacacggcttgcttgtgagttgtgcaatggcgcc</t>
  </si>
  <si>
    <t>tgcagagcaaccaagcatcatatccgacgacaaatgtcaggtgaactctcgtaatcgatcaatc</t>
  </si>
  <si>
    <t>tgcagagcaaccaagcatcatatccgacgacaaatgtcaggtgaactctcttaatcgatcaatc</t>
  </si>
  <si>
    <t>tgcagagcaacccacgctccctgctcctgctggccgccgcagcagcgacacatccactggtgct</t>
  </si>
  <si>
    <t>tgcagagcaacccacgctccctgctcctgctggccgccgcagcagcgacacatccactggtggt</t>
  </si>
  <si>
    <t>tgcagagcaacgagacaagaacggcggtgtgcgcacaggcgctagagacaactctagaagagcc</t>
  </si>
  <si>
    <t>tgcagagcaacgagacaagaacggcggtgtgcgcacaggcgctagagacagctctagaagagcc</t>
  </si>
  <si>
    <t>tgcagagcaacgaggcagagcatgaagccatgaccaaatcaattggcacttttcttgtgcttgg</t>
  </si>
  <si>
    <t>tgcagagcaacgaggcagagcatgaagccatgaccaaatcatttggcacttttcttgtgcttgg</t>
  </si>
  <si>
    <t>tgcagagcaacgggtttgactcgtacgccatgttgtatccgacgtcctcggcagcatccgacgc</t>
  </si>
  <si>
    <t>tgcagagcaacgggtttgactcgtacgccatgttgtatccgacgtcctcggcagcgtccgacgc</t>
  </si>
  <si>
    <t>tgcagagcaacgggtttgactcttacgccatgtggtatccgacgtcctcggcagcgtccgacgc</t>
  </si>
  <si>
    <t>tgcagagcaacgggtttgactcttaggccatgtggtatccgacgtcctcggcagcgtccgacgc</t>
  </si>
  <si>
    <t>tgcagagcaacgtgcctggacgcgacgttgacccacaagccacagcgacaaaacgacacctccc</t>
  </si>
  <si>
    <t>tgcagagcaacgtggctggacgcgacgttgacccacaagccacagcgacaaaacgacacctccc</t>
  </si>
  <si>
    <t>tgcagagcaagacaaccaaacactagtgacctgcacgtctagagcctggccagcggcagcctag</t>
  </si>
  <si>
    <t>tgcagagcaagacaaccaaacactagtggcctgcacgtctagagcctggccagcggcagcctag</t>
  </si>
  <si>
    <t>tgcagagcaagatcaatagctagctactatcatgtaactacaaatctattacttttaactactg</t>
  </si>
  <si>
    <t>tgcagatcaagatcaatagctagctactatcatgtaactacaaatctattacttttaactactg</t>
  </si>
  <si>
    <t>tgcagagcaagcaaacaaacaaacgatcgatttacaacttctagcagatcagagcaagcaagca</t>
  </si>
  <si>
    <t>tgcagagcaagcaagcaaacaaacgatcgatttacaacttctagcagatcagagcaagcaagca</t>
  </si>
  <si>
    <t>tgcagagcaagcaaagatcttccagatgcatgaatgcatgctagttcagagttcactgatccaa</t>
  </si>
  <si>
    <t>tgcagagcaagcaaagatcttcgagatgcatgaatgcatgctagttcagagttcactgatccaa</t>
  </si>
  <si>
    <t>tgcagagcaagctaacttgatttttccatgacgattttgtgtgtaacttgtgggaaaatgtaat</t>
  </si>
  <si>
    <t>tgcagagctagctaacttgatttttccatgacgattttgtgtgtaacttgtgggaaaatgtaat</t>
  </si>
  <si>
    <t>tgcagagcaagctcgagctcacctgagaactggccgtgatggctgcttgagccagagtgcacct</t>
  </si>
  <si>
    <t>tgcagggcaagctcgagctcacctgagaactggccgtgatggctgcttgagccagagtgcacct</t>
  </si>
  <si>
    <t>tgcagagcaaggcaggcaggcaggcatggggcttcctctgctggccctggtgtgctgcgccctg</t>
  </si>
  <si>
    <t>tgcagagcaaggcaggcaggcagtcatggggcttcctctgctggccctggtgtgctgcgccctg</t>
  </si>
  <si>
    <t>tgcagagcaaggctcagcaatcattatgctcgattgctgatctaccgctgtgtaattaactaca</t>
  </si>
  <si>
    <t>tgcagagcaaggctcagcaatcgttatgctcgattgctgatctaccgctgtgtaattaactaca</t>
  </si>
  <si>
    <t>tgcagagcaagggaagtatggacctcgttgggcatttgggaacacgctgagatcgtggatagat</t>
  </si>
  <si>
    <t>tgcagagcaagggaagtatggacctcgttgggcatttgggaacacgttgagatcgtggatagat</t>
  </si>
  <si>
    <t>tgcagagcaagtaaagatcttcgagatgcatgcatgccagttcagagttcactgatcgtctgat</t>
  </si>
  <si>
    <t>tgcagagcaagtaaagatcttcgagatgcatgcatgccagtttagagttcactgatcgtctgat</t>
  </si>
  <si>
    <t>tgcagagcaagtggtaaccacgtctgcgctgcattgagctgcacaccaagtggtttgcagtgga</t>
  </si>
  <si>
    <t>tgcagagcaagtggtaaccacgtctgcgctgcattgagctgcacgccaagtggtttgcagtgga</t>
  </si>
  <si>
    <t>tgcagagcaatagtagtattttggatgcgtcacgccacgcgtacgttgctgtccctttgctctc</t>
  </si>
  <si>
    <t>tgcagagcaatagtagtattttggatgtgtcacgccacgcgtacgttgctgtccctttgctctc</t>
  </si>
  <si>
    <t>tgcagagcaatccagcaggaggaccaatgcattcgcgagatttttcatgcgtgcagtaacatcc</t>
  </si>
  <si>
    <t>tgcagggcaatccagcaggaggaccaatgcattcgcgagatttttcatgcgtgcagtaacatcc</t>
  </si>
  <si>
    <t>tgcagagcaatcgtggtagaattctttgggtttttctctcctttaccacccgactccaaattcc</t>
  </si>
  <si>
    <t>tgcagagcaatcgtggtagaattctttggttttttctctcctttaccacccgactccaaattcc</t>
  </si>
  <si>
    <t>tgcagagcaatgttctctagcctgatgatgattctggtcgcacagctgtggacgcagaaccatc</t>
  </si>
  <si>
    <t>tgcagagcaatgttctctagcctgatgatgattctggttgcacagctgtggacgcagaaccatc</t>
  </si>
  <si>
    <t>tgcagagcaattggagactgcgttgcttcaaagttcaaaaaacagaaaatcaacctgtgctgat</t>
  </si>
  <si>
    <t>tgcagagcaattggagactgcgttgcttcaaagttcaaacaacagaaaatcaacctgtgctgat</t>
  </si>
  <si>
    <t>tgcagagcaatttcgccaaatggaataagaaattagttagcgaacaatgtggaaattcaaaggt</t>
  </si>
  <si>
    <t>tgcagagctatttcgccaaatggaataagaaattagttagcgaacaatgtggaaattcaaaggt</t>
  </si>
  <si>
    <t>tgcagagcacaaggaaacgcaaaagagttggtaaacaaaaacaggaaattctgaaggaatttga</t>
  </si>
  <si>
    <t>tgcagagcacaaggaaacgcaaaagagttggtaaacaaaaacaggaaattctgtaggaatttga</t>
  </si>
  <si>
    <t>tgcagagcacaatggttcgcgggcgctcatgcaccgtgctgcgcaaatgaacaagcacggcgat</t>
  </si>
  <si>
    <t>tgcagagcacaatggttcgcgggcgctcatgcaccgtgctgcgcaaatgaacacgcacggcgat</t>
  </si>
  <si>
    <t>tgcagagcacacgaatgcgtccatccagctcctgcgcttttgcaggcgcagcacgcacttttgc</t>
  </si>
  <si>
    <t>tgcagagtacacgaatgcgtccatccagctcctgcgcttttgcaggcgcagcacgcacttttgc</t>
  </si>
  <si>
    <t>tgcagagcacagtgtttgcttggagttggatgctgaagtataaaggtgaaaaagttaggtccag</t>
  </si>
  <si>
    <t>tgcagagcacagtgtttgcttggagttggatgctgaagtataaaggtggaaaagttaggtccag</t>
  </si>
  <si>
    <t>tgcagagcacagttctggggattggggggatgaccaacggaaaaaatcattagtgacaaatgaa</t>
  </si>
  <si>
    <t>tgcagagcacagttctgggggttggggggatgaccaacggaaaaaatcattagtgacaaatgaa</t>
  </si>
  <si>
    <t>tgcagagcacattttttcagttgccatatggccaaggtggtttgggtttgcttcaaagaagctt</t>
  </si>
  <si>
    <t>tgcagagcacattttttctgttgccatatggccaaggtggtttgggtttgcttcaaagaagctt</t>
  </si>
  <si>
    <t>tgcagagcaccaagatcgtctgaagggtgctattgccgaactcaagtgtcaagtaaagatgtca</t>
  </si>
  <si>
    <t>tgcagagcaccaagatcgtctgaagggtgctattgcctaactcaagtgtcaagtaaagatgtca</t>
  </si>
  <si>
    <t>tgcagagcaccagcgcgttgtggacattgatggctctattttctgtagtctacgtggagaccaa</t>
  </si>
  <si>
    <t>tgcagagcaccagcgcgttgtggacattgatggctctattttctgtagtctccgtggagaccaa</t>
  </si>
  <si>
    <t>tgcagagcacccactctgaaaactgataagcagatggagacgtgatcgcgatgccaaaaggttt</t>
  </si>
  <si>
    <t>tgcagagcaccctctctgaaaactgataagcagatggagacgtgatcgcgatgccaaaaggttt</t>
  </si>
  <si>
    <t>tgcagagcacccagtcctcctgcacgcacgcacaggaacgcgcgcaccaagatcgagtcagcaa</t>
  </si>
  <si>
    <t>tgcagagcacccagtcctcctgcacgcacgcacaggaacgtgcgcaccaagatcgagtcagcaa</t>
  </si>
  <si>
    <t>tgcagagcaccctgcatctcatgggatgcaagcctcgccatgccttcaaggtcgctctcttcct</t>
  </si>
  <si>
    <t>tgcagagcaccctgcatctcgtgggatgcaagcctcgccatgccttcaaggtcgctctcttcct</t>
  </si>
  <si>
    <t>tgcagagcaccgtctaaagctggaaccaagttgcgctgcaactcatgtccagctagcgaatttg</t>
  </si>
  <si>
    <t>tgcagagcaccgtctaaagctggaaccaagttgtgctgcaactcatgtccagctagcgaatttg</t>
  </si>
  <si>
    <t>tgcagagcacgacatggacacagacgacgacgtcaagcaggtgacgacgcgcgagtacatgtgc</t>
  </si>
  <si>
    <t>tgcagagcacgacatggacacagacgacgatgtcaagcaggtgacgacgcgcgagtacatgtgc</t>
  </si>
  <si>
    <t>tgcagagcacgcatcatggcgccatggcgaggagggcgagctcgatcattttgatgcaatgcga</t>
  </si>
  <si>
    <t>tgcagagcacgcatcatggcgccatggcgaggaggtcgagctcgatcattttgatgcaatgcga</t>
  </si>
  <si>
    <t>tgcagagcacgcattgggtctagactattctttgtgcctgcctgttgcctgtctacatcagcat</t>
  </si>
  <si>
    <t>tgcagagcacgcattgggtctagactattctttgtgcctgcctgttgcctgtctacgtcagcat</t>
  </si>
  <si>
    <t>tgcagagcacggcatcagagcgcgcagcagcaggaagcaggcccacgcgggcgtgtctgcggac</t>
  </si>
  <si>
    <t>tgcagagcacggcatcagagcgcgcagcagcaagaagcaggcccacgcgggcgtgtctgcggac</t>
  </si>
  <si>
    <t>tgcagagcacgtacacaggacgttgtgactagtgagagacgtatggagctaccgtagcttagct</t>
  </si>
  <si>
    <t>tgcagagcacgtacacaggacgttgtgactagtgagagatgtatggagctaccgtagcttagct</t>
  </si>
  <si>
    <t>tgcagagcactcagacgacctacagccactaagactagccaaatctcagctgcaaacgatgcta</t>
  </si>
  <si>
    <t>tgcagagcactcagacgacctacatccactaagactagccaaatctcagctgcaaacgatgcta</t>
  </si>
  <si>
    <t>tgcagagcactctcccacttccatagttgctttactcttctctcctgtcatagtctctcccttc</t>
  </si>
  <si>
    <t>tgcagagcactctcccacttccatagttgctttactcttctctcctgtcttagtctctcccttc</t>
  </si>
  <si>
    <t>tgcagagcactgaggagaccaggaggaccttggtgaagtcattgttattcctcatggaggtgta</t>
  </si>
  <si>
    <t>tgcagagcactgaggaggccaggaggaccttggtgaagtcattgttattcctcatggaggtgta</t>
  </si>
  <si>
    <t>tgcagagcactgtcatgccaaaagtacctagatcagctgctgctcttgcaaagagaaaaattaa</t>
  </si>
  <si>
    <t>tgcagagcactgtcatgccgaaagtacctagatcagctgctgctcttgcaaagagaaaaattaa</t>
  </si>
  <si>
    <t>tgcagagcagaaaacatcacagccgaagctagcaggtttggtaactccacaatcttcctagatt</t>
  </si>
  <si>
    <t>tgcagagcagaaaacatcacagccgaagctagcaggtttggtaactccacgatcttcctagatt</t>
  </si>
  <si>
    <t>tgcagagcagaaatagtcaaggaaggctatcagcctattagcaggacgctgtgttaggcaacct</t>
  </si>
  <si>
    <t>tgcagagcagaaatagtcaaggaaggctattagcctattagcaggacgctgtgttaggcaacct</t>
  </si>
  <si>
    <t>tgcagagcagacatgtgtcctgatccaccttcatttctcggttgacgagcggttgcaagcaaaa</t>
  </si>
  <si>
    <t>tgcagagcagacatgtgtcctgatccaccttcatttctcggttgacgagtggttgcaagcaaaa</t>
  </si>
  <si>
    <t>tgcagagcagaccaagtagtcttaggtgctctcaaggcctaactaacgacccatttcgttcgag</t>
  </si>
  <si>
    <t>tgcagagcagaccaagtagttttaggtgctctcaaggcctaactaacgacccatttcgttcgag</t>
  </si>
  <si>
    <t>tgcagagcagaccgctgttcctggtcgccgagtcctacggcggaaagtacgccgccacgcttgg</t>
  </si>
  <si>
    <t>tgcagagcagcccgctgttcctggtcgccgagtcctacggcggaaagtacgccgccacgcttgg</t>
  </si>
  <si>
    <t>tgcagagcagacgatctgaaatttctcaacacagaacacctcctgaatcggtgaggtgaatccc</t>
  </si>
  <si>
    <t>tgcagagcaggcgatctgaaatttctcaacacagaacacctcctgaatcggtgaggtgaatccc</t>
  </si>
  <si>
    <t>tgcagagcagactctccttgcccgagaggcaattaaggcaacgcacaatcggcaatcgcaaacg</t>
  </si>
  <si>
    <t>tgcagagcagactctccttgctcgagaggcaattaaggcaacgcacaatcggcaatcgcaaacg</t>
  </si>
  <si>
    <t>tgcagagcagagaaatggaagaaaaaaagaatcagcaccgccaaaggtttaaaattgatcgaaa</t>
  </si>
  <si>
    <t>tgcagagcagagaaatggaagcaaaaaagaatcagcaccgccaaaggtttaaaattgatcgaaa</t>
  </si>
  <si>
    <t>tgcagagcagagaaccagagcagatcacacctggcacagaaggggatcggtcaagcactgcctc</t>
  </si>
  <si>
    <t>tgcagagcagagaaccagagcagatcacacctggtacagaaggggatcggtcaagcactgcctc</t>
  </si>
  <si>
    <t>tgcagagcagagcagcgcagctggctgctaatgaaagggtagggggttataaactttgcaaccc</t>
  </si>
  <si>
    <t>tgcagagcagagcagcgcagctggctgctaatgaaagggtagggggttatgaactttgcaaccc</t>
  </si>
  <si>
    <t>tgcagagcagagcaggggttacgttcatgccatgcatgttctgtgtgaaagcaggtcccgcagg</t>
  </si>
  <si>
    <t>tgcagagcagagcaggggttacgttcatgccatgcatgttctgtgtgagagcaggtcccgcagg</t>
  </si>
  <si>
    <t>tgcagagcagagcatgtgcccgacaatttctcgtcaaatgcactggctttagtgaaaccacacc</t>
  </si>
  <si>
    <t>tgcagagcagagcatgtggccgacaatttctcgtcaaatgcactggctttagtgaaaccacacc</t>
  </si>
  <si>
    <t>tgcagagcagaggcgaagaagagggacagggcaaacgaacagctgcaagttcgcgagcggcagg</t>
  </si>
  <si>
    <t>tgcagagcagaggcgaagaagagggacagggcaaacgaacagctgcgagttcgcgagcggcagg</t>
  </si>
  <si>
    <t>tgcagagcagaggcgtcacgtcacggtagatgcgtgaagcatgcaaggttgctcacttgattgc</t>
  </si>
  <si>
    <t>tgcagagcagaggcgtcacgtcacggtagatgcgtgaagcatgcatggttgctcacttgattgc</t>
  </si>
  <si>
    <t>tgcagagcagagtgcgtttgtgccaggccgcctaatcacggacaacgtacttgtagcttatgaa</t>
  </si>
  <si>
    <t>tgcagagcagagtgcgtttgtgtcaggccgcctaatcacggacaacgtacttgtagcttatgaa</t>
  </si>
  <si>
    <t>tgcagagcagagtgcgtttgtgcctggccgcctaatcacggacaatgtacttgtagcctatgaa</t>
  </si>
  <si>
    <t>tgcagagcagagtgcgtttgtgtctggccgcctaatcacggacaatgtacttgtagcctatgaa</t>
  </si>
  <si>
    <t>tgcagagcagcaaatggtactgttagccagcaacacacaccccaggtcttctgtgtcaggccgc</t>
  </si>
  <si>
    <t>tgcagagcagcaaatggtactgttagcgagcaacacacaccccaggtcttctgtgtcaggccgc</t>
  </si>
  <si>
    <t>tgcagagcagcaccaggaaatcagtagaagagagtatgagacggagagaagcaagaatggtgga</t>
  </si>
  <si>
    <t>tgcagagcagcaccaggaattcagtagaagagagtatgagacggagagaagcaagaatggtgga</t>
  </si>
  <si>
    <t>tgcagagcagcactgcaaattattgacaaaatatcagcccctgctcttcctccgtcttctgggc</t>
  </si>
  <si>
    <t>tgcagagcagcactgcaaattattgacaaaatatcagctcctgctcttcctccgtcttctgggc</t>
  </si>
  <si>
    <t>tgcagagcagcagcattggaaacatccaaacgggccagacggacgccaaaaaagaacaagggcg</t>
  </si>
  <si>
    <t>tgcagagcagcagcattggaaacatccaaacgggtcagacggacgccaaaaaagaacaagggcg</t>
  </si>
  <si>
    <t>tgcagagcagcagcgtacagtgcggggagccgtgtccttgtggcccagcccgtgaggagagatg</t>
  </si>
  <si>
    <t>tgcagagcggcagcgtacagtgcggggagccgtgtccttgtggcccagcccgtgaggagagatg</t>
  </si>
  <si>
    <t>tgcagagcagcccgctgttcctggtcgccgagtcctacggcggcaagtacgccgccacgctcgg</t>
  </si>
  <si>
    <t>tgcagagcaggccgctgttcctggtcgccgagtcctacggcggcaagtacgccgccacgctcgg</t>
  </si>
  <si>
    <t>tgcagagcagccgcttctctcagccacgtcttcctcgcacggtcgcggcgccaagcaatggcaa</t>
  </si>
  <si>
    <t>tgcagagcagccgcttctctcagtcacgtcttcctcgcacggtcgcggcgccaagcaatggcaa</t>
  </si>
  <si>
    <t>tgcagagcagcctgccgcaagcgtgcgtgctcgcccagctgccaaccagcaccaagcgccacgc</t>
  </si>
  <si>
    <t>tgcagagcagcctgcggcaagcgtgcgtgctcgcccagctgccaaccagcaccaagcgccacgc</t>
  </si>
  <si>
    <t>tgcagagcagcgcgatgaagatgttgatcgagacgatggcgtcgtagtccgaaaccgagagccc</t>
  </si>
  <si>
    <t>tgcagagcagcgcgatgaagatgttgatcgagacgatggcgtcgtagtccgagaccgagagccc</t>
  </si>
  <si>
    <t>tgcagagcagcgcgatgtactcaaacaacacggagattgctgccgcagaagctaggaagtctga</t>
  </si>
  <si>
    <t>tgcagagcagctcgatgtactcaaacaacacggagattgctgccgcagaagctaggaagtctga</t>
  </si>
  <si>
    <t>tgcagagcagcgcgtactcgtcgttggagcacgtctcctcctcggcagccgccgctgccatctc</t>
  </si>
  <si>
    <t>tgcagaggagcgcgtactcgtcgttggagcacgtctcctcctcggcagccgccgctgccatctc</t>
  </si>
  <si>
    <t>tgcagagcagctaggtgatctgaggtgctccgaactacagagctagcatggatgtactgtgcag</t>
  </si>
  <si>
    <t>tgcagagcagctaggtgatctgaggtgctccgaactacatagctagcatggatgtactgtgcag</t>
  </si>
  <si>
    <t>tgcagagcagctcaaccacgtggtggacgcctggaccagacaaggtgtggtcacttgctctcgt</t>
  </si>
  <si>
    <t>tgcagagcagctcaaccacgtggtggacgcctggaccagagaaggtgtggtcacttgctctcgt</t>
  </si>
  <si>
    <t>tgcagagcaggaagggagtgaaatgaaataattactagtactgtgctagattgttggcgaagtg</t>
  </si>
  <si>
    <t>tgcagagcagggagggagtgaaatgaaataattactagtactgtgctagattgttggcgaagtg</t>
  </si>
  <si>
    <t>tgcagagcaggcacgcacggggcgcaatacttgtgaagagagcatgttcctttatcttatagtc</t>
  </si>
  <si>
    <t>tgcagagcaggcacgcacggggcgcaatatttgtgaagagagcatgttcctttatcttatagtc</t>
  </si>
  <si>
    <t>tgcagagcaggccgacgacgacgacgacgacctctggtcttctgtcttacggcagcgtcgagcc</t>
  </si>
  <si>
    <t>tgcagagcaggccgacgacgacgacgacgacctctggtcttctgtcttacggcggcgtcgagcc</t>
  </si>
  <si>
    <t>tgcagagcaggccgtaccgcgcgcggaaacgcggccgccccaccgtcgtgccgaaaaaaaaaaa</t>
  </si>
  <si>
    <t>tgcagagcaggccgtgccgcgcgcggaaacgcggccgccccaccgtcgtgccgaaaaaaaaaaa</t>
  </si>
  <si>
    <t>tgcagagcaggcgcagctcagcagagcagcaggggctcgccgttccactccttgaggcactcga</t>
  </si>
  <si>
    <t>tgcagagcaggcgcagctcagcagagcggcaggggctcgccgttccactccttgaggcactcga</t>
  </si>
  <si>
    <t>tgcagagcaggggaaggcaccacaggccatccatctcgaagagtcgcgcgcccaagttcaccta</t>
  </si>
  <si>
    <t>tgcagagtaggggaaggcaccacaggccatccatctcgaagagtcgcgcgcccaagttcaccta</t>
  </si>
  <si>
    <t>tgcagagcaggtgctggattctgactgcccccaccaaatcagggcggtggcatccttcccagaa</t>
  </si>
  <si>
    <t>tgcagagcaggtgctggattctgacttcccccaccaaatcagggcggtggcatccttcccagaa</t>
  </si>
  <si>
    <t>tgcagagcagtccttccttcgcatgaataggggcaaggcaagcagggatacggcaaagctggac</t>
  </si>
  <si>
    <t>tgcagagcagtccttccttcgcctgaataggggcaaggcaagcagggatacggcaaagctggac</t>
  </si>
  <si>
    <t>tgcagagcagtttggtgcggtctgcacaaacctggttgatgatcgggtcactcatgttgttgcc</t>
  </si>
  <si>
    <t>tgcagagcagtttggtgcggtctgcacaaaccaggttgatgatcgggtcactcatgttgttgcc</t>
  </si>
  <si>
    <t>tgcagagcataacaatgccgacgcgagccatgggtggaacgtaccgaaaacgttcgcaaccagg</t>
  </si>
  <si>
    <t>tgcagagcataacaatgccgacgcgagccatgggtggaacgtgccgaaaacgttcgcaaccagg</t>
  </si>
  <si>
    <t>tgcagagcataaggttcaatcaaaatggtctgcggagaaatcaggctcatcaggcttctgcaac</t>
  </si>
  <si>
    <t>tgcagagcataaggttcaatcaaaatggtctgcggagaaatcgggctcatcaggcttctgcaac</t>
  </si>
  <si>
    <t>tgcagagcataatcttagtacttataattaagtcacattatacaaagttacaaccgacaacaaa</t>
  </si>
  <si>
    <t>tgcagagcataatcttagtacttataattaagtcacattatataaagttacaaccgacaacaaa</t>
  </si>
  <si>
    <t>tgcagagcatagagagctcaaaatgctcaaagtgctatgaaattacaaacttttataagatgct</t>
  </si>
  <si>
    <t>tgcagagcttagagagctcaaaatgctcaaagtgctatgaaattacaaacttttataagatgct</t>
  </si>
  <si>
    <t>tgcagagcatagtaggctcttttctcggcgaagaaaacgatacgtatgctacctgtacgcctgt</t>
  </si>
  <si>
    <t>tgcagagcatagtaggctcttttctcggcgaagaaaacgatacgtatgctacctgtacggctgt</t>
  </si>
  <si>
    <t>tgcagagcatcagctacgagatagtaagatggcgaacatggatggtatggtcaagatgtcgagg</t>
  </si>
  <si>
    <t>tgcagagcatcagctacgtgatagtaagatggcgaacatggatggtatggtcaagatgtcgagg</t>
  </si>
  <si>
    <t>tgcagagcatcagctttgttcttcttgttgctattactaggtgtggagagtaattattgatgct</t>
  </si>
  <si>
    <t>tgcagagcatcagctttgttcttgttgttgctattactaggtgtggagagtaattattgatgct</t>
  </si>
  <si>
    <t>tgcagagcatccatacattgaaacaagctatagacctagcaaggtgaattcacatcctacctac</t>
  </si>
  <si>
    <t>tgcagagcatccatacattgaaacaagctatggacctagcaaggtgaattcacatcctacctac</t>
  </si>
  <si>
    <t>tgcagagcatcccgcagcgcaaaatggtacgctgagaaacaagacacttggcatcacattactt</t>
  </si>
  <si>
    <t>tgcagagcatcccgcagcgcaaagtggtacgctgagaaacaagacacttggcatcacattactt</t>
  </si>
  <si>
    <t>tgcagagcatcccgcagcgcaaagtggtacgctgagaaacaagacacttggcatcacattacac</t>
  </si>
  <si>
    <t>tgcagagcatcccgcagcgcaaagtggtacgctgagaaacaagacacttggcatcacattacgc</t>
  </si>
  <si>
    <t>tgcagagcatcgctagaggtggcgacctgaccgaccacccaaagcaaggtaccccacagcctgc</t>
  </si>
  <si>
    <t>tgcagagcattgctagaggtggcgacctgaccgaccacccaaagcaaggtaccccacagcctgc</t>
  </si>
  <si>
    <t>tgcagagcatcggcagccttgcgacgatggacggagtgcagaagtgtggtgtggcctcccgccg</t>
  </si>
  <si>
    <t>tgcagagcatcggcagccttgcgacgatggacggagtgcggaagtgtggtgtggcctcccgccg</t>
  </si>
  <si>
    <t>tgcagagcatcgtggatcgctgcttggctaatgcaccagctgatgctgtcaagagtgctgaaga</t>
  </si>
  <si>
    <t>tgcagagcatcgtggatcgctgcttggctaatgcaccagctgatgctttcaagagtgctgaaga</t>
  </si>
  <si>
    <t>tgcagagcatctccgaggcggcgagctgacgcgactgaggccgctgtgcaatgcaccgagtgga</t>
  </si>
  <si>
    <t>tgcagagcatctccgaggcggcgggctgacgcgactgaggccgctgtgcaatgcaccgagtgga</t>
  </si>
  <si>
    <t>tgcagagcatgcaacactgccttgctaggctatttggatgcagtcgttcaagacatgcacgcca</t>
  </si>
  <si>
    <t>tgcagagcatgcagcactgccttgctaggctatttggatgcagtcgttcaagacatgcacgcca</t>
  </si>
  <si>
    <t>tgcagagcatgcacactaaatagaggaatttgcacataatctgctcagtacaaattttattagc</t>
  </si>
  <si>
    <t>tgcagagcgtgcacactaaatagaggaatttgcacataatctgctcagtacaaattttattagc</t>
  </si>
  <si>
    <t>tgcagagcatgcgcttgcgctcgagaacgatgacccgtcgacatacatgttgctgtgcaacacg</t>
  </si>
  <si>
    <t>tgcagagcatgtgcttgcgctcgagaacgatgacccgtcgacatacatgttgctgtgcaacacg</t>
  </si>
  <si>
    <t>tgcagagcatggagaaaaatgaatcaaatgatccataatatagcactacattaattgtttaaat</t>
  </si>
  <si>
    <t>tgcagagcatggagaaaaatgaatcaaattatccataatatagcactacattaattgtttaaat</t>
  </si>
  <si>
    <t>tgcagagcatggcaatccactctaccgactctggccactcgtgcctttcacgtcgcagcgacca</t>
  </si>
  <si>
    <t>tgcagagcatggcaatccactctaccgactctggtcactcgtgcctttcacgtcgcagcgacca</t>
  </si>
  <si>
    <t>tgcagagcatggccatggccgtcactgttgactgacacgccgacagtaacaacaagagcagcag</t>
  </si>
  <si>
    <t>tgcagagcatggccatggccgtcattgttgactgacacgccgacagtaacaacaagagcagcag</t>
  </si>
  <si>
    <t>tgcagagcatgtgtggtgtgttcccacattgacttggatgtttgctagaccttggtgcccacac</t>
  </si>
  <si>
    <t>tgcagagcatgtgtggtgtgttcccacattgacttggatgtttgttagaccttggtgcccacac</t>
  </si>
  <si>
    <t>tgcagagcattattccatattaaaaatcgcacgacgatcagcagggaccgatcgagaactaggt</t>
  </si>
  <si>
    <t>tgcagatcattattccatattaaaaatcgcacgacgatcagcagggaccgatcgagaactaggt</t>
  </si>
  <si>
    <t>tgcagagcattcaactatagatgtacctaggagcaccctgtaaaatgataaacttcggcttctt</t>
  </si>
  <si>
    <t>tgcagagcattcaactatagatgtacctaggagcaccctgtgaaatgataaacttcggcttctt</t>
  </si>
  <si>
    <t>tgcagagcattcgtcacgctcacacgacgtcgagcaccgtgtccgtttgcacccaacttcagcc</t>
  </si>
  <si>
    <t>tgcagagcattcgtcacgctcacacggcgtcgagcaccgtgtccgtttgcacccaacttcagcc</t>
  </si>
  <si>
    <t>tgcagagcattgctgccgccgccgtcgctgaacgcccacgtcctgcccacggagaggccgaaaa</t>
  </si>
  <si>
    <t>tgcagagcattgctgccgccgccgtcgctgaacgcccacgtcctggccacggagaggccgaaaa</t>
  </si>
  <si>
    <t>tgcagagcatttgcagaaggcaatttgtgaatatacgagtgatgagatcttaactgtgatgtga</t>
  </si>
  <si>
    <t>tgcagagcatttgcagaaggcaatttgtgaatattcgagtgatgagatcttaactgtgatgtga</t>
  </si>
  <si>
    <t>tgcagagccaaatcctactagagagttcatgttgggggaaccttgcttgaatgctctaaaacca</t>
  </si>
  <si>
    <t>tgcagagccaaatcctactagagagttcatgttgggggaaccttgcttggatgctctaaaacca</t>
  </si>
  <si>
    <t>tgcagagccaacgaacaataagccaaaggccaggcgtttgtccctttgcctgtgcgttcctagc</t>
  </si>
  <si>
    <t>tgcagagccaacgaacaataagccaaaggccaggcgtttgtccctttgcctgtgctttcctagc</t>
  </si>
  <si>
    <t>tgcagagccacacccacagcagcagcttattaggtttttctagcatctagtgatcgatctgcaa</t>
  </si>
  <si>
    <t>tgcagagccacacccacagcagcagcttattaggtttttctagcatctagtgatctatctgcaa</t>
  </si>
  <si>
    <t>tgcagagccacatttggctttgccgcagcggcggtggctggcaacacgacgagcggacgcgcga</t>
  </si>
  <si>
    <t>tgcagagccacatttggctttgccgcagcggcggtggctggcaacgcgacgagcggacgcgcga</t>
  </si>
  <si>
    <t>tgcagagccaccagcgttgcaatgccaccagctagtacagactgctagtactgtctttaccgcg</t>
  </si>
  <si>
    <t>tgcagagccaccagcgttgtaatgccaccagctagtacagactgctagtactgtctttaccgcg</t>
  </si>
  <si>
    <t>tgcagagccacccatcctcctcacctccccctgcatccaaatatccacgaggcagcacgcgctg</t>
  </si>
  <si>
    <t>tgcagatccacccatcctcctcacctccccctgcatccaaatatccacgaggcagcacgcgctg</t>
  </si>
  <si>
    <t>tgcagagccacccgcaccaccaccacccgcattgctacgacgcgatcggccacggcgccgaaaa</t>
  </si>
  <si>
    <t>tgcagagccacccgcaccaccaccacccgcattgctacgacgcgattggccacggcgccgaaaa</t>
  </si>
  <si>
    <t>tgcagagccacctctctccatgtcagaagataagctggctcataactggccatccgaaggagaa</t>
  </si>
  <si>
    <t>tgcagagccacctctttccatgtcagaagataagctggctcataactggccatccgaaggagaa</t>
  </si>
  <si>
    <t>tgcagagccaccttccccaaacctaaaacattctccttgttgagatgtcctgatcggtcgaaga</t>
  </si>
  <si>
    <t>tgcagagccaccttccccaaacctaaaacattctccttgttgagatgtcctggtcggtcgaaga</t>
  </si>
  <si>
    <t>tgcagagccacgcagggcaatacttttctcccactgaaaaggcaataatttggctagtagaaaa</t>
  </si>
  <si>
    <t>tgcagagccacgcagggtaatacttttctcccactgaaaaggcaataatttggctagtagaaaa</t>
  </si>
  <si>
    <t>tgcagagccacgcgtaccagtccatcgtcggagccgagcgtgcgtggcgagcggcggcggcagc</t>
  </si>
  <si>
    <t>tgcagagccacgcgtaccagtccatcgtcggagccgagcgtgcgtggcgagcggtggcggcagc</t>
  </si>
  <si>
    <t>tgcagagccacggcaaggaggacgaggagaggttcttggacttcctcagggcagctccttccaa</t>
  </si>
  <si>
    <t>tgcagagccacggcaaggaggaggaggagaggttcttggacttcctcagggcagctccttccaa</t>
  </si>
  <si>
    <t>tgcagagccacggtgaaggcagagcaagttagtttcgcatgacagtgataaacaaaaccgagtc</t>
  </si>
  <si>
    <t>tgcagagccacggttaaggcagagcaagttagtttcgcatgacagtgataaacaaaaccgagtc</t>
  </si>
  <si>
    <t>tgcagagccactaagttattagacaaaaacatataacaatcaatacacagatatggatctccac</t>
  </si>
  <si>
    <t>tgcagagccactaagttattagagaaaaacatataacaatcaatacacagatatggatctccac</t>
  </si>
  <si>
    <t>tgcagagccagacaccacgcaaggaccactcggcctccctgcctctgcctcacgtagctagcac</t>
  </si>
  <si>
    <t>tgcagagccagccaccacgcaaggaccactcggcctccctgcctctgcctcacgtagctagcac</t>
  </si>
  <si>
    <t>tgcagagccagagatggcgtcggcactgaggctgaggctgctgctgctgctcgcgatggcggcc</t>
  </si>
  <si>
    <t>tgcagagccagagatggcgtcggcactgaggctgaggctgctgctgctgctcgcggtggcggcc</t>
  </si>
  <si>
    <t>tgcagagccagagcagcctagaatgcaagctagtaataaacgctaaaaagtatggaagtattca</t>
  </si>
  <si>
    <t>tgcagagccagagcagcctagaatgcaagctagtaataaacgctaaaaagtatggcagtattca</t>
  </si>
  <si>
    <t>tgcagagccagagcctgcgtcgccttgccatgcgctgtccatgactccatgcctatcgctgaag</t>
  </si>
  <si>
    <t>tgcagagccagagcctgcgtcgccttgccatgcgctgtccatgattccatgcctatcgctgaag</t>
  </si>
  <si>
    <t>tgcagagccagagtgaatttctgttgtcctcatttctgaacgttaacgacatcacaattttggt</t>
  </si>
  <si>
    <t>tgcagagccagagtgaatttctgttgtcctcatttctgaacgttaacgacatcacagttttggt</t>
  </si>
  <si>
    <t>tgcagagccagatctccagcctccagaccaagtacaagtcggcgcgcatcatgtacgccgactt</t>
  </si>
  <si>
    <t>tgcagagccagatctccagcctccaggccaagtacaagtcggcgcgcatcatgtacgccgactt</t>
  </si>
  <si>
    <t>tgcagagccagccttgtgcgtcgccgccaggcccgcaaccgcaatccactaccaaggtcgagca</t>
  </si>
  <si>
    <t>tgcagagccagccttgtgcgtcgccgccaggcctgcaaccgcaatccactaccaaggtcgagca</t>
  </si>
  <si>
    <t>tgcagagccagctagcggagggcgggaacggcggcggcggcggcgctatcgtgtgcctccgaaa</t>
  </si>
  <si>
    <t>tgcagagccagctggcggagggcgggaacggcggcggcggcggcgctatcgtgtgcctccgaaa</t>
  </si>
  <si>
    <t>tgcagagccagctcaagaactgggtcaccgccatcacggccgccatcgcgctggcaatccacgt</t>
  </si>
  <si>
    <t>tgcagagccagctcaagaactgggtcaccgccatcacggccgccgtcgcgctggcaatccacgt</t>
  </si>
  <si>
    <t>tgcagagccaggccaaccgctggctcgagtgcctgcacagctgcgccgagctggagaggaagga</t>
  </si>
  <si>
    <t>tgcagagccaggccaaccgctggcttgagtgcctgcacagctgcgccgagctggagaggaagga</t>
  </si>
  <si>
    <t>tgcagagccatacatactgactgacacagtaccgagagcgcatcttcttccacgggcaaccact</t>
  </si>
  <si>
    <t>tgcagagccatatatactgactgacacagtaccgagagcgcatcttcttccacgggcaaccact</t>
  </si>
  <si>
    <t>tgcagagccatagcatagcaagccttgtgctgtgtcctcttctgctcgatcgctcggcagtcaa</t>
  </si>
  <si>
    <t>tgcagagccatagcatagcaagccttgtgctgtgtcctcttctgctcgatcgctcggcagtcag</t>
  </si>
  <si>
    <t>tgcagagccatatactagactagatccttatggcctctggccaatttcaaaccatttacatatg</t>
  </si>
  <si>
    <t>tgcagagccatatactagactagatccttatggtctctggccaatttcaaaccatttacatatg</t>
  </si>
  <si>
    <t>tgcagagccatcccaagaccatatcaatgccttctcacaaccagctaatggttcaggcagcaat</t>
  </si>
  <si>
    <t>tgcagagccatcccaagaccatatcagtgccttctcacaaccagctaatggttcaggcagcaat</t>
  </si>
  <si>
    <t>tgcagagccatcctcaagaacagtggaaaccttgtcatagaatcattagaaaacccctcgtcca</t>
  </si>
  <si>
    <t>tgcagagccatcctcaagaacagtggaaaccttgtcatataatcattagaaaacccctcgtcca</t>
  </si>
  <si>
    <t>tgcagagccatctcaggccagcaccagaacttagaattctcatgcacatttgagcatcatgttt</t>
  </si>
  <si>
    <t>tgcagagccatctcaggccagcaccagagcttagaattctcatgcacatttgagcatcatgttt</t>
  </si>
  <si>
    <t>tgcagagccatgcatgcatgggccccaataaatgatcagcgtgttcaattcatatatgttgctc</t>
  </si>
  <si>
    <t>tgcagagccatgcatgcatgggccccaataattgatcagcgtgttcaattcatatatgttgctc</t>
  </si>
  <si>
    <t>tgcagagccattcagttcatggattccgcagcaatcttgcagccattctttgcttggatgtatc</t>
  </si>
  <si>
    <t>tgcagagccattcagttcatggattccgcagcattcttgcagccattctttgcttggatgtatc</t>
  </si>
  <si>
    <t>tgcagagccattccatcaacactgacacagtgacaccagctgactgccaatccaatttggggtc</t>
  </si>
  <si>
    <t>tgcagagccattccatcaacactgacacagtgacgccagctgactgccaatccaatttggggtc</t>
  </si>
  <si>
    <t>tgcagagcccaagaaaatttggcccaaacgccctcctttcagtttcaccccgtcactctcgtct</t>
  </si>
  <si>
    <t>tgcagagcccaagaaaatttggcccaaacgccctcctttcagtttcaccccgtcactctggtct</t>
  </si>
  <si>
    <t>tgcagagcccaatcaaagcatactgagatatatcacactttacattgatataagaagtcaaatg</t>
  </si>
  <si>
    <t>tgcagagcccaatcaaagcatactgatatatatcacactttacattgatataagaagtcaaatg</t>
  </si>
  <si>
    <t>tgcagagcccactggcccctgtggttgctgaacttgcggtaactctcggcgtccacgatgctca</t>
  </si>
  <si>
    <t>tgcagagcccattggcccctgtggttgctgaacttgcggtaactctcggcgtccacgatgctca</t>
  </si>
  <si>
    <t>tgcagagcccatatccatgtagtggctctaacttctcacattagacaacaaccaaccaccatag</t>
  </si>
  <si>
    <t>tgcagagcccatgtccatgtagtggctctaacttctcacattagacaacaaccaaccaccatag</t>
  </si>
  <si>
    <t>tgcagagcccatccatgaggctcaccaagcccattgacacgccgctgccgctcgctggatatgc</t>
  </si>
  <si>
    <t>tgcagggcccatccatgaggctcaccaagcccattgacacgccgctgccgctcgctggatatgc</t>
  </si>
  <si>
    <t>tgcagagcccatgtaagtccgtaaattttccatcctgtagtcaaaccaaatcaaaagaataaag</t>
  </si>
  <si>
    <t>tgcagagcccatgtaagtccgtaaattttccgtcctgtagtcaaaccaaatcaaaagaataaag</t>
  </si>
  <si>
    <t>tgcagagccccacgagcgccgtgctcacggtgaccgcgtcccagggcacgccacgcttgcacat</t>
  </si>
  <si>
    <t>tgcagagccccacgagcgccgtgctcacggtgaccgcgtcccagggcacgccgcgcttgcacat</t>
  </si>
  <si>
    <t>tgcagagccccgagatgcctgactccagggacggcaggagggcggcccttgctgaccactccga</t>
  </si>
  <si>
    <t>tgcagagccccgagatgcctgactccagggacggcaggagggcggcccttgctgacctctccga</t>
  </si>
  <si>
    <t>tgcagagccccgatagaacgtacggacgatgctttacattacttttaatgcaggcagcatgcag</t>
  </si>
  <si>
    <t>tgcagagccccgatagaacgtacggactatgctttacattacttttaatgcaggcagcatgcag</t>
  </si>
  <si>
    <t>tgcagagcccctcatgcaagctgtcctcaacaacctccaggttggaatcctctctctcgatagc</t>
  </si>
  <si>
    <t>tgcagagcccctcatgcaagctgtcctcaacaacctccaggttggcatcctctctctcgatagc</t>
  </si>
  <si>
    <t>tgcagagcccgaggcctgcctgggctgggtcctgggcgactgccgagtgattgttctggcctgc</t>
  </si>
  <si>
    <t>tgcagagcccgaggcctgcctgggctgggtcctgggcgactgccgagtggttgttctggcctgc</t>
  </si>
  <si>
    <t>tgcagagcccgagtgcagaccagaccgcggagcgctggcgagcaggttcctccgaaaaaaaaaa</t>
  </si>
  <si>
    <t>tgcagagcccgagtgcagaccaggccgcggagcgctggcgagcaggttcctccgaaaaaaaaaa</t>
  </si>
  <si>
    <t>tgcagagccctctgaatgtgactgctacttgtgcttctttcaccgagaagaggacacttcttgt</t>
  </si>
  <si>
    <t>tgcagagccctctgaatgtgactgctacttgtgcttctttcaccgagaagaggccacttcttgt</t>
  </si>
  <si>
    <t>tgcagagccctgaacggcggcatctcctcgtcctggatcccatggttgatcgcaggcagtacat</t>
  </si>
  <si>
    <t>tgcagagccctgaacggcggcatctcctcgtcctggatcccatggttggtcgcaggcagtacat</t>
  </si>
  <si>
    <t>tgcagagccctgctggccttgagaatgggaacggacctgttcccatgaaagtcgcatcgggaac</t>
  </si>
  <si>
    <t>tgcagagccctgctggccttgagaatgggaacggacctgttcccatgaaagtcgcatcgggagc</t>
  </si>
  <si>
    <t>tgcagagccctggtcctcctccatgatgtcttgattcgggttgcacacaattagttggcccatc</t>
  </si>
  <si>
    <t>tgcagagccctggtcctcctccatgatgtcttgattcgggttgcacccaattagttggcccatc</t>
  </si>
  <si>
    <t>tgcagagccgaacctaaattcacaaaaccagaactgcattagatcacgtataagacagatttaa</t>
  </si>
  <si>
    <t>tgcagagctgaacctaaattcacaaaaccagaactgcattagatcacgtataagacagatttaa</t>
  </si>
  <si>
    <t>tgcagagccgacgttcgcagatgcaattcctcacagatacaagtcctcaatggttggcattgcc</t>
  </si>
  <si>
    <t>tgcagagctgacgttcgcagatgcaattcctcacagatacaagtcctcaatggttggcattgcc</t>
  </si>
  <si>
    <t>tgcagagccgagctcacatgaaaacgtgtttgtttgcctatacaagagtacggtgaccctagac</t>
  </si>
  <si>
    <t>tgcagagccgagctcatatgaaaacgtgtttgtttgcctatacaagagtacggtgaccctagac</t>
  </si>
  <si>
    <t>tgcagagccgagctcagttgagaactgttgagaatacgtggactaatcatacatgtttcattta</t>
  </si>
  <si>
    <t>tgcagagccgagctcagttgagaactgttgagaatatgtggactaatcatacatgtttcattta</t>
  </si>
  <si>
    <t>tgcagagccgaggcctgtgccttgtcccagtggcgaccacatacacggtggcggccgagacgcc</t>
  </si>
  <si>
    <t>tgcagagccgaggcctgtgccttgtcccagtggcgaccacatacacggtggcgtccgagacgcc</t>
  </si>
  <si>
    <t>tgcagagccgatccacctccagcatccttcaatcagttcaaagtcacggcgccatttcttctga</t>
  </si>
  <si>
    <t>tgcagagccgatccacctccagcatccttcaaacagttcaaagtcacggcgccatttcttctga</t>
  </si>
  <si>
    <t>tgcagagccgatgctgttctttttgtccattagcacggaatgtattgacatcttggacgcgatg</t>
  </si>
  <si>
    <t>tgcagagccgatgctgttctttttgtccattagcacggaatgtattgacatcttggacgtgatg</t>
  </si>
  <si>
    <t>tgcagagccgccgccgtcaccaaccgactccgccgcccgcagccgccgcagtccgcactacaag</t>
  </si>
  <si>
    <t>tgcagagccgccgctgtcaccaaccgactccgccgcccgcagccgccgcagtccgcactacaag</t>
  </si>
  <si>
    <t>tgcagagccgccgtctccgaccccgccgccctgagctactgccaccacctcgacgtcccgaaaa</t>
  </si>
  <si>
    <t>tgcagagccgccgtctccgaccccgccgccctaagctactgccaccacctcgacgtcccgaaaa</t>
  </si>
  <si>
    <t>tgcagagccgctgcgttagctgccgcccgttgcctaaatacggtcacgggattacgggtacaac</t>
  </si>
  <si>
    <t>tgcagagccgctgcgttagctgcctcccgttgcctaaatacggtcacgggattacgggtacaac</t>
  </si>
  <si>
    <t>tgcagagccgtattaccgtggggaccttgttggggttaaaccgcttccttcttggtttatccga</t>
  </si>
  <si>
    <t>tgcagagccgtattaccgtgggtaccttgttggggttaaaccgcttccttcttggtttatccga</t>
  </si>
  <si>
    <t>tgcagagccgttccaggaagcaacagggcggttgcgcgtcggagacctctgccgtgccgaaaaa</t>
  </si>
  <si>
    <t>tgcagagccgttccaggaagcaacagggcggttgcgcgtctgagacctctgccgtgccgaaaaa</t>
  </si>
  <si>
    <t>tgcagagcctaaaattgacagggaggcagtaactcatactgaaccagatcaacctgtattggag</t>
  </si>
  <si>
    <t>tgcagagcctaaaattgacagggaggcagtaactcgtactgaaccagatcaacctgtattggag</t>
  </si>
  <si>
    <t>tgcagagcctaagagttaattaaatctaggtgagtagatttcaccaaacaaatctaaccaaatg</t>
  </si>
  <si>
    <t>tgcagagcctaagagttaattaaatctaggtgagtagatttcaccgaacaaatctaaccaaatg</t>
  </si>
  <si>
    <t>tgcagagcctaataatcacaagctctgctctgttttggcagcaattcaatgtccaaaagcagag</t>
  </si>
  <si>
    <t>tgcagagcctaataatcacaagctctgctctgttttggcagcaattcaatgtccagaagcagag</t>
  </si>
  <si>
    <t>tgcagagcctagcagcccagtttggcctgtgaaagaacagagcgaggcccattacaagaatcac</t>
  </si>
  <si>
    <t>tgcagagcctagcagcccagtttggcgtgtgaaagaacagagcgaggcccattacaagaatcac</t>
  </si>
  <si>
    <t>tgcagagcctcatcaccagtccacacatccaaccagaaggatgtatctcggccatggccgatat</t>
  </si>
  <si>
    <t>tgcagagcctcattaccagtccacacatccaaccagaaggatgtatctcggccatggccgatat</t>
  </si>
  <si>
    <t>tgcagagcctccccaacctgaccagcctggtgctcaccaggaacttccacggcggcgaggagat</t>
  </si>
  <si>
    <t>tgcagagcctccccaacctgaccagcctggtgctcaccaggaacttcctcggcggcgaggagat</t>
  </si>
  <si>
    <t>tgcagagcctcgccgatgtcgtgagcctcccgcagcggcatgttcgacggcagcacgatgtcca</t>
  </si>
  <si>
    <t>tgcagggcctcgccgatgtcgtgagcctcccgcagcggcatgttcgacggcagcacgatgtcca</t>
  </si>
  <si>
    <t>tgcagagcctgaacctgactgcggaagaaggggacgtggcggctttcagcgacgatgaggaaga</t>
  </si>
  <si>
    <t>tgcagagcctgaacttgactgcggaagaaggggacgtggcggctttcagcgacgatgaggaaga</t>
  </si>
  <si>
    <t>tgcagagcctgaatggcatctcagagccaggctgtttacatgcaggagcgatttgtttggttcg</t>
  </si>
  <si>
    <t>tgcagagcctgaatggcatctcggagccaggctgtttacatgcaggagcgatttgtttggttcg</t>
  </si>
  <si>
    <t>tgcagagcctgcaacaggctgaatcgcggaagcttcctcctgcatccgtccatcacaccccagg</t>
  </si>
  <si>
    <t>tgcagagcctgcaacaggctgaatcgcggaagcttcctcctgcatccgtccatcacaccgcagg</t>
  </si>
  <si>
    <t>tgcagagcctgctgcaccagggcgtcacgtccgtcgagggccaggcgcggtgcaagcggtgcgg</t>
  </si>
  <si>
    <t>tgcagagcctgctgcgccagggcgtcacgtccgtcgagggccaggcgcggtgcaagcggtgcgg</t>
  </si>
  <si>
    <t>tgcagagcctggacggcgaggttctgttcctgggcggcagcggccccaggtcgttcgccgcgtc</t>
  </si>
  <si>
    <t>tgcagagcctggacggcgaggttctgttcctgggcggcagcggccccaggtcgttcgctgcgtc</t>
  </si>
  <si>
    <t>tgcagagcctggctgagttcgtgcacaagctcttgtttggatggcagcatgcgcgtgtcctgct</t>
  </si>
  <si>
    <t>tgcagagcctggctgagttcgtgcacaagttcttgtttggatggcagcatgcgcgtgtcctgct</t>
  </si>
  <si>
    <t>tgcagagcctgtccaccacctccattctccacttctgcctcccccaaccgtctctcccctcccc</t>
  </si>
  <si>
    <t>tgcagagcctgtccaccacctccattctccacttctgcctcccgcaaccgtctctcccctcccc</t>
  </si>
  <si>
    <t>tgcagagcctgtcgctggccaagatcacagtccaccaccgcggccaccgaaaaaaaaaaaaaaa</t>
  </si>
  <si>
    <t>tgcagagcctgtcgctggccaagatcacggtccaccaccgcggccaccgaaaaaaaaaaaaaaa</t>
  </si>
  <si>
    <t>tgcagagcctgtctcgttcgtctcgttgctcgccgctcgtgcgtgattctctgtggcaacgcac</t>
  </si>
  <si>
    <t>tgcagagcctgtctcgttcgtctcgttgctggccgctcgtgcgtgattctctgtggcaacgcac</t>
  </si>
  <si>
    <t>tgcagagcctgtgataagtgagaaaaaaatgacaaatgttgtttagcgctcaatcgcttttaac</t>
  </si>
  <si>
    <t>tgcagagcctgtgataagtgagaaaaaaatgacgaatgttgtttagcgctcaatcgcttttaac</t>
  </si>
  <si>
    <t>tgcagagcctttctcgccatccgcaaagagagcgtccagtggttcgatgttggacgcagtcagc</t>
  </si>
  <si>
    <t>tgcagagcctttctcgccatccgcgaagagagcgtccagtggttcgatgttggacgcagtcagc</t>
  </si>
  <si>
    <t>tgcagagcgaaaagagcagcagcacccaggcggggaggaagaagacggggttggctcctctccc</t>
  </si>
  <si>
    <t>tgcagagcgaaaagagcagcagcacccaggcgaggaggaagaagacggggttggctcctctccc</t>
  </si>
  <si>
    <t>tgcagagcgaacaggatctgggtgcgtccgcatccaccgccgcggaccatggcacatggggcgg</t>
  </si>
  <si>
    <t>tgcagagcgaacaggatctgggtgcgtccgcatccactgccgcggaccatggcacatggggcgg</t>
  </si>
  <si>
    <t>tgcagagcgaagagcagcagcgcccaggcgaggaggagaaagacgcggttggctcctctcccca</t>
  </si>
  <si>
    <t>tgcagagcgaagagcagcagcgcccaggcgaggaggaggaagacgcggttggctcctctcccca</t>
  </si>
  <si>
    <t>tgcagagcgacctcctccgcgacagaggatctggtgtagctgagcgtggcatccagcaccgact</t>
  </si>
  <si>
    <t>tgcagagcgacctcctccgcgacagcggatctggtgtagctgagcgtggcatccagcaccgact</t>
  </si>
  <si>
    <t>tgcagagcgacgccagcgacgatggcaaccacgacaatggcggcgaggaccgaaaaaaaaaaaa</t>
  </si>
  <si>
    <t>tgcagagtgacgccagcgacgatggcaaccacgacaatggcggcgaggaccgaaaaaaaaaaaa</t>
  </si>
  <si>
    <t>tgcagagcgacgccagcgacgatggcgacgacgacaatggcggcgaggaccgaaaaaaaaaaaa</t>
  </si>
  <si>
    <t>tgcagagcgacgccagcgacgatggcgacgacgacgatggcggcgaggaccgaaaaaaaaaaaa</t>
  </si>
  <si>
    <t>tgcagagcgacgccgccgccttctacggcagcctcgtctccaactactcggccgccatcagggg</t>
  </si>
  <si>
    <t>tgcagagcgactccgccgccttctacggcagcctcgtctccaactactcggccgccatcagggg</t>
  </si>
  <si>
    <t>tgcagagcgacgtgtacgccttcggcgtggtgctactggagctgctgacggggcggcgagccat</t>
  </si>
  <si>
    <t>tgcagagcgacgtgtacgccttcggcgtggtgctgctggagctgctgacggggcggcgagccat</t>
  </si>
  <si>
    <t>tgcagagcgagagaagcttctctaagaagccgtcggtccgaacccgtggtatccgagcggaggc</t>
  </si>
  <si>
    <t>tgcagagcgagagaagcttctctaagaagccgtcggttcgaacccgtggtatccgagcggaggc</t>
  </si>
  <si>
    <t>tgcagagcgagaggaatgtttggcgatttgggccgtcacacggtacctactcacacggaggccc</t>
  </si>
  <si>
    <t>tgcagagcgagaggaatgtttggcgatttgggccgtcacacggtacttactcacacggaggccc</t>
  </si>
  <si>
    <t>tgcagagcgagcactcatattgtctgtcgcgacgcagcaatcaggatgcccaaccctccttttg</t>
  </si>
  <si>
    <t>tgcagagcgagcattcatattgtctgtcgcgacgcagcaatcaggatgcccaaccctccttttg</t>
  </si>
  <si>
    <t>tgcagagcgagcaggagccagagccagacttctagtagtattgctgcaccatgcagtagttatc</t>
  </si>
  <si>
    <t>tgcagagcgagcaggagccagagccagacttccagtagtattgctgcaccatgcagtagttatc</t>
  </si>
  <si>
    <t>tgcagagcgagctcgccgatgacgtacgggctctgagctgagagtactggcagtagtatctagc</t>
  </si>
  <si>
    <t>tgcagagcgagctcgccgatgacgtacgggctctgtgctgagagtactggcagtagtatctagc</t>
  </si>
  <si>
    <t>tgcagagcgagctcggcgagaacaatgtcctgatgacggcgaagcggcggcacagcaaggggga</t>
  </si>
  <si>
    <t>tgcagagcgagctcggcgagaacaatgtcctgatgacggcgaggcggcggcacagcaaggggga</t>
  </si>
  <si>
    <t>tgcagagcgagggacggcttgccctcctcgagcagaccgcgggcgcgggacagcatgctccacc</t>
  </si>
  <si>
    <t>tgcagagcgagggacggcttgccctcctcgagcagcccgcgggcgcgggacagcatgctccacc</t>
  </si>
  <si>
    <t>tgcagagcgagggcttgagccgctcgaaccacccgatctgcacgatgaaggagctgttgaacgg</t>
  </si>
  <si>
    <t>tgcagagcgagggcttgagccgctcgaaccacccgatctgcacgctgaaggagctgttgaacgg</t>
  </si>
  <si>
    <t>tgcagagcgataaaaaagatgccagcttttacggatgtgaagcaaaagaatatgctcagggcat</t>
  </si>
  <si>
    <t>tgcagagcgataaaaaagatgccatcttttacggatgtgaagcaaaagaatatgctcagggcat</t>
  </si>
  <si>
    <t>tgcagagcgatacagtatggatcaaagttcctgagtaatggagaaccagggcctgcacagaatg</t>
  </si>
  <si>
    <t>tgcagagcgatacagtatggatcaaagttcctgagtaatggaggaccagggcctgcacagaatg</t>
  </si>
  <si>
    <t>tgcagagcgatctcaactggttcaagttcattgagaattccgcacaggttacgttgagcatgct</t>
  </si>
  <si>
    <t>tgcagagcgatctcaactggttccagttcattgagaattccgcacaggttacgttgagcatgct</t>
  </si>
  <si>
    <t>tgcagagcgatgtgttcgtgtacacgtacgacggcaacatggcaagggccgtgcaagggcacag</t>
  </si>
  <si>
    <t>tgcagagcgatgtgttcttgtacacgtacgacggcaacatggcaagggccgtgcaagggcacag</t>
  </si>
  <si>
    <t>tgcagagcgattcggagctcctatttaaactgtgtagtaggcgtgtagctgtagctcgatggag</t>
  </si>
  <si>
    <t>tgcagagcgattcggagctcctatttaagctgtgtagtaggcgtgtagctgtagctcgatggag</t>
  </si>
  <si>
    <t>tgcagagcgcacacaccattgaggggaagtgtgttgtccactctttcaagaactacaccaagct</t>
  </si>
  <si>
    <t>tgcagagcgcgcacaccattgaggggaagtgtgttgtccactctttcaagaactacaccaagct</t>
  </si>
  <si>
    <t>tgcagagcgcacggcgtttcggcgtgccgagaagcagtacaagctttacaagccactcaacctc</t>
  </si>
  <si>
    <t>tgcagagcgcacggcgtttcggtgtgccgagaagcagtacaagctttacaagccactcaacctc</t>
  </si>
  <si>
    <t>tgcagagcgcagcgtcagcgttagcttatccccttcgccacgacgctccctatccacagcaccc</t>
  </si>
  <si>
    <t>tgcagagcgcagcgtcagcgttagcttatccccttcgccacgacgctccctatccacagcgccc</t>
  </si>
  <si>
    <t>tgcagagcgcaggcagcagccacactgcccatcgtccgcgcacatccgcatacacacagcacag</t>
  </si>
  <si>
    <t>tgcagagcgcaggcagcagccacactgcccatcgtccgcgcacatccgcatacgcacagcacag</t>
  </si>
  <si>
    <t>tgcagagcgcagtgtctgtggcagagcagagcggcagagattgatggcgttgcaaccgagaagg</t>
  </si>
  <si>
    <t>tgcagtgcgcagtgtctgtggcagagcagagcggcagagattgatggcgttgcaaccgagaagg</t>
  </si>
  <si>
    <t>tgcagagcgcatcgccgagcccccgcccacccgacaacctcgcctcgaattgtcctcccgctgt</t>
  </si>
  <si>
    <t>tgcagagcgcatcgccgagcccccgcccacccgacaacctcgcctcgaattgtcctcccgttgt</t>
  </si>
  <si>
    <t>tgcagagcgccacatgcgagagaggagatgagtacatgttcgtgacacatcgatggaatcaatc</t>
  </si>
  <si>
    <t>tgcagagcgccacatgcgagagaggagatgagtacatgttcgtgacacatggatggaatcaatc</t>
  </si>
  <si>
    <t>tgcagagcgccatcgaggccgccatcgcgcactgcaagaattccatctccgtgcccaagcagac</t>
  </si>
  <si>
    <t>tgcagagcgccatcgaggccgccatcgcgcactgcaagaattccatctccgtgcctaagcagac</t>
  </si>
  <si>
    <t>tgcagagcgcccaatcaaacctttcgcagccaaattccccaccgctcctccgatcaagccgcgc</t>
  </si>
  <si>
    <t>tgcagagcgcccaatcgaacctttcgcagccaaattccccaccgctcctccgatcaagccgcgc</t>
  </si>
  <si>
    <t>tgcagagcgccgagcggagccgagccgagcggagcaataattaactagccttgccacagaccaa</t>
  </si>
  <si>
    <t>tgcagagcgccgagcggagccgagccgagcggagcaataattaactagccttgccactgaccaa</t>
  </si>
  <si>
    <t>tgcagagcgcgacagttttataggttacagcagtacacttccgattcttgaagaacaaggggaa</t>
  </si>
  <si>
    <t>tgcagagcgcgacagttttataggttacagcggtacacttccgattcttgaagaacaaggggaa</t>
  </si>
  <si>
    <t>tgcagagcgcgataaacgaggcgtcagttagacagacatggcacggggttgaggcagcacgaga</t>
  </si>
  <si>
    <t>tgcagagcgcgataaacgaggcgtcagttagacagacatggcacggggttgaggcagcacgcga</t>
  </si>
  <si>
    <t>tgcagagcgcgcgccaattccttgtccacgtgcttgtgtatcgtttgttcgatttttacctgaa</t>
  </si>
  <si>
    <t>tgcagagtgcgcgccaattccttgtccacgtgcttgtgtatcgtttgttcgatttttacctgaa</t>
  </si>
  <si>
    <t>tgcagagcgcgtggaaaggagggaggacttggaggcgctcaagacccacctgccgtcgaaccag</t>
  </si>
  <si>
    <t>tgcagagcgcgtggaaaggcgggaggacttggaggcgctcaagacccacctgccgtcgaaccag</t>
  </si>
  <si>
    <t>tgcagagcgctcgcttgccacgatagcgcccccatccccttgggtatccccgaccccgtgtgct</t>
  </si>
  <si>
    <t>tgcagagcgctcggttgccacgatagcgcccccatccccttgggtatccccgaccccgtgtgct</t>
  </si>
  <si>
    <t>tgcagagcgctcggcatcgcgggaccgacgagaatctcggccatcccgtcggcgtcgacctcct</t>
  </si>
  <si>
    <t>tgcagagcgctcggcatcgcgggaccgacgagaatctcggccatcccttcggcgtcgacctcct</t>
  </si>
  <si>
    <t>tgcagagcgctctggccatggcggtggcggctggcacggcgttggtcaagcacggccgacggat</t>
  </si>
  <si>
    <t>tgcagagcgctctggccatggcggtggcggctggcacggcgttggtcaagcgcggccgacggat</t>
  </si>
  <si>
    <t>tgcagagcgcttgaccctggatgaatcactgaaagcgtaagtttctttctggtcattgcaatgc</t>
  </si>
  <si>
    <t>tgcagagcgcttgaccctggatgaatcactgaaagcgtaagtttgtttctggtcattgcaatgc</t>
  </si>
  <si>
    <t>tgcagagcggaattctcaagaagaaaaataaaatggatgaaactataatcgcgatctacgcaga</t>
  </si>
  <si>
    <t>tgcagagcggaattctcaagaagaaaaataaaatggatgcaactataatcgcgatctacgcaga</t>
  </si>
  <si>
    <t>tgcagagcggaccgactgatatgacaggcagatgcggacggagagcctcgatggtcgggcgctc</t>
  </si>
  <si>
    <t>tgcagagcggaccgactggtatgacaggcagatgcggacggagagcctcgatggtcgggcgctc</t>
  </si>
  <si>
    <t>tgcagagcggcaggcaggcagcacgcacgtacgcgtaggtacgcacgcccgacgcgacgcgaag</t>
  </si>
  <si>
    <t>tgcagagcggcaggcaggcagcacgcacgtacgcgtaggtacgcacgcccgacgcgacgcgacg</t>
  </si>
  <si>
    <t>tgcagagcggcattccatcgaacggttcatgctccccgagagcgttcaccgctatccatggggt</t>
  </si>
  <si>
    <t>tgcagagcggcattccatcgaacggttcatgccccccgagagcgttcaccgctatccatggggt</t>
  </si>
  <si>
    <t>tgcagagcggcattccatcgaacggttcatgggaatgtgaggggtgccacacccgtgttccccg</t>
  </si>
  <si>
    <t>tgcagagcggcattccatcgaacggttcatgggaatgtgaggggtgctacacccgtgttccccg</t>
  </si>
  <si>
    <t>tgcagagcggccacgtgtccgtgtaggcgcaaagctccaagcgggagcagctaatacctccaag</t>
  </si>
  <si>
    <t>tgcagagcggccgcgtgtccgtgtaggcgcaaagctccaagcgggagcagctaatacctccaag</t>
  </si>
  <si>
    <t>tgcagagcggctgccgaaatggaaaccaggagctggcactgggagaccaccagctggacactgg</t>
  </si>
  <si>
    <t>tgcagagcggctgccgaaatggaaaccaggagctggcactgtgagaccaccagctggacactgg</t>
  </si>
  <si>
    <t>tgcagagcgggcacgtcacgtgcatctgtagccgacgtggaacacgtgccagcactcgggcagg</t>
  </si>
  <si>
    <t>tgcagagtgggcacgtcacgtgcatctgtagccgacgtggaacacgtgccagcactcgggcagg</t>
  </si>
  <si>
    <t>tgcagagcgggcagctggcggcggactggagccaggcgtcgatgcagtcgatgtggaagacgtg</t>
  </si>
  <si>
    <t>tgcagagcgggcagctggcggcggactggagccaggcgtcgatgcagtcgatgtggaaggcgtg</t>
  </si>
  <si>
    <t>tgcagagcgggcaggtgcacctgacgcgcagccacttggcgacgcaggccttgtggaacaagtg</t>
  </si>
  <si>
    <t>tgcagagcgggcaggtgcacttgacgcgcagccacttggcgacgcaggccttgtggaacaagtg</t>
  </si>
  <si>
    <t>tgcagagcgggcgagcgagttccagcgaccctcgccgtgggcggcgatgtagctgacgaggagg</t>
  </si>
  <si>
    <t>tgcagagcgggcgagcgagttccagcgaccctcgccgtgggcggcgatgtagttgacgaggagg</t>
  </si>
  <si>
    <t>tgcagagcgggcgagcgattccagcgaccctcgccgtgggcggcgatatagttgacgaggagga</t>
  </si>
  <si>
    <t>tgcagagcgggcgagcgattccagcgaccctcgccgtgggcggcgatgtagttgacgaggagga</t>
  </si>
  <si>
    <t>tgcagagcgggtgcatgtgggctgcactgcgggtgcaaaggccgctgcacagcgggtgctgtcc</t>
  </si>
  <si>
    <t>tgcagagcgggtgcatgtgggctgcactgcgggtgcaaaggccgctgcacagctggtgctgtcc</t>
  </si>
  <si>
    <t>tgcagagcgggttgtgcatctgcatcatttgcgctaaaattctcagacttcacagctactgctc</t>
  </si>
  <si>
    <t>tgcagagcgggttgtgcatctgcatcatttgcactaaaattctcagacttcacagctactgctc</t>
  </si>
  <si>
    <t>tgcagagcggtgaggagagcaaccgccgccaagctaacgaccgaggccccgccgagcagcactt</t>
  </si>
  <si>
    <t>tgcagagcggtgaggagagcaaccgccgccaagctaacgagcgaggccccgccgagcagcactt</t>
  </si>
  <si>
    <t>tgcagagcgtacgtcgtgaaatggaaaactggcaaaccaaaaggtaccagccccaacgaccagt</t>
  </si>
  <si>
    <t>tgcagggcgtacgtcgtgaaatggaaaactggcaaaccaaaaggtaccagccccaacgaccagt</t>
  </si>
  <si>
    <t>tgcagagcgtattcagatttgaggagctggagcaacttgggggcgaggctggcgatcgccccca</t>
  </si>
  <si>
    <t>tgcagatcgtattcagatttgaggagctggagcaacttgggggcgaggctggcgatcgccccca</t>
  </si>
  <si>
    <t>tgcagagcgtcatcagggccaaacaacccagaaaaacgccattgtcgtgttcgtgcacgtgcag</t>
  </si>
  <si>
    <t>tgcagagcgtcatcagggccaaacaactcagaaaaacgccattgtcgtgttcgtgcacgtgcag</t>
  </si>
  <si>
    <t>tgcagagcgtgagttgataagagtaacagcttgtttggccctctccttctataaatagagaggt</t>
  </si>
  <si>
    <t>tgcagagcgtgagttgataagagtaacagcttgtttggccctctccttctttaaatagagaggt</t>
  </si>
  <si>
    <t>tgcagagcgtgctttcaggcgttgttcggggctgtggccgccaaaaggctggcgcatacatcaa</t>
  </si>
  <si>
    <t>tgcagagcgtgctttcaggcgttgttcggggctgtggccgccaaaatgctggcgcatacatcaa</t>
  </si>
  <si>
    <t>tgcagagcgtgctttcaggtaaacttttcattggtttttactctgaacattgtgaacaatgtcc</t>
  </si>
  <si>
    <t>tgcagagcgtgctttcaggtgaacttttcattggtttttactctgaacattgtgaacaatgtcc</t>
  </si>
  <si>
    <t>tgcagagcgtggagctactgcggcgcctggagcaggacgggtgggtggaggaccagatgctgtc</t>
  </si>
  <si>
    <t>tgcagagcgtggagctgctgcggcgcctggagcaggacgggtgggtggaggaccagatgctgtc</t>
  </si>
  <si>
    <t>tgcagagcgtggatgtagctgatcgcatgcctttccaaattgtcaaattcgacaagccaatcgt</t>
  </si>
  <si>
    <t>tgcagagcgtggatgtagctgatcgcgtgcctttccaaattgtcaaattcgacaagccaatcgt</t>
  </si>
  <si>
    <t>tgcagagcgtgtaggtaacaggtaaaaattacatggtacactgccaaggaacaaaaggtcaact</t>
  </si>
  <si>
    <t>tgcagagcgtgtaggtaacaggtaaaaattacatggtacactgccaaggaacaaaaggttaact</t>
  </si>
  <si>
    <t>tgcagagcgttaggtttcttattctcagcaggaatgacttgagcgggccgatggcccagggctt</t>
  </si>
  <si>
    <t>tgcagagcgttgggtttcttattctcagcaggaatgacttgagcgggccgatggcccagggctt</t>
  </si>
  <si>
    <t>tgcagagcgttcaaattgaccataactcacaagctcttcagacggtgtgtccatcctccaaaga</t>
  </si>
  <si>
    <t>tgcagagcgttcaaattgaccataactcacaagctcttcagacggtgtgtctatcctccaaaga</t>
  </si>
  <si>
    <t>tgcagagcgttcgatcttacacgacgcacgcacctgaaatgttgcattgtatgccgcctatgtg</t>
  </si>
  <si>
    <t>tgcagagcgttcgatcttacacgacgcacgcacctgaaatgttgcattgtttgccgcctatgtg</t>
  </si>
  <si>
    <t>tgcagagcgttctacgtctcagcgcgcggccagccaagctttcggcgacgaccgccgtggagcg</t>
  </si>
  <si>
    <t>tgcagagcgttctacgtctcagcgcgcggccagccaagttttcggcgacgaccgccgtggagcg</t>
  </si>
  <si>
    <t>tgcagagcgttgacatgggcctcagctaccgatgccttcctctcatgctcttccgtctcagatt</t>
  </si>
  <si>
    <t>tgcagagcgttgacatgggcctctgctaccgatgccttcctctcatgctcttccgtctcagatt</t>
  </si>
  <si>
    <t>tgcagagcgttgcaggaaaggaaccatcatccatttctattgccattcgtatcgcgtagtacag</t>
  </si>
  <si>
    <t>tgcagagcgttgcaggaaaggaatcatcatccatttctattgccattcgtatcgcgtagtacag</t>
  </si>
  <si>
    <t>tgcagagctacaaaaacgggcagcacaggaagcggcccgttgacttcgcgacccccgccctgag</t>
  </si>
  <si>
    <t>tgcagagctacaaaaatgggcagcacaggaagcggcccgttgacttcgcgacccccgccctgag</t>
  </si>
  <si>
    <t>tgcagagctaccaaattctaaagtttgcagaaacaaacacaacgcaggttttgcacgagttgac</t>
  </si>
  <si>
    <t>tgcagagctaccaaattctaaagtttgcagaaacaaacacgacgcaggttttgcacgagttgac</t>
  </si>
  <si>
    <t>tgcagagctaggggtacttaccaaatggaaagcctaaagtgctgatgagggctttgttgcagat</t>
  </si>
  <si>
    <t>tgcagagctaggggtacttaccaaatggaaagcctagagtgctgatgagggctttgttgcagat</t>
  </si>
  <si>
    <t>tgcagagctagtatagggctatcggcaatatccaacaaggcccgaggtagggtagtatagagag</t>
  </si>
  <si>
    <t>tgcagagctagtatagggctatcggcgatatccaacaaggcccgaggtagggtagtatagagag</t>
  </si>
  <si>
    <t>tgcagagctagtgtagacgttcactgttgcctctgacggcacaccttggcacagggcgtcccat</t>
  </si>
  <si>
    <t>tgcagagctagtgtagacgttcactgttgcctctgacggcacaccttggcgcagggcgtcccat</t>
  </si>
  <si>
    <t>tgcagagctagtttacctgcaaacgtttgctatgtggacttcgatttgcgtttcgaccagccat</t>
  </si>
  <si>
    <t>tgcagagctagtttacctgcaaacgtttgctatgtggacttcgatttgcttttcgaccagccat</t>
  </si>
  <si>
    <t>tgcagagctatcagatcattgcaggagcaatctgtttctgtcagcaatgccattatcacagtgt</t>
  </si>
  <si>
    <t>tgcagggctatcagatcattgcaggagcaatctgtttctgtcagcaatgccattatcacagtgt</t>
  </si>
  <si>
    <t>tgcagagctatgtatacgtgacacgtaccgtacgtaaccttgagcagctagcaagacggctata</t>
  </si>
  <si>
    <t>tgcagggctatgtatacgtgacacgtaccgtacgtaaccttgagcagctagcaagacggctata</t>
  </si>
  <si>
    <t>tgcagagctatttggttggtttttggactccaaattttgcagttgcaaatggacgagcgatgaa</t>
  </si>
  <si>
    <t>tgcagagctatttggttggtttttggactccaaattttgcagttgtaaatggacgagcgatgaa</t>
  </si>
  <si>
    <t>tgcagagctcaagaatccagctgcatacctttgcatcggatgggtttggggccatggttctcca</t>
  </si>
  <si>
    <t>tgcagagctcaagaatccagctgcgtacctttgcatcggatgggtttggggccatggttctcca</t>
  </si>
  <si>
    <t>tgcagagctcaagtccccagtctgtgctagcctgttgagcatactgttacaggaccgcatacta</t>
  </si>
  <si>
    <t>tgcagagctcaagtccccagtctgtgctagcctgttgagcatactgttacaggaccgcatgcta</t>
  </si>
  <si>
    <t>tgcagagctcaattcattgcgtcttggagccaccctgtccagcccaagctaagctaagaaaatt</t>
  </si>
  <si>
    <t>tgcagagctcaattcattgcgtcttggagccactctgtccagcccaagctaagctaagaaaatt</t>
  </si>
  <si>
    <t>tgcagagctcatcttctttaacgccaaatggatcatcaaagcaggcatccaaatcttcttccat</t>
  </si>
  <si>
    <t>tgcagagctcatcttctttaacgccagatggatcatcaaagcaggcatccaaatcttcttccat</t>
  </si>
  <si>
    <t>tgcagagctccaagcccgcgcgcgcgagtactcctacacacgcagacacgcggatccgagacat</t>
  </si>
  <si>
    <t>tgcagagctccaagcccgcgcgcgcgagtactcctgcacacgcagacacgcggatccgagacat</t>
  </si>
  <si>
    <t>tgcagagctcccatcatcctcttccttcctctgctagctagctagctacactgcacggcggcac</t>
  </si>
  <si>
    <t>tgcagagctcccatcatcctcttccttcctctgctagctagctagctgcactgcacggcggcac</t>
  </si>
  <si>
    <t>tgcagagctccccgttcgggttctgcaagcagccaccatggaccgtcgtatcggtaccacgaga</t>
  </si>
  <si>
    <t>tgcagagctcctcgttcgggttctgcaagcagccaccatggaccgtcgtatcggtaccacgaga</t>
  </si>
  <si>
    <t>tgcagagctccgagtatccatcaaagctcgtcatggcagcaacaccaaagggatcatcaaaaga</t>
  </si>
  <si>
    <t>tgcagagctccgagtatccatcaaagctcgtcatggcagcaccaccaaagggatcatcaaaaga</t>
  </si>
  <si>
    <t>tgcagagctcgacaccgtgactcgttaggggcacggacatcgtggatactagtcaatcggcagg</t>
  </si>
  <si>
    <t>tgcagagctcgacaccgtgactcgttaggggcacgggcatcgtggatactagtcaatcggcagg</t>
  </si>
  <si>
    <t>tgcagagctcgacaccgtgactcgttaggggcacgggcatcgtaaataccagtcaatcgacagg</t>
  </si>
  <si>
    <t>tgcagagctcgacaccgtgactcgttaggggcacgggcatcgtaaatactagtcaatcgacagg</t>
  </si>
  <si>
    <t>tgcagagctcgatccagctattcttatccctctgtaagttggttcggtaactgtgtgctgcgga</t>
  </si>
  <si>
    <t>tgcagagctcgatccagctattcttatctctctgtaagttggttcggtaactgtgtgctgcgga</t>
  </si>
  <si>
    <t>tgcagagctcgcagcgcccttctagcgccgccaagctcgcccatccgcgtgaacgccgcccagc</t>
  </si>
  <si>
    <t>tgcagagctcgccgcgcccttctagcgccgccaagctcgcccatccgcgtgaacgccgcccagc</t>
  </si>
  <si>
    <t>tgcagagctctcagcttcagtagcaaacttgatgtcttccaaagggtgatgcggcatgaagaga</t>
  </si>
  <si>
    <t>tgcagagctctcagcttcagtagcaaacttgatgtcttccaaggggtgatgcggcatgaagaga</t>
  </si>
  <si>
    <t>tgcagagctctcggcatgggagcagcagagcgagttcgaccgctaggtggagaagaagtggtgc</t>
  </si>
  <si>
    <t>tgcagagctctgggcatgggagcagcagagcgagttcgaccgctaggtggagaagaagtggtgc</t>
  </si>
  <si>
    <t>tgcagagctctctctctctccgagacgtgcggactgcggaccgtgcatgcatggcgatgccgta</t>
  </si>
  <si>
    <t>tgcagagctctctctctctctgagacgtgcggactgcggaccgtgcatgcatggcgatgccgta</t>
  </si>
  <si>
    <t>tgcagagctctgagcttctgaagtgacggttgccaacagcagcgacactcgctctgctgcactg</t>
  </si>
  <si>
    <t>tgcagagctctgagcttctgaagtgacggttgccagcagcagcgacactcgctctgctgcactg</t>
  </si>
  <si>
    <t>tgcagagctgaaaaggaaccgtgcagccgcaaggacggctgaacaggcagagcacatcaggaga</t>
  </si>
  <si>
    <t>tgcagagctgaaaaggaaccgtgcagctgcaaggacggctgaacaggcagagcacatcaggaga</t>
  </si>
  <si>
    <t>tgcagagctgaactagcagacagggagaatcattctcatgtgtgaccgtgttctcacgcgctgc</t>
  </si>
  <si>
    <t>tgcagagctgaattagcagacagggagaatcattctcatgtgtgaccgtgttctcacgcgctgc</t>
  </si>
  <si>
    <t>tgcagagctgaccctgcatctgagtatttgcttgcattgtgtgcgatcgatcgagagaaacaac</t>
  </si>
  <si>
    <t>tgcagagctgcccctgcatctgagtatttgcttgcattgtgtgcgatcgatcgagagaaacaac</t>
  </si>
  <si>
    <t>tgcagagctgaggaatcagtggccatctggtcgcctcgctttcttcacactgcatcaatttgaa</t>
  </si>
  <si>
    <t>tgcagagctgaggaatcagtggccatctggtcgcctcgctttcttcacactgcatcaatttgga</t>
  </si>
  <si>
    <t>tgcagagctgatgctgctcgggttcatctcgctgctgctcgtcgtcttccaggacgtgatccag</t>
  </si>
  <si>
    <t>tgcagagctgatgctgctcgggttcgtctcgctgctgctcgtcgtcttccaggacgtgatccag</t>
  </si>
  <si>
    <t>tgcagagctgccctaggaagacagaaaaacagggggttaagggggctcgagcttacactgccat</t>
  </si>
  <si>
    <t>tgcagagcttccctaggaagacagaaaaacagggggttaagggggctcgagcttacactgccat</t>
  </si>
  <si>
    <t>tgcagagctgcgacatagtactagcaacgaggcccctccatcccctccgcagaggtacgttcct</t>
  </si>
  <si>
    <t>tgcagagctgcgacatagtgctagcaacgaggcccctccatcccctccgcagaggtacgttcct</t>
  </si>
  <si>
    <t>tgcagagctgcgacttcacgagggatgggagtgtcttttagggcaggttcgtcgtctgcaattc</t>
  </si>
  <si>
    <t>tgcagagctgcgacttcacgagggatgggagtttcttttagggcaggttcgtcgtctgcaattc</t>
  </si>
  <si>
    <t>tgcagagctgctcagaaaccatggaaactgaatagacgatggttaactaaagaaagcacacaca</t>
  </si>
  <si>
    <t>tgcagagctgctcagaaaccatggaaactgaatagacgatggttaactaaagaaagcatacaca</t>
  </si>
  <si>
    <t>tgcagagctgctgccgcgtgaacactgaacagggggggaatcctgctgctgccagctttgcgcg</t>
  </si>
  <si>
    <t>tgcagagctgttgccgcgtgaacactgaacagggggggaatcctgctgctgccagctttgcgcg</t>
  </si>
  <si>
    <t>tgcagagctgctggacatcagtcgtcggcgtcgaagcgaaccgtatcgttcctcatgtattatt</t>
  </si>
  <si>
    <t>tgcagagctgctggacatcagtcgtcggcgtcgaagcgaaccgtatcgttcctcatgtattctt</t>
  </si>
  <si>
    <t>tgcagagctgcttcttcgatcggaatctgctgtgtctgatgacagacctcctactatttgtcta</t>
  </si>
  <si>
    <t>tgcagagctgcttcttcgatcggaatctgctgtgtctgatgacagacctcctactgtttgtcta</t>
  </si>
  <si>
    <t>tgcagagctggaatcatgtacgtgtccagtgattcttccgacgagccacttttgaagtccaaca</t>
  </si>
  <si>
    <t>tgcagagctggaatcatgtacgtgtccagtgattcttccgacgagccgcttttgaagtccaaca</t>
  </si>
  <si>
    <t>tgcagagctggacaagctatcatcgaggcttgataacgtcgacaagatgatatcatctgccatg</t>
  </si>
  <si>
    <t>tgcagagctggacaagctatcatcgaggcttgataacgttgacaagatgatatcatctgccatg</t>
  </si>
  <si>
    <t>tgcagagctggattccacagttcaggttccacagccaacctctctagtgtatttttacaactct</t>
  </si>
  <si>
    <t>tgcagagctggattccacagttcagtttccacagccaacctctctagtgtatttttacaactct</t>
  </si>
  <si>
    <t>tgcagagctggggcagctagatgtggtcattgtgtatgcatttgactgctccgactggacttca</t>
  </si>
  <si>
    <t>tgcagagctggggcagctagatgtggtcattgtgtatgcatttgactgctccgactgggcttca</t>
  </si>
  <si>
    <t>tgcagagctggggcttgttttagccgctggccacgtccatgagttcagactaaactccagtttt</t>
  </si>
  <si>
    <t>tgcagagctggggcttgttttggccgctggccacgtccatgagttcagactaaactccagtttt</t>
  </si>
  <si>
    <t>tgcagagctggtcggagaaaagaattggccagatcaaaacacagcttctaatggccagagagct</t>
  </si>
  <si>
    <t>tgcagagctggtcggagaaaagaattggccagatcaaaacacagcttctattggccagagagct</t>
  </si>
  <si>
    <t>tgcagagctggtgatatccgtgatgctattgatctgtataatgaaatgcttacagatgggataa</t>
  </si>
  <si>
    <t>tgcagagctggtgatatccgtgatgctattgatctgtataatgaaatgcttacagatggggtaa</t>
  </si>
  <si>
    <t>tgcagagctggtgttgaggatgggcgtgcgggcgcaggggcgtcggaccttgacaactgatccg</t>
  </si>
  <si>
    <t>tgcagagctggtgttgaggatgggcgtgcgggcgcaggggcgtcggaccttgacaactggtccg</t>
  </si>
  <si>
    <t>tgcagagctgtatccacagtcacaccctcacggaacaatttgtcatacaccaggcacatgaact</t>
  </si>
  <si>
    <t>tgcagagctgtatccacagtcacaccctcacggaacaatttgtcatacatcaggcacatgaact</t>
  </si>
  <si>
    <t>tgcagagctgtcgcttgacactctctacaccatgttcagcctagcaattgtttggggtgaaaaa</t>
  </si>
  <si>
    <t>tgcagagctgtcgcttgacactctctacaccatgttcagcctagcagttgtttggggtgaaaaa</t>
  </si>
  <si>
    <t>tgcagagctgtcgtcttccccactcactttccccccatcctttatggaagcggttgctctttaa</t>
  </si>
  <si>
    <t>tgcagagctgtcgtcttccccagtcactttccccccatcctttatggaagcggttgctctttaa</t>
  </si>
  <si>
    <t>tgcagagctgtgcacctccttgatcgacgtcaatgtgcccattgcggtgcaagcggggacgagc</t>
  </si>
  <si>
    <t>tgcagagctgtgcacctccttgatcgacgtcaatgtgcccattgcggtgcaagtggggacgagc</t>
  </si>
  <si>
    <t>tgcagagctgtgcgacagtgcgagtgcgaagcgtagtagtgcaggatggcaaggggcaacggga</t>
  </si>
  <si>
    <t>tgcagagctgtgcgacagtgcgagtgcgaagcgtagtagtgcaggatggcagggggcaacggga</t>
  </si>
  <si>
    <t>tgcagagctgtgctcacggaccatacctaggaacgccattacccaggaggcgcacgcaatatag</t>
  </si>
  <si>
    <t>tgcagagctgtgctcacggaccatacctaggaacgccattacccaggaggcgcacgcaatgtag</t>
  </si>
  <si>
    <t>tgcagagctgtgtcaggctgaccagagtaaactacctcgaggatccaaccgatgtacctgacgt</t>
  </si>
  <si>
    <t>tgcagagctgtgtcaggctgaccagagtaaactacctcgaggatccaaccgatgtacttgacgt</t>
  </si>
  <si>
    <t>tgcagagctgttctgattcatcatcataacgataatgtcaaacacatcatgcaagtggtgccag</t>
  </si>
  <si>
    <t>tgcagagctgttctgattcatcatcataacgataatgtcaaatacatcatgcaagtggtgccag</t>
  </si>
  <si>
    <t>tgcagagcttaaagataatttctacattatattttaggttgcatttggaagtaggtattgagac</t>
  </si>
  <si>
    <t>tgcagagcttaaagataatttctacattatattttaggttgcgtttggaagtaggtattgagac</t>
  </si>
  <si>
    <t>tgcagagcttagagatgcacatgcagaggcagagccgttggtccatgcgtccgtccatgcaggc</t>
  </si>
  <si>
    <t>tgcagagcttagagatgcagatgcagaggcagagccgttggtccatgcgtccgtccatgcaggc</t>
  </si>
  <si>
    <t>tgcagagcttagccataaattctgctctcacatgtcgtcgatcgctgtgaaatcgtgtcgattc</t>
  </si>
  <si>
    <t>tgcagagcttagccataaattctgctctcacatgtcgttgatcgctgtgaaatcgtgtcgattc</t>
  </si>
  <si>
    <t>tgcagagcttatccccttcgacccgacgctccctatccacagcgcccgctcgcccatcagcgca</t>
  </si>
  <si>
    <t>tgcagagcttatccccttcgacgcgacgctccctatccacagcgcccgctcgcccatcagcgca</t>
  </si>
  <si>
    <t>tgcagagcttcacgagacctgacctcgccatcgcagccatagctccgcagcctgatcggctggg</t>
  </si>
  <si>
    <t>tgcagagcttcacgagacctgacctcgccatcgcagccatcgctccgcagcctgatcggctggg</t>
  </si>
  <si>
    <t>tgcagagcttcacggaggcggacgacgccctcaagctccaccacatcgtccactgctccctcga</t>
  </si>
  <si>
    <t>tgcagagcttcacggaggcggacgacgccctcaagctccatcacatcgtccactgctccctcga</t>
  </si>
  <si>
    <t>tgcagagcttcagggactacccaacctcaagagattaaacatctgggattgtgcagccatccag</t>
  </si>
  <si>
    <t>tgcagggcttcagggactacccaacctcaagagattaaacatctgggattgtgcagccatccag</t>
  </si>
  <si>
    <t>tgcagagcttcatacgaatagcttgcagtagctaaaaaaattagctaccagctacgatttctca</t>
  </si>
  <si>
    <t>tgcagagcttcatacgaatagcttgcagtagctgaaaaaattagctaccagctacgatttctca</t>
  </si>
  <si>
    <t>tgcagagcttccagcatctgaatgctccgtcggcatcctctgcttcgctgtattagatgtacgc</t>
  </si>
  <si>
    <t>tgcagagcttccagcatctgaatgctccgtcggcatcctctgcttcgctgtattagctgtacgc</t>
  </si>
  <si>
    <t>tgcagagcttccagcgcctctaccataggtcctgcgaaaatgtctgcgctgctggtgaaggctc</t>
  </si>
  <si>
    <t>tgcagagcttccagcgcctcttccataggtcctgcgaaaatgtctgcgctgctggtgaaggctc</t>
  </si>
  <si>
    <t>tgcagagcttcccttccatcaaccaatcacccatccatcagcactcttcaatcattagtgtgta</t>
  </si>
  <si>
    <t>tgcagagcttcccttccatcaaccaatcacccatccatcagcactcttcagtcattagtgtgta</t>
  </si>
  <si>
    <t>tgcagagcttcccttggagacaggcagatccatgaattgggcagtcttgcatatcgccttccat</t>
  </si>
  <si>
    <t>tgcagatcttcccttggagacaggcagatccatgaattgggcagtcttgcatatcgccttccat</t>
  </si>
  <si>
    <t>tgcagagcttcctcccgccctccccgcacgcggcgccgtcgtcgtcgtcgtcccgaaaaaaaaa</t>
  </si>
  <si>
    <t>tgcagcgcttcctcccgccctccccgcacgcggcgccgtcgtcgtcgtcgtcccgaaaaaaaaa</t>
  </si>
  <si>
    <t>tgcagagcttccttcactgatccaatgatgagtaggatcaacaacccaattctatgcacgatca</t>
  </si>
  <si>
    <t>tgcagagcttccttcactgatccaatgatgagtgggatcaacaacccaattctatgcacgatca</t>
  </si>
  <si>
    <t>tgcagagcttcgacgccattggagaagctggactctggtgaaatcgccattgcagaaacgtgtt</t>
  </si>
  <si>
    <t>tgcagagcttcgacgccattggagaagctggactctggtgagatcgccattgcagaaacgtgtt</t>
  </si>
  <si>
    <t>tgcagagcttcggctcttaattgttgtgactttacatagctccgtctcgccagtctctctatct</t>
  </si>
  <si>
    <t>tgcagagcttcggctcttaattgttgtgactttacatagctccgtctcgcccgtctctctatct</t>
  </si>
  <si>
    <t>tgcagagcttctgttgtgatgcaccgaaaaacatcatttgttcgaatcatttcgagaaattggg</t>
  </si>
  <si>
    <t>tgcagagcttctgttgtgatgcaccgaaaaacatcatttgttcgaatcctttcgagaaattggg</t>
  </si>
  <si>
    <t>tgcagagcttgcacccactccagtcggcggcgttctacagcggccaactcctcagcatgctgct</t>
  </si>
  <si>
    <t>tgcagagcttgcacccactccagtcggcggcgttctacagcggccaactcctcggcatgctgct</t>
  </si>
  <si>
    <t>tgcagagcttgcccttttctaaattcagaaataaattcagtcatttgtcatcaggtgtccaggc</t>
  </si>
  <si>
    <t>tgcagagcttgtccttttctaaattcagaaataaattcagtcatttgtcatcaggtgtccaggc</t>
  </si>
  <si>
    <t>tgcagagcttgcctgtccccgagcaaggatggaccgaaacctctgttgcaggacatagaggtct</t>
  </si>
  <si>
    <t>tgcagagcttgcctgtccctgagcaaggatggaccgaaacctctgttgcaggacatagaggtct</t>
  </si>
  <si>
    <t>tgcagagcttgcgcatcagcagcatcaactcgcctgccgtcggagtctgggcggctgacgcttc</t>
  </si>
  <si>
    <t>tgcagagcttgcgcatcagcggcatcaactcgcctgccgtcggagtctgggcggctgacgcttc</t>
  </si>
  <si>
    <t>tgcagagcttgctggtacgttgtgactgcgacctccgccgagtgcagatcgtgtcacctagcct</t>
  </si>
  <si>
    <t>tgcagagcttgctggtacgttgtgactgcgacctccgccgagtgcagatcgtgtcacgtagcct</t>
  </si>
  <si>
    <t>tgcagagcttggcaatctgactatgttaactagcctggacctctcggtctgcaacctgacggga</t>
  </si>
  <si>
    <t>tgcagagcttggcaatctgactatgttaagtagcctggacctctcggtctgcaacctgacggga</t>
  </si>
  <si>
    <t>tgcagagcttggtggattagttgttctaaatctcaattcatggcaaggagtattgcatctcttg</t>
  </si>
  <si>
    <t>tgcagagcttggtggattcgttgttctaaatctcaattcatggcaaggagtattgcatctcttg</t>
  </si>
  <si>
    <t>tgcagagcttgtccatgttgtggacaaccagcttctgctggatggccgtggccctgcttctaca</t>
  </si>
  <si>
    <t>tgcagagcttgtccatgttgtggacaaccagcttctgctggatggccgtggctctgcttctaca</t>
  </si>
  <si>
    <t>tgcagagcttgttgtgactctggagcacctctgcaaagagcccaacaagttgctgacctacgac</t>
  </si>
  <si>
    <t>tgcagagcttgttgtgactctggagcgcctctgcaaagagcccaacaagttgctgacctacgac</t>
  </si>
  <si>
    <t>tgcagagctttcagctttgctttgctgtaccgattaaactgggttttgaaatggagcattgcaa</t>
  </si>
  <si>
    <t>tgcagagctttcagctttgctttgctgtaccgattaaactgggttttgaaatggcgcattgcaa</t>
  </si>
  <si>
    <t>tgcagagctttcgccagcaaagatgaaggtagcaagatcaaggaggaccagatttgctatgcag</t>
  </si>
  <si>
    <t>tgcagggctttcgccagcaaagatgaaggtagcaagatcaaggaggaccagatttgctatgcag</t>
  </si>
  <si>
    <t>tgcagagctttcttctacagcaagggaggcctgctaatgtagtgatatcatattcaggtttcaa</t>
  </si>
  <si>
    <t>tgcagagctttcttctacagcaaggtaggcctgctaatgtagtgatatcatattcaggtttcaa</t>
  </si>
  <si>
    <t>tgcagagctttggattccccttcgtgctccttgtcgttgtgccaggctaccagcttccttggaa</t>
  </si>
  <si>
    <t>tgcagagctttggattccccttcgtgctccttgtcgttgtgccaggctgccagcttccttggaa</t>
  </si>
  <si>
    <t>tgcagagctttggggaaatagttcaatcaggctggattggcagcatggaatccaaaacacaaga</t>
  </si>
  <si>
    <t>tgcagagctttggggaaatagttcaatcaggctggattggcagcatggaatccaaaacactaga</t>
  </si>
  <si>
    <t>tgcagagcttttctagcaaacgtaagcaatctaaaaacacaagccgtgcaaatacgacagcaaa</t>
  </si>
  <si>
    <t>tgcagagcttttctagcaaatgtaagcaatctaaaaacacaagccgtgcaaatacgacagcaaa</t>
  </si>
  <si>
    <t>tgcagaggaaaaaaacaaacagacaaacccgcgcgcgagatccgatccttccagctcgcggttt</t>
  </si>
  <si>
    <t>tgcagagggaaaaaacaaacagacaaacccgcgcgcgagatccgatccttccagctcgcggttt</t>
  </si>
  <si>
    <t>tgcagaggaaaaaattagggcaataatcattagtgagcacgtacgattgagaattgagatatga</t>
  </si>
  <si>
    <t>tgcagaggaaaaaatttgggcaataatcattagtgagcacgtacgattgagaattgagatatga</t>
  </si>
  <si>
    <t>tgcagaggaaaagcagggcataagcacacgcccgccaggtggtcaaggaaatgcacgaggcgag</t>
  </si>
  <si>
    <t>tgcagaggaaaagcagggcatcagcacacgcccgccaggtggtcaaggaaatgcacgaggcgag</t>
  </si>
  <si>
    <t>tgcagaggaaaatgttttcgcaaagtcatcgaaccaaatctatgcgcattatataattttggat</t>
  </si>
  <si>
    <t>tgcagaggaaaatgttttcgccaagtcatcgaaccaaatctatgcgcattatataattttggat</t>
  </si>
  <si>
    <t>tgcagaggaaacaaataagagttcccagcatcaaatcaagatggatccagcattgtgttgcttt</t>
  </si>
  <si>
    <t>tgcagaggaaacaaataagagttcccagcatcaaatcaagatgggtccagcattgtgttgcttt</t>
  </si>
  <si>
    <t>tgcagaggaaacataaccctaactacctgaagatggctcttgaggtggtagagagtaagcccct</t>
  </si>
  <si>
    <t>tgcagaggaaacctaaccctaactacctgaagatggctcttgaggtggtagagagtaagcccct</t>
  </si>
  <si>
    <t>tgcagaggaaacatcccatgttattctacaagaatatccatagttggagtaactgggtaacttg</t>
  </si>
  <si>
    <t>tgcagaggaaacatcccattttattctacaagaatatccatagttggagtaactgggtaacttg</t>
  </si>
  <si>
    <t>tgcagaggaaacgatgaatgcggggtttacaacgaatgaccacagaccaagaactacaccaatt</t>
  </si>
  <si>
    <t>tgcagaggaaacgatggatgcggggtttacaacgaatgaccacagaccaagaactacaccaatt</t>
  </si>
  <si>
    <t>tgcagaggaaagaagccaaagttagacgatctgaccgcgccgcgtcgtctcttctttcgcctat</t>
  </si>
  <si>
    <t>tgcagaggaaagaagccagagttagacgatctgaccgcgccgcgtcgtctcttctttcgcctat</t>
  </si>
  <si>
    <t>tgcagaggaaaggaatccatccgcacatacgaaattcaggctccagttcacgcgtccatgcacc</t>
  </si>
  <si>
    <t>tgcagaggaaaggaatccatctgcacatacgaaattcaggctccagttcacgcgtccatgcacc</t>
  </si>
  <si>
    <t>tgcagaggaaagtgaagacattggagtctgagatcgagaagatgaaaaaggagcacatattaca</t>
  </si>
  <si>
    <t>tgcagaggaaagtgaagatattggagtctgagatcgagaagatgaaaaaggagcacatattaca</t>
  </si>
  <si>
    <t>tgcagaggaaatcggacgggcacgggaacagtgggcagcagcatatgcttaccattttcaggcg</t>
  </si>
  <si>
    <t>tgcagaggaaatcggacgggcacgggaacagtgggcagcagcatatgcttaccattttcgggcg</t>
  </si>
  <si>
    <t>tgcagaggaaattgatcagtgggtacacacaacgctagcggcaagttgttcttgggaaaaaaat</t>
  </si>
  <si>
    <t>tgcagaggaaattgatcagtgggtacacacaacgctagcggcaagttgttcttgggaaaaaatt</t>
  </si>
  <si>
    <t>tgcagaggaacaacagaaaataaaagcaatcatcaatcaatcatcagattgacagcatttttaa</t>
  </si>
  <si>
    <t>tgcagaggaacaacagaaaataaaagcaatcatcaatcaatcatcagattgacagcatttttta</t>
  </si>
  <si>
    <t>tgcagaggaacaacatgctacaggacctggattggtcgacctcaaggtaccagtacgacgccgt</t>
  </si>
  <si>
    <t>tgcagaggaacaacatgctccaggacctggattggtcgacctcaaggtaccagtacgacgccgt</t>
  </si>
  <si>
    <t>tgcagaggaacaagctagcatagccagtgcagcaatgtttggcattaacgaagcaatgcgcact</t>
  </si>
  <si>
    <t>tgcagaggaacaagctagcatcgccagtgcagcaatgtttggcattaacgaagcaatgcgcact</t>
  </si>
  <si>
    <t>tgcagaggaacccagtttctgatatacatacctgtacacgccgttgttgacgctggggtagatg</t>
  </si>
  <si>
    <t>tgcagaggaatccagtttctgatatacatacctgtacacgccgttgttgacgctggggtagatg</t>
  </si>
  <si>
    <t>tgcagaggaaccgcagcgtgacaccgcggatgtactcgttggggctctggaggttgttgcggag</t>
  </si>
  <si>
    <t>tgcagaggaaccgcagcgtgacgccgcggatgtactcgttggggctctggaggttgttgcggag</t>
  </si>
  <si>
    <t>tgcagaggaacctggaccagctcgaggcgctctccaccaaactcaaggccaagaccatccgcgc</t>
  </si>
  <si>
    <t>tgcagaggaacctggaccagctcgaggcgctctccaccaagctcaaggccaagaccatccgcgc</t>
  </si>
  <si>
    <t>tgcagaggaacgatcatttctggcatgtttttgtcgagctgcccataatcccatttctgattcc</t>
  </si>
  <si>
    <t>tgcagaggaacgatcatttttggcatgtttttgtcgagctgcccataatcccatttctgattcc</t>
  </si>
  <si>
    <t>tgcagaggaacgcctttctgcttgaacataaatctccagacaattccactcagtcccattgaaa</t>
  </si>
  <si>
    <t>tgcaggggaacgcctttctgcttgaacataaatctccagacaattccactcagtcccattgaaa</t>
  </si>
  <si>
    <t>tgcagaggaacgtctctcctcctggagacatacaaagccatccagacatgttcccatcaaagaa</t>
  </si>
  <si>
    <t>tgcagaggaacgtctctcctcctggagacataccaagccatccagacatgttcccatcaaagaa</t>
  </si>
  <si>
    <t>tgcagaggaactcgaatgctcaatttgggaaaccgaaacgggtcagcaaatggaaggggttgcc</t>
  </si>
  <si>
    <t>tgcagaggaacttgaatgctcaatttgggaaaccgaaacgggtcagcaaatggaaggggttgcc</t>
  </si>
  <si>
    <t>tgcagaggaacttctgcactacatcactcatgctcggtctttggtttttgtcctgttccaaaca</t>
  </si>
  <si>
    <t>tgcagaggaccttctgcactacatcactcatgctcggtctttggtttttgtcctgttccaaaca</t>
  </si>
  <si>
    <t>tgcagaggaacttctttttccttgcgactggacacctttcgcgaacagcttcatacctactagc</t>
  </si>
  <si>
    <t>tgcagaggaacttctttttccttgcgactggccacctttcgcgaacagcttcatacctactagc</t>
  </si>
  <si>
    <t>tgcagaggaagaagatatataggatagccctgttcttctagtctcatcagtcgagtgcttgctg</t>
  </si>
  <si>
    <t>tgcagaggaagaggatatataggatagccctgttcttctagtctcatcagtcgagtgcttgctg</t>
  </si>
  <si>
    <t>tgcagaggaagagaacacggcggtggcgaggcgccgcagtcgccgtcgccgtcttactggacgc</t>
  </si>
  <si>
    <t>tgcagaggaagagaacacggcggtggcgtggcgccgcagtcgccgtcgccgtcttactggacgc</t>
  </si>
  <si>
    <t>tgcagaggaagagatcttttccttgctttgctgctgatgtgctgaagtagtgccgcagtagcag</t>
  </si>
  <si>
    <t>tgcagaggaagagatcttttccttgctttgctgctgatgtgctgaggtagtgccgcagtagcag</t>
  </si>
  <si>
    <t>tgcagaggaagcaagcagggacggtaccgtcagcacagcgcaccaaaccaatcaatcgcggggg</t>
  </si>
  <si>
    <t>tgcagaggaagcaagcagggacggtaccgtcagcacagcgcaccaaaccaatcaatcgtggggg</t>
  </si>
  <si>
    <t>tgcagaggaagggaggcgggctaatataggaggcggcggcggcggactaattgatcacaactaa</t>
  </si>
  <si>
    <t>tgcagaggaagggaggcgggctaatataggaggcggcggcggcgggctaattgatcacaactaa</t>
  </si>
  <si>
    <t>tgcagaggaaggtcagcaccaacccagattgtacctttgtaacgaatgatgccctgatgcaggg</t>
  </si>
  <si>
    <t>tgcagaggaaggtcagcaccaacccagattgtacctttgtaacgaatgattccctgatgcaggg</t>
  </si>
  <si>
    <t>tgcagaggaagtacggcttctgcatggctgacgcgtacgtttcatagttcccgtttccttccta</t>
  </si>
  <si>
    <t>tgcagaggaagtacggcttctgcatggctgacgcgtacgtttcctagttcccgtttccttccta</t>
  </si>
  <si>
    <t>tgcagaggaagtggaaggagttcaagcagtccgatgagtcctggaaagaagccccgaggaactt</t>
  </si>
  <si>
    <t>tgcagaggaagtggaaggagttcaggcagtccgatgagtcctggaaagaagccccgaggaactt</t>
  </si>
  <si>
    <t>tgcagaggaataccgctctggttttctggactctaccctaggaacagaataatacaatagtaat</t>
  </si>
  <si>
    <t>tgcagaggaataccgctctggttttctggactctaccctaggaacagaataatacgatagtaat</t>
  </si>
  <si>
    <t>tgcagaggaatagcttccgagggccagctagctaccagcagctttgcacagttgcagtcagcat</t>
  </si>
  <si>
    <t>tgcagaggaatagcttccgagggccagctagctaccagcagctttgcacagttgcagtcagcgt</t>
  </si>
  <si>
    <t>tgcagaggaatatcgctctggttttctggactctaccctaggaacagaataatagcatagtaat</t>
  </si>
  <si>
    <t>tgcagaggaatatcgctctggttttctggactctaccctaggaacagaataataggatagtaat</t>
  </si>
  <si>
    <t>tgcagaggaatccttcggttccaacggccaggacaaggcgcagcacgccagcagcggcgccacg</t>
  </si>
  <si>
    <t>tgcagaggaatccttcggttccaacggccaggacaaggcgcagcacggcagcagcggcgccacg</t>
  </si>
  <si>
    <t>tgcagaggaatcgaccaggggcgcacggcgctggagcactcctgcgctgctgaactgatctcct</t>
  </si>
  <si>
    <t>tgcagaggaatcgaccaggggcgcacggcgctggagcactcctgtgctgctgaactgatctcct</t>
  </si>
  <si>
    <t>tgcagaggaattcatgcaacaaggatggcgaaatgtcagaaattcagaaattgtgatgtccaga</t>
  </si>
  <si>
    <t>tgcagaggaattcatgcaacaatgatggcgaaatgtcagaaattcagaaattgtgatgtccaga</t>
  </si>
  <si>
    <t>tgcagaggacaaacacggcaggatctagtaacatttttggccattaatcttcccatcgactcca</t>
  </si>
  <si>
    <t>tgcagaggacaaacatggcaggatctagtaacatttttggccattaatcttcccatcgactcca</t>
  </si>
  <si>
    <t>tgcagaggacaaacaggtcaccaggacgatcgctccagtgatgcaacaccacaacatactgaac</t>
  </si>
  <si>
    <t>tgcagaggacaaacaggtcaccaggacgatcgcttcagtgatgcaacaccacaacatactgaac</t>
  </si>
  <si>
    <t>tgcagaggacaacagcatgacgacaattgcagtggctgcgcttggttcttcctctcagggatgt</t>
  </si>
  <si>
    <t>tgcagaggacaacagcatgacggcaattgcagtggctgcgcttggttcttcctctcagggatgt</t>
  </si>
  <si>
    <t>tgcagaggacaagaaaacaaaccaaagctttttatcaaccagtgttctaaaactactaggtgag</t>
  </si>
  <si>
    <t>tgcagaggacaagaaaacaaaccaaagctttttatgaaccagtgttctaaaactactaggtgag</t>
  </si>
  <si>
    <t>tgcagaggacacggatctgcctcatctccagctatcccttagaagcatagcatagtttagaaac</t>
  </si>
  <si>
    <t>tgcagaggacacggatctgcctcatctccagctatcccttagaagcatagcatagtttggaaac</t>
  </si>
  <si>
    <t>tgcagaggacagaacaacctactacatgacaggcataagctgacagggctggctgagattacca</t>
  </si>
  <si>
    <t>tgcagaggacagaacaacctactacatgacaggcataagctgacatggctggctgagattacca</t>
  </si>
  <si>
    <t>tgcagaggacagaatactgcgcggattcgcaacgattgctgccaccacgacctgcccgcctcct</t>
  </si>
  <si>
    <t>tgcagaggacagaatactgcgcggattcgcaacgattgctgccgccacgacctgcccgcctcct</t>
  </si>
  <si>
    <t>tgcagaggacatcttgctggagggcagccatagcgacatcgccatgtggccctccaatcgcggc</t>
  </si>
  <si>
    <t>tgcagaggacatcttgctggagggcagccatggcgacatcgccatgtggccctccaatcgcggc</t>
  </si>
  <si>
    <t>tgcagaggacatgcataaacgacgtgatcagttcataaacagactttcgaataaagtagaatca</t>
  </si>
  <si>
    <t>tgcagaggacatgcataaacgacgtgatcagttcataaacagactttcgaataaagtcgaatca</t>
  </si>
  <si>
    <t>tgcagaggacattccaatttccattccatatgtccttgcacgcagtaaacagcttcacaaacag</t>
  </si>
  <si>
    <t>tgcagaggacattccaatttccattccatatgaccttgcacgcagtaaacagcttcacaaacag</t>
  </si>
  <si>
    <t>tgcagaggacattgcagtccgatgggtttttttaatactagatcagagcgtccgatctgatagg</t>
  </si>
  <si>
    <t>tgcagaggacattgcagtccgatgggtttttttaatactagatcagagcgtccgatctggtagg</t>
  </si>
  <si>
    <t>tgcagaggaccagaaatgtaatgatattttcatcgagacgttggctcaaccttgtccgtctctg</t>
  </si>
  <si>
    <t>tgcagaggaccagaaatgtaatggtattttcatcgagacgttggctcaaccttgtccgtctctg</t>
  </si>
  <si>
    <t>tgcagaggacccatcgggtgattcgtgcccagcttcatccctgtgtcaatgtcctctttggttg</t>
  </si>
  <si>
    <t>tgcagaggacccatcgggtgattcgtgcccagcttcatccctgtgtcgatgtcctctttggttg</t>
  </si>
  <si>
    <t>tgcagaggacccgcccaaggcggcagtcgagcgtccacatgcggttgtaatcgaacggcggcgg</t>
  </si>
  <si>
    <t>tgcagaggacccgcccatggcggcagtcgagcgtccacatgcggttgtaatcgaacggcggcgg</t>
  </si>
  <si>
    <t>tgcagaggacctccacgatgacactgacgaggaacagagaaaagaggcacagaagaagcaagcg</t>
  </si>
  <si>
    <t>tgcagaggacctccacgatgacactgacgaggaacagagaaaagaggcgcagaagaagcaagcg</t>
  </si>
  <si>
    <t>tgcagaggacctccacgatgacactgatgaggaacagaaaaaagaggcacaaaagcaagcgtta</t>
  </si>
  <si>
    <t>tgcagaggacctccacgatgacactgatgaggaacagagaaaagaggcacaaaagcaagcgtta</t>
  </si>
  <si>
    <t>tgcagaggacgagctaacctacgtgttctagttccaccgagaagagtgtgccgtgacacagcag</t>
  </si>
  <si>
    <t>tgcagaggacgagctaacctacgtgttctagttccaccgagaagagtgtgccgtgacgcagcag</t>
  </si>
  <si>
    <t>tgcagaggacgcgaccttgacgcatccttcgttggcaacaagtagggccatgatgtcatccaca</t>
  </si>
  <si>
    <t>tgcagaggacgcgaccttgatgcatccttcgttggcaacaagtagggccatgatgtcatccaca</t>
  </si>
  <si>
    <t>tgcagaggacgtgggctgctgggccgaaaaattgcggaagcgcgcctgcaagggacctggtcgg</t>
  </si>
  <si>
    <t>tgcagaggacgtgggctgctgggccgaaatattgcggaagcgcgcctgcaagggacctggtcgg</t>
  </si>
  <si>
    <t>tgcagaggactagaactgatctttccgagtaaatccgaagtcctgacactatgtttgaagatcc</t>
  </si>
  <si>
    <t>tgcagaggactagaactgatctttccgagtaactccgaagtcctgacactatgtttgaagatcc</t>
  </si>
  <si>
    <t>tgcagaggactcacaagggcattaaactgcccattcatgtcaatcaatgactaagataattttg</t>
  </si>
  <si>
    <t>tgcagaggactcacaagggcattaaactgcccattcatgttaatcaatgactaagataattttg</t>
  </si>
  <si>
    <t>tgcagaggactcacgtgtgctgctgctcatcgtcaggcgcctgccaccgacccgctgccgccgc</t>
  </si>
  <si>
    <t>tgcagaggactcacgtgtgctgctgctcatcgtcaggcgcctgccgccgacccgctgccgccgc</t>
  </si>
  <si>
    <t>tgcagaggactgtggaatggaggggctcaccagcttgttgtgcggttgttcgagctccatctcc</t>
  </si>
  <si>
    <t>tgcagagggctgtggaatggaggggctcaccagcttgttgtgcggttgttcgagctccatctcc</t>
  </si>
  <si>
    <t>tgcagaggacttaccagggcagtagtaggcagcgagagcccgatctgtttgttgccccctgcgg</t>
  </si>
  <si>
    <t>tgcagaggtcttaccagggcagtagtaggcagcgagagcccgatctgtttgttgccccctgcgg</t>
  </si>
  <si>
    <t>tgcagaggacttgataattaattacattaccacgtacgagcgcaaccttctgatctgatgacta</t>
  </si>
  <si>
    <t>tgcagaggacttggtaattaattacattaccacgtacgagcgcaaccttctgatctgatgacta</t>
  </si>
  <si>
    <t>tgcagaggagaaacgtaatactaagagttgttaatagaatgctgatcgttttgtttagtctcct</t>
  </si>
  <si>
    <t>tgcagaggagaaacgtaatactaagagttgttaatagaatgttgatcgttttgtttagtctcct</t>
  </si>
  <si>
    <t>tgcagaggagaaagacaaggaggtccaaccgaagcccgccgaaggttcaggcggcggcgcagcc</t>
  </si>
  <si>
    <t>tgcagaggagaaagacaaggaggtccagccgaagcccgccgaaggttcaggcggcggcgcagcc</t>
  </si>
  <si>
    <t>tgcagaggagaagaatgccctctcggagaacacagaataacctccagggatcatcgcaagttcc</t>
  </si>
  <si>
    <t>tgcagaggagaagaatgccctctcggagaacacagactaacctccagggatcatcgcaagttcc</t>
  </si>
  <si>
    <t>tgcagaggagaagtgaggcacttgcagactgagtggtagttcctcagtatcaatgcaagttttc</t>
  </si>
  <si>
    <t>tgcagaggagcagtgaggcacttgcagactgagtggtagttcctcagtatcaatgcaagttttc</t>
  </si>
  <si>
    <t>tgcagaggagaatgccctctcggagaacacaggataacctccagggatcatcgcaagttcctgc</t>
  </si>
  <si>
    <t>tgcagaggagaatgccctctcggagaacacagaataacctccagggatcatcgcaagttcctgc</t>
  </si>
  <si>
    <t>tgcagaggagacagcgaagaagctgctctcccagcttgttgagctgagcattatccagccgcta</t>
  </si>
  <si>
    <t>tgcagaggagacagcgaagaagctgctctcccagcttgttgagttgagcattatccagccgcta</t>
  </si>
  <si>
    <t>tgcagaggagacgggttcgtgttttctattgctcgagtctccctatgagaggaattgtggtggg</t>
  </si>
  <si>
    <t>tgcagaggagacgggttcgtgttttctattgctcgagtctccgtatgagaggaattgtggtggg</t>
  </si>
  <si>
    <t>tgcagaggagagcctcaaccaggtgagcgcctcgccgcctcccatagtctcctcacccgatggt</t>
  </si>
  <si>
    <t>tgcagaggagagcctcaaccaggtgagcgcctcgccgcctcccatagtctcgtcacccgatggt</t>
  </si>
  <si>
    <t>tgcagaggagaggagacaatcatacatgcaatatcatatgcgatcagcagctagccaacatctc</t>
  </si>
  <si>
    <t>tgcagaggagaggagacaatcatacgtgcaatatcatatgcgatcagcagctagccaacatctc</t>
  </si>
  <si>
    <t>tgcagaggagaggagagaacagctgaaagggagggaattctttcctgcgtttgtatcatggtga</t>
  </si>
  <si>
    <t>tgcagaggagaggagagaacagctgaaggggagggaattctttcctgcgtttgtatcatggtga</t>
  </si>
  <si>
    <t>tgcagaggagatgatgggcatggggttccagggcttcctcctcctaaatgcgtgggaggacgac</t>
  </si>
  <si>
    <t>tgcagaggagatgatgggcatggggttccagggcttcctcctcctgaatgcgtgggaggacgac</t>
  </si>
  <si>
    <t>tgcagaggagatgatgggcatggggttccagggcttcctcctcctgaaggcgtcggacgacgac</t>
  </si>
  <si>
    <t>tgcagaggagatgatgggcatggggttccagggcttcctcctcctgaaggcgtgggacgacgac</t>
  </si>
  <si>
    <t>tgcagaggagatgcagtgagacgacggagaaggtgaaaacgacgcctccagcgagggagtggtg</t>
  </si>
  <si>
    <t>tgcagaggagatgcagtgagatgacggagaaggtgaaaacgacgcctccagcgagggagtggtg</t>
  </si>
  <si>
    <t>tgcagaggagatgcttacattatagcacaggcttctcttgatcggtggccattcatcctcttcc</t>
  </si>
  <si>
    <t>tgcagaggagatgcttacattatagcacaggcttctcttgatcggtggccattcatcctcttct</t>
  </si>
  <si>
    <t>tgcagaggagcagagcaggtgggaatttatctgggttaacacgcgaaacgagggaataattaaa</t>
  </si>
  <si>
    <t>tgcagaggagcagagcaggtgggaatttatctgggttaacacgcgaaacgagggaataattaat</t>
  </si>
  <si>
    <t>tgcagaggagcagaggcagtgtgactgtgaccgagagaatggctgggggcaatgctgtatcctg</t>
  </si>
  <si>
    <t>tgcagaggagcagaggcagtgtgactgtgaccgagagaatggctgggggcaattctgtatcctg</t>
  </si>
  <si>
    <t>tgcagaggagcagtgaggcacttgcagaatgagtgcaagttactcagtatcaatgcaagttttc</t>
  </si>
  <si>
    <t>tgcagaggagcagtgaggcacttgcagaatgagtgcaagttcctcagtatcaatgcaagttttc</t>
  </si>
  <si>
    <t>tgcagaggagccacattgtcacaggagacgacgggcactacgtcgccgtcatcatggaactcga</t>
  </si>
  <si>
    <t>tgcagaggagccacattgtcacaggagacgacgggcactacgtcgccgtcatcatggagctcga</t>
  </si>
  <si>
    <t>tgcagaggagccgcaccagatcaagtcccctgtgatcggaaccaggctccactcgaagcacgac</t>
  </si>
  <si>
    <t>tgcagaggagccgcaccagatcaagtcccctgttatcggaaccaggctccactcgaagcacgac</t>
  </si>
  <si>
    <t>tgcagaggagcctcttccccctccgctaccgtggctgaccttactcgacggcaccttccttaac</t>
  </si>
  <si>
    <t>tgcagaggagcctcttccccctccgctaccgtggctgaccttactcgacggcaccttccttacc</t>
  </si>
  <si>
    <t>tgcagaggagcgtggcagagaaaatggcgcgagatccgtggaccaaggccttgcaaggtcaaga</t>
  </si>
  <si>
    <t>tgcagaggagcgtggcagagaaaatggcgcgagatctgtggaccaaggccttgcaaggtcaaga</t>
  </si>
  <si>
    <t>tgcagaggagctcacaggggataggtttatgcttgctgctagtatcctgtctttgtttctctac</t>
  </si>
  <si>
    <t>tgcagaggagctcacaggggataggtttatgcttgctgctagtgtcctgtctttgtttctctac</t>
  </si>
  <si>
    <t>tgcagaggagcttgctaacaagctagtcatcaagggcatacgcctgaagctgatgtggggcaag</t>
  </si>
  <si>
    <t>tgcagaggagcttgctaacaagctagtcatcaagggcatgcgcctgaagctgatgtggggcaag</t>
  </si>
  <si>
    <t>tgcagaggaggaaaaatacgaatttcctacataagggccaaagctgctatgttccaggaacacg</t>
  </si>
  <si>
    <t>tgcagaggaggaaaaatacgaatttcctacgtaagggccaaagctgctatgttccaggaacacg</t>
  </si>
  <si>
    <t>tgcagaggaggaagctgatgcccttctggagcaatttgcaaaggtaaattagctttgtcagtat</t>
  </si>
  <si>
    <t>tgcagaggaggaagctgctgcccttctggagcaatttgcaaaggtaaattagctttgtcagtat</t>
  </si>
  <si>
    <t>tgcagaggaggagaacgagaggcaggaggctgacgtcgacgaggaggatgaagaggcccaggag</t>
  </si>
  <si>
    <t>tgcagaggaggagaacgagaggcaggaggctgacgtcgacgaggaggatgaggaggcccaggag</t>
  </si>
  <si>
    <t>tgcagaggaggagagaaggatggttcgagaagtgtcagcgtgacagcgtcaatggagctcacga</t>
  </si>
  <si>
    <t>tgcagaggaggagagaaggatggttcgagaattgtcagcgtgacagcgtcaatggagctcacga</t>
  </si>
  <si>
    <t>tgcagaggaggattcgactgaagccgcgagatctgaccagcggcgctccctcagcggcttcaca</t>
  </si>
  <si>
    <t>tgcagaggaggattcgactgaagccgcgagatctgaccagcggcgctccctcagcggcttcacc</t>
  </si>
  <si>
    <t>tgcagaggaggcgctccaccagccacgaggcgatgaagcctccagcgcccgtcacgcaaaccgt</t>
  </si>
  <si>
    <t>tgcagaggaggcgctgcaccagccacgaggcgatgaagcctccagcgcccgtcacgcaaaccgt</t>
  </si>
  <si>
    <t>tgcagaggagggggcgcggccttgtagctgacttggaggaaggaagggcgcggaggaggagcgg</t>
  </si>
  <si>
    <t>tgcagaggagggggcgcggccttgtagctgacttggaggaaggaatggcgcggaggaggagcgg</t>
  </si>
  <si>
    <t>tgcagaggaggtgccagaatccgtcgtcaccaatcctgtgatggcccgacagatcagtggcctc</t>
  </si>
  <si>
    <t>tgcagaggcggtgccagaatccgtcgtcaccaatcctgtgatggcccgacagatcagtggcctc</t>
  </si>
  <si>
    <t>tgcagaggagtgatggtttgactccagtattcacagcgtgaattcggttcaggtcgctttaagc</t>
  </si>
  <si>
    <t>tgcagaggagtgatggtttgactccagtattcacggcgtgaattcggttcaggtcgctttaagc</t>
  </si>
  <si>
    <t>tgcagaggagtgcctccatcctcatgatagaatattgaaatctcaaacatgatcaaatttgtaa</t>
  </si>
  <si>
    <t>tgcagaggagtgcctccatcctcatgatagaatattgaaatctcaaacatgttcaaatttgtaa</t>
  </si>
  <si>
    <t>tgcagaggagttatccatgaatctagactactcgtaaccaaattaaaacaagctgcaaagaatt</t>
  </si>
  <si>
    <t>tgcagaggcgttatccatgaatctagactactcgtaaccaaattaaaacaagctgcaaagaatt</t>
  </si>
  <si>
    <t>tgcagaggagtttctcaaggagagcaaagatgtggcggaagccttccacgcagcacctcctgtt</t>
  </si>
  <si>
    <t>tgcagaggagtttctcaaggagagcaaagatgcggcggaagccttccacgcagcacctcctgtt</t>
  </si>
  <si>
    <t>tgcagaggatataacgaaggttgttaacctgcaaatcctctatatctaaataggatgcgtctac</t>
  </si>
  <si>
    <t>tgcagaggatataacgaaggttgttaacctgcaaatcctctatatctaaataggatgcgtctat</t>
  </si>
  <si>
    <t>tgcagaggatatagaggatgatctagataaagaggagtagatgaatttgcccaatgaatggatc</t>
  </si>
  <si>
    <t>tgcagaggatatagaggatgatctagataaagaggagtagatgaattttcccaatgaatggatc</t>
  </si>
  <si>
    <t>tgcagaggatcacggtctcggaggagcaggagtaggagcagtcgcacatggcggcgggctcctt</t>
  </si>
  <si>
    <t>tgcagaggatcacggtctcggaggagcaggagcaggagcagtcgcacatggcggcgggctcctt</t>
  </si>
  <si>
    <t>tgcagaggatccagcaagttgtgcagcagacttcaagactgaaccaggccatgtcatctgtgat</t>
  </si>
  <si>
    <t>tgcagaggatccagcaagttgtgcagcagatttcaagactgaaccaggccatgtcatctgtgat</t>
  </si>
  <si>
    <t>tgcagaggatcgagatgaagcagggcacgccgctgaggccgtcggtgcccatcaacgtctacgt</t>
  </si>
  <si>
    <t>tgcagaggatcgagatgaagcagggcacgccgctgaggccgtcggtgcccatcgacgtctacgt</t>
  </si>
  <si>
    <t>tgcagaggatcgaggatttataaagagcgtcatgtgattcaagggatgaagaagaacattatta</t>
  </si>
  <si>
    <t>tgcagaggatcgaggatttataaagagcgtcatgtgattcaagtgatgaagaagaacattatta</t>
  </si>
  <si>
    <t>tgcagaggatctcattccccagcgacaggtacagtgcatctcacgtgcgttcgtacctttgaaa</t>
  </si>
  <si>
    <t>tgcagaggatctcattccccagcgacaggtacagtgcgtctcacgtgcgttcgtacctttgaaa</t>
  </si>
  <si>
    <t>tgcagaggatctcgtttggttaattttagttgtatttaagttacaatgtgtcatctaaggtcaa</t>
  </si>
  <si>
    <t>tgcagaggatctcgtttggttaattttagttgtatttaagttacaatgtgtcgtctaaggtcaa</t>
  </si>
  <si>
    <t>tgcagaggatgacggcagcgtgaaccgagcggtggactcgcgttccagcgcgtcttgtgtacca</t>
  </si>
  <si>
    <t>tgcagaggatgacggcagcgtgaacggagcggtggactcgcgttccagcgcgtcttgtgtacca</t>
  </si>
  <si>
    <t>tgcagaggatgagccagatgatgtgccaactgcgtggctccacggcatgactcagcaaatgaaa</t>
  </si>
  <si>
    <t>tgcagaggatgagccagatgatgtgccaactgcgtggctcctcggcatgactcagcaaatgaaa</t>
  </si>
  <si>
    <t>tgcagaggatgaggaggccgtcaggtgaggcctgtccgcacccacgagggccacgtgtgacccc</t>
  </si>
  <si>
    <t>tgcagaggatgaggaggccgtcaggtgaggcctgtgcgcacccacgagggccacgtgtgacccc</t>
  </si>
  <si>
    <t>tgcagaggatgaggtggtgcaactggaaggggtagcggtacaggggtcgctgggacgaggtgga</t>
  </si>
  <si>
    <t>tgcagaggctgaggtggtgcaactggaaggggtagcggtacaggggtcgctgggacgaggtgga</t>
  </si>
  <si>
    <t>tgcagaggatgcacatcatttctcttccttattgtcaccagagactaaggaaataaggtcggca</t>
  </si>
  <si>
    <t>tgcagaggatgcacatgatttctcttccttattgtcaccagagactaaggaaataaggtcggca</t>
  </si>
  <si>
    <t>tgcagaggatgcacggtcaccgtctgcttctgtgatgatgatcacaaagttttctgacttgcct</t>
  </si>
  <si>
    <t>tgcagaggatgcacggtcaccgtctgcttctgtgatgatgattacaaagttttctgacttgcct</t>
  </si>
  <si>
    <t>tgcagaggatggtgcagatgagggaatacaaatcaattttgtgacaacggtttgttaggcttcc</t>
  </si>
  <si>
    <t>tgcagaggatggtgcagatgagggaatacaaatcaattttgtgacagcggtttgttaggcttcc</t>
  </si>
  <si>
    <t>tgcagaggatgtgatcgattgtctccaaagcttgatcgcagagatagcattcttccttagcctc</t>
  </si>
  <si>
    <t>tgcagaggatgtgatcgattgtctccaaagcttgatcggagagatagcattcttccttagcctc</t>
  </si>
  <si>
    <t>tgcagaggattaggattgccccattcgtccttgacagcgagcaagatttcgcggtcgtagagtc</t>
  </si>
  <si>
    <t>tgcagaggattagggttgccccattcgtccttgacagcgagcaagatttcgcggtcgtagagtc</t>
  </si>
  <si>
    <t>tgcagaggattcagcaactgcattcgtgcggtgtgccagcgacagttgaagcacacacccatcg</t>
  </si>
  <si>
    <t>tgcagaggattcggcaactgcattcgtgcggtgtgccagcgacagttgaagcacacacccatcg</t>
  </si>
  <si>
    <t>tgcagaggattctcatacagaaactcagttgtaaggagtttttgcttgtcttggatgatgtctg</t>
  </si>
  <si>
    <t>tgcagaggattctcatacagaaactcagttgtaaggagtttttgcttgttttggatgatgtctg</t>
  </si>
  <si>
    <t>tgcagaggattctgctctgttctgttcttgatccagtctaccttgaatttaggactagcacgta</t>
  </si>
  <si>
    <t>tgcagaggattctgctctgttctgttcttgatccagtctaccttgaatttaggactagcacgtg</t>
  </si>
  <si>
    <t>tgcagaggcaaaagctcttaattccgaaaaggacaaactgcatagtaagttagagaaagctgct</t>
  </si>
  <si>
    <t>tgcagaggcaaaagctcttaattccgaaaaggacgaactgcatagtaagttagagaaagctgct</t>
  </si>
  <si>
    <t>tgcagaggcaaaagctcttaattccgaaaaggacgaactgcatggtaagttggagaaagctgct</t>
  </si>
  <si>
    <t>tgcagaggcaaaagctcttaattccgaaaaggacgaacttcatggtaagttggagaaagctgct</t>
  </si>
  <si>
    <t>tgcagaggcaaacctggcatggtcacaggctaattaggtgagcttggtcgtttcccgcttcttg</t>
  </si>
  <si>
    <t>tgcagaggcaaacctggcatggtcacaggctaattaggtgagcttggtcgtttcccgcttgttg</t>
  </si>
  <si>
    <t>tgcagaggcaaaccttgtagtcgagcagcatctggggcatctttttcatcagctcaacagtatt</t>
  </si>
  <si>
    <t>tgcagaggcaaaccttgtagtcgagcagcatctggggcatctttttcatcagttcaacagtatt</t>
  </si>
  <si>
    <t>tgcagaggcaaaggcaaagggaaaaaaaccctccacatccacatgaaatgctcattctgttgag</t>
  </si>
  <si>
    <t>tgcagaggcaaaggcaaagggaaaaaaaccctccacatccacgtgaaatgctcattctgttgag</t>
  </si>
  <si>
    <t>tgcagaggcaaatgtcaagaactgcataatacttacggcctgctttcctgtctctttaccacca</t>
  </si>
  <si>
    <t>tgcagaggcaaatgtcaagaactgcataatacttacggcctgctttcctgtctctttaccgcca</t>
  </si>
  <si>
    <t>tgcagaggcaagccagcggcagcagcagttgagaacgagatcacgatgtggcagtggctgagga</t>
  </si>
  <si>
    <t>tgcagaggcaagccagcggtagcagcagttgagaacgagatcacgatgtggcagtggctgagga</t>
  </si>
  <si>
    <t>tgcagaggcaatcttgatgttgctgagccccaggttcttgccaaggcagcttctggggccgcag</t>
  </si>
  <si>
    <t>tgcagcggcaatcttgatgttgctgagccccaggttcttgccaaggcagcttctggggccgcag</t>
  </si>
  <si>
    <t>tgcagaggcacaagaggatattgcaactagggctcgcaatgggttatgcgctgctaggcctagt</t>
  </si>
  <si>
    <t>tgcagaggcacaagaggatattgcaactagggctcgcaatgggttatgcgctgctaggccttgt</t>
  </si>
  <si>
    <t>tgcagaggcacagaagtcaaaaggttcacttgggcggcatggtagaacaagctctgatcctagt</t>
  </si>
  <si>
    <t>tgcagaggcacagaagtcaaaaggttcacttgggcggcgtggtagaacaagctctgatcctagt</t>
  </si>
  <si>
    <t>tgcagaggcacccctattcaagctgcattgcttagcctgcgattggcggtacggaactaaacaa</t>
  </si>
  <si>
    <t>tgcagcggcacccctattcaagctgcattgcttagcctgcgattggcggtacggaactaaacaa</t>
  </si>
  <si>
    <t>tgcagaggcacggtgatggtggggtagttcagctgcgcctcggccgtctcgggcagcttggagc</t>
  </si>
  <si>
    <t>tgcagaggcacggtgatggtggggtagttcagctgcgcctcggccgtcttgggcagcttggagc</t>
  </si>
  <si>
    <t>tgcagaggcactagtatccgtgtctgacgtggagcatacataaattttgaagactgaaaagcgt</t>
  </si>
  <si>
    <t>tgcagaggcactagtatccgtgtctgatgtggagcatacataaattttgaagactgaaaagcgt</t>
  </si>
  <si>
    <t>tgcagaggcagagagacacgaggcacacaaaaacctgttagacacacagtcatgccgcacttga</t>
  </si>
  <si>
    <t>tgcagaggcagagagacacgaggcacacaaaaacctgttagacacacagtcatgccgcgcttga</t>
  </si>
  <si>
    <t>tgcagaggcagagccactactgctcggcgtctcgagctgacgacgaccacggcaatggccgaaa</t>
  </si>
  <si>
    <t>tgcagaggcagagccactactgctcggcgtctcgagctgatgacgaccacggcaatggccgaaa</t>
  </si>
  <si>
    <t>tgcagaggcagcagtctctcaccctgccacgcacgctcagcgtcaagacggtggacgaaatctg</t>
  </si>
  <si>
    <t>tgcagaggcaggagtctctcaccctgccacgcacgctcagcgtcaagacggtggacgaaatctg</t>
  </si>
  <si>
    <t>tgcagaggcaggcgttagcggtttttaattattcatcattcagattcagatgttgtcagacagg</t>
  </si>
  <si>
    <t>tgcagaggcaggcgttagcggtttttaattattcgtcattcagattcagatgttgtcagacagg</t>
  </si>
  <si>
    <t>tgcagaggcagggatcacgtgctatctaacccataaagattatggccctgtttggtgtagctct</t>
  </si>
  <si>
    <t>tgcagaggcagggatcacgtgctatctaacccataaagattatggccgtgtttggtgtagctct</t>
  </si>
  <si>
    <t>tgcagaggcatctgatgatatgttgcagtggtttgcagatctcgcagtatcaaacatcaatgac</t>
  </si>
  <si>
    <t>tgcagaggtatctgatgatatgttgcagtggtttgcagatctcgcagtatcaaacatcaatgac</t>
  </si>
  <si>
    <t>tgcagaggcatgggtatccatatttctatactactattcttcgccatcatgctgtattccttgc</t>
  </si>
  <si>
    <t>tgcagaggcatgggtatccatatttctatactactattcttcgccatcatgctgtattccttgg</t>
  </si>
  <si>
    <t>tgcagaggcatgtgctgcggtggaggcggcgactccatgcccaccatcgcctgctgctcctgcg</t>
  </si>
  <si>
    <t>tgcagaggcatgtgctgcggtggcggcggcgactccatgcccaccatcgcctgctgctcctgcg</t>
  </si>
  <si>
    <t>tgcagaggcattaaaacctccgcatttagtgcgtcgaattctaatggttgcggccattgttttc</t>
  </si>
  <si>
    <t>tgcagaggcattaaaacctccgcatttagtgcgtcgaattctaatggttgcgggcattgttttc</t>
  </si>
  <si>
    <t>tgcagaggcattctgccaggaggctggaaacactggcatggcaatagattctgatgttgacaat</t>
  </si>
  <si>
    <t>tgcagaggcattctgccaggaggctggaaacactggcatggcagtagattctgatgttgacaat</t>
  </si>
  <si>
    <t>tgcagaggcatttcatttcacacatctgtagctgtagcactgtggcagtaacaatgagaagacc</t>
  </si>
  <si>
    <t>tgcagaggcgtttcatttcacacatctgtagctgtagcactgtggcagtaacaatgagaagacc</t>
  </si>
  <si>
    <t>tgcagaggccaccactgcctggacgacctggaccgctgcctgcctctcttgcttctctccccac</t>
  </si>
  <si>
    <t>tgcagaggccaccactgcctggacgatctggaccgctgcctgcctctcttgcttctctccccac</t>
  </si>
  <si>
    <t>tgcagaggccacgtccatacgtacccttctggagctagtatgcctccgctccttttgctgcttg</t>
  </si>
  <si>
    <t>tgcaggggccacgtccatacgtacccttctggagctagtatgcctccgctccttttgctgcttg</t>
  </si>
  <si>
    <t>tgcagaggccatcgacaagagcactgagcgtgaccacatcaggcagcacacccgacctgaccat</t>
  </si>
  <si>
    <t>tgcagaggccatcggcaagagcactgagcgtgaccacatcaggcagcacacccgacctgaccat</t>
  </si>
  <si>
    <t>tgcagaggcccagagggcttggccagttgaccacgaggaacgaagcgagcacgccaattttgca</t>
  </si>
  <si>
    <t>tgcagaggcccagagggcttggccagttggccacgaggaacgaagcgagcacgccaattttgca</t>
  </si>
  <si>
    <t>tgcagaggccctgggagcagtccctggttggctcatagggcacccacgtcgactgcggcccagc</t>
  </si>
  <si>
    <t>tgcagaggccctgggagcagtccctggttggctcatagggcacccacgtcggctgcggcccagc</t>
  </si>
  <si>
    <t>tgcagaggccgccagggaggtcctcaagacgcacgatgtcacctttgctacacgggcgatgagc</t>
  </si>
  <si>
    <t>tgcagaggccgcgagggaggtcctcaagacgcacgatgtcacctttgctacacgggcgatgagc</t>
  </si>
  <si>
    <t>tgcagaggccgcccgccgccgtgctacttttgtgccgccgccgatccagaagagaccgagaagc</t>
  </si>
  <si>
    <t>tgcagaggccgcccgccgccgtgctacttttgtgccgccgccgatcccgaagagaccgagaagc</t>
  </si>
  <si>
    <t>tgcagaggccttttcttccgcttccccgccccgccccccatcgcgtgagtccacggtgtgatgt</t>
  </si>
  <si>
    <t>tgcagaggccttttcttccgcttccccgccccgccccccatcgcgtgagtcctcggtgtgatgt</t>
  </si>
  <si>
    <t>tgcagaggcgaagtttactcccaggagacctctgaagacctgcttgttggtcttgttggccacg</t>
  </si>
  <si>
    <t>tgcagaggcgaagtttactcccaggagacctctgaagaccttcttgttggtcttgttggccacg</t>
  </si>
  <si>
    <t>tgcagaggcgagagaagcaaagtaaaggcgaggcacagcagcaagcaagcaagcaagcagggcg</t>
  </si>
  <si>
    <t>tgcagaggcgagagaagcaaagtaaaggcgaggcacagcagcaagcaagcaagcaagcagggct</t>
  </si>
  <si>
    <t>tgcagaggcgagcgaagagcttagcacacagcacacacgcgctcgtgtttggtaggtgcaagtg</t>
  </si>
  <si>
    <t>tgcagaggcgagcgaagagcttagcacacagcacgcacgcgctcgtgtttggtaggtgcaagtg</t>
  </si>
  <si>
    <t>tgcagaggcgatcatgcgcacgcacgaccatgtgttcgcgtcgcgtcccacgtccacggtcagc</t>
  </si>
  <si>
    <t>tgcagaggcgatcatgcgcacgcacgaccatgtgttcgcgtcgcgtcccacgtccatggtcagc</t>
  </si>
  <si>
    <t>tgcagaggcgatgtgcgtgatggcagatagcacgtgcttggcatcaggcggtcgtgcctcttta</t>
  </si>
  <si>
    <t>tgcagaggcgatgtgcgtgatggcggatagcacgtgcttggcatcaggcggtcgtgcctcttta</t>
  </si>
  <si>
    <t>tgcagaggcgcgcgacgtctgtggagcgcgtctgaagcccgtgtgcgtcggatggagggctcgg</t>
  </si>
  <si>
    <t>tgcagaggcgcgcgacgtgtgtggagcgcgtctgaagcccgtgtgcgtcggatggagggctcgg</t>
  </si>
  <si>
    <t>tgcagaggcgcgtcctggtcttgatggaggaccgtcgtcctgcctagcgctgccgaaaaaaaaa</t>
  </si>
  <si>
    <t>tgcagaggcgcgtcctggtcttggtggaggaccgtcgtcctgcctagcgctgccgaaaaaaaaa</t>
  </si>
  <si>
    <t>tgcagaggcggcccctctgggcctaccccgatgtatagcaacttcaaggagcaggcgatcgagt</t>
  </si>
  <si>
    <t>tgcagaggcggcgcctctgggcctaccccgatgtatagcaacttcaaggagcaggcgatcgagt</t>
  </si>
  <si>
    <t>tgcagaggcggcggcctgatcagcaggcagcgattctgccacatttcagtagcaaatataggca</t>
  </si>
  <si>
    <t>tgcagaggcggcggcctgatcagcatgcagcgattctgccacatttcagtagcaaatataggca</t>
  </si>
  <si>
    <t>tgcagaggcggcttcgctttcaaggcgttcaattacatcatcagcaacggcggcctcgcgtccg</t>
  </si>
  <si>
    <t>tgcagaggctgcttcgctttcaaggcgttcaattacatcatcagcaacggcggcctcgcgtccg</t>
  </si>
  <si>
    <t>tgcagaggcggtcgtcgcgaccgcgtctttgagcctcaggcgctgttccctgtccttaatggag</t>
  </si>
  <si>
    <t>tgcagaggcggtcgtcgcgatcgcgtctttgagcctcaggcgctgttccctgtccttaatggag</t>
  </si>
  <si>
    <t>tgcagaggcggttataatgattcaacacaatacaactatgtgtcttgtatgaccaaggattctc</t>
  </si>
  <si>
    <t>tgcagaggcggttttaatgattcaacacaatacaactatgtgtcttgtatgaccaaggattctc</t>
  </si>
  <si>
    <t>tgcagaggcgtaccgcgacgacgaagccccagttggcgacagggccccagaagtgggtggtctt</t>
  </si>
  <si>
    <t>tgcagaggcgtaccgcgatgacgaagccccagttggcgacagggccccagaagtgggtggtctt</t>
  </si>
  <si>
    <t>tgcagaggcgtgggaaggagcatacagcccacaacatgaggaccagcgcagcagcagcaagcgg</t>
  </si>
  <si>
    <t>tgcagaggcgtgggaaggagcatacagcccacaacgtgaggaccagcgcagcagcagcaagcgg</t>
  </si>
  <si>
    <t>tgcagaggcgttaaggtgagaagcatatggtatttcctccactggctcctcggaatcgcaatct</t>
  </si>
  <si>
    <t>tgcagaggcgttaaggtgagaagcctatggtatttcctccactggctcctcggaatcgcaatct</t>
  </si>
  <si>
    <t>tgcagaggcgttaaggtgaggagcttatggtatttcatccactggctcttcggaatctcaatct</t>
  </si>
  <si>
    <t>tgcagaggcgttaaggtgaggagcttatggtatttcttccactggctcttcggaatctcaatct</t>
  </si>
  <si>
    <t>tgcagaggcgttgccgcatcttgaaccgtatcgacaattgagtacgggccaattaggagtcgat</t>
  </si>
  <si>
    <t>tgcagaggcgttgccgcatcttgaagcgtatcgacaattgagtacgggccaattaggagtcgat</t>
  </si>
  <si>
    <t>tgcagaggctaaacacacatcaatacagtatatactaacagttagcttcccatgacgcgcacca</t>
  </si>
  <si>
    <t>tgcagaggctaaacacacatcaatacagtatatactaacatttagcttcccatgacgcgcacca</t>
  </si>
  <si>
    <t>tgcagaggctatggtgatgtagcagcaaacttgagaaataagtacagtatcagtataacggacc</t>
  </si>
  <si>
    <t>tgcagaggctattgtgatgtagcagcaaacttgagaaataagtacagtatcagtataacggacc</t>
  </si>
  <si>
    <t>tgcagaggctatttgcgcacgcacgcgcaggaatcgtagttcggaggtcgcactgtttcgtcgg</t>
  </si>
  <si>
    <t>tgcagaggctatttgcgcccgcacgcgcaggaatcgtagttcggaggtcgcactgtttcgtcgg</t>
  </si>
  <si>
    <t>tgcagaggctcaagctcatctgcgagggcaggctcgctgaccgcatcaccgtcgacacggcgac</t>
  </si>
  <si>
    <t>tgcagaggctcaagctcatctgcgagggcaggctcgctgaccgcatcaccgtcgacacggcggc</t>
  </si>
  <si>
    <t>tgcagaggctcaagctcatgtgcgaagataggttgcccaagcgcatcgacgcgggctccgtggc</t>
  </si>
  <si>
    <t>tgcagaggctcaagctcatgtgcgaagataggctgcccaagcgcatcgacgcgggctccgtggc</t>
  </si>
  <si>
    <t>tgcagaggctccaaaaggacaagaccagggctgcttgctcgctagtgtgcgtttctaacgctgc</t>
  </si>
  <si>
    <t>tgcagaggctccaaaaggacaagaccatggctgcttgctcgctagtgtgcgtttctaacgctgc</t>
  </si>
  <si>
    <t>tgcagaggctccacgagcgcgtcacgggaggcaccagctccattctcgactgcatggcggagcc</t>
  </si>
  <si>
    <t>tgcagaggttccacgagcgcgtcacgggaggcaccagctccattctcgactgcatggcggagcc</t>
  </si>
  <si>
    <t>tgcagaggctcccttatgattctcagaatgatttagcaagaagtgatgaggattgtaagcaagc</t>
  </si>
  <si>
    <t>tgcaggggctcccttatgattctcagaatgatttagcaagaagtgatgaggattgtaagcaagc</t>
  </si>
  <si>
    <t>tgcagaggctgaatatcagctcctcccttagaacttggtccagcagtttgcaccccaggcatga</t>
  </si>
  <si>
    <t>tgcagaggctgaatgtcagctcctcccttagaacttggtccagcagtttgcaccccaggcatga</t>
  </si>
  <si>
    <t>tgcagaggctgaatggctgatggagttgtaagtttctgacagcagctcgtcagtctcgtctcgg</t>
  </si>
  <si>
    <t>tgcagaggctgattggctgatggagttgtaagtttctgacagcagctcgtcagtctcgtctcgg</t>
  </si>
  <si>
    <t>tgcagaggctgagacaaagtaaactcaggagaacgaaaagaaacctaccaccacacaattttca</t>
  </si>
  <si>
    <t>tgcagaggctgagacaaagtaaactcaggagaatgaaaagaaacctaccaccacacaattttca</t>
  </si>
  <si>
    <t>tgcagaggctgagacgctaatttcgatcacaacaaaaagggattaagggaatgcgccaaaattc</t>
  </si>
  <si>
    <t>tgcagaggctgagacgctaatttcgatcacaacaaaaagggattaagggaatgcgcccaaattc</t>
  </si>
  <si>
    <t>tgcagaggctgcatacagccaaaaatggtggtccgagaaggagagagaagtatatcaagcctga</t>
  </si>
  <si>
    <t>tgcagaggctgcatacagccaaaaatggtggtccgagaaggagagaggagtatatcaagcctga</t>
  </si>
  <si>
    <t>tgcagaggctgccacccctggaagacacggattagcaatggatgagcatatcggcaagcaatcc</t>
  </si>
  <si>
    <t>tgcaggggctgccacccctggaagacacggattagcaatggatgagcatatcggcaagcaatcc</t>
  </si>
  <si>
    <t>tgcagaggctgctgggcgcggaccctgtcatcgtggacaccatcctacgggtgctggccaacct</t>
  </si>
  <si>
    <t>tgcagaggctgctgggcgcggatcctgtcatcgtggacaccatcctacgggtgctggccaacct</t>
  </si>
  <si>
    <t>tgcagaggctgcttaggacgaggcagcagtgcatggttagccaggttgctggtttgtaccctgt</t>
  </si>
  <si>
    <t>tgcagaggctgcttaggatgaggcagcagtgcatggttagccaggttgctggtttgtaccctgt</t>
  </si>
  <si>
    <t>tgcagaggctggagcaggctagggtagtggggtccgtcaggtttagcttgctgacaggttcaac</t>
  </si>
  <si>
    <t>tgcagaggctggagcaggctagggtagtggggtccgtcaggtttagcttgctgacatgttcaac</t>
  </si>
  <si>
    <t>tgcagaggctgggcctcacaactcggtacacgcctttgctcgccaacacatagatgtccttctt</t>
  </si>
  <si>
    <t>tgcagaggctgggcctcacaactcggtacacgcctttgctcgccaacacatagatgtccttgtt</t>
  </si>
  <si>
    <t>tgcagaggctgtagagcgatggaacatcgatgtaatgttgcactggtggcagcaacgtgttgtt</t>
  </si>
  <si>
    <t>tgcagaggctgtagatcgatggaacatcgatgtaatgttgcactggtggcagcaacgtgttgtt</t>
  </si>
  <si>
    <t>tgcagaggcttattcttgatggctgtgatgagctagagaatgttgttctgcccgacgggcttcc</t>
  </si>
  <si>
    <t>tgcagaggcttattcttgatggctgtgatgggctagagaatgttgttctgcccgacgggcttcc</t>
  </si>
  <si>
    <t>tgcagaggcttcccacaaagatggtgcagatatggatgcagcagcttcaggctacatcacacga</t>
  </si>
  <si>
    <t>tgcagaggctttccacaaagatggtgcagatatggatgcagcagcttcaggctacatcacacga</t>
  </si>
  <si>
    <t>tgcagaggcttcccaggcttttcttcccactggaatagcacgctcacaacaagctttgtcgggg</t>
  </si>
  <si>
    <t>tgcagaggcttcccaggcttttcttcccactggaatggcacgctcacaacaagctttgtcgggg</t>
  </si>
  <si>
    <t>tgcagaggcttcgcacttcagaggccatggcagtctctacagccgagtacagctcttcaccctt</t>
  </si>
  <si>
    <t>tgcagaggcttcgcacttcagaggccatggcggtctctacagccgagtacagctcttcaccctt</t>
  </si>
  <si>
    <t>tgcagagggaaggccaatgatcttagcaaaactcaactgtcaaacagaactcaactgtcaaaac</t>
  </si>
  <si>
    <t>tgcagagggaaggccaatgatcttagcagaactcaactgtcaaacagaactcaactgtcaaaac</t>
  </si>
  <si>
    <t>tgcagagggacccaaaaaccctaagccaccgaaccgaagacaacaacccgtggggggcgagagg</t>
  </si>
  <si>
    <t>tgcagagggacccaaaaaccctaagccaccgaaccgaagacaacaacccgtggggggcgagcgg</t>
  </si>
  <si>
    <t>tgcagagggacgaatgttgacgttgatatatggaaggggatagacacatcagaagtttcgagga</t>
  </si>
  <si>
    <t>tgcagagggacgaatgttgacgttgatatatggaaggggatagacacatcagaagtttcgggga</t>
  </si>
  <si>
    <t>tgcagagggacgcgatgatggcggccttctcgtcgtcgggcgtggacgacgggtcgatgccgta</t>
  </si>
  <si>
    <t>tgcagagggacgcgatgatggcggccttttcgtcgtcgggcgtggacgacgggtcgatgccgta</t>
  </si>
  <si>
    <t>tgcagagggacgcgccgcccgaccgcctctccagcagctacccgaaaaaaaaaaaaaaaaaaaa</t>
  </si>
  <si>
    <t>tgcagcgggacgcgccgcccgaccgcctctccagcagctacccgaaaaaaaaaaaaaaaaaaaa</t>
  </si>
  <si>
    <t>tgcagagggagaacacgctgctcaaggagttcgtggagagcggaaagtcgtccgtgttccacga</t>
  </si>
  <si>
    <t>tgcagagggagaatacgctgctcaaggagttcgtggagagcggaaagtcgtccgtgttccacga</t>
  </si>
  <si>
    <t>tgcagagggagaccgccgccctgcccctgcacggtgtttccccagaagccacccgaaaaaaaaa</t>
  </si>
  <si>
    <t>tgcagagggagagcgccgccctgcccctgcacggtgtttccccagaagccacccgaaaaaaaaa</t>
  </si>
  <si>
    <t>tgcagagggagacgatttggagttttaaaaccagctcgtcctatacgttacggacgcgggcgct</t>
  </si>
  <si>
    <t>tgcagagggagacgatttggagttttaaaaccagctcgtcgtatacgttacggacgcgggcgct</t>
  </si>
  <si>
    <t>tgcagagggaggacggggaagagacgcggtaaggcacggtgaggacggatgcgcgcgggggctc</t>
  </si>
  <si>
    <t>tgcagagggaggacggggaggagacgcggtaaggcacggtgaggacggatgcgcgcgggggctc</t>
  </si>
  <si>
    <t>tgcagagggaggcaagagccgcactccaaggcccatcgttctcgcggacttcttctcttcagca</t>
  </si>
  <si>
    <t>tgcagagggaggcaagagccgcactccgaggcccatcgttctcgcggacttcttctcttcagca</t>
  </si>
  <si>
    <t>tgcagagggaggctcatcttgataggactcgtccatcctataccaacacttgacagcggtatga</t>
  </si>
  <si>
    <t>tgcagagggaggctcatcttgataggactcgtccatcctataccaacacttgacggcggtatga</t>
  </si>
  <si>
    <t>tgcagagggagttcttgtcggcggtggtcggctttcaggtgctaggtgtgtgcccgacgctcac</t>
  </si>
  <si>
    <t>tgcagagggagttcttgtcggcggtggtcggctttcaggtgctaggtgtgtgcccgccgctcac</t>
  </si>
  <si>
    <t>tgcagagggagttgctcccaagcttccaagggaactttcacaacggcaccgctccaccaccaac</t>
  </si>
  <si>
    <t>tgcagagggagttgctcccaagcttccaagggaactttcacaatggcaccgctccaccaccaac</t>
  </si>
  <si>
    <t>tgcagagggatctccgtgccccaagcccccatcaccgccacgggtaccttgcctctgctagctg</t>
  </si>
  <si>
    <t>tgcagggggatctccgtgccccaagcccccatcaccgccacgggtaccttgcctctgctagctg</t>
  </si>
  <si>
    <t>tgcagagggcacaatggtggcttataaggcagcccaggttggttcatgctatcactggccataa</t>
  </si>
  <si>
    <t>tgcagagggcacaatggtggcttataaggcagcccaggttggttcatgttatcactggccataa</t>
  </si>
  <si>
    <t>tgcagagggcacagcagcgtatgaaagttcaagcagacaagcaccgagtagaacgcagatttga</t>
  </si>
  <si>
    <t>tgcagagggcacagcagcgtatgaaagttcaagcagacaagcaccgagtagaacgctgatttga</t>
  </si>
  <si>
    <t>tgcagagggcaccaaggcggcgcacacaattgccatcctttctttgtggcatatctggaaggag</t>
  </si>
  <si>
    <t>tgcagagggcaccaaggcggcgcacacaattgccatcctttctttgtggcatatttggaaggag</t>
  </si>
  <si>
    <t>tgcagagggcagaggcgagcatgagtgtgtcgtggtttcctttatttccatcgacctacttctg</t>
  </si>
  <si>
    <t>tgcagagggcagaggcgagcatgagtgtgtcgtggtttcctttatttccatcgacctccttctg</t>
  </si>
  <si>
    <t>tgcagagggcatatgctcactcgtgcgcctagctacatacctctccgtctttgttgacggccaa</t>
  </si>
  <si>
    <t>tgcagagggcatatgctcactcgtgcgcctagctacatacctctcggtctttgttgacggccaa</t>
  </si>
  <si>
    <t>tgcagagggcctaaacacctgcctaccaagaatagggctttcctaccgtcaaggcgtcaatcaa</t>
  </si>
  <si>
    <t>tgcagagggcctaaacacctgcctgccaagaatagggctttcctaccgtcaaggcgtcaatcaa</t>
  </si>
  <si>
    <t>tgcagagggcgaggaatcagctgagatcacggggagcacggggaggccaggcgaggcacgagga</t>
  </si>
  <si>
    <t>tgcagagggcgcggaatcagctgagatcacggggagcacggggaggccaggcgaggcacgagga</t>
  </si>
  <si>
    <t>tgcagagggcgcagtcgtcactctcctgtagaccatgccgcttcctcctagccgaggtccagag</t>
  </si>
  <si>
    <t>tgcagagggcgcagtcgtcactctcctgtagaccatgctgcttcctcctagccgaggtccagag</t>
  </si>
  <si>
    <t>tgcagagggcggagtcagtgatgtcgcggcagtggtttggtttggtgtggtccgtgccttcgtg</t>
  </si>
  <si>
    <t>tgcagagggcggagtgagtgatgtcgcggcagtggtttggtttggtgtggtccgtgccttcgtg</t>
  </si>
  <si>
    <t>tgcagagggcgttcctgcgaccccgcgaagccgatggctaggagcgacacatctgactatctga</t>
  </si>
  <si>
    <t>tgcagagggcgttcctgcgaccccgcgaagccgatggctaggagcgacacatctgagtatctga</t>
  </si>
  <si>
    <t>tgcagagggcgttcgaggtctggtggaggcggaccttcgtcaggccgtacgccgagcagcagcc</t>
  </si>
  <si>
    <t>tgcagagggcgttcgaggtctggtggaggcggaccttcgtcaggccgtacgccgagcggcagcc</t>
  </si>
  <si>
    <t>tgcagagggcgttttacaacagtgattgctttaccaaatggttctgagagcagacggtgggcca</t>
  </si>
  <si>
    <t>tgcagatggcgttttacaacagtgattgctttaccaaatggttctgagagcagacggtgggcca</t>
  </si>
  <si>
    <t>tgcagagggctaggttgtgacttgagggcgaagtgagttgttttggcaatgaataaatgaacat</t>
  </si>
  <si>
    <t>tgcagagggctaggttgtgacttgagggcgatgtgagttgttttggcaatgaataaatgaacat</t>
  </si>
  <si>
    <t>tgcagagggctcatggccaagaattagcagtccacccaaaataaggcttaaagagcaagattac</t>
  </si>
  <si>
    <t>tgcagagggctcatggccaagaattagcagtccacccaaaataaggcttaaagagcaatattac</t>
  </si>
  <si>
    <t>tgcagagggctcatgggtcatggccaagaattagcagtccacccaaaataaggcttaaagagca</t>
  </si>
  <si>
    <t>tgcagagggctcatgtgtcatggccaagaattagcagtccacccaaaataaggcttaaagagca</t>
  </si>
  <si>
    <t>tgcagagggctcggctcatcaaacaatcgccttggcgtcggagtgtcagacggcgtcatcagga</t>
  </si>
  <si>
    <t>tgcagagggctcggctcatcaagcaatcgccttggcgtcggagtgtcagacggcgtcatcagga</t>
  </si>
  <si>
    <t>tgcagagggcttggatcagaagcaatgacttgccatgagagcagtgcaagaagagtggtcagaa</t>
  </si>
  <si>
    <t>tgcagagggcttggatcagaagcaatgacttgccatgagagcagtgcaagaagagtggtgagaa</t>
  </si>
  <si>
    <t>tgcagaggggacaacgtcatcatcatgtcaacaaaacgtgcatcagtgcatgttaaatcctgag</t>
  </si>
  <si>
    <t>tgcaggggggacaacgtcatcatcatgtcaacaaaacgtgcatcagtgcatgttaaatcctgag</t>
  </si>
  <si>
    <t>tgcagaggggaccaactggtatgacaggcagatgcggacggagcgcttcgatggtcgggcgctc</t>
  </si>
  <si>
    <t>tgcagaggggaccgactggtatgacaggcagatgcggacggagcgcttcgatggtcgggcgctc</t>
  </si>
  <si>
    <t>tgcagaggggcagatctttttgatatgcttccagaagagtacacattccaagaaatcattgcca</t>
  </si>
  <si>
    <t>tgcagaggggcagatctttttgatatgcttccagaagagtatacattccaagaaatcattgcca</t>
  </si>
  <si>
    <t>tgcagaggggccacatgcccccccaccctgcaaatgaaataataataaacactagcaaaatcag</t>
  </si>
  <si>
    <t>tgcagaggggccacatgccccccgaccctgcaaatgaaataataataaacactagcaaaatcag</t>
  </si>
  <si>
    <t>tgcagagggggctcgcccaagtagttggcatcttcaacaatgcatgctcgactaaaatatagcc</t>
  </si>
  <si>
    <t>tgcagagggggctcgcccaagtagttggcatcttcaacaatgcatgctcggctaaaatatagcc</t>
  </si>
  <si>
    <t>tgcagaggggtccgattactcctctctctgaggaaatcacagaccctgagaacaactacattgg</t>
  </si>
  <si>
    <t>tgcagaggggtccgattgctcctctctctgaggaaatcacagaccctgagaacaactacattgg</t>
  </si>
  <si>
    <t>tgcagaggggttgtgaaatgaatggcttcgaaaggtttagcaacagtacatccaatgctaccgc</t>
  </si>
  <si>
    <t>tgcagaggggttgtgaaatgaatggcttcgaaaggtttagcaacagtacttccaatgctaccgc</t>
  </si>
  <si>
    <t>tgcagaggggtttgggtttataaactccgtgtgccgaactggcgacgtgggcgagacgaccgcc</t>
  </si>
  <si>
    <t>tgcagaggggtttgggtttataaactccgtgtgccgaactggcgacgtgggcgaggcgaccgcc</t>
  </si>
  <si>
    <t>tgcagagggtagtagagccatggcaaccagcagctccgatgaagttcctcccgctgcaaggaag</t>
  </si>
  <si>
    <t>tgcagagggtagtagagccatggcagccagcagctccgatgaagttcctcccgctgcaaggaag</t>
  </si>
  <si>
    <t>tgcagagggtatccgtcttcacccctctgtgcttcagaactcgcttcagagtgttgtggatcat</t>
  </si>
  <si>
    <t>tgcagagggtatccgtcttcacccctctgtgcttcagaactcgcttcagagtgttgtggctcat</t>
  </si>
  <si>
    <t>tgcagagggtgaggacagtgaggttagacaggcgaggaactgcgtagggcaagttggtggtggg</t>
  </si>
  <si>
    <t>tgcagagggtgaggacagtgaggttcgacaggcgaggaactgcgtagggcaagttggtggtggg</t>
  </si>
  <si>
    <t>tgcagagggtgcaactgctggttcgggtgctgctggtgctgctgctgcatcgccaggaacggca</t>
  </si>
  <si>
    <t>tgcagagggtgcaactgctggttcgggtgctgctggtgctgctgctgcatcgccaggaacggcg</t>
  </si>
  <si>
    <t>tgcagagggtgctcgctcagctcggagacaagcgttctgtcgccgactgcgaagccatgattcg</t>
  </si>
  <si>
    <t>tgcagagggtgctcgctcagctcggagacaagcgttctgtcgccgactgcgaggccatgattcg</t>
  </si>
  <si>
    <t>tgcagagggttactcaacttatgtactaatccttatctgaagcagagggaaacaaaatatccga</t>
  </si>
  <si>
    <t>tgcagagggttactcaacttatgtactaatccttatctgaagcagagggaaacaaaatatctga</t>
  </si>
  <si>
    <t>tgcagagggttcaggggtagcccgacgccaggcacgcctcccagaacttgcggtcctcctcctg</t>
  </si>
  <si>
    <t>tgcagagggttcaggggtagcccgacgctaggcacgcctcccagaacttgcggtcctcctcctg</t>
  </si>
  <si>
    <t>tgcagaggtaaagaaactctgaaacagagctagaaaataacaaataactgaagtaagcacatta</t>
  </si>
  <si>
    <t>tgcagaggtaaggaaactctgaaacagagctagaaaataacaaataactgaagtaagcacatta</t>
  </si>
  <si>
    <t>tgcagaggtaaagagtcaacagtaggactaggagttgacggtggttcatgcctgctgctgctgg</t>
  </si>
  <si>
    <t>tgcagtggtaaagagtcaacagtaggactaggagttgacggtggttcatgcctgctgctgctgg</t>
  </si>
  <si>
    <t>tgcagaggtacccgctcgagaaacgggggctcttctcacgcgtctcgggagacatcgcgctcag</t>
  </si>
  <si>
    <t>tgcagaggtacccgctcgagaagcgggggctcttctcacgcgtctcgggagacatcgcgctcag</t>
  </si>
  <si>
    <t>tgcagaggtactagtttcatcttcatttaatattattattgtccattaatgttctttccttgta</t>
  </si>
  <si>
    <t>tgcagaggtactagtttcatcttcatttaatattattattgtccattaatgttctttctttgta</t>
  </si>
  <si>
    <t>tgcagaggtactctcgtactcagatgataacagtgctttgttggaagatgcaagcagttctagt</t>
  </si>
  <si>
    <t>tgcagaggtactctcgtactcggatgataacagtgctttgttggaagatgcaagcagttctagt</t>
  </si>
  <si>
    <t>tgcagaggtaggattccccgtacgtactgactggattagtcttccgtggctaacagtacatgaa</t>
  </si>
  <si>
    <t>tgcagaggtaggattccccgtacgtactgactggattattcttccgtggctaacagtacatgaa</t>
  </si>
  <si>
    <t>tgcagaggtagtacactactagcctataacggaatagaaagctactgttatactacgacaaggg</t>
  </si>
  <si>
    <t>tgcagaggtagtatactactagcctataacggaatagaaagctactgttatactacgacaaggg</t>
  </si>
  <si>
    <t>tgcagaggtagtcaaattatacaatttttttcctcgactgttagactagagtggttagtctgtg</t>
  </si>
  <si>
    <t>tgcagaggtagtcaaattatacaatttttttcctcgactgttagactggagtggttagtctgtg</t>
  </si>
  <si>
    <t>tgcagaggtataggcactggccgacaacacaggcgcctgaccgagatgctcgatcagtgtaagt</t>
  </si>
  <si>
    <t>tgcagaggtataggcactggccgacaacacaggcgcctgaccgagctgctcgatcagtgtaagt</t>
  </si>
  <si>
    <t>tgcagaggtatatgttggctattcttgtttggttgtttccatgtatataaccaagctgagaaga</t>
  </si>
  <si>
    <t>tgcagaggtatatgttggctattcttgtttggttgtttccatgtatataacctagctgagaaga</t>
  </si>
  <si>
    <t>tgcagaggtcaaaaggtgtgcctttacatggttttgaggatgaaaaattttgctatgttgcttt</t>
  </si>
  <si>
    <t>tgcagaggtcaaaaggtgtgcctttacgtggttttgaggatgaaaaattttgctatgttgcttt</t>
  </si>
  <si>
    <t>tgcagaggtcaacagcatgcgaggtgcgtgctgtttgcgaacattttagagaaaaggaatgact</t>
  </si>
  <si>
    <t>tgcagaggtcaacagcatgcgaggtgcgtgctgtttgcgaacattttagagagaaggaatgact</t>
  </si>
  <si>
    <t>tgcagaggtcagatcttaatatgctatctcatgtttgtgccatgtaatgcgtgtatagacagct</t>
  </si>
  <si>
    <t>tgcagaggtcaggtcttaatatgctatctcatgtttgtgccatgtaatgcgtgtatagacagct</t>
  </si>
  <si>
    <t>tgcagaggtccatcagtcacactgcacattccacacattagtctgatagaagtcggcatgatct</t>
  </si>
  <si>
    <t>tgcagaggtccatcagtcacactgcacattccacacattagtctgatagaagtcggcgtgatct</t>
  </si>
  <si>
    <t>tgcagaggtcgccatctccccaccgtctctcgctccctccacggctttgacgtcggctctctcg</t>
  </si>
  <si>
    <t>tgcagaggtcgccgtctccccaccgtctctcgctccctccacggctttgacgtcggctctctcg</t>
  </si>
  <si>
    <t>tgcagaggtcgcggctgtggccgtctcctttgcctatatgcaacacagccgtctcctttgccta</t>
  </si>
  <si>
    <t>tgcagaggtcgcggctgtggccgtctcctttgcctatatgcaacacagctgtctcctttgccta</t>
  </si>
  <si>
    <t>tgcagaggtcggaaactgtgtgctcccatccaacagctgatcaactggacaaaacaaagctaca</t>
  </si>
  <si>
    <t>tgcagaggtcggaaactgtgtgctcccatccaacggctgatcaactggacaaaacaaagctaca</t>
  </si>
  <si>
    <t>tgcagaggtcggggcgggatccgatgagggcatccgcaaggcgcctgtagctgatctcgtcgag</t>
  </si>
  <si>
    <t>tgcagaggtcggggcggggtccgatgagggcatccgcaaggcgcctgtagctgatctcgtcgag</t>
  </si>
  <si>
    <t>tgcagaggtctcttcccagcagagacagctctccccagtcacctacggcagcgaccgccactat</t>
  </si>
  <si>
    <t>tgcagaggtttcttcccagcagagacagctctccccagtcacctacggcagcgaccgccactat</t>
  </si>
  <si>
    <t>tgcagaggtctgcgacctgcttggacgacccgaccagggcgaccgctggctcaccgaaaaaaaa</t>
  </si>
  <si>
    <t>tgcagcggtctgcgacctgcttggacgacccgaccagggcgaccgctggctcaccgaaaaaaaa</t>
  </si>
  <si>
    <t>tgcagaggtctggagccttgtgttgccatgggagcactttgacatagacttaatccagactcag</t>
  </si>
  <si>
    <t>tgcagaggtctggagccttgtgttgccatgggagcactttgacatagacttaatccagcctcag</t>
  </si>
  <si>
    <t>tgcagaggtctggattctgatctggtcgagctggttacgctctcggcgtggatgaggagaggat</t>
  </si>
  <si>
    <t>tgcagaggtctggattctgatctggtcgagctggttactctctcggcgtggatgaggagaggat</t>
  </si>
  <si>
    <t>tgcagaggtgaaacctattgcataggtactactcaattggctctcagaagcaagattagtgtag</t>
  </si>
  <si>
    <t>tgcagaggtgaaacctattgcataggtactactcaattggctctcagatgcaagattagtgtag</t>
  </si>
  <si>
    <t>tgcagaggtgaagccatcagatccaaagcagccagaacccccagcacctgtagcagagccatca</t>
  </si>
  <si>
    <t>tgcagaggtgaagccatcagatccaaagcagccagaatccccagcacctgtagcagagccatca</t>
  </si>
  <si>
    <t>tgcagaggtgagaggacccgtacgaataccaacccaacaaaccagccgcagggctggcgaggag</t>
  </si>
  <si>
    <t>tgcagaggtgagaggacccgtacgaataccaacccaacaaaccagccgcggggctggcgaggag</t>
  </si>
  <si>
    <t>tgcagaggtgagcagggatgctccccgtcagctggttttcagacaggtcgagcaccgtgaggtt</t>
  </si>
  <si>
    <t>tgcagaggtgagcagggatgctccccgtcagctggttttcaggcaggtcgagcaccgtgaggtt</t>
  </si>
  <si>
    <t>tgcagaggtgcccatgcaccccaaatgcgcttgtaaccagagaggctgaatggagcgccatgta</t>
  </si>
  <si>
    <t>tgcagaggtgcccatgcaccccaaatgcgcttgtaaccagagaggctggatggagcgccatgta</t>
  </si>
  <si>
    <t>tgcagaggtgcggcaagagctgccgacttcggtggatcaactacctgcgccccgacctgaagcg</t>
  </si>
  <si>
    <t>tgcagaggtgcggcaagagctgccgccttcggtggatcaactacctgcgccccgacctgaagcg</t>
  </si>
  <si>
    <t>tgcagaggtgctgccacagaacctggatctggatggacgcaaatggcaacacttgatggtgatg</t>
  </si>
  <si>
    <t>tgcagaggtgttgccacagaacctggatctggatggacgcaaatggcaacacttgatggtgatg</t>
  </si>
  <si>
    <t>tgcagaggtgctgcgacagaacatggatggacgcaatccgcaacgcttgatgttgatgcttcct</t>
  </si>
  <si>
    <t>tgcagaggtgctgcgacagaacatggatggacgcaatcggcaacgcttgatgttgatgcttcct</t>
  </si>
  <si>
    <t>tgcagaggtggatgggcagcagagcagagagaacaacgaacgagctcaccgttcgctgaccagc</t>
  </si>
  <si>
    <t>tgcagaggtggatgggcagcagagcagagagaacaacgaacgagctcaccgttcgctggccagc</t>
  </si>
  <si>
    <t>tgcagaggtggccgactgctcgcgctttcctcttgtggatcacgcacaagcggcgtgagtgctg</t>
  </si>
  <si>
    <t>tgcagaggtggccgactgctcgcgcttttctcttgtggatcacgcacaagcggcgtgagtgctg</t>
  </si>
  <si>
    <t>tgcagaggtgggcggcgggcacctttctgggaggagcaggtcgggaagaatgaacgggacatgg</t>
  </si>
  <si>
    <t>tgcagaggtgggcggtgggcacctttctgggaggagcaggtcgggaagaatgaacgggacatgg</t>
  </si>
  <si>
    <t>tgcagaggtgggctgattatgttcttcgtggcgagcataatatatggaggtaaaaaatgaccct</t>
  </si>
  <si>
    <t>tgcagaggtgggctgattatgttcttcgtggcgagcataatatgtggaggtaaaaaatgaccct</t>
  </si>
  <si>
    <t>tgcagaggtgtaccacattatccacacaatgacgaggccaccgcccacatgacccatcgatgca</t>
  </si>
  <si>
    <t>tgcagaggtgtaccacattatccacacaatgacgaggccaccgcccacatgatccatcgatgca</t>
  </si>
  <si>
    <t>tgcagaggttcaatgctagaaggaaactgcgggcagcggcaatcgcaagcgtcctcagcagcaa</t>
  </si>
  <si>
    <t>tgcagaggttcaatgctagaaggaaactgcgggcagcggcaatcgcaagtgtcctcagcagcaa</t>
  </si>
  <si>
    <t>tgcagaggttccatatattcagaattaccagtaactccacacagaaaatgcacaccacagtaaa</t>
  </si>
  <si>
    <t>tgcagatgttccatatattcagaattaccagtaactccacacagaaaatgcacaccacagtaaa</t>
  </si>
  <si>
    <t>tgcagaggttcctgttccccagcttcttgtggcgcatcaagaaggcgctcggcgtcggcagcga</t>
  </si>
  <si>
    <t>tgcagaggttcctgttccccagcttcttgtggcgcatcaagaaggcgcttggcgtcggcagcga</t>
  </si>
  <si>
    <t>tgcagaggttcgtcgttgctttgtgagatatgacatgtcggcagccgccctggttcagttaatt</t>
  </si>
  <si>
    <t>tgcagaggttcgtcgttgctttgtgagatatgacatgtgggcagccgccctggttcagttaatt</t>
  </si>
  <si>
    <t>tgcagaggttgctaagctgcgcctggatgctgctcaggaacgacgcggcctcgtcgaacggccg</t>
  </si>
  <si>
    <t>tgcagaggttgctgagctgcgcctggatgctgctcaggaacgacgcggcctcgtcgaacggccg</t>
  </si>
  <si>
    <t>tgcagaggttggaatgtatctactaagatgtgggtacctttttgcagttctttttttcgttttt</t>
  </si>
  <si>
    <t>tgcagaggttggaatgtatctactaagatgtgggtacctttttgtagttctttttttcgttttt</t>
  </si>
  <si>
    <t>tgcagaggttggcgaggtgctaaagatgccagatcatccatgtctccgtcaagctggttgaagc</t>
  </si>
  <si>
    <t>tgcagaggttggcgaggtgctagagatgccagatcatccatgtctccgtcaagctggttgaagc</t>
  </si>
  <si>
    <t>tgcagaggttgggcgcctgagggtgcacgccaggggcagggaggaggaagacgaggacgacgga</t>
  </si>
  <si>
    <t>tgcagaggttgggcgcctgagggtgcacgcctggggcagggaggaggaagacgaggacgacgga</t>
  </si>
  <si>
    <t>tgcagaggtttacggcacgttccacacggttaccgcacgtccgcgcggaacgggaaggggtatg</t>
  </si>
  <si>
    <t>tgcagaggtttacggcacgttccacacggttaccgcacgtccgcgcggagcgggaaggggtatg</t>
  </si>
  <si>
    <t>tgcagaggtttataacaaactccaaaagaggctgtgatgatgatgagatgaatccatcaatgat</t>
  </si>
  <si>
    <t>tgcagaggtttataacaaactccaaaagaggctgtgatgatgatgagatgaatgcatcaatgat</t>
  </si>
  <si>
    <t>tgcagaggtttgaaatttacttaagttttctcatgttgatcttcaacttttctgctttgacttg</t>
  </si>
  <si>
    <t>tgcagaggtttgaagtttacttaagttttctcatgttgatcttcaacttttctgctttgacttg</t>
  </si>
  <si>
    <t>tgcagaggttttggtttacaaaagctaattactcgctacctagttggacgaccattagaggttt</t>
  </si>
  <si>
    <t>tgcagaggttttggtttacaaaagctaattactcgctacctagttgggcgaccattagaggttt</t>
  </si>
  <si>
    <t>tgcagaggttttgtgtgctaaacaaactcatctctgcaccaatgaacgtcgttagcgttgtgca</t>
  </si>
  <si>
    <t>tgcagaggttttgtgtgctaaacaaactcatctctgcaccaatgaacgtcgttagcgttgtgcg</t>
  </si>
  <si>
    <t>tgcagagtaaaatgaggtacagctgatggatcaagagctaattttgacaggagttccttagcgt</t>
  </si>
  <si>
    <t>tgcagggtaaaatgaggtacagctgatggatcaagagctaattttgacaggagttccttagcgt</t>
  </si>
  <si>
    <t>tgcagagtaaacacaaccgtaagcatggaccccaacaacttgttgccgccgctcatcttcttgg</t>
  </si>
  <si>
    <t>tgcagagtaaacacaaccgtaagcatggaccccaacaacttgttgccgcctctcatcttcttgg</t>
  </si>
  <si>
    <t>tgcagagtaaacagttttacagtaaccgtatgggttgatgccgttcatgcaaattgcagctgcc</t>
  </si>
  <si>
    <t>tgcagagtaaacagttttacagtaaccgtatgggttgatgccgttcatgcaaattgcatctgcc</t>
  </si>
  <si>
    <t>tgcagagtaaagaacctgggggattgggggtaccgcatatttgaaaaactaagggtgcagatgc</t>
  </si>
  <si>
    <t>tgcagagtaaagaacctgggggattgggggtaccgcatatttgaaaaactatgggtgcagatgc</t>
  </si>
  <si>
    <t>tgcagagtaacagcagagcgatcggtcatgacatgatgtcgtagagcgaaagcctagaggtggc</t>
  </si>
  <si>
    <t>tgcagagtagcagcagagcgatcggtcatgacatgatgtcgtagagcgaaagcctagaggtggc</t>
  </si>
  <si>
    <t>tgcagagtaagcaattgcacagaaagagagattttggggagcgcgatgggcgacagaggctggg</t>
  </si>
  <si>
    <t>tgcagagtaagcaattgcacagaaagagagattttggggagcgtgatgggcgacagaggctggg</t>
  </si>
  <si>
    <t>tgcagagtaagcatggtcatgtgaacagtgttgaaagaagggagcataattgtaggataaactt</t>
  </si>
  <si>
    <t>tgcagagtaagcatggtcatgtgaacagtgttgaaagatgggagcataattgtaggataaactt</t>
  </si>
  <si>
    <t>tgcagagtaagtgtgggtggaaggcttaatttttgtttgtttgagaactgcgctattacaagta</t>
  </si>
  <si>
    <t>tgcagagtaagtgtgggtggaaggcttaatttttttttgtttgagaactgcgctattacaagta</t>
  </si>
  <si>
    <t>tgcagagtaatagttgcatgtggagtctgattgaattaagtagaatagaccgcgtccaggattt</t>
  </si>
  <si>
    <t>tgcagagtaatagttgcatgtggagtctgattgaattaagtagaatagactgcgtccaggattt</t>
  </si>
  <si>
    <t>tgcagagtaatgtgcaaggatatgatttacatgttggatgaagggtttggtcatatggacagtg</t>
  </si>
  <si>
    <t>tgcagagtaatgtgcaaggatatgatttacatgttggatgaagggtttggtcatatggatagtg</t>
  </si>
  <si>
    <t>tgcagagtaatttgtcacctaacataacatgacaaggccatttcttctccttactctgattatg</t>
  </si>
  <si>
    <t>tgcagagtaatttgtcacctaacataacatgacaaggccatttcttctccttgctctgattatg</t>
  </si>
  <si>
    <t>tgcagagtacaaggacgagaggtcagtgttcaaatcagatcacaggtcctcttgagtcgttcga</t>
  </si>
  <si>
    <t>tgcagagtccaaggacgagaggtcagtgttcaaatcagatcacaggtcctcttgagtcgttcga</t>
  </si>
  <si>
    <t>tgcagagtacaatggcatgctgatgctgcttgctgcccagtgctgtccaggaatggactctgac</t>
  </si>
  <si>
    <t>tgcagggtacaatggcatgctgatgctgcttgctgcccagtgctgtccaggaatggactctgac</t>
  </si>
  <si>
    <t>tgcagagtacagcttcagctgtttcagatcactgcccctcatcttgggctgagttaacacccat</t>
  </si>
  <si>
    <t>tgcagagtacagcttcagctgtttcagatcactgcccctcatcttgggctgagttaacacccgt</t>
  </si>
  <si>
    <t>tgcagagtacagggtacacatcagtcactactgcctctcaaagtttcagctctcgaaaaccatt</t>
  </si>
  <si>
    <t>tgcagagtacagggtacacgtcagtcactactgcctctcaaagtttcagctctcgaaaaccatt</t>
  </si>
  <si>
    <t>tgcagagtacagtcggagacggataaccgtccgctgaggatccaacggcgacgtccgtctcttt</t>
  </si>
  <si>
    <t>tgcagagtacagtcggagacggataacggtccgctgaggatccaacggcgacgtccgtctcttt</t>
  </si>
  <si>
    <t>tgcagagtacagtcggagacggataaccgtccgctgaggatccaacggcggcagcctcaccaaa</t>
  </si>
  <si>
    <t>tgcagagtacagtcggagacggataaccgtccgctgaggatccaacggcgtcagcctcaccaaa</t>
  </si>
  <si>
    <t>tgcagagtacctgaaccgttccacttccaccaagatgtgacggttccagttcacgggcccctcc</t>
  </si>
  <si>
    <t>tgcagagtacctgaaccgttccacttccaccaagatgtgacggttccagttcatgggcccctcc</t>
  </si>
  <si>
    <t>tgcagagtacgagcagtagatgatcctgagagagcttcagaggacagcagcatgaaagcttggt</t>
  </si>
  <si>
    <t>tgcagagtgcgagcagtagatgatcctgagagagcttcagaggacagcagcatgaaagcttggt</t>
  </si>
  <si>
    <t>tgcagagtacggaatggatgacaatgtttccatccaaggcgatctgtacagctatggcgtcctc</t>
  </si>
  <si>
    <t>tgcagagtacggaatggatggcaatgtttccatccaaggcgatctgtacagctatggcgtcctc</t>
  </si>
  <si>
    <t>tgcagagtacggaatggatggcagtatttccatccaaggcgatctgtacagctatggtgttctc</t>
  </si>
  <si>
    <t>tgcagattacggaatggatggcagtatttccatccaaggcgatctgtacagctatggtgttctc</t>
  </si>
  <si>
    <t>tgcagagtacgttagcagagtgaaggtgagcgagaaggtggacgtctacagcttcggggtggtg</t>
  </si>
  <si>
    <t>tgcagagtatgttagcagagtgaaggtgagcgagaaggtggacgtctacagcttcggggtggtg</t>
  </si>
  <si>
    <t>tgcagagtactagcgtactgcccaaacatgtgcttaatgccttaatcacgactggtctcaagat</t>
  </si>
  <si>
    <t>tgcagagtactggcgtactgcccaaacatgtgcttaatgccttaatcacgactggtctcaagat</t>
  </si>
  <si>
    <t>tgcagagtactcatcggaggactcgctggagatgcacgaactcgtcgtcgacgtcgcaacgccg</t>
  </si>
  <si>
    <t>tgcagagtactcatcggaggactcgctggagatgcacgaactcgtcgtcgacgtcggaacgccg</t>
  </si>
  <si>
    <t>tgcagagtagaaaactaaactaaaacattgttaatacttaccacgcaagcttatcgcaaatctc</t>
  </si>
  <si>
    <t>tgcagagtagaaaactaaactaaaacattgttaatacttaccacgcaggcttatcgcaaatctc</t>
  </si>
  <si>
    <t>tgcagagtagatcaagaatggaaaaaggagacgccatctactcatatttggagatgccatccac</t>
  </si>
  <si>
    <t>tgcagagtagatcaagaatggaaaaaggagatgccatctactcatatttggagatgccatccac</t>
  </si>
  <si>
    <t>tgcagagtagcactagtactagtaatctttggggattttcctgtgacaagagggattggcattg</t>
  </si>
  <si>
    <t>tgcagagtagcactagtactagtaatctttggggattttcctgtgagaagagggattggcattg</t>
  </si>
  <si>
    <t>tgcagagtagcagcagagcgatcggtcatgacatgatgtcgtagagcgaaaagcctagaggtgg</t>
  </si>
  <si>
    <t>tgcagagtagcagcagagcgatcggtcatgacatgatgtcgtagagcgaagagcctagaggtgg</t>
  </si>
  <si>
    <t>tgcagagtagcagggacagcgagcacaggataggaacatatctctttcatacattatcctataa</t>
  </si>
  <si>
    <t>tgcagagtagcagggacagcgagcacaggataggaacatatctctttcatatattatcctataa</t>
  </si>
  <si>
    <t>tgcagagtagcagtacaaaatcagtagatcagagtatgagacggagagaagcaagaatgatgga</t>
  </si>
  <si>
    <t>tgcagagtagcagtacaaaatcagtagatcagagtatgagacggagagaagcaagagtgatgga</t>
  </si>
  <si>
    <t>tgcagagtagcgaactaataacaagggacgatcagcaaatttcagtcattcactgttattgctt</t>
  </si>
  <si>
    <t>tgcagagtagcgaactaataacaagggacgatcagcaaatttcagtcattcactgttatttctt</t>
  </si>
  <si>
    <t>tgcagagtaggaagcaccatttcccgatctgaaaaagaccccattttgttgggagggcacgatg</t>
  </si>
  <si>
    <t>tgcagagtaggaagcactatttcccgatctgaaaaagaccccattttgttgggagggcacgatg</t>
  </si>
  <si>
    <t>tgcagagtaggacgctttattgttgctcctcacatgtttctctcaacgaaaaaaaaaagaatca</t>
  </si>
  <si>
    <t>tgcagagtaggacgctttattgttgctcctcacatgtttctctcaacggaaaaaaaaagaatca</t>
  </si>
  <si>
    <t>tgcagagtaggtaaacacaagtggattagttgaagcactgactgtgttgaaacaaacaggagag</t>
  </si>
  <si>
    <t>tgcagagtaggtaaagacaagtggattagttgaagcactgactgtgttgaaacaaacaggagag</t>
  </si>
  <si>
    <t>tgcagagtaggtaaacacaagtggattagttgaagcagtgactttgttgaaacaaacagcagga</t>
  </si>
  <si>
    <t>tgcagagtaggtaaacacaagtggattagttgaagcagtgactttgttgaaacaaacagtagga</t>
  </si>
  <si>
    <t>tgcagagtaggtagagggacaagcacggaggtctcagttactgtctgaacatccatgatgctat</t>
  </si>
  <si>
    <t>tgcagagtaggtagaggggcaagcacggaggtctcagttactgtctgaacatccatgatgctat</t>
  </si>
  <si>
    <t>tgcagagtagtaccccgaattcacaattattcatggaactatctattagtacggtggaaatggc</t>
  </si>
  <si>
    <t>tgcagagtagtaccccgaattcacaattgttcatggaactatctattagtacggtggaaatggc</t>
  </si>
  <si>
    <t>tgcagagtagtagagcagtgatattctaccaatctcttttgatcttttcagtgtcccagctgcc</t>
  </si>
  <si>
    <t>tgcagagtagtagagcagtgatattctaccaacctcttttgatcttttcagtgtcccagctgcc</t>
  </si>
  <si>
    <t>tgcagagtagtagagcagtgatattctaccaaccccttttgattttttcggtgtccaaggctcc</t>
  </si>
  <si>
    <t>tgcagagtagtagagcagtgatattctaccaacctcttttgattttttcggtgtccaaggctcc</t>
  </si>
  <si>
    <t>tgcagagtagtggagacgcagtcatggtcaaactcctcggcggcgatgacttgacgaaaccccg</t>
  </si>
  <si>
    <t>tgcagagtagtggagacgcagtcatggtcaagctcctcggcggcgatgacttgacgaaaccccg</t>
  </si>
  <si>
    <t>tgcagagtatactccagctatatgaggattgctcaggccaagttatcaacaaagaaaaatcagc</t>
  </si>
  <si>
    <t>tgcagagtatactccagctatctgaggattgctcaggccaagttatcaacaaagaaaaatcagc</t>
  </si>
  <si>
    <t>tgcagagtatatgaatgaactgcacacatgcaagaaatgaaagcatgcatgatctagctatatc</t>
  </si>
  <si>
    <t>tgcagagtatatgaatgaactgcacacatgcaagaaattaaagcatgcatgatctagctatatc</t>
  </si>
  <si>
    <t>tgcagagtatcaccaatgggtatgatcttcattccctgttacaaaggtttgtgctccatcttat</t>
  </si>
  <si>
    <t>tgcagagtatcactaatgggtatgatcttcattccctgttacaaaggtttgtgctccatcttat</t>
  </si>
  <si>
    <t>tgcagagtatcagcaaccaggaagaaaaggtacggagagagcgggtcaccctgcctgagacccc</t>
  </si>
  <si>
    <t>tgcagagtatcagcaaccaggaagaaaatgtacggagagagcgggtcaccctgcctgagacccc</t>
  </si>
  <si>
    <t>tgcagagtatgggtacatgataaagatcacggagaagagcgacgtgtacagctatggtgtggtg</t>
  </si>
  <si>
    <t>tgcagagtatgggtacatgatgaagatcacggagaagagcgacgtgtacagctatggtgtggtg</t>
  </si>
  <si>
    <t>tgcagagtattagaacaaacgatcacatcagaccattcagctagataaagcattatggttagag</t>
  </si>
  <si>
    <t>tgcagagtattagaacaaacgatcacatcagaccattcagctagataaagcattatggtttgag</t>
  </si>
  <si>
    <t>tgcagagtattccaacaaattccaacatggtagaggattcgctccgctgttgtacttgtagacg</t>
  </si>
  <si>
    <t>tgcagagtattccaacaaattccaacatggtacaggattcgctccgctgttgtacttgtagacg</t>
  </si>
  <si>
    <t>tgcagagtattcttcactgatccaatgatgagtaggatcaacagcccaattctgtgcacgatca</t>
  </si>
  <si>
    <t>tgcagagtattcttcactgatgcaatgatgagtaggatcaacagcccaattctgtgcacgatca</t>
  </si>
  <si>
    <t>tgcagagtattgacttgactgcccctgcgccctcacatgtcagtctgagccagacacggaagga</t>
  </si>
  <si>
    <t>tgcagagtattgacttgactgcccctgggccctcacatgtcagtctgagccagacacggaagga</t>
  </si>
  <si>
    <t>tgcagagtcaaaaatcatcctcaaatagatagtgcatgttccatgaaatagtttcccgtgtcca</t>
  </si>
  <si>
    <t>tgcagagtcaaaaatcatcctcaaatagatagtgcatgttccatgcaatagtttcccgtgtcca</t>
  </si>
  <si>
    <t>tgcagagtcaaaagcaaaaatgacaacttagtcaaacagtcaactaaaggtatgcggtgtgcca</t>
  </si>
  <si>
    <t>tgcagagtcaaaagcaaaaatgacatcttagtcaaacagtcaactaaaggtatgcggtgtgcca</t>
  </si>
  <si>
    <t>tgcagagtcaaaatacattaacgacaccagaaaatttcaagattattttgacaaaagtagaact</t>
  </si>
  <si>
    <t>tgcagagtcaaaatacattaacggcaccagaaaatttcaagattattttgacaaaagtagaact</t>
  </si>
  <si>
    <t>tgcagagtcaaatacccattgtcaaaaaatacccatgtttaggaaactcacatccagactaaat</t>
  </si>
  <si>
    <t>tgcagagtcaaatacccattgtcaaaaaatacccatgtttaggaaactgacatccagactaaat</t>
  </si>
  <si>
    <t>tgcagagtcaaatacccttcctatagcaatagcaaatgccctctctctaatcagctttctcacc</t>
  </si>
  <si>
    <t>tgcagagtcaaatacccttcttatagcaatagcaaatgccctctctctaatcagctttctcacc</t>
  </si>
  <si>
    <t>tgcagagtcaataacacacaaagtttaaacaccaaaccaacccttgcagtcacatcctccaaca</t>
  </si>
  <si>
    <t>tgcagagtcaataacacacaaagtttaaacaccaaaccaatccttgcagtcacatcctccaaca</t>
  </si>
  <si>
    <t>tgcagagtcaataacacacaaagtttaaacaccaaaccaatccttgcaatcacttcctccaaca</t>
  </si>
  <si>
    <t>tgcagagtcaataacacacaaagtttaaacaccaaaccaatccttgctatcacttcctccaaca</t>
  </si>
  <si>
    <t>tgcagagtcaataccaggaaaatagtaccacagtcagaagctgaactccacatcgagaaaataa</t>
  </si>
  <si>
    <t>tgcagagtcaatacctggaaaatagtaccacagtcagaagctgaactccacatcgagaaaataa</t>
  </si>
  <si>
    <t>tgcagagtcacatcaagcgtttgcaaggtggggccattcctaaccagttaaccacgggatatta</t>
  </si>
  <si>
    <t>tgcagagtcacatcaagcgtttgcgaggtggggccattcctaaccagttaaccacgggatatta</t>
  </si>
  <si>
    <t>tgcagagtcagaggatgcaatcagtttccctttcttttctctcgtttccttggaacggagcgga</t>
  </si>
  <si>
    <t>tgcagagtcagaggatgcaatcagttttcctttcttttctctcgtttccttggaacggagcgga</t>
  </si>
  <si>
    <t>tgcagagtcagatccaaatcctcaccagcttccgacgagccagacacacgagccccgtcgtacg</t>
  </si>
  <si>
    <t>tgcagagtcagatccaaatcctcaccagcttccgatgagccagacacacgagccccgtcgtacg</t>
  </si>
  <si>
    <t>tgcagagtcagatccaaatcctcacgaaccgactctcgagagagagaggaagacagagaggcag</t>
  </si>
  <si>
    <t>tgcagagtcagatccaaatcctcacggaccgactctcgagagagagaggaagacagagaggcag</t>
  </si>
  <si>
    <t>tgcagagtcagctacctctaaaaaagaaaaagtcccattgctacaaaggttttgtgtagtagcg</t>
  </si>
  <si>
    <t>tgcagagtcagctacctctgaaaaagaaaaagtcccattgctacaaaggttttgtgtagtagcg</t>
  </si>
  <si>
    <t>tgcagagtcataacccactagattataggaacgcaaaaatcatgcggattctgacggcataggg</t>
  </si>
  <si>
    <t>tgcagagtcataacccactagattataggaacgcaaaaatcatgcggtttctgacggcataggg</t>
  </si>
  <si>
    <t>tgcagagtcatataaaaaggacgacactagtaaaagactgaccatgacactatctttgattctt</t>
  </si>
  <si>
    <t>tgcagagtcatataaaaaggacgacactagtgaaagactgaccatgacactatctttgattctt</t>
  </si>
  <si>
    <t>tgcagagtcatctaaggacagagacaaacataaaaccttctgctcgtgtgcccaggcggcggaa</t>
  </si>
  <si>
    <t>tgcagagtcgtctaaggacagagacaaacataaaaccttctgctcgtgtgcccaggcggcggaa</t>
  </si>
  <si>
    <t>tgcagagtcatgccaatcatcatgaagtttggaacatgagataaagcaataatgaaaatagaca</t>
  </si>
  <si>
    <t>tgcagagtcatgccaatcatcatgaagtttggaacatgagctaaagcaataatgaaaatagaca</t>
  </si>
  <si>
    <t>tgcagagtcatgggggcaccatctcagacaaaggatgggccagcccccacaagaggaaacctgg</t>
  </si>
  <si>
    <t>tgcagagtcatgggggcaccatctcagacaaaggatgggccagcccccacaagaggaaaccttg</t>
  </si>
  <si>
    <t>tgcagagtccaacgatggcggccgcggagccgctggaagccgtcgagcgcgtccgtccgctcct</t>
  </si>
  <si>
    <t>tgcagagtcctacgatggcggccgcggagccgctggaagccgtcgagcgcgtccgtccgctcct</t>
  </si>
  <si>
    <t>tgcagagtccaactccaacggaaggacagtgtgctcgtgacagcaatttctctgcgattaccta</t>
  </si>
  <si>
    <t>tgcagagtccaactccaacggaaggacagtgtgctcgtgagagcaatttctctgcgattaccta</t>
  </si>
  <si>
    <t>tgcagagtccaagattgtctggcagcccaagcctttggcgtttgcagcgcccaatccgtcgtcc</t>
  </si>
  <si>
    <t>tgcagagtccaagattgtctggccgcccaagcctttggcgtttgcagcgcccaatccgtcgtcc</t>
  </si>
  <si>
    <t>tgcagagtccaatgtaggctctgccatgaacgttgatggtgctggacttgttgatggtgggggt</t>
  </si>
  <si>
    <t>tgcagagtccaatgtagggtctgccatgaacgttgatggtgctggacttgttgatggtgggggt</t>
  </si>
  <si>
    <t>tgcagagtccagaccctagctagctctagctagtttatacgtacgatcgacgggccatgcacag</t>
  </si>
  <si>
    <t>tgcagagtccagaccctagctagctctagctagtttatacgtacgatcgacgggccatgcacat</t>
  </si>
  <si>
    <t>tgcagagtccagagagcaaagctggcggctgcctctccgatccgatcagcttgctcctcctcgc</t>
  </si>
  <si>
    <t>tgcagagtccagagagcaaagctggcggctgcctctccgatccgatccgcttgctcctcctcgc</t>
  </si>
  <si>
    <t>tgcagagtccagccaaccaaatcaattatactataaaataaaatttcaatcccagcaacaagct</t>
  </si>
  <si>
    <t>tgcagagtccagccaaccaaatcaattatactataaaataaaatttcattcccagcaacaagct</t>
  </si>
  <si>
    <t>tgcagagtcccaaacgcagcctcaacaatccgcagctgtaagtactgcaaattccgtgtttgtt</t>
  </si>
  <si>
    <t>tgcagagtcccaaacgcagcctcaacaatccgcagctgtaagtgctgcaaattccgtgtttgtt</t>
  </si>
  <si>
    <t>tgcagagtccccgtccagcaccattgcggtcacctcctttcttgcataatccatgccaaccaat</t>
  </si>
  <si>
    <t>tgcagagtccccgtccagcaccattgcggtcacctcctttcttgcatcatccatgccaaccaat</t>
  </si>
  <si>
    <t>tgcagagtcccttgctcgacatgatcccaccagcccatcaggaagttatccaccaccagcctga</t>
  </si>
  <si>
    <t>tgcagagtcccttgctcgacatgatcccaccagcccatcaggaagttgtccaccaccagcctga</t>
  </si>
  <si>
    <t>tgcagagtccgattttcagtaaagcagctaactggtagactgtagtaaagggaccccatgagat</t>
  </si>
  <si>
    <t>tgcagagtccgattttcagtaaagcagctaactggtagactgtagttaagggaccccatgagat</t>
  </si>
  <si>
    <t>tgcagagtccgcaaagatcgcgtcgctgagaccgaaccaaggccgtgtcgaggcttacgtcgca</t>
  </si>
  <si>
    <t>tgcagagtccgcaaagatcgtgtcgctgagaccgaaccaaggccgtgtcgaggcttacgtcgca</t>
  </si>
  <si>
    <t>tgcagagtccgcgttgaggaacgccatagacatgcacccaggtggacgtgtagccaacatcaag</t>
  </si>
  <si>
    <t>tgcagagtccgcgttggggaacgccatagacatgcacccaggtggacgtgtagccaacatcaag</t>
  </si>
  <si>
    <t>tgcagagtcctcttgcactacagctatggctgcaagtgcaaggctttaggcatcagttggaagc</t>
  </si>
  <si>
    <t>tgcagagtcctcttgcactacaggtatggctgcaagtgcaaggctttaggcatcagttggaagc</t>
  </si>
  <si>
    <t>tgcagagtcctgacctccagcagctccgctctcgcgcgctcgatcgccatcctcatcgtccacg</t>
  </si>
  <si>
    <t>tgcagagtcctgacctccagcagctccgctctcgcgtgctcgatcgccatcctcatcgtccacg</t>
  </si>
  <si>
    <t>tgcagagtcctgagcccacacccagacccaggccgccgattcggttcatcggacgtggacgggc</t>
  </si>
  <si>
    <t>tgcagagtcctgagcccacacccagacccaggccgcggattcggttcatcggacgtggacgggc</t>
  </si>
  <si>
    <t>tgcagagtcgacggtggattggaacctgctgagcagcctgctgccgcccgcgcagctgaatttc</t>
  </si>
  <si>
    <t>tgcagagtcgacggtggattggaacctgctgaacagcctgctgccgcccgcgcagctgaatttc</t>
  </si>
  <si>
    <t>tgcagagtcgagtgccacgtgcataaaagagcttgactgccactactcacttgcactgctgcac</t>
  </si>
  <si>
    <t>tgcagagtcgagtgcctcgtgcataaaagagcttgactgccactactcacttgcactgctgcac</t>
  </si>
  <si>
    <t>tgcagagtcgcaaagaagaacagacacaagactggatctgattactgaatcgaacggcaattgc</t>
  </si>
  <si>
    <t>tgcagagtcgcagagaagaacagacacaagactggatctgattactgaatcgaacggcaattgc</t>
  </si>
  <si>
    <t>tgcagagtcggatggcggcggtgatgcatcggcattgtccgattgtcttgcagcgtgtcctgca</t>
  </si>
  <si>
    <t>tgcagagtcggatggcggcggtgatgcatcggcattgtccgcttgtcttgcagcgtgtcctgca</t>
  </si>
  <si>
    <t>tgcagagtcgggatcgtgaagaggctcgacggcagcgaggattggaggtggttgtgagataggt</t>
  </si>
  <si>
    <t>tgcagcgtcgggatcgtgaagaggctcgacggcagcgaggattggaggtggttgtgagataggt</t>
  </si>
  <si>
    <t>tgcagagtcgggatcgtgaagaggctcgacggcagcgagtattggaggggggtgtgagataggt</t>
  </si>
  <si>
    <t>tgcagcgtcgggatcgtgaagaggctcgacggcagcgagtattggaggggggtgtgagataggt</t>
  </si>
  <si>
    <t>tgcagagtcgtccgcccctacccacatcatcagtcatcacaaggtcacaacggactcgcttagc</t>
  </si>
  <si>
    <t>tgcagagtcgtccgcccctgcccacatcatcagtcatcacaaggtcacaacggactcgcttagc</t>
  </si>
  <si>
    <t>tgcagagtcgtcgaacactgcatcatctcatctgtagtatcttcccatcttttgcctccagccc</t>
  </si>
  <si>
    <t>tgcagagtcgtcgaacactgcatcatctcatctgtagtatcttctcatcttttgcctccagccc</t>
  </si>
  <si>
    <t>tgcagagtcgtcgccgcgagcacggcgggaggaggaggaggatgaggcggcggcgatggcgtta</t>
  </si>
  <si>
    <t>tgcagcgtcgtcgccgcgagcacggcgggaggaggaggaggatgaggcggcggcgatggcgtta</t>
  </si>
  <si>
    <t>tgcagagtcgtctcccgagctcgcgaggaagcggcacgagttcgtccgcctgatttgtggggac</t>
  </si>
  <si>
    <t>tgcagagttgtctcccgagctcgcgaggaagcggcacgagttcgtccgcctgatttgtggggac</t>
  </si>
  <si>
    <t>tgcagagtcgtttggcagtggttcttcggctgcatcaaaacaatctcggagctcgatgcctaga</t>
  </si>
  <si>
    <t>tgcagagtcgtttggcagtggttcttcggctgcctcaaaacaatctcggagctcgatgcctaga</t>
  </si>
  <si>
    <t>tgcagagtctaaccactttcagcaggctgctggcagagcaatttagcacaagtgcttgaactag</t>
  </si>
  <si>
    <t>tgcagagtctaaccactttcagcaggctgctggcagagcaatttagcacaagtgcttgaactgg</t>
  </si>
  <si>
    <t>tgcagagtctacctccgagatctcatctcattatcacgctaggaagaaaaagtttcaatgcgta</t>
  </si>
  <si>
    <t>tgcagagtctacctccgagatctcatctcattatcacgctaggaagaaaacgtttcaatgcgta</t>
  </si>
  <si>
    <t>tgcagagtctatcatgggcccatgggagacactgggaaacccttgcgttggaggcaacaggttt</t>
  </si>
  <si>
    <t>tgcagagtctatcatgggcccatgggagacactgggaaacccttgtgttggaggcaacaggttt</t>
  </si>
  <si>
    <t>tgcagagtctcacgcggtgcatgcaatccatccacaagattcttgtcacttgatcgtgatgtct</t>
  </si>
  <si>
    <t>tgcagagtcttacgcggtgcatgcaatccatccacaagattcttgtcacttgatcgtgatgtct</t>
  </si>
  <si>
    <t>tgcagagtctctccaatacacatgcccactacacgggtgttactttcttcctccctgtacatag</t>
  </si>
  <si>
    <t>tgcagagtctctccaatacacatgcccactacacgggtgttgctttcttcctccctgtacatag</t>
  </si>
  <si>
    <t>tgcagagtctgcaactctgattcattatataaacatgtttcaaacttgcatcttctagtaattc</t>
  </si>
  <si>
    <t>tgcagagtctgcaactctgattcattatgtaaacatgtttcaaacttgcatcttctagtaattc</t>
  </si>
  <si>
    <t>tgcagagtctgcaactctgattcattatataaacctgtttcaaacttgcatctcctagtaattc</t>
  </si>
  <si>
    <t>tgcagagtctgcaactctgattcattatataaacctgtttgaaacttgcatctcctagtaattc</t>
  </si>
  <si>
    <t>tgcagagtctgccaatttgtagttcatgaacagaggctatatattctcttgaggacaatccaac</t>
  </si>
  <si>
    <t>tgcagagtctgccaatttttagttcatgaacagaggctatatattctcttgaggacaatccaac</t>
  </si>
  <si>
    <t>tgcagagtctggaactaaatgcatacatgctctagtaaaagttttgctatagctgcattgcttt</t>
  </si>
  <si>
    <t>tgcagagtttggaactaaatgcatacatgctctagtaaaagttttgctatagctgcattgcttt</t>
  </si>
  <si>
    <t>tgcagagtctggaccttcctctccagctcactagtgtacttgatcttcctatcctttgacctag</t>
  </si>
  <si>
    <t>tgcagagtctggaccttcctctccagttcactagtgtacttgatcttcctatcctttgacctag</t>
  </si>
  <si>
    <t>tgcagagtctgtgtaccgcagacatgattttatctgaacacttctattgcaagttacctggtct</t>
  </si>
  <si>
    <t>tgcagagtctgtgtaccgcaggcatgattttatctgaacacttctattgcaagttacctggtct</t>
  </si>
  <si>
    <t>tgcagagtctttcttagagatttttttaataaagaaaacaaagtcccagcatctgctacccgca</t>
  </si>
  <si>
    <t>tgcagagtctttcttagagatttttttaataaagaaaacaaagttccagcatctgctacccgca</t>
  </si>
  <si>
    <t>tgcagagtgaaaacttaccattacccatgtcgcagcctcagtctagcctgcatgctggcgaaga</t>
  </si>
  <si>
    <t>tgcagagtgaaaacttaccattacccatgtcgcagcctcagtcttgcctgcatgctggcgaaga</t>
  </si>
  <si>
    <t>tgcagagtgaaatatatgtacacctgaatactgagcagcgaactgaaggagacaaagcctacca</t>
  </si>
  <si>
    <t>tgcagagtgaaatatatgtacacctgagtactgagcagcgaactgaaggagacaaagcctacca</t>
  </si>
  <si>
    <t>tgcagagtgaactcgcgccgagatctggagggagggagacgacgagccgacgctggcctcgttc</t>
  </si>
  <si>
    <t>tgcagagtgaactcgcgccgagatctggagggagggagacggcgagccgacgctggcctcgttc</t>
  </si>
  <si>
    <t>tgcagagtgaagagcctgtcctcgaactgcacctccttggtgaggaaatccgcgccaatcgtag</t>
  </si>
  <si>
    <t>tgcagagtgaagagcctgtcctcgaactgcacctccttggtgaggaaatccgcgccgatcgtag</t>
  </si>
  <si>
    <t>tgcagagtgacaatcggtggtctttgccgagtgatcatctcctgaatgtcggcaaccatagata</t>
  </si>
  <si>
    <t>tgcagagtgacaatcggtggtctttgccgagtgatcatctcctgaatgtcggcaaccatagcta</t>
  </si>
  <si>
    <t>tgcagagtgactgggagaatgccccaaagttcatattaggatcgtctgccatctgtaggcagag</t>
  </si>
  <si>
    <t>tgcagagtgactgggagaatgccccacagttcatattaggatcgtctgccatctgtaggcagag</t>
  </si>
  <si>
    <t>tgcagagtgagaaaaaaacagacagtgagagaggcagaacaaagcaaatgatgttgacgccaat</t>
  </si>
  <si>
    <t>tgcagagtgagaaaaaaacagacagtgagagaggcagaacaaagcgaatgatgttgacgccaat</t>
  </si>
  <si>
    <t>tgcagagtgagaaaacttagtatatatataaccatattttgtatttgcagcttgtcggagcccc</t>
  </si>
  <si>
    <t>tgcagggtgagaaaacttagtatatatataaccatattttgtatttgcagcttgtcggagcccc</t>
  </si>
  <si>
    <t>tgcagagtgagacagtgagtgagttcatgcgctgtttcttttttcacttatacagtacaaaagg</t>
  </si>
  <si>
    <t>tgcagagtgagacagtgagtgagttcatgcgctgtttcttttttcacttatacagtacaagagg</t>
  </si>
  <si>
    <t>tgcagagtgagctagccgtgcacttgcggctccagatgggaaggcacgtggcgctggagcacgg</t>
  </si>
  <si>
    <t>tgcagggtgagctagccgtgcacttgcggctccagatgggaaggcacgtggcgctggagcacgg</t>
  </si>
  <si>
    <t>tgcagagtgagtgcaacataatgggaaaccccaaaccctatgagatgaggaaccaacctaatga</t>
  </si>
  <si>
    <t>tgcagagtgagtgcaacataatgggaaaccccaaaccctatgagatgagggaccaacctaatga</t>
  </si>
  <si>
    <t>tgcagagtgatcagctcagagtaccttgcatcaaacaaaattccatgcaagttgtgatctatcc</t>
  </si>
  <si>
    <t>tgcagagtgatcagctcagagtaccttgcatgaaacaaaattccatgcaagttgtgatctatcc</t>
  </si>
  <si>
    <t>tgcagagtgatcgggacgttgttttgagtagctaataatggcacggcgacagtggagcagcggc</t>
  </si>
  <si>
    <t>tgcagagtgatcgggacgttgttttgagtagctaataatggcacggcggcagtggagcagcggc</t>
  </si>
  <si>
    <t>tgcagagtgatgcgtatcaggcaacaggatgctacaacctgctgtgctcggggttcatccagac</t>
  </si>
  <si>
    <t>tgcagagtgatgcgtatcaggcaacaggatgctacaacctgctgtgctcggggttcatccagat</t>
  </si>
  <si>
    <t>tgcagagtgcacagtgcaaagtgcagagtccctggactgtctgaactctgaatgtctgaaatgt</t>
  </si>
  <si>
    <t>tgcagagtgcagagtgcaaagtgcagagtccctggactgtctgaactctgaatgtctgaaatgt</t>
  </si>
  <si>
    <t>tgcagagtgcagacaatgcaaaattaaccgcggaacgtacactagctagaaaagaatacatgga</t>
  </si>
  <si>
    <t>tgcagagtgcagacaatgcaaaattaacctcggaacgtacactagctagaaaagaatacatgga</t>
  </si>
  <si>
    <t>tgcagagtgcagacagccagaaaggaagaagacggcgctcacgttccagtgcttcaggcaccga</t>
  </si>
  <si>
    <t>tgcagagtgcagacagccagagaggaagaagacggcgctcacgttccagtgcttcaggcaccga</t>
  </si>
  <si>
    <t>tgcagagtgcagacaggagggcgacagggccaggccgaaagccacatgcttgcttgtgctcagg</t>
  </si>
  <si>
    <t>tgcagagtgcagacaggagggcgacagggccaggccgaaagccacgtgcttgcttgtgctcagg</t>
  </si>
  <si>
    <t>tgcagagtgcagacatgtactgcaactgtacttgccacatgtcctgacgagtgacgacttaaga</t>
  </si>
  <si>
    <t>tgcagagtgcagacatgtactgcaattgtacttgccacatgtcctgacgagtgacgacttaaga</t>
  </si>
  <si>
    <t>tgcagagtgcagaccatcgaacctcccagcggcgattccaaacccaagtttctaatatgcgccc</t>
  </si>
  <si>
    <t>tgcagagtgcagaccatcgaacctcccagcggcgattccaaacccaagtttctaatatgcggcc</t>
  </si>
  <si>
    <t>tgcagagtgcagaccatgaacaaagacctgtctcaggcactcagacacaaccaaaagggtaggt</t>
  </si>
  <si>
    <t>tgcagagtgcagaccatgaacaaagacctgtctcaggcactcagacacaaccgaaagggtaggt</t>
  </si>
  <si>
    <t>tgcagagtgcagaccgcagaaccgcagggcaaagtaggaccagccgtggaaaagtcaaggactg</t>
  </si>
  <si>
    <t>tgcagagtgcagaccgcagaaccgcagggcaaagtaggaccagccgtggaaaagtctaggactg</t>
  </si>
  <si>
    <t>tgcagagtgcagacggcctgagagagagtaaaaatgttaattgacaaagcgaacggtctcggtc</t>
  </si>
  <si>
    <t>tgcagagtgcagacggcctgagagggagtaaaaatgttaattgacaaagcgaacggtctcggtc</t>
  </si>
  <si>
    <t>tgcagagtgcagacggtcgagagcttctcgccgacggcacctcaagtacggactcgccgtcaga</t>
  </si>
  <si>
    <t>tgcagagtgcagacggtcgagagcttctcgccgacggcgcctcaagtacggactcgccgtcaga</t>
  </si>
  <si>
    <t>tgcagagtgcagacgtggccagtccaacctggagacgacgagatgaccgcatgcagagctggag</t>
  </si>
  <si>
    <t>tgcagagtgcagacgtggccagtcgaacctggagacgacgagatgaccgcatgcagagctggag</t>
  </si>
  <si>
    <t>tgcagagtgcagacttcacccaccaaatctcatgtcctgttggttaccgcaacagtgcatgagt</t>
  </si>
  <si>
    <t>tgcagagtgcagacttcgcccaccaaatctcatgtcctgttggttaccgcaacagtgcatgagt</t>
  </si>
  <si>
    <t>tgcagagtgcagagacgttgacgccgtgtgtgtttatagctgctaaaagtggttaaactataag</t>
  </si>
  <si>
    <t>tgcagagtgctgagacgttgacgccgtgtgtgtttatagctgctaaaagtggttaaactataag</t>
  </si>
  <si>
    <t>tgcagagtgcagagattgccagctacgattaggaaaggggttgctgctgatgaacatggccctc</t>
  </si>
  <si>
    <t>tgcagagtgcagagattgccagctacgattaggaaaggggttgctgctgatgaccatggccctc</t>
  </si>
  <si>
    <t>tgcagagtgcagagcaatgtgtgcaacccgatggatgaatggatcccctcatcccctgtggccg</t>
  </si>
  <si>
    <t>tgcagagtgcagagcaatgtgtgcaacccgatggatgaatggatcctctcatcccctgtggccg</t>
  </si>
  <si>
    <t>tgcagagtgcagagcacctctcctgtctcctcatcccacgctgacacgatccaatcacgacgct</t>
  </si>
  <si>
    <t>tgcagagtgcagagcgcctctcctgtctcctcatcccacgctgacacgatccaatcacgacgct</t>
  </si>
  <si>
    <t>tgcagagtgcagagtccaagcaagcaagcaagtcgatccatacgcgcccgcacggggggtcgtg</t>
  </si>
  <si>
    <t>tgcagagtgcagagtccaagcaagcaagcaagtcgatccatacgcgcgcgcacggggggtcgtg</t>
  </si>
  <si>
    <t>tgcagagtgcagagtgcagagagctcatcatcagggcgcagaagagaggagtcatggtcaaggg</t>
  </si>
  <si>
    <t>tgcagagtgcagagtgcagagagctcatcgtcagggcgcagaagagaggagtcatggtcaaggg</t>
  </si>
  <si>
    <t>tgcagagtgcagagttcgctagtaggcccgaccgataacccagtcatgggtccgaactccgaag</t>
  </si>
  <si>
    <t>tgcagagtgcagagttcgctagtaggcccgaccgatagcccagtcatgggtccgaactccgaag</t>
  </si>
  <si>
    <t>tgcagagtgcagagttgtcactgctagactgaatattatctgtatggtgagagaattcttaact</t>
  </si>
  <si>
    <t>tgcagagtgcagagttgtcactgctagactgaatattatctgtatggtgggagaattcttaact</t>
  </si>
  <si>
    <t>tgcagagtgcagatccagccttgctgaaaattcaacactgtcaacctcggcgaagtggcaagcg</t>
  </si>
  <si>
    <t>tgcagagtggagatccagccttgctgaaaattcaacactgtcaacctcggcgaagtggcaagcg</t>
  </si>
  <si>
    <t>tgcagagtgcaggcgcagccgcgcagctaaccagaaacgatacgagactagttttgttaacgtg</t>
  </si>
  <si>
    <t>tgcagagtgcaggcgcagccgcgcagctaaccagaagcgatacgagactagttttgttaacgtg</t>
  </si>
  <si>
    <t>tgcagagtgcagggacaactgctcatgcacagcatatgcttatgataatatgcaaaatgttgac</t>
  </si>
  <si>
    <t>tgcagagtgcagggacaactgctcatgcacagcatatgcttatgataatctgcaaaatgttgac</t>
  </si>
  <si>
    <t>tgcagagtgcagggtggccgttccgcccttcgccccttcggcacctctcacacgcactatcgag</t>
  </si>
  <si>
    <t>tgcagagtgcagggtggccgttccgcccttcgccccttcggcacctctcacacgcgctatcgag</t>
  </si>
  <si>
    <t>tgcagagtgcaggtggtgggccgttggatctcttcacgcgatcaacgtgcaccgatcggtagca</t>
  </si>
  <si>
    <t>tgcagagtgcaggtggtgggccgttggatctcctcacgcgatcaacgtgcaccgatcggtagca</t>
  </si>
  <si>
    <t>tgcagagtgcatcgcaaacacgagggcgagaagaagacgaattcagacattcagtggacatgca</t>
  </si>
  <si>
    <t>tgcagagtgcatcgcaaacacgagggcgagacgaagacgaattcagacattcagtggacatgca</t>
  </si>
  <si>
    <t>tgcagagtgccgatttcgatacgaagaagagttcagagctcagaggtgatcgatgcagtcagtg</t>
  </si>
  <si>
    <t>tgcagagtgccgatttcgatacgaagaagagtttagagctcagaggtgatcgatgcagtcagtg</t>
  </si>
  <si>
    <t>tgcagagtgccgcgggtggtgggcaatggcatggcaacacggtggggagccgaaaaaaaaaaaa</t>
  </si>
  <si>
    <t>tgcagagtgccgcgggtggtgggcaatggcgtggcaacacggtggggagccgaaaaaaaaaaaa</t>
  </si>
  <si>
    <t>tgcagagtgcctgctgttgaactcagccctggactctatgaggtccttctcatggtacggtgtg</t>
  </si>
  <si>
    <t>tgcagagtgcctgctgttgaactcagccctggactctatgaggtccttctcatggtatggtgtg</t>
  </si>
  <si>
    <t>tgcagagtgcgcttttgcttcggagaacgttcaaatgctctagtgtgctcggttcgcttttctc</t>
  </si>
  <si>
    <t>tgcagagtgcgcttttgcttcggagaacgttcacatgctctagtgtgctcggttcgcttttctc</t>
  </si>
  <si>
    <t>tgcagagtgctaacgtccctcaaattttgttgtttccaccattgattatggggggtaaatgccc</t>
  </si>
  <si>
    <t>tgcagagtgctaacgtccctctaattttgttgtttccaccattgattatggggggtaaatgccc</t>
  </si>
  <si>
    <t>tgcagagtgctcattgacttcttccgaaccgtattatggcttcaaagcagcagaaacagttcct</t>
  </si>
  <si>
    <t>tgcagagttctcattgacttcttccgaaccgtattatggcttcaaagcagcagaaacagttcct</t>
  </si>
  <si>
    <t>tgcagagtgctggcagagagacctccctcttccttcttctaccttctctgcttcggctttccgc</t>
  </si>
  <si>
    <t>tgcagagtgctggcagagaggcctccctcttccttcttctaccttctctgcttcggctttccgc</t>
  </si>
  <si>
    <t>tgcagagtgctggcatgggcagagcacaggacactactccactacaactatccatgaatgaaat</t>
  </si>
  <si>
    <t>tgcagagtgctggcatgggcagagcacaggatactactccactacaactatccatgaatgaaat</t>
  </si>
  <si>
    <t>tgcagagtgcttacaatgaagctctgctgcacagaggccagcagagccataatcgcataacctg</t>
  </si>
  <si>
    <t>tgcagagtgcttacaatgaagctctgctgcacagaggctagcagagccataatcgcataacctg</t>
  </si>
  <si>
    <t>tgcagagtggagatcgacaaaggcctactacaattgttcgatcgtgaacatgcactactggtgc</t>
  </si>
  <si>
    <t>tgcagagtggagatcgacaaaggcctactacaattgttcgatcgtgaacatgcactcctggtgc</t>
  </si>
  <si>
    <t>tgcagagtggagggagaagggaagacgcagagattggaggagcacgaaaaatcaggacggaaag</t>
  </si>
  <si>
    <t>tgcagagtggagggagaagggaagacgcagagattgtaggagcacgaaaaatcaggacggaaag</t>
  </si>
  <si>
    <t>tgcagagtggagtgcgatgtcagaactcagaacgcctgcaagagatgtacgtggctgggatgag</t>
  </si>
  <si>
    <t>tgcagagttgagtgcgatgtcagaactcagaacgcctgcaagagatgtacgtggctgggatgag</t>
  </si>
  <si>
    <t>tgcagagtggagtggagaggagaggaaaggggatgtggggagcgtggcgtggagacagacgggc</t>
  </si>
  <si>
    <t>tgcagagtggagtggagaggaggggaaaggggatgtggggagcgtggcgtggagacagacgggc</t>
  </si>
  <si>
    <t>tgcagagtggcgtacgtgacgagcaattggatgatatgcattgggcgccgaagcaatagggcaa</t>
  </si>
  <si>
    <t>tgcagagtggcgtacgtgacgagcaattggatgatatgcattgggcggcgaagcaatagggcaa</t>
  </si>
  <si>
    <t>tgcagagtggcttattagtggagatacagtgaaccaaccaagtcataatcagaaaaaaggagca</t>
  </si>
  <si>
    <t>tgcagagtggtttattagtggagatacagtgaaccaaccaagtcataatcagaaaaaaggagca</t>
  </si>
  <si>
    <t>tgcagagtggggcgcacgatctttttctggacgtttatggtgttgacatgtgggcgtagggaag</t>
  </si>
  <si>
    <t>tgcagagtggggcgcacgatctttttctggatgtttatggtgttgacatgtgggcgtagggaag</t>
  </si>
  <si>
    <t>tgcagagtggggtgatggatagatgccatggaagcatgcatgcatggaagaagcaagaacagcc</t>
  </si>
  <si>
    <t>tgcagagtggggtgatggatagatgccatggaagcatgcatgcatggaagaagcaagcacagcc</t>
  </si>
  <si>
    <t>tgcagagtgggtgatatactggtattaggctattagcagcgattagtgcacaaactggagagag</t>
  </si>
  <si>
    <t>tgcagagtgggtgatatactggtattaggctattagccgcgattagtgcacaaactggagagag</t>
  </si>
  <si>
    <t>tgcagagtgggtgtgcaggaaatgtccatgatgccacccgcctggcccccgttgctagccctag</t>
  </si>
  <si>
    <t>tgcagagtgggtgtgcaggaaatgtccatgatgccgcccgcctggcccccgttgctagccctag</t>
  </si>
  <si>
    <t>tgcagagtggtggcacatgcaaagttgttggcgcagtttattgtagtgtccgttttggagggat</t>
  </si>
  <si>
    <t>tgcagagtggtggcacatgcagagttgttggcgcagtttattgtagtgtccgttttggagggat</t>
  </si>
  <si>
    <t>tgcagagtggtggttttgatttgtcaattggtatgttcaattgttgataggatcggatcatcag</t>
  </si>
  <si>
    <t>tgcagagttgtggttttgatttgtcaattggtatgttcaattgttgataggatcggatcatcag</t>
  </si>
  <si>
    <t>tgcagagtggtgtatgaatgttccagccatccaggacggctacctttgttcttgcagagtatga</t>
  </si>
  <si>
    <t>tgcagagtggtgtatgaatgttccagccatccaggagggctacctttgttcttgcagagtatga</t>
  </si>
  <si>
    <t>tgcagagtggtgtcttcgcccaaggatggggagaacagagagaagacgatgaccatcgatgtag</t>
  </si>
  <si>
    <t>tgcagagtggtgtcttcgcccaaggatggggagaacggagagaagacgatgaccatcgatgtag</t>
  </si>
  <si>
    <t>tgcagagtgtaaggcatgtatgttccgaggatcttgtcccacacgacaaagaagggctgagaga</t>
  </si>
  <si>
    <t>tgcagagtgtaaggcatgtatgttccgaggatcttgtcccacatgacaaagaagggctgagaga</t>
  </si>
  <si>
    <t>tgcagagtgtatcgtcatctctgatcggcgtgtcccctgtccccgatctctccttcgcccatcg</t>
  </si>
  <si>
    <t>tgcagagtgtatcgtcatctctgatcggcgtgtcccctgttcccgatctctccttcgcccatcg</t>
  </si>
  <si>
    <t>tgcagagtgtcagtttcgataagaaggagagtttttcagaggtgatgcatgcagtcagtggttc</t>
  </si>
  <si>
    <t>tgcagagtgtcagtttcgataagaaggagagtttttcagaggtgatgcattcagtcagtggttc</t>
  </si>
  <si>
    <t>tgcagagtgtccaactgcgctgaacttgagcatcagtagattaatcctgctaactggtgcccct</t>
  </si>
  <si>
    <t>tgcagagtgtccaactgcgctgaacttgagcatcagtagattaatcctgctaactggtgccctt</t>
  </si>
  <si>
    <t>tgcagagtgtcgccgacgttaacgaagaaggcgtcgccgtcgggcggaacggaggcccaggcgc</t>
  </si>
  <si>
    <t>tgcagggtgtcgccgacgttaacgaagaaggcgtcgccgtcgggcggaacggaggcccaggcgc</t>
  </si>
  <si>
    <t>tgcagagtgtcgtcaccaacgccagccgcgccatcgtcgtcgcgcccaacacctctttcgccag</t>
  </si>
  <si>
    <t>tgcagagtgtcgtcaccgacgccagccgcgccatcgtcgtcgcgcccaacacctctttcgccag</t>
  </si>
  <si>
    <t>tgcagagtgtcgtgtcgatttcgataagaagaagagttcaatcacaggtgatgcggtcagtcag</t>
  </si>
  <si>
    <t>tgcagcgtgtcgtgtcgatttcgataagaagaagagttcaatcacaggtgatgcggtcagtcag</t>
  </si>
  <si>
    <t>tgcagagtgtgagattattggaaatccagcactacctcctgattctggagattctaattccacg</t>
  </si>
  <si>
    <t>tgcagagtgtgagattattggaaatccagcactacctcctgattctggagattctaattccatg</t>
  </si>
  <si>
    <t>tgcagagtgtgcgtactccctgaaggcgacggagaggagcgacgtctacagcatgggcatcgtg</t>
  </si>
  <si>
    <t>tgcagagtgtgcttactccctgaaggcgacggagaggagcgacgtctacagcatgggcatcgtg</t>
  </si>
  <si>
    <t>tgcagagtgttgactgggcacggtgagcaacgcatggattcctgatctccgccgtcgcatgaag</t>
  </si>
  <si>
    <t>tgcagagtgttgactgggcacggtgagcaacgcatggattcctgatctccgccttcgcatgaag</t>
  </si>
  <si>
    <t>tgcagagttaaaccacacatgtggaccatgggaatgtcagttccatagatatttatcgtctacg</t>
  </si>
  <si>
    <t>tgcagagttaaacgacacatgtggaccatgggaatgtcagttccatagatatttatcgtctacg</t>
  </si>
  <si>
    <t>tgcagagttaaattgccagtcctagactcctagttaactctaagtgaagcttcagttaagtgca</t>
  </si>
  <si>
    <t>tgcagagttaaattgctagtcctagactcctagttaactctaagtgaagcttcagttaagtgca</t>
  </si>
  <si>
    <t>tgcagagttaacatatatgaaattagttgaattttactgttcgtactcacagtcacaacacatt</t>
  </si>
  <si>
    <t>tgcagagttaacatatatgaaattagttgaattttactgtttgtactcacagtcacaacacatt</t>
  </si>
  <si>
    <t>tgcagagttaatatagacgttttctcgaactgaagggggtttcagtgagatgtgcccagcacca</t>
  </si>
  <si>
    <t>tgcagagttaatatagatgttttctcgaactgaagggggtttcagtgagatgtgcccagcacca</t>
  </si>
  <si>
    <t>tgcagagttaatccatggagtctgggcccgagctccatctttcctggtcggtgcgagctccatc</t>
  </si>
  <si>
    <t>tgcagagttcatccatggagtctgggcccgagctccatctttcctggtcggtgcgagctccatc</t>
  </si>
  <si>
    <t>tgcagagttaatggtgtgacacgtttctcatccatggctcatgtttgccaaggttcattcacta</t>
  </si>
  <si>
    <t>tgcagagttactggtgtgacacgtttctcatccatggctcatgtttgccaaggttcattcacta</t>
  </si>
  <si>
    <t>tgcagagttacatcaaggacttagcagcggcgagattcgattgctacacggagacggaaggaag</t>
  </si>
  <si>
    <t>tgcagagttacatcaaggacttagcggcggcgagattcgattgctacacggagacggaaggaag</t>
  </si>
  <si>
    <t>tgcagagttaccagagggagcaggcacagactaggcctagaggatggaggggaggaagtcgttg</t>
  </si>
  <si>
    <t>tgcagagttaccagagggaggaggcacagactaggcctagaggatggaggggaggaagtcgttg</t>
  </si>
  <si>
    <t>tgcagagttagatgtggtcatgtggactgagagctactgaccgaagttgaattattgcttgaag</t>
  </si>
  <si>
    <t>tgcagagttagatgtggtcatgtggactgagagctactgaccgaagttgaattcttgcttgaag</t>
  </si>
  <si>
    <t>tgcagagttagttcttgcaactcacaagactgtcactatgatgttcccagctgtgttggagaag</t>
  </si>
  <si>
    <t>tgcagagttagttcttgcaactcacaagactgtcattatgatgttcccagctgtgttggagaag</t>
  </si>
  <si>
    <t>tgcagagttataataaaactcacttgccagtgactttacaaaaaacggcatgaaagctgttcgc</t>
  </si>
  <si>
    <t>tgcagagttataatcaaactcacttgccagtgactttacaaaaaacggcatgaaagctgttcgc</t>
  </si>
  <si>
    <t>tgcagagttatgtttaatatacataacatacttgctgatactaattcttaaactagaagaatag</t>
  </si>
  <si>
    <t>tgcagagttctgtttaatatacataacatacttgctgatactaattcttaaactagaagaatag</t>
  </si>
  <si>
    <t>tgcagagttattaggggcagtctagtatggctaaccgcactcaattttagcagaggacccaaca</t>
  </si>
  <si>
    <t>tgcagagttattaggggcagtctagtgtggctaaccgcactcaattttagcagaggacccaaca</t>
  </si>
  <si>
    <t>tgcagagttcagaccttcattcttgccaaatgcaacacttttttttattgtgggtcaaatattg</t>
  </si>
  <si>
    <t>tgcagagttcagaccttcattcttgccaaatgcaactcttttttttattgtgggtcaaatattg</t>
  </si>
  <si>
    <t>tgcagagttcagaggaacagaggatgaaaacgtgaaagcatgcacgatgtatactacgatggca</t>
  </si>
  <si>
    <t>tgcagagttcagaggaacagaggatgaaaacgtgaaagcatgcacgatgtatcctacgatggca</t>
  </si>
  <si>
    <t>tgcagagttcatatatttttttgccttgtatctatttcaccaggagctggacaagaaaaaccaa</t>
  </si>
  <si>
    <t>tgcagagttcatttatttttttgccttgtatctatttcaccaggagctggacaagaaaaaccaa</t>
  </si>
  <si>
    <t>tgcagagttcatgccactaacatgttctcttgttttgatttcctagccactctgtcaacacggc</t>
  </si>
  <si>
    <t>tgcagagttcatgccactaacatgttctcttgttttgatttcctagccactttgtcaacacggc</t>
  </si>
  <si>
    <t>tgcagagttcgcacgctcggcggtagccgcacggtcgccgccgtacgcttgctgcaccgtcgcg</t>
  </si>
  <si>
    <t>tgcagagttcgcacgctcggtggtagccgcacggtcgccgccgtacgcttgctgcaccgtcgcg</t>
  </si>
  <si>
    <t>tgcagagttcgcactgtgacacttcctctttttccaacgtttgctgaactggagaagggcaccg</t>
  </si>
  <si>
    <t>tgcagagttcgcactgtgacacttcctctttttccagcgtttgctgaactggagaagggcaccg</t>
  </si>
  <si>
    <t>tgcagagttcgcagaacagacgaggacagatggcatgtgcccctgtgcgcttcttatgttggaa</t>
  </si>
  <si>
    <t>tgcagagttcgcagaacagacgaggacatatggcatgtgcccctgtgcgcttcttatgttggaa</t>
  </si>
  <si>
    <t>tgcagagttcgttcagagaaacaagaacgcatgcttgtcttgtcggtgagttcgttcatccatg</t>
  </si>
  <si>
    <t>tgcagagttcgttcagagaaacaagaacgcgtgcttgtcttgtcggtgagttcgttcatccatg</t>
  </si>
  <si>
    <t>tgcagagttctccatgtgtagggtcaatatctgtcctcgtgtctgtaataatttagctcatgag</t>
  </si>
  <si>
    <t>tgcagagttctccatgtgtagggtcaatgtctgtcctcgtgtctgtaataatttagctcatgag</t>
  </si>
  <si>
    <t>tgcagagttctgtttaatatccacaacatacttactgatactaattcttaaactagaagaatag</t>
  </si>
  <si>
    <t>tgcagagttctgtttaatatccacaacatccttactgatactaattcttaaactagaagaatag</t>
  </si>
  <si>
    <t>tgcagagttcttccccatgtccatgtgttcttaccaatgttctgtggactgtggttatttgatt</t>
  </si>
  <si>
    <t>tgcagagttcttccccatgtccatgttttcttaccaatgttctgtggactgtggttatttgatt</t>
  </si>
  <si>
    <t>tgcagagttctttaagggcatctcgcttccataattgggaagcaggcctgctttgttgaagtca</t>
  </si>
  <si>
    <t>tgcagagttttttaagggcatctcgcttccataattgggaagcaggcctgctttgttgaagtca</t>
  </si>
  <si>
    <t>tgcagagttctttggagtgccagtgccagcaatgggtggcgacgcggccatcaccgaaaaaaaa</t>
  </si>
  <si>
    <t>tgcagagttctttggagtgccagtgccagccatgggtggcgacgcggccatcaccgaaaaaaaa</t>
  </si>
  <si>
    <t>tgcagagttgacgtatggaagtcatccctatttgtcccagggcacatatcagatactgcgaagc</t>
  </si>
  <si>
    <t>tgcagagttgacgtatggaagtcatccctatttgtcccagggcacatatcagatactgtgaagc</t>
  </si>
  <si>
    <t>tgcagagttgagaggagcacgcgtcgtatgggaaaaactgaatcggcgcacgcgtcggatgggg</t>
  </si>
  <si>
    <t>tgcagagttgagaggagcatgcgtcgtatgggaaaaactgaatcggcgcacgcgtcggatgggg</t>
  </si>
  <si>
    <t>tgcagagttgaggagtgtacgctatagtagtgcgtgggtaggcatagatgcctccaaactccaa</t>
  </si>
  <si>
    <t>tgcagagttgaggagtgtacgctatagtagtgcgtgggtaggcataggtgcctccaaactccaa</t>
  </si>
  <si>
    <t>tgcagagttgatactaaggaaaagcaatgtcatatttcagatagcaaagtgcatagctatagtt</t>
  </si>
  <si>
    <t>tgcagagttgatactaaggaaaagcaatgtcatatttcagatagcaaagtgcatagctattgtt</t>
  </si>
  <si>
    <t>tgcagagttgattggaacgtcttgatgcgatggtatacaggggaatccaagaatttcagtggta</t>
  </si>
  <si>
    <t>tgcagagttgattggaacgtcttgatgcgatggtatataggggaatccaagaatttcagtggta</t>
  </si>
  <si>
    <t>tgcagagttgcagatcgaaccgtcgacgacctccctcagccttcggtccttctgactctccctc</t>
  </si>
  <si>
    <t>tgcagagttgcagatcgaaccgtcgacgacctccctcagccttcggtccttctgactgtccctc</t>
  </si>
  <si>
    <t>tgcagagttgcaggctgttactctggcacgcagtctcatttgcaggcacaaggctggtatatat</t>
  </si>
  <si>
    <t>tgcagagttgcaggctgttactctggcacgcagtctcatttgcaggcacaaggctggtatgtat</t>
  </si>
  <si>
    <t>tgcagagttgcagtcaataaataacgcgaacaactgtggcaataatatttcaaatagggccgcc</t>
  </si>
  <si>
    <t>tgcagagttgcagtcaataaataacgcgaacaactgtggcaataatatttcaagtagggccgcc</t>
  </si>
  <si>
    <t>tgcagagttgcgatcagatgagggacgcagcgaggtttctggtgcagagtgcaaccaagaccaa</t>
  </si>
  <si>
    <t>tgcagagttgcgatcagatgaggggcgcagcgaggtttctggtgcagagtgcaaccaagaccaa</t>
  </si>
  <si>
    <t>tgcagagttgctaaaccaggtcgacggggaaggcaacacaccgctgtacctctctgccagcatg</t>
  </si>
  <si>
    <t>tgcagagttgctaaaccaggtcgacggggaaggcaacacaccgctgtacctctctgctagcatg</t>
  </si>
  <si>
    <t>tgcagagttggaggaggccttgctgcctgctgctgtgtcgtcgtcggctgtgtatagtacgtct</t>
  </si>
  <si>
    <t>tgcagagttggaggaggccttgctgcctgcttctgtgtcgtcgtcggctgtgtatagtacgtct</t>
  </si>
  <si>
    <t>tgcagagttggagtgacaaggcggtgggacaggttaactttcagcttgctttggcaagagagat</t>
  </si>
  <si>
    <t>tgcagagttggagtgacaaggcggtgggacaggttagctttcagcttgctttggcaagagagat</t>
  </si>
  <si>
    <t>tgcagagttggccgcgcgcactccgcttctccttccctatctcctcccctgcgatccttcctgt</t>
  </si>
  <si>
    <t>tgcagagttggccgcgcgcactccgcttctccttccctatctcttcccctgcgatccttcctgt</t>
  </si>
  <si>
    <t>tgcagagttggtctgcgtgcgacgtgcgtgcgtggtgaccgtgaaccgaccgatcgattcgcta</t>
  </si>
  <si>
    <t>tgcagagttggtctgcgtgtgacgtgcgtgcgtggtgaccgtgaaccgaccgatcgattcgcta</t>
  </si>
  <si>
    <t>tgcagagttgtaccaagcatatataatcagctgctgtgtgaccttcaggaatcataaaagctat</t>
  </si>
  <si>
    <t>tgcagagttgtaccaagcatatataatcagctgctgtgtgaccttcaggaatcataaaaggtat</t>
  </si>
  <si>
    <t>tgcagagttgtgctcctgcctaggtgattctggctgataagggtgtcagcttcacttcttctaa</t>
  </si>
  <si>
    <t>tgcagagttgtgctcctgcctaggtgattctggctgataagggtgtcagcttcacttcttctag</t>
  </si>
  <si>
    <t>tgcagagttgttaggaatttcctgttcttgctcgccaacttcatcgtcagcaggtgcagcagag</t>
  </si>
  <si>
    <t>tgcagagttgttaggaatttcctgttcttgctcgccaacttcatcgtcagcaggtgcagcaggg</t>
  </si>
  <si>
    <t>tgcagagtttaaaataataacaataattttaattggcacaaacacattgtataagcaatactcc</t>
  </si>
  <si>
    <t>tgcagagtttaaaataataacaataattttaattggcacaaacacattgtatcagcaatactcc</t>
  </si>
  <si>
    <t>tgcagagtttatatatctttgccttgtaactatttcaccaagagctgcacaacaaataccagcg</t>
  </si>
  <si>
    <t>tgcagagtttatatatctttgccttgtaactatttcaccaggagctgcacaacaaataccagcg</t>
  </si>
  <si>
    <t>tgcagagtttatatttacagtacgttttgaacatgttaggtttggtagaaatttgctctaaaaa</t>
  </si>
  <si>
    <t>tgcagagtttatatttacagtacgttttgaacatgttgggtttggtagaaatttgctctaaaaa</t>
  </si>
  <si>
    <t>tgcagagtttcatacttcatttttacaaaatgaaaaaataaggacatgctaaagcaaaataaat</t>
  </si>
  <si>
    <t>tgcagagtttcgtacttcatttttacaaaatgaaaaaataaggacatgctaaagcaaaataaat</t>
  </si>
  <si>
    <t>tgcagagtttccaatatgtagtgcagcacgtggattctcccatagcctgggggttcgtctgaac</t>
  </si>
  <si>
    <t>tgcagagtttgcaatatgtagtgcagcacgtggattctcccatagcctgggggttcgtctgaac</t>
  </si>
  <si>
    <t>tgcagagtttcgttacaagaagattcatgacgcgtgccatagcttttcttttcgctgaatgttg</t>
  </si>
  <si>
    <t>tgcagagtttcgttacaagaagattcatgacgcgtgccatagcttttcttttcgctgagtgttg</t>
  </si>
  <si>
    <t>tgcagagtttctacttcttcgaaaaagcaacatagggtccgcatcatcttgtcatcgttgaacc</t>
  </si>
  <si>
    <t>tgcagagtttctacttcttcgaaaaagcaacattgggtccgcatcatcttgtcatcgttgaacc</t>
  </si>
  <si>
    <t>tgcagagtttgacagctccaagtcaagggtgttcgcgctggaatcctgtgtgcctggaagaccg</t>
  </si>
  <si>
    <t>tgcagagtttgacagctcgaagtcaagggtgttcgcgctggaatcctgtgtgcctggaagaccg</t>
  </si>
  <si>
    <t>tgcagagtttgactggggctccaagattgcttgcagcaattgcgaatgatgacattcttccagt</t>
  </si>
  <si>
    <t>tgcagagtttgactggggctccaaggttgcttgcagcaattgcgaatgatgacattcttccagt</t>
  </si>
  <si>
    <t>tgcagagtttgtcaacagaagacagaagaacctctggttgaccttggatgcagatgtcgtggtg</t>
  </si>
  <si>
    <t>tgcagagtttgtcaacagaagacagaagaacctttggttgaccttggatgcagatgtcgtggtg</t>
  </si>
  <si>
    <t>tgcagagtttgttattaccgcccttcatttctgaggcagagtgccttctttcaccttgtctcgc</t>
  </si>
  <si>
    <t>tgcagagtttgttattaccgcccttgatttctgaggcagagtgccttctttcaccttgtctcgc</t>
  </si>
  <si>
    <t>tgcagagttttcatgcaccgttatggaatctctgggtgcgcctgaaactgaaacaaccaggtcg</t>
  </si>
  <si>
    <t>tgcagagttttcctgcaccgttatggaatctctgggtgcgcctgaaactgaaacaaccaggtcg</t>
  </si>
  <si>
    <t>tgcagagttttcctaggtatacccctacaattactcggtaactaattccatagttataaaggga</t>
  </si>
  <si>
    <t>tgcagagttttcctaggtatatccctacaattactcggtaactaattccatagttataaaggga</t>
  </si>
  <si>
    <t>tgcagagttttcttgcagacacatctactatatattcatattgattttgtcaatgacatccagg</t>
  </si>
  <si>
    <t>tgcagagttttcttgcagacacatctactatatattcatattgattttgtcaatggcatccagg</t>
  </si>
  <si>
    <t>tgcagagttttggctacaattattcaaatactacactcatggtcatggacacgttctatgactt</t>
  </si>
  <si>
    <t>tgcagagttttggctacaattattcgaatactacactcatggtcatggacacgttctatgactt</t>
  </si>
  <si>
    <t>tgcagagtttttctctgacttaggtcaggggaccagaagcagttgaggctccagtcgccgatgt</t>
  </si>
  <si>
    <t>tgcagagtttttctctgacttaggtcaggggaccagaagcagttgaggctccagtctccgatgt</t>
  </si>
  <si>
    <t>tgcagataaaaaaaacaaaaaataatgcataacagagcacgctacggcaatatttcaagcacgc</t>
  </si>
  <si>
    <t>tgcagataaaaaaaacaaaaattaatgcataacagagcacgctacggcaatatttcaagcacgc</t>
  </si>
  <si>
    <t>tgcagataaaaaaagcattgttctatcacgggctcacagccgcatttgcgtgccctcggagtgc</t>
  </si>
  <si>
    <t>tgcagatcaaaaaagcattgttctatcacgggctcacagccgcatttgcgtgccctcggagtgc</t>
  </si>
  <si>
    <t>tgcagataaaacaaattcctaagctcaacaattaagaggtcaatcgctgcatcagcttgatggg</t>
  </si>
  <si>
    <t>tgcagataaaacaaattcctaagctcaacaatcaagaggtcaatcgctgcatcagcttgatggg</t>
  </si>
  <si>
    <t>tgcagataaaacggaagcaaagcaaacgagatcgagtttgtgatgagccgatcgagacttgcta</t>
  </si>
  <si>
    <t>tgcagataaaacggaagcgaagcaaacgagatcgagtttgtgatgagccgatcgagacttgcta</t>
  </si>
  <si>
    <t>tgcagataaaacggcacgtgaattaattggttgcctaagaagtaagcacttgttgatcaaataa</t>
  </si>
  <si>
    <t>tgcagataaaacggcacgtgaattaattggttgcctaagaagtaagcatttgttgatcaaataa</t>
  </si>
  <si>
    <t>tgcagataaaactccttgaacacagggattagcaccctcaaagacaaaagcattcctatgcttc</t>
  </si>
  <si>
    <t>tgcagataaaactctttgaacacagggattagcaccctcaaagacaaaagcattcctatgcttc</t>
  </si>
  <si>
    <t>tgcagataaaaggacgactggtagatcaaaaaatattgttgtgaaaaataccatttagtgcaac</t>
  </si>
  <si>
    <t>tgcagataaaaggacgactggtagatcgaaaaatattgttgtgaaaaataccatttagtgcaac</t>
  </si>
  <si>
    <t>tgcagataaaagtgcaaacattactatgcaatttctagctcttttgatttccaaattgaacgta</t>
  </si>
  <si>
    <t>tgcagataaaagtgcaaacattactatgcaatctctagctcttttgatttccaaattgaacgta</t>
  </si>
  <si>
    <t>tgcagataaaatagtaggacaaataattatcataccaaatttctaatacaatattgttaaccag</t>
  </si>
  <si>
    <t>tgcagataaaatagtaggacaaataattatcatatcaaatttctaatacaatattgttaaccag</t>
  </si>
  <si>
    <t>tgcagataaaatgcctcggtcgtgacgatcttgcagtgttccagataagcacgcccctttcact</t>
  </si>
  <si>
    <t>tgcagataaaatgcctcggtcgtgaggatcttgcagtgttccagataagcacgcccctttcact</t>
  </si>
  <si>
    <t>tgcagataaacattgctccatccatccttgaattctatttattctacactctatctttaaagat</t>
  </si>
  <si>
    <t>tgcagatacacattgctccatccatccttgaattctatttattctacactctatctttaaagat</t>
  </si>
  <si>
    <t>tgcagataaacccgaaggtctccaccacgtcctgtttagtgtatactgaacattagaatatatg</t>
  </si>
  <si>
    <t>tgcagataaacccgaaggtctccaccaggtcctgtttagtgtatactgaacattagaatatatg</t>
  </si>
  <si>
    <t>tgcagataaacctagagcagagctgccctccttggagaagatcagaagccgctgcatgcagcag</t>
  </si>
  <si>
    <t>tgcagataaacctagggcagagctgccctccttggagaagatcagaagccgctgcatgcagcag</t>
  </si>
  <si>
    <t>tgcagataaacgacaaccgaacgttttgagaaaaccagagtataattatgtctagagacagatt</t>
  </si>
  <si>
    <t>tgcagataaacgacaaccgaacgttttgagaaaaccagagtataattatgtctagagccagatt</t>
  </si>
  <si>
    <t>tgcagataaacgagctgtatatgtacagcagtacgtgtgtgtctacggacgagccacggggtcg</t>
  </si>
  <si>
    <t>tgcagataaacgagctgtatatgtacagcggtacgtgtgtgtctacggacgagccacggggtcg</t>
  </si>
  <si>
    <t>tgcagataaactgtcaaacctaataatatgcaaactaaatatctgtacagctgcttcattgcta</t>
  </si>
  <si>
    <t>tgcagataaactgtcaaacctaataatgtgcaaactaaatatctgtacagctgcttcattgcta</t>
  </si>
  <si>
    <t>tgcagataaactttctccagtgcatcttcaggccatgtgggctcagctgatgcactagatagga</t>
  </si>
  <si>
    <t>tgcagataaactttctccagtgcatcttcaggccatgtgggctcagctgatgcactatatagga</t>
  </si>
  <si>
    <t>tgcagataaagaaagctgactacaccaggctctgccagcggaagagcatcctcaccgtgaaagg</t>
  </si>
  <si>
    <t>tgcagataaagaaagctgactacaccaggctctgccagcggaagagcatcctcaccgtgaacgg</t>
  </si>
  <si>
    <t>tgcagataaagagtagtgtcttccacctgccacatcttcttcacgtacctggctcccgatttct</t>
  </si>
  <si>
    <t>tgcagatgaagagtagtgtcttccacctgccacatcttcttcacgtacctggctcccgatttct</t>
  </si>
  <si>
    <t>tgcagataaagcatctttattctggttctagggttctttcgatttgtctccaagctttgctcca</t>
  </si>
  <si>
    <t>tgcagataaagcatctttattctggttctagggttctttcggtttgtctccaagctttgctcca</t>
  </si>
  <si>
    <t>tgcagataaagccatcgtcgagggtggcactaagctgaagcggttcgtgctggcaaacctggcc</t>
  </si>
  <si>
    <t>tgcagataaagccatcgtcgagggtggcactaagctgaagcggttcgtgctggcaaacctggcg</t>
  </si>
  <si>
    <t>tgcagataaataaagcagtgaaatattcagaacacagcatccacagtattgccatcagacttgt</t>
  </si>
  <si>
    <t>tgcagataaataaagcagtgaaatattcagaacacagcatcgacagtattgccatcagacttgt</t>
  </si>
  <si>
    <t>tgcagataaatagcatacaacacatactgtccatgcaacccaacatgctttcaccccatctgta</t>
  </si>
  <si>
    <t>tgcagataaatagcatacaacacgtactgtccatgcaacccaacatgctttcaccccatctgta</t>
  </si>
  <si>
    <t>tgcagataaatatccaagcatattctctcagacgtccatatttgggaggtatgcatctgcttgt</t>
  </si>
  <si>
    <t>tgcagataaatatccaagcatattctctcagacgtccatctttgggaggtatgcatctgcttgt</t>
  </si>
  <si>
    <t>tgcagataaatcttccaacacttcgcagagcgccatattattccatatctgctttggaattgga</t>
  </si>
  <si>
    <t>tgcagataaatcttccaacacttcgcagagctccatattattccatatctgctttggaattgga</t>
  </si>
  <si>
    <t>tgcagataaatcttccaacacttcgcagagctccataggccatatctgctttggaattatgtaa</t>
  </si>
  <si>
    <t>tgcagataaatcttccaacacttcgcagagctccataggccatatctgctttgggattatgtaa</t>
  </si>
  <si>
    <t>tgcagataaattacttaaaactaaccctcctgcccatcgagatggctgctggccctcattattg</t>
  </si>
  <si>
    <t>tgcagataaattacttaaaactaaccctcctgccgatcgagatggctgctggccctcattattg</t>
  </si>
  <si>
    <t>tgcagataacatcagctggaccccttcgcttattgactttgcatggttggcgtcggaccaccaa</t>
  </si>
  <si>
    <t>tgcagataacatcagctggaccccttcgcttcttgactttgcatggttggcgtcggaccaccaa</t>
  </si>
  <si>
    <t>tgcagataacatggcgcggtactatttacagtgtgtggtctggaaccaaagcaaagcaaagcaa</t>
  </si>
  <si>
    <t>tgcagctaacatggcgcggtactatttacagtgtgtggtctggaaccaaagcaaagcaaagcaa</t>
  </si>
  <si>
    <t>tgcagataaccatgcttcgtgttataatctatacattgcagggagtggagtgtctcagacatca</t>
  </si>
  <si>
    <t>tgcagataaccatgcttcgtgttataatctgtacattgcagggagtggagtgtctcagacatca</t>
  </si>
  <si>
    <t>tgcagataaccattgccacagggatgagttgaactccaaactactccgagggggtgggcagagc</t>
  </si>
  <si>
    <t>tgcagataaccattgccacagggatgagttgaactccaaactactctgagggggtgggcagagc</t>
  </si>
  <si>
    <t>tgcagataacctcctttggatccccatgcctgacccatgcctcgcattttatctgcaacaaaaa</t>
  </si>
  <si>
    <t>tgcagataacctcctttggatccccatgcctgatccatgcctcgcattttatctgcaacaaaaa</t>
  </si>
  <si>
    <t>tgcagataactgaaaaccgaatcaatagtaaatatataatgacggctgtggggtcagcatatga</t>
  </si>
  <si>
    <t>tgcagataactgaaaactgaatcaatagtaaatatataatgacggctgtggggtcagcatatga</t>
  </si>
  <si>
    <t>tgcagataacttttgaggactactgattttcatttgttgctatatcaataaaaaaatacgtttt</t>
  </si>
  <si>
    <t>tgcagataacttttgaggactactgattttcatttgttgctatatcaataaaaatatacgtttt</t>
  </si>
  <si>
    <t>tgcagataagacaaataaatcacggagattagttcagcttaatccaaacatgacacggtgaaca</t>
  </si>
  <si>
    <t>tgcagataagccaaataaatcacggagattagttcagcttaatccaaacatgacacggtgaaca</t>
  </si>
  <si>
    <t>tgcagataagacaacgacacatcagcacgctgcgtgtgcttttaagatgcagtgatttgcacct</t>
  </si>
  <si>
    <t>tgcagataagacgacgacacatcagcacgctgcgtgtgcttttaagatgcagtgatttgcacct</t>
  </si>
  <si>
    <t>tgcagataagagcagggatcgcactgaaccaaaatccgttggttcgcaaggattgcacgtacgt</t>
  </si>
  <si>
    <t>tgcagataagagcagggatcgcactgatccaaaatccgttggttcgcaaggattgcacgtacgt</t>
  </si>
  <si>
    <t>tgcagataagagcagggatcgctgatccagaatccgttggttcggaaggattgcacgtacgagc</t>
  </si>
  <si>
    <t>tgcagataagagcagggatcgctgatccataatccgttggttcggaaggattgcacgtacgagc</t>
  </si>
  <si>
    <t>tgcagataagagttcaggaggtgtaaaactgcgagaggacgaggaggacctggaggtgaagctc</t>
  </si>
  <si>
    <t>tgcagataagtgttcaggaggtgtaaaactgcgagaggacgaggaggacctggaggtgaagctc</t>
  </si>
  <si>
    <t>tgcagataagcagggagaggctcaggacaaatgctgatggacacttcctcgcttaatttttcgt</t>
  </si>
  <si>
    <t>tgcagataagcagggagaggctcaggacaaatgctgatggagacttcctcgcttaatttttcgt</t>
  </si>
  <si>
    <t>tgcagataagcagggagagtttttgagaggctcgggacaaatgatgatggacatttcgtcgagt</t>
  </si>
  <si>
    <t>tgcagataagcagggagagtttttgagaggctcgggacaaatgatgatgggcatttcgtcgagt</t>
  </si>
  <si>
    <t>tgcagataagcatttttcatcccatgcattgcagcgcttcttcaggcgatcacttaaattctgg</t>
  </si>
  <si>
    <t>tgcagataagcatttttcatcccatgcattgcagcgcttcttcaggcgatcagttaaattctgg</t>
  </si>
  <si>
    <t>tgcagataagccgcacccagtatatacgtgtgagtgtgcggctctggaagttgccatggaaatg</t>
  </si>
  <si>
    <t>tgcagataagccgcacccagtatatatgtgtgagtgtgcggctctggaagttgccatggaaatg</t>
  </si>
  <si>
    <t>tgcagataagcctcaaggtaagcaacggaagtaaaactgaacatccaacttgcgatggatgtca</t>
  </si>
  <si>
    <t>tgcagctaagcctcaaggtaagcaacggaagtaaaactgaacatccaacttgcgatggatgtca</t>
  </si>
  <si>
    <t>tgcagataagcgcccaagttggaaagccgccctcatgaatagggctggtcgtgctactctagtg</t>
  </si>
  <si>
    <t>tgcagataagctcccaagttggaaagccgccctcatgaatagggctggtcgtgctactctagtg</t>
  </si>
  <si>
    <t>tgcagataaggagggaggccgccattatcgcagcacgccgcatcatctaatcgaggcgagagag</t>
  </si>
  <si>
    <t>tgcagataaggagggaggccgccattatcgcagcacgccgcatcatctattcgaggcgagagag</t>
  </si>
  <si>
    <t>tgcagataaggccctaataaggctccaaggcatttggtgcactccttgaagcagcaacaaggaa</t>
  </si>
  <si>
    <t>tgcagataaggtcctaataaggctccaaggcatttggtgcactccttgaagcagcaacaaggaa</t>
  </si>
  <si>
    <t>tgcagataagtacaccagagttgaatccagaatgagaacctattgggccaaagagtctaaccag</t>
  </si>
  <si>
    <t>tgcagataagtacaccagagttgaatccagaatgagaacctattgggccaaagagtctcaccag</t>
  </si>
  <si>
    <t>tgcagataagtactaccatgagtagaagttttgaaggtttcaggtctagattgcgatatcaaac</t>
  </si>
  <si>
    <t>tgcagataagtactaccatgagtagaagttttgaaggtttcaggtctagattgcgatatcaaag</t>
  </si>
  <si>
    <t>tgcagataagtatatatacatacatacatactatattccacgagtcagtatgagcgactagtaa</t>
  </si>
  <si>
    <t>tgcagataagtatatatacatacatacatactatattccacgagtcagtatgagcgacttgtaa</t>
  </si>
  <si>
    <t>tgcagataagtcccttgatcaggagctcagtacagtccttatgcaaagagtaaatgtcacatat</t>
  </si>
  <si>
    <t>tgcagataagtcccttgatcaggagctcagtacagtccttatgcaaagagtaaatgttacatat</t>
  </si>
  <si>
    <t>tgcagataagtgattaataagtaacaaaaggtataaaggctaatcagacctttgtttgtcatgc</t>
  </si>
  <si>
    <t>tgcagataagtgattaataagtaacaaaaggtataaaggctaatccgacctttgtttgtcatgc</t>
  </si>
  <si>
    <t>tgcagataagtttgggaattcaccgctattgctagcgctgaaatcaggccatgagagaatcacc</t>
  </si>
  <si>
    <t>tgcagataagtttgggaattcaccgctattgctagcgctgaaatcaggccatgagaggatcacc</t>
  </si>
  <si>
    <t>tgcagataatctatccctaaaattattaattgtgccactagaggttcaaatatcattaatcagc</t>
  </si>
  <si>
    <t>tgcagataatctatccctaaaattattaattgtgccactagaggttcaactatcattaatcagc</t>
  </si>
  <si>
    <t>tgcagataatgagaaaccatgatacttatcatgttacctctcaaatgcatgcaaaatgtctttc</t>
  </si>
  <si>
    <t>tgcagataatgagaaaccatgatacttatcatgttacctctcaaatgcatggaaaatgtctttc</t>
  </si>
  <si>
    <t>tgcagataatgatatggatgacagtgggagtgatgaggatgatgatgaccgcaaaataaaggct</t>
  </si>
  <si>
    <t>tgcagataatgatatggatgacagtgggagtgatgaggatgatgatgactgcaaaataaaggct</t>
  </si>
  <si>
    <t>tgcagataatgatctcttcaatggatggaaattaaagaactcatgatcagccgatcactgaacg</t>
  </si>
  <si>
    <t>tgcagataatgatctcttccatggatggaaattaaagaactcatgatcagccgatcactgaacg</t>
  </si>
  <si>
    <t>tgcagataatggaggagtcgagaggatcagacaccgcctgctcccgccctcgctcgccgacccc</t>
  </si>
  <si>
    <t>tgcagataatggaggagtcgagaggatcagacaccgcctgctcccgccctcgctcgccgacctc</t>
  </si>
  <si>
    <t>tgcagataattgaactactttctattcgtcctcctcctgttgatgccaagttgaaactgctgaa</t>
  </si>
  <si>
    <t>tgcagataattgaactactttctattcgtcctcctcctgttgatgccaagttgaagctgctgaa</t>
  </si>
  <si>
    <t>tgcagataattgaagctcaaatttatattaattgaagaatttcgagtgcggacctgaatggcca</t>
  </si>
  <si>
    <t>tgcagataattgaagctcaaatttatattaattgaagaatttcgagtgcggaccttaatggcca</t>
  </si>
  <si>
    <t>tgcagataattgaaggcattagtttttttcaaggaaagaacacataaccatttcttataaatct</t>
  </si>
  <si>
    <t>tgcagataattgaatgcattagtttttttcaaggaaagaacacataaccatttcttataaatct</t>
  </si>
  <si>
    <t>tgcagataatttgtcgatacgagaaagaacagttggatctagagtttgatgagtagccactcca</t>
  </si>
  <si>
    <t>tgcagataatttgtcgatacgagaaaggacagttggatctagagtttgatgagtagccactcca</t>
  </si>
  <si>
    <t>tgcagataattttctttgtgatactacacgtctgagcattgaccattcatggtcaaatgattga</t>
  </si>
  <si>
    <t>tgcagataattttctttgtgatactacatgtctgagcattgaccattcatggtcaaatgattga</t>
  </si>
  <si>
    <t>tgcagatacaaaatagttcactcaaacttaaacgtaaccaaccaaaccacggtcttagttaaac</t>
  </si>
  <si>
    <t>tgcagatacaaaatagttcactcaaacttaaacgtaaccaaccaaaccacggtcttagttaaat</t>
  </si>
  <si>
    <t>tgcagatacaaaatgtgttttttatgaatacatcgtcctttttatgaacatatacatgtagtac</t>
  </si>
  <si>
    <t>tgcagatacaaaatgtgttttttatgaatacattgtcctttttatgaacatatacatgtagtac</t>
  </si>
  <si>
    <t>tgcagatacaaataaggaagcttttgggtctaggcctggcagtatgaagaaaaccaggaggtga</t>
  </si>
  <si>
    <t>tgcagatacaaataaggaagcttttgggtctaggcctggcagtatgaagaaaactaggaggtga</t>
  </si>
  <si>
    <t>tgcagatacaacaaattctacattgttccacgagcaacctagcactggcctaaacacacgagga</t>
  </si>
  <si>
    <t>tgcagatacaacaaattctacattgttccacgagcaacctagcactggcctaaacacgcgagga</t>
  </si>
  <si>
    <t>tgcagatacaacatggtgtacaactttgtgtccagctgaatgagaagcctccccatccttgagg</t>
  </si>
  <si>
    <t>tgcagatacaacatggtgtagaactttgtgtccagctgaatgagaagcctccccatccttgagg</t>
  </si>
  <si>
    <t>tgcagatacaactagtagtgctcaccatggtttcagtcacgggtggagctaccatagacccccc</t>
  </si>
  <si>
    <t>tgcagatacaactagtagtgctcaccatggtttcagtcatgggtggagctaccatagacccccc</t>
  </si>
  <si>
    <t>tgcagatacaagagcatgggtttggtgacagttcagtctaaggagcagatggtaaggctgaaag</t>
  </si>
  <si>
    <t>tgcagctacaagagcatgggtttggtgacagttcagtctaaggagcagatggtaaggctgaaag</t>
  </si>
  <si>
    <t>tgcagatacaaggacgtcagggtgcccactggcaaggatttagtggaagaggaagagcatcaag</t>
  </si>
  <si>
    <t>tgcagctacaaggacgtcagggtgcccactggcaaggatttagtggaagaggaagagcatcaag</t>
  </si>
  <si>
    <t>tgcagatacaataccaccgatcctttcgctgtcaaaactgctgagcaagccctagcttacaaga</t>
  </si>
  <si>
    <t>tgcagatacaataccaccgatcctttcgctgtcaaaactgctgagcaagccctagcttacatga</t>
  </si>
  <si>
    <t>tgcagatacaatcttatgcttctctttggaccactgtaaaaattatatttttgactacttacta</t>
  </si>
  <si>
    <t>tgcagatacaatcttatgcttctctttggaccactgtgaaaattatatttttgactacttacta</t>
  </si>
  <si>
    <t>tgcagatacacacatcacatcacacgcaccagatcagccaaaattcgagcagcaaaatcgttcg</t>
  </si>
  <si>
    <t>tgcagatacacacatcacattacacgcaccagatcagccaaaattcgagcagcaaaatcgttcg</t>
  </si>
  <si>
    <t>tgcagatacacacatcacgcgcaccaggtcagcgaaaattcgagcagcaaaatcgttcgccata</t>
  </si>
  <si>
    <t>tgcagatacacacatcacgcgcaccaggtcagcgaaaattcgagcagcaaaatcgttcgccgta</t>
  </si>
  <si>
    <t>tgcagatacacagagagggtgtggagtctcatcatggccttaatcatggatagcatcccacaag</t>
  </si>
  <si>
    <t>tgcagatacacagagagggtgtggagtctcatcatggccttaattatggatagcatcccacaag</t>
  </si>
  <si>
    <t>tgcagatacaccgtgtctacaacaggcgtcgccagtgccaggtgggtgtaggggtccacgggtg</t>
  </si>
  <si>
    <t>tgcagatgcaccgtgtctacaacaggcgtcgccagtgccaggtgggtgtaggggtccacgggtg</t>
  </si>
  <si>
    <t>tgcagatacacgagttctctctgcaatctgtgaagttgaacttgaaatgttaattaccaaagta</t>
  </si>
  <si>
    <t>tgcagatacacgagttctctctgcaatctgtgaagttgaacttgaaatgttgattaccaaagta</t>
  </si>
  <si>
    <t>tgcagatacacggatgcatggattggtcattggcgaaacgaacaagaaactgctctcggtcgac</t>
  </si>
  <si>
    <t>tgcagatacacggatgcatggattggtcattggtgaaacgaacaagaaactgctctcggtcgac</t>
  </si>
  <si>
    <t>tgcagatacagacaaaacacacaagcttacataaaaatgctgcatcgctaagaaattatgagat</t>
  </si>
  <si>
    <t>tgcagatacagacaaaacatacaagcttacataaaaatgctgcatcgctaagaaattatgagat</t>
  </si>
  <si>
    <t>tgcagatacagaccgcgtccgatctcgtaagacagttcgtcttcctgttgtaccttgtggttga</t>
  </si>
  <si>
    <t>tgcagatgcagaccgcgtccgatctcgtaagacagttcgtcttcctgttgtaccttgtggttga</t>
  </si>
  <si>
    <t>tgcagatacagccatacagagtgagcgggcgtgctccacaggtaattattagagaaaatgacat</t>
  </si>
  <si>
    <t>tgcagatacagccatacagagtgagtgggcgtgctccacaggtaattattagagaaaatgacat</t>
  </si>
  <si>
    <t>tgcagatacaggcgtttcgctgcgcgcctgcatctgcatgcatgcacacgcagcccatgagcca</t>
  </si>
  <si>
    <t>tgcagatacagtcgtttcgctgcgcgcctgcatctgcatgcatgcacacgcagcccatgagcca</t>
  </si>
  <si>
    <t>tgcagatacatacatctcaatggcatgatactgcatgccatattattgccagttcccatactgt</t>
  </si>
  <si>
    <t>tgcagatacatacatctcaatggcatgatactgcctgccatattattgccagttcccatactgt</t>
  </si>
  <si>
    <t>tgcagatacatacgtacagacacgttcaaaatgtagctaggtggccgcaaattgaaggctttga</t>
  </si>
  <si>
    <t>tgcagatacatacgtacatacacgttcaaaatgtagctaggtggccgcaaattgaaggctttga</t>
  </si>
  <si>
    <t>tgcagatacatgatatagaaacaccagcgttcctaatcgtacgatgacttcagctggtgcttcc</t>
  </si>
  <si>
    <t>tgcagatacatgatatagaaacaccagcgttcctaatcgtacgatggcttcagctggtgcttcc</t>
  </si>
  <si>
    <t>tgcagatacatgcaatgtgacgtaggcgtggactgggaattcaaaactgtggagtattgattag</t>
  </si>
  <si>
    <t>tgcagatacatgcaatgtgacgtaggcgtggactgggaatttaaaactgtggagtattgattag</t>
  </si>
  <si>
    <t>tgcagatacatgtaagtgacctcgaaattgtccgcttgattatgttctcgcatgaatatgctcg</t>
  </si>
  <si>
    <t>tgcagatacatgtaagtgacctcgaaattttccgcttgattatgttctcgcatgaatatgctcg</t>
  </si>
  <si>
    <t>tgcagatacattagcaaccatccattgattttccagactatagcaaatcaacctcttttaattg</t>
  </si>
  <si>
    <t>tgcagatgcattagcaaccatccattgattttccagactatagcaaatcaacctcttttaattg</t>
  </si>
  <si>
    <t>tgcagatacattctgaattagtgtcaaacctgcgcggagatctcctcagctgcgaactgcttgc</t>
  </si>
  <si>
    <t>tgcagatacattctgaattagtgttaaacctgcgcggagatctcctcagctgcgaactgcttgc</t>
  </si>
  <si>
    <t>tgcagatacatttctgaagactagttacgggaacagaagaaaccgattcgccgtcttgtagacg</t>
  </si>
  <si>
    <t>tgcagatacatttctgaagactagtttcgggaacagaagaaaccgattcgccgtcttgtagacg</t>
  </si>
  <si>
    <t>tgcagatacatttgcttctgaaaagaaaattctgaagggtggaatggatggaggtggacactga</t>
  </si>
  <si>
    <t>tgcagatacatttgcttctgaaaagaaaattctgaagggtggaatggatggaggtggatactga</t>
  </si>
  <si>
    <t>tgcagatacatttgtcttctcaggcaggcatggcgtgcagcctggacacgctgtgcgggcaggc</t>
  </si>
  <si>
    <t>tgcagatacatttgtcttctcaggcaggcatggcgtgcagcctggacacgctgtgcgggcatgc</t>
  </si>
  <si>
    <t>tgcagataccaagtacagagattgacaaatcagcgagcaaattcttctcctactgggatcctga</t>
  </si>
  <si>
    <t>tgcagataccaagtacagagattgacaaatcagcgagcaaattcttctcttactgggatcctga</t>
  </si>
  <si>
    <t>tgcagataccaccaatctccttcctggcccaagggggcagattttcggccaccattgcctagat</t>
  </si>
  <si>
    <t>tgcagataccatcaatctccttcctggcccaagggggcagattttcggccaccattgcctagat</t>
  </si>
  <si>
    <t>tgcagataccacgatctacagcatcgagaagagtgtcagtgagtacaaggacaaggtacctgct</t>
  </si>
  <si>
    <t>tgcagataccacgatctacagcattgagaagagtgtcagtgagtacaaggacaaggtacctgct</t>
  </si>
  <si>
    <t>tgcagataccacgtaatatcacgctgccatcaaatctttgtgttctcgtcacacatgcttcgca</t>
  </si>
  <si>
    <t>tgcagataccacgtagtatcacgctgccatcaaatctttgtgttctcgtcacacatgcttcgca</t>
  </si>
  <si>
    <t>tgcagataccagacgatttggcgagaacgaacacaatgtgcaaccgtgtcactttaaaccttct</t>
  </si>
  <si>
    <t>tgcagataccagacgatttggcgagaacgaacacaatgtgcaaccttgtcactttaaaccttct</t>
  </si>
  <si>
    <t>tgcagataccagcttcacatttgacaaggtgatgcaagaagcgacagtagcgctgtaccaggat</t>
  </si>
  <si>
    <t>tgcagataccagcttcacatttgacaaggtgatgcaagaagcgacagtggcgctgtaccaggat</t>
  </si>
  <si>
    <t>tgcagataccatagattattattcagcgccaagccatgacctgtacagcaaaatactaggcaag</t>
  </si>
  <si>
    <t>tgcagataccatagattattattcggcgccaagccatgacctgtacagcaaaatactaggcaag</t>
  </si>
  <si>
    <t>tgcagataccccatgtatatcaataccagaaacttatgcgagccaacccctggaaacttgattg</t>
  </si>
  <si>
    <t>tgcagataccccatgtatatcaataccagaaacttatgcgagccagcccctggaaacttgattg</t>
  </si>
  <si>
    <t>tgcagatacctaagggatcttcggtgtacgcatgcgcggtggctaagaagctccttgaagctgt</t>
  </si>
  <si>
    <t>tgcagatacctaagggctcttcggtgtacgcatgcgcggtggctaagaagctccttgaagctgt</t>
  </si>
  <si>
    <t>tgcagatacctcctcatggcttcctgtacaatttctgcatgcacgcccgacggcaataattgtg</t>
  </si>
  <si>
    <t>tgcagatacctcctcatggcttcctgtacaatttctgcattcacgcccgacggcaataattgtg</t>
  </si>
  <si>
    <t>tgcagatacgaatggatagcaagtggctaagcgaaaacgcccttgatggtgcttttatactaaa</t>
  </si>
  <si>
    <t>tgcagatacgaatggatggcaagtggctaagcgaaaacgcccttgatggtgcttttatactaaa</t>
  </si>
  <si>
    <t>tgcagatacgacaattaaccaagcaaattagtatggctcatcgtctcatcgatgacacgggctg</t>
  </si>
  <si>
    <t>tgcagatacgacaattaaccaagcaaattagtatggctcatcgtctcatcgatgacacgggttg</t>
  </si>
  <si>
    <t>tgcagatacgagaaaaggcatgatcagaaggagaagaaaacaaggagacaggcgcatcagcata</t>
  </si>
  <si>
    <t>tgcagataggagaaaaggcatgatcagaaggagaagaaaacaaggagacaggcgcatcagcata</t>
  </si>
  <si>
    <t>tgcagatacgagcacgcatgcatcatctgaggttcacagtggatattactcacgtacagaagat</t>
  </si>
  <si>
    <t>tgcagatacgagcacgcatgcatcatctgtggttcacagtggatattactcacgtacagaagat</t>
  </si>
  <si>
    <t>tgcagatacgattcagaacaatatggtcatcagtcgtcagaccaatttcttcatacgccacatg</t>
  </si>
  <si>
    <t>tgcagatatgattcagaacaatatggtcatcagtcgtcagaccaatttcttcatacgccacatg</t>
  </si>
  <si>
    <t>tgcagatacgcaactgaaactgaactgagtcagtcaacatatagaatttccatgggaacaacaa</t>
  </si>
  <si>
    <t>tgcagatacgcaactgaaactgaactgagtcagtcaacctatagaatttccatgggaacaacaa</t>
  </si>
  <si>
    <t>tgcagatacgcattcaggattagatccaggacatgcagaattagtattcatcactaggcatttg</t>
  </si>
  <si>
    <t>tgcagatacgcattcaggattagatccaggacatgcagaattagtattcatcactaggcgtttg</t>
  </si>
  <si>
    <t>tgcagatacgcgcttttgttcgctatcatctgctaatagcacctcgctctcagggctgggacgg</t>
  </si>
  <si>
    <t>tgcagatacgcgcttttgttcgctatcatctgctaatagcacctcgctctcagggctgggaggg</t>
  </si>
  <si>
    <t>tgcagatacgctaggctccgaatgccacccacggtacatcgttgggccgaaacatggcgctctc</t>
  </si>
  <si>
    <t>tgcagatacgctaggctccgaatgccagccacggtacatcgttgggccgaaacatggcgctctc</t>
  </si>
  <si>
    <t>tgcagatacggagccatgcccagaaatacttcctcaaggtccagaagctcgggctggccgtcgg</t>
  </si>
  <si>
    <t>tgcagatacggagccatgcccagaagtacttcctcaaggtccagaagctcgggctggccgtcgg</t>
  </si>
  <si>
    <t>tgcagatacggcacaaagactagaagggtgctagggctggccagttggggctcaccttgggatc</t>
  </si>
  <si>
    <t>tgcagatacggcacaaatactagaagggtgctagggctggccagttggggctcaccttgggatc</t>
  </si>
  <si>
    <t>tgcagatacggtgtacagagcctgctttaaacaggttcaacagcaaaacgagaagtactataag</t>
  </si>
  <si>
    <t>tgcagatacggtgtacagagcctgctttaaacaggttcaacagcaaaatgagaagtactataag</t>
  </si>
  <si>
    <t>tgcagatacgttacacacttgcaccaacacaagcaaatcgctcaactagcaagcccagaatctg</t>
  </si>
  <si>
    <t>tgcagatacgttacacacttgcaccaacacaagcaaatcgctcaactagccagcccagaatctg</t>
  </si>
  <si>
    <t>tgcagatactactactgaaatttaaaacagttcggccaccagtaaccaccatctagttggacac</t>
  </si>
  <si>
    <t>tgcagatactactactgaaatttaaaactgttcggccaccagtaaccaccatctagttggacac</t>
  </si>
  <si>
    <t>tgcagatactagtaaataatagccaatactattgattatgtcgtcgtgaaatagtaataaacag</t>
  </si>
  <si>
    <t>tgcagatactagtaaataatagccaatactatcgattatgtcgtcgtgaaatagtaataaacag</t>
  </si>
  <si>
    <t>tgcagatactatctacgtgcgggtgttcgaggaccgcatggaccttatacgagcagtgatggtg</t>
  </si>
  <si>
    <t>tgcagatactatctacgtgcgggtgttcgaggaccgcatggaccttctacgagcagtgatggtg</t>
  </si>
  <si>
    <t>tgcagatactatttatttttcttttcttcgtctccagccctcgattccaatgtcttcgtttctc</t>
  </si>
  <si>
    <t>tgcagatactatttatttttcttttcttcgtccccagccctcgattccaatgtcttcgtttctc</t>
  </si>
  <si>
    <t>tgcagatactcgtacagggcggagtccacggaggccatcggcgtcacggccagagtgcactcgg</t>
  </si>
  <si>
    <t>tgcaggtactcgtacagggcggagtccacggaggccatcggcgtcacggccagagtgcactcgg</t>
  </si>
  <si>
    <t>tgcagatactgattatacacaaaggaagagtagtcggttacctgataaggcaaaaactagagtt</t>
  </si>
  <si>
    <t>tgcagatactgattatacacaaaggaagagtagtcggttagctgataaggcaaaaactagagtt</t>
  </si>
  <si>
    <t>tgcagatactggggtacggctgggctgggatgctgaggaggtaccttgtcgaccctgccgagat</t>
  </si>
  <si>
    <t>tgcagatactggggtacggttgggctgggatgctgaggaggtaccttgtcgaccctgccgagat</t>
  </si>
  <si>
    <t>tgcagatacttaatttaaccagctacttggcaaattgtctaaagaacttctcccttcatttgtc</t>
  </si>
  <si>
    <t>tgcagatacttaatttaaccagctacttggcaaattgtctaaataacttctcccttcatttgtc</t>
  </si>
  <si>
    <t>tgcagatacttatgctacaaacattaccaactgtaacgcgaggcgttttagatggaccccgaga</t>
  </si>
  <si>
    <t>tgcagatacttatgctacaaacattaccaactgtaatgcgaggcgttttagatggaccccgaga</t>
  </si>
  <si>
    <t>tgcagatacttctttgcagaaagaagctcctgcctgtaagaaatggctttgaaaatgtgaagga</t>
  </si>
  <si>
    <t>tgcagatacttctttgcagaaagaagctcctgcctgtaagaagtggctttgaaaatgtgaagga</t>
  </si>
  <si>
    <t>tgcagatagaaaaacacagcagagttaagtgaatttctaattgataatcattagagattatata</t>
  </si>
  <si>
    <t>tgcagatagaaaaacatagcagagttaagtgaatttctaattgataatcattagagattatata</t>
  </si>
  <si>
    <t>tgcagatagaaacaccaccagctgatacctccgcatgcagccacgttgaaaggttcagatgggg</t>
  </si>
  <si>
    <t>tgcagatagaaacaccaccagctgatacctccgcatgcagccacgttgaaaggttcggatgggg</t>
  </si>
  <si>
    <t>tgcagatagaaagctcagcagctagtttccccttgccgtacctacagggtaaccaacagagacg</t>
  </si>
  <si>
    <t>tgcagatagaaagctcagcagctagtttccccttgccgtatctacagggtaaccaacagagacg</t>
  </si>
  <si>
    <t>tgcagatagaagaaggattacattcgatcgtcctcgaagttcaacgcgagcgcattatcattcg</t>
  </si>
  <si>
    <t>tgcagatagaagaaggattacattcgatcgtcctcgaagttcaacgcgagcgcattatcgttcg</t>
  </si>
  <si>
    <t>tgcagatagaagcaaactggaaagaagtggcatagttgacaaggtagcaaaaagccctgcacag</t>
  </si>
  <si>
    <t>tgcagatataagcaaactggaaagaagtggcatagttgacaaggtagcaaaaagccctgcacag</t>
  </si>
  <si>
    <t>tgcagatagaattccataatcagaccattcttcagctaggacatttttcagggtgcacaaatta</t>
  </si>
  <si>
    <t>tgcagatagagttccataatcagaccattcttcagctaggacatttttcagggtgcacaaatta</t>
  </si>
  <si>
    <t>tgcagatagagaaggaaaatgtttctgttgtaggcagaatatgaaacgttctaattcaactgtg</t>
  </si>
  <si>
    <t>tgcagatagagaaggaaaatgtttctgttgtaggcagaatatgaaacgttctaattcagctgtg</t>
  </si>
  <si>
    <t>tgcagatagagatttagctccgcggtccaatttggcccgccattaccccagaggtggaaggtga</t>
  </si>
  <si>
    <t>tgcagatatagatttagctccgcggtccaatttggcccgccattaccccagaggtggaaggtga</t>
  </si>
  <si>
    <t>tgcagatagaggcgtacaggaacattacaggcacgaggcatgacaagaacaagaggcctccagc</t>
  </si>
  <si>
    <t>tgcagatagaggcgtacaggaacattacaggcatgaggcatgacaagaacaagaggcctccagc</t>
  </si>
  <si>
    <t>tgcagatagaggtagtaggtacggagcagcacgacaaaggcgcgtcgagaaaaatgccttggtt</t>
  </si>
  <si>
    <t>tgcagatagaggtagtaggtacggagcagcacgacaaaggcgcgtcgagaaaaatgtcttggtt</t>
  </si>
  <si>
    <t>tgcagatagagttaaccgtgaactaaggacaaagaagttacataagatcaacgtgtaacacatt</t>
  </si>
  <si>
    <t>tgcagatagagttaaccgtgaactaaggacaaagaagttacataagatcaatgtgtaacacatt</t>
  </si>
  <si>
    <t>tgcagatagatagatagattagaaatgctgtgattcactggtacctatatatatggagcagaaa</t>
  </si>
  <si>
    <t>tgcagatagatagatagattagaaatgctgtgattcactggtacctatatatatggagcagcaa</t>
  </si>
  <si>
    <t>tgcagatagatcaaccactgactgatgattacgctaatactcgatcgcaggcaggagacaacca</t>
  </si>
  <si>
    <t>tgcagatagatcaaccactgactgatgattacgctaatactcgatcgcaggcaggaggcaacca</t>
  </si>
  <si>
    <t>tgcagatagatccgtccatccatcgccatcgccgtcgtgcgcgcatggtcatgtcagtgacagg</t>
  </si>
  <si>
    <t>tgcagatagatccgtccatccatcgccatcgccgtcgtgcgcgcatggtcatgtcagtgacagt</t>
  </si>
  <si>
    <t>tgcagatagatgagtagagagaatcatctgtcctgctctgccaccaggcatcgcagcagctagc</t>
  </si>
  <si>
    <t>tgcagatagatgagtagagagaatcgtctgtcctgctctgccaccaggcatcgcagcagctagc</t>
  </si>
  <si>
    <t>tgcagatagatgatcctaggaatcagaaacctagaagcatggattctgatacttttgacaactc</t>
  </si>
  <si>
    <t>tgcagatagatgattctaggaatcagaaacctagaagcatggattctgatacttttgacaactc</t>
  </si>
  <si>
    <t>tgcagatagatgcagaagaaaaaagttagtgaaagtgagcaaatcaacagatccacagaagaaa</t>
  </si>
  <si>
    <t>tgcagatagatgcagaagaaaaaagttagtgaaagtgagcaaatcaacagatcgacagaagaaa</t>
  </si>
  <si>
    <t>tgcagatagatggagcaaggtcagctttgcctttgtagctcgcagagacacggcctgcgggggg</t>
  </si>
  <si>
    <t>tgcagatagatggagcaaggtcggctttgcctttgtagctcgcagagacacggcctgcgggggg</t>
  </si>
  <si>
    <t>tgcagatagattacttgtggggctggtggtagccccatgtcttcgtgtcgatgatgggtgtgct</t>
  </si>
  <si>
    <t>tgcagatagattacttgtggggctggtggtagccccgtgtcttcgtgtcgatgatgggtgtgct</t>
  </si>
  <si>
    <t>tgcagatagattgattattgatatgcacgtgccctttttctatgagttgcctacctatgcttgt</t>
  </si>
  <si>
    <t>tgcagatagattgattattgatatgcacgtgccctttttttatgagttgcctacctatgcttgt</t>
  </si>
  <si>
    <t>tgcagatagcaaatgccgacttttaaaggatggatggaaacagcagtaaaacaactaaattatt</t>
  </si>
  <si>
    <t>tgcagatagcaaatgccgccttttaaaggatggatggaaacagcagtaaaacaactaaattatt</t>
  </si>
  <si>
    <t>tgcagatagcaagactggtttttgcatcacagggagttcagccagcagctcaaaatcgggcagg</t>
  </si>
  <si>
    <t>tgcagatagcaagactggtttttgcatcacagggagttcagccagcatctcaaaatcgggcagg</t>
  </si>
  <si>
    <t>tgcagatagcactgggtagcaaaaaaaaaattcacgtcgcaaattctaaattttcgcagcaagc</t>
  </si>
  <si>
    <t>tgcagatagcactgggtagcaaaaaaaaatttcacgtcgcaaattctaaattttcgcagcaagc</t>
  </si>
  <si>
    <t>tgcagatagcagattagtacaagtactagtactactcaacggaaggacgcaagagatgagatga</t>
  </si>
  <si>
    <t>tgcagatagcagattagtacaagtactagtactactcaacggaaggacgcaggagatgagatga</t>
  </si>
  <si>
    <t>tgcagatagccagctctgcatgctggcagtacgtgtttgaccgatgttctgccacccgtacaag</t>
  </si>
  <si>
    <t>tgcagatagccagctctggatgctggcagtacgtgtttgaccgatgttctgccacccgtacaag</t>
  </si>
  <si>
    <t>tgcagatagccagctctgcatgctggcagtgtttgaccgacgttctgccacccgtacaagcacg</t>
  </si>
  <si>
    <t>tgcagatagccagctctgcatgctggcagtgtttgaccgatgttctgccacccgtacaagcacg</t>
  </si>
  <si>
    <t>tgcagatagccatctcttccatagttccgtgcttcgtccatgtacttgttctcagagctcccag</t>
  </si>
  <si>
    <t>tgcagatagccatctcttccatagttctgtgcttcgtccatgtacttgttctcagagctcccag</t>
  </si>
  <si>
    <t>tgcagatagccccagaaaaagaggcagacaaatgacaaaagaaacataatgatatgacaagaac</t>
  </si>
  <si>
    <t>tgcagctagccccagaaaaagaggcagacaaatgacaaaagaaacataatgatatgacaagaac</t>
  </si>
  <si>
    <t>tgcagatagccctcaatatgcccactgatgagagctcattgacctttggtgacctggttctcaa</t>
  </si>
  <si>
    <t>tgcagatagccctcaatatgcccactgatgagagctcattgacctttggtgacctggttctgaa</t>
  </si>
  <si>
    <t>tgcagatagcgcgcggcatggagtacctgcactcgaggaagatctaccacggcgacctgaaccc</t>
  </si>
  <si>
    <t>tgcagatcgcgcgcggcatggagtacctgcactcgaggaagatctaccacggcgacctgaaccc</t>
  </si>
  <si>
    <t>tgcagatagcgctagcagcagcataagccgccgccgctaggcaaggagtggaagccgcggaagc</t>
  </si>
  <si>
    <t>tgcagatagcgctagcagcagcataagccgctgccgctaggcaaggagtggaagccgcggaagc</t>
  </si>
  <si>
    <t>tgcagatagcgtcaccgcaggttccagccgccctattacttgcacgaccaaggaagagcgagag</t>
  </si>
  <si>
    <t>tgcagatagcgtcgccgcaggttccagccgccctattacttgcacgaccaaggaagagcgagag</t>
  </si>
  <si>
    <t>tgcagatagcgttactgatttcttggccgtgcaatcttcctgcgagcattcatagcagatcaat</t>
  </si>
  <si>
    <t>tgcagatagcgttactgatttcttggcggtgcaatcttcctgcgagcattcatagcagatcaat</t>
  </si>
  <si>
    <t>tgcagatagctcaagcagttcaaaaattcagttgtgtgttgaccttgctactaattgtcctttt</t>
  </si>
  <si>
    <t>tgcagatagctcaagcagttcaaaaattcagttgtgtgttgaccttgctactagttgtcctttt</t>
  </si>
  <si>
    <t>tgcagataggaagcgaatcacttgctctccactgccgcccgccgcttgcttcggatttggattt</t>
  </si>
  <si>
    <t>tgcagataggaagcgaatcgcttgctctccactgccgcccgccgcttgcttcggatttggattt</t>
  </si>
  <si>
    <t>tgcagataggacacaagttaccaagatgttagcaaaagatgagacattttaattaagggagtta</t>
  </si>
  <si>
    <t>tgcaggtaggacacaagttaccaagatgttagcaaaagatgagacattttaattaagggagtta</t>
  </si>
  <si>
    <t>tgcagataggatgttttacaagcaaaacataaaaaatggccaagtccataggtcagtttttgct</t>
  </si>
  <si>
    <t>tgcagataggatgttttacaagcaaaacataaaaaatggccgagtccataggtcagtttttgct</t>
  </si>
  <si>
    <t>tgcagataggattaggagcagagctgagacgatgaaactgctaataatgctgcttcgagttcct</t>
  </si>
  <si>
    <t>tgcagataggattaggagcagagctgagacgattaaactgctaataatgctgcttcgagttcct</t>
  </si>
  <si>
    <t>tgcagataggattgcttcatgctgtcatgtcagataaggaatacaatgtcactacaaactgcat</t>
  </si>
  <si>
    <t>tgcagataggattgcttcatgctgtcatgtcagataaggaatataatgtcactacaaactgcat</t>
  </si>
  <si>
    <t>tgcagataggccattacacggtaatatgtgatccaagaagacgtcgcgctagcaggaggccaac</t>
  </si>
  <si>
    <t>tgcagataggccattacacggtaatatgtgatccaagaagacgtcgcgctagctggaggccaac</t>
  </si>
  <si>
    <t>tgcagataggcgtgataaaggcagtgaggaactctgtggctgctgatggggaggttgccgcgtt</t>
  </si>
  <si>
    <t>tgcagataggcgtgataaaggcagtgaggaactctgtggctgctgatggggaggttgctgcgtt</t>
  </si>
  <si>
    <t>tgcagataggctgagacgactacagacgctcctcgtgatgcccgtcgatcccgtactaacgcag</t>
  </si>
  <si>
    <t>tgcagataggctgagactactacagacgctcctcgtgatgcccgtcgatcccgtactaacgcag</t>
  </si>
  <si>
    <t>tgcagatagggcaccaacctccttgtcgcagctccgtttctccagtcaccgccgctgccgtgcg</t>
  </si>
  <si>
    <t>tgcagatagggcaccgacctccttgtcgcagctccgtttctccagtcaccgccgctgccgtgcg</t>
  </si>
  <si>
    <t>tgcagatagggtttactgaaaatcgatggcgtaaatcgacctggcgttgctgattactacgacg</t>
  </si>
  <si>
    <t>tgcagatagggtttactgaaaatcgatggcgtaaatcgacttggcgttgctgattactacgacg</t>
  </si>
  <si>
    <t>tgcagataggtataacaccgccctcgtttgccacagatggcgcttccttgcatgccaccctcgg</t>
  </si>
  <si>
    <t>tgcagataggtataacaccgcccttgtttgccacagatggcgcttccttgcatgccaccctcgg</t>
  </si>
  <si>
    <t>tgcagataggtcgcctgcgtgcgaacagcagggctgccagggcgcctcccgcgccgaaaaaaaa</t>
  </si>
  <si>
    <t>tgcagataggtcgcctgcgttcgaacagcagggctgccagggcgcctcccgcgccgaaaaaaaa</t>
  </si>
  <si>
    <t>tgcagataggtcgtcacacgcggacatgcatggcatggtcggcggcgtgctccactgcgtagta</t>
  </si>
  <si>
    <t>tgcagataggtcgtcacacgcggacatgcatgccatggtcggcggcgtgctccactgcgtagta</t>
  </si>
  <si>
    <t>tgcagataggtgtgagcttggaactagacctcgcctttcagatgtttcaggtatctagcagcca</t>
  </si>
  <si>
    <t>tgcagataggtgtgagcttggaactagacctcgcctttcagatgtttcaggtatctcgcagcca</t>
  </si>
  <si>
    <t>tgcagatagtagacgaggaggcggctgggcagcggcgaaggtgaagtcgtcaacgccaccgccg</t>
  </si>
  <si>
    <t>tgcagatagtagacgaggaggcggctgggcggcggcgaaggtgaagtcgtcaacgccaccgccg</t>
  </si>
  <si>
    <t>tgcagatagtgaagctaaaacgtaaaaattgtcgatggaacgttactcttttttcatgtgactg</t>
  </si>
  <si>
    <t>tgcagatagtgaggctaaaacgtaaaaattgtcgatggaacgttactcttttttcatgtgactg</t>
  </si>
  <si>
    <t>tgcagatagtgagtgcattcatatgccactaacacattgtcagtaatcaatcgacctggcacaa</t>
  </si>
  <si>
    <t>tgcagatagtgagtgcattcatttgccactaacacattgtcagtaatcaatcgacctggcacaa</t>
  </si>
  <si>
    <t>tgcagatagtgcagaacaacatacacacatacaaggatatatatagtctgaaactttgaacatt</t>
  </si>
  <si>
    <t>tgcagatagtgcagaacaacatacacacatacaaggatatatgtagtctgaaactttgaacatt</t>
  </si>
  <si>
    <t>tgcagatagtggttaccctgcatatttggcttcacgattggcatcgttttatgaacgtgctggg</t>
  </si>
  <si>
    <t>tgcagatagtggttaccctgcatatttggcttcacggttggcatcgttttatgaacgtgctggg</t>
  </si>
  <si>
    <t>tgcagatagttctttcctagtggtaataagcttgtcaatttcaccacgagcctgcctgtatttc</t>
  </si>
  <si>
    <t>tgcagatagttctttcctagtggtaataagcttgtcaatttcaccacgagcctgcttgtatttc</t>
  </si>
  <si>
    <t>tgcagatagttctttcctagtggtaatgagcttatcaatttcaccacgagcctgcttgtatttc</t>
  </si>
  <si>
    <t>tgcagatagttctttcctagtggtaatgagcttatcgatttcaccacgagcctgcttgtatttc</t>
  </si>
  <si>
    <t>tgcagatagtttcagccagtgttcagaactgttccagtgccttgctcttccacctacaggcctt</t>
  </si>
  <si>
    <t>tgcagatagtttcagccagtgttcagaactgttccagtgccttgctctttcacctacaggcctt</t>
  </si>
  <si>
    <t>tgcagatagtttgattcctcaaaaaataaaaatcgcaatgttctgtgaaggagagagtattaat</t>
  </si>
  <si>
    <t>tgcagatagtttgattcctcaaaaaattaaaatcgcaatgttctgtgaaggagagagtattaat</t>
  </si>
  <si>
    <t>tgcagatagttttagggtataagaagggaataataagtaatccaaaatgcaattgattttctaa</t>
  </si>
  <si>
    <t>tgcagatagttttagggtataagaagtgaataataagtaatccaaaatgcaattgattttctaa</t>
  </si>
  <si>
    <t>tgcagatagttttttcctagtggtaatgagcttgtcaatctcaccacggagctgcctgacctca</t>
  </si>
  <si>
    <t>tgcaggtagttttttcctagtggtaatgagcttgtcaatctcaccacggagctgcctgacctca</t>
  </si>
  <si>
    <t>tgcagatataatggttcttaacagcacctttgtgtatgctcagcaaatatgtgagatgttttta</t>
  </si>
  <si>
    <t>tgcagatataatggttcttaacagcagctttgtgtatgctcagcaaatatgtgagatgttttta</t>
  </si>
  <si>
    <t>tgcagatataccctcaagcccctgctgccgtgaaaacaaatccaccgagttacgcaacaatcat</t>
  </si>
  <si>
    <t>tgcagatataccctcaagcccctgctgccgtgaaaacaaatccactgagttacgcaacaatcat</t>
  </si>
  <si>
    <t>tgcagatatactatgagcccgtatggtcaaactttgtcatcgatatgataaaacatagtccatc</t>
  </si>
  <si>
    <t>tgcagatatactatgagcccgtatggtcgaactttgtcatcgatatgataaaacatagtccatc</t>
  </si>
  <si>
    <t>tgcagatatactgaactcgattctagacacaagcaaggtgcagtcggggaagatgcagctggag</t>
  </si>
  <si>
    <t>tgcagatatattgaactcgattctagacacaagcaaggtgcagtcggggaagatgcagctggag</t>
  </si>
  <si>
    <t>tgcagatatagaaggtaactattttagttcctttacatgatttgtattctatcatgcgacgcac</t>
  </si>
  <si>
    <t>tgcagatatagaagttaactattttagttcctttacatgatttgtattctatcatgcgacgcac</t>
  </si>
  <si>
    <t>tgcagatatagaaggtaactatttttgttcctttacatgatttgtattctatcatgcgacacgc</t>
  </si>
  <si>
    <t>tgcagatatagaaggtaactatttttgttcctttacatgatttgtattctatcatgcgacgcgc</t>
  </si>
  <si>
    <t>tgcagatatagatagatatacttgttaattgcttgcctctatcttgatttcacttctcgaagat</t>
  </si>
  <si>
    <t>tgcagatatagatagatatacttgttaattgcttgtctctatcttgatttcacttctcgaagat</t>
  </si>
  <si>
    <t>tgcagatatagcaaagcgttcacgagcggtgctccacatttaggcagacacgaaccaaaccctc</t>
  </si>
  <si>
    <t>tgcagatatagcaaagcgttcacgagcggtgctccacatttaggcagccacgaaccaaaccctc</t>
  </si>
  <si>
    <t>tgcagatatagtgcgtagcaatcgaaagagcctgaatccctggatgtctgaatgttcttcagca</t>
  </si>
  <si>
    <t>tgcagatatagtgggtagcaatcgaaagagcctgaatccctggatgtctgaatgttcttcagca</t>
  </si>
  <si>
    <t>tgcagatatataacaaatcatcatattgatagttataatctatgctgttacattgacccgttta</t>
  </si>
  <si>
    <t>tgcagatatataacaaatcatgatattgatagttataatctatgctgttacattgacccgttta</t>
  </si>
  <si>
    <t>tgcagatatatataggccaccatatgcccatcttatgaaaccatccacaagagaagaagaaaca</t>
  </si>
  <si>
    <t>tgcagctatatataggccaccatatgcccatcttatgaaaccatccacaagagaagaagaaaca</t>
  </si>
  <si>
    <t>tgcagatatatatcacctctaggtcattagaatagattactgtttgactagtagaattgattaa</t>
  </si>
  <si>
    <t>tgcagatatatatcacctctaggtcattagaatatattactgtttgactagtagaattgattaa</t>
  </si>
  <si>
    <t>tgcagatatatatcccgttaatttgtttctctccaggctccagccacgatgattatctacaact</t>
  </si>
  <si>
    <t>tgcagatatatatcccgttaatttgtttctctccaggctccagccacgatgattgtctacaact</t>
  </si>
  <si>
    <t>tgcagatatatatggaggcgagaccagccctggcaggaaccagccgcgaagaaaggtacctacc</t>
  </si>
  <si>
    <t>tgcagatatatatggaggcgagaccagtcctggcaggaaccagccgcgaagaaaggtacctacc</t>
  </si>
  <si>
    <t>tgcagatatatgaatgtgtcatcatgcatgcgcgatgcacacaatacagtgggccacaaaacca</t>
  </si>
  <si>
    <t>tgcagatatatgagtgtgtcatcatgcatgcgcgatgcacacaatacagtgggccacaaaacca</t>
  </si>
  <si>
    <t>tgcagatatatgtgtttcgttgtgtatttctatctttaggcctttggtgtttttggtttgttgt</t>
  </si>
  <si>
    <t>tgcagatatgtgtgtttcgttgtgtatttctatctttaggcctttggtgtttttggtttgttgt</t>
  </si>
  <si>
    <t>tgcagatatatgttgcttcactgcacggctacaccaccgtcacaccttgccccacgtcgtcctt</t>
  </si>
  <si>
    <t>tgcagatatatgttgcttcactgcacggttacaccaccgtcacaccttgccccacgtcgtcctt</t>
  </si>
  <si>
    <t>tgcagatatattggttcctaacagcagctttgtgtatgctcagcaaatatctgagatgttttta</t>
  </si>
  <si>
    <t>tgcagatatattggttcctaacagcagctttgtgtatgctcagcaaatatgtgagatgttttta</t>
  </si>
  <si>
    <t>tgcagatatcacacaacaacgtcagacatgcacacgggcattgctagtagcactagcacgcacc</t>
  </si>
  <si>
    <t>tgcagatatcacacaacaacgtcagacatgcacacgggcattggtagtagcactagcacgcacc</t>
  </si>
  <si>
    <t>tgcagatatcactaggatagatgctgcttcacacggtttactattgttgtatatttagtcctag</t>
  </si>
  <si>
    <t>tgcagatatcactaggataggtgctgcttcacacggtttactattgttgtatatttagtcctag</t>
  </si>
  <si>
    <t>tgcagatatccaagacaatccagcggctgttcttcttcgacggccccgacctcccgccgttccc</t>
  </si>
  <si>
    <t>tgcagatctccaagacaatccagcggctgttcttcttcgacggccccgacctcccgccgttccc</t>
  </si>
  <si>
    <t>tgcagatatccagaagataatcaatctgagaaacgatgcaggccttacagccctccacctggct</t>
  </si>
  <si>
    <t>tgcagatatccagaagatcatcaatctgagaaacgatgcaggccttacagccctccacctggct</t>
  </si>
  <si>
    <t>tgcagatatcgcccccaagcaggctccaatgtccctgaaaaaagccagccgtaaagccgtcagg</t>
  </si>
  <si>
    <t>tgcagatatcgcccccaagcaggctccaatgtccctgataaaagccagccgtaaagccgtcagg</t>
  </si>
  <si>
    <t>tgcagatatcgcttgatgagcacgaggtggccgacgccgctcctcccgtcacgggatgcgtccg</t>
  </si>
  <si>
    <t>tgcagatatcgcttgatgagcacgaggtggccgccgccgctcctcccgtcacgggatgcgtccg</t>
  </si>
  <si>
    <t>tgcagatatcggtaacctctcctcacttctcgtgttgatacttgctgtaaaccaactttctgga</t>
  </si>
  <si>
    <t>tgcagatatcggtaacctctcctcacttctcgtgttgatgcttgctgtaaaccaactttctgga</t>
  </si>
  <si>
    <t>tgcagatatctactgctcagcagacgaagctgatgtatgttctcaatctggcccgcactcttct</t>
  </si>
  <si>
    <t>tgcagatatctactgctcagcagacgaagctgatgtatgttctcaatctggcctgcactcttct</t>
  </si>
  <si>
    <t>tgcagatatctcagctctctccactccagtcctgttaggctagccagcaacaaactcgatcgaa</t>
  </si>
  <si>
    <t>tgcagatctctcagctctctccactccagtcctgttaggctagccagcaacaaactcgatcgaa</t>
  </si>
  <si>
    <t>tgcagatatctgagtggtaatggctgtgtcaaacagcatacacgaattgattttagaaatgtac</t>
  </si>
  <si>
    <t>tgcagatatctgagtggtaatggctgtgtcaaacagcatacatgaattgattttagaaatgtac</t>
  </si>
  <si>
    <t>tgcagatatctgatgctgagggtggacagggcgacgaagagtacggaattacggatggatcagc</t>
  </si>
  <si>
    <t>tgcagatatctgatgctgagggtggacagggcgacgaagagtacgtaattacggatggatcagc</t>
  </si>
  <si>
    <t>tgcagatatctttcggattcggagcttacacgtgcatcccgcgcggcagctcgcatcggccgat</t>
  </si>
  <si>
    <t>tgcagatatcttttggattcggagcttacacgtgcatcccgcgcggcagctcgcatcggccgat</t>
  </si>
  <si>
    <t>tgcagatatgaacgtggtgggaagggttgggtccgtgatctcgcagggagtgtactccgttgca</t>
  </si>
  <si>
    <t>tgcagatatgaacgtggtgggaagggttgggtctgtgatctcgcagggagtgtactccgttgca</t>
  </si>
  <si>
    <t>tgcagatatgaagctaaaccattcacgaggacaatgctagcgcagaggaaaacgagcaagaatc</t>
  </si>
  <si>
    <t>tgcagatatgaagctaaaccattcatgaggacaatgctagcgcagaggaaaacgagcaagaatc</t>
  </si>
  <si>
    <t>tgcagatatgcacaaccaatacttcaaacattggcagattattggttcctgttcccaatattga</t>
  </si>
  <si>
    <t>tgcagatctgcacaaccaatacttcaaacattggcagattattggttcctgttcccaatattga</t>
  </si>
  <si>
    <t>tgcagatatgcacgagagaacatgtcagcaataatgctagggtttgggcaatgagggaatggcg</t>
  </si>
  <si>
    <t>tgcagatgtgcacgagagaacatgtcagcaataatgctagggtttgggcaatgagggaatggcg</t>
  </si>
  <si>
    <t>tgcagatatgccactaagctgtgcgttcagaaatattggcaactctatacgtgggtcttcaagg</t>
  </si>
  <si>
    <t>tgcagatatgccactatgctgtgcgttcagaaatattggcaactctatacgtgggtcttcaagg</t>
  </si>
  <si>
    <t>tgcagatatgcggccacgccgtcagatacgccaacgccccttcgaccttcgtctggctccagcc</t>
  </si>
  <si>
    <t>tgcagatatgcggccacgccgtcggatacgccaacgccccttcgaccttcgtctggctccagcc</t>
  </si>
  <si>
    <t>tgcagatatggacacgtggatgggttagatgaggtaggcacggggggcgggaggaggagatgca</t>
  </si>
  <si>
    <t>tgcagatatggatacgtggatgggttagatgaggtaggcacggggggcgggaggaggagatgca</t>
  </si>
  <si>
    <t>tgcagatatggctaatcatgtagaatgaagcacaaagacatgctttgcagttgcacggcatctc</t>
  </si>
  <si>
    <t>tgcagatatggctagtcatgtagaatgaagcacaaagacatgctttgcagttgcacggcatctc</t>
  </si>
  <si>
    <t>tgcagatatgggatctggtcaggaatttaggcatgagctaccacagatacatattcctggtgaa</t>
  </si>
  <si>
    <t>tgcagatatgggatctggtcaggaatttaggcatgagctaccacagatacatattcctggtgca</t>
  </si>
  <si>
    <t>tgcagatatggtacatttttatctcttcaatttctttagaaggatttccaagcactgtactgga</t>
  </si>
  <si>
    <t>tgcagatatggtacatttttatctcttcaatttctttagagggatttccaagcactgtactgga</t>
  </si>
  <si>
    <t>tgcagatatgtattctgtagaatcttttaccacctaaaaaatacgagagtttcgtccacatcta</t>
  </si>
  <si>
    <t>tgcagatatgtattctgtagaatcttttaccacctaaaaaatacgagagttttgtccacatcta</t>
  </si>
  <si>
    <t>tgcagatatgtcgggctggggcctgggacatgaaaatcaaccaaagaccgatgtgcagttgctt</t>
  </si>
  <si>
    <t>tgcagatatgtcgggctggggcctgggacatgaaaatcaaccaatgaccgatgtgcagttgctt</t>
  </si>
  <si>
    <t>tgcagatatgtcttcaacgccgattttcgtcctcggtggtgaaagtggccgtgttctctattat</t>
  </si>
  <si>
    <t>tgcagatatgtcttcaacgccgattttcgtcctgggtggtgaaagtggccgtgttctctattat</t>
  </si>
  <si>
    <t>tgcagatatgtgatatggtgactatagcacgccatctgaatctaacacttatggtccctgaact</t>
  </si>
  <si>
    <t>tgcagatatgtgatatggtgactatagcacgccatctgaatctaacacttgtggtccctgaact</t>
  </si>
  <si>
    <t>tgcagatatgtggatggggatagatgatcacacgatccaaaaggttgtcggccatcagtaatta</t>
  </si>
  <si>
    <t>tgcagatatgtggatggggatagatgatcacacgatccaaaaggttgtcggccatcagtagtta</t>
  </si>
  <si>
    <t>tgcagatatgttcagaagagaatagagataccacctccctagagagagacgaaattcagaaaaa</t>
  </si>
  <si>
    <t>tgcagatatgttcagaagagaatagagataccacctccctagagagagacgagattcagaaaaa</t>
  </si>
  <si>
    <t>tgcagatattaaaggctttttaagtgatgttaaaccagcacttctaagtgccctggatactgaa</t>
  </si>
  <si>
    <t>tgcagatattaaaggctttttaagtgatgttaaaccagcccttctaagtgccctggatactgaa</t>
  </si>
  <si>
    <t>tgcagatattaatttttgccaactcattaggaagttccacattgttagcaacatttacctctgc</t>
  </si>
  <si>
    <t>tgcagatattaatttttgccaactcattaggaagttccacattgttagcaacattttcctctgc</t>
  </si>
  <si>
    <t>tgcagatattaggcttggaagtgtgtgctgatacggtggtaggaaatgaaatgatcaggggtat</t>
  </si>
  <si>
    <t>tgcagatattaggcttggaagtgtgtgctgatacggtggtaggaaatgaaatgatgaggggtat</t>
  </si>
  <si>
    <t>tgcagatattcaaacatcacaaaatgccctgccaataaggatcatacacagacaactcaaagaa</t>
  </si>
  <si>
    <t>tgcagatattcaaacatcacaaaatgccctgccaataaggatcatacacagagaactcaaagaa</t>
  </si>
  <si>
    <t>tgcagatattccagaaccaaaaatgaacatcatctaattcaaccatttttttaggaaagtgtcg</t>
  </si>
  <si>
    <t>tgcagatattccagaaccaaaaattaacatcatctaattcaaccatttttttaggaaagtgtcg</t>
  </si>
  <si>
    <t>tgcagatattccttggcttccaaaatgatatgtcaaagctctcagcgatccatgccgtcggtct</t>
  </si>
  <si>
    <t>tgcagatattccttggcttccaaaatgatatgtcgaagctctcagcgatccatgccgtcggtct</t>
  </si>
  <si>
    <t>tgcagatattcttgggatacttgattatctatttatttagttagctctcaggtacattgtgtta</t>
  </si>
  <si>
    <t>tgcagatattcttgggatacttgattatctatttatttagttagttctcaggtacattgtgtta</t>
  </si>
  <si>
    <t>tgcagatattggaaagctgtctacgttgcatactcttggtgttgtcaaggtcattgctccatgt</t>
  </si>
  <si>
    <t>tgcagatattggaaagctgtctatgttgcatactcttggtgttgtcaaggtcattgctccatgt</t>
  </si>
  <si>
    <t>tgcagatattggccgctgaagcttcagagctggtttcttcagctgggtcctcctcactatcaga</t>
  </si>
  <si>
    <t>tgcagatcttggccgctgaagcttcagagctggtttcttcagctgggtcctcctcactatcaga</t>
  </si>
  <si>
    <t>tgcagatattggctgtcaattggtgcacagccatcagatcctgtggagcgcatactctttcatg</t>
  </si>
  <si>
    <t>tgcagatattggctgtcaattggtgcacagccatcagatcctgtggagcgcatactctttcgtg</t>
  </si>
  <si>
    <t>tgcagatatttccgaccgtagcagtgcgttgaagtgttgaaacctaaacgcccgtattcagata</t>
  </si>
  <si>
    <t>tgcagatatttccgaccgtagcagtgcgttgaagtgttgaaacctaaactcccgtattcagata</t>
  </si>
  <si>
    <t>tgcagatatttctgcgatcttgtctcgagattgcgattgatggcgaggtgcaataagagaacag</t>
  </si>
  <si>
    <t>tgcagatatttctgtgatcttgtctcgagattgcgattgatggcgaggtgcaataagagaacag</t>
  </si>
  <si>
    <t>tgcagatatttctggcgcctggtaaatactactactagcgttcttgctgccctggtgtagtttt</t>
  </si>
  <si>
    <t>tgcagatatttctggcgcctggtaaatactactactagcgttcttgctgccctggtgtggtttt</t>
  </si>
  <si>
    <t>tgcagatatttgatatcattgagttccaaggggaatggcaagctagacttcaactggactgctc</t>
  </si>
  <si>
    <t>tgcaggtatttgatatcattgagttccaaggggaatggcaagctagacttcaactggactgctc</t>
  </si>
  <si>
    <t>tgcagatatttgccaccatgatgtgcatgcgtggagcgtgcttgcgcttgtgcaagcaaggaga</t>
  </si>
  <si>
    <t>tgcagatatttgccaccgtgatgtgcatgcgtggagcgtgcttgcgcttgtgcaagcaaggaga</t>
  </si>
  <si>
    <t>tgcagatatttttgtagcgtatgatgaactcttgttttagtggggatcataattcagaagccag</t>
  </si>
  <si>
    <t>tgcagatatttttgtagcgtatgatgagctcttgttttagtggggatcataattcagaagccag</t>
  </si>
  <si>
    <t>tgcagatcaaaaacctcgctcactcccatccctggacgctgccactagcacaccagctaaagtt</t>
  </si>
  <si>
    <t>tgcagatcaaaaacctcgctcactcccatccctggacgctgccactagcgcaccagctaaagtt</t>
  </si>
  <si>
    <t>tgcagatcaaaagggcatacacgaaaagcgtaacgtcgtcaggcactggtacagctacagccag</t>
  </si>
  <si>
    <t>tgcagatcaaaagggcatccacgaaaagcgtaacgtcgtcaggcactggtacagctacagccag</t>
  </si>
  <si>
    <t>tgcagatcaaagcgcgcgaggagccgaatcgccacagaggacaatgatgacgagattcctgtac</t>
  </si>
  <si>
    <t>tgcagatcaaagcgcgcgaggagccgaatcgccacagcggacaatgatgacgagattcctgtac</t>
  </si>
  <si>
    <t>tgcagatcaaatccagcggcggcgtcggtgggagcgtcttctgggagaccaccatggagtcccg</t>
  </si>
  <si>
    <t>tgcagatcaagtccagcggcggcgtcggtgggagcgtcttctgggagaccaccatggagtcccg</t>
  </si>
  <si>
    <t>tgcagatcaaatctagatcatgtttctgaagaaactcagcaactatgtcacctccaaaggtgta</t>
  </si>
  <si>
    <t>tgcagatcaaatctagatcatgtttctgaagaaactcagcaactatgtcagctccaaaggtgta</t>
  </si>
  <si>
    <t>tgcagatcaaatggttacagtatccatctgggatattctttttatgcgccttactgaaaaagta</t>
  </si>
  <si>
    <t>tgcagatcaaatggttacagtatccatctgggatattttttttatgcgccttactgaaaaagta</t>
  </si>
  <si>
    <t>tgcagatcaacacttgcaatggcttctactgcgactacttcacaccgaacaagaagtacaagcc</t>
  </si>
  <si>
    <t>tgcagatcaacacttgcaatggcttctactgcgactacttcactccgaacaagaagtacaagcc</t>
  </si>
  <si>
    <t>tgcagatcaacaggtcactgttttgaacctggttgggccctattcttatgtacatccgcaactg</t>
  </si>
  <si>
    <t>tgcagatcaacaggtcagtgttttgaacctggttgggccctattcttatgtacatccgcaactg</t>
  </si>
  <si>
    <t>tgcagatcaacatatatagttaccattaccaaagttggtttgtgttttacttttttaaaagtaa</t>
  </si>
  <si>
    <t>tgcagatcaacatatatagttaccattaccaaagttggtttgtgttttactttttttaaagtaa</t>
  </si>
  <si>
    <t>tgcagatcaacatccagatcattctaatctgtacaaacaagcagcacatagtaatattacatca</t>
  </si>
  <si>
    <t>tgcagatcaacatccagatcattctaatctgtacaaacaagcggcacatagtaatattacatca</t>
  </si>
  <si>
    <t>tgcagatcaaccaccactagtgccatctcctgcgctgcccagcaccacctccactgtcatccct</t>
  </si>
  <si>
    <t>tgcagatcaaccaccacttgtgccatctcctgcgctgcccagcaccacctccactgtcatccct</t>
  </si>
  <si>
    <t>tgcagatcaacgacgatagcagcccacggtggcggccgttcctcgacttcacggaccatgacgg</t>
  </si>
  <si>
    <t>tgcagatcaacggcgatagcagcccacggtggcggccgttcctcgacttcacggaccatgacgg</t>
  </si>
  <si>
    <t>tgcagatcaacgtgtgtggtcttgtcttgggtccagtacgtccagacgacaacagacgcttgtc</t>
  </si>
  <si>
    <t>tgcagatcaacgtgtgtggtcttgtcttgggtccagtacgtccagacgacaacggacgcttgtc</t>
  </si>
  <si>
    <t>tgcagatcaactccgaattttgtggccatgaatcattattcgtattgaatgttttctgtttgct</t>
  </si>
  <si>
    <t>tgcagatcaactccgaattttgtggccatgaatcattatttgtattgaatgttttctgtttgct</t>
  </si>
  <si>
    <t>tgcagatcaactctcgccgtggacccacacgttatgcgctcgcgtgtgtcgtcagcgcctgcct</t>
  </si>
  <si>
    <t>tgcagatcaactctcgccgtggatccacacgttatgcgctcgcgtgtgtcgtcagcgcctgcct</t>
  </si>
  <si>
    <t>tgcagatcaacttgagcctcgccatgtcataccgatctgcctcagccagcagaccctgaacgat</t>
  </si>
  <si>
    <t>tgcagatcaacttgagcctcgccatgtcataccgatctgcctccgccagcagaccctgaacgat</t>
  </si>
  <si>
    <t>tgcagatcaagacgcactggggacgcgctcgtcctcagccactcatcctggctcccgtgtgtat</t>
  </si>
  <si>
    <t>tgcagatcaagacgcactggggacgcgctcgtcctctgccactcatcctggctcccgtgtgtat</t>
  </si>
  <si>
    <t>tgcagatcaagatcctcgagcaactccaagcggacggcgagcggcccgtccgtgctccagctgt</t>
  </si>
  <si>
    <t>tgcagatcaagatcctcgagcgactccaagcggacggcgagcggcccgtccgtgctccagctgt</t>
  </si>
  <si>
    <t>tgcagatcaagatcgccccagagttatccattcttctgatgacattgacagttcatagattctt</t>
  </si>
  <si>
    <t>tgcagatcaagatcgtcccagagttatccattcttctgatgacattgacagttcatagattctt</t>
  </si>
  <si>
    <t>tgcagatcaagccacgtgattcatgaatctggatccatttcctcgttgtttcgtaacttgcgat</t>
  </si>
  <si>
    <t>tgcagatctagccacgtgattcatgaatctggatccatttcctcgttgtttcgtaacttgcgat</t>
  </si>
  <si>
    <t>tgcagatcaagcgaccaagaccagtgagacgcgtggggacttgcaagagagagaagggagcggc</t>
  </si>
  <si>
    <t>tgcagatcaagcgaccaagagcagtgagacgcgtggggacttgcaagagagagaagggagcggc</t>
  </si>
  <si>
    <t>tgcagatcaagtacaacgccataggggtctacctccaccacaccgacggcgcgctgctgtccca</t>
  </si>
  <si>
    <t>tgcagatcaagtacaacgccataggggtctacctccaccacaccgacgtcgcgctgctgtccca</t>
  </si>
  <si>
    <t>tgcagatcaatacagaagcactagcagaaaagtacctggggcttccgactgccttgggacgtgc</t>
  </si>
  <si>
    <t>tgcagatcaatacagaagcactagcagaaaagtacttggggcttccgactgccttgggacgtgc</t>
  </si>
  <si>
    <t>tgcagatcaatagtggtgcggacgtgcagagtgcattatttgggcaggggagcgtgtcgtctcg</t>
  </si>
  <si>
    <t>tgcagatcgatagtggtgcggacgtgcagagtgcattatttgggcaggggagcgtgtcgtctcg</t>
  </si>
  <si>
    <t>tgcagatcaatcgtccatccatctcatctatactatatctgatcagccaagctagcgactagcg</t>
  </si>
  <si>
    <t>tgcagatcaatcgtccatccatctcatctatactatatctgatcagccaagctagcgcctagcg</t>
  </si>
  <si>
    <t>tgcagatcaatctgtcaaccagaattcattggttgtactacaagtaatggtgaaacacaaatgt</t>
  </si>
  <si>
    <t>tgcagatcaatctgtcaaccagaattcattggttgtactataagtaatggtgaaacacaaatgt</t>
  </si>
  <si>
    <t>tgcagatcaatggaacggcaatgttgtactgttgctgttggcagcaatgtgttatttcagaccg</t>
  </si>
  <si>
    <t>tgcagatcattggaacggcaatgttgtactgttgctgttggcagcaatgtgttatttcagaccg</t>
  </si>
  <si>
    <t>tgcagatcaatggtggtggctccaattacatatgaacggacattcgtttctgcgtttctgtttt</t>
  </si>
  <si>
    <t>tgcagatcaatggtggtggctccaattacatacgaacggacattcgtttctgcgtttctgtttt</t>
  </si>
  <si>
    <t>tgcagatcaattcagaaagtaagcatcattgcatatccgaagattttcattttttagcacaacg</t>
  </si>
  <si>
    <t>tgcagatcaattcagaaagtaagcatcattgcatatccgaagattttcattttttagcacaatg</t>
  </si>
  <si>
    <t>tgcagatcacaaacagctccagattttttacatacaaatcataaaagtaagatttaacacagtt</t>
  </si>
  <si>
    <t>tgcagatcacaaacagctccagattttttacatacaaatcatataagtaagatttaacacagtt</t>
  </si>
  <si>
    <t>tgcagatcacaacaccaccagatcattaaccaacataaaaatggcatggtacatctttaaaaac</t>
  </si>
  <si>
    <t>tgcagatcacaacaccaccagatcattaaccaacataaaaatggcatggtacatctttaaaacc</t>
  </si>
  <si>
    <t>tgcagatcacatcatcttgggatgccgattcgtgcactccttctggaccaggataggttgggtg</t>
  </si>
  <si>
    <t>tgcagatcacatcgtcttgggatgccgattcgtgcactccttctggaccaggataggttgggtg</t>
  </si>
  <si>
    <t>tgcagatcacatttggcagagtgaacgaggcacatgggtcttggaattgtgcttctggagcaaa</t>
  </si>
  <si>
    <t>tgcagatcacatttggcagagtgaatgaggcacatgggtcttggaattgtgcttctggagcaaa</t>
  </si>
  <si>
    <t>tgcagatcaccaactaccccatccccaaatggccactggcaagtatgatgcatggtgctcttat</t>
  </si>
  <si>
    <t>tgcagatcaccaactaccccatccccaaatggccactggcaagtatgatgcatggtgctcttgt</t>
  </si>
  <si>
    <t>tgcagatcacccacccctcctgctcctgcgttgcttggtctcccgccgcgccacggatctgcat</t>
  </si>
  <si>
    <t>tgcagatcacccacccctcctgctcctgcgttgcttggtctcccgctgcgccacggatctgcat</t>
  </si>
  <si>
    <t>tgcagatcaccctgaagacaaggcaacgaatagagtcaagaacattgccattcaataggcaagc</t>
  </si>
  <si>
    <t>tgcagatcaccctgaagacaaggcaacgaatagagtcaagaacattgtcattcaataggcaagc</t>
  </si>
  <si>
    <t>tgcagatcaccgcaaattccagctcccgaactgccaattgctttgatctacgatatctcgtgac</t>
  </si>
  <si>
    <t>tgcagatcacctcaaattccagctcccgaactgccaattgctttgatctacgatatctcgtgac</t>
  </si>
  <si>
    <t>tgcagatcacgaaatggaaacagcacctactgctggtaccacaacctaagaaaaatacagctca</t>
  </si>
  <si>
    <t>tgcagatcacgaaatggaaacagcacctactgctggtaccacaacctgagaaaaatacagctca</t>
  </si>
  <si>
    <t>tgcagatcacgccgctcgacgaggaagacgatgacggtggccccgacgccgacgacactggtgg</t>
  </si>
  <si>
    <t>tgcagatcacgccgctcgacgaggaagacgatgacggtggccccgacgccgacgacgctggtgg</t>
  </si>
  <si>
    <t>tgcagatcacgtggaactacaattacggcgctgcgggacagagaatcggcttcgacgggctgag</t>
  </si>
  <si>
    <t>tgcagatctcgtggaactacaattacggcgctgcgggacagagaatcggcttcgacgggctgag</t>
  </si>
  <si>
    <t>tgcagatcactaaagccagtagcagcatcgtccctcccaaatgcatggcctttaacagaaccag</t>
  </si>
  <si>
    <t>tgcagatcactaaagccagtatcagcatcgtccctcccaaatgcatggcctttaacagaaccag</t>
  </si>
  <si>
    <t>tgcagatcactgaaagatttattaattagcgtgcctactagcaggcatatacacctcaagtttg</t>
  </si>
  <si>
    <t>tgcagatcactgaaagatttattaattagcgtgcctactagcaggcatatatacctcaagtttg</t>
  </si>
  <si>
    <t>tgcagatcactgcgaacccaagcaattgaccgacttcaataccaaacttggttaacttgacaga</t>
  </si>
  <si>
    <t>tgcagatcactgcgaacccaagcaattgactgacttcaataccaaacttggttaacttgacaga</t>
  </si>
  <si>
    <t>tgcagatcactgctgtagtaggtagactcgtcaagaacatgatacccaaaatcaagggacatcc</t>
  </si>
  <si>
    <t>tgcagatcactgctgtagtaggtggactcgtcaagaacatgatacccaaaatcaagggacatcc</t>
  </si>
  <si>
    <t>tgcagatcactgtagatggtacagataagaatgctaacgatactaaaagcaacgctgtatttac</t>
  </si>
  <si>
    <t>tgcagatcgctgtagatggtacagataagaatgctaacgatactaaaagcaacgctgtatttac</t>
  </si>
  <si>
    <t>tgcagatcagaactcaaattataaacctacattcagtaaaaagcacatggcatgagtagactag</t>
  </si>
  <si>
    <t>tgcagatcagaactcaaattatacacctacattcagtaaaaagcacatggcatgagtagactag</t>
  </si>
  <si>
    <t>tgcagatcagaattccagaggaacagatggttacttcacactttggtcttactttctcacttat</t>
  </si>
  <si>
    <t>tgcagatcagaattccagaggaacagatggttacttcacactttggtcttactttctcgcttat</t>
  </si>
  <si>
    <t>tgcagatcagacaaaatttgctccatctccgcttcttctggcaatcccatttcaaaattagagt</t>
  </si>
  <si>
    <t>tgcagatcagacaaaatttgctccatctccgcttcttctggcaatcccatttcaaaattggagt</t>
  </si>
  <si>
    <t>tgcagatcagactaccagagtgcagtacgttgttgattgtattattggcgattttttgtttgaa</t>
  </si>
  <si>
    <t>tgcagatcagactatcagagtgcagtacgttgttgattgtattattggcgattttttgtttgaa</t>
  </si>
  <si>
    <t>tgcagatcagaggcctctctgacgcctttcccgatcctctcctgcaataatacaataatctgat</t>
  </si>
  <si>
    <t>tgcagatcagaggcctctctgacgtctttcccgatcctctcctgcaataatacaataatctgat</t>
  </si>
  <si>
    <t>tgcagatcagagtcgttgtgccaacgttctcatctttggcagaaaggggttaccaaatgatgtt</t>
  </si>
  <si>
    <t>tgcagatcagagtcgttgtgccaacgttctcatctttggcagaaaggggttaccaagtgatgtt</t>
  </si>
  <si>
    <t>tgcagatcagataacacgaacaagacaacaagattaatgcttctgatttgacatgattttctgg</t>
  </si>
  <si>
    <t>tgcagatcagataacacgaacaagacaacaagattaatgtttctgatttgacatgattttctgg</t>
  </si>
  <si>
    <t>tgcagatcagatagtgttagtcataatacaaaagaaagagaaacgaattatacagtgcacaagg</t>
  </si>
  <si>
    <t>tgcagatcagatagtgttagtcataatacaaaagaaagagaaacgaattatgcagtgcacaagg</t>
  </si>
  <si>
    <t>tgcagatcagatcaaaggggaaacgattaggcggcggcttggtacaatggaagggaaggagatg</t>
  </si>
  <si>
    <t>tgcagatcagatcaaaggggaaacgattaggtggcggcttggtacaatggaagggaaggagatg</t>
  </si>
  <si>
    <t>tgcagatcagatcctgtagtctcctcctcctcctcttcctcgtatggcaatttagtcgctcaga</t>
  </si>
  <si>
    <t>tgcagatcagatcctgtagtctcctcctccttctcttcctcgtatggcaatttagtcgctcaga</t>
  </si>
  <si>
    <t>tgcagatcagatgcagacgcagtgctgcgtggtcaaagatcgggagagcgcacaactgtaccac</t>
  </si>
  <si>
    <t>tgcagatctgatgcagacgcagtgctgcgtggtcaaagatcgggagagcgcacaactgtaccac</t>
  </si>
  <si>
    <t>tgcagatcagattggctctgccgcaagggaacgctgtttctcctgaggtgagatctcagcggtg</t>
  </si>
  <si>
    <t>tgcagatcagattggctctgccgcaagggaaggctgtttctcctgaggtgagatctcagcggtg</t>
  </si>
  <si>
    <t>tgcagatcagcagatggatgggatgcccgcagtagtgcaggtgttgcagtcagaggatcggagg</t>
  </si>
  <si>
    <t>tgcagatcagcagatggatgggatgcccgcagcagtgcaggtgttgcagtcagaggatcggagg</t>
  </si>
  <si>
    <t>tgcagatcagcagctaccgatcttgaacctttgcttagttcttttacctcgactagcgtctgtt</t>
  </si>
  <si>
    <t>tgcagatcagcagctaccgatcttgaacctttgcttagttcttttacctctactagcgtctgtt</t>
  </si>
  <si>
    <t>tgcagatcagcctgcacgagccaataagacgtagcaacacgaatatagctagccccatgcatgt</t>
  </si>
  <si>
    <t>tgcagatcagcctgcacgagccaataagacgtagcaacgcgaatatagctagccccatgcatgt</t>
  </si>
  <si>
    <t>tgcagatcagcgacatttcatctgtttaacaatagactttcgcctgatgagaaaatggaaatta</t>
  </si>
  <si>
    <t>tgcagatcagcgacatttcatctgtttaacaatatactttcgcctgatgagaaaatggaaatta</t>
  </si>
  <si>
    <t>tgcagatcagcggccgcggcagagcgtgcgttttaaccaggcaggcggaggccgaaaaaaaaaa</t>
  </si>
  <si>
    <t>tgcagatcagcggccgcggcatagcgtgcgttttaaccaggcaggcggaggccgaaaaaaaaaa</t>
  </si>
  <si>
    <t>tgcagatcaggacatgagataattgctgctgttggcacaaagtgaaagagcagagaggggtctg</t>
  </si>
  <si>
    <t>tgcagatcaggacatgagatgattgctgctgttggcacaaagtgaaagagcagagaggggtctg</t>
  </si>
  <si>
    <t>tgcagatcaggagtggaacggcactccaggccatggttgggtttggtatgctgctctagatctg</t>
  </si>
  <si>
    <t>tgcagatcaggagtggagcggcactccaggccatggttgggtttggtatgctgctctagatctg</t>
  </si>
  <si>
    <t>tgcagatcagggtgtttcgtaccaagaacgcatctttttcgtgcgtttgggtcgtaatacgtgt</t>
  </si>
  <si>
    <t>tgcagatcagggtgtttcgtaccaagaacgcgtctttttcgtgcgtttgggtcgtaatacgtgt</t>
  </si>
  <si>
    <t>tgcagatcaggtcgaacattgtttcagcatcgttttaggtcgccactacaagacgtgcttcgtc</t>
  </si>
  <si>
    <t>tgcagatctggtcgaacattgtttcagcatcgttttaggtcgccactacaagacgtgcttcgtc</t>
  </si>
  <si>
    <t>tgcagatcaggtcgaacatttttcgcttcagcatcgttataggtcgccacgacaagacgagctt</t>
  </si>
  <si>
    <t>tgcagatcaggtcgaacatttttcgcttcagcatcgttataggtcgccacggcaagacgagctt</t>
  </si>
  <si>
    <t>tgcagatcaggtgatgaatgagagtgcccagcccagcggcctatgtacactgaacacgcatgca</t>
  </si>
  <si>
    <t>tgcagatcaggtgatgaatgagagtgcctagcccagcggcctatgtacactgaacacgcatgca</t>
  </si>
  <si>
    <t>tgcagatcagtcggatgtgaaagcatgcagtagaacagctcgtcattgcatgcgtatacgtgta</t>
  </si>
  <si>
    <t>tgcagatcggtcggatgtgaaagcatgcagtagaacagctcgtcattgcatgcgtatacgtgta</t>
  </si>
  <si>
    <t>tgcagatcagtgacaaaggacaggtctccgagagtcctcggaatggtaccgttcagacaattgt</t>
  </si>
  <si>
    <t>tgcagatcagtgacaaaggacaggtctccgagagtcctcggaatggtaccgttcagacagttgt</t>
  </si>
  <si>
    <t>tgcagatcagtgaggcaggagcaccagaacatgcacatctctctaagagtatatacaagagcct</t>
  </si>
  <si>
    <t>tgcagatcagtgaggcaggagcaccagaacatacacatctctctaagagtatatacaagagcct</t>
  </si>
  <si>
    <t>tgcagatcagtgctaactgagatagtgatgtgtgtttttttcttcctgaatttgatcaaatgac</t>
  </si>
  <si>
    <t>tgcagatcagtgctaactgagatagtgatgtgtttttttttcttcctgaatttgatcaaatgac</t>
  </si>
  <si>
    <t>tgcagatcagttatggaataaggcaggatgcacttgctaatttatgtttttgaataagtgagta</t>
  </si>
  <si>
    <t>tgcagatcagttatggaataaggcaggatgcacttgctaatttatgtttttgcataagtgagta</t>
  </si>
  <si>
    <t>tgcagatcagttgatttgccaggcgacgattagcctgttcactcgccattgccgcacaacagca</t>
  </si>
  <si>
    <t>tgcaggtcagttgatttgccaggcgacgattagcctgttcactcgccattgccgcacaacagca</t>
  </si>
  <si>
    <t>tgcagatcagtttggtccctgaaacgaaacgggccattcatccctgattcttggctgccccttc</t>
  </si>
  <si>
    <t>tgcagatgagtttggtccctgaaacgaaacgggccattcatccctgattcttggctgccccttc</t>
  </si>
  <si>
    <t>tgcagatcataaatattgaattttattcattctcgtgaaatcatatgttgaagcagcgaaacac</t>
  </si>
  <si>
    <t>tgcagatcataaatattgaattttattcattctcgtgaaatcatatgttgaagcagcgaaacgc</t>
  </si>
  <si>
    <t>tgcagatcataggcgccgccgccgtttcctcgctgccatcaagaccgagtcgagatttctctct</t>
  </si>
  <si>
    <t>tgcagatcataggcgccgccgccgtttcctcgctgccattaagaccgagtcgagatttctctct</t>
  </si>
  <si>
    <t>tgcagatcatagtatagggatcagatcgatcacacggacggtagatgatgaagccatgaaatgc</t>
  </si>
  <si>
    <t>tgcagatcatagtatagggatccgatcgatcacacggacggtagatgatgaagccatgaaatgc</t>
  </si>
  <si>
    <t>tgcagatcatatcctaataaatgaatgaaataaaatgcagttgttgaacggataagaaggcaga</t>
  </si>
  <si>
    <t>tgcagatcatatcctaataaatgaatgaaataaaatgcagttgttgaacggatacgaaggcaga</t>
  </si>
  <si>
    <t>tgcagatcatatgaacaacatgaaagtccttttttccttttcttcttcagtttcagaagagtga</t>
  </si>
  <si>
    <t>tgcagatcatatgcacaacatgaaagtccttttttccttttcttcttcagtttcagaagagtga</t>
  </si>
  <si>
    <t>tgcagatcatatgcgccgccgccaacgatcttttttacctcggaaagctgcttgtcgttcatga</t>
  </si>
  <si>
    <t>tgcagatcatatgcgccgccgccaacgatcttttttacctcggcaagctgcttgtcgttcatga</t>
  </si>
  <si>
    <t>tgcagatcatcaaaccacaaaccgaggaaacccgagccaattagagagatgacgacgatgatag</t>
  </si>
  <si>
    <t>tgcagatcatcaaaccacaaaccgaggaaacccgagccaattagagagatgacgacgatggtag</t>
  </si>
  <si>
    <t>tgcagatcatcaacgtgtgtggtctttgtctagggtccagtacgtacagacaacagacacttgt</t>
  </si>
  <si>
    <t>tgcagatcatcaacgtgtgtggtctttgtctagggtccagtacgtacagacaacagacgcttgt</t>
  </si>
  <si>
    <t>tgcagatcatcacgctgagcgcgtcggcgaacaagctatcgaagatcacggagcaagcggagga</t>
  </si>
  <si>
    <t>tgcagatcatcacgctgagcgcgtcggcgaacaagctgtcgaagatcacggagcaagcggagga</t>
  </si>
  <si>
    <t>tgcagatcatcagtagcgatggacgggaagaagaagatcaagtcatcatcatgggagacggtaa</t>
  </si>
  <si>
    <t>tgcagatcatcagtagcgatggacgggaagaagaagatcaagtcatcatcatgggcgacggtaa</t>
  </si>
  <si>
    <t>tgcagatcatccagattcaggtcggtgaaccagtcgttgtcctccttcaccgtcacggtgccaa</t>
  </si>
  <si>
    <t>tgcagatcatccagattcaggtcggtgaaccagtcgttgtcctccttcaccgtcacggtgtcaa</t>
  </si>
  <si>
    <t>tgcagatcatccatccacaaaacatttttgtacactgtaacttttttaaagggtgcataaaact</t>
  </si>
  <si>
    <t>tgcagatcatccatccacaaaacatttttgtacactgtaatttttttaaagggtgcataaaact</t>
  </si>
  <si>
    <t>tgcagatcatcgcaacgccctcactgatgctctccagcgtggagttccatccgctgtgggtcca</t>
  </si>
  <si>
    <t>tgcagatcatctcaacgccctcactgatgctctccagcgtggagttccatccgctgtgggtcca</t>
  </si>
  <si>
    <t>tgcagatcatcttcatctcactactgtacatgtatgatcagctcaccatgcatgattgtagttc</t>
  </si>
  <si>
    <t>tgcagatcatcttcatctcactactgtatatgtatgatcagctcaccatgcatgattgtagttc</t>
  </si>
  <si>
    <t>tgcagatcatcttccaggccactttacatctcccgccactgactgtctgcttgccgcaccatat</t>
  </si>
  <si>
    <t>tgcagatcatcttccaggccactttacatctcccgccactgactgtctgcttgccgcaccattt</t>
  </si>
  <si>
    <t>tgcagatcatgacgctggggcagagagcttggtcgagcacgcgttgcttgaggtggtgcctggg</t>
  </si>
  <si>
    <t>tgcagatcctgacgctggggcagagagcttggtcgagcacgcgttgcttgaggtggtgcctggg</t>
  </si>
  <si>
    <t>tgcagatcatgatcaatgtgccgttctggtactacgcgttcagcaccctgttctacccgttcct</t>
  </si>
  <si>
    <t>tgcagatcttgatcaatgtgccgttctggtactacgcgttcagcaccctgttctacccgttcct</t>
  </si>
  <si>
    <t>tgcagatcatgatcggtgctgcgtgggatctggattacctccattaaggactgacagaagttca</t>
  </si>
  <si>
    <t>tgcagatcatgatcggtgctgcgtggggtctggattacctccattaaggactgacagaagttca</t>
  </si>
  <si>
    <t>tgcagatcatgatgcccctgtcactccagatgaggtgtctcatgcttttaatatatttcctctt</t>
  </si>
  <si>
    <t>tgcagatcatgatgtccctgtcactccagatgaggtgtctcatgcttttaatatatttcctctt</t>
  </si>
  <si>
    <t>tgcagatcatgcaaacgtgacatcacgaagatacatttcggttcctgaactttggtcctaacga</t>
  </si>
  <si>
    <t>tgcagatcatgcaaacgtgacatcacgatgatacatttcggttcctgaactttggtcctaacga</t>
  </si>
  <si>
    <t>tgcagatcatgcaactataatagaactcttgagacacgcacaagtggctaaacagaaaccaaag</t>
  </si>
  <si>
    <t>tgcagatcatgcaactataatagaactcttgagacacgcacaagtggctaaacagaagccaaag</t>
  </si>
  <si>
    <t>tgcagatcatggaatgagtgacaaaggtaagttacacaccaaatggtttcacaaatatattttt</t>
  </si>
  <si>
    <t>tgcagatcatggaatgagtgacaaaggtaagttacaccccaaatggtttcacaaatatattttt</t>
  </si>
  <si>
    <t>tgcagatcatggagcaactcctgggcttcacggcattgcctgctcttaagctcgttctccctca</t>
  </si>
  <si>
    <t>tgcagatcatggagcaactcctgggcttcacggcattgcctgctcttaagctcgttctccctcg</t>
  </si>
  <si>
    <t>tgcagatcatggtgatatacttctggtaataaatgacaaagcgacattaattctggtgttatac</t>
  </si>
  <si>
    <t>tgcagatcatggtgatatacttctggtaataaatgacaaagcgacgttaattctggtgttatac</t>
  </si>
  <si>
    <t>tgcagatcatgtgttctccgatacgggaccttgcataactttgttggttgattgattgatcgga</t>
  </si>
  <si>
    <t>tgcagatcatgtgttctccgatacgggaccttgcttaactttgttggttgattgattgatcgga</t>
  </si>
  <si>
    <t>tgcagatcattctctttgtttgcagaactagtgccctagaaaaacagtgcagtgtaaatgaaga</t>
  </si>
  <si>
    <t>tgcagatcattctctttgtttgcagaactggtgccctagaaaaacagtgcagtgtaaatgaaga</t>
  </si>
  <si>
    <t>tgcagatcattgaaccagttgcaaaaggacgtagggtcagattaagcacacgtgagcgagcaaa</t>
  </si>
  <si>
    <t>tgcagatcattgaaccagttgcaaaaggacgtagggtcagattaagcacatgtgagcgagcaaa</t>
  </si>
  <si>
    <t>tgcagatccaaataatttaaaaaatatatatataagtcggtctccgttattataagttctacta</t>
  </si>
  <si>
    <t>tgcagatccaaataatttaaaatatatatatataagtcggtctccgttattataagttctacta</t>
  </si>
  <si>
    <t>tgcagatccaaatctgctgctgtaatgaacatgcatgcatgtttgccgatcactggcatatgca</t>
  </si>
  <si>
    <t>tgcagatccaaatctgctgctgtaatgaccatgcatgcatgtttgccgatcactggcatatgca</t>
  </si>
  <si>
    <t>tgcagatccaacagacaacaaatcgtgtgacgaagggaccacaacaaatcgtgtgacgccagca</t>
  </si>
  <si>
    <t>tgcagatccaatagacaacaaatcgtgtgacgaagggaccacaacaaatcgtgtgacgccagca</t>
  </si>
  <si>
    <t>tgcagatccaaccctggaagatgatgaggtcgagtccccatgcgtccatgacagtgtccaccag</t>
  </si>
  <si>
    <t>tgcagatccaaccctggaagatgatgaggtcgagtccccatgcgtccatgacagtttccaccag</t>
  </si>
  <si>
    <t>tgcagatccaatcggcaaggtcaaccttggcaagtacctagcagatgggatagccaggggctgt</t>
  </si>
  <si>
    <t>tgcagatccaatcggcaaggtcaaccttggcaagtagctagcagatgggatagccaggggctgt</t>
  </si>
  <si>
    <t>tgcagatccacacattatttggtcaaaactgagaagccgtgcagctgagctggcgtttgtcaag</t>
  </si>
  <si>
    <t>tgcagatccacacattatttggtcaaaactgagaagccgtgcagctgtgctggcgtttgtcaag</t>
  </si>
  <si>
    <t>tgcagatccacgaacctgaagtagattgattttgtaggtggttcttggtggatcatgtaaagca</t>
  </si>
  <si>
    <t>tgcagatccacgaacctgaagtagattgattttgtaggtggttcttggtggatcatgtaaagct</t>
  </si>
  <si>
    <t>tgcagatccacgaccttggcctgcaaaaggaagccacgaatcaatccaagctgaaaccttcgca</t>
  </si>
  <si>
    <t>tgcagatccgcgaccttggcctgcaaaaggaagccacgaatcaatccaagctgaaaccttcgca</t>
  </si>
  <si>
    <t>tgcagatccacgagtttattacagattgcccgatttgtaccaatatttttaggatctgtctata</t>
  </si>
  <si>
    <t>tgcagatccacgagtttattacagattgcctgatttgtaccaatatttttaggatctgtctata</t>
  </si>
  <si>
    <t>tgcagatccagagcggcgacgatctccgccgccgtcctcttctcctccgcggtcgagagcgcca</t>
  </si>
  <si>
    <t>tgcagatccagagcggcgacgatctccgccgccgtcttcttctcctccgcggtcgagagcgcca</t>
  </si>
  <si>
    <t>tgcagatccagcaagcgcccgcgacttgttccacctccgacggatccagcgatgccgagcagcc</t>
  </si>
  <si>
    <t>tgcagatccagcaagcgccctcgacttgttccacctccgacggatccagcgatgccgagcagcc</t>
  </si>
  <si>
    <t>tgcagatccagcgcatggagctgctgtgactgagctcacgattttatgacagaatatgacaggg</t>
  </si>
  <si>
    <t>tgcagatccagcgcatggagctgctgtgactgagctcacgattttttgacagaatatgacaggg</t>
  </si>
  <si>
    <t>tgcagatccaggtctccaggacgccactactacctccaccagcaccgccatgtccagtagcagt</t>
  </si>
  <si>
    <t>tgcaggtccaggtctccaggacgccactactacctccaccagcaccgccatgtccagtagcagt</t>
  </si>
  <si>
    <t>tgcagatccatagagtggcagtatatcataagcttcaccaacatctttaccttatgaggttcaa</t>
  </si>
  <si>
    <t>tgcagatccatagagtggcagtatatcataagcttcaccaacatctttaccttatgaggttcag</t>
  </si>
  <si>
    <t>tgcagatccatcggatatatgcatgcagatacctgacgacgacatcgacggacgaaggggaggc</t>
  </si>
  <si>
    <t>tgcagatccatcgggtatatgcatgcagatacctgacgacgacatcgacggacgaaggggaggc</t>
  </si>
  <si>
    <t>tgcagatccatgaccgacgaggaacaccagcagcacaccacaccaaccagcacggccgccattt</t>
  </si>
  <si>
    <t>tgcagatccatgaccgacgaggaacaccagcagcacaccacaccagccagcacggccgccattt</t>
  </si>
  <si>
    <t>tgcagatccatgatcatgcatgaagcagcagcaggatcatatcataccatcaggcttggtttct</t>
  </si>
  <si>
    <t>tgcagatccatgatcatgcgtgaagcagcagcaggatcatatcataccatcaggcttggtttct</t>
  </si>
  <si>
    <t>tgcagatccatgattggggcgtgatgaacggcacgggcgggccacatcggacaagaccccgaaa</t>
  </si>
  <si>
    <t>tgcagatccatgattggggcgtgatgaacggcacgggcgggccacatcggacaagactccgaaa</t>
  </si>
  <si>
    <t>tgcagatccatggagaagactctcagacaaatctaactgtccgcactttgcgtacatatatatc</t>
  </si>
  <si>
    <t>tgcagatccatggagaagactctcagacaaatctaactgtctgcactttgcgtacatatatatc</t>
  </si>
  <si>
    <t>tgcagatccatgtatcggccgtcggggagaagcacatgagggtgtcgtggatcaccgacgacaa</t>
  </si>
  <si>
    <t>tgcaggtccatgtatcggccgtcggggagaagcacatgagggtgtcgtggatcaccgacgacaa</t>
  </si>
  <si>
    <t>tgcagatccattaggaaaacaggtgcaaatcaaacgtagccattcccagtggccctactcctat</t>
  </si>
  <si>
    <t>tgcagatccattaggaaaacaggtgcaaatcaaacgtagccattcccagtggccctactgctat</t>
  </si>
  <si>
    <t>tgcagatcccaaccatgccgtcacatgcgggcactggtaccactaccaccccacctcctgctgc</t>
  </si>
  <si>
    <t>tgcagatcccaaccatgtcgtcacatgcgggcactggtaccactaccaccccacctcctgctgc</t>
  </si>
  <si>
    <t>tgcagatcccacggcggtaagggaacaactgcaattcaaggacgaaagatttcaccttgttgtg</t>
  </si>
  <si>
    <t>tgcagatcccacggcggtaagggaacaactgcaatttaaggacgaaagatttcaccttgttgtg</t>
  </si>
  <si>
    <t>tgcagatcccagaaagaatcgccgatgccccctaaaaacagcattctaatccatataccaaaac</t>
  </si>
  <si>
    <t>tgcaggtcccagaaagaatcgccgatgccccctaaaaacagcattctaatccatataccaaaac</t>
  </si>
  <si>
    <t>tgcagatccccgccgagcaggcggagctggcgctcgggacgctcgctgcggtgctacccgcgga</t>
  </si>
  <si>
    <t>tgcagatccccgccgagcaggcggcgctggcgctcgggacgctcgctgcggtgctacccgcgga</t>
  </si>
  <si>
    <t>tgcagatcccgtgggtggatggtctcatcgggcagcgccgccctctccatctccaacagctgtc</t>
  </si>
  <si>
    <t>tgcagatcccgtgggtggatggtctcgtcgggcagcgccgccctctccatctccaacagctgtc</t>
  </si>
  <si>
    <t>tgcagatccctaggtgataaattacacaagaagtagatacctgaatcacagccaagaagatatg</t>
  </si>
  <si>
    <t>tgcagatccctaggtgataaattacacaagaagtagatacctgaatcacagcctagaagatatg</t>
  </si>
  <si>
    <t>tgcagatccctcaattcagtcgcctttgggttcttataaaggatctcattctctgaatcaatgg</t>
  </si>
  <si>
    <t>tgcagatccctcaattcagtcgcctttgggttcttataaaggatctcattctctgaatcattgg</t>
  </si>
  <si>
    <t>tgcagatccctgaccaatgaccgcccttgtccaactgcatacacaaattagaattccttcaggc</t>
  </si>
  <si>
    <t>tgcagatccctgaccaatgaccgcccttgtccaactgcatacacagattagaattccttcaggc</t>
  </si>
  <si>
    <t>tgcagatccctgcatttcgtaatttacatcaaccttgacttgcttgacatgtggaatgggcaca</t>
  </si>
  <si>
    <t>tgcagatccctgcatttcgtaatttatatcaaccttgacttgcttgacatgtggaatgggcaca</t>
  </si>
  <si>
    <t>tgcagatccctgcctgcctgccgcgaggccgcggccgttcgaaagagttaaatgtcgctccccc</t>
  </si>
  <si>
    <t>tgcagatccctgcctgcctgccgcgaggccgcggccgttcgaaagagttaaatgtggctccccc</t>
  </si>
  <si>
    <t>tgcagatccctgcctgcctgcctgccgcgaggccgcggccgttcgaaaaagttaaatgtggctc</t>
  </si>
  <si>
    <t>tgcagatccctgcctgcctgcctgccgcgaggccgcggccgttcgaaagagttaaatgtggctc</t>
  </si>
  <si>
    <t>tgcagatccctggcagacttatccttgttgaaggatgcctttttacgaggttttgtgtactcaa</t>
  </si>
  <si>
    <t>tgcagatccctggcagacttatccttgttgaaggatgcctttttacgaggttttgtgtcctcaa</t>
  </si>
  <si>
    <t>tgcagatcccttactctaacgaggtggttggaaaagatggtgagaggaaagcaggaaagaaaaa</t>
  </si>
  <si>
    <t>tgcagatcccttactctaacgagttggttggaaaagatggtgagaggaaagcaggaaagaaaaa</t>
  </si>
  <si>
    <t>tgcagatccgaaaggatggcaagtgggtctctgtaaacgccctcgctggtgcattcatcgtcaa</t>
  </si>
  <si>
    <t>tgcagatccgaatggatggcaagtgggtctctgtaaacgccctcgctggtgcattcatcgtcaa</t>
  </si>
  <si>
    <t>tgcagatccgacagtcgcaccagctgcaagtcccccgacagtgatcaatgcagccttacctgga</t>
  </si>
  <si>
    <t>tgcagatccgacagttgcaccagctgcaagtcccccgacagtgatcaatgcagccttacctgga</t>
  </si>
  <si>
    <t>tgcagatccgaccgtacccctgcttctccgcttcccgccgtatccttcgccctcctcctgcggt</t>
  </si>
  <si>
    <t>tgcagatccgaccgtacccctgcttctcggcttcccgccgtatccttcgccctcctcctgcggt</t>
  </si>
  <si>
    <t>tgcagatccgagatccatgtctggtttgtgagaccttccaggacagtgcgtttatttgctcgtc</t>
  </si>
  <si>
    <t>tgcagatctgagatccatgtctggtttgtgagaccttccaggacagtgcgtttatttgctcgtc</t>
  </si>
  <si>
    <t>tgcagatccgaggaagtcgacggcctcgccccgtgtcggccatggcaacggcgagcgcggacgc</t>
  </si>
  <si>
    <t>tgcagatccgaggaagtcgacggcctcgccccgtgtcggccatggcaacggcgagcgcgggcgc</t>
  </si>
  <si>
    <t>tgcagatccgatttatcttgtcaagctcaggtatcgtctctacgggcccctccatgagttaggc</t>
  </si>
  <si>
    <t>tgcagatccgatttatcttgtcaggctcaggtatcgtctctacgggcccctccatgagttaggc</t>
  </si>
  <si>
    <t>tgcagatccgcacgaagccgacatcgtcctcgtcgtcacgcgcgccgccgcctccgaaaaaaaa</t>
  </si>
  <si>
    <t>tgcagatccgcacgaagccgccatcgtcctcgtcgtcacgcgcgccgccgcctccgaaaaaaaa</t>
  </si>
  <si>
    <t>tgcagatccgcagtcgcatcgggatggaccatggtgctgatgaatgttacaagcagaccaatgg</t>
  </si>
  <si>
    <t>tgcagatccgcagtcgcatcgggatggaccatggtgctgatgaatgttacaagcagaccgatgg</t>
  </si>
  <si>
    <t>tgcagatccgcgaccttggcctgcaaaaggaacccacgaacgaatcagtccaagctgaaacatc</t>
  </si>
  <si>
    <t>tgcagatccgcgaccttggcctgctaaaggaacccacgaacgaatcagtccaagctgaaacatc</t>
  </si>
  <si>
    <t>tgcagatccgcgaccttggcctgggaaaggaacccacgaacgaatcagtccaagctcaaacctg</t>
  </si>
  <si>
    <t>tgcagatccgcgaccttggcctgggaaaggaacccacgaacgtatcagtccaagctcaaacctg</t>
  </si>
  <si>
    <t>tgcagatccgttacggaggcttgccgccaccgctggaacacaaagactggccgagggcgaggac</t>
  </si>
  <si>
    <t>tgcagatccgtttcggaggcttgccgccaccgctggaacacaaagactggccgagggcgaggac</t>
  </si>
  <si>
    <t>tgcagatcctaacatccaaggccccgccccctcaaatgccgctggcgatggacggcagcggtgg</t>
  </si>
  <si>
    <t>tgcagatcctaacatccacggccccgccccctcaaatgccgctggcgatggacggcagcggtgg</t>
  </si>
  <si>
    <t>tgcagatcctacactagcacttgcactgctcatatttggagacgccatctactgcatacaagca</t>
  </si>
  <si>
    <t>tgcagatcctacactagcacttgcactgctcatatttggagacgtcatctactgcatacaagca</t>
  </si>
  <si>
    <t>tgcagatcctacgttcacttgtgaagcaccgtgccgtgcgactccgacgtcgatggaccacgag</t>
  </si>
  <si>
    <t>tgcagatcctacgttcacttgtgaagcgccgtgccgtgcgactccgacgtcgatggaccacgag</t>
  </si>
  <si>
    <t>tgcagatcctagctgggatgatgccgagtagtgtgtgcgtgagagcacatacatgatttaactt</t>
  </si>
  <si>
    <t>tgcagatcctagctgggatgatgccgagtagtgtgtgcgtgagagcacatatatgatttaactt</t>
  </si>
  <si>
    <t>tgcagatcctaggattgaggaaaaccactatatgtgccttactgtgcgaaccgagcctagttcg</t>
  </si>
  <si>
    <t>tgcagatcctaggattgaggaaaaccactatatgtgccttactgtgcgaatcgagcctagttcg</t>
  </si>
  <si>
    <t>tgcagatcctagggagttaaagccgcgcggatcggagaatcagctacatggcccgcctcatgcg</t>
  </si>
  <si>
    <t>tgcagatcctagggagttaaagcggcgcggatcggagaatcagctacatggcccgcctcatgcg</t>
  </si>
  <si>
    <t>tgcagatcctagggtttgctgggagcttgaagccatgatggaaggcagaagacggaaaaagaaa</t>
  </si>
  <si>
    <t>tgcagatcctagggtttgctgggagcttgaagctatgatggaaggcagaagacggaaaaagaaa</t>
  </si>
  <si>
    <t>tgcagatcctcaacgtgcgggtcgtgggcaacggcgaccgcgtcgtggtgctgtcgcacgggtt</t>
  </si>
  <si>
    <t>tgcagatcctcaacgtgcgggtcgtgggcaacggcgaccgcgtcgtggtgttgtcgcacgggtt</t>
  </si>
  <si>
    <t>tgcagatcctcatgtcgtcttgttctgttaacgctgtttcgccctaacagtgatgaacagagga</t>
  </si>
  <si>
    <t>tgcagatcctcatgtcgtcttgttctgttaacgctgtttcgctctaacagtgatgaacagagga</t>
  </si>
  <si>
    <t>tgcagatcctccaaatatcatataaccgattctactggaaactcaagcatagaacactggattt</t>
  </si>
  <si>
    <t>tgcagatcctccaaatatcatataaccgattctactggaatctcaagcatagaacactggattt</t>
  </si>
  <si>
    <t>tgcagatcctcgctcgatccacccatccatccagttccagactgacttaccaaaagccaaaacc</t>
  </si>
  <si>
    <t>tgcagatcctcgctcgatccacccatccatccagttccagactgacttaccaaaagccaaaact</t>
  </si>
  <si>
    <t>tgcagatcctctgccgttgtgattaccgctcgagtaacttcacggcatgacggctacttctccc</t>
  </si>
  <si>
    <t>tgcagatcctctgccgttgtgattaccgctcgagtaacttcatggcatgacggctacttctccc</t>
  </si>
  <si>
    <t>tgcagatcctgaacgccgccgctcatcgtgctcctccctcgctcaatcgctgccgaaaaaaaaa</t>
  </si>
  <si>
    <t>tgcagatgctgaacgccgccgctcatcgtgctcctccctcgctcaatcgctgccgaaaaaaaaa</t>
  </si>
  <si>
    <t>tgcagatcctgaccagaaaaaacctcaatacagtatctagcagcatcgatcacctcgatctgca</t>
  </si>
  <si>
    <t>tgcagatcctgaccagaaaaaacctcaatacagtatctagcagcatctatcacctcgatctgca</t>
  </si>
  <si>
    <t>tgcagatcctgatgacaaaggtttactttctcatccatgtcacttctgcttcaactgatgatgt</t>
  </si>
  <si>
    <t>tgcagatcctgatgacaaaggtttactttctcatccatgtcacttctgcttcaagtgatgatgt</t>
  </si>
  <si>
    <t>tgcagatcctgcacaagcgaggataaacagagcaacgataagaagacaggaaccaccaaagaaa</t>
  </si>
  <si>
    <t>tgcagatcctgcgcaagcgaggataaacagagcaacgataagaagacaggaaccaccaaagaaa</t>
  </si>
  <si>
    <t>tgcagatcctgcccacccagaaggtcggcctcgtccagccgctggaggagctgctcatccactc</t>
  </si>
  <si>
    <t>tgcagatcctgcccacctagaaggtcggcctcgtccagccgctggaggagctgctcatccactc</t>
  </si>
  <si>
    <t>tgcagatcctgcccacccagaaggtcggcctcatccagccgctagaggagctgctcatccactc</t>
  </si>
  <si>
    <t>tgcagatcctgcccacccagaaggtcggcctcatccagccgctagaggagctgttcatccactc</t>
  </si>
  <si>
    <t>tgcagatcctgctcctgtgatcctgtctaccgctcgcgcgatcatcccctacgaaatctgtatt</t>
  </si>
  <si>
    <t>tgcaggtcctgctcctgtgatcctgtctaccgctcgcgcgatcatcccctacgaaatctgtatt</t>
  </si>
  <si>
    <t>tgcagatcctggccttgtcgagcatggaccacatgacctgcacgtcctcgtacgtgcacgccat</t>
  </si>
  <si>
    <t>tgcagatcctggccttgtcgagcatggaccacatgacctgcacgtcctcgtacgtgcacgcctt</t>
  </si>
  <si>
    <t>tgcagatcctgtacgacgccgaggactttgacgcgagcccacggagccacttggaacttttgaa</t>
  </si>
  <si>
    <t>tgcagatcctgtatgacgccgaggactttgacgcgagcccacggagccacttggaacttttgaa</t>
  </si>
  <si>
    <t>tgcagatcctgtccaaggtctcgccgccgcaagggtctgtccatggtcccgagctctccaacag</t>
  </si>
  <si>
    <t>tgcagatcctgtccaaggtctcgccgccgcaagggtctgtccatggtcccgagctctcccacag</t>
  </si>
  <si>
    <t>tgcagatcctgtcctgctacacactaggagtactaattaaagaaataatcgaatggtaggtaat</t>
  </si>
  <si>
    <t>tgcagatcctgtcctgctacacactaggagtactaattaaagaaataatggaatggtaggtaat</t>
  </si>
  <si>
    <t>tgcagatcctgtcctgctacacactaggtaatctcctctgaaactgaaatgccatctgattgac</t>
  </si>
  <si>
    <t>tgcagatcctgtcctgctacacactaggtaatctcctctgaaactgaaatgtcatctgattgac</t>
  </si>
  <si>
    <t>tgcagatcctgtctctcttaaaaaacctgtacctgatcatatcatccatgttctttcatctgac</t>
  </si>
  <si>
    <t>tgcagatcctgtctcttttaaaaaacctgtacctgatcatatcatccatgttctttcatctgac</t>
  </si>
  <si>
    <t>tgcagatcctgtgggtttggcaactccacgttgacgcaaagggcgtgtacattgcacttgtctc</t>
  </si>
  <si>
    <t>tgcagatcctgtgggtttggcaactccacgttgatgcaaagggcgtgtacattgcacttgtctc</t>
  </si>
  <si>
    <t>tgcagatcctgtgtggactgaaagctactggaacactattggcctcagggtctacgcagtgcaa</t>
  </si>
  <si>
    <t>tgcagatcctgtgtggactgaaagctactggaacactattggcctcagggtctacgcggtgcaa</t>
  </si>
  <si>
    <t>tgcagatccttcaactgttccgtcctgtgcatcagttcaacagtctgaaattgcgaggaaatga</t>
  </si>
  <si>
    <t>tgcagatccttcaactgttctgtcctgtgcatcagttcaacagtctgaaattgcgaggaaatga</t>
  </si>
  <si>
    <t>tgcagatccttttacatcatctctattatcggtttttctcgcaggcatacattaggaattttgc</t>
  </si>
  <si>
    <t>tgcagatccttttacatcatctctattatcgttttttctcgcaggcatacattaggaattttgc</t>
  </si>
  <si>
    <t>tgcagatccttttatgcacgtacacaacacatacggcgacaccgacgtgcacatacggcggcgg</t>
  </si>
  <si>
    <t>tgcagatccttttatgtacgtacacaacacatacggcgacaccgacgtgcacatacggcggcgg</t>
  </si>
  <si>
    <t>tgcagatcgaaacagtggcgaactcgagtaccattgcccgtgacaggggcacgcgaacccgcac</t>
  </si>
  <si>
    <t>tgcaggtcgaaacagtggcgaactcgagtaccattgcccgtgacaggggcacgcgaacccgcac</t>
  </si>
  <si>
    <t>tgcagatcgaagaagagcaaaagcttttcatagtttcatgcatggcgaacaagctaggcgaccc</t>
  </si>
  <si>
    <t>tgcagatcgaagaagagcaaaagcttttcatagtttcattcatggcgaacaagctaggcgaccc</t>
  </si>
  <si>
    <t>tgcagatcgaagcacacggtttcggaatgtaccgatggaagctgagcgccttggtagtggtgat</t>
  </si>
  <si>
    <t>tgcagatcgaagcacacggtttcggaatgtaccgatggaagctgagtgccttggtagtggtgat</t>
  </si>
  <si>
    <t>tgcagatcgaagcacatacacagcacgcacgtcagtaaactaaactttcaagtgtcttgttatt</t>
  </si>
  <si>
    <t>tgcagatcgaagcacatacacagcacgcgcgtcagtaaactaaactttcaagtgtcttgttatt</t>
  </si>
  <si>
    <t>tgcagatcgaatcaacggcagctggcctgatgttggacgactggaacaaaacaaagattgaaag</t>
  </si>
  <si>
    <t>tgcagatcgaatcaacggcagctggcctgatgctggacgactggaacaaaacaaagattgaaag</t>
  </si>
  <si>
    <t>tgcagatcgacacagcgttggcctgttggtgttgggcgatacagaggcagataccgccgccact</t>
  </si>
  <si>
    <t>tgcagatcgacacagcgttggcctgttggtgttgggcgatgcagaggcagataccgccgccact</t>
  </si>
  <si>
    <t>tgcagatcgaccacgtcgacatctccgacctgccactcctcaacaccgacctggaggcggccga</t>
  </si>
  <si>
    <t>tgcagatcgaccacgtcgacatctccgacctgccgctcctcaacaccgacctggaggcggccga</t>
  </si>
  <si>
    <t>tgcagatcgacctcacgggcgccgccatccgcgtcaacttctccgtggccatccccgcgctcca</t>
  </si>
  <si>
    <t>tgcagatcgacctcacgggcgccgccatctgcgtcaacttctccgtggccatccccgcgctcca</t>
  </si>
  <si>
    <t>tgcagatcgacgagagcttcctgccgctcctccgacgtatgttttgtctgtctctggttcaacg</t>
  </si>
  <si>
    <t>tgcagatcgacgagagcttcgtgccgctcctccgacgtatgttttgtctgtctctggttcaacg</t>
  </si>
  <si>
    <t>tgcagatcgacgagagtggtgcggacatgcagagtgcattatttgggcaggggaggacacgtct</t>
  </si>
  <si>
    <t>tgcagatcgacgagagtggtgtggacatgcagagtgcattatttgggcaggggaggacacgtct</t>
  </si>
  <si>
    <t>tgcagatcgacgcagcaggggaaagcctagctaggagaaagttggcagcggaaagacatggatg</t>
  </si>
  <si>
    <t>tgcagatcgacgcagcaggggcaagcctagctaggagaaagttggcagcggaaagacatggatg</t>
  </si>
  <si>
    <t>tgcagatcgacgccacggagggggtcacggagttcgacgccacgacggtgcgtcccgaaaaaaa</t>
  </si>
  <si>
    <t>tgcagatcgatgccacggagggggtcacggagttcgacgccacgacggtgcgtcccgaaaaaaa</t>
  </si>
  <si>
    <t>tgcagatcgacggcgcgacgctagtagcacacgatgacaaggtgaccgcgctcaccgcctacta</t>
  </si>
  <si>
    <t>tgcagatcgatggcgcgacgctagtagcacacgatgacaaggtgaccgcgctcaccgcctacta</t>
  </si>
  <si>
    <t>tgcagatcgactgcaacgcccagggcgcgctcttcgtcgtcgccaggggccagggccgacttcg</t>
  </si>
  <si>
    <t>tgcagatcgactgcaacgcccagggcgcgctcttcgtcgtcgccaggggccatggccgacttcg</t>
  </si>
  <si>
    <t>tgcagatcgagagcatttaatttccattccatcagcacgacggtaataattaacgagcatccca</t>
  </si>
  <si>
    <t>tgcagatcgagagcatttaatttccattccatcagcacgacggtaataattaacgagcatcccg</t>
  </si>
  <si>
    <t>tgcagatcgagcacaaggaacaccaggcttgagagatcatttctaagccaccatcaccgagttc</t>
  </si>
  <si>
    <t>tgcagatcgagcacaaggaacacctggcttgagagatcatttctaagccaccatcaccgagttc</t>
  </si>
  <si>
    <t>tgcagatcgagcgcgcgcgcgcacacacacacacgcacacccgcagtgccacagcgcgtggcag</t>
  </si>
  <si>
    <t>tgcagatcgagcgcgcgcgcgcgcacacacacacgcacacccgcagtgccacagcgcgtggcag</t>
  </si>
  <si>
    <t>tgcagatcgaggagagaagagaacagctgaagggaagggaattctttctgccgtttgttgcatg</t>
  </si>
  <si>
    <t>tgcagatcgaggagaggagagaacagctgaagggaagggaattctttctgccgtttgttgcatg</t>
  </si>
  <si>
    <t>tgcagatcgaggcgctagctagtctgcgcccgcgctgcatgtgacgtcgccctgcgcggatctc</t>
  </si>
  <si>
    <t>tgcagatcgaggcgctagctagtgtgcgcccgcgctgcatgtgacgtcgccctgcgcggatctc</t>
  </si>
  <si>
    <t>tgcagatcgagggcgtcagcacaaaggaggacgtggcgtggtacggcggcaagcggatcgccta</t>
  </si>
  <si>
    <t>tgcagatcgagggcgtcagcaccaaggaggacgtggcgtggtacggcggcaagcggatcgccta</t>
  </si>
  <si>
    <t>tgcagatcgagggcgtcagcaccaagcaggacgtggcgtggtacggcggcaagcagatcgccta</t>
  </si>
  <si>
    <t>tgcagatcgagggcgtcagcaccaaggaggacgtggcgtggtacggcggcaagcagatcgccta</t>
  </si>
  <si>
    <t>tgcagatcgaggtcggccagcgaaatcttgccacgccgtgcaagaacagagaggaggctttgat</t>
  </si>
  <si>
    <t>tgcagatcgtggtcggccagcgaaatcttgccacgccgtgcaagaacagagaggaggctttgat</t>
  </si>
  <si>
    <t>tgcagatcgagtgagtgcaggccactcatgcatctgtagcagtacgcgtaggagtatagcatgg</t>
  </si>
  <si>
    <t>tgcagatggagtgagtgcaggccactcatgcatctgtagcagtacgcgtaggagtatagcatgg</t>
  </si>
  <si>
    <t>tgcagatcgatatatgatcacccaattgatatatgaatgaacacaagcatcaagttgacatcag</t>
  </si>
  <si>
    <t>tgcagatcgatatatgatcacccaattgatatatgaatgaacacaagcatcaagttgacatcat</t>
  </si>
  <si>
    <t>tgcagatcgatatcaacacaagcgtgcctttttttcagttgagctatgtgtatcagtgtagtat</t>
  </si>
  <si>
    <t>tgcagatcgatatcaacacaagcgtgcctttttttcagttgagctatgtgtgtcagtgtagtat</t>
  </si>
  <si>
    <t>tgcagatcgatcagagaagcctgagctgtacgtggctctcgagttaaggacgagaggaggaatg</t>
  </si>
  <si>
    <t>tgcagatcgatcagagaagcctgagctgtatgtggctctcgagttaaggacgagaggaggaatg</t>
  </si>
  <si>
    <t>tgcagatcgatcagagagaggcagctagctgcacacgaacgtaaccacgcacggaagagagcaa</t>
  </si>
  <si>
    <t>tgcagatcgatcagagagatgcagctagctgcacacgaacgtaaccacgcacggaagagagcaa</t>
  </si>
  <si>
    <t>tgcagatcgatcaggattcaggagtactgttgaatcggatcgactgtggtctgtgggttagtct</t>
  </si>
  <si>
    <t>tgcagatcgatcaggattcaggagtactgttgaatcggatcgactgtggtctgtgggttcgtct</t>
  </si>
  <si>
    <t>tgcagatcgatcatggagaccatggagcgagcgagagagcctcgctcgtgccatgcaccgcgga</t>
  </si>
  <si>
    <t>tgcagatcgatcatggagaccatggagcgagcgagagagcttcgctcgtgccatgcaccgcgga</t>
  </si>
  <si>
    <t>tgcagatcgatcatggttggaattggcccgctcgtggccgagtcgcgctcggtggagaacctac</t>
  </si>
  <si>
    <t>tgcagatcgatcatggttggaattggcccgctcgtggccgagttgcgctcggtggagaacctac</t>
  </si>
  <si>
    <t>tgcagatcgatcgagatagcttttaaaaaacaaactaattgtcacctcaacagatgaaaaatac</t>
  </si>
  <si>
    <t>tgcagatcgatcgagatggcttttaaaaaacaaactaattgtcacctcaacagatgaaaaatac</t>
  </si>
  <si>
    <t>tgcagatcgatcgatcgattttacatagacacacacacatcaggatgatcgatcaagctcggaa</t>
  </si>
  <si>
    <t>tgcagatcgatcgatcgattttacatagacacacacacatcaggatggtcgatcaagctcggaa</t>
  </si>
  <si>
    <t>tgcagatcgatcggccgcagctccgcggccgaagatgttggcgctgtctgatatgacctgaatg</t>
  </si>
  <si>
    <t>tgcagatcgatcggccgcagctccgcggccgaagatgttggcgctgtctgatatgacctgcatg</t>
  </si>
  <si>
    <t>tgcagatcgatcgttcacgggacacgtaggcgtgtgttgctgcaaattccaccataaatagcag</t>
  </si>
  <si>
    <t>tgcagatcgatcgttcacgggacacgtcggcgtgtgttgctgcaaattccaccataaatagcag</t>
  </si>
  <si>
    <t>tgcagatcgatgaagtaaaaagccgctcgatctcacacgctgttgcatgcaacgcacgagtgat</t>
  </si>
  <si>
    <t>tgcagatcgatgaagtaaagagccgctcgatctcacacgctgttgcatgcaacgcacgagtgat</t>
  </si>
  <si>
    <t>tgcagatcgatgatgatccccactggctcccgttgtcgaggaggaggcggggggggacagaacg</t>
  </si>
  <si>
    <t>tgcagatcgatgatgatccccactggctcgcgttgtcgaggaggaggcggggggggacagaacg</t>
  </si>
  <si>
    <t>tgcagatcgatgtacccatagtgccctaggacatgcttgccatgatctgcgtctgacagttgat</t>
  </si>
  <si>
    <t>tgcagatcgatgtacccatagtgccctaggacatgcttgccatgatctgcgtctgtcagttgat</t>
  </si>
  <si>
    <t>tgcagatcgcaacaacgggattgctaagcaagctaagattttttttctggatcaatctcagatt</t>
  </si>
  <si>
    <t>tgcagatcgcaacaacgggattgctaagcaagctaagattttttttctggatcattctcagatt</t>
  </si>
  <si>
    <t>tgcagatcgcaatgctacctagactaacgggatccagggtgggatccgttccatcatcccaagg</t>
  </si>
  <si>
    <t>tgcagatcgcaatgctacctagactaacgggatccagggtgtgatccgttccatcatcccaagg</t>
  </si>
  <si>
    <t>tgcagatcgcacaccgcgcagtagaacctcgacagctccgcgcgcctggcctgtgccttctccc</t>
  </si>
  <si>
    <t>tgcagatcgcacaccgcgcagtagaacctcgacggctccgcgcgcctggcctgtgccttctccc</t>
  </si>
  <si>
    <t>tgcagatcgcagaacatccatagcgtgctcgatggacggtcgctggatcgggtctcgatgcgca</t>
  </si>
  <si>
    <t>tgcagatcgcagaacatccatagcttgctcgatggacggtcgctggatcgggtctcgatgcgca</t>
  </si>
  <si>
    <t>tgcagatcgcagaccgtgcagcgacggggaaaacagaacagagattctagctgcctaacaaata</t>
  </si>
  <si>
    <t>tgcagatcgcagaccgtgccgcgacggggaaaacagaacagagattctagctgcctaacaaata</t>
  </si>
  <si>
    <t>tgcagatcgcagcccgtgcggagacgggaaaaacagaacagatatacggagtatattgtagcta</t>
  </si>
  <si>
    <t>tgcagatcgcagcccgtgcggcgacgggaaaaacagaacagatatacggagtatattgtagcta</t>
  </si>
  <si>
    <t>tgcagatcgcatgcggcgcgcccatgaaaccgccgtctcccgccgctccatggactccgacgcc</t>
  </si>
  <si>
    <t>tgcagatcgcatgcggcgcgcccatgaaaccgccgtctgccgccgctccatggactccgacgcc</t>
  </si>
  <si>
    <t>tgcagatcgccacctgcacggccgcagccgccgccgccgccacgacaaagaagaagcgccgtcc</t>
  </si>
  <si>
    <t>tgcagatcgccacctgcacggccgccgccgccgccgccgccacgacaaagaagaagcgccgtcc</t>
  </si>
  <si>
    <t>tgcagatcgccaggaccctgctcggcagcctcgcggcgccgaaaaaaaaaaaaaaaaaaaaaaa</t>
  </si>
  <si>
    <t>tgcagatcggcaggaccctgctcggcagcctcgcggcgccgaaaaaaaaaaaaaaaaaaaaaaa</t>
  </si>
  <si>
    <t>tgcagatcgcccgcccttccgctgccgctgggatcattcctctgctccttgcatccgcatcttc</t>
  </si>
  <si>
    <t>tgcagatcgcccgcccttccgctgccgctgggatcattcttctgctccttgcatccgcatcttc</t>
  </si>
  <si>
    <t>tgcagatcgccgaccaccgctcgtgcggacgccctccatgctcctgcgctccgcgccacgccgc</t>
  </si>
  <si>
    <t>tgcagatcgccgaccaccgctcgtgcggactccctccatgctcctgcgctccgcgccacgccgc</t>
  </si>
  <si>
    <t>tgcagatcgcctgcaagattcatcggggggacgtgcggtagcattacgacgctagatatacagc</t>
  </si>
  <si>
    <t>tgcagatcgtctgcaagattcatcggggggacgtgcggtagcattacgacgctagatatacagc</t>
  </si>
  <si>
    <t>tgcagatcgcctgtaagattcatcgggcggacgggcggtagcattacgacgctagatatacagc</t>
  </si>
  <si>
    <t>tgcagatcgcctgtaagattcatcgggcggacgggcggtagcattacgacgctaggtatacagc</t>
  </si>
  <si>
    <t>tgcagatcgctcacacaaaatcaatccgtctctcatgcacatcatccatgccttcacgaacgaa</t>
  </si>
  <si>
    <t>tgcagatcgctcacacaaaatcaatccgtctctcatgcacatcatccatgccttcatgaacgaa</t>
  </si>
  <si>
    <t>tgcagatcgctccagacatgcagcgtctcgtctcgtcccaattctctcgccgcgcattgatacg</t>
  </si>
  <si>
    <t>tgcagatcgctccatacatgcagcgtctcgtctcgtcccaattctctcgccgcgcattgatacg</t>
  </si>
  <si>
    <t>tgcagatcggagaaacaaacaaatggttagcactactactattattgataaatttctagatatt</t>
  </si>
  <si>
    <t>tgcagatcggagaaacaaacaaatggttagcactactactattattgataactttctagatatt</t>
  </si>
  <si>
    <t>tgcagatcggagaaagagaaacaaggatgtgtcgcgcgaatgaggcaaagcacgcacaccaaat</t>
  </si>
  <si>
    <t>tgcagatcggagaaagagaaacaaggatgtgtcgcgcgcatgaggcaaagcacgcacaccaaat</t>
  </si>
  <si>
    <t>tgcagatcggccagcgccccctggaacttggccacgcactcgttcaggcacaccgaaaaaaaaa</t>
  </si>
  <si>
    <t>tgcagatcggccagtgccccctggaacttggccacgcactcgttcaggcacaccgaaaaaaaaa</t>
  </si>
  <si>
    <t>tgcagatcggccatcggcgtgggctgcctgcctgcccccagtcgccttcggaataaaccaactg</t>
  </si>
  <si>
    <t>tgcaggtcggccatcggcgtgggctgcctgcctgcccccagtcgccttcggaataaaccaactg</t>
  </si>
  <si>
    <t>tgcagatcggcgaagatccagacctcgagctggcgacttctggaacagggcgctcgtggccgta</t>
  </si>
  <si>
    <t>tgcagatcggcgaagatccagacctcgagctggcgacttctggagcagggcgctcgtggccgta</t>
  </si>
  <si>
    <t>tgcagatcggcgctggtgtctcactggtacaccaattcaggtgacaatatgtgtagatctatcg</t>
  </si>
  <si>
    <t>tgcagatcggcgctggtgtctcactggtacaccaattcaggtgagaatatgtgtagatctatcg</t>
  </si>
  <si>
    <t>tgcagatcggcgtctgaaccctgttaaactgatttcagcggccaatgtgatgcaaaagttaaaa</t>
  </si>
  <si>
    <t>tgcagatcggcgtctgaaccctgttaaactgatttcagcggccaatgtggtgcaaaagttaaaa</t>
  </si>
  <si>
    <t>tgcagatcgggtaaaatagcactttcagagtttcagtttcaagatggttgattggtttctttga</t>
  </si>
  <si>
    <t>tgcagatcgggtaaaatagcacttttagagtttcagtttcaagatggttgattggtttctttga</t>
  </si>
  <si>
    <t>tgcagatcggtgacaccatgacatggacactaacggcattgtgccaaagcccgcgacgtcggca</t>
  </si>
  <si>
    <t>tgcagatcggtgacaccgtgacatggacactaacggcattgtgccaaagcccgcgacgtcggca</t>
  </si>
  <si>
    <t>tgcagatcggtgcctgcctgccttccccctctagctgcggtcagtggtttgggctgggttccgc</t>
  </si>
  <si>
    <t>tgcagattggtgcctgcctgccttccccctctagctgcggtcagtggtttgggctgggttccgc</t>
  </si>
  <si>
    <t>tgcagatcgtagcccgcggcgtcgtggactcaaatagctgtgcacttatgggagggccgccttc</t>
  </si>
  <si>
    <t>tgcagatcgtagcctgcggcgtcgtggactcaaatagctgtgcacttatgggagggccgccttc</t>
  </si>
  <si>
    <t>tgcagatcgtcatcatttgccaatgagatgattgcaaataaactggctagctattgaacgacga</t>
  </si>
  <si>
    <t>tgcagatcgtcatcatttgccaatgagatgattgcaaataaactggctagctgttgaacgacga</t>
  </si>
  <si>
    <t>tgcagatcgtccatgacacggcggaacctccgcatccagctacggtgtagagcgccctcgttct</t>
  </si>
  <si>
    <t>tgcagatcgtcgatgacacggcggaacctccgcatccagctacggtgtagagcgccctcgttct</t>
  </si>
  <si>
    <t>tgcagatcgtcccatgcacttgatcagtcatcagtcaatgcaacactgattgttgaaatggctt</t>
  </si>
  <si>
    <t>tgcagatcgtcccatgcacttgatcagtcatcagtcaatgcaacattgattgttgaaatggctt</t>
  </si>
  <si>
    <t>tgcagatcgtcctagctagtagctaccttaggacgtgtactagctagcacgtatgttttcttac</t>
  </si>
  <si>
    <t>tgcaggtcgtcctagctagtagctaccttaggacgtgtactagctagcacgtatgttttcttac</t>
  </si>
  <si>
    <t>tgcagatcgtgatggaaaaattgtagttgttgctggcctagatggtgactacaaaaggtaatca</t>
  </si>
  <si>
    <t>tgcagatcgtgatggaaaaattgtagttgttgctgggctagatggtgactacaaaaggtaatca</t>
  </si>
  <si>
    <t>tgcagatcgtgctgctgctgtggctgatggtccgctgcgaggggaggaacaggtgctacagcgc</t>
  </si>
  <si>
    <t>tgcagatcgtgctgctgctgtggctgatggtccgctgcgaggggaggaacaggtgctacatcgc</t>
  </si>
  <si>
    <t>tgcagatcgtggttggaaggaaaggatcagagcttccgaccaatgatgctggtgaaatcacaag</t>
  </si>
  <si>
    <t>tgcagatcgtggttggaaggaaaggatcagagcttctgaccaatgatgctggtgaaatcacaag</t>
  </si>
  <si>
    <t>tgcagatcgttaggcagcgcatgcagcagcaccttctgctagctgctgacgttttattgctctt</t>
  </si>
  <si>
    <t>tgcagatcgttaggcagcgcatgcagcagcagcttctgctagctgctgacgttttattgctctt</t>
  </si>
  <si>
    <t>tgcagatcgttggactgctacctgcttccagaactcgtttgcccaatcacaaatgccacgtccc</t>
  </si>
  <si>
    <t>tgcagatcgttggactgctacctgcttctagaactcgtttgcccaatcacaaatgccacgtccc</t>
  </si>
  <si>
    <t>tgcagatcgtttattttggttgaggatcccccttccgtccgctgcattcctcggcgcgtgttct</t>
  </si>
  <si>
    <t>tgcagatcgtttcttttggttgaggatcccccttccgtccgctgcattcctcggcgcgtgttct</t>
  </si>
  <si>
    <t>tgcagatcgtttgtcatccgacctcgatgccgaactccttgtctgcttagaagcagccgacgtg</t>
  </si>
  <si>
    <t>tgcagatcgtttgttatccgacctcgatgccgaactccttgtctgcttagaagcagccgacgtg</t>
  </si>
  <si>
    <t>tgcagatcgttttgacgttttctcatctggaccagtccgcggtccgccatactatactaacggg</t>
  </si>
  <si>
    <t>tgcagatcgttttgacgttttctcatctggacctgtccgcggtccgccatactatactaacggg</t>
  </si>
  <si>
    <t>tgcagatctaacatgcaagcgagtagtagtatgcgtgagcagtgcaacagacgaaggaagccag</t>
  </si>
  <si>
    <t>tgcagatctaacatgcaagcgagtagtagtatgtgtgagcagtgcaacagacgaaggaagccag</t>
  </si>
  <si>
    <t>tgcagatctaaccaggaacagacagaaacgtcgacataaaacatgcatccagcagcttgtaaga</t>
  </si>
  <si>
    <t>tgcagatctaaccaggaacagacagaaacgtcaacataaaacatgcatccagcagcttgtaaga</t>
  </si>
  <si>
    <t>tgcagatctaagcttaaacgttttgagcgcctcggagcggatggcaagctgggccaatcctttg</t>
  </si>
  <si>
    <t>tgcagatctaagcttaaacgtttttagcgcctcggagcggatggcaagctgggccaatcctttg</t>
  </si>
  <si>
    <t>tgcagatctaatgatctatgtatggatgagagatacatacagtatatataaaacgggcccatga</t>
  </si>
  <si>
    <t>tgcagatctaatgatctatgtatggatgagagatacatacagtatatatgaaacgggcccatga</t>
  </si>
  <si>
    <t>tgcagatctacgtgtagaaaccaaatactggtattaaatgtttagaatctagttcacttatttt</t>
  </si>
  <si>
    <t>tgcagatctatgtgtagaaaccaaatactggtattaaatgtttagaatctagttcacttatttt</t>
  </si>
  <si>
    <t>tgcagatctacttcgcacgagtacacacaggtgcacatgcgcaccgtgtaaagtttctttcaac</t>
  </si>
  <si>
    <t>tgcagatctacttcgcacgagtacacacaggtgcacatgcgcaccgtgtcaagtttctttcaac</t>
  </si>
  <si>
    <t>tgcagatctagatgagggtcctcccccagatcccaactccgaaaccacagcttttaagggactg</t>
  </si>
  <si>
    <t>tgcagatgtagatgagggtcctcccccagatcccaactccgaaaccacagcttttaagggactg</t>
  </si>
  <si>
    <t>tgcagatctagatgtcatctggcaacaatgtggtgaacgtggtagatgtgaagcacctgctgag</t>
  </si>
  <si>
    <t>tgcagatctagatgtcatctggcaacaatgtggtgaacgtggttgatgtgaagcacctgctgag</t>
  </si>
  <si>
    <t>tgcagatctagccaaggactatgtgagaatgagatcaattcattcagatatctgtgcttgagga</t>
  </si>
  <si>
    <t>tgcagatctagccaaggactatgtgataatgagatcaattcattcagatatctgtgcttgagga</t>
  </si>
  <si>
    <t>tgcagatctagccacgtgattcatgaatccagatccatttcctcgttgtttcctaacttccgat</t>
  </si>
  <si>
    <t>tgcagatctagccatgtgattcatgaatccagatccatttcctcgttgtttcctaacttccgat</t>
  </si>
  <si>
    <t>tgcagatctatcgtgaactgtccaaccccaacatgcgcagggctcgacgagacgacgaccacct</t>
  </si>
  <si>
    <t>tgcagatctatcgtgaactgtccaactccaacatgcgcagggctcgacgagacgacgaccacct</t>
  </si>
  <si>
    <t>tgcagatctattgtaatgatgccgtcctttccgcgcatgcccttttttgcttgcaaagttacac</t>
  </si>
  <si>
    <t>tgcagatctattgtaatgatgccgtcctttccgcgcatgcccttttttgcttgcaaagttccac</t>
  </si>
  <si>
    <t>tgcagatctcaaataaacaacccgtggatcgggcacactgaaggcacagtttgttttaaaaacc</t>
  </si>
  <si>
    <t>tgcagatctcaaataaacaacccgtggatcgggcacactgaaggcacagtttgttttaaaaact</t>
  </si>
  <si>
    <t>tgcagatctcaagccagcagcttggatctctctgctccagcaagtcccactccttgctgggatt</t>
  </si>
  <si>
    <t>tgcagatctcaagccagcagcttggatctctctgctccagcaagtcccgctccttgctgggatt</t>
  </si>
  <si>
    <t>tgcagatctcagccactgcaacacgcctgctcaggttcttgacttcactgggccctcagagtta</t>
  </si>
  <si>
    <t>tgcagatctcagccactgcaacacgcctgctcaggttcttgacttcactgggtcctcagagtta</t>
  </si>
  <si>
    <t>tgcagatctcagcgccgagacagtgattcctctagccgtggtcaacaaactgaccaaccacgca</t>
  </si>
  <si>
    <t>tgcagatctcagcgccgagacagtgattcctctcgccgtggtcaacaaactgaccaaccacgca</t>
  </si>
  <si>
    <t>tgcagatctcagggcgtgtgtgaaattagtactccgtacagtataactatgatccgtttggaaa</t>
  </si>
  <si>
    <t>tgcagatctcagggcttgtgtgaaattagtactccgtacagtataactatgatccgtttggaaa</t>
  </si>
  <si>
    <t>tgcagatctccaaactgagatcactttgagctcgttgctccgtccatcggccaccaaatatttg</t>
  </si>
  <si>
    <t>tgcagatctccacactgagatcactttgagctcgttgctccgtccatcggccaccaaatatttg</t>
  </si>
  <si>
    <t>tgcagatctccaagacaatccagcggctgttcttcttcgacggccccgacctcccgtcggccgt</t>
  </si>
  <si>
    <t>tgcagatctccaagacaatccatcggctgttcttcttcgacggccccgacctcccgtcggccgt</t>
  </si>
  <si>
    <t>tgcagatctccaagagcctcttgatctcattgagtcggctgtctagaatggcacactcgctgac</t>
  </si>
  <si>
    <t>tgcaggtctccaagagcctcttgatctcattgagtcggctgtctagaatggcacactcgctgac</t>
  </si>
  <si>
    <t>tgcagatctccagacattccaaactgtacgtctgccccctctgccagacacagcgaaaagcgag</t>
  </si>
  <si>
    <t>tgcagatctccagacattccaaactgtacgtctgccccctctgccagacaccgcgaaaagcgag</t>
  </si>
  <si>
    <t>tgcagatctcccaggaaaaagtaatcaaggttatcgacaaaattgccatgggttcttatggaag</t>
  </si>
  <si>
    <t>tgcagatctcctaggaaaaagtaatcaaggttatcgacaaaattgccatgggttcttatggaag</t>
  </si>
  <si>
    <t>tgcagatctccgtggcggtggcgcttaatttcctcatgcatgccacagttggatatgcctctcg</t>
  </si>
  <si>
    <t>tgcagatctccgtggcggtggcgcttaatttcctcatgcatgccacggttggatatgcctctcg</t>
  </si>
  <si>
    <t>tgcagatctcctactacccccgttgagtggcactcccaatagtttgatcacttgatcccgttgg</t>
  </si>
  <si>
    <t>tgcagatctcctactacccccgttgagtggcactcccaatagtttgatcacttgatccctttgg</t>
  </si>
  <si>
    <t>tgcagatctcctatggctagacgggcttgctgtaatcccaactcccaagcgcggcagacagatt</t>
  </si>
  <si>
    <t>tgcagatctcctatggctagacgggcttgctgtaatccctactcccaagcgcggcagacagatt</t>
  </si>
  <si>
    <t>tgcagatctccttctcctgttcctcttcctctttcagctctcaccttccttgcgtacgtgtctg</t>
  </si>
  <si>
    <t>tgcagatctccttctcctgttcctcttcctctttcagctctcaccttcctttcgtacgtgtctg</t>
  </si>
  <si>
    <t>tgcagatctcgcactgatgagcggcgcggagctgttcatgcgccacgacctggcgctgaccaac</t>
  </si>
  <si>
    <t>tgcagatctcgcgctgatgagcggcgcggagctgttcatgcgccacgacctggcgctgaccaac</t>
  </si>
  <si>
    <t>tgcagatctcgcaggtgtcgtaatcaagtacatgcttgttgtgtaagttgacccgacattggat</t>
  </si>
  <si>
    <t>tgcagatctggcaggtgtcgtaatcaagtacatgcttgttgtgtaagttgacccgacattggat</t>
  </si>
  <si>
    <t>tgcagatctcgcgcgcgtaattatataatgcgcgtcccattcactgatttgatcgatcgtttgg</t>
  </si>
  <si>
    <t>tgcaggtctcgcgcgcgtaattatataatgcgcgtcccattcactgatttgatcgatcgtttgg</t>
  </si>
  <si>
    <t>tgcagatctcggtcgtctcggtttcgtgcttgttgttatgctctggaatctggatggatgtgtt</t>
  </si>
  <si>
    <t>tgcagatctcggttgtctcggtttcgtgcttgttgttatgctctggaatctggatggatgtgtt</t>
  </si>
  <si>
    <t>tgcagatctcggttgtctcggtttcgtgcttgttgttgtgctctggaatctggatggatggatg</t>
  </si>
  <si>
    <t>tgcagatctcggttgtcttggtttcgtgcttgttgttgtgctctggaatctggatggatggatg</t>
  </si>
  <si>
    <t>tgcagatctctaaaaatcctttaaaaaatgtcaaaaaggaaaatcaaaccgatttcttattcat</t>
  </si>
  <si>
    <t>tgcagatctctaaaaatcctttaaaaaatgtcaaaaaggaaaatcaaaccgatttcttgttcat</t>
  </si>
  <si>
    <t>tgcagatctctctgctagctgcttcaagagaaggattattcatctgtgatgatggcgagcgatt</t>
  </si>
  <si>
    <t>tgcagatctctctgctagctgcttcaagagaaggattattcatctgtgatgatggcgagtgatt</t>
  </si>
  <si>
    <t>tgcagatctctgccttctctttggttgctggtaaatctgtttgactgtttctaaattccgatac</t>
  </si>
  <si>
    <t>tgcagatctctgccttctctttggttgctggtaagtctgtttgactgtttctaaattccgatac</t>
  </si>
  <si>
    <t>tgcagatctctttgtgttcttgggaggagtgcacgcaggagctgccatgcctcaggtcacgatg</t>
  </si>
  <si>
    <t>tgcagatctctttgtgttcttgggaggagtgcacgcaggagctgccatgcctcaggtcatgatg</t>
  </si>
  <si>
    <t>tgcagatctgaacaaagcacgcgtgccatcgatacaaacaacgacggacacatacgttggaacc</t>
  </si>
  <si>
    <t>tgcagatctgaacaaagcacgcgtgccatcgatacaaacaacgacggacacatacgttgtaacc</t>
  </si>
  <si>
    <t>tgcagatctgactccgacaatggtaatgttcgttcatccagtttgcccgctcgtcgtgttctcg</t>
  </si>
  <si>
    <t>tgcagatctgactccgacaatggtaatgttcgttcgtccagtttgcccgctcgtcgtgttctcg</t>
  </si>
  <si>
    <t>tgcagatctgactgtgtggaccttcgaatgcttgacggcatgcttttttctaggttatcgctag</t>
  </si>
  <si>
    <t>tgcagatctgactgtgtggaccttcgaatgcttgacgggatgcttttttctaggttatcgctag</t>
  </si>
  <si>
    <t>tgcagatctgattccttgttatacattttctttgaaagggtaaattttggacaagggagtcagg</t>
  </si>
  <si>
    <t>tgcagatctggttccttgttatacattttctttgaaagggtaaattttggacaagggagtcagg</t>
  </si>
  <si>
    <t>tgcagatctgcaacaacccgatcaggctttgagagcgagggtgatttcgcgcgattcccgagga</t>
  </si>
  <si>
    <t>tgcagatctgcaacaacccgatcaggctttgaaagcgagggtgatttcgcgcgattcccgagga</t>
  </si>
  <si>
    <t>tgcagatctgcacctcaccacaaacattggaaaccagatgcaaatataacataccaagcgactt</t>
  </si>
  <si>
    <t>tgcagatctgcacctcaccacaaacattggaaaccagatgcaaatctaacataccaagcgactt</t>
  </si>
  <si>
    <t>tgcagatctgcctcgtcctcgtcgtcacccgcggcctcgatcgcctaccttctccgcccgctcc</t>
  </si>
  <si>
    <t>tgcagatctgccttgtcctcgtcgtcacccgcggcctcgatcgcctaccttctccgcccgctcc</t>
  </si>
  <si>
    <t>tgcagatctgcctgcctgcatctgcatgagctctctctctaaaagaggaaacaaaggttcatat</t>
  </si>
  <si>
    <t>tgcagatctgcctgcctgcatctgcatgagctctctctctaaaagaggaaacaaaggttcctat</t>
  </si>
  <si>
    <t>tgcagatctgcgcgcatcgcgcacaaaacgcagcaggctaggggagccagcagtagcccgtggc</t>
  </si>
  <si>
    <t>tgcagatctgcgcgcatcgcgcacgaaacgcagcaggctaggggagccagcagtagcccgtggc</t>
  </si>
  <si>
    <t>tgcagatctgcgtcggccgccgctgcctcgtcttcaagatcctccacgccgactacatcccgaa</t>
  </si>
  <si>
    <t>tgcagatctgcgtcggccgccgctgcctcgtcttcaagatcctccacgccgactacatcccgag</t>
  </si>
  <si>
    <t>tgcagatctgctcacctctgcgcaccaccagacgacgtgccgcatcagcgcctccgaaaaaaaa</t>
  </si>
  <si>
    <t>tgcagatctgctcacctctgcgcaccaccagacgacgtgccgcgtcagcgcctccgaaaaaaaa</t>
  </si>
  <si>
    <t>tgcagatctgctgctaatggtggagtagaggggatcggtctttcaaataaataagtagttattg</t>
  </si>
  <si>
    <t>tgcagatctgctgctaatggtggagtagagggcatcggtctttcaaataaataagtagttattg</t>
  </si>
  <si>
    <t>tgcagatctgctgttcacacatgtgtgtgtcatttaatttggttgatcaattgtttcctatata</t>
  </si>
  <si>
    <t>tgcaggtctgctgttcacacatgtgtgtgtcatttaatttggttgatcaattgtttcctatata</t>
  </si>
  <si>
    <t>tgcagatctgcttaagcaacgcaaacactaagcacacaaatgcttcacctcatcctcagaagag</t>
  </si>
  <si>
    <t>tgcagatctgcttaagtaacgcaaacactaagcacacaaatgcttcacctcatcctcagaagag</t>
  </si>
  <si>
    <t>tgcagatctggccgcaagcacgcagcggtgtgcgtgtatcttctcgccgctgacctcgaacacc</t>
  </si>
  <si>
    <t>tgcagatctggccgcaagcacgcatcggtgtgcgtgtatcttctcgccgctgacctcgaacacc</t>
  </si>
  <si>
    <t>tgcagatctggctgcaaccacgcagcggtgtgcatgtagcttctctccgctgacctcgaatacg</t>
  </si>
  <si>
    <t>tgcagatctggctgcaagcacgcagcggtgtgcatgtagcttctctccgctgacctcgaatacg</t>
  </si>
  <si>
    <t>tgcagatctggggcatcatcatcattcaccaaccacgaccagtcaagtcacacacaggaaacaa</t>
  </si>
  <si>
    <t>tgcagatctggggcatcatcatcattcaccaaccacgaccagtcaagtcacacgcaggaaacaa</t>
  </si>
  <si>
    <t>tgcagatctgggtgcgtggaggagagcccaggtggagcgacagggggtggtggatggagaggga</t>
  </si>
  <si>
    <t>tgcagatctgggtgcgtggaggagagcccatgtggagcgacagggggtggtggatggagaggga</t>
  </si>
  <si>
    <t>tgcagatctggtgcatcgacaggggaggcccgctcttcaccgccgtcttccagccgaaaaaaaa</t>
  </si>
  <si>
    <t>tgcagatctggttcatcgacaggggaggcccgctcttcaccgccgtcttccagccgaaaaaaaa</t>
  </si>
  <si>
    <t>tgcagatctggttgcctctgtaaagccttcacgccttcttccaacagaggaactaaagacatat</t>
  </si>
  <si>
    <t>tgcagatctggttgcctctgtaaagccttcacgccttcttccagcagaggaactaaagacatat</t>
  </si>
  <si>
    <t>tgcagatctgtattcttattgcatctttgctgacgaaacacgaaaggaacttagaagtgaaaaa</t>
  </si>
  <si>
    <t>tgcagatctgtattcttattgcatctttgctgacgaaacacgaaaggaacttagcagtgaaaaa</t>
  </si>
  <si>
    <t>tgcagatctgtcatgatgctcagattaagaaatcttgatgcaacgtgtgattcttgtgcggttg</t>
  </si>
  <si>
    <t>tgcagatctgtcatgatgttcagattaagaaatcttgatgcaacgtgtgattcttgtgcggttg</t>
  </si>
  <si>
    <t>tgcagatctgtgtcgtcaggccgacgcacacctccaggacctggtccctgttcgtcatggtgac</t>
  </si>
  <si>
    <t>tgcagatctgtgtcgtcaggccgacgcacacctccaggacctggtccgtgttcgtcatggtgac</t>
  </si>
  <si>
    <t>tgcagatctgtgtgtagataccaaatactggtatttaaattttagagtctagtttacttatttt</t>
  </si>
  <si>
    <t>tgcagatctgtgtgtagataccaaatactggtatttaaattttatagtctagtttacttatttt</t>
  </si>
  <si>
    <t>tgcagatctgtttctgatgcattagttgaagcaatacaccaggtaccatttgcacttgtaatgt</t>
  </si>
  <si>
    <t>tgcagatctgtttctgatgcattagttgaagcaatacaccaggtacgatttgcacttgtaatgt</t>
  </si>
  <si>
    <t>tgcagatcttaactacatgttgtgcttgccatgcaacaaaccacaacaaatctcccttggattg</t>
  </si>
  <si>
    <t>tgcagatcttaactacatgttgtgcttgccatgcaacaaaccacaacaactctcccttggattg</t>
  </si>
  <si>
    <t>tgcagatcttaatccacgtacgcaatagttagcgcactaatataagccgctaacattattgttg</t>
  </si>
  <si>
    <t>tgcagatcttaatccacgtacgcactagttagcgcactaatataagccgctaacattattgttg</t>
  </si>
  <si>
    <t>tgcagatcttaccaactcggagcttagaaacgttgcctgtttttattcatccaggagaaaataa</t>
  </si>
  <si>
    <t>tgcagatcttaccaactcggagcttagaaacgttgcctgtttttatttatccaggagaaaataa</t>
  </si>
  <si>
    <t>tgcagatcttactcaagtgcagcgagcacacgcacgagaagagcaaaacggagcgtgtccctga</t>
  </si>
  <si>
    <t>tgcagatcttactcaagtgcagcgagcagacgcacgagaagagcaaaacggagcgtgtccctga</t>
  </si>
  <si>
    <t>tgcagatcttcaccagatcagatccgccaaccacgcccacagtcacatgctgctcccaaaataa</t>
  </si>
  <si>
    <t>tgcagatcttcaccagatcggatccgccaaccacgcccacagtcacatgctgctcccaaaataa</t>
  </si>
  <si>
    <t>tgcagatcttcagtctattgttcatcacagaaattccaaaagtcatcatcttcgtcaggaaggc</t>
  </si>
  <si>
    <t>tgcagatcttcagtctgttgttcatcacagaaattccaaaagtcatcatcttcgtcaggaaggc</t>
  </si>
  <si>
    <t>tgcagatcttcctaaggaaagcatacatgtagttgatagcaatcttcttgatgaaccctgaatc</t>
  </si>
  <si>
    <t>tgcagatcttcctaaggaaagcgtacatgtagttgatagcaatcttcttgatgaaccctgaatc</t>
  </si>
  <si>
    <t>tgcagatcttcgatcaagaagctggatttccctaaatcaccgatttggtaacataataatggag</t>
  </si>
  <si>
    <t>tgcagatcttcgatcaagaagctggatttccctaaatcaccgatttggtaacatgataatggag</t>
  </si>
  <si>
    <t>tgcagatcttctacggcttcttgggcagctggaccgcctacctcatcagtgtcctctacgtcga</t>
  </si>
  <si>
    <t>tgcagatcttgtacggcttcttgggcagctggaccgcctacctcatcagtgtcctctacgtcga</t>
  </si>
  <si>
    <t>tgcagatcttctctgcggggccttcggtgccaacaagcacggctgcgtcttcaaagattgccga</t>
  </si>
  <si>
    <t>tgcagatcttctctgcggggccttcggtgccgacaagcacggctgcgtcttcaaagattgccga</t>
  </si>
  <si>
    <t>tgcagatcttctgtcgtgattgcactgaaaagcatcaaatttgttcgagaaatcgggatgatgc</t>
  </si>
  <si>
    <t>tgcagatcttctgtcgtgattgcactgaaaagcatcaaatttgttcgagaaatcgggatgctgc</t>
  </si>
  <si>
    <t>tgcagatcttgatagaaggactaagaatggttttgcgaattggttcaagaatcatgttagtctc</t>
  </si>
  <si>
    <t>tgcagatcttgatagaaggactaagaatggttttgcgaattggttcaggaatcatgttagtctc</t>
  </si>
  <si>
    <t>tgcagatcttgcagatggtcgccacggcagcctgctgagcacccacaaggccaagtcgtctgtg</t>
  </si>
  <si>
    <t>tgcagatcttgcagatggtcgccacggcagcctgctgagcacccacgaggccaagtcgtctgtg</t>
  </si>
  <si>
    <t>tgcagatcttgcggaggcatggcagggcctttagcgcatgcagttggctggccgtacccgtacc</t>
  </si>
  <si>
    <t>tgcagatcttgcggaggcatgggagggcctttagcgcatgcagttggctggccgtacccgtacc</t>
  </si>
  <si>
    <t>tgcagatcttggaagcatagagggcctgcctcacgtcttcgatcagctgtgccttgtccactgg</t>
  </si>
  <si>
    <t>tgcagatcttggaggcatagagggcctgcctcacgtcttcgatcagctgtgccttgtccactgg</t>
  </si>
  <si>
    <t>tgcagatcttggtgttgacatctttttctcgcaatcatagcccaattgcccaaattaaaggata</t>
  </si>
  <si>
    <t>tgcaggtcttggtgttgacatctttttctcgcaatcatagcccaattgcccaaattaaaggata</t>
  </si>
  <si>
    <t>tgcagatcttgtgccttgtaattttgattttaatattgcatctgctcatgcaggtgaagaaaat</t>
  </si>
  <si>
    <t>tgcagatcttgtgccttgtaattttgattttaatattgcatctgctcattcaggtgaagaaaat</t>
  </si>
  <si>
    <t>tgcagatctttcacttacaagcggggcccacacgaaacgctagacctctatcctcttcgtccca</t>
  </si>
  <si>
    <t>tgcagatctttcacttacaagcggggcccacacgaaacgctagacctctatcctcttcgtcccg</t>
  </si>
  <si>
    <t>tgcagatctttctgttaacatggttagaaaatgtgattattgagagcttcagtataatgtatat</t>
  </si>
  <si>
    <t>tgcagatctttctgttaatatggttagaaaatgtgattattgagagcttcagtataatgtatat</t>
  </si>
  <si>
    <t>tgcagatctttcttgacctagcaagttcttggcgctagctagctagctagttccttgcaggcgt</t>
  </si>
  <si>
    <t>tgcagatctttcttgacctagcaagttcttggcgttagctagctagctagttccttgcaggcgt</t>
  </si>
  <si>
    <t>tgcagatctttgagaacgaactgaagatcacgccatgctcaagtcgagatgttaccaccgtctt</t>
  </si>
  <si>
    <t>tgcagatctttgagaacgaactgaagatcacgccatgctcaagtcgagatgttaccgccgtctt</t>
  </si>
  <si>
    <t>tgcagatcttttcagtcaaagtagcagggagaaggagaattgccctgcgtgactcagtaatcac</t>
  </si>
  <si>
    <t>tgcagatcttttcagtcaaagtagcagggagaaggagaattgccctgcgtgattcagtaatcac</t>
  </si>
  <si>
    <t>tgcagatgaaaatccaatttccattaaaactcaatctccactctccatcagaaattatagaact</t>
  </si>
  <si>
    <t>tgcagatgaaaatccaatttccattaaaactcaatctccgctctccatcagaaattatagaact</t>
  </si>
  <si>
    <t>tgcagatgaaaatccaatttccattaacttaatcaagctccactctccatcagaaatctagaac</t>
  </si>
  <si>
    <t>tgcagatgaaaatccaatttccattaacttaatcaagttccactctccatcagaaatctagaac</t>
  </si>
  <si>
    <t>tgcagatgaaacaccttccctgagcacacaaaacattgcttctaccgagcgatcagcagaaaat</t>
  </si>
  <si>
    <t>tgcagatgaaacaccttccctgagcacacaaaacattgcttctgccgagcgatcagcagaaaat</t>
  </si>
  <si>
    <t>tgcagatgaaacaggccgcatggagatacacttaaaattttatcccaataatgtatggaaataa</t>
  </si>
  <si>
    <t>tgcagatgaaacaggccgcatggagatacacttaaaattttatcccaataatgtctggaaataa</t>
  </si>
  <si>
    <t>tgcagatgaaacatccgtgaaaccaaaggagagtacaaattcttggtcgcttcgttataacgtc</t>
  </si>
  <si>
    <t>tgcagatgaaacatccgtggaaccaaaggagagtacaaattcttggtcgcttcgttataacgtc</t>
  </si>
  <si>
    <t>tgcagatgaaaccatcttggatactataatcagcagttaactaaaaaaagtaaaatgtttatgc</t>
  </si>
  <si>
    <t>tgcagatgaaaccatcttggatactataatcagcagttagctaaaaaaagtaaaatgtttatgc</t>
  </si>
  <si>
    <t>tgcagatgaaaggaaaatagcacagaaatccgctatgatccatcaacagcattccctaaccgcg</t>
  </si>
  <si>
    <t>tgcagatgaaaggaaaatagcacagaaatccgctatgatccatcaacagcattccctaaccgct</t>
  </si>
  <si>
    <t>tgcagatgaaatttacgcttcttttctccttcggcctttaaatgctccgcttctagcaaaatgg</t>
  </si>
  <si>
    <t>tgcagattaaatttacgcttcttttctccttcggcctttaaatgctccgcttctagcaaaatgg</t>
  </si>
  <si>
    <t>tgcagatgaacacgacgccgcagccactctccgccgcgcggttcaccgcgaactggaagaggag</t>
  </si>
  <si>
    <t>tgcagatgaacacgacgccgcggccactctccgccgcgcggttcaccgcgaactggaagaggag</t>
  </si>
  <si>
    <t>tgcagatgaaccgaagtgcaggttctactgcggttggggctgcaaggccaactgccctaatggg</t>
  </si>
  <si>
    <t>tgcagatgaacctaagtgcaggttctactgcggttggggctgcaaggccaactgccctaatggg</t>
  </si>
  <si>
    <t>tgcagatgaaccttgcccagttctccagtacgcagatgacacacttatacttgttcgggctgat</t>
  </si>
  <si>
    <t>tgcagatgaacctttcccagttctccagtacgcagatgacacacttatacttgttcgggctgat</t>
  </si>
  <si>
    <t>tgcagatgaacggaacagcagaatgactaagaacaaagatttgctctgcatgtgcgacacacca</t>
  </si>
  <si>
    <t>tgcagatgaacggaacagcagaatgactaagaacaaagatttgctctgcatgtgcgacacaccg</t>
  </si>
  <si>
    <t>tgcagatgaagaatggttagactggaagtatggaactttacagtaatttgtggacctgtacttg</t>
  </si>
  <si>
    <t>tgcagatgaagaatggttggactggaagtatggaactttacagtaatttgtggacctgtacttg</t>
  </si>
  <si>
    <t>tgcagatgaagctacaccaaagagtcctaaagttgcgcaaaagcgctaggcctgacacctgaat</t>
  </si>
  <si>
    <t>tgcagatgaagctacaccaaagagtcctaaagttgcgcaaaagcgctaggcttgacacctgaat</t>
  </si>
  <si>
    <t>tgcagatgaagtagcgcttgcctggcgcggagagcttcacggtagcgctcccgctggtgtagga</t>
  </si>
  <si>
    <t>tgcagatgaagtagcgcttgcctggcgcggagagcttcacggtggcgctcccgctggtgtagga</t>
  </si>
  <si>
    <t>tgcagatgaagtagtagtccttggcctccttgagctggaacgcgtaggtgctgcccttgctgta</t>
  </si>
  <si>
    <t>tgcagatgaagtagtagtccttggcctccttgagctggaaggcgtaggtgctgcccttgctgta</t>
  </si>
  <si>
    <t>tgcagatgaagtagttggtgccgcgggcgagcgtgacgcgatcgttgccgaaaaaaaaaaaaaa</t>
  </si>
  <si>
    <t>tgcagatgaagtagttggtgccgcgggcgagcgtgacgcggtcgttgccgaaaaaaaaaaaaaa</t>
  </si>
  <si>
    <t>tgcagatgaatgcatggtacactagatcaatataggttgatccctatgcgtaccttgcacttca</t>
  </si>
  <si>
    <t>tgcagatgcatgcatggtacactagatcaatataggttgatccctatgcgtaccttgcacttca</t>
  </si>
  <si>
    <t>tgcagatgaatgggaaaccgcaccgcgcggccacagaccgtagttccaaacaggaccatagttg</t>
  </si>
  <si>
    <t>tgcagatgaatgggaaaccgcacggcgcggccacagaccgtagttccaaacaggaccatagttg</t>
  </si>
  <si>
    <t>tgcagatgacaaaggatgcactccagatccgcaaaagcataactgaatgcccaaatagccatcc</t>
  </si>
  <si>
    <t>tgcagatgacaaaggatgcactccagatccgcaaaagcataactgaatgcccaaatcgccatcc</t>
  </si>
  <si>
    <t>tgcagatgacaaaggatgcactccagatccgcaaaagcatagcatagctgaatgcccaaatcgc</t>
  </si>
  <si>
    <t>tgcagatgacaaaggatgcattccagatccgcaaaagcatagcatagctgaatgcccaaatcgc</t>
  </si>
  <si>
    <t>tgcagatgacaaatatatatgcttgcgttggggccactggacagatccccccacgatccaaacg</t>
  </si>
  <si>
    <t>tgcagatgacaaatatatatgcttgcgttggggccgctggacagatccccccacgatccaaacg</t>
  </si>
  <si>
    <t>tgcagatgacaactgacagcagtttctgttccacgttctctcaacatcaagactggatgtcaag</t>
  </si>
  <si>
    <t>tgcagatgacaactgacagcagtttctgttccacgttctctcatcatcaagactggatgtcaag</t>
  </si>
  <si>
    <t>tgcagatgacaatgttggcagggataaatcaaatgcggatgccctagccaaagctctgtacacg</t>
  </si>
  <si>
    <t>tgcagatgacaatgttggcagggataaatcaaatgctgatgccctagccaaagctctgtacacg</t>
  </si>
  <si>
    <t>tgcagatgacacggcacagtcagtactattccaatttcattcacagagctgacattaaaagcct</t>
  </si>
  <si>
    <t>tgcagatgactcggcacagtcagtactattccaatttcattcacagagctgacattaaaagcct</t>
  </si>
  <si>
    <t>tgcagatgacactgtcgtcaatgttgtggacgacgacgttggcgaggactaactgctttatctt</t>
  </si>
  <si>
    <t>tgcagatgacgctgtcgtcaatgttgtggacgacgacgttggcgaggactaactgctttatctt</t>
  </si>
  <si>
    <t>tgcagatgacctataaccatggaaagcaaagcaccaaataagcaagtggaggtgaaggtgacct</t>
  </si>
  <si>
    <t>tgcagatgacctgtaaccatggaaagcaaagcaccaaataagcaagtggaggtgaaggtgacct</t>
  </si>
  <si>
    <t>tgcagatgacctcatcacggtggatagagtctggcaacacgaggggaatgggaacctgctaagc</t>
  </si>
  <si>
    <t>tgcagatgacctcatcacggtggctagagtctggcaacacgaggggaatgggaacctgctaagc</t>
  </si>
  <si>
    <t>tgcagatgacgaagccaacagaggtcgctatacagtccaagaacaatgaacctgctaatgttgc</t>
  </si>
  <si>
    <t>tgcagatgacgaagccaacagaggtcgctatacagtccaagaacaatgaacttgctaatgttgc</t>
  </si>
  <si>
    <t>tgcagatgacggagagaacgcactccagatctacataagcagagttaaagaaaacgcactccag</t>
  </si>
  <si>
    <t>tgcagatgacggagagaacgcactccagatctacataagcagagttaaagagaacgcactccag</t>
  </si>
  <si>
    <t>tgcagatgacggccttggcgttcgaagttgcgcctgttgagcacgtgcgtgatagtctcgagcc</t>
  </si>
  <si>
    <t>tgcagatgatggccttggcgttcgaagttgcgcctgttgagcacgtgcgtgatagtctcgagcc</t>
  </si>
  <si>
    <t>tgcagatgacgttcatgtttcttctgatgcagcaacagatggcattggccatgtgtttgtcata</t>
  </si>
  <si>
    <t>tgcagatggcgttcatgtttcttctgatgcagcaacagatggcattggccatgtgtttgtcata</t>
  </si>
  <si>
    <t>tgcagatgacgttctcgaggtatgcggagaggacggtgttcgagcggccgttgacgagcggggt</t>
  </si>
  <si>
    <t>tgcagatgacgttctcgaggtatgcggagaggacggtgttcgagcggccgttgacgatcggggt</t>
  </si>
  <si>
    <t>tgcagatgactcatcgagcatgcatgctctgtcagcacaagggaaagcgagcagagcactgcac</t>
  </si>
  <si>
    <t>tgcagatgactcatcgagcatgcatgctctgtcatcacaagggaaagcgagcagagcactgcac</t>
  </si>
  <si>
    <t>tgcagatgactgggtcgcagctcagcgcagctcatcgatcgcatatggtagtgtcaggtcgaag</t>
  </si>
  <si>
    <t>tgcagatgactgggtcgcagctcagcgcagctcatcgatcgtatatggtagtgtcaggtcgaag</t>
  </si>
  <si>
    <t>tgcagatgacttgtgatcctgcacattctctattgtcggacgagtgacagtctctgtgtgctat</t>
  </si>
  <si>
    <t>tgcagatgacttgtgatcctgcacattctctattgtcggacgagtgacagtctctgtgtgctgt</t>
  </si>
  <si>
    <t>tgcagatgagaatgcaggagcttaagaggtttgctgcgggcacacctgctcgacgtcgtcgcgg</t>
  </si>
  <si>
    <t>tgcagatgagaatgcaggagcttaagaggtttggtgcgggcacacctgctcgacgtcgtcgcgg</t>
  </si>
  <si>
    <t>tgcagatgagacactccatgcttcgctagttctcttgaagccttgcaacaatgacgtacaactt</t>
  </si>
  <si>
    <t>tgcagatgagacactccatgcttcgctagttctcttgaagccttgcgacaatgacgtacaactt</t>
  </si>
  <si>
    <t>tgcagatgagactcggccgcgcaatgaagctactgtcatcaacggtcatggccttcccttcctc</t>
  </si>
  <si>
    <t>tgcagatgagactcgggcgcgcaatgaagctactgtcatcaacggtcatggccttcccttcctc</t>
  </si>
  <si>
    <t>tgcagatgagaggcggcgtgcgtcgctgcggtggaagacgaggctggacatcatcctcggcatc</t>
  </si>
  <si>
    <t>tgcagatgagaggcggcgtgcgtcgttgcggtggaagacgaggctggacatcatcctcggcatc</t>
  </si>
  <si>
    <t>tgcagatgagcactgaaacatccagaacaactataatatatatcaagcgaagaagaaagattga</t>
  </si>
  <si>
    <t>tgcagatgagcactgaaacatccagaacaactatattatatatcaagcgaagaagaaagattga</t>
  </si>
  <si>
    <t>tgcagatgagcagcggcaatgtgcgcgcgcaggcgccccatgctctcgccacagggactacagg</t>
  </si>
  <si>
    <t>tgcagatgagcagcggcaatgtgcgcgcgcaggcgccccatgctctcgccacagggactactgg</t>
  </si>
  <si>
    <t>tgcagatgagcatgcgaatgggtgtgatcttcaacctggaggcgctggaactgttcgtgatgaa</t>
  </si>
  <si>
    <t>tgcagatgagcatgcgaatgggtgtgatcttcaacctggaggcgctggagctgttcgtgatgaa</t>
  </si>
  <si>
    <t>tgcagatgagcctgtactttgcaccagcttttttcagccatcttctggggaagtgcctcaaacg</t>
  </si>
  <si>
    <t>tgcagatgagcctgtactttgcaccagctttttttagccatcttctggggaagtgcctcaaacg</t>
  </si>
  <si>
    <t>tgcagatgagcgcatcacctggtcctagctgaatcctgcccttgccatcaaaggacgcccaagc</t>
  </si>
  <si>
    <t>tgcagatgagcgcatcacctggtcctagctgaatcctgcccttgccatcaaaggatgcccaagc</t>
  </si>
  <si>
    <t>tgcagatgagctagccatggcagatgcaatctattttgactagatggctctgattaccatgtag</t>
  </si>
  <si>
    <t>tgcagatgagttagccatggcagatgcaatctattttgactagatggctctgattaccatgtag</t>
  </si>
  <si>
    <t>tgcagatgagcttatagaaatgcttgggcagaaaagtgaagcaaatgaagaacttataaagatt</t>
  </si>
  <si>
    <t>tgcagatgagcttatagaaatgcttgggcaggaaagtgaagcaaatgaagaacttataaagatt</t>
  </si>
  <si>
    <t>tgcagatgagcttcttctcgacgtcaaggtccacgtcgacgtgagctccacacctgggcagcag</t>
  </si>
  <si>
    <t>tgcagatgagcttcttctcgacgtcaaggtccacgtcgacgtgagctcctcacctgggcagcag</t>
  </si>
  <si>
    <t>tgcagatgagctttacacgctcaaaatcgaatgcggcaaatattgcaccagctgtccagcacac</t>
  </si>
  <si>
    <t>tgcagatgagctttacacgctcaaaatcgaatgcggcaaatgttgcaccagctgtccagcacac</t>
  </si>
  <si>
    <t>tgcagatgaggaaaatgaatagtgagccagtatgcgagcgagggaaggagatgcggaggacaag</t>
  </si>
  <si>
    <t>tgcagatgaggaaaatgaatagtgagccagtatgcgagcgagggaaggagatgcggaggacgag</t>
  </si>
  <si>
    <t>tgcagatgaggattggtagatcagcagcaggagaccagctgccagcaggggaacaataagcaag</t>
  </si>
  <si>
    <t>tgcagatgaggattggtagatcagcagcaggaggccagctgccagcaggggaacaataagcaag</t>
  </si>
  <si>
    <t>tgcagatgaggcgagcgcgcatgcaatagcacgagacagacagcatccatgagcgacgagaaag</t>
  </si>
  <si>
    <t>tgcaggtgaggcgagcgcgcatgcaatagcacgagacagacagcatccatgagcgacgagaaag</t>
  </si>
  <si>
    <t>tgcagatgaggtagcatgcatgcaaactgcaaatacatgtagctactcataatataggttaccc</t>
  </si>
  <si>
    <t>tgcagatgaggtagcatgcatgcaaactgcaaatacatgtagctactcataatgtaggttaccc</t>
  </si>
  <si>
    <t>tgcagatgaggtcatgcgcgcgttactcctcgatgtggtcggcgtcggcgtcagcgttgcgggg</t>
  </si>
  <si>
    <t>tgcagatgaggtcatgcgcgcgttactcctcgctgtggtcggcgtcggcgtcagcgttgcgggg</t>
  </si>
  <si>
    <t>tgcagatgaggtcccaccgtcccaggcacccatgcatgcgccgctgcgctctgctgtgcacgca</t>
  </si>
  <si>
    <t>tgcagatgaggtcccaccgtcccaggcacccatgcatgcgcggctgcgctctgctgtgcacgca</t>
  </si>
  <si>
    <t>tgcagatgagtactttgcgaagcaccctgagctgaaacagaagtttgacgacgagatccgcaac</t>
  </si>
  <si>
    <t>tgcagatgagtactttgcgaagtaccctgagctgaaacagaagtttgacgacgagatccgcaac</t>
  </si>
  <si>
    <t>tgcagatgagtagatgacagtacatacaaaaggttgcaaagttcagcaaattttcttcaaatgg</t>
  </si>
  <si>
    <t>tgcagatgagtagatgacagtagatacaaaaggttgcaaagttcagcaaattttcttcaaatgg</t>
  </si>
  <si>
    <t>tgcagatgataacagtaacattattaacagtttaacactgtggtacaatgtttttataggggaa</t>
  </si>
  <si>
    <t>tgcagatgataatagtaacattattaacagtttaacactgtggtacaatgtttttataggggaa</t>
  </si>
  <si>
    <t>tgcagatgatacggacatgggacacgtacagctcatcaataatcggaaagctcaaagcttgtat</t>
  </si>
  <si>
    <t>tgcagatgatacggacatgggacacgtacagctcatcaataatcggaaagttcaaagcttgtat</t>
  </si>
  <si>
    <t>tgcagatgataggtaggctgcctgatacgccaacatccgcaccgcgggctgtggccgttcgttt</t>
  </si>
  <si>
    <t>tgcagatgataggtaggctggctgatacgccaacatccgcaccgcgggctgtggccgttcgttt</t>
  </si>
  <si>
    <t>tgcagatgatatagactattcaatgaaaagtaaatgtaaaagagaaattcttggagctcagagt</t>
  </si>
  <si>
    <t>tgcagatgatatggactattcaatgaaaagtaaatgtaaaagagaaattcttggagctcagagt</t>
  </si>
  <si>
    <t>tgcagatgatatgataaccctctctgatggtatgtatctatcaacaataatgtctcacatacat</t>
  </si>
  <si>
    <t>tgcagatgatatgataaccctctctgatggtatgtatctatcaacaataatgtctcacttacat</t>
  </si>
  <si>
    <t>tgcagatgatccccttaaaccctagaattccactgatatggcaactatgtgttcaatgttgatt</t>
  </si>
  <si>
    <t>tgcagatgatcctcttaaaccctagaattccactgatatggcaactatgtgttcaatgttgatt</t>
  </si>
  <si>
    <t>tgcagatgatccttagggagcagcttctgagctctgacggagcaccgtggcgcgagcagaaaat</t>
  </si>
  <si>
    <t>tgcagatgatccttagggagcagcttctgagctctgacggagcaccgttgcgcgagcagaaaat</t>
  </si>
  <si>
    <t>tgcagatgatcgcagtgtcatgttagaagcatttctttcgtttttggttcaggtgatcaaagga</t>
  </si>
  <si>
    <t>tgcagatgatcgcagtgtcatgttagaagtatttctttcgtttttggttcaggtgatcaaagga</t>
  </si>
  <si>
    <t>tgcagatgatgaagcatcctcttcctgtgctatttgttagtaataacaaattgttactgccgtt</t>
  </si>
  <si>
    <t>tgcagatgatgaagcatcctcttcctgtgctatttgttagtaataacagattgttactgccgtt</t>
  </si>
  <si>
    <t>tgcagatgatgagcggcaactgcactgctacttggattggaacaagacgcctttgcctcgttgg</t>
  </si>
  <si>
    <t>tgcagatgatgagcggcaactgcactgctacttggattggaacaggacgcctttgcctcgttgg</t>
  </si>
  <si>
    <t>tgcagatgatgaggcaaacaccaaccacccgccaagatcaacagcacaagcgcaacacatggca</t>
  </si>
  <si>
    <t>tgcagatgatgaggcaaacaccaaccacccgccaagatcaacagcgcaagcgcaacacatggca</t>
  </si>
  <si>
    <t>tgcagatgatgatcaccttggcccccacaaccattcagagctggtttcccaacttgagagctgc</t>
  </si>
  <si>
    <t>tgcagatgatgatcaccttggcccccataaccattcagagctggtttcccaacttgagagctgc</t>
  </si>
  <si>
    <t>tgcagatgatgcagtccttcctgatggcagccgatgaggaacgaagccagagcaaggtgctcac</t>
  </si>
  <si>
    <t>tgcagatgatgcagtccttcctgatggctgccgatgaggaacgaagccagagcaaggtgctcac</t>
  </si>
  <si>
    <t>tgcagatgatgcatcggaaacagtggggatcgagccacagtgcagggcatggacgggcacaatc</t>
  </si>
  <si>
    <t>tgcagatgatgcatcggaaacagtggggatcgagccacagtgcagggcgtggacgggcacaatc</t>
  </si>
  <si>
    <t>tgcagatgatgcatgcatgaaggaacggacattatttttttccaagagaaaagaatgttaccgc</t>
  </si>
  <si>
    <t>tgcagatgatgcatgcatgaaggaacggacattatttttttccaagagaaaggaatgttaccgc</t>
  </si>
  <si>
    <t>tgcagatgatgcgcgcgctatcggtctctgacgacgtcgatctcgacacgtacggccagctaga</t>
  </si>
  <si>
    <t>tgcagatgatgcgcgcgctatcggtctctggcgacgtcgatctcgacacgtacggccagctaga</t>
  </si>
  <si>
    <t>tgcagatgatgtcaaacgacaagttcagaagcgccgagcacagagtggtggcaaagaaagctgg</t>
  </si>
  <si>
    <t>tgcagatgatgtcaaacgacaagttcagaagcgccgagcacagagtggtggcaaagaaggctgg</t>
  </si>
  <si>
    <t>tgcagatgatgtcgaatgacaagttcagaagcgccgagcacagagtggtggcaaagaaggctgg</t>
  </si>
  <si>
    <t>tgcagatgatgtcgaatgacaagttcagatgcgccgagcacagagtggtggcaaagaaggctgg</t>
  </si>
  <si>
    <t>tgcagatgattaaacacatttgcctgccgcatgcagagtctcttgcgtgaagaagggtggggtg</t>
  </si>
  <si>
    <t>tgcagatgattaaacacatttgcctgctgcatgcagagtctcttgcgtgaagaagggtggggtg</t>
  </si>
  <si>
    <t>tgcagatgattttggtgataagaagagcagctgcgacagtttgacatggacatgaagtttggcc</t>
  </si>
  <si>
    <t>tgcagatgattttggtgataagaagagcagctgcgacagtttgacatggacatgaagtttggtc</t>
  </si>
  <si>
    <t>tgcagatgcaaaacaacaacccttatcgagtacgtcgtctagattgtggtgatcttactgacca</t>
  </si>
  <si>
    <t>tgcagatgcagaacaacaacccttatcgagtacgtcgtctagattgtggtgatcttactgacca</t>
  </si>
  <si>
    <t>tgcagatgcaaaatgtgttcttttctaaaatgtgttcttttctaaatacattgccctttttttt</t>
  </si>
  <si>
    <t>tgcagatgcaaaatgtgttcttttctaaaatgtgttcttttctaaatacatttccctttttttt</t>
  </si>
  <si>
    <t>tgcagatgcaaacattactcttctcctttcacaacattcatctaatatggtgagttacagctcc</t>
  </si>
  <si>
    <t>tgcagatgcaaatattactcttctcctttcacaacattcatctaatatggtgagttacagctcc</t>
  </si>
  <si>
    <t>tgcagatgcaaagtaaaaaacttggcgccaatgtgttaggcagggaggtgcctcttttccctcc</t>
  </si>
  <si>
    <t>tgcagatgcaaagtcaaaaacttggcgccaatgtgttaggcagggaggtgcctcttttccctcc</t>
  </si>
  <si>
    <t>tgcagatgcaacaacttgttgagctcaacctcaaccaaatgaacatctgatcatggtgttggca</t>
  </si>
  <si>
    <t>tgcagatgcaacaacttgttgagctcaacctcagccaaatgaacatctgatcatggtgttggca</t>
  </si>
  <si>
    <t>tgcagatgcaacaacttgttgagctcaacctcagctaaatgaacgtctgatcatggtgttggca</t>
  </si>
  <si>
    <t>tgcagatgcaacaacttgttgagctcaacctcagctaaatgagcgtctgatcatggtgttggca</t>
  </si>
  <si>
    <t>tgcagatgcaacacaggaggagatgttccagatgcttcctatgcctaaaaacaagtcactgcac</t>
  </si>
  <si>
    <t>tgcagatgcaacacaggaggagatgttccagatgtttcctatgcctaaaaacaagtcactgcac</t>
  </si>
  <si>
    <t>tgcagatgcaacgcgagtcgcacgaggctgtgagggagtctacgacgtttcctcttcgtgatgt</t>
  </si>
  <si>
    <t>tgcagatgcagcgcgagtcgcacgaggctgtgagggagtctacgacgtttcctcttcgtgatgt</t>
  </si>
  <si>
    <t>tgcagatgcaagctgtgaagatattgaggtagtgttatgtcatccttctaaatgaacctgattt</t>
  </si>
  <si>
    <t>tgcagatgcaagctgtgaagatattgaggtagtgttatgtcatccttctaaatgaacctgcttt</t>
  </si>
  <si>
    <t>tgcagatgcaaggagcagtctttttctcctgaacagtagcattgctgctgcttgtcaatgcagt</t>
  </si>
  <si>
    <t>tgcagatgcaaggagcagtctttttctcctgaacagtagcattgcttctgcttgtcaatgcagt</t>
  </si>
  <si>
    <t>tgcagatgcaatgcaaaaccacgctgaatttgcatgacctacatatttgggacaacaccaagct</t>
  </si>
  <si>
    <t>tgcagatgcaatgcaaaaccacgctgaatttgcatggcctacatatttgggacaacaccaagct</t>
  </si>
  <si>
    <t>tgcagatgcaatggtgttgtagccctccaccgttggtcctatggaggcacgtagatttgagcgc</t>
  </si>
  <si>
    <t>tgcagatgcaatggtgttgtagccctccaccgttggtcctatggaggcacgtagattttagcgc</t>
  </si>
  <si>
    <t>tgcagatgcaattcattcaaactggtcaggttcccaagctctgccaccgcacctaatgaactct</t>
  </si>
  <si>
    <t>tgcagatgcaattcattcaaactggtcaggttcctaagctctgccaccgcacctaatgaactct</t>
  </si>
  <si>
    <t>tgcagatgcacacacacacgtacaacaatgccagcccttagcttggctagcagttgggtggcgt</t>
  </si>
  <si>
    <t>tgcagatgcgcacacacacgtacaacaatgccagcccttagcttggctagcagttgggtggcgt</t>
  </si>
  <si>
    <t>tgcagatgcacacggcagcatgcgccgtctgcctcctcacgcacgtacgcatggaccccacgtc</t>
  </si>
  <si>
    <t>tgcagatgcgcacggcagcatgcgccgtctgcctcctcacgcacgtacgcatggaccccacgtc</t>
  </si>
  <si>
    <t>tgcagatgcacagagtgatgaggtggcagaagtttcagaccataagtctgttgatggaactcca</t>
  </si>
  <si>
    <t>tgcagatgcacagagtggtgaggtggcagaagtttcagaccataagtctgttgatggaactcca</t>
  </si>
  <si>
    <t>tgcagatgcacagcacccagctctgcgccgacctgtaacgtgacccttgggcaggagcaggaca</t>
  </si>
  <si>
    <t>tgcagatgcacagcacccagttctgcgccgacctgtaacgtgacccttgggcaggagcaggaca</t>
  </si>
  <si>
    <t>tgcagatgcaccacattttaagatttgcaggcagtgtctggctcgcttgctttagctactggcc</t>
  </si>
  <si>
    <t>tgcagatgcaccacattttaagatttgcgggcagtgtctggctcgcttgctttagctactggcc</t>
  </si>
  <si>
    <t>tgcagatgcaccgaggtcgcagacgacgaccaagaggaggagatggtggccgttctcgcagcac</t>
  </si>
  <si>
    <t>tgcagatgcaccgaggtcgcagacgacgagcaagaggaggagatggtggccgttctcgcagcac</t>
  </si>
  <si>
    <t>tgcagatgcaccgatagcgtgttccaagctaggcctctgactttggcattagaactaatcatgg</t>
  </si>
  <si>
    <t>tgcagatgcaccgatagcgtgttccaagctaggcctctgactttggcattggaactaatcatgg</t>
  </si>
  <si>
    <t>tgcagatgcaccgatcgcgtgttccaagctaggcctctgactttgccattggaactaatcatag</t>
  </si>
  <si>
    <t>tgcagatgcaccgatcgcgtgttccaagctaggcctctgactttgccattggaactaatcatgg</t>
  </si>
  <si>
    <t>tgcagatgcacgcctccttgagggggatcctttgaagatcgatcaggttcttcccattatcatc</t>
  </si>
  <si>
    <t>tgcagatgcacgcctccttgagggggatcctttgaagatcgatcaggttcttcccattgtcatc</t>
  </si>
  <si>
    <t>tgcagatgcagaacacggttttatcaggttctgcaacatgtaagctgaacaaacagttccaatt</t>
  </si>
  <si>
    <t>tgcagatgcagaacacggttttatcaggttctgcaagatgtaagctgaacaaacagttccaatt</t>
  </si>
  <si>
    <t>tgcagatgcagaacctgccgtcgcccaggtacgccagggttggcatgtcccgaggcctcgagac</t>
  </si>
  <si>
    <t>tgcagatgcagaacctgccgttgcccaggtacgccagggttggcatgtcccgaggcctcgagac</t>
  </si>
  <si>
    <t>tgcagatgcagactcatcctaacctctggaggatagccctcgcctctaaaaggcaacacctctg</t>
  </si>
  <si>
    <t>tgcagatgcagactcatgctaacctctggaggatagccctcgcctctaaaaggcaacacctctg</t>
  </si>
  <si>
    <t>tgcagatgcagaggggcaaatcaaataaaacgagccagccacccacacggccacggccacacct</t>
  </si>
  <si>
    <t>tgcagatgcagaggggcaaatcaaataaaacgagccagccacccatacggccacggccacacct</t>
  </si>
  <si>
    <t>tgcagatgcagatctttgtaaagaccctgaccaacaagaccatcaccctcgaggttgcgtcatc</t>
  </si>
  <si>
    <t>tgcagatgcagatctttgtaaagaccctgaccaacaagaccatcacccttgaggttgcgtcatc</t>
  </si>
  <si>
    <t>tgcagatgcagatgccagtggtggggccactcgatcgggcagggctcctccgatccgaaaaaaa</t>
  </si>
  <si>
    <t>tgcagatgcagatgccagtggtggggccgctcgatcgggcagggctcctccgatccgaaaaaaa</t>
  </si>
  <si>
    <t>tgcagatgcagcacgtgagagccatgagcgtgtgcggaaccgtatggcaaaggatgtggaattt</t>
  </si>
  <si>
    <t>tgcagatgcagcacgtgagagccgtgagcgtgtgcggaaccgtatggcaaaggatgtggaattt</t>
  </si>
  <si>
    <t>tgcagatgcagcagatctatctgcttcatcttcgcctagcatcttctcttctcttctctgatcg</t>
  </si>
  <si>
    <t>tgcagatgcagcagatctatctgcttcatcttcgcctagcttcttctcttctcttctctgatcg</t>
  </si>
  <si>
    <t>tgcagatgcagcatcgctggtagttctggaagagacggattctaatggcgcagccgatgtagac</t>
  </si>
  <si>
    <t>tgcagatgcagcatcgctggtcgttctggaagagacggattctaatggcgcagccgatgtagac</t>
  </si>
  <si>
    <t>tgcagatgcagcctgacgtttcagctaagctcttggtggaaagcacaaacagcctccgtgtcgt</t>
  </si>
  <si>
    <t>tgcagatgcagcctgacgtttcagctaagctcttggtggaaagcacaaacagccttcgtgtcgt</t>
  </si>
  <si>
    <t>tgcagatgcagcgtctgcccataagcccattcggctcacctccttcacgagcaagcattccaaa</t>
  </si>
  <si>
    <t>tgcagatgcagcgtctgcccataagcccattcggctcacctccttcatgagcaagcattccaaa</t>
  </si>
  <si>
    <t>tgcagatgcagctgcaaatcttggatctgcttctaggcagttgctttgctttgcttggggcctg</t>
  </si>
  <si>
    <t>tgcagatgcagctgcatatcttggatctgcttctaggcagttgctttgctttgcttggggcctg</t>
  </si>
  <si>
    <t>tgcagatgcaggcatgaacaatagtgatccgcatcaagcaaaactaatctgtcctacaaacaag</t>
  </si>
  <si>
    <t>tgcagatgtaggcatgaacaatagtgatccgcatcaagcaaaactaatctgtcctacaaacaag</t>
  </si>
  <si>
    <t>tgcagatgcaggcggagcgtactacgcgcgcagcagagcaggggacacacgtacagaagtcaga</t>
  </si>
  <si>
    <t>tgcagatgcaggcggagcgtactacgcgcgcagcagggcaggggacacacgtacagaagtcaga</t>
  </si>
  <si>
    <t>tgcagatgcaggcggtacgtacgcgcgcagcggagaggcaggggacacacgtacagaagtcaca</t>
  </si>
  <si>
    <t>tgcagatgcaggcggtacgtacgcgcgcagcggagaggcaggggacacacgtacagaagtcaga</t>
  </si>
  <si>
    <t>tgcagatgcataagtgttcaatggtgttgttagatctagggattgcagaagtgggtaatatgaa</t>
  </si>
  <si>
    <t>tgcagatgcatgagtgttcaatggtgttgttagatctagggattgcagaagtgggtaatatgaa</t>
  </si>
  <si>
    <t>tgcagatgcatacactttactttttggggattggtgactccactcgtttcgttttactaattcc</t>
  </si>
  <si>
    <t>tgcagatgcatacgctttactttttggggattggtgactccactcgtttcgttttactaattcc</t>
  </si>
  <si>
    <t>tgcagatgcatcaaatcatatcagaggcccatgcacttcttccagcaccgcggctcctcatggc</t>
  </si>
  <si>
    <t>tgcagatgcatcaaatcgtatcagaggcccatgcacttcttccagcaccgcggctcctcatggc</t>
  </si>
  <si>
    <t>tgcagatgcatgcaagaagactgttcatcgaggagaacaaaaggacagcgacacgagaacgacg</t>
  </si>
  <si>
    <t>tgcagatgcatgcaagaagattgttcatcgaggagaacaaaaggacagcgacacgagaacgacg</t>
  </si>
  <si>
    <t>tgcagatgcatgcatctcccgcagcgtgacgaggcaggggcagaccgaaaaaaaaaaaaaaaaa</t>
  </si>
  <si>
    <t>tgcagatgcatgcatctcccgcagtgtgacgaggcaggggcagaccgaaaaaaaaaaaaaaaaa</t>
  </si>
  <si>
    <t>tgcagatgcatgcatctcccgcagcgtgacgaggcaggggcagaccgtcagagcagtgtcgccc</t>
  </si>
  <si>
    <t>tgcagatgcatgcatctcccgcagtgtgacgaggcaggggcagaccgtcagagcagtgtcgccc</t>
  </si>
  <si>
    <t>tgcagatgcatgcatctcccgcagcgtgacgaggcagggggagaccgaaaaaaaaaaaaaaaaa</t>
  </si>
  <si>
    <t>tgcagatgcatgcatctcccgcagtgtgacgaggcagggggagaccgaaaaaaaaaaaaaaaaa</t>
  </si>
  <si>
    <t>tgcagatgcatgcatctcccgcagcgtgacgaggcagggggagaccgtcagagcagtgtcgccc</t>
  </si>
  <si>
    <t>tgcagatgcatgcatctcccgcagtgtgacgaggcagggggagaccgtcagagcagtgtcgccc</t>
  </si>
  <si>
    <t>tgcagatgcatggatgtagcaactggctgaaaatagacactgaggccatcttgtcctatattta</t>
  </si>
  <si>
    <t>tgcagatgcatggatgtagcagctggctgaaaatagacactgaggccatcttgtcctatattta</t>
  </si>
  <si>
    <t>tgcagatgcattaactcaggatgcagtgcaacgaagattttgcagcccaacgacaatgatccca</t>
  </si>
  <si>
    <t>tgcagatgcattaactcaggatgcagtgcaacgaagattttgcagccgaacgacaatgatccca</t>
  </si>
  <si>
    <t>tgcagatgcattcaggtgggtctcctgtgcgtgcaggaattaccagctgagaggccaaccatgt</t>
  </si>
  <si>
    <t>tgcagatgcattcaggtgggtctcctgtgcgtgcaggagttaccagctgagaggccaaccatgt</t>
  </si>
  <si>
    <t>tgcagatgcattgcgggcagttgtgacgggcggtccttgcggcgagaaccgctcccatctcaac</t>
  </si>
  <si>
    <t>tgcagatgcattgcgggcagttgtgacgggcggttcttgcggcgagaaccgctcccatctcaac</t>
  </si>
  <si>
    <t>tgcagatgccaacaccgtatacgacaattttgctcagcacctcaaatctctcaaggaacaagtt</t>
  </si>
  <si>
    <t>tgcagatgccaacaccgtatacgccaattttgctcagcacctcaaatctctcaaggaacaagtt</t>
  </si>
  <si>
    <t>tgcagatgccaacaccgtttacgccaattttgttcagcacctcaagtctctcaaggaacaagtt</t>
  </si>
  <si>
    <t>tgcagatgccaacaccgtttacgcctattttgttcagcacctcaagtctctcaaggaacaagtt</t>
  </si>
  <si>
    <t>tgcagatgccaccaggagggatgctggcggcactctacgccttccacagccatgacatcccgcg</t>
  </si>
  <si>
    <t>tgcagatgccaccaggagggatgctggcggcactctacgccttccacagccatgacgtcccgcg</t>
  </si>
  <si>
    <t>tgcagatgccaggattccaatgcgagacattttcacatcttgtaccgctggctatctatctgtg</t>
  </si>
  <si>
    <t>tgcagatgccaggattccaatgcgagacattttcacatcttgtactgctggctatctatctgtg</t>
  </si>
  <si>
    <t>tgcagatgccatcaatctccttccttgcccatggtgacaaattctccgccatcatcgcataaat</t>
  </si>
  <si>
    <t>tgcagatgccatcaatctccttccttgcccatggtgacaaattctccgtcatcatcgcataaat</t>
  </si>
  <si>
    <t>tgcagatgccatccaaatccaagcatttgcttagcacaacacagcgccattcgtggccgatctc</t>
  </si>
  <si>
    <t>tgcagatggcatccaaatccaagcatttgcttagcacaacacagcgccattcgtggccgatctc</t>
  </si>
  <si>
    <t>tgcagatgccattaccatcgaaagttcatcacgagatcatcagtgatcatcgccatccagcaaa</t>
  </si>
  <si>
    <t>tgcagatgccattaccatcgaaagttcatcacgagatcatcagtgatcatcgccatccaggaaa</t>
  </si>
  <si>
    <t>tgcagatgcccacgacgagtcctccaaagttcagaggctgcactgcatgcacgccgccccttat</t>
  </si>
  <si>
    <t>tgcagatgctcacgacgagtcctccaaagttcagaggctgcactgcatgcacgccgccccttat</t>
  </si>
  <si>
    <t>tgcagatgcccataaggagcactcatctttgatccatgtgacaactgctctcattgatctccgc</t>
  </si>
  <si>
    <t>tgcagatgcccataaggagcactcatctttgatccctgtgacaactgctctcattgatctccgc</t>
  </si>
  <si>
    <t>tgcagatgcccgctggagtcatgctgccgccgccgcagcagcaggccgaaaaaaaaaaaaaaaa</t>
  </si>
  <si>
    <t>tgcagatgcccgctggagtcatgctgccgccgccgcagcagcgggccgaaaaaaaaaaaaaaaa</t>
  </si>
  <si>
    <t>tgcagatgccgatcaggtgacgcgtcacgtgacggcgacgctcccacgtagacacggccagggc</t>
  </si>
  <si>
    <t>tgcagatgccgatcaggtgacgcgtcacgtgacggcgacgctcccatgtagacacggccagggc</t>
  </si>
  <si>
    <t>tgcagatgccgatcaggtgacgcgtcacgtgacggcgacgctcccatgtacgtactccagtaca</t>
  </si>
  <si>
    <t>tgcagatgccgatcaggtgacgcgtcacgtgacggcgacgctcccatgtacgtactccagtgca</t>
  </si>
  <si>
    <t>tgcagatgcctatttaggtgagttgttatagggcatggaggtgggcccagtttcttctctagca</t>
  </si>
  <si>
    <t>tgcagatgcttatttaggtgagttgttatagggcatggaggtgggcccagtttcttctctagca</t>
  </si>
  <si>
    <t>tgcagatgcctggatcaattggaagggaaaataaagaaaaatactgtgagctcagcgtccttcc</t>
  </si>
  <si>
    <t>tgcagatgcctggatcaattggcagggaaaataaagaaaaatactgtgagctcagcgtccttcc</t>
  </si>
  <si>
    <t>tgcagatgccttggatcctactaacggttctcgcatacttcatgtgcatgtcacactagtagtt</t>
  </si>
  <si>
    <t>tgcagatgccttggatcctactaacggttcttgcatacttcatgtgcatgtcacactagtagtt</t>
  </si>
  <si>
    <t>tgcagatgcgatgcgaatgcgacgccgacgcgaacgcgattgctgcctgcgggctgttgttccg</t>
  </si>
  <si>
    <t>tgcagatgcgatgcgaatgcgacgccgacgcgaacgcgattgctgcctgcgggctgttgtttcg</t>
  </si>
  <si>
    <t>tgcagatgcgcacctctggtctggaggccttgcagagcgtgccaagcgagttggcgagggagga</t>
  </si>
  <si>
    <t>tgcagatgcgcacctctggtctggaggccttgcagagcgtgccgagcgagttggcgagggagga</t>
  </si>
  <si>
    <t>tgcagatgcgcatacaaaacaaatttatggttatacataacagttgcatgcatttgtatgtaaa</t>
  </si>
  <si>
    <t>tgcagatgcgcatacaaaacaaatttatggttatacataacagttgcatgcgtttgtatgtaaa</t>
  </si>
  <si>
    <t>tgcagatgcgccatggcggcagggtcgccgtctgcgggatgatctcgcagtacaatttggtgga</t>
  </si>
  <si>
    <t>tgcagatgcgccatggcggcagggtcgctgtctgcgggatgatctcgcagtacaatttggtgga</t>
  </si>
  <si>
    <t>tgcagatgcgccgtatcgatcgaacgacgacgcccacgccccacaaagcgtggactgcatcgaa</t>
  </si>
  <si>
    <t>tgcagatgcgccgtatcgatcgaacgacgacgcccacgccccacagagcgtggactgcatcgaa</t>
  </si>
  <si>
    <t>tgcagatgcgcggtagaagaagagtttctagctagctagtggacgactagcttgctcgtcctga</t>
  </si>
  <si>
    <t>tgcaggtgcgcggtagaagaagagtttctagctagctagtggacgactagcttgctcgtcctga</t>
  </si>
  <si>
    <t>tgcagatgcgctgcgtgctactactactcctagctagctagctagccctgcccaggatccctaa</t>
  </si>
  <si>
    <t>tgcagatgcgctgcgtgctactactcctcctagctagctagctagccctgcccaggatccctaa</t>
  </si>
  <si>
    <t>tgcagatgcggagggcgacggcgttcggtcttcggtgaggcgaaaggcgagacacgagactagg</t>
  </si>
  <si>
    <t>tgcagatgcggagggcgacggcgttcggtcttcggtgaggcgaaaggcgagacgcgagactagg</t>
  </si>
  <si>
    <t>tgcagatgcggcaccacaatgactacgccacaaagatgttgtgttgagtggacctgtgaagaaa</t>
  </si>
  <si>
    <t>tgcagatgcggcaccacaatgactatgccacaaagatgttgtgttgagtggacctgtgaagaaa</t>
  </si>
  <si>
    <t>tgcagatgcggcctgtgtgtgctctctgcaatcgtgtccgtacggcagtgtatatacgcgcagc</t>
  </si>
  <si>
    <t>tgcagatgcggcctgtgtgtgctctctgcaatcgtgtccgtacggcagtgtatatgcgcgcagc</t>
  </si>
  <si>
    <t>tgcagatgcgggcatggcactggtagaaccaggaatggatagtcttgagtagctgacttgcgtt</t>
  </si>
  <si>
    <t>tgcagatgcgggcatggcactggtagaaccaggaatggatagtcttgagtagctgagttgcgtt</t>
  </si>
  <si>
    <t>tgcagatgcggggcggcaaacatggattggggaagagagagagaggaggtactcacggtcgagc</t>
  </si>
  <si>
    <t>tgcagatgcggggcggcaaagatggattggggaagagagagagaggaggtactcacggtcgagc</t>
  </si>
  <si>
    <t>tgcagatgcggtagacccgcacttaggcgcacggctggaactacgaagaacaggtatcaatatc</t>
  </si>
  <si>
    <t>tgcagatgcggtagacccgcacttaggcgcaccgctggaactacgaagaacaggtatcaatatc</t>
  </si>
  <si>
    <t>tgcagatgcggtgtcagtgaactttagctagccaagccagacagtgtctctgacatggcgcagc</t>
  </si>
  <si>
    <t>tgcagatgcggtgtcagtgaactttagctaggcaagccagacagtgtctctgacatggcgcagc</t>
  </si>
  <si>
    <t>tgcagatgcgtacacaatgtcacaactcacatgtataccaaagcatgcgtgccacctcctatat</t>
  </si>
  <si>
    <t>tgcagatgcgtacacaatgtcacaactcacatgtataccaaggcatgcgtgccacctcctatat</t>
  </si>
  <si>
    <t>tgcagatgcgtggttcagaacaaaatgactgatcgagtagcaaagggcaaaggcatgtgcgccg</t>
  </si>
  <si>
    <t>tgcagatgcgtggttcagaacaaaatgactgatcgagtggcaaagggcaaaggcatgtgcgccg</t>
  </si>
  <si>
    <t>tgcagatgcgtgtagatggcgcgaacggcaaccgcgtcgatgacaagagagagagactcataaa</t>
  </si>
  <si>
    <t>tgcagatgcgtgtagatggcgcgaacggcaaccgcgtcgatgacaagagagagagactcataag</t>
  </si>
  <si>
    <t>tgcagatgcgtttcacgggctgttctggaggagcgcttcttgacagacgacggatacatcactt</t>
  </si>
  <si>
    <t>tgcagatgcgtttcacgggctgttctggaggagcgcttcttgacagacgatggatacatcactt</t>
  </si>
  <si>
    <t>tgcagatgctactgcgacaccagacacacaagaatacagaatatgcggcatatgcttctgattc</t>
  </si>
  <si>
    <t>tgcagatgctactgcgacaccagacacacaagaatacagaatatgcggcgtatgcttctgattc</t>
  </si>
  <si>
    <t>tgcagatgctatcgtccatcgtcccgagcgacgagcaggggagggtcgcgctgacgcagagcta</t>
  </si>
  <si>
    <t>tgcagatgctgtcgtccatcgtcccgagcgacgagcaggggagggtcgcgctgacgcagagcta</t>
  </si>
  <si>
    <t>tgcagatgctatgagctataatactatatataactctctctctctctctctctctccccaccct</t>
  </si>
  <si>
    <t>tgcagatgctatgagctataatactatatataactctctttctctctctctctctccccaccct</t>
  </si>
  <si>
    <t>tgcagatgctcatctccagacgtcgagggtactccagttccactgttccagtaccattaatcat</t>
  </si>
  <si>
    <t>tgcagatgctcatctccagacgtcgagggtactcctgttccactgttccagtaccattaatcat</t>
  </si>
  <si>
    <t>tgcagatgctcatcttctgagctattgtttcgtttaccacgtcaaacacaagtcttcggtgaag</t>
  </si>
  <si>
    <t>tgcagatgctcatcttctgagctattgtttcgtttaccaggtcaaacacaagtcttcggtgaag</t>
  </si>
  <si>
    <t>tgcagatgctccaagccgaagtggagcaggggcagcagcagccatgcgccgagccgaaaaaaaa</t>
  </si>
  <si>
    <t>tgcagatgctccaagccgaggtggagcaggggcagcagcagccatgcgccgagccgaaaaaaaa</t>
  </si>
  <si>
    <t>tgcagatgctcggctcggctgctgcaaagatggaatgaaaggggcgctaaagatggcaagcaaa</t>
  </si>
  <si>
    <t>tgcagatgctcggctcggctgctgcaaagatggaatggaaggggcgctaaagatggcaagcaaa</t>
  </si>
  <si>
    <t>tgcagatgctctcgtcggcggcctgcgtcgcgctctccgtgatcggcctctgcaactgcaagca</t>
  </si>
  <si>
    <t>tgcagatgctctcgtcggtggcctgcgtcgcgctctccgtgatcggcctctgcaactgcaagca</t>
  </si>
  <si>
    <t>tgcagatgctctctgttcggtgatgcgtccaagtgatgtgcacacagccacgacgtgcggttgt</t>
  </si>
  <si>
    <t>tgcagatgctctctgttcggtgatgcgtccaagtgatttgcacacagccacgacgtgcggttgt</t>
  </si>
  <si>
    <t>tgcagatgctctggatagcgctcttacaatagcctgatcttctgcggcggtgcttcctactccg</t>
  </si>
  <si>
    <t>tgcagatgctctggatagcgctcttacgatagcctgatcttctgcggcggtgcttcctactccg</t>
  </si>
  <si>
    <t>tgcagatgctcttgcttgatgggtgcttcattttgtgttctcttggagctgtagcaagacttga</t>
  </si>
  <si>
    <t>tgcagatgctcttgcttgatgggtgcttcattttgtgttctcttggagctgtagcaagacttgt</t>
  </si>
  <si>
    <t>tgcagatgctgcatgcagcgtggtcagtttaaagtgctgcatggagagccaccgccaaattagt</t>
  </si>
  <si>
    <t>tgcagatgctgcatgcagcgtggtcggtttaaagtgctgcatggagagccaccgccaaattagt</t>
  </si>
  <si>
    <t>tgcagatgctgctggtccaccatggttctcttgctccttaactgagatcatcagatccagaaag</t>
  </si>
  <si>
    <t>tgcaggtgctgctggtccaccatggttctcttgctccttaactgagatcatcagatccagaaag</t>
  </si>
  <si>
    <t>tgcagatgctggaacaccttgctacattcgggactgcaaagccacggccagtgtccttgttcct</t>
  </si>
  <si>
    <t>tgcagatgctggaataccttgctacattcgggactgcaaagccacggccagtgtccttgttcct</t>
  </si>
  <si>
    <t>tgcagatgctgggcgtggcgtcatcctgctatttctgaatcctcctcttcctccatattcctca</t>
  </si>
  <si>
    <t>tgcagatgctgggcgtggcgtcatcctgctgtttctgaatcctcctcttcctccatattcctca</t>
  </si>
  <si>
    <t>tgcagatgctgtacaaggccgaggagtttgaacagaacccaagggagctgttggatctcctcaa</t>
  </si>
  <si>
    <t>tgcagatgctgtacaaggccgaggagtttgaacagagcccaagggagctgttggatctcctcaa</t>
  </si>
  <si>
    <t>tgcagatgcttactttggtgtcacagcaggcaatctgacccttttatatgacttcaatgcctcc</t>
  </si>
  <si>
    <t>tgcagatgcttactttggtgtcacagctggcaatctgacccttttatatgacttcaatgcctcc</t>
  </si>
  <si>
    <t>tgcagatgcttatgaactaatgtgcatccatctccattggcaccaaaacaatgttttttccatg</t>
  </si>
  <si>
    <t>tgcagatgcttatggactaatgtgcatccatctccattggcaccaaaacaatgttttttccatg</t>
  </si>
  <si>
    <t>tgcagatgcttattcgaatgctcagaaaccacctcaagttcagaaaccacaacaagcagctcct</t>
  </si>
  <si>
    <t>tgcagatgcttattcgaatgctcagaaaccacctcaagttcagaagccacaacaagcagctcct</t>
  </si>
  <si>
    <t>tgcagatgcttccttctgacgcccaagcttctacctgatttagagtacagcgatgcctgcaaca</t>
  </si>
  <si>
    <t>tgcagatgcttccttctgacgcccaagcttctacctgatttggagtacagcgatgcctgcaaca</t>
  </si>
  <si>
    <t>tgcagatgcttgctttggggttggggacgatcgccctcgtctgggctaccgtggtgctgctcgg</t>
  </si>
  <si>
    <t>tgcagatgcttgctttggggttggggacgatcgccctcgtctgggctacggtggtgctgctcgg</t>
  </si>
  <si>
    <t>tgcagatgcttggagttggccctttgcatacatgtgggctggcgcatacaacgggattattatc</t>
  </si>
  <si>
    <t>tgcagatgcttggagttggccctttgcatacatgtgggctggcgcatacaatgggattattatc</t>
  </si>
  <si>
    <t>tgcagatgcttggcgccttgctgctcgctccctcgccactagcactagggtttgggggaacggg</t>
  </si>
  <si>
    <t>tgcagatgcttggtgccttgctgctcgctccctcgccactagcactagggtttgggggaacggg</t>
  </si>
  <si>
    <t>tgcagatgctttgggtgtacgtgtatgcacagcacaaccacataggattaagctggaacggcgc</t>
  </si>
  <si>
    <t>tgcagatgctttgggtgtatgtgtatgcacagcacaaccacataggattaagctggaacggcgc</t>
  </si>
  <si>
    <t>tgcagatggaaaaaacaaatgcttgttttctgtgggccctactttaatgctattttgaacttcc</t>
  </si>
  <si>
    <t>tgcagatggaaacaacaaatgcttgttttctgtgggccctactttaatgctattttgaacttcc</t>
  </si>
  <si>
    <t>tgcagatggaaacagaaagagaaacagaaacagaatcttagactgcgcatgcaaaagccttgct</t>
  </si>
  <si>
    <t>tgcagatggaaacagaaagagaaagagaaacagaatcttagactgcgcatgcaaaagccttgct</t>
  </si>
  <si>
    <t>tgcagatggaaaccatggctggttataattaggtcctgtacgggatcgatcgatcaggcatccc</t>
  </si>
  <si>
    <t>tgcagatggaaaccatggttggttataattaggtcctgtacgggatcgatcgatcaggcatccc</t>
  </si>
  <si>
    <t>tgcagatggaaatcacacagaaaccatattaaataactcggcagagaaattctatttctacccg</t>
  </si>
  <si>
    <t>tgcaggtggaaatcacacagaaaccatattaaataactcggcagagaaattctatttctacccg</t>
  </si>
  <si>
    <t>tgcagatggaagtcgccaatgaactcaacttggccaagccaaacttgctgagaggctcgcacac</t>
  </si>
  <si>
    <t>tgcagatggaagtcgccaatgaactcaacttggccaagccaaactttctgagaggctcgcacac</t>
  </si>
  <si>
    <t>tgcagatggaataatgacacctgtgcccagtcgcctcagaaaaaggcgtcgcgatcgaaaggga</t>
  </si>
  <si>
    <t>tgcagatggaataatgacacctgtgcccagtggcctcagaaaaaggcgtcgcgatcgaaaggga</t>
  </si>
  <si>
    <t>tgcagatggaatattgagagtgctgtgacaacaatgatgagaatgcatgggattgaaaggagcg</t>
  </si>
  <si>
    <t>tgcagatggaatattgggagtgctgtgacaacaatgatgagaatgcatgggattgaaaggagcg</t>
  </si>
  <si>
    <t>tgcagatggaatgtgaaattgcttgctgggtttggttctacgcagagtgtgccctacccgactg</t>
  </si>
  <si>
    <t>tgcagctggaatgtgaaattgcttgctgggtttggttctacgcagagtgtgccctacccgactg</t>
  </si>
  <si>
    <t>tgcagatggacagaccatcatttagaaggtaaacacccagagcccagaggagagcatgtgaatt</t>
  </si>
  <si>
    <t>tgcagatggacagaccatcatttagaaggtgaacacccagagcccagaggagagcatgtgaatt</t>
  </si>
  <si>
    <t>tgcagatggacagatgaatcaggtaaataacgcagtgcagatgggaatgatccttctccttgag</t>
  </si>
  <si>
    <t>tgcagatggacagatgaatcaggtaaataacgcagtgcagatgggaatgatccttcttcttgag</t>
  </si>
  <si>
    <t>tgcagatggacagatgaatcaggtgaataacacagcgcagattggaatgatccttgaagaagaa</t>
  </si>
  <si>
    <t>tgcagatggacagatgaatcaggtgaataacgcagcgcagattggaatgatccttgaagaagaa</t>
  </si>
  <si>
    <t>tgcagatggaccaaggaagcggggctgatgcgattcctggtttgcgggcttctgttggtgtttc</t>
  </si>
  <si>
    <t>tgcagatggaccaaggaagcggggctggtgcgattcctggtttgcgggcttctgttggtgtttc</t>
  </si>
  <si>
    <t>tgcagatggacgctacatagctggtcaccgaagcgaagatgggcggtagctatagatgaatttg</t>
  </si>
  <si>
    <t>tgcagatgggcgctacatagctggtcaccgaagcgaagatgggcggtagctatagatgaatttg</t>
  </si>
  <si>
    <t>tgcagatggactaagcaccagcaaacgctggagtctatagaatctgacgatatggtgcgcctga</t>
  </si>
  <si>
    <t>tgcagatggactaagcaccagcaaacgctggagtctatagaatctgacgatatgttgcgcctga</t>
  </si>
  <si>
    <t>tgcagatggactccacgaccgcgcccatgatgaaaccagaatccgcagcggccagagcccaagc</t>
  </si>
  <si>
    <t>tgcagctggactccacgaccgcgcccatgatgaaaccagaatccgcagcggccagagcccaagc</t>
  </si>
  <si>
    <t>tgcagatggactgatggagctagtggtagtgcagcctactggtccatggagatggagtagcagc</t>
  </si>
  <si>
    <t>tgcagatggactgatggagctagtggtagtgcagcctactggttcatggagatggagtagcagc</t>
  </si>
  <si>
    <t>tgcagatggacttctcaagcgaggcgagggaaaagatagaccctttgttttgtcaagggccttc</t>
  </si>
  <si>
    <t>tgcagatggacttctcaagcgaggcgaggggaaagatagaccctttgttttgtcaagggccttc</t>
  </si>
  <si>
    <t>tgcagatggagaaaatcaaatagagatatcacacagagaagagaagtaaaaagcatgcaagtga</t>
  </si>
  <si>
    <t>tgcagatggagaaaatcaaatagcgatatcacacagagaagagaagtaaaaagcatgcaagtga</t>
  </si>
  <si>
    <t>tgcagatggagaaacacgtaacgaggtccatccagccaatctccgtaatagggatacagcagcc</t>
  </si>
  <si>
    <t>tgcagatggagaaacacgtaacgaggtccatccagccaatctccgtaatagggatacagcagct</t>
  </si>
  <si>
    <t>tgcagatggagacggcatgcctccccagaaggtcggctaggaagcccaccttgtgtgccgcggg</t>
  </si>
  <si>
    <t>tgcagatggagacggcatgcctccccagaaggtcggctaggaagccccccttgtgtgccgcggg</t>
  </si>
  <si>
    <t>tgcagatggagagactcccaaatggcaagcatccttatatgccaatgggcatggaaatcagggc</t>
  </si>
  <si>
    <t>tgcagatggagagactcccaaatggcaagcatccttatatgccaatgggcatggaaatcggggc</t>
  </si>
  <si>
    <t>tgcagatggagcacgccgtgagtgagatgagatgagatgcctgaatacacgcgaaactactagg</t>
  </si>
  <si>
    <t>tgcagatggagcacgccgtgagtgagatgagatgagatgcttgaatacacgcgaaactactagg</t>
  </si>
  <si>
    <t>tgcagatggagccatttctgcaaattgccgcacccgccgcggcccgcggcacatcgacttcaga</t>
  </si>
  <si>
    <t>tgcagatggagccatttctgcaaattgccgcacccgccgcgggccgcggcacatcgacttcaga</t>
  </si>
  <si>
    <t>tgcagatggagccgtcgcgtatgacgctccatcggttcgggaatacgtccagcagttcggtgtg</t>
  </si>
  <si>
    <t>tgcagatggagccgtcgcgtatgacgcttcatcggttcgggaatacgtccagcagttcggtgtg</t>
  </si>
  <si>
    <t>tgcagatggagctccatgtcttgccaagatccgttagacgggtcgtaggctcctgtaaaaaagt</t>
  </si>
  <si>
    <t>tgcagatggagctccatgtcttgccaagatccgttagatgggtcgtaggctcctgtaaaaaagt</t>
  </si>
  <si>
    <t>tgcagatggaggatgaactggtacaaggggtctggctggatgaggcccaactggactgctccct</t>
  </si>
  <si>
    <t>tgcagatggaggatgaactggtacaaggggtctggctggatgaggcccagctggactgctccct</t>
  </si>
  <si>
    <t>tgcagatggaggatttgtcggctgccagcagagagcagacgggtactgctagagtcgtagcggt</t>
  </si>
  <si>
    <t>tgcagatggaggatttgtcggctgtcagcagagagcagacgggtactgctagagtcgtagcggt</t>
  </si>
  <si>
    <t>tgcagatggaggcctccctcatgccaggctgcttcctggtccagtcccagctcgccatctcccc</t>
  </si>
  <si>
    <t>tgcagatggaggcctccctcgtgccaggctgcttcctggtccagtcccagctcgccatctcccc</t>
  </si>
  <si>
    <t>tgcagatggataagcctggtgagtgtacgtagctgtgtaagccaaactttgaccagtgatgtac</t>
  </si>
  <si>
    <t>tgcagatggataagcctggtgagtgtacgttgctgtgtaagccaaactttgaccagtgatgtac</t>
  </si>
  <si>
    <t>tgcagatggataggtggaatggaacatagcttagctagctaaaacacttgttaaagattactga</t>
  </si>
  <si>
    <t>tgcagatggataggtggaatggaacctagcttagctagctaaaacacttgttaaagattactga</t>
  </si>
  <si>
    <t>tgcagatggatccaaaagcaaatcgtcaagcatgtgatcttcagagtaaaatgcactaacggtc</t>
  </si>
  <si>
    <t>tgcagatggatccaaaagcaaatcgtcaagcatgtgatcttcagagtaaaatgcactagcggtc</t>
  </si>
  <si>
    <t>tgcagatggatcgactatgccaggtgggtaggcgtacaataggctcaagcatacaggcacaaat</t>
  </si>
  <si>
    <t>tgcaggtggatcgactatgccaggtgggtaggcgtacaataggctcaagcatacaggcacaaat</t>
  </si>
  <si>
    <t>tgcagatggatctaggaacactgccagtgatgctattggaggcgacggacaacacctgaaggtt</t>
  </si>
  <si>
    <t>tgcagatggatctaggaacactgccagtgatgctattggaggctacggacaacacctgaaggtt</t>
  </si>
  <si>
    <t>tgcagatggatgcgtagcaaagcttgcaaataaagcttctccatggacgcacgtcaccgtgctc</t>
  </si>
  <si>
    <t>tgcagatggatgcgtagcaaagcttgcaaataaagcttcttcatggacgcacgtcaccgtgctc</t>
  </si>
  <si>
    <t>tgcagatggatggaccagaactagaagtaggagaactacaactgccatctactgctacatctac</t>
  </si>
  <si>
    <t>tgcagatggatggaccagaactagaagtaggagaactacgactgccatctactgctacatctac</t>
  </si>
  <si>
    <t>tgcagatggattaaccatggcaaatgcagactgattaccactactatcacccagtgtagcatgc</t>
  </si>
  <si>
    <t>tgcagatggattaaccatggcaaatgcagagtgattaccactactatcacccagtgtagcatgc</t>
  </si>
  <si>
    <t>tgcagatggattgagcttttcctctggcgagttggtattggagactagaaaagtccattttctt</t>
  </si>
  <si>
    <t>tgcagatggattgagcttttcctctggcgagttggtattggagactagaaaagtccgttttctt</t>
  </si>
  <si>
    <t>tgcagatggattgagtatgtcagatggagataattcatgcatagccaaagaatcagaaacagga</t>
  </si>
  <si>
    <t>tgcagatggattgagtatgtcggatggagataattcatgcatagccaaagaatcagaaacagga</t>
  </si>
  <si>
    <t>tgcagatggattgccaatcgcagagggaagaagccgaccgctgtgcactcgtcttgacctcgtg</t>
  </si>
  <si>
    <t>tgcagatggattgccaatcgcagagggaagaagccgaccgctgtgcactcgtcttgtcctcgtg</t>
  </si>
  <si>
    <t>tgcagatggcaaaacagtggtaatagaggtaggagccaaggaagaaatatacaccgaagagcat</t>
  </si>
  <si>
    <t>tgcagatggcaaaacagtggtaatagaggtaggagccagggaagaaatatacaccgaagagcat</t>
  </si>
  <si>
    <t>tgcagatggcaacgccatgtgtattcaggtcaggtaaggtgagctgctctgcttgccgcgatac</t>
  </si>
  <si>
    <t>tgcagatggcaacgccgtgtgtattcaggtcaggtaaggtgagctgctctgcttgccgcgatac</t>
  </si>
  <si>
    <t>tgcagatggcaacgcgcattcaagtagtatttttccagaattgcaggctattgaattatctcac</t>
  </si>
  <si>
    <t>tgcagatggcaacgcgcattcaagtagtatttttccagaattgcaggctattgaattctctcac</t>
  </si>
  <si>
    <t>tgcagatggcaagtcaggcgctatagcagaagcctgccatgagatgagaagccgctttcatgca</t>
  </si>
  <si>
    <t>tgcagatggcaagtcaggcgctatagcagaagcctgccatgagatgggaagccgctttcatgca</t>
  </si>
  <si>
    <t>tgcagatggcaagtcaggcgctatagcagaagccttccctgagataagtcgccttcatgcaggc</t>
  </si>
  <si>
    <t>tgcagatggcaagtcaggcgctatagcagaagccttccctgagataagtcgctttcatgcaggc</t>
  </si>
  <si>
    <t>tgcagatggcacttcggggaccatgagagggacatgacaagaagacaatgcaaaaacgagtaca</t>
  </si>
  <si>
    <t>tgcagatggcacttcggggaccatgagagggacatgacaagaagacaatgcaaaagcgagtaca</t>
  </si>
  <si>
    <t>tgcagatggcagcactagtttgcctattactggtcttggtttccgagttgaggggcaagcacac</t>
  </si>
  <si>
    <t>tgcagatggcagcactagtttgtctattactggtcttggtttccgagttgaggggcaagcacac</t>
  </si>
  <si>
    <t>tgcagatggcagtggtcgggtactcggagagcctgaccaacatctactccatcgagatgatggc</t>
  </si>
  <si>
    <t>tgcagatggcggtggtcgggtactcggagagcctgaccaacatctactccatcgagatgatggc</t>
  </si>
  <si>
    <t>tgcagatggcagtggtcttgttgtagagccttatggaatcccttgcatggtggagatcttccaa</t>
  </si>
  <si>
    <t>tgcagatggcagtggtcttgttgtagagccttatggagtcccttgcatggtggagatcttccaa</t>
  </si>
  <si>
    <t>tgcagatggcatgcatcatggcttagcctctggctctgggatgtgggactcgggaatggcgggg</t>
  </si>
  <si>
    <t>tgcagatggcttgcatcatggcttagcctctggctctgggatgtgggactcgggaatggcgggg</t>
  </si>
  <si>
    <t>tgcagatggccaaaaacggcggcgacaccaagggggccgacgcctgaacgtgatcatctattct</t>
  </si>
  <si>
    <t>tgcagatggccaaaaacggcggcgacgccaagggggccgacgcctgaacgtgatcatctattct</t>
  </si>
  <si>
    <t>tgcagatggcccaaccgcccaatggttcagcccatcatatcacgccaacccaccttcctgctcc</t>
  </si>
  <si>
    <t>tgcagatggcccaaccgcccaatggttcagcccatcatatcacggcaacccaccttcctgctcc</t>
  </si>
  <si>
    <t>tgcagatggccgatgagcgatttcagcacgagtctgatggccccagtggacagcaagccaagcc</t>
  </si>
  <si>
    <t>tgcagatggccgatgagcgatttcaggacgagtctgatggccccagtggacagcaagccaagcc</t>
  </si>
  <si>
    <t>tgcagatggccgttgtggatctcatccacaaggtctgccgatcccagaaccgcgccaacaaggg</t>
  </si>
  <si>
    <t>tgcagatggccgttgtggatctcatccacaaggtctgccgatctcagaaccgcgccaacaaggg</t>
  </si>
  <si>
    <t>tgcagatggcctgggaggcctatttccaggtcttggtgctccaggaagtggtagaccatcaggt</t>
  </si>
  <si>
    <t>tgcaggtggcctgggaggcctatttccaggtcttggtgctccaggaagtggtagaccatcaggt</t>
  </si>
  <si>
    <t>tgcagatggcgcaagaagagtattgatagctagttactatattatgcagttttctttttacttt</t>
  </si>
  <si>
    <t>tgcagatggcgcaagaagagtattgatagctaattactatattatgcagttttctttttacttt</t>
  </si>
  <si>
    <t>tgcagatggcgtcgatctccttcctcgcccaaggcggaaggctgtctgccatcatcgaatagat</t>
  </si>
  <si>
    <t>tgcagatggcgtcgatctccttcgtcgcccaaggcggaaggctgtctgccatcatcgaatagat</t>
  </si>
  <si>
    <t>tgcagatggctacaacaaagcaagaagtatctagcttgtgcagcagaaggtaataaaatgtaga</t>
  </si>
  <si>
    <t>tgcagatggctacaacaaagcaagaagtatctagcttgtgcagcagaagttaataaaatgtaga</t>
  </si>
  <si>
    <t>tgcagatggctattgccaagctcaccgccatgaacgatggaacagcaggtacggtcattcgcgt</t>
  </si>
  <si>
    <t>tgcagatggctattgccaagctcaccgccatgaactatggaacagcaggtacggtcattcgcgt</t>
  </si>
  <si>
    <t>tgcagatggctccttaacctgctacagcagccgcagcagaacacaaaccaacagtggcatcaat</t>
  </si>
  <si>
    <t>tgcagatggctccttaacctgctacggcagccgcagcagaacacaaaccaacagtggcatcaat</t>
  </si>
  <si>
    <t>tgcagatggctctatccagtggggaaccttcaatgatccagctgataccatcctgcccacccaa</t>
  </si>
  <si>
    <t>tgcagatggctctatccagtggggaaccttgaatgatccagctgataccatcctgcccacccaa</t>
  </si>
  <si>
    <t>tgcagatggctgagaaagagagagagatgaccagatggctccactgtccacggtgtgtatgcat</t>
  </si>
  <si>
    <t>tgcagatggctgagaaagagagagagatgatcagatggctccactgtccacggtgtgtatgcat</t>
  </si>
  <si>
    <t>tgcagatggctgatggcacctaataatttgcactgtatgtattgggggcctaaaatatacgtgt</t>
  </si>
  <si>
    <t>tgcagatggctgatggcacctaataatttgcactgtatgtattgggggcctaaattatacgtgt</t>
  </si>
  <si>
    <t>tgcagatggctgcatgccaagcgttgcccctccatgcttctcaaagttgatctggaaaaggcgt</t>
  </si>
  <si>
    <t>tgcagatggctgcatgccaagcgttgcccctccatgcttctcaaagttgatctggcaaaggcgt</t>
  </si>
  <si>
    <t>tgcagatggctggtggtggtgccgagcatatccatggcggcctgcacggtgctctccagggacg</t>
  </si>
  <si>
    <t>tgcagctggctggtggtggtgccgagcatatccatggcggcctgcacggtgctctccagggacg</t>
  </si>
  <si>
    <t>tgcagatggcttaaagagcacaataataggaatgtgttcgtagagccacgagttagaaaggaac</t>
  </si>
  <si>
    <t>tgcagatggcttaaagagcacaataatatgaatgtgttcgtagagccacgagttagaaaggaac</t>
  </si>
  <si>
    <t>tgcagatgggaagccaatctattcacttattgctgtgagattcttgcaggttctgtgccaccac</t>
  </si>
  <si>
    <t>tgcaggtgggaagccaatctattcacttattgctgtgagattcttgcaggttctgtgccaccac</t>
  </si>
  <si>
    <t>tgcagatgggaagtatgaggcatttaatgaagctaattctcctcaatttttgttccaggtgctt</t>
  </si>
  <si>
    <t>tgcagatgggaagtatgaggcatttaatgaagctaattctcctcaatttttgttccaggtggtt</t>
  </si>
  <si>
    <t>tgcagatgggaattttgggatggatgatgacacggcgagctgtgcctccaactagaggggaaaa</t>
  </si>
  <si>
    <t>tgcaggtgggaattttgggatggatgatgacacggcgagctgtgcctccaactagaggggaaaa</t>
  </si>
  <si>
    <t>tgcagatgggacggttcgccgtcgccgccgaacgagaacccgcatccccgcagcgcgggcacga</t>
  </si>
  <si>
    <t>tgcagctgggacggttcgccgtcgccgccgaacgagaacccgcatccccgcagcgcgggcacga</t>
  </si>
  <si>
    <t>tgcagatgggactatcaagtggggaaccttcaacgatccagctgataccatcctgcccacccaa</t>
  </si>
  <si>
    <t>tgcagatgggactatccagtggggaaccttcaacgatccagctgataccatcctgcccacccaa</t>
  </si>
  <si>
    <t>tgcagatgggagaactggaaggaccatccacggtatccctgccacgaggaggcacgaactgggt</t>
  </si>
  <si>
    <t>tgcagatgggagaactggaaggaccatccgcggtatccctgccacgaggaggcacgaactgggt</t>
  </si>
  <si>
    <t>tgcagatgggagcagctgggatgatgcggcgctcaatgacaatctgctagctatggacgcacag</t>
  </si>
  <si>
    <t>tgcagatgggagcagctgggatgatgcggcgctcaatgacaatctgctagctatggatgcacag</t>
  </si>
  <si>
    <t>tgcagatgggaggttcattatagcgaagtatatgaaagtagaaagttcgtggtggaaatgctgt</t>
  </si>
  <si>
    <t>tgcagatgggaggttcattatagcgaagtatacgaaagtagaaagttcgtggtggaaatgctgt</t>
  </si>
  <si>
    <t>tgcagatgggattttcatagttaatgaaaccaggcaacctgacagaagtgcaaccaagacccct</t>
  </si>
  <si>
    <t>tgcagatgggattttcgtagttaatgaaaccaggcaacctgacagaagtgcaaccaagacccct</t>
  </si>
  <si>
    <t>tgcagatgggcccaggcccacttgcagaaacagaattgctttacaaaattattatttaccgaaa</t>
  </si>
  <si>
    <t>tgcagatgggcccaggcccacttgcagaaacagaattgctttccaaaattattatttaccgaaa</t>
  </si>
  <si>
    <t>tgcagatgggcgagagctacttcctggtcagtcctacgacttcgatcagtagtaggctgctaat</t>
  </si>
  <si>
    <t>tgcagatgggcgagagctacttcctggtcagtcctacgacttcgatcagttgtaggctgctaat</t>
  </si>
  <si>
    <t>tgcagatgggcgcgttccctgtgttcgtggtggacggcgagccgtcaccgctcaagtcgcaggc</t>
  </si>
  <si>
    <t>tgcagatgggcgcgttgcctgtgttcgtggtggacggcgagccgtcaccgctcaagtcgcaggc</t>
  </si>
  <si>
    <t>tgcagatgggctaggctcgggacgcggctcccgctgcgagacacgcaccgaaaaaaaaaaaaaa</t>
  </si>
  <si>
    <t>tgcagatgggctaggctcgggactcggctcccgctgcgagacacgcaccgaaaaaaaaaaaaaa</t>
  </si>
  <si>
    <t>tgcagatgggcttctatctgagagccaggttgatacaatgttggaaacagccatttctaaagtt</t>
  </si>
  <si>
    <t>tgcagatgggcttctatctgagggccaggttgatacaatgttggaaacagccatttctaaagtt</t>
  </si>
  <si>
    <t>tgcagatggggaggttcaagagcgccgtcttcgcggacgatgtcgcggagcacatcagaggctg</t>
  </si>
  <si>
    <t>tgcagatggggaggttcaagagctccgtcttcgcggacgatgtcgcggagcacatcagaggctg</t>
  </si>
  <si>
    <t>tgcagatggggcccacggccactaccgccgctaatcaaaatctacacttccacggcgtgtcggg</t>
  </si>
  <si>
    <t>tgcagatggggcccacggccactaccgccgctaatccaaatctacacttccacggcgtgtcggg</t>
  </si>
  <si>
    <t>tgcagatgggggaactaaatcagagtagttggtaggcaccacattcctcctaggaacgtcttca</t>
  </si>
  <si>
    <t>tgcagatgggggaactaaatcagagtagttggtaggcgccacattcctcctaggaacgtcttca</t>
  </si>
  <si>
    <t>tgcagatggggggccacggccagctcgccctcttcgtttgctaagtattttttctcgtaacaaa</t>
  </si>
  <si>
    <t>tgcagattgggggccacggccagctcgccctcttcgtttgctaagtattttttctcgtaacaaa</t>
  </si>
  <si>
    <t>tgcagatgggggtaagttacagtgctcatctcatgtgccagcattggaatggtgggtgcagggt</t>
  </si>
  <si>
    <t>tgcagatgggggtcagttacagtgctcatctcatgtgccagcattggaatggtgggtgcagggt</t>
  </si>
  <si>
    <t>tgcagatgggtcagctcaggtaggcagttcatgttcagttcaacaggacagatcttgagagcaa</t>
  </si>
  <si>
    <t>tgcagatgggtcagctcgggtaggcagttcatgttcagttcaacaggacagatcttgagagcaa</t>
  </si>
  <si>
    <t>tgcagatgggtgcaaactgtggacccctgagcgtgttcaccatactgagtaccttatgccaaga</t>
  </si>
  <si>
    <t>tgcagatgggtgcaaactgtggacccctgagcatgttcaccatactgagtaccttatgccaaga</t>
  </si>
  <si>
    <t>tgcagatgggtgcagcaagggctcctgcgacttcatctgtcttgagcgacgacagcagtctgga</t>
  </si>
  <si>
    <t>tgcagatgggtgcagcaagggctcctgcgacttcatctgtcttgagcgacggcagcagtctgga</t>
  </si>
  <si>
    <t>tgcagatgggtggccaggacggatcacgacgacacggacggacgtacctgcggcctgaggacga</t>
  </si>
  <si>
    <t>tgcagatgggtggccaggacggatcacgacgacacggacggacgtacctgcggcctgaggatga</t>
  </si>
  <si>
    <t>tgcagatgggtgttgatgtgtgcagctaccgcttgatgtacctgcataggggtccatgactttc</t>
  </si>
  <si>
    <t>tgcagatgggtgttgatgtgtgcatctaccgcttgatgtacctgcataggggtccatgactttc</t>
  </si>
  <si>
    <t>tgcagatgggtttgggcatcagcgccaggtgctgccgagcggggaagcagaccaggaggtccgt</t>
  </si>
  <si>
    <t>tgcagatgggtttgggcatcagcgccaggtgctgccgagcggggaagcagaccaggaggtctgt</t>
  </si>
  <si>
    <t>tgcagatggtaaaaccatacctggttgcacacatcttcacagtcatgtcctgttggccaactca</t>
  </si>
  <si>
    <t>tgcagatggtaaaaccatacctggttgcacacatcttcacagtcatgtcctgttggccaactct</t>
  </si>
  <si>
    <t>tgcagatggtaaacctgatcgtgcaacgacaagttcctgcggagaagggaggccaggcacagta</t>
  </si>
  <si>
    <t>tgcagatggtaaacctgatcgtgcaacgagaagttcctgcggagaagggaggccaggcacagta</t>
  </si>
  <si>
    <t>tgcagatggtaaacggagtgctcaatttgaacatacacttttggtgagtactttgagtttgtct</t>
  </si>
  <si>
    <t>tgcagatggtaaacggagtgctcaatttgaagatacacttttggtgagtactttgagtttgtct</t>
  </si>
  <si>
    <t>tgcagatggtaaggcctggcgccagcagagagccaagacccagagcatactgagccacccagag</t>
  </si>
  <si>
    <t>tgcagatggtgaggcctggcgccagcagagagccaagacccagagcatactgagccacccagag</t>
  </si>
  <si>
    <t>tgcagatggtacacgacccaaccgccctcgagcccagatgccgattccaggtgcgtgtgctccg</t>
  </si>
  <si>
    <t>tgcagatggtccacgacccaaccgccctcgagcccagatgccgattccaggtgcgtgtgctccg</t>
  </si>
  <si>
    <t>tgcagatggtaccagtgggcacggtactggaatggaattgatcagacatcagagtgtgcgcatg</t>
  </si>
  <si>
    <t>tgcagatggtaccagtgggcacggtactggaatggaattgatcagacatcagagtgtgcgcttg</t>
  </si>
  <si>
    <t>tgcagatggtaggctggctgcgggcgttcgtttcgttccatccgcggttgtccgctgtcttcac</t>
  </si>
  <si>
    <t>tgcagatggtaggctggctgcgggcgttcgtttcgttccatccgcggttgtccgttgtcttcac</t>
  </si>
  <si>
    <t>tgcagatggtatccattcctagtttctactcggataatgggaccatgactataagcactccagt</t>
  </si>
  <si>
    <t>tgcagatggtatcgattcctagtttctactcggataatgggaccatgactataagcactccagt</t>
  </si>
  <si>
    <t>tgcagatggtcattttgaggattgtccatcggaaccaatatggatttatccgatcgcgcacgat</t>
  </si>
  <si>
    <t>tgcagatggtcattttgaggattgtccatcggaaccaatatggatttatccgatcgtgcacgat</t>
  </si>
  <si>
    <t>tgcagatggtccacacctcctgcattttcagagcaccatgtcagagttgacagtgcagcgtttt</t>
  </si>
  <si>
    <t>tgcagatggtccacacctcctgcattttcagaacaccatgtcagagttgacagtgcagcgtttt</t>
  </si>
  <si>
    <t>tgcagatggtcgtaccacggcgtccactcctggacggtcttgagcccgagcttgttgagggtga</t>
  </si>
  <si>
    <t>tgcagatggtcgtaccacggcgtccactcctggatggtcttgagcccgagcttgttgagggtga</t>
  </si>
  <si>
    <t>tgcagatggtctccagaaggattagatcaaccatgacggtgcgccaggggctatccaacaggca</t>
  </si>
  <si>
    <t>tgcagatggtctccagaaggattagatcaaccatgacggtgcgtcaggggctatccaacaggca</t>
  </si>
  <si>
    <t>tgcagatggtctccagcacagccttatcacggatgcactgctgcactagaacactcctgggtga</t>
  </si>
  <si>
    <t>tgcagatggtctccagcacagccttatcacggatgcactgctgcactagaacactcctgggtgg</t>
  </si>
  <si>
    <t>tgcagatggtgaagagctggcaggacgcggaggcgagcatgacggacggtggcagcaccctgag</t>
  </si>
  <si>
    <t>tgcagatggtgaagagctggcaggacgcggaggcgagcatgacggacggtggcagcatcctgag</t>
  </si>
  <si>
    <t>tgcagatggtgaatactaccctatacgtgagcgagctcaggatggccgtatttacgttacctct</t>
  </si>
  <si>
    <t>tgcagatggtgaatactaccctatacgtgagcgagctcaggatggccgtatttatgttacctct</t>
  </si>
  <si>
    <t>tgcagatggtgcggcagtttgcagttatgatgtttcgcattagtttttgttttcgtgctttgtg</t>
  </si>
  <si>
    <t>tgcagatggtgcggtagtttgcagttatgatgtttcgcattagtttttgttttcgtgctttgtg</t>
  </si>
  <si>
    <t>tgcagatggtgctgtcgtttgagctgccattcgcgctcatcccgctcctcaagttctgcaacag</t>
  </si>
  <si>
    <t>tgcagatggtgctgtcgtttgagctgccattcgcgctcatcccgctccttaagttctgcaacag</t>
  </si>
  <si>
    <t>tgcagatggtggccatgtgcgcatccttgtttaggttgccgtaactgatatcggcctcgaggtt</t>
  </si>
  <si>
    <t>tgcagatggtggccatgtgcgcatccttgtttaggttgctgtaactgatatcggcctcgaggtt</t>
  </si>
  <si>
    <t>tgcagatggtgttatagaaccagtgggacggtggcaagtcccgcaccaaggccgatcagttcga</t>
  </si>
  <si>
    <t>tgcagatggtgttatagaaccagtgggacggtggcaagtcccgcaccaaggccgatcagttcgg</t>
  </si>
  <si>
    <t>tgcagatggtgttgagctcagaggtgaagttgagcttctgccttgtcatgatcagctcgatgac</t>
  </si>
  <si>
    <t>tgcagatggtgttgagctcagaggtgaagttgagtttctgccttgtcatgatcagctcgatgac</t>
  </si>
  <si>
    <t>tgcagatggtgttgctccccgagccaaaatgaaccagcagaggtccaggcgcttcaaggctgcc</t>
  </si>
  <si>
    <t>tgcagatggtgttgctccccgcgccaaaatgaaccagcagaggtccaggcgcttcaaggctgcc</t>
  </si>
  <si>
    <t>tgcagatggttacaagggtggcttatttatgtcttgctgttgtgtaagaaggaagactgggatt</t>
  </si>
  <si>
    <t>tgcagatggttacaagggtggtttatttatgtcttgctgttgtgtaagaaggaagactgggatt</t>
  </si>
  <si>
    <t>tgcagatggttcgtgatgcgtgaggattaaactaccagagagcagagaggtccaaacgagacgc</t>
  </si>
  <si>
    <t>tgcagatggttcgtgatgcgtgaggattacactaccagagagcagagaggtccaaacgagacgc</t>
  </si>
  <si>
    <t>tgcagatgtaaactgaagcctgctgccgcttctccccagctgttccacatgtttcccaagacga</t>
  </si>
  <si>
    <t>tgcagatgtaaactgaagcctgctgctgcttctccccagctgttccacatgtttcccaagacga</t>
  </si>
  <si>
    <t>tgcagatgtaaatggagaagatattcattcagatgactggagaaccaaaataacggttggatta</t>
  </si>
  <si>
    <t>tgcagatgtaaatggcgaagatattcattcagatgactggagaaccaaaataacggttggatta</t>
  </si>
  <si>
    <t>tgcagatgtaaatggagaagatattcattcagatgattggagaaccaaaacagcgattctatta</t>
  </si>
  <si>
    <t>tgcagatgtaaatggagaagatattcattcagatgattggagaaccaaaacagcggttctatta</t>
  </si>
  <si>
    <t>tgcagatgtaagtggtatcacttgccgtttgtcatgcccacctttcccagttagcttatgtctc</t>
  </si>
  <si>
    <t>tgcagatgtaagtggtatcacttgccgtttgtcatgcccacctttctcagttagcttatgtctc</t>
  </si>
  <si>
    <t>tgcagatgtacaccgtcgagacgagaccgaatcatagcgaggacattgtatttgtgtgtgcagc</t>
  </si>
  <si>
    <t>tgcagatgtacaccgtcgagacgagaccgaatcattgcgaggacattgtatttgtgtgtgcagc</t>
  </si>
  <si>
    <t>tgcagatgtacatgacagtttggttgtgcttgcattagccagtaggcatatttgtcttccaatc</t>
  </si>
  <si>
    <t>tgcagatgtacatgacagtttggttgtgcttgcattagccagtaggcatatttgtcttccaatt</t>
  </si>
  <si>
    <t>tgcagatgtacctcggcgatggcgtcgccgaggccgtactccccgcctatcacccgaaaaaaaa</t>
  </si>
  <si>
    <t>tgcagatgtgcctcggcgatggcgtcgccgaggccgtactccccgcctatcacccgaaaaaaaa</t>
  </si>
  <si>
    <t>tgcagatgtacgcatggcctaactcggcagtgttttctttttaatcaggactaactcgatcggc</t>
  </si>
  <si>
    <t>tgcagatgtacgcatggcctaactcggcagtgttttctttttaatcaggagtaactcgatcggc</t>
  </si>
  <si>
    <t>tgcagatgtacgtcaacacaaacacatgactgaaaatccgagatgctccttgtgcagcgttgag</t>
  </si>
  <si>
    <t>tgcagatgtacgtcaacacaaacacatgactgaaaatccgaggtgctccttgtgcagcgttgag</t>
  </si>
  <si>
    <t>tgcagatgtacgtggagagctgcctggcccaccacgacgagatggtgggcatcaaggagggcgc</t>
  </si>
  <si>
    <t>tgcagatgtacgtggagagctgcctggcgcaccacgacgagatggtgggcatcaaggagggcgc</t>
  </si>
  <si>
    <t>tgcagatgtacttgagataccgctggttcttcccagtaaagcacttacacccttctagatctag</t>
  </si>
  <si>
    <t>tgcagatgtacttgagataccgctggttcttcccagtaaagcacttacacccttctagatgtag</t>
  </si>
  <si>
    <t>tgcagatgtagagaagttctacgtgatgtgcgacccaggtgagcctgcctgctcccccgatccg</t>
  </si>
  <si>
    <t>tgcagatgtggagaagttctacgtgatgtgcgacccaggtgagcctgcctgctcccccgatccg</t>
  </si>
  <si>
    <t>tgcagatgtagataaacttggtttaaaaaacatgacagtgacctatatgaatcaaataatggtc</t>
  </si>
  <si>
    <t>tgcagatgtagataaacttggtttaaaaaacatggcagtgacctatatgaatcaaataatggtc</t>
  </si>
  <si>
    <t>tgcagatgtagcgatgataggtcacgtaccgagcttgtcgccgaccctgaacgtcttgccgctg</t>
  </si>
  <si>
    <t>tgcagatgtagcgatgataggtcacgtaccgagcttgtcgccgaccttgaacgtcttgccgctg</t>
  </si>
  <si>
    <t>tgcagatgtagcgcccgatgccccgacgagcccacgagggacgtggggcccgcttctcgatcag</t>
  </si>
  <si>
    <t>tgcagatgtagcggccgatgccccgacgagcccacgagggacgtggggcccgcttctcgatcag</t>
  </si>
  <si>
    <t>tgcagatgtagcgtttggcgattgatcactcggaaaataatgtttgtaccttgaggatctgagg</t>
  </si>
  <si>
    <t>tgcagatgtagtgtttggcgattgatcactcggaaaataatgtttgtaccttgaggatctgagg</t>
  </si>
  <si>
    <t>tgcagatgtaggacaatataatcatcaatcagcttttgtttggttacttgcaactgaaaaacaa</t>
  </si>
  <si>
    <t>tgcagatgtagggcaatataatcatcaatcagcttttgtttggttacttgcaactgaaaaacaa</t>
  </si>
  <si>
    <t>tgcagatgtaggggacgtgaccaagtttttcgcatcacctaaacctgcatttccatttgatgaa</t>
  </si>
  <si>
    <t>tgcagatgtaggggacgtgaccaagtttttcgcatcccctaaacctgcatttccatttgatgaa</t>
  </si>
  <si>
    <t>tgcagatgtatcaccacacggcagagttagaggagactgcggacgaccgcaggggaaatgggag</t>
  </si>
  <si>
    <t>tgcagatgtatcaccacacggcagagttagaggggactgcggacgaccgcaggggaaatgggag</t>
  </si>
  <si>
    <t>tgcagatgtatcggaccatcaagactactgaccacaagccagcttctgcttcatcctatggtac</t>
  </si>
  <si>
    <t>tgcagatgtatcggaccatcaagactactgaccacaagccagcttctgcttcatcctatggtat</t>
  </si>
  <si>
    <t>tgcagatgtcaacccacccagtgatgaaaccgttgaacctaggggtgcattggtagagcacagg</t>
  </si>
  <si>
    <t>tgcagatgtcaacccacccagtgatgaagccgttgaacctaggggtgcattggtagagcacagg</t>
  </si>
  <si>
    <t>tgcagatgtcacagaggccaaactgcgcatgcatcttgtagcaggtgcagaggccgaaggacct</t>
  </si>
  <si>
    <t>tgcagatgtcacggaggccaaactgcgcatgcatcttgtagcaggtgcagaggccgaaggacct</t>
  </si>
  <si>
    <t>tgcagatgtcaggaaactgacaacaatcagcgagatggatttatcagacaaccaactgtcaggt</t>
  </si>
  <si>
    <t>tgcagatgtcaggaaactgacaacaatcagcgagatggatttatcagacaaccagctgtcaggt</t>
  </si>
  <si>
    <t>tgcagatgtcatcatctagcacatgtttttggaggagatgggcgcacgaactcagcctgtcttt</t>
  </si>
  <si>
    <t>tgcagatgtcatcatctagcacatgtttttggaggagattggcgcacgaactcagcctgtcttt</t>
  </si>
  <si>
    <t>tgcagatgtcattgttcttagtgattctgatgaagaaaatgaccccattgttcgcccgccacct</t>
  </si>
  <si>
    <t>tgcagatgtcattgttcttagtgattctgatgaagaaaatgacccgattgttcgcccgccacct</t>
  </si>
  <si>
    <t>tgcagatgtccgctgtgcccaaacttacagacattgcttaagaaaggagtatgttgttgtatat</t>
  </si>
  <si>
    <t>tgcagatgtccgctgtgcccaaacttatagacattgcttaagaaaggagtatgttgttgtatat</t>
  </si>
  <si>
    <t>tgcagatgtccgttgtgcccaaacctatagacattgcttaagaaaggagtatcttgctgtatac</t>
  </si>
  <si>
    <t>tgcaggtgtccgttgtgcccaaacctatagacattgcttaagaaaggagtatcttgctgtatac</t>
  </si>
  <si>
    <t>tgcagatgtcctgatctcatcctcgttaaccgaggaaacatgactatcatcaaaataataccag</t>
  </si>
  <si>
    <t>tgcagatgtcctgatctcatcctcgttaaccgaggaaacatgactatcatcaaaatgataccag</t>
  </si>
  <si>
    <t>tgcagatgtccttgaggtaccgttggttcttcccagtaaagcacttacagccttctagatctag</t>
  </si>
  <si>
    <t>tgcagatgtccttgaggtaccgttggttcttcccagtaaagcacttacagccttctagatctat</t>
  </si>
  <si>
    <t>tgcagatgtcgtggaggggttcagcgttttcaagggattggcgaataataatgcggagctgcgt</t>
  </si>
  <si>
    <t>tgcagatgtcgtggaggggttcagcgttttcaagggattggcgaataataatgcggggctgcgt</t>
  </si>
  <si>
    <t>tgcagatgtcttagttcacctatgcatgctgggatccttcccaaccattggacgtccaactgca</t>
  </si>
  <si>
    <t>tgcagatgtcttagttcacctatgcatgctgggatccttcccatccattggacgtccaactgca</t>
  </si>
  <si>
    <t>tgcagatgtcttccagttctaaccttttcttgagaacaagctccttcattctactagctttttg</t>
  </si>
  <si>
    <t>tgcagatgtcttctagttctaaccttttcttgagaacaagctccttcattctactagctttttg</t>
  </si>
  <si>
    <t>tgcagatgtgagcaggacaagctccaattttgtcatccaagaaaagaaatggcattgtgctggt</t>
  </si>
  <si>
    <t>tgcagatgtgagcaggccaagctccaattttgtcatccaagaaaagaaatggcattgtgctggt</t>
  </si>
  <si>
    <t>tgcagatgtgaggagagactgcaaatcagtgcggccacagctaggcaaacaaattcgatccgca</t>
  </si>
  <si>
    <t>tgcagatgtgaggagagactgcaaatcagtgcggccacatctaggcaaacaaattcgatccgca</t>
  </si>
  <si>
    <t>tgcagatgtgcacttgcacaacgtctatgttcacaggtgttgcaagcaagacgatatgaaaatg</t>
  </si>
  <si>
    <t>tgcagatgtgcacttgcacaatgtctatgttcacaggtgttgcaagcaagacgatatgaaaatg</t>
  </si>
  <si>
    <t>tgcagatgtgcctaacccagctcctgttgtgcaaagtaagaaagctcctgaagctttacctgaa</t>
  </si>
  <si>
    <t>tgcagatgtgcctaacccagctcctgttgtgcaaagtaagagagctcctgaagctttacctgaa</t>
  </si>
  <si>
    <t>tgcagatgtgcctcggggatggcgtcgccgaggccgtactccccgcccatcacccgaaaaaaaa</t>
  </si>
  <si>
    <t>tgcagatgtgcctcggggatggcgtcgccgaggccgtactccccgcccattacccgaaaaaaaa</t>
  </si>
  <si>
    <t>tgcagatgtgctatgtgcatggtttatgtggaaaaggtggaatttgtgagtattcacagtctct</t>
  </si>
  <si>
    <t>tgcagatgtgctatgtgcatggtttatgtggaaaaggtggaatttgtgagtattcacggtctct</t>
  </si>
  <si>
    <t>tgcagatgtgctcaaattactgcgtgatgtgctgatagctgtttgaggacagatggattttgct</t>
  </si>
  <si>
    <t>tgcagatgtgctcaaattacttcgtgatgtgctgatagctgtttgaggacagatggattttgct</t>
  </si>
  <si>
    <t>tgcagatgtggaggacgcgggccgagaaatcgatcgaggtacggtggggacgccctcgctatgc</t>
  </si>
  <si>
    <t>tgcagatgtggaggacgcgggccgagaaatcgatcgaggtacggtggggacgcccttgctatgc</t>
  </si>
  <si>
    <t>tgcagatgtggatcagcagcatgcccattctgtgatgcctcaagatataactggcccctggacc</t>
  </si>
  <si>
    <t>tgcagatgtggctcagcagcatgcccattctgtgatgcctcaagatataactggcccctggacc</t>
  </si>
  <si>
    <t>tgcagatgtgtcgccacttctcccagcctagtttgtgcgtttcgaggtgaccacatgcacgtag</t>
  </si>
  <si>
    <t>tgcagatgtgtcgccacttctcccagcctagtttgtgcgtttcgaggtgaccgcatgcacgtag</t>
  </si>
  <si>
    <t>tgcagatgtgtgtaccttggtccagctgcttggtccactgaatttccaactctgtcaacccagt</t>
  </si>
  <si>
    <t>tgcagatgtgtgtaccttggtccagctgcttggtgcactgaatttccaactctgtcaacccagt</t>
  </si>
  <si>
    <t>tgcagatgtgttgtcggcaacgcagacatcttggagaagactcggaccgttggcaatggcatga</t>
  </si>
  <si>
    <t>tgcagatgtgttgtcggcaacgcagacatcttggagaagactcggatcgttggcaatggcatga</t>
  </si>
  <si>
    <t>tgcagatgttaacgtccagtgtgtgacagtgtgagtgcagatgttaactgccagtccatgtcca</t>
  </si>
  <si>
    <t>tgcagatgttaacgtccagtgtgtgacagtgtgagtgcagatgttaagtgccagtccatgtcca</t>
  </si>
  <si>
    <t>tgcagatgttagctgcatctgattcaagaatttgtaactgcaatatttcaccgctcgatctgca</t>
  </si>
  <si>
    <t>tgcagatgttagctgcatgtgattcaagaatttgtaactgcaatatttcaccgctcgatctgca</t>
  </si>
  <si>
    <t>tgcagatgttagcttctatcaactccatactgttaggaccatctgtacaaaaccattgcctgag</t>
  </si>
  <si>
    <t>tgcagatgttagcttctgtcaactccatactgttaggaccatctgtacaaaaccattgcctgag</t>
  </si>
  <si>
    <t>tgcagatgttcagcattgtttcgtgcattgctgcataggagtctgaatgtcacttcgctttcag</t>
  </si>
  <si>
    <t>tgcagatgttcagcattgtttcgtgcattgctgcataggagtctgaatgtcactttgctttcag</t>
  </si>
  <si>
    <t>tgcagatgttcagctcagactattgatcggtgcagctgctttgattagtgccgctgtagcatat</t>
  </si>
  <si>
    <t>tgcagatgttcagctcagactattgattggtgcagctgctttgattagtgccgctgtagcatat</t>
  </si>
  <si>
    <t>tgcagatgttctagttacatcaatcatgccatcagctacctcggttatggcctattgttggtcc</t>
  </si>
  <si>
    <t>tgcagatgttctagttacatcaatcatgccatcagctacctcggttatggcctgttgttggtcc</t>
  </si>
  <si>
    <t>tgcagatgttctggatctcggcattgtagttgaccttctccgtagtcatgacgagctcgacgac</t>
  </si>
  <si>
    <t>tgcagatgttctggatctcggcattgtagttgaccttctccgtggtcatgacgagctcgacgac</t>
  </si>
  <si>
    <t>tgcagatgttctggttagctccacttgtttttaggtggctgggttgctatttggggttgttact</t>
  </si>
  <si>
    <t>tgcagatgttctggttagctgcacttgtttttaggtggctgggttgctatttggggttgttact</t>
  </si>
  <si>
    <t>tgcagatgttgaaacagccttcacgcaacgcgcagcaggaaaggcaggtgttctcagatttctt</t>
  </si>
  <si>
    <t>tgcagatgttgaaacagccttcacgtaacgcgcagcaggaaaggcaggtgttctcagatttctt</t>
  </si>
  <si>
    <t>tgcagatgttgaacgtcgcaaccctctcgcgcaatgcatttgcaggtccaattcccaaagaaat</t>
  </si>
  <si>
    <t>tgcagatgttgagcgtcgcaaccctctcgcgcaatgcatttgcaggtccaattcccaaagaaat</t>
  </si>
  <si>
    <t>tgcagatgttgacagcgaccccagaattcgtgagacatcctgcgaagtggttgattggtcaaaa</t>
  </si>
  <si>
    <t>tgcagatgttgacagtgaccccagaattcgtgagacatcctgcgaagtggttgattggtcaaaa</t>
  </si>
  <si>
    <t>tgcagatgttgacagtgaccccagaattcgtgagacgtcctgcgaagtggttgattggtcaaaa</t>
  </si>
  <si>
    <t>tgcagatgttgacagtgaccccagaatttgtgagacgtcctgcgaagtggttgattggtcaaaa</t>
  </si>
  <si>
    <t>tgcagatgttgatttcgagagtcaggagaatacaggcatcaattttgacgcctatgaggatatt</t>
  </si>
  <si>
    <t>tgcagatgttgatttcgagagtcaggagaatacaggcatcaattttgacgcctatgatgatatt</t>
  </si>
  <si>
    <t>tgcagatgttgccgatcagatcgagatcgaagctcgcagcaatacgtctgattggaatggacaa</t>
  </si>
  <si>
    <t>tgcagatgttgccgatcagatcgagatcgaagctcgcagcaatacgtctggttggaatggacaa</t>
  </si>
  <si>
    <t>tgcagatgttgcgaatgtcagtaaaaatacagcagcacacttgatcgtgcggtccagatcccca</t>
  </si>
  <si>
    <t>tgcagatgttgcgaatgtcagtaaaaatacagcagcatacttgatcgtgcggtccagatcccca</t>
  </si>
  <si>
    <t>tgcagatgttgcggaggggttcagcgtgttcaagggattggcggataataatgcagagctgcgt</t>
  </si>
  <si>
    <t>tgcagatgttgtggaggggttcagcgtgttcaagggattggcggataataatgcagagctgcgt</t>
  </si>
  <si>
    <t>tgcagatgttggtgttccagttccaattgcagaagtgctgggtctatgttgagaccatgatgtt</t>
  </si>
  <si>
    <t>tgcagatgttgttgttccagttccaattgcagaagtgctgggtctatgttgagaccatgatgtt</t>
  </si>
  <si>
    <t>tgcagatgttgtggtggcacctccattcatctatatcgatcaggtcaagaattcactaactggt</t>
  </si>
  <si>
    <t>tgcagatgttgtggtggcacctccgttcatctatatcgatcaggtcaagaattcactaactggt</t>
  </si>
  <si>
    <t>tgcagatgttgtgtatggtgtcacagcgttgcttgaatcactggatgctgagtccaaggatgca</t>
  </si>
  <si>
    <t>tgcagatgttgtgtatggtgtcacggcgttgcttgaatcactggatgctgagtccaaggatgca</t>
  </si>
  <si>
    <t>tgcagatgttgttgtgcgagcgcaggcctggccgcttcgtccagatcatggactccattgccgc</t>
  </si>
  <si>
    <t>tgcagatgttgttgtgcgagcgcaggcctggccgcttcgtccagatcatggactccgttgccgc</t>
  </si>
  <si>
    <t>tgcagatgtttagttcacattatacgtgttcacagaggagcatacatgttgcgtgtttgcgttg</t>
  </si>
  <si>
    <t>tgcagatgtttagttcaccttatacgtgttcacagaggagcatacatgttgcgtgtttgcgttg</t>
  </si>
  <si>
    <t>tgcagatgtttcaagtatagctcctttaatggaccccctgtaagttaatttattctctttcaag</t>
  </si>
  <si>
    <t>tgcagatgtttcaagtatggctcctttaatggaccccctgtaagttaatttattctctttcaag</t>
  </si>
  <si>
    <t>tgcagatgtttcacctgggacctgttcgtggcccttctctctcgccgtgacggatcgcgatcgc</t>
  </si>
  <si>
    <t>tgcagatgtttcacctgggacctgttcgtggcccttctctctcggcgtgacggatcgcgatcgc</t>
  </si>
  <si>
    <t>tgcagatgtttctatggtgatatgtggagtagaatggacaattggggatatggagggaagcgat</t>
  </si>
  <si>
    <t>tgcagatgtttctgtggtgatatgtggagtagaatggacaattggggatatggagggaagcgat</t>
  </si>
  <si>
    <t>tgcagatgtttgcgtagccctaacccaacgaaacctaccaattccatcaccccttacgactcta</t>
  </si>
  <si>
    <t>tgcagatgtttgcgtagccctaacccaacgaaacctgccaattccatcaccccttacgactcta</t>
  </si>
  <si>
    <t>tgcagatgtttggaacacggttattgcacttgaaatacatgctccagagaatgcaaaggataca</t>
  </si>
  <si>
    <t>tgcagatgtttggaacacggttattgcacttgaaatacatgctccagagaatgcaaaggctaca</t>
  </si>
  <si>
    <t>tgcagatgttttcgtgaatcctcatcaaaccgatggtcatgcgcaagctatgcagtttatttaa</t>
  </si>
  <si>
    <t>tgcagatgttttcgtgaatcctcatcaaaccgatggtcatgcgcaagctatgcagtttatttag</t>
  </si>
  <si>
    <t>tgcagatgttttgtattacaagccttgacactacttgtctggcacaacgatgcagggagaacgt</t>
  </si>
  <si>
    <t>tgcagatgttttgtattactagccttgacactacttgtctggcacaacgatgcagggagaacgt</t>
  </si>
  <si>
    <t>tgcagatgttttttttcggaatgcttaacggcgacgggacggctcttggtcagagcttcacagg</t>
  </si>
  <si>
    <t>tgcagatgttttttttcggaatgcttgacggcgacgggacggctcttggtcagagcttcacagg</t>
  </si>
  <si>
    <t>tgcagattaaaaagagaaaaaactttggttcatgttcttgtttttcgagtattcataagcagat</t>
  </si>
  <si>
    <t>tgcagattaaaaagagaaaaaactttggttcatgttcttttttttcgagtattcataagcagat</t>
  </si>
  <si>
    <t>tgcagattaaaattctgaagtttcctatacgtcacggacttaattgcacagtaatttattattt</t>
  </si>
  <si>
    <t>tgcagattaaaattctgaagtttcctatacgtcatggacttaattgcacagtaatttattattt</t>
  </si>
  <si>
    <t>tgcagattaaagcagaggcaatctctgttagtggaatcaccatggcgtcagctgcacagccata</t>
  </si>
  <si>
    <t>tgcagattaaagtagaggcaatctctgttagtggaatcaccatggcgtcagctgcacagccata</t>
  </si>
  <si>
    <t>tgcagattaacaatgactccccaaattgctccttttcagttcagttcaaaggttgtttcccatg</t>
  </si>
  <si>
    <t>tgcagattaacaatgactccccaaattgctccttttcagttcagttcaaaggttgtttcccctg</t>
  </si>
  <si>
    <t>tgcagattaacagcgacattaatcagtcattagccaacaacaccagcaatcacttgtgctatgg</t>
  </si>
  <si>
    <t>tgcagattaacagcgacattgatcagtcattagccaacaacaccagcaatcacttgtgctatgg</t>
  </si>
  <si>
    <t>tgcagattaacccagcgaacagattttgcatatgaaaagtatagatggcagcctgaagcttgtg</t>
  </si>
  <si>
    <t>tgcagattaacccagcgaacagattttgcatatgaaaagtttagatggcagcctgaagcttgtg</t>
  </si>
  <si>
    <t>tgcagattaagctggacgtggcaagggattgcgtccgaccaaccgaacgaggtgtggccgaaat</t>
  </si>
  <si>
    <t>tgcagattaagctggacgtggcaagggattgcgtccgaccaaccgaccgaggtgtggccgaaat</t>
  </si>
  <si>
    <t>tgcagattaagtgacagaaactcgggaaccactgaaagctgttttgactttcgatactagaacc</t>
  </si>
  <si>
    <t>tgcagattaagtgacagaaacttgggaaccactgaaagctgttttgactttcgatactagaacc</t>
  </si>
  <si>
    <t>tgcagattaatatgaaggatgtactgagaacattcagcctccattagatacatgttgtatggtg</t>
  </si>
  <si>
    <t>tgcagattaatatgaaggatgtactgagaacattcagcctccattagatatatgttgtatggtg</t>
  </si>
  <si>
    <t>tgcagattaatccagttgtgtccatattttgatgtgaatgcggtgtgtgcgtctctgtgcagtt</t>
  </si>
  <si>
    <t>tgcagattaatccagttgtgtccatattttgatgttaatgcggtgtgtgcgtctctgtgcagtt</t>
  </si>
  <si>
    <t>tgcagattaattaaacaacaccatcagtaatcttgttggtaacacaaaaaagtcttctcttagc</t>
  </si>
  <si>
    <t>tgcagattaattaaagaacaccatcagtaatcttgttggtaacacaaaaaagtcttctcttagc</t>
  </si>
  <si>
    <t>tgcagattaatttgtgtaatttcgaggatccgtctgcatatagttattcgacacccgccaaagg</t>
  </si>
  <si>
    <t>tgcagattaatttgtgtaatttcgaggatccgtctgcatatagttatttgacacccgccaaagg</t>
  </si>
  <si>
    <t>tgcagattacaactattattatagaaaaggcacaagcaatgaggcaaacagttaagaaggaata</t>
  </si>
  <si>
    <t>tgcagattacaactattattatagaaaaggcacgagcaatgaggcaaacagttaagaaggaata</t>
  </si>
  <si>
    <t>tgcagattacaactgattgcattacattgcattgcaggccgtgggcgtggggcaacaacggcgg</t>
  </si>
  <si>
    <t>tgcagattacaactgattgcattgcattgcattgcaggccgtgggcgtggggcaacaacggcgg</t>
  </si>
  <si>
    <t>tgcagattacacgccaaaacaccgcagggggtgcactactcgggaggcacacgtatactgcgac</t>
  </si>
  <si>
    <t>tgcagattacacgccaaaacaccgcagggggtgcactactcgggaggcacacgtatactgcgag</t>
  </si>
  <si>
    <t>tgcagattacacttgcaatggagttcagtatgaaggttctcatttcccaccataacttcactta</t>
  </si>
  <si>
    <t>tgcagattacacttgcaatggagttcagtatgatggttctcatttcccaccataacttcactta</t>
  </si>
  <si>
    <t>tgcagattacagaactacagtgagctacagacaatgttacaaactgtgcatgtcacactgccat</t>
  </si>
  <si>
    <t>tgcagattacagagctacagtgagctacagacaatgttacaaactgtgcatgtcacactgccat</t>
  </si>
  <si>
    <t>tgcagattacagaccaatctctctcctcaacacctccttcaagcttatcaccaaagtgttagcc</t>
  </si>
  <si>
    <t>tgcagattacagaccaatctctcttctcaacacctccttcaagcttatcaccaaagtgttagcc</t>
  </si>
  <si>
    <t>tgcagattacattgaaatttaaaatttgctaaccaagtactaaagctgggctgctttccatgga</t>
  </si>
  <si>
    <t>tgcagattacattgaaatttaaaatttgctaaccaagtagtaaagctgggctgctttccatgga</t>
  </si>
  <si>
    <t>tgcagattactacaataccaagtaacgacaaactagtagcagtcttcataccgaaggaaacgaa</t>
  </si>
  <si>
    <t>tgcagattcctacaataccaagtaacgacaaactagtagcagtcttcataccgaaggaaacgaa</t>
  </si>
  <si>
    <t>tgcagattactatcactcctagagatcaaaagcagagtaaaactgatgattgctgagggtacat</t>
  </si>
  <si>
    <t>tgcagattactatcactcctagagatcaaaagcagagtaaaactgatgattgctgagggtatat</t>
  </si>
  <si>
    <t>tgcagattactcaagttctgacactatttattgcaggattgtggcaccccgcacctgacacata</t>
  </si>
  <si>
    <t>tgcagattactcaagttctgacactatttattgcaggattgtggcaccccgcacctggcacata</t>
  </si>
  <si>
    <t>tgcagattactgaaaccagtatcagtatcccaaatgcatggcctccagaagatacgttacaccg</t>
  </si>
  <si>
    <t>tgcagattactgaaaccagtatcagtatcccaaatgcatgggctccagaagatacgttacaccg</t>
  </si>
  <si>
    <t>tgcagattacttgggtgctggagctatccgaacgccgacgtccacctgctcggcgaggtacgtt</t>
  </si>
  <si>
    <t>tgcagattacttgggtgctggagctatccgaacgccgacgtccagctgctcggcgaggtacgtt</t>
  </si>
  <si>
    <t>tgcagattagaaagatccatagtaaggtatacacctttttcaaccatgttgagttacatgccga</t>
  </si>
  <si>
    <t>tgcagattagaaagatccatagtaaggtatacacctttttcaaccatgttgagttacatgctga</t>
  </si>
  <si>
    <t>tgcagattagaaataaaaaaactaacgggagaaccttgatgtgaagaccagttgagttgacatc</t>
  </si>
  <si>
    <t>tgcagattagaaataaaaaagctaacgggagaaccttgatgtgaagaccagttgagttgacatc</t>
  </si>
  <si>
    <t>tgcagattagaagttagcgtgctaaattacaaataaagagaggagcgtgggacgaagaaggcgc</t>
  </si>
  <si>
    <t>tgcagattagaagttagcgtgctacattacaaataaagagaggagcgtgggacgaagaaggcgc</t>
  </si>
  <si>
    <t>tgcagattagacggaatgagcgcgcgtggctggcgtgggcaccccaagctcgcagctcatcgcc</t>
  </si>
  <si>
    <t>tgcagattagacggaatgagcgtgcgtggctggcgtgggcaccccaagctcgcagctcatcgcc</t>
  </si>
  <si>
    <t>tgcagattagatgatagcattatctcgagattagcagtaggagaagtcaccttgtcactcgctg</t>
  </si>
  <si>
    <t>tgcagattagatgatagcattatctcgagattatcagtaggagaagtcaccttgtcactcgctg</t>
  </si>
  <si>
    <t>tgcagattagcaactgccgttgcattcaaaatcactcgggcctgctattatgagatcagttgac</t>
  </si>
  <si>
    <t>tgcagattagcaactgccgttgctttcaaaatcactcgggcctgctattatgagatcagttgac</t>
  </si>
  <si>
    <t>tgcagattagcacatttgccagcctcttcttcatcgccctcttcatgtccatcttcgcgacggg</t>
  </si>
  <si>
    <t>tgcagattagcacgtttgccagcctcttcttcatcgccctcttcatgtccatcttcgcgacggg</t>
  </si>
  <si>
    <t>tgcagattaggagttggagctggtcagctcggcctgtccactctctactgctgtagctactaag</t>
  </si>
  <si>
    <t>tgcagattaggagttggagctggtcagctcggcctgtccactctctactgctgtagctagtaag</t>
  </si>
  <si>
    <t>tgcagattagtgcgtgtgatcctccatttgagccgtgcttaggcatatggatgggactgttacg</t>
  </si>
  <si>
    <t>tgcagattagtgcgtgtgatcctccatttgagccgtgcttgggcatatggatgggactgttacg</t>
  </si>
  <si>
    <t>tgcagattatacctgctacgatgcatgcatacactggggctctctcgtaaccgcgtcagcaagt</t>
  </si>
  <si>
    <t>tgcagattatacctgctacgatgcatggatacactggggctctctcgtaaccgcgtcagcaagt</t>
  </si>
  <si>
    <t>tgcagattatatatcaccacatccattgctttgtttcttctaatataagagtgcattttacttc</t>
  </si>
  <si>
    <t>tgcagattatatatcaccacatccattgctttatttcttctaatataagagtgcattttacttc</t>
  </si>
  <si>
    <t>tgcagattatatattgtgctgagattttgattcttgtgattgggtgcagatcactgaccttggc</t>
  </si>
  <si>
    <t>tgcagattatatattgtgctgagattttgattcttgtgattgggtgcagatcattgaccttggc</t>
  </si>
  <si>
    <t>tgcagattatatcggcgcccgttatctgatttggcggcgaacggcaaagaggcgatgagataga</t>
  </si>
  <si>
    <t>tgcagattatatcggcgcccgttatctgatttggcggcgaacgggaaagaggcgatgagataga</t>
  </si>
  <si>
    <t>tgcagattatcagcaagcagctaagcatgcagaatctggctgcttgaaggtgtaagatcgctga</t>
  </si>
  <si>
    <t>tgcagattatcagcgagcagctaagcatgcagaatctggctgcttgaaggtgtaagatcgctga</t>
  </si>
  <si>
    <t>tgcagattatccgccgttagaattttgtcatgcatgaggatccatgcatgaactttgcatttat</t>
  </si>
  <si>
    <t>tgcagattatccgctgttagaattttgtcatgcatgaggatccatgcatgaactttgcatttat</t>
  </si>
  <si>
    <t>tgcagattatcgatgtaggccatggcatccctgattatggacgccttgtccatctgcgtgcaac</t>
  </si>
  <si>
    <t>tgcagattatcgatgtaggcgatggcatccctgattatggacgccttgtccatctgcgtgcaac</t>
  </si>
  <si>
    <t>tgcagattatctgcaaaattagattagattttaatcaattcttatataagtagttccaaacagg</t>
  </si>
  <si>
    <t>tgcagattatctgcaaaattagattagattttaatcaattcttatataagtagttccaagcagg</t>
  </si>
  <si>
    <t>tgcagattatgaaataaacaactactaccacacaaacgtgtctgcacctgtgtatcatagccta</t>
  </si>
  <si>
    <t>tgcagattatgaaataaacaactactaccacacaaatgtgtctgcacctgtgtatcatagccta</t>
  </si>
  <si>
    <t>tgcagattatgctgagatgcaagtcaaggatgttaataccacctattaattaggcccaaggaga</t>
  </si>
  <si>
    <t>tgcagattatgctgagatgcaagtgaaggatgttaataccacctattaattaggcccaaggaga</t>
  </si>
  <si>
    <t>tgcagattatggacattgacactggaaagcaagaaggtattagtgggcttgaacaggtcaccat</t>
  </si>
  <si>
    <t>tgcagattatggacattgacactggaaagcaagaaggtattagtgggcttgaacaggtcaccgt</t>
  </si>
  <si>
    <t>tgcagattatggccgtctgccactggcgtcttctgaggtagctcgtggagaagagaatcatctt</t>
  </si>
  <si>
    <t>tgcagattatggccgtctgcgactggcgtcttctgaggtagctcgtggagaagagaatcatctt</t>
  </si>
  <si>
    <t>tgcagattatggttcagagagtacgagctgggatgacagtgacccctcgatgttcctcatgacg</t>
  </si>
  <si>
    <t>tgcagattatggttcagagagtacgagctgggatgacggtgacccctcgatgttcctcatgacg</t>
  </si>
  <si>
    <t>tgcagattatgtgtttttatcaccgttataaatataaatttcttgatgatagagccgaggatct</t>
  </si>
  <si>
    <t>tgcagattatgtgtttttatcaccgttataaatataaatttcttgatgatagagcctaggatct</t>
  </si>
  <si>
    <t>tgcagattattaacgattgggccgaaattccgtttcagagaggaccaacgtggaagaaaggaat</t>
  </si>
  <si>
    <t>tgcagattattaacgattgggccgaaattccgtttcagcgaggaccaacgtggaagaaaggaat</t>
  </si>
  <si>
    <t>tgcagattattacccaacccgcccccattcgcgcacgagcagagcggccgccgctgtcgtgcac</t>
  </si>
  <si>
    <t>tgcagattattacccaacccgcccccattcgcgcacgagcagagcggccgccgctgtcgtgctc</t>
  </si>
  <si>
    <t>tgcagattattacttgcttgcatcaaatgcaatgcaatatggtccatgatcacataaataaatg</t>
  </si>
  <si>
    <t>tgcagattattacttgcttggatcaaatgcaatgcaatatggtccatgatcacataaataaatg</t>
  </si>
  <si>
    <t>tgcagattattagtaagcaagctgcaagttgttagtaccactactgatgccgcccctgctgttg</t>
  </si>
  <si>
    <t>tgcagattattagtaagcaagctgcaagttgttagtaccgctactgatgccgcccctgctgttg</t>
  </si>
  <si>
    <t>tgcagattattccgccgagctgctcctacgggtatcgagtccacggtggtgggtagtaagacgg</t>
  </si>
  <si>
    <t>tgcagattattcctccgagctgctcctacgggtatcgagtccacggtggtgggtagtaagacgg</t>
  </si>
  <si>
    <t>tgcagattatttacaaatttagattagattttaatcaattcttatataagtagttccaaacagg</t>
  </si>
  <si>
    <t>tgcagattatttgcaaatttagattagattttaatcaattcttatataagtagttccaaacagg</t>
  </si>
  <si>
    <t>tgcagattcaaataatcataaatgcaaccttccacacctaccgcaggcaaaacaaaatctgaag</t>
  </si>
  <si>
    <t>tgcagattcagataatcataaatgcaaccttccacacctaccgcaggcaaaacaaaatctgaag</t>
  </si>
  <si>
    <t>tgcagattcaacgggatgacattcatgttgtccatgttcagagcctcctttgctgcgcctgctg</t>
  </si>
  <si>
    <t>tgcagattcaacgggatgaccttcatgttgtccatgttcagagcctcctttgctgcgcctgctg</t>
  </si>
  <si>
    <t>tgcagattcaactcgcgcaacttgttttgcgaacatcgtggcaacctctcgattaattcttcca</t>
  </si>
  <si>
    <t>tgcagattcaactcgcgcaacttgttttgcgaacatcgtggcaacctctcgattaattcttcta</t>
  </si>
  <si>
    <t>tgcagattcaagagcaatctgtcgctatatagcagagacctacgagcatcaagggtatcctttc</t>
  </si>
  <si>
    <t>tgcagattcaagagcaatctgtcgctatatagcagagacttacgagcatcaagggtatcctttc</t>
  </si>
  <si>
    <t>tgcagattcaagtgaagacaattttgcactaagatttagtgcaacaccatccatattgtcctgg</t>
  </si>
  <si>
    <t>tgcagattcaagtgaagacaattttgcactaagatttagtgcagcaccatccatattgtcctgg</t>
  </si>
  <si>
    <t>tgcagattcacacttgggatgggagccattggtttttgggtgaacatcaagcaagcagcaccat</t>
  </si>
  <si>
    <t>tgcagtttcacacttgggatgggagccattggtttttgggtgaacatcaagcaagcagcaccat</t>
  </si>
  <si>
    <t>tgcagattcaccaacttactccgaatgcgttctctcggctctgtgtttacgcaatggctctcaa</t>
  </si>
  <si>
    <t>tgcagattcaccaacttactccgaatgcgttctcttggctctgtgtttacgcaatggctctcaa</t>
  </si>
  <si>
    <t>tgcagattcaccgcttggtatgtgtgggctatatttttgtacacttgatccactactggattca</t>
  </si>
  <si>
    <t>tgcagattcaccgcttggtatgtgtgggctatatttttgtacactttatccactactggattca</t>
  </si>
  <si>
    <t>tgcagattcacggcacaagtcacctggagattgggcaggtcatcagtcatcaccaacaatcatc</t>
  </si>
  <si>
    <t>tgcagattcacggcacaagtcacctggagattgggcaggtcatcagtcatcaccaacagtcatc</t>
  </si>
  <si>
    <t>tgcagattcacggcagcaaacgttgtgattcagtatcgcgagagaggatggataatctgcatgt</t>
  </si>
  <si>
    <t>tgcagattcacggcagcaaacgttgtggttcagtatcgcgagagaggatggataatctgcatgt</t>
  </si>
  <si>
    <t>tgcagattcagaatccatagtagtgttttgcattggctagcggccattttcactcactcttgca</t>
  </si>
  <si>
    <t>tgcagattcagaatccatagtagtgttttgcgttggctagcggccattttcactcactcttgca</t>
  </si>
  <si>
    <t>tgcagattcagacatgaatctgttaaccttggtgaggcagtaggttcccaggcttgtacaacaa</t>
  </si>
  <si>
    <t>tgcagattcagatatgaatctgttaaccttggtgaggcagtaggttcccaggcttgtacaacaa</t>
  </si>
  <si>
    <t>tgcagattcagaggatagcccaacgaagatattgtctgctgaagacaatgtaatgttagttcaa</t>
  </si>
  <si>
    <t>tgcagattcagaggatagcccaacgaagatattgtctgctgaagacaatgtcatgttagttcaa</t>
  </si>
  <si>
    <t>tgcagattcagcggttcagcatagctgtgatggaagttcattgtacctggcagtgcttcatgcg</t>
  </si>
  <si>
    <t>tgcagattcagcggttcagcatggctgtgatggaagttcattgtacctggcagtgcttcatgcg</t>
  </si>
  <si>
    <t>tgcagattcagctgtgtgcatatgatctattttggaggagccctatttcagttcgatatattcc</t>
  </si>
  <si>
    <t>tgcagattcagctgtgtgcatatgatctattttggaggagccctatttcagtttgatatattcc</t>
  </si>
  <si>
    <t>tgcagattcagtattcagtattggtggtgcaagggccctccagtgtgataatgagattctagca</t>
  </si>
  <si>
    <t>tgcagattcagtattcagtattggtggtgcaacggccctccagtgtgataatgagattctagca</t>
  </si>
  <si>
    <t>tgcagattcagtgttccacttccactgttcggagagttcgtcccacctggatgaggacaacata</t>
  </si>
  <si>
    <t>tgcagattcagtgttccacttccactgttcggagagttcgtcccccctggatgaggacaacata</t>
  </si>
  <si>
    <t>tgcagattcatccacggccacgacgacggcgagcgagcagaagaaagacaggaagatgtagaag</t>
  </si>
  <si>
    <t>tgcagattcatccacggccacgacgacggcgagcgagcagaagaaggacaggaagatgtagaag</t>
  </si>
  <si>
    <t>tgcagattcatcgaagcagacgactaccattcccaggcaaacaaaggtacaccgccacgcaatt</t>
  </si>
  <si>
    <t>tgcagcttcatcgaagcagacgactaccattcccaggcaaacaaaggtacaccgccacgcaatt</t>
  </si>
  <si>
    <t>tgcagattcatcgatcaataaaattttatgtcgaggcgctcatctgtacacaggtccgtaaccg</t>
  </si>
  <si>
    <t>tgcagattcatcgatcaataaaattttatgtcgaggcgctcatctgtacacaggtccttaaccg</t>
  </si>
  <si>
    <t>tgcagattcatgacagctgcacccgcacggccgcacgcttgcaccaccgacctgcatgtgcgtt</t>
  </si>
  <si>
    <t>tgcagattcatgacagctgcacccgcacggccgcacgcttgcaccactgacctgcatgtgcgtt</t>
  </si>
  <si>
    <t>tgcagattcatgcagacgaacattggtacaactttgagatccttgaggctgctgtaccttgggt</t>
  </si>
  <si>
    <t>tgcagattcatgcagacgaacattggtacaactttgagatccttgaggctgctgtatcttgggt</t>
  </si>
  <si>
    <t>tgcagattcattcacatcacaagctctatgagaaacttcaagctcgcacccatggcgatgcaga</t>
  </si>
  <si>
    <t>tgcagattcattcacgtcacaagctctatgagaaacttcaagctcgcacccatggcgatgcaga</t>
  </si>
  <si>
    <t>tgcagattccaacggtcaaatcatccccgtctctctctagaaaaaatctgcggaatcaatcaca</t>
  </si>
  <si>
    <t>tgcagattcccacggtcaaatcatccccgtctctctctagaaaaaatctgcggaatcaatcaca</t>
  </si>
  <si>
    <t>tgcagattccaccacaaagtctctcgtgttgaaaacttcagatttagtctatcagtattttgta</t>
  </si>
  <si>
    <t>tgcagattccaccacaaagtctcttgtgttgaaaacttcagatttagtctatcagtattttgta</t>
  </si>
  <si>
    <t>tgcagattccactagctgccgctctgtggtgcaagtgagtggaatcatgctgtccgctggttgc</t>
  </si>
  <si>
    <t>tgcagattccgctagctgccgctctgtggtgcaagtgagtggaatcatgctgtccgctggttgc</t>
  </si>
  <si>
    <t>tgcagattccagtagcgagagaggtgaggtggatctgcgtcgccgtcttgcgtcttgtgtgcga</t>
  </si>
  <si>
    <t>tgcagattccagtagtgagagaggtgaggtggatctgcgtcgccgtcttgcgtcttgtgtgcga</t>
  </si>
  <si>
    <t>tgcagattccagttcagtagtttcatgaacgacagaacctgtatcactaactcccaccacagtg</t>
  </si>
  <si>
    <t>tgcagattccagttcagtagtttcatgaacgacagaacctgtatcactaactcccaccacggtg</t>
  </si>
  <si>
    <t>tgcagattccatcaatttccttccgtgcccatggtggcaaattctctgccatcatcgcgtagat</t>
  </si>
  <si>
    <t>tgcagattccatcaatttccttccgtgcccatggtggcaaattctctgccatcgtcgcgtagat</t>
  </si>
  <si>
    <t>tgcagattccatcaggattgttatctgattctgacgtgtgatggcatcgacgaagccgcggtac</t>
  </si>
  <si>
    <t>tgcagattccatcagggttgttatctgattctgacgtgtgatggcatcgacgaagccgcggtac</t>
  </si>
  <si>
    <t>tgcagattccatcctcctcgcccccttctccgatccgatcgatcgcggatcgctgcgtttcgtg</t>
  </si>
  <si>
    <t>tgcagattccatcctcctcgcccccttctccgatcggatcgatcgcggatcgctgcgtttcgtg</t>
  </si>
  <si>
    <t>tgcagattcccttcgtccttcgaggtcgccgagaagaggacaacccaaaccgatgagcgatgag</t>
  </si>
  <si>
    <t>tgcagattcccttcgtccttcgaggtcgccgagaagaggacaacccaaaccgatgagcgatgat</t>
  </si>
  <si>
    <t>tgcagattccgcacagccacgtgtggccgcgttgcactctcctactccagcaccgactgacgct</t>
  </si>
  <si>
    <t>tgcagattccgcacagccacgtgtggccgcgttgcactctcctactccagcgccgactgacgct</t>
  </si>
  <si>
    <t>tgcagattccgccagctgccgctgtgtggtgcaagtgagtggaatcatgctgtccgctggttgc</t>
  </si>
  <si>
    <t>tgcagattccgccagctgccgctgtgtggtgcaagtgagtggaatcgtgctgtccgctggttgc</t>
  </si>
  <si>
    <t>tgcagattccgtcatctatctatcgttcacgcaggagcagaccgcaaaccgcagacgcagaacg</t>
  </si>
  <si>
    <t>tgcagattccgtcatctatctatcgttcacgcaggagcagaccgcagaccgcagacgcagaacg</t>
  </si>
  <si>
    <t>tgcagattcctcagcacgccgaacggcgttgccgaggtgacgcggtccagaaactcatttagcg</t>
  </si>
  <si>
    <t>tgcagattcctcagcatgccgaacggcgttgccgaggtgacgcggtccagaaactcatttagcg</t>
  </si>
  <si>
    <t>tgcagattcctgcggcacttaacgtggctcacgccagagaggccctcgacccaggtggtccaca</t>
  </si>
  <si>
    <t>tgcagattcctgcggcacttaacgtggctcacgccagagaggccctcgacccaggtggtccacg</t>
  </si>
  <si>
    <t>tgcagattccttttcctactacctcccctacatgttatcctccgtgcacatggtggcgtctcct</t>
  </si>
  <si>
    <t>tgcagattccttttcctactacctcccctacaagttatcctccgtgcacatggtggcgtctcct</t>
  </si>
  <si>
    <t>tgcagattccttttgccatgttcattctaagctgttgttagttgcacgttcttcactagtgtca</t>
  </si>
  <si>
    <t>tgcagattccttttgccatgttcattctaagctgttgttagttgcatgttcttcactagtgtca</t>
  </si>
  <si>
    <t>tgcagattcgaggaacctgcacggggcaatccaccgccgcagcagcactgatctaggaacaaaa</t>
  </si>
  <si>
    <t>tgcagattcgaggaacctgcacgggtcaatccaccgccgcagcagcactgatctaggaacaaaa</t>
  </si>
  <si>
    <t>tgcagattcgatcatgaaggcatctcaagcttcggctctactacagttcaaagatcttggtttt</t>
  </si>
  <si>
    <t>tgcagatttgatcatgaaggcatctcaagcttcggctctactacagttcaaagatcttggtttt</t>
  </si>
  <si>
    <t>tgcagattcgcaacagactgctggagaatacttcagttaaatctacaaattcagctggaaccat</t>
  </si>
  <si>
    <t>tgcagattcgcaacagactgctggagaatacttcagttaaatctacatattcagctggaaccat</t>
  </si>
  <si>
    <t>tgcagattcggatcccgtgcagtctaccttcctcttcttctctcctcaacagagcagaaaaacc</t>
  </si>
  <si>
    <t>tgcagattcggatcccgtgcagtctgccttcctcttcttctctcctcaacagagcagaaaaacc</t>
  </si>
  <si>
    <t>tgcagattcggtccaactcgatcagaaccaatttagcaaaccgcacaaaagttttggatcatgc</t>
  </si>
  <si>
    <t>tgcagattcggtccaactcgatcagaaccaatttagcaaactgcacaaaagttttggatcatgc</t>
  </si>
  <si>
    <t>tgcagattcgtctcatctggtgactcgtcatttcgctcgcgccccttccgtcacgggcaacctt</t>
  </si>
  <si>
    <t>tgcagattcgtctcatctggtgactcgtcatttcgctcgcgccccttccgtcacgggccacctt</t>
  </si>
  <si>
    <t>tgcagattctaaacttaatacagcaactttcaaaataaaattaatacagccagccatcacactc</t>
  </si>
  <si>
    <t>tgcagattctaaatttaatacagcaactttcaaaataaaattaatacagccagccatcacactc</t>
  </si>
  <si>
    <t>tgcagattctaaatctcaaaatcagagccgctagctcctacttctatctagctaattgatcgat</t>
  </si>
  <si>
    <t>tgcagattctaaatctcaaagtcagagccgctagctcctacttctatctagctaattgatcgat</t>
  </si>
  <si>
    <t>tgcagattctaatcgacaagcagatgggagaggaattcgtcgacttatgggcggaccaaaagac</t>
  </si>
  <si>
    <t>tgcagattctaatcgacaggcagatgggagaggaattcgtcgacttatgggcggaccaaaagac</t>
  </si>
  <si>
    <t>tgcagattctaatgctccactaagaagccaaccatgcacaacaacgagccatttcaagcaacac</t>
  </si>
  <si>
    <t>tgcagattctaatgctccactaagaagccaaccatgcacaagaacgagccatttcaagcaacac</t>
  </si>
  <si>
    <t>tgcagattctactcgatctgtcatcctttgcgtactgcgtacctaggatggccgatgcagtggg</t>
  </si>
  <si>
    <t>tgcagattctactcgatctgtcatcctttgcgtactgcgtacctaggattgccgatgcagtggg</t>
  </si>
  <si>
    <t>tgcagattctactggaacaggacaaattggggaatgcagggatgcaacagatggtcccttgcac</t>
  </si>
  <si>
    <t>tgcagattctactggaacaggacaaatttgggaatgcagggatgcaacagatggtcccttgcac</t>
  </si>
  <si>
    <t>tgcagattctagcagcctgaaaacaaggggaaaaaatgggacacgagacctagcgactcagctg</t>
  </si>
  <si>
    <t>tgcagattctagcagcctgaaaacaaggggaaaaaatgggacacgaggcctagcgactcagctg</t>
  </si>
  <si>
    <t>tgcagattctccctggtgggccagagatccgccgtcgttcaccacggcgcggcacactagctct</t>
  </si>
  <si>
    <t>tgcagattctccctggtgggccagagatccgccgtcgttcaccacggcgcggcacactggctct</t>
  </si>
  <si>
    <t>tgcagattctctcacgagtctaatcataggccaggccaggggtaaaagcgaaaatatttctacg</t>
  </si>
  <si>
    <t>tgcagattctctgacgagtctaatcataggccaggccaggggtaaaagcgaaaatatttctacg</t>
  </si>
  <si>
    <t>tgcagattctgaccgcctcataccctgaatttatttcttcagcgtcacagcaggtacccgatta</t>
  </si>
  <si>
    <t>tgcagattctgaccgcttcataccctgaatttatttcttcagcgtcacagcaggtacccgatta</t>
  </si>
  <si>
    <t>tgcagattctgcctgcctttgccttgcctgcgtggcagccaatggctcaagtctgcgttagggt</t>
  </si>
  <si>
    <t>tgcagattctgcctgcctttgccttgcctgtgtggcagccaatggctcaagtctgcgttagggt</t>
  </si>
  <si>
    <t>tgcagattctggccttctgggtagacatgtatgtacgtggaacatgcttttgatagtcatttcc</t>
  </si>
  <si>
    <t>tgcagattctggccttctgggtagccatgtatgtacgtggaacatgcttttgatagtcatttcc</t>
  </si>
  <si>
    <t>tgcagattctgtaataagactgacaacagtcacgtcctatttataacagcgatgcaaggtggca</t>
  </si>
  <si>
    <t>tgcagattctgtaataagactgacaacagtcacgtcctatttataacagcgctgcaaggtggca</t>
  </si>
  <si>
    <t>tgcagattcttatggcgcattccttcaggtgagcgagggtgagccagtgtacgatttctgctgg</t>
  </si>
  <si>
    <t>tgcagattcttatggcgcattccttcaggtgaacgagggtgagccagtgtacgatttctgctgg</t>
  </si>
  <si>
    <t>tgcagattcttatggcgcattccttcaggtgaacgagggcgaaccagtgtacgatttctgctgg</t>
  </si>
  <si>
    <t>tgcagattcttatggcgcattccttcgggtgaacgagggcgaaccagtgtacgatttctgctgg</t>
  </si>
  <si>
    <t>tgcagattcttcctgtttacctgactctgacaaaccattgccattagtagcttgagttttcaca</t>
  </si>
  <si>
    <t>tgcaggttcttcctgtttacctgactctgacaaaccattgccattagtagcttgagttttcaca</t>
  </si>
  <si>
    <t>tgcagattcttgtactaaccgagcaccatcatttccatatataaccataagtggattccttagc</t>
  </si>
  <si>
    <t>tgcagattcttgtactaaccgagcaccatcatttccatatataaccgtaagtggattccttagc</t>
  </si>
  <si>
    <t>tgcagattcttgtatggtctaaatctgtaatattgactgctgcaactgttgtctagtaatctga</t>
  </si>
  <si>
    <t>tgcagattcttgtatggtctaaatctgtaatattgactgctgcaactgttgtctagtagtctga</t>
  </si>
  <si>
    <t>tgcagattctttaccgcactgtcatagtacacgaagcccataaaccaaaactcatggttatcaa</t>
  </si>
  <si>
    <t>tgcagattctttaccgcactgtcgtagtacacgaagcccataaaccaaaactcatggttatcaa</t>
  </si>
  <si>
    <t>tgcagattgaaaataaaaaattctgctgaagatttgctctatgctgtgactgagtacgattcct</t>
  </si>
  <si>
    <t>tgcagattgaaaataaaaaattctggtgaagatttgctctatgctgtgactgagtacgattcct</t>
  </si>
  <si>
    <t>tgcagattgaacatacttgcatgaaaatgctgaaagttgttgtttgtttatctgcaactttcat</t>
  </si>
  <si>
    <t>tgcagattgaacatacttgcctgaaaatgctgaaagttgttgtttgtttatctgcaactttcat</t>
  </si>
  <si>
    <t>tgcagattgaacgaagcgcaacaatgcatgcatgcacaccaaacgcatggcatcccgtgcgatc</t>
  </si>
  <si>
    <t>tgcagattgaacggagcgcaacaatgcatgcatgcacaccaaacgcatggcatcccgtgcgatc</t>
  </si>
  <si>
    <t>tgcagattgaaggattgcccgatatatacgtcttggggtacagattttcccaatttcgttcgtt</t>
  </si>
  <si>
    <t>tgcagattgaaggattgcccgatatatacgtcttggggtacagatttttccaatttcgttcgtt</t>
  </si>
  <si>
    <t>tgcagattgaatgaaaaatgaaaatcccacaaccgagacagtccaacatattgaactggccacc</t>
  </si>
  <si>
    <t>tgcagattgaatgaaaaatgaaaatcccacaaccgagacagtccaacatgttgaactggccacc</t>
  </si>
  <si>
    <t>tgcagattgaatgagtactgtattgtagttctgcacttctgcctacatcgtcgccccaccaagg</t>
  </si>
  <si>
    <t>tgcagattgaatgggtactgtattgtagttctgcacttctgcctacatcgtcgccccaccaagg</t>
  </si>
  <si>
    <t>tgcagattgacaccacccgaaggcccccagcgcatactcctacagggaaagctacaactggcat</t>
  </si>
  <si>
    <t>tgcagattgacaccacccgaaggcccccagcgcatactcctacaggggaagctacaactggcat</t>
  </si>
  <si>
    <t>tgcagattgaccacgcactggaggatggaagtgtggtgttccaggatggcagctcaatcagagc</t>
  </si>
  <si>
    <t>tgcagattgaccacgcactggaggatggaagtgtggtgttctaggatggcagctcaatcagagc</t>
  </si>
  <si>
    <t>tgcagattgaccacggcacgctactgaaagaggtaagcaaatcagaatattttccagtggttca</t>
  </si>
  <si>
    <t>tgcagattgaccacggcacgctgctgaaagaggtaagcaaatcagaatattttccagtggttca</t>
  </si>
  <si>
    <t>tgcagattgaccctccgcaattgcagaaacagacggtgttgcattacctaaagaactgttgcaa</t>
  </si>
  <si>
    <t>tgcagattgaccctccgcaattgcagaaacagagggtgttgcattacctaaagaactgttgcaa</t>
  </si>
  <si>
    <t>tgcagattgacgacggtacctccgctggacggccgcgccgcatcccccgcctccgcatccaggt</t>
  </si>
  <si>
    <t>tgcagattgaggacggtacctccgctggacggccgcgccgcatcccccgcctccgcatccaggt</t>
  </si>
  <si>
    <t>tgcagattgactggagcaatctccacccaaattgattgcatccatcaccattccccattaaaat</t>
  </si>
  <si>
    <t>tgcagattgactggagcaatctccacccaaattgattgtatccatcaccattccccattaaaat</t>
  </si>
  <si>
    <t>tgcagattgagagattgaacccccttctgtttgagaaactacaataatagtagaaacataaaaa</t>
  </si>
  <si>
    <t>tgcagattgagcgattgaacccccttctgtttgagaaactacaataatagtagaaacataaaaa</t>
  </si>
  <si>
    <t>tgcagattgagatagtactgggaaagactgatatgttcgatgagttgatggcggccaatgctgg</t>
  </si>
  <si>
    <t>tgcagattgagatagtactgggaaagactgatatgttcgatgagttgatggcggccagtgctgg</t>
  </si>
  <si>
    <t>tgcagattgagattttggtgtagccaatttgccactggtgccattgggaaataaaagatcagct</t>
  </si>
  <si>
    <t>tgcagattgagattttggtgtagccaatttgccactggtgccattgggaaataaaagattagct</t>
  </si>
  <si>
    <t>tgcagattgagcattagctcgtagttcttgtgccctctggcaatggtcatcccctgcctcttgg</t>
  </si>
  <si>
    <t>tgcagattgagcattagctcgtagttcttgtgccctctggcaatggtcatcccttgcctcttgg</t>
  </si>
  <si>
    <t>tgcagattgagcgatcaaacccttttgtttgagaaactacaacaatagtagaaacataaaaaaa</t>
  </si>
  <si>
    <t>tgcagattgagcgatcaaacccttttgtttgagaaactacaacaatagtagaaacataaaaaac</t>
  </si>
  <si>
    <t>tgcagattgagtattttgtttgtccatatttaggagaactctgagcacatgatatttattagac</t>
  </si>
  <si>
    <t>tgcagattgagtattttgtttgtccatatttaggagaactctgagcacatgatatttgttagac</t>
  </si>
  <si>
    <t>tgcagattgagtctgtcagtgataattgcagcaagtgtcattgccgcggcttcggccatgagaa</t>
  </si>
  <si>
    <t>tgcagattgagtctgttagtgataattgcagcaagtgtcattgccgcggcttcggccatgagaa</t>
  </si>
  <si>
    <t>tgcagattgatcgattcattgacagcattggctgcacattaatccatttttgtagcaggacccc</t>
  </si>
  <si>
    <t>tgcagatttatcgattcattgacagcattggctgcacattaatccatttttgtagcaggacccc</t>
  </si>
  <si>
    <t>tgcagattgatggaaggcatgcgagtgatgggtgatgaaatttgctaccctgccaaagattgta</t>
  </si>
  <si>
    <t>tgcaggttgatggaaggcatgcgagtgatgggtgatgaaatttgctaccctgccaaagattgta</t>
  </si>
  <si>
    <t>tgcagattgatggagtggagtcgcctagggcaccgtgcacagctgaaggagcaacggcgcgtga</t>
  </si>
  <si>
    <t>tgcagattgatggagtggagtcgcctagggcaccgtgcacagctgaaggagcagcggcgcgtga</t>
  </si>
  <si>
    <t>tgcagattgattagatgtcacaaaagtgagcgtcacttaatagaaatagagttgaaagcacaca</t>
  </si>
  <si>
    <t>tgcagattgattagatgtcgcaaaagtgagcgtcacttaatagaaatagagttgaaagcacaca</t>
  </si>
  <si>
    <t>tgcagattgattcaaaacgagtgatttcagaaagctcaaagatatatattactcacttgaaaga</t>
  </si>
  <si>
    <t>tgcagattgattcaacacgagtgatttcagaaagctcaaagatatatattactcacttgaaaga</t>
  </si>
  <si>
    <t>tgcagattgatttaaaagagcagcactgctcagaacacacagatagttgtctaggcaaaatacc</t>
  </si>
  <si>
    <t>tgcagattgatttaaaagagcagcactgctcagaacatacagatagttgtctaggcaaaatacc</t>
  </si>
  <si>
    <t>tgcagattgcactgaaccttagcttcaatcactttactgggccgctgccccatgagcttgggcg</t>
  </si>
  <si>
    <t>tgcagattgcgctgaaccttagcttcaatcactttactgggccgctgccccatgagcttgggcg</t>
  </si>
  <si>
    <t>tgcagattgcagcacacgcgagggaacggaggaaggcaggcaatccagagacaacagcacgtcc</t>
  </si>
  <si>
    <t>tgcagattgcagcacacgcgagggaacggcggaaggcaggcaatccagagacaacagcacgtcc</t>
  </si>
  <si>
    <t>tgcagattgcagcctccagctggaagcctgcatgcaaccagacagatcacagacgcaatgcaac</t>
  </si>
  <si>
    <t>tgcagattgcagcctccagctggaagcctgcatgcaaccagacagatcacagatgcaatgcaac</t>
  </si>
  <si>
    <t>tgcagattgcagcctccttacaacgaagacaaatctgttatcgtcagatgaaggaatccacagc</t>
  </si>
  <si>
    <t>tgcagattgcagcctccttacaacgaagacaaatctgttatcgtcagatgaaggaatccacggc</t>
  </si>
  <si>
    <t>tgcagattgcatcctccagctggaagcctgcatgcatgcaaccctaccactccgttacggagca</t>
  </si>
  <si>
    <t>tgcagattgcatcctccagctggaagcctgcatgcatgcaaccctaccactccgtttcggagca</t>
  </si>
  <si>
    <t>tgcagattgcatcctctttacaacgaagacaaatctgttatcatcagataaaggaaaccacggc</t>
  </si>
  <si>
    <t>tgcagattgcatcctctttacaacgaagacaaatctgttatcatcagataaaggaatccacggc</t>
  </si>
  <si>
    <t>tgcagattgcatctatgtcctttcgcgcccatgatggcaaattttccaccatcattgcgtaaat</t>
  </si>
  <si>
    <t>tgcagattgcatctatgtcctttcgcgcccatgatggcaaattttccgccatcattgcgtaaat</t>
  </si>
  <si>
    <t>tgcagattgcatgaatcttatgctgctctgtcttctcctaaacatcttaacaaacacggacaca</t>
  </si>
  <si>
    <t>tgcagattgcatgaatcttatgctgctctgtcttctcctaaacatcttaacaaacatggacaca</t>
  </si>
  <si>
    <t>tgcagattgcattgcagttgcagtcaccgatcgagagcaggcatcaacgcgttagtttgggcta</t>
  </si>
  <si>
    <t>tgcagattgcattgcagttgcagtcaccgatcgagaggaggcatcaacgcgttagtttgggcta</t>
  </si>
  <si>
    <t>tgcagattgcattttggaagaaagccaacctgattttcctttttttcctgcttcgaaagctcat</t>
  </si>
  <si>
    <t>tgcagattgcattttggaagaaggccaacctgattttcctttttttcctgcttcgaaagctcat</t>
  </si>
  <si>
    <t>tgcagattgccgatgctgtacggtatatttcctgacatcctattgctggtgaaatcaaggtacg</t>
  </si>
  <si>
    <t>tgcagattgccgatgttgtacggtatatttcctgacatcctattgctggtgaaatcaaggtacg</t>
  </si>
  <si>
    <t>tgcagattgcctagcccgacagtcccagtttgcggtgtccacgcgtctcagatgagagccatgt</t>
  </si>
  <si>
    <t>tgcagattgcctagcccgacagtcccagtttgcggtgtccacgcgtctcggatgagagccatgt</t>
  </si>
  <si>
    <t>tgcagattgcgcgcgggatggagtacctgcactccaagaagatctaccacggcgacctcaaccc</t>
  </si>
  <si>
    <t>tgcagattgcgcgcgggatggagtacctgcactccaagaggatctaccacggcgacctcaaccc</t>
  </si>
  <si>
    <t>tgcagattgcggaagtgtgctgctgccagcataggctctgtcctacactcgctcagcagcccga</t>
  </si>
  <si>
    <t>tgcagattgcggaagtgtgttgctgccagcataggctctgtcctacactcgctcagcagcccga</t>
  </si>
  <si>
    <t>tgcagattgcggtgctgccgctggttggccgccagcctacccattggccgcaggacgcacaaat</t>
  </si>
  <si>
    <t>tgcagattgcggtgctgccgctggttggccgccagcctacccattggccgcagtacgcacaaat</t>
  </si>
  <si>
    <t>tgcagattgctctcatcatcgaactgtcaactggttggaccaaaagttcccgcgttcaagtagg</t>
  </si>
  <si>
    <t>tgcagattgctctcatcatcgaactgtcaactagttggaccaaaagttcccgcgttcaagtagg</t>
  </si>
  <si>
    <t>tgcagattgctgctgctatctgaagcctcgtgctcttcgcatcgcttctctgttgaaccatgat</t>
  </si>
  <si>
    <t>tgcagattgctgctgctatctgaagcctcgtgctcttcgcttcgcttctctgttgaaccatgat</t>
  </si>
  <si>
    <t>tgcagattgcttccaaagtaacctccaatgcacggaactcaaaaggagattctgtggagttcat</t>
  </si>
  <si>
    <t>tgcagattgcttccagagtaacctccaatgcacggaactcaaaaggagattctgtggagttcat</t>
  </si>
  <si>
    <t>tgcagattggaacagaagcgaccataaacatacacgtgctcgatgaaatgctcgcgggcgcagt</t>
  </si>
  <si>
    <t>tgcagattggaacagaagcgaccataaacatacacgtggtcgatgaaatgctcgcgggcgcagt</t>
  </si>
  <si>
    <t>tgcagattggaactctttctgcatgactcagcatgccagatggtgaactagaacctctgtcttc</t>
  </si>
  <si>
    <t>tgcagattggaactctttctgcatgactcagcatgccagatggtgaactggaacctctgtcttc</t>
  </si>
  <si>
    <t>tgcagattggaccaagcaatctttggattgataggtgtgctctcctatttttgccttccttcag</t>
  </si>
  <si>
    <t>tgcagattggaccaagcagtctttggattgataggtgtgctctcctatttttgccttccttcag</t>
  </si>
  <si>
    <t>tgcagattggatgtttgttgtggttggtctcaatgtttcatttgacgattgcacctgcgctatg</t>
  </si>
  <si>
    <t>tgcagattggatgtttgttgtggttggtctcaatgtttcatttgacgattgcacctgtgctatg</t>
  </si>
  <si>
    <t>tgcagattggattcaggaatactcgtatgatggtaacctgattctgtctcgttctccttcgagc</t>
  </si>
  <si>
    <t>tgcagattggattcaggaatactcgtatgatggtaacctgattctgtctcgttctcctttgagc</t>
  </si>
  <si>
    <t>tgcagattggatttggacatactaggcgtacattacgtaccacctttcacggacttcttgtgga</t>
  </si>
  <si>
    <t>tgcagattggatttggacatattaggcgtacattacgtaccacctttcacggacttcttgtgga</t>
  </si>
  <si>
    <t>tgcagattggcacccactggaggctggagccgtgctacggtactctgtcggtttagagtaaggt</t>
  </si>
  <si>
    <t>tgcagattggcacccactggaggctggagccgtgctacgttactctgtcggtttagagtaaggt</t>
  </si>
  <si>
    <t>tgcagattggggactcgaaagtccaaactctgaagcgaagccagcgacgcactgagagagggag</t>
  </si>
  <si>
    <t>tgcagattggggactcgaaagtccgaactctgaagcgaagccagcgacgcactgagagagggag</t>
  </si>
  <si>
    <t>tgcagattggggttcgttcacacatcacgtcagtttcgcccgcggaagtgttttttagtagagt</t>
  </si>
  <si>
    <t>tgcagattggggttcgttcacacatcacgtcagtttcgcccgcggacgtgttttttagtagagt</t>
  </si>
  <si>
    <t>tgcagattggtcggctgtggaccataccaacgtggtgctgcttctcttcggcccacatcaagaa</t>
  </si>
  <si>
    <t>tgcagattggtcggctgtggaccataccaacgtggtgcttcttctcttcggcccacatcaagaa</t>
  </si>
  <si>
    <t>tgcagattggtctcttcgctgtgcaaacgtacgtacgtagtgtgcttgtgtctgcgtccaagga</t>
  </si>
  <si>
    <t>tgcagcttggtctcttcgctgtgcaaacgtacgtacgtagtgtgcttgtgtctgcgtccaagga</t>
  </si>
  <si>
    <t>tgcagattggtgacacgataattgaggtatatcttgtgacattcttgtcgttctaaagttaaag</t>
  </si>
  <si>
    <t>tgcagattggtgacacgataattgaggtatatcttgtgacattcttgttgttctaaagttaaag</t>
  </si>
  <si>
    <t>tgcagattggtgcctccttttataggcacggagatcaggagacgcgcataccaccgtcgaccga</t>
  </si>
  <si>
    <t>tgcagattggtgcctccttttataggcacggagatcaggagacgcgcatacgaccgtcgaccga</t>
  </si>
  <si>
    <t>tgcagattgtaacatgcctgaatgaatttcagtaagtgcctcacttgcatgtgccacaccaaga</t>
  </si>
  <si>
    <t>tgcagattgtaacatgcctgaatgaatttcagtaagtgcctcacttgcatgtgccacgccaaga</t>
  </si>
  <si>
    <t>tgcagattgtaacgtgcctgaatgaattccaataagtggctcacttgcatgtgcaaccaacacc</t>
  </si>
  <si>
    <t>tgcagattgtaatgtgcctgaatgaattccaataagtggctcacttgcatgtgcaaccaacacc</t>
  </si>
  <si>
    <t>tgcagattgtaacgtgcctgaatgaattccaataagtggctcacttgcatgtgtcaccaacacc</t>
  </si>
  <si>
    <t>tgcagattgtaacgttcctgaatgaattccaataagtggctcacttgcatgtgtcaccaacacc</t>
  </si>
  <si>
    <t>tgcagattgtaaggttcttgctggaccaggaaggaaaactctttccctttttggattgatagaa</t>
  </si>
  <si>
    <t>tgcagattgtaaggttcttgctggaccaggaaggaaaactctttccctttttggattgatcgaa</t>
  </si>
  <si>
    <t>tgcagattgtactacatttagtgaaacttataatttgctacacttgcagggattcgatgagtac</t>
  </si>
  <si>
    <t>tgcagattgtactatatttagtgaaacttataatttgctacacttgcagggattcgatgagtac</t>
  </si>
  <si>
    <t>tgcagattgtatacgaacaacagcttcagctgctctcctctcattttgcagtactgaattgttc</t>
  </si>
  <si>
    <t>tgcagattgtgtacgaacaacagcttcagctgctctcctctcattttgcagtactgaattgttc</t>
  </si>
  <si>
    <t>tgcagattgtatttgaaaacatttgggtatgttgcattagtttctttgacactatatgggatgc</t>
  </si>
  <si>
    <t>tgcagattgtatttgaaaacatttgggtatgttgcattagtttcttttacactatatgggatgc</t>
  </si>
  <si>
    <t>tgcagattgtccatgagacttcgtggactccagaagatactttgccaacaagtcagaggcatgg</t>
  </si>
  <si>
    <t>tgcagattgtccatgagacttcgtggactccagaagatgctttgccaacaagtcagaggcatgg</t>
  </si>
  <si>
    <t>tgcagattgtcccatgcacttgatcagtcatcagtgaaggcaacactgactgttgaaatggcat</t>
  </si>
  <si>
    <t>tgcagattgtcccatgcacttgatcagtcatcagtgaatgcaacactgactgttgaaatggcat</t>
  </si>
  <si>
    <t>tgcagattgtgagatccaacaaccgaatccaatctaatccaatcagagaaaaaggaaagacggc</t>
  </si>
  <si>
    <t>tgcagattgtgagatccaacaaccgaatccaatttaatccaatcagagaaaaaggaaagacggc</t>
  </si>
  <si>
    <t>tgcagattgtgtacgaacaacagcttcacctatctgctctcctctcattttgcagtactgaatt</t>
  </si>
  <si>
    <t>tgcagattgtgtacgaacaacagcttcatctatctgctctcctctcattttgcagtactgaatt</t>
  </si>
  <si>
    <t>tgcagattgtgtgggcaaatgcagtgttttcttcccgacattgtccacagggagggtggtcctg</t>
  </si>
  <si>
    <t>tgcagattgtgtgggcaaatgcagtgttttcttcccgacgttgtccacagggagggtggtcctg</t>
  </si>
  <si>
    <t>tgcagattgtgttcgtcgtcgttgttctagatctgtgttatttacatattccctgcgtgggtct</t>
  </si>
  <si>
    <t>tgcagattgtgttcgtcgtcgttgttcttgatctgtgttatttacatattccctgcgtgggtct</t>
  </si>
  <si>
    <t>tgcagattgtgtttgaaatcctagtgagagcgctgattgggctagaggaaggagacgaaatgca</t>
  </si>
  <si>
    <t>tgcagattgtgtttgaaatcctagtgagagcgctgattgggctagaggaaggagacgaaatgct</t>
  </si>
  <si>
    <t>tgcagattgttactgcatgggatattcgtaagtacagctcaaagaagacaataccgacatatga</t>
  </si>
  <si>
    <t>tgcagattgttactgcatgggatattcgtaagtacagctcaaagaggacaataccgacatatga</t>
  </si>
  <si>
    <t>tgcagattgttgcagcggcgacgaccagttttattaccagatgagattgctcgagttttctttt</t>
  </si>
  <si>
    <t>tgcagattgttgcagcggcgacgaccagttttattaccagatgagattgctcgcgttttctttt</t>
  </si>
  <si>
    <t>tgcagattgtttttgcaggagaaagaaaagaatagtggcaaaataaaggacgaggaaagctgga</t>
  </si>
  <si>
    <t>tgcagattgtttttgcaggagaaagaaaagaatggtggcaaaataaaggacgaggaaagctgga</t>
  </si>
  <si>
    <t>tgcagatttaacaggccgaaccacgacccaaaaggaaacagatcacggtccatcaatacaaatc</t>
  </si>
  <si>
    <t>tgcagatttaacaggccgaaccacggcccaaaaggaaacagatcacggtccatcaatacaaatc</t>
  </si>
  <si>
    <t>tgcagatttaacaggccgaaccacggcccaaagtgaaacagatcacggtccatcaatacaaatc</t>
  </si>
  <si>
    <t>tgcagatttaacaggccgaaccacggcccaaagtgaagcagatcacggtccatcaatacaaatc</t>
  </si>
  <si>
    <t>tgcagatttaactgcaaaacctagcgataaattgatgagtgtacgttgcttactgattcttcaa</t>
  </si>
  <si>
    <t>tgcagatttaactgcaaaacctagcgataaattgatgagtgtacgttgcttactgattcttcag</t>
  </si>
  <si>
    <t>tgcagatttaacttttttttagtaacatctcctttttttaatagaactaactcaatctataacc</t>
  </si>
  <si>
    <t>tgcagatttaacttttttttagtaacatctcctttttttaatagaactaactcaatttataacc</t>
  </si>
  <si>
    <t>tgcagatttacaaacaacgaattgctttaagcgaacttcgtacagagatgcaatcgtaataata</t>
  </si>
  <si>
    <t>tgcagatttacaaacaacgaattgctttaagcgaacttcgttcagagatgcaatcgtaataata</t>
  </si>
  <si>
    <t>tgcagatttacagtatgcatagagggagaagttaccatggtcaccatgcgcaggtttcacatgg</t>
  </si>
  <si>
    <t>tgcagatttacagtatgcgtagagggagaagttaccatggtcaccatgcgcaggtttcacatgg</t>
  </si>
  <si>
    <t>tgcagatttacatactaggctagtagcaaggcctcggacagcacaagctaggctcctgctaatc</t>
  </si>
  <si>
    <t>tgcagatttacatactaggctagtagcaaggcctcggacagcacatgctaggctcctgctaatc</t>
  </si>
  <si>
    <t>tgcagatttaccaactgaatcagtttgttttctgcaccagttatctttaaacttggcgctctgc</t>
  </si>
  <si>
    <t>tgcagatttaccaactgaatcagtttgttttttgcaccagttatctttaaacttggcgctctgc</t>
  </si>
  <si>
    <t>tgcagatttaccttgttgaccttgagccatttggtgacacaagctgcgtggtactgatgcctgc</t>
  </si>
  <si>
    <t>tgcagatttaccttgttgaccttgagccatttggtgacacaagctgcgtggtagtgatgcctgc</t>
  </si>
  <si>
    <t>tgcagatttacgaatgtttatttaactgaaacaattactccatgcagccgagaatcagatagca</t>
  </si>
  <si>
    <t>tgcagatttacgaatgtttatttagctgaaacaattactccatgcagccgagaatcagatagca</t>
  </si>
  <si>
    <t>tgcagatttacgctccttgttcttgacggaatcaagccaagaatccaagatctcgatcgacctg</t>
  </si>
  <si>
    <t>tgcagatttacgctccttgttcttgacgggatcaagccaagaatccaagatctcgatcgacctg</t>
  </si>
  <si>
    <t>tgcagatttagcacatgtaatccttgatggacgcatgatttcctcttcatggaatgttcctgag</t>
  </si>
  <si>
    <t>tgcagatttagcacatgtaatctttgatggacgcatgatttcctcttcatggaatgttcctgag</t>
  </si>
  <si>
    <t>tgcagatttagcaccactaatccccgatggatgtgtgatttcctctctatggtcatcgataatg</t>
  </si>
  <si>
    <t>tgcagatttagcaccactaatccccgatggatgtgtgatttcctctttatggtcatcgataatg</t>
  </si>
  <si>
    <t>tgcagatttagcatgcattttccctagaactgtagatatggtggtattttagtaggattcacat</t>
  </si>
  <si>
    <t>tgcagatttagcatgcatttttcctagaactgtagatatggtggtattttagtaggattcacat</t>
  </si>
  <si>
    <t>tgcagatttagctacttaaggtccattgtttgtcatccgatattcttatacagatacagaaata</t>
  </si>
  <si>
    <t>tgcagatttagctacttaaggtccattgtttgtcatctgatattcttatacagatacagaaata</t>
  </si>
  <si>
    <t>tgcagatttataccacccaatgaaaaggacagtactagtgaactaagaagtatgcgcagagcac</t>
  </si>
  <si>
    <t>tgcagatttataccacccaatgaaaaggacagtactagtgaactaagcagtatgcgcagagcac</t>
  </si>
  <si>
    <t>tgcagatttatagctttctttttgagatcttgaggcagaagagggtgttgaggatatttgtctt</t>
  </si>
  <si>
    <t>tgcagatttatagctttcttttttagatcttgaggcagaagagggtgttgaggatatttgtctt</t>
  </si>
  <si>
    <t>tgcagatttataggcattaatgaccaaaagagtgcatcatgatatgtccaccagcagtaatttg</t>
  </si>
  <si>
    <t>tgcagatttataggcgttaatgaccaaaagagtgcatcatgatatgtccaccagcagtaatttg</t>
  </si>
  <si>
    <t>tgcagatttattacggaggagaccgaggttgcctccgaagaggcgcccgagaagaacagcgggg</t>
  </si>
  <si>
    <t>tgcagatttattacggaggagaccgaggttgcctccgaagaggcgcccgtgaagaacagcgggg</t>
  </si>
  <si>
    <t>tgcagatttattcaattgcaaggaggtactgcaaacggactttccacgaaacccaagcatgggc</t>
  </si>
  <si>
    <t>tgcagatttattcaattgcatggaggtactgcaaacggactttccacgaaacccaagcatgggc</t>
  </si>
  <si>
    <t>tgcagatttattcctccccctgcaaccatgcatgcatgtgctagaatcatcttttgttccttgt</t>
  </si>
  <si>
    <t>tgcagatttgttcctccccctgcaaccatgcatgcatgtgctagaatcatcttttgttccttgt</t>
  </si>
  <si>
    <t>tgcagatttcaagattcatgaattgtatgtgacacagcagagctgagctctggctcctgtaaat</t>
  </si>
  <si>
    <t>tgcagatttcatgattcatgaattgtatgtgacacagcagagctgagctctggctcctgtaaat</t>
  </si>
  <si>
    <t>tgcagatttcaagtacaacaagaacgactcggtgctggtggtgacccgcgacgcgtaccagctc</t>
  </si>
  <si>
    <t>tgcagatttcaagtacgacaagaacgactcggtgctggtggtgacccgcgacgcgtaccagctc</t>
  </si>
  <si>
    <t>tgcagatttcacacaatgcattgctgacaatttgtttcttcaggaggttggtgcggcactgaat</t>
  </si>
  <si>
    <t>tgcagatttcacacaatgcattgttgacaatttgtttcttcaggaggttggtgcggcactgaat</t>
  </si>
  <si>
    <t>tgcagatttcacacaatgtatcgctaacaatttgtttctacaggaggttggtgtggcactaaat</t>
  </si>
  <si>
    <t>tgcagatttcacacaatgtattgctaacaatttgtttctacaggaggttggtgtggcactaaat</t>
  </si>
  <si>
    <t>tgcagatttcacatgggaaggcagccattgatcatcgtagccgacgcagagctctgcaaggagg</t>
  </si>
  <si>
    <t>tgcagatttcacatgggaaggcagccattggtcatcgtagccgacgcagagctctgcaaggagg</t>
  </si>
  <si>
    <t>tgcagatttcagacgcactgggctgatccgtgggctaaatcctttaagagaaagcccatcaggc</t>
  </si>
  <si>
    <t>tgcagatttcagccgcactgggctgatccgtgggctaaatcctttaagagaaagcccatcaggc</t>
  </si>
  <si>
    <t>tgcagatttcagtaactctgaaactgaggtagtcaagggcaatgtgggcgtcgactcgttgggt</t>
  </si>
  <si>
    <t>tgcagatttcagtacctctgaaactgaggtagtcaagggcaatgtgggcgtcgactcgttgggt</t>
  </si>
  <si>
    <t>tgcagatttcagttaggattttacttctatgctgtcaaaagacatgtaattccataggcctccc</t>
  </si>
  <si>
    <t>tgcagatttcagttaggattttacttctatgcagtcaaaagacatgtaattccataggcctccc</t>
  </si>
  <si>
    <t>tgcagatttcatcaggaagagcaaggagaagttccaaggggaagatgggagcaacggtcaggtc</t>
  </si>
  <si>
    <t>tgcagatttcatcaggaggagcaaggagaagttccaaggggaagatgggagcaacggtcaggtc</t>
  </si>
  <si>
    <t>tgcagatttcatctcagtgtaccttcagctcttgagcaaggacgccaaggtgcgggcgtcctgc</t>
  </si>
  <si>
    <t>tgcagatttcatctcagtgtaccttcagctcttgagcaaggacgccaaggtgcgggcgtcgtgc</t>
  </si>
  <si>
    <t>tgcagatttcattccttgatttcagtaaagcaggttcatatttcgtgtgcgcaggtggtctgca</t>
  </si>
  <si>
    <t>tgcagttttcattccttgatttcagtaaagcaggttcatatttcgtgtgcgcaggtggtctgca</t>
  </si>
  <si>
    <t>tgcagatttccaaatatagcacactgacaatcacatagcatatgaatgtgatatatctgctaat</t>
  </si>
  <si>
    <t>tgcagatttccaaatatagcacactgacaatcacatagcatatggatgtgatatatctgctaat</t>
  </si>
  <si>
    <t>tgcagatttccagcacctcaacagcacggggctccacctgacgctgcaccacccacggagcccc</t>
  </si>
  <si>
    <t>tgcagatttccagcacctcaacagcacggggctccacctgatgctgcaccacccacggagcccc</t>
  </si>
  <si>
    <t>tgcagatttccagcacctcaacagttcggggctctacctgacgctgcaccacccgcggagcccc</t>
  </si>
  <si>
    <t>tgcagatttccagcacctcaacagttcggggctctacctgacgctgcaccacccgcggagcccg</t>
  </si>
  <si>
    <t>tgcagatttccattccacgtgctgatatccaaatccaaggacaaaaccttttgactgccttcca</t>
  </si>
  <si>
    <t>tgcagatttccattccacgtgctgatatccaaatccaaggacaaaaccttttgactgtcttcca</t>
  </si>
  <si>
    <t>tgcagatttccgaggaatcaaacaatcaaaatttcctgtgtacctgcactcggggcctccgacc</t>
  </si>
  <si>
    <t>tgcagatttccgaggaatcaatcaatcaaaatttcctgtgtacctgcactcggggcctccgacc</t>
  </si>
  <si>
    <t>tgcagatttccgcccgccaactctactggccgatgcccagcgacgcggctatattatatatata</t>
  </si>
  <si>
    <t>tgcagatttccgcccgccaactctactggccgatgcccagcgacgcggctatattatatatatc</t>
  </si>
  <si>
    <t>tgcagatttcctacaactcagagggccccagcaggccaccaactctctaaagtccctgtcgcct</t>
  </si>
  <si>
    <t>tgcagatttcctacagctcagagggccccagcaggccaccaactctctaaagtccctgtcgcct</t>
  </si>
  <si>
    <t>tgcagatttccttcctccccactcgatggcccaacaaggcccagcggcctgtggcccaacttct</t>
  </si>
  <si>
    <t>tgcagatttccttcctccccactcgatggcccaacaaggccgagcggcctgtggcccaacttct</t>
  </si>
  <si>
    <t>tgcagatttcgaatccaacagtagtttacagcagctcccgacaagcactaattaagctaatccc</t>
  </si>
  <si>
    <t>tgcagattttgaatccaacagtagtttacagcagctcccgacaagcactaattaagctaatccc</t>
  </si>
  <si>
    <t>tgcagatttcgtcccatctttcagtacaccaaaatagactctggcatatgagccctcgccaatg</t>
  </si>
  <si>
    <t>tgcagatttcgtcccatctttcagtacaccaaaatagactctggcatatgagccctcgcctatg</t>
  </si>
  <si>
    <t>tgcagatttctaccagcgtgatttacatgcatatactcctattaaagaaagaagaacatgctat</t>
  </si>
  <si>
    <t>tgcagatttctactagcgtgatttacatgcatatactcctattaaagaaagaagaacatgctat</t>
  </si>
  <si>
    <t>tgcagatttctacgcggcgatgcgggctaacagcagattcgtggcgtaaatcatcgttagcgag</t>
  </si>
  <si>
    <t>tgcagatttctacgcggtgatgcgggctaacagcagattcgtggcgtaaatcatcgttagcgag</t>
  </si>
  <si>
    <t>tgcagatttctagtcaattgtgaattatgtgatgccttcctgcacctctaaggctcgagaggac</t>
  </si>
  <si>
    <t>tgcagatttgtagtcaattgtgaattatgtgatgccttcctgcacctctaaggctcgagaggac</t>
  </si>
  <si>
    <t>tgcagatttctcaggagaactatgaacgttgccgctgcctgtctcagagggttcatccttgacg</t>
  </si>
  <si>
    <t>tgcagatttctcaggagagctatgaacgttgccgctgcctgtctcagagggttcatccttgacg</t>
  </si>
  <si>
    <t>tgcagatttctcagtttcctgaactttgtgagtttcaaagtgtttattatctatagtttatttc</t>
  </si>
  <si>
    <t>tgcagatttctcagtttcctgagctttgtgagtttcaaagtgtttattatctatagtttatttc</t>
  </si>
  <si>
    <t>tgcagatttctcttctgctgcacgtcctctagcaaaccttcacctagaccagtgctgctacttg</t>
  </si>
  <si>
    <t>tgcagatttctcttctgctgcacgtcctctagcaaaccttcacctagaccattgctgctacttg</t>
  </si>
  <si>
    <t>tgcagatttcttaagccgagccgaggtctggcagccttttgcatatgatcatcactgcaccgcc</t>
  </si>
  <si>
    <t>tgcagatttcttaagccgagccgaggtctggcagccttttgcatatgatcatcactgcatcgcc</t>
  </si>
  <si>
    <t>tgcagatttcttctcataaccttatgggtagcgctacctaaaatgctcctataactttaggatc</t>
  </si>
  <si>
    <t>tgcagatttcttctcataaccttgtgggtagcgctacctaaaatgctcctataactttaggatc</t>
  </si>
  <si>
    <t>tgcagatttcttgtgttgagatcaaattgcgtcgcttccatgctgtagccagtatataacccat</t>
  </si>
  <si>
    <t>tgcagatttcttgtgttgagatcaaattgcgtcgcttccatgctgtagccagtttataacccat</t>
  </si>
  <si>
    <t>tgcagatttctttttttttatctatataatggtcactgaacttagtatcattaagaatcaatgt</t>
  </si>
  <si>
    <t>tgcagatttctttttttttatctatataatggtcactgaatttagtatcattaagaatcaatgt</t>
  </si>
  <si>
    <t>tgcagatttgaacgaatcccgtggcgaagcatagcaaccaccatggttagcaaccatcatcgat</t>
  </si>
  <si>
    <t>tgcagatttgaacgaatcccgtggcgaagcatagcaaccaccatggttagcaaccatcgtcgat</t>
  </si>
  <si>
    <t>tgcagatttgaatccacaaggttttgacctttctctaataaaatcctccaatggcaatctgctg</t>
  </si>
  <si>
    <t>tgcagatttgaatccacaaggttttgacctttctctaataagatcctccaatggcaatctgctg</t>
  </si>
  <si>
    <t>tgcagatttgaatctgagtaccgccctaaaaaaggcgtgattgcggatcaccctcaccgtaacc</t>
  </si>
  <si>
    <t>tgcagatttgaatctgagtaccgccctaaaaaaggcgtgattgcggatcgccctcaccgtaacc</t>
  </si>
  <si>
    <t>tgcagatttgacaggcgatgaccgataattgtattcctggtgattgtatcacgtcacgcgatgg</t>
  </si>
  <si>
    <t>tgcagatttgacaggcgatgaccgataattgtattcctggtgattgtatcacgttacgcgatgg</t>
  </si>
  <si>
    <t>tgcagatttgatcaaacacaaagcttcaattactgggatatcaaacatattttggtctattaag</t>
  </si>
  <si>
    <t>tgcagatttgatcaaacacaaagcttcaattcctgggatatcaaacatattttggtctattaag</t>
  </si>
  <si>
    <t>tgcagatttgatccgtaatctcaggtctgagcatgcgatcgtcactggtgccattttctcgctc</t>
  </si>
  <si>
    <t>tgcagatttgatccgtaatctcaggtctgagcatgcgattgtcactggtgccattttctcgctc</t>
  </si>
  <si>
    <t>tgcagatttgatgcatgtgttctccaagctgctgcgcgatctcaacttcatcgatcacacgagt</t>
  </si>
  <si>
    <t>tgcagatttgatgcatgtgttctccaagctgccgcgcgatctcaacttcatcgatcacacgagt</t>
  </si>
  <si>
    <t>tgcagatttgatgcatgtgttctccaagctgccgcgcgatcttaacttcatcgatcacacgagc</t>
  </si>
  <si>
    <t>tgcagatttggtgcatgtgttctccaagctgccgcgcgatcttaacttcatcgatcacacgagc</t>
  </si>
  <si>
    <t>tgcagatttgcagagtgagaaatttatattgcaggcctggtcgccaggattggctctggtcaat</t>
  </si>
  <si>
    <t>tgcagatttgcagagtgagaagtttatattgcaggcctggtcgccaggattggctctggtcaat</t>
  </si>
  <si>
    <t>tgcagatttgcatccgcaggaaacgtggcatgacagcaggcattggtacctcttggcgtgtgag</t>
  </si>
  <si>
    <t>tgcagatttgcatccgcgggaaacgtggcatgacagcaggcattggtacctcttggcgtgtgag</t>
  </si>
  <si>
    <t>tgcagatttgccgctgacgacgcatccgctgtgccccctgagattgacgacgtcgaggctgtag</t>
  </si>
  <si>
    <t>tgcagatttgctgctgacgacgcatccgctgtgccccctgagattgacgacgtcgaggctgtag</t>
  </si>
  <si>
    <t>tgcagatttggaacctttgcgcggttgactttaggcgtggtttctaaagcctacaatccttaga</t>
  </si>
  <si>
    <t>tgcagatttggaacctttgcgcggttgactttaggcgtggtttctaaagcctaccatccttaga</t>
  </si>
  <si>
    <t>tgcagatttggagccgatcggcacactgcactgtctccaccccatcaaaccctgttgctagaag</t>
  </si>
  <si>
    <t>tgcagatttggagccgatcggcagactgcactgtctccaccccatcaaaccctgttgctagaag</t>
  </si>
  <si>
    <t>tgcagatttggagctaaaaaacatgcatcttcgttgtcattcctacacgtggagcaacaagcat</t>
  </si>
  <si>
    <t>tgcagatttggagctaaaaaacatgcatcttcattgtcattcctacacgtggagcaacaagcat</t>
  </si>
  <si>
    <t>tgcagatttggaggccaggaattggtgcataaaatgattgattcgccactggcaggcctcggct</t>
  </si>
  <si>
    <t>tgcagatttggaggccaggaattggtgcataaaatgattgatttgccactggcaggcctcggct</t>
  </si>
  <si>
    <t>tgcagatttggcctggtcaactcaccaataatcatcattcctgctgattgcatatactgtacgt</t>
  </si>
  <si>
    <t>tgcagatttggcctggtcaactcatcaataatcatcattcctgctgattgcatatactgtacgt</t>
  </si>
  <si>
    <t>tgcagatttgggagagctataggtgagagtcgcttggttcaagtagcgcactgaataacaatga</t>
  </si>
  <si>
    <t>tgcagatttgggagagctataggtgagggtcgcttggttcaagtagcgcactgaataacaatga</t>
  </si>
  <si>
    <t>tgcagatttggtgtcaggagcaagcgacacagcctcaggcaatttcttgcggccgtgagccgtc</t>
  </si>
  <si>
    <t>tgcagatttggtgtcaggagcaagcgacacagcctcaggcaatttcttgcggccgtgagctgtc</t>
  </si>
  <si>
    <t>tgcagatttgtaccgccgaatgtcgtggaggagtcgtggaaatcgatcgggaccaggtgcgctg</t>
  </si>
  <si>
    <t>tgcagatttgtaccgccgaatgtcgtggaggagttgtggaaatcgatcgggaccaggtgcgctg</t>
  </si>
  <si>
    <t>tgcagatttgtatagccaatgctaatactgaataagaacaaagcatccatactaacaagtaaca</t>
  </si>
  <si>
    <t>tgcagatttgtatagccaatgcttatactgaataagaacaaagcatccatactaacaagtaaca</t>
  </si>
  <si>
    <t>tgcagatttgtatcgccaatgctcataccaaccacctaagaacatccccatcctacatcctaca</t>
  </si>
  <si>
    <t>tgcagatttgtatcgccaatgcttataccaaccacctaagaacatccccatcctacatcctaca</t>
  </si>
  <si>
    <t>tgcagatttgtcctgccaccacacctgacactgaagaacttcgaaggtctggacctcggcaaaa</t>
  </si>
  <si>
    <t>tgcagatttgttctgccaccacacctgacactgaagaacttcgaaggtctggacctcggcaaaa</t>
  </si>
  <si>
    <t>tgcagatttgtgccaaattaaaacaactgcataaatattcatcaagaagaaaaaagtaatgtcc</t>
  </si>
  <si>
    <t>tgcagatttgtgccaaattaaaacaactgcatatatattcatcaagaagaaaaaagtaatgtcc</t>
  </si>
  <si>
    <t>tgcagatttgtgtgaagattttgtctgcaaatgtaagttggctatgatatcattgccactctta</t>
  </si>
  <si>
    <t>tgcaggtttgtgtgaagattttgtctgcaaatgtaagttggctatgatatcattgccactctta</t>
  </si>
  <si>
    <t>tgcagatttgttattgccatattcctattgggaggtcgttgcgttgctcgcgcctgatctcatc</t>
  </si>
  <si>
    <t>tgcagatttgttattgccatattcctatttggaggtcgttgcgttgctcgcgcctgatctcatc</t>
  </si>
  <si>
    <t>tgcagatttgttcggtgatctttgttgttttgctccatgcgtgatgcagtaaactcttggcatc</t>
  </si>
  <si>
    <t>tgcagatttgttcggtgatctttgttgttttgctccatgcgtgatgcagtgaactcttggcatc</t>
  </si>
  <si>
    <t>tgcagatttgttgcagcaaaggactagctaccacaactgcgagaaaaaaagaggtagcatgtgc</t>
  </si>
  <si>
    <t>tgcagatttgttgcagcgaaggactagctaccacaactgcgagaaaaaaagaggtagcatgtgc</t>
  </si>
  <si>
    <t>tgcagatttgttgcagttcattctgcttatttgcctagtttggatagggtgctcaccactaacc</t>
  </si>
  <si>
    <t>tgcagatttgttgcagttcattctgcttatttgcctagtttgggtagggtgctcaccactaacc</t>
  </si>
  <si>
    <t>tgcagattttaaatttggaggacaagtatcctccattctctcttctgaagggatacattgagaa</t>
  </si>
  <si>
    <t>tgcagattttaaatttggaggacaagtatcctccattttctcttctgaagggatacattgagaa</t>
  </si>
  <si>
    <t>tgcagattttaacgatctctagctgatcacatagggctttttaagacattcttctacagaaaag</t>
  </si>
  <si>
    <t>tgcagattttaacgatctctagctgatcacgtagggctttttaagacattcttctacagaaaag</t>
  </si>
  <si>
    <t>tgcagattttaactatgacgacaacaagagaaaaaatatatcaggcaagttccatgattcagct</t>
  </si>
  <si>
    <t>tgcagattttaactatgacgacaacaagagaaaaaatatatcaggcaagtttcatgattcagct</t>
  </si>
  <si>
    <t>tgcagattttaatcaaccgagctgctgctatgaatttgctcagagttccaattccacaaccaac</t>
  </si>
  <si>
    <t>tgcagattttaatcaaccgtgctgctgctatgaatttgctcagagttccaattccacaaccaac</t>
  </si>
  <si>
    <t>tgcagattttaatggttcaattccaagacaccgccccacctgaaactttgtctatacaacaatg</t>
  </si>
  <si>
    <t>tgcagattttaatggttcaattccaagacaccgccccacctgaaactttgtctatacagcaatg</t>
  </si>
  <si>
    <t>tgcagattttacatcaatatgaatggcacttacgttggtgtggggatgatcagcccttacctga</t>
  </si>
  <si>
    <t>tgcagattttacatcaatatgaatggcacttacgttggtgtggggatgatcagcccttatctga</t>
  </si>
  <si>
    <t>tgcagattttacgtattgatagaaagatacatgatagatcatgcaatccttcagatatttttca</t>
  </si>
  <si>
    <t>tgcagattttacgtattgatagaaagatacatgatagatcatgcaatccttctgatatttttca</t>
  </si>
  <si>
    <t>tgcagattttagattttagaaaatggatgcataactcagatcgattcatactctgtacagcaag</t>
  </si>
  <si>
    <t>tgcagattttagattttagaaaatggctgcataactcagatcgattcatactctgtacagcaag</t>
  </si>
  <si>
    <t>tgcagattttatacaactcctggaatcttccgccagacccgtgaggccgtgagcgatccgtgtg</t>
  </si>
  <si>
    <t>tgcagattttatacagctcctggaatcttccgccagacccgtgaggccgtgagcgatccgtgtg</t>
  </si>
  <si>
    <t>tgcagattttatcgatctccttcctcgcccatggcggcaggctgtcagccatcatcgagtagac</t>
  </si>
  <si>
    <t>tgcagattttatcgatctccttcctcgcccatggcggcaggctgtcagccatcatcgagtagat</t>
  </si>
  <si>
    <t>tgcagattttatggctttgactatcatcgggccaatttgccgatctctctcttgctcagctgtt</t>
  </si>
  <si>
    <t>tgcagattttatggctttgactatcatcgggccaatttgtcgatctctctcttgctcagctgtt</t>
  </si>
  <si>
    <t>tgcagattttcaccaactctgacaacgcccatgcggccagagtcctggagaaactcggcctcga</t>
  </si>
  <si>
    <t>tgcagattttcaccaactctgacaacgcccatgcggccagagtcctggagaagctcggcctcga</t>
  </si>
  <si>
    <t>tgcagattttcctttattgattgtttggcctgacacttgctcatacaggtacaaaatcccttga</t>
  </si>
  <si>
    <t>tgcagattttcctttattgattgtttggcctgacacttgctcatacaggttcaaaatcccttga</t>
  </si>
  <si>
    <t>tgcagattttccttttctttttatttttaaaatagaagatgcgcagagcatgccatctttgtta</t>
  </si>
  <si>
    <t>tgcagattttccttttctttttatttttagaatagaagatgcgcagagcatgccatctttgtta</t>
  </si>
  <si>
    <t>tgcagattttctaggatgcgtgttgccaagaaaaggaaaaaaggaaacgaaaactgaaaaaggc</t>
  </si>
  <si>
    <t>tgcagattttcttggatgcgtgttgccaagaaaaggaaaaaaggaaacgaaaactgaaaaaggc</t>
  </si>
  <si>
    <t>tgcagattttctccctccccactcgatggcccaacaaggcccagcggcctgtggcccaacttct</t>
  </si>
  <si>
    <t>tgcagattttctccctcccgactcgatggcccaacaaggcccagcggcctgtggcccaacttct</t>
  </si>
  <si>
    <t>tgcagattttctgtcgcaactcgccctcgattctcgatctgtatgtaacccagcatcctcgcaa</t>
  </si>
  <si>
    <t>tgcagattttctgtcgcaactcgccgtcgattctcgatctgtatgtaacccagcatcctcgcaa</t>
  </si>
  <si>
    <t>tgcagattttgaagacatgagctgtgagatgatatacggtcaagtgccacctcctctggaagag</t>
  </si>
  <si>
    <t>tgcagattttgaagacatgagctgtgagatgatatacggtcaagtgccacctcttctggaagag</t>
  </si>
  <si>
    <t>tgcagattttgatccttttgctgcaattgcaatgaggaatcttgatggatctgactccgatgta</t>
  </si>
  <si>
    <t>tgcagattttgatccttttgctgcaattgcagtgaggaatcttgatggatctgactccgatgta</t>
  </si>
  <si>
    <t>tgcagattttgcaccttgcctctccctgttaggaccacgtccccttcactgccacggatgatga</t>
  </si>
  <si>
    <t>tgcagattttgcaccttgcctctccctgttaggaccacgtccccttcactgtcacggatgatga</t>
  </si>
  <si>
    <t>tgcagattttgctacttctaggcaacttgttatgaaatcggcattccaattatgttcctttttt</t>
  </si>
  <si>
    <t>tgcagattttgctacttctaggcaacttgttatgaaatcggcattccagttatgttcctttttt</t>
  </si>
  <si>
    <t>tgcagattttgctggcagcttggcaataatggtcgttgggcagtgtggcaaatttttaagagag</t>
  </si>
  <si>
    <t>tgcagattttgctggcagcttggcaataatggtcgttgggcagtgtggtaaatttttaagagag</t>
  </si>
  <si>
    <t>tgcagattttggacaccgtagcaaccagagagcgtgaggaaaccctcacactaggaggccacac</t>
  </si>
  <si>
    <t>tgcagattttggacaccgtagcaaccagagggcgtgaggaaaccctcacactaggaggccacac</t>
  </si>
  <si>
    <t>tgcagattttggattctcgatcaggggattttttgggccgaccaagatgtttcccccctctttc</t>
  </si>
  <si>
    <t>tgcagattttggattctcggtcaggggattttttgggccgaccaagatgtttcccccctctttc</t>
  </si>
  <si>
    <t>tgcagattttggtaaagcacgtcggctgggctacggaatacacactggttgccccccacaataa</t>
  </si>
  <si>
    <t>tgcagattttggtaaagcacgtcggctgggctacggaatacagactggttgccccccacaataa</t>
  </si>
  <si>
    <t>tgcagatttttagaccatctttgtccgatgaaacataaatctatcaatatattgcgtggttgat</t>
  </si>
  <si>
    <t>tgcagatttttagaccatgtttgtccgatgaaacataaatctatcaatatattgcgtggttgat</t>
  </si>
  <si>
    <t>tgcagatttttattaacagcaaccatgtaaaatttttatagtgctttgccgttttaaatgtcgt</t>
  </si>
  <si>
    <t>tgcagatttttattaacagcaaccatgtaaattttttatagtgctttgccgttttaaatgtcgt</t>
  </si>
  <si>
    <t>tgcagatttttgccctgaagaagttttctgacaagagggttggagaacatgcaccgctgaggtg</t>
  </si>
  <si>
    <t>tgcagatttttgccctgaagaagttttctgacaagagggttggagaacgtgcaccgctgaggtg</t>
  </si>
  <si>
    <t>tgcagatttttgtagccagccaggagaaattccatgccaacgcagacaagcagtactggaaatc</t>
  </si>
  <si>
    <t>tgcagatttttgtagccagccaggagatattccatgccaacgcagacaagcagtactggaaatc</t>
  </si>
  <si>
    <t>tgcagatttttgtccgtgatcctggtaccaagcaggccgtagcccccgagcgctttgatcggtt</t>
  </si>
  <si>
    <t>tgcagatttttgtccgtgatcctggtaccaagcaggccgtagccctcgagcgctttgatcggtt</t>
  </si>
  <si>
    <t>tgcagatttttgttctaggtatgataggatttgtttcttggtacgatgcgcgcacggagcgggt</t>
  </si>
  <si>
    <t>tgcagatttttgttctaggtatgctaggatttgtttcttggtacgatgcgcgcacggagcgggt</t>
  </si>
  <si>
    <t>tgcagattttttgcaggaagctttgctaacatcagtgcacgtgctgttttcattcatggacaaa</t>
  </si>
  <si>
    <t>tgcagattttttgcaggaaggtttgctaacatcagtgcacgtgctgttttcattcatggacaaa</t>
  </si>
  <si>
    <t>tgcagatttttttaatacaaagcacaggattattctagattgattctatataatatgttcagag</t>
  </si>
  <si>
    <t>tgcagatttttttaatacaaagcacaggattattctagattgattctatataatatgttcatag</t>
  </si>
  <si>
    <t>tgcagatttttttcgagcagaatcgatacccatggaacaaattcaaatcgaagggatgttttat</t>
  </si>
  <si>
    <t>tgcagctttttttcgagcagaatcgatacccatggaacaaattcaaatcgaagggatgttttat</t>
  </si>
  <si>
    <t>tgcagcaaaaaaaaccaaaaggcactcttcagttcagagccacacacacaactacacagttagt</t>
  </si>
  <si>
    <t>tgcagcaaaaaaacccaaaaggcactcttcagttcagagccacacacacaactacacagttagt</t>
  </si>
  <si>
    <t>tgcagcaaaaaggaggaagtctcggtgccgacagtaatacaccaaccacctcagtgtcaggatc</t>
  </si>
  <si>
    <t>tgcagcaaaaaggaggcagtctcggtgccgacagtaatacaccaaccacctcagtgtcaggatc</t>
  </si>
  <si>
    <t>tgcagcaaaaatgcaagggctccattacttcagaatgactacatctgttccttataattaagga</t>
  </si>
  <si>
    <t>tgcagcaaaaatgcaagggctccattacttcagaatgactacatctgttccttataattaatga</t>
  </si>
  <si>
    <t>tgcagcaaaaatgtaccttcacattcacaatttgcctggaatttttagatgcttcgggacactg</t>
  </si>
  <si>
    <t>tgcaggaaaaatgtaccttcacattcacaatttgcctggaatttttagatgcttcgggacactg</t>
  </si>
  <si>
    <t>tgcagcaaaacaaagagggagagcagcagattatctcacataaggttggtcctacgaaaaaata</t>
  </si>
  <si>
    <t>tgcagcaaaacaaagagggagagcagctgattatctcacataaggttggtcctacgaaaaaata</t>
  </si>
  <si>
    <t>tgcagcaaaacacagcacaaacctaaatacattggtcacttccatttgatctgtcacatgcatg</t>
  </si>
  <si>
    <t>tgcagcaaaacacagcacaaacctaaatacataggtcacttccatttgatctgtcacatgcatg</t>
  </si>
  <si>
    <t>tgcagcaaaaccaatacagatttcatggagagcctaaaaaggaagacatacctcatcgtcctag</t>
  </si>
  <si>
    <t>tgcagcaaaaccaatacatatttcatggagagcctaaaaaggaagacatacctcatcgtcctag</t>
  </si>
  <si>
    <t>tgcagcaaaacccaagaagatgcaagatgaccgaacaaacagcgaacaaagcagtactgtagcc</t>
  </si>
  <si>
    <t>tgcagcaaaacccaagaagatgcaagatgaccgaacaaacagcgaataaagcagtactgtagcc</t>
  </si>
  <si>
    <t>tgcagcaaaaccgaggtagttgtaggatgtcaggttcaggcatctagtggtatttgaggtacgc</t>
  </si>
  <si>
    <t>tgcagcaaaaccgaggtagttgtaggatgtcaggttcaggcatctggtggtatttgaggtacgc</t>
  </si>
  <si>
    <t>tgcagcaaaaccttgatgcgttcctgctcgggaagaagattgggtgaatttgcaagttcttccg</t>
  </si>
  <si>
    <t>tgcagcaaaaccttgatgcgttcctgctcgggaagaagattgggtgaatttgcacgttcttccg</t>
  </si>
  <si>
    <t>tgcagcaaaagaatgcagtatcatgattcctggtagggatattgtagacaggaagccgtggtat</t>
  </si>
  <si>
    <t>tgcagcaaaagaatgcagtatcatgattcctggttgggatattgtagacaggaagccgtggtat</t>
  </si>
  <si>
    <t>tgcagcaaaagagacaactgcgcagtgcgcgagcacaagcggctcgcagtacgagtacaacgct</t>
  </si>
  <si>
    <t>tgcagcaaaagagacaactgcgcagtgcgcgagcacaagtggctcgcagtacgagtacaacgct</t>
  </si>
  <si>
    <t>tgcagcaaaagatcaaaagggagcagcagattatcttacagtgccagttgcctgcctgcctctg</t>
  </si>
  <si>
    <t>tgcagcaaaagatcaaaagggagcagcggattatcttacagtgccagttgcctgcctgcctctg</t>
  </si>
  <si>
    <t>tgcagcaaaagatctcacagcccagcccacagaccaccagagtaataaaaggagctaggagtac</t>
  </si>
  <si>
    <t>tgcagcaaaagatctcacagcccagcccacagaccaccagggtaataaaaggagctaggagtac</t>
  </si>
  <si>
    <t>tgcagcaaaagcctggcaggcagccacagtcctgtgcggccgtgggcctgccgaaaaaaaaaaa</t>
  </si>
  <si>
    <t>tgcagcaaaagcctggcaggtagccacagtcctgtgcggccgtgggcctgccgaaaaaaaaaaa</t>
  </si>
  <si>
    <t>tgcagcaaaagctgtcatgacagacaacagatccagtatcataatcaggagcagtacctcaagt</t>
  </si>
  <si>
    <t>tgcagcaaaagctgtcatgacagacagcagatccagtatcataatcaggagcagtacctcaagt</t>
  </si>
  <si>
    <t>tgcagcaaaaggaaaaccacatcatggggagaacttcacccttgtgcaagcatcagcgaatgtt</t>
  </si>
  <si>
    <t>tgcagccaaaggaaaaccacatcatggggagaacttcacccttgtgcaagcatcagcgaatgtt</t>
  </si>
  <si>
    <t>tgcagcaaaaggcaattgcgtaaggacattgcggctagtagcaaggtcaagcagtcgctgcaac</t>
  </si>
  <si>
    <t>tgcagcaaaaggcaattgcgtaaggacattgcggctagtagcaaggtcaatcagtcgctgcaac</t>
  </si>
  <si>
    <t>tgcagcaaaagtgcacaacttcatcagactgagtaaacaatccaaccaattattattgcagtgc</t>
  </si>
  <si>
    <t>tgcagcaaaagtgcacaacttcatcagactgagtaaacaatccgaccaattattattgcagtgc</t>
  </si>
  <si>
    <t>tgcagcaaaagtggagttgagctcaaaaactgcacaaattagactggaaagaaacagcggttgg</t>
  </si>
  <si>
    <t>tgcagcaaaagtggagttgagctcaaaaactgcacaaattaggctggaaagaaacagcggttgg</t>
  </si>
  <si>
    <t>tgcagcaaaagtttacactacatgtttccccgtgtaaaagtttgaccacagttaataaagtgac</t>
  </si>
  <si>
    <t>tgcagcaaaagtttgcactacatgtttccccgtgtaaaagtttgaccacagttaataaagtgac</t>
  </si>
  <si>
    <t>tgcagcaaaataccattctagtaaccattcctctgaattattggaccatgtttgacgttgtagt</t>
  </si>
  <si>
    <t>tgcagcaaaataccattctagtacccattcctctgaattattggaccatgtttgacgttgtagt</t>
  </si>
  <si>
    <t>tgcagcaaaatagcttcagcaaaatatcttgcacacaaggacattgtaaatgaaaattcataaa</t>
  </si>
  <si>
    <t>tgcagcaaaatagcttcagcaaaatatcttgcacacaaggacattgtaactgaaaattcataaa</t>
  </si>
  <si>
    <t>tgcagcaaaatccaggtcggaaacgcctgcctatgatcgacaacccccaatacagtaaaacaca</t>
  </si>
  <si>
    <t>tgcagcaaaatccaggtcggaaacgcctgcttatgatcgacaacccccaatacagtaaaacaca</t>
  </si>
  <si>
    <t>tgcagcaaaatctggcattcaacctatagcagatagccagatgcttgtagtaatgtaagcggca</t>
  </si>
  <si>
    <t>tgcagtaaaatctggcattcaacctatagcagatagccagatgcttgtagtaatgtaagcggca</t>
  </si>
  <si>
    <t>tgcagcaaaattggaccactaacctcacatagcagttgggcggaatacacgtccttgtttgtga</t>
  </si>
  <si>
    <t>tgcagcaaaattggaccactaacctcacatagcagttgggcggattacacgtccttgtttgtga</t>
  </si>
  <si>
    <t>tgcagcaaacaaggggaaagttaggaggagattagagttggggagggggagagggagcggcgat</t>
  </si>
  <si>
    <t>tgcagcaaacaaggggaaagttaggaggagtttagagttggggagggggagagggagcggcgat</t>
  </si>
  <si>
    <t>tgcagcaaacaattgatgtaaaggcatgttctaatagatgtgtatccaggtgtgcagtttattt</t>
  </si>
  <si>
    <t>tgcagtaaacaattgatgtaaaggcatgttctaatagatgtgtatccaggtgtgcagtttattt</t>
  </si>
  <si>
    <t>tgcagcaaacacaagcagctccagctcgcactggagcctaagctcttggtggacaacgtccacg</t>
  </si>
  <si>
    <t>tgcagcaaacacaagcagctccagctcgcactggagcctaagctcttggtggaccacgtccacg</t>
  </si>
  <si>
    <t>tgcagcaaacacccagatccacacagctgtccagcaactaaggcccaaaccgcagacgccaggt</t>
  </si>
  <si>
    <t>tgcagcaaacacccagatccacacagctgtccagcaactaaggcccataccgcagacgccaggt</t>
  </si>
  <si>
    <t>tgcagcaaacactttccgtgtccagattacagacatgttctaaaacttaggagctcatggtaaa</t>
  </si>
  <si>
    <t>tgcagcaaacactttccgtgtccagattatagacatgttctaaaacttaggagctcatggtaaa</t>
  </si>
  <si>
    <t>tgcagcaaacagagaactggattggcctacagctcaaaatcaccatgaactcgaaatctccccc</t>
  </si>
  <si>
    <t>tgcagcaaacagagaattggattggcctacagctcaaaatcaccatgaactcgaaatctccccc</t>
  </si>
  <si>
    <t>tgcagcaaacagcagttcaaagttgccgaacggctgtgattcggaagctcaatttcccaaagag</t>
  </si>
  <si>
    <t>tgcagcaaacagcagttcaaagttgccgaacgactgtgattcggaagctcaatttcccaaagag</t>
  </si>
  <si>
    <t>tgcagcaaacagcataaaatggagactgcaataaacaatctggagatcgaggatggcatcgccc</t>
  </si>
  <si>
    <t>tgcagcaaacagcataaaatggagactgcaataaacaatctggagatcgaggatgtcatcgccc</t>
  </si>
  <si>
    <t>tgcagcaaacaggacagatcaaccagacgctcgcagcacatccactaaaaaacctgtggcattc</t>
  </si>
  <si>
    <t>tgcagcaaagaggacagatcaaccagacgctcgcagcacatccactaaaaaacctgtggcattc</t>
  </si>
  <si>
    <t>tgcagcaaacatgcacaatgaaaaaaaatgtgtaaatgggacacttcatcattgtaaggaaaaa</t>
  </si>
  <si>
    <t>tgcagcaaacatgcacaatgaaaagaaatgtgtaaatgggacacttcatcattgtaaggaaaaa</t>
  </si>
  <si>
    <t>tgcagcaaaccaaaaggatacaaaataaggagttgtccacgactatcaatgaaaactaatggac</t>
  </si>
  <si>
    <t>tgcagcaaaccaaaaggatacaaaataaggagttgttcacgactatcaatgaaaactaatggac</t>
  </si>
  <si>
    <t>tgcagcaaaccaacacctcagacatgctggatttggccgtcgactacatcaaggatctccagaa</t>
  </si>
  <si>
    <t>tgcagcaaaccaacacctccgacatgctggatttggccgtcgactacatcaaggatctccagaa</t>
  </si>
  <si>
    <t>tgcagcaaaccaacacctccgacatgctggacttggcggtcgactacatcaaggatctccagaa</t>
  </si>
  <si>
    <t>tgcagcaaaccaacacctccgacatgctggacttggcggtcgactacatcagggatctccagaa</t>
  </si>
  <si>
    <t>tgcagcaaaccacggcacgattaccatggacgagcatgaaggacgccaatgcaagtgcgggcgt</t>
  </si>
  <si>
    <t>tgcagcaaaccacggcacgattaccatggccgagcatgaaggacgccaatgcaagtgcgggcgt</t>
  </si>
  <si>
    <t>tgcagcaaaccatggacaacacagatttttcaccaagcatctaccaaggcctagagattcacga</t>
  </si>
  <si>
    <t>tgcagcaaaccatggacaacaccgatttttcaccaagcatctaccaaggcctagagattcacga</t>
  </si>
  <si>
    <t>tgcagcaaacccactcacatttctctgacatccctcccccacgtcactttcgttacataacaag</t>
  </si>
  <si>
    <t>tgcagcaaacccactcacatttctctgacatccctcccccacgtcactttcgttacgtaacaag</t>
  </si>
  <si>
    <t>tgcagcaaaccgtagcctctcatatcatttatccgatccacggatcaggtgatgatcgccatct</t>
  </si>
  <si>
    <t>tgcagcaaaccgtagcctctcatctcatttatccgatccacggatcaggtgatgatcgccatct</t>
  </si>
  <si>
    <t>tgcagcaaacctgtgaacgtccatgggacaatatgtagaataaaagatatcatgtctaaattgc</t>
  </si>
  <si>
    <t>tgcagcaaacctgtgaacgtccatgggacaatatgtagaataaaagttatcatgtctaaattgc</t>
  </si>
  <si>
    <t>tgcagcaaacgcaagctagcacgcagctggtgagctggaggctggagctcttgcccttgatgat</t>
  </si>
  <si>
    <t>tgcagcaaacgcaagctagcacgcagctggtgagctggaggctggagctcttgctcttgatgat</t>
  </si>
  <si>
    <t>tgcagcaaacgcaatctccaagagttgcattgtactagaacacacagatgccaaatcccctctc</t>
  </si>
  <si>
    <t>tgcagcaaacgcaatctccaagagttgccttgtactagaacacacagatgccaaatcccctctc</t>
  </si>
  <si>
    <t>tgcagcaaacgccaggcccgtcgcgcgaaggtccaacacgtttggttgcctagccgtgtcgccg</t>
  </si>
  <si>
    <t>tgcagcaaacgccaggcccgtcgcgcgcaggtccaacacgtttggttgcctagccgtgtcgccg</t>
  </si>
  <si>
    <t>tgcagcaaacgcgctcacagtctaggggcttcatgagccccagcatgggcaagcccattggaga</t>
  </si>
  <si>
    <t>tgcagcaaatgcgctcacagtctaggggcttcatgagccccagcatgggcaagcccattggaga</t>
  </si>
  <si>
    <t>tgcagcaaacgcgctcacagtctaggggcttcatgagccccagcatggggcaagcccactggag</t>
  </si>
  <si>
    <t>tgcagcaaacgcgctcacagtctaggggcttcatgagccccagcatggggcaagcccattggag</t>
  </si>
  <si>
    <t>tgcagcaaacggtcccaagccgagtggagcttcagagtgccctgctgggttattcaggcatggt</t>
  </si>
  <si>
    <t>tgcagcaaatggtcccaagccgagtggagcttcagagtgccctgctgggttattcaggcatggt</t>
  </si>
  <si>
    <t>tgcagcaaacgtgatagacaagagcaccaactgatatgccaagtagcagagcaagaagctggac</t>
  </si>
  <si>
    <t>tgcagcaaacgtgatagacaggagcaccaactgatatgccaagtagcagagcaagaagctggac</t>
  </si>
  <si>
    <t>tgcagcaaactgtgtataacagagaagaaatgtgaaatgctatgtcagaactttgataagaaag</t>
  </si>
  <si>
    <t>tgcagcaaactgtgtataacagagaagaaatgtgaaatgctatgtcagaactttggtaagaaag</t>
  </si>
  <si>
    <t>tgcagcaaacttatagaagaacaggatctgtgctttataggtccatccttcatcccatcaagct</t>
  </si>
  <si>
    <t>tgcagtaaacttatagaagaacaggatctgtgctttataggtccatccttcatcccatcaagct</t>
  </si>
  <si>
    <t>tgcagcaaactttatcaggatcgtcgtccttggcctttgctggccttcaattggcacgaaatgt</t>
  </si>
  <si>
    <t>tgcagcaaactttatcaggattgtcgtccttggcctttgctggccttcaattggcacgaaatgt</t>
  </si>
  <si>
    <t>tgcagcaaactttgctctaacattgcgcttctcttggcttaggatagaagcaaactgccttgct</t>
  </si>
  <si>
    <t>tgcagcaaactttgctctaacattgcgcttctcttggcttaggatagaagccaactgccttgct</t>
  </si>
  <si>
    <t>tgcagcaaacttttctaccctctgatacacctggtttatacgtacgttggaattactatcttga</t>
  </si>
  <si>
    <t>tgcagcaaacttttctaccctctgatacacctggtttatacgtgcgttggaattactatcttga</t>
  </si>
  <si>
    <t>tgcagcaaagaacatttattggtcagccagaggccaaaaactaccacatactattttccctgaa</t>
  </si>
  <si>
    <t>tgcagcaaagaacatttattggtcagccagaggctaaaaactaccacatactattttccctgaa</t>
  </si>
  <si>
    <t>tgcagcaaagaagcactggtttatggaatctaacaagcaggtacatctgccacacttggccaaa</t>
  </si>
  <si>
    <t>tgcagcaaagaagcattggtttatggaatctaacaagcaggtacatctgccacacttggccaaa</t>
  </si>
  <si>
    <t>tgcagcaaagaagcattggtttatagaatctaacaagcaggtacatctgccacacttcaccaaa</t>
  </si>
  <si>
    <t>tgcagcaaagaagcattggtttatggaatctaacaagcaggtacatctgccacacttcaccaaa</t>
  </si>
  <si>
    <t>tgcagcaaagagctcctgaattctccacccatatcatgcttggcttgagagcacatcacaacag</t>
  </si>
  <si>
    <t>tgcagcaaagagctcgtgaattctccacccatatcatgcttggcttgagagcacatcacaacag</t>
  </si>
  <si>
    <t>tgcagcaaagaggtagctaagccttctatagttcacgctgctttcgtgacagcccaacaaaaca</t>
  </si>
  <si>
    <t>tgcagcagagaggtagctaagccttctatagttcacgctgctttcgtgacagcccaacaaaaca</t>
  </si>
  <si>
    <t>tgcagcaaagagttaagagtgctgatgagtgggaggaaaagttgcagcaaaagaaatggaaacg</t>
  </si>
  <si>
    <t>tgcagcaaagagttaagagtgctgatgagtgggaggaaaagttgcagcaacagaaatggaaacg</t>
  </si>
  <si>
    <t>tgcagcaaagatcgagctaggataactcagccatggccgcttctcgccgctcctctgttcagct</t>
  </si>
  <si>
    <t>tgcagcagagatcgagctaggataactcagccatggccgcttctcgccgctcctctgttcagct</t>
  </si>
  <si>
    <t>tgcagcaaagatgatggcacgtaccgtgagtcaccacaagataatctataagaaaattgaattc</t>
  </si>
  <si>
    <t>tgcagcaaagatgatggcacgtaccgtgagtcaccacaagataatctataagaaacttgaattc</t>
  </si>
  <si>
    <t>tgcagcaaagatgttaccaacaaaaagattaatctcccaagcaagcagcattacatcgaacacc</t>
  </si>
  <si>
    <t>tgcagcaaagatgttaccaacaaaaagattaatctcccaagcgagcagcattacatcgaacacc</t>
  </si>
  <si>
    <t>tgcagcaaagatgttttcgtgaaaggtgaagctatcatagggatgaagctgcccagtctccatc</t>
  </si>
  <si>
    <t>tgcagcaaagatgttttggtgaaaggtgaagctatcatagggatgaagctgcccagtctccatc</t>
  </si>
  <si>
    <t>tgcagcaaagatttcagtaatctgagtatagtgctttgacatgaaaatgaagactgatttgaaa</t>
  </si>
  <si>
    <t>tgcagcaaagatttcagtaatctgagtatagtgctttgacatgaaaatgaagactggtttgaaa</t>
  </si>
  <si>
    <t>tgcagcaaagcaaaatctaggtacatgaacaaatcattgacaggcactgaacacgaggcaaaag</t>
  </si>
  <si>
    <t>tgcagcaaagcaaaatctaggtacatgaacaaatcattgacaggcactgaacacgaggcaatag</t>
  </si>
  <si>
    <t>tgcagcaaagcaaaatctaggtacatgaacaaatcattgacaggcactgaacacgaggcaaatc</t>
  </si>
  <si>
    <t>tgcagcaaagcaaaatctaggtacatgaacaaatcattggcaggcactgaacacgaggcaaatc</t>
  </si>
  <si>
    <t>tgcagcaaagcaaccgcgcgtgcagcattaggcagcggacaccagagaaagtgagaaacggcag</t>
  </si>
  <si>
    <t>tgcagcaacgcaaccgcgcgtgcagcattaggcagcggacaccagagaaagtgagaaacggcag</t>
  </si>
  <si>
    <t>tgcagcaaagcaattattcaggtagtaggggtggggctacctgcccctcaggagtcaggactca</t>
  </si>
  <si>
    <t>tgcagcaaagcaattattcaggtagtaggggtagggctacctgcccctcaggagtcaggactca</t>
  </si>
  <si>
    <t>tgcagcaaagcatatggccattgttctcatcacgcacctgtcttccctgtcgctggagctctgg</t>
  </si>
  <si>
    <t>tgcagcaaagcatatggccattgttctcatcgcgcacctgtcttccctgtcgctggagctctgg</t>
  </si>
  <si>
    <t>tgcagcaaagcatggtgccaactctgaacttacgcatgtgtttatatctctttcacatttcaac</t>
  </si>
  <si>
    <t>tgcagcaaagcatggtgccagctctgaacttacgcatgtgtttatatctctttcacatttcaac</t>
  </si>
  <si>
    <t>tgcagcaaagccgcttgctgaaaaaccatagacagatgtgtggtaagcttattgaccctgtaac</t>
  </si>
  <si>
    <t>tgcagtaaagccgcttgctgaaaaaccatagacagatgtgtggtaagcttattgaccctgtaac</t>
  </si>
  <si>
    <t>tgcagcaaagccgtagttcatggcccataggtgtgccacatcctaggctagcccagcagccagg</t>
  </si>
  <si>
    <t>tgcagcaaggccgtagttcatggcccataggtgtgccacatcctaggctagcccagcagccagg</t>
  </si>
  <si>
    <t>tgcagcaaagccttcactgcacggctgagtactttttgaagcagctgataaaaagatgcttggc</t>
  </si>
  <si>
    <t>tgcagcaaagccttcactgcgcggctgagtactttttgaagcagctgataaaaagatgcttggc</t>
  </si>
  <si>
    <t>tgcagcaaagcgaatgcatgggctggcaaagaggctattggcccaagtcaactgaaaggggcca</t>
  </si>
  <si>
    <t>tgcagcaaagcgaatgcatgggctggcaaagaggctcttggcccaagtcaactgaaaggggcca</t>
  </si>
  <si>
    <t>tgcagcaaagcgatctatgtgcactattagctaaacaagtcactaacacacatcgcatggagag</t>
  </si>
  <si>
    <t>tgcagcaaagcgatctatgtgcactattagctaaacaagtcactaacatacatcgcatggagag</t>
  </si>
  <si>
    <t>tgcagcaaagctagctttgcgtcgcgcattaatcaagaggtatgtactgtatgttgcaataaca</t>
  </si>
  <si>
    <t>tgcagcagagctagctttgcgtcgcgcattaatcaagaggtatgtactgtatgttgcaataaca</t>
  </si>
  <si>
    <t>tgcagcaaagctgaaacgagcgtgtggtcgcgtctagatccaaacaaagaatcagctgtcacct</t>
  </si>
  <si>
    <t>tgcagcaaagctgaagcgagcgtgtggtcgcgtctagatccaaacaaagaatcagctgtcacct</t>
  </si>
  <si>
    <t>tgcagcaaagctgcatggtcgcaggcgcgcagcagcacctgcaccgcatgcacccgcaccgcca</t>
  </si>
  <si>
    <t>tgcagtaaagctgcatggtcgcaggcgcgcagcagcacctgcaccgcatgcacccgcaccgcca</t>
  </si>
  <si>
    <t>tgcagcaaaggaaccaaggtgtggcgaactgctgctgctggatccatggttctgattgtttctc</t>
  </si>
  <si>
    <t>tgcagcaaaggtaccaaggtgtggcgaactgctgctgctggatccatggttctgattgtttctc</t>
  </si>
  <si>
    <t>tgcagcaaaggagcaagggcgcagcaggagtgcaggacgtcccactccgccttcgttttccacg</t>
  </si>
  <si>
    <t>tgcagcaaaggagcaagggcgcagcaggagtgcaggacgtcccattccgccttcgttttccacg</t>
  </si>
  <si>
    <t>tgcagcaaagggatcggaacgaaccaagacattgtctatgtagagggacaggatgtggtgctgg</t>
  </si>
  <si>
    <t>tgcagcaaagggatcggaacgaaccaagacgttgtctatgtagagggacaggatgtggtgctgg</t>
  </si>
  <si>
    <t>tgcagcaaagggtggctgctgccatggtcttccatatcccaactcccaagaagcgtttaatttg</t>
  </si>
  <si>
    <t>tgcagcaaagggtggctgctgccatggtcttccatatcccaactcccaagacgcgtttaatttg</t>
  </si>
  <si>
    <t>tgcagcaaagtacgaaccagatcaatacttgacacagaagatcgtgacgacctaaatttactac</t>
  </si>
  <si>
    <t>tgcagcaaagtatgaaccagatcaatacttgacacagaagatcgtgacgacctaaatttactac</t>
  </si>
  <si>
    <t>tgcagcaaagtgacggagaggttgagtgacggaggagagagccatggacgtcgacatgccaacc</t>
  </si>
  <si>
    <t>tgcagcagagtgacggagaggttgagtgacggaggagagagccatggacgtcgacatgccaacc</t>
  </si>
  <si>
    <t>tgcagcaaagtgcggcggcggcgtttggctccgacggcatgccacatgtgcggcgtggtttggg</t>
  </si>
  <si>
    <t>tgcagcaaagtgcggcggcggcgtttggctccgacggcatgccacgtgtgcggcgtggtttggg</t>
  </si>
  <si>
    <t>tgcagcaaagtgtacttgatgtgttcatccagctttaagcttttcaaggccgtatagtatagct</t>
  </si>
  <si>
    <t>tgcagcaaagtgtatttgatgtgttcatccagctttaagcttttcaaggccgtatagtatagct</t>
  </si>
  <si>
    <t>tgcagcaaagtgtctggtggcatgggaaaacgtatgcacaaccaaagaccatggagggctgggc</t>
  </si>
  <si>
    <t>tgcagcaaagtgtctggtggcatgggaaaacgtatgcacaaccaaagaccttggagggctgggc</t>
  </si>
  <si>
    <t>tgcagcaaagttactatatatactactccaagcatgatttcaccctttttattatgaatgaaaa</t>
  </si>
  <si>
    <t>tgcagcaaagttactatatatactactccaagcatgatttcaccctttttgttatgaatgaaaa</t>
  </si>
  <si>
    <t>tgcagcaaagtttgtgaacgcaaacaccttgactataccaacaaattttgatacaggattcagg</t>
  </si>
  <si>
    <t>tgcagcaaagtttgtgaacgcaaacaccttgactataccgacaaattttgatacaggattcagg</t>
  </si>
  <si>
    <t>tgcagcaaataaaaggcactgcatgcgcctgtacgtggcgccgcggcgtctgctttcagttcag</t>
  </si>
  <si>
    <t>tgcagcaaatgaaaggcactgcatgcgcctgtacgtggcgccgcggcgtctgctttcagttcag</t>
  </si>
  <si>
    <t>tgcagcaaataaagaaaaaaaagaagctattatatcaaacttcctatcctagagcaacgggtac</t>
  </si>
  <si>
    <t>tgcagcaaataaagaaaaaaaagaagctattatatcaaacttcctatcctagagcagcgggtac</t>
  </si>
  <si>
    <t>tgcagcaaataaagcttgacaaaactgccgttgttgtagctagtagctacactgttcaaagcaa</t>
  </si>
  <si>
    <t>tgcagcaaataaagcttgacaaaactgccgttgttgtagctagtagctactctgttcaaagcaa</t>
  </si>
  <si>
    <t>tgcagcaaataagcgtcgagcatatctgacagaaacagattggccagtattcgaacgctacaac</t>
  </si>
  <si>
    <t>tgcagcgaataagcgtcgagcatatctgacagaaacagattggccagtattcgaacgctacaac</t>
  </si>
  <si>
    <t>tgcagcaaatacactgctgcaatatgctagcataagcaaataggaaataaaactcggcccttag</t>
  </si>
  <si>
    <t>tgcagcaaatgcactgctgcaatatgctagcataagcaaataggaaataaaactcggcccttag</t>
  </si>
  <si>
    <t>tgcagcaaatacgcaaacacctgcgcggcacaaaaaaaacttgattagcgcggtaaggtcgagg</t>
  </si>
  <si>
    <t>tgcagcaaatacgcaaacacctgcgcggcataaaaaaaacttgattagcgcggtaaggtcgagg</t>
  </si>
  <si>
    <t>tgcagcaaatactcgtagtagtcacatacgggctccgagctgcaacttgtattataagcacgaa</t>
  </si>
  <si>
    <t>tgcagcaaatactcgtagtagtcacatacgggctccgagctgcaacttgtattataagcatgaa</t>
  </si>
  <si>
    <t>tgcagcaaatacttttaggttgcgtttggatgtagacattgaggctctagaattggcattggta</t>
  </si>
  <si>
    <t>tgcagcaaatacttttaggttgcgtttggatgtagacattgaggctctggaattggcattggta</t>
  </si>
  <si>
    <t>tgcagcaaatagaacccacccaatcaaaactcacagctttaaaacgtgggagatgaatagaact</t>
  </si>
  <si>
    <t>tgcagcaaatagaacccacccaatcagaactcacagctttaaaacgtgggagatgaatagaact</t>
  </si>
  <si>
    <t>tgcagcaaatagctactaacgattttctgcctacgacttaacgtgcacccagccctagccaaac</t>
  </si>
  <si>
    <t>tgcagcaaatagctactaacgattttctgcctactacttaacgtgcacccagccctagccaaac</t>
  </si>
  <si>
    <t>tgcagcaaatatatcgcgctagagatatgattcagtggcaaccgcatattcccttgcagtcact</t>
  </si>
  <si>
    <t>tgcagcaaatatatcgcgcttgagatatgattcagtggcaaccgcatattcccttgcagtcact</t>
  </si>
  <si>
    <t>tgcagcaaatattgctgatctggtttcttttccaacaaacccaccaccaatacgcttagtcttg</t>
  </si>
  <si>
    <t>tgcagcaaatattgctgatctggtttcttttccaccaaacccaccaccaatacgcttagtcttg</t>
  </si>
  <si>
    <t>tgcagcaaatcaaacattatcaggccttgtcaaagagatactcgtcaaactgatccatcaccat</t>
  </si>
  <si>
    <t>tgcagcaaatcaaacattatgaggccttgtcaaagagatactcgtcaaactgatccatcaccat</t>
  </si>
  <si>
    <t>tgcagcaaatccaactcgctagatcagccccttccctggtcctcgcgcggccacggatgctggg</t>
  </si>
  <si>
    <t>tgcagcaaatccaactcgctagatcagcccctttcctggtcctcgcgcggccacggatgctggg</t>
  </si>
  <si>
    <t>tgcagcaaatccaatatatggaaccgtatgctcttagcatttctttcccttgctccataagtgt</t>
  </si>
  <si>
    <t>tgcagcatatccaatatatggaaccgtatgctcttagcatttctttcccttgctccataagtgt</t>
  </si>
  <si>
    <t>tgcagcaaatccgatgccaaagcctgcaccagaaaatagatataaaacaaaatcgatttgcctc</t>
  </si>
  <si>
    <t>tgcagcaaatccgatgccagagcctgcaccagaaaatagatataaaacaaaatcgatttgcctc</t>
  </si>
  <si>
    <t>tgcagcaaatccttgtcgttggccatacttggatcatcaatcttttcgacaagcgggctgatat</t>
  </si>
  <si>
    <t>tgcagcaaatccttgtcgttggccatgcttggatcatcaatcttttcgacaagcgggctgatat</t>
  </si>
  <si>
    <t>tgcagcaaatcgccagcgacatgcacacaagatagaataaaaaaagagaaatacagacttgcaa</t>
  </si>
  <si>
    <t>tgcagccaatcgccagcgacatgcacacaagatagaataaaaaaagagaaatacagacttgcaa</t>
  </si>
  <si>
    <t>tgcagcaaatctagagtgattctgatgtcactcaccgagggtcgaaggaaaatgaccacgtcat</t>
  </si>
  <si>
    <t>tgcagcaaatctagggtgattctgatgtcactcaccgagggtcgaaggaaaatgaccacgtcat</t>
  </si>
  <si>
    <t>tgcagcaaatctctctcgaccacgcttctaatctaaggtttaattaacgccattggtttggttg</t>
  </si>
  <si>
    <t>tgcagcgaatctctctcgaccacgcttctaatctaaggtttaattaacgccattggtttggttg</t>
  </si>
  <si>
    <t>tgcagcaaatgaaacaaagaagccaacaagtgtcaaacatctaaagttaaggcactccaagctt</t>
  </si>
  <si>
    <t>tgcagcaaatgaaacaaagaagcctacaagtgtcaaacatctaaagttaaggcactccaagctt</t>
  </si>
  <si>
    <t>tgcagcaaatgaatcagctagccgagagactagacacagtcactatagctaatcactcacacac</t>
  </si>
  <si>
    <t>tgcagcagatgaatcagctagccgagagactagacacagtcactatagctaatcactcacacac</t>
  </si>
  <si>
    <t>tgcagcaaatgatggtcctgacagaacaacaaatggttggcgacgatttcccaatgctcgtggg</t>
  </si>
  <si>
    <t>tgcagcaaatgatggtcctgacagaacaacaaatggttggcggcgatttcccaatgctcgtggg</t>
  </si>
  <si>
    <t>tgcagcaaatgattgatgttgcacgtatgaatgaaccactcgtgcgccctcgtcgatgataatc</t>
  </si>
  <si>
    <t>tgcagcaaatgattgatgttgcacgtatgaatgaaccactcttgcgccctcgtcgatgataatc</t>
  </si>
  <si>
    <t>tgcagcaaatgattgctgttgcacatatgaatgaaccactcttgcgccctcatcgatgataatc</t>
  </si>
  <si>
    <t>tgcagcaaatgattgttgttgcacatatgaatgaaccactcttgcgccctcatcgatgataatc</t>
  </si>
  <si>
    <t>tgcagcaaatgcaaactcatcagtcatatcgtgcatcctcacttattgatcccaatagtacgcg</t>
  </si>
  <si>
    <t>tgcagcaaatgcaaactcatcagtcatatcgtgcgtcctcacttattgatcccaatagtacgcg</t>
  </si>
  <si>
    <t>tgcagcaaatgcaacccaaacacgtacgtacatccgtgcaggtgtggccgacgtacggcaacaa</t>
  </si>
  <si>
    <t>tgcagcaaatgcaacccaaacacgtatgtacatccgtgcaggtgtggccgacgtacggcaacaa</t>
  </si>
  <si>
    <t>tgcagcaaatgcaacttgaattttattttagggtttgttgaggactaaagctggagccgccaat</t>
  </si>
  <si>
    <t>tgcagcaaatgcaacttgaattttattttagggtttgttgaggactaaagctggagccgccgat</t>
  </si>
  <si>
    <t>tgcagcaaatgcttagctaagctaagaatccctgcgattgacattgtggaaaactgagcaactc</t>
  </si>
  <si>
    <t>tgcagcaaatgcttagctaagctaagaatccctgcgattgacattgtggaaaactgagcgactc</t>
  </si>
  <si>
    <t>tgcagcaaatggtctacttcaacgtttgatctgctatacacgaggcactgcggtggttgtggtg</t>
  </si>
  <si>
    <t>tgcagcaaatggtctacttcaacgtttgatctgctatacacgaggcgctgcggtggttgtggtg</t>
  </si>
  <si>
    <t>tgcagcaaatggtgcgagctggagttgcgtttagtaactacacttactccatggcgtttgcctt</t>
  </si>
  <si>
    <t>tgcagcaaatggtgcgagctggagttgcgtttagtaactacgcttactccatggcgtttgcctt</t>
  </si>
  <si>
    <t>tgcagcaaatggttcccatgcatgattccacccaatgagatttcagttttctacagctgagagc</t>
  </si>
  <si>
    <t>tgcagcaaatggttcccatgcatgattccacccaatgggatttcagttttctacagctgagagc</t>
  </si>
  <si>
    <t>tgcagcaaatgttccacggtaaacacaaagtcagagtcttccagcttcaaatcttgcgcggtaa</t>
  </si>
  <si>
    <t>tgcagcaaatgttccacggtaaacacaaagtcagagtcttccagcttcaaatcttgcgcggtca</t>
  </si>
  <si>
    <t>tgcagcaaatgttccttgttttgttatgttactgtggagctgattaacattaaactcattctga</t>
  </si>
  <si>
    <t>tgcagcaaatgttccttgttttgttatgttactgtggagctgattaactttaaactcattctga</t>
  </si>
  <si>
    <t>tgcagcaaattagaagaataatattagaagatgcaagcatgttagtctttgcagcatgctagcc</t>
  </si>
  <si>
    <t>tgcagcaaattagaagaataatattagaagatgcaagcatgttagtctttgcagcatgcttgcc</t>
  </si>
  <si>
    <t>tgcagcaaattcacgttaccagctctgaacactgacacggtagacctctccgattgaccatgac</t>
  </si>
  <si>
    <t>tgcagcatattcacgttaccagctctgaacactgacacggtagacctctccgattgaccatgac</t>
  </si>
  <si>
    <t>tgcagcaaattcagagttgtaggagccactattttcactataaggctggatcctgactgactta</t>
  </si>
  <si>
    <t>tgcagcaaattcagagttgtaggagccactattttctctataaggctggatcctgactgactta</t>
  </si>
  <si>
    <t>tgcagcaacaaaagcgcgcggcacggcacggcagactgacgcggaagctaaatacaggcagcag</t>
  </si>
  <si>
    <t>tgcagcaacaaaagcgcgcggcacggcacggcagcctgacgcggaagctaaatacaggcagcag</t>
  </si>
  <si>
    <t>tgcagcaacaaaataaacgcccaaggctacctccatatgtcaggccaggaattagcaaatgaac</t>
  </si>
  <si>
    <t>tgcagcaacaaaataaacgcccaaggctacctccatatgtcaggccaggaattagcaaatggac</t>
  </si>
  <si>
    <t>tgcagcaacaaaatacagcaaacgttaaaaagctcggtcactataagagaggaggtatacatga</t>
  </si>
  <si>
    <t>tgcagcaacaaaatacagcaaatgttaaaaagctcggtcactataagagaggaggtatacatga</t>
  </si>
  <si>
    <t>tgcagcaacaaaatcaagcacgtcgtggagctcttcttagcttcttgacgaggccttgaagcag</t>
  </si>
  <si>
    <t>tgcagcaacaaaatcaagcacgtcgtggagctcttcttagcttcttgacgaggccttggagcag</t>
  </si>
  <si>
    <t>tgcagcaacaaacaaaaacaccaatcgcaactctcagtacccaccatcccagcgcaacgcacca</t>
  </si>
  <si>
    <t>tgcagcaacaaccaaaaacaccaatcgcaactctcagtacccaccatcccagcgcaacgcacca</t>
  </si>
  <si>
    <t>tgcagcaacaaatacatgatggtagcccgtcaaggcaacgcatcgctcgcatgccaatgccatg</t>
  </si>
  <si>
    <t>tgcagcaacaaatacatgatggtagcgcgtcaaggcaacgcatcgctcgcatgccaatgccatg</t>
  </si>
  <si>
    <t>tgcagcaacaaatccaggtccaaagtctagctagcacgcatgcacttgatgatattaaagcaac</t>
  </si>
  <si>
    <t>tgcagcaaccaatccaggtccaaagtctagctagcacgcatgcacttgatgatattaaagcaac</t>
  </si>
  <si>
    <t>tgcagcaacaaatctaatgccagaactgtttaaggaaagtacaacacaacagatagaaatatct</t>
  </si>
  <si>
    <t>tgcagcaacaaatctaatgccagaactgtttaaggaaagtacaacataacagatagaaatatct</t>
  </si>
  <si>
    <t>tgcagcaacaaatggcagcttccatggaggaattgtcgaagcaatttgagatcttcgagctcat</t>
  </si>
  <si>
    <t>tgcagcaacaaatggcagcttccatggaggaattgtcgaagcaatttgagttcttcgagctcat</t>
  </si>
  <si>
    <t>tgcagcaacaacaagctaaaacaaatcacggcaccatccgaaacctccacgcacatcaaaactg</t>
  </si>
  <si>
    <t>tgcagcaacaacaagctaaaacaagtcacggcaccatccgaaacctccacgcacatcaaaactg</t>
  </si>
  <si>
    <t>tgcagcaacaacaagctaaaacaagtcacggcaccatccgaaaccctcacacacatggcagata</t>
  </si>
  <si>
    <t>tgcagcaacaacaagctaaaacaagttacggcaccatccgaaaccctcacacacatggcagata</t>
  </si>
  <si>
    <t>tgcagcaacaacaccatgtctgtctggcctggcttttgtccactcccctacctctctaccctct</t>
  </si>
  <si>
    <t>tgcagcagcaacaccatgtctgtctggcctggcttttgtccactcccctacctctctaccctct</t>
  </si>
  <si>
    <t>tgcagcaacaaccactctacttgatgtcggcttcgaggcaaacgctgaagcaccagcaaagcgg</t>
  </si>
  <si>
    <t>tgcagcaacaaccactctgcttgatgtcggcttcgaggcaaacgctgaagcaccagcaaagcgg</t>
  </si>
  <si>
    <t>tgcagcaacaactccgcgccgctcatcagcaggctcaacgcctgctaccaggcatcagccaacc</t>
  </si>
  <si>
    <t>tgcagcaacaactccgcgccgctcatcagcaggctcaacgcctgctaccaggcatccgccaacc</t>
  </si>
  <si>
    <t>tgcagcaacaagagctccatctgatatcttaacaccatgatgcagttcatatcattctcgcaaa</t>
  </si>
  <si>
    <t>tgcagcaacaagagctccatctgatatcttaacaccatgatgcagttcatatcgttctcgcaaa</t>
  </si>
  <si>
    <t>tgcagcaacaagagtgaagcacacatcaatttcccaccaacgagaaataggcaaaattcgcagg</t>
  </si>
  <si>
    <t>tgcagcaacaagagtgaagcacccatcaatttcccaccaacgagaaataggcaaaattcgcagg</t>
  </si>
  <si>
    <t>tgcagcaacaatcaacggagtgccacgataatggagaagatcaacaggaacgcccttggacagc</t>
  </si>
  <si>
    <t>tgcagcaacaatcaacggagtgccacgataatggagaggatcaacaggaacgcccttggacagc</t>
  </si>
  <si>
    <t>tgcagcaacaatcacgacgggggagggctctcctcagtgatgcctccaggaaataagaactaca</t>
  </si>
  <si>
    <t>tgcagcaacaatcacgacgggggagggctctcctcagtgatgcctccaggaagtaagaactaca</t>
  </si>
  <si>
    <t>tgcagcaacaatctaattcactatcatatcatccctccacatatatatctacccaaacaagaaa</t>
  </si>
  <si>
    <t>tgcagcagcaatctaattcactatcatatcatccctccacatatatatctacccaaacaagaaa</t>
  </si>
  <si>
    <t>tgcagcaacaatggcgattatgacaggcacacccaatcgtttgcggtgcttcgtcccagtccca</t>
  </si>
  <si>
    <t>tgcagcgacaatggcgattatgacaggcacacccaatcgtttgcggtgcttcgtcccagtccca</t>
  </si>
  <si>
    <t>tgcagcaacaatggcgcccgatgctcctcggcgcagacgacgctgctgccgaaaaaaaaaaaaa</t>
  </si>
  <si>
    <t>tgcagcaacaatggcggccgatgctcctcggcgcagacgacgctgctgccgaaaaaaaaaaaaa</t>
  </si>
  <si>
    <t>tgcagcaacacaaccatgcaagaggaggtgctgtgcgggagatgatcagcacagctcgaaggca</t>
  </si>
  <si>
    <t>tgcagcagcacaaccatgcaagaggaggtgctgtgcgggagatgatcagcacagctcgaaggca</t>
  </si>
  <si>
    <t>tgcagcaacacattgggtgagcatggtgcacgtgtggctcccaatctcgttgtgcaggagcggc</t>
  </si>
  <si>
    <t>tgcagcaacacattgggtgagcatggtgcacgtgtggctcccaatcttgttgtgcaggagcggc</t>
  </si>
  <si>
    <t>tgcagcaacaccaccagcaccagcagacagaccttgctttgctagtttgcttggaacagaacag</t>
  </si>
  <si>
    <t>tgcagcaacaccaccagcaccagcagacagaccttgctttgctagtttgcttggaacagagcag</t>
  </si>
  <si>
    <t>tgcagcaacacccatggccaatgaactacaaacctcgcatcccacctttggaccgaaagaccaa</t>
  </si>
  <si>
    <t>tgcagcaacacccatggccaatgaactacaaacctcgcatcccacctttggacggaaagaccaa</t>
  </si>
  <si>
    <t>tgcagcaacaccctgaacctaaaaaagtgccgacaagcgaaatggtatgagaacatccttgatg</t>
  </si>
  <si>
    <t>tgcagcaacaccctgaacctaaataagtgccgacaagcgaaatggtatgagaacatccttgatg</t>
  </si>
  <si>
    <t>tgcagcaacacgaactgtgctgtcacaagcgaagccgatcgggcgaagaatctgtggaatccag</t>
  </si>
  <si>
    <t>tgcagcaacacgaactgtgctgtcacaagcgcagccgatcgggcgaagaatctgtggaatccag</t>
  </si>
  <si>
    <t>tgcagcaacacgaactgtgctgtcacaagcgcagccgatcgggcgaagaaatttcatggatgaa</t>
  </si>
  <si>
    <t>tgcagcaacacgaactgtgctgtcacaagcgcagccgatcgggcgaagaaatttcatggctgaa</t>
  </si>
  <si>
    <t>tgcagcaacactcgtgcacgggaaaaaatcagcacgaaacttgtaaaaaaaaatcgcgaaaagc</t>
  </si>
  <si>
    <t>tgcagcaacactcgtgcacgggaaaaaatcagcacgaaacttgtaaaaaataatcgcgaaaagc</t>
  </si>
  <si>
    <t>tgcagcaacagaaaacgatcgtaaagcagttgacgttggcagcaagaagccactggttcctcag</t>
  </si>
  <si>
    <t>tgcagcaacagaaaacggtcgtaaagcagttgacgttggcagcaagaagccactggttcctcag</t>
  </si>
  <si>
    <t>tgcagcaacagaagaaacgcccaaggctacctccaggtcaggccaggaattagcaaatgaacac</t>
  </si>
  <si>
    <t>tgcagcaacagaagaaacgcccaaggctacctccatgtcaggccaggaattagcaaatgaacac</t>
  </si>
  <si>
    <t>tgcagcaacagaatggaatgctggaagacaagaacacatgcaggcagtgcaggtgcaggtacac</t>
  </si>
  <si>
    <t>tgcagcaacagaatggaatgctggaagacaagaacacatgcaggcagtgcaggtgcaggtgcac</t>
  </si>
  <si>
    <t>tgcagcaacagacactagcattcatttggattttggagaataaccgtggatgcatgtcctctta</t>
  </si>
  <si>
    <t>tgcagcaacagacactggcattcatttggattttggagaataaccgtggatgcatgtcctctta</t>
  </si>
  <si>
    <t>tgcagcaacagacgtagctaggagttgcggcagacgtagcctctacccgtggctccgcctcgtg</t>
  </si>
  <si>
    <t>tgcagcaacagacgtagctatgagttgcggcagacgtagcctctacccgtggctccgcctcgtg</t>
  </si>
  <si>
    <t>tgcagcaacagagatgcgaaaaccaaattaacaataacagaaccaaccaaaccactaatcacaa</t>
  </si>
  <si>
    <t>tgcagcaacagagatgcgaaaaccaaattaacattaacagaaccaaccaaaccactaatcacaa</t>
  </si>
  <si>
    <t>tgcagcaacagcaacagcagcacgacaggtagagctgactagctgagcagacgccttttacaag</t>
  </si>
  <si>
    <t>tgcagcaacagcaacagcagcacgacaggtagagctgactagctgagcagacgccttttacatg</t>
  </si>
  <si>
    <t>tgcagcaacagcagcagatgcagcaaatgcagcatcaacagcagcagatgcagcaaatgcaaca</t>
  </si>
  <si>
    <t>tgcagcaacagcagcagatgcagcaaatgcagcatcagcagcagcagatgcagcaaatgcaaca</t>
  </si>
  <si>
    <t>tgcagcaacagcataaatgatggaacaaatttcttgtgacactttgtgttggtctgtttgcaag</t>
  </si>
  <si>
    <t>tgcagcaacatcataaatgatggaacaaatttcttgtgacactttgtgttggtctgtttgcaag</t>
  </si>
  <si>
    <t>tgcagcaacagccacctcctcgatctccaggggcgagtctcatctctcatgactctcatgatct</t>
  </si>
  <si>
    <t>tgcagcaacagccacctccttgatctccaggggcgagtctcatctctcatgactctcatgatct</t>
  </si>
  <si>
    <t>tgcagcaacagcctcagcctggtcgagctcaacggctgcctggtgtttgtgcaccatgactacc</t>
  </si>
  <si>
    <t>tgcagcgacagcctcagcctggtcgagctcaacggctgcctggtgtttgtgcaccatgactacc</t>
  </si>
  <si>
    <t>tgcagcaacagcgagttgttgatcacctgcacgttgctgttgacgaacgccgtcagccctttgc</t>
  </si>
  <si>
    <t>tgcagcagcagcgagttgttgatcacctgcacgttgctgttgacgaacgccgtcagccctttgc</t>
  </si>
  <si>
    <t>tgcagcaacagcgccgtgcaacctatacgcggcgcggcacgggacaggacggacgcacgactcg</t>
  </si>
  <si>
    <t>tgcagcaacagcgccgtgcaacctgtacgcggcgcggcacgggacaggacggacgcacgactcg</t>
  </si>
  <si>
    <t>tgcagcaacagctaccttgggagggggtggcctaaacacactgccgcctcccgctgcccgtttc</t>
  </si>
  <si>
    <t>tgcagcaacagctaccttgggagggggtggcttaaacacactgccgcctcccgctgcccgtttc</t>
  </si>
  <si>
    <t>tgcagcaacaggagacgcgcacggcttcagctgtcatgccgccgccgccacagattcgatacga</t>
  </si>
  <si>
    <t>tgcagcaacaggaggcgcgcacggcttcagctgtcatgccgccgccgccacagattcgatacga</t>
  </si>
  <si>
    <t>tgcagcaacagtggtttcttatgacgaaaccccacccagatttgcgtgagcacggactgtaagc</t>
  </si>
  <si>
    <t>tgcagcaacagtggtttcttatgacgaaaccccactcagatttgcgtgagcacggactgtaagc</t>
  </si>
  <si>
    <t>tgcagcaacataaacggatcgaacgccagctcgtcagcgagctccagcgcggagccacccacca</t>
  </si>
  <si>
    <t>tgcagcagcataaacggatcgaacgccagctcgtcagcgagctccagcgcggagccacccacca</t>
  </si>
  <si>
    <t>tgcagcaacatatgcttctgctggcaccatgctatgctgaaaacggggagcagcggctgacagc</t>
  </si>
  <si>
    <t>tgcagcaacatatgcttctgctggcaccatgctatgctgaaaacggggatcagcggctgacagc</t>
  </si>
  <si>
    <t>tgcagcaacatcaatgcaaattgccccgattcaccttgcccacagtagccattagaagtgtatt</t>
  </si>
  <si>
    <t>tgcagcaacatcaatgcaaattgccccgattcaccttggccacagtagccattagaagtgtatt</t>
  </si>
  <si>
    <t>tgcagcaacatcccgcagctccattctgcggaacccaggggtgagcggcgcatcaggcatcttg</t>
  </si>
  <si>
    <t>tgcagcaacatcccgcagctccattttgcggaacccaggggtgagcggcgcatcaggcatcttg</t>
  </si>
  <si>
    <t>tgcagcaacatctggagaactctggacggagaccacaacagcctcaggcggtgagaggccgtga</t>
  </si>
  <si>
    <t>tgcagcaacatctggagaactctggacggagaccacaacagcctcaggcggtgagaggctgtga</t>
  </si>
  <si>
    <t>tgcagcaacatgaaaaagtatctgtactgaacacggaaaattttgctgtactaaaatgatgtca</t>
  </si>
  <si>
    <t>tgcagcaacatgaaaaagtatctgtactgaacatggaaaattttgctgtactaaaatgatgtca</t>
  </si>
  <si>
    <t>tgcagcaacatttatatatttatttatgtcacattattcttagctgatgatattagctagcaat</t>
  </si>
  <si>
    <t>tgcagcaacatttatatatttatttatgtcacattattcttagctgatgatattagctagcgat</t>
  </si>
  <si>
    <t>tgcagcaacatttgattgatctgagctttattatttacgtccaagaataagctagtgcgccaca</t>
  </si>
  <si>
    <t>tgcagcaacatttgattgatctgagctttattatttgcgtccaagaataagctagtgcgccaca</t>
  </si>
  <si>
    <t>tgcagcaaccaacagacaacagcggagcctacgtctcatcccattgatatcacgaaagcagcca</t>
  </si>
  <si>
    <t>tgcagcaaccaacagacaacagcggagcctacgtctcatcccattgatatcacggaagcagcca</t>
  </si>
  <si>
    <t>tgcagcaaccacaactactgctaccgcgctgcaccgcgctcctccacactccacagggtcgcag</t>
  </si>
  <si>
    <t>tgcagcaaccacaactactgctactgcgctgcaccgcgctcctccacactccacagggtcgcag</t>
  </si>
  <si>
    <t>tgcagcaaccacaagccacgataagtttgtttgttttttcaaatatgtggtgcttgtggaaatc</t>
  </si>
  <si>
    <t>tgcagcaaccacaagccacgataagtttgttttttttttcaaatatgtggtgcttgtggaaatc</t>
  </si>
  <si>
    <t>tgcagcaaccacattatttgcaggaacatcaatattacagtgctcggtgcatgttattattacc</t>
  </si>
  <si>
    <t>tgcagcaaccacattatttgcaggaacatcattattacagtgctcggtgcatgttattattacc</t>
  </si>
  <si>
    <t>tgcagcaaccacgactatcctggacctcaatgttgccaaatgctggagaataaatttgctcttc</t>
  </si>
  <si>
    <t>tgcagcaaccacgactatcctggacctcaatgctgccaaatgctggagaataaatttgctcttc</t>
  </si>
  <si>
    <t>tgcagcaaccagcagaccacgggcaagcggcaaaccacagtaggcaagtgcagtagcatgggta</t>
  </si>
  <si>
    <t>tgcagcaaccagcagaccacgggcaagcggcaaaccacagtaggcaagtgcagtagcgtgggta</t>
  </si>
  <si>
    <t>tgcagcaaccagcgagcaggaagttaagcagcctgcaaaggagaggaatccgagccaagcggag</t>
  </si>
  <si>
    <t>tgcagcaaccagcgagcaggacgttaagcagcctgcaaaggagaggaatccgagccaagcggag</t>
  </si>
  <si>
    <t>tgcagcaaccagcttccaacgttgcaactttgccataacttgcaatagcatctcttaaaccgtc</t>
  </si>
  <si>
    <t>tgcagcaacctgcttccaacgttgcaactttgccataacttgcaatagcatctcttaaaccgtc</t>
  </si>
  <si>
    <t>tgcagcaacccaaactgtggtaacacttcacccgttagacctgtcgagcgcttccatggggaag</t>
  </si>
  <si>
    <t>tgcagcaacccaaactgtggtaacacttcacccgttaggcctgtcgagcgcttccatggggaag</t>
  </si>
  <si>
    <t>tgcagcaacccaacaaggtgagagttaattatatcacccatcggtcggtctcgcgttcttccga</t>
  </si>
  <si>
    <t>tgcagcaacccaacaaggtgagagttaattatatcacccatcggtcggtcttgcgttcttccga</t>
  </si>
  <si>
    <t>tgcagcaacccacgctcgcacgtcatcgagaaggtacgcctcttgctgttggtcgttgagatag</t>
  </si>
  <si>
    <t>tgcagcaacccacgctcgcacgtcatcgagaaggtacgcctcttgctgttggtcgttgatatag</t>
  </si>
  <si>
    <t>tgcagcaaccccaaagaggagaacaccccatacctcacagcatgaagacctgctttctagtccg</t>
  </si>
  <si>
    <t>tgcagcaaccccaaagaggagaacaccccatacctcacagcatgaagacttgctttctagtccg</t>
  </si>
  <si>
    <t>tgcagcaaccccagcgagaacagctccgagatcaacctcgacatctccaggcctcctcaggcgc</t>
  </si>
  <si>
    <t>tgcagcaaccgcagcgagaacagctccgagatcaacctcgacatctccaggcctcctcaggcgc</t>
  </si>
  <si>
    <t>tgcagcaaccccccgcgccacgtcctcctcctcctcgcgcagccacccacgacgcgttctccgc</t>
  </si>
  <si>
    <t>tgcagcagccccccgcgccacgtcctcctcctcctcgcgcagccacccacgacgcgttctccgc</t>
  </si>
  <si>
    <t>tgcagcaaccccccgtgcacgtccaagatgaagacgacgacgacggcgatgcgcacctccctcg</t>
  </si>
  <si>
    <t>tgcagcgaccccccgtgcacgtccaagatgaagacgacgacgacggcgatgcgcacctccctcg</t>
  </si>
  <si>
    <t>tgcagcaacccgactcgcctcccaggtctcgcgaccgcgacggcaggggagaaaggaaccgcga</t>
  </si>
  <si>
    <t>tgcagcaacccgactcgcctctcaggtctcgcgaccgcgacggcaggggagaaaggaaccgcga</t>
  </si>
  <si>
    <t>tgcagcaacccgtccacaccgctggcactcctgccagcaacctggggctgaacgccagcagggg</t>
  </si>
  <si>
    <t>tgcagcaacccgtccacaccgctggcactcctggcagcaacctggggctgaacgccagcagggg</t>
  </si>
  <si>
    <t>tgcagcaacccgtccacaccgctggcagcaacctggggctgaacgccagcaggggcagcggtgt</t>
  </si>
  <si>
    <t>tgcagcaacccgtccacagcgctggcagcaacctggggctgaacgccagcaggggcagcggtgt</t>
  </si>
  <si>
    <t>tgcagcaaccctactgcatgactctgaggatgaacatcgactgcaacgggtgctaccagaggat</t>
  </si>
  <si>
    <t>tgcagcagccctactgcatgactctgaggatgaacatcgactgcaacgggtgctaccagaggat</t>
  </si>
  <si>
    <t>tgcagcaaccctgctgcccccgctcctgctacatctctcgtcagcagcagcggaaaccttgtcc</t>
  </si>
  <si>
    <t>tgcagcaaccctgctgcccccgctcctgctgcatctctcgtcagcagcagcggaaaccttgtcc</t>
  </si>
  <si>
    <t>tgcagcaaccctggaaccatccttcgcttccacaggctcgtcaaaaccgatgtatttcttgaaa</t>
  </si>
  <si>
    <t>tgcagcaaccctggaatcatccttcgcttccacaggctcgtcaaaaccgatgtatttcttgaaa</t>
  </si>
  <si>
    <t>tgcagcaaccgcacagaatggcagtcttcaggtttgagcacttctggacccgagtgcctggctt</t>
  </si>
  <si>
    <t>tgcagcaaccgcacagcatggcagtcttcaggtttgagcacttctggacccgagtgcctggctt</t>
  </si>
  <si>
    <t>tgcagcaaccgcagcgagaacagctccgagatcaacctcgacatctcgcgcacgcctgcgtccg</t>
  </si>
  <si>
    <t>tgcagcaaccgcagcgagaacagctccgagatcaacctcgacatctcgcgcacggctgcgtccg</t>
  </si>
  <si>
    <t>tgcagcaaccgccgccaggtgcccagatcggcgtcccttccccgccattcgtcgcgtctttcgc</t>
  </si>
  <si>
    <t>tgcagcaaccgccgccaggtgcccatatcggcgtcccttccccgccattcgtcgcgtctttcgc</t>
  </si>
  <si>
    <t>tgcagcaacctaaattattcgacggtattgagttctatctccatggagattacaccaagtccta</t>
  </si>
  <si>
    <t>tgcagcaacctaaattatttgacggtattgagttctatctccatggagattacaccaagtccta</t>
  </si>
  <si>
    <t>tgcagcaacctaagattccttttgcttgaccattgcaaaaataaggacatgccgtcaaaccatg</t>
  </si>
  <si>
    <t>tgcagcaacctaagattccttttgcttgaccattgcaaaaataaggacatgtcgtcaaaccatg</t>
  </si>
  <si>
    <t>tgcagcaacctatgcccaggctgctctagcatcgacctctgtccaggctgctccaacagctgtt</t>
  </si>
  <si>
    <t>tgcagcaacctatgcccaggctgctctagcatcgacttctgtccaggctgctccaacagctgtt</t>
  </si>
  <si>
    <t>tgcagcaacctattacctagctagcgatagcgagcaagccaatgcgaaagcctagccacgacac</t>
  </si>
  <si>
    <t>tgcagcaacctattacctagctagcgatagcgagcaagccaatgcgaaagcctagctacgacac</t>
  </si>
  <si>
    <t>tgcagcaacctcacggggggccatgtcgtccagctgcaccttggcgactcccgtggcagtggtg</t>
  </si>
  <si>
    <t>tgcagcaacctcacggggggccatgtcgtcgagctgcaccttggcgactcccgtggcagtggtg</t>
  </si>
  <si>
    <t>tgcagcaacctcctcctgctgtcgtttcacaaatcagaatccacatacaaatatccacctcatc</t>
  </si>
  <si>
    <t>tgcagcaacctcctcctgctgtcgtttcacaaatcagaatccacatacaaatatcctcctcatc</t>
  </si>
  <si>
    <t>tgcagcaaccttaacctaggcaattctactcacccacttgcacggttagcttcttgaactaaaa</t>
  </si>
  <si>
    <t>tgcagcaaccttaacctaggcaattctactcacctacttgcacggttagcttcttgaactaaaa</t>
  </si>
  <si>
    <t>tgcagcaacgaagaacgccagcctcgccttctcccctcaccccacctctcctactaatcatcgt</t>
  </si>
  <si>
    <t>tgcagcaacgaagaacgccagcctcgccttctcccctctccccacctctcctactaatcatcgt</t>
  </si>
  <si>
    <t>tgcagcaacgaagagctcccgtcacgtatactcacgcggtacactcgcagcgcaacttaccatc</t>
  </si>
  <si>
    <t>tgcagcaacgaagagttcccgtcacgtatactcacgcggtacactcgcagcgcaacttaccatc</t>
  </si>
  <si>
    <t>tgcagcaacgaagtcggggatgccttgcctcaaacgccgatgcggatcatgtcgccaatggcag</t>
  </si>
  <si>
    <t>tgcagcagcgaagtcggggatgccttgcctcaaacgccgatgcggatcatgtcgccaatggcag</t>
  </si>
  <si>
    <t>tgcagcaacgagaacacgagattgatgagtcggaagcatgagggggcaccaacgattattcaga</t>
  </si>
  <si>
    <t>tgcagcaacgagaacacgagattgatgagtcggatgcatgagggggcaccaacgattattcaga</t>
  </si>
  <si>
    <t>tgcagcaacgagagcagatcctcggctgtgctgtatctctcgtgactggtaagagcatagcaca</t>
  </si>
  <si>
    <t>tgcagcaaggagagcagatcctcggctgtgctgtatctctcgtgactggtaagagcatagcaca</t>
  </si>
  <si>
    <t>tgcagcaacgagcgcgcgcggctgctttgcttgcattagtttgcgctgcgcccttgcactccga</t>
  </si>
  <si>
    <t>tgcagcaacgagcgcgcgcggctgctttgcttgcgttagtttgcgctgcgcccttgcactccga</t>
  </si>
  <si>
    <t>tgcagcaacgagtagccagctaagaacatcccgtttggacgcatcctctcaaaatagcagtaat</t>
  </si>
  <si>
    <t>tgcagcagcgagtagccagctaagaacatcccgtttggacgcatcctctcaaaatagcagtaat</t>
  </si>
  <si>
    <t>tgcagcaacgatggatgctgcttctgtgttctgtcaatgtgtgcagggaggtcaagcgtcggaa</t>
  </si>
  <si>
    <t>tgcagcaacgatggatgctgcttctgtgttctgtcaatgtgtgcagggaggtcaagcgtcggag</t>
  </si>
  <si>
    <t>tgcagcaacgcaagctagcacacgcagctggtgagctggacgctggaggctggagctcttgctc</t>
  </si>
  <si>
    <t>tgcagcaacgcaagctagcacacgcagctggtgagctggaggctggaggctggagctcttgctc</t>
  </si>
  <si>
    <t>tgcagcaacgcacggctacttcacctagtataaacagctgcatgggaaaggtaataaggtgcat</t>
  </si>
  <si>
    <t>tgcagcaacgcacgggtacttcacctagtataaacagctgcatgggaaaggtaataaggtgcat</t>
  </si>
  <si>
    <t>tgcagcaacgcagcatgccaagagctttctgcccctccttattacctatttttgttcttggcat</t>
  </si>
  <si>
    <t>tgcagcaacgcagcatgccaagagctttctgtccctccttattacctatttttgttcttggcat</t>
  </si>
  <si>
    <t>tgcagcaacgcataggaaattcacctatagttattggtaaagacaaattgcaagcacacaaaac</t>
  </si>
  <si>
    <t>tgcagcaacgcataggaaattcacctatagttattggtaaagacaaattgcaagcacgcaaaac</t>
  </si>
  <si>
    <t>tgcagcaacgccgcaactgattcgcattcgcgattgcctcatcagatccatacaaaggcaaccg</t>
  </si>
  <si>
    <t>tgcagcaacgccgcaactgattcgcattcgcgattgtctcatcagatccatacaaaggcaaccg</t>
  </si>
  <si>
    <t>tgcagcaacgccgtggccgacgggctaactcgaactaaacagaactattatatttcgtagccca</t>
  </si>
  <si>
    <t>tgcagcaacgccgtggccgacgggctaactcgaactaaacagaactattatatttcttagccca</t>
  </si>
  <si>
    <t>tgcagcaacgccttcaggtcatggttatcagaagccgccatgcctccccctttgcttgcagtca</t>
  </si>
  <si>
    <t>tgcagcaacgccttcaggtcatggttatcagaagccgccatggctccccctttgcttgcagtca</t>
  </si>
  <si>
    <t>tgcagcaacgcgctgagcaactggacggactcgccgccgtcgacgctgccgaaaaaaaaaaaaa</t>
  </si>
  <si>
    <t>tgcagcgacgcgctgagcaactggacggactcgccgccgtcgacgctgccgaaaaaaaaaaaaa</t>
  </si>
  <si>
    <t>tgcagcaacgctagctgttcgatctgggatatctcatcacatcacagcggctgaccgtgcgctt</t>
  </si>
  <si>
    <t>tgcagcaacggtagctgttcgatctgggatatctcatcacatcacagcggctgaccgtgcgctt</t>
  </si>
  <si>
    <t>tgcagcaacggatacggagagcgttctgagccatggccgaagatagcttttgagaaggtgctga</t>
  </si>
  <si>
    <t>tgcagcaacggatacggagagcgttctgagccatggccgaaggtagcttttgagaaggtgctga</t>
  </si>
  <si>
    <t>tgcagcaacggatgccaagaaaatgatggaggttcgaagatgcagggagcttccagcggcgtag</t>
  </si>
  <si>
    <t>tgcagcagcggatgccaagaaaatgatggaggttcgaagatgcagggagcttccagcggcgtag</t>
  </si>
  <si>
    <t>tgcagcaacggcagcgccgaaggttaggcgacggatttcggcgccacaggtgtgacgtgatttt</t>
  </si>
  <si>
    <t>tgcagcaacggcagcgccgaaggttatgcgacggatttcggcgccacaggtgtgacgtgatttt</t>
  </si>
  <si>
    <t>tgcagcaacggcagcgctaaaggttaggcgacggatttcggtgccacaggtgtgacgtgatttt</t>
  </si>
  <si>
    <t>tgcagcaacggcagcgctgaaggttaggcgacggatttcggtgccacaggtgtgacgtgatttt</t>
  </si>
  <si>
    <t>tgcagcaacggcccaaggaggcgatttttataagatttttcttattaagcagctagcgcccaaa</t>
  </si>
  <si>
    <t>tgcagcaacggcccaaggaggcgatttttataagatttttcttattaaggagctagcgcccaaa</t>
  </si>
  <si>
    <t>tgcagcaacggcgagcagggggtgttggcggtcgggacagcgaggcgtctacggtgagggcgtc</t>
  </si>
  <si>
    <t>tgcagcaacggcgagcagggggttttggcggtcgggacagcgaggcgtctacggtgagggcgtc</t>
  </si>
  <si>
    <t>tgcagcaacggcgccgtggtctgctccacgtacagcgtcgggatctcgagcctcacgcggtcct</t>
  </si>
  <si>
    <t>tgcagcagcggcgccgtggtctgctccacgtacagcgtcgggatctcgagcctcacgcggtcct</t>
  </si>
  <si>
    <t>tgcagcaacggggaggaggaggacggggagggcagggaggacgccaccgaggccgagctgcggg</t>
  </si>
  <si>
    <t>tgcagcaacggggaggaggaggagggggagggcagggaggacgccaccgaggccgagctgcggg</t>
  </si>
  <si>
    <t>tgcagcaacggtgcaggcccacgattttgctgctggtgctggcccataggccacatggtgatgg</t>
  </si>
  <si>
    <t>tgcagcaacggtgcaggcccacggttttgctgctggtgctggcccataggccacatggtgatgg</t>
  </si>
  <si>
    <t>tgcagcaacgtatcaaacatgaatgtagctttccaagctcctttatactaggacagtagagtgc</t>
  </si>
  <si>
    <t>tgcagcaacgtatcaaacatgaatgtagctttccaggctcctttatactaggacagtagagtgc</t>
  </si>
  <si>
    <t>tgcagcaacgtatccatgactttgtaccaggccaccaatattgaagaaaaggtactgagattcg</t>
  </si>
  <si>
    <t>tgcagcaacgtatccatgactttgtaccaggccaccaatattgaagaataggtactgagattcg</t>
  </si>
  <si>
    <t>tgcagcaacgtcgacaacaccttgtcgtcagctagtacaaccttccctaccaggctaaccctac</t>
  </si>
  <si>
    <t>tgcagcaacgtcgacaacaccttgtcgtcagctagtacatccttccctaccaggctaaccctac</t>
  </si>
  <si>
    <t>tgcagcaacgtgaataaggtaatgaaagcacgctaacctcttagttggctcatgtgcgccaaat</t>
  </si>
  <si>
    <t>tgcagcaacgtgaataaggtaatgaaagcacgctaacctcttagttggctcatgtgctccaaat</t>
  </si>
  <si>
    <t>tgcagcaacgtgaataaggtaatgaaagcactaacctcttagctggctcatgtgcgccaaatta</t>
  </si>
  <si>
    <t>tgcagcaacgtgaataaggtaatgaaagcactaacctcttagttggctcatgtgcgccaaatta</t>
  </si>
  <si>
    <t>tgcagcaacgtgcagaggaaggccaggatggtacaaaatccagtcctcctccagaggacaaggt</t>
  </si>
  <si>
    <t>tgcagcaacgtgcagaggaaggccaggatggtacaaaatgcagtcctcctccagaggacaaggt</t>
  </si>
  <si>
    <t>tgcagcaacgtgtagtctcactacttactactagtagcagtatagtgtactcctgggcgtcatc</t>
  </si>
  <si>
    <t>tgcagcgacgtgtagtctcactacttactactagtagcagtatagtgtactcctgggcgtcatc</t>
  </si>
  <si>
    <t>tgcagcaacgtgtggcgcatgcaggcaaccgcctggggagacgtgtgtggaggctgggctgtaa</t>
  </si>
  <si>
    <t>tgcagcaacgtgtggcgcatgcaggccaccgcctggggagacgtgtgtggaggctgggctgtaa</t>
  </si>
  <si>
    <t>tgcagcaacgtgtttgtgaatttatggttactgatctgattctgcatttgtaatcactttttag</t>
  </si>
  <si>
    <t>tgcagcaatgtgtttgtgaatttatggttactgatctgattctgcatttgtaatcactttttag</t>
  </si>
  <si>
    <t>tgcagcaacgttccaacgtctgcggtgcgggccttgcgagagctgcttcttcgtctagtgctag</t>
  </si>
  <si>
    <t>tgcagcaacgttccaacgtctgtggtgcgggccttgcgagagctgcttcttcgtctagtgctag</t>
  </si>
  <si>
    <t>tgcagcaacgttgaaaggggaagagaaccaaaattatgaaactgaatcaccgttgggcattggt</t>
  </si>
  <si>
    <t>tgcagcaacgttgaaaggggaagagaaccaaaattatgaaactgaatcaccgttgggcgttggt</t>
  </si>
  <si>
    <t>tgcagcaacgttgttacgtttaagtaaggagtactgatatgatccaagcgcagcactagttgag</t>
  </si>
  <si>
    <t>tgcagcaatgttgttacgtttaagtaaggagtactgatatgatccaagcgcagcactagttgag</t>
  </si>
  <si>
    <t>tgcagcaactacccctcgccacgcgcattgagaatcgcccacgaggatgcacaggtgggcttga</t>
  </si>
  <si>
    <t>tgcagcaactacccctctccacgcgcattgagaatcgcccacgaggatgcacaggtgggcttga</t>
  </si>
  <si>
    <t>tgcagcaactagtagataattgagacgcgtatgcaccttctgcaacattcagctgtattgcaag</t>
  </si>
  <si>
    <t>tgcagcaactagtagataattgagactcgtatgcaccttctgcaacattcagctgtattgcaag</t>
  </si>
  <si>
    <t>tgcagcaactataaagagaggaaatatttagttgcaacgattatctagtgtcactaagtataag</t>
  </si>
  <si>
    <t>tgcagcaactataaagagaggaaatatttagttgtaacgattatctagtgtcactaagtataag</t>
  </si>
  <si>
    <t>tgcagcaactatcatttcaaggtctgctttgatgtcctcaacgtcatcctcgaatcccctccac</t>
  </si>
  <si>
    <t>tgcagcaattatcatttcaaggtctgctttgatgtcctcaacgtcatcctcgaatcccctccac</t>
  </si>
  <si>
    <t>tgcagcaactatcttacatgcgcccatgcaaataaagagagaccaatgcatatgcatgcaacgc</t>
  </si>
  <si>
    <t>tgcagcaactatcttgcatgcgcccatgcaaataaagagagaccaatgcatatgcatgcaacgc</t>
  </si>
  <si>
    <t>tgcagcaactatggcatccaaaggttccatggcgacaaatgcagcaataagagcagtcacagcg</t>
  </si>
  <si>
    <t>tgcagcaactatggcatccgaaggttccatggcgacaaatgcagcaataagagcagtcacagcg</t>
  </si>
  <si>
    <t>tgcagcaactcaaaattgtattgccaaattgtatctatacggtcggaggagcggtagaattcgt</t>
  </si>
  <si>
    <t>tgcagcaactcaaaattgtattgcgaaattgtatctatacggtcggaggagcggtagaattcgt</t>
  </si>
  <si>
    <t>tgcagcaactcactctaatataattaaaaaaaggagacatacatggaggagtcccatgacatcg</t>
  </si>
  <si>
    <t>tgcagcaactcactctaatataattagaaaaaggagacatacatggaggagtcccatgacatcg</t>
  </si>
  <si>
    <t>tgcagcaactcatcacctttttatgcctagttcatgctatcatattgttttattgtaatttgct</t>
  </si>
  <si>
    <t>tgcagcaactcatcacctttttatgcctagttcatgctatcatattgttttattgtagtttgct</t>
  </si>
  <si>
    <t>tgcagcaactcatgccgacgcagcaacagcagcagcagatgtggcagtaccatgtgtcgcagta</t>
  </si>
  <si>
    <t>tgcagcaactcatgccgacgcagcagcagcagcagcagatgtggcagtaccatgtgtcgcagta</t>
  </si>
  <si>
    <t>tgcagcaactcatgtcagggacgattagttagttaatcatgtcgccgtgtgatgaaacccttgg</t>
  </si>
  <si>
    <t>tgcagcaactcatgtgagggacgattagttagttaatcatgtcgccgtgtgatgaaacccttgg</t>
  </si>
  <si>
    <t>tgcagcaactcctgctcttcgagggcgaccatctgccacccttcgacaccatcgtccagcccct</t>
  </si>
  <si>
    <t>tgcagcacctcctgctcttcgagggcgaccatctgccacccttcgacaccatcgtccagcccct</t>
  </si>
  <si>
    <t>tgcagcaactcgtaccgaaactaaactccagcggtaattggattgacggatcgagtagaggagg</t>
  </si>
  <si>
    <t>tgcagcaactggtaccgaaactaaactccagcggtaattggattgacggatcgagtagaggagg</t>
  </si>
  <si>
    <t>tgcagcaactctagatgtatcaccaccatatgcctcgagcaaggctaaatcaactgggcaagga</t>
  </si>
  <si>
    <t>tgcagcaactctagatgtatcaccaccgtatgcctcgagcaaggctaaatcaactgggcaagga</t>
  </si>
  <si>
    <t>tgcagcaactcttttgcgtctactttctgtagcacgccttcgagcacgaacagtgtggaagtaa</t>
  </si>
  <si>
    <t>tgcagcaactcttttgcgtctactttctgtagcacgccttcgaggacgaacagtgtggaagtaa</t>
  </si>
  <si>
    <t>tgcagcaactgaaccgtggctatcaaggatgatgccgcgtttcagatgacataggctgtgtcag</t>
  </si>
  <si>
    <t>tgcagcaactgaaccgtggctatcgaggatgatgccgcgtttcagatgacataggctgtgtcag</t>
  </si>
  <si>
    <t>tgcagcaactgacctaccaatacgcgttgaagcgggcctctctagccatcgtcgctagaaggga</t>
  </si>
  <si>
    <t>tgcagcaactgacctaccaatacgcgttgaagcgggcctctctagccctcgtcgctagaaggga</t>
  </si>
  <si>
    <t>tgcagcaactgagatcaaattgtcaattgcaggtgtgggtttgcacagaaccaggaggcgtacg</t>
  </si>
  <si>
    <t>tgcagcaactgagatcaaattgtcaattgcaggtgtgggtttgcacagagccaggaggcgtacg</t>
  </si>
  <si>
    <t>tgcagcaactgcctgcctccgcctgccttaaaaggccgcgccacgtacgcgcccaagcttcggt</t>
  </si>
  <si>
    <t>tgcagcaactgcctgcctctgcctgccttaaaaggccgcgccacgtacgcgcccaagcttcggt</t>
  </si>
  <si>
    <t>tgcagcaactggagcgggatctcgtctgagaggtggttgttacctaggttaagaagctcgagct</t>
  </si>
  <si>
    <t>tgcagcaactggagcgggatctcgtctgagaggttgttgttacctaggttaagaagctcgagct</t>
  </si>
  <si>
    <t>tgcagcaactggagtaacactcttgacagattagagatccttaggatacgagcgaattcaccca</t>
  </si>
  <si>
    <t>tgcagcaactggagtaacactcttgacagattagagatccttagggtacgagcgaattcaccca</t>
  </si>
  <si>
    <t>tgcagcaactggcgtatggtgctgacgacgtgctcgacgagcttgactattttcgcatccagga</t>
  </si>
  <si>
    <t>tgcagcagctggcgtatggtgctgacgacgtgctcgacgagcttgactattttcgcatccagga</t>
  </si>
  <si>
    <t>tgcagcaactgtgtggccttctggtttacaaaattggccccaagtgccaagcgcagaagtgctc</t>
  </si>
  <si>
    <t>tgcagcaactgtgtggccttctggtttacaaaattggccccaagtgccaagtgcagaagtgctc</t>
  </si>
  <si>
    <t>tgcagcaacttctcctcacaaacttcacaggtctaacaggtccagtccgatttgattcaggagg</t>
  </si>
  <si>
    <t>tgcagcaacttctcctcacaaacttcacaggtctaacaggtccagtccgatttgattcaggcgg</t>
  </si>
  <si>
    <t>tgcagcaacttgcgcgcggatctggggaagcggaggcagggctcgaggtagacggtcggctgca</t>
  </si>
  <si>
    <t>tgcagccacttgcgcgcggatctggggaagcggaggcagggctcgaggtagacggtcggctgca</t>
  </si>
  <si>
    <t>tgcagcaacttgtatatatccgtatatttttagcagtacaaagagaagccagctagttggagtt</t>
  </si>
  <si>
    <t>tgcagcaacttgtatatatccgtatatttttagcagtacagagagaagccagctagttggagtt</t>
  </si>
  <si>
    <t>tgcagcaacttgtctcctccccagacccagaggcccagatcaagaaattcagaccaaacaaaac</t>
  </si>
  <si>
    <t>tgcagcaacttgtctcctccccagacccagaggcccagatcaaggaattcagaccaaacaaaac</t>
  </si>
  <si>
    <t>tgcagcaacttgtctcctccccagaggcccagatcaagaaattcagaccaaacaaaaccacaac</t>
  </si>
  <si>
    <t>tgcagcaacttgtctcctccccagaggcccagatcaagaaattcagaccaaacaaaaccagaac</t>
  </si>
  <si>
    <t>tgcagcaacttgttcatgttttcaagtcatcatccataaatggagaagctgattcttctggttc</t>
  </si>
  <si>
    <t>tgcagcaacttgttcatgttttcaagtcatcatccataaatggagaagctggttcttctggttc</t>
  </si>
  <si>
    <t>tgcagcaacttgttgaccgttctagcttttctcccctttattgatcttgtttctcacgctccac</t>
  </si>
  <si>
    <t>tgcagcaacttgttgaccgttctagcttttctcccctttgttgatcttgtttctcacgctccac</t>
  </si>
  <si>
    <t>tgcagcaagaaaaagcatatgatcagtaaaaaaattggcatgcgtgcgctggcctcacagttaa</t>
  </si>
  <si>
    <t>tgcagcaagaaaaagcatatgatcagtaaaaaaattggcatgtgtgcgctggcctcacagttaa</t>
  </si>
  <si>
    <t>tgcagcaagaaacgtcagatcatctcaacatcggcaagagacgactttgttcaagagcaacaac</t>
  </si>
  <si>
    <t>tgcagcaagaaacgtcagatcatctcagcatcggcaagagacgactttgttcaagagcaacaac</t>
  </si>
  <si>
    <t>tgcagcaagaaagatgcaatttttgctccgaattgaattgaaatgaaacaggggagggcggacg</t>
  </si>
  <si>
    <t>tgcagcaagaaagatgcattttttgctccgaattgaattgaaatgaaacaggggagggcggacg</t>
  </si>
  <si>
    <t>tgcagcaagaaagcaaaataatcctgcacacagtcagccatcacgctcgcacatacagtagcta</t>
  </si>
  <si>
    <t>tgcagcaagaaagcaaaataatcctgcatacagtcagccatcacgctcgcacatacagtagcta</t>
  </si>
  <si>
    <t>tgcagcaagaaccaacaaaaatgtgtgaactagtgctgcaatcttggacaatgtgtgcagggac</t>
  </si>
  <si>
    <t>tgcagcaagaaccaacaaaaatgtgtgaattagtgctgcaatcttggacaatgtgtgcagggac</t>
  </si>
  <si>
    <t>tgcagcaagaactccatgactctctccttctccatgtggcggccaaacatgcacctgtctatat</t>
  </si>
  <si>
    <t>tgcagcgagaactccatgactctctccttctccatgtggcggccaaacatgcacctgtctatat</t>
  </si>
  <si>
    <t>tgcagcaagaactccatgactctctctttctccatgtggcggccaaacatgcacctgtctatga</t>
  </si>
  <si>
    <t>tgcagcaagaactccatgactctctctttctccgtgtggcggccaaacatgcacctgtctatga</t>
  </si>
  <si>
    <t>tgcagcaagaagagctgtgcttcagccttgatagcatgctcagattctgccaagcgctgactca</t>
  </si>
  <si>
    <t>tgcagcaagaagagctgtgcttcagccttgatagcatgctcagattctgccaagcggtgactca</t>
  </si>
  <si>
    <t>tgcagcaagaaggccacggtgacgacgaccatgaggctgacgacgccgaaggcgatctccaact</t>
  </si>
  <si>
    <t>tgcagcaggaaggccacggtgacgacgaccatgaggctgacgacgccgaaggcgatctccaact</t>
  </si>
  <si>
    <t>tgcagcaagaagtaccgtatttcagaaactggatcacaaaattggagaccaagtgtccgagtaa</t>
  </si>
  <si>
    <t>tgcagcaagaagtaccgtatttcagcaactggatcacaaaattggagaccaagtgtccgagtaa</t>
  </si>
  <si>
    <t>tgcagcaagaatcctgcaccaaaagcgggctaacggatagggacacgtcacccgcaaactcgct</t>
  </si>
  <si>
    <t>tgcagcaagaatcctgcaccaaaagcgggctaacggatagggacacgtcacccgcaaacttgct</t>
  </si>
  <si>
    <t>tgcagcaagaatcttgaggctcactattcggccgaagtactctatacctatgtggccacgtttt</t>
  </si>
  <si>
    <t>tgcagcaagaatcttgaggctcactgttcggccgaagtactctatacctatgtggccacgtttt</t>
  </si>
  <si>
    <t>tgcagcaagaatgaccaattgaccatcttctgctgacttcttgctccctgaaactggagcttca</t>
  </si>
  <si>
    <t>tgcagcaagaatgaccaattgaccatcttctgctggcttcttgctccctgaaactggagcttca</t>
  </si>
  <si>
    <t>tgcagcaagaatggtgtcatggctcccagacatccccagaggcgctgcaccaagctcttcagaa</t>
  </si>
  <si>
    <t>tgcagcaagaatggtgtcatggctcccagacatccccagaggcgctgccccaagctcttcagaa</t>
  </si>
  <si>
    <t>tgcagcaagaatgtcccatgccaagacattaccttgcaaaacatcaacctaaaaatgcagcacg</t>
  </si>
  <si>
    <t>tgcagcaagaatgtcccgtgccaagacattaccttgcaaaacatcaacctaaaaatgcagcacg</t>
  </si>
  <si>
    <t>tgcagcaagacaaccaacacaaaaggctcaatcccgaggccaacgaatgaaacaatcggaagag</t>
  </si>
  <si>
    <t>tgcagcaagccaaccaacacaaaaggctcaatcccgaggccaacgaatgaaacaatcggaagag</t>
  </si>
  <si>
    <t>tgcagcaagaccatccatcctgatagaaataataacatgtagaacaaggaccgagtgatgtgga</t>
  </si>
  <si>
    <t>tgcagcaaggccatccatcctgatagaaataataacatgtagaacaaggaccgagtgatgtgga</t>
  </si>
  <si>
    <t>tgcagcaagacgggtgattttttgtgtatagataggtgaaagtttgggtgatttgcacagcagt</t>
  </si>
  <si>
    <t>tgcagcaagatgggtgattttttgtgtatagataggtgaaagtttgggtgatttgcacagcagt</t>
  </si>
  <si>
    <t>tgcagcaagacgtttccgtttctctccagtccaatccccaccagccagccaccagagactctgt</t>
  </si>
  <si>
    <t>tgcagcaagacgtttccgtttctctccagtccaatctccaccagccagccaccagagactctgt</t>
  </si>
  <si>
    <t>tgcagcaagacttgtcattcccagcagctagccatggccaccaccgcggcgtctagcctcctca</t>
  </si>
  <si>
    <t>tgcagcaagacttgtcattcccagcagctcgccatggccaccaccgcggcgtctagcctcctca</t>
  </si>
  <si>
    <t>tgcagcaagagactgaagatggtaacgggtgcagtagtcaatacacatagtacactcaccagtc</t>
  </si>
  <si>
    <t>tgcagcaagagactgaagatggtaacgggtgcagtagtctatacacatagtacactcaccagtc</t>
  </si>
  <si>
    <t>tgcagcaagagagagagacggggagtggcgttccgtgggcttctactaatggacctaatatcta</t>
  </si>
  <si>
    <t>tgcagcaagagagagagacggggagtggcgttccgtgggcttctactaatgggcctaatatcta</t>
  </si>
  <si>
    <t>tgcagcaagagagcactgccgcggacctccgtggcctatccctcgagcgcgaggacggcgggag</t>
  </si>
  <si>
    <t>tgcagcaagagagcactgccgcggacctccgtggcctatccctcgagcgctaggacggcgggag</t>
  </si>
  <si>
    <t>tgcagcaagagcaaagattgcaccactgttgcagcttcggagctaccctagtatctagccgtca</t>
  </si>
  <si>
    <t>tgcagcaagagcaaagattgcaccactgttgcagcttcggagctaccctagtatctagccgtta</t>
  </si>
  <si>
    <t>tgcagcaagaggcactgcctgcctgccataaaggtcatcggcgaaaacgacacggtttgcttca</t>
  </si>
  <si>
    <t>tgcagcaagaggcactgcctgcctgccataaaggtcatcggtgaaaacgacacggtttgcttca</t>
  </si>
  <si>
    <t>tgcagcaagagggcggaggagcgaggtggccgcggtggtgtccgtgcagcaaggagcgaggcgg</t>
  </si>
  <si>
    <t>tgcagcaagagggcggaggagcgaggtggccgcgttggtgtccgtgcagcaaggagcgaggcgg</t>
  </si>
  <si>
    <t>tgcagcaagaggtaagctgttaacctactcgtcgtgtgtcgcacttcacttgtttcgcactcgc</t>
  </si>
  <si>
    <t>tgcagcaagaggtaagctgttaacctactcgtcgtgtgtctcacttcacttgtttcgcactcgc</t>
  </si>
  <si>
    <t>tgcagcaagaggtgagcactattagtggtacaacaaaattgcaaaaatcacaaatctacgctac</t>
  </si>
  <si>
    <t>tgcagcaagaggtgagcactattagtggtacaacaaaattgcaaaaatcacaaatctatgctac</t>
  </si>
  <si>
    <t>tgcagcaagaggtgatttgggatgcgttggatggatgtatccttgattttaggaatccaaaggt</t>
  </si>
  <si>
    <t>tgcagcaagaggtgatttgggatgcgttggattgatgtatccttgattttaggaatccaaaggt</t>
  </si>
  <si>
    <t>tgcagcaagaggtttcacttcgtgctgcccaagagggaactatcagtggaagcggacggcctgc</t>
  </si>
  <si>
    <t>tgcagcaagaggtttcacttcgtgctgcccaagagggaactgtcagtggaagcggacggcctgc</t>
  </si>
  <si>
    <t>tgcagcaagagtcaagggatacttgccgataggagacagcaactaatccaggactccagtccag</t>
  </si>
  <si>
    <t>tgcagcaagagtcaagggatacttgctgataggagacagcaactaatccaggactccagtccag</t>
  </si>
  <si>
    <t>tgcagcaagatatgcaacggaataagtcatcaaggcaactaacactgaacagagagagagaata</t>
  </si>
  <si>
    <t>tgcagcaagatatgcaacggaatatgtcatcaaggcaactaacactgaacagagagagagaata</t>
  </si>
  <si>
    <t>tgcagcaagatcctctactttgtactcagaaagtttgcttgagttcacttttccaaagctagac</t>
  </si>
  <si>
    <t>tgcagcaagatcctctactttgtactcagaaagtttgcttgagttcacttttccaaagctagcc</t>
  </si>
  <si>
    <t>tgcagcaagatcttgtcataaagctgcaacaaccatattcagaatgggggtgtcaagtttcaaa</t>
  </si>
  <si>
    <t>tgcagcaagatcttgtcataaagctgcaacagccatattcagaatgggggtgtcaagtttcaaa</t>
  </si>
  <si>
    <t>tgcagcaagatgaggcacaattttcctaggatcaaagcctaaattacaaggtttcaaatagcgg</t>
  </si>
  <si>
    <t>tgcagcaagatgaggcacacttttcctaggatcaaagcctaaattacaaggtttcaaatagcgg</t>
  </si>
  <si>
    <t>tgcagcaagatgcgtcgtgcgcactgtgcactcaggaagacgaaaccacggatcacctcctgtg</t>
  </si>
  <si>
    <t>tgcagcaagatgcgtcgtgcgcactgtgcactcaggaagacgaaaccacggatcacctcgtgtg</t>
  </si>
  <si>
    <t>tgcagcaagatggcgcccgtcacatcaaggtggcacccaaagcactccctgatgtcctcaaaga</t>
  </si>
  <si>
    <t>tgcagcaagatggcgcccgtcccatcaaggtggcacccaaagcactccctgatgtcctcaaaga</t>
  </si>
  <si>
    <t>tgcagcaagattttaatatagatcctgcatctgaccagcctgaccacagtgtgtggactgcaaa</t>
  </si>
  <si>
    <t>tgcagcaagattttaatatggatcctgcatctgaccagcctgaccacagtgtgtggactgcaaa</t>
  </si>
  <si>
    <t>tgcagcaagcaaatgttgacagacactggctgtcagtaactgcatttttctcctccttcagatc</t>
  </si>
  <si>
    <t>tgcagcaagcaaatgttgacagacactggctgtcagtaactgcatttttctcttccttcagatc</t>
  </si>
  <si>
    <t>tgcagcaagcaacaatagctcatatcagttggataaaaaataaaaaaccgcaccttttcaggca</t>
  </si>
  <si>
    <t>tgcagcaagcaacaatagctcatatcagttggataaaaaataaaaaatcgcaccttttcaggca</t>
  </si>
  <si>
    <t>tgcagcaagcaacacaaagtaaactgttatggtgggaaatcagtaccaccgtcaggatcgcgcc</t>
  </si>
  <si>
    <t>tgcagcaagcaacacaaagtaaactgttatggtgggaaatcagtaccaccgtcgggatcgcgcc</t>
  </si>
  <si>
    <t>tgcagcaagcaactctgatccgtccgaatttagaggaaaatgattacaggcaaacggtagtggc</t>
  </si>
  <si>
    <t>tgcagcaagcaactctgatccgtccgaatttagaggaaaatgattacaggcaaatggtagtggc</t>
  </si>
  <si>
    <t>tgcagcaagcaagccttctgcatgcatcgatcggccagtcagcatccaagtggacgcccctgga</t>
  </si>
  <si>
    <t>tgcagcaagcaagccttctgcatgcatcgatcggccagtcagcatccaagtggatgcccctgga</t>
  </si>
  <si>
    <t>tgcagcaagcaatggggaattgttgataacagcacacgttgtccacttgtgtgcaatgtcagga</t>
  </si>
  <si>
    <t>tgcagcaagcaatggggaattgttgataacagcacacgttttccacttgtgtgcaatgtcagga</t>
  </si>
  <si>
    <t>tgcagcaagcaattgaacttcaacttccaagctatgtggaaggcctagacttcggcatgacacc</t>
  </si>
  <si>
    <t>tgcagcaagcaattgaacttcaacttccaagctatgtggaaggcctagactttggcatgacacc</t>
  </si>
  <si>
    <t>tgcagcaagcacagttaccaaggatggtcactacaaaaattctgttgatcaatgacaaatccaa</t>
  </si>
  <si>
    <t>tgcagcaagcacagttaccaaggatggtcactacaaaaattctgttgctcaatgacaaatccaa</t>
  </si>
  <si>
    <t>tgcagcaagcaccatcaatcagagcgatcaacacacgcaaaacttgcaggttactacataacta</t>
  </si>
  <si>
    <t>tgcagcaagcaccatcaatcagagcgatcaacacacgcaaaagttgcaggttactacataacta</t>
  </si>
  <si>
    <t>tgcagcaagcagtaccgatgacccaatacatcagacagctcacaaacaatcctcgcgtcctctc</t>
  </si>
  <si>
    <t>tgcagcaagcagtaccgatgacccaatacgtcagacagctcacaaacaatcctcgcgtcctctc</t>
  </si>
  <si>
    <t>tgcagcaagcatagcaacgagcgcatcaagcgatggcctcttcgcactctttgcttttatttac</t>
  </si>
  <si>
    <t>tgcagcaagcatagcaacgagcggatcaagcgatggcctcttcgcactctttgcttttatttac</t>
  </si>
  <si>
    <t>tgcagcaagcatcaatgcaatagaatgcaaaaccttttgttaagtgctccacagaaaatcatat</t>
  </si>
  <si>
    <t>tgcagcaagcatcaatgcaatagaatgcaagaccttttgttaagtgctccacagaaaatcatat</t>
  </si>
  <si>
    <t>tgcagcaagcatcatacatatattgacacacacctaagtaaccgcgcgcatggaattcagcagc</t>
  </si>
  <si>
    <t>tgcagcaagcatcatacatatattgacacacacctaagtaaccgtgcgcatggaattcagcagc</t>
  </si>
  <si>
    <t>tgcagcaagcatgccaattagcgcgatgaccagaccagtccccatgcgctggagctcagtgatt</t>
  </si>
  <si>
    <t>tgcagcaagcatgccaattagcgcgatgaccagaccagtcgccatgcgctggagctcagtgatt</t>
  </si>
  <si>
    <t>tgcagcaagcatggatggcgcgtgcaggtggcaggagcaggtgcatgtaggtgtgcagtgcaca</t>
  </si>
  <si>
    <t>tgcagcaagcatggatggcgcgtgcaggtggcaggagcaggtgcatgtaggtgtgcagtgtaca</t>
  </si>
  <si>
    <t>tgcagcaagcatgtttgctggtgcaaggtgcattggcgagaggaaggtgaatggggaggattgc</t>
  </si>
  <si>
    <t>tgcagcaagcatgttttctggtgcaaggtgcattggcgagaggaaggtgaatggggaggattgc</t>
  </si>
  <si>
    <t>tgcagcaagcattgatcactaatttcactaatttggaaccacaaaagaaaagagtcactgttcc</t>
  </si>
  <si>
    <t>tgcagcaagcattgatcactaatttcactaatttggaaccacaaaagaaaagagtcactgtttc</t>
  </si>
  <si>
    <t>tgcagcaagccacagcaggccaggacttgctgccgctggccgtaggaagcccgaaaaaaaaaaa</t>
  </si>
  <si>
    <t>tgcagcaagccacagctggccaggacttgctgccgctggccgtaggaagcccgaaaaaaaaaaa</t>
  </si>
  <si>
    <t>tgcagcaagccactcacattatcgttagtgaccgagtcttgcaactgattacaagcataagcag</t>
  </si>
  <si>
    <t>tgcagcaagccactcacattatcgttagtgaccgagtcttgcaactgattacaagcataatcag</t>
  </si>
  <si>
    <t>tgcagcaagccagagaggcatcgacacacaagtgtggatgctcttggcagcaccatcgcagtcg</t>
  </si>
  <si>
    <t>tgcagcaagccagagaggcatcgacacacaagtgtggatgctcttggcagcaccatggcagtcg</t>
  </si>
  <si>
    <t>tgcagcaagccagcaaccaataatgtttctatattatccacacgcacatggatggaataccatc</t>
  </si>
  <si>
    <t>tgcagcaagccagtaaccaataatgtttctatattatccacacgcacatggatggaataccatc</t>
  </si>
  <si>
    <t>tgcagcaagccagcaacttggccatcctagccacaatattttctttcatgtagcttgctccaca</t>
  </si>
  <si>
    <t>tgcagcaagccagcaacttggccatcgtagccacaatattttctttcatgtagcttgctccaca</t>
  </si>
  <si>
    <t>tgcagcaagccagcaagccagcaacccaaaggcttttaaatccaacatcggttcggatggctga</t>
  </si>
  <si>
    <t>tgcagcgagccagcaagccagcaacccaaaggcttttaaatccaacatcggttcggatggctga</t>
  </si>
  <si>
    <t>tgcagcaagccagcagcaacaccaaaccgtttaccattttgaacagattaattgttgttattga</t>
  </si>
  <si>
    <t>tgcagcaatccagcagcaacaccaaaccgtttaccattttgaacagattaattgttgttattga</t>
  </si>
  <si>
    <t>tgcagcaagccagcagcaacaccaaatcatttaccatttggaacagattgttagctattgaacc</t>
  </si>
  <si>
    <t>tgcagcaagccagcagcaacaccaaatcatttaccattttgaacagattgttagctattgaacc</t>
  </si>
  <si>
    <t>tgcagcaagccgatggggatcgatatcacggtcccctggggcacctcgatgcccctgagcacgg</t>
  </si>
  <si>
    <t>tgcagcaggccgatggggatcgatatcacggtcccctggggcacctcgatgcccctgagcacgg</t>
  </si>
  <si>
    <t>tgcagcaagcctctccttctccagctcctcgagggcaacctccttcagcagcctctcctccttg</t>
  </si>
  <si>
    <t>tgcagcatgcctctccttctccagctcctcgagggcaacctccttcagcagcctctcctccttg</t>
  </si>
  <si>
    <t>tgcagcaagccttcttctaccttcctctccccagttgttccgcactccccaccacagcctagga</t>
  </si>
  <si>
    <t>tgcagcaagccttcttctaccttcctctctccagttgttccgcactccccaccacagcctagga</t>
  </si>
  <si>
    <t>tgcagcaagcgaaaaacgcactcgcacgcagacacactgacacagcacacaaacacaagcggga</t>
  </si>
  <si>
    <t>tgcagcaagcgaaaaacgcactcgcacgcagacacagtgacacagcacacaaacacaagcggga</t>
  </si>
  <si>
    <t>tgcagcaagcgaaagaaaaacgcactcgcacgcagacacagtgacacagcacgcaaacacaagc</t>
  </si>
  <si>
    <t>tgcagcaagcgaaagaaaaacgcactcgcacgcagacacagtgacacagcacgcagacacaagc</t>
  </si>
  <si>
    <t>tgcagcaagcgaacagacactacatctccatctcagcggcatcaccctccgctgccattgctgc</t>
  </si>
  <si>
    <t>tgcagcaagcgaacagacactacatctccatctcagctgcatcaccctccgctgccattgctgc</t>
  </si>
  <si>
    <t>tgcagcaagcgagggaggaaatagcatgaggattggctgggggaaggcgggagcgagggactca</t>
  </si>
  <si>
    <t>tgcagcaagcgagggaggaaatagtatgaggattggctgggggaaggcgggagcgagggactca</t>
  </si>
  <si>
    <t>tgcagcaagcgagttcacagaaaaagaattaacctcacatgaacttcactgatgttcagttaac</t>
  </si>
  <si>
    <t>tgcagcaagcgagttcacagaaaaagatttaacctcacatgaacttcactgatgttcagttaac</t>
  </si>
  <si>
    <t>tgcagcaagcgatataattggaaacaaacaaacgctctgtaaataaactaacgttacatccacc</t>
  </si>
  <si>
    <t>tgcagcaagcgatataattggaaacaaacaaacgctctgtaaataaactaacgttacatccccc</t>
  </si>
  <si>
    <t>tgcagcaagcgcaccatctcgtcctcgggctgtgacaaaataccacaagcgtgcacagttcgcg</t>
  </si>
  <si>
    <t>tgcagcaagcgcaccatctcgtcctcgggctgtgacaagataccacaagcgtgcacagttcgcg</t>
  </si>
  <si>
    <t>tgcagcaagcggcgcctctggagccattggaccagagcggggagaacgacggcggcgacgcagg</t>
  </si>
  <si>
    <t>tgcagcaagtggcgcctctggagccattggaccagagcggggagaacgacggcggcgacgcagg</t>
  </si>
  <si>
    <t>tgcagcaagctaagacttgcagaaagtatagtttagttgatccgaatgacaagtatcaattttg</t>
  </si>
  <si>
    <t>tgcagcaagctaagacttgcagaaagtatggtttagttgatccgaatgacaagtatcaattttg</t>
  </si>
  <si>
    <t>tgcagcaagctacacgtctccttctgggcgatgatatcgactgatggcgaagcgagccatggct</t>
  </si>
  <si>
    <t>tgcagcaagctacacgtctccttctgggcgatgatatcgactgatggcgaagcgagccatggtt</t>
  </si>
  <si>
    <t>tgcagcaagctactctagcaaaagctggctataccccaccctagttaattgggcaaactgtgtt</t>
  </si>
  <si>
    <t>tgcagcaagctactctggcaaaagctggctataccccaccctagttaattgggcaaactgtgtt</t>
  </si>
  <si>
    <t>tgcagcaagctagcaaaagctggctaccccaccccagttaattgggcaaaccgtgtgttacagc</t>
  </si>
  <si>
    <t>tgcagcaagctagcaaaagctggctaccccaccccagttaattgggctaaccgtgtgttacagc</t>
  </si>
  <si>
    <t>tgcagcaagctcacctgctcatctttggaaaaatgcattcccctaatgcgtatgcacagaacat</t>
  </si>
  <si>
    <t>tgcagcaagctcacctgctcatctttggaaaaatgcattcccctgatgcgtatgcacagaacat</t>
  </si>
  <si>
    <t>tgcagcaagctcatctaacacttgagccccttgatgccgcaatgatcggtttttggatcgaggc</t>
  </si>
  <si>
    <t>tgcagcgagctcatctaacacttgagccccttgatgccgcaatgatcggtttttggatcgaggc</t>
  </si>
  <si>
    <t>tgcagcaagctccctcatcatcgcatcaggcatatgcatggcatgggctggggatatgcagtgc</t>
  </si>
  <si>
    <t>tgcagcaagctccctcatcatcgcatcatgcatatgcatggcatgggctggggatatgcagtgc</t>
  </si>
  <si>
    <t>tgcagcaagctcgaagcagcaatcagcgagagccaattccccgaatcgcccctcccaaatgcga</t>
  </si>
  <si>
    <t>tgcagcaagctcgaagcagcagtcagcgagagccaattccccgaatcgcccctcccaaatgcga</t>
  </si>
  <si>
    <t>tgcagcaagctcgtcccaagaagaggtgattgatgaggttcatccttgcttcccttgcgctggt</t>
  </si>
  <si>
    <t>tgcagcgagctcgtcccaagaagaggtgattgatgaggttcatccttgcttcccttgcgctggt</t>
  </si>
  <si>
    <t>tgcagcaagctctctatcccattgacatcagtgtcaccctggaccatagcaagagcaatattgg</t>
  </si>
  <si>
    <t>tgcagcatgctctctatcccattgacatcagtgtcaccctggaccatagcaagagcaatattgg</t>
  </si>
  <si>
    <t>tgcagcaagctgacagtgtcaagaacaacaagcaagatgtgaaattgatgaaagcaacatgcat</t>
  </si>
  <si>
    <t>tgcagcaagctgacagtgtcacgaacaacaagcaagatgtgaaattgatgaaagcaacatgcat</t>
  </si>
  <si>
    <t>tgcagcaagctgaccacagcacgacgtcgcgcctgccgtcgtccccgtcctcgccaagcgacca</t>
  </si>
  <si>
    <t>tgcagcaaggtgaccacagcacgacgtcgcgcctgccgtcgtccccgtcctcgccaagcgacca</t>
  </si>
  <si>
    <t>tgcagcaagctgcaacacccccgttaagctaggcgccaaaccttgtaaaacataacggttccga</t>
  </si>
  <si>
    <t>tgcaggaagctgcaacacccccgttaagctaggcgccaaaccttgtaaaacataacggttccga</t>
  </si>
  <si>
    <t>tgcagcaagctgcttatctatgaaatgttagctatggttattttctggaacgcctttgaatgaa</t>
  </si>
  <si>
    <t>tgcagcaagctgcttatctatgaaatgttagctatggttattttctgtaacgcctttgaatgaa</t>
  </si>
  <si>
    <t>tgcagcaagcttgctgagcaactcaacctccaccccgagccaaccaaaaaggctagaaaagaca</t>
  </si>
  <si>
    <t>tgcagcaagcttgctgagcaactcaacctccaccctgagccaaccaaaaaggctagaaaagaca</t>
  </si>
  <si>
    <t>tgcagcaagcttggtaattaatcatatgtcctttaaaacagacgggcagctcttgctcagatgc</t>
  </si>
  <si>
    <t>tgcagtaagcttggtaattaatcatatgtcctttaaaacagacgggcagctcttgctcagatgc</t>
  </si>
  <si>
    <t>tgcagcaaggaaaaaaggcaggcgtaagcgactccagcaagcagagcagcagcagccgtgtact</t>
  </si>
  <si>
    <t>tgcagcaaggaaaaaaggcaggcgtaagcgactccagcgagcagagcagcagcagccgtgtact</t>
  </si>
  <si>
    <t>tgcagcaaggaatacacaaaagccatgcatcggacatgaaccctgagttagtacatcaaaagtt</t>
  </si>
  <si>
    <t>tgcagcaaggaatgcacaaaagccatgcatcggacatgaaccctgagttagtacatcaaaagtt</t>
  </si>
  <si>
    <t>tgcagcaaggaatcaccaccaagaataatatgcaagccaatcctgagccaatatgggttgtagg</t>
  </si>
  <si>
    <t>tgcagcaaggaatcaccgccaagaataatatgcaagccaatcctgagccaatatgggttgtagg</t>
  </si>
  <si>
    <t>tgcagcaaggaattattcagcccagctcgagttcttttgcctcccctgtgttgctcgttaagaa</t>
  </si>
  <si>
    <t>tgcagtaaggaattattcagcccagctcgagttcttttgcctcccctgtgttgctcgttaagaa</t>
  </si>
  <si>
    <t>tgcagcaaggacgtgctcgcccctctgcgagaccgtgtacacaaccaacgggtctgccttgtta</t>
  </si>
  <si>
    <t>tgcagcaaggacgtgctcgcccctctgcgagaccgtgtacacaaccaacgggtttgccttgtta</t>
  </si>
  <si>
    <t>tgcagcaaggagccgactgcacagcccactctgtctctatcaagtgtcttctccagtgaattgc</t>
  </si>
  <si>
    <t>tgcagcaaggagccgacttcacagcccactctgtctctatcaagtgtcttctccagtgaattgc</t>
  </si>
  <si>
    <t>tgcagcaaggatcgaatcgatgacccgcacacctttggtttagggtttctcagctcaggtgtac</t>
  </si>
  <si>
    <t>tgcagcaaggatcgaatcgatgacccgcacacctttggtttggggtttctcagctcaggtgtac</t>
  </si>
  <si>
    <t>tgcagcaaggatcttccaaagctcagaaagtctgtgctgtcatcacctttgtctttgcttgaat</t>
  </si>
  <si>
    <t>tgcagcaaggatcttccaaagcttagaaagtctgtgctgtcatcacctttgtctttgcttgaat</t>
  </si>
  <si>
    <t>tgcagcaaggatgattccaccgctgccgccgtggccttctgtcggagatcgaggcggtttgggc</t>
  </si>
  <si>
    <t>tgcagcatggatgattccaccgctgccgccgtggccttctgtcggagatcgaggcggtttgggc</t>
  </si>
  <si>
    <t>tgcagcaaggcaaggagaggaaagcagtagtgatctgcgcttgctagacatagatacaaaacga</t>
  </si>
  <si>
    <t>tgcagcaaggcaaggagaggaaagcagtagtgatctgcgcttgctagacatagatacaaaatga</t>
  </si>
  <si>
    <t>tgcagcaaggcagagaagccctccgcacacaacagaaataggtatggtgataacaggtctcctt</t>
  </si>
  <si>
    <t>tgcagcaaggcagagaagccctccgcacacaacagaaataggtatggtgataacgggtctcctt</t>
  </si>
  <si>
    <t>tgcagcaaggcagcaagcatgcaccccacaagaggccaaaggggaacataaaaaatgatttact</t>
  </si>
  <si>
    <t>tgcagcaaggcagcaagcatgcaccccacaagaggccaaaggggaacatcaaaaatgatttact</t>
  </si>
  <si>
    <t>tgcagcaaggcagcctggccacggagaggtggcgctccgaggtcatggcgacatggccgcggcg</t>
  </si>
  <si>
    <t>tgcagcaaggcggcctggccacggagaggtggcgctccgaggtcatggcgacatggccgcggcg</t>
  </si>
  <si>
    <t>tgcagcaaggcagcgtacatgtcagaacctctctccaacagtgcacgacgacacgcatgcgtgc</t>
  </si>
  <si>
    <t>tgcagcaaggcagcgtacatgtcagaacctctctccatcagtgcacgacgacacgcatgcgtgc</t>
  </si>
  <si>
    <t>tgcagcaaggcagctagtaaaaaaaaatcgtggaggggtgagaagacacgacacgagcaacaag</t>
  </si>
  <si>
    <t>tgcagcaaggcagctagtaaaaaaaaatcgtggaggggtgagaagacacgacacgagcaaccag</t>
  </si>
  <si>
    <t>tgcagcaaggcataatatcacctcaaacacaataagtgcttccatctggtggcagctccgcagc</t>
  </si>
  <si>
    <t>tgcagcaaggcataatatcacctcaaacacaatgagtgcttccatctggtggcagctccgcagc</t>
  </si>
  <si>
    <t>tgcagcaaggcccagcacctcctgggcgcgcgcaacgctcggggcgacacgcccctgcactgcg</t>
  </si>
  <si>
    <t>tgcagtaaggcccagcacctcctgggcgcgcgcaacgctcggggcgacacgcccctgcactgcg</t>
  </si>
  <si>
    <t>tgcagcaaggccgacatcccgaactccttcatcgcctcgatgtcctgtgtgccaaacaaaggaa</t>
  </si>
  <si>
    <t>tgcagcagggccgacatcccgaactccttcatcgcctcgatgtcctgtgtgccaaacaaaggaa</t>
  </si>
  <si>
    <t>tgcagcaaggcctgaagaatcatgtaacttggctatgcatctggtggttctatttaatgaaagg</t>
  </si>
  <si>
    <t>tgcagcaaggcctgaagaatcatgtaacttggctatgcatctggtggttctatttaatgaaggg</t>
  </si>
  <si>
    <t>tgcagcaaggcgaaaatggaggatcacggtgagagagccacgaatgaatccgtagaacggaacg</t>
  </si>
  <si>
    <t>tgcagcaaggcgaaaatggaggatcacggtgagagagccacgaatgaatccgtagaacggaatg</t>
  </si>
  <si>
    <t>tgcagcaaggctagagggaagacaggcagcttgctaattgggctttggcaaaggattagcgtgc</t>
  </si>
  <si>
    <t>tgcagcaaggttagagggaagacaggcagcttgctaattgggctttggcaaaggattagcgtgc</t>
  </si>
  <si>
    <t>tgcagcaaggctcacagctagcgtggccagcacccagcagcatggatggcgccccgaccccgaa</t>
  </si>
  <si>
    <t>tgcagcaaggctcacagctagcgtggccagcacccagcagcatggatggctccccgaccccgaa</t>
  </si>
  <si>
    <t>tgcagcaagggaattcttcggccagaagagcgttcattttggggccgaagatgcataattgcta</t>
  </si>
  <si>
    <t>tgcagcaggggaattcttcggccagaagagcgttcattttggggccgaagatgcataattgcta</t>
  </si>
  <si>
    <t>tgcagcaagggaattggtaaaaccaaatctccatttgtggtggagatgcgcgcggcacggcggg</t>
  </si>
  <si>
    <t>tgcagcaagggaattggtaaaaccaaatctccatttgtggtggagatgcgtgcggcacggcggg</t>
  </si>
  <si>
    <t>tgcagcaagggccacgacagccagccagcgcgcgagcgctttgcgttgcgtgcttgcctggaac</t>
  </si>
  <si>
    <t>tgcagcgagggccacgacagccagccagcgcgcgagcgctttgcgttgcgtgcttgcctggaac</t>
  </si>
  <si>
    <t>tgcagcaagggctaaggcagccgcctcagccataagcacagagtgggtgcctgacatttgcgcc</t>
  </si>
  <si>
    <t>tgcagcaagggctaaggcagccgcctcagccattagcacagagtgggtgcctgacatttgcgcc</t>
  </si>
  <si>
    <t>tgcagcaagggctgctgagataagcaggaagttgaagacggagggctttggtggggacaacatc</t>
  </si>
  <si>
    <t>tgcagcaagggctgctgagataagcaggaagttgaaggcggagggctttggtggggacaacatc</t>
  </si>
  <si>
    <t>tgcagcaagggcttgcatgcgtgcgccacgctgagtgtattttaaaacacaatcagaatgacag</t>
  </si>
  <si>
    <t>tgcagcaagggcttgcatgcgtgcgccacgctgagtgtattttaaaacacaatccgaatgacag</t>
  </si>
  <si>
    <t>tgcagcaaggggattactcgagcattccttaatagaaaccaaggaccatatggaattcatttca</t>
  </si>
  <si>
    <t>tgcagcaaggggattactcgagcattccttaatagaaaccaagggccatatggaattcatttca</t>
  </si>
  <si>
    <t>tgcagcaagggtagtaacaaaactcaaccatgtatggctcacaccctatgttcgatagcaaaat</t>
  </si>
  <si>
    <t>tgcagcaagggtagtaacaaaactcaaccatgtatggctcacaccctatgttcgatatcaaaat</t>
  </si>
  <si>
    <t>tgcagcaaggtaagaaatggacacataccataccgagattcaaagctcacacgcatattacagc</t>
  </si>
  <si>
    <t>tgcagcaaggtaagaaatggacacataccataccgagattcaaagctcacacgtatattacagc</t>
  </si>
  <si>
    <t>tgcagcaaggtccttcagatatgatgtttgattctcacataccgagttatccttcagcaccgag</t>
  </si>
  <si>
    <t>tgcagcaaggtccttcagatatgatgtttggttctcacataccgagttatccttcagcaccgag</t>
  </si>
  <si>
    <t>tgcagcaaggtgtacgagagctactgctcgcagctcgtgcaaacctccaacggcgtgggcttgg</t>
  </si>
  <si>
    <t>tgcagcaaggtgtacgagagctactgcttgcagctcgtgcaaacctccaacggcgtgggcttgg</t>
  </si>
  <si>
    <t>tgcagcaagtaacaagtagcaaaacaacaataggaaagaacatcggcgttgcagcatatgttct</t>
  </si>
  <si>
    <t>tgcagcaagtaataagtagcaaaacaacaataggaaagaacatcggcgttgcagcatatgttct</t>
  </si>
  <si>
    <t>tgcagcaagtacaggcatacttttcatatcagaagaaagggcagcagcggaagcgctacagtgc</t>
  </si>
  <si>
    <t>tgcagcaagtacaggcatacttttcatatcagaagaaagggcagcagcggcagcgctacagtgc</t>
  </si>
  <si>
    <t>tgcagcaagtaccattagtacatctgtatatatccgcagtatttaaacaaccgatcgaactaac</t>
  </si>
  <si>
    <t>tgcagcaagtaccgttagtacatctgtatatatccgcagtatttaaacaaccgatcgaactaac</t>
  </si>
  <si>
    <t>tgcagcaagtacgggatggcaagatcgtagtcgccgagaggcagtccttcactgtgttcttgcg</t>
  </si>
  <si>
    <t>tgcagcaagtacgggatggcaagatcgtagtcgccgagatgcagtccttcactgtgttcttgcg</t>
  </si>
  <si>
    <t>tgcagcaagtactaatcggcatatcatcctatttcccaactgaaccagtattgcaacagtcaac</t>
  </si>
  <si>
    <t>tgcagcaagtactaatcggcatatcatcctatttcccaactgaaccagtattgcaacattcaac</t>
  </si>
  <si>
    <t>tgcagcaagtacttatcagaacatagattgccagaaaatattattgcaacgactagtgccgctg</t>
  </si>
  <si>
    <t>tgcagcaagtacttatcagaacatagattgccagaaaatattgttgcaacgactagtgccgctg</t>
  </si>
  <si>
    <t>tgcagcaagtagagtcatagtcattaaaaaagggaattggaggagataataatgcaacccttgc</t>
  </si>
  <si>
    <t>tgcagcaagtggagtcatagtcattaaaaaagggaattggaggagataataatgcaacccttgc</t>
  </si>
  <si>
    <t>tgcagcaagtagcgcccacgcgaggcccacgcgacctaaacagtggtggggaggggcgccgcca</t>
  </si>
  <si>
    <t>tgcagcaagtagcgcccacgtgaggcccacgcgacctaaacagtggtggggaggggcgccgcca</t>
  </si>
  <si>
    <t>tgcagcaagtaggaactttctatcatcagctagtgctgcaaaggattattacaagaataaataa</t>
  </si>
  <si>
    <t>tgcagcaagtatgaactttctatcatcagctagtgctgcaaaggattattacaagaataaataa</t>
  </si>
  <si>
    <t>tgcagcaagtagtaccagcggcggcaacgtccacaaaaacggaccaggcaagcacagcaccgaa</t>
  </si>
  <si>
    <t>tgcagcaagtagtaccagcggcggcgacgtccacaaaaacggaccaggcaagcacagcaccgaa</t>
  </si>
  <si>
    <t>tgcagcaagtatgacctgtacagcaagagcaacgtcaggatcgacgtggagaaggtgaagccct</t>
  </si>
  <si>
    <t>tgcagcaagtatgatctgtacagcaagagcaacgtcaggatcgacgtggagaaggtgaagccct</t>
  </si>
  <si>
    <t>tgcagcaagtcacagcgtaacttgcgacccttaatccaccgtccaaagctacatccaaaggccc</t>
  </si>
  <si>
    <t>tgcagcaagtcacagcgtaacttgcgacccttcatccaccgtccaaagctacatccaaaggccc</t>
  </si>
  <si>
    <t>tgcagcaagtcactgtcactgctggtaatggtaattctcaaaatgttactgcttgtttgtttgt</t>
  </si>
  <si>
    <t>tgcaggaagtcactgtcactgctggtaatggtaattctcaaaatgttactgcttgtttgtttgt</t>
  </si>
  <si>
    <t>tgcagcaagtcagcaagcagctgcgtggccaggggacggccacgctggccgtggccaaggccca</t>
  </si>
  <si>
    <t>tgcagcaagtcagcaagcagctgcgtggccaggggacggccacgctggccgtggccagggccca</t>
  </si>
  <si>
    <t>tgcagcaagtcagtcagtggctgtacgccatctagacggtcggatccgaaacagacggctcagg</t>
  </si>
  <si>
    <t>tgcagcaagtcagtcagtggctgtacgccatctagacggtcggatccgaatcagacggctcagg</t>
  </si>
  <si>
    <t>tgcagcaagtcatcgccagttcgccaccaccacctcctctctcgctctcctccaacgttttggc</t>
  </si>
  <si>
    <t>tgcagcaagtcatcgccagttcgccgccaccacctcctctctcgctctcctccaacgttttggc</t>
  </si>
  <si>
    <t>tgcagcaagtcatgtgtactgtagttagtaaatacttacaaaagaaacctcctatctgctttac</t>
  </si>
  <si>
    <t>tgcagcaagtcatgtgtactgtagttagtaaatacttacaaaagaaaccttctatctgctttac</t>
  </si>
  <si>
    <t>tgcagcaagtcttgcagctgacacccgagcagctaagttcgttgccaccagagcaacagcagca</t>
  </si>
  <si>
    <t>tgcagcaagtcttgcagctgacacccgagcagctgagttcgttgccaccagagcaacagcagca</t>
  </si>
  <si>
    <t>tgcagcaagtctttccctgctacacattttgcctggaatttggtctctaaatgcgacattgtta</t>
  </si>
  <si>
    <t>tgcagcaagtctttccctgctacacatttttcctggaatttggtctctaaatgcgacattgtta</t>
  </si>
  <si>
    <t>tgcagcaagtgagacacactcagatggctccattgacatcatcaccaacacgctgatcccaagg</t>
  </si>
  <si>
    <t>tgcagcaagtgagacacactcagatggctccattgacatcatcaccaacacgctgatgccaagg</t>
  </si>
  <si>
    <t>tgcagcaagtgatgcggccagccttaacacatgcaataaaaatatcaactcactggccttaacc</t>
  </si>
  <si>
    <t>tgcagcaagtgatgcggccagccttaacacatgcaataaaaatatcaacttactggccttaacc</t>
  </si>
  <si>
    <t>tgcagcaagtgcaacagcgacctaaaccaatatcgtacaaactgcaaagacatttggttggaag</t>
  </si>
  <si>
    <t>tgcagcaagtgcaacagcgacctaaaccagtatcgtacaaactgcaaagacatttggttggaag</t>
  </si>
  <si>
    <t>tgcagcaagtgcaactacacatcactgtgctcttgcgtcacgggcaccacgtctacaaaattcc</t>
  </si>
  <si>
    <t>tgcagcaagtgcaactacacatcactgtgctcttgcgtcacgggcaccgcgtctacaaaattcc</t>
  </si>
  <si>
    <t>tgcagcaagtgcaactccgtggctaacttttagcagtctgggaacgggaacatggccacgttcc</t>
  </si>
  <si>
    <t>tgcagcaagtgcaactcggtggctaacttttagcagtctgggaacgggaacatggccacgttcc</t>
  </si>
  <si>
    <t>tgcagcaagtgccattgcagctgcttcagccatcagcaccgatgtagtcccaatcatcctcgcc</t>
  </si>
  <si>
    <t>tgcagcaagtgccattgcagctgcttcagccatcagtaccgatgtagtcccaatcatcctcgcc</t>
  </si>
  <si>
    <t>tgcagcaagtgccgcacgcccatccgaggtacgcaagcactgggacgagttccgaaaaaaaaaa</t>
  </si>
  <si>
    <t>tgcagcaagtgccgcacgcccatccgaggtacgcgagcactgggacgagttccgaaaaaaaaaa</t>
  </si>
  <si>
    <t>tgcagcaagtgcgtgctcacacacggatgataaaggatcatatccgcctgcaatctactactta</t>
  </si>
  <si>
    <t>tgcagcaagtgcgtgttcacacacggatgataaaggatcatatccgcctgcaatctactactta</t>
  </si>
  <si>
    <t>tgcagcaagtgctatccaagtaatccaatcattaacgtgaacatgcggatgcgcacaaaagtca</t>
  </si>
  <si>
    <t>tgcagcaagtgttatccaagtaatccaatcattaacgtgaacatgcggatgcgcacaaaagtca</t>
  </si>
  <si>
    <t>tgcagcaagtggaggaggccaccaaggggtatctctcgcagcgcaccgtcaccgcatgcgagtc</t>
  </si>
  <si>
    <t>tgcagcaagtggaggaggccaccaaggggtatctctcgcagcgcaccgtcaccgcgtgcgagtc</t>
  </si>
  <si>
    <t>tgcagcaagtggaggccgaggctcttacaaggagctgggggaagtatgagcagaagctgctgtc</t>
  </si>
  <si>
    <t>tgcagcaagtggaggccgaggctcttacaaggagctgggggaagtatgggcagaagctgctgtc</t>
  </si>
  <si>
    <t>tgcagcaagtggcaacaagagctctttagcaagctcaaggatcctcggaatagcgagcagaagc</t>
  </si>
  <si>
    <t>tgcagcaagtggcaacgagagctctttagcaagctcaaggatcctcggaatagcgagcagaagc</t>
  </si>
  <si>
    <t>tgcagcaagtggggagtctctctggaatgcctgtaaagaaaagcaatggagcagaataaatcat</t>
  </si>
  <si>
    <t>tgcagcaagtgtggagtctctctggaatgcctgtaaagaaaagcaatggagcagaataaatcat</t>
  </si>
  <si>
    <t>tgcagcaagtggtgctatgtgcatattctctgcatcatgcatgttgcgagttgcgactaaggtc</t>
  </si>
  <si>
    <t>tgcagcaagtggtgctatgtgcatattctctgcatcatgcatgttgcgagttgcgactaaggtt</t>
  </si>
  <si>
    <t>tgcagcaagtgtccgcccgcgcgcgagcacggtccgtgaccgtgccgccgaagccctcgccccc</t>
  </si>
  <si>
    <t>tgcagcaagtgtccgcccgcgcgcgagcacggtccgtgaccgtgccgccgaagccctggccccc</t>
  </si>
  <si>
    <t>tgcagcaagttaatagttagcacataatacatttaacaaaaaataataatgcttgccagatatc</t>
  </si>
  <si>
    <t>tgcagcaagttaatagttagcacataatatatttaacaaaaaataataatgcttgccagatatc</t>
  </si>
  <si>
    <t>tgcagcaagttaatagttccaacataatacttaacagaaaaataattctttccacatatcagaa</t>
  </si>
  <si>
    <t>tgcagcaagttagtagttccaacataatacttaacagaaaaataattctttccacatatcagaa</t>
  </si>
  <si>
    <t>tgcagcaagttacaggtcactatttatttatctatctgaatttggctgctcaggacacacgaat</t>
  </si>
  <si>
    <t>tgcagcaagttacaggtcactatttatttatctatctgaatttggctgctcaggacacacgatt</t>
  </si>
  <si>
    <t>tgcagcaagttacaggtcactctttatttatctgaatcaggacacgtgattgcactgtgttgct</t>
  </si>
  <si>
    <t>tgcagcaagttacaggtcactctttatttatctgaatcaggatacgtgattgcactgtgttgct</t>
  </si>
  <si>
    <t>tgcagcaagttacctgcggtcgccacacgctgggcgccaatttccacgacgccgcccgaaaaaa</t>
  </si>
  <si>
    <t>tgcagcaagttacctgcggtcgccacacgctgggcgccaatttgcacgacgccgcccgaaaaaa</t>
  </si>
  <si>
    <t>tgcagcaagttacctgcggtcgccacccgctgggcgccaatttccacgacgcctcccgaaaaaa</t>
  </si>
  <si>
    <t>tgcagcaagttacgtgcggtcgccacccgctgggcgccaatttccacgacgcctcccgaaaaaa</t>
  </si>
  <si>
    <t>tgcagcaagttatgcttcagataagagtatacaaaatggaagccgctatcagtacagcttacat</t>
  </si>
  <si>
    <t>tgcagctagttatgcttcagataagagtatacaaaatggaagccgctatcagtacagcttacat</t>
  </si>
  <si>
    <t>tgcagcaagttcaatgatgagaacatcgccgcagtggcagcagacatggagcatggcacgagct</t>
  </si>
  <si>
    <t>tgcagcaagttcaatgatgagaacattgccgcagtggcagcagacatggagcatggcacgagct</t>
  </si>
  <si>
    <t>tgcagcaagttcactcatgagaacgtcgccgcggtggcagcagacatggagcttggcacgagct</t>
  </si>
  <si>
    <t>tgcagcaagttcactgatgagaacgtcgccgcggtggcagcagacatggagcttggcacgagct</t>
  </si>
  <si>
    <t>tgcagcaagttcagtttccgtgcttgggtgaagctgacgcaacccttcaatccccatgagttca</t>
  </si>
  <si>
    <t>tgcagcaagttcagtttccgtgcttgggtgaagctgacgcaacccttccatccccatgagttca</t>
  </si>
  <si>
    <t>tgcagcaagttcctcacttcctcttgcaaattttaattctctcttaagcaaccgcctaactttg</t>
  </si>
  <si>
    <t>tgcagcaagttcctcacttcctcttgcaaattttgattctctcttaagcaaccgcctaactttg</t>
  </si>
  <si>
    <t>tgcagcaagttcggctactgcggcacgaccgacccctactgtggtgacgggtgccagtcgggcc</t>
  </si>
  <si>
    <t>tgcagcaagttcggctactgcggcacgaccgacgcctactgtggtgacgggtgccagtcgggcc</t>
  </si>
  <si>
    <t>tgcagcaagttcgggtggtgcggcaccacctccgactactgcggcagcggatgccagagccagt</t>
  </si>
  <si>
    <t>tgcagcaagttcgggtggtgcggcagcacctccgactactgcggcagcggatgccagagccagt</t>
  </si>
  <si>
    <t>tgcagcaagttcggttactgcggcacgaccgacgactactgtggcgacgggtgccagtcgggcc</t>
  </si>
  <si>
    <t>tgcagcaagttcggttactgcggcacgaccgacgactactgtggcgacgggtgccagtcggggc</t>
  </si>
  <si>
    <t>tgcagcaagttgatctgcaagagcttaaacaacatatctgcattttctttcatttaaatggcaa</t>
  </si>
  <si>
    <t>tgcagcaagttgatcttcaagagcttaaacaacatatctgcattttctttcatttaaatggcaa</t>
  </si>
  <si>
    <t>tgcagcaagtttagaactgtacaaaagagtgagagtacctacctatcaagaacatctcgccgtt</t>
  </si>
  <si>
    <t>tgcagcaagtttagaactgtacaaaagagtgagagtacctacctatcaagaacatcttgccgtt</t>
  </si>
  <si>
    <t>tgcagcaagtttagaactgtacaaaagagtgagagtcacctatcaagaacatcttgccgttgca</t>
  </si>
  <si>
    <t>tgcagcaagtttagaactgtacaaaagagtgagagtcgcctatcaagaacatcttgccgttgca</t>
  </si>
  <si>
    <t>tgcagcaataaaaggatagaaactgatgctgagtgagcacaccagcacagaaatcaacagagaa</t>
  </si>
  <si>
    <t>tgcagcaataaaaggatagaaactgatgctgagtgagcacaccagcacagaaatcaacggagaa</t>
  </si>
  <si>
    <t>tgcagcaataaacctcatggatggtcggcttcaacctgtcattttcaccctgcgcagcaaaatc</t>
  </si>
  <si>
    <t>tgcagcaataaacctcgtggatggtcggcttcaacctgtcattttcaccctgcgcagcaaaatc</t>
  </si>
  <si>
    <t>tgcagcaataaatagtcagtgttgttgcactgtttgcgtttgacattttagatgggtgctacca</t>
  </si>
  <si>
    <t>tgcagcaatagatagtcagtgttgttgcactgtttgcgtttgacattttagatgggtgctacca</t>
  </si>
  <si>
    <t>tgcagcaataaattttgatcagcctttctaccccctgcgcctacgttgaacgtacctttaggta</t>
  </si>
  <si>
    <t>tgcagcaataaattttgctcagcctttctaccccctgcgcctacgttgaacgtacctttaggta</t>
  </si>
  <si>
    <t>tgcagcaataacgcaaggcatgcagaaagcaggcgacgccgcggctaacagttttcttcctttc</t>
  </si>
  <si>
    <t>tgcagcaataacgcaaggcatgcagaaagcaggcgacgccgcggctaacagttttcttcctttg</t>
  </si>
  <si>
    <t>tgcagcaataagcctaccaggtcctggtgtcatggaaatattacacatttgatgcgtccgcaag</t>
  </si>
  <si>
    <t>tgcagcaataagcctaccaggtcctggtgttatggaaatattacacatttgatgcgtccgcaag</t>
  </si>
  <si>
    <t>tgcagcaataattttattaggtgacaaagtttttttagtaccaaagtggaggaatttagagcag</t>
  </si>
  <si>
    <t>tgcagcactaattttattaggtgacaaagtttttttagtaccaaagtggaggaatttagagcag</t>
  </si>
  <si>
    <t>tgcagcaatacatacatacaggccaagctaagcattgttattgttgcattgcaggaggatatgc</t>
  </si>
  <si>
    <t>tgcagcattacatacatacaggccaagctaagcattgttattgttgcattgcaggaggatatgc</t>
  </si>
  <si>
    <t>tgcagcaatacatcgaacacttggtgggcatgtacatgcagctctcagcatccttgacgaagac</t>
  </si>
  <si>
    <t>tgcagcaatacatcgaacacttggtgggcatgtacatgcagctctcagcgtccttgacgaagac</t>
  </si>
  <si>
    <t>tgcagcaatacatgtaaaacctaaacctctccaaaaagaaccatagatttcactccataaccaa</t>
  </si>
  <si>
    <t>tgcagcaatacttgtaaaacctaaacctctccaaaaagaaccatagatttcactccataaccaa</t>
  </si>
  <si>
    <t>tgcagcaatacccaccaatttcgcgcacatatacatttatttaaaagcaatggcaaataaactt</t>
  </si>
  <si>
    <t>tgcagcaatacccaccaatttcgcgcacttatacatttatttaaaagcaatggcaaataaactt</t>
  </si>
  <si>
    <t>tgcagcaatacccccaaacagttgagtcaagttacataggaaaccaatatatgaaaggtgccaa</t>
  </si>
  <si>
    <t>tgcagcaatacctccaaacagttgagtcaagttacataggaaaccaatatatgaaaggtgccaa</t>
  </si>
  <si>
    <t>tgcagcaatactgttcataagagcaatttttctctcttatatgaaaaatgaactgagaagccac</t>
  </si>
  <si>
    <t>tgcagcaatactgttcataagagcaatttttctctcttatatgaaaaatgaacttagaagccac</t>
  </si>
  <si>
    <t>tgcagcaatagaatcattcaggacagagaaagaatcgactcatgttcttgcatcgactcctcgt</t>
  </si>
  <si>
    <t>tgcagcaatagaatcattcaggacagagaaagaatcgactcatgttcttgcatcgactcgtcgt</t>
  </si>
  <si>
    <t>tgcagcaatagaccatgtaacgaccatggtcctaccactacagtaggttattttttctatagca</t>
  </si>
  <si>
    <t>tgcagcaatagaccatgtaacgaccatggtgctaccactacagtaggttattttttctatagca</t>
  </si>
  <si>
    <t>tgcagcaatagctgctgtttcagagctggttgcacaggagcagaaggtgcaaccttaagttcct</t>
  </si>
  <si>
    <t>tgcagcaatagctgctgtttcagagctggttgcgcaggagcagaaggtgcaaccttaagttcct</t>
  </si>
  <si>
    <t>tgcagcaataggagcctacagatgcgcgatgatgcaatgcacgacctgtcgtcacagcctcact</t>
  </si>
  <si>
    <t>tgcagcaataggagcctacagatgcgcgatgatgcaatgcacgacctgtcgtcacagtctcact</t>
  </si>
  <si>
    <t>tgcagcaataggttgaggaccacctgtggattcaaaaatggagttacgagcaagaggagcttga</t>
  </si>
  <si>
    <t>tgcagcaataggttgaggaccacctgtggattcaaaaatggggttacgagcaagaggagcttga</t>
  </si>
  <si>
    <t>tgcagcaatagttgaggagctagaaagaagctgaatgaactccactgtatgtatatatacatgt</t>
  </si>
  <si>
    <t>tgcagtaatagttgaggagctagaaagaagctgaatgaactccactgtatgtatatatacatgt</t>
  </si>
  <si>
    <t>tgcagcaatataagtgtttttgaggtaaaatggcagcagctgttgatttggacatagatactat</t>
  </si>
  <si>
    <t>tgcagcaatataagtgtttttgaggtaaaatgacagcagctgttgatttggacatagatactat</t>
  </si>
  <si>
    <t>tgcagcaatatcttgtacaccgataaagttcattcaagtagtcaccatggccaacaggctaaaa</t>
  </si>
  <si>
    <t>tgcagcaatatcttgtacaccgataaagttcattcaagtagttaccatggccaacaggctaaaa</t>
  </si>
  <si>
    <t>tgcagcaatatggggcacgaagcggcagtgacgtgctccacacaaagaccagggttgccttcaa</t>
  </si>
  <si>
    <t>tgcagcaatatggggcacgaagcggcagtgacgttctccacacaaagaccagggttgccttcaa</t>
  </si>
  <si>
    <t>tgcagcaatattagcagctcttcaggtaccatctcaactgcatatacgtctagggattatcgtc</t>
  </si>
  <si>
    <t>tgcagcaatattagcagctcttcaggtaccatctcaactgcatatacgtctagggattctcgtc</t>
  </si>
  <si>
    <t>tgcagcaatcaacaattcaacatttacgggcttggtacccccatcgaagtctgagctgttttac</t>
  </si>
  <si>
    <t>tgcagcaatcaacagttcaacatttacgggcttggtacccccatcgaagtctgagctgttttac</t>
  </si>
  <si>
    <t>tgcagcaatcaataatcaagcgataattggaaacaaattaaacgctcgctcatccactggtgtt</t>
  </si>
  <si>
    <t>tgcagcaatcaataatcaagcggtaattggaaacaaattaaacgctcgctcatccactggtgtt</t>
  </si>
  <si>
    <t>tgcagcaatcagaaatggatacacagccagttaaaggaacctcaccgctgcttttccacacccg</t>
  </si>
  <si>
    <t>tgcagcaatcagaaatggatacgcagccagttaaaggaacctcaccgctgcttttccacacccg</t>
  </si>
  <si>
    <t>tgcagcaatcagccccctcacaagtcagaaaacgctgaaagacaattttcaaatgtgattttca</t>
  </si>
  <si>
    <t>tgcagcaatcagccccctcacaagtcagaaaacgctgaaagacaattttcgaatgtgattttca</t>
  </si>
  <si>
    <t>tgcagcaatcatatactcatagccccatgagcactctagagtaatcaacccactagtatggagt</t>
  </si>
  <si>
    <t>tgcagcaatcatatactcatagcctcatgagcactctagagtaatcaacccactagtatggagt</t>
  </si>
  <si>
    <t>tgcagcaatcatccatggagcacaagaggaaaaaagtatcgtggcattccacaggccatcttca</t>
  </si>
  <si>
    <t>tgcagcaatcatccatggatcacaagaggaaaaaagtatcgtggcattccacaggccatcttca</t>
  </si>
  <si>
    <t>tgcagcaatccagaaacagcagcaaaggaatcagaagcagaagcagcaaggtgtggtgaagcca</t>
  </si>
  <si>
    <t>tgcagcaatccagcaacagcagcaaaggaatcagaagcagaagcagcaaggtgtggtgaagcca</t>
  </si>
  <si>
    <t>tgcagcaatccatgatctctctatagtcggcgccgaggccgtcgtccatccgcacgaagctctc</t>
  </si>
  <si>
    <t>tgcagcagtccatgatctctctatagtcggcgccgaggccgtcgtccatccgcacgaagctctc</t>
  </si>
  <si>
    <t>tgcagcaatccgagggtgaactcgagcacgaggctcccacagttctatccacccacacgcgctg</t>
  </si>
  <si>
    <t>tgcagcaatccgagggtgaactcgagcacgaggctcccacggttctatccacccacacgcgctg</t>
  </si>
  <si>
    <t>tgcagcaatcctagagcacgcctaacgaatgacgtggccagtgaccacggtttgctggccacag</t>
  </si>
  <si>
    <t>tgcagcaatcctagagcacgcctaacgaatgacgtggccagtgaccacggtttgctggccacgg</t>
  </si>
  <si>
    <t>tgcagcaatcctattccttggtcttggcgttctatcccttcttccgtgtcgagctccctactcc</t>
  </si>
  <si>
    <t>tgcagcaatcctattccttggtcttggcgttccatcccttcttccgtgtcgagctccctactcc</t>
  </si>
  <si>
    <t>tgcagcaatccttgtctgaccatctcttgttggctcacgcagacgtcccttttctgaatgcttt</t>
  </si>
  <si>
    <t>tgcagcaatctttgtctgaccatctcttgttggctcacgcagacgtcccttttctgaatgcttt</t>
  </si>
  <si>
    <t>tgcagcaatcctttattcgcggtctcaaaccagcaaattactagttaattaagctgcgcaggta</t>
  </si>
  <si>
    <t>tgcagcaatcctttattcgcggtctgaaaccagcaaattactagttaattaagctgcgcaggta</t>
  </si>
  <si>
    <t>tgcagcaatcgatccagataactaatcgataagcctatctcgggcctggggatgatgactggta</t>
  </si>
  <si>
    <t>tgcagcgatcgatccagataactaatcgataagcctatctcgggcctggggatgatgactggta</t>
  </si>
  <si>
    <t>tgcagcaatcgcaatgctaaatatgcatataaataaagtgcctttaatttggtgtttgtgtttg</t>
  </si>
  <si>
    <t>tgcagcaatcgcaatgctaaatatgcgtataaataaagtgcctttaatttggtgtttgtgtttg</t>
  </si>
  <si>
    <t>tgcagcaatcgcactgctaaatatgcatctaaagtggctttaatttgatgctcgtgtttgtgtt</t>
  </si>
  <si>
    <t>tgcagcaatcgcactgctaaatatgcatctaaagtggctttaatttggtgctcgtgtttgtgtt</t>
  </si>
  <si>
    <t>tgcagcaatcgcattgctaaatatgcatctaaagtgcctttaatttggtgctcgtgtttgtgtt</t>
  </si>
  <si>
    <t>tgcagcaatcgtattgctaaatatgcatctaaagtgcctttaatttggtgctcgtgtttgtgtt</t>
  </si>
  <si>
    <t>tgcagcaatctactacatcgagggtgcaatgtactatcatgacgatactgcctcctcaacctct</t>
  </si>
  <si>
    <t>tgcagcaatctactacatcgagggtgcaatgtactatcatgacgatactgcctcctcatcctct</t>
  </si>
  <si>
    <t>tgcagcaatctcatatttgtaaaatattatccaggtcttttccccgaccaccaagaatatacat</t>
  </si>
  <si>
    <t>tgcagcagtctcatatttgtaaaatattatccaggtcttttccccgaccaccaagaatatacat</t>
  </si>
  <si>
    <t>tgcagcaatctctctcggattaccagatatgctgctactttcgcatgcacaaccaaagattttc</t>
  </si>
  <si>
    <t>tgcagcaatctctctcggattaccagatatgctgctacttttgcatgcacaaccaaagattttc</t>
  </si>
  <si>
    <t>tgcagcaatctgtgagaccaggcggcaaacaactaacattaactcacttttcaaaaggcaacac</t>
  </si>
  <si>
    <t>tgcagcaatctgtgagaccaggcggcaaacaactgacattaactcacttttcaaaaggcaacac</t>
  </si>
  <si>
    <t>tgcagcaatctgtggcagaagaactgccgcctggcctttcttttgtaccagcctgccccgagtt</t>
  </si>
  <si>
    <t>tgcagctatctgtggcagaagaactgccgcctggcctttcttttgtaccagcctgccccgagtt</t>
  </si>
  <si>
    <t>tgcagcaatctgttccgatcaggctgaatggctgattacagactttttaatgtagatctcgagt</t>
  </si>
  <si>
    <t>tgcagcaatctgttccgatcaggctgaatggctgattacagacttttttatgtagatctcgagt</t>
  </si>
  <si>
    <t>tgcagcaatcttatctggatctgtatggatgcctctggcactcaaaatgtgacccaaataatgg</t>
  </si>
  <si>
    <t>tgcagcaatcttatctggatctgtatggatgcctttggcactcaaaatgtgacccaaataatgg</t>
  </si>
  <si>
    <t>tgcagcaatcttccagaccgccgagagtgcatcttggaccccgtaaccgtctggtttgccgtgt</t>
  </si>
  <si>
    <t>tgcagcaatcttccagaccgctgagagtgcatcttggaccccgtaaccgtctggtttgccgtgt</t>
  </si>
  <si>
    <t>tgcagcaatctttcaaacaaaaaatattagctgtagcaatatagaacaggcttatagctaagca</t>
  </si>
  <si>
    <t>tgcagcaatctttcaaacaaaaaatattagctgtagcaatatagaacatgcttatagctaagca</t>
  </si>
  <si>
    <t>tgcagcaatctttttgttttccccattattaatcaaatcctggatgctatgctaacagatgtgc</t>
  </si>
  <si>
    <t>tgcagcaatctttttgttttccccattattaatcaaatcctggatgctatgctaacggatgtgc</t>
  </si>
  <si>
    <t>tgcagcaatgaaagccatcatggcaaagcggtcctcatctaccatcagctcctcggcagcaaaa</t>
  </si>
  <si>
    <t>tgcagcaatgaaagccatcatggcaaagcggtcctcatctgccatcagctcctcggcagcaaaa</t>
  </si>
  <si>
    <t>tgcagcaatgaaatctgctcctaaatggtgacagagagattccgacccgcagatatctggcaga</t>
  </si>
  <si>
    <t>tgcagcaatgaaatctgctccttaatggtgacagagagattccgacccgcagatatctggcaga</t>
  </si>
  <si>
    <t>tgcagcaatgacccctgagaagacttgcataagacggaagaaattagctttgctccgtcgcatg</t>
  </si>
  <si>
    <t>tgcagcaatgacccctgagaagacttgcataagacggaagaagttagctttgctccgtcgcatg</t>
  </si>
  <si>
    <t>tgcagcaatgagcacacctagaataggatggcaccgtttcagctactaatttatttgagagaat</t>
  </si>
  <si>
    <t>tgcagcaatgagcacacctagaataggatggcaccgtttcagctactaatttgtttgagagaat</t>
  </si>
  <si>
    <t>tgcagcaatgaggccacggatggggcaggtaacaatagtctgcaacaccttttccccctattcc</t>
  </si>
  <si>
    <t>tgcagcaatgaggccacggatggggcaggtaacaatagtctgcaacactttttccccctattcc</t>
  </si>
  <si>
    <t>tgcagcaatgcacctaggcatgccactggtggcctgcccctacctgcgcaagttgtgttcgttc</t>
  </si>
  <si>
    <t>tgcagcaatgcacctaggcatgtcactggtggcctgcccctacctgcgcaagttgtgttcgttc</t>
  </si>
  <si>
    <t>tgcagcaatgcactgcccactggggatgttcatgtcctgaagcaaagctatagcttagctagga</t>
  </si>
  <si>
    <t>tgcagcaatgcactgcccactggggatgttcatgtcctgaagcaaagctataggttagctagga</t>
  </si>
  <si>
    <t>tgcagcaatgcagcacatgtatgacagttgtgaatttagtgaatagcaaatattggtgcatcac</t>
  </si>
  <si>
    <t>tgcagcaatgcagcacatgtatgacagttgtgaatttagtgagtagcaaatattggtgcatcac</t>
  </si>
  <si>
    <t>tgcagcaatgcagcaggttactcaaatcccaatccttagtatctatcctgacatgtggtgccca</t>
  </si>
  <si>
    <t>tgcagcaatgcagcaggttactcaagtcccaatccttagtatctatcctgacatgtggtgccca</t>
  </si>
  <si>
    <t>tgcagcaatgcataagatactgaatgcctgcacttgcaaggcacgtaccactggcgtactccat</t>
  </si>
  <si>
    <t>tgcagcaatgcataagatactgaatgcctgcacttgcagggcacgtaccactggcgtactccat</t>
  </si>
  <si>
    <t>tgcagcaatgcatcgtcgtccacaacagcacgcaatggtccttcgctccacttccctacggcca</t>
  </si>
  <si>
    <t>tgcagtaatgcatcgtcgtccacaacagcacgcaatggtccttcgctccacttccctacggcca</t>
  </si>
  <si>
    <t>tgcagcaatgccaaaggcaatcaatatagtactacaaatagggtttgtatttggcatagaacca</t>
  </si>
  <si>
    <t>tgcagcaatgccaaaggcaatcaatatagtactacaaatagggtttgtatttggcatagagcca</t>
  </si>
  <si>
    <t>tgcagcaatgcctccttctaccttccgcaaagtaactgctgtatttggagctggtaaactgata</t>
  </si>
  <si>
    <t>tgcagcaatgcctccttctaccttgcgcaaagtaactgctgtatttggagctggtaaactgata</t>
  </si>
  <si>
    <t>tgcagcaatgcgacaagctatacgagctgagactgtcggagaactcgctggaggggccgatccc</t>
  </si>
  <si>
    <t>tgcagcaatgcgacaagctgtacgagctgagactgtcggagaactcgctggaggggccgatccc</t>
  </si>
  <si>
    <t>tgcagcaatgcgatgccatgcgcggcagacggctccaagtcaaacacggtcggctagggagggg</t>
  </si>
  <si>
    <t>tgcagcaatgcgatgccatgcgcggcagacggctccaagtcgaacacggtcggctagggagggg</t>
  </si>
  <si>
    <t>tgcagcaatgcgtggggtgccagctagttgttacacaacgcagtaaaacagcttcgtatgtaaa</t>
  </si>
  <si>
    <t>tgcagcaatgcgtggggtgccagctagttgttacacaatgcagtaaaacagcttcgtatgtaaa</t>
  </si>
  <si>
    <t>tgcagcaatgctaacaccgcaggcatgccaagcagtacctacatgtcgagcctgaaatcccttg</t>
  </si>
  <si>
    <t>tgcagcaatgctaacaccgcatgcatgccaagcagtacctacatgtcgagcctgaaatcccttg</t>
  </si>
  <si>
    <t>tgcagcaatgctaacaccgcatgcatgccaagcagtacctacatgtccagcctcaaatcccttg</t>
  </si>
  <si>
    <t>tgcagcaatgctaacaccgcatgcatgccaagcagtacctatatgtccagcctcaaatcccttg</t>
  </si>
  <si>
    <t>tgcagcaatgctaatattaggcacaggatgacaggaccaaacatgattcatgtgacggttcacg</t>
  </si>
  <si>
    <t>tgcagcaatgctaatattaggcacaggatgacaggagcaaacatgattcatgtgacggttcacg</t>
  </si>
  <si>
    <t>tgcagcaatgctaccaatcacaagcagagaaggaacgagcaccaaaggtgaaggatggctaaat</t>
  </si>
  <si>
    <t>tgcagcaatgctaccaatcacaagcagagaaggaacgagcaccgaaggtgaaggatggctaaat</t>
  </si>
  <si>
    <t>tgcagcaatgctatgcctagatattggcgttccctcaggtggtgccgtgtcgagaggtgcccca</t>
  </si>
  <si>
    <t>tgcagcaatgctatgcctatatattggcgttccctcaggtggtgccgtgtcgagaggtgcccca</t>
  </si>
  <si>
    <t>tgcagcaatgctggatgcatgtgtgctgtgtatgtatacgagtagccagacagctcttggtaaa</t>
  </si>
  <si>
    <t>tgcagcaatgctggatgcatgtgtgctgtgtatgtatacgagtagccagccagctcttggtaaa</t>
  </si>
  <si>
    <t>tgcagcaatggaagacagcgaaccaaatcaaacagccgtccccaaaaagcacaggctctcagtg</t>
  </si>
  <si>
    <t>tgcagcaatggaagatagcgaaccaaatcaaacagccgtccccaaaaagcacaggctctcagtg</t>
  </si>
  <si>
    <t>tgcagcaatggatgcatgcatttggaggtcgggttgcacagggaacgtgagatctctcgtcgca</t>
  </si>
  <si>
    <t>tgcagcaatggatgcatgcgtttggaggtcgggttgcacagggaacgtgagatctctcgtcgca</t>
  </si>
  <si>
    <t>tgcagcaatggcagatgaaaccccacgggccacggcgggagcagagaccccgagtacagtagtg</t>
  </si>
  <si>
    <t>tgcagcaatggcagatgaaactccacgggccacggcgggagcagagaccccgagtacagtagtg</t>
  </si>
  <si>
    <t>tgcagcaatggccgtaggtgttcgctagtggccatggccacgtggtgaatgctgctctgccgct</t>
  </si>
  <si>
    <t>tgcagcaatggccgtaggtgttcgctggtggccatggccacgtggtgaatgctgctctgccgct</t>
  </si>
  <si>
    <t>tgcagcaatggcctcaccactttccagacttgcattccagaccagaccagcagaaaagctccga</t>
  </si>
  <si>
    <t>tgcagcgatggcctcaccactttccagacttgcattccagaccagaccagcagaaaagctccga</t>
  </si>
  <si>
    <t>tgcagcaatggctcttgggtctgcaagaaaccaatttgctatgatatgtgagtatccaagaaac</t>
  </si>
  <si>
    <t>tgcagcaatggctcttgggtctgcaagaaaccaatttgctatgctatgtgagtatccaagaaac</t>
  </si>
  <si>
    <t>tgcagcaatgggatccaaaagcttgtttcatacgagccgcagactgaaacatacaaacaccaca</t>
  </si>
  <si>
    <t>tgcagcaatggggtccaaaagcttgtttcatacgagccgcagactgaaacatacaaacaccaca</t>
  </si>
  <si>
    <t>tgcagcaatgggggatgttggctttgaatttggagcaatcgccttgttcagtggcctggccacc</t>
  </si>
  <si>
    <t>tgcagcaatgggggatgttggctttgaatttggagcaatcgccttgttcggtggcctggccacc</t>
  </si>
  <si>
    <t>tgcagcaatggtgactcgacgtgtgtggatccgaccagatcaatgctgctctgccccaccatgt</t>
  </si>
  <si>
    <t>tgcagcaatggtgactcgacgtgtgtggatccgaccagatcaatgctgctctgccccaccctgt</t>
  </si>
  <si>
    <t>tgcagcaatggtgagcatacaagtgacggcagggattgttgccagggacgattctgctccaaga</t>
  </si>
  <si>
    <t>tgcagcaatggtgagcatgcaagtgacggcagggattgttgccagggacgattctgctccaaga</t>
  </si>
  <si>
    <t>tgcagcaatgtgcagtcccagacctggaagaatggcttaaacagcgccagctattgaacaaact</t>
  </si>
  <si>
    <t>tgcagcaatgtgcagtcccagacctggaagaatggcttaaacagcgccagctattgaataaact</t>
  </si>
  <si>
    <t>tgcagcaatgttagttctgttatgaaaacagtatctcccatcatgcaaatgcgctgctcatgaa</t>
  </si>
  <si>
    <t>tgcagcagtgttagttctgttatgaaaacagtatctcccatcatgcaaatgcgctgctcatgaa</t>
  </si>
  <si>
    <t>tgcagcaatgttgaatacatcatgaactccacgagtatcgataagaaggttctgtataccaaag</t>
  </si>
  <si>
    <t>tgcagcaatgttgaatacatcatgaactccacgagtatcgataagaaggttctgtatgccaaag</t>
  </si>
  <si>
    <t>tgcagcaatgttggtatatatagccctttcacaagcatctcggccgcaggccccccagccctct</t>
  </si>
  <si>
    <t>tgcagcaatgttggtatatatagccctttcacaagcatctcggccgtaggccccccagccctct</t>
  </si>
  <si>
    <t>tgcagcaattaagcacaggagcggcgtgtcagtcggggccgatgagcggagtgaaagtgaaacc</t>
  </si>
  <si>
    <t>tgcagcagttaagcacaggagcggcgtgtcagtcggggccgatgagcggagtgaaagtgaaacc</t>
  </si>
  <si>
    <t>tgcagcaattaagcacaggagcggcgtgtgtgtgtgtcagtcggcgaaaccagcgatggccgat</t>
  </si>
  <si>
    <t>tgcagcgattaagcacaggagcggcgtgtgtgtgtgtcagtcggcgaaaccagcgatggccgat</t>
  </si>
  <si>
    <t>tgcagcaattacccctcgttagttttaggcgccaaggatgaccaaaggttcaggattttgtgct</t>
  </si>
  <si>
    <t>tgcagcaattacccctcgttagttttaggcgccaaggatgaccaaaggtttaggattttgtgct</t>
  </si>
  <si>
    <t>tgcagcaattagacacaagatgggagacagcgcaacatcacaggcaaatgacaccataaaccat</t>
  </si>
  <si>
    <t>tgcagcaattagacacaagatgggagacggcgcaacatcacaggcaaatgacaccataaaccat</t>
  </si>
  <si>
    <t>tgcagcaattagtaatttttataaaagtatataattcgaaagtgaggcagtacctccatactct</t>
  </si>
  <si>
    <t>tgcagcgattagtaatttttataaaagtatataattcgaaagtgaggcagtacctccatactct</t>
  </si>
  <si>
    <t>tgcagcaattatccctgctgtgtttgatctctctgaccgctgaattgcccgtacagatgcccat</t>
  </si>
  <si>
    <t>tgcagcaattatccctgctgtgtttgatctctctgactgctgaattgcccgtacagatgcccat</t>
  </si>
  <si>
    <t>tgcagcaattattatcgaagcatgtgcctgttcatacagcctactactactagtactgattcta</t>
  </si>
  <si>
    <t>tgcagcaattattatcgaagcatgtgcctgttcatacagcctagtactactagtactgattcta</t>
  </si>
  <si>
    <t>tgcagcaattccacaaacacatcgcgtgcatcctcatggccaccgccgcaaacacggacagcgc</t>
  </si>
  <si>
    <t>tgcagcaattccacaaacacatcgcgtgcatcctcatggccaccgccgcaaacacgggcagcgc</t>
  </si>
  <si>
    <t>tgcagcaattccccaatgtaagaaccaacacattcctccctgcgttataatatgttgatcccta</t>
  </si>
  <si>
    <t>tgcagcaattccccaatgtaagaacccacacattcctccctgcgttataatatgttgatcccta</t>
  </si>
  <si>
    <t>tgcagcaattcctcctcggggcctgcacgcaaggttcatagctagtctagtcacatcaagatgc</t>
  </si>
  <si>
    <t>tgcagcaattcctccttggggcctgcacgcaaggttcatagctagtctagtcacatcaagatgc</t>
  </si>
  <si>
    <t>tgcagcaattcctcttcgcggggcgctgcctgctccaggcctccagatgaagccccactagcag</t>
  </si>
  <si>
    <t>tgcagcaattcctcttcgcggggcgctgcctgctccaggcctccagctgaagccccactagcag</t>
  </si>
  <si>
    <t>tgcagcaattcgcagggcaccaccctggagaagatctgcaagctcatcaaacagtatagcagtg</t>
  </si>
  <si>
    <t>tgcagcaattcgcagggcgccaccctggagaagatctgcaagctcatcaaacagtatagcagtg</t>
  </si>
  <si>
    <t>tgcagcaattctgaaccaaaacacgaaaatagacagctgaccaaaacctatgacgagacaccga</t>
  </si>
  <si>
    <t>tgcagcaattctgaaccaaaacatgaaaatagacagctgaccaaaacctatgacgagacaccga</t>
  </si>
  <si>
    <t>tgcagcaattctttcactgctcgagcagagcctgaagagctgtgcttccagaggtgcatccacg</t>
  </si>
  <si>
    <t>tgcagcaattctttcactgctcgagcagagcctgaagagctgtgcttctagaggtgcatccacg</t>
  </si>
  <si>
    <t>tgcagcaattgcctacccgaccaatccgatctaatccaatcaagtaaaatctagtactaatctg</t>
  </si>
  <si>
    <t>tgcagcaattgcctacccgaccaatccgatctaatccaatcaagtaaaatctagtgctaatctg</t>
  </si>
  <si>
    <t>tgcagcaattgcctacccgaccaatccgatctaatccaatcgaataacctagtactaatttgaa</t>
  </si>
  <si>
    <t>tgcagcaattgcctacccgaccaatccgatctaatccaatcgaataatctagtactaatttgaa</t>
  </si>
  <si>
    <t>tgcagcaattgctcatcatttataccgctaataaaagtaacatccactcatccagactttcagc</t>
  </si>
  <si>
    <t>tgcagcaattgctcatcatttgtaccgctaataaaagtaacatccactcatccagactttcagc</t>
  </si>
  <si>
    <t>tgcagcaattgctgcctccctgcccgtagcggcagccgcggaggcgagcgcctctcccaccgtg</t>
  </si>
  <si>
    <t>tgcagcaattgctgcctccctgcctgtagcggcagccgcggaggcgagcgcctctcccaccgtg</t>
  </si>
  <si>
    <t>tgcagcaattgctgcctccctgcctgtagcggcagccccgaaaaaaaaaaaaaaaaaaaaaaaa</t>
  </si>
  <si>
    <t>tgcagtaattgctgcctccctgcctgtagcggcagccccgaaaaaaaaaaaaaaaaaaaaaaaa</t>
  </si>
  <si>
    <t>tgcagcaattgctgcctccctgcctgtagcggcagccgcggaggcgagggccgctcccaccgtg</t>
  </si>
  <si>
    <t>tgcagtaattgctgcctccctgcctgtagcggcagccgcggaggcgagggccgctcccaccgtg</t>
  </si>
  <si>
    <t>tgcagcaattggcctaccaatacgcgctgaagggggcctccctcgccctcgtcgcaagaaggga</t>
  </si>
  <si>
    <t>tgcagcaattggcctaccaatacgcgctgaagcgggcctccctcgccctcgtcgcaagaaggga</t>
  </si>
  <si>
    <t>tgcagcaattggcgtaaacacagtccaggaccaggcgcgctcgccactgttctcgtaccagcag</t>
  </si>
  <si>
    <t>tgcagcaattggcgtaaacacagtccagggccaggcgcgctcgccactgttctcgtaccagcag</t>
  </si>
  <si>
    <t>tgcagcaattgggggttggggcacagcaaatcaaccacagacagacacggacagcgagtcaatt</t>
  </si>
  <si>
    <t>tgcagcaattgggggttggggcacagcaaatcaaccacagacagacacggacagcgagtcgatt</t>
  </si>
  <si>
    <t>tgcagcaatttagttcttatttcatccctatgtacattgtacttctgacatgcaatccgagcac</t>
  </si>
  <si>
    <t>tgcagcaatttagttcttatttcatccctatgtacattgtacttctgacatgcaatccgagcag</t>
  </si>
  <si>
    <t>tgcagcaatttcagcagttccattttgccctggtatccccattaaccataagaacaaactactc</t>
  </si>
  <si>
    <t>tgcagcaatttcagcagttccattttgccctggtatccccattaaccataagaaccaactactc</t>
  </si>
  <si>
    <t>tgcagcaatttcgcctgggggactgcaaatcatgttacatcgaatcagtgacccatttatttag</t>
  </si>
  <si>
    <t>tgcagcaatttcgcctgggggactgcaaatcatgttacgtcgaatcagtgacccatttatttag</t>
  </si>
  <si>
    <t>tgcagcaatttctgagcacacagttttcaaatgcttcttgctaaaagtaaggttattcatagac</t>
  </si>
  <si>
    <t>tgcagcaatttctgagcacacagttttcagatgcttcttgctaaaagtaaggttattcatagac</t>
  </si>
  <si>
    <t>tgcagcaatttgcatgcctaaatcgctctcagtgccttgtctgaaacccgtgcaggtaggcaca</t>
  </si>
  <si>
    <t>tgcagcaatttgcatgcctaaatcgctgtcagtgccttgtctgaaacccgtgcaggtaggcaca</t>
  </si>
  <si>
    <t>tgcagcaatttgctcctcaagcaactgatgtggtgttcgatgattggtgggacagattgcggca</t>
  </si>
  <si>
    <t>tgcagcaatttgctcctcaagcaattgatgtggtgttcgatgattggtgggacagattgcggca</t>
  </si>
  <si>
    <t>tgcagcaatttggagaattctggcattgcagcagccttgcatcgtgacactgtcaagattgggc</t>
  </si>
  <si>
    <t>tgcagcaatttggagaattctggcattgcagcagccttgcattgtgacactgtcaagattgggc</t>
  </si>
  <si>
    <t>tgcagcaatttggtttgaacaagccacaagaagcattgcagccgtgtgttggcgttctatttat</t>
  </si>
  <si>
    <t>tgcagcaatttggtttgaacaagccacaagaagcattgcagccgtgtgttggcgttctgtttat</t>
  </si>
  <si>
    <t>tgcagcaattttcacctgttcccctacgttctttgttgtccataatagttttgccctgccgttt</t>
  </si>
  <si>
    <t>tgcagcaattttcacctgttcccctgcgttctttgttgtccataatagttttgccctgccgttt</t>
  </si>
  <si>
    <t>tgcagcaattttggaatattactaaggctataggtatatcaaggtagccttcatcccatcccga</t>
  </si>
  <si>
    <t>tgcagcaattttggaatattactaatgctataggtatatcaaggtagccttcatcccatcccga</t>
  </si>
  <si>
    <t>tgcagcaattttggagcccataataagggaaaaaataaaaagaaatcaaataatcagacaactc</t>
  </si>
  <si>
    <t>tgcagcaattttggagcccataataagggaaaaaataaaaagaaatcaaatcatcagacaactc</t>
  </si>
  <si>
    <t>tgcagcacaaaactacacttacacatgctttgacggacggtgcgtcgttttgacggatgaaccg</t>
  </si>
  <si>
    <t>tgcagcacaaaactacacttacacatgctttgatggacggtgcgtcgttttgacggatgaaccg</t>
  </si>
  <si>
    <t>tgcagcacaaaactgagcatcactaccgtagagaactagacaagatcaaaacatacatatgcac</t>
  </si>
  <si>
    <t>tgcagcacaaaactgagcatcactaccgtagagaactagataagatcaaaacatacatatgcac</t>
  </si>
  <si>
    <t>tgcagcacaaaagcggggaaaatagatgaggaacaaatgaacagacctccaaatcagaaacaca</t>
  </si>
  <si>
    <t>tgcagcacaaaagcggggaaaatagatgaggaacgaatgaacagacctccaaatcagaaacaca</t>
  </si>
  <si>
    <t>tgcagcacaaaaggaaagatcaatcctctcctcagcagtcctcgccattcgcctcgctccctcg</t>
  </si>
  <si>
    <t>tgcagcacaaaaggaaagatcaatcctctcctccgcagtcctcgccattcgcctcgctccctcg</t>
  </si>
  <si>
    <t>tgcagcacaaaaggtctaaatcagccacagcgcttagatattgtttaattaattttttcccagc</t>
  </si>
  <si>
    <t>tgcagcacaaaaggtctaaatcagccacagcgcttagatattgtttaattaatttttttccagc</t>
  </si>
  <si>
    <t>tgcagcacaaaagtaccgcgggcccacacgtcagccatatctccaagctctccaagcccgtccc</t>
  </si>
  <si>
    <t>tgcagcacaaaattaccgcgggcccacacgtcagccatatctccaagctctccaagcccgtccc</t>
  </si>
  <si>
    <t>tgcagcacaaaggactcgacaccatgagtgagcagctgctgagctgcatgcaggagcgatcagt</t>
  </si>
  <si>
    <t>tgcagcacaaagggctcgacaccatgagtgagcagctgctgagctgcatgcaggagcgatcagt</t>
  </si>
  <si>
    <t>tgcagcacaaaggactcgacaccatgagtgagcagctgctgagttgcatgcaggaccgatcagt</t>
  </si>
  <si>
    <t>tgcagcacaaaggactcgacaccatgagtgagcagctgctgagttgcatgcagggccgatcagt</t>
  </si>
  <si>
    <t>tgcagcacaaatttgcacacaagatgcttcgtttcccaagttgaagcaagcaaattaaaatcat</t>
  </si>
  <si>
    <t>tgcagcacaaatttgcacacaagatgcttcgtttcccaagttggagcaagcaaattaaaatcat</t>
  </si>
  <si>
    <t>tgcagcacaacaaacccagatggaagaacacgtcatgaacgcacgcgaagggccccgtgtaagc</t>
  </si>
  <si>
    <t>tgcagcacaacaaacccagatggaagaacatgtcatgaacgcacgcgaagggccccgtgtaagc</t>
  </si>
  <si>
    <t>tgcagcacaacagaatagcaccactgcccatataaccagctcgattagctcagctggacacgca</t>
  </si>
  <si>
    <t>tgcagcacaacagaatagcaccgctgcccatataaccagctcgattagctcagctggacacgca</t>
  </si>
  <si>
    <t>tgcagcacaacagaatagcaccgctgcccatataataaccagctcgattagctcagctggacac</t>
  </si>
  <si>
    <t>tgcagcacaacagaatagcacctctgcccatataataaccagctcgattagctcagctggacac</t>
  </si>
  <si>
    <t>tgcagcacaaccaacgccactaatccatggagatcatggcccttagaaaatggattaataggac</t>
  </si>
  <si>
    <t>tgcagcacaaccaacgccactaatccgtggagatcatggcccttagaaaatggattaataggac</t>
  </si>
  <si>
    <t>tgcagcacaacctccagtgcatcccagctcaccgtatcaaaggcttttgcgaaatctaatttta</t>
  </si>
  <si>
    <t>tgcagcacaacctccagtgcatcccagttcaccgtatcaaaggcttttgcgaaatctaatttta</t>
  </si>
  <si>
    <t>tgcagcacaacgaggatggagcgggcggtggtgggggttcacttctccctctcccgtcctggcc</t>
  </si>
  <si>
    <t>tgcagcacagcgaggatggagcgggcggtggtgggggttcacttctccctctcccgtcctggcc</t>
  </si>
  <si>
    <t>tgcagcacaacgcaaagtgatggatggattacttattcgtgccttgcaaatcatatatctcttc</t>
  </si>
  <si>
    <t>tgcagcacaacgcaaagtgatggatggattacttattcgtgccttgcaaatcatgtatctcttc</t>
  </si>
  <si>
    <t>tgcagcacaacgttataaatttgagcatgaaacattgttaaaattacaaagaaataagcgcttt</t>
  </si>
  <si>
    <t>tgcagcacaacgttataaatttgagcatgaaacattgttaaagttacaaagaaataagcgcttt</t>
  </si>
  <si>
    <t>tgcagcacaactaacttgtacaaaaaaatatataattgaactttattgcacacagtgttcattc</t>
  </si>
  <si>
    <t>tgcagcacaactaacttgtacaacaaaatatataattgaactttattgcacacagtgttcattc</t>
  </si>
  <si>
    <t>tgcagcacaactagtagtagtgcacctcagctcagctcaagcactacaggcaattgagcaaagc</t>
  </si>
  <si>
    <t>tgcagcacaactagtagtcgtgcacctcagctcagctcaagcactacaggcaattgagcaaagc</t>
  </si>
  <si>
    <t>tgcagcacaactattgtgctaaagtattctgctgttctaaacctaccaccacagccacagtcac</t>
  </si>
  <si>
    <t>tgcagcacaactattgtgctaaagtattctgctgttctaaacctaccaccacagccgcagtcac</t>
  </si>
  <si>
    <t>tgcagcacaactctgacaaaagcaaacagaggcatttgctccagattgcaatcacgcgcagtca</t>
  </si>
  <si>
    <t>tgcagcacaactttgacaaaagcaaacagaggcatttgctccagattgcaatcacgcgcagtca</t>
  </si>
  <si>
    <t>tgcagcacaactgaagaacctgaagtaccttgtgctgtctgccaatctccttgatggcgccatc</t>
  </si>
  <si>
    <t>tgcagcacaactgaagaacctgaagtaccttgtgctgtctggcaatctccttgatggcgccatc</t>
  </si>
  <si>
    <t>tgcagcacaactgcacccacgagcatctttttctcttgaggtaaaaaagcgaggcacactgaat</t>
  </si>
  <si>
    <t>tgcagcacaactgcacccacgagcatctttttctcttgaggtaaaaaagcgaggcacgctgaat</t>
  </si>
  <si>
    <t>tgcagcacaactgcactggctaggtaaacaggcatcgggggacggggagcatccgagagcatgt</t>
  </si>
  <si>
    <t>tgcagcacaactgcactggctaggtagacaggcatcgggggacggggagcatccgagagcatgt</t>
  </si>
  <si>
    <t>tgcagcacaactgtttacttgggctaatcatcgccgttagagcagtgcttaatttgtctgctgg</t>
  </si>
  <si>
    <t>tgcagcacaactgtttacttgggctaatcatcgccgttagagcagtgcttagtttgtctgctgg</t>
  </si>
  <si>
    <t>tgcagcacaagaaagaaggagcagatatcatcaatatgtagaaattgaggataaagcctgaata</t>
  </si>
  <si>
    <t>tgcagcacaagaaagaaggagcagatatcatcagtatgtagaaattgaggataaagcctgaata</t>
  </si>
  <si>
    <t>tgcagcacaagagtacttgggtggtaagaaaacagtaaattcagtgccagattgctgtttggac</t>
  </si>
  <si>
    <t>tgcagcacaagagtacttgggtggtaagaaaacagtaaattcagtgccagattgctgtttgggc</t>
  </si>
  <si>
    <t>tgcagcacaagagtcggtaacccgtcatgtatcggcctactgcacgttataggaatagtaatgc</t>
  </si>
  <si>
    <t>tgcagcacaagagtcggtgacccgtcatgtatcggcctactgcacgttataggaatagtaatgc</t>
  </si>
  <si>
    <t>tgcagcacaagatacgatccattgatcgggccgcatatttacattacaaaggtgcagcatcact</t>
  </si>
  <si>
    <t>tgcagcacaagatatgatccattgatcgggccgcatatttacattacaaaggtgcagcatcact</t>
  </si>
  <si>
    <t>tgcagcacaagcaatgctgctgctgcgcccgcgaatctcttgcctttaccgctgctctcgctcc</t>
  </si>
  <si>
    <t>tgcagcgcaagcaatgctgctgctgcgcccgcgaatctcttgcctttaccgctgctctcgctcc</t>
  </si>
  <si>
    <t>tgcagcacaagccaaatttctactggacaacctgttgttgaattctctcgattttcctgctgac</t>
  </si>
  <si>
    <t>tgcagcacaagccaaatttctactggacaacctgttgttgaattctctcgattttccttctgac</t>
  </si>
  <si>
    <t>tgcagcacaagccatgggcgctcgcttttgagttttgaccagagatgcgaccagggcgcgaaag</t>
  </si>
  <si>
    <t>tgcagcacaagccatgggcgctcgcttttgagttttgaccagagatgcggccagggcgcgaaag</t>
  </si>
  <si>
    <t>tgcagcacaaggtgatccgttcatcagaagtctagaaactcaccatcaccagaaccagaaacaa</t>
  </si>
  <si>
    <t>tgcagcacaaggtgatccgttcatcagaagtcttgaaactcaccatcaccagaaccagaaacaa</t>
  </si>
  <si>
    <t>tgcagcacaaggtgccgtgcgcgatgcttgtttcatccgcggccgtaatatctgcctttgcatg</t>
  </si>
  <si>
    <t>tgcagcacaaggtgccgtgcgcgatgcttgtttcatccgcggccgtgatatctgcctttgcatg</t>
  </si>
  <si>
    <t>tgcagcacaagtgcagctcggagtagctagctgccgacacttcacctggtcaaccctcccgaat</t>
  </si>
  <si>
    <t>tgcagcacaattgcagctcggagtagctagctgccgacacttcacctggtcaaccctcccgaat</t>
  </si>
  <si>
    <t>tgcagcacaatcatcaattgttcaaggaacaatggttgggttcacaacagcctcacaatctgat</t>
  </si>
  <si>
    <t>tgcagcacaatcatccattgttcaaggaacaatggttgggttcacaacagcctcacaatctgat</t>
  </si>
  <si>
    <t>tgcagcacaatccagaaagagacggtcctagtccaaggcatacagcgcacatgtgccgttgtct</t>
  </si>
  <si>
    <t>tgcagcacaatgcagaaagagacggtcctagtccaaggcatacagcgcacatgtgccgttgtct</t>
  </si>
  <si>
    <t>tgcagcacaatttgcacagatgacagtataaggcggcgcaattcccaaaccaaccgaaatcgat</t>
  </si>
  <si>
    <t>tgcagcgcaatttgcacagatgacagtataaggcggcgcaattcccaaaccaaccgaaatcgat</t>
  </si>
  <si>
    <t>tgcagcacaatttgcatagatgacagtataaggcggcagcctggattcccaaaccaaccgaaat</t>
  </si>
  <si>
    <t>tgcagcacaatttgcatagatgacagtataaggcggcagccttgattcccaaaccaaccgaaat</t>
  </si>
  <si>
    <t>tgcagcacacaaacgtaaagtaaaaacgaagaagagacacgaatacgagacgagagaggccgcg</t>
  </si>
  <si>
    <t>tgcagcacacagacgtaaagtaaaaacgaagaagagacacgaatacgagacgagagaggccgcg</t>
  </si>
  <si>
    <t>tgcagcacacaaagtcacaaacaccatttatgagatgcctgtccacgacaggtgcatgtgtcgt</t>
  </si>
  <si>
    <t>tgcagcacacaaagtcgcaaacaccatttatgagatgcctgtccacgacaggtgcatgtgtcgt</t>
  </si>
  <si>
    <t>tgcagcacacaacagatactccttacttccagctcggactcggagcaaagagagcagctagtta</t>
  </si>
  <si>
    <t>tgcagcacgcaacagatactccttacttccagctcggactcggagcaaagagagcagctagtta</t>
  </si>
  <si>
    <t>tgcagcacacaaccaacgaacgcagtttaggaaggtactataagctcgtgcttcgtggaccgac</t>
  </si>
  <si>
    <t>tgcagcacacaaccaacgaacgcagtttaggaaggtactataagcttgtgcttcgtggaccgac</t>
  </si>
  <si>
    <t>tgcagcacacaagacacgaacgtgtcaggtcaggccaagggcaccaaccattgtagtgtagtgt</t>
  </si>
  <si>
    <t>tgcagcacacaagccacgaacgtgtcaggtcaggccaagggcaccaaccattgtagtgtagtgt</t>
  </si>
  <si>
    <t>tgcagcacacaaggacgaaagacaagatgcagtgaactttaaacagtaaccaatccagagacga</t>
  </si>
  <si>
    <t>tgcagcacacaaggacgaaaggcaagatgcagtgaactttaaacagtaaccaatccagagacga</t>
  </si>
  <si>
    <t>tgcagcacacaatataaattcacctttgcacacacattgcatatcttaggtggtgctatagagg</t>
  </si>
  <si>
    <t>tgcagcacacaatataaattcacctttgcacacacattgcatatcttatgtggtgctatagagg</t>
  </si>
  <si>
    <t>tgcagcacacaatgaaagccagaggctaaaccaaaaccaatgtccttctgcctgagttgaaccc</t>
  </si>
  <si>
    <t>tgcagcacacaatgaaagccagaggctaaaccaaaaccaatgttcttctgcctgagttgaaccc</t>
  </si>
  <si>
    <t>tgcagcacacaatggactatggtccacagaccacagcattttggagcacgatcaaagcccgcag</t>
  </si>
  <si>
    <t>tgcagcacacaatggactatggtccacagaccacatcattttggagcacgatcaaagcccgcag</t>
  </si>
  <si>
    <t>tgcagcacacaatggactatggtccacagcattttggagcacgatcaaagcccgcaggttccca</t>
  </si>
  <si>
    <t>tgcagcacacaatggactatggtccacagcattttggagcacgatcaaagcccgtaggttccca</t>
  </si>
  <si>
    <t>tgcagcacacacagaaacaacagaagcaacacacgcacagcatagcaaacaagcacgtacaaag</t>
  </si>
  <si>
    <t>tgcagcacacacagaaacaacagaagcaacacactcacagcatagcaaacaagcacgtacaaag</t>
  </si>
  <si>
    <t>tgcagcacacacaggcagccaagcacataaaaggcaaaacagaacagagcatacagcttcccag</t>
  </si>
  <si>
    <t>tgcagcgcacacaggcagccaagcacataaaaggcaaaacagaacagagcatacagcttcccag</t>
  </si>
  <si>
    <t>tgcagcacacactaagtcactgacacacatgtacacacatttaagctaagacgcgggggaaacg</t>
  </si>
  <si>
    <t>tgcagcacacactgagtcactgacacacatgtacacacatttaagctaagacgcgggggaaacg</t>
  </si>
  <si>
    <t>tgcagcacacagcagatactcctacttccagttcgatcggactcggagcaaagagagcagctag</t>
  </si>
  <si>
    <t>tgcagcacgcagcagatactcctacttccagttcgatcggactcggagcaaagagagcagctag</t>
  </si>
  <si>
    <t>tgcagcacacatattaaacctgaattgatgaaagtatcaaattgcttcttgcaggctgtggcgc</t>
  </si>
  <si>
    <t>tgcagcacacatattaaacctgaattgatgaaagtatcaaatttcttcttgcaggctgtggcgc</t>
  </si>
  <si>
    <t>tgcagcacaccaagagacgccccgtcgccgcaacgcaacgcggccaccgaaaaaaaaaaaaaaa</t>
  </si>
  <si>
    <t>tgcagcacagcaagagacgccccgtcgccgcaacgcaacgcggccaccgaaaaaaaaaaaaaaa</t>
  </si>
  <si>
    <t>tgcagcacaccaaggtcttgcagatggaagaatggtagcaatgaaagttatcatccgaagtaca</t>
  </si>
  <si>
    <t>tgcagcacaccaaggtcttgcagatggaagaatggtagcaatgaaagttatcgtccgaagtaca</t>
  </si>
  <si>
    <t>tgcagcacacccccgacatagttgaacgcctcagagtcgctggtcacctccatatcgtcgtagc</t>
  </si>
  <si>
    <t>tgcagcacccccccgacatagttgaacgcctcagagtcgctggtcacctccatatcgtcgtagc</t>
  </si>
  <si>
    <t>tgcagcacaccgagaagaaacagtacccagcaacatgagtcccacgccgtgctgtacctgagtc</t>
  </si>
  <si>
    <t>tgcagcacaccgagaagaaacagtacccagcaacatgagtccgacgccgtgctgtacctgagtc</t>
  </si>
  <si>
    <t>tgcagcacaccttcctgctggtgccattcctattttgccaattcagaatcagcactctatgagt</t>
  </si>
  <si>
    <t>tgcagcacaccttcctgctggtgccattcctattttgccagttcagaatcagcactctatgagt</t>
  </si>
  <si>
    <t>tgcagcacacgagccttgtggaaggccaattggtcctcgagatagggggcatcatcgtcaacta</t>
  </si>
  <si>
    <t>tgcagcacacgagccttgtggaaggccaattggtcctcgagatcgggggcatcatcgtcaacta</t>
  </si>
  <si>
    <t>tgcagcacacgaggcagcggttattatttatcaacgagggagggaccccaacgcgagcccagta</t>
  </si>
  <si>
    <t>tgcagcacacgaggcggcggttattatttatcaacgagggagggaccccaacgcgagcccagta</t>
  </si>
  <si>
    <t>tgcagcacacgctccgcctcgccgtcgccaggtgcgcaggggcaaaagggtctgggcccacatg</t>
  </si>
  <si>
    <t>tgcagcacacgctccgcctcgccgtcgccaggtgcgctggggcaaaagggtctgggcccacatg</t>
  </si>
  <si>
    <t>tgcagcacactaattgtccttggcatctacatgtgtcttgtctttgatttagaatagccttttc</t>
  </si>
  <si>
    <t>tgcagcatactaattgtccttggcatctacatgtgtcttgtctttgatttagaatagccttttc</t>
  </si>
  <si>
    <t>tgcagcacactctaaacatggcgacgacgcatgcatgtgtaacaattcagtaaaattgttgtgt</t>
  </si>
  <si>
    <t>tgcagcacactttaaacatggcgacgacgcatgcatgtgtaacaattcagtaaaattgttgtgt</t>
  </si>
  <si>
    <t>tgcagcacactgctgcccttcactgccactgatgcgaaccacttggcaaacgataccccaacca</t>
  </si>
  <si>
    <t>tgcagcacactgctgcccttcactgccactgatgcgaaccacttggcaaacgataccccaaccg</t>
  </si>
  <si>
    <t>tgcagcacactttatgttggaattcgaagacatggaggtgcagtgtgaagacagagcatgaagg</t>
  </si>
  <si>
    <t>tgcagcacactttatgttggaattcgaagacatggaggtgcagtgtgaagacagagcgtgaagg</t>
  </si>
  <si>
    <t>tgcagcacactttctaatttaagcactcaaatttgagttccgaagaaagaaactcctaaatttg</t>
  </si>
  <si>
    <t>tgcagcatactttctaatttaagcactcaaatttgagttccgaagaaagaaactcctaaatttg</t>
  </si>
  <si>
    <t>tgcagcacagaagagaattggcggtcatgatcttactcggcgcatcattgtgtcccctgggtct</t>
  </si>
  <si>
    <t>tgcagcacagaagagagttggcggtcatgatcttactcggcgcatcattgtgtcccctgggtct</t>
  </si>
  <si>
    <t>tgcagcacagacaaagggtccacatcaataaaaatgaggtagataagaagaggatgttgtaaga</t>
  </si>
  <si>
    <t>tgcagcacagccaaagggtccacatcaataaaaatgaggtagataagaagaggatgttgtaaga</t>
  </si>
  <si>
    <t>tgcagcacagacacgacaggtccaaaaattgggttgcatcgcacttcacttcccttagacgaag</t>
  </si>
  <si>
    <t>tgcagcacagacacgacaggtccaaaaattgggttgcatcgcacttcacttcccttcgacgaag</t>
  </si>
  <si>
    <t>tgcagcacagacagagtttgctctgaagaaactggagaaaggactattgtcagataatcgtcag</t>
  </si>
  <si>
    <t>tgcagcacagacagagtttgctctgaagaaactggagaaaggactattgtcggataatcgtcag</t>
  </si>
  <si>
    <t>tgcagcacagacgtacgagaaccctcgtgttactgccgcatgcccataaatgcctcgtagtaca</t>
  </si>
  <si>
    <t>tgcagcacagaggtacgagaaccctcgtgttactgccgcatgcccataaatgcctcgtagtaca</t>
  </si>
  <si>
    <t>tgcagcacagagaatgcagtgattgccttttcaatcgggtgcagataaaagagttttttggcat</t>
  </si>
  <si>
    <t>tgcagcacagagaatgcagtgattgccttttcaatcgggtgcagataacagagttttttggcat</t>
  </si>
  <si>
    <t>tgcagcacagatcatcaacccaagcataatctgagagagggaaccataaggaagcagcttgggt</t>
  </si>
  <si>
    <t>tgcagcacagatcatcaacccaagcatgatctgagagagggaaccataaggaagcagcttgggt</t>
  </si>
  <si>
    <t>tgcagcacagatgacaaaaggacggactcgcgagtctcgcgtcggcctcgccaatggcgatggg</t>
  </si>
  <si>
    <t>tgcagcacagatgacaaaaggacggactcgcgagtctcgcgtcggcctcgccgatggcgatggg</t>
  </si>
  <si>
    <t>tgcagcacagatgtcccactggatttcttctaaagggcgagcagtatttgaagaagcaagcatt</t>
  </si>
  <si>
    <t>tgcagcacagatgtcccactggatttcttctaaagggcgagcggtatttgaagaagcaagcatt</t>
  </si>
  <si>
    <t>tgcagcacagcaacgaaatttgatcacacaaacatgcggtcatcatctcaagaaaatttaactg</t>
  </si>
  <si>
    <t>tgcagcacagcaacgaaatttgatcacacaaacatgcggtcatcgtctcaagaaaatttaactg</t>
  </si>
  <si>
    <t>tgcagcacagcacagcacaagtagttcaagttggagactgtacaaatgcttgggatcaggtttt</t>
  </si>
  <si>
    <t>tgcagcacagcacagcacaagtagttcaagttagagactgtacaaatgcttgggatcaggtttt</t>
  </si>
  <si>
    <t>tgcagcacagcacatacaacggactgatgatgagatcatgagaggaagaagctagcacaagaat</t>
  </si>
  <si>
    <t>tgcagtacagcacatacaacggactgatgatgagatcatgagaggaagaagctagcacaagaat</t>
  </si>
  <si>
    <t>tgcagcacagcaccttcgcaggcccttggccatgcagctcctcagcaagcttttgtgggtttga</t>
  </si>
  <si>
    <t>tgcagcgcagcaccttcgcaggcccttggccatgcagctcctcagcaagcttttgtgggtttga</t>
  </si>
  <si>
    <t>tgcagcacagcagcaagcaacgcgctcgtcgacggtcgcagatgcccgtgagcgcgtgcacaag</t>
  </si>
  <si>
    <t>tgcagcacagcagcaagcaacgcgctggtcgacggtcgcagatgcccgtgagcgcgtgcacaag</t>
  </si>
  <si>
    <t>tgcagcacagcagcagccagcagcgtcagaagctcagaacccccaagagcgcgaactagacagg</t>
  </si>
  <si>
    <t>tgcagcacagcagcagccagcagcgtcaggagctcagaacccccaagagcgcgaactagacagg</t>
  </si>
  <si>
    <t>tgcagcacagcatatccaacaagttagagggacacgtgttgctggcatccaaggtgacatcttt</t>
  </si>
  <si>
    <t>tgcagcacagcatatccaacaagttagagggacccgtgttgctggcatccaaggtgacatcttt</t>
  </si>
  <si>
    <t>tgcagcacagcattgaagaagcatgtatttcccagatttggcagccctttgatcacattagcat</t>
  </si>
  <si>
    <t>tgcagcactgcattgaagaagcatgtatttcccagatttggcagccctttgatcacattagcat</t>
  </si>
  <si>
    <t>tgcagcacagcattgtaggggtcgctagcccttgaccgtctgcggctggccgcctggctccgcc</t>
  </si>
  <si>
    <t>tgcagcacagcattgtaggggtcgctggcccttgaccgtctgcggctggccgcctggctccgcc</t>
  </si>
  <si>
    <t>tgcagcacagccagcgacttagaagaccaggcggtttatagcagaaagcagtcgcacaattgaa</t>
  </si>
  <si>
    <t>tgcagcacaggcagcgacttagaagaccaggcggtttatagcagaaagcagtcgcacaattgaa</t>
  </si>
  <si>
    <t>tgcagcacagccatcaccgatgccaaaggggtaagggatggacacattaccacacttgtcaggg</t>
  </si>
  <si>
    <t>tgcagcacagccatcaccgatgccgaaggggtaagggatggacacattaccacacttgtcaggg</t>
  </si>
  <si>
    <t>tgcagcacagcctggagctccgtcatgtgcttgctgtcatcttctaaccaccgagcgtactcca</t>
  </si>
  <si>
    <t>tgcagcacggcctggagctccgtcatgtgcttgctgtcatcttctaaccaccgagcgtactcca</t>
  </si>
  <si>
    <t>tgcagcacagcgaaagccccgcatttatttgccgcctagaaggggcacacctcgcgagacccag</t>
  </si>
  <si>
    <t>tgcagcacagcgaaaggcccgcatttatttgccgcctagaaggggcacacctcgcgagacccag</t>
  </si>
  <si>
    <t>tgcagcacagcgcagtcacacctggctgtttgacgccatcgttcctctgtaccacgccgatcga</t>
  </si>
  <si>
    <t>tgcagcatagcgcagtcacacctggctgtttgacgccatcgttcctctgtaccacgccgatcga</t>
  </si>
  <si>
    <t>tgcagcacagcgtcgtctctactctacgacaacgacgtcgcaaccgactggtggtgaagcgtct</t>
  </si>
  <si>
    <t>tgcagcacagcgtcgtctctactctacgacagcgacgtcgcaaccgactggtggtgaagcgtct</t>
  </si>
  <si>
    <t>tgcagcacaggaacgcggcgcacaccttgcttgaccagagagagtggactcgtaggggccgaaa</t>
  </si>
  <si>
    <t>tgcagcactggaacgcggcgcacaccttgcttgaccagagagagtggactcgtaggggccgaaa</t>
  </si>
  <si>
    <t>tgcagcacaggcacccatcgccgcgacgcctgacgtggcccagaagatgggcagagtccagtag</t>
  </si>
  <si>
    <t>tgcagcacaggcacccatcgccgcgacgcctgatgtggcccagaagatgggcagagtccagtag</t>
  </si>
  <si>
    <t>tgcagcacaggcagcgatgtcttccgcggatcagtaaaagttcacgcccataactccacaagat</t>
  </si>
  <si>
    <t>tgcagcacaggcagcgatgtcttccgcggatcagtaaaagttcacgcccataactccataagat</t>
  </si>
  <si>
    <t>tgcagcacaggcttggttttgggaaatgggaaccgtagactacgtatggagtggagcatggacg</t>
  </si>
  <si>
    <t>tgcagcacaggcttggttttgggaaatgggaaccgtagactacgtatggagtggagtatggacg</t>
  </si>
  <si>
    <t>tgcagcacagggccgtcctccgcggcggcggtcgtcgagccgtgatcgccaacaacgcccatcc</t>
  </si>
  <si>
    <t>tgcagcacaggtccgtcctccgcggcggcggtcgtcgagccgtgatcgccaacaacgcccatcc</t>
  </si>
  <si>
    <t>tgcagcacaggggcctgtggctcttcacccttgataccaggtaatatctcgtcaggtggcagcg</t>
  </si>
  <si>
    <t>tgcagcacaggggcctgtggctcttcgcccttgataccaggtaatatctcgtcaggtggcagcg</t>
  </si>
  <si>
    <t>tgcagcacaggggttgtcggatcaggtgcccactgctcctactcctacctctcttgcaaattgt</t>
  </si>
  <si>
    <t>tgcagcacaggggttgtcggatcaggtgcccacttctcctactcctacctctcttgcaaattgt</t>
  </si>
  <si>
    <t>tgcagcacaggtatttatgccgtgcccaaagaatgtctaattgctaattattcggctctaaatg</t>
  </si>
  <si>
    <t>tgcagcacaggtatttatgccgtgcccaaagaatgtctcattgctaattattcggctctaaatg</t>
  </si>
  <si>
    <t>tgcagcacaggtcaggtcaggtaccttgagttccagccttctgttcgtcgtcttcctcagcgaa</t>
  </si>
  <si>
    <t>tgcagcacaggtcaggtcaggtagcttgagttccagccttctgttcgtcgtcttcctcagcgaa</t>
  </si>
  <si>
    <t>tgcagcacaggtgcagagacacagggagggagaagacgaacagttagcaagtcggggcctggca</t>
  </si>
  <si>
    <t>tgcagcacaggtgcagagacacggggagggagaagacgaacagttagcaagtcggggcctggca</t>
  </si>
  <si>
    <t>tgcagcacagtaagtccaaaatattttggccctcttttcaataagcattcttgctgacaacatt</t>
  </si>
  <si>
    <t>tgcagcacagtaagtccaaaatattttgggcctcttttcaataagcattcttgctgacaacatt</t>
  </si>
  <si>
    <t>tgcagcacagtagcacacaagtatcacccgcggtttagcggttcggtgggatttggcattttgc</t>
  </si>
  <si>
    <t>tgcagcacagtagcacacaagtatcacccgcggtttagcggttctgtgggatttggcattttgc</t>
  </si>
  <si>
    <t>tgcagcacagtccagaaagagacggtcctaggcacatagggcacatgtgccgttgtctcacaag</t>
  </si>
  <si>
    <t>tgcagcagagtccagaaagagacggtcctaggcacatagggcacatgtgccgttgtctcacaag</t>
  </si>
  <si>
    <t>tgcagcacagtcggtaagcataacgagctcacctgacctgacagtgtccccctgacccgcgtgc</t>
  </si>
  <si>
    <t>tgcagcacagtcggtaagcataacgagctcacctgatctgacagtgtccccctgacccgcgtgc</t>
  </si>
  <si>
    <t>tgcagcacagtcgtcagcctgggttttctgtaccttctcaacaatagcgacgagcacacgacac</t>
  </si>
  <si>
    <t>tgcagcacagtcgtcagcctgggttttctgtaccttctcaacaatagcgacgagcacacgacgc</t>
  </si>
  <si>
    <t>tgcagcacagtgaggcgacagtgcaagtgtgtgcgcacgcagtgcggaagaagccgtgcccaag</t>
  </si>
  <si>
    <t>tgcagcacagtgaggcgacggtgcaagtgtgtgcgcacgcagtgcggaagaagccgtgcccaag</t>
  </si>
  <si>
    <t>tgcagcacagtgatatagtttacaagggatggatagggtgttttgacttttgactattcattca</t>
  </si>
  <si>
    <t>tgcagcacggtgatatagtttacaagggatggatagggtgttttgacttttgactattcattca</t>
  </si>
  <si>
    <t>tgcagcacagtgccaaagacagcaggccagcacccagccatacacgcccgtacctacctctacc</t>
  </si>
  <si>
    <t>tgcagcacagtgccaaagacagcaggccagcacccagccatacacgcccgtacctacctcttcc</t>
  </si>
  <si>
    <t>tgcagcacataagaacagttgcctcataaatgtaacgtaaacaaaaattgtaatatggacacta</t>
  </si>
  <si>
    <t>tgcagcacataagaacagttgcctgataaatgtaacgtaaacaaaaattgtaatatggacacta</t>
  </si>
  <si>
    <t>tgcagcacatacaatggtacttatgtagacaacatacattgataaatattgagctatgaggagg</t>
  </si>
  <si>
    <t>tgcagcacatacaatgttacttatgtagacaacatacattgataaatattgagctatgaggagg</t>
  </si>
  <si>
    <t>tgcagcacatacagaatcaacagattgcctttgaggaaggaaggccaacaaatacgaagcaacg</t>
  </si>
  <si>
    <t>tgcagcacatacagaatcaacagattgcctttgaggaaggaaggccaacaaatacgcagcaacg</t>
  </si>
  <si>
    <t>tgcagcacatacccgagtagatatcctacaaaagggatcgaccctcctccagagatacacactt</t>
  </si>
  <si>
    <t>tgcagcacatacccgagtggatatcctacaaaagggatcgaccctcctccagagatacacactt</t>
  </si>
  <si>
    <t>tgcagcacatacgactaactttgaagttgctagggcacacaccgtgctcctacatggcctgcac</t>
  </si>
  <si>
    <t>tgcagcacatacgactaactttgaagttgctagggcacacatcgtgctcctacatggcctgcac</t>
  </si>
  <si>
    <t>tgcagcacatacggctacttgaagttgctaaggcacatcgtgccacatgaggacgctgctacac</t>
  </si>
  <si>
    <t>tgcagcacatacggctacttgaagttgctaaggcacatcgtgccacatgaggacgctgctgcac</t>
  </si>
  <si>
    <t>tgcagcacatagctacatcccgcatgtggtggatgcggccatgacagaagcgtttgccttgagg</t>
  </si>
  <si>
    <t>tgcagcacatagctacatcccgcatgtggtggatgcggccatggcagaagcgtttgccttgagg</t>
  </si>
  <si>
    <t>tgcagcacatagctcttgtctccttccgatcttaactcaataaggaatcgattgtcccttagcc</t>
  </si>
  <si>
    <t>tgcagcacatagctcttgtctccttccgatctcaactcaataaggaatcgattgtcccttagcc</t>
  </si>
  <si>
    <t>tgcagcacatagggacccagcggcgagccatgcggtcgcggtcggggcgcaagccgaaaaaaaa</t>
  </si>
  <si>
    <t>tgcagcagatagggacccagcggcgagccatgcggtcgcggtcggggcgcaagccgaaaaaaaa</t>
  </si>
  <si>
    <t>tgcagcacatatttcattaagagacggtagagtttaagttacagaaaacttggtaaaccatagg</t>
  </si>
  <si>
    <t>tgcagcacatatttcattaagaggcggtagagtttaagttacagaaaacttggtaaaccatagg</t>
  </si>
  <si>
    <t>tgcagcacatcaaacaaccaaaactctgtcagtcagaattccctcaagattccgttcagtaata</t>
  </si>
  <si>
    <t>tgcagcacatcaaacaaccaaaactctgtcagtcagaattccctcaagattccgttcggtaata</t>
  </si>
  <si>
    <t>tgcagcacatcaccttcctgctcaaatagttgcttattcgcccccaagccaggtcgacctctgt</t>
  </si>
  <si>
    <t>tgcagcgcatcaccttcctgctcaaatagttgcttattcgcccccaagccaggtcgacctctgt</t>
  </si>
  <si>
    <t>tgcagcacatcgagtcagtcgccgacgagatggaggcgcgacgccgcgagctgcggctctacgc</t>
  </si>
  <si>
    <t>tgcagcacatcgagtccgtcgccgacgagatggaggcgcgacgccgcgagctgcggctctacgc</t>
  </si>
  <si>
    <t>tgcagcacatcggtttctctaggcgctggacaaactggatctcaatcctgctttcaacagcaag</t>
  </si>
  <si>
    <t>tgcagcatatcggtttctctaggcgctggacaaactggatctcaatcctgctttcaacagcaag</t>
  </si>
  <si>
    <t>tgcagcacatctaccaccacctggaatactccgtatgattagtatatcagttacacgatagcat</t>
  </si>
  <si>
    <t>tgcagtacatctaccaccacctggaatactccgtatgattagtatatcagttacacgatagcat</t>
  </si>
  <si>
    <t>tgcagcacatgaactcctcgattagaaaatgagcttatcgacatgcctgatgaggcacattatc</t>
  </si>
  <si>
    <t>tgcagcacatgaactcctcgattagaaaatgagcttgtcgacatgcctgatgaggcacattatc</t>
  </si>
  <si>
    <t>tgcagcacatgaagaccgtcagccacggcagcctgtactcgcctcaactaactgtcgaggggct</t>
  </si>
  <si>
    <t>tgcagcacatgaagatcgtcagccacggcagcctgtactcgcctcaactaactgtcgaggggct</t>
  </si>
  <si>
    <t>tgcagcacatgaatcaagcgtcgtatatatattactcgatcaccagcagagcaacatcaacatc</t>
  </si>
  <si>
    <t>tgcagcacgtgaatcaagcgtcgtatatatattactcgatcaccagcagagcaacatcaacatc</t>
  </si>
  <si>
    <t>tgcagcacatgacatatccattgctgagcctaagcggctgtccatatgtcgccgtacgtgcatg</t>
  </si>
  <si>
    <t>tgcagcacatgacatatccattgctgagcctaagcggctgtccatatgtcgtcgtacgtgcatg</t>
  </si>
  <si>
    <t>tgcagcacatgagatgatggcaccgctactgcaaacgaaaacaacgtttcagatgagggacaaa</t>
  </si>
  <si>
    <t>tgcagcacatgagatgatggcaccgctactgcaaacgaaaacaacgtttcagatgagggagaaa</t>
  </si>
  <si>
    <t>tgcagcacatgatggggaatggttcaaggcataacaaagagcatgctccctccctccaccacca</t>
  </si>
  <si>
    <t>tgcagcacatgatggggaatggttcaaggcataacaaagagcatgctccctgcctccaccacca</t>
  </si>
  <si>
    <t>tgcagcacatgcaaccaacaaagaattacatcaccaaaatcaacaattgagcgagcaaattatt</t>
  </si>
  <si>
    <t>tgcagcagatgcaaccaacaaagaattacatcaccaaaatcaacaattgagcgagcaaattatt</t>
  </si>
  <si>
    <t>tgcagcacatgcacatcatatgacacaactgaaacagcagaactttgttttctcacaatgggga</t>
  </si>
  <si>
    <t>tgcagcacatgcacatcatatgacacaactgaaacagcagaactttgttttctcacgatgggga</t>
  </si>
  <si>
    <t>tgcagcacatgcagagctagttgttcagagttcagataccacccgagataggagacgacgaacg</t>
  </si>
  <si>
    <t>tgcagcacatgcagagctggttgttcagagttcagataccacccgagataggagacgacgaacg</t>
  </si>
  <si>
    <t>tgcagcacatgctccacagcttgccgcgcaacaggagcagcctgcccctagcatagctatgcca</t>
  </si>
  <si>
    <t>tgcagcacatgctccacagcttgccgcgcaacaggagcagcctgcccctagcatagctattcca</t>
  </si>
  <si>
    <t>tgcagcacatggaagaatcggacgaacggccaaccaaccaagaccaagagacgcatccaactac</t>
  </si>
  <si>
    <t>tgcagcacatggaagaatcggacgaacggccaaccaaccaagaccaagagacgcatccagctac</t>
  </si>
  <si>
    <t>tgcagcacatggataagatgcagacaaggggctggttaaaatctcatcctcagccctcagaagc</t>
  </si>
  <si>
    <t>tgcagcatatggataagatgcagacaaggggctggttaaaatctcatcctcagccctcagaagc</t>
  </si>
  <si>
    <t>tgcagcacatggatattcaactgtttttatgacttttcataaaatccaatatatttgatcaaat</t>
  </si>
  <si>
    <t>tgcagcacatgggtattcaactgtttttatgacttttcataaaatccaatatatttgatcaaat</t>
  </si>
  <si>
    <t>tgcagcacatgggccatggcagaagatttgctgggaggactggggagtgagatgcggcttacgc</t>
  </si>
  <si>
    <t>tgcagcacatgggccatggcagaagatttgctgggaggagtggggagtgagatgcggcttacgc</t>
  </si>
  <si>
    <t>tgcagcacatggtcaccgactcaccgttggtgtaaaatcactagtaaattgggggccagatagc</t>
  </si>
  <si>
    <t>tgcagtacatggtcaccgactcaccgttggtgtaaaatcactagtaaattgggggccagatagc</t>
  </si>
  <si>
    <t>tgcagcacatgtgcaagatttcgtcttctgctcatgttcctgctctttggattcagtcagcatt</t>
  </si>
  <si>
    <t>tgcagcacatgtgcaagatttcgtcttctgctcatgttcctgctgtttggattcagtcagcatt</t>
  </si>
  <si>
    <t>tgcagcacattcacatggaagatgaacagcttccgaaatggctgggacagcatttttcaaggat</t>
  </si>
  <si>
    <t>tgcagtacattcacatggaagatgaacagcttccgaaatggctgggacagcatttttcaaggat</t>
  </si>
  <si>
    <t>tgcagcacattccgtaccgctccatcctcttttaattcctattggctcacatactaattgaact</t>
  </si>
  <si>
    <t>tgcagcacattccgtactgctccatcctcttttaattcctattggctcacatactaattgaact</t>
  </si>
  <si>
    <t>tgcagcacattctccgccaattcgagcgtgagtttgagacaagggcgtgcagaagtttctgtgg</t>
  </si>
  <si>
    <t>tgcagcacattctctgccaattcgagcgtgagtttgagacaagggcgtgcagaagtttctgtgg</t>
  </si>
  <si>
    <t>tgcagcacattgaccctcccattaactgtggcaaactcatgtgtttctcaggagaatgggaatc</t>
  </si>
  <si>
    <t>tgcagcacattgaccctcccattaactgtggcacactcatgtgtttctcaggagaatgggaatc</t>
  </si>
  <si>
    <t>tgcagcacattgttcttcgagaaaacttagcacaagcctggactctgttgcatgagttgccatc</t>
  </si>
  <si>
    <t>tgcagcacattgttcttcgagaaaacttagcacaagcctggactctgttgcgtgagttgccatc</t>
  </si>
  <si>
    <t>tgcagcacattgtttgggtccttccatgccaacctttgcttgtacagtatgtcaccctcaagtg</t>
  </si>
  <si>
    <t>tgcagcacattgtttgggtccttccatgccaacctttgcttgtacagtatgtcaccttcaagtg</t>
  </si>
  <si>
    <t>tgcagcacatttcacaacacactgactaacactagcagccattcgatccaggaccgtgaggcgg</t>
  </si>
  <si>
    <t>tgcagcacatttcacaacacactgactaacactagcagccattcgatccaggaccgtgaggggg</t>
  </si>
  <si>
    <t>tgcagcaccaaacaaaggagcacacgaggtgttagatctggcctctatttgatgccatgctata</t>
  </si>
  <si>
    <t>tgcagcaccaaacaagggagcacacgaggtgttagatctggcctctatttgatgccatgctata</t>
  </si>
  <si>
    <t>tgcagcaccaaacagccataaaaatccgaaatgagctggccagacttcttcccactcgttttgg</t>
  </si>
  <si>
    <t>tgcagcaccaaacagccataaaaatccgaaataagctggccagacttcttcccactcgttttgg</t>
  </si>
  <si>
    <t>tgcagcaccaaagatcacccaaagaactgaaaaatctccatgccagctaacgtatctgcatcac</t>
  </si>
  <si>
    <t>tgcagcacgaaagatcacccaaagaactgaaaaatctccatgccagctaacgtatctgcatcac</t>
  </si>
  <si>
    <t>tgcagcaccaaaggcgcgcacgcggcctgccgcctcggaacggatcggagggcatgcagcacca</t>
  </si>
  <si>
    <t>tgcagcaccaaaggcgcgcacgcggcctgccgcctcggagcggatcggagggcatgcagcacca</t>
  </si>
  <si>
    <t>tgcagcaccaaaggtgaggtcgatggtagccagcatcgtcaacatgcgacgaggtggctgacaa</t>
  </si>
  <si>
    <t>tgcagcaccaaaggtgaggtcgatggtagccagcatcgtcaacatgcgacgaggtggctgacag</t>
  </si>
  <si>
    <t>tgcagcaccaaatcatgcgacttcagtactgctctctaggcacttatacataattaattgctta</t>
  </si>
  <si>
    <t>tgcagcaccaaatcatgcgacttcagtgctgctctctaggcacttatacataattaattgctta</t>
  </si>
  <si>
    <t>tgcagcaccaacaaataccatcttctgttcagaaatcggttcttgtaatgcacacacagaagca</t>
  </si>
  <si>
    <t>tgcagcaccaacaaatactatcttctgttcagaaatcggttcttgtaatgcacacacagaagca</t>
  </si>
  <si>
    <t>tgcagcaccaacagttctccctgcacactattttgaaactgtggattatcacactggttcatca</t>
  </si>
  <si>
    <t>tgcagcaccaacagttctccctgcccactattttgaaactgtggattatcacactggttcatca</t>
  </si>
  <si>
    <t>tgcagcaccaacatgttctagctgcatctgtggtcacacacactatatgccttattgccgcgag</t>
  </si>
  <si>
    <t>tgcagcaccaacatgttctatctgcatctgtggtcacacacactatatgccttattgccgcgag</t>
  </si>
  <si>
    <t>tgcagcaccaacggcgtagggtcaacccaaccagctatcatcatacgcctcaatgcctggggtc</t>
  </si>
  <si>
    <t>tgcagcaccaacggcgtagggtcaacccaaccagctatcatcatatgcctcaatgcctggggtc</t>
  </si>
  <si>
    <t>tgcagcaccaacggtcaaatcctcggagtggaatggcagaatcacgaaagcagcagcagcagaa</t>
  </si>
  <si>
    <t>tgcagcaccaacggtcaaatcctcggagtggaatggcggaatcacgaaagcagcagcagcagaa</t>
  </si>
  <si>
    <t>tgcagcaccaagaactagaaagaatagtagaaatatctgagatgcagcagcaatacattcactc</t>
  </si>
  <si>
    <t>tgcagcaccaagtactagaaagaatagtagaaatatctgagatgcagcagcaatacattcactc</t>
  </si>
  <si>
    <t>tgcagcaccaagaagaaacaaatttcaatcgagtccacgaatgaaacttcaaaactggaagcaa</t>
  </si>
  <si>
    <t>tgcagcaccaagaagaaacaaatttcaatcgagtccacggatgaaacttcaaaactggaagcaa</t>
  </si>
  <si>
    <t>tgcagcaccaagtcgtggtcatctccttcttggtacccttgagcatcatccattcctactgtac</t>
  </si>
  <si>
    <t>tgcagcaccaagtcgtggtcatctccttcttggtacccttgagcatcatccattcctattgtac</t>
  </si>
  <si>
    <t>tgcagcaccaagtgtgtcgatctcacaacctcttctgtacgtacgtgctcccaaacaactacac</t>
  </si>
  <si>
    <t>tgcagcaccaagtgtgtcgatctcacaacctgttctgtacgtacgtgctcccaaacaactacac</t>
  </si>
  <si>
    <t>tgcagcaccaagtgtttgtgtagatcaacctttttctgtacgtacgtggtccgaaacaactaca</t>
  </si>
  <si>
    <t>tgcagcaccgagtgtttgtgtagatcaacctttttctgtacgtacgtggtccgaaacaactaca</t>
  </si>
  <si>
    <t>tgcagcaccaatctgcttcctcagttcttcaccctgcataaaaagaggaagaggaattaggaga</t>
  </si>
  <si>
    <t>tgcagcaccaatctgcttcctcagttcttcaccctgcataaaaagaggaagaggaattaggagg</t>
  </si>
  <si>
    <t>tgcagcaccaatgcaagtgccccgatcacatggcatcagattctgctgctgcgtccatcaccat</t>
  </si>
  <si>
    <t>tgcagcaccaatgcaagtgccccgatcacatggcatcagattctgctgctgcgtccattaccat</t>
  </si>
  <si>
    <t>tgcagcaccaatgcgcacatgcgtgtgtctgcatggatgtgcttggataaaataataaatggca</t>
  </si>
  <si>
    <t>tgcagcaccaatgcgcacatgcgtgtgtttgcatggatgtgcttggataaaataataaatggca</t>
  </si>
  <si>
    <t>tgcagcaccaattgagttgcctcccgacttcataatctccaccacttctgaacaatctgattga</t>
  </si>
  <si>
    <t>tgcagcaccaattgagttgcctcccgccttcataatctccaccacttctgaacaatctgattga</t>
  </si>
  <si>
    <t>tgcagcaccacaaccatgagcttcccataaccaagagccccacggtgatcgctgctgcaaagag</t>
  </si>
  <si>
    <t>tgcagcaccacaaccatgagcttcccatcaccaagagccccacggtgatcgctgctgcaaagag</t>
  </si>
  <si>
    <t>tgcagcaccacaccagcggacccttgggcacgcaggcgcagcagcgtcctgacgagatgggagc</t>
  </si>
  <si>
    <t>tgcagcaccacaccagcggacccttgggcgcgcaggcgcagcagcgtcctgacgagatgggagc</t>
  </si>
  <si>
    <t>tgcagcaccacacttcgtaccgtctgcatgtcgcgctccttcgctagatggaccgagaccgaga</t>
  </si>
  <si>
    <t>tgcagcaccacacttcgtaccgtctgcatgtcgcgctccttcgctaggtggaccgagaccgaga</t>
  </si>
  <si>
    <t>tgcagcaccacagccaccaaccaactgccatggctggagctgggcatgagcggccatgccgcct</t>
  </si>
  <si>
    <t>tgcagcaccacagccaccaaccaactgccatggctggagctgggcatgagcggccatgctgcct</t>
  </si>
  <si>
    <t>tgcagcaccacatcgacgacggagccgaaccgcagtcggtacagcccgtcgctgaccgtcgcgt</t>
  </si>
  <si>
    <t>tgcagcaccacgtcgacgacggagccgaaccgcagtcggtacagcccgtcgctgaccgtcgcgt</t>
  </si>
  <si>
    <t>tgcagcaccacatgcgagagaggagatgagtacatgttcgtgacacatggaatcaatcgccaag</t>
  </si>
  <si>
    <t>tgcagcgccacatgcgagagaggagatgagtacatgttcgtgacacatggaatcaatcgccaag</t>
  </si>
  <si>
    <t>tgcagcaccaccacgccgaacgcgtacacgtcgctcttgtccgtgaaccgccccgtcgtcgtgt</t>
  </si>
  <si>
    <t>tgcagcagcaccacgccgaacgcgtacacgtcgctcttgtccgtgaaccgccccgtcgtcgtgt</t>
  </si>
  <si>
    <t>tgcagcaccaccagccgttcgcgccgctgccaggggagtaccaccacttcggcgcgcccaccgc</t>
  </si>
  <si>
    <t>tgcagcaccaccagccgttcgcgccgctgccaggggagtaccaccacttcggcgcgcccgccgc</t>
  </si>
  <si>
    <t>tgcagcaccaccaggccgccgtctgcaccaccagcagctttgacaccattctctgcaaacgaaa</t>
  </si>
  <si>
    <t>tgcagcaccaccaggccgccgtctgcaccagcagcagctttgacaccattctctgcaaacgaaa</t>
  </si>
  <si>
    <t>tgcagcaccaccgatgcccaccgaggaaggcttcggaacagggaaaggcgaggctgccacccgt</t>
  </si>
  <si>
    <t>tgcagcaccaccgatgcccaccgaggaaggcttcggaacaggggaaggcgaggctgccacccgt</t>
  </si>
  <si>
    <t>tgcagcaccacctgcggcaacgtaagcgtgccgtaccccttcggctttgggccctcccactgct</t>
  </si>
  <si>
    <t>tgcagcaccacctgcggcaacgttagcgtgccgtaccccttcggctttgggccctcccactgct</t>
  </si>
  <si>
    <t>tgcagcaccaccttcccacgccccatggtggtggtctgatctctcgaccagtcacgcccacgca</t>
  </si>
  <si>
    <t>tgcagcaccaccttcccgcgccccatggtggtggtctgatctctcgaccagtcacgcccacgca</t>
  </si>
  <si>
    <t>tgcagcaccacgcggtgcttactcaatcacttcctagaaaaccgagaaactttgtcacgttaat</t>
  </si>
  <si>
    <t>tgcagcaccacgcggtgcttactcaatcacttcctagaaaactgagaaactttgtcacgttaat</t>
  </si>
  <si>
    <t>tgcagcaccacgtacgccttctacagccacgggttgtagtccgccatctgcttcggctgctgct</t>
  </si>
  <si>
    <t>tgcagcaccacgtacgccttctacagccacgggttgttgtccgccatctgcttcggctgctgct</t>
  </si>
  <si>
    <t>tgcagcaccagaaccctcctgccgttctgcgcgactaccaggagatttccaaattgttggatct</t>
  </si>
  <si>
    <t>tgcagcaccagaaccctcctgccgttctgcgccactaccaggagatttccaaattgttggatct</t>
  </si>
  <si>
    <t>tgcagcaccagcacaactccacaaggagcagcagtggagaccagcaacagcaacgctactactg</t>
  </si>
  <si>
    <t>tgcagcaccagcacagctccacaaggagcagcagtggagaccagcaacagcaacgctactactg</t>
  </si>
  <si>
    <t>tgcagcaccagcacagcagcaaccaggaagaagaagccatctcgctcacactcgtcctgtccga</t>
  </si>
  <si>
    <t>tgcagcaccagcacagcagcaaccaggaagaagaagccatctcgctcactctcgtcctgtccga</t>
  </si>
  <si>
    <t>tgcagcaccagcacggcacaacgcaagctgccgcctggcctctctgcgtcgccatcgatcggcc</t>
  </si>
  <si>
    <t>tgcagcaccagcacggcacagcgcaagctgccgcctggcctctctgcgtcgccatcgatcggcc</t>
  </si>
  <si>
    <t>tgcagcaccagcagcgccttgtgtttcctctgcatccccgtccacgcacacttgctcgagcctg</t>
  </si>
  <si>
    <t>tgcagcaccagcagcgccttgtgtttcctctgcatccccgtccacgcacatttgctcgagcctg</t>
  </si>
  <si>
    <t>tgcagcaccagcattacgccgcgtacgggtacgactacgcgacgcagcccgcgtacacgtaccc</t>
  </si>
  <si>
    <t>tgcagcacccgcattacgccgcgtacgggtacgactacgcgacgcagcccgcgtacacgtaccc</t>
  </si>
  <si>
    <t>tgcagcaccagccactgcaagttgcttcacgccacactggcatggatcctctgttctcaagaat</t>
  </si>
  <si>
    <t>tgcagcaccagccgctgcaagttgcttcacgccacactggcatggatcctctgttctcaagaat</t>
  </si>
  <si>
    <t>tgcagcaccagcgaaggactacacgagcctcctctcctctagtgctcggagctgaacatcatat</t>
  </si>
  <si>
    <t>tgcagcaccagcgaaggactacacgcgcctcctctcctctagtgctcggagctgaacatcatat</t>
  </si>
  <si>
    <t>tgcagcaccaggatcagcggctgcggcaggatcacgcagtagcacaccgacgggaaacccatgg</t>
  </si>
  <si>
    <t>tgcagcaccaggatcagcggctgcggcaggatcacgcagtagcacaccgacgggaaccccatgg</t>
  </si>
  <si>
    <t>tgcagcaccaggcacgggcagcagcagcacaccaccaggcagtccatggccaccaggccgaaaa</t>
  </si>
  <si>
    <t>tgcagcaccaggcacgggcagcagtagcacaccaccaggcagtccatggccaccaggccgaaaa</t>
  </si>
  <si>
    <t>tgcagcaccaggcagttggtcgataatgagaaggggttgaatgctgaaatggtcctgcaaggtg</t>
  </si>
  <si>
    <t>tgcagcaccaggcagttggtcgataatgagaaggggttgaatgctgaaatggtccttcaaggtg</t>
  </si>
  <si>
    <t>tgcagcaccaggtacgtggacgtgggcaacgaccgatgcccgaggctgttccacctccacaaag</t>
  </si>
  <si>
    <t>tgcagcaccaggtacgtggacgtgggcaacgaccgatgcccgaggctgttccacttccacaaag</t>
  </si>
  <si>
    <t>tgcagcaccaggtagaacttgaattgaaaaaagaaacaagtacctgagcaatatctggaggaga</t>
  </si>
  <si>
    <t>tgcagcaccaggtagaacttgaattgaaaaaagaaacacgtacctgagcaatatctggaggaga</t>
  </si>
  <si>
    <t>tgcagcaccagtgcgcgcgcgcgtgtgcctgagagctgagaagacttgtagtgaacgcttagtg</t>
  </si>
  <si>
    <t>tgcagcaccagtgcgcgcgcgcgtgtgcctgagagctgagaagacttgtagtgaaggcttagtg</t>
  </si>
  <si>
    <t>tgcagcaccagtgctcctgtccctcaccaccttcctcgccatcacctttttccctgtgctcacc</t>
  </si>
  <si>
    <t>tgcagcaccagtgctcctgtccctcaccaccttcctcgtcatcacctttttccctgtgctcacc</t>
  </si>
  <si>
    <t>tgcagcaccagttggagccgtactggatgttgaacagcacgcccctgcggtgcggatacggcga</t>
  </si>
  <si>
    <t>tgcagcaccagttggagccgtactggatgttgaacagcacgcccctgcggtgcgggtacggcga</t>
  </si>
  <si>
    <t>tgcagcaccataaaaaatggcccgatgcagtacgagatctcagtgatggcaccatgtctccgac</t>
  </si>
  <si>
    <t>tgcagcaccataaaaaatggcccgatgcagtacgagatctcagtgatggcaccatgtctccgcc</t>
  </si>
  <si>
    <t>tgcagcaccataacactgcttgtcctctctcttctctttctagctccctgaagcaaagaatcaa</t>
  </si>
  <si>
    <t>tgcagcaccattacactgcttgtcctctctcttctctttctagctccctgaagcaaagaatcaa</t>
  </si>
  <si>
    <t>tgcagcaccatatttgacgcccattggccattaccacgggatccaatgccacgggggagcccta</t>
  </si>
  <si>
    <t>tgcagcaccatatttgacgcccattggccattaccacgggatccaatgccacgggggagctcta</t>
  </si>
  <si>
    <t>tgcagcaccatcacagtgatgacatccttggtgaccctttcattctatggtgctagccaaatca</t>
  </si>
  <si>
    <t>tgcagcaccatcacagtgatgacatccttggtggccctttcattctatggtgctagccaaatca</t>
  </si>
  <si>
    <t>tgcagcaccatctcaaggatccaaattcaaacacaaacccaaggagaccgcagcagctgttcgc</t>
  </si>
  <si>
    <t>tgcagcaccatctcaaggatccaaattcaaacacaaacccatggagaccgcagcagctgttcgc</t>
  </si>
  <si>
    <t>tgcagcaccatctccaccgtcgcgttgtacgacagcgtcctcaccttcgtcgacggctcccctg</t>
  </si>
  <si>
    <t>tgcagcaccatctccaccgtcgcgttgtacgccagcgtcctcaccttcgtcgacggctcccctg</t>
  </si>
  <si>
    <t>tgcagcaccatcttaacacagcgaagaccaacaagtcatctcgctgagtggccagtggccgagt</t>
  </si>
  <si>
    <t>tgcagcaccatcttaacacagcgaagaccaacaagtcatctggctgagtggccagtggccgagt</t>
  </si>
  <si>
    <t>tgcagcaccatgcaccttcaattccttgggttcttgcacggccagctagtacgccgtcggaacg</t>
  </si>
  <si>
    <t>tgcagcaccatgcaccttcaattccttgggttcttgcacggccagctagtacgccgttggaacg</t>
  </si>
  <si>
    <t>tgcagcaccatggtggacctgctcgccaagcacggccgcctgggcgatgcgctgcgggcgttcg</t>
  </si>
  <si>
    <t>tgcagcaccatggtggacctgctcgccaagcacggctgcctgggcgatgcgctgcgggcgttcg</t>
  </si>
  <si>
    <t>tgcagcaccattttatacaaatgggtttgcaaatgaatgccaacagtaaattgatcacggtgtc</t>
  </si>
  <si>
    <t>tgcagcaccattttatacaaatgggtttgcaaatgaatgccaacggtaaattgatcacggtgtc</t>
  </si>
  <si>
    <t>tgcagcacccaaagagctccaagatcccgcgttgatgtgtaccagttcctgttttcttttgtag</t>
  </si>
  <si>
    <t>tgcagcacccaaggagctccaagatcccgcgttgatgtgtaccagttcctgttttcttttgtag</t>
  </si>
  <si>
    <t>tgcagcacccaacacagactcagccctgctgccgcagccttgtctccccttgcacaggctcgat</t>
  </si>
  <si>
    <t>tgcagcacccaacaccgactcagccctgctgccgcagccttgtctccccttgcacaggctcgat</t>
  </si>
  <si>
    <t>tgcagcacccaaccacgtacagtaacgccttagcttgcaatggccactaccaccaccaccaccg</t>
  </si>
  <si>
    <t>tgcagcacccaaccacgtacagtaacgccttagcttgcaatggccactagcaccaccaccaccg</t>
  </si>
  <si>
    <t>tgcagcacccaagtgatggcgagtttcacggcggaagggcggatctgacaggagtatagctgta</t>
  </si>
  <si>
    <t>tgcagcacccaagtgatggcgagtttcacggcggaagggcggatctgccaggagtatagctgta</t>
  </si>
  <si>
    <t>tgcagcacccacggctgcgaccacggcgactaggcggcgcatccgacatggcggaggcgaccaa</t>
  </si>
  <si>
    <t>tgcagcacccacggctgcgaccacggcgactaggcggcgcatccgccatggcggaggcgaccaa</t>
  </si>
  <si>
    <t>tgcagcacccagcactctacggagtcgcgacccaagaagatgaactcctcgtcctcctcagcgc</t>
  </si>
  <si>
    <t>tgcagcacccagcactctacggagtcgcgacccaagaagatgaactcctcgtcctcctccgcgc</t>
  </si>
  <si>
    <t>tgcagcacccaggttctgctgtggtgcatgctgagtttgtgttccaaacagagcaaggtccacc</t>
  </si>
  <si>
    <t>tgcagcacccaggttctgctgtggtgcatgttgagtttgtgttccaaacagagcaaggtccacc</t>
  </si>
  <si>
    <t>tgcagcacccagttgccgccctgcctccgctcgtccccctccgccttccgctcctcatcgggcg</t>
  </si>
  <si>
    <t>tgcagcacccagttgccgccctgcctcctctcgtccccctccgccttccgctcctcatcgggcg</t>
  </si>
  <si>
    <t>tgcagcacccagttgccgccctgcctccgctcgttcccctcctccttccgctcctcatcatcgg</t>
  </si>
  <si>
    <t>tgcagcacccagttgccgccctgcctccgctcgttcgcctcctccttccgctcctcatcatcgg</t>
  </si>
  <si>
    <t>tgcagcacccattaattcttcttcaactgcaaggtcactgatcactcaggtcacatgctgagcg</t>
  </si>
  <si>
    <t>tgcagcacccattaattcttcttcaactgcaaggtcactgatcacttaggtcacatgctgagcg</t>
  </si>
  <si>
    <t>tgcagcaccccagcctgggtcctagatccgccgctgggttgttgtttgatgtatccgatcaaca</t>
  </si>
  <si>
    <t>tgcagcaccccagcctgggtcctagatccgccactgggttgttgtttgatgtatccgatcaaca</t>
  </si>
  <si>
    <t>tgcagcacccccagcagcctcggtattgcggtgcgaccatgccacgacgaacacgaacacgaac</t>
  </si>
  <si>
    <t>tgcagcgcccccagcagcctcggtattgcggtgcgaccatgccacgacgaacacgaacacgaac</t>
  </si>
  <si>
    <t>tgcagcacccccgccctgctgtcacttccccgccgcgctgatgacaacgacctgtagcttgccg</t>
  </si>
  <si>
    <t>tgcagcacccccgtcctgctgtcacttccccgccgcgctgatgacaacgacctgtagcttgccg</t>
  </si>
  <si>
    <t>tgcagcaccccgcccttcacctccgccgcctccccctcacccatgcctgaagcctgatcgatgg</t>
  </si>
  <si>
    <t>tgcagcaccccgcccttcacctccgccgtctccccctcacccatgcctgaagcctgatcgatgg</t>
  </si>
  <si>
    <t>tgcagcaccccgcccttcacctccgccgcctccccctcacccatgcctgatcgatggatcgatc</t>
  </si>
  <si>
    <t>tgcagcaccccgcccttcacctccgccgcctccccttcacccatgcctgatcgatggatcgatc</t>
  </si>
  <si>
    <t>tgcagcaccccgctgagagccaggagtggtaccccaagtgggtgtggcagaggttcgaccaggg</t>
  </si>
  <si>
    <t>tgcagcaccccgctgtgagccaggagtggtaccccaagtgggtgtggcagaggttcgaccaggg</t>
  </si>
  <si>
    <t>tgcagcaccccgtcgtcctggaacgatcgggatggcctcaccatcgcctttgccaaggtcagat</t>
  </si>
  <si>
    <t>tgcagcatcccgtcgtcctggaacgatcgggatggcctcaccatcgcctttgccaaggtcagat</t>
  </si>
  <si>
    <t>tgcagcaccccgttacatgctcgacgatcgtggcctgcggcctgctttgttgttgatggcgatg</t>
  </si>
  <si>
    <t>tgcagcaccccgttacatgctcgacgatggtggcctgcggcctgctttgttgttgatggcgatg</t>
  </si>
  <si>
    <t>tgcagcacccctaaacgatgcgacgagtacctgggcagatctctgttcgtcatgggtgagttcg</t>
  </si>
  <si>
    <t>tgcagcacccctaaacgatgcgacgagtgcctgggcagatctctgttcgtcatgggtgagttcg</t>
  </si>
  <si>
    <t>tgcagcacccctagcgcgccatgcaggtaccgctacgcctacaacgacggcgcctactccgccg</t>
  </si>
  <si>
    <t>tgcagcacccctagcgcgccatgcaggtaccgctacgcctacaacgacggcgcctactccgcct</t>
  </si>
  <si>
    <t>tgcagcacccctgccctgtgcccctccagagattcctcctcgctcccgaataatgaaacgaaac</t>
  </si>
  <si>
    <t>tgcagcacccctgccctgtgcccctccagagattcctcctcgctcgcgaataatgaaacgaaac</t>
  </si>
  <si>
    <t>tgcagcacccgagtcccgctcccgcaccgcacacgattttcccctaaaatttgaaatcacgact</t>
  </si>
  <si>
    <t>tgcagcacccgagtcccgctcccgcaccgcacacgattttcccctgaaatttgaaatcacgact</t>
  </si>
  <si>
    <t>tgcagcacccgagtcccgctcccgcaccgcacccgattttcccctaacaaaatttgaaatcacg</t>
  </si>
  <si>
    <t>tgcagcacccgagtcccgctcccgcaccgcacccgattttcccctaacaaaatttgaaatcatg</t>
  </si>
  <si>
    <t>tgcagcacccgatctattcggtgcaaagagctgaggagcaccgtactacaaggtgccagccagt</t>
  </si>
  <si>
    <t>tgcagcacccgatctattcggtgcaaagagctgaggagcaccgtactgcaaggtgccagccagt</t>
  </si>
  <si>
    <t>tgcagcacccgcaaagcaagttacaacagccgtgatataccacagttacaacagcagtaatata</t>
  </si>
  <si>
    <t>tgcagcacccgcaaagtaagttacaacagccgtgatataccacagttacaacagcagtaatata</t>
  </si>
  <si>
    <t>tgcagcacccgcagctccaggggcccgatgccgctcgtcttccgtgaacccacgtacccgaaaa</t>
  </si>
  <si>
    <t>tgcagcacccgcagctccagggggccgatgccgctcgtcttccgtgaacccacgtacccgaaaa</t>
  </si>
  <si>
    <t>tgcagcacccgccgacgacttcttgttcttcacggaacgacggtactccctttcctccgtgtcc</t>
  </si>
  <si>
    <t>tgcagcacccgccgacgacttcttgttcttcacggaacggcggtactccctttcctccgtgtcc</t>
  </si>
  <si>
    <t>tgcagcacccgcttttgcttctgacatcaacggttcgatggctgtagtgttgacggttcggttg</t>
  </si>
  <si>
    <t>tgcagcacccgcttttgcttctgacgtcaacggttcgatggctgtagtgttgacggttcggttg</t>
  </si>
  <si>
    <t>tgcagcacccgtcccaagacgcggcgtaaacggcaaccgaggaggaggcaacgctgccgccttg</t>
  </si>
  <si>
    <t>tgcagcacccgtcccaaggcgcggcgtaaacggcaaccgaggaggaggcaacgctgccgccttg</t>
  </si>
  <si>
    <t>tgcagcaccctaaccaggattttcatgttcaaaaacccaagcatatggactaatcttctttacg</t>
  </si>
  <si>
    <t>tgcagcatcctaaccaggattttcatgttcaaaaacccaagcatatggactaatcttctttacg</t>
  </si>
  <si>
    <t>tgcagcaccctatctcttctctggttaacaatcagacgaaccaaatgtaacgcttatacacaca</t>
  </si>
  <si>
    <t>tgcagcaccctatctcttctctggttgacaatcagacgaaccaaatgtaacgcttatacacaca</t>
  </si>
  <si>
    <t>tgcagcaccctcgccgccgagccctgcattcctccttgttcttgtgagcttgctagctacttat</t>
  </si>
  <si>
    <t>tgcagcaccctcgccgccgagccctgcattcttccttgttcttgtgagcttgctagctacttat</t>
  </si>
  <si>
    <t>tgcagcaccctcgcgacaactgttcccgtccaggcggttctgttcgacatcgacgggacgctgt</t>
  </si>
  <si>
    <t>tgcagctccctcgcgacaactgttcccgtccaggcggttctgttcgacatcgacgggacgctgt</t>
  </si>
  <si>
    <t>tgcagcaccctctgcacatgcgtacgtgcatggaacattggaactggacatcgcgcctaactgc</t>
  </si>
  <si>
    <t>tgcagctccctctgcacatgcgtacgtgcatggaacattggaactggacatcgcgcctaactgc</t>
  </si>
  <si>
    <t>tgcagcaccctgaaggaaggacaaaatttactgaattctgacagccagccatctgtgacgctta</t>
  </si>
  <si>
    <t>tgcagcaccctgaaggaaggacagaatttactgaattctgacagccagccatctgtgacgctta</t>
  </si>
  <si>
    <t>tgcagcaccctgaggctctgagctgtttgttcggtggcactgtactgctggtgctggatgctgc</t>
  </si>
  <si>
    <t>tgcagcagcctgaggctctgagctgtttgttcggtggcactgtactgctggtgctggatgctgc</t>
  </si>
  <si>
    <t>tgcagcaccctgcggcatatgcaactatgagtccaaacagatccactaacatggctgcctccag</t>
  </si>
  <si>
    <t>tgcagcaccctgcggcatatgcaactatgagtccaaacagatccactagcatggctgcctccag</t>
  </si>
  <si>
    <t>tgcagcacccttcgattcataatagtaacttcttgttcttgtaaagcgatcttagaatttggag</t>
  </si>
  <si>
    <t>tgcagcacccttcgattcataatagtaacttcctgttcttgtaaagcgatcttagaatttggag</t>
  </si>
  <si>
    <t>tgcagcacccttcgcctttcccagtttccctaccgagtggacgtagcagtttcccctccagctc</t>
  </si>
  <si>
    <t>tgcagcacccttcgccttttccagtttccctaccgagtggacgtagcagtttcccctccagctc</t>
  </si>
  <si>
    <t>tgcagcaccgaagccctctcccatcgccctgcgccctgccgtgcaatcgaggagaaagatttgc</t>
  </si>
  <si>
    <t>tgcagcaccgaagccctctcccatcgccctgcgctctgccgtgcaatcgaggagaaagatttgc</t>
  </si>
  <si>
    <t>tgcagcaccgacgagctgctggcggtggacatgttcgtgacgacggcggacccgaagctggagc</t>
  </si>
  <si>
    <t>tgcagcaccgacgagctgctggctgtggacatgttcgtgacgacggcggacccgaagctggagc</t>
  </si>
  <si>
    <t>tgcagcaccgacggaaacgcaaaggcgaagttcttaatcaataatttcagcagcgcgcaggacg</t>
  </si>
  <si>
    <t>tgcagcaccgacggaaacgcgaaggcgaagttcttaatcaataatttcagcagcgcgcaggacg</t>
  </si>
  <si>
    <t>tgcagcaccgacggaaacgcaaaggcgaagttcttagtcgatgatttcagcagcgcccaggaca</t>
  </si>
  <si>
    <t>tgcagcaccgacggaaacgcaaaggcgaagttcttagtcgatgatttcagcagcgcccaggacg</t>
  </si>
  <si>
    <t>tgcagcaccgacggcaacaacggctgcaacggcggcgtcatggactacgccttctcgtacatcg</t>
  </si>
  <si>
    <t>tgcagcaccgacggtaacaacggctgcaacggcggcgtcatggactacgccttctcgtacatcg</t>
  </si>
  <si>
    <t>tgcagcaccgagcgtgtggcactggcacaccgacgtcgcgatgtcgtctctctgcatgactgga</t>
  </si>
  <si>
    <t>tgcagcaccgagcgtgtggcactggtacaccgacgtcgcgatgtcgtctctctgcatgactgga</t>
  </si>
  <si>
    <t>tgcagcaccgagctgattgcaccccagctccactgcacgccgcgcagcgagagctggtccagct</t>
  </si>
  <si>
    <t>tgcagcaccgagctgattgcaccccagctccactgcacgccgcgcagcgagagttggtccagct</t>
  </si>
  <si>
    <t>tgcagcaccgagtcctggctcggcggggacaggaaccctgcgaccgcgagggaggcactgaggg</t>
  </si>
  <si>
    <t>tgcagcaccgagtcctggctcggcgggtacaggaaccctgcgaccgcgagggaggcactgaggg</t>
  </si>
  <si>
    <t>tgcagcaccgatgcgccgccgtttggaagtttttgttttttacacaaagtctaatcggcgacca</t>
  </si>
  <si>
    <t>tgcagcaccgatgcgccgcggtttggaagtttttgttttttacacaaagtctaatcggcgacca</t>
  </si>
  <si>
    <t>tgcagcaccgcaacctggtccgccttctaggctgctgcgtccactgctcagagaggatgctagt</t>
  </si>
  <si>
    <t>tgcagcaccgcaacctggtccgccttctgggctgctgcgtccactgctcagagaggatgctagt</t>
  </si>
  <si>
    <t>tgcagcaccgcaacctggtgcggctgctgggctggtgcgccgagcgcgacgagaagctgctggt</t>
  </si>
  <si>
    <t>tgcagcaccgcaacctggtgcggctgctgggttggtgcgccgagcgcgacgagaagctgctggt</t>
  </si>
  <si>
    <t>tgcagcaccgcaagcggaacaggacgagcaccgccccgcaaagcacgcagcgcgcgcccatacg</t>
  </si>
  <si>
    <t>tgcagcgccgcaagcggaacaggacgagcaccgccccgcaaagcacgcagcgcgcgcccatacg</t>
  </si>
  <si>
    <t>tgcagcaccgcacacgtccacctcgacactgccccgcacgcccgcccaccactcaacgtgccca</t>
  </si>
  <si>
    <t>tgcagcaccgcacacgtccacctcgacactgccccgcacgcccgcccaccacttaacgtgccca</t>
  </si>
  <si>
    <t>tgcagcaccgcaccagcacgagggagcgcgagatcgaggaaacagccgcgagcgcacaggtgag</t>
  </si>
  <si>
    <t>tgcagcaccgcaccatcacgagggagcgcgagatcgaggaaacagccgcgagcgcacaggtgag</t>
  </si>
  <si>
    <t>tgcagcaccgccacggtgaccgccaccgcctccgacagcgtcttcaccgccgccgaaaaaaaaa</t>
  </si>
  <si>
    <t>tgcagcaccgccacggtgaccgccaccgcctccgagagcgtcttcaccgccgccgaaaaaaaaa</t>
  </si>
  <si>
    <t>tgcagcaccgccgtcggctggtccgaactgcacacgcaaaaatctgccgcgccgccgccgttgt</t>
  </si>
  <si>
    <t>tgcagcaccgccgtcggctggtccgaactgcacacgcagaaatctgccgcgccgccgccgttgt</t>
  </si>
  <si>
    <t>tgcagcaccgccttccatggcccactaccgccgcggagtgaaagggcgagcatggagaacatgg</t>
  </si>
  <si>
    <t>tgcagcaccgccttccatggcccactaccgccgcggagtgaaagggcgagcatggagagcatgg</t>
  </si>
  <si>
    <t>tgcagcaccgcgccacggacctcgctcatgccagtctccaccagccgcttgagctgctcgtcgg</t>
  </si>
  <si>
    <t>tgcagcaccgcgccacggagctcgctcatgccagtctccaccagccgcttgagctgctcgtcgg</t>
  </si>
  <si>
    <t>tgcagcaccgcgtgttgttccttcatcgccacgtctctttccctctaagcccatcgtctcctat</t>
  </si>
  <si>
    <t>tgcagcaccgcgtgttgttccttcatcgccacgtctctttccctctaagcccgtcgtctcctat</t>
  </si>
  <si>
    <t>tgcagcaccgctcaaagaagttgaaagcttgatatttacttgactcgagctgctgcaccgaacc</t>
  </si>
  <si>
    <t>tgcagcaccgctcaaagaagttgaaagcttgatatttacttgacttgagctgctgcaccgaacc</t>
  </si>
  <si>
    <t>tgcagcaccgctggtggaaaggaatcattgaatcaagaggtgagcggagcggtgggcgacgtcg</t>
  </si>
  <si>
    <t>tgcagcaccgctggtggaaatgaatcattgaatcaagaggtgagcggagcggtgggcgacgtcg</t>
  </si>
  <si>
    <t>tgcagcaccgctgtccgatgctctcccactcccacggacacgggcttggcaacgccgaaaaaaa</t>
  </si>
  <si>
    <t>tgcagcaccgctgtccgatgctctcccactcccacggccacgggcttggcaacgccgaaaaaaa</t>
  </si>
  <si>
    <t>tgcagcaccgctgtggccgacatgctcaccgaggtgccagtcagggagagcgcaccgaaaaaaa</t>
  </si>
  <si>
    <t>tgcagcaccgctgtggccgacatgctcaccgaggtgccagtcggggagagcgcaccgaaaaaaa</t>
  </si>
  <si>
    <t>tgcagcaccgtcaaaatgagcggcggcacgacagaaaacgactaataagaagaccacccgcttt</t>
  </si>
  <si>
    <t>tgcagcaccgtcaaaatgagcgtcggcacgacagaaaacgactaataagaagaccacccgcttt</t>
  </si>
  <si>
    <t>tgcagcaccgtcgccaccacccacgctgatgagctgcttcttgctgtggtgcatgctccagtgg</t>
  </si>
  <si>
    <t>tgcagcaccgtcgccaccacccacgctgatgagctgcttcttgctgtggtgcatgttccagtgg</t>
  </si>
  <si>
    <t>tgcagcaccgtgaatcgttgttctcgtacgtggccgtcaacaaaaatcacgaacaaagtagata</t>
  </si>
  <si>
    <t>tgcagcaccgtgaatcgttgttctcgtacgtgtccgtcaacaaaaatcacgaacaaagtagata</t>
  </si>
  <si>
    <t>tgcagcaccgtgtccagcttcagctccacgtcgaacttgcccgtcacgttctccgccgcgaact</t>
  </si>
  <si>
    <t>tgcagcaccgtgtccagcttcagctccacgtcgaatttgcccgtcacgttctccgccgcgaact</t>
  </si>
  <si>
    <t>tgcagcaccgttgctaggatgacgccttgagcaccttcacgcacgcgtcaggtgtacgtagtgt</t>
  </si>
  <si>
    <t>tgcagcaccgttgctaggttgacgccttgagcaccttcacgcacgcgtcaggtgtacgtagtgt</t>
  </si>
  <si>
    <t>tgcagcaccgttgctgctcagtcgggcgcgcaagacctggaggataagacgtgaactgggcctc</t>
  </si>
  <si>
    <t>tgcagcactgttgctgctcagtcgggcgcgcaagacctggaggataagacgtgaactgggcctc</t>
  </si>
  <si>
    <t>tgcagcaccgttggccgccaccgcactgttctctgcctgccatgatctcctcccagctgctgct</t>
  </si>
  <si>
    <t>tgcagcaccgttggctgccaccgcactgttctctgcctgccatgatctcctcccagctgctgct</t>
  </si>
  <si>
    <t>tgcagcacctaaaagcatatgtctgggcctgatttgctttttccacaataaccgtggtcagtat</t>
  </si>
  <si>
    <t>tgcagtacctaaaagcatatgtctgggcctgatttgctttttccacaataaccgtggtcagtat</t>
  </si>
  <si>
    <t>tgcagcacctacccatgggagtacaaaaagaatttgcacaacatttaatatgctgtgagttggc</t>
  </si>
  <si>
    <t>tgcagcacctacccatgggagtacaaaaagaatttgcacaacatttaatatgctgtgagttggt</t>
  </si>
  <si>
    <t>tgcagcacctagccgtcgtcggtccacgccgcggtggcgcgctgacacaggtagagctcgtcgg</t>
  </si>
  <si>
    <t>tgcagcacctagccgtcgtcggtccacgccgcggtggcgcgctgacccaggtagagctcgtcgg</t>
  </si>
  <si>
    <t>tgcagcacctagcgaaaacaagaagcaacaagctaccagttgaatgaatgcgctgcgctgaccg</t>
  </si>
  <si>
    <t>tgcagcacctagcgaaaactagaagcaacaagctaccagttgaatgaatgcgctgcgctgaccg</t>
  </si>
  <si>
    <t>tgcagcacctagttgaccgcaaccagtctctctctctcatcatcggtgcaggagtgttttcttt</t>
  </si>
  <si>
    <t>tgcagcacgtagttgaccgcaaccagtctctctctctcatcatcggtgcaggagtgttttcttt</t>
  </si>
  <si>
    <t>tgcagcacctcaacatactgtaagtcacaaattaccaccccactgatttagggccaaaattttg</t>
  </si>
  <si>
    <t>tgcagcacctcaacatattgtaagtcacaaattaccaccccactgatttagggccaaaattttg</t>
  </si>
  <si>
    <t>tgcagcacctcagcggccagcccaacgtggcggagttcaagggcgccttcgaggacgccgacga</t>
  </si>
  <si>
    <t>tgcagcacctcagcggccagcccaacgttgcggagttcaagggcgccttcgaggacgccgacga</t>
  </si>
  <si>
    <t>tgcagcacctcagtaaacatagggctaacattgttctaggtggctacttacctagcttcagaag</t>
  </si>
  <si>
    <t>tgcagcacctcagtaaacatggggctaacattgttctaggtggctacttacctagcttcagaag</t>
  </si>
  <si>
    <t>tgcagcacctcatccgccgccaccccctgctcctacgcctgggcttcaagacgaagacaaagag</t>
  </si>
  <si>
    <t>tgcagcacctcatccgccgccaccccctgctcctatgcctgggcttcaagacgaagacaaagag</t>
  </si>
  <si>
    <t>tgcagcacctccacgttggagcggctccgccagtcgtgcttgaacagatcgttctcgatgatcc</t>
  </si>
  <si>
    <t>tgcagtacctccacgttggagcggctccgccagtcgtgcttgaacagatcgttctcgatgatcc</t>
  </si>
  <si>
    <t>tgcagcacctccagacctccacctccatggcgcgcctgctcctcttcccatcccaagcgtgcgt</t>
  </si>
  <si>
    <t>tgcagctcctccagacctccacctccatggcgcgcctgctcctcttcccatcccaagcgtgcgt</t>
  </si>
  <si>
    <t>tgcagcacctccatagcacagccatctctcgctacccttgttcatgttccatcgcactcgatgc</t>
  </si>
  <si>
    <t>tgcagcacctccgtagcacagccatctctcgctacccttgttcatgttccatcgcactcgatgc</t>
  </si>
  <si>
    <t>tgcagcacctccatagcacagccatctctcgctacctttgttcatgttccatcgcacttgatgc</t>
  </si>
  <si>
    <t>tgcagcacctccgtagcacagccatctctcgctacctttgttcatgttccatcgcacttgatgc</t>
  </si>
  <si>
    <t>tgcagcacctccccgacatactggaacgcctcagagtcgctgacggtcacctccatatcgtcgt</t>
  </si>
  <si>
    <t>tgcagcacctccccgacatactggaacgcctcagagtcgctgatggtcacctccatatcgtcgt</t>
  </si>
  <si>
    <t>tgcagcacctccgcctccgcgcggcgcctgccattgctgcacgtggaggcagcgggaggccgaa</t>
  </si>
  <si>
    <t>tgcagcacctccgcctccgcgtggcgcctgccattgctgcacgtggaggcagcgggaggccgaa</t>
  </si>
  <si>
    <t>tgcagcacctccgctgccgccaccgccgcccatacggcgtccccgaaaaaaaaaaaaaaaaaaa</t>
  </si>
  <si>
    <t>tgcagcacctccgctgccgccaccgccgctcatacggcgtccccgaaaaaaaaaaaaaaaaaaa</t>
  </si>
  <si>
    <t>tgcagcacctccgtcgagacactggtcaagacctcacatggcgtcctgtccagtaccagtggaa</t>
  </si>
  <si>
    <t>tgcagcacctccgtcgagacactggtcaagacctcacgtggcgtcctgtccagtaccagtggaa</t>
  </si>
  <si>
    <t>tgcagcacctcctagttcactcctgctgccgcgcaccttagcgggagcctgttcgccatcgcag</t>
  </si>
  <si>
    <t>tgcagcacctcctggttcactcctgctgccgcgcaccttagcgggagcctgttcgccatcgcag</t>
  </si>
  <si>
    <t>tgcagcacctcctgctcttcgagggcgaccatctgccgcccttcgacgccatcctccgaaaaaa</t>
  </si>
  <si>
    <t>tgcagcacctcctgctcttcgagggcgaccatctgctgcccttcgacgccatcctccgaaaaaa</t>
  </si>
  <si>
    <t>tgcagcacctcctttagaggagattgataggatatctagtggagatgctctaaagatatatagg</t>
  </si>
  <si>
    <t>tgcagcacctcctttagaggagattgataggatatgtagtggagatgctctaaagatatatagg</t>
  </si>
  <si>
    <t>tgcagcacctcgacctctccatgaactcgctcgtcggcccgctccccgacgcgctcgccgacct</t>
  </si>
  <si>
    <t>tgcagcgcctcgacctctccatgaactcgctcgtcggcccgctccccgacgcgctcgccgacct</t>
  </si>
  <si>
    <t>tgcagcacctcgcgacgctgacataaccgtctgtgctctccagtcttgacacagaagccgccat</t>
  </si>
  <si>
    <t>tgcagcacctcgcgacgctgacataatcgtctgtgctctccagtcttgacacagaagccgccat</t>
  </si>
  <si>
    <t>tgcagcacctcgttcaccgatgaggatgcctccctgaagcacctggcatttcgttccttccaga</t>
  </si>
  <si>
    <t>tgcagcacctcgttcaccgatgaggattcctccctgaagcacctggcatttcgttccttccaga</t>
  </si>
  <si>
    <t>tgcagcacctctcttccttttcttctcggctggcccctcttggatgggctgcttcccgctctta</t>
  </si>
  <si>
    <t>tgcagcacctctcttccttttcttcttggctggcccctcttggatgggctgcttcccgctctta</t>
  </si>
  <si>
    <t>tgcagcacctcttgctcttctcgggcgaccagctgccaaccttcgacaccgccgtccagtccct</t>
  </si>
  <si>
    <t>tgcagcacctcttgctcttctcgggcgaccagctgccagccttcgacaccgccgtccagtccct</t>
  </si>
  <si>
    <t>tgcagcacctgaattgataacattccaaaatccaacatcacttgcaagtacacaagccttgcag</t>
  </si>
  <si>
    <t>tgcagcacctgaattgataacattccaaaatccaacatcacttgcaagtacgcaagccttgcag</t>
  </si>
  <si>
    <t>tgcagcacctgagccatggcaggcacagggtccgacacgatgtcccgcaagatcctctcagggc</t>
  </si>
  <si>
    <t>tgcaggacctgagccatggcaggcacagggtccgacacgatgtcccgcaagatcctctcagggc</t>
  </si>
  <si>
    <t>tgcagcacctgaggtgcgacggcagtaatagccgcacccttgatgagacgctcgagaacatgca</t>
  </si>
  <si>
    <t>tgcagcacctgaggtgcgacggcagtaatagccgcacccttgatgagacgctcgagaacgtgca</t>
  </si>
  <si>
    <t>tgcagcacctgatcacacctcttggtctgtcatggtgtggtctaatcagttcaaggtgaactga</t>
  </si>
  <si>
    <t>tgcagcacctgatcacacctcttggtctgtcatggtgtggtctaatcagttcatggtgaactga</t>
  </si>
  <si>
    <t>tgcagcacctgatcgttaggtatgcagggtgccgatccgaattgcggcctggccgtgggcaaaa</t>
  </si>
  <si>
    <t>tgcagcacctgatcgttaggtatgcagggtgccgatccgaattgcggcctggccgtgggcaaag</t>
  </si>
  <si>
    <t>tgcagcacctgcaaagctctgcaaggcgcaagcatccattcagcagccacactggccatctctg</t>
  </si>
  <si>
    <t>tgcagcagctgcaaagctctgcaaggcgcaagcatccattcagcagccacactggccatctctg</t>
  </si>
  <si>
    <t>tgcagcacctgcgcctgcggctgcggcaacgacacggcgacgtgcgacccgaaaaaaaaaaaaa</t>
  </si>
  <si>
    <t>tgcagcacctgcgcctgcggctgcgggaacgacacggcgacgtgcgacccgaaaaaaaaaaaaa</t>
  </si>
  <si>
    <t>tgcagcacctgctccgatttccaagaatccgatttccaagaatgcaccaagaacagcattagat</t>
  </si>
  <si>
    <t>tgcagcacctgctccgatttccaagaatccgaattccaagaatgcaccaagaacagcattagat</t>
  </si>
  <si>
    <t>tgcagcacctgctgctgtggtagcccttgaggtggcatccactgccgttgataaccgcgactct</t>
  </si>
  <si>
    <t>tgcagcacctgctgctgtggtagcccttgaggtggcatccgctgccgttgataaccgcgactct</t>
  </si>
  <si>
    <t>tgcagcacctgcttggcagcgcgctcgcctgctatgtgtgttgcgaaaccgaatctcaacacaa</t>
  </si>
  <si>
    <t>tgcagcacctgcttggcagcgcgctcgcctgctatgtgtgttgcgcaaccgaatctcaacacaa</t>
  </si>
  <si>
    <t>tgcagcacctggaactggaaggtttcctcaacttcaaccttggtaagggcgcaaggttgcaacc</t>
  </si>
  <si>
    <t>tgcagcacctggaactggaaggtttcctcgacttcaaccttggtaagggcgcaaggttgcaacc</t>
  </si>
  <si>
    <t>tgcagcacctggagcggcgtcaccgtcacgcacggcgggccgaagtagttgccgagcagcctgg</t>
  </si>
  <si>
    <t>tgcagcacctgtagcggcgtcaccgtcacgcacggcgggccgaagtagttgccgagcagcctgg</t>
  </si>
  <si>
    <t>tgcagcacctggagcggcgtcagcgtcacgcacggcgggccgaagtaattgccgagaagcctgg</t>
  </si>
  <si>
    <t>tgcagcacctggagcggcgtcagcgtcacgcacggcgggccgaagtagttgccgagaagcctgg</t>
  </si>
  <si>
    <t>tgcagcacctggcacgctagagaaccatcaagaaaccccaaggactgtgtatttgctagcttac</t>
  </si>
  <si>
    <t>tgcagcacctggcatgctagagaaccatcaagaaaccccaaggactgtgtatttgctagcttac</t>
  </si>
  <si>
    <t>tgcagcacctggcgcctacgaacgactcaacactgacggtgtggtggttgacagctcgcgaaca</t>
  </si>
  <si>
    <t>tgcagcacctggcgcctacgaacgactcaacactgacggtgtggtggttgacagctcgggaaca</t>
  </si>
  <si>
    <t>tgcagcacctggtcgaacaacttgaggttgatggctctgaggacctcatcgatggtggactgga</t>
  </si>
  <si>
    <t>tgcagcacctggtcgaacagcttgaggttgatggctctgaggacctcatcgatggtggactgga</t>
  </si>
  <si>
    <t>tgcagcacctggtggaaccacccgacgactcagcacgtgattacctgaaccaaatgcatacccc</t>
  </si>
  <si>
    <t>tgcagcacctggtggaaccacccgacgactcagcacgtgattacctgaaccaaatgcatactcc</t>
  </si>
  <si>
    <t>tgcagcacctgtccatgcgtgcatgtgttttgatacgccatcccattcccatctcgtcagtcag</t>
  </si>
  <si>
    <t>tgcagcacctgtccatgcgtgcgtgtgttttgatacgccatcccattcccatctcgtcagtcag</t>
  </si>
  <si>
    <t>tgcagcacctgtcgcgtctccctccccgaccgagcgatccagcgagagggagcgagaagcagca</t>
  </si>
  <si>
    <t>tgcagcacctgtcgcgtctccctccccgaccgagcgatccagcgagagggagcgagaagccgca</t>
  </si>
  <si>
    <t>tgcagcacctgttctgtgagtgtcatgtatcaaagaaagtctgggaagaggtggcgaactagat</t>
  </si>
  <si>
    <t>tgcagcacctgttctgtgagtgtcatgtatcaaggaaagtctgggaagaggtggcgaactagat</t>
  </si>
  <si>
    <t>tgcagcaccttagacacgaacgacatcttcaatgattggatactgaatcgcacaagacatgatc</t>
  </si>
  <si>
    <t>tgcagcaccttagacacgaacgacatcttcgatgattggatactgaatcgcacaagacatgatc</t>
  </si>
  <si>
    <t>tgcagcaccttcacggcgaccacggtaccgttgcgcaatgtgccgcggtacaccctcccgtagc</t>
  </si>
  <si>
    <t>tgcagcaccttcacggcgaccacggtactgttgcgcaatgtgccgcggtacaccctcccgtagc</t>
  </si>
  <si>
    <t>tgcagcaccttcagaagatctctgagaagatccagcaacaccctgtaataatacatgcatcgga</t>
  </si>
  <si>
    <t>tgcagcaccttcagaagatctctgagaagatccagcaacaccctgtaataatacatgcattgga</t>
  </si>
  <si>
    <t>tgcagcaccttccctaacctccatggccacagctctaacaagacagtatcggtccgagaagtgg</t>
  </si>
  <si>
    <t>tgcagcaccttccctatcctccatggccacagctctaacaagacagtatcggtccgagaagtgg</t>
  </si>
  <si>
    <t>tgcagcaccttcttcatcttgtgcgtcgtcgagctcgagattcgtcggcatcaaaagggcacga</t>
  </si>
  <si>
    <t>tgcagcaccttcttcatcttgtgcgtcgtcgagcttgagattcgtcggcatcaaaagggcacga</t>
  </si>
  <si>
    <t>tgcagcaccttcttgggccgctcgccgcgctccatgtacgccgagacctgccgaaaaaaaaaaa</t>
  </si>
  <si>
    <t>tgcagcgccttcttgggccgctcgccgcgctccatgtacgccgagacctgccgaaaaaaaaaaa</t>
  </si>
  <si>
    <t>tgcagcaccttgctgctggactggctcacgaaccgcggcgtcttgaactggctcacggcgccgc</t>
  </si>
  <si>
    <t>tgcagcaccttgctgttggactggctcacgaaccgcggcgtcttgaactggctcacggcgccgc</t>
  </si>
  <si>
    <t>tgcagcaccttggacatgtcgctcgccgcctgctttgcgttcctggccaccagcgccgtgtacc</t>
  </si>
  <si>
    <t>tgcagcaccttggacatgtcgctcgccgcttgctttgcgttcctggccaccagcgccgtgtacc</t>
  </si>
  <si>
    <t>tgcagcacctttgtcacgtgactcgggaaggcacctacgaggttgcagctctctgtgccaagac</t>
  </si>
  <si>
    <t>tgcagcatctttgtcacgtgactcgggaaggcacctacgaggttgcagctctctgtgccaagac</t>
  </si>
  <si>
    <t>tgcagcacgaaaactggaagagagattagagattgggagaagaaagaagaaggccaagaggaga</t>
  </si>
  <si>
    <t>tgcagcacgcaaactggaagagagattagagattgggagaagaaagaagaaggccaagaggaga</t>
  </si>
  <si>
    <t>tgcagcacgaaacaagcgcaaggatgaagcggtcgcgctgactgagacgggcacgccgaaaaaa</t>
  </si>
  <si>
    <t>tgcagcacgaaacaagcgcaaggatgaagcggtcgcgctgactgagatgggcacgccgaaaaaa</t>
  </si>
  <si>
    <t>tgcagcacgaacatgtatgccctaccctcgtcgcctcgtctacagcctactgattcgatcgtgg</t>
  </si>
  <si>
    <t>tgcagcacgaacatgtatgccctgccctcgtcgcctcgtctacagcctactgattcgatcgtgg</t>
  </si>
  <si>
    <t>tgcagcacgaagatcctgagcctccccatcacgcccatcgctgctgctgcggttgctcctcttc</t>
  </si>
  <si>
    <t>tgcagcacgacgatcctgagcctccccatcacgcccatcgctgctgctgcggttgctcctcttc</t>
  </si>
  <si>
    <t>tgcagcacgaaggtgaagaagcctgagtcggtgtgcgcgatcagccccagcgcgcggcgcgggt</t>
  </si>
  <si>
    <t>tgcagcacgaaggtgaagaagcctgagtctgtgtgcgcgatcagccccagcgcgcggcgcgggt</t>
  </si>
  <si>
    <t>tgcagcacgacacaagggccgccaagacccgatcgacggcccgatgttgcggtccagtgggctc</t>
  </si>
  <si>
    <t>tgcagcacgacacaagggccgccaagacctgatcgacggcccgatgttgcggtccagtgggctc</t>
  </si>
  <si>
    <t>tgcagcacgacagttgacaaaccacttactttaccaatttggactagcatattgccttggcaaa</t>
  </si>
  <si>
    <t>tgcagcatgacagttgacaaaccacttactttaccaatttggactagcatattgccttggcaaa</t>
  </si>
  <si>
    <t>tgcagcacgacatacccatggattatttccacggaagaagtttcctgcaaggttaagggagcga</t>
  </si>
  <si>
    <t>tgcagcacgacatgcccatggattatttccacggaagaagtttcctgcaaggttaagggagcga</t>
  </si>
  <si>
    <t>tgcagcacgacctcctggtggcgatcatgacccgcgtgggcgcgccgaaaaaaaaaaaaaaaaa</t>
  </si>
  <si>
    <t>tgcagcacgacctccttgtggcgatcatgacccgcgtgggcgcgccgaaaaaaaaaaaaaaaaa</t>
  </si>
  <si>
    <t>tgcagcacgacgcactggtggacctcattcacgccgcgcaccacctgggcgacgccgcactctt</t>
  </si>
  <si>
    <t>tgcagcacgacgcactggtggacctcattcacgccgcgcaccacctgggcgacgccgcgctctt</t>
  </si>
  <si>
    <t>tgcagcacgacggcgccgttagcgtcgtcgtcggtgacggtgaagtcgccgccgaaaaaaaaaa</t>
  </si>
  <si>
    <t>tgcagcacgacggcgctgttagcgtcgtcgtcggtgacggtgaagtcgccgccgaaaaaaaaaa</t>
  </si>
  <si>
    <t>tgcagcacgacggctgcggaagttggccgtagcgtgcgtgattgaagtgaagacaacacacaag</t>
  </si>
  <si>
    <t>tgcagcacgacggctgcggaagttggtcgtagcgtgcgtgattgaagtgaagacaacacacaag</t>
  </si>
  <si>
    <t>tgcagcacgagccaaaccatggatggcacaagttcacacactccacaccgtctctctcctccat</t>
  </si>
  <si>
    <t>tgcagcacgagccaaaccatggatggcacaagttcacacactccacaccgtctctctcctgcat</t>
  </si>
  <si>
    <t>tgcagcacgagcccgatgcccacggcgccgaggctgaccagcgccaccttgagcgtcgacagcg</t>
  </si>
  <si>
    <t>tgcagcacgagcccgatggccacggcgccgaggctgaccagcgccaccttgagcgtcgacagcg</t>
  </si>
  <si>
    <t>tgcagcacgagcgggggtataattagtgctgaggcgacgtcgcttgctttcgtcgtcgcgtgga</t>
  </si>
  <si>
    <t>tgcagcacgagcgggggtataattagtgctgaggcgacgtcgcttgctttcgtcgtcgcgtggg</t>
  </si>
  <si>
    <t>tgcagcacgaggaacatgtccaggaacaccttcgtcatgcccaggagaagggacgacatcgtgc</t>
  </si>
  <si>
    <t>tgcagcacgaggaacatgtccaggaacaccttcgtcatgcctaggagaagggacgacatcgtgc</t>
  </si>
  <si>
    <t>tgcagcacgaggagcaacaggagtgtcttcttccttgtcgtcgtcagtgacctcgaattcgaca</t>
  </si>
  <si>
    <t>tgcagcacgaggagcaacaggagtgtcttcttccttgtcgtcgtcagtgacctcgtattcgaca</t>
  </si>
  <si>
    <t>tgcagcacgaggagcgtctctcttccgagtcgtgggactgggcggagaacatagaagacctggc</t>
  </si>
  <si>
    <t>tgcagcacgaggagcgtctctcttccgagtcgtgggactgggcggagaacatagaggacctggc</t>
  </si>
  <si>
    <t>tgcagcacgaggcgagcaacggctggcgctgggaaaggaaggagcaacgcgattcgcatgagca</t>
  </si>
  <si>
    <t>tgcagcgcgaggcgagcaacggctggcgctgggaaaggaaggagcaacgcgattcgcatgagca</t>
  </si>
  <si>
    <t>tgcagcacgaggcgcagcactagtctaggccagcacccacgactgctacaaggcctgacggcca</t>
  </si>
  <si>
    <t>tgcagcatgaggcgcagcactagtctaggccagcacccacgactgctacaaggcctgacggcca</t>
  </si>
  <si>
    <t>tgcagcacgatcataccgatgccgctgtggaagtcaaagctggattcgtatttggtgttctgga</t>
  </si>
  <si>
    <t>tgcagcgcgatcataccgatgccgctgtggaagtcaaagctggattcgtatttggtgttctgga</t>
  </si>
  <si>
    <t>tgcagcacgatcgtccatgcctatcagttagaccattgcacgcgctgtctgtacgtgttgtggc</t>
  </si>
  <si>
    <t>tgcagcacgatcgtccatgcctatcagttagaccattgcacgcgttgtctgtacgtgttgtggc</t>
  </si>
  <si>
    <t>tgcagcacgatcttgaacagcgagatgccgacggcgacggcgaggcccatctgtacggacacca</t>
  </si>
  <si>
    <t>tgcagcaggatcttgaacagcgagatgccgacggcgacggcgaggcccatctgtacggacacca</t>
  </si>
  <si>
    <t>tgcagcacgatgaacaaacggtgcgacgcgacacatgtgacatgtgagccagagccagagccag</t>
  </si>
  <si>
    <t>tgcagcacgatgaacaaacggtgcgacgcgacacatgtgacatgtgagccagaggcagagccag</t>
  </si>
  <si>
    <t>tgcagcacgatgcatttttagttttttttaatatgtttttttgctaccagtgttgattcttact</t>
  </si>
  <si>
    <t>tgcagcacgatgcatttttagttttttttaatatgtttttttgctgccagtgttgattcttact</t>
  </si>
  <si>
    <t>tgcagcacgatgtgggcttggcattcgcctgcctcctagcctaggcgcaatgcaatcagcctgt</t>
  </si>
  <si>
    <t>tgcagcgcgatgtgggcttggcattcgcctgcctcctagcctaggcgcaatgcaatcagcctgt</t>
  </si>
  <si>
    <t>tgcagcacgattaggccgctcggcatcaacccactcaacaaactggcactggtccacaagctcc</t>
  </si>
  <si>
    <t>tgcagcacgattaggccgctcggcatcaacccactcaacaaactggcactggtccaccagctcc</t>
  </si>
  <si>
    <t>tgcagcacgcaaagtggaagagagattagagattgggagggaaaagaagaagaccagaggggga</t>
  </si>
  <si>
    <t>tgcagcacgcaaagtggaagagagattagagattgggagggaaaagaagaagatcagaggggga</t>
  </si>
  <si>
    <t>tgcagcacgcaccaacttacagtaaattaattaacggtgaatgtgtgtgttaacggctgaatat</t>
  </si>
  <si>
    <t>tgcagcacgcaccaacttacagtaaattaattaacggtgagtgtgtgtgttaacggctgaatat</t>
  </si>
  <si>
    <t>tgcagcacgcacggcacggcaagaacgcacgcacctgggaagcaactgaacagaggatggaggg</t>
  </si>
  <si>
    <t>tgcagcacgcacggcacggcaagaatgcacgcacctgggaagcaactgaacagaggatggaggg</t>
  </si>
  <si>
    <t>tgcagcacgcagacagttctcatgagaacaaggcacagaacagttcaagagaaacaaatactcc</t>
  </si>
  <si>
    <t>tgcagcatgcagacagttctcatgagaacaaggcacagaacagttcaagagaaacaaatactcc</t>
  </si>
  <si>
    <t>tgcagcacgcagacttgagtgatcccttcgccagagcggccgtgtggtgtggtcgagtagaacc</t>
  </si>
  <si>
    <t>tgcagcacgcagacttgagtgatcccttcgcccgagcggccgtgtggtgtggtcgagtagaacc</t>
  </si>
  <si>
    <t>tgcagcacgcagcagtctgtttggatgagtgggggagagagatcggccaagtgaggttcgggtg</t>
  </si>
  <si>
    <t>tgcagcacgcagcagtctgtttggatgagtgggggagatagatcggccaagtgaggttcgggtg</t>
  </si>
  <si>
    <t>tgcagcacgcagcctggagcttcaccgagggcagcttcgcgagcggggatgcagtgctcatgct</t>
  </si>
  <si>
    <t>tgcagcacgcagcctggagcttcaccgagggcagcttcgcgagcggggatgcagtggtcatgct</t>
  </si>
  <si>
    <t>tgcagcacgcagtagagggaactcaggtggctgcgtggctggctgcatactgctggaaatgtca</t>
  </si>
  <si>
    <t>tgcagcacgcagtagagggaactcaggtggctgcttggctggctgcatactgctggaaatgtca</t>
  </si>
  <si>
    <t>tgcagcacgcagtctgacacacgtagcctcgcgcgtacgaacatggatgcatggcgtatgtaca</t>
  </si>
  <si>
    <t>tgcagcacgcagtctgacacacgtagcctcgcgcgtacgaacttggatgcatggcgtatgtaca</t>
  </si>
  <si>
    <t>tgcagcacgcagttgctcgatcgatcggctcacaacacatgcatgcgcgcgcgttcgtgtgcag</t>
  </si>
  <si>
    <t>tgcagcacgcagttgctcgatcgatcggctcacaacacatgcatgcgctcgcgttcgtgtgcag</t>
  </si>
  <si>
    <t>tgcagcacgcatcggcgggccttgggcaataaatcgcgagagcaccgtttcctccgctccgctc</t>
  </si>
  <si>
    <t>tgcagcacgtatcggcgggccttgggcaataaatcgcgagagcaccgtttcctccgctccgctc</t>
  </si>
  <si>
    <t>tgcagcacgccaagtcagagattatagcagcaactaacaccaggcggcgccgcacagtcgtgcc</t>
  </si>
  <si>
    <t>tgcagcacgccaagtcagagattatagcagcaactaacagcaggcggcgccgcacagtcgtgcc</t>
  </si>
  <si>
    <t>tgcagcacgccagcacacatttggtttactaattactactaccgtctgctagctatgtttgctt</t>
  </si>
  <si>
    <t>tgcagcacgccagcacacatttggtttactaattactactaccgtctgctagctgtgtttgctt</t>
  </si>
  <si>
    <t>tgcagcacgcccagtagcttcggaatagtcctgaacttggagatcatcattgtcgtcgacacta</t>
  </si>
  <si>
    <t>tgcagcgcgcccagtagcttcggaatagtcctgaacttggagatcatcattgtcgtcgacacta</t>
  </si>
  <si>
    <t>tgcagcacgccgacctcattcagcacgaggcgggagatgggcgcgtcggtcctggcgtcgaagg</t>
  </si>
  <si>
    <t>tgcagcacgccgacctcattcagcacgaggcgggagatgggcgcgtcggtcctggcgtctaagg</t>
  </si>
  <si>
    <t>tgcagcacgccgacctcgttcagcacgaggcgggagaagggcgcgtcggtcctggcgttgaaga</t>
  </si>
  <si>
    <t>tgcagcacgccgacctcgttgagcacgaggcgggagaagggcgcgtcggtcctggcgttgaaga</t>
  </si>
  <si>
    <t>tgcagcacgccgacgacgacgatcaggaagacctcctcagacaacaggctgaaagggaagcggc</t>
  </si>
  <si>
    <t>tgcagcacgccgacgacgacgatcaggaagacctcctcagacaacaggctgcaagggaagcggc</t>
  </si>
  <si>
    <t>tgcagcacgccgactcgccgagtcgccagccatgcgagtataggtatactcatcagagcagttg</t>
  </si>
  <si>
    <t>tgcagcacgccgactcgccgagtcgccagccatgcgagtataggtatactcgtcagagcagttg</t>
  </si>
  <si>
    <t>tgcagcacgccgctctccatgacggccttggatccccacatcgtgccgatcgcgcccagaggtg</t>
  </si>
  <si>
    <t>tgcagcacgccgctctccatgacggcgttggatccccacatcgtgccgatcgcgcccagaggtg</t>
  </si>
  <si>
    <t>tgcagcacgccgctctccatgacggcgttagatccccacatcgtgccgatcgcgcccagcggtg</t>
  </si>
  <si>
    <t>tgcagcacgccgctctccatgacggcgttggatccccacatcgtgccgatcgcgcccagcggtg</t>
  </si>
  <si>
    <t>tgcagcacgccgtcgttggggtagtagatggccaggtactccgtcacccactgctcgatggcgt</t>
  </si>
  <si>
    <t>tgcagcacgccgtcgttggggtagtagatggccatgtactccgtcacccactgctcgatggcgt</t>
  </si>
  <si>
    <t>tgcagcacgccgtgacgtgcctcctcatcgccctgctcgccgccacgctcgccgaaaaaaaaaa</t>
  </si>
  <si>
    <t>tgcagcacgccgtggcgtgcctcctcatcgccctgctcgccgccacgctcgccgaaaaaaaaaa</t>
  </si>
  <si>
    <t>tgcagcacgccgttcctcttcctcctcacctgctgctgctgctgatgctccatcggcgcgctag</t>
  </si>
  <si>
    <t>tgcagcacgccgttcctcttcctcctcagctgctgctgctgctgatgctccatcggcgcgctag</t>
  </si>
  <si>
    <t>tgcagcacgcctcggtgctgtactgctgtctgtcgctgcatctctgttctatgttttctttcgt</t>
  </si>
  <si>
    <t>tgcagcacgcctcggtgctgtactgctgtctgtcgctgcatctctgttctatgttttctttctt</t>
  </si>
  <si>
    <t>tgcagcacgccttcctgctggtgccattactattttgccagttcagaatcagcactctatgact</t>
  </si>
  <si>
    <t>tgcagcacgccttcctgctggtgccattcctattttgccagttcagaatcagcactctatgact</t>
  </si>
  <si>
    <t>tgcagcacgcgacaaggaccagcgcgaagaaccctcttgagagagccatgatcgttctgcgatc</t>
  </si>
  <si>
    <t>tgcagcacgcgacaaggaccagcgcgaagaaccctcttgagagagccatgatcgttctgtgatc</t>
  </si>
  <si>
    <t>tgcagcacgcgagatgcacacacgcgagatacattactccagaggaatgcagacacagcagcaa</t>
  </si>
  <si>
    <t>tgcagcacgcgagatgcacgcacgcgagatacattactccagaggaatgcagacacagcagcaa</t>
  </si>
  <si>
    <t>tgcagcacgcgccacgtctacaacgcacgcgctctacaccttactacggtctctcgagaggcgg</t>
  </si>
  <si>
    <t>tgcagcaggcgccacgtctacaacgcacgcgctctacaccttactacggtctctcgagaggcgg</t>
  </si>
  <si>
    <t>tgcagcacgcgcgggcgcggtcagtacgtattattctcaggcacgattcttcaaaagaaaaaag</t>
  </si>
  <si>
    <t>tgcagcacgcgcgggcgcggtcagtatgtattattctcaggcacgattcttcaaaagaaaaaag</t>
  </si>
  <si>
    <t>tgcagcacgcggaagttaaatttgttaattagattgttaatcaggcgcggagtgagagttgcaa</t>
  </si>
  <si>
    <t>tgcagcacgcggaagttaaatttgttaattagattgttaatcaggcgcggagtgagatttgcaa</t>
  </si>
  <si>
    <t>tgcagcacgcggcagcagtaaaagtaggacgggtgcatgcattcatgcgtgcacgagcgagctt</t>
  </si>
  <si>
    <t>tgcagcacgcggcggcagtaaaagtaggacgggtgcatgcattcatgcgtgcacgagcgagctt</t>
  </si>
  <si>
    <t>tgcagcacgcggcgcacaaagcaactcctatttgttcgacagctgaattaattcctcatcacgt</t>
  </si>
  <si>
    <t>tgcagcacgcggcgcacaaagcaactcctatttgttcgacagctgaattaattcctcatcactt</t>
  </si>
  <si>
    <t>tgcagcacgcggtagccgaagttgtcgtataccgcgccgacgccatcggggagcagatggacct</t>
  </si>
  <si>
    <t>tgcagcacgcggtggccgaagttgtcgtataccgcgccgacgccatcggggagcagatggacct</t>
  </si>
  <si>
    <t>tgcagcacgcgtcagaaacccgcggagaaggatggatgtctgtcccccgcggcgcggagggaag</t>
  </si>
  <si>
    <t>tgcagcacgcgtcagaaacccgcggagaaggatggatgtctgtcccccgcggcgctgagggaag</t>
  </si>
  <si>
    <t>tgcagcacgcgtcagaaacccgcggagaaggatggatgtctgtcccccgcggcgcgggggaagt</t>
  </si>
  <si>
    <t>tgcagcacgcgtcagaaacccgcggagagggatggatgtctgtcccccgcggcgcgggggaagt</t>
  </si>
  <si>
    <t>tgcagcacgctgaaagaacacccccaaccctatagacacaggtggtactacaacccagcaggaa</t>
  </si>
  <si>
    <t>tgcagcacgctgaaagaacaccccgaaccctatagacacaggtggtactacaacccagcaggaa</t>
  </si>
  <si>
    <t>tgcagcacgctgaagaacaagacgctgtgtggctcctgcctatatatgcgtcggtttggtttca</t>
  </si>
  <si>
    <t>tgcagcacgctgaagaacaagacgctgtgtggctcctggctatatatgcgtcggtttggtttca</t>
  </si>
  <si>
    <t>tgcagcacgctgaatacctggattttctttgaaagtctgaatgactggattggcagcgcatatg</t>
  </si>
  <si>
    <t>tgcagcacgctgaatgcctggattttctttgaaagtctgaatgactggattggcagcgcatatg</t>
  </si>
  <si>
    <t>tgcagcacgctgcacgcactatgtatttatagggtgagcttgatcctagtatgtggtcatatct</t>
  </si>
  <si>
    <t>tgcagcacgctgcacgcactatgtatttatagggtgagcttgattctagtatgtggtcatatct</t>
  </si>
  <si>
    <t>tgcagcacgctgctcggtagtcgcttcacttgcatcttgggctgcctcaacctcggggacagaa</t>
  </si>
  <si>
    <t>tgcagcacgctgctcggtagtcgcttcgcttgcatcttgggctgcctcaacctcggggacagaa</t>
  </si>
  <si>
    <t>tgcagcacgctggtggatttgcatttgcttcccaggcaggcaggcttgctttcctcgcaatcca</t>
  </si>
  <si>
    <t>tgcagcacgctggtggatttgcatttgcttcccaggcaggcaggcttgctttcctcgcgatcca</t>
  </si>
  <si>
    <t>tgcagcacgctgtcgaaaccgtcgttgttgcggtgggagtgggagtgggagagctcgctccacg</t>
  </si>
  <si>
    <t>tgcagcacgctgtcgaagccgtcgttgttgcggtgggagtgggagtgggagagctcgctccacg</t>
  </si>
  <si>
    <t>tgcagcacgctgtcgatggagtacacggcaaacgggaaatgggcgaacagcgtgctgctgatgg</t>
  </si>
  <si>
    <t>tgcagcacgctgtcgatggagtacacggctaacgggaaatgggcgaacagcgtgctgctgatgg</t>
  </si>
  <si>
    <t>tgcagcacgctgtcgtggccacactccaaatcctataagccagtgtcatgctggcaagctcatg</t>
  </si>
  <si>
    <t>tgcagcacgctgtcttggccacactccaaatcctataagccagtgtcatgctggcaagctcatg</t>
  </si>
  <si>
    <t>tgcagcacggagcaggcgatgcgtctattggcggcctccgtgaagtgcaccccgtcccagtaga</t>
  </si>
  <si>
    <t>tgcagcgcggagcaggcgatgcgtctattggcggcctccgtgaagtgcaccccgtcccagtaga</t>
  </si>
  <si>
    <t>tgcagcacggaggaggcagaggaggagcgaatcagccactggcgccctctttcccccacagcaa</t>
  </si>
  <si>
    <t>tgcagtacggaggaggcagaggaggagcgaatcagccactggcgccctctttcccccacagcaa</t>
  </si>
  <si>
    <t>tgcagcacggaggaggcagaggggaacgaatcagccaccagcgccctctttcccccacagcaat</t>
  </si>
  <si>
    <t>tgcagcacggaggaggcagaggggaacgaatcagccacccgcgccctctttcccccacagcaat</t>
  </si>
  <si>
    <t>tgcagcacggaggcgttcctgatgctgcacgacacgatcgtgaagcacctcgggcgcacggacc</t>
  </si>
  <si>
    <t>tgcagcacggaggcgttcctgatgctgtacgacacgatcgtgaagcacctcgggcgcacggacc</t>
  </si>
  <si>
    <t>tgcagcacggagttgaattaaacggtgatagcaggtgcagcagcggtaatcaatgggcatggtg</t>
  </si>
  <si>
    <t>tgcagcacggagttgaattaaacggtgatagtaggtgcagcagcggtaatcaatgggcatggtg</t>
  </si>
  <si>
    <t>tgcagcacggatttgagacttaaccaaccaagatatgcgactttgcccaacataatgaaggcaa</t>
  </si>
  <si>
    <t>tgcagcacggatttgagacttaaccagccaagatatgcgactttgcccaacataatgaaggcaa</t>
  </si>
  <si>
    <t>tgcagcacggcaacttccctaaaaaggtgagtgatcttttgaaggctgtggaactgaaccatcg</t>
  </si>
  <si>
    <t>tgcagcacggcaacttccctaaaaaggtgagtggtcttttgaaggctgtggaactgaaccatcg</t>
  </si>
  <si>
    <t>tgcagcacggccacaacgggacagaggctcgtccctgcactcggctagtagctactgctactga</t>
  </si>
  <si>
    <t>tgcagcacggccacgacgggacagaggctcgtccctgcactcggctagtagctactgctactga</t>
  </si>
  <si>
    <t>tgcagcacggccacgacgtcggccttgcggatggtggagagcctgtgcgcgatcaccagggtgg</t>
  </si>
  <si>
    <t>tgcagcacggccacgacgttggccttgcggatggtggagagcctgtgcgcgatcaccagggtgg</t>
  </si>
  <si>
    <t>tgcagcacggccacggtgaccgccaccgcctccgacagcaccttcaccgccgccgaaaaaaaaa</t>
  </si>
  <si>
    <t>tgcagcacggccacggtgaccgccaccgcctccgatagcaccttcaccgccgccgaaaaaaaaa</t>
  </si>
  <si>
    <t>tgcagcacggcctgccgcgcccagctgagactcgaagttgatgcaatcatcatcctgctttgac</t>
  </si>
  <si>
    <t>tgcagcacggcctgccgcgcccagctgggactcgaagttgatgcaatcatcatcctgctttgac</t>
  </si>
  <si>
    <t>tgcagcacggcgaagaaggagaggcgcttgcatgcatcatgctgcggcgacccctcgtttgggc</t>
  </si>
  <si>
    <t>tgcagcacggcgaagaaggagaggcgcttgcatgcatcatgctgctgcgacccctcgtttgggc</t>
  </si>
  <si>
    <t>tgcagcacggcggtcttgggccactccgtcccatgacgtgtcgagccgacgattgcatctcggc</t>
  </si>
  <si>
    <t>tgcagcacggcggtcttgggccactccgtcccatgacgtgtcgagccgacgattgcatctcggg</t>
  </si>
  <si>
    <t>tgcagcacggcgtcggcgtcgggaacgaggggcaggcggcgcgggtaggagcggaagccgtcgc</t>
  </si>
  <si>
    <t>tgcagcatggcgtcggcgtcgggaacgaggggcaggcggcgcgggtaggagcggaagccgtcgc</t>
  </si>
  <si>
    <t>tgcagcacggcgtgccgcgcgacgagccgctccagcgcctcgcgcatccaccagtgcgagcacc</t>
  </si>
  <si>
    <t>tgcagcacggcgtgccgcgcgacgagccgctccagcgcctcgcgcatccaccagtgcgggcacc</t>
  </si>
  <si>
    <t>tgcagcacggcgtggacgagtcctacacgctggagatcctccccacgggcgcggccacggtcac</t>
  </si>
  <si>
    <t>tgcagcacggcgtggacgagtcctacacgctggagatcctccccacgggcgcggcgacggtcac</t>
  </si>
  <si>
    <t>tgcagcacggcgtgtcgcgcgacgagccgctccagcgcctcgcgcatccaccagtgtgggcacc</t>
  </si>
  <si>
    <t>tgcagcacggcgtgtcgcgcgacgagctgctccagcgcctcgcgcatccaccagtgtgggcacc</t>
  </si>
  <si>
    <t>tgcagcacggcgttgacgagtcctacacgctggagatcctccccacgggctctaccacggtgac</t>
  </si>
  <si>
    <t>tgcagcacggtgttgacgagtcctacacgctggagatcctccccacgggctctaccacggtgac</t>
  </si>
  <si>
    <t>tgcagcacggctgaaacagatcactataacagagatggatttgcagtacgaaagcgcgtctgtt</t>
  </si>
  <si>
    <t>tgcagcacggctgaaacagatcattataacagagatggatttgcagtacgaaagcgcgtctgtt</t>
  </si>
  <si>
    <t>tgcagcacgggagtggtgatggccgtggcgagcaaggggaggaggaacgagtcggagcatttga</t>
  </si>
  <si>
    <t>tgcagcacgggagtggtggtggccgtggcgagcaaggggaggaggaacgagtcggagcatttga</t>
  </si>
  <si>
    <t>tgcagcacgggatcaacaatcttggcctggagccatggcaggacgccagtccaggtgagaagag</t>
  </si>
  <si>
    <t>tgcagcacgggatcaacaatcttggcctggagccatggcaggacgccagtcctggtgagaagag</t>
  </si>
  <si>
    <t>tgcagcacgggcagtggggagaaaacgcggtctgcggtggtgctggtctcttttcagtctacta</t>
  </si>
  <si>
    <t>tgcagcacgggcagtggggagaaaacgcggtctgcggtggtgctggtctcttttcagtctactg</t>
  </si>
  <si>
    <t>tgcagcacgggctaataaggatgtgtcactctgaactcttctctttacctgtatccaaggcgaa</t>
  </si>
  <si>
    <t>tgcagcacgggctaataaggctgtgtcactctgaactcttctctttacctgtatccaaggcgaa</t>
  </si>
  <si>
    <t>tgcagcacggggcacgagaactactgcccccagctcgtgctcacctccaacgttaacggcgtgg</t>
  </si>
  <si>
    <t>tgcagcacggggcacgagaactactgcccccagctcgtgctcacctccaatgttaacggcgtgg</t>
  </si>
  <si>
    <t>tgcagcacggggccccactccgcctccacccgcgcgtgcagcgcccgcacgccctccgaaaaaa</t>
  </si>
  <si>
    <t>tgcagcacggggccccactccgcctccacccgctcgtgcagcgcccgcacgccctccgaaaaaa</t>
  </si>
  <si>
    <t>tgcagcacgggggctgtactgggcagggcgagcgggctggcagcgtgacgagcggaacgacttg</t>
  </si>
  <si>
    <t>tgcagcacgggggctgtactgggcagggcgagcgggctggcagcgtgacgggcggaacgacttg</t>
  </si>
  <si>
    <t>tgcagcacggtaaggaccagaaggtaggtgccctgcccattgtgatgaagaagacgtcgtctgg</t>
  </si>
  <si>
    <t>tgcagcacggtaaggaccagtaggtaggtgccctgcccattgtgatgaagaagacgtcgtctgg</t>
  </si>
  <si>
    <t>tgcagcacggtccacaggtgcacggtgcggccgtggatgcgtaacctcctggtcagcgtggcca</t>
  </si>
  <si>
    <t>tgcagcacggtccacaggtgcacggtgcggccgtggatgcgtgacctcctggtcagcgtggcca</t>
  </si>
  <si>
    <t>tgcagcacggtctggaaaatatgtacctgggctgcaaaattttggaagctcctaatggtgacct</t>
  </si>
  <si>
    <t>tgcagcacggtctggaaaatatgtacctgggcttcaaaattttggaagctcctaatggtgacct</t>
  </si>
  <si>
    <t>tgcagcacggtggtgggttcctttatgagatgggcccaactgcaacgcccaggggcgcatgatc</t>
  </si>
  <si>
    <t>tgcagcacggtggtgggttcctttatgagatgggcccagctgcaacgcccaggggcgcatgatc</t>
  </si>
  <si>
    <t>tgcagcacggttgccagacacctggctaaagccatgtcggccgatcgatgacaatgacacagca</t>
  </si>
  <si>
    <t>tgcagcacggttgccagacacctggctaaagccgtgtcggccgatcgatgacaatgacacagca</t>
  </si>
  <si>
    <t>tgcagcacgtaacgagtgcagcaagagtgggcaccaaagatcccgagcagccctgcgcgcggga</t>
  </si>
  <si>
    <t>tgcagcacgtaacgagtgcagcaagagtgggcaccaaagatcccgagctgccctgcgcgcggga</t>
  </si>
  <si>
    <t>tgcagcacgtaagattgctaacgccatcggccagcttctccagtgatctcgtcgcaacgttcaa</t>
  </si>
  <si>
    <t>tgcagcacgtatgattgctaacgccatcggccagcttctccagtgatctcgtcgcaacgttcaa</t>
  </si>
  <si>
    <t>tgcagcacgtaccccgatcctcacaaagtcacaactaattaacaagccctccatggatgatgat</t>
  </si>
  <si>
    <t>tgcagcacgtaccccgatcctcacaaagtcataactaattaacaagccctccatggatgatgat</t>
  </si>
  <si>
    <t>tgcagcacgtacgtacgcaaggatcggcaggcatcagccagccctactggatcggaggacgttt</t>
  </si>
  <si>
    <t>tgcagcacgtacgtacgcaaggatcggcaggcatcaggcagccctactggatcggaggacgttt</t>
  </si>
  <si>
    <t>tgcagcacgtactccgatgctcacaaagtcacaactaattaacaagaaatccatggatgatgat</t>
  </si>
  <si>
    <t>tgcagcacgtactccgatgctcacaaagtcacaactaattaacaagaaatccttggatgatgat</t>
  </si>
  <si>
    <t>tgcagcacgtagtgttcggcatcgcggcgtcggcgcgcctgtgggagaagcgtaaggagtacat</t>
  </si>
  <si>
    <t>tgcagcatgtagtgttcggcatcgcggcgtcggcgcgcctgtgggagaagcgtaaggagtacat</t>
  </si>
  <si>
    <t>tgcagcacgtatagtagtcaccaccgtcatcatcattataacattatcatcatcatcctccatg</t>
  </si>
  <si>
    <t>tgcagcacgtatagtagtcaccaccgtcatcatcattataacgttatcatcatcatcctccatg</t>
  </si>
  <si>
    <t>tgcagcacgtatctcaacatcgccaatcactgtgtacaatttgtatctcccacatgcatatttt</t>
  </si>
  <si>
    <t>tgcagcacgtatctcaacattgccaatcactgtgtacaatttgtatctcccacatgcatatttt</t>
  </si>
  <si>
    <t>tgcagcacgtatggtaatgtcaagcatcattcaggtccagctctgcccatgtactgatgtatga</t>
  </si>
  <si>
    <t>tgcagcacgtatggtaatgtcaagcatcattcaggtccagctctgcccatgtcctgatgtatga</t>
  </si>
  <si>
    <t>tgcagcacgtcattgacgattcatatgagttcgttcctccaacctatccacctccagctccatc</t>
  </si>
  <si>
    <t>tgcagcacgtcattgacgatttatatgagttcgttcctccaacctatccacctccagctccatc</t>
  </si>
  <si>
    <t>tgcagcacgtccatttcaattttcacattcagacgagacccttctaagttcacctgtctccatg</t>
  </si>
  <si>
    <t>tgcagcacgtccatttcaattttcacattcagacgagacccttctcagttcacctgtctccatg</t>
  </si>
  <si>
    <t>tgcagcacgtcgatccagtcatgggtgttcatgatctctgtgggcttcaatgcagctaccaggt</t>
  </si>
  <si>
    <t>tgcagcacgtcgatccagtcatgggtgttcatgatctctgtgggcttcaatgcagctgccaggt</t>
  </si>
  <si>
    <t>tgcagcacgtcgatctgaagagaggaggagagtgataagagagaggggacagacgaggagtaag</t>
  </si>
  <si>
    <t>tgcagcacgtcgatctgaagagaggaggagagtgataagagagaggggacagatgaggagtaag</t>
  </si>
  <si>
    <t>tgcagcacgtcggccaggccaacatgcatttgccttgcactgattgatctgaaccagcccagaa</t>
  </si>
  <si>
    <t>tgcagcacgtcggtcaggccaacatgcatttgccttgcactgattgatctgaaccagcccagaa</t>
  </si>
  <si>
    <t>tgcagcacgtcggccaggccaccatgcatttgccttgcactgactgatctgaaccagcccagaa</t>
  </si>
  <si>
    <t>tgcagcacgtcggccaggctaccatgcatttgccttgcactgactgatctgaaccagcccagaa</t>
  </si>
  <si>
    <t>tgcagcacgtcgtcgacggagtacacggcgaacgggaaacgggcgaacagcgtgctgctgatgg</t>
  </si>
  <si>
    <t>tgcagcacgtcgtcgatggagtacacggcgaacgggaaacgggcgaacagcgtgctgctgatgg</t>
  </si>
  <si>
    <t>tgcagcacgtcgttctcggctaggcctgagctcctgcgtgttctcaccacctcgtggataatct</t>
  </si>
  <si>
    <t>tgcagcacgtcgttcttggctaggcctgagctcctgcgtgttctcaccacctcgtggataatct</t>
  </si>
  <si>
    <t>tgcagcacgtcgttgtcggcctcgccactgagctcccagaagacgacgtagtggcccgaaaaaa</t>
  </si>
  <si>
    <t>tgcagcacgtcgttgtcggcctcgccgctgagctcccagaagacgacgtagtggcccgaaaaaa</t>
  </si>
  <si>
    <t>tgcagcacgtctcctaccaggtgagcgccccgacggcaagccgaacggcacacgcagcttcgca</t>
  </si>
  <si>
    <t>tgcagcacgtctcctaccaggtgagcgccgcgacggcaagccgaacggcacacgcagcttcgca</t>
  </si>
  <si>
    <t>tgcagcacgtgacgcttcccgcgctccgccatccaccatccgtggagcgcagctagaagaacaa</t>
  </si>
  <si>
    <t>tgcagcacgtgacgcttcccgcgctccgccatccaccttccgtggagcgcagctagaagaacaa</t>
  </si>
  <si>
    <t>tgcagcacgtgcaggtgcagggcgacctcatggaccgcctcaacctgctggagtcccgcatcag</t>
  </si>
  <si>
    <t>tgcagcacgtgcaggtgcggggcgacctcatggaccgcctcaacctgctggagtcccgcatcag</t>
  </si>
  <si>
    <t>tgcagcacgtgcctgggtgcacactttctaacttctctaggtcttatttcaaccttatttctta</t>
  </si>
  <si>
    <t>tgcagtacgtgcctgggtgcacactttctaacttctctaggtcttatttcaaccttatttctta</t>
  </si>
  <si>
    <t>tgcagcacgtgcgtgcgtgcgtgcatgcatgtcccgctcgtgaaacacataccgtacgtgtcgg</t>
  </si>
  <si>
    <t>tgcagcacgtgcgtgcgtgcgtgcatgcatgtctcgctcgtgaaacacataccgtacgtgtcgg</t>
  </si>
  <si>
    <t>tgcagcacgtggcaacccatgaagtcgagggccatggagttagggaagttggggaagaagctgt</t>
  </si>
  <si>
    <t>tgcagcacgtggcaacccatgaagtcgagggccatggagttagggaagttggggaagaagttgt</t>
  </si>
  <si>
    <t>tgcagcacgtggggacagtgatgaaggcgatgggttttggacaaagaagaaacaactatgagcc</t>
  </si>
  <si>
    <t>tgcagcacgtggggacagtgatgaaggcgatgggttttggacaaagaagaaagaactatgagcc</t>
  </si>
  <si>
    <t>tgcagcacgttaattgaagggatcactacattataaaatatatcggagacagggaaaaagcaac</t>
  </si>
  <si>
    <t>tgcagcacgttaattgaagggatcactacattataaaatttatcggagacagggaaaaagcaac</t>
  </si>
  <si>
    <t>tgcagcacgttagtagtataagacaagtgggcaactactttcgcctgcgtgtcacaacagcaaa</t>
  </si>
  <si>
    <t>tgcagcacgttagtagtataagacaagtgggcaactactttcgcctgtgtgtcacaacagcaaa</t>
  </si>
  <si>
    <t>tgcagcacgttggacgtcagtgcaagtgcagcggcgtcggcggatcatcaattagccaacggag</t>
  </si>
  <si>
    <t>tgcagcacgttggacgtcagtgcaagtgcagcggcgtcggcggatcatcaattagccaatggag</t>
  </si>
  <si>
    <t>tgcagcacgttggacgtcagtgcagcggcgtcggcggatcattagcgaattgaagtccgaaaaa</t>
  </si>
  <si>
    <t>tgcagcacgttggacgtcagtgcagcggcgtcggcggatcattagcgaattgaggtccgaaaaa</t>
  </si>
  <si>
    <t>tgcagcacgttggcgcagatcccgtcctgattcaatcgtcgaccatctccactctacctccgaa</t>
  </si>
  <si>
    <t>tgcagcacgttggcgcagatcccgtcctgattcaatcgtcgaccatttccactctacctccgaa</t>
  </si>
  <si>
    <t>tgcagcacgttgggcaatatgtaattgggatacaactaagggtacctagtatctaattcattga</t>
  </si>
  <si>
    <t>tgcagcacgttgggcaatatttaattgggatacaactaagggtacctagtatctaattcattga</t>
  </si>
  <si>
    <t>tgcagcacgtttggcgaccgcgcgggacatctgagtatattaccaatgcaagggcctgtgttgg</t>
  </si>
  <si>
    <t>tgcagcacgtttggcggccgcgcgggacatctgagtatattaccaatgcaagggcctgtgttgg</t>
  </si>
  <si>
    <t>tgcagcactaaaacttgttgctggggaacatggcagccattagttgctcgtggaagagctgcaa</t>
  </si>
  <si>
    <t>tgcagcactaaaacttgttgctggtgaacatggcagccattagttgctcgtggaagagctgcaa</t>
  </si>
  <si>
    <t>tgcagcactaaaactttgctgctcttggtgttcctcctccagctctggagcaggcatgtcctca</t>
  </si>
  <si>
    <t>tgcagcactaaaactttgctgctcttggtgttcctcctccagctctggagcaggcatgtcctcc</t>
  </si>
  <si>
    <t>tgcagcactaaatgtcgatgcagctaacaggtggtgtcatttgcttgtgttgaacagtccaggt</t>
  </si>
  <si>
    <t>tgcagcactaaatgttgatgcagctaacaggtggtgtcatttgcttgtgttgaacagtccaggt</t>
  </si>
  <si>
    <t>tgcagcactaagctcgtagattttgtgcttgcttgcgactgcgacacacttcatacaggcatca</t>
  </si>
  <si>
    <t>tgcagcactaagctcgtagattttgtgcttgcttgcgactgcgacacacttcatacgggcatca</t>
  </si>
  <si>
    <t>tgcagcactaattaggttagtaggaaagcagcagagtttagctgctgcacgggaagctgatcga</t>
  </si>
  <si>
    <t>tgcagcactaattaggttagtaggaaagcagcagggtttagctgctgcacgggaagctgatcga</t>
  </si>
  <si>
    <t>tgcagcactacagtcatcttctagagctaacaaagctaacaatacttggtgcaaggaatgacat</t>
  </si>
  <si>
    <t>tgcagcactacagtcatcttctagagctaacaaagctaacaatacttggtggaaggaatgacat</t>
  </si>
  <si>
    <t>tgcagcactacatgctgtgtgtttttaagtgtgcgtggtttgcagctacctggtacggcggtgc</t>
  </si>
  <si>
    <t>tgcagcactacatgctgtgtgtttttaagtgtacgtggtttgcagctacctggtacggcggtgc</t>
  </si>
  <si>
    <t>tgcagcactaccacatgacaagctgcatcgcacgcttcctcctaagtcgtaacaatcttaacac</t>
  </si>
  <si>
    <t>tgcagcactaccacatgacaagctgcatcgcacgcttcctcctaagtcgtaacaatcttaaccc</t>
  </si>
  <si>
    <t>tgcagcactactggcggcgcgctcctgcacagcgccagcgccatcaacggcacacctccgtgtg</t>
  </si>
  <si>
    <t>tgcagcactactggcggcgcgctcctgcacagcgccagcgccatcaacggcacgcctccgtgtg</t>
  </si>
  <si>
    <t>tgcagcactacttgctgtgtgtttgtagtgtacgtggtttgcagctagcgcctggtacgacggt</t>
  </si>
  <si>
    <t>tgcagcagtacttgctgtgtgtttgtagtgtacgtggtttgcagctagcgcctggtacgacggt</t>
  </si>
  <si>
    <t>tgcagcactagagcgtgcgacgccaagaaaatgaaagggtcgttttccgtggcgcgatcgcgtg</t>
  </si>
  <si>
    <t>tgcagcactagagcgtgcgacgccaataaaatgaaagggtcgttttccgtggcgcgatcgcgtg</t>
  </si>
  <si>
    <t>tgcagcactagaggccgcctcgtgacaatacctaatcaaacgcaaagtgaatccgtaagcaccc</t>
  </si>
  <si>
    <t>tgcagcactagaggtcgcctcgtgacaatacctaatcaaacgcaaagtgaatccgtaagcaccc</t>
  </si>
  <si>
    <t>tgcagcactagctgcggcgacgtgagcgtgccgtaccccttcggctttgggaaccccgaaaaaa</t>
  </si>
  <si>
    <t>tgcagcactagctgcggcgacgtgagcgtgccgtaccccttcggctttgggcaccccgaaaaaa</t>
  </si>
  <si>
    <t>tgcagcactaggattagcaacacgttaatactaagcatcaacacgcctgttacacaaatcatac</t>
  </si>
  <si>
    <t>tgcagcactaggattagcaacacgttattactaagcatcaacacgcctgttacacaaatcatac</t>
  </si>
  <si>
    <t>tgcagcactagtaggcgagagagcgtcccaaaaccgcatggcatctttacatgctctagccaat</t>
  </si>
  <si>
    <t>tgcagcactagtaggcgagagagcgtcccaaaaccgcatggcatctttacatgctgtagccaat</t>
  </si>
  <si>
    <t>tgcagcactagtagtagtagcagtaccagtactactcctagtagttacgcatccgcccttctga</t>
  </si>
  <si>
    <t>tgcagcactagtagtagtagcagtaccagtactactcctagtggttacgcatccgcccttctga</t>
  </si>
  <si>
    <t>tgcagcactatcaccaagctcgagctaaaaaaacatttcactgatatcaaccctacgagtcaaa</t>
  </si>
  <si>
    <t>tgcagcactatcaccaagctcgagctaaaaaaacatttcactgatatcaaccctatgagtcaaa</t>
  </si>
  <si>
    <t>tgcagcactatcttaaccacgctgcacacaacaaaaaagcatcgcgctcaaatcctttgtcgac</t>
  </si>
  <si>
    <t>tgcagcactatcttcaccacgctgcacacaacaaaaaagcatcgcgctcaaatcctttgtcgac</t>
  </si>
  <si>
    <t>tgcagcactatcttaaccacgctgcgcacaacaacaaaaaagcatcgcgctcaaatcctttgtc</t>
  </si>
  <si>
    <t>tgcagcactatcttaaccacgctgcgcacaacaacaaaaaagcatcgcgctcagatcctttgtc</t>
  </si>
  <si>
    <t>tgcagcactcaaaagactcatttttactggttgcatactgctagcacataatagaacgctgctg</t>
  </si>
  <si>
    <t>tgcagcactcaaaagactcatttttactggttgcgtactgctagcacataatagaacgctgctg</t>
  </si>
  <si>
    <t>tgcagcactcacagcctaagaattaccagtcctcacgactcagagcttcctaatcgaagagcac</t>
  </si>
  <si>
    <t>tgcagcactcacagcctaagaattaccagtcctcgcgactcagagcttcctaatcgaagagcac</t>
  </si>
  <si>
    <t>tgcagcactcagctgtccctatgagatacgtttctattattttttctagactagaacctgcttc</t>
  </si>
  <si>
    <t>tgcagcactcagctgtccctgtgagatacgtttctattattttttctagactagaacctgcttc</t>
  </si>
  <si>
    <t>tgcagcactcatggaatccatcatcgtcatgtacctcttgatcttggcctgctgcccttcctcc</t>
  </si>
  <si>
    <t>tgcagcactcatggagtccatcatcgtcatgtacctcttgatcttggcctgctgcccttcctcc</t>
  </si>
  <si>
    <t>tgcagcactccaccgtgctctacctcaaccacgccatcgccgatttcgccgaggcactagcatc</t>
  </si>
  <si>
    <t>tgcagcactccaccgtgctctacctcaaccacgccatcgccgatttcgccgaggcgctagcatc</t>
  </si>
  <si>
    <t>tgcagcactccctggagcttgccagtcaccgtgcttcatccccatccccgtgaagtcagacgcg</t>
  </si>
  <si>
    <t>tgcagcactccctggagcttgccagtcaccgtgcttcgtccccatccccgtgaagtcagacgcg</t>
  </si>
  <si>
    <t>tgcagcactccgatgccaaggtcatcttcgtcgactacgctctgctcgacgttgcaaaacaagc</t>
  </si>
  <si>
    <t>tgcagcactcggatgccaaggtcatcttcgtcgactacgctctgctcgacgttgcaaaacaagc</t>
  </si>
  <si>
    <t>tgcagcactcctcactcacaggtcaaattaacaataatcaaacgacgacatatgccgcacgtga</t>
  </si>
  <si>
    <t>tgcagcactcctcactcacaggtcaaattaacaataatcaaacgacgacatatgccgtacgtga</t>
  </si>
  <si>
    <t>tgcagcactcctccagctcaagcaatccttcctcttcgactactccaccaacacccttccttca</t>
  </si>
  <si>
    <t>tgcagcactcctccagctcaagcaatccttcctcttcgactactgcaccaacacccttccttca</t>
  </si>
  <si>
    <t>tgcagcactcctcccgaggtcccaaggcctgtcgaggccgagctgcctgtgaaatacggggtgg</t>
  </si>
  <si>
    <t>tgcagcactcctcccgaggtcccaaggcctgtcgaggccgagctgcctgtgaagtacggggtgg</t>
  </si>
  <si>
    <t>tgcagcactcctggaagacatccttacagaggacgctggtttgctcggtgctcctcgacggtgt</t>
  </si>
  <si>
    <t>tgcagcactcctggaagacatccttacggaggacgctggtttgctcggtgctcctcgacggtgt</t>
  </si>
  <si>
    <t>tgcagcactcgagccttgtggatggccaattggtcctccagatcgggggcgtcgtcgtcaacta</t>
  </si>
  <si>
    <t>tgcagcactcgagccttgtggatggccaattggtcctcgagatcgggggcgtcgtcgtcaacta</t>
  </si>
  <si>
    <t>tgcagcactcgcaaagtcgcaagtcgctactacccaacaaacgcgagcctccgaacgaggattt</t>
  </si>
  <si>
    <t>tgcagcactcgcaaagtcgcaagtcgctactacccaacaaacgcgagcctccgaacgcggattt</t>
  </si>
  <si>
    <t>tgcagcactcgcactccgctgggtgccgcgacgacgacacgcagccgaaaaaaaaaaaaaaaaa</t>
  </si>
  <si>
    <t>tgcagcattcgcactccgctgggtgccgcgacgacgacacgcagccgaaaaaaaaaaaaaaaaa</t>
  </si>
  <si>
    <t>tgcagcactctgaggcttaacaattcaggcatgtagaaaagcaacagcagcatggccaaacttt</t>
  </si>
  <si>
    <t>tgcagcactctgaggcttaacgattcaggcatgtagaaaagcaacagcagcatggccaaacttt</t>
  </si>
  <si>
    <t>tgcagcactcttccccttccccttgttcttggcagcctctttagcagcctttgacagcgcctga</t>
  </si>
  <si>
    <t>tgcagcactcttccccttccccttgttcttggcagcctctttagcggcctttgacagcgcctga</t>
  </si>
  <si>
    <t>tgcagcactctttcttaacacagcgaagaccaacaagtcatctcgctgaggagtggccagtggc</t>
  </si>
  <si>
    <t>tgcagcactctttgttaacacagcgaagaccaacaagtcatctcgctgaggagtggccagtggc</t>
  </si>
  <si>
    <t>tgcagcactgaagcagccagcggtccgaattgagtcagtcgcggcagagaacacatccctcatt</t>
  </si>
  <si>
    <t>tgcagcattgaagcagccagcggtccgaattgagtcagtcgcggcagagaacacatccctcatt</t>
  </si>
  <si>
    <t>tgcagcactgaagtgacgatggtgtttttttgggtgcagatcgtgagggcgctggagggggaca</t>
  </si>
  <si>
    <t>tgcagcactgaagtgacgatggtgtttttttggttgcagatcgtgagggcgctggagggggaca</t>
  </si>
  <si>
    <t>tgcagcactgaagttcgaatctaattaaatactgattcaattgttagcctgcactcctgaaaca</t>
  </si>
  <si>
    <t>tgcagcactgaagttcgaatctaattaaatactgattcagttgttagcctgcactcctgaaaca</t>
  </si>
  <si>
    <t>tgcagcactgacctgaaaatctgtgggcgactcgacgaaatctgagatcaatacgactggtcgg</t>
  </si>
  <si>
    <t>tgcagcactgacctgaaaatctttgggcgactcgacgaaatctgagatcaatacgactggtcgg</t>
  </si>
  <si>
    <t>tgcagcactgatgcagactgctcctaggcttatgttcacagctagggtctcatttggtatccat</t>
  </si>
  <si>
    <t>tgcagcactgatgcaggctgctcctaggcttatgttcacagctagggtctcatttggtatccat</t>
  </si>
  <si>
    <t>tgcagcactgatgcttaggagtagaacgcagacccaaattgaaccttgcgcgtcattcagtcct</t>
  </si>
  <si>
    <t>tgcagcactgatgcttaggagtagaacgcagacccaaattgagccttgcgcgtcattcagtcct</t>
  </si>
  <si>
    <t>tgcagcactgcaagaatagcacgaccgccaccgcgatcctcagcatcactgacgccattggtac</t>
  </si>
  <si>
    <t>tgcagcattgcaagaatagcacgaccgccaccgcgatcctcagcatcactgacgccattggtac</t>
  </si>
  <si>
    <t>tgcagcactgcaagccacgctgaggttaaccgtgggcatgtcagtatgtcacatatgcctctcc</t>
  </si>
  <si>
    <t>tgcagcactgcaagccacgctgaggttaaccgtgggcatgtcagtgtgtcacatatgcctctcc</t>
  </si>
  <si>
    <t>tgcagcactgcaagcttctcctccagcacgaccctcaggttctcctcgtacgggaacgggagca</t>
  </si>
  <si>
    <t>tgcagcactgcaagcttctcctccagcacgatcctcaggttctcctcgtacgggaacgggagca</t>
  </si>
  <si>
    <t>tgcagcactgcaatctatttgctagctccatctccaagacgaacgcgcgcgcgtgttatggcat</t>
  </si>
  <si>
    <t>tgcagcactgcattctatttgctagctccatctccaagacgaacgcgcgcgcgtgttatggcat</t>
  </si>
  <si>
    <t>tgcagcactgcatcttcttgtccagagctagtaggacgcgtttaccaggcagtaagatcagctt</t>
  </si>
  <si>
    <t>tgcagcactgcatcttcttgtccagagctagtaggacgcgtttaccaggcggtaagatcagctt</t>
  </si>
  <si>
    <t>tgcagcactgccacctgggacgagacgggcagccgcgacgtcctcgtcggacgagagaaaacgc</t>
  </si>
  <si>
    <t>tgcagcactgccacctgggacgggacgggcagccgcgacgtcctcgtcggacgagagaaaacgc</t>
  </si>
  <si>
    <t>tgcagcactgccacgagcacggcatcctgcacctggacatcaagcacggcaacctgatgatcga</t>
  </si>
  <si>
    <t>tgcagcactgccacgagcatggcatcctgcacctggacatcaagcacggcaacctgatgatcga</t>
  </si>
  <si>
    <t>tgcagcactgcgccctgaaggctgcgcaccgcctgtgccaggtatcggaggagatcaagaaggc</t>
  </si>
  <si>
    <t>tgcagcacttcgccctgaaggctgcgcaccgcctgtgccaggtatcggaggagatcaagaaggc</t>
  </si>
  <si>
    <t>tgcagcactgcgcgctgaaggcggcgcaccgcctgtgccaggtgtcggaggagatcaagaaggc</t>
  </si>
  <si>
    <t>tgcagcgctgcgcgctgaaggcggcgcaccgcctgtgccaggtgtcggaggagatcaagaaggc</t>
  </si>
  <si>
    <t>tgcagcactgctacgctccgtaccaatactccaacaaaaactcagcagtaaccaaagcagctaa</t>
  </si>
  <si>
    <t>tgcagcactgctacgctccgtaccaatactccaacaaaaactcagcagtaaccaaagcagctag</t>
  </si>
  <si>
    <t>tgcagcactgctagctgggcggcagacgcctctctgtgtgtgctttggtgtcgagttcgttgag</t>
  </si>
  <si>
    <t>tgcagcactgctagctgggcggcagacgcttctctgtgtgtgctttggtgtcgagttcgttgag</t>
  </si>
  <si>
    <t>tgcagcactgctctgcggctcctcctgccactgccgctgctgctgcattccttgcccaatgtcg</t>
  </si>
  <si>
    <t>tgcagcactgctctgctgctcctcctgccactgccgctgctgctgcattccttgcccaatgtcg</t>
  </si>
  <si>
    <t>tgcagcactgctgggaagctccccacttggaggtctggagagagctccagcaccacgttcgccg</t>
  </si>
  <si>
    <t>tgcagcactgctgggaagctctccacttggaggtctggagagagctccagcaccacgttcgccg</t>
  </si>
  <si>
    <t>tgcagcactgcttcagcgagcatcagtatagcgaaacgaacaggctaatgtcaccgtgcatgct</t>
  </si>
  <si>
    <t>tgcagcactgcttcagcgagcatcagtatagcgaatcgaacaggctaatgtcaccgtgcatgct</t>
  </si>
  <si>
    <t>tgcagcactggaagatccatcgatatgaatctgctgccaaggtgatgataacggagggtaggca</t>
  </si>
  <si>
    <t>tgcagcactggaagatccatcgatatgaatctgctgccaaggtgatgataatggagggtaggca</t>
  </si>
  <si>
    <t>tgcagcactggacagcggacgctttgtcttcgttttccagtcacgcgcagctacgcgacgcttt</t>
  </si>
  <si>
    <t>tgcagtactggacagcggacgctttgtcttcgttttccagtcacgcgcagctacgcgacgcttt</t>
  </si>
  <si>
    <t>tgcagcactggagcattcaaggttcttaagtatgcaatgccttagagcatgtgggaattccagc</t>
  </si>
  <si>
    <t>tgcagcactggagcattcaaggttcttaattatgcaatgccttagagcatgtgggaattccagc</t>
  </si>
  <si>
    <t>tgcagcactggagctgccctacgcagaaagcgacaggagttacacatcacatcacaactggaac</t>
  </si>
  <si>
    <t>tgcagcactggagctgccctacgcagaaagcgactggagttacacatcacatcacaactggaac</t>
  </si>
  <si>
    <t>tgcagcactggcacggccaccgagacggacctcctggctcttcttgtggtgcaggaagatgaac</t>
  </si>
  <si>
    <t>tgcagcactggcgcggccaccgagacggacctcctggctcttcttgtggtgcaggaagatgaac</t>
  </si>
  <si>
    <t>tgcagcactggcatttgcaccctcaaggacctgttcagcttgatctgttgaactttgttcttga</t>
  </si>
  <si>
    <t>tgcagcactggcatttgcaccctcaaggacctgttcagcttgatctgttgtactttgttcttga</t>
  </si>
  <si>
    <t>tgcagcactgggaccttgatgaccccctcaaacaggactacaggttataggatgggcagctcct</t>
  </si>
  <si>
    <t>tgcagcactgggaccttgatgaccccctgaaacaggactacaggttataggatgggcagctcct</t>
  </si>
  <si>
    <t>tgcagcactgggcgcggcagcagcagaacgagggcgcagatggaagtctgcacgagcgcggcat</t>
  </si>
  <si>
    <t>tgcagcactgggcgcggcagcagcagaacgagagcgcagatggaagtctgcacgagcgcggcat</t>
  </si>
  <si>
    <t>tgcagcactggggcaagagattaggcagaatctgatgccatagctcaagaacagcctgtaggtg</t>
  </si>
  <si>
    <t>tgcagcactggggcaagaggttaggcagaatctgatgccatagctcaagaacagcctgtaggtg</t>
  </si>
  <si>
    <t>tgcagcactggtcaagaggtgagagctgccttgaaggcctcgaaggctgtagccgccacatcag</t>
  </si>
  <si>
    <t>tgcagcactggtcaagaggtgagagctgccttgaaggcctcgaaggctgtagctgccacatcag</t>
  </si>
  <si>
    <t>tgcagcactggttgttgctgcatatcccgccaccaccctggctgccgcacgatggctgggcgtg</t>
  </si>
  <si>
    <t>tgcagcactggttgttgctgcatgtcccgccaccaccctggctgccgcacgatggctgggcgtg</t>
  </si>
  <si>
    <t>tgcagcactgtagagtgcactgtatctgtgtagtggaacaggaaggaggaggaggataggccat</t>
  </si>
  <si>
    <t>tgcagcactgtagagtgcactgtgtctgtgtagtggaacaggaaggaggaggaggataggccat</t>
  </si>
  <si>
    <t>tgcagcactgtagatatatctgaatccctagcctcatggcatttggcaagggcgttaatgcaac</t>
  </si>
  <si>
    <t>tgcagcactgtagatatgtctgaatccctagcctcatggcatttggcaagggcgttaatgcaac</t>
  </si>
  <si>
    <t>tgcagcactgtcaatagcatcaaagaagacgagaagcccaattctgaagccagtctggctgtcc</t>
  </si>
  <si>
    <t>tgcagcactgtcagtagcatcaaagaagacgagaagcccaattctgaagccagtctggctgtcc</t>
  </si>
  <si>
    <t>tgcagcactgtctagtacaacgatccactggctctgctgcctagctttattaagtactgaagcg</t>
  </si>
  <si>
    <t>tgcagcactgtctagtacaaggatccactggctctgctgcctagctttattaagtactgaagcg</t>
  </si>
  <si>
    <t>tgcagcactgtctttaccgctggattcaaacaccaacccatgggtgatgaggtgttcaccatca</t>
  </si>
  <si>
    <t>tgcagcactgtctttaccgctggattcaaacaccaacccatgggtgatgaggtgttcaccatcg</t>
  </si>
  <si>
    <t>tgcagcactgtgtcctctgatcttaactgtttgcactgaacttttagcagcaatctgtttacct</t>
  </si>
  <si>
    <t>tgcagcactgtgtcctcttatcttaactgtttgcactgaacttttagcagcaatctgtttacct</t>
  </si>
  <si>
    <t>tgcagcactgttaatccaaaactttgttagatgatgttaacttgaattgttctagcatgcagag</t>
  </si>
  <si>
    <t>tgcagcactgttaatccaaaactttgttagatgatgttaagttgaattgttctagcatgcagag</t>
  </si>
  <si>
    <t>tgcagcactgttcctgttatgccttcggtgttttcagcaagggttgtgactgactaactgattg</t>
  </si>
  <si>
    <t>tgcagcactgttccttttatgccttcggtgttttcagcaagggttgtgactgactaactgattg</t>
  </si>
  <si>
    <t>tgcagcactgttgttgtcttggcgacgtgcatgcatgcgtatctatcagcacagctagcgctaa</t>
  </si>
  <si>
    <t>tgcagcactgttgttgtcttggcgacgtgcatgcttgcgtatctatcagcacagctagcgctaa</t>
  </si>
  <si>
    <t>tgcagcacttagctccaggcttggagaaccaaaggtaagattggtggtatcatgatttacaaat</t>
  </si>
  <si>
    <t>tgcagcacttagctccaggcttggagaactaaaggtaagattggtggtatcatgatttacaaat</t>
  </si>
  <si>
    <t>tgcagcacttattgaggcagcagaagctatttcttcaggcacagcagaagcagaagatgcaggt</t>
  </si>
  <si>
    <t>tgcagcacttattgaggcagcagaagctatttcttcaggcacagtagaagcagaagatgcaggt</t>
  </si>
  <si>
    <t>tgcagcacttcaaagttttaacacaatttatttacacgaatcggatattcacctcgcgagatgt</t>
  </si>
  <si>
    <t>tgcagcacttcaaagtttttacacaatttatttacacgaatcggatattcacctcgcgagatgt</t>
  </si>
  <si>
    <t>tgcagcacttcaggtgcacaacaatgatccctgctccacttggcaccagacttgtagcaaagtg</t>
  </si>
  <si>
    <t>tgcagcacttcaggtgcacaacaatggtccctgctccacttggcaccagacttgtagcaaagtg</t>
  </si>
  <si>
    <t>tgcagcacttcagtgattctggttttcgtcatcctgccgatcaccttgcctcaagcgcttttat</t>
  </si>
  <si>
    <t>tgcagcacttcagtgattctggttttcgtcatcctgccgatcgccttgcctcaagcgcttttat</t>
  </si>
  <si>
    <t>tgcagcacttcctacgttcagaaagttatatgggagaatatactttgacctcaaggagaatgac</t>
  </si>
  <si>
    <t>tgcagcacttcctacgttcagaaagttatatgggaggatatactttgacctcaaggagaatgac</t>
  </si>
  <si>
    <t>tgcagcacttcctcctgagatgacggtgggtagatgtgatcgatccacttgttatttgtcagcg</t>
  </si>
  <si>
    <t>tgcagcacttcttcctgagatgacggtgggtagatgtgatcgatccacttgttatttgtcagcg</t>
  </si>
  <si>
    <t>tgcagcacttcctcgccgtactcctccgtcgtccccctgcaacgaccatgcatgcatatgcccc</t>
  </si>
  <si>
    <t>tgcagcacttcctcgccgtactcctccgtcgtccccctgcaacgaccatgcatgcatatgtccc</t>
  </si>
  <si>
    <t>tgcagcacttcctttgtgtacagaaacagtttgttgcagcaaagatgggcataccccgagacac</t>
  </si>
  <si>
    <t>tgcagcacttcttttgtgtacagaaacagtttgttgcagcaaagatgggcataccccgagacac</t>
  </si>
  <si>
    <t>tgcagcacttcgatgaagttggacaccgtcccgtcacggcggcccgagggcatgtcgaagctgg</t>
  </si>
  <si>
    <t>tgcagcacttcgatgaagttggacaccgtcccgtcgcggcggcccgagggcatgtcgaagctgg</t>
  </si>
  <si>
    <t>tgcagcacttcgatggcgtcgaggtgaagttgatgttcttcaagcagcaggtggaagtggaacg</t>
  </si>
  <si>
    <t>tgcagcacttcgatggcgtcgaggtgaagttgatgttcttcaagcagcaggtggaagtggaatg</t>
  </si>
  <si>
    <t>tgcagcacttgaccccaggagaattgttcaacaattgaagattctttttacaaagttaaaacaa</t>
  </si>
  <si>
    <t>tgcagcacttgaccccaggaggattgttcaacaattgaagattctttttacaaagttaaaacaa</t>
  </si>
  <si>
    <t>tgcagcacttgccctgcaatgcctctcagtggagtccaggcacaggcccagcatggatgaggtg</t>
  </si>
  <si>
    <t>tgcagcacttgccctggaatgcctctcagtggagtccaggcacaggcccagcatggatgaggtg</t>
  </si>
  <si>
    <t>tgcagcacttgcttgtaccactagtcaactgctcttacctcgccctcgccgcggaaacggagac</t>
  </si>
  <si>
    <t>tgcagcgcttgcttgtaccactagtcaactgctcttacctcgccctcgccgcggaaacggagac</t>
  </si>
  <si>
    <t>tgcagcacttggggaatttgttgtaatcaatctcttgtctggaatgtggattgagacatgtttt</t>
  </si>
  <si>
    <t>tgcagcacttggggaatttgttgtaatcgatctcttgtctggaatgtggattgagacatgtttt</t>
  </si>
  <si>
    <t>tgcagcacttggtgccgcttgatgattcttgtctatcagagtggtggcagaacaagagaacagc</t>
  </si>
  <si>
    <t>tgcagcacttggtgccgcttgatgattcttgtctatcagagtggtggcagaacacgagaacagc</t>
  </si>
  <si>
    <t>tgcagcacttgtcgaagagacccaagaatgctgccagcagagtcacgacggctgtcaccgcact</t>
  </si>
  <si>
    <t>tgcagcacttgtcgaagagacccaagaatgctgccagcagagtcgcgacggctgtcaccgcact</t>
  </si>
  <si>
    <t>tgcagcacttgtggggctgtctgcggaagagccgttgatggcaaggcaagcctcttttctactt</t>
  </si>
  <si>
    <t>tgcagcacttgtggggctgtctgcggaagagccgttgatggcaaggcaagcctcttttgtactt</t>
  </si>
  <si>
    <t>tgcagcactttaaaaactctctggggtctcgacccgacctctggggtagctggtcagagtgcgt</t>
  </si>
  <si>
    <t>tgcagcactttaaaaactctctggggtctcgacccgacctctggggtagctggtcagagtgctt</t>
  </si>
  <si>
    <t>tgcagcagaaaagactcttggattggaaacgagctagctatagctctgctctggtgggcaagag</t>
  </si>
  <si>
    <t>tgcagcagaaaagactcttggattggaaacgagctagctgtagctctgctctggtgggcaagag</t>
  </si>
  <si>
    <t>tgcagcagaaaatacataactactacagaagatgctcaccacaagaaatgcagagcagccatat</t>
  </si>
  <si>
    <t>tgcagcagaaaatacataactactacagaagatgctcaccacgagaaatgcagagcagccatat</t>
  </si>
  <si>
    <t>tgcagcagaaaattgatgcagtgatactatatccctacggaaaatttatgcagtggtacatata</t>
  </si>
  <si>
    <t>tgcagcggaaaattgatgcagtgatactatatccctacggaaaatttatgcagtggtacatata</t>
  </si>
  <si>
    <t>tgcagcagaaacattcagttagtcaattcagcttcagcttcagccagcgcaagggcagagaaac</t>
  </si>
  <si>
    <t>tgcagcagaaacattcagttagtcaattcagcttcagcttcagccagcgcacgggcagagaaac</t>
  </si>
  <si>
    <t>tgcagcagaaagatggtataagcacgttgaccatcgaggaagctttggtttggtctgacgtgac</t>
  </si>
  <si>
    <t>tgcagcagaaagatggtatgagcacgttgaccatcgaggaagctttggtttggtctgacgtgac</t>
  </si>
  <si>
    <t>tgcagcagaaagatggtgcctggatcttgctgcctgctggctagtaccgacgccccacggaatg</t>
  </si>
  <si>
    <t>tgcagcagaaagatggtgcctggatcttgctgcctgctggctagtaccgacgcccgacggaatg</t>
  </si>
  <si>
    <t>tgcagcagaaagcactcagctgcctagggatactgatctatcacctgggcagcctttgcaacct</t>
  </si>
  <si>
    <t>tgcagcagaaatcactcagctgcctagggatactgatctatcacctgggcagcctttgcaacct</t>
  </si>
  <si>
    <t>tgcagcagaaaggtgcaaatcactcctgcgggagttttagcccacagaatccgaattgccatca</t>
  </si>
  <si>
    <t>tgcagcagaaaggtgcagatcactcctgcgggagttttagcccacagaatccgaattgccatca</t>
  </si>
  <si>
    <t>tgcagcagaaaggtgcagatcactcctgcgggagtaatagcccacagaatcccaattgccatca</t>
  </si>
  <si>
    <t>tgcagcagaaaggtgcagatcactcctgcgggagtaatagcccacagaatccgaattgccatca</t>
  </si>
  <si>
    <t>tgcagcagaaaggttcgcgaacctgagctgagatggtcaggcagcgtgctgctgtgtcctgtgg</t>
  </si>
  <si>
    <t>tgcagcagaaaggttcgcgaatctgagctgagatggtcaggcagcgtgctgctgtgtcctgtgg</t>
  </si>
  <si>
    <t>tgcagcagaaatgtagtaaagtcatctagaacaaatgcatagagctaccaatcccaaagtaacg</t>
  </si>
  <si>
    <t>tgcagcagaaatgtagtaaagtcatctagaacaaatgcatagagctaccaatcccaaagtaagg</t>
  </si>
  <si>
    <t>tgcagcagaacaacagctcatcgagctgtacgtatgcatggcatgagtgaaggtgactcacgaa</t>
  </si>
  <si>
    <t>tgcagcagaacaacagctcatcgagctgtatgtatgcatggcatgagtgaaggtgactcacgaa</t>
  </si>
  <si>
    <t>tgcagcagaacaagaaaacatcatttcctttattatgtgcccccacatgtcattgaaaataaaa</t>
  </si>
  <si>
    <t>tgcagcagatcaagaaaacatcatttcctttattatgtgcccccacatgtcattgaaaataaaa</t>
  </si>
  <si>
    <t>tgcagcagaacaccttcatgacgcacgcgcggttctcctcgcggacgctggtgatgagccagga</t>
  </si>
  <si>
    <t>tgcagcagagcaccttcatgacgcacgcgcggttctcctcgcggacgctggtgatgagccagga</t>
  </si>
  <si>
    <t>tgcagcagaacactagaggacggaacggcggtgcctgcctcttctctctctcctacgcgattcc</t>
  </si>
  <si>
    <t>tgcagcagaacactagaggacggaacggcggtgcctgcctcttctctctctcctgcgcgattcc</t>
  </si>
  <si>
    <t>tgcagcagaacatttggacctgtagtacacggaacacatgcaaattgccatcgattacctccca</t>
  </si>
  <si>
    <t>tgcagcagaacgtttggacctgtagtacacggaacacatgcaaattgccatcgattacctccca</t>
  </si>
  <si>
    <t>tgcagcagaacgaacagacttgtggtcacagacacaaacaacaacagccacagccaccatagct</t>
  </si>
  <si>
    <t>tgcagcggaacgaacagacttgtggtcacagacacaaacaacaacagccacagccaccatagct</t>
  </si>
  <si>
    <t>tgcagcagaactctgatgagccctgtcctcttgtgacggtcatgaccttccgtatacagcaaca</t>
  </si>
  <si>
    <t>tgcagcagaactctgatgagccctgtcctcttgtgacggtcatggccttccgtatacagcaaca</t>
  </si>
  <si>
    <t>tgcagcagaactgcctgatgtatatgtaacttgagctcttcaaatcaaatatctgaacgaggct</t>
  </si>
  <si>
    <t>tgcagcagaattgcctgatgtatatgtaacttgagctcttcaaatcaaatatctgaacgaggct</t>
  </si>
  <si>
    <t>tgcagcagaagaaagacatgaaatttaatgggacagtgaaagtagcggtccttgatcaggtaca</t>
  </si>
  <si>
    <t>tgcagcagaagaaagacatgaaatttaatgggacagtgaacgtagcggtccttgatcaggtaca</t>
  </si>
  <si>
    <t>tgcagcagaagaaaggtgcctgcattttcacatcttttcttggggctctgttctgttcttgatc</t>
  </si>
  <si>
    <t>tgcagcagaagaaaggtgcctgcattttcacctcttttcttggggctctgttctgttcttgatc</t>
  </si>
  <si>
    <t>tgcagcagaagaatgactacaggcttcacggtcctcatccgtgctccattcgactattccgatt</t>
  </si>
  <si>
    <t>tgcagcagcagaatgactacaggcttcacggtcctcatccgtgctccattcgactattccgatt</t>
  </si>
  <si>
    <t>tgcagcagaagagagaccaagcaagccagatctacaagatggccatggaaatcaacagcagtat</t>
  </si>
  <si>
    <t>tgcagcagaagagagaccaagcaagccagatccacaagatggccatggaaatcaacagcagtat</t>
  </si>
  <si>
    <t>tgcagcagaagagggaggcgagggcaacatgcatatggctgcccacgcaccgtcgtacgatcat</t>
  </si>
  <si>
    <t>tgcagcagaagagggaggcgagggcagcatgcatatggctgcccacgcaccgtcgtacgatcat</t>
  </si>
  <si>
    <t>tgcagcagaagagggctactatgcgacgatggatcgccaaggccgctggcccctggggctatcc</t>
  </si>
  <si>
    <t>tgcagcagaagagggctactatgcgacgatggatcgccaaggccgctggccgctggggctatcc</t>
  </si>
  <si>
    <t>tgcagcagaagatgcaggcatatgcatgcattacacagttacacagggagcagaggggaagaac</t>
  </si>
  <si>
    <t>tgcagcagaagatgcaggcatatgcatgcattacacggttacacagggagcagaggggaagaac</t>
  </si>
  <si>
    <t>tgcagcagaagcacatcagttcactacgcgatcctttccttgggcgttcactccactcgagtcg</t>
  </si>
  <si>
    <t>tgcagcagaaggacatcagttcactacgcgatcctttccttgggcgttcactccactcgagtcg</t>
  </si>
  <si>
    <t>tgcagcagaagccatttatgcaatctccacagcaatttcagcagctccagtttctgactccaca</t>
  </si>
  <si>
    <t>tgcagcagaagccgtttatgcaatctccacagcaatttcagcagctccagtttctgactccaca</t>
  </si>
  <si>
    <t>tgcagcagaagcgcgactgcgcgagccagatccacaaggcggccatggccatcaacaatgccgt</t>
  </si>
  <si>
    <t>tgcagcagaagcgcgactgcgcgagtcagatccacaaggcggccatggccatcaacaatgccgt</t>
  </si>
  <si>
    <t>tgcagcagaagctccgacggttgcgccaccgacgctctcagtcccgctgtatcgcggcaacggc</t>
  </si>
  <si>
    <t>tgcagcagaagctccgacggttgcgccaccgacgctctcagtcccgctgtatcgcggcagcggc</t>
  </si>
  <si>
    <t>tgcagcagaaggaagcgcctgcgcgggtgcagtgcagcgagggagaagacggaaacggctagga</t>
  </si>
  <si>
    <t>tgcagcagaaggaagcgcctgcgcgggtgcagtgcagcgagggagaagacgtaaacggctagga</t>
  </si>
  <si>
    <t>tgcagcagaaggtgatccgttcatcagaagtctagaacctcaccatcaccagaaccagaaacaa</t>
  </si>
  <si>
    <t>tgcagcagaaggtgatccgttcatcagatgtctagaacctcaccatcaccagaaccagaaacaa</t>
  </si>
  <si>
    <t>tgcagcagaagtaaagaaaaggattcctcggcaataagcaaaatgtggtcaagaacaaacaatc</t>
  </si>
  <si>
    <t>tgcagcagatgtaaagaaaaggattcctcggcaataagcaaaatgtggtcaagaacaaacaatc</t>
  </si>
  <si>
    <t>tgcagcagaagttcgtggccgcagcattgtaccacacatcaagcagattgtctcagcagttgtc</t>
  </si>
  <si>
    <t>tgcagcagaagttcgtggccgcagcattgtaccacacatcaagcagattgtctcagcagttgtt</t>
  </si>
  <si>
    <t>tgcagcagaatagaccaagctcgatcgcgtcaacgggtcacaactcgcacggccaaataaaaga</t>
  </si>
  <si>
    <t>tgcagcagaatagaccaagctcgatcgcgtcgacgggtcacaactcgcacggccaaataaaaga</t>
  </si>
  <si>
    <t>tgcagcagaatatccaacagtgctggaaggatctttgtcacggtcgtacaagttgcagcgacag</t>
  </si>
  <si>
    <t>tgcagcagaatatccaacagtgctggaaggatctttgtcatggtcgtacaagttgcagcgacag</t>
  </si>
  <si>
    <t>tgcagcagaatcactccctccgcctccgcagcaacttccaccgccctcttccccgcgacgagcg</t>
  </si>
  <si>
    <t>tgcagtagaatcactccctccgcctccgcagcaacttccaccgccctcttccccgcgacgagcg</t>
  </si>
  <si>
    <t>tgcagcagacaaacagcaaagctacggtggtagattcatgttagcacagttcaccatccgacaa</t>
  </si>
  <si>
    <t>tgcagcagacaaacagcaaagctacggtggtagattcatgttagcactgttcaccatccgacaa</t>
  </si>
  <si>
    <t>tgcagcagacaatccaagaacacttcagagttcagaagcacacctgcgcgcaatcaaatctgtc</t>
  </si>
  <si>
    <t>tgcagcagacaatccaagaacacttcagagttcagaagcacacctgcgcgcaatcaaatttgtc</t>
  </si>
  <si>
    <t>tgcagcagacaccaccgcttctcgccgcccagcaaccaagaacagtcccctcaggttgtcttat</t>
  </si>
  <si>
    <t>tgcagcagacaccaccgcttctcgccgcccagcaaccaagaacagtcccctcaggttgtcttgt</t>
  </si>
  <si>
    <t>tgcagcagacactgctgtaactcacacaggcacatgtaaattgtagataggatttaagtgattg</t>
  </si>
  <si>
    <t>tgcagcagacactgctgtaactcacacaggcacatgtaacttgtagataggatttaagtgattg</t>
  </si>
  <si>
    <t>tgcagcagacagaaactaaaaccgatcaattcacgcgcaaagatgagacacaagatcatcttca</t>
  </si>
  <si>
    <t>tgcagcagatagaaactaaaaccgatcaattcacgcgcaaagatgagacacaagatcatcttca</t>
  </si>
  <si>
    <t>tgcagcagacagctcaattcctgccatcaacttcttcatggcggtgctactaaggttgtacggt</t>
  </si>
  <si>
    <t>tgcagcagacagctcaattcctgccatcatcttcttcatggcggtgctactaaggttgtacggt</t>
  </si>
  <si>
    <t>tgcagcagacagggatgatgaatgatagccctgcattgagcggcgccctggaggatctagaaga</t>
  </si>
  <si>
    <t>tgcagcagacagggatgatgaatgatagccctgcgttgagcggcgccctggaggatctagaaga</t>
  </si>
  <si>
    <t>tgcagcagacaggtcactgacaggtcgaaggctgagctcgctctgtggctccgaaaaaaaaaaa</t>
  </si>
  <si>
    <t>tgcagcagacaggtcactgactggtcgaaggctgagctcgctctgtggctccgaaaaaaaaaaa</t>
  </si>
  <si>
    <t>tgcagcagacagtaagagaaagatttgcgctgtcgctgactcatcaagagcttcaggttcggca</t>
  </si>
  <si>
    <t>tgcagcagacagtaggagaaagatttgcgctgtcgctgactcatcaagagcttcaggttcggca</t>
  </si>
  <si>
    <t>tgcagcagacagtgaaggtcagcattgggtgcgacaaggacaatgaggtcatcagcatatagcg</t>
  </si>
  <si>
    <t>tgcagcagacagtgaaggtcagcattgggtgcgacaaggacgatgaggtcatcagcatatagcg</t>
  </si>
  <si>
    <t>tgcagcagaccaacctcgtggaagtgttccagagccaggcgtacctgacggaccagggcatcac</t>
  </si>
  <si>
    <t>tgcagcagaccaatctcgtggaagtgttccagagccaggcgtacctgacggaccagggcatcac</t>
  </si>
  <si>
    <t>tgcagcagaccactagtcactagtgtcactagaccaggctggctggttgcgcgcacactgcctg</t>
  </si>
  <si>
    <t>tgcagcagaccagtagtcactagtgtcactagaccaggctggctggttgcgcgcacactgcctg</t>
  </si>
  <si>
    <t>tgcagcagaccagatcaccagaccactgaggccaggcgtgaactggtcggcagttttaagctgt</t>
  </si>
  <si>
    <t>tgcagcagaccagatcactagaccactgaggccaggcgtgaactggtcggcagttttaagctgt</t>
  </si>
  <si>
    <t>tgcagcagacccacaaaaatagtttgaccaagacttaaaattatagatgtgcagacgatcgagc</t>
  </si>
  <si>
    <t>tgcagcagacccccaaaaatagtttgaccaagacttaaaattatagatgtgcagacgatcgagc</t>
  </si>
  <si>
    <t>tgcagcagaccgtgctggagctgggctacagcttcctcttcacagacgtggacatcctgtggtt</t>
  </si>
  <si>
    <t>tgcagcagaccgtgctggagctgggctacagcttcctcttcacggacgtggacatcctgtggtt</t>
  </si>
  <si>
    <t>tgcagcagaccttctgctaccaccacgacgacggcggccgaacctggtccgtctcggtcgcgtg</t>
  </si>
  <si>
    <t>tgcagcagaccttctggtaccaccacgacgacggcggccgaacctggtccgtctcggtcgcgtg</t>
  </si>
  <si>
    <t>tgcagcagaccttcttcgccgcgccgcaaccaagaaacgaagcgccgccccagcagccgccgaa</t>
  </si>
  <si>
    <t>tgcagcaggccttcttcgccgcgccgcaaccaagaaacgaagcgccgccccagcagccgccgaa</t>
  </si>
  <si>
    <t>tgcagcagacctttgcctctcctagagccgtcgtcgccgctccccgtgtccagcctcccctgca</t>
  </si>
  <si>
    <t>tgcagcagacctttgcctctcctagagccgtcgtcgccgctccccgtgtccagcctcccctgcc</t>
  </si>
  <si>
    <t>tgcagcagacgaacccaactgagcatctaggtgtagcaggccgatggactcgtgacctcggatg</t>
  </si>
  <si>
    <t>tgcagcagacgaacccagctgagcatctaggtgtagcaggccgatggactcgtgacctcggatg</t>
  </si>
  <si>
    <t>tgcagcagacgacgcaaacgcgtataggcaagtggatcaagggatcaatcattacggtgaaccc</t>
  </si>
  <si>
    <t>tgcagcagacgacgcaaacgcgtataggccagtggatcaagggatcaatcattacggtgaaccc</t>
  </si>
  <si>
    <t>tgcagcagacgcagccacagccgcttattctcgcagccaaacagtaatgcaataagccatacct</t>
  </si>
  <si>
    <t>tgcagcagacgcagccacagccgcttattctcgcagccgaacagtaatgcaataagccatacct</t>
  </si>
  <si>
    <t>tgcagcagacgccgcagcagctccagcagacgatgcagatgagggggatgaagttccctccgcc</t>
  </si>
  <si>
    <t>tgcagccgacgccgcagcagctccagcagacgatgcagatgagggggatgaagttccctccgcc</t>
  </si>
  <si>
    <t>tgcagcagacgggctcctacctctccgtcaattactacccttacctgacctacatggcccagcc</t>
  </si>
  <si>
    <t>tgcagcagacgggctcctacctctccgtcaattactacccttacctgacttacatggcccagcc</t>
  </si>
  <si>
    <t>tgcagcagacgtaaggtgtatcagttttcacaatcaaaagaatctcacaatcaaaagaatccat</t>
  </si>
  <si>
    <t>tgcaggagacgtaaggtgtatcagttttcacaatcaaaagaatctcacaatcaaaagaatccat</t>
  </si>
  <si>
    <t>tgcagcagacgtggcacgcacacaagcttatatattaccatgctaatgcaagagagacgggagc</t>
  </si>
  <si>
    <t>tgcagcagacgtggcacgcacacaagcttatacattaccatgctaatgcaagagagacgggagc</t>
  </si>
  <si>
    <t>tgcagcagacgttggagcttcatagaatccaactgttgctgcaaccactcattagctcaaatgt</t>
  </si>
  <si>
    <t>tgcagctgacgttggagcttcatagaatccaactgttgctgcaaccactcattagctcaaatgt</t>
  </si>
  <si>
    <t>tgcagcagactaccaataagtcagcaccatgacatattgtcaagggcgtcgaacccttgggtag</t>
  </si>
  <si>
    <t>tgcagcagactaccaataagtcagcaccctgacatattgtcaagggcgtcgaacccttgggtag</t>
  </si>
  <si>
    <t>tgcagcagactgacgccgcaggacgcttgcacgtttcgctgcgtcgctcatgcgacacgtatcg</t>
  </si>
  <si>
    <t>tgcagcagactgacgccgcaggacgcttgcacgtttcgctgcgttgctcatgcgacacgtatcg</t>
  </si>
  <si>
    <t>tgcagcagactgacgcttgcaagtttcgctgcgtcgctcatgcgacacgtatcggcatcgctcg</t>
  </si>
  <si>
    <t>tgcagcagactgacgcttgcacgtttcgctgcgtcgctcatgcgacacgtatcggcatcgctcg</t>
  </si>
  <si>
    <t>tgcagcagactttggatggatagctgagctcgatagagaggtaatcagacgctgctgctgccga</t>
  </si>
  <si>
    <t>tgcagcagactttggatggatagctgagctcgatagagaggtcatcagacgctgctgctgccga</t>
  </si>
  <si>
    <t>tgcagcagagaacaagatgttgcaaatcagtgcagactgggaaggaaggttcggcatcagcaga</t>
  </si>
  <si>
    <t>tgcagcagagaacaagatgttgcaaatcagtgcagactgggaaggaaggtttggcatcagcaga</t>
  </si>
  <si>
    <t>tgcagcagagaagatacagccacgtgcaggctgctgaactgattattgaaagagcggaacgcga</t>
  </si>
  <si>
    <t>tgcagcggagaagatacagccacgtgcaggctgctgaactgattattgaaagagcggaacgcga</t>
  </si>
  <si>
    <t>tgcagcagagacgacgtagtcaggggcagggcctgcgagcccagcgagtacgcgtagcacgcca</t>
  </si>
  <si>
    <t>tgcagcagagacgacgtggtcaggggcagggcctgcgagcccagcgagtacgcgtagcacgcca</t>
  </si>
  <si>
    <t>tgcagcagagacgagggcggcgacgccaggaggaggagcgcggcgacgacgaaggccgcggccg</t>
  </si>
  <si>
    <t>tgcagcagagacgagggcggcgacgcctggaggaggagcgcggcgacgacgaaggccgcggccg</t>
  </si>
  <si>
    <t>tgcagcagagagaggcaacggaactagtactggtcacaggtgacaggtgaggcgacccagcaag</t>
  </si>
  <si>
    <t>tgcagcagagagaggcaacggaactagtactggtcacaggtgacaggtgaggcgacccagccag</t>
  </si>
  <si>
    <t>tgcagcagagagataggagcgggagaactcccaaatcgcaagggctggagcgtttactaccacg</t>
  </si>
  <si>
    <t>tgcagcagagagatgggagcgggagaactcccaaatcgcaagggctggagcgtttactaccacg</t>
  </si>
  <si>
    <t>tgcagcagagagatcatgcatcgtgagtcgacgaacgtacgtacagaacagcaggggcagcagt</t>
  </si>
  <si>
    <t>tgcagcagagagatcatgcatcgtgagtcgacgaacgtacgtacagaacagctggggcagcagt</t>
  </si>
  <si>
    <t>tgcagcagagagatttgggagcagcagattatgtcttacatttaaactagaaagccgccacaat</t>
  </si>
  <si>
    <t>tgcagcagagagatttgggtgcagcagattatgtcttacatttaaactagaaagccgccacaat</t>
  </si>
  <si>
    <t>tgcagcagagagccaatcacgcgtggacagcggcaaaacgggcagtacttggcacgtcgcaaca</t>
  </si>
  <si>
    <t>tgcagcagagagccaatcacgcgtggacagcggcaaaacgggcagtacttggcacgtcgcgaca</t>
  </si>
  <si>
    <t>tgcagcagagagccgcacgagccacgaccaccgccacccgcgccctgtatctcgtgacgaacca</t>
  </si>
  <si>
    <t>tgcagcagagagcctcacgagccacgaccaccgccacccgcgccctgtatctcgtgacgaacca</t>
  </si>
  <si>
    <t>tgcagcagagagcgtggactctggattgagaagtgcacagatttgcagggaggaggaggaggaa</t>
  </si>
  <si>
    <t>tgcagcagagagcgtggactctggattgagaagtgcacagatttgcagggaggaggaggaggag</t>
  </si>
  <si>
    <t>tgcagcagagagggtgcatgcagcagccgcgcgcgccacagcctgagtgtgagatggatgaaca</t>
  </si>
  <si>
    <t>tgcagcagagagggtgcatgcagcagccgcgcgcgccacagccttagtgtgagatggatgaaca</t>
  </si>
  <si>
    <t>tgcagcagagattggaagcaagcaccgtcacccccaacgattcgattattacgcgcacgtcttc</t>
  </si>
  <si>
    <t>tgcagcagagattggaagcaagcagcgtcacccccaacgattcgattattacgcgcacgtcttc</t>
  </si>
  <si>
    <t>tgcagcagagcaagtggtgaccatgtctgcgtcgatgtgcagagtaagtggtttgcagtagata</t>
  </si>
  <si>
    <t>tgcagcagagcaagtggtgaccgtgtctgcgtcgatgtgcagagtaagtggtttgcagtagata</t>
  </si>
  <si>
    <t>tgcagcagagcacaagcgtacctccttcccagcgcacaataaaagccatccgtctccttccctt</t>
  </si>
  <si>
    <t>tgcagcagagcacaagtgtacctccttcccagcgcacaataaaagccatccgtctccttccctt</t>
  </si>
  <si>
    <t>tgcagcagagcagcagcgccaccaagagaagcgaagacacggtgctcctggaactcgaagccat</t>
  </si>
  <si>
    <t>tgcagcagagcagcagcgccaccaagagaagcgaagacagggtgctcctggaactcgaagccat</t>
  </si>
  <si>
    <t>tgcagcagagcagttcctttcttgctgtcgtctctactcagtccccagtagccactcggacctc</t>
  </si>
  <si>
    <t>tgcagcagagcagttcctttcttgctgtcttctctactcagtccccagtagccactcggacctc</t>
  </si>
  <si>
    <t>tgcagcagagcatcaccagcacgaggtccaactgggcctctcttcttcccccttgcctcctcct</t>
  </si>
  <si>
    <t>tgcagcagagcatcaccagcacgaggtccagctgggcctctcttcttcccccttgcctcctcct</t>
  </si>
  <si>
    <t>tgcagcagagccagttcatgactccaaaaggcatgcatgcaacgccgatccaatcctggctcgc</t>
  </si>
  <si>
    <t>tgcagcagagccagttcatgattccaaaaggcatgcatgcaacgccgatccaatcctggctcgc</t>
  </si>
  <si>
    <t>tgcagcagagcccaagatcgaatccaataccttcccctaaaatgtacctacgaaagttttcgtt</t>
  </si>
  <si>
    <t>tgcagcagagcccaagatcgaatccaatacctccccctaaaatgtacctacgaaagttttcgtt</t>
  </si>
  <si>
    <t>tgcagcagagccgcaccactgccacgccatccttcgagggccgccaggtccgccgagatggaag</t>
  </si>
  <si>
    <t>tgcagcagagccgcaccactgccacgccgtccttcgagggccgccaggtccgccgagatggaag</t>
  </si>
  <si>
    <t>tgcagcagagccgtaacgcgcacacaaccctgttgctctaggccctagcttctcgtcctcccgt</t>
  </si>
  <si>
    <t>tgcagcagagccgtaacgcgcacacaaccctgttgctctaggctctagcttctcgtcctcccgt</t>
  </si>
  <si>
    <t>tgcagcagagccgtggacgacggcgtgcacgctggcgaggatgatcttgccgaccgcgggagcg</t>
  </si>
  <si>
    <t>tgcagcagagccgtggacgacggcttgcacgctggcgaggatgatcttgccgaccgcgggagcg</t>
  </si>
  <si>
    <t>tgcagcagagccttccagtacctggggcaggacgggttcaggtgaatcgcccgaagcaaccaca</t>
  </si>
  <si>
    <t>tgcagcagagccttccagtacctggggcagggcgggttcaggtgaatcgcccgaagcaaccaca</t>
  </si>
  <si>
    <t>tgcagcagagcgagcccagcagcaacccgtccaagcagtgagcatgacgtacgtacgtacgtat</t>
  </si>
  <si>
    <t>tgcagcagagcgagcccagcagcaacccgtccaagcagtgagcatgacgtacgtatgtacgtat</t>
  </si>
  <si>
    <t>tgcagcagagcggcaaatgcacgcaaaatcgatcgaaaatcgaagcaatgaaatgagatctcac</t>
  </si>
  <si>
    <t>tgcagcagagcggcaaatgcacgcaaaatcgatcgaaaatcgaagcagtgaaatgagatctcac</t>
  </si>
  <si>
    <t>tgcagcagagctacatgacccttctcagcacattgccattgtgtattgcaaaattttggaggct</t>
  </si>
  <si>
    <t>tgcaggagagctacatgacccttctcagcacattgccattgtgtattgcaaaattttggaggct</t>
  </si>
  <si>
    <t>tgcagcagagctcgagggccgacatgtcgccgtggggcgggctattgatcccgttcccctcatc</t>
  </si>
  <si>
    <t>tgcagcagagctcgagggccgacatgtcgccgtggggcgggctcttgatcccgttcccctcatc</t>
  </si>
  <si>
    <t>tgcagcagagctgcggagcagttcaggcctaggcggtggagggggcctgtaaacaggcagcttg</t>
  </si>
  <si>
    <t>tgcagcagagctgcggggcagttcaggcctaggcggtggagggggcctgtaaacaggcagcttg</t>
  </si>
  <si>
    <t>tgcagcagaggacagaggccagaccagagcagtcagcagacagcgagcactctactcgacgcct</t>
  </si>
  <si>
    <t>tgcagcagaggacagaggccagaccagggcagtcagcagacagcgagcactctactcgacgcct</t>
  </si>
  <si>
    <t>tgcagcagaggatcaagtggcagtgctcacggagattcagagataggagtactacagacaatcg</t>
  </si>
  <si>
    <t>tgcagcagaggatcaagtggcagtgctcacggagattcagagataggagtactatagacaatcg</t>
  </si>
  <si>
    <t>tgcagcagaggatcctcgagctcggctacaacttcctcttcacggtacgtacgcacgcgcgaaa</t>
  </si>
  <si>
    <t>tgcagcagaggatcctcgagctcggctacaacttcctcttcacggtacgtacgcacgcgcgaag</t>
  </si>
  <si>
    <t>tgcagcagaggcaccaaagtccaaaggcaaaggcaccctatggctggggacgaagcacccctgt</t>
  </si>
  <si>
    <t>tgcagcagaggcaccaaagtccaaaggcgaaggcaccctatggctggggacgaagcacccctgt</t>
  </si>
  <si>
    <t>tgcagcagaggcaccttcgcctcctccgccgcctctccgccactagcgccttggccagtgctct</t>
  </si>
  <si>
    <t>tgcagcagaggcaccttcgcctcttccgccgcctctccgccactagcgccttggccagtgctct</t>
  </si>
  <si>
    <t>tgcagcagaggcagaggccatgcgctgctctatagtcgcccctcgtctcacggagaccgacgcc</t>
  </si>
  <si>
    <t>tgcagcagaggcagaggccctgcgctgctctatagtcgcccctcgtctcacggagaccgacgcc</t>
  </si>
  <si>
    <t>tgcagcagaggccactcgaggacaagctgtttgtcgggaaggagggaagtgttgcagcctcgtt</t>
  </si>
  <si>
    <t>tgcagcagaggccactcgaggacaagctgtttgtcgggaaggagggaagtgttgcggcctcgtt</t>
  </si>
  <si>
    <t>tgcagcagaggccagaagcattagtagcggcagtcgtaaccaagtggcatcagtagatagagcc</t>
  </si>
  <si>
    <t>tgcagcagaggccagaagcattagtagcggcagtcgtaaccaagtggcatcagtggatagagcc</t>
  </si>
  <si>
    <t>tgcagcagaggctgcttgatggcatacgtgcgcaggtcgatgatattgtcatcaatggaagcat</t>
  </si>
  <si>
    <t>tgcagcagaggctgcttgatggcatacgtgtgcaggtcgatgatattgtcatcaatggaagcat</t>
  </si>
  <si>
    <t>tgcagcagagggagcagacgctcaacagttttgtgcggattgttgccttcggtgagtgggcggg</t>
  </si>
  <si>
    <t>tgcagcagagggagcagacgctcaacagttttgtgcgggttgttgccttcggtgagtgggcggg</t>
  </si>
  <si>
    <t>tgcagcagagtaactgaattgcacatgctgtaggagtagtgtttagtgcagtgcagtgcctatc</t>
  </si>
  <si>
    <t>tgcagtagagtaactgaattgcacatgctgtaggagtagtgtttagtgcagtgcagtgcctatc</t>
  </si>
  <si>
    <t>tgcagcagagtgaactcagcatgtaagtactgctagaatcattcataatgtcacgtaatctggc</t>
  </si>
  <si>
    <t>tgcagcagagtgaactcagcatgtaagtactgctagaatcattcatactgtcacgtaatctggc</t>
  </si>
  <si>
    <t>tgcagcagagtgcaactcccgtaggactagagctctatctctgacgaagctgtctttttgcttc</t>
  </si>
  <si>
    <t>tgcagcagagtgcaactcccgtaggactagagctctctctctgacgaagctgtctttttgcttc</t>
  </si>
  <si>
    <t>tgcagcagagtggtacgtccttgatgtgtgagcgcagatctggtagtatgaaaccaaagaaaca</t>
  </si>
  <si>
    <t>tgcagcagagtggtacgtccttgatgtttgagcgcagatctggtagtatgaaaccaaagaaaca</t>
  </si>
  <si>
    <t>tgcagcagagtgtaggagttatgctaattgaaaactaatgcacataatccacaagcagaagctg</t>
  </si>
  <si>
    <t>tgcagcagagtgtaggagttatgctaattgaaaactaatgcacatgatccacaagcagaagctg</t>
  </si>
  <si>
    <t>tgcagcagagttagcagctctgcgtctacgagacctaccaggcagtgatcacggagctgggaac</t>
  </si>
  <si>
    <t>tgcagcggagttagcagctctgcgtctacgagacctaccaggcagtgatcacggagctgggaac</t>
  </si>
  <si>
    <t>tgcagcagataagacattgcggatctggaatatgtttggaactcctgaagctgtgcctaaggcc</t>
  </si>
  <si>
    <t>tgcagcagatgagacattgcggatctggaatatgtttggaactcctgaagctgtgcctaaggcc</t>
  </si>
  <si>
    <t>tgcagcagataattttactagtggtgctccgtgctcgcgatcgcagtgcagatgcagccagcca</t>
  </si>
  <si>
    <t>tgcagcagataattttactagtggtgctccgtgctcgcgatcgctgtgcagatgcagccagcca</t>
  </si>
  <si>
    <t>tgcagcagatagagtccaatgcatgagctggggggttgattaggtacatgtacaagaaccgcta</t>
  </si>
  <si>
    <t>tgcagcagatagagtgcaatgcatgagctggggggttgattaggtacatgtacaagaaccgcta</t>
  </si>
  <si>
    <t>tgcagcagatagtaagcaactgtcacgtcagctaaacgaggaagacaaggcagaagctgctgct</t>
  </si>
  <si>
    <t>tgcagcagatagtaagcaactgttacgtcagctaaacgaggaagacaaggcagaagctgctgct</t>
  </si>
  <si>
    <t>tgcagcagatatacttaaagcgtataatactctaacggatatactacgactatatactcctgaa</t>
  </si>
  <si>
    <t>tgcagcagatatacttaaagcgtataatactctaacggatatactacgactatatcctcctgaa</t>
  </si>
  <si>
    <t>tgcagcagatattcaccaaaaaaactagtgtagaaaaaggagaatttttcgagttttggaaata</t>
  </si>
  <si>
    <t>tgcagcagatattcaccaaaaaaactagtgtaaaaaaaggagaatttttcgagttttggaaata</t>
  </si>
  <si>
    <t>tgcagcagatcaaaattcttcatatcctccaccagcttgtggatcttatccaggacgttcttga</t>
  </si>
  <si>
    <t>tgcagcagatcaaatttcttcatatcctccaccagcttgtggatcttatccaggacgttcttga</t>
  </si>
  <si>
    <t>tgcagcagatcaaatcgatggaagtgagcttgttgctatgcatccatagcgatggcgtggcggc</t>
  </si>
  <si>
    <t>tgcagcagatcagatcgatggaagtgagcttgttgctatgcatccatagcgatggcgtggcggc</t>
  </si>
  <si>
    <t>tgcagcagatcacaagatatacaacaagtcactttgaagtttgaccatgtcttgtactgaaaac</t>
  </si>
  <si>
    <t>tgcagcagatcacaagatatacaactagtcactttgaagtttgaccatgtcttgtactgaaaac</t>
  </si>
  <si>
    <t>tgcagcagatcaccaacatacaacagctccgagcggcatttcagcaccgacgtttctccgcgaa</t>
  </si>
  <si>
    <t>tgcagcagatcaccagcatacaacagctccgagcggcatttcagcaccgacgtttctccgcgaa</t>
  </si>
  <si>
    <t>tgcagcagatcaccaatagaccatccccaatccttgatctgacatgtggagcccatatggaagt</t>
  </si>
  <si>
    <t>tgcagtagatcaccaatagaccatccccaatccttgatctgacatgtggagcccatatggaagt</t>
  </si>
  <si>
    <t>tgcagcagatcagcacggaacgacaagcggttcagacagagccagcccaacggaccatcgaccc</t>
  </si>
  <si>
    <t>tgcagcagatcagcacggaacgacaagcggttcagacagagccagcccaacggaccatcgacct</t>
  </si>
  <si>
    <t>tgcagcagatcatcaaatgtcgtcgatcgtacgtgtgtttcgtttgatctgcaactgctaataa</t>
  </si>
  <si>
    <t>tgcagcagatcatcaaatgtcgtcgatcgtacgtgtgtttggtttgatctgcaactgctaataa</t>
  </si>
  <si>
    <t>tgcagcagatcatctccagaagaacaacgccaaagctgaacacgtccaccttgctgtccacctt</t>
  </si>
  <si>
    <t>tgcagcagatcatctccagaagaacaacgccgaagctgaacacgtccaccttgctgtccacctt</t>
  </si>
  <si>
    <t>tgcagcagatccagggattctgaaactaggatgcgaaagggaaacttcaggtgggggaaacgag</t>
  </si>
  <si>
    <t>tgcagcagatccagggattctgagactaggatgcgaaagggaaacttcaggtgggggaaacgag</t>
  </si>
  <si>
    <t>tgcagcagatccatccgcgatccgatccgagcgcacggtccgcgccctgcgttcacggccccgt</t>
  </si>
  <si>
    <t>tgcagcagatccatccgcgatccgatccgagcgcacggtccgcggcctgcgttcacggccccgt</t>
  </si>
  <si>
    <t>tgcagcagatccgcgcagcgcgcacactccaccgagttcgtctcccgtgacgcttatcgacccc</t>
  </si>
  <si>
    <t>tgcagcagatccgcgcagcgcgcgcactccaccgagttcgtctcccgtgacgcttatcgacccc</t>
  </si>
  <si>
    <t>tgcagcagatcgacatctactacgactgcccgcgcgggcgcgggctgaacgtcatccgcgacca</t>
  </si>
  <si>
    <t>tgcagcagatcgacatctactacgactggccgcgcgggcgcgggctgaacgtcatccgcgacca</t>
  </si>
  <si>
    <t>tgcagcagatcgccaaggtgctcgcgtcgctggggtacaacgagatggcttcgtcggccacact</t>
  </si>
  <si>
    <t>tgcagcagatcgccaaggtgctcgcgtcgctggggtacaacgagatggcttcgtcggccacgct</t>
  </si>
  <si>
    <t>tgcagcagatcgcggggtcctcctcagtcctcacctgcgcgagcgccgctctgccgaaaaaaaa</t>
  </si>
  <si>
    <t>tgcagcagattgcggggtcctcctcagtcctcacctgcgcgagcgccgctctgccgaaaaaaaa</t>
  </si>
  <si>
    <t>tgcagcagatcgggccactcagcgactcggtcggcgttggagagcaggtaggcaacggcgcggt</t>
  </si>
  <si>
    <t>tgcagcagatcgggccactcagcgactcggtcggcgttggagagcaggtaggcgacggcgcggt</t>
  </si>
  <si>
    <t>tgcagcagatctaatggaagcctaacttggcatgcatgcatcatcattttcctaataaacgacg</t>
  </si>
  <si>
    <t>tgcagcagatctaatggaagcctaacttggcatgcatgcatcatcattttcctaatcaacgacg</t>
  </si>
  <si>
    <t>tgcagcagatctttcagctccgatcggagctgctgctgctctgtcgtctccgacggaccccgac</t>
  </si>
  <si>
    <t>tgcagcagatctttcagctccgatcggagctgctgctgctctgtcgtctccgacggaccccgag</t>
  </si>
  <si>
    <t>tgcagcagatgaaacaccaccacaggagcctttgccgtagcctcctgtaggtcctcacgcacaa</t>
  </si>
  <si>
    <t>tgcagcagatgaaacaccaccacaggagcctttgcggtagcctcctgtaggtcctcacgcacaa</t>
  </si>
  <si>
    <t>tgcagcagatgacacaaatgctagacagattaacaacaacagaaaatgcagatgtttggaaata</t>
  </si>
  <si>
    <t>tgcagcagatgacacaaatgctagacagattaacaacaacaggaaatgcagatgtttggaaata</t>
  </si>
  <si>
    <t>tgcagcagatgagttactgaaacattcctgtacattgcttgttccatgcaaatgagattcattg</t>
  </si>
  <si>
    <t>tgcagcagatgagttactgaaacattcctgtacattgcttgttccatgcaaatgatattcattg</t>
  </si>
  <si>
    <t>tgcagcagatgcaagggctatgggcacaataaagcaacttgcaaagtccccatctcagcctagt</t>
  </si>
  <si>
    <t>tgcagcagatgcaagggctatgggcacaataaagcaacttgcaaagttcccatctcagcctagt</t>
  </si>
  <si>
    <t>tgcagcagatgcagtgcacggcgctccatagcaagccaggtgcagcaaggacgacggacacggt</t>
  </si>
  <si>
    <t>tgcagcagattcagtgcacggcgctccatagcaagccaggtgcagcaaggacgacggacacggt</t>
  </si>
  <si>
    <t>tgcagcagatgccagcgtcgttcaccacggcggacaccccgctgtcgtccccccagactgtgtt</t>
  </si>
  <si>
    <t>tgcagcaggtgccagcgtcgttcaccacggcggacaccccgctgtcgtccccccagactgtgtt</t>
  </si>
  <si>
    <t>tgcagcagatgccgcagtcgtatataaagccgcagcaggtacactacatcaacgcccaacaatt</t>
  </si>
  <si>
    <t>tgcagcagatgtcgcagtcgtatataaagccgcagcaggtacactacatcaacgcccaacaatt</t>
  </si>
  <si>
    <t>tgcagcagatgccgccgtgaccgccgtcgtgcccccgctcgccgcgcagttccccatcgatcac</t>
  </si>
  <si>
    <t>tgcagcagatgccgccgtgaccgtcgtcgtgcccccgctcgccgcgcagttccccatcgatcac</t>
  </si>
  <si>
    <t>tgcagcagatgcggcggcggcctccgttccttcctcgtttacttcgacaaaggacttgtggaaa</t>
  </si>
  <si>
    <t>tgcagcagatgcggcggcggcctctgttccttcctcgtttacttcgacaaaggacttgtggaaa</t>
  </si>
  <si>
    <t>tgcagcagatggacacgagaacggggattgcgcagagagtagtttttgtgagcgtcgctctccc</t>
  </si>
  <si>
    <t>tgcagcagatggacacgtgaacggggattgcgcagagagtagtttttgtgagcgtcgctctccc</t>
  </si>
  <si>
    <t>tgcagcagatggaggtaagcttgtttcattctagtttcaataaaactggaggagtagcaataaa</t>
  </si>
  <si>
    <t>tgcagcagatggaggtaagcttgtttcattctagtttcaataaaactggaggagtagcaatgaa</t>
  </si>
  <si>
    <t>tgcagcagatggtgtggagtagtagtggcggtacagacagcaagaatatgataagtagtttgat</t>
  </si>
  <si>
    <t>tgcagcagatggtgtggagtagtagtggcggtacagacagcaagaatatgatgagtagtttgat</t>
  </si>
  <si>
    <t>tgcagcagatgtagagagaatacacctcctgaacaacagctctccgtctccgatagagcagagc</t>
  </si>
  <si>
    <t>tgcagcagatgtagagagcatacacctcctgaacaacagctctccgtctccgatagagcagagc</t>
  </si>
  <si>
    <t>tgcagcagatgtccagagctgctgctgctttgatagttctcttctgcttttgcagagctgcgca</t>
  </si>
  <si>
    <t>tgcagcagatgtccagagctgctgctgctttgatagttttcttctgcttttgcagagctgcgca</t>
  </si>
  <si>
    <t>tgcagcagatgtggctccccctgcaaggaagctggagtgctggaatacgcccttctgcttctgc</t>
  </si>
  <si>
    <t>tgcagcagatgtggctccccctgcaaggaagcttgagtgctggaatacgcccttctgcttctgc</t>
  </si>
  <si>
    <t>tgcagcagattaatattactaatatgtacacgactacacgtgatcaatcagtcacccactgcgg</t>
  </si>
  <si>
    <t>tgcagcagattcatattactaatatgtacacgactacacgtgatcaatcagtcacccactgcgg</t>
  </si>
  <si>
    <t>tgcagcagattatccgtacctttccttggccttgctactctgctgctgatctctttgaccaccc</t>
  </si>
  <si>
    <t>tgcagcagattatccgtacctttccttggccttgctagtctgctgctgatctctttgaccaccc</t>
  </si>
  <si>
    <t>tgcagcagattgccgatggaggcggcgatggcgacaagaacagcccccaacatcttgccctcca</t>
  </si>
  <si>
    <t>tgcagcagattgccgatggaggcggcgatggcaacaagaacagcccccaacatcttgccctcca</t>
  </si>
  <si>
    <t>tgcagcagatttgacgaaagaaacaaatgggtaattccaactcactctaaattaactgtgctgt</t>
  </si>
  <si>
    <t>tgcagcagatttgacgaaagaaacaaatgggtacttccaactcactctaaattaactgtgctgt</t>
  </si>
  <si>
    <t>tgcagcagcaaaagcatccatcgttccccgccgccgtcgctaggctaccaccgtacataccgaa</t>
  </si>
  <si>
    <t>tgcagcagcaaaagcatccatcgttccccgccgccgtcgctaggctaccactgtacataccgaa</t>
  </si>
  <si>
    <t>tgcagcagcaaaagcgcaaagcttcgatgtcaccgccatccacctaccctccaccgcccaaact</t>
  </si>
  <si>
    <t>tgcagcagcgaaagcgcaaagcttcgatgtcaccgccatccacctaccctccaccgcccaaact</t>
  </si>
  <si>
    <t>tgcagcagcaaaagcgcaaagcttcgatgtcaccgctatccacctaccctccacccgtccaccg</t>
  </si>
  <si>
    <t>tgcagcagcaacagcgcaaagcttcgatgtcaccgctatccacctaccctccacccgtccaccg</t>
  </si>
  <si>
    <t>tgcagcagcaaagcaaagcgccacacacagcgtggcagcgcacagggacaagctaggagcacat</t>
  </si>
  <si>
    <t>tgcagcagcaaagcaaagcgctacacacagcgtggcagcgcacagggacaagctaggagcacat</t>
  </si>
  <si>
    <t>tgcagcagcaaagcaaagcgccacagcgtggcagcgcacaggaacaagctaggagcacatgcat</t>
  </si>
  <si>
    <t>tgcagcagcaaagcaaagcgccacagcgtggcagcgcacagggacaagctaggagcacatgcat</t>
  </si>
  <si>
    <t>tgcagcagcaaagcagacaccagcgccgccttgagctggagaaaggccgcctctgcctcatcgt</t>
  </si>
  <si>
    <t>tgcagcagcgaagcagacaccagcgccgccttgagctggagaaaggccgcctctgcctcatcgt</t>
  </si>
  <si>
    <t>tgcagcagcaaagcgccgtggtccgatgcatcagatcccagcccgcgaggtgtgcattgggaaa</t>
  </si>
  <si>
    <t>tgcagcagcaaagcgcggtggtccgatgcatcagatcccagcccgcgaggtgtgcattgggaaa</t>
  </si>
  <si>
    <t>tgcagcagcaaaggctcacattaactgtagcatggctcctcgccaacagctgtagcgcagcgcg</t>
  </si>
  <si>
    <t>tgcagcagcaaaggctcgcattaactgtagcatggctcctcgccaacagctgtagcgcagcgcg</t>
  </si>
  <si>
    <t>tgcagcagcaaatcacactttggctaccatttcctgcgaattttgtcatgcggtcattctccgc</t>
  </si>
  <si>
    <t>tgcagcagcaaatcacactttggctaccatttcctgcgaattttgtcgtgcggtcattctccgc</t>
  </si>
  <si>
    <t>tgcagcagcaacaacaacaacatcagcagcaacaccagcacgttctacgcagatgttgatgagt</t>
  </si>
  <si>
    <t>tgcagcagcagcaacaacaacatcagcagcaacaccagcacgttctacgcagatgttgatgagt</t>
  </si>
  <si>
    <t>tgcagcagcaacacagctcaacggctgttgctttgctttgctttgcttcaccgagttcaccagg</t>
  </si>
  <si>
    <t>tgcagcagcaacacagctcaacggctgttgctttgctttgctttgcttcaccgagttcatcagg</t>
  </si>
  <si>
    <t>tgcagcagcaacagggtcaccgctcctcgccctcgacgacttccaccgctacctcttctcgcac</t>
  </si>
  <si>
    <t>tgcagcatcaacagggtcaccgctcctcgccctcgacgacttccaccgctacctcttctcgcac</t>
  </si>
  <si>
    <t>tgcagcagcaaccaacaaggaaacaaataaacgcgttagcggcagccttgccgtggtgacgaag</t>
  </si>
  <si>
    <t>tgcagcagcaaccaacaaggaaacaaataaccgcgttagcggcagccttgccgtggtgacgaag</t>
  </si>
  <si>
    <t>tgcagcagcaaccagcgatatcggttaccatcgtacattccactcgcaatcggcaattgctgcc</t>
  </si>
  <si>
    <t>tgcagcagcaaccagcgatatcggttaccatcgtacattccactggcaatcggcaattgctgcc</t>
  </si>
  <si>
    <t>tgcagcagcaacccaaattcagcaacagaaatcaaactgagagtgagcactaggagttgtcatc</t>
  </si>
  <si>
    <t>tgcagcagcaacccaaattcagcaactgaaatcaaactgagagtgagcactaggagttgtcatc</t>
  </si>
  <si>
    <t>tgcagcagcaacgagggacttacgtgaaggacgggaggtcgctgtacttggcctcgaactggat</t>
  </si>
  <si>
    <t>tgcagcagcgacgagggacttacgtgaaggacgggaggtcgctgtacttggcctcgaactggat</t>
  </si>
  <si>
    <t>tgcagcagcaacgatatctgacaaagccatgccgagaatatggtatttcattttctgaagtaca</t>
  </si>
  <si>
    <t>tgcagcagcaatgatatctgacaaagccatgccgagaatatggtatttcattttctgaagtaca</t>
  </si>
  <si>
    <t>tgcagcagcaacgctagcatgcccttgacgttggttgtcgacgctcccagttcagaaatccgag</t>
  </si>
  <si>
    <t>tgcagcagcaacgctggcatgcccttgacgttggttgtcgacgctcccagttcagaaatccgag</t>
  </si>
  <si>
    <t>tgcagcagcaacggcaattccattcgaatcagactccctgcctgccaaatccaaaagcaatggc</t>
  </si>
  <si>
    <t>tgcagcagcaacggcaattccattcgaatcagactccctgcctgccaaatcgaaaagcaatggc</t>
  </si>
  <si>
    <t>tgcagcagcaactcaaataactcagcaacagaaatcaaactgagagtaataagctaagcacaag</t>
  </si>
  <si>
    <t>tgcagcagcaactcaaataactcagcaacagaaatcaaactgagagtaataagctaagcactag</t>
  </si>
  <si>
    <t>tgcagcagcaactgctgcgcgatgctccatcgattccattccagctcgcggcaagcaataattg</t>
  </si>
  <si>
    <t>tgcagcagcgactgctgcgcgatgctccatcgattccattccagctcgcggcaagcaataattg</t>
  </si>
  <si>
    <t>tgcagcagcaagaacctagcaatttgtgctacacgcatatatccaagtattgacattgtaattt</t>
  </si>
  <si>
    <t>tgcagcagcaagaacctagcaatttgtgctacacgcctatatccaagtattgacattgtaattt</t>
  </si>
  <si>
    <t>tgcagcagcaagaagcccccacacaaccacggaaggtcaggtttcaaattgcagggaagaatgc</t>
  </si>
  <si>
    <t>tgcagcagcaataagcccccacacaaccacggaaggtcaggtttcaaattgcagggaagaatgc</t>
  </si>
  <si>
    <t>tgcagcagcaagaagccctcacattgggccacggaggaaaaactcgaccagcaggtcgagtgca</t>
  </si>
  <si>
    <t>tgcagcagcaagaagccctcacattgggccacggaggaaaaagtcgaccagcaggtcgagtgca</t>
  </si>
  <si>
    <t>tgcagcagcaagaagcggaagagcagcagcttcgggaggagatccaactgcgaggaaaggcaag</t>
  </si>
  <si>
    <t>tgcagcagcaagaagcggaagagcagcagcttcgggaggagatcctactgcgaggaaaggcaag</t>
  </si>
  <si>
    <t>tgcagcagcaagcacatggtgacacacaactcaaagcgaagcaattcattcagtgatctgaatg</t>
  </si>
  <si>
    <t>tgcagcagcaagcacgtggtgacacacaactcaaagcgaagcaattcattcagtgatctgaatg</t>
  </si>
  <si>
    <t>tgcagcagcaagcacgacttccccacgcctgcaacacaaacaaacaaacagccaaccaaccgat</t>
  </si>
  <si>
    <t>tgcagcagcaggcacgacttccccacgcctgcaacacaaacaaacaaacagccaaccaaccgat</t>
  </si>
  <si>
    <t>tgcagcagcaagccaaacctccccaccaacagaactttgacctccagaaccacctcactcacca</t>
  </si>
  <si>
    <t>tgcagcagcaagccaaacctccccaccaacagatctttgacctccagaaccacctcactcacca</t>
  </si>
  <si>
    <t>tgcagcagcaagctattagaggccgtgttagtcgtcgcggacgaccaatcggcgaaaacgccaa</t>
  </si>
  <si>
    <t>tgcagcagcaagctattagaggccgtgttagtcgtcgcggacgaccaatcggcgataacgccaa</t>
  </si>
  <si>
    <t>tgcagcagcaagctgcaaagacagctgtgtaatctattctccttcgagccattaaattcagcaa</t>
  </si>
  <si>
    <t>tgcagcagcaagctgcaaagacggctgtgtaatctattctccttcgagccattaaattcagcaa</t>
  </si>
  <si>
    <t>tgcagcagcaaggaagcagaagcactgcggatgtactgaagaagatggaggcgatgtcgtcgtc</t>
  </si>
  <si>
    <t>tgcagcagcaaggaagcagaagcactgcggatgtactgaagaagatggtggcgatgtcgtcgtc</t>
  </si>
  <si>
    <t>tgcagcagcaaggacgaggagaatgtgttagtgacttagtgttattgctgagctcagctggagt</t>
  </si>
  <si>
    <t>tgcagcagcaaggacgaggagaatgtgttagtgacttagtgttcttgctgagctcagctggagt</t>
  </si>
  <si>
    <t>tgcagcagcaaggtcacgcccgcctgccgtgcctcgcctgcccgctcctcaccctcagcaacgt</t>
  </si>
  <si>
    <t>tgcagcagcagggtcacgcccgcctgccgtgcctcgcctgcccgctcctcaccctcagcaacgt</t>
  </si>
  <si>
    <t>tgcagcagcaagtgctccagtagagtggaagacatccaagcgcaaggtgaaaaagacaccagcg</t>
  </si>
  <si>
    <t>tgcagcagcaagtgctccagtagagtggaagacttccaagcgcaaggtgaaaaagacaccagcg</t>
  </si>
  <si>
    <t>tgcagcagcaagttgaggtgaggattccacttacatttggttacacaacacagtcatagctcgt</t>
  </si>
  <si>
    <t>tgcagcagcaagttgaggtgaggattccacttacatttggttacacagcacagtcatagctcgt</t>
  </si>
  <si>
    <t>tgcagcagcaagttgatgcgtgttagatggacatgcaaagactttaagatcatgtgtggaagat</t>
  </si>
  <si>
    <t>tgcagcagcaagttgatgcgtgttagctggacatgcaaagactttaagatcatgtgtggaagat</t>
  </si>
  <si>
    <t>tgcagcagcaatacatacgcatcattgaacagaacaccaaatgcaagacccgtgtaaatgtaat</t>
  </si>
  <si>
    <t>tgcagcagcaatacatacgcatcattgaacagaacaccaaatgcaagacccgtgtaactgtaat</t>
  </si>
  <si>
    <t>tgcagcagcaatcttttcttgccgtccagcaagaatgcaagaagaccgtcgtcaacatccgcaa</t>
  </si>
  <si>
    <t>tgcagcagcaatcttttcttgccgtccagcaagaatgcaagaagaccgtcgtcaatatccgcaa</t>
  </si>
  <si>
    <t>tgcagcagcaatcttttcttgccgtccagcgagagtgcaagaagaccgtcgtcaacatgcaacg</t>
  </si>
  <si>
    <t>tgcagcagcaatcttttcttgccgtccagcgagagtgcaagaagaccgtcgtcaacatgcagcg</t>
  </si>
  <si>
    <t>tgcagcagcaatgaaactcctggatgagaagaacccaaatactgacaagaacagccctgatggt</t>
  </si>
  <si>
    <t>tgcagcagcaatgaagctcctggatgagaagaacccaaatactgacaagaacagccctgatggt</t>
  </si>
  <si>
    <t>tgcagcagcaatgatatatattgcaattcaacaagggatggaacgggcatgtgtattttataag</t>
  </si>
  <si>
    <t>tgcagcagcaatgatatatattgcaattcaacaagggatggaatgggcatgtgtattttataag</t>
  </si>
  <si>
    <t>tgcagcagcaatggcacacaccaaccattccccataaactccacacaccaacgaaaacacaacc</t>
  </si>
  <si>
    <t>tgcagcagcaatggcacacaccagccattccccataaactccacacaccaacgaaaacacaacc</t>
  </si>
  <si>
    <t>tgcagcagcaatgtctctgcattgtacgtagtgcagagcactggcagagccgttgctcagctcg</t>
  </si>
  <si>
    <t>tgcagcagcaatgtctctgctttgtacgtagtgcagagcactggcagagccgttgctcagctcg</t>
  </si>
  <si>
    <t>tgcagcagcaatttccccgtcagctggctggcgctgcctcctttcctggtcccgcgcgccgcca</t>
  </si>
  <si>
    <t>tgcagcagcaatttccccgtcagctggctggcgctgcctcctttccttgtcccgcgcgccgcca</t>
  </si>
  <si>
    <t>tgcagcagcacaactcacaagcatactgtatgcatacagctggaggagtcctccaagaactgta</t>
  </si>
  <si>
    <t>tgcagcagcacaactcacaggcatactgtatgcatacagctggaggagtcctccaagaactgta</t>
  </si>
  <si>
    <t>tgcagcagcacaagcaatgctgctgctgctgcgcccgcgaatctcttgcctttaccgctgctct</t>
  </si>
  <si>
    <t>tgcagcagcacaagcaatgctgctggtgctgcgcccgcgaatctcttgcctttaccgctgctct</t>
  </si>
  <si>
    <t>tgcagcagcacaagcagcaagaagatgacgggtagtacgatgttgctggtgaagaagcggtcat</t>
  </si>
  <si>
    <t>tgcagcagcacaagcagcaagaagatgacgggtagtacgatgttgctggtgaagaagcggtctt</t>
  </si>
  <si>
    <t>tgcagcagcacacaggcgcgaagacgactgacacgagccgcttagtcgacctcctcgatcttgg</t>
  </si>
  <si>
    <t>tgcagcagcacacaggcgcgaagccgactgacacgagccgcttagtcgacctcctcgatcttgg</t>
  </si>
  <si>
    <t>tgcagcagcacacagtcaggtccaattggttcaatcgtttgaatttgattgatgtccatgcggc</t>
  </si>
  <si>
    <t>tgcaggagcacacagtcaggtccaattggttcaatcgtttgaatttgattgatgtccatgcggc</t>
  </si>
  <si>
    <t>tgcagcagcacacgctctgctccccacgtcggcacgcccgagccccgagtcgagtcccctacct</t>
  </si>
  <si>
    <t>tgcagcagcacacgctctgctccccacgtcggcacgcccgagccccgagtcgagtctcctacct</t>
  </si>
  <si>
    <t>tgcagcagcacaggaggaaggggaaggtatcgggaggtcagaggcttcacatggcccgctccaa</t>
  </si>
  <si>
    <t>tgcagcagcacaggaggaaggggaaggtatcgggaggtcagaggcttcacatggcctgctccaa</t>
  </si>
  <si>
    <t>tgcagcagcacatcaagccaagcctggcgacatcatcagtgtttaagaggcagggacaccacta</t>
  </si>
  <si>
    <t>tgcagcagcacatcaagccaagcctggcgacatcatcagtgtttaggaggcagggacaccacta</t>
  </si>
  <si>
    <t>tgcagcagcaccaacaccacgggcaactgcggcggcggcaccaacaccaccgaaaaaaaaaaaa</t>
  </si>
  <si>
    <t>tgcagcagcaccaacaccacgggcaactgctgcggcggcaccaacaccaccgaaaaaaaaaaaa</t>
  </si>
  <si>
    <t>tgcagcagcaccacagacacaggtcaggagtcaggaacagcccatgcattatttttcatccttc</t>
  </si>
  <si>
    <t>tgcagcagcaccactgacacaggtcaggagtcaggaacagcccatgcattatttttcatccttc</t>
  </si>
  <si>
    <t>tgcagcagcaccactctgaagcggtcgacgtcgagtgtgacatcctgcccgatcaagaaggtgt</t>
  </si>
  <si>
    <t>tgcagcagcaccactctgaagcggtcgacgtcgagtgtgacatcctgtccgatcaagaaggtgt</t>
  </si>
  <si>
    <t>tgcagcagcaccagggcttgttctccgtgcgtgtccaccgcacctaagatttagagctatgtcc</t>
  </si>
  <si>
    <t>tgcagcagcaccagggtttgttctccgtgcgtgtccaccgcacctaagatttagagctatgtcc</t>
  </si>
  <si>
    <t>tgcagcagcaccgtccaagtcgtcgtcgtcgccgtcctcggagacggccgtgagggaggaggag</t>
  </si>
  <si>
    <t>tgcagcagcaccgtccaagtcgtcgtcgtcgtcgtcctcggagacggccgtgagggaggaggag</t>
  </si>
  <si>
    <t>tgcagcagcacctgccaaatatatacctgatgagtacttactattagtattaatatgggtaccc</t>
  </si>
  <si>
    <t>tgcagcagcacctgtcaaatatatacctgatgagtacttactattagtattaatatgggtaccc</t>
  </si>
  <si>
    <t>tgcagcagcacctggagagtggagaccgaccatggtcgtatcacgtcagccgtcacgctccctg</t>
  </si>
  <si>
    <t>tgcagcagcacctggagagtggagaccgaccatggtcgtgtcacgtcagccgtcacgctccctg</t>
  </si>
  <si>
    <t>tgcagcagcacgaggcggatgtgaatgatggagcatgggcttaaatagttcacgctgccaccac</t>
  </si>
  <si>
    <t>tgcagcagcacgaggcggatgtggatgatggagcatgggcttaaatagttcacgctgccaccac</t>
  </si>
  <si>
    <t>tgcagcagcacgcacagagcgattattgcgacgatgcttctctctactcctacgcgcacaaaag</t>
  </si>
  <si>
    <t>tgcagcagcacgcacagagcgattattgcgacgatgcttctgtctactcctacgcgcacaaaag</t>
  </si>
  <si>
    <t>tgcagcagcacgcaccagcaccaggacggatgcatgcacgcaatgcaggcaccgcgcacaagca</t>
  </si>
  <si>
    <t>tgcagcagcacgcaccagcaccaggacggatgcatgcacggaatgcaggcaccgcgcacaagca</t>
  </si>
  <si>
    <t>tgcagcagcacgcacggacacgcgactcgactctgtcaggttcaggcgagtaagtttgaatgcc</t>
  </si>
  <si>
    <t>tgcagcagcacgcacggacgcgcgactcgactctgtcaggttcaggcgagtaagtttgaatgcc</t>
  </si>
  <si>
    <t>tgcagcagcacgcagcgcaccgtggacacctcggccgacggctactggagccgaaaaaaaaaaa</t>
  </si>
  <si>
    <t>tgcagcagcacggagcgcaccgtggacacctcggccgacggctactggagccgaaaaaaaaaaa</t>
  </si>
  <si>
    <t>tgcagcagcacgcatggccgtcatgcttctctccttccagcacggctgatgggcctttttgcct</t>
  </si>
  <si>
    <t>tgcagcagcacgcatggccgtcatgcttctctccttccagcacggctgatggggctttttgcct</t>
  </si>
  <si>
    <t>tgcagcagcacgcctacgccgacccgcacggcggcgtgaacatcgcgttcgccgaaaaaaaaaa</t>
  </si>
  <si>
    <t>tgcagcagcacgcctacgccgacccgcacggcggcgtgaacatcgcgttctccgaaaaaaaaaa</t>
  </si>
  <si>
    <t>tgcagcagcacggacagacttcttttctggtaaaggctcaggctttctcttctgcccagaccaa</t>
  </si>
  <si>
    <t>tgcagcagtacggacagacttcttttctggtaaaggctcaggctttctcttctgcccagaccaa</t>
  </si>
  <si>
    <t>tgcagcagcacggcagctgagaggcgaatagctcggctctgtgagactgaagctgcggcagctg</t>
  </si>
  <si>
    <t>tgcagcagcacggcatctgagaggcgaatagctcggctctgtgagactgaagctgcggcagctg</t>
  </si>
  <si>
    <t>tgcagcagcacgtacttgcgcagctcccagaggaagttggcctccttgaccgccgacgccaagt</t>
  </si>
  <si>
    <t>tgcagcagcacgtacttgcgcagctcccagaggaagttggcttccttgaccgccgacgccaagt</t>
  </si>
  <si>
    <t>tgcagcagcacgtccaccagatctgtcgttgctgtgaactcgccgccgccgtctctggcacaac</t>
  </si>
  <si>
    <t>tgcagcagcacgtccaccaggtctgtcgttgctgtgaactcgccgccgccgtctctggcacaac</t>
  </si>
  <si>
    <t>tgcagcagcacgtggagtggacaagtggagttgagggacggcttgttcccattcgtccgcgcgg</t>
  </si>
  <si>
    <t>tgcagcagcacgtggagtggagaagtggagttgagggacggcttgttcccattcgtccgcgcgg</t>
  </si>
  <si>
    <t>tgcagcagcacgttgtgcacctgggcgacaggttcagcgccgccaggcagccgttggcgtcgta</t>
  </si>
  <si>
    <t>tgcagcagcacgttgtgcatctgggcgacaggttcagcgccgccaggcagccgttggcgtcgta</t>
  </si>
  <si>
    <t>tgcagcagcacgttgtgcatctgggcgaacaggttcagcgccgccaggcagccgttggcgtcgt</t>
  </si>
  <si>
    <t>tgcagcagcacgttgtgcatctgggcgaacaggttcagcgccgccaggcagccgttggcgtctt</t>
  </si>
  <si>
    <t>tgcagcagcactagacagtagacaggaccccaaaaatgcaagcataacacagaagcattcgatc</t>
  </si>
  <si>
    <t>tgcagcagcactagacagtagacaggaccccaaaaatgcaagcataatacagaagcattcgatc</t>
  </si>
  <si>
    <t>tgcagcagcactcatctcggccaccatcgtcggcataatcaacatctagcaactgaatcatgct</t>
  </si>
  <si>
    <t>tgcagcagcactcatctcggccaccatcgtcggcataatccacatctagcaactgaatcatgct</t>
  </si>
  <si>
    <t>tgcagcagcactgggctacacggatggacgatggcttcctacaagatctcggcaataccgtgtg</t>
  </si>
  <si>
    <t>tgcagcagcactgggctccacggatggacgatggcttcctacaagatctcggcaataccgtgtg</t>
  </si>
  <si>
    <t>tgcagcagcagaaacatcctgaatcctgatgagagtgacagagagagacgatgaatgctttcga</t>
  </si>
  <si>
    <t>tgcagcagcagaaacatcctgaatcgtgatgagagtgacagagagagacgatgaatgctttcga</t>
  </si>
  <si>
    <t>tgcagcagcagaaccttagcgtgggccgcgtggtcctcaccgcttccatgtggcggatgccgca</t>
  </si>
  <si>
    <t>tgcagcagcagaaccttagcgtgggccgcgtggtcctcaccgcttccatgtggcggatggcgca</t>
  </si>
  <si>
    <t>tgcagcagcagaagcagcagcagtgtgaggtggttgccgttgccgcggtggttttgttgtgcgc</t>
  </si>
  <si>
    <t>tgcagcagcagaagcagcagcagtgtgtggtggttgccgttgccgcggtggttttgttgtgcgc</t>
  </si>
  <si>
    <t>tgcagcagcagaaggagcagagcaatggtgttgtgtctgccacccccgcttcttcccagccaca</t>
  </si>
  <si>
    <t>tgcagcagcagaaggagcagagcaatggtgttgtgtctgccacccccgcttcttcccagtcaca</t>
  </si>
  <si>
    <t>tgcagcagcagaatcactcgcgcagtgggcagaaatcaaagcgcctggacatgtgaagtgcacc</t>
  </si>
  <si>
    <t>tgcagcagcagaatcactcgcgtagtgggcagaaatcaaagcgcctggacatgtgaagtgcacc</t>
  </si>
  <si>
    <t>tgcagcagcagaccaacagttcttcttcttcttcctcttcctccccttcttcgatcctttacat</t>
  </si>
  <si>
    <t>tgcagcagcagaccaacagttcttcttcttcttcctgttcctccccttcttcgatcctttacat</t>
  </si>
  <si>
    <t>tgcagcagcagacttcgcagggctgaatagcagccaagctttagtgagaacaatagacttttgg</t>
  </si>
  <si>
    <t>tgcagcagcagacttcgcagggctgaatagcagccaagctttagtgagaacactagacttttgg</t>
  </si>
  <si>
    <t>tgcagcagcagagcacagctttttaatgtgcaggcttgcgtccaatcgagagctgaccttctcg</t>
  </si>
  <si>
    <t>tgcagcagcagagcacagctttttaatttgcaggcttgcgtccaatcgagagctgaccttctcg</t>
  </si>
  <si>
    <t>tgcagcagcagagccacggtttcagtccaagctctagtcagactgtcagatcgccacgcagcaa</t>
  </si>
  <si>
    <t>tgcagcagcagagccgcggtttcagtccaagctctagtcagactgtcagatcgccacgcagcaa</t>
  </si>
  <si>
    <t>tgcagcagcagatcagatcaaagtttgtatttttattttggtgtgtctgcgtgtcaaaactagc</t>
  </si>
  <si>
    <t>tgcagcagcagatcagatcaaagtttgtatttttcttttggtgtgtctgcgtgtcaaaactagc</t>
  </si>
  <si>
    <t>tgcagcagcagatcagtaggaacacaggaaggaaatggagcatgcacagcaccaccaccgatca</t>
  </si>
  <si>
    <t>tgcagcagcagatcagtaggaacacaggaaggaaatggagcatgcacagcaccaccaccgatcg</t>
  </si>
  <si>
    <t>tgcagcagcagatggatcgtagatatgggccactgtggcatgatcatgcccagggtgggtggaa</t>
  </si>
  <si>
    <t>tgcagcagcagatggatcgtagatttgggccactgtggcatgatcatgcccagggtgggtggaa</t>
  </si>
  <si>
    <t>tgcagcagcagcaaccatggatggatgaggacgacgatgatggaaagaccaccaccgaaactgg</t>
  </si>
  <si>
    <t>tgcagcagcagcaaccatggatggatgaggacgacgatggtggaaagaccaccaccgaaactgg</t>
  </si>
  <si>
    <t>tgcagcagcagcaagaagatgagcggtagtacggtgtcgctggtaaagaagctttcttcttcgc</t>
  </si>
  <si>
    <t>tgcagcagcagcaagaagatgagcggtagtacggtgtcgctggtaaggaagctttcttcttcgc</t>
  </si>
  <si>
    <t>tgcagcagcagcaatcgcgatcgagatggggtttaaataaagaagaatggaagcaaagcaatca</t>
  </si>
  <si>
    <t>tgcagcagcagcaatcgcgatcgagatggggtttaaataaagaagaattgaagcaaagcaatca</t>
  </si>
  <si>
    <t>tgcagcagcagcaatcgcgatcttgatggggtttaaataaagaatggaagaagcaaagcaagca</t>
  </si>
  <si>
    <t>tgcagcagcagcaatcgcgatcttgatggggtttaaataaagaatggaagaaggaaagcaagca</t>
  </si>
  <si>
    <t>tgcagcagcagcacgacgagaaggacgtgtccgagctgcaccacctggcgatcgagatactgac</t>
  </si>
  <si>
    <t>tgcagcagcagcacgacgagaaggacgtgtccgagctgcaccgcctggcgatcgagatactgac</t>
  </si>
  <si>
    <t>tgcagcagcagcacgccacggtcgatgagaagctaaagttcgtgatgcactggatcgtgtccca</t>
  </si>
  <si>
    <t>tgcagcagcagcacgccacggtcgatgagatgctaaagttcgtgatgcactggatcgtgtccca</t>
  </si>
  <si>
    <t>tgcagcagcagcacgccacggtggacgagaagctcaagttcgtgaagcggtgggtcgcgtccca</t>
  </si>
  <si>
    <t>tgcagcagcagcacgccacggtggacgagaagctcaagttcgtgaagcggtgggtctcgtccca</t>
  </si>
  <si>
    <t>tgcagcagcagcacgcgactgccctgctagggacaacgcggcaaggcattcctccctcgcggaa</t>
  </si>
  <si>
    <t>tgcagcagcagcacgcggctgccctgctagggacaacgcggcaaggcattcctccctcgcggaa</t>
  </si>
  <si>
    <t>tgcagcagcagcacggtggcgtcgtcgccgaaggccacgttctgctgctcgaacttccgctcgg</t>
  </si>
  <si>
    <t>tgcagcagcagcacggtggcgtcgtcgccgaaggccacgttctgctgctcgaagttccgctcgg</t>
  </si>
  <si>
    <t>tgcagcagcagcagaaggaggttcagaagctccatgcttggtactcctcgcactgctggcaatg</t>
  </si>
  <si>
    <t>tgcagcagcagcagaaggaggttcagaagctccatgctttgtactcctcgcactgctggcaatg</t>
  </si>
  <si>
    <t>tgcagcagcagcagcaaacgccgccgccaccgcctcccgccacctacaccaactgtctccgctg</t>
  </si>
  <si>
    <t>tgcagcagcagcagcaaacgccgccgccaccgcctcccgccacctacaccaactgtctctgctg</t>
  </si>
  <si>
    <t>tgcagcagcagcagcactactaccgtcgtcagaagtccgcgacttgccatgctccgatcttcaa</t>
  </si>
  <si>
    <t>tgcagcagcagcagcgctactaccgtcgtcagaagtccgcgacttgccatgctccgatcttcaa</t>
  </si>
  <si>
    <t>tgcagcagcagcagcactggtggcactgcacactgctgctgccgatcgatccatttcagggctc</t>
  </si>
  <si>
    <t>tgcagcagcagcagcactggtggcactgcacactgttgctgccgatcgatccatttcagggctc</t>
  </si>
  <si>
    <t>tgcagcagcagcagcagaagcacctgctcctcgcgtgagtaacggattcactggtggaatctct</t>
  </si>
  <si>
    <t>tgcagcagcagcagcagaagcacctgttcctcgcgtgagtaacggattcactggtggaatctct</t>
  </si>
  <si>
    <t>tgcagcagcagcagcagacgcagcagcttcttactggtctccagcagcatccctcaccctcctc</t>
  </si>
  <si>
    <t>tgcagcagcagcagcagacgcagcagcttcttactggtctccagcagcatccctctccctcctc</t>
  </si>
  <si>
    <t>tgcagcagcagcagcagagaatgaattgaggaagagcacagagcatacatacagtaaatgaagc</t>
  </si>
  <si>
    <t>tgcagcagcagcagcagggaatgaattgaggaagagcacagagcatacatacagtaaatgaagc</t>
  </si>
  <si>
    <t>tgcagcagcagcagcagcagcaacagcaacagcagcagctgctgctgctccagcagcagagcca</t>
  </si>
  <si>
    <t>tgcagcagcagcagcagcagcaacagcagcagcagcagctgctgctgctccagcagcagagcca</t>
  </si>
  <si>
    <t>tgcagcagcagcagcagcagcagagaatgaattgaggaagagcacagagcagtacatacagtaa</t>
  </si>
  <si>
    <t>tgcagcagcagcagcagcagcagaggatgaattgaggaagagcacagagcagtacatacagtaa</t>
  </si>
  <si>
    <t>tgcagcagcagcagcagcagcagggaacatcatcggctataatcaacgtcggaagatggttgga</t>
  </si>
  <si>
    <t>tgcagcagcagcagcagcagcagggagcatcatcggctataatcaacgtcggaagatggttgga</t>
  </si>
  <si>
    <t>tgcagcagcagcagcagcagctggagcctccaggaagcagcctccccctcctcctcttcctgtt</t>
  </si>
  <si>
    <t>tgcagcagcagcagcagcagctggagcctcgaggaagcagcctccccctcctcctcttcctgtt</t>
  </si>
  <si>
    <t>tgcagcagcagcagcagcaggcaatgacgaggacgacgaggagcagcgccgcgccgccgaaaaa</t>
  </si>
  <si>
    <t>tgcagcagcagcagcagcaggcaatgatgaggacgacgaggagcagcgccgcgccgccgaaaaa</t>
  </si>
  <si>
    <t>tgcagcagcagcagcagcagggagcatcatcagctataatcaacgtcggaagatggttggacga</t>
  </si>
  <si>
    <t>tgcagcagcagcagcagcagggagcatcatcggctataatcaacgtcggaagatggttggacga</t>
  </si>
  <si>
    <t>tgcagcagcagcagcagcatgcagcatgaataagttggttctctgatccgatctatccatgaaa</t>
  </si>
  <si>
    <t>tgcagcagcagcagcagcatgcagcatggataagttggttctctgatccgatctatccatgaaa</t>
  </si>
  <si>
    <t>tgcagcagcagcagcaggcataagcacagagtatccgctctgaatctgtcctccatgggacttg</t>
  </si>
  <si>
    <t>tgcagcagcagcagcaggcataagcacagagtatccgctttgaatctgtcctccatgggacttg</t>
  </si>
  <si>
    <t>tgcagcagcagcagcatatattacagtttggctttctagatgatgtccaacaaagatgctagag</t>
  </si>
  <si>
    <t>tgcagtagcagcagcatatattacagtttggctttctagatgatgtccaacaaagatgctagag</t>
  </si>
  <si>
    <t>tgcagcagcagcagcgatattggtgttgagggcggccacgggagggccgaggagcgctgtgcag</t>
  </si>
  <si>
    <t>tgcagcagcagcagcgatgttggtgttgagggcggccacgggagggccgaggagcgctgtgcag</t>
  </si>
  <si>
    <t>tgcagcagcagcagctcatttgctcgctaccaacacacagcccactgttactgcactgcgcgcc</t>
  </si>
  <si>
    <t>tgcagcagcagcagctcatttgctcgctaccaacacacagctcactgttactgcactgcgcgcc</t>
  </si>
  <si>
    <t>tgcagcagcagcagctcgtgcgctcgccgcgcggcggatgggctcgtgggctggccgaaaaaaa</t>
  </si>
  <si>
    <t>tgcagcagcagcagctcgtgtgctcgccgcgcggcggatgggctcgtgggctggccgaaaaaaa</t>
  </si>
  <si>
    <t>tgcagcagcagcagcttaccaggcttgaagaagacagagagtccgaaatcgatggccttgagag</t>
  </si>
  <si>
    <t>tgcagcagcagcagcttaccaggcttgaagaagacagagagtccgaaatcgatggccttgagcg</t>
  </si>
  <si>
    <t>tgcagcagcagcaggaagaagaagaggagggatatgaataaattactctcagctctgcactgtg</t>
  </si>
  <si>
    <t>tgcagcagcagcaggaagaagaagaggagggatatgaatgaattactctcagctctgcactgtg</t>
  </si>
  <si>
    <t>tgcagcagcagcaggagactagctagctgcgaattgaacgcgattgtttacttccatcgacgta</t>
  </si>
  <si>
    <t>tgcagcagcagcaggagactagctagctgcgaattgaacgtgattgtttacttccatcgacgta</t>
  </si>
  <si>
    <t>tgcagcagcagcagggcacatatatagaagcagctatagcatcgacgcaaagaaacacaagcaa</t>
  </si>
  <si>
    <t>tgcagcagcagcagggcacatatatagaagcagctatagcatcgacgcagagaaacacaagcaa</t>
  </si>
  <si>
    <t>tgcagcagcagcagtactacatggccttgatgcagcagctgggcctgggcatgtcgtccgaaaa</t>
  </si>
  <si>
    <t>tgcagcagcagcagtactacatggccttgattcagcagctgggcctgggcatgtcgtccgaaaa</t>
  </si>
  <si>
    <t>tgcagcagcagcagtgtggaccgcatgatcaggaggcagagttcagcggacgatcggcttactg</t>
  </si>
  <si>
    <t>tgcagcagcagcagtgtggaccgcatgatcaggaggcagagttccgcggacgatcggcttactg</t>
  </si>
  <si>
    <t>tgcagcagcagcagtgtggaccgccgcatggtcagtaggcagagttgagcggacgacgatcggc</t>
  </si>
  <si>
    <t>tgcagcagcggcagtgtggaccgccgcatggtcagtaggcagagttgagcggacgacgatcggc</t>
  </si>
  <si>
    <t>tgcagcagcagcagttgctttgtggaaagagtctggctgtatctgaatacagaatagtacgtga</t>
  </si>
  <si>
    <t>tgcagcagtagcagttgctttgtggaaagagtctggctgtatctgaatacagaatagtacgtga</t>
  </si>
  <si>
    <t>tgcagcagcagcatcagctaggacccccagcccagagttccttctttactcccagctcccaagg</t>
  </si>
  <si>
    <t>tgcagcagcagcatcagctaggacccccagcccagagttccttctttactcccagctcccgagg</t>
  </si>
  <si>
    <t>tgcagcagcagcattttccttgtgtgtgtgttctgttctcaacctcatcttctatctacagccg</t>
  </si>
  <si>
    <t>tgcagcagcagcattttccttgtgtgtgtgttctgttctctacctcatcttctatctacagccg</t>
  </si>
  <si>
    <t>tgcagcagcagccacaaacaaaggcacgtactcgggcgcctggtagccgaaggaaccgagcgtg</t>
  </si>
  <si>
    <t>tgcagcagcagccacaaacaaaggcacgtactcgggcgcttggtagccgaaggaaccgagcgtg</t>
  </si>
  <si>
    <t>tgcagcagcagccacaagtagcagtagcactgccattacaattatgagaaagcgaccgctgtat</t>
  </si>
  <si>
    <t>tgcagcagcagccacaagtagcagtagcactgccattacaattatgagaaggcgaccgctgtat</t>
  </si>
  <si>
    <t>tgcagcagcagccaccgagggtcgtcgttccagcggcaacggtccagggacatgtcaagggtgc</t>
  </si>
  <si>
    <t>tgcagcagcagccaccgagggtcgtcgttccagcggcaacggtccagggacatgtcaagggtgg</t>
  </si>
  <si>
    <t>tgcagcagcagccagcagcagcacagaggacgtgtgtgacgtgtctcctcctcctcctccatgt</t>
  </si>
  <si>
    <t>tgcagcagcagccagcagcagcacagaggacgtgtgtgacgtgtttcctcctcctcctccatgt</t>
  </si>
  <si>
    <t>tgcagcagcagccatgtgagcgccgtcgcgtgagcgagaccccctgcgcgcaggactccgaaaa</t>
  </si>
  <si>
    <t>tgcagcagcagccatgtgagggccgtcgcgtgagcgagaccccctgcgcgcaggactccgaaaa</t>
  </si>
  <si>
    <t>tgcagcagcagcccagcacgcccgagagcgccgcgaggaagctcgcgccgaaaaaaaaaaaaaa</t>
  </si>
  <si>
    <t>tgcagcagcagcccagcacgcccgagcgcgccgcgaggaagctcgcgccgaaaaaaaaaaaaaa</t>
  </si>
  <si>
    <t>tgcagcagcagccgttcggcgagatcgccgaccaggccgtctccaagttccgcaaggtcatctc</t>
  </si>
  <si>
    <t>tgcagcagcagccgttcggcgagatcgccgaccaggccgtctccaagttccgtaaggtcatctc</t>
  </si>
  <si>
    <t>tgcagcagcagcctcgggttgccacctcaccgcctccgtgagccgtctcacgagcagcttgtcg</t>
  </si>
  <si>
    <t>tgcagcagtagcctcgggttgccacctcaccgcctccgtgagccgtctcacgagcagcttgtcg</t>
  </si>
  <si>
    <t>tgcagcagcagcctctgcaacctaaaaggagccgtatttccagtacaaaatttgtagtgcacag</t>
  </si>
  <si>
    <t>tgcagcagcagcctctgcaacctaaaaggagccgtatttccagtagaaaatttgtagtgcacag</t>
  </si>
  <si>
    <t>tgcagcagcagcgactagtgccctctcatttcaactaaagatcagtgttccacttccacagaac</t>
  </si>
  <si>
    <t>tgcagcagtagcgactagtgccctctcatttcaactaaagatcagtgttccacttccacagaac</t>
  </si>
  <si>
    <t>tgcagcagcagcgaggtacggcaaattttctcaattccattccgagtcgtaggaacttattcgt</t>
  </si>
  <si>
    <t>tgcagcagcatcgaggtacggcaaattttctcaattccattccgagtcgtaggaacttattcgt</t>
  </si>
  <si>
    <t>tgcagcagcagcgatgccgcccccgtccctcctgctcctccactcccgcgccccgcttcagcct</t>
  </si>
  <si>
    <t>tgcagcagcagcgatgccgcccccgtccctcctgctcctccactcccgcgcctcgcttcagcct</t>
  </si>
  <si>
    <t>tgcagcagcagcgcaaccagcagctgaacctgggacagatccagggctccgtccaaccgcagga</t>
  </si>
  <si>
    <t>tgcagcagcagcgcaaccagcagctgaacctgggacagatccagggctccgtccacccgcagga</t>
  </si>
  <si>
    <t>tgcagcagcagcgcagccagcagctgaacctgggccagatccaggactccgtccacccgcagga</t>
  </si>
  <si>
    <t>tgcagcagcagcgcagccagcagctgaacctgggccagatccagggctccgtccacccgcagga</t>
  </si>
  <si>
    <t>tgcagcagcagcgcctggcggcggcggacgcggaggaggcgagcttcttgaagaggagcaggcc</t>
  </si>
  <si>
    <t>tgcagcagcagcgcctggcggcggcggacgcggaggaggcgcgcttcttgaagaggagcaggcc</t>
  </si>
  <si>
    <t>tgcagcagcagcgcggacacacttggtgaatgattggtgggtcaccagtcctattattcccaca</t>
  </si>
  <si>
    <t>tgcagcagcagcgcggacacacttggtgaatgattggtgggtcaccagtcctattattctcaca</t>
  </si>
  <si>
    <t>tgcagcagcagcgggagaatgcaagcgcgggagcagggagcgagcccttttggttaagcttcaa</t>
  </si>
  <si>
    <t>tgcagcagcagcgggagagtgcaagcgcgggagcagggagcgagcccttttggttaagcttcaa</t>
  </si>
  <si>
    <t>tgcagcagcagctacatgacccttctcggcacattgccattgtgtatagcaaaattttggaggc</t>
  </si>
  <si>
    <t>tgcagcagcagctacatgacccttctcggcacattgccattgtgtattgcaaaattttggaggc</t>
  </si>
  <si>
    <t>tgcagcagcagctcagtcagcacgtaaagcccatttggcacttgcattgggtacttatgcagga</t>
  </si>
  <si>
    <t>tgcagcagcagctcagtcagcacgtaaagcccatttggcactttcattgggtacttatgcagga</t>
  </si>
  <si>
    <t>tgcagcagcagctcgctcttgttttccatgtcttcttggatgagctcgtaaggaactcccttga</t>
  </si>
  <si>
    <t>tgcagcagtagctcgctcttgttttccatgtcttcttggatgagctcgtaaggaactcccttga</t>
  </si>
  <si>
    <t>tgcagcagcagctctatgcaagcatcagcgggatgcacgtgcctaagcgttccagccattgcag</t>
  </si>
  <si>
    <t>tgcagcagcagctctatgcaggcatcagcgggatgcacgtgcctaagcgttccagccattgcag</t>
  </si>
  <si>
    <t>tgcagcagcagctgacgctggcccagcaggcctttcgttgtcggccatcagtcccacgccgaaa</t>
  </si>
  <si>
    <t>tgcagcagcagctgactctggcccagcaggcctttcgttgtcggccatcagtcccacgccgaaa</t>
  </si>
  <si>
    <t>tgcagcagcagctgcaccttggggatgcgggtggagccaccgacaagcacgacgtcgtgcacgc</t>
  </si>
  <si>
    <t>tgcagcagctgctgcaccttggggatgcgggtggagccaccgacaagcacgacgtcgtgcacgc</t>
  </si>
  <si>
    <t>tgcagcagcagctgcgagcctgcgacggcgtaactgtaaacagtaaaccagttcacgcctggcc</t>
  </si>
  <si>
    <t>tgcagcatcagctgcgagcctgcgacggcgtaactgtaaacagtaaaccagttcacgcctggcc</t>
  </si>
  <si>
    <t>tgcagcagcagctgcgccgcgacgtcgctgtcgagccgcgtctccccgaaaaaaaaaaaaaaaa</t>
  </si>
  <si>
    <t>tgcagcagcagttgcgccgcgacgtcgctgtcgagccgcgtctccccgaaaaaaaaaaaaaaaa</t>
  </si>
  <si>
    <t>tgcagcagcagctgcgttggagagagagaaagaaagaaagaaaccgagcaaggagagggacagc</t>
  </si>
  <si>
    <t>tgcagcagcagctgcgttggagagagagagagaaagaaagaaaccgagcaaggagagggacagc</t>
  </si>
  <si>
    <t>tgcagcagcagctgctgctggtgtggcgctggcgcctactaatccacacccaaacaacgccgct</t>
  </si>
  <si>
    <t>tgcagcagctgctgctgctggtgtggcgctggcgcctactaatccacacccaaacaacgccgct</t>
  </si>
  <si>
    <t>tgcagcagcagctgctgggaagagcccgccatcatcgccttcctctagacaaccagcaatgcct</t>
  </si>
  <si>
    <t>tgcagcagctgctgctgggaagagcccgccatcatcgccttcctctagacaaccagcaatgcct</t>
  </si>
  <si>
    <t>tgcagcagcagcttgcctccgacatggaccatgccagtggacgtggctcccagctctgagccgc</t>
  </si>
  <si>
    <t>tgcagcagcagcttgcctccgacatgtaccatgccagtggacgtggctcccagctctgagccgc</t>
  </si>
  <si>
    <t>tgcagcagcaggaaggaccagcggagggcgagagcgacgagaaagcaggagacgagcgggagga</t>
  </si>
  <si>
    <t>tgcagcagcaggaaggagcagcggagggcgagagcgacgagaaagcaggagacgagcgggagga</t>
  </si>
  <si>
    <t>tgcagcagcaggacccagcagcagccgacgcgctgcactgcggccccttcggtgtcccgaaaaa</t>
  </si>
  <si>
    <t>tgcagcaggaggacccagcagcagccgacgcgctgcactgcggccccttcggtgtcccgaaaaa</t>
  </si>
  <si>
    <t>tgcagcagcaggactctggtttctaacaactttatggccacgtgtcgcctcctgggccgtccga</t>
  </si>
  <si>
    <t>tgcagcagcaggactctggtttctaacaactttctggccacgtgtcgcctcctgggccgtccga</t>
  </si>
  <si>
    <t>tgcagcagcaggactttggcgccgaccgccgacggctcctgtacggcgccaggacgcgatgtgc</t>
  </si>
  <si>
    <t>tgcagcagcaggactttggcgccgaccgccgacggctcctgtacggcggcaggacgcgatgtgc</t>
  </si>
  <si>
    <t>tgcagcagcaggagacgctggacgcgctgcccaaggccatccgctccgaaaaaaaaaaaaaaaa</t>
  </si>
  <si>
    <t>tgcagcagcaggagacgctgggcgcgctgcccaaggccatccgctccgaaaaaaaaaaaaaaaa</t>
  </si>
  <si>
    <t>tgcagcagcaggcacgacttccccacgcctacaacacaaacaaccaatcaaccaaccgatcaat</t>
  </si>
  <si>
    <t>tgcagcagcaggcacgacttccccacgcctgcaacacaaacaaccaatcaaccaaccgatcaat</t>
  </si>
  <si>
    <t>tgcagcagcaggcagcagctcacagtcacagtcaaccatgccattgttcagctccaccctcgca</t>
  </si>
  <si>
    <t>tgcagcagcaggcagcagctcacagtcacagtcaaccatgccattgttcagctccacccttgca</t>
  </si>
  <si>
    <t>tgcagcagcaggccactccgcactcccacccacgtatcaccgtcaggttgccgccgaaaaaaaa</t>
  </si>
  <si>
    <t>tgcagcagcaggccactccgcactcccacccacgtatcgccgtcaggttgccgccgaaaaaaaa</t>
  </si>
  <si>
    <t>tgcagcagcaggccagcagctcctcggaacaggcccgtggtgagatcccagcagcacctgcgcc</t>
  </si>
  <si>
    <t>tgcagcagcaggccagcagctcctcggaacaggcccgtggtgagatcccagcagtacctgcgcc</t>
  </si>
  <si>
    <t>tgcagcagcaggcgatgagcgccgccgccgcgaccgcgacgaaccagagcgcggcgaaagcgaa</t>
  </si>
  <si>
    <t>tgcagcagcaggcgatgagcgccgccgccgcgactgcgacgaaccagagcgcggcgaaagcgaa</t>
  </si>
  <si>
    <t>tgcagcagcaggcgcatggatgagcatgtgacgataaaagaaagatcatcgttctgagcagagc</t>
  </si>
  <si>
    <t>tgcagcagcaggcgcatggatgagcatgtgatgataaaagaaagatcatcgttctgagcagagc</t>
  </si>
  <si>
    <t>tgcagcagcaggcgttcctcacggggaacacgatgccgcccgccaacgcctacaccatcaacgg</t>
  </si>
  <si>
    <t>tgcagcagcaggcgttcctcacggggaacacgatgccgcccgccgacgcctacaccatcaacgg</t>
  </si>
  <si>
    <t>tgcagcagcaggctccccgccagcgccaccgccacggtcttggccacccgcgacatcgcatccg</t>
  </si>
  <si>
    <t>tgcagcagcaggctccccgccagcgccaccgccacggtcttggccacccgcgacatcgcatctg</t>
  </si>
  <si>
    <t>tgcagcagcagggaggccatcaccatgacgacgacgacaggtagtggagggagcctgctccagc</t>
  </si>
  <si>
    <t>tgcagcagcagggaggccatcaccatgacgacgacgacaggtagtggagggagcctgctcctgc</t>
  </si>
  <si>
    <t>tgcagcagcagggcaatggtgacaatggacgcgacgaaggatgtagagttgctgtagaagaaga</t>
  </si>
  <si>
    <t>tgcagcagcagggcaatggtgacaatggacgcgacgaaggatgtggagttgctgtagaagaaga</t>
  </si>
  <si>
    <t>tgcagcagcagggctagtacacagagcaacaacagcttcaacagcaacagcagctgcgtgacaa</t>
  </si>
  <si>
    <t>tgcagcagcagggctagtacccagagcaacaacagcttcaacagcaacagcagctgcgtgacaa</t>
  </si>
  <si>
    <t>tgcagcagcaggtgacaggtgagcgcagcacggtgcacgacgacgccaccgaaaaaaaaaaaaa</t>
  </si>
  <si>
    <t>tgcagcagcaggtgacaggtgagcgcagcgcggtgcacgacgacgccaccgaaaaaaaaaaaaa</t>
  </si>
  <si>
    <t>tgcagcagcaggtgaggcaaagcggcctgaccaggtggcgggaaggagggtgatcggaatgatg</t>
  </si>
  <si>
    <t>tgcaggagcaggtgaggcaaagcggcctgaccaggtggcgggaaggagggtgatcggaatgatg</t>
  </si>
  <si>
    <t>tgcagcagcaggtgcaaacgctggaggcagagctcgccaccgtcagggccgagatcgtcaggca</t>
  </si>
  <si>
    <t>tgcagcagcaggtgcaaacgctggaggccgagctcgccaccgtcagggccgagatcgtcaggca</t>
  </si>
  <si>
    <t>tgcagcagcaggtggaggcactccaggcacagctggcgctggcgcaggccgagatggtcaggct</t>
  </si>
  <si>
    <t>tgcagcagcaggtggaggcgctccaggcacagctggcgctggcgcaggccgagatggtcaggct</t>
  </si>
  <si>
    <t>tgcagcagcaggtggcaacgccacgagaccattaggcaatggcaagcacaagcagcaccagaag</t>
  </si>
  <si>
    <t>tgcagcagcaggtggcaacgccacgagaccattaggcaatggcaggcacaagcagcaccagaag</t>
  </si>
  <si>
    <t>tgcagcagcaggtggcagaggtgcactagtagaccactgccacactactggcactcctacacta</t>
  </si>
  <si>
    <t>tgcagcagcaggtggcagaggtgcactagtagaccactgccacactactggtactcctacacta</t>
  </si>
  <si>
    <t>tgcagcagcaggttgagcaattggctgcgaggcatgaggccgagaagaaacagcttctggggag</t>
  </si>
  <si>
    <t>tgcagcagcaggttgagcaattggctgcgaggcatgaggctgagaagaaacagcttctggggag</t>
  </si>
  <si>
    <t>tgcagcagcagtagcgccatcgccgcttgacaagatcacggagaacctgtcctcgccccagctg</t>
  </si>
  <si>
    <t>tgcagcagcagtagcgccatcgccgcttgacaagatcacggagaacttgtcctcgccccagctg</t>
  </si>
  <si>
    <t>tgcagcagcagtatccatctctcgttcgcatcgcaggccgccacagcacggcggccatgggcat</t>
  </si>
  <si>
    <t>tgcagcagcagtatcgatctctcgttcgcatcgcaggccgccacagcacggcggccatgggcat</t>
  </si>
  <si>
    <t>tgcagcagcagtatcctcaggctccagcatggcacccgcagcagtatcctcaggctccagcata</t>
  </si>
  <si>
    <t>tgcagcagcagtatcctcaggctccagcatggcatccgcagcagtatcctcaggctccagcata</t>
  </si>
  <si>
    <t>tgcagcagcagtatgccagtatcgatctctcgttcgcatcgcaggccacagcacggcggccatg</t>
  </si>
  <si>
    <t>tgcagcagcagtatgccagtatcgatctctcgttcgcatcgcaggccacagcacgtcggccatg</t>
  </si>
  <si>
    <t>tgcagcagcagtcatggtcacatggatctgttgggagcgcttcagggtcatgtgtctattaggg</t>
  </si>
  <si>
    <t>tgcagcagcggtcatggtcacatggatctgttgggagcgcttcagggtcatgtgtctattaggg</t>
  </si>
  <si>
    <t>tgcagcagcagtgtctttgctcagctgatgagctactgctaactgattgaccaatcaatcaaca</t>
  </si>
  <si>
    <t>tgcagcagcagtgtctttgctcagctgatgagctactgctaactgattgaccaatcaatcagca</t>
  </si>
  <si>
    <t>tgcagcagcatacgactcgagttcggccatctcatctggtgtcaacttcacaaacagtgccccc</t>
  </si>
  <si>
    <t>tgcagcagcatacgactcgagttcggccatctcatctggtgtcaacttcacagacagtgccccc</t>
  </si>
  <si>
    <t>tgcagcagcatagcaatgcaagaacgtacggaacagcttagctcagcttgtcagttattaatcg</t>
  </si>
  <si>
    <t>tgcagcagcatagcaatgcaagaacgtacggaacagcttagctcagcttgtcagttattagtcg</t>
  </si>
  <si>
    <t>tgcagcagcatagccaccagctacagcagcaggggcagcaaccttctctaatgagaacgaaggc</t>
  </si>
  <si>
    <t>tgcagcagcatagccaccagctacagcagcaggggcagcaaccttctctaatgagaatgaaggc</t>
  </si>
  <si>
    <t>tgcagcagcatatcatctcttctcttcgtatccaccagctcctctccacccctctgcaccaatg</t>
  </si>
  <si>
    <t>tgcagcagtatatcatctcttctcttcgtatccaccagctcctctccacccctctgcaccaatg</t>
  </si>
  <si>
    <t>tgcagcagcatcaaaggcggcggcgtcctagacctagagaggtggttcaccgagctgagcgtcg</t>
  </si>
  <si>
    <t>tgcagcagcatcaaaggcggcggcgtcctagacctagagaggtggttcaccgagctgagcgtct</t>
  </si>
  <si>
    <t>tgcagcagcatcacaatgtgggcctgtgggcactcatctctcgaaattctttgggtctcaacaa</t>
  </si>
  <si>
    <t>tgcagcagcatcacaatgtgggcctgtgggcactcatctctcgaaattctttgtgtctcaacaa</t>
  </si>
  <si>
    <t>tgcagcagcatcacatacccaacgttgggcatcctcagtactaccatcatcatcagtacgggtt</t>
  </si>
  <si>
    <t>tgcagcagcatcacatacccaacgttgggcatcctcagtactaccatcatcatcagtgcgggtt</t>
  </si>
  <si>
    <t>tgcagcagcatccatttcctgtgcagtagcgtcaacatcctcggaaaagggacgcacctgctct</t>
  </si>
  <si>
    <t>tgcagcagcatccatttcctgtgcagtagcgtcgacatcctcggaaaagggacgcacctgctct</t>
  </si>
  <si>
    <t>tgcagcagcatcccaccatatgcaatgcaacattgcatcaacaatggttcatcaaacagtgcaa</t>
  </si>
  <si>
    <t>tgcagcagcatcccaccatatgcaatgcaacattgcatctacaatggttcatcaaacagtgcaa</t>
  </si>
  <si>
    <t>tgcagcagcatccgccccaccatctagaggggatgccttaccaccagggccagcccgtgcagat</t>
  </si>
  <si>
    <t>tgcagcagcatccgccccaccatctagaggggatgccttaccaccagggccagcctgtgcagat</t>
  </si>
  <si>
    <t>tgcagcagcatcctgccttccctgtgggctgtgctgtgggccagtgtggcagtatcgtaggcgt</t>
  </si>
  <si>
    <t>tgcagcagcatcctgccttccctgtgggctgtgctgtgggccagtgtggcagtgtcgtaggcgt</t>
  </si>
  <si>
    <t>tgcagcagcatccttcatgggcaagctcgatggcggagtggtggacggcgacctcgacctggaa</t>
  </si>
  <si>
    <t>tgcagcagcatccttcctgggcaagctcgatggcggagtggtggacggcgacctcgacctggaa</t>
  </si>
  <si>
    <t>tgcagcagcatcgataagcatgcgtgcttacgatgatgagcgcggtgatggactcgttgaccca</t>
  </si>
  <si>
    <t>tgcagcagcatcgatgagcatgcgtgcttacgatgatgagcgcggtgatggactcgttgaccca</t>
  </si>
  <si>
    <t>tgcagcagcatcgtcagcagcggtacccgcggcggcgacgacgacggcgcctcggaagacgggg</t>
  </si>
  <si>
    <t>tgcagcagcatcgtcagcggcggtacccgcggcggcgacgacgacggcgcctcggaagacgggg</t>
  </si>
  <si>
    <t>tgcagcagcatctcaagagcgggagaaggaaagctagtttcagtcaagcttcatcgatagaaaa</t>
  </si>
  <si>
    <t>tgcagcagcatctcaagagcgggagaaggaaagctagtttcagtcaagcttcatggatagaaaa</t>
  </si>
  <si>
    <t>tgcagcagcatctgatgagccttgcaaacggcgccagcgagcatccaagcgcaatggacaaggg</t>
  </si>
  <si>
    <t>tgcagcagcatctgatgagccttgcaaacggcaccagcgagcatccaagcgcaatggacaaggg</t>
  </si>
  <si>
    <t>tgcagcagcatctgctgctccaagcggtcatcgatgaacaagcttgcgacgaggaatgagagcg</t>
  </si>
  <si>
    <t>tgcagcagcgtctgctgctccaagcggtcatcgatgaacaagcttgcgacgaggaatgagagcg</t>
  </si>
  <si>
    <t>tgcagcagcatcttgtcatggtctgatgcgcccgtcgtcatctgccgtggctgggcagcctgca</t>
  </si>
  <si>
    <t>tgcagcagcatcttgtcatggtctgattcgcccgtcgtcatctgccgtggctgggcagcctgca</t>
  </si>
  <si>
    <t>tgcagcagcatctttcagatagtcagagattgtgagagggtgtcattgcttgcaagttgtaata</t>
  </si>
  <si>
    <t>tgcagcagcatctttcagatagtcagaggttgtgagagggtgtcattgcttgcaagttgtaata</t>
  </si>
  <si>
    <t>tgcagcagcatgattggatagccgccgcctccgaccgagatgcatatacggcaggatgcaacgt</t>
  </si>
  <si>
    <t>tgcagcagcatgattggatcgccgccgcctccgaccgagatgcatatacggcaggatgcaacgt</t>
  </si>
  <si>
    <t>tgcagcagcatgatttccacaaaaccatatcgtaatgtccactgccaaaaggaagaaattgtgt</t>
  </si>
  <si>
    <t>tgcagcagcatgatttccacaaaaccatatcgtaatgtccagtgccaaaaggaagaaattgtgt</t>
  </si>
  <si>
    <t>tgcagcagcatgcacagaacgaagctcggatcagtaaagaaaaaatctcgagaacggcgatgta</t>
  </si>
  <si>
    <t>tgcagcagcatgcacagagcgaagctcggatcagtaaagaaaaaatctcgagaacggcgatgta</t>
  </si>
  <si>
    <t>tgcagcagcatgccagggacagcagcatcagccaccgcgccacatccagcaccccgccaccgct</t>
  </si>
  <si>
    <t>tgcagtagcatgccagggacagcagcatcagccaccgcgccacatccagcaccccgccaccgct</t>
  </si>
  <si>
    <t>tgcagcagcatgcctttctacctgaggggagagacaactgatcgtcgtcgtgtagccgtggtgt</t>
  </si>
  <si>
    <t>tgcagcagcatgcctttctacctgaggggagagacagctgatcgtcgtcgtgtagccgtggtgt</t>
  </si>
  <si>
    <t>tgcagcagcatgcgcagcgtctcttgctgcggcggtcggcgtcggaccttggcagccgcgtcgt</t>
  </si>
  <si>
    <t>tgcagcagcatgtgcagcgtctcttgctgcggcggtcggcgtcggaccttggcagccgcgtcgt</t>
  </si>
  <si>
    <t>tgcagcagcatggaaagtcacttgagctcgcgagccccagcatcagtgtcctgtctggatgacc</t>
  </si>
  <si>
    <t>tgcagctgcatggaaagtcacttgagctcgcgagccccagcatcagtgtcctgtctggatgacc</t>
  </si>
  <si>
    <t>tgcagcagcatggataattacaacacttgctacagagtatgatatgtatctgtgcttactgctt</t>
  </si>
  <si>
    <t>tgcagcagcatggataattacaacacttgctacagagtatgatatgtatctgtgcttactgttt</t>
  </si>
  <si>
    <t>tgcagcagcatggctagtactgcaaggatcgcccaggaggatgtacaggccaatcgatggaaaa</t>
  </si>
  <si>
    <t>tgcagcagcatggctagtactgcaaggatcgcccaggaggatgtacaggccaatcgatggaaac</t>
  </si>
  <si>
    <t>tgcagcagcatgggaaagaatgaggtgatgagcaacgatgtaaggctcggtagcggagtttcca</t>
  </si>
  <si>
    <t>tgcagctgcatgggaaagaatgaggtgatgagcaacgatgtaaggctcggtagcggagtttcca</t>
  </si>
  <si>
    <t>tgcagcagcattcccaccacgctgatgctccagctgcgccaaccgcggcggcgaagccgagcgc</t>
  </si>
  <si>
    <t>tgcagcagcattcccaccacgctgatgctccagctgcgccaaccgcggctgcgaagccgagcgc</t>
  </si>
  <si>
    <t>tgcagcagcattcctcgatttgtgatgcaccgcccttctgcttcctcaacgatggtatgaatcc</t>
  </si>
  <si>
    <t>tgcagcagcattcctcggtttgtgatgcaccgcccttctgcttcctcaacgatggtatgaatcc</t>
  </si>
  <si>
    <t>tgcagcagcattctgcataggcactggacaggttcggtgcccttatgcagctagcggttgccgt</t>
  </si>
  <si>
    <t>tgcagcagcattctgcataggcattggacaggttcggtgcccttatgcagctagcggttgccgt</t>
  </si>
  <si>
    <t>tgcagcagcatttgtcgtcaatttaaccccctaagcacctctgaacctacttctgaaaaagcat</t>
  </si>
  <si>
    <t>tgcagcagcatttgtcgtcaatttaaccccctaagcacctctgaacctacttctgaaaaggcat</t>
  </si>
  <si>
    <t>tgcagcagcatttgtcgtccaatttaaccccctaagcacctctgaacctacttctgaaaaagca</t>
  </si>
  <si>
    <t>tgcagcagcatttgtcgtccaatttaaccccctaagcacctctgaacctacttctgaaaaggca</t>
  </si>
  <si>
    <t>tgcagcagccaacaaccactcgcaacacaactgtagcccctataaaagtcaaaccgtgcagctg</t>
  </si>
  <si>
    <t>tgcagcggccaacaaccactcgcaacacaactgtagcccctataaaagtcaaaccgtgcagctg</t>
  </si>
  <si>
    <t>tgcagcagccaacagcagcaccccgtgcgtgcgtgcacgagaccacagaccagccgaaaaaaaa</t>
  </si>
  <si>
    <t>tgcagcagccaacagcagcaccccgtgcgtgcgtgcacgaggccacagaccagccgaaaaaaaa</t>
  </si>
  <si>
    <t>tgcagcagccaacctactctcccaatcacgggaatcaaagtccctctgccgatccctgtccttg</t>
  </si>
  <si>
    <t>tgcagcagccgacctactctcccaatcacgggaatcaaagtccctctgccgatccctgtccttg</t>
  </si>
  <si>
    <t>tgcagcagccaacgcagcgtctgtccgtccctgctcggccgccatcaacacagattgtgcagca</t>
  </si>
  <si>
    <t>tgcagcagccaacgcagcgtctgtccgtccctgctcggccgccatcatcacagattgtgcagca</t>
  </si>
  <si>
    <t>tgcagcagccaagttgatgttgtgtgattgtgtcattcgtcgtcccgtcctcgtctgacattga</t>
  </si>
  <si>
    <t>tgcagcagccaagttgatgttgtgtgattgtgtcattcgtcgtcccgtccttgtctgacattga</t>
  </si>
  <si>
    <t>tgcagcagccacaaccagatctcagccgcagcaagtggttgcatactgttctttgctcacacat</t>
  </si>
  <si>
    <t>tgcagcagccacaaccagatttcagccgcagcaagtggttgcatactgttctttgctcacacat</t>
  </si>
  <si>
    <t>tgcagcagccacagcagccgcaggcgagcgaggcgatgatcatagccaccgccagcagcgggat</t>
  </si>
  <si>
    <t>tgcagcagccacagcagccgctggcgagcgaggcgatgatcatagccaccgccagcagcgggat</t>
  </si>
  <si>
    <t>tgcagcagccaccaacagcaacacgaatcctaaactcctcatcacttgtcgcctcctatgagct</t>
  </si>
  <si>
    <t>tgcagctgccaccaacagcaacacgaatcctaaactcctcatcacttgtcgcctcctatgagct</t>
  </si>
  <si>
    <t>tgcagcagccaccagtgagccgagaagagtccaccaacaccaaacacgcagtggtgctctctag</t>
  </si>
  <si>
    <t>tgcagcagccaccagtgagccgagaagagtccaccaacaccaaacacgcagtggtgctctctgg</t>
  </si>
  <si>
    <t>tgcagcagccaccgagctagagattttgggctttggcatgggcagtcctgagcctgttgtcgac</t>
  </si>
  <si>
    <t>tgcagcagccaccgagctagagattttgggctttggcatgggcagtcttgagcctgttgtcgac</t>
  </si>
  <si>
    <t>tgcagcagccaccgtgcaatgcaatgatctattctttctcggatgcacattgcgcagcgtgtgt</t>
  </si>
  <si>
    <t>tgcagcagccaccgtgcaatgcaatgatctattctttctcgggtgcacattgcgcagcgtgtgt</t>
  </si>
  <si>
    <t>tgcagcagccacgctctgcccctgctccgtcatgtgcgactgcgacgccgaaaaaaaaaaaaaa</t>
  </si>
  <si>
    <t>tgcagcagccacgctctgcccctgctccgtcatgttcgactgcgacgccgaaaaaaaaaaaaaa</t>
  </si>
  <si>
    <t>tgcagcagccacggtgagcatgtcccgataagcgacggcatccgctgcttcactgaccaaggtg</t>
  </si>
  <si>
    <t>tgcagcagccacggtgagcatgtcccgataagcgacggcatccgctgcttcgctgaccaaggtg</t>
  </si>
  <si>
    <t>tgcagcagccactcgctccacaagtacgcgccgctggactggtccgcctacttcaacgaggagc</t>
  </si>
  <si>
    <t>tgcagcagccactcgctccacaagtacgcgccgctggactggtccgcctacttcgacgaggagc</t>
  </si>
  <si>
    <t>tgcagcagccagaacgtgaagaacgttatatgtcatctgaactcctggtgcacgagtcggtgtc</t>
  </si>
  <si>
    <t>tgcagcagccagaacgtgatgaacgttatatgtcatctgaactcctggtgcacgagtcggtgtc</t>
  </si>
  <si>
    <t>tgcagcagccagaacgtgaagaacgttatgtcatctgaactcctggtgcacgagtcggtgtcgg</t>
  </si>
  <si>
    <t>tgcagcagccagaacgtgaagaacgttttgtcatctgaactcctggtgcacgagtcggtgtcgg</t>
  </si>
  <si>
    <t>tgcagcagccagaccccagggtgcactactcctacgcgcacgcagcaacgggcttcgcggcgcg</t>
  </si>
  <si>
    <t>tgcagcagccagagcccagggtgcactactcctacgcgcacgcagcaacgggcttcgcggcgcg</t>
  </si>
  <si>
    <t>tgcagcagccagagccatggaagctgacgagtcgcgtactcgcgtattgctccgatccctgaga</t>
  </si>
  <si>
    <t>tgcagcagccagagccatggaagctgatgagtcgcgtactcgcgtattgctccgatccctgaga</t>
  </si>
  <si>
    <t>tgcagcagccagatccaatggtggcctcatttctagctgagctgtgtagtagcccgatgccaag</t>
  </si>
  <si>
    <t>tgcagcagccagatccaatggtggcctcatttctagctgagctgtgtagtagcccgatgccatg</t>
  </si>
  <si>
    <t>tgcagcagccagcaaacaaggccaagatcctgcaagcagaggaattgaaggagtaatatacagt</t>
  </si>
  <si>
    <t>tgcagcagccagcaaacaaggccaagatcctgcaagcagaggaattgaaggagtaatttacagt</t>
  </si>
  <si>
    <t>tgcagcagccagcagcagcaggaggacaccatgaagcttgacgtgaacgcccttcgctacctct</t>
  </si>
  <si>
    <t>tgcagcagccagcagcaggaggaggacaccatgaagcttgacgtgaacgcccttcgctacctct</t>
  </si>
  <si>
    <t>tgcagcagccagcagcaggaggaggaggacaccatgaagcttgacgtgaacgcccttcgctacc</t>
  </si>
  <si>
    <t>tgcagcagccagcaggaggaggaggaggacaccatgaagcttgacgtgaacgcccttcgctacc</t>
  </si>
  <si>
    <t>tgcagcagccagcaggccctttcttttttcggagacggagagggagagcggagtgcgctaggcg</t>
  </si>
  <si>
    <t>tgcagcagccagcaggccctttcttttttcggagacggagagggagagcggagtgggctaggcg</t>
  </si>
  <si>
    <t>tgcagcagccagcagggcggttgagggcggaggcggccaggtcgctgggctgaggcagcgcggg</t>
  </si>
  <si>
    <t>tgcagcagccagcggggcggttgagggcggaggcggccaggtcgctgggctgaggcagcgcggg</t>
  </si>
  <si>
    <t>tgcagcagccagcaggggccgcggcgcctcaacactacggggcggcagtgccaatgctcaggac</t>
  </si>
  <si>
    <t>tgcagcagccagcaggggccgcggcgcctcaacactacggggcggcagtgtcaatgctcaggac</t>
  </si>
  <si>
    <t>tgcagcagccagcaggtggttccactttgcagccacgagcccatgacgcacggacggctggccg</t>
  </si>
  <si>
    <t>tgcagcagccagcaggtggttccactttgcagctacgagcccatgacgcacggacggctggccg</t>
  </si>
  <si>
    <t>tgcagcagccagcatcccttgtgagttgttctggtcggtgccagcgacgagatggcaagcgccg</t>
  </si>
  <si>
    <t>tgcagcagccagcgtcccttgtgagttgttctggtcggtgccagcgacgagatggcaagcgccg</t>
  </si>
  <si>
    <t>tgcagcagccagcccacagcagctaagcaaccatgcatatttcattggaataaaaggctttgag</t>
  </si>
  <si>
    <t>tgcagcagccagcccacagcagctaagcagccatgcatatttcattggaataaaaggctttgag</t>
  </si>
  <si>
    <t>tgcagcagccagcctacatatttgcgactctcttagcgtgtgccgtcagccgtgtagttgtagc</t>
  </si>
  <si>
    <t>tgcagcagccagcctccatatttgcgactctcttagcgtgtgccgtcagccgtgtagttgtagc</t>
  </si>
  <si>
    <t>tgcagcagccagctgcggtggtggctggtgagaggaacacttgggccctgccgccctggtggct</t>
  </si>
  <si>
    <t>tgcagcagccagctgctgtggtggctggtgagaggaacacttgggccctgccgccctggtggct</t>
  </si>
  <si>
    <t>tgcagcagccaggctagagtcttctgaacctgcacacgcttggtgcccagccttccaaggcatc</t>
  </si>
  <si>
    <t>tgcagcagccaggctagagtcttctgaacctgcacatgcttggtgcccagccttccaaggcatc</t>
  </si>
  <si>
    <t>tgcagcagccagggatggatgcagctgcaccatgggcatgatggaggggagggagggaggacga</t>
  </si>
  <si>
    <t>tgcagcagccagggatggatgcagctgcgccatgggcatgatggaggggagggagggaggacga</t>
  </si>
  <si>
    <t>tgcagcagccatcccagcagctacagtcacagtcagcagcagctgctaaccagcagccctacac</t>
  </si>
  <si>
    <t>tgcagcagccgtcccagcagctacagtcacagtcagcagcagctgctaaccagcagccctacac</t>
  </si>
  <si>
    <t>tgcagcagccatcgtagtcgtagacctccgtgtgaagaggtgactaacaacgctgaacattagc</t>
  </si>
  <si>
    <t>tgcagcagccatcgtagtcgtagacctccgtgtgaagaggtgactaacaacgttgaacattagc</t>
  </si>
  <si>
    <t>tgcagcagccatgctccgcgtcttcctcggggaccccgccgcaggggcagccgtcgctggggac</t>
  </si>
  <si>
    <t>tgcagcagccatgctccgcgtcttcctcggggatcccgccgcaggggcagccgtcgctggggac</t>
  </si>
  <si>
    <t>tgcagcagccatggcagatggcattcgctgttccccgcgagtccgtgacgcgtcagcgtcaccg</t>
  </si>
  <si>
    <t>tgcagcagccatggcagatggcattcgctgttccccgcgagtccgtgacgcgtcagcgttaccg</t>
  </si>
  <si>
    <t>tgcagcagccatggccatgattccccacgcgcggctgcgcccacgctacagctataggagtact</t>
  </si>
  <si>
    <t>tgcagcagccatggcgatgattccccacgcgcggctgcgcccacgctacagctataggagtact</t>
  </si>
  <si>
    <t>tgcagcagccatgtttggtatcaacgaagcaaggtatgctgagaagacgaaggaccagccaaga</t>
  </si>
  <si>
    <t>tgcagcagccatgtttggtatcaacgaagcaaggtatgctgcgaagacgaaggaccagccaaga</t>
  </si>
  <si>
    <t>tgcagcagcccaacacaaccatctatctttatagtagtagctcatatccaaaagcaagttagac</t>
  </si>
  <si>
    <t>tgcagcagcccaacacaaccatctatctttatagtagtagctcatatccaaaagcaagttagat</t>
  </si>
  <si>
    <t>tgcagcagcccagaggtgagatgctgctcttcttcatgttccacaccgcgttccagatcgctga</t>
  </si>
  <si>
    <t>tgcagcagcccagaggtgagatgctgctcttcttcatgttccacgccgcgttccagatcgctga</t>
  </si>
  <si>
    <t>tgcagcagcccagaggtgagatgctgctcttcttcatgttccatgctgcgttccagatcgctga</t>
  </si>
  <si>
    <t>tgcagcagcctagaggtgagatgctgctcttcttcatgttccatgctgcgttccagatcgctga</t>
  </si>
  <si>
    <t>tgcagcagcccagccgacgagcgtgtaatctcacgctggcttcaagccgcaacgaactccctcc</t>
  </si>
  <si>
    <t>tgcagccgcccagccgacgagcgtgtaatctcacgctggcttcaagccgcaacgaactccctcc</t>
  </si>
  <si>
    <t>tgcagcagcccagggccgccaacgccaaggcgcgcgtgcggcatggctccgaaaaaaaaaaaaa</t>
  </si>
  <si>
    <t>tgcagcagcccagggccgccaacgctaaggcgcgcgtgcggcatggctccgaaaaaaaaaaaaa</t>
  </si>
  <si>
    <t>tgcagcagccccatcggcatgcatgcattacatgataagtgtaattagtgctggcgtgccgtgc</t>
  </si>
  <si>
    <t>tgcagcagccccatcggcatgcatgcattgcatgataagtgtaattagtgctggcgtgccgtgc</t>
  </si>
  <si>
    <t>tgcagcagcccccgcaagaggtactctttcttttctttaacaaaacaccaatctctcttcagat</t>
  </si>
  <si>
    <t>tgcagcagcccccgcaagaggtactctttcttttctttaacaaatcaccaatctctcttcagat</t>
  </si>
  <si>
    <t>tgcagcagccccttctctttagtgtactatcgttgaccctactactcactgactagccataatc</t>
  </si>
  <si>
    <t>tgcagcagccccttctctttagtgtactatcgctgaccctactactcactgactagccataatc</t>
  </si>
  <si>
    <t>tgcagcagcccgagtcatcgagcctaggagagcgccaactcgtgatcactgaaccagaacgggc</t>
  </si>
  <si>
    <t>tgcagcagcccgagtcatcgagcctaggagagcgccaactcgtgatcactgaaccagagcgggc</t>
  </si>
  <si>
    <t>tgcagcagcccgcaccacctgcgacctcgccgttcaaccgctgggcaccgcaccaccccgtcgg</t>
  </si>
  <si>
    <t>tgcagcagcccgcaccatctgcgacctcgccgttcaaccgctgggcaccgcaccaccccgtcgg</t>
  </si>
  <si>
    <t>tgcagcagcccgcccaagcacccctggataggtaggccagcggcccaatgcgcgaggcctccag</t>
  </si>
  <si>
    <t>tgcagcagcccgcccatgcacccctggataggtaggccagcggcccaatgcgcgaggcctccag</t>
  </si>
  <si>
    <t>tgcagcagcccgccgctgccgcctgtgctgttcaggaccagccgcgacaccatgctcgagttgc</t>
  </si>
  <si>
    <t>tgcagcagcccgccgctgccgcctgttctgttcaggaccagccgcgacaccatgctcgagttgc</t>
  </si>
  <si>
    <t>tgcagcagcccgtaagccgtgctcacgtcgttgcctcccacccacgccttccccgtgccgtagc</t>
  </si>
  <si>
    <t>tgcagcagcccgtaagccgtgctcacgtcgttgcctcccacccacgctttccccgtgccgtagc</t>
  </si>
  <si>
    <t>tgcagcagcccgttcgttttcttctggatgcgttacttttaggtgcacttgttgtggtagagga</t>
  </si>
  <si>
    <t>tgcagcagtccgttcgttttcttctggatgcgttacttttaggtgcacttgttgtggtagagga</t>
  </si>
  <si>
    <t>tgcagcagccctagttgcccgagcaagcgagctgcgtggaagaggacacgagagcgccccgacg</t>
  </si>
  <si>
    <t>tgcagcagccctagttgcccgagcaagcgagctgcgtggaagaggacacgagagcgccctgacg</t>
  </si>
  <si>
    <t>tgcagcagccctcacccttgccctacgggcatccagaatggcgtgcgtgttgacataaattacc</t>
  </si>
  <si>
    <t>tgcagcagccctcgcccttgccctacgggcatccagaatggcgtgcgtgttgacataaattacc</t>
  </si>
  <si>
    <t>tgcagcagccctcgcccttgccctacgggcatccagaatggcgtgcgtgttgatgtaaattacc</t>
  </si>
  <si>
    <t>tgcagcagcccttgcccttgccctacgggcatccagaatggcgtgcgtgttgatgtaaattacc</t>
  </si>
  <si>
    <t>tgcagcagccctggaagccttgaacgatcaggtttggattgttggcaaacttggcaagaagaaa</t>
  </si>
  <si>
    <t>tgcagcagccctggaagccttgaacgatcaggtttggcttgttggcaaacttggcaagaagaaa</t>
  </si>
  <si>
    <t>tgcagcagcccttccgctcaaagtctgtctgatcctctcttcttccgttaataggaacgtaacg</t>
  </si>
  <si>
    <t>tgcagcagcccttccgctcaaagtctgtctgatcctctcttcttccgttaatagtaacgtaacg</t>
  </si>
  <si>
    <t>tgcagcagcccttcgaccatctcctccatctgctgcttggtgtagctcgctatgctcccgaacg</t>
  </si>
  <si>
    <t>tgcagcagcccttcgaccatctcctccatctgctgcttggtgtagcttgctatgctcccgaacg</t>
  </si>
  <si>
    <t>tgcagcagcccttgcattgcccactctatctatcgccatgtctacgggtgatgtggcacggccc</t>
  </si>
  <si>
    <t>tgcagcagcccttgcattgcccactctatctatcgccatgtctacgggtgatgtggcgcggccc</t>
  </si>
  <si>
    <t>tgcagcagcccttgcggtggcagcggctgctgctgcggttgggccacttccatccctgcacaca</t>
  </si>
  <si>
    <t>tgcagcagtccttgcggtggcagcggctgctgctgcggttgggccacttccatccctgcacaca</t>
  </si>
  <si>
    <t>tgcagcagccgaactagaggatgtggctacggggcaaaaccacttggttaagtcattatctcga</t>
  </si>
  <si>
    <t>tgcagcagccgaactagaggatgtggctacggggcaaaaccacttggttaagtcattatgtcga</t>
  </si>
  <si>
    <t>tgcagcagccgaagcccctcataatattatccattgtttatatgaaatcccccctcaattctgc</t>
  </si>
  <si>
    <t>tgcagcagccgaagcccctcataatattatccattgtttatatgaaattccccctcaattctgc</t>
  </si>
  <si>
    <t>tgcagcagccgaataagaggaagacgccgagctgcgggaggatgatggcgaggaggatctctag</t>
  </si>
  <si>
    <t>tgcagcagccgaatcagaggaagacgccgagctgcgggaggatgatggcgaggaggatctctag</t>
  </si>
  <si>
    <t>tgcagcagccgacggcaaccaatgtgaggtggtgctcgggaagtacagacggggcgtaacaagc</t>
  </si>
  <si>
    <t>tgcagcagccgacggcaaccaatgtgaggtggtgctcgggaagtacagacggggcgtaaccagc</t>
  </si>
  <si>
    <t>tgcagcagccgagggtttcgccttttgcttgctcccgtagttttgctgcccgtatcgcggtgcg</t>
  </si>
  <si>
    <t>tgcagcagccgagggtttcgccttttgcttgctcccgtggttttgctgcccgtatcgcggtgcg</t>
  </si>
  <si>
    <t>tgcagcagccgatgatcgcgacgccaccgcgctctcgggctacccgaaaaaaaaaaaaaaaaaa</t>
  </si>
  <si>
    <t>tgcagcagccgatgatcgcgacgccaccgcgccctcgggctacccgaaaaaaaaaaaaaaaaaa</t>
  </si>
  <si>
    <t>tgcagcagccgcaggtccacatcgtaccgccagctgccactgctcaccctatccacgctccaca</t>
  </si>
  <si>
    <t>tgcagcggccgcaggtccacatcgtaccgccagctgccactgctcaccctatccacgctccaca</t>
  </si>
  <si>
    <t>tgcagcagccgccccgccccctcttcggccgagggggccaccgccgacgctgtgaggctgctgc</t>
  </si>
  <si>
    <t>tgcagcagccgccccgcctcctcttcggccgagggggccaccgccgacgctgtgaggctgctgc</t>
  </si>
  <si>
    <t>tgcagcagccgccgccgcatcaacatcagctgcgacacccgtgggctcgctcggctacgtcgcc</t>
  </si>
  <si>
    <t>tgcagcagccgccgccgcatcaacatcagctgcgacacccgtgggctcgctcggctacgttgcc</t>
  </si>
  <si>
    <t>tgcagcagccgccgctggtcccgctgccacttccgctcctgctccttctccttcctcgtgttgc</t>
  </si>
  <si>
    <t>tgcagcagccgccgctggtcccgctgccgcttccgctcctgctccttctccttcctcgtgttgc</t>
  </si>
  <si>
    <t>tgcagcagccgcctcgccccctcttcggccgaggggaccaccgccaacgctgtgaagctgctgc</t>
  </si>
  <si>
    <t>tgcagcagccgcctcgccccctcttcggccgaggggaccactgccaacgctgtgaagctgctgc</t>
  </si>
  <si>
    <t>tgcagcagccgcgcacggggtccgccgcgcgtaggttggactcgtagacgatggtctgcacgca</t>
  </si>
  <si>
    <t>tgcagcagccgcgcacggggtccgccgcgcgtaggttggactcgtagacgatggtctgcatgca</t>
  </si>
  <si>
    <t>tgcagcagccgcgcccacagcagtctgtatcgtgcacatcagcaacaacacgatggtcttcaat</t>
  </si>
  <si>
    <t>tgcagcagccgcgcccacagcagtctgtatcgtgcacatcagcagcaacacgatggtcttcaat</t>
  </si>
  <si>
    <t>tgcagcagccgcgctacttctgcaagacatgccgccgctactggaccgagggcggctcgctccg</t>
  </si>
  <si>
    <t>tgcagcagccgcgctacttctgcaagacgtgccgccgctactggaccgagggcggctcgctccg</t>
  </si>
  <si>
    <t>tgcagcagccgcggccgcctttagcccaccgcctgccacagttgcgcgtgacctgcccgtggac</t>
  </si>
  <si>
    <t>tgcagcagccgcggccgcctttagcccaccgcctgccgcagttgcgcgtgacctgcccgtggac</t>
  </si>
  <si>
    <t>tgcagcagccgctggacagcttcagcttcaagagctccgaggccagccgcgtggaggcctcgga</t>
  </si>
  <si>
    <t>tgcagcagccgctggacagcttcagcttcaagagctccgaggccagccgcgtggagggctcgga</t>
  </si>
  <si>
    <t>tgcagcagccgcttcgagaaagcagcaactctcttcaacattacatcattcttcatcgctttca</t>
  </si>
  <si>
    <t>tgcagcagccgcttcgagaaagcagcaactctcttcaacgttacatcattcttcatcgctttca</t>
  </si>
  <si>
    <t>tgcagcagccgtggcgcctcagcatgttggtcacggtgtggcaccaaaacatgcagcagccgaa</t>
  </si>
  <si>
    <t>tgcagcagccgtggtgcctcagcatgttggtcacggtgtggcaccaaaacatgcagcagccgaa</t>
  </si>
  <si>
    <t>tgcagcagcctagaacgagtggcaaaacgggcagcatcgtcgtcaacatcagcagcagcagctg</t>
  </si>
  <si>
    <t>tgcagcagcctggaacgagtggcaaaacgggcagcatcgtcgtcaacatcagcagcagcagctg</t>
  </si>
  <si>
    <t>tgcagcagcctcaacttgcaacttgaaacgtgtaatacgctcacgtgcaatgtcacctttgatg</t>
  </si>
  <si>
    <t>tgcagcagcctcaacttgcaacttgaagcgtgtaatacgctcacgtgcaatgtcacctttgatg</t>
  </si>
  <si>
    <t>tgcagcagcctcaggacggcgccaggcctcctactactacgcctgctgctggcctggaccgccc</t>
  </si>
  <si>
    <t>tgcagcagcctcaggacggcgccaggcctcttactactacgcctgctgctggcctggaccgccc</t>
  </si>
  <si>
    <t>tgcagcagcctcagtgcatcatcttgtaatctcaatttatccaagtgtgaagtggacgacatag</t>
  </si>
  <si>
    <t>tgcagcagcctcagtgcatcatcttgtaatctcaatttatccaagtgtgaagtggacgacctag</t>
  </si>
  <si>
    <t>tgcagcagcctccagattgccattcgctggtggcccatccccattttcctcactagacgacgag</t>
  </si>
  <si>
    <t>tgcagcagcctccagattgccattcgctggtggcccatccccattttcctcattagacgacgag</t>
  </si>
  <si>
    <t>tgcagcagcctcccgatggaatacatgcacagaattaggtcacaatcacagacagagtagagag</t>
  </si>
  <si>
    <t>tgcagcagcctcccgatggaatacatgcacagaattaggtcacaatcacggacagagtagagag</t>
  </si>
  <si>
    <t>tgcagcagcctcctatcgacggagctgcgtgcgtcttggttgcggacacgacaccacgtcggaa</t>
  </si>
  <si>
    <t>tgcagcagcctcctttcgacggagctgcgtgcgtcttggttgcggacacgacaccacgtcggaa</t>
  </si>
  <si>
    <t>tgcagcagcctcctgggcccgcgtagtagctgggattggtgccgagcatgtcacggtggaggtg</t>
  </si>
  <si>
    <t>tgcagcagcctcctgggcccgcgtagtagctgggattggttccgagcatgtcacggtggaggtg</t>
  </si>
  <si>
    <t>tgcagcagcctgaaagacgatgttgatgaggagtcgtcactatgtgctgtggtgcctgcacaca</t>
  </si>
  <si>
    <t>tgcagcagcctgaaagacgatgttgatgaggagtcgtctctatgtgctgtggtgcctgcacaca</t>
  </si>
  <si>
    <t>tgcagcagcctgaaagcctgctgatcagaatgcaaatcctcgcagtcactttccccaccccacc</t>
  </si>
  <si>
    <t>tgcagcagcctgaaagcctgctgatcagagtgcaaatcctcgcagtcactttccccaccccacc</t>
  </si>
  <si>
    <t>tgcagcagcctgacgtcgaaggtagggatgatgacgttggtcagcgtgtcgctcaccctcgtct</t>
  </si>
  <si>
    <t>tgcagcagcctgacgtcgaaggtagggatgatgacgttggttagcgtgtcgctcaccctcgtct</t>
  </si>
  <si>
    <t>tgcagcagcctgagagggagtacgtcctgaaattttcagcgatggagatatacaatgaagccgt</t>
  </si>
  <si>
    <t>tgcagcatcctgagagggagtacgtcctgaaattttcagcgatggagatatacaatgaagccgt</t>
  </si>
  <si>
    <t>tgcagcagcctgcacctggggtagtggttgtattaggtagctaccaggtagcttcccgctctgg</t>
  </si>
  <si>
    <t>tgcagcagcctgcacctggggtagtggttgtattaggtagctaccaggtagcttccctctctgg</t>
  </si>
  <si>
    <t>tgcagcagcctgctgcgcgaagaagccacacccacaccacgcatcgcgtagttggctcgcggga</t>
  </si>
  <si>
    <t>tgcagcagcctgctgcgcgaagaagccacacccacaccacgcatcgcgtagttggctcgcgtga</t>
  </si>
  <si>
    <t>tgcagcagcctgctggccttgcctcttgctgctttcgctggccgcctgatcccgattgctcttc</t>
  </si>
  <si>
    <t>tgcagcagcctgctggccttgcctcttgctgcttttgctggccgcctgatcccgattgctcttc</t>
  </si>
  <si>
    <t>tgcagcagcctggaccgtcagagccgcagcaggatggcgccgccactgagggtcagaaggggga</t>
  </si>
  <si>
    <t>tgcagcagcctggaccgtcagaggcgcagcaggatggcgccgccactgagggtcagaaggggga</t>
  </si>
  <si>
    <t>tgcagcagcctgggctggatctcgccgcttgtcctccacaaccacgccaccagccatcacggag</t>
  </si>
  <si>
    <t>tgcagcagcctgggctggatctcgccgcttgtcctccacaaccacgccaccagccatcacgggg</t>
  </si>
  <si>
    <t>tgcagcagcctgtgcagggctcgcccatgagccgacgacgacgtgattgtcgctgccgaaaaaa</t>
  </si>
  <si>
    <t>tgcagcagcctgtgcagggctcgcccatgagccgacgacgatgtgattgtcgctgccgaaaaaa</t>
  </si>
  <si>
    <t>tgcagcagccttggttcggtctatgttccccgagatcgcgccacagtgcagcattttcatctcc</t>
  </si>
  <si>
    <t>tgcagcagccttggttcggtctatgttccccgagatcgcgccacagtgtagcattttcatctcc</t>
  </si>
  <si>
    <t>tgcagcagcctttcttatcatccacgtccataagatacggtttggacgagaagagagaagagag</t>
  </si>
  <si>
    <t>tgcagcagcctttcttatcatccacgtccataagatacggtttggacgagcagagagaagagag</t>
  </si>
  <si>
    <t>tgcagcagcgaaaatgttgaacacggaaaaacgcggcgaacattgctgcattcacgtcagcttg</t>
  </si>
  <si>
    <t>tgcagcagcgaaaatgttgaacacggaaaaacgcggcgaacgttgctgcattcacgtcagcttg</t>
  </si>
  <si>
    <t>tgcagcagcgaagcaaacgcctacctaaacagcggcgcggtgcggctgccatccaaacgcgccc</t>
  </si>
  <si>
    <t>tgcagcagcgaagcaaacgcctacctaaaccgcggcgcggtgcggctgccatccaaacgcgccc</t>
  </si>
  <si>
    <t>tgcagcagcgaccagcgagggaagaaggggttggtaaaatgcttgtcttaccactgtgttgtga</t>
  </si>
  <si>
    <t>tgcagcagcgaccagcgagggaagaaggggttcgtaaaatgcttgtcttaccactgtgttgtga</t>
  </si>
  <si>
    <t>tgcagcagcgacgatgacgacgcacgttgcggtgcattattgcatgcaaacgcactgtagtctc</t>
  </si>
  <si>
    <t>tgcagcagggacgatgacgacgcacgttgcggtgcattattgcatgcaaacgcactgtagtctc</t>
  </si>
  <si>
    <t>tgcagcagcgacggctccataatgctggacgacgatcggctgggcatcgtcgacggtctagcta</t>
  </si>
  <si>
    <t>tgcagcagcgacggctccatcatgctggacgacgatcggctgggcatcgtcgacggtctagcta</t>
  </si>
  <si>
    <t>tgcagcagcgacggctccatcatgctggacatcgtcgacgatcgagctagctcctgcaccagac</t>
  </si>
  <si>
    <t>tgcagcagcgacggctccatcatgctggacatcgtcgacgatcgagctagctcctgcatcagac</t>
  </si>
  <si>
    <t>tgcagcagcgacgggaaaatgacgcctgccattgcgctacgccgtcagaatcgacactcaacgc</t>
  </si>
  <si>
    <t>tgcagcagcgacgggaaaatgatgcctgccattgcgctacgccgtcagaatcgacactcaacgc</t>
  </si>
  <si>
    <t>tgcagcagcgacttctgcttctgcaccgcggccgccgccgccgcggccgtcgggcccgaaaaaa</t>
  </si>
  <si>
    <t>tgcagcagcgacttctgcttctggaccgcggccgccgccgccgcggccgtcgggcccgaaaaaa</t>
  </si>
  <si>
    <t>tgcagcagcgagaagaacggagcacgacgtttcgtccgcaaaagacttcggaaatagaatgaac</t>
  </si>
  <si>
    <t>tgcagcagcgagaagaacggagcacgacgtttcgtctgcaaaagacttcggaaatagaatgaac</t>
  </si>
  <si>
    <t>tgcagcagcgagagcaggattttctccatgaacgaggttggccagtccgccctgttcaatgccg</t>
  </si>
  <si>
    <t>tgcagcagcgatagcaggattttctccatgaacgaggttggccagtccgccctgttcaatgccg</t>
  </si>
  <si>
    <t>tgcagcagcgagtgcaggaaggggtacatcgaggaggcggcggaggacctcatgatgattctgg</t>
  </si>
  <si>
    <t>tgcagcagcgagtgcaggaaggggtacatcgaggaggcggcggaggacctcgtgatgattctgg</t>
  </si>
  <si>
    <t>tgcagcagcgatagccttcctcctccacttcgtcaccaaaaaccacaggtcttgctcaacctac</t>
  </si>
  <si>
    <t>tgcagcagcgatagcctttctcctccacttcgtcaccaaaaaccacaggtcttgctcaacctac</t>
  </si>
  <si>
    <t>tgcagcagcgatgatacatatgcattgaacagaacatggaatgcaagacgctcgtaattgtaat</t>
  </si>
  <si>
    <t>tgcagcagcgatgatacatatgcattggacagaacatggaatgcaagacgctcgtaattgtaat</t>
  </si>
  <si>
    <t>tgcagcagcgcaaaagatgccttgcagagtgttttttgttctcctagttgcaccaagatatctt</t>
  </si>
  <si>
    <t>tgcagcagcgcaaaagatgccttgcagattgttttttgttctcctagttgcaccaagatatctt</t>
  </si>
  <si>
    <t>tgcagcagcgcaacctccagcctccactggaggcgccaccagtcctgaaccgctgtctccctcc</t>
  </si>
  <si>
    <t>tgcagcagcgcaatctccagcctccactggaggcgccaccagtcctgaaccgctgtctccctcc</t>
  </si>
  <si>
    <t>tgcagcagcgcaagaccctgtctatgtcgtgccattgctctcgcactcattcagcaacacctat</t>
  </si>
  <si>
    <t>tgcagcagcgcaagaccctgtctatgttgtgccattgctctcgcactcattcagcaacacctat</t>
  </si>
  <si>
    <t>tgcagcagcgcaagcattcccgtcagtcacatgacaccagcaatctcgtggctgaaggatggtc</t>
  </si>
  <si>
    <t>tgcagcagcgcaatcattcccgtcagtcacatgacaccagcaatctcgtggctgaaggatggtc</t>
  </si>
  <si>
    <t>tgcagcagcgcaaggacgccagccacgagttcagcacgcactcgctgaggagtttcatcgccga</t>
  </si>
  <si>
    <t>tgcagcagcgcaaggacgccagccacgagttcagcacgcgctcgctgaggagtttcatcgccga</t>
  </si>
  <si>
    <t>tgcagcagcgcacaggcacaagcgtgccgccgccgcggggacctctacgacaccgagggcgagg</t>
  </si>
  <si>
    <t>tgcagcagcgcacaggcagaagcgtgccgccgccgcggggacctctacgacaccgagggcgagg</t>
  </si>
  <si>
    <t>tgcagcagcgcagcgcaagttagcagcttgttcattcatcagttcgtagcagggcacacatggg</t>
  </si>
  <si>
    <t>tgcagcagcgcagcgcaggttagcagcttgttcattcatcagttcgtagcagggcacacatggg</t>
  </si>
  <si>
    <t>tgcagcagcgcaggggtggtggtgtggtggcagtcatcgtccgcttttggagctctgcaacagt</t>
  </si>
  <si>
    <t>tgcagcagcgcaggggtggtggtgtggtggcggtcatcgtccgcttttggagctctgcaacagt</t>
  </si>
  <si>
    <t>tgcagcagcgcagtcgtgggcagcacgaacgagacgttgttgatggacgccgcaaaccgaaaaa</t>
  </si>
  <si>
    <t>tgcagcagcgccgtcgtgggcagcacgaacgagacgttgttgatggacgccgcaaaccgaaaaa</t>
  </si>
  <si>
    <t>tgcagcagcgcagtgctcactttgaagttcgttgctggatgcgatgagcaccgtggcagccatg</t>
  </si>
  <si>
    <t>tgcagcagcgcagtgctcactttgaagttcgttgctggatgcgatgagcaccgtggccgccatg</t>
  </si>
  <si>
    <t>tgcagcagcgcagtggcaaccttggcgattctgctcagtttggcagcagcgatggcagcgcggc</t>
  </si>
  <si>
    <t>tgcagcagcgcagtggcaaccttggcgattctactcagtttggcagcagcgatggcagcgcggc</t>
  </si>
  <si>
    <t>tgcagcagcgcattccgtattgccgtgcacgaagcagccgttgcggccgccgcaggggacaggg</t>
  </si>
  <si>
    <t>tgcagcagcgcattccgtattgccgtgcacgaagcagccgttgcggccgccgcaggggacagtg</t>
  </si>
  <si>
    <t>tgcagcagcgccaaagacacactgatcggtgatcacaagtcttcagctcgaaggcaggaaagag</t>
  </si>
  <si>
    <t>tgcagcagcgccaaagacacactgatcggtgatcacaagtcttcaggtcgaaggcaggaaagag</t>
  </si>
  <si>
    <t>tgcagcagcgccagcggcaggcccacgaagaagcggatcatcaccagcgacccctacgtctccg</t>
  </si>
  <si>
    <t>tgcagcagcggcagcggcaggcccacgaagaagcggatcatcaccagcgacccctacgtctccg</t>
  </si>
  <si>
    <t>tgcagcagcgccgccgcatcagggtcaccgtgtatgcgacagctgctgctgttgctgtgccgtg</t>
  </si>
  <si>
    <t>tgcagcagcgccgccgcatcagggtcaccgtgtatgcgatagctgctgctgttgctgtgccgtg</t>
  </si>
  <si>
    <t>tgcagcagcgccgccgtctggctcgcgtcctgttccgctcgtaccctctgcatgtcgatcctcg</t>
  </si>
  <si>
    <t>tgcagcagcgcctccgtctggctcgcgtcctgttccgctcgtaccctctgcatgtcgatcctcg</t>
  </si>
  <si>
    <t>tgcagcagcgccgtccacctgaggtcacagagaaaaccaattgccagtgtaccaatcagtttgg</t>
  </si>
  <si>
    <t>tgcagcagcgccgtccacctgaggtcacagagaaacccaattgccagtgtaccaatcagtttgg</t>
  </si>
  <si>
    <t>tgcagcagcgccgtggccgacatgctcgccgaggcggccgccgaaaaaaaaaaaaaaaaaaaaa</t>
  </si>
  <si>
    <t>tgcagtagcgccgtggccgacatgctcgccgaggcggccgccgaaaaaaaaaaaaaaaaaaaaa</t>
  </si>
  <si>
    <t>tgcagcagcgcctcgctccgagcatccctcgccgtcgcccgcgccgcgctccccttcctgctcc</t>
  </si>
  <si>
    <t>tgcagcagcgcctcgctccgcgcatccctcgccgtcgcccgcgccgcgctccccttcctgctcc</t>
  </si>
  <si>
    <t>tgcagcagcgccttcttgtcttctaaggatcatcagccagcaataagcaaaagaatacatacct</t>
  </si>
  <si>
    <t>tgcagcagcgccttcttgtcttctaaggatcatcagctagcaataagcaaaagaatacatacct</t>
  </si>
  <si>
    <t>tgcagcagcgcgacgcgaggttcggcgcgccgccgtcgcgctcgtgccgaaaaaaaaaaaaaaa</t>
  </si>
  <si>
    <t>tgcagcagcgcgatgcgaggttcggcgcgccgccgtcgcgctcgtgccgaaaaaaaaaaaaaaa</t>
  </si>
  <si>
    <t>tgcagcagcgcgcagaagacgctgccccaggcgcccgccccgacgccgacgatccgaaaaaaaa</t>
  </si>
  <si>
    <t>tgcagcagcgcgcagaagacgctgccccaggctcccgccccgacgccgacgatccgaaaaaaaa</t>
  </si>
  <si>
    <t>tgcagcagcgcgccgtttgatcgaccagcacagcgcgcgcagctgaaggcctcctcgaaaggac</t>
  </si>
  <si>
    <t>tgcagcagcgcgccgtttgatcgaccagcgcagcgcgcgcagctgaaggcctcctcgaaaggac</t>
  </si>
  <si>
    <t>tgcagcagcgcgccttggggacgatgcgtttaaaggcgaggcgcggattcgcgtgatgcgtagt</t>
  </si>
  <si>
    <t>tgcagcagcgcgccttggggacgctgcgtttaaaggcgaggcgcggattcgcgtgatgcgtagt</t>
  </si>
  <si>
    <t>tgcagcagcgcgcggacgcggtcgttcgttggacgcgaacgcttcagagtccaaacaaacgcca</t>
  </si>
  <si>
    <t>tgcagcagcgcgcggacgcggtcgttcgttggacgcgaacgcttcagagtccgaacaaacgcca</t>
  </si>
  <si>
    <t>tgcagcagcgcgtataccctgtcctgtcggcattcagcagcacgacatgaaggtaaccaactaa</t>
  </si>
  <si>
    <t>tgcagcagcgcgtataccctgtcttgtcggcattcagcagcacgacatgaaggtaaccaactaa</t>
  </si>
  <si>
    <t>tgcagcagcgcgtataccctgtctgtcggcattcagcagcacaacatgaaggtaaccaactaac</t>
  </si>
  <si>
    <t>tgcagcagcgcgtataccctgtctgtcggcattcagcagcacgacatgaaggtaaccaactaac</t>
  </si>
  <si>
    <t>tgcagcagcgcgtcctcgagctcggctaccatttcttcttcaccttcacggtacgccatcagcc</t>
  </si>
  <si>
    <t>tgcagcagcgcgtcctcgagcttggctaccatttcttcttcaccttcacggtacgccatcagcc</t>
  </si>
  <si>
    <t>tgcagcagcgctagctacagatgcgctgcggctttggtcgccgcggacccgaaaaaaaaaaaaa</t>
  </si>
  <si>
    <t>tgcagcagcgctagctccagatgcgctgcggctttggtcgccgcggacccgaaaaaaaaaaaaa</t>
  </si>
  <si>
    <t>tgcagcagcgctagctccaacgccatcttgaccccatcggcgaaagtggagacgaagttaccag</t>
  </si>
  <si>
    <t>tgcagcagcgctagctccaacggcatcttgaccccatcggcgaaagtggagacgaagttaccag</t>
  </si>
  <si>
    <t>tgcagcagcgcttggtgagcagagcagctaaatccttggaggaagcgaagcgattaacgagagc</t>
  </si>
  <si>
    <t>tgcagcagcgcttggtgagcagagcagctaaatccttggaggaagcgaagcgattaacgagggc</t>
  </si>
  <si>
    <t>tgcagcagcggaatcacgacccactgcgcctccatggcgttgagcttgatgataggctcgggcg</t>
  </si>
  <si>
    <t>tgcagcagcggaatcacgacccactgcgcctccatggcgttgagcttgatgataggcttgggcg</t>
  </si>
  <si>
    <t>tgcagcagcggacccagaacccacgggggacagacggtgaccacgtccatcccgaaaaaaaaaa</t>
  </si>
  <si>
    <t>tgcagcagcggccccagaacccacgggggacagacggtgaccacgtccatcccgaaaaaaaaaa</t>
  </si>
  <si>
    <t>tgcagcagcggagaaggtgacggtggcgtgcatgctcggtgatgaagctgttgtagccagcggc</t>
  </si>
  <si>
    <t>tgcagcagcggagaaggtgacggtggcgtgcatgctcggtgatgaagctgttgtagccagcggt</t>
  </si>
  <si>
    <t>tgcagcagcggcaaggccgcccagagctagcagcatgattggtctgctctgatcatggatggac</t>
  </si>
  <si>
    <t>tgcagcagcggcaaggccgcccagagctagcagcatgattggtgtgctctgatcatggatggac</t>
  </si>
  <si>
    <t>tgcagcagcggcatgaagctgtccgtcaccgttgccgagagcggccccgcgccatcgggcgcta</t>
  </si>
  <si>
    <t>tgcagcagcggcatgaagctgtccgtcaccgttgccgagagcggccccgtgccatcgggcgcta</t>
  </si>
  <si>
    <t>tgcagcagcggccagacgcggccgctggtggaggagtgctgaagaggagcctcggagagctgga</t>
  </si>
  <si>
    <t>tgcagcagcggccagacgcggccgctggtggaggagtgctgaagaggagcctcggcgagctgga</t>
  </si>
  <si>
    <t>tgcagcagcggcgacggcgacaccatctagctagtaattcactattgccgactttggagatttg</t>
  </si>
  <si>
    <t>tgcagcagcggcgacggcgacgccatctagctagtaattcactattgccgactttggagatttg</t>
  </si>
  <si>
    <t>tgcagcagcggcggcgagcaccgcccacacggccaccagaaggcacacgagaagaagccgtgac</t>
  </si>
  <si>
    <t>tgcagcagcggcggcgagcaccgcccacgcggccaccagaaggcacacgagaagaagccgtgac</t>
  </si>
  <si>
    <t>tgcagcagcggcgtgacgtggccctgcgcggggtacgggatgagcaccgcgtgggggcgcgcgt</t>
  </si>
  <si>
    <t>tgcagcggcggcgtgacgtggccctgcgcggggtacgggatgagcaccgcgtgggggcgcgcgt</t>
  </si>
  <si>
    <t>tgcagcagcggcttcttcgacctggccacgcctagaggcgccatggtcacggtgacctgcctgg</t>
  </si>
  <si>
    <t>tgcagcagcggcttcttcggcctggccacgcctagaggcgccatggtcacggtgacctgcctgg</t>
  </si>
  <si>
    <t>tgcagcagcgggaggtcacagaatcagcatttgcaacgcaaggatggaaggaacagagcggcag</t>
  </si>
  <si>
    <t>tgcagcagcgggaggtcacagaatcagcatttacaacgcaaggatggaaggaacagagcggcag</t>
  </si>
  <si>
    <t>tgcagcagcgggcagagccgtgctcctactgctgactttggatcgttgttgtgtcgcttgcttg</t>
  </si>
  <si>
    <t>tgcagcagcgggcagagccgtgctcctattgctgactttggatcgttgttgtgtcgcttgcttg</t>
  </si>
  <si>
    <t>tgcagcagcgggtccgcgtgcgacagcaacttgacgagcggccgaaaaaaaaaaaaaaaaaaaa</t>
  </si>
  <si>
    <t>tgcagcagcgggtccgcgtgcgacagcagcttgacgagcggccgaaaaaaaaaaaaaaaaaaaa</t>
  </si>
  <si>
    <t>tgcagcagcggtgtcgccgcagttggtacgaaggtgcactgctgcgtgtgtatatcagcgtgcc</t>
  </si>
  <si>
    <t>tgcagcagcggtgtcgccgcagttggtacgaaggtgcactgctgcgtgtgtatatcggcgtgcc</t>
  </si>
  <si>
    <t>tgcagcagcggttgcgggatggtaactccacggcgattgcagtgcacatgtacacgatcccgaa</t>
  </si>
  <si>
    <t>tgcagcagcggttgcgggatggtgactccacggcgattgcagtgcacatgtacacgatcccgaa</t>
  </si>
  <si>
    <t>tgcagcagcgtagtagatcgatggagattatgtaccagggaaatcagattgacgatacgcatcg</t>
  </si>
  <si>
    <t>tgcagcagcgtagtagatcgatggagattatgtaccagggaaatcagattgacgatccgcatcg</t>
  </si>
  <si>
    <t>tgcagcagcgtcatgtcaggtcaatcgatcatttcgtttgaccaaatcagtaaggaaggtgcaa</t>
  </si>
  <si>
    <t>tgcagcagcgtcatgtcaggtcaatcgatcatttcgtttgactaaatcagtaaggaaggtgcaa</t>
  </si>
  <si>
    <t>tgcagcagcgtcgtgctctgcctcgccgctcctcctcccctcaggtatcctggcgcacccccca</t>
  </si>
  <si>
    <t>tgcagcagcgtcgtgctctgcctcgccgctcctcctcccctcaggtatcctggctcacccccca</t>
  </si>
  <si>
    <t>tgcagcagcgtctgctgctccaagcgatcatcgatgaacaagcgtgcgacgaggaacgagagcg</t>
  </si>
  <si>
    <t>tgcagcagcgtctgctgctccaagcggtcatcgatgaacaagcgtgcgacgaggaacgagagcg</t>
  </si>
  <si>
    <t>tgcagcagcgtctgcttgcctggatacctgtgcgtcactcttgctacgctactgcttgcttcca</t>
  </si>
  <si>
    <t>tgcagcagcgtctgcttgcctggatgcctgtgcgtcactcttgctacgctactgcttgcttcca</t>
  </si>
  <si>
    <t>tgcagcagcgtgcgtgcaggcaggacgcaggaccaggcacctcaaagttcccaaaacggtgccc</t>
  </si>
  <si>
    <t>tgcagcagcgtgcgtgcaggcaggacgcaggaccaggctcctcaaagttcccaaaacggtgccc</t>
  </si>
  <si>
    <t>tgcagcagcgtggacggcgccttggagtacagcatggtggtggccgccgcgccctcgacaccgc</t>
  </si>
  <si>
    <t>tgcagcagcgtggacggcgccttggagtacagcatggtggtggccgccgcgccctcgacgccgc</t>
  </si>
  <si>
    <t>tgcagcagcgtggagcccctgggggcggcaagatcagggacagggagcgagccttctgaggaag</t>
  </si>
  <si>
    <t>tgcagcagcgtggagcccctgggggcggcaagatcagggacagggagcgagtcttctgaggaag</t>
  </si>
  <si>
    <t>tgcagcagcgtgggcaggaggggtggcaccatgtccagcgcgtacgggtggaggtggtggtgcg</t>
  </si>
  <si>
    <t>tgcagcagcgtgggcaggaggggtggcaccatctccagcgcgtacgggtggaggtggtggtgcg</t>
  </si>
  <si>
    <t>tgcagcagcgtgggcgcctcagcaggcggtggtggaggcggcgccaatgtccgacccgaaaaaa</t>
  </si>
  <si>
    <t>tgcagcagcgtgggcgcctcagcaggcggtggtggaggcggcgccagtgtccgacccgaaaaaa</t>
  </si>
  <si>
    <t>tgcagcagcgtgggcggtgggggcatggcgctcgctcgcttttgattgtcttgtcgcgtcaggc</t>
  </si>
  <si>
    <t>tgcagcagcgtggggggtgggggcatggcgctcgctcgcttttgattgtcttgtcgcgtcaggc</t>
  </si>
  <si>
    <t>tgcagcagcgtggtgttcgtgggcaacatcccctaccacgccagcgagaacgagctccgcgccg</t>
  </si>
  <si>
    <t>tgcagcagcgtggtgttcgtgggcaacatcccctaccacgccagcgaggacgagctccgcgccg</t>
  </si>
  <si>
    <t>tgcagcagcgtgtaagcgcacccgacgacggcgacggccaggacgtacctgtaggcgtagacgt</t>
  </si>
  <si>
    <t>tgcagcagcgtgtaagcgcacccgacgacggcgacggccaggatgtacctgtaggcgtagacgt</t>
  </si>
  <si>
    <t>tgcagcagcgttacactaacccgaaacagaagtagcccccaacagtagcagcaccacagcaaca</t>
  </si>
  <si>
    <t>tgcagcagcgttacactaacccgaaacagaagtagccccgaacagtagcagcaccacagcaaca</t>
  </si>
  <si>
    <t>tgcagcagcgttgatggcattcttcgttccctcaatagcagcagccatgagttcctgcatgttt</t>
  </si>
  <si>
    <t>tgcagcagcgttgatggcattcttcgttccctcgatagcagcagccatgagttcctgcatgttt</t>
  </si>
  <si>
    <t>tgcagcagcgtttgccccgcggcgacctgcgtcgtgcgtcacgcaatgccagccagctctagtg</t>
  </si>
  <si>
    <t>tgcagcagcgtttggcccgcggcgacctgcgtcgtgcgtcacgcaatgccagccagctctagtg</t>
  </si>
  <si>
    <t>tgcagcagctaaagggaactggtcaacgacggcaaaataatagcccaccacccccgacccatcc</t>
  </si>
  <si>
    <t>tgcagcagctaaagggaactggtcaacgacggcaaaataatagcccaccacccccgacccattc</t>
  </si>
  <si>
    <t>tgcagcagctaacaagtcatattccagcaggaagcagcacgaacgcacagttagcaagaaggat</t>
  </si>
  <si>
    <t>tgcagcagttaacaagtcatattccagcaggaagcagcacgaacgcacagttagcaagaaggat</t>
  </si>
  <si>
    <t>tgcagcagctaacatctaaaccacagaacaaggtaaccaaaatctattttgcttgaacactgcc</t>
  </si>
  <si>
    <t>tgcagcagctaacatctaaaccacagaacaaggtaaccaaaatctattttgcttgaacactgtc</t>
  </si>
  <si>
    <t>tgcagcagctaacttcgtcgtcgtcgtctctgacgagatttcttgggtaggttgagcttgagca</t>
  </si>
  <si>
    <t>tgcagcagctaacttcgtcgtcgtcgtctctgacgaggtttcttgggtaggttgagcttgagca</t>
  </si>
  <si>
    <t>tgcagcagctacaatgatgtatgagaagagaaaaggcagttgcggcaggctgcgctacgggcta</t>
  </si>
  <si>
    <t>tgcagcagctacgatgatgtatgagaagagaaaaggcagttgcggcaggctgcgctacgggcta</t>
  </si>
  <si>
    <t>tgcagcagctacagaagatgggcatcattgatgtcgatcccaaggggtaactgaactgctatgt</t>
  </si>
  <si>
    <t>tgcagcagctacagaagatgggcatcgttgatgtcgatcccaaggggtaactgaactgctatgt</t>
  </si>
  <si>
    <t>tgcagcagctacctatacaggagagattcggacgcccccatgagatggagccctagcgcggtcg</t>
  </si>
  <si>
    <t>tgcagcagctgcctatacaggagagattcggacgcccccatgagatggagccctagcgcggtcg</t>
  </si>
  <si>
    <t>tgcagcagctactaccagctagtagtactactggagcgagcaccactgaatcacaaatgcccca</t>
  </si>
  <si>
    <t>tgcagcagctactaccagctagtagtactactggagcgagcaccagtgaatcacaaatgcccca</t>
  </si>
  <si>
    <t>tgcagcagctagaggaatgccaaggtcattgaagttaaccatgcaatcgcttccgttgtggaag</t>
  </si>
  <si>
    <t>tgcagcagctagaggaatgccaaggtcattgaagttaaccatgctatcgcttccgttgtggaag</t>
  </si>
  <si>
    <t>tgcagcagctagcagcgcccccatgcgccaaggcccacgcggccgcgaccacgggccgaaaaaa</t>
  </si>
  <si>
    <t>tgcagcagctagcagcgcccccatgcgccaaggcccacgcggccgcgacgacgggccgaaaaaa</t>
  </si>
  <si>
    <t>tgcagcagctagcaggatcggagaaaatagatgaagaagaagcaagcaaatcgtcgtcctttca</t>
  </si>
  <si>
    <t>tgcagcagctagcaggatcggagaaaatagatgaagaggaagcaagcaaatcgtcgtcctttca</t>
  </si>
  <si>
    <t>tgcagcagctagccagggcatgcagcctccaatccaagcgagaaattaacgagaatgccgaaca</t>
  </si>
  <si>
    <t>tgcagcagctatccagggcatgcagcctccaatccaagcgagaaattaacgagaatgccgaaca</t>
  </si>
  <si>
    <t>tgcagcagctaggctgaagaaagtgacaaaccctccgcgaaggaagcttgcgctcgctttccct</t>
  </si>
  <si>
    <t>tgcagtagctaggctgaagaaagtgacaaaccctccgcgaaggaagcttgcgctcgctttccct</t>
  </si>
  <si>
    <t>tgcagcagctataactggtcaacaacccgctcaaaaaacaactgatcaacaaacaacctgaggc</t>
  </si>
  <si>
    <t>tgcagcagctataattggtcaacaacccgctcaaaaaacaactgatcaacaaacaacctgaggc</t>
  </si>
  <si>
    <t>tgcagcagctatatatatgtcagcacggacgcacgcaattagacacgtgaatgaagcataaaac</t>
  </si>
  <si>
    <t>tgcagcagctatatatatgtcagcacgtacgcacgcaattagacacgtgaatgaagcataaaac</t>
  </si>
  <si>
    <t>tgcagcagctatcccaagcagccagccagctactgtacgtctgaacctgaagaattctccataa</t>
  </si>
  <si>
    <t>tgcagcaggtatcccaagcagccagccagctactgtacgtctgaacctgaagaattctccataa</t>
  </si>
  <si>
    <t>tgcagcagctcaaggcgctgctgggcatcgtccacttcaccaccgagatgggcatcgtccccgt</t>
  </si>
  <si>
    <t>tgcagcagctcaaggcgctgctgggcatcgtgcacttcaccaccgagatgggcatcgtccccgt</t>
  </si>
  <si>
    <t>tgcagcagctcaaggggctgcttggactcagccatttcaccaacagcaccgatgttgtttctgt</t>
  </si>
  <si>
    <t>tgcagcagctcaaggggctgcttggactcagccatttcaccaacagcactgatgttgtttctgt</t>
  </si>
  <si>
    <t>tgcagcagctcacacacagcaagcttatttccttttccttctatccactgtcctggagaagaat</t>
  </si>
  <si>
    <t>tgcagcagctcacacacagcaagcttatttccttttccttctatctactgtcctggagaagaat</t>
  </si>
  <si>
    <t>tgcagcagctcacccactgccgctgtttctttgctgcctaaggacctttggtatgatgacgaag</t>
  </si>
  <si>
    <t>tgcagcagctcacccactgccgctgtttctttgctgcctaaggacctttggtatgatgatgaag</t>
  </si>
  <si>
    <t>tgcagcagctcagctacgagatgcccgacatggcctactccctcgccaacgcctacgccatggt</t>
  </si>
  <si>
    <t>tgcagcagctcagctacgagatgcccgacatggcctattccctcgccaacgcctacgccatggt</t>
  </si>
  <si>
    <t>tgcagcagctccagaacagaaatgtttcctcagttaaattcatggcttaatatctactgcaatt</t>
  </si>
  <si>
    <t>tgcagcagttccagaacagaaatgtttcctcagttaaattcatggcttaatatctactgcaatt</t>
  </si>
  <si>
    <t>tgcagcagctccagccatgcgccagctgctgtttaccgcacgagagggatgccctgctgatgtt</t>
  </si>
  <si>
    <t>tgcagcggctccagccatgcgccagctgctgtttaccgcacgagagggatgccctgctgatgtt</t>
  </si>
  <si>
    <t>tgcagcagctccagcgttttgtgcattccatgccttggttgtgaagaagcattctgctcattaa</t>
  </si>
  <si>
    <t>tgcagcagctccagcgttttgtgcattccatgccttggttgtgaagaagcattctgttcattaa</t>
  </si>
  <si>
    <t>tgcagcagctcccaaaaaagtctccgtcctctctgcctctctccctgtctctgataccgtgatg</t>
  </si>
  <si>
    <t>tgcagcagctcccaaaaaagtctccgtcctctctgcctctctctctgtctctgataccgtgatg</t>
  </si>
  <si>
    <t>tgcagcagctccgacggatgggatggcacggccgactgatgatcgtgacagtcacgggacccga</t>
  </si>
  <si>
    <t>tgcagcagctccgacggatgggatggcacggtcgactgatgatcgtgacagtcacgggacccga</t>
  </si>
  <si>
    <t>tgcagcagctccgccgccgccgaggccgacgtcaccagcaggtacgccgacacctgcacccacc</t>
  </si>
  <si>
    <t>tgcagcagctccgccgccgccgaggccgacgtcaccagcaggtacgccgacgcctgcacccacc</t>
  </si>
  <si>
    <t>tgcagcagctccgcgaggaactcgaccttttcttgatcatgctgtgggccttaaacgacgatga</t>
  </si>
  <si>
    <t>tgcagcagctccgcgaggaactcgaccttttcttgatcatgctgtgggccttaaacgacggtga</t>
  </si>
  <si>
    <t>tgcagcagctcctccagttcgtccgctgtaagtaccgagtacaactcctccagtttgtccgttg</t>
  </si>
  <si>
    <t>tgcagcagcttctccagttcgtccgctgtaagtaccgagtacaactcctccagtttgtccgttg</t>
  </si>
  <si>
    <t>tgcagcagctcctgcactgtctgaccaagcttgggctcactcctgatgctctcgatccatctcg</t>
  </si>
  <si>
    <t>tgcagcagctcctgcgctgtctgaccaagcttgggctcactcctgatgctctcgatccatctcg</t>
  </si>
  <si>
    <t>tgcagcagctccttcaggtactcgactgcgtcgccaagaatggaggccctgtccatctaccagt</t>
  </si>
  <si>
    <t>tgcagcagctccttcaggtactcgattgcgtcgccaagaatggaggccctgtccatctaccagt</t>
  </si>
  <si>
    <t>tgcagcagctccttgaagtcgtcagtttctccatcgcttgcttcagggtgtcggatttcaggtt</t>
  </si>
  <si>
    <t>tgcagctgctccttgaagtcgtcagtttctccatcgcttgcttcagggtgtcggatttcaggtt</t>
  </si>
  <si>
    <t>tgcagcagctcgaccgtgatcgcgtgagagaaactgaggcgcgggccctggcaggccgcccgac</t>
  </si>
  <si>
    <t>tgcagcagctcgaccgtgatcgcgtgagagagactgaggcgcgggccctggcaggccgcccgac</t>
  </si>
  <si>
    <t>tgcagcagctcgacctctcggccaacagcctcaacggcaccatcccgacgcagctcgccgcgct</t>
  </si>
  <si>
    <t>tgcagcagctcgacctgtcggccaacagcctcaacggcaccatcccgacgcagctcgccgcgct</t>
  </si>
  <si>
    <t>tgcagcagctcgccagtcgccacacacactgccccagctacagagctactccacctccacaaga</t>
  </si>
  <si>
    <t>tgcagcagctcgccagtcgccacacacactgccccagctacagagctgctccacctccacaaga</t>
  </si>
  <si>
    <t>tgcagcagctcgcggttctgctcggccagcctgtcacgcatagcctgcgactcctccagcagcg</t>
  </si>
  <si>
    <t>tgcagcagctcgcggttctgctcggccagcctgtcgcgcatagcctgcgactcctccagcagcg</t>
  </si>
  <si>
    <t>tgcagcagctcggcgtcaggtcctggcccaagtgagcaccgctgccgccgatcactgtccgtta</t>
  </si>
  <si>
    <t>tgcagcagctcggcgtcaggtcctggcccaagtgagcaccgctgctgccgatcactgtccgtta</t>
  </si>
  <si>
    <t>tgcagcagctcgtccagaccgttgggattgggatcccacgacatcgcctccagagagtgctgct</t>
  </si>
  <si>
    <t>tgcagcagctcgtccagtccgttgggattgggatcccacgacatcgcctccagagagtgctgct</t>
  </si>
  <si>
    <t>tgcagcagctcgtggtcgagggagatgatctcgtgctggtgcagctgctccgtggcgaggagac</t>
  </si>
  <si>
    <t>tgcagcggctcgtggtcgagggagatgatctcgtgctggtgcagctgctccgtggcgaggagac</t>
  </si>
  <si>
    <t>tgcagcagctctatctctattattaggattggatccagggagatggccgagggggcgaggtttc</t>
  </si>
  <si>
    <t>tgcagcagctctatctctattattaggattggatcctgggagatggccgagggggcgaggtttc</t>
  </si>
  <si>
    <t>tgcagcagctctatgcaggcatcagcgtccagtgattgcagcagctagtgcgctgatcacagcg</t>
  </si>
  <si>
    <t>tgcagcagctctatgcaggcatcagcgtccagcgattgcagcagctagtgcgctgatcacagcg</t>
  </si>
  <si>
    <t>tgcagcagctctcagctcatcgccccgctgcgctgcgtcctaattggtggcggggaacggacgg</t>
  </si>
  <si>
    <t>tgcagcagctctcagctcctcgccccgctgcgctgcgtcctaattggtggcggggaacggacgg</t>
  </si>
  <si>
    <t>tgcagcagctctccgtgtggtacagtatgcacatgcacacgccacgcgccagcaagcagcaaca</t>
  </si>
  <si>
    <t>tgcagcagctctctgtgtggtacagtatgcacatgcacacgccacgcgccagcaagcagcaaca</t>
  </si>
  <si>
    <t>tgcagcagctctcctctcatgatccatctgctgacccccgccaaaaggcacagtaatcaaacca</t>
  </si>
  <si>
    <t>tgcagcagctctcctctcatgatccatctgctgccccccgccaaaaggcacagtaatcaaacca</t>
  </si>
  <si>
    <t>tgcagcagctctctccctctacattcttggtgtctgagccccttggccgtacgctctgcctcac</t>
  </si>
  <si>
    <t>tgcagcagctctctccctctccattcttggtgtctgagccccttggccgtacgctctgcctcac</t>
  </si>
  <si>
    <t>tgcagcagctctcttcttcttgctgtccctgcggtggtttgaggagtgcaatttgctcgagtag</t>
  </si>
  <si>
    <t>tgcagcagctctcttcttcttgctgtccctgcggtggttttaggagtgcaatttgctcgagtag</t>
  </si>
  <si>
    <t>tgcagcagctctggctggccagcggttcgaagcgccacgctgctacgtactcggccgccacggc</t>
  </si>
  <si>
    <t>tgcagcagctctggctggccagcgtttcgaagcgccacgctgctacgtactcggccgccacggc</t>
  </si>
  <si>
    <t>tgcagcagctctgtggcaatggcgatgttggacacggcgtgcactgcaccaacacaatccctgc</t>
  </si>
  <si>
    <t>tgcagcagctctgtggcaatggcgatgttgtacacggcgtgcactgcaccaacacaatccctgc</t>
  </si>
  <si>
    <t>tgcagcagctcttgccttccgcgcccatggcgtacgcggtcgtcgtcgacccgaaaaaaaaaaa</t>
  </si>
  <si>
    <t>tgcagcagctcttgccttcggcgcccatggcgtacgcggtcgtcgtcgacccgaaaaaaaaaaa</t>
  </si>
  <si>
    <t>tgcagcagctctttcatcgcccactcgatggacgacgccaccgtctccgtcccaccaaacatga</t>
  </si>
  <si>
    <t>tgcagcagctttttcatcgcccactcgatggacgacgccaccgtctccgtcccaccaaacatga</t>
  </si>
  <si>
    <t>tgcagcagctgaaacgcacgcatccagtggacgaaagattgtcccaaagatttggagccacgcc</t>
  </si>
  <si>
    <t>tgcagcagctgaaacgcacgcattcagtggacgaaagattgtcccaaagatttggagccacgcc</t>
  </si>
  <si>
    <t>tgcagcagctgaatctggcacatgtcagcaggtgcccaaatagatgggcgtgccctaacggttc</t>
  </si>
  <si>
    <t>tgcagcagctgaatttggcacatgtcagcaggtgcccaaatagatgggcgtgccctaacggttc</t>
  </si>
  <si>
    <t>tgcagcagctgacagacgagttttccacaacatttaacaacaatggccttttctcctttggagc</t>
  </si>
  <si>
    <t>tgcagcagctgacagccgagttttccacaacatttaacaacaatggccttttctcctttggagc</t>
  </si>
  <si>
    <t>tgcagcagctgagacatccactcacggaaatcagacaatgcaccgctgggttgttgttgcatca</t>
  </si>
  <si>
    <t>tgcagcagctgagacatccagtcacggaaatcagacaatgcaccgctgggttgttgttgcatca</t>
  </si>
  <si>
    <t>tgcagcagctgagcaatagaccgacgaccatggcgtccagcagccttcagtcagtcacgggcag</t>
  </si>
  <si>
    <t>tgcagcagctgagcaatagaccgacgatcatggcgtccagcagccttcagtcagtcacgggcag</t>
  </si>
  <si>
    <t>tgcagcagctgagcaggatgtgatggtatgtatattgtcatagtttcggtgcaatccatccccc</t>
  </si>
  <si>
    <t>tgcagcagctgagcaggatgtgatggtatgtatattgtcatagtttcggtgcaatccatctccc</t>
  </si>
  <si>
    <t>tgcagcagctgagtggcaatgcgcctccttcgcttctttttcaaacaaaatgatttaaaaatag</t>
  </si>
  <si>
    <t>tgcagcagctgagtggcaatgcgcctccttctcttctttttcaaacaaaatgatttaaaaatag</t>
  </si>
  <si>
    <t>tgcagcagctgatcgacgaggcggacgccaaccccaacgacgccgccaagcagagcgcgctcct</t>
  </si>
  <si>
    <t>tgcagcagctgatcgacgaggcggatgccaaccccaacgacgccgccaagcagagcgcgctcct</t>
  </si>
  <si>
    <t>tgcagcagctgatggagacctcgatggacaagtcgaggtacctgcggctggccttctagtcgta</t>
  </si>
  <si>
    <t>tgcagctgctgatggagacctcgatggacaagtcgaggtacctgcggctggccttctagtcgta</t>
  </si>
  <si>
    <t>tgcagcagctgatggcacagtggaggcaccagttgcagacacggaagctaaagttggtgtagaa</t>
  </si>
  <si>
    <t>tgcagtagctgatggcacagtggaggcaccagttgcagacacggaagctaaagttggtgtagaa</t>
  </si>
  <si>
    <t>tgcagcagctgatggcttcatcatgatttgtctatggcagcatcaaagctccaaacaaaatacc</t>
  </si>
  <si>
    <t>tgcagcagctgatggcttcatcatgatttgtctatgtcagcatcaaagctccaaacaaaatacc</t>
  </si>
  <si>
    <t>tgcagcagctgatggcttccccatgattcgtcaatggcagcataaaagcttgaaacaaaatacc</t>
  </si>
  <si>
    <t>tgcagcagttgatggcttccccatgattcgtcaatggcagcataaaagcttgaaacaaaatacc</t>
  </si>
  <si>
    <t>tgcagcagctgcaagcctgcaacgtgcggccacacgcttgcaatgcagctggccacagcgagtt</t>
  </si>
  <si>
    <t>tgcagcagctgcaatcctgcaacgtgcggccacacgcttgcaatgcagctggccacagcgagtt</t>
  </si>
  <si>
    <t>tgcagcagctgcacgcgtacgtgctctcggagaaacggcgggggcgcacacacggcatgagcgg</t>
  </si>
  <si>
    <t>tgcagctgctgcacgcgtacgtgctctcggagaaacggcgggggcgcacacacggcatgagcgg</t>
  </si>
  <si>
    <t>tgcagcagctgcacgcgtacgtgctctcggagaaacggcgggggggcacacacggcatgagcgg</t>
  </si>
  <si>
    <t>tgcagctgctgcacgcgtacgtgctctcggagaaacggcgggggggcacacacggcatgagcgg</t>
  </si>
  <si>
    <t>tgcagcagctgcacggccgtgaccacggcagcaacaacaatggccagcagtctccgaaaaaaaa</t>
  </si>
  <si>
    <t>tgcagcagctgcacggccgtgaccacggcagcaacaacaatggccagcattctccgaaaaaaaa</t>
  </si>
  <si>
    <t>tgcagcagctgcatcaacacccaacactccaccagcatgtcacccaactctccccgtagcaggc</t>
  </si>
  <si>
    <t>tgcagcagctgcatcaacacccaacactccaccaggatgtcacccaactctccccgtagcaggc</t>
  </si>
  <si>
    <t>tgcagcagctgccagctagacgtcgtcacgcccgacgccttcgacaacgtctactacaagaacc</t>
  </si>
  <si>
    <t>tgcagcagctgccagctggacgtcgtcacgcccgacgccttcgacaacgtctactacaagaacc</t>
  </si>
  <si>
    <t>tgcagcagctgcgacaacagcaagagcggcataggtgtcagctctctcccaggtctcaaaccag</t>
  </si>
  <si>
    <t>tgcagcagctgcgacaacagcgagagcggcataggtgtcagctctctcccaggtctcaaaccag</t>
  </si>
  <si>
    <t>tgcagcagctgctcactgcgtgccaacaatgcggcctgtgccacctgctgctgtccacgccacc</t>
  </si>
  <si>
    <t>tgcagcagctgctcactgcgtgccaacgatgcggcctgtgccacctgctgctgtccacgccacc</t>
  </si>
  <si>
    <t>tgcagcagctgctccagctccttggcgtagttgatggcgccgccaattatagacgcctggtcgc</t>
  </si>
  <si>
    <t>tgcagcagctgctccagctccttggcgtagttgatggcgccgccaattatggacgcctggtcgc</t>
  </si>
  <si>
    <t>tgcagcagctgctcttggatccagcggctcacccaccatataagttacagaatgggatcatcat</t>
  </si>
  <si>
    <t>tgcagcagctgctcttggatccagcggctcacccaccatataggttacagaatgggatcatcat</t>
  </si>
  <si>
    <t>tgcagcagctgctgaattgctagcttattgccactgccttcccacataatcaaatcagagacga</t>
  </si>
  <si>
    <t>tgcagctgctgctgaattgctagcttattgccactgccttcccacataatcaaatcagagacga</t>
  </si>
  <si>
    <t>tgcagcagctgctgattccgtcgaacaagatacaggggacgctcgatccctggcgcatcgccaa</t>
  </si>
  <si>
    <t>tgcagcagctgctgattccgtcgaacaagatacaggggaggctcgatccctggcgcatcgccaa</t>
  </si>
  <si>
    <t>tgcagcagctgctgcaccttggggatgcgggtcgagccacctacgagcacgacgtcgtccacgc</t>
  </si>
  <si>
    <t>tgcagcagttgctgcaccttggggatgcgggtcgagccacctacgagcacgacgtcgtccacgc</t>
  </si>
  <si>
    <t>tgcagcagctgctgctcattccattccattccctgcgctcaccgctcgatcgccctgcctgcca</t>
  </si>
  <si>
    <t>tgcagcagctgctgctcattccattccattccctgcgctcaccgctcgctcgccctgcctgcca</t>
  </si>
  <si>
    <t>tgcagcagctgctgctgcatgcaacgcaacggctgttctgttcctgattgcgacgagcctgcgt</t>
  </si>
  <si>
    <t>tgcagctgctgctgctgcatgcaacgcaacggctgttctgttcctgattgcgacgagcctgcgt</t>
  </si>
  <si>
    <t>tgcagcagctgcttcagtcttcaccactctctcctcctgatcagtatacagcatacgcctatga</t>
  </si>
  <si>
    <t>tgcagctgctgcttcagtcttcaccactctctcctcctgatcagtatacagcatacgcctatga</t>
  </si>
  <si>
    <t>tgcagcagctgcttcccgctagggtccagccacaccgtcctcggaatcgcctgaattccagccc</t>
  </si>
  <si>
    <t>tgcagcagctgcttccctctagggtccagccacaccgtcctcggaatcgcctgaattccagccc</t>
  </si>
  <si>
    <t>tgcagcagctgctttccgttggggtcgagccagattttccttgggatcgcctgtcacgagcaca</t>
  </si>
  <si>
    <t>tgcagcagctgctttccgtttgggtcgagccagattttccttgggatcgcctgtcacgagcaca</t>
  </si>
  <si>
    <t>tgcagcagctggaacgccagctgctcgccgagatagccctcctcgacaccgccgcgaacgcgca</t>
  </si>
  <si>
    <t>tgcagcagctggagcgccagctgctcgccgagatagccctcctcgacaccgccgcgaacgcgca</t>
  </si>
  <si>
    <t>tgcagcagctggacccgtgctctcgctcagatcacggaggccatccgtctggtcgcatcgctct</t>
  </si>
  <si>
    <t>tgcagcagctggacccgtgctctcgctcagatcacggaggccatccgtctggttgcatcgctct</t>
  </si>
  <si>
    <t>tgcagcagctggagcgcgactgcaacttggcaatgaaggagctggcgcgcgcgggggacgtcga</t>
  </si>
  <si>
    <t>tgcagcagctggagcgcgactgcaacttggcaatgaaggagctggcgctcgcgggggacgtcga</t>
  </si>
  <si>
    <t>tgcagcagctggcgacgcagacaggtcggagtaattccttctagtagcaatggccttgacttct</t>
  </si>
  <si>
    <t>tgcagcagctggcgacgcagacaggtcggagtaattccttctagtagcagtggccttgacttct</t>
  </si>
  <si>
    <t>tgcagcagctggcggcggcgccgatccccatccgcttttacctgcacgagcacgagcgacagga</t>
  </si>
  <si>
    <t>tgcagcagctggcggcggcgccgatcccgatccgcttttacctgcacgagcacgagcgacagga</t>
  </si>
  <si>
    <t>tgcagcagctgggagcgcttgcagtgcgcgatggcgccctggatggcgccctcctcggacgacc</t>
  </si>
  <si>
    <t>tgcagcagctgggagcgcttgcagtgcgcgatggcgccctggatggcgccgtcctcggacgacc</t>
  </si>
  <si>
    <t>tgcagcagctgggatacaagcggagctcaagcgcggcctctcgtacgtgcctccatcgattctt</t>
  </si>
  <si>
    <t>tgcagcagctgggatacaagcggagctcaagcgctgcctctcgtacgtgcctccatcgattctt</t>
  </si>
  <si>
    <t>tgcagcagctggtgaaaggaaagcccttatgtgcgcagtcgtcgcagggctttgggggcgcggg</t>
  </si>
  <si>
    <t>tgcagcagctggttaaaggaaagcccttatgtgcgcagtcgtcgcagggctttgggggcgcggg</t>
  </si>
  <si>
    <t>tgcagcagctggtgcaacggaagacgtagacctcaactcccaggcccccgacctcgatttcggc</t>
  </si>
  <si>
    <t>tgcagcagctggtgcaacggaagacgtagacctcaactcccaggcccccgacctcgatttcggt</t>
  </si>
  <si>
    <t>tgcagcagctggtgcagcctccgctccagctcgcgggccgacacgccgccgtggggcgggctct</t>
  </si>
  <si>
    <t>tgcagcagctggtgcagcctccgctctagctcgcgggccgacacgccgccgtggggcgggctct</t>
  </si>
  <si>
    <t>tgcagcagctggtgcagcctctgctccagctcgagggccgacatgtcgccgtggggcaggctct</t>
  </si>
  <si>
    <t>tgcagcagctggtgcagcctctgctccagctcgagggccgacatgtcgccgtggggcgggctct</t>
  </si>
  <si>
    <t>tgcagcagctggtgtgggtacagtgggtatccactctcctctcactccgaactgagctctgaaa</t>
  </si>
  <si>
    <t>tgcagcagctggtgtgggtacagtgggtctccactctcctctcactccgaactgagctctgaaa</t>
  </si>
  <si>
    <t>tgcagcagctggtgttgctgctggatcccaacggaagtggcactggcagtgggactggcagttg</t>
  </si>
  <si>
    <t>tgcagcagctggtgttgctgctgggtcccaacggaagtggcactggcagtgggactggcagttg</t>
  </si>
  <si>
    <t>tgcagcagctggtttctccgttcggaaaggtaaaaacgcagacgctaggcttttggcgatacgc</t>
  </si>
  <si>
    <t>tgcagcagctggtttctccgttcggaaaggtaaaaaggcagacgctaggcttttggcgatacgc</t>
  </si>
  <si>
    <t>tgcagcagctgtagccaacaagatcctcaataggcaatggatgtttaaaaaatcagcatcattt</t>
  </si>
  <si>
    <t>tgcagcagctgtagccagcaagatcctcaataggcaatggatgtttaaaaaatcagcatcattt</t>
  </si>
  <si>
    <t>tgcagcagctgtatagccatagttgcatgctgcccgtcgtccatggcagcagtgatgcatggaa</t>
  </si>
  <si>
    <t>tgcagcagctgtatagccatagttgcatgctgcccgtcgtccatggcagcagtgatgcatgtaa</t>
  </si>
  <si>
    <t>tgcagcagctgtcaaagttcattgtattgttttgggtagccgcccttgcaacagcttagcatga</t>
  </si>
  <si>
    <t>tgcagcagctgtctaagttcattgtattgttttgggtagccgcccttgcaacagcttagcatga</t>
  </si>
  <si>
    <t>tgcagcagctgtgactacgggaacaaagggagcgccctagaggtcctgtgggctcctctcctcc</t>
  </si>
  <si>
    <t>tgcagctgctgtgactacgggaacaaagggagcgccctagaggtcctgtgggctcctctcctcc</t>
  </si>
  <si>
    <t>tgcagcagctgttgctgcttcaggaactggtgcaacgtgatgtgctttacgtgtgcatgctcta</t>
  </si>
  <si>
    <t>tgcagcagctgttgctgcttcaggaactggtgcaacgtgatgtgctttacgtgtgcatgctctg</t>
  </si>
  <si>
    <t>tgcagcagctgtttcagctgtaccaaacaccccaaagaaatatagagttcagacacatgaggag</t>
  </si>
  <si>
    <t>tgcagcagctgtttgagctgtaccaaacaccccaaagaaatatagagttcagacacatgaggag</t>
  </si>
  <si>
    <t>tgcagcagctgttttgtttgcctgcaacatgccatcgcagcatatatatttatatatacaatag</t>
  </si>
  <si>
    <t>tgcagcagctgttttgtttgcctgcaacatgccatcgcagcatatatatttatatatataatag</t>
  </si>
  <si>
    <t>tgcagcagcttagcgccgtcgtcgccgaggaaccgctctggcacgaactcctcgggccgaaaaa</t>
  </si>
  <si>
    <t>tgcagctgcttagcgccgtcgtcgccgaggaaccgctctggcacgaactcctcgggccgaaaaa</t>
  </si>
  <si>
    <t>tgcagcagcttcaatgcttcactctctccactctccagcaggtgcggtgcagctcactttggtc</t>
  </si>
  <si>
    <t>tgcagcagcttcaatgcttcactctctccactctccagcaggtgcggtgcagctcgctttggtc</t>
  </si>
  <si>
    <t>tgcagcagcttcaccttggcggccatggcgttcgctacctgaggggcacacgcacatgccaatg</t>
  </si>
  <si>
    <t>tgcagcagcttcaccttggcggccatggcgttcgctacctgaggggcacatgcacatgccaatg</t>
  </si>
  <si>
    <t>tgcagcagcttcatccgctggctgatcttttcccttctcacctgaattgttcacaagaagcgag</t>
  </si>
  <si>
    <t>tgcagcagcttcatcctctggctgatcttttcccttctcacctgaattgttcacaagaagcgag</t>
  </si>
  <si>
    <t>tgcagcagcttcccgtcgttcccgccagcttcggccgaggacccgccgccgccgcctcccttct</t>
  </si>
  <si>
    <t>tgcagcagcttcccgtcgttcccgccagcttcggtcgaggacccgccgccgccgcctcccttct</t>
  </si>
  <si>
    <t>tgcagcagcttccgcaaatccgcacgcgcgcggggaccgacgggagaacgaacggaacggattg</t>
  </si>
  <si>
    <t>tgcagcagcttccgcaaatctgcacgcgcgcggggaccgacgggagaacgaacggaacggattg</t>
  </si>
  <si>
    <t>tgcagcagcttcctccgcatggtgaatccgcctggctagctcgaaaagctctgttaggctgctc</t>
  </si>
  <si>
    <t>tgcagcagcttcctccgcatggtgaatccgcctggctagctcgaaaggctctgttaggctgctc</t>
  </si>
  <si>
    <t>tgcagcagcttcgagaacgtggcgtacctgggcttgtcggccagcatctggatcacgtcgaagg</t>
  </si>
  <si>
    <t>tgcaggagcttcgagaacgtggcgtacctgggcttgtcggccagcatctggatcacgtcgaagg</t>
  </si>
  <si>
    <t>tgcagcagcttcgtggacacagtctttgcttaaacttcttgcatcgtctggttctagtttaagg</t>
  </si>
  <si>
    <t>tgcagcagtttcgtggacacagtctttgcttaaacttcttgcatcgtctggttctagtttaagg</t>
  </si>
  <si>
    <t>tgcagcagcttcgttttttattgcgatgcatggatacaaaccactggaaacctgcaacagaaac</t>
  </si>
  <si>
    <t>tgcagcagcttcgttttttattgcgatgcatggatacaaaccgctggaaacctgcaacagaaac</t>
  </si>
  <si>
    <t>tgcagcagcttctcgacgtcctcgcgaccgccgaagatgctcttccactttcgacacccgcgac</t>
  </si>
  <si>
    <t>tgcagcagcttctcgacgtcctcgcggccgccgaagatgctcttccactttcgacacccgcgac</t>
  </si>
  <si>
    <t>tgcagcagcttcttcggtgaccactggggcggccgcctgctgctcttctggagccgcctcctgc</t>
  </si>
  <si>
    <t>tgcagcagcttcttcggtgaccactggggcggccgcttgctgctcttctggagccgcctcctgc</t>
  </si>
  <si>
    <t>tgcagcagcttgacgtcgaaggtggggatgacgacgttggtgagcgtgtcgcccaccctcgtct</t>
  </si>
  <si>
    <t>tgcagcagcttgacgtcgaaggtggggatgacgacgttggtgagcgtgtcgcccacccttgtct</t>
  </si>
  <si>
    <t>tgcagcagcttgagaaaaacatcacccattcacctctcttatagacaggtcccacatgtcatta</t>
  </si>
  <si>
    <t>tgcagcagcttgagaaaaacatcaccccttcacctctcttatagacaggtcccacatgtcatta</t>
  </si>
  <si>
    <t>tgcagcagcttgagcacagggagctttcctcttgccacgaggatccgaagatggtccagcctca</t>
  </si>
  <si>
    <t>tgcagcagcttgagcacagggagctttcctcttgccatgaggatccgaagatggtccagcctca</t>
  </si>
  <si>
    <t>tgcagcagcttgcccttcaggcagggcactgtggcactgtgctgtgcgccaccctctaccaact</t>
  </si>
  <si>
    <t>tgcagcagcttgcccttcaggcagggcactgtggcactgtgctgtgcgccaccctcttccaact</t>
  </si>
  <si>
    <t>tgcagcagcttgccgatcttgtccttcacctcgtccagctcccagcctgccttgccgctgccgc</t>
  </si>
  <si>
    <t>tgcagcagcttgccgatcttgtccttcacctcgtccagctcccagcctgcctttccgctgccgc</t>
  </si>
  <si>
    <t>tgcagcagcttggatattttgtcaacaaatgaagctgttggggacggcggctgtgatactggcg</t>
  </si>
  <si>
    <t>tgcagcggcttggatattttgtcaacaaatgaagctgttggggacggcggctgtgatactggcg</t>
  </si>
  <si>
    <t>tgcagcagcttggtgcttggacttggagggaggaaaccgaccctgacagaggctatagcgagcc</t>
  </si>
  <si>
    <t>tgcagcagcttggtgcttggacttggagggaggaaaccgaccctgacagaggctatagcgatcc</t>
  </si>
  <si>
    <t>tgcagcagcttgtgcagccattgcactggctgctaatttctcttttagctgtatcttgctgttt</t>
  </si>
  <si>
    <t>tgcagcagcttgtgctgccattgcactggctgctaatttctcttttagctgtatcttgctgttt</t>
  </si>
  <si>
    <t>tgcagcagcttgttgctctgtctatctgatggcgaaaccgaaacaagcagaggaggaggaggta</t>
  </si>
  <si>
    <t>tgcagcagcttgttgctctgtctatctgatggcgaaaccgaaccaagcagaggaggaggaggta</t>
  </si>
  <si>
    <t>tgcagcagctttaagtttacccccgcattacaagctgcatcaatacgtgtatacgaccttaatt</t>
  </si>
  <si>
    <t>tgcagcagctttaagtttacccccgcattacaagctgcatcaatacgtgtgtacgaccttaatt</t>
  </si>
  <si>
    <t>tgcagcagctttaccaccgccgccgcctcctctccttcgaaagaaagcgcggctgctcctgcta</t>
  </si>
  <si>
    <t>tgcagcagctttaccaccgccgcctcctcctctccttcgaaagaaagcgcggctgctcctgcta</t>
  </si>
  <si>
    <t>tgcagcagcttttgttttgtacccaaaagaaaaacaaaaattcgtccaaagtacagtccaaaag</t>
  </si>
  <si>
    <t>tgcagcagcttttgttttgtacccaaaagaaaaacaaaaattcgtccaaagtacagtccaaagg</t>
  </si>
  <si>
    <t>tgcagcagctttttctgccacaaaacatcaggtttttattatatggcgcgccgcaccccttagg</t>
  </si>
  <si>
    <t>tgcagcagctttttctgccacagaacatcaggtttttattatatggcgcgccgcaccccttagg</t>
  </si>
  <si>
    <t>tgcagcaggaaaacacgaaaaccaaaaggcccttactagcctctggaagcccagtcgaaggggg</t>
  </si>
  <si>
    <t>tgcagcaggaaaacacgaaaaccaaaaggcccatactagcctctggaagcccagtcgaaggggg</t>
  </si>
  <si>
    <t>tgcagcaggaaaagagctggatagctgtgctatctcattgatctttctgagagccgagtgctgc</t>
  </si>
  <si>
    <t>tgcagcaggaaaagagctggatagctgtgctatctcgttgatctttctgagagccgagtgctgc</t>
  </si>
  <si>
    <t>tgcagcaggaaaaggtcagatcaccctaattaaagaaactgatcggtcctgatcgactcctgac</t>
  </si>
  <si>
    <t>tgcagcaggaaaaggtcaggtcaccctaattaaagaaactgatcggtcctgatcgactcctgac</t>
  </si>
  <si>
    <t>tgcagcaggaaacagaatctggaaagaagcatgcatacaggcagagcagctggatcagaaatcc</t>
  </si>
  <si>
    <t>tgcagcaggaaacagaatctggaaagaagcatgcttacaggcagagcagctggatcagaaatcc</t>
  </si>
  <si>
    <t>tgcagcaggaaagaacggctccagcttgcttcccgtcgaggccaacaagttcaagggatctgca</t>
  </si>
  <si>
    <t>tgcagcaggaaagaacggctccagcttgcttgccgtcgaggccaacaagttcaagggatctgca</t>
  </si>
  <si>
    <t>tgcagcaggaaagcatcgatgtctcatgcgcactagttgtgtatagtcttgttgaaaagaccat</t>
  </si>
  <si>
    <t>tgcagcaggaaagcatcgatgtttcatgcgcactagttgtgtatagtcttgttgaaaagaccat</t>
  </si>
  <si>
    <t>tgcagcaggaaagcctcttgatgacgaagagttggtgatgtatatttgcaatggtctagatcta</t>
  </si>
  <si>
    <t>tgcagcaggaaagcctcttgatgatgaagagttggtgatgtatatttgcaatggtctagatcta</t>
  </si>
  <si>
    <t>tgcagcaggaaaggaggtgttaatcaaatcggttgctcaggctttgctaatttatattatgagt</t>
  </si>
  <si>
    <t>tgcagcaggaaaggaggtgttaatcaaatcggttgttcaggctttgctaatttatattatgagt</t>
  </si>
  <si>
    <t>tgcagcaggaacaagcgcaacaaacacgccacaccgcccgttagctcactccatttcgcaacag</t>
  </si>
  <si>
    <t>tgcagcaggaacaagcgcaacaaacacgccacaccgcccgttagctcactccattttgcaacag</t>
  </si>
  <si>
    <t>tgcagcaggaacacacccatgactcattcctcctaaagcacccaaacagccattggagtgatct</t>
  </si>
  <si>
    <t>tgcagcaggaacacacccatgactcgttcctcctaaagcacccaaacagccattggagtgatct</t>
  </si>
  <si>
    <t>tgcagcaggaaccagccaagacatggcacggagttgtcaggcatgctccaaaccgcatctgcgt</t>
  </si>
  <si>
    <t>tgcagcaggaaccagccaagacatggcacggagttgtcaggcatgttccaaaccgcatctgcgt</t>
  </si>
  <si>
    <t>tgcagcaggaacgtcacctccttccttcctgatgcggccacagaccctgccgacgctggcacgc</t>
  </si>
  <si>
    <t>tgcagcaggaacgtcacctccttccttcctgatgcggccacagaccctgccgacgctggcgcgc</t>
  </si>
  <si>
    <t>tgcagcaggaacgtccactcgttgcctgtctctatgtggcgtccttcatcatggtgtcactaca</t>
  </si>
  <si>
    <t>tgcagcaggaacgtccactcgttgcctgtctctatgtggcgtccttcatcatggtgtcactata</t>
  </si>
  <si>
    <t>tgcagcaggaactcactgcattcgtcatccagagggttacatgtcgcaaccttgcaagttactc</t>
  </si>
  <si>
    <t>tgcagcaggacctcactgcattcgtcatccagagggttacatgtcgcaaccttgcaagttactc</t>
  </si>
  <si>
    <t>tgcagcaggaagcacgtcgcgctatgggctggtaggccagcagggcgcaagttggcccataggc</t>
  </si>
  <si>
    <t>tgcagcaggaagcacgtcgcgctatgggctgttaggccagcagggcgcaagttggcccataggc</t>
  </si>
  <si>
    <t>tgcagcaggaagcagccgtccaggaacatcatggccgcgaactcggcgtcgcccaggcccacga</t>
  </si>
  <si>
    <t>tgcagcagggagcagccgtccaggaacatcatggccgcgaactcggcgtcgcccaggcccacga</t>
  </si>
  <si>
    <t>tgcagcaggaagcagccgtcgaggaacatcatggtcgcaaagtcggcgtcgctaacgcccatca</t>
  </si>
  <si>
    <t>tgcagcagtaagcagccgtcgaggaacatcatggtcgcaaagtcggcgtcgctaacgcccatca</t>
  </si>
  <si>
    <t>tgcagcaggaagcagctcctgcacgctggagccgccctcctgcctgctgcgtcaacgtaatgca</t>
  </si>
  <si>
    <t>tgcagcaggaagcagctcctgcacgctggagccgccctcctggctgctgcgtcaacgtaatgca</t>
  </si>
  <si>
    <t>tgcagcaggaagcccaagatttgctccatctccatttggcgaccgaacatgcacttgtccagaa</t>
  </si>
  <si>
    <t>tgcagcaggaagcccaagatttgctccatctccatttggcgaccgaacatgcacttgtccataa</t>
  </si>
  <si>
    <t>tgcagcaggaagtccaccacgcgctccttctccacgtggcgcccgaacacacaccgaaaaaaaa</t>
  </si>
  <si>
    <t>tgcagcaggaagtccaccacgcgctccttctccacgtggcgcccgaacacgcaccgaaaaaaaa</t>
  </si>
  <si>
    <t>tgcagcaggacagaccatggtcaaaggatctagaaactacgccacaaagtcgttctttttatcc</t>
  </si>
  <si>
    <t>tgcagcagggcagaccatggtcaaaggatctagaaactacgccacaaagtcgttctttttatcc</t>
  </si>
  <si>
    <t>tgcagcaggacgacacaagaacaagaacaacgcggctctctctcctcccttttgccaccagtct</t>
  </si>
  <si>
    <t>tgcagcaggacgacacaagaacaagaacaacgcggctctctctcctcccttttgccatcagtct</t>
  </si>
  <si>
    <t>tgcagcaggacgatcgacagggcactacagcgaagatagttgggtgcacctggttcagtaaacc</t>
  </si>
  <si>
    <t>tgcagcaggacgatcgacagggcactacagcgaagatagttgggtgcacctggttcagtagacc</t>
  </si>
  <si>
    <t>tgcagcaggacgatcgactagctaaccgaacttgttctcaatgtcagtggcctcgagctcgcct</t>
  </si>
  <si>
    <t>tgcagcaggacgatcgactagctagccgaacttgttctcaatgtcagtggcctcgagctcgcct</t>
  </si>
  <si>
    <t>tgcagcaggacggtgagcgccgacgggtcgcagtgaggccccgtccccagcgtccgctccgaaa</t>
  </si>
  <si>
    <t>tgcagcaggacggtgagcgccgacgggtcgcagtgaggcctcgtccccagcgtccgctccgaaa</t>
  </si>
  <si>
    <t>tgcagcaggactaagaaaagtcgtaccactaaattgggtggcatgcttttttttcttgcaaatt</t>
  </si>
  <si>
    <t>tgcagcaggactaagaaaagtcgtaccgctaaattgggtggcatgcttttttttcttgcaaatt</t>
  </si>
  <si>
    <t>tgcagcaggactcgtgtgggtcattgtccaaccccatgtgcttagtctacgagcatctaaagtg</t>
  </si>
  <si>
    <t>tgcagcaggactcgtgtgggtcattgtccaaccccatgtgcttagtctaggagcatctaaagtg</t>
  </si>
  <si>
    <t>tgcagcaggagaagcagatcctggagcagaggccgtatgtgcagctggatgagaagaccaagag</t>
  </si>
  <si>
    <t>tgcagcaggagaagcagctcctggagcagaggccgtatgtgcagctggatgagaagaccaagag</t>
  </si>
  <si>
    <t>tgcagcaggagagaaaaagagaagagaggagcgagagagatggcacagcaggggcaaaaggcca</t>
  </si>
  <si>
    <t>tgcagcaggagagaaaaagaggagagaggagcgagagagatggcacagcaggggcaaaaggcca</t>
  </si>
  <si>
    <t>tgcagcaggagaggaggcagtcctgtactcctgctcctgctaggaaggaacacacacgaaagcc</t>
  </si>
  <si>
    <t>tgcagcaggagaggaggcagtcctgtactcctgctcctgctaggaaggaacacacacgaatgcc</t>
  </si>
  <si>
    <t>tgcagcaggagcaccgagcactccaaaagaccaaaatagaccaaacagccactgcgctacgcta</t>
  </si>
  <si>
    <t>tgcagcaggagcaccgagcactccaaaagaccaaaatagaccaaccagccactgcgctacgcta</t>
  </si>
  <si>
    <t>tgcagcaggagcacctctgggagttcgatctcaagaaccgacggctaagattcaagcggtcacg</t>
  </si>
  <si>
    <t>tgcagcaggagcacctctgggagttcgatctcaagaaccgacggctaagattcaagcggtcgcg</t>
  </si>
  <si>
    <t>tgcagcaggagcagcatgatggcaaggcgcccgtgctcgatcaccaagaggcatcggcgcccga</t>
  </si>
  <si>
    <t>tgcagcaggagcagcatgatggcaaggcgcccgtgctcgatccccaagaggcatcggcgcccga</t>
  </si>
  <si>
    <t>tgcagcaggagcaggaggaggaggagagggcggcggcgcaagcccaggcaccgacctcgaaggt</t>
  </si>
  <si>
    <t>tgcagcaggagcaggaggaggaggagaggtcggcggcgcaagcccaggcaccgacctcgaaggt</t>
  </si>
  <si>
    <t>tgcagcaggagccccagtaccagacgcggaagcgtgagatggagcgggagcagcaggacccgaa</t>
  </si>
  <si>
    <t>tgcagcaggagccccagtaccagacgcggaagcgtgagatggagcgggagcagcgggacccgaa</t>
  </si>
  <si>
    <t>tgcagcaggagcctgtaccatgggacgtgctggcgcggctggcagcatgggaggcaggcaacct</t>
  </si>
  <si>
    <t>tgcagcaggagcctgtaccatggggcgtgctggcgcggctggcagcatgggaggcaggcaacct</t>
  </si>
  <si>
    <t>tgcagcaggagcgagtgcggcgcagagtagttccacattgtgcacagatgaaaatctgactggc</t>
  </si>
  <si>
    <t>tgcagcaggagcgagtgcggcgcagagtagttccacattgtgcacagatgaaaatctgattggc</t>
  </si>
  <si>
    <t>tgcagcaggagcgcagctgaggccgaggcgcgctgagccaagaaagcagctgcaaccgcttcca</t>
  </si>
  <si>
    <t>tgcagcaggagcgcagctgaggctgaggcgcgctgagccaagaaagcagctgcaaccgcttcca</t>
  </si>
  <si>
    <t>tgcagcaggagcgcctcgcggtggctgccgtggatgccgccgccttcccacatcccgatcggtg</t>
  </si>
  <si>
    <t>tgcagcaggagcgcctcgtggtggctgccgtggatgccgccgccttcccacatcccgatcggtg</t>
  </si>
  <si>
    <t>tgcagcaggagcgcctcgtggtggctgccgtggatgccgccgccttcccacatcccgatcgtcg</t>
  </si>
  <si>
    <t>tgcagtaggagcgcctcgtggtggctgccgtggatgccgccgccttcccacatcccgatcgtcg</t>
  </si>
  <si>
    <t>tgcagcaggagcgcctcgtggtggctgccgtggatgccgccgccttcccacatccctatcgtcg</t>
  </si>
  <si>
    <t>tgcagcaggagcgccttgtggtggctgccgtggatgccgccgccttcccacatccctatcgtcg</t>
  </si>
  <si>
    <t>tgcagcaggagcggagcgggaggagaggttcagggggtcggggagatgccgcccacgaaaaagg</t>
  </si>
  <si>
    <t>tgcagcaggagcggagcgggaggagaggttcagggggtcggggagatgccgcccacgaagaagg</t>
  </si>
  <si>
    <t>tgcagcaggagcggtacgaggagctcggggtcctgctgaggccgttcggccccgacgagaaggt</t>
  </si>
  <si>
    <t>tgcagcaggagcggtacgaggagctcggggtcctgctgaggccgttcggctccgacgagaaggt</t>
  </si>
  <si>
    <t>tgcagcaggagcgtgaagaggcagtagtcagagtgcggcggcagccccagcgtgagctctggct</t>
  </si>
  <si>
    <t>tgcagcaggagcgtgaagaggcagtagtcagagtgcggcggcagcccgagcgtgagctctggct</t>
  </si>
  <si>
    <t>tgcagcaggaggagcagggcgtgagttttgtcgcgcccgcgtcgtccaggtggcgccccccgac</t>
  </si>
  <si>
    <t>tgcagcaggaggagcagggcgtgagttttgtcgcgcccgcgtcgtccaggtggcggcccccgac</t>
  </si>
  <si>
    <t>tgcagcaggaggagcgcggcttccagatctggtacccctcctctttcatgcgcatcttgggcgc</t>
  </si>
  <si>
    <t>tgcagcaggaggagcgtggcttccagatctggtacccctcctctttcatgcgcatcttgggcgc</t>
  </si>
  <si>
    <t>tgcagcaggaggcaaaaagttactgatgagagagaggcacatgtaagttctccgtactactagt</t>
  </si>
  <si>
    <t>tgcagcaggaggtaaaaagttactgatgagagagaggcacatgtaagttctccgtactactagt</t>
  </si>
  <si>
    <t>tgcagcaggaggcaaagttactgatgagagagaggcacatgtagtactcgtactaggtgagctg</t>
  </si>
  <si>
    <t>tgcagcaggaggcaaagttactgatgagagagaggcacatgtagtactcgtactaggtgtgctg</t>
  </si>
  <si>
    <t>tgcagcaggaggctatagaggcggtggccaatggagtggccaacctgattgtgaaggaaggcag</t>
  </si>
  <si>
    <t>tgcagcaggaggctgtagaggcggtggccaatggagtggccaacctgattgtgaaggaaggcag</t>
  </si>
  <si>
    <t>tgcagcaggaggctgtcctggtcccacgcgaagtcccagccgccgccgccgaaaaaaaaaaaaa</t>
  </si>
  <si>
    <t>tgcagcaggaggctgtcctggtcccacgcgaagtcccagctgccgccgccgaaaaaaaaaaaaa</t>
  </si>
  <si>
    <t>tgcagcaggaggggcaggcacagtcgctttgcccccacgcaagcctcgatggccaccatcttca</t>
  </si>
  <si>
    <t>tgcagcaggaggggcaggcacagtcgctttgcccccacgcaagcctcgatggccaccatgttca</t>
  </si>
  <si>
    <t>tgcagcaggagtagtgcactggcattgcaaaggaggctgtgctggaggaggggaccattcattc</t>
  </si>
  <si>
    <t>tgcagcaggagtagtgcactggcattgcaatggaggctgtgctggaggaggggaccattcattc</t>
  </si>
  <si>
    <t>tgcagcaggagtgtctaagctgaatggaattcagctcacttctttatttctcattctcaacttc</t>
  </si>
  <si>
    <t>tgcagcaggagtttctaagctgaatggaattcagctcacttctttatttctcattctcaacttc</t>
  </si>
  <si>
    <t>tgcagcaggagtgtgggggcgatctagaggtcggagcgcacggacgcatcatgcatccttgctt</t>
  </si>
  <si>
    <t>tgcagcaggagtgtgggggcgatctagaggtcggagcgcacgggcgcatcatgcatccttgctt</t>
  </si>
  <si>
    <t>tgcagcaggatcccttgcaacagagggcattgggctccttgtgtgacagaacaatcatccagaa</t>
  </si>
  <si>
    <t>tgcagcaggatcccttgcaacagagggcattgggctccttgtgtgacagaacaatgatccagaa</t>
  </si>
  <si>
    <t>tgcagcaggatcttgaacagcgagatgccgacggcgatggcgaggcccatctgcacagacacca</t>
  </si>
  <si>
    <t>tgcagcaggatcttgaacagcgagatgccgacggcgatggcgaggcccatctgcacggacacca</t>
  </si>
  <si>
    <t>tgcagcaggatgcagccatgcaggaacatggagcatggctcgggctcacccatgtcaccagact</t>
  </si>
  <si>
    <t>tgcagcaggatgcagccatgcaggaacatggagcgtggctcgggctcacccatgtcaccagact</t>
  </si>
  <si>
    <t>tgcagcaggatgcccccaatctggtccttaaagctgttcctgccgcccctgtgctcgctgatcc</t>
  </si>
  <si>
    <t>tgcagcaggatgctcccaatctggtccttaaagctgttcctgccgcccctgtgctcgctgatcc</t>
  </si>
  <si>
    <t>tgcagcaggatgcgtgtcatggatatatatattgttgtctatagtgttggagagacacgcacgt</t>
  </si>
  <si>
    <t>tgcagcaggatgcgtgtcatgtatatatatattgttgtctatagtgttggagagacacgcacgt</t>
  </si>
  <si>
    <t>tgcagcaggatggagtgtggcgttggaccgacccagttcgggctcgagcttcccagttagggca</t>
  </si>
  <si>
    <t>tgcagcaggatggagtgtggcgttggaccgaccccgttcgggctcgagcttcccagttagggca</t>
  </si>
  <si>
    <t>tgcagcaggatgtctagagtaaataaatccactgtccacagaggtagtaggtacaggcgggcag</t>
  </si>
  <si>
    <t>tgcagcaggatgtctagagtaaataaatccacagtccacagaggtagtaggtacaggcgggcag</t>
  </si>
  <si>
    <t>tgcagcaggatgtgtagtgggacggttcaaccgaagcgcatgcaggccaggccagattagataa</t>
  </si>
  <si>
    <t>tgcagcaggatgtgtagtgggacggttcaaccgaagcgcatgcaggccaggccagattagatta</t>
  </si>
  <si>
    <t>tgcagcaggattaataatgctaatataatggctttgtgacttgtgagtggaagcgtcacatcag</t>
  </si>
  <si>
    <t>tgcagcaggattaatgatgctaatataatggctttgtgacttgtgagtggaagcgtcacatcag</t>
  </si>
  <si>
    <t>tgcagcaggattagggaatttcctgcggaatcggctggacacacagattctgttttagtgatta</t>
  </si>
  <si>
    <t>tgcagcaggattagggaatttcctgcggaatctgctggacacacagattctgttttagtgatta</t>
  </si>
  <si>
    <t>tgcagcaggattttgggtgacccatgccttggttcctccctgcctggtcgaggcttacagatgc</t>
  </si>
  <si>
    <t>tgcagcaggattttgggtgacccatgccttggttcctccctgcctggtcgaggcttacagatgt</t>
  </si>
  <si>
    <t>tgcagcaggcaaacatgacgactataacaccatcgcagctttagcaaggcaatgtgtctcacca</t>
  </si>
  <si>
    <t>tgcagcaggcaaacatgacgactataataccatcgcagctttagcaaggcaatgtgtctcacca</t>
  </si>
  <si>
    <t>tgcagcaggcaacctccgcgccactcgccccctgcctagtccccagtccccacggcctgagcga</t>
  </si>
  <si>
    <t>tgcagcaggcaacctccgcgccactcgccccctgcgtagtccccagtccccacggcctgagcga</t>
  </si>
  <si>
    <t>tgcagcaggcaagatggccctttgtacataggtgacggttccgcgtgcgcgcgggagcgtcgtc</t>
  </si>
  <si>
    <t>tgcagcaggcaagatggccctttgtacataggtgacggttccgcgtgcgcgcgggagcgttgtc</t>
  </si>
  <si>
    <t>tgcagcaggcaatagccaataagtaatcgatcatgcagctcttgcttgtgacatatattttggt</t>
  </si>
  <si>
    <t>tgcagcaggcaatagccaataagtgatcgatcatgcagctcttgcttgtgacatatattttggt</t>
  </si>
  <si>
    <t>tgcagcaggcacaacagcatcaaagatcggccccgtacgaaaatgctacaacggcaggcaagaa</t>
  </si>
  <si>
    <t>tgcagcaggcacaacagcatcaaagatcggcgccgtacgaaaatgctacaacggcaggcaagaa</t>
  </si>
  <si>
    <t>tgcagcaggcacaccatggacgcgaactggccccgccccagcgagtcgcccacgtacagcatcc</t>
  </si>
  <si>
    <t>tgcagcaggcacaccatggacgcgaagtggccccgccccagcgagtcgcccacgtacagcatcc</t>
  </si>
  <si>
    <t>tgcagcaggcacaggctggggtaggaatctctgaatcgatcgatggagcgcgtgaggagggctt</t>
  </si>
  <si>
    <t>tgcagcaggcacaggctgggttaggaatctctgaatcgatcgatggagcgcgtgaggagggctt</t>
  </si>
  <si>
    <t>tgcagcaggcaccgcgaaattctcaagggcatgcttgcaatggtctgcaagcccagaccgccat</t>
  </si>
  <si>
    <t>tgcagcaggcaccgcgaaattctcaagggcatgcttgcaattgtctgcaagcccagaccgccat</t>
  </si>
  <si>
    <t>tgcagcaggcacgcgcgcgcgcgccaacaacaacaatgacaaagacacatgcattcattcatcc</t>
  </si>
  <si>
    <t>tgcagcaggcacgcgcgcgcgcgccaacaacaacaatgacaaagacacgtgcattcattcatcc</t>
  </si>
  <si>
    <t>tgcagcaggcagaagctgcacatccatccattcctagctgttccccttcatcctgcatcgttgg</t>
  </si>
  <si>
    <t>tgcagcaggcagaagctgcacatccatccattccttgctgttccccttcatcctgcatcgttgg</t>
  </si>
  <si>
    <t>tgcagcaggcagcaacagcagcgccccagcgagacaggaactctctgaactccgcatttacttc</t>
  </si>
  <si>
    <t>tgcagcaggcagcaacagcagcgccgcagcgagacaggaactctctgaactccgcatttacttc</t>
  </si>
  <si>
    <t>tgcagcaggcagcaacagcagcgccgcagcggccgcagcgagacaggaactctctgaactccgc</t>
  </si>
  <si>
    <t>tgcagcaggcagcaacagcagcgccgcagcggccgcagcgagacaggaactgtctgaactccgc</t>
  </si>
  <si>
    <t>tgcagcaggcagcaacatggcaaaagatcagtttagagccaggcaaagcatatctatctaccta</t>
  </si>
  <si>
    <t>tgcagcaggcagcaacatggcaaaatatcagtttagagccaggcaaagcatatctatctaccta</t>
  </si>
  <si>
    <t>tgcagcaggcagcagccaccaatccccgcgtgacgctgaggccgccgagcaacaacggttgctg</t>
  </si>
  <si>
    <t>tgcagcaggcagcagccaccaattcccgcgtgacgctgaggccgccgagcaacaacggttgctg</t>
  </si>
  <si>
    <t>tgcagcaggcagcccgccctaggctgaggcagtgaggctccacgctccagccccagaatcacgg</t>
  </si>
  <si>
    <t>tgcagcaggcagcccgccctaggctgaggcagtgaggctccacgctccagctccagaatcacgg</t>
  </si>
  <si>
    <t>tgcagcaggcagctatagtaggtagcaactgtctcaccataactgcatcaggcaacgccaatct</t>
  </si>
  <si>
    <t>tgcagcaggcagctatagtaggtagcaactgtctcaccataagtgcatcaggcaacgccaatct</t>
  </si>
  <si>
    <t>tgcagcaggcagctcaagcaggccagccagttcattgggaatccgtgtctacgaacgtgccgtg</t>
  </si>
  <si>
    <t>tgcagcaggcagctcaagcaggccagccagttcattgggaatccgtgtctactaacgtgccgtg</t>
  </si>
  <si>
    <t>tgcagcaggcagttcataaacatcatcatcatcacagcgagcacaggcaggcatgcattattgc</t>
  </si>
  <si>
    <t>tgcagcaggcagttcataaacatcatcatcatctcagcgagcacaggcaggcatgcattattgc</t>
  </si>
  <si>
    <t>tgcagcaggcatcatgatggtttgtgcaattaatttctgtgttttgaccttgtactcccaaggc</t>
  </si>
  <si>
    <t>tgcagcaggcatcatggtggtttgtgcaattaatttctgtgttttgaccttgtactcccaaggc</t>
  </si>
  <si>
    <t>tgcagcaggcatcgcgtggtcgcaaccgacgacacggatctggctccgttgccatgggatctag</t>
  </si>
  <si>
    <t>tgcagcaggcgtcgcgtggtcgcaaccgacgacacggatctggctccgttgccatgggatctag</t>
  </si>
  <si>
    <t>tgcagcaggcatgcaggagcgcgatcaattttcatcaagaccgaagatcagaaaacacccgtgc</t>
  </si>
  <si>
    <t>tgcagcaggcatgcaggggcgcgatcaattttcatcaagaccgaagatcagaaaacacccgtgc</t>
  </si>
  <si>
    <t>tgcagcaggcatgcgtgtgtgtacctgctcatctccgtaccttgctagctagcactcgttcaat</t>
  </si>
  <si>
    <t>tgcagcatgcatgcgtgtgtgtacctgctcatctccgtaccttgctagctagcactcgttcaat</t>
  </si>
  <si>
    <t>tgcagcaggcatgtctttacttttactattctactctaccaggccgcagcaaggctgcctttac</t>
  </si>
  <si>
    <t>tgcagcaggcatgtctttacttttactattctactctaccagggcgcagcaaggctgcctttac</t>
  </si>
  <si>
    <t>tgcagcaggccactcgtcgactagtgattggacggcgcactcctcggtctcgtcagtgaagagt</t>
  </si>
  <si>
    <t>tgcagcaggccactcgtcgactagtgattggacggcgcactcgtcggtctcgtcagtgaagagt</t>
  </si>
  <si>
    <t>tgcagcaggccagcagcacgccagaacttcaaagttgaagctacgtgagttcgagacgagcttc</t>
  </si>
  <si>
    <t>tgcagcaggccagcagcacgccagaacttcaaagttgaagctacgtgagttcgagatgagcttc</t>
  </si>
  <si>
    <t>tgcagcaggccatggggtcgtcgtcaccgacgtcgtcggcggacgcgatgcgggaggcggtctt</t>
  </si>
  <si>
    <t>tgcagcaggccatggggtcgtcgtcgccgacgtcgtcggcggacgcgatgcgggaggcggtctt</t>
  </si>
  <si>
    <t>tgcagcaggcccagacgctccacgaagcagtgcccatgtctacctctcgctgtgccagaccact</t>
  </si>
  <si>
    <t>tgcagcaggcccaggcgctccacgaagcagtgcccatgtctacctctcgctgtgccagaccact</t>
  </si>
  <si>
    <t>tgcagcaggcccaggtccaagtccatcgccgaagtcgtgttcagttcagcagcttccacgtttg</t>
  </si>
  <si>
    <t>tgcagcaggcccaggtccaggtccatcgccgaagtcgtgttcagttcagcagcttccacgtttg</t>
  </si>
  <si>
    <t>tgcagcaggcccgcggccagctcggggggcccgcccaggagcatccccgcgggcacgccagtga</t>
  </si>
  <si>
    <t>tgcagcaggcccgcggccagctcggggggcccacccaggagcatccccgcgggcacgccagtga</t>
  </si>
  <si>
    <t>tgcagcaggccgcctgtaacgctccgcagcggttcttgcctcatgacggcacacagccagctcg</t>
  </si>
  <si>
    <t>tgcagcaggccgcctgtaacgctccgcagcggttcttggctcatgacggcacacagccagctcg</t>
  </si>
  <si>
    <t>tgcagcaggccgtaattttttaactcccctattgattttcaccgtgcttgtgattgttttatgc</t>
  </si>
  <si>
    <t>tgcagcaggccgtaattttttaactcccctgttgattttcaccgtgcttgtgattgttttatgc</t>
  </si>
  <si>
    <t>tgcagcaggcctccaccgccgccagcgccagaaagaccaccaccatcaccaccaccaccaccga</t>
  </si>
  <si>
    <t>tgcagcaggcctccaccgccgccagcgccagcaagaccaccaccatcaccaccaccaccaccga</t>
  </si>
  <si>
    <t>tgcagcaggcctccgacagcagggtcttgggattaggcgggagcaaaggtgaaccgtgaaccac</t>
  </si>
  <si>
    <t>tgcagcaggcctctgacagcagggtcttgggattaggcgggagcaaaggtgaaccgtgaaccac</t>
  </si>
  <si>
    <t>tgcagcaggcctccgtctccgcgccgtcgtcgccgtcgtaccgcggaggcaacgtgaccaggtc</t>
  </si>
  <si>
    <t>tgcagcaggcctctgtctccgcgccgtcgtcgccgtcgtaccgcggaggcaacgtgaccaggtc</t>
  </si>
  <si>
    <t>tgcagcaggcctggagttgtttgcggccgtcagcaccccgacagggtcatcgccctacgcttgg</t>
  </si>
  <si>
    <t>tgcagctggcctggagttgtttgcggccgtcagcaccccgacagggtcatcgccctacgcttgg</t>
  </si>
  <si>
    <t>tgcagcaggcctggtgccgttcgccattgccgccgacaagagcgccacacagatgagcaaggcc</t>
  </si>
  <si>
    <t>tgcagcaggtctggtgccgttcgccattgccgccgacaagagcgccacacagatgagcaaggcc</t>
  </si>
  <si>
    <t>tgcagcaggcctgtcttctcgaagtcgcactggatagcatgtcgcgacgtcgcgtgtcgtccgc</t>
  </si>
  <si>
    <t>tgcagcaggcctgtcttctcgaagtcgcactgaatagcatgtcgcgacgtcgcgtgtcgtccgc</t>
  </si>
  <si>
    <t>tgcagcaggcgaggagactgtacaagatcgcggcgcggcgcgtgtatgacgtgtgggcccgtat</t>
  </si>
  <si>
    <t>tgcagcaggcgaggagactgtacaagatcgctgcgcggcgcgtgtatgacgtgtgggcccgtat</t>
  </si>
  <si>
    <t>tgcagcaggcgagggtccgtttgacaatgccgattcttgggcttgggtcgataagcacggagcg</t>
  </si>
  <si>
    <t>tgcagcaggcgagggtccgtttgacaatgccgattcttgggcttgggtcggtaagcacggagcg</t>
  </si>
  <si>
    <t>tgcagcaggcgattgccgactgtccgatcgagagctgacgacgagagccatatgatatgcatgc</t>
  </si>
  <si>
    <t>tgcagcaggggattgccgactgtccgatcgagagctgacgacgagagccatatgatatgcatgc</t>
  </si>
  <si>
    <t>tgcagcaggcgcaccacacaaccaaaacaacccagttcagcatctcctgccatgccatgccgtc</t>
  </si>
  <si>
    <t>tgcagcaggcgcagcacacaaccaaaacaacccagttcagcatctcctgccatgccatgccgtc</t>
  </si>
  <si>
    <t>tgcagcaggcgcgagatctcgaggaggcgcgcgttgaaggcgtgcacctcggggtccatctcgg</t>
  </si>
  <si>
    <t>tgcagcaggcgcgagatctcgaggaggcgcgcgttgagggcgtgcacctcggggtccatctcgg</t>
  </si>
  <si>
    <t>tgcagcaggcgcttctgctggcacgtcgttgccctgctcgaccatagcacgctgcaaagcgccg</t>
  </si>
  <si>
    <t>tgcagcaggcgcttctgctggcacgtcgttgccctgctcgaccatagcacgctgcacagcgccg</t>
  </si>
  <si>
    <t>tgcagcaggcggccgttgggcggcacacaagactcaaaaccgatgggcgctagctatgttcaac</t>
  </si>
  <si>
    <t>tgcagcaggcggccgttgggcggcacacaagactcaaaaccgatgggctctagctatgttcaac</t>
  </si>
  <si>
    <t>tgcagcaggcggcggacctgacgtgggcgcccgatggctcgtcgcgccgaaaaaaaaaaaaaaa</t>
  </si>
  <si>
    <t>tgcagcaggcggcggacctggcgtgggcgcccgatggctcgtcgcgccgaaaaaaaaaaaaaaa</t>
  </si>
  <si>
    <t>tgcagcaggcggtggtggtgtggcgactaggtcgtgtgagaaggagatcctggggctgatcagc</t>
  </si>
  <si>
    <t>tgcagcaggctgtggtggtgtggcgactaggtcgtgtgagaaggagatcctggggctgatcagc</t>
  </si>
  <si>
    <t>tgcagcaggcgtcatcgtcgtgggtcagggagaggcagctggggatccatgaaaaaatttaggg</t>
  </si>
  <si>
    <t>tgcagcaggcgtcgtcgtcgtgggtcagggagaggcagctggggatccatgaaaaaatttaggg</t>
  </si>
  <si>
    <t>tgcagcaggcgtgtaaaatcatgcgtgtttgtggctaatttgcagcgctttttccccctaactg</t>
  </si>
  <si>
    <t>tgcagcaggggtgtaaaatcatgcgtgtttgtggctaatttgcagcgctttttccccctaactg</t>
  </si>
  <si>
    <t>tgcagcaggctacatacatactgtacacaatgcaaacacgtatgtgtgcgtacgtgcgtcggtg</t>
  </si>
  <si>
    <t>tgcagcaggctacatacatactgtacacaatgcaaacgcgtatgtgtgcgtacgtgcgtcggtg</t>
  </si>
  <si>
    <t>tgcagcaggctacctcgtcctcgtcgtagcagactggcagcaggaagatccatctctttttact</t>
  </si>
  <si>
    <t>tgcagcaggctacctcgtcctcgtcgtagcagactggcagcaggaggatccatctctttttact</t>
  </si>
  <si>
    <t>tgcagcaggctacgtgcgtggtggaggccgcgcgcggccaagttgcatgcatggcggagctagc</t>
  </si>
  <si>
    <t>tgcagcaggctacgtgcgtggtggaggccgcgcgcggccatgttgcatgcatggcggagctagc</t>
  </si>
  <si>
    <t>tgcagcaggctagacaatttcatcacctgccaccttccataatattctggctccaccactatgc</t>
  </si>
  <si>
    <t>tgcagcaggctagacaatttcatcacctgccaccttccataattttctggctccaccactatgc</t>
  </si>
  <si>
    <t>tgcagcaggctccacaccgtgaagagcgcccgactctgcacgcacgcgtagtagaggtcgacgt</t>
  </si>
  <si>
    <t>tgcagcaggctccacaccgtgaagagcgcgcgactctgcacgcacgcgtagtagaggtcgacgt</t>
  </si>
  <si>
    <t>tgcagcaggctcgtcggcagcagcgtctgcgtcaagcaacaagcagcccgaaaaaaaaaaaaaa</t>
  </si>
  <si>
    <t>tgcagcaggctcgtcggcagcagcgtctgcgtcaagcagcaagcagcccgaaaaaaaaaaaaaa</t>
  </si>
  <si>
    <t>tgcagcaggctctccctcaacgccgcggccgccgacgccgacgacgtgatcaacgctacgtgca</t>
  </si>
  <si>
    <t>tgcagcaggctctccctgaacgccgcggccgccgacgccgacgacgtgatcaacgctacgtgca</t>
  </si>
  <si>
    <t>tgcagcaggctgcatattatcctgtctactgattgattgatcccaagatctagaagaaactgag</t>
  </si>
  <si>
    <t>tgcagcatgctgcatattatcctgtctactgattgattgatcccaagatctagaagaaactgag</t>
  </si>
  <si>
    <t>tgcagcaggctgctcgaggccgctggagagagcttgtagagcggaccgatgtcgaacacgggga</t>
  </si>
  <si>
    <t>tgcagcaggctgctcgaggccgctggagagagcttgtagagcgggccgatgtcgaacacgggga</t>
  </si>
  <si>
    <t>tgcagcaggctggagctagagaacgtctcgtcgagggagatctccatcttgctgctgctcccgt</t>
  </si>
  <si>
    <t>tgcagcaggctggagctagagaacgtctcgtcgagggagatctcgatcttgctgctgctcccgt</t>
  </si>
  <si>
    <t>tgcagcaggctgtaatcatcttataaacaaatatattggtcggtacttcagcggcagtactttt</t>
  </si>
  <si>
    <t>tgcagcaggctgtaatcatcttctaaacaaatatattggtcggtacttcagcggcagtactttt</t>
  </si>
  <si>
    <t>tgcagcaggctgtccaaatgctttcattcatacagtcagagatcgaggtaccacatacttctaa</t>
  </si>
  <si>
    <t>tgcagcaggctgtccaaatgctttcattcatacagtcagagatcgaggtactacatacttctaa</t>
  </si>
  <si>
    <t>tgcagcaggcttagggtcctctcattcttcttctccattgccatcacgagcgccttcttgacaa</t>
  </si>
  <si>
    <t>tgcagcaggcttagggtcctctcattcttcttctccattgccatctcgagcgccttcttgacaa</t>
  </si>
  <si>
    <t>tgcagcaggcttctggtgcgtcacctcctctgtgccagtgttgctcccacccgccgactccttt</t>
  </si>
  <si>
    <t>tgcagcaggcttctggtgcgtcacctcctctgtgccagtgttgctcccacccgtcgactccttt</t>
  </si>
  <si>
    <t>tgcagcagggaatctgctttgaattaacagctagctagcccctcccagtccgatccatggacga</t>
  </si>
  <si>
    <t>tgcagcagggaatctgctttgaattaacagctaggtagcccctcccagtccgatccatggacga</t>
  </si>
  <si>
    <t>tgcagcagggaatctgctttgaattaacagctatagctagctagtccgatccatggacgagcga</t>
  </si>
  <si>
    <t>tgcagcagggaatctgctttgaattaacggctatagctagctagtccgatccatggacgagcga</t>
  </si>
  <si>
    <t>tgcagcagggacacggagggagcgatcacagtttcgtctggacgatcgaggtcgaggcgcacgg</t>
  </si>
  <si>
    <t>tgcagcagggacacggagggagcgattacagtttcgtctggacgatcgaggtcgaggcgcacgg</t>
  </si>
  <si>
    <t>tgcagcagggacggcgcgaggaccgcgaccacctcgcggagcgcgtcagcggtgtcgctgtagc</t>
  </si>
  <si>
    <t>tgcagcagggacggcgcgaggacggcgaccacctcgcggagcgcgtcagcggtgtcgctgtagc</t>
  </si>
  <si>
    <t>tgcagcagggagctttttcctttctgaatacacaagaagctgacacatgtgcactgcacaacca</t>
  </si>
  <si>
    <t>tgcagcagggagctttttcctttctgaatacacaagaagctgacacatgtgcactgcacaagca</t>
  </si>
  <si>
    <t>tgcagcagggatccgaccaggggccaaccgcggaagccgcgtgcagcgtcgtgcttcggatcag</t>
  </si>
  <si>
    <t>tgcagcagggatccgaccaggggccaaccgcggaagccgtgtgcagcgtcgtgcttcggatcag</t>
  </si>
  <si>
    <t>tgcagcagggattctgatctacatgtcgctggtagatctcctagcagcagatttcagcaaccca</t>
  </si>
  <si>
    <t>tgcagcagggattctgatctacatgtcgcttgtagatctcctagcagcagatttcagcaaccca</t>
  </si>
  <si>
    <t>tgcagcagggcaaaggcgagcacgaggacggagcagggggcgaggcaacggcagtagcaaagca</t>
  </si>
  <si>
    <t>tgcagcagggcaaaggcgagcacgaggacggagcagggggcgaggcaatggcagtagcaaagca</t>
  </si>
  <si>
    <t>tgcagcagggccaagatgctggtgtcactctgcttctccatcgccaagactagtgccttcttta</t>
  </si>
  <si>
    <t>tgcagcagggccaagatgctggtgtcactctgcttctccatcgccatgactagtgccttcttta</t>
  </si>
  <si>
    <t>tgcagcagggccctcttatcatattgtgagggctaaggagcaaaattcaagctccactagagtc</t>
  </si>
  <si>
    <t>tgcagcagggccctcttatcatattgtgagggctaaggagcaaaattcaagctccagtagagtc</t>
  </si>
  <si>
    <t>tgcagcagggccgacgctaaaacgtcacattgctttgcttttcattctgctggggctggtactg</t>
  </si>
  <si>
    <t>tgcagcagggccgacgctaaaacgtcacattgctttgtttttcattctgctggggctggtactg</t>
  </si>
  <si>
    <t>tgcagcagggccgccgtgggaggcacgaacaagacgttgtcgatggacgtcgcgaactgagacc</t>
  </si>
  <si>
    <t>tgcagcagggccgccgtgggaggcacgaacaagacgttgttgatggacgtcgcgaactgagacc</t>
  </si>
  <si>
    <t>tgcagcagggccgccgtgggcagcatgaacaagacgttgtcgatggacgccgcgaactgagacc</t>
  </si>
  <si>
    <t>tgcagcagggccgccgtgggcagcatgaacaagacgttgttgatggacgccgcgaactgagacc</t>
  </si>
  <si>
    <t>tgcagcagggcgactgcacgccgactcgccgagtcgccagccatgcgagtataggtatactcgt</t>
  </si>
  <si>
    <t>tgcagcagggcgactgcacgccgactcgctgagtcgccagccatgcgagtataggtatactcgt</t>
  </si>
  <si>
    <t>tgcagcagggcggcggcggcgtgtgttcctgctattacttctccttaagctgcaccacttctga</t>
  </si>
  <si>
    <t>tgcagcagggcggtggcggcgtgtgttcctgctattacttctccttaagctgcaccacttctga</t>
  </si>
  <si>
    <t>tgcagcagggcggtcctgtgccatgcatgcctccacattctccactctccccactctaataaaa</t>
  </si>
  <si>
    <t>tgcagcagggcggtcctgtgccatgcatgcctccacattctccactctccccactctgataaaa</t>
  </si>
  <si>
    <t>tgcagcaggggacaaacaagtaaaacacgacaaccacgtcataagttttgctttcacgcctagc</t>
  </si>
  <si>
    <t>tgcagctggggacaaacaagtaaaacacgacaaccacgtcataagttttgctttcacgcctagc</t>
  </si>
  <si>
    <t>tgcagcaggggacgaggagccacagcaatcctgccacacagaaaggcctggcccagcccaatgc</t>
  </si>
  <si>
    <t>tgcagcaggggaggaggagccacagcaatcctgccacacagaaaggcctggcccagcccaatgc</t>
  </si>
  <si>
    <t>tgcagcaggggagaggaggatcagcgatcagatgcgatgctttatcatgggagggagcctgccg</t>
  </si>
  <si>
    <t>tgcagcaggggaggggaggatcagcgatcagatgcgatgctttatcatgggagggagcctgccg</t>
  </si>
  <si>
    <t>tgcagcaggggagccgctgctggacgcctgaaccagcagtcgaagaggggataggaggcggagg</t>
  </si>
  <si>
    <t>tgcagcaggggagccgctgctggacgcctggaccagcagtcgaagaggggataggaggcggagg</t>
  </si>
  <si>
    <t>tgcagcaggggaggggaggatcagcgatcagatgcgatgctagatggagcgaatcattgcttta</t>
  </si>
  <si>
    <t>tgcagcaggggaggggaggatcagcgatcagatgcgatgctagatggagtgaatcattgcttta</t>
  </si>
  <si>
    <t>tgcagcaggggcacccaaatcagggcccctactattgatttgggtgctccccctacttttgttt</t>
  </si>
  <si>
    <t>tgcagcaggggcacccaaatcagggcccctacttttgatttgggtgctccccctacttttgttt</t>
  </si>
  <si>
    <t>tgcagcaggggccagtagggggcggggcggacggggcgctgcgtgcattgatgcacgtagatcc</t>
  </si>
  <si>
    <t>tgcagcaggggccagtaggtggcggggcggacggggcgctgcgtgcattgatgcacgtagatcc</t>
  </si>
  <si>
    <t>tgcagcaggggctcaactgttttcatgcttggtcaaagctccatagactcatgcatgctcagtt</t>
  </si>
  <si>
    <t>tgcagcaggggctcaactgttttcatgcttggtcaaagctccatagactcatgcatgttcagtt</t>
  </si>
  <si>
    <t>tgcagcaggggtatatgtgtatatgtttgtgtgcagcgactagtgtggtgctcatggagtcatg</t>
  </si>
  <si>
    <t>tgcagcaggggtctatgtgtatatgtttgtgtgcagcgactagtgtggtgctcatggagtcatg</t>
  </si>
  <si>
    <t>tgcagcaggggtcgtcggaggacaccgacgtggaagcggcctcccacgtgagccaagccgaggc</t>
  </si>
  <si>
    <t>tgcagcaggggtcgtcggaggacaccgacgtggaggcggcctcccacgtgagccaagccgaggc</t>
  </si>
  <si>
    <t>tgcagcagggtagctggcatgcatggcctggtcggttgtggtagggcgtggatctatcggaggc</t>
  </si>
  <si>
    <t>tgcagcagggtagctggcatgcatggcctggtcggttgtggtagggcgtggatctatcgtaggc</t>
  </si>
  <si>
    <t>tgcagcagggtcatgtcaattgccatgtcagcgcgatcgacagcacagcatgcagaaaccaatc</t>
  </si>
  <si>
    <t>tgcagcagggtcgtgtcaattgccatgtcagcgcgatcgacagcacagcatgcagaaaccaatc</t>
  </si>
  <si>
    <t>tgcagcagggtcgtacctcgtacgttgaacaagcagctatgcaggtcaagcaggacagcgactc</t>
  </si>
  <si>
    <t>tgcagcagggtcgtacctcgtacgttgaacaagcggctatgcaggtcaagcaggacagcgactc</t>
  </si>
  <si>
    <t>tgcagcagggtgaccagctcattcccgacaccgaagcttgtccagcgtacgctcacctccgagc</t>
  </si>
  <si>
    <t>tgcagcagggtgaccagctcattcctgacaccgaagcttgtccagcgtacgctcacctccgagc</t>
  </si>
  <si>
    <t>tgcagcagggtggcgtggtcgtcagccagcccagggacgcagcgggagcgcgcttgcgtgcgta</t>
  </si>
  <si>
    <t>tgcagcagggtggcgtggtcgtcagccagcgcagggacgcagcgggagcgcgcttgcgtgcgta</t>
  </si>
  <si>
    <t>tgcagcaggtacaaatgcaatcgctgtttcatttcaggacatttttgtcgatgattctgtctga</t>
  </si>
  <si>
    <t>tgcagcaggtgcaaatgcaatcgctgtttcatttcaggacatttttgtcgatgattctgtctga</t>
  </si>
  <si>
    <t>tgcagcaggtactctgaacgcgcagaaccacctccagagcctaacaacagacagtctgaattct</t>
  </si>
  <si>
    <t>tgcagcatgtactctgaacgcgcagaaccacctccagagcctaacaacagacagtctgaattct</t>
  </si>
  <si>
    <t>tgcagcaggtactgaaccttctcaatcagcatgacttactgctaaaaaggtccaagtgcacctt</t>
  </si>
  <si>
    <t>tgcagcaggtactgaaccttctcaatcagcatgacttactgctaaaaaggtccaagtgcacttt</t>
  </si>
  <si>
    <t>tgcagcaggtacttagtaaataagctccgatcctgggtaaaaagctggcatgtttggcatatgt</t>
  </si>
  <si>
    <t>tgcagcaggtacttagtaaataagctccgatcctgggtaaaatgctggcatgtttggcatatgt</t>
  </si>
  <si>
    <t>tgcagcaggtagcacgtctccttggcggagtaggtccacgggaacttgctcctctcgcaccccc</t>
  </si>
  <si>
    <t>tgcagcaggtagcacgtctccttggcggagtaggtccacgggaacttgctcttctcgcaccccc</t>
  </si>
  <si>
    <t>tgcagcaggtagcccctgatagggaactcgaagctccactgcacgccgccgtggatgccgtgcc</t>
  </si>
  <si>
    <t>tgcagcaggtagcccctgatggggaactcgaagctccactgcacgccgccgtggatgccgtgcc</t>
  </si>
  <si>
    <t>tgcagcaggtaggagtattgggtatatgaatccttccaaaaaccgaaaccaaaccagctgcaag</t>
  </si>
  <si>
    <t>tgcagcaggtaggagtattgggtatatgaatccttccaaaaaccgaagccaaaccagctgcaag</t>
  </si>
  <si>
    <t>tgcagcaggtagtatgtcacggttccatccagccccgacctgaggaatcaggaatgtgtgtatg</t>
  </si>
  <si>
    <t>tgcagcaggtagtatgtcacggttccatccagccccgaccttaggaatcaggaatgtgtgtatg</t>
  </si>
  <si>
    <t>tgcagcaggtcacaggtgcgtgcctgctggctgccgccgctccgttccatccaccgcaaccagg</t>
  </si>
  <si>
    <t>tgcagcaggtcacaggtgcgtgcctgctggctgcggccgctccgttccatccaccgcaaccagg</t>
  </si>
  <si>
    <t>tgcagcaggtcaccaatacatcaacacaaatatgcacttacatgtagcgtccagagtagcttct</t>
  </si>
  <si>
    <t>tgcagcaggtcaccaatacatcaacacaaatatgcacttacatgtagcgtctagagtagcttct</t>
  </si>
  <si>
    <t>tgcagcaggtcatcccctgccgtctccaggattttcccacaaaatacctgggggcgcctctgcc</t>
  </si>
  <si>
    <t>tgcagcaggtcatcccctgccgtctccaggattttcccacaaaatacctgggggcgcctctgtc</t>
  </si>
  <si>
    <t>tgcagcaggtccatggccatctgccacgcgtccccctgcgcgcaccgcacgagcgcgaggtaga</t>
  </si>
  <si>
    <t>tgcaggaggtccatggccatctgccacgcgtccccctgcgcgcaccgcacgagcgcgaggtaga</t>
  </si>
  <si>
    <t>tgcagcaggtccccaggcggcgacgagcagcagcaagaggagcgtgagacagaaaggcgctttg</t>
  </si>
  <si>
    <t>tgcagcaggtccccaggcggcgacgagcagcagcaagaggagcgtgaggcagaaaggcgctttg</t>
  </si>
  <si>
    <t>tgcagcaggtccccaggcggcgacgagcagcaagaggagcgccagacagaaaggcgctttggaa</t>
  </si>
  <si>
    <t>tgcagcaggtccccaggcggcgacgagcagcaagaggagcgcgagacagaaaggcgctttggaa</t>
  </si>
  <si>
    <t>tgcagcaggtccctcaaattggacgcctcttcctcagtggctctgcacaaaatcagtgagtcgt</t>
  </si>
  <si>
    <t>tgcagcaggtccctcaaattggacggctcttcctcagtggctctgcacaaaatcagtgagtcgt</t>
  </si>
  <si>
    <t>tgcagcaggtccgcggcccccaccttcttgcacagcgcacatgcaggtgagcttcacgggatcg</t>
  </si>
  <si>
    <t>tgcagcaggtccgcggcccccaccttcttgcgcagcgcacatgcaggtgagcttcacgggatcg</t>
  </si>
  <si>
    <t>tgcagcaggtcctgcgaatcaagcttcacaggggggttacctggaaggtgcaagacaccctcga</t>
  </si>
  <si>
    <t>tgcagcaggtcctgcgaatcaagcttcacaggggggtttcctggaaggtgcaagacaccctcga</t>
  </si>
  <si>
    <t>tgcagcaggtcgatccacagaggaaggcgcggactcgattctccgtgcatagcgaagatcggag</t>
  </si>
  <si>
    <t>tgcagcaggtcgatccacagaggaaggcgtggactcgattctccgtgcatagcgaagatcggag</t>
  </si>
  <si>
    <t>tgcagcaggtcggcgcaggctagcacgaggtcccgcgcggacggcaccgccgccgcgaggacgc</t>
  </si>
  <si>
    <t>tgcagcaggtcggcgcaggctagcacgaggtcccgcgcggacggcaccgccgccgcgaggactc</t>
  </si>
  <si>
    <t>tgcagcaggtcgtagagccaaaatatgtgtagtatagctgaacagcttacaatgcggtctgcaa</t>
  </si>
  <si>
    <t>tgcagcaggtcgtagagccaaaatatgtgtagtgtagctgaacagcttacaatgcggtctgcaa</t>
  </si>
  <si>
    <t>tgcagcaggtcgtctgcggcgttgttgtaaaaaaccaagaacatatgcaggactttgagacggt</t>
  </si>
  <si>
    <t>tgcagcaggtcgtctgcggcgttgttgtcaaaaaccaagaacatatgcaggactttgagacggt</t>
  </si>
  <si>
    <t>tgcagcaggtcgttactgtagcaaaccgacctagagcaactctagcaggggcccccaaatcagg</t>
  </si>
  <si>
    <t>tgcagcaggtcgttactgtagcaaactgacctagagcaactctagcaggggcccccaaatcagg</t>
  </si>
  <si>
    <t>tgcagcaggtctccgtgccaattactcccatttgggggttggggggcgctaaacacttgtttta</t>
  </si>
  <si>
    <t>tgcagctggtctccgtgccaattactcccatttgggggttggggggcgctaaacacttgtttta</t>
  </si>
  <si>
    <t>tgcagcaggtctggtcgttagcctgcattgtctagcccttcatttgatcgtgaaatcctagcgg</t>
  </si>
  <si>
    <t>tgcagcaggtctggtcgttagcctgcattgtccagcccttcatttgatcgtgaaatcctagcgg</t>
  </si>
  <si>
    <t>tgcagcaggtctgtgtctgtccatggctccatagatgcctccatagcaagcaggataactacct</t>
  </si>
  <si>
    <t>tgcagcaggtctgtgtctgtccatggctccatagatgcctccatggcaagcaggataactacct</t>
  </si>
  <si>
    <t>tgcagcaggtcttcagtcttctattcaggcatacatcaccttcagtccttcagccgtctctatt</t>
  </si>
  <si>
    <t>tgcagcaggtcttcagtcttctattcaggcatacatcaccttcagtccttcagtcgtctctatt</t>
  </si>
  <si>
    <t>tgcagcaggtgaagcagtcgctggtgatcgcgctgtcccccgtgatcgacaacgccaagacggt</t>
  </si>
  <si>
    <t>tgcagcaggtgaagcggtcgctggtgatcgcgctgtcccccgtgatcgacaacgccaagacggt</t>
  </si>
  <si>
    <t>tgcagcaggtgagatcgatgcacgtgatactagtcattattaacttctccatcgttactactgc</t>
  </si>
  <si>
    <t>tgcagcaggttagatcgatgcacgtgatactagtcattattaacttctccatcgttactactgc</t>
  </si>
  <si>
    <t>tgcagcaggtgcagggcgggatggcacgagtccctcgtcattcgttgcttgtcacgaagtagcg</t>
  </si>
  <si>
    <t>tgcagcaggtgcagggcgggatggcacgagtcccttgtcattcgttgcttgtcacgaagtagcg</t>
  </si>
  <si>
    <t>tgcagcaggtgcagggtgagatgcatgagatcaggaaacagttgtgtaagtcgtcttctctttc</t>
  </si>
  <si>
    <t>tgcagcaggtgcagggtgagatgcatgagatcaggaaacagttgtgtgagtcgtcttctctttc</t>
  </si>
  <si>
    <t>tgcagcaggtgcgcggccgagcacagcacgtaccccttgccgttgttgtcgccgttgccgaaaa</t>
  </si>
  <si>
    <t>tgcagcaggtgcgcggccgagcacagcacgtaccctttgccgttgttgtcgccgttgccgaaaa</t>
  </si>
  <si>
    <t>tgcagcaggtggtagctacctctgcgtgcgtatatgtgcgctagctagctagctgcttctatgt</t>
  </si>
  <si>
    <t>tgcagcaggtggtagctacctctgcgtgcgtatctgtgcgctagctagctagctgcttctatgt</t>
  </si>
  <si>
    <t>tgcagcaggtggttacccagccaagctcagcaggtttctcctcagggtggtgccaagctctaaa</t>
  </si>
  <si>
    <t>tgcagcaggtggttacccagccaagctcagcaggtttttcctcagggtggtgccaagctctaaa</t>
  </si>
  <si>
    <t>tgcagcaggtggttagtaaaataaaaggccctagccactactagcactagctttagctctatct</t>
  </si>
  <si>
    <t>tgcagcaggtggttagtaaaataaaaggccctagctactactagcactagctttagctctatct</t>
  </si>
  <si>
    <t>tgcagcaggtggttctccatctggaaccctccgaccaccaccgccgccacggctagatccccga</t>
  </si>
  <si>
    <t>tgcagcaggtggttctccatctggaaccctccgaccaccaccgccgccacggctaggtccccga</t>
  </si>
  <si>
    <t>tgcagcaggtgtcatcgttgcccaccgagcggcgacgcggggcgatgcctgccaccgtgtcccc</t>
  </si>
  <si>
    <t>tgcaggaggtgtcatcgttgcccaccgagcggcgacgcggggcgatgcctgccaccgtgtcccc</t>
  </si>
  <si>
    <t>tgcagcaggtgtcgtcccagatctatgaagcgaacatggattggaatcctgaagcaggaagagg</t>
  </si>
  <si>
    <t>tgcagcaggtgtcgtcccagatctatgaagcgaacattgattggaatcctgaagcaggaagagg</t>
  </si>
  <si>
    <t>tgcagcaggtgtggattagggtcggaaacaagaacgaacgaaccgatgaggtactactggtagt</t>
  </si>
  <si>
    <t>tgcagcaggtgtggattagggtcggaaacaagaacgaacgaaccgatgaggtgctactggtagt</t>
  </si>
  <si>
    <t>tgcagcaggttaattaatgcaaagttgttcccatccaattctagggatttcatattatatcagg</t>
  </si>
  <si>
    <t>tgcagcaggttaattaatgcaaagttgttcccatccaattctagggatttcatattatatcatg</t>
  </si>
  <si>
    <t>tgcagcaggttacacgcaagcatacagtgatcgttcagacttgcacttgttgcatgctgtgagc</t>
  </si>
  <si>
    <t>tgcagcaggttacgcgcaagcatacagtgatcgttcagacttgcacttgttgcatgctgtgagc</t>
  </si>
  <si>
    <t>tgcagcaggttagttgcttgcgagaagaagggcgcgcagcgtgatatgatcacttgccgatgca</t>
  </si>
  <si>
    <t>tgcagcatgttagttgcttgcgagaagaagggcgcgcagcgtgatatgatcacttgccgatgca</t>
  </si>
  <si>
    <t>tgcagcaggttatttttaatttgtctagagcaaaggactttagtttctatatagttggattacg</t>
  </si>
  <si>
    <t>tgcagcaggttatttttaatttgtctagagcaaaggactttagtttctatatagttggattgcg</t>
  </si>
  <si>
    <t>tgcagcaggttgaaccgttaaattcgtcgtctgcgctctacggtgtgcctgcatccataacctg</t>
  </si>
  <si>
    <t>tgcagcaggttgaaccgttaaattcgtcgtctgcgctctacggtgtgcctgcgtccataacctg</t>
  </si>
  <si>
    <t>tgcagcaggttgagcacagcaccctccaccgcggggtctatcgcctccatcatctcagttgtca</t>
  </si>
  <si>
    <t>tgcagcaggttgagcacggcaccctccaccgcggggtctatcgcctccatcatctcagttgtca</t>
  </si>
  <si>
    <t>tgcagcaggttgccgaggtcgtgcagcttggcgcccaggccgacgcagcagttggcgtgcacgg</t>
  </si>
  <si>
    <t>tgcagcaggttgccgaggtcgtgcagcttggcgcccaggccgacgcagcagttggcgtgcatgg</t>
  </si>
  <si>
    <t>tgcagcaggttgccgatggcggccgcgatggccaccagcacggccccttgcatggcgaattgcc</t>
  </si>
  <si>
    <t>tgcagcaggttgccgatggcggccgcgatggccaccagcacggccccttgcatggcgaattggc</t>
  </si>
  <si>
    <t>tgcagcaggtttcaatttgctgcttggcactacaattttgtttaattgaggagaatgcattagt</t>
  </si>
  <si>
    <t>tgcagcaggtttcaatttgctgcttggcactacaattttgtttgattgaggagaatgcattagt</t>
  </si>
  <si>
    <t>tgcagcaggtttgccgtttggatttgggacccctctcgtgcccaattatcgttagctgctaact</t>
  </si>
  <si>
    <t>tgcagcaggtttgccgtttggatttgggacccctctcgtgcccaattatcgttagctgctagct</t>
  </si>
  <si>
    <t>tgcagcaggtttttaagtgactttaactgctgcaaaacattgtagcgcgactggaaaagcggca</t>
  </si>
  <si>
    <t>tgcagcagttttttaagtgactttaactgctgcaaaacattgtagcgcgactggaaaagcggca</t>
  </si>
  <si>
    <t>tgcagcagtaaagggtcaacagtaggactaggagttgacggtggttcatgcctgctgctgctgg</t>
  </si>
  <si>
    <t>tgcagcggtaaagggtcaacagtaggactaggagttgacggtggttcatgcctgctgctgctgg</t>
  </si>
  <si>
    <t>tgcagcagtaataaaaggtgcagtgtatctgaggacgatacaaattgtacaactgacgacgctt</t>
  </si>
  <si>
    <t>tgcagcagtaataaaaggtgcagtgtatctgaggacgatacagattgtacaactgacgacgctt</t>
  </si>
  <si>
    <t>tgcagcagtaatctgtgttttgcaagggtacaccacaggacagcaattggtagagcaaagcgtg</t>
  </si>
  <si>
    <t>tgcagcagtaatctgtgttttgcaagtgtacaccacaggacagcaattggtagagcaaagcgtg</t>
  </si>
  <si>
    <t>tgcagcagtacccattgtgcgctgcgtatggatgtcgcacggtaagaagctagcattgttcatg</t>
  </si>
  <si>
    <t>tgcagcagtacccgttgtgcgctgcgtatggatgtcgcacggtaagaagctagcattgttcatg</t>
  </si>
  <si>
    <t>tgcagcagtaccccaataatctaaccccaatattcatccagctatatttggcccagcttgtgaa</t>
  </si>
  <si>
    <t>tgcagcagtaccccaataatctaaccccaatattcatccagctatatttggcccagcttgtgca</t>
  </si>
  <si>
    <t>tgcagcagtacccgttgtgcgctgcgtttggatgtcgcacggtaagaagctactagtattgttc</t>
  </si>
  <si>
    <t>tgcagcagtatccgttgtgcgctgcgtttggatgtcgcacggtaagaagctactagtattgttc</t>
  </si>
  <si>
    <t>tgcagcagtacctcgacgaccagatggagctcgtcggaggaggagcagaccacgaggagcagga</t>
  </si>
  <si>
    <t>tgcagcagtacctcgacgaccagatggagctcgtcggaggaggagcaggccacgaggagcagga</t>
  </si>
  <si>
    <t>tgcagcagtacctctctacagaaggttcagaacattagaaggtatataaacacggcggagacga</t>
  </si>
  <si>
    <t>tgcagcagtacctctttacagaaggttcagaacattagaaggtatataaacacggcggagacga</t>
  </si>
  <si>
    <t>tgcagcagtacgactagtggatctgtaatctgtatgtattgagatgaacatcactcaggcccag</t>
  </si>
  <si>
    <t>tgcagcagtacgactagtggatctgtaatctgtatgtattgagatgaacatcactgaggcccag</t>
  </si>
  <si>
    <t>tgcagcagtacgtccccccgaaactgccccgtctcggcaaatttggatcgtgggctcgtggcca</t>
  </si>
  <si>
    <t>tgcagcagtacgtccccccgaaactgccccgtctcggccaatttggatcgtgggctcgtggcca</t>
  </si>
  <si>
    <t>tgcagcagtacgtccgtccagttcctcggggacatcccacgcaccaaccgtactgcgtgctccc</t>
  </si>
  <si>
    <t>tgcagcagtacgtccgtccagttcctcggggacatcccacggaccaaccgtactgcgtgctccc</t>
  </si>
  <si>
    <t>tgcagcagtacgtggacaacgcgatctcgagaggcctcgacggggtgctcgacgtcctggaccc</t>
  </si>
  <si>
    <t>tgcagcagtacgtggacaacgcgatctcgaggggcctcgacggggtgctcgacgtcctggaccc</t>
  </si>
  <si>
    <t>tgcagcagtactcgggcttgccgaaggcatcgcacgcgctgcggcaaccgaaaaaaaaaaaaaa</t>
  </si>
  <si>
    <t>tgcagcagtactcgggcttgccgaaggcatcgcacgcgctgcggcagccgaaaaaaaaaaaaaa</t>
  </si>
  <si>
    <t>tgcagcagtactgaaaccgactcttcacaaatcaggttgagccgtccaaccaccccgttggggt</t>
  </si>
  <si>
    <t>tgcagcagtactgaaaccgactcttcacaaatcaggttgagccgtccaacctccccgttggggt</t>
  </si>
  <si>
    <t>tgcagcagtactgcggcgtcccgaacgccccacacgcgctacggcacgccacggccccgccgaa</t>
  </si>
  <si>
    <t>tgcagcagtactgcggcgtcccgaacgcctcacacgcgctacggcacgccacggccccgccgaa</t>
  </si>
  <si>
    <t>tgcagcagtagaggcgcatgcagctgccaggagcacggcagtagaggagcatgcggctgtaatc</t>
  </si>
  <si>
    <t>tgcagcagtagaggcgcatgcagctgccaggagcacggcagtagaggagcatgctgctgtaatc</t>
  </si>
  <si>
    <t>tgcagcagtagcagcttctctgccatctactcctcgtccaacaaggccaagtcaccctttggct</t>
  </si>
  <si>
    <t>tgcagcagtagcagcttctctgccatctactcctcgtccaacaaggccaagtcgccctttggct</t>
  </si>
  <si>
    <t>tgcagcagtagcagctttcccaccaccatacctttttgtgaaatcctccttaaccctatccatg</t>
  </si>
  <si>
    <t>tgcagcagtggcagctttcccaccaccatacctttttgtgaaatcctccttaaccctatccatg</t>
  </si>
  <si>
    <t>tgcagcagtagcatcatcttgttgctcttcatcttcacctaatgtaggattcaaagctacaata</t>
  </si>
  <si>
    <t>tgcagcagtagcatcatcttgttgctcttcatcttcacctaatgtaggattcaaagctagaata</t>
  </si>
  <si>
    <t>tgcagcagtagccagtaggcgatgaagctgttggttgtgataacgatagactaggatgagacgg</t>
  </si>
  <si>
    <t>tgcagcagtagccagtaggcgatgaagctgttggttgtgatagcgatagactaggatgagacgg</t>
  </si>
  <si>
    <t>tgcagcagtagccgccacagtaaatacacgctacagtaaatgtcagttcacagccacaggccct</t>
  </si>
  <si>
    <t>tgcagcagtagccgctacagtaaatacacgctacagtaaatgtcagttcacagccacaggccct</t>
  </si>
  <si>
    <t>tgcagcagtagctcctagcatatattattcgctagtaataggaaccttatgccaacgtagcctc</t>
  </si>
  <si>
    <t>tgcagcagtagctcctagcatatattattcgctagtaataggaaccttatgctaacgtagcctc</t>
  </si>
  <si>
    <t>tgcagcagtagctcggggtatatatctgaaagcatgcatgatcctcccatgcttttcctcgcgt</t>
  </si>
  <si>
    <t>tgcagcagtagctcggggtatatatctgaaagcatgcatgatcctgccatgcttttcctcgcgt</t>
  </si>
  <si>
    <t>tgcagcagtaggagcatgcaaggcatctttctcatgaagaatttgcatatttcttccattaccc</t>
  </si>
  <si>
    <t>tgcagcagtcggagcatgcaaggcatctttctcatgaagaatttgcatatttcttccattaccc</t>
  </si>
  <si>
    <t>tgcagcagtagggctctcctatatgtggcggagccaggatttcacagctgggtattccgcgtac</t>
  </si>
  <si>
    <t>tgcagcagtagtgctctcctatatgtggcggagccaggatttcacagctgggtattccgcgtac</t>
  </si>
  <si>
    <t>tgcagcagtagttccctacaaagcctagatgcattaagctcccccatactaagcacaagaaaga</t>
  </si>
  <si>
    <t>tgcagcagtagttccctacaaagcctagatgcattaggctcccccatactaagcacaagaaaga</t>
  </si>
  <si>
    <t>tgcagcagtagttccctacaaagcctagatgcattaggctccccccatactaagcacaagaaag</t>
  </si>
  <si>
    <t>tgcagcagtagttccctacaaagcctagatgcattaggctgcccccatactaagcacaagaaag</t>
  </si>
  <si>
    <t>tgcagcagtataacatgaactcagttggggaaaataagacattcaattccaaagtatcaaaggg</t>
  </si>
  <si>
    <t>tgcagcagtataacatgaactcggttggggaaaataagacattcaattccaaagtatcaaaggg</t>
  </si>
  <si>
    <t>tgcagcagtatcctaaagatcctgtccgcctccagcctcacatcctcgaagaaccgcctcctgg</t>
  </si>
  <si>
    <t>tgcagcagtatcctaaagatcctgtccgcctccagcctcacatcctcgaagaatcgcctcctgg</t>
  </si>
  <si>
    <t>tgcagcagtatcttccacgacgacgcgcgcctcccgctggagcacgagctcggggacggggacg</t>
  </si>
  <si>
    <t>tgcagcagtatcttccacgacgacgcgcgcctcccgctggagcacgagctcggggacggggagg</t>
  </si>
  <si>
    <t>tgcagcagtatgtttgcataagataatctcaagaaaggacctctctgtatgtagtggttgcaag</t>
  </si>
  <si>
    <t>tgcagcagtatgtttgcataagataatctcaaggaaggacctctctgtatgtagtggttgcaag</t>
  </si>
  <si>
    <t>tgcagcagtcacaggttcatcatcaaccaactgaagtgcttggctgcttgctttgtttgcctct</t>
  </si>
  <si>
    <t>tgcagcagtcgcaggttcatcatcaaccaactgaagtgcttggctgcttgctttgtttgcctct</t>
  </si>
  <si>
    <t>tgcagcagtcaccaccagtcaccagtgcacgcacagcggctgatggtgcggatgcagagccgaa</t>
  </si>
  <si>
    <t>tgcagcagtcaccaccagtcaccagtgcacgcccagcggctgatggtgcggatgcagagccgaa</t>
  </si>
  <si>
    <t>tgcagcagtcactgcccgtccgtccgttcttcggatccatcactcgccaaagctcgacacgtgt</t>
  </si>
  <si>
    <t>tgcagcagtcactgcccgtccgtccgttcttcggatccatcattcgccaaagctcgacacgtgt</t>
  </si>
  <si>
    <t>tgcagcagtcagcagtccccaaggacgaacctctgtgttgagactcgaaaacaagaccgtccag</t>
  </si>
  <si>
    <t>tgcagcagtcagcagtccccaaggacgaacctctgtgttgagactcgaaaacaagaccttccag</t>
  </si>
  <si>
    <t>tgcagcagtccatgtctcccatcagctgctctggcgccacgtacccgagcgtgcctacgacggg</t>
  </si>
  <si>
    <t>tgcagcagtccatgtctcccatcagctgctctggcgccatgtacccgagcgtgcctacgacggg</t>
  </si>
  <si>
    <t>tgcagcagtcccaacaggggcagggcgacgaccgcgggttcaaagctgaggtccgaaaaaaaaa</t>
  </si>
  <si>
    <t>tgcagcagtcccagcaggggcagggcgacgaccgcgggttcaaagctgaggtccgaaaaaaaaa</t>
  </si>
  <si>
    <t>tgcagcagtcgaaggccgacccatcgacccctcccttccctctcaggcctgctcgcggctctca</t>
  </si>
  <si>
    <t>tgcaggagtcgaaggccgacccatcgacccctcccttccctctcaggcctgctcgcggctctca</t>
  </si>
  <si>
    <t>tgcagcagtcgacgtcgtgcaccttgagcacctcacgggccgcctccgcgctggacaccaccac</t>
  </si>
  <si>
    <t>tgcagcagtcgacgtcgtgcactttgagcacctcacgggccgcctccgcgctggacaccaccac</t>
  </si>
  <si>
    <t>tgcagcagtcgccaatggccgtcagcagatttggaggtcttcgaccgcctgacgtgacgacgtc</t>
  </si>
  <si>
    <t>tgcagcagtcgccaatggccgtcagcagatttggaggtcttcgaccgcctgacgtgacggcgtc</t>
  </si>
  <si>
    <t>tgcagcagtcgccagccgcatgcatggttgccctatccacgcttcgcgaggctgccgataccga</t>
  </si>
  <si>
    <t>tgcagcagtcgccagccgcatgcatggttgccctatccacgcttcgcgaggctggcgataccga</t>
  </si>
  <si>
    <t>tgcagcagtcgcggtacgcgcggagctcctcgtcgtggtggtgttcgtcgtcgtcgtcatcgtc</t>
  </si>
  <si>
    <t>tgcagcagtcgcggtacgcgcggagctcctcgtcgtggtggtgttcgtcgttgtcgtcatcgtc</t>
  </si>
  <si>
    <t>tgcagcagtcggaccaggatcgggcttggagtcagttaccaatccaaaccactccacaagtcca</t>
  </si>
  <si>
    <t>tgcagcagtcggactaggatcgggcttggagtcagttaccaatccaaaccactccacaagtcca</t>
  </si>
  <si>
    <t>tgcagcagtcggtcgtacggttgctgctaccactttaacaactcctctcctgagagtctcctcc</t>
  </si>
  <si>
    <t>tgcagcagtcggtcgtacggttgctgctaccactttaacaactcgtctcctgagagtctcctcc</t>
  </si>
  <si>
    <t>tgcagcagtcgtagcccaaataagctacagcgagcccaacctttgtatgaactaaagaaaaccg</t>
  </si>
  <si>
    <t>tgcagcagtcgtagcccaaataagctacagcgagcccaacctttgtatgaactaaataaaaccg</t>
  </si>
  <si>
    <t>tgcagcagtcgtcggagcaggcggaggaggcgctcgcccagggcctgcatcagctgcaccgaaa</t>
  </si>
  <si>
    <t>tgcagcagtcgtcggatcaggcggaggaggcgctcgcccagggcctgcatcagctgcaccgaaa</t>
  </si>
  <si>
    <t>tgcagcagtcgtgcttttcccgttagttaattcggttgaaatgttcagtctgtcttaaattagc</t>
  </si>
  <si>
    <t>tgcagcagttgtgcttttcccgttagttaattcggttgaaatgttcagtctgtcttaaattagc</t>
  </si>
  <si>
    <t>tgcagcagtctaatagtggtagtagcaggtatcgtagcggtggtggcagtgttatgaagaggag</t>
  </si>
  <si>
    <t>tgcagcagtctagtagtggtagtagcaggtatcgtagcggtggtggcagtgttatgaagaggag</t>
  </si>
  <si>
    <t>tgcagcagtctacaaacccaagcgcaaacaaggcatttagccaaaagaagaagaaactgattta</t>
  </si>
  <si>
    <t>tgcagcagtctacaaacccaggcgcaaacaaggcatttagccaaaagaagaagaaactgattta</t>
  </si>
  <si>
    <t>tgcagcagtctccacaacgcccagaatgctggccgccatggttcacagttcacactgccgacca</t>
  </si>
  <si>
    <t>tgcagcagtctccacaacgcccagaatgctggccgccatggttcacagttcacactgccgaccg</t>
  </si>
  <si>
    <t>tgcagcagtctcctggatcttcagtgctgaagggccttgagcaggcaaaagccaacctaaacag</t>
  </si>
  <si>
    <t>tgcagcagtctcctggatcttcagtgctgaagggccttgagcaggccaaagccaacctaaacag</t>
  </si>
  <si>
    <t>tgcagcagtctgagttgtttgttcggtggttgctgaaccgctggacgcgcgctgctgccatggc</t>
  </si>
  <si>
    <t>tgcagcagtctgagttgtttgttcggtggttgctggaccgctggacgcgcgctgctgccatggc</t>
  </si>
  <si>
    <t>tgcagcagtctgtcgcgggaggtagcgcctctcgcgcttggaagatgtctaattctgtaaccct</t>
  </si>
  <si>
    <t>tgcagcagtctgtcgcgggaggtagcgcctctcgcgcttggaagatgtctaattttgtaaccct</t>
  </si>
  <si>
    <t>tgcagcagtctttacaaaccgcacagattccaacataagacttaaccaacaagggcattttctc</t>
  </si>
  <si>
    <t>tgcagcagtctttacaaaccgcgcagattccaacataagacttaaccaacaagggcattttctc</t>
  </si>
  <si>
    <t>tgcagcagtgaaatatgatattctatgtttgttgagaaaattggatgcttcatatatatataaa</t>
  </si>
  <si>
    <t>tgcagcagtgaaatatgatgttctatgtttgttgagaaaattggatgcttcatatatatataaa</t>
  </si>
  <si>
    <t>tgcagcagtgaagatagaggccactgggtttgccaaggtgaagaagtgcctacatgatcacacc</t>
  </si>
  <si>
    <t>tgcagcagtgaagatagaggccactgggtttgccaaggtgaagaagtgcctacatgatcacacg</t>
  </si>
  <si>
    <t>tgcagcagtgactaggatttagcaaaggaggagccgtgtcgactgcctcggcctcgtgcgcctt</t>
  </si>
  <si>
    <t>tgcagcagtgactaggatttagcagaggaggagccgtgtcgactgcctcggcctcgtgcgcctt</t>
  </si>
  <si>
    <t>tgcagcagtgactgactttagttagcctcgttttttttaattaactctcctttgcccgtgcagg</t>
  </si>
  <si>
    <t>tgcagcagtgactgactttagttagcctcgttttttttaattaactctgctttgcccgtgcagg</t>
  </si>
  <si>
    <t>tgcagcagtgactggccctgattcctgttgctattgggctgttcctgttcctcttcttcctagg</t>
  </si>
  <si>
    <t>tgcagcagtgactggccctgattcctgttggtattgggctgttcctgttcctcttcttcctagg</t>
  </si>
  <si>
    <t>tgcagcagtgatcttgtcagtccacaaaactgaaggtaccaccagagcaagcgttggctgagag</t>
  </si>
  <si>
    <t>tgcagcagtgatcttgtcagtccacaaagctgaaggtaccaccagagcaagcgttggctgagag</t>
  </si>
  <si>
    <t>tgcagcagtgatcttgtctgctgaaggtaccaccagagcaagcgttggctgagagaggattaga</t>
  </si>
  <si>
    <t>tgcagcagtgatcttgtctgctgaaggtaccaccagagcaagcgtttgctgagagaggattaga</t>
  </si>
  <si>
    <t>tgcagcagtgattcccatgcaactaagctaaggttaatttttagacgcatttccatccatggag</t>
  </si>
  <si>
    <t>tgcagcagtgattcccatgcaactaagctaaggttaatttttagacgcatttccgtccatggag</t>
  </si>
  <si>
    <t>tgcagcagtgcaacagcgtggcggccaagatcaaggagcaactggacaagcggcagttcgcgga</t>
  </si>
  <si>
    <t>tgcagcagtgcaacagcgtggcggccaagatcaaggagcagctggacaagcggcagttcgcgga</t>
  </si>
  <si>
    <t>tgcagcagtgcaacatacaagtctctccaccatgtgactaacaacagcacacaagtacgttccc</t>
  </si>
  <si>
    <t>tgcagcagtgcaacatacaagtctctccaccatgtgactaacaacagcacacaagtacgttccg</t>
  </si>
  <si>
    <t>tgcagcagtgcacagcatcgatcagcaagttgagcactcccagaaacaataaagaatttgcaag</t>
  </si>
  <si>
    <t>tgcagcagtgcacagcatcgatcagcaagttgagcactcccagaaacaataaataatttgcaag</t>
  </si>
  <si>
    <t>tgcagcagtgcacctatgcggcacctacctatccagagtatggtgcacacgcacacgcaggtat</t>
  </si>
  <si>
    <t>tgcagcagtgcacctatgcggcacctacctatctagagtatggtgcacacgcacacgcaggtat</t>
  </si>
  <si>
    <t>tgcagcagtgcacctgcgtctatgcgacatgcgtggtttacttataggtgggctatcttatcta</t>
  </si>
  <si>
    <t>tgcagcagtgcacctgcgtctatgcgatatgcgtggtttacttataggtgggctatcttatcta</t>
  </si>
  <si>
    <t>tgcagcagtgcactactagcgctagcgtaccccaaaacagcagcagtccaacggaccagaaaac</t>
  </si>
  <si>
    <t>tgcagcagtgcactagtagcgctagcgtaccccaaaacagcagcagtccaacggaccagaaaac</t>
  </si>
  <si>
    <t>tgcagcagtgcagcagcttcttaggcagagtggcatacatggggacaggggacctcgacctggc</t>
  </si>
  <si>
    <t>tgcagcagtgcagcagcttcttaggcagagtggcatacatggggacgggggacctcgacctggc</t>
  </si>
  <si>
    <t>tgcagcagtgcagcggcgaccagcgaccaacgctgcccagcagcagtggatctcgcgtcaatta</t>
  </si>
  <si>
    <t>tgcagtagtgcagcggcgaccagcgaccaacgctgcccagcagcagtggatctcgcgtcaatta</t>
  </si>
  <si>
    <t>tgcagcagtgcagctgtcgcgcggtagggcgccgttgctctgttgttggtatgatctgagaact</t>
  </si>
  <si>
    <t>tgcagcagtgtagctgtcgcgcggtagggcgccgttgctctgttgttggtatgatctgagaact</t>
  </si>
  <si>
    <t>tgcagcagtgcaggtggccatccatgaccatgttgcagtcagtcagcttggttccatgctttct</t>
  </si>
  <si>
    <t>tgcagcagtgtaggtggccatccatgaccatgttgcagtcagtcagcttggttccatgctttct</t>
  </si>
  <si>
    <t>tgcagcagtgcagtagtagtgaatagtgaccatgttgtgtgtgctcccagtcataaacggcaac</t>
  </si>
  <si>
    <t>tgcagcagtgcagtagtagtgaatagtgatcatgttgtgtgtgctcccagtcataaacggcaac</t>
  </si>
  <si>
    <t>tgcagcagtgcagtagtagtgaatagtgataatcttgttggttgtaggatggatcgtgtgttgt</t>
  </si>
  <si>
    <t>tgcagcagtgcagtagtagtgaatagtgatcatcttgttggttgtaggatggatcgtgtgttgt</t>
  </si>
  <si>
    <t>tgcagcagtgcagtgcactacgagcgccgccgccgccaacatgctcacgtgggaacccgtatgt</t>
  </si>
  <si>
    <t>tgcagcagtgcagtgcactacgagcgtcgccgccgccaacatgctcacgtgggaacccgtatgt</t>
  </si>
  <si>
    <t>tgcagcagtgcagttcgactgtgcctcatcatgtgaagctccagattgcacgacccctcgtaaa</t>
  </si>
  <si>
    <t>tgcagcagtgcagttcgactgtgcctcatcatgtgaagctccagattgcacgacctctcgtaaa</t>
  </si>
  <si>
    <t>tgcagcagtgcataccttgagctccactggggttgacagaaaatccaatttccttctggctctg</t>
  </si>
  <si>
    <t>tgcagcagtgcataccttgagctccactggggttggcagaaaatccaatttccttctggctctg</t>
  </si>
  <si>
    <t>tgcagcagtgcatgcaagacagtcactgcaacgccagcttcatcagctgctggcctgctgctag</t>
  </si>
  <si>
    <t>tgcagcagtgcatgcatgacagtcactgcaacgccagcttcatcagctgctggcctgctgctag</t>
  </si>
  <si>
    <t>tgcagcagtgccaacatcatctcttccatgtactccaccacctgtattgtcatgatcaccgtca</t>
  </si>
  <si>
    <t>tgcagcagtgccaacatcatctcttccatgtactccaccacctgtattgtcatgatcaccgtct</t>
  </si>
  <si>
    <t>tgcagcagtgccacagcaaagacggagaggaggagcgactggtagaagtactcgtccatggcta</t>
  </si>
  <si>
    <t>tgcagcagtgccacagcaaggacggagaggaggagcgactggtagaagtactcgtccatggcta</t>
  </si>
  <si>
    <t>tgcagcagtgcctcgaggactgcggcgagaggtcagtgcgtcgtgtctgtctgtacctgccttc</t>
  </si>
  <si>
    <t>tgcagcagtgcctcgaggactgcggcgagaggtcagtgcgtcgtgtctgtctgtgcctgccttc</t>
  </si>
  <si>
    <t>tgcagcagtgcggcacatgggctccctactcccccgtccacggagctgacgcctcccctaacca</t>
  </si>
  <si>
    <t>tgcagcagtgcggcacatgggctccctgctcccccgtccacggagctgacgcctcccctaacca</t>
  </si>
  <si>
    <t>tgcagcagtgctatctgcataggatccatccaactgccatatattccgactggtccacacggac</t>
  </si>
  <si>
    <t>tgcagcagtgctatctgcataggatccatccacctgccatatattccgactggtccacacggac</t>
  </si>
  <si>
    <t>tgcagcagtgctgcaaccatttcggttctctccatcaggctccgcattagcacacttcgccgag</t>
  </si>
  <si>
    <t>tgcagcagtgctgcaaccatttctgttctctccatcaggctccgcattagcacacttcgccgag</t>
  </si>
  <si>
    <t>tgcagcagtgctgctgttcaggtgcgtcaagatcaagactgcattagtgtctaaacactaatgc</t>
  </si>
  <si>
    <t>tgcagcagtgctgctgttcaggtgcgtcaagatcaggactgcattagtgtctaaacactaatgc</t>
  </si>
  <si>
    <t>tgcagcagtgctgtactacagttctagtaatccacggcaacaagagacgtagcaatgcacatgc</t>
  </si>
  <si>
    <t>tgcagcagtgctgtactacagttctagtaatccacggcaacaggagacgtagcaatgcacatgc</t>
  </si>
  <si>
    <t>tgcagcagtgcttctaccccacacatcactacagcagcactcaaacatgctctatcatcacatc</t>
  </si>
  <si>
    <t>tgcagcagtgcttctaccccacacatcactacagcagcactcaaacatgctctatcatcgcatc</t>
  </si>
  <si>
    <t>tgcagcagtggacaaagttagaatggataatacattctggcaattgataagcgcaatgaacaga</t>
  </si>
  <si>
    <t>tgcagcagtggacaaagttagaatggatgatacattctggcaattgataagcgcaatgaacaga</t>
  </si>
  <si>
    <t>tgcagcagtggacagaatgttatcctccgcaattctataaaccgaagataagatctcgcctgta</t>
  </si>
  <si>
    <t>tgcagcagtggacagaatgttatcctccgcaattctgtaaaccgaagataagatctcgcctgta</t>
  </si>
  <si>
    <t>tgcagcagtggacatcaaactctgaaccgatacagaattctaaaccatgaaggaaggcatcaga</t>
  </si>
  <si>
    <t>tgcagcagtggacatcaaactctgaaccgctacagaattctaaaccatgaaggaaggcatcaga</t>
  </si>
  <si>
    <t>tgcagcagtggaccagcaccagcggtcacaggctcacagctcgatcgcgccgtggcgaccctcc</t>
  </si>
  <si>
    <t>tgcagcagtggaccagcaccagcggtcacaggctcacagctcgatcgcgcggtggcgaccctcc</t>
  </si>
  <si>
    <t>tgcagcagtggatctattcagaatattgaccgagcaagttcagatagttagagacaacagcaca</t>
  </si>
  <si>
    <t>tgcagcagtggatctattcaggatattgaccgagcaagttcagatagttagagacaacagcaca</t>
  </si>
  <si>
    <t>tgcagcagtggctggcacagcgtggcccagagcgcctggtaccatgtccgagccagcgtcacct</t>
  </si>
  <si>
    <t>tgcagcagtggctggcatagcgtggcccagagcgcctggtaccatgtccgagccagcgtcacct</t>
  </si>
  <si>
    <t>tgcagcagtgggaaagatagtagatattttcttgacttgcctgaatctccagaacgacattgtg</t>
  </si>
  <si>
    <t>tgcagcagtgggacagatagtagatattttcttgacttgcctgaatctccagaacgacattgtg</t>
  </si>
  <si>
    <t>tgcagcagtgggaggggcgtcctcctcttcctcttcctcttcctcttctcttctcccttctcct</t>
  </si>
  <si>
    <t>tgcagcagtgggaggggtgtcctcctcttcctcttcctcttcctcttctcttctcccttctcct</t>
  </si>
  <si>
    <t>tgcagcagtggggaattttttttgaaataatatttttttaaagattaattgcaaatctagcatt</t>
  </si>
  <si>
    <t>tgcagcagtggggaattttttttgaaataatatttttttaatgattaattgcaaatctagcatt</t>
  </si>
  <si>
    <t>tgcagcagtgggtgaagtcggacgccttctcgcaggtgccgccgtcgccgcagtactgcatcag</t>
  </si>
  <si>
    <t>tgcagcggtgggtgaagtcggacgccttctcgcaggtgccgccgtcgccgcagtactgcatcag</t>
  </si>
  <si>
    <t>tgcagcagtggtcaccgttggcttaagactcctcttgtacgggtgcctccatgcggcgcgggcc</t>
  </si>
  <si>
    <t>tgcagcagtggtcaccgttggcttaagactcctcttgtacgggtggctccatgcggcgcgggcc</t>
  </si>
  <si>
    <t>tgcagcagtggtcagcgatggcttgaggcagctctagtgcagttgcctcctgcacgcaagcccc</t>
  </si>
  <si>
    <t>tgcagcagtggtcagcgatggcttgaggcagctctagtgcagttgcctcctgcacgcaagccgc</t>
  </si>
  <si>
    <t>tgcagcagtggtggtggcagctgggatgctgcaaatgaaatctgcacgcagcaccgtacagtat</t>
  </si>
  <si>
    <t>tgcagcagtggtggtggcagctgggatgctgcaaatgaaatctgcacgcagcaccgtacagtgt</t>
  </si>
  <si>
    <t>tgcagcagtggttctactatcagctgggtacttcctcggaaggaaggagggagaaggacgcggc</t>
  </si>
  <si>
    <t>tgcagcagtggttctactctcagctgggtacttcctcggaaggaaggagggagaaggacgcggc</t>
  </si>
  <si>
    <t>tgcagcagtgtcatgtcaggtcaatcgatcgatcgtttgaccaaatcgtatgatactatcgatc</t>
  </si>
  <si>
    <t>tgcagcagtgtcatgtcaggtcaatcgatcgatcgtttgacctaatcgtatgatactatcgatc</t>
  </si>
  <si>
    <t>tgcagcagtgtccataaggaggtagacacttggaagccgaacacgctgacgtgtaatcggtgca</t>
  </si>
  <si>
    <t>tgcagcagtgtccataaggaggtagacatttggaagccgaacacgctgacgtgtaatcggtgca</t>
  </si>
  <si>
    <t>tgcagcagtgtcgcagtctgcttaactgcggcaacgtcgacacctttttggaccgcgccatcct</t>
  </si>
  <si>
    <t>tgcagcagtgtcgcagtctgcttaactgcggcaacgtcgacagctttttggaccgcgccatcct</t>
  </si>
  <si>
    <t>tgcagcagtgtgactaaacaatgtggttctttcactttaactgtccttggaagacggtgaaagg</t>
  </si>
  <si>
    <t>tgcagcagtgtgactaaacaatgtggttttttcactttaactgtccttggaagacggtgaaagg</t>
  </si>
  <si>
    <t>tgcagcagtgtgagggtacgacatcggaagcctgcatcgacgaagtgaagatcccgctgttatt</t>
  </si>
  <si>
    <t>tgcagcagtgtgagggtacggcatcggaagcctgcatcgacgaagtgaagatcccgctgttatt</t>
  </si>
  <si>
    <t>tgcagcagtgttgcagttgctgcacaccactccaacccccagctccagctccagctccatggac</t>
  </si>
  <si>
    <t>tgcagcagtgttgcagttgctgcacaccactccaacccccagctccagttccagctccatggac</t>
  </si>
  <si>
    <t>tgcagcagtgttgcagttgctgcacaccgctccaacccccagctccagctccatggacgacggg</t>
  </si>
  <si>
    <t>tgcagcagtgttgcagttgctgcacaccgctccaacccccagctccagctccatggacgacggt</t>
  </si>
  <si>
    <t>tgcagcagtgttgctccttgagtacagtgcaatgtgacaaggtaaaatgccattgatcagataa</t>
  </si>
  <si>
    <t>tgcagcagtgttgctccttgcgtacagtgcaatgtgacaaggtaaaatgccattgatcagataa</t>
  </si>
  <si>
    <t>tgcagcagtgttgcttttaagagcagtcgaacattgtgaatgtatggcatgtgttttgaaatcg</t>
  </si>
  <si>
    <t>tgcagcagtgttgcttttaagagcagtcgaacattgtgaatgtatggcatttgttttgaaatcg</t>
  </si>
  <si>
    <t>tgcagcagttagagcgcagtgctgctgctgctgcctgctggaccgcccgtcggtcgaccgaaaa</t>
  </si>
  <si>
    <t>tgcagcagttagagcgcagtgctgctgctgctgcctgctggaccgtccgtcggtcgaccgaaaa</t>
  </si>
  <si>
    <t>tgcagcagttagcagtcaagtgggctcgaagcaatcttttctaatcaacgtatgattttttttt</t>
  </si>
  <si>
    <t>tgcagcagttagcagtcaagtgggctcgatgcaatcttttctaatcaacgtatgattttttttt</t>
  </si>
  <si>
    <t>tgcagcagttagcagtccaagtgggctcgatgcaatcttttctaatcaacgcatgattttttct</t>
  </si>
  <si>
    <t>tgcagcagttagcagtccaagtgggctcgatgcaatcttttctaatcaacgtatgattttttct</t>
  </si>
  <si>
    <t>tgcagcagttcaccacaagcaagtaagtccacgagggaatcagtgacaagctagcgatgggaac</t>
  </si>
  <si>
    <t>tgcagcagttcaccacaagcaagtaagtccacgagggattcagtgacaagctagcgatgggaac</t>
  </si>
  <si>
    <t>tgcagcagttcagcaccaccgtttgatgagatgctatttatcatggataatggattaaccaaac</t>
  </si>
  <si>
    <t>tgcagcagttcagcagcaccgtttgatgagatgctatttatcatggataatggattaaccaaac</t>
  </si>
  <si>
    <t>tgcagcagttcagtttcctagtgatgagacctatgtctatctatgagagaccgaggcgaagagg</t>
  </si>
  <si>
    <t>tgcagcagttcagtttcctagtgatgagacctatgtctatctatgagagaccgaggtgaagagg</t>
  </si>
  <si>
    <t>tgcagcagttcagttttcagtccaattaaatagaaattaatgagaaaaaaaatctggagactga</t>
  </si>
  <si>
    <t>tgcagcggttcagttttcagtccaattaaatagaaattaatgagaaaaaaaatctggagactga</t>
  </si>
  <si>
    <t>tgcagcagttcatcaagaaactcaactttttcctggtcatcctgcggtccgtagaccaccgtta</t>
  </si>
  <si>
    <t>tgcagcagttcatcaagaaactcaactttttcctggtcatcctgcggtccgtagaccaccgttc</t>
  </si>
  <si>
    <t>tgcagcagttcatcagttctgagtcacaaccttcacgttgacgagttcacaagtcatcgaattc</t>
  </si>
  <si>
    <t>tgcagcagttcatcagttctgagtcacgaccttcacgttgacgagttcacaagtcatcgaattc</t>
  </si>
  <si>
    <t>tgcagcagttcatggaaatggaacccttgattgctgcggttcacaaagcttaagctaacactag</t>
  </si>
  <si>
    <t>tgcagtagttcatggaaatggaacccttgattgctgcggttcacaaagcttaagctaacactag</t>
  </si>
  <si>
    <t>tgcagcagttccatgaacgattgtagctctgatggggtaacatgcatgggcgtgacagtgctct</t>
  </si>
  <si>
    <t>tgcagcagttccatgaacgattgtagctctgacggggtaacatgcatgggcgtgacagtgctct</t>
  </si>
  <si>
    <t>tgcagcagttcccctaaatcactagctaaccgaaagccacagccgctcttccagcggccaggtt</t>
  </si>
  <si>
    <t>tgcagcagttcctctaaatcactagctaaccgaaagccacagccgctcttccagcggccaggtt</t>
  </si>
  <si>
    <t>tgcagcagttcctgctcattactacacggatgagattgctcctgctggcatagggaactgggca</t>
  </si>
  <si>
    <t>tgcagcagttcctgctcattactacacggatgagattgttcctgctggcatagggaactgggca</t>
  </si>
  <si>
    <t>tgcagcagttcgcaacgcgctacctttctcacttgcattgcctccgagacgccttgcactgctc</t>
  </si>
  <si>
    <t>tgcagcagttcgcaacgcgctacctttctcacttgcattgcctccgaggcgccttgcactgctc</t>
  </si>
  <si>
    <t>tgcagcagttcgccaacagcgagcgctccgcgagcgacacgctgcgcaaggtcggcaccacccc</t>
  </si>
  <si>
    <t>tgcagcagttcgccaacagcgagcgctccgcgagcgacacgctgcgcaaggtcggcaccacgcc</t>
  </si>
  <si>
    <t>tgcagcagttctcgggcatcaacggcatgctctactacacgccgcagatcctggaccaggccga</t>
  </si>
  <si>
    <t>tgcagcagttctcgggcatcaacggcgtgctctactacacgccgcagatcctggaccaggccga</t>
  </si>
  <si>
    <t>tgcagcagttctgtaatcacctgtttctgctgccccttcatgttgctactgaataaaacagcag</t>
  </si>
  <si>
    <t>tgcagcagttctgtaatcacctgtttctgctgcgccttcatgttgctactgaataaaacagcag</t>
  </si>
  <si>
    <t>tgcagcagttgacacctctcctcatagtggtcatccacctcaacatatcccttggtctccagct</t>
  </si>
  <si>
    <t>tgcagcagttgacacctctcctcatattggtcatccacctcaacatatcccttggtctccagct</t>
  </si>
  <si>
    <t>tgcagcagttgagccgactcaagagaaaccatgtaagctgtcgttgttcttttggccactggag</t>
  </si>
  <si>
    <t>tgcagcagttgagctgactcaagagaaaccatgtaagctgtcgttgttcttttggccactggag</t>
  </si>
  <si>
    <t>tgcagcagttgcaggcgagggagcatcgggcctacggcgaacacctccaggtgctgctgccgca</t>
  </si>
  <si>
    <t>tgcagcagttgcaggcgagggagcatcgggcctacggcgaagacctccaggtgctgctgccgca</t>
  </si>
  <si>
    <t>tgcagcagttgcagggagtatagttgaatgcactcatcaatgcaactaccaagcccacccagta</t>
  </si>
  <si>
    <t>tgcagcagttgcagggagtgtagttgaatgcactcatcaatgcaactaccaagcccacccagta</t>
  </si>
  <si>
    <t>tgcagcagttgccactcccacaagctaggccaccaccaccaccatgggcaccacgtacaagtgc</t>
  </si>
  <si>
    <t>tgcagcagttgccactcccacaagttaggccaccaccaccaccatgggcaccacgtacaagtgc</t>
  </si>
  <si>
    <t>tgcagcagttggacgactccatgacacaagggacacgccagcatatgacgtcacatagacgaac</t>
  </si>
  <si>
    <t>tgcagcagttggacgactccatgacacaagggacacgccagcatatgacgtcacgtagacgaac</t>
  </si>
  <si>
    <t>tgcagcagttgtcaaattgggatgccgcgtagtagtggagcaacgggatgtaaacgaactatgc</t>
  </si>
  <si>
    <t>tgcagcagttgtcaaattgggatgccgcgtagtagtggagcaacgggatgtaaacgtactatgc</t>
  </si>
  <si>
    <t>tgcagcagttgtctcttccccagatagtttgttgttccccagatcaacaggaacctcgcctgat</t>
  </si>
  <si>
    <t>tgcagcagttgtctcttcctcagatagtttgttgttccccagatcaacaggaacctcgcctgat</t>
  </si>
  <si>
    <t>tgcagcagtttaaaaggccgcctggtagcacaacatggcagcacaaaagcttcagtccttccaa</t>
  </si>
  <si>
    <t>tgcagcagtttaaaaggccgcctggtagcgcaacatggcagcacaaaagcttcagtccttccaa</t>
  </si>
  <si>
    <t>tgcagcagtttcagaccagcgctgctgaaggtgtttcagttgaagaggctgagaatgttgccgt</t>
  </si>
  <si>
    <t>tgcagcagtttcagagcagcgctgctgaaggtgtttcagttgaagaggctgagaatgttgccgt</t>
  </si>
  <si>
    <t>tgcagcagtttctctcctgtgttctattatatatcgatcctccccgtgatcaggactcctcctg</t>
  </si>
  <si>
    <t>tgcagcagtttctctcctgtgttctattatgtatcgatcctccccgtgatcaggactcctcctg</t>
  </si>
  <si>
    <t>tgcagcagtttgccttggggttgcttgaggagggagatcaacttgggggctcgtccatggcttg</t>
  </si>
  <si>
    <t>tgcagcagtttgccttggggttgcttgaggagggagatcaactttggggctcgtccatggcttg</t>
  </si>
  <si>
    <t>tgcagcagtttgctggacaatttggtttagctggaatgattttgtgtttaataatggccaaaca</t>
  </si>
  <si>
    <t>tgcagcagtttgctgggcaatttggtttagctggaatgattttgtgtttaataatggccaaaca</t>
  </si>
  <si>
    <t>tgcagcagttttgcgtggacgccatggcgtgcatgcccctgttgatttctgtcgtctcaccatt</t>
  </si>
  <si>
    <t>tgcagcagttttgcgtggacgccatggcgtgcatgcccctgtttatttctgtcgtctcaccatt</t>
  </si>
  <si>
    <t>tgcagcagttttgctatacatggcagttgcccaagatggtagtgcttcttttagacaacataat</t>
  </si>
  <si>
    <t>tgcagcagtttttctatacatggcagttgcccaagatggtagtgcttcttttagacaacataat</t>
  </si>
  <si>
    <t>tgcagcagttttggccctttaaccatttcagaacctgtggcatttgcgttccagcaacgccttc</t>
  </si>
  <si>
    <t>tgcagcagttttggccctttaaccatttcagaacctgtggcatttgcgttccagcatcgccttc</t>
  </si>
  <si>
    <t>tgcagcataaaaatgtcttgagcataaaactatagcacagaacccgcccaggttcagctaatgg</t>
  </si>
  <si>
    <t>tgcagcataaaaatgtcttgagcataaaactatagcaccgaacccgcccaggttcagctaatgg</t>
  </si>
  <si>
    <t>tgcagcataaaaatgtctttgagcataaaactatagcacagaacccgcccaggttcagctaatg</t>
  </si>
  <si>
    <t>tgcagcataaaaatgtctttgagcataaagctatagcacagaacccgcccaggttcagctaatg</t>
  </si>
  <si>
    <t>tgcagcataaacttgtaacagcgtcattgactgacccaaattgctgaccaacataggaaccaac</t>
  </si>
  <si>
    <t>tgcagcataaacttgtaacagcgtcattgactgacccaaattgctgaccaacataggagccaac</t>
  </si>
  <si>
    <t>tgcagcataacatttttctcctctgagtgctagtaggagtaggcgctagctagctgctgcggct</t>
  </si>
  <si>
    <t>tgcagcataacatttttctcctctgggtgctagtaggagtaggcgctagctagctgctgcggct</t>
  </si>
  <si>
    <t>tgcagcataacctagttgtccattgcccaattgatatgtacgaattgaaatcataatacctccc</t>
  </si>
  <si>
    <t>tgcagcataacctagttgtccattggccaattgatatgtacgaattgaaatcataatacctccc</t>
  </si>
  <si>
    <t>tgcagcataacctgttaggtggtggaccaccagatgaagagccagtacctgagttgcctgttgg</t>
  </si>
  <si>
    <t>tgcagcataacctgttaggtggtggaccaccagatgaagagctagtacctgagttgcctgttgg</t>
  </si>
  <si>
    <t>tgcagcataactacagcaacatgctactctacaatgtaagttcatgtccaccccaatcaaaatt</t>
  </si>
  <si>
    <t>tgcagcataactacagcaacatgctactctacaatgtaagttcatgtccaccccaatcacaatt</t>
  </si>
  <si>
    <t>tgcagcataactgatccaccatccccatgacttgatttggcagtgaaagacaatctcctttcat</t>
  </si>
  <si>
    <t>tgcagcataactgatccaccatccccatgacttgatttggcagtgaaagacaatctccttttat</t>
  </si>
  <si>
    <t>tgcagcataacttctaatctcggcccgctccataaaaaacacaagcattccgatgcttccaaag</t>
  </si>
  <si>
    <t>tgcagcataacttctaatctcggcccgctccataaaaaacacaagcattcctatgcttccaaag</t>
  </si>
  <si>
    <t>tgcagcataagagtcatttccaaattccaagtactctagtagttgctaactaacacgattacac</t>
  </si>
  <si>
    <t>tgcagcataagagtcatttccgaattccaagtactctagtagttgctaactaacacgattacac</t>
  </si>
  <si>
    <t>tgcagcataagcaacagatgtcaatgaacacagaaacacaagagatggaaacaattcagaggct</t>
  </si>
  <si>
    <t>tgcagcataagcaacagatgtcaatgaacacagcaacacaagagatggaaacaattcagaggct</t>
  </si>
  <si>
    <t>tgcagcataagccccaagcagagcaagaaggtccagcaccattgctgttttcatgggaaggaga</t>
  </si>
  <si>
    <t>tgcagcataagccccaagcagagcaagcaggtccagcaccattgctgttttcatgggaaggaga</t>
  </si>
  <si>
    <t>tgcagcataagctgccgcaacgcgagcaggccttacctgtcactgttgaaatcgcgggctgggc</t>
  </si>
  <si>
    <t>tgcagcataagctgccgcaacgcgagcaggccttacctgtcactgttgaagtcgcgggctgggc</t>
  </si>
  <si>
    <t>tgcagcataagtatggtgtgcgccacagcgccagccccaggcgcaggtgcaaccgagccgaaaa</t>
  </si>
  <si>
    <t>tgcagcgtaagtatggtgtgcgccacagcgccagccccaggcgcaggtgcaaccgagccgaaaa</t>
  </si>
  <si>
    <t>tgcagcataatctgcctcaggaagagcccatccgaagagtgcagcaagggccttagtgtgtgaa</t>
  </si>
  <si>
    <t>tgcagcataatctgcctcagggagagcccatccgaagagtgcagcaagggccttagtgtgtgaa</t>
  </si>
  <si>
    <t>tgcagcataattaacacaggcctattagcttactagcccttcaagcggtgcctaccctagctag</t>
  </si>
  <si>
    <t>tgcagcataattaacacaggcctattagctttctagcccttcaagcggtgcctaccctagctag</t>
  </si>
  <si>
    <t>tgcagcatacaaaaggttatgtgcaaattcaagagtttatcattatgcagagaacacaaatgca</t>
  </si>
  <si>
    <t>tgcagcatacaaaaggttatgtgcaagttcaagagtttatcattatgcagagaacacaaatgca</t>
  </si>
  <si>
    <t>tgcagcatacaagtggtcctgtagtagatcaagattatctacttaatgtggacaagccaactgt</t>
  </si>
  <si>
    <t>tgcagcatacaagtggtcgtgtagtagatcaagattatctacttaatgtggacaagccaactgt</t>
  </si>
  <si>
    <t>tgcagcatacaagtttgacgccagtacgtaattcccttcatggtcaggctccatgccgatcaca</t>
  </si>
  <si>
    <t>tgcagcatacaagtttgacgccagtacgtaattcccttcatggtcaggctccatgctgatcaca</t>
  </si>
  <si>
    <t>tgcagcatacaccttgtcttcaaatcgcacggcaattctatgaagctcaaccagcccctctggc</t>
  </si>
  <si>
    <t>tgcagcatacaccttgtcttcaaatcgcacggcaattctttgaagctcaaccagcccctctggc</t>
  </si>
  <si>
    <t>tgcagcatacagggttcccgatcagagagcagagggcgcagcgcatcgcaagaggttaatgtcg</t>
  </si>
  <si>
    <t>tgcagcatacagggttcccgatcagagagcagagggcgcatcgcatcgcaagaggttaatgtcg</t>
  </si>
  <si>
    <t>tgcagcatacatatatcaccaagaaactactctcatgctaccaggtgtctctgctctgcaaaac</t>
  </si>
  <si>
    <t>tgcagcatacatatatcaccaagaaactactctcatgctaccaggtgtctttgctctgcaaaac</t>
  </si>
  <si>
    <t>tgcagcatacatcaaccaaatcaagaacacaaccatggtatatagctgcaaatggcgtggccag</t>
  </si>
  <si>
    <t>tgcagcatacatcaaccaaatcaagaacacaaccatggtatatagttgcaaatggcgtggccag</t>
  </si>
  <si>
    <t>tgcagcataccaacgcagtgctcggattagcttagcgccagaaaagtacaagaagtcgatccca</t>
  </si>
  <si>
    <t>tgcagcataccaacgcagtgctcggattagcttagcgccagaaaagtagaagaagtcgatccca</t>
  </si>
  <si>
    <t>tgcagcataccaagactgatgcaaattttcacttcgtggaacgaggcatgacccatgctgccag</t>
  </si>
  <si>
    <t>tgcagcatagcaagactgatgcaaattttcacttcgtggaacgaggcatgacccatgctgccag</t>
  </si>
  <si>
    <t>tgcagcatacccgacccattttccacccctaagcatggtcaacaatcttatgttgcataagtat</t>
  </si>
  <si>
    <t>tgcagcatacccgacccattttccatccctaagcatggtcaacaatcttatgttgcataagtat</t>
  </si>
  <si>
    <t>tgcagcataccgacgccttttccttagctgcggccattggagcgggttcgcgagctgaccgtgt</t>
  </si>
  <si>
    <t>tgcagcatgccgacgccttttccttagctgcggccattggagcgggttcgcgagctgaccgtgt</t>
  </si>
  <si>
    <t>tgcagcatacctaagattttgcgagtcattataattaagaagaagagtttaaccatacaaacga</t>
  </si>
  <si>
    <t>tgcagcatacctaagattttgcgagtcattataattaagaagaagagtttaactatacaaacga</t>
  </si>
  <si>
    <t>tgcagcatacgctggctgctgagcttcccaccaagccaagacgaatcaagcccgctgcctcaac</t>
  </si>
  <si>
    <t>tgcagcatacgctggctgctgagcttcccaccaagcccagacgaatcaagcccgctgcctcaac</t>
  </si>
  <si>
    <t>tgcagcatacggagtatactaggacggggacagcaacactgcaacagcgaatgcattcatgtca</t>
  </si>
  <si>
    <t>tgcagcatatggagtatactaggacggggacagcaacactgcaacagcgaatgcattcatgtca</t>
  </si>
  <si>
    <t>tgcagcatacgtgagagatacaaaggtggagaagtggacccagcatgctgacaaggatggccat</t>
  </si>
  <si>
    <t>tgcagcatacgtgagagatacaaaggtggagaagtgggcccagcatgctgacaaggatggccat</t>
  </si>
  <si>
    <t>tgcagcatacttgtatcctcacgtgccagattagagactacacgtgcaaatcgagctgtatcca</t>
  </si>
  <si>
    <t>tgcagcatacttgtatcctcatgtgccagattagagactacacgtgcaaatcgagctgtatcca</t>
  </si>
  <si>
    <t>tgcagcatagaacatatggaaacaacagcaactgctccagcaaatcattagtagcatacccaca</t>
  </si>
  <si>
    <t>tgcagcatagaacatatggaaacaacagcaactgctccagcaaatcattagtagcataccctca</t>
  </si>
  <si>
    <t>tgcagcatagacatgaacagattgggggcaatattacgagctagcgcctcgacgacctccacga</t>
  </si>
  <si>
    <t>tgcagcatagacatgaagagattgggggcaatattacgagctagcgcctcgacgacctccacga</t>
  </si>
  <si>
    <t>tgcagcatagagttgatgagcgggaagtgcagtaatataatgaatctatactatacgtcaaata</t>
  </si>
  <si>
    <t>tgcagcatagagttgatgagcgggaagtgcagtaatataatgaatctatcctatacgtcaaata</t>
  </si>
  <si>
    <t>tgcagcatagcatgtgttcatataattacaatgttcaatggaggagtattatagctagcgcatt</t>
  </si>
  <si>
    <t>tgcagcatagcatgtgttcatataattacaatgttcattggaggagtattatagctagcgcatt</t>
  </si>
  <si>
    <t>tgcagcatagcattggcatgttacacttcagacttcacaagccaccatcccccatcgcacaagg</t>
  </si>
  <si>
    <t>tgcagcatagcattggcatgttacacttcagacttcacaagccaccatcctccatcgcacaagg</t>
  </si>
  <si>
    <t>tgcagcatagcgcaatggcatcctccactaaaacctcccgtctgctcgcgaccttgcggctcac</t>
  </si>
  <si>
    <t>tgcagcatagcgcaatggcattctccactaaaacctcccgtctgctcgcgaccttgcggctcac</t>
  </si>
  <si>
    <t>tgcagcatagcgtagcacactcaatatacctactgaacacagctgaagcagttcgtcatcagaa</t>
  </si>
  <si>
    <t>tgcagcatagcgtagcacactcaatatatctactgaacacagctgaagcagttcgtcatcagaa</t>
  </si>
  <si>
    <t>tgcagcataggcacccatgagcccaagcaagcccagtaccattgcaaattgtagtgcccgaagc</t>
  </si>
  <si>
    <t>tgcagcataggcacccatgagcccaagcaggcccagtaccattgcaaattgtagtgcccgaagc</t>
  </si>
  <si>
    <t>tgcagcatagggtttggggtgagcaacaagaattggaatcatttgtatgcagaaaacaacagga</t>
  </si>
  <si>
    <t>tgcagcatagggtttggggtgagcagcaagaattggaatcatttgtatgcagaaaacaacagga</t>
  </si>
  <si>
    <t>tgcagcataggtctctgggaggcctacatactcgaaaaaaaagaccataccacatttttttgaa</t>
  </si>
  <si>
    <t>tgcagcataggtctctgggaggcctacatactcggaaaaaaagaccataccacatttttttgaa</t>
  </si>
  <si>
    <t>tgcagcatagtgccattctccatgattgtttcctgcaaagaaaagatgggagccaattttgttt</t>
  </si>
  <si>
    <t>tgcagcatcgtgccattctccatgattgtttcctgcaaagaaaagatgggagccaattttgttt</t>
  </si>
  <si>
    <t>tgcagcatataccctgccatgaattgatcatgagcagcaaagtgatggctggcagagtggcagt</t>
  </si>
  <si>
    <t>tgcagcatataccctgccatgaattgatcatgaggagcaaagtgatggctggcagagtggcagt</t>
  </si>
  <si>
    <t>tgcagcatatatacttggaacggcaaaccccagacatgcgttcctgatcagtaaattgcaataa</t>
  </si>
  <si>
    <t>tgcagcatatatacttggaacggcaaaccccagacatgcgttgctgatcagtaaattgcaataa</t>
  </si>
  <si>
    <t>tgcagcatatatagtacggtatacgtattattctttcagtggatttggcactttcgctttcaac</t>
  </si>
  <si>
    <t>tgcagcatatatagtacggtatacgtattattctttcagtggatttggcactttggctttcaac</t>
  </si>
  <si>
    <t>tgcagcatatatatgcttgcggttcaacaatcgtgtgaatacgaggcaccaacagtgcacatgc</t>
  </si>
  <si>
    <t>tgcagcatatatatgcttgcggttcaacaatcgtgtgcatacgaggcaccaacagtgcacatgc</t>
  </si>
  <si>
    <t>tgcagcatatatttcgcccgacttggtggtcattttgcgttgctcaccagctctctgccgtagt</t>
  </si>
  <si>
    <t>tgcagcatatatttcgcccgacttggtggtcattttgcgttggtcaccagctctctgccgtagt</t>
  </si>
  <si>
    <t>tgcagcatatcagatacgttgctgaaatatggggcaggctggctgcatcatgcatcacaatatg</t>
  </si>
  <si>
    <t>tgcagcatatcagatacgttgctgaaatatggagcaggctggctgcatcatgcatcacaatatg</t>
  </si>
  <si>
    <t>tgcagcatatcagtgaaataagcatttcttctgtgtcaaatgcctttggcctaaccctgttcta</t>
  </si>
  <si>
    <t>tgcagcatatcagtgaaataagcatttgttctgtgtcaaatgcctttggcctaaccctgttcta</t>
  </si>
  <si>
    <t>tgcagcatatcctcttgccttcgacccgctttcgctcctcactcctcttgcctgtccttccaaa</t>
  </si>
  <si>
    <t>tgcagcatatcctcttgccttcggcccgctttcgctcctcactcctcttgcctgtccttccaaa</t>
  </si>
  <si>
    <t>tgcagcatatctgaatgtgttcaactccatctactctgtgctgtcagacctcaagaaagacggc</t>
  </si>
  <si>
    <t>tgcagcatatctgaatgtgttcaactccatctactctgtgctgtcagacctcaagaaggacggc</t>
  </si>
  <si>
    <t>tgcagcatatgcaactccgaggtcgagctgctagttccacagaatgaagtacttcaggatggcg</t>
  </si>
  <si>
    <t>tgcagcatatgcaactccgaggtcgagctgctagttccacagagtgaagtacttcaggatggcg</t>
  </si>
  <si>
    <t>tgcagcatatgcaactccgaggtcgagctgctagttccacagagtgaacaagtacttcaagatg</t>
  </si>
  <si>
    <t>tgcagcatatgcaactccgaggtcgagctgctagttccacagagtgaacaagtacttcaggatg</t>
  </si>
  <si>
    <t>tgcagcatatgcacatcattggcaatccgttgcaagatttcctgcgtggtgcacgccttgctat</t>
  </si>
  <si>
    <t>tgcagcatatgcacatcattggcaatctgttgcaagatttcctgcgtggtgcacgccttgctat</t>
  </si>
  <si>
    <t>tgcagcatatgcagcaatgagtccaaacaaatccgctaacatggctacctccagtgtgcggcgc</t>
  </si>
  <si>
    <t>tgcagcatatgcagcaatgagtccaaacaaatccgctaacatggctgcctccagtgtgcggcgc</t>
  </si>
  <si>
    <t>tgcagcatatgccgaagacgatcaagattggcatcgtcgccgtcgtcgtgtcgtcgttgctgtt</t>
  </si>
  <si>
    <t>tgcagcatatggcgaagacgatcaagattggcatcgtcgccgtcgtcgtgtcgtcgttgctgtt</t>
  </si>
  <si>
    <t>tgcagcatatggtactatgataccttctgtgatgttcaacagtgatcatggccctttccaggca</t>
  </si>
  <si>
    <t>tgcagcatatggtactatggtaccttctgtgatgttcaacagtgatcatggccctttccaggca</t>
  </si>
  <si>
    <t>tgcagcatattccatgatttcttatagtgacggtttctgcaatgcgtccaatattttcaactga</t>
  </si>
  <si>
    <t>tgcagcatattccatgatttcttatagtgacggtttctgctatgcgtccaatattttcaactga</t>
  </si>
  <si>
    <t>tgcagcatatttcggctacctcagaaacccaatcacaaagtctgattagagaaaactgtacaaa</t>
  </si>
  <si>
    <t>tgcagcatattttggctacctcagaaacccaatcacaaagtctgattagagaaaactgtacaaa</t>
  </si>
  <si>
    <t>tgcagcatcaaaaaaagaaaagcaatagcataataaaaagagcaataacaccatcgtccaactg</t>
  </si>
  <si>
    <t>tgcagcatcaaaaaaagaaaagcaattgcataataaaaagagcaataacaccatcgtccaactg</t>
  </si>
  <si>
    <t>tgcagcatcaacaccacaacaaatcaacaaattgatactgccttcgttcaacactgaactgaaa</t>
  </si>
  <si>
    <t>tgcagcatcaacagcacaacaaatcaacaaattgatactgccttcgttcaacactgaactgaaa</t>
  </si>
  <si>
    <t>tgcagcatcaacgcgactgtcgctgacatcgcacgcttcctgccgcaccagtacccgcagtaca</t>
  </si>
  <si>
    <t>tgcagcatcaacgcgactgtcgctgacatcgcacgcttcctgccgcaccagtacccgctgtaca</t>
  </si>
  <si>
    <t>tgcagcatcaactagcctccgacgaccccatagaacccacacccagtcaacaacagagattccc</t>
  </si>
  <si>
    <t>tgcagcatcaactagcctccgacgatcccatagaacccacacccagtcaacaacagagattccc</t>
  </si>
  <si>
    <t>tgcagcatcaagaacggtcctgccgttctgggtgccatagatagatatctggggctgcttcaca</t>
  </si>
  <si>
    <t>tgcagcatcaagaacggtgctgccgttctgggtgccatagatagatatctggggctgcttcaca</t>
  </si>
  <si>
    <t>tgcagcatcaaggcatgaacatgtctactcgtagctaatatccttatgcaaaacagattttcta</t>
  </si>
  <si>
    <t>tgcagcatcaaggcatgaacatgtgtactcgtagctaatatccttatgcaaaacagattttcta</t>
  </si>
  <si>
    <t>tgcagcatcaaggccaggctttctttggccctccacccatccgccatcccatggcgaatgggtt</t>
  </si>
  <si>
    <t>tgcagcatcaaggccaggctttctttggccctccacccatcctccatcccatggcgaatgggtt</t>
  </si>
  <si>
    <t>tgcagcatcaagttacagactcttgagtgtactaatgtggcatgcagaaaatttaacacatgca</t>
  </si>
  <si>
    <t>tgcagcatcaagttacagactcttgagtgtactaatgtggcgtgcagaaaatttaacacatgca</t>
  </si>
  <si>
    <t>tgcagcatcaatatcaaacgcagtacagctaaagtctgccccaagttgccaacaacacgcacaa</t>
  </si>
  <si>
    <t>tgcagcatgaatatcaaacgcagtacagctaaagtctgccccaagttgccaacaacacgcacaa</t>
  </si>
  <si>
    <t>tgcagcatcaatcaaatcgagtgcaattcaacaacagtgaaaccaaacgattcaattctgaatt</t>
  </si>
  <si>
    <t>tgcagcatcaatcaaatcgagtgcaattcaacaacagtgaaaccaaacgattgaattctgaatt</t>
  </si>
  <si>
    <t>tgcagcatcaatgacctccccagatccaacaatttcaggaacctcgattttcatacccaacgct</t>
  </si>
  <si>
    <t>tgcagcatcaatgacctccccagatccaacaatttcaggaacctcgattttcatacccaactct</t>
  </si>
  <si>
    <t>tgcagcatcaattcatggtcctccaaccatcgagacagttcaggcagggcggtatcagctgatg</t>
  </si>
  <si>
    <t>tgcagcatcgattcatggtcctccaaccatcgagacagttcaggcagggcggtatcagctgatg</t>
  </si>
  <si>
    <t>tgcagcatcacagactgccccactgctcgatgcattgcagggttgccatgcttacatgttctcc</t>
  </si>
  <si>
    <t>tgcagcatcacagactgccccactgctcgatgcattgcagggttgctatgcttacatgttctcc</t>
  </si>
  <si>
    <t>tgcagcatcacattcatactagaaaactgccaatgacttaggattaggaaaagggcgtacccag</t>
  </si>
  <si>
    <t>tgcagcatcacattcatactagaagactgccaatgacttaggattaggaaaagggcgtacccag</t>
  </si>
  <si>
    <t>tgcagcatcaccaacacacacgtgcacgtcaccgatccgaactctaacgatcatcagaacaagc</t>
  </si>
  <si>
    <t>tgcagcatcaccaacacacacgtgcacgtcaccgatccgaactctaactatcatcagaacaagc</t>
  </si>
  <si>
    <t>tgcagcatcaccagttacataccatggattccaagcacgacgagccaacctgggcggaccagtg</t>
  </si>
  <si>
    <t>tgcagcatcaccagttacataccatggattccaagcacgacgcgccaacctgggcggaccagtg</t>
  </si>
  <si>
    <t>tgcagcatcacgaggctcactcacggtcacgaggacagcagcctcgtggtccgctccgctctcc</t>
  </si>
  <si>
    <t>tgcagcatcacgaggctcactcacggtcacgaggacagcagcctcgtggtctgctccgctctcc</t>
  </si>
  <si>
    <t>tgcagcatcacgattggaaatgaagattcagactaacgccttttgtaaactcctggaaaaggga</t>
  </si>
  <si>
    <t>tgcagcatcacgattggaaatgaagattcagactgacgccttttgtaaactcctggaaaaggga</t>
  </si>
  <si>
    <t>tgcagcatcacgctctgcgcgaacgccgacccccagctcctccaccaaatgcgcattcaccgaa</t>
  </si>
  <si>
    <t>tgcagcatcacgctctgcgcgaacgccgagccccagctcctccaccaaatgcgcattcaccgaa</t>
  </si>
  <si>
    <t>tgcagcatcactagacacaagtactgtgatcagtcgtagtaactactgcatcactagattcaag</t>
  </si>
  <si>
    <t>tgcagcatcactagacacaagtactgtgatcaatcgtagtaactactgcatcactagattcaag</t>
  </si>
  <si>
    <t>tgcagcatcactgatggagggctgaatggcagaggtggctgtgccatcatcatcgtggcacctt</t>
  </si>
  <si>
    <t>tgcagcatcactgatggagggctgaatggcagaggtggctgtgccatcatcatcgtggcccctt</t>
  </si>
  <si>
    <t>tgcagcatcactgctaaaacagttacgcgctgtctgaatgttctgctgctgttaaaattaagct</t>
  </si>
  <si>
    <t>tgcagcatcactgctaaaacagttacgcgctgtctgaatgttctgctgctgttaagattaagct</t>
  </si>
  <si>
    <t>tgcagcatcacttctccacctccttcgcaatagtttaagccccaaagagcaaattacatggtaa</t>
  </si>
  <si>
    <t>tgcagcatcacttctccacctccttcgcgatagtttaagccccaaagagcaaattacatggtaa</t>
  </si>
  <si>
    <t>tgcagcatcagaaaacagcttttttgcgatagctagcaatcttatctaccgacactttagcaaa</t>
  </si>
  <si>
    <t>tgcagcatcagaaaacagcttttttgcgatagctagcaatcttatctactgacactttagcaaa</t>
  </si>
  <si>
    <t>tgcagcatcagactatcagcatgggtgcgatcgagactgattctgtctgtctgatgtgccgctg</t>
  </si>
  <si>
    <t>tgcagtatcagactatcagcatgggtgcgatcgagactgattctgtctgtctgatgtgccgctg</t>
  </si>
  <si>
    <t>tgcagcatcagagcaagtcttccaaccatccatggggagcccccaagagcacgctccatgtctt</t>
  </si>
  <si>
    <t>tgcagcatcagagcatgtcttccaaccatccatggggagcccccaagagcacgctccatgtctt</t>
  </si>
  <si>
    <t>tgcagcatcagcaagatcaatgacctagtggatctgaggggtttaattatcttgaaggagggtg</t>
  </si>
  <si>
    <t>tgcagcatcagcaagatcaatgacctggtggatctgaggggtttaattatcttgaaggagggtg</t>
  </si>
  <si>
    <t>tgcagcatcagcacaagcagtcatcaggcgccgaggcagcagcagcagagcagtgccgaaaaaa</t>
  </si>
  <si>
    <t>tgcagcatcagcacaagcagtcatcaggcgccgaggcagcagcggcagagcagtgccgaaaaaa</t>
  </si>
  <si>
    <t>tgcagcatcagcagcagatcaccgccaccaccaactccatctccaccaccaagtacaacctctt</t>
  </si>
  <si>
    <t>tgcagcatcagcagcagatcaccgccaccactaactccatctccaccaccaagtacaacctctt</t>
  </si>
  <si>
    <t>tgcagcatcagcagtcggtgcggatactttggacggcgcggcgcccgctgattccagtgccttt</t>
  </si>
  <si>
    <t>tgcagcattagcagtcggtgcggatactttggacggcgcggcgcccgctgattccagtgccttt</t>
  </si>
  <si>
    <t>tgcagcatcagcatgtgactccaatggccgatgcatgcgcagtcatgcagatacaggtgcatgc</t>
  </si>
  <si>
    <t>tgcagcatgagcatgtgactccaatggccgatgcatgcgcagtcatgcagatacaggtgcatgc</t>
  </si>
  <si>
    <t>tgcagcatcagcgggcttgcagtgctgaagaaaatgtaaaaatgcaggtgaccccagtgcacgc</t>
  </si>
  <si>
    <t>tgcagcatcagcgggcttgcagtgctgacgaaaatgtaaaaatgcaggtgaccccagtgcacgc</t>
  </si>
  <si>
    <t>tgcagcatcagctagccatagatagccctcccttgttttatctccaattgatctcgtcccctca</t>
  </si>
  <si>
    <t>tgcagcatcagctagccatagatagccctcccttgttttatctccaattgatctcgtctcctca</t>
  </si>
  <si>
    <t>tgcagcatcaggccattcagaaacttttgctgctgacgaagctgacgtttctagtaggagttat</t>
  </si>
  <si>
    <t>tgcagcatcaggccattcagaaacttttgctgctgatgaagctgacgtttctagtaggagttat</t>
  </si>
  <si>
    <t>tgcagcatcagggccacatgtcgacgtaagcccgactcagcatcgaagcagtgtcgcttccccg</t>
  </si>
  <si>
    <t>tgcagcatcagggccacatgtcgacgtaagcccgactcagcatcgaagtagtgtcgcttccccg</t>
  </si>
  <si>
    <t>tgcagcatcaggtcgaccatgtcccagggcacgaacgcgtcgccctcccgccgccgccagtcgc</t>
  </si>
  <si>
    <t>tgcagcatcaggtcgaccatgtcccagggcacgaacgcgtcgccctcctgccgccgccagtcgc</t>
  </si>
  <si>
    <t>tgcagcatcaggtgccgtcgatgctggcggcgcccagcaagtgccgtccgtcggcggcagcgct</t>
  </si>
  <si>
    <t>tgcagcatcaggtgccgtcgatggtggcggcgcccagcaagtgccgtccgtcggcggcagcgct</t>
  </si>
  <si>
    <t>tgcagcatcagtagttgcagtatccgctgttgtgtttgaggacagcggctgccagcctgaagaa</t>
  </si>
  <si>
    <t>tgcagcatcagtagttgcagtatccgctgttgtgttttaggacagcggctgccagcctgaagaa</t>
  </si>
  <si>
    <t>tgcagcatcagtatcggtcggccagtggttgagcgcgtgatccgaggcacttgcgcaaatcgct</t>
  </si>
  <si>
    <t>tgcagcatcagtgtcggtcggccagtggttgagcgcgtgatccgaggcacttgcgcaaatcgct</t>
  </si>
  <si>
    <t>tgcagcatcagtgctcgcgcgcatgtgcctgagagctgagaagacagtgcagtgaaggcttagt</t>
  </si>
  <si>
    <t>tgcagcatcagtgctcgcgcgcatgtgcctgagagctgagaagacagttcagtgaaggcttagt</t>
  </si>
  <si>
    <t>tgcagcatcagttccaggacatccttggccttggcgagctcattctcatggcacagctcgtcca</t>
  </si>
  <si>
    <t>tgcagcatcagttccaggacatccttggccttggcgagctcattctcctggcacagctcgtcca</t>
  </si>
  <si>
    <t>tgcagcatcatcactgccgacgacatctccctgctgtagctgtatgatgccatcgcatatccag</t>
  </si>
  <si>
    <t>tgcagcatcatcactgccgacgacatcttcctgctgtagctgtatgatgccatcgcatatccag</t>
  </si>
  <si>
    <t>tgcagcatcatcagcgggccgtggacgcccgcgaggtccctaagcgcgcggtgcgggagcacgt</t>
  </si>
  <si>
    <t>tgcagcatcatcagcgggccgtggacgcccgcgaggtccctgagcgcgcggtgcgggagcacgt</t>
  </si>
  <si>
    <t>tgcagcatcatcatcagctgcgagatgcagcggcaaaggcggcgtcgctctcctgctgatgctc</t>
  </si>
  <si>
    <t>tgcagcatcatcatcagctgcgagatgcagcggcaaaggcggcgtcgctctcctgctgctgctc</t>
  </si>
  <si>
    <t>tgcagcatcatccacacatgaccgttccttcttcatcaggcaatggcacgatgatttgtacaat</t>
  </si>
  <si>
    <t>tgcagcatcatccacacatgaccgttccttcttcatcaggcaatggcatgatgatttgtacaat</t>
  </si>
  <si>
    <t>tgcagcatcatccagtacgccaacctcgccgccgtcgcggtcggctacaccatcgccgcgtcca</t>
  </si>
  <si>
    <t>tgcagcatcatccagtacgccaacctcgccgccgtcgcggtcggctacaccatcgctgcgtcca</t>
  </si>
  <si>
    <t>tgcagcatcatgatatggtcttcgtcttgttccaatgtttttattctctcctgcctttttacag</t>
  </si>
  <si>
    <t>tgcagcatcatgatatggtcttcgtcttgttccaatgtttttattctctcttgcctttttacag</t>
  </si>
  <si>
    <t>tgcagcatcatgtacatgccagcttggtcggtcagctcctgtgtcagcacatcgtcggctcccg</t>
  </si>
  <si>
    <t>tgcagcatcatgtacatgccagcttggtcggtcagctcctgtgtcagcacattgtcggctcccg</t>
  </si>
  <si>
    <t>tgcagcatcatgttcaacgcagaagatacacatgatgatgagattacctagactctcgaaacca</t>
  </si>
  <si>
    <t>tgcagcatcatgttcaacgcagaagatacacatgatgatgagattacctggactctcgaaacca</t>
  </si>
  <si>
    <t>tgcagcatcattataagtttgctcactttgcacgagtccttccagttatttttggcatcaacct</t>
  </si>
  <si>
    <t>tgcagcatcattataagtttgctcactttgcacgagtccttccagttatttttggcatcaatct</t>
  </si>
  <si>
    <t>tgcagcatcattatcattttcgtttattggattccgttccttagtattgatcagtacctaacta</t>
  </si>
  <si>
    <t>tgcagcatcattatcattttcgtttattggattccgttgcttagtattgatcagtacctaacta</t>
  </si>
  <si>
    <t>tgcagcatcatttcagtagcgccactttcttctcctgttggatccagtctcgtcgtctcgtgtc</t>
  </si>
  <si>
    <t>tgcagcatcatttcagtggcgccactttcttctcctgttggatccagtctcgtcgtctcgtgtc</t>
  </si>
  <si>
    <t>tgcagcatccaaagacactacaacgtgcaataggatacaatgctacaacgcaaaaacagaagac</t>
  </si>
  <si>
    <t>tgcagcatccaaagacactacaacgtgcaataggattcaatgctacaacgcaaaaacagaagac</t>
  </si>
  <si>
    <t>tgcagcatccaaataagtggcaccagaatccctgctcgaacagccctgaccttgttagcttggt</t>
  </si>
  <si>
    <t>tgcagcatccgaataagtggcaccagaatccctgctcgaacagccctgaccttgttagcttggt</t>
  </si>
  <si>
    <t>tgcagcatccaatcgagcacgccccaggcctcgtcaagcttccccgcccgaaaaaaaaaaaaaa</t>
  </si>
  <si>
    <t>tgcagcatccaatcgagcacgccccaggcttcgtcaagcttccccgcccgaaaaaaaaaaaaaa</t>
  </si>
  <si>
    <t>tgcagcatccacacgacgcaggcggcagagagacgtcggctctgacacgagccgtcgccgcggc</t>
  </si>
  <si>
    <t>tgcagcatccacacgacgcaggcggcagagagacgtcggctctgacacgagccgtcgctgcggc</t>
  </si>
  <si>
    <t>tgcagcatccacctacatgctgaacacagagcgacaccagttggctagcttgtcatcaatcaac</t>
  </si>
  <si>
    <t>tgcagcatccacctacatgctgtacacagagcgacaccagttggctagcttgtcatcaatcaac</t>
  </si>
  <si>
    <t>tgcagcatccactccccacccacgggacagagaagcataaaccgaggagcctcgcatccatccc</t>
  </si>
  <si>
    <t>tgcagcatccactccccacccacgggacagagaagcataaaccgaggagcctggcatccatccc</t>
  </si>
  <si>
    <t>tgcagcatccagcatcaaattgtcaatgccattgccgccattgccacccagatgcagcaaggaa</t>
  </si>
  <si>
    <t>tgcagcatccagcatcaaattgtcaatgccattgctgccattgccacccagatgcagcaaggaa</t>
  </si>
  <si>
    <t>tgcagcatccaggtagcaaacaaaacaaaacaccatggatacattggagccagcaatggtctca</t>
  </si>
  <si>
    <t>tgcagcatccaggtagcaaacaaaacaaaacaccatggatacattggagccagcgatggtctca</t>
  </si>
  <si>
    <t>tgcagcatccaggtctgcacctgtacatcgatgccattgccatgtacagacaaaaaggagtcaa</t>
  </si>
  <si>
    <t>tgcagcatcctggtctgcacctgtacatcgatgccattgccatgtacagacaaaaaggagtcaa</t>
  </si>
  <si>
    <t>tgcagcatccatgtaacagaatcctattgtagcggaggtggcgcatgcctgggtccacagaaaa</t>
  </si>
  <si>
    <t>tgcagcgtccatgtaacagaatcctattgtagcggaggtggcgcatgcctgggtccacagaaaa</t>
  </si>
  <si>
    <t>tgcagcatccatgttaacatggcaattgtaagagtgtcaaggattttttgacttaatacatact</t>
  </si>
  <si>
    <t>tgcagcatccatgttaacatggcaattgttagagtgtcaaggattttttgacttaatacatact</t>
  </si>
  <si>
    <t>tgcagcatccccacagcctagtaaaaacacagtgccagaacaatcataggtcctgaagctccag</t>
  </si>
  <si>
    <t>tgcagcatccgcacagcctagtaaaaacacagtgccagaacaatcataggtcctgaagctccag</t>
  </si>
  <si>
    <t>tgcagcatcccgaagcttagcgtacgctttacacgtttgtctgcccaagttagcggagaaaatc</t>
  </si>
  <si>
    <t>tgcagcatcccgaagcttagcgtacgctttacacgtttgtctgctcaagttagcggagaaaatc</t>
  </si>
  <si>
    <t>tgcagcatccctcgttctgctcttttttataccctctcatctcacccgcacatgcacaatgtta</t>
  </si>
  <si>
    <t>tgcagcatccctcgttctgctcttttttataccctctcatctcacccgcacatgcacaatttta</t>
  </si>
  <si>
    <t>tgcagcatccctggcctggcgccaacttaactttacagaatggcgagcgtgaccagccgtccag</t>
  </si>
  <si>
    <t>tgcagcatccctggcctggcgccagcttaactttacagaatggcgagcgtgaccagccgtccag</t>
  </si>
  <si>
    <t>tgcagcatccctgttgtttcctgcgctggatttttcatctcggtaattttcacgcagcaaaacg</t>
  </si>
  <si>
    <t>tgcagcatccctgttgtttcctgcgctggatttttcatctcggtaattttcacgcggcaaaacg</t>
  </si>
  <si>
    <t>tgcagcatccgaatccaacagaaacgacaatcgcagaggatgatctttcatgggtcggacatat</t>
  </si>
  <si>
    <t>tgcagcatccgaatccaacagaaacgacaatcgccgaggatgatctttcatgggtcggacatat</t>
  </si>
  <si>
    <t>tgcagcatccgacggaatattccaagagcctcctcaactgaaccattttgtgcacagcctgcaa</t>
  </si>
  <si>
    <t>tgcagcatccgacggaatattccaagagcctcctccactgaaccattttgtgcacagcctgcaa</t>
  </si>
  <si>
    <t>tgcagcatccgagtatatacgtttttcttcccttttttttcttttgcaatatacaagttggtgt</t>
  </si>
  <si>
    <t>tgcagcatccgagtatatacgtttttcttcctttttttttcttttgcaatatacaagttggtgt</t>
  </si>
  <si>
    <t>tgcagcatccgattttcgtccagacacccatggttcgacagccacagtgttcacggttcgattt</t>
  </si>
  <si>
    <t>tgcagcatccgattttcgtcctgacacccatggttcgacagccacagtgttcacggttcgattt</t>
  </si>
  <si>
    <t>tgcagcatccgcacagcctggtaaaaacacagtcccagaacaatcataggcactgaagctccag</t>
  </si>
  <si>
    <t>tgcagcatccgcacagcctggtaaaaacacagtcccagaacaatcataggccctgaagctccag</t>
  </si>
  <si>
    <t>tgcagcatccgcgaagctcccctccccccagctacgcagtccgcacccacaccccctgacctgg</t>
  </si>
  <si>
    <t>tgcagcatccgcgaagctcccctcccccccgctacgcagtccgcacccacaccccctgacctgg</t>
  </si>
  <si>
    <t>tgcagcatccgtcgccgcagtcgacgtcgtcgtaggagcgaggcccgtgacgccgcctctgtcc</t>
  </si>
  <si>
    <t>tgcagcatccgtcgccgccgtcgacgtcgtcgtaggagcgaggcccgtgacgccgcctctgtcc</t>
  </si>
  <si>
    <t>tgcagcatcctcaactctttcggtgccgccgcccgcctagagcaccattgtggatgctatgtta</t>
  </si>
  <si>
    <t>tgcagcatcctcaactctttcggtgccgccgcccgcctagagcaccgttgtggatgctatgtta</t>
  </si>
  <si>
    <t>tgcagcatcctcatgagcacggcctcctcggccgcgggctcagcgccgaaaaaaaaaaaaaaaa</t>
  </si>
  <si>
    <t>tgcagcatcctcatgagcacggcctcctcggccgcgggctcggcgccgaaaaaaaaaaaaaaaa</t>
  </si>
  <si>
    <t>tgcagcatcctcgtctcgctcgccgtgacgctcggcatcctcctcctcatcctctacctcatct</t>
  </si>
  <si>
    <t>tgcagcatcctcgtctcgctcgccgtggcgctcggcatcctcctcctcatcctctacctcatct</t>
  </si>
  <si>
    <t>tgcagcatcctctgcttgagcatctcggcgcgcaggtcggcggcgtccacctccttggtgccga</t>
  </si>
  <si>
    <t>tgcagcatcctctgcttgagcatctcggcgcgcaggtcggcggcgtccacctccttggtgccgc</t>
  </si>
  <si>
    <t>tgcagcatcctcttcagcaacaatatcacctgctccaccctctcttcctcgatcatcctcaacg</t>
  </si>
  <si>
    <t>tgcagcatcctcttcagcagcaatatcacctgctccaccctctcttcctcgatcatcctcaacg</t>
  </si>
  <si>
    <t>tgcagcatcctggcgagagggacgttgagcacgccgcagacggcgacgggggccaggcccgaaa</t>
  </si>
  <si>
    <t>tgcagcatcctggcgagagggatgttgagcacgccgcagacggcgacgggggccaggcccgaaa</t>
  </si>
  <si>
    <t>tgcagcatcctggcgagcgggacgttgagcacgccgcagactgcgacggggaccaggcccgaaa</t>
  </si>
  <si>
    <t>tgcagcatcctggcgagcgggacgttgagcacaccgcagactgcgacggggaccaggcccgaaa</t>
  </si>
  <si>
    <t>tgcagcatccttccatgatcctttgcatgcatgcaggtaatgctgcgcgcgatgcaatttgagc</t>
  </si>
  <si>
    <t>tgcagcatccttccgtgatcctttgcatgcatgcaggtaatgctgcgcgcgatgcaatttgagc</t>
  </si>
  <si>
    <t>tgcagcatccttggaaatttcagttcaaagccaaaaatgtgtaagggaaaaaaaattgtggtta</t>
  </si>
  <si>
    <t>tgcagcatccttggaaatttcagttcaaagccaaaaatgtgtaagggaaaaaaatttgtggtta</t>
  </si>
  <si>
    <t>tgcagcatcgaactttgtgaaagggcagcagctttgagcgtagaaaggttaggggccacgccaa</t>
  </si>
  <si>
    <t>tgcagcatcgaactttgtgaaagggcagcagctttgagtgtagaaaggttaggggccacgccaa</t>
  </si>
  <si>
    <t>tgcagcatcgaatcttcgaaacgaacccgtgacctaatcgtcgcaacacgcacacagcctttcc</t>
  </si>
  <si>
    <t>tgcagcatcgaatcttcgaaacgaacccgtgacctactcgtcgcaacacgcacacagcctttcc</t>
  </si>
  <si>
    <t>tgcagcatcgagcttctgcgtatccagaccagtgaacagaagcacgcggcgcctgtaactctcg</t>
  </si>
  <si>
    <t>tgcagcatcgagcttctgcgtatccagcccagtgaacagaagcacgcggcgcctgtaactctcg</t>
  </si>
  <si>
    <t>tgcagcatcgatcctgactggctgtgcggcctcacaggcttgaacgacgacgacggaccaacac</t>
  </si>
  <si>
    <t>tgcagcatcgatcctggctggctgtgcggcctcacaggcttgaacgacgacgacggaccaacac</t>
  </si>
  <si>
    <t>tgcagcatcgcatttgatcaggtactcagctcagcagaacttggtcagcagaaccagggattac</t>
  </si>
  <si>
    <t>tgcagcatcgcatttgatctggtactcagctcagcagaacttggtcagcagaaccagggattac</t>
  </si>
  <si>
    <t>tgcagcatcgcgccattctccacggtcgtttcctgcaaagaaaagatgggagccaattttgttt</t>
  </si>
  <si>
    <t>tgcagcatcgcgccattctccatggtcgtttcctgcaaagaaaagatgggagccaattttgttt</t>
  </si>
  <si>
    <t>tgcagcatcgctctcaccatcaccaagctcatccgcggaccgccatcgtgatacaggacgtgat</t>
  </si>
  <si>
    <t>tgcagcatcgctttcaccatcaccaagctcatccgcggaccgccatcgtgatacaggacgtgat</t>
  </si>
  <si>
    <t>tgcagcatcgctgttttatctggaacttcgctatgcaccacgaaaagttatatagacagcttta</t>
  </si>
  <si>
    <t>tgcagcatcgctgttttatctggaacttcgctatgcaccacgaaaagttatatagccagcttta</t>
  </si>
  <si>
    <t>tgcagcatcggatgtcggtgagcacctcaatgatgctgtccttctcgccatttctgccgaacat</t>
  </si>
  <si>
    <t>tgcagcatctgatgtcggtgagcacctcaatgatgctgtccttctcgccatttctgccgaacat</t>
  </si>
  <si>
    <t>tgcagcatcggcaccacatccatcgcatcaccaccatttccttcctgccgtcttgctttgcatg</t>
  </si>
  <si>
    <t>tgcagcatcggcaccacatccatcgcatcgccaccatttccttcctgccgtcttgctttgcatg</t>
  </si>
  <si>
    <t>tgcagcatcggcgacggtctcggtggtggcgccgaaaagagcacggtggggaggctggtgcgct</t>
  </si>
  <si>
    <t>tgcagcatcggcgacggtctcggtggtggcgccgagaagagcacggtggggaggctggtgcgct</t>
  </si>
  <si>
    <t>tgcagcatcgggccctcggctcgtcgatgtggccgtcggaaacgaaacgaggcgagagcgcatg</t>
  </si>
  <si>
    <t>tgcagcgtcgggccctcggctcgtcgatgtggccgtcggaaacgaaacgaggcgagagcgcatg</t>
  </si>
  <si>
    <t>tgcagcatcgggccgcaacccacgcccacagtacagtgccttgacccatttaggcagggatgtt</t>
  </si>
  <si>
    <t>tgcagcatcgggccgcaacccacgcccacagtacagtgccttgacccatttaggcggggatgtt</t>
  </si>
  <si>
    <t>tgcagcatcggtgtgatggttgatttcatgccaggcagggagcacatcagggaggaaattattg</t>
  </si>
  <si>
    <t>tgcagcatcggtgtgatgtttgatttcatgccaggcagggagcacatcagggaggaaattattg</t>
  </si>
  <si>
    <t>tgcagcatcgtccaagggaaagctctgggcaccacatcttgttgacccatactcacaacagtag</t>
  </si>
  <si>
    <t>tgcagcatcgtccaagggaaagctctgggcatcacatcttgttgacccatactcacaacagtag</t>
  </si>
  <si>
    <t>tgcagcatcgtgatcggtttcaacaaggaccagaaccagcgtttcttcacgaaatctattgttc</t>
  </si>
  <si>
    <t>tgcagcatcgtgttcggtttcaacaaggaccagaaccagcgtttcttcacgaaatctattgttc</t>
  </si>
  <si>
    <t>tgcagcatcgtgcctagcagaaacatcgcgcctcgatgttcctgtcttatcgggaggtttcgtt</t>
  </si>
  <si>
    <t>tgcagcatcgtgcctagcagaaacattgcgcctcgatgttcctgtcttatcgggaggtttcgtt</t>
  </si>
  <si>
    <t>tgcagcatcgttgcaggctccatttctcgagagcactcacatgtgtgcactcacgagctcggac</t>
  </si>
  <si>
    <t>tgcagcatcgttgcaggctccatttctcgagagcactcacatgtgtgcactcacgaggtcggac</t>
  </si>
  <si>
    <t>tgcagcatctaacacttccagattaagacagtaaattgattctagtgcaagatacatgagtagt</t>
  </si>
  <si>
    <t>tgcagcatctaacacttctagattaagacagtaaattgattctagtgcaagatacatgagtagt</t>
  </si>
  <si>
    <t>tgcagcatctaacatttaaataggattaggaaaactctagatagagtatttcaaaatgagatat</t>
  </si>
  <si>
    <t>tgcagcatctaacatttaaataggattaggaaaactctagatagagtatttcaaaatgagatct</t>
  </si>
  <si>
    <t>tgcagcatctaatccaaggtcgagctattgtgttcccctgaccccacgctgtgtgtatgtgctt</t>
  </si>
  <si>
    <t>tgcagcatctaatccaaggtcgagctattgtgttcccctgaccccacgctgtgtgtatttgctt</t>
  </si>
  <si>
    <t>tgcagcatctaatttatgcgtccttccgtactaaaatggaagtatctttggtgtttctccctcc</t>
  </si>
  <si>
    <t>tgcagcatctaatttatgcgtccttccgtactaaaatggaagtatctttggtgtttctcccttc</t>
  </si>
  <si>
    <t>tgcagcatctacagggaatatccgttcgtgcagccgtgcgcagtgctgttcacgtgtgaagact</t>
  </si>
  <si>
    <t>tgcagcgtctacagggaatatccgttcgtgcagccgtgcgcagtgctgttcacgtgtgaagact</t>
  </si>
  <si>
    <t>tgcagcatctacagttgatattatttttcccttgggttttgtgggggcaaggaaaggagggagg</t>
  </si>
  <si>
    <t>tgcagcatctacagttgatcttatttttcccttgggttttgtgggggcaaggaaaggagggagg</t>
  </si>
  <si>
    <t>tgcagcatctaccaacaatgcagctttggatgaggaggagcataggcaaagttcatcatcagag</t>
  </si>
  <si>
    <t>tgcagcatctaccaacaatgcagctttggatgaggaggagcataggcaaagttcatcgtcagag</t>
  </si>
  <si>
    <t>tgcagcatctacctaggtacgcaggacgacgccctgtcctgctacgactccagctcgccgaaaa</t>
  </si>
  <si>
    <t>tgcagcatctacctgggtacgcaggacgacgccctgtcctgctacgactccagctcgccgaaaa</t>
  </si>
  <si>
    <t>tgcagcatctagccatggtgctccaaacaagaaatcaaagtttcctgcaagccttcttacttct</t>
  </si>
  <si>
    <t>tgcagcatctagccatggtgctccaaacaagaaatcgaagtttcctgcaagccttcttacttct</t>
  </si>
  <si>
    <t>tgcagcatctatagagacatcaagctgcgcttcttcgtcctcaactagcttctgatcgattcca</t>
  </si>
  <si>
    <t>tgcagcatctgtagagacatcaagctgcgcttcttcgtcctcaactagcttctgatcgattcca</t>
  </si>
  <si>
    <t>tgcagcatctcaagaaatgtctcttcagcaagcttgatcttcccaaccctaccatacagccgca</t>
  </si>
  <si>
    <t>tgcagcatctcaagaaatgtctcttcagcaagcttgatcttcccaaccctgccatacagccgca</t>
  </si>
  <si>
    <t>tgcagcatctcacaagcatatatatcgcgagcgccgcaaacgtctttttcagttttgtatgtac</t>
  </si>
  <si>
    <t>tgcagcatctcacaagcatatatatcgcgagcgctgcaaacgtctttttcagttttgtatgtac</t>
  </si>
  <si>
    <t>tgcagcatctcactctgcaaaaggccaagcaagaccagcaaatgaggaagacaaataaccaaca</t>
  </si>
  <si>
    <t>tgcagcatctcactctgcaaaaggccaagcaagaccagcaaatgaggaagacaaataatcaaca</t>
  </si>
  <si>
    <t>tgcagcatctcagataagctcgtggaatagtatctctatctgacagttataatgatcccagcgg</t>
  </si>
  <si>
    <t>tgcagcatctgagataagctcgtggaatagtatctctatctgacagttataatgatcccagcgg</t>
  </si>
  <si>
    <t>tgcagcatctcatgtggctgagatagctagcccttgcttggcgctgtcaccaatctccatgtat</t>
  </si>
  <si>
    <t>tgcagcatctcatgtggctgagatagctagcccttgcttggcgctgtctccaatctccatgtat</t>
  </si>
  <si>
    <t>tgcagcatctcatgtggttgagatagctagcccttgcttgccgctgtctccactccatgtatgc</t>
  </si>
  <si>
    <t>tgcagcatctcatgtggttgagatagctagcccttgcttggcgctgtctccactccatgtatgc</t>
  </si>
  <si>
    <t>tgcagcatctccagataactgattaaaagcagcatcaacattaatcttgaaggtaccctgcggt</t>
  </si>
  <si>
    <t>tgcagcatctccagataactgattaaaagcggcatcaacattaatcttgaaggtaccctgcggt</t>
  </si>
  <si>
    <t>tgcagcatctccatgtgctccgtgccgaagagaatcctctgcaagtgccaccaagagatgtagc</t>
  </si>
  <si>
    <t>tgcagcatctccgtgtgctccgtgccgaagagaatcctctgcaagtgccaccaagagatgtagc</t>
  </si>
  <si>
    <t>tgcagcatctcccacatcacctgcacgtcctcgtacgcgcacgtctggacatcgtcgtggagct</t>
  </si>
  <si>
    <t>tgcagcatctcccacatcacctgcacgtcctcgtacgcgcacgtctggacgtcgtcgtggagct</t>
  </si>
  <si>
    <t>tgcagcatctcgcgatcttctcgggtgagcccaggagcagctgggcccctggacgatgctgctg</t>
  </si>
  <si>
    <t>tgcagcatctcgcggtcttctcgggtgagcccaggagcagctgggcccctggacgatgctgctg</t>
  </si>
  <si>
    <t>tgcagcatctctgctctcagttgcggccgccgcaacttcgtttcagtttgggggaggggacctg</t>
  </si>
  <si>
    <t>tgcagcatctctgctctcagttgcggccgccgcaacttcgtttcggtttgggggaggggacctg</t>
  </si>
  <si>
    <t>tgcagcatctgaatgaatcatagagaggaggcacggcagacaaagaattattacgaggaatgaa</t>
  </si>
  <si>
    <t>tgcagcatctgaatgaatcatagagaggaggcacggcagtcaaagaattattacgaggaatgaa</t>
  </si>
  <si>
    <t>tgcagcatctgacagccgtacgtggccattggcaacttggcaagaacagcacaaaaccacgtga</t>
  </si>
  <si>
    <t>tgcagcatctggcagccgtacgtggccattggcaacttggcaagaacagcacaaaaccacgtga</t>
  </si>
  <si>
    <t>tgcagcatctgcaacaaatgtttggccactgcttacagtaacctctaccctgttcctgtggcga</t>
  </si>
  <si>
    <t>tgcagcatctgcaacaaatgttttgccactgcttacagtaacctctaccctgttcctgtggcga</t>
  </si>
  <si>
    <t>tgcagcatctgcacttggggcctgtttcttcttgtcttcagcattttcagcatctttcatctcc</t>
  </si>
  <si>
    <t>tgcagcatctgcacttggggcctgtttcttctcgtcttcagcattttcagcatctttcatctcc</t>
  </si>
  <si>
    <t>tgcagcatctgcatctgcaaggcaagaaaggtttgggcgaaagcctaatccccagctcctttcc</t>
  </si>
  <si>
    <t>tgcagcatctgcatctgcaaggcaagaaaggtttgggcgaaagcctaatcctcagctcctttcc</t>
  </si>
  <si>
    <t>tgcagcatctgcatctgggaagtcatcaccttcagcagcagcggctgctgcctgcacgcttgca</t>
  </si>
  <si>
    <t>tgcagcatctgcatctgggaagtcatcaccttcagcagcagcggctgctgcctgcactcttgca</t>
  </si>
  <si>
    <t>tgcagcatctgccgtgcgctctcccagtcggaggtgccgtcaggctcacgggtaatcttcgatg</t>
  </si>
  <si>
    <t>tgcagcatctgccgtgcgctctcccagtcggaggtgctgtcaggctcacgggtaatcttcgatg</t>
  </si>
  <si>
    <t>tgcagcatctgcctcaacatttttgacagcaacgccaccgtcagataccaccgtgcggcctgcc</t>
  </si>
  <si>
    <t>tgcagcatctgcctcaacatttttgacagcaacgccaccgtcagataccaccgttcggcctgcc</t>
  </si>
  <si>
    <t>tgcagcatctgcgagcagagcagcgtgcgtgggtgtgcgcgcggtcagtcgtcagaaacagact</t>
  </si>
  <si>
    <t>tgcagcatctgcgagcagagcagcgtgcgtgggtgtgcgcgcggtcagtcgtcagaaaccgact</t>
  </si>
  <si>
    <t>tgcagcatctgcttcttgccgtgcttgcagttgagataccgcttggaccgtgggtccagatcga</t>
  </si>
  <si>
    <t>tgcagcatctgcttcttgccgtgcttgtagttgagataccgcttggaccgtgggtccagatcga</t>
  </si>
  <si>
    <t>tgcagcatctggagcagctcggtggagagcacagacctcaacccacccagcagcttcagcttct</t>
  </si>
  <si>
    <t>tgcagcatctggagcagctcggtggagagcacagacctcaacccatccagcagcttcagcttct</t>
  </si>
  <si>
    <t>tgcagcatcttccgctcctcgtctacctcctcccgcaacctcagagagtcctgtttcaaggcct</t>
  </si>
  <si>
    <t>tgcagcatcttccgctcctcgtctacctcctcccgcaacctcagagagtcttgtttcaaggcct</t>
  </si>
  <si>
    <t>tgcagcatcttctggaacacatctatggactctgtgacatggccatgcaatgctaatcctccta</t>
  </si>
  <si>
    <t>tgcagcatcttctggaacacatctatggactctgtgacctggccatgcaatgctaatcctccta</t>
  </si>
  <si>
    <t>tgcagcatcttgtacacgcaggctaccttgctgtttgtgcctccctgcccatcacgcatggcga</t>
  </si>
  <si>
    <t>tgcagcgtcttgtacacgcaggctaccttgctgtttgtgcctccctgcccatcacgcatggcga</t>
  </si>
  <si>
    <t>tgcagcatgaaccatggacactaactctccttatagaatacataacctgatattcttgtgtttc</t>
  </si>
  <si>
    <t>tgcagcatgaaccatggacactaactctccttatagaatacataacctggtattcttgtgtttc</t>
  </si>
  <si>
    <t>tgcagcatgaagcttgaacctgaactcagagatgacagcagggaagttcgggaggcaaaatacc</t>
  </si>
  <si>
    <t>tgcagcatgaagcttgaacctgcactcagagatgacagcagggaagttcgggaggcaaaatacc</t>
  </si>
  <si>
    <t>tgcagcatgaagggcaggtagcagaaggtaacaaacacacacgttacgttaccttcatcagctt</t>
  </si>
  <si>
    <t>tgcagcatgaagggcaggtagcagaaggtaacaaacacacacgttacgttaccttcgtcagctt</t>
  </si>
  <si>
    <t>tgcagcatgaatattgatgtttcttatctacagaaaatacaaagagaaaaaatagcaagaggga</t>
  </si>
  <si>
    <t>tgcagcatgaatattgatgtttcttatctacagaaaatacaaagagaaaaaattgcaagaggga</t>
  </si>
  <si>
    <t>tgcagcatgacaacttttgagggtagatgttagatgatgatgcaacttttgaggatatcactaa</t>
  </si>
  <si>
    <t>tgcagcatggcaacttttgagggtagatgttagatgatgatgcaacttttgaggatatcactaa</t>
  </si>
  <si>
    <t>tgcagcatgacacccctggtcaacatcgatggcgctcaaccaaatcaggttcctacaccagcaa</t>
  </si>
  <si>
    <t>tgcagcatgacacccctggtcaacatcggtggcgctcaaccaaatcaggttcctacaccagcaa</t>
  </si>
  <si>
    <t>tgcagcatgacacgcgcggcgtgcttgatccccgccagcgtcccgcgcacgttgacagacataa</t>
  </si>
  <si>
    <t>tgcagcatgacgcgcgcggcgtgcttgatccccgccagcgtcccgcgcacgttgacagacataa</t>
  </si>
  <si>
    <t>tgcagcatgacctcagccccccaaaagtagcaggccctcaaaatcatccctcattcctggctct</t>
  </si>
  <si>
    <t>tgcagcatgacctcagccccccaaaagtagcaggccctcaaaatcatccctcattcttggctct</t>
  </si>
  <si>
    <t>tgcagcatgacgatgatgaccagcgatgccacgaagaccgccgagttgaagtagaagaagacct</t>
  </si>
  <si>
    <t>tgcagcatgacgatgatgaccagcgatgccacgaaggccgccgagttgaagtagaagaagacct</t>
  </si>
  <si>
    <t>tgcagcatgacgcgcgcggcgtgcttaatccccgccagcgtcccgcgcacgttgacggacataa</t>
  </si>
  <si>
    <t>tgcagcatgacgcgcgcggcgtgcttgatccccgccagcgtcccgcgcacgttgacggacataa</t>
  </si>
  <si>
    <t>tgcagcatgacgcgcgcggcgtgcttgatccccgccagcgtcccacgcacgttgacggacatga</t>
  </si>
  <si>
    <t>tgcagcatgacgcgggcggcgtgcttgatccccgccagcgtcccacgcacgttgacggacatga</t>
  </si>
  <si>
    <t>tgcagcatgacgtgtaaagcgagcaaaaaagtctatggaagagcattacctaatacggatagtt</t>
  </si>
  <si>
    <t>tgcagcatgtcgtgtaaagcgagcaaaaaagtctatggaagagcattacctaatacggatagtt</t>
  </si>
  <si>
    <t>tgcagcatgagcattcgcggaggtcgtatcgtatcgtatctgaaattctgaactgaccaggagg</t>
  </si>
  <si>
    <t>tgcagcatgagcattcgcggtggtcgtatcgtatcgtatctgaaattctgaactgaccaggagg</t>
  </si>
  <si>
    <t>tgcagcatgagcgggcaggtggcctcgatcttgcacttggtcttgcgcagcgtgtacttgaact</t>
  </si>
  <si>
    <t>tgcagcttgagcgggcaggtggcctcgatcttgcacttggtcttgcgcagcgtgtacttgaact</t>
  </si>
  <si>
    <t>tgcagcatgagcttgagatgattgctagaactattgatgaccagatctccaggagagagcatct</t>
  </si>
  <si>
    <t>tgcagcatgagcttgagatgattgctagaactattgatgaccagatctccaggggagagcatct</t>
  </si>
  <si>
    <t>tgcagcatgaggctgaggctgatgacttgatgaggcgcccttttgatcctcctaggaatctccc</t>
  </si>
  <si>
    <t>tgcagcatgaggctgaggctgatgacttgatgaggctcccttttgatcctcctaggaatctccc</t>
  </si>
  <si>
    <t>tgcagcatgagttcgagcgattacctttcttcctgggtcattccagaatgaatgctgattgatg</t>
  </si>
  <si>
    <t>tgcagcatgagttcgagcgattacctttcttcctgggtcattccagaatggatgctgattgatg</t>
  </si>
  <si>
    <t>tgcagcatgatcactgtgcaacggtacgtgctgtccagtcgtgactgggatcgtcgtcgtcgtc</t>
  </si>
  <si>
    <t>tgcagcatgatcactgtggaacggtacgtgctgtccagtcgtgactgggatcgtcgtcgtcgtc</t>
  </si>
  <si>
    <t>tgcagcatgatcattgtgttatacatctccatatctgggacaagtcctcgacgcccaacaaagt</t>
  </si>
  <si>
    <t>tgcagcatgatcattgtgttatacatttccatatctgggacaagtcctcgacgcccaacaaagt</t>
  </si>
  <si>
    <t>tgcagcatgatcattgtgttgtacatttccacgtctggcacgagtcctccacgcccaacaaact</t>
  </si>
  <si>
    <t>tgcagcgtgatcattgtgttgtacatttccacgtctggcacgagtcctccacgcccaacaaact</t>
  </si>
  <si>
    <t>tgcagcatgatccactcgatcacgagcttctcgaggcacgggcagcgagacgacgacacggggc</t>
  </si>
  <si>
    <t>tgcagcatgatccactcgatcacgagcttcttgaggcacgggcagcgagacgacgacacggggc</t>
  </si>
  <si>
    <t>tgcagcatgatgagcccatcgacgacggccgcggcggagataccttcccctcgctccaagcact</t>
  </si>
  <si>
    <t>tgcagcatgatgagcccatcgacgacggccgcggcggagctaccttcccctcgctccaagcact</t>
  </si>
  <si>
    <t>tgcagcatgatgccatcgttgccttggcgcagaagaccgaggttgctcatttggaatgaaacct</t>
  </si>
  <si>
    <t>tgcagcgtgatgccatcgttgccttggcgcagaagaccgaggttgctcatttggaatgaaacct</t>
  </si>
  <si>
    <t>tgcagcatgatggcaaacttcatggtagcatgatactccagctcggagatttgagaaatggcag</t>
  </si>
  <si>
    <t>tgcagcatgatggcaaacttcatggtagcatgatgctccagctcggagatttgagaaatggcag</t>
  </si>
  <si>
    <t>tgcagcatgatggccccaagaaactctgtcagcagcttcttgaactctgcttcgtccaccacct</t>
  </si>
  <si>
    <t>tgcagcatgatggccccaagaaactctgtcagcagcttcttgaactctgcttcgtccaccgcct</t>
  </si>
  <si>
    <t>tgcagcatgatgtggacgctggtaccttgaagaaggttgttctatccgatggtgcagtcgtaac</t>
  </si>
  <si>
    <t>tgcagcatgatgtggacgctggtaccttgaagaaggttgttctgtccgatggtgcagtcgtaac</t>
  </si>
  <si>
    <t>tgcagcatgcaaacagttctcatgagaacaaagcacagaacagttcaagagaaacaaacagaac</t>
  </si>
  <si>
    <t>tgcagcatgcaaacagttctcatgagaacaaggcacagaacagttcaagagaaacaaacagaac</t>
  </si>
  <si>
    <t>tgcagcatgcaaacagttctcatgagaacaaggcacggaacaggttaagagaaacaaacagaac</t>
  </si>
  <si>
    <t>tgcagcatgcaaacagttctcatgagaacaaggcacggaacagtttaagagaaacaaacagaac</t>
  </si>
  <si>
    <t>tgcagcatgcaacagctgaaacagctgtgccgaacatcccatttttgttttccccgagcatctt</t>
  </si>
  <si>
    <t>tgcagcatgcaacagctgaaacagctgtgccgaacatcccatttttgttttccctgagcatctt</t>
  </si>
  <si>
    <t>tgcagcatgcaaccctcaccgattgaaatcaccttatcacccaaagaaacaatcgacaaaacct</t>
  </si>
  <si>
    <t>tgcagcatgcaaccctcaccgattgaaatcaccttatcacccaaagaagcaatcgacaaaacct</t>
  </si>
  <si>
    <t>tgcagcatgcaagcacaaggcacccacgcagctcctgccgcctgcaaaattctacttcatcatc</t>
  </si>
  <si>
    <t>tgcagcgtgcaagcacaaggcacccacgcagctcctgccgcctgcaaaattctacttcatcatc</t>
  </si>
  <si>
    <t>tgcagcatgcaagcctgtccgtggctgccgtgcaagcaaacaaacacgcccgtaaattctcatg</t>
  </si>
  <si>
    <t>tgcagcatgcaagcctgtccgtggctgccgtgcaagcaaacagacacgcccgtaaattctcatg</t>
  </si>
  <si>
    <t>tgcagcatgcaaggactatctaaacgactacatgaagaagaatctaggctactgtgcaactgtt</t>
  </si>
  <si>
    <t>tgcagcatgcaaggactatctaaacgactacatgaagaagaatctaggctgctgtgcaactgtt</t>
  </si>
  <si>
    <t>tgcagcatgcaatcctggatagcttgttcagcttgtagggtctaaagaatcgataaacaaattt</t>
  </si>
  <si>
    <t>tgcagcatgcaatcctggctagcttgttcagcttgtagggtctaaagaatcgataaacaaattt</t>
  </si>
  <si>
    <t>tgcagcatgcaccagtgcagcaggtggggagagggagaacaatttggtcactaaataccatgag</t>
  </si>
  <si>
    <t>tgcagcatgcaccagtgcagcaggtggggagagtgagaacaatttggtcactaaataccatgag</t>
  </si>
  <si>
    <t>tgcagcatgcaccgtacacagcggggttatcgcggcgtcggcgagggcaaccatggtgactgcc</t>
  </si>
  <si>
    <t>tgcagcgtgcaccgtacacagcggggttatcgcggcgtcggcgagggcaaccatggtgactgcc</t>
  </si>
  <si>
    <t>tgcagcatgcacggcatgcacgcttctatgttcaggtgcattgcattgcctgattgatttgctc</t>
  </si>
  <si>
    <t>tgcagcatgcacggcatgcatgcttctatgttcaggtgcattgcattgcctgattgatttgctc</t>
  </si>
  <si>
    <t>tgcagcatgcacggccacgggctcgcatcgcatggcgtactcgaacagctagcctgcctgcctg</t>
  </si>
  <si>
    <t>tgcagcatgcacggccacgggctcgcatcgcatggcgtactcgtacagctagcctgcctgcctg</t>
  </si>
  <si>
    <t>tgcagcatgcagaaggctgcacatccatcctctatttctagctgctgatctttgatcacgcatc</t>
  </si>
  <si>
    <t>tgcagcatgcagaaggctgcacatccatcctccatttctagctgctgatctttgatcacgcatc</t>
  </si>
  <si>
    <t>tgcagcatgcagatgccaatatgttgccatttggtctgccgtctgcgtctctgcgcagtcgtgc</t>
  </si>
  <si>
    <t>tgcagcgtgcagatgccaatatgttgccatttggtctgccgtctgcgtctctgcgcagtcgtgc</t>
  </si>
  <si>
    <t>tgcagcatgcagcaatggaagaagtagaagcggatcagaatatcaggtgcagcagcctgcgtgc</t>
  </si>
  <si>
    <t>tgcagcatgcagcaatggatgaagtagaagcggatcagaatatcaggtgcagcagcctgcgtgc</t>
  </si>
  <si>
    <t>tgcagcatgcagcatgctctaccgatcacatacagagtacatgatccatgatgcacgtaacgat</t>
  </si>
  <si>
    <t>tgcagcatgcagcatgttctaccgatcacatacagagtacatgatccatgatgcacgtaacgat</t>
  </si>
  <si>
    <t>tgcagcatgcaggggagagagcaagcccacggcgacgcggcaatgagcagcaccaccgccacca</t>
  </si>
  <si>
    <t>tgcagcatgcaggggagagagcaagcccacggcgacgcggcaatgagcagcaccaccgccgcca</t>
  </si>
  <si>
    <t>tgcagcatgcagtgcagtgggcagctaagctagcttagcagtgggtgcttatctcacctctcaa</t>
  </si>
  <si>
    <t>tgcagcatgcagtgcagtgggcatctaagctagcttagcagtgggtgcttatctcacctctcaa</t>
  </si>
  <si>
    <t>tgcagcatgcatacatctaagtgcaaccgtgatggattagcaccgtcatctaaattttgaccgc</t>
  </si>
  <si>
    <t>tgcagcatgtatacatctaagtgcaaccgtgatggattagcaccgtcatctaaattttgaccgc</t>
  </si>
  <si>
    <t>tgcagcatgcatacgtacgcagagacaacgcgcgcctacatctgcgcatattatggctgtggtc</t>
  </si>
  <si>
    <t>tgcagcatgcatacgtacgcagagacgacgcgcgcctacatctgcgcatattatggctgtggtc</t>
  </si>
  <si>
    <t>tgcagcatgcatatgccaatatgatgccatttggtctgcgtctctgcatgcaccatgggtgcac</t>
  </si>
  <si>
    <t>tgcagcatgcatatgccaatatgatgccatttggtctgcgtctctgcatgcaccatgggtggac</t>
  </si>
  <si>
    <t>tgcagcatgcatcatgtttttgttagaagagtagagactagcgaagatccatgaatatgatact</t>
  </si>
  <si>
    <t>tgcagcatgcatcatgtttttgttagaagagtagagactagcgaagatccatgaatatgatatt</t>
  </si>
  <si>
    <t>tgcagcatgcatgggctgggcagcagcaggccagcagtgacagtgaacctaccatctcttctgg</t>
  </si>
  <si>
    <t>tgcagcatgcctgggctgggcagcagcaggccagcagtgacagtgaacctaccatctcttctgg</t>
  </si>
  <si>
    <t>tgcagcatgcatgtgcacaataatacagcggtatcgatcaagattaaacgaaggagagcaaaca</t>
  </si>
  <si>
    <t>tgcagcatgcatgtgcacaataatacagcggtatcgatcaagattcaacgaaggagagcaaaca</t>
  </si>
  <si>
    <t>tgcagcatgcatttctaaccttgttctgtatagaagccgatttacttcttcctgacgttcctgg</t>
  </si>
  <si>
    <t>tgcagcatgcatttctaaccttgttctgtatagaagccgatttacttcttcctgccgttcctgg</t>
  </si>
  <si>
    <t>tgcagcatgccaaggaaaagtcggcccaaacctgcgcatgcagttggagccctaagcctagcta</t>
  </si>
  <si>
    <t>tgcagcatgccaaggaaaagtcggcccaaacctgcgcgtgcagttggagccctaagcctagcta</t>
  </si>
  <si>
    <t>tgcagcatgccaattttcagatgtttgattagtgatgtggcaacatgtatcattcatcattcag</t>
  </si>
  <si>
    <t>tgcagcatgccaattttcagatgtttgattagcgatgtggcaacatgtatcattcatcattcag</t>
  </si>
  <si>
    <t>tgcagcatgccacaaattttctctccgttgtttggatgggaatccaacgttggcagccacgtac</t>
  </si>
  <si>
    <t>tgcagcatgccacaaattttctctctgttgtttggatgggaatccaacgttggcagccacgtac</t>
  </si>
  <si>
    <t>tgcagcatgccagggtgtctggctcgctcgtctcttggctgagctcaaggctgagaaggcaggc</t>
  </si>
  <si>
    <t>tgcagcatgccagggtgtctggctcgcttgtctcttggctgagctcaaggctgagaaggcaggc</t>
  </si>
  <si>
    <t>tgcagcatgcccatcggcgagttcgtgtccgtgtacgcgcagtacgacatccaggtggcgcact</t>
  </si>
  <si>
    <t>tgcagcatggccatcggcgagttcgtgtccgtgtacgcgcagtacgacatccaggtggcgcact</t>
  </si>
  <si>
    <t>tgcagcatgcccgcctccttcgacgtccaaaacatggatcctgtcttcgcaaatggctgcctcc</t>
  </si>
  <si>
    <t>tgcagcatgcccgcctccttcgacgtccaaaacatggatcctgtcttcgcgaatggctgcctcc</t>
  </si>
  <si>
    <t>tgcagcatgcctacctactgacacaaggaaaacagacaactaccctcctgatgttgcaagcaaa</t>
  </si>
  <si>
    <t>tgcagcatgcctacctactgacacaaggaaaacagaccactaccctcctgatgttgcaagcaaa</t>
  </si>
  <si>
    <t>tgcagcatgcctactccgtcgctcccacagcgctaccacctcgatcgaccgacccgaaaaaaaa</t>
  </si>
  <si>
    <t>tgcagcatgcctactctgtcgctcccacagcgctaccacctcgatcgaccgacccgaaaaaaaa</t>
  </si>
  <si>
    <t>tgcagcatgcctcatcattcagcacaagaaaatacaatgtcagcaacacaacatgcacatggta</t>
  </si>
  <si>
    <t>tgcagcatgcctcatcattcagcacaagaaaaaacaatgtcagcaacacaacatgcacatggta</t>
  </si>
  <si>
    <t>tgcagcatgcctgcccctgtcggatcacagtcacagtagtttaacgcgtaaatccaggagagtc</t>
  </si>
  <si>
    <t>tgcagcatgcctgcccctgtcggatcacagtcacggtagtttaacgcgtaaatccaggagagtc</t>
  </si>
  <si>
    <t>tgcagcatgccttttattgagtgagtatggaatacatggagtagtcagggaggaagaagaagaa</t>
  </si>
  <si>
    <t>tgcagcatgccttttattgagtgagtatggagtacatggagtagtcagggaggaagaagaagaa</t>
  </si>
  <si>
    <t>tgcagcatgcctttttgtttattcaatgataaatcaaacaaaaaacaacacaaatgcttatttg</t>
  </si>
  <si>
    <t>tgcagcatgcctttttgtttattcaatgataaatcaaacaaaaaaccacacaaatgcttatttg</t>
  </si>
  <si>
    <t>tgcagcatgcgaacaatgaaatgtgtcgcctgaggacccaaccagaccctaatcaaacagatca</t>
  </si>
  <si>
    <t>tgcagcatgcgaacaatgaaatgtgtcgcctgaggacccaaccagaccctaatcaaacatatca</t>
  </si>
  <si>
    <t>tgcagcatgcgccagcaccacgcgcacgccgacctcttgtccatgtgggtggcaaactcgaccc</t>
  </si>
  <si>
    <t>tgcagcatgcgccagcaccacgcgcacgccgacctcttgtccatgtgggtggcgaactcgaccc</t>
  </si>
  <si>
    <t>tgcagcatgcgcgctggagctgacgatcctgaaggtaccagtgaagctgcaattcacacatcca</t>
  </si>
  <si>
    <t>tgcagcatgcgcggtggagctgacgatcctgaaggtaccagtgaagctgcaattcacacatcca</t>
  </si>
  <si>
    <t>tgcagcatgcggacaaacatatggaaaggaaaaaggggatgacaagaccatgatggttgcttaa</t>
  </si>
  <si>
    <t>tgcagcatgcggacaaacatatggaaaggaaaaaggggatgacaagatcatgatggttgcttaa</t>
  </si>
  <si>
    <t>tgcagcatgcggactaccaatcaaattgggccacgtaggagagaattagaagccaacacagtgg</t>
  </si>
  <si>
    <t>tgcagcatgcggactaccaatcaaattgggccacgtaggagagaattagaagccaacacggtgg</t>
  </si>
  <si>
    <t>tgcagcatgcgtacatactgtacgtagcaggagacaggagtagtacaaatcacaatcagacagg</t>
  </si>
  <si>
    <t>tgcagcatgcgtccatactgtacgtagcaggagacaggagtagtacaaatcacaatcagacagg</t>
  </si>
  <si>
    <t>tgcagcatgcgtcgttttcgttcgcggcgcgcagcgtaagcacgcacacaaggatggtcagtaa</t>
  </si>
  <si>
    <t>tgcagcatgcgtcgttttcgttcgcggcgcgcagcgtaagcacgcacacatggatggtcagtaa</t>
  </si>
  <si>
    <t>tgcagcatgcgtgcgtggatcagaagatcagacggttggtggtgctgtcgtggggtgccaaagt</t>
  </si>
  <si>
    <t>tgcagcatgcgtgcgtggatcagaagatcagacggttggtggtgctgtcgtggtgtgccaaagt</t>
  </si>
  <si>
    <t>tgcagcatgcgtgtgcacaataatacaggggtatcgaatcgatcagcaagattcgtcaaccaag</t>
  </si>
  <si>
    <t>tgcagcatgcgtgtgcacaataatacaggggtatcgaatcgatcagcaagattcgtcaacgaag</t>
  </si>
  <si>
    <t>tgcagcatgctccctcgcatccttgttcaggagcgctttaatggatgttttgccgagctgcttc</t>
  </si>
  <si>
    <t>tgcagcatgctccctcgcatccttgttcaggagtgctttaatggatgttttgccgagctgcttc</t>
  </si>
  <si>
    <t>tgcagcatgctctcctgatagagctatggacccatttttattgtgtggcctttccacgtttgac</t>
  </si>
  <si>
    <t>tgcagcatgctctcctgatagggctatggacccatttttattgtgtggcctttccacgtttgac</t>
  </si>
  <si>
    <t>tgcagcatgctctggtgctctgatcctccagggtttaagggagtatatgcgtacagtcgcacgt</t>
  </si>
  <si>
    <t>tgcagcatgctctggtgctctgatcctccagggtttaagggagtatatgcgtacagttgcacgt</t>
  </si>
  <si>
    <t>tgcagcatgctctgttggcgtgccagatgctacagcattttccaaagttgtgtgcaacgttgcc</t>
  </si>
  <si>
    <t>tgcagcctgctctgttggcgtgccagatgctacagcattttccaaagttgtgtgcaacgttgcc</t>
  </si>
  <si>
    <t>tgcagcatgctgctcggctgccgcagccgccgccgcccagaaaccccgtacacgagcccatcac</t>
  </si>
  <si>
    <t>tgcagcatggtgctcggctgccgcagccgccgccgcccagaaaccccgtacacgagcccatcac</t>
  </si>
  <si>
    <t>tgcagcatgctgtcaagcgaggcaaactcgcgcccgtcgtcccgagtcagcaaaccctctcctc</t>
  </si>
  <si>
    <t>tgcagcatgctgtcaagcgaggcgaactcgcgcccgtcgtcccgagtcagcaaaccctctcctc</t>
  </si>
  <si>
    <t>tgcagcatgctgtgtagtctccgtcgtcgtccgaggtccgtccgtccccataaactttccagaa</t>
  </si>
  <si>
    <t>tgcagcatgctgtgtagtctccgtcgtcttccgaggtccgtccgtccccataaactttccagaa</t>
  </si>
  <si>
    <t>tgcagcatgctgttcattcgatccgaagaaaactttactgctgcacaagggaaaagacaagagg</t>
  </si>
  <si>
    <t>tgcagcatgctgttcattcgatccgaagaaaactttactgctgcacaagggaaaatacaagagg</t>
  </si>
  <si>
    <t>tgcagcatgcttctcaatctccctcatgacgatctccctggctaaggcacgaacctggtccaga</t>
  </si>
  <si>
    <t>tgcagcgtgcttctcaatctccctcatgacgatctccctggctaaggcacgaacctggtccaga</t>
  </si>
  <si>
    <t>tgcagcatggactatatgtggaggtagactacgaggagccgcgaatttcgcgccattttccaat</t>
  </si>
  <si>
    <t>tgcagcatggactatatgtggaggtagactacgaggagctgcgaatttcgcgccattttccaat</t>
  </si>
  <si>
    <t>tgcagcatggactatgtggaggtacgactacgaggagctgcgaatttcgcgccaatttccaacc</t>
  </si>
  <si>
    <t>tgcagcatggactatgtggaggtacgactacgaggagctgcgaatttcgcgccaatttccaatc</t>
  </si>
  <si>
    <t>tgcagcatggagccatggagacgagtaagagtaggtcgtcgccgtctcgtggtgcatggcaagc</t>
  </si>
  <si>
    <t>tgcagcatggagccatggagacgagtaagagtaggtcgtcgccgtctcgtggtgcatggcgagc</t>
  </si>
  <si>
    <t>tgcagcatggagccatggagacgagtaagagtaggtcgtcgtcgactcgtcgacgtcgtcgtcg</t>
  </si>
  <si>
    <t>tgcaggatggagccatggagacgagtaagagtaggtcgtcgtcgactcgtcgacgtcgtcgtcg</t>
  </si>
  <si>
    <t>tgcagcatggagcgtgaggccttccaaggcactgcaccgatcaacctcaccgagcgcctctacc</t>
  </si>
  <si>
    <t>tgcagcatggagcgtgaggccttccaaggcattgcaccgatcaacctcaccgagcgcctctacc</t>
  </si>
  <si>
    <t>tgcagcatggaggcgaccacgtcgggcagctggcggcgcaggaaccgcggctccgcgccgaaaa</t>
  </si>
  <si>
    <t>tgcagcatggaggcgaccacgtcgggtagctggcggcgcaggaaccgcggctccgcgccgaaaa</t>
  </si>
  <si>
    <t>tgcagcatggaggcgaccacgtcgggcagctggcggcgcaggaaccgcggctctgcaccgaaaa</t>
  </si>
  <si>
    <t>tgcagcatgggggcgaccacgtcgggcagctggcggcgcaggaaccgcggctctgcaccgaaaa</t>
  </si>
  <si>
    <t>tgcagcatggagggccccgagagcctcctcgtctacgagtaactctgcaacaccagccacgacc</t>
  </si>
  <si>
    <t>tgcagcatggagggccccgagagcctcctcgtctacgagtacctctgcaacaccagccacgacc</t>
  </si>
  <si>
    <t>tgcagcatggatcatcagtcaaatggatgcaacaaagtggacaattgtcgctggcgatcgtaga</t>
  </si>
  <si>
    <t>tgcagcatggatcatcagttaaatggatgcaacaaagtggacaattgtcgctggcgatcgtaga</t>
  </si>
  <si>
    <t>tgcagcatggatttgattggaagagcgagtaggtcgtcgtcgtcgttactttattattcgtcgt</t>
  </si>
  <si>
    <t>tgcagcatggatttgattggaagagcgagtaggtcgtcgtcgttgttactttattattcgtcgt</t>
  </si>
  <si>
    <t>tgcagcatggcaaaattggcatcctcttctttgtcagcaaaaaaaatcaaacacgtcacagtcg</t>
  </si>
  <si>
    <t>tgcagcatggcaaaattggcatcctcttctttgtcagcaaaaaaattcaaacacgtcacagtcg</t>
  </si>
  <si>
    <t>tgcagcatggcatgagcaagcatttgcgttggccaatcacatccgagggccgcccccacgctgg</t>
  </si>
  <si>
    <t>tgcagcatggcatgagcaagcatttgcgttggccaatcacatccgagggccgcccctacgctgg</t>
  </si>
  <si>
    <t>tgcagcatggcctctgtctgcttaatagctgaatgatgaatggatataggtgaactgatgaatg</t>
  </si>
  <si>
    <t>tgcagcatggcctctgtctgcttaatagctgaatgatgaatggatataggtgaactgatggatg</t>
  </si>
  <si>
    <t>tgcagcatggcgatcagtcagtaactcagttgctcgatccagtactgatttaataactagagaa</t>
  </si>
  <si>
    <t>tgcagcatggcgatcagtcagtaactcagttgcttgatccagtactgatttaataactagagaa</t>
  </si>
  <si>
    <t>tgcagcatggcgcataagcattaagcagttgcttatcgagattggagtagtagttgcatgatga</t>
  </si>
  <si>
    <t>tgcagcatggcgcataagcattaatcagttgcttatcgagattggagtagtagttgcatgatga</t>
  </si>
  <si>
    <t>tgcagcatggcgcgggtgagagtgtgagacggaggagtccgcccgagaaagtcctctgctcggc</t>
  </si>
  <si>
    <t>tgcagcatggcgtgggtgagagtgtgagacggaggagtccgcccgagaaagtcctctgctcggc</t>
  </si>
  <si>
    <t>tgcagcatggcgctgtatagtggttgccccacgaccacgagccgaaaaaaaaaaaaaaaaaaaa</t>
  </si>
  <si>
    <t>tgcagcatggcgctgtatagtggttgccccacgaccatgagccgaaaaaaaaaaaaaaaaaaaa</t>
  </si>
  <si>
    <t>tgcagcatggctactacggaatacgtcgaattcgaatgtgacagtattcttcccgatgggaaag</t>
  </si>
  <si>
    <t>tgcagcatggctactacggaatacgtcgaattcgaatgtgaccgtattcttcccgatgggaaag</t>
  </si>
  <si>
    <t>tgcagcatggggcggatgcagtccccgatcgacctctcccacgagcgtgccaagctggtgcaat</t>
  </si>
  <si>
    <t>tgcagcgtggggcggatgcagtccccgatcgacctctcccacgagcgtgccaagctggtgcaat</t>
  </si>
  <si>
    <t>tgcagcatggggtccttgtggtacgacgcacgcacgcacgcatggcgcaaacacttgtttattt</t>
  </si>
  <si>
    <t>tgcagcatggggtccttgtggtacgacgcacgcacgcatgcatggcgcaaacacttgtttattt</t>
  </si>
  <si>
    <t>tgcagcatggggtccttgtggtacgacgcgtgcatgcatggcgcaaacacctgtttatttctgt</t>
  </si>
  <si>
    <t>tgcagcatggggtccttgtggtacgacgcgtgcatgcatggcgcaaacacttgtttatttctgt</t>
  </si>
  <si>
    <t>tgcagcatggggttgctgtcgtagaacgcatacgcctcgtacctgaaataacaccgtatgacat</t>
  </si>
  <si>
    <t>tgcagcatgggtttgctgtcgtagaacgcatacgcctcgtacctgaaataacaccgtatgacat</t>
  </si>
  <si>
    <t>tgcagcatgggtctgtttggttatgaacctggcaaaagaaggtgcatggctcaggatgcttcct</t>
  </si>
  <si>
    <t>tgcagcatgggtctgtttggttttgaacctggcaaaagaaggtgcatggctcaggatgcttcct</t>
  </si>
  <si>
    <t>tgcagcatgggtttgagtcgatccccccattgaaacccaccatcccaaaaaataaagcacgaat</t>
  </si>
  <si>
    <t>tgcagcatgggtttgagtcgatcccccgattgaaacccaccatcccaaaaaataaagcacgaat</t>
  </si>
  <si>
    <t>tgcagcatggtaatgcgccttcgtcggcttctcaaggcaggagcaaggaggaggacctggctag</t>
  </si>
  <si>
    <t>tgcagcatggtaatgcgccttcgttggcttctcaaggcaggagcaaggaggaggacctggctag</t>
  </si>
  <si>
    <t>tgcagcatggtcctaaaaataaccacaatgtcccacattgcccagccgtaagggaaatgagcta</t>
  </si>
  <si>
    <t>tgcagcatggtcctaaaaataaccacaatgtcccacattgcccagccgtaagggatatgagcta</t>
  </si>
  <si>
    <t>tgcagcatggtcctaaatataaccacaatgacagtagcacttgctaatcccacattgcccagcc</t>
  </si>
  <si>
    <t>tgcagcatggtcctaaatataaccacaatggcagtagcacttgctaatcccacattgcccagcc</t>
  </si>
  <si>
    <t>tgcagcatggtgacgttccacgcgagcgaactcaacaaactggtatacctgcacgctgctctgt</t>
  </si>
  <si>
    <t>tgcagcatggtgacgttccacgcgagcgaactcaacaaactggtatacctgcacggtgctctgt</t>
  </si>
  <si>
    <t>tgcagcatggtgatccccgtgggcctccccgtgtagcgccgcgccaggggcacgaagagccgaa</t>
  </si>
  <si>
    <t>tgcagcatggtgatccccgtgggcctccgcgtgtagcgccgcgccaggggcacgaagagccgaa</t>
  </si>
  <si>
    <t>tgcagcatggtttgattaaaagggttgtcgacggagaatccactgatatttggggcgatcgttg</t>
  </si>
  <si>
    <t>tgcagcatggtttgattaaaagggttgtcggcggagaatccactgatatttggggcgatcgttg</t>
  </si>
  <si>
    <t>tgcagcatgtaaaacgaaccgtggaatacgacagtcccatttcggaataaaattgagtggggac</t>
  </si>
  <si>
    <t>tgcagcatgtaaaacgaaccgtggaatacgacagttccatttcggaataaaattgagtggggac</t>
  </si>
  <si>
    <t>tgcagcatgtaaaactgcatgaccccaacatgaggttgataatttgcaattcattaataatggt</t>
  </si>
  <si>
    <t>tgcagcatgtaaaactgcgtgaccccaacatgaggttgataatttgcaattcattaataatggt</t>
  </si>
  <si>
    <t>tgcagcatgtaaggtgaattttgcagtcaatttcccaatcgatggtcaagattccccatagtca</t>
  </si>
  <si>
    <t>tgcagcatgtaaggtgaattttgcagtcaatttcccaatcgatggtcaagattccccatagtcg</t>
  </si>
  <si>
    <t>tgcagcatgtagtagagctcgatcagcacgcgccgcggcggaagcccacggagccgcctccgac</t>
  </si>
  <si>
    <t>tgcagcatgtagtagagctctatcagcacgcgccgcggcggaagcccacggagccgcctccgac</t>
  </si>
  <si>
    <t>tgcagcatgtagtgactaatactcaccaggcagtttggatcttcggccattcatgatgacaagt</t>
  </si>
  <si>
    <t>tgcagcatgtagtgactaatactcaccaggcagtttggatcttcggccattcatggtgacaagt</t>
  </si>
  <si>
    <t>tgcagcatgtccaggcaccagcgctcgaggtcagggactcaatcgctgagggcagatccaacat</t>
  </si>
  <si>
    <t>tgcagcatgtccaggcaccagcggtcgaggtcagggactcaatcgctgagggcagatccaacat</t>
  </si>
  <si>
    <t>tgcagcatgtcgcggtgtccctgttcgtacaaggggtcgtctgcttgggcagatctatccctta</t>
  </si>
  <si>
    <t>tgcagcatgtcgcggtgtccctgttcgtacaaggggtcgtctgcttgggcggatctatccctta</t>
  </si>
  <si>
    <t>tgcagcatgtcgtcgtcggcttggctgtcgtcgtcggtgcggctcttgcggggcctgacgatct</t>
  </si>
  <si>
    <t>tgcagcatgtcgtcgtcggtttggctgtcgtcgtcggtgcggctcttgcggggcctgacgatct</t>
  </si>
  <si>
    <t>tgcagcatgtctgagagggcgatcacgaggtcgccagactgaatcatgcccctggccttgagca</t>
  </si>
  <si>
    <t>tgcagcatgtctgagagggcgatcacgaggtcgccagactggatcatgcccctggccttgagca</t>
  </si>
  <si>
    <t>tgcagcatgtgaaccaatcaagcgccatatattagtccacatatcgatcactagcatagcaaca</t>
  </si>
  <si>
    <t>tgcagcatgtgaaccaatcaagcgccatatattagtccacatatcgatcactagcatagcagca</t>
  </si>
  <si>
    <t>tgcagcatgtgaacgaatcaagcgccatatattagtccatatattgatcactagcatagcagca</t>
  </si>
  <si>
    <t>tgcagcatgtgaacgaatcaatcgccatatattagtccatatattgatcactagcatagcagca</t>
  </si>
  <si>
    <t>tgcagcatgtgaagttatggggggcgcacggagtttggtgcaccgcctttgttcggaggcacgt</t>
  </si>
  <si>
    <t>tgcagcatgtgaagttatggggggcgcacggagtttggtgcaccgcctttgttcggaggcgcgt</t>
  </si>
  <si>
    <t>tgcagcatgtgaatcaggaggtgcttctttaaaacctgctatgcatcaagaggctgctggagat</t>
  </si>
  <si>
    <t>tgcagcatgtgaatcaggaggtgcttctttaaaacctgctatgcatctagaggctgctggagat</t>
  </si>
  <si>
    <t>tgcagcatgtgaatgacgagccatgcgatcttcgttctcagcttgtgaaagcacgcatgtggtg</t>
  </si>
  <si>
    <t>tgcagcatgtgaatgacgggccatgcgatcttcgttctcagcttgtgaaagcacgcatgtggtg</t>
  </si>
  <si>
    <t>tgcagcatgtgcagaattcatcttcaaatgcgttgaaactggctgttcaggcatcaggtgagtt</t>
  </si>
  <si>
    <t>tgcagcatgtgcagaattcatcttcaaatgcgttgaagctggctgttcaggcatcaggtgagtt</t>
  </si>
  <si>
    <t>tgcagcatgtgcgtgtatacgtggtgcgttctcctgccgtatcaagcgaaatactccgtgccgc</t>
  </si>
  <si>
    <t>tgcagcatgtgcgtgtatgcgtggtgcgttctcctgccgtatcaagcgaaatactccgtgccgc</t>
  </si>
  <si>
    <t>tgcagcatgtgctttagacaaactgctgacaagcattaatcaactcttgattaaaaagcataaa</t>
  </si>
  <si>
    <t>tgcagcatgtgctttagacgaactgctgacaagcattaatcaactcttgattaaaaagcataaa</t>
  </si>
  <si>
    <t>tgcagcatgtggcaccatcgactgaccagtctctcggttggtgcccttagccgaaggcacgcaa</t>
  </si>
  <si>
    <t>tgcagcatgtggcaccatcgactgaccagtctctcggttggtgcccttagccgaaggcacgcat</t>
  </si>
  <si>
    <t>tgcagcatgtggcctccgaaaggcacttttcttgtcccacgcagccacgcccaccagggcacca</t>
  </si>
  <si>
    <t>tgcagcatgtggcctccgaaaggcacttttcttgtcccacgcggccacgcccaccagggcacca</t>
  </si>
  <si>
    <t>tgcagcatgtgtagtagatgcatgcattgcatgggcttcgcccttcggtcggccgcgcgggacc</t>
  </si>
  <si>
    <t>tgcagcatgtgtagtagatgcatgcattgcatgggcttcgcccttcggtcggccgcgcgggccc</t>
  </si>
  <si>
    <t>tgcagcatgtgtcatcacagtagcatgtacagaatccctctcagatcccgatgcagcaatcagt</t>
  </si>
  <si>
    <t>tgcagcatgtgtcatgacagtagcatgtacagaatccctctcagatcccgatgcagcaatcagt</t>
  </si>
  <si>
    <t>tgcagcatgtgtgacgtcaaattgtactctcttttacaactgtgcgccgaacaatgtgagggca</t>
  </si>
  <si>
    <t>tgcagcatgtgtgacgtcaaattgtactctcttttacaactgtgcgctgaacaatgtgagggca</t>
  </si>
  <si>
    <t>tgcagcatgtgtgcactgacgatcagttggccgacattctgacaaagcctttgccaagaattag</t>
  </si>
  <si>
    <t>tgcagcatgtgtgcactgacgatcagttggccgacattctgacaaagcctttgccaaggattag</t>
  </si>
  <si>
    <t>tgcagcatgttatcctcctctatgacctgctctgcctgcatgaagaaatcaaggttgcattggt</t>
  </si>
  <si>
    <t>tgcagcatgttatcctcctctatgccctgctctgcctgcatgaagaaatcaaggttgcattggt</t>
  </si>
  <si>
    <t>tgcagcatgttcaatacctaccaatttccccgaaggatcggactgccgtgcatatgcatcgacg</t>
  </si>
  <si>
    <t>tgcagcatgttcaatccctaccaatttccccgaaggatcggactgccgtgcatatgcatcgacg</t>
  </si>
  <si>
    <t>tgcagcatgttcaatccctaacaatttccccgaaggactgccgtgcttgcatcgtggaaaaacg</t>
  </si>
  <si>
    <t>tgcagcatgttcaatccctaacaatttccccgaaggactgccgtgcttgcatcgtggagaaacg</t>
  </si>
  <si>
    <t>tgcagcatgttcgtccatagaccatacaagcaataattcatacatcacaagtgagggattcaaa</t>
  </si>
  <si>
    <t>tgcagcatgttcgtccatagaccatacaagcaataattcatacatcacaagtgagggattcata</t>
  </si>
  <si>
    <t>tgcagcatgttctatctttggccaacacaggactcagtcatggcagatgtgctaatgtctttat</t>
  </si>
  <si>
    <t>tgcagcatgttctatctttggccaacacaggactcagtcatggcagatgtgctaatttctttat</t>
  </si>
  <si>
    <t>tgcagcatgttgtacgcggacttggcagtgtaacagccatcaagcacctttgggacacgctgga</t>
  </si>
  <si>
    <t>tgcagcatgttgtacgcggacttggcagtgtaacagccatcaagcatctttgggacacgctgga</t>
  </si>
  <si>
    <t>tgcagcatgttttatcatgtttgttgtacaatcaaacatggaattgtgatatcttctaaattat</t>
  </si>
  <si>
    <t>tgcagcatgttttatcatgtttgttgtataatcaaacatggaattgtgatatcttctaaattat</t>
  </si>
  <si>
    <t>tgcagcattaaaaattaaacccaggaaaatcgaatgtgctttcttagtcatgatattggaaaaa</t>
  </si>
  <si>
    <t>tgcagcattaaaaattgaacccaggaaaatcgaatgtgctttcttagtcatgatattggaaaaa</t>
  </si>
  <si>
    <t>tgcagcattaacgtttcacattctgaatatgaaatcggttggcatgctgtttgggtccccatgc</t>
  </si>
  <si>
    <t>tgcagcattagcgtttcacattctgaatatgaaatcggttggcatgctgtttgggtccccatgc</t>
  </si>
  <si>
    <t>tgcagcattaagagcatgttttttcatactctcccagtcatttcctccgccagacaggcatctt</t>
  </si>
  <si>
    <t>tgcagcattaagagcatgttttttcatgctctcccagtcatttcctccgccagacaggcatctt</t>
  </si>
  <si>
    <t>tgcagcattaccattcagtttctttataacaacaaaaagacaacaattcaaaggaagcattgac</t>
  </si>
  <si>
    <t>tgcagcattaccattcagtttctttataacaacaaaaagacaacaattcaaaggacgcattgac</t>
  </si>
  <si>
    <t>tgcagcattacccaggtaaaaacccacaatgttccagaacaatatcggcaagaccaatccagta</t>
  </si>
  <si>
    <t>tgcagcattacccaggtaaaaacccacaatgttccagaacaatatcggcaagaccactccagta</t>
  </si>
  <si>
    <t>tgcagcattacgacgaacatctcaggccgtcggaaatcaggttcgaccgtatggacatctgggt</t>
  </si>
  <si>
    <t>tgcagcattacgacgaacatctcaggccgtcggcaatcaggttcgaccgtatggacatctgggt</t>
  </si>
  <si>
    <t>tgcagcattagctgcttaggtgttctccaatccatccacaaattaaagacttactgcaaatata</t>
  </si>
  <si>
    <t>tgcagcattagctgcttaggtgttctccaatccatccacaaattaaagacttgctgcaaatata</t>
  </si>
  <si>
    <t>tgcagcattaggcagaggacaccagagaaacagcaggccccgcgcgccgcgacaccagcatgag</t>
  </si>
  <si>
    <t>tgcagcattaggcagaggacaccagagaaacagcaggccccgcgctccgcgacaccagcatgag</t>
  </si>
  <si>
    <t>tgcagcattagtgacacacaagaaaaactcttttttataacaccgacatatccatctggttatt</t>
  </si>
  <si>
    <t>tgcagcattagtgacacacaagaaaagctcttttttataacaccgacatatccatctggttatt</t>
  </si>
  <si>
    <t>tgcagcattatataacccatcttccaaacaagcctttataatgtgcattactgcattttcctag</t>
  </si>
  <si>
    <t>tgcagcattatataacccatcttccaaacaggcctttataatgtgcattactgcattttcctag</t>
  </si>
  <si>
    <t>tgcagcattatcaaattttgttcaggtggtggccacggttgtttcaactctaatacctccacca</t>
  </si>
  <si>
    <t>tgcagcattatcaaattttgttcaggtggtggccacggttgtttcagctctaatacctccacca</t>
  </si>
  <si>
    <t>tgcagcattattaacatgcaggaatgcagagaacatcgacgttgttttgaaggcgccttttgga</t>
  </si>
  <si>
    <t>tgcagcattattaacatgcaggaatgcagagaacatcgacgttgttttgaaggcgccttttggg</t>
  </si>
  <si>
    <t>tgcagcattattgactaggcgaagactataaatttcacgaaaatgttcgtccatggtaacattc</t>
  </si>
  <si>
    <t>tgcagcattattgactaggcgaagactataaatttcacgaaaatgttcgttcatggtaacattc</t>
  </si>
  <si>
    <t>tgcagcattatttaaatccagaatgccatctggagcttacttgagcaagttaatgaactttttt</t>
  </si>
  <si>
    <t>tgcagcattatttaaatccagaatgccatctggagcttgcttgagcaagttaatgaactttttt</t>
  </si>
  <si>
    <t>tgcagcattcaccgtagcagattgactcataaccctcttccatatacatatagaccatccctgc</t>
  </si>
  <si>
    <t>tgcagcattcaccgtagcagattgactcataaccctcttccatatgcatatagaccatccctgc</t>
  </si>
  <si>
    <t>tgcagcattcatacaaagatacttccctgaagctaaagtaatcatatcgtcacccacctggggt</t>
  </si>
  <si>
    <t>tgcagcattcatacaaagatacttccctgaagctaaagtaatcatatcgtcgcccacctggggt</t>
  </si>
  <si>
    <t>tgcagcattcatagaattatatgaatccagttcattcaggaaactgcaaagaatcatcttctcc</t>
  </si>
  <si>
    <t>tgcagcattcatagaattatatgaatccagttcgttcaggaaactgcaaagaatcatcttctcc</t>
  </si>
  <si>
    <t>tgcagcattcatccgaaccaatcgcatgatgccagcatttatccgatccaatcgcaagttgcgg</t>
  </si>
  <si>
    <t>tgcagcattcatccgatccaatcgcatgatgccagcatttatccgatccaatcgcaagttgcgg</t>
  </si>
  <si>
    <t>tgcagcattccaaaacagtcagaaacgtttctgtggggagcaaggcgacggaacctagcacagt</t>
  </si>
  <si>
    <t>tgcagcattccaaaacagtcagaaacgtttctgtggggagcaaggcgacggaacctatcacagt</t>
  </si>
  <si>
    <t>tgcagcattccataacctgttccagagtttccgcgccccatcaggcgcagagctagacgccgtc</t>
  </si>
  <si>
    <t>tgcagcattccataacctgttccagagtttccgctccccatcaggcgcagagctagacgccgtc</t>
  </si>
  <si>
    <t>tgcagcattcccagcagctagccatggcaaccaccgcggcgtctagcctcctcaagtcctcctt</t>
  </si>
  <si>
    <t>tgcagcattcccagcagctagccatggccaccaccgcggcgtctagcctcctcaagtcctcctt</t>
  </si>
  <si>
    <t>tgcagcattcctatcacacaaagcacagcagaagtagagaactgaagcagcaacctgggcatcg</t>
  </si>
  <si>
    <t>tgcagcattcctatcacaccaagcacagcagaagtagagaactgaagcagcaacctgggcatcg</t>
  </si>
  <si>
    <t>tgcagcattcctgtaagctgtttgccttctccagcattcgtgtaagctgtcactcatctatctg</t>
  </si>
  <si>
    <t>tgcagcattcgtgtaagctgtttgccttctccagcattcgtgtaagctgtcactcatctatctg</t>
  </si>
  <si>
    <t>tgcagcattcgattcgagacgggatgcttactggattgcttgatgagtcctcgacacctcgttc</t>
  </si>
  <si>
    <t>tgcagcgttcgattcgagacgggatgcttactggattgcttgatgagtcctcgacacctcgttc</t>
  </si>
  <si>
    <t>tgcagcattcgcagtttcttcttgcaacaggctcggcaatagagggggcacgtagggctcaaag</t>
  </si>
  <si>
    <t>tgcagcattcgcagtttcttcttgcaacaggctcggcaatagagggggcacgtatggctcaaag</t>
  </si>
  <si>
    <t>tgcagcattcgcatcatctactccctgtaatacatcatgccgcgtgagtagatcgacttcaacg</t>
  </si>
  <si>
    <t>tgcagcattcgcatcatctgctccctgtaatacatcatgccgcgtgagtagatcgacttcaacg</t>
  </si>
  <si>
    <t>tgcagcattcggtgagccatcaagaggtatgctttctgtgtcccagggaccaccacgagaagga</t>
  </si>
  <si>
    <t>tgcagcattcggtgagccatcgagaggtatgctttctgtgtcccagggaccaccacgagaagga</t>
  </si>
  <si>
    <t>tgcagcattctagagctcatcaatgtcacgacgggtgggtggtgccaggcctggatttgcagcg</t>
  </si>
  <si>
    <t>tgcagcattctagagctcatcaatgtcacgacgggtgggtggtgccaggcctggatttgcagtg</t>
  </si>
  <si>
    <t>tgcagcattctccccactcgcgcagagaagaatgtccgacgcggcaagtctcggttcggtggcg</t>
  </si>
  <si>
    <t>tgcagcattctccccactcgcgcagagaagaatgtccgacgcggcaagtctcgtttcggtggcg</t>
  </si>
  <si>
    <t>tgcagcattctccccgccacaagcttactagcgtgtgggaccaaggaaaaaggaaataacaaaa</t>
  </si>
  <si>
    <t>tgcagcattctccccgccacaagcttactagcgtgtgggaccaaggaaaaaggaaataacaaag</t>
  </si>
  <si>
    <t>tgcagcattctgtcatttcaatgtaactacggagatgaatcatatgtaatttttggtctcggcc</t>
  </si>
  <si>
    <t>tgcagcattctgtcatttgaatgtaactacggagatgaatcatatgtaatttttggtctcggcc</t>
  </si>
  <si>
    <t>tgcagcattcttcttataccattatgcaaatgggcgtagcaagaaaaattataccgcccaggca</t>
  </si>
  <si>
    <t>tgcagcattcttcttataccattatgcaaatgggcgtagcaagaaaaattataccgcccaggcg</t>
  </si>
  <si>
    <t>tgcagcattcttgcccccctttcatctttgagctccatccaatagtgtgcataactacccctgt</t>
  </si>
  <si>
    <t>tgcagcattcttggccccctttcatctttgagctccatccaatagtgtgcataactacccctgt</t>
  </si>
  <si>
    <t>tgcagcattcttgtcaagtactgaagcgaaatgccttgtattgtacatcaagggcctatgcttg</t>
  </si>
  <si>
    <t>tgcagcattcttgtcaagtactgaagtgaaatgccttgtattgtacatcaagggcctatgcttg</t>
  </si>
  <si>
    <t>tgcagcattgaacttggtcaagttgcgcatattgctaaataatggtagctagctttatacaaac</t>
  </si>
  <si>
    <t>tgcagcattgcacttggtcaagttgcgcatattgctaaataatggtagctagctttatacaaac</t>
  </si>
  <si>
    <t>tgcagcattgagcactccttcgatgatcagggccttagggctattctcgttgtaagcagaggag</t>
  </si>
  <si>
    <t>tgcagcattgagcactccttcgatgatcagggccttagggctattttcgttgtaagcagaggag</t>
  </si>
  <si>
    <t>tgcagcattgatttagttgtcggtgatgctgttgtattccaaacgttccagaagccatagctaa</t>
  </si>
  <si>
    <t>tgcagcgttgatttagttgtcggtgatgctgttgtattccaaacgttccagaagccatagctaa</t>
  </si>
  <si>
    <t>tgcagcattgcacaaggcttatagcaccattgcactactgacagcaagcaaaccatttgggcat</t>
  </si>
  <si>
    <t>tgcagcattgcacaaggcttatagcaccattgcactactgacagcaagcaacccatttgggcat</t>
  </si>
  <si>
    <t>tgcagcattgcattgattgcaactgtcatctccatgggccatggctggctggccattttatact</t>
  </si>
  <si>
    <t>tgcagcattgcattgattgcaactgtcatctccatgggccatggctggctggcctttttatact</t>
  </si>
  <si>
    <t>tgcagcattgccgtccttcagtcgcttcacagccacaagagttccatcagggagctgccctctg</t>
  </si>
  <si>
    <t>tgcagcattgccgtccttcagtcgcttcacagccacaagagttccgtcagggagctgccctctg</t>
  </si>
  <si>
    <t>tgcagcattgcctctctggcgaagtggcaagcaaggaactcaaccgcaagccatggcgtctgtt</t>
  </si>
  <si>
    <t>tgcagcattgcctctctggcgaagtggcaagcaaggaacttaaccgcaagccatggcgtctgtt</t>
  </si>
  <si>
    <t>tgcagcattgcgttaatctctcctactgacaagtccaaattttattctctttgcaagtctttgt</t>
  </si>
  <si>
    <t>tgcagcattgcgttaatctctcctactgacaagtccaagttttattctctttgcaagtctttgt</t>
  </si>
  <si>
    <t>tgcagcattgctaccaagtacttatatatcacaataagcgtaaagcaaaagaaaacaaaaaaca</t>
  </si>
  <si>
    <t>tgcagcattgctaccaagtacttatatatcacaataagcgtaacgcaaaagaaaacaaaaaaca</t>
  </si>
  <si>
    <t>tgcagcattgctcccaatatagttacccactaaacaccaactgagcttgccgccccctgccaag</t>
  </si>
  <si>
    <t>tgcagcattgttcccaatatagttacccactaaacaccaactgagcttgccgccccctgccaag</t>
  </si>
  <si>
    <t>tgcagcattgctgaccaaaactgaaaggctatgcgcgtacggcgtacctctatggtgcactcgt</t>
  </si>
  <si>
    <t>tgcagcattgctgaccaaaactgaaaggctatgcgcgtacggcgtacctctatggtgctctcgt</t>
  </si>
  <si>
    <t>tgcagcattggatgtgccaaatgacctacagactagcaggttgtgtagcatagattcatgaacc</t>
  </si>
  <si>
    <t>tgcagcattggatgtgccagatgacctacagactagcaggttgtgtagcatagattcatgaacc</t>
  </si>
  <si>
    <t>tgcagcattgtaaagtttggtgggcggcccaagacctccgctgcacgacagcacgagtggggcg</t>
  </si>
  <si>
    <t>tgcagcattgtaaagtttggtgtgcggcccaagacctccgctgcacgacagcacgagtggggcg</t>
  </si>
  <si>
    <t>tgcagcattgtcacgacagcggcgcgcgcaacctgtttgacgtaatgccgcccagcaccgaaaa</t>
  </si>
  <si>
    <t>tgcagcattgtcacgacatcggcgcgcgcaacctgtttgacgtaatgccgcccagcaccgaaaa</t>
  </si>
  <si>
    <t>tgcagcattgtcgacatttgcagtgcgcaaaagacacaacgtgtcgtggacactcatcgttctc</t>
  </si>
  <si>
    <t>tgcagcattgtcgacatttgcagtgcgcaaaggacacaacgtgtcgtggacactcatcgttctc</t>
  </si>
  <si>
    <t>tgcagcattgtttgttttttatggggactgacgatgccaacagcaatgctaaaaagctaggtta</t>
  </si>
  <si>
    <t>tgcagcattgtttgttttttatggggactgacgatgccaactgcaatgctaaaaagctaggtta</t>
  </si>
  <si>
    <t>tgcagcatttaattgctgtacaatattgtgataaaatgtgtcaaataaattgcgtaaccttttt</t>
  </si>
  <si>
    <t>tgcagcatttaattgttgtacaatattgtgataaaatgtgtcaaataaattgcgtaaccttttt</t>
  </si>
  <si>
    <t>tgcagcatttacaatcacattcaagtgtttctccagcacatatctcatgtctcacctggtgcac</t>
  </si>
  <si>
    <t>tgcagcatttacaatcacattcaagtgtttctccagcgcatatctcatgtctcacctggtgcac</t>
  </si>
  <si>
    <t>tgcagcatttagtggatcacatggctaaataggccctacatgcaccgcaaatccgtgatgcgtg</t>
  </si>
  <si>
    <t>tgcagcatttagtggatcacatggctagataggccctacatgcaccgcaaatccgtgatgcgtg</t>
  </si>
  <si>
    <t>tgcagcatttcagcatcagaataattttcatggaccatggtttgaaacaatgaacacgtgttca</t>
  </si>
  <si>
    <t>tgcagcatttcagcatcagaataattttcgtggaccatggtttgaaacaatgaacacgtgttca</t>
  </si>
  <si>
    <t>tgcagcatttcagggccacaacaaatgcagcgtcagagtacacgcatctgagtgccaccgcctg</t>
  </si>
  <si>
    <t>tgcagcatttcagggccataacaaatgcagcgtcagagtacacgcatctgagtgccaccgcctg</t>
  </si>
  <si>
    <t>tgcagcatttcatgacactaggattctagtgccatttttaacataaaaaatagctactccatcc</t>
  </si>
  <si>
    <t>tgcagcatttcatgccactaggattctagtgccatttttaacataaaaaatagctactccatcc</t>
  </si>
  <si>
    <t>tgcagcatttccccttggcctgtacccacagcgtgccttgcggactcgacaaccgacttcctgc</t>
  </si>
  <si>
    <t>tgcagtatttccccttggcctgtacccacagcgtgccttgcggactcgacaaccgacttcctgc</t>
  </si>
  <si>
    <t>tgcagcatttcttggcgggattatcgcagccccacaccttgattctccgtaccatctcgcctcc</t>
  </si>
  <si>
    <t>tgcagcatttcttggcgggattatcgcagccccacatcttgattctccgtaccatctcgcctcc</t>
  </si>
  <si>
    <t>tgcagcatttgaacaacatacatatcaacaaatccaatctgttcaggccactgaatcagcactg</t>
  </si>
  <si>
    <t>tgcagcatttgaacaacatacatatcaacagatccaatctgttcaggccactgaatcagcactg</t>
  </si>
  <si>
    <t>tgcagcatttgaagtacaccgcttatagacaatcttgtattgtaaaccagccagtttgtgatgc</t>
  </si>
  <si>
    <t>tgcagcatttgaagtaccccgcttatagacaatcttgtattgtaaaccagccagtttgtgatgc</t>
  </si>
  <si>
    <t>tgcagcatttgagttacagaataactgaacaatgtaacaatgagttgtggtcaaatatctctcc</t>
  </si>
  <si>
    <t>tgcagcatttgagttacagaataactgaacaatgtaacaatgagttgtggtcaaatgtctctcc</t>
  </si>
  <si>
    <t>tgcagcatttgcacctggccagcatcactaaaccctgctactgatgggttgttgctccttcact</t>
  </si>
  <si>
    <t>tgcagcatttgcacctggccagcatgactaaaccctgctactgatgggttgttgctccttcact</t>
  </si>
  <si>
    <t>tgcagcatttgcatcgaaggaaggaaaagaaaggtcgagagaggagagagaggagggaaatgaa</t>
  </si>
  <si>
    <t>tgcagcatttgcatggaaggaaggaaaagaaaggtcgagagaggagagagaggagggaaatgaa</t>
  </si>
  <si>
    <t>tgcagcatttgcgcccttcgtgtactatggtcaggtgagtgaatctggttacttgaagttttgg</t>
  </si>
  <si>
    <t>tgcagcatttgcgcccttcgtgtactatggtcaggtgagtgaatcttgttacttgaagttttgg</t>
  </si>
  <si>
    <t>tgcagcatttgcgtgtccaccataatttatacgcacattaggaatgtgagagacaagttgccag</t>
  </si>
  <si>
    <t>tgcagcatttgcgtgtccaccctaatttatacgcacattaggaatgtgagagacaagttgccag</t>
  </si>
  <si>
    <t>tgcagcatttggcgacgcccaacgagagcttccatgctgtagccgtactgaggtggcttggcta</t>
  </si>
  <si>
    <t>tgcagcatttggcgacgcccaacgagagcttccgtgctgtagccgtactgaggtggcttggcta</t>
  </si>
  <si>
    <t>tgcagcatttggtatttcatttattccttgtgcgaggtacagacgcagagggatgctattgtcc</t>
  </si>
  <si>
    <t>tgcagcatttggtatttcatttattccttgtgcgaggtacagatgcagagggatgctattgtcc</t>
  </si>
  <si>
    <t>tgcagcatttgttgctccacaagctcaagcaacaggcctacaagtacttgtttcttttgcttct</t>
  </si>
  <si>
    <t>tgcagcatttgttgctccacaagctcaagcaacaggtctacaagtacttgtttcttttgcttct</t>
  </si>
  <si>
    <t>tgcagcatttgttttcgactaacccacagcattatcctaatacaacatccaactgcttttcgaa</t>
  </si>
  <si>
    <t>tgcagcatttgttttcgactaacccgcagcattatcctaatacaacatccaactgcttttcgaa</t>
  </si>
  <si>
    <t>tgcagcattttaccgaacacctaacggtggcagcaaggaacttgacagccaaacccatgaacca</t>
  </si>
  <si>
    <t>tgcagcattttaccgaacacctaacggtggcagcaaggaacttgacagccaaagccatgaacca</t>
  </si>
  <si>
    <t>tgcagcattttcaactgtaacagtgctggcgcgcgtgtgcaggcgttcatcctgctgtcttgct</t>
  </si>
  <si>
    <t>tgcagcgttttcaactgtaacagtgctggcgcgcgtgtgcaggcgttcatcctgctgtcttgct</t>
  </si>
  <si>
    <t>tgcagcattttcagacctgtgatggataaccactcgcagcttggcctctctacgcagcgacatt</t>
  </si>
  <si>
    <t>tgcagcattttcagacttgtgatggataaccactcgcagcttggcctctctacgcagcgacatt</t>
  </si>
  <si>
    <t>tgcagcattttcatggaaaattacagctctgcattcatgctgtcatgcagcagtgatgttgagt</t>
  </si>
  <si>
    <t>tgcagcattttcatggaaaattacagctctgcattcatgctgtcatgcagcagtgatgttgggt</t>
  </si>
  <si>
    <t>tgcagcattttgaaacgtggaccaccgattttctgaattcggagaccagagttattgttgtgaa</t>
  </si>
  <si>
    <t>tgcagcattttgaaacgtggaccaccgattttcttaattcggagaccagagttattgttgtgaa</t>
  </si>
  <si>
    <t>tgcagcattttgctccaacacacccaaccctgtcagtttcccacagataaacatatctagtttt</t>
  </si>
  <si>
    <t>tgcagcattttgctccaacacacccaaccctgtcagtttcctacagataaacatatctagtttt</t>
  </si>
  <si>
    <t>tgcagcattttggaagataaacataatgctttatcaagcatacaggcatatatatagtcaaaga</t>
  </si>
  <si>
    <t>tgcagcattttggaagataaacataatgctttatcaagcatataggcatatatatagtcaaaga</t>
  </si>
  <si>
    <t>tgcagcatttttagatggaaaagtaatctagtactgttgaacaccatattacataaccaaaccg</t>
  </si>
  <si>
    <t>tgcagcatttttagatggaaaagtaatctagtactgttgaacagcatattacataaccaaaccg</t>
  </si>
  <si>
    <t>tgcagcatttttggagctagatggagaaggcaaaatgggccttcgagaagctcaaaggtatagt</t>
  </si>
  <si>
    <t>tgcagcatttttggagctagatggagaaggcaaaatgggtcttcgagaagctcaaaggtatagt</t>
  </si>
  <si>
    <t>tgcagccaaaaataaaaaatcagcgcatcagcaacaagcgccgaacgacaagcaacacaaaaca</t>
  </si>
  <si>
    <t>tgcagccaaaaataaaaaatcagcgcatcagcaacaagcgcggaacgacaagcaacacaaaaca</t>
  </si>
  <si>
    <t>tgcagccaaaaatgtcaaagttcttgcatagtgaaatgaaatgcactgccagcgcatcttttgt</t>
  </si>
  <si>
    <t>tgcagccaaaaatgtcaaagttcttgcatggtgaaatgaaatgcactgccagcgcatcttttgt</t>
  </si>
  <si>
    <t>tgcagccaaaaggtccgtcgcttcgtcctttcctccattgattttgatacgaatgaactggagc</t>
  </si>
  <si>
    <t>tgcagccaaaaggtccgtcgcttcgtcctttcctccattggttttgatacgaatgaactggagc</t>
  </si>
  <si>
    <t>tgcagccaaaatggatgcaaatcgcatagtatccagcatttcgtccccccgctctcttaattaa</t>
  </si>
  <si>
    <t>tgcagccaaaatggatgcaaatcgcatattatccagcatttcgtccccccgctctcttaattaa</t>
  </si>
  <si>
    <t>tgcagccaaacaaagcaaccaagcacgtcgtcagggcaatcgatgaacagagaccgatcagcag</t>
  </si>
  <si>
    <t>tgcagccaaacaaagcaaccaagcacgtcgtcagggcaattgatgaacagagaccgatcagcag</t>
  </si>
  <si>
    <t>tgcagccaaacacatataacaatctgaatggccgcggataccgtttctcggaggagacactatg</t>
  </si>
  <si>
    <t>tgcagccagacacatataacaatctgaatggccgcggataccgtttctcggaggagacactatg</t>
  </si>
  <si>
    <t>tgcagccaaacagatcaggaggagcttgtatgtattagattagagaaatcgagccccgatcccg</t>
  </si>
  <si>
    <t>tgcagccaaacagatcaggaggagcttgtatgtattagattagagaaatcgcgccccgatcccg</t>
  </si>
  <si>
    <t>tgcagccaaacgcaagggaacaaaacaaatcaagggggagaagaagagcttgagcggcaggcag</t>
  </si>
  <si>
    <t>tgcagccaaacgcaagggaacaaaacgaatcaagggggagaagaagagcttgagcggcaggcag</t>
  </si>
  <si>
    <t>tgcagccaaacgtttaccttttgctgttttcttacattatttccctactagcacatagaatgtt</t>
  </si>
  <si>
    <t>tgcagccaaacttttaccttttgctgttttcttacattatttccctactagcacatagaatgtt</t>
  </si>
  <si>
    <t>tgcagccaaactcaggcattcgtcggagcaatatgtccatggcctcgcccaccctcttggcatc</t>
  </si>
  <si>
    <t>tgcagccaaacttaggcattcgtcggagcaatatgtccatggcctcgcccaccctcttggcatc</t>
  </si>
  <si>
    <t>tgcagccaaactcaggcattcttcagagcaatatgtccatggcctcgcccaccctcttcacatc</t>
  </si>
  <si>
    <t>tgcagccaaactcaggcattcttcggagcaatatgtccatggcctcgcccaccctcttcacatc</t>
  </si>
  <si>
    <t>tgcagccaaacttgtgcaaatcattgagccacgtcgactgttttttatcagccgtctgatttcc</t>
  </si>
  <si>
    <t>tgcagccaaacttgtgcaaatcattgggccacgtcgactgttttttatcagccgtctgatttcc</t>
  </si>
  <si>
    <t>tgcagccaaagacacctaatacgtaaagcccaaccaaggatctcaaggttgtgtgtgccaagcc</t>
  </si>
  <si>
    <t>tgcagccaaagacacctaatacgtaaagcccaaccaaggatctcaaggttgtgtgtgccgagcc</t>
  </si>
  <si>
    <t>tgcagccaaagcaacctccttatcttctgctgagtcatttcgaactgctgcttcttgtttctga</t>
  </si>
  <si>
    <t>tgcagccaaagcaacctccttatcttctgctgagtcattttgaactgctgcttcttgtttctga</t>
  </si>
  <si>
    <t>tgcagccaaagccaaggcgtatatgggcacgtgtggccgaatgatgcacgaaatcgacctgttt</t>
  </si>
  <si>
    <t>tgcagccaaagccaaggcgtatatgggcacgtgtggccgaatgatgcacggaatcgacctgttt</t>
  </si>
  <si>
    <t>tgcagccaaagcctcatgcttcattcatgccctcgtagctcttcctttccttctgtatataaag</t>
  </si>
  <si>
    <t>tgcagccgaagcctcatgcttcattcatgccctcgtagctcttcctttccttctgtatataaag</t>
  </si>
  <si>
    <t>tgcagccaaaggctacgcgtccgataccatgttgtgaccaatcactggggcatagcacccaagt</t>
  </si>
  <si>
    <t>tgcagccaaaggctacgcgtccgataccatgttgtgcccaatcactggggcatagcacccaagt</t>
  </si>
  <si>
    <t>tgcagccaaatacctcgccgcagcacggcgcccgtatcttgcatttcctcctgtagtgcgcgca</t>
  </si>
  <si>
    <t>tgcagtcaaatacctcgccgcagcacggcgcccgtatcttgcatttcctcctgtagtgcgcgca</t>
  </si>
  <si>
    <t>tgcagccaaatattcgtttctgcgccgaccgcaagcgaactgctgacgaagatggaggtggcaa</t>
  </si>
  <si>
    <t>tgcagccaaatattcgtttctgcgccgaccgcaagcgaactggtgacgaagatggaggtggcaa</t>
  </si>
  <si>
    <t>tgcagccaaatcaactagtacctgtgaaaactgaaaacccaggcacaccgaggccaaaagaaag</t>
  </si>
  <si>
    <t>tgcagccaaatcaactagtacctgtgaaatctgaaaacccaggcacaccgaggccaaaagaaag</t>
  </si>
  <si>
    <t>tgcagccaaatcctgtccactccatcagctctgcaatccgacaagagatttgccaattattaat</t>
  </si>
  <si>
    <t>tgcagccaaatcctgtccactccatcagctctgcaatcctacaagagatttgccaattattaat</t>
  </si>
  <si>
    <t>tgcagccaaatgatgcgtccacgttgcagccatcactacaccagtgctggtacgaccatggtcc</t>
  </si>
  <si>
    <t>tgcagccaaatgatgcgtccacgttgcagccatcactacaccagtgctggtacgaccatggtgc</t>
  </si>
  <si>
    <t>tgcagccaaatgtggtaggctggtaatacatcagcatcaatctagcatggcatgtgttcgtgac</t>
  </si>
  <si>
    <t>tgcagccgaatgtggtaggctggtaatacatcagcatcaatctagcatggcatgtgttcgtgac</t>
  </si>
  <si>
    <t>tgcagccaaattccattgaatgcccaaatgctgctagcaactttgactgaaggggcaaccaagc</t>
  </si>
  <si>
    <t>tgcagccaaattccattgaatgcccaaatgctgctagcatctttgactgaaggggcaaccaagc</t>
  </si>
  <si>
    <t>tgcagccaaattgttttcaaggattcagcgtcccaggtcaaggcaaaagcatattgaagatcgc</t>
  </si>
  <si>
    <t>tgcagccaaattgttttcaaggattcagcgttccaggtcaaggcaaaagcatattgaagatcgc</t>
  </si>
  <si>
    <t>tgcagccaaattttttccccaccttttattttgagccttttttactaattaaaataaaacataa</t>
  </si>
  <si>
    <t>tgcagcctaattttttccccaccttttattttgagccttttttactaattaaaataaaacataa</t>
  </si>
  <si>
    <t>tgcagccaacaaactcgcgaggagcgacgcgcgctagcccctctgcgccaccgaaaaaaaaaaa</t>
  </si>
  <si>
    <t>tgcagccaacaaactcgcgaggagcgacgcgcgctagcccctctgcgctaccgaaaaaaaaaaa</t>
  </si>
  <si>
    <t>tgcagccaacaagcgcaggttggttcgctgatgactgaccaggttgacgccgtcccgcgcggcg</t>
  </si>
  <si>
    <t>tgcagccaacaggcgcaggttggttcgctgatgactgaccaggttgacgccgtcccgcgcggcg</t>
  </si>
  <si>
    <t>tgcagccaacaatcagaagaaaaataatgttctacaagctatatatacgttcgagaggacagga</t>
  </si>
  <si>
    <t>tgcagccaacaatcagaagaaaaataatgttctataagctatatatacgttcgagaggacagga</t>
  </si>
  <si>
    <t>tgcagccaacaatgatggggaagacgcataggttctccaagggccacccgctcggcttcgtgcc</t>
  </si>
  <si>
    <t>tgcagccagcaatgatggggaagacgcataggttctccaagggccacccgctcggcttcgtgcc</t>
  </si>
  <si>
    <t>tgcagccaacaccagcttgttgtgagaagccccacgtgacctagtgggccttatgccaagccaa</t>
  </si>
  <si>
    <t>tgcagccaacaccagcttgttgtgagaagccccacgtgacctagtgggccttgtgccaagccaa</t>
  </si>
  <si>
    <t>tgcagccaacagcacccttgcattcgccaacgccacctggccctacgatccagtccagctctcc</t>
  </si>
  <si>
    <t>tgcagccaacagcacccttgcattcgccaacgccacctggccctacgatccagtcgagctctcc</t>
  </si>
  <si>
    <t>tgcagccaacaggaagagttttcgtcagtttgtattttgtaatcgtggtggagcgatcagagct</t>
  </si>
  <si>
    <t>tgcagccaacaggaagagttttcgtcagtttgtattttgtaatcgtggtggagcgattagagct</t>
  </si>
  <si>
    <t>tgcagccaacatcaaatctcacgctcatatatatagaaaccgcaagtagcgaccacgcgaataa</t>
  </si>
  <si>
    <t>tgcagtcaacatcaaatctcacgctcatatatatagaaaccgcaagtagcgaccacgcgaataa</t>
  </si>
  <si>
    <t>tgcagccaaccctagctaggctgaacaaggaacaagactagagtcccagcacatgcattagaac</t>
  </si>
  <si>
    <t>tgcagccaaccctagctaggctgaacaaggaacaagactagagtcccagcacatgcattagaag</t>
  </si>
  <si>
    <t>tgcagccaacctcgtcgtcggactcgtcctcctcgtacttcctcttcttcccaagaaggacctg</t>
  </si>
  <si>
    <t>tgcagccaacctcgtcgtcggactcgtcctcctcgtacttcctcttcttccctagaaggacctg</t>
  </si>
  <si>
    <t>tgcagccaacgccattaaaaaacgcgcgacgtcacaaccaaccaaccgcatcgacgcgtcgcgc</t>
  </si>
  <si>
    <t>tgcagccaacgccattaaaaaacgcgcgacgtcacaaccaaccaaccgcatcgacgcgtcgtgc</t>
  </si>
  <si>
    <t>tgcagccaacgctcaacacaagctgccagttcctcgtctacttcctgaaaggtttttctcatca</t>
  </si>
  <si>
    <t>tgcagccaacgctcaacacaagctgccagttcctcgtctacttcctgaaaggtttttctcgtca</t>
  </si>
  <si>
    <t>tgcagccaacggtcttcccaaaacaaagcgctactgccatcgccaactacggtgaacgtggatg</t>
  </si>
  <si>
    <t>tgcagccaacggtcttcccagaacaaagcgctactgccatcgccaactacggtgaacgtggatg</t>
  </si>
  <si>
    <t>tgcagccaactagtgcgtcatccctcaattggtgatttgatttgatgaccaaatttctgctgtt</t>
  </si>
  <si>
    <t>tgcagccaactagtgcgtcatcgctcaattggtgatttgatttgatgaccaaatttctgctgtt</t>
  </si>
  <si>
    <t>tgcagccaactgccttgtccttgcacccgctttgcaacggatgcgcccgctctgcacctgctgc</t>
  </si>
  <si>
    <t>tgcagccaactgccttgtccttgcacccgctttgcaatggatgcgcccgctctgcacctgctgc</t>
  </si>
  <si>
    <t>tgcagccaagaacgatatatatcgatctgtttgccattggagtacagccaggaatgcaattgtg</t>
  </si>
  <si>
    <t>tgcagccaagaacgatatatatcgatctgtttgccattggagtacagccaggaatgcagttgtg</t>
  </si>
  <si>
    <t>tgcagccaagaattaatgggggaacttgtgctgccgccttcagatgcgatgggagatggtactg</t>
  </si>
  <si>
    <t>tgcagccaagaattaatgggggaacttgtgctgctgccttcagatgcgatgggagatggtactg</t>
  </si>
  <si>
    <t>tgcagccaagacaaaacatcctgctccgtcgaaattggacgcacgcacggacgggcacatcggc</t>
  </si>
  <si>
    <t>tgcagccaagccaaaacatcctgctccgtcgaaattggacgcacgcacggacgggcacatcggc</t>
  </si>
  <si>
    <t>tgcagccaagacagttgtgacggacagcctacctgtcactggctcactgcacgagctgctgggg</t>
  </si>
  <si>
    <t>tgcagccaagagagttgtgacggacagcctacctgtcactggctcactgcacgagctgctgggg</t>
  </si>
  <si>
    <t>tgcagccaagacgacgaatctccttcgctgctggtgtcccgtggaaatagccgatcgatcgatc</t>
  </si>
  <si>
    <t>tgcagccaagacgacgaatctcctttgctgctggtgtcccgtggaaatagccgatcgatcgatc</t>
  </si>
  <si>
    <t>tgcagccaagagcctagcagatcatctatggaagaaggacaggagtccagaccaaagacactac</t>
  </si>
  <si>
    <t>tgcagccaagagcctagcagatcatctatggaagaaggacaggagtccagaccaatgacactac</t>
  </si>
  <si>
    <t>tgcagccaagaggagcgcagccagcagcggcaggcagccaggtagcaagactgcaagaggctga</t>
  </si>
  <si>
    <t>tgcagcctagaggagcgcagccagcagcggcaggcagccaggtagcaagactgcaagaggctga</t>
  </si>
  <si>
    <t>tgcagccaagatcaccaccttgcaagccatgaaaacggaagcaaaatatatattagctcccgat</t>
  </si>
  <si>
    <t>tgcagccatgatcaccaccttgcaagccatgaaaacggaagcaaaatatatattagctcccgat</t>
  </si>
  <si>
    <t>tgcagccaagatcctctccatgtgccagtgtaaccgtgaacaaggacagcagggcgccgagccg</t>
  </si>
  <si>
    <t>tgcagccaagatcctctccatgtgccagtgtaaccgtggacaaggacagcagggcgccgagccg</t>
  </si>
  <si>
    <t>tgcagccaagcaactgagccgtgcatttcagatccaacagtaagcccacaaaacgctagaacca</t>
  </si>
  <si>
    <t>tgcagccaagcaactgagccgtgcatttcagatccaacagtgagcccacaaaacgctagaacca</t>
  </si>
  <si>
    <t>tgcagccaagcagctgttaatctcacatcctgccctgtccagaacccttcctcaaccatggcat</t>
  </si>
  <si>
    <t>tgcagccaagcagctgttaatctcacatcctgctctgtccagaacccttcctcaaccatggcat</t>
  </si>
  <si>
    <t>tgcagccaagcagctgttaatctcacatcctgctccgcccagaacccttcctcagccatggcat</t>
  </si>
  <si>
    <t>tgcagccaagcagctgttaatctcacatcctgctccgtccagaacccttcctcagccatggcat</t>
  </si>
  <si>
    <t>tgcagccaagcaggcagcagccatcacacgtttcagttcaccacctcctccaggcaaaggggga</t>
  </si>
  <si>
    <t>tgcagccaagcaggcagcagccatcacatgtttcagttcaccacctcctccaggcaaaggggga</t>
  </si>
  <si>
    <t>tgcagccaagccgaagcatatatagctctatctagcatggtgaccatgcatacttgcatagcgc</t>
  </si>
  <si>
    <t>tgcagccaagtcgaagcatatatagctctatctagcatggtgaccatgcatacttgcatagcgc</t>
  </si>
  <si>
    <t>tgcagccaagctggaagccgataatcttatgaacctgcaagttgatgtatcagcaacggattat</t>
  </si>
  <si>
    <t>tgcagccaagctggaagccgataatcttatgaacctgcatgttgatgtatcagcaacggattat</t>
  </si>
  <si>
    <t>tgcagccaaggactcgatcctgacatgggagcacatccaagagggggaagcgtaaggttgaatc</t>
  </si>
  <si>
    <t>tgcagccaaggactcgatcttgacatgggagcacatccaagagggggaagcgtaaggttgaatc</t>
  </si>
  <si>
    <t>tgcagccaaggaggaggccaaacatgccgtcgccttccctaggccgccgacttccccttgcgta</t>
  </si>
  <si>
    <t>tgcagccaaggaggagggcaaacatgccgtcgccttccctaggccgccgacttccccttgcgta</t>
  </si>
  <si>
    <t>tgcagccaaggccctctagggcccaggccctagtctttggctcagtaatacggagtattacata</t>
  </si>
  <si>
    <t>tgcagccgaggccctctagggcccaggccctagtctttggctcagtaatacggagtattacata</t>
  </si>
  <si>
    <t>tgcagccaaggccgaactgggatgagatccatactctactcccaacccgaaacggtggtcatga</t>
  </si>
  <si>
    <t>tgcagccaaggccgaactgggattagatccatactctactcccaacccgaaacggtggtcatga</t>
  </si>
  <si>
    <t>tgcagccaaggcctcttgggcccaggccctagtcgttagctcagtaatataacataggcccaat</t>
  </si>
  <si>
    <t>tgcagccaaggcctcttgggcccaggccctagtcgttagctcagtaatattacataggcccaat</t>
  </si>
  <si>
    <t>tgcagccaaggctctcacatgggccaccaggcaccagccaaccaaactaaccacaacattagaa</t>
  </si>
  <si>
    <t>tgcagccaaggctctcacatgggccaccaggcaccagccaaccaaactaaccacagcattagaa</t>
  </si>
  <si>
    <t>tgcagccaaggggaagaaggggaaggacgacaaggacaagaacaaggtcgtcgcacaagcggag</t>
  </si>
  <si>
    <t>tgcagccaaggggaagaaggggaaggacgacaaggacaagaacaaggtcgtcgcacaggcggag</t>
  </si>
  <si>
    <t>tgcagccaaggtcacactcgacccaagcgcgaagaagcagtcctcggagacttccaggtccgtc</t>
  </si>
  <si>
    <t>tgcagccaaggtcacactcgacccaagcgcgaagaagcagtcctcgtagacttccaggtccgtc</t>
  </si>
  <si>
    <t>tgcagccaaggtgttcggcgacctcgactcgcatcgacgccaaggtgttcggtgagtcgagtgg</t>
  </si>
  <si>
    <t>tgcagccaaggtgttcggcgaccttgactcgcatcgacgccaaggtgttcggtgagtcgagtgg</t>
  </si>
  <si>
    <t>tgcagccaagtaaccacccgaagacaatgatcgaagatcgcttgtcgccgagtgcttgaatgct</t>
  </si>
  <si>
    <t>tgcagccgagtaaccacccgaagacaatgatcgaagatcgcttgtcgccgagtgcttgaatgct</t>
  </si>
  <si>
    <t>tgcagccaagtagcagcaaagccctgaaagttgagggcagcaaaacgggtcttgagcgagggat</t>
  </si>
  <si>
    <t>tgcagccaagtagcagcagagccctgaaagttgagggcagcaaaacgggtcttgagcgagggat</t>
  </si>
  <si>
    <t>tgcagccaagtatctgctcgagtacggcgtggagcccaagaacttcagctcctatggtggccgc</t>
  </si>
  <si>
    <t>tgcagccaagtatctgctcgagtacggcgtggagcccaagagcttcagctcctatggtggccgc</t>
  </si>
  <si>
    <t>tgcagccaagtatttacatccgtcctagatgcaattctagcatgatcatactgagtcaaaccat</t>
  </si>
  <si>
    <t>tgcagccaagtatttacatccgtcctagatgcaattctagcatgatgatactgagtcaaaccat</t>
  </si>
  <si>
    <t>tgcagccaagtcagccataggcccatagagatctagaacgtacgttgaaaaactgacacgatcg</t>
  </si>
  <si>
    <t>tgcagccaagtcagccataggcccatagagatctagaacgtacgttgaaaaactgacacggtcg</t>
  </si>
  <si>
    <t>tgcagccaagtcccacaccaaccacaccgctaccccttcgtcgccctccaccgtctatggctcc</t>
  </si>
  <si>
    <t>tgcagccaagtcctacaccaaccacaccgctaccccttcgtcgccctccaccgtctatggctcc</t>
  </si>
  <si>
    <t>tgcagccaagtccgcagcacacaccagcctcctgcaacgactccgtcacggagctagcagctag</t>
  </si>
  <si>
    <t>tgcagccaagtccgcagcacacaccagcctcctgcaacgactccgtcatggagctagcagctag</t>
  </si>
  <si>
    <t>tgcagccaagtgagtagtagtctgactctgacagcacctacgtgttcagaagaacagactctcg</t>
  </si>
  <si>
    <t>tgcagccaagtgagtagtagtctgactctgacagcacctacgtgttcagaagaacagtctctcg</t>
  </si>
  <si>
    <t>tgcagccaagtggcaacacaagctccgcccctgatccaaaatgagcacttgcaaacctaacctc</t>
  </si>
  <si>
    <t>tgcagccaagtggcaacacaagctccgccccttatccaaaatgagcacttgcaaacctaacctc</t>
  </si>
  <si>
    <t>tgcagccaatccaagcgcacgcgccgcagcggtgatggcgctccgccgaaaaaaaaaaaaaaaa</t>
  </si>
  <si>
    <t>tgcagccaatccaagcgcacgcgccgcagcggttatggcgctccgccgaaaaaaaaaaaaaaaa</t>
  </si>
  <si>
    <t>tgcagccaatcctttgtcctaatttcaggcagctggcacatatttactcacactaacattatct</t>
  </si>
  <si>
    <t>tgcagccaatcctttgtcctaatttcaggcagctggcacatatttactcacactaatattatct</t>
  </si>
  <si>
    <t>tgcagccaatcgaagctgttgaccagcacgcccctcccctccgcaatgcgcttgaactggtaga</t>
  </si>
  <si>
    <t>tgcagccaatcgaagctgttgaccagcacgcccctcccctccgccatgcgcttgaactggtaga</t>
  </si>
  <si>
    <t>tgcagccaatctgttgaaggcagtatgcatgagcgacgcgttagacccgcccacataggcctcc</t>
  </si>
  <si>
    <t>tgcagccaatctgttgaaggcagtatgcatgagcgacgcgttagacccgcccacataggcctct</t>
  </si>
  <si>
    <t>tgcagccaatgaagagcactcttctgctggtacaaaaaaacactctacaaataacccagacgcc</t>
  </si>
  <si>
    <t>tgcagccaatgaagagcactgttctgctggtacaaaaaaacactctacaaataacccagacgcc</t>
  </si>
  <si>
    <t>tgcagccaatgacaactcgtccagctccaacaaccgccatgatcctcctactctccttgccctt</t>
  </si>
  <si>
    <t>tgcagccaatgacaactcgtccagctccaacgaccgccatgatcctcctactctccttgccctt</t>
  </si>
  <si>
    <t>tgcagccaatgctttttcatggcaaccatgttgaagaagccaagcaatatgatcttcagcatct</t>
  </si>
  <si>
    <t>tgcagccaatgctttttcatggtaaccatgttgaagaagccaagcaatatgatcttcagcatct</t>
  </si>
  <si>
    <t>tgcagccaatggtagtagtgtggtttaatttgacacaaacatggtacggtcgatctatttatag</t>
  </si>
  <si>
    <t>tgcagccaatggtagtagtgtggtttaattttacacaaacatggtacggtcgatctatttatag</t>
  </si>
  <si>
    <t>tgcagccaatgtgaaagaagggcagccgacacagccataaacactaacaccaggataaatcaca</t>
  </si>
  <si>
    <t>tgcagccaatgtgaaagaagggcagccgacacagtcataaacactaacaccaggataaatcaca</t>
  </si>
  <si>
    <t>tgcagccaatgttccaggggcgcacgtctggttacttttgtagacaatctcacgacctggacgt</t>
  </si>
  <si>
    <t>tgcagccaatgttccaggggcgcacgtctggttacttttgtagacaatctcacgatctggacgt</t>
  </si>
  <si>
    <t>tgcagccaattcatcagtccaagatatgttatttttactatttagctcaggtaaaaccttttca</t>
  </si>
  <si>
    <t>tgcagccaattcatcagtccaagatatgttatttttactatttagcttaggtaaaaccttttca</t>
  </si>
  <si>
    <t>tgcagccaattcatctggaaaggtttttatctttttttttaaggttgctttttgcctactgact</t>
  </si>
  <si>
    <t>tgcagccaattcatctggaatggtttttatctttttttttaaggttgctttttgcctactgact</t>
  </si>
  <si>
    <t>tgcagccaattccatctcatctacctctgacccctccaattccatggcttgaagaaggtccaca</t>
  </si>
  <si>
    <t>tgcagccaattccatctcatcttcctctgacccctccaattccatggcttgaagaaggtccaca</t>
  </si>
  <si>
    <t>tgcagccaattcgtccgtgttgtccattatagttgctttgcgcgcgcgcagacagagcgaacta</t>
  </si>
  <si>
    <t>tgcagccaattcgtccgtgttgtccattatagttgctttgcgcgcgtgcagacagagcgaacta</t>
  </si>
  <si>
    <t>tgcagccaattgatccgatagcttgggtttggttcaacgccattttttgagatcaacagcaaga</t>
  </si>
  <si>
    <t>tgcagccaattgatccgatagcttgggtttggttcgacgccattttttgagatcaacagcaaga</t>
  </si>
  <si>
    <t>tgcagccaattgggtgcgagcgatggcgtgcacgcgctgctcacaccatgccacgacagcaacg</t>
  </si>
  <si>
    <t>tgcagccaattgggtgcgagcgatggcgtgcacgcgctgctcaccccatgccacgacagcaacg</t>
  </si>
  <si>
    <t>tgcagccaatttcattccaaagaacctagttgcaaggaacattgcttaaaggcatgctgctatg</t>
  </si>
  <si>
    <t>tgcagccaatttcattccaaagaacctagttgcaaggaacattgcttaaaggcatgctgttatg</t>
  </si>
  <si>
    <t>tgcagccacaaacttggaatgctgcttgagagattaaccttctgtgactcgcgtgcctcagcag</t>
  </si>
  <si>
    <t>tgcagctacaaacttggaatgctgcttgagagattaaccttctgtgactcgcgtgcctcagcag</t>
  </si>
  <si>
    <t>tgcagccacaacagaaaattttcatttcttccgcaagacaaatagaagatcctcgaaatggttc</t>
  </si>
  <si>
    <t>tgcagccacaacagaaatttttcatttcttccgcaagacaaatagaagatcctcgaaatggttc</t>
  </si>
  <si>
    <t>tgcagccacaagaaacttcgcaatagatggcttcaaggaagatgcgagcagtgccgcagcttca</t>
  </si>
  <si>
    <t>tgcagccacaagaaacttggcaatagatggcttcaaggaagatgcgagcagtgccgcagcttca</t>
  </si>
  <si>
    <t>tgcagccacaagtaaatgcttaaccatttcttgactctcaacctcatcaagatcatccaacggg</t>
  </si>
  <si>
    <t>tgcagccacaagtaaatgcttaaccatttcttgactctcaacctcatcaagattatccaacggg</t>
  </si>
  <si>
    <t>tgcagccacaatccgcacaagcacatcagtcagcgaacctcgaattccgagaaccccactaacg</t>
  </si>
  <si>
    <t>tgcagccacattccgcacaagcacatcagtcagcgaacctcgaattccgagaaccccactaacg</t>
  </si>
  <si>
    <t>tgcagccacacaaactccagctaaacttacgccaatctagatcagaaaaaaaagcttccagctg</t>
  </si>
  <si>
    <t>tgcagccacacaaactccagctaaacttacgccaatctagatcagaaaaaaaggcttccagctg</t>
  </si>
  <si>
    <t>tgcagccacacaaactccagctaaacttacgccaatctagatcagaaaaaaagcttccagctga</t>
  </si>
  <si>
    <t>tgcagccacacaaactccagctaaacttccgccaatctagatcagaaaaaaagcttccagctga</t>
  </si>
  <si>
    <t>tgcagccacacaccccagctaccacgcttcagcatacgagacaagcacatgcacatctgaacgc</t>
  </si>
  <si>
    <t>tgcagccacgcaccccagctaccacgcttcagcatacgagacaagcacatgcacatctgaacgc</t>
  </si>
  <si>
    <t>tgcagccacaccaaatccagctcaaaaccagttcaagcactcccacaaccctactcacagcccc</t>
  </si>
  <si>
    <t>tgcagccacaccaaatccagctcaaaaccagttcaagcactcccacaaccctactcgcagcccc</t>
  </si>
  <si>
    <t>tgcagccacacccagctggtgaataagccaccgtctgtcaattctaaactacttcctcaaggca</t>
  </si>
  <si>
    <t>tgcagccacacccagctggtgaataagccatcgtctgtcaattctaaactacttcctcaaggca</t>
  </si>
  <si>
    <t>tgcagccacacgaagcccccgtcggggaagagctccatcgcctggtggtggtggtgcggcgacg</t>
  </si>
  <si>
    <t>tgcagccgcacgaagcccccgtcggggaagagctccatcgcctggtggtggtggtgcggcgacg</t>
  </si>
  <si>
    <t>tgcagccacactaaaatgcatgaccctttccacgaaaatcacccccagatctacgcggtcctag</t>
  </si>
  <si>
    <t>tgcagccacactaaaatgcatgatcctttccacgaaaatcacccccagatctacgcggtcctag</t>
  </si>
  <si>
    <t>tgcagccacactagcaggcatagtcggcttccccatatcatgagatttctttgtatttgccact</t>
  </si>
  <si>
    <t>tgcagccacactagctggcatagtcggcttccccatatcatgagatttctttgtatttgccact</t>
  </si>
  <si>
    <t>tgcagccacagaaaatgcctgacgaacagcttgcagtaacaaattcgtccacagcaggtgatac</t>
  </si>
  <si>
    <t>tgcagccacggaaaatgcctgacgaacagcttgcagtaacaaattcgtccacagcaggtgatac</t>
  </si>
  <si>
    <t>tgcagccacagaagcaatggctacaccagtatttccagttgttggttctaccaaaatagtctgc</t>
  </si>
  <si>
    <t>tgcagccacagaagcaatggctacaccagtatttccagttgttggttctaccaaaatggtctgc</t>
  </si>
  <si>
    <t>tgcagccacagagaatacatgtcaatgatgatcatcgcatggtcctcttcagaagacacactcc</t>
  </si>
  <si>
    <t>tgcagccacagagaatacatgtcaatggtgatcatcgcatggtcctcttcagaagacacactcc</t>
  </si>
  <si>
    <t>tgcagccacagaggaattgggctgctccattcctagcttgacgctgatagcaatagctcctgct</t>
  </si>
  <si>
    <t>tgcagccatagaggaattgggctgctccattcctagcttgacgctgatagcaatagctcctgct</t>
  </si>
  <si>
    <t>tgcagccacagatcacgtcacgtgccaatcaaacacaagtgcatgtcagactgacagaccctga</t>
  </si>
  <si>
    <t>tgcagccacagatcacgtcgcgtgccaatcaaacacaagtgcatgtcagactgacagaccctga</t>
  </si>
  <si>
    <t>tgcagccacagcacggtcggccatggcgtcgtgccgttgtccacgcgctgcgggctgtggtaca</t>
  </si>
  <si>
    <t>tgcagccacagcacggtcggccatggcgtcgtgctgttgtccacgcgctgcgggctgtggtaca</t>
  </si>
  <si>
    <t>tgcagccacagcaggcagccacagcacaaaaatgccagccgaataggctgaaaacttgtacggg</t>
  </si>
  <si>
    <t>tgcagccacagcaggcagccacagcacaaaaatgccagccgaataggctgaaaacttgtatggg</t>
  </si>
  <si>
    <t>tgcagccacagcatggggcgcagattaagcttaagaaactctaatgtttttttattaaatggcc</t>
  </si>
  <si>
    <t>tgcagccacagtatggggcgcagattaagcttaagaaactctaatgtttttttattaaatggcc</t>
  </si>
  <si>
    <t>tgcagccacagcggctgattcaaacgctccctaaaatctcaagcaaaaaaccagttgctcagac</t>
  </si>
  <si>
    <t>tgcagccgcagcggctgattcaaacgctccctaaaatctcaagcaaaaaaccagttgctcagac</t>
  </si>
  <si>
    <t>tgcagccacagcttgagtgagttgggctctgatcaattaagcacgggagctgcgagcgcactgc</t>
  </si>
  <si>
    <t>tgcagccacagcttgagtgagttgggctctgaccaattaagcacgggagctgcgagcgcactgc</t>
  </si>
  <si>
    <t>tgcagccacaggaacaaaggggcactgcaaacgggatagctacaacggcaatgtctctgtccaa</t>
  </si>
  <si>
    <t>tgcagccacaggaacaaaggggcgctgcaaacgggatagctacaacggcaatgtctctgtccaa</t>
  </si>
  <si>
    <t>tgcagccacaggcgtccgcgtccagcgtccttgcaccgagtacgttcagatatgtgatcgtggg</t>
  </si>
  <si>
    <t>tgcagccacaggcgtccgcgtccagcgtccttgcaccgagtacgttcagatttgtgatcgtggg</t>
  </si>
  <si>
    <t>tgcagccacaggcgttcggatacgggcacgagcgtccgtccgagcgctagcagtgcctttatta</t>
  </si>
  <si>
    <t>tgcagccataggcgttcggatacgggcacgagcgtccgtccgagcgctagcagtgcctttatta</t>
  </si>
  <si>
    <t>tgcagccacagggaaaagggaaacggtgcagtagattaggagagtttatacttctacgctaatt</t>
  </si>
  <si>
    <t>tgcagccacagggaaaagggaaacggtgcagtagattaggagagtttctacttctacgctaatt</t>
  </si>
  <si>
    <t>tgcagccacaggggtaggcattgaagctggtgctggcggtggcgtaaagctggaaggtttagca</t>
  </si>
  <si>
    <t>tgcagccacaggggtaggcattgaagttggtgctggcggtggcgtaaagctggaaggtttagca</t>
  </si>
  <si>
    <t>tgcagccacagggtctgagacgttgctaacgaggataccagcacccccaaaacgggcgactcta</t>
  </si>
  <si>
    <t>tgcagccactgggtctgagacgttgctaacgaggataccagcacccccaaaacgggcgactcta</t>
  </si>
  <si>
    <t>tgcagccacagtcaatagttgcagtatggaagtataggaaaactttgttcaaatctacaccaga</t>
  </si>
  <si>
    <t>tgcagccacagtcaatagttgcagtatggaagtatgggaaaactttgttcaaatctacaccaga</t>
  </si>
  <si>
    <t>tgcagccacagtcacgctgccgccgccgtatcgtatcatcctgcctggcacgatgccgcctgct</t>
  </si>
  <si>
    <t>tgcagccacagtcacgctgccgccgccgtatcgtatcttcctgcctggcacgatgccgcctgct</t>
  </si>
  <si>
    <t>tgcagccacagttggaaatgggcgtgtgaacaacaacagggaacaaagggaaactgacgatatt</t>
  </si>
  <si>
    <t>tgcagccacagttggaagtgggcgtgtgaacaacaacagggaacaaagggaaactgacgatatt</t>
  </si>
  <si>
    <t>tgcagccacataagcagtgcactgcataaattccccattgaccacccgaactgacaaattggtt</t>
  </si>
  <si>
    <t>tgcagccacataagcagtgcactgcataaattccccattggccacccgaactgacaaattggtt</t>
  </si>
  <si>
    <t>tgcagccacatatatatcttaacggatcaactagcaataactcaagcaccccacatatttccaa</t>
  </si>
  <si>
    <t>tgcagccacatatatatcttaactgatcaactagcaataactcaagcaccccacatatttccaa</t>
  </si>
  <si>
    <t>tgcagccacatatctgtactaagagggatgcagctatcatcatttgcggtatatgtggtcgttg</t>
  </si>
  <si>
    <t>tgcagccacatatctgtactaagagggatgcaactatcatcatttgcggtatatgtggtcgttg</t>
  </si>
  <si>
    <t>tgcagccacatattttagctaagcgattctgagaatatagtatcttttttttgtgtgtctgtaa</t>
  </si>
  <si>
    <t>tgcagccacatattttagctaggcgattctgagaatatagtatcttttttttgtgtgtctgtaa</t>
  </si>
  <si>
    <t>tgcagccacatgagtgaccaatctgcacatatctgtatgcctgattcttcctcccttatccagt</t>
  </si>
  <si>
    <t>tgcagccacatgagtgaccagtctgcacatatctgtatgcctgattcttcctcccttatccagt</t>
  </si>
  <si>
    <t>tgcagccacatgcacgctgcgggtggcaacgcgcgtggtcgagagtaatgggcagcgcccaaga</t>
  </si>
  <si>
    <t>tgcagccacatgcaggctgcgggtggcaacgcgcgtggtcgagagtaatgggcagcgcccaaga</t>
  </si>
  <si>
    <t>tgcagccacatgctgtcgaccgagcacttgttcgcgtcaatgttgggcttcatcggagatgagc</t>
  </si>
  <si>
    <t>tgcagccgcatgctgtcgaccgagcacttgttcgcgtcaatgttgggcttcatcggagatgagc</t>
  </si>
  <si>
    <t>tgcagccacattcactcatccattctcacagcgattcgacattggactggatttgaaaatgtcc</t>
  </si>
  <si>
    <t>tgcagccacattcactcatccattctcgcagcgattcgacattggactggatttgaaaatgtcc</t>
  </si>
  <si>
    <t>tgcagccacattttcgttggaactggaccctagtagaccctaagttcatgtcctatgtcctttt</t>
  </si>
  <si>
    <t>tgcagccacattttcgttggaactggaccctagtagaccttaagttcatgtcctatgtcctttt</t>
  </si>
  <si>
    <t>tgcagccacattttgggtgcatcacttggctgaagtgtgctatcagaaaaaagcaaacagcatt</t>
  </si>
  <si>
    <t>tgcagccacgttttgggtgcatcacttggctgaagtgtgctatcagaaaaaagcaaacagcatt</t>
  </si>
  <si>
    <t>tgcagccaccaaccgtgccatcacctcagccttgcatggactttgcttcagtcacagctgacac</t>
  </si>
  <si>
    <t>tgcagccaccaatcgtgccatcacctcagccttgcatggactttgcttcagtcacagctgacac</t>
  </si>
  <si>
    <t>tgcagccaccaagaccagaagcagatgtggttctgaggagcaagatccagcaatccaacagccc</t>
  </si>
  <si>
    <t>tgcagccaccaagaccagaagcagatgtggttctgaggagcaagatccagcaatccaacagcct</t>
  </si>
  <si>
    <t>tgcagccaccaccacctcctcctttgcctccaactctggctcgacgttgtgcagcgcacaaaac</t>
  </si>
  <si>
    <t>tgcagccaccacctcctcctcctttgcctccaactctggctcgacgttgtgcagcgcacaaaac</t>
  </si>
  <si>
    <t>tgcagccaccaccacgtcaagaaccgcctccaccgccatgtgccgaatatgtaatcaactcgct</t>
  </si>
  <si>
    <t>tgcagccaccaccacgtcaagaaccgcctccaccgccatgtgccgaatatgtaatcagctcgct</t>
  </si>
  <si>
    <t>tgcagccaccactcacagaaggactcgaccaggttcggggtaagctgctgcaacccgagcacct</t>
  </si>
  <si>
    <t>tgcagccaccactcacagaaggactcgaccaggttctgggtaagctgctgcaacccgagcacct</t>
  </si>
  <si>
    <t>tgcagccaccactgcccatcccgctgcctcttcccgctcgccgccgccgccgcctatggcgagc</t>
  </si>
  <si>
    <t>tgcagctaccactgcccatcccgctgcctcttcccgctcgccgccgccgccgcctatggcgagc</t>
  </si>
  <si>
    <t>tgcagccaccagcaaatgccgaatcatttcttgcttatcaacatcgccaaaagcatccatatca</t>
  </si>
  <si>
    <t>tgcagccaccagcaaatgctgaatcatttcttgcttatcaacatcgccaaaagcatccatatca</t>
  </si>
  <si>
    <t>tgcagccaccagcaaattccccagcccagaggcagtacatgcacggtgatgcacaagtagctca</t>
  </si>
  <si>
    <t>tgcagccaccagcaaattccccagcccagaggcagtacatgcacggtgatgcagaagtagctca</t>
  </si>
  <si>
    <t>tgcagccaccagcaagatccagggcagcgatgtccatcgccgacgcagtccagcccatgaagga</t>
  </si>
  <si>
    <t>tgcagccatcagcaagatccagggcagcgatgtccatcgccgacgcagtccagcccatgaagga</t>
  </si>
  <si>
    <t>tgcagccaccagccagatcgcgaaatgcgtgtactagtgctactaattgtgtggtgttctaggt</t>
  </si>
  <si>
    <t>tgcagccaccagccagatcgcgaaatgcgtgtactagtgctactaattgtgtggtgttcttggt</t>
  </si>
  <si>
    <t>tgcagccaccaggacctgctgctagcggcagcggcgagctatcccttgtcgtcgtcctcagctg</t>
  </si>
  <si>
    <t>tgcagccaccaggacctgctgctggcggcagcggcgagctatcccttgtcgtcgtcctcagctg</t>
  </si>
  <si>
    <t>tgcagccaccaggcaccaccagccattgacccactcaccagtcacccacccacccgcgcgccgc</t>
  </si>
  <si>
    <t>tgcagccaccaggcaccaccagccattgactcactcaccagtcacccacccacccgcgcgccgc</t>
  </si>
  <si>
    <t>tgcagccaccaggcagtatatataattacaactttgtcaggacaaccaaaaccatgtgacgtcg</t>
  </si>
  <si>
    <t>tgcagccaccaggtagtatatataattacaactttgtcaggacaaccaaaaccatgtgacgtcg</t>
  </si>
  <si>
    <t>tgcagccaccatcgcgagccgcgactcaaggaaacagagcgagacgagcgtgtgaagtcgtgag</t>
  </si>
  <si>
    <t>tgcagccaccatcgcgagccgcgactcaaggaaacggagcgagacgagcgtgtgaagtcgtgag</t>
  </si>
  <si>
    <t>tgcagccaccatgcccatctggtggtacaagtttatctgcggcggcatgactatcggaaggccg</t>
  </si>
  <si>
    <t>tgcagccaccatgcccatctggtggtacaagtttatctgcggcggcatgactatcgggaggccg</t>
  </si>
  <si>
    <t>tgcagccaccatggcgccatatcgttccccacgtcgccacacccgaaaaaaaaaaaaaaaaaaa</t>
  </si>
  <si>
    <t>tgcagccgccatggcgccatatcgttccccacgtcgccacacccgaaaaaaaaaaaaaaaaaaa</t>
  </si>
  <si>
    <t>tgcagccacccaccaccgatccgtaagccaaagaaaaagctctaagaattgggcagccgaaggg</t>
  </si>
  <si>
    <t>tgcagccacccaccaccgatccgtaagccaaagaaaaagctctacgaattgggcagccgaaggg</t>
  </si>
  <si>
    <t>tgcagccacccagcggccaagcaagggccgctgctgtacctccacagtccacaccaaccgaaaa</t>
  </si>
  <si>
    <t>tgcagccacccagcggccaagcaggggccgctgctgtacctccacagtccacaccaaccgaaaa</t>
  </si>
  <si>
    <t>tgcagccacccatcttgccgaggaaaatggtgctccgcctgtctgcgccgtcggcatgcgcatc</t>
  </si>
  <si>
    <t>tgcagccacccatcttgccgaggaaaatggtgctccgcctgtctgtgccgtcggcatgcgcatc</t>
  </si>
  <si>
    <t>tgcagccaccccagatgcggaggcggatgctgggctcaccatatggcgacttccacgcggtgga</t>
  </si>
  <si>
    <t>tgcagccaccccagatgcggaggcggatgctgggctcactatatggcgacttccacgcggtgga</t>
  </si>
  <si>
    <t>tgcagccacccctgtctagcatgctttcatttgaggagatggtcatcgagttacttcatactcg</t>
  </si>
  <si>
    <t>tgcagccaccgctgtctagcatgctttcatttgaggagatggtcatcgagttacttcatactcg</t>
  </si>
  <si>
    <t>tgcagccacccgaagctagccacggcaggccgccagccgaccacgggcgctgggggcgtgaacg</t>
  </si>
  <si>
    <t>tgcagccagccgaagctagccacggcaggccgccagccgaccacgggcgctgggggcgtgaacg</t>
  </si>
  <si>
    <t>tgcagccaccctggcctgcacggacgcggactcggacggcgacgcggcgttctcactggtgagg</t>
  </si>
  <si>
    <t>tgcagccaccctggcctgcacggacgcggactcggacggcgacgcggcgttctcgctggtgagg</t>
  </si>
  <si>
    <t>tgcagccaccgaaaccagcacgcctcccgcgctcagagagagcaaggacagagagggggcggat</t>
  </si>
  <si>
    <t>tgcagccaccgaaagcagcacgcctcccgcgctcagagagagcaaggacagagagggggcggat</t>
  </si>
  <si>
    <t>tgcagccaccgcacacttgtcggcgtcgcgcgggactgcgctcgccgcctcgtgtccatcgatg</t>
  </si>
  <si>
    <t>tgcagccaccgcacacttgtcggcgtcgcgcgggactgctctcgccgcctcgtgtccatcgatg</t>
  </si>
  <si>
    <t>tgcagccaccgcagcgcgttcgtgttctgggacgcctaccacacctcggacgccgccaacaagg</t>
  </si>
  <si>
    <t>tgcagcgaccgcagcgcgttcgtgttctgggacgcctaccacacctcggacgccgccaacaagg</t>
  </si>
  <si>
    <t>tgcagccaccgcattgtcgcacgccccattcctatatgtggctagctttttcctgcgccgctgg</t>
  </si>
  <si>
    <t>tgcagccaccgcattgtcgcacgccccattcctttatgtggctagctttttcctgcgccgctgg</t>
  </si>
  <si>
    <t>tgcagccaccgccacgcgatcctccgccgccgcggcggcaacgtgacgatgacgagcgggagaa</t>
  </si>
  <si>
    <t>tgcagccaccgccacgcgatcctccgccgcggcggcggcaacgtgacgatgacgagcgggagaa</t>
  </si>
  <si>
    <t>tgcagccaccgcctcctctgctcggggtcgtccaggtccacgggcaccgaggaggggagcgcac</t>
  </si>
  <si>
    <t>tgcagccaccgcctcctctgctcggggtcgtccaggtccacgggcgccgaggaggggagcgcac</t>
  </si>
  <si>
    <t>tgcagccaccgcctccttccgcgcttgctccgtcccgtgccactagatcgccgcctccgccgcc</t>
  </si>
  <si>
    <t>tgcagtcaccgcctccttccgcgcttgctccgtcccgtgccactagatcgccgcctccgccgcc</t>
  </si>
  <si>
    <t>tgcagccaccgcgcctacttgcgcgcgcgcgcgcacacacacacacaccgtcgccactcgccag</t>
  </si>
  <si>
    <t>tgcagccaccgcgcctacttgcgcgcgcgcgcgcgcacacacacacaccgtcgccactcgccag</t>
  </si>
  <si>
    <t>tgcagccaccgcgctcacctcccaccgcaccaagtccaagtggtcctacctctctgcggtcccc</t>
  </si>
  <si>
    <t>tgcagccaccgcgctcacctcccaccgcaccaagtccaagtggtcctacgtctctgcggtcccc</t>
  </si>
  <si>
    <t>tgcagccaccgcgtttgccctgccacagcccagccgctgtgcggcatctgcactgtgcgtgcat</t>
  </si>
  <si>
    <t>tgcagccaccgcgtttgccctgccacagcccagccgctgtgcggcgtctgcactgtgcgtgcat</t>
  </si>
  <si>
    <t>tgcagccaccgctgggacacgcggcctcaggtccctcgatagagttctggaccgtggggactgg</t>
  </si>
  <si>
    <t>tgcagccactgctgggacacgcggcctcaggtccctcgatagagttctggaccgtggggactgg</t>
  </si>
  <si>
    <t>tgcagccaccgctgtggcgctgtgacacggagactcagccacaccgttgtgccacaaggttagg</t>
  </si>
  <si>
    <t>tgcagccaccgctgtggcgctgtgacacggagactcagccacaccgttgtgccacgaggttagg</t>
  </si>
  <si>
    <t>tgcagccaccgtagaaaaaccaaacagacccaaagatacgcagctgtatattgctgcgctgcct</t>
  </si>
  <si>
    <t>tgcagccaccgtagaaaaaccaaacagacccaaagatacgcagctgtatgttgctgcgctgcct</t>
  </si>
  <si>
    <t>tgcagccaccgtcaccgcgacgcctcccccgcggacgcgacgcgacgcgaggaaagcaacgcgt</t>
  </si>
  <si>
    <t>tgcagccaccgtcaccgcgacgtctcccccgcggacgcgacgcgacgcgaggaaagcaacgcgt</t>
  </si>
  <si>
    <t>tgcagccaccgtccgtccacgcgcctccgatccccgcgagggcctccagcgtgctcaaatccta</t>
  </si>
  <si>
    <t>tgcagccaccgtccgtccacgcgcctccgatcctcgcgagggcctccagcgtgctcaaatccta</t>
  </si>
  <si>
    <t>tgcagccacctactctgctcttcttggcatgaacgatgaacacttggtttcccaaattcatcct</t>
  </si>
  <si>
    <t>tgcagccacctactctgctcttgttggcatgaacgatgaacacttggtttcccaaattcatcct</t>
  </si>
  <si>
    <t>tgcagccacctcctctccgccaccgtgactccgtgaggtgaggccgtgaatcccgtgatggctc</t>
  </si>
  <si>
    <t>tgcagccacctcttctccgccaccgtgactccgtgaggtgaggccgtgaatcccgtgatggctc</t>
  </si>
  <si>
    <t>tgcagccacctcgccatcaacccctgcttcacccaccgcctcaacagcctccacatccttgcca</t>
  </si>
  <si>
    <t>tgcagccacctcgccatcaacccctgcttcacccaccgcctcagcagcctccacatccttgcca</t>
  </si>
  <si>
    <t>tgcagccacctctgctggccgagcaagacgccatgtgcgagacggccgccgcacatctgctggc</t>
  </si>
  <si>
    <t>tgcagccacctctgctggccgagcaagacgccatgtgcgagacggccgcggcacatctgctggc</t>
  </si>
  <si>
    <t>tgcagccacctgggtgagcgggctcccgaccagcctcttgaagcggtacctcctggtgcccagc</t>
  </si>
  <si>
    <t>tgcagccacctgggtgagcgggctcccgaccagcttcttgaagcggtacctcctggtgcccagc</t>
  </si>
  <si>
    <t>tgcagccacctggtggccagcgctcccagcgccacgaacgccagcgcggccacaagcgccaccg</t>
  </si>
  <si>
    <t>tgcagccacctggtggccagcgctcccagcgccacgaacgccagggcggccacaagcgccaccg</t>
  </si>
  <si>
    <t>tgcagccaccttacctgagctagaccgaattcggcgaaggggaaccagcagtacccgagtgctg</t>
  </si>
  <si>
    <t>tgcagccaccttacctgagctaggccgaattcggcgaaggggaaccagcagtacccgagtgctg</t>
  </si>
  <si>
    <t>tgcagccaccttctcgccgccgctgctcgccatattaatctgctgattgcgcgtcactggccta</t>
  </si>
  <si>
    <t>tgcagccgccttctcgccgccgctgctcgccatattaatctgctgattgcgcgtcactggccta</t>
  </si>
  <si>
    <t>tgcagccaccttgatcagatcagaagatcagtgtgaaccaaccactgaatcaggatgtgtgtgt</t>
  </si>
  <si>
    <t>tgcagccaccttgatcagatcagaggatcagtgtgaaccaaccactgaatcaggatgtgtgtgt</t>
  </si>
  <si>
    <t>tgcagccaccttgtcgctgtccatggagaccccatcagctgatattatatggccaaggtacgcg</t>
  </si>
  <si>
    <t>tgcagccaccttgtcgctgtccatggagaccccatcagctgatattatatggccaaggtatgcg</t>
  </si>
  <si>
    <t>tgcagccacctttagctgttgattggggcacgcgttcggcttagccgtcaaaatcatccgctgc</t>
  </si>
  <si>
    <t>tgcagccacctttagctgttgattggggcacgcgttcggcttagccgtcaaaatcgtccgctgc</t>
  </si>
  <si>
    <t>tgcagccacctttttttccacaccacgaaaagcaagctcagaaatggaagggaaaagacgagag</t>
  </si>
  <si>
    <t>tgcagccacctttttttccacactacgaaaagcaagctcagaaatggaagggaaaagacgagag</t>
  </si>
  <si>
    <t>tgcagccacgaacgaattaagcaacagatagatcaacatccaagacggaggcggcggcttacca</t>
  </si>
  <si>
    <t>tgcagccacgaacgaattaagcaacagatagatcaacatccatgacggaggcggcggcttacca</t>
  </si>
  <si>
    <t>tgcagccacgaatcaacttctgttcggatcaccctgcttcgcattgtttgcttcatcgcacgtg</t>
  </si>
  <si>
    <t>tgcagccacgaatcaacttctgttcggatcaccctgcttcgcattgtttgcttcgtcgcacgtg</t>
  </si>
  <si>
    <t>tgcagccacgacaacgtgcagggctcgccgtagagggccttgtccaggctgccgttgggcatgt</t>
  </si>
  <si>
    <t>tgcagccacgacaacgtgcagggctcgccgtatagggccttgtccaggctgccgttgggcatgt</t>
  </si>
  <si>
    <t>tgcagccacgacccgtcgacccctctccacgcgcattgagaatcgcccacgaggatgcacaggt</t>
  </si>
  <si>
    <t>tgcagccacgacccgtcgacccctctccacgcgcattgagaatcgcccacgaggatgcgcaggt</t>
  </si>
  <si>
    <t>tgcagccacgagaagccccttctgtcacacctcaggttcttcccctgggtcgtcaatgaggtgt</t>
  </si>
  <si>
    <t>tgcagccacgagaagccccttctgtcgcacctcaggttcttcccctgggtcgtcaatgaggtgt</t>
  </si>
  <si>
    <t>tgcagccacgagctgatatgattaaagaacaaatagctccattgagaagctgggtaagtgaact</t>
  </si>
  <si>
    <t>tgcagccacgagctgatatgattaaagagcaaatagctccattgagaagctgggtaagtgaact</t>
  </si>
  <si>
    <t>tgcagccacgagcttcccgtcctatgcaataatgcaaatgcagcacatgacaaaacaatcaagc</t>
  </si>
  <si>
    <t>tgcagccacgagcttcccgtcctatgcaataatgcaaatgcagcacatgaccaaacaatcaagc</t>
  </si>
  <si>
    <t>tgcagccacgaggtgcagttcaccgctcccccagcggtccgtgtcttctgcttcaaacccaaca</t>
  </si>
  <si>
    <t>tgcagccacgaggtgcagttcaccgctcccccagcggtccgtgtcttttgcttcaaacccaaca</t>
  </si>
  <si>
    <t>tgcagccacgaggtttcatggaccagtgtccagtacagcacgttccgcaccagagcgaccgaaa</t>
  </si>
  <si>
    <t>tgcagccacgaggtttcgtggaccagtgtccagtacagcacgttccgcaccagagcgaccgaaa</t>
  </si>
  <si>
    <t>tgcagccacgcacaggatgcatggttccgtccagtttttagaacgccatccacggtccacccca</t>
  </si>
  <si>
    <t>tgcagccacgcgcaggatgcatggttccgtccagtttttagaacgccatccacggtccacccca</t>
  </si>
  <si>
    <t>tgcagccacgcatggccccactgctcagcatggtgctgccgtgccagggtggttgcctcgtgct</t>
  </si>
  <si>
    <t>tgcagccacgcatggccccactgctcagcatggtgctgccgtgccaggttggttgcctcgtgct</t>
  </si>
  <si>
    <t>tgcagccacgccaacagaagcagtcaaaagaagctgaggtcagcacatccgtgtgacgaagaat</t>
  </si>
  <si>
    <t>tgcagccacgccaacagaagcagtcaaaagaagctgaggtcagcacatccgtgtgccgaagaat</t>
  </si>
  <si>
    <t>tgcagccacgccaacagaagctgccaaaagaagctgaggccagcacatccgtgtgacaaagaat</t>
  </si>
  <si>
    <t>tgcagccacgccaacagaagctgccaaaagaagctgcggccagcacatccgtgtgacaaagaat</t>
  </si>
  <si>
    <t>tgcagccacgcccacccttcatggtcaaggacgaggtggttgtcgccgaggggcactgggattc</t>
  </si>
  <si>
    <t>tgcagccacgcctacccttcatggtcaaggacgaggtggttgtcgccgaggggcactgggattc</t>
  </si>
  <si>
    <t>tgcagccacgccgcgcgcgcgccgtcaacaccccgatttcgcaagaacttgggaggacagcaga</t>
  </si>
  <si>
    <t>tgcagccacgccgcgcgcgcgccgtcagcaccccgatttcgcaagaacttgggaggacagcaga</t>
  </si>
  <si>
    <t>tgcagccacgccgtcagtggcggatccatattcatggctatgggtgcggccgcacgcacaagaa</t>
  </si>
  <si>
    <t>tgcagccgcgccgtcagtggcggatccatattcatggctatgggtgcggccgcacgcacaagaa</t>
  </si>
  <si>
    <t>tgcagccacgcctacgctgcgctgaggcagccaaaggaccgagaactggggccctatcaccgaa</t>
  </si>
  <si>
    <t>tgcagccacgcctacgctgcgctgaggcagccaaaggaccgtgaactggggccctatcaccgaa</t>
  </si>
  <si>
    <t>tgcagccacgcgcacaccaacgatcgataccatcagtcatccaacgaaggcgcgcgcgcatctc</t>
  </si>
  <si>
    <t>tgcagccacgcgcacaccaacgatcgataccatcagtcatccaacgaaggctcgcgcgcatctc</t>
  </si>
  <si>
    <t>tgcagccacgcgccgccgcacaggcacagcaggagcacggcagcaacgttaaccgaaaaaaaaa</t>
  </si>
  <si>
    <t>tgcagccactcgccgccgcacaggcacagcaggagcacggcagcaacgttaaccgaaaaaaaaa</t>
  </si>
  <si>
    <t>tgcagccacgcgcgcgccgtcaacaccgacaccccgatttcgcaagaacttgggaggacagcag</t>
  </si>
  <si>
    <t>tgcagccacgcgcgcgccgtcaacaccgacaccccgatttctcaagaacttgggaggacagcag</t>
  </si>
  <si>
    <t>tgcagccacgcttcagttggtagcagcgtgtgctgtcgtgcagagttgcaacgccaacgcacca</t>
  </si>
  <si>
    <t>tgcagccacgcttcggttggtagcagcgtgtgctgtcgtgcagagttgcaacgccaacgcacca</t>
  </si>
  <si>
    <t>tgcagccacggacaccgccaccgtcaaagacgacggaagcagggccgcattgaaggctccgcag</t>
  </si>
  <si>
    <t>tgcagccacggacaccgccaccgtcaaagacgacggaagcagggctgcattgaaggctccgcag</t>
  </si>
  <si>
    <t>tgcagccacggatcatcgcgtgcgggaacaaggtggccacgttcgcaatggccgtgcggttcct</t>
  </si>
  <si>
    <t>tgcagccacggatcatcgcgtgcgggaacaaggtggccacgttcgccatggccgtgcggttcct</t>
  </si>
  <si>
    <t>tgcagccacggcaggagtgggtggagggctgggtccaccgcaacgacacactcgttcgcggcct</t>
  </si>
  <si>
    <t>tgcagccacggcaggagtgggtggagggctgggtccgccgcaacgacacactcgttcgcggcct</t>
  </si>
  <si>
    <t>tgcagccacggccacgcacgaaagcatgcaggggaacagtgacatgggggctcctggcatcacc</t>
  </si>
  <si>
    <t>tgcagccacggccacgcacggaagcatgcaggggaacagtgacatgggggctcctggcatcacc</t>
  </si>
  <si>
    <t>tgcagccacggcgccgccgcaccgtcttcctcgtgcactgcgacctcgcgctccgatctcccac</t>
  </si>
  <si>
    <t>tgcagccacggcgccgccgcgccgtcttcctcgtgcactgcgacctcgcgctccgatctcccac</t>
  </si>
  <si>
    <t>tgcagccacggcggcggcgtcgatgtcggaggattgcgcgatttgcttgggccagtttgaggac</t>
  </si>
  <si>
    <t>tgcagccacggcggcggcgtcggtgtcggaggattgcgcgatttgcttgggccagtttgaggac</t>
  </si>
  <si>
    <t>tgcagccacgggagggtgttgccgtcacctctggttcgtaatctcgcctctctcccaagaatcc</t>
  </si>
  <si>
    <t>tgcagccacgggagggtgttgccgtcacctctggttcgtaatctcgcctctctcccaagactcc</t>
  </si>
  <si>
    <t>tgcagccacgggtggcctgaaaaatcaagaacgattgagtccaggtctagggtctcagccatgg</t>
  </si>
  <si>
    <t>tgcagccacgggtggcctggaaaatcaagaacgattgagtccaggtctagggtctcagccatgg</t>
  </si>
  <si>
    <t>tgcagccacgtagcgtcggcactgcgaggtggcgcatgcgcagctgctccagacgatgacacta</t>
  </si>
  <si>
    <t>tgcagccacgtagcgtcggcactgcgaggtggcgcatgcgcagctgctccagacggtgacacta</t>
  </si>
  <si>
    <t>tgcagccacgtccgacacggtgcggtgcggtgcgatggtggtggccgaggcccctagctcctgg</t>
  </si>
  <si>
    <t>tgcagccgcgtccgacacggtgcggtgcggtgcgatggtggtggccgaggcccctagctcctgg</t>
  </si>
  <si>
    <t>tgcagccacgtcgagttgcgtggcttgaggtctacatcaagagctccgatctcttggaagttgc</t>
  </si>
  <si>
    <t>tgcagccacgtcgagttgcgtggcttgaggtctacatcaagagctccgatctcttggaagtttc</t>
  </si>
  <si>
    <t>tgcagccacgtctccgctcgctcgacgcctctccaccgccgcctccagcaacaggccgaaaaaa</t>
  </si>
  <si>
    <t>tgcagccgcgtctccgctcgctcgacgcctctccaccgccgcctccagcaacaggccgaaaaaa</t>
  </si>
  <si>
    <t>tgcagccacgtgcaccgaccctgccaggctgccacgcagcgttcgagtagtaacatgttttcac</t>
  </si>
  <si>
    <t>tgcagccacgtgcaccgaccctgccaggttgccacgcagcgttcgagtagtaacatgttttcac</t>
  </si>
  <si>
    <t>tgcagccacgtgctcattttgttcaagctcaactagcacattattcaatccttccagagatgaa</t>
  </si>
  <si>
    <t>tgcagccacgtgctcattttgttcaagctcaactagcgcattattcaatccttccagagatgaa</t>
  </si>
  <si>
    <t>tgcagccacgttctcccctgcacttccaccaccaccacgctcccacgtactaggacggttgagg</t>
  </si>
  <si>
    <t>tgcagtcacgttctcccctgcacttccaccaccaccacgctcccacgtactaggacggttgagg</t>
  </si>
  <si>
    <t>tgcagccactccagacgatcacggagcagcgtcatgttgtcgcccacctccagcaggatcttgg</t>
  </si>
  <si>
    <t>tgcagccactcgagacgatcacggagcagcgtcatgttgtcgcccacctccagcaggatcttgg</t>
  </si>
  <si>
    <t>tgcagccactccgtccgtgttcgagtaacttgcaccttttatttaggctttattagtgctgcat</t>
  </si>
  <si>
    <t>tgcagccactccgtccgtgttctagtaacttgcaccttttatttaggctttattagtgctgcat</t>
  </si>
  <si>
    <t>tgcagccactcctactagcttgtgcacgtcaacttattgagcacataaggttgcttcctacacc</t>
  </si>
  <si>
    <t>tgcagccactcctactagcttgtgcacgtcaacttattgagcacataaggttgcttcctgcacc</t>
  </si>
  <si>
    <t>tgcagccactccttcgccatacgcatcttcttctcccccaccgtctcctcgtcctcctcctcct</t>
  </si>
  <si>
    <t>tgcagccactccttcgccatacgcatcttcttctcccccaccgtctcctcgtcctcctcctctt</t>
  </si>
  <si>
    <t>tgcagccactcgatcgcgcttcacttgccaagcttggctgagatttcccgtgggcgccaccgag</t>
  </si>
  <si>
    <t>tgcagccactcgatcgcgcttcacttgccaagcttggctgagatttcccgtgggcgccgccgag</t>
  </si>
  <si>
    <t>tgcagccactcgcaagcttcataccagaaacacccctgtaatgactaaatagactaaacccaca</t>
  </si>
  <si>
    <t>tgcagccactcgcaagcttcataccagaaacacccctgtaatgactaaatagactgaacccaca</t>
  </si>
  <si>
    <t>tgcagccactcgcactgactgatcatgatttgttggcccatcctgcccaacaatgaatacaagc</t>
  </si>
  <si>
    <t>tgcagccactcgcactgactgatcatggtttgttggcccatcctgcccaacaatgaatacaagc</t>
  </si>
  <si>
    <t>tgcagccactcgtccagcagcgcgacaagcgctgccctttcgctgacattcctcgcggccacca</t>
  </si>
  <si>
    <t>tgcagccgctcgtccagcagcgcgacaagcgctgccctttcgctgacattcctcgcggccacca</t>
  </si>
  <si>
    <t>tgcagccactgaagcgggcgacgcaaagcgtgggcgagaatcggtgtactacccatggcagtag</t>
  </si>
  <si>
    <t>tgcagccactgaagcgggcgacgcaaagcgttggcgagaatcggtgtactacccatggcagtag</t>
  </si>
  <si>
    <t>tgcagccactgacatgcaggaccgtatgtgtcccatctatcagtatacacatctgggaagtagt</t>
  </si>
  <si>
    <t>tgcagccactgacatgcagggccgtatgtgtcccatctatcagtatacacatctgggaagtagt</t>
  </si>
  <si>
    <t>tgcagccactgcaaatctcaccatcctcagtgcttggcgagtggacatctccacggtgcttgat</t>
  </si>
  <si>
    <t>tgcagccactgcaaatctcaccgtcctcagtgcttggcgagtggacatctccacggtgcttgat</t>
  </si>
  <si>
    <t>tgcagccactgcctagctaccctagccccctcatgtactgtacgtatcgatctgtatactctcg</t>
  </si>
  <si>
    <t>tgcagccactgcctagctaccctagccccctcatgtactgtacgtatcgatctgtatactctct</t>
  </si>
  <si>
    <t>tgcagccactgcgccaacgaagagccccaccgcttgcgttcatctctacgtgataaatttcaga</t>
  </si>
  <si>
    <t>tgcagccactgcgccaacgaagagccccgccgcttgcgttcatctctacgtgataaatttcaga</t>
  </si>
  <si>
    <t>tgcagccactggacattaatagacagattaaccaacggagttggcagcttccctgaaaatctgt</t>
  </si>
  <si>
    <t>tgcagccactggagattaatagacagattaaccaacggagttggcagcttccctgaaaatctgt</t>
  </si>
  <si>
    <t>tgcagccactggatcacaaggcgtcgagcaaaaatcctggctgtttcctgtccaaaccgacctg</t>
  </si>
  <si>
    <t>tgcagccactggatcacaaggcgtcgagcaaaaatcctggctgtttcctgtccaaacctacctg</t>
  </si>
  <si>
    <t>tgcagccactggatcagtaggctttgtcgtctgctcttctctgcctggcattcctgcatgcaac</t>
  </si>
  <si>
    <t>tgcagccactggattagtaggctttgtcgtctgctcttctctgcctggcattcctgcatgcaac</t>
  </si>
  <si>
    <t>tgcagccactgtaggaaaatcacagcggagcacagctcatactcgtttaaacgagaagttgctg</t>
  </si>
  <si>
    <t>tgcagccactgtgggaaaatcacagcggagcacagctcatactcgtttaaacgagaagttgctg</t>
  </si>
  <si>
    <t>tgcagccactgtttgcacctctgcctcatctctcagcatggtggcttcaaacggatccagtatc</t>
  </si>
  <si>
    <t>tgcagccactgtttgcacctctgcttcatctctcagcatggtggcttcaaacggatccagtatc</t>
  </si>
  <si>
    <t>tgcagccacttaacatcctgcacattcacaacaccaacaccgctctcaagatcacacaggatgc</t>
  </si>
  <si>
    <t>tgcagccacttaacatcctgcacattcacaacaccaacaccgctctcaagatcacgcaggatgc</t>
  </si>
  <si>
    <t>tgcagccacttcaacacctgcaatgtgagaagagaaaagcacaccacacgttacttcgaacagg</t>
  </si>
  <si>
    <t>tgcagccacttcaacacctgcaatgtgagaagagaaaagcacaccacacgttacttcgagcagg</t>
  </si>
  <si>
    <t>tgcagccacttcattgtcgagcccgctccttcatctcctcctgctatcgccgctgagatcacgg</t>
  </si>
  <si>
    <t>tgcagccgcttcattgtcgagcccgctccttcatctcctcctgctatcgccgctgagatcacgg</t>
  </si>
  <si>
    <t>tgcagccacttccacgcaatggagaattacaaaattgagggaaaagtgccatgggaggacgaca</t>
  </si>
  <si>
    <t>tgcagccacttgcacgcaatggagaattacaaaattgagggaaaagtgccatgggaggacgaca</t>
  </si>
  <si>
    <t>tgcagccacttcgtccccttcacatgcttctggacaaaagggatccctgttccaaagaaacaac</t>
  </si>
  <si>
    <t>tgcagccacttcgtccccttcacatgcttctggacaaaagggatccctgttccacagaaacaac</t>
  </si>
  <si>
    <t>tgcagccacttctactagcttgtgcacgtcaacttattgagcacataaggtttgcttcctacac</t>
  </si>
  <si>
    <t>tgcagccacttctactatcttgtgcacgtcaacttattgagcacataaggtttgcttcctacac</t>
  </si>
  <si>
    <t>tgcagccacttcttactgaccgcacctggcgccgtcgtcggcttggatgtcatcccagagcacg</t>
  </si>
  <si>
    <t>tgcagccacttcttgctgaccgcacctggcgccgtcgtcggcttggatgtcatcccagagcacg</t>
  </si>
  <si>
    <t>tgcagccacttgacatcctgcacattcacagcaccaacacagctctcaagatcacgcagcatgt</t>
  </si>
  <si>
    <t>tgcagccacttgacatcctgcacattcacagcaccaacacagctctcaagatcacgcaggatgt</t>
  </si>
  <si>
    <t>tgcagccacttgattgtgtccccgcctaggctgcgcatcaccaaggatcccaatgctgttgatg</t>
  </si>
  <si>
    <t>tgcagccacttgattgtgtccccgcctaggctgcgcatcacccaggatcccaatgctgttgatg</t>
  </si>
  <si>
    <t>tgcagccacttggtactctattgtatgctttagatcaaattaacagaccccagaaacagtggcg</t>
  </si>
  <si>
    <t>tgcagccacttggtactctattgtatgctttatatcaaattaacagaccccagaaacagtggcg</t>
  </si>
  <si>
    <t>tgcagccagaaaagccactctatgacttggccattgctttgaacaaccgctgaatccgtgactt</t>
  </si>
  <si>
    <t>tgcagccagaaaagccactctatgatttggccattgctttgaacaaccgctgaatccgtgactt</t>
  </si>
  <si>
    <t>tgcagccagaaaatagatacaaaaaaatagttctagctcaacaggagaacacgaaatatataga</t>
  </si>
  <si>
    <t>tgcagccagaaaatagatacaaaaaaatagttctagctcaacaggagaacacgaaatatatagt</t>
  </si>
  <si>
    <t>tgcagccagaaacagaggaggaacacgcccgctgagagaccaggttccaagcaaacgcagacgc</t>
  </si>
  <si>
    <t>tgcagccagaaacagaggaggaacacgcccgcagagagaccaggttccaagcaaacgcagacgc</t>
  </si>
  <si>
    <t>tgcagccagaaagatcaacgggattggacccgattcggcggctctgtgaaggaaatctctcggg</t>
  </si>
  <si>
    <t>tgcagccagaaagatcgacgggattggacccgattcggcggctctgtgaaggaaatctctcggg</t>
  </si>
  <si>
    <t>tgcagccagaaattgcagaccccaagcgtggggtttcctcgtcatcaaaaagaaaacgaaaggt</t>
  </si>
  <si>
    <t>tgcagccagaaattgcagacccctagcgtggggtttcctcgtcatcaaaaagaaaacgaaaggt</t>
  </si>
  <si>
    <t>tgcagccagaacagctgactaagatcttcgagctttgtggtacccctgatgaccaaatctggcc</t>
  </si>
  <si>
    <t>tgcagccagagcagctgactaagatcttcgagctttgtggtacccctgatgaccaaatctggcc</t>
  </si>
  <si>
    <t>tgcagccagaacgaacggctgggcacctagtgctgctgtccaacatgtatgctggcgttggaca</t>
  </si>
  <si>
    <t>tgcagccagaacgagcggctgggcacctagtgctgctgtccaacatgtatgctggcgttggaca</t>
  </si>
  <si>
    <t>tgcagccagaactagagctgctgcctccgccatcagaactgaagctgagtcttgcatggctgcc</t>
  </si>
  <si>
    <t>tgcagccagagctagagctgctgcctccgccatcagaactgaagctgagtcttgcatggctgcc</t>
  </si>
  <si>
    <t>tgcagccagaagaatcaaataaagtacttctagggcaaaaatctaatcacaagcactaatctat</t>
  </si>
  <si>
    <t>tgcagccagaagaatcaaataaggtacttctagggcaaaaatctaatcacaagcactaatctat</t>
  </si>
  <si>
    <t>tgcagccagaatgcagaaactgggacgtcgtagtccttcagctggtcccaaactctgcggacgg</t>
  </si>
  <si>
    <t>tgcagccagaatgcagagactgggacgtcgtagtccttcagctggtcccaaactctgcggacgg</t>
  </si>
  <si>
    <t>tgcagccagacacggcctcctcctatcttaatttccatcgaaccacctgccaatgacgcgctaa</t>
  </si>
  <si>
    <t>tgcagccagacacggcctcctcctatcttaatttccatcgaatcacctgccaatgacgcgctaa</t>
  </si>
  <si>
    <t>tgcagccagacaggagaaggcagcgccacccgcttcttgatctcgtcggcgttgtacaggttgc</t>
  </si>
  <si>
    <t>tgcagccagacaggagaaggcagcgtcacccgcttcttgatctcgtcggcgttgtacaggttgc</t>
  </si>
  <si>
    <t>tgcagccagacgcctccttctccttctccttcttcgaggatttgctccatgcagtagttgcctg</t>
  </si>
  <si>
    <t>tgcagtcagacgcctccttctccttctccttcttcgaggatttgctccatgcagtagttgcctg</t>
  </si>
  <si>
    <t>tgcagccagacggcgctgctgcgggaggcgtggttactggaggcgagcggccgaaaaaaaaaaa</t>
  </si>
  <si>
    <t>tgcagccagatggcgctgctgcgggaggcgtggttactggaggcgagcggccgaaaaaaaaaaa</t>
  </si>
  <si>
    <t>tgcagccagagaacggtcggccatggctgcgacggcgtcgacgtcctctgcgggctcttgtagt</t>
  </si>
  <si>
    <t>tgcagccagagaacggtcgggcatggctgcgacggcgtcgacgtcctctgcgggctcttgtagt</t>
  </si>
  <si>
    <t>tgcagccagagacatcactgaccgtgtgcgcaagcacgtcaaggatggctggaacagctacatc</t>
  </si>
  <si>
    <t>tgcagccagagacatcactgaccgtgtgcgcaagcacgtcaaggatgggtggaacagctacatc</t>
  </si>
  <si>
    <t>tgcagccagagagcaggcatgagagaattgaaatgaaccgtgacctacaggtgcgagatcattc</t>
  </si>
  <si>
    <t>tgcagccagagagcaggcatgagagaattgaaatgaaccgtgacctactggtgcgagatcattc</t>
  </si>
  <si>
    <t>tgcagccagagagtgccagacgcctccttcttccgagaatttgctccatgcagtagttgcggtg</t>
  </si>
  <si>
    <t>tgcagccagagagtgccagacgcctccttcttccgaggatttgctccatgcagtagttgcggtg</t>
  </si>
  <si>
    <t>tgcagccagagattgatgatactcatatttcatatttggaggttctctagtgatggcaaatact</t>
  </si>
  <si>
    <t>tgcagctagagattgatgatactcatatttcatatttggaggttctctagtgatggcaaatact</t>
  </si>
  <si>
    <t>tgcagccagagcatggttgaccaaaccattcttgaaatgtgacctggactccacaaactggctg</t>
  </si>
  <si>
    <t>tgcagccagagcatggttgaccaaaccattcttgaaatgtgacctggactccgcaaactggctg</t>
  </si>
  <si>
    <t>tgcagccagagcatgtctgcatgtgaaggactcccctcgtcgtcgtcgggaacaagaacaaaca</t>
  </si>
  <si>
    <t>tgcagccagagcatgtctgcatgtgaaggactcccctcgtcgtcgtcgggaacaagaacaacca</t>
  </si>
  <si>
    <t>tgcagccagagccgatcaaattcccctgatgctatgcacctgcgtatatcttaaaacaacatgc</t>
  </si>
  <si>
    <t>tgcagccagagcggatcaaattcccctgatgctatgcacctgcgtatatcttaaaacaacatgc</t>
  </si>
  <si>
    <t>tgcagccagagcctgctgctgccgcgccctcaggcgcctcctgatctcgcccatgtccatggcc</t>
  </si>
  <si>
    <t>tgcagccagagcttgctgctgccgcgccctcaggcgcctcctgatctcgcccatgtccatggcc</t>
  </si>
  <si>
    <t>tgcagccagagcgaaccacccgatgatttttgcaaaaagttcgaagtgagcaagggcggactgg</t>
  </si>
  <si>
    <t>tgcagccagagcggaccacccgatgatttttgcaaaaagttcgaagtgagcaagggcggactgg</t>
  </si>
  <si>
    <t>tgcagccagagctagcaccagccacgaaatatgtcagaatacacagagaagtgagttctccaag</t>
  </si>
  <si>
    <t>tgcagccagagctagcaccagccacgaaatatgtcagaatacacagagaattgagttctccaag</t>
  </si>
  <si>
    <t>tgcagccagaggaacgagaacgagagggacgcgcgcgcgcgtgcgcagcggggaaacggagagg</t>
  </si>
  <si>
    <t>tgcagccagaggaacgagaatgagagggacgcgcgcgcgcgtgcgcagcggggaaacggagagg</t>
  </si>
  <si>
    <t>tgcagccagaggcgaatagctccaaatattagtgaagccaggagtgcttgcaggcttccacttc</t>
  </si>
  <si>
    <t>tgcagccagaggcgaatagcttcaaatattagtgaagccaggagtgcttgcaggcttccacttc</t>
  </si>
  <si>
    <t>tgcagccagagtatagagaatgaaacacgtcgtcgggccctcgccgtcgtctgatccctggatc</t>
  </si>
  <si>
    <t>tgcagccagagtatagagaatgaaacatgtcgtcgggccctcgccgtcgtctgatccctggatc</t>
  </si>
  <si>
    <t>tgcagccagatacggtcatcgtcatcacaaattactaggagcatttcgttacgtgaggtcgcaa</t>
  </si>
  <si>
    <t>tgcagccagatacggtcatcgtcatcacaaattactaggagcatttcgttacgtgaggtcgcta</t>
  </si>
  <si>
    <t>tgcagccagatccacaatctcacacacatgcatatcaccaaaccaagcagcacagaagccactg</t>
  </si>
  <si>
    <t>tgcagccagatccataatctcacacacatgcatatcaccaaaccaagcagcacagaagccactg</t>
  </si>
  <si>
    <t>tgcagccagatccccagaggccttagcagcagagacagctctaatttactagtgaccctagcat</t>
  </si>
  <si>
    <t>tgcagccagatccccagaggccttagcagcagaggcagctctaatttactagtgaccctagcat</t>
  </si>
  <si>
    <t>tgcagccagatccttgcggccgaccctaacgctgaggaggagtgcttcactgaggcagccaagg</t>
  </si>
  <si>
    <t>tgcagccagatccttgcggctgaccctaacgctgaggaggagtgcttcactgaggcagccaagg</t>
  </si>
  <si>
    <t>tgcagccagatgaaaaattgacttttgagaaaaggtgaagtgataaatatgtgttcataataac</t>
  </si>
  <si>
    <t>tgcagccagatgaaaaattgacttttgagaaaaggtgaagtgataaatatttgttcataataac</t>
  </si>
  <si>
    <t>tgcagccagatgaaactgctgcgggaggcgtgcttactggaggagagcagccgtgacaacccgt</t>
  </si>
  <si>
    <t>tgcagccagatgaaactgctgcgggaggcgtgcttactggaggagagcggccgtgacaacccgt</t>
  </si>
  <si>
    <t>tgcagccagatggcgctgatgcgggaggcgtggttactggaggcgagcggccgtgacaacccgt</t>
  </si>
  <si>
    <t>tgcagccagatggcgctgctgcgggaggcgtggttactggaggcgagcggccgtgacaacccgt</t>
  </si>
  <si>
    <t>tgcagccagcaaattgggaagacgcagataatgccaaggagtggtttcttcagatgatgaacag</t>
  </si>
  <si>
    <t>tgcagcctgcaaattgggaagacgcagataatgccaaggagtggtttcttcagatgatgaacag</t>
  </si>
  <si>
    <t>tgcagccagcaagatcagggcagcgaacaggaggatgatctgatatgccttgtacttggacttg</t>
  </si>
  <si>
    <t>tgcagccagcaagatcagggcagcgagcaggaggatgatctgatatgccttgtacttggacttg</t>
  </si>
  <si>
    <t>tgcagccagcacacacagcacatacgatgagttagtctattcaattcggttaggaacccgtccc</t>
  </si>
  <si>
    <t>tgcagccagcacacacagcacatacgatgagttagtctattcatttcggttaggaacccgtccc</t>
  </si>
  <si>
    <t>tgcagccagcaccagcaagctacacgattaagcagcaggcatatgatatgtacgtatgtgcgtg</t>
  </si>
  <si>
    <t>tgcagccagcaccagcaagctacacgattaagcggcaggcatatgatatgtacgtatgtgcgtg</t>
  </si>
  <si>
    <t>tgcagccagcaccagcctttgccgccgccgccgccgctaggatcgaggtagcgccgcgccacca</t>
  </si>
  <si>
    <t>tgcagccagcatcagcctttgccgccgccgccgccgctaggatcgaggtagcgccgcgccacca</t>
  </si>
  <si>
    <t>tgcagccagcacctgcgctgcgccaccaatttaaatttgcttacactgggcagcagtttcccag</t>
  </si>
  <si>
    <t>tgcagccagcgcctgcgctgcgccaccaatttaaatttgcttacactgggcagcagtttcccag</t>
  </si>
  <si>
    <t>tgcagccagcacgcacacacgcgaacagccgaacacgctcaatcagagaaaccaaatcaaaacc</t>
  </si>
  <si>
    <t>tgcagccagcacgcacgcacgcgaacagccgaacacgctcaatcagagaaaccaaatcaaaacc</t>
  </si>
  <si>
    <t>tgcagccagcagcagccgcgcactcgcctgccaatgttgccactgttaaggtatattagtcagg</t>
  </si>
  <si>
    <t>tgcagccagcagcagccgctcactcgcctgccaatgttgccactgttaaggtatattagtcagg</t>
  </si>
  <si>
    <t>tgcagccagcagcagttgtggacaactgactcagcctagctagctcaccgatccaagaaaatat</t>
  </si>
  <si>
    <t>tgcagccagcagcagttgtggacaactgactcagcctagctagctcactgatccaagaaaatat</t>
  </si>
  <si>
    <t>tgcagccagcaggcagcaagtgctgtgcttttagaaaatatttccattttggcgctggctgctc</t>
  </si>
  <si>
    <t>tgcagccagcaggcagcaagtgctgtgcttttagaaaatctttccattttggcgctggctgctc</t>
  </si>
  <si>
    <t>tgcagccagcagggtatacacggcaggacagtggtgtgggtagtggctgcactgaggccacagt</t>
  </si>
  <si>
    <t>tgcagccagcagggtatacgcggcaggacagtggtgtgggtagtggctgcactgaggccacagt</t>
  </si>
  <si>
    <t>tgcagccagcatagttcacacctggagcgccgagaataccaagcggtgcggacgtaatacacac</t>
  </si>
  <si>
    <t>tgcagccagcatagttcacacctggagcgccgagaatacgaagcggtgcggacgtaatacacac</t>
  </si>
  <si>
    <t>tgcagccagcatcactggaactggaactggaagaaggaggctcgacggtgagcgccagctcgtg</t>
  </si>
  <si>
    <t>tgcagccagcatcactggaactggaactggaagaaggaggctggacggtgagcgccagctcgtg</t>
  </si>
  <si>
    <t>tgcagccagcatgtagtttcatttccgacaagcgtagccactagtggatcaggaggcatgccaa</t>
  </si>
  <si>
    <t>tgcagccagcatgtagtttcatttccgacaagcgtagccactagtggctcaggaggcatgccaa</t>
  </si>
  <si>
    <t>tgcagccagccaagccaagccaccgcgtcgaccgccagtcgccaccgctatatatagagccagc</t>
  </si>
  <si>
    <t>tgcagccagccaagccaagccaccgcgtcgaccgccagtcgccactgctatatatagagccagc</t>
  </si>
  <si>
    <t>tgcagccagccaagcgcccaagccaagccaccgcatcgaccgccagtcgccactgctatatata</t>
  </si>
  <si>
    <t>tgcagccagccaagcgcccaagccaagccaccgcgtcgaccgccagtcgccactgctatatata</t>
  </si>
  <si>
    <t>tgcagccagccaaggagtggaagagaagcccaagggagtagtagtagcgggcagtcaaagcgtg</t>
  </si>
  <si>
    <t>tgcagccagccaaggagtggaggagaagcccaagggagtagtagtagcgggcagtcaaagcgtg</t>
  </si>
  <si>
    <t>tgcagccagccaatgctttaatcttgacggaagcttcctccagcggctttccgcggctttactt</t>
  </si>
  <si>
    <t>tgcagccagccaatgctttaattttgacggaagcttcctccagcggctttccgcggctttactt</t>
  </si>
  <si>
    <t>tgcagccagccagaaggatgaagaagacacagccgtggcgcaaaagaatcaatcttcgttctat</t>
  </si>
  <si>
    <t>tgcagccagccagaaggatgaagacgacacagccgtggcgcaaaagaatcaatcttcgttctat</t>
  </si>
  <si>
    <t>tgcagccagccagacgaggtacacatgttacttctcttctgtgagactgacaactagtgacacc</t>
  </si>
  <si>
    <t>tgcagccagccagacgaggtacacatgttacttctcttctgtgagactgacagctagtgacacc</t>
  </si>
  <si>
    <t>tgcagccagccagacgaggtacacatgttcacttctcttctgtgagactctgacagtttttttt</t>
  </si>
  <si>
    <t>tgcagccagccagacgaggtacacatgtttacttctcttctgtgagactctgacagtttttttt</t>
  </si>
  <si>
    <t>tgcagccagccagccatccacaggagcgtgatctcgacgcctggagcttcctgaaccgtcgaat</t>
  </si>
  <si>
    <t>tgcagccagccagccatccgcaggagcgtgatctcgacgcctggagcttcctgaaccgtcgaat</t>
  </si>
  <si>
    <t>tgcagccagccaggcggccaggccagctattcatgctgcatgacccatggtccatcatccactg</t>
  </si>
  <si>
    <t>tgcagccaggcaggcggccaggccagctattcatgctgcatgacccatggtccatcatccactg</t>
  </si>
  <si>
    <t>tgcagccagccattacgtgagtactgccgacgaagtttagctagcattatccaaaaaccagcgc</t>
  </si>
  <si>
    <t>tgcagccagccattacgtgagtactgccgacgaagttttgctagcattatccaaaaaccagcgc</t>
  </si>
  <si>
    <t>tgcagccagcccagctataccagtactgtgcgctgctaacgacgcgcaccgagcatagcatatc</t>
  </si>
  <si>
    <t>tgcagccagcccagctatatcagtactgtgcgctgctaacgacgcgcaccgagcatagcatatc</t>
  </si>
  <si>
    <t>tgcagccagccgaggaggcgccgcggcccgcggaattaccgagctcgacaacgtcgcacaccgc</t>
  </si>
  <si>
    <t>tgcagccagccgaggaggcgccgcggcccgcggaattaccgagctcgacaacgtcgcacactgc</t>
  </si>
  <si>
    <t>tgcagccagccgccgccgccgctgccgctctcaaatgtcgccgccgcagtctcccccacctcct</t>
  </si>
  <si>
    <t>tgcagccagccgccgccgccgctgccgctctcagatgtcgccgccgcagtctcccccacctcct</t>
  </si>
  <si>
    <t>tgcagccagccgcctgctggctctggctccccctcgctccgccgcttcagtctggacgtcgtct</t>
  </si>
  <si>
    <t>tgcagccagctgcctgctggctctggctccccctcgctccgccgcttcagtctggacgtcgtct</t>
  </si>
  <si>
    <t>tgcagccagccgcggccagccaacagcgaactgtagccagccagcagctagccgcagcgtgccc</t>
  </si>
  <si>
    <t>tgcagccagccgcggccagccaacagcgagctgtagccagccagcagctagccgcagcgtgccc</t>
  </si>
  <si>
    <t>tgcagccagccgcggccgcggccacagccacctcgccttcgatgtccaagaaccgaacggtcct</t>
  </si>
  <si>
    <t>tgcagccagccgctgccgcggccacagccacctcgccttcgatgtccaagaaccgaacggtcct</t>
  </si>
  <si>
    <t>tgcagccagcgaggatcggatgaaccaacccctcctataaatcctagtacgatgcctcgatcgg</t>
  </si>
  <si>
    <t>tgcagcccgcgaggatcggatgaaccaacccctcctataaatcctagtacgatgcctcgatcgg</t>
  </si>
  <si>
    <t>tgcagccagcgatgccagcttcacgcgatggcaagaaaacacggagcggcataggtagttgcgc</t>
  </si>
  <si>
    <t>tgcagccagcgattccagcttcacgcgatggcaagaaaacacggagcggcataggtagttgcgc</t>
  </si>
  <si>
    <t>tgcagccagcgcgtgtgttgtgttgagagttgtaggcgctccgatggctgagctgatggccacc</t>
  </si>
  <si>
    <t>tgcagccagcgcgtgtgttgtgttgagagttgtaggcgctctgatggctgagctgatggccacc</t>
  </si>
  <si>
    <t>tgcagccagcgctcgctcctccaaagcgcaagcgccgcccgctccgctccgtaggtgagccatg</t>
  </si>
  <si>
    <t>tgcagccagcgctcgctcctccaaagcgcaagcgccgcccgctccgctccgtaggtgaggcatg</t>
  </si>
  <si>
    <t>tgcagccagcgctgcttccgcccaagatagatgcagcagcgcccaaaactttgcaccgcagcag</t>
  </si>
  <si>
    <t>tgcagtcagcgctgcttccgcccaagatagatgcagcagcgcccaaaactttgcaccgcagcag</t>
  </si>
  <si>
    <t>tgcagccagcggtgctggtgtttctttcctcgcccgactctggcgatctatgcgactgcgactc</t>
  </si>
  <si>
    <t>tgcagccagcggtgctggtgtttctttcctcgcccgactctggcgatctctgcgactgcgactc</t>
  </si>
  <si>
    <t>tgcagccagcgtatgttcgttccgatcgatcagctggttaatgacggtagtgagcaactgagca</t>
  </si>
  <si>
    <t>tgcagcctgcgtatgttcgttccgatcgatcagctggttaatgacggtagtgagcaactgagca</t>
  </si>
  <si>
    <t>tgcagccagcgtgggctttagtgaatagtacccatgagaactgtagcacaagcaagagttaggt</t>
  </si>
  <si>
    <t>tgcagccagcgtgggctttagtgaatagtacccatgagaactgtagcacaagccagagttaggt</t>
  </si>
  <si>
    <t>tgcagccagcgtgtttggtccatctgttcggaatcatccgatcctaaaaccgagcctgggaatg</t>
  </si>
  <si>
    <t>tgcagccagcgtgtttggtccatctgttcggaatcattcgatcctaaaaccgagcctgggaatg</t>
  </si>
  <si>
    <t>tgcagccagcgttcttcgaaattcttctgtcatgcatcatactcctaatctctgctgatttgtc</t>
  </si>
  <si>
    <t>tgcagccagcgttcttcgaaattcttctgtcgtgcatcatactcctaatctctgctgatttgtc</t>
  </si>
  <si>
    <t>tgcagccagctaagcaggcaggtagaatctgtagagattcgacgttccagcaggctcaggatag</t>
  </si>
  <si>
    <t>tgcagccagctaagcaggctggtagaatctgtagagattcgacgttccagcaggctcaggatag</t>
  </si>
  <si>
    <t>tgcagccagctacgagaacactactttatatatccaacagatcagaattcctagtttatcctat</t>
  </si>
  <si>
    <t>tgcagccagctacgaggacactactttatatatccaacagatcagaattcctagtttatcctat</t>
  </si>
  <si>
    <t>tgcagccagctacgcgtgcgcaaatacacaaccaaaaccgtcctcgtcgaataaataaacccat</t>
  </si>
  <si>
    <t>tgcagccagctacgcgtgcgcaaatacacaaccgaaaccgtcctcgtcgaataaataaacccat</t>
  </si>
  <si>
    <t>tgcagccagctagcagatcttgccgactgatttgatgcgctcttttttcttctcagacgatatg</t>
  </si>
  <si>
    <t>tgcagcccgctagcagatcttgccgactgatttgatgcgctcttttttcttctcagacgatatg</t>
  </si>
  <si>
    <t>tgcagccagctatctgagtttagttgccgaggacacctgtgcagcaggtttactgaaaatggta</t>
  </si>
  <si>
    <t>tgcagccagctatctgagtttagttgccgaggacacctgtggagcaggtttactgaaaatggta</t>
  </si>
  <si>
    <t>tgcagccagctcaagcgaacaggcccaaatgtcaaccgacggcgcaaatgtgaagtcctctgtt</t>
  </si>
  <si>
    <t>tgcagccagctcaagcgaacgggcccaaatgtcaaccgacggcgcaaatgtgaagtcctctgtt</t>
  </si>
  <si>
    <t>tgcagccagctccgcatccatgaggaagaaggctagcatcttcatcatctaacagagacgacga</t>
  </si>
  <si>
    <t>tgcagccagctccgcatccatgaggaagaaggctagcatcttcatcatctgacagagacgacga</t>
  </si>
  <si>
    <t>tgcagccagctcgcatcgaagaagcacacgatgtctgcgacgccgtcgctttctcgccccacgc</t>
  </si>
  <si>
    <t>tgcagccagctcgcatcgaagaagcacacgatgtctgcgaggccgtcgctttctcgccccacgc</t>
  </si>
  <si>
    <t>tgcagccagctcgccgccgcccacgcctcagcgaagctcgcctgggacagcgctgctgctgcgt</t>
  </si>
  <si>
    <t>tgcagccagctcgccgctgcccacgcctcagcgaagctcgcctgggacagcgctgctgctgcgt</t>
  </si>
  <si>
    <t>tgcagccagctgacccaatctgtgggtctggtttcactgagtgatcgttcctgattttcatttt</t>
  </si>
  <si>
    <t>tgcagccagctgacccaatctgtgggtctggtttcactgagtgattgttcctgattttcatttt</t>
  </si>
  <si>
    <t>tgcagccagctgatgatgggcggtggtggcaaggctgcgacgacgaagcggagcggcggcgagc</t>
  </si>
  <si>
    <t>tgcagccagctgatgatgggcggtggtggcaaggcttcgacgacgaagcggagcggcggcgagc</t>
  </si>
  <si>
    <t>tgcagccagctttaacacgctcatcgctgcctactgccatgacagtggtggcatggagaccgca</t>
  </si>
  <si>
    <t>tgcagccagctttaacacgctcatcgctgcctactgccatgacagtggtggcatggagacctca</t>
  </si>
  <si>
    <t>tgcagccaggaaaaacagtaacaaaattaaccaaacaatccaaggctccaatttgcagaacatc</t>
  </si>
  <si>
    <t>tgcagccaggaaaaacagtatcaaaattaaccaaacaatccaaggctccaatttgcagaacatc</t>
  </si>
  <si>
    <t>tgcagccaggaaacgacattttcacaggtaacgttggtagaaccgccaaagcagaacacaatgg</t>
  </si>
  <si>
    <t>tgcagccaggaaacgacattttcacaggtaatgttggtagaaccgccaaagcagaacacaatgg</t>
  </si>
  <si>
    <t>tgcagccaggacggccgtccgcgtctgccactggcagcagggcagagcgcagaggcatgaatac</t>
  </si>
  <si>
    <t>tgcagccaggacggccgtccgcgtctgccactggcagcagggcagagcgcagaggcatgaatat</t>
  </si>
  <si>
    <t>tgcagccaggagaagccagcaacgggaggaaacaggaaagtgccactcggtgcatgactttcga</t>
  </si>
  <si>
    <t>tgcagccaggagaagccagcaactggaggaaacaggaaagtgccactcggtgcatgactttcga</t>
  </si>
  <si>
    <t>tgcagccaggagctaaaatcatatgcggatttgtcccaggaattacgtcgcaaggaggctgtcc</t>
  </si>
  <si>
    <t>tgcagccaggagctaaaatcatatgcggatttgtcccaggaattatgtcgcaaggaggctgtcc</t>
  </si>
  <si>
    <t>tgcagccaggcaaagccatccgcgcacctcaacgacgctcgtcggccaacctaccaacgctccc</t>
  </si>
  <si>
    <t>tgcagccaggcaaaggcatccgcgcacctcaacgacgctcgtcggccaacctaccaacgctccc</t>
  </si>
  <si>
    <t>tgcagccaggcaatagagaaggccaaccagcagatagtcaatgccattggtaagccgattgtgc</t>
  </si>
  <si>
    <t>tgcagctaggcaatagagaaggccaaccagcagatagtcaatgccattggtaagccgattgtgc</t>
  </si>
  <si>
    <t>tgcagccaggcacatgtaacaggagctgttagtcaactaatcgatcagaggcacccaaattaag</t>
  </si>
  <si>
    <t>tgcagccaggcacgtgtaacaggagctgttagtcaactaatcgatcagaggcacccaaattaag</t>
  </si>
  <si>
    <t>tgcagccaggcagcgtcacgtcacgcagcccaaggatcgatgcgatcgaggtcaagtcaacaat</t>
  </si>
  <si>
    <t>tgcagtcaggcagcgtcacgtcacgcagcccaaggatcgatgcgatcgaggtcaagtcaacaat</t>
  </si>
  <si>
    <t>tgcagccaggcattgctgcccctcagccaggtgtggttgccccccagccacctgctcccaacct</t>
  </si>
  <si>
    <t>tgcagccaggcattgctgcccctcagccaggtatggttgccccccagccacctgctcccaacct</t>
  </si>
  <si>
    <t>tgcagccaggccacccacgggagatagttttaccagcaggtgcattgcatgcacccacggtaaa</t>
  </si>
  <si>
    <t>tgcagccaggccacccactggagatagttttaccagcaggtgcattgcatgcacccacggtaaa</t>
  </si>
  <si>
    <t>tgcagccaggccagccgctggtgattccaccgcaggagaagaagggaaggcagccagagccagt</t>
  </si>
  <si>
    <t>tgcagccaggccagccgctggtgattccaccgcaggagaagaagggaaggcagccagatccagt</t>
  </si>
  <si>
    <t>tgcagccaggcctagaggcatgtaaagaacgactgttggcgtggtgacgtgcagggtgctccac</t>
  </si>
  <si>
    <t>tgcagccaggcctagaggcatgtaaagaacggctgttggcgtggtgacgtgcagggtgctccac</t>
  </si>
  <si>
    <t>tgcagccaggcgtaggtgatctgggggcatgcccctgaacacgacgtcgtgccgatgtttccac</t>
  </si>
  <si>
    <t>tgcagtcaggcgtaggtgatctgggggcatgcccctgaacacgacgtcgtgccgatgtttccac</t>
  </si>
  <si>
    <t>tgcagccaggcgtaggtgatctgggggcccgcccctgaacacaacgtcgtgccgatgtttccac</t>
  </si>
  <si>
    <t>tgcagccaggcgtaggtgatctgggggcccgcccctgaacacaacgtcgtgccgatgtttccat</t>
  </si>
  <si>
    <t>tgcagccaggctcccaagtagagggcacgtgacgatctagctggtggcgattgaggctacaagc</t>
  </si>
  <si>
    <t>tgcagccaggctcccaagtagagggcacgtgacgatctagctggtggcgattgaggctgcaagc</t>
  </si>
  <si>
    <t>tgcagccagggagcagcgaccaaacctccctccatttacatttgtcagcgcgacaagcgatttt</t>
  </si>
  <si>
    <t>tgcagccagggagtagcgaccaaacctccctccatttacatttgtcagcgcgacaagcgatttt</t>
  </si>
  <si>
    <t>tgcagccagggaggcagggagcaagagatgcaagcaagtcggaggcaggagaagcgcgggagag</t>
  </si>
  <si>
    <t>tgcagccagggaggcagggagcaagagatgcaagcaagtcggaggcaggagaagcgcgggcgag</t>
  </si>
  <si>
    <t>tgcagccagggcgcgttgttcattgcatccatgccatgcctgcccagccctgatggctgtgaat</t>
  </si>
  <si>
    <t>tgcagcgagggcgcgttgttcattgcatccatgccatgcctgcccagccctgatggctgtgaat</t>
  </si>
  <si>
    <t>tgcagccagggcggaccacccgatgacttttgcaaaaagttcgaagtaagcaagggcgaactgg</t>
  </si>
  <si>
    <t>tgcagccagggcggaccacccgatgacttttgcaaaaagttcgaagtaagcaagggcggactgg</t>
  </si>
  <si>
    <t>tgcagccagggcggaccacccgatgatttatgtaaaaagttcaaagtaagcaagcataaaatag</t>
  </si>
  <si>
    <t>tgcagccagggcggaccacccgatgatttttgtaaaaagttcaaagtaagcaagcataaaatag</t>
  </si>
  <si>
    <t>tgcagccagggctttcgctgggctctctcgtctcgtctcgtccagtcctcctgctcatgtggcc</t>
  </si>
  <si>
    <t>tgcagccagggctttcgctgggctctctcgtgtcgtctcgtccagtcctcctgctcatgtggcc</t>
  </si>
  <si>
    <t>tgcagccaggggtggcgggctgcgacagatgacggctgtgggcagttcttcggtggatcagccg</t>
  </si>
  <si>
    <t>tgcagccaggggtggcgggctgcgacaggtgacggctgtgggcagttcttcggtggatcagccg</t>
  </si>
  <si>
    <t>tgcagccaggtagcggggacaggctctgccgatccctccatgtgacaatgtgctgccactacac</t>
  </si>
  <si>
    <t>tgcagctaggtagcggggacaggctctgccgatccctccatgtgacaatgtgctgccactacac</t>
  </si>
  <si>
    <t>tgcagccaggtcccacatccgtctacaaaaggctaatccctctcggcagaagcccaacgcaaat</t>
  </si>
  <si>
    <t>tgcagccaggtcccacatccgtctacaaaaggctaatccctctcggcagaagcgcaacgcaaat</t>
  </si>
  <si>
    <t>tgcagccaggtcccacgtccgtctacaaaaggccaatccctctcggcgcaagcgcaacgcaaat</t>
  </si>
  <si>
    <t>tgcagtcaggtcccacgtccgtctacaaaaggccaatccctctcggcgcaagcgcaacgcaaat</t>
  </si>
  <si>
    <t>tgcagccaggtcgggccgttcgtgtccagcccccctgccacaagcagagctttggaggacatgg</t>
  </si>
  <si>
    <t>tgcagccaggtcgggccgttcgtgtccaggccccctgccacaagcagagctttggaggacatgg</t>
  </si>
  <si>
    <t>tgcagccaggtgagcgaggaacccgtgtccacgaccatgacgtactgcttggccgaaaaaaaaa</t>
  </si>
  <si>
    <t>tgcagccaggtgagcgaggaccccgtgtccacgaccatgacgtactgcttggccgaaaaaaaaa</t>
  </si>
  <si>
    <t>tgcagccaggtgctcgtggacatcgtcgccatgcgtggccgacgaggttggccatggtacccga</t>
  </si>
  <si>
    <t>tgcagccaggtgctcgtggacgtcgtcgccatgcgtggccgacgaggttggccatggtacccga</t>
  </si>
  <si>
    <t>tgcagccaggttgatgcagctcctttgaaaatgagcgtggcgaacctggtcttcatggcttcgc</t>
  </si>
  <si>
    <t>tgcagccaggttgatgcagctcctttgaaattgagcgtggcgaacctggtcttcatggcttcgc</t>
  </si>
  <si>
    <t>tgcagccagtaaacgattcttttttcagcgtgatctcacaataatcagcgtgatctcacagtaa</t>
  </si>
  <si>
    <t>tgcagccagtaaacgattcttttttcagcgtgatctcacagtaatcagcgtgatctcacagtaa</t>
  </si>
  <si>
    <t>tgcagccagtaacctactgccctactagtatatgtgtataaatgctacttgtagagttgtagtt</t>
  </si>
  <si>
    <t>tgcagtcagtaacctactgccctactagtatatgtgtataaatgctacttgtagagttgtagtt</t>
  </si>
  <si>
    <t>tgcagccagtaatgattagtgtgcaaatgtttgaacaattgctaaggattgcagaaaccccttg</t>
  </si>
  <si>
    <t>tgcagcctgtaatgattagtgtgcaaatgtttgaacaattgctaaggattgcagaaaccccttg</t>
  </si>
  <si>
    <t>tgcagccagtacttggccgagcttctcacggagcatcagaagctggggcccttcatgcaggtgc</t>
  </si>
  <si>
    <t>tgcagccagtacttggccgagcttctcgcggagcatcagaagctggggcccttcatgcaggtgc</t>
  </si>
  <si>
    <t>tgcagccagtacttttcaacgtgaaacatcgcagaaaaaggagtagcttcaggccttacactac</t>
  </si>
  <si>
    <t>tgcagccagtacttttcaatgtgaaacatcgcagaaaaaggagtagcttcaggccttacactac</t>
  </si>
  <si>
    <t>tgcagccagtatcagagcgacgtctcgacggaggacttgcgaatggcaagaggagctgcggttg</t>
  </si>
  <si>
    <t>tgcagccagtatcagagcgacgtctcgacggaggagttgcgaatggcaagaggagctgcggttg</t>
  </si>
  <si>
    <t>tgcagccagtcctataaacaacagcgcgtccacctcacgtatcatctgtagctagcccgtgctg</t>
  </si>
  <si>
    <t>tgcagccagtcctataaacagcagcgcgtccacctcacgtatcatctgtagctagcccgtgctg</t>
  </si>
  <si>
    <t>tgcagccagtcctataaactggaggaactgagggcggcgtaacctgtccaccattaacacggga</t>
  </si>
  <si>
    <t>tgcagccagtcctataaactggaggaactgagggcggcgtaacctgtccgccattaacacggga</t>
  </si>
  <si>
    <t>tgcagccagtcctcgccccgcacgccgccgctgtctttcttcatgccatgcaccgctgccgccg</t>
  </si>
  <si>
    <t>tgcagccagtcctcgccccgcacgccgccgctgtctttcttcatgctatgcaccgctgccgccg</t>
  </si>
  <si>
    <t>tgcagccagtctaccgacgacctccaggcttccatgcagctggggcctgctcgtcctcgtccga</t>
  </si>
  <si>
    <t>tgcagccagtctaccgacgacctccaggcttccttgcagctggggcctgctcgtcctcgtccga</t>
  </si>
  <si>
    <t>tgcagccagtgcgtcacccaggccgtgcagcacgtcgaggtcgagtgcggcggcgcgccctccg</t>
  </si>
  <si>
    <t>tgcagccagtgcgtcacccaggccgttcagcacgtcgaggtcgagtgcggcggcgcgccctccg</t>
  </si>
  <si>
    <t>tgcagccagtgggaagcacaaagccaaaggcctcggaggaagacgtccaacgggcctacgggcc</t>
  </si>
  <si>
    <t>tgcaggcagtgggaagcacaaagccaaaggcctcggaggaagacgtccaacgggcctacgggcc</t>
  </si>
  <si>
    <t>tgcagccagttaagttcagcagccccattcacttgtgttcatgcgtgttgtgctctgttctcct</t>
  </si>
  <si>
    <t>tgcagccagttaagttcagcagccccattctcttgtgttcatgcgtgttgtgctctgttctcct</t>
  </si>
  <si>
    <t>tgcagccagttcactctgctagtcgtcgtctccgcgagctctctttacttgcggcaagtagcag</t>
  </si>
  <si>
    <t>tgcagccagttcactctgctggtcgtcgtctccgcgagctctctttacttgcggcaagtagcag</t>
  </si>
  <si>
    <t>tgcagccagttgagggaagcgatcacatcacagaacagagatatggctccttgtggcatgttgt</t>
  </si>
  <si>
    <t>tgcagcctgttgagggaagcgatcacatcacagaacagagatatggctccttgtggcatgttgt</t>
  </si>
  <si>
    <t>tgcagccataaaccccacccccactatcagccgatgcgtttgcttcaccttcacagccagccgt</t>
  </si>
  <si>
    <t>tgcagccataaaccccacccccactatcagccgatgcgtttgcttcaccttcacaggcagccgt</t>
  </si>
  <si>
    <t>tgcagccataaactgcttgtgcacttgaaaccagattatctttatagaaaaaaaacatgaactg</t>
  </si>
  <si>
    <t>tgcagccataaactgcttgtgcacttgaaaccagattatctttattgaaaaaaaacatgaactg</t>
  </si>
  <si>
    <t>tgcagccataaaggcttctctgattcgtgggcacgacacgcacaaggacgacgacgcctgtgtc</t>
  </si>
  <si>
    <t>tgcagccataaaggcttctctgattcgtgtgcacgacacgcacaaggacgacgacgcctgtgtc</t>
  </si>
  <si>
    <t>tgcagccataactaaatctggttcaaagtgacggcccacagctactaccatagaataatccacc</t>
  </si>
  <si>
    <t>tgcagccataactaaatctggttcaaagtgacggcccacagctactaccttagaataatccacc</t>
  </si>
  <si>
    <t>tgcagccataactactaatccccaaccatctattaagggcctgtttggttccatggactaaact</t>
  </si>
  <si>
    <t>tgcagccataactactaatccccaaccatctattaagggcttgtttggttccatggactaaact</t>
  </si>
  <si>
    <t>tgcagccataccataccaagtgtatgccgaacttttcccctgtcaacttcacgcgtgtacctcg</t>
  </si>
  <si>
    <t>tgcagccataccataccaagtgtgtgccgaacttttcccctgtcaacttcacgcgtgtacctcg</t>
  </si>
  <si>
    <t>tgcagccatacctttcacgccagctgttcccataccaaacacaacaacaacttggatacaagaa</t>
  </si>
  <si>
    <t>tgcagccatacctttcacgccagctgttcccttaccaaacacaacaacaacttggatacaagaa</t>
  </si>
  <si>
    <t>tgcagccatacgtcggtggtagtgaagtcaggcaatctgattccctcgaaggcaggcaaccaac</t>
  </si>
  <si>
    <t>tgcagccatacgtcggtggtagtgaagtcaggcaatctgattccctcgaaggcaggcaagcaac</t>
  </si>
  <si>
    <t>tgcagccatacgtgacctattgaggccgaaatcaatttttccccaaagacatattgaccaataa</t>
  </si>
  <si>
    <t>tgcagccatacgtgacctattgaggctgaaatcaatttttccccaaagacatattgaccaataa</t>
  </si>
  <si>
    <t>tgcagccatacgtgcaagcgaaacacagcacagcacgagcgtagcaactctgcatgtcaacaga</t>
  </si>
  <si>
    <t>tgcagccatacgtgcaagcgaagcacagcacagcacgagcgtagcaactctgcatgtcaacaga</t>
  </si>
  <si>
    <t>tgcagccatacgtttagcaagaaagtgtggaccaaagcccaaacgagcccccgtgatgcccgta</t>
  </si>
  <si>
    <t>tgcagccatacgtttagcaagaaagtgtggaccaaagcccacacgagcccccgtgatgcccgta</t>
  </si>
  <si>
    <t>tgcagccatagaactcgaagctaaaaataaagcgagggagaagaatccacttcagcacacaatg</t>
  </si>
  <si>
    <t>tgcagccatagaactcgaagctaaaaatatagcgagggagaagaatccacttcagcacacaatg</t>
  </si>
  <si>
    <t>tgcagccatagagaaattgagattggaaaggcagatagctgtgaatggggcaccatcgattcct</t>
  </si>
  <si>
    <t>tgcagccatagagaaattgagattggaaaggcagatagctgtgaatggggcactatcgattcct</t>
  </si>
  <si>
    <t>tgcagccatagaggtggtcccgcgcctgctgcaccgccgtgtcgaagatctgctcggcgttgta</t>
  </si>
  <si>
    <t>tgcagccatcgaggtggtcccgcgcctgctgcaccgccgtgtcgaagatctgctcggcgttgta</t>
  </si>
  <si>
    <t>tgcagccatagatcggtatctacaaagaaacaacagagcaacttgcactgggatggtcaaggca</t>
  </si>
  <si>
    <t>tgcagccatagatcggtatctacaaagaaacaacagagcaacttgcactgggatggtgaaggca</t>
  </si>
  <si>
    <t>tgcagccatagcacaggtaaactttcaatattgttgccacaggccgtagttcactagagcaatt</t>
  </si>
  <si>
    <t>tgcagccatagcacaggtaaactttcaatattgttgccataggccgtagttcactagagcaatt</t>
  </si>
  <si>
    <t>tgcagccatagcctcaacaagctcatcaatgtcatgctcaattagagaatttgtctctgtgata</t>
  </si>
  <si>
    <t>tgcagccatagcctcaacaagctcgtcaatgtcatgctcaattagagaatttgtctctgtgata</t>
  </si>
  <si>
    <t>tgcagccatagtactacaaacgtgatgcatctgatgcgttgcgagttgccacgcatgcgataca</t>
  </si>
  <si>
    <t>tgcagccatagtactacaaatgtgatgcatctgatgcgttgcgagttgccacgcatgcgataca</t>
  </si>
  <si>
    <t>tgcagccatatacacatacatccattgcaagcaggccgttcctaaagctctcattcaagtattt</t>
  </si>
  <si>
    <t>tgcagccatatacacatacatccattgcaagcaggccgttcctaaagctctcattcaagtgttt</t>
  </si>
  <si>
    <t>tgcagccatatacgcaccgcacgcaatatacaggtagctagtagtacgagtatccgtgtagcta</t>
  </si>
  <si>
    <t>tgcagccatataggcaccgcacgcaatatacaggtagctagtagtacgagtatccgtgtagcta</t>
  </si>
  <si>
    <t>tgcagccatatccatgactgaaaaacgaagaacgctagtaaggtaaaaacttgactcaaggcta</t>
  </si>
  <si>
    <t>tgcagccatatccatgactgaaaaacgaagaacgctagtaaggtgaaaacttgactcaaggcta</t>
  </si>
  <si>
    <t>tgcagccatcaacctgatcaccagctgttgcaattccccaatgtgagaacgcacacaatcccct</t>
  </si>
  <si>
    <t>tgcagccgtcaacctgatcaccagctgttgcaattccccaatgtgagaacgcacacaatcccct</t>
  </si>
  <si>
    <t>tgcagccatcaagaagcatttgcatcactttggcatctcgcatgcaagcagactctgtaaatac</t>
  </si>
  <si>
    <t>tgcagccatcaagaagcatttgcatcgctttggcatctcgcatgcaagcagactctgtaaatac</t>
  </si>
  <si>
    <t>tgcagccatcaagtacatgtattcaaataaaaaaaaggaacagaaattaatgtcgcatggacac</t>
  </si>
  <si>
    <t>tgcagccatcaagtacatgtattcaaataaaaataaggaacagaaattaatgtcgcatggacac</t>
  </si>
  <si>
    <t>tgcagccatcaatggccgacggtgtctggaattgaaaagagaacgaacggatggaggttatggg</t>
  </si>
  <si>
    <t>tgcagccatcaatggccgacggtgtctggaattgaaaagagaacgaacggatgggggttatggg</t>
  </si>
  <si>
    <t>tgcagccatcacaccgacccaagatgctgtcattagtagagaacagactttcggttcaaggttt</t>
  </si>
  <si>
    <t>tgcagccatcacaccgacccaagatgctgtcactagtagagaacagactttcggttcaaggttt</t>
  </si>
  <si>
    <t>tgcagccatcagaaaagggggcgaaaaggccaccgaattctcctcgcccgaccacaacacaacc</t>
  </si>
  <si>
    <t>tgcagccatcagaaaagggggcgaaaaggccaccgaattctcctcgcccgagcacaacacaacc</t>
  </si>
  <si>
    <t>tgcagccatcagaagataaattgtaccaggaaaagaaagggaccatatgaatctacaaagaaat</t>
  </si>
  <si>
    <t>tgcagccatcagaagataaattgtaccaggaaaagaaaggggccatatgaatctacaaagaaat</t>
  </si>
  <si>
    <t>tgcagccatcagaagccatgtatatgaaattaacggtacatacatttacttctgtaaactctag</t>
  </si>
  <si>
    <t>tgcagccatcagaagccatgtatatgaaattaacggtacatacatttacttctgtaaactgtag</t>
  </si>
  <si>
    <t>tgcagccatcagactttttcagacgtgtttcatgtcctgaaattttaagtcttgctatgattcg</t>
  </si>
  <si>
    <t>tgcagccatcagactttttcagacgtgtttcatgtcctgaaattttaagtctttctatgattcg</t>
  </si>
  <si>
    <t>tgcagccatcagctccaccatactcgaacctagaactagaattctcagatgaacattattacat</t>
  </si>
  <si>
    <t>tgcagccatcagctccaccatactcgaacctagaactcgaattctcagatgaacattattacat</t>
  </si>
  <si>
    <t>tgcagccatcatacagagtactcgtactatacttctgcaaataacgaacaatagacaagaatgg</t>
  </si>
  <si>
    <t>tgcagccatcatacagagtactcgtactatacttctgcaaataatgaacaatagacaagaatgg</t>
  </si>
  <si>
    <t>tgcagccatcatacgatgccagaggatctgaagagcgcaatctggaatgctcctcgagaaacag</t>
  </si>
  <si>
    <t>tgcaggcatcatacgatgccagaggatctgaagagcgcaatctggaatgctcctcgagaaacag</t>
  </si>
  <si>
    <t>tgcagccatcatagatcaaggaaccatataaatttggggaaagaaggagagaacgaagggacac</t>
  </si>
  <si>
    <t>tgcagccatcatagatcaaggaaccatataaatttggggaaagaaggagagaacgaagggacat</t>
  </si>
  <si>
    <t>tgcagccatccacgattgctggtactgctgcacaaccagctcctgctgcaccagtagcgccact</t>
  </si>
  <si>
    <t>tgcagccatccacgattgctggtactgctgcacaacctgctcctgctgcaccagtagcgccact</t>
  </si>
  <si>
    <t>tgcagccatccagacctgccccaagaaagaaagctccccaccaaactgcacaggacggtaaact</t>
  </si>
  <si>
    <t>tgcagccatccagagctgccccaagaaagaaagctccccaccaaactgcacaggacggtaaact</t>
  </si>
  <si>
    <t>tgcagccatccagatgggatggaatccaacccaaaactttcagctgctgctgaccaccgcgacc</t>
  </si>
  <si>
    <t>tgcagccatccagatgggatgggatccaacccaaaactttcagctgctgctgaccaccgcgacc</t>
  </si>
  <si>
    <t>tgcagccatccatgccagcatgccatggcatgcctgccactctctcatcagtcattacagttta</t>
  </si>
  <si>
    <t>tgcagccttccatgccagcatgccatggcatgcctgccactctctcatcagtcattacagttta</t>
  </si>
  <si>
    <t>tgcagccatccattattttcggtgtaagacttgcgtttagaacggatgcatgtcccaagatttt</t>
  </si>
  <si>
    <t>tgcagccatccattattttcggtgtaagacttgcgtttagaacggatgcatgtcccaatatttt</t>
  </si>
  <si>
    <t>tgcagccatccccgtccgatcccgagccctgcttccgcttattcttcgcggcatcaccgtcctc</t>
  </si>
  <si>
    <t>tgcagccatcctcgtccgatcccgagccctgcttccgcttattcttcgcggcatcaccgtcctc</t>
  </si>
  <si>
    <t>tgcagccatccgttcgccccagctcgtttcttgccccctcaccgaccgcgaggattggcctcgt</t>
  </si>
  <si>
    <t>tgcagccatccgttcgccccagctcgtttcttgcctcctcaccgaccgcgaggattggcctcgt</t>
  </si>
  <si>
    <t>tgcagccatcgacgagccgcgcgcaccactcgttggcgaacggccgccccgaaaaaaaaaaaaa</t>
  </si>
  <si>
    <t>tgcagccatcgacgagccgcgcgcaccactcgttggcgaacggtcgccccgaaaaaaaaaaaaa</t>
  </si>
  <si>
    <t>tgcagccatcgacgtcgatgatgtcgctgctgaagctggactgctggagcagaggcgcacagca</t>
  </si>
  <si>
    <t>tgcagccgtcgacgtcgatgatgtcgctgctgaagctggactgctggagcagaggcgcacagca</t>
  </si>
  <si>
    <t>tgcagccatcgaggaagggagaaaagctagttgaggacacggttcttttcacatcaccatgaca</t>
  </si>
  <si>
    <t>tgcagtcatcgaggaagggagaaaagctagttgaggacacggttcttttcacatcaccatgaca</t>
  </si>
  <si>
    <t>tgcagccatcgatagcatcgttctcctccaaagccgaagcgtgcggcgtggcgtgagattccaa</t>
  </si>
  <si>
    <t>tgcagccatcgatagcatcgttctcctccaacgccgaagcgtgcggcgtggcgtgagattccaa</t>
  </si>
  <si>
    <t>tgcagccatcgccgatggacgcggacgagaccatggaggagaaggattgctgcatcctcagcca</t>
  </si>
  <si>
    <t>tgcagccatcgccgatggacgcggacgagaccatggaggagaaggattgctgcattctcagcca</t>
  </si>
  <si>
    <t>tgcagccatcgctttccgcctatctgcttgttattcctgagttccattacacaatgtaacaaag</t>
  </si>
  <si>
    <t>tgcagccatcgctttccgcctatctgcttgttattcctgagttccattacacaatgtaacatag</t>
  </si>
  <si>
    <t>tgcagccatcggcgtcccgtgatcttcagcacggccttgtagaatggcgcgaacggcttcttgt</t>
  </si>
  <si>
    <t>tgcagccctcggcgtcccgtgatcttcagcacggccttgtagaatggcgcgaacggcttcttgt</t>
  </si>
  <si>
    <t>tgcagccatcgtgcttcttcagcctcttcttcatgtcggacgcttctgccaccatcctcacaga</t>
  </si>
  <si>
    <t>tgcagccatcgtgcttcttcagcctcttcttcatgtcggacgcttctgccaccatcctcgcaga</t>
  </si>
  <si>
    <t>tgcagccatctaattctcgtagctagcaaaagaaatatataaattggccaaggcggcacgcaag</t>
  </si>
  <si>
    <t>tgcagccatctaattctcgtagctagcaaaagaaatatataaattggccagggcggcacgcaag</t>
  </si>
  <si>
    <t>tgcagccatctaatttaagaaatgacagagattgtttctctgaaacaaacctaataggtcaccc</t>
  </si>
  <si>
    <t>tgcagccatctaatttaagaaatgacagagattgtttctctgaaacaaacctaataggtcatcc</t>
  </si>
  <si>
    <t>tgcagccatctatggaggaggcggagtcggcttctcgtccgtctttttcctcctctccgatctg</t>
  </si>
  <si>
    <t>tgcagccatctgtggaggaggcggagtcggcttctcgtccgtctttttcctcctctccgatctg</t>
  </si>
  <si>
    <t>tgcagccatctcacaccgcccagcgtagtggccacctgcgcctgccaacagcaacagcaacagc</t>
  </si>
  <si>
    <t>tgcagccatctcacaccgcccagcgtagtggcctcctgcgcctgccaacagcaacagcaacagc</t>
  </si>
  <si>
    <t>tgcagccatctcacaccgcccagcgtggtggcctcctgcgcctggcaacacgaacagcacgggg</t>
  </si>
  <si>
    <t>tgcagccatctcacaccgcccagcgtggtggcctcctgcgcctggcaacgcgaacagcacgggg</t>
  </si>
  <si>
    <t>tgcagccatctcatgcattcgttgattgagcacatagacacgtatcgtcaatccgatgcccaca</t>
  </si>
  <si>
    <t>tgcagccatctcatgcattcgttgattgagcacatagacacgtatcgtcagtccgatgcccaca</t>
  </si>
  <si>
    <t>tgcagccatctcattgcatcatcactcatcaggtgactttcctcaagtgtggaagagtggtgtt</t>
  </si>
  <si>
    <t>tgcagccatctcattgcatcatcactcatcaggtgactttcctcaagtgtggaggagtggtgtt</t>
  </si>
  <si>
    <t>tgcagccatctccgcacccttgacgaagcacgccgccagcaccgtcgccccccgaaaaaaaaaa</t>
  </si>
  <si>
    <t>tgcagccatctccgcacccttgacgaagcgcgccgccagcaccgtcgccccccgaaaaaaaaaa</t>
  </si>
  <si>
    <t>tgcagccatctgaacaaaaacggccgagcaagtcagcaaacacacatgaagctttcacacaaat</t>
  </si>
  <si>
    <t>tgcagccatctgaaccaaaacggccgagcaagtcagcaaacacacatgaagctttcacacaaat</t>
  </si>
  <si>
    <t>tgcagccatctgtctgctggcgtactcactgatcggtgtgcgtgcatgcagacgaggatgacga</t>
  </si>
  <si>
    <t>tgcagccatctgtctgctgtcgtactcactgatcggtgtgcgtgcatgcagacgaggatgacga</t>
  </si>
  <si>
    <t>tgcagccatctttaccgagcaggccaatcaatgttttggatggacaggatgtccagggcacatg</t>
  </si>
  <si>
    <t>tgcagccatctttaccgagcaggccaatcaatgttttggatggacaggatgtccagggcgcatg</t>
  </si>
  <si>
    <t>tgcagccatctttaccgagcaggccaatctatgttttggatggacaggatgtccagggcgcgtg</t>
  </si>
  <si>
    <t>tgcagccatctttaccgagcaggccaatctatgttttggatggacaggatgtccagggcgtgtg</t>
  </si>
  <si>
    <t>tgcagccatgaaccacacccccacaatcagccgacgcgtttgcttcccttcaacaaaccagtca</t>
  </si>
  <si>
    <t>tgcagccatgaaccacacccctacaatcagccgacgcgtttgcttcccttcaacaaaccagtca</t>
  </si>
  <si>
    <t>tgcagccatgaatgggatgccactgtccactgtccactgtccacagatgattgacctgaatgaa</t>
  </si>
  <si>
    <t>tgcagccatgattgggatgccactgtccactgtccactgtccacagatgattgacctgaatgaa</t>
  </si>
  <si>
    <t>tgcagccatgacagcaacagggagtgatgtattttgtatagcgaagacctaagcatagctacct</t>
  </si>
  <si>
    <t>tgcagccatgacagcaacagggagtggtgtattttgtatagcgaagacctaagcatagctacct</t>
  </si>
  <si>
    <t>tgcagccatgaccctacggggcctgagctagagcagcacatccaccatgacctccctaggcacg</t>
  </si>
  <si>
    <t>tgcagccatgaccctacggggcctgagctagagcagcacctccaccatgacctccctaggcacg</t>
  </si>
  <si>
    <t>tgcagccatgaccgcgaagtgtagcaagcgcgtgtagggagccgccccgcccccgagcccgaaa</t>
  </si>
  <si>
    <t>tgcagccatgaccgcgaagtgtagcaagcgcgtgtagggagccgctccgcccccgagcccgaaa</t>
  </si>
  <si>
    <t>tgcagccatgagcaatcatgaggaaggagatctaatccccatccaaacatcacaaaacagggta</t>
  </si>
  <si>
    <t>tgcagccatgagcaatcatgaggaaggagatctaatccccatccaaacctcacaaaacagggta</t>
  </si>
  <si>
    <t>tgcagccatgatctcaggctctcagcagttcgaatcagtgatcctcagcataaagacagggcca</t>
  </si>
  <si>
    <t>tgcagccatgatgtcaggctctcagcagttcgaatcagtgatcctcagcataaagacagggcca</t>
  </si>
  <si>
    <t>tgcagccatgattaaatccctaggaggcagttcagctagaaaacatgcagtttgattcactgac</t>
  </si>
  <si>
    <t>tgcagccattattaaatccctaggaggcagttcagctagaaaacatgcagtttgattcactgac</t>
  </si>
  <si>
    <t>tgcagccatgattctgtttttgccgctacaatcttcatcccaagcagcagatcatgatttggat</t>
  </si>
  <si>
    <t>tgcagccatgattctgtttttgccgctacaatcttcatcccgagcagcagatcatgatttggat</t>
  </si>
  <si>
    <t>tgcagccatgattgaagattggagtagcactgatatggcagcatctaaaaaaccataccgcccc</t>
  </si>
  <si>
    <t>tgcagccatgattgaagattggagtagcactgatatggcagcatctaaaaaaccatgccgcccc</t>
  </si>
  <si>
    <t>tgcagccatgcaagatgcatgcacagctgccgtcgacctgccgctgatgaggaagagatagatc</t>
  </si>
  <si>
    <t>tgcagccatgcaagatgcatgcacagctgccgtcgacctgccgctgatgaggaagggatagatc</t>
  </si>
  <si>
    <t>tgcagccatgcacggcgttgttcgcagttaagaaacatgtacagtgattgacaggggatgggca</t>
  </si>
  <si>
    <t>tgcagccatgtacggcgttgttcgcagttaagaaacatgtacagtgattgacaggggatgggca</t>
  </si>
  <si>
    <t>tgcagccatgcatgaacgccctgacatatatactacgtacacgtttaattacctgcttaggaac</t>
  </si>
  <si>
    <t>tgcagccatgcatgaacgccctgacatatatactacgtatacgtttaattacctgcttaggaac</t>
  </si>
  <si>
    <t>tgcagccatgcatgatgcatgcacagctgccttcgatctggcgctgatgaggaagagatatata</t>
  </si>
  <si>
    <t>tgcagccatgtatgatgcatgcacagctgccttcgatctggcgctgatgaggaagagatatata</t>
  </si>
  <si>
    <t>tgcagccatgcatgcatatgcagacacgaagcgtagggactagcgagccctagcttagctcagt</t>
  </si>
  <si>
    <t>tgcagccatgcatgcatatgcagacacgaagcgtagggactagctagccctagcttagctcagt</t>
  </si>
  <si>
    <t>tgcagccatgcatttggcctcgcccttaccaacccctgacgtgcgacggctcttgtttctggtt</t>
  </si>
  <si>
    <t>tgcagccatgcatttggcctcgcccttaccaactcctgacgtgcgacggctcttgtttctggtt</t>
  </si>
  <si>
    <t>tgcagccatgccaccgtcatccatggcaaccttcatgggcacacttccgtcgcgaccgcgtcct</t>
  </si>
  <si>
    <t>tgcagccatgccaccgtcatccatggcaaccttcatgggcacacttccgtcgcgatcgcgtcct</t>
  </si>
  <si>
    <t>tgcagccatgccattcgacgcggaggcggagaagggggcggagaagggggagggcttggcttgc</t>
  </si>
  <si>
    <t>tgcagccatgccattcgatgcggaggcggagaagggggcggagaagggggagggcttggcttgc</t>
  </si>
  <si>
    <t>tgcagccatgcccatcgccaaatggaactcgaagtggcaatgcatgaaccatgaccctgtatgc</t>
  </si>
  <si>
    <t>tgcagccatgcccatcgccaaatggaactcgaagtggcaatgcatgaaccatgcccctgtatgc</t>
  </si>
  <si>
    <t>tgcagccatgccgtgcgctagtgcatgatcagcccgttcagtcactcaggagttcgaccgcgcc</t>
  </si>
  <si>
    <t>tgcagccatgccgtgcgctagtgcatgatcatcccgttcagtcactcaggagttcgaccgcgcc</t>
  </si>
  <si>
    <t>tgcagccatgctatgtgcatgaagtgctaccgtcaatggtgagaactgaacatatttatattta</t>
  </si>
  <si>
    <t>tgcagccatgctatgtgcatgaagtgctaccgtcaatggtgagaactgagcatatttatattta</t>
  </si>
  <si>
    <t>tgcagccatgctgctaattgtcatcgtggccgcacttgtatgaactgttgaaaatataagtctc</t>
  </si>
  <si>
    <t>tgcagccatgctgctaattgtcatcgtggccgcacttgtatgaactgttgaaaatataagtgtc</t>
  </si>
  <si>
    <t>tgcagccatgctggtctagtggaagatggctggtactactttaggtccatgaagaagctctttg</t>
  </si>
  <si>
    <t>tgcagccatgctggtctagtggaagatggctggtactactttaggtcgatgaagaagctctttg</t>
  </si>
  <si>
    <t>tgcagccatggaaactttcttaaaaaccatagtcaagacctgctggctgaacacacaagagatt</t>
  </si>
  <si>
    <t>tgcagccatggaaactttcttaaaaaccatagtcaagacctgctggttgaacacacaagagatt</t>
  </si>
  <si>
    <t>tgcagccatggacatcatgggccagctccagcagcacgcgacctcctcgtcctccacctcgacc</t>
  </si>
  <si>
    <t>tgcagccatggacatcatgggccagctccagcagcatgcgacctcctcgtcctccacctcgacc</t>
  </si>
  <si>
    <t>tgcagccatggatttggcctcgcccttacgaactgctgacgtgcgacggcacttgtttctggtt</t>
  </si>
  <si>
    <t>tgcagccatggatttggcctcgcccttacgaactgctgacgtgcgacggctcttgtttctggtt</t>
  </si>
  <si>
    <t>tgcagccatggcagacacgccgctacgggccctaatcagcctagatagtactcgccacgcacca</t>
  </si>
  <si>
    <t>tgcagccatggcagacacgccgctacgggccctaatcagcctagatagtactcgccacgcatca</t>
  </si>
  <si>
    <t>tgcagccatggcagcctactccattcatcccagtggtcacctataatataataaagtactaaac</t>
  </si>
  <si>
    <t>tgcagccatggcagcctactccattcatcccagtggtcacctataatataataaagtagtaaac</t>
  </si>
  <si>
    <t>tgcagccatggcatcggcaaagaagtctcgtcgccgacgctgcggtgcccgtcggcaaccagtt</t>
  </si>
  <si>
    <t>tgcagccatggcattggcaaagaagtctcgtcgccgacgctgcggtgcccgtcggcaaccagtt</t>
  </si>
  <si>
    <t>tgcagccatggcattgccatggccatcgatccattcgcaatttggcatgcaggtcagttggagc</t>
  </si>
  <si>
    <t>tgcagccatggcattgccatggccatcgatccattggcaatttggcatgcaggtcagttggagc</t>
  </si>
  <si>
    <t>tgcagccatggcccaccagcagctccccatgctatcggagtgggaccccgccctggacctcgag</t>
  </si>
  <si>
    <t>tgcagccatggcccaccagcagctccccatgctgtcggagtgggaccccgccctggacctcgag</t>
  </si>
  <si>
    <t>tgcagccatggcgacctccgcggcgctctccaccgccgccaacccccacccaggtgagccagca</t>
  </si>
  <si>
    <t>tgcagccatggcgatctccgcggcgctctccaccgccgccaacccccacccaggtgagccagca</t>
  </si>
  <si>
    <t>tgcagccatggcgctcaagctagctgctccaaatccaccccatggctggagcccgttcagtgat</t>
  </si>
  <si>
    <t>tgcagccatggcgctcaagctagctgctccaaatctaccccatggctggagcccgttcagtgat</t>
  </si>
  <si>
    <t>tgcagccatggctaaaccacattcgcacacgaatgctacttccaaacagatgaaaacaaactga</t>
  </si>
  <si>
    <t>tgcagccatggctaaacctcattcgcacacgaatgctacttccaaacagatgaaaacaaactga</t>
  </si>
  <si>
    <t>tgcagccatggctgccaggacctggaacagtttcttgttgcccagctgagtggccgccctgatc</t>
  </si>
  <si>
    <t>tgcagccatggctgccaggacctgggacagtttcttgttgcccagctgagtggccgccctgatc</t>
  </si>
  <si>
    <t>tgcagccatggctggtggctttattacctgtgtctcggtgcaatttacgtgggctgctcgtcgg</t>
  </si>
  <si>
    <t>tgcagccatggctggtggctttattacctgtgtctcggtgcagtttacgtgggctgctcgtcgg</t>
  </si>
  <si>
    <t>tgcagccatgggagcgcgagctggagttggagctgatgaccgagctgggaaagcaaaactaatg</t>
  </si>
  <si>
    <t>tgcagccatgggagcgcgagctggagttggagctgatgaccgagctgggaaaggaaaactaatg</t>
  </si>
  <si>
    <t>tgcagccatggtgagggcccagaggaggagcaccacaagggggaggacggcggcgaggggcctg</t>
  </si>
  <si>
    <t>tgcagccatggtgaggggccagaggaggagcaccacaagggggaggacggcggcgaggggcctg</t>
  </si>
  <si>
    <t>tgcagccatgtaacttatacaaccaatttagaagtttgtgaaattgtatctgcatgtctgcaca</t>
  </si>
  <si>
    <t>tgcagccatgtaacttatacaaccaatttagaagtttgtgaaattgtatctgcatgtctgcacg</t>
  </si>
  <si>
    <t>tgcagccatgtaagcctcatggacgctagcacatgggctttgctgctccatgcttctgatgact</t>
  </si>
  <si>
    <t>tgcagccatgtaagcctcttggacgctagcacatgggctttgctgctccatgcttctgatgact</t>
  </si>
  <si>
    <t>tgcagccatgtataataattacgggaatcctccagggatgcagatgcccccgcagaactctcaa</t>
  </si>
  <si>
    <t>tgcagccatgtataataattacgggaatcctccagggatgcagatgcctccgcagaactctcaa</t>
  </si>
  <si>
    <t>tgcagccatgtataataattatgggaatcctccagggattcagatgcccccgcagaactctcaa</t>
  </si>
  <si>
    <t>tgcagccatgtataataattatgggaatcctccagggattcagatgcccccgtagaactctcaa</t>
  </si>
  <si>
    <t>tgcagccatgtatagcgttccaggtgccgaggcaacgagaagtcgaactggcatcccacgttct</t>
  </si>
  <si>
    <t>tgcagccatgtatagtgttccaggtgccgaggcaacgagaagtcgaactggcatcccacgttct</t>
  </si>
  <si>
    <t>tgcagccatgtcagcgagcgccagggccgcgccgagctcgacgtcgggcgtgatgccccgccga</t>
  </si>
  <si>
    <t>tgcagccatgtcagcgagcgccagggccgcgccgagctcgacgtcgggcgtgatgctccgccga</t>
  </si>
  <si>
    <t>tgcagccatgtccaaggccttcgccaagtccctctcccagctcaacaaggccctcatcaggagg</t>
  </si>
  <si>
    <t>tgcagccatgtcgaaggccttcgccaagtccctctcccagctcaacaaggccctcatcaggagg</t>
  </si>
  <si>
    <t>tgcagccatgtccctaggttgtccttcccgtcatagggctccactgccgagatgcgaaagccca</t>
  </si>
  <si>
    <t>tgcagccatgtctctaggttgtccttcccgtcatagggctccactgccgagatgcgaaagccca</t>
  </si>
  <si>
    <t>tgcagccatgtgctaattctcttgcggccgcggcgtgttggggttcttttgcagggggtcgttg</t>
  </si>
  <si>
    <t>tgcagccatgtgctaattcttttgcggccgcggcgtgttggggttcttttgcagggggtcgttg</t>
  </si>
  <si>
    <t>tgcagccatgtgcttcgatggaacacggattcgtgtgttctgactggcatctgacacaaagcaa</t>
  </si>
  <si>
    <t>tgcagccatgtgcttcgatggaacacggattcgtttgttctgactggcatctgacacaaagcaa</t>
  </si>
  <si>
    <t>tgcagccatgtgcttcgatggaacacggattcgtgtgttctgactggcctctctgacacaaagc</t>
  </si>
  <si>
    <t>tgcagccatgtgcttcgatggaacacggattcgtgtgttctgattggcctctctgacacaaagc</t>
  </si>
  <si>
    <t>tgcagccatgtttctgagcatggctgacaaacacaatgtttcacttccgcaggcaagctttgcc</t>
  </si>
  <si>
    <t>tgcagccatgtttctgagcatggctgacaaacacaatgtttcacttccgcgggcaagctttgcc</t>
  </si>
  <si>
    <t>tgcagccatgttttctagagtttgatcgcctcatcccacaagaggcgaaattttcattgtttca</t>
  </si>
  <si>
    <t>tgcagccatgttttctggagtttgatcgcctcatcccacaagaggcgaaattttcattgtttca</t>
  </si>
  <si>
    <t>tgcagccatgtttttctggagtttgatcgcctcttaccaaaaggggcgaaatcttccttgattc</t>
  </si>
  <si>
    <t>tgcagccatgtttttctggagtttgatcgcctcttaccaaaaggggcgaaatcttccttgtttc</t>
  </si>
  <si>
    <t>tgcagccattaaattcgaaggcccaaacatgcatttgagagcaaaaattcaaaggcccaagaac</t>
  </si>
  <si>
    <t>tgcagccattaaattcgaaggcccaaacatgcatttgagagcaaaaattcaacggcccaagaac</t>
  </si>
  <si>
    <t>tgcagccattaactcttaacagcaacattgctacgagcctacgtatactgggcaatgggcaaac</t>
  </si>
  <si>
    <t>tgcagccattaactcttaacagcaacattgctacgtgcctacgtatactgggcaatgggcaaac</t>
  </si>
  <si>
    <t>tgcagccattaacttcccagctaaactatcaaagatagagcagtcagagcttgatgcagacaac</t>
  </si>
  <si>
    <t>tgcagccattaacttcccagctaaactatcaaagatagagcagtcagagcttgatgcaggcaac</t>
  </si>
  <si>
    <t>tgcagccattcacattttccacagctgagctcgcctgcgcctgcgcgcagctcgtggtggctgg</t>
  </si>
  <si>
    <t>tgcagccattcacattttccacagctgagttcgcctgcgcctgcgcgcagctcgtggtggctgg</t>
  </si>
  <si>
    <t>tgcagccattcacggcgtcgtacgtagttaagaaacatgcaatttgcagtcatggaggacctaa</t>
  </si>
  <si>
    <t>tgcagccattcacggcgtcgtacgtagttaagaaacatgcaatttgctgtcatggaggacctaa</t>
  </si>
  <si>
    <t>tgcagccattcagatatcgatcacacgcttcacacgccaacatcatcactgctttcacaacgaa</t>
  </si>
  <si>
    <t>tgcagccattcagatatcgatcacacgcttcacacgccaacattatcactgctttcacaacgaa</t>
  </si>
  <si>
    <t>tgcagccattcagcgtagccattaccatcttcattgcttccttctccatcttcatggccttttt</t>
  </si>
  <si>
    <t>tgcagccattcagcgtagccattgccatcttcattgcttccttctccatcttcatggccttttt</t>
  </si>
  <si>
    <t>tgcagccattccaatgggccgacgtgtcgaaactcgaagaatggtttctggcaatgacactagt</t>
  </si>
  <si>
    <t>tgcagccattccaatgggccgacgtgtcgaaactcgaagaatggtttctggctatgacactagt</t>
  </si>
  <si>
    <t>tgcagccattccgccgcgcgccaaaacacgattagatgcactgtgcgttgctgtcttttgagtg</t>
  </si>
  <si>
    <t>tgcagccattccgccgcgcgccaaaacacgattagatgcactgtgcgttgctgtcttttgagtt</t>
  </si>
  <si>
    <t>tgcagccattcctctcaatcagcggttgttggagggtcgcctcctggggttcctccctaaaaaa</t>
  </si>
  <si>
    <t>tgcagtcattcctctcaatcagcggttgttggagggtcgcctcctggggttcctccctaaaaaa</t>
  </si>
  <si>
    <t>tgcagccattcctggatggcagaacgaagagcgcgattgggaatgagctcgtcgtgttctagtc</t>
  </si>
  <si>
    <t>tgcagccattcctggatggcagaacgaagcgcgcgattgggaatgagctcgtcgtgttctagtc</t>
  </si>
  <si>
    <t>tgcagccattcgcagggactgatcattgtaagcattggttgatccatccttcccaataaataca</t>
  </si>
  <si>
    <t>tgcagccattcgcagggactgatcattgtaagcattggttgatccatcctttccaataaataca</t>
  </si>
  <si>
    <t>tgcagccattcgctgtaaaaccagctaacattgcattccaagtatccaagctcctctttcctcg</t>
  </si>
  <si>
    <t>tgcagccattcgctgtaaaaccagctaacattgcattccaagtatccaagttcctctttcctcg</t>
  </si>
  <si>
    <t>tgcagccattcgggtctagtatctaatggacgcctcattctcgaatcaatggaggaccatggta</t>
  </si>
  <si>
    <t>tgcagccattcgggtctagtatctaatggacgcctcattcttgaatcaatggaggaccatggta</t>
  </si>
  <si>
    <t>tgcagccattctcctcctgggatgcctacagagctcttcatgcaaatgatgccatccttcctgg</t>
  </si>
  <si>
    <t>tgcagccattctcctcctgggatgcctacagagctctttatgcaaatgatgccatccttcctgg</t>
  </si>
  <si>
    <t>tgcagccattctggcctccctcacgagtagtagctattagctcgagcggtgcgtgctttcgcat</t>
  </si>
  <si>
    <t>tgcagccattctggcctccctctcgagtagtagctattagctcgagcggtgcgtgctttcgcat</t>
  </si>
  <si>
    <t>tgcagccattgactcttttatgtgtttatcagatgaaaagcatccactctgtaatttatttctt</t>
  </si>
  <si>
    <t>tgcagccattgactcttttatgtgtttatcagatgaaaagcatccactgtgtaatttatttctt</t>
  </si>
  <si>
    <t>tgcagccattgatgctcgacttccaatccaacccaagtacacgtcatcctgggccacagaaagc</t>
  </si>
  <si>
    <t>tgcagccattgatgctcgacttccagtccaacccaagtacacgtcatcctgggccacagaaagc</t>
  </si>
  <si>
    <t>tgcagccattgatgtcaaaatcgctaaaaatgcatggttcaacggactcaactgtgcattcagc</t>
  </si>
  <si>
    <t>tgcagccattgatgtcaaaatcgctaaaaatgcatggttcaacggactcaattgtgcattcagc</t>
  </si>
  <si>
    <t>tgcagccattgcagtgccttatgcgtggcaatggcctgcgagaagccatacagactgtgtgcgt</t>
  </si>
  <si>
    <t>tgcagcccttgcagtgccttatgcgtggcaatggcctgcgagaagccatacagactgtgtgcgt</t>
  </si>
  <si>
    <t>tgcagccattgccgcgtttcaccccaagcctcatgaacagacagagtttcttggatcacagggt</t>
  </si>
  <si>
    <t>tgcagccattgccgcgtttcaccccaagcctcatgagcagacagagtttcttggatcacagggt</t>
  </si>
  <si>
    <t>tgcagccattgctcaccgattctgcatcgtccaaagccaatcagcctatgccaccatcgtttac</t>
  </si>
  <si>
    <t>tgcagccattgctcaccgattctgcatcgtccaaagcccatcagcctatgccaccatcgtttac</t>
  </si>
  <si>
    <t>tgcagccattgcttaacgcgggatggatcatgtacggtgactcgctaactgggagaacagacag</t>
  </si>
  <si>
    <t>tgcagccattgcttaacgcgggatggatcatgtacggtgactcgctaattgggagaacagacag</t>
  </si>
  <si>
    <t>tgcagccattgcttggagctcgcacagatgatctggtatcagcgtgcccagctgagggttctgc</t>
  </si>
  <si>
    <t>tgcagccattgcttggagctcgcgcagatgatctggtatcagcgtgcccagctgagggttctgc</t>
  </si>
  <si>
    <t>tgcagccattgcttgggccttggccacacaaggaaggaatgctccaattcggtgagatgtaaaa</t>
  </si>
  <si>
    <t>tgcagccattgtttgggccttggccacacaaggaaggaatgctccaattcggtgagatgtaaaa</t>
  </si>
  <si>
    <t>tgcagccattggtgtatctagcccaagcttctcacgtcagtgcttcttggatgatgtgttgcgg</t>
  </si>
  <si>
    <t>tgcagccattggtgtatctagcccaagcttctcccgtcagtgcttcttggatgatgtgttgcgg</t>
  </si>
  <si>
    <t>tgcagccattgtctacctctcttccaattgagcagcaggtgagctccatcacaatccctctgcc</t>
  </si>
  <si>
    <t>tgcagccattgtctacctctcttccaattgagcagcaggtgagctccatcacaatccctctgcg</t>
  </si>
  <si>
    <t>tgcagccatttcttcaagtccatctgcggtgggtgagcctgagcgtgagctaggcctagcctgg</t>
  </si>
  <si>
    <t>tgcagccatttcttcaagtccatctgcggtgggtgagcctgagcgtgagctaggcctaggctgg</t>
  </si>
  <si>
    <t>tgcagccatttcttcctcacaaatgatgacgcacgtgaccttttcatgccaagaaatgaaaaga</t>
  </si>
  <si>
    <t>tgcagccatttcttcctcacaaatgatgacgcacgtgaccttttcatgccaagaaatgaagaga</t>
  </si>
  <si>
    <t>tgcagccatttgtgtcggcacacggagccgaagggcggcattggctgctgcctttttgtgtggg</t>
  </si>
  <si>
    <t>tgcagccatttgtgtcggcacacggagcctaagggcggcattggctgctgcctttttgtgtggg</t>
  </si>
  <si>
    <t>tgcagccattttttcctcgccacaccacagttccttcttccttttccttggagtaacctgcatg</t>
  </si>
  <si>
    <t>tgcagccattttttcctcgccacaccacagttccttcttccttttccttggagtaacttgcatg</t>
  </si>
  <si>
    <t>tgcagcccaaaaaaacatcagcgcatcagcaacaaacgcggaacgacaagcaaaacaaaacagc</t>
  </si>
  <si>
    <t>tgcagcccaaaaaaacatcagcgcatcagcaacaaacgcggaacgacgagcaaaacaaaacagc</t>
  </si>
  <si>
    <t>tgcagcccaaaactaaatccgtttcagcccagcagagagaggcccctcatccaactctgctccg</t>
  </si>
  <si>
    <t>tgcagcccaaaactaaatccgtttcggcccagcagagagaggcccctcatccaactctgctccg</t>
  </si>
  <si>
    <t>tgcagcccaaaatcaccaaccaacccaaagctttctttgctgcctgccgcggcgcgtcgcaacc</t>
  </si>
  <si>
    <t>tgcagcccaaaatcaccaaccaacccaaagctttctttgctgcctgccgcggcgcgtcgcgacc</t>
  </si>
  <si>
    <t>tgcagcccaaacattggggcctaccccctcatacaggcccaaatgtagaaggcgttcagcagca</t>
  </si>
  <si>
    <t>tgcagcccaaacattggggcctaccccctcatacaggcccaaatgtagaagtcgttcagcagca</t>
  </si>
  <si>
    <t>tgcagcccaaacttgccaccaaactgattcaacagaggctgagggatggcattgaccaagtgat</t>
  </si>
  <si>
    <t>tgcagcccaaacttgccaccaaactgattcaacagaggctgagggatggcattgactaagtgat</t>
  </si>
  <si>
    <t>tgcagcccaaagtattgaaaccgccaccatcctcaaaatggcgaggaaacgtctttacaagttt</t>
  </si>
  <si>
    <t>tgcagcccaaagtattgaaaccgccgccatcctcaaaatggcgaggaaacgtctttacaagttt</t>
  </si>
  <si>
    <t>tgcagcccaaatgcctgcatgagaaactcacaagcatacctcaatggaaaagggatacaccgtg</t>
  </si>
  <si>
    <t>tgcagcccaaatgcctgcatgagaaactcgcaagcatacctcaatggaaaagggatacaccgtg</t>
  </si>
  <si>
    <t>tgcagcccaacaattgatagcactaaaaaccacacactcaaatacccaagaagtgagtaaatgt</t>
  </si>
  <si>
    <t>tgcagcccaacaattgatagcactaaaaaccgcacactcaaatacccaagaagtgagtaaatgt</t>
  </si>
  <si>
    <t>tgcagcccaaccaagccaccaagctgaatcagcatatgcggagggatggcattggctatgggcc</t>
  </si>
  <si>
    <t>tgcagcccaaccaagccaccaagctgattcagcatatgcggagggatggcattggctatgggcc</t>
  </si>
  <si>
    <t>tgcagcccaaccgctaggcaattgccctcatcctcgcggttgatggcgtcgtacacggcctgcg</t>
  </si>
  <si>
    <t>tgcagcccaaccgctaggcaattgccctcatcctcgcggttgatggcgtcgtccacggcctgcg</t>
  </si>
  <si>
    <t>tgcagcccaactgactagcaggtctgtaaggaaacaagaagcgacgcagatgcggccatgcctg</t>
  </si>
  <si>
    <t>tgcagcccaagtgactagcaggtctgtaaggaaacaagaagcgacgcagatgcggccatgcctg</t>
  </si>
  <si>
    <t>tgcagcccaagagagacaacagacgatcattcaggaatcagagaagcatctcgacgccgagcca</t>
  </si>
  <si>
    <t>tgcagcccaagagagacaacagacgatcattcaggaatcagagaagcatctctacgccgagcca</t>
  </si>
  <si>
    <t>tgcagcccaagagttgaaaccaatgggcggaatggcttagccgctcccgccgaagagtgccttg</t>
  </si>
  <si>
    <t>tgcagcccaagagttgaaacgaatgggcggaatggcttagccgctcccgccgaagagtgccttg</t>
  </si>
  <si>
    <t>tgcagcccaagcccagccacacatgcgccgccccaagagtctgaacgcgtttgacatcatcgcg</t>
  </si>
  <si>
    <t>tgcagtccaagcccagccacacatgcgccgccccaagagtctgaacgcgtttgacatcatcgcg</t>
  </si>
  <si>
    <t>tgcagcccaagctgcgccccagctccctccctctcttcctccctttgtctcgctgacgcgcggg</t>
  </si>
  <si>
    <t>tgcagcccaagctgcgccccagctccctccgtctcttcctccctttgtctcgctgacgcgcggg</t>
  </si>
  <si>
    <t>tgcagcccaagctttggctgtgtagcaactccagtggccgccatcccttcctctgagctggagc</t>
  </si>
  <si>
    <t>tgcagcccaagctttggttgtgtagcaactccagtggccgccatcccttcctctgagctggagc</t>
  </si>
  <si>
    <t>tgcagcccaaggagggtcttgcgatggtgaacggcacggccgtgggctctggcctcgcctccac</t>
  </si>
  <si>
    <t>tgcagcccaaggagggtcttgcgatggtgaacggcacggccgtgggctctggccttgcctccac</t>
  </si>
  <si>
    <t>tgcagcccaaggagtcaacacagtagcaatagcaacccctgttgctcgaagaggatgtgtgtag</t>
  </si>
  <si>
    <t>tgcagctcaaggagtcaacacagtagcaatagcaacccctgttgctcgaagaggatgtgtgtag</t>
  </si>
  <si>
    <t>tgcagcccaaggcgcgatccaaaaatattcaattataggtcttctctacagcccaactgagccc</t>
  </si>
  <si>
    <t>tgcagcgcaaggcgcgatccaaaaatattcaattataggtcttctctacagcccaactgagccc</t>
  </si>
  <si>
    <t>tgcagcccaagggactcgatgaccctttccacgacgaggaccttatcggctttcgacatgtctg</t>
  </si>
  <si>
    <t>tgcagcccaagggactcgatgactctttccacgacgaggaccttatcggctttcgacatgtctg</t>
  </si>
  <si>
    <t>tgcagcccaaggtaacggcaaggaaaggttcctctggtccccgagaaagctgagagaacccgat</t>
  </si>
  <si>
    <t>tgcagcccaaggtaacggcaaggaaaggttcctctggtccccgagaaagctgagagaacctgat</t>
  </si>
  <si>
    <t>tgcagcccaagtttattcttttcacagtcctttgtcctgcacctagccgcggcatgctctagtt</t>
  </si>
  <si>
    <t>tgcagcccaagtttattcttttcacagtcctttgtcctgcacctagccgcggcatgctttagtt</t>
  </si>
  <si>
    <t>tgcagcccaagtttctgagtaaaagatgaactacacttgtcttgcaacaacgcatgaagttaag</t>
  </si>
  <si>
    <t>tgcagcccaagtttctgagtaaaagatgaactacacttgtcttgcaacaacgcatgaagttacg</t>
  </si>
  <si>
    <t>tgcagcccaatatggcccagtgcaaagttaggtctaggaccacggattatttctacagatctaa</t>
  </si>
  <si>
    <t>tgcagcccaatatggcccagtgcaaagttaggtctaggaccacggattatttctacagatctga</t>
  </si>
  <si>
    <t>tgcagcccaatccaatacttcacaagcggaggcggttcgaaagcatggagaggagtgcaaaaca</t>
  </si>
  <si>
    <t>tgcagcctaatccaatacttcacaagcggaggcggttcgaaagcatggagaggagtgcaaaaca</t>
  </si>
  <si>
    <t>tgcagcccaatccaatacttcacaagcggaggcggttcgaaagcatggagaggagtgcgaacca</t>
  </si>
  <si>
    <t>tgcagcccaatccaatatttcacaagcggaggcggttcgaaagcatggagaggagtgcgaacca</t>
  </si>
  <si>
    <t>tgcagcccaatggcaccgcaaattgttcactattctagcactttctgcacaacaatagcacgtg</t>
  </si>
  <si>
    <t>tgcagcccaatggcaccgcaaattgttcactattctagcactttctgcacaacaatagcatgtg</t>
  </si>
  <si>
    <t>tgcagcccacaaacgcacgtcagccaggaacgccaaatgcgaacaaaacgccagctttatccac</t>
  </si>
  <si>
    <t>tgcagcccacaaacgcacgtcagccaggagcgccaaatgcgaacaaaacgccagctttatccac</t>
  </si>
  <si>
    <t>tgcagcccacaaccaagaaaaaaaaggggcatacgatcaggaccattatactacactacaagca</t>
  </si>
  <si>
    <t>tgcagcccacaaccaagaaaaaaaaggggcatacgatcaggaccgttatactacactacaagca</t>
  </si>
  <si>
    <t>tgcagcccacactgcgaagggtccacgatctcactcatgaccatcaaagcagcccatgcccatc</t>
  </si>
  <si>
    <t>tgcagcccacactgcgaagggtccacgatctcactcatgaccatcaaagcagcccatgcccgtc</t>
  </si>
  <si>
    <t>tgcagcccacactgcgaagggtccacggtctcactcatgatcatcaaagcagcccatgcccatc</t>
  </si>
  <si>
    <t>tgcagcccacactgcgaagggtccatggtctcactcatgatcatcaaagcagcccatgcccatc</t>
  </si>
  <si>
    <t>tgcagcccacatgaacaaccgatccatcactgaccctccatgctgatgtggataataatagcgg</t>
  </si>
  <si>
    <t>tgcagcccagatgaacaaccgatccatcactgaccctccatgctgatgtggataataatagcgg</t>
  </si>
  <si>
    <t>tgcagcccaccagtgagcggccatggtgcttggcaaggtcgccatcgtcatcggctccgaaaaa</t>
  </si>
  <si>
    <t>tgcagtccaccagtgagcggccatggtgcttggcaaggtcgccatcgtcatcggctccgaaaaa</t>
  </si>
  <si>
    <t>tgcagcccacctcgccgtcgcaggcgctggaggacgacgactttctcgcggagttcctcctccg</t>
  </si>
  <si>
    <t>tgcagcccacctcgccgtcgctggcgctggaggacgacgactttctcgcggagttcctcctccg</t>
  </si>
  <si>
    <t>tgcagcccacctctaccccgatgctagatccacccatgtcttggttacaattgattgccaggac</t>
  </si>
  <si>
    <t>tgcagcccacctctaccccgatgctagatccacccatgtcttggttacaattgattgctaggac</t>
  </si>
  <si>
    <t>tgcagcccacctctgcccttgaagtagacccagcctcctgacagctccatgcctcttcaccttc</t>
  </si>
  <si>
    <t>tgcagcccacctctgcccttgaagtagacccagcctcctggcagctccatgcctcttcaccttc</t>
  </si>
  <si>
    <t>tgcagcccacctgcccagagcggtgcggtgctcgatggatttgccctgctggcccaaacctcgt</t>
  </si>
  <si>
    <t>tgcagcccacctgcccagagcggtgcggtgctcgatgggtttgccctgctggcccaaacctcgt</t>
  </si>
  <si>
    <t>tgcagcccacgaaggaagcccagaatacattctgcgtgactccatcgctcggtcgcagcacgag</t>
  </si>
  <si>
    <t>tgcagcccacgaaggaagcccataatacattctgcgtgactccatcgctcggtcgcagcacgag</t>
  </si>
  <si>
    <t>tgcagcccacgcacaacaccaaccgcttcttcagatctcacttcgtagtttttaggcccaacaa</t>
  </si>
  <si>
    <t>tgcagcccacgcacgacaccaaccgcttcttcagatctcacttcgtagtttttaggcccaacaa</t>
  </si>
  <si>
    <t>tgcagcccacgctctcagtttcccactcccttcccgactgccgcaaccaccgccttgccgccgc</t>
  </si>
  <si>
    <t>tgcagcccacgctctcagtttcccactcccttcccgactgccgtaaccaccgccttgccgccgc</t>
  </si>
  <si>
    <t>tgcagcccacgtccctttcagctcagcctcagcggcacgcaaatctgaatcctcagtcagagaa</t>
  </si>
  <si>
    <t>tgcagcccacgtccctttcagctcagcctcatcggcacgcaaatctgaatcctcagtcagagaa</t>
  </si>
  <si>
    <t>tgcagcccactaaaggaaatcacttcaacaactaggcgcattaggtaaattatttgtgtcccaa</t>
  </si>
  <si>
    <t>tgcagcccactaaaggaaatcacttcaacaactaggcgcattaggtaacttatttgtgtcccaa</t>
  </si>
  <si>
    <t>tgcagcccactcgtgttgggcagtggatccgcaacggcgctggttgctgccgccgccaccaacg</t>
  </si>
  <si>
    <t>tgcagcccactcgtgttgggcagtggatccgcaacggcgctggttgctgccgccgctaccaacg</t>
  </si>
  <si>
    <t>tgcagcccactctgtggccaccatgatccccgtcgtgggcgcagaggatcctgagcgggggatc</t>
  </si>
  <si>
    <t>tgcagcccactctgtggccgccatgatccccgtcgtgggcgcagaggatcctgagcgggggatc</t>
  </si>
  <si>
    <t>tgcagcccactgcaaaaagggttagattcagtcttcagtgatcttatcagcagaagctcagtag</t>
  </si>
  <si>
    <t>tgcagcccactgcaaaaagggttagcttcagtcttcagtgatcttatcagcagaagctcagtag</t>
  </si>
  <si>
    <t>tgcagcccacttccacagttcctcgtgaaagtcattaatgctttaaaccctctagaacccgtct</t>
  </si>
  <si>
    <t>tgcagcccacttccacagttcctcgtgaaagtcattaatgctttaacccctctagaacccgtct</t>
  </si>
  <si>
    <t>tgcagcccacttgcttctccaactagttatcttgctcagctagcccatgaggtccctgacagca</t>
  </si>
  <si>
    <t>tgcagcccacttgcttctccaactagttatcttgctcagctagcccatgaggtccctgacagct</t>
  </si>
  <si>
    <t>tgcagcccagaagggggcccaaacccaagtattgcctagctaagaggccaagtggaaatgccga</t>
  </si>
  <si>
    <t>tgcagcccagaagggggcccgaacccaagtattgcctagctaagaggccaagtggaaatgccga</t>
  </si>
  <si>
    <t>tgcagcccagacaatggggccttcgtctcccgtgcttgttgcgcccacacggaggacgaagccc</t>
  </si>
  <si>
    <t>tgcagcccatacaatggggccttcgtctcccgtgcttgttgcgcccacacggaggacgaagccc</t>
  </si>
  <si>
    <t>tgcagcccagacaggacggtcactgatgtcttcttggcttctaggagccttcagggatccatct</t>
  </si>
  <si>
    <t>tgcagtccagacaggacggtcactgatgtcttcttggcttctaggagccttcagggatccatct</t>
  </si>
  <si>
    <t>tgcagcccagcacattttccaggtggggatgagttgggccttagcatgcaagcgcggagttccg</t>
  </si>
  <si>
    <t>tgcagcccagcacattttccaggtggggctgagttgggccttagcatgcaagcgcggagttccg</t>
  </si>
  <si>
    <t>tgcagcccagcagccgccgtagggcggctactctggccgcctccacgaccgccgcgactccgaa</t>
  </si>
  <si>
    <t>tgcagcccagcagccgccgtagggcggctactctggccgcctccacgactgccgcgactccgaa</t>
  </si>
  <si>
    <t>tgcagcccagcatggtaaggtcactgcccagctgagcgactgggtgtcggcatagcacaccccc</t>
  </si>
  <si>
    <t>tgcagcccagcatggtaaggtcactggccagctgagcgactgggtgtcggcatagcacaccccc</t>
  </si>
  <si>
    <t>tgcagcccagccatcatcgatccaactcgtccaatccaacggacaaaacaaagcaatatatagc</t>
  </si>
  <si>
    <t>tgcagcccagccatcatcgatccaactcgtccaatccaacggacaaaacaaggcaatatatagc</t>
  </si>
  <si>
    <t>tgcagcccagccatcatgaccaacttttgcagtcacaaactgcaaacccttgagcgctacagca</t>
  </si>
  <si>
    <t>tgcagcccagccatcatgaccaacttttgcagtcacaaactgcaaacccttgagtgctacagca</t>
  </si>
  <si>
    <t>tgcagcccagccgcagcggcgagcaacgtcgcctcctgccccgcgccatccacgaacccgcagc</t>
  </si>
  <si>
    <t>tgcagcccagccgcagcggcgagcaacgtcgcctcctgctccgcgccatccacgaacccgcagc</t>
  </si>
  <si>
    <t>tgcagcccagccttggaggaccgcgacaccgacttggtcgctggcttcgccttcccgcggccgc</t>
  </si>
  <si>
    <t>tgcagcccagccttggaggaccgcgacaccgacttggtcgttggcttcgccttcccgcggccgc</t>
  </si>
  <si>
    <t>tgcagcccagctccacctcgtcgcagcctaagccaagaagctcagcgcgctcgccctcgcagtc</t>
  </si>
  <si>
    <t>tgcagcccagctccacctcgtcgcagcctgagccaagaagctcagcgcgctcgccctcgcagtc</t>
  </si>
  <si>
    <t>tgcagcccagctcgcttcacggaggtcaccgctaccattcgcccatgggaggccacaatcgtcg</t>
  </si>
  <si>
    <t>tgcagcccagcttgcttcacggaggtcaccgctaccattcgcccatgggaggccacaatcgtcg</t>
  </si>
  <si>
    <t>tgcagcccagctctgttcgatcctccatggccctcaccaacatccccgccttcatccccaccaa</t>
  </si>
  <si>
    <t>tgcagcccagctctgttcgatcctccatggccctcaccagcatccccgccttcatccccaccaa</t>
  </si>
  <si>
    <t>tgcagcccagcttcatcgccagtggctcagcggccaagccagagagctggcgcccctttctccc</t>
  </si>
  <si>
    <t>tgcagcccagcttcatcgtcagtggctcagcggccaagccagagagctggcgcccctttctccc</t>
  </si>
  <si>
    <t>tgcagcccaggaaaggctccatgtcatctgtgccaaacaccgccatacttgcagaacggatgct</t>
  </si>
  <si>
    <t>tgcagcccaggaaaggctccatgtcatctgtgccaaacactgccatacttgcagaacggatgct</t>
  </si>
  <si>
    <t>tgcagcccaggaatccctagcagcagcgcagatgagagcaactaaaatattactactactagcg</t>
  </si>
  <si>
    <t>tgcagcccaggaatccctagcaggagcgcagatgagagcaactaaaatattactactactagcg</t>
  </si>
  <si>
    <t>tgcagcccaggacgtgtgcctcggcctcgaagcccataatgcgactgatgcccactcgtacgcg</t>
  </si>
  <si>
    <t>tgcagcccaggacgtgtgcctcggcctcgaagcccataatgcgactgatggccactcgtacgcg</t>
  </si>
  <si>
    <t>tgcagcccagggacggcgctgacctggagcagcagcgtgagccccgtggcgtccgagtgcggcg</t>
  </si>
  <si>
    <t>tgcagcccagggacggtgctgacctggagcagcagcgtgagccccgtggcgtccgagtgcggcg</t>
  </si>
  <si>
    <t>tgcagcccagggagctgatcgccattgaagagggtctccagaatgggcagactaacatgcgcga</t>
  </si>
  <si>
    <t>tgcagcccagggagctgatcgccattgaagagggtctccagaatgggcaggctaacatgcgcga</t>
  </si>
  <si>
    <t>tgcagcccaggggaaggacgagggagggggaggcacagcttcgagaaggtctgtacggtccagg</t>
  </si>
  <si>
    <t>tgcagcccaggggaaggacgagggcgggggaggcacagcttcgagaaggtctgtacggtccagg</t>
  </si>
  <si>
    <t>tgcagcccaggggcacagccgagctgctgggccaacttatcaaacacgcccatagtgattccag</t>
  </si>
  <si>
    <t>tgcagcccaggggcgcagccgagctgctgggccaacttatcaaacacgcccatagtgattccag</t>
  </si>
  <si>
    <t>tgcagcccagggtgagaaactcgtcactgctcagctgatatctcttcttctgatcgctacctgt</t>
  </si>
  <si>
    <t>tgcagcctagggtgagaaactcgtcactgctcagctgatatctcttcttctgatcgctacctgt</t>
  </si>
  <si>
    <t>tgcagcccaggtcgccgaaaatcagtgagcacgacggatgcttctcacacgaaaatgatcttgc</t>
  </si>
  <si>
    <t>tgcagcccaggtcgccgaaaatcagtgagcacaacggatgcttctcacacgaaaatgatcttgc</t>
  </si>
  <si>
    <t>tgcagcccaggtgaagatgaccaggggcgcaggatgctcggacgcagctggacttgaccccgca</t>
  </si>
  <si>
    <t>tgcagcccaggtgaagatgaccaggggcgcaggatgctcggacgcagctggacttgacgccgca</t>
  </si>
  <si>
    <t>tgcagcccaggtgggcacgttcctgaaagtcgaggagatgtcagacacgtcctccagccaggga</t>
  </si>
  <si>
    <t>tgcagcccaggtgggcacgttcctgaaattcgaggagatgtcagacacgtcctccagccaggga</t>
  </si>
  <si>
    <t>tgcagcccaggttcctcctccctcgcttttgcccgcacggggaaagcaaagctgcgcgcaagat</t>
  </si>
  <si>
    <t>tgcagcccaggttcctcctccctcgcttttgcccgcacggggaaagctaagctgcgcgcaagat</t>
  </si>
  <si>
    <t>tgcagcccagtgacgctggaataattgccatgtctattattttattagatctatatacgttgac</t>
  </si>
  <si>
    <t>tgcagcccagtgacgctggaataattgtcatgtctattattttattagatctatatacgttgac</t>
  </si>
  <si>
    <t>tgcagcccagtgcagttgtctgcaagtttgcacacgcggtccaggcatagatcgacaatctcct</t>
  </si>
  <si>
    <t>tgcagcccagtgcagttgtctgcaagtttgcacacgcggtccaggcatagatcgacaatttcct</t>
  </si>
  <si>
    <t>tgcagcccagtgggggctttggaagctaaggaacaacttatgttttcagggtctgttgtggaag</t>
  </si>
  <si>
    <t>tgcagcctagtgggggctttggaagctaaggaacaacttatgttttcagggtctgttgtggaag</t>
  </si>
  <si>
    <t>tgcagcccagttctcccgtttgatttgtttgggctaatgggctccaaaagacaattgggctaat</t>
  </si>
  <si>
    <t>tgcagcccagttctcccgtttgatttgtttgggctaatgggctccaaaagacagttgggctaat</t>
  </si>
  <si>
    <t>tgcagcccagttgcttcaagctgttcaccaaatcagaggcaaaatttggcgtctggcctatcgg</t>
  </si>
  <si>
    <t>tgcagcccagttgcttcaagctgttcaccaaatctgaggcaaaatttggcgtctggcctatcgg</t>
  </si>
  <si>
    <t>tgcagcccagtttctttcgctgtatgcctgtatgcgtatgcctgccaaggacgacagtaacaca</t>
  </si>
  <si>
    <t>tgcagcccagtttctttcgctgtatgtctgtatgcgtatgcctgccaaggacgacagtaacaca</t>
  </si>
  <si>
    <t>tgcagcccatccacacggatcgagtccgcgtccttctaggttctgagcagcatcttagccttgt</t>
  </si>
  <si>
    <t>tgcagctcatccacacggatcgagtccgcgtccttctaggttctgagcagcatcttagccttgt</t>
  </si>
  <si>
    <t>tgcagcccatcggaaccgagcccgttggacaggagcggcgatggtcatcagcccaagcagacat</t>
  </si>
  <si>
    <t>tgcagcccatcggaatcgagcccgttggacaggagcggcgatggtcatcagcccaagcagacat</t>
  </si>
  <si>
    <t>tgcagcccatcggagccaagcccgttggacaggagcggacgatgggcatcagcccaagcagaca</t>
  </si>
  <si>
    <t>tgcagcccatcggagccaagcccgttggacaggagcgggcgatgggcatcagcccaagcagaca</t>
  </si>
  <si>
    <t>tgcagcccatctgcccagagcggtgcggtgtccgatgatctgccctgctggcccaaaccctgtt</t>
  </si>
  <si>
    <t>tgcagcccatctgcccagagcggtgcggtgttcgatgatctgccctgctggcccaaaccctgtt</t>
  </si>
  <si>
    <t>tgcagcccatgaagaaagcccattaaattttccgactcctgcgcgccaaccttttcgttgcccg</t>
  </si>
  <si>
    <t>tgcagcccatgaagaaagcccattaaattttccgactcgtgcgcgccaaccttttcgttgcccg</t>
  </si>
  <si>
    <t>tgcagcccatgaagcacagcccagccagttgtcccaataggcccgtactgtcccaagatatctc</t>
  </si>
  <si>
    <t>tgcagcccatgaagcacagcccagcccgttgtcccaataggcccgtactgtcccaagatatctc</t>
  </si>
  <si>
    <t>tgcagcccatgaagcccaacaaaatagacagttcggctccaacagagcaagcccatctggcatc</t>
  </si>
  <si>
    <t>tgcagcccatgaagcccaacaaaatagaccgttcggctccaacagagcaagcccatctggcatc</t>
  </si>
  <si>
    <t>tgcagcccatgagatgtttggcccatgttgttgtttttcatctcgcccaatgcccaggaagaat</t>
  </si>
  <si>
    <t>tgcagcccatgagatgtttggcccatgttgttttttttcatctcgcccaatgcccaggaagaat</t>
  </si>
  <si>
    <t>tgcagcccatgagccgaaacgttccgccactagaagcccatgtttactgccgctgccccacact</t>
  </si>
  <si>
    <t>tgcagcccatgagccgaaacgttccgccactagaagcccctgtttactgccgctgccccacact</t>
  </si>
  <si>
    <t>tgcagcccatgatcattagcctagtgcaacgtactcatgcgttgatatccatatgcgtttatat</t>
  </si>
  <si>
    <t>tgcagcccatgatcattagcctagtgcaacgtactcatgcgttgatatccatatgtgtttatat</t>
  </si>
  <si>
    <t>tgcagcccatgattcgtacaatttcttggtgaattggttagaacggtttccacaatacaagtat</t>
  </si>
  <si>
    <t>tgcagcccatgattcgtacaatttcttggtgaattggttagagcggtttccacaatacaagtat</t>
  </si>
  <si>
    <t>tgcagcccatgcactgcgagactgcgactgcttggtgaagaacggccgtggagtcgagctggag</t>
  </si>
  <si>
    <t>tgcagcccatgcactgcgagactgcgactgcttggtgaagaacggccgtggagtggagctggag</t>
  </si>
  <si>
    <t>tgcagcccatgccatccttgcttgacaaactggaagaaggatcaaatcacagtgtacttttcat</t>
  </si>
  <si>
    <t>tgcagcccatgtcatccttgcttgacaaactggaagaaggatcaaatcacagtgtacttttcat</t>
  </si>
  <si>
    <t>tgcagcccatgctgctacctgtgcggcacgtcagacctcaacgccatggccaaggaccacccac</t>
  </si>
  <si>
    <t>tgcagcccatgctgctacctgtgcggcacgtcagacctcaacgccatggccatggaccacccac</t>
  </si>
  <si>
    <t>tgcagcccatgctgctgtgtgatggcgatgccgatgcttggctgatctgatcatgcggatgcca</t>
  </si>
  <si>
    <t>tgcagcccttgctgctgtgtgatggcgatgccgatgcttggctgatctgatcatgcggatgcca</t>
  </si>
  <si>
    <t>tgcagcccatgctggggagctctgcccacgccgccgtcggggaaggcgccgccgcgtggatctg</t>
  </si>
  <si>
    <t>tgcagcccatgctggggagctctgcccacgccgccgtcggggaaggcgccgcctcgtggatctg</t>
  </si>
  <si>
    <t>tgcagcccatggagcatacgacgttccgcagtccagagcctacgatggagtgccagccagaaga</t>
  </si>
  <si>
    <t>tgcagcccatggagcatccgacgttccgcagtccagagcctacgatggagtgccagccagaaga</t>
  </si>
  <si>
    <t>tgcagcccatggatcggaggtcggccgcacacccacgcgtgtatatataactatatatacgcgc</t>
  </si>
  <si>
    <t>tgcagcccatggatcggaggtcggccgcacacccgcgcgtgtatatataactatatatacgcgc</t>
  </si>
  <si>
    <t>tgcagcccatgtcctaccagcatcatttctgaacactcaagatgctgctgccgtcagagagtac</t>
  </si>
  <si>
    <t>tgcagcccatgtcctaccagcatcatttctgaactctcaagatgctgctgccgtcagagagtac</t>
  </si>
  <si>
    <t>tgcagcccatgtctcttccaccgctccgcagtccagcaacgacggtgtagagccaaccagaaaa</t>
  </si>
  <si>
    <t>tgcagcccatgtctcttccgccgctccgcagtccagcaacgacggtgtagagccaaccagaaaa</t>
  </si>
  <si>
    <t>tgcagcccatgtgagttcccatatcgataactgttgccaattagttgatggcgaatcgatcatg</t>
  </si>
  <si>
    <t>tgcagcccatgtgatttcccatatcgataactgttgccaattagttgatggcgaatcgatcatg</t>
  </si>
  <si>
    <t>tgcagcccattagcacgtctaactgtctcagtatctcttcagcccattagcaacagttgcaggt</t>
  </si>
  <si>
    <t>tgcagcccattagcacgtctaactgtctcagtatctcttcagcccattagcagcagttgcaggt</t>
  </si>
  <si>
    <t>tgcagcccattcaggatatattgattcatccatatcgagcgagctatatatgggattgtattgt</t>
  </si>
  <si>
    <t>tgcagctcattcaggatatattgattcatccatatcgagcgagctatatatgggattgtattgt</t>
  </si>
  <si>
    <t>tgcagcccattcttgcaagctgatataaaggtatgggcaatcgcttccaccatgatttttgtct</t>
  </si>
  <si>
    <t>tgcagcccattcttgcaagctgatataaaggtatgggcaatcgcttccaccgtgatttttgtct</t>
  </si>
  <si>
    <t>tgcagcccattgcgaacgccctcatgagcaggaatgtatggcagtggcactgtggcagtgttct</t>
  </si>
  <si>
    <t>tgcagcccattgcgaacgccctcatgagcaggaatgtatggcagtggcagtgtggcagtgttct</t>
  </si>
  <si>
    <t>tgcagcccattggaggcccagaatttttttactttgatggttggaccaattgccagccctaata</t>
  </si>
  <si>
    <t>tgcagcccattggaggcccagagtttttttactttgatggttggaccaattgccagccctaata</t>
  </si>
  <si>
    <t>tgcagccccaaacgaaccatgcccacctcgtccctggcgccgacatctgctctcgtcctcgacg</t>
  </si>
  <si>
    <t>tgcagccccaaacgaaccatgcccacctcgtccctggcgccgacatctgctctcgtcctcgact</t>
  </si>
  <si>
    <t>tgcagccccaacagctactactactactacagccaccaaagtatccaagaaaacttcgggcaac</t>
  </si>
  <si>
    <t>tgcagccccaacagctactactactactacagccaccaaagtatccaagaaaacttcggggaac</t>
  </si>
  <si>
    <t>tgcagccccaacctgatcaagacagcaggcgaatagatcaagaactaacgcatggtctgtcaac</t>
  </si>
  <si>
    <t>tgcagccccaacctgatcaagagagcaggcgaatagatcaagaactaacgcatggtctgtcaac</t>
  </si>
  <si>
    <t>tgcagccccaccagatcattgccgagtacaacagtgcaatccctgaggctgagcgtgagaagct</t>
  </si>
  <si>
    <t>tgcagccccaccagatcattgccgagtacaacagtgcaattcctgaggctgagcgtgagaagct</t>
  </si>
  <si>
    <t>tgcagccccacccgccgccctgaggtgctgcacgccaacctgaagggcagcagccccctccgcc</t>
  </si>
  <si>
    <t>tgcagccccacccgccgccctgaggtgctgcacgccgacctgaagggcagcagccccctccgcc</t>
  </si>
  <si>
    <t>tgcagccccacgcactgatggcaccgcacggagtgggaaaaaggaagcaggccaagctgctggt</t>
  </si>
  <si>
    <t>tgcagccccacgcattgatggcaccgcacggagtgggaaaaaggaagcaggccaagctgctggt</t>
  </si>
  <si>
    <t>tgcagccccacgggcacctgcacgacgacccccacctcctgcttccgcgacgcggggcccgagg</t>
  </si>
  <si>
    <t>tgcagccccatgggcacctgcacgacgacccccacctcctgcttccgcgacgcggggcccgagg</t>
  </si>
  <si>
    <t>tgcagccccacttccgtccgctgtattcctcagcgtgcgttctgtctctctctctccgacgact</t>
  </si>
  <si>
    <t>tgcagccccatttccgtccgctgtattcctcagcgtgcgttctgtctctctctctccgacgact</t>
  </si>
  <si>
    <t>tgcagccccagaagaaaaaatcagaggtttggcaactactattgatggttgggaaaagccaaaa</t>
  </si>
  <si>
    <t>tgcagtcccagaagaaaaaatcagaggtttggcaactactattgatggttgggaaaagccaaaa</t>
  </si>
  <si>
    <t>tgcagccccagaagagtggagtggcgtggccaacagaacacgtaacgtaacatggcgcgcgata</t>
  </si>
  <si>
    <t>tgcagccccagaagagtggagtggcgtggccaacagaacacgtaacgtaacatggcgcgggata</t>
  </si>
  <si>
    <t>tgcagccccaggcaccctagatgcatctcggactactgatccaagtccatggagctcatctaga</t>
  </si>
  <si>
    <t>tgcagccccagtcaccctagatgcatctcggactactgatccaagtccatggagctcatctaga</t>
  </si>
  <si>
    <t>tgcagccccaggccctagcctcgaccgcttgtttgtcggcgccctgaccctagtccacaccgcc</t>
  </si>
  <si>
    <t>tgcagccctaggccctagcctcgaccgcttgtttgtcggcgccctgaccctagtccacaccgcc</t>
  </si>
  <si>
    <t>tgcagccccagggtgagcgatacattgccgttcccgtacctcccaagttccgccaggtggtacg</t>
  </si>
  <si>
    <t>tgcagccccagggtgagcgatacattgccgttcccgtacctcccaagttccgtcaggtggtacg</t>
  </si>
  <si>
    <t>tgcagccccagtccagctgaattgcaccgcaggctgcggttcaagcgcatgccctgccttgtgc</t>
  </si>
  <si>
    <t>tgcagccccagtccagctgaattgcgccgcaggctgcggttcaagcgcatgccctgccttgtgc</t>
  </si>
  <si>
    <t>tgcagcccccaatgcgcacgatgctcatgcggcgcgccaccagctccatgaaactcccgacccc</t>
  </si>
  <si>
    <t>tgcagtccccaatgcgcacgatgctcatgcggcgcgccaccagctccatgaaactcccgacccc</t>
  </si>
  <si>
    <t>tgcagcccccaccagaggcagaagaggatcttggccgtcaggttctccgtggagtaaacccctg</t>
  </si>
  <si>
    <t>tgcagcccccaccagaggcagaagaggatcttggccgtcaggttctccgtggagtagacccctg</t>
  </si>
  <si>
    <t>tgcagcccccagcccatgtccgaccctgctctgctagtggccgaggtctagagcttggcgttca</t>
  </si>
  <si>
    <t>tgcagcccccagcccatgtccgcccctgctctgctagtggccgaggtctagagcttggcgttca</t>
  </si>
  <si>
    <t>tgcagcccccatgcagcgcgtgcttcgaccccttgcagcccatccacgtacgtacgtgcactgt</t>
  </si>
  <si>
    <t>tgcagctcccatgcagcgcgtgcttcgaccccttgcagcccatccacgtacgtacgtgcactgt</t>
  </si>
  <si>
    <t>tgcagcccccatgcagcgcgtgcttcgaccccttgcagcccatcctcggcggcggggaatgaag</t>
  </si>
  <si>
    <t>tgcagcccccatgcagcgcgtgcttcgaccccttgcagcccatcctcggcggcggggaatgaat</t>
  </si>
  <si>
    <t>tgcagccccccaagactccttgaccagccgcaaataagaagatccctgcgccacatattttcat</t>
  </si>
  <si>
    <t>tgcagccccccaagactccttgaccagccgcaaataagtagatccctgcgccacatattttcat</t>
  </si>
  <si>
    <t>tgcagccccccacggacaccacaacctgcttcaatcgttgctgagcggtatcgaaaacattaag</t>
  </si>
  <si>
    <t>tgcagtcccccacggacaccacaacctgcttcaatcgttgctgagcggtatcgaaaacattaag</t>
  </si>
  <si>
    <t>tgcagccccccctcactcgctcactcccctcgcccgcaccacagatctcgcccgccgaaaaaaa</t>
  </si>
  <si>
    <t>tgcagccccccctcactcgctcactcccctcgcccgcacgacagatctcgcccgccgaaaaaaa</t>
  </si>
  <si>
    <t>tgcagccccccgtcgtgagcttggacaaccccgacgtcatctgcttcaaggtcggcgggagcca</t>
  </si>
  <si>
    <t>tgcagtcccccgtcgtgagcttggacaaccccgacgtcatctgcttcaaggtcggcgggagcca</t>
  </si>
  <si>
    <t>tgcagcccccctcgtgagcatgattttctaccttaaatcactgttacttagcatcaaatcacca</t>
  </si>
  <si>
    <t>tgcagcccccctcgtgagcatgattttctaccttaaatcactgttacttagcctcaaatcacca</t>
  </si>
  <si>
    <t>tgcagcccccgaccgtcacgccgacgtctccaacgacgctgagctcctcagctccttccatctc</t>
  </si>
  <si>
    <t>tgcagcccccgaccgtcacgccgacgtctccaacgacgctgagctcctcagctccttccatttc</t>
  </si>
  <si>
    <t>tgcagcccccgcgaggccaaaagagcagcggaggctggcaagcaaagcaatcggcccacctata</t>
  </si>
  <si>
    <t>tgcagcccccgcgaggccgaaagagcagcggaggctggcaagcaaagcaatcggcccacctata</t>
  </si>
  <si>
    <t>tgcagcccccgtgcgtgcgctatggcgacgaggtcagacggcgtggccagcaggttgcccttgg</t>
  </si>
  <si>
    <t>tgcagcccccgtgcgtgcgctatggcgacgaggtccgacggcgtggccagcaggttgcccttgg</t>
  </si>
  <si>
    <t>tgcagccccctagcccccctgaatccgcccctgatcatttccccgcaccgtccaattctgcgtc</t>
  </si>
  <si>
    <t>tgcagccccctagcccccttgaatccgcccctgatcatttccccgcaccgtccaattctgcgtc</t>
  </si>
  <si>
    <t>tgcagccccctgcggcaaaggcagcgcaccccgtcaggctacctggctaccgaaaaaaaaaaaa</t>
  </si>
  <si>
    <t>tgcagccccctgcggcaaaggcagcgcaccccgtcaggctacctggctgccgaaaaaaaaaaaa</t>
  </si>
  <si>
    <t>tgcagccccctgttgctctgcttgccaattcggtgcctgggggtgagggccaaggacaacaggg</t>
  </si>
  <si>
    <t>tgcagtcccctgttgctctgcttgccaattcggtgcctgggggtgagggccaaggacaacaggg</t>
  </si>
  <si>
    <t>tgcagccccgacagcaccagtctttgctcctccccttcctgtccatgtcttttgtttacttgat</t>
  </si>
  <si>
    <t>tgcagccccgacagcaccagtctttgctcctccccttcctgtccatgtcttttgtttactttat</t>
  </si>
  <si>
    <t>tgcagccccgacatgcgaggcggtccagtgtccagcatctgttgtgtgaggcgagccacaggaa</t>
  </si>
  <si>
    <t>tgcagccccgacatgcgaggcggtccagtgtccagcatctgttgtgtgaggcgagccacgggaa</t>
  </si>
  <si>
    <t>tgcagccccgacgagtagtggaagtaggggtccctcccgtcgcgcctccgcgtccatccgctcg</t>
  </si>
  <si>
    <t>tgcagccccgacgagtagtggaagtaggggtccctcccgtctcgcctccgcgtccatccgctcg</t>
  </si>
  <si>
    <t>tgcagccccgacgccatcgcctggcaaagcggaagcaaaagaacagagcatgtcgtaggttgtt</t>
  </si>
  <si>
    <t>tgcagccccgacgccatcgcctggcaaagcggaagcagaagaacagagcatgtcgtaggttgtt</t>
  </si>
  <si>
    <t>tgcagccccgagcgcgtggacgccgccctggccgcgtggtccgctccgaaaaaaaaaaaaaaaa</t>
  </si>
  <si>
    <t>tgcagccccgatcgcgtggacgccgccctggccgcgtggtccgctccgaaaaaaaaaaaaaaaa</t>
  </si>
  <si>
    <t>tgcagccccgcaattcctcgtgctccgccagcgggaggcctcccaggcccttcgaagctatccc</t>
  </si>
  <si>
    <t>tgcagccccgcaattcctcgtgctccgccagcgggaggcctccgaggcccttcgaagctatccc</t>
  </si>
  <si>
    <t>tgcagccccgcacggccgcaccgttttgcactggcgcggagtgcgcgattcaggcgagatcgat</t>
  </si>
  <si>
    <t>tgcagccccgcacggctgcaccgttttgcactggcgcggagtgcgcgattcaggcgagatcgat</t>
  </si>
  <si>
    <t>tgcagccccgcactctcatggttgggactctagtgaagcatcggcggcgcgcaatcaccaaatc</t>
  </si>
  <si>
    <t>tgcagccccgcactctcatggttgggactctagtgaagcgtcggcggcgcgcaatcaccaaatc</t>
  </si>
  <si>
    <t>tgcagccccgcagctgggcctgcgcaaggtgaacacaagagttaggcgacggctccattgaagc</t>
  </si>
  <si>
    <t>tgcagccccgcagctgggcctgcgcaaggtgaacacaagatttaggcgacggctccattgaagc</t>
  </si>
  <si>
    <t>tgcagccccgcctagcggcgctaagcaggcaccaccaggtcagaaggggactactgccctcgag</t>
  </si>
  <si>
    <t>tgcagccccgcctagcggcgctaagctggcaccaccaggtcagaaggggactactgccctcgag</t>
  </si>
  <si>
    <t>tgcagccccgcctgttcgggaagatcgtccccgacaagtgcaggttcgccgtgctcaccgccaa</t>
  </si>
  <si>
    <t>tgcagccccgcctgttcgggaagatcgttcccgacaagtgcaggttcgccgtgctcaccgccaa</t>
  </si>
  <si>
    <t>tgcagccccgcgagccactcgccgtcgtactggtcgccgttggcgtagctcttcttgccgttgc</t>
  </si>
  <si>
    <t>tgcagccccgcgcgccactcgccgtcgtactggtcgccgttggcgtagctcttcttgccgttgc</t>
  </si>
  <si>
    <t>tgcagccccgcgagccccttcgtggatccgcccctgctcgtgatagacctggacatttgatttt</t>
  </si>
  <si>
    <t>tgcagccccgcgagcccgttcgtggatccgcccctgctcgtgatagacctggacatttgatttt</t>
  </si>
  <si>
    <t>tgcagccccgcgtttggtctaatcgtttcagtttcaaccacatggtccttgctttcttgtcgga</t>
  </si>
  <si>
    <t>tgcagccctgcgtttggtctaatcgtttcagtttcaaccacatggtccttgctttcttgtcgga</t>
  </si>
  <si>
    <t>tgcagccccgtaccgtgaggaagaaaggggcaccgaaggtcaccgtaaccatccgagtgcgcca</t>
  </si>
  <si>
    <t>tgcagccccgtaccgtgaggaagaaaggggcaccgaaggtcaccgtaaccatccgagtgcgccc</t>
  </si>
  <si>
    <t>tgcagccccgtgcagcgctggtgcatgcgcgcggcaccccgtgagcattgccaggcgcggtgct</t>
  </si>
  <si>
    <t>tgcagccccgtgcagtgctggtgcatgcgcgcggcaccccgtgagcattgccaggcgcggtgct</t>
  </si>
  <si>
    <t>tgcagccccgtggaggagtacaccacatctaaggaccccacgatcgccgacgccgaatttatcc</t>
  </si>
  <si>
    <t>tgcagccccgtggaggagtacaccacttctaaggaccccacgatcgccgacgccgaatttatcc</t>
  </si>
  <si>
    <t>tgcagccccgtggcggaagacggcagtggcgctatgccacggtcgaacactgggcgcgccgcgt</t>
  </si>
  <si>
    <t>tgcagcctcgtggcggaagacggcagtggcgctatgccacggtcgaacactgggcgcgccgcgt</t>
  </si>
  <si>
    <t>tgcagccccgttaatttttttttcagttccgaggaagagaattcagaattacaaaggaattggt</t>
  </si>
  <si>
    <t>tgcagccccgttcatttttttttcagttccgaggaagagaattcagaattacaaaggaattggt</t>
  </si>
  <si>
    <t>tgcagcccctacggcagctgcggagcctacggctactgcgacaacacgctgcccgtggcgacgt</t>
  </si>
  <si>
    <t>tgcagcccctacggcagctgcggcgcctacggctactgcgacaacacgctgcccgtggcgacgt</t>
  </si>
  <si>
    <t>tgcagcccctccccattcctgctacatcattcgaagtgattacaatggattttattgagtgtct</t>
  </si>
  <si>
    <t>tgcagcccctcccctttcctgctacatcattcgaagtgattacaatggattttattgagtgtct</t>
  </si>
  <si>
    <t>tgcagcccctccgtgagctccccgccgcgtagcacgaattcgacgaatcggtccacgagcgacg</t>
  </si>
  <si>
    <t>tgcagcccctccgtgagctccccgccgcgtcgcacgaattcgacgaatcggtccacgagcgacg</t>
  </si>
  <si>
    <t>tgcagcccctcgcaatttcatcatcgtagggtccacaacgctttcaacccccgaacgcgcatat</t>
  </si>
  <si>
    <t>tgcagcccctcgcaatttcatcatcttagggtccacaacgctttcaacccccgaacgcgcatat</t>
  </si>
  <si>
    <t>tgcagcccctcgcacgccgcgacgatcgcgacggcctcgtgcacctccttcacgccgtgcgcgc</t>
  </si>
  <si>
    <t>tgcagcccctcgcacgccgtgacgatcgcgacggcctcgtgcacctccttcacgccgtgcgcgc</t>
  </si>
  <si>
    <t>tgcagcccctcgccctcctccttccccatgccgcacccgcacgccctcacgcatcgccgcccgc</t>
  </si>
  <si>
    <t>tgcagcccctcgccctcctccttccccatgccgcacccgcacgccctcacgcatcgcctcccgc</t>
  </si>
  <si>
    <t>tgcagcccctcgcttcccgttcctccatgaccacaggaggcaaaagttgcagttgccatctccc</t>
  </si>
  <si>
    <t>tgcagcccctcgcttcccgttcctccatggccacaggaggcaaaagttgcagttgccatctccc</t>
  </si>
  <si>
    <t>tgcagcccctctatttgacatggaagtacatcactgtcagcagcccaacaaggttggagctgac</t>
  </si>
  <si>
    <t>tgcagcccctctatttgacatggaagtacatcattgtcagcagcccaacaaggttggagctgac</t>
  </si>
  <si>
    <t>tgcagcccctgcacatcattcgcctggagcagcagcattaggcatgtaccatcagtatgtggcg</t>
  </si>
  <si>
    <t>tgcagcccttgcacatcattcgcctggagcagcagcattaggcatgtaccatcagtatgtggcg</t>
  </si>
  <si>
    <t>tgcagcccctgccaccctatggcatagatgtctcggacatccttgacatgaggctttatcccag</t>
  </si>
  <si>
    <t>tgcagcccctgccaccctatggcatagatgtctcggacatccttgacatgaggctttgtcccag</t>
  </si>
  <si>
    <t>tgcagcccctgcccactttcggcggcgcgcgggtgagctcagccccgcgggcaggcgacggcaa</t>
  </si>
  <si>
    <t>tgcagcccctggccactttcggcggcgcgcgggtgagctcagccccgcgggcaggcgacggcaa</t>
  </si>
  <si>
    <t>tgcagcccctgcgacaacaggaggaagcgggccgcgtcgctctcacggcgccgaaaaaaaaaaa</t>
  </si>
  <si>
    <t>tgcagcccctgcgacaacaggagggagcgggccgcgtcgctctcacggcgccgaaaaaaaaaaa</t>
  </si>
  <si>
    <t>tgcagcccctgctcccctgcggctaggaagtcttcgaagccttcccactcgtcggtcttgagca</t>
  </si>
  <si>
    <t>tgcagcccctgctcccctgcggctaggaagtcttcgaagcctttccactcgtcggtcttgagca</t>
  </si>
  <si>
    <t>tgcagcccctgttatcgcctctgctctcagaaatcggtctcctaaaaggaaaatatgtttagca</t>
  </si>
  <si>
    <t>tgcagcccttgttatcgcctctgctctcagaaatcggtctcctaaaaggaaaatatgtttagca</t>
  </si>
  <si>
    <t>tgcagccccttcccaaatcaatgtatgatgacatgaataagcacagcgcgccgcaagagcttag</t>
  </si>
  <si>
    <t>tgcagtcccttcccaaatcaatgtatgatgacatgaataagcacagcgcgccgcaagagcttag</t>
  </si>
  <si>
    <t>tgcagccccttcctctcctcctccctcccacccctccgtcaccttgcctcgctgcgctggttct</t>
  </si>
  <si>
    <t>tgcagccccttcctctcctcctccctcccactcctccgtcaccttgcctcgctgcgctggttct</t>
  </si>
  <si>
    <t>tgcagccccttccttgaccatgaccacatcccagcagtggccactccgcccccctgagatttgg</t>
  </si>
  <si>
    <t>tgcagccccttccttgaccatgaccacatcccagcagtggccactccgcccccctgcgatttgg</t>
  </si>
  <si>
    <t>tgcagccccttcgagtgagccatgccgactgctcatgcgggttggcatgggtcgcttgagtgac</t>
  </si>
  <si>
    <t>tgcagccccttcgagtgagccatgccgacttctcatgcgggttggcatgggtcgcttgagtgac</t>
  </si>
  <si>
    <t>tgcagccccttctaagaaaagattaaggaaggatgccccaatgaacctaattaatgctccagtt</t>
  </si>
  <si>
    <t>tgcagccccttctaagaaaagattaaggcaggatgccccaatgaacctaattaatgctccagtt</t>
  </si>
  <si>
    <t>tgcagcccctttggctggaggcggagcggaggcggagcttgtctttggcgccattggaggcatc</t>
  </si>
  <si>
    <t>tgcagcgcctttggctggaggcggagcggaggcggagcttgtctttggcgccattggaggcatc</t>
  </si>
  <si>
    <t>tgcagcccgaaccagatgtgagtacagacacagagtggactgactggaccaccatcatttactt</t>
  </si>
  <si>
    <t>tgcagcccgaaccagatgtgagtgcagacacagagtggactgactggaccaccatcatttactt</t>
  </si>
  <si>
    <t>tgcagcccgaccaccgatacctcaaatggccgacacacgttactacaccagttacaatgattct</t>
  </si>
  <si>
    <t>tgcagcccgaccaccgataccttaaatggccgacacacgttactacaccagttacaatgattct</t>
  </si>
  <si>
    <t>tgcagcccgacccactcgcgcggcatcggcaacgccatcctctcccttcccttgccctgccaca</t>
  </si>
  <si>
    <t>tgcagcccgacccactcgcgcggtatcggcaacgccatcctctcccttcccttgccctgccaca</t>
  </si>
  <si>
    <t>tgcagcccgacctagcctaccgcgccacgcctggaccaggccaagtcggagcccgaaaaaaaaa</t>
  </si>
  <si>
    <t>tgcagcccgagctagcctaccgcgccacgcctggaccaggccaagtcggagcccgaaaaaaaaa</t>
  </si>
  <si>
    <t>tgcagcccgacctccttgaacccagatttccataattatattcggacttgatcaaactcctaac</t>
  </si>
  <si>
    <t>tgcagcccgacctccttgaacccagatttccatagttatattcggacttgatcaaactcctaac</t>
  </si>
  <si>
    <t>tgcagcccgacgacgcaaatgaggattcgtcgcacgaatgccgaaaaaaaaaaaaaaaaaaaaa</t>
  </si>
  <si>
    <t>tgcagcccgacgacgcagatgaggattcgtcgcacgaatgccgaaaaaaaaaaaaaaaaaaaaa</t>
  </si>
  <si>
    <t>tgcagcccgacgctgctcagttgcacttcttcatcgaccccgcaaagcagagctcgggcatcct</t>
  </si>
  <si>
    <t>tgcagcccgacgctgctcagttgcacttcttcatcgaccccgcaaagcagagctcgggtatcct</t>
  </si>
  <si>
    <t>tgcagcccgactatgcctcggacgggcacatcggcatctgtcatcagcttcctggaagcaaata</t>
  </si>
  <si>
    <t>tgcagcccgactatgcctcggacgggcacatcggcatttgtcatcagcttcctggaagcaaata</t>
  </si>
  <si>
    <t>tgcagcccgagcattagatttgccacaatactataatactgtggcagctcctcaagtgcataaa</t>
  </si>
  <si>
    <t>tgcagcccgagcattagatttgccacaatactataatactgtggcagctcctccagtgcataaa</t>
  </si>
  <si>
    <t>tgcagcccgagcgtgagcgacacgccgccagaaccaccgccaccgaacccgccagctggcccgc</t>
  </si>
  <si>
    <t>tgcagcccgagcgtgagcgacacgccgccagaaccatcgccaccgaacccgccagctggcccgc</t>
  </si>
  <si>
    <t>tgcagcccgagctcgtcctccacgtcgtccgacgccgcgatgagcagcagctggcacccctcgt</t>
  </si>
  <si>
    <t>tgcaggccgagctcgtcctccacgtcgtccgacgccgcgatgagcagcagctggcacccctcgt</t>
  </si>
  <si>
    <t>tgcagcccgaggtacaggactccattacatggaagtggacagcgtacggaaattactccacccg</t>
  </si>
  <si>
    <t>tgcagcccgaggtacaggactccattacatggaagtggacagcgtacggaaattactccacctg</t>
  </si>
  <si>
    <t>tgcagcccgaggtgaagcgcgccgtgctcctctggctcaagcagagccattgccagctcagcaa</t>
  </si>
  <si>
    <t>tgcagcccgatgtgaagcgcgccgtgctcctctggctcaagcagagccattgccagctcagcaa</t>
  </si>
  <si>
    <t>tgcagcccgatgaacgtccccacaaggatctgccaagcatggatgatccatcgatcatgtggtg</t>
  </si>
  <si>
    <t>tgcagcccgatgaacgtccccacaaggatctgccaagcatggatgatcgatcgatcatgtggtg</t>
  </si>
  <si>
    <t>tgcagcccgcacgcggctgccgcctcgagtagagaagaaaaactcaactgcgctgagggggacg</t>
  </si>
  <si>
    <t>tgcagcctgcacgcggctgccgcctcgagtagagaagaaaaactcaactgcgctgagggggacg</t>
  </si>
  <si>
    <t>tgcagcccgcagatcatggtggtaagacgaagttgctgtgttgtaatcacgtacgggaaaaacg</t>
  </si>
  <si>
    <t>tgcagcccgcagatcatggtggtaagacgaagttgttgtgttgtaatcacgtacgggaaaaacg</t>
  </si>
  <si>
    <t>tgcagcccgcagctgtggtgaggggcgacgccccgcaggccgcagctcctccgagttggaagag</t>
  </si>
  <si>
    <t>tgcaggccgcagctgtggtgaggggcgacgccccgcaggccgcagctcctccgagttggaagag</t>
  </si>
  <si>
    <t>tgcagcccgcaggcggtgatctttctttcctcctcgcgttctgctcaccacttgccttcatgcc</t>
  </si>
  <si>
    <t>tgcagcccgcaggcggtgatctttctttcctcctcgcgttctgctcaccacttgccttcctgcc</t>
  </si>
  <si>
    <t>tgcagcccgcaggcgtgggcggacgagaagccactttcgatgtcccaccttgaaattcgaattc</t>
  </si>
  <si>
    <t>tgcagcccgcaggcgtgggcgggcgagaagccactttcgatgtcccaccttgaaattcgaattc</t>
  </si>
  <si>
    <t>tgcagcccgcccagaacccatgtcgcactgtagcacgggaggcgcgcgaggacgaggaattgag</t>
  </si>
  <si>
    <t>tgcagcccgcccagaacccatgtcgcactgtagcactggaggcgcgcgaggacgaggaattgag</t>
  </si>
  <si>
    <t>tgcagcccgccccccgctaccttcgaccgctccatcatcgagcacgtccgaggcagcgttggag</t>
  </si>
  <si>
    <t>tgcagcccgccccctgctaccttcgaccgctccatcatcgagcacgtccgaggcagcgttggag</t>
  </si>
  <si>
    <t>tgcagcccgccgaacgcacatccacccaaagccaaagccacgaggcccccgcccccgcccgcgc</t>
  </si>
  <si>
    <t>tgcagcccgccgaacgcacatccacccaaggccaaagccacgaggcccccgcccccgcccgcgc</t>
  </si>
  <si>
    <t>tgcagcccgccgagcccctgcgcgacgtacccgaacgtggagaagccgctggtgacgagcacat</t>
  </si>
  <si>
    <t>tgcagcccgccgagcccctgcgcgacgtacccgaacgtggagaagccgctggtgacgagcacgt</t>
  </si>
  <si>
    <t>tgcagcccgccgcattgctgatgtcgaatcagacccaggggccatccaccgaaacgaaacgata</t>
  </si>
  <si>
    <t>tgcaggccgccgcattgctgatgtcgaatcagacccaggggccatccaccgaaacgaaacgata</t>
  </si>
  <si>
    <t>tgcagcccgccgctgccgctgccgcgcagcgagggtaggcataggtatcacgcggggtcggtgg</t>
  </si>
  <si>
    <t>tgcagcgcgccgctgccgctgccgcgcagcgagggtaggcataggtatcacgcggggtcggtgg</t>
  </si>
  <si>
    <t>tgcagcccgccgtcgtggtcgctgccgctctcggacgccatgttgctcgccatggcgcccgcgc</t>
  </si>
  <si>
    <t>tgcagcgcgccgtcgtggtcgctgccgctctcggacgccatgttgctcgccatggcgcccgcgc</t>
  </si>
  <si>
    <t>tgcagcccgcgacgacatggcagcgcttggtcacaggccacgagccatgacggatgggagacaa</t>
  </si>
  <si>
    <t>tgcagctcgcgacgacatggcagcgcttggtcacaggccacgagccatgacggatgggagacaa</t>
  </si>
  <si>
    <t>tgcagcccgcgcccgcatgcagcaagaccagcagtggaggtcgccccgcacggctgcgcaccga</t>
  </si>
  <si>
    <t>tgcagcccgcgcccgcatgcagcaagaccagcagtggatgtcgccccgcacggctgcgcaccga</t>
  </si>
  <si>
    <t>tgcagcccgcgcgccgagcgccgttcgtgtgaacccgcacgcggaaccacgcgagagagaattg</t>
  </si>
  <si>
    <t>tgcagcccgcgcgccgagcgccgttcgtgtgaacccgcgcgcggaaccacgcgagagagaattg</t>
  </si>
  <si>
    <t>tgcagcccgcggccctccaatggtggccaatgctcgatctgcgccatggaccgaaaaaaaaaaa</t>
  </si>
  <si>
    <t>tgcagcccgctgccctccaatggtggccaatgctcgatctgcgccatggaccgaaaaaaaaaaa</t>
  </si>
  <si>
    <t>tgcagcccgcgtagctgacgaggggcggatgggatcagcggacctgccaatctaggaagcaggc</t>
  </si>
  <si>
    <t>tgcagcccgcgtagctgacgaggggcggatgggatcagcgggcctgccaatctaggaagcaggc</t>
  </si>
  <si>
    <t>tgcagcccgctcctgcgaagtacgagctggtgccttcgtcgcggtcctccgacgaggagagtgg</t>
  </si>
  <si>
    <t>tgcagcccgctcctgcgaagtatgagctggtgccttcgtcgcggtcctccgacgaggagagtgg</t>
  </si>
  <si>
    <t>tgcagcccgctgggtaggggtagcgaggccaacgggaaagtccctcagcaattgcctctgtttg</t>
  </si>
  <si>
    <t>tgcagcccgctgggtaggggtagcgaggccaacgggaaagtccctctgcaattgcctctgtttg</t>
  </si>
  <si>
    <t>tgcagcccgctggtggcggagccgtgcaggatgaacgtgcccaagccactggtgctggacccca</t>
  </si>
  <si>
    <t>tgcagcccgctggtggcggagccgtgcaggatgaacgtgcccaagccgctggtgctggacccca</t>
  </si>
  <si>
    <t>tgcagcccgctggtggcggggccgtgcatgatgaacgtgcccaagccgctggtgctggacccca</t>
  </si>
  <si>
    <t>tgcagcccgctggtggcggggccgtgcatgatgaacgtgcccaagccgctggtgttggacccca</t>
  </si>
  <si>
    <t>tgcagcccgctttcaattccagagtcgagcaagcacgggtggacattacctccttcaaagtttg</t>
  </si>
  <si>
    <t>tgcagcccgctttcaattctagagtcgagcaagcacgggtggacattacctccttcaaagtttg</t>
  </si>
  <si>
    <t>tgcagcccgtagccacaacaacatcacaagcccacatggaccatggtgaccactcaaccacgct</t>
  </si>
  <si>
    <t>tgcagcccgtagccacaacaacatcacaagcccacatggaccatggtgaccactcagccacgct</t>
  </si>
  <si>
    <t>tgcagcccgtccaaaccatcgcgttctctagtctagagaaatggagcgggctggcgtgccaacg</t>
  </si>
  <si>
    <t>tgcagcccgtccaaaccatcgcgttctctagtctagagaaatggagcgggctggcgtgccaatg</t>
  </si>
  <si>
    <t>tgcagcccgtgagtctgcatctggcccctgtgcatgcaaataaacacgcccaacaggttctcct</t>
  </si>
  <si>
    <t>tgcagcccgtgagtctgcatctggcccttgtgcatgcaaataaacacgcccaacaggttctcct</t>
  </si>
  <si>
    <t>tgcagcccgtgatagggaactgaacgcgtgctcgctgtttgtgctttgtgtgtgtcggtctcgc</t>
  </si>
  <si>
    <t>tgcagcccgtgatagggaactgaacgcgtgctcgctgtttgtgttttgtgtgtgtcggtctcgc</t>
  </si>
  <si>
    <t>tgcagcccgtgccgaggagggagctccagctcgttggcatggcagcgatgctgatcgcctgcaa</t>
  </si>
  <si>
    <t>tgcagcccgtgccgaggagggagctccagcttgttggcatggcagcgatgctgatcgcctgcaa</t>
  </si>
  <si>
    <t>tgcagcccgtgctctgcacccttcagttacacaccgcaccaaagaggcaaagactttcagcggc</t>
  </si>
  <si>
    <t>tgcagcccgtgctctgcacccttcagttacacaccgcaccaaagaggcaaagacttttagcggc</t>
  </si>
  <si>
    <t>tgcagcccgtgctgcctgctgctgcgccgccgctgtgtctttctgctccagaccgaaaaaaaaa</t>
  </si>
  <si>
    <t>tgcagcccgtgctgcctgttgctgcgccgccgctgtgtctttctgctccagaccgaaaaaaaaa</t>
  </si>
  <si>
    <t>tgcagcccgtgggccgaccaagtgtgcactctatttatagtcgactaaaattgtgctgcctctg</t>
  </si>
  <si>
    <t>tgcagcccgtgggccgaccaagtgtgcactctatttatagtcggctaaaattgtgctgcctctg</t>
  </si>
  <si>
    <t>tgcagcccgttgctgtcactcgataaaatggaatgaccgtcacttggcaacgaaacaaaccata</t>
  </si>
  <si>
    <t>tgcagcccgttgctgtcactcgataacatggaatgaccgtcacttggcaacgaaacaaaccata</t>
  </si>
  <si>
    <t>tgcagcccgtttcctgcaccgtttcacatgtccacgcgaggctcacgccatcccaaacatcacc</t>
  </si>
  <si>
    <t>tgcagcccgtttcctgcaccgtttcacatgtccacgcgaggctcacgccgtcccaaacatcacc</t>
  </si>
  <si>
    <t>tgcagccctaatggttagttacccttaacaaaagttggagaggacttagagagcaaaaactttg</t>
  </si>
  <si>
    <t>tgcagccctaatggttagttacccttaacaaaagttggagaggacttagagagcaacaactttg</t>
  </si>
  <si>
    <t>tgcagccctaattaagtttactttggactggcggagatcgcgtctgttcacactacagtcaaca</t>
  </si>
  <si>
    <t>tgcagccctaattaagtttactttggactggcggagatcgcgtctgttcacactacagtcagca</t>
  </si>
  <si>
    <t>tgcagccctaccaccaatgtgttgtgctgcaccactagtggcatctacgtacagtatgtatcta</t>
  </si>
  <si>
    <t>tgcaggcctaccaccaatgtgttgtgctgcaccactagtggcatctacgtacagtatgtatcta</t>
  </si>
  <si>
    <t>tgcagccctaccgcggcgcggaaagcgacccgtctgtctgtccgtgtagacgcttggccagtgc</t>
  </si>
  <si>
    <t>tgcagccctaccgcggcgcggaaagcgacccgtctgtctgtccgtgtcgacgcttggccagtgc</t>
  </si>
  <si>
    <t>tgcagccctagagttcacgtcgcgctagctgctgggattgagagggagagagctgaggcagagg</t>
  </si>
  <si>
    <t>tgcagccctagagttcacgtcgcgctagctgctgggattgagagggagagagctgagggagagg</t>
  </si>
  <si>
    <t>tgcagccctagagttccgtagcactacagtaacacgggtactgttcacgcgagggagagggtag</t>
  </si>
  <si>
    <t>tgcagccctagagttccgtagcactacagtaacacgggtactgttcatgcgagggagagggtag</t>
  </si>
  <si>
    <t>tgcagccctagcgcgacgagcttcttcgacgctacctccgcttccgctctcaccagcccaggct</t>
  </si>
  <si>
    <t>tgcagccctagcgcgacgagcttcttcgacgccacctccgcttccgctctcaccagcccaggct</t>
  </si>
  <si>
    <t>tgcagccctagctctcgggctataaaagcagcccacaggtcatcacgaaaggggaatggacgcc</t>
  </si>
  <si>
    <t>tgcagccctagctctcgggctataaaagcagcccccaggtcatcacgaaaggggaatggacgcc</t>
  </si>
  <si>
    <t>tgcagccctatattgatcgaatcgcacgtctgcccagttggaaggctgatctgttaagcaagga</t>
  </si>
  <si>
    <t>tgcagccctatattgatcgaatcgcacgtctgcccagttggaaggctgatctgttgagcaagga</t>
  </si>
  <si>
    <t>tgcagccctatccaaaaacgacgggcaacttcctcctcccgctcccgcttggcttcttcaccat</t>
  </si>
  <si>
    <t>tgcagctctatccaaaaacgacgggcaacttcctcctcccgctcccgcttggcttcttcaccat</t>
  </si>
  <si>
    <t>tgcagccctatccaaacgtcgccgacaatcctatacagagcaagtaaagaacatatatcaagta</t>
  </si>
  <si>
    <t>tgcagccctatccaaacgtcgccgacaatcctatacagagcaagtaaagaacgtatatcaagta</t>
  </si>
  <si>
    <t>tgcagccctatgccgcaccactaggtcgcacaccaccatcccctgtgctcgtgtcagcggtcac</t>
  </si>
  <si>
    <t>tgcagccctatgccgcaccactaggtcgcacaccaccgtcccctgtgctcgtgtcagcggtcac</t>
  </si>
  <si>
    <t>tgcagccctatgcctcacgccaccgtcccctacgctcatgccacttgtcggcgcttgctctcac</t>
  </si>
  <si>
    <t>tgcagccctatgcctcacgccaccgtcccctacgctcgtgccacttgtcggcgcttgctctcac</t>
  </si>
  <si>
    <t>tgcagccctattatatcctaggccatcctaataagcatacattgcttttgttggcacctggatc</t>
  </si>
  <si>
    <t>tgcagccctattatatcctaggccatcctaataagcatacattgcttttgttggcccctggatc</t>
  </si>
  <si>
    <t>tgcagccctattcagtagtgtctggtcctcaaattaaaattgctaaccttgtggagtaggtgaa</t>
  </si>
  <si>
    <t>tgcagccctattcagtagtgtctggtcctgaaattaaaattgctaaccttgtggagtaggtgaa</t>
  </si>
  <si>
    <t>tgcagccctcaagcttgaattcactgcatacgagcttgattcagatgactggaagcaagactgg</t>
  </si>
  <si>
    <t>tgcagccctcaagcttgaattcactgcatacgagcttgattcggatgactggaagcaagactgg</t>
  </si>
  <si>
    <t>tgcagccctcagacagcttcgtctgaaaatggtctgctgatggcaactactcggcttcatcatc</t>
  </si>
  <si>
    <t>tgcagccctcagacagcttcgtctgaaagtggtctgctgatggcaactactcggcttcatcatc</t>
  </si>
  <si>
    <t>tgcagccctcccactagtatatatacccgaccactccctcccccacagtacacagagcatacag</t>
  </si>
  <si>
    <t>tgcaggcctcccactagtatatatacccgaccactccctcccccacagtacacagagcatacag</t>
  </si>
  <si>
    <t>tgcagccctcccccacccacgtgtgggcgactggcgaaggacttaccgtgttccgaagccaaga</t>
  </si>
  <si>
    <t>tgcagccctcccccacccacgtgtgggcgactggcgaaggacttaccgtgttccgaagccgaga</t>
  </si>
  <si>
    <t>tgcagccctccgcgctgcacggccgccgccgcgctgcgtcctcgtctcctcgaccgccgagccg</t>
  </si>
  <si>
    <t>tgcagcccttcgcgctgcacggccgccgccgcgctgcgtcctcgtctcctcgaccgccgagccg</t>
  </si>
  <si>
    <t>tgcagccctcctctgtccaccctgtccccagcttatccaggaaggcacagccaacaacgcatcg</t>
  </si>
  <si>
    <t>tgcagccctcctctgtccaccctgtccccagcttatccaggaaggcacagccaagaacgcatcg</t>
  </si>
  <si>
    <t>tgcagccctcctcttattccccatcatcatgtcacccaaatttggccgactctgagataatatg</t>
  </si>
  <si>
    <t>tgcagccctcctcttattccccatcatcatgtcacccaaatttggccgactctgagataatctg</t>
  </si>
  <si>
    <t>tgcagccctcctgccaacagcctcgttgccgtgacggtgacaggcaccaagcaaggcctgccag</t>
  </si>
  <si>
    <t>tgcagccctcctgccaacagcctcgttgccgtgacgttgacaggcaccaagcaaggcctgccag</t>
  </si>
  <si>
    <t>tgcagccctcgcaccagcagattggacgcacgtcacgcacgcaacgcatctgcctcatctgaac</t>
  </si>
  <si>
    <t>tgcagccctcgccccagcagattggacgcacgtcacgcacgcaacgcatctgcctcatctgaac</t>
  </si>
  <si>
    <t>tgcagccctcgcgccgtgcgtgtcaggttcatgaagacactgtacctgtacgcgcgcgactacg</t>
  </si>
  <si>
    <t>tgcagccctcgcgccgtgcgtgtcaggttcatgaagacactgtacctgtacgcgtgcgactacg</t>
  </si>
  <si>
    <t>tgcagccctcggaagcggcgaggatggtacaagcccagcaagcattcaagcccgcggccgccgc</t>
  </si>
  <si>
    <t>tgcagccctcggaagcggcgaggatggtacaaggccagcaagcattcaagcccgcggccgccgc</t>
  </si>
  <si>
    <t>tgcagccctcgttcttggtgcgcactgtcctgtttgtttcggtgaaatttggtttctactggaa</t>
  </si>
  <si>
    <t>tgcagccctcgttcttggtgcgcactgtcctgtttgtttcggtgaaatttggtttttactggaa</t>
  </si>
  <si>
    <t>tgcagccctctaacgagtccatgtcggggcggatccgtgctagctccgcgccgcggacggggag</t>
  </si>
  <si>
    <t>tgcagccctctgacgagtccatgtcggggcggatccgtgctagctccgcgccgcggacggggag</t>
  </si>
  <si>
    <t>tgcagccctctcatggaaagatctttgtgtgcccctcagcttcagtaaaaattgctcaatagat</t>
  </si>
  <si>
    <t>tgcagccctctcgtggaaagatctttgtgtgcccctcagcttcagtaaaaattgctcaatagat</t>
  </si>
  <si>
    <t>tgcagccctctgctgccgctgccttcttcccgtccgccgtggcgcccctggacaccgtcgacct</t>
  </si>
  <si>
    <t>tgcagccctctgctgccgctgccttcttcccgtctgccgtggcgcccctggacaccgtcgacct</t>
  </si>
  <si>
    <t>tgcagccctcttggctttgtcatgctttcatgccattgcctctgatccaagccttctccaagat</t>
  </si>
  <si>
    <t>tgcagccctcttggctttgtgatgctttcatgccattgcctctgatccaagccttctccaagat</t>
  </si>
  <si>
    <t>tgcagccctgacgctccgcgccgtgcctctgtttcctctttcgcacctcccttttcctcctccg</t>
  </si>
  <si>
    <t>tgcagccctgacgctctgcgccgtgcctctgtttcctctttcgcacctcccttttcctcctccg</t>
  </si>
  <si>
    <t>tgcagccctgacggcaagctcaacaattcagcgaggcagaatagccacacccacaccagaagct</t>
  </si>
  <si>
    <t>tgcagccctgacggcaagctcaacaattcagcgaggcggaatagccacacccacaccagaagct</t>
  </si>
  <si>
    <t>tgcagccctgagagatgataccatctccaacaccagggctccagccagcaaaacataggtgaca</t>
  </si>
  <si>
    <t>tgcagccctgagagatgatgccatctccaacaccagggctccagccagcaaaacataggtgaca</t>
  </si>
  <si>
    <t>tgcagccctgatcgaagcccacatcgttcgctagcctaaaaaaactaaagaaaaaataagatca</t>
  </si>
  <si>
    <t>tgcagccctgatcgaagcccacatcgttcgctagcctcaaaaaactaaagaaaaaataagatca</t>
  </si>
  <si>
    <t>tgcagccctgcaactactctcccccaacgtgtgttctcgacgatgccgtgcctaagctaaggca</t>
  </si>
  <si>
    <t>tgcagccctgcaactactctcccccaacgtgtgttctcgaggatgccgtgcctaagctaaggca</t>
  </si>
  <si>
    <t>tgcagccctgcaatgatggcactcaggtgcttttaatccatcctctccacacagtgacagtcat</t>
  </si>
  <si>
    <t>tgcagccctgcaatgatggcactcaggtgcttttaatccatcctctccacacagtgacggtcat</t>
  </si>
  <si>
    <t>tgcagccctgcacccatcgatagctattttttagtgtgtcctggtgatggaataaacgagacgc</t>
  </si>
  <si>
    <t>tgcagccctgcacccatctatagctattttttagtgtgtcctggtgatggaataaacgagacgc</t>
  </si>
  <si>
    <t>tgcagccctgcaccgccgatcaccacgatcacgaccgcagccgcaaaagtaatcgcaggatcac</t>
  </si>
  <si>
    <t>tgcagccctgcaccgccgatcaccgcgatcacgaccgcagccgcaaaagtaatcgcaggatcac</t>
  </si>
  <si>
    <t>tgcagccctgcacgagtgaacgaacggcgatgttgccctcttgctttacctcctttttcacctc</t>
  </si>
  <si>
    <t>tgcagccctgcacgagtgaacgaacggcgatgttgccctcttgctttacctcctttttcacctt</t>
  </si>
  <si>
    <t>tgcagccctgcacggcgatcatgctgagggggagcatcgccgcctcccgacccatcggcctcgc</t>
  </si>
  <si>
    <t>tgcagccctgcacggcgatcatgctgagggggagcatctccgcctcccgacccatcggcctcgc</t>
  </si>
  <si>
    <t>tgcagccctgcactgcaccctgctgggctgctgcctgccattggccatggacgacgtcggtacg</t>
  </si>
  <si>
    <t>tgcagccctgcactgcaccctgctgggctgctgcctgccattggccatggacgacgtcggtatg</t>
  </si>
  <si>
    <t>tgcagccctgcactgctgccacggtgtcaccgtccgcatcagcgccgagtcattgggcgacttg</t>
  </si>
  <si>
    <t>tgcagtcctgcactgctgccacggtgtcaccgtccgcatcagcgccgagtcattgggcgacttg</t>
  </si>
  <si>
    <t>tgcagccctgcatgaaagcacacgtaattacacagaatcaagtgagaagagaagcacacggtga</t>
  </si>
  <si>
    <t>tgcagccctgcatgaaagcacacgtaattacacagaatcaagtgagaagagaagcacagggtga</t>
  </si>
  <si>
    <t>tgcagccctgcatgccgacgccacagacagaattcctcaaattttgagaccaatgcttaatgca</t>
  </si>
  <si>
    <t>tgcagccctgcatgccgacgccacagacagaattgctcaaattttgagaccaatgcttaatgca</t>
  </si>
  <si>
    <t>tgcagccctgcatgctttgcttttcctcctcctgtctgccgtactagatccatcaatcggtcgc</t>
  </si>
  <si>
    <t>tgcagccctgcatgctttgcttttcctcttcctgtctgccgtactagatccatcaatcggtcgc</t>
  </si>
  <si>
    <t>tgcagccctgcccatggcctaatacccgaagtcccccacccccaaccttctgtcgtcgggagcg</t>
  </si>
  <si>
    <t>tgcagccctgcccatggcctaataccctaagtcccccacccccaaccttctgtcgtcgggagcg</t>
  </si>
  <si>
    <t>tgcagccctgccctgccacgggaacagatcaactcaggcctactcagccattattcagcgtggc</t>
  </si>
  <si>
    <t>tgcagccctgccctgccacgggaacatatcaactcaggcctactcagccattattcagcgtggc</t>
  </si>
  <si>
    <t>tgcagccctgccgaagacttgaagagatcgattgcgcagctggtacaggatttcattgtgccct</t>
  </si>
  <si>
    <t>tgcagccctgccgaagacttgaagagctcgattgcgcagctggtacaggatttcattgtgccct</t>
  </si>
  <si>
    <t>tgcagccctgcgccacggccaccattcgcgtatgcatgtcagttacaaaggagcaaaaccagac</t>
  </si>
  <si>
    <t>tgcagccctgcgccacggccaccattcgcgtatgcatgtcagttacgaaggagcaaaaccagac</t>
  </si>
  <si>
    <t>tgcagccctgcgccacggtcaccattcgcatgcatgtcagtaacgaaggagcaaaaccagacag</t>
  </si>
  <si>
    <t>tgcagccctgcgccacggtcaccattcgcatgcatgtcagttacgaaggagcaaaaccagacag</t>
  </si>
  <si>
    <t>tgcagccctgcgcgcgagatggcggatcatgtggggtcacggaactctaaagactatctagcgc</t>
  </si>
  <si>
    <t>tgcagtcctgcgcgcgagatggcggatcatgtggggtcacggaactctaaagactatctagcgc</t>
  </si>
  <si>
    <t>tgcagccctgctctcctcctccacctcaacaacgacgccaccgcgggctcatctcatcagcttg</t>
  </si>
  <si>
    <t>tgcagccctgctctcctcctccacctcgacaacgacgccaccgcgggctcatctcatcagcttg</t>
  </si>
  <si>
    <t>tgcagccctgctctgcctctgacagagacaaaattccttggattaactagctagtttgatgatg</t>
  </si>
  <si>
    <t>tgcagctctgctctgcctctgacagagacaaaattccttggattaactagctagtttgatgatg</t>
  </si>
  <si>
    <t>tgcagccctgctgcatccaggccaggaaccgttcgtcgcccattgagccacgtcaatcactcgc</t>
  </si>
  <si>
    <t>tgcagccctgctgcatccaggccaggaaccgttcgtcgcccattgagccacgtcaatcactcgt</t>
  </si>
  <si>
    <t>tgcagccctgctgcctcaaagcctcccctcccgcgttggcgttgcgttgcagattccaaaatcg</t>
  </si>
  <si>
    <t>tgcagccctgctgcctcaaagcctcccctcccgcgttggcgttgcgttgcagattccaaaatct</t>
  </si>
  <si>
    <t>tgcagccctgcttctggaaacaaagtgctacggctccgctagcctgagtagtagtggccgtcaa</t>
  </si>
  <si>
    <t>tgcagccctgcttctggaaacacagtgctacggctccgctagcctgagtagtagtggccgtcaa</t>
  </si>
  <si>
    <t>tgcagccctggacaagatcgacaacggcgccctggggcggatgctctcggcgctgatgccgaaa</t>
  </si>
  <si>
    <t>tgcagccctggacaagatcgagaacggcgccctggggcggatgctctcggcgctgatgccgaaa</t>
  </si>
  <si>
    <t>tgcagccctggagaaagccagcgccaccagcaccaccaccagactggtcatcaccgaggcggtc</t>
  </si>
  <si>
    <t>tgcagccctggagaaagccagcgccaccagcacccccaccagactggtcatcaccgaggcggtc</t>
  </si>
  <si>
    <t>tgcagccctggtccttggctagaaaactctatatgaacttacgtcatcagctataaaaatgaaa</t>
  </si>
  <si>
    <t>tgcagccctggtccttggctagaaaattctatatgaacttacgtcatcagctataaaaatgaaa</t>
  </si>
  <si>
    <t>tgcagccctggtcgtgggccgaattagaagggaacaggtcttcaacacccagcccaaatcgagc</t>
  </si>
  <si>
    <t>tgcagccctggtcgtgggccgaattagaagggaacgggtcttcaacacccagcccaaatcgagc</t>
  </si>
  <si>
    <t>tgcagccctgtacacaatattatacatacagatagtcatgcacacaggatcagaaacacagata</t>
  </si>
  <si>
    <t>tgcagccctgtacacaatattatacatacagatagtcatggacacaggatcagaaacacagata</t>
  </si>
  <si>
    <t>tgcagccctgtagcagcaggccgccgatggagatcacgagatggccgtgccgttgccgtgagag</t>
  </si>
  <si>
    <t>tgcagtcctgtagcagcaggccgccgatggagatcacgagatggccgtgccgttgccgtgagag</t>
  </si>
  <si>
    <t>tgcagccctgtctgatttcttcagatttgattgtattcttttgatccatcttcacacacattac</t>
  </si>
  <si>
    <t>tgcagtcctgtctgatttcttcagatttgattgtattcttttgatccatcttcacacacattac</t>
  </si>
  <si>
    <t>tgcagccctgtgggctctgggcctgggtcctggagtcagcacacctcgatccatgggctcattt</t>
  </si>
  <si>
    <t>tgcagccctgtgggctctgggcctgggtcctggagtcagcccacctcgatccatgggctcattt</t>
  </si>
  <si>
    <t>tgcagccctgttcatgatgggggtactgtacaccgcaaatacgagacgagaagtaatgagacgt</t>
  </si>
  <si>
    <t>tgcagtcctgttcatgatgggggtactgtacaccgcaaatacgagacgagaagtaatgagacgt</t>
  </si>
  <si>
    <t>tgcagccctgttgcctggagacgcagcaatgaggattgagaagggagggagagggaatctgtga</t>
  </si>
  <si>
    <t>tgcagccctgttgcctggagatgcagcaatgaggattgagaagggagggagagggaatctgtga</t>
  </si>
  <si>
    <t>tgcagcccttaagctgaaaagtttggcatgatgagaaagaggatattggatcttgctggaggtg</t>
  </si>
  <si>
    <t>tgcagcccttaagctgaaaagtttggcatgatgagagagaggatattggatcttgctggaggtg</t>
  </si>
  <si>
    <t>tgcagcccttatccgactatatcacaactctgaatagtccaaatttctctgtccagatgcatcc</t>
  </si>
  <si>
    <t>tgcagcccttatccgactatatcacaactctgaatagtccaattttctctgtccagatgcatcc</t>
  </si>
  <si>
    <t>tgcagcccttatccgatccgatgatgatccgtttttttcctcgcgtttggttttgatcactgat</t>
  </si>
  <si>
    <t>tgcagcccttatccgatccgatgatgatccgtttttttcctcgcgtttggttttgatcactggt</t>
  </si>
  <si>
    <t>tgcagcccttcgtgcctccgcggcgatgaaggcgcatggatccgagggcactcctgctctgtgt</t>
  </si>
  <si>
    <t>tgcagcccttcgtgcctctgcggcgatgaaggcgcatggatccgagggcactcctgctctgtgt</t>
  </si>
  <si>
    <t>tgcagcccttgaattgttgcccttgacaagtaggattccaagtggcatgtagtgcccagagttc</t>
  </si>
  <si>
    <t>tgcagcccttgaattgttgctcttgacaagtaggattccaagtggcatgtagtgcccagagttc</t>
  </si>
  <si>
    <t>tgcagcccttgactcctccgctgaggcgcacggatagcaaaggtctgacgggaccctcgccagc</t>
  </si>
  <si>
    <t>tgcagcccttgactcctctgctgaggcgcacggatagcaaaggtctgacgggaccctcgccagc</t>
  </si>
  <si>
    <t>tgcagcccttgagcaatgattatgtcactaaaatgaactccagttgttgttgaactttgactgc</t>
  </si>
  <si>
    <t>tgcagctcttgagcaatgattatgtcactaaaatgaactccagttgttgttgaactttgactgc</t>
  </si>
  <si>
    <t>tgcagcccttgcacctgaacagctggccgccgtccgtgtttggcggcgcctccgccgaaaaaaa</t>
  </si>
  <si>
    <t>tgcagcccttgcacctgaacagctggccgccgtccgtgtttggcggcgcctcctccgaaaaaaa</t>
  </si>
  <si>
    <t>tgcagcccttgcggaggacgcggcagccgttgcagctcagcctcatgatctatctatctatcga</t>
  </si>
  <si>
    <t>tgcagcccttgcggagtacgcggcagccgttgcagctcagcctcatgatctatctatctatcga</t>
  </si>
  <si>
    <t>tgcagcccttgctcttgcagcagctattaacgactggctcaacttcaacaccaccaccattcta</t>
  </si>
  <si>
    <t>tgcagcccttgctcttgcagcagctattaacgactggctcaacttcaacaccaccgccattcta</t>
  </si>
  <si>
    <t>tgcagcccttggacacgctcccttcgccgccgcccgcggtcacggacgacaggaacgaggtcga</t>
  </si>
  <si>
    <t>tgcagccctttgacacgctcccttcgccgccgcccgcggtcacggacgacaggaacgaggtcga</t>
  </si>
  <si>
    <t>tgcagccctttggcgtggcctttttacaggggcgtgcccgtcacttcggcgtgcaggggcagcc</t>
  </si>
  <si>
    <t>tgcagccctttggcgtggcctttttacaggtgcgtgcccgtcacttcggcgtgcaggggcagcc</t>
  </si>
  <si>
    <t>tgcagcccttttccgcttgccgttctcagctcgactattattcccctccctggtgctgtgcagc</t>
  </si>
  <si>
    <t>tgcagcccttttccgctttccgttctcagctcgactattattcccctccctggtgctgtgcagc</t>
  </si>
  <si>
    <t>tgcagccgaaaaaatctgcaacgagcgaattatgcagtccatttccgattgttcatcatgctca</t>
  </si>
  <si>
    <t>tgcagccgaaaaaatctgcaacgagcgaattatgcggtccatttccgattgttcatcatgctca</t>
  </si>
  <si>
    <t>tgcagccgaaagaggcccaacggcccacgtgagacatgggcatcagcatcatttccccactttt</t>
  </si>
  <si>
    <t>tgcaggcgaaagaggcccaacggcccacgtgagacatgggcatcagcatcatttccccactttt</t>
  </si>
  <si>
    <t>tgcagccgaaatgggacacgaagagatcaaataaagtcctcttattacattattctttctgagc</t>
  </si>
  <si>
    <t>tgcagccgaaatgggacacgaagagatcaaataaagtcctcttattgcattattctttctgagc</t>
  </si>
  <si>
    <t>tgcagccgaacacaatggcaaaatcattgcgttccgtgggacgggacgccctgggctgggcggt</t>
  </si>
  <si>
    <t>tgcagccgaacacagtggcaaaatcattgcgttccgtgggacgggacgccctgggctgggcggt</t>
  </si>
  <si>
    <t>tgcagccgaacacatgtgcggcaccagccgaaacagggcagccgatcattgttcagtcctggtt</t>
  </si>
  <si>
    <t>tgcagccgaacacatgtgcggcagcagccgaaacagggcagccgatcattgttcagtcctggtt</t>
  </si>
  <si>
    <t>tgcagccgaacaccgccgttgttcactcgggtcaagaggttgcatagttccccgccttgcaaaa</t>
  </si>
  <si>
    <t>tgcagccgaagaccgccgttgttcactcgggtcaagaggttgcatagttccccgccttgcaaaa</t>
  </si>
  <si>
    <t>tgcagccgaacactcgtgcgcggctgagcagacaaggcagaggagcagacaacatgcgtggctt</t>
  </si>
  <si>
    <t>tgcagccgaacactcgtgcgcggctgagcggacaaggcagaggagcagacaacatgcgtggctt</t>
  </si>
  <si>
    <t>tgcagccgaaccactgtaccttgccaactttgccgacctcgaggcaggccctctccagcacgaa</t>
  </si>
  <si>
    <t>tgcagccgaaccactgtaccttgccaactttgccgacgtcgaggcaggccctctccagcacgaa</t>
  </si>
  <si>
    <t>tgcagccgaaccactgtaccttgccgactttgccgacctcgaggcaggccctctcaagcacgaa</t>
  </si>
  <si>
    <t>tgcagccgaaccactgtaccttgccgactttgccgacctcgaggcaggccctctcaagtacgaa</t>
  </si>
  <si>
    <t>tgcagccgaacgcgccgtacataccttggaggcgcatgtggagctggatccgctcgagagccga</t>
  </si>
  <si>
    <t>tgcagccgaacgcgccgtacatgccttggaggcgcatgtggagctggatccgctcgagagccga</t>
  </si>
  <si>
    <t>tgcagccgaactataattatcatcacgtttttcttttgcgtaaacaattatcgttacttacata</t>
  </si>
  <si>
    <t>tgcagctgaactataattatcatcacgtttttcttttgcgtaaacaattatcgttacttacata</t>
  </si>
  <si>
    <t>tgcagccgaagaaactgagcccgagaaagcaaaaccacccgcgcaaccatcctcccaacattag</t>
  </si>
  <si>
    <t>tgcagccgaagaaactgagcccgagaaagcaaaaccacccgcgcaaccatcctcccaaccttag</t>
  </si>
  <si>
    <t>tgcagccgaagatggccagaagaaccagatccgcggccacagccgtgctggtcctcctggtctg</t>
  </si>
  <si>
    <t>tgcagccgaagatggccagaagcaccagatccgcggccacagccgtgctggtcctcctggtctg</t>
  </si>
  <si>
    <t>tgcagccgaagcccccaccttcatctccttgccctcggcgcactcttcaacagctgccccagcc</t>
  </si>
  <si>
    <t>tgcagccgaagcccccatcttcatctccttgccctcggcgcactcttcaacagctgccccagcc</t>
  </si>
  <si>
    <t>tgcagccgaagctggcacgctggtcagaaaggacgccacagctgaacctcatcaactactgcct</t>
  </si>
  <si>
    <t>tgcagccgaagctggcacgctggtcagaaaggacgccacagctgaacctcatcagctactgcct</t>
  </si>
  <si>
    <t>tgcagccgaagtaagccaccgtcgtcggttgtcgcaggcccgctccgcagaatgtagagccacc</t>
  </si>
  <si>
    <t>tgcagccgaagtaagccaccgtcgtcggttgtcgcaggcccgctccgccgaatgtagagccacc</t>
  </si>
  <si>
    <t>tgcagccgaataggaagctccgtgaaattctgtggactgtgggcaacagatgcacaaggcgaga</t>
  </si>
  <si>
    <t>tgcagccgaataggaagctccgtgaaattctgtggactgtgggcaacaggtgcacaaggcgaga</t>
  </si>
  <si>
    <t>tgcagccgaatcaagccaaaaaagaacatatgctgtgcgtgccctgatacaaagaggctgagag</t>
  </si>
  <si>
    <t>tgcagccgaatcaagccgaaaaagaacatatgctgtgcgtgccctgatacaaagaggctgagag</t>
  </si>
  <si>
    <t>tgcagccgaatccagcgaacagttctccgacacacagactttcattttcaagaaaacaataata</t>
  </si>
  <si>
    <t>tgcagccgaatccagcgaacagttctccgacacacagactttcattttcaagaaaacaataatt</t>
  </si>
  <si>
    <t>tgcagccgaatggcggcagcgccgcggccatccaatggttggtgcctctactctccccttcaag</t>
  </si>
  <si>
    <t>tgcagccgaatggcggcagcggcgcggccatccaatggttggtgcctctactctccccttcaag</t>
  </si>
  <si>
    <t>tgcagccgaatttggccatcgcccatcgcccatctccaagtcgttttacaccttcagtctggac</t>
  </si>
  <si>
    <t>tgcagccgaatttggccatcgcccgtcgcccatctccaagtcgttttacaccttcagtctggac</t>
  </si>
  <si>
    <t>tgcagccgacaaagagcccattttgatcagcaagccgcgccagcaagcgcccacgagaagacgg</t>
  </si>
  <si>
    <t>tgcagccgagaaagagcccattttgatcagcaagccgcgccagcaagcgcccacgagaagacgg</t>
  </si>
  <si>
    <t>tgcagccgacacgtcgaggaggcggacacgcgtgggcggccccgaaaaaaaaaaaaaaaaaaaa</t>
  </si>
  <si>
    <t>tgcagccgacacgtcgaggaggcggacacgcgtgggcgtccccgaaaaaaaaaaaaaaaaaaaa</t>
  </si>
  <si>
    <t>tgcagccgacactccacccaaaccacgtatactcatccacagcaggcagtcgtgcagaactggt</t>
  </si>
  <si>
    <t>tgcagccgacactccacccaaaccacgtatactcatccacagcaggcagtcgtgtagaactggt</t>
  </si>
  <si>
    <t>tgcagccgacatgcaagtcgattcgccaacattttagtgatcaacttaacaaaactatgtacca</t>
  </si>
  <si>
    <t>tgcagccgacatgcaagtcgattcgccaacattttagtgatcaacttagcaaaactatgtacca</t>
  </si>
  <si>
    <t>tgcagccgaccaacctcgcgggcgctctctctctctctgcctgcgacgactgggctacgccgcc</t>
  </si>
  <si>
    <t>tgcagccgaccaaccttgcgggcgctctctctctctctgcctgcgacgactgggctacgccgcc</t>
  </si>
  <si>
    <t>tgcagccgaccacaagttttctctagggcgtactagtagtagtaggctgccatgtcggcgaaga</t>
  </si>
  <si>
    <t>tgcagccgaccacaagttttctctagggcgtactagtagtagtaggctgccatgttggcgaaga</t>
  </si>
  <si>
    <t>tgcagccgaccacagccgaactcaagatcttgtcgctttccgttcaaaacattgaagatctagg</t>
  </si>
  <si>
    <t>tgcagccgaccacagccgaactcaagatcttgtcgctttccgttcaaaacattgacgatctagg</t>
  </si>
  <si>
    <t>tgcagccgaccagccaacctattggccaatagtttagtcacgagtttggcaaaactatggacaa</t>
  </si>
  <si>
    <t>tgcagccgaccagccaacctattggtcaatagtttagtcacgagtttggcaaaactatggacaa</t>
  </si>
  <si>
    <t>tgcagccgacctcagctttttttatatatcacaaaagttcagagcacgcagcatggggcaaaac</t>
  </si>
  <si>
    <t>tgcagccgacctcagctttttttatatatcacaaaagttcagagtacgcagcatggggcaaaac</t>
  </si>
  <si>
    <t>tgcagccgacctgcaagagcaggagcagcttctggaacgccccaacccgcaacgcctcgacaag</t>
  </si>
  <si>
    <t>tgcagccgacctgcaagagcaggagcagcttctggaacgccccaacccgcagcgcctcgacaag</t>
  </si>
  <si>
    <t>tgcagccgacgacaacacgaagtcaaaggaattacgacgtgcttatcagtagtatacggtgttg</t>
  </si>
  <si>
    <t>tgcagccgacgacaacacgaagttaaaggaattacgacgtgcttatcagtagtatacggtgttg</t>
  </si>
  <si>
    <t>tgcagccgacgagaccgtgctcgcatggagttggagacgaagcagcgcagagacatggcgtgcg</t>
  </si>
  <si>
    <t>tgcagtcgacgagaccgtgctcgcatggagttggagacgaagcagcgcagagacatggcgtgcg</t>
  </si>
  <si>
    <t>tgcagccgacgaggtagaggatgacaagcgcgacggtggcgacgacgagcgcgatgttggcctt</t>
  </si>
  <si>
    <t>tgcagccgacgaggtagaggatgacgagcgcgacggtggcgacgacgagcgcgatgttggcctt</t>
  </si>
  <si>
    <t>tgcagccgacgcatcatggcgtgggagaaactctggattctgatgcagctacacctacaggtgc</t>
  </si>
  <si>
    <t>tgcagccgacgtatcatggcgtgggagaaactctggattctgatgcagctacacctacaggtgc</t>
  </si>
  <si>
    <t>tgcagccgacgctcgcggcacgcgcgatacctcctctggcgcagccgcacggcgacaagagcag</t>
  </si>
  <si>
    <t>tgcagccgacgctcgcggcacgcgcgatgcctcctctggcgcagccgcacggcgacaagagcag</t>
  </si>
  <si>
    <t>tgcagccgacggcgggcgcgcggtgcggaggtccgtggagaggaggcagcaagccgtctacacc</t>
  </si>
  <si>
    <t>tgcagccgacggcgggcgcgcggtgcggaggtccgttgagaggaggcagcaagccgtctacacc</t>
  </si>
  <si>
    <t>tgcagccgacggtaccatccccgaagaggtgagctaccagctcacatcggcgccgatcgaatct</t>
  </si>
  <si>
    <t>tgcagccgacggtaccatccccgaagaggtgaactaccagctcacatcggcgccgatcgaatct</t>
  </si>
  <si>
    <t>tgcagccgacggtgaacgccaccagcatgcgtttcgtggcatacctgaaaggtcagttcctcga</t>
  </si>
  <si>
    <t>tgcagccgacggtgaacgccaccagcatgcgtttcgtggcatacctgaaaggtcagttgctcga</t>
  </si>
  <si>
    <t>tgcagccgacggttaacacaagcatccagttcctcatctacttcctcaaaggttgacacgacac</t>
  </si>
  <si>
    <t>tgcagccgacggttaactcaagcatccagttcctcatctacttcctcaaaggttgacacgacac</t>
  </si>
  <si>
    <t>tgcagccgacggtttccaatacactttttatctcaaaatcatatccgtccatcatccatgggcc</t>
  </si>
  <si>
    <t>tgcagccgacggtttccagtacactttttatctcaaaatcatatccgtccatcatccatgggcc</t>
  </si>
  <si>
    <t>tgcagccgacgtggaacatgtgccagcactcgggcaggctccgcaccatctcaccgccgcgaag</t>
  </si>
  <si>
    <t>tgcagccgacgtggaacatgtgccagcactcgggcaggctccgcaccatctcgccgccgcgaag</t>
  </si>
  <si>
    <t>tgcagccgactacctcgcctcacctccagcaccagcagtctagctagctagctagctcgtctcc</t>
  </si>
  <si>
    <t>tgcagccgactgcctcgcctcacctccagcaccagcagtctagctagctagctagctcgtctcc</t>
  </si>
  <si>
    <t>tgcagccgactctcacagtcacaacagacaggctcacgctgagaaggaaacggacgccgtcgcc</t>
  </si>
  <si>
    <t>tgcagccgactctcacagtcacaacagacaggctcacgctgagaaggaaacggacgccgtggcc</t>
  </si>
  <si>
    <t>tgcagccgagaccttccaacttcaccactctcatttgagcctccagagtaagccaccacaccag</t>
  </si>
  <si>
    <t>tgcagccgagaccttccaacttcaccactctcatttgagccttcagagtaagccaccacaccag</t>
  </si>
  <si>
    <t>tgcagccgagagctgaaccgccgagcgcctgcgtgagcaccatcacgagcatcaacaacaacag</t>
  </si>
  <si>
    <t>tgcagccgagagctgaaccgccgagcgcctgcgtgagcaccgtcacgagcatcaacaacaacag</t>
  </si>
  <si>
    <t>tgcagccgagcagcttatctgtgcagccgcagcccaataagcccataaagtttgggttcaagta</t>
  </si>
  <si>
    <t>tgcagccgagcagcttatctgtgctgccgcagcccaataagcccataaagtttgggttcaagta</t>
  </si>
  <si>
    <t>tgcagccgagcgctaacagactaacagtcggcattagccgcacgttttggtttcccctgttgat</t>
  </si>
  <si>
    <t>tgcagccgagcgctaacagactaacagttggcattagccgcacgttttggtttcccctgttgat</t>
  </si>
  <si>
    <t>tgcagccgagcggcgccatgtccgtgtcagtctccaggaaggcccgctcgtcgtccgtcagcgg</t>
  </si>
  <si>
    <t>tgcagccgagcggcgccatgtccgtgtcagtctccaggatggcccgctcgtcgtccgtcagcgg</t>
  </si>
  <si>
    <t>tgcagccgagcggtaggcagggctaaaccgacacccagtgctaactcacgttcttcacagcagt</t>
  </si>
  <si>
    <t>tgcaggcgagcggtaggcagggctaaaccgacacccagtgctaactcacgttcttcacagcagt</t>
  </si>
  <si>
    <t>tgcagccgagctagacggcgactcatgggatcgtcgagcgcagcatcttgcagatgcaggcgca</t>
  </si>
  <si>
    <t>tgcagccgagctagatggcgactcatgggatcgtcgagcgcagcatcttgcagatgcaggcgca</t>
  </si>
  <si>
    <t>tgcagccgagctctaacagactaacagtcgccatttgtccatgacgctggtcgccgtcgcgagg</t>
  </si>
  <si>
    <t>tgcagccgagctctaacatactaacagtcgccatttgtccatgacgctggtcgccgtcgcgagg</t>
  </si>
  <si>
    <t>tgcagccgagctctgcctcgccgccgcagcatgtggtctaccgaccgagctctgcctcaccgat</t>
  </si>
  <si>
    <t>tgcagccgagctctgcctcgccgccgcagcatgtggtctaccgaccgagctttgcctcaccgat</t>
  </si>
  <si>
    <t>tgcagccgaggaagctaggggccaaggaggaggaggatcgagtacggacatgctggcgtcggcg</t>
  </si>
  <si>
    <t>tgcagccgaggaagctaggggtcaaggaggaggaggatcgagtacggacatgctggcgtcggcg</t>
  </si>
  <si>
    <t>tgcagccgaggaggcggtggataagcagaagccgccgtcgctgaagctgcacatgaaccgccgc</t>
  </si>
  <si>
    <t>tgcagccgaggaggcggtggataagcagaagccgccgttgctgaagctgcacatgaaccgccgc</t>
  </si>
  <si>
    <t>tgcagccgaggatcatcgcctgtggcaacaagttcgctgcaatcgcaatggcagtccgcttcct</t>
  </si>
  <si>
    <t>tgcagccgaggatcatcgcctgtggcaacaagttcgctgcaatcgcaatggctgtccgcttcct</t>
  </si>
  <si>
    <t>tgcagccgaggctcaccgtggtggctcctccacgggcacatccacatcggtgacgtcctcctcc</t>
  </si>
  <si>
    <t>tgcagccgaggctcaccgtggtggctcctccacgggcacatccacatcggtgacgtcctcctct</t>
  </si>
  <si>
    <t>tgcagccgagggagcggtcccagcgagcgggggagagcggaacggggagaagaagacgccccga</t>
  </si>
  <si>
    <t>tgcagccgcgggagcggtcccagcgagcgggggagagcggaacggggagaagaagacgccccga</t>
  </si>
  <si>
    <t>tgcagccgagggcgttgcccgtgggcttccagcatccgcagcacgtgagggctgccgtgccgat</t>
  </si>
  <si>
    <t>tgcagccgagggcgttgcccgtgggcttccagcatccgcagtacgtgagggctgccgtgccgat</t>
  </si>
  <si>
    <t>tgcagccgagtaggagtatagattaattgcacatgcgcacgcacgctggccgtacagacacacg</t>
  </si>
  <si>
    <t>tgcagccgagtaggagtatagattaattgcacatgcgcacgcacgctggccgtacatacacacg</t>
  </si>
  <si>
    <t>tgcagccgatactcagcagacgtgcatgctgggccaagagtgtgtggaacaactagatctcagt</t>
  </si>
  <si>
    <t>tgcagccgatactcagcagacgtgcatgctgggccaagagtgtgtggaactactagatctcagt</t>
  </si>
  <si>
    <t>tgcagccgatcagcaagaagctttgtgatgatcttaatgacacagttgaggagggagatgggcc</t>
  </si>
  <si>
    <t>tgcagccgatcagcaagaagctttgtgatgatcttaatgacacagttgaggagggaggtgggcc</t>
  </si>
  <si>
    <t>tgcagccgatcagggcatgcatggacaatggatcagtgtgaaaggcgctgtcgttgctcagctc</t>
  </si>
  <si>
    <t>tgcagccgatcagggcatgcatggacaatggatcagtgtgaaaggcgctgtcgttgcttagctc</t>
  </si>
  <si>
    <t>tgcagccgatccatgaccaatgttgcgccctgctgcaccactgcacgcacgaacccgatgacat</t>
  </si>
  <si>
    <t>tgcagccgatccatgaccaatgttgcgccctgctgcaccactgcacgcacgaacccgatggcat</t>
  </si>
  <si>
    <t>tgcagccgatcctcaaggctgccattctccatgtactcatacaccaagcaagctctgtccagac</t>
  </si>
  <si>
    <t>tgcagccgatcctcaaggctgccattctccatgtactcgtacaccaagcaagctctgtccagac</t>
  </si>
  <si>
    <t>tgcagccgatcctccagactcatctcgtcggtcatcctcgcctgcacctcttctgccgaacctc</t>
  </si>
  <si>
    <t>tgcagccgatcttccagactcatctcgtcggtcatcctcgcctgcacctcttctgccgaacctc</t>
  </si>
  <si>
    <t>tgcagccgatcggatcggattcggagcggaggggcagccaccagccatggccgcgtccagggag</t>
  </si>
  <si>
    <t>tgcagtcgatcggatcggattcggagcggaggggcagccaccagccatggccgcgtccagggag</t>
  </si>
  <si>
    <t>tgcagccgatcggcaactactcaaaccgacggtgaaaacgcgcgtgtgctgcatcacccgcatc</t>
  </si>
  <si>
    <t>tgcagccgatcggcaactactcaaaccgacggtgaaaacgcgcgtgtgcttcatcacccgcatc</t>
  </si>
  <si>
    <t>tgcagccgatgaacggagcagctgatgcaccagaaactttgctgacaggttaacaagcgacgcg</t>
  </si>
  <si>
    <t>tgcagccgatgaacggagcagctgatgcaccagaaactttgcttacaggttaacaagcgacgcg</t>
  </si>
  <si>
    <t>tgcagccgatgaagctttgagttggcggtgcacataggccctagacaggctcatggccgtttgg</t>
  </si>
  <si>
    <t>tgcagccgatgaagctttgagttggcggtgcgcataggccctagacaggctcatggccgtttgg</t>
  </si>
  <si>
    <t>tgcagccgatgcctcctgcgattcagttgcatcgcgtatctcttcgatgcatggcgcacttgga</t>
  </si>
  <si>
    <t>tgcagccgatgcctcctgcgattcagttgcatcgtgtatctcttcgatgcatggcgcacttgga</t>
  </si>
  <si>
    <t>tgcagccgatgctgcccatcctgcccgtgtcgttctgacctctgacagtgttggcacttgcatg</t>
  </si>
  <si>
    <t>tgcagctgatgctgcccatcctgcccgtgtcgttctgacctctgacagtgttggcacttgcatg</t>
  </si>
  <si>
    <t>tgcagccgatggtcgcgctaggcagctagtacaaatataagtggactggagagaatccgagcta</t>
  </si>
  <si>
    <t>tgcagcggatggtcgcgctaggcagctagtacaaatataagtggactggagagaatccgagcta</t>
  </si>
  <si>
    <t>tgcagccgattgtgttgatggtcttgttttctgtagtccaagaggctggaactgaagaaaaata</t>
  </si>
  <si>
    <t>tgcagccgattgtgttgatggtcttgttttctgttgtccaagaggctggaactgaagaaaaata</t>
  </si>
  <si>
    <t>tgcagccgatttcatggcgatgcagggccaagggcagcagcagcagcctggacctggaggggca</t>
  </si>
  <si>
    <t>tgcagccgatttcatggcggtgcagggccaagggcagcagcagcagcctggacctggaggggca</t>
  </si>
  <si>
    <t>tgcagccgatttgatcaaaatcccagttcctgctttgcaccctgggctgggctggtctgggggt</t>
  </si>
  <si>
    <t>tgcagccgatttggtcaaaatcccagttcctgctttgcaccctgggctgggctggtctgggggt</t>
  </si>
  <si>
    <t>tgcagccgcaacatcacgcgtgccaccaactcgtcctccgtgaggttgaggcttgccgcagaac</t>
  </si>
  <si>
    <t>tgcagccgcaacatcacgcgtgccaccaactcgtcctcggtgaggttgaggcttgccgcagaac</t>
  </si>
  <si>
    <t>tgcagccgcaaccaaaccatgatggccaccaccaaatatcccatcctgctcctgcccctgcgcc</t>
  </si>
  <si>
    <t>tgcagccgcaaccaaagcatgatggccaccaccaaatatcccatcctgctcctgcccctgcgcc</t>
  </si>
  <si>
    <t>tgcagccgcaacgaacaggccagaaaaaacgaggtaggaaattccgaacaaaagccaaagttgg</t>
  </si>
  <si>
    <t>tgcagccgcaaggaacaggccagaaaaaacgaggtaggaaattccgaacaaaagccaaagttgg</t>
  </si>
  <si>
    <t>tgcagccgcaactatcagtctatcacacgtgttaactccaaacgaacagctacaactctatcac</t>
  </si>
  <si>
    <t>tgcagccgcaactatcagtctatcacacgtgttaactccaaacgaacagctgcaactctatcac</t>
  </si>
  <si>
    <t>tgcagccgcaactctcgcgcgcgggtggaggagtagtacggggtaccgtctcctgtcggtgggg</t>
  </si>
  <si>
    <t>tgcagccgcaactctcgcgcgcgggtggagtagtagtacggggtaccgtctcctgtcggtgggg</t>
  </si>
  <si>
    <t>tgcagccgcaagcgcacgcacgcagagtttggttttgcaaagtgaaattagtgaatgaaagaaa</t>
  </si>
  <si>
    <t>tgcagccgcaagcgcgcgcacgcagagtttggttttgcaaagtgaaattagtgaatgaaagaaa</t>
  </si>
  <si>
    <t>tgcagccgcaatggtaggagaaacgtcgcagaggagagaaaacatcgtcgccacgcgtaactcg</t>
  </si>
  <si>
    <t>tgcagccgcaatggtaggagaaacgtcgcagaagagagaaaacatcgtcgccacgcgtaactcg</t>
  </si>
  <si>
    <t>tgcagccgcacactgcacgcaacgcaacgcggattgccgccacaaaacgtaacaagggcaaagt</t>
  </si>
  <si>
    <t>tgcagccgcacactgcacgcaacgcaacgcggattgccgccacaaaacgtaacatgggcaaagt</t>
  </si>
  <si>
    <t>tgcagccgcacagcaaaccaagggacgtctaacgtcttcaatactagcgcgcggggatggtcac</t>
  </si>
  <si>
    <t>tgcagccgcacagcaaaccgagggacgtctaacgtcttcaatactagcgcgcggggatggtcac</t>
  </si>
  <si>
    <t>tgcagccgcacagcaccgtggactcgacctccatgaggacgcacctcccgtccctcccccgcag</t>
  </si>
  <si>
    <t>tgcagccgcacagcaccgtggagtcgacctccatgaggacgcacctcccgtccctcccccgcag</t>
  </si>
  <si>
    <t>tgcagccgcacagggagacgacgccgtcgtcaacacacaatggcgcgggcgggcccgtcggcgg</t>
  </si>
  <si>
    <t>tgcagccgcacagggagacgacgccgtcgtcaccacacaatggcgcgggcgggcccgtcggcgg</t>
  </si>
  <si>
    <t>tgcagccgcaccagccccttgagcgcccgcagcgcccgccgagcctttaccaacgacgaacaca</t>
  </si>
  <si>
    <t>tgcagccgcaccagccccttgagcgcccgcagcgcccgccgagcctttaccaacgacgaacacg</t>
  </si>
  <si>
    <t>tgcagccgcaccattaatcagtagctccccctcttgtgtctcgtcgttttcaacagtaccatac</t>
  </si>
  <si>
    <t>tgcagccgcgccattaatcagtagctccccctcttgtgtctcgtcgttttcaacagtaccatac</t>
  </si>
  <si>
    <t>tgcagccgcacccctcgctcgacgtcgaccgcgccaagtacaatgcacgcggcctcccttcccg</t>
  </si>
  <si>
    <t>tgcagccgcacccctcgctcgacgtcgaccgcgccaagtacaatgcatgcggcctcccttcccg</t>
  </si>
  <si>
    <t>tgcagccgcacgaaggccccgtcggggaacaggtccatcgcctggtggtggtggtggtggtgtg</t>
  </si>
  <si>
    <t>tgcagccgcacgaaggccccgtcggggaagaggtccatcgcctggtggtggtggtggtggtgtg</t>
  </si>
  <si>
    <t>tgcagccgcacgatgccccgcagtgccctcaacgccccccgagcctcgggtcccaccctgtcag</t>
  </si>
  <si>
    <t>tgcagccgcacgatgccccgcagtgccctcaacgccctccgagcctcgggtcccaccctgtcag</t>
  </si>
  <si>
    <t>tgcagccgcacgtcggcgtcggcctggacgaagaccacgccttccgcggtgcagtccacgacga</t>
  </si>
  <si>
    <t>tgcagccgcacgtcggcgtcggcctggacgaaggccacgccttccgcggtgcagtccacgacga</t>
  </si>
  <si>
    <t>tgcagccgcagaagtcaagcagatcacacaaggcgcagcgtcgcacttaaagagtcgcactcac</t>
  </si>
  <si>
    <t>tgcagccgcagaagtcaagcagatcacacaaggcgcagcgtcgcacttaaagagtcgcactcgc</t>
  </si>
  <si>
    <t>tgcagccgcagaccacaaagaaactcatcgcccaattaattatatcacattgctgtcccaacaa</t>
  </si>
  <si>
    <t>tgcagccgcagaccacaaagaaactcatcgcccaattaattatatcgcattgctgtcccaacaa</t>
  </si>
  <si>
    <t>tgcagccgcagcaagtagtcaccaaaagcagcttctagcttttggaccccacacgttctcccta</t>
  </si>
  <si>
    <t>tgcagccgcagcaagtagtcaccaaaagcagcttctagcttttggaccccacacgttctccctt</t>
  </si>
  <si>
    <t>tgcagccgcagcacgtcaagttcgaccagccttccaagtgcttttacctagggtcactagcact</t>
  </si>
  <si>
    <t>tgcagccgcagcacgtcaagttcgtccagccttccaagtgcttttacctagggtcactagcact</t>
  </si>
  <si>
    <t>tgcagccgcagcactaacctctgcttgaacttttcagggacccagaaatcgtgtaccgaaagca</t>
  </si>
  <si>
    <t>tgcagccgcagcactaacctctgcttgaacttttcagggacccagaaattgtgtaccgaaagca</t>
  </si>
  <si>
    <t>tgcagccgcagcactttaatcccgtgattatggtcttcggaaggctgaaaatattcagcaactg</t>
  </si>
  <si>
    <t>tgcagccgcagcactttagtcccgtgattatggtcttcggaaggctgaaaatattcagcaactg</t>
  </si>
  <si>
    <t>tgcagccgcagcagagatggctggctggcttcctgcgagcctgctcagtcgtcgcgctcgcgct</t>
  </si>
  <si>
    <t>tgcagccgcagcagagatggctggctggcttcctgcgagcctgctcagtcgtcgtgctcgcgct</t>
  </si>
  <si>
    <t>tgcagccgcagcagcaggtgcaggcgggcggctgggtcctggccttggggcgctccaacatctt</t>
  </si>
  <si>
    <t>tgcagccgcagcagcaggtgcaggggggcggctgggtcctggccttggggcgctccaacatctt</t>
  </si>
  <si>
    <t>tgcagccgcagcagcagtaaacagcagtcactggtcgtgagccctgcttggagatgtgccttct</t>
  </si>
  <si>
    <t>tgcagccgcagcagcagtaaacagcagtcactggtggtgagccctgcttggagatgtgccttct</t>
  </si>
  <si>
    <t>tgcagccgcagcagcctaaactagaacagctgatcaagccacatcttctttgcaactactaagt</t>
  </si>
  <si>
    <t>tgcagccgcagcagcctaaactagaacagctgatcaggccacatcttctttgcaactactaagt</t>
  </si>
  <si>
    <t>tgcagccgcagccacaaaaatcacagccgagcacacccattgactaattgaggtgtgttgagta</t>
  </si>
  <si>
    <t>tgcagccgtagccacaaaaatcacagccgagcacacccattgactaattgaggtgtgttgagta</t>
  </si>
  <si>
    <t>tgcagccgcagccacacggcagcacgtcaagttcgtccagccttccaagggcttttagctaggg</t>
  </si>
  <si>
    <t>tgcagccgcatccacacggcagcacgtcaagttcgtccagccttccaagggcttttagctaggg</t>
  </si>
  <si>
    <t>tgcagccgcagccgcagctggagcctcgcatcggaacatcacggaggccgaaaaaaaaaaaaaa</t>
  </si>
  <si>
    <t>tgcagccgcagccgcagctggagcctcgcatcggaacatcgcggaggccgaaaaaaaaaaaaaa</t>
  </si>
  <si>
    <t>tgcagccgcagccgcagttgcaggaggcggctgcgaccgtggcccacaatgcggtggcggtggc</t>
  </si>
  <si>
    <t>tgcagccgcagccgcagttgcaggaggcggctgcggccgtggcccacaatgcggtggcggtggc</t>
  </si>
  <si>
    <t>tgcagccgcagccgccgccatcgtcctcctactcgtcatcatgacagccgaaaaaaaaaaaaaa</t>
  </si>
  <si>
    <t>tgcagccgcagccgccgccatcgtcctcctactcgtcatcgtgacagccgaaaaaaaaaaaaaa</t>
  </si>
  <si>
    <t>tgcagccgcagccgcctctgcgtccgtgtccgccgccgccgcagcttagctgctagctagccac</t>
  </si>
  <si>
    <t>tgcagccgcagccgcctctgcgtccgtgtccgccgccgccgcagcttagctgctagctagctac</t>
  </si>
  <si>
    <t>tgcagccgcagcctaaactagcacagctgatgaggccacatcttcttcgcaactactaagtgcc</t>
  </si>
  <si>
    <t>tgcagccgcagcctaaactagcacagctgatgaggccacatctttttcgcaactactaagtgcc</t>
  </si>
  <si>
    <t>tgcagccgcagcgccgagaggcctcatggccctgtgcgattgtgtgggcaggccgaaaaaaaaa</t>
  </si>
  <si>
    <t>tgcagccgcagcgccgtgaggcctcatggccctgtgcgattgtgtgggcaggccgaaaaaaaaa</t>
  </si>
  <si>
    <t>tgcagccgcaggagatgaggtgaagtgtctgcaactactggcacgaggtgaagatgctctcaag</t>
  </si>
  <si>
    <t>tgcagccgcaggagatgaggtgaagtgtctgcaactagtggcacgaggtgaagatgctctcaag</t>
  </si>
  <si>
    <t>tgcagccgcaggagatgaggtgaagtgtctgcaactactggtacgaggtgaagatgctctcata</t>
  </si>
  <si>
    <t>tgcagccgtaggagatgaggtgaagtgtctgcaactactggtacgaggtgaagatgctctcata</t>
  </si>
  <si>
    <t>tgcagccgcaggcgagtacggactagaatgttggctgatggctgtgtctgcaactgcaaggctg</t>
  </si>
  <si>
    <t>tgcagccgcaggcgagtacggactagcatgttggctgatggctgtgtctgcaactgcaaggctg</t>
  </si>
  <si>
    <t>tgcagccgcagggaaaagggaaacggtgcagtagattgggagagtttctacttctacgctaatt</t>
  </si>
  <si>
    <t>tgcagccgcagggaaaagggtaacggtgcagtagattgggagagtttctacttctacgctaatt</t>
  </si>
  <si>
    <t>tgcagccgcaggtcgatggacggatgatctttgccacggccatatatatagggattatacaccg</t>
  </si>
  <si>
    <t>tgcagccgcaggtcgatggacggatgatctttgccacggccatatatatatggattatacaccg</t>
  </si>
  <si>
    <t>tgcagccgcagtatttgtagtacttcatagatagtcctcgatcagcatgtgattaacaggagcc</t>
  </si>
  <si>
    <t>tgcagccgcagtatttgtagtatttcatagatagtcctcgatcagcatgtgattaacaggagcc</t>
  </si>
  <si>
    <t>tgcagccgcagtgcagctagcccaaccagacaggctagacattgttgacatatctgatttgata</t>
  </si>
  <si>
    <t>tgcagccgcagtgcagctagcccaaccagacaggctagacattgttgacatgtctgatttgata</t>
  </si>
  <si>
    <t>tgcagccgcagttagtgctcattcatcatcctacatatatatatcatcacccatgcatgcatct</t>
  </si>
  <si>
    <t>tgcagccgcagttagtgctcattcatcatcgtacatatatatatcatcacccatgcatgcatct</t>
  </si>
  <si>
    <t>tgcagccgcagttcaagcggtcggtgaagttcgtgacccgcgacgacaaggacatggcggagaa</t>
  </si>
  <si>
    <t>tgcagccgcagttcaagcggtcggtgacgttcgtgacccgcgacgacaaggacatggcggagaa</t>
  </si>
  <si>
    <t>tgcagccgcatagatcaacagtttggtcctcttgtccatcacaaaaaccgagagaaaattcaga</t>
  </si>
  <si>
    <t>tgcagccgcatagatcaacagtttggtcctcttgtccatcacaaaaactgagagaaaattcaga</t>
  </si>
  <si>
    <t>tgcagccgcatcctgctttcccttgggctcgtcggcggcaggaccgtaacgccgcttgtggagc</t>
  </si>
  <si>
    <t>tgcagccgcgtcctgctttcccttgggctcgtcggcggcaggaccgtaacgccgcttgtggagc</t>
  </si>
  <si>
    <t>tgcagccgcatctactgactagctagctatggaggagaagctagacaacacggtggctggcatg</t>
  </si>
  <si>
    <t>tgcagccgcatctactggctagctagctatggaggagaagctagacaacacggtggctggcatg</t>
  </si>
  <si>
    <t>tgcagccgcatggtgatccttctacgtttctctgtcacgtgggttgcattggtttttatttgta</t>
  </si>
  <si>
    <t>tgcagccgtatggtgatccttctacgtttctctgtcacgtgggttgcattggtttttatttgta</t>
  </si>
  <si>
    <t>tgcagccgcatgtttgatccagatggtttgtttctgatgttgaatggcctggaagccgtcgctg</t>
  </si>
  <si>
    <t>tgcagccgcatgtttgatccagatggtttgtttttgatgttgaatggcctggaagccgtcgctg</t>
  </si>
  <si>
    <t>tgcagccgccacatcaccaccttgcgctagcagctagcttcttcaatttgccttaattagcttc</t>
  </si>
  <si>
    <t>tgcagccgcctcatcaccaccttgcgctagcagctagcttcttcaatttgccttaattagcttc</t>
  </si>
  <si>
    <t>tgcagccgccaccgccgcctccgcagcaaactgcgcccgcgccgaaaaaaaaaaaaaaaaaaaa</t>
  </si>
  <si>
    <t>tgcagccgccaccgccgcctccgcagcaaactgcgctcgcgccgaaaaaaaaaaaaaaaaaaaa</t>
  </si>
  <si>
    <t>tgcagccgccacgcacgcccgagtcccgtccacggggcccagccgtgtctccttgacctcctgc</t>
  </si>
  <si>
    <t>tgcagccgccgcgcacgcccgagtcccgtccacggggcccagccgtgtctccttgacctcctgc</t>
  </si>
  <si>
    <t>tgcagccgccacggtcaccgccctcgcgctctcctccgcgagcgcgtcgcagaaggccctgtgc</t>
  </si>
  <si>
    <t>tgcagccgccgcggtcaccgccctcgcgctctcctccgcgagcgcgtcgcagaaggccctgtgc</t>
  </si>
  <si>
    <t>tgcagccgccacgtgtgcgtggggtacatggcggcggcgcgctgctcatcgggaccagacttga</t>
  </si>
  <si>
    <t>tgcagccgccacgtgtgcgtggggtccatggcggcggcgcgctgctcatcgggaccagacttga</t>
  </si>
  <si>
    <t>tgcagccgccacgtgtgcgtggggtccatggcggcggcgcgctgctcatcgggaccgaaaaaaa</t>
  </si>
  <si>
    <t>tgcagccgccacgtgtgcgtggggtccatggcagcggcgcgctgctcatcgggaccgaaaaaaa</t>
  </si>
  <si>
    <t>tgcagccgccagcccagccgctccgacagggcccgcatccgctgcttctgctccgaaaaaaaaa</t>
  </si>
  <si>
    <t>tgcagccgccagcccagccgctccgacagggcctgcatccgctgcttctgctccgaaaaaaaaa</t>
  </si>
  <si>
    <t>tgcagccgccataatcttcttaccagtttcaaaactcccagtgaaagagacctaaatacacaga</t>
  </si>
  <si>
    <t>tgcagccgccataatcttctttccagtttcaaaactcccagtgaaagagacctaaatacacaga</t>
  </si>
  <si>
    <t>tgcagccgccatctccacaacttgcgttagtccagcagcaaggagaatctcgagcaccaactcc</t>
  </si>
  <si>
    <t>tgcagccgccatctccacaacttgcgttagtccagcagcaaggagaatctggagcaccaactcc</t>
  </si>
  <si>
    <t>tgcagccgccatgcgcgcgcaccaagcagcagcgtcttccgtgaggggcgccgaaaaaaaaaaa</t>
  </si>
  <si>
    <t>tgcagccgccatgcgcgcgcaccaagcagcagcgtcttccgtgaggtgcgccgaaaaaaaaaaa</t>
  </si>
  <si>
    <t>tgcagccgccatggcacgggaccatgacgcgcgcggcgtggttgacacccacgagcacagtgtt</t>
  </si>
  <si>
    <t>tgcagccgccatggcgcgggaccatgacgcgcgcggcgtggttgacacccacgagcacagtgtt</t>
  </si>
  <si>
    <t>tgcagccgccatggtcgagctttaagctcgcatgcgccaccgttcccatcggtgtaggccatca</t>
  </si>
  <si>
    <t>tgcagccgccatggtcgagctttaagctcgcatgcgccaccgttcccattggtgtaggccatca</t>
  </si>
  <si>
    <t>tgcagccgccatgtggaggggcggcaccaccgccacctccaccgcgagggctctccgctcgcgc</t>
  </si>
  <si>
    <t>tgcagccgccatgtggaggggcggcgccaccgccacctccaccgcgagggctctccgctcgcgc</t>
  </si>
  <si>
    <t>tgcagccgccccatgcggcggcgctggcctccgcgctggagcgcaccgaaaaaaaaaaaaaaaa</t>
  </si>
  <si>
    <t>tgcagccgcgccatgcggcggcgctggcctccgcgctggagcgcaccgaaaaaaaaaaaaaaaa</t>
  </si>
  <si>
    <t>tgcagccgcccccaccgcccacggtgcaggagtcccaggcgcccagctgcccttgccgccgaaa</t>
  </si>
  <si>
    <t>tgcagccgcccccaccgcccacggtgcatgagtcccaggcgcccagctgcccttgccgccgaaa</t>
  </si>
  <si>
    <t>tgcagccgccccgtgtgactgctgttgttgagcccgtgtcgcctccatcagagcaggggcaccg</t>
  </si>
  <si>
    <t>tgcagccgccccgtgtgactgctgttgttgagcccgtgtcgcctccatcagagcaggggcactg</t>
  </si>
  <si>
    <t>tgcagccgcccctgccatcctgcatatgagcctatgcaggtaaccaaacagggatggactacac</t>
  </si>
  <si>
    <t>tgcagccgcccctgccatcctgcatatgagcctatgcaggtaaccaaacagggatggactatac</t>
  </si>
  <si>
    <t>tgcagccgcccgagcgacgcccacaccgtcagcgaccacggccgccgcaaccaattcactcctg</t>
  </si>
  <si>
    <t>tgcagccgcccgcgcgacgcccacaccgtcagcgaccacggccgccgcaaccaattcactcctg</t>
  </si>
  <si>
    <t>tgcagccgcccgccgcagtcgcccgtggcgcagtggagctgcgcgccgaaaaaaaaaaaaaaaa</t>
  </si>
  <si>
    <t>tgcagccgccctccgcagtcgcccgtggcgcagtggagctgcgcgccgaaaaaaaaaaaaaaaa</t>
  </si>
  <si>
    <t>tgcagccgcccgccgcttgggtcaccgctcctctgcgctcctcaccgcagcagttcacaccgcc</t>
  </si>
  <si>
    <t>tgcagccgcccgccgcttgggtcaccgctcctctgcgctcctcaccgcagcagttcgcaccgcc</t>
  </si>
  <si>
    <t>tgcagccgcccgcgtccgcggcgcgcgtggacgtccgcttcgtcttctgcaacgtgaccgaccc</t>
  </si>
  <si>
    <t>tgcagccgcccgcgtccgcggcgcgcgtggacgtccgcttcgtcttctgcaacgtgatcgaccc</t>
  </si>
  <si>
    <t>tgcagccgcccgtctgccaccgcagtccgcagccgccgtccgtcatgtacgctgccgttgccga</t>
  </si>
  <si>
    <t>tgcagccgcccttctgccaccgcagtccgcagccgccgtccgtcatgtacgctgccgttgccga</t>
  </si>
  <si>
    <t>tgcagccgccctccatcctccttcccgatctccatttccaatagaagaaggagaaaccgaggcg</t>
  </si>
  <si>
    <t>tgcagccgccctccatcctcgttcccgatctccatttccaatagaagaaggagaaaccgaggcg</t>
  </si>
  <si>
    <t>tgcagccgccctgcacctcaagggcgtgccctacgagttcatccaagaagacctggagaacaag</t>
  </si>
  <si>
    <t>tgcagccgccctgcgcctcaagggcgtgccctacgagttcatccaagaagacctggagaacaag</t>
  </si>
  <si>
    <t>tgcagccgccgacgaggtcagaataacgcgcttcactgtccctgccttggcacacgacctcatg</t>
  </si>
  <si>
    <t>tgcagccgccgacgaggtcagaatcacgcgcttcactgtccctgccttggcacacgacctcatg</t>
  </si>
  <si>
    <t>tgcagccgccgcaccaccgactggccctccgcgcccttcccgaaaaaaaaaaaaaaaaaaaaaa</t>
  </si>
  <si>
    <t>tgcagccgccgcagcaccgactggccctccgcgcccttcccgaaaaaaaaaaaaaaaaaaaaaa</t>
  </si>
  <si>
    <t>tgcagccgccgccgccgcggcatagagaccatctttgagaagtatgtcttcagagccatcctgt</t>
  </si>
  <si>
    <t>tgcagccgccgccgccgcggcatagagaccatctttgagaagtatgtcttcagcgccatcctgt</t>
  </si>
  <si>
    <t>tgcagccgccgccgccgcggcgtcacggtggcctccgcggatgaggatgagctccttctggcgg</t>
  </si>
  <si>
    <t>tgcagccgccgccgccgtggcgtcacggtggcctccgcggatgaggatgagctccttctggcgg</t>
  </si>
  <si>
    <t>tgcagccgccgccgcctcaaaagtcaagccccaccgcgtatataaaaacgaccgcctgccgccg</t>
  </si>
  <si>
    <t>tgcagccgccgccgcctcaaaagtcaagccccaccgcgtctataaaaacgaccgcctgccgccg</t>
  </si>
  <si>
    <t>tgcagccgccgccgtcgcggcggttcaggcggcaccattggaacacgccaccgagctaccacag</t>
  </si>
  <si>
    <t>tgcagccgccgccgtcgcggcggttcaggcggcaccattggaacacgccactgagctaccacag</t>
  </si>
  <si>
    <t>tgcagccgccgccgttcctctccccgacgaggacgactgctgctggcactgatactccgaaaaa</t>
  </si>
  <si>
    <t>tgcagccgccgccgttcctctccccgacgaggacgactgctgctggcactggtactccgaaaaa</t>
  </si>
  <si>
    <t>tgcagccgccgcctgtggaagttcttgagcgcttctttcgtgaccgatttgccataatccccac</t>
  </si>
  <si>
    <t>tgcagccgcctcctgtggaagttcttgagcgcttctttcgtgaccgatttgccataatccccac</t>
  </si>
  <si>
    <t>tgcagccgccgctccctcgtgcttaccactctggaatgttttacatgagttaggtttaagttcg</t>
  </si>
  <si>
    <t>tgcagccgccgctccctcgtgcttaccactctgtaatgttttacatgagttaggtttaagttcg</t>
  </si>
  <si>
    <t>tgcagccgccgctggcgtctgcgcagcgcctcctgccgctcccgtcggtgcccatctgcccgtg</t>
  </si>
  <si>
    <t>tgcagccgccgctggcgtctgtgcagcgcctcctgccgctcccgtcggtgcccatctgcccgtg</t>
  </si>
  <si>
    <t>tgcagccgccgctgtcccaccgagccaagcgaccgagtcgagtcgcccgcgcacgcgatccaca</t>
  </si>
  <si>
    <t>tgcagccgccgctgtcccgccgagccaagcgaccgagtcgagtcgcccgcgcacgcgatccaca</t>
  </si>
  <si>
    <t>tgcagccgccgcttcggtcctcttccagatgcgcgtgccctcgcgctgcctcggttccccgccg</t>
  </si>
  <si>
    <t>tgcagccgccgcttctgtcctcttccagatgcgcgtgccctcgcgctgcctcggttccccgccg</t>
  </si>
  <si>
    <t>tgcagccgccgcttctctctgacgctgcgcggcctgcacggacgccaggttgaaccgaaaaaaa</t>
  </si>
  <si>
    <t>tgcagccgccgcttctctctgacgctgcgctgcctgcacggacgccaggttgaaccgaaaaaaa</t>
  </si>
  <si>
    <t>tgcagccgccgtagccacactcgcagatgtcgaggtggatgttcctggtagttggccacgaagg</t>
  </si>
  <si>
    <t>tgcagccgccgtagccacactcgcagatgtcgaggtggatgttcttggtagttggccacgaagg</t>
  </si>
  <si>
    <t>tgcagccgccgtcgccagtgccctggctcatacttcctgatggcagcgccacccgcttcccttg</t>
  </si>
  <si>
    <t>tgcagccgccgtcgccagtgccctggctcatacttcctgatggcagcgccacccgcttcgcttg</t>
  </si>
  <si>
    <t>tgcagccgccgtgccattgaaagcgcaggcgcggggacagcgacgtcgacaggctggtcagcgg</t>
  </si>
  <si>
    <t>tgcagccgccgtgccattgaaagcgcaggcgctgggacagcgacgtcgacaggctggtcagcgg</t>
  </si>
  <si>
    <t>tgcagccgccgtggccatggtcaccttgcttggtacctattcgagcttctgactagcacgcaag</t>
  </si>
  <si>
    <t>tgcagccgccgtggtcatggtcaccttgcttggtacctattcgagcttctgactagcacgcaag</t>
  </si>
  <si>
    <t>tgcagccgccgtttcctgtgccctggtacgttctgtcgatctttgcatggacggaattacgaaa</t>
  </si>
  <si>
    <t>tgcagccgccgtttcctgtgccctggtaggttctgtcgatctttgcatggacggaattacgaaa</t>
  </si>
  <si>
    <t>tgcagccgccgttttccttgtataccgtaccaggcatgccttcatcttcagttaacaatgacac</t>
  </si>
  <si>
    <t>tgcagtcgccgttttccttgtataccgtaccaggcatgccttcatcttcagttaacaatgacac</t>
  </si>
  <si>
    <t>tgcagccgcctacgtccatcagtgcgaaggtcctgtgcaacgccgccgcggatgaagtccttct</t>
  </si>
  <si>
    <t>tgcagccgcctacgtccatcagtgcgaaggtcctgtgcaatgccgccgcggatgaagtccttct</t>
  </si>
  <si>
    <t>tgcagccgcctcaggagctgctggttggcggcacggagcttcttgacctcctcttccaagcagg</t>
  </si>
  <si>
    <t>tgcagccgcctcaggagctgctggttggcggcacggagcttcttgacctccttttccaagcagg</t>
  </si>
  <si>
    <t>tgcagccgcctcctgcggaagttcttgagcgcttcttctttcgtgaccgatttgccataatccc</t>
  </si>
  <si>
    <t>tgcagccgcctcctgtggaagttcttgagcgcttcttctttcgtgaccgatttgccataatccc</t>
  </si>
  <si>
    <t>tgcagccgcctccttgaccacatgcgagctcacttccccgaccttggcatcacccaaccgaaaa</t>
  </si>
  <si>
    <t>tgcagccgcctccttgaccacatgcgagctcacttccccgaccttggcgtcacccaaccgaaaa</t>
  </si>
  <si>
    <t>tgcagccgcctcgaaaggaagtaacagaggaacatgcatcatacggagtaccatcccgcagtgc</t>
  </si>
  <si>
    <t>tgcagccgcctcgaaaggaagtaacagaggaacatgcatcatacggagtactatcccgcagtgc</t>
  </si>
  <si>
    <t>tgcagccgcctcgccgtcattgcccttgtcggtagggaagtaccgcgggtagtgctgtgagagg</t>
  </si>
  <si>
    <t>tgcagccgcctcgccgtcattgcccttgtcggcagggaagtaccgcgggtagtgctgtgagagg</t>
  </si>
  <si>
    <t>tgcagccgcctcgtcctttctcccatcagaggacgtcgtctccccctcgtcttcccgtaaggct</t>
  </si>
  <si>
    <t>tgcagccgcctcgtcctttctcccatcagaggacgtcgtctcctcctcgtcttcccgtaaggct</t>
  </si>
  <si>
    <t>tgcagccgcctgcgttcgtgtgcggtatgccctctgctcccgttctgccaccgccgaaaaaaaa</t>
  </si>
  <si>
    <t>tgcagccgcctgcgtttgtgtgcggtatgccctctgctcccgttctgccaccgccgaaaaaaaa</t>
  </si>
  <si>
    <t>tgcagccgcctgcttgatcagcatcagcagttcagcacaaaatcatttctgacagcggcagctc</t>
  </si>
  <si>
    <t>tgcagccgcctgcttgatcagcatcagcagttcagcacaaagtcatttctgacagcggcagctc</t>
  </si>
  <si>
    <t>tgcagccgcctgtgcttggtgcctgctagtgctccttttactgctgcgtggaggcttgcgatga</t>
  </si>
  <si>
    <t>tgcagccgcctgtgcttggtgcctgctagtgctccttttactgctgcgtggtggcttgcgatga</t>
  </si>
  <si>
    <t>tgcagccgccttccgttttcataatttgtcaccagcttgctgctgccgtcacacagctgcttcc</t>
  </si>
  <si>
    <t>tgcagccgccttccgttttcataatttgtcaccagcttgctgctgccgtcgcacagctgcttcc</t>
  </si>
  <si>
    <t>tgcagccgccttctgcgcgtcggcctgcgtcctcaagagcttgttctccttttgcaaacgcttg</t>
  </si>
  <si>
    <t>tgcagccgccttctgcgcgtcggtctgcgtcctcaagagcttgttctccttttgcaaacgcttg</t>
  </si>
  <si>
    <t>tgcagccgccttgatgagcccctcccctgcggcacgtcgtcggagcagagtagtaggagtacgg</t>
  </si>
  <si>
    <t>tgcagccgccttgatgagcccctgccctgcggcacgtcgtcggagcagagtagtaggagtacgg</t>
  </si>
  <si>
    <t>tgcagccgcctttcgcagctgctcctgcctgcacatttgaagaagaaaaaacccttagccacgg</t>
  </si>
  <si>
    <t>tgcagccgcctttcgcggctgctcctgcctgcacatttgaagaagaaaaaacccttagccacgg</t>
  </si>
  <si>
    <t>tgcagccgcgaacggcggcgtcccctcgttgagtcctacatcagcagcgccagctgatcagcag</t>
  </si>
  <si>
    <t>tgcagccgcgaactgcggcgtcccctcgttgagtcctacatcagcagcgccagctgatcagcag</t>
  </si>
  <si>
    <t>tgcagccgcgaccaaactgcccagacgttcacgtcgaatccaccaaaaaaccagcacgcaccac</t>
  </si>
  <si>
    <t>tgcagccgcgaccgaactgcccagacgttcacgtcgaatccaccaaaaaaccagcacgcaccac</t>
  </si>
  <si>
    <t>tgcagccgcgacgcgtcggtggcgcgcttcggcagcacaccgaaccgcgcggtcttgttcctgt</t>
  </si>
  <si>
    <t>tgcagccgtgacgcgtcggtggcgcgcttcggcagcacaccgaaccgcgcggtcttgttcctgt</t>
  </si>
  <si>
    <t>tgcagccgcgacttgaacatttgtgcgatctgctggtggtctctgttctggctagggttcagtg</t>
  </si>
  <si>
    <t>tgcagccgtgacttgaacatttgtgcgatctgctggtggtctctgttctggctagggttcagtg</t>
  </si>
  <si>
    <t>tgcagccgcgagttgctgggggcgacgaccaatgcttcgattcaattcaattcaggaggcatgc</t>
  </si>
  <si>
    <t>tgcagccgcgagttgctgggggcgacgaccaatgcttcgattcaattcagttcaggaggcatgc</t>
  </si>
  <si>
    <t>tgcagccgcgcaggctggcggcggccgcggtacatgcagccatccgagaaaagtccatgatctt</t>
  </si>
  <si>
    <t>tgcagccgcgcaggttggcggcggccgcggtacatgcagccatccgagaaaagtccatgatctt</t>
  </si>
  <si>
    <t>tgcagccgcgccaggtcgccgtctggttccagaaccgccgcgcccgctggaagaccaaacagct</t>
  </si>
  <si>
    <t>tgcagccgcgccaggtcgccgtctggttccagaaccgccgcgcccgctggaagaccaagcagct</t>
  </si>
  <si>
    <t>tgcagccgcgccatcgcctgcatgcagtggatggccacctccgcctgccgccgcacgaacgcgc</t>
  </si>
  <si>
    <t>tgcagccgcgccatcgcctgcatgcagtggatggccacctccgcctgccgccgtacgaacgcgc</t>
  </si>
  <si>
    <t>tgcagccgcgcccagcagcgggaaagccgtgagcgccttcccacaccttcctccgaaaaaaaaa</t>
  </si>
  <si>
    <t>tgcagccgcgcccagcagcgggaaagccgtgagcgccttcccacgccttcctccgaaaaaaaaa</t>
  </si>
  <si>
    <t>tgcagccgcgcccgccagcacccatcgctcgcgccaagtacaatgcatgcggcctcccttcccg</t>
  </si>
  <si>
    <t>tgcagccgcgcccgcccgcacccatcgctcgcgccaagtacaatgcatgcggcctcccttcccg</t>
  </si>
  <si>
    <t>tgcagccgcgcgagggggtcgcagctcctctcctggagtttcgttggtggtcaaccctttcgga</t>
  </si>
  <si>
    <t>tgcagccgcgcgagggggtcgcagctcctctcctggagtttcgttggtggtcaacgctttcgga</t>
  </si>
  <si>
    <t>tgcagccgcgcgcacaccaacgatcgatacaatcagtcatccaacgaaggcgcgcgcgcatctc</t>
  </si>
  <si>
    <t>tgcagccgcgcgcacaccaacgatcgatacagtcagtcatccaacgaaggcgcgcgcgcatctc</t>
  </si>
  <si>
    <t>tgcagccgcgcgcgcgaggggggttcgccgtttcctatgccaccgccgccgccgccgcgagatt</t>
  </si>
  <si>
    <t>tgcagccgcgcgcgcgaggggggttcgccgtttcctctgccaccgccgccgccgccgcgagatt</t>
  </si>
  <si>
    <t>tgcagccgcgcggcggacgtcggtcaacaaaggacacagttggagacgtaacgtatgggaggcc</t>
  </si>
  <si>
    <t>tgcagccgcgcggcggacgtcggtcaacaaaggacacagttggagacgtaacgtatgtgaggcc</t>
  </si>
  <si>
    <t>tgcagccgcgcgtccccgacggccgcgttcgccacgcaccagctctgctgtgttgttggagtcg</t>
  </si>
  <si>
    <t>tgcagccgcgcgtctccgacggccgcgttcgccacgcaccagctctgctgtgttgttggagtcg</t>
  </si>
  <si>
    <t>tgcagccgcgcgtgctcatctacgacggcgtctgccacctctgccaccgcggtgagtgggacag</t>
  </si>
  <si>
    <t>tgcagccgcgcgtgcttatctacgacggcgtctgccacctctgccaccgcggtgagtgggacag</t>
  </si>
  <si>
    <t>tgcagccgcgctcccgccgcctctatccatggcggagccgacctccaagtcgaagcgcaccaag</t>
  </si>
  <si>
    <t>tgcagccgcgctcccgccgcttctatccatggcggagccgacctccaagtcgaagcgcaccaag</t>
  </si>
  <si>
    <t>tgcagccgcgctgcgggagaagaggggagagcacgccgagccaaagggcccaagcatcttgtgg</t>
  </si>
  <si>
    <t>tgcagccgcgctgcgggagaagaggggagagcacgcggagccaaagggcccaagcatcttgtgg</t>
  </si>
  <si>
    <t>tgcagccgcgctggaacgagcaaccgatccaaatgttgccacgacgagtttgccattctggaat</t>
  </si>
  <si>
    <t>tgcagccgcgctggaacgagcaaccgatccaaatgttgccgcgacgagtttgccattctggaat</t>
  </si>
  <si>
    <t>tgcagccgcggatgtcattcgtgggccgcgacggcacccacttcgtcgacgctgtcacgggcgc</t>
  </si>
  <si>
    <t>tgcagccgcggatgtcgttcgtgggccgcgacggcacccacttcgtcgacgctgtcacgggcgc</t>
  </si>
  <si>
    <t>tgcagccgcggcaaaatcgcatcggcctccctctctctcgaccagccgtcgtcgtcgacgtcga</t>
  </si>
  <si>
    <t>tgcagccgcggcaaaatcgcatcggcctccctctctctcgaccagccgtcgtggtcgacgtcga</t>
  </si>
  <si>
    <t>tgcagccgcggcacggagatggacgggtagttgacggccgacgcgatgaggtccgaaaaaaaaa</t>
  </si>
  <si>
    <t>tgcagccgcggcactgagatggacgggtagttgacggccgacgcgatgaggtccgaaaaaaaaa</t>
  </si>
  <si>
    <t>tgcagccgcggcatacacgaatggtggtggtcgggccactgttttgtcaccgcttgaacacagc</t>
  </si>
  <si>
    <t>tgcagccgcggcatacacgaatggtggtggtcgggccactgttttgtcgccgcttgaacacagc</t>
  </si>
  <si>
    <t>tgcagccgcggccaaggttgagcttagccacgtcccgtcgtactcctggagaagctagcccacg</t>
  </si>
  <si>
    <t>tgcagccgcggccaaggttgggcttagccacgtcccgtcgtactcctggagaagctagcccacg</t>
  </si>
  <si>
    <t>tgcagccgcggccgccgcggaggcggcagaggaggcgaccatagaggagatggaaccgctctcc</t>
  </si>
  <si>
    <t>tgcagccgcggccgccgcggaggcggcagaggaggcgaccatggaggagatggaaccgctctcc</t>
  </si>
  <si>
    <t>tgcagccgcggccgcggcgtccgacaagatgcgctccgtgaccctgtcagtccctctctcaaac</t>
  </si>
  <si>
    <t>tgcagccgcggccgtggcgtccgacaagatgcgctccgtgaccctgtcagtccctctctcaaac</t>
  </si>
  <si>
    <t>tgcagccgcggcgatgagcggcgtctcgttccgcctcccatccaccgaggcgtctctcctgagg</t>
  </si>
  <si>
    <t>tgcagccgcggcgatgagcggcgtctcgttccgcctcccatccaccgaggcgtctctcctgggg</t>
  </si>
  <si>
    <t>tgcagccgcgggacgacacggccatagcgtaccacagcgatggcgactccttccaagtcatcgc</t>
  </si>
  <si>
    <t>tgcagccgcgggacgacacggccatagcgtaccacagcgatggcgactccttccaagtcatcgg</t>
  </si>
  <si>
    <t>tgcagccgcggggcagtccccagaacacgtagcgtggtgaagctcctacatgacggacacgtag</t>
  </si>
  <si>
    <t>tgcagccgcggggcagtccccaggacacgtagcgtggtgaagctcctacatgacggacacgtag</t>
  </si>
  <si>
    <t>tgcagccgcgggtgaagcggctgtacctcctcgtgcgcgcccctaaccaggtttctgcaacgga</t>
  </si>
  <si>
    <t>tgcagccgcgggtgaagcggctgtacctcctcgtgcgcgcccctgaccaggtttctgcaacgga</t>
  </si>
  <si>
    <t>tgcagccgcgggtgcgcctctccagggccgagttcgtccgctgctacaaggacgtcctccgcat</t>
  </si>
  <si>
    <t>tgcagccgcgggtgcgcctctccagggccgagttcgtccgctgctacagggacgtcctccgcat</t>
  </si>
  <si>
    <t>tgcagccgcggtccttccttctccgcggcacgagttggcacgcccagtctgtgccgtcgccaga</t>
  </si>
  <si>
    <t>tgcagccgcggtccttccttctccgcggcacgagttggcgcgcccagtctgtgccgtcgccaga</t>
  </si>
  <si>
    <t>tgcagccgcggtggagccgcagcgcccctcctgcgatctcttccgccacggtcagcctggactc</t>
  </si>
  <si>
    <t>tgcagccgcggtggagccgcagcgccgctcctgcgatctcttccgccacggtcagcctggactc</t>
  </si>
  <si>
    <t>tgcagccgcggtggagccgcagcgccgctcctgcgatctcttccgccacgatcagcccatcgcg</t>
  </si>
  <si>
    <t>tgcagccgcggtggagccgcagcgccgctcctgcgatctcttccgccacggtcagcccatcgcg</t>
  </si>
  <si>
    <t>tgcagccgcggtggcttcggctggtgctggcgccgctggcatctcctcgcttgccttcacgtcg</t>
  </si>
  <si>
    <t>tgcagccgcggtggcttcggctggtgctggcgccgctggcatctcctcgcttgtcttcacgtcg</t>
  </si>
  <si>
    <t>tgcagccgcggtggtcgtcgcagcctccgcccgcagcgcagaccacagctgggcgtgtgaagac</t>
  </si>
  <si>
    <t>tgcagccgcggtggtcgtcgcagcctccgcccgtagcgcagaccacagctgggcgtgtgaagac</t>
  </si>
  <si>
    <t>tgcagccgcggttgacgctggcaacgagacatccctcggtggtagccatgggaacatggtactg</t>
  </si>
  <si>
    <t>tgcagccgcggttgacgctggccacgagacatccctcggtggtagccatgggaacatggtactg</t>
  </si>
  <si>
    <t>tgcagccgcggttttcaatttgccaatgtggtcatgaatttttgtccctgcgtacgatttctac</t>
  </si>
  <si>
    <t>tgcagccgcggttttcaatttgccaatttggtcatgaatttttgtccctgcgtacgatttctac</t>
  </si>
  <si>
    <t>tgcagccgcgtacggaactacggaccgaaggcaactttcaggcactcaggcaacacaggacggg</t>
  </si>
  <si>
    <t>tgcagccgcgtacggaactacggaccgaaggcaactttcaggcattcaggcaacacaggacggg</t>
  </si>
  <si>
    <t>tgcagccgcgtatcacgctgcaaccattagtagaccatgtattcgctgaaaatagcacaaggag</t>
  </si>
  <si>
    <t>tgcagctgcgtatcacgctgcaaccattagtagaccatgtattcgctgaaaatagcacaaggag</t>
  </si>
  <si>
    <t>tgcagccgcgtcagcaggttctcatccttgttcacgaacgaccaccgcgcctgcaccagcccca</t>
  </si>
  <si>
    <t>tgcagccgcgtcagcaggttttcatccttgttcacgaacgaccaccgcgcctgcaccagcccca</t>
  </si>
  <si>
    <t>tgcagccgcgtcccagcttcctccgacatgtcaaacgactcaaacctaacccttttaagcaagc</t>
  </si>
  <si>
    <t>tgcagccgcgtcccagcttcctccgacgtgtcaaacgactcaaacctaacccttttaagcaagc</t>
  </si>
  <si>
    <t>tgcagccgcgtccgacacggtgcggtgcggtggtggtaactgaggcccctagctcctgggagat</t>
  </si>
  <si>
    <t>tgcagccgcgtccgacacggtgcggtgcggtggtggtagctgaggcccctagctcctgggagat</t>
  </si>
  <si>
    <t>tgcagccgcgtccgatacgcgtatcagagccgatacgtgtctgatttctcagatacacttggaa</t>
  </si>
  <si>
    <t>tgcagctgcgtccgatacgcgtatcagagccgatacgtgtctgatttctcagatacacttggaa</t>
  </si>
  <si>
    <t>tgcagccgcgtcctgctttcccttggactcgtcggcggcaggaccgtaacgacgcttgtgaagc</t>
  </si>
  <si>
    <t>tgcagccgcgtcctgctttcccttgggctcgtcggcggcaggaccgtaacgacgcttgtgaagc</t>
  </si>
  <si>
    <t>tgcagccgcgtcgcggcggcgctcatcgtgttcgcgctcgggcttgtgctctgtttcgtgcgtg</t>
  </si>
  <si>
    <t>tgcagccgcgtcgtggcggcgctcatcgtgttcgcgctcgggcttgtgctctgtttcgtgcgtg</t>
  </si>
  <si>
    <t>tgcagccgcgtcttgatcacgtccagtgggcacaacaccatcgcggagatcacccctgccacaa</t>
  </si>
  <si>
    <t>tgcagccgcgtcttgatcacgtccagtgggcacaacaccgtcgcggagatcacccctgccacaa</t>
  </si>
  <si>
    <t>tgcagccgcgtgggagaaagccagcgtgtgcctccactccacacgccgccgccctagtcccccc</t>
  </si>
  <si>
    <t>tgcagccgcgtgggagaaagccagcgtgtgcctccactccacacgccgccgccctagtcgcccc</t>
  </si>
  <si>
    <t>tgcagccgcgtgtccatcgcctcgtggatcggcaccgtgaacagctgcacacgtacgtccaccg</t>
  </si>
  <si>
    <t>tgcagccgcgtgtccatcgcctcgtggatcggcaccgtgaacatctgcacacgtacgtccaccg</t>
  </si>
  <si>
    <t>tgcagccgcgtgtgcacgcgggggaacgggcggaggcctagttatagtaggcggcggcgggcta</t>
  </si>
  <si>
    <t>tgcagccgcgtgtgcccgcgggggaacgggcggaggcctagttatagtaggcggcggcgggcta</t>
  </si>
  <si>
    <t>tgcagccgctacctgtgcacggggcccgagaacgagaacaggtgaccattggatatttgggatg</t>
  </si>
  <si>
    <t>tgcagccgctacctgtgcacggggcccgagaacgagaacaggtgaccattggatttttgggatg</t>
  </si>
  <si>
    <t>tgcagccgctaccttcgttgatggtgtagtcaccatcatgcttgcattcgttcgcttacatcgt</t>
  </si>
  <si>
    <t>tgcagccgctaccttcgttgatggtgtagtcaccgtcatgcttgcattcgttcgcttacatcgt</t>
  </si>
  <si>
    <t>tgcagccgctagatgaagccatgaagggcagccgcaagatttttgtgtgcttgcacttacggct</t>
  </si>
  <si>
    <t>tgcagccgctagatgaagccatgaagggcagccgctagatttttgtgtgcttgcacttacggct</t>
  </si>
  <si>
    <t>tgcagccgctagatgttgcaaccgccatcgtcacctccacgcatgtcgtcttctcccagtggca</t>
  </si>
  <si>
    <t>tgcagccgctagatgttgcaaccgccatcgtcacctccgcgcatgtcgtcttctcccagtggca</t>
  </si>
  <si>
    <t>tgcagccgctagatgttgcaaccgccgccgtcccctccgcgcaagtcgtcttctcccagtggca</t>
  </si>
  <si>
    <t>tgcagccgctagatgttgcaaccgccgtcgtcccctccgcgcaagtcgtcttctcccagtggca</t>
  </si>
  <si>
    <t>tgcagccgctatacgcacaggctaggccgccgctagctacggtgacgacgctaaaatctagcga</t>
  </si>
  <si>
    <t>tgcagccgctatacgcacaggctaggccgccgctagctacggtgacgacgctgaaatctagcga</t>
  </si>
  <si>
    <t>tgcagccgctatacgcacagggctaggccgccgctagctacggtgacgacgctgaaatctagcg</t>
  </si>
  <si>
    <t>tgcagccgctatgcgcacagggctaggccgccgctagctacggtgacgacgctgaaatctagcg</t>
  </si>
  <si>
    <t>tgcagccgctcaccaggagcctcgccgcagagtgggcgccgcacggcgtccgcgtcaactgcgt</t>
  </si>
  <si>
    <t>tgcagccgctcaccaggagcctcgccgccgagtgggcgccgcacggcgtccgcgtcaactgcgt</t>
  </si>
  <si>
    <t>tgcagccgctccagctagtcaccgaggaccccgacgccacagccgctccagcttgttgccgagg</t>
  </si>
  <si>
    <t>tgcagccgctccagctagtcaccgaggaccccgacgccgcagccgctccagcttgttgccgagg</t>
  </si>
  <si>
    <t>tgcagccgctccatcgattacggcgcagcaccacgacacgaacgaccacagagaaaggagacga</t>
  </si>
  <si>
    <t>tgcagccgctccatcgattacggcgcagcaccacgacacgaacgaccacagagaaaggagatga</t>
  </si>
  <si>
    <t>tgcagccgctccgtgtcgaagcgctcggggctcatgtacgcgggcgtgccctcgtaggcagcgc</t>
  </si>
  <si>
    <t>tgcagccgctccgtgtcgaagcgctcggggctcatgtacgcgggcgtgccctcgtaggcggcgc</t>
  </si>
  <si>
    <t>tgcagccgctccttcccccgctccacgccctcgagcgcccgcctccgaaaaaaaaaaaaaaaaa</t>
  </si>
  <si>
    <t>tgcagccgctccttcccccgctccacgctctcgagcgcccgcctccgaaaaaaaaaaaaaaaaa</t>
  </si>
  <si>
    <t>tgcagccgctcgacggcgttggcgggctagcagtagcaggcggaggagaggccgcgtcggcggc</t>
  </si>
  <si>
    <t>tgcagccgctcgacggcgttggcgggctagcagtagcaggcggaggagagggcgcgtcggcggc</t>
  </si>
  <si>
    <t>tgcagccgctcgccatcacccgccgcagcctggacgagtggcccaaggctggctccgacgacgt</t>
  </si>
  <si>
    <t>tgcagccgctcgccatcacccgccgtagcctggacgagtggcccaaggctggctccgacgacgt</t>
  </si>
  <si>
    <t>tgcagccgctcgccctgcgtcgcaaggtcaccaaccacggtctggatcctccccgctacactgc</t>
  </si>
  <si>
    <t>tgcagccgctcgccctgcgtcgcaaggtcaccaaccacggtctggatcctccctgctacactgc</t>
  </si>
  <si>
    <t>tgcagccgctcgctatcccaagggcgcggggacaaagcttgtcggagatgccgaggcggcgcag</t>
  </si>
  <si>
    <t>tgcagccgctcgctatcccaagtgcgcggggacaaagcttgtcggagatgccgaggcggcgcag</t>
  </si>
  <si>
    <t>tgcagccgctcggacaggcgcgtggggtggcagcagctcgcgcggcacggggcaggccaagtct</t>
  </si>
  <si>
    <t>tgcagccgctcggacaggcgcgtggggtggcagcagctcgtgcggcacggggcaggccaagtct</t>
  </si>
  <si>
    <t>tgcagccgctcgttggtccactcgtccgcagctccgttgccgccctcagccttgtgccgagttt</t>
  </si>
  <si>
    <t>tgcagccgctcgttggtccactcgtccgcagctccgttgccgccctcagccttgtgtcgagttt</t>
  </si>
  <si>
    <t>tgcagccgctctagctagctagacgctgggagtttctggacagcggagtgggggacggtgtctc</t>
  </si>
  <si>
    <t>tgcagccgctctagctagctagacgctgtgagtttctggacagcggagtgggggacggtgtctc</t>
  </si>
  <si>
    <t>tgcagccgctcttggtacgcacgagcctgtggatctaggggtggggtccaacccttgcgtgtct</t>
  </si>
  <si>
    <t>tgcagccgctcttggtacgcacgagcctgtggatctaggggtggggtccaatccttgcgtgtct</t>
  </si>
  <si>
    <t>tgcagccgctctttcgttatgtgtccacagctccgcattcaccacattgcactccagatttgtg</t>
  </si>
  <si>
    <t>tgcagctgctctttcgttatgtgtccacagctccgcattcaccacattgcactccagatttgtg</t>
  </si>
  <si>
    <t>tgcagccgctgaaaggaagagacttcagaataagaaggtgatttcacagaagaaggaatttaga</t>
  </si>
  <si>
    <t>tgcagccgctgaaaggaagaggcttcagaataagaaggtgatttcacagaagaaggaatttaga</t>
  </si>
  <si>
    <t>tgcagccgctgcaccagcactgcaaatgtcttacctttttcatctccgtgaccgtggctgtgat</t>
  </si>
  <si>
    <t>tgcagccgctgcacctgcactgcaaatgtcttacctttttcatctccgtgaccgtggctgtgat</t>
  </si>
  <si>
    <t>tgcagccgctgccgaccgtccgtggcgcagtacagcttggtgggctggtcgcccgaaaaaaaaa</t>
  </si>
  <si>
    <t>tgcagccgctgccgaccgtccgtggcgcagtacagcttggtgggctggtcggccgaaaaaaaaa</t>
  </si>
  <si>
    <t>tgcagccgctgccgccaaattgctgtaggtttttgcggtatgatatgaatgaatgccatggcct</t>
  </si>
  <si>
    <t>tgcagccgcttccgccaaattgctgtaggtttttgcggtatgatatgaatgaatgccatggcct</t>
  </si>
  <si>
    <t>tgcagccgctgccgcgctgaccagcgagcgccgtgggcagggcgcagggcaccgaaaaaaaaaa</t>
  </si>
  <si>
    <t>tgcagccgctgccgcgctgaccagcgagcgccgtgggcagggcgcatggcaccgaaaaaaaaaa</t>
  </si>
  <si>
    <t>tgcagccgctgcctggtgtcattggcgcttagtcccgccgcgcctttgccgactggccagtcga</t>
  </si>
  <si>
    <t>tgcagccgctgcctggtgtcgttggcgcttagtcccgccgcgcctttgccgactggccagtcga</t>
  </si>
  <si>
    <t>tgcagccgctgcgccagcacaaggtggaggagctggtgcgctacgtctcggagcgggcggcgct</t>
  </si>
  <si>
    <t>tgcagccgctgcggcagcacaaggtggaggagctggtgcgctacgtctcggagcgggcggcgct</t>
  </si>
  <si>
    <t>tgcagccgctgcggcagcacaaggtggagaagctggtgcgctacgtctccgagcgtgcggcact</t>
  </si>
  <si>
    <t>tgcagccgctgcggcagcacaaggtggaggagctggtgcgctacgtctccgagcgtgcggcact</t>
  </si>
  <si>
    <t>tgcagccgctgctgccgcgctgtacctaacacccccactgggctactgtgctacatacctcacc</t>
  </si>
  <si>
    <t>tgcagccgctgctgccgcgctgtacctaacacccccattgggctactgtgctacatacctcacc</t>
  </si>
  <si>
    <t>tgcagccgctggagcaacgggccgctggtgtgagcttggtagatgaaatagtcgaagtcgtagc</t>
  </si>
  <si>
    <t>tgcagccgctggagcgacgggccgctggtgtgagcttggtagatgaaatagtcgaagtcgtagc</t>
  </si>
  <si>
    <t>tgcagccgctggcaacggcagtgagacggggccgacgaagtagcagcgcttcaaagatccgacg</t>
  </si>
  <si>
    <t>tgcagccgctggcaacggcagtgagacggggccgacgaagtagcagcgcttcaaggatccgacg</t>
  </si>
  <si>
    <t>tgcagccgctgtagtcgccgcccgctctgcctgcctcgtcgtctcgtctcctcgtcgccgccgc</t>
  </si>
  <si>
    <t>tgcagccgctgtagtcgccgcccgctctgcctgcctcgtcgtctcgtctccttgtcgccgccgc</t>
  </si>
  <si>
    <t>tgcagccgctgtctcggctttcgctggtgagattacatgtccttttgtgggacacttggtacga</t>
  </si>
  <si>
    <t>tgcagccgctgtctcggcttttgctggtgagattacatgtccttttgtgggacacttggtacga</t>
  </si>
  <si>
    <t>tgcagccgcttataatcaccaccaccaaccccatgcagaggagtcaagatggcaccatcaccac</t>
  </si>
  <si>
    <t>tgcagccgcttataatcaccaccaccgaccccatgcagaggagtcaagatggcaccatcaccac</t>
  </si>
  <si>
    <t>tgcagccgcttatcgataagatcagctgtggactaccaacttggaaggcagggcatctcgatca</t>
  </si>
  <si>
    <t>tgcagccgcttatcgataagatcagctgtggactgccaacttggaaggcagggcatctcgatca</t>
  </si>
  <si>
    <t>tgcagccgcttcacgatctcatacttgtgctcggggaagacccccgcgaagccgtcggccttct</t>
  </si>
  <si>
    <t>tgcagccgcttcacgatctcgtacttgtgctcggggaagacccccgcgaagccgtcggccttct</t>
  </si>
  <si>
    <t>tgcagccgcttcagaggtgaaagggggagagggattgtttcaggtgggcaggacgtacccttct</t>
  </si>
  <si>
    <t>tgcagctgcttcagaggtgaaagggggagagggattgtttcaggtgggcaggacgtacccttct</t>
  </si>
  <si>
    <t>tgcagccgcttcatcgtcgagcccgctccttcatctcctcctgctatcgccgctgagatcacct</t>
  </si>
  <si>
    <t>tgcagcctcttcatcgtcgagcccgctccttcatctcctcctgctatcgccgctgagatcacct</t>
  </si>
  <si>
    <t>tgcagccgcttccactactatcatcttccaacttttgggtggtgtcaatgcgaagcttgcccaa</t>
  </si>
  <si>
    <t>tgcagccgcttccactactatcgtcttccaacttttgggtggtgtcaatgcgaagcttgcccaa</t>
  </si>
  <si>
    <t>tgcagccgcttgcagcgtcgctcaagacgctggagctctctggcacgaacctcaccgaaaaaaa</t>
  </si>
  <si>
    <t>tgcagccgcttgcagcgtcgctcaagacgctggagctctctggcacgaacctgaccgaaaaaaa</t>
  </si>
  <si>
    <t>tgcagccgcttgctcgacgcaatgcgagccaacgattctcattgtatgctgacgatgtggcgct</t>
  </si>
  <si>
    <t>tgcagccgcttgctcgacgcaatgcgagccaacgcttctcattgtatgctgacgatgtggcgct</t>
  </si>
  <si>
    <t>tgcagccgcttgcttgtgtttggggctcgattgtgacgtcctcggattattgttgtcttgtgca</t>
  </si>
  <si>
    <t>tgcagccgcttgcttgtgtttggggctcgattgtgacgtcgtcggattattgttgtcttgtgca</t>
  </si>
  <si>
    <t>tgcagccgcttgtcccaagacaacttcttattctccttgaggagattcatggagcagacgaaga</t>
  </si>
  <si>
    <t>tgcagccgcttgtcccacgacaacttcttattctccttgaggagattcatggagcagacgaaga</t>
  </si>
  <si>
    <t>tgcagccgtaaaataccacggccaaccgaggttccaagagacaggccagacaaagacagtggat</t>
  </si>
  <si>
    <t>tgcagccgtaaaataccacggccagccgaggttccaagagacaggccagacaaagacagtggat</t>
  </si>
  <si>
    <t>tgcagccgtaactgtattgcaaatacaaagagccgaagaccatccccaaccccaagtcagcagt</t>
  </si>
  <si>
    <t>tgcagccgtaattgtattgcaaatacaaagagccgaagaccatccccaaccccaagtcagcagt</t>
  </si>
  <si>
    <t>tgcagccgtacttcaagtgctttggctacaactacatggacgtccactgaaaagaagggtgatc</t>
  </si>
  <si>
    <t>tgcagccgtacttcaagtgctttggctacaactacatggacgtccattgaaaagaagggtgatc</t>
  </si>
  <si>
    <t>tgcagccgtagacccacgacatatgaaccataaccactagttcattcatgcgctctcggtgcct</t>
  </si>
  <si>
    <t>tgcagccttagacccacgacatatgaaccataaccactagttcattcatgcgctctcggtgcct</t>
  </si>
  <si>
    <t>tgcagccgtagcaaaacgcaacgcgggtcaggcaggctcatggcccagaaagctggcatggcgt</t>
  </si>
  <si>
    <t>tgcagccgtaggaaaacgcaacgcgggtcaggcaggctcatggcccagaaagctggcatggcgt</t>
  </si>
  <si>
    <t>tgcagccgtagcagctcccagcagttcatcaaatcaaatgcaaagaaagttgcaacagctacag</t>
  </si>
  <si>
    <t>tgcagccgtagcagctcccagcagttcatcaaatcaaatgcaaagaaagttgcagcagctacag</t>
  </si>
  <si>
    <t>tgcagccgtagtaagccgacaggtcggcgcccgagcggaacgccaccgcctggtgcttcgccga</t>
  </si>
  <si>
    <t>tgcagccgtagtacgccgacaggtcggcgcccgagcggaacgccaccgcctggtgcttcgccga</t>
  </si>
  <si>
    <t>tgcagccgtagtgaataggtccaaagtcgttatagattgacaaactctatgtctataaataaaa</t>
  </si>
  <si>
    <t>tgcagccgtagtgaataggtccaaagtcgttatagattgacaaactctatgtctatgaataaaa</t>
  </si>
  <si>
    <t>tgcagccgtatgtcccagcgccgccgtccgctccactttgagccgagcgtagggtccgactcgc</t>
  </si>
  <si>
    <t>tgcagccgtatgtcccagcgccgccgtccgctccactttgagccgagcgtagggtcggactcgc</t>
  </si>
  <si>
    <t>tgcagccgtcaaacgagccaccacgtcagccatcaccgcggcgtgatcgctatcgtcgatctcg</t>
  </si>
  <si>
    <t>tgcagccgtcagacgagccaccacgtcagccatcaccgcggcgtgatcgctatcgtcgatctcg</t>
  </si>
  <si>
    <t>tgcagccgtcaacggggcacccgtacggcgcgtggcggcagctctcctcgtgcgtccgcttctg</t>
  </si>
  <si>
    <t>tgcagccgtcgacggggcacccgtacggcgcgtggcggcagctctcctcgtgcgtccgcttctg</t>
  </si>
  <si>
    <t>tgcagccgtcaaggccaccaagggaggggagttcctcgcccacgtcttcctcgtgctctccgtc</t>
  </si>
  <si>
    <t>tgcagccgtcaaggccaccaagggatgggagttcctcgcccacgtcttcctcgtgctctccgtc</t>
  </si>
  <si>
    <t>tgcagccgtcacagctaggcttaataacgacacgtggccctgttaataaccgaacaactccgaa</t>
  </si>
  <si>
    <t>tgcagccgtcacagctaggcttaataacgccacgtggccctgttaataaccgaacaactccgaa</t>
  </si>
  <si>
    <t>tgcagccgtcagatccgaactgtgcggtccgattgaggaatatggatcagtcaaggagctccat</t>
  </si>
  <si>
    <t>tgcagccgtcagatccgaactgtgcggtccgattgaggaatatggatcagtcaaggagctccct</t>
  </si>
  <si>
    <t>tgcagccgtcatcaatattcacatttctaaagtgcatataatgggggcaattacagtatggccc</t>
  </si>
  <si>
    <t>tgcagccgtcatcaatattcgcatttctaaagtgcatataatgggggcaattacagtatggccc</t>
  </si>
  <si>
    <t>tgcagccgtccaacaccgcgcgctgcgttgttgcagccctcctgcgccgcgccaccaccgccat</t>
  </si>
  <si>
    <t>tgcagccgtccagcaccgcgcgctgcgttgttgcagccctcctgcgccgcgccaccaccgccat</t>
  </si>
  <si>
    <t>tgcagccgtccagatggccaccgtgacgaccgcgcccctgcaagtgcaatccgccgccgccgcc</t>
  </si>
  <si>
    <t>tgcagccgtccagatggccaccgtgacgaccgcgcccctgcaagtgcagtccgccgccgccgcc</t>
  </si>
  <si>
    <t>tgcagccgtccagcccaacagccccatcacaggccagcccaagaaccttccacaggccagactg</t>
  </si>
  <si>
    <t>tgcagccgtccagcccaacagccccatcacaggccagcccaagaaccttccacaggccagattg</t>
  </si>
  <si>
    <t>tgcagccgtccccgttcgttacggttcggattgtcacaaatgtcgcccctcttgggccgccgaa</t>
  </si>
  <si>
    <t>tgcagccgtccccgttcgttacggttcggattgtcacaaatgtcgcccctcttgggccgccgag</t>
  </si>
  <si>
    <t>tgcagccgtccgtcgcctctcctcgcgcggtccgccccagagccctgacctgaccgccgaaaaa</t>
  </si>
  <si>
    <t>tgcagccgtccgtcgcgtctcctcgcgcggtccgccccagagccctgacctgaccgccgaaaaa</t>
  </si>
  <si>
    <t>tgcagccgtcgaaagggctccccgtcgtgctcaggatcttggatccgcacactttggccagttg</t>
  </si>
  <si>
    <t>tgcagccgtcgaaagggctccccgtcgtgctcaggctcttggatccgcacactttggccagttg</t>
  </si>
  <si>
    <t>tgcagccgtcgaaagggctctccgtcgtgctcaggctcttggatccgcacactttggccagctg</t>
  </si>
  <si>
    <t>tgcagccgtcgaaagggctctccgtcgtgctcaggctcttggatccgcacagtttggccagctg</t>
  </si>
  <si>
    <t>tgcagccgtcgaccagccgtcctcataactgaccttgaggcaggcgacgaacttaccaaggtcc</t>
  </si>
  <si>
    <t>tgcagccgtcgaccagccgtcctcataactgaccttgaggctggcgacgaacttaccaaggtcc</t>
  </si>
  <si>
    <t>tgcagccgtcgaccgtcgtcgctggatacagtagcgtgttgagagacgtttgcagcgcagcacc</t>
  </si>
  <si>
    <t>tgcagccgtcgaccgtcgtcgctggatgcagtagcgtgttgagagacgtttgcagcgcagcacc</t>
  </si>
  <si>
    <t>tgcagccgtcgatcccaccgatcgagcgacccacacggtcgcacagacggacggctaccagcac</t>
  </si>
  <si>
    <t>tgcagccgtcgatcccaccgatcgagcgacccacacggtcgcacatacggacggctaccagcac</t>
  </si>
  <si>
    <t>tgcagccgtcgctactgccgtctttgctggcctcaaactcgctgccgcggacaggctgatgctg</t>
  </si>
  <si>
    <t>tgcagccgtcgctactgccgtctttgctggcctcaaactcgctgccgtggacaggctgatgctg</t>
  </si>
  <si>
    <t>tgcagccgtcgctactgccgtctttgctggcctcaaactctggctgccgcggacagtacaaggt</t>
  </si>
  <si>
    <t>tgcagccgtcgctactgccgtctttgctggcctcaaactctggctgccgcgggcagtacaaggt</t>
  </si>
  <si>
    <t>tgcagccgtcggggccgcgtccacgcgtccctattgtgctcgcccgcggcacggaggccagcag</t>
  </si>
  <si>
    <t>tgcagccgtcggggccgcgtccacgcgtccctattgtgctcgcccgcggcagggaggccagcag</t>
  </si>
  <si>
    <t>tgcagccgtcttcattttctttccattttccatgtggttgctttgcttgggcagcaattagcat</t>
  </si>
  <si>
    <t>tgcagccgtcttcattttctttctattttccatgtggttgctttgcttgggcagcaattagcat</t>
  </si>
  <si>
    <t>tgcagccgtcttcccctcgcccgacaacagttagatcacatggcaaacgggcagtgccgtctgc</t>
  </si>
  <si>
    <t>tgcagccgtcttcccctcgcccgacaacagttcgatcacatggcaaacgggcagtgccgtctgc</t>
  </si>
  <si>
    <t>tgcagccgtgacatacttcttctgcgggatctggttgaccttgagtcggtcttcctcggtcagc</t>
  </si>
  <si>
    <t>tgcagccgtgacatacttcttctgcgggatctggttgatcttgagtcggtcttcctcggtcagc</t>
  </si>
  <si>
    <t>tgcagccgtgagctcgagctgcgggagttccgcgaccgctacgtgatccgctcgctcgacggcg</t>
  </si>
  <si>
    <t>tgcagccgtgagctcgagctgtgggagttccgcgaccgctacgtgatccgctcgctcgacggcg</t>
  </si>
  <si>
    <t>tgcagccgtgatccgttgtcctcagctaatctggtcgcggcaagttcccactagactagcttag</t>
  </si>
  <si>
    <t>tgcagccgtgatccgttgtcctcagctaatctggttgcggcaagttcccactagactagcttag</t>
  </si>
  <si>
    <t>tgcagccgtgcaccgtgctgcgctgcgctccgctccgtacgtccccagttgccaagcagccgcg</t>
  </si>
  <si>
    <t>tgcagccgtgcaccgtgctgcgctgcgctccgctccgtacgtccccagttgccaagcagccgtg</t>
  </si>
  <si>
    <t>tgcagccgtgcacggggggtgcccaagcgacgcgttggattagaccacaaggtcgctattctat</t>
  </si>
  <si>
    <t>tgcagccgtgcacggggggtgcccaagcgacgcgttggattagaccacatggtcgctattctat</t>
  </si>
  <si>
    <t>tgcagccgtgcagcgcgtccgcggagtcgtggaacggcgagatcctgagcctgccgtccgcgtc</t>
  </si>
  <si>
    <t>tgcagccgtgcggcgcgtccgcggagtcgtggaacggcgagatcctgagcctgccgtccgcgtc</t>
  </si>
  <si>
    <t>tgcagccgtgcaggggtgccccgaccgccgtgacgatcaactcgtgccgaaaaaaaaaaaaaaa</t>
  </si>
  <si>
    <t>tgcagccgtgcaggggtgccccgaccgccgtgacgatcgactcgtgccgaaaaaaaaaaaaaaa</t>
  </si>
  <si>
    <t>tgcagccgtgcatgctatatattcagatttaatggtagacaaagagaaacaatcttctttctta</t>
  </si>
  <si>
    <t>tgcagccgtgcatgctatatattctgatttaatggtagacaaagagaaacaatcttctttctta</t>
  </si>
  <si>
    <t>tgcagccgtgcggcgcggccgtggagtcgtggaacgtcgagatcctgagcctgccgtccgcgtc</t>
  </si>
  <si>
    <t>tgcagccgtgcggcgcggtcgtggagtcgtggaacgtcgagatcctgagcctgccgtccgcgtc</t>
  </si>
  <si>
    <t>tgcagccgtgcggtacggtaggcaaaccgcggctatgcgaccatggtacctggaatccatggtg</t>
  </si>
  <si>
    <t>tgcagccgtgcggtacggtaggcaaactgcggctatgcgaccatggtacctggaatccatggtg</t>
  </si>
  <si>
    <t>tgcagccgtgcgtgacaacactaaactacaattcccagtagctcgtcgctggatcgaacaaaac</t>
  </si>
  <si>
    <t>tgcagccgtgcgtgacaacactaaactacaattcccagttgctcgtcgctggatcgaacaaaac</t>
  </si>
  <si>
    <t>tgcagccgtgctcaattttgtgagatttctcaagatccattttcacattgcagactcaatgaaa</t>
  </si>
  <si>
    <t>tgcagccgtgctcagttttgtgagatttctcaagatccattttcacattgcagactcaatgaaa</t>
  </si>
  <si>
    <t>tgcagccgtggacgcgtgagggatgatgatgagcaacgagacgacgtgggtcggggaaaaaacg</t>
  </si>
  <si>
    <t>tgcagccgtggatgcgtgagggatgatgatgagcaacgagacgacgtgggtcggggaaaaaacg</t>
  </si>
  <si>
    <t>tgcagccgtggcctgtgggcaggcatgcatgctgtggcaatgtggcaaagcaaaggccacatgc</t>
  </si>
  <si>
    <t>tgcagccgtggcctgtgggcaggcatgcatgctgtggcaatgtggctaagcaaaggccacatgc</t>
  </si>
  <si>
    <t>tgcagccgtggcgtgccttcgtgcccgacggcgtcatcctcttctccgacatactcacgcccct</t>
  </si>
  <si>
    <t>tgcagccgtggcgtgccttcgtgcccgacggcgtcatcctcttctcggacatactcacgcccct</t>
  </si>
  <si>
    <t>tgcagccgtggctgcaaaagcttatgaactcggtacgcacatcctctgttttgcttttgcagac</t>
  </si>
  <si>
    <t>tgcagccgtggctgcaaaagcttgtgaactcggtacgcacatcctctgttttgcttttgcagac</t>
  </si>
  <si>
    <t>tgcagccgtggctgcaccacgctcaaaggctgcctcggttcctacatgaatgcaatgttgcata</t>
  </si>
  <si>
    <t>tgcagccgtggctgcaccacgctcaaaggttgcctcggttcctacatgaatgcaatgttgcata</t>
  </si>
  <si>
    <t>tgcagccgtgggcagacgaggaatttcgtctcctctcgcctcgcttcgtcgtaggcgtcggtcg</t>
  </si>
  <si>
    <t>tgcagccgtgggcagacgaggaattttgtctcctctcgcctcgcttcgtcgtaggcgtcggtcg</t>
  </si>
  <si>
    <t>tgcagccgtgggtgccaaacctcccctgatcttgccaaagagctgcgtgataggatggaattgg</t>
  </si>
  <si>
    <t>tgcagtcgtgggtgccaaacctcccctgatcttgccaaagagctgcgtgataggatggaattgg</t>
  </si>
  <si>
    <t>tgcagccgtggtggccacccattgcaagttcacaacagcagtgctgccttttggagagccgaga</t>
  </si>
  <si>
    <t>tgcagccgtggtggccacccattgcaagttcacaacagcagtgctgccttttggcgagccgaga</t>
  </si>
  <si>
    <t>tgcagccgtgtccttcatcgaagacgacgtcgcgcgccacacgcacgtgttgggttgtcgggtc</t>
  </si>
  <si>
    <t>tgcagccgtgtccttcatcgaagacgacgtcgcgcgccacacgcacgtgttgggttgttgggtc</t>
  </si>
  <si>
    <t>tgcagccgtgtctgcgcaacggtacacgacgcagggagtcacagcctgcaaggccgaaaaaaaa</t>
  </si>
  <si>
    <t>tgcagccgtgtctgcgcaacggtacacgacgcagggggtcacagcctgcaaggccgaaaaaaaa</t>
  </si>
  <si>
    <t>tgcagccgtgtcttcctcgttcttaacgattaccagccaactacacctgcactgattcaaaaca</t>
  </si>
  <si>
    <t>tgcagccgtgtcttccttgttcttaacgattaccagccaactacacctgcactgattcaaaaca</t>
  </si>
  <si>
    <t>tgcagccgtgtgagtttgtgtgagtgtaggtgagcttgctgctcacctgtgaagggagatcgag</t>
  </si>
  <si>
    <t>tgcagccgtgtgagtttgtgtgagtgtaggtgagcttgctgctcacctgtgcagggagatcgag</t>
  </si>
  <si>
    <t>tgcagccgtgtgcccatacgcagtgtgcagtggccttgggaacgacgctacctcgcgccgcgat</t>
  </si>
  <si>
    <t>tgcagccgtgtgcccatacgcagtgtgcagtggccttgggaacgacgctatctcgcgccgcgat</t>
  </si>
  <si>
    <t>tgcagccgtgtgtcgagaatttgaaattgggtggcacgctgcacagtgactgggccccacggct</t>
  </si>
  <si>
    <t>tgcagccgtgtgtcgagaatttgaaattgggtggcacgctgcacagtgactgggccccactgct</t>
  </si>
  <si>
    <t>tgcagccgtgtttggtgcagctaaagctttgggacaaatcaagcctcctggagtagaggtactt</t>
  </si>
  <si>
    <t>tgcagccgtgtttggtgcagctaaagctttgggacaaatcaggcctcctggagtagaggtactt</t>
  </si>
  <si>
    <t>tgcagccgttaacaattgtgtgcctgaattgtgataggtttctgatggttttgtcttccagagg</t>
  </si>
  <si>
    <t>tgcagccgttaacaattgtgtgcctgaattgtgataggtttctgatggttttgtctttcagagg</t>
  </si>
  <si>
    <t>tgcagccgttacagtgcggcactgtatagggtacgggtagggcgccatggccagctttgcagtg</t>
  </si>
  <si>
    <t>tgcagccgttacagtgcggcactgtatagggtacgggtagggcgccatggcctgctttgcagtg</t>
  </si>
  <si>
    <t>tgcagccgttcaaaaggttcgtggagatcgggcgagtggcccttgtgaactacggcaaggagta</t>
  </si>
  <si>
    <t>tgcagccgttcaagaggttcgtggagatcgggcgagtggcccttgtgaactacggcaaggagta</t>
  </si>
  <si>
    <t>tgcagccgttcactgcccgccgaccgacaggtgggccacgcatgcacgaatctcgtgaggtgtc</t>
  </si>
  <si>
    <t>tgcagtcgttcactgcccgccgaccgacaggtgggccacgcatgcacgaatctcgtgaggtgtc</t>
  </si>
  <si>
    <t>tgcagccgttcgacgattgcaactacggctggcgcgtcctcgactgccgccatggtcgtgtcct</t>
  </si>
  <si>
    <t>tgcagccgttcgacgattgcaactacggttggcgcgtcctcgactgccgccatggtcgtgtcct</t>
  </si>
  <si>
    <t>tgcagccgttcgcttggcccgcctgcggtgatctggcgcaccaagcgacagacatccttggcag</t>
  </si>
  <si>
    <t>tgcagccgttcgcttggcccgcctgcggtgatctggcgcgccaagcgacagacatccttggcag</t>
  </si>
  <si>
    <t>tgcagccgttcggttacctccaggcacagaccattcttggcaagtctcttgctctgttttgctc</t>
  </si>
  <si>
    <t>tgcagccgttcggttacctccaggcacagcccattcttggcaagtctcttgctctgttttgctc</t>
  </si>
  <si>
    <t>tgcagccgttctaactacgggaactgtggtgatgagagctgcggaggttgcatacgggatgaca</t>
  </si>
  <si>
    <t>tgcagccgttctatctacgggaactgtggtgatgagagctgcggaggttgcatacgggatgaca</t>
  </si>
  <si>
    <t>tgcagccgttgcagcttctagcagaagcgaacacaaccactagacactaccgaaaaaaaaaaaa</t>
  </si>
  <si>
    <t>tgcagccgttgcagcttctagcagaagcgaacacaaccactggacactaccgaaaaaaaaaaaa</t>
  </si>
  <si>
    <t>tgcagccgttgccctcccacattttgcatacatgtcaataagcgcattgcatataatggtgtca</t>
  </si>
  <si>
    <t>tgcagccgttgccctcccacattttgcatacatgtcaataagcgcattgcgtataatggtgtca</t>
  </si>
  <si>
    <t>tgcagccgttgcctctggcgccgcgcgcgcccaccctacctcccaattcgcaacctcccgcctc</t>
  </si>
  <si>
    <t>tgcagccgttgcctctggcgccgtgcgcgcccaccctacctcccaattcgcaacctcccgcctc</t>
  </si>
  <si>
    <t>tgcagccgttgtgtgttagctccacagctccccagaaaccacatttcacgcaattcgtcagttc</t>
  </si>
  <si>
    <t>tgcagccgttgtgtgttagctccacagctcccccgaaaccacatttcacgcaattcgtcagttc</t>
  </si>
  <si>
    <t>tgcagccgtttatcattgcttgctcctatgctcgccgtgtcttgctgaagaacatgtccatgaa</t>
  </si>
  <si>
    <t>tgcagccgtttatcattgcttgctcctatgctcgccgtgtcttgctgaagagcatgtccatgaa</t>
  </si>
  <si>
    <t>tgcagccgtttccctagttagatcagcgagctctatgcctcgccatcgagctgtgagagcatta</t>
  </si>
  <si>
    <t>tgcagccgtttccctagttagatcagcgagctctatgccttgccatcgagctgtgagagcatta</t>
  </si>
  <si>
    <t>tgcagccgtttctcctcctcaacagcctcaagaagctcctctgctgccatctcacgcatgtctt</t>
  </si>
  <si>
    <t>tgcagccgtttctcctcctcaacagcctcaagaagctcctctgctgccatctcgcgcatgtctt</t>
  </si>
  <si>
    <t>tgcagccgtttctctcccgcaggcagaaaaacgcagaacgggagaaacgtgttgccccgctcgc</t>
  </si>
  <si>
    <t>tgcagccgtttctctcccgcaggcagaaaaacgcggaacgggagaaacgtgttgccccgctcgc</t>
  </si>
  <si>
    <t>tgcagccgtttgacgccaatagcctttccaggttctgcggtaggtcctttatcttttggcagaa</t>
  </si>
  <si>
    <t>tgcagccgtttgacgccaatagcctttccaggttctggggtaggtcctttatcttttggcagaa</t>
  </si>
  <si>
    <t>tgcagccgtttgtagcgccgctcaagacgctggagctctctggcacgaacctcacccgcgctat</t>
  </si>
  <si>
    <t>tgcagccgtttgtagcgccgctcaagacgctggagctctctggcacgaacctcaccctcgctat</t>
  </si>
  <si>
    <t>tgcagcctaaaataagagtggtactatcttacttgctcctcacctgtatggcaaaagagaaagc</t>
  </si>
  <si>
    <t>tgcagcctaaaataagagtggtactatcttacctgctcctcacctgtatggcaaaagagaaagc</t>
  </si>
  <si>
    <t>tgcagcctaaacgatgaaccagtgccgccactagatgcaaaactccaaagcaaataaactagat</t>
  </si>
  <si>
    <t>tgcagcctaaacgatgaaccagtgctgccactagatgcaaaactccaaagcaaataaactagat</t>
  </si>
  <si>
    <t>tgcagcctaaagaaaaagaaggaaaacagatagtgaattgttgtggttcagtaaacaaaacaaa</t>
  </si>
  <si>
    <t>tgcagcctaaagaaaaagaaggaaatcagatagtgaattgttgtggttcagtaaacaaaacaaa</t>
  </si>
  <si>
    <t>tgcagcctaaagaaaaagaaggaaatgagaccgtgaactgttgtggttcagtaaacaaaacaaa</t>
  </si>
  <si>
    <t>tgcagcctaaagaaaaagaaggaaatgagaccgtgaattgttgtggttcagtaaacaaaacaaa</t>
  </si>
  <si>
    <t>tgcagcctaaagactgtacagtttccactgaaagatttcaaatttcatcaaagtttaagaaaaa</t>
  </si>
  <si>
    <t>tgcagcctaaagattgtacagtttccactgaaagatttcaaatttcatcaaagtttaagaaaaa</t>
  </si>
  <si>
    <t>tgcagcctaacccgacaaatccaagtatccaaatctgaatcgggggcaacagagaagaagaaat</t>
  </si>
  <si>
    <t>tgcagcctagcccgacaaatccaagtatccaaatctgaatcgggggcaacagagaagaagaaat</t>
  </si>
  <si>
    <t>tgcagcctaaccttatatagaagtagaaccgagacgagaccgcaggagaagatgaatatggagt</t>
  </si>
  <si>
    <t>tgcagcctaaccttatatagaagtagaaccgcgacgagaccgcaggagaagatgaatatggagt</t>
  </si>
  <si>
    <t>tgcagcctaacggatgagcctccacaaatttgagaagagcagccgcaaggtcttccccttatca</t>
  </si>
  <si>
    <t>tgcagcctaacggatgagcctcctcaaatttgagaagagcagccgcaaggtcttccccttatca</t>
  </si>
  <si>
    <t>tgcagcctaacgggccaagcccatccactaagccttctggtaaccccgcgccttgcttgaactg</t>
  </si>
  <si>
    <t>tgcagcctaacgggccaagcccatccactaagccttctggtaatcccgcgccttgcttgaactg</t>
  </si>
  <si>
    <t>tgcagcctaagctccactgagaaaactctgaaatttctcaaaacaaatccaaaggacgtagcca</t>
  </si>
  <si>
    <t>tgcagcctaagctccactgagaaaactctgaaatttctcaaaacaaatccaaagggcgtagcca</t>
  </si>
  <si>
    <t>tgcagcctaatgagtaggagtaatggccatgaactaatctgactaaaaaaatctgaggatgatc</t>
  </si>
  <si>
    <t>tgcagcctaatgagtaggagtaatggccatgaactaatctgactaaaaaattctgaggatgatc</t>
  </si>
  <si>
    <t>tgcagcctacactaaacaccagtgctgaagcaatcctgaagttaatcaatggtatgatgcttgt</t>
  </si>
  <si>
    <t>tgcagcctacactaaacaccagtgctgaagtaatcctgaagttaatcaatggtatgatgcttgt</t>
  </si>
  <si>
    <t>tgcagcctacagaggcgcgccttctatcttctaagaagagccttatttaaaagaggagcaaaat</t>
  </si>
  <si>
    <t>tgcagcttacagaggcgcgccttctatcttctaagaagagccttatttaaaagaggagcaaaat</t>
  </si>
  <si>
    <t>tgcagcctacaggtgtggtggtgtcaacgacacctagctgtagcacgtgcccaggtaggcgatc</t>
  </si>
  <si>
    <t>tgcagcctacaggtgtggtggtgtcaacgacacctagctgtagcacgtggccaggtaggcgatc</t>
  </si>
  <si>
    <t>tgcagcctacagttcataacatcatagtactggtgacaataagtaaagacagcttgcagtataa</t>
  </si>
  <si>
    <t>tgcagcctacagttcataacatcatagtactggtgacaatacgtaaagacagcttgcagtataa</t>
  </si>
  <si>
    <t>tgcagcctacagttcataacattctagtactggtgacaatacataaagacagcttgcagtgtaa</t>
  </si>
  <si>
    <t>tgcagcctacagttcataacattctagtactggtgacaatacataacgacagcttgcagtgtaa</t>
  </si>
  <si>
    <t>tgcagcctaccctgcaaccgaatcagacaacacattgaacaaaaggcatgcaagggcttatcct</t>
  </si>
  <si>
    <t>tgcagcttaccctgcaaccgaatcagacaacacattgaacaaaaggcatgcaagggcttatcct</t>
  </si>
  <si>
    <t>tgcagcctacctcagggggatgcaagcgtgcccgcgtgcagttgcccaccatgattccgcaaca</t>
  </si>
  <si>
    <t>tgcagcctacttcagggggatgcaagcgtgcccgcgtgcagttgcccaccatgattccgcaaca</t>
  </si>
  <si>
    <t>tgcagcctacggcccacaagcctctcggtgtccttatgcgccttcttgataaattaaataaata</t>
  </si>
  <si>
    <t>tgcagcttacggcccacaagcctctcggtgtccttatgcgccttcttgataaattaaataaata</t>
  </si>
  <si>
    <t>tgcagcctacggttgacggaataatctccgcgttcacttcgtggatggaaccatcctgcccgtc</t>
  </si>
  <si>
    <t>tgcagcctacggttgacggaataatctccgcgttcacttcgtggatggaaccatccttcccgtc</t>
  </si>
  <si>
    <t>tgcagcctactaatgagctagtgtgttacataatcttttacccgagacggttggagggtatcaa</t>
  </si>
  <si>
    <t>tgcagcctactaatgagctagtgtgttacataatcttttacccgagacggttggagggtgtcaa</t>
  </si>
  <si>
    <t>tgcagcctactcaagggcaacataaaacgtccagcctacgagggagaccatacagcagcctcga</t>
  </si>
  <si>
    <t>tgcagcctactcaagggcaatataaaacgtccagcctacgagggagaccatacagcagcctcga</t>
  </si>
  <si>
    <t>tgcagcctacttcacattccgtgttcctatacgggcccactgcacagtatatccgaagcaaaac</t>
  </si>
  <si>
    <t>tgcagcctacttcacattccgtgttcctatacgggcccactgtacagtatatccgaagcaaaac</t>
  </si>
  <si>
    <t>tgcagcctagacaagtagccctgctatgcaaagaagacatcgagcgataccagtcgtcaacaag</t>
  </si>
  <si>
    <t>tgcagcctagacaagtagccctgctatgcaaagaagacatcgagcgataccagttgtcaacaag</t>
  </si>
  <si>
    <t>tgcagcctagaccatccaacacgcaagaggctatcgtgtggtggtagagaaggcggctttggca</t>
  </si>
  <si>
    <t>tgcagcctagaccatccaacacgcaagaggctatcgtgtggtggtagagaaggcggctttggcg</t>
  </si>
  <si>
    <t>tgcagcctagaggaagtgtacttaccttgtcggcctccacggacttgatggtgacttgtgtttg</t>
  </si>
  <si>
    <t>tgcagcctagaggaagtgtacttaccttgtcggcgtccacggacttgatggtgacttgtgtttg</t>
  </si>
  <si>
    <t>tgcagcctagaggagcgcgggcggcagcgacaggcagccaggtagcaagactgcaagaggctga</t>
  </si>
  <si>
    <t>tgcagcctagaggagcgcgggcggcagcgacgggcagccaggtagcaagactgcaagaggctga</t>
  </si>
  <si>
    <t>tgcagcctagatacagattaatacaacccatagataatgtagaagttagggcaggaatcattga</t>
  </si>
  <si>
    <t>tgcagcctaggtacagattaatacaacccatagataatgtagaagttagggcaggaatcattga</t>
  </si>
  <si>
    <t>tgcagcctagatcgatctggcagtgctgatgaacaccatggccgactcacatcacagacgcacc</t>
  </si>
  <si>
    <t>tgcagcctagatcgatttggcagtgctgatgaacaccatggccgactcacatcacagacgcacc</t>
  </si>
  <si>
    <t>tgcagcctagccacgcataggcccagccagccgctcctgtttccgcttcccacttctccgcatg</t>
  </si>
  <si>
    <t>tgcagcctagccgcgcataggcccagccagccgctcctgtttccgcttcccacttctccgcatg</t>
  </si>
  <si>
    <t>tgcagcctagctattctttctgatttaattgcaattttcactctcttgacattatttgtagcat</t>
  </si>
  <si>
    <t>tgcagcctagctattctttctgatttaattgcaattttcactctcttgacattatttttagcat</t>
  </si>
  <si>
    <t>tgcagcctagcttccgttgcctccagcaacaacgtacccgccgctctgatgacatcaacagaag</t>
  </si>
  <si>
    <t>tgcagcctagcttccgttgcctccagcaacaacgtacccgccgctctgattacatcaacagaag</t>
  </si>
  <si>
    <t>tgcagcctaggcagttccgcggctgagcacaaggagtctccagatggcctgaggcctcagcagc</t>
  </si>
  <si>
    <t>tgcagcctaggcagttccgcggctgagcacaaggcgtctccagatggcctgaggcctcagcagc</t>
  </si>
  <si>
    <t>tgcagcctaggctgcggaggtttgaggttctacatgagcttattacataataggtagtttgtgc</t>
  </si>
  <si>
    <t>tgcagcctaggttgcggaggtttgaggttctacatgagcttattacataataggtagtttgtgc</t>
  </si>
  <si>
    <t>tgcagcctagggagtactggcatgtcaaaattgatcattttgattgtatatttgccactaatgg</t>
  </si>
  <si>
    <t>tgcagcctggggagtactggcatgtcaaaattgatcattttgattgtatatttgccactaatgg</t>
  </si>
  <si>
    <t>tgcagcctaggtaggcaaggtagcaggcaacgtactcctaccacgtacaggtacagtacgttca</t>
  </si>
  <si>
    <t>tgcagcctaggtaggcaaggtagcaggcaacgtacttctaccacgtacaggtacagtacgttca</t>
  </si>
  <si>
    <t>tgcagcctagtagcgcagcagccatcccctccccttcctttctctcaccgacgagcggggccca</t>
  </si>
  <si>
    <t>tgcagcctagtagcgcggcagccatcccctccccttcctttctctcaccgacgagcggggccca</t>
  </si>
  <si>
    <t>tgcagcctagtttcatttttaccatgctcggcctagcccactcgcacatgaagtaatttcgtgg</t>
  </si>
  <si>
    <t>tgcagcctagtttcatttttaccatgcttggcctagcccactcgcacatgaagtaatttcgtgg</t>
  </si>
  <si>
    <t>tgcagcctatagaaatatgtgattaataaacaccttatactaatcaggtatatatgttttgggt</t>
  </si>
  <si>
    <t>tgcagcctatagaaatatgtgattaataagcaccttatactaatcaggtatatatgttttgggt</t>
  </si>
  <si>
    <t>tgcagcctatatttgtgctgaaaattacataataaaaaacaggaccgtttctatagaaaaaaga</t>
  </si>
  <si>
    <t>tgcagcctatatttgtgctgaaaattacataataaaaaacaggaccgtttctatagaaaaaata</t>
  </si>
  <si>
    <t>tgcagcctatctgtgaaacgaaccaaaaccacacggaaggatcagaatcgggaaccctcgcgga</t>
  </si>
  <si>
    <t>tgcagcctatctgtgaaacgaaccaaaaccatacggaaggatcagaatcgggaaccctcgcgga</t>
  </si>
  <si>
    <t>tgcagcctatgcgacaggtgcttcgatagccaccaggcgctcggaggacatgtcctcggacacc</t>
  </si>
  <si>
    <t>tgcagcctatgcgacaggtgcttcgatagccaccaggcgctcgggggacatgtcctcggacacc</t>
  </si>
  <si>
    <t>tgcagcctattccagtgcctactgcaacgtgggatgttgtctctatggacttcattgagggctt</t>
  </si>
  <si>
    <t>tgcagcctattccagtgcctactgcaacgtgggatgttgtctctatggacttctttgagggctt</t>
  </si>
  <si>
    <t>tgcagcctatttatgggcggttccctgctcccccgcctcgtcttcttccacctgtgcctgcgcc</t>
  </si>
  <si>
    <t>tgcagcctatttatgggcggttccctgctcccccgcttcgtcttcttccacctgtgcctgcgcc</t>
  </si>
  <si>
    <t>tgcagcctatttccagaagatggcatcatgtcgagagagagccttgtcaggcagtgggttgctg</t>
  </si>
  <si>
    <t>tgcagcctatttccagaagattgcatcatgtcgagagagagccttgtcaggcagtgggttgctg</t>
  </si>
  <si>
    <t>tgcagcctattttttcttcaatttacccagctgataatcgccacggcacctaattggaaactga</t>
  </si>
  <si>
    <t>tgcagcctcttttttcttcaatttacccagctgataatcgccacggcacctaattggaaactga</t>
  </si>
  <si>
    <t>tgcagcctcaaaatccctccagaaagtatctcagcataagaaacctgtatccaaaccaaggaat</t>
  </si>
  <si>
    <t>tgcagcctcaaaatccctccagaaagtatctcagcatatgaaacctgtatccaaaccaaggaat</t>
  </si>
  <si>
    <t>tgcagcctcaaagggttaggattaggtgcgataaagtgcacggatttgcggcacgaaatgcatg</t>
  </si>
  <si>
    <t>tgcagcctcaaagggtttggattaggtgcgataaagtgcacggatttgcggcacgaaatgcatg</t>
  </si>
  <si>
    <t>tgcagcctcaagaggacacccagaaggtcctcgcctcgctctggcgtcggcatggcttcacgct</t>
  </si>
  <si>
    <t>tgcagcctcaagaggacacccagaaggtcctcgtctcgctctggcgtcggcatggcttcacgct</t>
  </si>
  <si>
    <t>tgcagcctcaagatcctttcaaaagttctaaccagaagactacaagatgacattccaaacctta</t>
  </si>
  <si>
    <t>tgcagcctcaagatcctttcaaaagttctaaccagaaggctacaagatgacattccaaacctta</t>
  </si>
  <si>
    <t>tgcagcctcaagcaggagagcatgatagcatacaacaccagcctgagcaaatgttcctctacag</t>
  </si>
  <si>
    <t>tgcagcctcaagcaggagagcatgatagcatacaacaccagcctgagcaaatgttcctctatag</t>
  </si>
  <si>
    <t>tgcagcctcacattcaacaatccatgcaacgttgagcaaatcataagctcagctataaatattt</t>
  </si>
  <si>
    <t>tgcagcctcacattcaacaatccgtgcaacgttgagcaaatcataagctcagctataaatattt</t>
  </si>
  <si>
    <t>tgcagcctcaccaccacgtccttcggttggcctcgcctctcttctcagatccagacactgctgc</t>
  </si>
  <si>
    <t>tgcagcctcacctccacgtccttcggttggcctcgcctctcttctcagatccagacactgctgc</t>
  </si>
  <si>
    <t>tgcagcctcaccagctctagctcagaagcgtcttatggatttccgccttcgtctcgaccttcat</t>
  </si>
  <si>
    <t>tgcagcctcaccagctctagctcagaagcgtcttctggatttccgccttcgtctcgaccttcat</t>
  </si>
  <si>
    <t>tgcagcctcaccgatggccccgcgttcgccgaaccatcgtcgaagtcaccctccccgatgcgtc</t>
  </si>
  <si>
    <t>tgcagcctcaccgatggccccgcgttcgccgaaccatcgtcgaagtcaccctcgccgatgcgtc</t>
  </si>
  <si>
    <t>tgcagcctcaccttcgtccgctggcggcgcttcgccgtctccgtcttcgcccacctccgttcaa</t>
  </si>
  <si>
    <t>tgcagcctcaccttcgtcctctggcggcgcttcgccgtctccgtcttcgcccacctccgttcaa</t>
  </si>
  <si>
    <t>tgcagcctcagaaactcgagcaaacgtgtcgacgcaaaaggcttgacgcggcgctacggatcaa</t>
  </si>
  <si>
    <t>tgcagcctcagaaactcgagtaaacgtgtcgacgcaaaaggcttgacgcggcgctacggatcaa</t>
  </si>
  <si>
    <t>tgcagcctcagaagcacatcgagcaagtcgcgtgcatcgttggcgccgtcgtcttcggcagctg</t>
  </si>
  <si>
    <t>tgcagcctcagaagcacatcgagcgagtcgcgtgcatcgttggcgccgtcgtcttcggcagctg</t>
  </si>
  <si>
    <t>tgcagcctcagagaggaggaggaataggattaagaagttgattgatgaggatgggagagaagta</t>
  </si>
  <si>
    <t>tgcagtctcagagaggaggaggaataggattaagaagttgattgatgaggatgggagagaagta</t>
  </si>
  <si>
    <t>tgcagcctcagatacgagctgtccccgttctttgactcctaagataactactactcctactcca</t>
  </si>
  <si>
    <t>tgcagcctcagatacgagctgtccccgttctttgactcctaagataactactcctcctactcca</t>
  </si>
  <si>
    <t>tgcagcctcagcaacgcctcggcttgcaacgccatcacctagcagagttgaccgcgagaaacaa</t>
  </si>
  <si>
    <t>tgcagcctcagcaacgcctcggcttgcaacgccatcacctagcagagttgaccgcgagaaacac</t>
  </si>
  <si>
    <t>tgcagcctcagcatctccagtcacctctgccatcttcgtcgctgcacaaaaatgttgtaagtga</t>
  </si>
  <si>
    <t>tgcagcctcagcatctccagtcacctctgccatcttcgttgctgcacaaaaatgttgtaagtga</t>
  </si>
  <si>
    <t>tgcagcctcagccaaggaagcatactacgcctacctggctactgatcaacactgaggatttatg</t>
  </si>
  <si>
    <t>tgcagcctcagccaaggaagcatactacgcctacctggctactgatcaacactgatgatttatg</t>
  </si>
  <si>
    <t>tgcagcctcagccatgagaactgaggacgagtctgacattgcagctttgatgtatatgtgttga</t>
  </si>
  <si>
    <t>tgcagcctcagccatgagaactgaggatgagtctgacattgcagctttgatgtatatgtgttga</t>
  </si>
  <si>
    <t>tgcagcctcagccatgatgactgagtgagcgcccgacatgatcgccctgatgttgattgtttgc</t>
  </si>
  <si>
    <t>tgcagcctcagccatgatgactgagtgagcgcctgacatgatcgccctgatgttgattgtttgc</t>
  </si>
  <si>
    <t>tgcagcctcagccatggaagcatactacgcctacctggctactgatcaacactgatgattgtgt</t>
  </si>
  <si>
    <t>tgcagcctcagccatggaagcatactacggctacctggctactgatcaacactgatgattgtgt</t>
  </si>
  <si>
    <t>tgcagcctcagccgctgattgggagatgcgtgcggtgcgaggctggcttcctggctgtggcctg</t>
  </si>
  <si>
    <t>tgcagcctcagccgctgattgggagatgcgtgcggtgcgaggctggcttcctggctgtggtctg</t>
  </si>
  <si>
    <t>tgcagcctcagcctgggactgtgattgatcagaaactcaacgaggaggttcacatcgacggaag</t>
  </si>
  <si>
    <t>tgcagcctcagcctgggagtgtgattgatcagaaactcaacgaggaggttcacatcgacggaag</t>
  </si>
  <si>
    <t>tgcagcctcagcctgttggttggattcagaagctcccgcgatcctccctggcagtggcagagcg</t>
  </si>
  <si>
    <t>tgcagcctcagcctgttggttggattcagaagctcctgcgatcctccctggcagtggcagagcg</t>
  </si>
  <si>
    <t>tgcagcctcagccttggggttttgaatcgggagggagctagggcagtgatggcagtatggcacc</t>
  </si>
  <si>
    <t>tgcagcctcagccttggggttttgaatcgggagggatctagggcagtgatggcagtatggcacc</t>
  </si>
  <si>
    <t>tgcagcctcagcggcggcgtgtttcctgtcctgccccgcctggtcctgctccatgacaaagctg</t>
  </si>
  <si>
    <t>tgcagcctctgcggcggcgtgtttcctgtcctgccccgcctggtcctgctccatgacaaagctg</t>
  </si>
  <si>
    <t>tgcagcctcagctactgctgctagtgcctttcctgaattcctccatcagcacgctgtgacctgt</t>
  </si>
  <si>
    <t>tgcagcctcagctactgctgctagtgcctttcctgaattcctccatcagcccgctgtgacctgt</t>
  </si>
  <si>
    <t>tgcagcctcaggagcacgccgaggaggtcctcgtctcgctctggcgtcggcatggcttcacgct</t>
  </si>
  <si>
    <t>tgcagcctcaggaggacgccgaggaggtcctcgtctcgctctggcgtcggcatggcttcacgct</t>
  </si>
  <si>
    <t>tgcagcctcagggtcagtaagacgagaccaacatctccagatttatcacgtggaggagacacgg</t>
  </si>
  <si>
    <t>tgcagcctcagggtcagtaagacgagaccaacatctccatatttatcacgtggaggagacacgg</t>
  </si>
  <si>
    <t>tgcagcctcaggtttatttaggttaattaggcgttccattggtgctttatttggtaccttgtca</t>
  </si>
  <si>
    <t>tgcagcctctggtttatttaggttaattaggcgttccattggtgctttatttggtaccttgtca</t>
  </si>
  <si>
    <t>tgcagcctcagtagaacccgctacccaggagttgggcacagcaggtgcaggggagtggagtggg</t>
  </si>
  <si>
    <t>tgcagcctcagtagaacccgctacccaggagttgggcacagcgggtgcaggggagtggagtggg</t>
  </si>
  <si>
    <t>tgcagcctcagtggtccaggcgagccatgtcaaagtttgaaatttaaataaaaatcagtgtata</t>
  </si>
  <si>
    <t>tgcagcttcagtggtccaggcgagccatgtcaaagtttgaaatttaaataaaaatcagtgtata</t>
  </si>
  <si>
    <t>tgcagcctcagtgtgctagtaacaaatctttaggtccctatttgttgttatatatacagccata</t>
  </si>
  <si>
    <t>tgcagcctcagtgtgctagtaacaagtctttaggtccctatttgttgttatatatacagccata</t>
  </si>
  <si>
    <t>tgcagcctcagttcagcagctccatttcacgtgtgttgatatgtgtgtgcgtgctccgatctcc</t>
  </si>
  <si>
    <t>tgcagcctcagttcagcagctccatttcacgtgtgttgatatgtgtgtgcgtgctctgatctcc</t>
  </si>
  <si>
    <t>tgcagcctcatcgctcggtccccgaagaggtgaggaccccagcggcaagcgcccccctcccgct</t>
  </si>
  <si>
    <t>tgcagcctcattgctcggtccccgaagaggtgaggaccccagcggcaagcgcccccctcccgct</t>
  </si>
  <si>
    <t>tgcagcctcatgatctacaacagtatagtaccccatgtcgaccccataatctgatcgaatacag</t>
  </si>
  <si>
    <t>tgcagcctcatgatctgcaacagtatagtaccccatgtcgaccccataatctgatcgaatacag</t>
  </si>
  <si>
    <t>tgcagcctcatgcatcgaacttctcaacaaattgtggggtctaaatatctcggcgatatcattt</t>
  </si>
  <si>
    <t>tgcagcctcatgcatcgaacttctcaacaaattgtggggtctaaatatctcggtgatatcattt</t>
  </si>
  <si>
    <t>tgcagcctcattctggggcgcaaatgtgcttacatggaagacactcagggctgctgccttgcag</t>
  </si>
  <si>
    <t>tgcagcctcattctggggtgcaaatgtgcttacatggaagacactcagggctgctgccttgcag</t>
  </si>
  <si>
    <t>tgcagcctcattgagattttctatttctgttttgttgcaatgaacaggaaatattgcggggaat</t>
  </si>
  <si>
    <t>tgcagcctcattgagattttctatttctgttttgttgtaatgaacaggaaatattgcggggaat</t>
  </si>
  <si>
    <t>tgcagcctcattgatggaatcggaattcacgcacggcgccgatcgctttgctttcgctgcaaat</t>
  </si>
  <si>
    <t>tgcagcctcgttgatggaatcggaattcacgcacggcgccgatcgctttgctttcgctgcaaat</t>
  </si>
  <si>
    <t>tgcagcctccaaagtccatagtcggtaagagatttgtgttatgatgtttgtgagtattttccta</t>
  </si>
  <si>
    <t>tgcagcctccaaagtccatagtcggtaagagatttgtgttatgatgtttgtgagtgttttccta</t>
  </si>
  <si>
    <t>tgcagcctccaaggtgcgtacgtgtagtaactgacgtcgatccttgctaattaactgatcacat</t>
  </si>
  <si>
    <t>tgcagcctccgaggtgcgtacgtgtagtaactgacgtcgatccttgctaattaactgatcacat</t>
  </si>
  <si>
    <t>tgcagcctccacagaacccgcgaacgcgccgagcgaaggctccgcaccgccgccgaaaaaaaaa</t>
  </si>
  <si>
    <t>tgcagcctccacagaactcgcgaacgcgccgagcgaaggctccgcaccgccgccgaaaaaaaaa</t>
  </si>
  <si>
    <t>tgcagcctccacggaggagaccagttgctgcgtgtttgtcggtcctccacgacgcagtccaatg</t>
  </si>
  <si>
    <t>tgcagcctccacggcggagaccagttgctgcgtgtttgtcggtcctccacgacgcagtccaatg</t>
  </si>
  <si>
    <t>tgcagcctccagaccatggtccgtggttggcgggctgtggggcgtcggatgctgtgtgccgcac</t>
  </si>
  <si>
    <t>tgcagcctccagaccatggtccgtggttggcgggctgtggggcgtcgggtgctgtgtgccgcac</t>
  </si>
  <si>
    <t>tgcagcctccagcgcagcgcacacagccaggttgcgccacggccacgggcccacggcctcctga</t>
  </si>
  <si>
    <t>tgcagcctccagcgcagcgcacacggccaggttgcgccacggccacgggcccacggcctcctga</t>
  </si>
  <si>
    <t>tgcagcctccaggcctctgcggtgacgaaggagaagggtgaatgctgccaaacggtagactttt</t>
  </si>
  <si>
    <t>tgcagtctccaggcctctgcggtgacgaaggagaagggtgaatgctgccaaacggtagactttt</t>
  </si>
  <si>
    <t>tgcagcctccagtagcttaggaattgggcacggcagagcactgatgcgaatggaattggatgga</t>
  </si>
  <si>
    <t>tgcagcctccagtagcttaggaattgggcacggcagagcactgatgctaatggaattggatgga</t>
  </si>
  <si>
    <t>tgcagcctccagtagcttaggaattgtgcacggcagagcactgatgcgaatggaatggaatcat</t>
  </si>
  <si>
    <t>tgcagcctccagtagcttaggaattgtgcacggcagagcactgatgcggatggaatggaatcat</t>
  </si>
  <si>
    <t>tgcagcctccatgaaaagccattgatatttctcagtataacctgaaatgcaaaatgtgacactg</t>
  </si>
  <si>
    <t>tgcagcctccatgaaaagccattgatatttctcagtataacctgaaatgcaaaatgtgacagtg</t>
  </si>
  <si>
    <t>tgcagcctccatgcccctcttgttcccgtgtcctcgatgttaccacttgccagcggctatcgag</t>
  </si>
  <si>
    <t>tgcagcctccatgcccctcttgttcccgtgtcctcgatgttgccacttgccagcggctatcgag</t>
  </si>
  <si>
    <t>tgcagcctcccaccatgtcgccattcgcaccgctgccgcacaacacctgcaagcacgacgtcca</t>
  </si>
  <si>
    <t>tgcagcctcccaccatgtcgccgttcgcaccgctgccgcacaacacctgcaagcacgacgtcca</t>
  </si>
  <si>
    <t>tgcagcctcccagacatcgacatccttaggctcctctccgcttggcagcttccaatcgaagtgg</t>
  </si>
  <si>
    <t>tgcagcctcccagacatcgacatccttaggttcctctccgcttggcagcttccaatcgaagtgg</t>
  </si>
  <si>
    <t>tgcagcctccccatcatcgacgtccttgggctccactccgcggggcagtttccagtcgaagtgg</t>
  </si>
  <si>
    <t>tgcagcctccccatcatcgacgtccttgggctccattccgcggggcagtttccagtcgaagtgg</t>
  </si>
  <si>
    <t>tgcagcctccccatcgtcgacgtcattgggctccattccgatgggcagcttccagtcgaagtgg</t>
  </si>
  <si>
    <t>tgcagcctccccatcgtcgacgtcattgggctccattccgctgggcagcttccagtcgaagtgg</t>
  </si>
  <si>
    <t>tgcagcctccccctatgtttctgcccgtgacccctgctccgccgccacccccgaaaaaaaaaaa</t>
  </si>
  <si>
    <t>tgcagcctccgcctatgtttctgcccgtgacccctgctccgccgccacccccgaaaaaaaaaaa</t>
  </si>
  <si>
    <t>tgcagcctcccctgcgtgcaggcccacaagcgccacacgacctgcacgggcaagcgcccccgaa</t>
  </si>
  <si>
    <t>tgcagccttccctgcgtgcaggcccacaagcgccacacgacctgcacgggcaagcgcccccgaa</t>
  </si>
  <si>
    <t>tgcagcctccccttctcgaacaaacgacctctcctcccatttcttagtccttgatgagaacaca</t>
  </si>
  <si>
    <t>tgcagcctccccttctcgaacaaacgacctctcctcccatttcttagttcttgatgagaacaca</t>
  </si>
  <si>
    <t>tgcagcctcccgaccccaaatccgtccaccatttcatccaccgccttctgctccacgatggtgt</t>
  </si>
  <si>
    <t>tgcagcctcccgaccccaaatccgtccaccatttcatccaccgccttctgctccccgatggtgt</t>
  </si>
  <si>
    <t>tgcagcctccctacatgaacatgccataacatcattatatgatccaagccccttgtggctagct</t>
  </si>
  <si>
    <t>tgcagcctccctacatgaacatgccataccatcattatatgatccaagccccttgtggctagct</t>
  </si>
  <si>
    <t>tgcagcctccctactctaataggttggtacttggtacctgcaacgaagccgcgctcgtctcatc</t>
  </si>
  <si>
    <t>tgcagcctccctactgtaataggttggtacttggtacctgcaacgaagccgcgctcgtctcatc</t>
  </si>
  <si>
    <t>tgcagcctccctagatcgcgaggcacgaagccgctgaatccgttccctgagtgagattggagat</t>
  </si>
  <si>
    <t>tgcagcctccctagatcgcgaggcacgaagccgctgagtccgttccctgagtgagattggagat</t>
  </si>
  <si>
    <t>tgcagcctccctttgtgcagttcggcgttgcacatattgccgaggttcctgagcaggtcagcgc</t>
  </si>
  <si>
    <t>tgcagcctccctttgtgcagttcggggttgcacatattgccgaggttcctgagcaggtcagcgc</t>
  </si>
  <si>
    <t>tgcagcctccgactccgacccaaacgtgtagtggagtggtcagctactaaccacgtgtgtcaga</t>
  </si>
  <si>
    <t>tgcagcctccgactccgacccaaacgtgtagtggagtggtcagctgctaaccacgtgtgtcaga</t>
  </si>
  <si>
    <t>tgcagcctccgccatgagaacggagtgaacacctgagacgtgtgccttgatgtagattgtctat</t>
  </si>
  <si>
    <t>tgcagcctccgccatgagaacggagtgaacacctgagacgtgtgccttgatgtagattgtctgt</t>
  </si>
  <si>
    <t>tgcagcctccgccgtgcaggcagttgcacgccgccgcctccgccgtgaatctaggcagaccaca</t>
  </si>
  <si>
    <t>tgcagcctccgccgtgcaggcagttgcacgccgccgcctccgccgtgaatctaggcggaccaca</t>
  </si>
  <si>
    <t>tgcagcctccgcctcgtccttccacttggccgcgctcttccgcatctcctcacttgccatcgcc</t>
  </si>
  <si>
    <t>tgcagcctccgcctcgtccttccacttggccgcgctcttccgcatctcctcacttgccatcgtc</t>
  </si>
  <si>
    <t>tgcagcctccgcgtatgcccaatcggtttggcccaattatacattctagggcccagcaccatcg</t>
  </si>
  <si>
    <t>tgcagcctccgcgtatgcccaatcggtttggcccaattatacattctagggcctagcaccatcg</t>
  </si>
  <si>
    <t>tgcagcctccgtgcatccgcccatgatggcagctagtcattgcccccgccaaacatggctggcc</t>
  </si>
  <si>
    <t>tgcagcctctgtgcatccgcccatgatggcagctagtcattgcccccgccaaacatggctggcc</t>
  </si>
  <si>
    <t>tgcagcctcctagcttcttacagaattgcttgcaattcgattgtaacaatgctgtttaatgaat</t>
  </si>
  <si>
    <t>tgcagcctcctagcttcttacagaattgcttgcaattcgattgtaacagtgctgtttaatgaat</t>
  </si>
  <si>
    <t>tgcagcctcctcagctgcttcctcacctgcaccactttgccatgccgtcccttggacgcgtaca</t>
  </si>
  <si>
    <t>tgcagcctcctcatctgcttcctcacctgcaccactttgccatgccgtcccttggacgcgtaca</t>
  </si>
  <si>
    <t>tgcagcctcctcctcgtcgcagtcgccaccaccgtcgtctccgtcgtctgcactttcgccccct</t>
  </si>
  <si>
    <t>tgcagcctcctcgtcgtcgcagtcgccaccaccgtcgtctccgtcgtctgcactttcgccccct</t>
  </si>
  <si>
    <t>tgcagcctcctctcagcagcagggctccgtgctccgtgctggacacaggaaaactctgcgtgcg</t>
  </si>
  <si>
    <t>tgcagcctcctctcagcagcagggctccgtgctccgtgctggacacaggaaaactctgcgtgct</t>
  </si>
  <si>
    <t>tgcagcctcctctcggcgagcgcgtgctccagttccgtcaccctggcgaccatgccatcctccg</t>
  </si>
  <si>
    <t>tgcagcctcctctcggcgagcgcgtgctccagttccgtcaccctggcggccatgccatcctccg</t>
  </si>
  <si>
    <t>tgcagcctcctctcttcctccctcaccaaactagtcttttctttggacaacgaggtaaagagct</t>
  </si>
  <si>
    <t>tgcagcctcctctcttcctccctcaccaaactagtcttttctttggataacgaggtaaagagct</t>
  </si>
  <si>
    <t>tgcagcctcctctgcccaccctgtccccagcttatccaggaaggcacagccaagccaagaagaa</t>
  </si>
  <si>
    <t>tgcagcctcctctgtccaccctgtccccagcttatccaggaaggcacagccaagccaagaagaa</t>
  </si>
  <si>
    <t>tgcagcctcctcttccatccgagagagcatggacggcggcgccatgtcccttgctgcggcggcc</t>
  </si>
  <si>
    <t>tgcagcctcctcttccatccgagagagcatggacggcggcggcatgtcccttgctgcggcggcc</t>
  </si>
  <si>
    <t>tgcagcctcctcttcctcatcatcaatggcaaagtatgggttatgcacctcaggcctgaacctg</t>
  </si>
  <si>
    <t>tgcagcctcctcttcctcatcatcaatggcaaagtatgggttatgcacctcaggcctgaacttg</t>
  </si>
  <si>
    <t>tgcagcctcctcttgttagtcgcgaagacaagcgcaaagatctcacttctgctctgctatatga</t>
  </si>
  <si>
    <t>tgcagcctcctcttgttagtcgcgaagacaggcgcaaagatctcacttctgctctgctatatga</t>
  </si>
  <si>
    <t>tgcagcctcctgaagcacctgcctgactgatggtccatggccaattggccatcgaaggcgcagc</t>
  </si>
  <si>
    <t>tgcagcctcctgaagcacctgcctgactgatggtccatggccaattggccattgaaggcgcagc</t>
  </si>
  <si>
    <t>tgcagcctcctgctgctgaggcatcacagggaggcaaagtttgtagctttgtgttcctggacgt</t>
  </si>
  <si>
    <t>tgcagcctcctgctgctgaggcatcacagggaagcaaagtttgtagctttgtgttcctggacgt</t>
  </si>
  <si>
    <t>tgcagcctcctggactcctggaacagggagtcgtacttttaaaccccttgcattgcctaattga</t>
  </si>
  <si>
    <t>tgcagcctcctggattcctggaacagggagtcgtacttttaaaccccttgcattgcctaattga</t>
  </si>
  <si>
    <t>tgcagcctcctggactcctgggacagggagtcgtgcttccgaatctctcatagcgcctaattga</t>
  </si>
  <si>
    <t>tgcagcctcctggactcctgggacagggagtcgtgcttccgaatctctcgtagcgcctaattga</t>
  </si>
  <si>
    <t>tgcagcctcctggacttatgggatgcagcgcctaattgattggttagatgggtttagatgtcga</t>
  </si>
  <si>
    <t>tgcagcctcctggacttctgggatgcagcgcctaattgattggttagatgggtttagatgtcga</t>
  </si>
  <si>
    <t>tgcagcctcctggcatgcatccagacaagcggcgtcggagcgccaacagatcgagacgcgtagc</t>
  </si>
  <si>
    <t>tgcagcctcctggcatgcatccagccaagcggcgtcggagcgccaacagatcgagacgcgtagc</t>
  </si>
  <si>
    <t>tgcagcctccttaaggaagattgtgcacaggagcaggacacgtaggcaggcctcacgtatcatt</t>
  </si>
  <si>
    <t>tgcagcctccttaaggaagattgtgcacaggaccaggacacgtaggcaggcctcacgtatcatt</t>
  </si>
  <si>
    <t>tgcagcctccttacaagataaagccatagaagttgtgtcaaggctctgttctgaccaacatgat</t>
  </si>
  <si>
    <t>tgcagcctccttacaagataaagccatagaagttgtgtcaatgctctgttctgaccaacatgat</t>
  </si>
  <si>
    <t>tgcagcctccttataaaaacctgcacctgccacctaaacctctccttttgcttaagtttgatcc</t>
  </si>
  <si>
    <t>tgcagcctccttataaaaccctgcacctgccacctaaacctctccttttgcttaagtttgatcc</t>
  </si>
  <si>
    <t>tgcagcctcgaacaatctcatggaaatccaactcactagcctccctcaaagcaatcaacactca</t>
  </si>
  <si>
    <t>tgcagcctcgaacaatctcatggaaatccaactcactagcctctctcaaagcaatcaacactca</t>
  </si>
  <si>
    <t>tgcagcctcgaacacttccaacgaccgtggaaaaatgcttctgttaagtttgaacattgcccgt</t>
  </si>
  <si>
    <t>tgcagcctcgaacacttccaaggaccgtggaaaaatgcttctgttaagtttgaacattgcccgt</t>
  </si>
  <si>
    <t>tgcagcctcgacatctgcgcggcagcgagcgcgacgcgcagcgtgtaggtgccgtcggccacca</t>
  </si>
  <si>
    <t>tgcagtctcgacatctgcgcggcagcgagcgcgacgcgcagcgtgtaggtgccgtcggccacca</t>
  </si>
  <si>
    <t>tgcagcctcgagcccgagcctgtcgatatggcggcggaagaaggagatgggcaaggaggggctc</t>
  </si>
  <si>
    <t>tgcagcgtcgagcccgagcctgtcgatatggcggcggaagaaggagatgggcaaggaggggctc</t>
  </si>
  <si>
    <t>tgcagcctcgcaactatccaaaccaactcccaactcctgatgccatctcatattcatgaaccaa</t>
  </si>
  <si>
    <t>tgcagccttgcaactatccaaaccaactcccaactcctgatgccatctcatattcatgaaccaa</t>
  </si>
  <si>
    <t>tgcagcctcgcagcgtcgctcgcccgcggtcgggtatcctgggccgccgattctaatctaagca</t>
  </si>
  <si>
    <t>tgcagcctcgcagcgtcgctcgcccgcggtcgggtatcctgggccgccgattctaatctaatca</t>
  </si>
  <si>
    <t>tgcagcctcgccatcggcgacgcctcgccgctgaccttctgcatgagcaccgccagctcggagc</t>
  </si>
  <si>
    <t>tgcagcctcgccatcggcgacgcctcgccgctgaccttctgcatgagcgccgccagctcggagc</t>
  </si>
  <si>
    <t>tgcagcctcgccctcaccatcctcctggccaccgccattgcactgcatctgctgccgcctccgc</t>
  </si>
  <si>
    <t>tgcagcctcgccctcaccatcctcctggccgccgccattgcactgcatctgctgccgcctccgc</t>
  </si>
  <si>
    <t>tgcagcctcgcgaccccaaacccgtccaccatttcatccaccgccttctgctccccgatggtgt</t>
  </si>
  <si>
    <t>tgcagcctcgcgacccgaaacccgtccaccatttcatccaccgccttctgctccccgatggtgt</t>
  </si>
  <si>
    <t>tgcagcctcgctgcggtctccgaggaggcggtccagatgctcctcagtcggcgcgtcccaggcc</t>
  </si>
  <si>
    <t>tgcagcctcgctgcggtctccgaggaggcggtccagctgctcctcagtcggcgcgtcccaggcc</t>
  </si>
  <si>
    <t>tgcagcctcgcttgcctgaaacctgaatggagcaggtgcacagggagcatgctgtgtgagcgtg</t>
  </si>
  <si>
    <t>tgcagcctcgcttgcctgaaacctgaatggagcaggtgcacagggagcatgctgtgtgcgcgtg</t>
  </si>
  <si>
    <t>tgcagcctcggaaactagcacaccgccgaagcacagcccgtcttgccgcgtggcttggccaacc</t>
  </si>
  <si>
    <t>tgcagcctcggaaactagcacaccgccgaagcacagcccgtcttgccgcgtggcttggccaact</t>
  </si>
  <si>
    <t>tgcagcctcggccattaaaactgaggatgagtctgtgatggctgccttgacgtagatactttgc</t>
  </si>
  <si>
    <t>tgcagcctcggccattaaaactgaggatgagtctgtgatggctgccttgatgtagatactttgc</t>
  </si>
  <si>
    <t>tgcagcctcggcggcccgtggtgcatgggcggctgcggtggctgctgctgctgctgctgctggg</t>
  </si>
  <si>
    <t>tgcagccttggcggcccgtggtgcatgggcggctgcggtggctgctgctgctgctgctgctggg</t>
  </si>
  <si>
    <t>tgcagcctcggctcaggttctcccacggtcccatgcatggccaccccatcctggaagagtggac</t>
  </si>
  <si>
    <t>tgcagcctcggctcaggttctcccacggtcccatgcatggccacgccatcctggaagagtggac</t>
  </si>
  <si>
    <t>tgcagcctcggtggtgcttatgttggcatggtcgttcctgatcacctgggtctcgagagcgcca</t>
  </si>
  <si>
    <t>tgcagcctcggtggtgcttatgttggcatggtcgttcttgatcacctgggtctcgagagcgcca</t>
  </si>
  <si>
    <t>tgcagcctcgtcctgttgtctcattcgctcacccagcgccgcagctggcccgagtggagcgcaa</t>
  </si>
  <si>
    <t>tgcagcctcgtcctgttgtctcattcgctcacccagcgccgcagctggcccgagtgtagcgcaa</t>
  </si>
  <si>
    <t>tgcagcctcgtgattctcaggaggcaaaagcacagcaccgatgcactgtgactccgtgacgcaa</t>
  </si>
  <si>
    <t>tgcagcctcgtgattctcaggaggcaaacgcacagcaccgatgcactgtgactccgtgacgcaa</t>
  </si>
  <si>
    <t>tgcagcctcgtgcattttggttgtttcttcagaatcaaaaagttggtttggtttgttagcctgt</t>
  </si>
  <si>
    <t>tgcagcctcgtgcattttggttgtttcttcagaatcagaaagttggtttggtttgttagcctgt</t>
  </si>
  <si>
    <t>tgcagcctcgtggcgaaagacggcagtggcgctatgccacggtcgaacttgccgtagccgaggg</t>
  </si>
  <si>
    <t>tgcagcctcgtggcggaagacggcagtggcgctatgccacggtcgaacttgccgtagccgaggg</t>
  </si>
  <si>
    <t>tgcagcctcgtgtggcttaaagccagccagccagccgaaggagtattctctgccgaatccgtcc</t>
  </si>
  <si>
    <t>tgcagcctcgtgtggcttaaagccagccagcccgccgaaggagtattctctgccgaatccgtcc</t>
  </si>
  <si>
    <t>tgcagcctcgttctcagcagtcagcacccattgtttaggacgaaagatggcttcaggacaggtt</t>
  </si>
  <si>
    <t>tgcagcctcgttctcagcagtcagcagccattgtttaggacgaaagatggcttcaggacaggtt</t>
  </si>
  <si>
    <t>tgcagcctctacataatacattcacaatacatggatcgaccaaagcttgcctccgagtgcaagt</t>
  </si>
  <si>
    <t>tgcagcctctacataatacattcacaatacatggttcgaccaaagcttgcctccgagtgcaagt</t>
  </si>
  <si>
    <t>tgcagcctctacatttcagctgaattccaaaaatcatgccaccttgaatcgtaggtaagctgac</t>
  </si>
  <si>
    <t>tgcagcctctacatttcagctgaattccgaaaatcatgccaccttgaatcgtaggtaagctgac</t>
  </si>
  <si>
    <t>tgcagcctctacctcctgctgaaccccgccgccgcccaggagatgctcgaggcctcggccgcgc</t>
  </si>
  <si>
    <t>tgcagcctctacctcctgctgaaccccgccgccgcccaggagatgctcgagtcctcggccgcgc</t>
  </si>
  <si>
    <t>tgcagcctctacctcgtcttcgagtacatggagcacgacctcgcgggcctcaccgccagcccga</t>
  </si>
  <si>
    <t>tgcagcctctacctcgtcttcgagtacatggagcacgacctcgcgggcctcgccgccagcccga</t>
  </si>
  <si>
    <t>tgcagcctctacctgttagcgcattgagaaatgcaagatatgagggcctctatagtgcttttaa</t>
  </si>
  <si>
    <t>tgcagcctctgcctgttagcgcattgagaaatgcaagatatgagggcctctatagtgcttttaa</t>
  </si>
  <si>
    <t>tgcagcctctagacacctgaattgaccagctctacaaatctttattgcagtagtgagtgaagag</t>
  </si>
  <si>
    <t>tgcagcctctagacacctgaattgaccatctctacaaatctttattgcagtagtgagtgaagag</t>
  </si>
  <si>
    <t>tgcagcctctagcagcgtgcgtgcctgctgcccccctgcaactgcaagtctgcacacaagcatg</t>
  </si>
  <si>
    <t>tgcagcctctagcagcgtgcgtgcctgctgcccccctgcaactgcaagtctgcacgcaagcatg</t>
  </si>
  <si>
    <t>tgcagcctctagtctgtggctctggggacgaggcgcgcctggagcgggttggccatgacgatgg</t>
  </si>
  <si>
    <t>tgcagcctctagtctgttgctctggggacgaggcgcgcctggagcgggttggccatgacgatgg</t>
  </si>
  <si>
    <t>tgcagcctctatgagccgccatctcggctgaccccctagcgcctccatgagccatcaactccat</t>
  </si>
  <si>
    <t>tgcagcctctatgagccgccatctcggctgaccccctagcgcctccgtgagccatcaactccat</t>
  </si>
  <si>
    <t>tgcagcctctcaacggccgccattgccgccgatccatggagaggagacgacggagggaccaggg</t>
  </si>
  <si>
    <t>tgcagcctctcaacggccgccattgccgccgatccatggagaggagacggcggagggaccaggg</t>
  </si>
  <si>
    <t>tgcagcctctcagctttttggcgcgagagagattcattttcgtgcacgcgcatgcactgttggc</t>
  </si>
  <si>
    <t>tgcagcctctcagctttttggcgcgagagaggttcattttcgtgcacgcgcatgcactgttggc</t>
  </si>
  <si>
    <t>tgcagcctctcatgctgttatctgtagttacagcagctagcgtgccttgccgacagtttctccc</t>
  </si>
  <si>
    <t>tgcagcctctcatgctgttatctgtagttacagcagctagcgtgccttgctgacagtttctccc</t>
  </si>
  <si>
    <t>tgcagcctctcctacaacaacaatgctgcctcttggatttccttcagtatatgactatgacaaa</t>
  </si>
  <si>
    <t>tgcagcctctcctagaacaacaatgctgcctcttggatttccttcagtatatgactatgacaaa</t>
  </si>
  <si>
    <t>tgcagcctctcctcgcctccgcagcccctgcttctagccccgagccaaagctccccgaaaaaaa</t>
  </si>
  <si>
    <t>tgcagcctctcctcgcctccgcagcccctgcttctagccccgagcccaagctccccgaaaaaaa</t>
  </si>
  <si>
    <t>tgcagcctctcctctgtacaaagctctgtcagaattgtttgacaagattggaaaataatcctct</t>
  </si>
  <si>
    <t>tgcagcctctcttctgtacaaagctctgtcagaattgtttgacaagattggaaaataatcctct</t>
  </si>
  <si>
    <t>tgcagcctctccttgttgttgttatccacaagttctgtcctcctggcttcttcctgctgtccaa</t>
  </si>
  <si>
    <t>tgcagcctctgcttgttgttgttatccacaagttctgtcctcctggcttcttcctgctgtccaa</t>
  </si>
  <si>
    <t>tgcagcctctcgagacggagggcaaaaagggcgccaccaaagaggacatcaggggccagatcac</t>
  </si>
  <si>
    <t>tgcagcctctcgagacggagggcaaatagggcgccaccaaagaggacatcaggggccagatcac</t>
  </si>
  <si>
    <t>tgcagcctctcgtcatgggcgatcgaggaaatcgacaagagaaggcgcgttttccattgggcgg</t>
  </si>
  <si>
    <t>tgcagcctctcgtcatgggcgatcgaggaaatcgacaagagaaggcgcgttttcctttgggcgg</t>
  </si>
  <si>
    <t>tgcagcctctctaccttcgcacccaccgcggcgggcgccgccgcttcctccgaaaaaaaaaaaa</t>
  </si>
  <si>
    <t>tgcagcctctctaccttcgcacccgccgcggcgggcgccgccgcttcctccgaaaaaaaaaaaa</t>
  </si>
  <si>
    <t>tgcagcctctctcgcgcgctcgctttggagccacaaagtgatctctagtgtgtgtgtggtgggg</t>
  </si>
  <si>
    <t>tgcagcctctctctcgcgctcgctttggagccacaaagtgatctctagtgtgtgtgtggtgggg</t>
  </si>
  <si>
    <t>tgcagcctctctgaagaaaggtattctagggcacgtttggttgctggcggcatctgcatgccgc</t>
  </si>
  <si>
    <t>tgcagcctctctgaagaaaggtattctagggcacgtttggttgctggctgcatctgcatgccgc</t>
  </si>
  <si>
    <t>tgcagcctctcttcgttctcttgcacacaccctactcacacacactaagccgctcaatctcatc</t>
  </si>
  <si>
    <t>tgcagcctctcttcgttctcttgcacacaccgtactcacacacactaagccgctcaatctcatc</t>
  </si>
  <si>
    <t>tgcagcctctgacctcagtgctgctgcgctggtggggatctgtgcgtgcaaagccaaacagtta</t>
  </si>
  <si>
    <t>tgcagcctctgacctcagtgctgctgcgctggtggggatctgtgcgtgcaaagctaaacagtta</t>
  </si>
  <si>
    <t>tgcagcctctgatgaagggccaaacattggtatcccaactttgacaaggtcatttgcaagaccc</t>
  </si>
  <si>
    <t>tgcagcctctgatgaagggccaaacattggtatcccaactttgacaaggtcatttgcaagatcc</t>
  </si>
  <si>
    <t>tgcagcctctgatgaagggccaaaggttggtatcccaactttgacaaggtcattcacaagaccc</t>
  </si>
  <si>
    <t>tgcagcctctgatgaagggccgaaggttggtatcccaactttgacaaggtcattcacaagaccc</t>
  </si>
  <si>
    <t>tgcagcctctgcaactcttgctgcttcctcagcttctgctattgctacttctgcctcgacaact</t>
  </si>
  <si>
    <t>tgcagcctctgcaactcttgctgcttcctcagcttctgctattgctacttctgcctcggcaact</t>
  </si>
  <si>
    <t>tgcagcctctgcaatgagcccatgaaccgtcagatcatcagaacgcaatgcagtgctcacagca</t>
  </si>
  <si>
    <t>tgcagcctctgcaatgagcccatgaaccgtcagctcatcagaacgcaatgcagtgctcacagca</t>
  </si>
  <si>
    <t>tgcagcctctgccatgagcccatgaaccgtcagctcatgctcatcagaacgcaaagcaatgctc</t>
  </si>
  <si>
    <t>tgcagcctctgccatgagcccatgaaccgtcagctcatgctcatcagaacgcaatgcaatgctc</t>
  </si>
  <si>
    <t>tgcagcctctgccctactactagtatctcgcttctcgcgggcacacgacacgggcgtacgcaac</t>
  </si>
  <si>
    <t>tgcaggctctgccctactactagtatctcgcttctcgcgggcacacgacacgggcgtacgcaac</t>
  </si>
  <si>
    <t>tgcagcctctgcgagtgtaaacacgaacctgccatgttggcgcactccaccgtgcaccgttgac</t>
  </si>
  <si>
    <t>tgcagcctctgcgagtgtaaacacgaacctgccatgttggcgcactccatcgtgcaccgttgac</t>
  </si>
  <si>
    <t>tgcagcctctgctatatatacgacgcccattggtgtgctgatacaagttcaatacctgctactt</t>
  </si>
  <si>
    <t>tgcagcctctgctatatatacggcgcccattggtgtgctgatacaagttcaatacctgctactt</t>
  </si>
  <si>
    <t>tgcagcctctgctgcgccatgtttgctggcccgatcacaccgcgcggctcgctttcgtggccgt</t>
  </si>
  <si>
    <t>tgcagcctgtgctgcgccatgtttgctggcccgatcacaccgcgcggctcgctttcgtggccgt</t>
  </si>
  <si>
    <t>tgcagcctctgctggcgttgacctggtcaaagtagaatagcaataacaaatgcagcctcccatc</t>
  </si>
  <si>
    <t>tgcagcctctgctggcgttgacctggtcaaagttgaatagcaataacaaatgcagcctcccatc</t>
  </si>
  <si>
    <t>tgcagcctctggagcagcgccatgcgtagaccttcgtcgtcctggagcgcggtagcccccgaaa</t>
  </si>
  <si>
    <t>tgcagcctctggagcagcgccatgcgtagaccttcgtcgtcctggagcgcggtggcccccgaaa</t>
  </si>
  <si>
    <t>tgcagcctcttcggcaaggacaagcatcagccgccccgacgcgccagcggcaggggccgaaaaa</t>
  </si>
  <si>
    <t>tgcagcctcttctgcaaggacaagcatcagccgccccgacgcgccagcggcaggggccgaaaaa</t>
  </si>
  <si>
    <t>tgcagcctcttcggcagcagcagcggcgagcgagcagctcggacgccaagctcgtcaccatggc</t>
  </si>
  <si>
    <t>tgcagcctcttcggcagcagcagcggcgagcgagcagctcggacgccaagctcgtcatcatggc</t>
  </si>
  <si>
    <t>tgcagcctcttctgccccacgccgtccttcgtcgacatgatcatcaacaggtacaagctgcgca</t>
  </si>
  <si>
    <t>tgcagcctcttctgccccgcgccgtccttcgtcgacatgatcatcaacaggtacaagctgcgca</t>
  </si>
  <si>
    <t>tgcagcctcttgcttgtgttgtaggcggctgaggctgacggtggtcggcgtggcggaggacacc</t>
  </si>
  <si>
    <t>tgcagcctcttgcttgtgttgtaggctgctgaggctgacggtggtcggcgtggcggaggacacc</t>
  </si>
  <si>
    <t>tgcagcctcttgtcccatactccaggtcccgtaggataggactataggaagcttctgtgctcta</t>
  </si>
  <si>
    <t>tgcagcctcttgtcccgtactccaggtcccgtaggataggactataggaagcttctgtgctcta</t>
  </si>
  <si>
    <t>tgcagcctcttgttattttcttttcttctttcattcactttttgccagttatattattcctcca</t>
  </si>
  <si>
    <t>tgcagcctcttgttattttcttttcttttttcattcactttttgccagttatattattcctcca</t>
  </si>
  <si>
    <t>tgcagcctgaaatggaagataggcacgtattgcgacttgcttcaaatggtcaatattctgctaa</t>
  </si>
  <si>
    <t>tgcagcctgaaatggaagataggcacgtattgcgacttgtttcaaatggtcaatattctgctaa</t>
  </si>
  <si>
    <t>tgcagcctgaagacgggtgacgactgcgtctccatcgcccagggcaacgacgacgtggacgtcg</t>
  </si>
  <si>
    <t>tgcagcctgaagacgggtgacgactgcgtctccatcggccagggcaacgacgacgtggacgtcg</t>
  </si>
  <si>
    <t>tgcagcctgaagagatgaacggaccgccgcattgatatctgggatgcccttggaagttggaacg</t>
  </si>
  <si>
    <t>tgcagcctgaagagatgaacggaccgccgcattgatatgtgggatgcccttggaagttggaacg</t>
  </si>
  <si>
    <t>tgcagcctgaagccatacgcagctctgaacgatccaccacctgctcccttccactcagtcggtt</t>
  </si>
  <si>
    <t>tgcagcctgaagccatccgcagctctgaacgatccaccacctgctcccttccactcagtcggtt</t>
  </si>
  <si>
    <t>tgcagcctgaaggcacgtcaaaagtcaaacatgtggcgcgtcagataatttccagacgtttgac</t>
  </si>
  <si>
    <t>tgcagcctgaaggcacgtcaaaagtcaaacatgtggcgcgtcagataatttccagacgtttggc</t>
  </si>
  <si>
    <t>tgcagcctgaagtgcagtcgtgtactcgtgtcttcgccaggggcaggacaagcgccgcaacgct</t>
  </si>
  <si>
    <t>tgcagcctgaagtgcagtcgtgtactcgtgtcttcgccaggggcaggacaagcgccgccacgct</t>
  </si>
  <si>
    <t>tgcagcctgaagtttaccctcgacatagattggtgaaaactctctccacaccttggacttgaat</t>
  </si>
  <si>
    <t>tgcagcctggagtttaccctcgacatagattggtgaaaactctctccacaccttggacttgaat</t>
  </si>
  <si>
    <t>tgcagcctgaataacttcttccatgccaacttgttctgcctggaaggggagaggattttggcgc</t>
  </si>
  <si>
    <t>tgcagcgtgaataacttcttccatgccaacttgttctgcctggaaggggagaggattttggcgc</t>
  </si>
  <si>
    <t>tgcagcctgaatcctaacaggttttcatcggaagtcactgatatactgtatcagcagattttga</t>
  </si>
  <si>
    <t>tgcagcctgaatcctgacaggttttcatcggaagtcactgatatactgtatcagcagattttga</t>
  </si>
  <si>
    <t>tgcagcctgaatgagtggtgattgcccgacgcaccatacctcgaactctaacgctcactcgctc</t>
  </si>
  <si>
    <t>tgcagcctgagtgagtggtgattgcccgacgcaccatacctcgaactctaacgctcactcgctc</t>
  </si>
  <si>
    <t>tgcagcctgaattcactgtgcagcagcgtcggcggcgacagctacgtcaacaacgatgacgacg</t>
  </si>
  <si>
    <t>tgcagcctgaattcattgtgcagcagcgtcggcggcgacagctacgtcaacaacgatgacgacg</t>
  </si>
  <si>
    <t>tgcagcctgaattctcagttccgtcgtggatgtcgaattcgtaatctgcatgctgatggagaaa</t>
  </si>
  <si>
    <t>tgcagcctgaattctcagttccgtcgtggatgtcgaattcgtaatctgcatgctgatggagaga</t>
  </si>
  <si>
    <t>tgcagcctgacaggtcactgccaggggggaagatccgagatgtcgacttctaatccaacggttc</t>
  </si>
  <si>
    <t>tgcagcctgacaggtcactgccaggggggaagatccgagatgtctacttctaatccaacggttc</t>
  </si>
  <si>
    <t>tgcagcctgacatccagcgcatcgccaacggcgaccgctcgcccatcctctccgcgcaccccat</t>
  </si>
  <si>
    <t>tgcagcctgacattcagcgcatcgccaacggcgaccgctcgcccatcctctccgcgcaccccat</t>
  </si>
  <si>
    <t>tgcagcctgaccgtcatacgtatgtcacgctctagcgtatcgttgaccagctcagcattttcct</t>
  </si>
  <si>
    <t>tgcagcctgaccgtcatccgtatgtcacgctctagcgtatcgttgaccagctcagcattttcct</t>
  </si>
  <si>
    <t>tgcagcctgaccgtcatccgtatgtcacgctctagcgtatcgttgatcaactcagcattttcct</t>
  </si>
  <si>
    <t>tgcagcctgaccgtcatccgtatgtcacgctctagcgtatcgttgatcaactctgcattttcct</t>
  </si>
  <si>
    <t>tgcagcctgacgacgtcatcgtcggtggagccagcctcttggaacttgctgatgaggaaggaga</t>
  </si>
  <si>
    <t>tgcagcctgatgacgtcatcgtcggtggagccagcctcttggaacttgctgatgaggaaggaga</t>
  </si>
  <si>
    <t>tgcagcctgactggttcgtttggaagtggtccccgacgaggggacgagacaagacagcgaagcc</t>
  </si>
  <si>
    <t>tgcagcctgactggttcgtttggaagtggtcgccgacgaggggacgagacaagacagcgaagcc</t>
  </si>
  <si>
    <t>tgcagcctgagcatcagggccaaacctctgtgtgtggctcattatctccccatcctgcaagcaa</t>
  </si>
  <si>
    <t>tgcagcctgagcatcagggccaaatctctgtgtgtggctcattatctccccatcctgcaagcaa</t>
  </si>
  <si>
    <t>tgcagcctgaggcgccctgagggctaccacgacgcttcaggagataagacgtgtgacataactt</t>
  </si>
  <si>
    <t>tgcagcctgaggcgccctgagggctaccacgacgcttcaggagataagacgtgtgagataactt</t>
  </si>
  <si>
    <t>tgcagcctgaggcggaggtgttcgcgtgcaccgtggggcgcaagcccagcaaggccaagtacta</t>
  </si>
  <si>
    <t>tgcagcctgaggcggaggtgttcgcgtgcaccgtggggcgcaagcctagcaaggccaagtacta</t>
  </si>
  <si>
    <t>tgcagcctgagggttggctgcatgaactgtgcggggggtggccagatgggtcaggctacgagta</t>
  </si>
  <si>
    <t>tgcagcctgagggttgggtgcatgaactgtgcggggggtggccagatgggtcaggctacgagta</t>
  </si>
  <si>
    <t>tgcagcctgatagtttatcgtactcgcagaacacagtttaagaaaaactaaaacacatgtgtgg</t>
  </si>
  <si>
    <t>tgcagcctgatagtttatcgtactcgcagaacacagtttaagaaaaactataacacatgtgtgg</t>
  </si>
  <si>
    <t>tgcagcctgatatcaaaatgatcaagagaaggatttgttggcccctgatctctcaacgggtcag</t>
  </si>
  <si>
    <t>tgcagcctgatatcaaaatgatcaagagaaggatttgttggcccctgatctctcaacgggtgag</t>
  </si>
  <si>
    <t>tgcagcctgatccaaacgtctcgcaggccgaacgggcccaaaacctctgttgggttggatctca</t>
  </si>
  <si>
    <t>tgcagcctgatccaaccgtctcgcaggccgaacgggcccaaaacctctgttgggttggatctca</t>
  </si>
  <si>
    <t>tgcagcctgatccaaccaccttacaggccgaacgggcccaaaatttctgttgggttggatctca</t>
  </si>
  <si>
    <t>tgcagcctgatccaaccgccttacaggccgaacgggcccaaaatttctgttgggttggatctca</t>
  </si>
  <si>
    <t>tgcagcctgatgaatatggttgcccacaatgcaatgcgccaaagaagcgatttgcaaggtacga</t>
  </si>
  <si>
    <t>tgcagcctgatggatatggttgcccacaatgcaatgcgccaaagaagcgatttgcaaggtacga</t>
  </si>
  <si>
    <t>tgcagcctgatgagcgtcgtcaggtccaccgccttgcccagcaccttgtactgctgcttgttct</t>
  </si>
  <si>
    <t>tgcagcctgatgagcgtcgtcaggtccaccgccttgcccagcaccttgtagtgctgcttgttct</t>
  </si>
  <si>
    <t>tgcagcctgattgggtttgcagcgtatactgcaataggatcgtccagtgacaattcaaaatgag</t>
  </si>
  <si>
    <t>tgcagcctgattgggtttgccgcgtatactgcaataggatcgtccagtgacaattcaaaatgag</t>
  </si>
  <si>
    <t>tgcagcctgatttcacttcaaatcgcgccagccaatgcgatagataggaaagaaactatgtgaa</t>
  </si>
  <si>
    <t>tgcagcctgatttcacttcaaatcgcgccagccaatgcgatagataggaaagaagctatgtgaa</t>
  </si>
  <si>
    <t>tgcagcctgcaacaattttctacagctaccgttaccctgcatgttttctacttttccacgcgtc</t>
  </si>
  <si>
    <t>tgcagcctgcaacatttttctacagctaccgttaccctgcatgttttctacttttccacgcgtc</t>
  </si>
  <si>
    <t>tgcagcctgcaagacgcgtaaaggaaagggcgcagtagaaaagaatacccagggtgcaaggtat</t>
  </si>
  <si>
    <t>tgcagcctgcaagacgcgtaaaggaaagggcgcagtagaaaagaatactcagggtgcaaggtat</t>
  </si>
  <si>
    <t>tgcagcctgcaagcagcgtggcgcccgcgcccgctaggcgctagctccccgaaaaaaaaaaaaa</t>
  </si>
  <si>
    <t>tgcagcctgcaagcagcgtggcgcccgcgtccgctaggcgctagctccccgaaaaaaaaaaaaa</t>
  </si>
  <si>
    <t>tgcagcctgcaagtactgttagactaatctgcttcagaaattaaaaacagaacactaataagac</t>
  </si>
  <si>
    <t>tgcagcctgcaagtactgttagattaatctgcttcagaaattaaaaacagaacactaataagac</t>
  </si>
  <si>
    <t>tgcagcctgcaagtgtaacattatccagtcctcgagactgacagttctattcctgtgctcactg</t>
  </si>
  <si>
    <t>tgcagcctgcaagtgtaacattattcagtcctcgagactgacagttctattcctgtgctcactg</t>
  </si>
  <si>
    <t>tgcagcctgcaagttcttctcccctgagtacacaatcggacaatccgatccaagtgccaaaagg</t>
  </si>
  <si>
    <t>tgcagcctgcaagttcttctcccctgagtacacaatcggacaatccgatccgagtgccaaaagg</t>
  </si>
  <si>
    <t>tgcagcctgcaatatcaacaccagagatataagcagcaagactccagggatgagcttgggctcg</t>
  </si>
  <si>
    <t>tgcagcctgcaatatcaacaccagagatataagcagcaagactctagggatgagcttgggctcg</t>
  </si>
  <si>
    <t>tgcagcctgcaatctgggtgctgctgtcgttgctgagcaaattgataaagttgtgtttggattt</t>
  </si>
  <si>
    <t>tgcagcctgcaatctgggtgctgctgtcgttgctgagcaaattgatgaagttgtgtttggattt</t>
  </si>
  <si>
    <t>tgcagcctgcaatctttgcctttttttttgaaaatttttccctgcttgaccgttttcatcccta</t>
  </si>
  <si>
    <t>tgcagcctgcaatctttgcctttttttttgaaattttttccctgcttgaccgttttcatcccta</t>
  </si>
  <si>
    <t>tgcagcctgcaatgatcttattctgaacgagaatgctgcgtggatgagctgacggagaagagat</t>
  </si>
  <si>
    <t>tgcagcctgcaatgatcttattctgaatgagaatgctgcgtggatgagctgacggagaagagat</t>
  </si>
  <si>
    <t>tgcagcctgcacacacgcacacgcgcaatctcggcaactatgctttgtggtttggttcaaatct</t>
  </si>
  <si>
    <t>tgcagcctgcacacacgcacacgcgcaatctcggcaactctgctttgtggtttggttcaaatct</t>
  </si>
  <si>
    <t>tgcagcctgcacactgtcggctttgttggcgatcacttgcggcggcgagcaggcagacaatgga</t>
  </si>
  <si>
    <t>tgcagcctgcacactgtcggttttgttggcgatcacttgcggcggcgagcaggcagacaatgga</t>
  </si>
  <si>
    <t>tgcagcctgcacactgtcggctttgttggcgatcacttgcggcggcgagctggcagacaatggt</t>
  </si>
  <si>
    <t>tgcagcctgcacactgtcggctttgttggcgatcacttgcggcggcgagctggcagagaatggt</t>
  </si>
  <si>
    <t>tgcagcctgcacagtgtaacgtcgcaataggagaaatgagtatctccgtagccacaacggctct</t>
  </si>
  <si>
    <t>tgcagcctgcacagtgtaacgttgcaataggagaaatgagtatctccgtagccacaacggctct</t>
  </si>
  <si>
    <t>tgcagcctgcacagtgtaagctcgcaataggagaaatgagtgtctccgtagccacaacggctct</t>
  </si>
  <si>
    <t>tgcagcctgcacagtgtaagctcgcaataggagaaatgtgtgtctccgtagccacaacggctct</t>
  </si>
  <si>
    <t>tgcagcctgcacattcggtatataatgaacattggtcagacacactttttggttagagtatgac</t>
  </si>
  <si>
    <t>tgcagcctgcacattcggtatataatgaacattggtcagacacactttttggttagagtatggc</t>
  </si>
  <si>
    <t>tgcagcctgcaccatacaagagacacgggctgcgagggacgcggttcccatacatacggttacc</t>
  </si>
  <si>
    <t>tgcagtctgcaccatacaagagacacgggctgcgagggacgcggttcccatacatacggttacc</t>
  </si>
  <si>
    <t>tgcagcctgcacccacgtctccctcatttcccttcccagcgccccaatccaccactcgctacgc</t>
  </si>
  <si>
    <t>tgcagcctgcacccacgtctccctcatttcccttcccagcgccctaatccaccactcgctacgc</t>
  </si>
  <si>
    <t>tgcagcctgcacggcaacgcgagcgcatcagcagcaggtagcacactaacaaaccctggcatgg</t>
  </si>
  <si>
    <t>tgcagcctgcacggcagcgcgagcgcatcagcagcaggtagcacactaacaaaccctggcatgg</t>
  </si>
  <si>
    <t>tgcagcctgcacgtacgcgcgcggacacgatccatccatcactctcacggggactgacaataag</t>
  </si>
  <si>
    <t>tgcagcctgcacgtacgcgcgcggacacgatccatccatcactctcacggggactgacaattag</t>
  </si>
  <si>
    <t>tgcagcctgcacgtaggacagtccgacggtgacggcgaggcccaacccgaggactcttgtgcac</t>
  </si>
  <si>
    <t>tgcagcctgcacgtaggacagtccgacggtgacggcgaggcccaacccgaggactcttgtgcat</t>
  </si>
  <si>
    <t>tgcagcctgcactaatgtggaaccgctttcacgatcgccgtgcgtgggccatggccataaactt</t>
  </si>
  <si>
    <t>tgcagcctgcactaatgttgaaccgctttcacgatcgccgtgcgtgggccatggccataaactt</t>
  </si>
  <si>
    <t>tgcagcctgcactgcatgggatgcgagacatgcatatatacaccaaggagctttgtagtcaagc</t>
  </si>
  <si>
    <t>tgcagcctgcactgcatgggatgggagacatgcatatatacaccaaggagctttgtagtcaagc</t>
  </si>
  <si>
    <t>tgcagcctgcactgcgacgcgcacaaataaaaaattggctctgcgagcctgctggcctgcgagg</t>
  </si>
  <si>
    <t>tgcagcctgcactgcgacgcgcacaaataaaaaattggctctgcgagcctgctggcctgctagg</t>
  </si>
  <si>
    <t>tgcagcctgcatgcaggagtagagtgcgtgcggacctcgtcgtcctggtggcggcatacggtac</t>
  </si>
  <si>
    <t>tgcagcctgcatgcaggagtagagtgcgtgcggacctcgtggtcctggtggcggcatacggtac</t>
  </si>
  <si>
    <t>tgcagcctgcatggagcagctaacagatagggtacggaaggtaggagagatggatgcaaagagt</t>
  </si>
  <si>
    <t>tgcagcctgcatggagcagctaacagatagggtagggaaggtaggagagatggatgcaaagagt</t>
  </si>
  <si>
    <t>tgcagcctgcatgtgagatgaatgagccaagccaattctacaagctgacaagtactatcccatt</t>
  </si>
  <si>
    <t>tgcagcctgcatgtgagatgaatgagccaagccaattctacaagctgacaagtactatcccgtt</t>
  </si>
  <si>
    <t>tgcagcctgccacgatcaccagggaagttttctgaaggcgcatgggcgttggtatgacagagtg</t>
  </si>
  <si>
    <t>tgcagcctgccaggatcaccagggaagttttctgaaggcgcatgggcgttggtatgacagagtg</t>
  </si>
  <si>
    <t>tgcagcctgccagactcgcagtcagtcgtgtactcgtttccgctgtcctgtgacaaatatgtgg</t>
  </si>
  <si>
    <t>tgcagcctgccagattcgcagtcagtcgtgtactcgtttccgctgtcctgtgacaaatatgtgg</t>
  </si>
  <si>
    <t>tgcagcctgccagtgctctgtccctgcgcctgttgcctgccgcgtccgcgcctgcgtggcctga</t>
  </si>
  <si>
    <t>tgcagcctgccagtgctctgtccctgcgcctgttgcctgccgcgtcctcgcctgcgtggcctga</t>
  </si>
  <si>
    <t>tgcagcctgccatcactaagagtgaacagacctatcatgtcttcccctgcctctacaatggcct</t>
  </si>
  <si>
    <t>tgcagcctgccatcactaagagtgaagagacctatcatgtcttcccctgcctctacaatggcct</t>
  </si>
  <si>
    <t>tgcagcctgccatgcccgtgccatcctgaatgcgcgatgcatgggcaccgcacggcacgggacc</t>
  </si>
  <si>
    <t>tgcagcctgccatgcccgtgccatcctgaatgcgcgatgcatgggcaccgcatggcacgggacc</t>
  </si>
  <si>
    <t>tgcagcctgccattggtatcatgttgggctttatagggacaaagatgatctttgacttttttgg</t>
  </si>
  <si>
    <t>tgcagcctgccattggtatcgtgttgggctttatagggacaaagatgatctttgacttttttgg</t>
  </si>
  <si>
    <t>tgcagcctgcccaaaaagatctttagacccagcccaaccacccttctccacagcccaactcgca</t>
  </si>
  <si>
    <t>tgcagcctgcccaaaaagatctttaggcccagcccaaccacccttctccacagcccaactcgca</t>
  </si>
  <si>
    <t>tgcagcctgccccgcccccgccctgccgtaatctcctcgtcgtcttcttcttccgcttcggata</t>
  </si>
  <si>
    <t>tgcagcctgcgccgcccccgccctgccgtaatctcctcgtcgtcttcttcttccgcttcggata</t>
  </si>
  <si>
    <t>tgcagcctgccgaacatgcacgcgcgactcaccgtcgtccaaccacggaagtttccgcggccaa</t>
  </si>
  <si>
    <t>tgcagcctgccgaacatgcacgcgcgactcaccgtcgtccaagcacggaagtttccgcggccaa</t>
  </si>
  <si>
    <t>tgcagcctgcctacacattcgacctgccttaaagcagtcggcgttgttgttgtgtttgctcatg</t>
  </si>
  <si>
    <t>tgcagcctgcctgcacattcgacctgccttaaagcagtcggcgttgttgttgtgtttgctcatg</t>
  </si>
  <si>
    <t>tgcagcctgcctgcacattcgaccagccttaaagcagtcggcggtattggtgtgcttgctcatg</t>
  </si>
  <si>
    <t>tgcagcctgcctgcacattcgaccagccttaaagcagtcggcggtattggtgtgtttgctcatg</t>
  </si>
  <si>
    <t>tgcagcctgcctgtgttgataggcctgctccatcttccatggacctaaaagcagggcacctaaa</t>
  </si>
  <si>
    <t>tgcagcctgcctgtgttgataggcctgctccatcttccatggacctaaaagcagggcacctaag</t>
  </si>
  <si>
    <t>tgcagcctgccttaaagcagtccgcgttgtcggtgtgtttgctcatgtgaattctttgttcgaa</t>
  </si>
  <si>
    <t>tgcagcctgccttaaagcagtccgcgttgttggtgtgtttgctcatgtgaattctttgttcgaa</t>
  </si>
  <si>
    <t>tgcagcctgccttgaacaatacgctagctagggcgcgcgggtcccagtgacaggcgggcaaatg</t>
  </si>
  <si>
    <t>tgcagcctgccttgaacaatacgctagctaggacgcgcgggtcccagtgacaggcgggcaaatg</t>
  </si>
  <si>
    <t>tgcagcctgcgaagaaggatgcttctgaaattaagcgaagcaaggttgagataatcaaggaaaa</t>
  </si>
  <si>
    <t>tgcagcctgcgaagaaggatgcttctgaagttaagcgaagcaaggttgagataatcaaggaaaa</t>
  </si>
  <si>
    <t>tgcagcctgcgacaaaccgcattacaaaaagatcacgagacaggcccaactgaggcatgcggaa</t>
  </si>
  <si>
    <t>tgcagcctgcgacaaaccgcattacaaaaagatcacgagacaggcccagctgaggcatgcggaa</t>
  </si>
  <si>
    <t>tgcagcctgcgagtgcatccgtgagatcgcaacaaggtttggttgctttcttttttttgggtgg</t>
  </si>
  <si>
    <t>tgcagcctgcgagtgcatctgtgagatcgcaacaaggtttggttgctttcttttttttgggtgg</t>
  </si>
  <si>
    <t>tgcagcctgcgatccaactgtccgatcctttcttctgttcgagcagctacaacatcagatcaga</t>
  </si>
  <si>
    <t>tgcagcctgcgatccaactgtccgatcctttcttctgttcgagctgctacaacatcagatcaga</t>
  </si>
  <si>
    <t>tgcagcctgcgatcccacatctcccgcatcccgcatcgcacacacaaggaaagcccgacgtccg</t>
  </si>
  <si>
    <t>tgcagcctgcgatcccacatctcctgcatcccgcatcgcacacacaaggaaagcccgacgtccg</t>
  </si>
  <si>
    <t>tgcagcctgcgatgatcgctgcaaacttttgattcacttgacccatgggccacggtaacgtaac</t>
  </si>
  <si>
    <t>tgcagcctgcgatgatcgctgcaaacttttgattcacttgacccatgggccatggtaacgtaac</t>
  </si>
  <si>
    <t>tgcagcctgcgcactggacaggaggttaaggaagtgcctttcgccaaccatgtcgcctgtacca</t>
  </si>
  <si>
    <t>tgcagcctgcgcactgggcaggaggttaaggaagtgcctttcgccaaccatgtcgcctgtacca</t>
  </si>
  <si>
    <t>tgcagcctgcgcagcgggttgctgaacgacgtttcgtcagtttatctctcacacaccttctgca</t>
  </si>
  <si>
    <t>tgcagcctgcgcagcgggttgctgaacgacgtttcgtcggtttatctctcacacaccttctgca</t>
  </si>
  <si>
    <t>tgcagcctgcgcccccactcccgcacaggcgcacaccaccaccaaacagcctcagccaactcca</t>
  </si>
  <si>
    <t>tgcagcctgcgcccccactcctgcacaggcgcacaccaccaccaaacagcctcagccaactcca</t>
  </si>
  <si>
    <t>tgcagcctgcgcccccgaccccatctcacctcatcctccgatctgtgcggattgttgcgttggt</t>
  </si>
  <si>
    <t>tgcagcctgcgcccccgaccccatctcatctcatcctccgatctgtgcggattgttgcgttggt</t>
  </si>
  <si>
    <t>tgcagcctgcgcgcactcacgccgcatcgtatccgtccacggtccacgcctccacggtccaccg</t>
  </si>
  <si>
    <t>tgcagcctgcgcgcactcacgccgcatcgtatccgtccacggtccacgcctccacggtccacct</t>
  </si>
  <si>
    <t>tgcagcctgcggaaatgtaatgtttatagcacatataaaccaggcactagcacaactatccacg</t>
  </si>
  <si>
    <t>tgcagtctgcggaaatgtaatgtttatagcacatataaaccaggcactagcacaactatccacg</t>
  </si>
  <si>
    <t>tgcagcctgcggagcttgacagttctgcgtttggtctacttctattgttttgctatgagctatg</t>
  </si>
  <si>
    <t>tgcagcctgcggagcttgacagttctgtgtttggtctacttctattgttttgctatgagctatg</t>
  </si>
  <si>
    <t>tgcagcctgcggatgcccttctccatcacgccgtcgtccacccttgcagcgtgcggacgccgac</t>
  </si>
  <si>
    <t>tgcagcctgcggatgcccttctccatcacgccgtcgtccacccttgcagcgtgcggatgccgac</t>
  </si>
  <si>
    <t>tgcagcctgcggctgctgaacagcgtggtttgtgtagccacagggccgcagatcgggagatccg</t>
  </si>
  <si>
    <t>tgcagcctgcggctgctgaacagcgtggtttgtgtagccacagggccgtagatcgggagatccg</t>
  </si>
  <si>
    <t>tgcagcctgcgggggtgtccgtccacatcggttgccgaagagacgtcagcgtagcggagcgctg</t>
  </si>
  <si>
    <t>tgcagcctgcgggggtgtccgtccacatcggttgccgaagagacgtcagcgtagtggagcgctg</t>
  </si>
  <si>
    <t>tgcagcctgcgtatgttcgttccgatcgatctggttagtgacggtagtgatcgagcaagggaag</t>
  </si>
  <si>
    <t>tgcagcctgcgtatgttcgttccgctcgatctggttagtgacggtagtgatcgagcaagggaag</t>
  </si>
  <si>
    <t>tgcagcctgcgttgtttgcaacagcggcggcatcagcggtgcggctgcctagtggtccaaggat</t>
  </si>
  <si>
    <t>tgcagcctgtgttgtttgcaacagcggcggcatcagcggtgcggctgcctagtggtccaaggat</t>
  </si>
  <si>
    <t>tgcagcctgctacacgatgcctcgtcgtcgtcagagccgacgccgtctcagactcggccgccgc</t>
  </si>
  <si>
    <t>tgcagcctgctagacgatgcctcgtcgtcgtcagagccgacgccgtctcagactcggccgccgc</t>
  </si>
  <si>
    <t>tgcagcctgctaccaccttacgatgatgacttgaggcaattagctaagcgggcgaggcatggtg</t>
  </si>
  <si>
    <t>tgcagcctgctaccaccttaggatgatgacttgaggcaattagctaagcgggcgaggcatggtg</t>
  </si>
  <si>
    <t>tgcagcctgctactatactttgagaatggaagaggatggcttcaaccacagcctgaacctaagg</t>
  </si>
  <si>
    <t>tgcagcctgctactatagtttgagaatggaagaggatggcttcaaccacagcctgaacctaagg</t>
  </si>
  <si>
    <t>tgcagcctgctatcttgttggtattcgcacaaattgtccctcagcctccaaaaaaaggagcaag</t>
  </si>
  <si>
    <t>tgcagcctgctgtcttgttggtattcgcacaaattgtccctcagcctccaaaaaaaggagcaag</t>
  </si>
  <si>
    <t>tgcagcctgctcccatgggtgcacgggggcactatgggggcatgaagacctaccgtccaagccg</t>
  </si>
  <si>
    <t>tgcagcctgctcccatgggtgcacgggggcactatgggggcatgaagacctaccgtccatgccg</t>
  </si>
  <si>
    <t>tgcagcctgctcctcctcatcgacaccagcactgcataaatcaacagacaccaaaaggcagtga</t>
  </si>
  <si>
    <t>tgcagcctgctcctcctcatcgacaccagcactgcataaatcaacagacatcaaaaggcagtga</t>
  </si>
  <si>
    <t>tgcagcctgctcgtgctcggtggcggctggcggcggcgttgagctgccagagctacagctactt</t>
  </si>
  <si>
    <t>tgcagcctgctcgtgctcggtggcggttggcggcggcgttgagctgccagagctacagctactt</t>
  </si>
  <si>
    <t>tgcagcctgctctgctgcccatcagcccatgtatgagtatgaccacagcaggtcagcagccgat</t>
  </si>
  <si>
    <t>tgcagcctgctctgctgcccatcagccgatgtatgagtatgaccacagcaggtcagcagccgat</t>
  </si>
  <si>
    <t>tgcagcctgctgagcatcccctcgattcctgctttgaacctgatctcgctgcaacagccgtgaa</t>
  </si>
  <si>
    <t>tgcagccttctgagcatcccctcgattcctgctttgaacctgatctcgctgcaacagccgtgaa</t>
  </si>
  <si>
    <t>tgcagcctgctgatgatgatagtagctggacagcagcagcagctatagatgccctcatgaatga</t>
  </si>
  <si>
    <t>tgcagcctgctgatgatggtagtagctggacagcagcagcagctatagatgccctcatgaatga</t>
  </si>
  <si>
    <t>tgcagcctgctgcatcggcgaatcagtgcagtggtggtggctgatgactcgttgtgaagctgaa</t>
  </si>
  <si>
    <t>tgcagcctgcttcatcggcgaatcagtgcagtggtggtggctgatgactcgttgtgaagctgaa</t>
  </si>
  <si>
    <t>tgcagcctgctgccgaagcgtgggcgagatccatccatggcgtccgtagccaccagcacagccg</t>
  </si>
  <si>
    <t>tgcagcctgctgccgaagcgtgggcgagatgcatccatggcgtccgtagccaccagcacagccg</t>
  </si>
  <si>
    <t>tgcagcctgctgccgcgcagcgccgctgccgatgcgtcaaaattagcagcagggagcgtgcaca</t>
  </si>
  <si>
    <t>tgcagcctgctgccgcgcagtgccgctgccgatgcgtcaaaattagcagcagggagcgtgcaca</t>
  </si>
  <si>
    <t>tgcagcctgctgcggcacgcggaagcccgcccgcgcggttcccgaggcggctggctggacgtac</t>
  </si>
  <si>
    <t>tgcagcctgctgcggcacgcggaagcccgcctgcgcggttcccgaggcggctggctggacgtac</t>
  </si>
  <si>
    <t>tgcagcctgctgcggtctccctcagccctcgcccctcaggaaggtttgggcgagccgacgtcat</t>
  </si>
  <si>
    <t>tgcagcctgctgcggtctccctcggccctcgcccctcaggaaggtttgggcgagccgacgtcat</t>
  </si>
  <si>
    <t>tgcagcctgctgcgtggtgtatgggccaaaaccttcaagtggagcggagcacgcaaaggtgcgg</t>
  </si>
  <si>
    <t>tgcagcctgctgcgtggtgtatgggccaaagccttcaagtggagcggagcacgcaaaggtgcgg</t>
  </si>
  <si>
    <t>tgcagcctgctgctgatgctctcaccgaagatcctgttgaggattgcagcgagcctgacacctc</t>
  </si>
  <si>
    <t>tgcagcctgctgctgatgctctcaccgaagatcctgttgaggattgcagcgagcctgacacctt</t>
  </si>
  <si>
    <t>tgcagcctgctgcttgcctgccctgtagttcttggacgctagcgagctaagcgcgatcactgga</t>
  </si>
  <si>
    <t>tgcagcctgctgcttgcctgccttgtagttcttggacgctagcgagctaagcgcgatcactgga</t>
  </si>
  <si>
    <t>tgcagcctgctggatggtgctggagccgacatctgaactagtgggcggcgtgcttctgagattt</t>
  </si>
  <si>
    <t>tgcagcctgctggatgttgctggagccgacatctgaactagtgggcggcgtgcttctgagattt</t>
  </si>
  <si>
    <t>tgcagcctgctggccgccgcgggcatggccgtcctctccaccttctccgcgcgggaccacttcc</t>
  </si>
  <si>
    <t>tgcagcctgttggccgccgcgggcatggccgtcctctccaccttctccgcgcgggaccacttcc</t>
  </si>
  <si>
    <t>tgcagcctgctgtgcaaggagacacggcggtgagcagacaacgaaagtatatatggcacaatat</t>
  </si>
  <si>
    <t>tgcagcctgctgtgcaaggagacacggcggtgagcagacaacgaaagtatatatggcacagtat</t>
  </si>
  <si>
    <t>tgcagcctgcttccaagttgcaagcgtctttgacccgaattgctttcacatctttagaattaga</t>
  </si>
  <si>
    <t>tgcagcctgcttccaagttgcaggcgtctttgacccgaattgctttcacatctttagaattaga</t>
  </si>
  <si>
    <t>tgcagcctgcttctacttgtaggcttgcagcctaagccctttttccccgcaccttcggctttgc</t>
  </si>
  <si>
    <t>tgcagcctgcttctacttgtaggcttgctgcctaagccctttttccccgcaccttcggctttgc</t>
  </si>
  <si>
    <t>tgcagcctgcttgctagtgaattgcaggggcatctgaccatcaaagcaggatcagtgcgagttc</t>
  </si>
  <si>
    <t>tgcagcctgcttgctagtgaattgcaggggcatctgaccatcaatgcaggatcagtgcgagttc</t>
  </si>
  <si>
    <t>tgcagcctgcttgcttgcccttgcctctgcacttcccacgtttgtcgccacagccagagttcct</t>
  </si>
  <si>
    <t>tgcagcctgcttgcttgcccttgcctctgcgcttcccacgtttgtcgccacagccagagttcct</t>
  </si>
  <si>
    <t>tgcagcctgcttgtgatatcagcaagcagatcgagcctcaaatataaagtctctgcatgcatac</t>
  </si>
  <si>
    <t>tgcagcctgcttgtgatatcagcaagcagatcgagcctcaaatataaagtctctgcatgcatgc</t>
  </si>
  <si>
    <t>tgcagcctgctttgcagctctgtacatacctgcttcggattgtgagatgaagtaatcgccttgt</t>
  </si>
  <si>
    <t>tgcagcctgctttgcagctctgtacatacctgcttcggattgtgagatgaggtaatcgccttgt</t>
  </si>
  <si>
    <t>tgcagcctgctttgctgcctccttcctagtggcctgggcggctaggtgcttcccagatgcacgc</t>
  </si>
  <si>
    <t>tgcagcctgctttgctgcctccttcctagtgtcctgggcggctaggtgcttcccagatgcacgc</t>
  </si>
  <si>
    <t>tgcagcctggaaaggggtgacctcatccttgatgggatcttttcttttacttagctgttctctt</t>
  </si>
  <si>
    <t>tgcagtctggaaaggggtgacctcatccttgatgggatcttttcttttacttagctgttctctt</t>
  </si>
  <si>
    <t>tgcagcctggaacgctgggtggcgccgagcattggggcccgaaaaaaaaaaaaaaaaaaaaaaa</t>
  </si>
  <si>
    <t>tgcagcctggaacgctgggtggcggcgagcattggggcccgaaaaaaaaaaaaaaaaaaaaaaa</t>
  </si>
  <si>
    <t>tgcagcctggagatggccttggcggcgagcttgtacgatttgagcgcacccgcagcggtgactg</t>
  </si>
  <si>
    <t>tgcagcctggagatggccttggcggcgagcttgtacgatttgagcgcgcccgcagcggtgactg</t>
  </si>
  <si>
    <t>tgcagcctggagctcctggccagagttgctcgtgtcgtcgtcggctgtgtggtcatcatcagcc</t>
  </si>
  <si>
    <t>tgcagcctggagctcctgggcagagttgctcgtgtcgtcgtcggctgtgtggtcatcatcagcc</t>
  </si>
  <si>
    <t>tgcagcctggagggggtgagttgaatgctcaacggaaggagcagcagaggcatgcttcactgct</t>
  </si>
  <si>
    <t>tgcagcctggagggggtgagttgaatgctcagcggaaggagcagcagaggcatgcttcactgct</t>
  </si>
  <si>
    <t>tgcagcctggatccagaccgacggacggggacgtagacgtagaccccgtttcgtacatagggcg</t>
  </si>
  <si>
    <t>tgcagcctggatccagaccgacggacggggacgtagacgtagaccccgtttggtacatagggcg</t>
  </si>
  <si>
    <t>tgcagcctggatccagaccgacggacggggacgtagacgtagttcccgagaggggggagatgac</t>
  </si>
  <si>
    <t>tgcagcctggatccagaccgacggacggggacgtagacgtagttcccgagaggggggagatgat</t>
  </si>
  <si>
    <t>tgcagcctggatcgatccattccatgtggacgacaaccactgcatgcacctgggccccgtccca</t>
  </si>
  <si>
    <t>tgcagcctggatcgatccatttcatgtggacgacaaccactgcatgcacctgggccccgtccca</t>
  </si>
  <si>
    <t>tgcagcctggatggcagcccaatcggaatgagacgggacattaggatgccgacaagcgcacgta</t>
  </si>
  <si>
    <t>tgcagcctggatggcagcccaatcggaatgagacgggagattaggatgccgacaagcgcacgta</t>
  </si>
  <si>
    <t>tgcagcctggcaaccaggatggactagcgagcgattcttagacagctgatcttgacgaatttaa</t>
  </si>
  <si>
    <t>tgcagcctggcaaccaggatggcctagcgagcgattcttagacagctgatcttgacgaatttaa</t>
  </si>
  <si>
    <t>tgcagcctggccagacccagacgcctggcacgcagtacgtacagcgatacgtccgtccacgcca</t>
  </si>
  <si>
    <t>tgcagcctggccagacccagacgcctggcacgcagtacgtacggcgatacgtccgtccacgcca</t>
  </si>
  <si>
    <t>tgcagcctggcctagcactgacaccaaaatatgatagagtctgtagagaagtgacctgtccaag</t>
  </si>
  <si>
    <t>tgcagcctggcctagcactgacaccaaaatatgatagagtctgtagagaagtgacctgtccatg</t>
  </si>
  <si>
    <t>tgcagcctggcctggcctcggggtggttgggttgggcgcggctgtggcctggccacgcacacac</t>
  </si>
  <si>
    <t>tgcagcctggcctggccttggggtggttgggttgggcgcggctgtggcctggccacgcacacac</t>
  </si>
  <si>
    <t>tgcagcctggctcaggcccaaggagagtgggtcgtctgccgcgtcttccagaagggcagcagca</t>
  </si>
  <si>
    <t>tgcagcctggctcaggctcaaggagagtgggtcgtctgccgcgtcttccagaagggcagcagca</t>
  </si>
  <si>
    <t>tgcagcctggctgaccctgcgcagcagcagcagcaaccaactggcctggccagtttcttgaccg</t>
  </si>
  <si>
    <t>tgcagcctggctgaccctgcgcagcagcagcagcaaccaactggcctggctagtttcttgaccg</t>
  </si>
  <si>
    <t>tgcagcctggctgatctgttcaaacgtctcagtaggcatcccagtcaaccgagctagctctgtt</t>
  </si>
  <si>
    <t>tgcagcctggctgatcttttcaaacgtctcagtaggcatcccagtcaaccgagctagctctgtt</t>
  </si>
  <si>
    <t>tgcagcctggctgtatcctactattgtagcatcttattcacatttcctatctagcagttgcctg</t>
  </si>
  <si>
    <t>tgcagcctggctgtatcctactattgtagcatcttattcacatttcctatctatcagttgcctg</t>
  </si>
  <si>
    <t>tgcagcctgggagcaagagttgtcgtaccttctgaactatctggaaacctctagaacccatgat</t>
  </si>
  <si>
    <t>tgcagcctgggagcaagagttgttgtaccttctgaactatctggaaacctctagaacccatgat</t>
  </si>
  <si>
    <t>tgcagcctgggagcatttcgaactccttcatgtaaactgttcttgattttattaatacattgct</t>
  </si>
  <si>
    <t>tgcagcctgggagcattttgaactccttcatgtaaactgttcttgattttattaatacattgct</t>
  </si>
  <si>
    <t>tgcagcctgggaggggaggaatcaggaaaagccgacgagccgctgctcaccctcgcgtgccctg</t>
  </si>
  <si>
    <t>tgcagccttggaggggaggaatcaggaaaagccgacgagccgctgctcaccctcgcgtgccctg</t>
  </si>
  <si>
    <t>tgcagcctgggatgagactcagaatgagaatgaagggagcagatgggtggctttaggaagaaaa</t>
  </si>
  <si>
    <t>tgcagcctgggatgagactcagaatgtgaatgaagggagcagatgggtggctttaggaagaaaa</t>
  </si>
  <si>
    <t>tgcagcctgggccacggccatgcaggccccgctcgtcagccaaagcggcccgcgttggcttgtt</t>
  </si>
  <si>
    <t>tgcagcctgggccacggccatgcaggcctcgctcgtcagccaaagcggcccgcgttggcttgtt</t>
  </si>
  <si>
    <t>tgcagcctgggccccaccatgaccgcgctcgcgcggttgcccacgcacgcgaactcgactgata</t>
  </si>
  <si>
    <t>tgcagcctgggccccaccatgaccgcgctcgcgtggttgcccacgcacgcgaactcgactgata</t>
  </si>
  <si>
    <t>tgcagcctgggctccagatacactcgtccaaacaggcaacttcgtgcgcgcgctatatcctgac</t>
  </si>
  <si>
    <t>tgcagcctgggctccagatacgctcgtccaaacaggcaacttcgtgcgcgcgctatatcctgac</t>
  </si>
  <si>
    <t>tgcagcctgggctccctcgcaagagctcgcagcctccttgtcgcacttggaaggacattcggag</t>
  </si>
  <si>
    <t>tgcagcctgggctcccttgcaagagctcgcagcctccttgtcgcacttggaaggacattcggag</t>
  </si>
  <si>
    <t>tgcagcctggggatctacctcgtgagccatctctcgggcggcaaggagatccgtctcctcccgc</t>
  </si>
  <si>
    <t>tgcagcctggggatctacctcgtgagccgtctctcgggcggcaaggagatccgtctcctcccgc</t>
  </si>
  <si>
    <t>tgcagcctggggttctgttcccgctggactttgtcccttcataactctggatctgaagcttaag</t>
  </si>
  <si>
    <t>tgcagcctggggttctgttcccgctggactttgtcccttcataactctggatctgaagcttcag</t>
  </si>
  <si>
    <t>tgcagcctggtaagcatcccctcgattcctgctttgaacttgacctcgctgcaacaaccgtgaa</t>
  </si>
  <si>
    <t>tgcagcctggtgagcatcccctcgattcctgctttgaacttgacctcgctgcaacaaccgtgaa</t>
  </si>
  <si>
    <t>tgcagcctggtagataactagtacgtgcagcacctgtaggcagagagcaattttgctgtgcagc</t>
  </si>
  <si>
    <t>tgcagcctggtagataactagtacgtgcagcacctgtaggcagcgagcaattttgctgtgcagc</t>
  </si>
  <si>
    <t>tgcagcctggtgcctggtggtactggcctggctgacttcctttttttgttttttgtggttcatt</t>
  </si>
  <si>
    <t>tgcagcctggtgcctggttgtactggcctggctgacttcctttttttgttttttgtggttcatt</t>
  </si>
  <si>
    <t>tgcagcctggtgtccccgtagcatgcggcaggacgcactgtgtgtgtgtgggattgtaatggtt</t>
  </si>
  <si>
    <t>tgcagcgtggtgtccccgtagcatgcggcaggacgcactgtgtgtgtgtgggattgtaatggtt</t>
  </si>
  <si>
    <t>tgcagcctggttttcttgcagagccttttgtagttctgttgctaacgtggtgaattgattttca</t>
  </si>
  <si>
    <t>tgcagcctggttttcttgcagagccttttgtagttctgttgctaacgtggtgagttgattttca</t>
  </si>
  <si>
    <t>tgcagcctgtagcagcatacacacaggcggtattaatatattattaccgctactgcacgtgttt</t>
  </si>
  <si>
    <t>tgcagcctgtagcagcatacatacaggcggtattaatatattattaccgctactgcacgtgttt</t>
  </si>
  <si>
    <t>tgcagcctgtagcatacatacaccatacagggggtattactgccgctactgcacgtgtttacct</t>
  </si>
  <si>
    <t>tgcagcctgtagcatacatacaccatacagggggtattacttccgctactgcacgtgtttacct</t>
  </si>
  <si>
    <t>tgcagcctgtagctgtagctgtaggagtatcgtcgagcgacagggcatatgctggacagtcggc</t>
  </si>
  <si>
    <t>tgcagcctgtagctgtaggtgtaggagtatcgtcgagcgacagggcatatgctggacagtcggc</t>
  </si>
  <si>
    <t>tgcagcctgtagtgcagctcgcgcttgttcgtagattttgacatgaccatatgtatatataata</t>
  </si>
  <si>
    <t>tgcagcctgtagtgcagctcgcgcttgttcgtagattttgacatgaccatttgtatatataata</t>
  </si>
  <si>
    <t>tgcagcctgtagtgcagctcgcgcttttcgtagattttgacatgaccatatgtatatataataa</t>
  </si>
  <si>
    <t>tgcagcctgtagtgcagctcgcgcttttggtagattttgacatgaccatatgtatatataataa</t>
  </si>
  <si>
    <t>tgcagcctgtattcagaatggagcagctggagcatcttggcctcttgggggcgaggctgcccat</t>
  </si>
  <si>
    <t>tgcagcttgtattcagaatggagcagctggagcatcttggcctcttgggggcgaggctgcccat</t>
  </si>
  <si>
    <t>tgcagcctgtattggcaaagcaaaagaatagtcgtaaagaatagacccttttgtatccattgaa</t>
  </si>
  <si>
    <t>tgcagcctgtattggcaaaggaaaagaatagtcgtaaagaatagacccttttgtatccattgaa</t>
  </si>
  <si>
    <t>tgcagcctgtcctgctagagcatcagctgtggtgttgaaccgcctgtgtattttgtaaaccctg</t>
  </si>
  <si>
    <t>tgcagcctgtcctgctagagcatcagctgtggtgttgagccgcctgtgtattttgtaaaccctg</t>
  </si>
  <si>
    <t>tgcagcctgtcgacgcccacggagtcgtaggcctcgtcaaggaggagcgcggcctcgccgaaaa</t>
  </si>
  <si>
    <t>tgcagcctgtcgccgcccacggagtcgtaggcctcgtcaaggaggagcgcggcctcgccgaaaa</t>
  </si>
  <si>
    <t>tgcagcctgtcgagtgtcgcggtcgcgctacagcgggcggcgggcggctgttggcgctcggcga</t>
  </si>
  <si>
    <t>tgcagcctgtcgagtgtcgcggtcgcgttacagcgggcggcgggcggctgttggcgctcggcga</t>
  </si>
  <si>
    <t>tgcagcctgtcgatcatctcacgcatccgtgctgccgccatcgcggcgtcgacgaagtaacgca</t>
  </si>
  <si>
    <t>tgcagcctgtcgatcatctcacgcatccgtgctgccgccgtcgcggcgtcgacgaagtaacgca</t>
  </si>
  <si>
    <t>tgcagcctgtcttaccgaaggcattctcggtgactagctggcgtgaaccatcggagactgcggc</t>
  </si>
  <si>
    <t>tgcagcctgtcttaccgaaggcattctcggtgactagctggcgtggaccatcggagactgcggc</t>
  </si>
  <si>
    <t>tgcagcctgtgcattgcaggcaggactgtgctccgcagtacgaagaggaagcgcacaaggcgac</t>
  </si>
  <si>
    <t>tgcagcctgtgcattgcaggcaggactgtgctccgtagtacgaagaggaagcgcacaaggcgac</t>
  </si>
  <si>
    <t>tgcagcctgtgcattgcaggcaggcgaggcgaggtccttttactgtgctgcggagtacgaagag</t>
  </si>
  <si>
    <t>tgcagcctgtgcattgcaggcaggggaggcgaggtccttttactgtgctgcggagtacgaagag</t>
  </si>
  <si>
    <t>tgcagcctgtgccgtggttgccatatgccatcgcactggtggcctgcgtgttcccaccttccct</t>
  </si>
  <si>
    <t>tgcagcctgtgccgtggttgccgtatgccatcgcactggtggcctgcgtgttcccaccttccct</t>
  </si>
  <si>
    <t>tgcagcctgtgcgctgtacccattcgttttccacgcgcccgacgcgctttgcattccaccgctg</t>
  </si>
  <si>
    <t>tgcagcctgtgcgctgtgcccattcgttttccacgcgcccgacgcgctttgcattccaccgctg</t>
  </si>
  <si>
    <t>tgcagcctgtggcagtggcgcagacgagccgaggggacggagcaccgaaaaaaaaaaaaaaaaa</t>
  </si>
  <si>
    <t>tgcagcctgtggcagttgcgcagacgagccgaggggacggagcaccgaaaaaaaaaaaaaaaaa</t>
  </si>
  <si>
    <t>tgcagcctgttaagaaaacactacgttttgaccatgaaagtgctatgcattcagcatttcagtt</t>
  </si>
  <si>
    <t>tgcagcctgttaagaaaacactacgttttgaccatgaaagtgctatgcattcagcattttagtt</t>
  </si>
  <si>
    <t>tgcagcctgttcccccgatcggccgttcgggcagggagagcgcctgctcgcgccgatggctagg</t>
  </si>
  <si>
    <t>tgcagcctgttcccccgatcggccgttcgggcagggagagcgcctgctcgcgccgatggctggg</t>
  </si>
  <si>
    <t>tgcagcctgttcgcgcccatcccatcgttcacggacatgatcatccacaggtacgggatgcggc</t>
  </si>
  <si>
    <t>tgcagcctgttcgcgcccatcccgtcgttcacggacatgatcatccacaggtacgggatgcggc</t>
  </si>
  <si>
    <t>tgcagcctgttgagcattgctcgtgtaagtgcaactgcatttgcagcaaccgttcgacgggtag</t>
  </si>
  <si>
    <t>tgcagcctgttgagcattgctcgtgtaagtgcaactgcatttgcagcaaccgtttgacgggtag</t>
  </si>
  <si>
    <t>tgcagcctgttgatagcaatggcacaagagagctggaaacaagagtccaaggagactggagtcc</t>
  </si>
  <si>
    <t>tgcagcctgttgatagcaatggcacaagagagctggaaacaagagtccgaggagactggagtcc</t>
  </si>
  <si>
    <t>tgcagcctgttgggcaacatgacgaacagaagcccgctccttgggcagacgacattcgaataat</t>
  </si>
  <si>
    <t>tgcagcctgttgggtaacatgacgaacagaagcccgctccttgggcagacgacattcgaataat</t>
  </si>
  <si>
    <t>tgcagcctgttttgctttgtttagctcctcctgaagtagatgtggatcggagagcactgccatc</t>
  </si>
  <si>
    <t>tgcagcctgttttgctttgtttagctcctcctgaagtcgatgtggatcggagagcactgccatc</t>
  </si>
  <si>
    <t>tgcagccttaaacgatgaactagtgccactagatgcaaaactccaaagcaaatgcacttgatct</t>
  </si>
  <si>
    <t>tgcagccttaaatgatgaactagtgccactagatgcaaaactccaaagcaaatgcacttgatct</t>
  </si>
  <si>
    <t>tgcagccttaaatatcctctttctggaaacaaaactccctgcccctttctttacatcggaccga</t>
  </si>
  <si>
    <t>tgcagtcttaaatatcctctttctggaaacaaaactccctgcccctttctttacatcggaccga</t>
  </si>
  <si>
    <t>tgcagccttaagatcacctctaaacctcagtctgcgaattgcccgatggaatcccagatttaat</t>
  </si>
  <si>
    <t>tgcagccttaagatcacctctacacctcagtctgcgaattgcccgatggaatcccagatttaat</t>
  </si>
  <si>
    <t>tgcagccttacacgagtagcagcctagcagagagggttttagcgctagcggttcaagtgcgcgc</t>
  </si>
  <si>
    <t>tgcagccttacacgagtagcagcctagcagatagggttttagcgctagcggttcaagtgcgcgc</t>
  </si>
  <si>
    <t>tgcagccttacattctactgcttgagccataaccccaaggcaaggccactaatgagtgacgtcg</t>
  </si>
  <si>
    <t>tgcagccttgcattctactgcttgagccataaccccaaggcaaggccactaatgagtgacgtcg</t>
  </si>
  <si>
    <t>tgcagccttaccacttaccgccccagggcccagagtcgtcagatgctcggttccaactgtttag</t>
  </si>
  <si>
    <t>tgcagccttaccgcttaccgccccagggcccagagtcgtcagatgctcggttccaactgtttag</t>
  </si>
  <si>
    <t>tgcagccttacttacaggcttacagctactagagccacgtctatctgcgtgtcaccttgcacca</t>
  </si>
  <si>
    <t>tgcagccttacttacaggcttacagctactagaggcacgtctatctgcgtgtcaccttgcacca</t>
  </si>
  <si>
    <t>tgcagccttagacccatgtttagttctatccaattttctgatgctatagacagctaccaaatgc</t>
  </si>
  <si>
    <t>tgcagccttagacccatgtttagttctatccaattttctgatgctatagatagctaccaaatgc</t>
  </si>
  <si>
    <t>tgcagccttagcaagtttggttcagggagaaatcatccacctagatggaacggagatgcactga</t>
  </si>
  <si>
    <t>tgcagccttagcaagtttggttcagggagaaatcatccccctagatggaacggagatgcactga</t>
  </si>
  <si>
    <t>tgcagccttagcagctctcagctggtcatcaaatgtaaagaaagttgcagcagctacagtgaaa</t>
  </si>
  <si>
    <t>tgcagccttagcagctctcagctggtcatcaaatgtgaagaaagttgcagcagctacagtgaaa</t>
  </si>
  <si>
    <t>tgcagccttaggagcacgtcaagcaagtcctcatcgtcatcgtcttgtacgccagcagcagcag</t>
  </si>
  <si>
    <t>tgcagccttaggagcacgtcaagcaagtcctcatcgtcatcgtcttgtacgccagcagcggcag</t>
  </si>
  <si>
    <t>tgcagccttatcgagaattgtaaggctagtcgaaacatgggactccgattggtcccgtggtcgc</t>
  </si>
  <si>
    <t>tgcagccttatcgagaattgtaaggctagtcgaaacctgggactccgattggtcccgtggtcgc</t>
  </si>
  <si>
    <t>tgcagccttattctcgcattcaagttgttcatcatctgggctactgtcggcaacaatgcctgca</t>
  </si>
  <si>
    <t>tgcagccttattctcgcattcacgttgttcatcatctgggctactgtcggcaacaatgcctgca</t>
  </si>
  <si>
    <t>tgcagccttcaatcaattgttaaaaattttagccaaaaatcaaactcccgcctttaattgctgc</t>
  </si>
  <si>
    <t>tgcagccttcaatcaattgttacaaattttagccaaaaatcaaactcccgcctttaattgctgc</t>
  </si>
  <si>
    <t>tgcagccttcagccgctctcgtcgggatgggcactggcgcaaagttggcgaggcaagggcacct</t>
  </si>
  <si>
    <t>tgcagccttcagccgctctcgtcgggatgggcactggcgcaaagttggcgaggcaagggcactt</t>
  </si>
  <si>
    <t>tgcagccttcatcatgttgatcaaaggctttgagaagtcatgtatcgactggtatgcattatcg</t>
  </si>
  <si>
    <t>tgcagccttcatcatgttgatcaaaggctttgagaagtcatgtatcgactggtatgcgttatcg</t>
  </si>
  <si>
    <t>tgcagccttcatgggctcacagttaaagtatctgccactcgtgcttctaaccttctacaaacat</t>
  </si>
  <si>
    <t>tgcagccttcatgggctcacagttaaagtatctgccactcgtgcttctaaccttctataaacat</t>
  </si>
  <si>
    <t>tgcagccttcattaggatctattgtttcagaggatctgacctagcaatagtaaataccaaatca</t>
  </si>
  <si>
    <t>tgcagccttcattaggatctattgtttcagaggatctgacctagcaatagtaaataccaaatta</t>
  </si>
  <si>
    <t>tgcagccttccaagttattattggtccatgttcttgtttattataatttatataagcacaaaca</t>
  </si>
  <si>
    <t>tgcagccttccaagttattattggtccatgttcttgtttattataatttatataagcacgaaca</t>
  </si>
  <si>
    <t>tgcagccttccaatatagactattcaagacttggggatgcacggagaagcacttgtggaagaag</t>
  </si>
  <si>
    <t>tgcagccttccaatatagactattcaagacttggggatgcatggagaagcacttgtggaagaag</t>
  </si>
  <si>
    <t>tgcagccttccatggccgcaagagacaaggaacacgaaccaaaagcacgcatgtccgtcagctc</t>
  </si>
  <si>
    <t>tgcagccttccatggccgcaagagacaaggaacacgaaccaaaagcgcgcatgtccgtcagctc</t>
  </si>
  <si>
    <t>tgcagccttcccctgttcttgcagccttgcatgcggattagctgattgtctgtcgatgatgttg</t>
  </si>
  <si>
    <t>tgcagccttcccctgttcttgcagccttgcatgtggattagctgattgtctgtcgatgatgttg</t>
  </si>
  <si>
    <t>tgcagccttccccttcgccgatgtgcagcaactacactgccaagtaaaagtactccagcactgg</t>
  </si>
  <si>
    <t>tgcagccttccccttcgccgatgtgcagcaactacactgccaagtacaagtactccagcactgg</t>
  </si>
  <si>
    <t>tgcagccttcccgaaagaccgcaggtgcagtggtgcacacgctggtggcctgtgacgggtcccc</t>
  </si>
  <si>
    <t>tgcagccttcccgaaagaccgcaggtgcagtggtgcacacgttggtggcctgtgacgggtcccc</t>
  </si>
  <si>
    <t>tgcagccttcggaacagccccgcggcctcctcgaactccccacgcagagcgtagccctgcacga</t>
  </si>
  <si>
    <t>tgcagccttcggaacagccctgcggcctcctcgaactccccacgcagagcgtagccctgcacga</t>
  </si>
  <si>
    <t>tgcagccttcggagtttgtagggaaagtcagaggatagaagcacggaagggaagaggtggctgg</t>
  </si>
  <si>
    <t>tgcagccttcggagtttgtagggaaagtcagaggatagaagcacggaagggacgaggtggctgg</t>
  </si>
  <si>
    <t>tgcagccttcggccctataaaactctaaaataattacacaggactcctggtaggcccttggatt</t>
  </si>
  <si>
    <t>tgcagccttcggccctataaaactctaaaataattactcaggactcctggtaggcccttggatt</t>
  </si>
  <si>
    <t>tgcagccttcgtcctacctgtccgttcggaggactgttggagcgagaccagtgacatctgcacg</t>
  </si>
  <si>
    <t>tgcagcctttgtcctacctgtccgttcggaggactgttggagcgagaccagtgacatctgcacg</t>
  </si>
  <si>
    <t>tgcagccttctcataatatatcagtccaaactcccaatgaaaagagagagcagaaggatcgaaa</t>
  </si>
  <si>
    <t>tgcagccttctcataatatatcattccaaactcccaatgaaaagagagagcagaaggatcgaaa</t>
  </si>
  <si>
    <t>tgcagccttctcgtctccagaagtaggagaagagatgatctttaccaaaatatctagatgggtc</t>
  </si>
  <si>
    <t>tgcagccttctcgtctccagaagttggagaagagatgatctttaccaaaatatctagatgggtc</t>
  </si>
  <si>
    <t>tgcagccttctctgcatacaaatgcacgcagagggatgacctggaacaggctcccttcaatcaa</t>
  </si>
  <si>
    <t>tgcagccttctctgcatgcaaatgcacgcagagggatgacctggaacaggctcccttcaatcaa</t>
  </si>
  <si>
    <t>tgcagccttcttcgggtggctaacattacctggcacggcgacgactagtggctgcaagtgcacc</t>
  </si>
  <si>
    <t>tgcagccttcttcgggtggctaacattacctggcacggcgacgactagtggctgcaagtgcact</t>
  </si>
  <si>
    <t>tgcagccttcttctcttcttcaacctcggcacacggctttgcctcccttttgtcgcacatgcat</t>
  </si>
  <si>
    <t>tgcagccttcttgtcttcttcaacctcggcacacggctttgcctcccttttgtcgcacatgcat</t>
  </si>
  <si>
    <t>tgcagccttcttgccatccttgtcaaagatcttgttgaggccaggcagaaccttggtcttccaa</t>
  </si>
  <si>
    <t>tgcagccttcttgccatccttgtcaaagatcttgttgaggccaggcagaaccttggtcttccac</t>
  </si>
  <si>
    <t>tgcagccttcttgtgagaaccttagcaaggatctttatggagcagttttgcaggcagatggggc</t>
  </si>
  <si>
    <t>tgcagccttcttgtgagaaccttggcaaggatctttatggagcagttttgcaggcagatggggc</t>
  </si>
  <si>
    <t>tgcagccttgaagacatatggtcaaccaaacagtgaaacaggccctaaaaaaacctgccccagt</t>
  </si>
  <si>
    <t>tgcagccttgaagacatatggtcaaccgaacagtgaaacaggccctaaaaaaacctgccccagt</t>
  </si>
  <si>
    <t>tgcagccttgaaggagcgcaactgcaagcatacttcaaggcttcgtgccaggacttgataaaga</t>
  </si>
  <si>
    <t>tgcagccttgaaggagcgcaactgcaagcatacttcaaggcttcgtgccaggacttgataaagg</t>
  </si>
  <si>
    <t>tgcagccttgaattgtgctgcctgactctttgttattctagctcaaaggtaggtttgcaatggc</t>
  </si>
  <si>
    <t>tgcagccttgaattgtgctgcctgactctttgttattctagctcaaaggtaggtttgcagtggc</t>
  </si>
  <si>
    <t>tgcagccttgacagcaacagggagtggtatattctgtatagcaaagaactaagcatagctacct</t>
  </si>
  <si>
    <t>tgcagccttgacagcaacagggagtggtatattctgtatagcgaagaactaagcatagctacct</t>
  </si>
  <si>
    <t>tgcagccttgacttcctcagggacaacatactcgcttcgcagggagaggcctgaacatttgtga</t>
  </si>
  <si>
    <t>tgcagccttgacttcctcagggacaacgtactcgcttcgcagggagaggcctgaacatttgtga</t>
  </si>
  <si>
    <t>tgcagccttgagattatcaggtcatcaggctcccctccttctgccttcgccttaccctacgatg</t>
  </si>
  <si>
    <t>tgcagccttgagattatcaggtcatcaggctcccctccttctgccttcgccttaccgtacgatg</t>
  </si>
  <si>
    <t>tgcagccttgcagagacatgcacccctctctctctctctgggttcatccatccatcagaagttg</t>
  </si>
  <si>
    <t>tgcagccttgcagagacatgcacctctctctctctctctgggttcatccatccatcagaagttg</t>
  </si>
  <si>
    <t>tgcagccttgcattctactgcttgagccacaaccccaaggccaggccgcttatgagtgacatcg</t>
  </si>
  <si>
    <t>tgcagccttgcattctactgcttgagccataaccccaaggccaggccgcttatgagtgacatcg</t>
  </si>
  <si>
    <t>tgcagccttgcattctactgcttgagccacaaccccaaggctaggccgcttatgagcgacgtcg</t>
  </si>
  <si>
    <t>tgcagccttgcattctactgcttgagccacaaccccaaggctaggccgcttatgagtgacgtcg</t>
  </si>
  <si>
    <t>tgcagccttgccacacgtaagacgctgcccgcccgcacgcgagcatccgcacttgcacgagcat</t>
  </si>
  <si>
    <t>tgcagccttgccacacgtaagacgctgcccgcccgcatgcgagcatccgcacttgcacgagcat</t>
  </si>
  <si>
    <t>tgcagccttgctcgaacctcgtgacggccgagctggagcccccctcctcttcgtcctcctccga</t>
  </si>
  <si>
    <t>tgcagccttgctcgaacctcgtgacggccgagctggaggccccctcctcttcgtcctcctccga</t>
  </si>
  <si>
    <t>tgcagccttgctgcctgcatttctttcactgctcatacagtcatgggctcatggcgagctaaac</t>
  </si>
  <si>
    <t>tgcagccttgctgcctgcgtttctttcactgctcatacagtcatgggctcatggcgagctaaac</t>
  </si>
  <si>
    <t>tgcagccttgctgcgaagctggatatatagcacgccgctgtattcaggccatcctcccgctgca</t>
  </si>
  <si>
    <t>tgcagccttgctgcgaggctggatatatagcacgccgctgtattcaggccatcctcccgctgca</t>
  </si>
  <si>
    <t>tgcagccttgctgcgtccacgaaaaacacgaacacggtgggaacgggcggagctgccgatacct</t>
  </si>
  <si>
    <t>tgcagccttgctgcgtccacgaaaaacacgaacacggtgggaacgggcggagctgccgattcct</t>
  </si>
  <si>
    <t>tgcagccttggaacctctcccgatgtccagaaccacgtcatcgagcttgccgtggtactcttgt</t>
  </si>
  <si>
    <t>tgcagcctttgaacctctcccgatgtccagaaccacgtcatcgagcttgccgtggtactcttgt</t>
  </si>
  <si>
    <t>tgcagccttggattgataagctctgtagcttctttccgttgtcgagcagctattggcggaacac</t>
  </si>
  <si>
    <t>tgcagccttggattgatgagctctgtagcttctttccgttgtcgagcagctattggcggaacac</t>
  </si>
  <si>
    <t>tgcagccttggcagcatagcagtgcacctccacagcctgggaagacacagttgtgagcatggcc</t>
  </si>
  <si>
    <t>tgcagccttggcagcatagctgtgcacctccacagcctgggaagacacagttgtgagcatggcc</t>
  </si>
  <si>
    <t>tgcagccttggctctagcaactaggactgccttggcactaggcatccaaagaccgctatttttg</t>
  </si>
  <si>
    <t>tgcagccttggctctagcagctaggactgccttggcactaggcatccaaagaccgctatttttg</t>
  </si>
  <si>
    <t>tgcagccttgggtgatgtcgtattgccgtctggcagtagtgatgctcgtgggatgaggcggggg</t>
  </si>
  <si>
    <t>tgcagccttgggtgatgtcgtattgtcgtctggcagtagtgatgctcgtgggatgaggcggggg</t>
  </si>
  <si>
    <t>tgcagccttggtcgcgcaggttcgctgatcaaacaccgcacgggaagctcggcggatcgctgcc</t>
  </si>
  <si>
    <t>tgcagccttggtcgtgcaggttcgctgatcaaacaccgcacgggaagctcggcggatcgctgcc</t>
  </si>
  <si>
    <t>tgcagccttggtgtttggatttgtgacgatgaagcttcttccttgagcagtgctcgaccgatcc</t>
  </si>
  <si>
    <t>tgcagccttggtgtttggatttgtgacgatgaagcttcttccttgagcagtgcttgaccgatcc</t>
  </si>
  <si>
    <t>tgcagccttgtcgacgtacgctgtgcgcccaggccgctgcgcgatgcggccaagactccgcacg</t>
  </si>
  <si>
    <t>tgcagccttgtcgacgtacgctgtgcgcccaggccgctgcgcgatgcggccaaggctccgcacg</t>
  </si>
  <si>
    <t>tgcagccttgtcgagcaacaagcttagtgtgcaccaccctactctataaaacccatgcatcacc</t>
  </si>
  <si>
    <t>tgcagccttgtcgagcaacaagcttagtgtgcaccaccctattctataaaacccatgcatcacc</t>
  </si>
  <si>
    <t>tgcagccttgtcgctctacgactacgattaatcaaatttgcatcagatttgtatatagtgttat</t>
  </si>
  <si>
    <t>tgcagccttgtcgctctacgactacggttaatcaaatttgcatcagatttgtatatagtgttat</t>
  </si>
  <si>
    <t>tgcagccttgtcgtcagaattttggacagtatcgttacgcaacaattttggaggcagatcggcc</t>
  </si>
  <si>
    <t>tgcagccttgtcgtcagaattttggacagtatctttacgcaacaattttggaggcagatcggcc</t>
  </si>
  <si>
    <t>tgcagccttgtcgtggaggtggagctcgtacaggtacagggtcaaaggctgtggcaaacgcttg</t>
  </si>
  <si>
    <t>tgcagccttgtcgtggaggtggaggtcgtacaggtacagggtcaaaggctgtggcaaacgcttg</t>
  </si>
  <si>
    <t>tgcagccttgtctccccttgcacacatcgagtccgtaactgcgtggaactgaggaggggaatcg</t>
  </si>
  <si>
    <t>tgcagccttgtctccccttgcacacattgagtccgtaactgcgtggaactgaggaggggaatcg</t>
  </si>
  <si>
    <t>tgcagccttgtggatggaagcttataaatacgccatccattgagcagatacaatttatatatag</t>
  </si>
  <si>
    <t>tgcagccttgtggatggaagcttataaatatgccatccattgagcagatacaatttatatatag</t>
  </si>
  <si>
    <t>tgcagccttgtttgcttcaggcatgaccgcttcggcattaggaaatcatgcatgattttaaaga</t>
  </si>
  <si>
    <t>tgcagccttgtttgcttcaggcatgaccgcttcggcattaggaactcatgcatgattttaaaga</t>
  </si>
  <si>
    <t>tgcagcctttaacatagcaggttcagtctttaccgagcgcgggtccaccttaaggttaagggcg</t>
  </si>
  <si>
    <t>tgcagcctttaacatagcaggttcagtctttactgagcgcgggtccaccttaaggttaagggcg</t>
  </si>
  <si>
    <t>tgcagcctttcgccttgggcactacgggaaattgacaggagacggcgtgccttcctttgggcag</t>
  </si>
  <si>
    <t>tgcagcctttcgccttgggcactacgggaaattgacaggagacggcgtgtcttcctttgggcag</t>
  </si>
  <si>
    <t>tgcagcctttcggccaaatcccagcgtttcaggatggggacaagatgctctttggtgtgcttat</t>
  </si>
  <si>
    <t>tgcaggctttcggccaaatcccagcgtttcaggatggggacaagatgctctttggtgtgcttat</t>
  </si>
  <si>
    <t>tgcagcctttctacaagcagttgtactgctcaaaacagtaatgcaaagaggacacagacaagac</t>
  </si>
  <si>
    <t>tgcagcctttctacaagcagttgtactgctcaaaacagtaatgcaaagaggacgcagacaagac</t>
  </si>
  <si>
    <t>tgcagcctttctacaggcagttgtactgttcaaaacagtaatgcaaagacgatgcagacaatac</t>
  </si>
  <si>
    <t>tgcagcctttctacaggcagttgtactgttcaaaacagtaatgcaaagaggatgcagacaatac</t>
  </si>
  <si>
    <t>tgcagcctttctgtgttgtaggcttatcaccgtcagttcttggctagaaccgacagtgtcccaa</t>
  </si>
  <si>
    <t>tgcagcctttttgtgttgtaggcttatcaccgtcagttcttggctagaaccgacagtgtcccaa</t>
  </si>
  <si>
    <t>tgcagcctttgaaatagccagacacaaatgctcttgtagagtaggttgctcaggacggtcatca</t>
  </si>
  <si>
    <t>tgcagcctttgaaatagccagacacaaatgctcttgtggagtaggttgctcaggacggtcatca</t>
  </si>
  <si>
    <t>tgcagcctttgaacctctcccgccgtccagaacctcgccatcgagcttgccgtggtactcttgt</t>
  </si>
  <si>
    <t>tgcagcctttgaacctctcccgccgtccagaacctcgccatcgagcttgccgttgtactcttgt</t>
  </si>
  <si>
    <t>tgcagcctttgcaggcatcaacaagtgcatgcatggtgggcgagacgcaatgcaaatggtttgc</t>
  </si>
  <si>
    <t>tgcagcctttgcaggcatcaacaagtgcatgcatggtgggcgagatgcaatgcaaatggtttgc</t>
  </si>
  <si>
    <t>tgcagcctttgcatgcataataagcaaaaggctcgggaaagagatccgcgcctgccgctgccac</t>
  </si>
  <si>
    <t>tgcagcctttgcatgcataataagcacaaggctcgggaaagagatccgcgcctgccgctgccac</t>
  </si>
  <si>
    <t>tgcagcctttgcgcttgcttctctatttttaatttggtggcatcaaaagtgtgttttattttat</t>
  </si>
  <si>
    <t>tgcagtctttgcgcttgcttctctatttttaatttggtggcatcaaaagtgtgttttattttat</t>
  </si>
  <si>
    <t>tgcagcctttgcggttatgctgtctacttcaccagcaccagctaaaatgtttccagtttcatcc</t>
  </si>
  <si>
    <t>tgcagcctttgcggttatgctgtctacttcaccagcgccagctaaaatgtttccagtttcatcc</t>
  </si>
  <si>
    <t>tgcagcctttgctttgaatactccacaggtagttgttcaatggaagcatcaagttcctttgttt</t>
  </si>
  <si>
    <t>tgcagcctttgctttggatactccacaggtagttgttcaatggaagcatcaagttcctttgttt</t>
  </si>
  <si>
    <t>tgcagccttttcaccatccacagagctaggtctccattttctgtcgaaaggtccgtagcttctt</t>
  </si>
  <si>
    <t>tgcagccttttcaccatccatagagctaggtctccattttctgtcgaaaggtccgtagcttctt</t>
  </si>
  <si>
    <t>tgcagccttttcgtcatgggttgtacagatttgatctcctgatagcagtttcccaataaagttc</t>
  </si>
  <si>
    <t>tgcagccttttcgtcatgggttgtacagatttgatctcctgatagcagtttctcaataaagttc</t>
  </si>
  <si>
    <t>tgcagccttttgactctatcgggcttggcaccgaccgcatcggcgccatgcccatgtaggcgaa</t>
  </si>
  <si>
    <t>tgcagccttttgactctatcgggcttggcaccgaccgcatcggcgccatgcccatgtaggcgca</t>
  </si>
  <si>
    <t>tgcagcctttttttttctaaggaatggccgttgtcatttttggaagcttttcctccatcagagc</t>
  </si>
  <si>
    <t>tgcagcctttttttttctaaggaatgggcgttgtcatttttggaagcttttcctccatcagagc</t>
  </si>
  <si>
    <t>tgcagcgaaaaaaatagccagggagtgaacactttttcctgttgaagccatagccttgtaaact</t>
  </si>
  <si>
    <t>tgcagcgaaacaaatagccagggagtgaacactttttcctgttgaagccatagccttgtaaact</t>
  </si>
  <si>
    <t>tgcagcgaaaaggagtcgttttcagggtctatcgtagcgattagagaaggcgatggcattcttt</t>
  </si>
  <si>
    <t>tgcagcgaaaaggagtcgttttcagggtctatcgtagcgattagcgaaggcgatggcattcttt</t>
  </si>
  <si>
    <t>tgcagcgaaaaggctgcttgctccaccagtaaaacaaaggcgcccgctgccgctgttgctgtta</t>
  </si>
  <si>
    <t>tgcagcgaaaaggctgcttgctccaccagtaaaacaaaggcgcccgctgccgctgttgctgttg</t>
  </si>
  <si>
    <t>tgcagcgaaacgaacgaacgggcacggccatcagaaccaacgaacggaaaagtaaacccatcga</t>
  </si>
  <si>
    <t>tgcagcggaacgaacgaacgggcacggccatcagaaccaacgaacggaaaagtaaacccatcga</t>
  </si>
  <si>
    <t>tgcagcgaaagatgctccaatggacagctgacgggctcgcacgtcacgattccttccaattgac</t>
  </si>
  <si>
    <t>tgcagcgaaagatgctccaatggacggctgacgggctcgcacgtcacgattccttccaattgac</t>
  </si>
  <si>
    <t>tgcagcgaaagatgctccaatggacggctgacgggctcgcgagtcacgattccttccaattgac</t>
  </si>
  <si>
    <t>tgcagcgaatgatgctccaatggacggctgacgggctcgcgagtcacgattccttccaattgac</t>
  </si>
  <si>
    <t>tgcagcgaaagcgcaagacccagtggcacaatgtataaatacgtaatcccgcttccgtccgccc</t>
  </si>
  <si>
    <t>tgcagcgaaagcgcaagacccagtggcataatgtataaatacgtaatcccgcttccgtccgccc</t>
  </si>
  <si>
    <t>tgcagcgaaaggccgaagcagatctgaatctgaacctgcacacgcactgccctccacgagagga</t>
  </si>
  <si>
    <t>tgcagcgaaaggccgaagcagatctgaatctgaacctgcacatgcactgccctccacgagagga</t>
  </si>
  <si>
    <t>tgcagcgaaaggtactaccatcccaaagctgaaacaagcaaagcactgtccaagaaacacatgg</t>
  </si>
  <si>
    <t>tgcagcgaaaggtactaccgtcccaaagctgaaacaagcaaagcactgtccaagaaacacatgg</t>
  </si>
  <si>
    <t>tgcagcgaaatggtaggtgacgagtgattctatcagggtttgggaaaatgcgcaggttaagtac</t>
  </si>
  <si>
    <t>tgcagcgaaatggtaggtgacgagtgattctatcagggtttgggaaaatgcgcaggttaagtag</t>
  </si>
  <si>
    <t>tgcagcgaacacataatgtcagcacagtagcctcgtccgagtgcctttaccgagcgccaccgcc</t>
  </si>
  <si>
    <t>tgcagcgaacacataatgtcagcacagtagcctcgtctgagtgcctttaccgagcgccaccgcc</t>
  </si>
  <si>
    <t>tgcagcgaacacccccctcgacgcggacgttgctatccagcctcttatctgtcctcacttgatg</t>
  </si>
  <si>
    <t>tgcagcgaacacccccctcgacgcggacgttgctatccagcctcttatctgttctcacttgatg</t>
  </si>
  <si>
    <t>tgcagcgaacacggacggagcagtatgtatgcagaaagagacagaccaaaaacttggccctttt</t>
  </si>
  <si>
    <t>tgcagcgaacacggacggagcagtatgtatgcagaaagagacagaccaaaaacttggcgctttt</t>
  </si>
  <si>
    <t>tgcagcgaacagagtgtaccgcatctcggggacgcagaagtttgagatgccgaagcaggggctg</t>
  </si>
  <si>
    <t>tgcagcgaacagagtgtaccgcatctcggggacgcagaagtttgaggtgccgaagcaggggctg</t>
  </si>
  <si>
    <t>tgcagcgaacagattaaaaaattattacttctgtatagactgaactgatcaaacatgtcacttg</t>
  </si>
  <si>
    <t>tgcagcgaacagattcaaaaattattacttctgtatagactgaactgatcaaacatgtcacttg</t>
  </si>
  <si>
    <t>tgcagcgaacaggccccatcagtctactgcctcgaccaagccatctgttgtttgacggagaaaa</t>
  </si>
  <si>
    <t>tgcagcgaacaggcccgatcagtctactgcctcgaccaagccatctgttgtttgacggagaaaa</t>
  </si>
  <si>
    <t>tgcagcgaacatggttggtacccactctattgtcgccgttgccgccgtagtcctcgtcgtcctg</t>
  </si>
  <si>
    <t>tgcagtgaacatggttggtacccactctattgtcgccgttgccgccgtagtcctcgtcgtcctg</t>
  </si>
  <si>
    <t>tgcagcgaacattgtaccccaacaacacggcgatgcaacgcgtgaatgcatggcgaatttggcg</t>
  </si>
  <si>
    <t>tgcagcgaacattgtaccccaacaacacggcgatgcaatgcgtgaatgcatggcgaatttggcg</t>
  </si>
  <si>
    <t>tgcagcgaaccagccagctagtaccatgcctagcacgactggacgagtcgtagacgtggtacgt</t>
  </si>
  <si>
    <t>tgcagcgagccagccagctagtaccatgcctagcacgactggacgagtcgtagacgtggtacgt</t>
  </si>
  <si>
    <t>tgcagcgaaccgagaaccagaaaatttaggtaaaaggcttgtcagagataaagcaaaccgacca</t>
  </si>
  <si>
    <t>tgcagtgaaccgagaaccagaaaatttaggtaaaaggcttgtcagagataaagcaaaccgacca</t>
  </si>
  <si>
    <t>tgcagcgaacctcacgacctccgcggcggcctgcgcaagctctacggcaaggttgcgcgaggcg</t>
  </si>
  <si>
    <t>tgcagcgaacctcgcgacctccgcggcggcctgcgcaagctctacggcaaggttgcgcgaggcg</t>
  </si>
  <si>
    <t>tgcagcgaaccttccaggaagttccgtccccatctacccaagcccccacactgccacggataga</t>
  </si>
  <si>
    <t>tgcagcgaaccttccaggaagttccgtccccatgtacccaagcccccacactgccacggataga</t>
  </si>
  <si>
    <t>tgcagcgaacgatcaggaaggtgctagcagtctgtgctgatagggacggagggaaggtcgatgt</t>
  </si>
  <si>
    <t>tgcagcgaaggatcaggaaggtgctagcagtctgtgctgatagggacggagggaaggtcgatgt</t>
  </si>
  <si>
    <t>tgcagcgaacgatggacctgcaaccagtgaaggcgctacgcaaatagagcgctggctcatcctc</t>
  </si>
  <si>
    <t>tgcagcgaacgatggacctgcaaccagtgaaggcgctatgcaaatagagcgctggctcatcctc</t>
  </si>
  <si>
    <t>tgcagcgaactccctgcccagaaaagcttgggcagagccgcaaatgattaaaggcggcacgaca</t>
  </si>
  <si>
    <t>tgcagcgaactccctgcccagaaaagcttgggcagagccgcgaatgattaaaggcggcacgaca</t>
  </si>
  <si>
    <t>tgcagcgaactggaggttattgattttgaaaacaatcacatagctgacacattcccttcttggc</t>
  </si>
  <si>
    <t>tgcagcgaactggaggttattgattttggaaacaatcacatagctgacacattcccttcttggc</t>
  </si>
  <si>
    <t>tgcagcgaagaacgagaccactcccagtcccagcggcggcgtccaggagagacgtcacgactac</t>
  </si>
  <si>
    <t>tgcagcgaagagcgagaccactcccagtcccagcggcggcgtccaggagagacgtcacgactac</t>
  </si>
  <si>
    <t>tgcagcgaagaagaagaagacgaagaggaaataccagaagaagaaggtgctgccagagggggaa</t>
  </si>
  <si>
    <t>tgcagcgaagaagaagaagacgaagaggaaataccagaagaagaaggtgctgccagagggggag</t>
  </si>
  <si>
    <t>tgcagcgaagaagagagggcgacaacagactttcgggtggcagaaaagagggaagaggctcggg</t>
  </si>
  <si>
    <t>tgcagcgaagaagagagggcgacaacagactttcgggtggcggaaaagagggaagaggctcggg</t>
  </si>
  <si>
    <t>tgcagcgaagaagtccaagaatttcatacacacacagaaattgaaaaggcttccaatgaaaaat</t>
  </si>
  <si>
    <t>tgcagcgaagaagtccaagaatttcgtacacacacagaaattgaaaaggcttccaatgaaaaat</t>
  </si>
  <si>
    <t>tgcagcgaagaatattcaggttaacaaaacctgctgcaactgcaatgcaagaactgacgatcca</t>
  </si>
  <si>
    <t>tgcagcgaagaatattcaggttaacaaaacctgctgcaactgcaatgcaagaattgacgatcca</t>
  </si>
  <si>
    <t>tgcagcgaagacccaaacggcaacggcaacggcaacacaaacgaaaacccaaaacccgcgcggc</t>
  </si>
  <si>
    <t>tgcagcgaagacccaaacggcaacggcaacggcaacacaaccgaaaacccaaaacccgcgcggc</t>
  </si>
  <si>
    <t>tgcagcgaagacgctgaactttccttggcaactccactgttccccactacccctgacgaagtcg</t>
  </si>
  <si>
    <t>tgcagcgaagatgctgaactttccttggcaactccactgttccccactacccctgacgaagtcg</t>
  </si>
  <si>
    <t>tgcagcgaagacgtccaagaatttcgtacatactgaaattgaaaaggtttccaatgaaaaaccc</t>
  </si>
  <si>
    <t>tgcagcgaagacgtccaagaatttcgtacatactgaaattgaaaaggtttccaatgaaaacccc</t>
  </si>
  <si>
    <t>tgcagcgaagcattgttaagagaatcgcaagacataagaatgatgaaaacacaaagatttcatg</t>
  </si>
  <si>
    <t>tgcagcgaagcattgttaagagaatcgcaagacataagaatgatgaaaacacaaatatttcatg</t>
  </si>
  <si>
    <t>tgcagcgaagcttggtggagtcgatttccataggcaaacttaagtgtgaacaaaaccaccttct</t>
  </si>
  <si>
    <t>tgcagcgaagcttggtggagtcgatttccataggcaaacttgagtgtgaacaaaaccaccttct</t>
  </si>
  <si>
    <t>tgcagcgaaggacgaccaacctgaacctgaacctgtgactgttgaatccaacctggagctgcat</t>
  </si>
  <si>
    <t>tgcagcgaaggacgaccaacctgaacctgaacctgtgattgttgaatccaacctggagctgcat</t>
  </si>
  <si>
    <t>tgcagcgaagggagggaccccatctgtgcacgcatggccagtgcccaattgccagtcccttcct</t>
  </si>
  <si>
    <t>tgcagcgaagggagggaccccatgtgtgcacgcatggccagtgcccaattgccagtcccttcct</t>
  </si>
  <si>
    <t>tgcagcgaaggtcctctgctctgtgcagcaaacgccgccgccaccgccgccgaaaaaaaaaaaa</t>
  </si>
  <si>
    <t>tgcagcgaaggtcctctgctctgtgcagcaaacgccgccgccgccgccgccgaaaaaaaaaaaa</t>
  </si>
  <si>
    <t>tgcagcgaagttgacgaggaagcccacccaaaaactgttccgcagcgtcttgaggccgtgcctt</t>
  </si>
  <si>
    <t>tgcagcgaagttgacgaggaagcccacccaaaacctgttccgcagcgtcttgaggccgtgcctt</t>
  </si>
  <si>
    <t>tgcagcgaataggagtacagtgctttattatcgtgctttattatctctcacctgtttcttcttc</t>
  </si>
  <si>
    <t>tgcagcgagtaggagtacagtgctttattatcgtgctttattatctctcacctgtttcttcttc</t>
  </si>
  <si>
    <t>tgcagcgaatatcgtagcagggcggaagtggccaccgcaccagcagtcgcagtcagcagcaggg</t>
  </si>
  <si>
    <t>tgcagcgaatatcgtagcaggggggaagtggccaccgcaccagcagtcgcagtcagcagcaggg</t>
  </si>
  <si>
    <t>tgcagcgaatcggagctaatctggttggtggcagcgacttgctttctacggcgagcagcggcgc</t>
  </si>
  <si>
    <t>tgcagcgaattggagctaatctggttggtggcagcgacttgctttctacggcgagcagcggcgc</t>
  </si>
  <si>
    <t>tgcagcgaatctgatattcttgtggttcacgatcaaaggaacaaatgctgtcatgggaacccga</t>
  </si>
  <si>
    <t>tgcagcgaatctgatattcttgtggttcatgatcaaaggaacaaatgctgtcatgggaacccga</t>
  </si>
  <si>
    <t>tgcagcgaatgcggtcacattttcgcagcagatgggcatcgtatgcgcaaactggctcctcatc</t>
  </si>
  <si>
    <t>tgcagcgaatgcggtcacattttcgcagcagatgggcatcgtatgcgcagactggctcctcatc</t>
  </si>
  <si>
    <t>tgcagcgaatggggcaactgagggcagcattgcgggggaagtggatcctgtggtatctgaacaa</t>
  </si>
  <si>
    <t>tgcagcgaatggggcaactgagggcagcattgcgggggaagttgatcctgtggtatctgaacaa</t>
  </si>
  <si>
    <t>tgcagcgaattctgcatctcatccgctgcctctgggggcgccgccatgatgagtctccagcaga</t>
  </si>
  <si>
    <t>tgcagcgaattctgcatctcatcctctgcctctgggggcgccgccatgatgagtctccagcaga</t>
  </si>
  <si>
    <t>tgcagcgaattttgcatttagtgaggaaatcctacaaaattggtactgaacacttccagcatag</t>
  </si>
  <si>
    <t>tgcagtgaattttgcatttagtgaggaaatcctacaaaattggtactgaacacttccagcatag</t>
  </si>
  <si>
    <t>tgcagcgacaaaaccccgcgtaacgcacggtcccagttgacttttttgcggcgaatacactatg</t>
  </si>
  <si>
    <t>tgcagcgacaaaaccccgcgtaacgtacggtcccagttgacttttttgcggcgaatacactatg</t>
  </si>
  <si>
    <t>tgcagcgacaaacagatgttgggacatggcagtttgatcttccttgaagacgtgtgcctccatg</t>
  </si>
  <si>
    <t>tgcagcgacaaacagatgtttggacatggcagtttgatcttccttgaagacgtgtgcctccatg</t>
  </si>
  <si>
    <t>tgcagcgacaagacaggcaccctcaccctcaacaagctcaccgtcgacaagtccctcatcgagg</t>
  </si>
  <si>
    <t>tgcagcgacaagactggcaccctcaccctcaacaagctcaccgtcgacaagtccctcatcgagg</t>
  </si>
  <si>
    <t>tgcagcgacaccatcgatcgtcgatctgctactgctaaggcctatatatgattctctacacgtg</t>
  </si>
  <si>
    <t>tgcagcgacaccatcgatcgtcgatctgctactgctatggcctatatatgattctctacacgtg</t>
  </si>
  <si>
    <t>tgcagcgacaccgaggataccacatcagcaggctcgagcaagctagccgccctcccagtgccgc</t>
  </si>
  <si>
    <t>tgcagcgacaccgaggataccacatcagcaggctcgagcaagctagccgccctcccagtgctgc</t>
  </si>
  <si>
    <t>tgcagcgacacgaccaggtcagagccgaaaactaagccgcgagaggaagtagtggcgagaacat</t>
  </si>
  <si>
    <t>tgcagcgacacgaccaggtcagagccgaaaactaggccgcgagaggaagtagtggcgagaacat</t>
  </si>
  <si>
    <t>tgcagcgacacgattatatagagaggagaaagaaaggcgagccgacaatctcgtcgacaactca</t>
  </si>
  <si>
    <t>tgcagcgacatgattatatagagaggagaaagaaaggcgagccgacaatctcgtcgacaactca</t>
  </si>
  <si>
    <t>tgcagcgacacgcaccccagtgtatacgggcgcacggcgcgacgcgtcatcactcatccgtgcc</t>
  </si>
  <si>
    <t>tgcagcgacacgcaccccagtgtatacgggcgcacggcgcgacgcgtcgtcactcatccgtgcc</t>
  </si>
  <si>
    <t>tgcagcgacacggcagggtcgcatattggccaccttgcgatcctgcggtcggcaccgaaaaaaa</t>
  </si>
  <si>
    <t>tgcagcgacacggcagggttgcatattggccaccttgcgatcctgcggtcggcaccgaaaaaaa</t>
  </si>
  <si>
    <t>tgcagcgacagaaaacgttgcagtttgtagctacgtactcctagtgcatactacatagtacgca</t>
  </si>
  <si>
    <t>tgcagcgacggaaaacgttgcagtttgtagctacgtactcctagtgcatactacatagtacgca</t>
  </si>
  <si>
    <t>tgcagcgacagacaaggcgagaagaacagagcaagagttaactgaccgctgactggtcggctcc</t>
  </si>
  <si>
    <t>tgcagcgacagacaaggcgagaagaacagagcaagagttaactgactgctgactggtcggctcc</t>
  </si>
  <si>
    <t>tgcagcgacagagtcacagacggctctcggtccgtagactgtagccagcgcgagctgaaagcca</t>
  </si>
  <si>
    <t>tgcagcgacagagtcacagacggctctcggtccgtatactgtagccagcgcgagctgaaagcca</t>
  </si>
  <si>
    <t>tgcagcgacagatccgcgactctgagatggagctccagtttgttcgacagcagatcgcgatctg</t>
  </si>
  <si>
    <t>tgcagcgacagatccgtgactctgagatggagctccagtttgttcgacagcagatcgcgatctg</t>
  </si>
  <si>
    <t>tgcagcgacagcacacaagcacaggcgtggcggtatgggcggccctcttgcgtgccctgtgtgc</t>
  </si>
  <si>
    <t>tgcagcgacagcacacaagcacaggcgtggcgatatgggcggccctcttgcgtgccctgtgtgc</t>
  </si>
  <si>
    <t>tgcagcgacagcagcatcaccatcgccatcagggcgcgatggggatgcctcccgactacgacct</t>
  </si>
  <si>
    <t>tgcagcgacagcagcatcaccatcgccatcagggcgcgttggggatgcctcccgactacgacct</t>
  </si>
  <si>
    <t>tgcagcgacagccgaccagttagattttcactggagcagtcgatcgcaggagaggagaagagag</t>
  </si>
  <si>
    <t>tgcagcgacagccgaccagttagattttcactggagcggtcgatcgcaggagaggagaagagag</t>
  </si>
  <si>
    <t>tgcagcgacagcgcctccatccgcttgtgcagccccgaccccgtctggtccatcgctccgtccc</t>
  </si>
  <si>
    <t>tgcagcgacagcgcctccatccgcttgtgcagccccgaccccgtctggtccatcgctcggtccc</t>
  </si>
  <si>
    <t>tgcagcgacagcggcaaaccagtcagcacagaactcggagacggaggggcagagagagaggaac</t>
  </si>
  <si>
    <t>tgcagcgacagcggcaaaccagtcagcacagaactcggagacggagggggagagagagaggaac</t>
  </si>
  <si>
    <t>tgcagcgacagcgtgaggccctgctgaaacggcaccgcgatgaggcccagcgagcggtcggcgt</t>
  </si>
  <si>
    <t>tgcagcgacagcgtgaggccctgctggaacggcaccgcgatgaggcccagcgagcggtcggcgt</t>
  </si>
  <si>
    <t>tgcagcgacagctccaggaacctggccatctccctctcctctccatccacggcagcaatcacaa</t>
  </si>
  <si>
    <t>tgcagcgacagctccaggaacctggccatctccctctcctctccatccagggcagcaatcacaa</t>
  </si>
  <si>
    <t>tgcagcgacagcttcctgctaaagcaaggcactgccctcagaagcttcatccagaagagccaaa</t>
  </si>
  <si>
    <t>tgcagcgacagcttcctgctaaagcaaggcactgccctcagaagcttcatccagaagagccaca</t>
  </si>
  <si>
    <t>tgcagcgacaggagcagcaaggcaaatcaaccagctgcacaacacagaacgaggaagagtatac</t>
  </si>
  <si>
    <t>tgcagcgacaggagcagcaaggcaaatcaaccagctgcacagcacagaacgaggaagagtatac</t>
  </si>
  <si>
    <t>tgcagcgacaggtcgaagtcggtgagcatgatgtgaccgtccgcgcggatcagcacgttctccg</t>
  </si>
  <si>
    <t>tgcagcgacaggtcgaagtcggtgagcatgatgtggccgtccgcgcggatcagcacgttctccg</t>
  </si>
  <si>
    <t>tgcagcgacatagaacatcccgtggagacccacagaactcatagatgtagccaccatcttcagt</t>
  </si>
  <si>
    <t>tgcagcgacatagaacatcccgtggagacccacagaacttatagatgtagccaccatcttcagt</t>
  </si>
  <si>
    <t>tgcagcgacatcaaacactgatgttccacttacacagggtacagcacaacgaaaccgcaaacag</t>
  </si>
  <si>
    <t>tgcagcgacatcaaacactgatgttccacttacacagggtacagcacaacgaaatcgcaaacag</t>
  </si>
  <si>
    <t>tgcagcgacatcaccatcgtcaaaggcatatgcgttggcgagcttcaggtagtggtacaccgaa</t>
  </si>
  <si>
    <t>tgcagcgacatcgccatcgtcaaaggcatatgcgttggcgagcttcaggtagtggtacaccgaa</t>
  </si>
  <si>
    <t>tgcagcgacatccattggagagtcttcaatgttagaatttacctcattagcattttccccactc</t>
  </si>
  <si>
    <t>tgcagcgacatccattggagagtcttcaatgttagaatttacctcattagcattttccccattc</t>
  </si>
  <si>
    <t>tgcagcgacatccgcgacgggctcagtgggcatccaaagtaggctcacttgactagattttttt</t>
  </si>
  <si>
    <t>tgcagcgacatccgcgacgggctcagtgggcatccaaagtaggctcactttactagattttttt</t>
  </si>
  <si>
    <t>tgcagcgacatgtcgtcgtcagaggagtcactgatgagctccacgtccaccgccatcaccatcc</t>
  </si>
  <si>
    <t>tgcagcgagatgtcgtcgtcagaggagtcactgatgagctccacgtccaccgccatcaccatcc</t>
  </si>
  <si>
    <t>tgcagcgacatgtctctggacgagatggatgccacggtgcggaggatggagttcgtcatgttcg</t>
  </si>
  <si>
    <t>tgcagcgacatgtctctggacgagatggatgccacggtgcggaggatggagttcgtcgtgttcg</t>
  </si>
  <si>
    <t>tgcagcgacattattgctcctctggcaacaagcagataatggggtgcaaggcatgccagaagcc</t>
  </si>
  <si>
    <t>tgcagcgacattatttctcctctggcaacaagcagataatggggtgcaaggcatgccagaagcc</t>
  </si>
  <si>
    <t>tgcagcgacatttcggtacaattttggtccgagttcggaaagaagccttaaaataagttctgca</t>
  </si>
  <si>
    <t>tgcagcgacatttcggtacaattttggtccgagttcggaaagaaggcttaaaataagttctgca</t>
  </si>
  <si>
    <t>tgcagcgacattttggtagaacttttgtggaaagttctgaaagaactaaggcttaaacaagtgc</t>
  </si>
  <si>
    <t>tgcagcgacattttggtaggacttttgtggaaagttctgaaagaactaaggcttaaacaagtgc</t>
  </si>
  <si>
    <t>tgcagcgacatttttcgagttgatgagtgggtatcagacccgcgatgagtttatcgcaagcaag</t>
  </si>
  <si>
    <t>tgcagcgacatttttcgagttgatgagtgggtctcagacccgcgatgagtttatcgcaagcaag</t>
  </si>
  <si>
    <t>tgcagcgaccacgcgcgctcgtccagcgtcccgcccagccagtccagcgccgaaaaaaaaaaaa</t>
  </si>
  <si>
    <t>tgcagcgaccacgcgctctcgtccagcgtcccgcccagccagtccagcgccgaaaaaaaaaaaa</t>
  </si>
  <si>
    <t>tgcagcgaccagcaggaccccgccgccgccgccgctcgtattattgccagtgtcactctcaacc</t>
  </si>
  <si>
    <t>tgcagcgaccagcaggaccccgccgccgctgccgctcgtattattgccagtgtcactctcaacc</t>
  </si>
  <si>
    <t>tgcagcgaccatcatcagattcaggacatagtcctcctcaaacctgtgccagcaccaatcagca</t>
  </si>
  <si>
    <t>tgcagcgaccatcatcagattcgggacatagtcctcctcaaacctgtgccagcaccaatcagca</t>
  </si>
  <si>
    <t>tgcagcgaccatgtcttgctagagagtgaactctggttggtgatcggtgcagttgctgtgactg</t>
  </si>
  <si>
    <t>tgcagcggccatgtcttgctagagagtgaactctggttggtgatcggtgcagttgctgtgactg</t>
  </si>
  <si>
    <t>tgcagcgaccattttggagcagcggcaacaggcggactaagcgaacagcggcatgccgaaaaaa</t>
  </si>
  <si>
    <t>tgcagcgaccattttggagcagcggcaacgggcggactaagcgaacagcggcatgccgaaaaaa</t>
  </si>
  <si>
    <t>tgcagcgaccctcccaggcggagcaccagcggcggcgagaaggctgaaacaaacaaaattcacc</t>
  </si>
  <si>
    <t>tgcagcgaccctcccaggcggagcaccagcggcggcgagaaggctgaaacagacaaaattcacc</t>
  </si>
  <si>
    <t>tgcagcgaccgaccgagcaaagcggcagaggaggggcatattcccttcccgtcagccacagcta</t>
  </si>
  <si>
    <t>tgcagcgaccgaccgagcagagcggcagaggaggggcatattcccttcccgtcagccacagcta</t>
  </si>
  <si>
    <t>tgcagcgaccgatcgacgatctccgcacctccacagccaccaccaacgccagcagcagcagcag</t>
  </si>
  <si>
    <t>tgcagcgaccgatcgacgctctccgcacctccacagccaccaccaacgccagcagcagcagcag</t>
  </si>
  <si>
    <t>tgcagcgaccgcccgctctccttcaccgcgccatctggccagtccgcctggagctattacaagg</t>
  </si>
  <si>
    <t>tgcagcgaccgcccgctctccttcaccgcgccatctggccagtccgcttggagctattacaagg</t>
  </si>
  <si>
    <t>tgcagcgaccgcggcctgccgctgccgctgccacctgccgcggcagccaccttctgctgcttgc</t>
  </si>
  <si>
    <t>tgcagcgaccgcggcctgccgctgccgctgctacctgccgcggcagccaccttctgctgcttgc</t>
  </si>
  <si>
    <t>tgcagcgaccgtcgccgcctggccttgtcgtcgtcatcctggccctcttggctaattcttcttg</t>
  </si>
  <si>
    <t>tgcagcgaccgtcgccgcctggccttgtcgtcgtcatcctggcccttttggctaattcttcttg</t>
  </si>
  <si>
    <t>tgcagcgaccgtggcgacttgctcatggtttggcacgtacttctcagtacctagctagtggcaa</t>
  </si>
  <si>
    <t>tgcagcgcccgtggcgacttgctcatggtttggcacgtacttctcagtacctagctagtggcaa</t>
  </si>
  <si>
    <t>tgcagcgacctcatttattgggcggctataattgtgatctacttccactgtcttgtctactgac</t>
  </si>
  <si>
    <t>tgcagcgacctcatttattgggcggctgtaattgtgatctacttccactgtcttgtctactgac</t>
  </si>
  <si>
    <t>tgcagcgacctccccatttcttcctccagcctcttcttcccgtgcaccagctggttgtggttgc</t>
  </si>
  <si>
    <t>tgcagcgacctctccatttcttcctccagcctcttcttcccgtgcaccagctggttgtggttgc</t>
  </si>
  <si>
    <t>tgcagcgacctcctcgggtctgttcggtggtaccgcctccgcggcgaccaccccgaaaaaaaaa</t>
  </si>
  <si>
    <t>tgcagtgacctcctcgggtctgttcggtggtaccgcctccgcggcgaccaccccgaaaaaaaaa</t>
  </si>
  <si>
    <t>tgcagcgacctcctgctggctaccgaggtcgggagggacgtgacgtttatcgtcggctgcgtgc</t>
  </si>
  <si>
    <t>tgcagcgacttcctgctggctaccgaggtcgggagggacgtgacgtttatcgtcggctgcgtgc</t>
  </si>
  <si>
    <t>tgcagcgacctctctgccagatcgtgcatgttgaagaggacgtgcttgctcaaggggtgcccag</t>
  </si>
  <si>
    <t>tgcagggacctctctgccagatcgtgcatgttgaagaggacgtgcttgctcaaggggtgcccag</t>
  </si>
  <si>
    <t>tgcagcgacctctgcgtctgcgcgccccacagcctgcccgaaacaaaacacaacagccgaaaac</t>
  </si>
  <si>
    <t>tgcagcgacctctgcgtctgcgcgccccacagcctgcccgaaacaaaacacaacagccgaaacc</t>
  </si>
  <si>
    <t>tgcagcgacctctgcgtctgcgcgccccacagcctgcccgaaacagaacacaacagccgaaaaa</t>
  </si>
  <si>
    <t>tgcagcgacctctgcgtctgcgcgccccacagcctgcccgaaacagaacacaatagccgaaaaa</t>
  </si>
  <si>
    <t>tgcagcgacctgggagattgcgtccttgaggacctcggtttgcaacttactgcaaagtagagcg</t>
  </si>
  <si>
    <t>tgcagcgacctgggagattgcgtccttgaggacctcggtttgcaacttactgcaaagtagatcg</t>
  </si>
  <si>
    <t>tgcagcgacgacaacattcaggctccagtgtcctggcccaagaggcagcttaggcctagctcta</t>
  </si>
  <si>
    <t>tgcagcgacgacaacattcaggctccagtgtcctggcccaagaggtagcttaggcctagctcta</t>
  </si>
  <si>
    <t>tgcagcgacgacacgcagtactccaacgagcgcggccaccgcgacaccgaaaaaaaaaaaaaaa</t>
  </si>
  <si>
    <t>tgcagcgacgacacgcagtactccaacgggcgcggccaccgcgacaccgaaaaaaaaaaaaaaa</t>
  </si>
  <si>
    <t>tgcagcgacgacactgacgcccacgttaggcaacactcgtagtcgtagtcgaaagaggtacgta</t>
  </si>
  <si>
    <t>tgcagcgacgacactgacgcccacgttagggaacactcgtagtcgtagtcgaaagaggtacgta</t>
  </si>
  <si>
    <t>tgcagcgacgaccccaccgcgaaccgcagcacgaacttgccgccgaccgccgtgtgcgccaggt</t>
  </si>
  <si>
    <t>tgcagcgacgaccccaccgcgaaccgcagcacaaacttgccgccgaccgccgtgtgcgccaggt</t>
  </si>
  <si>
    <t>tgcagcgacgaccgcggtgcgccgaacgcgttcgtgacgaccccgtgcttggacctggatcggc</t>
  </si>
  <si>
    <t>tgcagcgacgaccgcggtgcgccgagcgcgttcgtgacgaccccgtgcttggacctggatcggc</t>
  </si>
  <si>
    <t>tgcagcgacgacgagcatcagcttcggcggcggccatgtcgcgcacgatcccagcgccgaaaaa</t>
  </si>
  <si>
    <t>tgcagcgacgacgagcatcagcttcggcggcggccatgtcgcgcgcgatcccagcgccgaaaaa</t>
  </si>
  <si>
    <t>tgcagcgacgacgcctcctccgccgaccacaccgattgcttcagctccttctgatgaatctatc</t>
  </si>
  <si>
    <t>tgcagcgacgacgcctcctccgccgaccacaccgattgcttcagctccttctgatgaatctttc</t>
  </si>
  <si>
    <t>tgcagcgacgacggcagcggcggcggcctcgtcttcctgctggcaacggctaccgaaggcgaat</t>
  </si>
  <si>
    <t>tgcagcgacgacggcagcggcggcggtctcgtcttcctgctggcaacggctaccgaaggcgaat</t>
  </si>
  <si>
    <t>tgcagcgacgagatgacctcgagcgcctcgtcgcggacggcggaggctgttccttccgacgact</t>
  </si>
  <si>
    <t>tgcagcgacgagatgacctcgagcgccttgtcgcggacggcggaggctgttccttccgacgact</t>
  </si>
  <si>
    <t>tgcagcgacgaggagggcggcgatgaggccgagacgaggacgctcttctcgtccgactccacgt</t>
  </si>
  <si>
    <t>tgcagcgacgaggagggcggcgatgaggccgagacgaggacgctcttctcgtccgactccgcgt</t>
  </si>
  <si>
    <t>tgcagcgacgaggatggcggaggcgaggaggactgtagggatcgtactagccgccatggcctgc</t>
  </si>
  <si>
    <t>tgcagcgacgaggatggcggaggcgaggaggactgtagggatcgtgctagccgccatggcctgc</t>
  </si>
  <si>
    <t>tgcagcgacgagggcgcggcggcgttcgccagggcgttcgacgacgccagcgagcaggtcctgt</t>
  </si>
  <si>
    <t>tgcagcgacgagggcgcggcggcgttcgccagggcgttcgacgacgctagcgagcaggtcctgt</t>
  </si>
  <si>
    <t>tgcagcgacgatcactctgattgatcgacaatggagcagcaattttcaacgaggaaccgcgcgc</t>
  </si>
  <si>
    <t>tgcagcgacgatcactctgattgatcgacaatggagcagcaattttcaacgaggagccgcgcgc</t>
  </si>
  <si>
    <t>tgcagcgacgattcagcgcccgcgcgcgggattcagcgcctggcaggtctgaaaacgcaagcaa</t>
  </si>
  <si>
    <t>tgcagcgacgattgagcgcccgcgcgcgggattcagcgcctggcaggtctgaaaacgcaagcaa</t>
  </si>
  <si>
    <t>tgcagcgacgcagagagcggtttaagctagctaaccgatcctgctgtgatcatgtttagcaaaa</t>
  </si>
  <si>
    <t>tgcagcggcgcagagagcggtttaagctagctaaccgatcctgctgtgatcatgtttagcaaaa</t>
  </si>
  <si>
    <t>tgcagcgacgcagcgtacgcaggacgaacatcactgtagctgtacgcctttctttttgcagctt</t>
  </si>
  <si>
    <t>tgcagcgacgcagcgtacgtaggacgaacatcactgtagctgtacgcctttctttttgcagctt</t>
  </si>
  <si>
    <t>tgcagcgacgcagtgcaggtagagaagatcaactacattgacatcacgggcacgtcggcgtcga</t>
  </si>
  <si>
    <t>tgcagcgacgcggtgcaggtagagaagatcaactacattgacatcacgggcacgtcggcgtcga</t>
  </si>
  <si>
    <t>tgcagcgacgccattcctcgagcagataaaccctagcggtctagcgcatagcacagaggacaca</t>
  </si>
  <si>
    <t>tgcagcgacgccattcctcgagcagataaaccctagcggtctagcggatagcacagaggacaca</t>
  </si>
  <si>
    <t>tgcagcgacgcccatcccttggagacgtcagcgcgctccgagtcggtctcgccgacccaccccc</t>
  </si>
  <si>
    <t>tgcagcgatgcccatcccttggagacgtcagcgcgctccgagtcggtctcgccgacccaccccc</t>
  </si>
  <si>
    <t>tgcagcgacgcctcgtcgaccgcgccgacgacctgcctttcgaattcatcgcgctggaggtcgc</t>
  </si>
  <si>
    <t>tgcagcgacgcctcgtcgaccgcgccgacgacctgcctttcgagttcatcgcgctggaggtcgc</t>
  </si>
  <si>
    <t>tgcagcgacgccttcaggaccgccaaaccctacaaaaacatcgttcaaattaaatgcacacagg</t>
  </si>
  <si>
    <t>tgcagctacgccttcaggaccgccaaaccctacaaaaacatcgttcaaattaaatgcacacagg</t>
  </si>
  <si>
    <t>tgcagcgacgccttgaggagcatcacggcctgtccatggatcaaatgttgagaacatcgtcaga</t>
  </si>
  <si>
    <t>tgcagcgacgccttgaggagcatcacggcctgtccatggatccaatgttgagaacatcgtcaga</t>
  </si>
  <si>
    <t>tgcagcgacgcgcgggcagcgtcgagcttcccgcgcagcaccaggctgttgggcgagtccgaaa</t>
  </si>
  <si>
    <t>tgcagcgacgcgcgggcagcgtcgggcttcccgcgcagcaccaggctgttgggcgagtccgaaa</t>
  </si>
  <si>
    <t>tgcagcgacgcgggccgccaacagccatgcgtgcgtggtggtggctggtggtgccgtggtggga</t>
  </si>
  <si>
    <t>tgcagcgacgcgggccgccgacagccatgcgtgcgtggtggtggctggtggtgccgtggtggga</t>
  </si>
  <si>
    <t>tgcagcgacgcgggcgcggcggacttgcggttctgcggccaaaaaaattcatgtgccacctgat</t>
  </si>
  <si>
    <t>tgcagtgacgcgggcgcggcggacttgcggttctgcggccaaaaaaattcatgtgccacctgat</t>
  </si>
  <si>
    <t>tgcagcgacgctatggacaggatcatctacagctacacgaggagcatcaatggattcgcagcca</t>
  </si>
  <si>
    <t>tgcagcgacgctatggacaggatcatctacagctacactaggagcatcaatggattcgcagcca</t>
  </si>
  <si>
    <t>tgcagcgacgctttcctccgccatggacagctccgccccaggcatcagagggagtatcttcgcc</t>
  </si>
  <si>
    <t>tgcagcgacgctttcctccgccatggacagctccgcgccaggcatcagagggagtatcttcgcc</t>
  </si>
  <si>
    <t>tgcagcgacggacgcgcttggaggacgtcgagcggacagagcagctctccatagaaggccgaaa</t>
  </si>
  <si>
    <t>tgcagcgacggacgcgcttggaggacgtcgagcggacagagcagctctccatagcaggccgaaa</t>
  </si>
  <si>
    <t>tgcagcgacggcaactaaggagtccctcgcgaatcacgcgcttgagtcgagagggcactggaga</t>
  </si>
  <si>
    <t>tgcagcgacggcaactaaggagtccctcgcgaatcacgcgcttgggtcgagagggcactggaga</t>
  </si>
  <si>
    <t>tgcagcgacggccgatctcccgctgccgacggatcaagaatcctgcacaacggagcaatcgcat</t>
  </si>
  <si>
    <t>tgcagcgacggccgatctcccgctgccgatggatcaagaatcctgcacaacggagcaatcgcat</t>
  </si>
  <si>
    <t>tgcagcgacggcgacaaattcgccaacaaggtgcagctcccgccaacgcctccgaaaaaaaaaa</t>
  </si>
  <si>
    <t>tgcagcgacggcgacaaattcgccaacaaggtgcagctcccgccatcgcctccgaaaaaaaaaa</t>
  </si>
  <si>
    <t>tgcagcgacggcggccctactgcaacagagaagtttgctgagaccacaaaaagcccaagcaaca</t>
  </si>
  <si>
    <t>tgcagcgacggcggccctactgcaaccgagaagtttgctgagaccacaaaaagcccaagcaaca</t>
  </si>
  <si>
    <t>tgcagcgacggcggcgttggcgagcacggcgagcgccatcaaggccagagcttcctgcgtcttg</t>
  </si>
  <si>
    <t>tgcagcgacggctgcgttggcgagcacggcgagcgccatcaaggccagagcttcctgcgtcttg</t>
  </si>
  <si>
    <t>tgcagcgacgggatctccaggacgccgctaccagcggagaacttgatgtccaggaagctcgtcg</t>
  </si>
  <si>
    <t>tgcagcggcgggatctccaggacgccgctaccagcggagaacttgatgtccaggaagctcgtcg</t>
  </si>
  <si>
    <t>tgcagcgacgggctgagcagcatgcgcggtcatccacaccatctgccgaacaaggaagcctcgc</t>
  </si>
  <si>
    <t>tgcagcgacgggctgagcagcatgcgtggtcatccacaccatctgccgaacaaggaagcctcgc</t>
  </si>
  <si>
    <t>tgcagcgacgggggctcggggaacgagcttgacgacagcacctgctcctcgccgaaaaaaaaaa</t>
  </si>
  <si>
    <t>tgcagcgacgggggctcgggggacgagcttgacgacagcacctgctcctcgccgaaaaaaaaaa</t>
  </si>
  <si>
    <t>tgcagcgacgggtgcgcgtccaggggcgcgaggtcggtggagccgaatgaggtggcgagcaggc</t>
  </si>
  <si>
    <t>tgcagcgacgggtgcgcgtcctggggcgcgaggtcggtggagccgaatgaggtggcgagcaggc</t>
  </si>
  <si>
    <t>tgcagcgacgggtggtccccattcatcaccacgtcgtggatcgggatgatgttgtacgccgcag</t>
  </si>
  <si>
    <t>tgcagcgacgggtggtccccgttcatcaccacgtcgtggatcgggatgatgttgtacgccgcag</t>
  </si>
  <si>
    <t>tgcagcgacggtgatgatgaagagaaagaaggtaacagctagctaactgtgacgcctcacgatc</t>
  </si>
  <si>
    <t>tgcagcgacggtgatgatgaagaggaagaaggtaacagctagctaactgtgacgcctcacgatc</t>
  </si>
  <si>
    <t>tgcagcgacggtggcgccgcccagaaaaatccccccgcgggggctgccgcgaagtcggcggcca</t>
  </si>
  <si>
    <t>tgcagcgacggtggtgccgcccagaaaaatccccccgcgggggctgccgcgaagtcggcggcca</t>
  </si>
  <si>
    <t>tgcagcgacggttccagaaaccgcggtgagagtcctccagacactgtacagcgcaatggtgacg</t>
  </si>
  <si>
    <t>tgcagcgatggttccagaaaccgcggtgagagtcctccagacactgtacagcgcaatggtgacg</t>
  </si>
  <si>
    <t>tgcagcgacggttccagaaacggcggtgagagtcctccagacactggacagcgcaatggcgaag</t>
  </si>
  <si>
    <t>tgcagcgacggttccagaaacggcggtgagagtcctccagacactggacagcgcaatggcgacg</t>
  </si>
  <si>
    <t>tgcagcgacgtgccgctgccaagcactgctcatggcagggacgccgcgataggcgaccacatgg</t>
  </si>
  <si>
    <t>tgcagcgaggtgccgctgccaagcactgctcatggcagggacgccgcgataggcgaccacatgg</t>
  </si>
  <si>
    <t>tgcagcgacgtggcgtcactatcgcgtcgcgtcgcgggagacgggagctactcgtgttccacaa</t>
  </si>
  <si>
    <t>tgcagcgacgtggcgtcactatcgcgtcgcgtcgcgggagacgggagctactcgtgttccacat</t>
  </si>
  <si>
    <t>tgcagcgacgttccaccaaatctgctgggagaaagagcatgtaacaacgatttggttgatggtt</t>
  </si>
  <si>
    <t>tgcagcgacgttccaccaaatctgctgggagaaagggcatgtaacaacgatttggttgatggtt</t>
  </si>
  <si>
    <t>tgcagcgactacgcgccgtctctagctgcatacgacgacctctagctgcctctggttgggtgct</t>
  </si>
  <si>
    <t>tgcagcgactacgcgccgtctctagctgcatacgacgagctctagctgcctctggttgggtgct</t>
  </si>
  <si>
    <t>tgcagcgactagcagcaaacaggcccaatgtctcatgtgttctagggtgagttggaccgacaac</t>
  </si>
  <si>
    <t>tgcagcgactagcagcaaacaggcccaatgtctcatgtgttctagggtgagttggaccgacgac</t>
  </si>
  <si>
    <t>tgcagcgactccgacatcgtcgacctctccctcgcgtgctcgagctcgtgttctctggtggcga</t>
  </si>
  <si>
    <t>tgcagtgactccgacatcgtcgacctctccctcgcgtgctcgagctcgtgttctctggtggcga</t>
  </si>
  <si>
    <t>tgcagcgactcctcctggtcgtcatcctagcagctgcattccacggcaagctgccgccgctgtc</t>
  </si>
  <si>
    <t>tgcagcgactcctcctggtcgtcgtcctagcagctgcattccacggcaagctgccgccgctgtc</t>
  </si>
  <si>
    <t>tgcagcgactgcacatagtttatgatatcatcgatcatgagtgccttgccaaccacctacaata</t>
  </si>
  <si>
    <t>tgcagcgactgcacatagtttatgatctcatcgatcatgagtgccttgccaaccacctacaata</t>
  </si>
  <si>
    <t>tgcagcgactgcatcccgcccccgaaaccacccgtgtgagaccgcacaccgcagcggacagcgg</t>
  </si>
  <si>
    <t>tgcagcgactgcatcccgcctccgaaaccacccgtgtgagaccgcacaccgcagcggacagcgg</t>
  </si>
  <si>
    <t>tgcagcgactgcatgctttatcagctgctgcttttttcatagcagaaaaccgtggcacggatcg</t>
  </si>
  <si>
    <t>tgcagcgactgcatgctttatcagctgctgcttttttcatagcagaaaaccgtggcactgatcg</t>
  </si>
  <si>
    <t>tgcagcgactgcggcgaccccaacgccacgtacgtgccgccgcaccgcgccgtgcgcacctcgt</t>
  </si>
  <si>
    <t>tgcagcgactgcggcgaccccaacgccacgtacgtgccgccgcaccgcgccgtgcgcgcctcgt</t>
  </si>
  <si>
    <t>tgcagcgactggacaccagaaccactgcatgtagcaacaatttgttccacacagctttagcgac</t>
  </si>
  <si>
    <t>tgcagggactggacaccagaaccactgcatgtagcaacaatttgttccacacagctttagcgac</t>
  </si>
  <si>
    <t>tgcagcgactggacaccagaactactacatgtagcaacagcttgttccacacagctctagcgac</t>
  </si>
  <si>
    <t>tgcagcgactggacatcagaactactacatgtagcaacagcttgttccacacagctctagcgac</t>
  </si>
  <si>
    <t>tgcagcgactgtgcgccgtgtctagctgcgtacgaagacggagtagaggacagccgcccgcggg</t>
  </si>
  <si>
    <t>tgcagcgactgtgcgccgtgtctagctgcgtacgaagacggagtggaggacagccgcccgcggg</t>
  </si>
  <si>
    <t>tgcagcgacttatgattctcatcctgaattcatcagcctaattgtcaacgcatttggagactca</t>
  </si>
  <si>
    <t>tgcagtgacttatgattctcatcctgaattcatcagcctaattgtcaacgcatttggagactca</t>
  </si>
  <si>
    <t>tgcagcgacttccacttgttggcgactctcggcgccctctacctcggcgccgtcacacttcgcc</t>
  </si>
  <si>
    <t>tgcagcgacttccacttgttggcggctctcggcgccctctacctcggcgccgtcacacttcgcc</t>
  </si>
  <si>
    <t>tgcagcgagaacaaagtgaaggttggtgacgtctgcaccttcaatgtcatcgaaaccaagctgt</t>
  </si>
  <si>
    <t>tgcagggagaacaaagtgaaggttggtgacgtctgcaccttcaatgtcatcgaaaccaagctgt</t>
  </si>
  <si>
    <t>tgcagcgagaacgccaggatctcgtcgacggtcacaggcgcctcctgggcgttccagatgccga</t>
  </si>
  <si>
    <t>tgcagcgagaacgccaggatctcgtcgacggtcacaggcgcctcttgggcgttccagatgccga</t>
  </si>
  <si>
    <t>tgcagcgagaactgtggccgttcgcccccctccattcctccaacctccgcctcccctccttacc</t>
  </si>
  <si>
    <t>tgcagcgagaactgtggccgttcgcccgcctccattcctccaacctccgcctcccctccttacc</t>
  </si>
  <si>
    <t>tgcagcgagaataagcaaaggagtcatagtgaagaacagttctcccaaaccgtggatggccata</t>
  </si>
  <si>
    <t>tgcagcgagaataagcaaaggagtcatagtgaagaacagttctcccaaaccgtgggtggccata</t>
  </si>
  <si>
    <t>tgcagcgagaatgtgcctcgctctcgtcgtccttcacgccgtcgacgacgggagttatcctggc</t>
  </si>
  <si>
    <t>tgcagctagaatgtgcctcgctctcgtcgtccttcacgccgtcgacgacgggagttatcctggc</t>
  </si>
  <si>
    <t>tgcagcgagacacagcagcagatacagggatggggaggcacgagatgatcgagggaatttcctt</t>
  </si>
  <si>
    <t>tgcagcgagacacagcagcaggtacagggatggggaggcacgagatgatcgagggaatttcctt</t>
  </si>
  <si>
    <t>tgcagcgagacaccttcccattcacctcactggcatcacacgagaacctctacccatgatgctt</t>
  </si>
  <si>
    <t>tgcagcgagacaccttcccattcacctcactggcatcacacgagaacctctacccatgctgctt</t>
  </si>
  <si>
    <t>tgcagcgagaccgcgagaggtaggagcatatcccagagacgctgtcgtacacgtaaacacgtct</t>
  </si>
  <si>
    <t>tgcagcgagaccgcgagaggtaggagtatatcccagagacgctgtcgtacacgtaaacacgtct</t>
  </si>
  <si>
    <t>tgcagcgagacgccaccctcgaacggcagcacgccgccgtcctccacctcgacgatgccagcat</t>
  </si>
  <si>
    <t>tgcagcgagaggccaccctcgaacggcagcacgccgccgtcctccacctcgacgatgccagcat</t>
  </si>
  <si>
    <t>tgcagcgagacgttgtccacccatatgtccaccgtcgtcgtgttgctctgcatccagcggaccc</t>
  </si>
  <si>
    <t>tgcagcgagacgttgtccacccatatgtccaccgtcgtcgtgttgctctgcatccagtggaccc</t>
  </si>
  <si>
    <t>tgcagcgagactagacagatgacaacggccactcctgcttttagtagtagagcagcaacaaata</t>
  </si>
  <si>
    <t>tgcagcgagactagacagatgacaacggccactcctgcttttagtggtagagcagcaacaaata</t>
  </si>
  <si>
    <t>tgcagcgagagacggcggaatggggcgagaggagctgagctgggggagaaggcaaagtgcgtga</t>
  </si>
  <si>
    <t>tgcagcgagagacggcggaatggggcgagaggagctgagctgggggagaaggcgaagtgcgtga</t>
  </si>
  <si>
    <t>tgcagcgagagactatagatagatgccttcctctctcatcacctgatggctgatgccttcgcgg</t>
  </si>
  <si>
    <t>tgcagcgagagactatagatagatgccttcctctctgatcacctgatggctgatgccttcgcgg</t>
  </si>
  <si>
    <t>tgcagcgagagcacccatatattgatgaacagttccatattagacggaaataatggtcagaatg</t>
  </si>
  <si>
    <t>tgcagcgagagcgcccatatattgatgaacagttccatattagacggaaataatggtcagaatg</t>
  </si>
  <si>
    <t>tgcagcgagagcagtggtgtgcacggtgagccgcggcagagaaggcacaaaggctaacggcaaa</t>
  </si>
  <si>
    <t>tgcagcgagagcagtggtgtgcacggtgagccgcggcagagaaggcagaaaggctaacggcaaa</t>
  </si>
  <si>
    <t>tgcagcgagagcgttgcccagccgcccagcacaagcgcacaacctacgtacccccaattgcttt</t>
  </si>
  <si>
    <t>tgcagcgagagcgttgcccagccgcccagcacaagcgcacaacctacgtacccccagttgcttt</t>
  </si>
  <si>
    <t>tgcagcgagatccaatccagctccagttccacgagcggataaacacagtcaggttcttgtttct</t>
  </si>
  <si>
    <t>tgcagcgagatccaatccagctccagttccacgagcggataaacacagtgaggttcttgtttct</t>
  </si>
  <si>
    <t>tgcagcgagatccgatccaagcagctttcgttctcagacggggtaacgtcgcaactgaaaacct</t>
  </si>
  <si>
    <t>tgcagcgagatccgatccaagcagctttcgttctcagacggggtaacgtcgcaactgataacct</t>
  </si>
  <si>
    <t>tgcagcgagatgacggtctcaaaggcgccaacgagcgccttcaccttgctcttcctcgcctccg</t>
  </si>
  <si>
    <t>tgcagcgagatgacggtctcaaaggcgccaacgagcgccttcaccttgctcttcctcgcctcct</t>
  </si>
  <si>
    <t>tgcagcgagatgcggcgggaccgcgacacaacggcgctcagcctgcgccatctgctcatcatca</t>
  </si>
  <si>
    <t>tgcagcgagatgcggcgggaccgcgacacgacggcgctcagcctgcgccatctgctcatcatca</t>
  </si>
  <si>
    <t>tgcagcgagatgcggtccgctggcaggaacacgatggcggggattcccgcggcggcgcagtagg</t>
  </si>
  <si>
    <t>tgcagcgagatgcggtccgttggcaggaacacgatggcggggattcccgcggcggcgcagtagg</t>
  </si>
  <si>
    <t>tgcagcgagattgcagcgctggctcgatgaatgacgatggacttgcattggactgtgggagatg</t>
  </si>
  <si>
    <t>tgcagcgagattgcagcgctggctcgatgaatgacgatgggcttgcattggactgtgggagatg</t>
  </si>
  <si>
    <t>tgcagcgagcaagagaggcgatggatgcggttgtagccaagacgttcgacgaaatgctaaagag</t>
  </si>
  <si>
    <t>tgcagcgagcaagagaggcgatggatgcggttgtagccaagacgttcgacgaaatgctcaagag</t>
  </si>
  <si>
    <t>tgcagcgagcaagcccaatgaggagagcaacgcaaatcccacttggcaaatcgaacagcgcgtc</t>
  </si>
  <si>
    <t>tgcagcgagcaagcccaatgaggagagcaatgcaaatcccacttggcaaatcgaacagcgcgtc</t>
  </si>
  <si>
    <t>tgcagcgagcaataatcgaacctgaggatgcctagccaaatggacaatcaacatgggctaatta</t>
  </si>
  <si>
    <t>tgcagcgagcaataatcgaacctgaggatgcctagccaaatgggcaatcaacatgggctaatta</t>
  </si>
  <si>
    <t>tgcagcgagcacctgacacgggacagttaggccgccagcgcgggcggcagggcgagctgagcta</t>
  </si>
  <si>
    <t>tgcagcgagcacctgacacgggacagttaggccgccagcgcgggcggcagggcgagctgtgcta</t>
  </si>
  <si>
    <t>tgcagcgagcagtaattaatggcaatgcatgcaggtgcagtggatcgccaaatgatcctttctt</t>
  </si>
  <si>
    <t>tgcagcgagcagtaattaatggcaatgcatgcaggtgcagtggatcgccagatgatcctttctt</t>
  </si>
  <si>
    <t>tgcagcgagcatataagcgagcaagcagatgaatgcctgaatgcatgatggtggctagtatctt</t>
  </si>
  <si>
    <t>tgcagcgagcatataagcgagcaagctgatgaatgcctgaatgcatgatggtggctagtatctt</t>
  </si>
  <si>
    <t>tgcagcgagccaagcgtaaatacagcacactgagatggcaggaaagggactaatccgaacttat</t>
  </si>
  <si>
    <t>tgcagcgagccaagggtaaatacagcacactgagatggcaggaaagggactaatccgaacttat</t>
  </si>
  <si>
    <t>tgcagcgagccaattattagagttcgcaataagcactggagccatccaacgttatctccatcgc</t>
  </si>
  <si>
    <t>tgcagtgagccaattattagagttcgcaataagcactggagccatccaacgttatctccatcgc</t>
  </si>
  <si>
    <t>tgcagcgagccagactgctgcaccctgccccgctatgccagtgccagcctagtagtacatgacg</t>
  </si>
  <si>
    <t>tgcagcgagccagactgctgcaccctgccccgctctgccagtgccagcctagtagtacatgacg</t>
  </si>
  <si>
    <t>tgcagcgagccagcgaccagaccagtgagcgagtaaattcgtggacgtattgctatgacggaac</t>
  </si>
  <si>
    <t>tgcagcgagccagcgaccagaccagtgagggagtaaattcgtggacgtattgctatgacggaac</t>
  </si>
  <si>
    <t>tgcagcgagcccagctcgatctgcgccgtactgatcgagtattactactaagtttcttcgagta</t>
  </si>
  <si>
    <t>tgcagcgagcccatctcgatctgcgccgtactgatcgagtattactactaagtttcttcgagta</t>
  </si>
  <si>
    <t>tgcagcgagcccagctggatctgcgccgtactgatccagtattactactgagtttcttcgagta</t>
  </si>
  <si>
    <t>tgcagcgagcccagctggatctgcgccgtactgatcgagtattactactgagtttcttcgagta</t>
  </si>
  <si>
    <t>tgcagcgagcccatccaatgattcgtctgcatgccattggcgacgcctgctagaaaacagaaca</t>
  </si>
  <si>
    <t>tgcagcgagcgcatccaatgattcgtctgcatgccattggcgacgcctgctagaaaacagaaca</t>
  </si>
  <si>
    <t>tgcagcgagcccgcgctgaactgtcggggcgggtcgacgtcgttcacgaagtagcagggcttcg</t>
  </si>
  <si>
    <t>tgcagcgagtccgcgctgaactgtcggggcgggtcgacgtcgttcacgaagtagcagggcttcg</t>
  </si>
  <si>
    <t>tgcagcgagcgagagtctatggatgccctgcccgcaatctcattccgtgtgtgacgataaggcg</t>
  </si>
  <si>
    <t>tgcagcgagcgagagtctatggatgccctgcccgcaatctgattccgtgtgtgacgataaggcg</t>
  </si>
  <si>
    <t>tgcagcgagcgagcgctatgatatgacagtacgacggggtgcgcgcgcggcccgaaaaaaaaaa</t>
  </si>
  <si>
    <t>tgcagcgagcgagcgctatgatgtgacagtacgacggggtgcgcgcgcggcccgaaaaaaaaaa</t>
  </si>
  <si>
    <t>tgcagcgagcgaggacgtaggcatttttggaatcgctccctgtctagggttttatctgtgtgcc</t>
  </si>
  <si>
    <t>tgcagcgagcgaggacgtgggcatttttggaatcgctccctgtctagggttttatctgtgtgcc</t>
  </si>
  <si>
    <t>tgcagcgagcgaggacgtgggcgttttcggaatcgctccctgtttagggttttacctgagagcc</t>
  </si>
  <si>
    <t>tgcagcgagcgaggacgtgggcgttttcggaatcgctccttgtttagggttttacctgagagcc</t>
  </si>
  <si>
    <t>tgcagcgagcgcaagtcaactgtgaaaggaagcacttactaatttagaagtaaatggtcacggc</t>
  </si>
  <si>
    <t>tgcagcgagcgcaagtcaactgtgaagggaagcacttactaatttagaagtaaatggtcacggc</t>
  </si>
  <si>
    <t>tgcagcgagcgcagcgtgtcagagtgaacggagaaatgggagacatggacaaacgagagggata</t>
  </si>
  <si>
    <t>tgcagcgagcgcagcgtgtcagagtgcacggagaaatgggagacatggacaaacgagagggata</t>
  </si>
  <si>
    <t>tgcagcgagcgctcgtcccgtcccgtccaagcggagtggggctccctcgctccctctctgtcac</t>
  </si>
  <si>
    <t>tgcagcgagcgctcgtcccgtcccgtccaagcggagtggggctccctcgctccctctgtgtcac</t>
  </si>
  <si>
    <t>tgcagcgagctacccgcgctcgtgctgcatctggccgctggatgagcatgagcttcggatggat</t>
  </si>
  <si>
    <t>tgcagcgagctatccgcgctcgtgctgcatctggccgctggatgagcatgagcttcggatggat</t>
  </si>
  <si>
    <t>tgcagcgagctactcctcgctactagcagcctagcacgtctactgtgagggcgcacgagaagaa</t>
  </si>
  <si>
    <t>tgcagcgagctactcctcgctactagcagcctagcacgtctgctgtgagggcgcacgagaagaa</t>
  </si>
  <si>
    <t>tgcagcgagctactctactgaaagcatggtgtgggctacgcgacgcgatacgcatgcatatcgc</t>
  </si>
  <si>
    <t>tgcagcgagctactctactgaaagcatggtgtgggctacgcgacgcgatacgcatgcatttcgc</t>
  </si>
  <si>
    <t>tgcagcgagctaggagtgaccttcacctgcacagagcctggcaggtcgacgtgggggtagtaca</t>
  </si>
  <si>
    <t>tgcagcgagctcggagtgaccttcacctgcacagagcctggcaggtcgacgtgggggtagtaca</t>
  </si>
  <si>
    <t>tgcagcgagctcagctcctcgctggcaccatgggtaaacaagaacgcgaatgctctgtttctgc</t>
  </si>
  <si>
    <t>tgcagcgagctcagctcctcgctggcaccatgggtgaacaagaacgcgaatgctctgtttctgc</t>
  </si>
  <si>
    <t>tgcagcgagctcgctggtgcaaactcgtcttctggacacgtacgacggtgagttgcatcgacaa</t>
  </si>
  <si>
    <t>tgcagcgagctcgctggtgcaaactcgtcttctggacacgttcgacggtgagttgcatcgacaa</t>
  </si>
  <si>
    <t>tgcagcgagctgtaccttcgcaccctttcgtgaatacacaacgcaaactcgcttttgttctgct</t>
  </si>
  <si>
    <t>tgcagcgagctgtaccttcgcgccctttcgtgaatacacaacgcaaactcgcttttgttctgct</t>
  </si>
  <si>
    <t>tgcagcgagctgttgttgggtgccctgtccacgcgctgcactccccctgtgtcgcggcgagcgg</t>
  </si>
  <si>
    <t>tgcagcgagctgttgttgggtgccctgtccgcgcgctgcactccccctgtgtcgcggcgagcgg</t>
  </si>
  <si>
    <t>tgcagcgagcttcttcagctgcacagtcaactgcttgcggaagttggtgggaagcttgccgccg</t>
  </si>
  <si>
    <t>tgcagcgagcttcttcagctgcacagtcagctgcttgcggaagttggtgggaagcttgccgccg</t>
  </si>
  <si>
    <t>tgcagcgaggaacagacgaacacaagaaacacaggagagcagccagcgctagcttctactcgtt</t>
  </si>
  <si>
    <t>tgcagcgaggaacagacgaacacaagaaacacaggagagcaggcagcgctagcttctactcgtt</t>
  </si>
  <si>
    <t>tgcagcgaggaacccacggcgaaccgcagcacaaacctgtcgccgaccaccgtgtgcgcgaggt</t>
  </si>
  <si>
    <t>tgcagcgaggaacccacggcgaaccgcagcacaaacctgtcgcggaccaccgtgtgcgcgaggt</t>
  </si>
  <si>
    <t>tgcagcgaggaagcgacacgacccaatggagagatccgtgtcggatcctgccccgcaccgaaag</t>
  </si>
  <si>
    <t>tgcagcgaggaagcgacacgacccaatggggagatccgtgtcggatcctgccccgcaccgaaag</t>
  </si>
  <si>
    <t>tgcagcgaggacactagggagttgctccaagcccacgtcgagctatggaaccaaacctacggct</t>
  </si>
  <si>
    <t>tgcagcgaggacactagggagttgctccaagcccacgtcgagctatggaaccagacctacggct</t>
  </si>
  <si>
    <t>tgcagcgaggacagggagcttctcctggtgtacgagttcatgtccaaaggcagcctggcaaacc</t>
  </si>
  <si>
    <t>tgcagcgaggacagggagcttctcttggtgtacgagttcatgtccaaaggcagcctggcaaacc</t>
  </si>
  <si>
    <t>tgcagcgaggactgccgctaccagcggatgcaccacgacgcggcctacgcgcggcaggccagca</t>
  </si>
  <si>
    <t>tgcagcgaggactgccgctaccagcggatgcaccgcgacgcggcctacgcgcggcaggccagca</t>
  </si>
  <si>
    <t>tgcagcgaggagatccgacggaggatactgaagattacaggtactgatcgatacagtacaaagt</t>
  </si>
  <si>
    <t>tgcagcgaggagatccgacggagggtactgaagattacaggtactgatcgatacagtacaaagt</t>
  </si>
  <si>
    <t>tgcagcgaggagatcggtgcggttcctgttgctgttaccgccgccgccgcccctgtgatccatg</t>
  </si>
  <si>
    <t>tgcagcgaggagatcggtgcggttcctgttgctgttaccgctgccgccgcccctgtgatccatg</t>
  </si>
  <si>
    <t>tgcagcgaggagatggtggaggcttgcggctgcaccgccgtcaccttcatctcggcgtttgcct</t>
  </si>
  <si>
    <t>tgcagcgaggagatggtggcggcttgcggctgcaccgccgtcaccttcatctcggcgtttgcct</t>
  </si>
  <si>
    <t>tgcagcgaggaggcgagggctagggcagaacttccgaaaaaaaaaaaaaaaaaaaaaaaaaaaa</t>
  </si>
  <si>
    <t>tgcagcgaggaggcgagggctagggcagaactcccgaaaaaaaaaaaaaaaaaaaaaaaaaaaa</t>
  </si>
  <si>
    <t>tgcagcgaggaggcgttgctcattgcatccatccatgcctgcccagccctgatggctgtgaatg</t>
  </si>
  <si>
    <t>tgcagcgaggaggcgttgttcattgcatccatccatgcctgcccagccctgatggctgtgaatg</t>
  </si>
  <si>
    <t>tgcagcgaggagtgccgccacgagcagatgcagctcgacgccatccgcgccaggcaggcctccg</t>
  </si>
  <si>
    <t>tgcagcgaggagtgccgccacgagcagatgcagctcgacgccatccgcgccaggcaggcctcgg</t>
  </si>
  <si>
    <t>tgcagcgaggatacataggccaactgatgaccaaatacactcaagagaacacaacggaaaagac</t>
  </si>
  <si>
    <t>tgcagcgagtatacataggccaactgatgaccaaatacactcaagagaacacaacggaaaagac</t>
  </si>
  <si>
    <t>tgcagcgaggcaagaaggcgaccgaaatttcccatcttttcctcattccttgggggatttcccc</t>
  </si>
  <si>
    <t>tgcagcgaggcaagaaggcgaccgaaatttcccatcttttcctcattccttgggggatttctcc</t>
  </si>
  <si>
    <t>tgcagcgaggccagggcctgtcccgccgcatgcaaaccgccccgccgaaaaaaaaaaaaaaaaa</t>
  </si>
  <si>
    <t>tgcagcgaggccagggcctgtcccgccgcatgctaaccgccccgccgaaaaaaaaaaaaaaaaa</t>
  </si>
  <si>
    <t>tgcagcgagggaagcagtcgacggggtcttcctcggcgccgacctcgccgagtcagcctcccgc</t>
  </si>
  <si>
    <t>tgcagcgaggggagcagtcgacggggtcttcctcggcgccgacctcgccgagtcagcctcccgc</t>
  </si>
  <si>
    <t>tgcagcgagggagcttgcaggtacagtgcaaattaccattaccattcgatttaaaggagacata</t>
  </si>
  <si>
    <t>tgcagcgagggagcttgcaggtacagtgcaaattaccattaccattctatttaaaggagacata</t>
  </si>
  <si>
    <t>tgcagcgagggcgcaaggagacggctagggcagaacttccgaaaaaaaaaaaaaaaaaaaaaaa</t>
  </si>
  <si>
    <t>tgcagcgagggcgcaaggaggcggctagggcagaacttccgaaaaaaaaaaaaaaaaaaaaaaa</t>
  </si>
  <si>
    <t>tgcagcgaggggacgtcaaatttgtccgaggcacatgcggcccatgcaccatcagtactcgccg</t>
  </si>
  <si>
    <t>tgcagcgaggggacgtcaaatttgtccgaggcacatgcggcccatgcaccatcagtactcgctg</t>
  </si>
  <si>
    <t>tgcagcgaggggaggctgaggtggggaagaaggcggcggtcagcaatgagactgcacatgccgt</t>
  </si>
  <si>
    <t>tgcagcgaggggaggctgcggtggggaagaaggcggcggtcagcaatgagactgcacatgccgt</t>
  </si>
  <si>
    <t>tgcagcgaggtcaaggccgacaagtcaatctcgctgaccaccagctgcacaaacacagagaggc</t>
  </si>
  <si>
    <t>tgcagcgaggtcacggccgacaagtcaatctcgctgaccaccagctgcacaaacacagagaggc</t>
  </si>
  <si>
    <t>tgcagcgaggtgagcccttgcgggaggcccgtgaggcgggcggcgagcggcacgaggaggcgct</t>
  </si>
  <si>
    <t>tgcagcgaggtgagcccttgcgggcggcccgtgaggcgggcggcgagcggcacgaggaggcgct</t>
  </si>
  <si>
    <t>tgcagcgaggtggattggccagtggagaagaagggacgttgatgcggtggacccaaacaggctt</t>
  </si>
  <si>
    <t>tgcagcgaggtggattggccagtggggaagaagggacgttgatgcggtggacccaaacaggctt</t>
  </si>
  <si>
    <t>tgcagcgaggtgtggagcctgtccatggtgggcagcctctcgacggccgcccacctcagctcga</t>
  </si>
  <si>
    <t>tgcagcgaggtgtggagcctgtccatggtgggcagcctctcgacggctgcccacctcagctcga</t>
  </si>
  <si>
    <t>tgcagcgaggtgtggtttgttgtggttgagacttgagagagcccctgtcgccgtcttgccgatg</t>
  </si>
  <si>
    <t>tgcagcgaggtgtggtttgttgtggttgagacttgagagagcccctgtcgccgttttgccgatg</t>
  </si>
  <si>
    <t>tgcagcgaggttgtcaccgtgccagtgagaagcgatgttctgatggcagcaagtaataaccaga</t>
  </si>
  <si>
    <t>tgcagcgaggttgtcaccgtgccattgagaagcgatgttctgatggcagcaagtaataaccaga</t>
  </si>
  <si>
    <t>tgcagcgagtaccagacggggtcctcgctgacgttgagctcggagggctcggagcgatcgatct</t>
  </si>
  <si>
    <t>tgcagcgagtaccagacggggtcctcgctgacgttgagctcggagggctcggagcggtcgatct</t>
  </si>
  <si>
    <t>tgcagcgagtagcagcatgagccacccgtcagggcaggaacatcgcgtcagcatgtgcttgctt</t>
  </si>
  <si>
    <t>tgcagcgagtagcagcatgagccacccgtcagggcaggcacatcgcgtcagcatgtgcttgctt</t>
  </si>
  <si>
    <t>tgcagcgagtaggccatttgtgttgttgtttgctcgactttgtcctcagcggctacaaagttgt</t>
  </si>
  <si>
    <t>tgcagcgagtaggccatttgtgttgttgtttgctcgactttttcctcagcggctacaaagttgt</t>
  </si>
  <si>
    <t>tgcagcgagtatacatcataactcctaagcaactgcaaaagaaacacattacaaagtgctctct</t>
  </si>
  <si>
    <t>tgcagcgagtatacatgataactcctaagcaactgcaaaagaaacacattacaaagtgctctct</t>
  </si>
  <si>
    <t>tgcagcgagtcaatgctaccataacccttgtccctggatgccctcctctgggactgggagcaga</t>
  </si>
  <si>
    <t>tgcagcgagtcactgctaccataacccttgtccctggatgccctcctctgggactgggagcaga</t>
  </si>
  <si>
    <t>tgcagcgagtcaccaaccactttctccatcgcttagaacgtctccacgctccacagttttcccg</t>
  </si>
  <si>
    <t>tgcagcgagtcacctaccactttctccatcgcttagaacgtctccacgctccacagttttcccg</t>
  </si>
  <si>
    <t>tgcagcgagtccacggccagcggcatgttctcctggtcggggctgcacctcggcaccgcgccgc</t>
  </si>
  <si>
    <t>tgcagcgagtccacggccagcggcatgttctcctggtcggggctgcacctcggcgccgcgccgc</t>
  </si>
  <si>
    <t>tgcagcgagtccagacgtactccagaggaaaaaggaaagcgaagcatggcaagggcaaatgcca</t>
  </si>
  <si>
    <t>tgcagcgagtccagacgtactccagaggaaaaaggaaggcgaagcatggcaagggcaaatgcca</t>
  </si>
  <si>
    <t>tgcagcgagtccatcgcctggaaagcctgcgccaacccgcgcggcgtgcggtgggcctacaccg</t>
  </si>
  <si>
    <t>tgcagcgagtccatcgcctggaaggcctgcgccaacccgcgcggcgtgcggtgggcctacaccg</t>
  </si>
  <si>
    <t>tgcagcgagtccatcgcctggaaggcctgcgccaaccctcgcggcgtgcggtgggcagacaccg</t>
  </si>
  <si>
    <t>tgcagcgagtccatcgcctggaaggcctgcgccaaccctcgcggcgtgcggtgggcatacaccg</t>
  </si>
  <si>
    <t>tgcagcgagtgaacgtgtacactgtcacaatttctcctaaatatttccattcgatgtgtatgac</t>
  </si>
  <si>
    <t>tgcagtgagtgaacgtgtacactgtcacaatttctcctaaatatttccattcgatgtgtatgac</t>
  </si>
  <si>
    <t>tgcagcgagtgaatcaattgaccatctaattctggcaaacactcggtcagagtccaagaaacgg</t>
  </si>
  <si>
    <t>tgcagcgagtgaatcaattgaccatctaattctggcaaacactcggtcagagtccaagagacgg</t>
  </si>
  <si>
    <t>tgcagcgagtgccaacagatcggatctgaccgagccctacgtgggacggagggcgggggcgtta</t>
  </si>
  <si>
    <t>tgcagcgagtgccagcagatcggatctgaccgagccctacgtgggacggagggcgggggcgtta</t>
  </si>
  <si>
    <t>tgcagcgagtgcgcgacaagccgacaacgacgacgaaggcggcaaggccagcggcgagaggagg</t>
  </si>
  <si>
    <t>tgcagcgagtgcgcgacaagccgactacgacgacgaaggcggcaaggccagcggcgagaggagg</t>
  </si>
  <si>
    <t>tgcagcgagtggaccaccaccaccgtgaccgtgaccaccagcggcggccgcgaggttggctgcg</t>
  </si>
  <si>
    <t>tgcagcgagtggaccaccaccaccgtgaccgtgagcaccagcggcggccgcgaggttggctgcg</t>
  </si>
  <si>
    <t>tgcagcgagtggccgtcgaggctccccatctcctcggccgccgcactgccgaaaaaaaaaaaaa</t>
  </si>
  <si>
    <t>tgcagcgagtggccgtcgaggctccccatctcctcggccgtcgcactgccgaaaaaaaaaaaaa</t>
  </si>
  <si>
    <t>tgcagcgagtggtgcgggtgggtagggggcgcggttaataaggaggagggcacgagggcggaga</t>
  </si>
  <si>
    <t>tgcagcgagtggtgcgggtgggtagggggcgccgttaataaggaggagggcacgagggcggaga</t>
  </si>
  <si>
    <t>tgcagcgagttctgcaccccacccacgacgcaccgctcgtgatcaggcacgccgtcctgcatca</t>
  </si>
  <si>
    <t>tgcagcgagttctgcaccccacccacggcgcaccgctcgtgatcaggcacgccgtcctgcatca</t>
  </si>
  <si>
    <t>tgcagcgagttgcggcgacgatgaccttgagaaacccacgggccagtccaagaagcgcgtggca</t>
  </si>
  <si>
    <t>tgcagcgagttgcggcgacgatgactttgagaaacccacgggccagtccaagaagcgcgtggca</t>
  </si>
  <si>
    <t>tgcagcgagtttaagctggccactgtcgtgcttgggatgaggggccatggcgaaagctttgccc</t>
  </si>
  <si>
    <t>tgcagcgagtttaagctggccactgtcgtgcttgtgatgaggggccatggcgaaagctttgccc</t>
  </si>
  <si>
    <t>tgcagcgagtttcatttggatcatgaaaacaacagcccagtccaagctagaaagaatttggtcc</t>
  </si>
  <si>
    <t>tgcagcgagtttcatttggatcatgaaaagaacagcccagtccaagctagaaagaatttggtcc</t>
  </si>
  <si>
    <t>tgcagcgagtttcgtgccgaccaatgaccatgcggtttttttggttgggctaatcatgctttag</t>
  </si>
  <si>
    <t>tgcagcgagtttcgtgctgaccaatgaccatgcggtttttttggttgggctaatcatgctttag</t>
  </si>
  <si>
    <t>tgcagcgagtttcgtgctgaccaatgaacatgcggttttttttggtgggctaatcatgctttag</t>
  </si>
  <si>
    <t>tgcagcgagtttcgtgctgaccaatgaccatgcggttttttttggtgggctaatcatgctttag</t>
  </si>
  <si>
    <t>tgcagcgataaaccctaaacccttgtagtcagggagcaccaacagaatccaggggaaacacaac</t>
  </si>
  <si>
    <t>tgcagcgataaaccctaaacccttgtagtcggggagcaccaacagaatccaggggaaacacaac</t>
  </si>
  <si>
    <t>tgcagcgataaccacatagctagtatgtgaacgagatgcaaataaggcgcagtgactggtaagc</t>
  </si>
  <si>
    <t>tgcagcgataaccacgtagctagtatgtgaacgagatgcaaataaggcgcagtgactggtaagc</t>
  </si>
  <si>
    <t>tgcagcgatagaggcgcatgcagctgccagaaacacagcaataagagcatgcggctgtaatcaa</t>
  </si>
  <si>
    <t>tgcagcgatagaggcgcatgcagctgccagaaacatagcaataagagcatgcggctgtaatcaa</t>
  </si>
  <si>
    <t>tgcagcgatagcggccgagctggtgccatacctccccttcgacgtcgagccgtcgccgcgcacc</t>
  </si>
  <si>
    <t>tgcagcgatagcggccgagctggtgccatacctccccttcggcgtcgagccgtcgccgcgcacc</t>
  </si>
  <si>
    <t>tgcagcgatatgagatggcgatggccgatggacctgccacgaacccagtgcccacgagctgccg</t>
  </si>
  <si>
    <t>tgcagcgatatgagatggcgatggccgatggacctgccacgagcccagtgcccacgagctgccg</t>
  </si>
  <si>
    <t>tgcagcgatatttggcgaacactaatagttgtttgccccaatttaagatatctttttattacat</t>
  </si>
  <si>
    <t>tgcagcgatatttggcgaacactaatagttgtttgccccaatttaagatatctttttattgcat</t>
  </si>
  <si>
    <t>tgcagcgatcagaacgtggcagtgcacaacgagagagaaattctcgcttaggaagcatgtgcca</t>
  </si>
  <si>
    <t>tgcagcgatcagaacgtggcagtgcacaacgagagagaaattctctcttaggaagcatgtgcca</t>
  </si>
  <si>
    <t>tgcagcgatcagacgagggaggtgctcatcagttcggctttcgtccacctcaacaacgcggagc</t>
  </si>
  <si>
    <t>tgcagcgatcagacgagggaggtgctcatcagctcggctttcgtccacctcaacaacgcggagc</t>
  </si>
  <si>
    <t>tgcagcgatcagagtgggcttcctagtcttcttcggccgcccccagagtcgcagagattttgtt</t>
  </si>
  <si>
    <t>tgcagctatcagagtgggcttcctagtcttcttcggccgcccccagagtcgcagagattttgtt</t>
  </si>
  <si>
    <t>tgcagcgatccaattgcaatgacttgacctagctcggcccgtcccaactggatcttggcccgca</t>
  </si>
  <si>
    <t>tgcagcgatccaattgcaatgacttgagctagctcggcccgtcccaactggatcttggcccgca</t>
  </si>
  <si>
    <t>tgcagcgatccaggtctcgggtcaagcgcgccaccgcgacgggacgaaagcggaaagcccgaaa</t>
  </si>
  <si>
    <t>tgcagcgatccaggtctcgggtcaggcgcgccaccgcgacgggacgaaagcggaaagcccgaaa</t>
  </si>
  <si>
    <t>tgcagcgatccatcatcaacgagaggatccgtcatcatatcgaatcgaggaattaattaacaat</t>
  </si>
  <si>
    <t>tgcagcgatccatcatcaacgagaggatccgtcatcatatcgagtcgaggaattaattaacaat</t>
  </si>
  <si>
    <t>tgcagcgatccatcctcaaatgcggcaccatgagcctcgttggcttctgcgtcgcgctcaagct</t>
  </si>
  <si>
    <t>tgcagcgatccatcctcaaatgcggcgccatgagcctcgttggcttctgcgtcgcgctcaagct</t>
  </si>
  <si>
    <t>tgcagcgatccgaaacggctgtaggtgcaccccgtccgtctccattcgcagcaggcgccgtaga</t>
  </si>
  <si>
    <t>tgcagcgatccgaaacggctgtaggtgcaccccgtccgtctccattcgcagcgggcgccgtaga</t>
  </si>
  <si>
    <t>tgcagcgatcctgttccagctttaggaagcacgggaggaggcgcaaggactagcggatgatctt</t>
  </si>
  <si>
    <t>tgcagcgatcctgttccagctttaggaagcacgggaggaggcgcaaggactggcggatgatctt</t>
  </si>
  <si>
    <t>tgcagcgatcgaggatgctgacatttcgttggtacgagaacgcatccatgttggtacgtggggc</t>
  </si>
  <si>
    <t>tgcagcgatcgaggatgctgacgtttcgttggtacgagaacgcatccatgttggtacgtggggc</t>
  </si>
  <si>
    <t>tgcagcgatcggcggcggccgctgggctctacgtccagtcgttcccgaaaaaaaaaaaaaaaaa</t>
  </si>
  <si>
    <t>tgcagcggtcggcggcggccgctgggctctacgtccagtcgttcccgaaaaaaaaaaaaaaaaa</t>
  </si>
  <si>
    <t>tgcagcgatctcacatgcagctcaacagatttgcttcgctgtcttccctccctcaaggctctat</t>
  </si>
  <si>
    <t>tgcagcgatctcacatgcagctcaacagatttgcttcgctgtcttccctccctcaaggctttat</t>
  </si>
  <si>
    <t>tgcagcgatctcttccatctgccgcttggcgagcttcatcacgctcccgaacgacacgtacacc</t>
  </si>
  <si>
    <t>tgcagcgatctcttccatctgccgcttggcgagcttcgtcacgctcccgaacgacacgtacacc</t>
  </si>
  <si>
    <t>tgcagcgatctggagagaaatcatctaaataatcttggcaagttgcgtcacctgagatatctgc</t>
  </si>
  <si>
    <t>tgcagcgatctggagagcaatcatctaaataatcttggcaagttgcgtcacctgagatatctgc</t>
  </si>
  <si>
    <t>tgcagcgatcttatacaactttcaggtggagctcgtcgacggccaggtcgttgagccgcagaac</t>
  </si>
  <si>
    <t>tgcagcgatcttatacaactttcaggtggagctcgttgacggccaggtcgttgagccgcagaac</t>
  </si>
  <si>
    <t>tgcagcgatcttgctattctattatttccctttgtttacctgttttattattaatgcataaagc</t>
  </si>
  <si>
    <t>tgcagcgatcttgctattctattatttccgtttgtttacctgttttattattaatgcataaagc</t>
  </si>
  <si>
    <t>tgcagcgatgaacgtgccgttgaaggcttgccgaaacggtagaagcccatgagggatttgcctg</t>
  </si>
  <si>
    <t>tgcagcgatgaacgtgccgttgaaggcttgccgaaacggtagaagcctatgagggatttgcctg</t>
  </si>
  <si>
    <t>tgcagcgatgaagtccagtagaagcctctgagtgcgacaacattgtggtgccgcaccttactaa</t>
  </si>
  <si>
    <t>tgcagcgatgaagtccagtagaagcctctgagtgcgacaacattgtggtgccgcaccttgctaa</t>
  </si>
  <si>
    <t>tgcagcgatgaatagatcacccagatcagtctgaaactgcaacggtgcaatatatgtgctttga</t>
  </si>
  <si>
    <t>tgcagcgatgaatagatcacccagatcagtctgaaactgcaagggtgcaatatatgtgctttga</t>
  </si>
  <si>
    <t>tgcagcgatgacatgtggggctactctctaagagcaattactctccctgtggcccacttatgag</t>
  </si>
  <si>
    <t>tgcagctatgacatgtggggctactctctaagagcaattactctccctgtggcccacttatgag</t>
  </si>
  <si>
    <t>tgcagcgatgagagctggctatggtgagatggatcacggcggcgttgtggacctgccacgacaa</t>
  </si>
  <si>
    <t>tgcagcggtgagagctggctatggtgagatggatcacggcggcgttgtggacctgccacgacaa</t>
  </si>
  <si>
    <t>tgcagcgatgatgaaggttttcatggagcctggttcgaggcgactattgttaaacctgtcggca</t>
  </si>
  <si>
    <t>tgcagcgatgatgaaggttttcgtggagcctggttcgaggcgactattgttaaacctgtcggca</t>
  </si>
  <si>
    <t>tgcagcgatgattcatccgctggggcacacggctacccacactggcagcgtcgtcgacttggtc</t>
  </si>
  <si>
    <t>tgcagcgatgattcatccgctggggcacatggctacccacactggcagcgtcgtcgacttggtc</t>
  </si>
  <si>
    <t>tgcagcgatgcaatggacaggatcatctacagctacacgaggagcatcagtggattcgcagcca</t>
  </si>
  <si>
    <t>tgcagcgatgcaatggacaggatcatctacagctacacgaggagcatcagtggattcgcggcca</t>
  </si>
  <si>
    <t>tgcagcgatgcacaagccaccgatcatggagatcaggcgtcgtcctcctcccgagagagactgg</t>
  </si>
  <si>
    <t>tgcagcgatgcacaagccaccgatcgtggagatcaggcgtcgtcctcctcccgagagagactgg</t>
  </si>
  <si>
    <t>tgcagcgatgcctccacggtagcaatccactcaaacgccttccaggcatactagccaacacacc</t>
  </si>
  <si>
    <t>tgcagcgatgcctccatggtagcaatccactcaaacgccttccaggcatactagccaacacacc</t>
  </si>
  <si>
    <t>tgcagcgatgcctttgttggcaaatcgtcgagcacctttcgagttggagttgcaatagcaatat</t>
  </si>
  <si>
    <t>tgcagcgatgcttttgttggcaaatcgtcgagcacctttcgagttggagttgcaatagcaatat</t>
  </si>
  <si>
    <t>tgcagcgatgctgcgaagagcctcccgcggactccatggccactgcctcatcctcatcctcatc</t>
  </si>
  <si>
    <t>tgcagcgatgctgcgaagagcctcccgcggactccatggccactgcctcatcctcatcctcgtc</t>
  </si>
  <si>
    <t>tgcagcgatgctgctcaccgtcctcctccgtctcttgctctcgcagcttgtctctgcattccag</t>
  </si>
  <si>
    <t>tgcagcgatgctgctcgccgtcctcctccgtctcttgctctcgcagcttgtctctgcattccag</t>
  </si>
  <si>
    <t>tgcagcgatggagcaagcaagcaggtaagtaagcagaagggagactagcactgctgatcaacct</t>
  </si>
  <si>
    <t>tgcagcgatggagcaagcaagcaggtaagtaagcagaagggagactagcgctgctgatcaacct</t>
  </si>
  <si>
    <t>tgcagcgatggatctgtgattcgcgaaatcgcgggcatggtcgtccacgcttcggcgccgtgca</t>
  </si>
  <si>
    <t>tgcagcgatgtatctgtgattcgcgaaatcgcgggcatggtcgtccacgcttcggcgccgtgca</t>
  </si>
  <si>
    <t>tgcagcgatggcaggtttcccaggcccaagtcgagactatcgtcattgcaggcaattcctcttg</t>
  </si>
  <si>
    <t>tgcagcgatggcaggtttcccaggcccaagtcgagactatggtcattgcaggcaattcctcttg</t>
  </si>
  <si>
    <t>tgcagcgatggccgacagaggtcaggcatgacgcagggacggtagcgaccaggttcctctgaac</t>
  </si>
  <si>
    <t>tgcagcgatggccgacagaggtcaggcatgacgcagggacggtagcggccaggttcctctgaac</t>
  </si>
  <si>
    <t>tgcagcgatggctgctgtctcgattccgccgaacccccatccgaagcctgaagacccgacgcgg</t>
  </si>
  <si>
    <t>tgcagcgatggctgctgtctcgattccgccgcacccccatccgaagcctgaagacccgacgcgg</t>
  </si>
  <si>
    <t>tgcagcgatgggctgcgactaagagtggagggatcaaagaccagctcctcatggcacgcgagct</t>
  </si>
  <si>
    <t>tgcagcgatgggctgcgactaagattggagggatcaaagaccagctcctcatggcacgcgagct</t>
  </si>
  <si>
    <t>tgcagcgatggtgagccacaagaatcggagaaatcaaatcgcagctgttgatggcccgcgaact</t>
  </si>
  <si>
    <t>tgcagcgatggtgagccacaagaatcggggaaatcaaatcgcagctgttgatggcccgcgaact</t>
  </si>
  <si>
    <t>tgcagcgatgtcaattcagtggtggcgacggcgcggtgactactggcagcacacggtgtatcac</t>
  </si>
  <si>
    <t>tgcagcgatgtcaattcagtggtggcgacggcgcggtgactactggcagcacatggtgtatcac</t>
  </si>
  <si>
    <t>tgcagcgatgttttataactgctggtaaacgaaagggaaataggcctatcgagcccatagatag</t>
  </si>
  <si>
    <t>tgcagcgatgttttataactgctggtaaacgaaagggaaataggcctatcgagcgcatagatag</t>
  </si>
  <si>
    <t>tgcagcgattaccgctacagtgaaacgcagctcaaattttgcagccgcaggcagagcagctacg</t>
  </si>
  <si>
    <t>tgcagcgattatcgctacagtgaaacgcagctcaaattttgcagccgcaggcagagcagctacg</t>
  </si>
  <si>
    <t>tgcagcgattagagaaaggaggctgcgaaacccaaagcgcacgtgagacattgacgttgacgcg</t>
  </si>
  <si>
    <t>tgcagcgattagagaaaggaggctgcgaaacccaaagcgcacgtgaggcattgacgttgacgcg</t>
  </si>
  <si>
    <t>tgcagcgattagagaagaaggtgagagcgatgattttttatttttatttccatctggatgacag</t>
  </si>
  <si>
    <t>tgcagcgattagagaagaaggtgatagcgatgattttttatttttatttccatctggatgacag</t>
  </si>
  <si>
    <t>tgcagcgattagaggccacactgcggtggtgagcctgctgctggagcgagtttctgggttggtt</t>
  </si>
  <si>
    <t>tgcagcgattagaggccacactgcggtggtgaacctgctgctggagcgagtttctgggttggtt</t>
  </si>
  <si>
    <t>tgcagcgattcatttcacagtgacaggacgcggagaccataacatatcaatcagcgaaagaaaa</t>
  </si>
  <si>
    <t>tgcagcgattcgtttcacagtgacaggacgcggagaccataacatatcaatcagcgaaagaaaa</t>
  </si>
  <si>
    <t>tgcagcgattcgatctcgcacgctttgagatgatagaaaggtggggaaatggtgcgacgaatca</t>
  </si>
  <si>
    <t>tgcagcgattcgatctcgcacgctttgagatgatagaaaggtggggaaatggtgcgacgaatct</t>
  </si>
  <si>
    <t>tgcagcgattgaaaccaacaagagaaccaccatggtatctcaaagcataatgccaaaatatata</t>
  </si>
  <si>
    <t>tgcagcgattgaaaccaacaagagaaccaccatggtatctgaaagcataatgccaaaatatata</t>
  </si>
  <si>
    <t>tgcagcgattgatcgatccatgcatgcgctgatgactcatcacagacatgcatgggcgccaaga</t>
  </si>
  <si>
    <t>tgcagcgattgatcgatccatgcatgcgctgatgattcatcacagacatgcatgggcgccaaga</t>
  </si>
  <si>
    <t>tgcagcgattggttcggtacggttgcgagcggagtttaaaacgtctaataaaaaggctgacaag</t>
  </si>
  <si>
    <t>tgcagcgattggttcggtacggttgcgagcggagtttacaacgtctaataaaaaggctgacaag</t>
  </si>
  <si>
    <t>tgcagcgattgtcacctgctaccactactgttactcgcatgaccttcaactggactttcttttt</t>
  </si>
  <si>
    <t>tgcagcgattgtcacctgctgccactactgttactcgcatgaccttcaactggactttcttttt</t>
  </si>
  <si>
    <t>tgcagcgattgttcggcgtacagggatagcactgattaccttttgtctcctgcgatcgattgcc</t>
  </si>
  <si>
    <t>tgcagcgattgttcgtcgtacagggatagcactgattaccttttgtctcctgcgatcgattgcc</t>
  </si>
  <si>
    <t>tgcagcgatttcatcatccttgtgaatctgatggctttcctctgacacgttgccatcctgacac</t>
  </si>
  <si>
    <t>tgcagtgatttcatcatccttgtgaatctgatggctttcctctgacacgttgccatcctgacac</t>
  </si>
  <si>
    <t>tgcagcgattttctgctactaaagaactgagattttgctgccctctgaccacttgcttgtaatc</t>
  </si>
  <si>
    <t>tgcagcgattttctgctactaaagaactgggattttgctgccctctgaccacttgcttgtaatc</t>
  </si>
  <si>
    <t>tgcagcgattttctgctagtaaacaactgggattggattttgatgccctctgaccacttgcttg</t>
  </si>
  <si>
    <t>tgcagcgattttctgctagtaaacaactgggattggattttgatgccttctgaccacttgcttg</t>
  </si>
  <si>
    <t>tgcagcgattttgactctagcctcgctgacttctttctatcaatgaaatgcaagatgaccacga</t>
  </si>
  <si>
    <t>tgcagcgattttgactctagcctcgctgacttctttctatcaatgaaatgcgagatgaccacga</t>
  </si>
  <si>
    <t>tgcagcgcaaaagcgagcaggaaaagagaaaacatttagcagtcagactctatggttatcaatc</t>
  </si>
  <si>
    <t>tgcagcgcaaaagcgagcaggaaaagagaaaacatttagcattcagactctatggttatcaatc</t>
  </si>
  <si>
    <t>tgcagcgcaaagcggaaaagacgactttaacgtactccagtgcgggcgatgacgttgatgcagc</t>
  </si>
  <si>
    <t>tgcagcgcaaagtggaaaagacgactttaacgtactccagtgcgggcgatgacgttgatgcagc</t>
  </si>
  <si>
    <t>tgcagcgcaaaggaaagcacagcagtacagcacagcggcggttttcaaaaagaacccgccacct</t>
  </si>
  <si>
    <t>tgcagcgcaaaggaaagcacagcagtacagcacagcgggggttttcaaaaagaacccgccacct</t>
  </si>
  <si>
    <t>tgcagcgcaacactgctttttgtcattttcaatttagccccatccattgttctttgtaaaggag</t>
  </si>
  <si>
    <t>tgcagcgcaacactgctttttgtcattttcaatttagctccatccattgttctttgtaaaggag</t>
  </si>
  <si>
    <t>tgcagcgcaaccagaaaattgcccaaagcagatgacgcagagcacatagctgctccagaataaa</t>
  </si>
  <si>
    <t>tgcagcgcaaccagaaaattgcccaaagcagaagacgcagagcacatagctgctccagaataaa</t>
  </si>
  <si>
    <t>tgcagcgcaaccgccgagcgagaaggcgggtcgagtacgcagcacgcgcagccccactcccagc</t>
  </si>
  <si>
    <t>tgcagcgcaaccgccgagcgagaaggcgggtcgagtacggagcacgcgcagccccactcccagc</t>
  </si>
  <si>
    <t>tgcagcgcaacgtggatccgcccactcgtgccactaccacactctcgttgctctctgtgccgtt</t>
  </si>
  <si>
    <t>tgcagcgcaacgtggatccgcctactcgtgccactaccacactctcgttgctctctgtgccgtt</t>
  </si>
  <si>
    <t>tgcagcgcaagatgctcctctttcctgcaacagaaacccattccaatcattccaaacgcagcca</t>
  </si>
  <si>
    <t>tgcagcgcaagttgctcctctttcctgcaacagaaacccattccaatcattccaaacgcagcca</t>
  </si>
  <si>
    <t>tgcagcgcaagatggctattgtcaaaatggagctctgccaaatcctccactttgtctacgagaa</t>
  </si>
  <si>
    <t>tgcagcgcaagatggctattgtcaaaatggagctctgccaaatccttcactttgtctacgagaa</t>
  </si>
  <si>
    <t>tgcagcgcaagtaactgaatcctcaatgtcatggagttgcgcggtaggtttttttgaggaggcg</t>
  </si>
  <si>
    <t>tgcagcgcaagtaactgaatcctcaatgtcatggagttgcgtggtaggtttttttgaggaggcg</t>
  </si>
  <si>
    <t>tgcagcgcaagtcgggccagcacacctattcactttcacatgcctagagcaaagcatgatgctg</t>
  </si>
  <si>
    <t>tgcagcgtaagtcgggccagcacacctattcactttcacatgcctagagcaaagcatgatgctg</t>
  </si>
  <si>
    <t>tgcagcgcaatccgcgccaggtagaaggtgtcgacggcggtgcgcaccacggtggcgacggtgg</t>
  </si>
  <si>
    <t>tgcagcgcgatccgcgccaggtagaaggtgtcgacggcggtgcgcaccacggtggcgacggtgg</t>
  </si>
  <si>
    <t>tgcagcgcaatcgaattcctgatggcttcctgctatgaacatgttctgctttctggtggagcaa</t>
  </si>
  <si>
    <t>tgcagtgcaatcgaattcctgatggcttcctgctatgaacatgttctgctttctggtggagcaa</t>
  </si>
  <si>
    <t>tgcagcgcaatctatctcccagtcccatgccaaccgcgtccaattatttcacgcgcgcgtgcgt</t>
  </si>
  <si>
    <t>tgcagcgcaatctatttcccagtcccatgccaaccgcgtccaattatttcacgcgcgcgtgcgt</t>
  </si>
  <si>
    <t>tgcagcgcaattacgcaacgcgagcgcgagaaggagatttgacgacagcgacggggcgagccga</t>
  </si>
  <si>
    <t>tgcagcgcaattacgcaacgcgagcgcgagaaggagatttgacgacagcgacggggcgaggcga</t>
  </si>
  <si>
    <t>tgcagcgcaattgtgaagcactgatggttcttcagaagagagggttacagaaaagaaatgcatc</t>
  </si>
  <si>
    <t>tgcagcgcaattgtgaagcactgatggttcttcagaagagagggttacagaaaataaatgcatc</t>
  </si>
  <si>
    <t>tgcagcgcaattttatttcacaatcgtaccttcatcaaaataaattgcatgtccattccatctc</t>
  </si>
  <si>
    <t>tgcagcgtaattttatttcacaatcgtaccttcatcaaaataaattgcatgtccattccatctc</t>
  </si>
  <si>
    <t>tgcagcgcaattttgctgtgacatgagtcgaggaggagagtcgtctcgtcggtcgtcgcaatca</t>
  </si>
  <si>
    <t>tgcagcgcagttttgctgtgacatgagtcgaggaggagagtcgtctcgtcggtcgtcgcaatca</t>
  </si>
  <si>
    <t>tgcagcgcacaaccactcaatcaaggcacatatatcaatttcgtttcatccaaccacacagtac</t>
  </si>
  <si>
    <t>tgcagcgcagaaccactcaatcaaggcacatatatcaatttcgtttcatccaaccacacagtac</t>
  </si>
  <si>
    <t>tgcagcgcacaagtgcagccttggcagagcagagctgcattgggacacgcgacgaggttgacac</t>
  </si>
  <si>
    <t>tgcagcgcacaagtgcagccttggcagagcagagctgcattgggacgcgcgacgaggttgacac</t>
  </si>
  <si>
    <t>tgcagcgcacaccctccagcaaaggcagcaagggccctactttttctctccctacgaagtgcga</t>
  </si>
  <si>
    <t>tgcagcgcacaccctccagcaaaggcagcaagggccctactttttctctccctgcgaagtgcga</t>
  </si>
  <si>
    <t>tgcagcgcacacgagctggccacggtcatgcatggggtccaggggccatggcgaaagctttact</t>
  </si>
  <si>
    <t>tgcagcgcacacgggctggccacggtcatgcatggggtccaggggccatggcgaaagctttact</t>
  </si>
  <si>
    <t>tgcagcgcacacgcacgcagcagcagcgcccttcagctcgctgaacacgacggtgatcacggtg</t>
  </si>
  <si>
    <t>tgcagtgcacacgcacgcagcagcagcgcccttcagctcgctgaacacgacggtgatcacggtg</t>
  </si>
  <si>
    <t>tgcagcgcacacgcacgcgcacgcagcagcgcccttcagctcgctgaacacgacggtgatcacg</t>
  </si>
  <si>
    <t>tgcagcgcacacgcacgcgcacgcagcagcgcccttcagctcgttgaacacgacggtgatcacg</t>
  </si>
  <si>
    <t>tgcagcgcacagaaaataataatgaacaatagcaatagttcctgagggaagtaaactgcttcct</t>
  </si>
  <si>
    <t>tgcagcgcacagaaaatagtaatgaacaatagcaatagttcctgagggaagtaaactgcttcct</t>
  </si>
  <si>
    <t>tgcagcgcacagcattgaacttaaaagctaacggccacaagtaaaaatgcgccccctttaaagt</t>
  </si>
  <si>
    <t>tgcagcgcacagcattgaacttaaaagctaacggccacaagtaaacatgcgccccctttaaagt</t>
  </si>
  <si>
    <t>tgcagcgcaccaaggtcttgcagacggaagaatggtagcaatgaaagttatcgtccgaagcaca</t>
  </si>
  <si>
    <t>tgcagcgcaccaaggtcttgcagatggaagaatggtagcaatgaaagttatcgtccgaagcaca</t>
  </si>
  <si>
    <t>tgcagcgcaccaagtgtcgggcgggaaattttgcgtgcgcgtcccgatccgtttccgtgccgtg</t>
  </si>
  <si>
    <t>tgcagcgcaccaagtgtcgggcggggaattttgcgtgcgcgtcccgatccgtttccgtgccgtg</t>
  </si>
  <si>
    <t>tgcagcgcaccgatcatccactgcgacatcaagcccgacaacatcctgctggacgaccacggcg</t>
  </si>
  <si>
    <t>tgcagcgcaccgatcatccactgcgacatcaagcccgacaacatcttgctggacgaccacggcg</t>
  </si>
  <si>
    <t>tgcagcgcaccgccagctgggggcgcggtctggccctccacgccgtgctcgacctccatggatg</t>
  </si>
  <si>
    <t>tgcagcgcaccgctagctgggggcgcggtctggccctccacgccgtgctcgacctccatggatg</t>
  </si>
  <si>
    <t>tgcagcgcacgaagttccttagtcgagcggcaaagtataatataatgcttttgcccaagagatc</t>
  </si>
  <si>
    <t>tgcagcgcacgaagttccttagtcgagcggcaaagtataatataatgcttttgcccaagatatc</t>
  </si>
  <si>
    <t>tgcagcgcacgcaacaggggtgtccatggcctgggttcgttcgccaagaaagagaagaagaaag</t>
  </si>
  <si>
    <t>tgcagtgcacgcaacaggggtgtccatggcctgggttcgttcgccaagaaagagaagaagaaag</t>
  </si>
  <si>
    <t>tgcagcgcacgcgggtgagacaagaacaagaaaacgccatggcaagacaggcccagccatcatc</t>
  </si>
  <si>
    <t>tgcagcgcacgcgggtgagacaagaacaagaaaacgccatggcacgacaggcccagccatcatc</t>
  </si>
  <si>
    <t>tgcagcgcacgggagctcgatcgacgaacagggttattgttaatgcagcgacagccacagctgg</t>
  </si>
  <si>
    <t>tgcagcgcacgggagctcgatcgacgaacagggttattgttaatgcagcgacagccacaggtgg</t>
  </si>
  <si>
    <t>tgcagcgcacgggcgcggtggaagagtgccactgacacttcctggcgccgttgtcccgctgtga</t>
  </si>
  <si>
    <t>tgcagcgcacgggcgcggtggaagagtgccagtgacacttcctggcgccgttgtcccgctgtga</t>
  </si>
  <si>
    <t>tgcagcgcactagctcgtggataataactggaagcagaaagaagagacgactatgcttgtgcta</t>
  </si>
  <si>
    <t>tgcagcgcactagctcgtggataataactggaagcagaaagaagagacgactatgcttgttcta</t>
  </si>
  <si>
    <t>tgcagcgcactctgatgatctccatgcatgcatctatctatctctgtcgcgcccgcccctcgtc</t>
  </si>
  <si>
    <t>tgcagcgcactgtgatgatctccatgcatgcatctatctatctctgtcgcgcccgcccctcgtc</t>
  </si>
  <si>
    <t>tgcagcgcactgcacccaaaagagcatggttactggtagttactactgctccttatcactacca</t>
  </si>
  <si>
    <t>tgcagcgcactgcacccaaaagagcatggttactggtagttactactgctccttatgactacca</t>
  </si>
  <si>
    <t>tgcagcgcactgcactgcactgcacccaaaagagcatggttattaatgctccctatcactacca</t>
  </si>
  <si>
    <t>tgcagcgcactgcactgcactgcacccaaaagagcatggttattaatgctccttatcactacca</t>
  </si>
  <si>
    <t>tgcagcgcactgccgccgcctgacgcaggcggccaccaacgtggagacgtacgcgacgagaagg</t>
  </si>
  <si>
    <t>tgcagcgcactgccgccgcctgacgcaggcggccaccagcgtggagacgtacgcgacgagaagg</t>
  </si>
  <si>
    <t>tgcagcgcactgctagctccgtgttgcccgtacctaacgaagaacgacaaaggcgccgactccg</t>
  </si>
  <si>
    <t>tgcagcgcactgctagctccgtgttgctcgtacctaacgaagaacgacaaaggcgccgactccg</t>
  </si>
  <si>
    <t>tgcagcgcagaaaccactactaggagtaggcggcgcgcggcctgtcgtctgcactgcacggcac</t>
  </si>
  <si>
    <t>tgcagcgcagaaaccagtactaggagtaggcggcgcgcggcctgtcgtctgcactgcacggcac</t>
  </si>
  <si>
    <t>tgcagcgcagaacaccccacaggaacacagtatcagaaaggccgtcgatctggcctgaatttca</t>
  </si>
  <si>
    <t>tgcagcgcagaacaccccacaggaatacagtatcagaaaggccgtcgatctggcctgaatttca</t>
  </si>
  <si>
    <t>tgcagcgcagacggtggcaagaataacagctacctatgctatgtgtagcaggtcagttccgtgt</t>
  </si>
  <si>
    <t>tgcagcgcagacggtggccagaataacagctacctatgctatgtgtagcaggtcagttccgtgt</t>
  </si>
  <si>
    <t>tgcagcgcagagaggacaactaatcaaagcgcgcgggcgagcgagagccagggcgagacggagg</t>
  </si>
  <si>
    <t>tgcagcgcagagaggacaactagtcaaagcgcgcgggcgagcgagagccagggcgagacggagg</t>
  </si>
  <si>
    <t>tgcagcgcagagcgcatgcactagcccttgctccagcactccagcaatccgcgcgcggaggcaa</t>
  </si>
  <si>
    <t>tgcagcgcagagcgcatgcactagcccttgctccagcactccagcagtccgcgcgcggaggcaa</t>
  </si>
  <si>
    <t>tgcagcgcagaggggcgccgcgcgtgcgccaccctgctggccttccacaagcccaggcgttggt</t>
  </si>
  <si>
    <t>tgcagcgcagaggggcgccgcgcgtgtgccaccctgctggccttccacaagcccaggcgttggt</t>
  </si>
  <si>
    <t>tgcagcgcagaggggcggacgttcttggcgtagtagtgccgtgcgcactcgacacaggaactga</t>
  </si>
  <si>
    <t>tgcagcgcagaggggcggacgttcttggcgtagtagtgccgtgtgcactcgacacaggaactga</t>
  </si>
  <si>
    <t>tgcagcgcagagggtacggtgagccgtctttggcagacatctgacagtcggtgccaggtcggat</t>
  </si>
  <si>
    <t>tgcagtgcagagggtacggtgagccgtctttggcagacatctgacagtcggtgccaggtcggat</t>
  </si>
  <si>
    <t>tgcagcgcagataaatagcagatctgttccgataggttctcgtggatcgaacgaagtcgaggcc</t>
  </si>
  <si>
    <t>tgcagtgcagataaatagcagatctgttccgataggttctcgtggatcgaacgaagtcgaggcc</t>
  </si>
  <si>
    <t>tgcagcgcagcacgctccatcgaaccgtgtccatgtgcaaacgtgaggtaaagtgcccgaaaaa</t>
  </si>
  <si>
    <t>tgcagcgcagcacgctccatcgaaccgtgtccatgtgcaaacgtgaggtacagtgcccgaaaaa</t>
  </si>
  <si>
    <t>tgcagcgcagcagcgagcgcgatgcatcgtgtgcgtgtgtgatgtgtggagcaaatgacattgt</t>
  </si>
  <si>
    <t>tgcagcgcagcagcgagcgcgatgcatcgtgtgcgtgtgtgatgtgtggagcaaattacattgt</t>
  </si>
  <si>
    <t>tgcagcgcagccaccaacaccagctcctggaagaacctcacaaggctggtcaggatctaagtca</t>
  </si>
  <si>
    <t>tgcagcgcggccaccaacaccagctcctggaagaacctcacaaggctggtcaggatctaagtca</t>
  </si>
  <si>
    <t>tgcagcgcagccaccagtttacgagctcgtcatcgcgactagaggcgatggcctcgagccccag</t>
  </si>
  <si>
    <t>tgcagcgcagccaccagtttacgagctcgtcatcgcgactaggggcgatggcctcgagccccag</t>
  </si>
  <si>
    <t>tgcagcgcagcccactgtggatgccttttggggtggagctgcatgcctctgatgaccaaaccta</t>
  </si>
  <si>
    <t>tgcagcgcagcccactgtggatgccttttggggtggggctgcatgcctctgatgaccaaaccta</t>
  </si>
  <si>
    <t>tgcagcgcagccccgaggagctcaccagggcgccgatggtgcaattcttcggagggacagcgac</t>
  </si>
  <si>
    <t>tgcagcgccgccccgaggagctcaccagggcgccgatggtgcaattcttcggagggacagcgac</t>
  </si>
  <si>
    <t>tgcagcgcagcccttacctgacctgaccgtgtccctgctgcttgcctgcctggcggccagcgta</t>
  </si>
  <si>
    <t>tgcagcgcagcccttacctgacctgaccgtgtccctgctgcttgcctggctggcggccagcgta</t>
  </si>
  <si>
    <t>tgcagcgcagcctcccactccttgtcctccccctcctgcgtcgcctcaaccaccgcagcggccc</t>
  </si>
  <si>
    <t>tgcagcgcagcctcccactccttgtcctcctcctcctgcgtcgcctcaaccaccgcagcggccc</t>
  </si>
  <si>
    <t>tgcagcgcagcctgggcctgtcggaccaggacgtggaggcgtcgcgcatggcgctgcaccgaaa</t>
  </si>
  <si>
    <t>tgcagcgcagcctgggcctgtcggaccaggacgtggaggcgtcgcgcatggcgttgcaccgaaa</t>
  </si>
  <si>
    <t>tgcagcgcagccttgcttgctcctcagtcctcagttcctacacgtcaagtcttctccaaggcca</t>
  </si>
  <si>
    <t>tgcagcgcagccttgcttgctcctcagtcctcagttcctacacgtcaagtcttctccgaggcca</t>
  </si>
  <si>
    <t>tgcagcgcagcgaagatgcaacaagcgcgagagtaagggagagggagatctcaccatggctgca</t>
  </si>
  <si>
    <t>tgcagcgcagcgaagatgcaacaagcgcgagggtaagggagagggagatctcaccatggctgca</t>
  </si>
  <si>
    <t>tgcagcgcagcgaccagccccttgtccacagcgctgctggccacgcgcatgaccaaggacctat</t>
  </si>
  <si>
    <t>tgcagtgcagcgaccagccccttgtccacagcgctgctggccacgcgcatgaccaaggacctat</t>
  </si>
  <si>
    <t>tgcagcgcagcgagagccgctgccacctgcacgcagccgtgcgcgctcgagacccgaaaaaaaa</t>
  </si>
  <si>
    <t>tgcagcgcagcgagagccgttgccacctgcacgcagccgtgcgcgctcgagacccgaaaaaaaa</t>
  </si>
  <si>
    <t>tgcagcgcagcgcagccaatcccaacacaacacagatgttatcgcaagagaattgaagatgggt</t>
  </si>
  <si>
    <t>tgcagcgcagcgcagccaatcccaacacaacacagatgttatcgcaagagaattgaagatggtt</t>
  </si>
  <si>
    <t>tgcagcgcagcgcagtgcagcagtacaggtgcaggccccgccctctctcccttctcatcctctc</t>
  </si>
  <si>
    <t>tgcagcgcagcgcagtgcagcagtgcaggtgcaggccccgccctctctcccttctcatcctctc</t>
  </si>
  <si>
    <t>tgcagcgcagcgcagtgtgcaacagtgcaagtcctgggcaccaacaggagaccgatgatgcaaa</t>
  </si>
  <si>
    <t>tgcagcgcagcgcagtgtgcaacagtgcaagtcctgggcaccagcaggagaccgatgatgcaaa</t>
  </si>
  <si>
    <t>tgcagcgcagcgcagttctgggcttccgttccgtgccagcaaggaaagccatgcatgccgttcc</t>
  </si>
  <si>
    <t>tgcagcgcagcgcagttgtgggcttccgttccgtgccagcaaggaaagccatgcatgccgttcc</t>
  </si>
  <si>
    <t>tgcagcgcagcgccctccgtgcatttctttcacggatttcagcttacggccacgggaccataca</t>
  </si>
  <si>
    <t>tgcagcgctgcgccctccgtgcatttctttcacggatttcagcttacggccacgggaccataca</t>
  </si>
  <si>
    <t>tgcagcgcagcgccctccgtgcatttctttcacggatttcagcttacggccccacgggaccata</t>
  </si>
  <si>
    <t>tgcagcgcagcgccctccgtgcatttctttcacggatttcagcttacggccccacgggaccgta</t>
  </si>
  <si>
    <t>tgcagcgcagcggggactgatggaaggaggtggacgcgaggaaaagggacaggtggggaagccg</t>
  </si>
  <si>
    <t>tgcagcgcagcggggagtgatggaaggaggtggacgcgaggaaaagggacaggtggggaagccg</t>
  </si>
  <si>
    <t>tgcagcgcagctaccgcagccgactaacccacagcacgacgtgtactgggccaaccaggcaagg</t>
  </si>
  <si>
    <t>tgcagtgcagctaccgcagccgactaacccacagcacgacgtgtactgggccaaccaggcaagg</t>
  </si>
  <si>
    <t>tgcagcgcagctagtcatcatctttggtccatatcatcgtgttccttgcaaatcaagctactcc</t>
  </si>
  <si>
    <t>tgcagcgcagctagtcgtcatctttggtccatatcatcgtgttccttgcaaatcaagctactcc</t>
  </si>
  <si>
    <t>tgcagcgcagctgcggggaagcagggacagcgagcacaaaagaatgagatctcttttcatcttg</t>
  </si>
  <si>
    <t>tgcagcgcagctgcggggaagcagggacagcgagcacaaaagaatgatatctcttttcatcttg</t>
  </si>
  <si>
    <t>tgcagcgcagcttcggcagctggtggtctggtctaccactaccagggagagggatcgatcaccc</t>
  </si>
  <si>
    <t>tgcagcgcagcttcggcagctggtggtctggtctaccactgccagggagagggatcgatcaccc</t>
  </si>
  <si>
    <t>tgcagcgcaggaaatcgatcaagagaatgattcagtatcccgattagatggaattggaatggaa</t>
  </si>
  <si>
    <t>tgcagcgcaggaaatcgatcaagagaatgattcagtattccgattagatggaattggaatggaa</t>
  </si>
  <si>
    <t>tgcagcgcaggcctatgcacgaacatgcgtgcaagcgcgtgcgtggtgactctcgtgagctgta</t>
  </si>
  <si>
    <t>tgcagcgcaggcctatgcacgagcatgcgtgcaagcgcgtgcgtggtgactctcgtgagctgta</t>
  </si>
  <si>
    <t>tgcagcgcagggagctggagcctaggagcggtgccaaacactgccagtagttttattgcatcgc</t>
  </si>
  <si>
    <t>tgcagcgcagggagctggagcctaggagcggtgccaaacactgccagtagttttgttgcatcgc</t>
  </si>
  <si>
    <t>tgcagcgcagggcagtgcaacgcggacggcctgtgctgtggcgggggcgtcttcgtcttcctcc</t>
  </si>
  <si>
    <t>tgcagtgcagggcagtgcaacgcggacggcctgtgctgtggcgggggcgtcttcgtcttcctcc</t>
  </si>
  <si>
    <t>tgcagcgcagggcagtgcaacgcggacggcctgtgctgtggcgggggcgtctttgtcttcctcc</t>
  </si>
  <si>
    <t>tgcagtgcagggcagtgcaacgcggacggcctgtgctgtggcgggggcgtctttgtcttcctcc</t>
  </si>
  <si>
    <t>tgcagcgcagggccgcgtccaccagggcggcgagcgtggcctccgcagcagccgacaaggggtg</t>
  </si>
  <si>
    <t>tgcagcgcagggccgcgtccaccagggcggcgagcgtggcctccgcagcagccgacacggggtg</t>
  </si>
  <si>
    <t>tgcagcgcagtgaggtagagggatgaatgcggcttggctgcgagctggaggtggctgctacggc</t>
  </si>
  <si>
    <t>tgcagcgcagtgaggtagagggatgaatgctgcttggctgcgagctggaggtggctgctacggc</t>
  </si>
  <si>
    <t>tgcagcgcagtgattaggagaggatacagcctcatcgctacaattgtccaacttaaaccaccat</t>
  </si>
  <si>
    <t>tgcagcgcagtggttaggagaggatacagcctcatcgctacaattgtccaacttaaaccaccat</t>
  </si>
  <si>
    <t>tgcagcgcataactgagggagctggcccccgcttccaggccctcggagcccagcagcttcttga</t>
  </si>
  <si>
    <t>tgcagcgcataactgagggagctggcctccgcttccaggccctcggagcccagcagcttcttga</t>
  </si>
  <si>
    <t>tgcagcgcatagataatatgttgtaagtaccaagataaaacatacgaatgtctacatggttagc</t>
  </si>
  <si>
    <t>tgcagcgcatagataatatgttttaagtaccaagataaaacatacgaatgtctacatggttagc</t>
  </si>
  <si>
    <t>tgcagcgcatatacgaaaagtcagtgctggaaatcctgtttgactcatgtctctaggactatag</t>
  </si>
  <si>
    <t>tgcagcgcatatgcgaaaagtcagtgctggaaatcctgtttgactcatgtctctaggactatag</t>
  </si>
  <si>
    <t>tgcagcgcatcacgcactgcgcctatgcagggactgcatacttccagcaagtatagtgcagtag</t>
  </si>
  <si>
    <t>tgcagcgcatcacgcactgcgcctatgcagggactgcatacttccagcatgtatagtgcagtag</t>
  </si>
  <si>
    <t>tgcagcgcatcagccctatatccatggtccatggacacgagcagacgccgaaacgattcaagga</t>
  </si>
  <si>
    <t>tgcagcgcatcagccctatatccatggtccatggacacgagcagccgccgaaacgattcaagga</t>
  </si>
  <si>
    <t>tgcagcgcatcaggccttggtacatagtccatgaacaagaacagccgccgaaacgattcaagga</t>
  </si>
  <si>
    <t>tgcagcgcatcaggccttggtacatggtccatgaacaagaacagccgccgaaacgattcaagga</t>
  </si>
  <si>
    <t>tgcagcgcatcatacttttgtcgaatgtccaaatataatgagtgaaaaagcatccaagacaaca</t>
  </si>
  <si>
    <t>tgcagcgcatcatacttttgtggaatgtccaaatataatgagtgaaaaagcatccaagacaaca</t>
  </si>
  <si>
    <t>tgcagcgcatcatcgtgttcggcgacatgggaaacgcggagagggacgggtcaaacgagtacgc</t>
  </si>
  <si>
    <t>tgcagcgcatcatcgtgttcggcgacatgggaaaggcggagagggacgggtcaaacgagtacgc</t>
  </si>
  <si>
    <t>tgcagcgcatccgcgaggccgagcgccagctcctcatccaaaagcagctcaggcattcccaccc</t>
  </si>
  <si>
    <t>tgcagcgcatccgcgaggccgagcgccagctcctcctccaaaagcagctcaggcattcccaccc</t>
  </si>
  <si>
    <t>tgcagcgcatccttctttgttagctgttgatcctgtgaagtatgttaacaaaatgtccaatggt</t>
  </si>
  <si>
    <t>tgcagcgcattcttctttgttagctgttgatcctgtgaagtatgttaacaaaatgtccaatggt</t>
  </si>
  <si>
    <t>tgcagcgcatcgacggacgcgacgacggcgtcgtcgtcgtcagcgatcccctcgccgaagcaca</t>
  </si>
  <si>
    <t>tgcagcgcctcgacggacgcgacgacggcgtcgtcgtcgtcagcgatcccctcgccgaagcaca</t>
  </si>
  <si>
    <t>tgcagcgcatcgactccttcatccgccacagggaaacggtccgccgcggccaggcccaggcggc</t>
  </si>
  <si>
    <t>tgcagcgcatcgactccttcatccgccacagggagacggtccgccgcggccaggcccaggcggc</t>
  </si>
  <si>
    <t>tgcagcgcatcgctgtggcgctaccgcacctacgaccgcgtcaagcttcacctgtccaaggagt</t>
  </si>
  <si>
    <t>tgcagcgcatcgctgtggcgctaccgcacctacgaccgcgtcaagcttcacttgtccaaggagt</t>
  </si>
  <si>
    <t>tgcagcgcatcggagcgggaatgttcctctccatcgtgtccacggtgatcgcggcgctcgtcga</t>
  </si>
  <si>
    <t>tgcagcgcatcggagcggggatgttcctctccatcgtgtccacggtgatcgcggcgctcgtcga</t>
  </si>
  <si>
    <t>tgcagcgcatcggcacggggatgttcctctcgctcctgtccatggtgatcgcggcgctcgtcga</t>
  </si>
  <si>
    <t>tgcagcgcattggcacggggatgttcctctcgctcctgtccatggtgatcgcggcgctcgtcga</t>
  </si>
  <si>
    <t>tgcagcgcatcggcgcgggccacgtgatcaccgtcgtcagcatagccgcgtccgccgtcatcga</t>
  </si>
  <si>
    <t>tgcagcgcatcggcgcgggccacgtgatcaccgtcgtcagcatggccgcgtccgccgtcatcga</t>
  </si>
  <si>
    <t>tgcagcgcatctccatcgcaggtaaggtaattcaggtatatacacatcatgccaacaaccacta</t>
  </si>
  <si>
    <t>tgcagcgcatctccatcgcaggtaaggtaattcaggtatatacacatcgtgccaacaaccacta</t>
  </si>
  <si>
    <t>tgcagcgcatctccatcggcctgctcctctccgtcctcgccatggtcgccgccgcgctcaccga</t>
  </si>
  <si>
    <t>tgcagcgcatctccgtcggcctgctcctctccgtcctcgccatggtcgccgccgcgctcaccga</t>
  </si>
  <si>
    <t>tgcagcgcatctggtccagggttggcagacttgacaacagtagggcttacgtcacaacgaagtg</t>
  </si>
  <si>
    <t>tgcagtgcatctggtccagggttggcagacttgacaacagtagggcttacgtcacaacgaagtg</t>
  </si>
  <si>
    <t>tgcagcgcatgaggcccgtgttgatgggcacggagcgccagttccccgaaaaaaaaaaaaaaaa</t>
  </si>
  <si>
    <t>tgcagcgcatgaggcccgtgttgatgggcacggagcgccagttgcccgaaaaaaaaaaaaaaaa</t>
  </si>
  <si>
    <t>tgcagcgcatgatcaacatctttttttggacagaacgtaactgaatgggcagcgtcaatgatca</t>
  </si>
  <si>
    <t>tgcagcgcatgatcaacttctttttttggacagaacgtaactgaatgggcagcgtcaatgatca</t>
  </si>
  <si>
    <t>tgcagcgcatgcaatgcaatacattcatgactcgtcgtcttttccgtatgaagaaggagcaaca</t>
  </si>
  <si>
    <t>tgcagcgcatgcaatgcaatacattcatgactcgtcgtcttttcggtatgaagaaggagcaaca</t>
  </si>
  <si>
    <t>tgcagcgcatgcactaacaaacgaccacatgcccgccccttaacagcacagcgtggcgcactgg</t>
  </si>
  <si>
    <t>tgcagcgcatgcattaacaaacgaccacatgcccgccccttaacagcacagcgtggcgcactgg</t>
  </si>
  <si>
    <t>tgcagcgcatgcagacaccatcagtatgattaagattatgacttcctccaatgcaatgcagcga</t>
  </si>
  <si>
    <t>tgcagcgcatgcagacaccatcagtatgattaagattatgacttcctccaatgcagtgcagcga</t>
  </si>
  <si>
    <t>tgcagcgcatgcatcctgtggatcgactagcaacgccgcagcgtctcgataggccgaaaaaaaa</t>
  </si>
  <si>
    <t>tgcagcgcatgcatcctgtggatcgactagcaacgccgcagcgtctcgatcggccgaaaaaaaa</t>
  </si>
  <si>
    <t>tgcagcgcatgccagacgactatggctatggctccgtgctctggcatcgcggcaatcagctatg</t>
  </si>
  <si>
    <t>tgcagcgcatgccagacgactatggctatggctccgtgctctggcgtcgcggcaatcagctatg</t>
  </si>
  <si>
    <t>tgcagcgcatgccagatgccgacggctccgcgcacgagcgaggcgagggcggctccgaaaaaaa</t>
  </si>
  <si>
    <t>tgcagcgcatggcagatgccgacggctccgcgcacgagcgaggcgagggcggctccgaaaaaaa</t>
  </si>
  <si>
    <t>tgcagcgcatgcccctgcccgtgctcgcgcccacactcactgacatagactcgtcatggccaca</t>
  </si>
  <si>
    <t>tgcagcgcatgcccctgcccttgctcgcgcccacactcactgacatagactcgtcatggccaca</t>
  </si>
  <si>
    <t>tgcagcgcatgcgcatgggtgagaagcgagaggctcaataaggtgaccgcagctacaagcagca</t>
  </si>
  <si>
    <t>tgcagcgcatgcgcatgggtgagaagcgagaggctcaataaggtggccgcagctacaagcagca</t>
  </si>
  <si>
    <t>tgcagcgcatgcgcattgcgctgccgcaggtgtcgcgtcgctcgaacaccacgcgttacgtcgg</t>
  </si>
  <si>
    <t>tgcagcgcatgcgcattgcgctgccgcaggtgtcgcgtcgctcgaacaccacgcgttgcgtcgg</t>
  </si>
  <si>
    <t>tgcagcgcatgcgccagctcccccgcgtccgccacgccgccgccgtactcgaggatgccccagg</t>
  </si>
  <si>
    <t>tgcagcgcgtgcgccagctcccccgcgtccgccacgccgccgccgtactcgaggatgccccagg</t>
  </si>
  <si>
    <t>tgcagcgcatggaagcgcggaatgaggaggtacgccgcctcgcgttgctcgcggcggcggaaga</t>
  </si>
  <si>
    <t>tgcagcgcatggaggcgcggaatgaggaggtacgccgcctcgcgttgctcgcggcggcggaaga</t>
  </si>
  <si>
    <t>tgcagcgcatgtgctctgatctgccacaactccactgaacgtcggttccaatctctcgctcgga</t>
  </si>
  <si>
    <t>tgcagcgcatgtgctctgatctgccacaactccactgaacgtcgtttccaatctctcgctcgga</t>
  </si>
  <si>
    <t>tgcagcgcattaccaccctgggtttgagacggacacaatttggaagctacccctgaagataagg</t>
  </si>
  <si>
    <t>tgcagcgcattgccaccctgggtttgagacggacacaatttggaagctacccctgaagataagg</t>
  </si>
  <si>
    <t>tgcagcgcattcttctttgtttgctgttgatctgtgaagtacgttaacaaaatgtccaacggtc</t>
  </si>
  <si>
    <t>tgcagcgcattcttctttgtttgctgttgatctgtgaagtatgttaacaaaatgtccaacggtc</t>
  </si>
  <si>
    <t>tgcagcgcattgtaccagctgcatttggtgaaggcgtcgacggcgcgcgccttcgtgccgcggg</t>
  </si>
  <si>
    <t>tgcagcgcattgtaccagctgcatttggtgaagtcgtcgacggcgcgcgccttcgtgccgcggg</t>
  </si>
  <si>
    <t>tgcagcgccaaaaatcgacacaactgtggcagagttttgtgctgaaaagagcagtgtagctacc</t>
  </si>
  <si>
    <t>tgcagcgccaaaaatcgacacaactgtggcagagttttgtgctgaaaagagcagtgtggctacc</t>
  </si>
  <si>
    <t>tgcagcgccaaactcttccccaatgttttgttcactgcaactactccttcgatctttgcccttg</t>
  </si>
  <si>
    <t>tgcagcgccaaactcttccccaatgttttgttcactgcgactactccttcgatctttgcccttg</t>
  </si>
  <si>
    <t>tgcagcgccaaagtggaagagagaatcaggattttcggtgcgagctccaactgaggcaccaggt</t>
  </si>
  <si>
    <t>tgcagcgccaaagtggaagagagaatcagggttttcggtgcgagctccaactgaggcaccaggt</t>
  </si>
  <si>
    <t>tgcagcgccaacagcatcagcgcggaccgcagcggccgcagcgagtggcacctcggcgacaccg</t>
  </si>
  <si>
    <t>tgcagcgccaacagcatcagcgcggagcgcagcggccgcagcgagtggcacctcggcgacaccg</t>
  </si>
  <si>
    <t>tgcagcgccaacctgagagtcgtttccagacggtttttatttttatttttaatccttttttatt</t>
  </si>
  <si>
    <t>tgcagcgccaatctgagagtcgtttccagacggtttttatttttatttttaatccttttttatt</t>
  </si>
  <si>
    <t>tgcagcgccaactcgtcctgcgcagccgcaaacaagcaagttacacacacaacacactcactga</t>
  </si>
  <si>
    <t>tgcagcgccaactcgtcctgcgcagccgcaaacaagcaagttacacacataacacactcactga</t>
  </si>
  <si>
    <t>tgcagcgccaagcagcccaagggagacggcggctgctgagccacacatgacatcccttcggcga</t>
  </si>
  <si>
    <t>tgcagcgccaagcagcccgagggagacggcggctgctgagccacacatgacatcccttcggcga</t>
  </si>
  <si>
    <t>tgcagcgccaaggctttccaggcacacgaaaacttgctttcaagtgaagataagatagagatac</t>
  </si>
  <si>
    <t>tgcagcgccaaggctttccaggcacacgaaaacttgctttcaagtgaagataagatagagatgc</t>
  </si>
  <si>
    <t>tgcagcgccaatgattgatttgtgttgcgagccgacatgggccgaccagacctcgcgataggag</t>
  </si>
  <si>
    <t>tgcagcgccaatgattgatttgtgttgcgggccgacatgggccgaccagacctcgcgataggag</t>
  </si>
  <si>
    <t>tgcagcgccaattcttcaggaactgagggagctcctcggcagagaactccattgtcgccgtgtt</t>
  </si>
  <si>
    <t>tgcagcgccgattcttcaggaactgagggagctcctcggcagagaactccattgtcgccgtgtt</t>
  </si>
  <si>
    <t>tgcagcgccaattgaacaaagatgttccagagagaaggcaggagagacgaagacaaaccatgaa</t>
  </si>
  <si>
    <t>tgcagcgccaattgaacaaagatgttccagagagaaggcaggagagacggagacaaaccatgaa</t>
  </si>
  <si>
    <t>tgcagcgccacaaacaacgcaactgttttttcaaacgcgaagaaaagctcacaccacccgacaa</t>
  </si>
  <si>
    <t>tgcagcgccacaagcaacgcaactgttttttcaaacgcgaagaaaagctcacaccacccgacaa</t>
  </si>
  <si>
    <t>tgcagcgccacaagcaacgcaactgttttttcaaacgcgaagaaaagctcacaccacccaggtg</t>
  </si>
  <si>
    <t>tgcagcgccacaagcaacgcaactgttttttcaaacgggaagaaaagctcacaccacccaggtg</t>
  </si>
  <si>
    <t>tgcagcgccacaagcgcgacggcggccgtctccatgtcaattgccgtgacgccgaacctggacc</t>
  </si>
  <si>
    <t>tgcagcgccacaagcgcgacggcggccgtttccatgtcaattgccgtgacgccgaacctggacc</t>
  </si>
  <si>
    <t>tgcagcgccacaatagagcagagggaggcggagcacggggagcagacgcgcaggaggcagtggc</t>
  </si>
  <si>
    <t>tgcagcgccacaatagagcagagggaggcggagcacggggagcagacgcgtaggaggcagtggc</t>
  </si>
  <si>
    <t>tgcagcgccaccaggttgcctcgggtagcattgagctcttgcacctgccttgctgccccgacga</t>
  </si>
  <si>
    <t>tgcagcgccaccaggttgcctcgggtagcattgagctcttgcacctgccttgctgctccgacga</t>
  </si>
  <si>
    <t>tgcagcgccaccccgatggtgggttctacctggagaccttccgtgacccctcaatcgcactccc</t>
  </si>
  <si>
    <t>tgcagcgccaccccgatggtgggttctacctggagaccttccgtgatccctcaatcgcactccc</t>
  </si>
  <si>
    <t>tgcagcgccacgcagaacgtccccgccgccagcgaccgccgctgaccacccgcacccgaaaaaa</t>
  </si>
  <si>
    <t>tgcagcgccacgcagaacgtccccgtcgccagcgaccgccgctgaccacccgcacccgaaaaaa</t>
  </si>
  <si>
    <t>tgcagcgccacgcgcactgtgcacggtggctgctacaagtttgcaagagaagcgggatttctgc</t>
  </si>
  <si>
    <t>tgcagcgccacgcgcactgtgcacggtggctgctacaagtttgcaagagaagcgggatttttgc</t>
  </si>
  <si>
    <t>tgcagcgccacgcgcggactcgcgattaagctgggttcgatgcggattaagatgggcaacctgg</t>
  </si>
  <si>
    <t>tgcagcgccacgcgcggactcgcgattaagctgggttcgatgcggattaagatgggcaagctgg</t>
  </si>
  <si>
    <t>tgcagcgccactccagtccgtaaacctccaacccaccttaaactttcttcgccaaactttcaat</t>
  </si>
  <si>
    <t>tgcagcgccactccagtccgtaaacctccaacccaccttaaactttcttcgtcaaactttcaat</t>
  </si>
  <si>
    <t>tgcagcgccagagagatgcatcttggacaccttaatccaatgacgcggcgcaacatcatacatc</t>
  </si>
  <si>
    <t>tgcagcgccagagagatgcatcttggacaccttaatccagtgacgcggcgcaacatcatacatc</t>
  </si>
  <si>
    <t>tgcagcgccagagcaagtgcgctgtgggggcttgcgacaagcatgacgtcttttagaagtacat</t>
  </si>
  <si>
    <t>tgcagcgccagagcaagtgcgctgtgggggcttgcgacaagcctgacgtcttttagaagtacat</t>
  </si>
  <si>
    <t>tgcagcgccagcaagagctttgatgagtttacctttatttttgcaaatcgttcttgtaatagga</t>
  </si>
  <si>
    <t>tgcagcgccagcaagagctttgatgagtttacctttatttttgcaaatcgttcttgtaataggg</t>
  </si>
  <si>
    <t>tgcagcgccagcagcctgtggaggcctcgctgcccacactcgccccgactctgggtccgaaaaa</t>
  </si>
  <si>
    <t>tgcagcgccagcagcctgtggaggcctcgctgcccacagtcgccccgactctgggtccgaaaaa</t>
  </si>
  <si>
    <t>tgcagcgccagcaggggcagcatcccccgcgacgcctcgaggccgaagccgcgccgccgaaaaa</t>
  </si>
  <si>
    <t>tgcagcgccagcaggggcagcatcccccgcgacgcctcgaggccgacgccgcgccgccgaaaaa</t>
  </si>
  <si>
    <t>tgcagcgccagcatcgccacgtgcagccgcgcgcgctccgtcttcgccgccgccgaaaaaaaaa</t>
  </si>
  <si>
    <t>tgcagtgccagcatcgccacgtgcagccgcgcgcgctccgtcttcgccgccgccgaaaaaaaaa</t>
  </si>
  <si>
    <t>tgcagcgccagcctgcaagcgtccagcagccgccctcaggcagctgcaagcgccagcgccgcag</t>
  </si>
  <si>
    <t>tgcagcgccagcctgcaagcgtccagcagccgccctcaggcagctgcaagcgccagggccgcag</t>
  </si>
  <si>
    <t>tgcagcgccagcgatgtactctgcctcgcaagaagagagcgccaccaccttctgtttctgggat</t>
  </si>
  <si>
    <t>tgcagcgccagcgatgtactctgcctcgcaagaagagagcgccaccaccttttgtttctgggat</t>
  </si>
  <si>
    <t>tgcagcgccagcgcaagcgcgcccattgtggtgttcgtgtccaagatgtttgcgttgccgtaca</t>
  </si>
  <si>
    <t>tgcagcgccagcgcaagcgcgcccattgtgttgttcgtgtccaagatgtttgcgttgccgtaca</t>
  </si>
  <si>
    <t>tgcagcgccagctatgaagtggatgccatttcggctgcaccaaacaattcatcaggaattagat</t>
  </si>
  <si>
    <t>tgcagtgccagctatgaagtggatgccatttcggctgcaccaaacaattcatcaggaattagat</t>
  </si>
  <si>
    <t>tgcagcgccaggcgcgcggtgactgcggctatcggtacgcagacgccatcaacggccgacacct</t>
  </si>
  <si>
    <t>tgcagcgccaggcgcgcggtgactgctgctatcggtacgcagacgccatcaacggccgacacct</t>
  </si>
  <si>
    <t>tgcagcgccagggcatcggcatcgcgctctccaccgtagccatggtcatctcggccatcgtcga</t>
  </si>
  <si>
    <t>tgcagcgccagggcatcggcatcgcgctctccaccgtggccatggtcatctcggccatcgtcga</t>
  </si>
  <si>
    <t>tgcagcgccagtggccacagatgggatccattctgcatgcagatacaaagagaaattcgtcagg</t>
  </si>
  <si>
    <t>tgcagcgccagtggccacagatgggatccattctgcatgcagatacaaagagaaattcgttagg</t>
  </si>
  <si>
    <t>tgcagcgccatcgctagctgcctgacttggagctctatggctgccctgctctccagtttcaatc</t>
  </si>
  <si>
    <t>tgcagcgccgtcgctagctgcctgacttggagctctatggctgccctgctctccagtttcaatc</t>
  </si>
  <si>
    <t>tgcagcgccatctacttcaagggcagatgggaggcgcacactgtggtggacaagttccaccgcc</t>
  </si>
  <si>
    <t>tgcagcgccatctacttcaagggcagatgggaggcgcacactgtggtggataagttccaccgcc</t>
  </si>
  <si>
    <t>tgcagcgccatctttaggagtgtccctgaaccactgctcacacacccgacctctccaccaacac</t>
  </si>
  <si>
    <t>tgcagcgccatctttaggagtgtccctgaaccactgctcacacacccgacctctccaccaacat</t>
  </si>
  <si>
    <t>tgcagcgccatgcctgactgcacgccgttgttccgcgatccagccacctgcggaaacaacgagc</t>
  </si>
  <si>
    <t>tgcagcgccatgcctgactgcacgcggttgttccgcgatccagccacctgcggaaacaacgagc</t>
  </si>
  <si>
    <t>tgcagcgccatgctctccgccatgatctccgcggttgagttgctctgcacgcattgttagcttc</t>
  </si>
  <si>
    <t>tgcagcgctatgctctccgccatgatctccgcggttgagttgctctgcacgcattgttagcttc</t>
  </si>
  <si>
    <t>tgcagcgccatgtccaacaacctcctctctccttgttcggcaagcactgatgatagtggtcacg</t>
  </si>
  <si>
    <t>tgcagcgccatgtccaacaacctcctctctccttgttcggcgagcactgatgatagtggtcacg</t>
  </si>
  <si>
    <t>tgcagcgcccaatcctaatttagccatggatcggagccacactactcaaaagcttttgtctgct</t>
  </si>
  <si>
    <t>tgcagcgcccaatcctaatttagccatggatgggagccacactactcaaaagcttttgtctgct</t>
  </si>
  <si>
    <t>tgcagcgcccacaggttcatgtccatggaaccatcacggaggacggccgccactgtcagaaccc</t>
  </si>
  <si>
    <t>tgcagcgcctacaggttcatgtccatggaaccatcacggaggacggccgccactgtcagaaccc</t>
  </si>
  <si>
    <t>tgcagcgcccacgcgaagctcttaaacgagctgacggcggagcgcgatgtcttcccgtagacga</t>
  </si>
  <si>
    <t>tgcagcgcccacgcgaagcttttaaacgagctgacggcggagcgcgatgtcttcccgtagacga</t>
  </si>
  <si>
    <t>tgcagcgcccagatcggcgatgagagcgagcaaacaagctcagagtcagagaggaagaaaacaa</t>
  </si>
  <si>
    <t>tgcagcgcccagatcggcgatgagagcgagcaagcaagctcagagtcagagaggaagaaaacaa</t>
  </si>
  <si>
    <t>tgcagcgcccagccgaactgcaccccgcaggcgaccgacgccgcacgcagcagcttccgaaaaa</t>
  </si>
  <si>
    <t>tgcagcgcccagccgaactgcaccccgcatgcgaccgacgccgcacgcagcagcttccgaaaaa</t>
  </si>
  <si>
    <t>tgcagcgcccagctggatgagattctctcttctctgaaccctcctgccacaagctctgctgaat</t>
  </si>
  <si>
    <t>tgcagcgccccgctggatgagattctctcttctctgaaccctcctgccacaagctctgctgaat</t>
  </si>
  <si>
    <t>tgcagcgcccagttcggcgatgagacacgagagcaagcagagaggaagaaaaaaaatctggcac</t>
  </si>
  <si>
    <t>tgcagcgcccagttcggcgatgagacatgagagcaagcagagaggaagaaaaaaaatctggcac</t>
  </si>
  <si>
    <t>tgcagcgcccatcaggtgctcgttggaatgcttgcccgagaaactgcgccagccgccgcggatc</t>
  </si>
  <si>
    <t>tgcagcgcccatcaggtgctcgttggaatgcttgcccgagaaactgctccagccgccgcggatc</t>
  </si>
  <si>
    <t>tgcagcgcccatcgcccgctggtgcctgcctgcgtctgcgttgggattttgtttggaaatccaa</t>
  </si>
  <si>
    <t>tgcagcgcccatcgcccgctggtgcctgcctgcgtctgcgttgggattttgtttgggaatccaa</t>
  </si>
  <si>
    <t>tgcagcgccccacggcggccattgacgcctccctgcatcctctatctatcgtagtgccgcaccc</t>
  </si>
  <si>
    <t>tgcagcgccccacggtggccattgacgcctccctgcatcctctatctatcgtagtgccgcaccc</t>
  </si>
  <si>
    <t>tgcagcgccccagcctggttgcagatgaagaggatccttcacgctgtcccacgaacggtgacgg</t>
  </si>
  <si>
    <t>tgcagcgccccagcctggttgcagatgaagaggatccttgacgctgtcccacgaacggtgacgg</t>
  </si>
  <si>
    <t>tgcagcgcccccagctcctgctcatcgtccctgacctcgccgtcaagcaggtgcacgtgcctca</t>
  </si>
  <si>
    <t>tgcagcgcccccagctcttgctcatcgtccctgacctcgccgtcaagcaggtgcacgtgcctca</t>
  </si>
  <si>
    <t>tgcagcgccccgatcatccactgcgacatcaagcccgacaacatcctgctggacgaccgcggcg</t>
  </si>
  <si>
    <t>tgcagcgccccgatcatccactgcgacatcaagcccgagaacatcctgctggacgaccgcggcg</t>
  </si>
  <si>
    <t>tgcagcgcccgcaaagtcaaagaggagcgagcgcgatccgatcggaacgagagtaaacacaacc</t>
  </si>
  <si>
    <t>tgcagcgcccgcgaagtcaaagaggagcgagcgcgatccgatcggaacgagagtaaacacaacc</t>
  </si>
  <si>
    <t>tgcagcgcccgcaattcattttttttcccttttcccgtttggtttcgtcacaccaccctccaca</t>
  </si>
  <si>
    <t>tgcagcgcccgcaattcatttttttttccttttcccgtttggtttcgtcacaccaccctccaca</t>
  </si>
  <si>
    <t>tgcagcgcccgcaattcatttttttttcccttttcccgtttggtttcgtcacaccaccctccac</t>
  </si>
  <si>
    <t>tgcagcgcccgcaattcattttttttttccttttcccgtttggtttcgtcacaccaccctccac</t>
  </si>
  <si>
    <t>tgcagcgcccgccacaacggcccgcctcgcactcgcgaagtcgtcgcagtgcattatagcgtct</t>
  </si>
  <si>
    <t>tgcagcgcccgccacaacggctcgcctcgcactcgcgaagtcgtcgcagtgcattatagcgtct</t>
  </si>
  <si>
    <t>tgcagcgcccgccgtccaccgacgccagcaccaagaacgcccagggccagcagcagcagcacct</t>
  </si>
  <si>
    <t>tgcagcgcccgccgtccaccgacgccagcgccaagaacgcccagggccagcagcagcagcacct</t>
  </si>
  <si>
    <t>tgcagcgcccgccgtccacgtctaccgacgccagcgccaagaacggccagcagcagcagcacct</t>
  </si>
  <si>
    <t>tgcagcgcccgccgtccacgtctaccgacgccagcgccaagaacggccagcagcagtagcacct</t>
  </si>
  <si>
    <t>tgcagcgcccgcgccgacgttggttaccgtcctcttgaactgcacgctgccgaaaaaaaaaaaa</t>
  </si>
  <si>
    <t>tgcagcgccctcgccgacgttggttaccgtcctcttgaactgcacgctgccgaaaaaaaaaaaa</t>
  </si>
  <si>
    <t>tgcagcgcccgtacggatttcccctggcagccgtgcccgtgcacacagacaggcgagcgagcga</t>
  </si>
  <si>
    <t>tgcagcgcccgtacggatttcccctggcagcggtgcccgtgcacacagacaggcgagcgagcga</t>
  </si>
  <si>
    <t>tgcagcgcccgtatctggggcaggtggtgcagtcattcaacttatgtggccgcctggacatgct</t>
  </si>
  <si>
    <t>tgcagcgcccgtatctggggcaggtggtgcagtcattcaacttctgtggccgcctggacatgct</t>
  </si>
  <si>
    <t>tgcagcgcccgtgcggccacacagggtcaaagatctgggaggccccaggaccgcgcagagaggt</t>
  </si>
  <si>
    <t>tgcagcgcccgtgcggccacacagggtcaaagatctgggaggccccagggccgcgcagagaggt</t>
  </si>
  <si>
    <t>tgcagcgcccgtggcgacttgctcatggtttgacacgtcttcagtacctacctagtggcaagtg</t>
  </si>
  <si>
    <t>tgcagcgcccgtggcgacttgctcatggtttgacacgtcttcagtacctagctagtggcaagtg</t>
  </si>
  <si>
    <t>tgcagcgcccgtggctatagagaagcgttgggaccaaaggacttctcgccgtccagaaggatgg</t>
  </si>
  <si>
    <t>tgcagcgcccgtggctgtagagaagcgttgggaccaaaggacttctcgccgtccagaaggatgg</t>
  </si>
  <si>
    <t>tgcagcgccctccacatagttccacaagccaaaagaaatctctctgaggaatggcgacggcgac</t>
  </si>
  <si>
    <t>tgcagcggcctccacatagttccacaagccaaaagaaatctctctgaggaatggcgacggcgac</t>
  </si>
  <si>
    <t>tgcagcgccctcttccccgcgcgtggaaaattccgaggaataaagcgagtgcgctgcggggcga</t>
  </si>
  <si>
    <t>tgcagcgccctcttccccgcgcgtggaaaattccgaggaataaagcgagtgcgctgcggggcta</t>
  </si>
  <si>
    <t>tgcagcgccctgccaaggaggagctcgttggtgtggggcccgtacacgtccgaggtgtcgagga</t>
  </si>
  <si>
    <t>tgcagcgccctgccgaggaggagctcgttggtgtggggcccgtacacgtccgaggtgtcgagga</t>
  </si>
  <si>
    <t>tgcagcgccgacagcacctgcgcggcgcggagaagaaaagcctgagaatttccgcgcaaaaacc</t>
  </si>
  <si>
    <t>tgcagcgccgacagcacctgcgcggcgcgtagaagaaaagcctgagaatttccgcgcaaaaacc</t>
  </si>
  <si>
    <t>tgcagcgccgacgctcagatgtagtagtctacgccgcctcctcccgaggccctgctgccgcgtt</t>
  </si>
  <si>
    <t>tgcagcgccgacgctcagatgtagtagtgtacgccgcctcctcccgaggccctgctgccgcgtt</t>
  </si>
  <si>
    <t>tgcagcgccgagatgtacagcgtgttaaggtttcagtattgacacgctgaaacatccgcgtgtg</t>
  </si>
  <si>
    <t>tgcagcgccgagatgtacagcgtgttaaggtttcagtattgacacgctgagacatccgcgtgtg</t>
  </si>
  <si>
    <t>tgcagcgccgagatgtacagcgtgttaaggtttcagtattgacattgacacgctgaaacatccg</t>
  </si>
  <si>
    <t>tgcagcgccgagatgtacagcgtgttaaggtttcagtgttgacattgacacgctgaaacatccg</t>
  </si>
  <si>
    <t>tgcagcgccgagcgcagcttggtagcttcctcgtcgccagagtcgaacgccaacagccgttgga</t>
  </si>
  <si>
    <t>tgcagcgccgagcgcagcttggtagcttcctcatcgccagagtcgaacgccaacagccgttgga</t>
  </si>
  <si>
    <t>tgcagcgccgaggccgtcatgtactcatgtcgtggagccagctgcgagcaagggggcgtggagc</t>
  </si>
  <si>
    <t>tgcagcgccgaggccgtcatgtactcatgtcgtggagcgagctgcgagcaagggggcgtggagc</t>
  </si>
  <si>
    <t>tgcagcgccgatagcaacgcctgtgtccgagaacccagccagtaccgtccgcccacggccccac</t>
  </si>
  <si>
    <t>tgcagcgccgatagcaacgcctgtgtccgagaacccagccagtaccgtccgcccgcggccccac</t>
  </si>
  <si>
    <t>tgcagcgccgattttacacgaagcagtaaggtttgagatggagttatgcgactgggcggctcta</t>
  </si>
  <si>
    <t>tgcagcgccgattttacacgcagcagtaaggtttgagatggagttatgcgactgggcggctcta</t>
  </si>
  <si>
    <t>tgcagcgccgcaacgagaagctaggaatttggaagcacttggtgttggaacttgtgtggtcttg</t>
  </si>
  <si>
    <t>tgcagcgccgcaacgagaagctcggaatttggaagcacttggtgttggaacttgtgtggtcttg</t>
  </si>
  <si>
    <t>tgcagcgccgcacggtggccgaggaggacgagctggcgagggagatggcgctcgtgcaggaggg</t>
  </si>
  <si>
    <t>tgcagcgccgcacggtggccgaggaggacgagctggcgcgggagatggcgctcgtgcaggaggg</t>
  </si>
  <si>
    <t>tgcagcgccgccacagccgaggactggaaccgcaggtccgtcttgaagtcctgcgcgatctccc</t>
  </si>
  <si>
    <t>tgcagcgccgccacagccgaggactggaaccgcaggtccgtcttgaagtcctgtgcgatctccc</t>
  </si>
  <si>
    <t>tgcagcgccgccagcatggctgcttctttcgtacccacatcgactatcccagaatcagagaacc</t>
  </si>
  <si>
    <t>tgcagcgccgccagcatggctgcttctttcgtacccacatcgactatcccagaatcggagaacc</t>
  </si>
  <si>
    <t>tgcagcgccgccaggagggcgtacggcgacgccgcctcgtccgcgtccatcatgctaccgccgc</t>
  </si>
  <si>
    <t>tgcagcgcctccaggagggcgtacggcgacgccgcctcgtccgcgtccatcatgctaccgccgc</t>
  </si>
  <si>
    <t>tgcagcgccgcccagagtacagatgttcatgtggcttcttgtccagggaaggattcggatcgag</t>
  </si>
  <si>
    <t>tgcagcgccgcccagagtacagatgttcatgttgcttcttgtccagggaaggattcggatcgag</t>
  </si>
  <si>
    <t>tgcagcgccgccgatgcccgatctgatgatcgcatcccccgagccactccttccgccgtggcag</t>
  </si>
  <si>
    <t>tgcagcgccgccgatgcccgatctgatggtcgcatcccccgagccactccttccgccgtggcag</t>
  </si>
  <si>
    <t>tgcagcgccgccgcccagccattttgtatgcttacatttttgtttgagctgcacaacggatttt</t>
  </si>
  <si>
    <t>tgcagcgccgccgcccagccattttgtatgtttacatttttgtttgagctgcacaacggatttt</t>
  </si>
  <si>
    <t>tgcagcgccgccgccgtcccattcctccactacctcccaggtaagccaagtgcgcgccgatccc</t>
  </si>
  <si>
    <t>tgcagcgccgccgccgtcccattcctccactacctcccaggtaagccaagtgcgcgccgttccc</t>
  </si>
  <si>
    <t>tgcagcgccgccgccgtcccattcctccactacctcccaggtagagctaagcgcgcgccgttcc</t>
  </si>
  <si>
    <t>tgcagcgccgccgccgttccattcctccactacctcccaggtagagctaagcgcgcgccgttcc</t>
  </si>
  <si>
    <t>tgcagcgccgcctcccccgcagacggtagcggcagccccgtacggatccctaccatctattgac</t>
  </si>
  <si>
    <t>tgcagcgccgcctcccccgccgacggtagcggcagccccgtacggatccctaccatctattgac</t>
  </si>
  <si>
    <t>tgcagcgccgcctccctctgctacgtcctcgccaaggccgtcgccgtgttcggcatcgccgaaa</t>
  </si>
  <si>
    <t>tgcagcgccgcctccctctgctacgtcctcgccaaggccgtcgccgtgttcggcgtcgccgaaa</t>
  </si>
  <si>
    <t>tgcagcgccgcctgatccgtctccgcttcaaccgattagacaagctagtcgtggtgagcaccct</t>
  </si>
  <si>
    <t>tgcagcgccgcctgatccgtctccgcttcaaccgattagccaagctagtcgtggtgagcaccct</t>
  </si>
  <si>
    <t>tgcagcgccgcctttggtacagagagcgacaggtcgatcacgttcaaggttcaacgccagccag</t>
  </si>
  <si>
    <t>tgcagcgccgcctttggtacagagagcgacaggtcgatcacgttcaaggttcaacgctagccag</t>
  </si>
  <si>
    <t>tgcagcgccgcgaacgctgcgacgaggttgaccgctacggcgtctgcacgtcgtagatggggac</t>
  </si>
  <si>
    <t>tgcagcgccgcgaacgctgcgacgaggttgaccgctgcggcgtctgcacgtcgtagatggggac</t>
  </si>
  <si>
    <t>tgcagcgccgcgacgtcggcagcggacacgcggtagatgcggttggaggcggctgtgtctggca</t>
  </si>
  <si>
    <t>tgcagcgccgcgacgtcggcagcggacacgcggtagatgcggttggcggcggctgtgtctggca</t>
  </si>
  <si>
    <t>tgcagcgccgcgccgtgcagtgggttcggaacgtgcgagtaatgggggtcacgggaagatcccg</t>
  </si>
  <si>
    <t>tgcagcgccgcgccgtgcagtgggttgggaacgtgcgagtaatgggggtcacgggaagatcccg</t>
  </si>
  <si>
    <t>tgcagcgccgcgcgcagcttagtagcctcctggtcagcaccgtcggacgcgaacagccgaaaaa</t>
  </si>
  <si>
    <t>tgcagcgccgcgcgcagcttggtagcctcctggtcagcaccgtcggacgcgaacagccgaaaaa</t>
  </si>
  <si>
    <t>tgcagcgccgcgcgcatcctctctgcctgcgcaacaccatgtcacagattagacaccatgccat</t>
  </si>
  <si>
    <t>tgcagcgccgcgcgcatcctctctgcctgcgcaacaccatgtcacagattagacaccatgctat</t>
  </si>
  <si>
    <t>tgcagcgccgcgcggtacgccttggtgggccgcgccacctcgaactccgaccgaaaaaaaaaaa</t>
  </si>
  <si>
    <t>tgcagcgccgcgcggtacgccttgttgggccgcgccacctcgaactccgaccgaaaaaaaaaaa</t>
  </si>
  <si>
    <t>tgcagcgccgcggacgccacggtgagcaacaattccacactccacagcgatacattgatacttc</t>
  </si>
  <si>
    <t>tgcagcgccgcggacgccacggtgagcgacaattccacactccacagcgatacattgatacttc</t>
  </si>
  <si>
    <t>tgcagcgccgcggcgaagtcgagcccatcgtagaggtggtgctgctgcacttgcacaccaccga</t>
  </si>
  <si>
    <t>tgcagcgctgcggcgaagtcgagcccatcgtagaggtggtgctgctgcacttgcacaccaccga</t>
  </si>
  <si>
    <t>tgcagcgccgcggttggccatgggcgcgggtgtgtccaccctgacagagggccaccgcccagcg</t>
  </si>
  <si>
    <t>tgcagcgccgcggttggccatgggcgcgggtgtgtccaccctgacagagggccaccgctcagcg</t>
  </si>
  <si>
    <t>tgcagcgccgcgtcagcacctcagaccatgccgtcgttccacaggtcctggtgcagtggtccag</t>
  </si>
  <si>
    <t>tgcagcgccgcgtcagcacctccgaccatgccgtcgttccacaggtcctggtgcagtggtccag</t>
  </si>
  <si>
    <t>tgcagcgccgcgtcgcgcatgacgtcggcgtacgtccgcaccgaggggtccgaaaaaaaaaaaa</t>
  </si>
  <si>
    <t>tgcagtgccgcgtcgcgcatgacgtcggcgtacgtccgcaccgaggggtccgaaaaaaaaaaaa</t>
  </si>
  <si>
    <t>tgcagcgccgctcctcccttcccctgtctagtggagtggagatccgtcggggcgtggagaattg</t>
  </si>
  <si>
    <t>tgcagcgccgctcctcccttcccctgtctagtggagtggagatccgtcggggcgtggaggattg</t>
  </si>
  <si>
    <t>tgcagcgccgctgacattctcgaggtttctctgatctttagcctctgatatttaactcccccaa</t>
  </si>
  <si>
    <t>tgcagcgccgcttacattctcgaggtttctctgatctttagcctctgatatttaactcccccaa</t>
  </si>
  <si>
    <t>tgcagcgccgctgtgaggggcagggggcgagcgcaaaggaagaagacgatgagtcgataagttg</t>
  </si>
  <si>
    <t>tgcagcgccgctgtgaggggcagggggcgagcgcacaggaagaagacgatgagtcgataagttg</t>
  </si>
  <si>
    <t>tgcagcgccgcttcctgccgctcctcgccgccctaccgtcgctcttctggtcatggcgtgccga</t>
  </si>
  <si>
    <t>tgcagcgccgcttcctgccgctccttgccgccctaccgtcgctcttctggtcatggcgtgccga</t>
  </si>
  <si>
    <t>tgcagcgccgtaagggccaacatcattccagcaagaaatttcaggttctgaccttttcaatttg</t>
  </si>
  <si>
    <t>tgcagcgccgtaagggccaacatcattccagcaagaaatttcaggttctgactttttcaatttg</t>
  </si>
  <si>
    <t>tgcagcgccgtcgagaagtcggtgctcttggccaccacaaaggccagcccgaaaaaaaaaaaaa</t>
  </si>
  <si>
    <t>tgcagcgccgtcgagaagtcggtgctcttggccaccacgaaggccagcccgaaaaaaaaaaaaa</t>
  </si>
  <si>
    <t>tgcagcgccgtcggccgcgtcctcctctcccgtagtcccgttgcagtggcgccgaaaaaaaaaa</t>
  </si>
  <si>
    <t>tgcagcgccgtcggccgcgtcctcctctcccgtagtcccgttgcagtggctccgaaaaaaaaaa</t>
  </si>
  <si>
    <t>tgcagcgccgttggactgccgatgatcactcggtggagcaaggcctcattctgtggaccaactc</t>
  </si>
  <si>
    <t>tgcagcgccgttggactgcggatgatcactcggtggagcaaggcctcattctgtggaccaactc</t>
  </si>
  <si>
    <t>tgcagcgcctactaccaggctgtatacgtagaccaatataatgtacaccgtagtaataccgtat</t>
  </si>
  <si>
    <t>tgcagcgcctactaccaggctgtatacgtagaccaatataatgtacaccgtagtaataccgttt</t>
  </si>
  <si>
    <t>tgcagcgcctcaagtagaaaaggccaagcgacagagtcaaaggccttggcaatatctaccttga</t>
  </si>
  <si>
    <t>tgcagcgcctcaagtagaaaaggccaagcgacagagtcaaagtccttggcaatatctaccttga</t>
  </si>
  <si>
    <t>tgcagcgcctcagatcatgcatttcggtgtcgccgccgccaccagcgcacgccctgcgcgctct</t>
  </si>
  <si>
    <t>tgcagcgcctcagatcctgcatttcggtgtcgccgccgccaccagcgcacgccctgcgcgctct</t>
  </si>
  <si>
    <t>tgcagcgcctcagcgagagctgcggcgcccacccgcggtccccctggcgcgagcctctccttca</t>
  </si>
  <si>
    <t>tgcagcgcctcagcgagcgctgcggcgcccacccgcggtccccctggcgcgagcctctccttca</t>
  </si>
  <si>
    <t>tgcagcgcctcagcgagcgctgcggcgcccacccgcggtccccccgaaaaaaaaaaaaaaaaaa</t>
  </si>
  <si>
    <t>tgcagcgcctcagcgagcgctgcggcgctcacccgcggtccccccgaaaaaaaaaaaaaaaaaa</t>
  </si>
  <si>
    <t>tgcagcgcctcaggtcctgctgctgcgtgtccacgcccccgccaccagcgcacgccctgcgcgc</t>
  </si>
  <si>
    <t>tgcagcgcctcaggtcctgctgctgcgtgtccacgcccccgccaccagcgcacgccctgcgctc</t>
  </si>
  <si>
    <t>tgcagcgcctccacatttgtggtggcggcggccaaggggagggggctcaaaaaggcttccttcc</t>
  </si>
  <si>
    <t>tgcagcgcctccacgtttgtggtggcggcggccaaggggagggggctcaaaaaggcttccttcc</t>
  </si>
  <si>
    <t>tgcagcgcctccacctccatctcctgctcctgctcgtagtcttcccgcgccaccgcccatcgca</t>
  </si>
  <si>
    <t>tgcagcgcctccacctccatctcctgctcctgctcgtagtcttcccgcgccgccgcccatcgca</t>
  </si>
  <si>
    <t>tgcagcgcctccagctcccgcttctgccgcacgttcacgaggcccaggaagtaggccgagtccg</t>
  </si>
  <si>
    <t>tgcagcgcctccagctcccgcttctgccgcgcgttcacgaggcccaggaagtaggccgagtccg</t>
  </si>
  <si>
    <t>tgcagcgcctccatcacctcagacttgagttctgcaaggccaacccaatcggtcagtcactctg</t>
  </si>
  <si>
    <t>tgcagcgcctccatcacctcagacttgagttctgcaaggccaatccaatcggtcagtcactctg</t>
  </si>
  <si>
    <t>tgcagcgcctccgctctctgctcgtccgtcagcgatgcgaacagcgccctaaacgccgaaaaaa</t>
  </si>
  <si>
    <t>tgcagcgcctccgctctctgctcgtccgtcagcgatgtgaacagcgccctaaacgccgaaaaaa</t>
  </si>
  <si>
    <t>tgcagcgcctcctagcttagcttttgcggcgcaggcctgattacactttggagtatttggtagt</t>
  </si>
  <si>
    <t>tgcagcgtctcctagcttagcttttgcggcgcaggcctgattacactttggagtatttggtagt</t>
  </si>
  <si>
    <t>tgcagcgcctccttgtctccctgcacagcacgcccaacatcgccttccctaaccaggtccgaca</t>
  </si>
  <si>
    <t>tgcagcgcctccttgtctccctgcacagcacgcccagcatcgccttccctaaccaggtccgaca</t>
  </si>
  <si>
    <t>tgcagcgcctcgacggacgcgacgacggcgtcgtcgtcggtggcgagcccctcgccgaagcaca</t>
  </si>
  <si>
    <t>tgcagcgcctcgacggacgcgatgacggcgtcgtcgtcggtggcgagcccctcgccgaagcaca</t>
  </si>
  <si>
    <t>tgcagcgcctcgacggcgagcgtgtcagagaggacgaagattgggtgcctcgtcatcaacttcc</t>
  </si>
  <si>
    <t>tgcagcgcctcgacggcgagcgtgtcagagaggacgaagattgggtgcctcgtcatcaccttcc</t>
  </si>
  <si>
    <t>tgcagcgcctcgcctgggtcggcgacgaccaccagcgcttcctctccaagttcaagggccgcgt</t>
  </si>
  <si>
    <t>tgcagcgcctcgcttgggtcggcgacgaccaccagcgcttcctctccaagttcaagggccgcgt</t>
  </si>
  <si>
    <t>tgcagcgcctcgcctgggtcggcgacgaccaccagcgcttcctctccaagtttaaggaccgcat</t>
  </si>
  <si>
    <t>tgcagcgcctcgcctgggtcggcgacgaccaccagcgcttcctctccaagtttaaggaccgcgt</t>
  </si>
  <si>
    <t>tgcagcgcctcgcggggcacgttgtccaggagccacatcggccacccgtccaccagcttatcgt</t>
  </si>
  <si>
    <t>tgcagcgcctcgcggggcacgttgtccaggagccacatcggccacccgtccaccagcttgtcgt</t>
  </si>
  <si>
    <t>tgcagcgcctcggacagcgtcacggcgccattaccgcgttgcacatcttcctgcttgatgccgt</t>
  </si>
  <si>
    <t>tgcagcgcctcggacagcgtcacggcgccattaccgcgttgcgcatcttcctgcttgatgccgt</t>
  </si>
  <si>
    <t>tgcagcgcctcggccgcaaggttacggcgcacgaggcgccaataggctccatagggcgaggagc</t>
  </si>
  <si>
    <t>tgcagcgcctcggccgcaaggttacggcgcacgaggcgccagtaggctccatagggcgaggagc</t>
  </si>
  <si>
    <t>tgcagcgcctctctcttcctattcaagtcctctaaatactgcttatgcccctcttccatgattg</t>
  </si>
  <si>
    <t>tgcagtgcctctctcttcctattcaagtcctctaaatactgcttatgcccctcttccatgattg</t>
  </si>
  <si>
    <t>tgcagcgcctctgcggcggaaaggccacggtcggctcgtcagagtttgaatcctgcctggccac</t>
  </si>
  <si>
    <t>tgcagcgcctctgcggcggaaaggccacggtcggctcgtcagagtttgaatcctgcttggccac</t>
  </si>
  <si>
    <t>tgcagcgcctctttatctgagcagtacgtaccgctccatttcgtttatgtgatgatgtatataa</t>
  </si>
  <si>
    <t>tgcagcgcctctttatctgagcagtacgtaccgctcgatttcgtttatgtgatgatgtatataa</t>
  </si>
  <si>
    <t>tgcagcgcctgcacgaggccgacatggtacgtttttttcctcgtccttctccttctcctgcacg</t>
  </si>
  <si>
    <t>tgcagcgcctgcacgaggccgacatggtacgtttttttcctcgtccttctccttctcgtgcacg</t>
  </si>
  <si>
    <t>tgcagcgcctgcatcgccctcttctccagcctcgacgtcctctccagcctgctctccgtcagca</t>
  </si>
  <si>
    <t>tgcagcgcctgcatcgccctcttctctagcctcgacgtcctctccagcctgctctccgtcagca</t>
  </si>
  <si>
    <t>tgcagcgcctgcgtcgccctcttctccaacctcggcgtcctctccagcctgctctccgccagca</t>
  </si>
  <si>
    <t>tgcagcgcctgcgtcgccctcttctccagcctcggcgtcctctccagcctgctctccgccagca</t>
  </si>
  <si>
    <t>tgcagcgcctgctgcggcggcaggggaggggaggggaagtgtttacaatgctctgtacttgata</t>
  </si>
  <si>
    <t>tgcagcgcctgctgcggcggcaggggaggggaggggatgtgtttacaatgctctgtacttgata</t>
  </si>
  <si>
    <t>tgcagcgcctgctggatggcctctgcaagaaggcagacgaggcagaggacgctctggacgaact</t>
  </si>
  <si>
    <t>tgcagcgcctgctggatggcctctgcaagaaggcggacgaggcagaggacgctctggacgaact</t>
  </si>
  <si>
    <t>tgcagcgcctggatggcgttttccaggtagaaggcgagcggagcggagaaggcggcgagtgggt</t>
  </si>
  <si>
    <t>tgcagcgcctggatggcgttttccaggtagaaggcgagcggggcggagaaggcggcgagtgggt</t>
  </si>
  <si>
    <t>tgcagcgcctgtaccctctccttggccacagccatcgcccacttcccctccttttcatcttccc</t>
  </si>
  <si>
    <t>tgcagcgtctgtaccctctccttggccacagccatcgcccacttcccctccttttcatcttccc</t>
  </si>
  <si>
    <t>tgcagcgcctgtactctctccttggccaccgccgtcgcccacttcccctccttaccatcttccc</t>
  </si>
  <si>
    <t>tgcagcgcctgtactctctccttggccaccgccgtcgcccacttcccctccttatcatcttccc</t>
  </si>
  <si>
    <t>tgcagcgccttcatcttctcattgatcttgctcctcctcctctgcgcccaaaagccaacaaaac</t>
  </si>
  <si>
    <t>tgcagcgccttcatcttctcgttgatcttgctcctcctcctctgcgcccaaaagccaacaaaac</t>
  </si>
  <si>
    <t>tgcagcgccttctgcacggcctcgcttccgcctccgcctccgccgccgaaaaaaaaaaaaaaaa</t>
  </si>
  <si>
    <t>tgcagcgccttctgcacggcctcgcttccgcttccgcctccgccgccgaaaaaaaaaaaaaaaa</t>
  </si>
  <si>
    <t>tgcagcgccttcttgatcaggactgttgtcacggcagagatgaggtcgaagactagcatcgcga</t>
  </si>
  <si>
    <t>tgcagcgccttcttgatcagggctgttgtcacggcagagatgaggtcgaagactagcatcgcga</t>
  </si>
  <si>
    <t>tgcagcgccttgccgtcctccacggggaacgccctgtgttcatgacggatccgagactaataag</t>
  </si>
  <si>
    <t>tgcagcgctttgccgtcctccacggggaacgccctgtgttcatgacggatccgagactaataag</t>
  </si>
  <si>
    <t>tgcagcgccttgctccctgagtccacagtggtcactgcatatattcagaaacaaagaagccatc</t>
  </si>
  <si>
    <t>tgcagcgccttgctccctgagtccacagtggtcactgcatatattcagaaacaaagaagccgtc</t>
  </si>
  <si>
    <t>tgcagcgccttggccgtccgtctgagaatctgtcagtcacgccctgttgacgtgttccacaggc</t>
  </si>
  <si>
    <t>tgcagcgccttggccgtccgtctgggaatctgtcagtcacgccctgttgacgtgttccacaggc</t>
  </si>
  <si>
    <t>tgcagcgccttgtccgcggccaggttgatggcgacgtcgaacttgttgttcgcctgcgggtcga</t>
  </si>
  <si>
    <t>tgcagcgccttgtccgcgggcaggttgatggcgacgtcgaacttgttgttcgcctgcgggtcga</t>
  </si>
  <si>
    <t>tgcagcgccttgtccttcctccccgccaagatgctcttgagccaccgccccgcattccccattg</t>
  </si>
  <si>
    <t>tgcagcgccttgtccttcctccccgccaagatgctcttgagccaccgccccgccttccccattg</t>
  </si>
  <si>
    <t>tgcagcgccttgtccttgcccatcacatggaacccccgcatctccttccgcccgaaaaaaaaaa</t>
  </si>
  <si>
    <t>tgcagcgccttgtccttgcccatcacgtggaacccccgcatctccttccgcccgaaaaaaaaaa</t>
  </si>
  <si>
    <t>tgcagcgccttgtgctgcgctggtgtgttcgagctctgacctcgacatgtggaacgaacagaac</t>
  </si>
  <si>
    <t>tgcagcgctttgtgctgcgctggtgtgttcgagctctgacctcgacatgtggaacgaacagaac</t>
  </si>
  <si>
    <t>tgcagcgcgaaagagctccatgcatctgcatccactctgcacagtttctgcatttccttcctcc</t>
  </si>
  <si>
    <t>tgcagcgcgaaagagctccatgcatctgcatccactctgtacagtttctgcatttccttcctcc</t>
  </si>
  <si>
    <t>tgcagcgcgaacccgacggcgtagctggccacgaacgtggtgacgctcaccgcgaagttgggca</t>
  </si>
  <si>
    <t>tgcagcgcgaacccgacggcgtagctggccacgaacgtggtgacgctcactgcgaagttgggca</t>
  </si>
  <si>
    <t>tgcagcgcgaagatgtgggccacgcagccatagacagggtcgcgcagcctggcctgcgcctcgt</t>
  </si>
  <si>
    <t>tgcagcgcgaagatgtgggccacgcagccatagacggggtcgcgcagcctggcctgcgcctcgt</t>
  </si>
  <si>
    <t>tgcagcgcgaagatgtgggcgacgcagccgtagatggggtcgcggagcctggcctgcgcctcgt</t>
  </si>
  <si>
    <t>tgcagcgcgaagatgtgggtgacgcagccgtagatggggtcgcggagcctggcctgcgcctcgt</t>
  </si>
  <si>
    <t>tgcagcgcgaagccccgcagcttccgcagcgatgacttcatgtcctcctcgcgccttgcgcccc</t>
  </si>
  <si>
    <t>tgcagcgcgaagccccgcagcttccgcagcgatgacttcatgtcctgctcgcgccttgcgcccc</t>
  </si>
  <si>
    <t>tgcagcgcgaatgcgcggcggccgtcacgtcctgcccacctgcttctaggatattctccccacc</t>
  </si>
  <si>
    <t>tgcagcgcgagtgcgcggcggccgtcacgtcctgcccacctgcttctaggatattctccccacc</t>
  </si>
  <si>
    <t>tgcagcgcgacatcagccacttcctggtgcccatctttaggcagcagcactcctctgtcagttc</t>
  </si>
  <si>
    <t>tgcagcgtgacatcagccacttcctggtgcccatctttaggcagcagcactcctctgtcagttc</t>
  </si>
  <si>
    <t>tgcagcgcgaccctatcaactacacgttctgaaagaaacgagacccctgtagattcttggaatt</t>
  </si>
  <si>
    <t>tgcagcgcgaccgtatcaactacacgttctgaaagaaacgagacccctgtagattcttggaatt</t>
  </si>
  <si>
    <t>tgcagcgcgacctcgagcgtgcggttccacgcgctggggcagaagtgccccgaaaaaaaaaaaa</t>
  </si>
  <si>
    <t>tgcagcgcgacctcgagcgtgcggttccacgtgctggggcagaagtgccccgaaaaaaaaaaaa</t>
  </si>
  <si>
    <t>tgcagcgcgacgagcgccccacttccttacgacacgccctgataacggtggcgctgacgacgac</t>
  </si>
  <si>
    <t>tgcagcgcgacgagcgccccacttccttacgacacgccctgatcacggtggcgctgacgacgac</t>
  </si>
  <si>
    <t>tgcagcgcgacgcaccgcgcccgcgccagctccagctcggagtcggcggcgcacagtgccgtgc</t>
  </si>
  <si>
    <t>tgcagcgcgacgcaccgcgcccgcgccagctccagctgggagtcggcggcgcacagtgccgtgc</t>
  </si>
  <si>
    <t>tgcagcgcgacgccgatcgcccagcattttttcaggaaaaccgatggggcagtgcgaccgagct</t>
  </si>
  <si>
    <t>tgcagcgcgacgccgatcgcccagcattttttcaggaaaaccgattgggcagtgcgaccgagct</t>
  </si>
  <si>
    <t>tgcagcgcgacgggcgggatccagccgctgagcacgtgcatggagtgcacgatgtccagcgtgt</t>
  </si>
  <si>
    <t>tgcagctcgacgggcgggatccagccgctgagcacgtgcatggagtgcacgatgtccagcgtgt</t>
  </si>
  <si>
    <t>tgcagcgcgacttcgcccgcgccgtgctcctccacaacccacgcccgcggcgcaccttcgacgg</t>
  </si>
  <si>
    <t>tgcagcgcgacttcgcccgcgccgtgctcctccacgacccacgcccgcggcgcaccttcgacgg</t>
  </si>
  <si>
    <t>tgcagcgcgacttcgcccgcgccgtgctcctccacgacccacgccgaaaaaaaaaaaaaaaaaa</t>
  </si>
  <si>
    <t>tgcagcgcgacttcgcccgcgccgtgctcctccacgacccgcgccgaaaaaaaaaaaaaaaaaa</t>
  </si>
  <si>
    <t>tgcagcgcgagaaggccgaggccatgatggaggcacgccagttccgacgctacgccgaggagaa</t>
  </si>
  <si>
    <t>tgcagcgcgagaaggccgaggccatgatggaggcacgccagttccgccgctacgccgaggagaa</t>
  </si>
  <si>
    <t>tgcagcgcgagacaagaaaactatttgcctggcaagatgctactgttgcctcgcacatgcatgc</t>
  </si>
  <si>
    <t>tgcagcgcgagacaagaaaactatttgcctggcaaggtgctactgttgcctcgcacatgcatgc</t>
  </si>
  <si>
    <t>tgcagcgcgagacctcacctcattctccatgctgctcgtccgccatctcggcggccatcaccaa</t>
  </si>
  <si>
    <t>tgcagcgcgagacctcgcctcattctccatgctgctcgtccgccatctcggcggccatcaccaa</t>
  </si>
  <si>
    <t>tgcagcgcgagcaggacagcctcgacaccaagctactgtctgctcgctcgcttatcagtcgcag</t>
  </si>
  <si>
    <t>tgcagcgcgagcaggacagcctcgacaccgagctactgtctgctcgctcgcttatcagtcgcag</t>
  </si>
  <si>
    <t>tgcagcgcgagcgtgcgggagcgggtgcggacgccgagcagcgcgccgccgaaaaaaaaaaaaa</t>
  </si>
  <si>
    <t>tgcagcgcgagcgtgcgggagcgggtgcggacaccgagcagcgcgccgccgaaaaaaaaaaaaa</t>
  </si>
  <si>
    <t>tgcagcgcgagctcatgagcctgctcgagcgagagctggtcgagattctgatcaacacccaggt</t>
  </si>
  <si>
    <t>tgcagtgcgagctcatgagcctgctcgagcgagagctggtcgagattctgatcaacacccaggt</t>
  </si>
  <si>
    <t>tgcagcgcgagctcctctacgacatgcagaagtacgaggcaggcaaggggaagggcaaggttgc</t>
  </si>
  <si>
    <t>tgcagcgcgagctcctctacgacatgcagaagtacgaggcaggcaaggggaaggggaaggttgc</t>
  </si>
  <si>
    <t>tgcagcgcgaggcgagcaacggctggcgctgggaaggaaggacaagagcaacgcgattcgcatg</t>
  </si>
  <si>
    <t>tgcagcgctaggcgagcaacggctggcgctgggaaggaaggacaagagcaacgcgattcgcatg</t>
  </si>
  <si>
    <t>tgcagcgcgaggggaaaggacatgtgcacgacgaagacgcgcgccgtcatcgccgaggcgtggt</t>
  </si>
  <si>
    <t>tgcagcgcgagggtaaaggacatgtgcacgacgaagacgcgcgccgtcatcgccgaggcgtggt</t>
  </si>
  <si>
    <t>tgcagcgcgaggtcagggcgccgcacgcggcagagaccagcgatgagaaaagtaagatccgcgg</t>
  </si>
  <si>
    <t>tgcagcgcgaggtcagggcgccgcacgcgtcagagaccagcgatgagaaaagtaagatccgcgg</t>
  </si>
  <si>
    <t>tgcagcgcgaggtgagacaagctcggagcaccagcagcgaccatggcaacattatcggcaaaca</t>
  </si>
  <si>
    <t>tgcagcgcgaggtgagacaagctcggagcaccagcagcgaccatggcaacattatcggcgaaca</t>
  </si>
  <si>
    <t>tgcagcgcgaggtggagcttctgcaagggcagctggagcgcacgctgccgccgtccgtggcggc</t>
  </si>
  <si>
    <t>tgcagcgcgaggtggagcttctgcaagggcagctggagcgcatgctgccgccgtccgtggcggc</t>
  </si>
  <si>
    <t>tgcagcgcgatgcccatccgcctgcatgcacgcgccgcgcattttctactgttagtttcttgac</t>
  </si>
  <si>
    <t>tgcagcgcgatgcccatccgcctgcatgtacgcgccgcgcattttctactgttagtttcttgac</t>
  </si>
  <si>
    <t>tgcagcgcgattaagaatttcggatgacttgatcctagcaatctaatgcttagcgattgtgcgt</t>
  </si>
  <si>
    <t>tgcagcgcgattaagaatttcggatgtcttgatcctagcaatctaatgcttagcgattgtgcgt</t>
  </si>
  <si>
    <t>tgcagcgcgcaattaagcacaggagcggcgtgtcagtcggggccgatgagcggagtaaaagtga</t>
  </si>
  <si>
    <t>tgcagcgcgcaattaagcacaggagcggcgtgtcagtcggggccgatgagcggagtgaaagtga</t>
  </si>
  <si>
    <t>tgcagcgcgcacaagtacatccgtgttcgatctccacgcttatctcaactctctctgtttgtcc</t>
  </si>
  <si>
    <t>tgcagcgcgcacaagtacgtccgtgttcgatctccacgcttatctcaactctctctgtttgtcc</t>
  </si>
  <si>
    <t>tgcagcgcgcacacggcctgacgacgacctcctgctgaggcgcacgacaaggtgtgtggagcga</t>
  </si>
  <si>
    <t>tgcagcgcgcacacggcctgatgacgacctcctgctgaggcgcacgacaaggtgtgtggagcga</t>
  </si>
  <si>
    <t>tgcagcgcgcacgtcgttccgcgccgcctgatcgggctgacagcaacgagagcttgtgaagaag</t>
  </si>
  <si>
    <t>tgcagcgcgcacgtcgttccgcgccgcctgatcgggctgacagcaacgagagcttgtgaagatg</t>
  </si>
  <si>
    <t>tgcagcgcgcactgactgactacttgcagagtagtagcagtagcaggccagagcggcacaggac</t>
  </si>
  <si>
    <t>tgcagggcgcactgactgactacttgcagagtagtagcagtagcaggccagagcggcacaggac</t>
  </si>
  <si>
    <t>tgcagcgcgcaggggaataataagggatgaccgatgacgtgggcgtcttcgtccagctggtccc</t>
  </si>
  <si>
    <t>tgcagtgcgcaggggaataataagggatgaccgatgacgtgggcgtcttcgtccagctggtccc</t>
  </si>
  <si>
    <t>tgcagcgcgcagtcagtgtgcatatatatggtcaggtcaggttcagaagcgctgcgctccttcc</t>
  </si>
  <si>
    <t>tgcagcgcgcagtcagtgtgcatatatatggtcaggtcaggttcagaagcgctgcgttccttcc</t>
  </si>
  <si>
    <t>tgcagcgcgcagtgtagtggcctcctctcctggtcaggcttgttgctgggacgacggtcggaga</t>
  </si>
  <si>
    <t>tgcagcgtgcagtgtagtggcctcctctcctggtcaggcttgttgctgggacgacggtcggaga</t>
  </si>
  <si>
    <t>tgcagcgcgcatcactcgctcgctcacagtcagagcacatgttttgtcccctcacgaagcgacg</t>
  </si>
  <si>
    <t>tgcagcgcgcatcactcgctcgctcacattcagagcacatgttttgtcccctcacgaagcgacg</t>
  </si>
  <si>
    <t>tgcagcgcgcatccttcgacggatcgcagtcagactgggtgtgtccagctgggatttcaccgcc</t>
  </si>
  <si>
    <t>tgcagcgcgcgtccttcgacggatcgcagtcagactgggtgtgtccagctgggatttcaccgcc</t>
  </si>
  <si>
    <t>tgcagcgcgccaactcgatggagtcacgcgtcttcgtcgtccacgccagcccgaaaaaaaaaaa</t>
  </si>
  <si>
    <t>tgcagcgcgccaactcgatggagtcgcgcgtcttcgtcgtccacgccagcccgaaaaaaaaaaa</t>
  </si>
  <si>
    <t>tgcagcgcgccatcactggcagcgccacccttgaccacggccagcttgtcctcgctccccgtcg</t>
  </si>
  <si>
    <t>tgcagcgcgccatcactggcagcggcacccttgaccacggccagcttgtcctcgctccccgtcg</t>
  </si>
  <si>
    <t>tgcagcgcgccatgtccgacctggccctggagctgtccagggacagcaagaaggccgaggccgc</t>
  </si>
  <si>
    <t>tgcagcgcgccatgtccgacctggctctggagctgtccagggacagcaagaaggccgaggccgc</t>
  </si>
  <si>
    <t>tgcagcgcgcccctgcgtccctgcgccagaaaccgacgagatcaccagcggaaagaaaagatct</t>
  </si>
  <si>
    <t>tgcagcgcgcccctgcgtctctgcgccagaaaccgacgagatcaccagcggaaagaaaagatct</t>
  </si>
  <si>
    <t>tgcagcgcgccctcgtcgctgctgcatccgcggccgactcagcctccgaaaaaaaaaaaaaaaa</t>
  </si>
  <si>
    <t>tgcagcgggccctcgtcgctgctgcatccgcggccgactcagcctccgaaaaaaaaaaaaaaaa</t>
  </si>
  <si>
    <t>tgcagcgcgccctggtcgggcgcgtacaggcgcatcgccgagatgccgttcgacttgtacatgc</t>
  </si>
  <si>
    <t>tgcagcgcgccctggtcgggcgcgtacaggcgcatcgtcgagatgccgttcgacttgtacatgc</t>
  </si>
  <si>
    <t>tgcagcgcgccgcagtacatcatggcaattagtatactacggctgtgaaagcaatacggtcata</t>
  </si>
  <si>
    <t>tgcagcgcgccgcagtacatcatggcatttagtatactacggctgtgaaagcaatacggtcata</t>
  </si>
  <si>
    <t>tgcagcgcgccgcggatgcgcatgcccagaagctgtccctggaagctgtaatggtgggatgcca</t>
  </si>
  <si>
    <t>tgcagcgcgccgcggatgcgcatgcccataagctgtccctggaagctgtaatggtgggatgcca</t>
  </si>
  <si>
    <t>tgcagcgcgccgcgtccgtagtacttctgccccgcggcgcacggccactgtgtgttgctcgagt</t>
  </si>
  <si>
    <t>tgcagcgcgccgcgtccgtagtacttctgccccgcggcgcacggccactgtgttttgctcgagt</t>
  </si>
  <si>
    <t>tgcagcgcgcgacggcggtggtgctctcgaggatgaactgctcgaagcacgagaacggcgagct</t>
  </si>
  <si>
    <t>tgcagcgcgcgacggcggtggtgctctcgaggatgaactgctcgaagcacgggaacggcgagct</t>
  </si>
  <si>
    <t>tgcagcgcgcgatgaaacgatccgagacaggcagagagagatgctcggccagtcgccatgctag</t>
  </si>
  <si>
    <t>tgcagcgcgcgatgaaacgatccgagacaggcagagagagatgctcggccagtcgccatgctat</t>
  </si>
  <si>
    <t>tgcagcgcgcgatgagacgatccgagacgggcagagagagatgctcgaccagtcgccatgctat</t>
  </si>
  <si>
    <t>tgcagcgcgcgatgagacgatccgagacgggcagagagagatgctcggccagtcgccatgctat</t>
  </si>
  <si>
    <t>tgcagcgcgcgcagaggccactcgacaagggcgacgcggaggacgccgccgaaaaaaaaaaaaa</t>
  </si>
  <si>
    <t>tgcagcgcgcgcagaggccgctcgacaagggcgacgcggaggacgccgccgaaaaaaaaaaaaa</t>
  </si>
  <si>
    <t>tgcagcgcgcgcgcgtacgagaaggacacgtgccacgggttggcgccctggttcatggcgttga</t>
  </si>
  <si>
    <t>tgcagcgcgcgcgcgtaggagaaggacacgtgccacgggttggcgccctggttcatggcgttga</t>
  </si>
  <si>
    <t>tgcagcgcgcgcggcgccgtatgtactcccgttggacggggcggcccgaccccgtgcgttgttt</t>
  </si>
  <si>
    <t>tgcagcgcgcgcggcgccgtatgtactcccgttggacggggcggcccgaccccgtgcgtttttt</t>
  </si>
  <si>
    <t>tgcagcgcgcgcgggcgtggccaatggcacggggcttgccgaagccgagtgtgacgtgtgaggt</t>
  </si>
  <si>
    <t>tgcagcgcgctcgggcgtggccaatggcacggggcttgccgaagccgagtgtgacgtgtgaggt</t>
  </si>
  <si>
    <t>tgcagcgcgcgctcggggagccccatgtgcccgagctcacaaatggtaagtgacaaggagcctt</t>
  </si>
  <si>
    <t>tgcagcgcgcgctcggggagccccatgtgcccgagctcacgaatggtaagtgacaaggagcctt</t>
  </si>
  <si>
    <t>tgcagcgcgcgtgcgtatcctccagaccgagggaactcgcggctccgatcctattccccgcggg</t>
  </si>
  <si>
    <t>tgcagcgcgcgtgcgtatcgtccagaccgagggaactcgcggctccgatcctattccccgcggg</t>
  </si>
  <si>
    <t>tgcagcgcgcgtgcgtcaagcaaacctgtgtagaattcttagcaaattaccttttctctttttg</t>
  </si>
  <si>
    <t>tgcagcgcgcgtgcgtcaagcaaacctgtgtagatttcttagcaaattaccttttctctttttg</t>
  </si>
  <si>
    <t>tgcagcgcgctagctactgtaggagcgtacgccatccctgtttctgtttgactagcagctgggc</t>
  </si>
  <si>
    <t>tgcagcgcgctagctactgtaggagcgtacgccatccctgtttctgtttggctagcagctgggc</t>
  </si>
  <si>
    <t>tgcagcgcgctcggcatcgcggggccgacgagaatctcgcccatctcgtcggcgtcgacctcct</t>
  </si>
  <si>
    <t>tgcagcgcgctcggcatcgcggggccgacgagaatctcggccatctcgtcggcgtcgacctcct</t>
  </si>
  <si>
    <t>tgcagcgcgctctcggagaagctcagagtcgacgtcggcgactcgagcccgctaaacaccgaaa</t>
  </si>
  <si>
    <t>tgcagcgcgctctcggagaagctcagagtcgacgtcggcgactcgagcccgctaaacgccgaaa</t>
  </si>
  <si>
    <t>tgcagcgcgctgccgatgccgtgtgtctgcctctgcctgatgctcccgtcccgaaaaaaaaaaa</t>
  </si>
  <si>
    <t>tgcagcgcgctgccgatgccgtgtgtctgcctctgcttgatgctcccgtcccgaaaaaaaaaaa</t>
  </si>
  <si>
    <t>tgcagcgcgctgtccgccaggtccgtgcggcacacgcaccacgcgccgccttgcagttccaggc</t>
  </si>
  <si>
    <t>tgcagcgcgctgtccgccaggtccgtgcggcacacgcaccacgcgccgtcttgcagttccaggc</t>
  </si>
  <si>
    <t>tgcagcgcgctgttcaatgcgggcctctcctgaccgaagcggaacttgacgtactcgtcgaagt</t>
  </si>
  <si>
    <t>tgcagcgtgctgttcaatgcgggcctctcctgaccgaagcggaacttgacgtactcgtcgaagt</t>
  </si>
  <si>
    <t>tgcagcgcggactctgcatcttgactgaatggcctgcacctctgccgccgcatctcgcctcgta</t>
  </si>
  <si>
    <t>tgcagcgcggactctgcatcttgactgaatggcctgcgcctctgccgccgcatctcgcctcgta</t>
  </si>
  <si>
    <t>tgcagcgcggactctgcatcttgagaatggcctgcgcctgcctgcgcgcctctgcctccgcatc</t>
  </si>
  <si>
    <t>tgcagcgtggactctgcatcttgagaatggcctgcgcctgcctgcgcgcctctgcctccgcatc</t>
  </si>
  <si>
    <t>tgcagcgcggatccatccatccatgaaaatcacgagcaactgcttccattacgcgccatcgatt</t>
  </si>
  <si>
    <t>tgcagcgcggatccatccatccatgaaaatcacgagcaactgcttccattacgcgccattgatt</t>
  </si>
  <si>
    <t>tgcagcgcggatcgacctcaacgctgatccagccgcgtcgacgagtgcgtcgccgccgccgtga</t>
  </si>
  <si>
    <t>tgcagcgcggatcgacctcaacgctgctccagccgcgtcgacgagtgcgtcgccgccgccgtga</t>
  </si>
  <si>
    <t>tgcagcgcggcaccaaaccatcgtacgcctgcgttgaagccatgtggacgcacaacgctgctag</t>
  </si>
  <si>
    <t>tgcagcgcggcaccaaaccatcgtacgcctgcgttgaagccctgtggacgcacaacgctgctag</t>
  </si>
  <si>
    <t>tgcagcgcggccacgtagtcggcggcctcctccaggagcgcgggcgcggggagcttccgaaaaa</t>
  </si>
  <si>
    <t>tgcagcgcggtcacgtagtcggcggcctcctccaggagcgcgggcgcggggagcttccgaaaaa</t>
  </si>
  <si>
    <t>tgcagcgcggcctccaagcgcaccagcgcggtgacggccaggagcccatccgatcccctccaag</t>
  </si>
  <si>
    <t>tgcagcgcggcctccaagcgcaccagcgcggtgacggccaggcgcccatccgatcccctccaag</t>
  </si>
  <si>
    <t>tgcagcgcggcctgcgcgtgcgggttgtgctgctgctgcgccctcttggcgccgccgaaaaaaa</t>
  </si>
  <si>
    <t>tgcagcgcggcctgcgcgtgcgggttgtgctgctgctgctccctcttggcgccgccgaaaaaaa</t>
  </si>
  <si>
    <t>tgcagcgcggcgaacacgccgccgccgccaccgctcgacccaccgtcctcgtgcatggtaatac</t>
  </si>
  <si>
    <t>tgcagcgcggcgaacacgccgccgccgccaccgctcgacccaccgtcctcgttcatggtaatac</t>
  </si>
  <si>
    <t>tgcagcgcggcgaccagtgaagattgccctgccacacccgcccacggcccaccagggctatcag</t>
  </si>
  <si>
    <t>tgcagcgcggcgcccagtgaagattgccctgccacacccgcccacggcccaccagggctatcag</t>
  </si>
  <si>
    <t>tgcagcgcggcgaccgccgaggactggaacctgaggtccgtcttgaagtcctgcgcgatctcac</t>
  </si>
  <si>
    <t>tgcagcgcggcgaccgccgaggactggaacctgaggtccgtcttgaagtcctgcgcgatctcgc</t>
  </si>
  <si>
    <t>tgcagcgcggcgacggcggagctctggaagcggaggtcagtcttgaagtcctgcgcgatctccc</t>
  </si>
  <si>
    <t>tgcagcgcggcgacggtggagctctggaagcggaggtcagtcttgaagtcctgcgcgatctccc</t>
  </si>
  <si>
    <t>tgcagcgcggcgaggatgtgcgcggcgacgacggactggttcgtggggatgtcggctgcggacg</t>
  </si>
  <si>
    <t>tgcagtgcggcgaggatgtgcgcggcgacgacggactggttcgtggggatgtcggctgcggacg</t>
  </si>
  <si>
    <t>tgcagcgcggcgagggcacagtcgccgtcgcagcccatgaacacctccgcgacgtcggccgaaa</t>
  </si>
  <si>
    <t>tgcagcgcggcgagggcaccgtcgccgtcgcagcccatgaacacctccgcgacgtcggccgaaa</t>
  </si>
  <si>
    <t>tgcagcgcggcgcgtgttatgtgctagtataacctaatgcaagtacagtatcctatgtaagagg</t>
  </si>
  <si>
    <t>tgcagcggggcgcgtgttatgtgctagtataacctaatgcaagtacagtatcctatgtaagagg</t>
  </si>
  <si>
    <t>tgcagcgcggcgctcgttgccgcacaggcgaggtcgttcttcttgttccatccagcgtcgtcct</t>
  </si>
  <si>
    <t>tgcagcgcggcgctcgttgccgcacaggcgaggtcgttcttcttgttccatccagcgtcgttct</t>
  </si>
  <si>
    <t>tgcagcgcggcggcccacaccaacctctctctgtctttttctttttcttttttcctgaccgcgt</t>
  </si>
  <si>
    <t>tgcagcgcggcggcccacaccagcctctctctgtctttttctttttcttttttcctgaccgcgt</t>
  </si>
  <si>
    <t>tgcagcgcggcggcggcggcgaggtcagtcgcgcacagctggttgtctcgagacgagaaaccaa</t>
  </si>
  <si>
    <t>tgcagcgcggtggcggcggcgaggtcagtcgcgcacagctggttgtctcgagacgagaaaccaa</t>
  </si>
  <si>
    <t>tgcagcgcggcggcgtgtgtactcgcggatgttggagtcggagaactgcttcaccgtgcggagg</t>
  </si>
  <si>
    <t>tgcagcgcggcggcgtgtgtactcgcggatgttgtagtcggagaactgcttcaccgtgcggagg</t>
  </si>
  <si>
    <t>tgcagcgcggcgggctgcgtcggcgacctgcgcgagacgtgcccaccgaaaaaaaaaaaaaaaa</t>
  </si>
  <si>
    <t>tgcagcgcggcgggctgcgtcggcgacctgcgcgagacgtgcccgccgaaaaaaaaaaaaaaaa</t>
  </si>
  <si>
    <t>tgcagcgcggctctgctcaaccacacggtagagtacatcaggtcaggctcaggcgctcagctct</t>
  </si>
  <si>
    <t>tgcagcgcggctctgctcaaccacacggtagagtacatcaggtcaggctcaggcgctcagctgt</t>
  </si>
  <si>
    <t>tgcagcgcggctgaccctgggcgtcttcgatggcaacttgcaaatagctagccacatagagctt</t>
  </si>
  <si>
    <t>tgcagcgcggctgaccctgggcgtcttcgatggcaacttgcaaatagctagccacgtagagctt</t>
  </si>
  <si>
    <t>tgcagcgcgggaacgccgtcgtcgtgatgccgcggttcgacatggacgccgcgatggccgccgt</t>
  </si>
  <si>
    <t>tgcagcgcgggaacgccgtcgtcgtgatgccgcggttcgacatggccgccgcgatggccgccgt</t>
  </si>
  <si>
    <t>tgcagcgcgggacgccatcacgagcagaacgaggcgggaacgaggacggcaagagcacgtagca</t>
  </si>
  <si>
    <t>tgcagcgcgggacgccatcacgagcagagcgaggcgggaacgaggacggcaagagcacgtagca</t>
  </si>
  <si>
    <t>tgcagcgcgggaggaaggctgagcaaatcggcggcgtcggcgcggagcgctgcgccgttgccga</t>
  </si>
  <si>
    <t>tgcagcgcgggaggaaggctgagcaagtcggcggcgtcggcgcggagcgctgcgccgttgccga</t>
  </si>
  <si>
    <t>tgcagcgcgggatttgattgggcgcaccaatggatctgctgctcacacgtagtagccaactacg</t>
  </si>
  <si>
    <t>tgcagcgcgggatttgattgggcgcaccaatggatctgctgctcacacgtagtaggcaactacg</t>
  </si>
  <si>
    <t>tgcagcgcgggcacaaagctgaaacccccagcggcggctagcgcctatcgggaacacatgccga</t>
  </si>
  <si>
    <t>tgcagcgcgggcacagagctgaaacccccagcggcggctagcgcctatcgggaacacatgccga</t>
  </si>
  <si>
    <t>tgcagcgcgggccagcagtcagcaatatgcatgtaccatgtcagtcatcagtcgtccgtcgaag</t>
  </si>
  <si>
    <t>tgcagcgcgggccagcagtcagcaatatgcatgtaccatgtcagttatcagtcgtccgtcgaag</t>
  </si>
  <si>
    <t>tgcagcgcgggcggcatgtcggccaccaccaccctcaccacggccttcctctcctcgccaccgc</t>
  </si>
  <si>
    <t>tgcagcgcgggcggcatgtcggccgccaccaccctcaccacggccttcctctcctcgccaccgc</t>
  </si>
  <si>
    <t>tgcagcgcggggacggggcgcgtcgcggagcacaccactgccgcggccagaacaaccatgagga</t>
  </si>
  <si>
    <t>tgcagcgcggggacggggcgcgtcgcggagcacgccactgccgcggccagaacaaccatgagga</t>
  </si>
  <si>
    <t>tgcagcgcgggtggtcgcagccgtagccgccgcagctgatttagtttgtgagtattcatcgagc</t>
  </si>
  <si>
    <t>tgcagcgcgggtggttgcagccgtagccgccgcagctgatttagtttgtgagtattcatcgagc</t>
  </si>
  <si>
    <t>tgcagcgcggtgccgagtacaaaggtgcacgcggaacacgaagccaccaactccgtccacgact</t>
  </si>
  <si>
    <t>tgcagcgcggtgccgagtacaaaggtgcacgcggaacacgaagcccccaactccgtccacgact</t>
  </si>
  <si>
    <t>tgcagcgcggtggcaacctgctccataacctgctacatatactactaatttttaaccctatcgc</t>
  </si>
  <si>
    <t>tgcagggcggtggcaacctgctccataacctgctacatatactactaatttttaaccctatcgc</t>
  </si>
  <si>
    <t>tgcagcgcgtacgagtacatgaggttgtcgaagccgatcatgaccccgacgcccgtgtagacgg</t>
  </si>
  <si>
    <t>tgcagcgcgtacgagtacatgaggttgtcgaacccgatcatgaccccgacgcccgtgtagacgg</t>
  </si>
  <si>
    <t>tgcagcgcgtactcgaggttccacagcacgtcgcccatggagatgcggtcactgccgaactcgg</t>
  </si>
  <si>
    <t>tgcagcgcgtactcgaggttccacagcacgtcgcccatggagatgcggtcgctgccgaactcgg</t>
  </si>
  <si>
    <t>tgcagcgcgtcaacgaaggaaatcccgatgctgctgtccgttgtcgcgagatgcttcgcctttc</t>
  </si>
  <si>
    <t>tgcagcgcgtcaacgaaggaaatctcgatgctgctgtccgttgtcgcgagatgcttcgcctttc</t>
  </si>
  <si>
    <t>tgcagcgcgtcaacgaaggaaatctcgatgctgctgtccgtcgtcgcgagatgcttagcctttc</t>
  </si>
  <si>
    <t>tgcagcgcgtcagcgaaggaaatctcgatgctgctgtccgtcgtcgcgagatgcttagcctttc</t>
  </si>
  <si>
    <t>tgcagcgcgtccagcccgtgcgccatagaagagtagaacgcgttcatgctattgctattgctgt</t>
  </si>
  <si>
    <t>tgcagcgcgtccagcccgtgcgccatggaagagtagaacgcgttcatgctattgctattgctgt</t>
  </si>
  <si>
    <t>tgcagcgcgtccatgcactcttccttgttcaggttgaagcagatgcacttctctatcatatggt</t>
  </si>
  <si>
    <t>tgcagcgcgtccatgcactgttccttgttcaggttgaagcagatgcacttctctatcatatggt</t>
  </si>
  <si>
    <t>tgcagcgcgtccctgatggacggcctcttgctgggtgccatggcgcagcacgcggcgcccagcc</t>
  </si>
  <si>
    <t>tgcagcgcgtccctgatggacggcctcttgctcggtgccatggcgcagcacgcggcgcccagcc</t>
  </si>
  <si>
    <t>tgcagcgcgtccgcctcatcctccgccgcggcggcctgggacgacgacggagacggtttctgcg</t>
  </si>
  <si>
    <t>tgcagcgcgtctgcctcatcctccgccgcggcggcctgggacgacgacggagacggtttctgcg</t>
  </si>
  <si>
    <t>tgcagcgcgtccgtagactccatcagctacatacatatcctcagcgtgcgacgcgtggacgctc</t>
  </si>
  <si>
    <t>tgcagcgcgtccgtagacttcatcagctacatacatatcctcagcgtgcgacgcgtggacgctc</t>
  </si>
  <si>
    <t>tgcagcgcgtcggtgaagtgcgtggcgaggcgctccatgttcgagacggcggcgttgtcgccga</t>
  </si>
  <si>
    <t>tgcagcgcgtcggtgaagtgcgtggcgaggcgctccatgttggagacggcggcgttgtcgccga</t>
  </si>
  <si>
    <t>tgcagcgcgtctggcgacaggcggcaggcagagggcctccccgcacctgctgcaaacggcgaaa</t>
  </si>
  <si>
    <t>tgcagcgcgtctgtcgacaggcggcaggcagagggcctccccgcacctgctgcaaacggcgaaa</t>
  </si>
  <si>
    <t>tgcagcgcgtctggcgacaggcggcaggcagaaggcctccctgcacctgctgcaaacggcgaaa</t>
  </si>
  <si>
    <t>tgcagcgcgtctggtgacaggcggcaggcagaaggcctccctgcacctgctgcaaacggcgaaa</t>
  </si>
  <si>
    <t>tgcagcgcgtgacaagtgaggacagttagctaagatctgaataatattttccacaagaaagaaa</t>
  </si>
  <si>
    <t>tgcagcgcgtgacaagtgaggacagttagctaagatctgaataatattttccacaagaaggaaa</t>
  </si>
  <si>
    <t>tgcagcgcgtgactcaagttcagcaagtggagtcatcacttgtcacttccattgaagaatctaa</t>
  </si>
  <si>
    <t>tgcagcgcgtgactcaagttcagcaagtggcgtcatcacttgtcacttccattgaagaatctaa</t>
  </si>
  <si>
    <t>tgcagcgcgtgagggccgacgggtcgctggcgcgggccaccactgcggccaaagcagccgcgga</t>
  </si>
  <si>
    <t>tgcagcgcgtgagggccgacgggtcgctggcgcgggccacctctgcggccaaagcagccgcgga</t>
  </si>
  <si>
    <t>tgcagcgcgtgatcctctgctccgtcgtcgagttcactggccatcgcccatcgcgctcgcgtgg</t>
  </si>
  <si>
    <t>tgcagcgcgtgatcctttgctccgtcgtcgagttcactggccatcgcccatcgcgctcgcgtgg</t>
  </si>
  <si>
    <t>tgcagcgcgtgctggtcgaggccgcgcttgctgaggccgaccctgagcacgccgtgaggggacg</t>
  </si>
  <si>
    <t>tgcagcgcgtgctggtcgaggccgcgcttgctgaggccgaccctgagcaggccgtgaggggacg</t>
  </si>
  <si>
    <t>tgcagcgcgtggcgtacatcaacatcaccacctacccgttcacggcgctgttcctcatcttcta</t>
  </si>
  <si>
    <t>tgcagcgcgtggcgtacatcaacatcaccacttacccgttcacggcgctgttcctcatcttcta</t>
  </si>
  <si>
    <t>tgcagcgcgtggcgtacctcaacatgaccatctaccccgtcacctccgtcttcaccgtggtcga</t>
  </si>
  <si>
    <t>tgcagcgcgtggcgtacctcaacatgaccatctaccccgtcacctccgtcttcaccgtggtcta</t>
  </si>
  <si>
    <t>tgcagcgcgtgtgctaatgctacagtagcttggagccagattcagcacgcacaccgttttgaag</t>
  </si>
  <si>
    <t>tgcagcgcgtgtgctagtgctacagtagcttggagccagattcagcacgcacaccgttttgaag</t>
  </si>
  <si>
    <t>tgcagcgcgtgttggtggtcgggctgtggtgtgcgcacccagaacctggcgtgcggccgtcaat</t>
  </si>
  <si>
    <t>tgcagcgcgtgttggtggtcggggtgtggtgtgcgcacccagaacctggcgtgcggccgtcaat</t>
  </si>
  <si>
    <t>tgcagcgcgtgttggtggtcgggctgtggtgtgcgcacctggagcctagcgtgcgaccgtcaac</t>
  </si>
  <si>
    <t>tgcagcgcgtgttggtggtcgggctgtggtgtgcgcacctggagcctagcgtgcgaccgtcaat</t>
  </si>
  <si>
    <t>tgcagcgcgttaattgaaagggatcacgacattataaaccatattggagatagggaaaaggcaa</t>
  </si>
  <si>
    <t>tgcagcgcgttaattgaaagggatcacgacattataaactatattggagatagggaaaaggcaa</t>
  </si>
  <si>
    <t>tgcagcgcgttctcctctgcaatccgaggccccgtgggactacactccaccgccctgtcgctct</t>
  </si>
  <si>
    <t>tgcagcgcgttctcttctgcaatccgaggccccgtgggactacactccaccgccctgtcgctct</t>
  </si>
  <si>
    <t>tgcagcgcgttgcactgcacctgcaaacgcagagtacgtacgttccagtgtcagtgtagccgat</t>
  </si>
  <si>
    <t>tgcagcgcgttgcactgcacctgcacacgcagagtacgtacgttccagtgtcagtgtagccgat</t>
  </si>
  <si>
    <t>tgcagcgctaacaaaaacaagcactagtaaacaagtacaatttccgattccatgaaagggaaaa</t>
  </si>
  <si>
    <t>tgcagcgctaacaaaaacaggcactagtaaacaagtacaatttccgattccatgaaagggaaaa</t>
  </si>
  <si>
    <t>tgcagcgctaatcgatcaatttcacgaaccatatgcattctaaacggtacagtttcatgtacat</t>
  </si>
  <si>
    <t>tgcagcgctaatcgatcaatttcacgaaccatatgcattctaaacggtacagtttcatgtacct</t>
  </si>
  <si>
    <t>tgcagcgctacagacaattcgtacgtaccagacgacgtcgtcgtttgtgctctgttttatttcc</t>
  </si>
  <si>
    <t>tgcagcgctacatacaattcgtacgtaccagacgacgtcgtcgtttgtgctctgttttatttcc</t>
  </si>
  <si>
    <t>tgcagcgctacgttggtccacgggacaaagtaacagagcgcggtaccctggcgaaattatttcg</t>
  </si>
  <si>
    <t>tgcagcgctacgttggtccacgggacagagtaacagagcgcggtaccctggcgaaattatttcg</t>
  </si>
  <si>
    <t>tgcagcgctagcaatggacgaggacgatgccgtcttcattgggctggcctccgaactgaaggag</t>
  </si>
  <si>
    <t>tgcagcgctagcaatggacgaggacgatggcgtcttcattgggctggcctccgaactgaaggag</t>
  </si>
  <si>
    <t>tgcagcgctagcaccgcctagctaggtcgtggcgtcggatgcttcaccgtacacttgaacgcta</t>
  </si>
  <si>
    <t>tgcagcgctagcaccgcctagctaggtcgtggcgtcggatgcttcaccgtacacttggacgcta</t>
  </si>
  <si>
    <t>tgcagcgctagcatgcgtacctatcaccctagggacctacggctggggcgacgcacacgggcgc</t>
  </si>
  <si>
    <t>tgcagcgttagcatgcgtacctatcaccctagggacctacggctggggcgacgcacacgggcgc</t>
  </si>
  <si>
    <t>tgcagcgctccaaggatagaatagacgcatgcatgggcccgttcggggtcatgatccgatcgag</t>
  </si>
  <si>
    <t>tgcagcgctccaaggatagaatagacgcatgcatgggcccgttcggggtcatggtccgatcgag</t>
  </si>
  <si>
    <t>tgcagcgctccatgctcgagaagcagtgggagctccccttcgaggacgacatctcctccgccga</t>
  </si>
  <si>
    <t>tgcagcgctccatgcttgagaagcagtgggagctccccttcgaggacgacatctcctccgccga</t>
  </si>
  <si>
    <t>tgcagcgctccatggagaagcgcaaaggacgaagtctcgccgtgcgctcctcggctgtcttcct</t>
  </si>
  <si>
    <t>tgcagcgctccatggagaagcgcaaaggccgaagtctcgccgtgcgctcctcggctgtcttcct</t>
  </si>
  <si>
    <t>tgcagcgctccatggagaagcgcaaggtctgaagtctagccgtgcgctcctcggctgtcttcct</t>
  </si>
  <si>
    <t>tgcagcgctccatggagaagcgcaaggtctgaagtctagccgtgcgctccttggctgtcttcct</t>
  </si>
  <si>
    <t>tgcagcgctccgctgaacgccccatgcgcctgcttgctgccgtcccctggcacgtccaccgaca</t>
  </si>
  <si>
    <t>tgcagcgctccgctgaacgccccgtgcgcctgcttgctgccgtcccctggcacgtccaccgaca</t>
  </si>
  <si>
    <t>tgcagcgctccgttcttcttttattactctatactcttttgtagttctgttgatgaatttcgcc</t>
  </si>
  <si>
    <t>tgcagcgctccgttcttcttttattgctctatactcttttgtagttctgttgatgaatttcgcc</t>
  </si>
  <si>
    <t>tgcagcgctcctccagctgaagcggtccttcaccttcaccgcatcctccaacggcgactgcctg</t>
  </si>
  <si>
    <t>tgcagcgctcctccagctgaagcggtccttcaccttcgccgcatcctccaacggcgactgcctg</t>
  </si>
  <si>
    <t>tgcagcgctcctcccgctgctggctgccccgccgcgcttcctccacctccctcttcgccgtccc</t>
  </si>
  <si>
    <t>tgcagcgctcctcccgctgctggctgccccgccgctcttcctccacctccctcttcgccgtccc</t>
  </si>
  <si>
    <t>tgcagcgctcctctgtctcacatttccatgtctcgccactgtgtgtgcaggtgcaggatgcagg</t>
  </si>
  <si>
    <t>tgcagcgctcctctgtctcacatttccatgtctcgccactgtgtgtgcaggtgcaggatgcatg</t>
  </si>
  <si>
    <t>tgcagcgctcctttgtcaggtggtggctgcgagacgggctgcgcgcgcgcactgctcgatcgat</t>
  </si>
  <si>
    <t>tgcagcgctcctttgtcaggtggtggctgcgagacgggctgcgcgcgcgcgctgctcgatcgat</t>
  </si>
  <si>
    <t>tgcagcgctcgagctaatcagcgaggacatggacgaggaggacattgccaacagtgtggtgttc</t>
  </si>
  <si>
    <t>tgcagcgctcgggctaatcagcgaggacatggacgaggaggacattgccaacagtgtggtgttc</t>
  </si>
  <si>
    <t>tgcagcgctcgcctactgctcctgcgcgtcccacccgtctctgctctgctgcgaaccatcgcca</t>
  </si>
  <si>
    <t>tgcagcgctcgcctactgctcctgcgcttcccacccgtctctgctctgctgcgaaccatcgcca</t>
  </si>
  <si>
    <t>tgcagcgctcgcgttttcgctaccgcagtttgggctcgaggataactggataaggggatgctgt</t>
  </si>
  <si>
    <t>tgcagcgctcgcgttttcgctaccgcagtttgggctcggggataactggataaggggatgctgt</t>
  </si>
  <si>
    <t>tgcagcgctcgctcttcccaagcacaagacccgcctcctgatccgtgatccgtccgtaggtgaa</t>
  </si>
  <si>
    <t>tgcagcgctcgctcttcccaagcacaagacccgcctcctggtccgtgatccgtccgtaggtgaa</t>
  </si>
  <si>
    <t>tgcagcgctcgtccatccatccatccatacatggagcacttccttccagccttccagggaaaac</t>
  </si>
  <si>
    <t>tgcagcgctcgtccatccatccatcgatacatggagcacttccttccagccttccagggaaaac</t>
  </si>
  <si>
    <t>tgcagcgctctatcaactccaactcacccagaggcatccatccatcctccgatgatctgatcta</t>
  </si>
  <si>
    <t>tgcagcgctctatcaactccaactcaccgagaggcatccatccatcctccgatgatctgatcta</t>
  </si>
  <si>
    <t>tgcagcgctctcaaattaaaccccacaatccatcctgtaatggtatataatacgtttacatcac</t>
  </si>
  <si>
    <t>tgcagcgttctcaaattaaaccccacaatccatcctgtaatggtatataatacgtttacatcac</t>
  </si>
  <si>
    <t>tgcagcgctctcacattctcgtgccacccactgctgacatgctgaaccgctccccatctgtggc</t>
  </si>
  <si>
    <t>tgcagcgctctcagattctcgtgccacccactgctgacatgctgaaccgctccccatctgtggc</t>
  </si>
  <si>
    <t>tgcagcgctctgcatgctcctcgttccatgtaagcatgcaatgcaatcaaggagggttgataga</t>
  </si>
  <si>
    <t>tgcagcgctctgcatgctcctcgttccatgtaagcatgcaatgcaatcaaggagggttgatagg</t>
  </si>
  <si>
    <t>tgcagcgctgaagaaaagaccagagctgcttcagacgtgggaaagaagtgcatgtgcggatgta</t>
  </si>
  <si>
    <t>tgcagcgctgaaggaaagaccagagctgcttcagacgtgggaaagaagtgcatgtgcggatgta</t>
  </si>
  <si>
    <t>tgcagcgctgacgagtgaggagtgtgtatgaccgacacccaccgatcggtggatcaatgctagc</t>
  </si>
  <si>
    <t>tgcagcgctgacgagtgaggagtgtgtatgaccgacaccgaccgatcggtggatcaatgctagc</t>
  </si>
  <si>
    <t>tgcagcgctgagacctgcctcctccctgagctcgaacagcaacagctcccatggtggcacgcac</t>
  </si>
  <si>
    <t>tgcagcgctgagatctgcctcctccctgagctcgaacagcaacagctcccatggtggcacgcac</t>
  </si>
  <si>
    <t>tgcagcgctgatgcccatacgacgaggaaggaggccacccagaagcgcttctccttcaccagct</t>
  </si>
  <si>
    <t>tgcagcgctgctgcccatacgacgaggaaggaggccacccagaagcgcttctccttcaccagct</t>
  </si>
  <si>
    <t>tgcagcgctgcaaagaccagtggaattacagggacgtcaggtgattatattacacaaaatcaaa</t>
  </si>
  <si>
    <t>tgcagcgctgcaaagactagtggaattacagggacgtcaggtgattatattacacaaaatcaaa</t>
  </si>
  <si>
    <t>tgcagcgctgcaacatccaagccaggaggccccgacaggggcagcaggacgtcgtcacggcgca</t>
  </si>
  <si>
    <t>tgcagcgctgcaacatccaagccaggaggcctcgacaggggcagcaggacgtcgtcacggcgca</t>
  </si>
  <si>
    <t>tgcagcgctgcaagaagtgtagccgattaggcccgctgtagcagaaaattagctcaagtcacca</t>
  </si>
  <si>
    <t>tgcagcgctgcaagaagtgtagccgattaggcccgctgtagcagaaaattagctcaagtctcca</t>
  </si>
  <si>
    <t>tgcagcgctgcacgtgtggcctgatgcaggcgcaggacctggacctggcggccgccgaaatgaa</t>
  </si>
  <si>
    <t>tgcagcgctgcacgtgtggcctgatgcaggcgcaggacctggacctgtcggccgccgaaatgaa</t>
  </si>
  <si>
    <t>tgcagcgctgcatctgatcgatctcgctaggtgctataggcacaggttcgaacccgacctcctc</t>
  </si>
  <si>
    <t>tgcagcgctgcatctgatcgatctcgctaggtgctataggcacaggttcgtacccgacctcctc</t>
  </si>
  <si>
    <t>tgcagcgctgcccgtccctccccgcgcctaccgcggcaccatccctcccagccccgaaaaaaaa</t>
  </si>
  <si>
    <t>tgcagcgctgcccgttcctccccgcgcctaccgcggcaccatccctcccagccccgaaaaaaaa</t>
  </si>
  <si>
    <t>tgcagcgctgcgagcctgtgaacgtgtgctcgccccgtttgttgccgtatttgttcgctggtcg</t>
  </si>
  <si>
    <t>tgcagtgctgcgagcctgtgaacgtgtgctcgccccgtttgttgccgtatttgttcgctggtcg</t>
  </si>
  <si>
    <t>tgcagcgctgcggcaagagctgccgcctgcgttggatcaactacctccgcccgaaaaaaaaaaa</t>
  </si>
  <si>
    <t>tgcagcgctgcggcaagagctgccgcctgcgttggctcaactacctccgcccgaaaaaaaaaaa</t>
  </si>
  <si>
    <t>tgcagcgctgcgggcggcgttgctgtatgtcgagactcgagaacgagacccagggcgccgccgt</t>
  </si>
  <si>
    <t>tgcagcgctgcgggcggcgttgttgtatgtcgagactcgagaacgagacccagggcgccgccgt</t>
  </si>
  <si>
    <t>tgcagcgctgcgggcggggcggcgttgttgtattgtatgtcgagaacgagacccagggcgccgc</t>
  </si>
  <si>
    <t>tgcagcgttgcgggcggggcggcgttgttgtattgtatgtcgagaacgagacccagggcgccgc</t>
  </si>
  <si>
    <t>tgcagcgctgcgttgaaggccacgtcgtccacgccgtggtgcgcaccagctcgtacttgcgtcc</t>
  </si>
  <si>
    <t>tgcagcgctgtgttgaaggccacgtcgtccacgccgtggtgcgcaccagctcgtacttgcgtcc</t>
  </si>
  <si>
    <t>tgcagcgctgctgttatgttctctttatctgctccgtcctagcttaagtactgcacacggctct</t>
  </si>
  <si>
    <t>tgcagcgctgctgttatgttctctttctctgctccgtcctagcttaagtactgcacacggctct</t>
  </si>
  <si>
    <t>tgcagcgctggcacgaggggaaggcggcgccgacgaagacgtcgtcgacgacagcgacgaggcg</t>
  </si>
  <si>
    <t>tgcagcgctggcacgaggggaaggcggcgccgacggagacgtcgtcgacgacagcgacgaggcg</t>
  </si>
  <si>
    <t>tgcagcgctggctagggtgggtgcgttacgtgactaggacacccgaaccatcgcaaccgtgtcg</t>
  </si>
  <si>
    <t>tgcagcgctggctggggtgggtgcgttacgtgactaggacacccgaaccatcgcaaccgtgtcg</t>
  </si>
  <si>
    <t>tgcagcgctgggcagggcgggtagtgattcacgcggaacacctggtcgctcccgaaaaaaaaaa</t>
  </si>
  <si>
    <t>tgcagcgctgggcagggcgggtagtggttcacgcggaacacctggtcgctcccgaaaaaaaaaa</t>
  </si>
  <si>
    <t>tgcagcgctggggcggggccgcaacttcggcatcctccgcaaaagattttataaatataaaagg</t>
  </si>
  <si>
    <t>tgcagcgctggggcggggccgcaacttcggcatcctctgcaaaagattttataaatataaaagg</t>
  </si>
  <si>
    <t>tgcagcgctggtagcacgattgctcgcagctgcgtcaccagagactggcccctggcgatctcct</t>
  </si>
  <si>
    <t>tgcagtgctggtagcacgattgctcgcagctgcgtcaccagagactggcccctggcgatctcct</t>
  </si>
  <si>
    <t>tgcagcgctggtcatccaccaagatcggcgaaatcaaagcacagctattgatggcacgtgagct</t>
  </si>
  <si>
    <t>tgcagcgctggtcatccaccaagatcggcgaaatcaaagcgcagctattgatggcacgtgagct</t>
  </si>
  <si>
    <t>tgcagcgctgtaaatcccccatacatggagccagccagtgtcccctgaggcgaaaacacaggag</t>
  </si>
  <si>
    <t>tgcagcgctgtaaatcctccatacatggagccagccagtgtcccctgaggcgaaaacacaggag</t>
  </si>
  <si>
    <t>tgcagcgctgtacctgtagcccacgcaggaagcaaagcgtgcatactctacacactagtactgc</t>
  </si>
  <si>
    <t>tgcagcgctgtacctgtagcccacgcaggaggcaaagcgtgcatactctacacactagtactgc</t>
  </si>
  <si>
    <t>tgcagcgctgtcccttgcgtggaagctcagaaccttctgcaaaaacacatttgattccaacata</t>
  </si>
  <si>
    <t>tgcagcgctgtcccttgcgtggatgctcagaaccttctgcaaaaacacatttgattccaacata</t>
  </si>
  <si>
    <t>tgcagcgctgtccgacactgctctccgaatcgtgtaacactaacacccgacccgattttgtgat</t>
  </si>
  <si>
    <t>tgcagcgctgtccgacactgctctccgaatcgtgtaacgctaacacccgacccgattttgtgat</t>
  </si>
  <si>
    <t>tgcagcgctgtggacgtcgtgtccgtgccgccattgaggaactcagagcacagcgcgatcatct</t>
  </si>
  <si>
    <t>tgcagcgctgtggacgtcgtgtccgtgccgccattgaggaactcggagcacagcgcgatcatct</t>
  </si>
  <si>
    <t>tgcagcgctgttcatgacgctgctgagtgacggcgcatgggacagtagctgggaaggctggcgg</t>
  </si>
  <si>
    <t>tgcagcgctgttcatgacgctgctgagtgacggcgcatgggacggtagctgggaaggctggcgg</t>
  </si>
  <si>
    <t>tgcagcgctgttgccacattctgattcttccgccaagccaatttataacagtctggcgcaatgt</t>
  </si>
  <si>
    <t>tgcagcgctgttgccacattctgattcttccgccaagccaatttatgacagtctggcgcaatgt</t>
  </si>
  <si>
    <t>tgcagcgctgttgctcgctcggccgcagtcatctagcgccgtccgctcgtggggatggagcgcg</t>
  </si>
  <si>
    <t>tgcagcgctgttgctcgctcggccgcagtcgtctagcgccgtccgctcgtggggatggagcgcg</t>
  </si>
  <si>
    <t>tgcagcgcttcatcaaaaggccaacaaaaggatgacaggagaaacggaaacggcgaagcacagt</t>
  </si>
  <si>
    <t>tgcagcgcttcatcaaaaggccaacaaaaggatgacaggagaaacggcaacggcgaagcacagt</t>
  </si>
  <si>
    <t>tgcagcgcttcccgccccatgggttcctcgaacgtgccctctgactcatagtaggcgcaggacg</t>
  </si>
  <si>
    <t>tgcagcgcttcccgccccatgggttcctcgaacgtgccctctgactcgtagtaggcgcaggacg</t>
  </si>
  <si>
    <t>tgcagcgcttcctccaacatgcctgcatcgcgggtgtcgacctggacgaactcggactggcccc</t>
  </si>
  <si>
    <t>tgcagcgcttcctccaacatgcctgcgtcgcgggtgtcgacctggacgaactcggactggcccc</t>
  </si>
  <si>
    <t>tgcagcgcttgaatctcagtgaagacagacgcagccaccctcagcagagctgagccttgagatg</t>
  </si>
  <si>
    <t>tgcagcgcttgaatctcagtgaagacagatgcagccaccctcagcagagctgagccttgagatg</t>
  </si>
  <si>
    <t>tgcagcgcttgcaacctcgcagcacggcaacctcgctggtcccgtcataatctaatggcaacgc</t>
  </si>
  <si>
    <t>tgcagcgcttgcaacctcgcagcacggcaacgtcgctggtcccgtcataatctaatggcaacgc</t>
  </si>
  <si>
    <t>tgcagcgcttgcagggctccagcagcaggtaaagcgagtgcgtgctggctgttgcctgtcacga</t>
  </si>
  <si>
    <t>tgcagctcttgcagggctccagcagcaggtaaagcgagtgcgtgctggctgttgcctgtcacga</t>
  </si>
  <si>
    <t>tgcagcgcttgctgggctccagcagcaggtaaagcgagtgcgtggtggctgttgcctgtcacga</t>
  </si>
  <si>
    <t>tgcagcgcttgctgggctccagcagcaggtaaagcgagtgcgtggtggctgttgcttgtcacga</t>
  </si>
  <si>
    <t>tgcagcgcttgcttgtataccactagtcaactgctcttacagtcttacctcgccctcaccgcgg</t>
  </si>
  <si>
    <t>tgcagcgcttgcttgtataccactggtcaactgctcttacagtcttacctcgccctcaccgcgg</t>
  </si>
  <si>
    <t>tgcagcgcttgtgatgcaccgatggcttcatcaacatgctgccatgtgaggtcatcaacaacat</t>
  </si>
  <si>
    <t>tgcagcgcttgtgatgcaccgatggcttcatcaacatgctgccatgtgaggtcatcaacagcat</t>
  </si>
  <si>
    <t>tgcagcgctttcctcgaccgtgcatcattatatcagtagatatatacatggacttcgctatatg</t>
  </si>
  <si>
    <t>tgcagcgctttcctcgaccgtgcatcattatatcagtagatatttacatggacttcgctatatg</t>
  </si>
  <si>
    <t>tgcagcgcttttggttggccaacaagattgtccatgtaaatctgcgatggtcttggtgcagtaa</t>
  </si>
  <si>
    <t>tgcagcgcttttggttggccaacaagattgtccatgtaaatctgcgatggtcttggtgtagtaa</t>
  </si>
  <si>
    <t>tgcagcgctttttttattcagtttatgatacagtacaggagggtcttgcacgcactcttttgca</t>
  </si>
  <si>
    <t>tgcagcgctttttttattcagtttatggtacagtacaggagggtcttgcacgcactcttttgca</t>
  </si>
  <si>
    <t>tgcagcggaaacaggagcagcgttgtttgtccagtgctgctgctagtggtgctgcttctcctgc</t>
  </si>
  <si>
    <t>tgcagcggaaacaggagcagtgttgtttgtccagtgctgctgctagtggtgctgcttctcctgc</t>
  </si>
  <si>
    <t>tgcagcggaaagcgggtgtcaatggctcgacagcgaggcagagtggtaggcaaaacgccgttgc</t>
  </si>
  <si>
    <t>tgcagcggaaagcgggtgtcaatggctctacagcgaggcagagtggtaggcaaaacgccgttgc</t>
  </si>
  <si>
    <t>tgcagcggaacacacgacgctgcctcgccgtgggtagccgctccatcaccgaaaaaaaaaaaaa</t>
  </si>
  <si>
    <t>tgcagcggaacagacgacgctgcctcgccgtgggtagccgctccatcaccgaaaaaaaaaaaaa</t>
  </si>
  <si>
    <t>tgcagcggaacacgtttgaacaataattcagatgagacacactgatgatcaatatatatattct</t>
  </si>
  <si>
    <t>tgcagcggaacacgtttgaacaataattcagatgagacacactgatgatctatatatatattct</t>
  </si>
  <si>
    <t>tgcagcggaacattgggcgcggacgtgcaggatgtcagatgcttccactcctccacgctttcca</t>
  </si>
  <si>
    <t>tgcagcggaacattgggcgcggacgtgcaggatgtcagatgcttccactcctccgcgctttcca</t>
  </si>
  <si>
    <t>tgcagcggaagcaagaggaggagcaaaatgaatccgatccccatcccttctcatccccatcccc</t>
  </si>
  <si>
    <t>tgcagcggaagcaagaggagtagcaaaatgaatccgatccccatcccttctcatccccatcccc</t>
  </si>
  <si>
    <t>tgcagcggaatactgctagctagagctgaagctcagtatctcattgacgacgatcatgagcgaa</t>
  </si>
  <si>
    <t>tgcagcggagtactgctagctagagctgaagctcagtatctcattgacgacgatcatgagcgaa</t>
  </si>
  <si>
    <t>tgcagcggaatcaatcaaacggaattcgagtcagcgactggatcgagcaagagtaaggtccagc</t>
  </si>
  <si>
    <t>tgcagcggaatcaatcaagcggaattcgagtcagcgactggatcgagcaagagtaaggtccagc</t>
  </si>
  <si>
    <t>tgcagcggaatcgccaattcaacaagtgagcaccaagcaagcacaaagaaagctttgttggtag</t>
  </si>
  <si>
    <t>tgcagcggaatcgccaattcaaccagtgagcaccaagcaagcacaaagaaagctttgttggtag</t>
  </si>
  <si>
    <t>tgcagcggaattctcttgttttgcttgttggttcgccgcctcggaatgatttcttactacacgt</t>
  </si>
  <si>
    <t>tgcagcggaattcttttgttttgcttgttggttcgccgcctcggaatgatttcttactacacgt</t>
  </si>
  <si>
    <t>tgcagcggaattcttttgttttccttgtttgttcgctgcctcggagtgatttcttactacacgt</t>
  </si>
  <si>
    <t>tgcagctgaattcttttgttttccttgtttgttcgctgcctcggagtgatttcttactacacgt</t>
  </si>
  <si>
    <t>tgcagcggacacgacactgctggacgccactcggcagtgggcccatatttacgtccctttctac</t>
  </si>
  <si>
    <t>tgcagcggacacgacactgctggacgccactcggccgtgggcccatatttacgtccctttctac</t>
  </si>
  <si>
    <t>tgcagcggacagcgacgacaggaggtgctgcttcctccctgtcggggagcagaggtgctttgtc</t>
  </si>
  <si>
    <t>tgcagcgggcagcgacgacaggaggtgctgcttcctccctgtcggggagcagaggtgctttgtc</t>
  </si>
  <si>
    <t>tgcagcggaccagaggagccatggaccccgtcgtctccaagacgttcgacgaaatgctcaaaag</t>
  </si>
  <si>
    <t>tgcagcggaccagaggagccatggatcccgtcgtctccaagacgttcgacgaaatgctcaaaag</t>
  </si>
  <si>
    <t>tgcagcggacctcgcgggccatggagattcgacggacatggagattggcggcaatggagcacgc</t>
  </si>
  <si>
    <t>tgcagcggacctcgctggccatggagattcgacggacatggagattggcggcaatggagcacgc</t>
  </si>
  <si>
    <t>tgcagcggacgcgacgtgatgccgccctcgcactcccacgccaggtaggaccgacgactaatca</t>
  </si>
  <si>
    <t>tgcagcggacgcgacgtgatgccgtcctcgcactcccacgccaggtaggaccgacgactaatca</t>
  </si>
  <si>
    <t>tgcagcggacgggccgaacagatttgctgcacgagcacgacggcggtgagcagcagcccgacgc</t>
  </si>
  <si>
    <t>tgcagcggacgggccgaacaggtttgctgcacgagcacgacggcggtgagcagcagcccgacgc</t>
  </si>
  <si>
    <t>tgcagcggacgttgagcaccaatcctcgatcgcgttttcctgcgagggaagaacaagatgctga</t>
  </si>
  <si>
    <t>tgcagcggacgttgagcaccaatcctcgatcgcgttttcctgcgagggaagaacaaggtgctga</t>
  </si>
  <si>
    <t>tgcagcggactgatcaggaacgggcgtggagccagctaccgatcaaaacagcccccgaagtgca</t>
  </si>
  <si>
    <t>tgcagcggactgattaggaacgggcgtggagccagctaccgatcaaaacagcccccgaagtgca</t>
  </si>
  <si>
    <t>tgcagcggagaaaccaattgcaatacgtacatgttacacgtgtttccacgcgtgtgggcagcag</t>
  </si>
  <si>
    <t>tgcagcggagagaccaattgcaatacgtacatgttacacgtgtttccacgcgtgtgggcagcag</t>
  </si>
  <si>
    <t>tgcagcggagaagactgcacacaagcagatcagcgacgcccatagggccaccgaactggaggag</t>
  </si>
  <si>
    <t>tgcagcggagaagactgcacacaagcagatcagcgacgtccatagggccaccgaactggaggag</t>
  </si>
  <si>
    <t>tgcagcggagacgggcagggacactcggactcaggagagtttggcccttttccgcaaccacaag</t>
  </si>
  <si>
    <t>tgcagcggagacgggcagggacacttggactcaggagagtttggcccttttccgcaaccacaag</t>
  </si>
  <si>
    <t>tgcagcggagagaaagggaaccaattgcgctccgcagaaatactccctccgtcccccatgtgaa</t>
  </si>
  <si>
    <t>tgcagcggagagaacgggaaccaattgcgctccgcagaaatactccctccgtcccccatgtgaa</t>
  </si>
  <si>
    <t>tgcagcggagagcacaaccgcgcacctgcactggaacccctctcccgccgctcccccgtcccca</t>
  </si>
  <si>
    <t>tgcagcggagagcacaaccgcgcacctgcactcgaacccctctcccgccgctcccccgtcccca</t>
  </si>
  <si>
    <t>tgcagcggagaggttggcgcggaggctagcgaatgtggagttgagggcggcgatgaaggcggac</t>
  </si>
  <si>
    <t>tgcagcggagaggttggcgcggaggctggcgaatgtggagttgagggcggcgatgaaggcggac</t>
  </si>
  <si>
    <t>tgcagcggagatgagacaacaggccttgtggagaagacatcaccttctgctggtgaggagggag</t>
  </si>
  <si>
    <t>tgcagcggagatgagacagcaggccttgtggagaagacatcaccttctgctggtgaggagggag</t>
  </si>
  <si>
    <t>tgcagcggagcactcccatgaaatcgtcggcgaaggaaaggacgttgtccacctccagccgaca</t>
  </si>
  <si>
    <t>tgcagcggagcactcccatgagatcgtcggcgaaggaaaggacgttgtccacctccagccgaca</t>
  </si>
  <si>
    <t>tgcagcggagcatcaaatcaaacaatcttaaaagacgaacagaatatcagctttatcggtggca</t>
  </si>
  <si>
    <t>tgcagcggagcatcaaatcaaacaatcttaaaagacgaccagaatatcagctttatcggtggca</t>
  </si>
  <si>
    <t>tgcagcggagcatcaccagttcagagttcaccaccacgcctttgacctccagcccatagcccaa</t>
  </si>
  <si>
    <t>tgcagcggagcatcaccagttcagagttcaccaccactcctttgacctccagcccatagcccaa</t>
  </si>
  <si>
    <t>tgcagcggagccatatagcttcttgatggccccagaatcagaaggggtggacacccctgtcggt</t>
  </si>
  <si>
    <t>tgcagcggagccatatagcttcttgattgccccagaatcagaaggggtggacacccctgtcggt</t>
  </si>
  <si>
    <t>tgcagcggagcggagcggtcggtgatgggcgcggcgcggttggcgacccagacgcaggtcttgg</t>
  </si>
  <si>
    <t>tgcagcggagcggagcggtcggtgatgggcgcggcgcggttggcgacccagacgcaggttttgg</t>
  </si>
  <si>
    <t>tgcagcggaggacacgcgcctgttgctgttgggacgcctgctgctgtcgctgctcctccctcgg</t>
  </si>
  <si>
    <t>tgcagcggaggacacgcggctgttgctgttgggacgcctgctgctgtcgctgctcctccctcgg</t>
  </si>
  <si>
    <t>tgcagcggaggagtcgacgctgcccgtgtccgcagcccatcagaagaacgacgcgggggccttc</t>
  </si>
  <si>
    <t>tgcagcggaggagtcgacgctgcccgtgtccgcagcccctcagaagaacgacgcgggggccttc</t>
  </si>
  <si>
    <t>tgcagcggaggcaaccctgtgccgcttcctacggccaacgcaggagaaaccctcagacctcgga</t>
  </si>
  <si>
    <t>tgcagcggaggcaaccctgtgccgcttcctacggccaacgcaggggaaaccctcagacctcgga</t>
  </si>
  <si>
    <t>tgcagcggaggcggagagaagaggaagagggtggatgagcttggggaccgatgcgaagaggtgg</t>
  </si>
  <si>
    <t>tgcagcggaggcggagagaagaggaagagggtggatgagcttggggaccgatgcgaagcggtgg</t>
  </si>
  <si>
    <t>tgcagcggagggagccacggctcccctggcgacgcacagtagtggatgtcgcactgccctccaa</t>
  </si>
  <si>
    <t>tgcagcggagggagccacggttcccctggcgacgcacagtagtggatgtcgcactgccctccaa</t>
  </si>
  <si>
    <t>tgcagcggaggtcagacagacgaggaaaaaagcaaaaagcctgttgaaactaggaggaaaggaa</t>
  </si>
  <si>
    <t>tgcagcggaggtgagacagacgaggaaaaaagcaaaaagcctgttgaaactaggaggaaaggaa</t>
  </si>
  <si>
    <t>tgcagcggagtatagggaactacatcgtcagctgcaacactcgatccagatccaggcgtccttc</t>
  </si>
  <si>
    <t>tgcagtggagtatagggaactacatcgtcagctgcaacactcgatccagatccaggcgtccttc</t>
  </si>
  <si>
    <t>tgcagcggagttgcaagtgattttgaaatcgtcgtacatgcccaggcagccatgacattcccag</t>
  </si>
  <si>
    <t>tgcagcggagttgcaagtgattttgaaatcgtcgtacatgcccaggcagccatgacattccctg</t>
  </si>
  <si>
    <t>tgcagcggatacactccctaatcattttcccattggaaacatacaaagatatcttttctaacaa</t>
  </si>
  <si>
    <t>tgcagcggatacactccctaatcattttcccattggaaacatacaaagatatcttttctaacga</t>
  </si>
  <si>
    <t>tgcagcggatagctgcaaacagttgctcgacagcaacgtcaataacagttgctctctagtacat</t>
  </si>
  <si>
    <t>tgcagcggatagctgcaaacagttgctcgacagcaacgtcaataacagttgctctctagtactt</t>
  </si>
  <si>
    <t>tgcagcggatataactaaagatctgattcaaggtggccgtaacggtggagtgcaccctccagct</t>
  </si>
  <si>
    <t>tgcagcggatataactaaagatctgattcaaggtggccgtaacggtggagtgcagcctccagct</t>
  </si>
  <si>
    <t>tgcagcggatccacgacaaatggctcaacccagggacgtgtgcgtcgcagagcaccgacggcgt</t>
  </si>
  <si>
    <t>tgcagcggatccacgacaagtggctcaacccagggacgtgtgcgtcgcagagcaccgacggcgt</t>
  </si>
  <si>
    <t>tgcagcggatccacgacaattggcaacacggggacgtgcgactccaccgacggcgtgggcggcc</t>
  </si>
  <si>
    <t>tgcagcggatgcacgacaattggcaacacggggacgtgcgactccaccgacggcgtgggcggcc</t>
  </si>
  <si>
    <t>tgcagcggatccacgacaattggctcaacacggggacgtgcgactccaccgacggcgtgggcgg</t>
  </si>
  <si>
    <t>tgcagcggatccacgataattggctcaacacggggacgtgcgactccaccgacggcgtgggcgg</t>
  </si>
  <si>
    <t>tgcagcggatcgaagccgccgatggcgagcagcacgggcgggaacgccgaaaaaaaaaaaaaaa</t>
  </si>
  <si>
    <t>tgcagcgggtcgaagccgccgatggcgagcagcacgggcgggaacgccgaaaaaaaaaaaaaaa</t>
  </si>
  <si>
    <t>tgcagcggatcggcgtcgggatcgtcctctccatcgtcaccatgcttgtcgctgccgccgtcga</t>
  </si>
  <si>
    <t>tgcagcggatcggcgttgggatcgtcctctccatcgtcaccatgcttgtcgctgccgccgtcga</t>
  </si>
  <si>
    <t>tgcagcggatcgtgctggtgataatgagcaaagccaccagcgaggtgctcgagcgctggaactt</t>
  </si>
  <si>
    <t>tgcagcggatcgtgctggtgataatgagcaaggccaccagcgaggtgctcgagcgctggaactt</t>
  </si>
  <si>
    <t>tgcagcggatgacctcgtttttgggtccaacatcttcctcggcaccgtttgtccaagctcttca</t>
  </si>
  <si>
    <t>tgcagcggatgacctcgtttttgggtcgaacatcttcctcggcaccgtttgtccaagctcttca</t>
  </si>
  <si>
    <t>tgcagcggatgatctctctctagcgaaactgggaaactcttctcgtcaccaacggccactttgt</t>
  </si>
  <si>
    <t>tgcagcggatgatctctctctagcgaaactgggaaactcttctcgtcaccagcggccactttgt</t>
  </si>
  <si>
    <t>tgcagcggatgcacccgaacaacgggtcctgggaacggtggcgcttcgtcggcggcacggggct</t>
  </si>
  <si>
    <t>tgcagcggatgcacccgaacaacgggtcctgggagcggtggcgcttcgtcggcggcacggggct</t>
  </si>
  <si>
    <t>tgcagcggatggcctgatcaaccatactgtaggttcattattcatgctaaccacaatggagtaa</t>
  </si>
  <si>
    <t>tgcagcggatggcctgatcaaccatactgtaggttcattattcatgctaaccacaatggggtaa</t>
  </si>
  <si>
    <t>tgcagcggatggtgctcgtgcggtcgtgccgatgccaactgcgttgtgtcttcttgcgtcggcg</t>
  </si>
  <si>
    <t>tgcagcggatggtgctcgtgcggtcgtgccgatgccaactgcgttgtgtcttcttgtgtcggcg</t>
  </si>
  <si>
    <t>tgcagcggatggtgtcaccgcccaagaagaagaaaaagaagaagactgccaacaagaaagaatt</t>
  </si>
  <si>
    <t>tgcagcggatggtgtcaccgcccaagaagaagaaaaagaagaagactgccaagaagaaagaatt</t>
  </si>
  <si>
    <t>tgcagcggatggtgtcaccgcccaagaagaagaaaaagaagactgccaagaagaaaaaattcaa</t>
  </si>
  <si>
    <t>tgcagcggatggtgtcaccgcccaagaagaagaaaaagaagactgccaagaagaaagaattcaa</t>
  </si>
  <si>
    <t>tgcagcggattacgacgacgatgaggatgaagaagtggacgtgacgcttggtgtccttagcaaa</t>
  </si>
  <si>
    <t>tgcagcggattacgacgacgatgaggatgaagaagtggatgtgacgcttggtgtccttagcaaa</t>
  </si>
  <si>
    <t>tgcagcggattcgggtgtttggcaactggctgagccgaacaaatccgcccttctttttgctgca</t>
  </si>
  <si>
    <t>tgcagcggattggggtgtttggcaactggctgagccgaacaaatccgcccttctttttgctgca</t>
  </si>
  <si>
    <t>tgcagcggatttcaagtactatccatcagatggaataggttcgcggggaaactaccaagttcag</t>
  </si>
  <si>
    <t>tgcagcggatttcaagtactatccatcggatggaataggttcgcggggaaactaccaagttcag</t>
  </si>
  <si>
    <t>tgcagcggcaaacctcgatctaggcctagaagcaaccagtcgtactactgtactccatactccg</t>
  </si>
  <si>
    <t>tgcagcggcaaacctcgatctaggcctagaagcaaccagtcgtactactgtattccatactccg</t>
  </si>
  <si>
    <t>tgcagcggcaaaggcagcagcgtcgtcttggcgcgccattcgatggccgcacggcgcagcagcc</t>
  </si>
  <si>
    <t>tgcagcggcaagggcagcagcgtcgtcttggcgcgccattcgatggccgcacggcgcagcagcc</t>
  </si>
  <si>
    <t>tgcagcggcaacactctaggttcacggtgatgatgagcgtcggcatctctgcacagcacatcaa</t>
  </si>
  <si>
    <t>tgcagcggcagcactctaggttcacggtgatgatgagcgtcggcatctctgcacagcacatcaa</t>
  </si>
  <si>
    <t>tgcagcggcaacagcagccgtacaagccagcagcgctcgatgatttgcctgggaaattcgcgcg</t>
  </si>
  <si>
    <t>tgcagcggcaacagcagccgtacaagccagcggcgctcgatgatttgcctgggaaattcgcgcg</t>
  </si>
  <si>
    <t>tgcagcggcaacgccattaacgcgaatcgcatcatcagctatctagtcgttggcacgcagttac</t>
  </si>
  <si>
    <t>tgcagcggcaacgccattaacgcgaatcgcatcatcagctatctagttgttggcacgcagttac</t>
  </si>
  <si>
    <t>tgcagcggcaacgccattaacgcgaatcgcatcgtcagctatctagttgttggtacacatctcc</t>
  </si>
  <si>
    <t>tgcagcggcaacgccattaacgcgaatcgcatcgtcagctatttagttgttggtacacatctcc</t>
  </si>
  <si>
    <t>tgcagcggcaacggaaacaaagagacagctgatgctgagcgtctggaggcagatccacttggtg</t>
  </si>
  <si>
    <t>tgcagcggcaatggaaacaaagagacagctgatgctgagcgtctggaggcagatccacttggtg</t>
  </si>
  <si>
    <t>tgcagcggcaacggcgtgcagtggtcgctctaccccgacggctccatccgaccgcccgcgtggc</t>
  </si>
  <si>
    <t>tgcagcggcaacggcgtgcagtggtcgctctaccccgacggctccatccgcccgcccgcgtggc</t>
  </si>
  <si>
    <t>tgcagcggcaagattgttgttgtttcagtggaatcatcggaggcactgcggtgtgcactgtgcg</t>
  </si>
  <si>
    <t>tgcagcggcaagattgttgttgtttcggtggaatcatcggaggcactgcggtgtgcactgtgcg</t>
  </si>
  <si>
    <t>tgcagcggcaagggcgtcgcgtgcgcgtaggcgtgcgatggcagcgtcgcatgcaccgaaaaaa</t>
  </si>
  <si>
    <t>tgcagcggcaagggcgtcgcgttcgcgtaggcgtgcgatggcagcgtcgcatgcaccgaaaaaa</t>
  </si>
  <si>
    <t>tgcagcggcaatcagtgggagcctgctagcaggatacctgcggctgcggtgcctcatctcgaca</t>
  </si>
  <si>
    <t>tgcagcggcagtcagtgggagcctgctagcaggatacctgcggctgcggtgcctcatctcgaca</t>
  </si>
  <si>
    <t>tgcagcggcaatccgtcgccgccatcgtcgaagtgctcaggcagcttctcgaggagcagcgcga</t>
  </si>
  <si>
    <t>tgcagcggcaatccgtcgccgccatcgtcgaagtgctcgggcagcttctcgaggagcagcgcga</t>
  </si>
  <si>
    <t>tgcagcggcaattcgaggagctgttcctgaggccgtcgccgtcctccttctcgccgaaaaaaaa</t>
  </si>
  <si>
    <t>tgcagcggcagttcgaggagctgttcctgaggccgtcgccgtcctccttctcgccgaaaaaaaa</t>
  </si>
  <si>
    <t>tgcagcggcacaacaccctcaagggctcggcctcggctcgccgaaaaaaaaaaaaaaaaaaaaa</t>
  </si>
  <si>
    <t>tgcagcggcacaacactctcaagggctcggcctcggctcgccgaaaaaaaaaaaaaaaaaaaaa</t>
  </si>
  <si>
    <t>tgcagcggcacaacgccaacatcgcggcgcggtccatcggcgactccatgcgcgccgaaaaaaa</t>
  </si>
  <si>
    <t>tgcagcggcacaacgccgacatcgcggcgcggtccatcggcgactccatgcgcgccgaaaaaaa</t>
  </si>
  <si>
    <t>tgcagcggcacaaggaagcagtgtgcgcgtcaaaattggacccaggtggtgccctgcccagcgt</t>
  </si>
  <si>
    <t>tgcagcggcacagggaagcagtgtgcgcgtcaaaattggacccaggtggtgccctgcccagcgt</t>
  </si>
  <si>
    <t>tgcagcggcacagcccaagcattcttttccttctctaaaatgcacgtaaaaacacagcccaaac</t>
  </si>
  <si>
    <t>tgcagcggcacagcccaagcattctttttcttctctaaaatgcacgtaaaaacacagcccaaac</t>
  </si>
  <si>
    <t>tgcagcggcacagggaaactaccgagactccactttgttctgttgagataataatgtatgtttt</t>
  </si>
  <si>
    <t>tgcagcggcacagggaaactaccgagactccactttgttctgttgagataataatgtgtgtttt</t>
  </si>
  <si>
    <t>tgcagcggcacccgaaactggcaactcgccaaccatgccttagcttgtgaagtgaacacacggt</t>
  </si>
  <si>
    <t>tgcagcggcacccgaaactggcaactcgccaaccatgccttggcttgtgaagtgaacacacggt</t>
  </si>
  <si>
    <t>tgcagcggcaccgcgcacgccagcagcggcggcgccaccaccaccgaaaaaaaaaaaaaaaaaa</t>
  </si>
  <si>
    <t>tgcagcggcgccgcgcacgccagcagcggcggcgccaccaccaccgaaaaaaaaaaaaaaaaaa</t>
  </si>
  <si>
    <t>tgcagcggcaccttcctcgactcaacatcggatccgcctgacagagcgcatgctcccgtgccgc</t>
  </si>
  <si>
    <t>tgcagcggctccttcctcgactcaacatcggatccgcctgacagagcgcatgctcccgtgccgc</t>
  </si>
  <si>
    <t>tgcagcggcacgacgacgcgaactcgcttctcagcagcgccgccgcgccgaggttcggcgtcga</t>
  </si>
  <si>
    <t>tgcagcggcacgacgacgcggactcgcttctcagcagcgccgccgcgccgaggttcggcgtcga</t>
  </si>
  <si>
    <t>tgcagcggcacgaggcggcggcggccatggctatcgatcggttgtcggtcgttcgcagctagcg</t>
  </si>
  <si>
    <t>tgcagcggcacgaggcggcggcggccatggctatcgatcggttgtcggttgttcgcagctagcg</t>
  </si>
  <si>
    <t>tgcagcggcacgatgaccacgaagatgatcatcgtggattcgagccgtgctgcgtctagtggag</t>
  </si>
  <si>
    <t>tgcagcggcacgatgaccacgaagatgatcatcgtggattcgagccgtgctgcgtctggtggag</t>
  </si>
  <si>
    <t>tgcagcggcacggagatgtgtccgctcccaaatgagtcgtttgagagctccacgacgtgcgcag</t>
  </si>
  <si>
    <t>tgcagcggcacggagatgtgtccgctcccaaatgagtcgtttgagagctccatgacgtgcgcag</t>
  </si>
  <si>
    <t>tgcagcggcacgtaggcggcgagcgacgggatgagccaccgcgcgtacgcgccgaaaaaaaaaa</t>
  </si>
  <si>
    <t>tgcagcggcacgtaggcggcgagcgacgggatgagccatcgcgcgtacgcgccgaaaaaaaaaa</t>
  </si>
  <si>
    <t>tgcagcggcacgtatcgccaatcaggagccgctgcgtgcgtgcgtacgccctcgtagtaaattc</t>
  </si>
  <si>
    <t>tgcagcggcacgtatcgccaatcaggagccgctgcgtgcgtgcgtacgccctcgtagtatattc</t>
  </si>
  <si>
    <t>tgcagcggcagacagtaacatgaatgcttgatgctcagcgcaactggaatagcaggctcgggct</t>
  </si>
  <si>
    <t>tgcagcggcagacagtaacatgaatgcttggtgctcagcgcaactggaatagcaggctcgggct</t>
  </si>
  <si>
    <t>tgcagcggcagaggagaaggcaccacgaagggccacgaggaggggcgcggtgatgaggaccctt</t>
  </si>
  <si>
    <t>tgcagcggcagaggagaaggcagcacgaagggccacgaggaggggcgcggtgatgaggaccctt</t>
  </si>
  <si>
    <t>tgcagcggcagaggtagaagcagaagcaataatagacctaggatttggagacgacggtgggacg</t>
  </si>
  <si>
    <t>tgcagcggcagaggtagaagcagaagcaatgatagacctaggatttggagacgacggtgggacg</t>
  </si>
  <si>
    <t>tgcagcggcagatggaggtgctggtggagcggcaccaggtaggcccgtttgtgtgtgctgtcgc</t>
  </si>
  <si>
    <t>tgcagcggcagatggaggtgctggtggagcggcaccaggtaggcgcgtttgtgtgtgctgtcgc</t>
  </si>
  <si>
    <t>tgcagcggcagcaatctgttccgatcacgatcacgctgaataacatttcacaatatacttgtga</t>
  </si>
  <si>
    <t>tgcagcggcagcaatctgttccgatcacgatcacgctgaataacatttcacaatatgcttgtga</t>
  </si>
  <si>
    <t>tgcagcggcagcacacccaaatcagtagatcagagagagtctaagacgaagagaaacaaaaatg</t>
  </si>
  <si>
    <t>tgcagcggcagcacacccaaatcagtagatcggagagagtctaagacgaagagaaacaaaaatg</t>
  </si>
  <si>
    <t>tgcagcggcagcaccagcggcggccaggggataagtacgtaataaccgcttgtaataagcttgt</t>
  </si>
  <si>
    <t>tgcagcggcagcaccagcggcggcctggggataagtacgtaataaccgcttgtaataagcttgt</t>
  </si>
  <si>
    <t>tgcagcggcagcacgggcagcgagcacaggacaacgagcaccacgaatgcaccgccgcggctgg</t>
  </si>
  <si>
    <t>tgcagcggcagcacgggcagcgagcacaggacaacgagcaccacgaatgcgccgccgcggctgg</t>
  </si>
  <si>
    <t>tgcagcggcagcaggcggtggaaagaggcaggtggtggcggccgtgaccgagtggggggaatac</t>
  </si>
  <si>
    <t>tgcagcggcagtaggcggtggaaagaggcaggtggtggcggccgtgaccgagtggggggaatac</t>
  </si>
  <si>
    <t>tgcagcggcagccgtcgtgccttgagaagtgagcgagagggctttacggctttgtctcgcctca</t>
  </si>
  <si>
    <t>tgcagcggcagccgtggtgccttgagaagtgagcgagagggctttacggctttgtctcgcctca</t>
  </si>
  <si>
    <t>tgcagcggcagcctgcgcctacagtatacacagagatctccgtggaccgcgtacaacaagctag</t>
  </si>
  <si>
    <t>tgcagcggcagcctgcgcctacagtatactcagagatctccgtggaccgcgtacaacaagctag</t>
  </si>
  <si>
    <t>tgcagcggcagcgccctccatggccagattgggggcggcggcggctccctccgaaaaaaaaaaa</t>
  </si>
  <si>
    <t>tgcagcggcagcgccctccatggctagattgggggcggcggcggctccctccgaaaaaaaaaaa</t>
  </si>
  <si>
    <t>tgcagcggcagcgcggaaagcacatggcgatgattccgtgggtgaaaagaagcgatgccgaaaa</t>
  </si>
  <si>
    <t>tgcagcggcagcgcggaaagcacatggcgatgattccgtgggtgaaaagacgcgatgccgaaaa</t>
  </si>
  <si>
    <t>tgcagcggcagcggcaaacgcgttggcggcctgcacgcacgcacgctcgtgagagagagcgctg</t>
  </si>
  <si>
    <t>tgcagcggcaggggcaaacgcgttggcggcctgcacgcacgcacgctcgtgagagagagcgctg</t>
  </si>
  <si>
    <t>tgcagcggcagcggcatgtccgccgcacgcacgcacacggccaccttcctcccctccgccgcct</t>
  </si>
  <si>
    <t>tgcagcggcagcggcatgtccgccgcacgcacgcacacggccaccttccttccctccgccgcct</t>
  </si>
  <si>
    <t>tgcagcggcagcggcgtatacagcttcttcggcaagggcaagtacgagggcgactgggtggacg</t>
  </si>
  <si>
    <t>tgcagcggcagcggcgtgtacagcttcttcggcaagggcaagtacgagggcgactgggtggacg</t>
  </si>
  <si>
    <t>tgcagcggcagctgtccaagtcaaaggtgaccgttgggctgggcagggcagcgcggaacggggc</t>
  </si>
  <si>
    <t>tgcagcggcagctgtccgagtcaaaggtgaccgttgggctgggcagggcagcgcggaacggggc</t>
  </si>
  <si>
    <t>tgcagcggcagcttgagtggttatttttagtcgcgcgtgtcgtttcgattaattaatcctacgt</t>
  </si>
  <si>
    <t>tgcagcggcagcttgagtggttatttttagtcgcgcgtgtcgtttcgattaattcatcctacgt</t>
  </si>
  <si>
    <t>tgcagcggcaggcaggagcagagacgacaaggctgtgcacttgggctccctgcctgccaccgat</t>
  </si>
  <si>
    <t>tgcagcggcaggcaggagcagagacgaccaggctgtgcacttgggctccctgcctgccaccgat</t>
  </si>
  <si>
    <t>tgcagcggcaggcaggcaagcgccagagatctctcggttcccgtgcccgcgcgcgtgccaaaat</t>
  </si>
  <si>
    <t>tgcagcggcaggcaggcaggcgccagagatctctcggttcccgtgcccgcgcgcgtgccaaaat</t>
  </si>
  <si>
    <t>tgcagcggcaggctgcacctgcctgcggcaagaggggcacgttgtatatgtctctgacgtagaa</t>
  </si>
  <si>
    <t>tgcagcggcaggctgcacctgcctgcggccagaggggcacgttgtatatgtctctgacgtagaa</t>
  </si>
  <si>
    <t>tgcagcggcagtaaccaagctacttagcagtttctccacgcctatggcacgctacataccatgc</t>
  </si>
  <si>
    <t>tgcagcggcagtaaccaagctacttagcagtttctccacgcctatggcaggctacataccatgc</t>
  </si>
  <si>
    <t>tgcagcggcagtagcgggccgagcggcactcatcaccaacaaggagagagaggcgtccgaggcc</t>
  </si>
  <si>
    <t>tgcagcggcagtagcggggcgagcggcactcatcaccaacaaggagagagaggcgtccgaggcc</t>
  </si>
  <si>
    <t>tgcagcggcagtgcattgcagactttgttccttcgaagcgtgcacggacacagcacagcacatt</t>
  </si>
  <si>
    <t>tgcagcggcagtgcattgcagactttgttccttcgaagcgtgcatggacacagcacagcacatt</t>
  </si>
  <si>
    <t>tgcagcggcatcaaccctggcggcattctcggcattgccacgcccctagggcgtgggaacatcg</t>
  </si>
  <si>
    <t>tgcagcggcatcaaccctggcggcattctcggcattgccatgcccctagggcgtgggaacatcg</t>
  </si>
  <si>
    <t>tgcagcggcatcacgcacctcagctgggttcagtggcacaagcaagcagtgcccaagaaccatc</t>
  </si>
  <si>
    <t>tgcagcggcatcacgcacctcagctgggttcagtggcgcaagcaagcagtgcccaagaaccatc</t>
  </si>
  <si>
    <t>tgcagcggcatcatcggcacggtcggcatcggtgcttgctgcatcggcatcgttgacacggcag</t>
  </si>
  <si>
    <t>tgcagcggcatcatcgtcacggtcggcatcggtgcttgctgcatcggcatcgttgacacggcag</t>
  </si>
  <si>
    <t>tgcagcggcatcggcgccgacggcgacggcaacgatgacgacgaggagcatcctgtgctggctg</t>
  </si>
  <si>
    <t>tgcagcggcatcggcgccgatggcgacggcaacgatgacgacgaggagcatcctgtgctggctg</t>
  </si>
  <si>
    <t>tgcagcggcatctcgattaggcaatcacatgaagcacgttattatggaatgaagggaggcagcg</t>
  </si>
  <si>
    <t>tgcagcggcatctcgattaggcaatcacatgaagcacgttattatgggatgaagggaggcagcg</t>
  </si>
  <si>
    <t>tgcagcggcatctttcattgaaaatctttcatctgtggtcatctccaaaagctatgagataaac</t>
  </si>
  <si>
    <t>tgcagcggcatctttcattgaaaatctttcatctgtggtcatctccaaaagctatgagataagc</t>
  </si>
  <si>
    <t>tgcagcggcatgaccgagctccagctacacagctttctccaagttccgatgatagacgtgaccg</t>
  </si>
  <si>
    <t>tgcagcggcatgaccgagctccagctacacagctttctccaagttccgatgatagacgtgatcg</t>
  </si>
  <si>
    <t>tgcagcggcatggatcaaagcatggattcaaccaacgctcaccagggcgcacgcctcgcgccac</t>
  </si>
  <si>
    <t>tgcagctgcatggatcaaagcatggattcaaccaacgctcaccagggcgcacgcctcgcgccac</t>
  </si>
  <si>
    <t>tgcagcggcattagtaataaccttcttgtactgaatcttgtagtctagatccatcagtttgact</t>
  </si>
  <si>
    <t>tgcagcggcattagtaatacccttcttgtactgaatcttgtagtctagatccatcagtttgact</t>
  </si>
  <si>
    <t>tgcagcggcattccaaaaaggatagttatttctgaggggagctgaccgctgagggagtaagtca</t>
  </si>
  <si>
    <t>tgcagcggcattccaaaaaggatagttatttctgaggggagctgactgctgagggagtaagtca</t>
  </si>
  <si>
    <t>tgcagcggccacaacacgcgtatcatgcatgcattattgatagtcctaaactataagtatggtt</t>
  </si>
  <si>
    <t>tgcagtggccacaacacgcgtatcatgcatgcattattgatagtcctaaactataagtatggtt</t>
  </si>
  <si>
    <t>tgcagcggccacactctcatcagcatcagcagcgcagactggcatagccatagttgatgttaca</t>
  </si>
  <si>
    <t>tgcagcggccacactctcatcagcatcagcagcgcagactggtatagccatagttgatgttaca</t>
  </si>
  <si>
    <t>tgcagcggccacatgctgtgggttgctgctgacgcccgcccaaaagaagaaaaaaaatggtcgg</t>
  </si>
  <si>
    <t>tgcagcggccacatgctgtgggttgctgctggcgcccgcccaaaagaagaaaaaaaatggtcgg</t>
  </si>
  <si>
    <t>tgcagcggccacctagagcatccgctcccagtcccgcaagatcgtcgacgtccgcgaggtgacc</t>
  </si>
  <si>
    <t>tgcagcggccacctagagcatccgctcccagtcccgcaagatcgtcgacgtccgctaggtgacc</t>
  </si>
  <si>
    <t>tgcagcggccacgaggactacaggcactgacctgtcgccataggcggacccagggcccgaaaaa</t>
  </si>
  <si>
    <t>tgcagcggccacgaggactacaggcgctgacctgtcgccataggcggacccagggcccgaaaaa</t>
  </si>
  <si>
    <t>tgcagcggccactcgtggataggttcaggatcctcgctgctgacgtggcgtcccctcgttagag</t>
  </si>
  <si>
    <t>tgcagcggccactcgtggataggttcaggatcctctctgctgacgtggcgtcccctcgttagag</t>
  </si>
  <si>
    <t>tgcagcggccactgctcggtgcctctgctgcccaagatccgaggtgacttcttctactttccct</t>
  </si>
  <si>
    <t>tgcagcggccactgctcggtgcctctgctgcccaagatccgaggtgccttcttctactttccct</t>
  </si>
  <si>
    <t>tgcagcggccatccacgtggccgtgatccaggcaggtctccttgcagtcactggtgaagcagat</t>
  </si>
  <si>
    <t>tgcagcggccgtccacgtggccgtgatccaggcaggtctccttgcagtcactggtgaagcagat</t>
  </si>
  <si>
    <t>tgcagcggccatgcgaatcatccccaaaagccagacaattcccgtcagaatccacgattccgcg</t>
  </si>
  <si>
    <t>tgcagcggccatgcgaatcatccccaaaagccagacaattcccgtcagaatccacgattccgtg</t>
  </si>
  <si>
    <t>tgcagcggccatgtcgacgaagcggtgaccgtgctgcggggcatgccttgtcgacctgattctg</t>
  </si>
  <si>
    <t>tgcagcggccatgtcgacgaagcggtgaccgtgctgctgggcatgccttgtcgacctgattctg</t>
  </si>
  <si>
    <t>tgcagcggcccactggcggacaggatcggccacaccaaggagaaggtcgccgactccatcgact</t>
  </si>
  <si>
    <t>tgcagcggcccactggcggacagtatcggccacaccaaggagaaggtcgccgactccatcgact</t>
  </si>
  <si>
    <t>tgcagcggcccagaagtcgcacgaatcggcaacgaggccgcgccgactgcggtggccatggcca</t>
  </si>
  <si>
    <t>tgcagcggcccagaagtcgcacgaatcggcaacgaggccgcgccgactgcggtggccatggccg</t>
  </si>
  <si>
    <t>tgcagcggccccttgccgtcgtcggccgcgtacctcctccagttctcccgcgcgatccgaaaaa</t>
  </si>
  <si>
    <t>tgcagcggccccttgccgtcgtcggccgtgtacctcctccagttctcccgcgcgatccgaaaaa</t>
  </si>
  <si>
    <t>tgcagcggccccttgtcgccgtccgccgcgtacctcccccagttgtcccttgcaatctggttca</t>
  </si>
  <si>
    <t>tgcagcggccccttgtcgccgtccgccgcgtacctcccccagttgtcccttgcgatctggttca</t>
  </si>
  <si>
    <t>tgcagcggcccgttcgggacacctttgtttgtggcccatttagtcgcgcacgacggccatccaa</t>
  </si>
  <si>
    <t>tgcagcggcccgttcgggacgcctttgtttgtggcccatttagtcgcgcacgacggccatccaa</t>
  </si>
  <si>
    <t>tgcagcggccgcaagttcaccgagcgaaccaactcccaaacacggaggtagtcacagagcactt</t>
  </si>
  <si>
    <t>tgcagcggccgcaagttcaccgagcggaccaactcccaaacacggaggtagtcacagagcactt</t>
  </si>
  <si>
    <t>tgcagcggccgcacgcagacacatgctgctgacgagcgccacgtgaccgaatggtcgagtactc</t>
  </si>
  <si>
    <t>tgcagcggccgcacgcagacacctgctgctgacgagcgccacgtgaccgaatggtcgagtactc</t>
  </si>
  <si>
    <t>tgcagcggccgccgaggatctggcgggggccgtggcggcgatgaccctggatgagcggttcgat</t>
  </si>
  <si>
    <t>tgcagcggccgccgaggatctggcggggggcgtggcggcgatgaccctggatgagcggttcgat</t>
  </si>
  <si>
    <t>tgcagcggccgcgggcgatggatgcgtccgcgtgcggcatgtgacggccgcttccctctacgtg</t>
  </si>
  <si>
    <t>tgcagcggccgcgggcgatggatgcgtccgcgtggggcatgtgacggccgcttccctctacgtg</t>
  </si>
  <si>
    <t>tgcagcggccgcggggagggaggcgttgaggtcggacatatcaaaggtttccttctcgccgccc</t>
  </si>
  <si>
    <t>tgcagcggccgcggggagggaggcgttgaggtcggacatatcaatggtttccttctcgccgccc</t>
  </si>
  <si>
    <t>tgcagcggccgctgaccttcagcagaccaagggaaaaccgaatcaataatcgatacgagatcat</t>
  </si>
  <si>
    <t>tgcagcggccgctgaccttcagcagaccaagggaaaaccgaatcaataatctatacgagatcat</t>
  </si>
  <si>
    <t>tgcagcggccgctggccgtggccccactccccgcgcgcatgcagcagatgcaggcaattgttat</t>
  </si>
  <si>
    <t>tgcagcggccgctggccgtggccccactccccgcgcgcatgcagcagatgcaggcaattgttgt</t>
  </si>
  <si>
    <t>tgcagcggccgtgtcttcgtcgactcagtgtccgcaatcctcacgaagtgctctgcctccatcc</t>
  </si>
  <si>
    <t>tgcagcggccgtgtcttcgtcggctcagtgtccgcaatcctcacgaagtgctctgcctccatcc</t>
  </si>
  <si>
    <t>tgcagcggcctccgaaaccaccaccgaatgaacgaacgaattgactgggagtcaggaacagggt</t>
  </si>
  <si>
    <t>tgcagctgcctccgaaaccaccaccgaatgaacgaacgaattgactgggagtcaggaacagggt</t>
  </si>
  <si>
    <t>tgcagcggcctccgtacacgggtgggtagggtcaggacgccgtggggccccagatccgaccccg</t>
  </si>
  <si>
    <t>tgcagcggcctccgtacacgggtgggtagggtcaggccgccgtggggccccagatccgaccccg</t>
  </si>
  <si>
    <t>tgcagcggcctcgatgcgtctctcgcgacccgacggaggcccctacgcggctgccctgcttcgc</t>
  </si>
  <si>
    <t>tgcagcggcctcgatgcgtctctcgcgacccgacggaggcccctacgcggctggcctgcttcgc</t>
  </si>
  <si>
    <t>tgcagcggcctgccgctgccgccgcgctcattgcctgcccgagcacaaagcccactcaccctca</t>
  </si>
  <si>
    <t>tgcagcggcctgccgctgccgccgcgcttattgcctgcccgagcacaaagcccactcaccctca</t>
  </si>
  <si>
    <t>tgcagcggcctgcgtggttcacgatttcttggagaagacgaggaggaggcaagaggtaccgagg</t>
  </si>
  <si>
    <t>tgcagcggcctgcgtggttcacgatttcttggagaagacggggaggaggcaagaggtaccgagg</t>
  </si>
  <si>
    <t>tgcagcggccttagaaaagagctcatggggccgaagcagtggtggacagcggttggcctacggt</t>
  </si>
  <si>
    <t>tgcagcggccttagaaaagagctcatggggccgaagcagtggtggacagcggttggcctagggt</t>
  </si>
  <si>
    <t>tgcagcggccttcctcggcggtgctaaccgaatcagtgttcgcgtgctcgtcgaaaccccgagc</t>
  </si>
  <si>
    <t>tgcagcggccttcctcggcggtgctaaccgaatccgtgttcgcgtgctcgtcgaaaccccgagc</t>
  </si>
  <si>
    <t>tgcagcggccttgtcgcgacgcgcttggactggcgcggagcctgcctagatgccgtttcgcgcc</t>
  </si>
  <si>
    <t>tgcagcggccttgtcgcgacgcgcttggactggcgcggagcctgcgtagatgccgtttcgcgcc</t>
  </si>
  <si>
    <t>tgcagcggcctttttggcattgatttgtttcttgatttttcattcatctccctgtagatttggg</t>
  </si>
  <si>
    <t>tgcagcggcctttttggcattgatttgtttcttgttttttcattcatctccctgtagatttggg</t>
  </si>
  <si>
    <t>tgcagcggcgaacggaatagattagaaggccctcaaaattttgtccgccagagcaaggcaaacc</t>
  </si>
  <si>
    <t>tgcagcggcgaacggactagattagaaggccctcaaaattttgtccgccagagcaaggcaaacc</t>
  </si>
  <si>
    <t>tgcagcggcgaagagggaggcagtataaatgcaatgcgagcctttgattggccgagttgctgtg</t>
  </si>
  <si>
    <t>tgcagcggcgaagagggaggcagtataagtgcaatgcgagcctttgattggccgagttgctgtg</t>
  </si>
  <si>
    <t>tgcagcggcgaagcggtacgcctacgctgatttcgtggatctcagcgaggaggctgtaactgta</t>
  </si>
  <si>
    <t>tgcagctgcgaagcggtacgcctacgctgatttcgtggatctcagcgaggaggctgtaactgta</t>
  </si>
  <si>
    <t>tgcagcggcgacagctagccctggtgctcttggcaagctcgttggcggggccaagcgccatcgt</t>
  </si>
  <si>
    <t>tgcagcggcgacagctagccctggtgctcttggcaagctcgttggcggggccatgcgccatcgt</t>
  </si>
  <si>
    <t>tgcagcggcgaccagcgctcgcacggacgatagcacaagcaggcacagcagcagcagaaccatg</t>
  </si>
  <si>
    <t>tgcagcggcgaccagcgctcgcacggacgatagcacaagcaggcacagcagcagcagcaccatg</t>
  </si>
  <si>
    <t>tgcagcggcgacccaccaagagcagctcctgctcccaggtgcagaggagggcggcacgctcatc</t>
  </si>
  <si>
    <t>tgcagcggcgacccaccaagagcagctcctgctcccaggtgcagaggagggcggcatgctcatc</t>
  </si>
  <si>
    <t>tgcagcggcgacgaccaccgtggcggcgtgctagtttggcgtcgtcgtcgtagccgaaaaaaaa</t>
  </si>
  <si>
    <t>tgcagcggcgaggaccaccgtggcggcgtgctagtttggcgtcgtcgtcgtagccgaaaaaaaa</t>
  </si>
  <si>
    <t>tgcagcggcgacgacgccgtccgcgtcggcgccgtgcagaggaagagcaccgaaaaaaaaaaaa</t>
  </si>
  <si>
    <t>tgcagcggcgacgacgccgtccgcgtcggcgccgtgcagcggaagagcaccgaaaaaaaaaaaa</t>
  </si>
  <si>
    <t>tgcagcggcgactacagcacccccgccacgtgccagccgtccgccagctcgcaattcttcaaga</t>
  </si>
  <si>
    <t>tgcagcggcgactacagcacccccgccacgtgccagccgtccgccagctcgcagttcttcaaga</t>
  </si>
  <si>
    <t>tgcagcggcgactacggcacccccgcgacgtgccagcgctccgccagctcgcagttcttcaaga</t>
  </si>
  <si>
    <t>tgcagcggcgactacggtacccccgcgacgtgccagcgctccgccagctcgcagttcttcaaga</t>
  </si>
  <si>
    <t>tgcagcggcgagcgcaaggagcagttcctgtcggcgatggctgtggtgctgagccacgcctcgg</t>
  </si>
  <si>
    <t>tgcagcggcgagcgcaaggagcagttcctgtcagcgatggctgtggtgctgagccacgcctcgg</t>
  </si>
  <si>
    <t>tgcagcggcgagctgcccgccgcgtgcctgcctctgcctgtgcctggcctatactcgaggtcgt</t>
  </si>
  <si>
    <t>tgcagcggcgagctgcccgccgtgtgcctgcctctgcctgtgcctggcctatactcgaggtcgt</t>
  </si>
  <si>
    <t>tgcagcggcgagggcaggggcaggccagccaccacagcccccaccgcacgcccatccgaaaaaa</t>
  </si>
  <si>
    <t>tgcagcggcgagggcaggggcaggcccgccaccacagcccccaccgcacgcccatccgaaaaaa</t>
  </si>
  <si>
    <t>tgcagcggcgagtacgcgagccctgacacgtgcgggccgtcggcgtactcggagttcttcaaga</t>
  </si>
  <si>
    <t>tgcagcggcgagtacgcgagccctgacacgtgcgggccgtcggcgtattcggagttcttcaaga</t>
  </si>
  <si>
    <t>tgcagcggcgagtccccgccgtccctgcggctgagcgtggagtaggccaccacgtagctgaggt</t>
  </si>
  <si>
    <t>tgcagcggcgagtccccgccgtccctgcggctaagcgtggagtaggccaccacgtagctgaggt</t>
  </si>
  <si>
    <t>tgcagcggcgatgagtgcgggaaagacgccgacccacgggcccacgcacgctgcccgccctcaa</t>
  </si>
  <si>
    <t>tgcagcggcgatgagtgcgggaaagacgctgacccacgggcccacgcacgctgcccgccctcaa</t>
  </si>
  <si>
    <t>tgcagcggcgatgcctgctccttggtgtcttcagagcgacgtactgacgcctcgtgctcttggt</t>
  </si>
  <si>
    <t>tgcagcggcgatgcctgctccttggtgtcttcagagcgacgtactgacgtctcgtgctcttggt</t>
  </si>
  <si>
    <t>tgcagcggcgatgtgttcggcgtttcctggtgttctcgtacgtacggcgtgtctttcctgggat</t>
  </si>
  <si>
    <t>tgcagcggcgatgtgttcggcgtttcctggtgttctcgtgcgtacggcgtgtctttcctgggat</t>
  </si>
  <si>
    <t>tgcagcggcgcacgcaggggttgccgacgtggccgctcgtgggcatgctcccgtccctgctcct</t>
  </si>
  <si>
    <t>tgcagcggcgcacgcaggggttgccgacgtggccgttcgtgggcatgctcccgtccctgctcct</t>
  </si>
  <si>
    <t>tgcagcggcgccacatgaggtaaagaaagcgaaacgtatttagaattagaagtttcattcattt</t>
  </si>
  <si>
    <t>tgcagcggcgccccatgaggtaaagaaagcgaaacgtatttagaattagaagtttcattcattt</t>
  </si>
  <si>
    <t>tgcagcggcgccagcacgtacgtgtccacggcgccgctcagcaccccgaaaaaaaaaaaaaaaa</t>
  </si>
  <si>
    <t>tgcagtggcgccagcacgtacgtgtccacggcgccgctcagcaccccgaaaaaaaaaaaaaaaa</t>
  </si>
  <si>
    <t>tgcagcggcgccaggtgtccgcggcgaggtttcagttggcaccgaaaaaaaaaaaaaaaaaaaa</t>
  </si>
  <si>
    <t>tgcagcggcgccaggtgtccgcggcgaggtttcggttggcaccgaaaaaaaaaaaaaaaaaaaa</t>
  </si>
  <si>
    <t>tgcagcggcgccgctgtcgacagcagcaccgagatcgacggcaactactacttcaacccgaaaa</t>
  </si>
  <si>
    <t>tgcagcggcgccgctgtcgacagcagctccgagatcgacggcaactactacttcaacccgaaaa</t>
  </si>
  <si>
    <t>tgcagcggcgcctacgccaacccaaacacctgccgccccaccgcctactcgcagctcttcaagt</t>
  </si>
  <si>
    <t>tgcagcggcgcctacgccaacccaagcacctgccgccccaccgcctactcgcagctcttcaagt</t>
  </si>
  <si>
    <t>tgcagcggcgcctccacccgccgagggcagcgtggctgtccgtccaccgcagagacgcggccga</t>
  </si>
  <si>
    <t>tgcagcggcgcctccaccctccgagggcagcgtggctgtccgtccaccgcagagacgcggccga</t>
  </si>
  <si>
    <t>tgcagcggcgcgatttcgagaactgggagttacaggctctgcataacgctgatgcttggtagca</t>
  </si>
  <si>
    <t>tgcagcggcgtgatttcgagaactgggagttacaggctctgcataacgctgatgcttggtagca</t>
  </si>
  <si>
    <t>tgcagcggcgcgcgtcaagctcatagacagagatctgtctcgtctgacaaggaccacactcatg</t>
  </si>
  <si>
    <t>tgcagcggcgcgcgtcaggctcatagacagagatctgtctcgtctgacaaggaccacactcatg</t>
  </si>
  <si>
    <t>tgcagcggcgcggacttggcgctgaacaggaactggccttggttctggctctggttcggatcct</t>
  </si>
  <si>
    <t>tgcagcggcgtggacttggcgctgaacaggaactggccttggttctggctctggttcggatcct</t>
  </si>
  <si>
    <t>tgcagcggcgcggcggacttggcgctgaacaggaactggctttggttctggctctgattcggat</t>
  </si>
  <si>
    <t>tgcagcggcgcggcggacttggcgctgaacaggaactggttttggttctggctctgattcggat</t>
  </si>
  <si>
    <t>tgcagcggcgcggttggttggttggttgggtttggattttggcgtggccacagcggcgttggag</t>
  </si>
  <si>
    <t>tgcagcggcgcggttggttggttggttgggtttggattttggcgtggccacagcggcgttgtag</t>
  </si>
  <si>
    <t>tgcagcggcgcgtacgcgacgcccacggcgtgccgcccgacggcctactcgtccgtgttcaagt</t>
  </si>
  <si>
    <t>tgcagcggcgcgtacgcgacgcccacggcgtgccgcccgacggcgtactcgtccgtgttcaagt</t>
  </si>
  <si>
    <t>tgcagcggcgcgtacgggtcccctgcgacgtgcgcgccgacgccctactcccgcttcttcaagg</t>
  </si>
  <si>
    <t>tgcagcggcgcgtacgggtccccttcgacgtgcgcgccgacgccctactcccgcttcttcaagg</t>
  </si>
  <si>
    <t>tgcagcggcgcgtgcagcagagaccaccacgagcgtttcgtgctttttcagcagtggtggctgg</t>
  </si>
  <si>
    <t>tgcagcggcgcgtgcagcagagaccaccacgagcgtttcgtgcttttttagcagtggtggctgg</t>
  </si>
  <si>
    <t>tgcagcggcgcgtgcgcccgatgcacagctggcggagttcgcgtgggatccgtacgattgggtc</t>
  </si>
  <si>
    <t>tgcagcggcgcgtgcgcccgatgcacagctggcggagttcgcgtgggatccgtatgattgggtc</t>
  </si>
  <si>
    <t>tgcagcggcgctacaccacagtcggcagactggcagaggacaggaggagtgaagtgaaatattt</t>
  </si>
  <si>
    <t>tgcagcggcgctacaccacagtcggcagactggcagaggacaggaggagtgaagtgaaatcttt</t>
  </si>
  <si>
    <t>tgcagcggcgctacttggctcctccactcctctgatgcatatgcatccgtcaacgcgcactagg</t>
  </si>
  <si>
    <t>tgcagcggcgctacttggctcctccactcctccgatgcatatgcatccgtcaacgcgcactagg</t>
  </si>
  <si>
    <t>tgcagcggcgctcgtctagtcgtctcccttcttcactccgcgccatgctcgctgcccatgtcac</t>
  </si>
  <si>
    <t>tgcagcggcgctcgtctagtcgtctcccttcttcgctccgcgccatgctcgctgcccatgtcac</t>
  </si>
  <si>
    <t>tgcagcggcgctgcggcgacagccgaggcctcggacgccgcggcgccagtggagaagttccgaa</t>
  </si>
  <si>
    <t>tgcagcggcgctgcggcggcagccgaggcctcggacgccgcggcgccagtggagaagttccgaa</t>
  </si>
  <si>
    <t>tgcagcggcggaatagcctgcggatcgcagaggccgccgcggctctcatgactctttacgccac</t>
  </si>
  <si>
    <t>tgcagcgggggaatagcctgcggatcgcagaggccgccgcggctctcatgactctttacgccac</t>
  </si>
  <si>
    <t>tgcagcggcggagggtgaacacggggcagcccgcggcgtccatgagcacgacctccgcgcggga</t>
  </si>
  <si>
    <t>tgcagcggcggagggtgagcacggggcagcccgcggcgtccatgagcacgacctccgcgcggga</t>
  </si>
  <si>
    <t>tgcagcggcggcaactgaaccgatcgactgaccagcgcacacacgatgaggtgcattggcaaga</t>
  </si>
  <si>
    <t>tgcagcggcggcaactgaaccgatcgactgaccagcgcacacacgatgaggtgcattggcgaga</t>
  </si>
  <si>
    <t>tgcagcggcggcagctgggagagcttgggactggtcggcggcggccgcgaggaactcactcctg</t>
  </si>
  <si>
    <t>tgcagcggcggcagctgggagagcttgggactggtcggcggcggccgcgaggaactcacttctg</t>
  </si>
  <si>
    <t>tgcagcggcggccacctccatgagctatgcagaaatcagtgcgaccctcggcactctttgtaca</t>
  </si>
  <si>
    <t>tgcagcggcggccacctccatgagctatgcagaaatcagtgcgaccctcggcactctttgtgca</t>
  </si>
  <si>
    <t>tgcagcggcggccagccgccagtgccaccgagctcaccgaggccgagatgcttcttgggaccat</t>
  </si>
  <si>
    <t>tgcagcggcggccagccgccagtgccaccgagctcaccgaggccgcgatgcttcttgggaccat</t>
  </si>
  <si>
    <t>tgcagcggcggcgaagatcgctctcgatatctcccgccgcaagataacagattaccgcgctttt</t>
  </si>
  <si>
    <t>tgcagcggcggcgaagatcgctctcgatatctcccgccgcaagataacagattacggcgctttt</t>
  </si>
  <si>
    <t>tgcagcggcggcgcatcaggtgcagccgtgcaggcacgcagcacgctgcacactcccgctctcg</t>
  </si>
  <si>
    <t>tgcagcggcggcgcatcaggtgcagccgtgcaggcacgcagcacgctgcacactcctgctctcg</t>
  </si>
  <si>
    <t>tgcagcggcggcggaggaggagggggaggctgctgcttctcgcagcactggcactgctggtgag</t>
  </si>
  <si>
    <t>tgcagcggcggcggaggaggatggggaggctgctgcttctcgcagcactggcactgctggtgag</t>
  </si>
  <si>
    <t>tgcagcggcggcggcgtgcggtcgggggcaccctgataaagccgaggacgtcgctgccgaatgg</t>
  </si>
  <si>
    <t>tgcagcggcggcggcgtgcggtcgtgggcaccctgataaagccgaggacgtcgctgccgaatgg</t>
  </si>
  <si>
    <t>tgcagcggcggcggctagggtttagggttttgggaaggaggctgtgggaacgggaggggacgga</t>
  </si>
  <si>
    <t>tgcagcggcggcggctagggtttagggttttgggaagggggctgtgggaacgggaggggacgga</t>
  </si>
  <si>
    <t>tgcagcggcggctcctccaggcggcggccgatggcaacctccgcgtcttcaagagtaggtcgtc</t>
  </si>
  <si>
    <t>tgcagcggcggctcctccaggcggcggccgatggcaacctccgcgtcttcaatagtaggtcgtc</t>
  </si>
  <si>
    <t>tgcagcggcggctgtggctgcggcttcgactccccagcagtctgggaggaagtggcctcgcgca</t>
  </si>
  <si>
    <t>tgcagcggcgtctgtggctgcggcttcgactccccagcagtctgggaggaagtggcctcgcgca</t>
  </si>
  <si>
    <t>tgcagcggcgggcacagtgcgctcgctgcgcatccgcaccagcaaggcagcaaccatcacccat</t>
  </si>
  <si>
    <t>tgcagcggcgggcacagtgcgctcgctgcgcatccgcaccagcaaggcagcaaccatcacgcat</t>
  </si>
  <si>
    <t>tgcagcggcggtgcccgttgagttggcttgacgctaggattcttttggtgggggaagtaaaagc</t>
  </si>
  <si>
    <t>tgcagcggcggtgcccgttgagttggcttgacactaggattcttttggtgggggaagtaaaagc</t>
  </si>
  <si>
    <t>tgcagcggcggtggaggcggcagtgggtatccatacccgacgccgctaggtgccgaaaaaaaaa</t>
  </si>
  <si>
    <t>tgcagcggcggtggaggcggcagtgggtatccatacccgccgccgctaggtgccgaaaaaaaaa</t>
  </si>
  <si>
    <t>tgcagcggcggtggtgcggaggagcggcggcgtcgtctgtgctggagggagccgaaaaaaaaaa</t>
  </si>
  <si>
    <t>tgcagcggcggtggtgcggaggggcggcggcgtcgtctgtgctggagggagccgaaaaaaaaaa</t>
  </si>
  <si>
    <t>tgcagcggcgtaaacggcgtggtgggccgagcggaggctatctgcataggcaggacgaggagga</t>
  </si>
  <si>
    <t>tgcagcggcgtaaacggcgtggtgggccgagcggaggctatctgcataggcaggaggaggagga</t>
  </si>
  <si>
    <t>tgcagcggcgtcaacgggtcgaagaggaattacagcggcgaatgaagcagttccccccagggaa</t>
  </si>
  <si>
    <t>tgcagcggcgtcaacgggtcgaagaggaattacagcggcgaatgaagcagttccccctagggaa</t>
  </si>
  <si>
    <t>tgcagcggcgtcagctcgcctttgtacacgtccgccatggacgacgacgaggaggaggactcct</t>
  </si>
  <si>
    <t>tgcagcggcgttagctcgcctttgtacacgtccgccatggacgacgacgaggaggaggactcct</t>
  </si>
  <si>
    <t>tgcagcggcgtcccaaggacgagctcaaggtcctcgcggcgactgaagcgaacaatgaaatcat</t>
  </si>
  <si>
    <t>tgcagcggcgtcccaaggacgagctcaaggtcctcgcggcgactgaagcgatcaatgaaatcat</t>
  </si>
  <si>
    <t>tgcagcggcgtcgcctaatcggcgtgcgagctggtggctccacctgcggacactggcgacccca</t>
  </si>
  <si>
    <t>tgcagcggcgtcgcctaatcggcgtgcgagctggtgtctccacctgcggacactggcgacccca</t>
  </si>
  <si>
    <t>tgcagcggcgtgcaggcaggacgcacgcggtcccaggggtgaccgacagggcctgaggcctcag</t>
  </si>
  <si>
    <t>tgcagcggcgtgcaggcaggacgcactcggtcccaggggtgaccgacagggcctgaggcctcag</t>
  </si>
  <si>
    <t>tgcagcggcgtgcgtgaggcgaagctcgagaaagtggcacgagagaaactatatataggaggtg</t>
  </si>
  <si>
    <t>tgcagcggcgtgcgtgaggggaagctcgagaaagtggcacgagagaaactatatataggaggtg</t>
  </si>
  <si>
    <t>tgcagcggcgtgggtggcgggcaaggcgaggaggctggatttggcgagaatgggcatggggccg</t>
  </si>
  <si>
    <t>tgcagcggcgtgggtggtgggcaaggcgaggaggctggatttggcgagaatgggcatggggccg</t>
  </si>
  <si>
    <t>tgcagcggctactcaagtctgatggctcggtccgacacccaatggccgatggtccgtgcccagt</t>
  </si>
  <si>
    <t>tgcagcggctactcaagtctgatggctcggtccgacacccaatggctgatggtccgtgcccagt</t>
  </si>
  <si>
    <t>tgcagcggctagcggccatgcctccgtgctgatcctgatcaatgcaattggcgtctaattaaac</t>
  </si>
  <si>
    <t>tgcaggggctagcggccatgcctccgtgctgatcctgatcaatgcaattggcgtctaattaaac</t>
  </si>
  <si>
    <t>tgcagcggctagcttgtcccattgatgtgaacaagtgaacaatcatgcacgagacgggagctag</t>
  </si>
  <si>
    <t>tgcagcggctagcttgtcccgttgatgtgaacaagtgaacaatcatgcacgagacgggagctag</t>
  </si>
  <si>
    <t>tgcagcggctatcatctagtcgtacgctcgtactactagagaaatgcaacgcaatggattaccc</t>
  </si>
  <si>
    <t>tgcagcggctatcatctagtcgtacgctcgtactacttgagaaatgcaacgcaatggattaccc</t>
  </si>
  <si>
    <t>tgcagcggctcaaggacaagctctacatcatgctggaagaggtgagcgctagctcgcaagcaag</t>
  </si>
  <si>
    <t>tgcagcggctcaaggacaagctctacatcatgctggaagaggtgagctctagctcgcaagcaag</t>
  </si>
  <si>
    <t>tgcagcggctcatcgacgcgcagcggcggagtttggacgacagcgacgacagcgagaagaagag</t>
  </si>
  <si>
    <t>tgcagcggctcatcgacgcgcagcggcggagtctggacgacagcgacgacagcgagaagaagag</t>
  </si>
  <si>
    <t>tgcagcggctcctgaagctcatctcgtgagctgcatacggtggcggaccacgggcaacttcacc</t>
  </si>
  <si>
    <t>tgcagcggctcctgaagctcatctcgtgagctgcatacggtggcggacgacgggcaacttcacc</t>
  </si>
  <si>
    <t>tgcagcggctcgtggtcgagggagatgatctcgtgctggttcagctgctccgtgacgaggagac</t>
  </si>
  <si>
    <t>tgcagcggctcgtggtcgagggagatgatctggtgctggttcagctgctccgtgacgaggagac</t>
  </si>
  <si>
    <t>tgcagcggctctagcgcacgccgtgcgagcgcctcggtgaaggcggacgtcaggcgctggatgg</t>
  </si>
  <si>
    <t>tgcagcggctctagcgcgcgccgtgcgagcgcctcggtgaaggcggacgtcaggcgctggatgg</t>
  </si>
  <si>
    <t>tgcagcggctctccaacgacgcccacctccgcaaggcgttcctcttcttcgacaaagacagcag</t>
  </si>
  <si>
    <t>tgcagcggctctccaacgacgcccacctccgcaaggcgttcctcttcttcgacaaggacagcag</t>
  </si>
  <si>
    <t>tgcagcggctctgatgccatggagtgcttctagtcccgccaaatagtgccgcgatcatggtgac</t>
  </si>
  <si>
    <t>tgcagcggctctgatgccatggagtgcttctagtcccgccaaatagtgcggcgatcatggtgac</t>
  </si>
  <si>
    <t>tgcagcggctgaaaggactctgcggcgagcttggccttgaggtacgccgtttccgcagtgtcca</t>
  </si>
  <si>
    <t>tgcagcggctgaaaggactctgctgcgagcttggccttgaggtacgccgtttccgcagtgtcca</t>
  </si>
  <si>
    <t>tgcagcggctgcaagttcaccgagcggagcagatcccagacttcgaagtagtcgcaaagcacct</t>
  </si>
  <si>
    <t>tgcagcggctgcaagttcaccgagcggagcagatcccagactttgaagtagtcgcaaagcacct</t>
  </si>
  <si>
    <t>tgcagcggctgcacgcgacgtgcaccgcatacacctcctccgtcctccccacggctgcaccgaa</t>
  </si>
  <si>
    <t>tgcagcggctgcacgcgacgtgcaccgcgtacacctcctccgtcctccccacggctgcaccgaa</t>
  </si>
  <si>
    <t>tgcagcggctggaccaccccaacgtgatgaagctggagggcatcgccacctcccgaaaaaaaaa</t>
  </si>
  <si>
    <t>tgcagctgctggaccaccccaacgtgatgaagctggagggcatcgccacctcccgaaaaaaaaa</t>
  </si>
  <si>
    <t>tgcagcggctggccaaagggctcggcgcgtactcgtggcaccaccacggcatggcgccgccgaa</t>
  </si>
  <si>
    <t>tgcagcggctggccaaagggctcggcgcgtactcgtggcaccaccacggcatgtcgccgccgaa</t>
  </si>
  <si>
    <t>tgcagcggctgggcaatctcattcacatgaatcacatctactgtacgtataaccccatgtccag</t>
  </si>
  <si>
    <t>tgcagctgctgggcaatctcattcacatgaatcacatctactgtacgtataaccccatgtccag</t>
  </si>
  <si>
    <t>tgcagcggctgtaaagaagctagagcgaacaggtacttgttgctctcatctcagggatggcaat</t>
  </si>
  <si>
    <t>tgcagcggctgtaaagaagctagagcgaacagttacttgttgctctcatctcagggatggcaat</t>
  </si>
  <si>
    <t>tgcagcggcttagctaccttgaggtgaactcttgccttggactggaagttttagagagcaaagc</t>
  </si>
  <si>
    <t>tgcagcgtcttagctaccttgaggtgaactcttgccttggactggaagttttagagagcaaagc</t>
  </si>
  <si>
    <t>tgcagcggcttcttgaaggcgttgacgaacttgtcaatcggcacaggttgcgacgtagaagggg</t>
  </si>
  <si>
    <t>tgcagcggcttcttgaaggcgttgacgaacttgtcaatcggcagaggttgcgacgtagaagggg</t>
  </si>
  <si>
    <t>tgcagcgggaaaatctccgaggtgtacacgcccgtgattgggccgaggccgacagagaagaagg</t>
  </si>
  <si>
    <t>tgcagcgggaaaatctccgaggtgttcacgcccgtgattgggccgaggccgacagagaagaagg</t>
  </si>
  <si>
    <t>tgcagcgggacagcgcgacgagccagtcgtcgatgcggccagcagacgcgtcgtcgacgcagat</t>
  </si>
  <si>
    <t>tgcagcgggagagcgcgacgagccagtcgtcgatgcggccagcagacgcgtcgtcgacgcagat</t>
  </si>
  <si>
    <t>tgcagcgggacggtgccctcatccgcacgtgtcgggtgtcgtctgtcgttggtgcacccactcc</t>
  </si>
  <si>
    <t>tgcagcgggacgttgccctcatccgcacgtgtcgggtgtcgtctgtcgttggtgcacccactcc</t>
  </si>
  <si>
    <t>tgcagcgggacgttgccctcattcgcacgtgtcgggtgtcgtcgttggtgcacccactcccaaa</t>
  </si>
  <si>
    <t>tgcagcgggacgtttccctcattcgcacgtgtcgggtgtcgtcgttggtgcacccactcccaaa</t>
  </si>
  <si>
    <t>tgcagcgggagaccctgcgcgctgcccgtctgacggggcgccgacgtcgcttgccccaagccga</t>
  </si>
  <si>
    <t>tgcagggggagaccctgcgcgctgcccgtctgacggggcgccgacgtcgcttgccccaagccga</t>
  </si>
  <si>
    <t>tgcagcgggagagagctccgacacaatgcggcggtggttcgcgctggcggctgacctgagcagg</t>
  </si>
  <si>
    <t>tgcagcgggagagagctccgacacgatgcggcggtggttcgcgctggcggctgacctgagcagg</t>
  </si>
  <si>
    <t>tgcagcgggagagagctccgacacgatgcggcggtggttcgcgctggcggcggacctgagcagg</t>
  </si>
  <si>
    <t>tgcagcgggagagagctcctacacgatgcggcggtggttcgcgctggcggcggacctgagcagg</t>
  </si>
  <si>
    <t>tgcagcgggagcacgcaggcaagcggggaggaagtgaagagcgatcgtgagcggatacggctag</t>
  </si>
  <si>
    <t>tgcagcgggagcacgcaggcaagcggggaggaagtgaagagcgatcgtgagcgggtacggctag</t>
  </si>
  <si>
    <t>tgcagcgggagcactgttcgacagtacgcggagagatgtgacaaacaaaggggtgacctctgcg</t>
  </si>
  <si>
    <t>tgcagcgggagcactgttcgacagtacgcggagagatgtgacaaagaaaggggtgacctctgcg</t>
  </si>
  <si>
    <t>tgcagcgggagcccgagctcatcgttctcgacaggcacctgccagcagccgaaaaaaaaaaaaa</t>
  </si>
  <si>
    <t>tgcagcgggagcccgagctcatcgttctcgacaggcaccttccagcagccgaaaaaaaaaaaaa</t>
  </si>
  <si>
    <t>tgcagcgggagccgcagacgatcagcctattcgcaggatgttttcagggtctatttcttttcct</t>
  </si>
  <si>
    <t>tgcagcgggagccgcagacgatcagcctgttcgcaggatgttttcagggtctatttcttttcct</t>
  </si>
  <si>
    <t>tgcagcgggagcgttgctcagcacaagcgcacaacctacgtatcagcacaagcgcacaacctac</t>
  </si>
  <si>
    <t>tgcagcgggagcgttgctcagcacaagcgcacaacctacgtatcagcacaagcgcgcaacctac</t>
  </si>
  <si>
    <t>tgcagcgggaggaggaggcgccgtggccacagacggagccttgccgtggtcgcgggccacgtcg</t>
  </si>
  <si>
    <t>tgcagcgggaggaggaggcgccgtggccacagacggggccttgccgtggtcgcgggccacgtcg</t>
  </si>
  <si>
    <t>tgcagcgggaggtcgcgctgaagtggataagcggcgatgggcccgacgaccacggcccccaaac</t>
  </si>
  <si>
    <t>tgcagcgggaggtcgcgctgaagtggataagcggcgatgggcccgacggccacggcccccaaac</t>
  </si>
  <si>
    <t>tgcagcgggagtacagtaaatagtaaaaaaaaaagtgagagccgtgtgtccccgttttacccag</t>
  </si>
  <si>
    <t>tgcagcgggagtacagtaaatagtaaaaataaaagtgagagccgtgtgtccccgttttacccag</t>
  </si>
  <si>
    <t>tgcagcgggagtgtccaagttgtgggagccagcaacaggtacctcaggcggccacaagcatcct</t>
  </si>
  <si>
    <t>tgcagcgggagtgtccatgttgtgggagccagcaacaggtacctcaggcggccacaagcatcct</t>
  </si>
  <si>
    <t>tgcagcgggatccgtgggccagcgggagcaccgagacacctgtgaccgaaaaaaaaaaaaaaaa</t>
  </si>
  <si>
    <t>tgcagcgggatccgtgggccagcgggagcgccgagacacctgtgaccgaaaaaaaaaaaaaaaa</t>
  </si>
  <si>
    <t>tgcagcgggatcgctgatcgcaggaagctaccgcacctgatgcgcgtgcgcccactcgcggctc</t>
  </si>
  <si>
    <t>tgcagcgggatcgctgatcgcaggaagctaccgcacctgatgcgcgtgcgcccacttgcggctc</t>
  </si>
  <si>
    <t>tgcagcgggatgcgaccttcctgctgcaagtgccagtcgtcgtgctgcgaggcagggtcgtcca</t>
  </si>
  <si>
    <t>tgcagcgggatgcgaccttcctgctgcaagtgccagtcgtcgtgctgcgaggcagggtcgtcct</t>
  </si>
  <si>
    <t>tgcagcgggcaatcgaaagaaaaaaaaaatttacaagctattaacaaatcgaaaaaaagaacga</t>
  </si>
  <si>
    <t>tgcagcgggcaatcgaaagaaaaaaaaattttacaagctattaacaaatcgaaaaaaagaacga</t>
  </si>
  <si>
    <t>tgcagcgggcacgagtcgttttcatacgtattctatagcattcctttgtgaaacaaaaaataga</t>
  </si>
  <si>
    <t>tgcagctggcacgagtcgttttcatacgtattctatagcattcctttgtgaaacaaaaaataga</t>
  </si>
  <si>
    <t>tgcagcgggcagcaggacagagtgcgtagcgtgcggcgtacccgaggaacgacttctcccagcc</t>
  </si>
  <si>
    <t>tgcagcgggcagcaggacagagtgcgtagcgtgcggcgtacctgaggaacgacttctcccagcc</t>
  </si>
  <si>
    <t>tgcagcgggcagcggtgcagtgtaagattcccctggcggtcgcatgccctctccagtccacctc</t>
  </si>
  <si>
    <t>tgcagcgggcagcggtgcagtgtaagattcccctggcggttgcatgccctctccagtccacctc</t>
  </si>
  <si>
    <t>tgcagcgggcatggcttttgtttttctgggtgtgtgtttgcctgtttggtgcttttagtggagc</t>
  </si>
  <si>
    <t>tgcagcgggcatggcttttgtttttctgggtgtgtgtttgcctgtttggtgcttttggtggagc</t>
  </si>
  <si>
    <t>tgcagcgggcattcacagcccctgcgtgccctgcactgcaccacaccgtgacaccaccccgaaa</t>
  </si>
  <si>
    <t>tgcagcgggcattcacagcctctgcgtgccctgcactgcaccacaccgtgacaccaccccgaaa</t>
  </si>
  <si>
    <t>tgcagcgggccaggccccacggcactgtcctgaactcctgcacgcagacagcggtgctcactga</t>
  </si>
  <si>
    <t>tgcagcgggccaggccccacggcactgtcctgcactcctgcacgcagacagcggtgctcactga</t>
  </si>
  <si>
    <t>tgcagcgggccccgctggcctagagcatccacggaccgacgggagaagcgaaagctattgagtc</t>
  </si>
  <si>
    <t>tgcagcggggcccgctggcctagagcatccacggaccgacgggagaagcgaaagctattgagtc</t>
  </si>
  <si>
    <t>tgcagcgggcccgcagcgtcaccactcaccagcaacgtcagccgcgccgtcaaaaacaaaagaa</t>
  </si>
  <si>
    <t>tgcagcgggccctcagcgtcaccactcaccagcaacgtcagccgcgccgtcaaaaacaaaagaa</t>
  </si>
  <si>
    <t>tgcagcgggccgcccagcggcggcggtcgtccttgtccttgtccctgtccctgtccctgtccgc</t>
  </si>
  <si>
    <t>tgcagcgggccgcccagcggcggcggtcgtccttgtccttgtctctgtccctgtccctgtccgc</t>
  </si>
  <si>
    <t>tgcagcgggccgcgtccgtagtatttcttccccgcagcgcacggccactgtgtgctgctcgagt</t>
  </si>
  <si>
    <t>tgcagcgggccgcgtccgtagtatttcttccccgcagcgcacggccactgtgtgttgctcgagt</t>
  </si>
  <si>
    <t>tgcagcgggcgcatggcgatggatggcagcgaggcgacccaagaatttccccccgaaaaaaaaa</t>
  </si>
  <si>
    <t>tgcagcgggcgcatggcgatggatggcagcgaggcgacccaagaatttctccccgaaaaaaaaa</t>
  </si>
  <si>
    <t>tgcagcgggcgcgacacacggcggcgtggtggagtcttgatcagcacatctcccaccgaaaaaa</t>
  </si>
  <si>
    <t>tgcagcgggcgcgacacacggcggcgtggtggagtcttgatcagcacgtctcccaccgaaaaaa</t>
  </si>
  <si>
    <t>tgcagcgggcgcgcgcgggtcggcgttacgacgatcagggtcgtcggcggcgtcggccgaaaaa</t>
  </si>
  <si>
    <t>tgcagcgggcgcgcgcgggttggcgttacgacgatcagggtcgtcggcggcgtcggccgaaaaa</t>
  </si>
  <si>
    <t>tgcagcgggcgcggcacttcgggtggtccaacacgtacgtcttcaccaaggccatgggggaggt</t>
  </si>
  <si>
    <t>tgcagcgggcgcggcacttcgggtggtccaacacgtacgtgttcaccaaggccatgggggaggt</t>
  </si>
  <si>
    <t>tgcagcgggcggacatgaccaagctccccacggaggagcggctgccgttcttcctgaacctgca</t>
  </si>
  <si>
    <t>tgcagcgggcggacatgaccaagctccccgcggaggagcggctgccgttcttcctgaacctgca</t>
  </si>
  <si>
    <t>tgcagcgggcggacatgacccagctccccgcggaggagcggctgctattcttcctgaacctgca</t>
  </si>
  <si>
    <t>tgcagcggtcggacatgacccagctccccgcggaggagcggctgctattcttcctgaacctgca</t>
  </si>
  <si>
    <t>tgcagcgggcggctccgccttcgccgccgaaggcgagctcgtgggacttcctcaacgtgttcga</t>
  </si>
  <si>
    <t>tgcagcgggtggctccgccttcgccgccgaaggcgagctcgtgggacttcctcaacgtgttcga</t>
  </si>
  <si>
    <t>tgcagcgggcgtacccccacttggccatcaacacattctgtgcctgcaccgttggattaggcac</t>
  </si>
  <si>
    <t>tgcagcgggcgtacccccacttggccatcaacacattctgtgcctgcaccgttggattaggcgc</t>
  </si>
  <si>
    <t>tgcagcgggcgtggctgatgcagcgacatggctaacgtgtcgctggcgtgcagtgcctttgagt</t>
  </si>
  <si>
    <t>tgcagtgggcgtggctgatgcagcgacatggctaacgtgtcgctggcgtgcagtgcctttgagt</t>
  </si>
  <si>
    <t>tgcagcgggctggggcagagcaggggtgttgtgcggaatggatcggcgctcctgccttggtagt</t>
  </si>
  <si>
    <t>tgcagcggggtggggcagagcaggggtgttgtgcggaatggatcggcgctcctgccttggtagt</t>
  </si>
  <si>
    <t>tgcagcggggaccgtcagggagcggcgaccgacgcgccctcctccgcgccgaaaaaaaaaaaaa</t>
  </si>
  <si>
    <t>tgcagcggggaccgtcagggagcgtcgaccgacgcgccctcctccgcgccgaaaaaaaaaaaaa</t>
  </si>
  <si>
    <t>tgcagcggggacgacgggcgtggcgacgaacggcagccactgctccctctagtgcggactccgt</t>
  </si>
  <si>
    <t>tgcagcggggacgacgggcgtggcgatgaacggcagccactgctccctctagtgcggactccgt</t>
  </si>
  <si>
    <t>tgcagcggggcagcgcacaccaaaagctagctgattgcatacaccacactgttcgctaggctta</t>
  </si>
  <si>
    <t>tgcagcggggcagcgcacaccaaaagctagctgattgcatacaccgcactgttcgctaggctta</t>
  </si>
  <si>
    <t>tgcagcggggcctgtaccgtcataaataaatccgtggatgacgtgggtcaagaattttcatcaa</t>
  </si>
  <si>
    <t>tgcagcggggcctgtaccgtcataaataaatccgtggatgacgtgggtcaagaattttcatcga</t>
  </si>
  <si>
    <t>tgcagcggggcgacctccatgagcacctcgccctggccgtcgtgcgtgcgtgcgcgggacaaga</t>
  </si>
  <si>
    <t>tgcagcggggcgacctccatgagcgcctcgccctggccgtcgtgcgtgcgtgcgcgggacaaga</t>
  </si>
  <si>
    <t>tgcagcggggcggccaggtgcttgccgaccgagtggtggctcctcaggatcagcacgagcttcc</t>
  </si>
  <si>
    <t>tgcagcggggcggtcaggtgcttgccgaccgagtggtggctcctcaggatcagcacgagcttcc</t>
  </si>
  <si>
    <t>tgcagcggggctgttctgcccatcttgcccgcagccccattgacaaaactgtcgtcctcttgag</t>
  </si>
  <si>
    <t>tgcagcggggctgttctgcccatcttgcccgcagccccattgacaaaattgtcgtcctcttgag</t>
  </si>
  <si>
    <t>tgcagcggggggcgagcgcgagtgcacgccgcacgcaggcacatgatgctgatcgcggagcgcg</t>
  </si>
  <si>
    <t>tgcagcggggggcgagcgcgagtgcacgccgcacgcaggcgcatgatgctgatcgcggagcgcg</t>
  </si>
  <si>
    <t>tgcagcgggtatggaagcctaatcctgagaaaatgttcaaacaagtatataaattccataagtg</t>
  </si>
  <si>
    <t>tgcagcgggtatggaagcctaatcctgagaaaatgttcaaagaagtatataaattccataagtg</t>
  </si>
  <si>
    <t>tgcagcgggtcgaagcgcggcagctcgcaccccgacggccgccaccgccacttgaggaacccca</t>
  </si>
  <si>
    <t>tgcagcgggtcgaagcgcggcagctcgcatcccgacggccgccaccgccacttgaggaacccca</t>
  </si>
  <si>
    <t>tgcagcgggtcgatctgtcggcgcctcgtcggcggaccgaattgccctcgtaccgaaaaaaaaa</t>
  </si>
  <si>
    <t>tgcagcgtgtcgatctgtcggcgcctcgtcggcggaccgaattgccctcgtaccgaaaaaaaaa</t>
  </si>
  <si>
    <t>tgcagcgggtgattcggggcagatggttgctctcccgcacctgcaccgccgttgatcgcgacag</t>
  </si>
  <si>
    <t>tgcagcgggtgattcggggcagatggttgttctcccgcacctgcaccgccgttgatcgcgacag</t>
  </si>
  <si>
    <t>tgcagcgggtgcgcaccgctggcgccaccaccagagccaggtccgaaaaaaaaaaaaaaaaaaa</t>
  </si>
  <si>
    <t>tgcagcgggtgcgcaccgctggcgccaccaccagcgccaggtccgaaaaaaaaaaaaaaaaaaa</t>
  </si>
  <si>
    <t>tgcagcgggtgctgcaccgtgggagctaggaacagttctacgacgacgactatcgcgacaggct</t>
  </si>
  <si>
    <t>tgcagcgggtgctgcaccgtgggagctaggaaccgttctacgacgacgactatcgcgacaggct</t>
  </si>
  <si>
    <t>tgcagcgggtggcagctagggcagcgggcgcagcagctagggtggcggcggtgtgagacaaaga</t>
  </si>
  <si>
    <t>tgcagcgggtggcagctagggcagcgggcgcaggagctagggtggcggcggtgtgagacaaaga</t>
  </si>
  <si>
    <t>tgcagcgggtggcggtgctgccatgccaccatgcacgcgtgcccgcctctagaagcggtgtaga</t>
  </si>
  <si>
    <t>tgcagcgggtggcggtgctgccatgccaccatgcacgcgtgcctgcctctagaagcggtgtaga</t>
  </si>
  <si>
    <t>tgcagcgggtggggcgtaacttcttcgcgttgccgcgggaggagaaggagcagcacaaaacggg</t>
  </si>
  <si>
    <t>tgcagcgggtggggcgtaacttcttcgcgttgccgcgggaggagaaggagcagcacagaacggg</t>
  </si>
  <si>
    <t>tgcagcgggttaattccacggaaagttccgtggcgtcttcattcatgcatccacctcccaatcc</t>
  </si>
  <si>
    <t>tgcagcgggttgattccacggaaagttccgtggcgtcttcattcatgcatccacctcccaatcc</t>
  </si>
  <si>
    <t>tgcagcgggttagctgcgcaggaacacacacctagtgctgtagttcctcgtagcggaagctcct</t>
  </si>
  <si>
    <t>tgcagcgggttagctgcgcaggaacacacgcctagtgctgtagttcctcgtagcggaagctcct</t>
  </si>
  <si>
    <t>tgcagcgggttaggtcgatctccactaagttggcccaacggttaatttggatttttgatccgcg</t>
  </si>
  <si>
    <t>tgcagcgggttaggtcgatctccattaagttggcccaacggttaatttggatttttgatccgcg</t>
  </si>
  <si>
    <t>tgcagcgggttcaacgtcaccccacggatgagttcccagacctcgaggtattggcaaattaagg</t>
  </si>
  <si>
    <t>tgcagcgggttcaacgtcaccccacggatgagttcccagacctggaggtattggcaaattaagg</t>
  </si>
  <si>
    <t>tgcagcgggttgtgccaagaggaggcagctcaatcggaggggagacgtgcgagcagggagggga</t>
  </si>
  <si>
    <t>tgcagcgggttgtgccaagaggaggcagctcaatcggaggggagacttgcgagcagggagggga</t>
  </si>
  <si>
    <t>tgcagcggtaagcaaagcaagcacagcaacgcgatgacagatactgaatcactgattgggatgc</t>
  </si>
  <si>
    <t>tgcagcggtaagcaaagcaagcacagcaacgcgatgacagatattgaatcactgattgggatgc</t>
  </si>
  <si>
    <t>tgcagcggtacagcaccatcgggaacacgccagtgatgctgttgtcggagaggtcgagctggat</t>
  </si>
  <si>
    <t>tgcagcggtacagcaccatcgggaacacgccagtgatgctgttgtcggagaggtcgaggtggat</t>
  </si>
  <si>
    <t>tgcagcggtacagcaggctcaaagctctatggagagatacaccccgaggccagtgtcgtaccca</t>
  </si>
  <si>
    <t>tgcagcggtacagcaggctcaaagctctatggagagatacaccctgaggccagtgtcgtaccca</t>
  </si>
  <si>
    <t>tgcagcggtagccagcagagagaccagactcgcgagcagcggtcggtagccgtgagtagcatct</t>
  </si>
  <si>
    <t>tgcagcggtagccagcagagagaccagactcgcgagcagcggtcggtagccgtgagtggcatct</t>
  </si>
  <si>
    <t>tgcagcggtaggaaccaggagtaagaaggtgttgagagtggggtcagcgcagtcgccattaacg</t>
  </si>
  <si>
    <t>tgcagcgttaggaaccaggagtaagaaggtgttgagagtggggtcagcgcagtcgccattaacg</t>
  </si>
  <si>
    <t>tgcagcggtagtagccgcgcgggtaaggggaccccttgatgggcttctgcccgtacttgcgcca</t>
  </si>
  <si>
    <t>tgcagcggtagtagccgcgtgggtaaggggaccccttgatgggcttctgcccgtacttgcgcca</t>
  </si>
  <si>
    <t>tgcagcggtattgtaccagtctgaaaatgcccttctgtgcactttgactgctcgaacccgatgg</t>
  </si>
  <si>
    <t>tgcagcggtattgtaccagtctgaaaatgcccttctgtgcactttgactgctggaacccgatgg</t>
  </si>
  <si>
    <t>tgcagcggtcagcagtgtccagtgatgtgatggagacatcgtctcgtaggtcgatcctgacgta</t>
  </si>
  <si>
    <t>tgcagcggtcagcagtgtccagtgatgtgatggagacatcgtcttgtaggtcgatcctgacgta</t>
  </si>
  <si>
    <t>tgcagcggtcatgcatcatcaggcgcgcaggaagacatcgagctcgagcacggcgttcttgccg</t>
  </si>
  <si>
    <t>tgcagcggtcatgcatcatcaggcgcgcaggaagacatcgagctcgagcatggcgttcttgccg</t>
  </si>
  <si>
    <t>tgcagcggtccagccgctcatcacctcccaaacgaggcgcactcctatccctccgccgccgcta</t>
  </si>
  <si>
    <t>tgcagcggtccagccgctcatcacctcccaaacgcggcgcactcctatccctccgccgccgcta</t>
  </si>
  <si>
    <t>tgcagcggtccagccgctcatcacctcccaaacgtggcgcacttcctatccctccgccgccgct</t>
  </si>
  <si>
    <t>tgcagcggtccagccgctcatcacttcccaaacgtggcgcacttcctatccctccgccgccgct</t>
  </si>
  <si>
    <t>tgcagcggtccagggctccaggcttgtgcctggttgcaaaggacactcccaccagaaatctggt</t>
  </si>
  <si>
    <t>tgcagcggtccagggctccaggcttgtgcctggttgcaaaggacactcccaccagaaatcttgt</t>
  </si>
  <si>
    <t>tgcagcggtccgactacccgtcccgccgcctcatcatcctcggctccatcaccgaaaaaaaaaa</t>
  </si>
  <si>
    <t>tgcagcggtccgactatccgtcccgccgcctcatcatcctcggctccatcaccgaaaaaaaaaa</t>
  </si>
  <si>
    <t>tgcagcggtcgcagccacgcgagaatctgcgaccagagcaagcaagccgtgcgtgacctactca</t>
  </si>
  <si>
    <t>tgcagcggtcgcagccacgcgagaatctgcgaccagagcaagcgagccgtgcgtgacctactca</t>
  </si>
  <si>
    <t>tgcagcggtcgcgtacggcggcggatacagcatggggtgctggcgaatctcagcgctgccatag</t>
  </si>
  <si>
    <t>tgcagcggtcgcgtacggcggcggatagagcatggggtgctggcgaatctcagcgctgccatag</t>
  </si>
  <si>
    <t>tgcagcggtcggacactcggatgcgacatacgccctgagactctgactggtcgaagaaaaccaa</t>
  </si>
  <si>
    <t>tgcagcggtcggacactcggatgcgacatacgctctgagactctgactggtcgaagaaaaccaa</t>
  </si>
  <si>
    <t>tgcagcggtcgtcagtgccgcctcctcttaccttacttgtccttgccaccacagacgaccctac</t>
  </si>
  <si>
    <t>tgcagcggtcgtcagtgccgcctcctcttaccttacttgtccttgccaccacagacgaccctgc</t>
  </si>
  <si>
    <t>tgcagcggtcgttacggcaaaaaccatgactgctactcggaacatcactgtcgtcgaaatgccc</t>
  </si>
  <si>
    <t>tgcagcggtcgttacggcaaaaaccatgactgctactcggaacatcactgtcgtcggaatgccc</t>
  </si>
  <si>
    <t>tgcagcggtctgaagtctaaactgacacgcatttttcacaaccacaacaccaataacaacaagc</t>
  </si>
  <si>
    <t>tgcagcggtctgaagtctaaactgacacgcatttttcacaaccacaactccaataacaacaagc</t>
  </si>
  <si>
    <t>tgcagcggtgagggcggcttcgtcttcctctgtgcccttgctggacacacggaggtgcgaagct</t>
  </si>
  <si>
    <t>tgcagcggtgagggcggcttcgtcttcctctgcgcccttgctggacacacggaggtgcgaagct</t>
  </si>
  <si>
    <t>tgcagcggtgccgtggacacggtcgtgttggagttgttcctggcgcagaacgccgaaaaaaaaa</t>
  </si>
  <si>
    <t>tgcagcggtgccgtggacacggtggtgttggagttgttcctggcgcagaacgccgaaaaaaaaa</t>
  </si>
  <si>
    <t>tgcagcggtgcctcaccgtgatgctgctggtctggctctactgcgctgggaagggaggggaaca</t>
  </si>
  <si>
    <t>tgcagcggtgcctcaccgtgatgctgctggtctggctctactgcgctgggaagggaggggaacg</t>
  </si>
  <si>
    <t>tgcagcggtgcctgccagcaattctgctccaggcacttccacgctgcaccgcgcaagaggctgt</t>
  </si>
  <si>
    <t>tgcagcggtgcctgccagcaattgtgctccaggcacttccacgctgcaccgcgcaagaggctgt</t>
  </si>
  <si>
    <t>tgcagcggtgcgtgggcacgtgtgacgtgccgtgccatggctgtgccgctcctcgcctataagc</t>
  </si>
  <si>
    <t>tgcagcggtgcgtgggcgcgtgtgacgtgccgtgccatggctgtgccgctcctcgcctataagc</t>
  </si>
  <si>
    <t>tgcagcggtgcttcttctgccacagggagctcgccgagggcagggacatatacatctacaggtc</t>
  </si>
  <si>
    <t>tgcagcggtgcttcttctgctacagggagctcgccgagggcagggacatatacatctacaggtc</t>
  </si>
  <si>
    <t>tgcagcggtggaacgacgatgggtggagaatggaggggtcgatgctgcgtgtgatagctcaggt</t>
  </si>
  <si>
    <t>tgcagcggtggaacgacgatgggtggagaatggaggggtcgatgctgcgtgtgatagttcaggt</t>
  </si>
  <si>
    <t>tgcagcggtggaagatggaggaggagcagaagacgcaggactcgcggataacagaggattcggc</t>
  </si>
  <si>
    <t>tgcagcggtggaagatggaggaggagcagaagacgcaggactcgcggataacagagggttcggc</t>
  </si>
  <si>
    <t>tgcagcggtggagatgactacgagtggcggaggaaatctgacagcaacaccattcaaactccaa</t>
  </si>
  <si>
    <t>tgcagcggtggagatgactacgagtggcggaggaaatctgacagcagcaccattcaaactccaa</t>
  </si>
  <si>
    <t>tgcagcggtggcacagggtcatcgacgaccatggtgagcgcggccatggcgcaacgaggtgaga</t>
  </si>
  <si>
    <t>tgcagcggtggcacagggtcatcgacgaccatggtgagcgcggccatggcgtaacgaggtgaga</t>
  </si>
  <si>
    <t>tgcagcggtggcgacggcgtcggcgcgaccaccaccatcggaatcgacgacgaggcccgtggag</t>
  </si>
  <si>
    <t>tgcagcggtggcggcggcgtcggcgcgaccaccaccatcggaatcgacgacgaggcccgtggag</t>
  </si>
  <si>
    <t>tgcagcggtggcgcaggcaagccgcgcggcgtgcgcagaagccgagagtccgagggcgcaggca</t>
  </si>
  <si>
    <t>tgcagcggtggcgcaggcaagccgcgcggcgtgcgcagaggccgagagtccgagggcgcaggca</t>
  </si>
  <si>
    <t>tgcagcggtggcggtcgacgagcatgggggcagcaaggcaggtgggccaacgagaggatttcgt</t>
  </si>
  <si>
    <t>tgcagcggtggcggtcgacgagcatgggggcagcaaggcaggtgggccaacgagcggatttcgt</t>
  </si>
  <si>
    <t>tgcagcggtgggctgcgcgcatggagctgggcgggttcaggagcgtgccgctcagctacgtcac</t>
  </si>
  <si>
    <t>tgcagcggtgggctgcgcgcatggagctgggcgggttcaggagcgtgccgctgagctacgtcac</t>
  </si>
  <si>
    <t>tgcagcggtgggtgaactctgacgccttctcgcaggtgccgccgtcgccgcagtactgcatcag</t>
  </si>
  <si>
    <t>tgcagcggtgggtgaattctgacgccttctcgcaggtgccgccgtcgccgcagtactgcatcag</t>
  </si>
  <si>
    <t>tgcagcggtggtggacgaggcgtacatggcgaggctgtcacggaccacgccgcgggcggcggcg</t>
  </si>
  <si>
    <t>tgcagcggtggtggacgaggcgtacatggcgaggctgtcgcggaccacgccgcgggcggcggcg</t>
  </si>
  <si>
    <t>tgcagcggtggttccgcgcgcctagtcagcggcaattgccacgatacccctcgatggcggcgac</t>
  </si>
  <si>
    <t>tgcagcggtggttccgcgcgcctagtcagcggcaattgccacgatacccctcgatgtcggcgac</t>
  </si>
  <si>
    <t>tgcagcggtgtacatagtgggcaccaacctgagacgaggacgaggtgccagtggcgctgtaatg</t>
  </si>
  <si>
    <t>tgcagcggtgtacatagtgggcaccaacctgagacgaggacgaggtgctagtggcgctgtaatg</t>
  </si>
  <si>
    <t>tgcagcggtgtacggagtactagtagtaaaccgcagggccgaggagacgagaagtaaaaacgtc</t>
  </si>
  <si>
    <t>tgcagcggtgtacggggtactagtagtaaaccgcagggccgaggagacgagaagtaaaaacgtc</t>
  </si>
  <si>
    <t>tgcagcggtgtcacaaaacgcgtcgcctccagttacgtcttgtgcgagagcagggagcaccgcc</t>
  </si>
  <si>
    <t>tgcagcggtgtcacaaaacgcgtcgcctcctgttacgtcttgtgcgagagcagggagcaccgcc</t>
  </si>
  <si>
    <t>tgcagcggtgtcacaaaacgcgtcgccttctgttacatcttggagagtgcgagagcagggagca</t>
  </si>
  <si>
    <t>tgcagcggtgtcacaaaatgcgtcgccttctgttacatcttggagagtgcgagagcagggagca</t>
  </si>
  <si>
    <t>tgcagcggtgtccaccaagctaataagctaaggcatcattctatcatggcgtctctgaggcacc</t>
  </si>
  <si>
    <t>tgcagcggtgtccaccaagctaataagctaaggcgtcattctatcatggcgtctctgaggcacc</t>
  </si>
  <si>
    <t>tgcagcggtgtcgccgcctcgccagcattgaatgaattcagcgaggcgagtggatgaacgaaac</t>
  </si>
  <si>
    <t>tgcagcggtgtcgccgcctcgcctgcattgaatgaattcagcgaggcgagtggatgaacgaaac</t>
  </si>
  <si>
    <t>tgcagcggtgtgtctccttcgtcgaacagaacaggatagtcagtacatgacgttacttttggag</t>
  </si>
  <si>
    <t>tgcagcggtgtgtctccttcgtcgaacagaacaggatagtcagtacatgactttacttttggag</t>
  </si>
  <si>
    <t>tgcagcggttacacagttcccagaaaatatcttgtatactaatgtatttagcaaacaatcaaca</t>
  </si>
  <si>
    <t>tgcagcggttacacagttcccagaaaatatcttgtatactagtgtatttagcaaacaatcaaca</t>
  </si>
  <si>
    <t>tgcagcggttacttgcagcatgcacatcatctcatgcatgcataaccaatctactgctcacctg</t>
  </si>
  <si>
    <t>tgcagcggttagttgcagcatgcacatcatctcatgcatgcataaccaatctactgctcacctg</t>
  </si>
  <si>
    <t>tgcagcggttaggtttgcaaagctgaagtttagtgaggtgagcttggcacaaacagggtagatc</t>
  </si>
  <si>
    <t>tgcagcggttaggtttgcaaagctgaagtttagtgaggtgagcttggcacagacagggtagatc</t>
  </si>
  <si>
    <t>tgcagcggttcaacgccccgtcccagtggcctgtgggcgggctgcccgtcgcgcccgaaaaaaa</t>
  </si>
  <si>
    <t>tgcagcggttcaacgccccgtccctgtggcctgtgggcgggctgcccgtcgcgcccgaaaaaaa</t>
  </si>
  <si>
    <t>tgcagcggttcctggccaagcgcaaggaccgcctcgtggagcgcgcgccctacacccgcccgtc</t>
  </si>
  <si>
    <t>tgcagcggttcctggccaagcgcaaggatcgcctcgtggagcgcgcgccctacacccgcccgtc</t>
  </si>
  <si>
    <t>tgcagcggttcgcccgtacgatcgcctaccttgagcttggtgctcgctgggcgcacgtgcctcc</t>
  </si>
  <si>
    <t>tgcagcggttcgcccgtacgatcgcctaccttgagtttggtgctcgctgggcgcacgtgcctcc</t>
  </si>
  <si>
    <t>tgcagcggttgcctcactgatgccgtcgtcgtcgtcgtagctcctgtggcagtagcagcgcacg</t>
  </si>
  <si>
    <t>tgcagcggttgcctcgctgatgccgtcgtcgtcgtcgtagctcctgtggcagtagcagcgcacg</t>
  </si>
  <si>
    <t>tgcagcggttgcgttcgtggcatgctcctgcgctcctctggtggcagtttggtgcggaggctgc</t>
  </si>
  <si>
    <t>tgcagcggttgcgttcgtggcatgctcctgcgctcctctggtggcagtttgttgcggaggctgc</t>
  </si>
  <si>
    <t>tgcagcggttgtgccagtgtcctcacggcacaccactggaagttggagccagggctcgagtggc</t>
  </si>
  <si>
    <t>tgcagcggttgtgccagtgtcctcacggcgcaccactggaagttggagccagggctcgagtggc</t>
  </si>
  <si>
    <t>tgcagcgtaaaagatttgcaccctgccaagttgagcttccaaatgcaagtcccaagcaagctaa</t>
  </si>
  <si>
    <t>tgcagcgtaaaagatttgcaccctgccaagttgagcttccaaatgcaagtcccatgcaagctaa</t>
  </si>
  <si>
    <t>tgcagcgtaacacggtggtgatccccatgacctccaaggcgcagtaatacattagcacaccact</t>
  </si>
  <si>
    <t>tgcagcgtaacacggtggtgatccccatgacctccaaggctcagtaatacattagcacaccact</t>
  </si>
  <si>
    <t>tgcagcgtaatgcatgtacgtacgctgcgtcaacattattaagcaactgtcattttactactga</t>
  </si>
  <si>
    <t>tgcagcgtaatgcatgtacgtacgctgcgtcaacattattaagcaactgtcattttactattga</t>
  </si>
  <si>
    <t>tgcagcgtaatgcccaagcgacgacaggtacagctctcagtttgttccagaatttacatgtgcg</t>
  </si>
  <si>
    <t>tgcagcgtaatgcccaggcgacgacaggtacagctctcagtttgttccagaatttacatgtgcg</t>
  </si>
  <si>
    <t>tgcagcgtacaacgtacattgcaatgacaactgactcgctgagtgagccatgcactcaagattc</t>
  </si>
  <si>
    <t>tgcagcgtacaacgtacattgcactgacaactgactcgctgagtgagccatgcactcaagattc</t>
  </si>
  <si>
    <t>tgcagcgtacactaccaaactgccaccaccgcggcgtcacggtggttgtcatcatccatttgtt</t>
  </si>
  <si>
    <t>tgcagcgtacactaccaaactgccatcaccgcggcgtcacggtggttgtcatcatccatttgtt</t>
  </si>
  <si>
    <t>tgcagcgtacagagctggacaaagaggagccattttgggcatggaatagaggagctggagctgt</t>
  </si>
  <si>
    <t>tgcagcgtacagagctggacaaagaggagccgttttgggcatggaatagaggagctggagctgt</t>
  </si>
  <si>
    <t>tgcagcgtacatggtctatagagccagctctattagtccgctagcctggcgggacggacacgca</t>
  </si>
  <si>
    <t>tgcagcgtacatggtctatagagccagctctattagtccgctcgcctggcgggacggacacgca</t>
  </si>
  <si>
    <t>tgcagcgtaccatgcattggacgcatatgcatgcatgcagcacgtacgcacccatcgaccgaca</t>
  </si>
  <si>
    <t>tgcagcgtaccatgcattggacgcatatgcgtgcatgcagcacgtacgcacccatcgaccgaca</t>
  </si>
  <si>
    <t>tgcagcgtaccgtgcaaactactacaccgatcggcagtaacgcggtttgtctgttagttattgt</t>
  </si>
  <si>
    <t>tgcagcgtaccgtgcaaactactacaccgatcggcagtagcgcggtttgtctgttagttattgt</t>
  </si>
  <si>
    <t>tgcagcgtacctgccctaagatcgagcagaggaaaaacatcgtcgaccgatccgtcgctcagtc</t>
  </si>
  <si>
    <t>tgcagtgtacctgccctaagatcgagcagaggaaaaacatcgtcgaccgatccgtcgctcagtc</t>
  </si>
  <si>
    <t>tgcagcgtacgtcgaacgtacggcatcgagcccagtggccgtgctccttgagcgccaccctgtc</t>
  </si>
  <si>
    <t>tgcagcgtacgtcgaacgtacggcatcgagcccagtggccgtgctccttgagcgctaccctgtc</t>
  </si>
  <si>
    <t>tgcagcgtacgtcggttggtcggtcggacctcgtgggcgtgtggagatgtggaatagaaatggc</t>
  </si>
  <si>
    <t>tgcagcgtacgtcggttggtcggtcggacgtcgtgggcgtgtggagatgtggaatagaaatggc</t>
  </si>
  <si>
    <t>tgcagcgtactacgtacactcccaagtcccaaccaaggaagatcgaaggaactacgcttgtagt</t>
  </si>
  <si>
    <t>tgcagcgtactacgtacactcccaagtcccaaccaaggaagatcgaaggaattacgcttgtagt</t>
  </si>
  <si>
    <t>tgcagcgtactcgccgctgctatcgcggcagccgcaatcgccgccgctctccccttccctggcg</t>
  </si>
  <si>
    <t>tgcagcgtactcgccgctgctatcgcggcagccgcaatcgccgccgctcttcccttccctggcg</t>
  </si>
  <si>
    <t>tgcagcgtagatgatcaggccacgggacgatgcgatgaagtctgaacagcttccaagcgacctc</t>
  </si>
  <si>
    <t>tgcagcgtagatgatcaggccacgggacgatgcgatgaggtctgaacagcttccaagcgacctc</t>
  </si>
  <si>
    <t>tgcagcgtaggcacctccttgaccagcgccttgagcaccgtcgtcatgtccgccgcctgctgcc</t>
  </si>
  <si>
    <t>tgcagcgtaggcacctccttgaccagctccttgagcaccgtcgtcatgtccgccgcctgctgcc</t>
  </si>
  <si>
    <t>tgcagcgtagtggtacgacctcaaaacggttccttgcaagcgattaccgattaaatcggtttgc</t>
  </si>
  <si>
    <t>tgcagtgtagtggtacgacctcaaaacggttccttgcaagcgattaccgattaaatcggtttgc</t>
  </si>
  <si>
    <t>tgcagcgtataggataagagaattccattgtgcaatcttgttagcggttgttctacctaatttg</t>
  </si>
  <si>
    <t>tgcagcgtataggataagagaattccattgtgcaatcttgttagcggttgttctgcctaatttg</t>
  </si>
  <si>
    <t>tgcagcgtatatactagtatctccttacggtaaaaacgtagtgcacacacagatcatggaaccg</t>
  </si>
  <si>
    <t>tgcagcgtatatactagtatctccttacggtaaaaacgtagtgtacacacagatcatggaaccg</t>
  </si>
  <si>
    <t>tgcagcgtatcatagtattcagggtcaagatacccaggggtgcccttaacttgagtgatgacat</t>
  </si>
  <si>
    <t>tgcagcgtatcatagtattcagggtcaagatacccaggggtgcccttcacttgagtgatgacat</t>
  </si>
  <si>
    <t>tgcagcgtatcggggtagcgacgcactcgtcgatgttggtgaccagtccagacgcgccagcgaa</t>
  </si>
  <si>
    <t>tgcagcgtatcggggtagcgacgcacttgtcgatgttggtgaccagtccagacgcgccagcgaa</t>
  </si>
  <si>
    <t>tgcagcgtattcagcgccctttggtaggcgtcctccacgctcatgttcagccgaaccgtcttgc</t>
  </si>
  <si>
    <t>tgcagcgtattcagcgccctttggtaggcgtcctccacgctcatgttcagcggaaccgtcttgc</t>
  </si>
  <si>
    <t>tgcagcgtcaacaactacgcctcccgcggcagctgcttcaagtgcggcgccgccaagaacgagt</t>
  </si>
  <si>
    <t>tgcagcgtcaacaactacgcctcccgcggcagctgcttcaagtgcggcgctgccaagaacgagt</t>
  </si>
  <si>
    <t>tgcagcgtcaacaccaccatcgtctacctcgcccgtttcctggcggacaagtaccacacgcagt</t>
  </si>
  <si>
    <t>tgcagcgtcaacaccaccatcgtctacctcgcccgtttcctggcggacaagtaccacccgcagt</t>
  </si>
  <si>
    <t>tgcagcgtcaaggcaggtggtgaccagagcgagccagcaaacgccaaagcgtacactggccacg</t>
  </si>
  <si>
    <t>tgcagcgtgaaggcaggtggtgaccagagcgagccagcaaacgccaaagcgtacactggccacg</t>
  </si>
  <si>
    <t>tgcagcgtcaaggcctgatctaaaattctagctctgggggctcctgctggttaaaatttcagga</t>
  </si>
  <si>
    <t>tgcagcgtcaaggcctgatctaaaattctagctctgggggctcctgctggttaaattttcagga</t>
  </si>
  <si>
    <t>tgcagcgtcacaagtctgcgtgttgatccccgtcagtagaatcacccgccccaggtaatcggcg</t>
  </si>
  <si>
    <t>tgcagcgtcacaagtctgcgtgttgatccccgtcagtagagtcacccgccccaggtaatcggcg</t>
  </si>
  <si>
    <t>tgcagcgtcacaatggaccagaccaagctcggcaagcccgtctccctcaacaacaaggcctgca</t>
  </si>
  <si>
    <t>tgcagcgtcaccatggaccagaccaagctcggcaagcccgtctccctcaacaacaaggcctgca</t>
  </si>
  <si>
    <t>tgcagcgtcacatcacatcccacacctctcgtccacgtccacgtccacgtccaatctgcgcgca</t>
  </si>
  <si>
    <t>tgcagcgtcacgtcacatcccacacctctcgtccacgtccacgtccacgtccaatctgcgcgca</t>
  </si>
  <si>
    <t>tgcagcgtcacggcagtcggcaggggcggtcgtagtctcagtgtctcatagactttcacactgt</t>
  </si>
  <si>
    <t>tgcagcgtcacggcagtcggcaggggcggtcgtagtcttagtgtctcatagactttcacactgt</t>
  </si>
  <si>
    <t>tgcagcgtcactgtcagagtaaacaaccagaccccaccaaatcactggcaacctttgactttca</t>
  </si>
  <si>
    <t>tgcagcgtcactgtcagagtaaacaatcagaccccaccaaatcactggcaacctttgactttca</t>
  </si>
  <si>
    <t>tgcagcgtcagacgcatctccgccatgccattgctgagatcgacgatggccgccgttgtctgct</t>
  </si>
  <si>
    <t>tgcagcgtcagccgcatctccgccatgccattgctgagatcgacgatggccgccgttgtctgct</t>
  </si>
  <si>
    <t>tgcagcgtcagatccatccacacaacactcgatccatgggcgatgcatgcatggatcggactcg</t>
  </si>
  <si>
    <t>tgcagcgtcagatccatcctcacaacactcgatccatgggcgatgcatgcatggatcggactcg</t>
  </si>
  <si>
    <t>tgcagcgtcagattcgtggcccaacaggcccacaacacacaagggccacacccatggcttagac</t>
  </si>
  <si>
    <t>tgcagcgtcagattcgtggcccaacaggcccacaacacacaagggccacatccatggcttagac</t>
  </si>
  <si>
    <t>tgcagcgtcagcaagggtttaaatactagataaattattactccatctttacgtggatgttaac</t>
  </si>
  <si>
    <t>tgcagcgtcagcaagggtttaaatactagataaattattactccatctttccgtggatgttaac</t>
  </si>
  <si>
    <t>tgcagcgtcagcttccaagaggtgcagcagcgcagggcagaggacatgcgcaagatccactacc</t>
  </si>
  <si>
    <t>tgcagcgtcagcttccaagaggtgcagcagcgcagggcagaggacgtgcgcaagatccactacc</t>
  </si>
  <si>
    <t>tgcagcgtcaggtgcgttcgtgatgtgcaagctatggttgtgaagtgaggtattggtttccaac</t>
  </si>
  <si>
    <t>tgcagcgtcaggtgcgttcgtgatgtgcaagctatggttgtgaagtgaggtgttggtttccaac</t>
  </si>
  <si>
    <t>tgcagcgtcaggtggtgcgcacaaggagcgtggagttcatgcccttctcgctctccctctccct</t>
  </si>
  <si>
    <t>tgcagcgtcaggtggtgcgcacaaggagcgtggagttcatgcccttctcgctctccgtctccct</t>
  </si>
  <si>
    <t>tgcagcgtcatgtgagccgcgaacgaacggacggaccaactccgccgccagcccaccacaccac</t>
  </si>
  <si>
    <t>tgcagcgtcatgtgagccgcgaacgaacggacggatcaactccgccgccagcccaccacaccac</t>
  </si>
  <si>
    <t>tgcagcgtcattgagctcgaggacctcggcaccgattacttggacgagctgctgcgggtatcat</t>
  </si>
  <si>
    <t>tgcagcgtcattgagctcgaggacctcggcaccgattacttggatgagctgctgcgggtatcat</t>
  </si>
  <si>
    <t>tgcagcgtccaaggactatctccacaatccaggaggcgacaaaggcggccgcccgactgccaag</t>
  </si>
  <si>
    <t>tgcagcgtccaaggactatcttcacaatccaggaggcgacaaaggcggccgcccgactgccaag</t>
  </si>
  <si>
    <t>tgcagcgtccaccccatgggctccgagaaggacccctccgtggcgtagtagtcgttggaggagt</t>
  </si>
  <si>
    <t>tgcagcgtccgccccatgggctccgagaaggacccctccgtggcgtagtagtcgttggaggagt</t>
  </si>
  <si>
    <t>tgcagcgtccacgaggagcactggagagctcgcgtacctgagctatcagcggaaaacgcgggga</t>
  </si>
  <si>
    <t>tgcagcgtccacgaggagcactggagagctcgcgtgcctgagctatcagcggaaaacgcgggga</t>
  </si>
  <si>
    <t>tgcagcgtccagcacatcggtggggctccgcggcacggtggcagagaaaggagaggctctgcgg</t>
  </si>
  <si>
    <t>tgcagcgtccagcacatcggtggggctccgcggcacggtggcagaggaaggagaggctctgcgg</t>
  </si>
  <si>
    <t>tgcagcgtccatgaacaccagggctgccttcctcgtgtttgcgagctcctccatcttgacccta</t>
  </si>
  <si>
    <t>tgcagcgtccatgaacgccagggctgccttcctcgtgtttgcgagctcctccatcttgacccta</t>
  </si>
  <si>
    <t>tgcagcgtccatgtccgagcacacatgcccatccccgcctggggccacgcgcagcatcgacgcg</t>
  </si>
  <si>
    <t>tgcagcgtccatgtccgagcacacatgcccatccccgcctggggccacgcgcagcatcgacgct</t>
  </si>
  <si>
    <t>tgcagcgtccatttcacatgcagtacaggcatgcacgcatgtaagtggaaggagcgaggggcca</t>
  </si>
  <si>
    <t>tgcagcgtccatttcacatgcagtacaggcatgctcgcatgtaagtggaaggagcgaggggcca</t>
  </si>
  <si>
    <t>tgcagcgtccccatgccgtcgatttgctccgcgatcgccgccaccgctccgaaaaaaaaaaaaa</t>
  </si>
  <si>
    <t>tgcagcgtccccatgccgtcgatttgctctgcgatcgccgccaccgctccgaaaaaaaaaaaaa</t>
  </si>
  <si>
    <t>tgcagcgtcccgttgccgccgtcggcgtgctccgagatcgccgccaccacgccgaaaaaaaaaa</t>
  </si>
  <si>
    <t>tgcagcgtcccgttgccgccgtcggcgtgctccgagatcgccgccaccgcgccgaaaaaaaaaa</t>
  </si>
  <si>
    <t>tgcagcgtccctccaccttgggtgcccaccaggagcagtagctaccgagcatcgacgcccagga</t>
  </si>
  <si>
    <t>tgcagcgtccctccaccttgggtgcccaccaggagcagtagctgccgagcatcgacgcccagga</t>
  </si>
  <si>
    <t>tgcagcgtccctggaatcaccgtgctgaagctctgtccgtgcagcctggttggcagtccagacc</t>
  </si>
  <si>
    <t>tgcagcgtccctggaatcaccgtgctgaatctctgtccgtgcagcctggttggcagtccagacc</t>
  </si>
  <si>
    <t>tgcagcgtcccttgtaaagcctacccctttggctgaagttttagatgccagcaaggaaaggctt</t>
  </si>
  <si>
    <t>tgcagcgtcccttgtaaagcctacctctttggctgaagttttagatgccagcaaggaaaggctt</t>
  </si>
  <si>
    <t>tgcagcgtccgagtccgagttctccgatctgcatctgcaatgcactgcacctcgcatggcaagc</t>
  </si>
  <si>
    <t>tgcagcgtccgagtccgagttctccgatctgcatctgcaatgcactgcacctggcatggcaagc</t>
  </si>
  <si>
    <t>tgcagcgtccgcatcgcctcaccacctgtcgggtccctcggcgctggagccaagggaaatgctc</t>
  </si>
  <si>
    <t>tgcagcgtccgcgtcgcctcaccacctgtcgggtccctcggcgctggagccaagggaaatgctc</t>
  </si>
  <si>
    <t>tgcagcgtccgcctccctctccttcccgcggtttccatggagcctgctgccatcccttctggtg</t>
  </si>
  <si>
    <t>tgcagcgtccgcctccctctccttcctgcggtttccatggagcctgctgccatcccttctggtg</t>
  </si>
  <si>
    <t>tgcagcgtcctcatgtgcgacctgctctacttcctcgacaccaccaccgccagcgaccacggac</t>
  </si>
  <si>
    <t>tgcagcgtcctcatgtgcggcctgctctacttcctcgacaccaccaccgccagcgaccacggac</t>
  </si>
  <si>
    <t>tgcagcgtcctggtggatccgctctgagctcaaattaggtacgctcatgccgtctccatgactg</t>
  </si>
  <si>
    <t>tgcagcgtcctggtggatccgctctgagctcaaatttggtacgctcatgccgtctccatgactg</t>
  </si>
  <si>
    <t>tgcagcgtcctgtatgtagtaccaagtttcggagtcaaccaaagtatatacataagtaagtgat</t>
  </si>
  <si>
    <t>tgcagcgtcctgtatgtagtaccaagtttctgagtcaaccaaagtatatacataagtaagtgat</t>
  </si>
  <si>
    <t>tgcagcgtccttagcaaaaaaagaagcagggaactgagaactcatcctccaaagtgaagaaggc</t>
  </si>
  <si>
    <t>tgcagcgtccttagcaagaaaagaagcagggaactgagaactcatcctccaaagtgaagaaggc</t>
  </si>
  <si>
    <t>tgcagcgtccttcttccctgaatctccgaatcaatggtagcctggtaggagaggccgatggtgt</t>
  </si>
  <si>
    <t>tgcagcgtccttcttccctgaatctccgaatcagtggtagcctggtaggagaggccgatggtgt</t>
  </si>
  <si>
    <t>tgcagcgtccttgtagccattctgtcaggtagattcaagccactggtggagtttgatgtccctg</t>
  </si>
  <si>
    <t>tgcagcgtccttgtagccgttctgtcaggtagattcaagccactggtggagtttgatgtccctg</t>
  </si>
  <si>
    <t>tgcagcgtcgacggctacacgatcccagctggggtacgggtcctgattaactccctggccatcg</t>
  </si>
  <si>
    <t>tgcagcgtcgacggctacacgatcccagctggggtacgggtcctgattgactccctggccatcg</t>
  </si>
  <si>
    <t>tgcagcgtcgactgccagctgctcgctggtcatgggcccgctcaccgccagcgtcaggttcgcc</t>
  </si>
  <si>
    <t>tgcagcgtcgactgccagctgctcgctggtcatgggcccgctcaccgtcagcgtcaggttcgcc</t>
  </si>
  <si>
    <t>tgcagcgtcgagtccatccacatgtctggcctactcagatcagtcttatacttcaacctccact</t>
  </si>
  <si>
    <t>tgcagcgtcgagtccatccacatgtctggcctactcagatcagtcttgtacttcaacctccact</t>
  </si>
  <si>
    <t>tgcagcgtcgatcgatgcccctgcaaggaacccaagcgccgcgctgcatcagccaccgacacct</t>
  </si>
  <si>
    <t>tgcagcgtcgatcgatgcccctgcaaggaacccaagcgccgcgctgcgtcagccaccgacacct</t>
  </si>
  <si>
    <t>tgcagcgtcgatcgcctaaaatcttacccgaccagaagtgcacgtatgttggccatcttcccaa</t>
  </si>
  <si>
    <t>tgcagcgtcgatcgcctaaaatcttacccgaccagaagtgcacgtatgtttgccatcttcccaa</t>
  </si>
  <si>
    <t>tgcagcgtcgcatcacgtacgccacctgcgcgagcgcgacgagccaggacgtgacgtcgtaggc</t>
  </si>
  <si>
    <t>tgcagcgtcgcgtcacgtacgccacctgcgcgagcgcgacgagccaggacgtgacgtcgtaggc</t>
  </si>
  <si>
    <t>tgcagcgtcgcatgccgccatgttcgtctgcaccgtccgcgcacacgagtccaaatccatttgt</t>
  </si>
  <si>
    <t>tgcagcgtcgcatgccgccatgttcgtctgcaccgtccgcgcacacgagtccaaatctatttgt</t>
  </si>
  <si>
    <t>tgcagcgtcgccacctcgcgatgaatgcacaacagctggggtgggtaggccgccgaggcctact</t>
  </si>
  <si>
    <t>tgcagcgtcgccacctcgcgatgaatgcgcaacagctggggtgggtaggccgccgaggcctact</t>
  </si>
  <si>
    <t>tgcagcgtcgccacctcgcgatgaatgcacaacagctgggtgggtagcccgccgaggcctacta</t>
  </si>
  <si>
    <t>tgcagcgtcgccacctcgcgatgaatgcacaacagctgggtgggtaggccgccgaggcctacta</t>
  </si>
  <si>
    <t>tgcagcgtcgccgatgcagctgggggacgatgacgaggagctagaattgggcgagatcccgcct</t>
  </si>
  <si>
    <t>tgcagcgtcgccgatgcagctgggggatgatgacgaggagctagaattgggcgagatcccgcct</t>
  </si>
  <si>
    <t>tgcagcgtcgccgtgtgcagcgtgccgttgcgggcggcatcgaccaggcccacgaacagagcgc</t>
  </si>
  <si>
    <t>tgcagcgtcgccgtgtgcagcgtgccgttgcgggcggcgtcgaccaggcccacgaacagagcgc</t>
  </si>
  <si>
    <t>tgcagcgtcgcctgccgtggcgtcgcgcccagagccagcgccgtctccacctgattgattgatg</t>
  </si>
  <si>
    <t>tgcagcgtcgcctgccgtggcgtcgctcccagagccagcgccgtctccacctgattgattgatg</t>
  </si>
  <si>
    <t>tgcagcgtcgcgagcgtcggcgacttcgcgggtgcctctggagtcttcggcttcagcaggggcc</t>
  </si>
  <si>
    <t>tgcagcgtcgcgagtgtcggcgacttcgcgggtgcctctggagtcttcggcttcagcaggggcc</t>
  </si>
  <si>
    <t>tgcagcgtcgcgcgcgtcgtctgagtccaagcaagaggatcggacggcgacggccttgaccgaa</t>
  </si>
  <si>
    <t>tgcagcgtcgcgcgcgtcgtctgagtccaagcaagaggatcggacggcggcggccttgaccgaa</t>
  </si>
  <si>
    <t>tgcagcgtcgcgtctttcgcgcgtcctctcctctcttccctctgcaacaaacaagacaaggcta</t>
  </si>
  <si>
    <t>tgcagcgtcgcgtgtttcgcgcgtcctctcctctcttccctctgcaacaaacaagacaaggcta</t>
  </si>
  <si>
    <t>tgcagcgtcggcgtcaccaagatggcttcgacagtgacggcggcagctcaggctccgtctcatt</t>
  </si>
  <si>
    <t>tgcagcgtcggcgtcaccaagatggcttcgacagtgacggcggcagcttaggctccgtctcatt</t>
  </si>
  <si>
    <t>tgcagcgtcggcgtcggcgtcaccaagatggcttcgacagtgacggcggcagctcaggctccgt</t>
  </si>
  <si>
    <t>tgcagcgtcggcgtcggcgtcaccaagatggctttgacagtgacggcggcagctcaggctccgt</t>
  </si>
  <si>
    <t>tgcagcgtcggcgtgctacggataccaggacgagggcacgatgatcgcggcggccagcgacggg</t>
  </si>
  <si>
    <t>tgcagcgtcggcgtgctacggataccaggacgagggcacgatgatcgcggcggcgagcgacggg</t>
  </si>
  <si>
    <t>tgcagcgtcgggaggtcgacgacgtggcgggggaggggggtgaggaggggcacgacgagattcg</t>
  </si>
  <si>
    <t>tgcagcgtcgggaggtcgacgacgtggcgggtgaggggggtgaggaggggcacgacgagattcg</t>
  </si>
  <si>
    <t>tgcagcgtcgggcgcgggcagatcaagggcggcgcgcggggcgggctaggagcctcggcgtcca</t>
  </si>
  <si>
    <t>tgcagcgtcgggcgcgggcagatcaagggcggcgcgcggggcgggctaggggcctcggcgtcca</t>
  </si>
  <si>
    <t>tgcagcgtcgggcttccaagattcttgcatgcagtgctaactcgagataggcctctcgcttaga</t>
  </si>
  <si>
    <t>tgcagcgtcgggtttccaagattcttgcatgcagtgctaactcgagataggcctctcgcttaga</t>
  </si>
  <si>
    <t>tgcagcgtcgtaacgcaggcgggcagggcaggcgaggcgacagcccaccgaaaaaaaaaaaaaa</t>
  </si>
  <si>
    <t>tgcagcgtcgtagcgcaggcgggcagggcaggcgaggcgacagcccaccgaaaaaaaaaaaaaa</t>
  </si>
  <si>
    <t>tgcagcgtcgtaagggcgaacatcattccagcaagaaatttcaggttctgaccttttcaatttg</t>
  </si>
  <si>
    <t>tgcagcgtcgtaagggcgaacatcattccagcaagaaatttcaggttctgagcttttcaatttg</t>
  </si>
  <si>
    <t>tgcagcgtcgtcaacaacggctcctcgtcatcgtcgtcggtggggatccagcagacagtgccct</t>
  </si>
  <si>
    <t>tgcagcgtcgtcaacaacggctcctcgtcgtcgtcgtcggtggggatccagcagacagtgccct</t>
  </si>
  <si>
    <t>tgcagcgtcgtcaagaaccccaagcgccgcttccgcttcaccgccaacctcgagaagcgcggcg</t>
  </si>
  <si>
    <t>tgcagcgtcgtcaagaaccccaagcgccgcttccgcttcaccgccaacctcgagaagcgcgggg</t>
  </si>
  <si>
    <t>tgcagcgtcgtcgacgccgacgacgatcggctggaggaggggaggacaagtgccgctgccgcgc</t>
  </si>
  <si>
    <t>tgcagcgtcgtcgacgccgacgacgatcggctggaggaggggcggacaagtgccgctgccgcgc</t>
  </si>
  <si>
    <t>tgcagcgtcgtcgcgtaaaggggaagcacgcaccgcccgtctgacgagacggcgaccgaaaaaa</t>
  </si>
  <si>
    <t>tgcagcgtcgtcgcgtgaaggggaagcacgcaccgcccgtctgacgagacggcgaccgaaaaaa</t>
  </si>
  <si>
    <t>tgcagcgtcgtcgcgtgaaggggaagcacgcaccgcccatctcacgaggcggcgaccgaaaaaa</t>
  </si>
  <si>
    <t>tgcagcgtcgtcgcgtgaaggggaagcacgcaccgcccgtctcacgaggcggcgaccgaaaaaa</t>
  </si>
  <si>
    <t>tgcagcgtcgtcttccctgttctcttgtcctcggacgcgtccgagaaaaacctgtcaagctaac</t>
  </si>
  <si>
    <t>tgcagcgtcgtcttccctgttctcttgtcctcggacgcgtccgagaaaatcctgtcaagctaac</t>
  </si>
  <si>
    <t>tgcagcgtcgtcttggcgagccatcgcactgccatggcctcgctcttcttctccgatccaggat</t>
  </si>
  <si>
    <t>tgcagcgtcgtctttgcgagccatcgcactgccatggcctcgctcttcttctccgatccaggat</t>
  </si>
  <si>
    <t>tgcagcgtcgtgcggagaagaagggcttcctggccaagaccatggagcggtgctggtccctcgg</t>
  </si>
  <si>
    <t>tgcagcgtcgtgcggagatgaagggcttcctggccaagaccatggagcggtgctggtccctcgg</t>
  </si>
  <si>
    <t>tgcagcgtcgtggacgcccgccgccgtcgagcgcggacatgactgcggcaaagtccgttggtgc</t>
  </si>
  <si>
    <t>tgcagcgtcgtggacgcccgccgccgtcgagcgcggacttgactgcggcaaagtccgttggtgc</t>
  </si>
  <si>
    <t>tgcagcgtcgtggacgtggtgtccgtgccaccgttgaggaactcggagcacagcgcgatcatct</t>
  </si>
  <si>
    <t>tgcagcgttgtggacgtggtgtccgtgccaccgttgaggaactcggagcacagcgcgatcatct</t>
  </si>
  <si>
    <t>tgcagcgtcgtggtcgaaccaacgtctgacaaaactcgcttttgcatgtccttctttactgcta</t>
  </si>
  <si>
    <t>tgcagcgtcgtggtcgaaccaacgtctgacaaaactcgcttttgcatgtccttctttactgctc</t>
  </si>
  <si>
    <t>tgcagcgtcgtgttacacgctgtcacatcacatcacatggaggcggagggagcccgaccaccgt</t>
  </si>
  <si>
    <t>tgcagcgttgtgttacacgctgtcacatcacatcacatggaggcggagggagcccgaccaccgt</t>
  </si>
  <si>
    <t>tgcagcgtctcatcggtgatcagtactcccttttcctcctgaacaacttcatcacctatctctg</t>
  </si>
  <si>
    <t>tgcagcgtctcatcggtgatcagtactcccttttcctcctgaacaacttcatcatctatctctg</t>
  </si>
  <si>
    <t>tgcagcgtctccaggaacacgcgctgcatggcgtcttgcttgtccgtgacctgcttcatcatcc</t>
  </si>
  <si>
    <t>tgcagcgtctccaggaacacgcgctgcatggcgtcttgcttgtccgtgacctgcttcatcattc</t>
  </si>
  <si>
    <t>tgcagcgtctcctggcagacgtggtacagctccgccgtctcgcccgtcttgacgcaagcgtccg</t>
  </si>
  <si>
    <t>tgcagcgtctcctggcagacgtggtacagctccgccgtctcgcccgtcttgacgcacgcgtccg</t>
  </si>
  <si>
    <t>tgcagcgtctcgaagaagtttatcagggcagcattggcagcctgaatgaacataaataagtacg</t>
  </si>
  <si>
    <t>tgcagcgtctcgaagaagtttatgagggcagcattggcagcctgaatgaacataaataagtacg</t>
  </si>
  <si>
    <t>tgcagcgtctcgcgggagatgttgagcggcaagtcgtcggagtcgacgacgcccttgacgaagc</t>
  </si>
  <si>
    <t>tgcagcgtctcgcgggagatgttgagcggcaggtcgtcggagtcgacgacgcccttgacgaagc</t>
  </si>
  <si>
    <t>tgcagcgtctgcgcgaacgcctggtactttcggatctcagcgtcgctgacgctcctccgcgcgt</t>
  </si>
  <si>
    <t>tgcagcgtctgcgcgaacgcctggtactttcggatgtcagcgtcgctgacgctcctccgcgcgt</t>
  </si>
  <si>
    <t>tgcagcgtctgctcgacttctcacctccagctgctagtggttgcagtaacagtaactcgtcgct</t>
  </si>
  <si>
    <t>tgcagcgtctgctcggcttctcacctccagctgctagtggttgcagtaacagtaactcgtcgct</t>
  </si>
  <si>
    <t>tgcagcgtctgctcggcttctcacctccaactgctagtggtagcagcagtaactcgtcgtcgtc</t>
  </si>
  <si>
    <t>tgcagcgtctgctcggcttctcacctccaactgctagtggtagcagcagtaactcgttgtcgtc</t>
  </si>
  <si>
    <t>tgcagcgtctgctcggtttctcacctccaactgctagtggtagcagcagtaactcgttgtcgtt</t>
  </si>
  <si>
    <t>tgcagtgtctgctcggtttctcacctccaactgctagtggtagcagcagtaactcgttgtcgtt</t>
  </si>
  <si>
    <t>tgcagcgtctgtcccagattatggctgacagcctagctcgccgtcttctcttgtcttgtgagga</t>
  </si>
  <si>
    <t>tgcagcgtctgtcccagattatggctgacagcctagctcgccgtcttctcttgtcttgtgaggg</t>
  </si>
  <si>
    <t>tgcagcgtcttccaaggcagatgagtcccaaagccccaggattgtcaccgttacttgtcattct</t>
  </si>
  <si>
    <t>tgcagcgtcttccaaggcagatgagtcccaaagccccaggattgtcgccgttacttgtcattct</t>
  </si>
  <si>
    <t>tgcagcgtcttcctcatgcacacataatttcgtgactacagttctctgaagctttcacaggaag</t>
  </si>
  <si>
    <t>tgcagcgtcttcctcatgcacgcataatttcgtgactacagttctctgaagctttcacaggaag</t>
  </si>
  <si>
    <t>tgcagcgtcttcctgttcgcctccaatttctcctgcaaagagagccaaacacccaatccaccgc</t>
  </si>
  <si>
    <t>tgcagcgtcttcctgttcgcctccaatttctcctgcaaagagagccaaacacccaattcaccgc</t>
  </si>
  <si>
    <t>tgcagcgtcttgagcctgtccttgaggtgctgcacgtactcgatggtgctgtccaagacggaca</t>
  </si>
  <si>
    <t>tgcagcgtcttgagcctgtccttgaggtggtgcacgtactcgatggtgctgtccaagacggaca</t>
  </si>
  <si>
    <t>tgcagcgtcttgattaccatcattcagattcaccgccactcctgccgtgtgcccgtgtcatgca</t>
  </si>
  <si>
    <t>tgcagcgtcttgattatcatcattcagattcaccgccactcctgccgtgtgcccgtgtcatgca</t>
  </si>
  <si>
    <t>tgcagcgtcttgctgctactaatttccagtcaaacaatgcaaagttctgttacacctcccattt</t>
  </si>
  <si>
    <t>tgcagcgtcttgctgctattaatttccagtcaaacaatgcaaagttctgttacacctcccattt</t>
  </si>
  <si>
    <t>tgcagcgtcttgggaacagcacaaaatgcacagagtgacttccagacctgagagggcttggcgc</t>
  </si>
  <si>
    <t>tgcagcgtcttgggaacagcaccaaatgcacagagtgacttccagacctgagagggcttggcgc</t>
  </si>
  <si>
    <t>tgcagcgtctttgtcgtcggtcggcgtgggcgtgggcgtggcgcctcaccgtcaccgccgacaa</t>
  </si>
  <si>
    <t>tgcagcgtctttgtcgttggtcggcgtgggcgtgggcgtggcgcctcaccgtcaccgccgacaa</t>
  </si>
  <si>
    <t>tgcagcgtgaacctcccaagaaggctgcgtgagcgacagcgagccatgcggagcgtgacgcagc</t>
  </si>
  <si>
    <t>tgcagcgtgaacctcgcaagaaggctgcgtgagcgacagcgagccatgcggagcgtgacgcagc</t>
  </si>
  <si>
    <t>tgcagcgtgaaggaccagacgtaggagaacatgacagggatgtaccagagcgagatggtccccg</t>
  </si>
  <si>
    <t>tgcagcgtgaaggaccagacgtaggagaacatgacggggatgtaccagagcgagatggtccccg</t>
  </si>
  <si>
    <t>tgcagcgtgaaggcgcaagccatagtttgtgtttttcctgaccaaatcccagacttcgaggtag</t>
  </si>
  <si>
    <t>tgcagcgtgaaggcgcaagccatagtttgtgtttttcctgaccaagtcccagacttcgaggtag</t>
  </si>
  <si>
    <t>tgcagcgtgaaggggctggcaagatgatcggtgtggggaaggcgaagcagtacgccaacgtact</t>
  </si>
  <si>
    <t>tgcagcgtgaaggggctgtcaagatgatcggtgtggggaaggcgaagcagtacgccaacgtact</t>
  </si>
  <si>
    <t>tgcagcgtgaccgagcgcatgagctcctagacgcgtagtagtcgcataagacctgggtcgttgg</t>
  </si>
  <si>
    <t>tgcagggtgaccgagcgcatgagctcctagacgcgtagtagtcgcataagacctgggtcgttgg</t>
  </si>
  <si>
    <t>tgcagcgtgacgttgtgtctgggccaagacatggctgcgcatgcaacggccacacctttccgct</t>
  </si>
  <si>
    <t>tgcagcgtgacgttgtgtctgggccaagacatggctgcgcatgcatcggccacacctttccgct</t>
  </si>
  <si>
    <t>tgcagcgtgagatgcaattggatgtggaatactggcgacataacctggaatctttgccctcttg</t>
  </si>
  <si>
    <t>tgcagcgtgagatgcaattggatgtggaatactggcgacatagcctggaatctttgccctcttg</t>
  </si>
  <si>
    <t>tgcagcgtgagatgcgattagatgtggaccactaccaacatgaacacaaatattttccctctca</t>
  </si>
  <si>
    <t>tgcagcgtgagatgcgattagatgtggaccactaccaatatgaacacaaatattttccctctca</t>
  </si>
  <si>
    <t>tgcagcgtgagcacggccttctcgcgcgccacgaggctgccgaaaaaaaaaaaaaaaaaaaaaa</t>
  </si>
  <si>
    <t>tgcagcgtgagcgcggccttctcgcgcgccacgaggctgccgaaaaaaaaaaaaaaaaaaaaaa</t>
  </si>
  <si>
    <t>tgcagcgtgagcactgatgatgactgatgagcaccgccactcctgatgatgatgctctggcaac</t>
  </si>
  <si>
    <t>tgcagcgtgagcactgatgatgactgatgagcaccgccacttctgatgatgatgctctggcaac</t>
  </si>
  <si>
    <t>tgcagcgtgagcgtgggacccgttcaaataaaccacgagggcattactactggttggatcgatc</t>
  </si>
  <si>
    <t>tgcagtgtgagcgtgggacccgttcaaataaaccacgagggcattactactggttggatcgatc</t>
  </si>
  <si>
    <t>tgcagcgtgagtcaagccgtgactgcgtctttgagacaaacaaaaacacatgcatgcacgagca</t>
  </si>
  <si>
    <t>tgcagcgtgagtcaagtcgtgactgcgtctttgagacaaacaaaaacacatgcatgcacgagca</t>
  </si>
  <si>
    <t>tgcagcgtgagtcgttttcgttcgagacgaaggtaagcacgcacatggatggtcagtaactgtc</t>
  </si>
  <si>
    <t>tgcagcgtgcgtcgttttcgttcgagacgaaggtaagcacgcacatggatggtcagtaactgtc</t>
  </si>
  <si>
    <t>tgcagcgtgatctgcgcgcccatgatgtgcacctgcgcgccgcgaccgtcgatggtcttgtcgc</t>
  </si>
  <si>
    <t>tgcagcgtgatctgcgcgcccatgatgtgcacctgcgctccgcgaccgtcgatggtcttgtcgc</t>
  </si>
  <si>
    <t>tgcagcgtgatggatggcactgtggtttctgccattgagccgaagagctctgctctgaagactg</t>
  </si>
  <si>
    <t>tgcagcgtgatggatggcactgtggtttctgccattgagccgaatagctctgctctgaagactg</t>
  </si>
  <si>
    <t>tgcagcgtgatggatggcattgtggcgtcagccattgggccaaagacctccgcactgaacacgg</t>
  </si>
  <si>
    <t>tgcagcgtgatggatggcattgtggcgtcagccattgggccaaagagctccgcactgaacacgg</t>
  </si>
  <si>
    <t>tgcagcgtgatggtagcagtagtagattccactccaaacccgatcgtcagttccaaacccaagg</t>
  </si>
  <si>
    <t>tgcagcgtgatggtagcagtagtagattccattccaaacccgatcgtcagttccaaacccaagg</t>
  </si>
  <si>
    <t>tgcagcgtgcacagtttgctgctcagcatgacactgatgctcacaagcatgctcaacagtagga</t>
  </si>
  <si>
    <t>tgcagcgtgcacagtttgctgctcagcatggcactgatgctcacaagcatgctcaacagtagga</t>
  </si>
  <si>
    <t>tgcagcgtgcacggatgcgtgtgatgtgtggttggagaatgtgccaattggaatgctagaattc</t>
  </si>
  <si>
    <t>tgcagcttgcacggatgcgtgtgatgtgtggttggagaatgtgccaattggaatgctagaattc</t>
  </si>
  <si>
    <t>tgcagcgtgcagccgttggaggaagcttcgtcgccaacaggcggcacgcctgagcactggacta</t>
  </si>
  <si>
    <t>tgcagcgtgcagccgttggaggaagcttcgtcgccaacaggcggcacgcctgagcactgggcta</t>
  </si>
  <si>
    <t>tgcagcgtgcagcgcccgattaaatcccaacaagatcctgttcttgaaacggatgagcccctgg</t>
  </si>
  <si>
    <t>tgcagcgtgcagcgcccgattaaatcccaaccagatcctgttcttgaaacggatgagcccctgg</t>
  </si>
  <si>
    <t>tgcagcgtgcaggagatctgcttatttaattcgactgcatgatacagagaggaaatcagggaac</t>
  </si>
  <si>
    <t>tgcagcgtgcaggagatctgcttatttaattcgactgcatgatccagagaggaaatcagggaac</t>
  </si>
  <si>
    <t>tgcagcgtgcaggcacgctcgcgtcgccgtcgcgcggcgccgtgcccctgcgatggtctcgcct</t>
  </si>
  <si>
    <t>tgcagcgtgcaggcacgctcgcgtcgccgtcgcgcggcgccgtgctcctgcgatggtctcgcct</t>
  </si>
  <si>
    <t>tgcagcgtgcaggggcattcattcagttagtgagcatttttgtgtcaagaccaggcctaatatc</t>
  </si>
  <si>
    <t>tgcagcgtgcaggggcattcattcagttagtgagcatttttgtgtcaagaccaggcctaatatt</t>
  </si>
  <si>
    <t>tgcagcgtgcatccaacacacacacacaaccatggccctgcattttatttttacaaatgtggta</t>
  </si>
  <si>
    <t>tgcagtgtgcatccaacacacacacacaaccatggccctgcattttatttttacaaatgtggta</t>
  </si>
  <si>
    <t>tgcagcgtgcatggcgctgtgccgctgtcgaagttgcagggacggagacaacggccaggcgcac</t>
  </si>
  <si>
    <t>tgcagcgtgcatggcgctgtgccgctgtcgaagttgcagggacggagacaacgggcaggcgcac</t>
  </si>
  <si>
    <t>tgcagcgtgcatggcggctatgccgctgtcgaagttgcagggacggagaaaacgggcaggcgca</t>
  </si>
  <si>
    <t>tgcagcgtgcatggcggctatgccgctgttgaagttgcagggacggagaaaacgggcaggcgca</t>
  </si>
  <si>
    <t>tgcagcgtgcatgtctcggcgagagcgagcggagagacgcgtcgagcgtggcggtggagcgctc</t>
  </si>
  <si>
    <t>tgcagcgtgcatgtctcggcgagagcgagcggagagacgcgtcgggcgtggcggtggagcgctc</t>
  </si>
  <si>
    <t>tgcagcgtgcatgtcttaccgtgaggccgagctgctcgatgaggttctcgacgcggagcatctt</t>
  </si>
  <si>
    <t>tgcagcgtgcatgtcttaccgtgaggccgagctgctcgatgaggttctcgacgcggagcttctt</t>
  </si>
  <si>
    <t>tgcagcgtgccgaatgtgaaaggaagggcttgagtatatgtggttaaagtcgttttccctttac</t>
  </si>
  <si>
    <t>tgcagcgtgccgaatgtgaaaggaagggcttgagtgtatgtggttaaagtcgttttccctttac</t>
  </si>
  <si>
    <t>tgcagcgtgccgagcagagggcagggaagggcggcaggtcgtcgccctcgtagaagaagaggcg</t>
  </si>
  <si>
    <t>tgcagcgtgccgagcagagggcagggaagggcggcaggtcgtcgcccttgtagaagaagaggcg</t>
  </si>
  <si>
    <t>tgcagcgtgccgatcctggcgagcttctccctggaccagatctccacggcggcggtcccgaaaa</t>
  </si>
  <si>
    <t>tgcagcgtgccgatcctggcgagcttctccttggaccagatctccacggcggcggtcccgaaaa</t>
  </si>
  <si>
    <t>tgcagcgtgcctctacaaaagggagacaaaaaaaacggcactggtactgctagtgctggcacat</t>
  </si>
  <si>
    <t>tgcagcgtgcctctacaaaagggagacaacaaaaacggcactggtactgctagtgctggcacat</t>
  </si>
  <si>
    <t>tgcagcgtgccttttattgagtgagtacatggagtagtcagggaggaagaattaagtagctagc</t>
  </si>
  <si>
    <t>tgcagcgtgccttttattgagtgagtacatggagtagtcagggaggaagaattaagtagctatc</t>
  </si>
  <si>
    <t>tgcagcgtgcgaaagtggccaaagcaaggtaacgccaacgccgatgccgtcgaacaaaggaggc</t>
  </si>
  <si>
    <t>tgcagcgtgcgaaagtggccaaagcaaggtaacgccaatgccgatgccgtcgaacaaaggaggc</t>
  </si>
  <si>
    <t>tgcagcgtgcgccttcggagggggatggtgacgacgacggcaggaagagcgcggcgtagcggcg</t>
  </si>
  <si>
    <t>tgcagtgtgcgccttcggagggggatggtgacgacgacggcaggaagagcgcggcgtagcggcg</t>
  </si>
  <si>
    <t>tgcagcgtgcggatctcgccccgcagccccatctccgtctcggcggcccgaaaaaaaaaaaaaa</t>
  </si>
  <si>
    <t>tgcagcgtgcggatctcggcccgcagccccatctccgtctcggcggcccgaaaaaaaaaaaaaa</t>
  </si>
  <si>
    <t>tgcagcgtgcggcccgcttctcttttgctcgcctctgcccacccgcaccgaggaaaaacctttt</t>
  </si>
  <si>
    <t>tgcagcgtgcgggccgcttctcttttgctcgcctctgcccacccgcaccgaggaaaaacctttt</t>
  </si>
  <si>
    <t>tgcagcgtgcggtctagtttcatataaatcaaaaaaacgaaaagtgtcagtgttgtcaagagtt</t>
  </si>
  <si>
    <t>tgcagtgtgcggtctagtttcatataaatcaaaaaaacgaaaagtgtcagtgttgtcaagagtt</t>
  </si>
  <si>
    <t>tgcagcgtgcgtctgcattttgcttgtaaagtttcattccattcttcgaagtccttgatgatga</t>
  </si>
  <si>
    <t>tgcagtgtgcgtctgcattttgcttgtaaagtttcattccattcttcgaagtccttgatgatga</t>
  </si>
  <si>
    <t>tgcagcgtgctcaagatgtcatctgcttttatggccgtcatgtcgctcagttcctgcgtgcaag</t>
  </si>
  <si>
    <t>tgcagcgtgctcaagatgtcatctgcttttatcgccgtcatgtcgctcagttcctgcgtgcaag</t>
  </si>
  <si>
    <t>tgcagcgtgctcatgtgcggcctgctctacttcctcgacaccaccagcgccagtgaccacggcc</t>
  </si>
  <si>
    <t>tgcagcgtgctcatgtgcggcctgctgtacttcctcgacaccaccagcgccagtgaccacggcc</t>
  </si>
  <si>
    <t>tgcagcgtgctcgagcatgccacgattcctcacacattctgagttctttgtcgccactactcct</t>
  </si>
  <si>
    <t>tgcagcgtgctcgagcatgccacgattcctcacatattctgagttctttgtcgccactactcct</t>
  </si>
  <si>
    <t>tgcagcgtgctcggccgttcccatccttcctcgttgctcggaatgatcttctgttggaggaact</t>
  </si>
  <si>
    <t>tgcagcgtgctcggctgttcccatccttcctcgttgctcggaatgatcttctgttggaggaact</t>
  </si>
  <si>
    <t>tgcagcgtgctcggcggccagtgcgtgcattcttcctcgtcgtctaaagttccaatgaattctg</t>
  </si>
  <si>
    <t>tgcagcgtgctcggcggccagtgcgtgcattcttcctcgtcgtctaaagttccgatgaattctg</t>
  </si>
  <si>
    <t>tgcagcgtgctcttacctgtagtggacatccaagtttaaacagttaaagaaaatccatatggac</t>
  </si>
  <si>
    <t>tgcagcgtgctcttacctgtagtggacatccaagtttaaacagttaaagaaaattcatatggac</t>
  </si>
  <si>
    <t>tgcagcgtgctgccgtagaagaggatcttcttgttgtggtcgtcggcgagcacggcgtaaagct</t>
  </si>
  <si>
    <t>tgcagcgtgctgccgtagaagaggatcttcttgttgtggtcgtcggcgagcacggcgtagagct</t>
  </si>
  <si>
    <t>tgcagcgtgctggtatgaatccattgataacacacccgccatagctacttggacatccttttgc</t>
  </si>
  <si>
    <t>tgcagcgtgctggtatgaatccattgataacacacctgccatagctacttggacatccttttgc</t>
  </si>
  <si>
    <t>tgcagcgtgctgtgggatcacgaaaacgaatgctcccaggtgaaaacttgcaaccagaccattt</t>
  </si>
  <si>
    <t>tgcagcgtgctgtgggatcacgaaaacgaatgctcccaggtgaaaacttgcagccagaccattt</t>
  </si>
  <si>
    <t>tgcagcgtggaaatggagaggccacatggacctagaagagctgccagggtggattggatgccat</t>
  </si>
  <si>
    <t>tgcagcgtggaaatggagaggccacgtggacctagaagagctgccagggtggattggatgccat</t>
  </si>
  <si>
    <t>tgcagcgtggacttcgatacaagcacatcaacacgcagcttctcctgccattcaggaagaagcc</t>
  </si>
  <si>
    <t>tgcagcgtggacttcgatacaagcacatcaacacgtagcttctcctgccattcaggaagaagcc</t>
  </si>
  <si>
    <t>tgcagcgtggagatggagaagagggagctgcacccgctcacgaagctcagctgcgggctgtccg</t>
  </si>
  <si>
    <t>tgcagtgtggagatggagaagagggagctgcacccgctcacgaagctcagctgcgggctgtccg</t>
  </si>
  <si>
    <t>tgcagcgtggagccgcagctaccgccacagccacagctcttccgatcatgctgaaaaagtcgtt</t>
  </si>
  <si>
    <t>tgcagcgtggagccgcagctgccgccacagccacagctcttccgatcatgctgaaaaagtcgtt</t>
  </si>
  <si>
    <t>tgcagcgtggaggagcaggagaaggggagcgtcgcgtgcaccgccatggctgtctcctcgcccc</t>
  </si>
  <si>
    <t>tgcagcgtggaggagcaggagaaggggagcgtcgcgtgcgccgccatggctgtctcctcgcccc</t>
  </si>
  <si>
    <t>tgcagcgtggataagaatggcaaaatctgaaagggttgcactcttgaaggcactggaacagatc</t>
  </si>
  <si>
    <t>tgcagcgtggataagaatggcaagatctgaaagggttgcactcttgaaggcactggaacagatc</t>
  </si>
  <si>
    <t>tgcagcgtggatatcgcggcgaccgcagacggcaagatgccgcggagcgagttcccttgaaggt</t>
  </si>
  <si>
    <t>tgcagcgtgggtatcgcggcgaccgcagacggcaagatgccgcggagcgagttcccttgaaggt</t>
  </si>
  <si>
    <t>tgcagcgtggatatgattgcatggcaagcagctatatccacgattttgacggtacatctttgga</t>
  </si>
  <si>
    <t>tgcagcgtggatatgattgcatggcaagcagctgtatccacgattttgacggtacatctttgga</t>
  </si>
  <si>
    <t>tgcagcgtggattcgtgtttcttcgtgctgcatttgtcggcgttcgccgcgcactccttcaaag</t>
  </si>
  <si>
    <t>tgcagcgtggattcgtgtttcttcgtgctgcatttgtcggcgttcgccgcgcgctccttcaaag</t>
  </si>
  <si>
    <t>tgcagcgtggcatgggtgagcggcagccagaaaataaagctggccatagaaggggatgggggac</t>
  </si>
  <si>
    <t>tgcagcgtggcatgggtgagcggcagcgagaaaataaagctggccatagaaggggatgggggac</t>
  </si>
  <si>
    <t>tgcagcgtggccgccgtcaaggacgcgggcagcgaactggcgctcacgcttcagctgctgccgc</t>
  </si>
  <si>
    <t>tgcagcgtggccgccgtcaaggacgcgggcggcgaactggcgctcacgcttcagctgctgccgc</t>
  </si>
  <si>
    <t>tgcagcgtggcgaggcactgaaccgtgggcacgagcttgccgtccacggacagggtcagcacct</t>
  </si>
  <si>
    <t>tgcagcgtggcgaggcactgcaccgtgggcacgagcttgccgtccacggacagggtcagcacct</t>
  </si>
  <si>
    <t>tgcagcgtggcgcggccgcacgcgctagagctgcggacggtggggtcctgccctggactgctct</t>
  </si>
  <si>
    <t>tgcagcgtggcgcggccgcacgcgctagagctgcggacggtggggtcctgccctggactgctgt</t>
  </si>
  <si>
    <t>tgcagcgtggcgtcgctggtgaatatgacggagaagctgtccctgaagatgaggatgagggcca</t>
  </si>
  <si>
    <t>tgcagcgtggcgtcgctggtgaatatgatggagaagctgtccctgaagatgaggatgagggcca</t>
  </si>
  <si>
    <t>tgcagcgtggcttggcggcaccaacggccaaccacgcgtttggaagccacacgccgcggccgaa</t>
  </si>
  <si>
    <t>tgcagcgtggcttggcggcaccaacggctaaccacgcgtttggaagccacacgccgcggccgaa</t>
  </si>
  <si>
    <t>tgcagcgtgggagcaaaccttgtgacgttgagcctgatgtcctgctctatccagtaatacctca</t>
  </si>
  <si>
    <t>tgcagcgtgggagcaaaccttttgacgttgagcctgatgtcctgctctatccagtaatacctca</t>
  </si>
  <si>
    <t>tgcagcgtgggcacctccttcaccagcgccttgagcaccgtcgtcatgtccgccgcctgctgcc</t>
  </si>
  <si>
    <t>tgcagcgtgggcatctccttcaccagcgccttgagcaccgtcgtcatgtccgccgcctgctgcc</t>
  </si>
  <si>
    <t>tgcagcgtgggccagcgcgcagtaagcaatatgcatgtaacatgtcagtcatcagtcgtccgtc</t>
  </si>
  <si>
    <t>tgcagcgtgggccagcgcgcagtaagcaatatgcatgtaccatgtcagtcatcagtcgtccgtc</t>
  </si>
  <si>
    <t>tgcagcgtgggcttgcagccccccttgttgcgcatttcgtcgagcagctcgagggcgtccagga</t>
  </si>
  <si>
    <t>tgcagcgtgggcttgcagtcccccttgttgcgcatttcgtcgagcagctcgagggcgtccagga</t>
  </si>
  <si>
    <t>tgcagcgtggggagtagtgctccaaccttctctctccgtttcaagcgctgctccaggaacacac</t>
  </si>
  <si>
    <t>tgcagtgtggggagtagtgctccaaccttctctctccgtttcaagcgctgctccaggaacacac</t>
  </si>
  <si>
    <t>tgcagcgtggtgtcgacgttgcggaggagggagacgacgcggtcgaggaacccgaaaaaaaaaa</t>
  </si>
  <si>
    <t>tgcagcgtggtgtcgacgttgcggaggagggagatgacgcggtcgaggaacccgaaaaaaaaaa</t>
  </si>
  <si>
    <t>tgcagcgtgtaaggcggaggtgtactgtgtgatttgtgactcgcatgatcacataaatcacaga</t>
  </si>
  <si>
    <t>tgcagcgtgtaaggcggaggtgtactgtgtgatttgtgactcgcatgatcacatgaatcacaga</t>
  </si>
  <si>
    <t>tgcagcgtgtaatgtaacgaccacgacgacattccaatgaagaagagatcgagcatcagggggg</t>
  </si>
  <si>
    <t>tgcagcgtgtaatgtaacgacgacgacgacattccaatgaagaagagatcgagcatcagggggg</t>
  </si>
  <si>
    <t>tgcagcgtgtagagctgctgggcatcactgttggaacccataggggagataaaagaaatacaca</t>
  </si>
  <si>
    <t>tgcagcgtgtagagctgctgggcatcactgttgggacccataggggagataaaagaaatacaca</t>
  </si>
  <si>
    <t>tgcagcgtgtagcattacagtgatgtgcgcagtgaactgtagttcgatctggagtgttcattgt</t>
  </si>
  <si>
    <t>tgcagcttgtagcattacagtgatgtgcgcagtgaactgtagttcgatctggagtgttcattgt</t>
  </si>
  <si>
    <t>tgcagcgtgtaggagcagtagcttgcaagcttcagctacctgaaggcagtaaaatccatcctat</t>
  </si>
  <si>
    <t>tgcagcgtgtaggagcagtggcttgcaagcttcagctacctgaaggcagtaaaatccatcctat</t>
  </si>
  <si>
    <t>tgcagcgtgtaggtggcggcggccaacacgtggccgaacgggcggtgcgggcagaactccaccg</t>
  </si>
  <si>
    <t>tgcagcgtgtaggtggcggcggccaacacgtggcggaacgggcggtgcgggcagaactccaccg</t>
  </si>
  <si>
    <t>tgcagcgtgtcaacacaggttccttccagtctatcaaacttgatggcctagtagcttgcaacag</t>
  </si>
  <si>
    <t>tgcagcgtgtcaacacaggttccttccagtctatcaaacttgatggcctagtagtttgcaacag</t>
  </si>
  <si>
    <t>tgcagcgtgtcaccaattttgtacaatgcccctgcatctggggcaatactaagtgtcatcggtg</t>
  </si>
  <si>
    <t>tgcagcgtgtcgccaattttgtacaatgcccctgcatctggggcaatactaagtgtcatcggtg</t>
  </si>
  <si>
    <t>tgcagcgtgtcgccagcaacgattacaaggtctttggacagattcactcctatttcacctgtgt</t>
  </si>
  <si>
    <t>tgcagcgtgtcgccagcaacgattacaaggtctttggacaggttcactcctatttcacctgtgt</t>
  </si>
  <si>
    <t>tgcagcgtgtcgcgtgaacatcaagtgtagtgtaggcttgtagctttgcttgcttccatctgtt</t>
  </si>
  <si>
    <t>tgcagcgtgttgcgtgaacatcaagtgtagtgtaggcttgtagctttgcttgcttccatctgtt</t>
  </si>
  <si>
    <t>tgcagcgtgtcggcggcgatgaggcgctggttcatgtggtaggggtcgttggtggagaccatgt</t>
  </si>
  <si>
    <t>tgcagcgtgtcggcggcgatgaggcgttggttcatgtggtaggggtcgttggtggagaccatgt</t>
  </si>
  <si>
    <t>tgcagcgtgtcgtagtctgcacacaacggatctcagccagtcaatacaccgtcacgcacaaacc</t>
  </si>
  <si>
    <t>tgcagcgtgtcgtagtctgcacacaacggatcacagccagtcaatacaccgtcacgcacaaacc</t>
  </si>
  <si>
    <t>tgcagcgtgtctaggagtgtagctgtgatgattttgatattctagtgcggagggttggaaagat</t>
  </si>
  <si>
    <t>tgcagcgtgtttaggagtgtagctgtgatgattttgatattctagtgcggagggttggaaagat</t>
  </si>
  <si>
    <t>tgcagcgtgtctgtacgtccgcctgcgcgcggcatctgatttattcgatccgtgataagacgac</t>
  </si>
  <si>
    <t>tgcagcgtgtctgtacgtccgcctgcgcgcggcatttgatttattcgatccgtgataagacgac</t>
  </si>
  <si>
    <t>tgcagcgtgtgagtggcaaagcggaatcagcacgaggccaagaacaatgtttcggagttcagat</t>
  </si>
  <si>
    <t>tgcagcgtgtgagtggcaaagcggaatcagcacgaggccaagaacaatgtttcggatttcagat</t>
  </si>
  <si>
    <t>tgcagcgtgtgctgtatctgaatctcctctgcaaccattctcttaagattcctcatgtgcaccc</t>
  </si>
  <si>
    <t>tgcagcgtgtgctgtatctgaatctcctctgtaaccattctcttaagattcctcatgtgcaccc</t>
  </si>
  <si>
    <t>tgcagcgtgtgcttttatatgctccacatgtgctgtgcgtgtacatcgcgtggcctctcatgcg</t>
  </si>
  <si>
    <t>tgcagcgtgtgcttttatatgctccacatgtgctgtgcgtgtgcatcgcgtggcctctcatgcg</t>
  </si>
  <si>
    <t>tgcagcgtgtggcatcacaattctggggtgcgtagaatggatgcctgcgtgggggtgcccgccg</t>
  </si>
  <si>
    <t>tgcagcgtgtggcatcacagttctggggtgcgtagaatggatgcctgcgtgggggtgcccgccg</t>
  </si>
  <si>
    <t>tgcagcgtgtgggagccctccagctccaccagcgtcatgtggtggccctggatacggaagttga</t>
  </si>
  <si>
    <t>tgcagcgtgtgggagccctccagctccaccagcgtcatgtggtggccctggatgcggaagttga</t>
  </si>
  <si>
    <t>tgcagcgtgtgggggcggcggtactggtagcactgtagcgccactgatgccactactctagctc</t>
  </si>
  <si>
    <t>tgcagcgtgtgggggcggcggtactggtagcactgtagcgccactgctgccactactctagctc</t>
  </si>
  <si>
    <t>tgcagcgtgtgggggcggcggtactggtagcactgtagcgcccactgctgccactactctagct</t>
  </si>
  <si>
    <t>tgcagcgtgtgggggcggcggtactggtagcactgtagcgtccactgctgccactactctagct</t>
  </si>
  <si>
    <t>tgcagcgtgtgttgcgccgtgcgcgtgctattaattttgtgcaagagtgatgcacgagcatggc</t>
  </si>
  <si>
    <t>tgcagcgtgtgttgcgccgtgcgcgtgctattaattttgtgcaagagtgatgcactagcatggc</t>
  </si>
  <si>
    <t>tgcagcgtgttcattcccgagccagctccctagcttcctgatggagccatcatcgtcttcctcc</t>
  </si>
  <si>
    <t>tgcagcgtgttccttcccgagccagctccctagcttcctgatggagccatcatcgtcttcctcc</t>
  </si>
  <si>
    <t>tgcagcgtgttcgactacacggaacgcaatcacattcgcagggatgctgttagcaccagatcct</t>
  </si>
  <si>
    <t>tgcagcgtgttcgactacacggaacgcaatcacattcgcagggatgctgttagcacctgatcct</t>
  </si>
  <si>
    <t>tgcagcgtgttcgactgcatagggatgctgttagtgttagcgcctgatgcctcgccatgctgcc</t>
  </si>
  <si>
    <t>tgcagcgtgttcgactgcatagggatgctgttagtgttagcgcctgatgcctcgtcatgctgcc</t>
  </si>
  <si>
    <t>tgcagcgtgttgctcttgtgtgtgctgggacatctcatagctctctagctgtagtgttctctgg</t>
  </si>
  <si>
    <t>tgcagcgtgttgctcttgtgtgtggtgggacatctcatagctctctagctgtagtgttctctgg</t>
  </si>
  <si>
    <t>tgcagcgttaccgaacaaaaaataatcagctaggcccaactacttgcacgccgcggcggcgcaa</t>
  </si>
  <si>
    <t>tgcagcgttaccgaacagaaaataatcagctaggcccaactacttgcacgccgcggcggcgcaa</t>
  </si>
  <si>
    <t>tgcagcgttacgccgctcctattcacccttgcctccacctcctccatgtcggcatcaatcttac</t>
  </si>
  <si>
    <t>tgcagcgttgcgccgctcctattcacccttgcctccacctcctccatgtcggcatcaatcttac</t>
  </si>
  <si>
    <t>tgcagcgttacggtctgggtggaacgccaggaagaagacgaacgcgtacgggcacgaaagcggg</t>
  </si>
  <si>
    <t>tgcagcgttacggtctgggtggaacgccaggaagaagacgagcgcgtacgggcacgaaagcggg</t>
  </si>
  <si>
    <t>tgcagcgttactgaattttgtgaaccttttttacaggaaacatgagatcgtaaggaaactacaa</t>
  </si>
  <si>
    <t>tgcagcgttactgaattttgtgaaccttttttacaggaaacatgatatcgtaaggaaactacaa</t>
  </si>
  <si>
    <t>tgcagcgttaggaaaagcaagcgcacggttcagacgagctgagaaaactagtgcttgagtgatg</t>
  </si>
  <si>
    <t>tgcagcgttaggaaaagcacgcgcacggttcagacgagctgagaaaactagtgcttgagtgatg</t>
  </si>
  <si>
    <t>tgcagcgttagtgctgctggcggcgagcataagcacgaggagcagcagcgcggtggaagaacgt</t>
  </si>
  <si>
    <t>tgcagcgttagtgctgctggcggcgagcataagcgcgaggagcagcagcgcggtggaagaacgt</t>
  </si>
  <si>
    <t>tgcagcgttattgtgttgtgttcgtgagcgcggagtggagggatgagaaattgttcagggagac</t>
  </si>
  <si>
    <t>tgcagcgttattgtgttgtgttcgtgagcgcggagtggagggatgataaattgttcagggagac</t>
  </si>
  <si>
    <t>tgcagcgttcacatccacaggacttgcccgtcctgccgcgagcccgtcggcgacatccgaaaaa</t>
  </si>
  <si>
    <t>tgcagcgttcacatccacgggacttgcccgtcctgccgcgagcccgtcggcgacatccgaaaaa</t>
  </si>
  <si>
    <t>tgcagcgttcagaagaccgcagcagcccaactctggaggcaaggagcgggaagaaggctggcgc</t>
  </si>
  <si>
    <t>tgcagcgttcagaagaccgcagcagcccaactctggaggcaagtagcgggaagaaggctggcgc</t>
  </si>
  <si>
    <t>tgcagcgttcaggtcagtcgagagtccttggctacgtgttccagctggagctgatcagacataa</t>
  </si>
  <si>
    <t>tgcagcgttcaggtcagtcgagagtccttggccacgtgttccagctggagctgatcagacataa</t>
  </si>
  <si>
    <t>tgcagcgttcatctcgcggcgtctgccagagtgccagcgttgttactcaggtgaagtgaaatgt</t>
  </si>
  <si>
    <t>tgcagcgttcatctcgcggcgtcttccagagtgccagcgttgttactcaggtgaagtgaaatgt</t>
  </si>
  <si>
    <t>tgcagcgttcatctcgcggcgtctgccagcgttgttactcaggtgaagtgaaatgtggccctgt</t>
  </si>
  <si>
    <t>tgcagcgttcatctcgcggcgtctgccagcgtagttactcaggtgaagtgaaatgtggccctgt</t>
  </si>
  <si>
    <t>tgcagcgttccaagctcggtacaccacacgcaacgcaagatcggccaccaaatcacatggaagc</t>
  </si>
  <si>
    <t>tgcagcgttccaagctcggtacaccacacgcaacgcaagatcggccaccagatcacatggaagc</t>
  </si>
  <si>
    <t>tgcagcgttcctaattcctatcccaaatagttaaatcagcaccactaatcgacgatcagcagcc</t>
  </si>
  <si>
    <t>tgcagcgttcctaattcctatcccaaatagttaaatcagcacgactaatcgacgatcagcagcc</t>
  </si>
  <si>
    <t>tgcagcgttcgaagtttcttgctttgcttactgaaactggtatcttttcaaaatcctaaagaat</t>
  </si>
  <si>
    <t>tgcagcgttggaagtttcttgctttgcttactgaaactggtatcttttcaaaatcctaaagaat</t>
  </si>
  <si>
    <t>tgcagcgttcgagttccgctactgctccgcatgccatctcgccgacgggcagatctcctgcggc</t>
  </si>
  <si>
    <t>tgcagcgttcgagttccgctactgctccgcatgtcatctcgccgacgggcagatctcctgcggc</t>
  </si>
  <si>
    <t>tgcagcgttcttccgacggcgatatctgggacagagaacgacagcacgagttcaggagcaagat</t>
  </si>
  <si>
    <t>tgcagcgttcttccgacggcgatatttgggacagagaacgacagcacgagttcaggagcaagat</t>
  </si>
  <si>
    <t>tgcagcgttcttgaccactggatgcgcactgcacgtgtcagcaaccgagacgggggcgtcacgg</t>
  </si>
  <si>
    <t>tgcagcgttcttgacctctggatgcgcactgcacgtgtcagcaaccgagacgggggcgtcacgg</t>
  </si>
  <si>
    <t>tgcagcgttctttgtaagtacacgctgctgcatcgatctacaatacgtacgggcacaaccacca</t>
  </si>
  <si>
    <t>tgcagcgttctttgtaagtacacgctgctgcatcgatctacaatgcgtacgggcacaaccacca</t>
  </si>
  <si>
    <t>tgcagcgttgaacgaagaccttggcaagtgaagtgaatgataataacagcgtctgacctcgcca</t>
  </si>
  <si>
    <t>tgcagcgttgaacgaagaccttggcaagtgaagtgaatgataataatagcgtctgacctcgcca</t>
  </si>
  <si>
    <t>tgcagcgttgacaccccgctaccccagtgacaaacggggatctttctgctggtaattatgtacg</t>
  </si>
  <si>
    <t>tgcagcgtttacaccccgctaccccagtgacaaacggggatctttctgctggtaattatgtacg</t>
  </si>
  <si>
    <t>tgcagcgttgacgcactttgctgagattaaccgtgataaccgtgaacccgctggttccaaaccg</t>
  </si>
  <si>
    <t>tgcagtgttgacgcactttgctgagattaaccgtgataaccgtgaacccgctggttccaaaccg</t>
  </si>
  <si>
    <t>tgcagcgttgactgcggcccaccgtgtggatgtttaatcgagaatttgagatggtgcagcgtgc</t>
  </si>
  <si>
    <t>tgcagcgttgactgcggcccaccgtgtggatgtttaatcgagaatttgagatggtgcggcgtgc</t>
  </si>
  <si>
    <t>tgcagcgttgaggaattgaaccagctcctggcaatccgataagtagttggtgttgttgaaaccg</t>
  </si>
  <si>
    <t>tgcagcgttgaggaattgaaccagctcctggcaatccgataagtagttggtgttgttgaaactg</t>
  </si>
  <si>
    <t>tgcagcgttgcaacgcctgtgtccattctaggcctattttgttactcaccagtgcttggggtgg</t>
  </si>
  <si>
    <t>tgcagtgttgcaacgcctgtgtccattctaggcctattttgttactcaccagtgcttggggtgg</t>
  </si>
  <si>
    <t>tgcagcgttgcctgctggactgggtgccctagtggtcggagtggggggagctctgcgtgacacc</t>
  </si>
  <si>
    <t>tgcagcgtttcctgctggactgggtgccctagtggtcggagtggggggagctctgcgtgacacc</t>
  </si>
  <si>
    <t>tgcagcgttgcgtttggaatagaaggctatgccaagcagagtccacgtcaaggaagctgtctga</t>
  </si>
  <si>
    <t>tgcagcgttgtgtttggaatagaaggctatgccaagcagagtccacgtcaaggaagctgtctga</t>
  </si>
  <si>
    <t>tgcagcgttgctcctggttttgctgcttgctgctcaggcgcaccacaggaagagggagcagccg</t>
  </si>
  <si>
    <t>tgcagcgttgctcctggttttgctgcttgctgctcaggcgcaccacaggaagagggagcagcgg</t>
  </si>
  <si>
    <t>tgcagcgttggctggactggagtagtacagattagtggtggaggggacattggaacggtcgcgt</t>
  </si>
  <si>
    <t>tgcagcgttggctggactggagtagtacagattagtggtggaggggacgttggaacggtcgcgt</t>
  </si>
  <si>
    <t>tgcagcgttggggagaggaaaaggagcggccgagaagaactgcggagaggatgatggtctgttg</t>
  </si>
  <si>
    <t>tgcagcgttggggagaggaaaaggagctgccgagaagaactgcggagaggatgatggtctgttg</t>
  </si>
  <si>
    <t>tgcagcgttgtaacgtagcgatgcatgatgggggcatcggaagctgaagcgagggagcctctca</t>
  </si>
  <si>
    <t>tgcagcgttgtaacgtagcgatgcatgatgggggcattggaagctgaagcgagggagcctctca</t>
  </si>
  <si>
    <t>tgcagcgttgttgatcagatcaaaacagggtagaagctaagcacgtaggtgggctaagttgctt</t>
  </si>
  <si>
    <t>tgcagcgttgttgatcagatcaaaacagggtagaagctaagcacgtaggtgggttaagttgctt</t>
  </si>
  <si>
    <t>tgcagcgtttacaggcggacgatcctttggtgacaaagacaaggtcaaccaatatgtctcttct</t>
  </si>
  <si>
    <t>tgcagcgtttacaggcggatgatcctttggtgacaaagacaaggtcaaccaatatgtctcttct</t>
  </si>
  <si>
    <t>tgcagcgtttcacagtgccgcatgtcatgtcgccgtctcgccgacgggcagatctcctgcggca</t>
  </si>
  <si>
    <t>tgcagcgtttcacagttccgcatgtcatgtcgccgtctcgccgacgggcagatctcctgcggca</t>
  </si>
  <si>
    <t>tgcagcgtttcagcgcgtaagagactggatgtccgatcaggagcggagacctagcgatggtgac</t>
  </si>
  <si>
    <t>tgcagcgtttcagcgcgtaagagactggatgtccgatcaggagcggagacttagcgatggtgac</t>
  </si>
  <si>
    <t>tgcagcgtttcagctgcaacaaacactctttatcacccaatcgagagccatgaaatgatccccc</t>
  </si>
  <si>
    <t>tgcagcgtttcagctgcaacaagcactctttatcacccaatcgagagccatgaaatgatccccc</t>
  </si>
  <si>
    <t>tgcagcgtttcccagatttgaagatattcaacaatggctggtaggcacagtccgatccaacgac</t>
  </si>
  <si>
    <t>tgcagcgtttcccagatttgaagatattcaacaatggctggtaggcatagtccgatccaacgac</t>
  </si>
  <si>
    <t>tgcagcgtttcgttggtagcatgactccatgcctaagcgcgcggtaaaaggaccaagcggtgtt</t>
  </si>
  <si>
    <t>tgcagcgtttcgttggtagcatgactccatgcctaagcgcgcggtaaaaggaccaagctgtgtt</t>
  </si>
  <si>
    <t>tgcagcgtttgattatatttctacctgtcagaacgaaatcgacttctcaacaaaggtcgaagat</t>
  </si>
  <si>
    <t>tgcagcgtttgattatatttctacctgtcagaacgaagtcgacttctcaacaaaggtcgaagat</t>
  </si>
  <si>
    <t>tgcagcgtttggacaagctgcaaggtaaggcaatcaacccccgactactcatgggctgcggtga</t>
  </si>
  <si>
    <t>tgcagcgtttggacaagctgcaaggtcaggcaatcaacccccgactactcatgggctgcggtga</t>
  </si>
  <si>
    <t>tgcagcgtttggaggatggccttgccagcttcgaggtccttgtcatcttctctcggcagatccg</t>
  </si>
  <si>
    <t>tgcagcgtttggaggatggccttgcctgcttcgaggtccttgtcatcttctctcggcagatccg</t>
  </si>
  <si>
    <t>tgcagcgtttgggccgccgccgcttttcgctgaccagccgacaagttacgttcctatgggaacg</t>
  </si>
  <si>
    <t>tgcagcgttttggccgccgccgcttttcgctgaccagccgacaagttacgttcctatgggaacg</t>
  </si>
  <si>
    <t>tgcagcgtttggtgcaaggccaaacaagcaactcaacggagatcattgtttgggccaccaattt</t>
  </si>
  <si>
    <t>tgcagcgtttggtgcaaggccaaacaagcaacttaacggagatcattgtttgggccaccaattt</t>
  </si>
  <si>
    <t>tgcagcgttttgacatccgttgatgagtggttcttgggatcaacagtcccttgcaaacgctgtc</t>
  </si>
  <si>
    <t>tgcagcgttttggcatccgttgatgagtggttcttgggatcaacagtcccttgcaaacgctgtc</t>
  </si>
  <si>
    <t>tgcagcgttttgtcgaacacttggcgagcggccgcagccgcgtgacaatgagagaggggaggaa</t>
  </si>
  <si>
    <t>tgcagcgttttgtcgaacacttggcgagcgggcgcagccgcgtgacaatgagagaggggaggaa</t>
  </si>
  <si>
    <t>tgcagctaaaaaccctggaagagcgtgcagaaatagactcgactcgattctcgcgagccagcag</t>
  </si>
  <si>
    <t>tgcagctaaaaaccctggaagcgcgtgcagaaatagactcgactcgattctcgcgagccagcag</t>
  </si>
  <si>
    <t>tgcagctaaaaatgctctctttttgttttcttttattcttttcattttcaaaaataaaaaagga</t>
  </si>
  <si>
    <t>tgcagctaaaaatgctctctttttgttttcttttattcttttcgttttcaaaaataaaaaagga</t>
  </si>
  <si>
    <t>tgcagctaaaagaaaatattatcaataatcaatgttacttagttagtaatttttctgtattaat</t>
  </si>
  <si>
    <t>tgcaggtaaaagaaaatattatcaataatcaatgttacttagttagtaatttttctgtattaat</t>
  </si>
  <si>
    <t>tgcagctaaaagctcgctacttagtgccaaccacacacaataggccaggcgccagagcttcctc</t>
  </si>
  <si>
    <t>tgcagctaaaagctcgctacttagtgccaaccacacacaataggccaggctccagagcttcctc</t>
  </si>
  <si>
    <t>tgcagctaaaataagcatccaaatcattttggattttgtagatcccattcaatcgcatccaaag</t>
  </si>
  <si>
    <t>tgcagctaaaataagcatccaaatcattttggattttgtagatcccattcaatcgcattcaaag</t>
  </si>
  <si>
    <t>tgcagctaaaatcttgtcgggccaactaaatgggccaacggcccagctatgatcccaatccacc</t>
  </si>
  <si>
    <t>tgcagctaaaatcttgtcgggccaactaaatgggccagcggcccagctatgatcccaatccacc</t>
  </si>
  <si>
    <t>tgcagctaaacaactatttccaatcgtccctgtgaccctgtgccatcatcattcaacctgcaaa</t>
  </si>
  <si>
    <t>tgcagctaaacaactatttccaatcgtccctgtggccctgtgccatcatcattcaacctgcaaa</t>
  </si>
  <si>
    <t>tgcagctaaaccctagctgatctgctcactgaatcaacatcatcaaataactaacgctgacaca</t>
  </si>
  <si>
    <t>tgcagctaaaccctagctgatctgctcactgaatcaacatcatcaaataactaaggctgacaca</t>
  </si>
  <si>
    <t>tgcagctaaactaacccataaaacacaaaagtttagtttgacatgttgcacaattaaactaagc</t>
  </si>
  <si>
    <t>tgcagctaaactaacccataaaacaccaaagtttagtttgacatgttgcacaattaaactaagc</t>
  </si>
  <si>
    <t>tgcagctaaactagaggctggctagctgctttctgttagtgtacgctatgagcctatgacggct</t>
  </si>
  <si>
    <t>tgcagctaaactagagtctggctagctgctttctgttagtgtacgctatgagcctatgacggct</t>
  </si>
  <si>
    <t>tgcagctaaagcgctccttcatcagcaaaggcagcctcccgtcatagcaacctgacaccgactg</t>
  </si>
  <si>
    <t>tgcagctaaagcgctccttcatcagcaaaggcagcctcccgtcatggcaacctgacaccgactg</t>
  </si>
  <si>
    <t>tgcagctaaagctaacaatagaaaatggtggggaatcataccctggtttcttcaaggtttcgct</t>
  </si>
  <si>
    <t>tgcagctaaagctaacaatagaaaatggtggggaatcataccttggtttcttcaaggtttcgct</t>
  </si>
  <si>
    <t>tgcagctaaaggcaagtagcaataccctccacatggcgacagcagcgaggtccttctccagctt</t>
  </si>
  <si>
    <t>tgcagctaaaggcaagtagcaataccctccacatggcgacggcagcgaggtccttctccagctt</t>
  </si>
  <si>
    <t>tgcagctaaaggcaagtgaccgtaccctccatatggcgacggcagcgaggtccttctccagctt</t>
  </si>
  <si>
    <t>tgcagctaaaggcaagtgaccgtaccctccatatggcgacggcagcgaggtccttctctagctt</t>
  </si>
  <si>
    <t>tgcagctaaatgagtgaacaccacttctagtgaactctttttcctatccacaaccttcttcgcc</t>
  </si>
  <si>
    <t>tgcagctaaatgagtgaacaccacttctagtgaactctttttcctatccacgaccttcttcgcc</t>
  </si>
  <si>
    <t>tgcagctaacaacccatggagttgacgaagcagtgattcagcatatgaaggacgtcactgcgca</t>
  </si>
  <si>
    <t>tgcagctaacagcccatggagttgacgaagcagtgattcagcatatgaaggacgtcactgcgca</t>
  </si>
  <si>
    <t>tgcagctaacaagaccacattattatcctacatatacgcttctaaagtagcactaggacacgga</t>
  </si>
  <si>
    <t>tgcagctaacaagaccacattattatcctacctatacgcttctaaagtagcactaggacacgga</t>
  </si>
  <si>
    <t>tgcagctaacaagctggcgccgcacgtgcacgcacgcacacgcacccgatggagcagaagcgaa</t>
  </si>
  <si>
    <t>tgcagctagcaagctggcgccgcacgtgcacgcacgcacacgcacccgatggagcagaagcgaa</t>
  </si>
  <si>
    <t>tgcagctaacaccaccacaggcgcaactcaagctctacatacacaaaatctaataatgcgtgca</t>
  </si>
  <si>
    <t>tgcagctaacaccaccacaggcgcaactcaagctctacatacacaaaatctaataatgcttgca</t>
  </si>
  <si>
    <t>tgcagctaacatgcttgatgagtacttaaaggttgcagagcgtactgcactagagtgtttggaa</t>
  </si>
  <si>
    <t>tgcagctaacatgcttgatgagtacttaaaggttgcagagcgtactgcacttgagtgtttggaa</t>
  </si>
  <si>
    <t>tgcagctaacatgtaaactcatgtgtgcgactgttcttctttctaaaatttaagtgcctacgtg</t>
  </si>
  <si>
    <t>tgcagctaacatgtaaactcatgtgtgtgactgttcttctttctaaaatttaagtgcctacgtg</t>
  </si>
  <si>
    <t>tgcagctaaccaattaagcagccgtaccgtttacttgtcaaaactcaaaacgcataaagaatga</t>
  </si>
  <si>
    <t>tgcagttaaccaattaagcagccgtaccgtttacttgtcaaaactcaaaacgcataaagaatga</t>
  </si>
  <si>
    <t>tgcagctaaccagaaaaaccagactccgaaaccacctgccccagcttccccgtgaaaaacgtcc</t>
  </si>
  <si>
    <t>tgcagctaaccagaaaaaccagactccgaaaccacctgccccagcttccccgtgaaaaatgtcc</t>
  </si>
  <si>
    <t>tgcagctaaccagatggacatgggggttgcagctggccagatgggcatggggcagcagctggcc</t>
  </si>
  <si>
    <t>tgcagctagccagatggacatgggggttgcagctggccagatgggcatggggcagcagctggcc</t>
  </si>
  <si>
    <t>tgcagctaaccatgcttcgatcgacttagctagatcagacgccttcagtctttcggcatttttt</t>
  </si>
  <si>
    <t>tgcagctaaccatgcttcgatcgacttagctagatcagacgccttcagtctttcggcgtttttt</t>
  </si>
  <si>
    <t>tgcagctaaccatgcttcgatcgacttagctagatcagacgccttcagtctttcggcgttgaaa</t>
  </si>
  <si>
    <t>tgcagctaaccatgcttcgatcgacttagctagatcagacgccttcagtcttttggcgttgaaa</t>
  </si>
  <si>
    <t>tgcagctaacccagcaaaggcacaagaagttatatatattacataggaacgttttaaaatgaca</t>
  </si>
  <si>
    <t>tgcagctaacccagcaaaggcacaagaagttctatatattacataggaacgttttaaaatgaca</t>
  </si>
  <si>
    <t>tgcagctaacccccagtttgtgcgtgccttttaaactgatctgatcatggtcgccttccccctc</t>
  </si>
  <si>
    <t>tgcagctaacccccagtttgtgcgtgccttttaaactgatctgatgatggtcgccttccccctc</t>
  </si>
  <si>
    <t>tgcagctaaccttttcttttgggcaaaataaagaagatttctgattgctcctaaaataaaaaga</t>
  </si>
  <si>
    <t>tgcagctaaccttttcttttgggcaaaataaagaagatttctgattgttcctaaaataaaaaga</t>
  </si>
  <si>
    <t>tgcagctaacgcaggccttatgttctctaaacaggccatgaaactctacatgtttatgcaaatg</t>
  </si>
  <si>
    <t>tgcagctaacgcaggccttatgttctctaaacaggccgtgaaactctacatgtttatgcaaatg</t>
  </si>
  <si>
    <t>tgcagctaactgacatcagcaggacaatgagatcatgatcatgtcaaacaatatactcatgcac</t>
  </si>
  <si>
    <t>tgcagctaactgacatcagcaggacaatgagaccatgatcatgtcaaacaatatactcatgcac</t>
  </si>
  <si>
    <t>tgcagctaactgtagaaaagaaactctttttttgcagttaccagaagcatccttttcctgtgtc</t>
  </si>
  <si>
    <t>tgcagctaactgtagaaaagaaactctttttttgcagttaccagaagcatccttttcttgtgtc</t>
  </si>
  <si>
    <t>tgcagctaagaacagtgatccaagacagcaagagacagtagtagagagagagagaggcagagag</t>
  </si>
  <si>
    <t>tgcagctaagaacagtgctccaagacagcaagagacagtagtagagagagagagaggcagagag</t>
  </si>
  <si>
    <t>tgcagctaagatagcagcgacaatcaactgattctacccagatcgaaaaggaagcagtaggtag</t>
  </si>
  <si>
    <t>tgcagctaagatagcagcgacaatcaactgattctacccagattgaaaaggaagcagtaggtag</t>
  </si>
  <si>
    <t>tgcagctaagcattgataaagtggttgacatgccagacgctgatgcaaaggaagctaaaaaggc</t>
  </si>
  <si>
    <t>tgcagctaagcattggtaaagtggttgacatgccagacgctgatgcaaaggaagctaaaaaggc</t>
  </si>
  <si>
    <t>tgcagctaagccgaaggcagccgccaagccgaaggccaagccagcagctgcgaagccgaagccg</t>
  </si>
  <si>
    <t>tgcagctaagccgaaggcagccgcgaagccgaaggccaagccagcagctgcgaagccgaagccg</t>
  </si>
  <si>
    <t>tgcagctaagctactagcatgtagtaatgtctctcgatcgatcggcaacaatgtggctacgtat</t>
  </si>
  <si>
    <t>tgcagctaagctactagcatgtagtaatgtctctcgatcgatcggcaacaatgtgggtacgtat</t>
  </si>
  <si>
    <t>tgcagctaagctgaagctggagttcagagactccaaccatcacagaaagcttccgaattcagat</t>
  </si>
  <si>
    <t>tgcaggtaagctgaagctggagttcagagactccaaccatcacagaaagcttccgaattcagat</t>
  </si>
  <si>
    <t>tgcagctaagctgcaatcaaaatatagtcatactagtaagcctggtttctcaaccttgaaaatg</t>
  </si>
  <si>
    <t>tgcagctaagctgcaatccaaatatagtcatactagtaagcctggtttctcaaccttgaaaatg</t>
  </si>
  <si>
    <t>tgcagctaagctgtctttggttggtgcagctgggacacttgagaggctctatatagaccagtgc</t>
  </si>
  <si>
    <t>tgcagctaagctgtctttggttggtgcagctgggacacttgagaggctctatatataccagtgc</t>
  </si>
  <si>
    <t>tgcagctaaggaaatgagcatctggatgtgacctcgtgcaagaatttgtagtttggtgtatcca</t>
  </si>
  <si>
    <t>tgcagctaaggaaatgagcatctggatgtgacctcgtgcaagaatttgtagtttgttgtatcca</t>
  </si>
  <si>
    <t>tgcagctaaggcacaaaaaaaggttcaaaagaaagttagctttgcaaaaactcttgtccaacat</t>
  </si>
  <si>
    <t>tgcagctaaggcacaaaaaaaggttcaaaaggaagttagctttgcaaaaactcttgtccaacat</t>
  </si>
  <si>
    <t>tgcagctaaggggatggaagaataattatttctgtgcgctatgtgaaaggaacctggagacggc</t>
  </si>
  <si>
    <t>tgcagctaaggggatggaataataattatttctgtgcgctatgtgaaaggaacctggagacggc</t>
  </si>
  <si>
    <t>tgcagctaaggtgctgtgttgtctccaacatcacgattgcaaaaagctaattcacgaaagtatt</t>
  </si>
  <si>
    <t>tgcagctaaggtgctgtgttgtctccaacatcacgattgcaaaaagctaattcgcgaaagtatt</t>
  </si>
  <si>
    <t>tgcagctaagtctgcttggagtttttgccttgtggtaatggctaccagttgtcctttagaggag</t>
  </si>
  <si>
    <t>tgcagctaagtctgtttggagtttttgccttgtggtaatggctaccagttgtcctttagaggag</t>
  </si>
  <si>
    <t>tgcagctaagtgaaggaagcaaatcacccagagctattgaattaaagaaccaccacccaatacc</t>
  </si>
  <si>
    <t>tgcagctaagtgaaggaagcaaatcacctagagctattgaattaaagaaccaccacccaatacc</t>
  </si>
  <si>
    <t>tgcagctaagtgatcctaattcactaacattctcccctctcaatctctcacttgtctttgcttc</t>
  </si>
  <si>
    <t>tgcagctaagtgatcctaattcactaacattctcccctcttaatctctcacttgtctttgcttc</t>
  </si>
  <si>
    <t>tgcagctaagtgatgatcaaggtgcgagcacaagcgccgatcgagtttatgttatgtgcggcgg</t>
  </si>
  <si>
    <t>tgcagctaagtgatgatcaaggtgtgagcacaagcgccgatcgagtttatgttatgtgcggcgg</t>
  </si>
  <si>
    <t>tgcagctaagttactgaatgtctgtccaccgctttcctttcgtctctcgtttttggctcccccc</t>
  </si>
  <si>
    <t>tgcagctaagttactgaatgtctgtccgccgctttcctttcgtctctcgtttttggctcccccc</t>
  </si>
  <si>
    <t>tgcagctaataacggggaatttagggaggcaacaggcccaacagccaacaacagtgctctgtgt</t>
  </si>
  <si>
    <t>tgcagctaataatggggaatttagggaggcaacaggcccaacagccaacaacagtgctctgtgt</t>
  </si>
  <si>
    <t>tgcagctaatagttgttatggtacctttgcaactacttaatttaacagtacaagttagctttgt</t>
  </si>
  <si>
    <t>tgcagctaatagttgttatggtacctttgcaactacttaatttaactgtacaagttagctttgt</t>
  </si>
  <si>
    <t>tgcagctaatatactgatgttctttgtgactccagctcgaagcctagagcggagcagtccttga</t>
  </si>
  <si>
    <t>tgcagctaatatactgatgttctttgtgactccagctcgaagcctagagcggagcagtccttgg</t>
  </si>
  <si>
    <t>tgcagctaatcattgccaatactatatcttctttcacttgcttctttctaatccaagcctcacc</t>
  </si>
  <si>
    <t>tgcagctaatcattgccaatattatatcttctttcacttgcttctttctaatccaagcctcacc</t>
  </si>
  <si>
    <t>tgcagctaatcgctgtgtggctcaccaacaccatgcatgtaccactactggtgaaactacaaca</t>
  </si>
  <si>
    <t>tgcagctaatcgctgtgtggctcaccaacaccatgcatgtaccactactggtgaaactacaact</t>
  </si>
  <si>
    <t>tgcagctaatctgaggatatccaaacccaacctaacaccctgttcgtgggcgtcaggtactccg</t>
  </si>
  <si>
    <t>tgcagctaatctgaggatatccaagcccaacctaacaccctgttcgtgggcgtcaggtactccg</t>
  </si>
  <si>
    <t>tgcagctaatgcactgttaaatgcatgcatgtaatggcagcagtagcttaattgtgtagtacag</t>
  </si>
  <si>
    <t>tgcagctaatgcactgttaaatgcgtgcatgtaatggcagcagtagcttaattgtgtagtacag</t>
  </si>
  <si>
    <t>tgcagctaattaactagttagtcgcgcatgcatgcacgaatgcatcgtggtcgtctttcccatc</t>
  </si>
  <si>
    <t>tgcagctaattaactagttagtggcgcatgcatgcacgaatgcatcgtggtcgtctttcccatc</t>
  </si>
  <si>
    <t>tgcagctaattaagcctatttattcagctgtgaatgtgatccaacgaaacgatcgttttgcatt</t>
  </si>
  <si>
    <t>tgcagcttattaagcctatttattcagctgtgaatgtgatccaacgaaacgatcgttttgcatt</t>
  </si>
  <si>
    <t>tgcagctaattatcaggacgaagcaaaaggaagcatgtagcagacgaggctgggctggttgagg</t>
  </si>
  <si>
    <t>tgcagctaattatcaggacgaagcaaaaggaagcatgtagtagacgaggctgggctggttgagg</t>
  </si>
  <si>
    <t>tgcagctaattcagagtttcagatgatttcagatattcagctactacgatttgaacatgaacaa</t>
  </si>
  <si>
    <t>tgcagctgattcagagtttcagatgatttcagatattcagctactacgatttgaacatgaacaa</t>
  </si>
  <si>
    <t>tgcagctaattttcataccactgggatgcgacgttaacgatgagaagaaccttccccttgtagg</t>
  </si>
  <si>
    <t>tgcagctaattttcataccactgggatgcgacgttaacgatgagaagaaccttccccttgtatg</t>
  </si>
  <si>
    <t>tgcagctacaaagcaatccaatagtaggtttcagaatattgacaaaatggaaaaatcataggta</t>
  </si>
  <si>
    <t>tgcagctacaaagcaatccaatagtaggtttcagaatattgacaaaatggaaaaatcgtaggta</t>
  </si>
  <si>
    <t>tgcagctacaaagtacagagtcctgcactgcatggctgcacgcacacgggcacacggcacacag</t>
  </si>
  <si>
    <t>tgcagctacaaagtacagagtcctgcactgcacggctgcacgcacacgggcacacggcacacag</t>
  </si>
  <si>
    <t>tgcagctacaaattctgaactacgttttactgtagcgtctagcagaagcacgaagagtttacaa</t>
  </si>
  <si>
    <t>tgcagctacaaattctgaactacgttttactgtagcgtctagcagaagcacgaagagtttacag</t>
  </si>
  <si>
    <t>tgcagctacaacaggctgctggtctggtctttgcagtgcaacaagtgcaagtgacagcctcccc</t>
  </si>
  <si>
    <t>tgcagctacaacaggctgctggtctggtctttgtagtgcaacaagtgcaagtgacagcctcccc</t>
  </si>
  <si>
    <t>tgcagctacaacccaaatagcacagctgatcaggctaatatttaaagaacccatttagtccata</t>
  </si>
  <si>
    <t>tgcagctacaacccaaatagcacagctgatgaggctaatatttaaagaacccatttagtccata</t>
  </si>
  <si>
    <t>tgcagctacaactctatctctctgcaataggtaggaaacaattccaatgatctcccaactagca</t>
  </si>
  <si>
    <t>tgcagctacaactctatctctctgcaataggtaggaaacaattccaatgatctcccgactagca</t>
  </si>
  <si>
    <t>tgcagctacaagtcaaggtgatgctgctacttgtgaacattgctgccgagtgctgacaagtggt</t>
  </si>
  <si>
    <t>tgcagctacaagtcaaggtgatgctgctacttgtgaacattgctgccgagtgctgaccagtggt</t>
  </si>
  <si>
    <t>tgcagctacaagtccttgacagcgagtccaaaccaaggcagaagtcaaggcaccagccagccag</t>
  </si>
  <si>
    <t>tgcagctacaagtccttgacagcgagtccaaaccaaggcagaagtcaaggcaccagccagctag</t>
  </si>
  <si>
    <t>tgcagctacaatcgtgccttgtaagttcatgcagtgacaggatcatgggatggccacaaaatag</t>
  </si>
  <si>
    <t>tgcagctacaatcgtgccttgtaagttcatgccgtgacaggatcatgggatggccacaaaatag</t>
  </si>
  <si>
    <t>tgcagctacaatgtaaccctaaaaagaagaggctacagggtaacatttacaaatttggagcctt</t>
  </si>
  <si>
    <t>tgcagctacaatgtaaccctaaaaagaagaggctacagggtaacatttacaaatttggagcttt</t>
  </si>
  <si>
    <t>tgcagctacacacagctgctctctcgtcgtttccatgcaccatcgcgtcagaacgccgtcgtcg</t>
  </si>
  <si>
    <t>tgcagctacgcacagctgctctctcgtcgtttccatgcaccatcgcgtcagaacgccgtcgtcg</t>
  </si>
  <si>
    <t>tgcagctacacatcagccacaaaccagagacgaacacaagcagcaactcagctgtgagcacgaa</t>
  </si>
  <si>
    <t>tgcagctacacatcagccacaaaccagagacgaacacaagcagcaactcagctgtgagcacgca</t>
  </si>
  <si>
    <t>tgcagctacacgaacaccaagggggtcaacaacccacaaggacctagggctagggtgtagcata</t>
  </si>
  <si>
    <t>tgcagctacacgaacaccaagggggtcaacaacccacgaggacctagggctagggtgtagcata</t>
  </si>
  <si>
    <t>tgcagctacacgctcagctaccgcgacggctcctactcccgcggcgtcctggcgcacgacaggc</t>
  </si>
  <si>
    <t>tgcagttacacgctcagctaccgcgacggctcctactcccgcggcgtcctggcgcacgacaggc</t>
  </si>
  <si>
    <t>tgcagctacacgttagaagaagcttaaaaaaactattttaatttattcttctagtgactggtgt</t>
  </si>
  <si>
    <t>tgcagctacacgttagaagaagcttcaaaaaactattttaatttattcttctagtgactggtgt</t>
  </si>
  <si>
    <t>tgcagctacactacaccttataatcacctctctatacactgtaactcgatctgtaatactgccc</t>
  </si>
  <si>
    <t>tgcagctacactacaccttataatcacctctctgtacactgtaactcgatctgtaatactgccc</t>
  </si>
  <si>
    <t>tgcagctacactctgatctttcaagttgttatctgcactttccccactgctctgtaacttgtgg</t>
  </si>
  <si>
    <t>tgcagctacactctgatctttcaagttgttatctgcactttccccactgctctgtaacttttgg</t>
  </si>
  <si>
    <t>tgcagctacactgacaggagacgtccctgcacgaagctccagtctcattgggacaaagttccaa</t>
  </si>
  <si>
    <t>tgcagctacactgacaggagacgtccctgcacgaagctccagtctcattgggacaaagttctaa</t>
  </si>
  <si>
    <t>tgcagctacactttcgcatggcatggcacatcttcttctgttcaacgactggactgcacagcga</t>
  </si>
  <si>
    <t>tgcagctacactttcgcatggcatggcacgtcttcttctgttcaacgactggactgcacagcga</t>
  </si>
  <si>
    <t>tgcagctacagcacactgcctctttatgcaattgtaacccaggtgcgtgcgttgacagttttct</t>
  </si>
  <si>
    <t>tgcagctacagcacactgcctctttatgcaattgtaacccaggtgcgtgcgttggcagttttct</t>
  </si>
  <si>
    <t>tgcagctacagcaccctgcctctgtacgccattgtcacgcaggtgcgtgccattatactttcca</t>
  </si>
  <si>
    <t>tgcagctacagcaccctgcctttgtacgccattgtcacgcaggtgcgtgccattatactttcca</t>
  </si>
  <si>
    <t>tgcagctacagcagcggccgagcatagcctgctctcggctaatttttatattttaatccttttt</t>
  </si>
  <si>
    <t>tgcagctacagcagcggccgagcatagcctgctctcggctgatttttatattttaatccttttt</t>
  </si>
  <si>
    <t>tgcagctacagcagctagaatcttctcgtagttgtacgggggattcgaatatagaagctgagca</t>
  </si>
  <si>
    <t>tgcagctacagcaggtagaatcttctcgtagttgtacgggggattcgaatatagaagctgagca</t>
  </si>
  <si>
    <t>tgcagctacagccacaggtggctcacgcgacagaggtgtgtgtgctctctactctgaatccacc</t>
  </si>
  <si>
    <t>tgcagctacagccacaggtggctcacgcgacacaggtgtgtgtgctctctactctgaatccacc</t>
  </si>
  <si>
    <t>tgcagctacagccatagcgcagctacacgattaggttggtctgcacccaaagttgttagggcca</t>
  </si>
  <si>
    <t>tgcagctacagccatagcgcagttacacgattaggttggtctgcacccaaagttgttagggcca</t>
  </si>
  <si>
    <t>tgcagctacagctgcatgctgttgtagaaacagtacaaatccgattgcagtttgcagccacagg</t>
  </si>
  <si>
    <t>tgcagctacagctgcatgctgttgtcgaaacagtacaaatccgattgcagtttgcagccacagg</t>
  </si>
  <si>
    <t>tgcagctacaggcctacagcggagaggccaatcgaacttgtcattctcctttgtagcgggctta</t>
  </si>
  <si>
    <t>tgcagcttcaggcctacagcggagaggccaatcgaacttgtcattctcctttgtagcgggctta</t>
  </si>
  <si>
    <t>tgcagctacaggcgccttctaagaagagccttatcttaaaagaggagcaaaataatgctttctt</t>
  </si>
  <si>
    <t>tgcagctacaggcgccttctaagaagagccttattttaaaagaggagcaaaataatgctttctt</t>
  </si>
  <si>
    <t>tgcagctacagggaagcgatacataaagcagagagtaattagcgggccgtgcagtagtaccgtc</t>
  </si>
  <si>
    <t>tgcagctacagggcagcgatacataaagcagagagtaattagcgggccgtgcagtagtaccgtc</t>
  </si>
  <si>
    <t>tgcagctacaggggcaacccatggattgcatggcacaccacgcgtctcgtctcgtctcatcgcg</t>
  </si>
  <si>
    <t>tgcagctacaggggcaacccatggattgcatggcacatcacgcgtctcgtctcgtctcatcgcg</t>
  </si>
  <si>
    <t>tgcagctacagggggtgttgttagcatcttaaacacagggctttgtattgtgtaataacatgat</t>
  </si>
  <si>
    <t>tgcagctacagggggtgttgttagcatcttgaacacagggctttgtattgtgtaataacatgat</t>
  </si>
  <si>
    <t>tgcagctacatagcttcaataccaacgcacctgtttgcggctattgcttctgaaaatttcaacc</t>
  </si>
  <si>
    <t>tgcagctacatagcttcaataccaatgcacctgtttgcggctattgcttctgaaaatttcaacc</t>
  </si>
  <si>
    <t>tgcagctacatctacaccgtggagcccgccaacgtggaatacatcctcaagaccaacttcgcca</t>
  </si>
  <si>
    <t>tgcagctacatctacaccgtggagcctgccaacgtggaatacatcctcaagaccaacttcgcca</t>
  </si>
  <si>
    <t>tgcagctacatctacatgtacctaagctttaagaattcagatgatgttctggcaattttgtaca</t>
  </si>
  <si>
    <t>tgcagctacatctacatgtacctaagctttaagaattcaggtgatgttctggcaattttgtaca</t>
  </si>
  <si>
    <t>tgcagctacatctgctacctcttctcgtgatcgatctgctcggctcagctcttatcagtggccg</t>
  </si>
  <si>
    <t>tgcagctacatctgctacctcttctggtgatcgatctgctcggctcagctcttatcagtggccg</t>
  </si>
  <si>
    <t>tgcagctacatcttttgtttgagaagtaaccaggattctgcttccactcagtgcaacactgagc</t>
  </si>
  <si>
    <t>tgcagctgcatcttttgtttgagaagtaaccaggattctgcttccactcagtgcaacactgagc</t>
  </si>
  <si>
    <t>tgcagctacatgtcctccgtcgtgacagcagagggcggcgacgccgaggtcgtcgacaacgagc</t>
  </si>
  <si>
    <t>tgcagctatatgtcctccgtcgtgacagcagagggcggcgacgccgaggtcgtcgacaacgagc</t>
  </si>
  <si>
    <t>tgcagctacatgtgaggcctctacaaaaagtgcacgtccagcctctcatagatcgcattggcca</t>
  </si>
  <si>
    <t>tgcagctacatgtgaggtctctacaaaaagtgcacgtccagcctctcatagatcgcattggcca</t>
  </si>
  <si>
    <t>tgcagctacattgctacgcatgctgctacggcgcttgcctacacatgttactgtgcgcccacac</t>
  </si>
  <si>
    <t>tgcagctacattgctacgcatgctgctacggcgcttgcctacacatgttactgtgcgcccacgc</t>
  </si>
  <si>
    <t>tgcagctaccaagttaccaacacaacaagacgcagttaaacaaacgacattgttatcaaaggcc</t>
  </si>
  <si>
    <t>tgcagctaccaagttaccaacacaacaagacgcagttaaacaaacgacattgttatcaaatgcc</t>
  </si>
  <si>
    <t>tgcagctaccacagtaccagcaggggtccagagcataatacggccagggccttgcactatatga</t>
  </si>
  <si>
    <t>tgcagctagcacagtaccagcaggggtccagagcataatacggccagggccttgcactatatga</t>
  </si>
  <si>
    <t>tgcagctaccaccagacgatctgagcctggcggcccgcgctgtcgtcgccgccgacgacctcgt</t>
  </si>
  <si>
    <t>tgcagctaccaccagacgatctgagcctggcgccccgcgctgtcgtcgccgccgacgacctcgt</t>
  </si>
  <si>
    <t>tgcagctaccagtgggccgcccaaaacacctccgatcacattccgttcagggccgcagagcgtg</t>
  </si>
  <si>
    <t>tgcagctaccagtgggccgcccaaaacacctccgatcacattcctttcagggccgcagagcgtg</t>
  </si>
  <si>
    <t>tgcagctaccatccttccagttgttcaaaagcaacaccagcttcttgtcaccctgttgttgtgt</t>
  </si>
  <si>
    <t>tgcagctgccatccttccagttgttcaaaagcaacaccagcttcttgtcaccctgttgttgtgt</t>
  </si>
  <si>
    <t>tgcagctacccagcctgcctgcctgctgcctgcacccgtcctttcggcccgtcagtccatccgt</t>
  </si>
  <si>
    <t>tgcagctacccagcctgcctgcctgctgcctgcgcccgtcctttcggcccgtcagtccatccgt</t>
  </si>
  <si>
    <t>tgcagctacccgcctctggagcgcaagcatcaattcttcttgccctcctcttcccactgtgggt</t>
  </si>
  <si>
    <t>tgcagctacccgcctctggagcgcaagcatcacttcttcttgccctcctcttcccactgtgggt</t>
  </si>
  <si>
    <t>tgcagctacccgtggtggtggggcggtggatccaacatggctacggcgtccctacgggtacggg</t>
  </si>
  <si>
    <t>tgcagctacccgtggtggtggggcggtggatccaacatggctacggcgtccctacgggtgcggg</t>
  </si>
  <si>
    <t>tgcagctaccctcttctgctcccccgtgacgcccccagcagcgtcatcatccgcagcagcgccg</t>
  </si>
  <si>
    <t>tgcagctaccctcttctgctcccccgtgacggccccagcagcgtcatcatccgcagcagcgccg</t>
  </si>
  <si>
    <t>tgcagctaccgaatcctacgccgcctctcatgtctcacacggtcacaccgcaacaccatgtctc</t>
  </si>
  <si>
    <t>tgcagctacctaatcctacgccgcctctcatgtctcacacggtcacaccgcaacaccatgtctc</t>
  </si>
  <si>
    <t>tgcagctaccgctgcccgtgcccatgcccatgcaatttcccatcctgccagacttcgccatgga</t>
  </si>
  <si>
    <t>tgcagctaccgctgctcgtgcccatgcccatgcaatttcccatcctgccagacttcgccatgga</t>
  </si>
  <si>
    <t>tgcagctaccgtcagggctaccacaagaaacgcagtaatcgaagtcaaacacggggacaccgtc</t>
  </si>
  <si>
    <t>tgcagctgccgtcagggctaccacaagaaacgcagtaatcgaagtcaaacacggggacaccgtc</t>
  </si>
  <si>
    <t>tgcagctacctactcaagacttctcatgggtaccatatgttgattcacaccagaaaaaatattg</t>
  </si>
  <si>
    <t>tgcagctacctactcaggacttctcatgggtaccatatgttgattcacaccagaaaaaatattg</t>
  </si>
  <si>
    <t>tgcagctacctcctccacgccgacgccgacgacgaggcgctgattcaaatccccgaaaaaaaaa</t>
  </si>
  <si>
    <t>tgcagctacctcctccacgccgacgccgacgacgaggcgctgattcaaatctccgaaaaaaaaa</t>
  </si>
  <si>
    <t>tgcagctacctctatcttccaacgccacatacaaatttaaccagaatatccatcaatatcctta</t>
  </si>
  <si>
    <t>tgcagctacctctatcttccaacgccacatgcaaatttaaccagaatatccatcaatatcctta</t>
  </si>
  <si>
    <t>tgcagctacctctcctgccgccgtccgtgtttcatccagaaccatcatcaatctccaaggcgga</t>
  </si>
  <si>
    <t>tgcagctacctctcttgccgccgtccgtgtttcatccagaaccatcatcaatctccaaggcgga</t>
  </si>
  <si>
    <t>tgcagctacctgctacttccttcctgtatatatatttctgcttctgatacatatatataacttt</t>
  </si>
  <si>
    <t>tgcagctacctgctacttctttcctgtatatatatttctgcttctgatacatatatataacttt</t>
  </si>
  <si>
    <t>tgcagctacctgtaacctgttaacagaactgaagctgcgggaggaggatgagaaaaagaaaatg</t>
  </si>
  <si>
    <t>tgcagctacctgtaacctgttaacataactgaagctgcgggaggaggatgagaaaaagaaaatg</t>
  </si>
  <si>
    <t>tgcagctacctttgaccgcacaggccgttatgttattactggttctgatgaccgccttgttaaa</t>
  </si>
  <si>
    <t>tgcagctacctttgaccgcacagggcgttatgttattactggttctgatgaccgccttgttaaa</t>
  </si>
  <si>
    <t>tgcagctacgacgaaaaggacgacgacgtgtttcgatgaagtattccatgaagatgggctccgc</t>
  </si>
  <si>
    <t>tgcagctacgacgaaagggacgacgacgtgtttcgatgaagtattccatgaagatgggctccgc</t>
  </si>
  <si>
    <t>tgcagctacgagaatccctttgttaattatgacgcccaggtgggggctttaaaactggaaaggt</t>
  </si>
  <si>
    <t>tgcagctacgagaatccctttgttaattatggcgcccaggtgggggctttaaaactggaaaggt</t>
  </si>
  <si>
    <t>tgcagctacgagcttattgtgctgtgtctacagaagattactgtttagctgccacagccacagc</t>
  </si>
  <si>
    <t>tgcagctacgagcttattgtgctgtgtctacagaatattactgtttagctgccacagccacagc</t>
  </si>
  <si>
    <t>tgcagctacgaggagccgaggaggacatggacagtgccacggccgccgcgcgcgttggatggca</t>
  </si>
  <si>
    <t>tgcagctacgtggagccgaggaggacatggacagtgccacggccgccgcgcgcgttggatggca</t>
  </si>
  <si>
    <t>tgcagctacgaggaggacatgatggacagtgccactgccgccgcgcgcgttggatggcaccgaa</t>
  </si>
  <si>
    <t>tgcagctacgaggaggacatgatggacagtgccgctgccgccgcgcgcgttggatggcaccgaa</t>
  </si>
  <si>
    <t>tgcagctacgagtccctcaagaaggagaagcacgagctcctcaagcaggtcaggacgatgatgt</t>
  </si>
  <si>
    <t>tgcagctacgagtccctcaagaaggagaagcacgcgctcctcaagcaggtcaggacgatgatgt</t>
  </si>
  <si>
    <t>tgcagctacgagtccctcaagaaggagaagcacgcactcctcaagcaggtcaggacgatgtcaa</t>
  </si>
  <si>
    <t>tgcagctacgagtccctcaagaaggagaagcacgcgctcctcaagcaggtcaggacgatgtcaa</t>
  </si>
  <si>
    <t>tgcagctacgatcaaatggcggatcatttcaatgatagcatctccctcgtgatcaaccacgtca</t>
  </si>
  <si>
    <t>tgcagctacgatcaaatggcggatcatttcaatgatagcatctccctcgtgatcaaccatgtca</t>
  </si>
  <si>
    <t>tgcagctacgcacagggcatgaacatcatcaaggccaagagctcagagaaagggtggggactca</t>
  </si>
  <si>
    <t>tgcagctacgcgcagggcatgaacatcatcaaggccaagagctcagagaaagggtggggactca</t>
  </si>
  <si>
    <t>tgcagctacgccgcctccatcgcgtcctccgcccaagctgccgatgcttcgtcgtccgatgatg</t>
  </si>
  <si>
    <t>tgcagctacgccgcctccatcgcgtcctccgcccaagctgccgctgcttcgtcgtccgatgatg</t>
  </si>
  <si>
    <t>tgcagctacgcctgcgacaaggtctcctcgcctgatgctgatgccacgctccaccagcgtcccc</t>
  </si>
  <si>
    <t>tgcagctacgcctgcgacaaggtctgctcgcctgatgctgatgccacgctccaccagcgtcccc</t>
  </si>
  <si>
    <t>tgcagctacgcttgaaatcttattacagtctctgcatatgcaaagctctcgaatggaagtagcc</t>
  </si>
  <si>
    <t>tgcagctacgcttgaaatcttattacagtctgtgcatatgcaaagctctcgaatggaagtagcc</t>
  </si>
  <si>
    <t>tgcagctacggaagccatacagcaaatccagccagccgaaacagctacccaaaaaaacgcagcc</t>
  </si>
  <si>
    <t>tgcagctacggaagccatacagcaaatccagccagccgaaaccgctacccaaaaaaacgcagcc</t>
  </si>
  <si>
    <t>tgcagctacggcattaaatggatctacggtttctccgtccttaccgctgccgctgctgtagcta</t>
  </si>
  <si>
    <t>tgcagctacggcattaaatggatctacggtttctccgtcgttaccgctgccgctgctgtagcta</t>
  </si>
  <si>
    <t>tgcagctacggtagtggtattggtagcgccaccgccaccgctgctagtactggagctgctgctg</t>
  </si>
  <si>
    <t>tgcagctgcggtagtggtattggtagcgccaccgccaccgctgctagtactggagctgctgctg</t>
  </si>
  <si>
    <t>tgcagctacggtttgctgccttcaaagtactgtagatagagctaaaaaaagtcacagcagatgt</t>
  </si>
  <si>
    <t>tgcagctacggtttgctgccttcaaagtactgtagatagagctagaaaaagtcacagcagatgt</t>
  </si>
  <si>
    <t>tgcagctacgtacaaggaggctttaatacatgattgattcgggaaagaaaattagggatcgaca</t>
  </si>
  <si>
    <t>tgcagctacgtacaaggaggctttaatacattattgattcgggaaagaaaattagggatcgaca</t>
  </si>
  <si>
    <t>tgcagctacgtacacgtcgaagtcgaatcgaccaaagcggcatgcggagggcggaggccactgc</t>
  </si>
  <si>
    <t>tgcagctgcgtacacgtcgaagtcgaatcgaccaaagcggcatgcggagggcggaggccactgc</t>
  </si>
  <si>
    <t>tgcagctacgtataggtaaatccatacccagcattgcaagaagcatgtccgtgtacgagtagca</t>
  </si>
  <si>
    <t>tgcagctatgtataggtaaatccatacccagcattgcaagaagcatgtccgtgtacgagtagca</t>
  </si>
  <si>
    <t>tgcagctacgtcaagcacagcgcctgttgggggttttgtcccaccgtgtggaaaactggaaatg</t>
  </si>
  <si>
    <t>tgcagctacgtcaagcatagcgcctgttgggggttttgtcccaccgtgtggaaaactggaaatg</t>
  </si>
  <si>
    <t>tgcagctacgtcaaggactacgagtacgtggccatcttcgacgccgacttccagccttaccctg</t>
  </si>
  <si>
    <t>tgcagctacgttaaggactacgagtacgtggccatcttcgacgccgacttccagccttaccctg</t>
  </si>
  <si>
    <t>tgcagctacgtcatcccactgccgccgacgagagtgagggaacgcgctacctccacgagctgct</t>
  </si>
  <si>
    <t>tgcagctaggtcatcccactgccgccgacgagagtgagggaacgcgctacctccacgagctgct</t>
  </si>
  <si>
    <t>tgcagctacgtgaccaaaccccgctggcgtgagagcggcgccttccgttggatcttatggctac</t>
  </si>
  <si>
    <t>tgcagctacgtgaccaacccccgctggcgtgagagcggcgccttccgttggatcttatggctac</t>
  </si>
  <si>
    <t>tgcagctactaaacaacagaagttacaaagcatatgttcaagtcaactgcatctcaggatgtca</t>
  </si>
  <si>
    <t>tgcagctactaaacagcagaagttacaaagcatatgttcaagtcaactgcatctcaggatgtca</t>
  </si>
  <si>
    <t>tgcagctactaattcataatagcagcttggaatattttgtctcctgaattttagctcctgagaa</t>
  </si>
  <si>
    <t>tgcagctactaattcataatagcagcttggaatgttttgtctcctgaattttagctcctgagaa</t>
  </si>
  <si>
    <t>tgcagctactacactacagtgactcgcgaagccaagcaaagcaacaggaggggcgagcgattgt</t>
  </si>
  <si>
    <t>tgcagttactacactacagtgactcgcgaagccaagcaaagcaacaggaggggcgagcgattgt</t>
  </si>
  <si>
    <t>tgcagctactactgtcgacagtgttgctttcactgaactccaatgacaggtttagcattccttt</t>
  </si>
  <si>
    <t>tgcagctactactgtcgacggtgttgctttcactgaactccaatgacaggtttagcattccttt</t>
  </si>
  <si>
    <t>tgcagctactacttccagtttttcgactaccacatcaacaccaaccaattcaatgacactttgg</t>
  </si>
  <si>
    <t>tgcagctactacttctagtttttcgactaccacatcaacaccaaccaattcaatgacactttgg</t>
  </si>
  <si>
    <t>tgcagctactagatcctacgctcatgtgcctgaagcaggaacacggagggagtcggaccgagca</t>
  </si>
  <si>
    <t>tgcagctactggatcctacgctcatgtgcctgaagcaggaacacggagggagtcggaccgagca</t>
  </si>
  <si>
    <t>tgcagctactagcacgtacgcgtcagatctaggtcgacttggtcctgaacttggactcgtcgat</t>
  </si>
  <si>
    <t>tgcagctgctagcacgtacgcgtcagatctaggtcgacttggtcctgaacttggactcgtcgat</t>
  </si>
  <si>
    <t>tgcagctactagctctagctactttctttctttctttctagcacgtacgcgctagccgctcgtc</t>
  </si>
  <si>
    <t>tgcagctactagctctagctagtttctttctttctttctagcacgtacgcgctagccgctcgtc</t>
  </si>
  <si>
    <t>tgcagctactagggcactttcaaagcaccctgagaggagtgagaggcccaaggacactcgtctt</t>
  </si>
  <si>
    <t>tgcagctactagggcactttcaaagcgccctgagaggagtgagaggcccaaggacactcgtctt</t>
  </si>
  <si>
    <t>tgcagctactagtacacacaggacatgacagcattacaaagccaggcggcgttgcgcaatctat</t>
  </si>
  <si>
    <t>tgcagctactagtacacacaggacatgacagcattacaaagccaggcggcgttgcgcagtctat</t>
  </si>
  <si>
    <t>tgcagctactagttgatatcatccacaataaataaatagcatcatcgatgtaggtctcatcgtc</t>
  </si>
  <si>
    <t>tgcagctgctagttgatatcatccacaataaataaatagcatcatcgatgtaggtctcatcgtc</t>
  </si>
  <si>
    <t>tgcagctactatctaccataacagaggccagagccagtttattttgaaatcatagtaacatagg</t>
  </si>
  <si>
    <t>tgcagctactatctaccgtaacagaggccagagccagtttattttgaaatcatagtaacatagg</t>
  </si>
  <si>
    <t>tgcagctactatgaagtttatcctatctttagttaagagtgctgctatttctgaatgtgctgct</t>
  </si>
  <si>
    <t>tgcagctactgtgaagtttatcctatctttagttaagagtgctgctatttctgaatgtgctgct</t>
  </si>
  <si>
    <t>tgcagctactcaattcatgtatgccagtatttatgtgtgaatccagtgagaaaagaaaaaaaaa</t>
  </si>
  <si>
    <t>tgcagctactcaattcatgtatgccagtatttatgtgtgaatccagtgagaaaagaaaagaaaa</t>
  </si>
  <si>
    <t>tgcagctactccaaattgctccagaactctccatccgttggcatggacgccaattgctgctcca</t>
  </si>
  <si>
    <t>tgcagctactccaagttgctccagaactctccatccgttggcatggacgccaattgctgctcca</t>
  </si>
  <si>
    <t>tgcagctactctattcatgtatgccaatatttatgcgtgaatccagtgagaaaagaaaaaaaaa</t>
  </si>
  <si>
    <t>tgcagctactctattcatgtatgccaatatttatgcgtgaatccagtgagaaaagaaaagaaaa</t>
  </si>
  <si>
    <t>tgcagctactctctctgctttgagtttatttgacgaagcagagggttggctcgcctgaggttta</t>
  </si>
  <si>
    <t>tgcagctactctctctgctttgagtttatttgacgaagcggagggttggctcgcctgaggttta</t>
  </si>
  <si>
    <t>tgcagctactctggtgacccgccgtggatgctgtggacacccactatcgctgaggtctcttcca</t>
  </si>
  <si>
    <t>tgcagctactctggtgacccgccgtggatgctgtggacacccgctatcgctgaggtctcttcca</t>
  </si>
  <si>
    <t>tgcagctactgaactactgcgacatcggcgcacatcaagtactcactgactgacctttccctac</t>
  </si>
  <si>
    <t>tgcagctactgaactactgcgacctcggcgcacatcaagtactcactgactgacctttccctac</t>
  </si>
  <si>
    <t>tgcagctactgcaacaaatacgaatagcagcttctttgatccagtcgattcagacgaagaccct</t>
  </si>
  <si>
    <t>tgcagctactgcaacaaatacgaatagcagcttctttgatccagtcgattcagatgaagaccct</t>
  </si>
  <si>
    <t>tgcagctactgccgcaccaaacaagctgatactacagtactcatctcatcgaggctacatggcc</t>
  </si>
  <si>
    <t>tgcagctactgccgcaccaaacaagctgttactacagtactcatctcatcgaggctacatggcc</t>
  </si>
  <si>
    <t>tgcagctactgcgacaccatcctcgcggtacgtacgtagatacggcacagggcataatacacaa</t>
  </si>
  <si>
    <t>tgcagctactgcgacaccatcctcgcggtacgtacgtagatacggcacagggcataatacacac</t>
  </si>
  <si>
    <t>tgcagctactgctgctaaggctggggatggggctcggcatggccatggaaacaattaacaatgc</t>
  </si>
  <si>
    <t>tgcagctactgctgctaaggctggggctggggctcggcatggccatggaaacaattaacaatgc</t>
  </si>
  <si>
    <t>tgcagctactggctgctactatgagaggaagatcttgcatacgtaaaagtttctgaaagaaaac</t>
  </si>
  <si>
    <t>tgcagctactggctgctactatgagaggacgatcttgcatacgtaaaagtttctgaaagaaaac</t>
  </si>
  <si>
    <t>tgcagctactgggactacttcgcgtggtagagtgtttcataaaaatactcgtgcaagaacgagg</t>
  </si>
  <si>
    <t>tgcagctactgggactacttcgcgtggtagagtgtttcataaaaatgctcgtgcaagaacgagg</t>
  </si>
  <si>
    <t>tgcagctactggtgaagctgctacagaagtaagcttaaagactcagggcaaaaggtagttaaaa</t>
  </si>
  <si>
    <t>tgcagctactggtgaagctgctacagaagtaagcttaaagattcagggcaaaaggtagttaaaa</t>
  </si>
  <si>
    <t>tgcagctactgttgccaatctcttcatggacaatatatataagctgcacggcttacctaaagca</t>
  </si>
  <si>
    <t>tgcagctactgttgccaatctcttcatggacaatatatataagctgcacggcttacctaaatca</t>
  </si>
  <si>
    <t>tgcagctacttcatgtactggtttttgtacctgataatggaagcaagcaccaaagtcatgtggt</t>
  </si>
  <si>
    <t>tgcagctacttcatgtactggtttttgtacctgataatggaagcacgcaccaaagtcatgtggt</t>
  </si>
  <si>
    <t>tgcagctacttcctacgacggcggacactgccgaggttgccaagagcagtcgatggtttttttt</t>
  </si>
  <si>
    <t>tgcagctacttcctacgacggcggacactgccgaggttgccaagagcagtcggtggtttttttt</t>
  </si>
  <si>
    <t>tgcagctacttctgtttgccatggtcagtgcctaatctatgtctcatgcggtcatgcctgttag</t>
  </si>
  <si>
    <t>tgcagctacttctgtttgccatggtcagtgcctaatctctgtctcatgcggtcatgcctgttag</t>
  </si>
  <si>
    <t>tgcagctacttgttttcttcatgcaaaatagttaatgctggagtggtcgcagcagcagcagcaa</t>
  </si>
  <si>
    <t>tgcagctacttgttttcttcatgcaaaatagttaatgctggagtggtcgcagcagcagcagcag</t>
  </si>
  <si>
    <t>tgcagctagaaaagcctctcagcaactccagctgtgttggcatgtgcgtgcgctctgcgtatag</t>
  </si>
  <si>
    <t>tgcaggtagaaaagcctctcagcaactccagctgtgttggcatgtgcgtgcgctctgcgtatag</t>
  </si>
  <si>
    <t>tgcagctagaacaaagaaggaggcagaaataaaagctgcccgaactgctcttcttgcaatccag</t>
  </si>
  <si>
    <t>tgcagctagaacaaagaaggaggcagagataaaagctgcccgaactgctcttcttgcaatccag</t>
  </si>
  <si>
    <t>tgcagctagaagcggcgtaaagtgtggcagcagggcaacaaatcaagtgagtcaaaacgaaaaa</t>
  </si>
  <si>
    <t>tgcagctagaagcggcgtaaagtgtggcagcagggcaacaaatcaagtgagtgaaaacgaaaaa</t>
  </si>
  <si>
    <t>tgcagctagaagtctatgaacaacaacatctgcaacaaaaggatgtagaatcaagatcatcctc</t>
  </si>
  <si>
    <t>tgcagctagcagtctatgaacaacaacatctgcaacaaaaggatgtagaatcaagatcatcctc</t>
  </si>
  <si>
    <t>tgcagctagaatataggcttcgtatttaaaggaccctttcccaagtgaaacattgatgaatgct</t>
  </si>
  <si>
    <t>tgcagctagaatataggcttcgtatttaaaggaccctttcccaagtgagacattgatgaatgct</t>
  </si>
  <si>
    <t>tgcagctagaattggcacaggaatccagaatgcacatgagtcaggagcttgacctctgtcgacg</t>
  </si>
  <si>
    <t>tgcagctagaattggcacaggaatccagaatgcacatgagttaggagcttgacctctgtcgacg</t>
  </si>
  <si>
    <t>tgcagctagacctgatcagtgtgtttagttactctctttcatatttggacatggatatagctag</t>
  </si>
  <si>
    <t>tgcagctagacctgatcagtgtgtttagttactctgtttcatatttggacatggatatagctag</t>
  </si>
  <si>
    <t>tgcagctagacgagagaagtctgggagagggagttcacagcgcgttcaactagcctttgccaat</t>
  </si>
  <si>
    <t>tgcagctagacgagagaagtctgggagagggagttcacagcgcgttcaactagcctttgcccat</t>
  </si>
  <si>
    <t>tgcagctagagctagtttggcattgcttggctagtgtgcagttctgcttatctgaagggtgtcg</t>
  </si>
  <si>
    <t>tgcagctagagctagtttggcattgcttggctagtgtgcagttctgcttatcttaagggtgtcg</t>
  </si>
  <si>
    <t>tgcagctagagctagtttggcattgcttggctagtgtgcagttgtgcttgtcttaagggtgtca</t>
  </si>
  <si>
    <t>tgcagctagagctagtttggcattgcttggctagtgtgcagttgtgtttgtcttaagggtgtca</t>
  </si>
  <si>
    <t>tgcagctagagctattgtgtcccagcaagaaacagagacacagagagcagacagaaacatgctg</t>
  </si>
  <si>
    <t>tgcagctagagctattgtgtcccagcaagaaacagagacagagagagcagacagaaacatgctg</t>
  </si>
  <si>
    <t>tgcagctagagcttgagctttccttgctgctcaaggagccgctagcagctactagcagctaaag</t>
  </si>
  <si>
    <t>tgcagctagagcttgagctttccttgttgctcaaggagccgctagcagctactagcagctaaag</t>
  </si>
  <si>
    <t>tgcagctagagttgacccgagggggctgtttgcaattaagcagaagatgcaaacgtacaagcgc</t>
  </si>
  <si>
    <t>tgcagctagagttgacccgagggggctgtttgcaattaagcagaagatgcaaacgtacaagctc</t>
  </si>
  <si>
    <t>tgcagctagatacctgtgccgtgtaccatattcgcaggttattctttgtgtgtgcatcaaggaa</t>
  </si>
  <si>
    <t>tgcagctagatacctgtgccgtgtaccatattcgcgggttattctttgtgtgtgcatcaaggaa</t>
  </si>
  <si>
    <t>tgcagctagatcactgatccgacacgtaccgtagtacgaaatgccgtatatacttatgttgaag</t>
  </si>
  <si>
    <t>tgcagctagatcactgatctgacacgtaccgtagtacgaaatgccgtatatacttatgttgaag</t>
  </si>
  <si>
    <t>tgcagctagatccaaaaggggagatggtatggtatgtgcagcaacctgatttgggaggcattct</t>
  </si>
  <si>
    <t>tgcagctagatccaaaaggggagatggtatggtatgtgcagcaacctgatttgtgaggcattct</t>
  </si>
  <si>
    <t>tgcagctagatgaaggtggtctcgtcgaccgagacacgcagagagacacgcagtatctgataga</t>
  </si>
  <si>
    <t>tgcagctagatgaaggtggtctcgtcgaccgagacacgcagagagacatgcagtatctgataga</t>
  </si>
  <si>
    <t>tgcagctagattggattcatgtgtgctgtactgctgtacatcctctggagctagcaagctgcga</t>
  </si>
  <si>
    <t>tgcagctagattggattcatgtgtgctgtactgctgtacatcctctggagctagcatgctgcga</t>
  </si>
  <si>
    <t>tgcagctagcaaagcatagaaaccaacactttgtcgcatcccaagtttcaatgctccaaataac</t>
  </si>
  <si>
    <t>tgcagctagcaaagcatagaaaccaacactttgtcgcatcccaagtttcaatgctccaaataat</t>
  </si>
  <si>
    <t>tgcagctagcaaagcggtccttcgcatactagggctttcgtaacgagcagaagatgctggacac</t>
  </si>
  <si>
    <t>tgcagctagcaaaggggtccttcgcatactagggctttcgtaacgagcagaagatgctggacac</t>
  </si>
  <si>
    <t>tgcagctagcaacagctgaggcgccgataccgaattaacgggttggggatatccacccgcataa</t>
  </si>
  <si>
    <t>tgcagctagcaacagctgaggcgccgataccgaattaaggggttggggatatccacccgcataa</t>
  </si>
  <si>
    <t>tgcagctagcaagacaaactaaaaactaacaactcctactttggggggatctggtgtagaatac</t>
  </si>
  <si>
    <t>tgcagctagcaagacaaactaaaaactaacaactcctactttggggggatctggtgtagaatat</t>
  </si>
  <si>
    <t>tgcagctagcaatagaaatgtcgacgagggaggatgggaaccccaagcccgtgaccgtgaagat</t>
  </si>
  <si>
    <t>tgcagctagcaatagcaatgtcgacgagggaggatgggaaccccaagcccgtgaccgtgaagat</t>
  </si>
  <si>
    <t>tgcagctagcacaaacgagcaggctgtatgattttgtgatccattttgtgttttgcctcttgca</t>
  </si>
  <si>
    <t>tgcagctagcacaagcgagcaggctgtatgattttgtgatccattttgtgttttgcctcttgca</t>
  </si>
  <si>
    <t>tgcagctagcacacagccatcattcatgtggcagtgactccatcctctgagtgatcaaacgtac</t>
  </si>
  <si>
    <t>tgcagctagcacaccgccatcattcatgtggcagtgactccatcctctgagtgatcaaacgtac</t>
  </si>
  <si>
    <t>tgcagctagcacagcacatactacagggatcaagaaacccaggttttcaagtgagtcatattgt</t>
  </si>
  <si>
    <t>tgcagttagcacagcacatactacagggatcaagaaacccaggttttcaagtgagtcatattgt</t>
  </si>
  <si>
    <t>tgcagctagcaccagcatgcacgcaggtcaaatttaaatcgccatggccaccacgcacagcaag</t>
  </si>
  <si>
    <t>tgcagctagcactagcatgcacgcaggtcaaatttaaatcgccatggccaccacgcacagcaag</t>
  </si>
  <si>
    <t>tgcagctagcacctagcagcagtcgggcgggcggtcgagcgcgcagttacgctgaaaagcaacg</t>
  </si>
  <si>
    <t>tgcagctagcacctagcagcagtcgggcgggcggtcgagcgcgcagttatgctgaaaagcaacg</t>
  </si>
  <si>
    <t>tgcagctagcacggacggaggcacggagcacgtacgcgcccagtgatgtgcgggggcagccgaa</t>
  </si>
  <si>
    <t>tgcagctagcacggacggaggcacggagcaggtacgcgcccagtgatgtgcgggggcagccgaa</t>
  </si>
  <si>
    <t>tgcagctagcagctagcagccgaccgagctgacgctgtgtccgtgtgaacgccgcagggttcag</t>
  </si>
  <si>
    <t>tgcagctagcagctagcagccgaccgagctgacgctgtgtccgtttgaacgccgcagggttcag</t>
  </si>
  <si>
    <t>tgcagctagcaggactgggttcttgtttgaaacaaagcagctctggttatggtactgtggttca</t>
  </si>
  <si>
    <t>tgcagctagcaggactgggttcttgtttgaaacaaagcaggtctggttatggtactgtggttca</t>
  </si>
  <si>
    <t>tgcagctagcaggattggaggacggaagggaaatcgagagaacaacgcctgatggagtgatggt</t>
  </si>
  <si>
    <t>tgcagctagcaggattggaggacggaagggacatcgagagaacaacgcctgatggagtgatggt</t>
  </si>
  <si>
    <t>tgcagctagcaggtagccacgcgatgcatgcgcatgcatgcaggcatcaacgtaacgccgaaaa</t>
  </si>
  <si>
    <t>tgcagctagcaggtagccacgcgatgtatgcgcatgcatgcaggcatcaacgtaacgccgaaaa</t>
  </si>
  <si>
    <t>tgcagctagcagtagaatatagaaatttgaaccattgtgtttgaacactttgacacggcaggcc</t>
  </si>
  <si>
    <t>tgcagctagcagtagaatatagaaatttgaaccattgtgtttgaacagtttgacacggcaggcc</t>
  </si>
  <si>
    <t>tgcagctagcagtcctcctgctagtagctcctcatacacgcgtatgtgcgcgcgagaagggagg</t>
  </si>
  <si>
    <t>tgcagctagcagtcctcctgctagtagctcctcgtacacgcgtatgtgcgcgcgagaagggagg</t>
  </si>
  <si>
    <t>tgcagctagcatagcaagtcttgttggcatgttttttagatagaagaattttggacgcacatag</t>
  </si>
  <si>
    <t>tgcagctagcctagcaagtcttgttggcatgttttttagatagaagaattttggacgcacatag</t>
  </si>
  <si>
    <t>tgcagctagcatagcaagtcttgttggcatgtttttttagatacaagaatttttagagaagtca</t>
  </si>
  <si>
    <t>tgcagctagcatagcaagtcttgttggcatgtttttttagatacaagattttttagagaagtca</t>
  </si>
  <si>
    <t>tgcagctagcatctggataacgttacatatgctaggagggagtatgtctttgtttgttctttaa</t>
  </si>
  <si>
    <t>tgcagctagcatttggataacgttacatatgctaggagggagtatgtctttgtttgttctttaa</t>
  </si>
  <si>
    <t>tgcagctagcattgcagtgaaaccatgttagaattgtgctccatccgccacatgctcgatttgt</t>
  </si>
  <si>
    <t>tgcagctagcattgcagtggaaccatgttagaattgtgctccatccgccacatgctcgatttgt</t>
  </si>
  <si>
    <t>tgcagctagcattgtctgccttcttgagcattttgtcaaaagttttaacctacaaatgatttga</t>
  </si>
  <si>
    <t>tgcagctagcattgtctgccttcttgagcattttgtcaaaagttttaacctacaaattatttga</t>
  </si>
  <si>
    <t>tgcagctagcatttactacagggtgctgggtgagcgccacagctgccgccttcactagcagcac</t>
  </si>
  <si>
    <t>tgcagctagcatttactacagggtgctgggtgagcgccccagctgccgccttcactagcagcac</t>
  </si>
  <si>
    <t>tgcagctagcatttcgccctcgaaattgcaggggacaatgaattttgcagacttgatgccgtcc</t>
  </si>
  <si>
    <t>tgcagctagcatttcgccctcgaaattgcaggggacaatggattttgcagacttgatgccgtcc</t>
  </si>
  <si>
    <t>tgcagctagcccatatacgcataataacgcatggaacatatggcccaacaggtttacatcagac</t>
  </si>
  <si>
    <t>tgcagctagcccatttacgcataataacgcatggaacatatggcccaacaggtttacatcagac</t>
  </si>
  <si>
    <t>tgcagctagcccctaaaggatgtgcaacaacgagggctgtaacttgtagcactgcatgctcgta</t>
  </si>
  <si>
    <t>tgcagctagcccctaaaggatgtgcaacaatgagggctgtaacttgtagcactgcatgctcgta</t>
  </si>
  <si>
    <t>tgcagctagccctcatgctctggccccgtccagacaatcaaacgcgcgccctgacttgctggag</t>
  </si>
  <si>
    <t>tgcagctagccctcatgctctggccccgtccagacaatcaaacgcgtgccctgacttgctggag</t>
  </si>
  <si>
    <t>tgcagctagccctgactccgatcctgcggcgttcacaccgtcaaggcgtcaacgtccgaaaaaa</t>
  </si>
  <si>
    <t>tgcagctagccctgagtccgatcctgcggcgttcacaccgtcaaggcgtcaacgtccgaaaaaa</t>
  </si>
  <si>
    <t>tgcagctagccgtggccatcgggtttggcgccacggagtgatctcggtggttgcagcgacgacg</t>
  </si>
  <si>
    <t>tgcagcttgccgtggccatcgggtttggcgccacggagtgatctcggtggttgcagcgacgacg</t>
  </si>
  <si>
    <t>tgcagctagcctcctgcggtcggcgtggggctacgtagtcaccgtagaggcgctgcttggcact</t>
  </si>
  <si>
    <t>tgcagctagcctcctgcggtctgcgtggggctacgtagtcaccgtagaggcgctgcttggcact</t>
  </si>
  <si>
    <t>tgcagctagcctctcttacacccgccgctgcccccgatccgagagcgagcatggcgcactccct</t>
  </si>
  <si>
    <t>tgcagctagcctctcttactcccgccgctgcccccgatccgagagcgagcatggcgcactccct</t>
  </si>
  <si>
    <t>tgcagctagcctgatacagtaacctgataccacgacacagcatctaacaagggaaggctgccgc</t>
  </si>
  <si>
    <t>tgcagctagcctgatacagtaacctgataccacgacacggcatctaacaagggaaggctgccgc</t>
  </si>
  <si>
    <t>tgcagctagcctgttttgatttagccactgatcagaatataggaaaatttgagactgttggtat</t>
  </si>
  <si>
    <t>tgcagctagcctgttttgatttagccactgatcagaatataggaaaatttgagcctgttggtat</t>
  </si>
  <si>
    <t>tgcagctagcgacgcgacggtagtcccactcccagtctcccaccgcaccgccccagctgggtcc</t>
  </si>
  <si>
    <t>tgcagctagcgacgcgacggtagtcccactcccagtctcccagcgcaccgccccagctgggtcc</t>
  </si>
  <si>
    <t>tgcagctagcgactagcgcactagacacgaggcggcgacgaggtcgtcggatcgccttaacggc</t>
  </si>
  <si>
    <t>tgcagctagcggctagcgcactagacacgaggcggcgacgaggtcgtcggatcgccttaacggc</t>
  </si>
  <si>
    <t>tgcagctagcgactccgcaccgcgcgcgcgggacctgaccgcccgaaaaaaaaaaaaaaaaaaa</t>
  </si>
  <si>
    <t>tgcagctagcgactgcgcaccgcgcgcgcgggacctgaccgcccgaaaaaaaaaaaaaaaaaaa</t>
  </si>
  <si>
    <t>tgcagctagcgcagagcaggcaaaagcgccagctcttgatgtagtggagaaccctcctccaatt</t>
  </si>
  <si>
    <t>tgcagctagcgcagagcatgcaaaagcgccagctcttgatgtagtggagaaccctcctccaatt</t>
  </si>
  <si>
    <t>tgcagctagcgccagcagatcggatctgaccgagccctacgtgggacggggcgggcggggcgtt</t>
  </si>
  <si>
    <t>tgcagctagtgccagcagatcggatctgaccgagccctacgtgggacggggcgggcggggcgtt</t>
  </si>
  <si>
    <t>tgcagctagcgcggcacacagtggcgatccgtttcgccgtcctgtagcgcgtgcgtggccacgt</t>
  </si>
  <si>
    <t>tgcagctagcgcggcacacagtggcgatccgtttcgccgtcttgtagcgcgtgcgtggccacgt</t>
  </si>
  <si>
    <t>tgcagctagcgcggtgggtttgaactttgaaggcgtgccgccgccctgcccagattataaactg</t>
  </si>
  <si>
    <t>tgcagctagcgcggtgggtttgaactttgaaggcgtgccgccgccctgcccagattataaattg</t>
  </si>
  <si>
    <t>tgcagctagcgctgcgatgcgcgtatttctcagctggtagccagttagccgttgcgtacacaca</t>
  </si>
  <si>
    <t>tgcagctagcgttgcgatgcgcgtatttctcagctggtagccagttagccgttgcgtacacaca</t>
  </si>
  <si>
    <t>tgcagctagcggacatcgtcgtcggcgacgtgacaatcacggcgagcaggttgggcaaggtgga</t>
  </si>
  <si>
    <t>tgcagctagcggacatcgtcgtcggcgacgtgacaatgacggcgagcaggttgggcaaggtgga</t>
  </si>
  <si>
    <t>tgcagctagcggagaaacaaacaaagctgcacgaattaagcaagctgtggtgaagaaaactaat</t>
  </si>
  <si>
    <t>tgcagctagcggagaaacaagcaaagctgcacgaattaagcaagctgtggtgaagaaaactaat</t>
  </si>
  <si>
    <t>tgcagctagcggcagcccacgtctagatgcgcgtgcatcagcggtcgagggcttcttttggctg</t>
  </si>
  <si>
    <t>tgcagctagcggcagcccgcgtctagatgcgcgtgcatcagcggtcgagggcttcttttggctg</t>
  </si>
  <si>
    <t>tgcagctagcgggactcggaggcggccgtgaggtagcagtagtaggctagtagcagctaccacg</t>
  </si>
  <si>
    <t>tgcagctagtgggactcggaggcggccgtgaggtagcagtagtaggctagtagcagctaccacg</t>
  </si>
  <si>
    <t>tgcagctagcgtcgcgtcctcgatcctttccttataaggaacagggatggcgctggctgacagg</t>
  </si>
  <si>
    <t>tgcagctagcgtcgcgtcctcgatcctttctttataaggaacagggatggcgctggctgacagg</t>
  </si>
  <si>
    <t>tgcagctagcgtcgcgtcctcgatcctttccttccttataaggaagagggatggcgctggctga</t>
  </si>
  <si>
    <t>tgcaggtagcgtcgcgtcctcgatcctttccttccttataaggaagagggatggcgctggctga</t>
  </si>
  <si>
    <t>tgcagctagcgtgcgtgcgtgcttttgcttgctcctctcgtcgagaatctttaattatggttac</t>
  </si>
  <si>
    <t>tgcagctagcgtgcgtgcgtgcttttgcttgctcctctcgtcgagaatctttagttatggttac</t>
  </si>
  <si>
    <t>tgcagctagctaagccaacgcatggggcagacagacaggaatcagaagtggtcttaagtctgct</t>
  </si>
  <si>
    <t>tgcagctagctaagccaacgcatggggcagacagacaggaatcagaagtggtcttaagtctgtt</t>
  </si>
  <si>
    <t>tgcagctagctaagcttctcggtactcttacccgtcagctagaatggacgatgctccaattctc</t>
  </si>
  <si>
    <t>tgcagctagctaagcttcttggtactcttacccgtcagctagaatggacgatgctccaattctc</t>
  </si>
  <si>
    <t>tgcagctagctaccacacaattgactattgcgaggattgaccacgcacaccttctccatctgga</t>
  </si>
  <si>
    <t>tgcagctagctaccacacaattgactattgcgaggattgaccactcacaccttctccatctgga</t>
  </si>
  <si>
    <t>tgcagctagctactagtagcatgtgcatgcatggtttggttccatgaccacaccgtaactacgc</t>
  </si>
  <si>
    <t>tgcagctagctactagtggcatgtgcatgcatggtttggttccatgaccacaccgtaactacgc</t>
  </si>
  <si>
    <t>tgcagctagctactgaagtgaagaagctgaagcaagcatcatggattcatggccacggacgctg</t>
  </si>
  <si>
    <t>tgcagctagctactgaagtgaagaagctgaagcaagcatcatggattcatggccacggatgctg</t>
  </si>
  <si>
    <t>tgcagctagctagccctgctgctgtgatggcgatgcttggctgatctgatcatgcgcgcggatg</t>
  </si>
  <si>
    <t>tgcagctagctagccctgctgctgtgatggcgatgcttggctgatctgatcatgcgcgtggatg</t>
  </si>
  <si>
    <t>tgcagctagctagcgacgagctataggccatcaagaacagaggtttccgtgcgtgtacctcttg</t>
  </si>
  <si>
    <t>tgcagctagctagcgaggagctataggccatcaagaacagaggtttccgtgcgtgtacctcttg</t>
  </si>
  <si>
    <t>tgcagctagctagctagatagacataaacacatctcactcatttctctgtagaagtgtaggaga</t>
  </si>
  <si>
    <t>tgcagctagctagctagattgacataaacacatctcactcatttctctgtagaagtgtaggaga</t>
  </si>
  <si>
    <t>tgcagctagctagctagcatgccagcgccctgcctcagctgcctgcgcgcgtgcgcgccgacga</t>
  </si>
  <si>
    <t>tgcagctagctagctagcatgccagcgtcctgcctcagctgcctgcgcgcgtgcgcgccgacga</t>
  </si>
  <si>
    <t>tgcagctagctagctatagcacggccagcgagggctgaagctgatacaatgtgggagaaaggaa</t>
  </si>
  <si>
    <t>tgcagctagctagctatagcacggccagcgagagctgaagctgatacaatgtgggagaaaggaa</t>
  </si>
  <si>
    <t>tgcagctagctagctcccagcgcctcttccataggtcctgcgagaatgtctgcgctactggtga</t>
  </si>
  <si>
    <t>tgcagctagctagctcccagcgcctcttccataggtcctgcgagaatgtctgcgctgctggtga</t>
  </si>
  <si>
    <t>tgcagctagctagctgcaacgcttttacaccgtgaagcagtcgcgacagacaggccgaaagggg</t>
  </si>
  <si>
    <t>tgcagctagctagctgcaacgcttttacaccgtgaagcggtcgcgacagacaggccgaaagggg</t>
  </si>
  <si>
    <t>tgcagctagctagtgagggtttcaaccgtcgggtcgtcgggagaaggaaggtccccaaccgcag</t>
  </si>
  <si>
    <t>tgcagctagctagtgagggtttcaaccgtcgggtcgtcgggagaaggaaggtccccaaccgctg</t>
  </si>
  <si>
    <t>tgcagctagctataatctctcatggtctcctcccaaggtaggcaagtagtggtgtacatacgca</t>
  </si>
  <si>
    <t>tgcagctagctataatctctcatggtctcctcccatggtaggcaagtagtggtgtacatacgca</t>
  </si>
  <si>
    <t>tgcagctagctatgtgtcatgtcgtcgtccagactccagaggcatgcagtccttatttaggaga</t>
  </si>
  <si>
    <t>tgcagctagctatgtgtcatgtcgtcgtccagattccagaggcatgcagtccttatttaggaga</t>
  </si>
  <si>
    <t>tgcagctagctattcttctcctgtgtccaaaaaggatatacgtacagagacgaagaaatgagct</t>
  </si>
  <si>
    <t>tgcagctagctgttcttctcctgtgtccaaaaaggatatacgtacagagacgaagaaatgagct</t>
  </si>
  <si>
    <t>tgcagctagctatttgctgtgcaccttagcaggttcatgataggtcattatctgctgctagata</t>
  </si>
  <si>
    <t>tgcagctagctatttgctgtgcaccttagcaggttcatgataggtcattatctgctgctagcta</t>
  </si>
  <si>
    <t>tgcagctagctcacactactcgcaagcgatggtactagctagctagctgctttgctcgatcgag</t>
  </si>
  <si>
    <t>tgcagctagctcacactagtcgcaagcgatggtactagctagctagctgctttgctcgatcgag</t>
  </si>
  <si>
    <t>tgcagctagctccctctccctccgcacatatgtccctacaacctacatgcgtgcatggaacagg</t>
  </si>
  <si>
    <t>tgcagctagctccctctccctccgcacatatgttcctacaacctacatgcgtgcatggaacagg</t>
  </si>
  <si>
    <t>tgcagctagctctgaatatgttgctctttgtcaggcaatgctagtcctgatatcttcagcatca</t>
  </si>
  <si>
    <t>tgcagctagctctgaatatgttgctctttgtcaggcaatgctcgtcctgatatcttcagcatca</t>
  </si>
  <si>
    <t>tgcagctagctgcaagcatggatgtggctccccgagtacatgtaccttgttgtttgttacctga</t>
  </si>
  <si>
    <t>tgcagctagctgcaagcatggatgtggctccccgagtacatgtaccttgttgtttgttacctgg</t>
  </si>
  <si>
    <t>tgcagctagctgcacatacactgcgaaggttgcccgtggcacgagcggcgacgtcttcttccag</t>
  </si>
  <si>
    <t>tgcagctagctgcacgtacactgcgaaggttgcccgtggcacgagcggcgacgtcttcttccag</t>
  </si>
  <si>
    <t>tgcagctagctgcatgttgaatcgtggatcgatcggccacaggccacagcagctagaagacgga</t>
  </si>
  <si>
    <t>tgcagctagctgcatgttgaatcgtggatcgatcggccacaggccacagcagctaggagacgga</t>
  </si>
  <si>
    <t>tgcagctagctgcctagctagctaagctttcttggtactcttacccgtcagctagaatggacga</t>
  </si>
  <si>
    <t>tgcagctagctgcctagcttgctaagctttcttggtactcttacccgtcagctagaatggacga</t>
  </si>
  <si>
    <t>tgcagctagctgcgtgcgtctttagtgcgatacgcaccaggcactggcaaacaaaaggtgcagc</t>
  </si>
  <si>
    <t>tgcagctagctgcgtgcgtctttagtgcgatacgcaccaggcactggctaacaaaaggtgcagc</t>
  </si>
  <si>
    <t>tgcagctagctggaggctggagcgatcgaatgctgatgagcttgctggacgacctgcaaattgg</t>
  </si>
  <si>
    <t>tgcagctagctggaggctggagcgatcgaatgctgatgagcttgctgggcgacctgcaaattgg</t>
  </si>
  <si>
    <t>tgcagctagctggccaatttgttcagttttggacatgagttggtggacgatgtaataagctttg</t>
  </si>
  <si>
    <t>tgcagctagctgtccaatttgttcagttttggacatgagttggtggacgatgtaataagctttg</t>
  </si>
  <si>
    <t>tgcagctagctggctggctttgaacgtcctgagcgccccgacgtcgtgtctcctctcccgatcg</t>
  </si>
  <si>
    <t>tgcagctagctggctggctttgaatgtcctgagcgccccgacgtcgtgtctcctctcccgatcg</t>
  </si>
  <si>
    <t>tgcagctagctgggtcaatggtggtggtggccctgggctagctgccgcgcgcgcgccttattgt</t>
  </si>
  <si>
    <t>tgcagctagctgggtcaatggtggtggtggccctgggctagctgccgcgcgcgcgcgttattgt</t>
  </si>
  <si>
    <t>tgcagctagctgtttgcctgcttaatggactggatgaatgaaaatcttgcttgcatgtagtact</t>
  </si>
  <si>
    <t>tgcagctagctgtttgcctgcttaattgactggatgaatgaaaatcttgcttgcatgtagtact</t>
  </si>
  <si>
    <t>tgcagctagcttggcttcagaggccatggagagctcttcagctgcacaaaggctgaaactgaaa</t>
  </si>
  <si>
    <t>tgcagctagctttgcttcagaggccatggagagctcttcagctgcacaaaggctgaaactgaaa</t>
  </si>
  <si>
    <t>tgcagctaggaaagagaggaattcagtcacataatatatgagggagatatatttctgcaaaaaa</t>
  </si>
  <si>
    <t>tgcagctaggagagagaggaattcagtcacataatatatgagggagatatatttctgcaaaaaa</t>
  </si>
  <si>
    <t>tgcagctaggaacaaaagcattgttgccatgttgcattgtcgttgagatcacacatgataaagg</t>
  </si>
  <si>
    <t>tgcagctaggaacaaaagcattgttgcgatgttgcattgtcgttgagatcacacatgataaagg</t>
  </si>
  <si>
    <t>tgcagctaggacggacggacggacgcacggagcacgtacgcgcagtgctgtgcgggggcagggc</t>
  </si>
  <si>
    <t>tgcagctaggacggacggacggaggcacggagcacgtacgcgcagtgctgtgcgggggcagggc</t>
  </si>
  <si>
    <t>tgcagctaggagtaatgcagtactaaggaaatgattgcaggcgagggagcaaaaactaagcaag</t>
  </si>
  <si>
    <t>tgcagctgggagtaatgcagtactaaggaaatgattgcaggcgagggagcaaaaactaagcaag</t>
  </si>
  <si>
    <t>tgcagctaggatagcactagtagcaagcagtgatggtgccagccgcccagcctcaagtgaggac</t>
  </si>
  <si>
    <t>tgcagctagggtagcactagtagcaagcagtgatggtgccagccgcccagcctcaagtgaggac</t>
  </si>
  <si>
    <t>tgcagctaggcaaccaaatatacaccttttgcatggactgaacctggtgaaggggtgcctggct</t>
  </si>
  <si>
    <t>tgcagctaggcaaccaaatatacaccttttgcatggacttaacctggtgaaggggtgcctggct</t>
  </si>
  <si>
    <t>tgcagctaggcgtgcaaccaccacctgcgtatgcgtactgcgtggccgcttctcttcacgtgaa</t>
  </si>
  <si>
    <t>tgcagctaggcgtgcagccaccacctgcgtatgcgtactgcgtggccgcttctcttcacgtgaa</t>
  </si>
  <si>
    <t>tgcagctaggctgggacaggcgcctttctcgccgagcctgcgcaggagcctgctgctgtccacg</t>
  </si>
  <si>
    <t>tgcagctaggctgggacaggcgcctttctcgccgagcctgtgcaggagcctgctgctgtccacg</t>
  </si>
  <si>
    <t>tgcagctagggttagggattggggagccgcgcaaagcgaatacgtgatggtcgtggccttgggg</t>
  </si>
  <si>
    <t>tgcagctagtgttagggattggggagccgcgcaaagcgaatacgtgatggtcgtggccttgggg</t>
  </si>
  <si>
    <t>tgcagctagggttggcggcgtgggaggagagggaggcacagggagagggcggtgtagagagaga</t>
  </si>
  <si>
    <t>tgcagctagggttggtggcgtgggaggagagggaggcacagggagagggcggtgtagagagaga</t>
  </si>
  <si>
    <t>tgcagctaggtacatatatagcactgatcaatatatagctagccaacatgtaatcatcgttcat</t>
  </si>
  <si>
    <t>tgcagctaggtacatatatagcactgatcaatatatagctagccagcatgtaatcatcgttcat</t>
  </si>
  <si>
    <t>tgcagctaggtagaggtagctgctgcacatactccactcgttcagttgctcttcgatcacatgc</t>
  </si>
  <si>
    <t>tgcagctatgtagaggtagctgctgcacatactccactcgttcagttgctcttcgatcacatgc</t>
  </si>
  <si>
    <t>tgcagctaggtcgttactagactgtggagcaatactttccttcatcacccgctgccaactgttg</t>
  </si>
  <si>
    <t>tgcagctaggtcgttactagactgtggcgcaatactttccttcatcacccgctgccaactgttg</t>
  </si>
  <si>
    <t>tgcagctaggtgttgctgtagcctgatttgcagggttatatgagcaatagagtatatatagtat</t>
  </si>
  <si>
    <t>tgcagctaggtgttgctgtagcctgatttgcaaggttatatgagcaatagagtatatatagtat</t>
  </si>
  <si>
    <t>tgcagctaggttcaagcaccgcccatggcacattgaggtggtgccacgctatgctagactgatc</t>
  </si>
  <si>
    <t>tgcagctaggttcaagcacggcccatggcacattgaggtggtgccacgctatgctagactgatc</t>
  </si>
  <si>
    <t>tgcagctaggttttggttgggcacagatagggctggtccagtccagatccataatgaaattaat</t>
  </si>
  <si>
    <t>tgcagctaggttttggttgggcacggatagggctggtccagtccagatccataatgaaattaat</t>
  </si>
  <si>
    <t>tgcagctagtacagctcaagctctccccgttctgtgtgtcgccagccacgaagcttgccgaatg</t>
  </si>
  <si>
    <t>tgcagctggtacagctcaagctctccccgttctgtgtgtcgccagccacgaagcttgccgaatg</t>
  </si>
  <si>
    <t>tgcagctagtacatgattgactggtgagcaaggggagcgagctcgcgtcgctcgctcagtgatc</t>
  </si>
  <si>
    <t>tgcagctagtacatgattgactggtgagcgaggggagcgagctcgcgtcgctcgctcagtgatc</t>
  </si>
  <si>
    <t>tgcagctagtactagtagatgcagagaacatgtcaaagcagcgacgaagaagataaccagacac</t>
  </si>
  <si>
    <t>tgcagttagtactagtagatgcagagaacatgtcaaagcagcgacgaagaagataaccagacac</t>
  </si>
  <si>
    <t>tgcagctagtagatggaggggcagagggcgagaccaagtcggccaagcatgcatgcatgcatct</t>
  </si>
  <si>
    <t>tgcagctagtagatggaggggcagagggcgagaccaagtcggccaagcatgcgtgcatgcatct</t>
  </si>
  <si>
    <t>tgcagctagtagcttggcctgctttcgatacgcagctctgggacgcaatgccaggagaggctag</t>
  </si>
  <si>
    <t>tgcagctagtagcttggtctgctttcgatacgcagctctgggacgcaatgccaggagaggctag</t>
  </si>
  <si>
    <t>tgcagctagtaggagatctccatggagaagttggagtctagcagctcctcgatcatctgatcca</t>
  </si>
  <si>
    <t>tgcagctagtaggagatctccatggagaagttggagtctagcagctcctcgatcatctggtcca</t>
  </si>
  <si>
    <t>tgcagctagtaggattggaggatgaaaggaaaattgagggaacaaagtctggtgcctgggaatg</t>
  </si>
  <si>
    <t>tgcagctagtaggattggaggatgaaaggaaaattgagggaacaaagtctggtgcctgggattg</t>
  </si>
  <si>
    <t>tgcagctagtcaccaattcacttaaatctcacatgactatattttcaccttattaaatagacaa</t>
  </si>
  <si>
    <t>tgcagctagtcaccaattgacttaaatctcacatgactatattttcaccttattaaatagacaa</t>
  </si>
  <si>
    <t>tgcagctagtcaggacaggaccttactatcgaactaatcaacggatatagaagggcttgtggct</t>
  </si>
  <si>
    <t>tgcagctagtcaggacaggaccttactatcgaactaatcaacggatatagtagggcttgtggct</t>
  </si>
  <si>
    <t>tgcagctagtcattcccaagcttatacataagaatcagtatggcttcatcaaggccaggtctat</t>
  </si>
  <si>
    <t>tgcagctagtcattcccaagtttatacataagaatcagtatggcttcatcaaggccaggtctat</t>
  </si>
  <si>
    <t>tgcagctagtccaaattttgaatctttaaccagccccaagtatgatgggtctcggcgccacata</t>
  </si>
  <si>
    <t>tgcagctggtccaaattttgaatctttaaccagccccaagtatgatgggtctcggcgccacata</t>
  </si>
  <si>
    <t>tgcagctagtcctcaggaggaccagggtcttctcttgcagggtatctggtcagtgcttggagtg</t>
  </si>
  <si>
    <t>tgcagctagtcctcaggcggaccagggtcttctcttgcagggtatctggtcagtgcttggagtg</t>
  </si>
  <si>
    <t>tgcagctagtcctggactaggtcatcattatccaccactgcacgaactgatcatgattaaacaa</t>
  </si>
  <si>
    <t>tgcagctagtcctggactaggtcatcattgtccaccactgcacgaactgatcatgattaaacaa</t>
  </si>
  <si>
    <t>tgcagctagtgcaataaaagttcgacgaggaaactgaaattaacaggacgtcacactagtagac</t>
  </si>
  <si>
    <t>tgcagctagtgcaataaaggttcgacgaggaaactgaaattaacaggacgtcacactagtagac</t>
  </si>
  <si>
    <t>tgcagctagtgcagcagctggagcagtggttcgagctcatgggcaccgagtacgcgtacatggt</t>
  </si>
  <si>
    <t>tgcagctagtgcagcagctggagcagtggttcgagctcatgggcgccgagtacgcgtacatggt</t>
  </si>
  <si>
    <t>tgcagctagtgcatccaggcaaacatcataccaaatagcttagctttccctccacagaatcttc</t>
  </si>
  <si>
    <t>tgcagctagtgcatccaggcaaacatcataccatatagcttagctttccctccacagaatcttc</t>
  </si>
  <si>
    <t>tgcagctagtgcggggcatctcttgcccctgccgcacttccccgcagcctcctctgagctctcc</t>
  </si>
  <si>
    <t>tgcagctggtgcggggcatctcttgcccctgccgcacttccccgcagcctcctctgagctctcc</t>
  </si>
  <si>
    <t>tgcagctagtggcctcgatggagtagctggaggctggagatctcgacgcctttttcctgtccag</t>
  </si>
  <si>
    <t>tgcagctagtggcctcgatggagtagctggagcctggagatctcgacgcctttttcctgtccag</t>
  </si>
  <si>
    <t>tgcagctagttaaaaccataccagaccttggaccacggtctcgaacccgttagcccaaccaatg</t>
  </si>
  <si>
    <t>tgcagctagttaaaaccataccagaccttggaccacggtctcgaacccgtttgcccaaccaatg</t>
  </si>
  <si>
    <t>tgcagctagttcatatgtggacctctcagtagaagactagaggaagaaaaactaagagataaaa</t>
  </si>
  <si>
    <t>tgcagctagttcatatgtggacctctcagtagaagactagatgaagaaaaactaagagataaaa</t>
  </si>
  <si>
    <t>tgcagctagttccatcatacattgtccacgactgtcattgctgattcttcttctcggcgagtcc</t>
  </si>
  <si>
    <t>tgcagctagttccatcatacattgtccgcgactgtcattgctgattcttcttctcggcgagtcc</t>
  </si>
  <si>
    <t>tgcagctagttcgtgcgtagtttcacgcgctagggcgggctcgtgcctccccgaacgtcattag</t>
  </si>
  <si>
    <t>tgcagctatttcgtgcgtagtttcacgcgctagggcgggctcgtgcctccccgaacgtcattag</t>
  </si>
  <si>
    <t>tgcagctagttgattatgtttcagacaatgctaaaccatgacgtttctgattcctccaatcact</t>
  </si>
  <si>
    <t>tgcagctagttgattatgtttcagacaatgctaaaccatggcgtttctgattcctccaatcact</t>
  </si>
  <si>
    <t>tgcagctagttgcatatttgacaatagatacaattatgtcggagtagtcatcagccagtgatat</t>
  </si>
  <si>
    <t>tgcagctagttgtatatttgacaatagatacaattatgtcggagtagtcatcagccagtgatat</t>
  </si>
  <si>
    <t>tgcagctagtttggcattgcttgactagtgtgcagtgcttgtcttaacggtgtcactgagctct</t>
  </si>
  <si>
    <t>tgcagctagtttggcattgcttgactagtgtgcagtgcttgtcttaacggtgtcactgagttct</t>
  </si>
  <si>
    <t>tgcagctataaaaaactgctacacactcgatacaagtttactgaaaacacatgttgcagttaac</t>
  </si>
  <si>
    <t>tgcagctataaaaaactgctacacattcgatacaagtttactgaaaacacatgttgcagttaac</t>
  </si>
  <si>
    <t>tgcagctataccctgacgaaacgaagagcaagcttatcctgctatagatcttcctgtaggagtt</t>
  </si>
  <si>
    <t>tgcagctataccctgacgaaatgaagagcaagcttatcctgctatagatcttcctgtaggagtt</t>
  </si>
  <si>
    <t>tgcagctatacgtgatgggtactcgtgcagttgtccacggaagtactgatactagtatgcaact</t>
  </si>
  <si>
    <t>tgcagctatacgtgatgggtactcgtgctgttgtccacggaagtactgatactagtatgcaact</t>
  </si>
  <si>
    <t>tgcagctatacttcttggagacttggacaggttgcgggtaatctcttgtaatttgccaattctt</t>
  </si>
  <si>
    <t>tgcagctatacttcttggagacttggacgggttgcgggtaatctcttgtaatttgccaattctt</t>
  </si>
  <si>
    <t>tgcagctatactttctttactgatagtgatagcaactgctctcccactccagtgcttccctctc</t>
  </si>
  <si>
    <t>tgcagctatactttttttactgatagtgatagcaactgctctcccactccagtgcttccctctc</t>
  </si>
  <si>
    <t>tgcagctatagtgtggactagagtatgcagctgctgcctgctgggaaacgtacaaaccagcagt</t>
  </si>
  <si>
    <t>tgcagctatagtgtggagtagagtatgcagctgctgcctgctgggaaacgtacaaaccagcagt</t>
  </si>
  <si>
    <t>tgcagctatagttacggaagaactggtcccttggacagatgttgtctactgattaccattcact</t>
  </si>
  <si>
    <t>tgcagctgtagttacggaagaactggtcccttggacagatgttgtctactgattaccattcact</t>
  </si>
  <si>
    <t>tgcagctatataaatcagtatatcgagagcaattcaaggtgagttaattaatgtgcgaacagga</t>
  </si>
  <si>
    <t>tgcagttatataaatcagtatatcgagagcaattcaaggtgagttaattaatgtgcgaacagga</t>
  </si>
  <si>
    <t>tgcagctatataatagtacaagtaaataaagtcagaagcagcaagttgttcttgttaacggatc</t>
  </si>
  <si>
    <t>tgcagctatataatagtacaagtaaataaagtcagaagcaggaagttgttcttgttaacggatc</t>
  </si>
  <si>
    <t>tgcagctatataccaacattatggattattgttatagcaccagaaacgatataagccaatacgg</t>
  </si>
  <si>
    <t>tgcagctatataccaacattatggattattgttatagcaccagaaacgatataagccaatgcgg</t>
  </si>
  <si>
    <t>tgcagctatatacggatcatcaggcggcggcgggggatcagagtagcgcgcacggcacggcacg</t>
  </si>
  <si>
    <t>tgcagctatatatggatcatcaggcggcggcgggggatcagagtagcgcgcacggcacggcacg</t>
  </si>
  <si>
    <t>tgcagctatatataccaccatatgcccatctcatgaaaccatccacaagagaagaagaaacaag</t>
  </si>
  <si>
    <t>tgcagctatatataccaccatatgcccatcttatgaaaccatccacaagagaagaagaaacaag</t>
  </si>
  <si>
    <t>tgcagctatatctccgtctccatttggccgtcgtccacgtccagtccacgtgtcgcgccaccga</t>
  </si>
  <si>
    <t>tgcagctatatctccgtctccatttggccgtcatccacgtccagtccacgtgtcgcgccaccga</t>
  </si>
  <si>
    <t>tgcagctatatctctgctgctgcggcatcaccgccgaaaaaaaaaaaaaaaaaaaaaaaaaaaa</t>
  </si>
  <si>
    <t>tgcagctatatctctgctgctgcggcatcaccaccgaaaaaaaaaaaaaaaaaaaaaaaaaaaa</t>
  </si>
  <si>
    <t>tgcagctatatgtcgtctatatgctgcaacagttgaaaccatcttttaacatagttgaaaggct</t>
  </si>
  <si>
    <t>tgcagctatatgttgtctatatgctgcaacagttgaaaccatcttttaacatagttgaaaggct</t>
  </si>
  <si>
    <t>tgcagctatcaaacaagtgggagctaagccttattagcattttaaagggttcggctagcattgt</t>
  </si>
  <si>
    <t>tgcagctatcaaacatgtgggagctaagccttattagcattttaaagggttcggctagcattgt</t>
  </si>
  <si>
    <t>tgcagctatcacttcccaatcccaattaattaggcacgcggagggatggcgtggccacgcgtta</t>
  </si>
  <si>
    <t>tgcagctatcacttcccactcccaattaattaggcacgcggagggatggcgtggccacgcgtta</t>
  </si>
  <si>
    <t>tgcagctatcagtggaaatgcttaggtaaccatagtcacacacagaggacgtactacaggatgt</t>
  </si>
  <si>
    <t>tgcagctatcagtggaaatgcttaggtaaccacagtcacacacagaggacgtactacaggatgt</t>
  </si>
  <si>
    <t>tgcagctatcatcgctgccctacctcctcccaaccccagcccaagcttggcttcggcgcttgcc</t>
  </si>
  <si>
    <t>tgcagctatcgtcgctgccctacctcctcccaaccccagcccaagcttggcttcggcgcttgcc</t>
  </si>
  <si>
    <t>tgcagctatcatttaacggccgcgctgtttaaattgactatccgcgaaagccaggtcaaacaca</t>
  </si>
  <si>
    <t>tgcagctatgatttaacggccgcgctgtttaaattgactatccgcgaaagccaggtcaaacaca</t>
  </si>
  <si>
    <t>tgcagctatccatgccgccaaaatccctggtctcactgatgcctacatgcgcgaacaagacgag</t>
  </si>
  <si>
    <t>tgcagctatccatgccgccaaaatccctggtctcactgatgcctacatgtgcgaacaagacgag</t>
  </si>
  <si>
    <t>tgcagctatccccgccgtcaacagcgccactgatcacaacaaccttggtggtcgtggtgctgct</t>
  </si>
  <si>
    <t>tgcagctatccccgccgtcaacagcgccactgatcacaaccaccttggtggtcgtggtgctgct</t>
  </si>
  <si>
    <t>tgcagctatcctactttggccatgcatgcatagtccagcaagtttttcttttcataaataaatc</t>
  </si>
  <si>
    <t>tgcagctatcctactttggccatgcatgcatagtccaggaagtttttcttttcataaataaatc</t>
  </si>
  <si>
    <t>tgcagctatcctatacctctacaacaaccaattcaaaacaatgcaaacaatcatttacagccac</t>
  </si>
  <si>
    <t>tgcagctatcctatacctctacaacaaccaattcaaaacaatgcaaacaatcatttacagtcac</t>
  </si>
  <si>
    <t>tgcagctatcctgaagaaactacagagaacctgctctttcattgtggtcctgacgctcaattct</t>
  </si>
  <si>
    <t>tgcagctattctgaagaaactacagagaacctgctctttcattgtggtcctgacgctcaattct</t>
  </si>
  <si>
    <t>tgcagctatcctggtaaaatggggtcagtaaaatttaaggcattttggtgtggaccaaatggcc</t>
  </si>
  <si>
    <t>tgcagctatcctggtaaaatggggtcagtaaaatttaaggcattttggtgtggcccaaatggcc</t>
  </si>
  <si>
    <t>tgcagctatcctgtcctgtcctgtgtgctatgttctgagatgtgagatgggttaatataatggc</t>
  </si>
  <si>
    <t>tgcagctatcctgtcctgtcctgtgtgttatgttctgagatgtgagatgggttaatataatggc</t>
  </si>
  <si>
    <t>tgcagctatcgaaccatatctcaccctgacaattttctcagttccgttcgatctccacactgga</t>
  </si>
  <si>
    <t>tgcagctatcgaaccatatctcaccctgacaattttctcagttcggttcgatctccacactgga</t>
  </si>
  <si>
    <t>tgcagctatcgcaacaagctccgtcgtttatgtgcaagcttgagtgctttacatacactgcgtg</t>
  </si>
  <si>
    <t>tgcagctatcgcaacaagttccgtcgtttatgtgcaagcttgagtgctttacatacactgcgtg</t>
  </si>
  <si>
    <t>tgcagctatcgggttatacaggtaattcgggtacgggacttattactcgaactacccaaattaa</t>
  </si>
  <si>
    <t>tgcagctatcgggttatacgggtaattcgggtacgggacttattactcgaactacccaaattaa</t>
  </si>
  <si>
    <t>tgcagctatcgtcagctgttgttgaattggcggcgaatgctatcgatcaacagacaatgcagct</t>
  </si>
  <si>
    <t>tgcagctatcgtcagctgttgttgaattggcggcgaatgctatcgatcaacagccaatgcagct</t>
  </si>
  <si>
    <t>tgcagctatctaacgcgtccttgccgtcgtgtggtgtggttcacttattttaatgccactcatg</t>
  </si>
  <si>
    <t>tgcagctatctaacgcgttcttgccgtcgtgtggtgtggttcacttattttaatgccactcatg</t>
  </si>
  <si>
    <t>tgcagctatctagctagctactttctttctttctagtacgtacgcgctagccgcccgtcggtcg</t>
  </si>
  <si>
    <t>tgcagctatctagctagctactttctttctttctagtacgtacgcgctagccgctcgtcggtcg</t>
  </si>
  <si>
    <t>tgcagctatctgcctttgctccaaacattgctaagtgtgacagatacctcacaagctggcagtc</t>
  </si>
  <si>
    <t>tgcagctatctgcctttgctccaaacattgctaagtgtgacagatacctcacaggctggcagtc</t>
  </si>
  <si>
    <t>tgcagctatcttaggttaatcaatccgtgtggtatcaatatgacggtgacgccacggatcacgg</t>
  </si>
  <si>
    <t>tgcagttatcttaggttaatcaatccgtgtggtatcaatatgacggtgacgccacggatcacgg</t>
  </si>
  <si>
    <t>tgcagctatcttctactcagaactcagatcaatggatctgaatgtcgtagatcgatcgctcgat</t>
  </si>
  <si>
    <t>tgcagctatcttctactcagaactcagatccatggatctgaatgtcgtagatcgatcgctcgat</t>
  </si>
  <si>
    <t>tgcagctatgaagacgaggatgcatgatgattatgacaatggtggagaaaactacaaacaaagg</t>
  </si>
  <si>
    <t>tgcagctatgaagacgaggatgcatgatgattatgacaatggtggagaaaactacaaccaaagg</t>
  </si>
  <si>
    <t>tgcagctatgaagtatgaacaacaattaatcttcatggaaagtcagtcggcgatgcagatgaga</t>
  </si>
  <si>
    <t>tgcagctatgaagtatgaacaacaattaatcttcatggaaagtcggtcggcgatgcagatgaga</t>
  </si>
  <si>
    <t>tgcagctatgagaagctctgctgtgtcaggagacttgtgtgcactcgaggccctacttattttg</t>
  </si>
  <si>
    <t>tgcagctatgagaagctctgttgtgtcaggagacttgtgtgcactcgaggccctacttattttg</t>
  </si>
  <si>
    <t>tgcagctatgagcccctacacaggcaacaaacaagcggcaccgaaaacatggtagcactaaatg</t>
  </si>
  <si>
    <t>tgcagctatgagcccctacacaggcaacaaacaagcggcactgaaaacatggtagcactaaatg</t>
  </si>
  <si>
    <t>tgcagctatgatggagtactacgcctactgtacatggtaaaccagcgccgtccactgtgcagac</t>
  </si>
  <si>
    <t>tgcagctatgatggagtactatgcctactgtacatggtaaaccagcgccgtccactgtgcagac</t>
  </si>
  <si>
    <t>tgcagctatgatgggagaagagaagctggtgcggcagccaaccgcagacggctatgatctcgac</t>
  </si>
  <si>
    <t>tgcagctatgatgggagaagagaagctggtgcggtagccaaccgcagacggctatgatctcgac</t>
  </si>
  <si>
    <t>tgcagctatgcaaaatcactcttgtaccaagcatcgataatgatagcatgctgcttaatcataa</t>
  </si>
  <si>
    <t>tgcagctatgcaaagtcactcttgtaccaagcatcgataatgatagcatgctgcttaatcataa</t>
  </si>
  <si>
    <t>tgcagctatgcagcggataaggtcccctacgcccacgatcgaagttcgaagcttcgaaccgatc</t>
  </si>
  <si>
    <t>tgcagctatgcagcggataaggtcccctatgcccacgatcgaagttcgaagcttcgaaccgatc</t>
  </si>
  <si>
    <t>tgcagctatgcataacaaaactccatcatggtatgctaagcacagctgacaccccaacagccca</t>
  </si>
  <si>
    <t>tgcagctatgcataacaaaactccatcatggtatgctaagcacagctggcaccccaacagccca</t>
  </si>
  <si>
    <t>tgcagctatgcgatagcgagccaatagctagcgattccgccagggatttccgtctctctgagga</t>
  </si>
  <si>
    <t>tgcagctatgcgatagcgagcgaatagctagcgattccgccagggatttccgtctctctgagga</t>
  </si>
  <si>
    <t>tgcagctatgctcagggcatgaacatcatcaaggccaagagctcagagaaaggatggggcctca</t>
  </si>
  <si>
    <t>tgcagctatgctcagggcatgaacatcatcaaggccaagagctcggagaaaggatggggcctca</t>
  </si>
  <si>
    <t>tgcagctatgctctgtcaagcttttcaagacctgcatcatcgtcgagttgttcgtcgtcatcac</t>
  </si>
  <si>
    <t>tgcagctatgctctgtcaagcttttcaagacctgcatcatcgtcgagttgttcgtcgtcgtcac</t>
  </si>
  <si>
    <t>tgcagctatgctggtttagttgagaaggccgagcactacttcaacatgatgaaggaagagtaca</t>
  </si>
  <si>
    <t>tgcagctatgctggtttagttgagaaggctgagcactacttcaacatgatgaaggaagagtaca</t>
  </si>
  <si>
    <t>tgcagctatgcttaaattacgatggacaagacacaagagaagaagaaacaggtaggatcaagaa</t>
  </si>
  <si>
    <t>tgcagctatgtttaaattacgatggacaagacacaagagaagaagaaacaggtaggatcaagaa</t>
  </si>
  <si>
    <t>tgcagctatggccgcaccaaacatccagggcctggcaaaacggagatgatatgatagcccgttt</t>
  </si>
  <si>
    <t>tgcagctatggccgcaccaaacatccagggcctggcaaaacggagatgatatgataggccgttt</t>
  </si>
  <si>
    <t>tgcagctatgggcaacctgtgctgctgtgttcaagttgaccagtcgactgtggccatcagggag</t>
  </si>
  <si>
    <t>tgcagctatgggcaacctgtgttgctgtgttcaagttgaccagtcgactgtggccatcagggag</t>
  </si>
  <si>
    <t>tgcagctatggtccgagacaagtatgtacagctattattaaccgaacatgcaacaagagagaaa</t>
  </si>
  <si>
    <t>tgcagctatggtccgagacaagtatgtacagctattattaaccgagcatgcaacaagagagaaa</t>
  </si>
  <si>
    <t>tgcagctatgtataacctcaaacaaaagcagttggtaagagctcgtacattgcttctgtcgtgg</t>
  </si>
  <si>
    <t>tgcagctatgtataacctcaaacaaaagcagtaggtaagagctcgtacattgcttctgtcgtgg</t>
  </si>
  <si>
    <t>tgcagctatgtcgtcgcttgctctataaagctgagggcaacaaatttggtcttgagattctccc</t>
  </si>
  <si>
    <t>tgcagctatgtcgtcgcttgttctataaagctgagggcaacaaatttggtcttgagattctccc</t>
  </si>
  <si>
    <t>tgcagctatgtgagtaaccaatttcatatgtgcagcaacagtaagtaagcccaaggtgtatact</t>
  </si>
  <si>
    <t>tgcagctatgtgagtaaccaatttcatatgtgcatcaacagtaagtaagcccaaggtgtatact</t>
  </si>
  <si>
    <t>tgcagctatgtttgctatgagctgtgcgctccactgcgtcggcaatgaatgtgtgatgcgatgt</t>
  </si>
  <si>
    <t>tgcagttatgtttgctatgagctgtgcgctccactgcgtcggcaatgaatgtgtgatgcgatgt</t>
  </si>
  <si>
    <t>tgcagctattaatacgagaggagaaaaaaaatcaaaatcgtagaagcctcaagaattctacagc</t>
  </si>
  <si>
    <t>tgcagctattaatacgagaggagaaaaaaaatcaaaatcgtagaagcctcaagatttctacagc</t>
  </si>
  <si>
    <t>tgcagctattatctcttcacgctccacgcctttagcatctaggcgtacgccgacaatatgcttg</t>
  </si>
  <si>
    <t>tgcagctattatctcttgacgctccacgcctttagcatctaggcgtacgccgacaatatgcttg</t>
  </si>
  <si>
    <t>tgcagctattcatgtctgtctctctctctaccatggacaaaccgaagagcaacaaaattacaaa</t>
  </si>
  <si>
    <t>tgcagctattcatgtctgtctctctctctaccatggacaaaccgaagaggaacaaaattacaaa</t>
  </si>
  <si>
    <t>tgcagctattccatggcatgtccgagaaggatgtcatctcatggagcacagcaattggtggcct</t>
  </si>
  <si>
    <t>tgcagctgttccatggcatgtccgagaaggatgtcatctcatggagcacagcaattggtggcct</t>
  </si>
  <si>
    <t>tgcagctattcttatctctatgtgagttcgttcaataaccgtgtgtgcgcgcatgtgagagcac</t>
  </si>
  <si>
    <t>tgcagctattcttatctctatgtgagttcgttcaataaccgtgtgtgcgcgcatgtgatagcac</t>
  </si>
  <si>
    <t>tgcagctattgcttttatgatctgctgccgcatcagatcagttgcacgccactgcaaggagaag</t>
  </si>
  <si>
    <t>tgcagctattgcttttatgatctgctgccgcatcagatcagttgcacgccactgcaaggagagg</t>
  </si>
  <si>
    <t>tgcagctatttcagagcacatgacttgaactacacccattatacaagtcttgatcgtgtgctct</t>
  </si>
  <si>
    <t>tgcagctatttcagagcacattacttgaactacacccattatacaagtcttgatcgtgtgctct</t>
  </si>
  <si>
    <t>tgcagctcaaaaccatccttggaaaaagcccccccacaccacacagccatagatccatcaccac</t>
  </si>
  <si>
    <t>tgcagctcaaaaccatccttggaaaaagcccccccataccacacagccatagatccatcaccac</t>
  </si>
  <si>
    <t>tgcagctcaaaacgatccttggaaaaagcccctcacacacagccacagatccatcaccacgtcg</t>
  </si>
  <si>
    <t>tgcagctcaaaacgatccttggaaaaagccccccacacacagccacagatccatcaccacgtcg</t>
  </si>
  <si>
    <t>tgcagctcaaaataacgcacatgtagtatgtgtatgtctacttcttctccgtgtcttagcgatt</t>
  </si>
  <si>
    <t>tgcagctcaaaataacgcacatgtagtatgtgcatgtctacttcttctccgtgtcttagcgatt</t>
  </si>
  <si>
    <t>tgcagctcaaacatggcaggggaaggctgggtgactcgtaaacaagataccatatatacaacca</t>
  </si>
  <si>
    <t>tgcagctcaaacatggcaggggaaggctgggtgactcgtaaacaagataccatatatagaacca</t>
  </si>
  <si>
    <t>tgcagctcaaagaaaacgaggatatatagccttggagaatataaggatagcgtcttcatcgacg</t>
  </si>
  <si>
    <t>tgcagctgaaagaaaacgaggatatatagccttggagaatataaggatagcgtcttcatcgacg</t>
  </si>
  <si>
    <t>tgcagctcaaagcattgcaggagtaactctctcgtgttgctttaaacaaaaaaaaagaggcttt</t>
  </si>
  <si>
    <t>tgcagctcaaagcattgcaggagtaactctctcgtgttgctttaaacaaaaaaaatgaggcttt</t>
  </si>
  <si>
    <t>tgcagctcaaagggctcctccaccacacccctcctctggcgcctgcgcaggcacgcacccctcc</t>
  </si>
  <si>
    <t>tgcagctcaatgggctcctccaccacacccctcctctggcgcctgcgcaggcacgcacccctcc</t>
  </si>
  <si>
    <t>tgcagctcaacaaccagaggtcggctggcaagctgtcaggaccaattgatgttgtggtgaagtt</t>
  </si>
  <si>
    <t>tgcagctcaacaaccagaggtcggctggcaagctgtcagggccaattgatgttgtggtgaagtt</t>
  </si>
  <si>
    <t>tgcagctcaacaaggtatacatgcttgcatttttcttctctgacgctgctgttgtaacatggct</t>
  </si>
  <si>
    <t>tgcagctcaacaaggtatacatgcttgcatttttcttctctgatgctgctgttgtaacatggct</t>
  </si>
  <si>
    <t>tgcagctcaacattttggcacaactaatgcgcacgaccaatcatataacagtgctgattgctac</t>
  </si>
  <si>
    <t>tgcagctcaacattttggcgcaactaatgcgcacgaccaatcatataacagtgctgattgctac</t>
  </si>
  <si>
    <t>tgcagctcaacgacctcgccctcaacgccgagttcatcaaccgtaaggtgcgttttcttccgcg</t>
  </si>
  <si>
    <t>tgcagctcaacgacctcgccctcaactccgagttcatcaaccgtaaggtgcgttttcttccgcg</t>
  </si>
  <si>
    <t>tgcagctcaactgccgtcacgccattgtaataccagacagacagagatgtcctgatgcacgtaa</t>
  </si>
  <si>
    <t>tgcagctcaactgccgtcacggcattgtaataccagacagacagagatgtcctgatgcacgtaa</t>
  </si>
  <si>
    <t>tgcagctcaactggatgtcgctcaaggacgccgtcaaggagaagctcacggtgctcgagaacgt</t>
  </si>
  <si>
    <t>tgcagctcaactggatgtcgttcaaggacgccgtcaaggagaagctcacggtgctcgagaacgt</t>
  </si>
  <si>
    <t>tgcagctcaagaaaacaccaacgctgctgccactccgtccgcagagcttcacctcaacgaatcc</t>
  </si>
  <si>
    <t>tgcagctcaagaaaacaccaactctgctgccactccgtccgcagagcttcacctcaacgaatcc</t>
  </si>
  <si>
    <t>tgcagctcaagacctcggatttaagaggcacaactcgttcttcctattctctactctagcgcct</t>
  </si>
  <si>
    <t>tgcagctcaagacctcggatttcagaggcacaactcgttcttcctattctctactctagcgcct</t>
  </si>
  <si>
    <t>tgcagctcaagaggaaatggagcatcgggctgacacacacatttttcagcatcgactatatgtt</t>
  </si>
  <si>
    <t>tgcagctcaagcggaaatggagcatcgggctgacacacacatttttcagcatcgactatatgtt</t>
  </si>
  <si>
    <t>tgcagctcaagagttctaagcttatctgtgctcgtagtctttccctgcaaacggactctgcaat</t>
  </si>
  <si>
    <t>tgcagcttaagagttctaagcttatctgtgctcgtagtctttccctgcaaacggactctgcaat</t>
  </si>
  <si>
    <t>tgcagctcaagatctacactattagcagtaaggcagtaacagcgccagggtgcagaagagttca</t>
  </si>
  <si>
    <t>tgcagctcaagatctacactattagcagtaaggcagtagcagcgccagggtgcagaagagttca</t>
  </si>
  <si>
    <t>tgcagctcaagccttaagtaaccgtgaatgcaatcgactggacatcataagtttctaggtttcc</t>
  </si>
  <si>
    <t>tgcagctcaagccttaagtatccgtgaatgcaatcgactggacatcataagtttctaggtttcc</t>
  </si>
  <si>
    <t>tgcagctcaagcgcggccactgttcgcctgaatcttctcaagttggctctgtccaccttgtcat</t>
  </si>
  <si>
    <t>tgcagctcaagcgcggccactgttcgcctgaatcttctcaagttggctttgtccaccttgtcat</t>
  </si>
  <si>
    <t>tgcagctcaaggcccagcacgacctggcggcgatcctcgcggacgacgggatcgtgccgtcgga</t>
  </si>
  <si>
    <t>tgcagctcaaggcccagcacgacctggcggggatcctcgcggacgacgggatcgtgccgtcgga</t>
  </si>
  <si>
    <t>tgcagctcaagggcggcatgaaagtcacagtcgctaatggtgagcgggtgccgtgcccaggcgt</t>
  </si>
  <si>
    <t>tgcagctcaagggcggcatgaaagtcacagtcgctaatggtgatcgggtgccgtgcccaggcgt</t>
  </si>
  <si>
    <t>tgcagctcaaggtcttccaccgtgcgcctgaagcgagagaggttagcacgatttatcctgttat</t>
  </si>
  <si>
    <t>tgcagctcaaggtcttccaccgtgcgcctgaaccgagagaggttagcacgatttatcctgttat</t>
  </si>
  <si>
    <t>tgcagctcaagtacatctgcatgggcaacttgggttgagtcctgaaatcggcatgtctagaaac</t>
  </si>
  <si>
    <t>tgcagctcaagtacatctgcatgggcaacttgggttgagtcctgaaatcggcctgtctagaaac</t>
  </si>
  <si>
    <t>tgcagctcaagtcaacagaggattgaggaagaagcacatcaactgggaagatagtagtactcct</t>
  </si>
  <si>
    <t>tgcagctcaagtcaactgaggattgaggaagaagcacatcaactgggaagatagtagtactcct</t>
  </si>
  <si>
    <t>tgcagctcaagtcaccgaagtcaggcatgattcaaggcacacacgctaacactaatgatggagc</t>
  </si>
  <si>
    <t>tgcagctgaagtcaccgaagtcaggcatgattcaaggcacacacgctaacactaatgatggagc</t>
  </si>
  <si>
    <t>tgcagctcaatagtattgtcaggtaattctggacttacaagggctgtaggagatactgcctgct</t>
  </si>
  <si>
    <t>tgcagctcaatagtattgttaggtaattctggacttacaagggctgtaggagatactgcctgct</t>
  </si>
  <si>
    <t>tgcagctcaatcagcgctgtaaccaatccacaaaactaacctgagactttgtatatgataccag</t>
  </si>
  <si>
    <t>tgcagctcaatcagtgctgtaaccaatccacaaaactaacctgagactttgtatatgataccag</t>
  </si>
  <si>
    <t>tgcagctcaatgatggcataagcaacaccatcatcccctctgagctcacgaagcacagcatcat</t>
  </si>
  <si>
    <t>tgcagctcaatgatggcataagcaacaccatcatcgcctctgagctcacgaagcacagcatcat</t>
  </si>
  <si>
    <t>tgcagctcaatttgacgacctcctcactctgatcgaagagagaggttgggatcccatgagacaa</t>
  </si>
  <si>
    <t>tgcagctcaatttgacgacctcctcactctgatcgaagagagagtttgggatcccatgagacaa</t>
  </si>
  <si>
    <t>tgcagctcacaacacaagtggcgacttgtttgtttggctcgtagtagctttcatattggggtac</t>
  </si>
  <si>
    <t>tgcagctcacaacacaagtggcgacttgtttgtttggttcgtagtagctttcatattggggtac</t>
  </si>
  <si>
    <t>tgcagctcacaactctcaacatgtgtcatcctaatttcaaggaggtgcccacgtcaggcccctt</t>
  </si>
  <si>
    <t>tgcagctcacaactctcaacatgtgtcatcctaatttcaaggaggtgcccacgtgaggcccctt</t>
  </si>
  <si>
    <t>tgcagctcacaatctggcgtacccagtgcagagagctcccgctctatgcggggtttggggaagg</t>
  </si>
  <si>
    <t>tgcagctcacaatctggcgtacccagtgcagagagctcccgctctgtgcggggtttggggaagg</t>
  </si>
  <si>
    <t>tgcagctcacaccacagcccacagcacaaacgcaacgcaacgcaccagctagcagcaagctgag</t>
  </si>
  <si>
    <t>tgcagctcacaccacaggccacagcacaaacgcaacgcaacgcaccagctagcagcaagctgag</t>
  </si>
  <si>
    <t>tgcagctcaccaacgacacaagcatgcccaagggccacgccttccaccctgaacccgtctcgtt</t>
  </si>
  <si>
    <t>tgcagctcaccaacgacacaagcatgcccaagggccacgccttccaccctgagcccgtctcgtt</t>
  </si>
  <si>
    <t>tgcagctcaccaactttctcagcggcttcgcccttctcctccaggtgcgcctgcaatcatcggg</t>
  </si>
  <si>
    <t>tgcagctcaccaactttctcagcggcttcgcccttttcctccaggtgcgcctgcaatcatcggg</t>
  </si>
  <si>
    <t>tgcagctcaccacctgctccaacgtccgcggccgcagcaggaatttggacagaaacctcgccga</t>
  </si>
  <si>
    <t>tgcagctcaccacctgttccaacgtccgcggccgcagcaggaatttggacagaaacctcgccga</t>
  </si>
  <si>
    <t>tgcagctcaccgacctcatgtacaagctggagctccccacccgtggtgccagggaaccgcagga</t>
  </si>
  <si>
    <t>tgcagctcaccgacctcatgtacaagctggagctccccacccgtggtgccagggagccgcagga</t>
  </si>
  <si>
    <t>tgcagctcaccgatttgcatgttccaatccacaagtttcacacttccatctctaacagcaaagc</t>
  </si>
  <si>
    <t>tgcagctcaccgatttgcatgttccaatccgcaagtttcacacttccatctctaacagcaaagc</t>
  </si>
  <si>
    <t>tgcagctcacctcgagatcatcacaggcagcggcagtcgtaggctagtagctacatgctctgct</t>
  </si>
  <si>
    <t>tgcagctcacctcgagatcatcacaggcagcggcagtcgtaggctagtagctacatgctctggt</t>
  </si>
  <si>
    <t>tgcagctcacctcgctcgaccaccccttcgccgtccgcgcgcccgcgcacgccgaaaaaaaaaa</t>
  </si>
  <si>
    <t>tgcagctcacctcgctcgaccaccccttcgccgtccgcgcgcgcgcgcacgccgaaaaaaaaaa</t>
  </si>
  <si>
    <t>tgcagctcacctcgctttccatgtgggtgaggggtcggtagatgcgacgcgaagcagagcaaac</t>
  </si>
  <si>
    <t>tgcagctcacctcgctttccatgtgggtgaggggtcggtagatgcgacgcgaagcagagcaacc</t>
  </si>
  <si>
    <t>tgcagctcaccttcatgcctaacacaccattatcatccgacatgagaaattcaaggagctgagg</t>
  </si>
  <si>
    <t>tgcagctcaccttcatgcctaacgcaccattatcatccgacatgagaaattcaaggagctgagg</t>
  </si>
  <si>
    <t>tgcagctcacgaaagtaaaatgttttcttgttagactagagcgtacaaaaatggagcgctccag</t>
  </si>
  <si>
    <t>tgcagctcacgaaagtaaaatgttttcttgttagactagagcgtacaaaaatggagcgcttcag</t>
  </si>
  <si>
    <t>tgcagctcacgatgtttcaatttgccgaaacagtaatgatgtgcatggaagcttggttgataac</t>
  </si>
  <si>
    <t>tgcagctcacgatgtttcaatttgtcgaaacagtaatgatgtgcatggaagcttggttgataac</t>
  </si>
  <si>
    <t>tgcagctcacgcggcttcctctatgcctgagagagaggtgagctcctctgccacttcctctcct</t>
  </si>
  <si>
    <t>tgcagctcacgtggcttcctctatgcctgagagagaggtgagctcctctgccacttcctctcct</t>
  </si>
  <si>
    <t>tgcagctcacgctcgagatgggccaggtatcgtgtaattattattatttatttacagtcaattg</t>
  </si>
  <si>
    <t>tgcagctcacgctcgagatgggccaggtatcgtgtaattattattttttatttacagtcaattg</t>
  </si>
  <si>
    <t>tgcagctcacggaagcgttgaagttttgtcctgtggtggtgtctgttggtggcgctttggctcc</t>
  </si>
  <si>
    <t>tgcagctgacggaagcgttgaagttttgtcctgtggtggtgtctgttggtggcgctttggctcc</t>
  </si>
  <si>
    <t>tgcagctcacggattgggatagcggccaagaagctcttgatgtactccttgcatgcatccttac</t>
  </si>
  <si>
    <t>tgcagctcacggattgggatggcggccaagaagctcttgatgtactccttgcatgcatccttac</t>
  </si>
  <si>
    <t>tgcagctcacggccaaggggatctccatcgacgaccccaacggcacgaccatctggtctacgcc</t>
  </si>
  <si>
    <t>tgcagctcacggccaaggggatctccatcgaggaccccaacggcacgaccatctggtctacgcc</t>
  </si>
  <si>
    <t>tgcagctcacgggcaacaacagcaggagagagtttaagtttaactaacagcatcttttccgaac</t>
  </si>
  <si>
    <t>tgcagctcacgggcaacaacagcaggagagagtttaagtttaactagcagcatcttttccgaac</t>
  </si>
  <si>
    <t>tgcagctcacgggtaacaacacaacagcaggagagagtttaagtttaactaacaacatcttttc</t>
  </si>
  <si>
    <t>tgcagctcacgggtaacaacacaacagcaggagagagtttacgtttaactaacaacatcttttc</t>
  </si>
  <si>
    <t>tgcagctcactctgtagtccactaacactgcattgaagttaaggattgaatgaataaattgtcc</t>
  </si>
  <si>
    <t>tgcagctcactctgtagtccactaacactgcgttgaagttaaggattgaatgaataaattgtcc</t>
  </si>
  <si>
    <t>tgcagctcactgcgacctcgtgctgccaaaatattgacgctggggcctttttttaactaggtta</t>
  </si>
  <si>
    <t>tgcagctcactgcgacctcgtgctgccaaaatattgacgctggggcctttttttaactgggtta</t>
  </si>
  <si>
    <t>tgcagctcactgctctaacggatcacaccgcgagaagctaccatgcacattcgttgttgtggca</t>
  </si>
  <si>
    <t>tgcagctcactgctctaacggatcacaccgcgagaagcttccatgcacattcgttgttgtggca</t>
  </si>
  <si>
    <t>tgcagctcactgtatgcagtcctcggcacgtgtggatgttcctatgctgcacgtttgagctagc</t>
  </si>
  <si>
    <t>tgcagcttactgtatgcagtcctcggcacgtgtggatgttcctatgctgcacgtttgagctagc</t>
  </si>
  <si>
    <t>tgcagctcacttctggtgtgagcgtggccgcatgcgcatgggcgacctctcagatttgcgtcca</t>
  </si>
  <si>
    <t>tgcagctcacttctggtgtgagcgtggccgcatgcgcatgggcgacctctcaggtttgcgtcca</t>
  </si>
  <si>
    <t>tgcagctcagagaaaaacaatgcaggcgcgagttaaatatgcaggaggtgtttgatgtgtgtgc</t>
  </si>
  <si>
    <t>tgcagctcagagaagaacaatgcaggcgcgagttaaatatgcaggaggtgtttgatgtgtgtgc</t>
  </si>
  <si>
    <t>tgcagctcagagcagtaagacgccatggcgatctcggcgcccttgaagccgtagtccaagctgg</t>
  </si>
  <si>
    <t>tgcagctcagagcagtaggacgccatggcgatctcggcgcccttgaagccgtagtccaagctgg</t>
  </si>
  <si>
    <t>tgcagctcagagcgaggcacccctgttgcattctgcaccttgaggcagaacctgaggaggaacg</t>
  </si>
  <si>
    <t>tgcagctcagagcgaggcacccctgttgcattctgcaccttgaggcagagcctgaggaggaacg</t>
  </si>
  <si>
    <t>tgcagctcagcacataagtaacacaaaaatactatcaactaaccgttggtgtaggtgtgccagc</t>
  </si>
  <si>
    <t>tgcagctcagcacataagtaacacaaaaatattatcaactaaccgttggtgtaggtgtgccagc</t>
  </si>
  <si>
    <t>tgcagctcagcagtgacatgccaacaatgtagacagagatgttgccgtaagtctgcgcgtgcag</t>
  </si>
  <si>
    <t>tgcagctcagcagtgacatgccaacaatgtagacatagatgttgccgtaagtctgcgcgtgcag</t>
  </si>
  <si>
    <t>tgcagctcagcccaagaatgtgccgactcatgattctgagtccaagttcatcaagtataagcca</t>
  </si>
  <si>
    <t>tgcagctcagcccaagaatgtgccgactcatgattctgagtccaagttcatcaagtataagccg</t>
  </si>
  <si>
    <t>tgcagctcagccctgaaccctctgcaacgaccgagtcttcatttggtgtgagttctgatgttgt</t>
  </si>
  <si>
    <t>tgcagctcagccctgaaccctctgcaatgaccgagtcttcatttggtgtgagttctgatgttgt</t>
  </si>
  <si>
    <t>tgcagctcagccttgtgatacgatggacattggacatcatgtgattatgctttgctggtgctgt</t>
  </si>
  <si>
    <t>tgcagctcagccttgtgatatgatggacattggacatcatgtgattatgctttgctggtgctgt</t>
  </si>
  <si>
    <t>tgcagctcagctgatggtcttcgtgagcatctattgcggaggaacggatcggagacgcgtgcgt</t>
  </si>
  <si>
    <t>tgcagctcagctgatggtcttcgtgagcatctattgcgggggaacggatcggagacgcgtgcgt</t>
  </si>
  <si>
    <t>tgcagctcagctttctaaacaaggcggccatcgtcaccgacgccgccgaagagatacggcccga</t>
  </si>
  <si>
    <t>tgcagctcagctttctaaacaaggcggccatcgtcaccgacgccgccgaggagatacggcccga</t>
  </si>
  <si>
    <t>tgcagctcaggaaacagttcagtagttgagcagaagatacagccttgaatgagtaaaattgctg</t>
  </si>
  <si>
    <t>tgcagctcaggaaacagttcagtagttgagcagaagattcagccttgaatgagtaaaattgctg</t>
  </si>
  <si>
    <t>tgcagctcaggaccaccgacactgaggcgcgtgtgcgacacagctctggcatcagtgggcgcgg</t>
  </si>
  <si>
    <t>tgcagctcaggaccaccgacactgaggcgcgtgtgcggcacagctctggcatcagtgggcgcgg</t>
  </si>
  <si>
    <t>tgcagctcaggtagcctgctacactgcacaagtgcacatacaatgcatagggtcgcagcagtgg</t>
  </si>
  <si>
    <t>tgcagctcaggtagcctgctacactgcacaagtgcacatgcaatgcatagggtcgcagcagtgg</t>
  </si>
  <si>
    <t>tgcagctcaggtagtcgtcatcttccgtccataatccatatcatcgtgttccttgcaaatcaag</t>
  </si>
  <si>
    <t>tgcagctcaggtagtcgtcatcttcggtccataatccatatcatcgtgttccttgcaaatcaag</t>
  </si>
  <si>
    <t>tgcagctcaggtgccacaacttcagtggtatattcaaggccacaccttaactagtcacatgatt</t>
  </si>
  <si>
    <t>tgcagctcaggtgccacaacttcagtggtatattcaaggccacaccttaactagtgacatgatt</t>
  </si>
  <si>
    <t>tgcagctcagtatcatcggtttgtttcacgatcaaggcaaacggtgcatacagcagtccttgcg</t>
  </si>
  <si>
    <t>tgcagctcagtatcatcggtttgtttcacgatcgaggcaaacggtgcatacagcagtccttgcg</t>
  </si>
  <si>
    <t>tgcagctcagtttgaacgtccaaacatttgctgtaccttcgcttccagaattagaggacagatt</t>
  </si>
  <si>
    <t>tgcagctcagtttgaacgtccaaacatttgctgtaccttcgcttccagagttagaggacagatt</t>
  </si>
  <si>
    <t>tgcagctcataacccaacgaagcatgaaatttcggtcgcagaacccccctccaacaacaaacta</t>
  </si>
  <si>
    <t>tgcagctcataacccaacgaggcatgaaatttcggtcgcagaacccccctccaacaacaaacta</t>
  </si>
  <si>
    <t>tgcagctcataacctggccaaaagtagtcgtgagtttagatgccaataattcacgctagatgta</t>
  </si>
  <si>
    <t>tgcagctcataacctggccaaaagtagtcgtgagtttatatgccaataattcacgctagatgta</t>
  </si>
  <si>
    <t>tgcagctcatacgattcttcttgagcaacgacgtgacggtgcgcggcctgcggatcgagaacag</t>
  </si>
  <si>
    <t>tgcagctcatacgattcttcttgagcaacgacgtgacggtgtgcggcctgcggatcgagaacag</t>
  </si>
  <si>
    <t>tgcagctcatagaacgagttgaccaagacatggtcggccgtgtccaggccgccgaactggttca</t>
  </si>
  <si>
    <t>tgcagctcatagaacgagttgaccaagacatggtcggccgtttccaggccgccgaactggttca</t>
  </si>
  <si>
    <t>tgcagctcatatgacatggtttctgtagtagtgctacagttcctgaacaagtctgtccaagtat</t>
  </si>
  <si>
    <t>tgcagctcatatgacatggtttctgtagtagtactacagttcctgaacaagtctgtccaagtat</t>
  </si>
  <si>
    <t>tgcagctcatattgactccttttaattataattttgaagatcggagatgcactaaacatatatt</t>
  </si>
  <si>
    <t>tgcagctcgtattgactccttttaattataattttgaagatcggagatgcactaaacatatatt</t>
  </si>
  <si>
    <t>tgcagctcatcactctccaggttgttgggcacatgatgtatcatagctccagtgcacgttaagc</t>
  </si>
  <si>
    <t>tgcagctcatcactctccaggttgttgggcacatgatgtatcatagctcctgtgcacgttaagc</t>
  </si>
  <si>
    <t>tgcagctcatcagagagctggaggagtgcaaatggtaaatagagtagcttggaatttgccataa</t>
  </si>
  <si>
    <t>tgcagctcatcagagagctggaggagtgcaaatggtaaatagagtagcttggaatttgccgtaa</t>
  </si>
  <si>
    <t>tgcagctcatcatcagagaaaccaagacttcgacacaccgacgtggcagcattctggtcagttt</t>
  </si>
  <si>
    <t>tgcagctcatcatcagagaaaccaagacttcgacacaccgacgtggcagcattgtggtcagttt</t>
  </si>
  <si>
    <t>tgcagctcatcatgtcctccagcagccattgtctagcttgtgtttgaactctatcgcttctgtc</t>
  </si>
  <si>
    <t>tgcagctgatcatgtcctccagcagccattgtctagcttgtgtttgaactctatcgcttctgtc</t>
  </si>
  <si>
    <t>tgcagctcatccgccaaaccagaccaatcgatatgacgatgtcagcactgtctggttcggaaac</t>
  </si>
  <si>
    <t>tgcagctgatccgccaaaccagaccaatcgatatgacgatgtcagcactgtctggttcggaaac</t>
  </si>
  <si>
    <t>tgcagctcatcctaagatggacaaacatttataaataatcatctctagactataaagagaaaaa</t>
  </si>
  <si>
    <t>tgcagctcatcctaagatggacaaacatttataaataatcatctctagagtataaagagaaaaa</t>
  </si>
  <si>
    <t>tgcagctcatcctcaagaacaagaagggagcagtacttcccccctcgtcggccttcgtcaatgg</t>
  </si>
  <si>
    <t>tgcagctcatcctcaagaacaagaagggagcagtactttccccctcgtcggccttcgtcaatgg</t>
  </si>
  <si>
    <t>tgcagctcatccttcacgtcatcgccgtcgcctgccatggttagcgcaaacacaaaaccgatgc</t>
  </si>
  <si>
    <t>tgcagctcatccttcacgtcgtcgccgtcgcctgccatggttagcgcaaacacaaaaccgatgc</t>
  </si>
  <si>
    <t>tgcagctcatctgacctgatctcaccaggccatgaaggagagagtaaacgcaactttgcttgcc</t>
  </si>
  <si>
    <t>tgcagctcatctgatctgatctcaccaggccatgaaggagagagtaaacgcaactttgcttgcc</t>
  </si>
  <si>
    <t>tgcagctcatcttcctccatctctaatatgttccattttcaagcagacataaagcccaaaacat</t>
  </si>
  <si>
    <t>tgcagctcatcttcctccatctctaatatgttccattttcaagcagacatcaagcccaaaacat</t>
  </si>
  <si>
    <t>tgcagctcatgaagggggccaggtgggtggccgtcaagccaatcccaggcgccctcatcgtcaa</t>
  </si>
  <si>
    <t>tgcagctcatgaagggggccaggtgggtggccgtcaagccaatcccaggtgccctcatcgtcaa</t>
  </si>
  <si>
    <t>tgcagctcatgctaggcgtcatcggcgcgccgctcatcccgctgcccgtctaccatgccaagca</t>
  </si>
  <si>
    <t>tgcagctcatgctaggtgtcatcggcgcgccgctcatcccgctgcccgtctaccatgccaagca</t>
  </si>
  <si>
    <t>tgcagctcatggttagccatggtgaattctgaattggtgacggggacttacgatgcatggagtt</t>
  </si>
  <si>
    <t>tgcagctcatggttagccatggtgaattttgaattggtgacggggacttacgatgcatggagtt</t>
  </si>
  <si>
    <t>tgcagctcatgtttcctggctcttctcccttttcatgtgtgtagctttcatggtccaagtccct</t>
  </si>
  <si>
    <t>tgcagctcatgttttctggctcttctcccttttcatgtgtgtagctttcatggtccaagtccct</t>
  </si>
  <si>
    <t>tgcagctcattcagaatatagctcatccatggcggcgtgctagctatatatgggattgtattgt</t>
  </si>
  <si>
    <t>tgcagctcattcaggatatagctcatccatggcggcgtgctagctatatatgggattgtattgt</t>
  </si>
  <si>
    <t>tgcagctcattcttggctgctctcacgccactttgagctccaaaacgcaggcatgcgtgtaact</t>
  </si>
  <si>
    <t>tgcagctcattcttggctgctctcactccactttgagctccaaaacgcaggcatgcgtgtaact</t>
  </si>
  <si>
    <t>tgcagctcattgcccatgggcgcggcccccgagatgaccatgcgcaccgaggagaggtcgtggc</t>
  </si>
  <si>
    <t>tgcagctccttgcccatgggcgcggcccccgagatgaccatgcgcaccgaggagaggtcgtggc</t>
  </si>
  <si>
    <t>tgcagctcatttgcaagacacggacacctctctccttttcttgctccttttgcttccctttctt</t>
  </si>
  <si>
    <t>tgcagctcatttgcaagacacggacacctctctccttttcttgctccttttgcttccttttctt</t>
  </si>
  <si>
    <t>tgcagctcatttttggtactgctcaaagctacccagcttactcgtagtgtagacttgttacagg</t>
  </si>
  <si>
    <t>tgcagctcatttttggtactgctcaaagctacctagcttactcgtagtgtagacttgttacagg</t>
  </si>
  <si>
    <t>tgcagctccaaaaaatgatctcttagggtccgtttggacgtagatattggagactctggaattg</t>
  </si>
  <si>
    <t>tgcagctccaaaaaatgatctcttagggtctgtttggacgtagatattggagactctggaattg</t>
  </si>
  <si>
    <t>tgcagctccaaattttcgtcatcgtgtagcggttcttcatcccttcgaccacggccgcaggaac</t>
  </si>
  <si>
    <t>tgcagctccaaattttcgtcatcgtgtagcggttcttcatcgcttcgaccacggccgcaggaac</t>
  </si>
  <si>
    <t>tgcagctccaaccaaagctcgtagaagccccatgtgaattgtgaagacaaggagaagcccaatg</t>
  </si>
  <si>
    <t>tgcagctccaaccaaagctcgtagaagccccatgtgaattgtgaagacaaggagaagctcaatg</t>
  </si>
  <si>
    <t>tgcagctccaagatcactggaacagatagttcggaacaaaaaagttatcttgcccgacaggcag</t>
  </si>
  <si>
    <t>tgcagctccaagatcactggaacagatagttcggaacaaataagttatcttgcccgacaggcag</t>
  </si>
  <si>
    <t>tgcagctccaagtcaaggcaagcatgaaatgttaaatggcagtactgcactcatagcagcagtg</t>
  </si>
  <si>
    <t>tgcagctccaagtcaaggcaagcatgaaatgttaaatggcagtactgcactcctagcagcagtg</t>
  </si>
  <si>
    <t>tgcagctccaataagatgcctgtttggttccaaacctgatctcgcaaagtcgcaatcctgctcc</t>
  </si>
  <si>
    <t>tgcagctgcaataagatgcctgtttggttccaaacctgatctcgcaaagtcgcaatcctgctcc</t>
  </si>
  <si>
    <t>tgcagctccaatgtttgccttctctcatgatctctgtgaggacggcaccaattgtcagttgcca</t>
  </si>
  <si>
    <t>tgcagctccaatgtttgccttctctgatgatctctgtgaggacggcaccaattgtcagttgcca</t>
  </si>
  <si>
    <t>tgcagctccacaagttttaccagccgaggaagagccaccgcgccgcggccgcggtcctgcacgg</t>
  </si>
  <si>
    <t>tgcagctccacaagttttaccagccgaggaagagccgccgcgccgcggccgcggtcctgcacgg</t>
  </si>
  <si>
    <t>tgcagctccacatccgagcggacgaactcgcaacccccctcaaacgaaggcggaaccgaaaaaa</t>
  </si>
  <si>
    <t>tgcagctccacatccgagcggacgaactcgcaacccccctgaaacgaaggcggaaccgaaaaaa</t>
  </si>
  <si>
    <t>tgcagctccacatctaagatttcctagagctacgaagaatcagctctagattttctagaactag</t>
  </si>
  <si>
    <t>tgcagctccacatctaagatttcctagagctacgaaggatcagctctagattttctagaactag</t>
  </si>
  <si>
    <t>tgcagctccaccacctctccgccgccgtaagagaggccgccgccgccgccaagccctcgccgaa</t>
  </si>
  <si>
    <t>tgcagctccaccacctctccgccgccgtcagagaggccgccgccgccgccaagccctcgccgaa</t>
  </si>
  <si>
    <t>tgcagctccacccagcatgatttaaggagcttctatggtgtagctatttgggttttggatgttg</t>
  </si>
  <si>
    <t>tgcagctccacccagcatgatttaaggagcttctatggtgtagttatttgggttttggatgttg</t>
  </si>
  <si>
    <t>tgcagctccacccatacttcgaatgggaggcgtacccctctagctggactggtacgcggttgaa</t>
  </si>
  <si>
    <t>tgcagctccacccatgcttcgaatgggaggcgtacccctctagctggactggtacgcggttgaa</t>
  </si>
  <si>
    <t>tgcagctccacctgaccacctcccccaaactcttggagctgagcggcgacgccccgacctgctc</t>
  </si>
  <si>
    <t>tgcagctccacctgaccacctctcccaaactcttggagctgagcggcgacgccccgacctgctc</t>
  </si>
  <si>
    <t>tgcagctccacctgccctacacaaaaatgctggcagacacctttccatgaaggaattgaagaaa</t>
  </si>
  <si>
    <t>tgcagctccacttgccctacacaaaaatgctggcagacacctttccatgaaggaattgaagaaa</t>
  </si>
  <si>
    <t>tgcagctccacctgcctcctcttgtcacccaaactcgatacttgctccttcatttttgaggcgc</t>
  </si>
  <si>
    <t>tgcagctccacctgcctcctcttgtcacccaaactcgatagttgctccttcatttttgaggcgc</t>
  </si>
  <si>
    <t>tgcagctccacctgcctgtcgaaaacccaggagaaggggaccccacgagtctggggctgctgtc</t>
  </si>
  <si>
    <t>tgcagctccacctgcctgtcgaaaacccaggagaaggggacctcacgagtctggggctgctgtc</t>
  </si>
  <si>
    <t>tgcagctccacctgcctgtcgaacacccaggagaaggggacctgacgaggctggggctgctgtc</t>
  </si>
  <si>
    <t>tgcagctccacctgcctgtcgaacacccaggagaagggggcctgacgaggctggggctgctgtc</t>
  </si>
  <si>
    <t>tgcagctccaccttcttccttgccttgtcccacttgtgctctgaagctaaaatttcaatgattc</t>
  </si>
  <si>
    <t>tgcagctccaccttcttccttgccttgtcccacttgtgctctgaagctaaaatttcaatggttc</t>
  </si>
  <si>
    <t>tgcagctccacgaccacctcctcgtcgtcgccgtcgctggacgacggcatggggatgtacgcgt</t>
  </si>
  <si>
    <t>tgcagctccacgaccacctcgtcgtcgtcgccgtcgctggacgacggcatggggatgtacgcgt</t>
  </si>
  <si>
    <t>tgcagctccacgcataggccatgctcatctcctctagatccacaatgccgctgttccctccccc</t>
  </si>
  <si>
    <t>tgcagctccacgcgtaggccatgctcatctcctctagatccacaatgccgctgttccctccccc</t>
  </si>
  <si>
    <t>tgcagctccactgtgttcgattgtattttcatttgatttgaagcatcttactgcgcatgtgcaa</t>
  </si>
  <si>
    <t>tgcagctccactgtgttcgattgtattttcatttgatttgaagcatcttactgtgcatgtgcaa</t>
  </si>
  <si>
    <t>tgcagctccagaaacagcaaccgactacagaagcaaaggccattgtcagtaactacaacagtac</t>
  </si>
  <si>
    <t>tgcagctccagaaacagcaaccgactacagaagcaaaggccattttcagtaactacaacagtac</t>
  </si>
  <si>
    <t>tgcagctccagacaaataatcggatcaccattcttaccatttcccgctatagtcttaacaaatg</t>
  </si>
  <si>
    <t>tgcagctccagacaaataatcggatcaccattcttcccatttcccgctatagtcttaacaaatg</t>
  </si>
  <si>
    <t>tgcagctccagacggggaactcgaccaagagcttcaaccgcgagtgccaggtcctgaagagcat</t>
  </si>
  <si>
    <t>tgcagctccagacggggaactcgaccaagagcttcaaccgcgagtgccaggtcctgaagcgcat</t>
  </si>
  <si>
    <t>tgcagctccagccctgccctgcccctcgggtagaacgcgtgcgcgcccgtgcagcgacgcgtat</t>
  </si>
  <si>
    <t>tgcagctccagccctgccctgcccctcgggtagaacgcgtgcgcgcccgtgcagctacgcgtat</t>
  </si>
  <si>
    <t>tgcagctccagcgcctcctgcctccgcacctcctcctcctcctcggtgatcacatcgatcacca</t>
  </si>
  <si>
    <t>tgcagctccagcgcctcctgcctccgtacctcctcctcctcctcggtgatcacatcgatcacca</t>
  </si>
  <si>
    <t>tgcagctccagcggcaagcagttcgagttcgaggaggccacagtggacgccatccatctgggct</t>
  </si>
  <si>
    <t>tgcagctccagcggcaagcagttcgagttcgaggaggccaccgtggacgccatccatctgggct</t>
  </si>
  <si>
    <t>tgcagctccagctctacgactatatactctagtagtacacatacatgtataataataagttaag</t>
  </si>
  <si>
    <t>tgcagctccagctctacgactatatactctagtagtacacatacatgtataataataagttaat</t>
  </si>
  <si>
    <t>tgcagctccagcttcatcagtgaaaatcaagattactccaacaatctcccccttaagcttgatg</t>
  </si>
  <si>
    <t>tgcagctccagcttcatcagtgaacatcaagattactccaacaatctcccccttaagcttgatg</t>
  </si>
  <si>
    <t>tgcagctccaggggtgcggctggtggtacagcactggtgcgcgtgcggcctagcggatgccgcg</t>
  </si>
  <si>
    <t>tgcagctccaggggtgcggctggtggtacagcactggtgcgcgtgcggcgtagcggatgccgcg</t>
  </si>
  <si>
    <t>tgcagctccaggtagaaggcgtccgtccctctctctccctggccgcggtcatcgtcgcggcgcc</t>
  </si>
  <si>
    <t>tgcagctcgaggtagaaggcgtccgtccctctctctccctggccgcggtcatcgtcgcggcgcc</t>
  </si>
  <si>
    <t>tgcagctccagtgctccaggaaggcgtccctacagaggacgttggtctgcttagcgcccagtac</t>
  </si>
  <si>
    <t>tgcagctccagtgctcctggaaggcgtccctacagaggacgttggtctgcttagcgcccagtac</t>
  </si>
  <si>
    <t>tgcagctccagttgtgtcatgatgttgttaaattttatcaaagctcggcaagtggtcactacta</t>
  </si>
  <si>
    <t>tgcagctccagttgtgtcatgatgttgttaaattttatcaaagcttggcaagtggtcactacta</t>
  </si>
  <si>
    <t>tgcagctccataactatgaggatgaccaaatacacatgagactacgtggtgaaatgagaggcgc</t>
  </si>
  <si>
    <t>tgcagctccataactatgaggatggccaaatacacatgagactacgtggtgaaatgagaggcgc</t>
  </si>
  <si>
    <t>tgcagctccatatataacagctatcgcgaggttgacaaggacggatctccacgccagtgacgac</t>
  </si>
  <si>
    <t>tgcagctccatatataacagctatcgcgaggttgacaaggacggatctccactccagtgacgac</t>
  </si>
  <si>
    <t>tgcagctccatcagacaaagacccccatcgccaacacggcaccgcgctgcggacgtgagtggtg</t>
  </si>
  <si>
    <t>tgcagctccatcagacaaagacccccatcgccaatacggcaccgcgctgcggacgtgagtggtg</t>
  </si>
  <si>
    <t>tgcagctccatcagcagtagcaagtacagcggttacagcggccatcgtcgacaacagccgcacc</t>
  </si>
  <si>
    <t>tgcagctccatcagcagtagcaggtacagcggttacagcggccatcgtcgacaacagccgcacc</t>
  </si>
  <si>
    <t>tgcagctccatcatgctgctcaaagtttgcttcgatttttttaggtaataaaaggaaaacaata</t>
  </si>
  <si>
    <t>tgcagctccatcatgctgctcaaagtttgcttcgttttttttaggtaataaaaggaaaacaata</t>
  </si>
  <si>
    <t>tgcagctccatccactcctcgatctgcgccgtgtagcccgcgcggcgccaccgcgcgaggtcca</t>
  </si>
  <si>
    <t>tgcagctccatccactcctcgatctgcgccgtgtagcccgcgcggcgccatcgcgcgaggtcca</t>
  </si>
  <si>
    <t>tgcagctccatcctgtccacggagggagtcgtccgagccatccccttccacaggctccgccccg</t>
  </si>
  <si>
    <t>tgcagctccatcctgtccacggagggagtcgtccgagccatccccttccacatgctccgccccg</t>
  </si>
  <si>
    <t>tgcagctccatcgggagcggaagaggcagagccagagccaccaccaccagcaccctctgcccgc</t>
  </si>
  <si>
    <t>tgcagctccatcgggagcggaagaggcagaggcagagccaccaccaccagcaccctctgcccgc</t>
  </si>
  <si>
    <t>tgcagctccatctccaccgcatgcttttgcttagcactctccacacgctcatacatctccgcaa</t>
  </si>
  <si>
    <t>tgcagctccatctccaccgcatgcttttgcttagcactctccacacgctcatacatctctgcaa</t>
  </si>
  <si>
    <t>tgcagctccatcttcatcttgggtgagtttcttcttttcatcctgaaggaagccatctatgctg</t>
  </si>
  <si>
    <t>tgcagctccatcttcatcttgggtgagtttcttctttttatcctgaaggaagccatctatgctg</t>
  </si>
  <si>
    <t>tgcagctccatgaaggcctgcacatgagcaaaacaaggaactttcagcgagacatcgcaggaaa</t>
  </si>
  <si>
    <t>tgcagctccatgaaggcctgcacatgagcaaaacaaggaattttcagcgagacatcgcaggaaa</t>
  </si>
  <si>
    <t>tgcagctccatgcggaccagcagcaggtcgtggacgtgcgcaggctgggcgcggcggagcggcg</t>
  </si>
  <si>
    <t>tgcagctccatgcggaccagcagcaggtcgtggacgtgcgcaggctgggctcggcggagcggcg</t>
  </si>
  <si>
    <t>tgcagctccatggctttgctctcatcggccaaagaagtgattaaggagattctgaaactgaagg</t>
  </si>
  <si>
    <t>tgcagcttcatggctttgctctcatcggccaaagaagtgattaaggagattctgaaactgaagg</t>
  </si>
  <si>
    <t>tgcagctccatgtacttcgcgttcacgctctccacctccagcctcagcgcgttgacgtcgtcct</t>
  </si>
  <si>
    <t>tgcagctccatgtacttcgcgttcacgctctccacctccagcctcagcgcgttgacttcgtcct</t>
  </si>
  <si>
    <t>tgcagctccatgtagaactatgtgatcaatattttccaatgtcgcaaggaaaattggtgatgca</t>
  </si>
  <si>
    <t>tgcagctccatgtagaactatgtggtcaatattttccaatgtcgcaaggaaaattggtgatgca</t>
  </si>
  <si>
    <t>tgcagctccattgcattcttctcttgaagacggtttggtttgtatatatctacgtcgcaagttg</t>
  </si>
  <si>
    <t>tgcagctccattgcattcttctcttgaagtcggtttggtttgtatatatctacgtcgcaagttg</t>
  </si>
  <si>
    <t>tgcagctccattggtgaccaattcatctggttttagccttgtatggagcacggccttcgtccca</t>
  </si>
  <si>
    <t>tgcagctccattggtgaccacttcatctggttttagccttgtatggagcacggccttcgtccca</t>
  </si>
  <si>
    <t>tgcagctccatttttttagctcaggttcaggataagtgcgtcacctcactgcattccactagaa</t>
  </si>
  <si>
    <t>tgcagctccttttttttagctcaggttcaggataagtgcgtcacctcactgcattccactagaa</t>
  </si>
  <si>
    <t>tgcagctcccaaaatgaacttgcaacttccgttcgctgaggtgtcgagcaaacgtaataacgag</t>
  </si>
  <si>
    <t>tgcagctcccaaaatgaacttgcaacttccgttcgctgaggtgtcgagccaacgtaataacgag</t>
  </si>
  <si>
    <t>tgcagctcccaaatgaagtgaagtcaccaggattccttcatcaatcctttcataataacatttc</t>
  </si>
  <si>
    <t>tgcagctcccaaatgaagtgaagtcaccaggattctttcatcaatcctttcataataacatttc</t>
  </si>
  <si>
    <t>tgcagctcccaagggagcaatgcatctgtgcctgtctgcacgtcgatgacaatgggattctggt</t>
  </si>
  <si>
    <t>tgcagctcccaagggagcaatgcatctgtgcctgtctgcacgtcgatggcaatgggattctggt</t>
  </si>
  <si>
    <t>tgcagctcccaatccacacacagcacaagcttgagcacacgcctctccaccgccccttcaacca</t>
  </si>
  <si>
    <t>tgcagctcccaatccacacacagcacaagcttgagcacacgcctctccaccgccccttccacca</t>
  </si>
  <si>
    <t>tgcagctcccactcccgctcccgtcatggaggacaagccgcttgtcctggttcaaactgcggtg</t>
  </si>
  <si>
    <t>tgcagctcccactcccgctcccgtcatggaggacaagctgcttgtcctggttcaaactgcggtg</t>
  </si>
  <si>
    <t>tgcagctcccagcggaggcacctacggagggcactcacaacggaggcaccgccgaaaaaaaaaa</t>
  </si>
  <si>
    <t>tgcagctcccagtggaggcacctacggagggcactcacaacggaggcaccgccgaaaaaaaaaa</t>
  </si>
  <si>
    <t>tgcagctcccagtgcttccagcagccgacacagatgtacaacccgtccagctccaccacgttcg</t>
  </si>
  <si>
    <t>tgcagctcccagtgcttccagcagccgacaccgatgtacaacccgtccagctccaccacgttcg</t>
  </si>
  <si>
    <t>tgcagctcccatactaagcatttgcttagatatgatgaaacaaggtgatgttacagacttgcag</t>
  </si>
  <si>
    <t>tgcagcttccatactaagcatttgcttagatatgatgaaacaaggtgatgttacagacttgcag</t>
  </si>
  <si>
    <t>tgcagctccccacgctcgaacttggcgaccaagctctgccattctcggcagaagaggtcgcaag</t>
  </si>
  <si>
    <t>tgcagctccccacgctcgaccttggcgaccaagctctgccattctcggcagaagaggtcgcaag</t>
  </si>
  <si>
    <t>tgcagctccccagggccgatggcgacggcgacacgcaacgagcccccacacgaagagagaggcg</t>
  </si>
  <si>
    <t>tgcagctccccagggccgatggcgacggcgacacgcaacgagcccccacgcgaagagagaggcg</t>
  </si>
  <si>
    <t>tgcagctccccatccgagcggacgaacacgcaacccccctcaaacgaagacggaaccgaaaaaa</t>
  </si>
  <si>
    <t>tgcagctccccatccgagcggacgaactcgcaacccccctcaaacgaagacggaaccgaaaaaa</t>
  </si>
  <si>
    <t>tgcagctcccccgcgcgccgtcacccttgaggtcgtcgacgacgtagtggacataggcaagttc</t>
  </si>
  <si>
    <t>tgcagctcccccgcgcgccgtcacccttgaggtcgtcgacgacgtagtggacatcggcaagttc</t>
  </si>
  <si>
    <t>tgcagctccccgtatctccttcgccttctcgcctcaggcaccacgtacgagcggcgaaatggca</t>
  </si>
  <si>
    <t>tgcagctccccttatctccttcgccttctcgcctcaggcaccacgtacgagcggcgaaatggca</t>
  </si>
  <si>
    <t>tgcagctccccgtcgtggcgagcacggagcagcgtcgaggtgaaccgaggcagcaacgcgcggt</t>
  </si>
  <si>
    <t>tgcagctccccgtcgtggcgagcgcggagcagcgtcgaggtgaaccgaggcagcaacgcgcggt</t>
  </si>
  <si>
    <t>tgcagctcccctcccccttctcgtcgtcgtccgcccagcaaccgcatggagacacctccgctgc</t>
  </si>
  <si>
    <t>tgcagctcccctcctccttctcgtcgtcgtccgcccagcaaccgcatggagacacctccgctgc</t>
  </si>
  <si>
    <t>tgcagctcccctccttcccgtcgtcgtccgcccagcaaccgcatggagacacctccgctgcgcc</t>
  </si>
  <si>
    <t>tgcagctcccctccttctcgtcgtcgtccgcccagcaaccgcatggagacacctccgctgcgcc</t>
  </si>
  <si>
    <t>tgcagctcccctctggcgattggtattgtcgcagctgtttatgtaggttctgtgattttcccca</t>
  </si>
  <si>
    <t>tgcagctcccctctggcgattggtattgtcgcagctgtttatgtaggttctgtggttttcccca</t>
  </si>
  <si>
    <t>tgcagctcccgcacaatgagcaccatggaggagaaggcgcggcccaccgactccccgaaaaaaa</t>
  </si>
  <si>
    <t>tgcagctcccgcacaatgagcaccatggaggagaaggcgcggcccaccgcctccccgaaaaaaa</t>
  </si>
  <si>
    <t>tgcagctcccgcagccgcctcgccgccgaggacgccatcgccgaaaaaaaaaaaaaaaaaaaaa</t>
  </si>
  <si>
    <t>tgcagctcccgcagccgcctcgccgccgtggacgccatcgccgaaaaaaaaaaaaaaaaaaaaa</t>
  </si>
  <si>
    <t>tgcagctcccgcccttagcctccaccctgaggtctggaacccagaaacaacacaaataaagagc</t>
  </si>
  <si>
    <t>tgcagctcccgcccttagcttccaccctgaggtctggaacccagaaacaacacaaataaagagc</t>
  </si>
  <si>
    <t>tgcagctcccgcgcgtcgagggcctccccgagggcgccgagtccaccactccaccaccgacgtc</t>
  </si>
  <si>
    <t>tgcagctcccgcgcgtcgagggcctccccgagggcgccgagtccaccactccaccaccgatgtc</t>
  </si>
  <si>
    <t>tgcagctcccgcggacgcaccaggaattcggacagaaacctcgccgccgccacggacgcctgcc</t>
  </si>
  <si>
    <t>tgcagctcccgcggacgcaccagggattcggacagaaacctcgccgccgccacggacgcctgcc</t>
  </si>
  <si>
    <t>tgcagctcccgcggggacagcgccgcgagcggggccttgtcggccgcgacggaggccgaaaaaa</t>
  </si>
  <si>
    <t>tgcagctcccgcggggacagcgccgcgagcggggccttgtcggccgcgacggatgccgaaaaaa</t>
  </si>
  <si>
    <t>tgcagctcccgtcgcaccagttcatgtagttactgctcgttcagttactggtgaactgtttcct</t>
  </si>
  <si>
    <t>tgcagctcccgtctcaccagttcatgtagttactgctcgttcagttactggtgaactgtttcct</t>
  </si>
  <si>
    <t>tgcagctccctagatggccactggcaactcctggccagccacagccagggtcagcaaagaaaac</t>
  </si>
  <si>
    <t>tgcagctccctagctggccactggcaactcctggccagccacagccagggtcagcaaagaaaac</t>
  </si>
  <si>
    <t>tgcagctccctccaacactggcgtacaatcttgcatttcaaaaaacaatgaccgccatcttcat</t>
  </si>
  <si>
    <t>tgcagctccctccaacactggcgtacaatcttgcatttcaaaaaacaatgaccgtcatcttcat</t>
  </si>
  <si>
    <t>tgcagctccctccaagccgcatgtactcatccccacccacaccaggactgtggtacctgccaca</t>
  </si>
  <si>
    <t>tgcagctccctccaagccgcatgtactcatccccacctacaccaggactgtggtacctgccaca</t>
  </si>
  <si>
    <t>tgcagctccctccaagccgcatgtagtactcatcatccccacccaccaggactgtggtacctgc</t>
  </si>
  <si>
    <t>tgcagctccctccaagccgcatgtagtactcatcatcccctcccaccaggactgtggtacctgc</t>
  </si>
  <si>
    <t>tgcagctccctccgccgccgacgggagcgggccgcggacgtgcgccgctgatggtgtcactccc</t>
  </si>
  <si>
    <t>tgcagctccctctgccgccgacgggagcgggccgcggacgtgcgccgctgatggtgtcactccc</t>
  </si>
  <si>
    <t>tgcagctccctctccgatacctgctcaggtgctcagggaaatcgtgttgtactagtcctgatcc</t>
  </si>
  <si>
    <t>tgcagctccctctccgatccctgctcaggtgctcagggaaatcgtgttgtactagtcctgatcc</t>
  </si>
  <si>
    <t>tgcagctccctgatcaccgcgaagatcctcttgcccttgacgtagctgctgccgaagcacgtcc</t>
  </si>
  <si>
    <t>tgcagctccctgatcatcgcgaagatcctcttgcccttgacgtagctgctgccgaagcacgtcc</t>
  </si>
  <si>
    <t>tgcagctccctggcgacaacggttcccgtccaggcggttctgttcgacatcgacgggacgctgt</t>
  </si>
  <si>
    <t>tgcagctccctggcgacagcggttcccgtccaggcggttctgttcgacatcgacgggacgctgt</t>
  </si>
  <si>
    <t>tgcagctccctggggagagcctcgtcggtgcggtcccgctcgggacgatcgggaacctcacggc</t>
  </si>
  <si>
    <t>tgcagctccctggggagagcctcgtcggtgcggtgccgctcgggacgatcgggaacctcacggc</t>
  </si>
  <si>
    <t>tgcagctccctgtgcagctgcccgtgccgcagtatcccacgcaggttgctcaccacgaacacgt</t>
  </si>
  <si>
    <t>tgcagctccctgtgcagctgcccgtgccgcagtatcccacgcaggttgctcaccatgaacacgt</t>
  </si>
  <si>
    <t>tgcagctccctgttcttgtagcgcttgtcctgtaaaaccttcttaatcgcaacagtctcaccag</t>
  </si>
  <si>
    <t>tgcagctccctgttcttgtagcgcttgtcctgcaaaaccttcttaatcgcaacagtctcaccag</t>
  </si>
  <si>
    <t>tgcagctcccttttacttggtgccccaacaaacgaacagcggtttccttctcttgtcttctcct</t>
  </si>
  <si>
    <t>tgcagttcccttttacttggtgccccaacaaacgaacagcggtttccttctcttgtcttctcct</t>
  </si>
  <si>
    <t>tgcagctccgaatccactgaaccatagtcaagctcagcatcacgcagcgccatcaacagccgat</t>
  </si>
  <si>
    <t>tgcagctccgaatccactgaaccatagtcaagctcagcatcacgcagcgccgtcaacagccgat</t>
  </si>
  <si>
    <t>tgcagctccgacactgatgcggaatcaacaagccgctcacattcagttctcaggtatgaatcat</t>
  </si>
  <si>
    <t>tgcagctctgacactgatgcggaatcaacaagccgctcacattcagttctcaggtatgaatcat</t>
  </si>
  <si>
    <t>tgcagctccgacagccacctgcccagtgcactgttgctgctgctggacgtagccgctccacatc</t>
  </si>
  <si>
    <t>tgcagctccgacagccacctgtccagtgcactgttgctgctgctggacgtagccgctccacatc</t>
  </si>
  <si>
    <t>tgcagctccgacagccacctgcccagtgcgctgctgctgctggacgtaaccgccgctccacatc</t>
  </si>
  <si>
    <t>tgcagctccgacagccacctgcccagtgcgctgctgctgctggacgtagccgccgctccacatc</t>
  </si>
  <si>
    <t>tgcagctccgaccaagatagcctgccttcatctatcgaggcaccagtcaccaccacagctgagc</t>
  </si>
  <si>
    <t>tgcagctccgaccaagctagcctgccttcatctatcgaggcaccagtcaccaccacagctgagc</t>
  </si>
  <si>
    <t>tgcagctccgaccaagatagcctgccttcatctatcgaggcaccagtcaccaccaccacagctg</t>
  </si>
  <si>
    <t>tgcagcttcgaccaagatagcctgccttcatctatcgaggcaccagtcaccaccaccacagctg</t>
  </si>
  <si>
    <t>tgcagctccgaccctgtattcaaggctttaataagatgataaaggaatagacctatgggaaaga</t>
  </si>
  <si>
    <t>tgcagctccgcccctgtattcaaggctttaataagatgataaaggaatagacctatgggaaaga</t>
  </si>
  <si>
    <t>tgcagctccgagagccacctgcccagtgcactgttgctgctggacgtagccgctccacatccac</t>
  </si>
  <si>
    <t>tgcagctccgagagccacctgcccagtgcactgttgctgctggatgtagccgctccacatccac</t>
  </si>
  <si>
    <t>tgcagctccgatttgttccgaaactttgttgatctatctgtgctattgctcagatcagctcacc</t>
  </si>
  <si>
    <t>tgcagcttcgatttgttccgaaactttgttgatctatctgtgctattgctcagatcagctcacc</t>
  </si>
  <si>
    <t>tgcagctccgcaggtgatgagatcccttcggtccagatcattcttgaagtacctgatccaattc</t>
  </si>
  <si>
    <t>tgcagctccgcaggtgatgagatcccttcggtccagatcattcttgaagtacctgatccagttc</t>
  </si>
  <si>
    <t>tgcagctccgcatgaagagcgactcgacccatgcggctgcggaggcgccgcccgtattcgttgg</t>
  </si>
  <si>
    <t>tgcagctccgcatgaagagcgactcgacccatgcggctgcggaggcgccgcccgtgttcgttgg</t>
  </si>
  <si>
    <t>tgcagctccgccattaccgcgtgaagccactgcactctgcctgtcctgcgcacgctgcacctcc</t>
  </si>
  <si>
    <t>tgcagctccgccattaccgcgtgaagccactgcactctgcctgtcctgcgctcgctgcacctcc</t>
  </si>
  <si>
    <t>tgcagctccgccgtcgtctccgcgcacaccctcctccacagctgcccaaacgcagacaccgatc</t>
  </si>
  <si>
    <t>tgcagctccgccgtcgtctccgcgcacaccctcctccacagctgcccagacgcagacaccgatc</t>
  </si>
  <si>
    <t>tgcagctccgccgtcgtctccgcgcacaccctcctccacagctgtgcagacgcagacaccgatc</t>
  </si>
  <si>
    <t>tgcagctccgccgtcgtctccgcgcacaccctcttccacagctgtgcagacgcagacaccgatc</t>
  </si>
  <si>
    <t>tgcagctccgcctcgtcggtcttgtcagactcgatggagagcagcacgttcttgcggcgcacga</t>
  </si>
  <si>
    <t>tgcagctccgcctcgtcggtcttgtcggactcgatggagagcagcacgttcttgcggcgcacga</t>
  </si>
  <si>
    <t>tgcagctccgcgactcaccaaacggcagcgtgcagtccttctccgtcgcctttgtcgtccgcat</t>
  </si>
  <si>
    <t>tgcagctccgcgactcaccaaacggcagcgtgcagtccttctccgtcgcctttgtggtccgcat</t>
  </si>
  <si>
    <t>tgcagctccgcgcgctctcaggacaggtcaaaccaaactcgcgcgagtcgcgacgccgcacccc</t>
  </si>
  <si>
    <t>tgcagctccgtgcgctctcaggacaggtcaaaccaaactcgcgcgagtcgcgacgccgcacccc</t>
  </si>
  <si>
    <t>tgcagctccgcgtcctcatcggcctcgccgtccacttcctcgactccttctcgccacgacgcgg</t>
  </si>
  <si>
    <t>tgcagctccgcgtcctcatcggcctcgccgtccacttcctcgactccttctcgccacgccgcgg</t>
  </si>
  <si>
    <t>tgcagctccgctcgtgaccagctagtttccaagtggccgtgttccttcttcaatttgtttttcc</t>
  </si>
  <si>
    <t>tgcagctccgctcgtgaccagctagtttccaagtggccgtgttccttcttccatttgtttttcc</t>
  </si>
  <si>
    <t>tgcagctccgtcagtcagtagtggagatcgactctggtgccaagaaaacaagcagagtcagtgt</t>
  </si>
  <si>
    <t>tgcagctccgtcagtcagtagtggaggtcgactctggtgccaagaaaacaagcagagtcagtgt</t>
  </si>
  <si>
    <t>tgcagctccgtccgttcctggggtgggacacggagaggagttggtagcggacgggcttctagac</t>
  </si>
  <si>
    <t>tgcagctccgtccgttcctggggtgggacacggagaggagttggtggcggacgggcttctagac</t>
  </si>
  <si>
    <t>tgcagctccgtcgatgtcctgtagatgccacgccgctgtatagtcaggacatctagaccaccgc</t>
  </si>
  <si>
    <t>tgcagctccgtcgatgtcctgtagatgccacgccgctgtatagtgaggacatctagaccaccgc</t>
  </si>
  <si>
    <t>tgcagctccgtgagtcgtgctcattgcagctccataggtggccccatgttgcccgcgctcgcct</t>
  </si>
  <si>
    <t>tgcagcttcgtgagtcgtgctcattgcagctccataggtggccccatgttgcccgcgctcgcct</t>
  </si>
  <si>
    <t>tgcagctccgtgatatatattatctatttgcaactgactaatactagctagcagctcaaaagaa</t>
  </si>
  <si>
    <t>tgcagctccgtgatatatattatctatttgcaactgactaatactagctagtagctcaaaagaa</t>
  </si>
  <si>
    <t>tgcagctccgttcttgagcttctcagacttacagtagttaataccctccgagagctcactgatg</t>
  </si>
  <si>
    <t>tgcagctccgttcttgagcttctcagacttacagtagttaataccctccgagagttcactgatg</t>
  </si>
  <si>
    <t>tgcagctcctcaccaccagagcctgacctggcacctccctctatgttgtcgctggcagaggccc</t>
  </si>
  <si>
    <t>tgcagctcctcaccaccagagcctgacctggcacctccctctatgttgtcgctggcagtggccc</t>
  </si>
  <si>
    <t>tgcagctcctcagcctcaagttcaggtatcaaggatgtatgctccaggtccacaacaacctata</t>
  </si>
  <si>
    <t>tgcagctcctcagcctcaggttcaggtatcaaggatgtatgctccaggtccacaacaacctata</t>
  </si>
  <si>
    <t>tgcagctcctcagctctgatgaaatgtggatgtatgctccgatcgcatacaacgggacgaacat</t>
  </si>
  <si>
    <t>tgcagctcctcagctctgatgaaatgtggatgtatgctccgatcgcatacaacgggatgaacat</t>
  </si>
  <si>
    <t>tgcagctcctccacaccacagatgtagcgcccccttgagcccccttcaacacctagaaaccaag</t>
  </si>
  <si>
    <t>tgcagctcctccacaccacagatgtagcgcccccttgagcccccttcagcacctagaaaccaag</t>
  </si>
  <si>
    <t>tgcagctcctccaccttgtcatccagctcgtccagggagacggtggcgtcggcgtccgcgccga</t>
  </si>
  <si>
    <t>tgcagctcctccaccttgtcatctagctcgtccagggagacggtggcgtcggcgtccgcgccga</t>
  </si>
  <si>
    <t>tgcagctcctccagcgtcagcgacatgatggacgactgccacgccagcggatccaccacctgct</t>
  </si>
  <si>
    <t>tgcagctcctccagcgtcagcgacatgatggacgactgccgcgccagcggatccaccacctgct</t>
  </si>
  <si>
    <t>tgcagctcctccatggtgctctcctccgacgacgtggacaccttcaccgacccgccgacggaga</t>
  </si>
  <si>
    <t>tgcagctcctccatggtgctctcctccgacgacgtggacaccttcaccgacccgccgatggaga</t>
  </si>
  <si>
    <t>tgcagctcctccccgacgcccacggccgcgacctcggcgggggccgaaaaaaaaaaaaaaaaaa</t>
  </si>
  <si>
    <t>tgcagctcctccccgacgcccacggccgcgacctcggcggggtccgaaaaaaaaaaaaaaaaaa</t>
  </si>
  <si>
    <t>tgcagctcctccctgctgatccgcccgtcgcggtccgcgtcgaactgcgccagccacgaccgaa</t>
  </si>
  <si>
    <t>tgcagctcctccctgctgatccgcccgtcgcggtccgcgtcgaactgcgccagccacgcccgaa</t>
  </si>
  <si>
    <t>tgcagctcctccgagagtgtagtgatgagtgtgaagcagctcggagtcccaatcccagccccag</t>
  </si>
  <si>
    <t>tgcagctcctccgagagtgtagtgatgagtgtgaagcagctcggagtcccagtcccagccccag</t>
  </si>
  <si>
    <t>tgcagctcctcgaggactgcctatgtacgacgcggttgctcaacgtcggcatgcgatggagcta</t>
  </si>
  <si>
    <t>tgcagctcctcgaggactgcctatgtacgacgcggttgctcaacgtcggcatgcgatggagctg</t>
  </si>
  <si>
    <t>tgcagctcctcggccaggcccagcacctccagaatctcggtttcctcgccgccgccgcgctcca</t>
  </si>
  <si>
    <t>tgcagctcctcggccaggcccagcagctccagaatctcggtttcctcgccgccgccgcgctcca</t>
  </si>
  <si>
    <t>tgcagctcctctatgaggcagaagatgcgcttgcccgtgtcgtagctcgtgtcgaactcggtgc</t>
  </si>
  <si>
    <t>tgcagctcctctatgaggcggaagatgcgcttgcccgtgtcgtagctcgtgtcgaactcggtgc</t>
  </si>
  <si>
    <t>tgcagctcctctgcaattgccttctgcaaagctctcctgctttgccacagtgagcaatcaatgt</t>
  </si>
  <si>
    <t>tgcagctcctctgcaattgccttctgcaaagctctcttgctttgccacagtgagcaatcaatgt</t>
  </si>
  <si>
    <t>tgcagctcctcttcctgcgggtgctcgcgcggctgcggcttactccactcgttgctcctcttgt</t>
  </si>
  <si>
    <t>tgcagctcctcttcctgcgggtgctctcgcggctgcggcttactccactcgttgctcctcttgt</t>
  </si>
  <si>
    <t>tgcagctcctcttcggccaacccgccgccgacgccgatgtcgtagggaagcaggcacccgaaaa</t>
  </si>
  <si>
    <t>tgcagctgctcttcggccaacccgccgccgacgccgatgtcgtagggaagcaggcacccgaaaa</t>
  </si>
  <si>
    <t>tgcagctcctcttgcatcagctcagaatcccaagcgcttgtcgccacgcttttggactcctcat</t>
  </si>
  <si>
    <t>tgcagctcgtcttgcatcagctcagaatcccaagcgcttgtcgccacgcttttggactcctcat</t>
  </si>
  <si>
    <t>tgcagctcctgaaggagaacaggagtctggactgggacacgaggtacaaggttgccattggaac</t>
  </si>
  <si>
    <t>tgcagctcctgaaggagaacaggagtctggactgggacacgaggtacaaggttgccgttggaac</t>
  </si>
  <si>
    <t>tgcagctcctgagcaggcttcgccgcctgctgctcctgcgtcggcttcgcgggcttgccccctt</t>
  </si>
  <si>
    <t>tgcagctcctgagcgggcttcgccgcctgctgctcctgcgtcggcttcgcgggcttgccccctt</t>
  </si>
  <si>
    <t>tgcagctcctgagtacattcacgaggaagaagcgcaacaaatagcacccgaaggacatgatatg</t>
  </si>
  <si>
    <t>tgcagctcctgagtacattcacgaggaagaagcgcaacaaatagcacctgaaggacatgatatg</t>
  </si>
  <si>
    <t>tgcagctcctgagtacattcacgaggaagaagctcaacaaatagcacctgaaggacatgatgtg</t>
  </si>
  <si>
    <t>tgcagctcctgagtacattcacgaggaagaagctcaacaaatggcacctgaaggacatgatgtg</t>
  </si>
  <si>
    <t>tgcagctcctgatacttttccaactatagtttcattccagagttcttctagtcctctctcactt</t>
  </si>
  <si>
    <t>tgcagctcctgatacttttccaactatagtttcattccagagttcttgtagtcctctctcactt</t>
  </si>
  <si>
    <t>tgcagctcctgatagggacgaccctcaatgatgtagaagctgccattgccgtcggcggcggcgg</t>
  </si>
  <si>
    <t>tgcagctcctgatagggacgaccctcagtgatgtagaagctgccattgccgtcggcggcggcgg</t>
  </si>
  <si>
    <t>tgcagctcctgatagggagaaccctccaggatgtagaagctgccattgccgtcttcggtggcat</t>
  </si>
  <si>
    <t>tgcagctcctgatagggagaaccctcgaggatgtagaagctgccattgccgtcttcggtggcat</t>
  </si>
  <si>
    <t>tgcagctcctgcaagcttcctgagtaacatgctagctgcctcaagcccatccccagcctcctca</t>
  </si>
  <si>
    <t>tgcagctcctgcaagcttcctgagtaacctgctagctgcctcaagcccatccccagcctcctca</t>
  </si>
  <si>
    <t>tgcagctcctgcatgcaaaatgtgtataccttgttgaatatgtggaggatggttcagcgtttgt</t>
  </si>
  <si>
    <t>tgcagctcctgcatgtaaaatgtgtataccttgttgaatatgtggaggatggttcagcgtttgt</t>
  </si>
  <si>
    <t>tgcagctcctgcccaagttttccacactaggccactttcccaatgaaggaactcaactactcaa</t>
  </si>
  <si>
    <t>tgcagctgctgcccaagttttccacactaggccactttcccaatgaaggaactcaactactcaa</t>
  </si>
  <si>
    <t>tgcagctcctgctgctgtgaatattttttctcccttatttggagctgacttgctaggctactac</t>
  </si>
  <si>
    <t>tgcagctcctggtgctgtgaatattttttctcccttatttggagctgacttgctaggctactac</t>
  </si>
  <si>
    <t>tgcagctcctggaccgttttatggcgacgtacatgttcagttggtcgaggaaacctttgtacac</t>
  </si>
  <si>
    <t>tgcagctcgtggaccgttttatggcgacgtacatgttcagttggtcgaggaaacctttgtacac</t>
  </si>
  <si>
    <t>tgcagctcctgtatcctcctctcccaccgctcgttgtactgctgccgctgcttcttcctcgtca</t>
  </si>
  <si>
    <t>tgcagctcctgtattctcctctcccaccgctcgttgtactgctgccgctgcttcttcctcgtca</t>
  </si>
  <si>
    <t>tgcagctcctgtgacaacgacaacgcaagcggggccgttctccacgccatcctccccatcgacg</t>
  </si>
  <si>
    <t>tgcagctcctgtgacaacgacaacgcaagcggggccgttctccacgccctcctccccatcgacg</t>
  </si>
  <si>
    <t>tgcagctcctgtgcctgcggatcacgctggtgctccacccaaaggtcgtcgtagagggcgaatg</t>
  </si>
  <si>
    <t>tgcagctcctgtgcctgcggatcacgctggtgctccactcaaaggtcgtcgtagagggcgaatg</t>
  </si>
  <si>
    <t>tgcagctcctgttcagcttattttattttattttaccgaagaagaaggaaagggcagcgtgcag</t>
  </si>
  <si>
    <t>tgcagctcgtgttcagcttattttattttattttaccgaagaagaaggaaagggcagcgtgcag</t>
  </si>
  <si>
    <t>tgcagctccttatctatgattacctgcctggaggaaatttgcataaacacctacacgagtgcaa</t>
  </si>
  <si>
    <t>tgcagctccttatctatgattacctgcctggaggaaatttgcataaacacctacacgagtgcta</t>
  </si>
  <si>
    <t>tgcagctccttcacgtacttggccgcgtcggagaggatcgtcgccttgtccatctgccagtagc</t>
  </si>
  <si>
    <t>tgcagttccttcacgtacttggccgcgtcggagaggatcgtcgccttgtccatctgccagtagc</t>
  </si>
  <si>
    <t>tgcagctccttcagagggatcactggcaggtaaaaatgtctaagtgtgtgtttgctcaacccca</t>
  </si>
  <si>
    <t>tgcagctccttcagagggatcactggcaggtaaaaatgtctaagtgtgtgtttgctcaacgcca</t>
  </si>
  <si>
    <t>tgcagctccttcccagcctatcatcgccgctgcgttgggaagcagagagatggggcgtccgcga</t>
  </si>
  <si>
    <t>tgcagctcctttccagcctatcatcgccgctgcgttgggaagcagagagatggggcgtccgcga</t>
  </si>
  <si>
    <t>tgcagctccttgagtgcctggaacacccatttcccttccttgtagctgctcccgaacgccgtgt</t>
  </si>
  <si>
    <t>tgcagctccttgagtgcctggaacacccgtttcccttccttgtagctgctcccgaacgccgtgt</t>
  </si>
  <si>
    <t>tgcagctccttgagtgcctggaacactcgtttcccttccctgtagctgcccccgaacgccgtgt</t>
  </si>
  <si>
    <t>tgcagctccttgagtgcctggaacactcgtttcccttccctgtagctgctcccgaacgccgtgt</t>
  </si>
  <si>
    <t>tgcagctccttgtcctgtctcaacgcaaacttagccgtgtccttccacaaggacacctccattt</t>
  </si>
  <si>
    <t>tgcagctccttgtcctgtctcaacgcaaacttagccttgtccttccacaaggacacctccattt</t>
  </si>
  <si>
    <t>tgcagctcctttatttctcttttatgcttcttctcataatctcactttaaacatatagaactac</t>
  </si>
  <si>
    <t>tgcagctcctttatttctcttttatgcttcttctcataatctcactttaaacatatagcactac</t>
  </si>
  <si>
    <t>tgcagctcctttggcagttcgcctgatgaccagtctgtatgcttcagtggtgacacggtctcat</t>
  </si>
  <si>
    <t>tgcagctcctttggcggttcgcctgatgaccagtctgtatgcttcagtggtgacacggtctcat</t>
  </si>
  <si>
    <t>tgcagctcgaacctggtccctctgaaattcaccagcttgatgaagctcaggtggtcaaggacga</t>
  </si>
  <si>
    <t>tgcagctcgaacctggtccctctgaaattccccagcttgatgaagctcaggtggtcaaggacga</t>
  </si>
  <si>
    <t>tgcagctcgaacggcgacgatgatacatatggcgccgttacaactagctagcgcgctttgcatg</t>
  </si>
  <si>
    <t>tgcagctcgaacggcgacgatgatacatatggcgccgttacagctagctagcgcgctttgcatg</t>
  </si>
  <si>
    <t>tgcagctcgaatgcgaattattcagactggtcatcagagtttggccactgcaagagcagcaagg</t>
  </si>
  <si>
    <t>tgcagctcgaatgcgagttattcagactggtcatcagagtttggccactgcaagagcagcaagg</t>
  </si>
  <si>
    <t>tgcagctcgacaagagtgcggtggacaaatcatccgctacactacgcatgggtcacgcaagact</t>
  </si>
  <si>
    <t>tgcagctcgacaagagtgcggtggacaaatcatccgctacactacgcatgggtcacgcaatact</t>
  </si>
  <si>
    <t>tgcagctcgacacggccacacggggttttcccttccccacctggccacctccccgccccgtccc</t>
  </si>
  <si>
    <t>tgcagctcgacacggccacacgggtttttcccttccccacctggccacctccccgccccgtccc</t>
  </si>
  <si>
    <t>tgcagctcgaccacgacgacgctgatgttgtccctgctgccgcgggacatggccagctccgtca</t>
  </si>
  <si>
    <t>tgcagctcgaccacgacgacgctgatgttgtccctgctgccgcgggacatggccagctccgtga</t>
  </si>
  <si>
    <t>tgcagctcgaccacgatgacgctgatgttgtccctgctgctgcgtgacatggccacctccgtga</t>
  </si>
  <si>
    <t>tgcagctcgaccacgatgacgctgatgttgtccctgctgctgcgtgacatggccagctccgtga</t>
  </si>
  <si>
    <t>tgcagctcgaccgccatggccgacggcgccgatccccatacacgcagtttgtttccatagcaaa</t>
  </si>
  <si>
    <t>tgcagctcgaccgccatggtcgacggcgccgatccccatacacgcagtttgtttccatagcaaa</t>
  </si>
  <si>
    <t>tgcagctcgacgccttcctcagccagagcctagccttgccgccaccgccgaagctgggatccga</t>
  </si>
  <si>
    <t>tgcagctcgacgccttcctcagccagagcctagccttgccgccaccgccgaagctgggctccga</t>
  </si>
  <si>
    <t>tgcagctcgactccgatcgcaacggcgcagcagtcgatgcaagaggcacgcagtgcggctgaaa</t>
  </si>
  <si>
    <t>tgcagctcgactccgatcgcaacggcgcagcagtcgatgcaagaggcatgcagtgcggctgaaa</t>
  </si>
  <si>
    <t>tgcagctcgagaccttccacctcgtgctgcaagatccccgtgaccatggtgccgtcgcggtgct</t>
  </si>
  <si>
    <t>tgcagctcgaggccttccacctcgtgctgcaagatccccgtgaccatggtgccgtcgcggtgct</t>
  </si>
  <si>
    <t>tgcagctcgagagctattctcacgagctggcgcgggaagcggtcgatctcgccgctgccgctag</t>
  </si>
  <si>
    <t>tgcagctcgagagctcttctcacgagctggcgcgggaagcggtcgatctcgccgctgccgctag</t>
  </si>
  <si>
    <t>tgcagctcgagatggcgcaccaggtcctgcacgcggcccagctccgagaccaggagcgcccgcc</t>
  </si>
  <si>
    <t>tgcagctcgagatggcgcaccaggttctgcacgcggcccagctccgagaccaggagcgcccgcc</t>
  </si>
  <si>
    <t>tgcagctcgagcacgaagctaacgaacaatcactgtatatatgaatgcctgtaaaacgacattg</t>
  </si>
  <si>
    <t>tgcagctcgagcacgaagctaacgaacaatcactgtatatatgaatgcctgtaaaatgacattg</t>
  </si>
  <si>
    <t>tgcagctcgagcctcccgtacctttggcgtagctcggccagctgcttagcgaggctctaggcgt</t>
  </si>
  <si>
    <t>tgcagctcgagcctcccgtatctttggcgtagctcggccagctgcttagcgaggctctaggcgt</t>
  </si>
  <si>
    <t>tgcagctcgagcgaccgtgctccaccgcaccgccccagcattctccatagcggccgaaaaaaaa</t>
  </si>
  <si>
    <t>tgcagctcgagtgaccgtgctccaccgcaccgccccagcattctccatagcggccgaaaaaaaa</t>
  </si>
  <si>
    <t>tgcagctcgagctcgatcccctcgccgccgtccatggagcctgtgttcaccgtcgagcatggcc</t>
  </si>
  <si>
    <t>tgcagctcgagctcgatcccctcgccgccgtgcatggagcctgtgttcaccgtcgagcatggcc</t>
  </si>
  <si>
    <t>tgcagctcgagctggcgcaccaggtcctgcacgcggcccagctccgagacgaggcgcgcccgcc</t>
  </si>
  <si>
    <t>tgcagctcgagctggcgcatcaggtcctgcacgcggcccagctccgagacgaggcgcgcccgcc</t>
  </si>
  <si>
    <t>tgcagctcgaggagagcacagtacaaacaggagtgaaagaagcatcgagggcaacgatgttgtg</t>
  </si>
  <si>
    <t>tgcaggtcgaggagagcacagtacaaacaggagtgaaagaagcatcgagggcaacgatgttgtg</t>
  </si>
  <si>
    <t>tgcagctcgaggaggtgcggcaggagctggcgagtctacaatcagcaagagagacagtggagga</t>
  </si>
  <si>
    <t>tgcagctcgagggggtgcggcaggagctggcgagtctacaatcagcaagagagacagtggagga</t>
  </si>
  <si>
    <t>tgcagctcgaggccttccacctcgtgctgcacgatccccatgaccatggtgtcgtcgcggtgct</t>
  </si>
  <si>
    <t>tgcagctcgaggccttccacctcgtgctgcacgatccccgtgaccatggtgtcgtcgcggtgct</t>
  </si>
  <si>
    <t>tgcagctcgaggggatgggcctctcaggcacgctcgacctgcgcgcgctcacgagactgccgaa</t>
  </si>
  <si>
    <t>tgcagctcgaggggatgggcctctcaggcaggctcgacctgcgcgcgctcacgagactgccgaa</t>
  </si>
  <si>
    <t>tgcagctcgagtcgagtccaaaccctaacgcagttgtaattcgcttattcgctggtggagatgc</t>
  </si>
  <si>
    <t>tgcagctcgagtcgagtccaaaccctaacgcagttgtaattcgcttattcgctggtggagattc</t>
  </si>
  <si>
    <t>tgcagctcgatcgtaacctccagaaaggaaggatggatggacggccagcaggacaggtcacagc</t>
  </si>
  <si>
    <t>tgcagctcgatcgtaacctccagaaaggaaggatggatggacggccagcaggacaggtcgcagc</t>
  </si>
  <si>
    <t>tgcagctcgatcgttggacctatcagcatggggaccgtcatcatatcctgcatgcgtcccctgt</t>
  </si>
  <si>
    <t>tgcagctcgatcgttggacctatcagcatggggaccgtcatcatatgctgcatgcgtcccctgt</t>
  </si>
  <si>
    <t>tgcagctcgatctaggctatgctgaagaatttggcaagggatcgagggccgctatgcctaatag</t>
  </si>
  <si>
    <t>tgcagctcgatctaggctatgctgaagaatttggcaaggggtcgagggccgctatgcctaatag</t>
  </si>
  <si>
    <t>tgcagctcgatgctgaaatgcccgcaatctgcgccgccgaagcctccgagggctcggttcgcga</t>
  </si>
  <si>
    <t>tgcagctcgatgctgaaatgtccgcaatctgcgccgccgaagcctccgagggctcggttcgcga</t>
  </si>
  <si>
    <t>tgcagctcgatggagtcgcgatcgctcgtggaacacatgcatggctttgatataaactaatgat</t>
  </si>
  <si>
    <t>tgcagctcgatggagtcgcgatcgcttgtggaacacatgcatggctttgatataaactaatgat</t>
  </si>
  <si>
    <t>tgcagctcgcaaagggggaatccacggcgaacgagaccatcgccgaggccgtgtacatcttcag</t>
  </si>
  <si>
    <t>tgcagctcgcagagggggaatccacggcgaacgagaccatcgccgaggccgtgtacatcttcag</t>
  </si>
  <si>
    <t>tgcagctcgcaattgcagttggcgggcgaggccatatattattggcccatgaatgccgcgccca</t>
  </si>
  <si>
    <t>tgcagctcgcaattgcggttggcgggcgaggccatatattattggcccatgaatgccgcgccca</t>
  </si>
  <si>
    <t>tgcagctcgccaactctctctataagcaagagtctatcttgaacatcaggtagcacggatggga</t>
  </si>
  <si>
    <t>tgcagctcgccaactctctttataagcaagagtctatcttgaacatcaggtagcacggatggga</t>
  </si>
  <si>
    <t>tgcagctcgccaaggtgctgcactcgaggggcttcttcgtcacctacgtcaacaccgagtacaa</t>
  </si>
  <si>
    <t>tgcagctcgctaaggtgctgcactcgaggggcttcttcgtcacctacgtcaacaccgagtacaa</t>
  </si>
  <si>
    <t>tgcagctcgccaatgtgcgacaacctcacctggtcgtcttgcggcaagcagaactggggaaacc</t>
  </si>
  <si>
    <t>tgcagctcgccaatgtgcgaccacctcacctggtcgtcttgcggcaagcagaactggggaaacc</t>
  </si>
  <si>
    <t>tgcagctcgccagtcaccacacacactcctccacctgcgccgccctggaactctggaagcgctc</t>
  </si>
  <si>
    <t>tgcagctcgccagtcaccacacacactcctccatctgcgccgccctggaactctggaagcgctc</t>
  </si>
  <si>
    <t>tgcagctcgccatcagccgcgcggcctccctggactccgtgcatcatgggttggcctccccgca</t>
  </si>
  <si>
    <t>tgcagctcgccatcagccgcgcggcctccctggactccgtgcatcatgggttggcctccccgcc</t>
  </si>
  <si>
    <t>tgcagctcgccatccgcggggacgaggagctcgacaccctcatcaagggcaccatcgccgaaaa</t>
  </si>
  <si>
    <t>tgcagctcgccatccgcggggacgaggagcttgacaccctcatcaagggcaccatcgccgaaaa</t>
  </si>
  <si>
    <t>tgcagctcgcccaaggcatgcgggagcctgaacatctcatacccattctggctggaggagccag</t>
  </si>
  <si>
    <t>tgcagctcgcccaaggcatgcgggagcctgaacatctcgtacccattctggctggaggagccag</t>
  </si>
  <si>
    <t>tgcagctcgccgaagtaattcctcagccgactacggcgcttcctctccgcgatcatccgcaccc</t>
  </si>
  <si>
    <t>tgcagctcgccgaagtaattcctcagccgactacggcgcttcctctccgcgatcatccgcatcc</t>
  </si>
  <si>
    <t>tgcagctcgccgcggttgctcttgcacccaaagggaggcgtacggcgtcagacgcgccgcagga</t>
  </si>
  <si>
    <t>tgcagctcgccgcggttgcttttgcacccaaagggaggcgtacggcgtcagacgcgccgcagga</t>
  </si>
  <si>
    <t>tgcagctcgccgttcaggacttcgactcgtgtgaccgtccgttcacccaggctggtatccccaa</t>
  </si>
  <si>
    <t>tgcagctcgccgttcaggatttcgactcgtgtgaccgtccgttcacccaggctggtatccccaa</t>
  </si>
  <si>
    <t>tgcagctcgccttgcaggagaaatggtgtgtggtctgacattaatgaacctgttcgctggttgg</t>
  </si>
  <si>
    <t>tgcagctcgccttgcaggagaaatggtgtgtggtctgacattaatgagcctgttcgctggttgg</t>
  </si>
  <si>
    <t>tgcagctcgcgaagcgactcgaccaccaccgcctcgccgccttcctcgctcgctagtttgccgc</t>
  </si>
  <si>
    <t>tgcagctcgcgaagctactcgaccaccaccgcctcgccgccttcctcgctcgctagtttgccgc</t>
  </si>
  <si>
    <t>tgcagctcgcgatagctcatgccctctagttttgccagatctatagacgtatcgccgttcccct</t>
  </si>
  <si>
    <t>tgcagctcgcgatagctcatgccctctagttttgccagatctttagacgtatcgccgttcccct</t>
  </si>
  <si>
    <t>tgcagctcgcgatcgatcgaggcaggccgtcgtgcgtgtcctcgtttgacttgcgatttcataa</t>
  </si>
  <si>
    <t>tgcagctcgcgatcgatcgaggcaggccgttgtgcgtgtcctcgtttgacttgcgatttcataa</t>
  </si>
  <si>
    <t>tgcagctcgcgccaactcatcgatccgcgccccacccatctccaccaatctccttctatcgtgt</t>
  </si>
  <si>
    <t>tgcagctcgcgccaactcatcggtccgcgccccacccatctccaccaatctccttctatcgtgt</t>
  </si>
  <si>
    <t>tgcagctcgcgcccgcctccgcctcacgacgaagcagcatcccgctgctgccgcgaggagaagc</t>
  </si>
  <si>
    <t>tgcagctcgcgcccgcctccgcctcacgacgaagcagcatcccgctgctgccgcgaggagcagc</t>
  </si>
  <si>
    <t>tgcagctcgcgccgcgtcagctgaacgcgtcccgaacgacgagaccgccccgattacattaaaa</t>
  </si>
  <si>
    <t>tgcagctcgcgccgcgtcagctgaacgcgtcccgaacgacgaggccgccccgattacattaaaa</t>
  </si>
  <si>
    <t>tgcagctcgcgcgtcggccaatacccaagcatcctcaaacaaaaccaccgccccgtaacacaga</t>
  </si>
  <si>
    <t>tgcagctcgcgcgtcggccaatccccaagcatcctcaaacaaaaccaccgccccgtaacacaga</t>
  </si>
  <si>
    <t>tgcagctcgcggcggctgctcccgtggcgcccacgtcctcctcgtcgtcctccgaccgaaaaaa</t>
  </si>
  <si>
    <t>tgcagctcgcggcggctgctcccgtggcgcccacgtcctcgtcgtcgtcctccgaccgaaaaaa</t>
  </si>
  <si>
    <t>tgcagctcgcggtgcggcgtcgcctgcattgaattcagcgaggcgagtggatggacgaaacgag</t>
  </si>
  <si>
    <t>tgcagctcgcggtgtggcgtcgcctgcattgaattcagcgaggcgagtggatggacgaaacgag</t>
  </si>
  <si>
    <t>tgcagctcgctaaaccccatcaccacgcagaagtaggagcgaccgtcgccatcgtcgcgaagga</t>
  </si>
  <si>
    <t>tgcagctcgctaaaccccatcaccacgcagaagtaggagcggccgtcgccatcgtcgcgaagga</t>
  </si>
  <si>
    <t>tgcagctcgctagagaggtttgcgcactttatgcccttccatcattgcagtacttattttctgc</t>
  </si>
  <si>
    <t>tgcagcttgctagagaggtttgcgcactttatgcccttccatcattgcagtacttattttctgc</t>
  </si>
  <si>
    <t>tgcagctcgctccatcttctccttgcctcgctcagcgcgtttttcttcttccatgcctccgctg</t>
  </si>
  <si>
    <t>tgcagctcgcttcatcttctccttgcctcgctcagcgcgtttttcttcttccatgcctccgctg</t>
  </si>
  <si>
    <t>tgcagctcgctcctcctcctcctccttgcctcgctcagcgcgttattcttcttccatgccaccg</t>
  </si>
  <si>
    <t>tgcagctcgctcctcctcctcctccttgcctcgctcagcgcgttcttcttcttccatgccaccg</t>
  </si>
  <si>
    <t>tgcagctcgctcgtcgatcccttcgctcgccgcggcgccatgcatgccccagcgatcgatgctg</t>
  </si>
  <si>
    <t>tgcagctcgctcgtcgatcccttcgctcgccgcggcgccatgcatgccctagcgatcgatgctg</t>
  </si>
  <si>
    <t>tgcagctcgctgccaccaggagacgacggagttgcgtgggtatagctggtggactccatcgatc</t>
  </si>
  <si>
    <t>tgcagctcgctgccgccaggagacgacggagttgcgtgggtatagctggtggactccatcgatc</t>
  </si>
  <si>
    <t>tgcagctcgctggccaaggccacctacctgcctccgctgctgggccccgaccacgccgtcgccg</t>
  </si>
  <si>
    <t>tgcagctcgctggccacggccacctacctgcctccgctgctgggccccgaccacgccgtcgccg</t>
  </si>
  <si>
    <t>tgcagctcgctggccacggccacctacctccctccgctcctgggccccgaccacgccgtcgccg</t>
  </si>
  <si>
    <t>tgcagctcgctgtccacggccacctacctccctccgctcctgggccccgaccacgccgtcgccg</t>
  </si>
  <si>
    <t>tgcagctcgctggtgcttcccatgtcatccaccagaacctggtgcccgaggcggcaccgacggc</t>
  </si>
  <si>
    <t>tgcagctcgctggtgcttcccatgtcatccaccagaacctggtggccgaggcggcaccgacggc</t>
  </si>
  <si>
    <t>tgcagctcgctgttgcctacagagtccactccagcgagcgtcggagtgctcaaggttgctgcta</t>
  </si>
  <si>
    <t>tgcagctcgttgttgcctacagagtccactccagcgagcgtcggagtgctcaaggttgctgcta</t>
  </si>
  <si>
    <t>tgcagctcgcttatggtggaataacactaatccagtgtttcatgcttgcaccaaacatattgag</t>
  </si>
  <si>
    <t>tgcagctcgcttatggtggaataacactaatccagtgtttcatgcttgcaccaaatatattgag</t>
  </si>
  <si>
    <t>tgcagctcggaaaaaagcacagccaatcaggctgaataaattttccatactgtggtagctgtgg</t>
  </si>
  <si>
    <t>tgcagctcggaaaaaatcacagccaatcaggctgaataaattttccatactgtggtagctgtgg</t>
  </si>
  <si>
    <t>tgcagctcggagcagtaggacgccatggcgatctcggtgcccttgaacccgtagtccaggctcg</t>
  </si>
  <si>
    <t>tgcagctcggagcagtaggacgccatggcgatctcggtgcctttgaacccgtagtccaggctcg</t>
  </si>
  <si>
    <t>tgcagctcggaggacgacgtacattaattcgatgagagaattggctttggcttcgattcttgta</t>
  </si>
  <si>
    <t>tgcagctctgaggacgacgtacattaattcgatgagagaattggctttggcttcgattcttgta</t>
  </si>
  <si>
    <t>tgcagctcggcattgagtgcaccgagcagcgccccgacaggcgaccaaccatgacccaggtgga</t>
  </si>
  <si>
    <t>tgcagctcggcattgagtgcaccgagcagcgccccgacaggcgaccaaccatggcccaggtgga</t>
  </si>
  <si>
    <t>tgcagctcggcccagcggagcgtgcaacactgaagtcgagaccctccgcgtagaaccgcgccgc</t>
  </si>
  <si>
    <t>tgcagcttggcccagcggagcgtgcaacactgaagtcgagaccctccgcgtagaaccgcgccgc</t>
  </si>
  <si>
    <t>tgcagctcggcctcgtccgtcttgtcggactcgatggacagcagcacgttcttgcggcgcacga</t>
  </si>
  <si>
    <t>tgcagctcggcctcgtctgtcttgtcggactcgatggacagcagcacgttcttgcggcgcacga</t>
  </si>
  <si>
    <t>tgcagctcggcctgcgcgaacggcttctgctcgccgtcggcacggaacttggccaccttaatgc</t>
  </si>
  <si>
    <t>tgcagctcggcctgcgcgaacggcttctggtcgccgtcggcacggaacttggccaccttaatgc</t>
  </si>
  <si>
    <t>tgcagctcggcgtactgcttagagttatgacgcctgaaacccaacgggattgcgacgcgcgcgg</t>
  </si>
  <si>
    <t>tgcagctcggcgtactgcttagagttatgacgcctgaaacccaacgggattgcgacgcgcgctg</t>
  </si>
  <si>
    <t>tgcagctcggcgtccagcgcgaccacgccttcatcaggggcgagctcgagatcatgctggcttt</t>
  </si>
  <si>
    <t>tgcagctcggcgtccagcgcgaccacgccttcatcaggggcgagctcgagatgatgctggcttt</t>
  </si>
  <si>
    <t>tgcagctcggctatttctatttgcgatgaccaaaacggctaacgcggcggcgccgacttggtcc</t>
  </si>
  <si>
    <t>tgcagctcggctatttctatttgcgatggccaaaacggctaacgcggcggcgccgacttggtcc</t>
  </si>
  <si>
    <t>tgcagctcgggaaaacacagagagggaggaagagggacagagggaacaagctgtggcgctggtg</t>
  </si>
  <si>
    <t>tgcagctcgggaaaacacagagagggaggaagagggacagagggaacaagctgtggtgctggtg</t>
  </si>
  <si>
    <t>tgcagctcgggagcatcctcgacgccaagcttcctccccttgaggccgccataaactgccgccg</t>
  </si>
  <si>
    <t>tgcagctcgggggcatcctcgacgccaagcttcctccccttgaggccgccataaactgccgccg</t>
  </si>
  <si>
    <t>tgcagctcgggcagtggagggagttcagcaccgcccagcagatcgccagccccatggacagcca</t>
  </si>
  <si>
    <t>tgcagctcgggcagtggagggagtttagcaccgcccagcagatcgccagccccatggacagcca</t>
  </si>
  <si>
    <t>tgcagctcgggcgcaggcggaccttggtggtgtccactgccacggcggcagcggatttgttcag</t>
  </si>
  <si>
    <t>tgcagctcgggcgcaggcggaccttggtggtgtccactgccgcggcggcagcggatttgttcag</t>
  </si>
  <si>
    <t>tgcagctcggggacgcgcgccattggggagcacgtcagcctccgccgcatgccatcgggaagtc</t>
  </si>
  <si>
    <t>tgcagctcggggacgcgcgccattggggagcacgtccgcctccgccgcatgccatcgggaagtc</t>
  </si>
  <si>
    <t>tgcagctcggggcccaggcgctccacgtcgacggtgctgcgagggatgcacgccgtcacgagtt</t>
  </si>
  <si>
    <t>tgcagctcggggcccaggcgttccacgtcgacggtgctgcgagggatgcacgccgtcacgagtt</t>
  </si>
  <si>
    <t>tgcagctcggggtaagtggattcgattggttagaagattggggatctgtaatctattctacgcg</t>
  </si>
  <si>
    <t>tgcagctcggggtgagtggattcgattggttagaagattggggatctgtaatctattctacgcg</t>
  </si>
  <si>
    <t>tgcagctcggggtccagatgcttcaccacgtcgcctcggcacagcgggcaagtcggattccgaa</t>
  </si>
  <si>
    <t>tgcagctcggggtccagatgcttcaccacgtcgcctcggcacagcgggcacgtcggattccgaa</t>
  </si>
  <si>
    <t>tgcagctcggggtcgccctgcacggactcgtcggatgggtagtacatggccacgtaggcgtcgc</t>
  </si>
  <si>
    <t>tgcagctcggtgtcgccctgcacggactcgtcggatgggtagtacatggccacgtaggcgtcgc</t>
  </si>
  <si>
    <t>tgcagctcggtgaccagacatgcatctcccgagcccgtgccacgcttgcggtcagacgagaccc</t>
  </si>
  <si>
    <t>tgcagctcggtgaccagacatgcatctcccgagcccgtgccaggcttgcggtcagacgagaccc</t>
  </si>
  <si>
    <t>tgcagctcggtgacttctagaacagctcgtggcctctatcaatggcctccctctacctttttcc</t>
  </si>
  <si>
    <t>tgcagctcggtgacttctagaacagctcgtggcctctatcaatggcctccctctaccttttttc</t>
  </si>
  <si>
    <t>tgcagctcggtgcgctgcacccgatcgcccaccagacatctctcccgagcccgtgccaggctcg</t>
  </si>
  <si>
    <t>tgcagctcggtgcgctgcacccgatcgcccaccagacatctctcccgagcccgtgccaggcttg</t>
  </si>
  <si>
    <t>tgcagctcggtgtaggaccgctgcctcaccgctaaccgatcggtccccaacgccgacgccgaca</t>
  </si>
  <si>
    <t>tgcagctcggtgtaggaccgctgcctcaccgctaaccgatcggtccccaacgccgacgccgata</t>
  </si>
  <si>
    <t>tgcagctcggtgtcgccctgcacggactcatcggacgggtagtacatggccacgtacgcgtcgc</t>
  </si>
  <si>
    <t>tgcagctcggtgtcgccctgcacggactcgtcggacgggtagtacatggccacgtacgcgtcgc</t>
  </si>
  <si>
    <t>tgcagctcggttggcgagagcgcgaacatgtcgtcacggtacgtggcgatcccgcggcagttgt</t>
  </si>
  <si>
    <t>tgcagctcggttggcgagagcgcgaacatgtcgtcacggtacgtggcgatctcgcggcagttgt</t>
  </si>
  <si>
    <t>tgcagctcgtactcctccttcttcttcgtgccgtagtgccacgtcgacatggccagcagcgtca</t>
  </si>
  <si>
    <t>tgcagctcgtactcctccttcttcttcgtgccgtagtgccacgttgacatggccagcagcgtca</t>
  </si>
  <si>
    <t>tgcagctcgtactcgttccacatccatgcgtcccatgccagtacgttcatatcaacaagctgta</t>
  </si>
  <si>
    <t>tgcagctcgtactcgttccacatccatgtgtcccatgccagtacgttcatatcaacaagctgta</t>
  </si>
  <si>
    <t>tgcagctcgtcaagaaatgttgcactgacgctgtcattgaatttattcctgtcaagttgataga</t>
  </si>
  <si>
    <t>tgcagctcgtcaagaaatgtttcactgacgctgtcattgaatttattcctgtcaagttgataga</t>
  </si>
  <si>
    <t>tgcagctcgtcagggaagccaagaaggagctcatggacgccagcgatgacgagcgcaagaagac</t>
  </si>
  <si>
    <t>tgcagctcgtcagggaagccaagaaggagctcatggacgccagcgatgacgagcgcaggaagac</t>
  </si>
  <si>
    <t>tgcagctcgtccagggtcgtcacccgcggctggtcaccctaggcctaggctagcatacccctga</t>
  </si>
  <si>
    <t>tgcagctcgtccagggtcgtcacccgtggctggtcaccctaggcctaggctagcatacccctga</t>
  </si>
  <si>
    <t>tgcagctcgtcccagcggagtgttaacactggcgaggcgcacacgggttccagccttgatccga</t>
  </si>
  <si>
    <t>tgcagctcgtcccagctgagtgttaacactggcgaggcgcacacgggttccagccttgatccga</t>
  </si>
  <si>
    <t>tgcagctcgtcctccagcccatactctgtttccgccacatttttctttcgggcggacggcagtg</t>
  </si>
  <si>
    <t>tgcagctcgtcctccagcccatactctgtttccgccacctttttctttcgggcggacggcagtg</t>
  </si>
  <si>
    <t>tgcagctcgtcctcccgctcctggaggagctccgcgacgccgcaccccgaaaaaaaaaaaaaaa</t>
  </si>
  <si>
    <t>tgcagctcgtcctcccgctcctggaggagctccgcgacgccgcgccccgaaaaaaaaaaaaaaa</t>
  </si>
  <si>
    <t>tgcagctcgtcctccgcgggcagccgctgcgtgcatggcaccgagtcgttgggcggcgccatgg</t>
  </si>
  <si>
    <t>tgcagctcgtcctccgcgggcagccgctgcgtgcatggctccgagtcgttgggcggcgccatgg</t>
  </si>
  <si>
    <t>tgcagctcgtcctcggagtaggcggtggtgtggtcggcgccgcagataaccgacgtgatcccga</t>
  </si>
  <si>
    <t>tgcagctcgtcctcggagtaggcggtggtgtggtcggcgccgcagatgaccgacgtgatcccga</t>
  </si>
  <si>
    <t>tgcagctcgtcctttcccagctcaatttctccaaacaagcgcagcgctggggcatgtgtaatct</t>
  </si>
  <si>
    <t>tgcagctcgtccttttccagctcaatttctccaaacaagcgcagcgctggggcatgtgtaatct</t>
  </si>
  <si>
    <t>tgcagctcgtcgatgacagcgcgcccgcccgcgtggatgcagaagtgctcgaacgccgagcgga</t>
  </si>
  <si>
    <t>tgcagctcgtcgatgacggcgcgcccgcccgcgtggatgcagaagtgctcgaacgccgagcgga</t>
  </si>
  <si>
    <t>tgcagctcgtcgtcgtcgctagtacttccgccacacctgctctttggttcgccgcgcccgcgct</t>
  </si>
  <si>
    <t>tgcagctcgtcgtcgtcgctagttcttccgccacacctgctctttggttcgccgcgcccgcgct</t>
  </si>
  <si>
    <t>tgcagctcgtcgtcttgatcgcgcagctgccgtccacgcaagcgaagtcggagcgccccgagca</t>
  </si>
  <si>
    <t>tgcagctcgtcgtcttgatcgcgcagctgccgtccacgcacgcgaagtcggagcgccccgagca</t>
  </si>
  <si>
    <t>tgcagctcgtcgtgcactcagctgattacgttaccaagcaaatccaaacaaagaccatgatctg</t>
  </si>
  <si>
    <t>tgcagctcgtcgtgcactcagctgattacgttaccaagcaaatccaaacaaagaccgtgatctg</t>
  </si>
  <si>
    <t>tgcagctcgtcgtggctcgtggagcagatcaaggacacgctcgtcagcaccctgctcgcccccg</t>
  </si>
  <si>
    <t>tgcagctcgtcgtggctcgtggggcagatcaaggacacgctcgtcagcaccctgctcgcccccg</t>
  </si>
  <si>
    <t>tgcagctcgtcttcttcgatccttttacccactcatcacaccagctggtcagagtggcctagca</t>
  </si>
  <si>
    <t>tgcagctcgtcttcttcgatccttttacccactcatcacaccagctggtcagagtggcctagcc</t>
  </si>
  <si>
    <t>tgcagctcgtgattcacagaaaaatgcacctttcaaacagccgtctatcatgaacgatgaggaa</t>
  </si>
  <si>
    <t>tgcagctcgtgattcacagaaaaatgcacctttcaagcagccgtctatcatgaacgatgaggaa</t>
  </si>
  <si>
    <t>tgcagctcgtgcgcacacatatatacatagaagatgaacctgtttacctgacgaagatagatgc</t>
  </si>
  <si>
    <t>tgcagctcgtgcgcacacatatatacatagaagatggacctgtttacctgacgaagatagatgc</t>
  </si>
  <si>
    <t>tgcagctcgtgctggtattgtgacctctagagtgtaatttaagcatctcattatgtggtttagg</t>
  </si>
  <si>
    <t>tgcagctcgtgctggtattgtgacctctagagtgtaatttaagcatctcattctgtggtttagg</t>
  </si>
  <si>
    <t>tgcagctcgtgctggtgctggtgcctcctctgtctttgcctaccgaactcccattgcacctagt</t>
  </si>
  <si>
    <t>tgcagctcgtgctggtgctggtgcctcctctgtctttgcctaccgaactcccgttgcacctagt</t>
  </si>
  <si>
    <t>tgcagctcgtggaccagggagtagctgccaaggcttccgtcaccctctgagctgtatggatcac</t>
  </si>
  <si>
    <t>tgcagctcgtggaccagggagtagctgccaaggcttccgtctccctctgagctgtatggatcac</t>
  </si>
  <si>
    <t>tgcagctcgtggcagtgctccaccaccagcttggtcaccttccacttcccgcccgccccgtcct</t>
  </si>
  <si>
    <t>tgcagctcgtggctgtgctccaccaccagcttggtcaccttccacttcccgcccgccccgtcct</t>
  </si>
  <si>
    <t>tgcagctcgtggttcctgagctgggaccgaagcatacatgcatcgaacattctctctagatgcc</t>
  </si>
  <si>
    <t>tgcagcttgtggttcctgagctgggaccgaagcatacatgcatcgaacattctctctagatgcc</t>
  </si>
  <si>
    <t>tgcagctcgtgtggccagactctgaatatggtgcctgacaattggtttaccagaagtgaaaagg</t>
  </si>
  <si>
    <t>tgcagctcgtgtggccagactctgaatatggtgcctgacaattggtttaccagaagtgaaaggg</t>
  </si>
  <si>
    <t>tgcagctcgtgtggctggaaccgacgcaagttgtgagattgaccgttctaaactagtgaagaat</t>
  </si>
  <si>
    <t>tgcagctcgtgtggctggaactgacgcaagttgtgagattgaccgttctaaactagtgaagaat</t>
  </si>
  <si>
    <t>tgcagctcgtgttggtctgcattggttttactcttaaacatttgttctcctctgcaaggtattg</t>
  </si>
  <si>
    <t>tgcagctcgtgttggtctgcattggttttgctcttaaacatttgttctcctctgcaaggtattg</t>
  </si>
  <si>
    <t>tgcagctcgttcgtggatcccagttaattcatctgcaactaacaacgaaccgaaagtacgtatc</t>
  </si>
  <si>
    <t>tgcagctcgttcgtggatcccagttaattcatctgcaactaacaacgaactgaaagtacgtatc</t>
  </si>
  <si>
    <t>tgcagctctaagggcgtgtagcgccaaggaattttcgctacgagtagacaaatgtacctcgccc</t>
  </si>
  <si>
    <t>tgcagctgtaagggcgtgtagcgccaaggaattttcgctacgagtagacaaatgtacctcgccc</t>
  </si>
  <si>
    <t>tgcagctctaatatgatcttcaaaagcatttataaaccttcggacaagtagacaatacaacaaa</t>
  </si>
  <si>
    <t>tgcagctttaatatgatcttcaaaagcatttataaaccttcggacaagtagacaatacaacaaa</t>
  </si>
  <si>
    <t>tgcagctctaatgcgtttttgggcaggtctctatgcagaagtcgacaggaggatgctcatcaat</t>
  </si>
  <si>
    <t>tgcagctctaatgcgtttttgggcaggtctctatgcagaagtcgacaggaggatgctcgtcaat</t>
  </si>
  <si>
    <t>tgcagctctaattggaggggttagcccacgacacaagtcaaggacaaggtgaagagtgaacgca</t>
  </si>
  <si>
    <t>tgcagctctaattggaggggttagcccacgacacaagtcaaggacaaggtgaagagtgagcgca</t>
  </si>
  <si>
    <t>tgcagctctacacacccttcacattcaggcctccccgatggcgcagaattctcgtgcgagcgtt</t>
  </si>
  <si>
    <t>tgcagttctacacacccttcacattcaggcctccccgatggcgcagaattctcgtgcgagcgtt</t>
  </si>
  <si>
    <t>tgcagctctacgctgtcaagcggcaaatcatccactggttattctggaggcgcatcagtgcacc</t>
  </si>
  <si>
    <t>tgcagctctacgctgtcaagcggcgaatcatccactggttattctggaggcgcatcagtgcacc</t>
  </si>
  <si>
    <t>tgcagctctagaaagcgcaacgtctttcccatacacacacacctgtcgtctcttttgttgccat</t>
  </si>
  <si>
    <t>tgcagctctagaaagcgcaacgtctttcccatacacatacacctgtcgtctcttttgttgccat</t>
  </si>
  <si>
    <t>tgcagctctagagtatataaaacatcctttatatgtgatacgcacatgccacccacctcaaagg</t>
  </si>
  <si>
    <t>tgcagctctggagtatataaaacatcctttatatgtgatacgcacatgccacccacctcaaagg</t>
  </si>
  <si>
    <t>tgcagctctagatccaagattttccagagctattgatgactagctcttaacctgcaacagggac</t>
  </si>
  <si>
    <t>tgcagctctagatccaagattttccagagctattgatgactagctcttaacctgcaacaggggc</t>
  </si>
  <si>
    <t>tgcagctctagatctaagattttctagagctacgaataatcagctctagattttctagaactag</t>
  </si>
  <si>
    <t>tgcagctctagatctaagattttctagggctacgaataatcagctctagattttctagaactag</t>
  </si>
  <si>
    <t>tgcagctctagcacctggcagtgagtgctcgctctattgaaactcataaattctgaatcagcct</t>
  </si>
  <si>
    <t>tgcagctctagcacctggcagtgagtgctcgctctattgaaactcgtaaattctgaatcagcct</t>
  </si>
  <si>
    <t>tgcagctctagcccaccatgccagactaactccctcgctctcctcctctctctcccacacaccg</t>
  </si>
  <si>
    <t>tgcagctctagcccaccatgccagactaactccctctctctcctcctctctctcccacacaccg</t>
  </si>
  <si>
    <t>tgcagctctagcgtgagccattggtattttcttgatcttgcaggtgctggtggttgctttgatt</t>
  </si>
  <si>
    <t>tgcagctctagcgtgagccattggtgttttcttgatcttgcaggtgctggtggttgctttgatt</t>
  </si>
  <si>
    <t>tgcagctctagctacctgacgtgtgtatgtaaatatgtatctactacaagctagctactagaat</t>
  </si>
  <si>
    <t>tgcagctctagctacctgacgtgtgtatgtaaatatgtatctactacaagctagctgctagaat</t>
  </si>
  <si>
    <t>tgcagctctagctctggcggcaacaatcaccaatcagctgcatctgcaacacaccaatttattg</t>
  </si>
  <si>
    <t>tgcagctctagctctggcggcaacaatcaccaatcagctgcatctgcaacacaccaatttcttg</t>
  </si>
  <si>
    <t>tgcagctctagtcgccacaccttcagtgtatctggtacgatgctataaatagcaaaaaactgag</t>
  </si>
  <si>
    <t>tgcagctctagtcggcacaccttcagtgtatctggtacgatgctataaatagcaaaaaactgag</t>
  </si>
  <si>
    <t>tgcagctctataatgacatcgtttgtctgttttattcagaactagtagctaacgaatgcatgct</t>
  </si>
  <si>
    <t>tgcagctctataatgacatcgtttgtctgttttatttagaactagtagctaacgaatgcatgct</t>
  </si>
  <si>
    <t>tgcagctctatctactccgatcggctacacacccaatcacactaggactaggcacatactagta</t>
  </si>
  <si>
    <t>tgcagctctatctactccgatcggctacacacccaatcacactaggactaggcacctactagta</t>
  </si>
  <si>
    <t>tgcagctctatgctggtgtgcccctgcttagaggacggagcaaggagcatccctgggcggctca</t>
  </si>
  <si>
    <t>tgcagctctatgctggtgtgcccctgcttagaggatggagcaaggagcatccctgggcggctca</t>
  </si>
  <si>
    <t>tgcagctctcaaagaataacttccatgggagcataccgtcagagcttggacgactcagccaact</t>
  </si>
  <si>
    <t>tgcagctctcaaagaatagcttccatgggagcataccgtcagagcttggacgactcagccaact</t>
  </si>
  <si>
    <t>tgcagctctcaaccactagttgttagcacagaagccatttcacccaacacatagggacgacaca</t>
  </si>
  <si>
    <t>tgcagctctcaatcactagttgttagcacagaagccatttcacccaacacatagggacgacaca</t>
  </si>
  <si>
    <t>tgcagctctcaagaaacccaactgcaagagcctgtgagagcgcaatgctatcctctctgactca</t>
  </si>
  <si>
    <t>tgcagctctcaagaaacccaactgcaagagcctgtgagagtgcaatgctatcctctctgactca</t>
  </si>
  <si>
    <t>tgcagctctcaagtgtctcagatctcaacagaatgtacgcggaatggtttctgttgtgtgtgga</t>
  </si>
  <si>
    <t>tgcagctctcaagtgtctcagatctcaactgaatgtacgcggaatggtttctgttgtgtgtgga</t>
  </si>
  <si>
    <t>tgcagctctcacccccaccgcttacaacgcccttatgtccgcctactcccgcgccgaccgccac</t>
  </si>
  <si>
    <t>tgcagctctcacccccaccgcttacaacgcccttatgtctgcctactcccgcgccgaccgccac</t>
  </si>
  <si>
    <t>tgcagctctcaccgcagctccactgcacgcgagaagacaaggacacaatgccacccatacccaa</t>
  </si>
  <si>
    <t>tgcagctctctccgcagctccactgcacgcgagaagacaaggacacaatgccacccatacccaa</t>
  </si>
  <si>
    <t>tgcagctctcaggcatatgtattctctcaaactttgctgatggcaggcgacatataaactttga</t>
  </si>
  <si>
    <t>tgcagctctcaggcatatgtattctctcaaactttgctgatggtaggcgacatataaactttga</t>
  </si>
  <si>
    <t>tgcagctctcagtgacttccgtcagcctgttcatttccagctggatagagctgattccaccatc</t>
  </si>
  <si>
    <t>tgcagctctcagtgacttccgtcagcctgttcatttccagctggatagagctgattccatcatc</t>
  </si>
  <si>
    <t>tgcagctctcatgctattataaacatcagatctcttacggatggcatcagggaggttgtccaag</t>
  </si>
  <si>
    <t>tgcagctctcatgctattataaacatcagatctcttgcggatggcatcagggaggttgtccaag</t>
  </si>
  <si>
    <t>tgcagctctccacactgagatcactctgagctcgttacaccgtccatcgtccaccaaatatttg</t>
  </si>
  <si>
    <t>tgcagctctccacactgagatcactctgagctcgttacaccgtccatcgtccatcaaatatttg</t>
  </si>
  <si>
    <t>tgcagctctcccaaatcgcaccgccacatccgcccaaaagaatcaagaaaaatcaaagagcaaa</t>
  </si>
  <si>
    <t>tgcagctctcccaaatcgcaccgccacatccgcccaaaagaatcaagaaaaatcaaagagcaga</t>
  </si>
  <si>
    <t>tgcagctctccctacctataaatataacgcagaatccaaaacctaatccttggataaaaatcta</t>
  </si>
  <si>
    <t>tgcagctctccctacctataaatataacgcagaatccaaaacctaatccttgggtaaaaatcta</t>
  </si>
  <si>
    <t>tgcagctctccctcctctcgccctactctcaggtacagttcattttcatcacttcatgtcgtct</t>
  </si>
  <si>
    <t>tgcagctctccctcctctcgccctactctcaggtacagttcattttcatcagttcatgtcgtct</t>
  </si>
  <si>
    <t>tgcagctctccctcggccaggtagcattaactaaaaatatgacacaagagggcatcaacataga</t>
  </si>
  <si>
    <t>tgcagctctccctcggccaggtagcattaactaaaaatatgacacaagagggcgtcaacataga</t>
  </si>
  <si>
    <t>tgcagctctccctgctgtacgacgtcctctacaccaagtccgccgtggtccacacctggccgaa</t>
  </si>
  <si>
    <t>tgcagctctccctgctgtacgacgtcctgtacaccaagtccgccgtggtccacacctggccgaa</t>
  </si>
  <si>
    <t>tgcagctctccgcatcaagggcgctatcacggacgtggctccaagaaggcgacctcctgttatc</t>
  </si>
  <si>
    <t>tgcagctctccgcatcaagggcgctatcgcggacgtggctccaagaaggcgacctcctgttatc</t>
  </si>
  <si>
    <t>tgcagctctcctgtgacgcgctcacgcgccgtgcgctcgctgcgcttctctttgaggacgcgca</t>
  </si>
  <si>
    <t>tgcagctctcttgtgacgcgctcacgcgccgtgcgctcgctgcgcttctctttgaggacgcgca</t>
  </si>
  <si>
    <t>tgcagctctccttccccctcccgttccaattccaagaacagggcagcggaggagaggagagtcc</t>
  </si>
  <si>
    <t>tgcagctctgcttccccctcccgttccaattccaagaacagggcagcggaggagaggagagtcc</t>
  </si>
  <si>
    <t>tgcagctctccttggcttcagcagccccgtccagaaatgcagcaggcccgccgccgacctgccc</t>
  </si>
  <si>
    <t>tgcagctctccttggcttcagcagctccgtccagaaatgcagcaggcccgccgccgacctgccc</t>
  </si>
  <si>
    <t>tgcagctctcgcatatggtcttgagaagatgccactcagcaacaaacgaaggacggtgctcctc</t>
  </si>
  <si>
    <t>tgcagctctcgcatatggtcttgagaagatgccactcagcaacaaacgaaggacggtgctcgtc</t>
  </si>
  <si>
    <t>tgcagctctcgccttgtagcggtgctgtggaagtactgtgacagtcaggcggagccacaactat</t>
  </si>
  <si>
    <t>tgcagctctcgccttgtagcggtgctgtggaagtactgtgacagtctggcggagccacaactat</t>
  </si>
  <si>
    <t>tgcagctctcgctgtggccacctaccctgaaatgagaatttaaccaagagtttgtggagatggc</t>
  </si>
  <si>
    <t>tgcagctctcgctgtggccacctcccctgaaatgagaatttaaccaagagtttgtggagatggc</t>
  </si>
  <si>
    <t>tgcagctctcggctgcttgtaagaggtcctggatcctgttcagcagctgctcagaggtgtcctc</t>
  </si>
  <si>
    <t>tgcagctctcggctgcttgtaagaggtcctggatcctgttcagcggctgctcagaggtgtcctc</t>
  </si>
  <si>
    <t>tgcagctctcgtgctgtcgtgcatagcgccatttgaccaccacaccctcctcaacctgtagagg</t>
  </si>
  <si>
    <t>tgcagctctcgtgctgtcgtgcatagcgccatttgaccaccacaccctcctcaccctgtagagg</t>
  </si>
  <si>
    <t>tgcagctctctaagatgaggactcgaagcttggtcaatctctcaagacccaactctagaagttg</t>
  </si>
  <si>
    <t>tgcagctctctaagatgaggactcgaagcttggtcaatctctcaagacccaactctggaagttg</t>
  </si>
  <si>
    <t>tgcagctctctacctataaatataacgcagaatccaaaacctaatccttggataaaaatatagc</t>
  </si>
  <si>
    <t>tgcagctctctacctataaatataacgcagaatccaaaacctaatccttggataaaaatctagc</t>
  </si>
  <si>
    <t>tgcagctctctcccaagaggccagaaagggagaggcagagacatcgagccacgataagcagatt</t>
  </si>
  <si>
    <t>tgcagctctctcccaagaggccagaaagggagaggcagagacatcgagcctcgataagcagatt</t>
  </si>
  <si>
    <t>tgcagctctctgaattctgaattcgcgatggtattttagggcgctagtggaatgcgtgcacact</t>
  </si>
  <si>
    <t>tgcagctctctgaattctgaattcgtgatggtattttagggcgctagtggaatgcgtgcacact</t>
  </si>
  <si>
    <t>tgcagctctctgacttccgccatgactttatctacttcgactcagccgcgtcgtccctttattt</t>
  </si>
  <si>
    <t>tgcagctctctgacttccgccatgactttatctgcttcgactcagccgcgtcgtccctttattt</t>
  </si>
  <si>
    <t>tgcagctctctgcatcgtagagcgagcagaaagccaagagcatatggtgacaacaagacagcag</t>
  </si>
  <si>
    <t>tgcagctctctgcatcgtagagcgagcagaaagccaggagcatatggtgacaacaagacagcag</t>
  </si>
  <si>
    <t>tgcagctctctgccgcgtctcctctcacgcacttctcgttgcaatgatctgatggcactgctac</t>
  </si>
  <si>
    <t>tgcagctctctgctgcgtctcctctcacgcacttctcgttgcaatgatctgatggcactgctac</t>
  </si>
  <si>
    <t>tgcagctctcttactcccaatccttgtttcagcttcatcttgaccccatgatgctcatcgactc</t>
  </si>
  <si>
    <t>tgcagctctcttactcccaatccttgtttcagcttcatcttgaccccatgatgctcattgactc</t>
  </si>
  <si>
    <t>tgcagctctcttcgtcaattctgctctgcatttgctgctcatctgaagcatcctcctcgtcatt</t>
  </si>
  <si>
    <t>tgcagctctcttcgtcaattctgctctgcatttgctgctcatctgaagcattctcctcgtcatt</t>
  </si>
  <si>
    <t>tgcagctctgaaacccagacattagacagtctgctgactgatactgagcatacctttccttcac</t>
  </si>
  <si>
    <t>tgcagctctgaaacccagacattcgacagtctgctgactgatactgagcatacctttccttcac</t>
  </si>
  <si>
    <t>tgcagctctgaatttggtagcatcgtgctatcagcattactgcattaggtggctgaacacggac</t>
  </si>
  <si>
    <t>tgcagctctgaatttggtagcatcgtgctatcatcattactgcattaggtggctgaacacggac</t>
  </si>
  <si>
    <t>tgcagctctgagagtgctcggcgcaggcacgtcgacattcgttgcaagggaggggaattgggga</t>
  </si>
  <si>
    <t>tgcagctctgagagtgctcggcgcaggcacgtcgacattcgttgcaagtgaggggaattgggga</t>
  </si>
  <si>
    <t>tgcagctctgagccctcactttctaacaccttttgacattttggtggtttcacacgagtatata</t>
  </si>
  <si>
    <t>tgcagctctgagccctcgctttctaacaccttttgacattttggtggtttcacacgagtatata</t>
  </si>
  <si>
    <t>tgcagctctgagtattaatgtttgaagatgagtaacaccacaaggtcatcggaatgagacatta</t>
  </si>
  <si>
    <t>tgcagctctgagtattcatgtttgaagatgagtaacaccacaaggtcatcggaatgagacatta</t>
  </si>
  <si>
    <t>tgcagctctgatgtaaaggtctttttggaaatccaatggaaaagccaagaacatcaaccagcaa</t>
  </si>
  <si>
    <t>tgcagctctgatgtaaaggtctttttggaaatccaatggaaaagccaataacatcaaccagcaa</t>
  </si>
  <si>
    <t>tgcagctctgcaactgtaacagaaaaggcctgcgtgtcgtcttctccctcccacagatcataga</t>
  </si>
  <si>
    <t>tgcagctctgcaactgtaacagaaaaggcctgcgtgtcgtcttctccctccctcagatcataga</t>
  </si>
  <si>
    <t>tgcagctctgcaaggccccagtgggcagtgactgaaaattcaggcgcaccttcatcaaggagga</t>
  </si>
  <si>
    <t>tgcagctctgcaaggccccagtgggcagtgactgaaaattcaggcgcaccttcgtcaaggagga</t>
  </si>
  <si>
    <t>tgcagctctgcaagtacaggtagaaagcagccgacaaactggggagccagagcaccacgccagg</t>
  </si>
  <si>
    <t>tgcagctctgcaagtacaggtagaaagcagccgacaaactggggggccagagcaccacgccagg</t>
  </si>
  <si>
    <t>tgcagctctgcaatcttcaatagcatcatagacctcttccctgggagggtcctggcaaataaaa</t>
  </si>
  <si>
    <t>tgcagctctgcaatcttcaatagcatcatagacctcttccctgggagggtcctggcaaatcaaa</t>
  </si>
  <si>
    <t>tgcagctctgcataaagcacaagaacattataaaaagaaaagaaagggtgtgcaaactttttat</t>
  </si>
  <si>
    <t>tgcagctctgcataaagcacaagaacattataaaaagaaaagaaagggtgtgcgaactttttat</t>
  </si>
  <si>
    <t>tgcagctctgcatacacagtacttgagggagaataatggctgtggagtctggacccaaacacta</t>
  </si>
  <si>
    <t>tgcagctctgcatacgcagtacttgagggagaataatggctgtggagtctggacccaaacacta</t>
  </si>
  <si>
    <t>tgcagctctgcctccccaggtcccagagctagctcaggagcccagctaagttgctttgggcctt</t>
  </si>
  <si>
    <t>tgcagctctgcctccccaggtcccagagctagcttaggagcccagctaagttgctttgggcctt</t>
  </si>
  <si>
    <t>tgcagctctgcggacagtggttggtacacggggctccactactgctcttatatcatcttagagg</t>
  </si>
  <si>
    <t>tgcagctctgcggacagtggttggtacatggggctccactactgctcttatatcatcttagagg</t>
  </si>
  <si>
    <t>tgcagctctgcgtcggggttgaagaagccccacagagtgttgcacagagaaacacagacgtgtc</t>
  </si>
  <si>
    <t>tgcagctctgcgtcggggttgaagaagccccccagagtgttgcacagagaaacacagacgtgtc</t>
  </si>
  <si>
    <t>tgcagctctgctaattaagcggcccttgtgagctgtgaggatccgcaactaaggttcatgtggc</t>
  </si>
  <si>
    <t>tgcagctctgctaattaagcggcccttgtgagctgtgaggatctgcaactaaggttcatgtggc</t>
  </si>
  <si>
    <t>tgcagctctgctacggtttgtctggcgagcaaagctaagctagctttttcttttttgaaaccgt</t>
  </si>
  <si>
    <t>tgcagctctgcttcggtttgtctggcgagcaaagctaagctagctttttcttttttgaaaccgt</t>
  </si>
  <si>
    <t>tgcagctctgctactccaatcaatctgaataacgcacgtctacttgcttgcttcctgaggtgtt</t>
  </si>
  <si>
    <t>tgcagctctgctactccaatcgatctgaataacgcacgtctacttgcttgcttcctgaggtgtt</t>
  </si>
  <si>
    <t>tgcagctctgctagcccccctggttccacctctgctaccgattacgaacgaatgactaataaga</t>
  </si>
  <si>
    <t>tgcagctctgctagcccccctggttccgcctctgctaccgattacgaacgaatgactaataaga</t>
  </si>
  <si>
    <t>tgcagctctgctagctagtctctcttcttctccctggaaacgattagaatctgggagagaagag</t>
  </si>
  <si>
    <t>tgcagctctgctagctagtctctcttcttctccctggaaacgattataatctgggagagaagag</t>
  </si>
  <si>
    <t>tgcagctctgctatatatagtatgttactcgtacaagtctagcatccaaattccaaacaacaaa</t>
  </si>
  <si>
    <t>tgcagctctgctatatatagtatgttactcgtacaagtctcgcatccaaattccaaacaacaaa</t>
  </si>
  <si>
    <t>tgcagctctgctcactgctctccgcctggccgatgtgatcgtgcggagaattggaagcgacgca</t>
  </si>
  <si>
    <t>tgcagctgtgctcactgctctccgcctggccgatgtgatcgtgcggagaattggaagcgacgca</t>
  </si>
  <si>
    <t>tgcagctctgctcagccttgtatggagatggcctgacgccctggctgatgtgaaatctcacgtc</t>
  </si>
  <si>
    <t>tgcagctctgctcaggcttgtatggagatggcctgacgccctggctgatgtgaaatctcacgtc</t>
  </si>
  <si>
    <t>tgcagctctgctcagtatttgactgatcggtggtggagctgctagcagctcgcctgctacttct</t>
  </si>
  <si>
    <t>tgcagctctgctcagtatttgactgattggtggtggagctgctagcagctcgcctgctacttct</t>
  </si>
  <si>
    <t>tgcagctctgctcagtatttgactgattggtggtggagccgctagcagctcgactcgcctgcta</t>
  </si>
  <si>
    <t>tgcagctctgctcagtatttgactgattggtggtggagctgctagcagctcgactcgcctgcta</t>
  </si>
  <si>
    <t>tgcagctctgctccctgtgagaatcagcggagcgctgccaaaggcccacttccgcgaattactc</t>
  </si>
  <si>
    <t>tgcagctctgctcgctgtgagaatcagcggagcgctgccaaaggcccacttccgcgaattactc</t>
  </si>
  <si>
    <t>tgcagctctgctccgatcctgatcttactagctgtctgtcagcctcacactccctggagtagaa</t>
  </si>
  <si>
    <t>tgcagctctgctccgatcctgatcttactagctgtctgtcagcttcacactccctggagtagaa</t>
  </si>
  <si>
    <t>tgcagctctgctcgactgctctgttgaagagccgcagggttgaagagtcgcgagcaatccaaca</t>
  </si>
  <si>
    <t>tgcagctctgctcgactgctctgttgaagagccgcagggttgaagagtcgcgagcaatccaacg</t>
  </si>
  <si>
    <t>tgcagctctgctcgccagtcaaaccatcagcaacatgcatggggttggaactcaacgctgcttc</t>
  </si>
  <si>
    <t>tgcagctctgctcgccagtcaaaccatgagcaacatgcatggggttggaactcaacgctgcttc</t>
  </si>
  <si>
    <t>tgcagctctgctgcctttcctgggtgccttcgatccaccaaacctctttctctttgacgaccgt</t>
  </si>
  <si>
    <t>tgcagctctgctgcctttcctgggtgccttcgatccaccaaagctctttctctttgacgaccgt</t>
  </si>
  <si>
    <t>tgcagctctgctgggactgcacagagttgtgtttgaaactgatgcaaccatgctgaagactgca</t>
  </si>
  <si>
    <t>tgcagctctgctgggactgcacagcgttgtgtttgaaactgatgcaaccatgctgaagactgca</t>
  </si>
  <si>
    <t>tgcagctctgcttcaggaatcatggcatattgcgttggctagaacaccaaagagtattctgctt</t>
  </si>
  <si>
    <t>tgcagctctgtttcaggaatcatggcatattgcgttggctagaacaccaaagagtattctgctt</t>
  </si>
  <si>
    <t>tgcagctctgcttgatacccattgctactggtaagatggtatcatgtagttctgtgagctagaa</t>
  </si>
  <si>
    <t>tgcagctctgcttgatacccattgctactggtaagatggtatcatgtagttgtgtgagctagaa</t>
  </si>
  <si>
    <t>tgcagctctggaagagctcaactctttgttcaaagtcacagctgctctgagacacagtttagta</t>
  </si>
  <si>
    <t>tgcagctctggaagagctcaactctttgttcaaagtcacagctgctctgatacacagtttagta</t>
  </si>
  <si>
    <t>tgcagctctggaggcaggcactggtatgggcagtgaaggtcgttgctgtgttcctttctgtcaa</t>
  </si>
  <si>
    <t>tgcagctctggaggcaggcactggtatgggcaatgaaggtcgttgctgtgttcctttctgtcaa</t>
  </si>
  <si>
    <t>tgcagctctggtagaccatgctggtgacgacagtgtcaaggacacagatcatggcgtggatata</t>
  </si>
  <si>
    <t>tgcagctctggtagaccatgctggtgacgacggtgtcaaggacacagatcatggcgtggatata</t>
  </si>
  <si>
    <t>tgcagctctgtaggttggtgggctctcgcgaccctctctgtctctgtctgaatttctccgccgc</t>
  </si>
  <si>
    <t>tgcagctctgtaggttggtgggctcttgcgaccctctctgtctctgtctgaatttctccgccgc</t>
  </si>
  <si>
    <t>tgcagctctgtcagcccactatccacctgaacctcaaacagcccgctaaacaaccatgcactag</t>
  </si>
  <si>
    <t>tgcagctctgtcagcccactatccacctgaacctcaaacagcccgctaaacaaccatgcgctag</t>
  </si>
  <si>
    <t>tgcagctctgtgcaccgccgccgcgctgttcttcagcttctccgcttgcgccgccttcttcatc</t>
  </si>
  <si>
    <t>tgcagctgtgtgcaccgccgccgcgctgttcttcagcttctccgcttgcgccgccttcttcatc</t>
  </si>
  <si>
    <t>tgcagctctgttcaggcggcggcagcctttcgaggttgaaggccgaaagatctgttcatctttt</t>
  </si>
  <si>
    <t>tgcagctctgttcaggcggcggcagcctttcgaggttgcaggccgaaagatctgttcatctttt</t>
  </si>
  <si>
    <t>tgcagctctgttttcaaaacgttactgacaacttgtaacgaattttaaaagacggtgcaaaatt</t>
  </si>
  <si>
    <t>tgcagctctgttttcaaaacgttactgacaacttgtaacggattttaaaagacggtgcaaaatt</t>
  </si>
  <si>
    <t>tgcagctctgtttttctgagagcgcagtctgagtgtctgacggaggaagaagaccgcggtgcgg</t>
  </si>
  <si>
    <t>tgcagctctgtttttctgcgagcgcagtctgagtgtctgacggaggaagaagaccgcggtgcgg</t>
  </si>
  <si>
    <t>tgcagctcttcaatagaaactctcttgtgaatcatatttttgttttgtttacttactccaaagc</t>
  </si>
  <si>
    <t>tgcagttcttcaatagaaactctcttgtgaatcatatttttgttttgtttacttactccaaagc</t>
  </si>
  <si>
    <t>tgcagctcttcacccccatggtataaaatctactagcagcagaaaacgtcatccaatccaatgg</t>
  </si>
  <si>
    <t>tgcagctcttcccccccatggtataaaatctactagcagcagaaaacgtcatccaatccaatgg</t>
  </si>
  <si>
    <t>tgcagctcttcccacaccgcagcaaacctatccatccagacaaaaaaaggcatggacatgaaca</t>
  </si>
  <si>
    <t>tgcagctcttcccacaccgcagcaagcctatccatccagacaaaaaaaggcatggacatgaaca</t>
  </si>
  <si>
    <t>tgcagctcttcccacacctctctagacctaatacataatatgcaaacatcacaaacgatccaat</t>
  </si>
  <si>
    <t>tgcagctcttcccacacctctctagacctaatacataatatgcaaacatcacaaacgatcgaat</t>
  </si>
  <si>
    <t>tgcagctcttcccgcaccgcagtagtcctgttcatttcaaagagcacaagcacgcgatcgagtg</t>
  </si>
  <si>
    <t>tgcagctcttcccgcaccgcagtagtcctgttcatttcagagagcacaagcacgcgatcgagtg</t>
  </si>
  <si>
    <t>tgcagctcttcccgcacctcagcagccctgcggcagcgcacgaaccacgcaaacaacgtcaggg</t>
  </si>
  <si>
    <t>tgcagctcttcccgcacctcagcagccctgcggcagcgcacgaaccgcgcaaacaacgtcaggg</t>
  </si>
  <si>
    <t>tgcagctcttcctgccctgccctgccctgagctgctgagatgccctctccctccctccatctcc</t>
  </si>
  <si>
    <t>tgcagctcttcctgccctgccctgccctgagctgctgagatgccctctcgctccctccatctcc</t>
  </si>
  <si>
    <t>tgcagctcttcgcgcggctgaactaccgcgaccgcgccagcatggcgtcagcgtgccgaaaaaa</t>
  </si>
  <si>
    <t>tgcagctcttcgcgcggttgaactaccgcgaccgcgccagcatggcgtcagcgtgccgaaaaaa</t>
  </si>
  <si>
    <t>tgcagctcttcgtcctgccgatcccataacatatgcacgttcacagcaaaagcctccattgtat</t>
  </si>
  <si>
    <t>tgcagctcttcgtcctgccgatcccataacatatgcacgttgacagcaaaagcctccattgtat</t>
  </si>
  <si>
    <t>tgcagctcttcgtcgtcaaggtcctggaagtcacctacgtcctctacatacttctagttctccc</t>
  </si>
  <si>
    <t>tgcagctcttcgtcgtcaaggtcctggcagtcacctacgtcctctacatacttctagttctccc</t>
  </si>
  <si>
    <t>tgcagctcttcgttgtcgattgtgccatctgaatcctcgtctgcaacggaacaaaaatatatat</t>
  </si>
  <si>
    <t>tgcagctgttcgttgtcgattgtgccatctgaatcctcgtctgcaacggaacaaaaatatatat</t>
  </si>
  <si>
    <t>tgcagctcttctcgcttcctgcatagtcaacatgatcaggaattagcaaatacagtcacgccat</t>
  </si>
  <si>
    <t>tgcagctcttctcgcttcctgcatagtcaacatgatcaggaattagcaaatacagtcatgccat</t>
  </si>
  <si>
    <t>tgcagctcttctgctgacacggtgcgccatacaccccagtcaatatggttaggcactcgttata</t>
  </si>
  <si>
    <t>tgcagctcttctgctgacacggtgcgccatacacctcagtcaatatggttaggcactcgttata</t>
  </si>
  <si>
    <t>tgcagctcttcttgtggttgcaattgtagttaaattgaagcggggaaagttgctttagctgtct</t>
  </si>
  <si>
    <t>tgcagctcttcttgtggttgcaattgtagttaaattgaagcggggacagttgctttagctgtct</t>
  </si>
  <si>
    <t>tgcagctcttgaaaacatttggacatatgcaaagcagatcatcagatgagagtacatggaacaa</t>
  </si>
  <si>
    <t>tgcagctcttgaaaacatttggacatatgcaaagcagatcatctgatgagagtacatggaacaa</t>
  </si>
  <si>
    <t>tgcagctcttgacgctgccgagcttcttcttcgagccgaaaaaaaaaaaaaaaaaaaaaaaaaa</t>
  </si>
  <si>
    <t>tgcagctcttgacgctgccgagcttcttcttcaagccgaaaaaaaaaaaaaaaaaaaaaaaaaa</t>
  </si>
  <si>
    <t>tgcagctcttgatcttgggcttattgctaatcctgccgagagcatcaagtccgcaaagttcttg</t>
  </si>
  <si>
    <t>tgcagctcttgatcttgggcttattgctaatcctgccgagagcatcaagtcctcaaagttcttg</t>
  </si>
  <si>
    <t>tgcagctcttgatcttgggcttgttgctaatcctgctgagagcaccaagtcagcaaagttcttg</t>
  </si>
  <si>
    <t>tgcagctcttgatcttgggcttgttgctaatcctgctgagagcatcaagtcagcaaagttcttg</t>
  </si>
  <si>
    <t>tgcagctcttgattggtgcggtcctcgacgtcaaggctcttcgctatatatatgtataactgtg</t>
  </si>
  <si>
    <t>tgcagctcttgattggtgcggtcctcgacgtcaaggctcttcgctatatgtatgtataactgtg</t>
  </si>
  <si>
    <t>tgcagctcttgcagtgcagatttcagctgtagccattacaggaaccatccgttaatcagaagca</t>
  </si>
  <si>
    <t>tgcagctcttgcagtgtagatttcagctgtagccattacaggaaccatccgttaatcagaagca</t>
  </si>
  <si>
    <t>tgcagctcttgccacacctgtcaaggcctgaacagaaacagatcgattagccaaacaacactgt</t>
  </si>
  <si>
    <t>tgcagctcttgccacacctgtcgaggcctgaacagaaacagatcgattagccaaacaacactgt</t>
  </si>
  <si>
    <t>tgcagctcttgccgcacctcttcagccctgcatcatcacatcatgccgcaccgtccatccaacg</t>
  </si>
  <si>
    <t>tgcagctcttgccgcacctcttcagccctgcatcatcacatcatgccgcaccgtgcatccaacg</t>
  </si>
  <si>
    <t>tgcagctcttgccgctcctccgcagccctgcgcattcatcagcattcaagaacagattacttaa</t>
  </si>
  <si>
    <t>tgcagctcttgccgctcctccgcagccctgcgcattcatcagcattcaagaacggattacttaa</t>
  </si>
  <si>
    <t>tgcagctcttgcgatgccaccatgcgcgcagcgcatgctgccgctaatcttctccaacatgcta</t>
  </si>
  <si>
    <t>tgcagctcttgcgatgccaccatgcgcgcagcgcatgctgccgctagtcttctccaacatgcta</t>
  </si>
  <si>
    <t>tgcagctcttgtcagaggatcagcgcgtacaaggcacattggactatggagcacggatgccgtg</t>
  </si>
  <si>
    <t>tgcagctcttgtcggaggatcagcgcgtacaaggcacattggactatggagcacggatgccgtg</t>
  </si>
  <si>
    <t>tgcagctcttgtcggacgtccaaaaggaatctccttcacgcgcgtgacacggttgcctttgcct</t>
  </si>
  <si>
    <t>tgcagctcttgtcggacgtccaaaaggaatctccttcacgcgcgtggcacggttgcctttgcct</t>
  </si>
  <si>
    <t>tgcagctcttgtggcagaactgaaacagacagacatctgtagtatgttctttgattgttatttc</t>
  </si>
  <si>
    <t>tgcagctcttgtggcagaactgaaacagacagacatctgtagtctgttctttgattgttatttc</t>
  </si>
  <si>
    <t>tgcagctcttgttcagtttatttatttattttaccgaagaagaaggaaaaggcagcgtgcagca</t>
  </si>
  <si>
    <t>tgcagctcttgttcagtttatttatttattttaccgaataagaaggaaaaggcagcgtgcagca</t>
  </si>
  <si>
    <t>tgcagctctttattccaactgacaccatcattagagaaatggcgacgcttggctggtttgtaat</t>
  </si>
  <si>
    <t>tgcagctctttattccaattgacaccatcattagagaaatggcgacgcttggctggtttgtaat</t>
  </si>
  <si>
    <t>tgcagctctttattgggttacggacatgctcgttctcttccatagccaagccaagtagaaatcg</t>
  </si>
  <si>
    <t>tgcagctctttattgggttacggacatgctcgttctcttccgtagccaagccaagtagaaatcg</t>
  </si>
  <si>
    <t>tgcagctctttcacttgcagcaacagtcactgatttgctcaacttcaacaacacagccttcttg</t>
  </si>
  <si>
    <t>tgcagctctttcacttgcagcaacagtcactgatttgctcaacttcaacaatacagccttcttg</t>
  </si>
  <si>
    <t>tgcagctctttcatcttctcagcaccacatgcttgcaccgcactgccagccacaatacacatac</t>
  </si>
  <si>
    <t>tgcagctctttcatcttctcagcaccacatgcttgcaccgcactgccagccacaatacgcatac</t>
  </si>
  <si>
    <t>tgcagctctttcttgtgacactagactcattgtctaaccatcttaaaaatcacctatcttcatt</t>
  </si>
  <si>
    <t>tgcagctctttcttgtgacactagactcattgtctaaccatcttaaaaatcgcctatcttcatt</t>
  </si>
  <si>
    <t>tgcagctctttgaacattgccatcacctgtatcatggttggcctttgatttggtctgtcgtcca</t>
  </si>
  <si>
    <t>tgcagctctttgaacattgccatcacctgtatcatggttggcctttggtttggtctgtcgtcca</t>
  </si>
  <si>
    <t>tgcagctctttgattcaactactggcctcaagacaaatatacagaaaagcagtgtcttgcccat</t>
  </si>
  <si>
    <t>tgcagctctttggttcaactactggcctcaagacaaatatacagaaaagcagtgtcttgcccat</t>
  </si>
  <si>
    <t>tgcagctctttggcaatgacttcaccaatgaaggactgacagccatccttgacaattgccccca</t>
  </si>
  <si>
    <t>tgcagctctttggcaatgacttcaccaatgaaggactgacagccatccttgacaattgtcccca</t>
  </si>
  <si>
    <t>tgcagctcttttaagatctctggttgctgcttctcctccgtccttgcccgcagcgtccagtgtt</t>
  </si>
  <si>
    <t>tgcaggtcttttaagatctctggttgctgcttctcctccgtccttgcccgcagcgtccagtgtt</t>
  </si>
  <si>
    <t>tgcagctcttttccctgtgtcaagtgctgctgcataatctatctatactataaaggagcgaacg</t>
  </si>
  <si>
    <t>tgcagctcttttccctgtgtcaagtgctgctgcataatctatctatactgtaaaggagcgaacg</t>
  </si>
  <si>
    <t>tgcagctgaaaaggtgcagtgcaaatgttttcatcaaccagctcagctgcatcgctgccgcact</t>
  </si>
  <si>
    <t>tgcagctgaaaaggtgcagtgcaaatgttttcatcaaccagctcagctgcatcgctgccgcatt</t>
  </si>
  <si>
    <t>tgcagctgaaacgcagatgagaacgtatcgatgataaagttcggagccagatacgttgtactga</t>
  </si>
  <si>
    <t>tgcagctgaaacgcagatgagagcgtatcgatgataaagttcggagccagatacgttgtactga</t>
  </si>
  <si>
    <t>tgcagctgaaacgctcggcttcgagagctacgcgccgccgtaccgcagcccgcaggcgtcgggg</t>
  </si>
  <si>
    <t>tgcagctgaaacgctcggcttcgagagctacgcgccgccgtacctcagcccgcaggcgtcgggg</t>
  </si>
  <si>
    <t>tgcagctgaaacgtaggatataccgtgtgctacgtgctaggaccccatcaagcggctatttata</t>
  </si>
  <si>
    <t>tgcagctgaaacgtaggatataccgtgtgctacgtgctaggaccccatcgagcggctatttata</t>
  </si>
  <si>
    <t>tgcagctgaaagagctccagagatgtcacatacccatcgtctcccctgtcgaacaaacgtactg</t>
  </si>
  <si>
    <t>tgcagctgaaagagctccagagatgtcacatacccatcgtctcccctgtcgaacaaatgtactg</t>
  </si>
  <si>
    <t>tgcagctgaaagataaacttcacccactccgatatggcgatctcggtcgttgggcttaggtacg</t>
  </si>
  <si>
    <t>tgcagctgaaagataaacttcacccactccgatctggcgatctcggtcgttgggcttaggtacg</t>
  </si>
  <si>
    <t>tgcagctgaaagatcaagagacttccacgtaggatggtaatttcacttcatccttttgggacta</t>
  </si>
  <si>
    <t>tgcagctgaaagatcaagagacttccatgtaggatggtaatttcacttcatccttttgggacta</t>
  </si>
  <si>
    <t>tgcagctgaaagcaaaattcgcagttgaacaggtatggttaactgagaatgtcgctgtacaaga</t>
  </si>
  <si>
    <t>tgcagctgaaggcaaaattcgcagttgaacaggtatggttaactgagaatgtcgctgtacaaga</t>
  </si>
  <si>
    <t>tgcagctgaaagtcaccagaatcaagcatgatccaagtcacacctgttccatcagagaagggcc</t>
  </si>
  <si>
    <t>tgcagctgaaagtcaccagaatcaagcatgatccaagtcacacctgttccatcagagaggggcc</t>
  </si>
  <si>
    <t>tgcagctgaaagtcagagaaaggtgaaaaaaagccgtcagcccaggcagcagcattaccaaagc</t>
  </si>
  <si>
    <t>tgcagctgaaagtcagagaaaggtgaaaaaaggccgtcagcccaggcagcagcattaccaaagc</t>
  </si>
  <si>
    <t>tgcagctgaaatcgtcgtgttactgaaaatgattgaactctgacgtgtgtgtatcagtatagcg</t>
  </si>
  <si>
    <t>tgcagctgaaatcgtcgtgttactgaaaatgaatgaactctgacgtgtgtgtatcagtatagcg</t>
  </si>
  <si>
    <t>tgcagctgaaatgagcgggctgctgcgggcctgactgaccacaagcgtctaaataggaggccag</t>
  </si>
  <si>
    <t>tgcagctgaaatgcgcgggctgctgcgggcctgactgaccacaagcgtctaaataggaggccag</t>
  </si>
  <si>
    <t>tgcagctgaacaccgccgtttcactcgagtccagaggttgcatagttcccagccttgcaaaatt</t>
  </si>
  <si>
    <t>tgcagctgaacaccgccgtttcactcgagtccagaggttgcatagttccccgccttgcaaaatt</t>
  </si>
  <si>
    <t>tgcagctgaacacgcatgcattatgtgaatgaatcattctgaacgacgcgtacgaccgtcatct</t>
  </si>
  <si>
    <t>tgcagctgaacatgcatgcattatgtgaatgaatcattctgaacgacgcgtacgaccgtcatct</t>
  </si>
  <si>
    <t>tgcagctgaacagcagggtcgtacctcgtacgttgaacaagcggctatgcagatcaagcaggac</t>
  </si>
  <si>
    <t>tgcagctgcacagcagggtcgtacctcgtacgttgaacaagcggctatgcagatcaagcaggac</t>
  </si>
  <si>
    <t>tgcagctgaacatcatggttggccaagatggaagcaacaacaagctgaacgaagagattgcatt</t>
  </si>
  <si>
    <t>tgcagctgaacatcatggttggccaagatggaagcaacaacaagctgaatgaagagattgcatt</t>
  </si>
  <si>
    <t>tgcagctgaaccaacacacagaagctcacccaggaaggatcaagaatgtcgatggcgaagaggc</t>
  </si>
  <si>
    <t>tgcagttgaaccaacacacagaagctcacccaggaaggatcaagaatgtcgatggcgaagaggc</t>
  </si>
  <si>
    <t>tgcagctgaaccatcgccgtcgcccgctgcggtctccacttccacgccactcgcacgcacgtat</t>
  </si>
  <si>
    <t>tgcagctgaaccatcgccgtcgcccgctgcggtttccacttccacgccactcgcacgcacgtat</t>
  </si>
  <si>
    <t>tgcagctgaacgaagggcgggaagagaaaccatatcctgcttggctgtccagtgtctgctatcc</t>
  </si>
  <si>
    <t>tgcagctgagcgaagggcgggaagagaaaccatatcctgcttggctgtccagtgtctgctatcc</t>
  </si>
  <si>
    <t>tgcagctgaacgacgagcaaggaagactcatattagccaaatccaactcggtttgtactgggta</t>
  </si>
  <si>
    <t>tgcagctgagcgacgagcaaggaagactcatattagccaaatccaactcggtttgtactgggta</t>
  </si>
  <si>
    <t>tgcagctgaacgagctcctcatgcaggagggacaggccgcgggagctgcgtcggttgttctgtt</t>
  </si>
  <si>
    <t>tgcagctgaacgagctcctcatgcaggagggactggccgcgggagctgcgtcggttgttctgtt</t>
  </si>
  <si>
    <t>tgcagctgaacgcaactttgggtgggcgagctctacgtttatataggcgctggcgtcgtcgttg</t>
  </si>
  <si>
    <t>tgcagctgcacgcaactttgggtgggcgagctctacgtttatataggcgctggcgtcgtcgttg</t>
  </si>
  <si>
    <t>tgcagctgaacgcgtgtgcgtgtgctgtgcaagtgcaggcctaattaatccgtcccaaccgcta</t>
  </si>
  <si>
    <t>tgcagctgaacgcgtgtgcgtgtgctgtgcaagtgcaggcctaattaatccgtcccaaccgctt</t>
  </si>
  <si>
    <t>tgcagctgaacgctgcgagggcggtcatccccgagctcgacgctgcacaagtgccgctcgctac</t>
  </si>
  <si>
    <t>tgcagctgaacgctgcgagggcggtcatccccgagctcgacgctgcacaagtgccgctcgctag</t>
  </si>
  <si>
    <t>tgcagctgaactgaacagctgacgctgcgtgccgtccatgactccaaagacgtgcatgacgtgc</t>
  </si>
  <si>
    <t>tgcagctgaactgaacagctgacgctgcgtgccgtccatgactccgaagacgtgcatgacgtgc</t>
  </si>
  <si>
    <t>tgcagctgaagaagtaagccattactctgttcccctaattttagattctgttgtccaaaatcgt</t>
  </si>
  <si>
    <t>tgcagctgaagaagtaagccattcctctgttcccctaattttagattctgttgtccaaaatcgt</t>
  </si>
  <si>
    <t>tgcagctgaagaatcaccagccctgacgaagaatcataggtgaactccagctgagctgaaccca</t>
  </si>
  <si>
    <t>tgcagctgaagaatcaccagccctgaggaagaatcataggtgaactccagctgagctgaaccca</t>
  </si>
  <si>
    <t>tgcagctgaagcagatgcactacagtcccaatatctaacaaaaaaagagtaggtgagatcctta</t>
  </si>
  <si>
    <t>tgcagctgatgcagatgcactacagtcccaatatctaacaaaaaaagagtaggtgagatcctta</t>
  </si>
  <si>
    <t>tgcagctgaagcatccacgccttccaccagttcgcacacggcgtggaacacggccctgaccgaa</t>
  </si>
  <si>
    <t>tgcagcttaagcatccacgccttccaccagttcgcacacggcgtggaacacggccctgaccgaa</t>
  </si>
  <si>
    <t>tgcagctgaagcgatggtacaattgacggactgcatttctggcacactccttgaccttgctgac</t>
  </si>
  <si>
    <t>tgcagctgaagcgatggtacaattgacggactgcatttctggcgcactccttgaccttgctgac</t>
  </si>
  <si>
    <t>tgcagctgaaggatggaaatggtgccaacaagaagggatgagaagctctcctgctgtggtttct</t>
  </si>
  <si>
    <t>tgcagctgaaggatggagatggtgccaacaagaagggatgagaagctctcctgctgtggtttct</t>
  </si>
  <si>
    <t>tgcagctgaagttgcgagctgaccaccacgtcttgctcttccctctggcggtgcagatgatcag</t>
  </si>
  <si>
    <t>tgcagctgaagttgcgagttgaccaccacgtcttgctcttccctctggcggtgcagatgatcag</t>
  </si>
  <si>
    <t>tgcagctgaatctgttgtatttgttttgtatacccaacaagaagttcgaagtgaacgaaaacaa</t>
  </si>
  <si>
    <t>tgcagctgaatttgttgtatttgttttgtatacccaacaagaagttcgaagtgaacgaaaacaa</t>
  </si>
  <si>
    <t>tgcagctgaatgcagggctcacaacccagctgctgctgagccagttcagggtgaagggcatcgt</t>
  </si>
  <si>
    <t>tgcagctgaatgcagggctcacaacccagctgctgctgagcctgttcagggtgaagggcatcgt</t>
  </si>
  <si>
    <t>tgcagctgaatgcaggggacgtctgctgcctacagctctcggatgccatagaggagctgcggag</t>
  </si>
  <si>
    <t>tgcagctgattgcaggggacgtctgctgcctacagctctcggatgccatagaggagctgcggag</t>
  </si>
  <si>
    <t>tgcagctgaattcagcgtgaagcccagaggctaagctagcctcagctcctccacagcccacgcg</t>
  </si>
  <si>
    <t>tgcagctgaattgagcgtgaagcccagaggctaagctagcctcagctcctccacagcccacgcg</t>
  </si>
  <si>
    <t>tgcagctgacaaagtgtatcctgattagacgaccaagactactcatctgctcgtatagcaacct</t>
  </si>
  <si>
    <t>tgcagctgacaaagtgtatcctgattagacgaccaagactactcatctgcttgtatagcaacct</t>
  </si>
  <si>
    <t>tgcagctgacacttggagcaaggaatctgatgctatacagaattctgcattgaaggtcttgatt</t>
  </si>
  <si>
    <t>tgcagctgacacttggagcaaggaatctgatgctattcagaattctgcattgaaggtcttgatt</t>
  </si>
  <si>
    <t>tgcagctgacagatggacccaacaaatggtcgttgaactcggggccacacatcaccactacggg</t>
  </si>
  <si>
    <t>tgcagctgacagatggacccaacaaatggtcgttgaactcggggccatacatcaccactacggg</t>
  </si>
  <si>
    <t>tgcagctgacagcaaacactctcgcaggtgtaccgagagccgaccaaccaccaagaattaaaga</t>
  </si>
  <si>
    <t>tgcagctgacagcaaacactctcgcaggtgtgccgagagccgaccaaccaccaagaattaaaga</t>
  </si>
  <si>
    <t>tgcagctgacaggtatcttcttgcacggtttggagcctagctaagctagaaagcagcaggcata</t>
  </si>
  <si>
    <t>tgcagctgacaggtatcttcttgcacggtttggagcctagctaagctaggaagcagcaggcata</t>
  </si>
  <si>
    <t>tgcagctgacagtctacagttaaagccacttgttgatcttactagtcgagcacttgctcgaatc</t>
  </si>
  <si>
    <t>tgcagctgacagtctacagttgaagccacttgttgatcttactagtcgagcacttgctcgaatc</t>
  </si>
  <si>
    <t>tgcagctgacatggtgacaagtttgttattgttttcaacaagatccatgctctttggaatcaca</t>
  </si>
  <si>
    <t>tgcagctgacatggtgacaagtttgttattgttttcaacaagatccatgctctttggaatcata</t>
  </si>
  <si>
    <t>tgcagctgaccaacaagatgttgcagctgaggaaaaggaagctcctttagcagcctaacacgca</t>
  </si>
  <si>
    <t>tgcagctgaccaacaagatgttgcagctgaggaaaaggaagctcctttagcagtctaacacgca</t>
  </si>
  <si>
    <t>tgcagctgaccaactgtgttgcgcaggattgaaactaggccgccgaactagaaggcatttggac</t>
  </si>
  <si>
    <t>tgcagctgaccaactgtgttgcgcaggattgaaactaggccgccgaagtagaaggcatttggac</t>
  </si>
  <si>
    <t>tgcagctgaccactttaaagcggtactccacaccagctcgctccgcgagcttcttcagcggctc</t>
  </si>
  <si>
    <t>tgcagctgaccactttaaagcggtactccacgccagctcgctccgcgagcttcttcagcggctc</t>
  </si>
  <si>
    <t>tgcagctgaccaggtagctagctcgggcggcagccatgtcggaggagaaacaccaccacttctt</t>
  </si>
  <si>
    <t>tgcagctgaccaggtagctagctcgggcggcagccatgtcggaggagaagcaccaccacttctt</t>
  </si>
  <si>
    <t>tgcagctgaccccaagtacccaaccaaaccactcgacagaagaggcaactgcacaggaagaagg</t>
  </si>
  <si>
    <t>tgcagctgatcccaagtacccaaccaaaccactcgacagaagaggcaactgcacaggaagaagg</t>
  </si>
  <si>
    <t>tgcagctgaccgatcaggtcagtcaagagatgatccgacggccagcgccatccacgccactccg</t>
  </si>
  <si>
    <t>tgcagctgaccgatcaggtctgtcaagagatgatccgacggccagcgccatccacgccactccg</t>
  </si>
  <si>
    <t>tgcagctgaccgatctgcatatttccatccacaagtttcacactttcatctctaactgcaaagc</t>
  </si>
  <si>
    <t>tgcagctgaccgatctgcatctttccatccacaagtttcacactttcatctctaactgcaaagc</t>
  </si>
  <si>
    <t>tgcagctgacctcgtggacatggatgcgccccgagatgagattctggagctgatgcgggaagac</t>
  </si>
  <si>
    <t>tgcagctgacctcgtgggcatggatgcgccccgagatgagattctggagctgatgcgggaagac</t>
  </si>
  <si>
    <t>tgcagctgacctgtgtgccactgcctcctcctattttgcccccgtccctacccacgctgcgagc</t>
  </si>
  <si>
    <t>tgcagctgacctgtgtgccactgcctcctcctattttgcccccgtccctacccacgctgcgagt</t>
  </si>
  <si>
    <t>tgcagctgacgagccgagctgagctcagcctgctcccacgacgtacatacgcgcaagcagacga</t>
  </si>
  <si>
    <t>tgcagctgacgagccgagctgagctcagcctgctgccacgacgtacatacgcgcaagcagacga</t>
  </si>
  <si>
    <t>tgcagctgacgatcgcgagcggtcaaagtgtgttgaccccgtccccgacaagcaagacacataa</t>
  </si>
  <si>
    <t>tgcagctgacgatcgcgagcggtcaaagtgtgttgaccccgtccctgacaagcaagacacataa</t>
  </si>
  <si>
    <t>tgcagctgacgcagtaaaatttagtagaacgagggagagatcacagaatctctggcgctggtag</t>
  </si>
  <si>
    <t>tgcagctgacgcagtaaaatttagtagaacgagggagagatcgcagaatctctggcgctggtag</t>
  </si>
  <si>
    <t>tgcagctgacgccgacggcgtagccgccgtccaagaatcgtgtcagctgcgaaagaattaaaac</t>
  </si>
  <si>
    <t>tgcagctgacgccgagggcgtagccgccgtccaagaatcgtgtcagctgcgaaagaattaaaac</t>
  </si>
  <si>
    <t>tgcagctgacgcgctgtcttccgcgccatggcgcccttctcgcccaccatcagctccctcgtca</t>
  </si>
  <si>
    <t>tgcagctgacgcgctttcttccgcgccatggcgcccttctcgcccaccatcagctccctcgtca</t>
  </si>
  <si>
    <t>tgcagctgacgctcctgcatcggctccccctcgcggacggcgtgctggacatcgtgcactccat</t>
  </si>
  <si>
    <t>tgcagctgacgctcctgcatcggctccccttcgcggacggcgtgctggacatcgtgcactccat</t>
  </si>
  <si>
    <t>tgcagctgactactactaaaaaatactactcaacaagcacacagaaaagatcaaatgctaagct</t>
  </si>
  <si>
    <t>tgcagctgactactactcaaaaatactactcaacaagcacacagaaaagatcaaatgctaagct</t>
  </si>
  <si>
    <t>tgcagctgactactggtgagcacatgcatgtcctcgtccctctctcctctatcgtctatatcat</t>
  </si>
  <si>
    <t>tgcagctgactactggtgagcacatgcatgtcctcgtccctctttcctctatcgtctatatcat</t>
  </si>
  <si>
    <t>tgcagctgactgtggaagtaatatattgaccaaactgagcaacaacattctcgctcgtagcgcc</t>
  </si>
  <si>
    <t>tgcagctgactgtggaagtaatatattgaccaaactgagcaacaacattctcgctcgtatcgcc</t>
  </si>
  <si>
    <t>tgcagctgagaagttgccacctgggtgaccacagattatgtgagtacctctgtaaagggttcag</t>
  </si>
  <si>
    <t>tgcagctgagaggttgccacctgggtgaccacagattatgtgagtacctctgtaaagggttcag</t>
  </si>
  <si>
    <t>tgcagctgagaatcctaaaaccctcgatgtgcaaattctctctgggccaggccaattggaccgt</t>
  </si>
  <si>
    <t>tgcagctgagaatcttaaaaccctcgatgtgcaaattctctctgggccaggccaattggaccgt</t>
  </si>
  <si>
    <t>tgcagctgagaccactttgaagagcgccagctgctaacagcttccatagcacataccaataaga</t>
  </si>
  <si>
    <t>tgcagctgagaccactttgaagagcgccagctgctaacagcttccatagcacataccaatgaga</t>
  </si>
  <si>
    <t>tgcagctgagactactcgtcatcaatcggcgtggcgtgcatgcatacgcccattggtgattcga</t>
  </si>
  <si>
    <t>tgcagctgagactagtcgtcatcaatcggcgtggcgtgcatgcatacgcccattggtgattcga</t>
  </si>
  <si>
    <t>tgcagctgagagcaccatactctgcatttcaacctggatagttgttgtccccctatacaagaag</t>
  </si>
  <si>
    <t>tgcagctgagagcaccatactctgcatttcaacctggatagtttttgtccccctatacaagaag</t>
  </si>
  <si>
    <t>tgcagctgagaggcccgccgtgaggatcgacagcgagacgctcgcgcagaacagggacagcgcg</t>
  </si>
  <si>
    <t>tgcagctgagaggcctgccgtgaggatcgacagcgagacgctcgcgcagaacagggacagcgcg</t>
  </si>
  <si>
    <t>tgcagctgagaggtaccaccatggcggagcggaggatcggcgtggcgatggacttctcgccgag</t>
  </si>
  <si>
    <t>tgcagctgagcggtaccaccatggcggagcggaggatcggcgtggcgatggacttctcgccgag</t>
  </si>
  <si>
    <t>tgcagctgagcacggcagagaggaagcttgtacagacctacaatcagaagcctgtgctatctcg</t>
  </si>
  <si>
    <t>tgcagctgagcatggcagagaggaagcttgtacagacctacaatcagaagcctgtgctatctcg</t>
  </si>
  <si>
    <t>tgcagctgagcagaacaggaagcttgctttgcgaaggagaagacgttgggcgagtggaactgga</t>
  </si>
  <si>
    <t>tgcagttgagcagaacaggaagcttgctttgcgaaggagaagacgttgggcgagtggaactgga</t>
  </si>
  <si>
    <t>tgcagctgagcagctccatgtcttcgtcgtcatcgaagcggttgttattccgacggcagcggtg</t>
  </si>
  <si>
    <t>tgcagctgggcagctccatgtcttcgtcgtcatcgaagcggttgttattccgacggcagcggtg</t>
  </si>
  <si>
    <t>tgcagctgagcattgacaattcgagacaacccatgcattcagttctctcttaattaatatccct</t>
  </si>
  <si>
    <t>tgcagctgagcattgacaattcgagacaacccatggattcagttctctcttaattaatatccct</t>
  </si>
  <si>
    <t>tgcagctgagccaccctcgcatccatgatccatccgcgcacatcgtgggcagcgcagagcacgg</t>
  </si>
  <si>
    <t>tgcagctgagccaccctcgcatccatgatccatccgcgcgcatcgtgggcagcgcagagcacgg</t>
  </si>
  <si>
    <t>tgcagctgagcgaatgtcacatcgctctagctatatagcgcatgacgatgtgtacgtgcgcgct</t>
  </si>
  <si>
    <t>tgcagctgagcgaatgtcacatcgctctagctatatggcgcatgacgatgtgtacgtgcgcgct</t>
  </si>
  <si>
    <t>tgcagctgagctgacggaagcttggcccgtggccccgtgcccgttgatgcgagaccactcctgc</t>
  </si>
  <si>
    <t>tgcagctgagctgacggaagcttggcccgtggccccgtggccgttgatgcgagaccactcctgc</t>
  </si>
  <si>
    <t>tgcagctgagctgccaaaggcaatctgtcccacacccacaggcgcacgccatctctttactgga</t>
  </si>
  <si>
    <t>tgcagctgagctgccaaaggcaatctgtcccacacccacaggcgcacgccatctctttactggg</t>
  </si>
  <si>
    <t>tgcagctgagcttacacttggcacttggcaccgtgcaaaaacaagtcgcctcttgttccccact</t>
  </si>
  <si>
    <t>tgcagctgagcttacagttggcacttggcaccgtgcaaaaacaagtcgcctcttgttccccact</t>
  </si>
  <si>
    <t>tgcagctgagcttgtcatgagcaaaggaggattgctttagactaggaattgacgcagaattggt</t>
  </si>
  <si>
    <t>tgcagttgagcttgtcatgagcaaaggaggattgctttagactaggaattgacgcagaattggt</t>
  </si>
  <si>
    <t>tgcagctgaggaaagaaggcggcctcgaaggcttcgagctcacggacgacgatgccatcaaagc</t>
  </si>
  <si>
    <t>tgcagctgagggaagaaggcggcctcgaaggcttcgagctcacggacgacgatgccatcaaagc</t>
  </si>
  <si>
    <t>tgcagctgaggaaagagctggagggaagcaacgcccagaagagctgaagtattaattctctagt</t>
  </si>
  <si>
    <t>tgcagctgaggaaagagctggagggaagcaacgcccagaagagctgaagtattatttctctagt</t>
  </si>
  <si>
    <t>tgcagctgaggagcgtggagtcgataacaatccgtgatgccaacatttctagcgtgctgagggt</t>
  </si>
  <si>
    <t>tgcagctgaggagcgtggagtcgataacaatccgtgatgccaacatttctggcgtgctgagggt</t>
  </si>
  <si>
    <t>tgcagctgaggcatgcctttggaaattcctgtgctgctaggtggcgtgcccaatttaatagatg</t>
  </si>
  <si>
    <t>tgcagctgaggcatgcctttggaaattcctgtgctgctgggtggcgtgcccaatttaatagatg</t>
  </si>
  <si>
    <t>tgcagctgaggcctccctttcgttccatcccctccgtaccgcgcgcaacgcagacggcgccgat</t>
  </si>
  <si>
    <t>tgcagctgaggcctgcctttcgttccatcccctccgtaccgcgcgcaacgcagacggcgccgat</t>
  </si>
  <si>
    <t>tgcagctgaggcctccctttcgttccatcctctccgctaccgcgcgcaacgcagacggcgccga</t>
  </si>
  <si>
    <t>tgcagctgaggcctccctttcgttccatcctctccgctaccgcgcgcaaggcagacggcgccga</t>
  </si>
  <si>
    <t>tgcagctgagggcctcgtcgtcctaccccagcagtgcagtccttgcagactccgtgctcggccg</t>
  </si>
  <si>
    <t>tgcagctgatggcctcgtcgtcctaccccagcagtgcagtccttgcagactccgtgctcggccg</t>
  </si>
  <si>
    <t>tgcagctgaggtacgtaactaccagggcgtacgtacaacttgccgacccaacaccgaacaggct</t>
  </si>
  <si>
    <t>tgcagctgaggtacgtaactaccagggcgtacgtacaacttgccgacccaacacctaacaggct</t>
  </si>
  <si>
    <t>tgcagctgaggtctaaccgtctgaggcggtgaggccttatgggtcgacctttcctattctattc</t>
  </si>
  <si>
    <t>tgcagctgaggtctgaccgtctgaggcggtgaggccttatgggtcgacctttcctattctattc</t>
  </si>
  <si>
    <t>tgcagctgaggtctgatctcaaaggaaaggtgcttgggctggcgtccttgtctcgcaccattgc</t>
  </si>
  <si>
    <t>tgcagctgaggtctgatctgaaaggaaaggtgcttgggctggcgtccttgtctcgcaccattgc</t>
  </si>
  <si>
    <t>tgcagctgagtaacagcggctgcgacgatttccagctggtgcggcgtcaggtcctcggcgacga</t>
  </si>
  <si>
    <t>tgcagctgagtaacagcggctgcgacgatttccagctggtgcggcgttaggtcctcggcgacga</t>
  </si>
  <si>
    <t>tgcagctgagtagtgcattcctaactgaattttgcaagggaatgaagtttctacacaagctcta</t>
  </si>
  <si>
    <t>tgcagctgagtggtgcattcctaactgaattttgcaagggaatgaagtttctacacaagctcta</t>
  </si>
  <si>
    <t>tgcagctgagtattatgtgagatgtgaccgagtataatttccaagaaataaattaaaaaaaaaa</t>
  </si>
  <si>
    <t>tgcagctgagtattatgtgagatgtgaccgagtataatttccaagaaataaattaaaaaaaaag</t>
  </si>
  <si>
    <t>tgcagctgagtcctatggcaatggctcttcctcgacgtctaggcctcccagggcaaggcacaac</t>
  </si>
  <si>
    <t>tgcagctgagtcctatggcagtggctcttcctcgacgtctaggcctcccagggcaaggcacaac</t>
  </si>
  <si>
    <t>tgcagctgagtgtgtcagctacaaattggttcaagcattttgtgtggtatatgtggtcactttg</t>
  </si>
  <si>
    <t>tgcagctgagtgtgtgagctacaaattggttcaagcattttgtgtggtatatgtggtcactttg</t>
  </si>
  <si>
    <t>tgcagctgagtgttggaatttcggcaatgctagaatggacgagaaacgaacggggctatcgtat</t>
  </si>
  <si>
    <t>tgcagctgagtgttggaatttcggcaatgctagaatggacgagaaacgaacggggctatcgtgt</t>
  </si>
  <si>
    <t>tgcagctgagttgcacgtcacgtgctggtaagctacgcagccaccagcccactgcccaccaatg</t>
  </si>
  <si>
    <t>tgcagctgagttgcacgtcatgtgctggtaagctacgcagccaccagcccactgcccaccaatg</t>
  </si>
  <si>
    <t>tgcagctgagtttggtgaggatcagttcatttacagaaggaacatgaggtggtgtaaccgcggg</t>
  </si>
  <si>
    <t>tgcagctgagtttggtgaggatcagttcatttacagaagtaacatgaggtggtgtaaccgcggg</t>
  </si>
  <si>
    <t>tgcagctgatagctataaacgaattggtgaaaacgatttattcatgggatgggttttgttcgtt</t>
  </si>
  <si>
    <t>tgcagctgctagctataaacgaattggtgaaaacgatttattcatgggatgggttttgttcgtt</t>
  </si>
  <si>
    <t>tgcagctgataggattcctgatcctaccagggatactacgaagcctgtagggataagagggagg</t>
  </si>
  <si>
    <t>tgcagctgataggattcctgatcctaccagggatactacgaagcctgtagggatgagagggagg</t>
  </si>
  <si>
    <t>tgcagctgatatataccatcatctctacagataaatgccagcgtctcacgcaccacagcctcca</t>
  </si>
  <si>
    <t>tgcagctgatatataccatcatctctacagataaatgccagcgtctcacgcaccacagcctccc</t>
  </si>
  <si>
    <t>tgcagctgatattcgcttcccttgtatggcagccatatatacactgtacaagtagggcagagcc</t>
  </si>
  <si>
    <t>tgcagctgatattcgcttcccttgtatggcagccatatatacactgtacaagttgggcagagcc</t>
  </si>
  <si>
    <t>tgcagctgatattgctctcctcactggcgctgccgctgctcctgctgccgtccgcgttgcagct</t>
  </si>
  <si>
    <t>tgcagctgatattgctctcctcactggcgctgccgctgctcttgctgccgtccgcgttgcagct</t>
  </si>
  <si>
    <t>tgcagctgatcaaggagaggttctccaagcttctcttgggcgaggacatgtcggggagcggcaa</t>
  </si>
  <si>
    <t>tgcagctgatcatggagaggttctccaagcttctcttgggcgaggacatgtcggggagcggcaa</t>
  </si>
  <si>
    <t>tgcagctgatcacagataatgagataacggtggcttcttgaaatagactagttgctttgttagt</t>
  </si>
  <si>
    <t>tgcagctgatcacagataatgagataacggtggcttcttgaaatggactagttgctttgttagt</t>
  </si>
  <si>
    <t>tgcagctgatcaggctgagagtttatagattcggaattactcgtttgcagacaggcatctggca</t>
  </si>
  <si>
    <t>tgcagctgatcaggctgagagtttatagattcggaattactcgtttgcagacaggcgtctggca</t>
  </si>
  <si>
    <t>tgcagctgatccttggagaaggagaacacctggttccactcgggctcatggttcctgacaagat</t>
  </si>
  <si>
    <t>tgcagctgatccttggagaaggcgaacacctggttccactcgggctcatggttcctgacaagat</t>
  </si>
  <si>
    <t>tgcagctgatcgaattttcactctacataccctcatttagctgaccaattttcttgtcagcctc</t>
  </si>
  <si>
    <t>tgcagctgatcgaattttccctctacataccctcatttagctgaccaattttcttgtcagcctc</t>
  </si>
  <si>
    <t>tgcagctgatcgaggcgccagtcaatcccaatgcacggatgccgcagcagccgcgggcgcatgt</t>
  </si>
  <si>
    <t>tgcagctgatggaggcgccagtcaatcccaatgcacggatgccgcagcagccgcgggcgcatgt</t>
  </si>
  <si>
    <t>tgcagctgatcgaggcgccagtcgatccgcagcagccgcgggcgcatgtgtgcatcatttcgtt</t>
  </si>
  <si>
    <t>tgcagctgatcgaggcgctagtcgatccgcagcagccgcgggcgcatgtgtgcatcatttcgtt</t>
  </si>
  <si>
    <t>tgcagctgatcgatccacttgtgcatgccatcgatgatctcttggagtagtagtagtctgcatc</t>
  </si>
  <si>
    <t>tgcagctgatcgatccatttgtgcatgccatcgatgatctcttggagtagtagtagtctgcatc</t>
  </si>
  <si>
    <t>tgcagctgatcgccgaaggagtcgtagaaccgccgccgccaccagatgcgaacgatgtcttggc</t>
  </si>
  <si>
    <t>tgcagctgatggccgaaggagtcgtagaaccgccgccgccaccagatgcgaacgatgtcttggc</t>
  </si>
  <si>
    <t>tgcagctgatcgcctgcctcgcccctgaggtcctggactggatgtccagaaccatgtacaagga</t>
  </si>
  <si>
    <t>tgcagctgatcgcctgcctcgcccctgagttcctggactggatgtccagaaccatgtacaagga</t>
  </si>
  <si>
    <t>tgcagctgatcggagacccaactggagagtactacgacgttatattgtattttggaatcataga</t>
  </si>
  <si>
    <t>tgcagctgatcggagagccaactggagagtactacgacgttatattgtattttggaatcataga</t>
  </si>
  <si>
    <t>tgcagctgatctctcgagtaatctgaaagtaacaggagtaaacaaggaactgatcctacagctg</t>
  </si>
  <si>
    <t>tgcagctgatctctcgagtaatctgaaagtaacgggagtaaacaaggaactgatcctacagctg</t>
  </si>
  <si>
    <t>tgcagctgatctgctctgcgtgcatttcctgttttcccatccgtttttagggcatgcatgtaga</t>
  </si>
  <si>
    <t>tgcagctgctctgctctgcgtgcatttcctgttttcccatccgtttttagggcatgcatgtaga</t>
  </si>
  <si>
    <t>tgcagctgatctggcaatactactacgcagaagagcctgggagaggggcttgctggaactggaa</t>
  </si>
  <si>
    <t>tgcagctgctctggcaatactactacgcagaagagcctgggagaggggcttgctggaactggaa</t>
  </si>
  <si>
    <t>tgcagctgatctttggtgcatgccgacaccacctgctactatcgaagtgacagggaagatttgg</t>
  </si>
  <si>
    <t>tgcagctgatctttggtgcatgccgacaccacctgctactgtcgaagtgacagggaagatttgg</t>
  </si>
  <si>
    <t>tgcagctgatgaaaaagggctctggcttcaagtccatgtccatggcgttcccgtcggtccgcag</t>
  </si>
  <si>
    <t>tgcagctgatgacaaagggctctggcttcaagtccatgtccatggcgttcccgtcggtccgcag</t>
  </si>
  <si>
    <t>tgcagctgatgaaaatgagacacttctcttgaatcatttcaatccaacttgcatgaagctccac</t>
  </si>
  <si>
    <t>tgcagctgatgaaaatgagacgcttctcttgaatcatttcaatccaacttgcatgaagctccac</t>
  </si>
  <si>
    <t>tgcagctgatgaacctgtcaatgctttgcctcactgcccagacaagtgcggcgacaccatcatc</t>
  </si>
  <si>
    <t>tgcagctgatgaacctgtgaatgctttgcctcactgcccagacaagtgcggcgacaccatcatc</t>
  </si>
  <si>
    <t>tgcagctgatgaacgccatttcagcaaggtgtactagcgtctcctgccccagccgtcttcccca</t>
  </si>
  <si>
    <t>tgcagctgatgaacgccatttcagcaaggtgtactagcgtctcctgccccagctgtcttcccca</t>
  </si>
  <si>
    <t>tgcagctgatgaactgacgatggaacacggccaagtctctttggtggtgccctcgctcgctctt</t>
  </si>
  <si>
    <t>tgcaggtgatgaactgacgatggaacacggccaagtctctttggtggtgccctcgctcgctctt</t>
  </si>
  <si>
    <t>tgcagctgatgagcgacggcacggtacggcgcagcgcggagccgaaaaaaaaaaaaaaaaaaaa</t>
  </si>
  <si>
    <t>tgcagctgatgagcgacggcacggtgcggcgcagcgcggagccgaaaaaaaaaaaaaaaaaaaa</t>
  </si>
  <si>
    <t>tgcagctgatgcacggcctcagcattatcctcctcctcgctgcaaaagaaggtgcgtacgtggt</t>
  </si>
  <si>
    <t>tgcagctgatgtacggcctcagcattatcctcctcctcgctgcaaaagaaggtgcgtacgtggt</t>
  </si>
  <si>
    <t>tgcagctgatgcagctgccatgatgtgattttataatggcagttgcaactagttgtggggttca</t>
  </si>
  <si>
    <t>tgcagctgatgcagctgccatgatgtgattttataatggcagttgcaactggttgtggggttca</t>
  </si>
  <si>
    <t>tgcagctgatggagtgatggaccgcgatgccgaggagagcggcgggggcagatccacgcatgga</t>
  </si>
  <si>
    <t>tgcagctgatggagtgatgggccgcgatgccgaggagagcggcgggggcagatccacgcatgga</t>
  </si>
  <si>
    <t>tgcagctgatggagtgatggaccgcgatgccgaggagagcggcggggggagatccacgcatgga</t>
  </si>
  <si>
    <t>tgcagctgatggagtgatgggccgcgatgccgaggagagcggcggggggagatccacgcatgga</t>
  </si>
  <si>
    <t>tgcagctgatggatgattcatcgtcctcgcgcggccacgatccaccacctgatgatgacggcgg</t>
  </si>
  <si>
    <t>tgcagctgatggatgattcatcgtcctcgcgcggccacgctccaccacctgatgatgacggcgg</t>
  </si>
  <si>
    <t>tgcagctgatggctaccacgcttgttttttgtaaaatttgttttgaggcatgtggcctctccat</t>
  </si>
  <si>
    <t>tgcagctgatgggtaccacgcttgttttttgtaaaatttgttttgaggcatgtggcctctccat</t>
  </si>
  <si>
    <t>tgcagctgatgtagaccgtgatcacagagcacttctgcacggctaacctctacatatgctaccg</t>
  </si>
  <si>
    <t>tgcagctgatgtagaccgtgatcacagagcacttctgcacggctaacctctacatatgctgccg</t>
  </si>
  <si>
    <t>tgcagctgatgtaggtgacagtggccagctcgatccccagaagcagcagcaacaggagcatggc</t>
  </si>
  <si>
    <t>tgcagctgatgtaggtggcagtggccagctcgatccccagaagcagcagcaacaggagcatggc</t>
  </si>
  <si>
    <t>tgcagctgatgttcactcctcagaccaggtgatgtctaccatcccaatgttctggtcgagcccc</t>
  </si>
  <si>
    <t>tgcagctgatgttcactcctcggaccaggtgatgtctaccatcccaatgttctggtcgagcccc</t>
  </si>
  <si>
    <t>tgcagctgatgttgtcgactgtccttgagtttctttctttccaaaggtgccagccgactaggaa</t>
  </si>
  <si>
    <t>tgcagctgatgttgttgactgtccttgagtttctttctttccaaaggtgccagccgactaggaa</t>
  </si>
  <si>
    <t>tgcagctgatgttgttgaaagtccttgagtttctttcttcccaaaagtgccagctgactagaaa</t>
  </si>
  <si>
    <t>tgcagctgatgttgttgaaagtccttgagtttctttcttcccaaaggtgccagctgactagaaa</t>
  </si>
  <si>
    <t>tgcagctgattcagagtttcagacgatttcagatttacagctactacgagatttggacgtgaac</t>
  </si>
  <si>
    <t>tgcagctgattcagagtttcagacgatttcagatttccagctactacgagatttggacgtgaac</t>
  </si>
  <si>
    <t>tgcagctgattcctcctcctcatctcttcagccgtgccgccactcaccttcacgccccacccga</t>
  </si>
  <si>
    <t>tgcagctgattcctcctcctcatctcttcagccgtgccgccgctcaccttcacgccccacccga</t>
  </si>
  <si>
    <t>tgcagctgattgcaggggacgtctgctacctacagctctcggtcggatgccatagaggagttgc</t>
  </si>
  <si>
    <t>tgcagctgattgcaggggacgtctgctgcctacagctctcggtcggatgccatagaggagttgc</t>
  </si>
  <si>
    <t>tgcagctgattgcctgatctcagcattaaaaaatgttgacacataagctgagccatttgcgtta</t>
  </si>
  <si>
    <t>tgcagctgattgcctgatctcagcattcaaaaatgttgacacataagctgagccatttgcgtta</t>
  </si>
  <si>
    <t>tgcagctgattgtattcaaggttcagcatttccagccttttcagtctgacaattgtgctcggca</t>
  </si>
  <si>
    <t>tgcagctgattgtattcaaggttcagcatttccagccttttcagtctgccaattgtgctcggca</t>
  </si>
  <si>
    <t>tgcagctgatttgtaaaacagctgtgacgtatccaggagggattaactgagtacaggccatcgc</t>
  </si>
  <si>
    <t>tgcagctgatttgtaaaacagctgtgaggtatccaggagggattaactgagtacaggccatcgc</t>
  </si>
  <si>
    <t>tgcagctgcaaaagcaagtgtcctctcacgccgaaagcagataaagaaagccaacggatcggcc</t>
  </si>
  <si>
    <t>tgcagctgcaaaagcaagtgtcctctcacgcggaaagcagataaagaaagccaacggatcggcc</t>
  </si>
  <si>
    <t>tgcagctgcaaaataccaacagccgaacatatagacttttttgatcctatgggctaaactttag</t>
  </si>
  <si>
    <t>tgcagctgcaaaataccaacagccgaacatatagacttttttgatcctatgggctatactttag</t>
  </si>
  <si>
    <t>tgcagctgcaaaatcgtctgaacatgtggtgttcagtgcagaacaatcagaaacactgtcactc</t>
  </si>
  <si>
    <t>tgcagctgcaaaatcgtctgaacatgtggtgttcagtgtagaacaatcagaaacactgtcactc</t>
  </si>
  <si>
    <t>tgcagctgcaaaccctgctctggagagattcctgatcttttggctgccttatattggatcattt</t>
  </si>
  <si>
    <t>tgcagctgcaaaccctgctctggagagattcctgatcttttggctgccttatattgtatcattt</t>
  </si>
  <si>
    <t>tgcagctgcaaactgacaatgaagacaggcgattcttcgatgctgcaaccagggtggacattgg</t>
  </si>
  <si>
    <t>tgcagctgcaaactgacaatgaagacatgcgattcttcgatgctgcaaccagggtggacattgg</t>
  </si>
  <si>
    <t>tgcagctgcaaagcaaagccaccgaatgctcctctgttctgtttcactgtctgtccccattccc</t>
  </si>
  <si>
    <t>tgcagctgcaaagcaaagccaccgaatgctcctctgttctgtttcactgtttgtccccattccc</t>
  </si>
  <si>
    <t>tgcagctgcaaagctcaagtagtgtagcctatttggacctaataagttgataataagggaacca</t>
  </si>
  <si>
    <t>tgcagctgctaagctcaagtagtgtagcctatttggacctaataagttgataataagggaacca</t>
  </si>
  <si>
    <t>tgcagctgcaaagttgagtcactaacttgatcatctatcgatcatcacatgaatacatgatgca</t>
  </si>
  <si>
    <t>tgcagctgcaaagttgagtcattaacttgatcatctatcgatcatcacatgaatacatgatgca</t>
  </si>
  <si>
    <t>tgcagctgcaaatgcatgcacgaaaacgaatggtcatcgccagagtccagtttaaacaagtttg</t>
  </si>
  <si>
    <t>tgcagttgcaaatgcatgcacgaaaacgaatggtcatcgccagagtccagtttaaacaagtttg</t>
  </si>
  <si>
    <t>tgcagctgcaaattgagcactactccgtagtactagtagagtataaaaaacacatcagaggcac</t>
  </si>
  <si>
    <t>tgcagctgcaaattgagcactactccgtagtactagtagagtataacaaacacatcagaggcac</t>
  </si>
  <si>
    <t>tgcagctgcaacagtccagctccagcacagttgttgcctacagtgtaataaacctgccgcgtct</t>
  </si>
  <si>
    <t>tgcagctgcaacagtccagctccagcacagttgttgcctacagtgtaataatcctgccgcgtct</t>
  </si>
  <si>
    <t>tgcagctgcaaccgtacagcgcccccaggtagatagagataggtctcgtcacacgggcggacac</t>
  </si>
  <si>
    <t>tgcagctgcaaccgtacagcgcccccaggtagatagagattggtctcgtcacacgggcggacac</t>
  </si>
  <si>
    <t>tgcagctgcaacctggtaagtgcagccgagcactgtggcgccttcagaatgtgtagcttctata</t>
  </si>
  <si>
    <t>tgcagctgcaacctggtaagtgcagccgagcactgtggtgccttcagaatgtgtagcttctata</t>
  </si>
  <si>
    <t>tgcagctgcaacgaacccctccctccagtttctctgccgccgttcggtcccttcgcctcctctc</t>
  </si>
  <si>
    <t>tgcagttgcaacgaacccctccctccagtttctctgccgccgttcggtcccttcgcctcctctc</t>
  </si>
  <si>
    <t>tgcagctgcaacgaacgatgaggccaggaggagagatgccacaagaaagcacagcagcagcgcc</t>
  </si>
  <si>
    <t>tgcagctgcaacgaacgatgaggccaggaggagagatgccacaagaaagcacagcagcagctcc</t>
  </si>
  <si>
    <t>tgcagctgcaactacgaattaactgttcgggcacagaaatgcctctgctttctgttcttctttt</t>
  </si>
  <si>
    <t>tgcagctgcaacttcgaattaactgttcgggcacagaaatgcctctgctttctgttcttctttt</t>
  </si>
  <si>
    <t>tgcagctgcaactgacctaatactgtcgtcgtttcttttgccgtcaggtaatactctacttgac</t>
  </si>
  <si>
    <t>tgcagctgcaactgccctaatactgtcgtcgtttcttttgccgtcaggtaatactctacttgac</t>
  </si>
  <si>
    <t>tgcagctgcaactgcaataggggacccgaccgcgtactgcttcgtgaatcgacatcgattagcg</t>
  </si>
  <si>
    <t>tgcagctgcaactgcgataggggacccgaccgcgtactgcttcgtgaatcgacatcgattagcg</t>
  </si>
  <si>
    <t>tgcagctgcaactgcacctgacggaaaggaaaaggacagcaacagcagcaaagacaagaagggt</t>
  </si>
  <si>
    <t>tgcagctgcaactgcacctgacggaaaggaaaaggacatcaacagcagcaaagacaagaagggt</t>
  </si>
  <si>
    <t>tgcagctgcaactggctgcgtgcttcatcacgcggctgcgttgcgttgcgtactcgcgttgaat</t>
  </si>
  <si>
    <t>tgcagctgcaactggctgcgtgcttcatcacgcggctgcgttgcgttgcgtacttgcgttgaat</t>
  </si>
  <si>
    <t>tgcagctgcaactgggtatcaggtgagatttaattctgtgctctcacaatgtggtctggttttg</t>
  </si>
  <si>
    <t>tgcagctgcaactgggtatcaggtgagatttaattctgtgctctcacaatgtggtttggttttg</t>
  </si>
  <si>
    <t>tgcagctgcaagagatgcgaccccaggcaccccacgcggcattttgaactacgaaatcacccac</t>
  </si>
  <si>
    <t>tgcagctgcaagagatgcgaccccaggcaccccgcgcggcattttgaactacgaaatcacccac</t>
  </si>
  <si>
    <t>tgcagctgcaagcaagcaaacgttctaacagaagaacacatgacattacacgagctgggcacac</t>
  </si>
  <si>
    <t>tgcagctgcaagcaagcaaacgttctaacagaagagcacatgacattacacgagctgggcacac</t>
  </si>
  <si>
    <t>tgcagctgcaagcatgtccatcttgcacgatctgcccgtacggaaaaggacgccatccgtatac</t>
  </si>
  <si>
    <t>tgcagctgcaagcatgtccattttgcacgatctgcccgtacggaaaaggacgccatccgtatac</t>
  </si>
  <si>
    <t>tgcagctgcaagcctgctgtgtgggtacgtatatatctgtgacctccagtgcagtgcatggata</t>
  </si>
  <si>
    <t>tgcagctgcaagcctgctgtgtgggtacgtatatatctgtgatctccagtgcagtgcatggata</t>
  </si>
  <si>
    <t>tgcagctgcaagcggcgcggcagaaggccaatcaaacaggcaatcgtctactcctcttactctg</t>
  </si>
  <si>
    <t>tgcagctgcaagcggcgcggcagaaggccaatcaaactggcaatcgtctactcctcttactctg</t>
  </si>
  <si>
    <t>tgcagctgcaagctaataggcatagagagcaccgattaaaatgggcatagtgcttctctcgatc</t>
  </si>
  <si>
    <t>tgcagctgcaagctaataggcatagagagcaccgattaaaatggggatagtgcttctctcgatc</t>
  </si>
  <si>
    <t>tgcagctgcaagctctggtagttctgctcaggcccgccccatagatgggccgcgaagcaatccc</t>
  </si>
  <si>
    <t>tgcagctgcaagctctggtagttctgctcaggcctgccccatagatgggccgcgaagcaatccc</t>
  </si>
  <si>
    <t>tgcagctgcaagcttgttgcacaaccgcagccaggtttaccgaacaatcccaagaaccacccag</t>
  </si>
  <si>
    <t>tgcagctgcaagcttgttgcacaaccgcagccaggtttaccgaacaatcccaagaaccacccat</t>
  </si>
  <si>
    <t>tgcagctgcaagggaagcagctggccgtgcgcgagcttggagcttcaatggccgtgcgagagct</t>
  </si>
  <si>
    <t>tgcagctgcaagggaagcagctggccgtgcgcgagcttggagcttcaatggccgtgcgcgagct</t>
  </si>
  <si>
    <t>tgcagctgcaagggcccatcgcctcttcgctggtaagctcacctacacacccagggagctgagg</t>
  </si>
  <si>
    <t>tgcagctgcaagggcccatcgcctcttcgctggtaagctcacttacacacccagggagctgagg</t>
  </si>
  <si>
    <t>tgcagctgcaagtgcgcggcgagggcggcggaggaccatggattgacgaagtgggaggcgacaa</t>
  </si>
  <si>
    <t>tgcagctgcaagtgcgcggcgagggcggcggaggaccatggattgacgaagtgggaggcgacag</t>
  </si>
  <si>
    <t>tgcagctgcaatccctgcaccgaaacgaccctcctccatggacatcctttttcctgctaaactg</t>
  </si>
  <si>
    <t>tgcagctgcaatccctgcaccgaaacgaccctcctccatgggcatcctttttcctgctaaactg</t>
  </si>
  <si>
    <t>tgcagctgcaatctcctccacagagccgagcttgcattcatcctcaacctggaattaaatccaa</t>
  </si>
  <si>
    <t>tgcagctgcaatctcctccacagagccgagtttgcattcatcctcaacctggaattaaatccaa</t>
  </si>
  <si>
    <t>tgcagctgcaatgccgagtcctatcactcgtgcggacgctagcacttgcaacgagcctagtaaa</t>
  </si>
  <si>
    <t>tgcagctgcaatgcctagtcctatcactcgtgcggacgctagcacttgcaacgagcctagtaaa</t>
  </si>
  <si>
    <t>tgcagctgcaattggcaatgggttcttggctatttataaaacagagaaatattataaagggagc</t>
  </si>
  <si>
    <t>tgcagctgcaattggcaatgggttcttggctatttataaatcagagaaatattataaagggagc</t>
  </si>
  <si>
    <t>tgcagctgcaatttgaatggctgtttgcagttgaatagctgtagcccacaccatgcatcgagag</t>
  </si>
  <si>
    <t>tgcagctgcaatttgaatggctgtttgcagttgaatagctgtagcccacaccatgcatcgagat</t>
  </si>
  <si>
    <t>tgcagctgcacaaaaagagagcagcttgcccagcggtcgcacttgctgccctccctgtagagac</t>
  </si>
  <si>
    <t>tgcagctgcacgaaaagagagcagcttgcccagcggtcgcacttgctgccctccctgtagagac</t>
  </si>
  <si>
    <t>tgcagctgcacacatcatttcagcggtaaatgttgttaattgagatgattctgttcacaggtcc</t>
  </si>
  <si>
    <t>tgcagctgcacacatcatttcagcggtaaatgctgttaattgagatgattctgttcacaggtcc</t>
  </si>
  <si>
    <t>tgcagctgcacagcccagccgctcggctagtagagcccaagcagggcctgctgcacaggctcaa</t>
  </si>
  <si>
    <t>tgcagctgcccagcccagccgctcggctagtagagcccaagcagggcctgctgcacaggctcaa</t>
  </si>
  <si>
    <t>tgcagctgcacagtaccagccagccacaaatgcagaccacacagtaacttaagcaaaacagcag</t>
  </si>
  <si>
    <t>tgcagctgcacagtaccagccagccataaatgcagaccacacagtaacttaagcaaaacagcag</t>
  </si>
  <si>
    <t>tgcagctgcacatgccccacgcccccacctaataatccgtgagagggttccgtttattttgtta</t>
  </si>
  <si>
    <t>tgcagctgcacatgccccacgcccccacctaataatccgtgcgagggttccgtttattttgtta</t>
  </si>
  <si>
    <t>tgcagctgcacatgtagcgcgcccataaccgcatcagtttcagcattctcaggctgcacttctg</t>
  </si>
  <si>
    <t>tgcagctgcacatgtagcgcgcccatgaccgcatcagtttcagcattctcaggctgcacttctg</t>
  </si>
  <si>
    <t>tgcagctgcacatttagcaaccagatccacaggtcgatgaattctcagatttgtgcagctgttg</t>
  </si>
  <si>
    <t>tgcagctgcacatttagcaacctgatccacaggtcgatgaattctcagatttgtgcagctgttg</t>
  </si>
  <si>
    <t>tgcagctgcaccaggaacgggctgaactcgtacagcccctcgctgacgctcgtcgccgccgtca</t>
  </si>
  <si>
    <t>tgcagctgcaccaggaacgggctgaactcgtacagccccttgctgacgctcgtcgccgccgtca</t>
  </si>
  <si>
    <t>tgcagctgcaccatcactaggtaatgatgaggacctaaaacaaatgctcaaactttctatagaa</t>
  </si>
  <si>
    <t>tgcagctgcaccatcactaggtaatgatgaggacctacaacaaatgctcaaactttctatagaa</t>
  </si>
  <si>
    <t>tgcagctgcaccatgaacgggctgaacccgtacagcctcttgctgacgctcgtcgccgccgtca</t>
  </si>
  <si>
    <t>tgcagctgcaccatgaacgggctgaactcgtacagcctcttgctgacgctcgtcgccgccgtca</t>
  </si>
  <si>
    <t>tgcagctgcaccattaattagctcccccatccacctcctgtgtttcgtcgttttcatcagtacc</t>
  </si>
  <si>
    <t>tgcagctgcaccattaattagctccctcatccacctcctgtgtttcgtcgttttcatcagtacc</t>
  </si>
  <si>
    <t>tgcagctgcacccacctgctgtggctgacgcaaacaagtccacaacttcaggcagcaacacaag</t>
  </si>
  <si>
    <t>tgcagctgcacccacctgctgtggctgacgcaaacaagtccacaacttcaggcagcaacagaag</t>
  </si>
  <si>
    <t>tgcagctgcaccgaatgcatcttccgcgccactgcgctccatatcatctggacagcatcacctg</t>
  </si>
  <si>
    <t>tgcagctggaccgaatgcatcttccgcgccactgcgctccatatcatctggacagcatcacctg</t>
  </si>
  <si>
    <t>tgcagctgcaccgtcgtcattatactttggccaaatgggccaggccccatgggccgactcggac</t>
  </si>
  <si>
    <t>tgcagctgcaccgtcgtcattatactttggccaaatgggccaggcccgatgggccgactcggac</t>
  </si>
  <si>
    <t>tgcagctgcacctcggtggtaaacttggcaagtcgcctggcagcctctcctagagtcggcgttg</t>
  </si>
  <si>
    <t>tgcagctgcgcctcggtggtaaacttggcaagtcgcctggcagcctctcctagagtcggcgttg</t>
  </si>
  <si>
    <t>tgcagctgcacctgccgtactacgggacaagatgatgagatcttcatattccgcagcgcttccg</t>
  </si>
  <si>
    <t>tgcagctgcacctgccgtactacgggacgagatgatgagatcttcatattccgcagcgcttccg</t>
  </si>
  <si>
    <t>tgcagctgcacctgtacaagggatatcagacacataattggctgctgctgtgcatgactgcatg</t>
  </si>
  <si>
    <t>tgcagctgcatctgtacaagggatatcagacacataattggctgctgctgtgcatgactgcatg</t>
  </si>
  <si>
    <t>tgcagctgcaccttcttctagaactggatgctcaccagctgcgccccatcacacctgagaccaa</t>
  </si>
  <si>
    <t>tgcagctgcaccttcttctagaactggatgctcaccagctgcgccccatcagacctgagaccaa</t>
  </si>
  <si>
    <t>tgcagctgcacgaacagagatgaccgtggcgtcacctctcggtggatgcatgcaagggcccaca</t>
  </si>
  <si>
    <t>tgcagctgcacgaacagagatgaccgtggcgtcacctctcggtggatgcatgcaggggcccaca</t>
  </si>
  <si>
    <t>tgcagctgcacgaaccgatgcgcagcgaatgcctgttccgtctatctacgtcccacagcgtgcc</t>
  </si>
  <si>
    <t>tgcagctgcacgaaccgatgcgcagcgaatgcctgttccgtctatctgcgtcccacagcgtgcc</t>
  </si>
  <si>
    <t>tgcagctgcacgaagaacgtgtgcaccaaactgcctgagcaaggacggttaagagagatttgct</t>
  </si>
  <si>
    <t>tgcagctgcacgaagaacgtgtgcgccaaactgcctgagcaaggacggttaagagagatttgct</t>
  </si>
  <si>
    <t>tgcagctgcacgcaccaacaccaggacggatgcatgcacgcgacgcaggcatagtgcacaagca</t>
  </si>
  <si>
    <t>tgcagctgcacgcaccaacaccaggacggatgcatgcacgtgacgcaggcatagtgcacaagca</t>
  </si>
  <si>
    <t>tgcagctgcacgcacgcgtactcacacgaggatggggtcactccgtcactgaaagtactgtaac</t>
  </si>
  <si>
    <t>tgcagctgcacgcacgcgtactcacacgaggatggggtcactccgtcactggaagtactgtaac</t>
  </si>
  <si>
    <t>tgcagctgcacgcccagtgagctgttgatgtgagggacggcgacccctctcctcgcgagcgccg</t>
  </si>
  <si>
    <t>tgcagctgcacgcccagtgagctgttggtgtgagggacggcgacccctctcctcgcgagcgccg</t>
  </si>
  <si>
    <t>tgcagctgcacgccgaggcggcggtcactggcgatcgcgaagcagttcttccccaccatcgcca</t>
  </si>
  <si>
    <t>tgcagctgcacgccgaggcggcggtcgctggcgatcgcgaagcagttcttccccaccatcgcca</t>
  </si>
  <si>
    <t>tgcagctgcacgcctgcacctccacacaaagaggctggaaaaataaaggcagctcggctccgaa</t>
  </si>
  <si>
    <t>tgcagctgtacgcctgcacctccacacaaagaggctggaaaaataaaggcagctcggctccgaa</t>
  </si>
  <si>
    <t>tgcagctgcacgcgagctgtggaggagttgcgatgcggttggactttttgaggtggcctggctg</t>
  </si>
  <si>
    <t>tgcagttgcacgcgagctgtggaggagttgcgatgcggttggactttttgaggtggcctggctg</t>
  </si>
  <si>
    <t>tgcagctgcacggagacggagggggagaccatgacaaggtactactgcgtcctctgccagactt</t>
  </si>
  <si>
    <t>tgcagctgcacggagacggagggggagaccatgacaaggtactactgcgtcctctgcctgactt</t>
  </si>
  <si>
    <t>tgcagctgcacggccacgccgacgacgtaagccgccgctcccctctcccccttcccctccccgc</t>
  </si>
  <si>
    <t>tgcagctgcacgggcacgccgacgacgtaagccgccgctcccctctcccccttcccctccccgc</t>
  </si>
  <si>
    <t>tgcagctgcacggccagtctatggctctctcgtgcacctcgttgccctatactagaatgtatga</t>
  </si>
  <si>
    <t>tgcagctgctcggccagtctatggctctctcgtgcacctcgttgccctatactagaatgtatga</t>
  </si>
  <si>
    <t>tgcagctgcacgtagatctcgccgtccgcgaaccgcttgatcttgatcttgcccagctccatcc</t>
  </si>
  <si>
    <t>tgcagctgcatgtagatctcgccgtccgcgaaccgcttgatcttgatcttgcccagctccatcc</t>
  </si>
  <si>
    <t>tgcagctgcacgtgtcatgtcgcctgttgaagacgcaggtacaaaattactagtactacagtac</t>
  </si>
  <si>
    <t>tgcagctgcacgtgtcatgtctcctgttgaagacgcaggtacaaaattactagtactacagtac</t>
  </si>
  <si>
    <t>tgcagctgcactactgcacaaatccaaactgaaagaccctgtagattcactcctgtggccacac</t>
  </si>
  <si>
    <t>tgcagctgcactactgcacaaatccaaactgaaagatcctgtagattcactcctgtggccacac</t>
  </si>
  <si>
    <t>tgcagctgcactagagagcaggtgcaagtgcaataacaacttgtggtctgtggacaagagtatc</t>
  </si>
  <si>
    <t>tgcagctgcactggagagcaggtgcaagtgcaataacaacttgtggtctgtggacaagagtatc</t>
  </si>
  <si>
    <t>tgcagctgcactagtgtgcttgcgtgtacatatacaataataagtacagtaaacattttaatta</t>
  </si>
  <si>
    <t>tgcagctgcactagtgtgcttgtgtgtacatatacaataataagtacagtaaacattttaatta</t>
  </si>
  <si>
    <t>tgcagctgcactgaaacaggatgcacagctcgaagtgttcaggttctcccagcacagagcaagt</t>
  </si>
  <si>
    <t>tgcagctgcactgaaacaggatgcacagctcgaagtgttcaggttctcccagcagagagcaagt</t>
  </si>
  <si>
    <t>tgcagctgcactgaaacaggctgcacagctcgaagtgttcaggttctcccagcactgagcaagt</t>
  </si>
  <si>
    <t>tgcagctgcactgagacaggctgcacagctcgaagtgttcaggttctcccagcactgagcaagt</t>
  </si>
  <si>
    <t>tgcagctgcactgcaccatatcagggacagggacagggagcgagagagggggagtgaggctagc</t>
  </si>
  <si>
    <t>tgcagctgcactgcaccgtatcagggacagggacagggagcgagagagggggagtgaggctagc</t>
  </si>
  <si>
    <t>tgcagctgcactgcactgcacctccaaactaaaccagcacgcagttgccaaaatccaaaagata</t>
  </si>
  <si>
    <t>tgcagctgcactgcactgcacctccaaactaaaccagcacgcagttgccaaaatccgaaagata</t>
  </si>
  <si>
    <t>tgcagctgcactggtgcccaatgtaactagattctcaacattgtcaacttattatttgattttg</t>
  </si>
  <si>
    <t>tgcagctgcactggtgcccaatgtaactatattctcaacattgtcaacttattatttgattttg</t>
  </si>
  <si>
    <t>tgcagctgcacttcattcgttctgcgttcctggtgctagtactactgctagataggttactctt</t>
  </si>
  <si>
    <t>tgcagctgcgcttcattcgttctgcgttcctggtgctagtactactgctagataggttactctt</t>
  </si>
  <si>
    <t>tgcagctgcacttggttggggaatgcgagacatgtgagagaataattgctaggggcacttatgt</t>
  </si>
  <si>
    <t>tgcagctgcacttggttggggaatgtgagacatgtgagagaataattgctaggggcacttatgt</t>
  </si>
  <si>
    <t>tgcagctgcatagtgccagtgcgtggggtggggatgataacctctactctattctagtagaact</t>
  </si>
  <si>
    <t>tgcagctgcatagtgccagtgcgtggggtggggatgataacctctactctattctagtagaatt</t>
  </si>
  <si>
    <t>tgcagctgcatcacctgcatgcaaagcagccagacgctacggccatggcgccactgacgcatgc</t>
  </si>
  <si>
    <t>tgcagctgcatcacctgcatgcaaagcagccagacgctacggccatggcgccattgacgcatgc</t>
  </si>
  <si>
    <t>tgcagctgcatccagctatcagtcaggccacgcctcggcagctgtgtgttgtgtgttgttgccg</t>
  </si>
  <si>
    <t>tgcagctgcatccagctatcagtgaggccacgcctcggcagctgtgtgttgtgtgttgttgccg</t>
  </si>
  <si>
    <t>tgcagctgcatccccatgccgaccatcacacactacgccgtgctggatcccttgcttgagacag</t>
  </si>
  <si>
    <t>tgcagctgcatccccatgccgaccatcacgcactacgccgtgctggatcccttgcttgagacag</t>
  </si>
  <si>
    <t>tgcagctgcatccccatgccgaccatcacgcactacgccgtgctggatcccttacttgagacgg</t>
  </si>
  <si>
    <t>tgcagctgcatccccatgccgaccatcacgcactacgccgtgctggatcccttacttgaggcgg</t>
  </si>
  <si>
    <t>tgcagctgcatcctgcatgcgtacgtgctctcagagaaagggtgggggcgcacacacgacatga</t>
  </si>
  <si>
    <t>tgcagctgcatcttgcatgcgtacgtgctctcagagaaagggtgggggcgcacacacgacatga</t>
  </si>
  <si>
    <t>tgcagctgcatcgtgtccacgtggagggagatgagccaactccagctcctattggcacgcgcta</t>
  </si>
  <si>
    <t>tgcagctgcatcgtgtccacgtggagggagatgagccaactccagctcctattggcacgtgcta</t>
  </si>
  <si>
    <t>tgcagctgcatcgttgctgcacctccaccactgattccaatgatctcttaggtaggggcaaacc</t>
  </si>
  <si>
    <t>tgcagctgcatcgttgctgcacctccaccactgattccaatgatctcttaggtaggggtaaacc</t>
  </si>
  <si>
    <t>tgcagctgcatctatacccgcttactgtctaagaaggccagtaaagcttgttttggacagggac</t>
  </si>
  <si>
    <t>tgcagctgcatctatacccgcttactgtgtaagaaggccagtaaagcttgttttggacagggac</t>
  </si>
  <si>
    <t>tgcagctgcatcttttgtttgagatgtcaccaggattctgcttccacgctgaccagcattgatg</t>
  </si>
  <si>
    <t>tgcagctgcatcttttgtttgagctgtcaccaggattctgcttccacgctgaccagcattgatg</t>
  </si>
  <si>
    <t>tgcagctgcatgcacacgtagtacaggggcaccgcgcactcatgttcccatcgccatgccatgc</t>
  </si>
  <si>
    <t>tgcagttgcatgcacacgtagtacaggggcaccgcgcactcatgttcccatcgccatgccatgc</t>
  </si>
  <si>
    <t>tgcagctgcatgcaccaccagtccaccaccaccaccatcggcgatcgatccaattgacatgcga</t>
  </si>
  <si>
    <t>tgcagctgcatgcaccaccagtccaccaccaccaccatgggcgatcgatccaattgacatgcga</t>
  </si>
  <si>
    <t>tgcagctgcatgcagtggccaagtcagtactgtaggcggtgtgctatacgctgtaggctgtagc</t>
  </si>
  <si>
    <t>tgcagctgcatgctgtggccaagtcagtactgtaggcggtgtgctatacgctgtaggctgtagc</t>
  </si>
  <si>
    <t>tgcagctgcatgcatatggtaatcagagtgctaactatataggtagtagctagcaggagttcat</t>
  </si>
  <si>
    <t>tgcagctgcatgcatatggtaatcagagtgctagctatataggtagtagctagcaggagttcat</t>
  </si>
  <si>
    <t>tgcagctgcatgcatgtgtgttccatcacccaaagaatgctcatgggcaccacgccatcaagtg</t>
  </si>
  <si>
    <t>tgcagctgcatgcatgtgtgttccatcacccaaagaatggtcatgggcaccacgccatcaagtg</t>
  </si>
  <si>
    <t>tgcagctgcatgctgccgctcacgaacgaggtgctccacgagagccgcgacgccctggacgacg</t>
  </si>
  <si>
    <t>tgcagctgcatgctgccgctcacgaacgaggtgctccacgagagccgcgaggccctggacgacg</t>
  </si>
  <si>
    <t>tgcagctgcatggaaagtcacttgagctctcgcgagccccagcatcagtgtcctgtctggacga</t>
  </si>
  <si>
    <t>tgcagctgcatggaaagtcacttgagctctcgcgagccccagcatcagtgtcctgtctggatga</t>
  </si>
  <si>
    <t>tgcagctgcatggatctcagaattgtttgtgatcacttggacgacttttttctcgccaacctcc</t>
  </si>
  <si>
    <t>tgcagctgcgtggatctcagaattgtttgtgatcacttggacgacttttttctcgccaacctcc</t>
  </si>
  <si>
    <t>tgcagctgcatggatgttcataagggattcagggacggaggcaatctcaacaagtatggtaaga</t>
  </si>
  <si>
    <t>tgcagctgcatggatgttcatcagggattcagggacggaggcaatctcaacaagtatggtaaga</t>
  </si>
  <si>
    <t>tgcagctgcatggcggagtgtcaaagaagcaaagcacagcacacggctgcctggcctgacacag</t>
  </si>
  <si>
    <t>tgcagctgcatggcggagtgtcaaagaagcaaagcacagcacacggctgcctgggctgacacag</t>
  </si>
  <si>
    <t>tgcagctgcatgtacctgtcaatgcccgccatctccagcgccgtacccgccatggcgccgctaa</t>
  </si>
  <si>
    <t>tgcagctgcatgtacctgtcaatgcccgccatctccagcgccgtatccgccatggcgccgctaa</t>
  </si>
  <si>
    <t>tgcagctgcattcgtacggtaccatctaagtcttcagaaccaatgtaatctaaatcaatcttat</t>
  </si>
  <si>
    <t>tgcagctgcattcgtacggtaccatctaagtcttcagaaccaatgtaatctaaatctatcttat</t>
  </si>
  <si>
    <t>tgcagctgcattgcatttactttttggtttcttgaactgcatcatcagatcgcagtgaagtgct</t>
  </si>
  <si>
    <t>tgcagctgcattgcatttactttttggtttcttgaactgcatcgtcagatcgcagtgaagtgct</t>
  </si>
  <si>
    <t>tgcagctgcatttgctatcagtgcagtaagtgggtccatagtcaatttttctgtccaaccatat</t>
  </si>
  <si>
    <t>tgcagctgcatttgctatcagtgcagtaagtgggtccatagtcattttttctgtccaaccatat</t>
  </si>
  <si>
    <t>tgcagctgcatttgctatcagtgcagtaagtgggtctatagtcaacttttctgtccaaccatat</t>
  </si>
  <si>
    <t>tgcagctgcatttgctatcagtgcagtaagtgcgtctatagtcaacttttctgtccaaccatat</t>
  </si>
  <si>
    <t>tgcagctgcattttctcttgcttccatgctacccatcctgaccacttgtatgattgggacaatg</t>
  </si>
  <si>
    <t>tgcagctgcattttctcttgcttccatgctacccatcctgagcacttgtatgattgggacaatg</t>
  </si>
  <si>
    <t>tgcagctgccaaccaccgtcctcggctgctcgtacctgatcatcatcttcttcctcgtcctccg</t>
  </si>
  <si>
    <t>tgcagctgccaaccaccgttctcggctgctcgtacctgatcatcatcttcttcctcgtcctccg</t>
  </si>
  <si>
    <t>tgcagctgccaatcctttgccaactataaagccgctggctcctctgaaacggcaagcataccga</t>
  </si>
  <si>
    <t>tgcagctgccaatcctttgccaactataaagccgctggctcctctgaaacggcaagcatacgga</t>
  </si>
  <si>
    <t>tgcagctgccacaccatgcggactggtgcgatagcgctgtcgcgttcgtgtcaaaggcttcagc</t>
  </si>
  <si>
    <t>tgcagctgccacaccatgtggactggtgcgatagcgctgtcgcgttcgtgtcaaaggcttcagc</t>
  </si>
  <si>
    <t>tgcagctgccacactcgctctccctcagctctgcaccgcgaccactccgcttggcgcccgaaaa</t>
  </si>
  <si>
    <t>tgcagctgccacactcgctctccctcagctctgcaccgcgaccactccgcttggctcccgaaaa</t>
  </si>
  <si>
    <t>tgcagctgccacatccaccagatccagtcccgtaggcaaatgaatctgagctgagcaggtgggg</t>
  </si>
  <si>
    <t>tgcagctgccacatccaccagatccagtcccgtaggcaaatggatctgagctgagcaggtgggg</t>
  </si>
  <si>
    <t>tgcagctgccaccaacagcaacacgaagcctaaactcctcatcacttgttgcctcctatgagct</t>
  </si>
  <si>
    <t>tgcagctgccaccaacagcaatacgaagcctaaactcctcatcacttgttgcctcctatgagct</t>
  </si>
  <si>
    <t>tgcagctgccacgtcacactctggttttgtgtcagtgtcactccctcttcgtctagaagcccaa</t>
  </si>
  <si>
    <t>tgcagctgccacgtcacactctggttttgtgtcagtgtcactgcctcttcgtctagaagcccaa</t>
  </si>
  <si>
    <t>tgcagctgccactgccagtacgtgccacgcacctggccagtcagtcgcccaccacgaatacgat</t>
  </si>
  <si>
    <t>tgcagctgccactgccagtacgtgccacgcacctggccagtcagtcgctcaccacgaatacgat</t>
  </si>
  <si>
    <t>tgcagctgccagacccccctcagcgccatccttccgaagcccagaggtccccgcagtcaccact</t>
  </si>
  <si>
    <t>tgcagctgccagacccccctcagcgccatccttccgaagcctagaggtccccgcagtcaccact</t>
  </si>
  <si>
    <t>tgcagctgccagctaagcttcagaacgtgcaaagaacggtcatagaaaacacaatcgccattcc</t>
  </si>
  <si>
    <t>tgcagctgtcagctaagcttcagaacgtgcaaagaacggtcatagaaaacacaatcgccattcc</t>
  </si>
  <si>
    <t>tgcagctgccagctactccctagacattctcaccgcccacagccttgtcgctcgcggccatgcc</t>
  </si>
  <si>
    <t>tgcagctgccagctactccctagccattctcaccgcccacagccttgtcgctcgcggccatgcc</t>
  </si>
  <si>
    <t>tgcagctgccaggatggagctgaagcggaggctgtttgaccactcgcacagcgttctcatggag</t>
  </si>
  <si>
    <t>tgcagctgccaggatggagctgaagcggaggctgtttgacctctcgcacagcgttctcatggag</t>
  </si>
  <si>
    <t>tgcagctgccaggggagagacagcgatcgaatttcaactcgcgtgtggtggcgagtgcggccgt</t>
  </si>
  <si>
    <t>tgcagctgccaggggagagacagcgatcgaatttcaattcgcgtgtggtggcgagtgcggccgt</t>
  </si>
  <si>
    <t>tgcagctgccagtgctcacagtagcatccaccaagtagcggttgcaacttgcaaggcgctcctt</t>
  </si>
  <si>
    <t>tgcagctgccagtgctcacagtagcatccaccaagtagcggttgcaacttgccaggcgctcctt</t>
  </si>
  <si>
    <t>tgcagctgccagtgtcagccacatcatcatcggataacaggagcgagtaggggaagctgtgttc</t>
  </si>
  <si>
    <t>tgcagctgccagtgtcagccacgtcatcatcggataacaggagcgagtaggggaagctgtgttc</t>
  </si>
  <si>
    <t>tgcagctgccatcgccgtggccgccgcagcagcagcagcctgagttcgtcgaaggcgcgccgcc</t>
  </si>
  <si>
    <t>tgcagctgccatcgctgtggccgccgcagcagcagcagcctgagttcgtcgaaggcgcgccgcc</t>
  </si>
  <si>
    <t>tgcagctgccatgcctctcacagactgtacaaatagccagccgcagctatttctacaagcaact</t>
  </si>
  <si>
    <t>tgcagctgccatgcctctcacagactgtacaaatagccagccgcagctatttctacaagcagct</t>
  </si>
  <si>
    <t>tgcagctgccatggctgctgccgctcccgtgtctgtgccccgcatcaagctgagcacgcagggg</t>
  </si>
  <si>
    <t>tgcagctgccatggctgctgccgctcccgtgtctgtgccccgcatcaagctgggcacgcagggg</t>
  </si>
  <si>
    <t>tgcagctgccattactttttcaaacacgaatggcaccatcacaggctaatcttctaccttccag</t>
  </si>
  <si>
    <t>tgcagctgccattactttttcaaacacgaatggcaccatcacaggctaatcttgtaccttccag</t>
  </si>
  <si>
    <t>tgcagctgccatttcgtcaatggggaagagggggatcctggagctggcacagaggatgatgacg</t>
  </si>
  <si>
    <t>tgcagctgccatttcgtcaatggggaagagggggatcctggagctgtcacagaggatgatgacg</t>
  </si>
  <si>
    <t>tgcagctgccatttgcgctcaagaatggtatcgattttttaatccaactgtactgattttcctg</t>
  </si>
  <si>
    <t>tgcagctgccatttgcgctcaagaatggtatcaattttttaatccaactgtactgattttcctg</t>
  </si>
  <si>
    <t>tgcagctgcccaccgctcctctccacactctccgtcaagcggccaggattccgcttcgtcgtcc</t>
  </si>
  <si>
    <t>tgcagctgcccaccgctcctctccacactctccgtcaagcgggcaggattccgcttcgtcgtcc</t>
  </si>
  <si>
    <t>tgcagctgcccactgatcagatttggccatctggtgctgcaacgtcgtcaagccaacgccgccg</t>
  </si>
  <si>
    <t>tgcagctgcccactgatcagatttggccatctggtgctgcaacgtcgtcaagccatcgccgccg</t>
  </si>
  <si>
    <t>tgcagctgcccagctgagtgacgagcagctcaagtctgaaacccagaaccagaagccagtccct</t>
  </si>
  <si>
    <t>tgcagctgcccagctgagtgacgagctgctcaagtctgaaacccagaaccagaagccagtccct</t>
  </si>
  <si>
    <t>tgcagctgcccaggggactgacaacgcacgcaggatggcacggcgagtgccgaaaaaaaaaaaa</t>
  </si>
  <si>
    <t>tgcagctgcccaggggactgacagcgcacgcaggatggcacggcgagtgccgaaaaaaaaaaaa</t>
  </si>
  <si>
    <t>tgcagctgcccataggaaaccagtaaaaaaccacctagaaatcccacggcaagcccacgtcaga</t>
  </si>
  <si>
    <t>tgcagctgcccataggaaaccagtaaaaaatcacctagaaatcccacggcaagcccacgtcaga</t>
  </si>
  <si>
    <t>tgcagctgcccatggtacggtgatggtggccaggccaaggcgccaagccgacgacgggaagctg</t>
  </si>
  <si>
    <t>tgcagctgcccatggtacggtgattgtggccaggccaaggcgccaagccgacgacgggaagctg</t>
  </si>
  <si>
    <t>tgcagctgcccattggcggcggcgatgtggagcagggacagacggtcgtatgtggtggtggcgc</t>
  </si>
  <si>
    <t>tgcagctggccattggcggcggcgatgtggagcagggacagacggtcgtatgtggtggtggcgc</t>
  </si>
  <si>
    <t>tgcagctgccccagccaggtgaaaacgtgatcacgcactgcggatgggtggttggtccgatgcc</t>
  </si>
  <si>
    <t>tgcagctgccccagccaggtgaaaacgtgatcacgcagtgcggatgggtggttggtccgatgcc</t>
  </si>
  <si>
    <t>tgcagctgcccccacatgtagatcgcgactccgtgtctggtctgtgtcccctcgctccctcagg</t>
  </si>
  <si>
    <t>tgcagctgcccccacatgttgatcgcgactccgtgtctggtctgtgtcccctcgctccctcagg</t>
  </si>
  <si>
    <t>tgcagctgccccgtacgcggcagacagcaggtggaacatccagtgggagagcgtcgccagtatc</t>
  </si>
  <si>
    <t>tgcagctgccccgtacgcggcagacagcaggtggaacatccagtgggagagcgttgccagtatc</t>
  </si>
  <si>
    <t>tgcagctgcccgccctcgtccgcgtgcctgaacggcgccatgtgcctgcaatagtagcgcgatc</t>
  </si>
  <si>
    <t>tgcagctgcccgccctcgtccgcgtgcctggacggcgccatgtgcctgcaatagtagcgcgatc</t>
  </si>
  <si>
    <t>tgcagctgcccgccgaagctgatccgttgcccctgcgcgcggccatggtccgtacgtgtgcgtc</t>
  </si>
  <si>
    <t>tgcagctgcccgccgaagctgatccgttgcccctgcgcgcgggcatggtccgtacgtgtgcgtc</t>
  </si>
  <si>
    <t>tgcagctgcccgccgcctgcaaggtcaagacgccgcccttcagcaagtgccacggtgcgttcgg</t>
  </si>
  <si>
    <t>tgcagctgcccgccgcctgcaaggtcaagacgccgcccttcagcaagtgccacggtgtgttcgg</t>
  </si>
  <si>
    <t>tgcagctgcccgtgccgcagtatcccacgaaggttgctcaccaagaacacgttctccgcgacgc</t>
  </si>
  <si>
    <t>tgcagctgcccgtgccgcagtatcccacgcaggttgctcaccaagaacacgttctccgcgacgc</t>
  </si>
  <si>
    <t>tgcagctgccctccttgcgggtaggaggacgctccgctgtctcgcatacatgttaattgttcaa</t>
  </si>
  <si>
    <t>tgcagctgccctccttgcgggtaggaggatgctccgctgtctcgcatacatgttaattgttcaa</t>
  </si>
  <si>
    <t>tgcagctgccctcgcctacgtacacggatctgtccgtcaacaatggccatcctccaacgtcgag</t>
  </si>
  <si>
    <t>tgcagctgccctcgcctacgtacacggatctgtccgtcaacaatgggcatcctccaacgtcgag</t>
  </si>
  <si>
    <t>tgcagctgccctctcccagcggcgacatgcagcactgtggatccacggatgtcgagatacgtcg</t>
  </si>
  <si>
    <t>tgcagctgccctctcccagcggcggcatgcagcactgtggatccacggatgtcgagatacgtcg</t>
  </si>
  <si>
    <t>tgcagctgccgacatcaagccctcggccgctcaagtcaacaacaaccatgctctgctgttgtcg</t>
  </si>
  <si>
    <t>tgcagctgccgacatcaagccctcggccgctcaagtcaacaagaaccatgctctgctgttgtcg</t>
  </si>
  <si>
    <t>tgcagctgccgagctgcggcgcgcaggaagtcgtgaggtgcatgttgctgcctgccttggcggt</t>
  </si>
  <si>
    <t>tgcagctgccgagctgcggcgcgcaggaagtcgtgaggtgcatgttgctgccttccttggcggt</t>
  </si>
  <si>
    <t>tgcagctgccgatggtgaaatcagaagaggagacgagagaaacacgggcagcaagcaactggaa</t>
  </si>
  <si>
    <t>tgcagctgccgatggtgaaatcagaagaggagaggagagaaacacgggcagcaagcaactggaa</t>
  </si>
  <si>
    <t>tgcagctgccgatggtgaaatcggaagaggagatgagagaaacacgggcagcaagcaactggaa</t>
  </si>
  <si>
    <t>tgcagctgccgatggtgaaatcggacgaggagatgagagaaacacgggcagcaagcaactggaa</t>
  </si>
  <si>
    <t>tgcagctgccgcacttttggagctagtgagcatacccagggtcgtgctgctcgagagtagttcg</t>
  </si>
  <si>
    <t>tgcagctgccgcagttttggagctagtgagcatacccagggtcgtgctgctcgagagtagttcg</t>
  </si>
  <si>
    <t>tgcagctgccgcatatgctgctacactgtctatcggtcagatagagatggcccaacgtatgtct</t>
  </si>
  <si>
    <t>tgcagttgccgcatatgctgctacactgtctatcggtcagatagagatggcccaacgtatgtct</t>
  </si>
  <si>
    <t>tgcagctgccgccgctcgagcccttctcggggaagagctcgccgccgtccgtggtgcacgtggc</t>
  </si>
  <si>
    <t>tgcagctgccgccgctcgcgcccttctcggggaagagctcgccgccgtccgtggtgcacgtggc</t>
  </si>
  <si>
    <t>tgcagctgccgcctgagcgactcgccgcgctccaggaactccccctccttccgctcgtagaacc</t>
  </si>
  <si>
    <t>tgcagctgccgcctgagcgactcgtcgcgctccaggaactccccctccttccgctcgtagaacc</t>
  </si>
  <si>
    <t>tgcagctgccgcctgagtgactcgccacgctccaggaactctccctccttccgctcgtagaacc</t>
  </si>
  <si>
    <t>tgcagctgccgcctgagtgactcgccgcgctccaggaactctccctccttccgctcgtagaacc</t>
  </si>
  <si>
    <t>tgcagctgccgcgaagatcctgttcttcatcgaggaggtcatcctcttccatccagtcctcatg</t>
  </si>
  <si>
    <t>tgcagctgtcgcgaagatcctgttcttcatcgaggaggtcatcctcttccatccagtcctcatg</t>
  </si>
  <si>
    <t>tgcagctgccgcgaggctataaacctgtcctctgctctcctgccgcggcttcctctgcaagcgc</t>
  </si>
  <si>
    <t>tgcagctgccgcgaggctataaacctgtcctctgctctcctgccgcggcttcctcttcaagcgc</t>
  </si>
  <si>
    <t>tgcagctgccgcggcgcttttccttgcaaaagcatcctgtgcacgagagtacgtgcgtcactgt</t>
  </si>
  <si>
    <t>tgcagctgccgcggcgcttttccttgcaaaagcatcctgtgtacgagagtacgtgcgtcactgt</t>
  </si>
  <si>
    <t>tgcagctgccgcggggagggtgcagtcacctgcggtgagctctgagcggggcatctactcgctg</t>
  </si>
  <si>
    <t>tgcagctgccgcggggagggtgcagtcacctgcggtgagctttgagcggggcatctactcgctg</t>
  </si>
  <si>
    <t>tgcagctgccgctcgatggtcatggtggactgcgtgcatgcaaacaacatatatagcaaacaac</t>
  </si>
  <si>
    <t>tgcagctgccgctcgatggtcatggtggactgcgtgcatgcaaacaatatatatagcaaacaac</t>
  </si>
  <si>
    <t>tgcagctgccgctgcctctacggctctacggagcggagttgtaattttaaatggactttctcat</t>
  </si>
  <si>
    <t>tgcagctgccgctgcctctacggctctacggagcggagttgtaatttttaatggactttctcat</t>
  </si>
  <si>
    <t>tgcagctgccgtaggtgtcgtagggaaggaaggcgtggcaggggaggcgggcaatatatacccc</t>
  </si>
  <si>
    <t>tgcagctgccgttggtgtcgtagggaaggaaggcgtggcaggggaggcgggcaatatatacccc</t>
  </si>
  <si>
    <t>tgcagctgcctaacctgcaagaattcataataaacagccaagttattcagaggaacagacctac</t>
  </si>
  <si>
    <t>tgcagctgcctaacctgcaagaattcataataaacagccaagttattcagaggaacagacctat</t>
  </si>
  <si>
    <t>tgcagctgcctaacctgccagaattcataataaacagttaagttattctgacgaacagacctac</t>
  </si>
  <si>
    <t>tgcagctgcctaacctgccagaattcataataaacagttaagttattctgacgaacagccctac</t>
  </si>
  <si>
    <t>tgcagctgcctacccgtgccttgtcagcatcgcttgctgcatttccaagccaatctcactgaga</t>
  </si>
  <si>
    <t>tgcagctgcctacctgtgccttgtcagcatcgcttgctgcatttccaagccaatctcactgaga</t>
  </si>
  <si>
    <t>tgcagctgcctaggagtacaaattaactgaacttgttggcttgagaatgtgtgtcgtcagacga</t>
  </si>
  <si>
    <t>tgcagctgcctaggagtacaaattaactgtacttgttggcttgagaatgtgtgtcgtcagacga</t>
  </si>
  <si>
    <t>tgcagctgcctcaactttagcttgcctacctcaagaaattttggattaacaccatggacattgc</t>
  </si>
  <si>
    <t>tgcagctgcctcaactttagcttgcctacctcaagaaattttggattaacaccatggacgttgc</t>
  </si>
  <si>
    <t>tgcagctgcctccatggaggctcagcctgtcgaggtcctcctcttcatgcaggtaatcccgttt</t>
  </si>
  <si>
    <t>tgcagctgcctccatggaggctcagcctgtcgaggtcctcctcttcatgcaggtaatctcgttt</t>
  </si>
  <si>
    <t>tgcagctgcctccctctccaagcgctggcgggctccacaacccctggttcacagttcgactgtt</t>
  </si>
  <si>
    <t>tgcagctgcctccctctccaagcgctggcgggctccacaacccctggttcagagttcgactgtt</t>
  </si>
  <si>
    <t>tgcagctgcctccgaaaccaccaccgaatgaacgaacgaattgactgggagcctggaacaaggc</t>
  </si>
  <si>
    <t>tgcagctgcctccgaaaccaccaccgaatgaacgaacgaattgactgggagcctggaacagggc</t>
  </si>
  <si>
    <t>tgcagctgcctccgccacccgctctgcgcgagcgcgacacgtccgaaccaaccagccgaaaaaa</t>
  </si>
  <si>
    <t>tgcagctgcctccgccacccgctctgcgcgagcgcgacacgtccgaaccagccagccgaaaaaa</t>
  </si>
  <si>
    <t>tgcagctgcctcctctatgccgccccaggctaaggccgtgatggctcttcaactgtagccgcct</t>
  </si>
  <si>
    <t>tgcagctgcctcctctatgccgccccagggtaaggccgtgatggctcttcaactgtagccgcct</t>
  </si>
  <si>
    <t>tgcagctgcctcctgtccatggtgagcaccccttgcccgtcggcatctgtcaggtccaagctct</t>
  </si>
  <si>
    <t>tgcagctgcctcctgtccatggtgagcaccccttgcccgtcggcatctgtcaggtctaagctct</t>
  </si>
  <si>
    <t>tgcagctgcctcgtagcgatggttgaggtgagagctctctgctcgtgctgtttcctaactgtga</t>
  </si>
  <si>
    <t>tgcagctgcctcgtagtgatggttgaggtgagagctctctgctcgtgctgtttcctaactgtga</t>
  </si>
  <si>
    <t>tgcagctgcctcgttacctagtgctcaaaatactggatttatttgttactaccgcactgagcag</t>
  </si>
  <si>
    <t>tgcaggtgcctcgttacctagtgctcaaaatactggatttatttgttactaccgcactgagcag</t>
  </si>
  <si>
    <t>tgcagctgcctgaaccagaccaagcaaggagcaggacacaagcaaacaactttgagggttttga</t>
  </si>
  <si>
    <t>tgcagctgcctgaaccagaccaagcaaggagcaggacacaagcaaacacctttgagggttttga</t>
  </si>
  <si>
    <t>tgcagctgcctgcattggagcagttcaacgtgtcgtacaaccagctcaacgggtccatccccag</t>
  </si>
  <si>
    <t>tgcagttgcctgcattggagcagttcaacgtgtcgtacaaccagctcaacgggtccatccccag</t>
  </si>
  <si>
    <t>tgcagctgcctggccttgtcggccttcctggaggcggcagtgtcctccccgctgccgccgctga</t>
  </si>
  <si>
    <t>tgcagctgcctggccttgtcggccttcctggaggcggcagtgtcctccccgctgccgtcgctga</t>
  </si>
  <si>
    <t>tgcagctgcctggcgtccgtcacgctgttctcatcggcgacgagtaccagctaccagcgctcgt</t>
  </si>
  <si>
    <t>tgcagctgcctggcgtccgtcatgctgttctcatcggcgacgagtaccagctaccagcgctcgt</t>
  </si>
  <si>
    <t>tgcagctgcctggtgcaacagctgagcacagtaccagtaaaaactgcctgtgtcttgtgtgcga</t>
  </si>
  <si>
    <t>tgcagctgcctggtgcaacagctgagcacagtaccagtaaaaattgcctgtgtcttgtgtgcga</t>
  </si>
  <si>
    <t>tgcagctgcctggtgcaacaggtgatcgagcacagtaccagtaaaaactgcctgtgactactgt</t>
  </si>
  <si>
    <t>tgcagctgcctggtgcaacgggtgatcgagcacagtaccagtaaaaactgcctgtgactactgt</t>
  </si>
  <si>
    <t>tgcagctgcctgtgcaggacgcagacttgattctctacatgggagctttcttctgttggctcac</t>
  </si>
  <si>
    <t>tgcagcttcctgtgcaggacgcagacttgattctctacatgggagctttcttctgttggctcac</t>
  </si>
  <si>
    <t>tgcagctgccttcagccctgatgcaaagcaacaggtgctcagctacccgcggctgctcatctcc</t>
  </si>
  <si>
    <t>tgcagctgccttcagccctgatgcaaagcaacaggtgctcagctacccgcggctgctcgtctcc</t>
  </si>
  <si>
    <t>tgcagctgccttcaggactcatgactgatctgcaaccgtaagcttctgcttaagctactagccc</t>
  </si>
  <si>
    <t>tgcagctgccttcaggactcatgactgatctgcaaccgtaagcttctgcttaagctactcgccc</t>
  </si>
  <si>
    <t>tgcagctgccttctcttcatgccgtgtaatgagctgatcaccaacttgcaattttggaatgaag</t>
  </si>
  <si>
    <t>tgcagctgccttctcttcatgctgtgtaatgagctgatcaccaacttgcaattttggaatgaag</t>
  </si>
  <si>
    <t>tgcagctgccttgggcggcaatgtaggcgggaggaggcttggagctctccaactgagggagctg</t>
  </si>
  <si>
    <t>tgcagctgccttgggcggcaatgtaggcgggaggaggcttggggctctccaactgagggagctg</t>
  </si>
  <si>
    <t>tgcagctgcctttgtacctaaagaaaatgtgcaaatgccattataagtccactgttgaatctaa</t>
  </si>
  <si>
    <t>tgcagctgcctttgtacctaaagaaaatgtgcaaatggcattataagtccactgttgaatctaa</t>
  </si>
  <si>
    <t>tgcagctgcgacaaatcacacctcccactcgtaaaactccagctctttctggagattgatcttc</t>
  </si>
  <si>
    <t>tgcagctgcgacagatcacacctcccactcgtaaaactccagctctttctggagattgatcttc</t>
  </si>
  <si>
    <t>tgcagctgcgacaccacgctcgccacctcgtccaccaccgtcggaatcaacgcatcgaactgca</t>
  </si>
  <si>
    <t>tgcagctgcgacaccacgctcgccacctcgtccaccaccgtcggaatcaacgcgtcgaactgca</t>
  </si>
  <si>
    <t>tgcagctgcgacagcatcgccgcctcgggctccattggcgccgaaaaaaaaaaaaaaaaaaaaa</t>
  </si>
  <si>
    <t>tgcagctgcgacagcatcgccgcctcgggctgcattggcgccgaaaaaaaaaaaaaaaaaaaaa</t>
  </si>
  <si>
    <t>tgcagctgcgacaggatagcgctgaatctgagcacgcgcttcctgatctcctggcattcctcct</t>
  </si>
  <si>
    <t>tgcagctgcgacaggatagcgctgaatctgagcacgcgcttcctgatctcctggcattcgtcct</t>
  </si>
  <si>
    <t>tgcagctgcgacatagaggatggcgcactccgtggatgcgagcagggaggcagtgggctgacac</t>
  </si>
  <si>
    <t>tgcagctgcgacatagaggatggcgcactccgtggatgcgagcagggaggcagtgggctgacat</t>
  </si>
  <si>
    <t>tgcagctgcgaccagagtccagcagagagcgctttagcactcactccgcagctaacttggtttg</t>
  </si>
  <si>
    <t>tgcagctgcgaccagagtccagcagagagcgctttagcactcgctccgcagctaacttggtttg</t>
  </si>
  <si>
    <t>tgcagctgcgactctgtacacgaagtggctgttgtagcaccagagcatattttgatatacagac</t>
  </si>
  <si>
    <t>tgcagctgcgactctgtagacgaagtggctgttgtagcaccagagcatattttgatatacagac</t>
  </si>
  <si>
    <t>tgcagctgcgacttcaccctcactgccctcccagtgactacagctctcctgcaaattgtaaact</t>
  </si>
  <si>
    <t>tgcagctgtgacttcaccctcactgccctcccagtgactacagctctcctgcaaattgtaaact</t>
  </si>
  <si>
    <t>tgcagctgcgacttggtggccatggcaatcgccctcaggttcggacgtggagaggcgtggaagt</t>
  </si>
  <si>
    <t>tgcagctgcgacttggtggcgatggcaatcgccctcaggttcggacgtggagaggcgtggaagt</t>
  </si>
  <si>
    <t>tgcagctgcgagctctgctgcaccgacgtcgtcggcgccgctgactgcgcgttcgtcgtcccac</t>
  </si>
  <si>
    <t>tgcagctgtgagctctgctgcaccgacgtcgtcggcgccgctgactgcgcgttcgtcgtcccac</t>
  </si>
  <si>
    <t>tgcagctgcgaggatcatcagtcactcaaccagaacagagcacaaggtcatgagcgatcgaagc</t>
  </si>
  <si>
    <t>tgcagctgcgaggatcatcagtcactcaatcagaacagagcacaaggtcatgagcgatcgaagc</t>
  </si>
  <si>
    <t>tgcagctgcgagtgtttctgtgtggctgccattggtcacttggaagagcagcgagcttgcaaaa</t>
  </si>
  <si>
    <t>tgcagctgcgagtgtttctgtttggctgccattggtcacttggaagagcagcgagcttgcaaaa</t>
  </si>
  <si>
    <t>tgcagctgcgatgcgaacgcgaacttaacttcgcttgcaaggatatacgagtagacagacgacg</t>
  </si>
  <si>
    <t>tgcagctgcgatgcgagcgcgaacttaacttcgcttgcaaggatatacgagtagacagacgacg</t>
  </si>
  <si>
    <t>tgcagctgcgatgcgacgcaaacgcgaatagacagacgacgtgcacaagcttcgaattgcatac</t>
  </si>
  <si>
    <t>tgcagctgcgatgcgacgcaaacgcgagtagacagacgacgtgcacaagcttcgaattgcatac</t>
  </si>
  <si>
    <t>tgcagctgcgattggggggaagaacacggtggcgcagcagtgggaatggcgacgaggatgcgtt</t>
  </si>
  <si>
    <t>tgcagctgcgattgggggggagaacacggtggcgcagcagtgggaatggcgacgaggatgcgtt</t>
  </si>
  <si>
    <t>tgcagctgcgcatggccagacagcggtggtggattgcacgtaacgtcgcaccaggcacgtacca</t>
  </si>
  <si>
    <t>tgcagctgcgcatggccagaccgcggtggtggattgcacgtaacgtcgcaccaggcacgtacca</t>
  </si>
  <si>
    <t>tgcagctgcgccaccacgtcggacgtcggtcatggtggataggttaggtctctccgccgccgcc</t>
  </si>
  <si>
    <t>tgcagctgcgccaccacgtcggacgtcggttatggtggataggttaggtctctccgccgccgcc</t>
  </si>
  <si>
    <t>tgcagctgcgccagcttcgaccccagcgccgccatggaatgtggcgccgccgccgctgctcacg</t>
  </si>
  <si>
    <t>tgcagctgcgtcagcttcgaccccagcgccgccatggaatgtggcgccgccgccgctgctcacg</t>
  </si>
  <si>
    <t>tgcagctgcgccccaagaaaacacaactaaccatcgagaggaaagtgctctcacttagttcctc</t>
  </si>
  <si>
    <t>tgcagctgcgccccacgaaaacacaactaaccatcgagaggaaagtgctctcacttagttcctc</t>
  </si>
  <si>
    <t>tgcagctgcgccgagtagtgaaccgcctcccgcaccgtcagcgtcgtcatcaggacgtcgtcct</t>
  </si>
  <si>
    <t>tgcagctgcgccgagtagtgcaccgcctcccgcaccgtcagcgtcgtcatcaggacgtcgtcct</t>
  </si>
  <si>
    <t>tgcagctgcgccgtggggttcagccccgtgaacgcgtcggagtggtccaggaaggcagcctccg</t>
  </si>
  <si>
    <t>tgcagctgcgccgtggggttcagccctgtgaacgcgtcggagtggtccaggaaggcagcctccg</t>
  </si>
  <si>
    <t>tgcagctgcgcctaccatgttagttagtacaggactacaggcgcaactacacatgcttgccttg</t>
  </si>
  <si>
    <t>tgcagctgcgcctagcatgttagttagtacaggactacaggcgcaactacacatgcttgccttg</t>
  </si>
  <si>
    <t>tgcagctgcgcctgcgcaaggtgaacacaagaggcaacggctccattgaagcggctttgcaatt</t>
  </si>
  <si>
    <t>tgcagctgcgcctgcgcaaggtgaacacaagaggcgacggctccattgaagcggctttgcaatt</t>
  </si>
  <si>
    <t>tgcagctgcgcgaaccgatgtctgtcccgttcccgttcccgtccgtccgcgtcccagcagcgtg</t>
  </si>
  <si>
    <t>tgcagctgcgcgaaccgatgtctgtcccgttcccgttcccgtccgtctgcgtcccagcagcgtg</t>
  </si>
  <si>
    <t>tgcagctgcgcgagcacggtattgaagacgatggtgcacgcgaagatgggcgtcacggcgagga</t>
  </si>
  <si>
    <t>tgcagctgcgcgagcacggtgttgaagacgatggtgcacgcgaagatgggcgtcacggcgagga</t>
  </si>
  <si>
    <t>tgcagctgcgcgcgagaatttgttattctagtcagtcacatgggcctgtggccgcgtttgagtg</t>
  </si>
  <si>
    <t>tgcagctgcgcgcgagaatttgttattctagtcagtcatatgggcctgtggccgcgtttgagtg</t>
  </si>
  <si>
    <t>tgcagctgcgcgcggttgatggtgtgggacacggccagcgtcagactggccgtcacgtcgctgt</t>
  </si>
  <si>
    <t>tgcagctgcgcgcggttgatggtgtgggacacggccagcgttagactggccgtcacgtcgctgt</t>
  </si>
  <si>
    <t>tgcagctgcgcggaggtgcgaggcggcgcgatggctgcgtcagatggagcccgcggcggcagag</t>
  </si>
  <si>
    <t>tgcagctgcgcggaggtgcgaggcggtgcgatggctgcgtcagatggagcccgcggcggcagag</t>
  </si>
  <si>
    <t>tgcagctgcgcgtgccttctaagcgactcctaaccaaatcctgtatcgattccattggacaccc</t>
  </si>
  <si>
    <t>tgcagctgtgcgtgccttctaagcgactcctaaccaaatcctgtatcgattccattggacaccc</t>
  </si>
  <si>
    <t>tgcagctgcgctccgctccactcttggcggagatcccgatcctgctggagctgggctgctggag</t>
  </si>
  <si>
    <t>tgcagctgcgctccgctccactcttggcggagatcccgatgctgctggagctgggctgctggag</t>
  </si>
  <si>
    <t>tgcagctgcgctgagcgcctgagcgtcagccgagccaggcagccagcaagggcccagccgccaa</t>
  </si>
  <si>
    <t>tgcagctgcgctgagcgcctgagcgtcagccgagccaggcagccagcaagggcctagccgccaa</t>
  </si>
  <si>
    <t>tgcagctgcggcagcgcgccgagcgacggcggcagcgagccgaaaaaaaaaaaaaaaaaaaaaa</t>
  </si>
  <si>
    <t>tgcagctgcggcagcgcgccgagcgacggcggcagcgggccgaaaaaaaaaaaaaaaaaaaaaa</t>
  </si>
  <si>
    <t>tgcagctgcggcctgcgggtgggtggatcactccgccagtggattcaccacatggccgaagaag</t>
  </si>
  <si>
    <t>tgcagctgcggtctgcgggtgggtggatcactccgccagtggattcaccacatggccgaagaag</t>
  </si>
  <si>
    <t>tgcagctgcggcgcgcaggaagtcgtgaggtgcatgttgctgccttggcggtgacgaacgctcg</t>
  </si>
  <si>
    <t>tgcagctgcggcgcgcaggaagtcgtgaggtgcatgttgctgccttggtggtgacgaacgctcg</t>
  </si>
  <si>
    <t>tgcagctgcggcgtgctcgagcatgcctaggtgtaccacacgattcctcacatgttctcagttc</t>
  </si>
  <si>
    <t>tgcagctgcggcgtgctcgagcatgcctaggtgtaccacacgattcctcacatgttctgagttc</t>
  </si>
  <si>
    <t>tgcagctgcggctaaagctgcaaaaagcaaattgatttcaactgtagctattatagcaatcagc</t>
  </si>
  <si>
    <t>tgcagctgcggctatagctgcaaaaagcaaattgatttcaactgtagctattatagcaatcagc</t>
  </si>
  <si>
    <t>tgcagctgcgggacaagcgccgccgccgcaccctcacccccagccttcgcatcctcatcccccg</t>
  </si>
  <si>
    <t>tgcagctgcgggacaagcgccgccgccgcaccctcaccctcagccttcgcatcctcatcccccg</t>
  </si>
  <si>
    <t>tgcagctgcggtgacagctgcaagtgcaacccttgcaactgctgatcatatcgacgaccgacca</t>
  </si>
  <si>
    <t>tgcagctgcggtgacagctgcaagtgcaacccctgcaactgctgatcatatcgacgaccgacca</t>
  </si>
  <si>
    <t>tgcagctgcggtgacagctgcaagtgcaacccctgcaactgctgatcacatcgacgaccaccgt</t>
  </si>
  <si>
    <t>tgcagctgcggtgacagctgcaagtgcagcccctgcaactgctgatcacatcgacgaccaccgt</t>
  </si>
  <si>
    <t>tgcagctgcggtgcgcccctcgatatctggcactagcggcactggcagtccgccagtccccgct</t>
  </si>
  <si>
    <t>tgcagctgcggtgcgcccctcgatatctggcactggcggcactggcagtccgccagtccccgct</t>
  </si>
  <si>
    <t>tgcagctgcgtaagtgcggcgtgtagcgtgtaccgcccgtcctctcgatctccccgaaaaaaaa</t>
  </si>
  <si>
    <t>tgcagctgcgtacgtgcggcgtgtagcgtgtaccgcccgtcctctcgatctccccgaaaaaaaa</t>
  </si>
  <si>
    <t>tgcagctgcgtacgtaacgtcacagcagctcacaggctgacaggcatatacatactcgtgtttt</t>
  </si>
  <si>
    <t>tgcagctgcgtacgtaacgtcacagcagctcacaggttgacaggcatatacatactcgtgtttt</t>
  </si>
  <si>
    <t>tgcagctgcgtatccgtctccaccacgccagggctacgagctatgacttttgaaacataccaag</t>
  </si>
  <si>
    <t>tgcagctgcgtatccgtctccaccacgccagggctacgagctgtgacttttgaaacataccaag</t>
  </si>
  <si>
    <t>tgcagctgcgtattgggtttcagccccgtgaacccctcgcagtggtccttgaggcaatacggag</t>
  </si>
  <si>
    <t>tgcagctgcgtattgggtttcagccccgtgatcccctcgcagtggtccttgaggcaatacggag</t>
  </si>
  <si>
    <t>tgcagctgcgtcggcatcaacgccgtagaacttggtgtatctcctgccccatccacaacacgac</t>
  </si>
  <si>
    <t>tgcagcttcgtcggcatcaacgccgtagaacttggtgtatctcctgccccatccacaacacgac</t>
  </si>
  <si>
    <t>tgcagctgcgtcgtcgggttcagccccgtgaacccctcgcagtggtccatgagggagacccatg</t>
  </si>
  <si>
    <t>tgcagctgcgtcgttgggttcagccccgtgaacccctcgcagtggtccatgagggagacccatg</t>
  </si>
  <si>
    <t>tgcagctgcgtctcctgcttgtcttggagatctgcatacgtaccgtaccgtacccaaacgctct</t>
  </si>
  <si>
    <t>tgcagctgcgtctcctgcttgtcttgtagatctgcatacgtaccgtaccgtacccaaacgctct</t>
  </si>
  <si>
    <t>tgcagctgcgtgatgcctcccgtgtagcccgtgcgccgcgcagcagcggcacgaggagccgaaa</t>
  </si>
  <si>
    <t>tgcagctgcgtgatgcctcccgtgtagcccgtgcgccgcgcggcagcggcacgaggagccgaaa</t>
  </si>
  <si>
    <t>tgcagctgcgtgcacgcgcctgcggtggtccacgcacgcaaacgccaagcgccgagcgccgaaa</t>
  </si>
  <si>
    <t>tgcagctgcgtgcatgcgcctgcggtggtccacgcacgcaaacgccaagcgccgagcgccgaaa</t>
  </si>
  <si>
    <t>tgcagctgcgtgcattcttttgcatccatttctccaacaaatggttcacaagaacagttgcata</t>
  </si>
  <si>
    <t>tgcagctgcgtgcattcttttgcatccatttctccaacatatggttcacaagaacagttgcata</t>
  </si>
  <si>
    <t>tgcagctgcgtggcacatatgcccacagcctggcagcctcctgcctcctctctcttctcttcct</t>
  </si>
  <si>
    <t>tgcagctgcgtggcacatatgcccacagcctgacagcctcctgcctcctctctcttctcttcct</t>
  </si>
  <si>
    <t>tgcagctgcgtggcggccttccgctccagcgccatgcgcgccgcatccgacgcgcgcaagatga</t>
  </si>
  <si>
    <t>tgcagctgtgtggcggccttccgctccagcgccatgcgcgccgcatccgacgcgcgcaagatga</t>
  </si>
  <si>
    <t>tgcagctgcgttggtctaagcaccagcagcagcagcgggacggaagagatctgtctcctgggtt</t>
  </si>
  <si>
    <t>tgcagctgcgttggtctaagcaccagcagcagcggcgggacggaagagatctgtctcctgggtt</t>
  </si>
  <si>
    <t>tgcagctgcgttttggaaagaaagaaagaaagaaagaagaaagcgagcgagggagggagaggga</t>
  </si>
  <si>
    <t>tgcagctgcgttttggagagaaagaaagaaagaaagaagaaagcgagcgagggagggagaggga</t>
  </si>
  <si>
    <t>tgcagctgctaaacagcaagccaaagcttgctccacttcatcagttctcaaatctgggagtcaa</t>
  </si>
  <si>
    <t>tgcagctgctaaacggcaagccaaagcttgctccacttcatcagttctcaaatctgggagtcaa</t>
  </si>
  <si>
    <t>tgcagctgctaaaggggcgcagcgagcggagcaagctagctaggtgagtgcgggataagcgaaa</t>
  </si>
  <si>
    <t>tgcagctgctaaaggggcgcagcgagcggagcaagctatctaggtgagtgcgggataagcgaaa</t>
  </si>
  <si>
    <t>tgcagctgctaacagcgagaaaaatagcagatcgatgggatgaatgaagaacaaacaagttaag</t>
  </si>
  <si>
    <t>tgcagctgctaacagtgagaaaaatagcagatcgatgggatgaatgaagaacaaacaagttaag</t>
  </si>
  <si>
    <t>tgcagctgctaagtgaagcagatcaagcaactcctccaacaatacccacaacaaaaatcgtgtc</t>
  </si>
  <si>
    <t>tgcagctgctaagtgaagcagatcaagcaactccttcaacaatacccacaacaaaaatcgtgtc</t>
  </si>
  <si>
    <t>tgcagctgctaatgatggtcaaccagttgctaaggagggagaaaagaaagtaaagatgcacaca</t>
  </si>
  <si>
    <t>tgcagctgctaatgatggtcaaccagttgctaaggagggagaaaagaaagtaaagatgcacgca</t>
  </si>
  <si>
    <t>tgcagctgctaatgcttaatttagcaagttgcaatatgcatctgacgtaatgggataaacatac</t>
  </si>
  <si>
    <t>tgcagctgctaatgcttaatttagcaagttgcaatatgcatctgacgtaatgggatacacatac</t>
  </si>
  <si>
    <t>tgcagctgctacaacgtcgtcgtccatcgctccctgctttcaagttatgtgctgtgacaaccac</t>
  </si>
  <si>
    <t>tgcagctgctacaacgtcgtcgtccatcgcttcctgctttcaagttatgtgctgtgacaaccac</t>
  </si>
  <si>
    <t>tgcagctgctacaacgtcgtcgtccatcgcttcctgctttcaagttatgtgctatgacaaccgt</t>
  </si>
  <si>
    <t>tgcagctgctacaacgtcgtcgtccatcgcttcctgctttcaagttatgtgctgtgacaaccgt</t>
  </si>
  <si>
    <t>tgcagctgctacacgcgcttggacagctgccacctcccgtcccaagcatccaccgccgtagtcg</t>
  </si>
  <si>
    <t>tgcagctgctacacgcgcttggacagctgccgcctcccgtcccaagcatccaccgccgtagtcg</t>
  </si>
  <si>
    <t>tgcagctgctactctgctagttaattccagtaacaaaatgatgatgataaggagatgcttgtgt</t>
  </si>
  <si>
    <t>tgcagctgctactctgctagttaatttcagtaacaaaatgatgatgataaggagatgcttgtgt</t>
  </si>
  <si>
    <t>tgcagctgctactggtagagcactccacgggtacccctatctctctccctccctccctctagat</t>
  </si>
  <si>
    <t>tgcagctgctactggtagagcactccacgggtacccctatctctctccctccctctctctagat</t>
  </si>
  <si>
    <t>tgcagctgctacttgcaagcaacagcaaacggaggctgccgctgtatgggatggagcaaggcga</t>
  </si>
  <si>
    <t>tgcagctgctacttgcaagcaacagcaaatggaggctgccgctgtatgggatggagcaaggcga</t>
  </si>
  <si>
    <t>tgcagctgctagagaacctggtgcaccgcgtcgatggagtattcagctggtgacaggattgttg</t>
  </si>
  <si>
    <t>tgcagctgctagagaacctggtgcaccgcgtcgatggagtattctgctggtgacaggattgttg</t>
  </si>
  <si>
    <t>tgcagctgctagctagacgcggtcgtcggcggtggtggtgccgccgttggttctgatcgacata</t>
  </si>
  <si>
    <t>tgcagctgctagctagacgcggtcgtcggcggtggtggtgccgccgttggttctgatcgacatc</t>
  </si>
  <si>
    <t>tgcagctgctagctcttcctttattcatgccagagctagcattacaagttcacccgtgcagctt</t>
  </si>
  <si>
    <t>tgcagctgctagctcttcctttattcatgccagagctagcattacaagttcgcccgtgcagctt</t>
  </si>
  <si>
    <t>tgcagctgctaggattcaacacatgggaaatcaaatcccatggattgcagttgaagtgatctta</t>
  </si>
  <si>
    <t>tgcagctgctagggttcaacacatgggaaatcaaatcccatggattgcagttgaagtgatctta</t>
  </si>
  <si>
    <t>tgcagctgctagtgctagacgtcgatgcatgggctaggcttgagttgactgcactctgaccctg</t>
  </si>
  <si>
    <t>tgcagctgctagtgctagacgtcgatgcatgggctaggcttgagttgactgcactctgacgctg</t>
  </si>
  <si>
    <t>tgcagctgctagtggggaggcgaccgcagcaggtaacgtagcgggcgccgcgcgagggtttttg</t>
  </si>
  <si>
    <t>tgcagctggtagtggggaggcgaccgcagcaggtaacgtagcgggcgccgcgcgagggtttttg</t>
  </si>
  <si>
    <t>tgcagctgctataacgactcctgaattcatggctagagcagtgtcgacgtcgatcttcgtcaaa</t>
  </si>
  <si>
    <t>tgcagctgctataacgactcctgaattcatggctagagcagtgtcgacgttgatcttcgtcaaa</t>
  </si>
  <si>
    <t>tgcagctgctattactgatgctggtctccgtcgctatggtccaggtcgtgtgattacgttacaa</t>
  </si>
  <si>
    <t>tgcagctgctattactgatgctggtctccgtcgctatggtccaggtcgtgtgatttcgttacaa</t>
  </si>
  <si>
    <t>tgcagctgctcaaccatggacttgttcttgtcgctggccccgctggaccacaggccgtgatgct</t>
  </si>
  <si>
    <t>tgcagctgctgaaccatggacttgttcttgtcgctggccccgctggaccacaggccgtgatgct</t>
  </si>
  <si>
    <t>tgcagctgctcaagtgcttctacctcagccgcgtcggcggcgcgagcccctgccgccgaaaaaa</t>
  </si>
  <si>
    <t>tgcagctgctcaagtgcttctacctcggccgcgtcggcggcgcgagcccctgccgccgaaaaaa</t>
  </si>
  <si>
    <t>tgcagctgctcacagacagggcaacagacctcctccacctccacgcgagcgagccgacgacacg</t>
  </si>
  <si>
    <t>tgcagctgctcacagacagggcaacagacctcctccacctccacgcgagcgagcggacgacacg</t>
  </si>
  <si>
    <t>tgcagctgctcacagacagggcaacggacctcctccacctccacgcgagcgagcggacgacaca</t>
  </si>
  <si>
    <t>tgcagctgctcacagacagggcaacggacctcctccacctccacgtgagcgagcggacgacaca</t>
  </si>
  <si>
    <t>tgcagctgctcaggctgaggaactccagcgcgcggcaactggacacgacgccgcgaaccgcctc</t>
  </si>
  <si>
    <t>tgcagctgctcaggctgaggaactccagcgcgcggcaactggacacgatgccgcgaaccgcctc</t>
  </si>
  <si>
    <t>tgcagctgctcatgccacttttgcgtgtacttgtaccgcctcggccgccccttggagaggtagg</t>
  </si>
  <si>
    <t>tgcagctgctcatgccatttttgcgtgtacttgtaccgcctcggccgccccttggagaggtagg</t>
  </si>
  <si>
    <t>tgcagctgctcatgttttgtgacagtgttatcccactccagtctgtactcgttatccatgtaga</t>
  </si>
  <si>
    <t>tgcagctgctcatgttttgtgacagtgttatcccactccattctgtactcgttatccatgtaga</t>
  </si>
  <si>
    <t>tgcagctgctccaagcccccaagcagccaatcacacctgctgctagcctaggtgccagccaggg</t>
  </si>
  <si>
    <t>tgcagctgctccaagcccccaagcagccaatcacacctgctgctagcttaggtgccagccaggg</t>
  </si>
  <si>
    <t>tgcagctgctccattctcccacacagcatgaccaggcatgcatgctccatgcccatcattgttc</t>
  </si>
  <si>
    <t>tgcagctgctccattctcccacacagcatgaccaggtatgcatgctccatgcccatcattgttc</t>
  </si>
  <si>
    <t>tgcagctgctccattctcccacacgaccaggcatgcgtgctcaatgcccatcattgttctcttg</t>
  </si>
  <si>
    <t>tgcagctgctccattctcccacacgaccaggcatgcgtgctccatgcccatcattgttctcttg</t>
  </si>
  <si>
    <t>tgcagctgctccattgttgactaccaagttgaatgaatctgtgctccaagataacaatgtaaaa</t>
  </si>
  <si>
    <t>tgcagctgctccattgttgactaccaagttgaatgaatctgtgctccaagataacgatgtaaaa</t>
  </si>
  <si>
    <t>tgcagctgctcccctgatcgatcaatcaagcacatggtggtatcgatcgattagcaagcagcta</t>
  </si>
  <si>
    <t>tgcagctgctcccctgatcgatcaatcaagcacatggtggtatcgatcgattagcatgcagcta</t>
  </si>
  <si>
    <t>tgcagctgctccgcggcagcctcccctccgtagcagggctcaaacgggaagccgccgctccccc</t>
  </si>
  <si>
    <t>tgcagctgctccgcggcagcctcccctccgtagcagggctcaaacgggaagctgccgctccccc</t>
  </si>
  <si>
    <t>tgcagctgctcctaacattcacaacgggtcatcttccaactatatcaggcagcgccgcgtacca</t>
  </si>
  <si>
    <t>tgcagctgctcctaacattcacaacgggtcatcttccatctatatcaggcagcgccgcgtacca</t>
  </si>
  <si>
    <t>tgcagctgctcctagctcgtagtaggagtactaatgaacttactcacggatcagatgtgccaga</t>
  </si>
  <si>
    <t>tgcagctgctgctagctcgtagtaggagtactaatgaacttactcacggatcagatgtgccaga</t>
  </si>
  <si>
    <t>tgcagctgctcctatcagtctatcactcgcctcggtccccgttgcgctacagctacagcgaggg</t>
  </si>
  <si>
    <t>tgcagctgctcctatcagtctatcagtcgcctcggtccccgttgcgctacagctacagcgaggg</t>
  </si>
  <si>
    <t>tgcagctgctcctccaaaatgacctgcgaacaatccaccccactagtaagaagcccgaaaccca</t>
  </si>
  <si>
    <t>tgcagctgctcctccaaaatgacctgcgaacaatccacccgactagtaagaagcccgaaaccca</t>
  </si>
  <si>
    <t>tgcagctgctcctcgcgaggatctccgaaaaatgcggtctcacaacccgcaggtgtcagtggaa</t>
  </si>
  <si>
    <t>tgcagctgctcctcgcgaggatctctgaaaaatgcggtctcacaacccgcaggtgtcagtggaa</t>
  </si>
  <si>
    <t>tgcagctgctcggcggtgcgctccagctcctccatctcctcggcctccttcagtcggcgattca</t>
  </si>
  <si>
    <t>tgcagctgttcggcggtgcgctccagctcctccatctcctcggcctccttcagtcggcgattca</t>
  </si>
  <si>
    <t>tgcagctgctcggtcgagaggcctgaggccaggagcccgcccatccgaagcggcctcgcgctcg</t>
  </si>
  <si>
    <t>tgcagctgctcggtcgagaggcctgaggccaggagcccgcccatccgaagtggcctcgcgctcg</t>
  </si>
  <si>
    <t>tgcagctgctcgtcaaccacggctgggaggcgatgccgatggcgatgcgatgtgtcgccgcccg</t>
  </si>
  <si>
    <t>tgcagctgctcgtcaaccacggttgggaggcgatgccgatggcgatgcgatgtgtcgccgcccg</t>
  </si>
  <si>
    <t>tgcagctgctctgatgtccgccatctacgaggagaacaaggacgaggacggcttcctctacatg</t>
  </si>
  <si>
    <t>tgcagctgctctgatgtcggccatctacgaggagaacaaggacgaggacggcttcctctacatg</t>
  </si>
  <si>
    <t>tgcagctgctctgcactgctggatcgatgtatatggtagaagaattaagagatcgatgacggag</t>
  </si>
  <si>
    <t>tgcagctgctctgctctgctggatcgatgtatatggtagaagaattaagagatcgatgacggag</t>
  </si>
  <si>
    <t>tgcagctgctctgcatctgtgctaggcagggcagcacagcgttggctcccatcagcatcaggtc</t>
  </si>
  <si>
    <t>tgcagctgctctgcatctgtgctaggcagggcagcgcagcgttggctcccatcagcatcaggtc</t>
  </si>
  <si>
    <t>tgcagctgctctgcattttgaaggcaatgcagcacgatggttgcagatgtacaagcagaagaac</t>
  </si>
  <si>
    <t>tgcagctgctctgcattttgaaggcaatgcagcacgatggttgcagatgtacaagcagatgaac</t>
  </si>
  <si>
    <t>tgcagctgctctgtaccttcgaagatatcaggaatgcaccctttggcaaggaaatgatccaagc</t>
  </si>
  <si>
    <t>tgcagctgctctgtactttcgaagatatcaggaatgcaccctttggcaaggaaatgatccaagc</t>
  </si>
  <si>
    <t>tgcagctgctgaaaaagaaagggagtaggcagaacagaaggaagaaagaacatctatcaatcga</t>
  </si>
  <si>
    <t>tgcagcttctgaaaaagaaagggagtaggcagaacagaaggaagaaagaacatctatcaatcga</t>
  </si>
  <si>
    <t>tgcagctgctgaaggatggggagtgggtggacgtgccgcccatccgccacgccattgtcgtcaa</t>
  </si>
  <si>
    <t>tgcagctgctgaaggatggggagtgggtggacgtgccgcccattcgccacgccattgtcgtcaa</t>
  </si>
  <si>
    <t>tgcagctgctgaagggcggggagtgggtggacgtgccgcccatccgccacgccatcgtcgtcaa</t>
  </si>
  <si>
    <t>tgcagctgctgaagggcggtgagtgggtggacgtgccgcccatccgccacgccatcgtcgtcaa</t>
  </si>
  <si>
    <t>tgcagctgctgaccatcacgagacgagacagtaagcgctctctttgtggaattaatactatcat</t>
  </si>
  <si>
    <t>tgcagctgctgaccatcacgagacgagacagtaagcgctctctttgtggaattaatactgtcat</t>
  </si>
  <si>
    <t>tgcagctgctgatggccagggagctcattgcccaacttgacgcggcccaggagacaaggatgct</t>
  </si>
  <si>
    <t>tgcagctgctgatggccagggagctcattgcccaacttgatgcggcccaggagacaaggatgct</t>
  </si>
  <si>
    <t>tgcagctgctgatgttctggctgctgttgctggtcattttggggagacaaggcgagcagccgaa</t>
  </si>
  <si>
    <t>tgcagctgctgatgttctggctgctgttgctggtcattttggggagacaaggcgggcagccgaa</t>
  </si>
  <si>
    <t>tgcagctgctgcaacgaggcctgcattggagggaggatgtaagaggcggcgaggggagggcggc</t>
  </si>
  <si>
    <t>tgcagctgctgcgacgaggcctgcattggagggaggatgtaagaggcggcgaggggagggcggc</t>
  </si>
  <si>
    <t>tgcagctgctgcaattacttcagtctgctggacatacaagcaaaagaaagacattaaagaagaa</t>
  </si>
  <si>
    <t>tgcagctgctgcaattacttcagtctgctggacatacaggcaaaagaaagacattaaagaagaa</t>
  </si>
  <si>
    <t>tgcagctgctgcacaacgtgtcccgcgcgcgccgccaggtggtggtgctcagcatccaccagcc</t>
  </si>
  <si>
    <t>tgcagctgctgcacgacgtgtcccgcgcgcgccgccaggtggtggtgctcagcatccaccagcc</t>
  </si>
  <si>
    <t>tgcagctgctgcaccacctacgacaaggctcttcttgaacaccctgcacaacacccactcgttc</t>
  </si>
  <si>
    <t>tgcagctgctgcaccacctacgacaaggctcttcttgaacaccctgcacagcacccactcgttc</t>
  </si>
  <si>
    <t>tgcagctgctgcaccgccgcgatacggccccgccgccgtcggcgctcgggcggaggaacctctg</t>
  </si>
  <si>
    <t>tgcagctgctgcaccgccgtgatacggccccgccgccgtcggcgctcgggcggaggaacctctg</t>
  </si>
  <si>
    <t>tgcagctgctgcattgcgccctgcccttcgcctcatggcccttgcggctcccccgctctgctcg</t>
  </si>
  <si>
    <t>tgcagctgctgcattgtgccctgcccttcgcctcatggcccttgcggctcccccgctctgctcg</t>
  </si>
  <si>
    <t>tgcagctgctgcattgcgccctgcccttcgcctcatggcccttgcggctcccctgctctgctcg</t>
  </si>
  <si>
    <t>tgcagctgctgcattgtgccctgcccttcgcctcatggcccttgcggctcccctgctctgctcg</t>
  </si>
  <si>
    <t>tgcagctgctgccatgacagtgacgacacaataaacttgagacatactactgtgatggtggtaa</t>
  </si>
  <si>
    <t>tgcagctgctgccatgacagtgacgatacaataaacttgagacatactactgtgatggtggtaa</t>
  </si>
  <si>
    <t>tgcagctgctgcccaactgcccctttcatttggacaaagccaatgctacacctccttatagact</t>
  </si>
  <si>
    <t>tgcagctgctgcccaactgcccctttcatttggacaaagcccatgctacacctccttatagact</t>
  </si>
  <si>
    <t>tgcagctgctgcccaatcctgatgatgttcacctggcgatgcaccaaagacatcccgcgcgcgg</t>
  </si>
  <si>
    <t>tgcagctgctgcccgatcctgatgatgttcacctggcgatgcaccaaagacatcccgcgcgcgg</t>
  </si>
  <si>
    <t>tgcagctgctgcccgtctttgctttgcattgcaatgcaattgccatccctgccatggacgatca</t>
  </si>
  <si>
    <t>tgcagctgctgctcgtctttgctttgcattgcaatgcaattgccatccctgccatggacgatca</t>
  </si>
  <si>
    <t>tgcagctgctgccgcaccccgtgtggggcgagttcggctacccgacggcgaaagggcagggctg</t>
  </si>
  <si>
    <t>tgcagctgcttccgcaccccgtgtggggcgagttcggctacccgacggcgaaagggcagggctg</t>
  </si>
  <si>
    <t>tgcagctgctgcctaattgcccctgtcatttggacaaagccaatgctacacctccttatacttt</t>
  </si>
  <si>
    <t>tgcagctgctgcctaattgcccctgtcatttggacaaagccaatgctacgcctccttatacttt</t>
  </si>
  <si>
    <t>tgcagctgctgcgccaccacctgtgactgcgccttcagtgggtgcggtgcctcaggcggcagtg</t>
  </si>
  <si>
    <t>tgcagctgctgcgccaccacctgtggctgcgccttcagtgggtgcggtgcctcaggcggcagtg</t>
  </si>
  <si>
    <t>tgcagctgctgcgccgccgcggcgccctgctgcgaggacgggggagccgaaaaaaaaaaaaaaa</t>
  </si>
  <si>
    <t>tgcagctgctgcgccgccgcggcgccttgctgcgaggacgggggagccgaaaaaaaaaaaaaaa</t>
  </si>
  <si>
    <t>tgcagctgctgcgctgtactgctactctatgctcatcatgctgtcagtgtcaggccagaagcat</t>
  </si>
  <si>
    <t>tgcagctgctgcgctgtactgctactgtatgctcatcatgctgtcagtgtcaggccagaagcat</t>
  </si>
  <si>
    <t>tgcagctgctgcggctttgcagcaagctgaaggaagttaaagagaaaaacatgactaaaatttg</t>
  </si>
  <si>
    <t>tgcagctgctgcggctttgcagcaagctgaaggaagttaaagagagaaacatgactaaaatttg</t>
  </si>
  <si>
    <t>tgcagctgctgcgtgcgatcatttcagcacatcctctttcctcccctgctgatcagtgatcaca</t>
  </si>
  <si>
    <t>tgcagctgctgcgtgcgatcatttcggcacatcctctttcctcccctgctgatcagtgatcaca</t>
  </si>
  <si>
    <t>tgcagctgctgcgtgttcggctggaacatgagcaggctcggcttggggaacatgtacgtgcatg</t>
  </si>
  <si>
    <t>tgcagctgctgcgtgtttggctggaacatgagcaggctcggcttggggaacatgtacgtgcatg</t>
  </si>
  <si>
    <t>tgcagctgctgcgtgttcggctggaacatgagcaggctcggctttggcaacatgtacgtgcatg</t>
  </si>
  <si>
    <t>tgcagctgctgcgtgtttggctggaacatgagcaggctcggctttggcaacatgtacgtgcatg</t>
  </si>
  <si>
    <t>tgcagctgctgcgtgttcggctggaacatgagcaggctcggctttgggaacatgtacgtgcatg</t>
  </si>
  <si>
    <t>tgcagctgctgcgtgtttggctggaacatgagcaggctcggctttgggaacatgtacgtgcatg</t>
  </si>
  <si>
    <t>tgcagctgctgctaatcacctgttatagcaactcatacggctattgagtctaccttactcaaag</t>
  </si>
  <si>
    <t>tgcagctgctgctaatcacctgttatagcaactcatacggttattgagtctaccttactcaaag</t>
  </si>
  <si>
    <t>tgcagctgctgctcccgtggcggttcgttcagatcaaagggcatgacgacttgctgcgccgaaa</t>
  </si>
  <si>
    <t>tgcagctgctgctcccgtggcggttcgttcagatcgaagggcatgacgacttgctgcgccgaaa</t>
  </si>
  <si>
    <t>tgcagctgctgctcctcctccagcgcgggaggctgtaatcatcagccagcatcctcagcaaccg</t>
  </si>
  <si>
    <t>tgcagctgctgctcctcctccagcgcgggaggctgtaatcatcagccagcatcctcagcaatcg</t>
  </si>
  <si>
    <t>tgcagctgctgctcgatcggccgcgcgcggcatgtcgaccaccaacaccaccaacgccgcctcc</t>
  </si>
  <si>
    <t>tgcagctgctgctcgatcggccgcgcgcggcatgtcgaccaccaccaccaccaacgccgcctcc</t>
  </si>
  <si>
    <t>tgcagctgctgctcttgcatttttacagtacctggctatcatggacgcatggtcaccgtccgtc</t>
  </si>
  <si>
    <t>tgcagctgctgctcttgcatttttacagtacctggctatcatggacgtatggtcaccgtccgtc</t>
  </si>
  <si>
    <t>tgcagctgctgctgcatgaccccaaaatgccatgaaaggctctgccccgcagtgagccttgtct</t>
  </si>
  <si>
    <t>tgcagctgctgctgcatgaccccaaaatgccatgaaaggctctgccccgcagtgagtcttgtct</t>
  </si>
  <si>
    <t>tgcagctgctgctgccctcttttcacgatagcatctgtaccaatgcaatcggtttaatgtcaca</t>
  </si>
  <si>
    <t>tgcagctgctgctgccctcttttcacgatagcatctgtaccaatgcaatcggtttactgtcaca</t>
  </si>
  <si>
    <t>tgcagctgctgctgcgcttgctctgccttcgcgcttcggccagcactaaatcagttacactaag</t>
  </si>
  <si>
    <t>tgcagctgctgctgcgcttgctctgccttcgcgcttcggccagcactaaatcagttccactaag</t>
  </si>
  <si>
    <t>tgcagctgctgctggaagggtcgccgcgacaggaggccgagggcgagcgaagccgagtagagtc</t>
  </si>
  <si>
    <t>tgcagctgctgctggaagggtcgccgcgacaggaggcctagggcgagcgaagccgagtagagtc</t>
  </si>
  <si>
    <t>tgcagctgctgctggatgatcctggataataactcccgttccttctcttagagttcgttttagg</t>
  </si>
  <si>
    <t>tgcagctgctgctggatgatcctggataataactcccgttccttctgttagagttcgttttagg</t>
  </si>
  <si>
    <t>tgcagctgctgctgtaaaaacaactgaagagagcacaatgaggttactacagtttggctgtcca</t>
  </si>
  <si>
    <t>tgcagctgctgctgtaaaaacaactgaagagatcacaatgaggttactacagtttggctgtcca</t>
  </si>
  <si>
    <t>tgcagctgctgctgtatggtgggttggctgtcagcgagatgaatcaaaaaggaacatgctggca</t>
  </si>
  <si>
    <t>tgcagctgctgctgtatggtgggttggctgtcagcgagatgaatcaaaaaggaacatggtggca</t>
  </si>
  <si>
    <t>tgcagctgctgctgtcctcggaaggtgaagacgacgacctccagagcttcgccgctttcttcca</t>
  </si>
  <si>
    <t>tgcagctgctgctgtcctcggaaggtgaagacgacgacctccagagcttcgcctctttcttcca</t>
  </si>
  <si>
    <t>tgcagctgctgcttccgcacctcctcctccctcctcaacgctgccgagagcttcgcgaccgaaa</t>
  </si>
  <si>
    <t>tgcagctgctgcttccgcacctcctcctccctcctcaccgctgccgagagcttcgcgaccgaaa</t>
  </si>
  <si>
    <t>tgcagctgctgcttccgcgcctcctcctccctcctcaccgccgccgagagcttcgcggccgaaa</t>
  </si>
  <si>
    <t>tgcagctgctgcttccgcgcctcctcctccctcctcaccgctgccgagagcttcgcggccgaaa</t>
  </si>
  <si>
    <t>tgcagctgctgctttcagatatcgggtccctggcaatgacttgtacttgcaagctcattctacc</t>
  </si>
  <si>
    <t>tgcagctgctgctttcagatctcgggtccctggcaatgacttgtacttgcaagctcattctacc</t>
  </si>
  <si>
    <t>tgcagctgctggaactgatcgtccaccagaccctacacgggaaccgcgacatataaaaaacaca</t>
  </si>
  <si>
    <t>tgcagctgctggaactggtcgtccaccagaccctacacgggaaccgcgacatataaaaaacaca</t>
  </si>
  <si>
    <t>tgcagctgctggaactgctgcggcgtcggctgcggcagcaccatcttcgcattcttgcctgcgc</t>
  </si>
  <si>
    <t>tgcagctgctggaactgctgtggcgtcggctgcggcagcaccatcttcgcattcttgcctgcgc</t>
  </si>
  <si>
    <t>tgcagctgctggacctcaagactcgctcgtcgccgagccccatcggcatgcccttcagccccac</t>
  </si>
  <si>
    <t>tgcagctgctggacctcaagactcgctcgtcgccgagccccatcggcatgctcttcagccccac</t>
  </si>
  <si>
    <t>tgcagctgctggacgaatgagccgcccagagccgcttccccgcgctaatgaagaaaaggctcca</t>
  </si>
  <si>
    <t>tgcagctgctggacgaatgagccgcccagagccgcttccccgcgctaatgaggaaaaggctcca</t>
  </si>
  <si>
    <t>tgcagctgctggatcgatcggataccatcacatcacttgatctccaatctcatatcctttttag</t>
  </si>
  <si>
    <t>tgcagctgctggatcgttcggataccatcacatcacttgatctccaatctcatatcctttttag</t>
  </si>
  <si>
    <t>tgcagctgctggatgttcacagcaatgcttttcgactggggttcagagggaagccgtttacagc</t>
  </si>
  <si>
    <t>tgcagctgctggatgttcacagcaatgcttttcggctggggttcagagggaagccgtttacagc</t>
  </si>
  <si>
    <t>tgcagctgctggccttcagcatcacagaacttcccccataaggtaatttctacgcttcgaccag</t>
  </si>
  <si>
    <t>tgcagctgctggccttcagcatcacagaacttcccccataaggtaatttctacgctttgaccag</t>
  </si>
  <si>
    <t>tgcagctgctggcggcggcagtggccgctgggcgaactgagcttcctgcgctgctggaggtggc</t>
  </si>
  <si>
    <t>tgcagctgctggcggcggcagtggctgctgggcgaactgagcttcctgcgctgctggaggtggc</t>
  </si>
  <si>
    <t>tgcagctgctggctggccatactactagagagggacgccctctcccttcctctcgcttcgctta</t>
  </si>
  <si>
    <t>tgcagctgctggctggccatactactagagggggacgccctctcccttcctctcgcttcgctta</t>
  </si>
  <si>
    <t>tgcagctgctgggaaactttgaggtttcttctttttcacctcaggagctctgagtttgatatca</t>
  </si>
  <si>
    <t>tgcagctgctgggaaactttgaggtttcttctttttcaccttaggagctctgagtttgatatca</t>
  </si>
  <si>
    <t>tgcagctgctgggccgcggtgcacagcggcgccagcgggtactgctacctcatcgacttccccg</t>
  </si>
  <si>
    <t>tgcagctgctgggccgcggtgcacagcggtgccagcgggtactgctacctcatcgacttccccg</t>
  </si>
  <si>
    <t>tgcagctgctggggagcggtgcacagcggcgcgagcgggtactgctacctcatcgacttccccg</t>
  </si>
  <si>
    <t>tgcagctgctggggcgcggtgcacagcggcgcgagcgggtactgctacctcatcgacttccccg</t>
  </si>
  <si>
    <t>tgcagctgctggtactgcaaagcctacaaccagacgcatcacatagcaacatagtactgcatta</t>
  </si>
  <si>
    <t>tgcagctgctggtactgcaaagcctacacccagacgcatcacatagcaacatagtactgcatta</t>
  </si>
  <si>
    <t>tgcagctgctggtgtgcctgaggatactgatcaggcggtgcgtcaacgagaacgtcgccaagga</t>
  </si>
  <si>
    <t>tgcagctgctggtgtgcctgaggatactgatcaggcggtgcgtgaacgagaacgtcgccaagga</t>
  </si>
  <si>
    <t>tgcagctgctgtatttcaatctgcttcctttgtggttacatttgctaagttaatgtgtccccag</t>
  </si>
  <si>
    <t>tgcagctgctgtatttcaatctgcttcctttgtggttacgtttgctaagttaatgtgtccccag</t>
  </si>
  <si>
    <t>tgcagctgctgtcaacagcaacaacaacaactggatgttactacctgcgcccgtccgttgtttt</t>
  </si>
  <si>
    <t>tgcagctgctgtcaacagcaacaacaacaactggatgttattacctgcgcccgtccgttgtttt</t>
  </si>
  <si>
    <t>tgcagctgctgtccctgctgtgggtcgtcattgtcagtagcaacttctctactgctatgaaccc</t>
  </si>
  <si>
    <t>tgcagctgctgtccctgctgtgggtcgtcattgtcagtagcaatttctctactgctatgaaccc</t>
  </si>
  <si>
    <t>tgcagctgctgtccgtgcaaggagccgtgacgtacacacgagagcctgaaagcacgtcgaccga</t>
  </si>
  <si>
    <t>tgcagctgctgtccgtgcaaggagccgtgacgtactcacgagagcctgaaagcacgtcgaccga</t>
  </si>
  <si>
    <t>tgcagctgctgtgcatgtgtgcctccctctcgctctcctcggcaaggttgcagtggggatgtga</t>
  </si>
  <si>
    <t>tgcagctgctgtgcatgtgttcctccctctcgctctcctcggcaaggttgcagtggggatgtga</t>
  </si>
  <si>
    <t>tgcagctgctgtgtgcaaccgaaccgaacagaaccgaacgtgtgcgtgctgacgttttgctgct</t>
  </si>
  <si>
    <t>tgcagctgctgtgtgcaaccgaaccgaaccgaaccgaacgtgtgcgtgctgacgttttgctgct</t>
  </si>
  <si>
    <t>tgcagctgctgtgtgcccccgtagggatcacgacactactcacgggcggaggaacgggaacgta</t>
  </si>
  <si>
    <t>tgcagctgctgtgtgcccccgtaggggtcacgacactactcacgggcggaggaacgggaacgta</t>
  </si>
  <si>
    <t>tgcagctgctgtgtgtgtgtgtgtcgtgcgcaattgcgatacgtgcagatccacttctgaaaat</t>
  </si>
  <si>
    <t>tgcagctgctgtgtgtgtgtgtgtcgtgcgcaattgcgatgcgtgcagatccacttctgaaaat</t>
  </si>
  <si>
    <t>tgcagctgctgttggtggggcctgctgctgctcgtcgacgacgggctgtcgtcgttgctgggca</t>
  </si>
  <si>
    <t>tgcagctgctgttggtggggcctgctgctgctcgtcgacgatgggctgtcgtcgttgctgggca</t>
  </si>
  <si>
    <t>tgcagctgctgttgttttcattttacttaaaaggtgaagcgtggggaaaaacatacctttagac</t>
  </si>
  <si>
    <t>tgcagctgctgttgttttcattttacttaaaaggtgaagcgtgggggaaaacatacctttagac</t>
  </si>
  <si>
    <t>tgcagctgctgtttctgtttcttctcttccacacacaacgcaacgcaggggcaggacgcagcag</t>
  </si>
  <si>
    <t>tgcagctgctgtttctgtttcttctcttccacacgcaacgcaacgcaggggcaggacgcagcag</t>
  </si>
  <si>
    <t>tgcagctgcttatcggccttggcctgcttcttgagcttggcaagctcaatatcgcgcgccatct</t>
  </si>
  <si>
    <t>tgcagttgcttatcggccttggcctgcttcttgagcttggcaagctcaatatcgcgcgccatct</t>
  </si>
  <si>
    <t>tgcagctgcttattcgtgcttgccttaccttgtcagatctccccgaccgcgacgaagaagatga</t>
  </si>
  <si>
    <t>tgcagctgtttattcgtgcttgccttaccttgtcagatctccccgaccgcgacgaagaagatga</t>
  </si>
  <si>
    <t>tgcagctgcttattggtgacgtggcgctctgcgtgaccatgcaacccagcaagctgctgctgat</t>
  </si>
  <si>
    <t>tgcagctgcttattggtggcgtggcgctctgcgtgaccatgcaacccagcaagctgctgctgat</t>
  </si>
  <si>
    <t>tgcagctgcttcaggtagtcgatcacctcgtccagcatcgacgccttgtctgcctgctttcatt</t>
  </si>
  <si>
    <t>tgcagctgcttcaggtagtcgatcacctcgtccagcatcgacgccttgtctgtctgctttcatt</t>
  </si>
  <si>
    <t>tgcagctgcttcatcgacctcctaatcctaccagtcctaacaaaactagaattgcaaagggaaa</t>
  </si>
  <si>
    <t>tgcagctgcttcatcgacctcctaatcctaccagtcctaacagaactagaattgcaaagggaaa</t>
  </si>
  <si>
    <t>tgcagctgcttcctggtgatcctgatcgtcacctccgcctccgccgccgccgcgtggtccttcc</t>
  </si>
  <si>
    <t>tgcagctgcttcctggtgatcctgatcgtcacctctgcctccgccgccgccgcgtggtccttcc</t>
  </si>
  <si>
    <t>tgcagctgcttctcctcctcctcctcgtcctctctcgccagcacgtactgttcaacaaaatatg</t>
  </si>
  <si>
    <t>tgcagctgcttctcctcctcgtcctcgtcctctctcgccagcacgtactgttcaacaaaatatg</t>
  </si>
  <si>
    <t>tgcagctgcttcttcctgctctccctctcatccatgctagctgctactgctagatctagctctg</t>
  </si>
  <si>
    <t>tgcagctgcttctttctgctctccctctcatccatgctagctgctactgctagatctagctctg</t>
  </si>
  <si>
    <t>tgcagctgcttgccctcggggatggatttgccgaaaatgatcgtgcggaatcgaatttaaaaag</t>
  </si>
  <si>
    <t>tgcagctgcttgccctcggggatggatttgccgaaaatgatcgtgcggaatcgaattttaaaag</t>
  </si>
  <si>
    <t>tgcagctgcttgggagagtgcatggcatggggctgtgggaggggcatcatcgtcatcagctacc</t>
  </si>
  <si>
    <t>tgcagctgcttgggagagtgcatgggatggggctgtgggaggggcatcatcgtcatcagctacc</t>
  </si>
  <si>
    <t>tgcagctgctttccttcatagtagattaagattgctactgatttggtgcaactctttcaacagg</t>
  </si>
  <si>
    <t>tgcagctgctttccttcatagtagattaatattgctactgatttggtgcaactctttcaacagg</t>
  </si>
  <si>
    <t>tgcagctgctttccttttcatcaggtcaatacctgtgacagcggaaagcagattacgtgcgccc</t>
  </si>
  <si>
    <t>tgcagctgctttccttttcatcaggtcaatatctgtgacagcggaaagcagattacgtgcgccc</t>
  </si>
  <si>
    <t>tgcagctgctttcgcaggcgatgtatgtaccatagctgagtctttattagatcagacgaagcag</t>
  </si>
  <si>
    <t>tgcagctgctttcgcaggcgatgtatgtaccatagctgagtctttattagatcaggcgaagcag</t>
  </si>
  <si>
    <t>tgcagctgcttttctaaccaccgtgtaggaaaatgccagcccaattgacgtcacgcacgcctcg</t>
  </si>
  <si>
    <t>tgcagctgcttttctagccaccgtgtaggaaaatgccagcccaattgacgtcacgcacgcctcg</t>
  </si>
  <si>
    <t>tgcagctgctttttggcatcctttctaatggaaaagttagtatataaaatccttgggtctgcat</t>
  </si>
  <si>
    <t>tgcagctgctttttggcatcctttctaatggaaaagttggtatataaaatccttgggtctgcat</t>
  </si>
  <si>
    <t>tgcagctggaaaaagtgacagagcatcatcatctgaggttaacaaccctgatgctagtacatca</t>
  </si>
  <si>
    <t>tgcagctgtaaaaagtgacagagcatcatcatctgaggttaacaaccctgatgctagtacatca</t>
  </si>
  <si>
    <t>tgcagctggaaaaccgtcaaggaatccaattgacaaagttgcaggcaggggatccaattgattt</t>
  </si>
  <si>
    <t>tgcagctggaaaaccgtcaaggaatccaattgacaaagttgcatgcaggggatccaattgattt</t>
  </si>
  <si>
    <t>tgcagctggaaacggtttctatgttcactttcgcagctgcatatgccatgcaaggaaaaacgag</t>
  </si>
  <si>
    <t>tgcaggtggaaacggtttctatgttcactttcgcagctgcatatgccatgcaaggaaaaacgag</t>
  </si>
  <si>
    <t>tgcagctggaaagtgttagagatatgccgttggacattcagtcatctgaacaattcgttgctgc</t>
  </si>
  <si>
    <t>tgcagctggaaagtgttagagatatgctgttggacattcagtcatctgaacaattcgttgctgc</t>
  </si>
  <si>
    <t>tgcagctggaaatcttgaccttggactgggagtgaggctatccatggcccgaccaggaatttgt</t>
  </si>
  <si>
    <t>tgcagctggaaatcttgaccttggacttggagtgaggctatccatggcccgaccaggaatttgt</t>
  </si>
  <si>
    <t>tgcagctggaacctcgtccctcggaaattcaccagcttgatgaagctcaggtggtcaaggacga</t>
  </si>
  <si>
    <t>tgcagctggaacctcgttcctcggaaattcaccagcttgatgaagctcaggtggtcaaggacga</t>
  </si>
  <si>
    <t>tgcagctggaactcggagggggagagcgggaggaaggcgctgttgcacgagtgctcgttgtagt</t>
  </si>
  <si>
    <t>tgcagctggaactcggagggggagagcgggagaaaggcgctgttgcacgagtgctcgttgtagt</t>
  </si>
  <si>
    <t>tgcagctggaacttctcaaatacacaagatgacagttaatggctaaactggtaacatcaccagc</t>
  </si>
  <si>
    <t>tgcagctggaacttctcaaatacacaagatgacagttaatggttaaactggtaacatcaccagc</t>
  </si>
  <si>
    <t>tgcagctggaagaagtgaatttgggccaaaactaggtgaagaattgaagaaaagaacaaaagac</t>
  </si>
  <si>
    <t>tgcagctggatgaagtgaatttgggccaaaactaggtgaagaattgaagaaaagaacaaaagac</t>
  </si>
  <si>
    <t>tgcagctggaagcaaatcgcagaacctgtgatgaagacgtatactgagactacagacggatcga</t>
  </si>
  <si>
    <t>tgcagctggaagcaaatcgcagaacctgtgatgaagacgtatactgagactacagacgggtcga</t>
  </si>
  <si>
    <t>tgcagctggaagcagctgcggctgcaacctgtaaagtgtgtgaaaagattcgtgctgaaggata</t>
  </si>
  <si>
    <t>tgcagctggaagtagctgcggctgcaacctgtaaagtgtgtgaaaagattcgtgctgaaggata</t>
  </si>
  <si>
    <t>tgcagctggaaggcagtcaactttattcctgcaaagaaatacggagtaatagtagtatgaacga</t>
  </si>
  <si>
    <t>tgcagctggaaggcagtcaactttattcctgcaaagaaatacggagtaatagtagtatgaacgg</t>
  </si>
  <si>
    <t>tgcagctggaagtgagagagaaccagcacaagcaagccacgatgcaggtcgaggctctccagaa</t>
  </si>
  <si>
    <t>tgcagctggaattgagagagaaccagcacaagcaagccacgatgcaggtcgaggctctccagaa</t>
  </si>
  <si>
    <t>tgcagctggaatcatgcagactaaacagtggctagcctagccaccgtcagaaaagctccgtcga</t>
  </si>
  <si>
    <t>tgcagctggaatcatgcagactatacagtggctagcctagccaccgtcagaaaagctccgtcga</t>
  </si>
  <si>
    <t>tgcagctggaatccttgcaacagttcgtagacgtccaagtagcacaagatcacctggaccgtcg</t>
  </si>
  <si>
    <t>tgcagctggaatccttgcaacagttcgtagacgtgcaagtagcacaagatcacctggaccgtcg</t>
  </si>
  <si>
    <t>tgcagctggaatcttcagagaccttttttccctgcacactcaattgtgattccacaaaagtatt</t>
  </si>
  <si>
    <t>tgcagctggaatcttcagagaccttttttccctgcacactcaattgtgattcctcaaaagtatt</t>
  </si>
  <si>
    <t>tgcagctggaattccaaacgtcaagtggtttggtgtcgagggtgactacaatgttcttgttatg</t>
  </si>
  <si>
    <t>tgcagctggaattcctaacgtcaagtggtttggtgtcgagggtgactacaatgttcttgttatg</t>
  </si>
  <si>
    <t>tgcagctggacaaccagtactaccgcaacgtagtgacgcacgaggtggtgttcgggtcggacca</t>
  </si>
  <si>
    <t>tgcagctggacaaccagtactaccgcaacgtggtgacgcacgaggtggtgttcgggtcggacca</t>
  </si>
  <si>
    <t>tgcagctggacaggccgctagcctcctgacgccctgcgccgcctgctggcaagccagccgaaaa</t>
  </si>
  <si>
    <t>tgcagctggacaggccgctagcctcctgacgccctgcgccgcctgctggcaggccagccgaaaa</t>
  </si>
  <si>
    <t>tgcagctggaccatggtgtgatgcttggttggaaccatggcttcagcccgttagcaagccaaaa</t>
  </si>
  <si>
    <t>tgcagctggaccgtggtgtgatgcttggttggaaccatggcttcagcccgttagcaagccaaaa</t>
  </si>
  <si>
    <t>tgcagctggaccccgtcacgccgcaggccttcgacaaccagtacttcgtcaacctggtgaacgg</t>
  </si>
  <si>
    <t>tgcagctggaccccgtcacgccgcaggccttcgacagccagtacttcgtcaacctggtgaacgg</t>
  </si>
  <si>
    <t>tgcagctggaccttaggtatgcaactcagtattcagtcatttgaagtgttggatgaaaatatct</t>
  </si>
  <si>
    <t>tgcagctggaccttaggtatgcaactcagtattcagtcatttgaagtgttggatgaaaatttct</t>
  </si>
  <si>
    <t>tgcagctggacgacattgcgcgctacttccacctcccaatggtggaggctgccaaggaactccg</t>
  </si>
  <si>
    <t>tgcagctggacgacattgcgcgctacttccacctcccgatggtggaggctgccaaggaactccg</t>
  </si>
  <si>
    <t>tgcagctggacggacgcgagatctgatgatcgagcacgagcatgagggccagcagcagtttctt</t>
  </si>
  <si>
    <t>tgcagctggacggactcgagatctgatgatcgagcacgagcatgagggccagcagcagtttctt</t>
  </si>
  <si>
    <t>tgcagctggacgtcgtcgatgagttcccaaacacggacgtattcgcaggtgcagggcgtccttt</t>
  </si>
  <si>
    <t>tgcagctggacgtcgtcgatgagttcccaaagacggacgtattcgcaggtgcagggcgtccttt</t>
  </si>
  <si>
    <t>tgcagctggactgttttaaacatgaccttagtagtactcgttcagcactcctacgcaaaacaaa</t>
  </si>
  <si>
    <t>tgcagctggactgttttaaacatgaccttagtagtactcgttcggcactcctacgcaaaacaaa</t>
  </si>
  <si>
    <t>tgcagctggagaaaggaatgtactctagtaatttaatttaatttaattactgttactacgtact</t>
  </si>
  <si>
    <t>tgcagctggagagaggaatgtactctagtaatttaatttaatttaattactgttactacgtact</t>
  </si>
  <si>
    <t>tgcagctggagaaattaacgtgcaccatggccacgggattgcagaaaacggcagacgacgagct</t>
  </si>
  <si>
    <t>tgcagctggagaaattaacgtgcaccatggccacgggattgcagaaaacggcagacggcgagct</t>
  </si>
  <si>
    <t>tgcagctggagaaggatgagatattggctccgcacacacacttctgctccatctgtggaaaagg</t>
  </si>
  <si>
    <t>tgcagctggagaaggatgagatattggctccgcacacacacttctgctccatctgtggaaaggg</t>
  </si>
  <si>
    <t>tgcagctggagaccagagcgcagcatcgccattcctcggcgacgtgcggcagggacgagcgacc</t>
  </si>
  <si>
    <t>tgcagctggagaccagagcgcagcatcgccattccttggcgacgtgcggcagggacgagcgacc</t>
  </si>
  <si>
    <t>tgcagctggagacccccagaagcgggtggcaagagcagccatgcgaactgggtctgaccgaaaa</t>
  </si>
  <si>
    <t>tgcagttggagacccccagaagcgggtggcaagagcagccatgcgaactgggtctgaccgaaaa</t>
  </si>
  <si>
    <t>tgcagctggagagcaggttgatgtgccaagtactcaagctccaagttgatatgtcaagattctg</t>
  </si>
  <si>
    <t>tgcagctggagagcagtttgatgtgccaagtactcaagctccaagttgatatgtcaagattctg</t>
  </si>
  <si>
    <t>tgcagctggagagcgacctggaggtttgaaagtacatcacccatggatggcctatcaatgctcc</t>
  </si>
  <si>
    <t>tgcagctggagagcgacctggaggtttgaaagtacatcacccatggatggcctatcaatgctct</t>
  </si>
  <si>
    <t>tgcagctggagcagcaacaaaagctattgttgcagcagcaactactttctcagatggtacctca</t>
  </si>
  <si>
    <t>tgcagctggagcagcaacaaaagttattgttgcagcagcaactactttctcagatggtacctca</t>
  </si>
  <si>
    <t>tgcagctggagcgcggcggcggtggcgaggaggggaagagcgtgaagctgttcggcgtactcct</t>
  </si>
  <si>
    <t>tgcagctggagcgcggcgtcggtggcgaggaggggaagagcgtgaagctgttcggcgtactcct</t>
  </si>
  <si>
    <t>tgcagctggagcggcgcggaggggaggtagccctggcggaggcgctgcgcgagcaggagccgcg</t>
  </si>
  <si>
    <t>tgcagctggagcggtgcggaggggaggtagccctggcggaggcgctgcgcgagcaggagccgcg</t>
  </si>
  <si>
    <t>tgcagctggagctcagcctccgcgccatacagtcctctggcgccatagctgtgacatcggcggc</t>
  </si>
  <si>
    <t>tgcagctggagctcagcctccgcgccatacagacctctggcgccatagctgtgacatcggcggc</t>
  </si>
  <si>
    <t>tgcagctggagctcgctggatgacaggtgaccttgggcctctcccagattattctgggcaccca</t>
  </si>
  <si>
    <t>tgcagctggagctcgctggatgacgggtgaccttgggcctctcccagattattctgggcaccca</t>
  </si>
  <si>
    <t>tgcagctggagctctggatcagcagataagctcgggcgctccttttctgtcaacggaaagctgg</t>
  </si>
  <si>
    <t>tgcagcttgagctctggatcagcagataagctcgggcgctccttttctgtcaacggaaagctgg</t>
  </si>
  <si>
    <t>tgcagctggaggaaagggggcaccgaacagcaccgtgtgcaccgccctagtcaccgccatgggg</t>
  </si>
  <si>
    <t>tgcagctggaggaaagggggcaccgaacagcaccgtgtgcaccgccctggtcaccgccatgggg</t>
  </si>
  <si>
    <t>tgcagctggaggacgtgtccgacacgctgtacgtgcggccgtcgctgctggccgacgccacccg</t>
  </si>
  <si>
    <t>tgcagctggaggacgtgtcggacacgctgtacgtgcggccgtcgctgctggccgacgccacccg</t>
  </si>
  <si>
    <t>tgcagctggaggagcaggagaaatggggcaggccgcggaagagccagtgcaccgttcacctcaa</t>
  </si>
  <si>
    <t>tgcagctggaggagcaggagaaatggggcaggccgtggaagagccagtgcaccgttcacctcaa</t>
  </si>
  <si>
    <t>tgcagctggaggaggaggagatggcgaagtggacgaaggaggcaggcgcacacggagtcccagt</t>
  </si>
  <si>
    <t>tgcagcttgaggaggaggagatggcgaagtggacgaaggaggcaggcgcacacggagtcccagt</t>
  </si>
  <si>
    <t>tgcagctggaggctctccttggaacttcttcaacagccccacgtgaaagacgttgtgaatgcgg</t>
  </si>
  <si>
    <t>tgcagctgggggctctccttggaacttcttcaacagccccacgtgaaagacgttgtgaatgcgg</t>
  </si>
  <si>
    <t>tgcagctggagggtcaaggtggaggcgttgcagggatgcagggaccgtggatctgcacggggcc</t>
  </si>
  <si>
    <t>tgcagctggagggtcaaggtggaggcgttgcagggatgcaggggccgtggatctgcacggggcc</t>
  </si>
  <si>
    <t>tgcagctggaggtggtcacaggtacgccgtacgcacggcctcgctgcgcgcatgcgccatctgc</t>
  </si>
  <si>
    <t>tgcagctggaggtggtcacaggtacgccgtacgcacgtcctcgctgcgcgcatgcgccatctgc</t>
  </si>
  <si>
    <t>tgcagctggaggttgaggatagacactcttggaggctctcctccaatggacaatattcggctaa</t>
  </si>
  <si>
    <t>tgcagctggaggttgaggatagacactcttggaggctctcctccaatggacaattttcggctaa</t>
  </si>
  <si>
    <t>tgcagctggagtcctttgttgatgttgcatgactgccaattgatctgtgaaaagtagacccctt</t>
  </si>
  <si>
    <t>tgcagctggagtcctttgttgatgttgcatgactgccaattgatctgtgaaaagtagatccctt</t>
  </si>
  <si>
    <t>tgcagctggagtgcagcatagagatgctcggtgccattggctaagctgaaaccgccttgagtgc</t>
  </si>
  <si>
    <t>tgcagctggagtgcagcatagagatgttcggtgccattggctaagctgaaaccgccttgagtgc</t>
  </si>
  <si>
    <t>tgcagctggataacctggccaatctcgtacatgtaaatcttgaaagctgccgcagcttgtctac</t>
  </si>
  <si>
    <t>tgcagctggataacctggccaatctcgtacatgtaaatcttgaaagctgccgcagcttgtttac</t>
  </si>
  <si>
    <t>tgcagctggatcactagcacatcatgtgagctctatttcgcagctgctccatgcagttctgtac</t>
  </si>
  <si>
    <t>tgcagctggatcactagcacatcatgtgagctctatttcgcagctgctccttgcagttctgtac</t>
  </si>
  <si>
    <t>tgcagctggatcagctttttggcggcatgggcacgcagcactgccctcacatacaaccgaaaaa</t>
  </si>
  <si>
    <t>tgcagctggatcagctttttggcggcatgggcacgcagcactgccctcccatacaaccgaaaaa</t>
  </si>
  <si>
    <t>tgcagctggatcagtagcacgtcatgtgagctctatttcacagcatgccattgccctctgattg</t>
  </si>
  <si>
    <t>tgcagctggatcagtagcacgtcatgtgagctctatttcactgcatgccattgccctctgattg</t>
  </si>
  <si>
    <t>tgcagctggatcgaactcgacggcgtgatccacatgttcatggctggcgagtctgcgcacccag</t>
  </si>
  <si>
    <t>tgcagctggatcgaacttgacggcgtgatccacatgttcatggctggcgagtctgcgcacccag</t>
  </si>
  <si>
    <t>tgcagctggatcgatcaaagcctggatcaaagcatggattcatccaacgctcgccagggcgaac</t>
  </si>
  <si>
    <t>tgcagctggatcgatcaaagcctggatcaaagcatggattcatccaacgctcgccagggcgcac</t>
  </si>
  <si>
    <t>tgcagctggatcgatccttctcacgtgagcagagcacctccgttgctatgcgctggtctgactc</t>
  </si>
  <si>
    <t>tgcagctggatcgatccttctcacgtgagcagagcacctccgttgctatgctctggtctgactc</t>
  </si>
  <si>
    <t>tgcagctggatcggaggcctgacgcgagtggtgtggtgcgccgtgcgcgcgaggcggcagcctt</t>
  </si>
  <si>
    <t>tgcagctggatcggaggcctggcgcgagtggtgtggtgcgccgtgcgcgcgaggcggcagcctt</t>
  </si>
  <si>
    <t>tgcagctggatgcataatccatgtggtcacaaggatgcgtaatttccactttcctgctcatgac</t>
  </si>
  <si>
    <t>tgcagctggatgcataatccatgtggtcacaaggatgcgtaatttccactttcctgctcatgat</t>
  </si>
  <si>
    <t>tgcagctggattatcttgacctgtacctggtaataacctgaatgtgcacactgcaagactgcac</t>
  </si>
  <si>
    <t>tgcagctggattatcttgacctgtacctggtaataacctgaatgtgcacactgcaagagtgcac</t>
  </si>
  <si>
    <t>tgcagctggatttccactggagagtagagatgaacaaagcactcatcagctgatgagctcctgt</t>
  </si>
  <si>
    <t>tgcagctggatttccactggagagtagagatgatcaaagcactcatcagctgatgagctcctgt</t>
  </si>
  <si>
    <t>tgcagctggcaacatttttgcaatacaggactgtacgaaaatgagcaaacaacatcgcaccaac</t>
  </si>
  <si>
    <t>tgcagctggcaacatttttgcaatacaggactgtacgaaaatgagcaaataacatcgcaccaac</t>
  </si>
  <si>
    <t>tgcagctggcaatctacacgatcagaacatggtcgatgacagtgctggagaacgtgcactccct</t>
  </si>
  <si>
    <t>tgcagctggcaatctacacgatcagaacatggtcgatgacggtgctggagaacgtgcactccct</t>
  </si>
  <si>
    <t>tgcagctggcacccaagaaggtgaccccacgcgtcacgggcgcgtttggtttcgccagctcgct</t>
  </si>
  <si>
    <t>tgcagctggcacccaagaaggtgaccccacgcgtcacgggcgcgtttggttttgccagctcgct</t>
  </si>
  <si>
    <t>tgcagctggcacccccatttgagcccacgcttgtgagctcatcctgggacggccgtgtagcgaa</t>
  </si>
  <si>
    <t>tgcagctggcacccccatttgagcccacgcttgtgtgctcatcctgggacggccgtgtagcgaa</t>
  </si>
  <si>
    <t>tgcagctggcatcttcagcatccagcaggatatatttgttagtacttagtacggtacggtggtg</t>
  </si>
  <si>
    <t>tgcagctggcatcttctgcatccagcaggatatatttgttagtacttagtacggtacggtggtg</t>
  </si>
  <si>
    <t>tgcagctggccaagctactctacacacgcggcttccacatcaccttcgtcaacaacgagttcaa</t>
  </si>
  <si>
    <t>tgcagctggccaagctactctacacacgtggcttccacatcaccttcgtcaacaacgagttcaa</t>
  </si>
  <si>
    <t>tgcagctggccagaaggaaacgatgaaggacaacgaagaaaatgccgtggctggccagaaggaa</t>
  </si>
  <si>
    <t>tgcagctggccagaaggaaacgatgaaggacaaggaagaaaatgccgtggctggccagaaggaa</t>
  </si>
  <si>
    <t>tgcagctggccatctagatcggcgtcatcgtccatggcagcttccagctcttcgacaaactctt</t>
  </si>
  <si>
    <t>tgcagcttgccatctagatcggcgtcatcgtccatggcagcttccagctcttcgacaaactctt</t>
  </si>
  <si>
    <t>tgcagctggccctccagtacggcctctgcatttccgaattcccacgcaaatccctcgccgcaag</t>
  </si>
  <si>
    <t>tgcagctggccctccagtacggcctctgcatttccgaattcctacgcaaatccctcgccgcaag</t>
  </si>
  <si>
    <t>tgcagctggccgagcgcagaggacggtgatctactgtgaaaggcagatatgctactatcgagag</t>
  </si>
  <si>
    <t>tgcagctggccgagcgcagaggacggtgatctactgtgaaaggcagatatgctgctatcgagag</t>
  </si>
  <si>
    <t>tgcagctggccgcagcacgtctccttgagcacggcgcggttcgggaacatggccaccaccacgt</t>
  </si>
  <si>
    <t>tgcagctggccgcagcacgtctccttgagcacggcgcggttcgggagcatggccaccaccacgt</t>
  </si>
  <si>
    <t>tgcagctggccgcagtgcatctgcatctgcatctgcatctgcatcagaacagagtcgtccagga</t>
  </si>
  <si>
    <t>tgcagctggccgcagtgcatctgcatctgcatctgcatttgcatcagaacagagtcgtccagga</t>
  </si>
  <si>
    <t>tgcagctggccgcctcccgaatcttcggtggttgtggacttgtggacgtacgtgtggtgcgtct</t>
  </si>
  <si>
    <t>tgcagctggccgcctcccgaatctttggtggttgtggacttgtggacgtacgtgtggtgcgtct</t>
  </si>
  <si>
    <t>tgcagctggccttcacctccactttcttcgcggggctggtgcaggcctccctgggcatcctcag</t>
  </si>
  <si>
    <t>tgcagctggccttcacctccactttctttgcggggctggtgcaggcctccctgggcatcctcag</t>
  </si>
  <si>
    <t>tgcagctggccttctccctcgtggtgtacgatgggcagccgcttgagcacccagtcgtggccga</t>
  </si>
  <si>
    <t>tgcagctggctttctccctcgtggtgtacgatgggcagccgcttgagcacccagtcgtggccga</t>
  </si>
  <si>
    <t>tgcagctggccttggccgctgccagttggccgcacaggctacgcagccaccagccacataggac</t>
  </si>
  <si>
    <t>tgcagctggccttggccgctgccagttggctgcacaggctacgcagccaccagccacataggac</t>
  </si>
  <si>
    <t>tgcagctggcgatgctcacttcacacactgacgatgtataataatgatcaaccacgttgtcgta</t>
  </si>
  <si>
    <t>tgcagctggcgatgctcacttcacacactgacgatgtataataatgatcagccacgttgtcgta</t>
  </si>
  <si>
    <t>tgcagctggcgcctggcggctcacctcgggcaggggcaggagacagcggggcccacgaccgcag</t>
  </si>
  <si>
    <t>tgcagctggcgcctggcggctcacctcgggcaggggcaggagacagcggggcccacgacggcag</t>
  </si>
  <si>
    <t>tgcagctggcggccatagattggcaaaaaaggactaaagatacggcctaatcagatgagatcaa</t>
  </si>
  <si>
    <t>tgcagctggcggccatagtttggcaaaaaaggactaaagatacggcctaatcagatgagatcaa</t>
  </si>
  <si>
    <t>tgcagctggcgggatcattgatgcccacgtcctccaggacgccctccagcctctcccgctccga</t>
  </si>
  <si>
    <t>tgcagctggcgggatcattgatgcccacgttctccaggacgccctccagcctctcccgctccga</t>
  </si>
  <si>
    <t>tgcagctggcggggataacacgaagctgcgtcgtgacactgtgaagaagcctgcaatgagcagt</t>
  </si>
  <si>
    <t>tgcagctggcggggataacacgaagctgcgtcgtgacactgtgacgaagcctgcaatgagcagt</t>
  </si>
  <si>
    <t>tgcagctggcggtggcggtgagtggggcaagcaagcagaacatgccacacgggccgaaaaaaaa</t>
  </si>
  <si>
    <t>tgcagctggcggtggcggtgagtggggcaagcaagcagaacatgccacatgggccgaaaaaaaa</t>
  </si>
  <si>
    <t>tgcagctggcggtttgaatggcaaccagggctgctgcactcgcgagggagctcaagaacatcaa</t>
  </si>
  <si>
    <t>tgcagctggcggtttgaatggcaagcagggctgctgcactcgcgagggagctcaagaacatcaa</t>
  </si>
  <si>
    <t>tgcagctggcgtcagcgctcatctacagccacgcgcgcggggtgttccaccgcgacgtgaagcc</t>
  </si>
  <si>
    <t>tgcagctggcgtcggcgctcatctacagccacgcgcgcggggtgttccaccgcgacgtgaagcc</t>
  </si>
  <si>
    <t>tgcagctggcgtgttggtgttgtgactcgttttatgtcaaactcaaatgttagaaccttgtctg</t>
  </si>
  <si>
    <t>tgcagctggcgtgttggtgttgtgacttgttttatgtcaaactcaaatgttagaaccttgtctg</t>
  </si>
  <si>
    <t>tgcagctggcgttgatccgcttgtggctcccgcgggggccgccgagcgcccgaaaaaaaaaaaa</t>
  </si>
  <si>
    <t>tgcagctggcgttgatccgcttgtggctcgcgcgggggccgccgagcgcccgaaaaaaaaaaaa</t>
  </si>
  <si>
    <t>tgcagctggcgttgatccgcttgtggctcccgcgggggccgccgagcgcctgggacgagctgaa</t>
  </si>
  <si>
    <t>tgcagctggcgttgatccgcttgtggctcgcgcgggggccgccgagcgcctgggacgagctgaa</t>
  </si>
  <si>
    <t>tgcagctggcgttgatccgcttgtggctcccgcggggggcgccgagcgcccgaaaaaaaaaaaa</t>
  </si>
  <si>
    <t>tgcagctggcgttgatccgcttgtggctcgcgcggggggcgccgagcgcccgaaaaaaaaaaaa</t>
  </si>
  <si>
    <t>tgcagctggctcctcccttccgctactgctggctcctggctctccccaccgtccgccgccgact</t>
  </si>
  <si>
    <t>tgcagctggctcctcccttccgctactgctggctcctggctctcgccaccgtccgccgccgact</t>
  </si>
  <si>
    <t>tgcagctggctcctcccttccgctgctggttcctggctctcgccaccgtccgccgccgactcgg</t>
  </si>
  <si>
    <t>tgcagctggctcctctcttccgctgctggttcctggctctcgccaccgtccgccgccgactcgg</t>
  </si>
  <si>
    <t>tgcagctggctcgagcttcagatcagtcacaagccaaacgacactgctttcgtctttggacaac</t>
  </si>
  <si>
    <t>tgcagctggctcgagcttcagatcagtcacaagccaaacgacactgctttcgtctttggaccac</t>
  </si>
  <si>
    <t>tgcagctggctgaactcagaagtatcctggtttgaaaggcgcagcacaaacaggttcaagtcaa</t>
  </si>
  <si>
    <t>tgcagctggctgaactcagaagtatcctggtttgaaaggcgcggcacaaacaggttcaagtcaa</t>
  </si>
  <si>
    <t>tgcagctggctgaactgaatgaatagcgttcgattcgatcgctttcaaattttgaaaagggcgt</t>
  </si>
  <si>
    <t>tgcagctggctgaactgaatgaatagcgttcgattcgatcgctttcaaatttttaaaagggcgt</t>
  </si>
  <si>
    <t>tgcagctggctgaatataatgctgcttattgggcgttcctggcagctagcagcacgtatgctag</t>
  </si>
  <si>
    <t>tgcagctggctgaatataatgctgcttattgggcgttcctggcagctagcagcacgtttgctag</t>
  </si>
  <si>
    <t>tgcagctggctgtgcacacaagtgagaatcccattcacatttctctggctataaaaaaactaca</t>
  </si>
  <si>
    <t>tgcagctggctgtgcacacaagtgagaatcccattcacatttctctggctataaaaaaattaca</t>
  </si>
  <si>
    <t>tgcagctggctttgagcaatggcagtccatgccgaattaatgctgagttttggtgggtgcgcgc</t>
  </si>
  <si>
    <t>tgcagctggctttgagcaatggcagttcatgccgaattaatgctgagttttggtgggtgcgcgc</t>
  </si>
  <si>
    <t>tgcagctgggaaaacccgagtcgctaagttgcgaaccgacgtaggaggcaagaccttcgtctcc</t>
  </si>
  <si>
    <t>tgcagctgggaaaacccgagtcgctaagttgcgaacctacgtaggaggcaagaccttcgtctcc</t>
  </si>
  <si>
    <t>tgcagctgggacatgcctgggttgcctactagttggtttgtcattcttgtctaaggtctgaatt</t>
  </si>
  <si>
    <t>tgcagctgggacatgcctgggttgcctactagttggtttgtcgttcttgtctaaggtctgaatt</t>
  </si>
  <si>
    <t>tgcagctgggaccacggtcgcctcaaacaatgcatgtgttccatccctacctctaccttggact</t>
  </si>
  <si>
    <t>tgcagctgggaccacggtcgcctcaaacaatgcatgtgttccttccctacctctaccttggact</t>
  </si>
  <si>
    <t>tgcagctgggacggttcgccgtcgccgccgaatgagagcccgcgtcccctcagcgcgggaacga</t>
  </si>
  <si>
    <t>tgcagctgggacggttcgccgtcgccgccgaacgagagcccgcgtcccctcagcgcgggaacga</t>
  </si>
  <si>
    <t>tgcagctgggagacattctcacgaaagctcttgggcgtgttcggtttcaggaacttcgtggcga</t>
  </si>
  <si>
    <t>tgcagctgggagacattctcacgaaagctcttgggcgtgtttggtttcaggaacttcgtggcga</t>
  </si>
  <si>
    <t>tgcagctgggagggggtcagatgtcggggcacacgccaccgccgagtggtggcgttgagcctcc</t>
  </si>
  <si>
    <t>tgcagctgggagggggtcagatgtcggggcacacgccacctccgagtggtggcgttgagcctcc</t>
  </si>
  <si>
    <t>tgcagctgggagtaacgtagtacgaaggaaatggttgcaggcgagggagcaaaaactaagcaag</t>
  </si>
  <si>
    <t>tgcagctgggagtaatgtagtacgaaggaaatggttgcaggcgagggagcaaaaactaagcaag</t>
  </si>
  <si>
    <t>tgcagctgggagtgggatgagcgcatggttgcttggcagaaggagcataggtggcgggcgcgcg</t>
  </si>
  <si>
    <t>tgcagctgggagtgggatgagctcatggttgcttggcagaaggagcataggtggcgggcgcgcg</t>
  </si>
  <si>
    <t>tgcagctgggatcactggtcggtaacaggtgggcctgccaaacggacgccgacggcggatgagc</t>
  </si>
  <si>
    <t>tgcagttgggatcactggtcggtaacaggtgggcctgccaaacggacgccgacggcggatgagc</t>
  </si>
  <si>
    <t>tgcagctgggatggctcgacaagaccttccaagacaacaagctgatcaagcagtacaagctttt</t>
  </si>
  <si>
    <t>tgcagctgggatggctcgacaagaccttccaagacaacaagctgatcaagcagtgcaagctttt</t>
  </si>
  <si>
    <t>tgcagctgggattagttagtcgctcagaagccgttatgcttctgttagtcagctgttaggcggt</t>
  </si>
  <si>
    <t>tgcagctgggattagttagtcgctgagaagccgttatgcttctgttagtcagctgttaggcggt</t>
  </si>
  <si>
    <t>tgcagctgggcaaggggatggaggtggtgaaccaggtgtggcagggcggggcccccgtcaccag</t>
  </si>
  <si>
    <t>tgcagctgggccaggggatggaggtggtgaaccaggtgtggcagggcggggcccccgtcaccag</t>
  </si>
  <si>
    <t>tgcagctgggcaaggggatggaggtggtgaaccaggtgtggcagggcggggcctccctcaccag</t>
  </si>
  <si>
    <t>tgcagctgggccaggggatggaggtggtgaaccaggtgtggcagggcggggcctccctcaccag</t>
  </si>
  <si>
    <t>tgcagctgggcaaggggatggaggtggtgaaccaggtgtggcagggcggggcctccgaaaaaaa</t>
  </si>
  <si>
    <t>tgcagctgggccaggggatggaggtggtgaaccaggtgtggcagggcggggcctccgaaaaaaa</t>
  </si>
  <si>
    <t>tgcagctgggcaaggggatggaggtggtgaaccaggtgtggcagggcggggcctccgtcaccaa</t>
  </si>
  <si>
    <t>tgcagctgggccaggggatggaggtggtgaaccaggtgtggcagggcggggcctccgtcaccaa</t>
  </si>
  <si>
    <t>tgcagctgggcaaggggatggaggtggtgaaccaggtgtggcagggcggggcctccgtcaccac</t>
  </si>
  <si>
    <t>tgcagctgggccaggggatggaggtggtgaaccaggtgtggcagggcggggcctccgtcaccac</t>
  </si>
  <si>
    <t>tgcagctgggcaaggggatggaggtggtgaaccaggtgtggcagggcggggcctccgtcaccag</t>
  </si>
  <si>
    <t>tgcagctgggccaggggatggaggtggtgaaccaggtgtggcagggcggggcctccgtcaccag</t>
  </si>
  <si>
    <t>tgcagctgggcaaggggatggaggtggtgaaccaggtgtggcagggcggggcctccgtcacccg</t>
  </si>
  <si>
    <t>tgcagctgggccaggggatggaggtggtgaaccaggtgtggcagggcggggcctccgtcacccg</t>
  </si>
  <si>
    <t>tgcagctgggcaaggggatggaggtggtgaaccaggtgtggcagggcggggcctccgtccccag</t>
  </si>
  <si>
    <t>tgcagctgggccaggggatggaggtggtgaaccaggtgtggcagggcggggcctccgtccccag</t>
  </si>
  <si>
    <t>tgcagctgggcaaggggatggaggtggtgaaccaggtgtggcagggcgggggctccgtcaccag</t>
  </si>
  <si>
    <t>tgcagctgggccaggggatggaggtggtgaaccaggtgtggcagggcgggggctccgtcaccag</t>
  </si>
  <si>
    <t>tgcagctgggcaaggggatggaggtggtgaaccaggtgtggcagggcgggtcctccgtcaccag</t>
  </si>
  <si>
    <t>tgcagctgggccaggggatggaggtggtgaaccaggtgtggcagggcgggtcctccgtcaccag</t>
  </si>
  <si>
    <t>tgcagctgggcaaggggatggaggtggtgaaccaggtgtggcaggtcggggcctccgtcaccag</t>
  </si>
  <si>
    <t>tgcagctgggccaggggatggaggtggtgaaccaggtgtggcaggtcggggcctccgtcaccag</t>
  </si>
  <si>
    <t>tgcagctgggcaaggggatggaggtggtgaaccaggtgtggcaggtcgggtcctccgtcaccag</t>
  </si>
  <si>
    <t>tgcagctgggccaggggatggaggtggtgaaccaggtgtggcaggtcgggtcctccgtcaccag</t>
  </si>
  <si>
    <t>tgcagctgggcaagggtaacatggacggcagttattggaaggtgtgtagacacctaggcaggcg</t>
  </si>
  <si>
    <t>tgcagttgggcaagggtaacatggacggcagttattggaaggtgtgtagacacctaggcaggcg</t>
  </si>
  <si>
    <t>tgcagctgggcagccgccgtcagggatctcgcaatggcaatgcgttgttatagccgtggtttgc</t>
  </si>
  <si>
    <t>tgcagctgggcagccgccgtcagggatctcgcaatggcaatgcgttgttatagctgtggtttgc</t>
  </si>
  <si>
    <t>tgcagctgggcatggcgagcgcgctggagacgctatgcgggcaatcctacggggcgaagcagta</t>
  </si>
  <si>
    <t>tgcagctgggcatggcgagcgcgctggagacgctatgcgggcaatcctatggggcgaagcagta</t>
  </si>
  <si>
    <t>tgcagctgggcattgcaagcaaaacataaatcaaaggatcagcattacatatgtccgacaccgc</t>
  </si>
  <si>
    <t>tgcagctgggcattgcaagcaaaacataaatcaaaggatcagcattacatatgtccgacaccgt</t>
  </si>
  <si>
    <t>tgcagctgggcattggctggctagcttttgtaggcaaagaaagcaaaggctaccacacgacgac</t>
  </si>
  <si>
    <t>tgcagctgggcattggctggctagcttttgtaggcaaagaaagcaaaggctcccacacgacgac</t>
  </si>
  <si>
    <t>tgcagctgggccatgatcacctgctccccacagaacctcgtcatcggcctgtaagcaagctctc</t>
  </si>
  <si>
    <t>tgcagctgggccatgatcacctgctccccgcagaacctcgtcatcggcctgtaagcaagctctc</t>
  </si>
  <si>
    <t>tgcagctgggccttgcatgcggcattattgtgtttgacgattcttcgccaaaaacaaaacagca</t>
  </si>
  <si>
    <t>tgcagctgggccttgcatgcggcattattgtttttgacgattcttcgccaaaaacaaaacagca</t>
  </si>
  <si>
    <t>tgcagctgggcgagcaaatccgtcagtcaaatggagaacagcagattgattgattctgcgtctg</t>
  </si>
  <si>
    <t>tgcagctgggcgagcaaatccgtcagtcaaatggagaacagcaggttgattgattctgcgtctg</t>
  </si>
  <si>
    <t>tgcagctgggctcccgcgtcgcgtactcgcgtgcgatgactacccgtgagcccccagctgcccc</t>
  </si>
  <si>
    <t>tgcagctgggctctcgcgtcgcgtactcgcgtgcgatgactacccgtgagcccccagctgcccc</t>
  </si>
  <si>
    <t>tgcagctgggctcttgcaagattgtgagtgccaataattcaaggccctctctctgctaccacct</t>
  </si>
  <si>
    <t>tgcagctgggctcttgcaagattgtgagtgccaataattcaaggctctctctctgctaccacct</t>
  </si>
  <si>
    <t>tgcagctgggctgtaattttatttttcagaagagacgcatgcaatgcgacgacagtcagtacac</t>
  </si>
  <si>
    <t>tgcagctgggctgtaattttatttttcagaagagacgcatgcgatgcgacgacagtcagtacac</t>
  </si>
  <si>
    <t>tgcagctgggcttacggacattccttccaatcggtccaacggcccactctcgtgagacccaacc</t>
  </si>
  <si>
    <t>tgcagctgggcttacggacattcctttcaatcggtccaacggcccactctcgtgagacccaacc</t>
  </si>
  <si>
    <t>tgcagctggggactccatcgcgctcgaggactatgactctgcgtccgtgcacgtcagcgccgct</t>
  </si>
  <si>
    <t>tgcagctggggactccatcgcgctcgaggactatgactttgcgtccgtgcacgtcagcgccgct</t>
  </si>
  <si>
    <t>tgcagctggggatcggatcggttggccgccgagtgcacggggccagcaaggatgcgagctgacg</t>
  </si>
  <si>
    <t>tgcagctggggatcggatcggttggccgccgagtgcacggggccagcacggatgcgagctgacg</t>
  </si>
  <si>
    <t>tgcagctggggatcgtttgtccatagcggggacgggcgtagtcaactagggagcaatggtgtcg</t>
  </si>
  <si>
    <t>tgcagctggggatcgtttgtccatagcggggacgggcgtagtcaactagggagcagtggtgtcg</t>
  </si>
  <si>
    <t>tgcagctggggcgccgtcttcttccccaagcactggcgcgagttctacgcctacatggcggcgc</t>
  </si>
  <si>
    <t>tgcagctggggcgccgtcttcttccccaagcactggcgcgagttctactcctacatggcggcgc</t>
  </si>
  <si>
    <t>tgcagctggggcgtgaagtttcgtggcaaagccagagacgacagacgaagcacctccacttcca</t>
  </si>
  <si>
    <t>tgcagctggggcgtgaagtttcgtggcaaagccagagacgacagacgaggcacctccacttcca</t>
  </si>
  <si>
    <t>tgcagctggggcttcgcttgctcctctcctccgctggttgccttcgcccttcacagaatcacag</t>
  </si>
  <si>
    <t>tgcagctggggcttcgcttgctcctctcctccgctggttgccttcgctcttcacagaatcacag</t>
  </si>
  <si>
    <t>tgcagctggggtcacacgtcagtggcagcgtactgtacacaagagtggacggcgacaggctgtc</t>
  </si>
  <si>
    <t>tgcagctggggtcacacgtcagtggcagcgtactgtacacaagagtgtacggcgacaggctgtc</t>
  </si>
  <si>
    <t>tgcagctgggtaagtggcgcctgcctttggattttgatcggataagaggcttgttcttgcacac</t>
  </si>
  <si>
    <t>tgcagctgggtaagtggcgcctgcctttggattttgattggataagaggcttgttcttgcacac</t>
  </si>
  <si>
    <t>tgcagctgggtcacgattgactactctctatgggagagtaggcaataatcgtgattcagcagcg</t>
  </si>
  <si>
    <t>tgcagctgggtcatgattgactactctctatgggagagtaggcaataatcgtgattcagcagcg</t>
  </si>
  <si>
    <t>tgcagctgggtcccgaggagctgctgcgggggaggacttggtagcgctaacagtaggactggta</t>
  </si>
  <si>
    <t>tgcagctgggtcccgaggagctgctgcgggggaggacttgttagcgctaacagtaggactggta</t>
  </si>
  <si>
    <t>tgcagctgggtgcctttgccatgccgaactcgtcagatcagatgccgcgtgaacgaacgctgtc</t>
  </si>
  <si>
    <t>tgcagctgggtgcctttgccatgccgaactcgtcggatcagatgccgcgtgaacgaacgctgtc</t>
  </si>
  <si>
    <t>tgcagctgggtgcgttgtttgaagacacgttcacgaaaagcgtggtctgtagacggcgagaaaa</t>
  </si>
  <si>
    <t>tgcagctgggtgcgttgtttgaagacacgttcacgaaaagcgtggtctgtagacggcgagaaag</t>
  </si>
  <si>
    <t>tgcagctgggtggggaacttgtcggctcgccctgcttccgccgatctatgtccgataccccagc</t>
  </si>
  <si>
    <t>tgcagctgggtggggcacttgtcggctcgccctgcttccgccgatctatgtccgataccccagc</t>
  </si>
  <si>
    <t>tgcagctgggtggtttcgctggaggcagggtcttcacacttcagccatcacaagacaaagcaag</t>
  </si>
  <si>
    <t>tgcagctgggtggtttcgctggaggcagggtcttcacacttcagccttcacaagacaaagcaag</t>
  </si>
  <si>
    <t>tgcagctggtacacggccttggtgctgtgattacctcgctggcctctcttgggtcctgattcat</t>
  </si>
  <si>
    <t>tgcagctggtgcacggccttggtgctgtgattacctcgctggcctctcttgggtcctgattcat</t>
  </si>
  <si>
    <t>tgcagctggtaccttgagatcggcgcccgcacagaaaaccttgggcaccgagctcgccaccaag</t>
  </si>
  <si>
    <t>tgcagctggtaccttgagatcggcgcccgcgcagaaaaccttgggcaccgagctcgccaccaag</t>
  </si>
  <si>
    <t>tgcagctggtacgattcttattgagcaacgacgtgacggtgtgcggcctgcggatcgagaacag</t>
  </si>
  <si>
    <t>tgcagctggtacgattcttcttgagcaacgacgtgacggtgtgcggcctgcggatcgagaacag</t>
  </si>
  <si>
    <t>tgcagctggtactcccgcatcagcaggtcgcccagcatgggcagtagcgtgctcaccgcgcccg</t>
  </si>
  <si>
    <t>tgcagctggtactcccgcgtcagcaggtcgcccagcatgggcagtagcgtgctcaccgcgcccg</t>
  </si>
  <si>
    <t>tgcagctggtagcctggtactagaagctgagacggtggcggtggcgtacagaacatgtgggtca</t>
  </si>
  <si>
    <t>tgcagctggtagcctggtactagaagctgagacggtggcggtggcgtacaggacatgtgggtca</t>
  </si>
  <si>
    <t>tgcagctggtcatcttgatcggcgtcgttgcccaagtcagcttcaatctcttcaagaagcgctt</t>
  </si>
  <si>
    <t>tgcagctggtcatcttgatcggcgtcgttgcccatgtcagcttcaatctcttcaagaagcgctt</t>
  </si>
  <si>
    <t>tgcagctggtccgccatggcgacaagaagatgatgatctccctgacggacaacatcaggatgga</t>
  </si>
  <si>
    <t>tgcagctggtccgccatggcgacaagaagatgatgatctccctgagggacaacatcaggatgga</t>
  </si>
  <si>
    <t>tgcagctggtcgatatatgcagcgtgtatggacagacgtctaacagttcagataataccagcgc</t>
  </si>
  <si>
    <t>tgcagctggtcgatatatgcagcgtgtatggacagacgtctaacagttcatataataccagcgc</t>
  </si>
  <si>
    <t>tgcagctggtcgtggaggccgtattgccagtgcctgttggcggactgccacaagtagacgggaa</t>
  </si>
  <si>
    <t>tgcagctggtcgtggaggccgtattgccagtgcctgttggcggactgccactagtagacgggaa</t>
  </si>
  <si>
    <t>tgcagctggtctggaacatcaacgaggtcaagccttcgaggggcacctgggcatacttaacctg</t>
  </si>
  <si>
    <t>tgcagctggtctggaacatcaacgaggtcaagccttcgaggggcacctgggcatgcttaacctg</t>
  </si>
  <si>
    <t>tgcagctggtctggcaatactactactacgcagaagagcctgggagaggggctggaactggaac</t>
  </si>
  <si>
    <t>tgcagctggtctggcagtactactactacgcagaagagcctgggagaggggctggaactggaac</t>
  </si>
  <si>
    <t>tgcagctggtgacaaatgtgaaattgcctggccgatagtgtgtacaccaaaggaacttggtggt</t>
  </si>
  <si>
    <t>tgcagttggtgacaaatgtgaaattgcctggccgatagtgtgtacaccaaaggaacttggtggt</t>
  </si>
  <si>
    <t>tgcagctggtgagacgagacaactcaccagaacttaagcctggacctggccaggtccccatgtc</t>
  </si>
  <si>
    <t>tgcagctggtgagatgagacaactcaccagaacttaagcctggacctggccaggtccccatgtc</t>
  </si>
  <si>
    <t>tgcagctggtgatctgatatgcatggttgttagtagtattacttattaacaggtctgtaaccga</t>
  </si>
  <si>
    <t>tgcagctggtgatctgatatgcatggttgttagtagtattacttattagcaggtctgtaaccga</t>
  </si>
  <si>
    <t>tgcagctggtgcaagctgcataccacacgaacgggacgccttgctggcctttaaacatggcatc</t>
  </si>
  <si>
    <t>tgcagctggtgcaagctgcataccgcacgaacgggacgccttgctggcctttaaacatggcatc</t>
  </si>
  <si>
    <t>tgcagctggtgccgtggtccaggcaaggcggcgatcaatgatcagatcagatcgcccacacggc</t>
  </si>
  <si>
    <t>tgcagctggtgccgtggtcctggcaaggcggcgatcaatgatcagatcagatcgcccacacggc</t>
  </si>
  <si>
    <t>tgcagctggtggcactgccgcactggcattcgccatgcggcaagcggcatgcccgaaaaaaaaa</t>
  </si>
  <si>
    <t>tgcagctggtggcactgccgcactggcattcgccatgcggcacgcggcatgcccgaaaaaaaaa</t>
  </si>
  <si>
    <t>tgcagctggtggccaacatggcagcgcgatgtctgtgcttgcatggggataaccgccccgccat</t>
  </si>
  <si>
    <t>tgcagctggtggccaacatggcggcgcgatgtctgtgcttgcatggggataaccgccccgccat</t>
  </si>
  <si>
    <t>tgcagctggtggctgctgcctcccccctgggattcactgaagtgcgcgcaaaatttccccagct</t>
  </si>
  <si>
    <t>tgcagctggtggctgctgcctcccccctgggattcactgaagtgcgcgtaaaatttccccagct</t>
  </si>
  <si>
    <t>tgcagctggtggctgctgcctcccccctgggattcagtgaggtgcgcgcaaaatttccccagct</t>
  </si>
  <si>
    <t>tgcagctggtggctgctgcctcccccctgggattcagtgaggtgcgcgcaaaatttctccagct</t>
  </si>
  <si>
    <t>tgcagctggtggctttcgcaggcgctacgagtgctgcttcctctgggtggacagcgacctcgtc</t>
  </si>
  <si>
    <t>tgcagctggtggctttcgcaggcgctacgagtgctgcttcctctgggtggacagcgacctggtc</t>
  </si>
  <si>
    <t>tgcagctggtggtatcgcatcgcgccatcgcccatgcatcccctcacgctctcctccaccgcgc</t>
  </si>
  <si>
    <t>tgcagctggtggtatcgcatcgcgccatcggccatgcatcccctcacgctctcctccaccgcgc</t>
  </si>
  <si>
    <t>tgcagctggtggtggcagtcagcagaggcctggcgcctggggcgacgacgctgccatagcggag</t>
  </si>
  <si>
    <t>tgcagctggtggtggcagtcggcagaggcctggcgcctggggcgacgacgctgccatagcggag</t>
  </si>
  <si>
    <t>tgcagctggtggtggggcgcgtggccctgatacgagtggtgcacgaggacgacgacgcctgagg</t>
  </si>
  <si>
    <t>tgcagctggtggtggggcgcgtggccctgatacgagtggtgcacgaggacgacgacgcctgggg</t>
  </si>
  <si>
    <t>tgcagctggtgtccacccaagaaattgagaagcaagcagctacgagcgtatgtggtggcgccac</t>
  </si>
  <si>
    <t>tgcagctggtgtccacccaagaatttgagaagcaagcagctacgagcgtatgtggtggcgccac</t>
  </si>
  <si>
    <t>tgcagctggtgttccttttgcttctcttccgcaggagccaggcagggcggaggccgacttcggc</t>
  </si>
  <si>
    <t>tgcagctggtgttccttttgcttctcttccgcaggagccaggcagggcggaggccgccttcggc</t>
  </si>
  <si>
    <t>tgcagctggttacgaacacactccactccaagctgaagctacaagtagacatgaaagacagtaa</t>
  </si>
  <si>
    <t>tgcagctggttacgaacacactccactccaagctgaagctacaagtagacatgaaagacattaa</t>
  </si>
  <si>
    <t>tgcagctggttcaccgaaggcggctgcaccgcctcggcagccgccgccgccgcctggtagtagt</t>
  </si>
  <si>
    <t>tgcagctggttcaccgacggcggctgcaccgcctcggcagccgccgccgccgcctggtagtagt</t>
  </si>
  <si>
    <t>tgcagctggttccaaatcggaatgctgcttgtgattcagttcttggttgggtaggaggccatct</t>
  </si>
  <si>
    <t>tgcagctggttccaaatcggaatgctgcttgtggttcagttcttggttgggtaggaggccatct</t>
  </si>
  <si>
    <t>tgcagctggttcctgcgaactgtgcacatggacatgtgaccttgacccatcgcagcagcagcag</t>
  </si>
  <si>
    <t>tgcagctggttcgtgcgaactgtgcacatggacatgtgaccttgacccatcgcagcagcagcag</t>
  </si>
  <si>
    <t>tgcagctggttgcagccgccatttcgaaaagacggagatggagcgagagagatggagatggaat</t>
  </si>
  <si>
    <t>tgcagctggttgctgccgccatttcgaaaagacggagatggagcgagagagatggagatggaat</t>
  </si>
  <si>
    <t>tgcagctggttgcttaacatggtgaggcttcgagtgcaggtgaagaagataccgtccacattcc</t>
  </si>
  <si>
    <t>tgcagttggttgcttaacatggtgaggcttcgagtgcaggtgaagaagataccgtccacattcc</t>
  </si>
  <si>
    <t>tgcagctggttgcttacctcggcatgaaccaggtgattgtccaaactgaggcacagaaacttgg</t>
  </si>
  <si>
    <t>tgcagctggttgcttacctcggcatgaaccaggtgattgtccaaactgaggcacataaacttgg</t>
  </si>
  <si>
    <t>tgcagctggttgtgacgctacagatgccatggctgagaagtagactatctgagaacagggcgtg</t>
  </si>
  <si>
    <t>tgcagctggttgtgacgctacagatgccatggctgagaagtagactgtctgagaacagggcgtg</t>
  </si>
  <si>
    <t>tgcagctggtttaattttaactgttgctagtgaggtttttgaggagtcagggaggactcttgta</t>
  </si>
  <si>
    <t>tgcagctggtttaattttaactgttgctagtgaggtttttgaggagtcggggaggactcttgta</t>
  </si>
  <si>
    <t>tgcagctggtttctagggtcaacaatgcatgcatgcaaccttgtgcttaattgcatccacatgc</t>
  </si>
  <si>
    <t>tgcagctggtttctagggtcagcaatgcatgcatgcaaccttgtgcttaattgcatccacatgc</t>
  </si>
  <si>
    <t>tgcagctgtaaagaagcaatgcgcgcggaagcaacagtaaattaactccgacaaacacactaca</t>
  </si>
  <si>
    <t>tgcagctgtaaagaggcaatgcgcgcggaagcaacagtaaattaactccgacaaacacactaca</t>
  </si>
  <si>
    <t>tgcagctgtaactgcctttcacatctttgactcccatgagcgcacgcaaaaggtaaccgtaacg</t>
  </si>
  <si>
    <t>tgcagctgtaactgcctttcacatctttgactcccatgagcgcatgcaaaaggtaaccgtaacg</t>
  </si>
  <si>
    <t>tgcagctgtaacttggttccattttcaggtaaacagcacaacagaccaactagggtgcaggacc</t>
  </si>
  <si>
    <t>tgcagctgtaacttggttccattttcaggtaaacagcacaacagaccaactagtgtgcaggacc</t>
  </si>
  <si>
    <t>tgcagctgtaagcagaccgcaacccctcacttgggtttccattagttttgatgcgcggtttgcg</t>
  </si>
  <si>
    <t>tgcagctgtaagcagaccgcaacccctcacttgggtttccatttgttttgatgcgcggtttgcg</t>
  </si>
  <si>
    <t>tgcagctgtaatataatacagccaacgacacagccagtctcggtatatagcctaaagacctcaa</t>
  </si>
  <si>
    <t>tgcagctgtaatataatacagccaacgacactgccagtctcggtatatagcctaaagacctcaa</t>
  </si>
  <si>
    <t>tgcagctgtaattttgcatccctataggatcagtaagtctgcatgtctagcaacattctgcaat</t>
  </si>
  <si>
    <t>tgcagctgtagttttgcatccctataggatcagtaagtctgcatgtctagcaacattctgcaat</t>
  </si>
  <si>
    <t>tgcagctgtacatgctgaatgcgtacccagagtgagacgaactcctccaattgagatgatgtag</t>
  </si>
  <si>
    <t>tgcagctgtacatgctgaatgtgtacccagagtgagacgaactcctccaattgagatgatgtag</t>
  </si>
  <si>
    <t>tgcagctgtacatgttttcctgtaaatcgacctgtcacggaaagaacttcagataaaccacgcc</t>
  </si>
  <si>
    <t>tgcagctgtacatgttttcctgtaaatcgacctgtcacggaaagaacttcagataaaccacgtc</t>
  </si>
  <si>
    <t>tgcagctgtacttgttgtcacagctgcatttcttgtcttcgtaccttccaggcatctgctacag</t>
  </si>
  <si>
    <t>tgcagctgtacttgttgtcgcagctgcatttcttgtcttcgtaccttccaggcatctgctacag</t>
  </si>
  <si>
    <t>tgcagctgtagcagtactgatctatctctctgttccagtttgaggcttgttttttctgttgtgg</t>
  </si>
  <si>
    <t>tgcagctgtagcagtactgatctgtctctctgttccagtttgaggcttgttttttctgttgtgg</t>
  </si>
  <si>
    <t>tgcagctgtagccgccgccgccgctgagccgcttcatggaatcatgggacgatgtggtggtgca</t>
  </si>
  <si>
    <t>tgcagctgtagccgccgccgccgctgtgccgcttcatggaatcatgggacgatgtggtggtgca</t>
  </si>
  <si>
    <t>tgcagctgtagcgagcaggctagttatagtagatctcatatgggagttttcgttttcttttcgc</t>
  </si>
  <si>
    <t>tgcagctgtagcgagcaggctagttatagtagatctcatatgggggttttcgttttcttttcgc</t>
  </si>
  <si>
    <t>tgcagctgtagctgtacctaaccaaagcagcagcccagcgcacgtaatctgggccgtccgcccg</t>
  </si>
  <si>
    <t>tgcagctgtagctgtacctaaccaaagcagcagcccagcgcacgtcatctgggccgtccgcccg</t>
  </si>
  <si>
    <t>tgcagctgtagcttctgaagaattgaagataatgtgcaaaacgaaacgtcccatgccgcagctt</t>
  </si>
  <si>
    <t>tgcagctgtagcttctgaagaattgaagatgatgtgcaaaacgaaacgtcccatgccgcagctt</t>
  </si>
  <si>
    <t>tgcagctgtaggtatagagtagcgccgtcatccacgacgacggaacgacataggagcgaccgag</t>
  </si>
  <si>
    <t>tgcagctgtaggtatagagtagcgccgtcatccacgacgacggaacggcataggagcgaccgag</t>
  </si>
  <si>
    <t>tgcagctgtaggtatagagtagcgccgtcatccacgacgacggaacggcataggagccactcat</t>
  </si>
  <si>
    <t>tgcagctgtaggtatagagtagcgccgtcatccacgacgacggaacggcataggagcgactcat</t>
  </si>
  <si>
    <t>tgcagctgtagtcttatcaaagccattaatgacatttgaacaactgtgaagtcaaacaaaaatg</t>
  </si>
  <si>
    <t>tgcagctgtagtcttatcaaagccattaatgacatttgaacaactgtgaagtcaagcaaaaatg</t>
  </si>
  <si>
    <t>tgcagctgtagttttattaagtgtaaagcttaattataaaaacgttaagtgtaaaacttagcga</t>
  </si>
  <si>
    <t>tgcagctgtagttttattaagtgtagagcttaattataaaaacgttaagtgtaaaacttagcga</t>
  </si>
  <si>
    <t>tgcagctgtatatacatgcaaaacttaacccgtccgctccattccttcgcgttttgttgttctc</t>
  </si>
  <si>
    <t>tgcagctgtatatacatgcaaaacttaacccgtctgctccattccttcgcgttttgttgttctc</t>
  </si>
  <si>
    <t>tgcagctgtatctgtcacaattttctgcttgctttcctgactgttgaatttcttttcaccaagt</t>
  </si>
  <si>
    <t>tgcagctgtatctgtcacaattttctgtttgctttcctgactgttgaatttcttttcaccaagt</t>
  </si>
  <si>
    <t>tgcagctgtatcttctaactatccgtctaccttctgggatgctgcggtctgtatggttgctggc</t>
  </si>
  <si>
    <t>tgcagctgtatcttctaactattcgtctaccttctgggatgctgcggtctgtatggttgctggc</t>
  </si>
  <si>
    <t>tgcagctgtcaacaaggatttgtaagggcttttattgaaagtaattttctcaggcccataataa</t>
  </si>
  <si>
    <t>tgcagctgtcaacgaggatttgtaagggcttttattgaaagtaattttctcaggcccataataa</t>
  </si>
  <si>
    <t>tgcagctgtcacacacacaggcaaacaaaccaaacagaaatggtgactccaaaagtcaaacgat</t>
  </si>
  <si>
    <t>tgcagctgtcacacacagaggcaaacaaaccaaacagaaatggtgactccaaaagtcaaacgat</t>
  </si>
  <si>
    <t>tgcagctgtcacctgtgttacctttctggccatgttgacattagtctgatagaaaagcaaaagc</t>
  </si>
  <si>
    <t>tgcagttgtcacctgtgttacctttctggccatgttgacattagtctgatagaaaagcaaaagc</t>
  </si>
  <si>
    <t>tgcagctgtcagagcacaagaatctaaccttgcacttctcacgtatgggcagctcaagtaagca</t>
  </si>
  <si>
    <t>tgcagttgtcagagcacaagaatctaaccttgcacttctcacgtatgggcagctcaagtaagca</t>
  </si>
  <si>
    <t>tgcagctgtcaggggaaacaactgtggcttctaactgagatgccaaaacacaatacacaccttg</t>
  </si>
  <si>
    <t>tgcagctgtcaggggcaacaactgtggcttctaactgagatgccaaaacacaatacacaccttg</t>
  </si>
  <si>
    <t>tgcagctgtcccatgagcgcctcggaggtggaggagcgctgatgatgcaggggaggggaacatt</t>
  </si>
  <si>
    <t>tgcagctgtcgcatgagcgcctcggaggtggaggagcgctgatgatgcaggggaggggaacatt</t>
  </si>
  <si>
    <t>tgcagctgtccgcaaggctggccaccacatctcttcacacagccacccatgccccaagggctgt</t>
  </si>
  <si>
    <t>tgcagctgtccgcaaggctggccaccacatctcttcacacagccacccatgcctcaagggctgt</t>
  </si>
  <si>
    <t>tgcagctgtcctgccatggtctgctcacttgcgctaccattcttgtcggtataggacatcacca</t>
  </si>
  <si>
    <t>tgcagctgtcctgccatggtctgctcacttgcgctaccattcttgtcggtataggacatcaccg</t>
  </si>
  <si>
    <t>tgcagctgtccttgtccctgcttttttggcctagtgatagctcatgccaagccctacatacgag</t>
  </si>
  <si>
    <t>tgcagctgtccttgtccctgcttttttggcctagtgatagctcatgccaagccctacataggag</t>
  </si>
  <si>
    <t>tgcagctgtcgagagtctcacagaactttagcattgctacgtactgatagctagtttataattt</t>
  </si>
  <si>
    <t>tgcagctgtcgagagtcttacagaactttagcattgctacgtactgatagctagtttataattt</t>
  </si>
  <si>
    <t>tgcagctgtcgcagggccagatcctcgccccctacctgagcacctccgtcttcgtcgtcctcgc</t>
  </si>
  <si>
    <t>tgcagctgtcgcagggccagatcctcgccccctacctgggcacctccgtcttcgtcgtcctcgc</t>
  </si>
  <si>
    <t>tgcagctgtcgccgcgccacgtggaggcgtcccgcatgacgctgcaccgaaaaaaaaaaaaaaa</t>
  </si>
  <si>
    <t>tgcagctgtcgtcgcgccacgtggaggcgtcccgcatgacgctgcaccgaaaaaaaaaaaaaaa</t>
  </si>
  <si>
    <t>tgcagctgtcgtccctcttctcctctcctctgagatcctattcctgcaaccaccaggtccgtca</t>
  </si>
  <si>
    <t>tgcagctgtcgtccctcttctcctctgctctgagatcctattcctgcaaccaccaggtccgtca</t>
  </si>
  <si>
    <t>tgcagctgtcgtctactaatttattgacgccattattcctaggtaaccagctcgatgcccgcct</t>
  </si>
  <si>
    <t>tgcagctgtcgtctattaatttattgacgccattattcctaggtaaccagctcgatgcccgcct</t>
  </si>
  <si>
    <t>tgcagctgtcgtctatgatgtacggaaacccaggcggcacttaaaaaacgtgactccccgtcat</t>
  </si>
  <si>
    <t>tgcagctgtcgtctatgatgtacggagacccaggcggcacttaaaaaacgtgactccccgtcat</t>
  </si>
  <si>
    <t>tgcagctgtctaaactctcattgtaaagtaataactaagtaaagtattagtttcttgttagcta</t>
  </si>
  <si>
    <t>tgcagctgtctaaactctcattgtaaagtaataactaggtaaagtattagtttcttgttagcta</t>
  </si>
  <si>
    <t>tgcagctgtctaatggagacctgtacgagaagacgcacgacgagctggacttcgagttcctggg</t>
  </si>
  <si>
    <t>tgcagctgtctaatggagacgtgtacgagaagacgcacgacgagctggacttcgagttcctggg</t>
  </si>
  <si>
    <t>tgcagctgtctactctcacagagcactgtgctaacagccagcagcagctattttaacaggcatc</t>
  </si>
  <si>
    <t>tgcagctgtctcctctcacagagcactgtgctaacagccagcagcagctattttaacaggcatc</t>
  </si>
  <si>
    <t>tgcagctgtctcgctcctccttcctctcctcgttccgtccattgccgctccaagctcgcgaaga</t>
  </si>
  <si>
    <t>tgcagctgtctcgctcctccttcctctcctcgttccgtccattgctgctccaagctcgcgaaga</t>
  </si>
  <si>
    <t>tgcagctgtctgcaattcgaccgcagctcagcgttcccaaaaacccgagagaaacctccctttc</t>
  </si>
  <si>
    <t>tgcagctgtctgcaattcgaccgcagctcagcgttcccaaaaacccgagagaaacctccctttg</t>
  </si>
  <si>
    <t>tgcagctgtctgccctaaatcctaatcgattattgcatacatgcatgctctgcccatgcatgca</t>
  </si>
  <si>
    <t>tgcagctgtctgccctaaatcctaatcgattattgcatgcatgcatgctctgcccatgcatgca</t>
  </si>
  <si>
    <t>tgcagctgtctggatcacatggagcgaggtaacgagctccaccgtgatcggatcctcggccaca</t>
  </si>
  <si>
    <t>tgcagctgtctggatcacatggagcgaggtaacgagctccaccgtgatcggatcctctgccaca</t>
  </si>
  <si>
    <t>tgcagctgtcttttattattattatgcatgtttggtgtaaggttgggaaagatacgtactggct</t>
  </si>
  <si>
    <t>tgcagctgtcttttattattattatgcatgtttggtgtaaggttgggaaagatgcgtactggct</t>
  </si>
  <si>
    <t>tgcagctgtgaaaccattccgtttccgtagtgtaggatataccagaagtactactcatcgtcag</t>
  </si>
  <si>
    <t>tgcagctgtgaaaccattccgtttccgtagtgtaggatataccagaagtactactcgtcgtcag</t>
  </si>
  <si>
    <t>tgcagctgtgaacaggagctatgaaaactctgcactcaaatcacagtcggcgactgacagaaaa</t>
  </si>
  <si>
    <t>tgcagctgtgaacaggagctatgaaaactctgcactcagatcacagtcggcgactgacagaaaa</t>
  </si>
  <si>
    <t>tgcagctgtgaatgagagcagcaaaactggtgccagacacgcgaggggtgatccattggcaatg</t>
  </si>
  <si>
    <t>tgcagctgtgaatgagagcagccaaactggtgccagacacgcgaggggtgatccattggcaatg</t>
  </si>
  <si>
    <t>tgcagctgtgaattcttggtgttttgctgtgagatctgttagatcgtttgaacacatcatctga</t>
  </si>
  <si>
    <t>tgcagctgtgaattctttgtgttttgctgtgagatctgttagatcgtttgaacacatcatctga</t>
  </si>
  <si>
    <t>tgcagctgtgagcaacagcacagcggccagtccatcattgatcatttgctgcgtggtactcagc</t>
  </si>
  <si>
    <t>tgcagctgtgagcaacagcacagcggccagtccatcattgatcatttgctgcgtggtagtcagc</t>
  </si>
  <si>
    <t>tgcagctgtgatgcttgcagcgaaggacgctgcatgcttacatagcggagccgatggatcaatt</t>
  </si>
  <si>
    <t>tgcagctgtgatgcttgcagcgaaggacgctgcatgcttatatagcggagccgatggatcaatt</t>
  </si>
  <si>
    <t>tgcagctgtgatgcttgcagcgatggacgagatgcatgcttatatagcggagccgatggatcaa</t>
  </si>
  <si>
    <t>tgcagctgtgatgcttgcagcgatggacgagctgcatgcttatatagcggagccgatggatcaa</t>
  </si>
  <si>
    <t>tgcagctgtgattagcatcgaagaagagtactcccccaccccaacataagagagaagcaatcca</t>
  </si>
  <si>
    <t>tgcagctgtgattagcatcgaagaagagtactcctccaccccaacataagagagaagcaatcca</t>
  </si>
  <si>
    <t>tgcagctgtgattagtatcaaacaagagtactccacgcacccccaacgtaagagtaaagcaatc</t>
  </si>
  <si>
    <t>tgcagctgtgattagtatcaaacaagagtactccacgcatccccaacgtaagagtaaagcaatc</t>
  </si>
  <si>
    <t>tgcagctgtgcacaggctaagctagaaggcctgcctacctgcgcgaggaacttgttgacgcggg</t>
  </si>
  <si>
    <t>tgcagctgtgcacaggctaagctagaaggcctgcctacctgcgtgaggaacttgttgacgcggg</t>
  </si>
  <si>
    <t>tgcagctgtgcacgagaacagatcagcaatgatgctagggtttgggcaatgagggaatggctgt</t>
  </si>
  <si>
    <t>tgcagctgtgcacgagaatagatcagcaatgatgctagggtttgggcaatgagggaatggctgt</t>
  </si>
  <si>
    <t>tgcagctgtgcacggggggcccaagccacgcgttggattagaccacatggtcgctattctaggc</t>
  </si>
  <si>
    <t>tgcagctgtgcacgggggggccaagccacgcgttggattagaccacatggtcgctattctaggc</t>
  </si>
  <si>
    <t>tgcagctgtgcagcaccgcaccccgcgcccgtgcggtggttcattgccgtgccgcacgaagtcc</t>
  </si>
  <si>
    <t>tgcagctgtgcagcgccgcaccccgcgcccgtgcggtggttcattgccgtgccgcacgaagtcc</t>
  </si>
  <si>
    <t>tgcagctgtgcaggggcgccacagacgatcggggagcccgagataagaagatcacactcgggtg</t>
  </si>
  <si>
    <t>tgcagctgtgcaggggcgccacagacgatcggggagcccgagataagaagatctcactcgggtg</t>
  </si>
  <si>
    <t>tgcagctgtgcatgtgggtgtgcggccccaaaggaggcagagcgcgtacacctgtggtactggt</t>
  </si>
  <si>
    <t>tgcagctgtgcatgtgggtgtgcggccccaaaggaggcagagcgcgtacgcctgtggtactggt</t>
  </si>
  <si>
    <t>tgcagctgtgcattgcagcacggtgctagaagcccacaacgccccacaggattgcccgattgcc</t>
  </si>
  <si>
    <t>tgcagctgtgcattgcagcacggtgctagaagcccacaacgccccacgggattgcccgattgcc</t>
  </si>
  <si>
    <t>tgcagctgtgccaccgaaggctagacctgcatgagctaggccaagcaggcccattgactgagaa</t>
  </si>
  <si>
    <t>tgcagctgtgccaccgaaggctagacctgcatgagctaggccaagcaggcccattgactgagag</t>
  </si>
  <si>
    <t>tgcagctgtgccaccgcaggctagacctgcatgagctaggccaagcaggcccattgactagaga</t>
  </si>
  <si>
    <t>tgcagctgtgccaccgcaggctagacctgcatgagctaggccgagcaggcccattgactagaga</t>
  </si>
  <si>
    <t>tgcagctgtgccgacgcacttggaacttcatccacacacacacgagccctgccaatgcccttcc</t>
  </si>
  <si>
    <t>tgcagctgtgccgacgcacttggaacttcatccacacacacatgagccctgccaatgcccttcc</t>
  </si>
  <si>
    <t>tgcagctgtgcctttgtcaatttcctcaaagaaagcaggaatctgaggtattgacaaggaaaat</t>
  </si>
  <si>
    <t>tgcagctgtgcctttgtcaatttcctcaaagaaagcaggaatctgaggtattgacaaggaaagt</t>
  </si>
  <si>
    <t>tgcagctgtgcgcaggctaagcgtggtggtgacagcagcagccgcctcctccgaaaaaaaaaaa</t>
  </si>
  <si>
    <t>tgcagctgtgcgcaggctaagcgtggtggtgacagcagcagctgcctcctccgaaaaaaaaaaa</t>
  </si>
  <si>
    <t>tgcagctgtgcgcccgtcaacttggcttcgctgccgaaggccacgtacaccacggagcgcggcg</t>
  </si>
  <si>
    <t>tgcagctgtgcgcccgtcaacttggcttcgctgccgaaggccacgtacacgacggagcgcggcg</t>
  </si>
  <si>
    <t>tgcagctgtgcgcgcggctggccgcaggccgctggcggagtacaccgtggtcatcccgaaaaaa</t>
  </si>
  <si>
    <t>tgcagctgtgcgtgcggctggccgcaggccgctggcggagtacaccgtggtcatcccgaaaaaa</t>
  </si>
  <si>
    <t>tgcagctgtgcgctaaccacagataaagaaagtcatcagctaaaataacataatttctatacaa</t>
  </si>
  <si>
    <t>tgcagctgtgcgctaaccgcagataaagaaagtcatcagctaaaataacataatttctatacaa</t>
  </si>
  <si>
    <t>tgcagctgtgcgctgcaaccagcggcgagcgccagcaccgccagcatcgccattagcgccgcca</t>
  </si>
  <si>
    <t>tgcagctgtgcgctgcaaccagcggcgagcgccagtaccgccagcatcgccattagcgccgcca</t>
  </si>
  <si>
    <t>tgcagctgtgcgctgccaccagcagcgagcgccagcaccgccagcatcgccgttagagccgccg</t>
  </si>
  <si>
    <t>tgcagctgtgcgctgccaccagcggcgagcgccagcaccgccagcatcgccgttagagccgccg</t>
  </si>
  <si>
    <t>tgcagctgtgcgtgcaacagtgcaggtgtaagttgagcagttgaccctgacatttgattttgga</t>
  </si>
  <si>
    <t>tgcagctgtgcgtgcaacagtgcaggtgtaagttgagcatttgaccctgacatttgattttgga</t>
  </si>
  <si>
    <t>tgcagctgtgctcgccgtacgtattatgtggagatggatggcgacccgagtgtggcggcaccag</t>
  </si>
  <si>
    <t>tgcagctgtgctcgccgtacgtcttatgtggagatggatggcgacccgagtgtggcggcaccag</t>
  </si>
  <si>
    <t>tgcagctgtgctgctcctcccgtcccgtgaacgaaggaaaagaagaagaaccaactgcccgttg</t>
  </si>
  <si>
    <t>tgcagctgtgctgctcctcccgtcccgtgaacggaggaaaagaagaagaaccaactgcccgttg</t>
  </si>
  <si>
    <t>tgcagctgtgctgtgcacgcgggccgcacggctcgtcgtctcgtactcctacgatgcaataagc</t>
  </si>
  <si>
    <t>tgcagctgtgctgtgcacgcggggcgcacggctcgtcgtctcgtactcctacgatgcaataagc</t>
  </si>
  <si>
    <t>tgcagctgtgctgtgctatatgcatggatcagtaatcactcatcagtgtggttctggttctggg</t>
  </si>
  <si>
    <t>tgcagctgtgctgtgctatatgcatggatcagtcatcactcatcagtgtggttctggttctggg</t>
  </si>
  <si>
    <t>tgcagctgtggaggattaacgagacgacgttcaacttgcgcgtgttcggcaaccagttcatggg</t>
  </si>
  <si>
    <t>tgcagctgtggaggattaacgagacgacgttcaacttgcgcgtgttcggcaaccagttcgtggg</t>
  </si>
  <si>
    <t>tgcagctgtggcagagaaacctccatcctgtatagtattgacaacctccatacaatatgattgg</t>
  </si>
  <si>
    <t>tgcagctgtggcagagaaccctccatcctgtatagtattgacaacctccatacaatatgattgg</t>
  </si>
  <si>
    <t>tgcagctgtggccaaaggacaaggtacttgcttacatatatgtctcttgatgctgtaaatttca</t>
  </si>
  <si>
    <t>tgcagctgtggccaaaggacaaggtacttgcttgcatatatgtctcttgatgctgtaaatttca</t>
  </si>
  <si>
    <t>tgcagctgtggcctccttgcaggattcagaggcaggaggctccactccagtagtgcaagttgga</t>
  </si>
  <si>
    <t>tgcagctgttgcctccttgcaggattcagaggcaggaggctccactccagtagtgcaagttgga</t>
  </si>
  <si>
    <t>tgcagctgtggcgacgacgacttctccatcctggtggccgacgtcccaccccatgacgactgcg</t>
  </si>
  <si>
    <t>tgcagctgtggcgacgacggcttctccatcctggtggccgacgtcccaccccatgacgactgcg</t>
  </si>
  <si>
    <t>tgcagctgtgggaagcgtggagggcatccaatggacgaaagtgacgatcggacgtccagggaaa</t>
  </si>
  <si>
    <t>tgcagctgtgggaagcgtggagggcatccaatggacgaaagtgacgatcggacgtccagggaag</t>
  </si>
  <si>
    <t>tgcagctgtggtattaccagctgcggcagcggcgctgatggcaatggcgttgcagctctcggca</t>
  </si>
  <si>
    <t>tgcagctgtggtattaccagctgcggcaggggcgctgatggcaatggcgttgcagctctcggca</t>
  </si>
  <si>
    <t>tgcagctgtgtgatactttacagcatattttgggcccacggtatggatgaccttcctacataaa</t>
  </si>
  <si>
    <t>tgcagctgtgtgatactttacagcatattttgggcccacggtatggatgaccttcctacataac</t>
  </si>
  <si>
    <t>tgcagctgtgttgccttccctgagagcaactccaagagatcccaaaaaaattcttccccaaaac</t>
  </si>
  <si>
    <t>tgcagctgtgttgccttccctgagagcaactccaagagatccccaaaaaattcttccccaaaac</t>
  </si>
  <si>
    <t>tgcagctgttaacagcctggaacagagagagagagcagatcgacgatgggacgaatggaaaaca</t>
  </si>
  <si>
    <t>tgcagctgttaacagcctgggacagagagagagagcagatcgacgatgggacgaatggaaaaca</t>
  </si>
  <si>
    <t>tgcagctgttaatgctgttgatgccgtctcactagttcatgtagttactgcacattcagttact</t>
  </si>
  <si>
    <t>tgcagctgttaatgctgttgatgccgtctcaccagttcatgtagttactgcacattcagttact</t>
  </si>
  <si>
    <t>tgcagctgttaattcttaaaatacagagaatgtatctattatagttacaatccaactcacgggt</t>
  </si>
  <si>
    <t>tgcagctgttaattcttaaaatacagagaatttatctattatagttacaatccaactcacgggt</t>
  </si>
  <si>
    <t>tgcagctgttacagaaagaccagtggcaagttaaaatgacaaaatgttcgtttgctcaacgcca</t>
  </si>
  <si>
    <t>tgcagttgttacagaaagaccagtggcaagttaaaatgacaaaatgttcgtttgctcaacgcca</t>
  </si>
  <si>
    <t>tgcagctgttacataaacatataacatgaaaaatattgaaaatgaaatatgctttcatcaacaa</t>
  </si>
  <si>
    <t>tgcagctgttacataaacatataacatgaaaaatattgaaagtgaaatatgctttcatcaacaa</t>
  </si>
  <si>
    <t>tgcagctgttcaagtctcaaaaccacaccatgcatcctcatgcgacggacctacaataccatgc</t>
  </si>
  <si>
    <t>tgcagctgttcaagtctcaaaaccacaccatgcatcctcatgcgacggacctacaataccttgc</t>
  </si>
  <si>
    <t>tgcagctgttcaagtctcaaaatcacagcatgcatcctcatgcgacggacctaaaataccttgc</t>
  </si>
  <si>
    <t>tgcagctgttcaagtctcaaaatcacagcatgcatcctcatgcgacggacctacaataccttgc</t>
  </si>
  <si>
    <t>tgcagctgttcatcgatctttcctccatggccagttcagcatacgtcagcctcttgctgctgct</t>
  </si>
  <si>
    <t>tgcagttgttcatcgatctttcctccatggccagttcagcatacgtcagcctcttgctgctgct</t>
  </si>
  <si>
    <t>tgcagctgttcatcgatgttggctttgttagagcgagggctggaaggcacgctcgcggatctaa</t>
  </si>
  <si>
    <t>tgcagctgttcatcgatgttggctttgttagaacgagggctggaaggcacgctcgcggatctaa</t>
  </si>
  <si>
    <t>tgcagctgttcatcgatgttggctttgttatagagagggctggaaggcatgctcacggacctaa</t>
  </si>
  <si>
    <t>tgcagctgttcatcgatgttggctttgttatagagagggctggaaggcatgctcgcggacctaa</t>
  </si>
  <si>
    <t>tgcagctgttccagaggtggggcgctgccctctgtgactcggcgctaggtgcattcaagttcta</t>
  </si>
  <si>
    <t>tgcagctgttccagaggtggggcgctgccctctgtgacttggcgctaggtgcattcaagttcta</t>
  </si>
  <si>
    <t>tgcagctgttccaggtaccccaaccagtggtgctggtgcaccgaagaaacactcggagaggtgc</t>
  </si>
  <si>
    <t>tgcagctgttccaggtacccgaaccagtggtgctggtgcaccgaagaaacactcggagaggtgc</t>
  </si>
  <si>
    <t>tgcagctgttccgcaagaaccgcgcccctcgcggccgccgcggcaaccgcgtcccgaaaaaaaa</t>
  </si>
  <si>
    <t>tgcagctgttccgcaagaaccgcgctcctcgcggccgccgcggcaaccgcgtcccgaaaaaaaa</t>
  </si>
  <si>
    <t>tgcagctgttcgccgagtacaaggcgaaggtggggaccatcaccgagagggccctcttcgtggt</t>
  </si>
  <si>
    <t>tgcagctgttcgccgagtacaaggcgaaggtggggaccatctccgagagggccctcttcgtggt</t>
  </si>
  <si>
    <t>tgcagctgttctcaaaagatgagaggccacatctatccatccaccagacgcggatcaaatcgat</t>
  </si>
  <si>
    <t>tgcagctgttctcaaaagatgagaggccacatctatccatccaccagccgcggatcaaatcgat</t>
  </si>
  <si>
    <t>tgcagctgttctcaaaagatgagaggccacatctatccatccagcagacggatcaaatccatcg</t>
  </si>
  <si>
    <t>tgcagctgttctcaaaagatgagaggccacatctatccatccagcagacggatcaaatcgatcg</t>
  </si>
  <si>
    <t>tgcagctgttctcgtctgaactctgaagcaaataagtactgctgtatctgtgtacgtttatgtt</t>
  </si>
  <si>
    <t>tgcagctgttctcgtctgaactctgaagcaaataagtactgctgtatctgtgtatgtttatgtt</t>
  </si>
  <si>
    <t>tgcagctgttctgcgtgtggaagtggccacagcggcactgcctggttgcgaattcacggcctga</t>
  </si>
  <si>
    <t>tgcagctgttctgcgtgtggaagtggccactgcggcactgcctggttgcgaattcacggcctga</t>
  </si>
  <si>
    <t>tgcagctgttgagtgtggacttgcatgtccaattgtccatccaacttccaaccccagtagcctt</t>
  </si>
  <si>
    <t>tgcagctgttgagtgtggacttgcatgtccaattgtccatccaacttccaaccctagtagcctt</t>
  </si>
  <si>
    <t>tgcagctgttgccgaaaggaagaaacggttagagcattgtgctctgattgattggttgtattat</t>
  </si>
  <si>
    <t>tgcagctgttgccgaaaggaggaaacggttagagcattgtgctctgattgattggttgtattat</t>
  </si>
  <si>
    <t>tgcagctgttgccgaaagggggaaacggttacaacatgattaattggttgtattattggaacgt</t>
  </si>
  <si>
    <t>tgcagctgttgccgaaagggggaaacggttacagcatgattaattggttgtattattggaacgt</t>
  </si>
  <si>
    <t>tgcagctgttgcggtgcatacatgtatctttcctttccacacgctgctgtcgagctgccattgc</t>
  </si>
  <si>
    <t>tgcagctgttgcggtgcgtacatgtatctttcctttccacacgctgctgtcgagctgccattgc</t>
  </si>
  <si>
    <t>tgcagctgttgctctgctagtatgctctgatcttataggggttattaattattatatatattat</t>
  </si>
  <si>
    <t>tgcagctgttgctctgctattatgctctgatcttataggggttattaattattatatatattat</t>
  </si>
  <si>
    <t>tgcagctgttggaatttggaaaggaggagggagggagaaagggccgacgacgagtcgacgtcga</t>
  </si>
  <si>
    <t>tgcaggtgttggaatttggaaaggaggagggagggagaaagggccgacgacgagtcgacgtcga</t>
  </si>
  <si>
    <t>tgcagctgttggattgggaaggaggctttcagtttcagttgctgcacctagaatcgtcagactt</t>
  </si>
  <si>
    <t>tgcagctgttggattggggaggaggctttcagtttcagttgctgcacctagaatcgtcagactt</t>
  </si>
  <si>
    <t>tgcagctgttggctggatggagctggttggttggctagtttttcatgtagcagctggttttcag</t>
  </si>
  <si>
    <t>tgcagctgttggctggatggagctggttggttggctagtttttcctgtagcagctggttttcag</t>
  </si>
  <si>
    <t>tgcagctgttggctgtaggagagtagagccgagacgtgcttgtgtgttcaccagtgcgttgtgt</t>
  </si>
  <si>
    <t>tgcagctgttggctgtaggagagtagagccgagacgtgcttgtgtgttcactagtgcgttgtgt</t>
  </si>
  <si>
    <t>tgcagctgttgtcccagaggtgcgcctcatacctccccgtccacctatgcctgcttttacacgg</t>
  </si>
  <si>
    <t>tgcagctgttgtcccagaggtgcgcctcatatctccccgtccacctatgcctgcttttacacgg</t>
  </si>
  <si>
    <t>tgcagctgttgttcacctccacatgaaatttagaattgaatcgaagaaggatgaggagacttac</t>
  </si>
  <si>
    <t>tgcagctgttgttcacctccacatgaaatttagaattgaatcggagaaggatgaggagacttac</t>
  </si>
  <si>
    <t>tgcagctgtttaactgggctctggaacctgctgaagatgaaaccctagaaaaattatacgagct</t>
  </si>
  <si>
    <t>tgcagctgtttaactgggctctggaacctgctgaagatgaaaccctagacaaattatacgagct</t>
  </si>
  <si>
    <t>tgcagctgtttatagagagcagttttgttacgactacggccactactgttcagcgtctggcaca</t>
  </si>
  <si>
    <t>tgcagctgtttatagagagcagttttgttacgactgcggccactactgttcagcgtctggcaca</t>
  </si>
  <si>
    <t>tgcagctgtttattggagctagccttgttagttgttactagtctttaccaattgattgacggct</t>
  </si>
  <si>
    <t>tgcagctgtttattggagctagccttgttagttgttgctagtctttaccaattgattgacggct</t>
  </si>
  <si>
    <t>tgcagctgtttctatgtaagtagatcgactaatgctcactactaattcgaacggtcgccatgga</t>
  </si>
  <si>
    <t>tgcagctgtttctatgtacgtagatcgactaatgctcactactaattcgaacggtcgccatgga</t>
  </si>
  <si>
    <t>tgcagctgtttctatgtacgtagctagatcgactgatgctcagttgctcactacttcgatcagt</t>
  </si>
  <si>
    <t>tgcagctgtttctttgtacgtagctagatcgactgatgctcagttgctcactacttcgatcagt</t>
  </si>
  <si>
    <t>tgcagctgtttcttctgcggagtccacagtaggcagtggccgagaagaaactacagcagaagca</t>
  </si>
  <si>
    <t>tgcagctgtttcttctgcggagtccacagtaggcagtggtcgagaagaaactacagcagaagca</t>
  </si>
  <si>
    <t>tgcagctgtttgatgcacgcgaattcatttcgtgtagctgccttcctcctggtcgccgaagccg</t>
  </si>
  <si>
    <t>tgcagctgtttgatgcgcgcgaattcatttcgtgtagctgccttcctcctggtcgccgaagccg</t>
  </si>
  <si>
    <t>tgcagctgtttggtctcaagggcgtgctagtcatgtggtacttcaattggatctgcaacttcag</t>
  </si>
  <si>
    <t>tgcagctgtttggtctcaagggcgtgctagtcatgtggtacttcaattggatctgcaatttcag</t>
  </si>
  <si>
    <t>tgcagctgttttcacgtcgtgctggaatggatcgctgagagcaaggtcaccctgttctgttcct</t>
  </si>
  <si>
    <t>tgcagctgttttcacgtcgtgctggaatggatcggtgagagcaaggtcaccctgttctgttcct</t>
  </si>
  <si>
    <t>tgcagctgttttccaagcttgcaacccttacaatgaaaactatactcaatggatgtaggaccca</t>
  </si>
  <si>
    <t>tgcagctgttttccaagcttgcaacccttacaatgaaaactatactcaatggatgtaggaccta</t>
  </si>
  <si>
    <t>tgcagctgttttccatgcttgcaacccttaaactgaaaactagactcaatggatgtaggaccta</t>
  </si>
  <si>
    <t>tgcagctgttttccatgcttgcaacccttgaactgaaaactagactcaatggatgtaggaccta</t>
  </si>
  <si>
    <t>tgcagctgttttcttgtgatggatgagttcatctacatcccgacgacggatcgaagaaattaag</t>
  </si>
  <si>
    <t>tgcagctgttttcttgtgatggatgagttcatctccatcccgacgacggatcgaagaaattaag</t>
  </si>
  <si>
    <t>tgcagctgttttctttttgctttgccaagtcatcgatcagcgagcagagagacacaaactctgt</t>
  </si>
  <si>
    <t>tgcagctgttttctttttgctttgccaagtcatcgatcagcgagcatagagacacaaactctgt</t>
  </si>
  <si>
    <t>tgcagctgttttggcaccgtcggcggccaagaacgtcgccctcgactctgccacgctgtccttc</t>
  </si>
  <si>
    <t>tgcagctgttttggcaccgtcggcggccaagaacgtcgccctcgactctgccacgttgtccttc</t>
  </si>
  <si>
    <t>tgcagctgttttgtttggaaattggaaataggaatttgatatggttacatattatgcgtactct</t>
  </si>
  <si>
    <t>tgcagctgttttgtttggaaattggaaataggaatttggtatggttacatattatgcgtactct</t>
  </si>
  <si>
    <t>tgcagcttaaaacatatgcatcatagctgctagaagcaaaatatctatgaaataacagattgtg</t>
  </si>
  <si>
    <t>tgcagcttaaaacatatgcatcatagctgctagaagctaaatatctatgaaataacagattgtg</t>
  </si>
  <si>
    <t>tgcagcttaaacatgagactttgttttgtcctttcagaactttctgtgtgttttgttcgtggag</t>
  </si>
  <si>
    <t>tgcagcttaaacatgagactttgttttgtcctttcagaactttctgtgtgttttgttcgtggat</t>
  </si>
  <si>
    <t>tgcagcttaaaccctaagccacggccaccccctacgtcgcgggcgctccacgatgcgccgaaaa</t>
  </si>
  <si>
    <t>tgcagcttaaaccctaagccacggccaccccctacgtcgcgggcgctccatgatgcgccgaaaa</t>
  </si>
  <si>
    <t>tgcagcttaaactacaatcggtaaaaaaaaaaccaaactgtatgctttgcattttttattcttt</t>
  </si>
  <si>
    <t>tgcagcttaaactacaatcggtcaaaaaaaaaccaaactgtatgctttgcattttttattcttt</t>
  </si>
  <si>
    <t>tgcagcttaacaccgacgacgaaatcatacatgcgtgcgagcagtggcacgtcaaagaaacagg</t>
  </si>
  <si>
    <t>tgcagcttaacaccgacgacgaaatcatacatgcgtgcgagctgtggcacgtcaaagaaacagg</t>
  </si>
  <si>
    <t>tgcagcttaaccatccacgccttccgccagttcgcacacgacgtggaacacggccctcaccgaa</t>
  </si>
  <si>
    <t>tgcagcttaactatccacgccttccgccagttcgcacacgacgtggaacacggccctcaccgaa</t>
  </si>
  <si>
    <t>tgcagcttaacgccacgcatttccatgtgagagagccattccagcagcttcacgcgtgagctga</t>
  </si>
  <si>
    <t>tgcagcttaacgccacgcatttccatgtgagagcgccattccagcagcttcacgcgtgagctga</t>
  </si>
  <si>
    <t>tgcagcttaagagatgggagcgaaagaagtgtaaaccaaacagccttcctgtgctgcacaagat</t>
  </si>
  <si>
    <t>tgcagcttaagagatgggagcgaaataagtgtaaaccaaacagccttcctgtgctgcacaagat</t>
  </si>
  <si>
    <t>tgcagcttaagctcgcgcgtcggggactccagtttgaccacggcgaaggtgtgcttagatgggc</t>
  </si>
  <si>
    <t>tgcagcttaagctcgcgcgttggggactccagtttgaccacggcgaaggtgtgcttagatgggc</t>
  </si>
  <si>
    <t>tgcagcttaaggaggagggattgtcacgaaatgggccttatgccatgcgtagtgttgggctgca</t>
  </si>
  <si>
    <t>tgcagcttaagggggagggattgtcacgaaatgggccttatgccatgcgtagtgttgggctgca</t>
  </si>
  <si>
    <t>tgcagcttaataatacatatactaccactaaaagtctaacgaagcgagaaccttatttgaattg</t>
  </si>
  <si>
    <t>tgcagcttaataatacatatactactactaaaagtctaacgaagcgagaaccttatttgaattg</t>
  </si>
  <si>
    <t>tgcagcttaatcatcggcacttgggcagcatcgccatgtcgtccagctgctgtgagcagcagct</t>
  </si>
  <si>
    <t>tgcagcttaatcatcggcacttgggcagcatcaccatgtcgtccagctgctgtgagcagcagct</t>
  </si>
  <si>
    <t>tgcagcttaatgataatgttgtagttgtagctagcaggctgacgtacgtgcaacgacgatgagg</t>
  </si>
  <si>
    <t>tgcagcttaatgataatgttgtagttgtagctagcaggttgacgtacgtgcaacgacgatgagg</t>
  </si>
  <si>
    <t>tgcagcttaatgtcttgaacacatttaattagaaaactatacaacactttcacacacacagtct</t>
  </si>
  <si>
    <t>tgcagcttaatgtcttgaacacatttaattagaaaactatacaacactttcacacacacggtct</t>
  </si>
  <si>
    <t>tgcagcttaattaacaacattggctgcttagatctttgttaactgctagcaaagtggcccctac</t>
  </si>
  <si>
    <t>tgcagcttaattaacaacattggctgcttagatctttgttaacttctagcaaagtggcccctac</t>
  </si>
  <si>
    <t>tgcagcttaattgaccgttcatcatgacaatatgtacatatttgaactactatttttgcacacc</t>
  </si>
  <si>
    <t>tgcagcttaattgaccgttcatcatgacaatatgtacatattttaactactatttttgcacacc</t>
  </si>
  <si>
    <t>tgcagcttaattgctatgtaaatgtgcatgtattgagttggcatcatggcattataagagtata</t>
  </si>
  <si>
    <t>tgcagcttaattgctatgtaaatgtgcatgtattgagttggtatcatggcattataagagtata</t>
  </si>
  <si>
    <t>tgcagcttacataacatataagcacggagcattacatatgtagcacataacagtagaactagaa</t>
  </si>
  <si>
    <t>tgcagcttacataacatataagcacggagcattacatatgtagcacatagcagtagaactagaa</t>
  </si>
  <si>
    <t>tgcagcttacatcagcaccatgatccagcaagagctttagagcctggtgattgtcagtcaccgc</t>
  </si>
  <si>
    <t>tgcagcttacatcagcaccatgatccagcaagagctttagagcttggtgattgtcagtcaccgc</t>
  </si>
  <si>
    <t>tgcagcttacatcgagtgcagttccaaaacccagcaggtagtcatggcccatatggaatgattt</t>
  </si>
  <si>
    <t>tgcagcttacatcgagtgcagttccaaaacgcagcaggtagtcatggcccatatggaatgattt</t>
  </si>
  <si>
    <t>tgcagcttacatgcaaagttgagttttgttgccttgattcaatttaccacaggctatttgctct</t>
  </si>
  <si>
    <t>tgcagcttacatgcagagttgagttttgttgccttgattcaatttaccacaggctatttgctct</t>
  </si>
  <si>
    <t>tgcagcttaccaaagtgggttggttcactagtccatctctcttacatgcaaattgttgttgaaa</t>
  </si>
  <si>
    <t>tgcagcttaccaaagtgggttggttcactagtccatctctcttacttgcaaattgttgttgaaa</t>
  </si>
  <si>
    <t>tgcagcttaccgccctcgttgcttaagttgttgaattttcttaccaaagaattatatatagcat</t>
  </si>
  <si>
    <t>tgcagcttaccgccctcgttgcttaagttgttggattttcttaccaaagaattatatatagcat</t>
  </si>
  <si>
    <t>tgcagcttacctcatgctgctggagttcaaaagtgcctgcatccaggagcaggagcaagagatc</t>
  </si>
  <si>
    <t>tgcagcttacctcatgctgctggagttcaaaagtgcctgcatccaggagcaggagcaggagatc</t>
  </si>
  <si>
    <t>tgcagcttacgagtaattcctcgctgaaccacacggtttccacaatttctggtgcaaccacatt</t>
  </si>
  <si>
    <t>tgcagcttgcgagtaattcctcgctgaaccacacggtttccacaatttctggtgcaaccacatt</t>
  </si>
  <si>
    <t>tgcagcttacggtgagatcgtttccattggaggcctgaaccctaatgtgaataagaagcttagt</t>
  </si>
  <si>
    <t>tgcagcttatggtgagatcgtttccattggaggcctgaaccctaatgtgaataagaagcttagt</t>
  </si>
  <si>
    <t>tgcagcttacgtacatagcgtcgtgtgctgctgtgcatatggcagttcggctcatgctgacgac</t>
  </si>
  <si>
    <t>tgcagcttacgtacgtagcgtcgtgtgctgctgtgcatatggcagttcggctcatgctgacgac</t>
  </si>
  <si>
    <t>tgcagcttacgtagcgtcgtgtgcatggcagttcggctcatgctgacgacgaccacctgcgcta</t>
  </si>
  <si>
    <t>tgcagcttacgtagtgtcgtgtgcatggcagttcggctcatgctgacgacgaccacctgcgcta</t>
  </si>
  <si>
    <t>tgcagcttactatagaactcccccaatgagatagttttgaggttgccacaacatattacttttt</t>
  </si>
  <si>
    <t>tgcagcttactatagaactcccccaatgagatagttttgaggttgccacaatatattacttttt</t>
  </si>
  <si>
    <t>tgcagcttactattcactcgtgcgattctgtgcgtgacaaaggaagaagttctacgggtggcct</t>
  </si>
  <si>
    <t>tgcagcttactattcactcgtgcgattctgtgcgtgagaaaggaagaagttctacgggtggcct</t>
  </si>
  <si>
    <t>tgcagcttactggaggcagcagggaaagatcaacaacatcatagaatatttccatgtccatgcc</t>
  </si>
  <si>
    <t>tgcagcttactggaggcagcggggaaagatcaacaacatcatagaatatttccatgtccatgcc</t>
  </si>
  <si>
    <t>tgcagcttagaaataggacagatcgagcaaaagttcgattccagggcgctgtacaaggaatggt</t>
  </si>
  <si>
    <t>tgcagcttagaaataggacagatcgagcaaaagttcgattccagggcgctgtagaaggaatggt</t>
  </si>
  <si>
    <t>tgcagcttagaccagcagatgatgaagaaaaaagaaaaggaaaaaagaaaaagaaaggaggagt</t>
  </si>
  <si>
    <t>tgcagcttagagcagcagatgatgaagaaaaaagaaaaggaaaaaagaaaaagaaaggaggagt</t>
  </si>
  <si>
    <t>tgcagcttagagagaggagcaagctagaaagcgttgcggtccgcgccgcgccgagcctatctga</t>
  </si>
  <si>
    <t>tgcagcttagagagaggagcaagctagaaagcgttgcggtccgcgccgcgccgcgcctatctga</t>
  </si>
  <si>
    <t>tgcagcttagagcattctcatggatggtcctccgctgaaatgtgtggcctattaaatattactc</t>
  </si>
  <si>
    <t>tgcagcttagagcattctcatggatggtcctccgctgaaatgtgtggcctattaaatattactt</t>
  </si>
  <si>
    <t>tgcagcttagattagtagagcagagtagaaggcttgaccagtacctcccaatttttcagtcttt</t>
  </si>
  <si>
    <t>tgcagcttagattagtagagcagagtagaaggcttgaccagtgcctcccaatttttcagtcttt</t>
  </si>
  <si>
    <t>tgcagcttagcttggtgctccaacaccaacagataggagtccccgatgactaggaccaggcctg</t>
  </si>
  <si>
    <t>tgcagcttagcttggtgctccaacagcaacagataggagtccccgatgactaggaccaggcctg</t>
  </si>
  <si>
    <t>tgcagcttagtgctgctggcatggtgctgctgctctgctcttgcaaggaaaacatggagaccgt</t>
  </si>
  <si>
    <t>tgcagcttagtgctgctggcatggtgctgctgctctgctcttgcgaggaaaacatggagaccgt</t>
  </si>
  <si>
    <t>tgcagcttagtgttaattagtactgatgatgatggcctgaaaataaaaaagacacataagaagc</t>
  </si>
  <si>
    <t>tgcagcttagtgttaattggtactgatgatgatggcctgaaaataaaaaagacacataagaagc</t>
  </si>
  <si>
    <t>tgcagcttagttaactgaaagggccctggtgacttttacaaagtggcagtagatcaaccaatct</t>
  </si>
  <si>
    <t>tgcagcttagttaactgaaagggccctggtgacttttacaaggtggcagtagatcaaccaatct</t>
  </si>
  <si>
    <t>tgcagcttatagcagaagctagctatagtaccaaacaggcccactgatgatcgatccccaagca</t>
  </si>
  <si>
    <t>tgcagcttatagcagaagctagctatagtaccaaacaggcccactgatgatcgatcccccagca</t>
  </si>
  <si>
    <t>tgcagcttatagtaaatagtaaccacaatgctcctcacaatgttacagacacacagtacataca</t>
  </si>
  <si>
    <t>tgcagcttatagtaaatagtaaccacaatgctcctcacaatgttacagacatacagtacataca</t>
  </si>
  <si>
    <t>tgcagcttatataataataatgatattttctactcgtagcaagcaagctgacgaattttgctgt</t>
  </si>
  <si>
    <t>tgcagcttatataataataatggtattttctactcgtagcaagcaagctgacgaattttgctgt</t>
  </si>
  <si>
    <t>tgcagcttatatccttatgaatcttccaccctttctcggcatcgtagactctgatgcggcttcc</t>
  </si>
  <si>
    <t>tgcagcttatatccttatgaatcttccaccctttctcggcgtcgtagactctgatgcggcttcc</t>
  </si>
  <si>
    <t>tgcagcttatattctttgtctttcagctggaaggcttggtttaaagttgttcgatagatcaatc</t>
  </si>
  <si>
    <t>tgcagcttctattctttgtctttcagctggaaggcttggtttaaagttgttcgatagatcaatc</t>
  </si>
  <si>
    <t>tgcagcttatcaaatttgtggcatgcatgttgttaagtgctaaccttttctcatgggtatctaa</t>
  </si>
  <si>
    <t>tgcagcttatcaaatttgtggcatgcatgttgttaagtgctaaccttttctcatgggtatctta</t>
  </si>
  <si>
    <t>tgcagcttatcattaccacatcaagaacaccatctgcgtcggcgaggaacccgctcagctggcc</t>
  </si>
  <si>
    <t>tgcagcttatcattaccacatcaagaacaccatctgggtcggcgaggaacccgctcagctggcc</t>
  </si>
  <si>
    <t>tgcagcttatcattatcttactgctacacacttctggaacagagagaattttgttgggttgagg</t>
  </si>
  <si>
    <t>tgcagcttatcattatcttactgctacacacttctggaacggagagaattttgttgggttgagg</t>
  </si>
  <si>
    <t>tgcagcttatcctgcaaccgaatcagacaacacatgaacaaaaggcatgcaaagaaattacaga</t>
  </si>
  <si>
    <t>tgcagcttatcctgcaaccgaatcagacaacacatgaacaaaaggcatgcaaggaaattacaga</t>
  </si>
  <si>
    <t>tgcagcttatcttttttttcttgtctatcatatagataactgaatggaatatccacgcatcgag</t>
  </si>
  <si>
    <t>tgcagcttatcttttttttcttgtctatcatacagataactgaatggaatatccacgcatcgag</t>
  </si>
  <si>
    <t>tgcagcttatggtagccgcaacattagttttgttatgcaccaaacctttggaaacatcactgct</t>
  </si>
  <si>
    <t>tgcagcttatggtagccgcaacgttagttttgttatgcaccaaacctttggaaacatcactgct</t>
  </si>
  <si>
    <t>tgcagcttatgtgctattctatagaagagtcagagaacaagatagagcaaggggaactagcaat</t>
  </si>
  <si>
    <t>tgcagcttatgtgctattctatagaagagtcagagaacaagatagagcaaggggaactagtaat</t>
  </si>
  <si>
    <t>tgcagcttattagatgacaagtctaggagatttaaactactgcatttccccagctgtgaaggta</t>
  </si>
  <si>
    <t>tgcagcttattagatggcaagtctaggagatttaaactactgcatttccccagctgtgaaggta</t>
  </si>
  <si>
    <t>tgcagcttattccagcgatgtcgatgcattcctcaactgcctctccgcggacattccgcctgcc</t>
  </si>
  <si>
    <t>tgcagcttattccagcgatgtcgatgcattcctcagctgcctctccgcggacattccgcctgcc</t>
  </si>
  <si>
    <t>tgcagcttattgagccaatctgttctatttattggcagagtgcggaacgtgatttcatctggtt</t>
  </si>
  <si>
    <t>tgcagcttattgagccaatctgttctatttattggcagagtgcggaacgtgatttcatttggtt</t>
  </si>
  <si>
    <t>tgcagcttattggccttttaaccacacaagggaatccaagcacccataaggaaccacgaaaacg</t>
  </si>
  <si>
    <t>tgcagcttattggccttttaaccacacaagggaatctaagcacccataaggaaccacgaaaacg</t>
  </si>
  <si>
    <t>tgcagcttattggccttttaaccacgggaatccaagcacccataaggaaccacgaaaacgacga</t>
  </si>
  <si>
    <t>tgcagcttattggccttttaaccacgggaatccaagcacccataaggaaccacgaaaatgacga</t>
  </si>
  <si>
    <t>tgcagcttcaaaacggtgccgcacctgttgggattctgtagaaccatcagggcagaaagaagtg</t>
  </si>
  <si>
    <t>tgcagcttcaaaacggtgccgcacctgttgggattctgtagaatcatcagggcagaaagaagtg</t>
  </si>
  <si>
    <t>tgcagcttcaaaacggtgccgcgcctgttgaggattctgtagaatcatcagtacagaaagaagg</t>
  </si>
  <si>
    <t>tgcagcttcaaaacggtgccgcgcctgttgaggattctgtagaatcatcagtacagaaagaagt</t>
  </si>
  <si>
    <t>tgcagcttcaaacaagctgctactagtcaagatgcatgcgacacgatcgaagagagtgctgagt</t>
  </si>
  <si>
    <t>tgcagcttcaaacaagctgctactagtcaagatgcatgcgacacgatcgaagggagtgctgagt</t>
  </si>
  <si>
    <t>tgcagcttcaaatactgaactttgctattaaggagtgaattatttgctgacaaaattgcgttat</t>
  </si>
  <si>
    <t>tgcagcttcaaatactgaactttgctattaaggagtgaattatttgctgacaaaattgggttat</t>
  </si>
  <si>
    <t>tgcagcttcaacaccccttcctctcttgctaatttcacaccatcacggcatgccaaagtttcta</t>
  </si>
  <si>
    <t>tgcagcttcagcaccccttcctctcttgctaatttcacaccatcacggcatgccaaagtttcta</t>
  </si>
  <si>
    <t>tgcagcttcaacggcagctgccacccatgtccataatgctggaatcgccgccatgttctggaga</t>
  </si>
  <si>
    <t>tgcagtttcaacggcagctgccacccatgtccataatgctggaatcgccgccatgttctggaga</t>
  </si>
  <si>
    <t>tgcagcttcaagcacctggattgaagtggggatctgacacggcagagagctccgcctcctcgga</t>
  </si>
  <si>
    <t>tgcagcttcaagcacctggattgatgtggggatctgacacggcagagagctccgcctcctcgga</t>
  </si>
  <si>
    <t>tgcagcttcaagctaccgagcccgaaatcgtgttgctgctgcttccgccgctgatgcgtgcatg</t>
  </si>
  <si>
    <t>tgcagcttcaagctaccgagcccgaaatcgtgctgctgctgcttccgccgctgatgcgtgcatg</t>
  </si>
  <si>
    <t>tgcagcttcaatagtacgtactccaatgaacaagattcgtgttaccaggaagcaaatgccaagg</t>
  </si>
  <si>
    <t>tgcagcttcaatagtacgtactccaatggacaagattcgtgttaccaggaagcaaatgccaagg</t>
  </si>
  <si>
    <t>tgcagcttcaatctcacaacattcccgttgatctcgtacaaggcgacatcgcctccatctgcta</t>
  </si>
  <si>
    <t>tgcagcttcaatctcacaacattcccgttgatctcgtgcaaggcgacatcgcctccatctgcta</t>
  </si>
  <si>
    <t>tgcagcttcacaaccacagctcccgtccatgaggtgcaagctgcgtcaccaaaatcaagaaact</t>
  </si>
  <si>
    <t>tgcagcttcacaatcacagctcccgtccatgaggtgcaagctgcgtcaccaaaatcaagaaact</t>
  </si>
  <si>
    <t>tgcagcttcacacagacctcattggaccatagtagggcgagacccccaccacagccataggctc</t>
  </si>
  <si>
    <t>tgcagcttcacacagacctcattggaccatagtagggcgagacccccaccacagccataggttc</t>
  </si>
  <si>
    <t>tgcagcttcaccaaatctgtgtgaaaggtaaagttcaacagtacacactacaattgccctctca</t>
  </si>
  <si>
    <t>tgcagcttcaccaaatctgtgtgaaaggtaaagttcaacagtacacattacaattgccctctca</t>
  </si>
  <si>
    <t>tgcagcttcaccaggctcctcagggcgcggaacgcctgcctcgcctgatcaaaccaaacggatc</t>
  </si>
  <si>
    <t>tgcagcttcaccaggctcctcagggcgcggaacgcctgcctcgcttgatcaaaccaaacggatc</t>
  </si>
  <si>
    <t>tgcagcttcacctactacctgatcccgagctacctgttcccgtcgctgagcacggtgtcggtgc</t>
  </si>
  <si>
    <t>tgcagcttcgcctactacctgatcccgagctacctgttcccgtcgctgagcacggtgtcggtgc</t>
  </si>
  <si>
    <t>tgcagcttcaccttgtcaaagagttttgcgtcaaaattgtgcgcgatctcagctgtatcgggcg</t>
  </si>
  <si>
    <t>tgcagcttcaccttgtcaaagagttttgcgtcaaaattgtgcgcgatctcggctgtatcgggcg</t>
  </si>
  <si>
    <t>tgcagcttcacgataagctgcatatacaaagctttctcttttcttttggaagtccagaaaatgc</t>
  </si>
  <si>
    <t>tgcagcttcacgataagctgcgtatacaaagctttctcttttcttttggaagtccagaaaatgc</t>
  </si>
  <si>
    <t>tgcagcttcacgcggcccataatgcctgtactgacgctgatgcaatcactctagattattgcag</t>
  </si>
  <si>
    <t>tgcagcttcacgcggcccataatgcctgtgctgacgctgatgcaatcactctagattattgcag</t>
  </si>
  <si>
    <t>tgcagcttcactccgtgtgttcttgctgatctatccctgctcttctgcatcctgcttgcacctg</t>
  </si>
  <si>
    <t>tgcagcttcactccgtgtgttcttgctgatctatccctgctcttctgcatcctgctttcacctg</t>
  </si>
  <si>
    <t>tgcagcttcactgccagcagattgtgctacatcagtaggttgtggcgcagagatatgctcaaac</t>
  </si>
  <si>
    <t>tgcagcttcactgccagcagattgtgctacgtcagtaggttgtggcgcagagatatgctcaaac</t>
  </si>
  <si>
    <t>tgcagcttcacttgcctgtcgaacacccaggagaagggggcctgacgaggctggggccgctgtc</t>
  </si>
  <si>
    <t>tgcagcttcacttgcctgtcgaacacccaggagaagggggcctgacgaggctggggctgctgtc</t>
  </si>
  <si>
    <t>tgcagcttcagaacttctgaagtctcggagagctccttgcattgtgactccagtttatccacca</t>
  </si>
  <si>
    <t>tgcagcttcagaacttctgaagtctcggagagctccttgcattgtgactctagtttatccacca</t>
  </si>
  <si>
    <t>tgcagcttcagacgttgccatgctaatcccaatccaagaacaggattagaaggcataataagga</t>
  </si>
  <si>
    <t>tgcagcttcggacgttgccatgctaatcccaatccaagaacaggattagaaggcataataagga</t>
  </si>
  <si>
    <t>tgcagcttcagagctgcacattggattggaagaggagcagaacaatgacagcgggtggacgggt</t>
  </si>
  <si>
    <t>tgcagctttagagctgcacattggattggaagaggagcagaacaatgacagcgggtggacgggt</t>
  </si>
  <si>
    <t>tgcagcttcagccctacccaatgctgacacatgattggaaatttcatcacaggtggaaattgat</t>
  </si>
  <si>
    <t>tgcagcttcagtcctacccaatgctgacacatgattggaaatttcatcacaggtggaaattgat</t>
  </si>
  <si>
    <t>tgcagcttcagcgatgccgtcgacaccatccctgatcgatcgtcattcacgagacaaagcagct</t>
  </si>
  <si>
    <t>tgcagcttcggcgatgccgtcgacaccatccctgatcgatcgtcattcacgagacaaagcagct</t>
  </si>
  <si>
    <t>tgcagcttcagctgcctactcgctagcacaactcctcttgattgcacacaaggtcatgaagaaa</t>
  </si>
  <si>
    <t>tgcagcttcagctgcctactcgctggcacaactcctcttgattgcacacaaggtcatgaagaaa</t>
  </si>
  <si>
    <t>tgcagcttcagcttcagccatggccaccaccaacacaaagtttgggccgtcgcagttgactgac</t>
  </si>
  <si>
    <t>tgcagcttcagcttcagccatggccaccaccaacacaaagtttgggccgtcgcagttggctgac</t>
  </si>
  <si>
    <t>tgcagcttcaggaaacaatctatttgacaacagggtttgtcccattccaatcaacgccgtagac</t>
  </si>
  <si>
    <t>tgcagcttcaggaaacaatctatttgagaacagggtttgtcccattccaatcaacgccgtagac</t>
  </si>
  <si>
    <t>tgcagcttcaggatactgtacaacctgcgcgccatccgcggggtcgcgctgcacatcgacaagg</t>
  </si>
  <si>
    <t>tgcagcttcaggatactgtacaacctgcgcgccatccgcggggtcgcgctgcacatcgacgagg</t>
  </si>
  <si>
    <t>tgcagcttcaggatcctcatgctgtaaaggctctctgacgtcgccttcatcctcgcgtccttgc</t>
  </si>
  <si>
    <t>tgcagcttcaggatcctcatgctgtgaaggctctctgacgtcgccttcatcctcgcgtccttgc</t>
  </si>
  <si>
    <t>tgcagcttcaggtacacccaatctcccactgagaactgccgctcagaacgagatttgtcagcct</t>
  </si>
  <si>
    <t>tgcagcttcaggtacacccaatctcccactgagagctgccgctcagaacgagatttgtcagcct</t>
  </si>
  <si>
    <t>tgcagcttcagtagcagtacactcagtaacagcgcaaagctgaattctgggaaggaaatctcta</t>
  </si>
  <si>
    <t>tgcagcttcagtagcagtacactcagtaacagcgcaatgctgaattctgggaaggaaatctcta</t>
  </si>
  <si>
    <t>tgcagcttcagtcgcaaatcggcgtgatctgtcgtcctctcaggacaagttcacgcgggcctcg</t>
  </si>
  <si>
    <t>tgcagcttcagtcgcaaatcggcgtgatctgtcgtcctctcaggagaagttcacgcgggcctcg</t>
  </si>
  <si>
    <t>tgcagcttcataaaaaaatcagaaaattagtacctcgtctatggcagtggagaagtccatggta</t>
  </si>
  <si>
    <t>tgcagcttcataaaaaaatcagaaaattagtacctcgtctgtggcagtggagaagtccatggta</t>
  </si>
  <si>
    <t>tgcagcttcatagtccccatggccgtgagcagcagcaaactgctggtgctggtcatagaatgga</t>
  </si>
  <si>
    <t>tgcagtttcatagtccccatggccgtgagcagcagcaaactgctggtgctggtcatagaatgga</t>
  </si>
  <si>
    <t>tgcagcttcatcagcaatctccactgctgggggaaatttacggactgtgacaatgccaggttct</t>
  </si>
  <si>
    <t>tgcagcttcatcagcaatctccactgctgggggaaatttgcggactgtgacaatgccaggttct</t>
  </si>
  <si>
    <t>tgcagcttcatcatgtcaataacggcatcagcagaagacgataaaccttccttgctcatctctt</t>
  </si>
  <si>
    <t>tgcagcttcatcatgtcagtaacggcatcagcagaagacgataaaccttccttgctcatctctt</t>
  </si>
  <si>
    <t>tgcagcttcatccagcatttctcagcagcagcagcagcaccagcatatccttcagatgcaagtg</t>
  </si>
  <si>
    <t>tgcagcttcatccagcatttctcagcagcagcagcagcaccagcatttccttcagatgcaagtg</t>
  </si>
  <si>
    <t>tgcagcttcatccagcatttctcagcagcagcagcatttccttcagatgcaagtgcaacagaag</t>
  </si>
  <si>
    <t>tgcagcttcatccagcatttctcagcagcagcagcatttccttcagatgcaagtgccacagaag</t>
  </si>
  <si>
    <t>tgcagcttcatcgaagcagacgactaccattcccaggcaaacaaaggtacaccaccccacccca</t>
  </si>
  <si>
    <t>tgcagcttcatcgaggcagacgactaccattcccaggcaaacaaaggtacaccaccccacccca</t>
  </si>
  <si>
    <t>tgcagcttcatcgctcccgccgccgctgccaacaacgtcatctgcgacacggcgacagcagccg</t>
  </si>
  <si>
    <t>tgcagcttcatcgctcccgccgctgctgccaacaacgtcatctgcgacacggcgacagcagccg</t>
  </si>
  <si>
    <t>tgcagcttcatctcgcaggcacgctggctcatctcgtccagcatttggcggagcctcatttcta</t>
  </si>
  <si>
    <t>tgcagcttcatctcgcaggcacgctggctcatctcgtccagcatttggcggagcctcttttcta</t>
  </si>
  <si>
    <t>tgcagcttcatggccaagtaagtagccttccttttcttctccgctctcgtcttggtttcttgtg</t>
  </si>
  <si>
    <t>tgcagcttcatggccaagtaagtagccttccttttcttttccgctctcgtcttggtttcttgtg</t>
  </si>
  <si>
    <t>tgcagcttcatggcccaactgtgtgggccgtgtcggttgctacccaagttcaggcccatcagcc</t>
  </si>
  <si>
    <t>tgcagcttcatggcccaactgtgtgggctgtgtcggttgctacccaagttcaggcccatcagcc</t>
  </si>
  <si>
    <t>tgcagcttcatggcgtttaatttgctagaaagaccctcctggtatcttcatcaatcatcacagc</t>
  </si>
  <si>
    <t>tgcagcttcatggcgtttaatttgctagaaagaccctcctggtatcttcatcaatcgtcacagc</t>
  </si>
  <si>
    <t>tgcagcttcatgggcattggctgcaacatctcttcgaatgaaaacaaaatagagaccgagtagg</t>
  </si>
  <si>
    <t>tgcagcttcatgggcattggctgcaacatctcttcgaatggaaacaaaatagagaccgagtagg</t>
  </si>
  <si>
    <t>tgcagcttcatggtgggcttggggtggcagcgacattcaatcactcccaatcatctcgttggtc</t>
  </si>
  <si>
    <t>tgcagcttcatggtgggcttggggtggcagcgacattctatcactcccaatcatctcgttggtc</t>
  </si>
  <si>
    <t>tgcagcttcattctctaattagctagctactagctgccttagccagagagtcgatcatcagcgc</t>
  </si>
  <si>
    <t>tgcagcttcgttctctaattagctagctactagctgccttagccagagagtcgatcatcagcgc</t>
  </si>
  <si>
    <t>tgcagcttcattctttaaacttctactttcttatatgatacattcatgtacaaacttgtagggg</t>
  </si>
  <si>
    <t>tgcagcttcattctttaaacttctactttcttatatgatacattcatgtacaaacttgttgggg</t>
  </si>
  <si>
    <t>tgcagcttcattgatccaactatccaagtccaggcctgatgtctctagtgactggtaatcccat</t>
  </si>
  <si>
    <t>tgcagcttcattgatccaactatccaagtccaagcctgatgtctctagtgactggtaatcccat</t>
  </si>
  <si>
    <t>tgcagcttcattgccgtaaatagaacaaacatttcgggcgtgattagttccttgcgcatcgtag</t>
  </si>
  <si>
    <t>tgcagcttcattgccgtgaatagaacaaacatttcgggcgtgattagttccttgcgcatcgtag</t>
  </si>
  <si>
    <t>tgcagcttccacagttccacatgctcctgtgtcgtgtcccttctctctctctctggaagtcaaa</t>
  </si>
  <si>
    <t>tgcagcttccacagttccacatgctcctgtgtcgtgtcccttctctctctctctgtaagtcaaa</t>
  </si>
  <si>
    <t>tgcagcttccaccgtgctattgtactaccagccgccgcacagcacccacgataaatcaagatcc</t>
  </si>
  <si>
    <t>tgcagcttccaccgtgctattgtactaccagccgctgcacagcacccacgataaatcaagatcc</t>
  </si>
  <si>
    <t>tgcagcttccacggcatctcgatcatgcgccccttcagttatgtttgagtgtgatatgcttctg</t>
  </si>
  <si>
    <t>tgcagcttccatggcatctcgatcatgcgccccttcagttatgtttgagtgtgatatgcttctg</t>
  </si>
  <si>
    <t>tgcagcttccactcacacatgtatgactcccaagccccatgcatccatgattaatgtagcgtgt</t>
  </si>
  <si>
    <t>tgcagcttccactcacgcatgtatgactcccaagccccatgcatccatgattaatgtagcgtgt</t>
  </si>
  <si>
    <t>tgcagcttccagaaagtttctgatcacctccaaacacctccaaaataaacctccagcgggaacc</t>
  </si>
  <si>
    <t>tgcagcttccagaaagtttctgatcacctccaaacacctccaaaataaacctccagcgggaacg</t>
  </si>
  <si>
    <t>tgcagcttccagaatatacattctgcttttgttgtttggccaaaatctgaaaaagcaaagtgta</t>
  </si>
  <si>
    <t>tgcagcttccagaatatacattctgcttttgttgtttggccaaaatctgaaaaagcagagtgta</t>
  </si>
  <si>
    <t>tgcagcttccagcaccctatccctgctgttgaacgcgctgacacggatgaagccctcgccgccg</t>
  </si>
  <si>
    <t>tgcagcttccagcaccctgtccctgctgttgaacgcgctgacacggatgaagccctcgccgccg</t>
  </si>
  <si>
    <t>tgcagcttccagtcgttctgatttatgatgtcgtggaggccccacccaccatccgaagtcttca</t>
  </si>
  <si>
    <t>tgcagcttccagtcgttctgatttatgatgtcgtggaggccccacccaccttccgaagtcttca</t>
  </si>
  <si>
    <t>tgcagcttccagtgcagatcctggttgatgaagctcagcgactcgatggacgacgcgatgctgc</t>
  </si>
  <si>
    <t>tgcagcttccagtgcaggtcctggttgatgaagctcagcgactcgatggacgacgcgatgctgc</t>
  </si>
  <si>
    <t>tgcagcttccagttgtagatgtgggagtccattagttaatttatgcacttcccaagatttggtc</t>
  </si>
  <si>
    <t>tgcagcttccagttgtagatgtgggagtccattagttaatttatgcacttcccaggatttggtc</t>
  </si>
  <si>
    <t>tgcagcttccatatgatcagatcgccccgcggcatcgcctgagtttttaatgccccagtcctcg</t>
  </si>
  <si>
    <t>tgcagcttccatatgatcagatcgccccgcggcatcgcctgagtttttaatgctccagtcctcg</t>
  </si>
  <si>
    <t>tgcagcttccatcaacatcgtcagttcaccctgtattccatgtctcccaactcaaggcgtccca</t>
  </si>
  <si>
    <t>tgcagcttccatcatcatcgtcagttcaccctgtattccatgtctcccaactcaaggcgtccca</t>
  </si>
  <si>
    <t>tgcagcttccatgcagcatgcttttgcgttgagtatatttgtgggcacagtgccattaacctca</t>
  </si>
  <si>
    <t>tgcagcttccatgcagcatgcttttgcgtttagtatatttgtgggcacagtgccattaacctca</t>
  </si>
  <si>
    <t>tgcagcttccatgtctgtggtcactggaagctcggagaagactggactgaagtctgtaacaaat</t>
  </si>
  <si>
    <t>tgcagcttcgatgtctgtggtcactggaagctcggagaagactggactgaagtctgtaacaaat</t>
  </si>
  <si>
    <t>tgcagcttcccaagccgcgagatcagccccgttggtatcgtgatctggatgtagtagttgtcac</t>
  </si>
  <si>
    <t>tgcagcttcccaagccgcgagatcagccccgttggtatcgtgatctggatgtagtagttgtcgc</t>
  </si>
  <si>
    <t>tgcagcttcccaccaatccataatgctatcaaagttagtcgggatggtgttttgtggaatcgct</t>
  </si>
  <si>
    <t>tgcagtttcccaccaatccataatgctatcaaagttagtcgggatggtgttttgtggaatcgct</t>
  </si>
  <si>
    <t>tgcagcttcccaggccactgccagggcggcatgaagatcgccgtcaccgccgcgtgagcgtgaa</t>
  </si>
  <si>
    <t>tgcagcttcccaggccactgccagggcggcatgaagatcgccgtcaccgccgcgtgagcgtgag</t>
  </si>
  <si>
    <t>tgcagcttcccccaatctcctccacatccctatccgtccccttcttcgttgccttgccttaccc</t>
  </si>
  <si>
    <t>tgcagcttcccccaatctcctccacatccctatccttccccttcttcgttgccttgccttaccc</t>
  </si>
  <si>
    <t>tgcagcttccccctccgctgcttccgctgctgctccatggctgtcaacaaaccagggcaatcag</t>
  </si>
  <si>
    <t>tgcagcttccccctctgctgcttccgctgctgctccatggctgtcaacaaaccagggcaatcag</t>
  </si>
  <si>
    <t>tgcagcttccccctgctctgcaccatggggttcatgaagtcctcggccaggaggtccaccagcg</t>
  </si>
  <si>
    <t>tgcagcttccccctgctctgcaccttggggttcatgaagtcctcggccaggaggtccaccagcg</t>
  </si>
  <si>
    <t>tgcagcttccccctgctctgcaccttggggttcatgaagtcctcggcgaggaggtcgacgagcg</t>
  </si>
  <si>
    <t>tgcagctttcccctgctctgcaccttggggttcatgaagtcctcggcgaggaggtcgacgagcg</t>
  </si>
  <si>
    <t>tgcagcttccccgaatgggcgcctcggcgcgcagcggcggacatgtccttgccgctccgaaaaa</t>
  </si>
  <si>
    <t>tgcagcttccccgaatgggcgcctcggcgcgcagcggtggacatgtccttgccgctccgaaaaa</t>
  </si>
  <si>
    <t>tgcagcttccccgcttgctggcacataaattacggtggtcctctttctcctaccgcttgctgac</t>
  </si>
  <si>
    <t>tgcagcttccccgcttgctggcacataaattacggtgttcctctttctcctaccgcttgctgac</t>
  </si>
  <si>
    <t>tgcagcttccccgtgcccaacgacttgtgctccaacgcaacggagcacacgtttgaggcaggga</t>
  </si>
  <si>
    <t>tgcagcttccccgtgccccacgacttgtgctccaacgcaacggagcacacgtttgaggcaggga</t>
  </si>
  <si>
    <t>tgcagcttcccgagaatttaatacgcagtctcgcaagaaaaccgaaaaccatcaccagaatctg</t>
  </si>
  <si>
    <t>tgcagcttcccgagaatttagtacgcagtctcgcaagaaaaccgaaaaccatcaccagaatctg</t>
  </si>
  <si>
    <t>tgcagcttccctaaaaagcttgtgcatggtagtgaacgtttatgatacctaataaatagcatta</t>
  </si>
  <si>
    <t>tgcagcttccctaaaaagcttgtgcatggtagtgaacgtttatgatgcctaataaatagcatta</t>
  </si>
  <si>
    <t>tgcagcttccgcacgcccgtatccgcgcaaatgtcaggccatcactgcatgccatcccttgttt</t>
  </si>
  <si>
    <t>tgcagcttccgcacgcccgtatccgcgcaaatgtcaggccatccctgcatgccatcccttgttt</t>
  </si>
  <si>
    <t>tgcagcttccgcacgtcgtgcgtgggcgcggtcaccgctcctccacctctggctgtttgaaact</t>
  </si>
  <si>
    <t>tgcagcttctgcacgtcgtgcgtgggcgcggtcaccgctcctccacctctggctgtttgaaact</t>
  </si>
  <si>
    <t>tgcagcttccgcgaagtttccttattgtcacctacgcgtacttaatttcataccgagagcaatt</t>
  </si>
  <si>
    <t>tgcagcttccgcgaagtttccttattgtctcctacgcgtacttaatttcataccgagagcaatt</t>
  </si>
  <si>
    <t>tgcagcttccgcggggaatcgatgcagtcggcgtctccctgcatgttgccagcggacgcccccc</t>
  </si>
  <si>
    <t>tgcagcttccgcggggaatcgatgcagtcggcgtctccctgcatgttgccagcggacgcccccg</t>
  </si>
  <si>
    <t>tgcagcttccgtgcacgcttggcaatgaatgtgatgaatccaaactcgctttggtccccttgga</t>
  </si>
  <si>
    <t>tgcagcttccgtgcacgcttggcaatgaatttgatgaatccaaactcgctttggtccccttgga</t>
  </si>
  <si>
    <t>tgcagcttccgtgtctccttcgtgcattaccgtcccaatgtcccataaatgttcatcctgctca</t>
  </si>
  <si>
    <t>tgcagcttctgtgtctccttcgtgcattaccgtcccaatgtcccataaatgttcatcctgctca</t>
  </si>
  <si>
    <t>tgcagcttcctaacaacagtactgttgttaatcttggctccttgagttgggggcatggtagagg</t>
  </si>
  <si>
    <t>tgcagcttcctaacaacagtactgttgttaatctttgctccttgagttgggggcatggtagagg</t>
  </si>
  <si>
    <t>tgcagcttcctcctcgtgctggcagccgcagagcagggcaaggcgatcctcgtcatccaggaca</t>
  </si>
  <si>
    <t>tgcagcttcctcctcgtgctggcagccgcagagcagggcaaggcgatcctcgtcatccaggacg</t>
  </si>
  <si>
    <t>tgcagcttcctcgaaagctcagctgagaacttggcggcgttgtcggaggcctcccgagcaatcc</t>
  </si>
  <si>
    <t>tgcagctttctcgaaagctcagctgagaacttggcggcgttgtcggaggcctcccgagcaatcc</t>
  </si>
  <si>
    <t>tgcagcttcctctgatgccaagcccaagctttgatgaatgatgatcactaacacgcgcctttca</t>
  </si>
  <si>
    <t>tgcagcttcctctgatgccaagcccaagctttgatgaatgatgatcactaacactcgcctttca</t>
  </si>
  <si>
    <t>tgcagcttcctctttcctgccctgttcgtttcacaaagaaagtgcaaattgtcagtatgttcct</t>
  </si>
  <si>
    <t>tgcagcttgctctttcctgccctgttcgtttcacaaagaaagtgcaaattgtcagtatgttcct</t>
  </si>
  <si>
    <t>tgcagcttcctctttctcccactgcacagctgctcaactccagcagccatggccgagacgaacg</t>
  </si>
  <si>
    <t>tgcagcttcctctttctcccactgcacagctgctcaactccagcagccatggccgagacgaact</t>
  </si>
  <si>
    <t>tgcagcttcctgcaaccaaacaaaacgataaataaagcgaggaaccgaacaaaagccgttgaaa</t>
  </si>
  <si>
    <t>tgcagcttcctgcaaccaaacaaaacgataaataaagcgaggaaccgaacaaaagctgttgaaa</t>
  </si>
  <si>
    <t>tgcagcttcctgcaacctgacacccactatccaaaaatgtgtctcgccattctggcactcctag</t>
  </si>
  <si>
    <t>tgcagcttcctgcaacctgacacccactatccaaaaatgtgtcttgccattctggcactcctag</t>
  </si>
  <si>
    <t>tgcagcttcctgctctcacgatcgatccacacacgacaacgacgaccaaaaagatatatatcac</t>
  </si>
  <si>
    <t>tgcagcttcctgctctcacgatcgatccacacacgacagcgacgaccaaaaagatatatatcac</t>
  </si>
  <si>
    <t>tgcagcttcctggtcatccttctgacgcttcaggattctgtttgccacacgcaacatcgtgttg</t>
  </si>
  <si>
    <t>tgcagcttcctggtcttccttctgacgcttcaggattctgtttgccacacgcaacatcgtgttg</t>
  </si>
  <si>
    <t>tgcagcttccttcgagttctccatctctgaccaccaacattctcggccagttctcaggctgcac</t>
  </si>
  <si>
    <t>tgcagcttccttcgagttctccatctctgatcaccaacattctcggccagttctcaggctgcac</t>
  </si>
  <si>
    <t>tgcagcttccttggcgaaggcgcggtggtgcatggtgacgcacacagacacagtgcaatgctcc</t>
  </si>
  <si>
    <t>tgcagcttccttggcgaaggcgcggtggtgcatggtgacgcacacagacacagtgcagtgctcc</t>
  </si>
  <si>
    <t>tgcagcttccttgttgtcagattagtattttgttgcttggttcccacctcgattagagccttga</t>
  </si>
  <si>
    <t>tgcagcttccttgttgtcagattagtcttttgttgcttggttcccacctcgattagagccttga</t>
  </si>
  <si>
    <t>tgcagcttcctttcatgtgtggcaatcacaagtttctacccgctttctgccaaaacgatcatgt</t>
  </si>
  <si>
    <t>tgcagcttcctttcatgtgtggccatcacaagtttctacccgctttctgccaaaacgatcatgt</t>
  </si>
  <si>
    <t>tgcagcttccttttcctactacctgcccaggaaattacccgttgtgttggacatggcatctcct</t>
  </si>
  <si>
    <t>tgcagcttccttttcctactacctgctcaggaaattacccgttgtgttggacatggcatctcct</t>
  </si>
  <si>
    <t>tgcagcttcgaacgggcccaaaaggcatccatggaaaattagaagaataataagcaaataacaa</t>
  </si>
  <si>
    <t>tgcagcttcgaacgggcccaaaaggcatccatagaaaattagaagaataataagcaaataacaa</t>
  </si>
  <si>
    <t>tgcagcttcgaaggccagggaaggagaaacgagaaagccagagagggaggaggaagaggccgaa</t>
  </si>
  <si>
    <t>tgcagcttcgaaggccagggaaggagaaacgagaaaggcagagagggaggaggaagaggccgaa</t>
  </si>
  <si>
    <t>tgcagcttcgacccgaccttgccgttgttcctgctcatcttccaacactgccgcacgcaactga</t>
  </si>
  <si>
    <t>tgcagcttcgacccgaccttgccgttgttcctgctcatcttccaactctgccgcacgcaactga</t>
  </si>
  <si>
    <t>tgcagcttcgacgctctaatggcctagcacgttcatagccgcgcccatggattacaaaactgca</t>
  </si>
  <si>
    <t>tgcagcttcgacgctctaatggcctagcacgttcatagctgcgcccatggattacaaaactgca</t>
  </si>
  <si>
    <t>tgcagcttcgactactcgagtaagctcttcaattccaagccgaccgtgcagttcaatgtccgtt</t>
  </si>
  <si>
    <t>tgcagcttcgactactcgagtaagctcttcaattccaagccgactgtgcagttcaatgtccgtt</t>
  </si>
  <si>
    <t>tgcagcttcgagaagagaactactgtatgtgtaacacgcatagcaagtagtaggactgtaggag</t>
  </si>
  <si>
    <t>tgcagcttcgagaagagaactactgtatgtgtaacacgcttagcaagtagtaggactgtaggag</t>
  </si>
  <si>
    <t>tgcagcttcgagcaccttgccgacaaagtccttccatacgaacatcttctcctcgctgtcggcg</t>
  </si>
  <si>
    <t>tgcagcttcgagcacctttccgacaaagtccttccatacgaacatcttctcctcgctgtcggcg</t>
  </si>
  <si>
    <t>tgcagcttcgagcagcagtggcgcgtgcactgcgcctactgcgacggcgcgtataatcaggtcg</t>
  </si>
  <si>
    <t>tgcagcttcgggcagcagtggcgcgtgcactgcgcctactgcgacggcgcgtataatcaggtcg</t>
  </si>
  <si>
    <t>tgcagcttcgaggcctcacccactcccgcgagcccgcagcgatccatcgcatcagccattcatc</t>
  </si>
  <si>
    <t>tgcagcttcgaggcctcacccactcccgcgagcccgcagcgatccatcgcattagccattcatc</t>
  </si>
  <si>
    <t>tgcagcttcgatcagtgatctgacagctcaagagcagcagctagatagctagttggatagagtg</t>
  </si>
  <si>
    <t>tgcagcttcgatcagtgatctgacagctcaagagcagcagctagatagctagttggatatagtg</t>
  </si>
  <si>
    <t>tgcagcttcgatcatatgaaacatcctattttcattgaaccaattttccatcctaggtcagaaa</t>
  </si>
  <si>
    <t>tgcagcttcgatcatatgaaacatcctattttcattgaaccaattttccatcctaggtcagaat</t>
  </si>
  <si>
    <t>tgcagcttcgatttgcccattgatgtgcggggaggcgttcacagtttgatggtgcgaggagcgt</t>
  </si>
  <si>
    <t>tgcagcttcgatttgcccattgatgtgcggggaggcgttcacggtttgatggtgcgaggagcgt</t>
  </si>
  <si>
    <t>tgcagcttcgcaggaagccgtcgtcgttcgaaccgtcgtcttggtacgcaccgaaccgtcgtcg</t>
  </si>
  <si>
    <t>tgcagcttcgcaggaagccgtcgtcgttcgaaccgtcgtcttggtacgcactgaaccgtcgtcg</t>
  </si>
  <si>
    <t>tgcagcttcgccagtatgtacttctgcaaatggttgtcacttttaatttgcccgtttaattgca</t>
  </si>
  <si>
    <t>tgcagcttcgccagtatgtacttctgcgaatggttgtcacttttaatttgcccgtttaattgca</t>
  </si>
  <si>
    <t>tgcagcttcgctgcgtcgctcatcagctccgcgtgcgtctcccacttcgacgccatgcaccgcg</t>
  </si>
  <si>
    <t>tgcagcttcgctgcgtcgctcatcagctctgcgtgcgtctcccacttcgacgccatgcaccgcg</t>
  </si>
  <si>
    <t>tgcagcttcgcttttcaacggggacttgtcaatgccgcaaaacctcgagcaccttgagtgcaag</t>
  </si>
  <si>
    <t>tgcagcttcgcttttcaacggggacttgtcgatgccgcaaaacctcgagcaccttgagtgcaag</t>
  </si>
  <si>
    <t>tgcagcttcggacaatggaaacagaatactacaccgttgctgttgctgttgctgctgcacggta</t>
  </si>
  <si>
    <t>tgcagcttcggacgatggaaacagaatactacaccgttgctgttgctgttgctgctgcacggta</t>
  </si>
  <si>
    <t>tgcagcttcggcaggtcgtgcaggtggatggtggtcagcttcaggaacggtagtccttggacac</t>
  </si>
  <si>
    <t>tgcagcttcggcaggtcgtgcaggtggatggtggtcagcttcaggaacggtggtccttggacac</t>
  </si>
  <si>
    <t>tgcagcttcggcatatggcgcaatgttcgttggatcgactagacctcctggtgtgaagctcctt</t>
  </si>
  <si>
    <t>tgcagcttcggcatatggcgcaatgttcgttggatcgactagacctcctggtgtgaagctgctt</t>
  </si>
  <si>
    <t>tgcagcttcgggtcacccttggcgattggaagtctgtccaacaagtctgggatgcacaaggatg</t>
  </si>
  <si>
    <t>tgcagctttgggtcacccttggcgattggaagtctgtccaacaagtctgggatgcacaaggatg</t>
  </si>
  <si>
    <t>tgcagcttcggtccctagatcggccatcggcgcatgcatgcacgcacgtactggctgcatgttg</t>
  </si>
  <si>
    <t>tgcagcttcggtccctagatcggccatcggcgcatgcatgcacgcacgtactggctgcctgttg</t>
  </si>
  <si>
    <t>tgcagcttcggtggcacgggtgttcttcgacgacgtggttcgtctccatggcctgcctagctcc</t>
  </si>
  <si>
    <t>tgcagtttcggtggcacgggtgttcttcgacgacgtggttcgtctccatggcctgcctagctcc</t>
  </si>
  <si>
    <t>tgcagcttcgtaaggtgctcagacacaaggggtaggttgtctagttcaagccaatcactaacca</t>
  </si>
  <si>
    <t>tgcagcttcgtaaggtgctcaggcacaaggggtaggttgtctagttcaagccaatcactaacca</t>
  </si>
  <si>
    <t>tgcagcttcgtcaatctgaaatttataaggcagtatatcacataaactgttgagtgtaagccaa</t>
  </si>
  <si>
    <t>tgcagcttcgtcaatctgaaatttataaggcagtatatcgcataaactgttgagtgtaagccaa</t>
  </si>
  <si>
    <t>tgcagcttcgtcagggatgatgcacactttgatggtctcagtcatggttggcttcaaacctcta</t>
  </si>
  <si>
    <t>tgcagcttcgtcagggatgatgcacactttgatggtgtcagtcatggttggcttcaaacctcta</t>
  </si>
  <si>
    <t>tgcagcttcgtcaggtgctcagacacaagaggtaggttgtctagttcaagccacggatccattg</t>
  </si>
  <si>
    <t>tgcagcttcgtcaggtgctcagacacaagatgtaggttgtctagttcaagccacggatccattg</t>
  </si>
  <si>
    <t>tgcagcttcgtcatcggcatgttgcggacgaaggggcccaactccacggccgcgagcagcgcca</t>
  </si>
  <si>
    <t>tgcagcttcgtcatcgtcatgttgcggacgaaggggcccaactccacggccgcgagcagcgcca</t>
  </si>
  <si>
    <t>tgcagcttcgtccacttttttcttccccccaaaaaaagctcaaaagcacgagagcattgtaggc</t>
  </si>
  <si>
    <t>tgcagcttcgtccacttttttcttcccccccaaaaaagctcaaaagcacgagagcattgtaggc</t>
  </si>
  <si>
    <t>tgcagcttcgtcggccccgtagcgacgctcattaagcacctcacggcggcgcacggctggtcgt</t>
  </si>
  <si>
    <t>tgcagcttcgtcggctccgtagcgacgctcattaagcacctcacggcggcgcacggctggtcgt</t>
  </si>
  <si>
    <t>tgcagcttcgtcgtccctcgtcggcttgttagttggtacgcttgtacgctccagctctcctaga</t>
  </si>
  <si>
    <t>tgcagcttcgtcgtccctcgtctgcttgttagttggtacgcttgtacgctccagctctcctaga</t>
  </si>
  <si>
    <t>tgcagcttcgtgagttggacgcaggcacgcaacgcacggcagcgaccagcgacagcgatcggat</t>
  </si>
  <si>
    <t>tgcagcttcgtgagttggacgcaggcacgcagcgcacggcagcgaccagcgacagcgatcggat</t>
  </si>
  <si>
    <t>tgcagcttcgtgcgctttgtgagcacaccagatgtgctggagttgacgaccacctgtgatttac</t>
  </si>
  <si>
    <t>tgcagcttcgtgcgctttgtgagcacaccagatgtgctggagttggcgaccacctgtgatttac</t>
  </si>
  <si>
    <t>tgcagcttcgttacaacgtcaaccatgtgctacagatatgtgcgttggcgagtatggcgatgat</t>
  </si>
  <si>
    <t>tgcagcttcgttacaatgtcaaccatgtgctacagatatgtgcgttggcgagtatggcgatgat</t>
  </si>
  <si>
    <t>tgcagcttctaactccatggcagatgatagcacacgtgccgcagcctcagagccaggagaagaa</t>
  </si>
  <si>
    <t>tgcagcttctaactccatggcagatgatagcacacgtgccgcagcctcggagccaggagaagaa</t>
  </si>
  <si>
    <t>tgcagcttctaagagtgatcctctcaagatcagaaggcaggcaactgccttgtgacgctgtggt</t>
  </si>
  <si>
    <t>tgcagcttctaagagtgatcctctcaagatcagaaggcaggcaagtgccttgtgacgctgtggt</t>
  </si>
  <si>
    <t>tgcagcttctaagagtgatcctctcaagatcagaaggcaggcaagtgccttcgctgtacttccc</t>
  </si>
  <si>
    <t>tgcagcttctaagagtgatcctctcatgatcagaaggcaggcaagtgccttcgctgtacttccc</t>
  </si>
  <si>
    <t>tgcagcttctaatcgtttaaagagcacacgagaatgtcgtcggtgcagctctctggtgctggag</t>
  </si>
  <si>
    <t>tgcagcttctaatcgtttagagagcacacgagaatgtcgtcggtgcagctctctggtgctggag</t>
  </si>
  <si>
    <t>tgcagcttctaatgtcctcaaaaatgggtctctttaccactctctgcctcctcattggaggttc</t>
  </si>
  <si>
    <t>tgcagcttcttatgtcctcaaaaatgggtctctttaccactctctgcctcctcattggaggttc</t>
  </si>
  <si>
    <t>tgcagcttctacgcctccacgtccgtccccgtcgtcaagccccagcagtccgccgcctcctcca</t>
  </si>
  <si>
    <t>tgcagcttctacgcctccacgtccgtccccgtcgtcaagccccagcagtccgtcgcctcctcca</t>
  </si>
  <si>
    <t>tgcagcttctagcaaacgatgtgccatcgtggctccaccattatcttgctctatcgtctctggc</t>
  </si>
  <si>
    <t>tgcagcttctagcaaatgatgtgccatcgtggctccaccattatcttgctctatcgtctctggc</t>
  </si>
  <si>
    <t>tgcagcttctagcctgctaactagctcctgtgctggactgcatgagagcgtagacggtggtgcc</t>
  </si>
  <si>
    <t>tgcagcttctggcctgctaactagctcctgtgctggactgcatgagagcgtagacggtggtgcc</t>
  </si>
  <si>
    <t>tgcagcttctagtcttcttccataggaacaagtaccacgcatgtcaataataatttgtcaatcc</t>
  </si>
  <si>
    <t>tgcagcttctagtcttcttccataggaacaagtaccatgcatgtcaataataatttgtcaatcc</t>
  </si>
  <si>
    <t>tgcagcttctagtgaaaggaggtcaccatgtgatgatgtgaggcttctagcaagcgcaaactgg</t>
  </si>
  <si>
    <t>tgcagcttctagtgaaaggaggtcactatgtgatgatgtgaggcttctagcaagcgcaaactgg</t>
  </si>
  <si>
    <t>tgcagcttctagtggccttagctcgatcgttcttatggagcttccaccatgggcgtccttcctc</t>
  </si>
  <si>
    <t>tgcagcttctagtggccttagctcgatcgttcctatggagcttccaccatgggcgtccttcctc</t>
  </si>
  <si>
    <t>tgcagcttctagttgtagatgtgagagtccaccataagttaatttatttatgcacttcccaaga</t>
  </si>
  <si>
    <t>tgcagcttctagttgtagatgtgagagtccaccattagttaatttatttatgcacttcccaaga</t>
  </si>
  <si>
    <t>tgcagcttctatgctctactactgcaattcaagtggacatcaactgttgactaatccttctgtt</t>
  </si>
  <si>
    <t>tgcagcttctatgctctactactgcaattcaagtggacgtcaactgttgactaatccttctgtt</t>
  </si>
  <si>
    <t>tgcagcttctatggacacaacgattcatgaggtattgcaactagtttctgtaaactatctccgt</t>
  </si>
  <si>
    <t>tgcagcttctatggacacagcgattcatgaggtattgcaactagtttctgtaaactatctccgt</t>
  </si>
  <si>
    <t>tgcagcttctccagcgccattgccgcctcgcactcgcaagcttgaggcttgggcttggcacgag</t>
  </si>
  <si>
    <t>tgcagcttctccagcgccattgccgcctcgcacttgcaagcttgaggcttgggcttggcacgag</t>
  </si>
  <si>
    <t>tgcagcttctccagctcctggatctggcgctggtactttgcaggagatacgacaggggagacag</t>
  </si>
  <si>
    <t>tgcagcttctcgagctcctggatctggcgctggtactttgcaggagatacgacaggggagacag</t>
  </si>
  <si>
    <t>tgcagcttctccatcaagatgcacgcacaagtgctaagctcactactacataaaggatttgtag</t>
  </si>
  <si>
    <t>tgcagcttctccatcaagatgcacgcacaagtgctaagctcactactacataaagggtttgtag</t>
  </si>
  <si>
    <t>tgcagcttctcccgatagatggttaaaggctgcatcaacgttaattttgagagtacccagtggc</t>
  </si>
  <si>
    <t>tgcagcttctcccgatagatggttaaaggctgcatcaacgttatttttgagagtacccagtggc</t>
  </si>
  <si>
    <t>tgcagcttctccctgaacaccaccctgaatgtcttgatcattctgctgttcttgctgctgaggg</t>
  </si>
  <si>
    <t>tgcagcttctccctgagcaccaccctgaatgtcttgatcattctgctgttcttgctgctgaggg</t>
  </si>
  <si>
    <t>tgcagcttctccgttgagctggaagctccaacccagaatgtaatgcctgctggcaaacgcacca</t>
  </si>
  <si>
    <t>tgcagcttctccgttgggctggaagctccaacccagaatgtaatgcctgctggcaaacgcacca</t>
  </si>
  <si>
    <t>tgcagcttctcgaagtcgaggctgaagttgacgacgtcgtccttgtcgccgctcttgggcgcgt</t>
  </si>
  <si>
    <t>tgcagcttttcgaagtcgaggctgaagttgacgacgtcgtccttgtcgccgctcttgggcgcgt</t>
  </si>
  <si>
    <t>tgcagcttctcggtcaacgacaccacctgaatgaaaccacaatattcatcagtaacgtacttgg</t>
  </si>
  <si>
    <t>tgcagcttctcggtcaacgacaccacctgaatgaaaccacagtattcatcagtaacgtacttgg</t>
  </si>
  <si>
    <t>tgcagcttctcggttcaacgccgagttgcggtgtacccagatcagcgagcgtgctggtcagctg</t>
  </si>
  <si>
    <t>tgcagcttctcggttcaacgccgagttgtggtgtacccagatcagcgagcgtgctggtcagctg</t>
  </si>
  <si>
    <t>tgcagcttctctttcctgctggggtcagggttgcagcttgcaagacctggttttggttggggtt</t>
  </si>
  <si>
    <t>tgcagcttctctttcctgctggggtcagggttgcagcttgcaaggcctggttttggttggggtt</t>
  </si>
  <si>
    <t>tgcagcttctgaacacacgtcagagtcgccaattgagatcgagcagaacgcgacggcgtcgtgg</t>
  </si>
  <si>
    <t>tgcagcttctgaacacgcgtcagagtcgccaattgagatcgagcagaacgcgacggcgtcgtgg</t>
  </si>
  <si>
    <t>tgcagcttctgaacacgcgtcgcccattgagatcgagcagaacgcgacggcgtcgtggaaggag</t>
  </si>
  <si>
    <t>tgcagcttctgaacacgcgtcgcccattgagatcgagcagaacgcgacggcgtcgtggacggag</t>
  </si>
  <si>
    <t>tgcagcttctgaagcaaaattgaacttccttgctgttaagggtcctgaacttttcagcaaatgg</t>
  </si>
  <si>
    <t>tgcagcttctgaagcaaaattgaacttccttgctgttaagggtcctgaactttttagcaaatgg</t>
  </si>
  <si>
    <t>tgcagcttctgactctgtggcagatgatagcacacatgcggcagcctcagagccaggagaagaa</t>
  </si>
  <si>
    <t>tgcagcttctgactctgtggcagatgatagcacacatgcggcagccttagagccaggagaagaa</t>
  </si>
  <si>
    <t>tgcagcttctgatgccaggcctcctactacagtcccatcattgttgtccatggaatagtcaggc</t>
  </si>
  <si>
    <t>tgcagcttctgatgccaggcctcctactacagtcccatcattgttgtccatggaattgtcaggc</t>
  </si>
  <si>
    <t>tgcagcttctgatggatcctcagtggcctctaccaccatgacttcggcattcgaagcctgcctt</t>
  </si>
  <si>
    <t>tgcagcttttgatggatcctcagtggcctctaccaccatgacttcggcattcgaagcctgcctt</t>
  </si>
  <si>
    <t>tgcagcttctgcaagagggagttcaggtccgcgcaggcactcgggggccacatgaatgtccaca</t>
  </si>
  <si>
    <t>tgcagcttctgcaagagggagttctggtccgcgcaggcactcgggggccacatgaatgtccaca</t>
  </si>
  <si>
    <t>tgcagcttctgcaagctgctctgacagcatgcagagccacgactctacttgacctgaagacttc</t>
  </si>
  <si>
    <t>tgcagcttctgcaagctgctctgacagcatgcagagccactactctacttgacctgaagacttc</t>
  </si>
  <si>
    <t>tgcagcttctgcatggcgatggccactctctgctttactgtctccctagtgcccgatcgatgct</t>
  </si>
  <si>
    <t>tgcagcttctgcatggcgatggccactctctgctttgctgtctccctagtgcccgatcgatgct</t>
  </si>
  <si>
    <t>tgcagcttctgctaaccctcctcacttcatccatttgtgttacaaacctactgatgggaacatt</t>
  </si>
  <si>
    <t>tgcagcttctgctaaccctcctcacttcatccatttgtgttacaaacctactgatgggaacgtt</t>
  </si>
  <si>
    <t>tgcagcttctgctccccatctggggtctcccgcacgatcctacccctctccaggcggtacgaga</t>
  </si>
  <si>
    <t>tgcagcttctgctcctcatctggggtctcccgcacgatcctacccctctccaggcggtacgaga</t>
  </si>
  <si>
    <t>tgcagcttctggagtataaggggctcttgtgcctgttgatggagagctggttattttgttggct</t>
  </si>
  <si>
    <t>tgcagcttttggagtataaggggctcttgtgcctgttgatggagagctggttattttgttggct</t>
  </si>
  <si>
    <t>tgcagcttctggtgaagtggtggttgattctactagggtcaagattgcggccccagggcaaaga</t>
  </si>
  <si>
    <t>tgcagcttctggtgaagtggtggttgattctactagggtcaagattgcggctccagggcaaaga</t>
  </si>
  <si>
    <t>tgcagcttctgtcatcctccaaatccttcctgctgatcaagtattgcacagagacaaaaggtgt</t>
  </si>
  <si>
    <t>tgcagcttctgtcatcctccaaatccttcctgctgatcaagtattgcatagagacaaaaggtgt</t>
  </si>
  <si>
    <t>tgcagcttctgtcatcctccaaatccttcctgctgatcaagtattgcagagacaaaaggtgtca</t>
  </si>
  <si>
    <t>tgcagcttctgtcatcctccgaatccttcctgctgatcaagtattgcagagacaaaaggtgtca</t>
  </si>
  <si>
    <t>tgcagcttctgttggcatttcaaaactacaaatagagactgattccctgctacttcaaaaaggt</t>
  </si>
  <si>
    <t>tgcagcttcttttggcatttcaaaactacaaatagagactgattccctgctacttcaaaaaggt</t>
  </si>
  <si>
    <t>tgcagcttcttcaaggactccgcctctagcaggtagacaactgtctcattgaagttgtgagtag</t>
  </si>
  <si>
    <t>tgcagcttcttcaaggactccgcctctagcaggtagataactgtctcattgaagttgtgagtag</t>
  </si>
  <si>
    <t>tgcagcttcttcaagtacgtactacgtgtcgcctgtgccaatcgataatttgatttgcctcgac</t>
  </si>
  <si>
    <t>tgcagcttcttcaggtacgtactacgtgtcgcctgtgccaatcgataatttgatttgcctcgac</t>
  </si>
  <si>
    <t>tgcagcttcttcacgtccaggccgcccgagcaagcgaaacggcagcagcactgacctcgctgcg</t>
  </si>
  <si>
    <t>tgcagcttcttcacgttcaggccgcccgagcaagcgaaacggcagcagcactgacctcgctgcg</t>
  </si>
  <si>
    <t>tgcagcttcttcaggttgccgatgctgggcgggatcggcccactgagctcgttgtcgtagagcg</t>
  </si>
  <si>
    <t>tgcagcttcttcaggttgccgatgctgggcgggatcggcccactgagctcgttgtcgtagagtg</t>
  </si>
  <si>
    <t>tgcagcttcttcagtttttagcttgcctccagtggtcaccaaacatactccgaaggaaataaac</t>
  </si>
  <si>
    <t>tgcagcttcttcagtttttagcttgcctctagtggtcaccaaacatactccgaaggaaataaac</t>
  </si>
  <si>
    <t>tgcagcttcttcatcaccgacgggttccgcatcagctccgacatcccccactccatggccgacc</t>
  </si>
  <si>
    <t>tgcagcttcttcatcaccgacgggttccgcatcagctctgacatcccccactccatggccgacc</t>
  </si>
  <si>
    <t>tgcagcttcttcatcacgcgcgggttgcgcacgatctccgacatggcccactccgtcgacgagc</t>
  </si>
  <si>
    <t>tgcagcttcttcatcacgcgcgggttgcgcacgatctccgacatggcccactccgtcgatgagc</t>
  </si>
  <si>
    <t>tgcagcttcttcatgtactagtccattccactgttcactttcactatcctcaagatacgagtaa</t>
  </si>
  <si>
    <t>tgcagcttcttcatgtactagtccattccactgttcattttcactatcctcaagatacgagtaa</t>
  </si>
  <si>
    <t>tgcagcttcttcctccagcgattccagtcctgcatccgagatacgtatgacttcgcggttccag</t>
  </si>
  <si>
    <t>tgcagcttcttcctccagcggttccagtcctgcatccgagatacgtatgacttcgcggttccag</t>
  </si>
  <si>
    <t>tgcagcttcttcctctgcttcctgctgcgctcgttccgcgccttcttctcgttgcggccgtacg</t>
  </si>
  <si>
    <t>tgcagcttcttcctctgcttcctgctgcgctcgttccgtgccttcttctcgttgcggccgtacg</t>
  </si>
  <si>
    <t>tgcagcttcttgaacacgtccttgaaagaacagtttcttgaacatttcttccaaaaaaaacagt</t>
  </si>
  <si>
    <t>tgcagcttcttgaacacgtccttgaaagaacaatttcttgaacatttcttccaaaaaaaacagt</t>
  </si>
  <si>
    <t>tgcagcttcttgacgtccttcttgagctgccagtagtccacgaaggcctccttccattagggaa</t>
  </si>
  <si>
    <t>tgcagcttcttgacgtccttcttgagctgccagtagtccacgaaggcctccttccattcgggaa</t>
  </si>
  <si>
    <t>tgcagcttcttggcctacctgtccgtgcccaagctcttcgaccatggcgagctccccttccctg</t>
  </si>
  <si>
    <t>tgcagcttcttggcctacctgtccgtgcccaagctcttcgaccttggcgagctccccttccctg</t>
  </si>
  <si>
    <t>tgcagcttcttggctctccccatggccactgccgcagctccagaggcaagcaccgaagcagcac</t>
  </si>
  <si>
    <t>tgcagcttcttggctctccccatggccactgccgcagctccagaggcaagcaccgaagcagctc</t>
  </si>
  <si>
    <t>tgcagcttcttgtcttggtcctgctatgcctctccgtcattgtagaagaatgggagccaacaag</t>
  </si>
  <si>
    <t>tgcagcttcttgtcttggtcctgctatgcctctccgtcattgtagaagaatgggagccaacgag</t>
  </si>
  <si>
    <t>tgcagcttcttgttctccttgcctcagctgatccaattcatctaactgagctcctgctgcttcc</t>
  </si>
  <si>
    <t>tgcagcttcttgttctccttgcctcagctgatccaattcatctaactgagctgctgctgcttcc</t>
  </si>
  <si>
    <t>tgcagcttctttctcccactctttccatgcacgtatctgcatgcttcaaagacgtacacatcat</t>
  </si>
  <si>
    <t>tgcagcttctttctcccactctttccatgcacgtatctgcatgcttcaaagacgtacatatcat</t>
  </si>
  <si>
    <t>tgcagcttctttcttcttagagacgtggaaaatccctcctactcctagtatagggactagggag</t>
  </si>
  <si>
    <t>tgcagcttctttctttttagagacgtggaaaatccctcctactcctagtatagggactagggag</t>
  </si>
  <si>
    <t>tgcagcttctttgagtccgcgaactggatcacggctcggctcggctatttgatgcgctcttggg</t>
  </si>
  <si>
    <t>tgcagcttctttgagtccgtgaactggatcacggctcggctcggctatttgatgcgctcttggg</t>
  </si>
  <si>
    <t>tgcagcttgaaccccaaatgccaggctcccaatagtgtcggttctcacagattaccgtggctcg</t>
  </si>
  <si>
    <t>tgcagcttgaaccccaaatgccaggctcccattagtgtcggttctcacagattaccgtggctcg</t>
  </si>
  <si>
    <t>tgcagcttgaagccttcctcctcggcaccgacgacgctgagcccgccaccgaggcggtgtcctc</t>
  </si>
  <si>
    <t>tgcagcttgaagccttcctcctcggcaccgacgacgctgagcccgccgccgaggcggtgtcctc</t>
  </si>
  <si>
    <t>tgcagcttgaaggcctaccacaggccgtcacgtactgcgtgcaacatatgatcagcggcgtcat</t>
  </si>
  <si>
    <t>tgcagcttgaaggcctaccacaggccgtcacgtactgcgtgcagcatatgatcagcggcgtcat</t>
  </si>
  <si>
    <t>tgcagcttgacgctgatgccgcggacgtcaaagctcgattcaaattcagcgttctcgatgacat</t>
  </si>
  <si>
    <t>tgcagcttgacgctgatgccgcggacgtcaaagctcgattcaaattcagcgttctcgatgatat</t>
  </si>
  <si>
    <t>tgcagcttgacgtaggcgctcatcgggcgcgaggtgtcgtgcgggatgaggtcctgcgcgccga</t>
  </si>
  <si>
    <t>tgcagcttgacgtaggcgctcatcgggcgcgacgtgtcgtgcgggatgaggtcctgcgcgccga</t>
  </si>
  <si>
    <t>tgcagcttgagaagatgcccaaggagagggttcacaagattgttattgagttgtagggtggtat</t>
  </si>
  <si>
    <t>tgcagcttgagaagatgcccaaggggagggttcacaagattgttattgagttgtagggtggtat</t>
  </si>
  <si>
    <t>tgcagcttgagaagcacctcaaggatcaacaggttgtgcgcggtgcactagaaaaagctttagg</t>
  </si>
  <si>
    <t>tgcagcttgagaagcacctcaaggatcaacaggttgtgcgcggtgcactggaaaaagctttagg</t>
  </si>
  <si>
    <t>tgcagcttgagaagctcctggcgggccttggccatcgcacgcctcttcccctcctgtcgcacca</t>
  </si>
  <si>
    <t>tgcagcttgagaagctcctggcgggccttggccatcgcacgcctcttcccctcctgtcgcgcca</t>
  </si>
  <si>
    <t>tgcagcttgagaccagacagacagatgcgtacggcaccacgagagatgaggcatgtgagcgtgt</t>
  </si>
  <si>
    <t>tgcagcttgagaccagagagacagatgcgtacggcaccacgagagatgaggcatgtgagcgtgt</t>
  </si>
  <si>
    <t>tgcagcttgagatccagcagacgaagatgtaccaggagtagacattttcccctttctgaaagaa</t>
  </si>
  <si>
    <t>tgcagcttgagatccagcagccgaagatgtaccaggagtagacattttcccctttctgaaagaa</t>
  </si>
  <si>
    <t>tgcagcttgagatgagaatggaactcgaaggtgaggtcctacacgtcacgggacttcgggaggg</t>
  </si>
  <si>
    <t>tgcagcttgagatgagaatggaactcgaaggtgaggtcctacccgtcacgggacttcgggaggg</t>
  </si>
  <si>
    <t>tgcagcttgagatgagatggacaacccaaaaggcaaaaagctcatcccatctcagtcatcagct</t>
  </si>
  <si>
    <t>tgcagcttgagatgagatggacaacccaaaaggcaaaaagctcatcccatctcattcatcagct</t>
  </si>
  <si>
    <t>tgcagcttgagcaaaaacgccgcctggtcccctggtttctattccctctccctgcatttggaac</t>
  </si>
  <si>
    <t>tgcagcttgagcaagaacgccgcctggtcccctggtttctattccctctccctgcatttggaac</t>
  </si>
  <si>
    <t>tgcagcttgagcgagatgccgcggacgggcccccgctggatgcggcgcatcaggtgggtggtga</t>
  </si>
  <si>
    <t>tgcagcttgagcgagatgccgcggacggggccccgctggatgcggcgcatcaggtgggtggtga</t>
  </si>
  <si>
    <t>tgcagcttgagcgggcagatgaccacgagcgggcgcaccctcttgacacccttgtaacgcatca</t>
  </si>
  <si>
    <t>tgcagcttgagcgggcagatgaccacgagcgggcgcaccctcttgacacccttgtaatgcatca</t>
  </si>
  <si>
    <t>tgcagcttgagcgggcaggtggcctcgatgacgcacttggtgacgcgcgccgtgtacttcacct</t>
  </si>
  <si>
    <t>tgcagcttgagcgggcaggtggcctcgatggcgcacttggtgacgcgcgccgtgtacttcacct</t>
  </si>
  <si>
    <t>tgcagcttgatctttgctgtgctcgtaccgatgatgatgatcggctccgttgcttgcaccgccg</t>
  </si>
  <si>
    <t>tgcagcttgatctttgctgtgctcgtactgatgatgatgatcggctccgttgcttgcaccgccg</t>
  </si>
  <si>
    <t>tgcagcttgatgctatccaaaacgcggaaaggatccgcgttgaccaacgggcagacccaggcgt</t>
  </si>
  <si>
    <t>tgcagcttgatgctatccagaacgcggaaaggatccgcgttgaccaacgggcagacccaggcgt</t>
  </si>
  <si>
    <t>tgcagcttgattctttgcagcaactcctcttcgagggccctgacttggtccaggatgtagacca</t>
  </si>
  <si>
    <t>tgcagcttgattctttgcagcaactcctcttcaagggccctgacttggtccaggatgtagacca</t>
  </si>
  <si>
    <t>tgcagcttgattgcatggcttcgtggtttaggcccatgcatggttgcaccaccacggaactgtt</t>
  </si>
  <si>
    <t>tgcagcttgattgcatggcttcttggtttaggcccatgcatggttgcaccaccacggaactgtt</t>
  </si>
  <si>
    <t>tgcagcttgattggacgctactgcactataccacgatcatatcgcacgtaacatcgcaaatgct</t>
  </si>
  <si>
    <t>tgcagcttgattggacgctactgcactataccacgatcatatcgcacgtgacatcgcaaatgct</t>
  </si>
  <si>
    <t>tgcagcttgcaagccaacgacgtgcagcgagatgggcgtattggcggagaccacagtgtacgac</t>
  </si>
  <si>
    <t>tgcagcttgcaagccaacgacgtgcagcgagatgggcgtattggcggagaccacagtgttcgac</t>
  </si>
  <si>
    <t>tgcagcttgcacagtcagagcttcatgttgacaatcagtcaagtgtgcggctttcaagtggcta</t>
  </si>
  <si>
    <t>tgcagcttgcgcagtcagagcttcatgttgacaatcagtcaagtgtgcggctttcaagtggcta</t>
  </si>
  <si>
    <t>tgcagcttgcacctcaccatcctgcttcaaatcaataccatgttactattcgcttgaatccagt</t>
  </si>
  <si>
    <t>tgcagcttgcacctcaccatcctgcttcaaatcaatatcatgttactattcgcttgaatccagt</t>
  </si>
  <si>
    <t>tgcagcttgcagaggtagctttcgcccttgagagattccagctttccaagaggatagaaaaacg</t>
  </si>
  <si>
    <t>tgcagcttgcagaggtagctttcgcccttgagatattccagctttccaagaggatagaaaaacg</t>
  </si>
  <si>
    <t>tgcagcttgcagctacgagcttgctgtgttggcgacgagcacaaaatgaagggaaacacaatca</t>
  </si>
  <si>
    <t>tgcagcttgcagctacgagcttgctgtgttggcgatgagcacaaaatgaagggaaacacaatca</t>
  </si>
  <si>
    <t>tgcagcttgcagctggctatggatatatattccctgctgggctagctttgccaagaaatgcaac</t>
  </si>
  <si>
    <t>tgcagcttgcagcttgctatggatatatattccctgctgggctagctttgccaagaaatgcaac</t>
  </si>
  <si>
    <t>tgcagcttgcaggaacagaaaaaggtctcgcgaagaaaaacgggggcaacaagacaaacctcaa</t>
  </si>
  <si>
    <t>tgcagcttgcaggagcagaaaaaggtctcgcgaagaaaaacgggggcaacaagacaaacctcaa</t>
  </si>
  <si>
    <t>tgcagcttgcaggtagagaaccagcatcacccagagcctgtcgaagctccgataaatgttccag</t>
  </si>
  <si>
    <t>tgcagcttgcaggtagaggaccagcatcacccagagcctgtcgaagctccgataaatgttccag</t>
  </si>
  <si>
    <t>tgcagcttgcatagtacaaatagggttattgagtagaagttttaaagcctggttgttgagtaga</t>
  </si>
  <si>
    <t>tgcagcttgcatagtacaaatagggttgttgagtagaagttttaaagcctggttgttgagtaga</t>
  </si>
  <si>
    <t>tgcagcttgcatcagttgtcttctagtgtttttagttcacaaattgcagcataattaagctgta</t>
  </si>
  <si>
    <t>tgcagcttgcatcagttgtcttctggtgtttttagttcacaaattgcagcataattaagctgta</t>
  </si>
  <si>
    <t>tgcagcttgcatctgtgtccttgcctgagccctgagagctgccatgagaccaagtctagcagag</t>
  </si>
  <si>
    <t>tgcagcttgcatctgtgtccttgcctgagccctgagagctgccatgagaccaagtctagcggag</t>
  </si>
  <si>
    <t>tgcagcttgcattgcattgcatgcgttgcgacgacgaacttaatctactgtacgagtaattaat</t>
  </si>
  <si>
    <t>tgcagcttgcattgcattgcatgcgttgcgacgacggacttaatctactgtacgagtaattaat</t>
  </si>
  <si>
    <t>tgcagcttgcattgcattgcatgcgttgcgacgagtaattaatttccagcgttgatgggctcag</t>
  </si>
  <si>
    <t>tgcagcttgcattggattgcatgcgttgcgacgagtaattaatttccagcgttgatgggctcag</t>
  </si>
  <si>
    <t>tgcagcttgccacagagccccttcctactccactgatctcaccccaccaaactacactagcgac</t>
  </si>
  <si>
    <t>tgcagcttgccacagggccccttcctactccactgatctcaccccaccaaactacactagcgac</t>
  </si>
  <si>
    <t>tgcagcttgccatcgccagccgcagtcgtcgtccccgcgtaattgtgggtgcagcagcaaagat</t>
  </si>
  <si>
    <t>tgcagcttgccatcgccagccgcagtcgtcgtccccgcgtatttgtgggtgcagcagcaaagat</t>
  </si>
  <si>
    <t>tgcagcttgccatggacaacaatggaaccactccacagtccacaccacccatgcaccctgagct</t>
  </si>
  <si>
    <t>tgcagcttgccatggacaacaatggagccactccacagtccacaccacccatgcaccctgagct</t>
  </si>
  <si>
    <t>tgcagcttgccctctgtgctttctagcgaggccttcaagccctccacttcgacccttgcattat</t>
  </si>
  <si>
    <t>tgcagcttgccctctgtgctttctagcgaggccttcaagctctccacttcgacccttgcattat</t>
  </si>
  <si>
    <t>tgcagcttgcccttatgccagcaccgccccaaatatgccaggcccaccaaagcagcagcggtcg</t>
  </si>
  <si>
    <t>tgcagcttgcccttatgccagcgccgccccaaatatgccaggcccaccaaagcagcagcggtcg</t>
  </si>
  <si>
    <t>tgcagcttgccgaaactctgcgaggcaatggagatgccgactgcccaagaatgatacttgcctt</t>
  </si>
  <si>
    <t>tgcagcttgccgaaactctgcgaggcaatggagatgccgactgctcaagaatgatacttgcctt</t>
  </si>
  <si>
    <t>tgcagcttgccgagcagcgactggatctcgaactccatggacttccaggaggagcggtcggcag</t>
  </si>
  <si>
    <t>tgcagcttgccgagcagcgactggatctcgaactccatggacttccaggaggagcggtcggcgg</t>
  </si>
  <si>
    <t>tgcagcttgccgcacccgctctgcacttgtgtccttccgtgcatagggtccgtatctgtcatct</t>
  </si>
  <si>
    <t>tgcagcttgctgcacccgctctgcacttgtgtccttccgtgcatagggtccgtatctgtcatct</t>
  </si>
  <si>
    <t>tgcagcttgccgccgcgccatagcagacaccaccagttcatcggccatctccagttcttcccca</t>
  </si>
  <si>
    <t>tgcagcttgtcgccgcgccatagcagacaccaccagttcatcggccatctccagttcttcccca</t>
  </si>
  <si>
    <t>tgcagcttgcctacagcagacgtggcacgcaaacaagcttatattaccatgctaatgcaagaga</t>
  </si>
  <si>
    <t>tgcagcttgcctacagcagacgtggcacgcaaacaagcttatattaccatgctaattcaagaga</t>
  </si>
  <si>
    <t>tgcagcttgcctagccttgcctagcaagaagttagaacagtacatgttgtttggatgctaggcc</t>
  </si>
  <si>
    <t>tgcagcttgcctagccttgcctagcaagaagttagaacagtacatgttgtttggatgttaggcc</t>
  </si>
  <si>
    <t>tgcagcttgcctccatgctgggataacgcctctttgctctccttgctatgttctggttcgattt</t>
  </si>
  <si>
    <t>tgcagcttgcctccatgctgggataacgcctctttgctctccttgctatgttcttgttcgattt</t>
  </si>
  <si>
    <t>tgcagcttgcgaccagacagatagatgcgtacggcacgaccgcacgagagatgaggcatgtgag</t>
  </si>
  <si>
    <t>tgcagcttgcgaccagacagatagatgcgtacggcacgaccgcacgagagatgaggcatgtgat</t>
  </si>
  <si>
    <t>tgcagcttgcgagtaatgcctcgctgaaccacacggtttccacaatctctagtgcaaccacatt</t>
  </si>
  <si>
    <t>tgcagcttgcgagtaatgcctcgctgaaccacacggtttccacaatttctagtgcaaccacatt</t>
  </si>
  <si>
    <t>tgcagcttgcgccagtagtcttttcgcttcgtcgttcttccattgtcgggcgttgtatccgcct</t>
  </si>
  <si>
    <t>tgcagcttgcgccagtagtcttttggcttcgtcgttcttccattgtcgggcgttgtatccgcct</t>
  </si>
  <si>
    <t>tgcagcttgcgctggccagggaggttatcctccgtttcgatgtggcccaagagatgagggcact</t>
  </si>
  <si>
    <t>tgcagcttgcgctggccagggaggttatcctccgttttgatgtggcccaagagatgagggcact</t>
  </si>
  <si>
    <t>tgcagcttgcggccgatgctcttctccacgcattgtagtctgcccctcaggcccactaagcaga</t>
  </si>
  <si>
    <t>tgcagcttgcggccgatgctcttctccacgcattgtagtctgcccctcaggcccgctaagcaga</t>
  </si>
  <si>
    <t>tgcagcttgcgtaacagacaagcatcagaacgtgtcatgctcaccaaccaaacggagtctcctg</t>
  </si>
  <si>
    <t>tgcagcttgcgtaacagacaagcatcagaacgtgtcatgctcaccagccaaacggagtctcctg</t>
  </si>
  <si>
    <t>tgcagcttgctaaggctacacggcttgtccgattcagtatcatgcagtttaccatcgacctgaa</t>
  </si>
  <si>
    <t>tgcagcttgctaaggctacacggcttgtccgattcagtgtcatgcagtttaccatcgacctgaa</t>
  </si>
  <si>
    <t>tgcagcttgctagaaaagcttcttccctagctaataacccccaattaattttttagataacgga</t>
  </si>
  <si>
    <t>tgcagcttgctagaaaagcttctttcctagctaataacccccaattaattttttagataacgga</t>
  </si>
  <si>
    <t>tgcagcttgctagaaagcttccctagctaataacccccaattaattttttagataaataatcca</t>
  </si>
  <si>
    <t>tgcagcttgctagaaagcttccctagctaataacccccaattaattttttagataaatgatcca</t>
  </si>
  <si>
    <t>tgcagcttgctcatgaccctcttgttccgcatcaactctgacatgccccagcagagcgctgatg</t>
  </si>
  <si>
    <t>tgcagcttgctcatgaccctcttgttccgcatcagctctgacatgccccagcagagcgctgatg</t>
  </si>
  <si>
    <t>tgcagcttgctcccgaagaaggcgctgcacacgtcgcccaaggaacccaggatgctgcccagcg</t>
  </si>
  <si>
    <t>tgcagcttgctcccgaagaaggcgctgcacacgtcgcccaaggagcccaggatgctgcccagcg</t>
  </si>
  <si>
    <t>tgcagcttgctctccccctccacgtctgcgaagtcgccatccgcgcacttgctgaacccaccga</t>
  </si>
  <si>
    <t>tgcagcttgctctccccctccacgtctgcgaagtcgccgtccgcgcacttgctgaacccaccga</t>
  </si>
  <si>
    <t>tgcagcttgctgatcattgccgaatgcctgcgtgcgtgcagattgccacccttgtcgcggtcat</t>
  </si>
  <si>
    <t>tgcagcttgctggtcattgccgaatgcctgcgtgcgtgcagattgccacccttgtcgcggtcat</t>
  </si>
  <si>
    <t>tgcagcttgctgccctggcagttgttgcccagccgccccagcgttaacgcctttcttttcttcc</t>
  </si>
  <si>
    <t>tgcagcttgctgccctggcagttgttgcccagccgtcccagcgttaacgcctttcttttcttcc</t>
  </si>
  <si>
    <t>tgcagcttgctgctacaactgcccttggccactcacatttagaagtatgtgaaatcatgtttgg</t>
  </si>
  <si>
    <t>tgcagcttgctgctacaactgcccttggccactcacatttagaagtatgtgaaatcatgtttgt</t>
  </si>
  <si>
    <t>tgcagcttgctggaccaccaccagagccgcagaataatggcgccgctgaggatcagggggagca</t>
  </si>
  <si>
    <t>tgcagcttgctggaccaccaccagagccgcagaataatggcgccgctgagggtcagggggagca</t>
  </si>
  <si>
    <t>tgcagcttgctgggcccgccgcgcgcccgcagggccgtggacttccgcaccgaccgcaccgaca</t>
  </si>
  <si>
    <t>tgcagcttgctgggcccgccgcgcgcccgcagggccgtggacttccgcaccgaccgcactgaca</t>
  </si>
  <si>
    <t>tgcagcttgctgtcaccaaaaaaatcgtcgttcgaagcggcattgtcttgaattggtcccttcc</t>
  </si>
  <si>
    <t>tgcagcttgctgtcaccaaaaaaatcgtcgttcgaagcggcattgtcttgaattggtcgcttcc</t>
  </si>
  <si>
    <t>tgcagcttgctgtgctttctcggcatccctactttctctgttgattggctgctctaacaattcc</t>
  </si>
  <si>
    <t>tgcagcttgctgtgctttctcgggatccctactttctctgttgattggctgctctaacaattcc</t>
  </si>
  <si>
    <t>tgcagcttgctgttgtagcggaaaggtcgccgccgccgctaaacaactccagcacttcatcgat</t>
  </si>
  <si>
    <t>tgcagcttgctgttgtagcggaaaggtcgccgccgccgctaaacaactccagcacttcatcgct</t>
  </si>
  <si>
    <t>tgcagcttggactgctcagccgccctggtgctgcaaagagcgcactctctactcggctgctggt</t>
  </si>
  <si>
    <t>tgcagcttggactgctcagccgccctggtgctgcaaagagcgcactctctgctcggctgctggt</t>
  </si>
  <si>
    <t>tgcagcttggagacggtctcgcagaagggcttgtcattgacgttggtgaggcaatctttgtggt</t>
  </si>
  <si>
    <t>tgcagcttggagacggtctcgcagaagggcttgtcgttgacgttggtgaggcaatctttgtggt</t>
  </si>
  <si>
    <t>tgcagcttggagatatccaatggaataactccagagaaggcattgttcgacaagtccactcctt</t>
  </si>
  <si>
    <t>tgcagcttggagatatccgatggaataactccagagaaggcattgttcgacaagtccactcctt</t>
  </si>
  <si>
    <t>tgcagcttggagatgacatggacaacccaaaaggcaaaaagctcatcccatctcagtcatcagc</t>
  </si>
  <si>
    <t>tgcagcttggagatgagatggacaacccaaaaggcaaaaagctcatcccatctcagtcatcagc</t>
  </si>
  <si>
    <t>tgcagcttggagatgagatggacaaccaaaaggcaaaaagttcatcccatcagtcatcagctgg</t>
  </si>
  <si>
    <t>tgcagcttggagatgagatggacaaccaaaaggcgaaaagttcatcccatcagtcatcagctgg</t>
  </si>
  <si>
    <t>tgcagcttggagatgagatggacaacccaaaaggcaaaaagttcatcccatcagtcatcagctg</t>
  </si>
  <si>
    <t>tgcagcttggagatgagatggacaacccaaaaggcaaaaagttcattccatcagtcatcagctg</t>
  </si>
  <si>
    <t>tgcagcttggagctgtgttctttcataattaactgaacgcatgtaactgtaggtatgaaagttc</t>
  </si>
  <si>
    <t>tgcagcttggagctgtgttctttcataattaactgaacgcatgtaactgtagttatgaaagttc</t>
  </si>
  <si>
    <t>tgcagcttggatatgacctcatctcttggcttcgagatgccaacaaggtttttcactttacggt</t>
  </si>
  <si>
    <t>tgcagcttggatatgacctcatctcttggcttcgagatgccaacaaggtttttcactttatggt</t>
  </si>
  <si>
    <t>tgcagcttggatcgtgggaagctcggggtaggtactaggttgcacacttgccattttggccgtg</t>
  </si>
  <si>
    <t>tgcagcttggatcgtgggaagctcggggtaggtactaggttgcacacttgccgttttggccgtg</t>
  </si>
  <si>
    <t>tgcagcttggatctaataatccgtttatcaagaagcaagtagtgaatgccagctaataggagta</t>
  </si>
  <si>
    <t>tgcagcttggatctaataatccgtttatcaagacgcaagtagtgaatgccagctaataggagta</t>
  </si>
  <si>
    <t>tgcagcttggattgggcggcggcgatcagctaggtgcactgactgatgcatgcatgccttccaa</t>
  </si>
  <si>
    <t>tgcagcttggattgggcggcggcgattagctaggtgcactgactgatgcatgcatgccttccaa</t>
  </si>
  <si>
    <t>tgcagcttggcaatgatggtgaaacggtctagcaacccaaggacgaccgacagcgttgtggagt</t>
  </si>
  <si>
    <t>tgcagcttggcaatggtggtgaaacggtctagcaacccaaggacgaccgacagcgttgtggagt</t>
  </si>
  <si>
    <t>tgcagcttggccactgccaccagagggctggttcaagtgcaatactgacggagctttttatcca</t>
  </si>
  <si>
    <t>tgcagcttggcgactgccaccagagggctggttcaagtgcaatactgacggagctttttatcca</t>
  </si>
  <si>
    <t>tgcagcttggcctggcggacgtgcgtacatgcgtgcgtgtgcctgcgcaagctgcttgcttgct</t>
  </si>
  <si>
    <t>tgcagcttggccttgcggacgtgcgtacatgcgtgcgtgtgcctgcgcaagctgcttgcttgct</t>
  </si>
  <si>
    <t>tgcagcttggcgaattcatcattttcacatatcaaaagagcctcatccacttaggtgatcagca</t>
  </si>
  <si>
    <t>tgcagcttggcgaattcatcattttcacatatcaaaagagcctcatccacttaggtgatcagcg</t>
  </si>
  <si>
    <t>tgcagcttggcgacaactcttcgaaaggagctatcccttggagcttaggcaagctccagttcat</t>
  </si>
  <si>
    <t>tgcagcttggcgacaactctttgaaaggagctatcccttggagcttaggcaagctccagttcat</t>
  </si>
  <si>
    <t>tgcagcttggcgatcagcaccacctcgtttatgaactcattcaagccttgcgcggtgttctcca</t>
  </si>
  <si>
    <t>tgcagcttggcgatcagcaccacctcgtttatgaactcattcaagccttgcgcggtgttctccg</t>
  </si>
  <si>
    <t>tgcagcttggcgctgcgtcactgaccaagtgcgcctctgccagacggccgacggccagcaccgc</t>
  </si>
  <si>
    <t>tgcagcttggcgctgcgtcactgaccaagtgcgcctctgccagacggcggacggccagcaccgc</t>
  </si>
  <si>
    <t>tgcagcttggcgtgctaaagcatcagcagtggtgttgagtcgcctatggaccctgaaaaccttg</t>
  </si>
  <si>
    <t>tgcagcttggcgtgctaaagcatcagcagtggtgttgagtcgcctatggaccttgaaaaccttg</t>
  </si>
  <si>
    <t>tgcagcttggcgttggacaggggcagaccaaggtaggtctgcgggaagaccccacgttggcatt</t>
  </si>
  <si>
    <t>tgcagcttggtgttggacaggggcagaccaaggtaggtctgcgggaagaccccacgttggcatt</t>
  </si>
  <si>
    <t>tgcagcttggcttccgccgccgcgtgtcagtgtgagagtctcgttcctgtcgtcggccgaaaaa</t>
  </si>
  <si>
    <t>tgcagcttggcttccgccgccgcgtgtccgtgtgagagtctcgttcctgtcgtcggccgaaaaa</t>
  </si>
  <si>
    <t>tgcagcttgggcaggcttccaggcgagctcccaggctcaaaattgaagggacctgttgatcaga</t>
  </si>
  <si>
    <t>tgcagcttgggcaggcttccaggcgagctcccaggttcaaaattgaagggacctgttgatcaga</t>
  </si>
  <si>
    <t>tgcagcttgggcaggcttccaggcgagctcccaggctcgaaattaaagggacctgtagatcaga</t>
  </si>
  <si>
    <t>tgcagcttgggcaggcttccaggcgagctcccaggctcgaaattaaagggacctgtggatcaga</t>
  </si>
  <si>
    <t>tgcagcttgggcgcggaaacgatcttcaccttcaccttgccgctcggcaaaccaatccccaaca</t>
  </si>
  <si>
    <t>tgcagcttgggcgcggaaacgatcttcaccttcaccttgccgctcggcaaaccaatccccacca</t>
  </si>
  <si>
    <t>tgcagcttgggggagacttctctgactggcgaccctcgatttgtgtgcagggacgtcgaatcga</t>
  </si>
  <si>
    <t>tgcagcttgggggagacttctctgactggcgaccctcgatttgtgtgcagggacgtcgagtcga</t>
  </si>
  <si>
    <t>tgcagcttgggggtaaccagctctctggggcgctgcgtccagagctcgacgcactagctagtct</t>
  </si>
  <si>
    <t>tgcagcttgggggtaaccagctctctggggtgctgcgtccagagctcgacgcactagctagtct</t>
  </si>
  <si>
    <t>tgcagcttggggtcacccttcgcgattggaagtttgtccaacaagtctgggatgcacaaggatg</t>
  </si>
  <si>
    <t>tgcagcttggggtcacccttggcgattggaagtttgtccaacaagtctgggatgcacaaggatg</t>
  </si>
  <si>
    <t>tgcagcttggggtgggcagctcgaacttggtgcgctgacccactgcctgaagagacatatcgtg</t>
  </si>
  <si>
    <t>tgcagcttggggtgggcagctcgaacttggtgcgctgacccactgcctgaagcgacatatcgtg</t>
  </si>
  <si>
    <t>tgcagcttggtagatttcatcatcacgcatcacaaactgcctgcgcaagctcgtgctttttctg</t>
  </si>
  <si>
    <t>tgcagcttggtagatttcatcatcacgcatcacaaactgcttgcgcaagctcgtgctttttctg</t>
  </si>
  <si>
    <t>tgcagcttggtcagctgttgaatttgtgagagcctcataccagacaaagtccagaagaattcca</t>
  </si>
  <si>
    <t>tgcagcttggtcagctgttgaatttgtgagagcttcataccagacaaagtccagaagaattcca</t>
  </si>
  <si>
    <t>tgcagcttggtcaggaagccgaagatgtcgggcagggtgcccccgatcttgttggaggatagga</t>
  </si>
  <si>
    <t>tgcagcttggtcaggaagccgaagatgtcgggcagggtgcccccgatgttgttggaggatagga</t>
  </si>
  <si>
    <t>tgcagcttggtcagtagccatccacgagtgttctaaacttttcttccatcaacctccacgaaca</t>
  </si>
  <si>
    <t>tgcagcttggtcagtagccatccacgagtgttctgaacttttcttccatcaacctccacgaaca</t>
  </si>
  <si>
    <t>tgcagcttggtctctccaattttctctcttttccatcgcttgatatccttggcaactcatcgca</t>
  </si>
  <si>
    <t>tgcagcttggtgtctccaattttctctcttttccatcgcttgatatccttggcaactcatcgca</t>
  </si>
  <si>
    <t>tgcagcttggtgacaattgtttggaaggagcaattcctcacagcctaggcaaccttcagtactt</t>
  </si>
  <si>
    <t>tgcagcttggtgacaattttttggaaggagcaattcctcacagcctaggcaaccttcagtactt</t>
  </si>
  <si>
    <t>tgcagcttggtgttagaagcctgtttgttcaggtactcgttggcgatggcggcgtggagcgcat</t>
  </si>
  <si>
    <t>tgcagcttggtgttagaagcctgtttgttcaggtactcgttggcgatggcggcgtggagcgcgt</t>
  </si>
  <si>
    <t>tgcagcttggttattgggacactggttacatggtgctcgagcttggtcgtggcctcgctgtggc</t>
  </si>
  <si>
    <t>tgcagcttggttattgggacactggttacctggtgctcgagcttggtcgtggcctcgctgtggc</t>
  </si>
  <si>
    <t>tgcagcttggttctaggagtgcctcatgtttagaacctgcttgtacaatcctggcgaaacatgc</t>
  </si>
  <si>
    <t>tgcagcttggttctaggagtgcctcatgtttagaacctgcttgtacaatcgtggcgaaacatgc</t>
  </si>
  <si>
    <t>tgcagcttgtaccagaaggttatgtgtttgtgctgggagacaaccgcaacaacagctttgattc</t>
  </si>
  <si>
    <t>tgcagcttgtaccaggaggttatgtgtttgtgctgggagacaaccgcaacaacagctttgattc</t>
  </si>
  <si>
    <t>tgcagcttgtacgagctcacgagctgctctctgagacgcgcgcacgagaagctggaaccgagag</t>
  </si>
  <si>
    <t>tgcagcttgtacgagctcacgagctgctctctgagacgcgcgcacgagaagctggcaccgagag</t>
  </si>
  <si>
    <t>tgcagcttgtacgcggctccgtcgcatgcacgcgctccgttcgtgctcgtatacccgccagatg</t>
  </si>
  <si>
    <t>tgcagcttgtacgcggctccgtcgcatgcgcgcgctccgttcgtgctcgtatacccgccagatg</t>
  </si>
  <si>
    <t>tgcagcttgtacttgtctgatgctagcttggtcctaatgttctgacgtgcaggtctaagcacct</t>
  </si>
  <si>
    <t>tgcagcttgtgcttgtctgatgctagcttggtcctaatgttctgacgtgcaggtctaagcacct</t>
  </si>
  <si>
    <t>tgcagcttgtagccttttcaccgtggcttcaaacagtataggacagagacacgaccgagcagct</t>
  </si>
  <si>
    <t>tgcagcttgtagccttttcatcgtggcttcaaacagtataggacagagacacgaccgagcagct</t>
  </si>
  <si>
    <t>tgcagcttgtagtagtcaacgccgtaatcgcgcttggtgtggttgtggaccgtgagcggcacgc</t>
  </si>
  <si>
    <t>tgcagcttgtagtagtcaacgctgtaatcgcgcttggtgtggttgtggaccgtgagcggcacgc</t>
  </si>
  <si>
    <t>tgcagcttgtagtcaagctgtggtgtttgatgaaatgtgcatgtgttcatcctattttatttgt</t>
  </si>
  <si>
    <t>tgcagcttgtagtgaagctgtggtgtttgatgaaatgtgcatgtgttcatcctattttatttgt</t>
  </si>
  <si>
    <t>tgcagcttgtatcccttggagacatgcaatgagcttggtcagaaaagcatttagaagataatat</t>
  </si>
  <si>
    <t>tgcagcttgtatcccttggagacgtgcaatgagcttggtcagaaaagcatttagaagataatat</t>
  </si>
  <si>
    <t>tgcagcttgtattcagcttggagaagctgggtcagcttgggggcgaggatgccaatcgcccccg</t>
  </si>
  <si>
    <t>tgcagcttgtattcagcttggagaagctgggtcagtttgggggcgaggatgccaatcgcccccg</t>
  </si>
  <si>
    <t>tgcagcttgtatttcactcatttggagtataagtacacgagcaccgctttggccagccacgaat</t>
  </si>
  <si>
    <t>tgcagcttgtatttcactcatttggagtataagtacacgagcaccgttttggccagccacgaat</t>
  </si>
  <si>
    <t>tgcagcttgtcaggactcaggcttcccttgctgacaaaatatggcgaacagcctcagtgaaatc</t>
  </si>
  <si>
    <t>tgcagcttgtcaggactcaggcttcccttgctaacaaaatatggcgaacagcctcagtgaaatc</t>
  </si>
  <si>
    <t>tgcagcttgtcagtcttgttagctcttgtgcgctctgtcgctttggtgaaaccccgtccaaagg</t>
  </si>
  <si>
    <t>tgcagcttgtcagtcttgttagttcttgtgcgctctgtcgctttggtgaaaccccgtccaaagg</t>
  </si>
  <si>
    <t>tgcagcttgtcataatcagaaatgcataaggactaccagcacaatgccacaataattggccatc</t>
  </si>
  <si>
    <t>tgcagcttgtcataatcagaaatgcatgaggactaccagcacaatgccacaataattggccatc</t>
  </si>
  <si>
    <t>tgcagcttgtccactatgttggcagagcggccgttggtgagcagcgtggcgtcggaggtcaaca</t>
  </si>
  <si>
    <t>tgcagcttgtccactatgttggcagcgcggccgttggtgagcagcgtggcgtcggaggtcaaca</t>
  </si>
  <si>
    <t>tgcagcttgtccagatatatagacgatagcagatatttggcctagctgaatgaagaaactctgc</t>
  </si>
  <si>
    <t>tgcagcttgtccagatatatagacgatagcagatatttgtcctagctgaatgaagaaactctgc</t>
  </si>
  <si>
    <t>tgcagcttgtccttttgtgtgaatgctatttaaattataattcattctgaattttctaggtatg</t>
  </si>
  <si>
    <t>tgcagcttgtccttttgtgtgattgctatttaaattataattcattctgaattttctaggtatg</t>
  </si>
  <si>
    <t>tgcagcttgtctcgaagcttggacggggacgacgacagcaacgaggtctccgcagcggtgtgcg</t>
  </si>
  <si>
    <t>tgcagcttgtctcgaagcttggacggggacgacggcagcaacgaggtctccgcagcggtgtgcg</t>
  </si>
  <si>
    <t>tgcagcttgtgaagctacgcttccagactaaggttgggaaacagcccgaccttgatgacttctt</t>
  </si>
  <si>
    <t>tgcagcttgtgaagctacgcttccagactaaggttgggaaacagcctgaccttgatgacttctt</t>
  </si>
  <si>
    <t>tgcagcttgtgatccttcgactccttccccgacggcacccatctgatcatcatccacccaagcg</t>
  </si>
  <si>
    <t>tgcagcttgtgatccttcgactccttccccgacggcgcccatctgatcatcatccacccaagcg</t>
  </si>
  <si>
    <t>tgcagcttgtgatgaagagcggcaagtacacgctcggctacaagactgtcctcaggacactcag</t>
  </si>
  <si>
    <t>tgcagcttgtgatgaagagcggcaagtacacgctcggctacaagactgtcctcaggaccctcag</t>
  </si>
  <si>
    <t>tgcagcttgtgccgagggtgggttctcctatttcatgtcggtcgctgcggagatgctacggaaa</t>
  </si>
  <si>
    <t>tgcagcttgtgccgagggtgggttctcctatttcatgtcggtcgctgcggagatgctatggaaa</t>
  </si>
  <si>
    <t>tgcagcttgtgcgcgttctggtggccgccgagcgcctgcgagctgcggaacttcctggggcagt</t>
  </si>
  <si>
    <t>tgcagcttgtgtgcgttctggtggccgccgagcgcctgcgagctgcggaacttcctggggcagt</t>
  </si>
  <si>
    <t>tgcagcttgtgcggccagagcttcatgttgaccctcagtcatttgtgcggctttcaagtggcta</t>
  </si>
  <si>
    <t>tgcagcttgtgcggtcagagcttcatgttgaccctcagtcatttgtgcggctttcaagtggcta</t>
  </si>
  <si>
    <t>tgcagcttgtgcttgagcagcgagatctggtcgtccagccgcccgcatctctgcgcaccaagac</t>
  </si>
  <si>
    <t>tgcagcttgtgcttgagcagcgagatctggtcttccagccgcccgcatctctgcgcaccaagac</t>
  </si>
  <si>
    <t>tgcagcttgtgcttttagttaattagacgaagcaaatgtgacttctgcaagccacactaacaag</t>
  </si>
  <si>
    <t>tgcagcttgtgcttttagttaattagacgaagcaaatttgacttctgcaagccacactaacaag</t>
  </si>
  <si>
    <t>tgcagcttgtgcttttcgtccgacgaagcaaatgtctcctctacaagccacacttacatgctgc</t>
  </si>
  <si>
    <t>tgcagcttgtgtttttcgtccgacgaagcaaatgtctcctctacaagccacacttacatgctgc</t>
  </si>
  <si>
    <t>tgcagcttgtggcaaagttgttcagggagtacatgcactccatcgtggagctcatccccagaaa</t>
  </si>
  <si>
    <t>tgcagcttgtggcagagttgttcagggagtacatgcactccatcgtggagctcatccccagaaa</t>
  </si>
  <si>
    <t>tgcagcttgtgggtgctgggagaagcagaagaagctccacccagcaggttcggacaaccgaaac</t>
  </si>
  <si>
    <t>tgcagcttgtgggtgctgggagaagcagaagaagctccagccagcaggttcggacaaccgaaac</t>
  </si>
  <si>
    <t>tgcagcttgtgtagcttgacgatgcctccagggagcctgacaacacaggttcctctgacatcca</t>
  </si>
  <si>
    <t>tgcagcttgtgtagcttgacgatgcttccagggagcctgacaacacaggttcctctgacatcca</t>
  </si>
  <si>
    <t>tgcagcttgtgtaggaacatggtgctgggttgacaccaaaatacctcatcgatcgtcatattga</t>
  </si>
  <si>
    <t>tgcagcttgtgtaggaacatggtgctgggttgacaccaaaatacttcatcgatcgtcatattga</t>
  </si>
  <si>
    <t>tgcagcttgttattaaaaatctgccacaggaaaaccttgatttttaatggcaatttagctttcc</t>
  </si>
  <si>
    <t>tgcagcttgttattaaaaatctgccacaggaaaaccttgatttttaatggcagtttagctttcc</t>
  </si>
  <si>
    <t>tgcagcttgttcaattcatgacctacatcttggatcctaagcaccccgagcagatgaattaaag</t>
  </si>
  <si>
    <t>tgcagcttgttcaattcattacctacatcttggatcctaagcaccccgagcagatgaattaaag</t>
  </si>
  <si>
    <t>tgcagcttgttctgtaagcaacaataacatggccaagagcaaacaccaaggaagacaagaaaag</t>
  </si>
  <si>
    <t>tgcagcttgttctgtaagcaacaataacatggccaagagcaaacaccaaggaagacaggaaaag</t>
  </si>
  <si>
    <t>tgcagcttgttgaacaccctcacagcaacattttcctgctgaaaaccaacttgcttcaactcat</t>
  </si>
  <si>
    <t>tgcagcttgttgaacaccctcacagcaacattttcctgctgaagaccaacttgcttcaactcat</t>
  </si>
  <si>
    <t>tgcagcttgttgacgagggtgatcaagttatccatggccgcggcgcagggtgggagagatctgg</t>
  </si>
  <si>
    <t>tgcagcttgttgacgagggtgatcaagttatccatggccgcggcgcagggtgggcgagatctgg</t>
  </si>
  <si>
    <t>tgcagcttgttgatgatgcctctggtgcccacgatggcagcgtcgtagaagaagctgacgatgg</t>
  </si>
  <si>
    <t>tgcagcttgttgatgatgcctctggtgcccacgatggcagcgtcgtagaagaagcttacgatgg</t>
  </si>
  <si>
    <t>tgcagcttgttgcgcctcagctgccacacggcgctgggccgcccgacgcggatgccgccgaaaa</t>
  </si>
  <si>
    <t>tgcagcttgttgcgcctcagctgccacacggcgctgggccgcccgactcggatgccgccgaaaa</t>
  </si>
  <si>
    <t>tgcagcttgttgggcggcttgggccgtatccaacctgtagatacgtatgggcccacgtactcat</t>
  </si>
  <si>
    <t>tgcagcttgttgggctgcttgggccgtatccaacctgtagatacgtatgggcccacgtactcat</t>
  </si>
  <si>
    <t>tgcagcttgttgttgatgctctctgtgctcttcttctacacagatcgaaaccatcggggaaccc</t>
  </si>
  <si>
    <t>tgcagcttgttgttgatgctctctgtgctcttcttctgcacagatcgaaaccatcggggaaccc</t>
  </si>
  <si>
    <t>tgcagcttgttgttgatgttgtccgtcgacttcttctgcacaaaaccaccaacaatggaaaaat</t>
  </si>
  <si>
    <t>tgcagcttgttgttgatgttgtccgtcgacttcttctgcacaagaccaccaacaatggaaaaat</t>
  </si>
  <si>
    <t>tgcagcttgttgttgatgttgtccgtggacttcttctgcacaagacaaacaacagacaacgaaa</t>
  </si>
  <si>
    <t>tgcagcttgttgttgatgttgtccgtggacttcttctgcacaagaccaacaacagacaacgaaa</t>
  </si>
  <si>
    <t>tgcagcttgttttcttaaattgaggggcataatggtaatgtcgcatggaatagaccgtgtgggc</t>
  </si>
  <si>
    <t>tgcagcttgttttcttaaattgaggggcataatgttaatgtcgcatggaatagaccgtgtgggc</t>
  </si>
  <si>
    <t>tgcagcttgttttgctttgtttaattcctcctgtagtcgatgcggatcggagagcacagccatc</t>
  </si>
  <si>
    <t>tgcagcttgttttgctttgtttaattcctcctgtagtcgatgtggatcggagagcacagccatc</t>
  </si>
  <si>
    <t>tgcagctttaaagcaggggagctagagcccaggggccagagcaacaggagacgagacgaggccc</t>
  </si>
  <si>
    <t>tgcagctttaaagcaggggagctagagcccagaggccagagcaacaggagacgagacgaggccc</t>
  </si>
  <si>
    <t>tgcagctttaacttttccaaacacgttcttgcccagcttgaatgccctacattatgtcaccaga</t>
  </si>
  <si>
    <t>tgcagctttaacttttccaagcacgttcttgcccagcttgaatgccctacattatgtcaccaga</t>
  </si>
  <si>
    <t>tgcagctttaatgctttatgaaacttgagatgacagcctaacactagctccttacccctttcca</t>
  </si>
  <si>
    <t>tgcagctttaatgctttatgaaacttgagatgacagcctaactctagctccttacccctttcca</t>
  </si>
  <si>
    <t>tgcagctttacatattgtgtgtgctgcaaacaaatatattttgttattcataaaaccttctctc</t>
  </si>
  <si>
    <t>tgcagctttacatattgtgtgtgctgcaaacaaatatattttgttattcataaaaccttctttc</t>
  </si>
  <si>
    <t>tgcagctttaccaaggaccagaccagccagccattctggtcggaatacagagggttctacctta</t>
  </si>
  <si>
    <t>tgcagctttaccaaggaccagaccagccagccattctggtcggaatacagagggttttacctta</t>
  </si>
  <si>
    <t>tgcagctttaccttcaagccttttgcgtttgatctcgtatttgcactttgcagttatgctccct</t>
  </si>
  <si>
    <t>tgcagttttaccttcaagccttttgcgtttgatctcgtatttgcactttgcagttatgctccct</t>
  </si>
  <si>
    <t>tgcagctttagccttttcaaagaaatcggaaagaacatcagggggaaagcggtcattaatatca</t>
  </si>
  <si>
    <t>tgcagctttagccttttcaaagaaatcggaaagaacatcagggggaaagcggtcgttaatatca</t>
  </si>
  <si>
    <t>tgcagctttatcagcaacagatgcatatggatgcatgcatcgcgtattattccctatgcactta</t>
  </si>
  <si>
    <t>tgcagctttatcagcaacagatgcatatggatgcatgcatcgcgtattattccctattcactta</t>
  </si>
  <si>
    <t>tgcagctttattcatcgtcgaccgccatccactgatctgcgtgatgactgcatccatatctgcg</t>
  </si>
  <si>
    <t>tgcagctttattcatcgtcgaccgccatccactgatctgcgtgatgactgcatccatctctgcg</t>
  </si>
  <si>
    <t>tgcagctttcaactacctaaaaatatagttttgtttgattgattcatagttttcagttttacta</t>
  </si>
  <si>
    <t>tgcagctttcaactacctaaaaatatagttttatttgattgattcatagttttcagttttacta</t>
  </si>
  <si>
    <t>tgcagctttcactagtagcacagctggtgggcgtggtggagactggagagcacgcccacgcagg</t>
  </si>
  <si>
    <t>tgcagctttcactagtagcagagctggtgggcgtggtggagactggagagcacgcccacgcagg</t>
  </si>
  <si>
    <t>tgcagctttcacttgagttgcatccatctccagaataagtcgggatattcccaaactcgctgct</t>
  </si>
  <si>
    <t>tgcagctttcacttgagttgcatccgtctccagaataagtcgggatattcccaaactcgctgct</t>
  </si>
  <si>
    <t>tgcagctttcatatatacatcatatcgtcaggttcgtgctcacgtgtggagttgcgtgtgtgta</t>
  </si>
  <si>
    <t>tgcaggtttcatatatacatcatatcgtcaggttcgtgctcacgtgtggagttgcgtgtgtgta</t>
  </si>
  <si>
    <t>tgcagctttccaacgaaaaatgattgccccgttctttgacccaacacggcactagcacacgtcc</t>
  </si>
  <si>
    <t>tgcagctttccaacgacaaatgattgccccgttctttgacccaacacggcactagcacacgtcc</t>
  </si>
  <si>
    <t>tgcagctttccaacgaaaaatgattgccccgttctttgacccaacacggcactaggagcgcttg</t>
  </si>
  <si>
    <t>tgcagctttccaacgaaaaatgatttccccgttctttgacccaacacggcactaggagcgcttg</t>
  </si>
  <si>
    <t>tgcagctttccaactaaaaatgattgcccgttctttgacccaacacggcactagcacacgtcca</t>
  </si>
  <si>
    <t>tgcagctttccaacttaaaatgattgcccgttctttgacccaacacggcactagcacacgtcca</t>
  </si>
  <si>
    <t>tgcagctttccagccagtgactggccatactgccgtcctagtgggccaccagccatcagcaaat</t>
  </si>
  <si>
    <t>tgcagctttccagccagtgactggccatactgccgtcctagtgggccatcagccatcagcaaat</t>
  </si>
  <si>
    <t>tgcagctttccttaaacaaacatttttaccgtaccccgctctttattctgcccccaacgcggcg</t>
  </si>
  <si>
    <t>tgcagctttccttaaacaaacatttttaccgtagcccgctctttattctgcccccaacgcggcg</t>
  </si>
  <si>
    <t>tgcagctttcgccagtaccatgacacctcgatctgaaatgaagccgcacggacgaatccacccc</t>
  </si>
  <si>
    <t>tgcagctttcgccagtacgatgacacctcgatctgaaatgaagccgcacggacgaatccacccc</t>
  </si>
  <si>
    <t>tgcagctttcggtcatctacagccctcgaaactgcggcaaagtcgatgtattctttctgtggtg</t>
  </si>
  <si>
    <t>tgcagctttcggtcatctacagccctcgaaactgcggcaaagtcggtgtattctttctgtggtg</t>
  </si>
  <si>
    <t>tgcagctttctacggctgaagtgactccgtttgacactcggagatctcaatgtgaaacgaagtc</t>
  </si>
  <si>
    <t>tgcagctttctacggctgaagtgactccgtttgacactcggagatctcaatgtgaaacgaagtt</t>
  </si>
  <si>
    <t>tgcagctttctagggctagttgatggataatgggtaggaagatctcgcaattcagtatctttct</t>
  </si>
  <si>
    <t>tgcagctttctagggctagttgatggataatgggtaggaagatctcgcaattctgtatctttct</t>
  </si>
  <si>
    <t>tgcagctttctccacagctggaggttttgacataaccagtttctgatcagttgaaatattagcg</t>
  </si>
  <si>
    <t>tgcagctttctccacagctggaggttttgacataaccagtttctgatcagttgaaatattagct</t>
  </si>
  <si>
    <t>tgcagctttcttcaaggggttctggtcatctttcttatatgtgccacctccttcctccttatgc</t>
  </si>
  <si>
    <t>tgcagctttcttcaaggggttctggtcatctttcttatctgtgccacctccttcctccttatgc</t>
  </si>
  <si>
    <t>tgcagctttgaaacttacccaggagttgagtctggcccccgactcgcacccaccttatacactg</t>
  </si>
  <si>
    <t>tgcagctttgaaacttacccaggagttgagtctggcccccgactcgcacccaccttatacgctg</t>
  </si>
  <si>
    <t>tgcagctttgaactaggcaacagcttccaaaaccaggcgatcttgtgtcacctaccttgctgag</t>
  </si>
  <si>
    <t>tgcagctttgaactaggcaacagcttccacaaccaggcgatcttgtgtcacctaccttgctgag</t>
  </si>
  <si>
    <t>tgcagctttgaatgcgcagggctcgggcacaaaaccttgtcgccttttggacacctcgggcacc</t>
  </si>
  <si>
    <t>tgcagctttgaatgcgcagggcttgggcacaaaaccttgtcgccttttggacacctcgggcacc</t>
  </si>
  <si>
    <t>tgcagctttgacagggtcggtggactattcgagcacaaagatcagaatgtaatctcggtgatgc</t>
  </si>
  <si>
    <t>tgcagctttgacagggtcggtggactattcgagcacaaagatcagaatgtaatctcggtgctgc</t>
  </si>
  <si>
    <t>tgcagctttgactctggtggctggtgcaaacctctttggtcagcagtggtggcagccaatccag</t>
  </si>
  <si>
    <t>tgcagctttgactctggtggctggtgcaaacctctttggtcagcagtggtggcggccaatccag</t>
  </si>
  <si>
    <t>tgcagctttgagggcacgtacaaggacccttaaccctctcccttccctgcaatttttacggaaa</t>
  </si>
  <si>
    <t>tgcagctttgagggcacgtacaaggacccttaaccctctcccttccctgcattttttacggaaa</t>
  </si>
  <si>
    <t>tgcagctttgatacaaggtcgctgatttgctcctcagtgatcctcgtgatcctcgacgaaccag</t>
  </si>
  <si>
    <t>tgcagctttgatacaaggtcgctgatttgctcctcagttatcctcgtgatcctcgacgaaccag</t>
  </si>
  <si>
    <t>tgcagctttgatgagcttgggacattactggggattgatccaaggaaggtaagcccctttgcag</t>
  </si>
  <si>
    <t>tgcagctttgatgagcttgggacattattggggattgatccaaggaaggtaagcccctttgcag</t>
  </si>
  <si>
    <t>tgcagctttgattttcccccgttttcagctgtttgcaccgccaaatcagtacactttgttttgc</t>
  </si>
  <si>
    <t>tgcagctttgattttcccccgttttcagctgtttgcaccgccgaatcagtacactttgttttgc</t>
  </si>
  <si>
    <t>tgcagctttgcaagcacttatagccttgcaaactatatatggctttgttgcccaggattatatc</t>
  </si>
  <si>
    <t>tgcagctttgcaagcacttatagccttgcaaactatatatggctttgttgtccaggattatatc</t>
  </si>
  <si>
    <t>tgcagctttgcaaggcggcagagatgttgctgactcgtctacctagctcttcttgctcgtcaac</t>
  </si>
  <si>
    <t>tgcagctttgcaaggcggcagagatgttgctgactcgtctacctagctcttcttgcttgtcaac</t>
  </si>
  <si>
    <t>tgcagctttgcaaggcggcagatgttgccgactcgctagctcttcttgctcgtcaacagcgcag</t>
  </si>
  <si>
    <t>tgcagctttgcaaggcggcagatgttgctgactcgctagctcttcttgctcgtcaacagcgcag</t>
  </si>
  <si>
    <t>tgcagctttgcagactgcgtccactgatggttgggagtacggagtacgtcgggcgcgtcactgt</t>
  </si>
  <si>
    <t>tgcagctttgcaggctgcgtccactgatggttgggagtacggagtacgtcgggcgcgtcactgt</t>
  </si>
  <si>
    <t>tgcagctttgcagcagcaacggcttgaaaaagactgaatttgggtgaactgtacctgtggaagt</t>
  </si>
  <si>
    <t>tgcagctttgcagcagcgacggcttgaaaaagactgaatttgggtgaactgtacctgtggaagt</t>
  </si>
  <si>
    <t>tgcagctttgccagtatgtacttctgcaaatggttgtcagttgtcacttttaatttgcccattt</t>
  </si>
  <si>
    <t>tgcagctttgccagtatgtacttctgcaaatggttgtcagttgtcacttttaatttgcccgttt</t>
  </si>
  <si>
    <t>tgcagctttgccctgtaggctggactgttggaacttgatgatggttgcagtttgcggtgttgac</t>
  </si>
  <si>
    <t>tgcagctttgccttgtaggctggactgttggaacttgatgatggttgcagtttgcggtgttgac</t>
  </si>
  <si>
    <t>tgcagctttgcgttgcgcgggcaacagctgcctggtcttcaagatcgcgcaggccgaaaaaaaa</t>
  </si>
  <si>
    <t>tgcagctttgcgttgcgcgggcaacagctgcctggtcttcaagatcgcgctggccgaaaaaaaa</t>
  </si>
  <si>
    <t>tgcagctttgctcatggcctagctcaggccgtagctgaacgcctacgggtcagggagtctgaac</t>
  </si>
  <si>
    <t>tgcagctttgctcatggcctagttcaggccgtagctgaacgcctacgggtcagggagtctgaac</t>
  </si>
  <si>
    <t>tgcagctttggaaacttagaaatggactattaccaacatatcgttggtctggcacaaaactagc</t>
  </si>
  <si>
    <t>tgcagctttggaaacttagaaatggactattaccaacatattgttggtctggcacaaaactagc</t>
  </si>
  <si>
    <t>tgcagctttggcgtcccgcaactgttggtgcgtgtggacagcagcagcgcaagcagttgcagct</t>
  </si>
  <si>
    <t>tgcagctttggcgtcctgcaactgttggtgcgtgtggacagcagcagcgcaagcagttgcagct</t>
  </si>
  <si>
    <t>tgcagctttggctaactatatataataacattcgtgcagttctttgccgatcagactttgacat</t>
  </si>
  <si>
    <t>tgcagctttggctaactatatataataacattcgtgcagttctttgccgatcagactttggcat</t>
  </si>
  <si>
    <t>tgcagctttggttgcatttagtgcatccgtcactctatccttcttctcactgacttccacttca</t>
  </si>
  <si>
    <t>tgcagctttggttgcatttagtgcatccgtcactctattcttcttctcactgacttccacttca</t>
  </si>
  <si>
    <t>tgcagctttggttttgtgcaaacaccaggacatgtacgccgcggacccgacgacaaagtacagg</t>
  </si>
  <si>
    <t>tgcagctttggttttgtgcaaacaccaggacatgtacgtcgcggacccgacgacaaagtacagg</t>
  </si>
  <si>
    <t>tgcagctttgtactgatatatagcagaagataaatttgcctcatgcctcaaggaactcaggcag</t>
  </si>
  <si>
    <t>tgcagctttgtactgatatatagtagaagataaatttgcctcatgcctcaaggaactcaggcag</t>
  </si>
  <si>
    <t>tgcagctttgtcaattgtcatggcatcaccgcggcggcggcagcggccgtcgtctccttccccg</t>
  </si>
  <si>
    <t>tgcagctttgtcaattgtcatggcatcacggcggcggcggcagcggccgtcgtctccttccccg</t>
  </si>
  <si>
    <t>tgcagctttgtccttcctagacacggctacacctgcacctgcaccagtgaatgtctcaccagcg</t>
  </si>
  <si>
    <t>tgcagctttgtccttcctagacacggctgcacctgcacctgcaccagtgaatgtctcaccagcg</t>
  </si>
  <si>
    <t>tgcagctttgtctgcatttgctcctagaaattaagatgtgccacgttcttactagatagagcat</t>
  </si>
  <si>
    <t>tgcagctttgtctgcatttgctcctagaaattaagatgtgtcacgttcttactagatagagcat</t>
  </si>
  <si>
    <t>tgcagctttgtgttagagctgcacagctcacatgcggtgaaccacaaaccaaacaggtcgcacc</t>
  </si>
  <si>
    <t>tgcagctttgtgttagagctgcacagctcacgtgcggtgaaccacaaaccaaacaggtcgcacc</t>
  </si>
  <si>
    <t>tgcagctttgttatccagtctccatcttgtatgttggcaggaaccctaatcaatgattttgcca</t>
  </si>
  <si>
    <t>tgcagctttgttatccagtctccatcttgtatgttggcaggaaccctgatcaatgattttgcca</t>
  </si>
  <si>
    <t>tgcagctttgtttgttacaaatgatcgaatttcaggtgcaagctctgaggaatcatccccaggc</t>
  </si>
  <si>
    <t>tgcagctttgtttgttacaaatgatcgaatttcaggtgctagctctgaggaatcatccccaggc</t>
  </si>
  <si>
    <t>tgcagcttttaaacgcagccgtacgcagttcatcactagtcatggcgtgcaaatgggtcaatgg</t>
  </si>
  <si>
    <t>tgcagcttttaaacgcagccgtacgcagttcatcactagtcatggcgtgcaaatgggtcaatgt</t>
  </si>
  <si>
    <t>tgcagcttttaaacgccttttctgagccgcaggggggtgctgggctggtagcctagtactggta</t>
  </si>
  <si>
    <t>tgcagcttttaaacgccttttctgagccgcaggggggtgctgggctggtagcctagtactggtt</t>
  </si>
  <si>
    <t>tgcagcttttaaatgcctcttccaagccgcagcggaacgggtagtactggctagcgagtagcga</t>
  </si>
  <si>
    <t>tgcagcttttaaatgccttttccaagccgcagcggaacgggtagtactggctagcgagtagcga</t>
  </si>
  <si>
    <t>tgcagcttttagtttcgtcaatgctagttcacgttcggctttcactgtctgatgttcttgaatg</t>
  </si>
  <si>
    <t>tgcagcttttagtttcgtcaatgcttgttcacgttcggctttcactgtctgatgttcttgaatg</t>
  </si>
  <si>
    <t>tgcagcttttattgtacgtcctgttcactcggatctcaaaactaggaagaagaaagcggtgtga</t>
  </si>
  <si>
    <t>tgcagcttttattgtacgtcctgttcactcggatctcaaaactaggaagaagaaagcggtgtgc</t>
  </si>
  <si>
    <t>tgcagcttttcacctgctaatcctttgatgtcactgctcttctttgccaaatgagcggaaccgc</t>
  </si>
  <si>
    <t>tgcagcttttcacctgctaatccttttatgtcactgctcttctttgccaaatgagcggaaccgc</t>
  </si>
  <si>
    <t>tgcagcttttcatctaaaaaaacatgaaactggccagtcggctgaactggggccattcagtaat</t>
  </si>
  <si>
    <t>tgcagcttttcatctaaaaaaacatgaaactggccagtcggctgaactggggccatttagtaat</t>
  </si>
  <si>
    <t>tgcagcttttcgggcgttctgaagattgtactctcaagtcaaagcagggcaatgaatttcacta</t>
  </si>
  <si>
    <t>tgcagcttttcgggcgttctgaagattgtactctccagtcaaagcagggcaatgaatttcacta</t>
  </si>
  <si>
    <t>tgcagcttttctctctgccgaatgaaaaaataaattggatttggagcacaaaaggctccctctc</t>
  </si>
  <si>
    <t>tgcagcttttctctctgccgaatgaaaaattaaattggatttggagcacaaaaggctccctctc</t>
  </si>
  <si>
    <t>tgcagcttttctttcaggtaacctcttgactgcctgagggccatctcataagcagcccatagct</t>
  </si>
  <si>
    <t>tgcagcttttctttcaggtaacctcttgactgcctgagggccatctcataagcagcccttagct</t>
  </si>
  <si>
    <t>tgcagcttttgacacctgcaattttcaattactgtttaaaccaaggagcttacttgtaatttgc</t>
  </si>
  <si>
    <t>tgcagcttttgacacctgcaattttcaattactgtttaaatcaaggagcttacttgtaatttgc</t>
  </si>
  <si>
    <t>tgcagcttttgcttcgcactgctggcattggctgcggagtcaggttgaacaagcccatcaccat</t>
  </si>
  <si>
    <t>tgcagcttttgcttcgcactgctggcattggctgcggagtcaggttgaacaagcccatcaccgt</t>
  </si>
  <si>
    <t>tgcagcttttggcgcaattgttggcgagcaattctgccgccgcacacacgtcaggtgtgataag</t>
  </si>
  <si>
    <t>tgcagcttttggcgcaattgttggcgagcaattctgccgccgcacacatgtcaggtgtgataag</t>
  </si>
  <si>
    <t>tgcagcttttgtctggatttattacttcctctgttttcgaataattgacaactgttttaccaaa</t>
  </si>
  <si>
    <t>tgcagcttttgtctggatttattacttcctctgtttttgaataattgacaactgttttaccaaa</t>
  </si>
  <si>
    <t>tgcagcttttgtgcttcccatgctgtcttatattacccgcctgatgccacccacaactgatgga</t>
  </si>
  <si>
    <t>tgcagcttttgtgcttcccatgctgtcttatattacccgcctgatgccatccacaactgatgga</t>
  </si>
  <si>
    <t>tgcagcttttgttgtcatgcatttgaccgtccgcccttgatcaatgatcatcccttcccttgca</t>
  </si>
  <si>
    <t>tgcagcttttgttgtcatgcatttgaccgtccgtccttgatcaatgatcatcccttcccttgca</t>
  </si>
  <si>
    <t>tgcagctttttagtcacggccagacccacgcagacgcaggcaattgcgctagctaaatgccgag</t>
  </si>
  <si>
    <t>tgcagctttttagtcacggtcagacccacgcagacgcaggcaattgcgctagctaaatgccgag</t>
  </si>
  <si>
    <t>tgcagctttttcaacaattgcatctgaaacctcaagattaggaagaggtggaagacgcctgtag</t>
  </si>
  <si>
    <t>tgcagctttttcaacaattgcatctgaaacctcaagattaggaagaggtggaagaggcctgtag</t>
  </si>
  <si>
    <t>tgcagctttttcctacaatccgctgcaacacctttgaccatttgaaggctttggcatcgtcttg</t>
  </si>
  <si>
    <t>tgcagctttttcctacaatccgctgccacacctttgaccatttgaaggctttggcatcgtcttg</t>
  </si>
  <si>
    <t>tgcagctttttcttatcgtacttttttccatataccctattaaaagccagattgctatgacacg</t>
  </si>
  <si>
    <t>tgcagctttttcttatcgtacttttttccatataccctatttaaagccagattgctatgacacg</t>
  </si>
  <si>
    <t>tgcagctttttcttttctttccagtttccttctctagcggccattgacttttaaggtatgcagc</t>
  </si>
  <si>
    <t>tgcagctttttcttttctttccagtttccttctctagctgccattgacttttaaggtatgcagc</t>
  </si>
  <si>
    <t>tgcagcttttttccaatataattacggtgccatccttagaagagagcacgcactctgctgcaaa</t>
  </si>
  <si>
    <t>tgcagcttttttccaatataattacggtgccatccttagaagagagtacgcactctgctgcaaa</t>
  </si>
  <si>
    <t>tgcagcttttttggaacttctcgaaagaactttagtccattccttctcctgttcgatcacccaa</t>
  </si>
  <si>
    <t>tgcagcttttttggaacttctcgaaagaactttagtccattccttctcctgttcgatctcccaa</t>
  </si>
  <si>
    <t>tgcagcttttttttatttgctttcttgccgtgtatactgtacatgtatacgtatacgtattcat</t>
  </si>
  <si>
    <t>tgcagcttttttttatttgctttcttgccttgtatactgtacatgtatacgtatacgtattcat</t>
  </si>
  <si>
    <t>tgcagcttttttttcgagcagaatcgatacccaaggaacaaattcaaatcgaagggatgtttta</t>
  </si>
  <si>
    <t>tgcagcttttttttcgagcagaatcgatacccatggaacaaattcaaatcgaagggatgtttta</t>
  </si>
  <si>
    <t>tgcaggaaaaaaaaagaggaacgaactgatggtgaccagaaatcggagaaccagagcagcacct</t>
  </si>
  <si>
    <t>tgcaggaaaaaaagagaggaacgaactgatggtgaccagaaatcggagaaccagagcagcacct</t>
  </si>
  <si>
    <t>tgcaggaaaaaaaactacaagaattctctggtaaagcaaaatgtaacttttctataactttagc</t>
  </si>
  <si>
    <t>tgcaggaaaaaaaactacaagaattctctggtaaagcaaaatgtaacttttctataactttatc</t>
  </si>
  <si>
    <t>tgcaggaaaaaaaagtaacatctttgtaaggatagagccattggcctactgtgtttttgatgta</t>
  </si>
  <si>
    <t>tgcaggaaaaaaaagtaacatctttgtatggatagagccattggcctactgtgtttttgatgta</t>
  </si>
  <si>
    <t>tgcaggaaaaaaacaagacatggtggtgatggaggaggacctcagcaaaatgccatacctaaag</t>
  </si>
  <si>
    <t>tgcaggaaaaaaacaagacatggtggtgatggaggaggacctcagcaaactgccatacctaaag</t>
  </si>
  <si>
    <t>tgcaggaaaaaaactgcaacttgaaatctatatctatgcacatattctgtatgtatgagacagt</t>
  </si>
  <si>
    <t>tgcaggaaaaaaactgcaacttgaaatttatatctatgcacatattctgtatgtatgagacagt</t>
  </si>
  <si>
    <t>tgcaggaaaaaagttcacactgttaagtaagtatgtcaaaagcaacaataaacaaacatcagta</t>
  </si>
  <si>
    <t>tgcaggaaaaaagttcacactgttaagtaagtatgtcgaaagcaacaataaacaaacatcagta</t>
  </si>
  <si>
    <t>tgcaggaaaaaatgggtgttctttggcgtataatttgggggatcgggctccgaatttttgggct</t>
  </si>
  <si>
    <t>tgcagggaaaaatgggtgttctttggcgtataatttgggggatcgggctccgaatttttgggct</t>
  </si>
  <si>
    <t>tgcaggaaaaaggaaaagggagggcggcagcggccagctgctcgacgaaaagctcggccgagct</t>
  </si>
  <si>
    <t>tgcaggaaaaaggaaaagggaggggggcagcggccagctgctcgacgaaaagctcggccgagct</t>
  </si>
  <si>
    <t>tgcaggaaaaaggatacagcctaaggaggatgccgctctcctggatgaggtcgcagccgtagat</t>
  </si>
  <si>
    <t>tgcaggaaaaaggatacagcctgaggaggatgccgctctcctggatgaggtcgcagccgtagat</t>
  </si>
  <si>
    <t>tgcaggaaaacagcatcgagaatgtaagccacgatccaaacaagaaaacaaaggacaagaaagc</t>
  </si>
  <si>
    <t>tgcaggaaaacagcatggagaatgtaagccacgatccaaacaagaaaacaaaggacaagaaagc</t>
  </si>
  <si>
    <t>tgcaggaaaaccttttaagttcttgacaaaatgagattaacctctaaggaatcttgtgacagta</t>
  </si>
  <si>
    <t>tgcaggaaaaccttttaagttcttgacaaaatgagattaacctttaaggaatcttgtgacagta</t>
  </si>
  <si>
    <t>tgcaggaaaacgatttatctagaaaaaaatatttgcttcaaaatgttaataactagatatggag</t>
  </si>
  <si>
    <t>tgcaggaaaatgatttatctagaaaaaaatatttgcttcaaaatgttaataactagatatggag</t>
  </si>
  <si>
    <t>tgcaggaaaacgttctcgtaattaggtacgtacagtaattattatcctgtttcgactacactgt</t>
  </si>
  <si>
    <t>tgcaggaaaacgttctcgtaattaggtacgtacagtaattattatcctgtttcgactgcactgt</t>
  </si>
  <si>
    <t>tgcaggaaaactaaaccccttctactaagatgattttatcaacaaaacttgaccaaaagaagtg</t>
  </si>
  <si>
    <t>tgcaggaaaactaaaccccttctactaagatgattttatcaacaaaactttaccaaaagaagtg</t>
  </si>
  <si>
    <t>tgcaggaaaactgtccgcgtgtaagtgtggaggcagcacagccgcgcataccaactacccccac</t>
  </si>
  <si>
    <t>tgcaggaaaactgtccgcgtgtacgtgtggaggcagcacagccgcgcataccaactacccccac</t>
  </si>
  <si>
    <t>tgcaggaaaagacaactgacgtggaggggccgcgcgcgcggacgccacccgaaaaaaaaaaaaa</t>
  </si>
  <si>
    <t>tgcaggaaaagccaactgacgtggaggggccgcgcgcgcggacgccacccgaaaaaaaaaaaaa</t>
  </si>
  <si>
    <t>tgcaggaaaagcagcttcgagtgcgacgtagtcggtccatagaccgaagttagccaccacgact</t>
  </si>
  <si>
    <t>tgcaggaaaagcagcttcgagtgcgatgtagtcggtccatagaccgaagttagccaccacgact</t>
  </si>
  <si>
    <t>tgcaggaaaagcatttggaacggcccaactactgaaacaaaaactttagcccaatccaaatgca</t>
  </si>
  <si>
    <t>tgcaggaaaagcatttggaacggcccaactactgaaagaaaaactttagcccaatccaaatgca</t>
  </si>
  <si>
    <t>tgcaggaaaagcggagcattttgaaagcaaaaatgccttcgcgctggtcaatatccagaacgat</t>
  </si>
  <si>
    <t>tgcaggagaagcggagcattttgaaagcaaaaatgccttcgcgctggtcaatatccagaacgat</t>
  </si>
  <si>
    <t>tgcaggaaaagcggcagttggggcgagacctggagcttgatatccagtccatccaatacgagct</t>
  </si>
  <si>
    <t>tgcaggaaaagcggtagttggggcgagacctggagcttgatatccagtccatccaatacgagct</t>
  </si>
  <si>
    <t>tgcaggaaaagcttcagatagtggagaaagaaaacaaagacctcaagatcgaattagtcgcact</t>
  </si>
  <si>
    <t>tgcaggaaaagcttcagatagtggagaaagaaaacaaagacctcaaggtcgaattagtcgcact</t>
  </si>
  <si>
    <t>tgcaggaaaaggccgtcaagctacccgtggaaagcctcactcaagagccgcagagaaagagcag</t>
  </si>
  <si>
    <t>tgcaggaaaaggccgtcaagctacccgtggaaagcctcactcaagcgccgcagagaaagagcag</t>
  </si>
  <si>
    <t>tgcaggaaaagggagatggaacgatcgatcgcttacttaattagacagaaaagaaaactgaata</t>
  </si>
  <si>
    <t>tgcaggaaaagggagatggatcgatcgatcgcttacttaattagacagaaaagaaaactgaata</t>
  </si>
  <si>
    <t>tgcaggaaaataagaacaaaggtagcagatcaagagaaattagtaactaaaaaaaaggacgtac</t>
  </si>
  <si>
    <t>tgcaggaaaataagagcaaaggtagcagatcaagagaaattagtaactaaaaaaaaggacgtac</t>
  </si>
  <si>
    <t>tgcaggaaaataccattctaatacccattcctcttaatcattgaaccatgtttgacgttgtagt</t>
  </si>
  <si>
    <t>tgcaggaaaataccattctaatacccattcctcttaatcattggaccatgtttgacgttgtagt</t>
  </si>
  <si>
    <t>tgcaggaaaatagatgttttgcaggcggagctccacgagcgtgggcatggccgcagagaccatg</t>
  </si>
  <si>
    <t>tgcagggaaatagatgttttgcaggcggagctccacgagcgtgggcatggccgcagagaccatg</t>
  </si>
  <si>
    <t>tgcaggaaaatggatgggtgcatagttgttaaggcgtcgctataccgacgccatatcgtcgcca</t>
  </si>
  <si>
    <t>tgcaggaaaatggatgggtgcatagttgttaaggcgtcgttataccgacgccatatcgtcgcca</t>
  </si>
  <si>
    <t>tgcaggaaaattacaagaatgtattctcatatacaaaatcatacaaattccattacttacattc</t>
  </si>
  <si>
    <t>tgcaggaaaattacaagcatgtattctcatatacaaaatcatacaaattccattacttacattc</t>
  </si>
  <si>
    <t>tgcaggaaaattatggcaagaaagatccagcttgtgtggcaaaagtgaagaacctctacaaaga</t>
  </si>
  <si>
    <t>tgcaggaaaattatggcaagaaagatccagcttgtgtggcgaaagtgaagaacctctacaaaga</t>
  </si>
  <si>
    <t>tgcaggaaaattcagagtttcagacaacgacgggcccttcttcttcgccacacgaagtacgtaa</t>
  </si>
  <si>
    <t>tgcaggaaaatttagagtttcagacaacgacgggcccttcttcttcgccacacgaagtacgtaa</t>
  </si>
  <si>
    <t>tgcaggaaacaacaaggcagagatcaaaaggatctcaccttggctcagcagcttgttgcatatg</t>
  </si>
  <si>
    <t>tgcaggaaacaacaaggcagagatcagaaggatctcaccttggctcagcagcttgttgcatatg</t>
  </si>
  <si>
    <t>tgcaggaaacaagccagctacagccagcaaactctaccttcgactggtggaacatctggagagg</t>
  </si>
  <si>
    <t>tgcaggaaataagccagctacagccagcaaactctaccttcgactggtggaacatctggagagg</t>
  </si>
  <si>
    <t>tgcaggaaacaaggttgaaaagctctgtgacctttgccacataacattgaacaagaatgctgtc</t>
  </si>
  <si>
    <t>tgcaggaaacaaggttgaaaagctctgtgacctttgccacatcacattgaacaagaatgctgtc</t>
  </si>
  <si>
    <t>tgcaggaaacacaattctaaacttcaattttatctaagactaaccttcgtacttcgtcacacac</t>
  </si>
  <si>
    <t>tgcaggaaacacaattctaaacttcaattttatctaagactaaccttcgtacttcgtcacacag</t>
  </si>
  <si>
    <t>tgcaggaaacacagattgacattaaaggatagtcgcacgcatattatacgagaagaaagacaaa</t>
  </si>
  <si>
    <t>tgcaggaaacacagattgacattaaaggatagtcgcacgcgtattatacgagaagaaagacaaa</t>
  </si>
  <si>
    <t>tgcaggaaacagcacggccatgtacagtcaaggtgaagtaacgaaattcagatgataatatggg</t>
  </si>
  <si>
    <t>tgcaggaaacagcacgtccatgtacagtcaaggtgaagtaacgaaattcagatgataatatggg</t>
  </si>
  <si>
    <t>tgcaggaaacagtgagggtaagactagaaagtagaaacctttaggaggaagtatttttattact</t>
  </si>
  <si>
    <t>tgcaggaaacggtgagggtaagactagaaagtagaaacctttaggaggaagtatttttattact</t>
  </si>
  <si>
    <t>tgcaggaaacatagtcttcagtagaggcacgttcccagatctcaagtattccaaatttatgtgc</t>
  </si>
  <si>
    <t>tgcaggaaacatagtcttcagtagaggcacgttcccagatctcaagtatttcaaatttatgtgc</t>
  </si>
  <si>
    <t>tgcaggaaaccaaactggatgccattgatggacctctggtagtggagttcctggggtataactt</t>
  </si>
  <si>
    <t>tgcaggaaaccaaactggatgtcattgatggacctctggtagtggagttcctggggtataactt</t>
  </si>
  <si>
    <t>tgcaggaaaccaaggaggatataggtagcgatagcacactcatagtgatggcgaggtggattcc</t>
  </si>
  <si>
    <t>tgcaggaaaccaaggaggatataggtagcgatagcacactcatagtgatggcgaggtgggttcc</t>
  </si>
  <si>
    <t>tgcaggaaaccagctaccagccagtgtcgtcttagctttcatctcctcggcggagaaatcaaaa</t>
  </si>
  <si>
    <t>tgcaggaaaccagctaccagccagtgtcgtcttagctttcatctcctcggcggtgaaatcaaaa</t>
  </si>
  <si>
    <t>tgcaggaaaccttcaccaatgccagtgagaacctccttggagaggtgtggggcaacattcttgt</t>
  </si>
  <si>
    <t>tgcaggaaaccttcatcaatgccagtgagaacctccttggagaggtgtggggcaacattcttgt</t>
  </si>
  <si>
    <t>tgcaggaaaccttgggaacaacgacaaaaggaaaacaattcagaatttcagatgagactggaga</t>
  </si>
  <si>
    <t>tgcaggaaaccttgggaacaacgacaaaaggaaaacaattcagaatttcagatgagactggata</t>
  </si>
  <si>
    <t>tgcaggaaacgaaacaagaagtgcaattctacatcagtttccattctccctgtggcttatatat</t>
  </si>
  <si>
    <t>tgcaggaaacgaaacaagaagtgcaattctacatcagtttccattctccctgtggcttatattt</t>
  </si>
  <si>
    <t>tgcaggaaacgaggcagatagccagctcaggccccattccaaatggacaaatgggacctagttt</t>
  </si>
  <si>
    <t>tgcaggaaacgaggcagatagccagctcaggcctcattccaaatggacaaatgggacctagttt</t>
  </si>
  <si>
    <t>tgcaggaaacgcaaatgaaacttctttcttgggagccaagttgaaggagcttttttgcatcctg</t>
  </si>
  <si>
    <t>tgcaggaaacgcaaatgaaacttctttcttgtgagccaagttgaaggagcttttttgcatcctg</t>
  </si>
  <si>
    <t>tgcaggaaacgctcgcttccttcccctgtttataagcaaccaccgccgccccactctgctagtc</t>
  </si>
  <si>
    <t>tgcaggaaacgctcgcttccttcccctgtttataagcaaccaccgccgtcccactctgctagtc</t>
  </si>
  <si>
    <t>tgcaggaaacggaaccgcatcattcaagggaggaaccactcgtggatcgggaagctgaaccacc</t>
  </si>
  <si>
    <t>tgcaggaaacggaaccgcgtcattcaagggaggaaccactcgtggatcgggaagctgaaccacc</t>
  </si>
  <si>
    <t>tgcaggaaacggctctgaatccatccacagtggaacctctgaatctggtggtgttcttgcactc</t>
  </si>
  <si>
    <t>tgcaggaaacggctctgaatccatccacagtggaacctctgaatctggtggtgttcttgcgctc</t>
  </si>
  <si>
    <t>tgcaggaaactaagctcacagagcactggatgctggatcttgacacagcaacacaggtcaggcg</t>
  </si>
  <si>
    <t>tgcaggaaactaagctcagagagcactggatgctggatcttgacacagcaacacaggtcaggcg</t>
  </si>
  <si>
    <t>tgcaggaaactcatggccacggcgccccccaggaagaccacggtgccgaggatcttggccctcg</t>
  </si>
  <si>
    <t>tgcaggaaactcatggccacggcgccccccaggcagaccacggtgccgaggatcttggccctcg</t>
  </si>
  <si>
    <t>tgcaggaaactcatggccacggcgccccccaggcagaccacggtacccaggatcttggctctcg</t>
  </si>
  <si>
    <t>tgcaggaaactcatggccacggcgccccccaggcagaccacggtgcccaggatcttggctctcg</t>
  </si>
  <si>
    <t>tgcaggaaactcggcaagcaccgacgcagtccgtgatgactgtgaggttttcagttacagtgga</t>
  </si>
  <si>
    <t>tgcaggaaactcggcaagcaccgacgcggtccgtgatgactgtgaggttttcagttacagtgga</t>
  </si>
  <si>
    <t>tgcaggaaactgagatttgttgttgtgatgctactgctaggagtctaatttttgcgatttgatc</t>
  </si>
  <si>
    <t>tgcaggaaactgagatttgttgttgtgatgctactgctaggagtctaatttttgtgatttgatc</t>
  </si>
  <si>
    <t>tgcaggaaactgttagccaagttgctgcacgtcgccagagccccgcgtggaatctgagctgagg</t>
  </si>
  <si>
    <t>tgcaggaaactgttagccgagttgctgcacgtcgccagagccccgcgtggaatctgagctgagg</t>
  </si>
  <si>
    <t>tgcaggaaacttagcggctacggtccacagcttccttgggcgtgacgaaagcggaggtcgagcg</t>
  </si>
  <si>
    <t>tgcaggaaacttggcggctacggtccacagcttccttgggcgtgacgaaagcggaggtcgagcg</t>
  </si>
  <si>
    <t>tgcaggaaacttgtgcagagcatggagctgcgatcgttgagcgagtccaggtggtgttacctcc</t>
  </si>
  <si>
    <t>tgcaggaaacttgtgcggagcatggagctgcgatcgttgagcgagtccaggtggtgttacctcc</t>
  </si>
  <si>
    <t>tgcaggaaagaaagctgtaagttgtaaatgggtgttcactgtgaagcaaactcctgatggtaag</t>
  </si>
  <si>
    <t>tgcaggaaagaaagctgtaagttgtaaatgggtgttcactgtgaagcgaactcctgatggtaag</t>
  </si>
  <si>
    <t>tgcaggaaagaaccctgtgccgacggaacaaatcgaccaggccctgagcaggctcgagatcctc</t>
  </si>
  <si>
    <t>tgcaggaaagaaccctgtgccgacggaacaaatcgaccaggccctgagcaggcttgagatcctc</t>
  </si>
  <si>
    <t>tgcaggaaagaccgaaagacatgctaaccgatgtgtccttacatgagattaatgctattgattc</t>
  </si>
  <si>
    <t>tgcaggaaagaccgaaagacatgctaaccgatgtgtccttacatgagattagtgctattgattc</t>
  </si>
  <si>
    <t>tgcaggaaagcaaacaaacagattcagagcaggaccgacagtgacacaacaaacacatgcagca</t>
  </si>
  <si>
    <t>tgcaggaaagcaaacgaacagattcagagcaggaccgacagtgacacaacaaacacatgcagca</t>
  </si>
  <si>
    <t>tgcaggaaagcatccatgctaagtgacgctaaagccaacaggaaagcacccctggcctcgtcgg</t>
  </si>
  <si>
    <t>tgcaggaaagcatccattctaagtgacgctaaagccaacaggaaagcacccctggcctcgtcgg</t>
  </si>
  <si>
    <t>tgcaggaaagccgtggaaacgcatcgggcagtatcaaatgaaccgatggctgcaaagtagtggt</t>
  </si>
  <si>
    <t>tgcaggaaagccgtggaaacgcatcgggctgtatcaaatgaaccgatggctgcaaagtagtggt</t>
  </si>
  <si>
    <t>tgcaggaaagcgtccatcgacaacacgccgcctgtgaaaacagtggtggtaggtactctttcct</t>
  </si>
  <si>
    <t>tgcaggaaagcgtccatcgacgacacgccgcctgtgaaaacagtggtggtaggtactctttcct</t>
  </si>
  <si>
    <t>tgcaggaaagctagctcacgccaagagaccctcctctcccgatcccgtctcctccttcctcctc</t>
  </si>
  <si>
    <t>tgcaggaaagctagctcactccaagagaccctcctctcccgatcccgtctcctccttcctcctc</t>
  </si>
  <si>
    <t>tgcaggaaagggaagcgacgaccttctttggcgtaggcaggcgtggtggctcccacgaaatgct</t>
  </si>
  <si>
    <t>tgcaggaaagggaagcgacggccttctttggcgtaggcaggcgtggtggctcccacgaaatgct</t>
  </si>
  <si>
    <t>tgcaggaaagggcaaagtggacgcagtagaatcccacaagattgttcccttttaagaattgtta</t>
  </si>
  <si>
    <t>tgcaggaaagggcaaagtggacgcagtagaatcccacaagattgttcccttttgagaattgtta</t>
  </si>
  <si>
    <t>tgcaggaaagggctatcgaaatactatgacggcaagtctcaatcgttcgcgtgtatgtctgaag</t>
  </si>
  <si>
    <t>tgcagtaaagggctatcgaaatactatgacggcaagtctcaatcgttcgcgtgtatgtctgaag</t>
  </si>
  <si>
    <t>tgcaggaaaggtatggaacaatgaatgttcctgaataaaaatgcagaagaatatcaaaagatta</t>
  </si>
  <si>
    <t>tgcaggaaaggtatggaacaatgaatgttcctcaataaaaatgcagaagaatatcaaaagatta</t>
  </si>
  <si>
    <t>tgcaggaaaggtctccaatgtgtgcatgacaaacagcactacgagattgataacgtacattttc</t>
  </si>
  <si>
    <t>tgcaggagaggtctccaatgtgtgcatgacaaacagcactacgagattgataacgtacattttc</t>
  </si>
  <si>
    <t>tgcaggaaagtcagatgtgagctgctcaactggtcaagttgtttgcgtttctgaaaaacatggt</t>
  </si>
  <si>
    <t>tgcaggaaagtcagatgtgagctgctcaactggtcaagttgtttgcgtttctgaaaaccatggt</t>
  </si>
  <si>
    <t>tgcaggaaagttccctacattggtgacccaccaggaatcccttgagtccaaggttaatgagaca</t>
  </si>
  <si>
    <t>tgcaggaaagttccctacattggtgactcaccaggaatcccttgagtccaaggttaatgagaca</t>
  </si>
  <si>
    <t>tgcaggaaatactacaactgtttttacattgaaattcctgcaaaacaaatcataccccatatat</t>
  </si>
  <si>
    <t>tgcaggaaatactacaactgtttttacattgaaattcctgcaaaacaaatcctaccccatatat</t>
  </si>
  <si>
    <t>tgcaggaaatagaaaaaaaataatttgtcgcaacaaaatcccttcagaagctgaagttgacttc</t>
  </si>
  <si>
    <t>tgcaggaaatagaaaaataataatttgtcgcaacaaaatcccttcagaagctgaagttgacttc</t>
  </si>
  <si>
    <t>tgcaggaaatatactactttcaatctaagagtgctcagctaatcttttcggtaaaatctgtata</t>
  </si>
  <si>
    <t>tgcaggaaatatactattttcaatctaagagtgctcagctaatcttttcggtaaaatctgtata</t>
  </si>
  <si>
    <t>tgcaggaaatatttgtaccgcatggcatctcgttctcgtccccgagaaccacagaaatcccgac</t>
  </si>
  <si>
    <t>tgcaggaaatatttgtaccgcatggcatctcgttctcgtccccgagagccacagaaatcccgac</t>
  </si>
  <si>
    <t>tgcaggaaatcaatcgaacagcacacatcagcatctcggtcgattgaagaataatagacgaaga</t>
  </si>
  <si>
    <t>tgcaggaagtcaatcgaacagcacacatcagcatctcggtcgattgaagaataatagacgaaga</t>
  </si>
  <si>
    <t>tgcaggaaatccttgacgacgctactactgtcatccgcctccaccacgcccacgctgcccatcg</t>
  </si>
  <si>
    <t>tgcaggaactccttgacgacgctactactgtcatccgcctccaccacgcccacgctgcccatcg</t>
  </si>
  <si>
    <t>tgcaggaaatgaacaatctaaagtctgaacgagatgtgccaaaaaggcattgagatatgtaaac</t>
  </si>
  <si>
    <t>tgcaggaaatgaacaatctaaagtctgaacgagatgtgccaaagaggcattgagatatgtaaac</t>
  </si>
  <si>
    <t>tgcaggaaatgaagaagaggatagggagcataatgccataatcccaagccgtgaggagttgact</t>
  </si>
  <si>
    <t>tgcaggaaatgaagaagaggatagggagcataattccataatcccaagccgtgaggagttgact</t>
  </si>
  <si>
    <t>tgcaggaaatgacaaccaggaacgtaccaaatggctcgccccaaccatttcccctttgctacga</t>
  </si>
  <si>
    <t>tgcaggaaatgacaatcaggaacgtaccaaatggctcgccccaaccatttcccctttgctacga</t>
  </si>
  <si>
    <t>tgcaggaaatgcatgcattgctgctgaagtattaccagactatcagtggtgaccatcgatgccg</t>
  </si>
  <si>
    <t>tgcaggaaatgcatgcattgctgctgaagtattatcagactatcagtggtgaccatcgatgccg</t>
  </si>
  <si>
    <t>tgcaggaaatggatatatttgttgaacctaaaataggatctctaggcataaatctagtatgtct</t>
  </si>
  <si>
    <t>tgcaggaaatggatatatttgttgaatctaaaataggatctctaggcataaatctagtatgtct</t>
  </si>
  <si>
    <t>tgcaggaaatggatcatcaccatcacaggcgtacaaatacatgacaagtccaacacaaagattc</t>
  </si>
  <si>
    <t>tgcaggaaatggatcatcaccatcacaggcgtacagatacatgacaagtccaacacaaagattc</t>
  </si>
  <si>
    <t>tgcaggaaatgggaggagggcgagacggaggctgccactggagataggaggaggtgagcaggcg</t>
  </si>
  <si>
    <t>tgcaggaaatgggaggagggcgagatggaggctgccactggagataggaggaggtgagcaggcg</t>
  </si>
  <si>
    <t>tgcaggaaatgttggaaacaagaacatcgtggagcagaagaaagcaaaccctgtcgcgctgctt</t>
  </si>
  <si>
    <t>tgcaggaaatgttggaaacgagaacatcgtggagcagaagaaagcaaaccctgtcgcgctgctt</t>
  </si>
  <si>
    <t>tgcaggaaattaaaaagagtagcagagcagaagatactaccaaacctgtattggcgtgagatta</t>
  </si>
  <si>
    <t>tgcaggaaattaagaagagtagcagagcagaagatactaccaaacctgtattggcgtgagatta</t>
  </si>
  <si>
    <t>tgcaggaaattaaaagggccaaagaccaataaggaatgagcaaacagtgcagttgcatattcag</t>
  </si>
  <si>
    <t>tgcaggaaattaaaaggggcaaagaccaataaggaatgagcaaacagtgcagttgcatattcag</t>
  </si>
  <si>
    <t>tgcaggaaattaaagaaaaaggaaaacacagctaagaagagaacattattagcatacatcagtt</t>
  </si>
  <si>
    <t>tgcagggaattaaagaaaaaggaaaacacagctaagaagagaacattattagcatacatcagtt</t>
  </si>
  <si>
    <t>tgcaggaaattgacaaaggaagagatcgtagtttctgtcagtaaaccaatactgaattgtttgg</t>
  </si>
  <si>
    <t>tgcaggaaattgactaaggaagagatcgtagtttctgtcagtaaaccaatactgaattgtttgg</t>
  </si>
  <si>
    <t>tgcaggaaattgagtgggtacgcacaacgctagctgcaagttgttcgtgggaaaaaatttagcg</t>
  </si>
  <si>
    <t>tgcaggaaattgagtgggtacgcacaacgctagctgcaagttgttcgtgggaaaaattttagcg</t>
  </si>
  <si>
    <t>tgcaggaaattgcagggaaaacacaaggatgtcatgctgccgaactgacgcctattgcttgtcg</t>
  </si>
  <si>
    <t>tgcaggaaattgcagggaaaacacaaggatgtcatgctgccgaactgacgcctgttgcttgtcg</t>
  </si>
  <si>
    <t>tgcaggaaattgcagggagaacacaagcatgtcatgccgccgaactgacgcctgttgcttgtag</t>
  </si>
  <si>
    <t>tgcaggaaattgcagggagaacacaagcatgtcatgctgccgaactgacgcctgttgcttgtag</t>
  </si>
  <si>
    <t>tgcaggaaattgtgcattaagggatcactggacaaggcgaaggtcaaagggaagatcgtcgtgt</t>
  </si>
  <si>
    <t>tgcaggaaattgtgtattaagggatcactggacaaggcgaaggtcaaagggaagatcgtcgtgt</t>
  </si>
  <si>
    <t>tgcaggaaatttagagagttcagaagaccccaatagagagctagagttaggtatgctgcaagag</t>
  </si>
  <si>
    <t>tgcaggaaatttagagagttcagaagaccctaatagagagctagagttaggtatgctgcaagag</t>
  </si>
  <si>
    <t>tgcaggaacaaaaaggtcagtccagctggaatggaagaaccttacattgcagaatgtacattca</t>
  </si>
  <si>
    <t>tgcaggaacaaaaaggtcagtccagttggaatggaagaaccttacattgcagaatgtacattca</t>
  </si>
  <si>
    <t>tgcaggaacaaaaccacgccgaggaaaacggggtcagaaaaccaaacaagtgagtgaccgagac</t>
  </si>
  <si>
    <t>tgcaggaacaaaaccacgccgaggaaaacggggtcagaaaaccaaacaagtgagtggccgagac</t>
  </si>
  <si>
    <t>tgcaggaacaaaagaaagcaattagaatagcagattggacgaggcttgatcaatttcaattcca</t>
  </si>
  <si>
    <t>tgcaggaacaaaagaaagcaattagaatagcagattggacgcggcttgatcaatttcaattcca</t>
  </si>
  <si>
    <t>tgcaggaacaaaggggtatggtccgacatgagggacggcagtgaatgtaggaagcaagctggga</t>
  </si>
  <si>
    <t>tgcaggagcaaaggggtatggtccgacatgagggacggcagtgaatgtaggaagcaagctggga</t>
  </si>
  <si>
    <t>tgcaggaacaacaaagggtaaccttattacctagcaagtaccgtagcacaactgccaagcaaaa</t>
  </si>
  <si>
    <t>tgcaggaacaataaagggtaaccttattacctagcaagtaccgtagcacaactgccaagcaaaa</t>
  </si>
  <si>
    <t>tgcaggaacaacaagcacgggcggcaagcccacccagaatatacccaaccaggcgcgggcgtca</t>
  </si>
  <si>
    <t>tgcaggaacaacaagcacgggcggcaagcccacccagaatatacccaaccaggtgcgggcgtca</t>
  </si>
  <si>
    <t>tgcaggaacaacatagcattctcagaaactccatcgaacaactcaaaatgtcagaatcactcag</t>
  </si>
  <si>
    <t>tgcaggaacaacatagcattctcagaaacttcatcgaacaactcaaaatgtcagaatcactcag</t>
  </si>
  <si>
    <t>tgcaggaacaagaacagcacaaagttgatctttcaaaaaggatataggatggattcagagtttc</t>
  </si>
  <si>
    <t>tgcaggaacaagaacagcacaaagttgatctttcaaaatggatataggatggattcagagtttc</t>
  </si>
  <si>
    <t>tgcaggaacaagaattttaccccaacataaaatggaaatattatattaacataatttctaagtg</t>
  </si>
  <si>
    <t>tgcaggaacaagaattttaccccaacataaaatggaaatattatattatcataatttctaagtg</t>
  </si>
  <si>
    <t>tgcaggaacaagcagaaaaaggcagagcttgtgctgctaatgatgggcataaactaagcgtgga</t>
  </si>
  <si>
    <t>tgcaggaacaagcagaaaaaggcggagcttgtgctgctaatgatgggcataaactaagcgtgga</t>
  </si>
  <si>
    <t>tgcaggaacaagccaaaggagacgagctgtaacaaggacaagaacaactggacgaaggacaagg</t>
  </si>
  <si>
    <t>tgcaggaacaagccaaaggagacgagctgtaacaaggacaggaacaactggacgaaggacaagg</t>
  </si>
  <si>
    <t>tgcaggaacaattcttttcccgcccttctgcgatccaaaacatgataagcctgaaaagcagcca</t>
  </si>
  <si>
    <t>tgcaggaacaattcttttcccgcccttctgcgatccgaaacatgataagcctgaaaagcagcca</t>
  </si>
  <si>
    <t>tgcaggaacacacagatcaagaaaattatatcaacaaatgcacgaatcaatgtaccctaaacaa</t>
  </si>
  <si>
    <t>tgcaggaacacacagatcaagaaaattatatcaacaaatgcacgaatcaatgtaccctatacaa</t>
  </si>
  <si>
    <t>tgcaggaacacacaggcacacaccaaaatatacgtccaggatgtggcaaatgtatggaataaaa</t>
  </si>
  <si>
    <t>tgcaggaacacacaggcacacaccaaaatatacgtccaggatgtggcagatgtatggaataaaa</t>
  </si>
  <si>
    <t>tgcaggaacacagtcataaacaaaccaaattgccatacacacgtaacagagactgacagcaggt</t>
  </si>
  <si>
    <t>tgcaggaacacagtcataaacaaaccaaattgccatacacacgtaacagagcctgacagcaggt</t>
  </si>
  <si>
    <t>tgcaggaacaccaaacagggtctccaggagcacctttttttgtatctagtaatttgcaggttca</t>
  </si>
  <si>
    <t>tgcaggaacaccaaacagggtctccaggagcgcctttttttgtatctagtaatttgcaggttca</t>
  </si>
  <si>
    <t>tgcaggaacacctacatacaagaaaaaaaatgttgcaggctaagaaaggatcagaacattatca</t>
  </si>
  <si>
    <t>tgcaggaacacctacatacaagaaaaaaaatgttgcaggcttagaaaggatcagaacattatca</t>
  </si>
  <si>
    <t>tgcaggaacacgcgccgcacggcgtgctcggggagcctccgcgacggcagggaggcgagccgaa</t>
  </si>
  <si>
    <t>tgcaggaacacgcgccgcgcggcgtgctcggggagcctccgcgacggcagggaggcgagccgaa</t>
  </si>
  <si>
    <t>tgcaggaacactaaattgggccgcagaatcttatccacgtctcgcgacaatatatctgggaagc</t>
  </si>
  <si>
    <t>tgcaggaacgctaaattgggccgcagaatcttatccacgtctcgcgacaatatatctgggaagc</t>
  </si>
  <si>
    <t>tgcaggaacagcaacggtggccacggcgcagcggagaatgatagtggtggactggtgggcagct</t>
  </si>
  <si>
    <t>tgcaggaacagcaacggtggcgacggcgcagcggagaatgatagtggtggactggtgggcagct</t>
  </si>
  <si>
    <t>tgcaggaacagcaatgagacaacaaggacgcctactcatatttttatggatgtttgactaggga</t>
  </si>
  <si>
    <t>tgcaggaacagcaatgagacaacaaggacgcctactcatatttttatggatgtttggctaggga</t>
  </si>
  <si>
    <t>tgcaggaacagccctggacagtctggattggatatggatttcgcgcgtagcagtcttcacatct</t>
  </si>
  <si>
    <t>tgcaggaacagccctggacagtctggattggatatggatttcgcgcgtagcagtcttcacgtct</t>
  </si>
  <si>
    <t>tgcaggaacagcgccttgaggcctggcagctggagcaggtcgtcggggatggtcccgaggacgc</t>
  </si>
  <si>
    <t>tgcaggtacagcgccttgaggcctggcagctggagcaggtcgtcggggatggtcccgaggacgc</t>
  </si>
  <si>
    <t>tgcaggaacagctcagaggggatgttgctgaacatgcccgtgtcgatctgaggcgccacggcct</t>
  </si>
  <si>
    <t>tgcaggaacagctcaggggggatgttgctgaacatgcccgtgtcgatctgaggcgccacggcct</t>
  </si>
  <si>
    <t>tgcaggaacaggaataccgcccagcggcgagccctaacttcaagcactgcgaggtcgtcggggc</t>
  </si>
  <si>
    <t>tgcaggaacaggaatagcgcccagcggcgagccctaacttcaagcactgcgaggtcgtcggggc</t>
  </si>
  <si>
    <t>tgcaggaacagtcagtcaaatcccacgttaggccgttgttacctgggcgcggttgtcagagctg</t>
  </si>
  <si>
    <t>tgcaggaacagtcagtcaaatcccacgttaggccgttgttacctgggcgcggttgttagagctg</t>
  </si>
  <si>
    <t>tgcaggaacatcaatattacagtgctcggtgcatgtaattatcacttgttagtcgaagactcag</t>
  </si>
  <si>
    <t>tgcaggaacatcaatattacagtgctcggtgcatgttattatcacttgttagtcgaagactcag</t>
  </si>
  <si>
    <t>tgcaggaacatctgacgccctacggggctgatgtttgaggtgacatggagcaaaggcttcgacg</t>
  </si>
  <si>
    <t>tgcaggaacatctgacgccctacggggctgctgtttgaggtgacatggagcaaaggcttcgacg</t>
  </si>
  <si>
    <t>tgcaggaacatgagcctccgcgacgccaggaaggcgttattccgcgagaagaagatctccacgg</t>
  </si>
  <si>
    <t>tgcaggaacatgagcctccgcgacgccaggaaggcgttgttccgcgagaagaagatctccacgg</t>
  </si>
  <si>
    <t>tgcaggaacattattaaggaatttcacattgcactttaatatatgctctagaaaagcaaaagaa</t>
  </si>
  <si>
    <t>tgcaggaacattattaaggaatttcacattgcactttaatatatgctctagaaaagccaaagaa</t>
  </si>
  <si>
    <t>tgcaggaacatttccttcaagcagtaattcaaccaaacgatcaatgttgacgctcgaggccccg</t>
  </si>
  <si>
    <t>tgcaggaacatttccttcaagcagtaattcgaccaaacgatcaatgttgacgctcgaggccccg</t>
  </si>
  <si>
    <t>tgcaggaaccaaaccacggagtcatcagtgattcagcatgacgtacttgaacaagagagatgcg</t>
  </si>
  <si>
    <t>tgcaggaaccaaaccacggagtcatcagtgattcagcatgacgtacttgaacaagagagatggg</t>
  </si>
  <si>
    <t>tgcaggaaccaaaccccaaacccatcagagacaaacaaatcgccgaagagggcgccaagagaac</t>
  </si>
  <si>
    <t>tgcaggaaccaaaccccaaacccatcagagacaaacaaatcgccgaagagggcgccaagagcac</t>
  </si>
  <si>
    <t>tgcaggaaccaaccacctacagcctagctaggttgatagatatatctgtgaccatatacttgca</t>
  </si>
  <si>
    <t>tgcaggaagcaaccacctacagcctagctaggttgatagatatatctgtgaccatatacttgca</t>
  </si>
  <si>
    <t>tgcaggaaccagacgaaaacagagaagagctagctgtccaaactgttacagttaggacaaatgg</t>
  </si>
  <si>
    <t>tgcaggaaccagacgaaaacagagaagagctagctgtccaaattgttacagttaggacaaatgg</t>
  </si>
  <si>
    <t>tgcaggaaccagaggttgtcatcgtcaagcaacatgctctcgcgtgcttcttcggcagctccat</t>
  </si>
  <si>
    <t>tgcaggaaccagaggttttcatcgtcaagcaacatgctctcgcgtgcttcttcggcagctccat</t>
  </si>
  <si>
    <t>tgcaggaaccagcgcatccaggacaagatcgcacgggaggtccgtgccgccaccacgggcgacc</t>
  </si>
  <si>
    <t>tgcaggaaccagcgcatccaggacaaggtcgcacgggaggtccgtgccgccaccacgggcgacc</t>
  </si>
  <si>
    <t>tgcaggaaccaggatgaagtggcagggcattattatgccgcgcacgtgacgtgagcgaaccaac</t>
  </si>
  <si>
    <t>tgcaggaaccaggatgcagtggcagggcattattatgccgcgcacgtgacgtgagcgaaccaac</t>
  </si>
  <si>
    <t>tgcaggaaccatgagccaaacacggaactcacaatgcaagaggggcccacagggtgacgtatat</t>
  </si>
  <si>
    <t>tgcaggaaccatgagccaaacatggaactcacaatgcaagaggggcccacagggtgacgtatat</t>
  </si>
  <si>
    <t>tgcaggaaccattgagttagaatctctttggcctgagtgttgtttggttttagctcacctacct</t>
  </si>
  <si>
    <t>tgcaggaaccattgagttggaatctctttggcctgagtgttgtttggttttagctcacctacct</t>
  </si>
  <si>
    <t>tgcaggaacccacagatctggaccttgatgccacctgctcgatcgacgaaattctcagttcaga</t>
  </si>
  <si>
    <t>tgcaggaacccgcagatctggaccttgatgccacctgctcgatcgacgaaattctcagttcaga</t>
  </si>
  <si>
    <t>tgcaggaacccaggcctcccgcctacgctagccgacaccgaggtccgcccccgctaactgctgc</t>
  </si>
  <si>
    <t>tgcaggaacccaggcctcccgcctaggctagccgacaccgaggtccgcccccgctaactgctgc</t>
  </si>
  <si>
    <t>tgcaggaacccatcaaggtcaggccaccaacccaactcgccttctgtcgcctcatcccctcact</t>
  </si>
  <si>
    <t>tgcaggaacccatcagggtcaggccaccaacccaactcgccttctgtcgcctcatcccctcact</t>
  </si>
  <si>
    <t>tgcaggaacccgagatgtccgaacaagaggaggaacagtcccctctgatccgtgtaggaagagg</t>
  </si>
  <si>
    <t>tgcaggaacccgagatgtccgaacaagaggaggaacagtcccctctggtccgtgtaggaagagg</t>
  </si>
  <si>
    <t>tgcaggaacccgagccagccgaacaggaggaggagaagtcttcagattcgtgaagtgtgaactt</t>
  </si>
  <si>
    <t>tgcaggaacctgagccagccgaacaggaggaggagaagtcttcagattcgtgaagtgtgaactt</t>
  </si>
  <si>
    <t>tgcaggaacccgtggtggtgccccaaaccaccgccgccgttgccgtagtagaagctggaggagg</t>
  </si>
  <si>
    <t>tgcaggaacccgtggtggtgccccaaaccactgccgccgttgccgtagtagaagctggaggagg</t>
  </si>
  <si>
    <t>tgcaggaaccgaagcagccgaaacgcggcgggaggcctcggaaacgcggaggaatacacgagga</t>
  </si>
  <si>
    <t>tgcaggaaccgaagctgccgaaacgcggcgggaggcctcggaaacgcggaggaatacacgagga</t>
  </si>
  <si>
    <t>tgcaggaaccgaagctgccgaaacgccgcggcgcgggcagcggcagcagcggggggcctcggaa</t>
  </si>
  <si>
    <t>tgcaggaaccgaagctgccgaaacgcggcggcgcgggcagcggcagcagcggggggcctcggaa</t>
  </si>
  <si>
    <t>tgcaggaaccgaagtcgtctcgactcccgctggggttgcatcccaaccctggttctggttttga</t>
  </si>
  <si>
    <t>tgcaggaatcgaagtcgtctcgactcccgctggggttgcatcccaaccctggttctggttttga</t>
  </si>
  <si>
    <t>tgcaggaaccgacggagtgccatggaagtgtaggtgtgaattgtgatagtggtgcgcgagcggt</t>
  </si>
  <si>
    <t>tgcaggaaccgacggagtgccatggaagtgtaggtttgaattgtgatagtggtgcgcgagcggt</t>
  </si>
  <si>
    <t>tgcaggaaccgttgatcaagacagcgccacgtccccgccaagcccgtcgtatcgatgactcagt</t>
  </si>
  <si>
    <t>tgcaggaaccgttgatcaagacagcgccacgtccccgccaagcccgtcgtatcgatgactctgt</t>
  </si>
  <si>
    <t>tgcaggaaccgttggctttgaaccacagctgggttctgcaactgatgggttgctagagaattga</t>
  </si>
  <si>
    <t>tgcaggaaccgttggctttgaaccacagctgggttctgcgactgatgggttgctagagaattga</t>
  </si>
  <si>
    <t>tgcaggaaccgtttcagctgcgctgattgttgttgcgccagcataagctgcctctgcgtgtgag</t>
  </si>
  <si>
    <t>tgcaggaaccgtttcagctgtgctgattgttgttgcgccagcataagctgcctctgcgtgtgag</t>
  </si>
  <si>
    <t>tgcaggaaccgtttgttaccgcaaccgactactcgaaaaccaaatgttggtgcacctcatgtga</t>
  </si>
  <si>
    <t>tgcaggaaccgtttgttatcgcaaccgactactcgaaaaccaaatgttggtgcacctcatgtga</t>
  </si>
  <si>
    <t>tgcaggaacctcggcagcaccacgtcctctccccacgccgtggccatgcgctcccgcacctcgt</t>
  </si>
  <si>
    <t>tgcaggaacctcggcagcaccacgtcctctccccacgccgtggccatgcgctcctgcacctcgt</t>
  </si>
  <si>
    <t>tgcaggaacctggccgacttctgggcggagatgctgctcttcgtggcgccgtcggagaatgtca</t>
  </si>
  <si>
    <t>tgcaggatcctggccgacttctgggcggagatgctgctcttcgtggcgccgtcggagaatgtca</t>
  </si>
  <si>
    <t>tgcaggaacctgtccctattcataccacgccactcacttccgagttctgcgaacgcatcctcca</t>
  </si>
  <si>
    <t>tgcaggaacctgtccctattcataccacgccactcacttccgagttctgcgaatgcatcctcca</t>
  </si>
  <si>
    <t>tgcaggaacctttaattatagcaaacttaaagtgattgattatatatactgagtaaaacactaa</t>
  </si>
  <si>
    <t>tgcaggaacctttaattatggcaaacttaaagtgattgattatatatactgagtaaaacactaa</t>
  </si>
  <si>
    <t>tgcaggaacgacacagcaggctccatgaaaacagggagccagaggatgctcgtaaagctgcctt</t>
  </si>
  <si>
    <t>tgcaggaacgacacagcaggctccatgaaaacagggagcgagaggatgctcgtaaagctgcctt</t>
  </si>
  <si>
    <t>tgcaggaacgacctcattcctccaggtgccgctgctacaagccagccaaccaaacccaaggtta</t>
  </si>
  <si>
    <t>tgcaggaacgacctcattcctccaggtgccgctgctgcaagccagccaaccaaacccaaggtta</t>
  </si>
  <si>
    <t>tgcaggaacgactggcgtcgcttacacattacttggtggctgctctggtgttgaagctgtttca</t>
  </si>
  <si>
    <t>tgcaggaacgactggtgtcgcttacacattacttggtggctgctctggtgttgaagctgtttca</t>
  </si>
  <si>
    <t>tgcaggaacgagagcgacatcaatgacgcttccatcgcagcgtgaagctgggtggcggcggcgc</t>
  </si>
  <si>
    <t>tgcaggaacgagagcgacatcaatgacgcttccatcgcggcgtgaagctgggtggcggcggcgc</t>
  </si>
  <si>
    <t>tgcaggaacgagagcgacatcgatgacgcttccatcgcggcgtgaagctgggtggccgcagcgc</t>
  </si>
  <si>
    <t>tgcaggaacgagagcgacatcgatgacgcttccatcgtggcgtgaagctgggtggccgcagcgc</t>
  </si>
  <si>
    <t>tgcaggaacgagcagctcaccgacgtcgtcggcggtggtgtacggggagaggaggagcggctaa</t>
  </si>
  <si>
    <t>tgcaggaacgagcagctcgccgacgtcgtcggcggtggtgtacggggagaggaggagcggctaa</t>
  </si>
  <si>
    <t>tgcaggaacgcagcgtgtgtgctacaccgaacactgctcctgcgcgccatagttcatgcgctgc</t>
  </si>
  <si>
    <t>tgcaggaacgcagcgtgtgtgctacaccgaacactgctcctgcgcgccatagttcatgcgctgt</t>
  </si>
  <si>
    <t>tgcaggaacgccctcggtgatggcctcctagaaagagagctgcctcactggacacacacctgtc</t>
  </si>
  <si>
    <t>tgcaggaaggccctcggtgatggcctcctagaaagagagctgcctcactggacacacacctgtc</t>
  </si>
  <si>
    <t>tgcaggaacgccgtggaggagggtggctcgtcctacgctgcgctgcggaggctgtcagaggaga</t>
  </si>
  <si>
    <t>tgcaggaacgccgtggaggagggtggttcgtcctacgctgcgctgcggaggctgtcagaggaga</t>
  </si>
  <si>
    <t>tgcaggaacgcctgagcgccgagctggagcggggcgaggcgtcgatggacgtacaggtgaccat</t>
  </si>
  <si>
    <t>tgcaggaacgcctgagcgccgagctggagcggggcgaggcgtcgctggacgtacaggtgaccat</t>
  </si>
  <si>
    <t>tgcaggaacgcgacaagacttcaggttgtccctctgctagcatcaaggtcacagacactcaggt</t>
  </si>
  <si>
    <t>tgcaggaacgcgacaagacttcaggttgttcctctgctagcatcaaggtcacagacactcaggt</t>
  </si>
  <si>
    <t>tgcaggaacgcgctgcaaccaaaaaacacgtcacatcctcgaaaactccaatagattgaaccga</t>
  </si>
  <si>
    <t>tgcaggaacgcgctgcaaccaaaaaacacgtcacgtcctcgaaaactccaatagattgaaccga</t>
  </si>
  <si>
    <t>tgcaggaacgcggaggtgtagcgtctcagaagtgatgccccagagcgcgccgatcatctgcgtg</t>
  </si>
  <si>
    <t>tgcaggaacgcggaggtgtagcgtctcagcagtgatgccccagagcgcgccgatcatctgcgtg</t>
  </si>
  <si>
    <t>tgcaggaacgcggcatcctcggggcagtccgaccaggtggcgacgccaacgtgggcgagcacga</t>
  </si>
  <si>
    <t>tgcaggaacgcggcatcctcggggcagtccgaccaggtggcgacgccaacgtgggcgagcatga</t>
  </si>
  <si>
    <t>tgcaggaacgcgttgaggtcgtcgtgcatctcgtacaccttcctgaagtccaccaagaacctca</t>
  </si>
  <si>
    <t>tgcaggaacgcgttgaggtcgtcgtgcatctcgtacaccttcctgaagtccaccaggaacctca</t>
  </si>
  <si>
    <t>tgcaggaacggaacgagacaggtgcttgcttttgtgctttacctggtacaggaactgtgcatag</t>
  </si>
  <si>
    <t>tgcaggaacggaacgagactggtgcttgcttttgtgctttacctggtacaggaactgtgcatag</t>
  </si>
  <si>
    <t>tgcaggaacggaggcagcacctgcacggccatgggcctgtcctggaagaagagctcgatggtgg</t>
  </si>
  <si>
    <t>tgcaggaacggaggcagcgcctgcacggccatgggcctgtcctggaagaagagctcgatggtgg</t>
  </si>
  <si>
    <t>tgcaggaacggatcgccgctctgtgcccctgtctggcagcgtgtctgtctgcccgctgccgacc</t>
  </si>
  <si>
    <t>tgcaggaacggatcgccgctctgtgcccctgtctggcagcgtgtctgtctgctcgctgccgacc</t>
  </si>
  <si>
    <t>tgcaggaacggatgcgtcaaaaagagaagcaagcgttggaaggaactggttgggaagcaacgag</t>
  </si>
  <si>
    <t>tgcaggaacggatgcgtgaaaaagagaagcaagcgttggaaggaactggttgggaagcaacgag</t>
  </si>
  <si>
    <t>tgcaggaacggccagcgtcgcttacattactcggtggctgccctagtgttgaagctgtttcaac</t>
  </si>
  <si>
    <t>tgcaggaacggccagcgtcgcttacattacttggtggctgccctagtgttgaagctgtttcaac</t>
  </si>
  <si>
    <t>tgcaggaacgggcagctggagcacccacacttcatggagctcgcgcagcacccgcaccagcccc</t>
  </si>
  <si>
    <t>tgcaggaacgggcagctggagcacccgcacttcatggagctcgcgcagcacccgcaccagcccc</t>
  </si>
  <si>
    <t>tgcaggaacgtaggagcctaggtggaggatcagcacactggacggcagcacggaggcccgcgct</t>
  </si>
  <si>
    <t>tgcaggaacgtaggagcctaggtggaggatcagcacactggacggcagctcggaggcccgcgct</t>
  </si>
  <si>
    <t>tgcaggaacgtctcgctctgccccgacgcgatcagcgcctccaccgtcccctccgccgcctcct</t>
  </si>
  <si>
    <t>tgcaggaacgtctcgctttgccccgacgcgatcagcgcctccaccgtcccctccgccgcctcct</t>
  </si>
  <si>
    <t>tgcaggaactaccagcaagtttaatcttcagtaaataattctcaagacaaagcaagcctgccca</t>
  </si>
  <si>
    <t>tgcaggaactaccagcaggtttaatcttcagtaaataattctcaagacaaagcaagcctgccca</t>
  </si>
  <si>
    <t>tgcaggaactagaactacacatcttccagaaaagaaaatattgaaaaagaaaagaatacctaag</t>
  </si>
  <si>
    <t>tgcaggaactagaactacacatcttccagaaaataaaatattgaaaaagaaaagaatacctaag</t>
  </si>
  <si>
    <t>tgcaggaactagaggacggcgtcgaggccgtggagagtgggctggagcatctgttcaggcatat</t>
  </si>
  <si>
    <t>tgcaggaactagaggacggcgtcgaggccgtggagagtgggctggagcatctgttcaggcttat</t>
  </si>
  <si>
    <t>tgcaggaactatggatggggaagttgaaggcgtaggcgaagatctgcgggatgaggccgagcac</t>
  </si>
  <si>
    <t>tgcaggaactctggatggggaagttgaaggcgtaggcgaagatctgcgggatgaggccgagcac</t>
  </si>
  <si>
    <t>tgcaggaactcaaacctgggattcttatcgctgtcagtgaagtgatctcaggaaataagtactt</t>
  </si>
  <si>
    <t>tgcaggaactcaaagctgggattcttatcgctgtcagtgaagtgatctcaggaaataagtactt</t>
  </si>
  <si>
    <t>tgcaggaactcaatgccgaagttggccagcgcgcggttcagcgccgcgccttccttcctgaggt</t>
  </si>
  <si>
    <t>tgcaggaactcgatgccgaagttggccagcgcgcggttcagcgccgcgccttccttcctgaggt</t>
  </si>
  <si>
    <t>tgcaggaactccttgacgacgacgctgctcatgtcatccgccgccacgcccacgctgcccatcg</t>
  </si>
  <si>
    <t>tgcaggaactccttgacgacgacgctgctcatgtcatccgccgccacgcccacgctgcccatgg</t>
  </si>
  <si>
    <t>tgcaggaactcgacgtctcgcacaacaggctcaacggcgccgtttccgacgcgctcggcaggct</t>
  </si>
  <si>
    <t>tgcaggagctcgacgtctcgcacaacaggctcaacggcgccgtttccgacgcgctcggcaggct</t>
  </si>
  <si>
    <t>tgcaggaactcgaggaggaaggacacgtcgatggccatcatccaccctagtgcctcgttgctca</t>
  </si>
  <si>
    <t>tgcaggaactggaggaggaaggacacgtcgatggccatcatccaccctagtgcctcgttgctca</t>
  </si>
  <si>
    <t>tgcaggaactcgcctgtgccgctgcgctggctcgcctccactccctgaactggatcgacgagac</t>
  </si>
  <si>
    <t>tgcaggaactcgcctgtgccgcttcgctggctcgcctccactccctgaactggatcgacgagac</t>
  </si>
  <si>
    <t>tgcaggaactgaaatcacaggatagcaggtagcagctgcaatgctgcatcggtctgctcgcaag</t>
  </si>
  <si>
    <t>tgcaggaactgaaatcacaggattgcaggtagcagctgcaatgctgcatcggtctgctcgcaag</t>
  </si>
  <si>
    <t>tgcaggaactgagcccactgcaagggaggcaagtgcacatttgcatgctaggttgttggataac</t>
  </si>
  <si>
    <t>tgcaggaactgagcccactgcaagggaggcaagtgcacatttgcatgctaggttgttggatgac</t>
  </si>
  <si>
    <t>tgcaggaactgcgcgaaccccgtaccgtcggcgacgatgtggttccgcgtcacgccgacgacga</t>
  </si>
  <si>
    <t>tgcaggaactgcgcgaaccccgtgccgtcggcgacgatgtggttccgcgtcacgccgacgacga</t>
  </si>
  <si>
    <t>tgcaggaactggacggcccatgaacgccaaaaccgcatgcgctgcgcctgtgaggctgtgactc</t>
  </si>
  <si>
    <t>tgcagggactggacggcccatgaacgccaaaaccgcatgcgctgcgcctgtgaggctgtgactc</t>
  </si>
  <si>
    <t>tgcaggaactgtagtatgtacacagccgatggcatcagccaccagtggagctgatgagggcaca</t>
  </si>
  <si>
    <t>tgcaggaactgtagtatgtacacatccgatggcatcagccaccagtggagctgatgagggcaca</t>
  </si>
  <si>
    <t>tgcaggaactgtccttgcctctattgtatacaccatcaccatggcaccaggtgttggcacctac</t>
  </si>
  <si>
    <t>tgcaggaactgtccttgcctctattgtgtacaccatcaccatggcaccaggtgttggcacctac</t>
  </si>
  <si>
    <t>tgcaggaacttccagcgcggcaggtacggggtcttctcctcccctctccgttgccgcggcatgc</t>
  </si>
  <si>
    <t>tgcaggaacttccagcgcggcaggtacggggtcttctcctcccctctccgttgccgtggcatgc</t>
  </si>
  <si>
    <t>tgcaggaacttcgtgaagtgagtccttttggatactgtttcaaattccatctttattctgtgta</t>
  </si>
  <si>
    <t>tgcaggaacttcgtgaggtgagtccttttggatactgtttcaaattccatctttattctgtgta</t>
  </si>
  <si>
    <t>tgcaggaacttctggatcgggaagttggccgcgtacgcgaagacctgcgggatgaggccgtaca</t>
  </si>
  <si>
    <t>tgcaggaacttgtggatcgggaagttggccgcgtacgcgaagacctgcgggatgaggccgtaca</t>
  </si>
  <si>
    <t>tgcaggaacttctggatcgggaagttggccgcgtacgcgaagatctgagggatgagcccgtaga</t>
  </si>
  <si>
    <t>tgcaggaacttctggatcgggaagttggccgcgtacgcgaagatctgcgggatgagcccgtaga</t>
  </si>
  <si>
    <t>tgcaggaacttctggatggggaagttgaaggcgtaggcgaagatctgcgggatgaggccgagca</t>
  </si>
  <si>
    <t>tgcaggaacttctggatggggaagttgaaggcttaggcgaagatctgcgggatgaggccgagca</t>
  </si>
  <si>
    <t>tgcaggaacttgagccgctgggaggccagaagcgcgttgttcttggagaagaagatctccacgg</t>
  </si>
  <si>
    <t>tgcaggaacttgagccgctgggaggccagcagcgcgttgttcttggagaagaagatctccacgg</t>
  </si>
  <si>
    <t>tgcaggaactttaaccctgaacctgcaatcgagtgcttttaagctcgtagtacaatcgagtgca</t>
  </si>
  <si>
    <t>tgcaggaactttaaccctgaacctgtaatcgagtgcttttaagctcgtagtacaatcgagtgca</t>
  </si>
  <si>
    <t>tgcaggaactttagtctggtgacggattccgacctatctagcccagcagctccatccgtcgtcg</t>
  </si>
  <si>
    <t>tgcaggaactttagtctggtgacggattccgacctatctagcccagcagctccatccgttgtcg</t>
  </si>
  <si>
    <t>tgcaggaagaaaaagtttatccacctggcactggcactttgtggatcaattcaagcctcgagta</t>
  </si>
  <si>
    <t>tgcaggaagaaaaattttatccacctggcactggcactttgtggatcaattcaagcctcgagta</t>
  </si>
  <si>
    <t>tgcaggaagaaacgtgctggcacagtgtgaatctgcgcgtcactgttgcaagcaagcatgcatg</t>
  </si>
  <si>
    <t>tgcaggaagaaacgtgttggcacagtgtgaatctgcgcgtcactgttgcaagcaagcatgcatg</t>
  </si>
  <si>
    <t>tgcaggaagaaacgtgttgcacagtgtgaagctgcgcgtcactgttgcaagcaagcatgcatgg</t>
  </si>
  <si>
    <t>tgcaggaagaaacgtgttgcacagtgtgaatctgcgcgtcactgttgcaagcaagcatgcatgg</t>
  </si>
  <si>
    <t>tgcaggaagaaacgtgttggcacagtgtgcatctgcgcgtcactgttgcagcaagcagcaagca</t>
  </si>
  <si>
    <t>tgcaggaagaaacgtgttggcacagtgtgcatctgcgcgtcactgttgcagcaagcggcaagca</t>
  </si>
  <si>
    <t>tgcaggaagaaatgaatatatctaaatcacacacagtaattgaaatggagcatgcatggacgga</t>
  </si>
  <si>
    <t>tgcagggagaaatgaatatatctaaatcacacacagtaattgaaatggagcatgcatggacgga</t>
  </si>
  <si>
    <t>tgcaggaagaaccgaaggaataggatttgaggtgtactcacatgtaagagtagtaccaaatctg</t>
  </si>
  <si>
    <t>tgcaggaagaactgaaggaataggatttgaggtgtactcacatgtaagagtagtaccaaatctg</t>
  </si>
  <si>
    <t>tgcaggaagaaccttgttcatcgccgccatgcgtttctccatggtggaccactgttgccgtcgt</t>
  </si>
  <si>
    <t>tgcaggaagaaccttgttcatcgcggccatgcgtttctccatggtggaccactgttgccgtcgt</t>
  </si>
  <si>
    <t>tgcaggaagaacgatggagatggacatatctacggttgaacttttctgtgttcttcgctatgtt</t>
  </si>
  <si>
    <t>tgcaggaagaacgatggagatgggcatatctacggttgaacttttctgtgttcttcgctatgtt</t>
  </si>
  <si>
    <t>tgcaggaagaagaaaggaaagaaaccatcacgtgaactgagccttgcatatactggtcccttgt</t>
  </si>
  <si>
    <t>tgcaggaagaagacaggaaagaaaccatcacgtgaactgagccttgcatatactggtcccttgt</t>
  </si>
  <si>
    <t>tgcaggaagaagaagatggggaggtccccgtgctgctgccacgacgcgggcgtgaagaagggcc</t>
  </si>
  <si>
    <t>tgcaggaagatgaagatggggaggtccccgtgctgctgccacgacgcgggcgtgaagaagggcc</t>
  </si>
  <si>
    <t>tgcaggaagaagataaacatcctctacttctgttcatccgtatactgaaactaatgcactgaac</t>
  </si>
  <si>
    <t>tgcagggagaagataaacatcctctacttctgttcatccgtatactgaaactaatgcactgaac</t>
  </si>
  <si>
    <t>tgcaggaagaagatcagagtcctggtaacatatagtactacgttctactctgatcagcatccat</t>
  </si>
  <si>
    <t>tgcaggaagaagatcagagtcctggtaacatatagtactgcgttctactctgatcagcatccat</t>
  </si>
  <si>
    <t>tgcaggaagaagtcaatcgagctgctggaggagctcggcctccccaagggcttcctgccccttg</t>
  </si>
  <si>
    <t>tgcaggaagaagtcaatcgagctgctggaggagttcggcctccccaagggcttcctgccccttg</t>
  </si>
  <si>
    <t>tgcaggaagaagtcaatcgagctgctggaggagcttggcctccccaaaggcttcctgcctctag</t>
  </si>
  <si>
    <t>tgcaggaagaagtcaatcgagctgctggaggagcttggcctccccaaaggcttcctgcctctcg</t>
  </si>
  <si>
    <t>tgcaggaagaagtgcaggtgcaacaacagcatggcctccatgaacagctgcgcgaatcacctcc</t>
  </si>
  <si>
    <t>tgcaggaagaagtgcaggtgcaacaactgcatggcctccatgaacagctgcgcgaatcacctcc</t>
  </si>
  <si>
    <t>tgcaggaagacatcatcttgactaattgccaccctacaaaccacgtgcacgtactgcccttcac</t>
  </si>
  <si>
    <t>tgcaggaagacatcatcttgactaattgccaccctaccaaccacgtgcacgtactgcccttcac</t>
  </si>
  <si>
    <t>tgcaggaagactggtcgtggaggatggaattctcaaggtatggcatggaaatttgtaggattct</t>
  </si>
  <si>
    <t>tgcaggaagactggtcgtggaggatggaattctcaaggtatggcatggaaatttgtatgattct</t>
  </si>
  <si>
    <t>tgcaggaagagcagtgtaggggtacttacagtaatccaactgtatttcttactgaggcttgtca</t>
  </si>
  <si>
    <t>tgcaggaagagcagtgtaggggtgcttacagtaatccaactgtatttcttactgaggcttgtca</t>
  </si>
  <si>
    <t>tgcaggaagagctactgcatgaccactgccacgggtaagtgtgtctgttgtgttcccagcacgc</t>
  </si>
  <si>
    <t>tgcaggaagagctactgcatgaccactgccacgggtaagtgtgtctgttttgttcccagcacgc</t>
  </si>
  <si>
    <t>tgcaggaagaggaggtagtaggagcaggaagccgcaacggccgccaggaggagcaggcgccgaa</t>
  </si>
  <si>
    <t>tgcaggaagaggaggtagtaggagcaggaagccgcgacggccgccaggaggagcaggcgccgaa</t>
  </si>
  <si>
    <t>tgcaggaagagggatgcagctagcatttgaattcaaccatgcgccacataaaaatagcacataa</t>
  </si>
  <si>
    <t>tgcaggaagagggatgcagctagcatttgaattcaaccatgcgccacatgaaaatagcacataa</t>
  </si>
  <si>
    <t>tgcaggaagagtgctgccctcgccgccgttgcgttatcttcctccgtgctcctgctccacgcct</t>
  </si>
  <si>
    <t>tgcaggaagagtgctgccctcgccgccgttgcgttgtcttcctccgtgctcctgctccacgcct</t>
  </si>
  <si>
    <t>tgcaggaagatacgcccaacgctcatcagggaaaaagattaagaaaaggaggcaagcactaaag</t>
  </si>
  <si>
    <t>tgcaggaagatacgcccaacgctcatcagggaaaaagattaagaaaaggaggcaatcactaaag</t>
  </si>
  <si>
    <t>tgcaggaagatcaaacatgttagagctgactaataaacaacaagtaaacacaaatcggaacaga</t>
  </si>
  <si>
    <t>tgcaggaagatcaaacatgttagagctgactaataaacaacaagtaaacacaaatcggaacagc</t>
  </si>
  <si>
    <t>tgcaggaagatcactctgaaggtgccttccgacgctggcatgctctacgaggtcagagacaagg</t>
  </si>
  <si>
    <t>tgcaggaagatcactctgaaggtgccttccgacgctggcatgctctacgaggtcagcgacaagg</t>
  </si>
  <si>
    <t>tgcaggaagatctgcttaaatttcttttagcaccaagtccatctttgaaatttagatcaaacat</t>
  </si>
  <si>
    <t>tgcaggaagatctgcttaagtttcttttagcaccaagtccatctttgaaatttagatcaaacat</t>
  </si>
  <si>
    <t>tgcaggaagatgacgcccagcgcgtacacgtcggacttggtgcacaccaaccccgtcttctggt</t>
  </si>
  <si>
    <t>tgcaggaagatgacgcccagcgcgtacacgtcggacttggtgcacaccagccccgtcttctggt</t>
  </si>
  <si>
    <t>tgcaggaagatgatgacaacatggatgtagctgctgacgacgtgatcccttcttcgaagctggc</t>
  </si>
  <si>
    <t>tgcaggaagatgatgacaacatggatgtagctgctgacgacgtgatcgcttcttcgaagctggc</t>
  </si>
  <si>
    <t>tgcaggaagatgttacgtacaaactagaggggtcaccgcatcaggacgaagataaacgaagacc</t>
  </si>
  <si>
    <t>tgcaggaagatgttacgtacaaactagaggggtcaccgcatcaggacgatgataaacgaagacc</t>
  </si>
  <si>
    <t>tgcaggaagattaggtacgcagacacatggtgagagcgagggcagggcagggttctcgccgcct</t>
  </si>
  <si>
    <t>tgcaggaagattaggtacgcggacacatggtgagagcgagggcagggcagggttctcgccgcct</t>
  </si>
  <si>
    <t>tgcaggaagattggaattggaatgtacatgtagatgtctccgataaggtgtaataaggaagtaa</t>
  </si>
  <si>
    <t>tgcaggaagattggaattggaatgtacatgtagatgtctcggataaggtgtaataaggaagtaa</t>
  </si>
  <si>
    <t>tgcaggaagcaaaatcattgtcacttgattcggcagttgcgtaataataccatctcttgaggag</t>
  </si>
  <si>
    <t>tgcaggacgcaaaatcattgtcacttgattcggcagttgcgtaataataccatctcttgaggag</t>
  </si>
  <si>
    <t>tgcaggaagcagaacagatggttcgtcagtctttgaatatatcctgctaaaatatcccgtttcc</t>
  </si>
  <si>
    <t>tgcaggaagcagaacagatggttcgtcagtctctgaatatatcctgctaaaatatcccgtttcc</t>
  </si>
  <si>
    <t>tgcaggaagcagacgagacgagcaggacaccctacatgatggagcagccgttggggtcggtagc</t>
  </si>
  <si>
    <t>tgcaggcagcagacgagacgagcaggacaccctacatgatggagcagccgttggggtcggtagc</t>
  </si>
  <si>
    <t>tgcaggaagcaggacccctgggcgatgctagcatgggcatcgggtgacccgccgctgccgccac</t>
  </si>
  <si>
    <t>tgcaggaagcaggacccctgggcgatgctagcatgggcgtcgggtgacccgccgctgccgccac</t>
  </si>
  <si>
    <t>tgcaggaagcaggcactgctgccgtcgcgcagctgccgctaggggccaccaccgccgcagaagg</t>
  </si>
  <si>
    <t>tgcaggaagcaggcactgctgccgtcgcgcagctgccgctaggggccgccaccgccgcagaagg</t>
  </si>
  <si>
    <t>tgcaggaagcagtgaggcgcgcggtggagcagtgcagagtgaccgttgatggcggagcggcccg</t>
  </si>
  <si>
    <t>tgcaggaagcagtgaggcgcgcggtggagcagtgcggagtgaccgttgatggcggagcggcccg</t>
  </si>
  <si>
    <t>tgcaggaagcatgtcacagtggccatggcagcgctgccgccccattcggaactcgtgtccagca</t>
  </si>
  <si>
    <t>tgcaggaagcatgtctcagtggccatggcagcgctgccgccccattcggaactcgtgtccagca</t>
  </si>
  <si>
    <t>tgcaggaagcatgtctcagtggccatggcagcgctgccgccccaatcggagctcgtgtccagca</t>
  </si>
  <si>
    <t>tgcaggaagcatttctcagtggccatggcagcgctgccgccccaatcggagctcgtgtccagca</t>
  </si>
  <si>
    <t>tgcaggaagccaagctcgccaacatggcctacgggttcgcctacatcgtcgactgcaagcggct</t>
  </si>
  <si>
    <t>tgcaggaagccacgctcgccaacatggcctacgggttcgcctacatcgtcgactgcaagcggct</t>
  </si>
  <si>
    <t>tgcaggaagccaatgaacaggtggcgggcgaccttcgaacacacctacctaagcaacccctgcg</t>
  </si>
  <si>
    <t>tgcaggaagccgatgaacaggtggcgggcgaccttcgaacacacctacctaagcaacccctgcg</t>
  </si>
  <si>
    <t>tgcaggaagccaatgacggaaagacttggtctgttcagccaccttgctgtgaccatgcgacgcg</t>
  </si>
  <si>
    <t>tgcaggaagccaatgacggaaagacttggtctgtttagccaccttgctgtgaccatgcgacgcg</t>
  </si>
  <si>
    <t>tgcaggaagccacacgtcaggcggcggcactcgtgccgctgtgcatccgaaaaaaaaaaaaaaa</t>
  </si>
  <si>
    <t>tgcaggaagccgcacgtcaggcggcggcactcgtgccgctgtgcatccgaaaaaaaaaaaaaaa</t>
  </si>
  <si>
    <t>tgcaggaagccagttgcaataccctcaacaatgtccctattgaggtgaggagcaggggctgatg</t>
  </si>
  <si>
    <t>tgcaggaatccagttgcaataccctcaacaatgtccctattgaggtgaggagcaggggctgatg</t>
  </si>
  <si>
    <t>tgcaggaagcccaaaaaactaagaaatccttaatcacagcaggagatcaaaacgacccaatata</t>
  </si>
  <si>
    <t>tgcaggaagcccaaaaaactaagaaatccttaatcatagcaggagatcaaaacgacccaatata</t>
  </si>
  <si>
    <t>tgcaggaagcccaacgacgagttcaatgttgtaaaaaaaaattgacgagttcgatcatcctctt</t>
  </si>
  <si>
    <t>tgcaggaagcccaacgacgagttcaatgttgtcaaaaaaaattgacgagttcgatcatcctctt</t>
  </si>
  <si>
    <t>tgcaggaagcccctcgccgccacgaacgccaccaggtggatccccatcgacgacgactggaccg</t>
  </si>
  <si>
    <t>tgcaggaagcccctcgccgccacgaacgccagcaggtggatccccatcgacgacgactggaccg</t>
  </si>
  <si>
    <t>tgcaggaagcccctcggtgatggcctcctagaaagagagctgcctcaatggacgcacacctgtc</t>
  </si>
  <si>
    <t>tgcaggaagcccctcgttgatggcctcctagaaagagagctgcctcaatggacgcacacctgtc</t>
  </si>
  <si>
    <t>tgcaggaagccgaccatcaatccgtacgtcgcatccgatcgttttgtgtggcggattttgacag</t>
  </si>
  <si>
    <t>tgcaggaagccgaccatcaatccgtacgtcgcatccgatcgttttgtgtggcggattttgagag</t>
  </si>
  <si>
    <t>tgcaggaagccgagcgcgcgggggaggtccttcctcctgacggcgtcctcgaactcccgccact</t>
  </si>
  <si>
    <t>tgcaggaagcggagcgcgcgggggaggtccttcctcctgacggcgtcctcgaactcccgccact</t>
  </si>
  <si>
    <t>tgcaggaagccgcagagctggaccttgatgccacctgctcaacgaaacaaccgacagggaagga</t>
  </si>
  <si>
    <t>tgcaggaagccgcagagctggaccttgatgccacctgctcgacgaaacaaccgacagggaagga</t>
  </si>
  <si>
    <t>tgcaggaagccgccgcgaaaccactggcagccatcgcgtcaccttccttccctccgaaaaaaaa</t>
  </si>
  <si>
    <t>tgcaggaagccgccgcgaaaccgctggcagccatcgcgtcaccttccttccctccgaaaaaaaa</t>
  </si>
  <si>
    <t>tgcaggaagccgcgcaccacagcgtcacgtgtgcgctgcgacggagccgtgagagacggaagca</t>
  </si>
  <si>
    <t>tgcaggaagccgcgcaccacggcgtcacgtgtgcgctgcgacggagccgtgagagacggaagca</t>
  </si>
  <si>
    <t>tgcaggaagccgtcctcggtacagttgagcggcgtgacgcgcctgcacccgaaaaaaaaaaaaa</t>
  </si>
  <si>
    <t>tgcaggaagccgtcctcggtgcagttgagcggcgtgacgcgcctgcacccgaaaaaaaaaaaaa</t>
  </si>
  <si>
    <t>tgcaggaagcctttgccatacataaaagcccataaacaaagaaggcaaggcaagtaaaaaaaaa</t>
  </si>
  <si>
    <t>tgcaggaagcctttgccatacataaaagcccataaacaaagaaggcaaggcaagtaaaaaaaag</t>
  </si>
  <si>
    <t>tgcaggaagcgacaccacgcggtctggggctctgggcacacgtcctcccgccattaaaaccgcg</t>
  </si>
  <si>
    <t>tgcaggaagcgacaccacgcggtctggggctctgggcacacgtcctcccgccatttaaaccgcg</t>
  </si>
  <si>
    <t>tgcaggaagcgcaggatgcagatgagttattgctcatcagcatgcagacgtgtgcaaaggtaaa</t>
  </si>
  <si>
    <t>tgcaggaagcgcaggatgcagatgagttattgctcatcagcatgcagatgtgtgcaaaggtaaa</t>
  </si>
  <si>
    <t>tgcaggaagcgcgtgagcggcagcagcatcgccatggcgaagtgctgcgggagcagccacacgc</t>
  </si>
  <si>
    <t>tgcaggaagcgcgtgagcgggagcagcatcgccatggcgaagtgctgcgggagcagccacacgc</t>
  </si>
  <si>
    <t>tgcaggaagcgcttgagctccaccagcacctccttgtcgccgttgctctgcacgccgaaaaaaa</t>
  </si>
  <si>
    <t>tgcaggaagcgcttgagctccaccagcacctccttgtcgccgttgctctgcgcgccgaaaaaaa</t>
  </si>
  <si>
    <t>tgcaggaagcgcttgagctccaccagcacctccttgtcgtcgttgccaccgccgtcgctctgcc</t>
  </si>
  <si>
    <t>tgcaggaagcgtttgagctccaccagcacctccttgtcgtcgttgccaccgccgtcgctctgcc</t>
  </si>
  <si>
    <t>tgcaggaagcggatggcgcggagcaggcacgacgcgaagataccagtgaggatcgagagcgtca</t>
  </si>
  <si>
    <t>tgcaggaagcggatggcgcggagcaggcccgacgcgaagataccagtgaggatcgagagcgtca</t>
  </si>
  <si>
    <t>tgcaggaagcggatggcggagcaggcccgacgcgaagacgacgcccacgtggagcacgtcctgg</t>
  </si>
  <si>
    <t>tgcaggaagctgatggcggagcaggcccgacgcgaagacgacgcccacgtggagcacgtcctgg</t>
  </si>
  <si>
    <t>tgcaggaagcggggagaagctgaggtaagagtctgggatgaggcgacggtcgaaccctgggagc</t>
  </si>
  <si>
    <t>tgcaggaagcggggagaagctgaggtaagagtctgggatgaggcggcggtcgaaccctgggagc</t>
  </si>
  <si>
    <t>tgcaggaagcgtcggttgcaagcagacgaagtgaagtgaagcaagaagatcgggcggcgggacc</t>
  </si>
  <si>
    <t>tgcaggaagcgtcggttgcaagcagacgaagtgaagtgaagcacgaagatcgggcggcgggacc</t>
  </si>
  <si>
    <t>tgcaggaagctagctcggtaggctacgattttatgtaagttgattagaacctatgcttttgaat</t>
  </si>
  <si>
    <t>tgcaggaagctagctcggtaggctacgattttatgtaagttgattagaacctatgcttttgatt</t>
  </si>
  <si>
    <t>tgcaggaagctcagtaacaagcagtcaccatttactgagatgtgtatgtgtacacggtacaccc</t>
  </si>
  <si>
    <t>tgcaggaagctcagtaactagcagtcaccatttactgagatgtgtatgtgtacacggtacaccc</t>
  </si>
  <si>
    <t>tgcaggaagctgccgccaccatctacctccgcagcctgtagggcgctgccccgaaaaaaaaaaa</t>
  </si>
  <si>
    <t>tgcaggaagctgccgccaccatctacctccgcagcctgtagggcgctggcccgaaaaaaaaaaa</t>
  </si>
  <si>
    <t>tgcaggaagctgcggtggaggtcggcgctccacctcatcctggcctccttggaccgaaaaaaaa</t>
  </si>
  <si>
    <t>tgcaggaagctgcggtggaggtcggcgctccacctcatcctgggctccttggaccgaaaaaaaa</t>
  </si>
  <si>
    <t>tgcaggaagctgctatcgtgggcgtcgtccgacgacaccgacaggtagtcgtcgccgaaaaaaa</t>
  </si>
  <si>
    <t>tgcaggaagctgctattgtgggcgtcgtccgacgacaccgacaggtagtcgtcgccgaaaaaaa</t>
  </si>
  <si>
    <t>tgcaggaagcttttctcggtggaaaagctgaaaagctcatgtggacttttgggaatcgcgatgt</t>
  </si>
  <si>
    <t>tgcagggagcttttctcggtggaaaagctgaaaagctcatgtggacttttgggaatcgcgatgt</t>
  </si>
  <si>
    <t>tgcaggaaggaaataaataagcagcaatcatcgcctgatcacgagagacagacgtacgagctgg</t>
  </si>
  <si>
    <t>tgcaggaaggaaatagataagcagcaatcatcgcctgatcacgagagacagacgtacgagctgg</t>
  </si>
  <si>
    <t>tgcaggaaggaaggattgccatgccatggcattgtcacttgtaagaacacacagttgctcaaaa</t>
  </si>
  <si>
    <t>tgcaggaaggaaggattgccatgccatggcattgtcacttgtcagaacacacagttgctcaaaa</t>
  </si>
  <si>
    <t>tgcaggaaggacagaccgcagctgaccctcaacttcgtcatccagttcttcctcctcgcgctct</t>
  </si>
  <si>
    <t>tgcaggaaggacaggccgcagctgaccctcaacttcgtcatccagttcttcctcctcgcgctct</t>
  </si>
  <si>
    <t>tgcaggaaggacttattaaacggattgctgatggcgaaacaacaaggatttgggaagacaggtg</t>
  </si>
  <si>
    <t>tgcaggagggacttattaaacggattgctgatggcgaaacaacaaggatttgggaagacaggtg</t>
  </si>
  <si>
    <t>tgcaggaaggagaatcaacaatggcaagacacgttagcccgacgaaagaaccgcgagtaaacgc</t>
  </si>
  <si>
    <t>tgcaggaaggagaatcaacaatggcaagacacgttagtccgacgaaagaaccgcgagtaaacgc</t>
  </si>
  <si>
    <t>tgcaggaaggagcccgcggccatcggagagacagggacctgctgatgatgcttgtggttggggc</t>
  </si>
  <si>
    <t>tgcaggaaggagcccgcggccgtcggagagacagggacctgctgatgatgcttgtggttggggc</t>
  </si>
  <si>
    <t>tgcaggaaggaggacgacgacaccgccgccgccgccttggagttggagcccccgctgctgctcc</t>
  </si>
  <si>
    <t>tgcaggaaggaggaggacgacaccgccgccgccgccttggagttggagcccccgctgctgctcc</t>
  </si>
  <si>
    <t>tgcaggaaggaggcgacgacggaccagtccagcgtgaaggcgccgatgccgatgccgttcatgc</t>
  </si>
  <si>
    <t>tgcaggaaggaggcgacgacggaccagtccagcgtgaaggcgccgatgccgatgtcgttcatgc</t>
  </si>
  <si>
    <t>tgcaggaaggaggttggtgttttggagctagtaattttcgaagcggaagatgcaagagcggggt</t>
  </si>
  <si>
    <t>tgcaggaaggaggttggtgttttggagctagtaattttcgaagtggaagatgcaagagcggggt</t>
  </si>
  <si>
    <t>tgcaggaaggcagggggctcctgggcaccgaccaggtgttgtacaacgaccagaggtcccgcgg</t>
  </si>
  <si>
    <t>tgcagggaggcagggggctcctgggcaccgaccaggtgttgtacaacgaccagaggtcccgcgg</t>
  </si>
  <si>
    <t>tgcaggaaggcagtctcgtcgtcgtcgcatcctcctccccgttggcgttgggcctccgcctcac</t>
  </si>
  <si>
    <t>tgcaggaaggcagtttcgtcgtcgtcgcatcctcctccccgttggcgttgggcctccgcctcac</t>
  </si>
  <si>
    <t>tgcaggaaggcagtctcgtcgtcgtcgcatcctcctccgcgttgggcctccccctcacggacga</t>
  </si>
  <si>
    <t>tgcaggaaggcagtctcgtcgtcgtcgcatcctcctccgcgttgggcctccgcctcacggacga</t>
  </si>
  <si>
    <t>tgcaggaaggccacctgctccctgatgcatgcggtacatggagcctccacccattccaaggcca</t>
  </si>
  <si>
    <t>tgcaggaaggccgcctgctccctgatgcatgcggtacatggagcctccacccattccaaggcca</t>
  </si>
  <si>
    <t>tgcaggaaggcctcatggaggccaacgcccgtgccgtggctgccgtgcctcctgccctcgacgg</t>
  </si>
  <si>
    <t>tgcaggaaggcctcatggaggccaacgcccgtgccgtggctgctgtgcctcctgccctcgacgg</t>
  </si>
  <si>
    <t>tgcaggaaggcgatgaactcgttgaagttctcctcggtggggaggtagtggccgctgtagggcc</t>
  </si>
  <si>
    <t>tgcaggaatgcgatgaactcgttgaagttctcctcggtggggaggtagtggccgctgtagggcc</t>
  </si>
  <si>
    <t>tgcaggaaggcgtccctcctgccgacaacgtccccgatcttgttcctgacgcccagcacgtcga</t>
  </si>
  <si>
    <t>tgcaggaaggcgtccctcctgccgacaacgtccctgatcttgttcctgacgcccagcacgtcga</t>
  </si>
  <si>
    <t>tgcaggaaggctattgaaaagacaagcgtcagagattttaaggtaccgaagattcctcatgttg</t>
  </si>
  <si>
    <t>tgcaggaaggctattgaaaaggcaagcgtcagagattttaaggtaccgaagattcctcatgttg</t>
  </si>
  <si>
    <t>tgcaggaagggcacgagcgtgccaacgatggtggagagcgaccccgacaggtccatcttgagcg</t>
  </si>
  <si>
    <t>tgcaggaagggcacgagcgtgccaacgatggtggagagcgaccccgacaggtccatgttgagcg</t>
  </si>
  <si>
    <t>tgcaggaagggcacgagcgtgccaagaatggtggagagcgaccccgacaggtcaatcttgagcg</t>
  </si>
  <si>
    <t>tgcaggaagggcacgagcgtgccaagaatggtggagagcgaccccgacaggtccatcttgagcg</t>
  </si>
  <si>
    <t>tgcaggaagggccttaccaagttgcccgctctctcagatggtcgcccgctcgacctctgccgcc</t>
  </si>
  <si>
    <t>tgcaggaagggccttcccaagttgcccgctctctcagatggtcgcccgctcgacctctgccgcc</t>
  </si>
  <si>
    <t>tgcaggaaggggagagaagagtcgggcagtacctggtgggtactcgacgcctgcgaagaactgg</t>
  </si>
  <si>
    <t>tgcaggaaggggagagaagagtcgggcagtacctggtgggtactcgtcgcctgcgaagaactgg</t>
  </si>
  <si>
    <t>tgcaggaaggggagatgggcgaggagccacccgtccgccgcccgtaggagactgctccgaccgt</t>
  </si>
  <si>
    <t>tgcaggaaggggagatgggggaggagccacccgtccgccgcccgtaggagactgctccgaccgt</t>
  </si>
  <si>
    <t>tgcaggaagggggaaaaaagagtgtgggatttataccatctcacgtggccttggcatgacctgt</t>
  </si>
  <si>
    <t>tgcaggaagggggaaaaaagagtgtgggatttataccgtctcacgtggccttggcatgacctgt</t>
  </si>
  <si>
    <t>tgcaggaaggtaaacgagaaccatgtaatcttgatcgaagggagacatgaacatataactgtca</t>
  </si>
  <si>
    <t>tgcaggaaggtaaacgagaaccttgtaatcttgatcgaagggagacatgaacatataactgtca</t>
  </si>
  <si>
    <t>tgcaggaaggtatccaaccccaagaagcatagatagataaacaaccaaagggaagtgatgttac</t>
  </si>
  <si>
    <t>tgcaggaaggtatccacccccaagaagcatagatagataaacaaccaaagggaagtgatgttac</t>
  </si>
  <si>
    <t>tgcaggaaggtatccccccatgatgaaaccaattttgttgtatgcaatcctgcaacagagaaat</t>
  </si>
  <si>
    <t>tgcaggaaggtatccccccatgatgaagccaattttgttgtatgcaatcctgcaacagagaaat</t>
  </si>
  <si>
    <t>tgcaggaaggtcttatgcttgccctcggcagatgctaggaagttgaggaatgtggcgtagtcgg</t>
  </si>
  <si>
    <t>tgcaggaaggtcttatgctttccctcggcagatgctaggaagttgaggaatgtggcgtagtcgg</t>
  </si>
  <si>
    <t>tgcaggaaggtggtcggtgtctcgagctctcagctctagctggctgaaatgggtagttagctac</t>
  </si>
  <si>
    <t>tgcaggaaggtggtcggtgtctcgagctctcagctctagctggttgaaatgggtagttagctac</t>
  </si>
  <si>
    <t>tgcaggaaggttggccaacggctgccatagaagtagcgtgcagtagccttggccgaaaaaaaaa</t>
  </si>
  <si>
    <t>tgcaggaaggttggccaacggctgccatagaagtagcgtgcggtagccttggccgaaaaaaaaa</t>
  </si>
  <si>
    <t>tgcaggaaggtttcaagtaccaccacgcggaggaagcctacctgatgatgacgtactggatccc</t>
  </si>
  <si>
    <t>tgcaggaaggtttcaagtaccaccacgcggaggaagcgtacctgatgatgacgtactggatccc</t>
  </si>
  <si>
    <t>tgcaggaagtaaaaagccaagctgcttcgcttggcgatgacaagactactcaggcaagagactg</t>
  </si>
  <si>
    <t>tgcaggaagtaaaaagccaagctgcttcgcttggcgatgacaagactactcaggcaagagattg</t>
  </si>
  <si>
    <t>tgcaggaagtcactgcatagtaaaatggcatgctgtcacaatctttgccatgaggagacaatta</t>
  </si>
  <si>
    <t>tgcaggaagtcactgcatagtaaaatggcatgctgtcataatctttgccatgaggagacaatta</t>
  </si>
  <si>
    <t>tgcaggaagtcatatagatcagtgctaatagtagcttcgttgtggcgagtgtcacgagagtccg</t>
  </si>
  <si>
    <t>tgcaggaagtcatatagatcagtgctaatagtagcttcgttgtggcgagtgtcacgcgagtccg</t>
  </si>
  <si>
    <t>tgcaggaagtcatcactgctagctgttctcgtgatatcggggcgatcgactcttttcgcgtcca</t>
  </si>
  <si>
    <t>tgcaggaagtcatcactgctggctgttctcgtgatatcggggcgatcgactcttttcgcgtcca</t>
  </si>
  <si>
    <t>tgcaggaagtcattctgttctctgcctttcaagaaatggtcatacagggcacatcagtcgattc</t>
  </si>
  <si>
    <t>tgcaggaagtcattctgttctctgcctttcaagaaatggtcatacagggcacatcagtggattc</t>
  </si>
  <si>
    <t>tgcaggaagtccatctgtaggggatccccgtggtgtttgcgtgcattgccttctgcacgtccag</t>
  </si>
  <si>
    <t>tgcaggcagtccatctgtaggggatccccgtggtgtttgcgtgcattgccttctgcacgtccag</t>
  </si>
  <si>
    <t>tgcaggaagtccgacacctgcgtcgggtgcgggaggttgttcgcgatctgcccgtagttgatgc</t>
  </si>
  <si>
    <t>tgcaggaggtccgacacctgcgtcgggtgcgggaggttgttcgcgatctgcccgtagttgatgc</t>
  </si>
  <si>
    <t>tgcaggaagtcgtgcagcttcacctggttccatgccacctccatcccctggtactcatcgaacg</t>
  </si>
  <si>
    <t>tgcaggaagtcgtgcagcttcacctggttccacgccacctccatcccctggtactcatcgaacg</t>
  </si>
  <si>
    <t>tgcaggaagtctagaaattcttcatgctctgatacagcattggaaatagctcaggaacttcttc</t>
  </si>
  <si>
    <t>tgcaggaagtttagaaattcttcatgctctgatacagcattggaaatagctcaggaacttcttc</t>
  </si>
  <si>
    <t>tgcaggaagtgtttcgccgattcatcgacccgacggcacttcgcattgggtgagtggcagagac</t>
  </si>
  <si>
    <t>tgcaggaagtgtttcgccgattcatcgatccgacggcacttcgcattgggtgagtggcagagac</t>
  </si>
  <si>
    <t>tgcaggaagttcagcgaggagagagaggcctagcttttgtttggtgtatttgtgctttgccttt</t>
  </si>
  <si>
    <t>tgcaggaagttcagtgaggagagagaggcctagcttttgtttggtgtatttgtgctttgccttt</t>
  </si>
  <si>
    <t>tgcaggaagttcctctgggtcggaaaagatgcatcagtgcacggcaaatgcatggttgcgtggc</t>
  </si>
  <si>
    <t>tgcaggaagttcctctgggtcggaaaagatgcatcagtgcacggcaaatgcatggttgcgtggg</t>
  </si>
  <si>
    <t>tgcaggaagttcttatgagcaatgcaaggtctctgatctagctgtcaaccagaccgccattgcg</t>
  </si>
  <si>
    <t>tgcaggaagttcttatgagcaatgcaaggtctctgatcttgctgtcaaccagaccgccattgcg</t>
  </si>
  <si>
    <t>tgcaggaagttgaagacatctgcttacattttgtttcttgtcattgctgtgttcatctacatcg</t>
  </si>
  <si>
    <t>tgcaggaagttgaagacatctgcttacattttgtttcttgtcattgctgtgttcatctgcatcg</t>
  </si>
  <si>
    <t>tgcaggaataaagggttttcttcaaccatcgtttgcatccacacataacccgagtataacatcc</t>
  </si>
  <si>
    <t>tgcaggaataaagggttttcttcaaccatcgtttgcatccacacataacccgtgtataacatcc</t>
  </si>
  <si>
    <t>tgcaggaataagatccgtaacacaaataaaacaaaccgtatcatcactgttagcttatatattc</t>
  </si>
  <si>
    <t>tgcaggaataagatccgtaacacaagtaaaacaaaccgtatcatcactgttagcttatatattc</t>
  </si>
  <si>
    <t>tgcaggaataatgcttattaatacacaaatcaaatgtaaatccgatcagatggttacataggaa</t>
  </si>
  <si>
    <t>tgcaggaataatgcttattaatgcacaaatcaaatgtaaatccgatcagatggttacataggaa</t>
  </si>
  <si>
    <t>tgcaggaataattcaagtgttgctatggaattcattgagactgaatttttattttgaaacttgt</t>
  </si>
  <si>
    <t>tgcaggaataattcaagtgttgctatggaattcattgagactgattttttattttgaaacttgt</t>
  </si>
  <si>
    <t>tgcaggaataattggttcctgtgatgtatacgtgcaagcaaacacacatgttctttgtattatg</t>
  </si>
  <si>
    <t>tgcaggaatcattggttcctgtgatgtatacgtgcaagcaaacacacatgttctttgtattatg</t>
  </si>
  <si>
    <t>tgcaggaatagagattgttctgggacgatgaaactgcacactgcttttcaggattgagtcaagc</t>
  </si>
  <si>
    <t>tgcaggaatggagattgttctgggacgatgaaactgcacactgcttttcaggattgagtcaagc</t>
  </si>
  <si>
    <t>tgcaggaatagagcaaagattgggaaagcattgattacctgctgacttatattaggagtcgtat</t>
  </si>
  <si>
    <t>tgcaggaatagagcaaagattgggaaagcattgattacctgctgacttatattaggagttgtat</t>
  </si>
  <si>
    <t>tgcaggaatagcaaaacatcagaaggagatgcgatagtaagttgtaactacaatcaaggccatg</t>
  </si>
  <si>
    <t>tgcaggaatagcaaaacatcagaaggagatgcgattgtaagttgtaactacaatcaaggccatg</t>
  </si>
  <si>
    <t>tgcaggaatagttttagtaataataattctcgtgggccgacgctttctaccacccgtcgcattg</t>
  </si>
  <si>
    <t>tgcaggaatagttttagtaataatatttctcgtgggccgacgctttctaccacccgtcgcattg</t>
  </si>
  <si>
    <t>tgcaggaatatgcctggcaagagaagcaaacaaagacaagaatggcaagcaattagccccgtga</t>
  </si>
  <si>
    <t>tgcaggaatatgcctggcaagagaagcaaacaaagacaagaatggcaagcaattagccccgtgg</t>
  </si>
  <si>
    <t>tgcaggaatcaaacacccacaaagaatcacaaggcaaagcaaccccaggaagctaatacttgca</t>
  </si>
  <si>
    <t>tgcaggaatcaaacacccacaaagcatcacaaggcaaagcaaccccaggaagctaatacttgca</t>
  </si>
  <si>
    <t>tgcaggaatcaattgagcaagaagtgtcaaaacccacatctcaaactatcagcactaaggcacc</t>
  </si>
  <si>
    <t>tgcaggaatcaattgagcaagatgtgtcaaaacccacatctcaaactatcagcactaaggcacc</t>
  </si>
  <si>
    <t>tgcaggaatcacatttggcaggaggatatgataatcgatggtgacgggactaaccaaaatatgt</t>
  </si>
  <si>
    <t>tgcaggaatcacatttggcaggaggatatgataatcggtggtgacgggactaaccaaaatatgt</t>
  </si>
  <si>
    <t>tgcaggaatccaaagccctacagtagagccgtgtggggatgcataattagccagcttccttcgg</t>
  </si>
  <si>
    <t>tgcaggaatccagagccctacagtagagccgtgtggggatgcataattagccagcttccttcgg</t>
  </si>
  <si>
    <t>tgcaggaatccaacaagaaagcctcgatcccagtcatttccgccaggaaggagaagctaagtgt</t>
  </si>
  <si>
    <t>tgcaggaatccaacaagaaggcctcgatcccagtcatttccgccaggaaggagaagctaagtgt</t>
  </si>
  <si>
    <t>tgcaggaatccaacaagaaggcctcgatcccagtcatttctgtcaagaaggagaagcaagggtc</t>
  </si>
  <si>
    <t>tgcaggaatccaacaagacggcctcgatcccagtcatttctgtcaagaaggagaagcaagggtc</t>
  </si>
  <si>
    <t>tgcaggaatcgaaccgtagaccacttgcctcgggccgcggagatcacaccactcgggctacacc</t>
  </si>
  <si>
    <t>tgcaggaatcgaaccgtagaccacttgcctcgggctgcggagatcacaccactcgggctacacc</t>
  </si>
  <si>
    <t>tgcaggaatcgacggaagggcaggactccttcggctaccagattccatgaattattgtgcgtgg</t>
  </si>
  <si>
    <t>tgcaggaatcgacggaagggcaggacttcttcggctaccagattccatgaattattgtgcgtgg</t>
  </si>
  <si>
    <t>tgcaggaatcgcatcgatagagacgcacgggtcagcgtctagcaagcacacgaacgcggcgcaa</t>
  </si>
  <si>
    <t>tgcaggaatcgcatcgatcgagacgcacgggtcagcgtctagcaagcacacgaacgcggcgcaa</t>
  </si>
  <si>
    <t>tgcaggaatcggacatcatcaccagttcatacatgtattgcacacagaaccaaattgtgatcca</t>
  </si>
  <si>
    <t>tgcaggaatcggacatcatcaccagttcgtacatgtattgcacacagaaccaaattgtgatcca</t>
  </si>
  <si>
    <t>tgcaggaatcgggccagcaaagctgttcccacccaacgaaaggaaggtgagacgcgttaaacat</t>
  </si>
  <si>
    <t>tgcaggaatcgggccagcaaagctgttcccacccaacgaaaggaaggtgagacgcgttaaactt</t>
  </si>
  <si>
    <t>tgcaggaatcgtgtttccctcccatatgcggcgccagatgtgatcccctgcggtgatggagcac</t>
  </si>
  <si>
    <t>tgcaggaatcgtgtttccctcccatatggggcgccagatgtgatcccctgcggtgatggagcac</t>
  </si>
  <si>
    <t>tgcaggaatctcaccgttcctggacctccgctgagacagagccccgctactcgcctgatggcga</t>
  </si>
  <si>
    <t>tgcaggaatctcaccgttcctggacctccgctgagacagagccccgctgctcgcctgatggcga</t>
  </si>
  <si>
    <t>tgcaggaatcttccaacacccccctgcgcgtcgcttggaagacggagctgaagcagccaagaag</t>
  </si>
  <si>
    <t>tgcaggaatcttccaacgcccccctgcgcgtcgcttggaagacggagctgaagcagccaagaag</t>
  </si>
  <si>
    <t>tgcaggaatcttgttaactttcgagactacctcggatgggacacaactgccgtggatgcacctt</t>
  </si>
  <si>
    <t>tgcaggaatcttgttagctttcgagactacctcggatgggacacaactgccgtggatgcacctt</t>
  </si>
  <si>
    <t>tgcaggaatgaagagcagagggtacgaaggtatatatcaggtacatcacttccttcacaaagac</t>
  </si>
  <si>
    <t>tgcaggaatgaagagcatagggtacgaaggtatatatcaggtacatcacttccttcacaaagac</t>
  </si>
  <si>
    <t>tgcaggaatgaataagcgtcaactgaacagcaacctcgatcgaatactgccaatttcacaagga</t>
  </si>
  <si>
    <t>tgcaggaatgaataagcgtcagctgaacagcaacctcgatcgaatactgccaatttcacaagga</t>
  </si>
  <si>
    <t>tgcaggaatgaatgtttctgtttcggtttcggtttctggagcgcatgcatgttatgagacgtcc</t>
  </si>
  <si>
    <t>tgcaggaatgaatgtttctgtttctgtttcggtttctggagcgcatgcatgttatgagacgtcc</t>
  </si>
  <si>
    <t>tgcaggaatgagacgaagacaaggacatgtaacatgttcgaggtcaatggtggactgtcatttg</t>
  </si>
  <si>
    <t>tgcaggaatgagatgaagacaaggacatgtaacatgttcgaggtcaatggtggactgtcatttg</t>
  </si>
  <si>
    <t>tgcaggaatgagatgtttacagtgttcagtgttcacgtcgagctttgaggacggcgcgacgagg</t>
  </si>
  <si>
    <t>tgcaggaatgagatgtttacagtgttcagtgttcatgtcgagctttgaggacggcgcgacgagg</t>
  </si>
  <si>
    <t>tgcaggaatgatttaacacaaacatctaatagccaaaattgggcatcacgatcgtgagcgatac</t>
  </si>
  <si>
    <t>tgcaggaatgatttaacacaaacatctagtagccaaaattgggcatcacgatcgtgagcgatac</t>
  </si>
  <si>
    <t>tgcaggaatgctaatgtactgtagaattctctctactgatattatcttgtgctccaaagtgcac</t>
  </si>
  <si>
    <t>tgcaggaatgctaatgtactgtagaattctctctactgatattatcttgttctccaaagtgcac</t>
  </si>
  <si>
    <t>tgcaggaatgctgcatctgccttgcgcagtacagggagaaggaggaggttcggcagctgccgtg</t>
  </si>
  <si>
    <t>tgcaggagtgctgcatctgccttgcgcagtacagggagaaggaggaggttcggcagctgccgtg</t>
  </si>
  <si>
    <t>tgcaggaatggagcttgcttctgattcttcctccagtgatttcgagtttggatgtcttagaagc</t>
  </si>
  <si>
    <t>tgcaggaatggagcttgcttctgattcttcctccagtgattttgagtttggatgtcttagaagc</t>
  </si>
  <si>
    <t>tgcaggaatggagtttgattgggcagttacctttccgaatcaagaccacattggtaggatactg</t>
  </si>
  <si>
    <t>tgcaggaatggagtttgattgggcggttacctttccgaatcaagaccacattggtaggatactg</t>
  </si>
  <si>
    <t>tgcaggaatgggacaatcttgcccaagtccatggatgaggcacagtcgaaagcggcattccaga</t>
  </si>
  <si>
    <t>tgcaggaatgggacaatcttgcccaagtccatggatgaggcacagtcgaaatcggcattccaga</t>
  </si>
  <si>
    <t>tgcaggaatgggataactgaatgttccgatgagattgttgaggttgaggacgagattgtttctg</t>
  </si>
  <si>
    <t>tgcaggaatgggataactgaatgttctgatgagattgttgaggttgaggacgagattgtttctg</t>
  </si>
  <si>
    <t>tgcaggaatggtcacgccaccgtagaggagtaggggcctgtaccactgtattgtgcgcctagcg</t>
  </si>
  <si>
    <t>tgcaggaatggtcacgccaccgtagaggagtaggggcctgtaccactgtattgtgcgcttagcg</t>
  </si>
  <si>
    <t>tgcaggaatggtggtgatgctccaactccgtgcacggcagagcaaggaggggtcttgctttgct</t>
  </si>
  <si>
    <t>tgcaggaatggtggtggtgctccaactccgtgcacggcagagcaaggaggggtcttgctttgct</t>
  </si>
  <si>
    <t>tgcaggaatgtccgcgatcccgtgattcgcggcgctgcacgttgcgccgttgcgagctcaatca</t>
  </si>
  <si>
    <t>tgcaggaatgtccgcgatcccgtgcttcgcggcgctgcacgttgcgccgttgcgagctcaatca</t>
  </si>
  <si>
    <t>tgcaggaatgtggagtcagagtaaggaatcgaaacttaactagtgggggcagtgttagccatta</t>
  </si>
  <si>
    <t>tgcaggaatgtggagtcagagtaaggaatcgaaactttactagtgggggcagtgttagccatta</t>
  </si>
  <si>
    <t>tgcaggaatgttttaaaatcaattagaatgcatatatgagttcataaatgataatgaatgatat</t>
  </si>
  <si>
    <t>tgcaggaatgttttaaaatcaattagaatgcatatatgagttcataaatgataatgcatgatat</t>
  </si>
  <si>
    <t>tgcaggaattaaacacgagtatcagttgtgtattattattgttatatactgcatgcttgctgat</t>
  </si>
  <si>
    <t>tgcaggaattaaacacgagtttcagttgtgtattattattgttatatactgcatgcttgctgat</t>
  </si>
  <si>
    <t>tgcaggaattattacaggttaaataacaagcctgtgaagtttgctagtatgcgatgcatgcata</t>
  </si>
  <si>
    <t>tgcaggaattattacaggttaaataacaagcctgtgaagtttgctagtatgcgatgcatgcgta</t>
  </si>
  <si>
    <t>tgcaggaattcaacgacctgctgcaattatcgactggatgcgttcacgccatccgctgcaagag</t>
  </si>
  <si>
    <t>tgcaggaattcaacgacctgctgcaattatcgactggatgcgttcacgccatccgctgcaagcg</t>
  </si>
  <si>
    <t>tgcaggaattcagtgactatctgcaaataaataaataaacaaaaataatgaactgttatttgct</t>
  </si>
  <si>
    <t>tgcagggattcagtgactatctgcaaataaataaataaacaaaaataatgaactgttatttgct</t>
  </si>
  <si>
    <t>tgcaggaattcgacattacccttgacgctcttgtgcagcttgtacttctcacttgagagagaaa</t>
  </si>
  <si>
    <t>tgcaggaattcgacattacccttgacgctgttgtgcagcttgtacttctcacttgagagagaaa</t>
  </si>
  <si>
    <t>tgcaggaattcgtgtgcgcgggagcgacttgatggcggacgagtcgacgtcgtctcgtctcgcg</t>
  </si>
  <si>
    <t>tgcaggaattcgtgtgcgcgggatcgacttgatggcggacgagtcgacgtcgtctcgtctcgcg</t>
  </si>
  <si>
    <t>tgcaggaattcgttgatcccttcaaggcttcaatgaattgcatcgattttctggcatatgtatg</t>
  </si>
  <si>
    <t>tgcaggaattcgttgatcccttctaggcttcaatgaattgcatcgattttctggcatatgtatg</t>
  </si>
  <si>
    <t>tgcaggaattgaaatgacctgaaagttggcgccttagcaactaccgaggctagcagactacaaa</t>
  </si>
  <si>
    <t>tgcaggaattgaaatgacctgaaagttggcgccttagcaactaccgaggctagcagcctacaaa</t>
  </si>
  <si>
    <t>tgcaggaattgagttgggctccaactatcccctccccattgttgagatagacgcagccaaactc</t>
  </si>
  <si>
    <t>tgcaggaattgagttgggctccaactatcccctccccattgttgagctagacgcagccaaactc</t>
  </si>
  <si>
    <t>tgcaggaattgcaatgtttctagtgattctgcaaaggccccaggcaaccaacctgacaatttag</t>
  </si>
  <si>
    <t>tgcaggaattgcaatgtttctagtgattctgcaaagggcccaggcaaccaacctgacaatttag</t>
  </si>
  <si>
    <t>tgcaggaattggaccttgcaagttcttcgaagaaaagttcctacgcaaatcgcaaataccagcc</t>
  </si>
  <si>
    <t>tgcaggaattggcccttgcaagttcttcgaagaaaagttcctacgcaaatcgcaaataccagcc</t>
  </si>
  <si>
    <t>tgcaggaattggttggctcctgcgccactgaagttctggttctggaactgctgctggaattggt</t>
  </si>
  <si>
    <t>tgcaggaattggttggctcctgcgccactgaaattctggttctggaactgctgctggaattggt</t>
  </si>
  <si>
    <t>tgcaggaattgtggactaataaaaccatcgaaactcgggacaagcaaggcagccaggatcactt</t>
  </si>
  <si>
    <t>tgcaggaattgtggactaataaaactatcgaaactcgggacaagcaaggcagccaggatcactt</t>
  </si>
  <si>
    <t>tgcaggaattgttatgattttctgaatagctgaacttaggcgttgcttgtagtaagacaaatca</t>
  </si>
  <si>
    <t>tgcaggaattgttatgattttctgaatagctgaacttaggcgttgcttgtagtaagaccaatca</t>
  </si>
  <si>
    <t>tgcaggaatttcagtcagtctttgctccgcctgaaggatatcctccacccagagattgtgagca</t>
  </si>
  <si>
    <t>tgcaggaatttcagtcggtctttgctccgcctgaaggatatcctccacccagagattgtgagca</t>
  </si>
  <si>
    <t>tgcaggaatttcgggcgacgtggacggtggttccttcaggaaaccaccgcgggcttgtataggt</t>
  </si>
  <si>
    <t>tgcaggaatttcgggcgacgtggacggtggttccttcgggaaaccaccgcgggcttgtataggt</t>
  </si>
  <si>
    <t>tgcaggaatttctacaggtggcaaacgcactgcctctctagtttcgaatcttatccatgttgtg</t>
  </si>
  <si>
    <t>tgcaggaatttctacaggtggcaaacgcactgcctctttagtttcgaatcttatccatgttgtg</t>
  </si>
  <si>
    <t>tgcaggaatttgagctgtttaagccaggcctaaccaagcgaggccctagcctggctcttgagat</t>
  </si>
  <si>
    <t>tgcaggaatttgagctgtttaagccaggcctaaccaagcgaggccctagcctggttcttgagat</t>
  </si>
  <si>
    <t>tgcaggaatttggagaccatcccatgagtgatgaacggaccagtgcgatggtgacttcggttca</t>
  </si>
  <si>
    <t>tgcaggaatttggagaccgtcccatgagtgatgaacggaccagtgcgatggtgacttcggttca</t>
  </si>
  <si>
    <t>tgcaggaattttgaaagaaactgcaaccgtcagttctttccactactagctgtacatttgatca</t>
  </si>
  <si>
    <t>tgcaggaattttgaaagaaactgcaaccttcagttctttccactactagctgtacatttgatca</t>
  </si>
  <si>
    <t>tgcaggaattttgtggccaagaacacatgtacatctagcttgaccatgaaaatagatatgaatt</t>
  </si>
  <si>
    <t>tgcaggaattttgtggccaataacacatgtacatctagcttgaccatgaaaatagatatgaatt</t>
  </si>
  <si>
    <t>tgcaggacaaacaagcacgagccaagaacagacgatcaccattcggttcaccgagaaacggatg</t>
  </si>
  <si>
    <t>tgcaggacaaacaagcacgaggcaagaacagacgatcaccattcggttcaccgagaaacggatg</t>
  </si>
  <si>
    <t>tgcaggacaaactgtaacctagtctgttcatgagaaacgactccacatagtgaagagctactct</t>
  </si>
  <si>
    <t>tgcaggacaaactgtaacctagtctgttcgtgagaaacgactccacatagtgaagagctactct</t>
  </si>
  <si>
    <t>tgcaggacaaagaacagaaacgccaagacaggaattcaggaaaccttctcgtgtgcaatcacgc</t>
  </si>
  <si>
    <t>tgcaggacaaagaacagaaacgccaagacaggaattgaggaaaccttctcgtgtgcaatcacgc</t>
  </si>
  <si>
    <t>tgcaggacaaaggccgccgcggcctcctcggaggtagtaagcgcacgtactcggagccccgcaa</t>
  </si>
  <si>
    <t>tgcaggacaaaggccgccgcggcctcctcggaggtagtaagctcacgtactcggagccccgcaa</t>
  </si>
  <si>
    <t>tgcaggacaacaaagcaaagcgcgaaaagaggccaagcacaagacaattttccagggcgtgata</t>
  </si>
  <si>
    <t>tgcagggcaacaaagcaaagcgcgaaaagaggccaagcacaagacaattttccagggcgtgata</t>
  </si>
  <si>
    <t>tgcaggacaacaacagggtgaaccgcggcgcctacgacgcgtggcaggagtccgacgcgtcgcc</t>
  </si>
  <si>
    <t>tgcaggacaacaacagggtgaaccgtggcgcctacgacgcgtggcaggagtccgacgcgtcgcc</t>
  </si>
  <si>
    <t>tgcaggacaacccacgatataatcagctcaaatcgaatgggggaaaattcatgaaaaaatagtt</t>
  </si>
  <si>
    <t>tgcaggacagcccacgatataatcagctcaaatcgaatgggggaaaattcatgaaaaaatagtt</t>
  </si>
  <si>
    <t>tgcaggacaacgctgcctgccaccgctgttttgcgcagggtggtccatcctcctagcactagta</t>
  </si>
  <si>
    <t>tgcaggacaacgctgcctgccaccgctgttttgcgcagggtggtccatcctcctagcactatta</t>
  </si>
  <si>
    <t>tgcaggacaactgaatggcacgaaaattttcatgtatccgccgacccttgatgaaggccgtttg</t>
  </si>
  <si>
    <t>tgcaggacaacttaatggcacgaaaattttcatgtatccgccgacccttgatgaaggccgtttg</t>
  </si>
  <si>
    <t>tgcaggacaagctcatcggtcattttggtaaacatgcatgacatggatgtatcaggtcaatata</t>
  </si>
  <si>
    <t>tgcaggagaagctcatcggtcattttggtaaacatgcatgacatggatgtatcaggtcaatata</t>
  </si>
  <si>
    <t>tgcaggacaagctcggtgcttttattgtgagagtcatggtaataggatcatccatccagacttg</t>
  </si>
  <si>
    <t>tgcaggacaagctcggtgcttttattgtgagagtcatggtaataggatcatccatccagccttg</t>
  </si>
  <si>
    <t>tgcaggacaagctgtacgggaaggagatcacggtcgccgacaaggagatggtggaggaggagcg</t>
  </si>
  <si>
    <t>tgcaggagaagctgtacgggaaggagatcacggtcgccgacaaggagatggtggaggaggagcg</t>
  </si>
  <si>
    <t>tgcaggacaaggataccagcagcagcacggcgacgataacaagcgactttgtcgtcgactacgt</t>
  </si>
  <si>
    <t>tgcaggacaaggataccagcagcggcacggcgacgataacaagcgactttgtcgtcgactacgt</t>
  </si>
  <si>
    <t>tgcaggacaaggcaatcaaacaacatgcaacacaggctctctcgtcaacaacgacagcaataaa</t>
  </si>
  <si>
    <t>tgcaggacaaggcaatcaaacaacatgcaacacatgctctctcgtcaacaacgacagcaataaa</t>
  </si>
  <si>
    <t>tgcaggacaaggtgaagaccctcgaggaggacggcgcccacaatgccagcggcggcatccagtc</t>
  </si>
  <si>
    <t>tgcaggacaaggtgaagaccctcgaggaggacggcgcccacactgccagcggcggcatccagtc</t>
  </si>
  <si>
    <t>tgcaggacaagtaatttttcatgtgagtactgtatcctgcatatgaacgggaagtagctttttt</t>
  </si>
  <si>
    <t>tgcaggacaagtaatttttcatgtgagtactgtatcctgcatatgatcgggaagtagctttttt</t>
  </si>
  <si>
    <t>tgcaggacaagtcatctcaaactggaacagcttctgaaaaaggagttgatatgccatctgatca</t>
  </si>
  <si>
    <t>tgcaggataagtcatctcaaactggaacagcttctgaaaaaggagttgatatgccatctgatca</t>
  </si>
  <si>
    <t>tgcaggacaagtgttggtgaatgggatgccttcaggagcattgacatggatgctgaggtacatg</t>
  </si>
  <si>
    <t>tgcaggacaagtgttggtgaatgggatgccttcaggagcattgacatggatgctgaggtacgtg</t>
  </si>
  <si>
    <t>tgcaggacaagttcagcggccttatcacactggaccgcgtgtggcggctggctgagcacgggga</t>
  </si>
  <si>
    <t>tgcaggacaagttcagcggccttgtcacactggaccgcgtgtggcggctggctgagcacgggga</t>
  </si>
  <si>
    <t>tgcaggacaagttgttccccagttcctaggacaaggaacgtgataccgtaccatgttcccacga</t>
  </si>
  <si>
    <t>tgcaggacaagttgttccccagttcctaggacaaggaacgtgataccgtaccatgttcccagga</t>
  </si>
  <si>
    <t>tgcaggacaatattctccagctgcattattttaagccactgattgcaagcaaagagatgtgagg</t>
  </si>
  <si>
    <t>tgcaggacaatattctccagctgcattattttcagccactgattgcaagcaaagagatgtgagg</t>
  </si>
  <si>
    <t>tgcaggacaatatttgcttgtaattcgagttgggatccaacgacattcaaacaaaagctacttg</t>
  </si>
  <si>
    <t>tgcaggacaatatttgcttgtaattcgagttgggatccaacgactttcaaacaaaagctacttg</t>
  </si>
  <si>
    <t>tgcaggacaatcaattttatttagggtcaatatatacagtcaataaaatcagacggacgtatgt</t>
  </si>
  <si>
    <t>tgcaggacaatcaattttatttagggtcaatatatacagtcaattaaatcagacggacgtatgt</t>
  </si>
  <si>
    <t>tgcaggacaatggcgcggtgagcgtgccgacacagctgggctcatcctacgactcgcagcagta</t>
  </si>
  <si>
    <t>tgcaggacaatggcgtggtgagcgtgccgacacagctgggctcatcctacgactcgcagcagta</t>
  </si>
  <si>
    <t>tgcaggacaatgtgtaagtgaattgctacatcagaactataaatttccgaagaaattacatatc</t>
  </si>
  <si>
    <t>tgcaggacaatgtgtaagtgaattgctacatcagaactataaatttccgaagaacttacatatc</t>
  </si>
  <si>
    <t>tgcaggacacaaagctgaaccgacttaatcgcatggactgaacattgtttgggatgtgaacatt</t>
  </si>
  <si>
    <t>tgcaggacacaaagctgaactgacttaatcgcatggactgaacattgtttgggatgtgaacatt</t>
  </si>
  <si>
    <t>tgcaggacacaagaagacgatgtctctatgtccatgctgcatcacgtacgacgattactgaatt</t>
  </si>
  <si>
    <t>tgcaggacacaagaagatgatgtctctatgtccatgctgcatcacgtacgacgattactgaatt</t>
  </si>
  <si>
    <t>tgcaggacacaatttgaaccttagtacctgataaattagtatgttgataatagtcaaggagaaa</t>
  </si>
  <si>
    <t>tgcaggacacaatttgaaccttagtacctgataaattagtatgttgatgatagtcaaggagaaa</t>
  </si>
  <si>
    <t>tgcaggacacacagcgggggcgctcaggctttcagcagcgctgcactgacggccacagcaaggg</t>
  </si>
  <si>
    <t>tgcaggacacacagcgggggggctcaggctttcagcagcgctgcactgacggccacagcaaggg</t>
  </si>
  <si>
    <t>tgcaggacacacagcgggggggctcaggctttcagcagagctgcactgacggccacaacaaggg</t>
  </si>
  <si>
    <t>tgcaggacacacagcgggggggctcaggctttcagcagggctgcactgacggccacaacaaggg</t>
  </si>
  <si>
    <t>tgcaggacacacgacgtagatacgtttcacatcaatgataggatgcgcgtcatgcgtgttcacg</t>
  </si>
  <si>
    <t>tgcaggacacacggcgtagatacgtttcacatcaatgataggatgcgcgtcatgcgtgttcacg</t>
  </si>
  <si>
    <t>tgcaggacacagcaagacatacgtacagaactgtatacatacatagagtacatagagaggtgac</t>
  </si>
  <si>
    <t>tgcaggacacagcaagacatacgtacagaactgtatacgtacatagagtacatagagaggtgac</t>
  </si>
  <si>
    <t>tgcaggacacatgtaggtggtcgtagcttgtttacatggtgtgacttaaccctgctcttgcatg</t>
  </si>
  <si>
    <t>tgcaggacacatgtaggtggtcgtagcttgtttacatggtttgacttaaccctgctcttgcatg</t>
  </si>
  <si>
    <t>tgcaggacaccagcatcctcggcgcggagagccacccgctgcacctgcacggcttcaacttcgt</t>
  </si>
  <si>
    <t>tgcaggacaccagcatcctcggcgcggagagccacccgctgcacctgcacggcttcaacttctt</t>
  </si>
  <si>
    <t>tgcaggacaccatggcgctgcggtctctgtccctgctcgcgtcgtcgctcgctctcatgacggc</t>
  </si>
  <si>
    <t>tgcaggacaccatggcgctgcggtctctgtccctgctcgcgtcgtcgctcgctctcatgatggc</t>
  </si>
  <si>
    <t>tgcaggacacctctcgacacggcaatcgacaaatcacatatcagccccagcccagagtacagtg</t>
  </si>
  <si>
    <t>tgcaggacacctctcgacactgcaatcgacaaatcacatatcagccccagcccagagtacagtg</t>
  </si>
  <si>
    <t>tgcaggacacgaaaactggggctcgcgcgcgcgttgcctgctctgcttaagcacctggtgtggt</t>
  </si>
  <si>
    <t>tgcaggacacgaaaactggggctctcgcgcgcgttgcctgctctgcttaagcacctggtgtggt</t>
  </si>
  <si>
    <t>tgcaggacacgacgctcggctcactactctcagcactcatgcagcactgcgaccccccacagcg</t>
  </si>
  <si>
    <t>tgcaggacacgacgctcggctcactgctctcagcactcatgcagcactgcgaccccccacagcg</t>
  </si>
  <si>
    <t>tgcaggacacgcaactgccaccttggttcatgccatgcacactactgtatagctttagccagac</t>
  </si>
  <si>
    <t>tgcaggacacgcaactgtcaccttggttcatgccatgcacactactgtatagctttagccagac</t>
  </si>
  <si>
    <t>tgcaggacacggagagagtgtagaacaggacaggacagtagcttgcagtgcgcacccagcgctc</t>
  </si>
  <si>
    <t>tgcaggacacggagagagtgtagaacaggacaggacagtagcttgcagtgcgcacccagcgctt</t>
  </si>
  <si>
    <t>tgcaggacacggatctaaaccttaagtttctcaacggaaagagcttcatttccaaacaacttgg</t>
  </si>
  <si>
    <t>tgcaggacacggatctaaaccttaagtttctcaacggaaagagcttcatttccgaacaacttgg</t>
  </si>
  <si>
    <t>tgcaggacacggcgtgacaaggaaacagagccaggacggggaggccagtgacaagcagtcagtt</t>
  </si>
  <si>
    <t>tgcaggacacggcgtgacaaggaaacagagccaggacggggaggccagtgacaagcagtcggtt</t>
  </si>
  <si>
    <t>tgcaggacacggggatccagagctgatggccgatggcaaccttgttagggactttggcggcagc</t>
  </si>
  <si>
    <t>tgcagggcacggggatccagagctgatggccgatggcaaccttgttagggactttggcggcagc</t>
  </si>
  <si>
    <t>tgcaggacacgtccatcccatgcatctgccgctggacctcctcgcagatcatctgccgcatcac</t>
  </si>
  <si>
    <t>tgcaggacacgtccatcccctgcatctgccgctggacctcctcgcagatcatctgccgcatcac</t>
  </si>
  <si>
    <t>tgcaggacacgtggtgttggagcaacaaaaccgctggtactggctctggttagcgagacctgcg</t>
  </si>
  <si>
    <t>tgcaggacacgtggtgttggagcgacaaaaccgctggtactggctctggttagcgagacctgcg</t>
  </si>
  <si>
    <t>tgcaggacacgtttgtttccctgaacttcaaattttcattcccccagttttgtggtcagtttta</t>
  </si>
  <si>
    <t>tgcaggacacgtttgtttccttgaacttcaaattttcattcccccagttttgtggtcagtttta</t>
  </si>
  <si>
    <t>tgcaggacactacagtatggacgatggagtgggatcagcttgtcacccatggcttccctaccaa</t>
  </si>
  <si>
    <t>tgcaggacactacagtatggacgatggagtgggatcagcttgtcacccgtggcttccctaccaa</t>
  </si>
  <si>
    <t>tgcaggacactaggctcctttgcgaaaccactatctgtgctaattttgaatgcttggtaacgac</t>
  </si>
  <si>
    <t>tgcaggacactatgctcctttgcgaaaccactatctgtgctaattttgaatgcttggtaacgac</t>
  </si>
  <si>
    <t>tgcaggacactctctatgtgtgcaatgctgcatgacggcggtggatacgacgactgtgtgtcaa</t>
  </si>
  <si>
    <t>tgcaggatactctctatgtgtgcaatgctgcatgacggcggtggatacgacgactgtgtgtcaa</t>
  </si>
  <si>
    <t>tgcaggacagaaagagacagaaaatgacggatttgtattgtatcatcacatataacgttagcta</t>
  </si>
  <si>
    <t>tgcaggacagaaagagacagaaaatggcggatttgtattgtatcatcacatataacgttagcta</t>
  </si>
  <si>
    <t>tgcaggacagaagacccgtggagtacttgcccatgatgcgcggccgagggctgtcagcattcga</t>
  </si>
  <si>
    <t>tgcaggacagaagacccgtggagtacttgcccatgatgcgcggccgagggctgtctgcattcga</t>
  </si>
  <si>
    <t>tgcaggacagaagacccgtggatgccttgcccatgatgcgcagggctgtctgcattcgaaggcc</t>
  </si>
  <si>
    <t>tgcaggacagaagacccgtggatgccttgcccatgatgcgcagggctgtctgcattggaaggcc</t>
  </si>
  <si>
    <t>tgcaggacagaagacccgtgtggagtaattgcccatgatgcgcggccgagggctgtcagcattc</t>
  </si>
  <si>
    <t>tgcaggacagaagacccgtgtggagtacttgcccatgatgcgcggccgagggctgtcagcattc</t>
  </si>
  <si>
    <t>tgcaggacagaatttgcaacgtcagccgtctggaaatgaatgaagtgagactgaaacttaccga</t>
  </si>
  <si>
    <t>tgcaggacagaatttgcaacgtctgccgtctggaaatgaatgaagtgagactgaaacttaccga</t>
  </si>
  <si>
    <t>tgcaggacagacagttcagttcagttgtcaattcatttgcttctgtacagatcgacgtttggca</t>
  </si>
  <si>
    <t>tgcagggcagacagttcagttcagttgtcaattcatttgcttctgtacagatcgacgtttggca</t>
  </si>
  <si>
    <t>tgcaggacagacatgacgattacaatagggcaagctgcttggtttcgtgcagtcacttcgtcgt</t>
  </si>
  <si>
    <t>tgcaggacagacatgactattacaatagggcaagctgcttggtttcgtgcagtcacttcgtcgt</t>
  </si>
  <si>
    <t>tgcaggacagatggaaggatagttgattggcgatcgatcgagagcgtctgggccacacaggatc</t>
  </si>
  <si>
    <t>tgcaggagagatggaaggatagttgattggcgatcgatcgagagcgtctgggccacacaggatc</t>
  </si>
  <si>
    <t>tgcaggacagcaagcaggaagggccaagagagggtgtccaatgctttagagatatcaatcttga</t>
  </si>
  <si>
    <t>tgcaggacagcaagcaggaagggccaagagagggtgtcgaatgctttagagatatcaatcttga</t>
  </si>
  <si>
    <t>tgcaggacagcaggacttgaggtctctcacgcagtcaagtcagctgatcgagtgagctgagcca</t>
  </si>
  <si>
    <t>tgcaggacagcaggacttgaggtctctcacgcagtcaagtcagctgatcgagtgaggtgagcca</t>
  </si>
  <si>
    <t>tgcaggacagcaggagtgttaactaaatgttttctttatgagatgagatggatccgctgctgct</t>
  </si>
  <si>
    <t>tgcaggacagcaggagtgttaactaaatgttttctttatgagatgagatggatctgctgctgct</t>
  </si>
  <si>
    <t>tgcaggacagccaggacttcctcggcttcatccgcacccacagaccgtggcgacgtcatggtca</t>
  </si>
  <si>
    <t>tgcaggacagccaggacttcctcggcttcattcgcacccacagaccgtggcgacgtcatggtca</t>
  </si>
  <si>
    <t>tgcaggacagccatatggatgacaggtcctgccgtgcagatggactctttggccgtacaaagga</t>
  </si>
  <si>
    <t>tgcaggacagccatatgtatgacaggtcctgccgtgcagatggactctttggccgtacaaagga</t>
  </si>
  <si>
    <t>tgcaggacagccctgccgcccttgccaggcgctcaaggtctagcgccccgatagggttcttgag</t>
  </si>
  <si>
    <t>tgcaggacagccctgccgcccttgccaggcgctcaaggtctagcgcgccgatagggttcttgag</t>
  </si>
  <si>
    <t>tgcaggacagcctgtcccctcggcatatggtgcccttgccgagcgagatgaagaggtgctcgtc</t>
  </si>
  <si>
    <t>tgcagggcagcctgtcccctcggcatatggtgcccttgccgagcgagatgaagaggtgctcgtc</t>
  </si>
  <si>
    <t>tgcaggacagcgactcgccaactccaggcagctgctattgctatttgcagggccctagatgctg</t>
  </si>
  <si>
    <t>tgcaggacagcgactcgccgactccaggcagctgctattgctatttgcagggccctagatgctg</t>
  </si>
  <si>
    <t>tgcaggacagcgatgcaagtgcagtgtttagctgagcccaattatgcaatgcaatgcaatgcaa</t>
  </si>
  <si>
    <t>tgcaggacagcgatgcaagtgcagtgtttagctgagcccagttatgcaatgcaatgcaatgcaa</t>
  </si>
  <si>
    <t>tgcaggacagcggtgccgacgttctgctccctcttgagcttgtccttgaggaaccagtcgcaga</t>
  </si>
  <si>
    <t>tgcaggacggcggtgccgacgttctgctccctcttgagcttgtccttgaggaaccagtcgcaga</t>
  </si>
  <si>
    <t>tgcaggacaggacgccattaacatgcatggcgcaagcctgataagtgtcacagtgtctctgcgc</t>
  </si>
  <si>
    <t>tgcaggacaggacgccattaacatgcatggcgcaagcctgataagtgtcacggtgtctctgcgc</t>
  </si>
  <si>
    <t>tgcaggacaggaggtccgccatggagcggacgtagtcatcgtccacacactccttggcctcctg</t>
  </si>
  <si>
    <t>tgcaggacaggaggtccgccatggagcggacgtagtcatcgtccacgcactccttggcctcctg</t>
  </si>
  <si>
    <t>tgcaggacaggatcagggacgagatgaacgtcagggaaggcatcgactacatgaaggccgccgt</t>
  </si>
  <si>
    <t>tgcaggacaggatcagggacgagatgaacgtcagggaaggcgtcgactacatgaaggccgccgt</t>
  </si>
  <si>
    <t>tgcaggacaggccagtgacacatcatcgaatggccataaatgggtagcttatggtcataaaatt</t>
  </si>
  <si>
    <t>tgcaggacaggccagtgacacatcatcgaatgaccataaatgggtagcttatggtcataaaatt</t>
  </si>
  <si>
    <t>tgcaggacagggagcaggcagaagcatcatcagccatcgcacatagtgggggggctcttcactc</t>
  </si>
  <si>
    <t>tgcaggacagggagcaggcagaagcttcatcagccatcgcacatagtgggggggctcttcactc</t>
  </si>
  <si>
    <t>tgcaggacagggcaggcagatagcaaggcacgtagagaactttccgagaatctgacatccgaaa</t>
  </si>
  <si>
    <t>tgcaggacagggcaggcagatagcaaggcacgtagagatctttccgagaatctgacatccgaaa</t>
  </si>
  <si>
    <t>tgcaggacaggggaggacgtggcactatccaggcgcatagcagcaacgttcctcctcatgacca</t>
  </si>
  <si>
    <t>tgcaggacaggggaggatgtggcactatccaggcgcatagcagcaacgttcctcctcatgacca</t>
  </si>
  <si>
    <t>tgcaggacaggttgcaggcggaggaggacgtgcgcgtgggcgtggaccgtttccccgagcggca</t>
  </si>
  <si>
    <t>tgcaggacaggttgcaggcggaggaggacgtgcgtgtgggcgtggaccgtttccccgagcggca</t>
  </si>
  <si>
    <t>tgcaggacagtgcagcatacatcttctgtgatcaagaacacgagacaaccgaccacctgctgat</t>
  </si>
  <si>
    <t>tgcaggacagtgcagcatacatcttgtgtgatcaagaacacgagacaaccgaccacctgctgat</t>
  </si>
  <si>
    <t>tgcaggacagtggagcaccagaaaaatacaaacaggcttagcagaaaaccgaacagaagcgcat</t>
  </si>
  <si>
    <t>tgcaggacagtggagcaccagaacaatacaaacaggcttagcagaaaaccgaacagaagcgcat</t>
  </si>
  <si>
    <t>tgcaggacagtgttgcagccatggcgagacagtatatgcgaagcatcatcacgtcagttcagag</t>
  </si>
  <si>
    <t>tgcaggacagtgttgcggccatggcgagacagtatatgcgaagcatcatcacgtcagttcagag</t>
  </si>
  <si>
    <t>tgcaggacagtttggttcgtccaggccacatgtccctactgcgtgcgtctagtacgacactacg</t>
  </si>
  <si>
    <t>tgcaggacagtttggttcgtccaggccacatgtccctactgcgtgcgtctagtacgacgctacg</t>
  </si>
  <si>
    <t>tgcaggacatatggaaacgaatggttttgttgtgcaaagcagctgtagaggtaacctttcttgg</t>
  </si>
  <si>
    <t>tgcaggacatctggaaacgaatggttttgttgtgcaaagcagctgtagaggtaacctttcttgg</t>
  </si>
  <si>
    <t>tgcaggacatatttcttggagaagttcttggcgcagtttacatggtccaaggatctgacttgga</t>
  </si>
  <si>
    <t>tgcaggacatatttcttggagaagttcttggcacagtttacatggtccaaggatctgacttgga</t>
  </si>
  <si>
    <t>tgcaggacatcaacaaacccatcaaatccaccgcgagctcaacatgggcggctcgcaaccacgg</t>
  </si>
  <si>
    <t>tgcaggacatcaacaaacccatcagatccaccgcgagctcaacatgggcggctcgcaaccacgg</t>
  </si>
  <si>
    <t>tgcaggacatcaaggtggtgcgcgatgtcttgtacctcgcagagaatcaaataccattcttcgt</t>
  </si>
  <si>
    <t>tgcaggacgtcaaggtggtgcgcgatgtcttgtacctcgcagagaatcaaataccattcttcgt</t>
  </si>
  <si>
    <t>tgcaggacatcaatctctatcattgctgcatcactgtatttctttacagagcgaacaattttaa</t>
  </si>
  <si>
    <t>tgcaggacatcaatctctgtcattgctgcatcactgtatttctttacagagcgaacaattttaa</t>
  </si>
  <si>
    <t>tgcaggacatcaccctggagaaagtgtttgatgaccaaggaaggaagaacctgtgcgcggagct</t>
  </si>
  <si>
    <t>tgcaggacatcaccctggagaaagtgtttgatgaccaagggaggaagaacctgtgcgcggagct</t>
  </si>
  <si>
    <t>tgcaggacatccgcgtcgacgtccgcgtaggcgggcgttggcgttaccatcgccatcgagggga</t>
  </si>
  <si>
    <t>tgcaggacatccgcgtcgacgttcgcgtaggcgggcgttggcgttaccatcgccatcgagggga</t>
  </si>
  <si>
    <t>tgcaggacatcctcatgtactggggcaagccgttctaaaagacgacgctcatcgtcaatcaagg</t>
  </si>
  <si>
    <t>tgcaggacatcctcatgtactggggcaagccgttctagaagacgacgctcatcgtcaatcaagg</t>
  </si>
  <si>
    <t>tgcaggacatgagttataatatgctccattgcgctccttatgatttcatccaccttgacctcct</t>
  </si>
  <si>
    <t>tgcaggacatgagttataatatgctccattgcgctccttatgatttgatccaccttgacctcct</t>
  </si>
  <si>
    <t>tgcaggacatgatagccgctgcaactgaaacatcatctcaaacgctggaatggaccatggcaga</t>
  </si>
  <si>
    <t>tgcaggacatgatagccgctgcatctgaaacatcatctcaaacgctggaatggaccatggcaga</t>
  </si>
  <si>
    <t>tgcaggacatgatcacagaccgatgcggttagcatcaggggaacatgatcggagagtgcagcgg</t>
  </si>
  <si>
    <t>tgcaggacatgatcacagaccgatgcggttagcgtcaggggaacatgatcggagagtgcagcgg</t>
  </si>
  <si>
    <t>tgcaggacatgatccatccttagaactgaccattagtggacagtgatagatcagagtagatgag</t>
  </si>
  <si>
    <t>tgcagggcatgatccatccttagaactgaccattagtggacagtgatagatcagagtagatgag</t>
  </si>
  <si>
    <t>tgcaggacatgcagctgacagaacgcatcacgccctgttcagttcttgtgacggtccaggaaag</t>
  </si>
  <si>
    <t>tgcaggacatgcagctgacagaacgcatcacgccctgttctgttcttgtgacggtccaggaaag</t>
  </si>
  <si>
    <t>tgcaggacatgcgggaggtgacgagcccgtcgagcttaatgacattggggtggtcgaggcggcg</t>
  </si>
  <si>
    <t>tgcaggacatgcgggaggtgacgagcccgtcgagcttgatgacattggggtggtcgaggcggcg</t>
  </si>
  <si>
    <t>tgcaggacatgggggtgaccaaggtggtggtgaacacgctgccgccgttcgggtgctcgccgtg</t>
  </si>
  <si>
    <t>tgcaggacatgggggtgaccaaggtggtggtgagcacgctgccgccgttcgggtgctcgccgtg</t>
  </si>
  <si>
    <t>tgcaggacatgtcgccgtacatgaagttcggccacttcaccgcgaaccaggccatcatcgaggc</t>
  </si>
  <si>
    <t>tgcaggacatgtcgccgtacatgaagttcggccacttcaccgcgaaccaggccatcctcgaggc</t>
  </si>
  <si>
    <t>tgcaggacatgtttccatccttcattcacaacgacgacgatggccaccatgacaaccaccattg</t>
  </si>
  <si>
    <t>tgcaggacatgtttccatccttcgttcacaacgacgacgatggccaccatgacaaccaccattg</t>
  </si>
  <si>
    <t>tgcaggacattaagaaaacaccatcccctttattatgtgggctccacatatcagtgtaatgtaa</t>
  </si>
  <si>
    <t>tgcaggacattaagaaaacaccatcccctttattatgtgggctccacatattagtgtaatgtaa</t>
  </si>
  <si>
    <t>tgcaggacattcgctgtccgcccccacagaactccaactgaagaggagatccgaacagcaacgg</t>
  </si>
  <si>
    <t>tgcaggacattcgctgtccgcccccacagaactccaactgaagaggcgatccgaacagcaacgg</t>
  </si>
  <si>
    <t>tgcaggacattgaaagtaaccaccctttgctgctggacacccaaatagaccgatttgctagagg</t>
  </si>
  <si>
    <t>tgcaggacattgaaagtgaccaccctttgctgctggacacccaaatagaccgatttgctagagg</t>
  </si>
  <si>
    <t>tgcaggacatttgtccagaagcagccacccttgcaggccacgtacatctccacaactgtgtcac</t>
  </si>
  <si>
    <t>tgcaggacatttgtccagaagcagccacccttgcaggccacgtatatctccacaactgtgtcac</t>
  </si>
  <si>
    <t>tgcaggacatttgtccagaagcagccaggacacccttgcaggccacgtatatctccacaactgt</t>
  </si>
  <si>
    <t>tgcaggacatttgtccagaagcagccaggacacccttgcaggctacgtatatctccacaactgt</t>
  </si>
  <si>
    <t>tgcaggaccaactggagaaatagtgaagcttgctaacgacaaagaggaggaagtgctggtggca</t>
  </si>
  <si>
    <t>tgcaggaccaactggagaaatagtgaagcttgctaacgacaaagatgaggaagtgctggtggca</t>
  </si>
  <si>
    <t>tgcaggaccaagatccagaagatcatctgctgcctccaaggtgcgtgtagtaactgacgtcgat</t>
  </si>
  <si>
    <t>tgcaggaccaagatccagaagatcctctgctgcctccaaggtgcgtgtagtaactgacgtcgat</t>
  </si>
  <si>
    <t>tgcaggaccaagcgttattgatcatggtcacaggccgttctcactggtgaatatgatccatcta</t>
  </si>
  <si>
    <t>tgcaggaccaagcgttattgatcatggtcacaggccgttctcgctggtgaatatgatccatcta</t>
  </si>
  <si>
    <t>tgcaggaccaccaccaccaccaccacggcgacgcacaggggccgaaaaaaaaaaaaaaaaaaaa</t>
  </si>
  <si>
    <t>tgcaggaccaccaccaccaccaccacggcgacgcgcaggggccgaaaaaaaaaaaaaaaaaaaa</t>
  </si>
  <si>
    <t>tgcaggaccacgatgactgcacgttatgtggacaggagcctgaaacggtaggacatctattcct</t>
  </si>
  <si>
    <t>tgcaggaccacgatgactgcgcgttatgtggacaggagcctgaaacggtaggacatctattcct</t>
  </si>
  <si>
    <t>tgcaggaccacgctggtcgtggtcgatcgcggacagaaacagggcgctcggcggcggcctcctg</t>
  </si>
  <si>
    <t>tgcaggaccacgctggtcgtggtcgatcgcggacagaaacagggcgctcggcggcggcctcttg</t>
  </si>
  <si>
    <t>tgcaggaccacggcggcgcggaggtcgttgtcaagacggacgtcgcggggttccacgcgtcgga</t>
  </si>
  <si>
    <t>tgcaggaccacggcggcgcggaggtcgttgtcaagacggacgtcgtggggttccacgcgtcgga</t>
  </si>
  <si>
    <t>tgcaggaccacggttcatgtagcaagagttatttaagggtttcctccacatagcaatatatccc</t>
  </si>
  <si>
    <t>tgcaggatcacggttcatgtagcaagagttatttaagggtttcctccacatagcaatatatccc</t>
  </si>
  <si>
    <t>tgcaggaccacggttgcgcgggctgcggtacatcttacacaggacgaggccctcgacttttcta</t>
  </si>
  <si>
    <t>tgcaggaccacggttgcgcgggctgcggtacatcttacacaggacgaggtcctcgacttttcta</t>
  </si>
  <si>
    <t>tgcaggaccactagtcagcaatagaggtcgcactggttcactggacggatagctcgatcagaca</t>
  </si>
  <si>
    <t>tgcaggaccactcgtcagcaatagaggtcgcactggttcactggacggatagctcgatcagaca</t>
  </si>
  <si>
    <t>tgcaggaccagaaaactgggaattggtggttgatatatggcgacggccaccatccagtaggcta</t>
  </si>
  <si>
    <t>tgcaggactagaaaactgggaattggtggttgatatatggcgacggccaccatccagtaggcta</t>
  </si>
  <si>
    <t>tgcaggaccagatccagaagcaacaattcagcacagagagaatcacctcgggagcacgcaaact</t>
  </si>
  <si>
    <t>tgcaggaccagatccagaagcagcaattcagcacagagagaatcacctcgggagcacgcaaact</t>
  </si>
  <si>
    <t>tgcaggaccagccgagctgccgaagccacccatggccccaatgtccctgtcgaccaccctcgcg</t>
  </si>
  <si>
    <t>tgcaggaccagccgagctgccgaagccacccatggccccaatgtccgtgtcgaccaccctcgcg</t>
  </si>
  <si>
    <t>tgcaggaccagcctggcctgctcctcctcacggtccatctaaaaataaataatgaacgcatttc</t>
  </si>
  <si>
    <t>tgcaggatcagcctggcctgctcctcctcacggtccatctaaaaataaataatgaacgcatttc</t>
  </si>
  <si>
    <t>tgcaggaccagctcgacaccgcggcgaagggcacttacgtcctcggcagaaatctcgacacgtt</t>
  </si>
  <si>
    <t>tgcaggaccagctcgacaccgcggcgaagggcacttacgtcctcggcagagatctcgacacgtt</t>
  </si>
  <si>
    <t>tgcaggaccaggcgagggcggctctggaggaactcaggtccgcgccgcacgccgaaaaaaaaaa</t>
  </si>
  <si>
    <t>tgcaggaccaggcgagggcggctctggaggaactcaggtgcgcgccgcacgccgaaaaaaaaaa</t>
  </si>
  <si>
    <t>tgcaggaccagggggattggttcggtgtgacctgtggacaaggagaaaaagaggacatttggga</t>
  </si>
  <si>
    <t>tgcaggaccagggggattggttctgtgtgacctgtggacaaggagaaaaagaggacatttggga</t>
  </si>
  <si>
    <t>tgcaggaccagtgcggcctcaacgtggatgggtacgtcgcggcgctctccctggagcgcgaccg</t>
  </si>
  <si>
    <t>tgcaggaccagtgcggcctcgacgtggatgggtacgtcgcggcgctctccctggagcgcgaccg</t>
  </si>
  <si>
    <t>tgcaggaccataagcctcccaaagaagaagatcctgtgtcaattttggataatagctacaaacc</t>
  </si>
  <si>
    <t>tgcaggaccgtaagcctcccaaagaagaagatcctgtgtcaattttggataatagctacaaacc</t>
  </si>
  <si>
    <t>tgcaggaccatctccacatatgccatgatcttctccgccacacaatgagggtggatttcctttt</t>
  </si>
  <si>
    <t>tgcaggaccatctccacatatgccattatcttctccgccacacaatgagggtggatttcctttt</t>
  </si>
  <si>
    <t>tgcaggaccatgctggcaggttccgccgccgccaccgcttcttcttcctgctgtccgccgagag</t>
  </si>
  <si>
    <t>tgcaggaccatgctggcaggttccgccgccgccgccgcttcttcttcctgctgtccgccgagag</t>
  </si>
  <si>
    <t>tgcaggaccatggaagaactgatcgagaggtacaagactgccagcggagaagctgccgacggct</t>
  </si>
  <si>
    <t>tgcaggaccatggaagagctgatcgagaggtacaagactgccagcggagaagctgccgacggct</t>
  </si>
  <si>
    <t>tgcaggaccatttcgtcgtcgcctctgcaatcagagaccctttctgaataaccagtacgcgtta</t>
  </si>
  <si>
    <t>tgcaggaccatttcgtcgtcgcctctgcaatcagagaccctttctgaataaccagtacgcgttg</t>
  </si>
  <si>
    <t>tgcaggacccacgcgttcgtgcaaaagaaacaattattaggcaacaagcaagcataagagtagc</t>
  </si>
  <si>
    <t>tgcaggacccacgcgttcgtgcaaaagaaacaattattaggcaacaagcaagcataagattagc</t>
  </si>
  <si>
    <t>tgcaggaccccaaactcgcttgggcaactatatatcagatcatctaaataaaagtataaaaaca</t>
  </si>
  <si>
    <t>tgcaggaccccaaactcgcttgggcaactatatatcagatcatctaaattaaagtataaaaaca</t>
  </si>
  <si>
    <t>tgcaggaccccacgatggtcgctgcggggccacggatgcaaatcagcaaatgcaatgcaaggaa</t>
  </si>
  <si>
    <t>tgcaggaccccccgatggtcgctgcggggccacggatgcaaatcagcaaatgcaatgcaaggaa</t>
  </si>
  <si>
    <t>tgcaggacccccacaccctcgacggccgcacggtatggcaaccccacctcttcgcctgacgcga</t>
  </si>
  <si>
    <t>tgcaggacccccacaccctcgacggccgcacggtatggcaaccccacctcttcgcttgacgcga</t>
  </si>
  <si>
    <t>tgcaggaccccccttcctcgcctaccgagtacatggaggatcggcaacaaatggctttgacgat</t>
  </si>
  <si>
    <t>tgcaggaccccccttcctcgcctgccgagtacatggaggatcggcaacaaatggctttgacgat</t>
  </si>
  <si>
    <t>tgcaggaccccgccgatctggaccttgatgccacctgctcgatcgacgaagttcaagttcagag</t>
  </si>
  <si>
    <t>tgcaggaccccgccgatctggaccttgatgccacctgcttgatcgacgaagttcaagttcagag</t>
  </si>
  <si>
    <t>tgcaggacccgcaggagaggaacgcgcccgtcgcaccgcagctccagcacgcgccgccgccgcc</t>
  </si>
  <si>
    <t>tgcaggacccgcaggagaggaacgcgcccgtcgcaccgcagctccagcacgcgctgccgccgcc</t>
  </si>
  <si>
    <t>tgcaggaccgaacatgatgtgagccatcgagtccatgtccatccacccagcgtcagtcagtgtg</t>
  </si>
  <si>
    <t>tgcaggaccgaacatgatgtgagccatcgagtccatgtccatccatccagcgtcagtcagtgtg</t>
  </si>
  <si>
    <t>tgcaggaccgaatgaagcctgctagctgcatgcgcaagcaagcacgaagcgcatgcatgcatac</t>
  </si>
  <si>
    <t>tgcaggacggaatgaagcctgctagctgcatgcgcaagcaagcacgaagcgcatgcatgcatac</t>
  </si>
  <si>
    <t>tgcaggaccgcctgccatgtggctggcacaacggcacgtcgccgtccgacgcgccattctcgag</t>
  </si>
  <si>
    <t>tgcaggaccgcctgccatgtggctggcaccacggcacgtcgccgtccgacgcgccattctcgag</t>
  </si>
  <si>
    <t>tgcaggaccgctccctccagcctgataacaactcctttgatggatggtgggcaagcacaaattc</t>
  </si>
  <si>
    <t>tgcaggacctctccctccagcctgataacaactcctttgatggatggtgggcaagcacaaattc</t>
  </si>
  <si>
    <t>tgcaggaccgcttcaagacaatcccaatccactgaatcaaaggcttttgcaaagtccagtttga</t>
  </si>
  <si>
    <t>tgcaggaccgcttcaaggcaatcccaatccactgaatcaaaggcttttgcaaagtccagtttga</t>
  </si>
  <si>
    <t>tgcaggaccgtcgtccgtttagcgcgtggcgacgcgaacgcgacacgctagcctgatgccctgc</t>
  </si>
  <si>
    <t>tgcaggaccgtcgttcgtttagcgcgtggcgacgcgaacgcgacacgctagcctgatgccctgc</t>
  </si>
  <si>
    <t>tgcaggacctacagccgccgcctcccccagtatctttccgcctcggctgccgccgcccactggg</t>
  </si>
  <si>
    <t>tgcaggacctaccgccgccgcctcccccagtatctttccgcctcggctgccgccgcccactggg</t>
  </si>
  <si>
    <t>tgcaggacctaccgccgccgcctcccccagtatcctttccgcctcggctgccgccgcccactgg</t>
  </si>
  <si>
    <t>tgcaggacctaccgccgctgcctcccccagtatcctttccgcctcggctgccgccgcccactgg</t>
  </si>
  <si>
    <t>tgcaggacctcaatttcgttgtttcttttcactggcttggcacacaacattaccattaccatta</t>
  </si>
  <si>
    <t>tgcaggacctcaatttcgttgtttcttttcactggtttggcacacaacattaccattaccatta</t>
  </si>
  <si>
    <t>tgcaggacctcaccacgcttggattcatctatgaactaccaaacacatttcattctagtacaag</t>
  </si>
  <si>
    <t>tgcaggacctcaccacgcttggattcatctatgaactaccaaacacatttcattctagtaccag</t>
  </si>
  <si>
    <t>tgcaggacctcatggacgctagggaggcaggcatgtccttcatcctggggcactcgtacatgaa</t>
  </si>
  <si>
    <t>tgcaggagctcatggacgctagggaggcaggcatgtccttcatcctggggcactcgtacatgaa</t>
  </si>
  <si>
    <t>tgcaggacctccccgtggtgctgggcgcctgctgcgtcctccacaacatctgcgagctgcgggg</t>
  </si>
  <si>
    <t>tgcaggacctccccgtggtgctgggcgcctgctgcgtgctccacaacatctgcgagctgcgggg</t>
  </si>
  <si>
    <t>tgcaggacctctccccccagcctgatgacaactcctttgatgcatggtgggcaagaaaaaattc</t>
  </si>
  <si>
    <t>tgcaggacctctccccccagcttgatgacaactcctttgatgcatggtgggcaagaaaaaattc</t>
  </si>
  <si>
    <t>tgcaggacctctcgcacagaccagctgctcgatctgtaatagcgacggcacatcaatgcaaatc</t>
  </si>
  <si>
    <t>tgcaggacctctcgcacagaccagctgcttgatctgtaatagcgacggcacatcaatgcaaatc</t>
  </si>
  <si>
    <t>tgcaggacctgaagcccgagacgatgtttgcaattacaggggccagcgtgcccattgtgcatgg</t>
  </si>
  <si>
    <t>tgcaggacctgaagcccgagacgatgtttgcaattacaggggccagcgtgcccattgtgcttgg</t>
  </si>
  <si>
    <t>tgcaggacctgcaactctcggtgcttcacctaaacgggaggctgtacacctggagcaatgagag</t>
  </si>
  <si>
    <t>tgcaggacctgcaactctcggtgcttcacctaaacgggaggctgtacacttggagcaatgagag</t>
  </si>
  <si>
    <t>tgcaggacctgcgctccgtatcctggagtcctgcacggtgacggcggcaagcgagatgccgaga</t>
  </si>
  <si>
    <t>tgcaggacctgcgctccgtatcctggagtcgtgcacggtgacggcggcaagcgagatgccgaga</t>
  </si>
  <si>
    <t>tgcaggacctgctcaacgtggcccgccacatcgaggccgtcaccacggagactgtagagcaatc</t>
  </si>
  <si>
    <t>tgcaggacctgctcgacgtggcccgccacatcgaggccgtcaccacggagactgtagagcaatc</t>
  </si>
  <si>
    <t>tgcaggacctgctccataaccgcggcgcattagagatcttttggagatggatcagctagcatgg</t>
  </si>
  <si>
    <t>tgcaggacctgctccataaccgcggcgcattagagatcttttggaggtggatcagctagcatgg</t>
  </si>
  <si>
    <t>tgcaggaccttgaggaggatcgcccagttcaccgaatcaaaggccttcgcgaaatctagcttaa</t>
  </si>
  <si>
    <t>tgcaggaccttgaggaggctcgcccagttcaccgaatcaaaggccttcgcgaaatctagcttaa</t>
  </si>
  <si>
    <t>tgcaggacgaagaaccaagtgcaaatgacaagattgcttgaccacaggatcctggttgaggcgc</t>
  </si>
  <si>
    <t>tgcaggacgaagaaccaagtgcaaatgacaagattgcttgaccgcaggatcctggttgaggcgc</t>
  </si>
  <si>
    <t>tgcaggacgaagatgcgcgacttcaagtcgtcgggaaagatgcattgctcagcacgggctgcaa</t>
  </si>
  <si>
    <t>tgcaggatgaagatgcgcgacttcaagtcgtcgggaaagatgcattgctcagcacgggctgcaa</t>
  </si>
  <si>
    <t>tgcaggacgacagaacagtgaagatagcgcgggtggacctggttcagtagacccagcgtgagca</t>
  </si>
  <si>
    <t>tgcaggacggcagaacagtgaagatagcgcgggtggacctggttcagtagacccagcgtgagca</t>
  </si>
  <si>
    <t>tgcaggacgacagacggcgatgtagaggcgcggcaggggactccgacaagccaaagtcgagcac</t>
  </si>
  <si>
    <t>tgcaggatgacagacggcgatgtagaggcgcggcaggggactccgacaagccaaagtcgagcac</t>
  </si>
  <si>
    <t>tgcaggacgacgacctgtgctgcacgcacaagaccacaaacatccgtcgttcgtgaaccactgc</t>
  </si>
  <si>
    <t>tgcaggacgacgacctgtgctgcacgcacaagaccgcaaacatccgtcgttcgtgaaccactgc</t>
  </si>
  <si>
    <t>tgcaggacgacgactgaacacggcgaggatactgcggattatatgtggttgtgtgcgtactctg</t>
  </si>
  <si>
    <t>tgcaggatgacgactgaacacggcgaggatactgcggattatatgtggttgtgtgcgtactctg</t>
  </si>
  <si>
    <t>tgcaggacgacgagaaggataccctgtccctgaggttcttggccttgctcctgtcggtaccctc</t>
  </si>
  <si>
    <t>tgcaggacgacgagaaggataccctgtccctgatgttcttggccttgctcctgtcggtaccctc</t>
  </si>
  <si>
    <t>tgcaggacgacgccacgcacggagccgttcaacgcatatggcacttacgtttcctggttggcca</t>
  </si>
  <si>
    <t>tgcaggacgacgccacgcacggagccgttgaacgcatatggcacttacgtttcctggttggcca</t>
  </si>
  <si>
    <t>tgcaggacgacgcgttgagcacgggggagctggactacatcaacggaggtaaacgtgatgcgac</t>
  </si>
  <si>
    <t>tgcaggacgacgcgttgagcacgggggagctggactacatcaacggaggtaaatgtgatgcgac</t>
  </si>
  <si>
    <t>tgcaggacgacgtaggtgttggtctgcgcgaacgccacatagtagacgatgcaggtggcccaca</t>
  </si>
  <si>
    <t>tgcaggacgacgtaggtgttggtctgcgcgaacgccacgtagtagacgatgcaggtggcccaca</t>
  </si>
  <si>
    <t>tgcaggacgacgtggggaagctcatcgtgtcgcagttccgctggctcgatttcctcgtcgacgc</t>
  </si>
  <si>
    <t>tgcaggacgacgtggggaggctcatcgtgtcgcagttccgctggctcgatttcctcgtcgacgc</t>
  </si>
  <si>
    <t>tgcaggacgactctcggcaagctgagtccccgctcgtccgcatcaaggcgctccactgcgcgtg</t>
  </si>
  <si>
    <t>tgcaggacgattctcggcaagctgagtccccgctcgtccgcatcaaggcgctccactgcgcgtg</t>
  </si>
  <si>
    <t>tgcaggacgacttgcaccacggaaccgaacctgagcgggtacagcttggtcccagggaccgaaa</t>
  </si>
  <si>
    <t>tgcaggacgacttgcaccacggaaccgaacctaagcgggtacagcttggtcccagggaccgaaa</t>
  </si>
  <si>
    <t>tgcaggacgagaaaatcaaggccccgacgtccgtgttcccatcgacgacgaggtgccactccga</t>
  </si>
  <si>
    <t>tgcaggacgagaaaatcaaggccgcgacgtccgtgttcccatcgacgacgaggtgccactccga</t>
  </si>
  <si>
    <t>tgcaggacgagaagaggatgaaataaaatgtacgggtcacatggatatgtgtcgcggtccttgt</t>
  </si>
  <si>
    <t>tgcaggacgagaagaggatgaaatgaaatgtacgggtcacatggatatgtgtcgcggtccttgt</t>
  </si>
  <si>
    <t>tgcaggacgagagacgagcttagaaacccgcgtcccgcgagccgagccgagaagtagatggaac</t>
  </si>
  <si>
    <t>tgcaggccgagagacgagcttagaaacccgcgtcccgcgagccgagccgagaagtagatggaac</t>
  </si>
  <si>
    <t>tgcaggacgagatcctcgtccgcctcgacccgcgggacgccgtgcgcacctccgcgctctcccg</t>
  </si>
  <si>
    <t>tgcaggacgagatcctcgtccgcctcgacctgcgggacgccgtgcgcacctccgcgctctcccg</t>
  </si>
  <si>
    <t>tgcaggacgagcgatatggaccatgccagttgcaagcaccgcgacgaacgtccctttgatccac</t>
  </si>
  <si>
    <t>tgcaggacgagcgatatggaccatgccagttgcaagcaccgcgacgaacgtccctttgttccac</t>
  </si>
  <si>
    <t>tgcaggacgaggaggccgccatcgatggaatcgagcacgcagtggtcctggaacagcgggatgt</t>
  </si>
  <si>
    <t>tgcaggacgaggaggccgccatcgatggaatcgagcacgcagtggtcctggagcagcgggatgt</t>
  </si>
  <si>
    <t>tgcaggacgaggccgatgacgggcgcattgaggtccttgagcttgtcgttggcgtcccgaaaaa</t>
  </si>
  <si>
    <t>tgcaggacgaggccgatgacgggcgcattggggtccttgagcttgtcgttggcgtcccgaaaaa</t>
  </si>
  <si>
    <t>tgcaggacgagtccgtccacggtgcgggccatcgcgcgggctgtgcgcgaggcggatgccgacg</t>
  </si>
  <si>
    <t>tgcaggacgagtccgtccacggtgcgggccatcgcgtgggctgtgcgcgaggcggatgccgacg</t>
  </si>
  <si>
    <t>tgcaggacgagtctacatcatgggagatgccttatggagatattaatcggaagaaacctgctgc</t>
  </si>
  <si>
    <t>tgcaggatgagtctacatcatgggagatgccttatggagatattaatcggaagaaacctgctgc</t>
  </si>
  <si>
    <t>tgcaggacgatccagacggcccacgtgacgttggcgaggaccatgaagaacgttcctttcaccc</t>
  </si>
  <si>
    <t>tgcaggacgatccagagggcccacgtgacgttggcgaggaccatgaagaacgttcctttcaccc</t>
  </si>
  <si>
    <t>tgcaggacgatccagagcgaccacgccatgttggcgagcaccatcaggaacgtgcccttgatcc</t>
  </si>
  <si>
    <t>tgcaggacgatccagagcgaccacgccatgttggctagcaccatcaggaacgtgcccttgatcc</t>
  </si>
  <si>
    <t>tgcaggacgatcgccgagtcgcattcaagtgcgacgaccgatgtgaccaggccgaaaaaaaaaa</t>
  </si>
  <si>
    <t>tgcaggacgatcgccgagtcgcattcaggtgcgacgaccgatgtgaccaggccgaaaaaaaaaa</t>
  </si>
  <si>
    <t>tgcaggacgatgcgagacgtgtacctccaacaaaaagacacgactttctttgggtcagtgcgat</t>
  </si>
  <si>
    <t>tgcaggacgatgcgagacgtgtacctccaacaaaaagacacgactttctttgggttagtgcgat</t>
  </si>
  <si>
    <t>tgcaggacgcaaaggaaggagagccgcaccagaacgccacctcaatcggcgacgcagagaagga</t>
  </si>
  <si>
    <t>tgcaggacgcaaaggaaggagagccgcaccagagcgccacctcaatcggcgacgcagagaagga</t>
  </si>
  <si>
    <t>tgcaggacgcaagcatctgcattgcacacaataattgacgcccatgagtgcttaggacaaggat</t>
  </si>
  <si>
    <t>tgcaggacgcaagcatctgcattgcacacaatagttgacgcccatgagtgcttaggacaaggat</t>
  </si>
  <si>
    <t>tgcaggacgcaagggacgtcgcgtcctggaactcggttatatcagggtgcatgcagaatgggag</t>
  </si>
  <si>
    <t>tgcaggacgcaagggacgtcgcgtcctggaactcggttatatcagggtgcgtgcagaatgggag</t>
  </si>
  <si>
    <t>tgcaggacgcacgaaatcgactgcggcgagacggccgtcacaatggaaaacgacaaagctccgt</t>
  </si>
  <si>
    <t>tgcaggccgcacgaaatcgactgcggcgagacggccgtcacaatggaaaacgacaaagctccgt</t>
  </si>
  <si>
    <t>tgcaggacgcagagcagcataatcgccaggctagaggagatggagatcgcagagcggccgtacg</t>
  </si>
  <si>
    <t>tgcaggacgcagggcagcataatcgccaggctagaggagatggagatcgcagagcggccgtacg</t>
  </si>
  <si>
    <t>tgcaggacgcagtcgcgatatctgtgccgtgagctgccgatccgacgatagctacgccaaagtg</t>
  </si>
  <si>
    <t>tgcaggacgcggtcgcgatatctgtgccgtgagctgccgatccgacgatagctacgccaaagtg</t>
  </si>
  <si>
    <t>tgcaggacgcatacaagctgcattccgaattttttcctttaagaaaaagaaagagatggctctt</t>
  </si>
  <si>
    <t>tgcaggacgcatacaagctgtattccgaattttttcctttaagaaaaagaaagagatggctctt</t>
  </si>
  <si>
    <t>tgcaggacgcattgcagttcatgttgggcagcgcgtgatagcctcggcgcaagcgtggcactga</t>
  </si>
  <si>
    <t>tgcagggcgcattgcagttcatgttgggcagcgcgtgatagcctcggcgcaagcgtggcactga</t>
  </si>
  <si>
    <t>tgcaggacgccaggaacgcctgcggcagcattccgttgaaggcattcgatgacaggtccacgtc</t>
  </si>
  <si>
    <t>tgcaggacgccaggaacgcctgcggcagcgttccgttgaaggcattcgatgacaggtccacgtc</t>
  </si>
  <si>
    <t>tgcaggacgccattagtttaggatctgaatgtacagtggtactaaccagcgagcgtccagtact</t>
  </si>
  <si>
    <t>tgcaggacgccattagtttaggatctgaatgtatagtggtactaaccagcgagcgtccagtact</t>
  </si>
  <si>
    <t>tgcaggacgcccaagctggtggagacgaccacgtagtccgcgctgtacgacgagccgtcctccg</t>
  </si>
  <si>
    <t>tgcaggacgcccaggctggtggagacgaccacgtagtccgcgctgtacgacgagccgtcctccg</t>
  </si>
  <si>
    <t>tgcaggacgccctgctgtggtctgtggcctagctggatcacgactcacgagcacccaaacccaa</t>
  </si>
  <si>
    <t>tgcaggacgccctgctgtggtctgtggcgtagctggatcacgactcacgagcacccaaacccaa</t>
  </si>
  <si>
    <t>tgcaggacgccgcggcagccgccgaggcggccaataagagcaacagcaccgaaaaaaaaaaaaa</t>
  </si>
  <si>
    <t>tgcaggacgccgcggccgccgccgaggcggccaataagagcaacagcaccgaaaaaaaaaaaaa</t>
  </si>
  <si>
    <t>tgcaggacgccgctccgagagccgctgcactggaagccccgctgcttgtctgactgactgaaga</t>
  </si>
  <si>
    <t>tgcaggacgccgctccgagagccgctgcactggaagccccgctgcttgtgtgactgactgaaga</t>
  </si>
  <si>
    <t>tgcaggacgccgtcttcctcctcgagcacgtcaaacatggcggccaagatatttccgacgaacc</t>
  </si>
  <si>
    <t>tgcaggacgccgtcttcctcctcgagcacgtgaaacatggcggccaagatatttccgacgaacc</t>
  </si>
  <si>
    <t>tgcaggacgcctatctgcgcccaaagagtggctcgcatcctgtccagccgctcgagcgcgaacc</t>
  </si>
  <si>
    <t>tgcaggacgcctatctgcgcccaacgagtggctcgcatcctgtccagccgctcgagcgcgaacc</t>
  </si>
  <si>
    <t>tgcaggacgcctgggcagggctgcgccaggtctggacgcgctgcctgttgccgccgaaaaaaaa</t>
  </si>
  <si>
    <t>tgcaggacgcctgggcagggctgcgccaggtctggacgcgctgcctgttgtcgccgaaaaaaaa</t>
  </si>
  <si>
    <t>tgcaggacgcgccgctgatcgaggaggcggtgcaacgaggaagcggaggcgagacgcacgggat</t>
  </si>
  <si>
    <t>tgcaggacgcgccgctgatcgaggaggcggtgcaaggaggaagcggaggcgagacgcacgggat</t>
  </si>
  <si>
    <t>tgcaggacgcggggacccaaagggctgcacgaagacgggaagcgcgcgctactgggctgaggag</t>
  </si>
  <si>
    <t>tgcaggacgcggggacccaacgggctgcacgaagacgggaagcgcgcgctactgggctgaggag</t>
  </si>
  <si>
    <t>tgcaggacgcgtacggccacctccgcgacaaggcgcaggtccgcacctggcgccgcccgaaaaa</t>
  </si>
  <si>
    <t>tgcaggacgcgtacggccacctccgcgacaaggcgcaggtccgcatctggcgccgcccgaaaaa</t>
  </si>
  <si>
    <t>tgcaggacgcttcgtcgacggcgaggacttttacggcgacatcgacttcaaggggacccgaaca</t>
  </si>
  <si>
    <t>tgcaggacgcttcgtcgacggcgaggacttttacggcgacctcgacttcaaggggacccgaaca</t>
  </si>
  <si>
    <t>tgcaggacgctttcgttcaatcaaaatcaaaatttacgaaaacgagtgtgtttgctacgcttgg</t>
  </si>
  <si>
    <t>tgcaggacgctttcgttcaatcaaaatcaagatttacgaaaacgagtgtgtttgctacgcttgg</t>
  </si>
  <si>
    <t>tgcaggacggaacggcgtaccagtcgtgtcccaggacgaagagcgcccagaacatggtcccctg</t>
  </si>
  <si>
    <t>tgcaggatggaacggcgtaccagtcgtgtcccaggacgaagagcgcccagaacatggtcccctg</t>
  </si>
  <si>
    <t>tgcaggacggacagatgatgcattgcatatcgaggatggattgcgaagtactacgtactactgg</t>
  </si>
  <si>
    <t>tgcaggacggacagatgatgcattgcatatcgaggatggattgcgaattactacgtactactgg</t>
  </si>
  <si>
    <t>tgcaggacggacagccgcccacacgaggagacgacgacggcgtacgtggcatccgtagccagaa</t>
  </si>
  <si>
    <t>tgcaggacggacagccgcccacacgaggagacgacgacggcgtacgtggcattcgtagccagaa</t>
  </si>
  <si>
    <t>tgcaggacggaccatgtgaactgtgaagaacaaccaccagccaaccatccccacatttggattc</t>
  </si>
  <si>
    <t>tgcaggacggaccatgtgaactgtgaagaacaatcaccagccaaccatccccacatttggattc</t>
  </si>
  <si>
    <t>tgcaggacggaggggggccgtgcgagggagggccgacacgtgagcgcggcatgattaccgaaaa</t>
  </si>
  <si>
    <t>tgcaggacggaggggggccgtgcgagggagggccgccacgtgagcgcggcatgattaccgaaaa</t>
  </si>
  <si>
    <t>tgcaggacggcactaactcccattccagaggcgtttgtttccacgtggaacggtatggcaaagt</t>
  </si>
  <si>
    <t>tgcaggacggcactaactcccattccagaggcatttgtttccacgtggaacggtatggcaaagt</t>
  </si>
  <si>
    <t>tgcaggacggcatggcaacagagcagcctacggccactgctcactccctgtgcttcaggtcaac</t>
  </si>
  <si>
    <t>tgcaggacggcgtggcaacagagcagcctacggccactgctcactccctgtgcttcaggtcaac</t>
  </si>
  <si>
    <t>tgcaggacggcatgggcggccagcaggtgctcctcgaccgcaggggctgggtggacgtccctcc</t>
  </si>
  <si>
    <t>tgcaggacggcatgggcggccagcagttgctcctcgaccgcaggggctgggtggacgtccctcc</t>
  </si>
  <si>
    <t>tgcaggacggccacgggcggtacatctggcgccacggccacgagtacatcggcgcctggagggc</t>
  </si>
  <si>
    <t>tgcaggatggccacgggcggtacatctggcgccacggccacgagtacatcggcgcctggagggc</t>
  </si>
  <si>
    <t>tgcaggacggccatcagctgccgagtcaccacttgctgctgctccttaaaccctatcgcctccg</t>
  </si>
  <si>
    <t>tgcaggacggccatcagctgccgagtcaccacttgctgctgctccttagaccctatcgcctccg</t>
  </si>
  <si>
    <t>tgcaggacggccatggatctccactcattcatgggcagctggcggggcgcctggtggcaaggtc</t>
  </si>
  <si>
    <t>tgcaggacggccatggatctccactcattcatgggcagctggcggggcggctggtggcaaggtc</t>
  </si>
  <si>
    <t>tgcaggacggccattcggttcctgcggtgcccgtcctcgtcgtggacgacgcgccactcggtgt</t>
  </si>
  <si>
    <t>tgcaggacggccattcggttcctgcggtgcccgtcctcgttgtggacgacgcgccactcggtgt</t>
  </si>
  <si>
    <t>tgcaggacggcgccgtagcggcccagccaccagtagtggtactcgagcaccacgaacaccacct</t>
  </si>
  <si>
    <t>tgcaggacggcgccgtagcggcccagccaccagtagtggtactggagcaccacgaacaccacct</t>
  </si>
  <si>
    <t>tgcaggacggcggccgcaagctcaaggtggacgaatggttcggcacccgccgcaccatggccgc</t>
  </si>
  <si>
    <t>tgcaggacggcggccgcaagctcaaggtggacgcatggttcggcacccgccgcaccatggccgc</t>
  </si>
  <si>
    <t>tgcaggacggcgtcaacaccgatcgatgccaagggcaaactgtccgctgatgggccaccgcttg</t>
  </si>
  <si>
    <t>tgcaggacggcgtcaacaccgatcgatgccaagggcaagctgtccgctgatgggccaccgcttg</t>
  </si>
  <si>
    <t>tgcaggacggctccaccagcgtgctcctccacagcgccgcctacgggcggtacctcgccacctc</t>
  </si>
  <si>
    <t>tgcaggacggctccatcagcgtgctcctccacagcgccgcctacgggcggtacctcgccacctc</t>
  </si>
  <si>
    <t>tgcaggacgggagaaacgacgacgacgaatcacgcctactgttccgaatccgccatacgtagtt</t>
  </si>
  <si>
    <t>tgcaggacgtgagaaacgacgacgacgaatcacgcctactgttccgaatccgccatacgtagtt</t>
  </si>
  <si>
    <t>tgcaggacgggagcacgcctggcgcgcgaggtcagcaacaccatcggcgtccaggagagcccac</t>
  </si>
  <si>
    <t>tgcaggacgggagcacgcctggcgcgcgaggtcagcaataccatcggcgtccaggagagcccac</t>
  </si>
  <si>
    <t>tgcaggacgggagcacgcctggcgggccgttcgacgccgagttgagtgggctcgactgctggaa</t>
  </si>
  <si>
    <t>tgcaggatgggagcacgcctggcgggccgttcgacgccgagttgagtgggctcgactgctggaa</t>
  </si>
  <si>
    <t>tgcaggacgggcagaagctagtgtattcatccccaggaaagatattgagtgagaagttgatcca</t>
  </si>
  <si>
    <t>tgcaggatgggcagaagctagtgtattcatccccaggaaagatattgagtgagaagttgatcca</t>
  </si>
  <si>
    <t>tgcaggacggtaataacatgccaatatgacatgcatgggactaggggggcaactctctagggcc</t>
  </si>
  <si>
    <t>tgcaggacggtaataacatgccaatatgacatgcatgggactagtggggcaactctctagggcc</t>
  </si>
  <si>
    <t>tgcaggacgtaccgacgcaacgaggagtcagttccattcgttcgttagcgccgccatacatttg</t>
  </si>
  <si>
    <t>tgcaggacgtaccgacgcaacgaggagtcagttccgttcgttcgttagcgccgccatacatttg</t>
  </si>
  <si>
    <t>tgcaggacgtacgtatctgatcgaagcaagacatgacatgtgcacggagcacggttagtaacac</t>
  </si>
  <si>
    <t>tgcaggacgtacgtatctgatcgaagcaagacatgacatgtgcacggagcacggttagtaacat</t>
  </si>
  <si>
    <t>tgcaggacgtacttgacatccgacaggtagttcaccagcagcttgtggccatggacggcgcacg</t>
  </si>
  <si>
    <t>tgcaggacgtacttgacatctgacaggtagttcaccagcagcttgtggccatggacggcgcacg</t>
  </si>
  <si>
    <t>tgcaggacgtcaacgacgccatgagccgctgcgccgcctccagcgccaccaccacctccgtctc</t>
  </si>
  <si>
    <t>tgcaggacgtcaacgacgccatgagccgctgcgccgcctccagcgctaccaccacctccgtctc</t>
  </si>
  <si>
    <t>tgcaggacgtctacggcgaggtctaccgcgtgctcaagcctggcgggctctacgtctcctacga</t>
  </si>
  <si>
    <t>tgcaggacgtctacggcgaggtctaccgcgtgctcaagcctggcgggctttacgtctcctacga</t>
  </si>
  <si>
    <t>tgcaggacgtgctcaagcgcttcgccttcgacaacatctgcggcgtcgcgttcggggtcgaggc</t>
  </si>
  <si>
    <t>tgcaggatgtgctcaagcgcttcgccttcgacaacatctgcggcgtcgcgttcggggtcgaggc</t>
  </si>
  <si>
    <t>tgcaggacgtgctcgagcgcttcgcgttcgacagcatctgccgcgtggcgttcggcgacgaccc</t>
  </si>
  <si>
    <t>tgcaggacgtgcttgagcgcttcgcgttcgacagcatctgccgcgtggcgttcggcgacgaccc</t>
  </si>
  <si>
    <t>tgcaggacgtgctgctccgcttcgcgttcgacaacatctgcgccgccgcgttcggggtgaaggc</t>
  </si>
  <si>
    <t>tgcaggacgtgctgctccgcttcgcgttcgacaacatctgcgccgccgcgttcggggtggaggc</t>
  </si>
  <si>
    <t>tgcaggacgtggacctcaagtacatagggcagggcggcacgtcggccaagtgcgagaacgccac</t>
  </si>
  <si>
    <t>tgcaggacgtggacctcaagtacatggggcagggcggcacgtcggccaagtgcgagaacgccac</t>
  </si>
  <si>
    <t>tgcaggacgtggcggcggacagttccgtggacggtttggccgaaaccattgagcagctgaagca</t>
  </si>
  <si>
    <t>tgcaggacgtggcggcggacagttccgtggacggtttggccgaaaccgttgagcagctgaagca</t>
  </si>
  <si>
    <t>tgcaggacgtgggcgatcatctgcctgaccctggcgttcgggtggcagctctacacgctgtggc</t>
  </si>
  <si>
    <t>tgcaggacgtgggcgatcatctgcttgaccctggcgttcgggtggcagctctacacgctgtggc</t>
  </si>
  <si>
    <t>tgcaggacgttcacggcctcctcaatgtcgtcgtcgtcgtcccacgcccagtagcgctttacct</t>
  </si>
  <si>
    <t>tgcaggacgttcacggcctcctcaatgttgtcgtcgtcgtcccacgcccagtagcgctttacct</t>
  </si>
  <si>
    <t>tgcaggacgttgtacgtacgcagcagcatgcacacagcacacgcggacgtctgacgtcacggcc</t>
  </si>
  <si>
    <t>tgcaggacgttgtacgtacgcagcagcatgcacacagcacatgcggacgtctgacgtcacggcc</t>
  </si>
  <si>
    <t>tgcaggacgttttttccccctcaagtgcaaggcagccgtggtgcctgccatgcctgatggagtg</t>
  </si>
  <si>
    <t>tgcaggacgtttttttcccctcaagtgcaaggcagccgtggtgcctgccatgcctgatggagtg</t>
  </si>
  <si>
    <t>tgcaggactaatctatggcagctatacaagaaacaaagacagggcacgtttcctcgctgcaagt</t>
  </si>
  <si>
    <t>tgcaggactaatctatggcagctatacaagaaacaaagacagggcacgtttccttgctgcaagt</t>
  </si>
  <si>
    <t>tgcaggactacaaagcacagggaagtccagattttcctacttgatcactcatcgtaataaggag</t>
  </si>
  <si>
    <t>tgcaggactacaaagcacagggaagtccagattttcctacttgatcactcatcgtaataagtag</t>
  </si>
  <si>
    <t>tgcaggactacaaccgcgcccgcctggtcaccttcttcctctgaaacaccacggcgttcgtcgc</t>
  </si>
  <si>
    <t>tgcaggactacaaccgcgcccgcctggtcaccttcttcctctgcaacaccacggcgttcgtcgc</t>
  </si>
  <si>
    <t>tgcaggactacctggacaacttcaaggagcgcaacgagttctggtacgtgaagcgcgactcgtg</t>
  </si>
  <si>
    <t>tgcaggactacctggacaacttcaaggagcgcaacgagttctgttacgtgaagcgcgactcgtg</t>
  </si>
  <si>
    <t>tgcaggactcaaagtggggcgcgtaacctgtggggtttcagggtttgtccctgcgtggcagcga</t>
  </si>
  <si>
    <t>tgcaggactcaaagtggggcgcgtaacctgtggggtttcagggtttgttcctgcgtggcagcga</t>
  </si>
  <si>
    <t>tgcaggactcaacagttcggctctaggcagcgagaagaaaagaggcagtgctgggctggtggtg</t>
  </si>
  <si>
    <t>tgcaggacttaacagttcggctctaggcagcgagaagaaaagaggcagtgctgggctggtggtg</t>
  </si>
  <si>
    <t>tgcaggactcagttggacgatggcgcgcttcttcttcgccttggacgatggcgtggagcagcag</t>
  </si>
  <si>
    <t>tgcaggactcagttggacgatggcgcgcttcttcttcgccttggacgctggcgtggagcagcag</t>
  </si>
  <si>
    <t>tgcaggactccacacttgcatccattctgctgcgcccatggccagccgctctaagcaccgccag</t>
  </si>
  <si>
    <t>tgcaggactccacacttgcatccattctgctgcgcccatggccagccgctctgagcaccgccag</t>
  </si>
  <si>
    <t>tgcaggactccagggatagggagcgcaggtcctgcggtgggtttcaggtggtgaaggcccgagt</t>
  </si>
  <si>
    <t>tgcaggactccagggatagggagcgcaggtcctgcggtgggtttcaggtggtgaatgcccgagt</t>
  </si>
  <si>
    <t>tgcaggactccccaccccagtgattccaagtacctgcgctcggcctccttttaggtttcccgac</t>
  </si>
  <si>
    <t>tgcaggactccccatcccagtgattccaagtacctgcgctcggcctccttttaggtttcccgac</t>
  </si>
  <si>
    <t>tgcaggactcctcggccgctcgatcgtctccgcggaaagcggacgcttgtgggtttacgctttc</t>
  </si>
  <si>
    <t>tgcaggcctcctcggccgctcgatcgtctccgcggaaagcggacgcttgtgggtttacgctttc</t>
  </si>
  <si>
    <t>tgcaggactcgacacgtgatggacggctatataggcgcaagcaggaagcagctatacgccgcta</t>
  </si>
  <si>
    <t>tgcaggactcgacgcgtgatggacggctatataggcgcaagcaggaagcagctatacgccgcta</t>
  </si>
  <si>
    <t>tgcaggactcggatgaggaaacagaagatcaggatcagaagatggtcactctggaagatgttaa</t>
  </si>
  <si>
    <t>tgcaggactcggatgaggaaacagaagatcaggatcaggagatggtcactctggaagatgttaa</t>
  </si>
  <si>
    <t>tgcaggactctctgccaaaccaaagagcagatagatcaccaaaacattaaacatgcatgaagtt</t>
  </si>
  <si>
    <t>tgcaggactctctgccaaaccaaagagcagatagatcatcaaaacattaaacatgcatgaagtt</t>
  </si>
  <si>
    <t>tgcaggactctgaactcatactaatttttttgtgaaactctatcacaattctaataaatcttac</t>
  </si>
  <si>
    <t>tgcaggactctgaactcatactaatttttttgtgaaactctatcacaattctattaaatcttac</t>
  </si>
  <si>
    <t>tgcaggactctgatgaaattctacacctattaatatcaatagcctacgctaaagtttatctctt</t>
  </si>
  <si>
    <t>tgcaggactctgatgaaattctacacctattaatatcaatagcctccgctaaagtttatctctt</t>
  </si>
  <si>
    <t>tgcaggactgaactctctgatgtatagcaagattctgtaggccctggagtgtgcctgctcattt</t>
  </si>
  <si>
    <t>tgcaggactgaagtctctgatgtatagcaagattctgtaggccctggagtgtgcctgctcattt</t>
  </si>
  <si>
    <t>tgcaggactgaatcacctgcacagcctggcgccgccgttgatccacagggacttcaaaacgagc</t>
  </si>
  <si>
    <t>tgcaggactgaatcacctgcacagcctggcgccgccgttgatccacagggacttcaagacgagc</t>
  </si>
  <si>
    <t>tgcaggactgacctgatccctccgtgctccgactcgcctgctgttgctaggagcgatcgattgc</t>
  </si>
  <si>
    <t>tgcaggactgatctgatccctccgtgctccgactcgcctgctgttgctaggagcgatcgattgc</t>
  </si>
  <si>
    <t>tgcaggactgacgattcacgtcactaaatcatcgttcttttgatctgcatacatggatcacgat</t>
  </si>
  <si>
    <t>tgcaggactgacgattcacgtcactaaatcatcgttcttttgatctgcatacatgggtcacgat</t>
  </si>
  <si>
    <t>tgcaggactgactcaacagccctctgccataaactatgactacgagaatgtaagaacgtcaact</t>
  </si>
  <si>
    <t>tgcaggactgactcaacagccctctgccataaactatgactacgagaatgtaagaacgtccact</t>
  </si>
  <si>
    <t>tgcaggactgcaaagcgtcgccatcagatctccttccgttcttgttcttggctaccaaccccat</t>
  </si>
  <si>
    <t>tgcaggactgcaaggcgtcgccatcagatctccttccgttcttgttcttggctaccaaccccat</t>
  </si>
  <si>
    <t>tgcaggactgcaatgtgcaaccagggacattcagtatgtgaaaaaacgaatcccgttgcttttg</t>
  </si>
  <si>
    <t>tgcaggactgcgatgtgcaaccagggacattcagtatgtgaaaaaacgaatcccgttgcttttg</t>
  </si>
  <si>
    <t>tgcaggactgcacacggttgcaccgtgcacgactgtgcgtacaccagaggcgccagtagacgac</t>
  </si>
  <si>
    <t>tgcaggattgcacacggttgcaccgtgcacgactgtgcgtacaccagaggcgccagtagacgac</t>
  </si>
  <si>
    <t>tgcaggactgccgcaaaaagaaagcagccttgcgcgggatgcgggctgccgcatgtgcaagcaa</t>
  </si>
  <si>
    <t>tgcaggactgccgcaaaaagaaagcagccttgcgcgggatgcgggctgccgcatgtgcatgcaa</t>
  </si>
  <si>
    <t>tgcaggactgccgcataagctcgcaaaaagaaagcacccttgcgcgggatgcgggctgccgcac</t>
  </si>
  <si>
    <t>tgcaggactgccgcataagctcgcaaaaagaaagcacccttgcgcgggatgcgggctgccgcat</t>
  </si>
  <si>
    <t>tgcaggactgctccttcgtgcgggagacgtccacgtcaatcagcaacaacaactgccctaggct</t>
  </si>
  <si>
    <t>tgcaggactgctccttcgtgcgggagacgttcacgtcaatcagcaacaacaactgccctaggct</t>
  </si>
  <si>
    <t>tgcaggactggcagcgccgctacggcgagatgctgacgagtaaaggcaaggacgtgcaggtggt</t>
  </si>
  <si>
    <t>tgcaggactggcagcgccgctacggcgagattctgacgagtaaaggcaaggacgtgcaggtggt</t>
  </si>
  <si>
    <t>tgcaggactggcagcggcgatactgcgacgcgctgcacggcaaggggaaggaggtcagggtgct</t>
  </si>
  <si>
    <t>tgcaggactggcagcggcggtactgcgacgcgctgcacggcaaggggaaggaggtcagggtgct</t>
  </si>
  <si>
    <t>tgcaggactggtggctccgttcgaaatcacacagaatatcacactattgctggtcagcgcagag</t>
  </si>
  <si>
    <t>tgcaggactggtggctccgttcgaaatcacacagaatatcacactattgctggtcagtgcagag</t>
  </si>
  <si>
    <t>tgcaggactgtgtcatgtgagagaggacgcgggatggagaagcatgactgcgtgcgtaggcctg</t>
  </si>
  <si>
    <t>tgcaggcctgtgtcatgtgagagaggacgcgggatggagaagcatgactgcgtgcgtaggcctg</t>
  </si>
  <si>
    <t>tgcaggacttaacagttcggctctaggcagcgagaagaaaagaggcagtgctgggccgcttgcc</t>
  </si>
  <si>
    <t>tgcaggacttaacagttcggctctaggcagcgagaagaaaagaggcagtgttgggccgcttgcc</t>
  </si>
  <si>
    <t>tgcaggacttcaagaacaaaactagacgaatgacaatcatgaggcgaaatcgggtacacccgta</t>
  </si>
  <si>
    <t>tgcaggacttcaagaacaaaactagacgaatgacaatcatgaggtgaaatcgggtacacccgta</t>
  </si>
  <si>
    <t>tgcaggacttcaccaccctgtctcttaccgatgtctccacgcctcacgctcacctcactcctct</t>
  </si>
  <si>
    <t>tgcaggacttcatcaccctgtctcttaccgatgtctccacgcctcacgctcacctcactcctct</t>
  </si>
  <si>
    <t>tgcaggacttctgtttgctctcaggaagctggagcaggtataagctgaaagaacggtcagattt</t>
  </si>
  <si>
    <t>tgcagtacttctgtttgctctcaggaagctggagcaggtataagctgaaagaacggtcagattt</t>
  </si>
  <si>
    <t>tgcaggacttggatggcagacagatccgtgtcacggtagcagagtcgaagccacctaggcggca</t>
  </si>
  <si>
    <t>tgcaggacttggatggcagacagatccgtgtcacggtagcagagtcgaagccatctaggcggca</t>
  </si>
  <si>
    <t>tgcaggacttggcctcgaggcccaaatccgacgtattccaagattggtggcgcactggcgcagg</t>
  </si>
  <si>
    <t>tgcaggacttggcctcgaggcccaactccgacgtattccaagattggtggcgcactggcgcagg</t>
  </si>
  <si>
    <t>tgcaggacttgtgtctccaactaagaggcatggagttgctaagcctgcatacatgctcccacgg</t>
  </si>
  <si>
    <t>tgcaggatttgtgtctccaactaagaggcatggagttgctaagcctgcatacatgctcccacgg</t>
  </si>
  <si>
    <t>tgcaggactttctggaaatgggtaattgggtaattgctgtcacagctgatcgctactgtccgtt</t>
  </si>
  <si>
    <t>tgcaggactttctggaaatgggtaattgggtaattgctgtcacagctgctcgctactgtccgtt</t>
  </si>
  <si>
    <t>tgcaggacttttcacaatccaggaggcgcacgcattgccgccagactaccaagggtgatcttca</t>
  </si>
  <si>
    <t>tgcaggacttttcacaatccaggaggcgcacgcattggcgccagactaccaagggtgatcttca</t>
  </si>
  <si>
    <t>tgcaggagaaaaacaaagaacaaatatttcctcaagggcatcacgaaggacttggaaactagga</t>
  </si>
  <si>
    <t>tgcaggagaaaaacaaagaacaaatatttcctcgagggcatcacgaaggacttggaaactagga</t>
  </si>
  <si>
    <t>tgcaggagaaaaacaaagaacaaatatttcctcaagggcatcacgcaggacttggaaagtagga</t>
  </si>
  <si>
    <t>tgcaggagaaaaacaaagaacaaatatttcctcgagggcatcacgcaggacttggaaagtagga</t>
  </si>
  <si>
    <t>tgcaggagaaaaaccaaaacaatggccgctaagccgccgctgcttcgaccatggggcccaaaag</t>
  </si>
  <si>
    <t>tgcaggagaaaaaccaaaacaatggccgctaagccgccgctgcttcgaccatggggccgaaaag</t>
  </si>
  <si>
    <t>tgcaggagaaaaagtggctaggttttatggccctaccctgcaatctgttgtgcatgggtgggtg</t>
  </si>
  <si>
    <t>tgcaggagagaaagtggctaggttttatggccctaccctgcaatctgttgtgcatgggtgggtg</t>
  </si>
  <si>
    <t>tgcaggagaaaaatactgaaaatataatagacatcatagataaactttggtgataataaccaag</t>
  </si>
  <si>
    <t>tgcaggagaaaaatactgaaaatataatagacatcatagataaactttggtgataatagccaag</t>
  </si>
  <si>
    <t>tgcaggagaaaacctttccgcaatgcggggcagctgggcgcctgacgaagacgaaggtagtgcg</t>
  </si>
  <si>
    <t>tgcaggagaaaacctttccgctatgcggggcagctgggcgcctgacgaagacgaaggtagtgcg</t>
  </si>
  <si>
    <t>tgcaggagaaaatactgaaaatataatagacatcatagataaattttggtgataatagccaagc</t>
  </si>
  <si>
    <t>tgcaggagaaaatacttaaaatataatagacatcatagataaattttggtgataatagccaagc</t>
  </si>
  <si>
    <t>tgcaggagaaagggcaaaatgacacgagtacctcaccatgcgcctggtgggcgttgcgtggcac</t>
  </si>
  <si>
    <t>tgcaggagaaagggcaaagtgacacgagtacctcaccatgcgcctggtgggcgttgcgtggcac</t>
  </si>
  <si>
    <t>tgcaggagaaattaaggggatgttaaaaatgcatggtcagtttatgatgatgattgaaatcata</t>
  </si>
  <si>
    <t>tgcaggagaaattaaggggatgttataaatgcatggtcagtttatgatgatgattgaaatcata</t>
  </si>
  <si>
    <t>tgcaggagaacaaacacaagcttgagcttacatatatagtccattcagccaacgttatacggag</t>
  </si>
  <si>
    <t>tgcaggagaacaaacacaagcttgagcttacatatatagtccattcagcctacgttatacggag</t>
  </si>
  <si>
    <t>tgcaggagaacaaggtggatctcaccgacgtcaagaggtgctccgtggacgacgacgagtaccc</t>
  </si>
  <si>
    <t>tgcaggagaacaaggtggatctcaccgacgtcaagaggtgctccgtggacgacgaggagtaccc</t>
  </si>
  <si>
    <t>tgcaggagaacagtttcctcatcaacgacgctatcaggatggcttgagtcggctgtagccacca</t>
  </si>
  <si>
    <t>tgcaggagaacagtttcctcatcaacgacgctatcaggatggcttgggtcggctgtagccacca</t>
  </si>
  <si>
    <t>tgcaggagaaccacctaccagaaaaatagggctggttcggctgcttgtttttccagtggcagcg</t>
  </si>
  <si>
    <t>tgcaggagaaccacctaccaggaaaatagggctggttcggctgcttgtttttccagtggcagcg</t>
  </si>
  <si>
    <t>tgcaggagaacggcaagaaaaaattatctatcgagactacgtactacgctgcctcacctaacta</t>
  </si>
  <si>
    <t>tgcaggagaacggcaagcaaaaattatctatcgagactacgtactacgctgcctcacctaacta</t>
  </si>
  <si>
    <t>tgcaggagaacggcgaacgcagcaactcacatgcgaggccatcttggcccacttgttgccccac</t>
  </si>
  <si>
    <t>tgcaggagaacggcgagcgcagcaactcacatgcgaggccatcttggcccacttgttgccccac</t>
  </si>
  <si>
    <t>tgcaggagaactggtccgatgaagagcagcagtgggaagcgtgccctagtaaaaccaagacttg</t>
  </si>
  <si>
    <t>tgcaggagaactggtccgatgaagaggagcagtgggaagcgtgccctagtaaaaccaagacttg</t>
  </si>
  <si>
    <t>tgcaggagaagaacgtgcagctgggctacaacgaggtcgatcactgcactgctggatctttcat</t>
  </si>
  <si>
    <t>tgcaggagaagaacgtgtagctgggctacaacgaggtcgatcactgcactgctggatctttcat</t>
  </si>
  <si>
    <t>tgcaggagaagaagagatgcaaggcagtttcaacgatctcagtaaagcaaaacacatggtggta</t>
  </si>
  <si>
    <t>tgcaggagaagaatagatgcaaggcagtttcaacgatctcagtaaagcaaaacacatggtggta</t>
  </si>
  <si>
    <t>tgcaggagaagaagagggaggctgagaaggatggaagggaagagagttgcagttgctactctat</t>
  </si>
  <si>
    <t>tgcaggagaagaggagggaggctgagaaggatggaagggaagagagttgcagttgctactctat</t>
  </si>
  <si>
    <t>tgcaggagaagaagtggacgcggcctcgtcgcccatgatgtgttttggaagaaacaataccaac</t>
  </si>
  <si>
    <t>tgcaggagaaggagtggacgcggcctcgtcgcccatgatgtgttttggaagaaacaataccaac</t>
  </si>
  <si>
    <t>tgcaggagaagacgcccgtctctttcagagtcttcagggacggatacggcaagcccaaggtgct</t>
  </si>
  <si>
    <t>tgcaggagaagacggccgtctctttcagagtcttcagggacggatacggcaagcccaaggtgct</t>
  </si>
  <si>
    <t>tgcaggagaagagattgtgagattagttgacgcaaacctgcacagaaaacagatctgaggcaat</t>
  </si>
  <si>
    <t>tgcaggagaagagattgtgagattagttggcgcaaacctgcacagaaaacagatctgaggcaat</t>
  </si>
  <si>
    <t>tgcaggagaagaggtctagcatagcttagtttaattagctcccaactagatcgatcagtcgatc</t>
  </si>
  <si>
    <t>tgcaggagaagaggtctagcttagcttagtttaattagctcccaactagatcgatcagtcgatc</t>
  </si>
  <si>
    <t>tgcaggagaagatcttcagcgacgtgaagtgggtccccagggcgcgcaccatgagcaccctcga</t>
  </si>
  <si>
    <t>tgcaggagaagatcttcagcgacgtgaagtgggtccccagggcgcgcaccatgagcgccctcga</t>
  </si>
  <si>
    <t>tgcaggagaagcagcaagcaagcagtcaggaaaatggaggagcaagccccaagcccccaacaga</t>
  </si>
  <si>
    <t>tgcaggagaagcagcaagcaagtagtcaggaaaatggaggagcaagccccaagcccccaacaga</t>
  </si>
  <si>
    <t>tgcaggagaagcatagtggactctcctcttctcctgctagcttgcccctggttggtaagttcga</t>
  </si>
  <si>
    <t>tgcaggataagcatagtggactctcctcttctcctgctagcttgcccctggttggtaagttcga</t>
  </si>
  <si>
    <t>tgcaggagaagccacagcgcgaagccgacgacgttggcgagcatggagacggagcccagcaccc</t>
  </si>
  <si>
    <t>tgcaggagcagccacagcgcgaagccgacgacgttggcgagcatggagacggagcccagcaccc</t>
  </si>
  <si>
    <t>tgcaggagaagcgagatggcggggcgcacgtaccagatctccttctggacgccgagaaggaggc</t>
  </si>
  <si>
    <t>tgcaggagaagcgagatggcggggcgcacgtaccagatttccttctggacgccgagaaggaggc</t>
  </si>
  <si>
    <t>tgcaggagaagctagaagctgctcaaattctctaacagctgtacgggcgacggattgcgagagc</t>
  </si>
  <si>
    <t>tgcaggagaagctagcagctgctcaaattctctaacagctgtacgggcgacggattgcgagagc</t>
  </si>
  <si>
    <t>tgcaggagaagctggagcgcctgccagagatcgagcgcgcgttcgtccacctcgactacgagtt</t>
  </si>
  <si>
    <t>tgcaggagaagctggagcgcctgccagagatcgagcgcgcgttcgttcacctcgactacgagtt</t>
  </si>
  <si>
    <t>tgcaggagaaggaggcgacggaggacggcgccagtgctgccaccgacgccgcggcgttgttgcc</t>
  </si>
  <si>
    <t>tgcaggagaaggaggcgacggagggcggcgccagtgctgccaccgacgccgcggcgttgttgcc</t>
  </si>
  <si>
    <t>tgcaggagaaggcacgccacggaggcgccgagcaactgggcgacccagtagaagatgccgaaaa</t>
  </si>
  <si>
    <t>tgcaggagaaggcacgccacggaggcgccgagcagctgggcgacccagtagaagatgccgaaaa</t>
  </si>
  <si>
    <t>tgcaggagaaggccatggccaggttgtagccgctaactaccgagatgtcgtagtagtcatgtcc</t>
  </si>
  <si>
    <t>tgcaggagaaggccatggccaggttgtagccgctaactaccgagatgtcgtagtagtcatgttc</t>
  </si>
  <si>
    <t>tgcaggagaaggcttgcatgctttggttttaggatggtccaaagtttgccaattcaaggtcact</t>
  </si>
  <si>
    <t>tgcaggagaaggcttgcatgctttggttttaggatggttcaaagtttgccaattcaaggtcact</t>
  </si>
  <si>
    <t>tgcaggagaaggggagagagatggagaacggcggcgccaaaggcgacgtccccgacgatgcgaa</t>
  </si>
  <si>
    <t>tgcaggagaaggggagagagatggagaacggcagcgccaaaggcgacgtccccgacgatgcgaa</t>
  </si>
  <si>
    <t>tgcaggagaaggtctgggcgctgcgggaccgcgtcgtgacggtggaggccaggcgcgccgccga</t>
  </si>
  <si>
    <t>tgcaggagaaggtctgggcgctgcgggaccgcgtcgtgacggtggagtccaggcgcgccgccga</t>
  </si>
  <si>
    <t>tgcaggagaatcaatcgaatggaacagcacatcagcatctcggtcgattgaagaataatagggg</t>
  </si>
  <si>
    <t>tgcaggagaatcaatcgaatggaacagcacatcagcatctcggtcgattgaagaatagtagggg</t>
  </si>
  <si>
    <t>tgcaggagaatccgcctgcgtgccaaaccatagctgccgatttggcgtcacatgcgcttttata</t>
  </si>
  <si>
    <t>tgcaggagattccgcctgcgtgccaaaccatagctgccgatttggcgtcacatgcgcttttata</t>
  </si>
  <si>
    <t>tgcaggagaatcctaactgtaattatgtagttatgaactacctacattctcaaaattagatcca</t>
  </si>
  <si>
    <t>tgcaggagaatcctaactgtaattctgtagttatgaactacctacattctcaaaattagatcca</t>
  </si>
  <si>
    <t>tgcaggagaatctgctccacgtctctgcatcccaccactcaccgaagatgatgggcacctcctt</t>
  </si>
  <si>
    <t>tgcaggagaatttgctccacgtctctgcatcccaccactcaccgaagatgatgggcacctcctt</t>
  </si>
  <si>
    <t>tgcaggagaattaaaattggcgagacagcgagcccagaggcgcgccttttgatgcagaaagcct</t>
  </si>
  <si>
    <t>tgcaggggaattaaaattggcgagacagcgagcccagaggcgcgccttttgatgcagaaagcct</t>
  </si>
  <si>
    <t>tgcaggagacacgagagaaccagagatcacactgggagataaaaggaacaacttatgagacgcg</t>
  </si>
  <si>
    <t>tgcaggagacacgagagaaccagagatcacactgggagataaaaggagcaacttatgagacgcg</t>
  </si>
  <si>
    <t>tgcaggagacacgcaggcagccacgccgtggcgcacgcgactgtgtgtacgtgtaccagcgccc</t>
  </si>
  <si>
    <t>tgcaggagacacgcaggcagccacgccgtggcgcacgcgactgtgtgtacgtgtacccgcgccc</t>
  </si>
  <si>
    <t>tgcaggagacagcccaatacttctggaatagcactcaatagcatcagcaaacttcttctgtttg</t>
  </si>
  <si>
    <t>tgcaggagacagcccaatacttctggaatagcactcaatagcatcagcgaacttcttctgtttg</t>
  </si>
  <si>
    <t>tgcaggagacagtgccaaccagcagtagtagtgttgtccaagtccaatgagcaaagagaggaca</t>
  </si>
  <si>
    <t>tgcaggaggcagtgccaaccagcagtagtagtgttgtccaagtccaatgagcaaagagaggaca</t>
  </si>
  <si>
    <t>tgcaggagaccaggacagaacgttggagtcgaatgggaaatcacagcaaaacagaaaagtgctg</t>
  </si>
  <si>
    <t>tgcaggagaccaggacagaacgttggagttgaatgggaaatcacagcaaaacagaaaagtgctg</t>
  </si>
  <si>
    <t>tgcaggagacgaacaggcaggacatacacagccattgacaacccaggatgaaggagctgtcact</t>
  </si>
  <si>
    <t>tgcaggagacgaacaggcaggacatatacagccattgacaacccaggatgaaggagctgtcact</t>
  </si>
  <si>
    <t>tgcaggagacgacagtgatgggcttgccgtcgacgctgatggtcgtgtcgtcgaggatcttgac</t>
  </si>
  <si>
    <t>tgcaggagacgacagtgatgggcttgctgtcgacgctgatggtcgtgtcgtcgaggatcttgac</t>
  </si>
  <si>
    <t>tgcaggagacgagccgcatggccaccttgtcaccgagcgccgcgccagctccagccatgcttgc</t>
  </si>
  <si>
    <t>tgcaggagacgagccgcatggccaccttgtcaccgagcgccgcgtcagctccagccatgcttgc</t>
  </si>
  <si>
    <t>tgcaggagacgaggcgttcttctctgcaacctagaaatcctgacgtgatggacggcaatgtgag</t>
  </si>
  <si>
    <t>tgcaggagacgaggcgttcttctctgcgacctagaaatcctgacgtgatggacggcaatgtgag</t>
  </si>
  <si>
    <t>tgcaggagacgagtggagtacttgagcgtagcaaagatacgatgtgatgcgacggtgtcctgac</t>
  </si>
  <si>
    <t>tgcaggagacgagtggagtacttgagcgtagcaaagatatgatgtgatgcgacggtgtcctgac</t>
  </si>
  <si>
    <t>tgcaggagacgcacgtgcggcgggacgagttcgaggacagcggcgccgtcgccgcgcacttccc</t>
  </si>
  <si>
    <t>tgcaggagacgcacgtgcggcgggacgagttcgaggacagcggcgccgtcggcgcgcacttccc</t>
  </si>
  <si>
    <t>tgcaggagacgccgcgctgcctgccgagcctcgtcgtcgagctggcgctccagacgcacgcgct</t>
  </si>
  <si>
    <t>tgcaggagacgccgcgctgcctgccgagcctcgtggtcgagctggcgctccagacgcacgcgct</t>
  </si>
  <si>
    <t>tgcaggagacggaggaggagaagaactactgggacagcataatgagcctggtaaactcgtcgtc</t>
  </si>
  <si>
    <t>tgcaggagacggaggaggaggagaactactgggacagcataatgagcctggtaaactcgtcgtc</t>
  </si>
  <si>
    <t>tgcaggagacggcgttcctctcggcggggagcaagctcaccatcttctcgacaagaagctggct</t>
  </si>
  <si>
    <t>tgcaggagacggcgttcctcttggcggggagcaagctcaccatcttctcgacaagaagctggct</t>
  </si>
  <si>
    <t>tgcaggagactagctacaggagacattattgattgggcagcagcagcgcaggtctctgttgctt</t>
  </si>
  <si>
    <t>tgcaggagactagctacaggagacattattgattgggtagcagcagcgcaggtctctgttgctt</t>
  </si>
  <si>
    <t>tgcaggagagaatcgatgagacactttccatatacttttgaaccccgtagaaggctcgaagggt</t>
  </si>
  <si>
    <t>tgcaggagaggatcgatgagacactttccatatacttttgaaccccgtagaaggctcgaagggt</t>
  </si>
  <si>
    <t>tgcaggagagacaatgattgcttggtcactccaatggagcacaatgccagccgcatcataacag</t>
  </si>
  <si>
    <t>tgcagtagagacaatgattgcttggtcactccaatggagcacaatgccagccgcatcataacag</t>
  </si>
  <si>
    <t>tgcaggagagacgcaccgtgtagcatttgggtgtcaacggcgatgactttgtttggatgtcatc</t>
  </si>
  <si>
    <t>tgcaggagagacgcaccgtgtagcatttgggtgtcaacggcgatgcctttgtttggatgtcatc</t>
  </si>
  <si>
    <t>tgcaggagagagaggcttcgggccgtggagaagacaagttgtccatccaagtccgcggctagtt</t>
  </si>
  <si>
    <t>tgcaggagagagaggcttcgggccgtggagaaggcaagttgtccatccaagtccgcggctagtt</t>
  </si>
  <si>
    <t>tgcaggagagagcatgggcgctgctcccagatttggcaagagatttgagcaagctaaaagacca</t>
  </si>
  <si>
    <t>tgcaggagagagcatgggcgctgctcccagatttggcaagagatttgagcaagctcaaagacca</t>
  </si>
  <si>
    <t>tgcaggagagaggaagcggtgaagacgggaacgagcactgtgtaggtggcgcaggcttcgcggc</t>
  </si>
  <si>
    <t>tgcaggagagaggaagcggtgaagacggggacgagcactgtgtaggtggcgcaggcttcgcggc</t>
  </si>
  <si>
    <t>tgcaggagagagggagctcgcagaacccgagtgccctgtacgaggccctgaacttctgatgctg</t>
  </si>
  <si>
    <t>tgcaggagagagggagctcgcagaacccgagtgccctgtacgaggccctgaacttctggtgctg</t>
  </si>
  <si>
    <t>tgcaggagagagtgtacaacaggacaggacagtagctcatcagccagtcatcactagtcacaca</t>
  </si>
  <si>
    <t>tgcaggagagagtgtacaacaggacatgacagtagctcatcagccagtcatcactagtcacaca</t>
  </si>
  <si>
    <t>tgcaggagagattgctctaaaaccctaaccagacaaccaaccccttgggtgtgtgcgcgagatc</t>
  </si>
  <si>
    <t>tgcaggagagattgctctaaaaccctaaccagccaaccaaccccttgggtgtgtgcgcgagatc</t>
  </si>
  <si>
    <t>tgcaggagagcaagctgcgggaggcgctcgaggaggcgtccgaggacggatccctcgccaagtc</t>
  </si>
  <si>
    <t>tgcaggagagcaagctgcgggaggcgctcgaggaggcgtccgaggacgggtccctcgccaagtc</t>
  </si>
  <si>
    <t>tgcaggagagcaggtggaagtgcaatatcatatgccacccgtctgttctgttcgcatgatgggg</t>
  </si>
  <si>
    <t>tgcaggagagcaggtggaagtggaatatcatatgccacccgtctgttctgttcgcatgatgggg</t>
  </si>
  <si>
    <t>tgcaggagagcgcgtgcgcgacgtagaggacgcggtggccgtgaagagatatgagttgggaaat</t>
  </si>
  <si>
    <t>tgcaggagagcgcgtgcgcgacgtagaggacgcggtggccgtgaagagatatgagttggggaat</t>
  </si>
  <si>
    <t>tgcaggagagcgtatgccgaccatcgccaacctcacttcagcaggcgttctgcaatgaacctgg</t>
  </si>
  <si>
    <t>tgcaggagagcgtatgccgaccatcgccaacctcacttcagcaggcgttctgcactgaacctgg</t>
  </si>
  <si>
    <t>tgcaggagagctatggcacaatgttgcctggacttgtgtccagtgcagcgaccaccaaggtgta</t>
  </si>
  <si>
    <t>tgcaggagagctatgtcacaatgttgcctggacttgtgtccagtgcagcgaccaccaaggtgta</t>
  </si>
  <si>
    <t>tgcaggagaggatgaagagaatacagagacagagtccgatgaatctactaaaggggattgtgac</t>
  </si>
  <si>
    <t>tgcaggagaggatgaagagaataccgagacagagtccgatgaatctactaaaggggattgtgac</t>
  </si>
  <si>
    <t>tgcaggagaggcagacaccgaagccaagcatcgaggtagacgagtgtggagcctgtggccgtag</t>
  </si>
  <si>
    <t>tgcaggagaggcagacaccgaagccaagcatcgaggtagatgagtgtggagcctgtggccgtag</t>
  </si>
  <si>
    <t>tgcaggagaggccatacaattgttataaggtacatacataaaccataaaatgctgtaagagaag</t>
  </si>
  <si>
    <t>tgcaggagaggccatacaattgttataaggtacatacataaaccataaaatgttgtaagagaag</t>
  </si>
  <si>
    <t>tgcaggagaggcgcaagaaaccccaggaggtcgagagccaccagatgacgcacatcggcgcaac</t>
  </si>
  <si>
    <t>tgcaggagaggcgcaagaagccccaggaggtcgagagccaccagatgacgcacatcggcgcaac</t>
  </si>
  <si>
    <t>tgcaggagagggtcccgctcccccgcacggcatggaagctggccgacctcgccgttctcttcct</t>
  </si>
  <si>
    <t>tgcaggagagggttccgctcccccgcacggcatggaagctggccgacctcgccgttctcttcct</t>
  </si>
  <si>
    <t>tgcaggagagggttcatgatgttgagacactctgctgtgagctgcttaggatgcttctcactac</t>
  </si>
  <si>
    <t>tgcaggagagggttcatgatgttgagatactctgctgtgagctgcttaggatgcttctcactac</t>
  </si>
  <si>
    <t>tgcaggagagtgaaccgctggaccgttcagcgtggggatcggcgcctgctcagatggaacgtct</t>
  </si>
  <si>
    <t>tgcaggagagtgaaccgctggacctttcagcgtggggatcggcgcctgctcagatggaacgtct</t>
  </si>
  <si>
    <t>tgcaggagagtgaggacctctgcttacatcctggcattagtgataggagtttctgtatacattg</t>
  </si>
  <si>
    <t>tgcaggagagtgaggacctctgcttacatcctggcgttagtgataggagtttctgtatacattg</t>
  </si>
  <si>
    <t>tgcaggagagtgctagacacgaacctgtggccgtaccattttctccattccgtccgagcgcagt</t>
  </si>
  <si>
    <t>tgcaggagagtgctagacacgaacctgtggccgtaccattttcttcattccgtccgagcgcagt</t>
  </si>
  <si>
    <t>tgcaggagagtgtgggtctgcgaggagagtgagcagatggggatgcggggcgaaacggacggcc</t>
  </si>
  <si>
    <t>tgcaggagagtgtgggtgtgcgaggagagtgagcagatggggatgcggggcgaaacggacggcc</t>
  </si>
  <si>
    <t>tgcaggagataaatgctttaagaattttaaagactctcatgggcagcagctgaactagtaatca</t>
  </si>
  <si>
    <t>tgcaggagataaatgctttatgaattttaaagactctcatgggcagcagctgaactagtaatca</t>
  </si>
  <si>
    <t>tgcaggagataatcttcagctcaacaagggaacaaagggaactgagtccaccaaatgatgagag</t>
  </si>
  <si>
    <t>tgcaggagctaatcttcagctcaacaagggaacaaagggaactgagtccaccaaatgatgagag</t>
  </si>
  <si>
    <t>tgcaggagatagcaactgtgtggttggacaacatgcctggatacctatcacagccttgtctggt</t>
  </si>
  <si>
    <t>tgcaggagatagcaactgtgtggttggataacatgcctggatacctatcacagccttgtctggt</t>
  </si>
  <si>
    <t>tgcaggagatagctaaaatcttggccgagacttgactggacagatgtaccaccaaacaaaattc</t>
  </si>
  <si>
    <t>tgcaggagatagctaaaatcttggccgagacttggctggacagatgtaccaccaaacaaaattc</t>
  </si>
  <si>
    <t>tgcaggagatatacccctacgacttgcctagccaaacaaacaattgcctccaattcgcaatcgc</t>
  </si>
  <si>
    <t>tgcaggagatatacctctacgacttgcctagccaaacaaacaattgcctccaattcgcaatcgc</t>
  </si>
  <si>
    <t>tgcaggagatatatgaatctgcctggggtcgtccgaccgttggagagctagccgtttgggcgaa</t>
  </si>
  <si>
    <t>tgcaggagatatatgaatctgcttggggtcgtccgaccgttggagagctagccgtttgggcgaa</t>
  </si>
  <si>
    <t>tgcaggagatatccaaggtctagatgctcgcgccttccgaccatggcggcgcgcgagccaggcg</t>
  </si>
  <si>
    <t>tgcaggagatatccgaggtctagatgctcgcgccttccgaccatggcggcgcgcgagccaggcg</t>
  </si>
  <si>
    <t>tgcaggagatcctcgcgttcgtcgccactggcccgcactgcgcctcctcctcctccgaaaaaaa</t>
  </si>
  <si>
    <t>tgcaggagatcctcgcgttcgtcgccattggcccgcactgcgcctcctcctcctccgaaaaaaa</t>
  </si>
  <si>
    <t>tgcaggagatcgcacgacgggtcgccgctgcggacagccttctggcgcatctccaccaccttct</t>
  </si>
  <si>
    <t>tgcaggaggtcgcacgacgggtcgccgctgcggacagccttctggcgcatctccaccaccttct</t>
  </si>
  <si>
    <t>tgcaggagatcgccatgcgtgcgcgtggacatgtattatatagctcgcattcgagtggcgaatc</t>
  </si>
  <si>
    <t>tgcaggagatcgccatgcgtgcgcgtggacatgtattatatagctcgcattggagtggcgaatc</t>
  </si>
  <si>
    <t>tgcaggagatcggctatattcacgatgaatgctccaggcgtcggtctaacgtcgacccactggt</t>
  </si>
  <si>
    <t>tgcaggagatcggctatgttcacgatgaatgctccaggcgtcggtctaacgtcgacccactggt</t>
  </si>
  <si>
    <t>tgcaggagatgaacctgagcgcttatgcaaatccaccatgaaacttcgagttaatcacacacta</t>
  </si>
  <si>
    <t>tgcaggagatgaacgtgagcgcttatgcaaatccaccatgaaacttcgagttaatcacacacta</t>
  </si>
  <si>
    <t>tgcaggagatgaagcacatctgcggaatgacaggagatggcgtgaacgatgcgcctgctttgaa</t>
  </si>
  <si>
    <t>tgcaggagatgaagcacatctgtggaatgacaggagatggcgtgaacgatgcgcctgctttgaa</t>
  </si>
  <si>
    <t>tgcaggagatgcagcaagcagtcagggaaatggaggagcaagccccagcccccaacagaggaaa</t>
  </si>
  <si>
    <t>tgcaggagatgcagcaagcagtcagggaaatggaggagcatgccccagcccccaacagaggaaa</t>
  </si>
  <si>
    <t>tgcaggagatgccgcggtgagcacctcatcatcctctggggacttggcagcattgtcttcccca</t>
  </si>
  <si>
    <t>tgcaggagatgccgctgtgagcacctcatcatcctctggggacttggcagcattgtcttcccca</t>
  </si>
  <si>
    <t>tgcaggagatgctcaagggcggcgacggaaaaaataactagcgtatccgatcaggtgcacgttg</t>
  </si>
  <si>
    <t>tgcaggagatgctcaagggcggcgacggaaaaaataactagcgtgtccgatcaggtgcacgttg</t>
  </si>
  <si>
    <t>tgcaggagatgctcaagggtggcgacggaaaaaataattagcgtatctgatcaggtgcacgttg</t>
  </si>
  <si>
    <t>tgcaggagatgctcaagggtggcgacggacaaaataattagcgtatctgatcaggtgcacgttg</t>
  </si>
  <si>
    <t>tgcaggagatgctgaaactggacctggcgccgctctcgcactactccaaataaaggcagcgctg</t>
  </si>
  <si>
    <t>tgcaggagatgctgaaactggacctggcgcctctctcgcactactccaaataaaggcagcgctg</t>
  </si>
  <si>
    <t>tgcaggagatggatgccttggcgccttggccttgcctgcgctgcgtgcgcgtcgtgatgagagc</t>
  </si>
  <si>
    <t>tgcaggagatgggtgccttggcgccttggccttgcctgcgctgcgtgcgcgtcgtgatgagagc</t>
  </si>
  <si>
    <t>tgcaggagatggatgcgccagtgattccgcgagaaacacagggatggaagaagaaggaaagtca</t>
  </si>
  <si>
    <t>tgcaggagatggatgcgccagtgattccgcgagaaacacagggatggaggaagaaggaaagtca</t>
  </si>
  <si>
    <t>tgcaggagatggcgaagcgagtgcaggaaagagtatgctgacgatgacggacggtggagtgtgc</t>
  </si>
  <si>
    <t>tgcaggagatggcgaagcgagtgcaggaaagagtgtgctgacgatgacggacggtggagtgtgc</t>
  </si>
  <si>
    <t>tgcaggagatggtaggtaccctactctcacacgtcagctacgtgcagtcaatcacgttaatcca</t>
  </si>
  <si>
    <t>tgcaggagatggtaggtaccctcctctcacacgtcagctacgtgcagtcaatcacgttaatcca</t>
  </si>
  <si>
    <t>tgcaggagattaagtaccctaccttggctacaatcttgcaaacatgcaacatgatcaattaagg</t>
  </si>
  <si>
    <t>tgcaggagattaagtaccctaccttggctacaatcttgcaaacatgcaacatgatcgattaagg</t>
  </si>
  <si>
    <t>tgcaggagattggtggtctctgaaactcacgaatcaaggaagaagcacgtggaactcaagcaag</t>
  </si>
  <si>
    <t>tgcaggagattggtggtctctgaaactcacgaatcaaggaagaagcacgtggaattcaagcaag</t>
  </si>
  <si>
    <t>tgcaggagattttgtcacacacaacaaggtacaaacttttccttttcaggtaacagggaagtaa</t>
  </si>
  <si>
    <t>tgcaggagattttgtgacacacaacaaggtacaaacttttccttttcaggtaacagggaagtaa</t>
  </si>
  <si>
    <t>tgcaggagcaaaaccagaagaatgtcatcagccccaaatcgaagcacctcacccccacctcccc</t>
  </si>
  <si>
    <t>tgcaggagcaaaaccagaaggatgtcatcagccccaaatcgaagcacctcacccccacctcccc</t>
  </si>
  <si>
    <t>tgcaggagcaaagggagagactcccgcatcaattcctcaatcacaagccagaaccagaaggcca</t>
  </si>
  <si>
    <t>tgcaggagcaaagggagagactcccgcatcagttcctcaatcacaagccagaaccagaaggcca</t>
  </si>
  <si>
    <t>tgcaggagcaaatacaatgcacgcgagcgaaaagagacagagtttgttggtgtcaggtgtgtgt</t>
  </si>
  <si>
    <t>tgcaggagcaaatacaatgcacgcgagcgaaaagaggcagagtttgttggtgtcaggtgtgtgt</t>
  </si>
  <si>
    <t>tgcaggagcaagcgcagtctgtccaacaagtgccagaagggagaaccaaagctctctggcaagg</t>
  </si>
  <si>
    <t>tgcaggagcaagcgcagtctgtccaacaggtgccagaagggagaaccaaagctctctggcaagg</t>
  </si>
  <si>
    <t>tgcaggagcaaggctagcatcattgtgcgagctaatttctggtgttgaggtgataaattgttgt</t>
  </si>
  <si>
    <t>tgcaggagcaaggctagcatcattgtgtgagctaatttctggtgttgaggtgataaattgttgt</t>
  </si>
  <si>
    <t>tgcaggagcaagggttgtgcatccaacttcgatggaattccatggtggaggcgaagagtttgag</t>
  </si>
  <si>
    <t>tgcaggagcaagggttgtgcatccaacttcgatggaattccatgttggaggcgaagagtttgag</t>
  </si>
  <si>
    <t>tgcaggagcaatgacaccagatctggcattcccaggtctggatttgcatctgctcagctccgtg</t>
  </si>
  <si>
    <t>tgcaggagcaatggcaccagatctggcattcccaggtctggatttgcatctgctcagctccgtg</t>
  </si>
  <si>
    <t>tgcaggagcaatggcgccagatctggcattcccaggtctggatttgcgtctgctcagctccgtg</t>
  </si>
  <si>
    <t>tgcaggagcaatggcgccagatctggcattcccaggtctggatttgcgtctgctcagctctgtg</t>
  </si>
  <si>
    <t>tgcaggagcaatgttctgtagtataattacctaataaatggtttgtagcagaagggcactgcat</t>
  </si>
  <si>
    <t>tgcaggagcaatgttctgtagtataattacctaataaatggtttgtagcagaagggcactgcgt</t>
  </si>
  <si>
    <t>tgcaggagcaattcggggtcaccgtcaaccacgtccacgcgatcgccattctcatcgccacctt</t>
  </si>
  <si>
    <t>tgcaggagcagttcggggtcaccgtcaaccacgtccacgcgatcgccattctcatcgccacctt</t>
  </si>
  <si>
    <t>tgcaggagcacaagtgcacaacagtcaacaggatgccgccgccgatcgacatgtgctcgtggaa</t>
  </si>
  <si>
    <t>tgcaggagcgcaagtgcacaacagtcaacaggatgccgccgccgatcgacatgtgctcgtggaa</t>
  </si>
  <si>
    <t>tgcaggagcacaccatgtaaatcaagtaagaagctgccgattattctttcacttgatctggcat</t>
  </si>
  <si>
    <t>tgcaggagcactccatgtaaatcaagtaagaagctgccgattattctttcacttgatctggcat</t>
  </si>
  <si>
    <t>tgcaggagcacacgagcaggccacacagcagacagcacaacagatcggccacctcctcgaatcc</t>
  </si>
  <si>
    <t>tgcaggagcagacgagcaggccacacagcagacagcacaacagatcggccacctcctcgaatcc</t>
  </si>
  <si>
    <t>tgcaggagcacagcggcgacgcgacgcgcaactcaacgtcaggacaccgaaaaaaaaaaaaaaa</t>
  </si>
  <si>
    <t>tgcaggagcacagcggcgtcgcgacgcgcaactcaacgtcaggacaccgaaaaaaaaaaaaaaa</t>
  </si>
  <si>
    <t>tgcaggagcacataatccttgtcagggattcgattcatccgagcggtgtgtccctgttggaatg</t>
  </si>
  <si>
    <t>tgcaggagcacataatccttgtcagggattcgattcattcgagcggtgtgtccctgttggaatg</t>
  </si>
  <si>
    <t>tgcaggagcaccaagacatccatggggtcgttgtcctcgcagagcgttcgcgggatgaagccgt</t>
  </si>
  <si>
    <t>tgcaggagcaccaagacatccatggggtcgttgtcctcgcagagcgttcgcgggatggagccgt</t>
  </si>
  <si>
    <t>tgcaggagcaccatatttgaggggtgaaaagtttcaagtgttttttcaatcatttcagattcag</t>
  </si>
  <si>
    <t>tgcaggagcaccatatttgtggggtgaaaagtttcaagtgttttttcaatcatttcagattcag</t>
  </si>
  <si>
    <t>tgcaggagcacctgctcggcaggaggggatcggccagtgggagcaggggacccgcgaccaactg</t>
  </si>
  <si>
    <t>tgcaggagcacctgctcggcaggaggggatcggccagtgggagcaggggacctgcgaccaactg</t>
  </si>
  <si>
    <t>tgcaggagcacgaaacacgagcgaagggtctcatctggctgcacgcatgcccacccgccgagaa</t>
  </si>
  <si>
    <t>tgcaggagcacgaaacatgagcgaagggtctcatctggctgcacgcatgcccacccgccgagaa</t>
  </si>
  <si>
    <t>tgcaggagcacgcccccgttctgctcgaagaacttttacttggctctgatgagcttcctcttct</t>
  </si>
  <si>
    <t>tgcaggagcacgcccccgttctgctcgaagaacttttgcttggctctgatgagcttcctcttct</t>
  </si>
  <si>
    <t>tgcaggagcacgcgccgcggcaggcgctgcggtgcgtgcacgtcgcgctcctctgcgtgcagtc</t>
  </si>
  <si>
    <t>tgcaggagcacgcgccgcggcaggcgctgcggtgcgtgcacgttgcgctcctctgcgtgcagtc</t>
  </si>
  <si>
    <t>tgcaggagcactccatgtaaatcaagtaagaagctgcccattattctcacttgatctggcatgg</t>
  </si>
  <si>
    <t>tgcaggagcactccatgtaaatcaagtaagaagctgccgattattctcacttgatctggcatgg</t>
  </si>
  <si>
    <t>tgcaggagcactttattatctccattcttcagcttcagtatcaatcttccaccgtgatgtgaag</t>
  </si>
  <si>
    <t>tgcaggagcactttattatctccattcttcagcttcagtatcaatcttccatcgtgatgtgaag</t>
  </si>
  <si>
    <t>tgcaggagcactttattggagcagagccgccagcggtgcgggtgtggggtccctctaccgaggt</t>
  </si>
  <si>
    <t>tgcagtagcactttattggagcagagccgccagcggtgcgggtgtggggtccctctaccgaggt</t>
  </si>
  <si>
    <t>tgcaggagcagaactagtgaactagttaaagtacacatcacgcatgatgttgtcgatgcaacct</t>
  </si>
  <si>
    <t>tgcaggagcagaactagtgaactagttaaagtacacatcatgcatgatgttgtcgatgcaacct</t>
  </si>
  <si>
    <t>tgcaggagcagaagcatataagaaaggtgcgagttcgacgaaggttttttttaggctaaataaa</t>
  </si>
  <si>
    <t>tgcaggagcagaagcatataagaaaggtgtgagttcgacgaaggttttttttaggctaaataaa</t>
  </si>
  <si>
    <t>tgcaggagcagagtgcttccagtggcgagaaaggaaggaatgtgactgcgtgagctagtggttg</t>
  </si>
  <si>
    <t>tgcaggagcagcgtgcttccagtggcgagaaaggaaggaatgtgactgcgtgagctagtggttg</t>
  </si>
  <si>
    <t>tgcaggagcagatcaggacggtcgaagccaacatcaagggcgtgtttgggagcgtggccaagag</t>
  </si>
  <si>
    <t>tgcaggagcagatcaggacggtcgaagccgacatcaagggcgtgtttgggagcgtggccaagag</t>
  </si>
  <si>
    <t>tgcaggagcagcactagaaaggctgccagcaacagcaagtccgagctgagccatcgggatactg</t>
  </si>
  <si>
    <t>tgcaggagcagcactagaaaggctgccatcaacagcaagtccgagctgagccatcgggatactg</t>
  </si>
  <si>
    <t>tgcaggagcagcagcaggacagcaagcaggcatgtaagtacatgaatcggctgaaatgagaaat</t>
  </si>
  <si>
    <t>tgcaggagcagcagcaggacagcaagcaggcatgtaagtacatgattcggctgaaatgagaaat</t>
  </si>
  <si>
    <t>tgcaggagcagcagcccttgccgagccacgcctcgcaggccttctcgcacttgtccttgcactc</t>
  </si>
  <si>
    <t>tgcaggagcagcagcccttgccgagccacgcctcgcaggccttctcgcacttgtccttgcactt</t>
  </si>
  <si>
    <t>tgcaggagcagcatgccgacagcgaagaagaggaggccgagccatgcggttctcttcctcactg</t>
  </si>
  <si>
    <t>tgcaggagcagcatgccgacagcgaagaagaggaggccgagccatgcggttctcttcctcgctg</t>
  </si>
  <si>
    <t>tgcaggagcagcgacactcctctgctggccaccttgctcttgcctcttgggtgaagaagagttg</t>
  </si>
  <si>
    <t>tgcaggagcagtgacactcctctgctggccaccttgctcttgcctcttgggtgaagaagagttg</t>
  </si>
  <si>
    <t>tgcaggagcagcgcctccagctgccacagctgcgtgcggacgtggccaggccagccagtcaaca</t>
  </si>
  <si>
    <t>tgcaggagcagcgcctccagctgccagagctgcgtgcggacgtggccaggccagccagtcaaca</t>
  </si>
  <si>
    <t>tgcaggagcagcgcctccagctgccacagctgcgtgcgtgcgtacgtggccaaggccagccagt</t>
  </si>
  <si>
    <t>tgcaggagcagcgcctccagctgccacagctgcgtgcgtgcgtgcgtggccaaggccagccagt</t>
  </si>
  <si>
    <t>tgcaggagcagctccccaagccatgtacgaacctcgatcactctgtttcctccacttttctgtt</t>
  </si>
  <si>
    <t>tgcaggagcagctccccaagccatgtacgcacctcgatcactctgtttcctccacttttctgtt</t>
  </si>
  <si>
    <t>tgcaggagcagctggtcacggacctcctcgacatcggcgagctcgcgggcggcggcgtccgcgc</t>
  </si>
  <si>
    <t>tgcaggagcagctggtcacggacctgctcgacatcggcgagctcgcgggcggcggcgtccgcgc</t>
  </si>
  <si>
    <t>tgcaggagcaggaaatgaaaaaggagaataagcaggaaggtcttgtgtaggaattgggtcgaac</t>
  </si>
  <si>
    <t>tgcaggagcaggaaatgaaaaaggagaataagcaggagggtcttgtgtaggaattgggtcgaac</t>
  </si>
  <si>
    <t>tgcaggagcaggaattttaggaaactttgaaggctccatgtaatcgctattcacgtccaagtgc</t>
  </si>
  <si>
    <t>tgcaggagcaggaattttaggaaactttgaaggctccatgtaatcgctattcacgtctaagtgc</t>
  </si>
  <si>
    <t>tgcaggagcaggacacagctgcatgcgagaacaaactgtacgcacgacactgttggggtgtacg</t>
  </si>
  <si>
    <t>tgcaggagcaggacacagctgcatgcgagaacaaactgtacgcacgtcactgttggggtgtacg</t>
  </si>
  <si>
    <t>tgcaggagcaggacggattccatgggcgcccaagatgacattgcttgctgccaacaaattaaag</t>
  </si>
  <si>
    <t>tgcaggagcaggacggattccatgggcgcccaaggtgacattgcttgctgccaacaaattaaag</t>
  </si>
  <si>
    <t>tgcaggagcaggagaagggcagcttcctcagaactcacaagaaccctggcccgtccgtccgtcc</t>
  </si>
  <si>
    <t>tgcaggagcaggagcagggcagcttcctcagaactcacaagaaccctggcccgtccgtccgtcc</t>
  </si>
  <si>
    <t>tgcaggagcaggaggaagcacagctcctcccccaacaagtcgcggtgctcaggtcagctgcttc</t>
  </si>
  <si>
    <t>tgcaggagcaggaggaagcacagctcctcccccaacaagttgcggtgctcaggtcagctgcttc</t>
  </si>
  <si>
    <t>tgcaggagcaggatcctggtttctaaacaacttcccgccacgtgtcgcctcctgggccgtccga</t>
  </si>
  <si>
    <t>tgcaggagcaggatcctggtttcttaacaacttcccgccacgtgtcgcctcctgggccgtccga</t>
  </si>
  <si>
    <t>tgcaggagcaggccacgcacacgcagcagttggtctgttggcagcaggcttccaagcaggcccc</t>
  </si>
  <si>
    <t>tgcaggagcaggccccgcacacgcagcagttggtctgttggcagcaggcttccaagcaggcccc</t>
  </si>
  <si>
    <t>tgcaggagcaggtcgactggggtgtgggtgtggccgtttgggagagcaaccatcaacttggaga</t>
  </si>
  <si>
    <t>tgcaggagcaggtcgactggggtgtgggtgtggccgtttgggagagcaaccatcaactttgaga</t>
  </si>
  <si>
    <t>tgcaggagcaggtgcgggccatgattcagcgggccatagcgaggaaggtggcggcgatggagtc</t>
  </si>
  <si>
    <t>tgcaggagcaggtgcgggccatgattcagcgggtcatagcgaggaaggtggcggcgatggagtc</t>
  </si>
  <si>
    <t>tgcaggagcagtggctccatctccctgaaaaccttctcctcactgcatagcgacatgattagat</t>
  </si>
  <si>
    <t>tgcaggagcagtggctccatctccctgaaaaccttcttctcactgcatagcgacatgattagat</t>
  </si>
  <si>
    <t>tgcaggagcatggcttctaccagacagccactaccattcatgtcgtctacgtatactctctcca</t>
  </si>
  <si>
    <t>tgcaggagcatggcttctaccagacagccactaccattcatgtcgtctacgtgtactctctcca</t>
  </si>
  <si>
    <t>tgcaggagcattcgcgggtgctgtgcggatgacgtgccgcggcgcaccacctgcaaccgaaaaa</t>
  </si>
  <si>
    <t>tgcaggagcattcgcgggtgctgtgcggatgacgtgccgcggcgcgccacctgcaaccgaaaaa</t>
  </si>
  <si>
    <t>tgcaggagccacgaggtgacctgaacctccatgctgtactgttataaagcctcggtgcctccac</t>
  </si>
  <si>
    <t>tgcaggagccacgaggtgacctgaacctccatgctgtactgttataaagtctcggtgcctccac</t>
  </si>
  <si>
    <t>tgcaggagccacgccaggcggttctctttctctcccatgccttggcagctcacgcacgggtgag</t>
  </si>
  <si>
    <t>tgcaggagccacgccaggtggttctctttctctcccatgccttggcagctcacgcacgggtgag</t>
  </si>
  <si>
    <t>tgcaggagccacgttccatgagtgcgagggtcctcaaggtggtttactttcctgatgtagagtt</t>
  </si>
  <si>
    <t>tgcaggagccacgttccttgagtgcgagggtcctcaaggtggtttactttcctgatgtagagtt</t>
  </si>
  <si>
    <t>tgcaggagccagacagccccacccagcccgaacacccttcgtcccctcccgctcccatccgaaa</t>
  </si>
  <si>
    <t>tgcaggagccagacagccccacccagcccgaacccccttcgtcccctcccgctcccatccgaaa</t>
  </si>
  <si>
    <t>tgcaggagccagacgttctgcaacttgctgattgtgttgctcatcatcgcgtgcctgttgccgt</t>
  </si>
  <si>
    <t>tgcaggagccagacgttctgcaacttgctgattgtgttgctcatcatcgcgtgcttgttgccgt</t>
  </si>
  <si>
    <t>tgcaggagccagcagattcagaatatatagcagctagctgcgagacaagacttggcatcaaaat</t>
  </si>
  <si>
    <t>tgcaggagctagcagattcagaatatatagcagctagctgcgagacaagacttggcatcaaaat</t>
  </si>
  <si>
    <t>tgcaggagccaggaggcttacgtcgaagaagacggtgttcctgttggcgtatcggtcgtgcgag</t>
  </si>
  <si>
    <t>tgcaggagccaggaggcttacgtcgaagaagacggtgttcctgttggcgtatcggtcgtgcgcg</t>
  </si>
  <si>
    <t>tgcaggagccatggtcaggtctcgccatcctagccccacatcgcaagagtcatggggatcgaag</t>
  </si>
  <si>
    <t>tgcaggagccatggtcaggtctcgccatcctagccccgcatcgcaagagtcatggggatcgaag</t>
  </si>
  <si>
    <t>tgcaggagcccagcgtggcgcgggacggggaggagggcgggaggaagcccgaggccagctccag</t>
  </si>
  <si>
    <t>tgcaggagcccagcgtggcgcgggacggggaggagggcgggaggaagcccgaggcgagctccag</t>
  </si>
  <si>
    <t>tgcaggagcccctcattggctgcttttgaaatcatgtgtccgaggacatccataactaggatga</t>
  </si>
  <si>
    <t>tgcaggagcccctcattggctgcttttgaaatcatgtgtcctaggacatccataactaggatga</t>
  </si>
  <si>
    <t>tgcaggagcccttctatggctgcctttgaaaccatgtgtcataagaagtccataactaggatga</t>
  </si>
  <si>
    <t>tgcaggagcccttctatggctgcctttgaaaccatgtgtcctaagaagtccataactaggatga</t>
  </si>
  <si>
    <t>tgcaggagccgccgcctcttcctcgccaaagcttggagccttggggattaggccaaggatcttg</t>
  </si>
  <si>
    <t>tgcaggagctgccgcctcttcctcgccaaagcttggagccttggggattaggccaaggatcttg</t>
  </si>
  <si>
    <t>tgcaggagccgccgtctcgccgccaaggaaaatcctttctacgaggacgccaccaccaaggctt</t>
  </si>
  <si>
    <t>tgcagtagccgccgtctcgccgccaaggaaaatcctttctacgaggacgccaccaccaaggctt</t>
  </si>
  <si>
    <t>tgcaggagccgcgggttattaacgccacgagaccaacgaagagcgtgccagggacacggcgaat</t>
  </si>
  <si>
    <t>tgcaggagccgcgggttattaacgccacgagaccaacgaagagcgtgccaggggcacggcgaat</t>
  </si>
  <si>
    <t>tgcaggagccgtggagaaagcaaagtagctagctagcaagcgtcgtcggttgcgtccgccgcgg</t>
  </si>
  <si>
    <t>tgcaggagccgtggagaaagcaaagtagctagctagcaagcgtcgtcggttgcttccgccgcgg</t>
  </si>
  <si>
    <t>tgcaggagccgttttctcattatctcgcgccctctgtttttctcacgccatcgccgcaactacg</t>
  </si>
  <si>
    <t>tgcaggagccgttttctcgttatctcgcgccctctgtttttctcacgccatcgccgcaactacg</t>
  </si>
  <si>
    <t>tgcaggagcctaggtggcgtggttggttggtgcgacagttgtcttcatggagatcttgggcgcg</t>
  </si>
  <si>
    <t>tgcaggagcctaggtggcgtggttggttggtgcgacagttgtcttgatggagatcttgggcgcg</t>
  </si>
  <si>
    <t>tgcaggagcctccacgcttgcttggccagcattgccatgttaaaagaatggagatccctaaagc</t>
  </si>
  <si>
    <t>tgcaggagcctccaggcttgcttggccagcattgccatgttaaaagaatggagatccctaaagc</t>
  </si>
  <si>
    <t>tgcaggagcctcctgtcgttctcggaccaacaggatgcatgggaacgtgttgctgcctgtcagt</t>
  </si>
  <si>
    <t>tgcaggagcctcctgtcgttcttggaccaacaggatgcatgggaacgtgttgctgcctgtcagt</t>
  </si>
  <si>
    <t>tgcaggagcctctgacgctctgccacaggttgatgtgacatggagctctactgcatacgtggac</t>
  </si>
  <si>
    <t>tgcaggagcctctgaggctctgccacaggttgatgtgacatggagctctactgcatacgtggac</t>
  </si>
  <si>
    <t>tgcaggagcctctgtgcctgttgcatgggccctccgcgggaggcctcgccgaaaaaaaaaaaaa</t>
  </si>
  <si>
    <t>tgcaggagcctctgtgcctgttgcatgggccctccgcgggcggcctcgccgaaaaaaaaaaaaa</t>
  </si>
  <si>
    <t>tgcaggagcctgttctccgcggaagaggccgatgcgctcggagcttccgccgccgccgccgcca</t>
  </si>
  <si>
    <t>tgcaggagcctgttctccgcggaagaggccgatgcgctcggagcttccgccgccgccgccgccg</t>
  </si>
  <si>
    <t>tgcaggagccttataaaggcaggtgggcactgggcactgcaccccgtccgtcgtctacacacat</t>
  </si>
  <si>
    <t>tgcaggagccttataaaggcaggtgggcagtgggcactgcaccccgtccgtcgtctacacacat</t>
  </si>
  <si>
    <t>tgcaggagccttgctggaagaaacccatggcgagcgactgcgactgcgcgcccgcggcctgcgt</t>
  </si>
  <si>
    <t>tgcaggggccttgctggaagaaacccatggcgagcgactgcgactgcgcgcccgcggcctgcgt</t>
  </si>
  <si>
    <t>tgcaggagcgaactaacttgaggattccagagaaatgatagcccatcagttttcttcccttgcc</t>
  </si>
  <si>
    <t>tgcaggagtgaactaacttgaggattccagagaaatgatagcccatcagttttcttcccttgcc</t>
  </si>
  <si>
    <t>tgcaggagcgagatcaagatgctcgtaagcacgcttattaaccgccatccgctatcgtctctct</t>
  </si>
  <si>
    <t>tgcaggagcgagatcaagctgctcgtaagcacgcttattaaccgccatccgctatcgtctctct</t>
  </si>
  <si>
    <t>tgcaggagcgaggtggaaggagaagatcagttggtggatatgatcgattaaccaagcagctaga</t>
  </si>
  <si>
    <t>tgcaggagcgaggtggaaggagaagatcagttggtggatatgatggattaaccaagcagctaga</t>
  </si>
  <si>
    <t>tgcaggagcgcgcgcacgcacctcgacggatttgttggggttctggttggcggcgctggcgccg</t>
  </si>
  <si>
    <t>tgcaggagcgcgcgcacgcacctcgacggattttttggggttctggttggcggcgctggcgccg</t>
  </si>
  <si>
    <t>tgcaggagcgcgcgcgagatctcgttcacgcagtcgttgagcaccttctcgtccaccacgatcg</t>
  </si>
  <si>
    <t>tgcaggagcgcgcgcgagatctcgttcacgcagtcgttgagcaccttgtcgtccaccacgatcg</t>
  </si>
  <si>
    <t>tgcaggagcgcgcgctcggctcgagtcaaatgtatgacacaaaactttcctcaaaaggagcgat</t>
  </si>
  <si>
    <t>tgcaggagcgctcgctcggctcgagtcaaatgtatgacacaaaactttcctcaaaaggagcgat</t>
  </si>
  <si>
    <t>tgcaggagcgggactggcgtctggcgtctccctcgcgcaatccccccaacccaaaccccgacca</t>
  </si>
  <si>
    <t>tgcaggagcgggactggcgtctggcgtctccctcgcgcaattcccccaacccaaaccccgacca</t>
  </si>
  <si>
    <t>tgcaggagcgggcgtcagcagcctgctacacaggccgagctgcacatacggcaagagctccgaa</t>
  </si>
  <si>
    <t>tgcaggagcgggcgtcagcggcctgctacacaggccgagctgcacatacggcaagagctccgaa</t>
  </si>
  <si>
    <t>tgcaggagcggggatgccaacaactccagcggcggcggcggcggcggcgacgccgacaagttca</t>
  </si>
  <si>
    <t>tgcaggagcggggatgccaacaactctagcggcggcggcggcggcggcgacgccgacaagttca</t>
  </si>
  <si>
    <t>tgcaggagcgggtcggcgatgacagggtagtacgccgccgcgggagccgcgttgacgagcgggg</t>
  </si>
  <si>
    <t>tgcaggagcgggtcggcgatgacagggtagtacgccgccgcgggagccgcgttggcgagcgggg</t>
  </si>
  <si>
    <t>tgcaggagcgtgaagaacctgtacgagtaaactacggatctttgcattggtatttaggacaagt</t>
  </si>
  <si>
    <t>tgcaggagcgtgaagaacctgtacgagtaaactacggatctttgtattggtatttaggacaagt</t>
  </si>
  <si>
    <t>tgcaggagcgtgacgctgacggctccgtgacgacgaccaccaagggcctgtacgggatgcgcgg</t>
  </si>
  <si>
    <t>tgcaggtgcgtgacgctgacggctccgtgacgacgaccaccaagggcctgtacgggatgcgcgg</t>
  </si>
  <si>
    <t>tgcaggagcgtgcagcccgtcgaccccgccgtcgactacttccaaatatttggcctgtgagtag</t>
  </si>
  <si>
    <t>tgcaggagcgtgcagcccgtcgaccccgccgtcgactacttccaaatatttggcctgtgggtag</t>
  </si>
  <si>
    <t>tgcaggagcgtgctcaactacttcgagggcgtccccaagaaggaggtgaggaccaagtggatca</t>
  </si>
  <si>
    <t>tgcaggagcgtgctcaactacttcgagggcgtccccaagaaggaggtgaggaccaggtggatca</t>
  </si>
  <si>
    <t>tgcaggagcgtgttgccgcgcacctcggacaggccgaggtcgtagatgtcaaatcggaggtagt</t>
  </si>
  <si>
    <t>tgcaggagcgtgttgccgcgcacctcggacaggccgaggtcgtagatgtcaaatctgaggtagt</t>
  </si>
  <si>
    <t>tgcaggagcgttaactgttaacacaagtagctttcttgttccgaaatgtgaagccaagctggag</t>
  </si>
  <si>
    <t>tgcaggagcgttaactgttaacacaagttgctttcttgttccgaaatgtgaagccaagctggag</t>
  </si>
  <si>
    <t>tgcaggagcgttatctggtccaagctgagaaggcctgccttgtcggtcgccaccctgctctcct</t>
  </si>
  <si>
    <t>tgcaggagcgttctctggtccaagctgagaaggcctgccttgtcggtcgccaccctgctctcct</t>
  </si>
  <si>
    <t>tgcaggagctaaaccatgtcgaatcagatgcagaaagaagaaaagggatctgtacgcacggcgg</t>
  </si>
  <si>
    <t>tgcaggagctaaaccatgtcgaatcagatgcagaaagaagaaatgggatctgtacgcacggcgg</t>
  </si>
  <si>
    <t>tgcaggagctacaacatcattgctgctataccatctagattatgcaagaacaaggctagctact</t>
  </si>
  <si>
    <t>tgcaggagctacagcatcattgctgctataccatctagattatgcaagaacaaggctagctact</t>
  </si>
  <si>
    <t>tgcaggagctacgacatggactgccaccgccgtgcctgcctgcaccagtggcccaatggttctc</t>
  </si>
  <si>
    <t>tgcaggagctatgacatggactgccaccgccgtgcctgcctgcaccagtggcccaatggttctc</t>
  </si>
  <si>
    <t>tgcaggagctacgacgtggactgccaccaccgtgcctgcctgcgccagtagcccaacggttctc</t>
  </si>
  <si>
    <t>tgcaggagctacgacgtggactgccaccgccgtgcctgcctgcgccagtagcccaacggttctc</t>
  </si>
  <si>
    <t>tgcaggagctacgatatggaggtgggcggcggcgcttgggtgcgcgcgtggcgcaatggtcgta</t>
  </si>
  <si>
    <t>tgcaggagctacgatatggaggtgggcggtggcgcttgggtgcgcgcgtggcgcaatggtcgta</t>
  </si>
  <si>
    <t>tgcaggagctagtccaccaaagagctgcaacgcaccaaaacatgataagtcaatattcttatac</t>
  </si>
  <si>
    <t>tgcaggagctagtccaccaaagagctgcaatgcaccaaaacatgataagtcaatattcttatac</t>
  </si>
  <si>
    <t>tgcaggagctcaagcgcaaggcaaggcatggcgacgcgggcggacgtggagaagggcggcgtgg</t>
  </si>
  <si>
    <t>tgcaggagctcacgcgcaaggcaaggcatggcgacgcgggcggacgtggagaagggcggcgtgg</t>
  </si>
  <si>
    <t>tgcaggagctcagggccatcgatttggccatgaaccgcctcgacggcgccatcccgaaaaaaaa</t>
  </si>
  <si>
    <t>tgcaggagctcagggccatcgatttggccatgaaccgcctcgatggcgccatcccgaaaaaaaa</t>
  </si>
  <si>
    <t>tgcaggagctcccgcagcgtgagcccacgcttgttcactgccatgcccatcctctccgaggcca</t>
  </si>
  <si>
    <t>tgcaggagctcccgcagcgtgagcccgcgcttgttcactgccatgcccatcctctccgaggcca</t>
  </si>
  <si>
    <t>tgcaggagctcggcgaagactgctgtcccgaggcacgccaatggcacctcgaaccgtgccccgt</t>
  </si>
  <si>
    <t>tgcaggagctcggcgaagacttctgtcccgaggcacgccaatggcacctcgaaccgtgccccgt</t>
  </si>
  <si>
    <t>tgcaggagctcggcggcggacccataggatatgctgtgcggacgcatggtccaacgcatacctt</t>
  </si>
  <si>
    <t>tgcaggagctcgggggcggacccataggatatgctgtgcggacgcatggtccaacgcatacctt</t>
  </si>
  <si>
    <t>tgcaggagctcgtccactgcctctcctatgtgtatgctcactgacattgcatgtactcagcaga</t>
  </si>
  <si>
    <t>tgcaggagctcgtccactgcctctcctatgtgtatgctcactgacattgcatgtactcagtaga</t>
  </si>
  <si>
    <t>tgcaggagctcgtccactgcctctcctatgtgtatgctcactgacattgcttgtactcggtaga</t>
  </si>
  <si>
    <t>tgcaggagctcgttcactgcctctcctatgtgtatgctcactgacattgcttgtactcggtaga</t>
  </si>
  <si>
    <t>tgcaggagctcgttttgataggggtcaaccccaccgtgctgagcctgcggatgcttggtgagca</t>
  </si>
  <si>
    <t>tgcaggagctcgttttgataggggtcaatcccaccgtgctgagcctgcggatgcttggtgagca</t>
  </si>
  <si>
    <t>tgcaggagctctacctaaggttggaatgtatgcacagcctctaaactacaactactagaagaaa</t>
  </si>
  <si>
    <t>tgcaggagctctacctaaggttggaatgtatgcacagcctctaaactacaactattagaagaaa</t>
  </si>
  <si>
    <t>tgcaggagctgaagcaatcggagatgtagtagttgttggttcccgagccatccattggttcatg</t>
  </si>
  <si>
    <t>tgcaggagctgaagtaatcggagatgtagtagttgttggttcccgagccatccattggttcatg</t>
  </si>
  <si>
    <t>tgcaggagctgaagcccacggcgtgctccttatccgaatcccacaggctctgaagatgtcaaga</t>
  </si>
  <si>
    <t>tgcaggagctgaagcccacggcgtgctccttgtccgaatcccacaggctctgaagatgtcaaga</t>
  </si>
  <si>
    <t>tgcaggagctgaggacgcgccaagagcaagaaatggacgacggcgcccagcaagagcccagcag</t>
  </si>
  <si>
    <t>tgcaggagctgaggacgcgccaagagcaaggaatggacgacggcgcccagcaagagcccagcag</t>
  </si>
  <si>
    <t>tgcaggagctgaggcatgtctatggttcacggtggtcgcgccgtgttgcccgtggtctatcgcg</t>
  </si>
  <si>
    <t>tgcaggagctgaggcgtgtctatggttcacggtggtcgcgccgtgttgcccgtggtctatcgcg</t>
  </si>
  <si>
    <t>tgcaggagctgatggagaagttaaaggtgccatcagatgctgaattgatgaagattgctattgc</t>
  </si>
  <si>
    <t>tgcaggagctgatggagaagttaaaggtgccatcagatgctgagttgatgaagattgctattgc</t>
  </si>
  <si>
    <t>tgcaggagctgccttgccctcgcctgtgttcgtttgaccgacgcccgactggctcccgaaaaaa</t>
  </si>
  <si>
    <t>tgcaggagctgccttgccctcgcttgtgttcgtttgaccgacgcccgactggctcccgaaaaaa</t>
  </si>
  <si>
    <t>tgcaggagctgcgatggcgtccactacatcagtgagcaccacatcgagtgatactgcaagatgc</t>
  </si>
  <si>
    <t>tgcaggagctgcgatggcgtccactacatcagttagcaccacatcgagtgatactgcaagatgc</t>
  </si>
  <si>
    <t>tgcaggagctgctacaggtatttatgtatactacttgcaaacagagtagaatggtgaaacatgg</t>
  </si>
  <si>
    <t>tgcaggggctgctacaggtatttatgtatactacttgcaaacagagtagaatggtgaaacatgg</t>
  </si>
  <si>
    <t>tgcaggagctggacgtgcccgatggcacgctcgtagacctggcagatgttgtgcacggatccca</t>
  </si>
  <si>
    <t>tgcaggagctggacgtgcccgctggcacgctcgtagacctggcagatgttgtgcacggatccca</t>
  </si>
  <si>
    <t>tgcaggagctggaggaggttggtggcctggacgagctggaaaaggagctcgcgcgaatcggccg</t>
  </si>
  <si>
    <t>tgcaggagctggaggaggttggtggcctggacgagctggaaaaggagctcgcgcgaatcgtccg</t>
  </si>
  <si>
    <t>tgcaggagctggaggttgtcattagtgccgtctccaaggagaccttgcccttgttggcaagacg</t>
  </si>
  <si>
    <t>tgcaggagctggaggttgtcattagtgctgtctccaaggagaccttgcccttgttggcaagacg</t>
  </si>
  <si>
    <t>tgcaggagctggcaagggaggagggcgcctgggactgagaagatgacgagagagatgccctgca</t>
  </si>
  <si>
    <t>tgcaggagctggcaagggaggagggggcctgggactgagaagatgacgagagagatgccctgca</t>
  </si>
  <si>
    <t>tgcaggagctggccgcaggtttcagatactacgtcttctccaaagacctgccgctggtatgtac</t>
  </si>
  <si>
    <t>tgcaggagctggccgcaggtttcagatactacgtcttctccaaagagctgccgctggtatgtac</t>
  </si>
  <si>
    <t>tgcaggagctggccgcaggtttcagatactacgtcttctccaaagagctgccgctggtacgtag</t>
  </si>
  <si>
    <t>tgcaggagctggccgcaggtttcagatactacgtcttctccagagagctgccgctggtacgtag</t>
  </si>
  <si>
    <t>tgcaggagctggcgcacatgcgcaagctctacaacgacatcatctacttcgtgcagaaccacgt</t>
  </si>
  <si>
    <t>tgcaggagctggcgcgcatgcgcaagctctacaacgacatcatctacttcgtgcagaaccacgt</t>
  </si>
  <si>
    <t>tgcaggagctgggaatctaggaagctggaggatggctccaaggtctgagctccctccgttcatt</t>
  </si>
  <si>
    <t>tgcaggagctgggaatctaggaagctggaggatggctccaaggtctgcgctccctccgttcatt</t>
  </si>
  <si>
    <t>tgcaggagctggtcccgaacgccaacaaggtcggccccccctctagctccttaatttctcctct</t>
  </si>
  <si>
    <t>tgcaggagctggtcccgaacggcaacaaggtcggccccccctctagctccttaatttctcctct</t>
  </si>
  <si>
    <t>tgcaggagctggtgctggtggggagcgcggcgaggtcgaggtggcggttgatgaagccgcggga</t>
  </si>
  <si>
    <t>tgcaggagctggtgctggtggggagcgctgcgaggtcgaggtggcggttgatgaagccgcggga</t>
  </si>
  <si>
    <t>tgcaggagctggtggcaagggagggggctgggagcctgggactgagaagatgacaagagagaga</t>
  </si>
  <si>
    <t>tgcaggagctggtggcaagggagggggctgggagcctgggactgagaagatgacgagagagaga</t>
  </si>
  <si>
    <t>tgcaggagctgtggagtcgccatccccaggggatgtggaggtcaggtgagtagcttagcagctt</t>
  </si>
  <si>
    <t>tgcaggagctgtggagtcgccattcccaggggatgtggaggtcaggtgagtagcttagcagctt</t>
  </si>
  <si>
    <t>tgcaggagctgtgtcagaagcggcgatgggcgccaccgttgtacgagcctacccgcgagggtcc</t>
  </si>
  <si>
    <t>tgcaggagctgtgtcagaagcggcgatgggcgccgccgttgtacgagcctacccgcgagggtcc</t>
  </si>
  <si>
    <t>tgcaggagctgttatctcattgctgaagtgcatcaggacatggaggaggaacggatctgctctt</t>
  </si>
  <si>
    <t>tgcaggagctgttatgtcattgctgaagtgcatcaggacatggaggaggaacggatctgctctt</t>
  </si>
  <si>
    <t>tgcaggagctgttgcatctgggccgaggcccgaaggggcgcgtgcgcgggcttagggagcaggc</t>
  </si>
  <si>
    <t>tgcaggcgctgttgcatctgggccgaggcccgaaggggcgcgtgcgcgggcttagggagcaggc</t>
  </si>
  <si>
    <t>tgcaggagcttatacccactactagggtcgactgaaagtacagtttggcatcaagaagaaatag</t>
  </si>
  <si>
    <t>tgcaggagcttatacccactactagggtcgactgaaagtacagtttggcatcaagaagaaattg</t>
  </si>
  <si>
    <t>tgcaggagcttcctccttctccttctcatcaggaactagagacgccacatatttgtcgggttgc</t>
  </si>
  <si>
    <t>tgcaggatcttcctccttctccttctcatcaggaactagagacgccacatatttgtcgggttgc</t>
  </si>
  <si>
    <t>tgcaggagcttcggttgaaagggatgcctaagatcacaaggatagatgacagagacttgtgcgg</t>
  </si>
  <si>
    <t>tgcaggagcttcggttgaaagggatgcctaagatcacaaggatagatgacagggacttgtgcgg</t>
  </si>
  <si>
    <t>tgcaggagcttctcgagcgcagcaaccacggcggcgtggctctggtcgccaacaatctccgaaa</t>
  </si>
  <si>
    <t>tgcaggagcttctcgagcgcagtaaccacggcggcgtggctctggtcgccaacaatctccgaaa</t>
  </si>
  <si>
    <t>tgcaggagcttgatgagcgcgtcgtgtattccgctggtctcggacatggcgtcgaggcactcgg</t>
  </si>
  <si>
    <t>tgcaggagcttgatgatcgcgtcgtgtattccgctggtctcggacatggcgtcgaggcactcgg</t>
  </si>
  <si>
    <t>tgcaggagcttgcaccgcagacggatgacaggtcctttgatggttggtaggatagaataagcca</t>
  </si>
  <si>
    <t>tgcaggagcttgcaccgcagacggatgacaggtcctttgatgtttggtaggatagaataagcca</t>
  </si>
  <si>
    <t>tgcaggagcttgcatgcggtaacaagtgtgtgttacgtgtcggttcttgcactctagctcaaag</t>
  </si>
  <si>
    <t>tgcaggagcttgcatgcggtaactagtgtgtgttacgtgtcggttcttgcactctagctcaaag</t>
  </si>
  <si>
    <t>tgcaggagcttgccctgcgacacgaccagcgcggcgaagggctggccgagggcagcggagacgt</t>
  </si>
  <si>
    <t>tgcaggagcttgccctgcgacacggccagcgcggcgaagggctggccgagggcagcggagacgt</t>
  </si>
  <si>
    <t>tgcaggagcttgctatgtggttaaggtactcagattgtcacctgggattcctgcctgggccgca</t>
  </si>
  <si>
    <t>tgcaggagcttgctatttggttaaggtactcagattgtcacctgggattcctgcctgggccgca</t>
  </si>
  <si>
    <t>tgcaggagcttgtcgaaggagagaagtaggccacggtcgatgggacatccccagtcctcgtcgg</t>
  </si>
  <si>
    <t>tgcaggagcttgtcgaaggagagaagtaggccacggtcgatgggacgtccccagtcctcgtcgg</t>
  </si>
  <si>
    <t>tgcaggaggaaaagatgtgctaattaaagcagttgcccaggcgattccagtatatataatgagt</t>
  </si>
  <si>
    <t>tgcaggagggaaagatgtgctaattaaagcagttgcccaggcgattccagtatatataatgagt</t>
  </si>
  <si>
    <t>tgcaggaggaaaagttctagctctacctggtagttcaatgtttagtgagtaatcgcttttctgg</t>
  </si>
  <si>
    <t>tgcaggaggaaaagttctagctctacctggtagttcaatgtttagtgagtaatcgcttttctgt</t>
  </si>
  <si>
    <t>tgcaggaggaaacgaactaactctcgcacaagctcttcttcaccagcaacataataaaagaaaa</t>
  </si>
  <si>
    <t>tgcaggaggaaacgaactaactctcgcacaagctcttcttcaccagcagcataataaaagaaaa</t>
  </si>
  <si>
    <t>tgcaggaggaaacgaactctcgcacaagctcttctttttgagggaaacacaagctcttcttcac</t>
  </si>
  <si>
    <t>tgcaggaggaaacgaactctcgcacaagctcttcttttttagggaaacacaagctcttcttcac</t>
  </si>
  <si>
    <t>tgcaggaggaaagcaagcaaggcaagtcactctgatccctgtcttgctttcggatgcgtatata</t>
  </si>
  <si>
    <t>tgcaggtggaaagcaagcaaggcaagtcactctgatccctgtcttgctttcggatgcgtatata</t>
  </si>
  <si>
    <t>tgcaggaggaacgggtttgtgttctgaaaacaaaccgtcaacagtcagcctcatctcatctcac</t>
  </si>
  <si>
    <t>tgcaggaggatcgggtttgtgttctgaaaacaaaccgtcaacagtcagcctcatctcatctcac</t>
  </si>
  <si>
    <t>tgcaggaggaaggccgtgcgccttggatgatgagcagccaatttctttccaggtgatggagctg</t>
  </si>
  <si>
    <t>tgcaggaggaaggccgtgcgcctttgatgatgagcagccaatttctttccaggtgatggagctg</t>
  </si>
  <si>
    <t>tgcaggaggacaacacgaggccgcttcaggaggcgaacaacagagacatcagcatcttccgtcc</t>
  </si>
  <si>
    <t>tgcaggaggacaacgcgaggccgcttcaggaggcgaacaacagagacatcagcatcttccgtcc</t>
  </si>
  <si>
    <t>tgcaggaggacagaacagaacggacgtgaggcgagcgagctggtcgtcgtggcggccgaaaaaa</t>
  </si>
  <si>
    <t>tgcaggaggacagaacagaacggacgtgaggctagcgagctggtcgtcgtggcggccgaaaaaa</t>
  </si>
  <si>
    <t>tgcaggaggaccacggagcaaaactctagttagttaatagaattattcttagactatagctact</t>
  </si>
  <si>
    <t>tgcaggaggaccacggagcaaaactctagttagttaatataattattcttagactatagctact</t>
  </si>
  <si>
    <t>tgcaggaggacctaagtagcgtacaatattattaagtcactgcaaccaatcaggatcgagcact</t>
  </si>
  <si>
    <t>tgcaggaggacctaagtagcgtacaatattattacgtcactgcaaccaatcaggatcgagcact</t>
  </si>
  <si>
    <t>tgcaggaggacctggaagactggaacccacaacccaggagcacctttcggttgcaatcgcacag</t>
  </si>
  <si>
    <t>tgcaggaggacctggaagactggaacccacgacccaggagcacctttcggttgcaatcgcacag</t>
  </si>
  <si>
    <t>tgcaggaggacgcggaaggtgtcgcggatgttgttgctgtcgaactccttgaagctctcggcgc</t>
  </si>
  <si>
    <t>tgcaggaggacgcggaaggtgtcgcggatgttgttgctgttgaactccttgaagctctcggcgc</t>
  </si>
  <si>
    <t>tgcaggaggactaccacgccaacacccgaaccaacccgctcttcgaccccgcggcatccccatc</t>
  </si>
  <si>
    <t>tgcaggaggactaccacgccaacacccgaaccaacccgcttttcgaccccgcggcatccccatc</t>
  </si>
  <si>
    <t>tgcaggaggactcgacgacggcactggaaagatgacgccgcgaccatccgcgcccacccgaaaa</t>
  </si>
  <si>
    <t>tgcaggaggactcgacgacggcactggaaagttgacgccgcgaccatccgcgcccacccgaaaa</t>
  </si>
  <si>
    <t>tgcaggaggagaaggtgttcgtgcaacttggcgacgaggaggagcgcaacatgctcacctaggt</t>
  </si>
  <si>
    <t>tgcaggaggaggaggtgttcgtgcaacttggcgacgaggaggagcgcaacatgctcacctaggt</t>
  </si>
  <si>
    <t>tgcaggaggagaatccacgtacgcatggttgacaactcattaacaggtttatatgttgccaact</t>
  </si>
  <si>
    <t>tgcaggaggagaatccacgtacgcatggttgacaactcattaacaggtttatatgttgcccact</t>
  </si>
  <si>
    <t>tgcaggaggagattgacaaggagattgaggacaagaagacagaactggagcccaaggttgtgga</t>
  </si>
  <si>
    <t>tgcaggaggagattggcaaggagattgaggacaagaagacagaactggagcccaaggttgtgga</t>
  </si>
  <si>
    <t>tgcaggaggagcagaccatcatccagctccacgctctcctcggcaacaggtgaacatcaccatc</t>
  </si>
  <si>
    <t>tgcaggaggagcagaccatcatccagctccacgctctcctcggcaacaggtgatcatcaccatc</t>
  </si>
  <si>
    <t>tgcaggaggagcaggagcctgctattcgcagcccagaatcccgattgtttgtaatagaacgagt</t>
  </si>
  <si>
    <t>tgcaggaggagcaggagcctgctattcgcagcccagaatcccgattgtttgtaattgaacgagt</t>
  </si>
  <si>
    <t>tgcaggaggagcaggggaggcagacacagtgggagcacggcagcctcctgagaatggagtacga</t>
  </si>
  <si>
    <t>tgcaggaggagcaggggaggcagacatagtgggagcacggcagcctcctgagaatggagtacga</t>
  </si>
  <si>
    <t>tgcaggaggagcgggatccgaagggggctgatctgaggaggccgtctgcgcgcctccatggctg</t>
  </si>
  <si>
    <t>tgcaggaggagcgggatccgaagggggctgatctgaggaggccgtctgcgtgcctccatggctg</t>
  </si>
  <si>
    <t>tgcaggaggagctgaggaaggagaaagaggagaaggcgcgcgccctagaggagatacaagagct</t>
  </si>
  <si>
    <t>tgcaggaggagctgaggaaggagaaagaggagaaggcgcgcgccctagatgagatacaagagct</t>
  </si>
  <si>
    <t>tgcaggaggagctgcatgaccccagcaagaaaaaagagcttcgccgacctgattcttactgatt</t>
  </si>
  <si>
    <t>tgcaggaggagctgcatgaccccagcaagaaaaaagagcttcgccgacctggttcttactgatt</t>
  </si>
  <si>
    <t>tgcaggaggagctgcggaaggagagagaggagaaggcacgtgccctagatgagatacaagagct</t>
  </si>
  <si>
    <t>tgcaggaggagctgcggaaggagagagaggagaaggcacgtgccctagatgagatgcaagagct</t>
  </si>
  <si>
    <t>tgcaggaggaggaagggggagcggccgccctcgacgggccaatgctctgccttccacaccgcgt</t>
  </si>
  <si>
    <t>tgcaggaggaggaagggggagcggccgccctcaacgggccaatgctctgccttccacaccgcgt</t>
  </si>
  <si>
    <t>tgcaggaggaggggcagaggggcagacagacgggcagtgtgacgaccactggttgaatggtggt</t>
  </si>
  <si>
    <t>tgcaggaggaggggcagaggggcagaccgacgggcagtgtgacgaccactggttgaatggtggt</t>
  </si>
  <si>
    <t>tgcaggaggagggggtgggggctgacttttggcactggcactctggcagtccagctccagcagg</t>
  </si>
  <si>
    <t>tgcaggaggagggggtgggggttgacttttggcactggcactctggcagtccagctccagcagg</t>
  </si>
  <si>
    <t>tgcaggaggaggttgaggaagatggcgaggcggcacgcgaagctgcggacatcggtgctggtga</t>
  </si>
  <si>
    <t>tgcaggaggaggttgaggaagatggcgaggcggcacgcgaagctgcggacctcggtgctggtga</t>
  </si>
  <si>
    <t>tgcaggaggagtgagattgcagggcgcacgtaccagatccttctggacgccgagaaggaggctc</t>
  </si>
  <si>
    <t>tgcaggaggagtgagattgcagggcgcacgtaccagatctttctggacgccgagaaggaggctc</t>
  </si>
  <si>
    <t>tgcaggaggatatctgagatgttgcaggtttttattagatctgttgtagcggagacgatgcaat</t>
  </si>
  <si>
    <t>tgcaggaggatatctgagatgttgcaggtttttattagatctgttgtaggggagacgatgcaat</t>
  </si>
  <si>
    <t>tgcaggaggatcaaccctgagtggaatttcaatctcctcaggttccagcagacctgcaacaggt</t>
  </si>
  <si>
    <t>tgcaggaggatcaaccctgagtggaatttcaatctcctcaggttccagcagacctgcaactggt</t>
  </si>
  <si>
    <t>tgcaggaggatcatagtttctttcgttcatgtttctcagtttgctaatcatctggatgttggat</t>
  </si>
  <si>
    <t>tgcaggaggatcatagtttctttcgttcatgtttctcagtttgctattcatctggatgttggat</t>
  </si>
  <si>
    <t>tgcaggaggatctcgacccgctctctccttccacctaaacactcgggctgaccacgggactgcc</t>
  </si>
  <si>
    <t>tgcaggaggatctcgacctgctctctccttccacctaaacactcgggctgaccacgggactgcc</t>
  </si>
  <si>
    <t>tgcaggaggatgactgcgacgacgaccacgacgacaatcataccctccttagcgctaatgctgc</t>
  </si>
  <si>
    <t>tgcaggaggatgactgcgacgacgaccacgacgacaatcatcccctccttagcgctaatgctgc</t>
  </si>
  <si>
    <t>tgcaggaggatgatcggtagagaatgccgcaatgccgacatgttctctgttcacggatcagcag</t>
  </si>
  <si>
    <t>tgcaggaggatgatcggtagaggatgccgcaatgccgacatgttctctgttcacggatcagcag</t>
  </si>
  <si>
    <t>tgcaggaggatgtaaacactaaaaacggggaccgaaacaaacaggtctctgaaacttctgtaga</t>
  </si>
  <si>
    <t>tgcaggaggatgtaaacactaaagacggggaccgaaacaaacaggtctctgaaacttctgtaga</t>
  </si>
  <si>
    <t>tgcaggaggatgtctgctactgggcatgttacggtgccatggtttctatgccgtggttgtcata</t>
  </si>
  <si>
    <t>tgcaggaggatgtttgctactgggcatgttacggtgccatggtttctatgccgtggttgtcata</t>
  </si>
  <si>
    <t>tgcaggaggattcttcgctatcttctttgcttgcttggttgcagtgtatattggagcagtatca</t>
  </si>
  <si>
    <t>tgcaggaggattcttggctatcttctttgcttgcttggttgcagtgtatattggagcagtatca</t>
  </si>
  <si>
    <t>tgcaggaggcaactgaatcaccaaagcacacaagaccagactagcagtagtgacgtgaggatga</t>
  </si>
  <si>
    <t>tgcaggaggcaactgaatcaccaaagcacacaagaccagactagcagtagtggcgtgaggatga</t>
  </si>
  <si>
    <t>tgcaggaggcaaggaagttctaattatggctgttgctcaagccgtcccgacatactcaatatct</t>
  </si>
  <si>
    <t>tgcaggaggcaaggaagttctaattatggctgttgctcaagccgtctcgacatactcaatatct</t>
  </si>
  <si>
    <t>tgcaggaggcaccgaggcagtgcagccgccaaggccgagccgcccgcggagacggggagggccc</t>
  </si>
  <si>
    <t>tgcaggaggcaccgaggcagtgcagccgccaaggtcgagccgcccgcggagacggggagggccc</t>
  </si>
  <si>
    <t>tgcaggaggcacctggatgaaacatatactataccatcagaattcaggggagcaggcaagctga</t>
  </si>
  <si>
    <t>tgcaggaggcacctggatgaaacatatactataccatcaggattcaggggagcaggcaagctga</t>
  </si>
  <si>
    <t>tgcaggaggcacggagtcggagccagagctccctcggtctacttctcctccgcccccgagcccc</t>
  </si>
  <si>
    <t>tgcaggaggcacggagtcggagtcagagctccctcggtctacttctcctccgcccccgagcccc</t>
  </si>
  <si>
    <t>tgcaggaggcacggagtcggagtcagagctcccttggtctacttctcctccacctcagagcccc</t>
  </si>
  <si>
    <t>tgcaggaggcacggagtcggagtcagagctcccttggtctacttctcctccgcctcagagcccc</t>
  </si>
  <si>
    <t>tgcaggaggcagcagaggagtgaaggagaagggaagaacagaagaaccgagcatgacaagtgct</t>
  </si>
  <si>
    <t>tgcaggaggcagcagaggagtgaaggagaagggaagaacagaagaatcgagcatgacaagtgct</t>
  </si>
  <si>
    <t>tgcaggaggcaggaagcgtacgccctccaagtttcctgcaagcggcacgtacgtacgcgcgcac</t>
  </si>
  <si>
    <t>tgcaggaggcaggaagcgtacgccttccaagtttcctgcaagcggcacgtacgtacgcgcgcac</t>
  </si>
  <si>
    <t>tgcaggaggcatctccaccgtcaaatacaccctgatccaagggctcccctatcgccgaaaccca</t>
  </si>
  <si>
    <t>tgcaggaggcatctccactgtcaaatacaccctgatccaagggctcccctatcgccgaaaccca</t>
  </si>
  <si>
    <t>tgcaggaggccaagcgcgggcggaagctcctgcccaagaagcagcaagcgcaaccaacaaagat</t>
  </si>
  <si>
    <t>tgcaggaggccaggcgcgggcggaagctcctgcccaagaagcagcaagcgcaaccaacaaagat</t>
  </si>
  <si>
    <t>tgcaggaggccacggtcagctgggacaccgcgacgtgctatgaactgacagcaggacgtgggta</t>
  </si>
  <si>
    <t>tgcaggaggccacggtcagctgggacaccgcgacgtgctatgaactgacggcaggacgtgggta</t>
  </si>
  <si>
    <t>tgcaggaggcccagaactggcggtgccctgtggaactcgcggtagctgcggatgacatcgtcgt</t>
  </si>
  <si>
    <t>tgcaggaggccgagaactggcggtgccctgtggaactcgcggtagctgcggatgacatcgtcgt</t>
  </si>
  <si>
    <t>tgcaggaggcccgtgaagttgcgcatggtggctgcggcgccgttggcctgtctcaccacgtagt</t>
  </si>
  <si>
    <t>tgcaggaggcccgtgaagttgcgcatggtggccgcggcgccgttggcctgtctcaccacgtagt</t>
  </si>
  <si>
    <t>tgcaggaggccgaagcacaaatgttccatacgtatttacagttgacaatactacgttcacttgg</t>
  </si>
  <si>
    <t>tgcaggaggccgaagcacaaatgttccatacgtatttacagttgataatactacgttcacttgg</t>
  </si>
  <si>
    <t>tgcaggaggccgcggaggcctacctcgtgggtctgttcgaggacaccaacctctgcgccatcca</t>
  </si>
  <si>
    <t>tgcaggaggccgcggaggcctacctcgtgggtctgttcgaggacaccaacctctgtgccatcca</t>
  </si>
  <si>
    <t>tgcaggaggccgtaccgctgcttttaactgacgcttgctgcacgcctacctctagctcctcact</t>
  </si>
  <si>
    <t>tgcaggaggccgtaccgctgcttttaactgacgcttgctgcacgcctacttctagctcctcact</t>
  </si>
  <si>
    <t>tgcaggaggccgtgaacgtgtccctggagaacctcaagacctaccccttcgtcaaggaagggct</t>
  </si>
  <si>
    <t>tgcaggaggccgtgaacgtgtcgctggagaacctcaagacctaccccttcgtcaaggaagggct</t>
  </si>
  <si>
    <t>tgcaggaggcctcatcaagacaatagtaatatacgaaatcataacataaacgtgagaacagaat</t>
  </si>
  <si>
    <t>tgcaggaggcctcatcaagacaatagtaatatacgaaatcataacataaacgtgtgaacagaat</t>
  </si>
  <si>
    <t>tgcaggaggccttccaaaatctgaacaacagctcccatggtcggcctagatgactcatcttcct</t>
  </si>
  <si>
    <t>tgcaggaggccttccaaaatctgtacaacagctcccatggtcggcctagatgactcatcttcct</t>
  </si>
  <si>
    <t>tgcaggaggcgatcgtgctgccgccgttcgtggccatcgcggtgcgcccgcgcccgaaaaaaaa</t>
  </si>
  <si>
    <t>tgcaggaggcgatcgtgctgccgccgttcgtggccatctcggtgcgcccgcgcccgaaaaaaaa</t>
  </si>
  <si>
    <t>tgcaggaggcgcatggcagccatgagggcgcccagaaaactcttcatcagtttcgggcatcctt</t>
  </si>
  <si>
    <t>tgcaggaggcgcatggcagccatgagggcgcccagaaaactcttcatcggtttcgggcatcctt</t>
  </si>
  <si>
    <t>tgcaggaggcgctccgtgacgttgatcggagccgtgccgcggaacgccgccgaaaaaaaaaaaa</t>
  </si>
  <si>
    <t>tgcaggaggcgctccgtgaggttgatcggagccgtgccgcggaacgccgccgaaaaaaaaaaaa</t>
  </si>
  <si>
    <t>tgcaggaggcgctctggcaggcgcgcacagcacgggtgcaggtccaggtcctcatcgatgctgt</t>
  </si>
  <si>
    <t>tgcaggaggcgctctggcaggcgcgcacagcacgggtgcaggtccaggtcctcgtcgatgctgt</t>
  </si>
  <si>
    <t>tgcaggaggcggcagccgttggatgcaggcaggccaggcacgcgacgaatttttttaactaaga</t>
  </si>
  <si>
    <t>tgcaggaggcggcagccgttggatgcaggcaggccaggcacgcgacgattttttttaactaaga</t>
  </si>
  <si>
    <t>tgcaggaggcggcagtcgttggttgcagccaggcatgatatttaattaacgtcggtgtccaggg</t>
  </si>
  <si>
    <t>tgcaggaggcggcagtcgttggttgcagccaggcatgatatttaattaacgtcggtgtctaggg</t>
  </si>
  <si>
    <t>tgcaggaggcggcgcaccaggacgtggaggcggacgcccttcacacacgccgaaaaaaaaaaaa</t>
  </si>
  <si>
    <t>tgcaggaggcggcgcaccaggacgtggaggcggacgcccttcacgcacgccgaaaaaaaaaaaa</t>
  </si>
  <si>
    <t>tgcaggaggcggtagcagcggcgcacctccactcactttcgccgagggaaatgccaccctcaag</t>
  </si>
  <si>
    <t>tgcaggaggcggtagcagcggcgcacctccactcacttttgccgagggaaatgccaccctcaag</t>
  </si>
  <si>
    <t>tgcaggaggcggtggcaaaccagcctgtgagtgtcgcaatcgacgcaagcgggcgtaaattcca</t>
  </si>
  <si>
    <t>tgcaggaggcggtggcgaaccagcctgtgagtgtcgcaatcgacgcaagcgggcgtaaattcca</t>
  </si>
  <si>
    <t>tgcaggaggcgtccgagccagagctgcgcggtggcgaggcccatcatccgaaaaaaaaaaaaaa</t>
  </si>
  <si>
    <t>tgcaggaggcgtccgagccagagctgtgcggtggcgaggcccatcatccgaaaaaaaaaaaaaa</t>
  </si>
  <si>
    <t>tgcaggaggctaaagcgcacctcgccatcatcaccttccttgttgtagaacacgcccatctcca</t>
  </si>
  <si>
    <t>tgcaggaggctaaagtgcacctcgccatcatcaccttccttgttgtagaacacgcccatctcca</t>
  </si>
  <si>
    <t>tgcaggaggctcagaaacggtggctgcggcccaccgaaatctgcgagatattgtccaactacaa</t>
  </si>
  <si>
    <t>tgcaggaggctcagaagcggtggctgcggcccaccgaaatctgcgagatattgtccaactacaa</t>
  </si>
  <si>
    <t>tgcaggaggctccttccgtggtcggggcagcaagatcgataggtcgagattggtcaagtcagcc</t>
  </si>
  <si>
    <t>tgcaggaggctccttccgtggtcggggcagcaagatcgataggtcgagatttgtcaagtcagcc</t>
  </si>
  <si>
    <t>tgcaggaggctccttccgtggtcgggggcagcaagagcctcgataggtcgagattggacaagtc</t>
  </si>
  <si>
    <t>tgcaggaggctccttccgtggtcgggggcagcaggagcctcgataggtcgagattggacaagtc</t>
  </si>
  <si>
    <t>tgcaggaggctctgcgcggcggggatagatgctggggctacttgctaggggttgggacagcccc</t>
  </si>
  <si>
    <t>tgcaggaggctctgcgcggcggggatagatgctggggctacttggtaggggttgggacagcccc</t>
  </si>
  <si>
    <t>tgcaggaggctgcgtgcggctctcggcggtgacgatggcaacagcagcagcgttcactgtatcg</t>
  </si>
  <si>
    <t>tgcaggaggctgcgtgcggctctcggcggtgacgatggcaacagcagcagcgttcactgtgtcg</t>
  </si>
  <si>
    <t>tgcaggaggctggacctgttgctcgtaatcctggtacttgtaatcctggtgttgtattgaacat</t>
  </si>
  <si>
    <t>tgcaggaggctggacctgttgctcgtaatcctggtacttgtaatcctggtgttgtattgaactt</t>
  </si>
  <si>
    <t>tgcaggaggctgtgtgcggctctccgcggtgacgatggcaacagcagcagtgttcactgtatca</t>
  </si>
  <si>
    <t>tgcaggaggctgtgtgtggctctccgcggtgacgatggcaacagcagcagtgttcactgtatca</t>
  </si>
  <si>
    <t>tgcaggaggcttcccatttgcctttttttaatttcctcgtcaaggaagagcctgagcgttgaag</t>
  </si>
  <si>
    <t>tgcaggaggcttcccatttgcctttttttaattttctcgtcaaggaagagcctgagcgttgaag</t>
  </si>
  <si>
    <t>tgcaggaggcttctcatcatcctcgctgtcacataactcagcgttctggtatggttcaaaccca</t>
  </si>
  <si>
    <t>tgcaggaggcttctcgtcatcctcgctgtcacataactcagcgttctggtatggttcaaaccca</t>
  </si>
  <si>
    <t>tgcaggaggctttcagtttcagcgtcgacggaattatgagccactccaagcagggaatcttttt</t>
  </si>
  <si>
    <t>tgcaggaggctttcagtttcagcgtcgatggaattatgagccactccaagcagggaatcttttt</t>
  </si>
  <si>
    <t>tgcaggagggaaattaaagaactgcatcgatccaatgtagattggaaatgtgtggatctaatgg</t>
  </si>
  <si>
    <t>tgcaggagggaaattaaagaactgcatcgatccagtgtagattggaaatgtgtggatctaatgg</t>
  </si>
  <si>
    <t>tgcaggagggaagagattccaaaattcagtacaaactgacggacgtacacattcgaagcttggc</t>
  </si>
  <si>
    <t>tgcaggagggcagagattccaaaattcagtacaaactgacggacgtacacattcgaagcttggc</t>
  </si>
  <si>
    <t>tgcaggagggagaggagaggagatcgatataaggtaggttgtgtgattttgatcagagagatcg</t>
  </si>
  <si>
    <t>tgcaggagggagaggagaggagatcgatatatggtaggttgtgtgattttgatcagagagatcg</t>
  </si>
  <si>
    <t>tgcaggagggagaggcagctcctgttctgttcgcttgaatgctgaaaggcctttggccgttggc</t>
  </si>
  <si>
    <t>tgcaggagggagaggcagctcctgttctgttcacttgaatgctgaaaggcctttggccgttggc</t>
  </si>
  <si>
    <t>tgcaggagggagagggtggcgatctccttctgccgagaggtgccgacctccaccatctcgacca</t>
  </si>
  <si>
    <t>tgcaggagggagagggtggcgatctccttctgccgcgaggtgccgacctccaccatctcgacca</t>
  </si>
  <si>
    <t>tgcaggagggaggaggaagcagcacgcagcagggaagatgcacggacgggcagcttggtttgaa</t>
  </si>
  <si>
    <t>tgcaggagggaggaggaagcagcatgcagcagggaagatgcacggacgggcagcttggtttgaa</t>
  </si>
  <si>
    <t>tgcaggagggattttggcacgcggcttgccttctgccgcgtggcacagctggatcctgcgcctc</t>
  </si>
  <si>
    <t>tgcaggagggattttggcgcgcggcttgccttctgccgcgtggcacagctggatcctgcgcctc</t>
  </si>
  <si>
    <t>tgcaggagggcaacggacgggacgtggtccagcctctcgcagccatctggcacgcccgcctccg</t>
  </si>
  <si>
    <t>tgcaggagggcaacggacgggacgtggtccagcctctcgcagccatctggcaggcccgcctccg</t>
  </si>
  <si>
    <t>tgcaggagggcaggtctttctacgacccaagacggctaggccgaaaccactaggaaagaatcag</t>
  </si>
  <si>
    <t>tgcaggagggcaggtctttctacgacccaagacggctaggccgaaaccactaggaaagagtcag</t>
  </si>
  <si>
    <t>tgcaggagggccgcagccgcgtggaggccgaactcgtcgaggcgctcgccaacctcgaggcgca</t>
  </si>
  <si>
    <t>tgcaggagggccgcagccgcgtggaggccgagctcgtcgaggcgctcgccaacctcgaggcgca</t>
  </si>
  <si>
    <t>tgcaggagggcctactctgtggccgcggccatggcaaggggcgccgcacggaggggcgccgacg</t>
  </si>
  <si>
    <t>tgcaggagggcctactctgtggccgcggccatggcgaggggcgccgcacggaggggcgccgacg</t>
  </si>
  <si>
    <t>tgcaggagggcctattcaagagagtgggggatggggagtccaccaacattcggcgacacaagtg</t>
  </si>
  <si>
    <t>tgcaggagggcctattcaagagagtgggggatggggagtccaccaacatttggcgacacaagtg</t>
  </si>
  <si>
    <t>tgcaggagggctattagtatagtgtgcagaaatcagtgtgccgaagaggatagctcagcctgag</t>
  </si>
  <si>
    <t>tgcaggagggctattagtatagtgtgcagaaaccagtgtgccgaagaggatagctcagcctgag</t>
  </si>
  <si>
    <t>tgcaggaggggaatcacagacggcttgacctccctggcatcaacgagccctgaatcgaaattga</t>
  </si>
  <si>
    <t>tgcaggaggggaatcacagacggcttgacctccctggtatcaacgagccctgaatcgaaattga</t>
  </si>
  <si>
    <t>tgcaggaggggacgctgtgcctggtgatggtgcccgtgtcggagtcacagccgaaaaaaaaaaa</t>
  </si>
  <si>
    <t>tgcaggaggggacgctgtgcctggtgctggtgcccgtgtcggagtcacagccgaaaaaaaaaaa</t>
  </si>
  <si>
    <t>tgcaggaggggacttcgagccgcggcgatcgggacaagagtggccctcgacccgtccgcggctt</t>
  </si>
  <si>
    <t>tgcaggaggggacttggagccgcggcgatcgggacaagagtggccctcgacccgtccgcggctt</t>
  </si>
  <si>
    <t>tgcaggaggggaggtgacaagcaggattgtcccgacgccaccatttccctctacaagttctatc</t>
  </si>
  <si>
    <t>tgcaggaggggaggtgacaagcaggattgtcccgacgccaccattttcctctacaagttctatc</t>
  </si>
  <si>
    <t>tgcaggaggggagtgatctgagcactgaatatggacggcaggcatcgctcagcgaaggccatgc</t>
  </si>
  <si>
    <t>tgcaggaggggagtgatctgagtactgaatatggacggcaggcatcgctcagcgaaggccatgc</t>
  </si>
  <si>
    <t>tgcaggaggggcgaaatttcgccacacaaatttgaaagatggacattcctgctcaccgttcaat</t>
  </si>
  <si>
    <t>tgcaggagggtcgaaatttcgccacacaaatttgaaagatggacattcctgctcaccgttcaat</t>
  </si>
  <si>
    <t>tgcaggaggggtggaggaagggcccgtggacggcgctggaggacaggctgctcaccgagtacgt</t>
  </si>
  <si>
    <t>tgcaggaggggtggaggaagggctcgtggacggcgctggaggacaggctgctcaccgagtacgt</t>
  </si>
  <si>
    <t>tgcaggagggtccgccacgggttctcgatggccttggtcgcctcgctggccgccaggaggtcat</t>
  </si>
  <si>
    <t>tgcaggagggtccgccacgggttctcgatggccttggtcgcctcgctggccgccaggaggtcgt</t>
  </si>
  <si>
    <t>tgcaggaggtaaaatgtactgcaaggagtcctcagcgacgactgaatggcccgcatttggttca</t>
  </si>
  <si>
    <t>tgcaggaggtaacatgtactgcaaggagtcctcagcgacgactgaatggcccgcatttggttca</t>
  </si>
  <si>
    <t>tgcaggaggtaagacagcccccgagcattgcatttcagaagaagaccttctcacgcaggtcgac</t>
  </si>
  <si>
    <t>tgcagggggtaagacagcccccgagcattgcatttcagaagaagaccttctcacgcaggtcgac</t>
  </si>
  <si>
    <t>tgcaggaggtagctagccgacaaggaaaaaacaacgaggaggaggggtgaagggggaatggaag</t>
  </si>
  <si>
    <t>tgcaggaggtagctagccgagaaggaaaaaacaacgaggaggaggggtgaagggggaatggaag</t>
  </si>
  <si>
    <t>tgcaggaggtattaatgggatggcagacgcagaagtggggggacaggagagaagagaagcaagc</t>
  </si>
  <si>
    <t>tgcaggaggtattaatgggatggcagacgcagaggtggggggacaggagagaagagaagcaagc</t>
  </si>
  <si>
    <t>tgcaggaggtatttgctgtgttttgctagaagatattctccagcagtacgcatcattggtgaac</t>
  </si>
  <si>
    <t>tgcaggaggtatttgctgtgttttgctagaagatattctccagcggtacgcatcattggtgaac</t>
  </si>
  <si>
    <t>tgcaggaggtcaacatcacccccgccgacgtcgccgagctcctgacgcccaagtgcgccgccaa</t>
  </si>
  <si>
    <t>tgcaggaggttaacatcacccccgccgacgtcgccgagctcctgacgcccaagtgcgccgccaa</t>
  </si>
  <si>
    <t>tgcaggaggtcaaggagatgcagtccaacccctcacccgacttcatggccctccccctcgaggt</t>
  </si>
  <si>
    <t>tgcaggaggtcaaggagatgcagtccaacccctcacccgagttcatggccctccccctcgaggt</t>
  </si>
  <si>
    <t>tgcaggaggtcaaggatccaaccacaccaattgggggagaagccacggcaactcaagatcttga</t>
  </si>
  <si>
    <t>tgcaggaggtcaaggatccagccacaccaattgggggagaagccacggcaactcaagatcttga</t>
  </si>
  <si>
    <t>tgcaggaggtcacatggtccttagtttcttcgtttatcatcgattacgccttcaagaatgcgct</t>
  </si>
  <si>
    <t>tgcaggaggtcacatggtccttagtttcttcgtttatcatcgattacgccttcaagaatgtgct</t>
  </si>
  <si>
    <t>tgcaggaggtcgcctgatggcgtcttgacaaggtacattgttatgagatcatgggtgcggccag</t>
  </si>
  <si>
    <t>tgcaggaggtcgcctgatggcgtcttgacaaggtacattgttatgagatcatgggtgcggtcag</t>
  </si>
  <si>
    <t>tgcaggaggtctcggaaggcacagaagtggatggggtcggagtcgcagagcgtgccgtcgatgt</t>
  </si>
  <si>
    <t>tgcaggaggtctcggaaggcgcagaagtggatggggtcggagtcgcagagcgtgccgtcgatgt</t>
  </si>
  <si>
    <t>tgcaggaggtcttcctcggcaccaagctcctcatgctcttgcccacctatcgctcgccattgcc</t>
  </si>
  <si>
    <t>tgcaggaggtcttcctcggcacctagctcctcatgctcttgcccacctatcgctcgccattgcc</t>
  </si>
  <si>
    <t>tgcaggaggtgccaccatacttgtctggagacggactccatttcctcgtcacacaggaagcagt</t>
  </si>
  <si>
    <t>tgcaggatgtgccaccatacttgtctggagacggactccatttcctcgtcacacaggaagcagt</t>
  </si>
  <si>
    <t>tgcaggaggtgcgcgcgctcgaagccgccgaggagcgcgtcgactacgattacgacgagggcgc</t>
  </si>
  <si>
    <t>tgcaggaggtgcgcgcgctcgaggccgccgaggagcgcgtcgactacgattacgacgagggcgc</t>
  </si>
  <si>
    <t>tgcaggaggtgcggcggagcgggaagaaggcggagttctggccgagcggtggcacgccgctgtg</t>
  </si>
  <si>
    <t>tgcaggaggtgcggcggagcgggaagaaggcggagttctggccgagcggtggcacgctgctgtg</t>
  </si>
  <si>
    <t>tgcaggaggtgcggctgagcgggaagaaggcggagttctggccgagcggcggcacgccgctctg</t>
  </si>
  <si>
    <t>tgcaggaggtgcggctgagcgggaagaaggcggagttctggccgagcggcggcacgccgctgtg</t>
  </si>
  <si>
    <t>tgcaggaggtgctcaagaagctgggactccccgaggccagcagcatggccaacgtccgaaaaaa</t>
  </si>
  <si>
    <t>tgcaggaggtgctcaagaagctgggactccccgaggccagcagcatggctaacgtccgaaaaaa</t>
  </si>
  <si>
    <t>tgcaggaggtgctcctcacgggcgtggtacgtaggccttgtgtcacagccatagggcacgtgcg</t>
  </si>
  <si>
    <t>tgcaggaggtgctcctcacgggcgtggtacgtaggccttgtgtcacagccatagggcgcgtgcg</t>
  </si>
  <si>
    <t>tgcaggaggtggcgaatttcttcaaggggcacggggtcggagatttcaccttcagcaggggcag</t>
  </si>
  <si>
    <t>tgcaggaggtggctaatttcttcaaggggcacggggtcggagatttcaccttcagcaggggcag</t>
  </si>
  <si>
    <t>tgcaggaggtgggatcggctcgggcctcggcgagcatctcttctcctctcccgtcacgtgtgtg</t>
  </si>
  <si>
    <t>tgcaggaggtggggtcggctcgggcctcggcgagcatctcttctcctctcccgtcacgtgtgtg</t>
  </si>
  <si>
    <t>tgcaggaggtgtgttagtttctgatgaattggtcggcatgcacatactcgtactatatgtacgt</t>
  </si>
  <si>
    <t>tgcaggaggtgtgttagtttctgatgaattggtcggcatgcatatactcgtactatatgtacgt</t>
  </si>
  <si>
    <t>tgcaggaggtgttggtttcttgctgtcctgtgggttcttcatcaggggatggttcctgtgccat</t>
  </si>
  <si>
    <t>tgcaggaggtgttggtttcttgctgtcctgtgggttcttgatcaggggatggttcctgtgccat</t>
  </si>
  <si>
    <t>tgcaggaggttgtcctcgtcggcctgcttctcacaagtgtggcagagagtatcatcctccacac</t>
  </si>
  <si>
    <t>tgcaggaggttgtcctcgtcggcctgcttctcacaagtgtggcagagagtatcgtcctccacac</t>
  </si>
  <si>
    <t>tgcaggaggtttcgccataaggccagggattgcagcatggcttcgcatccccgtgctcctcaag</t>
  </si>
  <si>
    <t>tgcaggaggtttggccataaggccagggattgcagcatggcttcgcatccccgtgctcctcaag</t>
  </si>
  <si>
    <t>tgcaggagtaaactataagagaaattattattgattttcttccaggatttttggagaacttatg</t>
  </si>
  <si>
    <t>tgcaggagtaaactataagagaaattattattgattttctttcaggatttttggagaacttatg</t>
  </si>
  <si>
    <t>tgcaggagtaacctttgttaacgcgcagatttcctgctgcttgaaccgacgcgacattgcttgt</t>
  </si>
  <si>
    <t>tgcaggagtaacctttgttaatgcgcagatttcctgctgcttgaaccgacgcgacattgcttgt</t>
  </si>
  <si>
    <t>tgcaggagtaatggcgtgtgatccgacataagggacggtagtgagtggaggaagcaggctggaa</t>
  </si>
  <si>
    <t>tgcaggagtaatggcgtgtgatctgacataagggacggtagtgagtggaggaagcaggctggaa</t>
  </si>
  <si>
    <t>tgcaggagtacaaatcaaactgggaaaacaagagtttgctttcagatttcgtgttttgctagta</t>
  </si>
  <si>
    <t>tgcaggagtacaaatcaaactgggaaaacaagagtttgctttcagatttcgttttttgctagta</t>
  </si>
  <si>
    <t>tgcaggagtacacgggttcagggttgagcgccgctggcccgcatcgcggcaccaaggtgaacgt</t>
  </si>
  <si>
    <t>tgcaggagtacacgggttcagggttgagcgccgctggcccgcgtcgcggcaccaaggtgaacgt</t>
  </si>
  <si>
    <t>tgcaggagtacaggacgaccgtctggagtacacgttgcaaaagatgctgtggcaaggcggtacc</t>
  </si>
  <si>
    <t>tgcaggagtacaggacgaccgtctggagtacacgttgcaagagatgctgtggcaaggcggtacc</t>
  </si>
  <si>
    <t>tgcaggagtaccaccatgcaaatatatatgcaatgcattctgcatgcacgcgatcgatcgaacg</t>
  </si>
  <si>
    <t>tgcaggagtaccaccatgcaaatatatatgcaatgcattctgcatgcatgcgatcgatcgaacg</t>
  </si>
  <si>
    <t>tgcaggagtacgatgaatcactgaagccttctgacgtgagttttgccaagatggagatgtgggt</t>
  </si>
  <si>
    <t>tgcagtagtacgatgaatcactgaagccttctgacgtgagttttgccaagatggagatgtgggt</t>
  </si>
  <si>
    <t>tgcaggagtactatgcaagcacatcggcaatacctacacatggtccagtaccaaaatcacacga</t>
  </si>
  <si>
    <t>tgcaggagtactatgcaagcacatcggcaatacctacacatggtccagtaccagaatcacacga</t>
  </si>
  <si>
    <t>tgcaggagtactatgcaagcacatcggcaatacctgcacatggtccagtactagaatcacatga</t>
  </si>
  <si>
    <t>tgcaggagtactatgcaagcacatcggcaatacctgcacatgttccagtactagaatcacatga</t>
  </si>
  <si>
    <t>tgcaggagtagatctagaggctgcgcacattctcaacgcagcttaccgtgacccagaaatctgc</t>
  </si>
  <si>
    <t>tgcaggagtagatcttgaggctgcgcacattctcaacgcagcttaccgtgacccagaaatctgc</t>
  </si>
  <si>
    <t>tgcaggagtatatacacatataaaactgcaagacgcagatcaattcagctgatcagaacggacg</t>
  </si>
  <si>
    <t>tgcaggagtatatacacatataaaactgcaagacgcagatcaattcagctgatcagaacgggcg</t>
  </si>
  <si>
    <t>tgcaggagtatttctcctccatcagttctgtagaccaccaccaacaaacagtacccaatatctg</t>
  </si>
  <si>
    <t>tgcaggagtatttctcctccatcagttctgtagaccaccaccaacaaacagtacccgatatctg</t>
  </si>
  <si>
    <t>tgcaggagtcaaaagagtaggagaaaaggctaaggcagtgcaggcaccacacaaaaccagctga</t>
  </si>
  <si>
    <t>tgcaggagtcaaaatagtaggagaaaaggctaaggcagtgcaggcaccacacaaaaccagctga</t>
  </si>
  <si>
    <t>tgcaggagtccaccacggttcgcgtgcgcacccacttctgcccgtacttggcgacgcagtacgc</t>
  </si>
  <si>
    <t>tgcaggagtccactacggttcgcgtgcgcacccacttctgcccgtacttggcgacgcagtacgc</t>
  </si>
  <si>
    <t>tgcaggagtcctgctcttgctgtccttgcagctgtgtacgtagtacgtaatgattgacgactga</t>
  </si>
  <si>
    <t>tgcaggagtcctgctcttgctgtccttgcagctgtgtacgtagtacgtactgattgacgactga</t>
  </si>
  <si>
    <t>tgcaggagtcgaacccgtgcatgaagacgatcctgtacctggcctgctccctgggcacgcccga</t>
  </si>
  <si>
    <t>tgcaggagtcgaacccgtgcatgaagatgatcctgtacctggcctgctccctgggcacgcccga</t>
  </si>
  <si>
    <t>tgcaggagtcgccatcaagaagtacatcaactccacggcgaacccaacggcgcagatcttcttt</t>
  </si>
  <si>
    <t>tgcaggagtcgccatcaagaagtacatcaactccacggcgaacccgacggcgcagatcttcttt</t>
  </si>
  <si>
    <t>tgcaggagtcggagcaactggattaattgttagcatcaccgatgtttgagcagcgaggacgagt</t>
  </si>
  <si>
    <t>tgcaggagtcggagcaactggattaattgttagcatcactgatgtttgagcagcgaggacgagt</t>
  </si>
  <si>
    <t>tgcaggagtcggtgctgagtgtaacagacgcgtgcaccgtcgccgtgccgacttccatacgggt</t>
  </si>
  <si>
    <t>tgcaggagtcggtgctgagtgtaacagacgcgtgcaccgtcgccgtgccgactttcatacgggt</t>
  </si>
  <si>
    <t>tgcaggagtctgccgcagtacatatgccaccaggaggagggagtactcctggaaacatcgctga</t>
  </si>
  <si>
    <t>tgcaggagtctgccgcagtatatatgccaccaggaggagggagtactcctggaaacatcgctga</t>
  </si>
  <si>
    <t>tgcaggagtgaaacaaaatgcagggtacaaattcgttggatcctgcaaccaaaccagccattaa</t>
  </si>
  <si>
    <t>tgcaggagtgaaactaaatgcagggtacaaattcgttggatcctgcaaccaaaccagccattaa</t>
  </si>
  <si>
    <t>tgcaggagtgaaccacacagtgctgtcggcggtcgtctctcgaaacgtacgtagtcattaggct</t>
  </si>
  <si>
    <t>tgcaggagtgaaccacacagtgctgtgggcggtcgtctctcgaaacgtacgtagtcattaggct</t>
  </si>
  <si>
    <t>tgcaggagtgaaccttcttctgcccatcatcttcattcaccatgatcccgacatttggggaaaa</t>
  </si>
  <si>
    <t>tgcaggagtgaaccttcttctgcccatcgtcttcattcaccatgatcccgacatttggggaaaa</t>
  </si>
  <si>
    <t>tgcaggagtgagaggggagaggggcgcaggaggaggacgaccgtgacagcctaccaggctgcat</t>
  </si>
  <si>
    <t>tgcaggagtgagaggggagaggggcgcaggaggaggaggaccgtgacagcctaccaggctgcat</t>
  </si>
  <si>
    <t>tgcaggagtgcacaaaagatatcgtagataaatataaaggatttcctgtcagtttctctccttt</t>
  </si>
  <si>
    <t>tgcaggagtgcacaaaagatatcgtagataaatgtaaaggatttcctgtcagtttctctccttt</t>
  </si>
  <si>
    <t>tgcaggagtgcagattacttgcttccctttgaagcaagcaaagcagatcatagcaagtagtagt</t>
  </si>
  <si>
    <t>tgcaggagtgcagattagttgcttccctttgaagcaagcaaagcagatcatagcaagtagtagt</t>
  </si>
  <si>
    <t>tgcaggagtgcagcacgattgcgtcgtccttccattcaattccgagccctatcgcgtaacgggt</t>
  </si>
  <si>
    <t>tgcaggagtgcagcacgattgcgtcgtccttccattcaattccgagccctctcgcgtaacgggt</t>
  </si>
  <si>
    <t>tgcaggagtgcaggcggtgagctccgactgttgcggcgatttattactctgcctcatttttcct</t>
  </si>
  <si>
    <t>tgcaggagtgcaggcggtgagctccgattgttgcggcgatttattactctgcctcatttttcct</t>
  </si>
  <si>
    <t>tgcaggagtgcagggcgggacaagtggcaatcttgaattctgttttgttttctagggatgtttg</t>
  </si>
  <si>
    <t>tgcaggagtgcggggcgggacaagtggcaatcttgaattctgttttgttttctagggatgtttg</t>
  </si>
  <si>
    <t>tgcaggagtgcaggggcaagtggtggctacgcacacgcagccattacggttacggggctcgtgg</t>
  </si>
  <si>
    <t>tgcaggagtgcaggggcaagtggtggctacgcacacgcagccattacggttacggggcttgtgg</t>
  </si>
  <si>
    <t>tgcaggagtgcaggggcagtggtggctacgcagccattacagggcttatggccacgagcttcta</t>
  </si>
  <si>
    <t>tgcaggagtgcaggggcagtggtggctacgcagccattacggggcttatggccacgagcttcta</t>
  </si>
  <si>
    <t>tgcaggagtgccgcgacgaaggcgatcatcaggctgacataagaagatcagaggttgcgtcagc</t>
  </si>
  <si>
    <t>tgcaggagttccgcgacgaaggcgatcatcaggctgacataagaagatcagaggttgcgtcagc</t>
  </si>
  <si>
    <t>tgcaggagtgctttggtgaagggatcataaccatcaaccagatgaccaagggattctcaagggt</t>
  </si>
  <si>
    <t>tgcaggagtgctttggtgaagggatcataaccatcaaccagatgaccaaggggttctcaagggt</t>
  </si>
  <si>
    <t>tgcaggagtggaagatgagccagctcgacagctgggccgacgcgagagaacagagagggggaga</t>
  </si>
  <si>
    <t>tgcaggagtggaagatgagccagctcggcagctgggccgacgcgagagaacagagagggggaga</t>
  </si>
  <si>
    <t>tgcaggagtggacctaaaacgagacaagggcaaactgtaacaacaggtagtccattcttctctc</t>
  </si>
  <si>
    <t>tgcaggagtggacctaaaacgagacaagggcaaactgtaacaacagttagtccattcttctctc</t>
  </si>
  <si>
    <t>tgcaggagtggagcctattgcaactgatgataatccatggtaacccgttctggattaattaaac</t>
  </si>
  <si>
    <t>tgcaggagtggagcctattgcaactgatgataatccatggtaacccgttttggattaattaaac</t>
  </si>
  <si>
    <t>tgcaggagtggagcgctacacctaccagcgactaaaaatcattcattcaaaataaaaaatatag</t>
  </si>
  <si>
    <t>tgcaggagtggagcgctacacctaccagcgattaaaaatcattcattcaaaataaaaaatatag</t>
  </si>
  <si>
    <t>tgcaggagtggcgcgagaaagcaagaacaacagtgcctttttctgactgcgcgctgccgctata</t>
  </si>
  <si>
    <t>tgcaggagtggcgcgagaaagcaagaacaacagtgcctttttctggctgcgcgctgccgctata</t>
  </si>
  <si>
    <t>tgcaggagtggctacttgtccccgcacaaccgcaccagctctggcaagctgccgcgaccaccac</t>
  </si>
  <si>
    <t>tgcaggagtggctacttgtccccgcactaccgcaccagctctggcaagctgccgcgaccaccac</t>
  </si>
  <si>
    <t>tgcaggagtgggccgagattggccatggtcatgttggagcgtccacggtccaccatggaggtgt</t>
  </si>
  <si>
    <t>tgcaggagtgggccgagattggtcatggtcatgttggagcgtccacggtccaccatggaggtgt</t>
  </si>
  <si>
    <t>tgcaggagtggggatgaatagaggagcgtttcttcggttctcaccttgatggtggcgacgcttc</t>
  </si>
  <si>
    <t>tgcaggggtggggatgaatagaggagcgtttcttcggttctcaccttgatggtggcgacgcttc</t>
  </si>
  <si>
    <t>tgcaggagtgtaatgcttttgtttttatgaatcatgattaacgccaaatccctgttctccagat</t>
  </si>
  <si>
    <t>tgcaggagtgtaatgcttttgtttttatgaatcatgattaacgccaaatccctgttctcctgat</t>
  </si>
  <si>
    <t>tgcaggagtgtctgtaaacactactagtctactacgccatggaataaggaaggaaatgttgcga</t>
  </si>
  <si>
    <t>tgcaggtgtgtctgtaaacactactagtctactacgccatggaataaggaaggaaatgttgcga</t>
  </si>
  <si>
    <t>tgcaggagtgttttcactcacggatgaagatgtggtgctcgaccagtaacctctagaaacaagt</t>
  </si>
  <si>
    <t>tgcaggagtgttttcactcacggatgaagatgtggtgctcgaccagtaacctctagaaacaggt</t>
  </si>
  <si>
    <t>tgcaggagttaggagggaggagctttgcctgcgaaggaggagaggtggcaccccaccgctaggg</t>
  </si>
  <si>
    <t>tgcaggagttaggagggaggagctttgcctgcgaaggaggagaggtggcaccccgccgctaggg</t>
  </si>
  <si>
    <t>tgcaggagttcacgcggtggcagttggcgctgctggggtaccagtcgctgggcgtggtgtacgg</t>
  </si>
  <si>
    <t>tgcaggagttcacggggtggcagttggcgctgctggggtaccagtcgctgggcgtggtgtacgg</t>
  </si>
  <si>
    <t>tgcaggagttccattgcagcacagttatgtacattagaagttaccgctccttgtaagggaaaac</t>
  </si>
  <si>
    <t>tgcaggagttccattgcagcacagttatgtacattagaagttaccgctccttgtcagggaaaac</t>
  </si>
  <si>
    <t>tgcaggagttcgaggatgtttttaggccactaacatctcttcctccatcttgggcgtgcaatca</t>
  </si>
  <si>
    <t>tgcaggagtttgaggatgtttttaggccactaacatctcttcctccatcttgggcgtgcaatca</t>
  </si>
  <si>
    <t>tgcaggagttctacatcaggcggttggacgggcggccaattagctcggcggccgagaggcggcg</t>
  </si>
  <si>
    <t>tgcaggagttctacatcaggcggttggacgggcggccaatttgctcggcggccgagaggcggcg</t>
  </si>
  <si>
    <t>tgcaggagttctctggatctgatgacgtcatactctaccttctaatcaatgcctaccactctga</t>
  </si>
  <si>
    <t>tgcaggagttctttggatctgatgacgtcatactctaccttctaatcaatgcctaccactctga</t>
  </si>
  <si>
    <t>tgcaggagttctgggccaggcacagggacaacgagcgggtggtgtacgtggagaagacggtgga</t>
  </si>
  <si>
    <t>tgcaggagttctgggctaggcacagggacaacgagcgggtggtgtacgtggagaagacggtgga</t>
  </si>
  <si>
    <t>tgcaggagttcttctacgaccaagtccccgacgcgctgcgcagcctcgggctggcattcttcct</t>
  </si>
  <si>
    <t>tgcaggagttcttctacgaccaggtccccgacgcgctgcgcagcctcgggctggcattcttcct</t>
  </si>
  <si>
    <t>tgcaggagttgagctaggctccaactacccacgccccattgttgagttagatgctgccaattcc</t>
  </si>
  <si>
    <t>tgcaggagttgagctaggctccaactacccccgccccattgttgagttagatgctgccaattcc</t>
  </si>
  <si>
    <t>tgcaggagttgctgcacacgaactccaccatcttccacttggagggcttcgacgccgacttgtt</t>
  </si>
  <si>
    <t>tgcaggagttgctgcacacgaactcgaccatcttccacttggagggcttcgacgccgacttgtt</t>
  </si>
  <si>
    <t>tgcaggagttgggaaagaagagaagaagagtgggagagagagggtgctgaacttactgacgcca</t>
  </si>
  <si>
    <t>tgcaggagttgggaaagaagagaagaagagtgggagagagagggtgctgaacttactgacggca</t>
  </si>
  <si>
    <t>tgcaggagttgggagttggagcaagttgactagtgttgggttggcttgggagccgtacattacg</t>
  </si>
  <si>
    <t>tgcaggagttgggagttggagcaagttggctagtgttgggttggcttgggagccgtacattacg</t>
  </si>
  <si>
    <t>tgcaggagtttacaccaacttcgtccaactgaaagcacaacttggtatcaagaacaaatcgaag</t>
  </si>
  <si>
    <t>tgcaggagtttacaccaacttcgtccgactgaaagcacaacttggtatcaagaacaaatcgaag</t>
  </si>
  <si>
    <t>tgcaggagtttaggatcctagatccgaataaaaattaaaaagtgatgaactgcaaaataaacct</t>
  </si>
  <si>
    <t>tgcaggagtttaggatcctagctccgaataaaaattaaaaagtgatgaactgcaaaataaacct</t>
  </si>
  <si>
    <t>tgcaggagtttgcaaaaacaacttgcaattgctagggaggcaagaagagttgatgtgctttgtg</t>
  </si>
  <si>
    <t>tgcaggagtttgcagaaacaacttgcaattgctagggaggcaagaagagttgatgtgctttgtg</t>
  </si>
  <si>
    <t>tgcaggagtttgcagcacaagaattaacaaggtcttgccccagcagtcccaaaaagacatgctc</t>
  </si>
  <si>
    <t>tgcaggagtttgcagcacaagaattaacaaggtcttgctccagcagtcccaaaaagacatgctc</t>
  </si>
  <si>
    <t>tgcaggagtttgcccatggccatcaccgcagtatttggcgccgcctatgcttctttgagcacgg</t>
  </si>
  <si>
    <t>tgcaggagtttgcccatggccatcaccgcagtatttggcgccgcctgtgcttctttgagcacgg</t>
  </si>
  <si>
    <t>tgcaggataaaaccgatgcgctgctcgatcgtaacggcgctctgcgagtccgcgttgcagccgc</t>
  </si>
  <si>
    <t>tgcaggataaaaccgatgcgctgctggatcgtaacggcgctctgcgagtccgcgttgcagccgc</t>
  </si>
  <si>
    <t>tgcaggataaagaggcccatgcgaaatcaacgaggcttctattctggcgagtagcccacagctg</t>
  </si>
  <si>
    <t>tgcaggatagagaggcccatgcgaaatcaacgaggcttctattctggcgagtagcccacagctg</t>
  </si>
  <si>
    <t>tgcaggataaaggctatatcgttcctgcaattcctggtctgttccttcaacccttatatactct</t>
  </si>
  <si>
    <t>tgcaggataaaggctatatcgttcctgcaattcctggtctgttctttcaacccttatatactct</t>
  </si>
  <si>
    <t>tgcaggataactgatatccgttcagcaatgacagacttcacatcagcagcgtccgtggagaggc</t>
  </si>
  <si>
    <t>tgcaggataactgatatccgttcagcaatggcagacttcacatcagcagcgtccgtggagaggc</t>
  </si>
  <si>
    <t>tgcaggataatataacgtgagagtaaaaaagggcgtacccagtgcagagagctcccgctctgtg</t>
  </si>
  <si>
    <t>tgcaggataatgtaacgtgagagtaaaaaagggcgtacccagtgcagagagctcccgctctgtg</t>
  </si>
  <si>
    <t>tgcaggataatctgtgggcactaatttcaaggaccgaaagtgagtccgtacttgctgctgttgc</t>
  </si>
  <si>
    <t>tgcaggataatctgtgggcactaatttcaaggaccgacagtgagtccgtacttgctgctgttgc</t>
  </si>
  <si>
    <t>tgcaggatacaaacgtgcacacatgaaaggtgttgtatccgtcattgacatatagtcgcgcggc</t>
  </si>
  <si>
    <t>tgcaggatacaaacgtgcacacatgaaaggtgttgtatccgttattgacatatagtcgcgcggc</t>
  </si>
  <si>
    <t>tgcaggatacacatgtgttagtagtcaaacctatgctgcaaagcaacaaatatgtccacataca</t>
  </si>
  <si>
    <t>tgcaggatacacatttgttagtagtcaaacctatgctgcaaagcaacaaatatgtccacataca</t>
  </si>
  <si>
    <t>tgcaggatacacattttatcgtgtcgaattgtctgtgctggctgggactgggaacatgcattac</t>
  </si>
  <si>
    <t>tgcaggatacacattttatcgtgttgaattgtctgtgctggctgggactgggaacatgcattac</t>
  </si>
  <si>
    <t>tgcaggatacagtacacggcgccatggatcggtggtaatactaaatacgctacatggaggaccg</t>
  </si>
  <si>
    <t>tgcaggatacagtacacggcgccattgatcggtggtaatactaaatacgctacatggaggaccg</t>
  </si>
  <si>
    <t>tgcaggatacagtctagatggaggattgatcagatacaagaaccagatatgaattggccacaac</t>
  </si>
  <si>
    <t>tgcaggatacagtctagatggaggattgatcagatacaagaaccagatatggattggccacaac</t>
  </si>
  <si>
    <t>tgcaggatacataacgatcccccacagattaaacagatatgaaatctgcactccaatacaatga</t>
  </si>
  <si>
    <t>tgcaggatacataacgatcccccacagattaaacagatatgaaatttgcactccaatacaatga</t>
  </si>
  <si>
    <t>tgcaggataccgaacgcctccagcgcagacaccatggcggaagaagccttagagaggtccagct</t>
  </si>
  <si>
    <t>tgcaggatgccgaacgcctccagcgcagacaccatggcggaagaagccttagagaggtccagct</t>
  </si>
  <si>
    <t>tgcaggatacctgggtctaacgtaaaaatttcagattaatatgaactctcttattttctggatt</t>
  </si>
  <si>
    <t>tgcaggatacctgggtctaacgtaacaatttcagattaatatgaactctcttattttctggatt</t>
  </si>
  <si>
    <t>tgcaggataccttgcaggcttgcagtggtacgaggatcagagaacacgaacagcatggtcactg</t>
  </si>
  <si>
    <t>tgcaggataccttgcaggcttgcagtggtacgaggatcagagaacatgaacagcatggtcactg</t>
  </si>
  <si>
    <t>tgcaggatacggagtccatagccctaatcctcctctactctccttcagtccctccttcacaatc</t>
  </si>
  <si>
    <t>tgcaggatacggagtccatagccctaatcctcctctactctccttcagtcccttcttcacaatc</t>
  </si>
  <si>
    <t>tgcaggatacggcgaacaatccattggtgaatagtcacctgctaaatctgatgcttctccattg</t>
  </si>
  <si>
    <t>tgcaggatacggcgagcaatccattggtgaatagtcacctgctaaatctgatgcttctccattg</t>
  </si>
  <si>
    <t>tgcaggatactcgtctcaacacctgtgcaggtgaagggttgggcgtctaggttgtactgtgctg</t>
  </si>
  <si>
    <t>tgcaggatactcgtctcaacacctgtgcaggtgaagggttgggcgtctgggttgtactgtgctg</t>
  </si>
  <si>
    <t>tgcaggatagaagcatgacaaagcaggaggagtcttagctagctccgatcccatccatcgcttg</t>
  </si>
  <si>
    <t>tgcaggatagaagcatgacaaagcaggaggagtcttagctagctccgatcccatccatcggttg</t>
  </si>
  <si>
    <t>tgcaggatagaatgtgtcaggtgtcatctggaacaaatttcatagatacatccataatcctgtc</t>
  </si>
  <si>
    <t>tgcaggatagaatgtgtcaggtgtcatctggaacaaatttcataggtacatccataatcctgtc</t>
  </si>
  <si>
    <t>tgcaggatagaccaatgtgagtagaagggaaggcacacacactggcacaccaagggactccacc</t>
  </si>
  <si>
    <t>tgcaggatagaccaatgtgagtagaagggaaggcacacacactggtacaccaagggactccacc</t>
  </si>
  <si>
    <t>tgcaggatagaggattcaactctgtatggcaaaggtggatcaagctaatcttacagtcatctag</t>
  </si>
  <si>
    <t>tgcaggatagaggattcaactctgtatggcaaaggtggatcaagctaatcttacagtcatctcg</t>
  </si>
  <si>
    <t>tgcaggatagatagagctccatctactctctaaatagcaatgtgtttggaaaagggacgtttag</t>
  </si>
  <si>
    <t>tgcaggatagatagagctcgatctactctctaaatagcaatgtgtttggaaaagggacgtttag</t>
  </si>
  <si>
    <t>tgcaggatagatagatagatattatctgaacatgagaacctgcacagcgcacgtacgcgggcac</t>
  </si>
  <si>
    <t>tgcaggatagatagatagatattatctgaacatgagaacctgcacggcgcacgtacgcgggcac</t>
  </si>
  <si>
    <t>tgcaggatagggcgacgccgtggttcgtcgagggcgaccaagcgccacgcggtgcatgagtccc</t>
  </si>
  <si>
    <t>tgcaggatagggcgacgccgtggttcgtcgagggcgaccatgcgccacgcggtgcatgagtccc</t>
  </si>
  <si>
    <t>tgcaggatagtggatttccgtatgcagttgatgcggcggcgtggtgggcgcccgcaggctggcc</t>
  </si>
  <si>
    <t>tgcaggatagtggatttcggtatgcagttgatgcggcggcgtggtgggcgcccgcaggctggcc</t>
  </si>
  <si>
    <t>tgcaggatataagaccgtgcccctgttcatttatagatgatggataacagtctgtgattagcag</t>
  </si>
  <si>
    <t>tgcaggatataagaccgtgcccctgttcatttatagatgatggatagcagtctgtgattagcag</t>
  </si>
  <si>
    <t>tgcaggatatacaaaagcgcagcagaattgaccatggatggatcatgcacgataatctccagct</t>
  </si>
  <si>
    <t>tgcaggatatacaaaagcgcagcagaattgaccctggatggatcatgcacgataatctccagct</t>
  </si>
  <si>
    <t>tgcaggatatatacatcagtccatagttacgacgagtccagcttcgatctccaggttgcttatg</t>
  </si>
  <si>
    <t>tgcaggatatatacatcagtccatagttacgtcgagtccagcttcgatctccaggttgcttatg</t>
  </si>
  <si>
    <t>tgcaggatatatataaactctgaaatgcatcatacatatagcacctgaatgtatatacatatat</t>
  </si>
  <si>
    <t>tgcaggatatatataaactctgaaatgcatcatatatatagcacctgaatgtatatacatatat</t>
  </si>
  <si>
    <t>tgcaggatatccccactgaccaagctctctcaccaatctttcagaagttcactagcgacatctc</t>
  </si>
  <si>
    <t>tgcaggatatccccactgaccaagctctctcaccaatctttcagaagttcactagcgacatctt</t>
  </si>
  <si>
    <t>tgcaggatatctagcagacccattgctcaggtaaatgaactggttctgaagcctcgtcttattc</t>
  </si>
  <si>
    <t>tgcaggatatctagcagacccattgctcaggtaattgaactggttctgaagcctcgtcttattc</t>
  </si>
  <si>
    <t>tgcaggatatgaaaactccataccactggtatcctccagtgtcatcacttcattccaagaatca</t>
  </si>
  <si>
    <t>tgcaggatatgaaaactccataccactggtatcctccagtgtcatcacttcgttccaagaatca</t>
  </si>
  <si>
    <t>tgcaggatatgccagtgcccaccaacaaggccgagggtgaggacgtgcgtcgcgtgggccgaaa</t>
  </si>
  <si>
    <t>tgcaggatatgccagtgcccaccgacaaggccgagggtgaggacgtgcgtcgcgtgggccgaaa</t>
  </si>
  <si>
    <t>tgcaggatatgtctcactgtttctttagcgctttgacattggcttagcttgcatcttatttcct</t>
  </si>
  <si>
    <t>tgcaggatatgtctcactgtttctttagcgctttgacattggcttagcttgcgtcttatttcct</t>
  </si>
  <si>
    <t>tgcaggatcaaatttcagaagctttgcatcaagattggcatctatcaagtagcttagagttgat</t>
  </si>
  <si>
    <t>tgcaggatcaaatttcagaagctttgcatcaagattggcatctatcgagtagcttagagttgat</t>
  </si>
  <si>
    <t>tgcaggatcaacagacgtgaactcaccctcttccgagaacaagccactactcgtctggactacc</t>
  </si>
  <si>
    <t>tgcaggatcaacagacgtgaactcaccttcttccgagaacaagccactactcgtctggactacc</t>
  </si>
  <si>
    <t>tgcaggatcaacatgctgttctggctcgcgttcaggccctacacacacacacacacatgtgcat</t>
  </si>
  <si>
    <t>tgcaggatcagcatgctgttctggctcgcgttcaggccctacacacacacacacacatgtgcat</t>
  </si>
  <si>
    <t>tgcaggatcaactgaatctagttctgtatcaaagttgttgggcattaacgttgtagtaggaagg</t>
  </si>
  <si>
    <t>tgcaggatcaactgaatctagttctgtatcaaagttgttgggcattaatgttgtagtaggaagg</t>
  </si>
  <si>
    <t>tgcaggatcaactttctgaggtataccaagcaggtggccaaggggcagtgggctatgatggacg</t>
  </si>
  <si>
    <t>tgcaggatcaactttctgaggtataccaagcaggtggccatggggcagtgggctatgatggacg</t>
  </si>
  <si>
    <t>tgcaggatcaagaccccaatccctttcccttctgctccattccactcccctgcaaacatatgca</t>
  </si>
  <si>
    <t>tgcaggatcaagaccccaatccctttcccttctgctccattcccctcccctgcaaacatatgca</t>
  </si>
  <si>
    <t>tgcaggatcaattcgtgccaagtcaataaatcgaaataatcggctctaacagaagcaggggaaa</t>
  </si>
  <si>
    <t>tgcaggatcaattcgtgccaagtcagtaaatcgaaataatcggctctaacagaagcaggggaaa</t>
  </si>
  <si>
    <t>tgcaggatcacaattttggatgtggagagatggacgccgccgcggcgagtcgaattgcgacggg</t>
  </si>
  <si>
    <t>tgcaggatcacaattttggatgtggagagatggatgccgccgcggcgagtcgaattgcgacggg</t>
  </si>
  <si>
    <t>tgcaggatcacacaaggccacagagcaggtttaaactttaattaaagcgagccatttatattag</t>
  </si>
  <si>
    <t>tgcaggatcacacacggccacagagcaggtttaaactttaattaaagcgagccatttatattag</t>
  </si>
  <si>
    <t>tgcaggatcacatctttgaccaaatgtcatagagatagaaattctgagataactcccacaatta</t>
  </si>
  <si>
    <t>tgcaggatcacatctttgaccaaatgtcatagagatagaaattctgagataactctcacaatta</t>
  </si>
  <si>
    <t>tgcaggatcacatgaatcgtcggtgcagtggtggttccttctcgtcggtgcgtggcgtgcccca</t>
  </si>
  <si>
    <t>tgcaggatcacatgaatcgtcggtgcagtggtggttccttctcgtcggtgcgtggcgtgccccg</t>
  </si>
  <si>
    <t>tgcaggatcacccatatctcattttacttgccttgttgcagcgatactacattgacacagctag</t>
  </si>
  <si>
    <t>tgcaggatcacccatatttcattttacttgccttgttgcagcgatactacattgacacagctag</t>
  </si>
  <si>
    <t>tgcaggatcaccgtttcctcatctccaacgccccatgaaccaccagagccagctgtggcgacaa</t>
  </si>
  <si>
    <t>tgcaggatcaccgtttcctcatctccaatgccccatgaaccaccagagccagctgtggcgacaa</t>
  </si>
  <si>
    <t>tgcaggatcagagaaacccacgacctctatgggcacgtccatctcgccgtggcagagacgacat</t>
  </si>
  <si>
    <t>tgcaggatcagagaaatccacgacctctatgggcacgtccatctcgccgtggcagagacgacat</t>
  </si>
  <si>
    <t>tgcaggatcagcagatggcccttcttcactggaaatctactctccagttccaaagctcgccgtc</t>
  </si>
  <si>
    <t>tgcaggatcagcggatggcccttcttcactggaaatctactctccagttccaaagctcgccgtc</t>
  </si>
  <si>
    <t>tgcaggatcagcatgctgttctggctcgcgttcaggccctacaaacacatgtgcattgccgcca</t>
  </si>
  <si>
    <t>tgcaggatcagcatgctgttctggctcgcgttcaggccctacacacacatgtgcattgccgcca</t>
  </si>
  <si>
    <t>tgcaggatcagctgatcatcactcgccccgacgactggcatctccatcttcgtgaaggcggtgc</t>
  </si>
  <si>
    <t>tgcaggatcagctgatcatcactcgccccgacgactggcatctccatcttcgtgaaggcggtgt</t>
  </si>
  <si>
    <t>tgcaggatcagctttagctgttgtgtgcctaggagcctgcgttgcaaaatattttaacgcactg</t>
  </si>
  <si>
    <t>tgcaggatcagctttagctgttgtgtgcctagaagcctgcgttgcaaaatattttaacgcactg</t>
  </si>
  <si>
    <t>tgcaggatcaggccaaccgagccaaccgaaagctgaaatttgcaccgaccaaaagcagcaacaa</t>
  </si>
  <si>
    <t>tgcaggatcaggccaaccgagccaaccgaaagctgaaatttgcaccgaccaagagcagcaacaa</t>
  </si>
  <si>
    <t>tgcaggatcatacatcagcgcctgatacccaggctcttcctccagagggaagagcagcagcttg</t>
  </si>
  <si>
    <t>tgcaggatcatacatcagcgtctgatacccaggctcttcctccagagggaagagcagcagcttg</t>
  </si>
  <si>
    <t>tgcaggatcatacatgaaggaagaagccaactgtaggatcatgattcatgaagaacagcatcat</t>
  </si>
  <si>
    <t>tgcaggatcatacatgaaggaagaagccgactgtaggatcatgattcatgaagaacagcatcat</t>
  </si>
  <si>
    <t>tgcaggatcatatagattgtatgcatggattcctccatcaactaacaatgcatacaatagctca</t>
  </si>
  <si>
    <t>tgcagggtcatatagattgtatgcatggattcctccatcaactaacaatgcatacaatagctca</t>
  </si>
  <si>
    <t>tgcaggatcatcaacagcatgtctggttctgatggactatttaatccattcgaagcaccagatg</t>
  </si>
  <si>
    <t>tgcaggatcatcaatagcatgtctggttctgatggactatttaatccattcgaagcaccagatg</t>
  </si>
  <si>
    <t>tgcaggatcatcgtgttgatattattattagcggctaagtaattatatctaggtaagaagtgta</t>
  </si>
  <si>
    <t>tgcaggatcattgtgttgatattattattagcggctaagtaattatatctaggtaagaagtgta</t>
  </si>
  <si>
    <t>tgcaggatcatgcagatggccaacttcgcctccagcagcgcaaagttctggccgatgcagatgc</t>
  </si>
  <si>
    <t>tgcaggatcatgcagatggccaacttcgcctccagcagcgcgaagttctggccgatgcagatgc</t>
  </si>
  <si>
    <t>tgcaggatcatgtcgcaggttcggtgagacgagtgatgagtccatcgatcctatctctcttctg</t>
  </si>
  <si>
    <t>tgcaggatcatgtcgcgggttcggtgagacgagtgatgagtccatcgatcctatctctcttctg</t>
  </si>
  <si>
    <t>tgcaggatcattaaaacaattggtaaaaagaagcgcctcaagctacaaataacagagtgaggac</t>
  </si>
  <si>
    <t>tgcaggatcattaaaacaattggtaaaaagaagcgcctcaagctacacataacagagtgaggac</t>
  </si>
  <si>
    <t>tgcaggatccaaggaggtagaaccaccatttgactggcccagactaccagctaccactgagtcg</t>
  </si>
  <si>
    <t>tgcaggatccaaggaggtagaaccaccatttgactggcccagactgccagctaccactgagtcg</t>
  </si>
  <si>
    <t>tgcaggatccacggcaggagctgctgctgctggtggtctccgatcgctggagcggacggaccga</t>
  </si>
  <si>
    <t>tgcaggatccacggcaggagctgctgctgctggtggtctccgatcgctggagcgggcggaccga</t>
  </si>
  <si>
    <t>tgcaggatccacgtgcaagagacagaaattaggagtgtactagtagtgcttggtagacaagagt</t>
  </si>
  <si>
    <t>tgcaggatccacgtgcaagagacagaaattaggagtgtactagtagtgcttggtagccaagagt</t>
  </si>
  <si>
    <t>tgcaggatccagtcgatggctatgaagtgtgccgagtgatcttgcagctagcagaactcagtct</t>
  </si>
  <si>
    <t>tgcaggatccagtcgatggctatgaagtgtgccgagtgatcttgccgctagcagaactcagtct</t>
  </si>
  <si>
    <t>tgcaggatccatcaaacaattctcgcctagcaaggttgcagatctgctcatcattcattcgtat</t>
  </si>
  <si>
    <t>tgcaggatccatcaaacaattctcgccttgcaaggttgcagatctgctcatcattcattcgtat</t>
  </si>
  <si>
    <t>tgcaggatcccctgacaccctgctgtttgagctgaatcaactgcttgctgcgaacgtggaagcc</t>
  </si>
  <si>
    <t>tgcaggatcccctgacaccctgctgtttgagctgaatcagctgcttgctgcgaacgtggaagcc</t>
  </si>
  <si>
    <t>tgcaggatcccgcgacggaatacttcccttgctaacaattggagaaaatcgttcgacatgtaat</t>
  </si>
  <si>
    <t>tgcaggatcccgcgacggaatacttcccttgctaacaatttgagaaaatcgttcgacatgtaat</t>
  </si>
  <si>
    <t>tgcaggatcccgtcagcgccaccaaaaccaacaacgacaccgctgccagagacctgatttatct</t>
  </si>
  <si>
    <t>tgcaggatcccgtcagcgccaccaaaaccaacaatgacaccgctgccagagacctgatttatct</t>
  </si>
  <si>
    <t>tgcaggatcccgttatctgcggaagaggccgatgcgctcggagcttccgccgccgccgccatcg</t>
  </si>
  <si>
    <t>tgcaggatcccgttatctgcggaagtggccgatgcgctcggagcttccgccgccgccgccatcg</t>
  </si>
  <si>
    <t>tgcaggatccgaggaggaacctgaaactcaaccaagccatttggaagtgaagaagaaaccacct</t>
  </si>
  <si>
    <t>tgcaggatccgaggaggaacctgaaactcaaccaagtcatttggaagtgaagaagaaaccacct</t>
  </si>
  <si>
    <t>tgcaggatcctactggacaggcgactttcaagcacggtgacaaaacaatcgttggtaagaactc</t>
  </si>
  <si>
    <t>tgcaggatcctactggccaggcgactttcaagcacggtgacaaaacaatcgttggtaagaactc</t>
  </si>
  <si>
    <t>tgcaggatcctactggacaggttactttcaagcacggtgacaaaacaatcgttggtaagaactc</t>
  </si>
  <si>
    <t>tgcaggatcctactggacaggttactttcaagcacggtgataaaacaatcgttggtaagaactc</t>
  </si>
  <si>
    <t>tgcaggatcctagatactgggttagtgccagcgtggagcggaggccctgcaaaagacatggtgt</t>
  </si>
  <si>
    <t>tgcaggatcctagatactgggttagtgccagcgtggagctgaggccctgcaaaagacatggtgt</t>
  </si>
  <si>
    <t>tgcaggatcctcctggtttcagacccatgaacgtagagaacgcagtgcacgcccttgaagctgc</t>
  </si>
  <si>
    <t>tgcaggatcctcctggtttcagacccatgaacgtagagaatgcagtgcacgcccttgaagctgc</t>
  </si>
  <si>
    <t>tgcaggatcctttctctatgtgatgtgttaatccctatcgtcctggctgggatggatgccccga</t>
  </si>
  <si>
    <t>tgcaggatcctttctctatgtgatttgttaatccctatcgtcctggctgggatggatgccccga</t>
  </si>
  <si>
    <t>tgcaggatcctttctgtatgtgatttgttaatccgtatcatcctggttgaggatggatgccccg</t>
  </si>
  <si>
    <t>tgcaggatcctttctgtatgtgatttgttaatccgtatcgtcctggttgaggatggatgccccg</t>
  </si>
  <si>
    <t>tgcaggatcgaaggaggtagaaccaccatttggctggcccagactaccagctaccactgagtca</t>
  </si>
  <si>
    <t>tgcaggatcgaaggaggtagaaccaccatttggctggcccagactaccagctaccactgagtcg</t>
  </si>
  <si>
    <t>tgcaggatcgaaggccctgccgcgtgggacgtgctccacaacttcgaacagcggtggaggaagc</t>
  </si>
  <si>
    <t>tgcaggatcgaaggccctgccgcgtgggacgtgctccacaacttcgagcagcggtggaggaagc</t>
  </si>
  <si>
    <t>tgcaggatcgacaattcacccaatcttggtgattgaatccagagacaccaggaggaccagctcc</t>
  </si>
  <si>
    <t>tgcaggatcgacaattcacccaatcttggtgattgaatccagcgacaccaggaggaccagctcc</t>
  </si>
  <si>
    <t>tgcaggatcgacgacgatgctagggtttaggtgtgattcatgtcgatttagctgagtggcgcgt</t>
  </si>
  <si>
    <t>tgcaggatcgacgacgatgctagggtttaggtgtgattcgtgtcgatttagctgagtggcgcgt</t>
  </si>
  <si>
    <t>tgcaggatcgagcgtcgactgggaaccctcgcctaggcaaaaacatcgtcagcttagtactcca</t>
  </si>
  <si>
    <t>tgcaggatcgagcgtcgactgggcaccctcgcctaggcaaaaacatcgtcagcttagtactcca</t>
  </si>
  <si>
    <t>tgcaggatcgagctagtaactaagcaagatgatgcccgcagctattgcattggcatatggtcga</t>
  </si>
  <si>
    <t>tgcaggatcgagctagtaactaagcaagatgatgtccgcagctattgcattggcatatggtcga</t>
  </si>
  <si>
    <t>tgcaggatcgaggcagctgccttgcctagctcagctctggccctgcttcttggcgtccttcttc</t>
  </si>
  <si>
    <t>tgcaggatcgtggcagctgccttgcctagctcagctctggccctgcttcttggcgtccttcttc</t>
  </si>
  <si>
    <t>tgcaggatcgagtgacctctgataccaattgttacgacatcacttcacctccatttgattaaca</t>
  </si>
  <si>
    <t>tgcaggatcgagtgacctctgataccaattgttacgatatcacttcacctccatttgattaaca</t>
  </si>
  <si>
    <t>tgcaggatcgatagatccttccaccgcctcatcatgatatatatatgtttgaccagctctatat</t>
  </si>
  <si>
    <t>tgcaggatcgatagatccttgcaccgcctcatcatgatatatatatgtttgaccagctctatat</t>
  </si>
  <si>
    <t>tgcaggatcgatagatccttccaccgcctcatcatgatatatatgtttgaccagctatatatat</t>
  </si>
  <si>
    <t>tgcaggatcgatagatccttccaccgcctcatcatgatatatatgtttgaccagctctatatat</t>
  </si>
  <si>
    <t>tgcaggatcgatccacatcgaggacgagcagcatgcagacgcaaacaaatctcaactccgacgc</t>
  </si>
  <si>
    <t>tgcaggatcgatccacatcgaggacgagcggcatgcagacgcaaacaaatctcaactccgacgc</t>
  </si>
  <si>
    <t>tgcaggatcgatgaagaaggcggtggccccgatgcgcgcgtccgtatgcgcgatcccgtcgccg</t>
  </si>
  <si>
    <t>tgcaggatcgatgaagaaggcggtggccccgatgcgcgcgtccgtctgcgcgatcccgtcgccg</t>
  </si>
  <si>
    <t>tgcaggatcgcgggcgcaccacacatgcgttcaacttcaattcaacccatcacttgttgtcaaa</t>
  </si>
  <si>
    <t>tgcaggatcgcgggcgcaccacacatgcgttcaacttcaattcagcccatcacttgttgtcaaa</t>
  </si>
  <si>
    <t>tgcaggatcgctcgtgtccacctccgctggcctcatacggctccctctcctccgaaaaaaaaaa</t>
  </si>
  <si>
    <t>tgcaggatcgctcgtgtccacctccgctggcctcatacggctccgtctcctccgaaaaaaaaaa</t>
  </si>
  <si>
    <t>tgcaggatcggagaggacggtcctgagcgaggcattaggcatgttcgcagagacgttcagggca</t>
  </si>
  <si>
    <t>tgcaggatcggagaggacggtcctgagcgaggcattaggcatgttcgcagagacgtttagggca</t>
  </si>
  <si>
    <t>tgcaggatcggttcacaagaaggatgattttgcagctgacaacagacaacgcactttaactgta</t>
  </si>
  <si>
    <t>tgcaggattggttcacaagaaggatgattttgcagctgacaacagacaacgcactttaactgta</t>
  </si>
  <si>
    <t>tgcaggatcgtgataatggatggttgacctggcagcggcccaaattccattcagtcacgagtca</t>
  </si>
  <si>
    <t>tgcaggatcgtgataatggatggttgatctggcagcggcccaaattccattcagtcacgagtca</t>
  </si>
  <si>
    <t>tgcaggatctaagcaggaacctgaaactcaaccaagtcatttggaagtgaagaagaaaccacct</t>
  </si>
  <si>
    <t>tgcaggatctgagcaggaacctgaaactcaaccaagtcatttggaagtgaagaagaaaccacct</t>
  </si>
  <si>
    <t>tgcaggatctacgtagttttctttaggagacagcgcgcgctgtaatcacaccacactccttgct</t>
  </si>
  <si>
    <t>tgcaggatctatgtagttttctttaggagacagcgcgcgctgtaatcacaccacactccttgct</t>
  </si>
  <si>
    <t>tgcaggatctattaaggagccaaatgcagtgcaaaatcagcaggcatagtcgggattacctgat</t>
  </si>
  <si>
    <t>tgcaggatctattcaggagccaaatgcagtgcaaaatcagcaggcatagtcgggattacctgat</t>
  </si>
  <si>
    <t>tgcaggatctccgcgctcatggccgaccccagcgggaagccgctccgaaaaaaaaaaaaaaaaa</t>
  </si>
  <si>
    <t>tgcaggatctccgcgctcatggccgaccccagcgggaagccgttccgaaaaaaaaaaaaaaaaa</t>
  </si>
  <si>
    <t>tgcaggatctcgtgaacagcggctcatctgctcgccgagatgcatcaagtgacaacacctgttc</t>
  </si>
  <si>
    <t>tgcaggatctcgtgaacagcggctcatttgctcgccgagatgcatcaagtgacaacacctgttc</t>
  </si>
  <si>
    <t>tgcaggatctctcaatttgagtggacaacattcatattcatcatatgtaatccgtacgtacgtg</t>
  </si>
  <si>
    <t>tgcaggatctctcaatttgagtggacaacattcatattcatcatatgtaatccgtacgtatgtg</t>
  </si>
  <si>
    <t>tgcaggatctctgcatcaggtatcacgctgccttccttctgccagatggacgatcgctccatgt</t>
  </si>
  <si>
    <t>tgcaggatctctgcatcaggtatcacgcttccttccttctgccagatggacgatcgctccatgt</t>
  </si>
  <si>
    <t>tgcaggatctctggtcagtcgggctgccacccccaatggcgcttggggcacacctgccctggtt</t>
  </si>
  <si>
    <t>tgcaggatctctggtcagtcgggctgccacccccaatggcgcttggggcacagctgccctggtt</t>
  </si>
  <si>
    <t>tgcaggatctgaaccttctgctccagctccgcaatgtatcgcatcttccgctccttggaccgcg</t>
  </si>
  <si>
    <t>tgcaggatcttaaccttctgctccagctccgcaatgtatcgcatcttccgctccttggaccgcg</t>
  </si>
  <si>
    <t>tgcaggatctgaacggcagattcctgctcgacgaaaaggcacggccccgttcgcgcgctgcgga</t>
  </si>
  <si>
    <t>tgcaggatctgaacggcagattcgtgctcgacgaaaaggcacggccccgttcgcgcgctgcgga</t>
  </si>
  <si>
    <t>tgcaggatctgatccccaattggaacatggtaatcttacaatggaatctcacttggtttgtcaa</t>
  </si>
  <si>
    <t>tgcaggatctgatccccaattggaacatggtaatcttgcaatggaatctcacttggtttgtcaa</t>
  </si>
  <si>
    <t>tgcaggatctgatggtggtgaccattttcggcatgcctcgtaccacggtgaagacttgacttgg</t>
  </si>
  <si>
    <t>tgcaggatctgatggtggtgaccattttcggcatgcctcgtaccacggtgaggacttgacttgg</t>
  </si>
  <si>
    <t>tgcaggatctgcatggacaaagcccaacaaatcaggccatgtcggcgccctgcctgcctagcga</t>
  </si>
  <si>
    <t>tgcagggtctgcatggacaaagcccaacaaatcaggccatgtcggcgccctgcctgcctagcga</t>
  </si>
  <si>
    <t>tgcaggatctgctaaagacatccgagcaccacactcgccttctagaacgttctgctccagccct</t>
  </si>
  <si>
    <t>tgcaggatctgctaaagacatctgagcaccacactcgccttctagaacgttctgctccagccct</t>
  </si>
  <si>
    <t>tgcaggatctgctaaagacatctgagcaccacgctcgccttctagaacgggctgctccagccct</t>
  </si>
  <si>
    <t>tgcaggatctgctaaagacatctgagcaccacactcgccttctagaacgggctgctccagccct</t>
  </si>
  <si>
    <t>tgcaggatctgtctattgaccacttgtggtagagacaatgtgcacagctggctcctggctgcct</t>
  </si>
  <si>
    <t>tgcaggatctgtctcttgaccacttgtggtagagacaatgtgcacagctggctcctggctgcct</t>
  </si>
  <si>
    <t>tgcaggatcttcaagaggaacatcgcctacaagaggcagccgcagcagcaccagcagcaggcgt</t>
  </si>
  <si>
    <t>tgcaggatcttcaagaggaatatcgcctacaagaggcagccgcagcagcaccagcagcaggcgt</t>
  </si>
  <si>
    <t>tgcaggatcttcaatggaatttggaggccatcaagagcttgaggaagcgcagacactttgtgcg</t>
  </si>
  <si>
    <t>tgcaggatcttcaatggaatttggaggccatcaagagcttgaggaagcgcagatactttgtgcg</t>
  </si>
  <si>
    <t>tgcaggatcttctcccgcggcactagcgcctgctgctcttcggccgcctcctgatcgacgtctt</t>
  </si>
  <si>
    <t>tgcaggatcttctcccgcggcactggcgcctgctgctcttcggccgcctcctgatcgacgtctt</t>
  </si>
  <si>
    <t>tgcaggatcttctcgccgtcgccaactgagcggcggttggagcccatgcgcgccttgaacccca</t>
  </si>
  <si>
    <t>tgcagggtcttctcgccgtcgccaactgagcggcggttggagcccatgcgcgccttgaacccca</t>
  </si>
  <si>
    <t>tgcaggatcttctcgccgtcgcccaccgagcggcggttggagcccatgcgcgccttgaacccta</t>
  </si>
  <si>
    <t>tgcaggatcttctcgccgttgcccaccgagcggcggttggagcccatgcgcgccttgaacccta</t>
  </si>
  <si>
    <t>tgcaggatcttgagcctgtgtgtagccaaatgtttactgtgaagattaactagcttatagattg</t>
  </si>
  <si>
    <t>tgcaggatcttgagcctgtgtgtagccaaatgtttgctgtgaagattaactagcttatagattg</t>
  </si>
  <si>
    <t>tgcaggatcttgagcgtctcgccgatgtgcttctcgggctggaactggttgttgtagatgtact</t>
  </si>
  <si>
    <t>tgcaggatcttgagcgtctcgccgatgtgcttctcgggttggaactggttgttgtagatgtact</t>
  </si>
  <si>
    <t>tgcaggatcttgagctgctcgagcatggcctggctcctgatctgccgaccgtgggcttcttcga</t>
  </si>
  <si>
    <t>tgcaggatcttgagctgctcgagcatggcctggctccttatctgccgaccgtgggcttcttcga</t>
  </si>
  <si>
    <t>tgcaggatctttgcagtcttctctcagcccacccatacaggagttagctcttcactattaatac</t>
  </si>
  <si>
    <t>tgcaggatctttgcagtcttctctcagcccacccatgcaggagttagctcttcactattaatac</t>
  </si>
  <si>
    <t>tgcaggatgaaaatggaaatgtggtagtgggagagcagctaaagaactttatcgctaaccatta</t>
  </si>
  <si>
    <t>tgcaggatgaaaatggaaatgtggtagtgggagagcagctaaagaactttattgctaaccatta</t>
  </si>
  <si>
    <t>tgcaggatgaaatcgccacggatcgagtgtcttcgatacccattgctaacagcagagggtatag</t>
  </si>
  <si>
    <t>tgcaggatgaaatcgccacggatcgagtgtctacgatacccattgctaacagcagagggtatag</t>
  </si>
  <si>
    <t>tgcaggatgaagccagtgcattgttgcagcgagaagtcagcatggagtgcactgatgagaaggc</t>
  </si>
  <si>
    <t>tgcaggatgaagccagtgcattgttgcagcgagaagtcagcatggagtgcgctgatgagaaggc</t>
  </si>
  <si>
    <t>tgcaggatgaatataacttctcactagactttggatgccaatttccaactacatgttgcgttag</t>
  </si>
  <si>
    <t>tgcaggatgaatataacttctcattagactttggatgccaatttccaactacatgttgcgttag</t>
  </si>
  <si>
    <t>tgcaggatgaatataacttctcattagactttggatgccaatttccaactacatgtcgttgcgt</t>
  </si>
  <si>
    <t>tgcaggatgaatataacttctcattagactttggatgccaatttccaactacatgttgttgcgt</t>
  </si>
  <si>
    <t>tgcaggatgacaatgcagaagcaagtgacatagatgagcttcttctagtgctccctggagccca</t>
  </si>
  <si>
    <t>tgcaggatgacaatgcagaagcaagtgacatagattagcttcttctagtgctccctggagccca</t>
  </si>
  <si>
    <t>tgcaggatgacatcatatcatccaaaaaatcaaatgggctcaatattctctttgttcggcgaga</t>
  </si>
  <si>
    <t>tgcaggatgacatcatgtcatccaaaaaatcaaatgggctcaatattctctttgttcggcgaga</t>
  </si>
  <si>
    <t>tgcaggatgacatcatgtcatccaaaaaatcaaatggactcaatgttctctttgttcggcgaga</t>
  </si>
  <si>
    <t>tgcaggatgacatcatgtcatccaaaaaatcaaatggactcgatgttctctttgttcggcgaga</t>
  </si>
  <si>
    <t>tgcaggatgaccagccgccatgtggggcccacgtctgtttaacgttcactcagcccgtatatct</t>
  </si>
  <si>
    <t>tgcaggatgaccagctgccatgtggggcccacgtctgtttaacgttcactcagcccgtatatct</t>
  </si>
  <si>
    <t>tgcaggatgaccctgctagtgtccctgaacaacaactgagccatgtacatgagcttgccaacaa</t>
  </si>
  <si>
    <t>tgcaggatggccctgctagtgtccctgaacaacaactgagccatgtacatgagcttgccaacaa</t>
  </si>
  <si>
    <t>tgcaggatgaccgtattcactaaggttaaggtaacgtgagagtcaatcttggatcgaattgatg</t>
  </si>
  <si>
    <t>tgcaggatgaccgtattcactaaggttaaggtagcgtgagagtcaatcttggatcgaattgatg</t>
  </si>
  <si>
    <t>tgcaggatgacctggaggccctgcacatagcacaagcggacctgcaccgccaaatccttgggtt</t>
  </si>
  <si>
    <t>tgcaggatgacctggaggccctgcacatagcacaagcggacctgcgccgccaaatccttgggtt</t>
  </si>
  <si>
    <t>tgcaggatgacgaggaagagcatgagcagcaagaagtagatgatggcatggacgagcatggacg</t>
  </si>
  <si>
    <t>tgcaggatgacgaggaagagcatgagcagcaggaagtagatgatggcatggacgagcatggacg</t>
  </si>
  <si>
    <t>tgcaggatgacgggatccttgcgataccgacagttcctggttctccaccaaagctgcgcatgga</t>
  </si>
  <si>
    <t>tgcaggatgatgggatccttgcgataccgacagttcctggttctccaccaaagctgcgcatgga</t>
  </si>
  <si>
    <t>tgcaggatgagcaccacgaacacccacaccaccaccacgaaccgcgacaggttgctcttcaggt</t>
  </si>
  <si>
    <t>tgcaggatgagcaccacgaacacccacaccaccaccacgaaccgcgataggttgctcttcaggt</t>
  </si>
  <si>
    <t>tgcaggatgagcatgccgacataaggatcacagtcaaccaaaccatataattccttaaaaacat</t>
  </si>
  <si>
    <t>tgcaggatgagcatgccgacataaggatcacagttaaccaaaccatataattccttaaaaacat</t>
  </si>
  <si>
    <t>tgcaggatgagccacagggaccatgccagggtagcgagcaccgcgacgaacgtccctttgatac</t>
  </si>
  <si>
    <t>tgcaggatgagccacagggaccatgccagggtagcgagcaccgcgacgaacgtccctttgatcc</t>
  </si>
  <si>
    <t>tgcaggatgagccagagcgaccagcaggagctgctgcccaccaggaagagcgcgcccgtcaccc</t>
  </si>
  <si>
    <t>tgcaggatgagccagagcgaccagcaggagctgctgcccaccaggaagagcgcgctcgtcaccc</t>
  </si>
  <si>
    <t>tgcaggatgagccagagcgagatgaggagcgccacaagcgcaaacgcggcgccagtgagaaccg</t>
  </si>
  <si>
    <t>tgcaggatgagccagagcgagatgaggagcgccacaagcgcaaacgcggcgccagtgagcaccg</t>
  </si>
  <si>
    <t>tgcaggatgagcgtcggtatcccaaggccaacggccaccttctgcatgcctgtgagtgtgcagt</t>
  </si>
  <si>
    <t>tgcaggatgagcgtcggtatcccaaggccgacggccaccttctgcatgcctgtgagtgtgcagt</t>
  </si>
  <si>
    <t>tgcaggatgaggcggaggaccacccagcagcagcgcgcagcagccgtgtccgtggcccagcagt</t>
  </si>
  <si>
    <t>tgcaggatgcggcggaggaccacccagcagcagcgcgcagcagccgtgtccgtggcccagcagt</t>
  </si>
  <si>
    <t>tgcaggatgataaagagtactctgcccgaatggtctctgataagaagcagccttgctttcttgt</t>
  </si>
  <si>
    <t>tgcaggatgataaagagtactctgcccgaatggtctctgataagaagcagccttgctttgttgt</t>
  </si>
  <si>
    <t>tgcaggatgatcccgtctcccgccacggctgcacgcatcacagtaaaaaatgtcagcgtccaga</t>
  </si>
  <si>
    <t>tgcaggatgatcccgtctcccgccacggctgcacgcatcacagtaaaaaatgtcagcgtcgaga</t>
  </si>
  <si>
    <t>tgcaggatgatcgtgaagggatcggacggagtacacatggaagatgcagagaaaaaggacgatg</t>
  </si>
  <si>
    <t>tgcaggattatcgtgaagggatcggacggagtacacatggaagatgcagagaaaaaggacgatg</t>
  </si>
  <si>
    <t>tgcaggatgatgaagttgatctgcacgccgatggccacgcttagaaagatggcggcgctccaga</t>
  </si>
  <si>
    <t>tgcaggatggtgaagttgatctgcacgccgatggccacgcttagaaagatggcggcgctccaga</t>
  </si>
  <si>
    <t>tgcaggatgatgagcggcagcgagaagtgcagcgggttgtccccctgccacaacccctccgacg</t>
  </si>
  <si>
    <t>tgcaggatgatgagcggcagcgagaagtgcagcgggttgtccccctgccacaccccctccgacg</t>
  </si>
  <si>
    <t>tgcaggatgatggcctggatgtggattgagcggagcttcaactttgttacctgcatccctgttg</t>
  </si>
  <si>
    <t>tgcaggatgatggcctggatttggattgagcggagcttcaactttgttacctgcatccctgttg</t>
  </si>
  <si>
    <t>tgcaggatgcaaatggaaatggccagccaattcatcattcccagtatcttggtgagaccagtaa</t>
  </si>
  <si>
    <t>tgcagggtgcaaatggaaatggccagccaattcatcattcccagtatcttggtgagaccagtaa</t>
  </si>
  <si>
    <t>tgcaggatgcaaatgggccttcctccagaagaggaatgaatatggccaagtggtgagatacaat</t>
  </si>
  <si>
    <t>tgcaggatgcaaatgggccttcctctagaagaggaatgaatatggccaagtggtgagatacaat</t>
  </si>
  <si>
    <t>tgcaggatgcaaattttatcagatataaaagatctagatgtgttcagtttgatgcgaattttcg</t>
  </si>
  <si>
    <t>tgcaggatgcaaattttatcagatataaaagatctagatgtgttctgtttgatgcgaattttcg</t>
  </si>
  <si>
    <t>tgcaggatgcacaagataaagtctactgatgaacttcttctccgagttagcaagcactgttgtc</t>
  </si>
  <si>
    <t>tgcaggatgcgcaagataaagtctactgatgaacttcttctccgagttagcaagcactgttgtc</t>
  </si>
  <si>
    <t>tgcaggatgcacattgctcttcacaacacgggtcgatgacggccagttaatagtgaaggaatgc</t>
  </si>
  <si>
    <t>tgcaggatgcacattgctcttcacaacacgggtcgatgacggccagtttatagtgaaggaatgc</t>
  </si>
  <si>
    <t>tgcaggatgcaccttcgcaccccttccctcttggcactagcaatgctggtatcatcctacaaag</t>
  </si>
  <si>
    <t>tgcaggatgcaccttcgcgccccttccctcttggcactagcaatgctggtatcatcctacaaag</t>
  </si>
  <si>
    <t>tgcaggatgcagccgccgaggcccaagccctcgaagagctggtggaagcacatcgccgccacca</t>
  </si>
  <si>
    <t>tgcaggatgcagccgccgaggcccatgccctcgaagagctggtggaagcacatcgccgccacca</t>
  </si>
  <si>
    <t>tgcaggatgcatccccgcgtcagcatacccacagatgagtgcggaccaggagacaacattccgt</t>
  </si>
  <si>
    <t>tgcaggatgcatccccgcgtcagcttacccacagatgagtgcggaccaggagacaacattccgt</t>
  </si>
  <si>
    <t>tgcaggatgcatgcatggcgcgcgtattcaattcaattcgattcgatctttggttactagtata</t>
  </si>
  <si>
    <t>tgcaggatgcatgcatggcgcgcgtattcaattcaattcgattcgatctttggttacttgtata</t>
  </si>
  <si>
    <t>tgcaggatgcatgtcttgttagcagcgtacgtatacataccttggcgacgagctgcgcgccaag</t>
  </si>
  <si>
    <t>tgcaggatgcatgtcttgttagcagcgtacgtatgcataccttggcgacgagctgcgcgccaag</t>
  </si>
  <si>
    <t>tgcaggatgcattcagttcaactgaagccataaatcgtctccaaggagttatcctgtactcatc</t>
  </si>
  <si>
    <t>tgcaggatgcattcagttcaactgaagccataaatcgtttccaaggagttatcctgtactcatc</t>
  </si>
  <si>
    <t>tgcaggatgccaccacttccaacgatgcggcatgtgaaatacctgaaggtccagttcttaggct</t>
  </si>
  <si>
    <t>tgcaggatgccaccacttccaacgatgtggcatgtgaaatacctgaaggtccagttcttaggct</t>
  </si>
  <si>
    <t>tgcaggatgccattgcgatgaacaaactaataagcatacccaacaccccacacccactaatttt</t>
  </si>
  <si>
    <t>tgcaggatgccattgcgatgaacaaactaataagcatacccaacaccccacacccgctaatttt</t>
  </si>
  <si>
    <t>tgcaggatgccccataatacttcctagagagaatgagtctgtgcttttgggtgctgctgttctg</t>
  </si>
  <si>
    <t>tgcaggatgtcccataatacttcctagagagaatgagtctgtgcttttgggtgctgctgttctg</t>
  </si>
  <si>
    <t>tgcaggatgcccccaactatcaacattcattaggcctgttgtagcacgattacgcaacactagt</t>
  </si>
  <si>
    <t>tgcaggatgcccccaactatcaacattcattaggcctgttgtagcatgattacgcaacactagt</t>
  </si>
  <si>
    <t>tgcaggatgcctgtggcgccgatgtacagctccatcacgtcatcgatggatggctccttcgccg</t>
  </si>
  <si>
    <t>tgcaggatgcctgtggcgccgatgtacatctccatcacgtcatcgatggatggctccttcgccg</t>
  </si>
  <si>
    <t>tgcaggatgcgatgatgggcgagctgcactcggagggcaagacggcggaggacatcaggggcag</t>
  </si>
  <si>
    <t>tgcaggatgcgatgatgggcgagttgcactcggagggcaagacggcggaggacatcaggggcag</t>
  </si>
  <si>
    <t>tgcaggatgcggatacgctcgctgatgcgctcccgccgcatccgcgccgccacgctctgcgggt</t>
  </si>
  <si>
    <t>tgcaggatgcggatgcgctcgctgatgcgctcccgccgcatccgcgccgccacgctctgcgggt</t>
  </si>
  <si>
    <t>tgcaggatgcggcaccaaactttcccttgagtaggagcatgatgcaacgatgtggtccatggtc</t>
  </si>
  <si>
    <t>tgcaggatgcggcaccaaactttcccttgagtaggagcatgatgcaacgatgtggtccatggtg</t>
  </si>
  <si>
    <t>tgcaggatgcggcagcggcgtcgctgtcctcttgatgctgctcgccgtgctggccgaaaaaaaa</t>
  </si>
  <si>
    <t>tgcaggatgcggcagctgcgtcgctgtcctcttgatgctgctcgccgtgctggccgaaaaaaaa</t>
  </si>
  <si>
    <t>tgcaggatgcggtgcaccgtccacgccacgttcatcgtcctgcggcgccagcggcgcagggaca</t>
  </si>
  <si>
    <t>tgcaggatgcggtgcaccgtccacgccgcgttcatcgtcctgcggcgccagcggcgcagggaca</t>
  </si>
  <si>
    <t>tgcaggatgcgtctgccaccaccctacgtggggcagagattcaaaggtgttctcagacatcgtg</t>
  </si>
  <si>
    <t>tgcaggatgcgtctgccaccaccctacgtggggcagagattcaaaggtgttctcggacatcgtg</t>
  </si>
  <si>
    <t>tgcaggatgctaaggattgcaatgtttacctacatactactgtcgccgtccttgtattgaactg</t>
  </si>
  <si>
    <t>tgcaggatgctaaggattgcaatgtttacctacatactagtgtcgccgtccttgtattgaactg</t>
  </si>
  <si>
    <t>tgcaggatgctcttatccgatttctagaaggggggagctggttggcggaatggattaaaagaga</t>
  </si>
  <si>
    <t>tgcaggatgctcttatccgatttctagaaggggggagctggttggcggaatggattagaagaga</t>
  </si>
  <si>
    <t>tgcaggatgctgacgactgcgcgctctgtgcccaggagagtgaaactagggatcatcgctctct</t>
  </si>
  <si>
    <t>tgcaggatgctgacgactgcgcgctctgtgcccaggagagtgaaactggggatcatcgctctct</t>
  </si>
  <si>
    <t>tgcaggatgctgaggtggagatccgaaaagaatgaagcgaattgcggatgcctggctccctgta</t>
  </si>
  <si>
    <t>tgcaggttgctgaggtggagatccgaaaagaatgaagcgaattgcggatgcctggctccctgta</t>
  </si>
  <si>
    <t>tgcaggatgctgctgagcgccatcttggcctcgaccagcgcgaagttctggccgacgcagatcc</t>
  </si>
  <si>
    <t>tgcaggatgctgctgagcgtcatcttggcctcgaccagcgcgaagttctggccgacgcagatcc</t>
  </si>
  <si>
    <t>tgcaggatgctgctgatgctcctggacagtgcactctgttgcgtactgggctccaggctccagc</t>
  </si>
  <si>
    <t>tgcaggatgctgctgatgctcctggacagtgcactctgttgcgtactgggctccaggctccagg</t>
  </si>
  <si>
    <t>tgcaggatgctgggaagcatcaccaggagcagggcaggacaggaaaaagcttcaataatttttt</t>
  </si>
  <si>
    <t>tgcaggatgctgggcagcatcaccaggagcagggcaggacaggaaaaagcttcaataatttttt</t>
  </si>
  <si>
    <t>tgcaggatgctgggacgggaggtcccaccgctcagtgacgtcgtgtaagtgtgatcgtggtggc</t>
  </si>
  <si>
    <t>tgcaggatgctgggacgggaggtcccaccgctcagtgacgtcgtgtatgtgtgatcgtggtggc</t>
  </si>
  <si>
    <t>tgcaggatgctttagttttctgttggtaccttacattgtttgttgcctgcatcataatagtctt</t>
  </si>
  <si>
    <t>tgcaggatgctttagttttctgttggtaccttacattgtttgttgcctgcatcatactagtctt</t>
  </si>
  <si>
    <t>tgcaggatggaaatactgtccttataccattatttcctttcataagtctctgtgcatgttgcta</t>
  </si>
  <si>
    <t>tgcaggatggaaatactgtccttataccattatttcctttcataagtctttgtgcatgttgcta</t>
  </si>
  <si>
    <t>tgcaggatggaagaactcaaaattaacttgccccagcaagcaatgatttgtaagtgctacaact</t>
  </si>
  <si>
    <t>tgcaggatggaagaactcaaaattaactttccccagcaagcaatgatttgtaagtgctacaact</t>
  </si>
  <si>
    <t>tgcaggatggaattgaagcatcggaaacactagcatcgaggaaagttcatgcatcgatgcttaa</t>
  </si>
  <si>
    <t>tgcaggatggaattgaagcatcggaaacactagcatcgaggaaagttcattcatcgatgcttaa</t>
  </si>
  <si>
    <t>tgcaggatggagacggagaaagtgaagtctgtccctggtcacaatcacgcggggagtggatgat</t>
  </si>
  <si>
    <t>tgcaggatggagacggagaaagtgaagtctgtccctggtcacactcacgcggggagtggatgat</t>
  </si>
  <si>
    <t>tgcaggatggagaggacgtgtaggtaatcctggcaaggttctggtccgagatgatcaagatgat</t>
  </si>
  <si>
    <t>tgcaggatggagaggacgtgtaggtaatcctggcaaggttctggtctgagatgatcaagatgat</t>
  </si>
  <si>
    <t>tgcaggatggatggatcaaatcgatcaattgacgcgatgcacgacggtagaggaggaggaggtg</t>
  </si>
  <si>
    <t>tgcaggatggatggatcaaatcgatcaattgacgcgatgcacgactgtagaggaggaggaggtg</t>
  </si>
  <si>
    <t>tgcaggatggcccccctcctggtcctggcgctgctcctgctcgtagccgccgccgcgtcgggca</t>
  </si>
  <si>
    <t>tgcaggatggcccccctcctggtcctggcgctgctcctgctcgtggccgccgccgcgtcgggca</t>
  </si>
  <si>
    <t>tgcaggatggccgcaatggcaacccgtagcttctcaagtgagtccgatcgtatggagaggatat</t>
  </si>
  <si>
    <t>tgcaggatggccgcaatggcaatccgtagcttctcaagtgagtccgatcgtatggagaggatat</t>
  </si>
  <si>
    <t>tgcaggatggcgtcgcacgcgaggccgcacaccccgccgacgtggcgagcacgatgaccgagct</t>
  </si>
  <si>
    <t>tgcaggatggcgtcgcacgcgaggccgcacaccccgccgacgtggcgagcgcgatgaccgagct</t>
  </si>
  <si>
    <t>tgcaggatggcgtcggtggccgagtcaatggatgctgtcgcctcatcaaggaccagtatcttgt</t>
  </si>
  <si>
    <t>tgcaggatggcgtcggtggccgagtcgatggatgctgtcgcctcatcaaggaccagtatcttgt</t>
  </si>
  <si>
    <t>tgcaggatgggaagacagtaatcgccacaactcaccaaccatctagcaggctgtttcataggtt</t>
  </si>
  <si>
    <t>tgcaggatgggaagacagtaattgccacaactcaccaaccatctagcaggctgtttcataggtt</t>
  </si>
  <si>
    <t>tgcaggatgggagctctacggaagtggcacggcctgattgcctgaagggctccgatacctacgc</t>
  </si>
  <si>
    <t>tgcaggatgggagctctacggaagtggcatggcctgattgcctgaagggctccgatacctacgc</t>
  </si>
  <si>
    <t>tgcaggatgggggcagcgaggggaccatggaagtttctccgaaagtgacgattgattagcttcg</t>
  </si>
  <si>
    <t>tgcaggatgggggcagcgaggggaccatggaagtttctccgaaagtgaggattgattagcttcg</t>
  </si>
  <si>
    <t>tgcaggatgggtctttgtacacggaacaaactgagctggaaaacatggcagcggatttctacca</t>
  </si>
  <si>
    <t>tgcaggatgggtctttgtgcacggaacaaactgagctggaaaacatggcagcggatttctacca</t>
  </si>
  <si>
    <t>tgcaggatggttatgcatgcactttctgcgaccagcatgcggagacaatcagccatttgctgct</t>
  </si>
  <si>
    <t>tgcaggatggttatgcgtgcactttctgcgaccagcatgcggagacaatcagccatttgctgct</t>
  </si>
  <si>
    <t>tgcaggatgtacattgggttttagagtttcagcaggccgtcattcagatggctgttttgttcat</t>
  </si>
  <si>
    <t>tgcaggatgtacattgggttttagagtttcagcaggccgtcattcagatgtctgttttgttcat</t>
  </si>
  <si>
    <t>tgcaggatgtagaatacaagaggtaaaaatcggtgcattcattcattgtacacaccaaacgtgc</t>
  </si>
  <si>
    <t>tgcaggatgtagaatacaagaggtaaaaatcggtgcattcattcattgtacgcaccaaacgtgc</t>
  </si>
  <si>
    <t>tgcaggatgtagcgctctgctttctcctttcaggtaatccatgaacttattctcataaatattg</t>
  </si>
  <si>
    <t>tgcaggatgtagcgctctgctttctcctttcaggtaatccattaacttattctcataaatattg</t>
  </si>
  <si>
    <t>tgcaggatgtcccagaagcgcgcaacgaggagcgtctcgtagtccgccaggcgatcgtccgcgg</t>
  </si>
  <si>
    <t>tgcaggatgtcccagaagcgcgcgacgaggagcgtctcgtagtccgccaggcgatcgtccgcgg</t>
  </si>
  <si>
    <t>tgcaggatgtccgcgaggacctccatcgcacggggcacgtccttgtcaagaaccttggcgtagt</t>
  </si>
  <si>
    <t>tgcaggatgtccgcgaggacctccatcgcacggggcacgtccttgtcaagcaccttggcgtagt</t>
  </si>
  <si>
    <t>tgcaggatgtcgcacaggactgctgggcggcgccttcgtatagaaaaattttacacggacatgt</t>
  </si>
  <si>
    <t>tgcaggatgtcgcacaggactgctgggcggcgccttcgtatagaaaaattttacacggagatgt</t>
  </si>
  <si>
    <t>tgcaggatgtcttagctgcgtatgtataaggtaccttggcgacgagctgcgagccaaggacgtc</t>
  </si>
  <si>
    <t>tgcaggatgtcttagctgcgtatgtataaggtaccttggcgacgagctgcgcgccaaggacgtc</t>
  </si>
  <si>
    <t>tgcaggatgtggtaggactaggaggccagaggccagtaactagaggcattatgttgctgcttga</t>
  </si>
  <si>
    <t>tgcaggatgtggtaggacttggaggccagaggccagtaactagaggcattatgttgctgcttga</t>
  </si>
  <si>
    <t>tgcaggatgttcactagcacttgcaagaagctgaggatcatgaagagatctgaagccacagccc</t>
  </si>
  <si>
    <t>tgcaggatgttcactagcacttgcaagaagctgaggatcatgaagagatctgaagccacaggcc</t>
  </si>
  <si>
    <t>tgcaggatgttgggcaagcaatactagagagctattcgagggtgctggagagcatggcgtacaa</t>
  </si>
  <si>
    <t>tgcaggatgttgggcaagcaatactagagagctattcgagggtgctggagagcctggcgtacaa</t>
  </si>
  <si>
    <t>tgcaggatgttggttgagatctcacaaactttgttcatttggaagatggtagaattcaggtttg</t>
  </si>
  <si>
    <t>tgcaggatgttggttgaggtctcacaaactttgttcatttggaagatggtagaattcaggtttg</t>
  </si>
  <si>
    <t>tgcaggattaaataaatgcaagaaagtaaattgaagtaattaaataaaagtaatacgcaataac</t>
  </si>
  <si>
    <t>tgcaggattaaataaatgcaagaaagtaaattgcagtaattaaataaaagtaatacgcaataac</t>
  </si>
  <si>
    <t>tgcaggattaaatcagggcttagctaacatgtcagctaatagccctactaataaaaaagctatt</t>
  </si>
  <si>
    <t>tgcaggattaaatcagggcttagctaacatgtcggctaatagccctactaataaaaaagctatt</t>
  </si>
  <si>
    <t>tgcaggattaacactgcaaactgtatacatttttttagactgaaacatcaagtagatagccacc</t>
  </si>
  <si>
    <t>tgcaggattaacactgcaaactgtatacatttttttggactgaaacatcaagtagatagccacc</t>
  </si>
  <si>
    <t>tgcaggattaagttcttttttagttatattgttacacaactcaatagctaatagcttatactaa</t>
  </si>
  <si>
    <t>tgcaggattaagttcttttttagttatattgttacacaactcaatagctaatagcttatactca</t>
  </si>
  <si>
    <t>tgcaggattaatcaaaggacatggtaaagcagtaaagcagcatataccacacataattcaagcc</t>
  </si>
  <si>
    <t>tgcaggattaatcaaagggcatggtaaagcagtaaagcagcatataccacacataattcaagcc</t>
  </si>
  <si>
    <t>tgcaggattaatgataacgtcttgcatgtcagggtttggaaggtccatgtttaagtcaatttcc</t>
  </si>
  <si>
    <t>tgcaggattaatgataacttcttgcatgtcagggtttggaaggtccatgtttaagtcaatttcc</t>
  </si>
  <si>
    <t>tgcaggattaattgaatggctgaacattccaatcgcgacagcttctcaccttgaacttggtgtc</t>
  </si>
  <si>
    <t>tgcaggattaattgaatggctgaacattccaatcgcgacaggttctcaccttgaacttggtgtc</t>
  </si>
  <si>
    <t>tgcaggattacatcgaagccacacttcaatccatcaggtacagcaattaattaatagcattcag</t>
  </si>
  <si>
    <t>tgcaggattacatcgaagccacacttcaatccatcaggtacagcaattaattaatagcattcgg</t>
  </si>
  <si>
    <t>tgcaggattacgttcgaggcaacatgataggaatgatttaaccctcttagttttgatataatac</t>
  </si>
  <si>
    <t>tgcaggattacgtttgaggcaacatgataggaatgatttaaccctcttagttttgatataatac</t>
  </si>
  <si>
    <t>tgcaggattagaatgtaatgaaggttggctttcaaatatttgtatgacacgctctgggtcactt</t>
  </si>
  <si>
    <t>tgcaggattcgaatgtaatgaaggttggctttcaaatatttgtatgacacgctctgggtcactt</t>
  </si>
  <si>
    <t>tgcaggattataattgaatagtagctgaacattccaatcgcgacagctcctcaccttgaacttg</t>
  </si>
  <si>
    <t>tgcaggattataattgaatagttgctgaacattccaatcgcgacagctcctcaccttgaacttg</t>
  </si>
  <si>
    <t>tgcaggattatcaaggatgtggttgaaggcccatctcagaatcttttagagtcagtggctcacc</t>
  </si>
  <si>
    <t>tgcaggattgtcaaggatgtggttgaaggcccatctcagaatcttttagagtcagtggctcacc</t>
  </si>
  <si>
    <t>tgcaggattcagacaacatctataggatcgctttcggcggatgggttggtgccttgatggcagg</t>
  </si>
  <si>
    <t>tgcaggattcagacaacatctataggatcgctttcggctgatgggttggtgccttgatggcagg</t>
  </si>
  <si>
    <t>tgcaggattcagattcgatttgaggaggagcaagcagagtacctcgcgtcgaagatcacgaagc</t>
  </si>
  <si>
    <t>tgcaggattcagattcgatttgaggaggagcaagctgagtacctcgcgtcgaagatcacgaagc</t>
  </si>
  <si>
    <t>tgcaggattcatatggggatttgtaggagatcgggaacccaaaatcctgtgagagcaaagactc</t>
  </si>
  <si>
    <t>tgcaggattcatatggggatttgtaggggatcgggaacccaaaatcctgtgagagcaaagactc</t>
  </si>
  <si>
    <t>tgcaggattcatccagaaatggagcaatcgacgaagcactgacaatcttgtcagttcttgtgag</t>
  </si>
  <si>
    <t>tgcaggattcatccagaaatggagctatcgacgaagcactgacaatcttgtcagttcttgtgag</t>
  </si>
  <si>
    <t>tgcaggattccagcagtggaaatcagatgaatcacgcaacagctgcttcttgcctttgtttttg</t>
  </si>
  <si>
    <t>tgcaggattccagcagtggaaatcagatgaatcacgcaacagctgcttcttgcctttgtttttt</t>
  </si>
  <si>
    <t>tgcaggattcccagcgaacaagcatggtggaactggttccttgtctgccatttatgtacaagga</t>
  </si>
  <si>
    <t>tgcaggattcccagcgaacaagcatggtgggactggttccttgtctgccatttatgtacaagga</t>
  </si>
  <si>
    <t>tgcaggattccgacgcctacacattctgtgaccagacagcggagacggtaggccatttgctatt</t>
  </si>
  <si>
    <t>tgcaggattccgacgcctgcacattctgtgaccagacagcggagacggtaggccatttgctatt</t>
  </si>
  <si>
    <t>tgcaggattcctataattgatagcaaattaacttttctggtcaactaactttaggctcaaaatc</t>
  </si>
  <si>
    <t>tgcaggattcctataattgatggcaaattaacttttctggtcaactaactttaggctcaaaatc</t>
  </si>
  <si>
    <t>tgcaggattcctatccgttcttcagtgaaaagtacattctagtgtttgggggggagggcagaac</t>
  </si>
  <si>
    <t>tgcaggattcctatctgttcttcagtgaaaagtacattctagtgtttgggggggagggcagaac</t>
  </si>
  <si>
    <t>tgcaggattcctccttaggcagcggagtgcctgcacaacactgtcagagctcaaagaccactgc</t>
  </si>
  <si>
    <t>tgcaggattcctccttaggcagcggagtgcctgcacaacactgtcagagctcaaagaccgctgc</t>
  </si>
  <si>
    <t>tgcaggattcgcggtcttctccgatgaggagacctggtggctgtctgcctttgtgtcctcccag</t>
  </si>
  <si>
    <t>tgcaggattcgcggtcttctccgatgaggagacctggtgtctgtctgcctttgtgtcctcccag</t>
  </si>
  <si>
    <t>tgcaggattcggtcttctccgatgaggagacctggtgtctgtctgcctttgtcctcccagatac</t>
  </si>
  <si>
    <t>tgcaggattcggtcttctccgatgaggagacctggtgtctgtctggctttgtcctcccagatac</t>
  </si>
  <si>
    <t>tgcaggattctataccaaagttcatcaggttgttgatgaattttccaaatccatttgaccaaaa</t>
  </si>
  <si>
    <t>tgcaggattctataccaaagttcatcaggttgttgatgaattttccaaatccattttaccaaaa</t>
  </si>
  <si>
    <t>tgcaggattctctccctgcatgaggcttgatcctgctgacatgcctggcctctagaaagggaag</t>
  </si>
  <si>
    <t>tgcaggattctctccctgcgtgaggcttgatcctgctgacatgcctggcctctagaaagggaag</t>
  </si>
  <si>
    <t>tgcaggattctgcaccatgaagtttcttgtgaagccaaaatatacacgagcttctgctcaattt</t>
  </si>
  <si>
    <t>tgcaggattctgcaccatgaagtttcttgtgaagccagaatatacacgagcttctgctcaattt</t>
  </si>
  <si>
    <t>tgcaggattctgctaggaagtgtgacgaactacgtgctatcgaatgcatcatgccctgtgaccg</t>
  </si>
  <si>
    <t>tgcaggattctgctaggaagtgtgacgaactacgtgctgtcgaatgcatcatgccctgtgaccg</t>
  </si>
  <si>
    <t>tgcaggattcttgctctccgagaaaaagatcttcaggctgcttcaacaagaaatctccatgtat</t>
  </si>
  <si>
    <t>tgcaggattcttgctctccgagaaaaagatcttcaggctgcttcaacaggaaatctccatgtat</t>
  </si>
  <si>
    <t>tgcaggattgaacaatcaaaacgtaaagaatgcttgggcataagtgttcctgccgtgcagatcc</t>
  </si>
  <si>
    <t>tgcaggattgaacaatcagaacgtaaagaatgcttgggcataagtgttcctgccgtgcagatcc</t>
  </si>
  <si>
    <t>tgcaggattgaacaatcacaacttaaagaatgctatgcttggatatgagtgttcctgccgtgca</t>
  </si>
  <si>
    <t>tgcaggattgaacaattacaacttaaagaatgctatgcttggatatgagtgttcctgccgtgca</t>
  </si>
  <si>
    <t>tgcaggattgagttccaagttatcatgccaggcgaaaatctcgacagaccgagcttcgcagagc</t>
  </si>
  <si>
    <t>tgcaggattgagttccaatttatcatgccaggcgaaaatctcgacagaccgagcttcgcagagc</t>
  </si>
  <si>
    <t>tgcaggattgatgcatagggcatggaagtgagctttgtaatgttcaaaactgcaaacatggatc</t>
  </si>
  <si>
    <t>tgcaggattgatgcatcgggcatggaagtgagctttgtaatgttcaaaactgcaaacatggatc</t>
  </si>
  <si>
    <t>tgcaggattgcaatccccgccatcatctttgcctggaggatcggatccttcaggaaccgaagat</t>
  </si>
  <si>
    <t>tgcaggattgcaatccccgccatcgtctttgcctggaggatcggatccttcaggaaccgaagat</t>
  </si>
  <si>
    <t>tgcaggattgccacccagaggttcttagtgatctgctcagcagcatgccttgcaatagcatgcc</t>
  </si>
  <si>
    <t>tgcaggattgccacccagaggttcttagtgatctgctcagcggcatgccttgcaatagcatgcc</t>
  </si>
  <si>
    <t>tgcaggattgctacattcaagcatctactggtaagagagctggcggcctcggcaggctcccacc</t>
  </si>
  <si>
    <t>tgcaggattgctacattcaagcatctactggtaagagagctggcggccttggcaggctcccacc</t>
  </si>
  <si>
    <t>tgcaggattggcatgctgctcatggtgacgagcctcatgagagggcgagccgcaccgctcaccc</t>
  </si>
  <si>
    <t>tgcaggattggcatgctgctcatggtgacgagcctcttgagagggcgagccgcaccgctcaccc</t>
  </si>
  <si>
    <t>tgcaggattgggaatacaagttcatgagcaagtatgtgaaggttggtactgtcaagaagactgt</t>
  </si>
  <si>
    <t>tgcaggattgggaatacaagttcatgggcaagtatgtgaaggttggtactgtcaagaagactgt</t>
  </si>
  <si>
    <t>tgcaggattggggccgtcctgcttttctccgcctgggtcgcgcttgcagcgctcagccgcctgc</t>
  </si>
  <si>
    <t>tgcagggttggggccgtcctgcttttctccgcctgggtcgcgcttgcagcgctcagccgcctgc</t>
  </si>
  <si>
    <t>tgcaggattgggttggccagaggaagacggcgatcggatcccagctctggtggaactgggagat</t>
  </si>
  <si>
    <t>tgcaggattgggttggccagaggaagacggcgatcggatcccagctctggtggaactgggagct</t>
  </si>
  <si>
    <t>tgcaggattgtaaacttatgtgccagcttactgggttctaaacttctagttgcagatatccttg</t>
  </si>
  <si>
    <t>tgcaggattgtaagcttatgtgccagcttactgggttctaaacttctagttgcagatatccttg</t>
  </si>
  <si>
    <t>tgcaggattgtatacaccgtacagcaaaacaagatgcccaagggggtgaaaatctgaggcctga</t>
  </si>
  <si>
    <t>tgcaggattgtatacaccgtacagcaaaacaagatgcccaagggggtgaaaatctgcggcctga</t>
  </si>
  <si>
    <t>tgcaggattgtcgatttccacgtacacttgaatcggcggcgtggtgggcgcccgcaggcaggcc</t>
  </si>
  <si>
    <t>tgcaggattgtcgatttccacgtacagttgaatcggcggcgtggtgggcgcccgcaggcaggcc</t>
  </si>
  <si>
    <t>tgcaggattgttggactccaggactaccagcggctagctctccatgattatgtatgtaacacgt</t>
  </si>
  <si>
    <t>tgcaggattgttggattccaggactaccagcggctagctctccatgattatgtatgtaacacgt</t>
  </si>
  <si>
    <t>tgcaggattgtttaatatcatggcaaaagtgctcatcccaagaaggcttctcaacgggaatgtg</t>
  </si>
  <si>
    <t>tgcaggattgtttaatgtcatggcaaaagtgctcatcccaagaaggcttctcaacgggaatgtg</t>
  </si>
  <si>
    <t>tgcaggatttaattggggactcgtgatggtcactggttgcacggagaggatgcaattggatcgg</t>
  </si>
  <si>
    <t>tgcaggatttaattggggactcgtgatggtcactggttgcacggagaggttgcaattggatcgg</t>
  </si>
  <si>
    <t>tgcaggatttatttattttacggtaaacagcagcaggagtagattgtatttgtaggcgagagcg</t>
  </si>
  <si>
    <t>tgcaggatttatttattttactgtaaacagcagcaggagtagattgtatttgtaggcgagagcg</t>
  </si>
  <si>
    <t>tgcaggatttcaagaaagtgaacgagatctatggcaaatgtatgtttgagctgtattacccttc</t>
  </si>
  <si>
    <t>tgcaggatttcaagaaagtgaacgaggtctatggcaaatgtatgtttgagctgtattacccttc</t>
  </si>
  <si>
    <t>tgcaggatttcacgcatccgcatctacagaatatgttgtaccccacaaattggcccctttaatt</t>
  </si>
  <si>
    <t>tgcaggatttcacgcatccgcgtctacagaatatgttgtaccccacaaattggcccctttaatt</t>
  </si>
  <si>
    <t>tgcaggatttcattagcatttccctgtcacgttgttggttggttgtaatcagaataccacagtt</t>
  </si>
  <si>
    <t>tgcaggatttcattagcatttccctgtcatgttgttggttggttgtaatcagaataccacagtt</t>
  </si>
  <si>
    <t>tgcaggatttctcacagaatttctgaaaaaagtcacttcagtcagtgtccgcatcttgacgctt</t>
  </si>
  <si>
    <t>tgcaggatttctcccagaatttctgaaaaaagtcacttcagtcagtgtccgcatcttgacgctt</t>
  </si>
  <si>
    <t>tgcaggatttcttcaccaaaaactaatcataatcaaaacacttcaacagactcgacttggctaa</t>
  </si>
  <si>
    <t>tgcaggatttcttcaccaaaaactaatcataatcaaaacacttcaagagactcgacttggctaa</t>
  </si>
  <si>
    <t>tgcaggatttgcagccgcgggcgttggacaattacagatcggctaccgtgcccgtgctcttgtg</t>
  </si>
  <si>
    <t>tgcaggatttgcagccgcgggcgttggacaattacagctcggctaccgtgcccgtgctcttgtg</t>
  </si>
  <si>
    <t>tgcaggatttggattccataagcacacagcaaaatcaaaccaactcgctggcacacggcaagtc</t>
  </si>
  <si>
    <t>tgcaggatttggattccataagcacacagcaaaatcaaaccaactcgctggcacacggcgagtc</t>
  </si>
  <si>
    <t>tgcaggatttggccaagcatcagcagctagctagggcacatgagctaaagaagctagcattgca</t>
  </si>
  <si>
    <t>tgcaggatttggccaagcatcagcagctagctagggcacatgagctaaagaagctagcattgcg</t>
  </si>
  <si>
    <t>tgcaggatttgtatgagttgttgcagttcgccatcggggacaagcattggagtgacggtgcttt</t>
  </si>
  <si>
    <t>tgcaggatttgtatgagttgttgcagttcgccatcggggacatgcattggagtgacggtgcttt</t>
  </si>
  <si>
    <t>tgcaggatttgtcttgttgctcacggcactgctgtggtatccatctcgtgatcgtcctctcatg</t>
  </si>
  <si>
    <t>tgcaggatttgtcttgttgctcgcggcactgctgtggtatccatctcgtgatcgtcctctcatg</t>
  </si>
  <si>
    <t>tgcaggattttaactacgaactaagcacgaaacatgaaccgatctaaaacacgaagacgggatc</t>
  </si>
  <si>
    <t>tgcaggattttaactacgaactaagcacgaaacatgaaccgatctaaaacacgaagacgggctc</t>
  </si>
  <si>
    <t>tgcaggattttaactacgaagtacgaactaagcacgaaacatgaaccgatctaaaacacgaaga</t>
  </si>
  <si>
    <t>tgcaggattttaactacgaagtacgaactaagcacgaaacatgaacctatctaaaacacgaaga</t>
  </si>
  <si>
    <t>tgcaggattttcctgcacagttcttgatcgcaggctaggctgtaactatctatatgggggtggg</t>
  </si>
  <si>
    <t>tgcaggattttcctgcacagttcttgatcgctggctaggctgtaactatctatatgggggtggg</t>
  </si>
  <si>
    <t>tgcaggattttgcattttgtgaagtctcgcaacatatgtctgacctttattgtcttccttaagg</t>
  </si>
  <si>
    <t>tgcaggattttgcattttgtgaagtctcgcaacatatgtctgacctttattgtcttcctttagg</t>
  </si>
  <si>
    <t>tgcaggattttgctgggagcaagcaagagaggaaatccatcgctcgttgggtcggaactgcgtg</t>
  </si>
  <si>
    <t>tgcaggattttgctgggagcaagcaagagaggaaattcatcgctcgttgggtcggaactgcgtg</t>
  </si>
  <si>
    <t>tgcaggattttgtaaggttgtataaaaagagagcttatagaagaagcgcagaaagtccagataa</t>
  </si>
  <si>
    <t>tgcaggattttgtaaggttgtataaaaagagagcttatagaagaagcgcagaaagttcagataa</t>
  </si>
  <si>
    <t>tgcaggattttttttgttccatggacgcccgcccacttctcaacctttctttcttggacggatt</t>
  </si>
  <si>
    <t>tgcaggattttttttgttccattgacgcccgcccacttctcaacctttctttcttggacggatt</t>
  </si>
  <si>
    <t>tgcaggcaaaaagaagcaggtgtgcattgtggcatacgcctcccatggccatggccatggttcg</t>
  </si>
  <si>
    <t>tgcaggcagaaagaagcaggtgtgcattgtggcatacgcctcccatggccatggccatggttcg</t>
  </si>
  <si>
    <t>tgcaggcaaaagagctgagatatttgtttcttgatctcgagtgccagacgttcaccagacacca</t>
  </si>
  <si>
    <t>tgcaggcaaaagagctgagatatttgtttcttgatctcgagtgccagtcgttcaccagacacca</t>
  </si>
  <si>
    <t>tgcaggcaaaagcgcgcgtggggtctcaggtgcacgcagagatgcatgcatgggtcctccttgc</t>
  </si>
  <si>
    <t>tgcaggcaaaagcgcgcgtggggtctcaggtgcacgcagagatgcatgcattggtcctccttgc</t>
  </si>
  <si>
    <t>tgcaggcaaaaggagcgccatggagatgtccaagatggacgacatagcggccatctctcacatc</t>
  </si>
  <si>
    <t>tgcaggcaaaaggagcgccatggagatgtccaagatggacgacatagcggccatctctcacctc</t>
  </si>
  <si>
    <t>tgcaggcaaaagtgcatgtgggaacaacgtactacatcttgtgagttgtagcgcgggacgtgtg</t>
  </si>
  <si>
    <t>tgcaggcaaaagtgcatgtgggaacaacgtaccacatcttgtgagttgtagcgcgggacgtgtg</t>
  </si>
  <si>
    <t>tgcaggcaaaccctgattccccccttggttcagctgcaagcatgactcctttccaagggagggg</t>
  </si>
  <si>
    <t>tgcaggcaaaccctgattccccccttggttcagctgcaagcatgagtcctttccaagggagggg</t>
  </si>
  <si>
    <t>tgcaggcaaacgcgcagagcagaaggagcagaggcagagcggccatccactgccgtcctgttcc</t>
  </si>
  <si>
    <t>tgcaggcaaacgcgcagagcagaaggggcagaggcagagcggccatccactgccgtcctgttcc</t>
  </si>
  <si>
    <t>tgcaggcaaactaataaatggtgtatgtgccacagacaaggagtattgtatcgcttagtcagaa</t>
  </si>
  <si>
    <t>tgcaggcaaactaataaatggtgtatgttccacagacaaggagtattgtatcgcttagtcagaa</t>
  </si>
  <si>
    <t>tgcaggcaaagaaacagatcgatacagcccaatttagtttctgtctgaaaataaccaagcgcat</t>
  </si>
  <si>
    <t>tgcaggcaaagaaacagatcgatacagcccagtttagtttctgtctgaaaataaccaagcgcat</t>
  </si>
  <si>
    <t>tgcaggcaaagagcgaggcagcgagccacagaggaaggaagccgctaggcatacgcactgagac</t>
  </si>
  <si>
    <t>tgcaggcaaagagcgaggcagcgagccacagaggaaggaaggcgctaggcatacgcactgagac</t>
  </si>
  <si>
    <t>tgcaggcaaagattggagaaggcaaagaggacgggaaggggtggagtcacactaggacgcgaag</t>
  </si>
  <si>
    <t>tgcaggccaagattggagaaggcaaagaggacgggaaggggtggagtcacactaggacgcgaag</t>
  </si>
  <si>
    <t>tgcaggcaaagcaagatgtggacactgccgtgtcggtcacgcaggaaatcaaaagctctacgac</t>
  </si>
  <si>
    <t>tgcaggcaaagcaagatgtggtcactgccgtgtcggtcacgcaggaaatcaaaagctctacgac</t>
  </si>
  <si>
    <t>tgcaggcaaagtagacaggctgactaaacgctaagcacgcataccaaataatgtcgataaacct</t>
  </si>
  <si>
    <t>tgcaggcaaagtagacaggctggctaaacgctaagcacgcataccaaataatgtcgataaacct</t>
  </si>
  <si>
    <t>tgcaggcaaagtagacaggctggctaagcgctaagcatgcagaccaaataatgttgataaacct</t>
  </si>
  <si>
    <t>tgcaggcaaagtagacaggctggctaagcgctacgcatgcagaccaaataatgttgataaacct</t>
  </si>
  <si>
    <t>tgcaggcaaagtgaagacctgcacggtgcatcatcggattctgtcattcattaccaagatggcc</t>
  </si>
  <si>
    <t>tgcaggcaaagtgaagacctgcactgtgcatcatcggattctgtcattcattaccaagatggcc</t>
  </si>
  <si>
    <t>tgcaggcaaagttttttgaaaaaagaaattgtaaggagcatataagagctaagaagtcaagcta</t>
  </si>
  <si>
    <t>tgcaggcaaagttttttgaaaaacgaaattgtaaggagcatataagagctaagaagtcaagcta</t>
  </si>
  <si>
    <t>tgcaggcaaatcagaacatccttgtatacttgggtgctgcttgttggtgtcttcacatacattg</t>
  </si>
  <si>
    <t>tgcaggcaaatcagaacatccttgtatacttgggtgctgcttgttggtgtcttcacatccattg</t>
  </si>
  <si>
    <t>tgcaggcaaatcattgtagcaacagtcaagtatccttctaaccccgtctaaagtaagagaagtc</t>
  </si>
  <si>
    <t>tgcaggcaaatcattgtagcaacagtcaagtatccttctaaccccgtctgaagtaagagaagtc</t>
  </si>
  <si>
    <t>tgcaggcaaatccatgagccaatagcaatccctgaggtcaagtgtctgcaaattgaataggttg</t>
  </si>
  <si>
    <t>tgcaggcaaatccatgagccaatagcagtccctgaggtcaagtgtctgcaaattgaataggttg</t>
  </si>
  <si>
    <t>tgcaggcaaattcagattggctttacatcgtgccttggggactgtataaagctgtcacttacgt</t>
  </si>
  <si>
    <t>tgcaggcaaattcagattggctttacatcgtgccttggggactgtataaagctgtcatttacgt</t>
  </si>
  <si>
    <t>tgcaggcaaattcccatcctggccaatggccattcatgtgaactgcttccacctgccctccctc</t>
  </si>
  <si>
    <t>tgcaggcaaattcccatcctggccaatggccattcatgtgaactgcttccacttgccctccctc</t>
  </si>
  <si>
    <t>tgcaggcaaatttcaagttgagggctaccgtcatgatggcaagttttttctccctgactgcacc</t>
  </si>
  <si>
    <t>tgcaggcaaatttcaagttgagggctaccgtcatggtggcaagttttttctccctgactgcacc</t>
  </si>
  <si>
    <t>tgcaggcaaatttcgcacacaataccattttttgttccgtcagtctcatggaaccgaagaactt</t>
  </si>
  <si>
    <t>tgcaggcaaatttcgcacacaataccattttttgttctgtcagtctcatggaaccgaagaactt</t>
  </si>
  <si>
    <t>tgcaggcaacaacatgttgtatatgcgtaccacacagctatagctcttttttatttggtcggtg</t>
  </si>
  <si>
    <t>tgcaggcaacaacatgttgtatatgcgtaccactcagctatagctcttttttatttggtcggtg</t>
  </si>
  <si>
    <t>tgcaggcaacaagaggatagcttcagcatccttggtaatgcaggcagcaggcagcaacggacac</t>
  </si>
  <si>
    <t>tgcaggcatcaagaggatagcttcagcatccttggtaatgcaggcagcaggcagcaacggacac</t>
  </si>
  <si>
    <t>tgcaggcaacaagatccacccaatgacccacccctgttcttgagacttgagagatctcaagccc</t>
  </si>
  <si>
    <t>tgcaggcaacgagatccacccaatgacccacccctgttcttgagacttgagagatctcaagccc</t>
  </si>
  <si>
    <t>tgcaggcaacacagctagtgcgaggccgtgacccttgtgtgggttcagtagctggccacgatga</t>
  </si>
  <si>
    <t>tgcaggctacacagctagtgcgaggccgtgacccttgtgtgggttcagtagctggccacgatga</t>
  </si>
  <si>
    <t>tgcaggcaacaccagtcgttttcctcctttctgaagcatcatcaatcatcatcattgcacctgc</t>
  </si>
  <si>
    <t>tgcaggcaacaccagtcgttttcctcctttctgaagcatcatcaatcatcatcattgcacttgc</t>
  </si>
  <si>
    <t>tgcaggcaacagctaatgaatcccctgaactcgggcgaggcggtgggcggtggctcgggcggat</t>
  </si>
  <si>
    <t>tgcaggcagcagctaatgaatcccctgaactcgggcgaggcggtgggcggtggctcgggcggat</t>
  </si>
  <si>
    <t>tgcaggcaacatatcttcagaagaggcatgaggccataagtgccccccaagttttaggaatgga</t>
  </si>
  <si>
    <t>tgcaggcaacatatcttcagaggaggcatgaggccataagtgccccccaagttttaggaatgga</t>
  </si>
  <si>
    <t>tgcaggcaacatcatctccttcctggtgttcctcgcaccagtgtaagtgcactgtatatacgat</t>
  </si>
  <si>
    <t>tgcaggcaacgtcatctccttcctggtgttcctcgcaccagtgtaagtgcactgtatatacgat</t>
  </si>
  <si>
    <t>tgcaggcaacatcatctccttcctggtgttcctcgcgccagtgtaagtgcactgtacgatcaat</t>
  </si>
  <si>
    <t>tgcaggcaacatcatctccttcctggtgttcctcgctccagtgtaagtgcactgtacgatcaat</t>
  </si>
  <si>
    <t>tgcaggcaaccaaaagtcaaaacaagtcaaacaactttgccccaaggaaatcaaatgcataaat</t>
  </si>
  <si>
    <t>tgcaggcaaccaaaagtcaaaacaagtcaaacaactttgccccaaggaaatcaaatgcatagat</t>
  </si>
  <si>
    <t>tgcaggcaaccgagaagcatcaggacctcgtccacagtgtcttccagtgtatgcacggttcggt</t>
  </si>
  <si>
    <t>tgcaggcacccgagaagcatcaggacctcgtccacagtgtcttccagtgtatgcacggttcggt</t>
  </si>
  <si>
    <t>tgcaggcaaccgtgtccgtgtctgtatatatatactgtaccagtgaagcagccaagaacgcgat</t>
  </si>
  <si>
    <t>tgcaggcaaccgtgtccgtgtctgtatatatatactgtaccagtgaagcagccaaggacgcgat</t>
  </si>
  <si>
    <t>tgcaggcaacctccgcctgcccatgcccgccgccgccgcccccgttatcgtcctactcttcgca</t>
  </si>
  <si>
    <t>tgcaggcagcctccgcctgcccatgcccgccgccgccgcccccgttatcgtcctactcttcgca</t>
  </si>
  <si>
    <t>tgcaggcaacctgtgatgattttgctgaaggaaaagttgctacgttggatgggctatacgatgt</t>
  </si>
  <si>
    <t>tgcaggcaacctgtgatgatttttctgaaggaaaagttgctacgttggatgggctatacgatgt</t>
  </si>
  <si>
    <t>tgcaggcaacgagcagaagcagccgacaccgacgccgacggccatgtactggcctggccaagaa</t>
  </si>
  <si>
    <t>tgcaggcaacgagcagaagcagccgacgccgacgccgacggccatgtactggcctggccaagaa</t>
  </si>
  <si>
    <t>tgcaggcaacgatccagagccaagaaacatcagcagacagcaggtagctagcttcagtttcaat</t>
  </si>
  <si>
    <t>tgcaggcagcgatccagagccaagaaacatcagcagacagcaggtagctagcttcagtttcaat</t>
  </si>
  <si>
    <t>tgcaggcaacgcaaatgctgaagacatttttgtttcccgagcaattcttaggcagttggcaagc</t>
  </si>
  <si>
    <t>tgcaggcaacgcaaatgctgaagacatttttgttttccgagcaattcttaggcagttggcaagc</t>
  </si>
  <si>
    <t>tgcaggcaacggtccattcctttcagccgctgtacaagcccctgcacccgctgtgcactctacc</t>
  </si>
  <si>
    <t>tgcaggcaacggtccattcctttcagccgctgtacaagcccctgcacccgctgtgcactctgcc</t>
  </si>
  <si>
    <t>tgcaggcaacgtcctccaacgccatgcgcaattgcgcatgcatcgatctcgatcgtaatcatgc</t>
  </si>
  <si>
    <t>tgcaggcaacgtcctccaacgccgtgcgcaattgcgcatgcatcgatctcgatcgtaatcatgc</t>
  </si>
  <si>
    <t>tgcaggcaacgtgtggaggtcgggccagcactccaccctggagcgttggggaagcctaaatagg</t>
  </si>
  <si>
    <t>tgcaggcaacgtgtggaggtcggggcagcactccaccctggagcgttggggaagcctaaatagg</t>
  </si>
  <si>
    <t>tgcaggcaacttgtagaaattgttttaccaccatgggaaccactgggagtctgggacactgcgg</t>
  </si>
  <si>
    <t>tgcaggcaacttgtagaaattgttttaccaccatgggaaccactgggagtctgggacgctgcgg</t>
  </si>
  <si>
    <t>tgcaggcaagaaagcacgtgagtttaacggcgttagtccagacatgtaataatttcacgctcac</t>
  </si>
  <si>
    <t>tgcaggcaagaaagcacgtgagtttaacggcgttagtccagacatgtaataatttcacgctcgc</t>
  </si>
  <si>
    <t>tgcaggcaagaacaatctgcactgaggcagtctcggccgcaggaactgagcaacgggcagacaa</t>
  </si>
  <si>
    <t>tgcaggcaagaacaatctgcgctgaggcagtctcggccgcaggaactgagcaacgggcagacaa</t>
  </si>
  <si>
    <t>tgcaggcaagaacccgcaacccaccgacgagaccgagtacgcgctcgcgcagctcgagatcctc</t>
  </si>
  <si>
    <t>tgcaggcaagaccccgcaacccaccgacgagaccgagtacgcgctcgcgcagctcgagatcctc</t>
  </si>
  <si>
    <t>tgcaggcaagaaggctggcggcaaggctctgtcagctacccccaagggccgtcgtcggcaacac</t>
  </si>
  <si>
    <t>tgcaggcaagaaggctggcggcaaggctctgtcagctacccccaagggccgtcgttggcaacac</t>
  </si>
  <si>
    <t>tgcaggcaagaataccaaaaccgaccgagctgagaagttgctggactcgccgtgcacagaagcg</t>
  </si>
  <si>
    <t>tgcaggcaagaataccaaaaccgaccgagctgagaagtttctggactcgccgtgcacagaagcg</t>
  </si>
  <si>
    <t>tgcaggcaagaccacaggaggtggcttgctgacttgtggaggagaaggatccatgggacaagtt</t>
  </si>
  <si>
    <t>tgcaggcaggaccacaggaggtggcttgctgacttgtggaggagaaggatccatgggacaagtt</t>
  </si>
  <si>
    <t>tgcaggcaagagacaacttggtgaactgaaacgtattgtcagatgagctggacgtacagaacgg</t>
  </si>
  <si>
    <t>tgcaggcaagagacaacttggtgaactgaaacgtattgtcagatgagctggacgtacggaacgg</t>
  </si>
  <si>
    <t>tgcaggcaagagcacaggaaaaagcagggcaggcgaccaagaaagcagagacggaaagaatggc</t>
  </si>
  <si>
    <t>tgcaggcaagagcacaggaaaaagcagggcaggcgaccaagaaagcagagacggaatgaatggc</t>
  </si>
  <si>
    <t>tgcaggcaagcgcttaggcttccttttcgcttcgtcttcgtcttggtgtgcttggacggacttg</t>
  </si>
  <si>
    <t>tgcaggcaagcgtttaggcttccttttcgcttcgtcttcgtcttggtgtgcttggacggacttg</t>
  </si>
  <si>
    <t>tgcaggcaagcgggcgtcgtcgaacgcggcgagctgtggggtcaggcgggcgaccagcatgaca</t>
  </si>
  <si>
    <t>tgcaggcaagcgggcgtcgtcggacgcggcgagctgtggggtcaggcgggcgaccagcatgaca</t>
  </si>
  <si>
    <t>tgcaggcaagcgttgcaatgtaccattggatcaaaaattaagtggaattactgggttagctcaa</t>
  </si>
  <si>
    <t>tgcaggcgagcgttgcaatgtaccattggatcaaaaattaagtggaattactgggttagctcaa</t>
  </si>
  <si>
    <t>tgcaggcaagctggaggagcgacgcccatgcggcatcccatggttgtcacgatgatgagctcgg</t>
  </si>
  <si>
    <t>tgcaggcaagttggaggagcgacgcccatgcggcatcccatggttgtcacgatgatgagctcgg</t>
  </si>
  <si>
    <t>tgcaggcaaggaaggaagcccaggaaacccgtcaggcacaccaaatctgggagcaaacaacgaa</t>
  </si>
  <si>
    <t>tgcaggcaaggaaggaagcccaggaaacccgtcaggcacaccaaatctgggagcaaacgacgaa</t>
  </si>
  <si>
    <t>tgcaggcaaggcaagcttctgatcagaaactcatgctgctgcaagaggcacagcctgcctgcca</t>
  </si>
  <si>
    <t>tgcaggcaaggcaagcttctgatcagaaactcatgctgctgcaagaggcactgcctgcctgcca</t>
  </si>
  <si>
    <t>tgcaggcaaggcaaggaggaggaggccagctagctaccagttgagacttgagagccaatggaca</t>
  </si>
  <si>
    <t>tgcaggcaaggcaaggaggaggaggccagctagctatcagttgagacttgagagccaatggaca</t>
  </si>
  <si>
    <t>tgcaggcaaggcaaggaggaggaggctagcaagctatcagttgagagctaatggacaatggcat</t>
  </si>
  <si>
    <t>tgcaggcaaggcaaggaggaggaggctagctagctatcagttgagagctaatggacaatggcat</t>
  </si>
  <si>
    <t>tgcaggcaaggcaaggccatcctatcctacgcagtacgacgcgtttaggattcggctataaaaa</t>
  </si>
  <si>
    <t>tgcaggcaaggcaaggccatcctttcctacgcagtacgacgcgtttaggattcggctataaaaa</t>
  </si>
  <si>
    <t>tgcaggcaaggcgtttctattcttgttcctgaccattattctcacttctgcttgcctgctaacg</t>
  </si>
  <si>
    <t>tgcaggcaaggcgtttctattcttgttcctgaccattattctcacttctgcttgcctgctaatg</t>
  </si>
  <si>
    <t>tgcaggcaagtcatcctaagttgcattgcatgcaatgcactccgatccatcggtagttgccagt</t>
  </si>
  <si>
    <t>tgcaggcaagtcatcctaagttgcattgcatgcattgcactccgatccatcggtagttgccagt</t>
  </si>
  <si>
    <t>tgcaggcaagtctggacgctgccgtttgtccccgtgatgagtcggtgtgtcagagtcattgtgg</t>
  </si>
  <si>
    <t>tgcaggcaagtctggacgctgctgtttgtccccgtgatgagtcggtgtgtcagagtcattgtgg</t>
  </si>
  <si>
    <t>tgcaggcaagttggttctgcaagttggtttaactccacatttctcacatggaactagtttgata</t>
  </si>
  <si>
    <t>tgcaggcaagttggttctgcaagttggtttaactccgcatttctcacatggaactagtttgata</t>
  </si>
  <si>
    <t>tgcaggcaagttgttcgtctactggtacgggagcgagccgcgcctgtgcctgacggacgcggcg</t>
  </si>
  <si>
    <t>tgcaggcaagttgttcgtctactggtacggtagcgagccgcgcctgtgcctgacggacgcggcg</t>
  </si>
  <si>
    <t>tgcaggcaataacaacctatctacattgcagtgatgctcaggacgtattgttatgacatttttg</t>
  </si>
  <si>
    <t>tgcaggcaataacaacctatctacattgcagtgatgctcaggacgtgttgttatgacatttttg</t>
  </si>
  <si>
    <t>tgcaggcaatacagcagcaattgccagcaatcaacaccaccatcaacctgaccaaacgtgccct</t>
  </si>
  <si>
    <t>tgcaggcaatacatcagcaattgccagcaatcaacaccaccatcaacctgaccaaacgtgccct</t>
  </si>
  <si>
    <t>tgcaggcaatagctcctcatcgtcagtgtgtgccgccgccactgcaacctgccgaggtgtatga</t>
  </si>
  <si>
    <t>tgcaggcaatagctcctcatcgtcagtgtgtgccgccgccactgccacctgccgaggtgtatga</t>
  </si>
  <si>
    <t>tgcaggcaatagcttccatcatcatcgcatcaaggccatgagcataccagcgagcgcggcctgc</t>
  </si>
  <si>
    <t>tgcaggcaatagcttccatcatcatcgcatcaaggccatgagcataccagcgagcgcggcctgt</t>
  </si>
  <si>
    <t>tgcaggcaatatcttgtttgattattttagaaggctgttagtgtttttagctaggctttttatt</t>
  </si>
  <si>
    <t>tgcaggcaatatcttgtttgattattttagaaggttgttagtgtttttagctaggctttttatt</t>
  </si>
  <si>
    <t>tgcaggcaatcagtcaaagcaaacagcgatgatcacattcacattcattatttgtgttgttttg</t>
  </si>
  <si>
    <t>tgcaggcaatcagtcagagcaaacagcgatgatcacattcacattcattatttgtgttgttttg</t>
  </si>
  <si>
    <t>tgcaggcaatcatctgatattggcaagactgctgtgcagtacaaatcagagagaagagcagcaa</t>
  </si>
  <si>
    <t>tgcaggcaatcatctgatgttggcaagactgctgtgcagtacaaatcagagagaagagcagcaa</t>
  </si>
  <si>
    <t>tgcaggcaatcattatggagtgaaggatgctcaggttcatggctcacctgtacctgagagtaat</t>
  </si>
  <si>
    <t>tgcaggcaatcattctggagtgaaggatgctcaggttcatggctcacctgtacctgagagtaat</t>
  </si>
  <si>
    <t>tgcaggcaatcctctgcatgcttgtgcagctgcttcattggataacgcatcccatatgccatct</t>
  </si>
  <si>
    <t>tgcaggcaatcctctgcatgcttgtgcagctgcttcattggataatgcatcccatatgccatct</t>
  </si>
  <si>
    <t>tgcaggcaatcgaactggaattggagtgctcatcctcacacaacctactagaagtatttcccat</t>
  </si>
  <si>
    <t>tgcaggcaatcgaattggaattggagtgctcatcctcacacaacctactagaagtatttcccat</t>
  </si>
  <si>
    <t>tgcaggcaatcgaggaacaagcaagaacaagtagaacaagcaactcaattgcaaatatagagat</t>
  </si>
  <si>
    <t>tgcaggcaatcgaggaacaagcaagaacaagtagaacaagcaactcaattgcaaatatggagat</t>
  </si>
  <si>
    <t>tgcaggcaatctgatccaccgaatgtcagtctgattgttatctcaatgtagcagtgtaattccc</t>
  </si>
  <si>
    <t>tgcaggcaatctgatccaccgaatgtcagtctgattgttatctcaatgtagcagtgtaattctc</t>
  </si>
  <si>
    <t>tgcaggcaatgaaggtaagcagcattaaccgtgcagctctgtcaatttcatcgtcgtccaacct</t>
  </si>
  <si>
    <t>tgcaggcaatgaaggtaagcagcattaaccgtgcagctgtgtcaatttcatcgtcgtccaacct</t>
  </si>
  <si>
    <t>tgcaggcaatgagggatgaaggatggacatccttcctcaacaaagtaggcttattttgcagtga</t>
  </si>
  <si>
    <t>tgcaggcaatgagggatgaaggatggacatccttcctcaacaaagtaggcttgttttgcagtga</t>
  </si>
  <si>
    <t>tgcaggcaatgccgaacgcctctgtcttgctggggccgacggtgacagcgcggaggctaagcgc</t>
  </si>
  <si>
    <t>tgcaggcaatgccgaacgcctctgtcttgctggggccgacggtgacagcgctgaggctaagcgc</t>
  </si>
  <si>
    <t>tgcaggcaatgctgctccgatccgtccagcaccaccaatgcacaaaatagttgttgcttgatca</t>
  </si>
  <si>
    <t>tgcaggcaatgctgctccgatccgtccagcaccaccaatgcaccaaatagttgttgcttgatca</t>
  </si>
  <si>
    <t>tgcaggcaatggtcgtggcctgtggagtcgatagaaaacgtgctggccgtaaagctacatatag</t>
  </si>
  <si>
    <t>tgcaggcaatggtcgtggcctgtggagtcgatagaaagcgtgctggccgtaaagctacatatag</t>
  </si>
  <si>
    <t>tgcaggcaatggttgatgttgccaacgaagttggtgcagatgcagttgcccatggatgcactgg</t>
  </si>
  <si>
    <t>tgcaggcaatggttgatgttgccaaggaagttggtgcagatgcagttgcccatggatgcactgg</t>
  </si>
  <si>
    <t>tgcaggcaattcatgttcctgaagattaagattaacactgtagtagtttgtagaagttagttgg</t>
  </si>
  <si>
    <t>tgcaggcaattcatgttcctgaagattaagattaacactgtagtagtttgtagaagttggttgg</t>
  </si>
  <si>
    <t>tgcaggcaattcggccaatgcgattggtctccactctccagtagcaaaagtcagcagagccttt</t>
  </si>
  <si>
    <t>tgcaggcaattcggctaatgcgattggtctccactctccagtagcaaaagtcagcagagccttt</t>
  </si>
  <si>
    <t>tgcaggcaattgtgaattctccctggcaatggcatgtccctctccagtagaaggccgttgcgca</t>
  </si>
  <si>
    <t>tgcaggcaattgtgaattctccctggcaatggcatgtccctctccagtagagggccgttgcgca</t>
  </si>
  <si>
    <t>tgcaggcacaaaatctgtatctcatgttagtatcaactgccatggcattataataagaatactg</t>
  </si>
  <si>
    <t>tgcaggcacaaaatctgtatctcatgttagtatcaactgccgtggcattataataagaatactg</t>
  </si>
  <si>
    <t>tgcaggcacaacaagctcaaagagaaagctccactcggctttcactgccacagtggcccccact</t>
  </si>
  <si>
    <t>tgcaggcacaacaagctcaaagagaaagctccactcggctttcgctgccacagtggcccccact</t>
  </si>
  <si>
    <t>tgcaggcacaacaattttagctagaactagaactgcaaatttgtcttaatggcacaggtaaagc</t>
  </si>
  <si>
    <t>tgcaggcacaacaattttagctagaactagagctgcaaatttgtcttaatggcacaggtaaagc</t>
  </si>
  <si>
    <t>tgcaggcacaacaggctcagtcaaaaggttgaaacaaacaccagaaatagcactgttgaacttt</t>
  </si>
  <si>
    <t>tgcaggcacaacaggctcagtcaaaaggttgacacaaacaccagaaatagcactgttgaacttt</t>
  </si>
  <si>
    <t>tgcaggcacaaccaatagttcccatgaccatgtatgcgatccatccaatcgtgtgcatgcgcct</t>
  </si>
  <si>
    <t>tgcaggcacaaccaatagttcccgtgaccatgtatgcgatccatccaatcgtgtgcatgcgcct</t>
  </si>
  <si>
    <t>tgcaggcacaacctgttcctgcactccgctctggtgctgtctcggaagacgccatcgtcggtga</t>
  </si>
  <si>
    <t>tgcaggcacaacctgttcctgcactccgctctggtgctgtctcggaagacgccgtcgtcggtga</t>
  </si>
  <si>
    <t>tgcaggcacaaggcctcgtgctcgtgctgttcgcttgtccttcggacacaccgtggcatggctt</t>
  </si>
  <si>
    <t>tgcaggcacatggcctcgtgctcgtgctgttcgcttgtccttcggacacaccgtggcatggctt</t>
  </si>
  <si>
    <t>tgcaggcacacaaaagatagtgttaataatataacaaaagataaatataaccttttttgctaat</t>
  </si>
  <si>
    <t>tgcaggctcacaaaagatagtgttaataatataacaaaagataaatataaccttttttgctaat</t>
  </si>
  <si>
    <t>tgcaggcacacaaacagacacacacacacacatccatcatgtaagcttcgcgtcacgctagact</t>
  </si>
  <si>
    <t>tgcaggcacacaaacagacacgcacacacacatccatcatgtaagcttcgcgtcacgctagact</t>
  </si>
  <si>
    <t>tgcaggcacacaaggagaagagagggcgctggtgagcttggcacggctagtgagagggaagggc</t>
  </si>
  <si>
    <t>tgcaggcacacagggagaagagagggcgctggtgagcttggcacggctagtgagagggaagggc</t>
  </si>
  <si>
    <t>tgcaggcacaccatcagcgtcaactagagggaagtgaagtgctggaacagtagctaagtgtggg</t>
  </si>
  <si>
    <t>tgcaggcacaccatcggcgtcaactagagggaagtgaagtgctggaacagtagctaagtgtggg</t>
  </si>
  <si>
    <t>tgcaggcacaccgcggcgtactccttggagccgagaacgacgcaggagtcgagcaggttgatca</t>
  </si>
  <si>
    <t>tgcaggcactccgcggcgtactccttggagccgagaacgacgcaggagtcgagcaggttgatca</t>
  </si>
  <si>
    <t>tgcaggcacacgctaattacatttctgaagcagtagctggttcattcactttgtagtcttcatc</t>
  </si>
  <si>
    <t>tgcaggcacacgctaattacatttctgaagcagtagctggttcattcactttgtagtcttcgtc</t>
  </si>
  <si>
    <t>tgcaggcacacggctggcagcttggaccgtggaacactggcacgggacgaaacgaaacggagag</t>
  </si>
  <si>
    <t>tgcaggcacacggctggcagcttggaccgtggcacactggcacgggacgaaacgaaacggagag</t>
  </si>
  <si>
    <t>tgcaggcacacgtactcctgggacgaattgggatttgctattgcagcgttggagcggagtacta</t>
  </si>
  <si>
    <t>tgcaggcacacgtactgctgggacgaattgggatttgctattgcagcgttggagcggagtacta</t>
  </si>
  <si>
    <t>tgcaggcacactgacatgcaatttttttccctcgagttgccgaaccagaaactgcactcgattt</t>
  </si>
  <si>
    <t>tgcaggcacactgacatgcaatttttttccctcgagttgccgacccagaaactgcactcgattt</t>
  </si>
  <si>
    <t>tgcaggcacagaaaaggccatctttctgagccctcaacaactaatgggatagttaattggctga</t>
  </si>
  <si>
    <t>tgcaggcacagaaaaggccatctttctgagccctcaacagctaatgggatagttaattggctga</t>
  </si>
  <si>
    <t>tgcaggcacagaaagagtacccaccagatatgcaatgcaaggataagttcttgattcagagcac</t>
  </si>
  <si>
    <t>tgcaggcacagaaagagtacccaccagatatgcaatgcagggataagttcttgattcagagcac</t>
  </si>
  <si>
    <t>tgcaggcacagacacagcaacagcagtaactagatttgtatatatcgcaagcaattccttacac</t>
  </si>
  <si>
    <t>tgcaggcacagacacagcaacagcagtaactagatttgtatatatcgtaagcaattccttacac</t>
  </si>
  <si>
    <t>tgcaggcacagagaaccaaggctgcgtacgcccgcggcgcgcagcgcgcctctggactggtcgc</t>
  </si>
  <si>
    <t>tgcaggcaccgagaaccaaggctgcgtacgcccgcggcgcgcagcgcgcctctggactggtcgc</t>
  </si>
  <si>
    <t>tgcaggcacagatccagtaaaggacatggcaatgcacatgtatggatgataacctttgaaaggg</t>
  </si>
  <si>
    <t>tgcaggcacagatccagtaaaggacatggcaatgcacatgtatggatgataaccttttaaaggg</t>
  </si>
  <si>
    <t>tgcaggcacagccacagcacagcgcagcagacacgctttaagcgagaaccaatgcactcccgaa</t>
  </si>
  <si>
    <t>tgcaggcacagccacagcacagcgcagcagacacgctttcagcgagaaccaatgcactcccgaa</t>
  </si>
  <si>
    <t>tgcaggcacagcctctgccgccccgtctccatccgcctgttgatcggcatggtccgcgtgcagc</t>
  </si>
  <si>
    <t>tgcaggcacagcgtctgccgccccgtctccatccgcctgttgatcggcatggtccgcgtgcagc</t>
  </si>
  <si>
    <t>tgcaggcacagcgatataacaaacacataaaaaaaaggaaagggaacaaaacttctcaagtaaa</t>
  </si>
  <si>
    <t>tgcaggcgcagcgatataacaaacacataaaaaaaaggaaagggaacaaaacttctcaagtaaa</t>
  </si>
  <si>
    <t>tgcaggcacagggatttgtttaggggtgattccttgtctactagtccagatgggatccacgaac</t>
  </si>
  <si>
    <t>tgcaggcacagggatttgtttaggggtgattccttgtctactagtccagatgggatcgacgaac</t>
  </si>
  <si>
    <t>tgcaggcacaggtaacataacataacatgcgcggccaatgggtgctctgtcccttccgcgccac</t>
  </si>
  <si>
    <t>tgcaggcataggtaacataacataacatgcgcggccaatgggtgctctgtcccttccgcgccac</t>
  </si>
  <si>
    <t>tgcaggcacaggtccgcggagcatattgcggtacagggacagccattgcagcttcttgagctcg</t>
  </si>
  <si>
    <t>tgcaggcacaggtccgtggagcatattgcggtacagggacagccattgcagcttcttgagctcg</t>
  </si>
  <si>
    <t>tgcaggcacagtttccgtttcccactacctcttccgctccttttctcagcctgacgcaacacgc</t>
  </si>
  <si>
    <t>tgcaggcacagtttccgtttcccactccctcttccgctccttttctcagcctgacgcaacacgc</t>
  </si>
  <si>
    <t>tgcaggcacatcatcaatctattctgcacacttaaggtagcaccgcacaaaagagtaataaata</t>
  </si>
  <si>
    <t>tgcaggcacatcatcaatctattctgcacacttaaggtagcactgcacaaaagagtaataaata</t>
  </si>
  <si>
    <t>tgcaggcacatccaggaactcaccacgagggtggaggcgatggaggctgccattagccgaaaaa</t>
  </si>
  <si>
    <t>tgcaggcacatccaggaattcaccacgagggtggaggcgatggaggctgccattagccgaaaaa</t>
  </si>
  <si>
    <t>tgcaggcacatctgtgggaagggatttcttatcacagatgagtacagaataagatgtgtctacg</t>
  </si>
  <si>
    <t>tgcaggcacatctgtgggaagggatttcttatcacagatgagtacagaataagatgtgtctatg</t>
  </si>
  <si>
    <t>tgcaggcacatgcatgccactgatcagtatatcatcagtgcagcagctagctacggcctgttcg</t>
  </si>
  <si>
    <t>tgcaggcacatgcatgccactgatcagtatatcattagtgcagcagctagctacggcctgttcg</t>
  </si>
  <si>
    <t>tgcaggcacatggcgaccacggccacggcctgcttcaggtccctctccgaaaaaaaaaaaaaaa</t>
  </si>
  <si>
    <t>tgcaggcacatggcggccacggccacggcctgcttcaggtccctctccgaaaaaaaaaaaaaaa</t>
  </si>
  <si>
    <t>tgcaggcacatgtttggtggccacaagtttttgcagtgccgcagtggtgtgtggtgtggtgtca</t>
  </si>
  <si>
    <t>tgcaggcacatgtttggtggccacgagtttttgcagtgccgcagtggtgtgtggtgtggtgtca</t>
  </si>
  <si>
    <t>tgcaggcacattgcctgaatcaatcaatcttcttcacgacgcttgccttccttgtaatccatgg</t>
  </si>
  <si>
    <t>tgcaggcacattgcctgaatcaatcgatcttcttcacgacgcttgccttccttgtaatccatgg</t>
  </si>
  <si>
    <t>tgcaggcaccaagaacaggatgataaatgtctcgtcttgaaagcaggtagctgatctgatcact</t>
  </si>
  <si>
    <t>tgcaggcaccaagagcaggatgataaatgtctcgtcttgaaagcaggtagctgatctgatcact</t>
  </si>
  <si>
    <t>tgcaggcaccacaatttcagaaaagttcgaactgttaaagtcagccacctaaatctaaatgtaa</t>
  </si>
  <si>
    <t>tgcaggcaccgcaatttcagaaaagttcgaactgttaaagtcagccacctaaatctaaatgtaa</t>
  </si>
  <si>
    <t>tgcaggcaccaccaactcctccatggcggccgctcgctggagccgttgccagggctgctcctcc</t>
  </si>
  <si>
    <t>tgcaggcaccaccaactcctccgtggcggccgctcgctggagccgttgccagggctgctcctcc</t>
  </si>
  <si>
    <t>tgcaggcaccaggatccttgcagggtggaacagatgtgggataggcgcgaaatcagataggcta</t>
  </si>
  <si>
    <t>tgcaggcaccaggatccttgcagggtggagcagatgtgggataggcgcgaaatcagataggcta</t>
  </si>
  <si>
    <t>tgcaggcaccagtgatcctctgcgctggacatttggtgccgatgtgcaacatggtgcgtttggg</t>
  </si>
  <si>
    <t>tgcaggcaccagtgatcctctgcgctggacatttggtgccgatgtgcaacatggtgcgtttgtg</t>
  </si>
  <si>
    <t>tgcaggcacccagggcacgcaagcgtacgtgtcgtttgctgccactaaaacgggatccgtatct</t>
  </si>
  <si>
    <t>tgcaggcaccctgggcacgcaagcgtacgtgtcgtttgctgccactaaaacgggatccgtatct</t>
  </si>
  <si>
    <t>tgcaggcacccgagaagcatcaggacctcgtccgcagtgtcttccaatgtatgcacggttcggt</t>
  </si>
  <si>
    <t>tgcaggcacccgagaagcatcaggacctcgtccgcagtgtcttccaatgtgtgcacggttcggt</t>
  </si>
  <si>
    <t>tgcaggcacccgttcaccatcacctcggcgcctggcgacgactacctgagcatgcacatcaggt</t>
  </si>
  <si>
    <t>tgcaggcacccgttcaccatcacttcggcgcctggcgacgactacctgagcatgcacatcaggt</t>
  </si>
  <si>
    <t>tgcaggcaccctccctcgcactagcattcatttaactacgttcctgttcctactctcgttcata</t>
  </si>
  <si>
    <t>tgcaggcaccctccctcgcactagcattcatttaactacgttccttttcctactctcgttcata</t>
  </si>
  <si>
    <t>tgcaggcaccctccgacaaggtggtccagaccaacgttggtgacttctgggcagtgggagagcg</t>
  </si>
  <si>
    <t>tgcaggcaccctctgacaaggtggtccagaccaacgttggtgacttctgggcagtgggagagcg</t>
  </si>
  <si>
    <t>tgcaggcacccttcgttggccttgtgcaccttgagcgcggcgaactcagtgctcgtgaaggtgc</t>
  </si>
  <si>
    <t>tgcaggcacccttcgttggccttgtgctccttgagcgcggcgaactcagtgctcgtgaaggtgc</t>
  </si>
  <si>
    <t>tgcaggcaccgagagagaacagagtcgctcgcttcgctagtagctgttgcttcgctcccaccac</t>
  </si>
  <si>
    <t>tgcaggcaccgagagagaacagagttgctcgcttcgctagtagctgttgcttcgctcccaccac</t>
  </si>
  <si>
    <t>tgcaggcacctacgtgttcagtcagcagcagcaaacgcacaacggcgccgtccgtcccttctca</t>
  </si>
  <si>
    <t>tgcaggcacctacgtgttcagtcagcagcagcaaacgcacgacggcgccgtccgtcccttctca</t>
  </si>
  <si>
    <t>tgcaggcacctctaggcagagcagttcctttctgacatttcatgccatttcttcagttgtctgg</t>
  </si>
  <si>
    <t>tgcaggcacctctaggcagagcagttcctttctgacatttcatgccatttctttagttgtctgg</t>
  </si>
  <si>
    <t>tgcaggcacctgagcggtacctatcatgggttgtgcgacacctcatacaccccctgcgaagata</t>
  </si>
  <si>
    <t>tgcaggcacctgagcggtacctatcatgggttgtgcgacacctcctacaccccctgcgaagata</t>
  </si>
  <si>
    <t>tgcaggcacctggcactctgctggaactagttaaattttagccgtacaaatagtggggactagc</t>
  </si>
  <si>
    <t>tgcaggcacctggcactctgctggagctagttaaattttagccgtacaaatagtggggactagc</t>
  </si>
  <si>
    <t>tgcaggcacctggtggtcatgcatgtttcgtgactgttcagatactacagggtacagatgttga</t>
  </si>
  <si>
    <t>tgcaggcacctggtggtcatgcttgtttcgtgactgttcagatactacagggtacagatgttga</t>
  </si>
  <si>
    <t>tgcaggcaccttcatgtgcggagatgattattggtttattatgatgttacatgactagcttgta</t>
  </si>
  <si>
    <t>tgcaggcaccttcatgtgtggagatgattattggtttattatgatgttacatgactagcttgta</t>
  </si>
  <si>
    <t>tgcaggcacgaactagcttcctgtaggatttaggctgcgcgcatcgacggcgaaaccgacggct</t>
  </si>
  <si>
    <t>tgcaggcacgaactagcttcctgtaggatttaggctgcgcgcatcgacggcgacaccgacggct</t>
  </si>
  <si>
    <t>tgcaggcacgaatgcctcacgcagttagaaccccaggggtatatgcacatagatcataaatgga</t>
  </si>
  <si>
    <t>tgcaggcacgaatgcctcgcgcagttagaaccccaggggtatatgcacatagatcataaatgga</t>
  </si>
  <si>
    <t>tgcaggcacgaccaccatgacaactgctcccctgtcccttcacgactttccacagctaatatca</t>
  </si>
  <si>
    <t>tgcaggcacgactaccatgacaactgctcccctgtcccttcacgactttccacagctaatatca</t>
  </si>
  <si>
    <t>tgcaggcacgagcttggatgcgcgtcgcgtcgtcgcgctcgcttgtccgtggcgcacgcgcgtc</t>
  </si>
  <si>
    <t>tgcaggcacgcgcttggatgcgcgtcgcgtcgtcgcgctcgcttgtccgtggcgcacgcgcgtc</t>
  </si>
  <si>
    <t>tgcaggcacgattgagctgcatcactctcgaggtggatgggtggatttgcaagaaccctggagc</t>
  </si>
  <si>
    <t>tgcaggcacgattgcgctgcatcactctcgaggtggatgggtggatttgcaagaaccctggagc</t>
  </si>
  <si>
    <t>tgcaggcacgcaacacaagtcaataaactaccttatcttttttcttttgtccctatcctgcatt</t>
  </si>
  <si>
    <t>tgcaggcatgcaacacaagtcaataaactaccttatcttttttcttttgtccctatcctgcatt</t>
  </si>
  <si>
    <t>tgcaggcacgcacaacaatggcgcatgcatgtgcgtgatgtattgtattagtcggtggacacca</t>
  </si>
  <si>
    <t>tgcaggcacgcacagcaatggcgcatgcatgtgcgtgatgtattgtattagtcggtggacacca</t>
  </si>
  <si>
    <t>tgcaggcacgcacatcatgcgataatataagatgatgacatgataggatcaataacaacaagac</t>
  </si>
  <si>
    <t>tgcaggcacgcacatcatgcgatagtataagatgatgacatgataggatcaataacaacaagac</t>
  </si>
  <si>
    <t>tgcaggcacgcacgccattcagcaatgagcatggccccccacggccatcctctcttgttgccga</t>
  </si>
  <si>
    <t>tgcagtcacgcacgccattcagcaatgagcatggccccccacggccatcctctcttgttgccga</t>
  </si>
  <si>
    <t>tgcaggcacgccgaaactggctatgcattgcatgcaaacgcaccgcgcgccacaaattaattta</t>
  </si>
  <si>
    <t>tgcaggcacgccgaaactggctatgcattgcatgcacacgcaccgcgcgccacaaattaattta</t>
  </si>
  <si>
    <t>tgcaggcacgccgccacgaacccgcgcagctccgccgacgcctctgcatcctccgaaaaaaaaa</t>
  </si>
  <si>
    <t>tgcaggcacgccgccaggaacccgcgcagctccgccgacgcctctgcatcctccgaaaaaaaaa</t>
  </si>
  <si>
    <t>tgcaggcacgcgactggggttatagctgccacgctcaatcattgtttcgttcactgctggcagc</t>
  </si>
  <si>
    <t>tgcaggcacgcgactggggttatagctgctacgctcaatcattgtttcgttcactgctggcagc</t>
  </si>
  <si>
    <t>tgcaggcacgctgcaaactaatgtgcaaaagtcagcaccgcttggtcgtgcacatacatcactc</t>
  </si>
  <si>
    <t>tgcaggcacgctgcaaactaatgtgcaaaagtcagcactgcttggtcgtgcacatacatcactc</t>
  </si>
  <si>
    <t>tgcaggcacggaggagaaccattaccaagaaaagccaacgcaatccattccgcggcactcaatc</t>
  </si>
  <si>
    <t>tgcaggcacggaggagaaccattacctagaaaagccaacgcaatccattccgcggcactcaatc</t>
  </si>
  <si>
    <t>tgcaggcacggcagtgcttgctgggaagagctatgctttcgacgcgtttatcctcgccgacacg</t>
  </si>
  <si>
    <t>tgcaggcacggcattgcttgctgggaagagctatgctttcgacgcgtttatcctcgccgacacg</t>
  </si>
  <si>
    <t>tgcaggcacggccaattctccgagatcaggatagatgagaagaactagctgaccccaggcttgg</t>
  </si>
  <si>
    <t>tgcaggcacggccaattctccgagatcaggatagattagaagaactagctgaccccaggcttgg</t>
  </si>
  <si>
    <t>tgcaggcacgggaggaatgctacctccgcgaccaagcacgagaaacgatcgatccacaccctga</t>
  </si>
  <si>
    <t>tgcaggcacgggaggaatgctacctctgcgaccaagcacgagaaacgatcgatccacaccctga</t>
  </si>
  <si>
    <t>tgcaggcacgggcgcacagcggggcagcgcgatgcggctgatgttctcggtcacctcagtactg</t>
  </si>
  <si>
    <t>tgcaggcacgggcgcacagcggggcagcgcgacgcggctgatgttctcggtcacctcagtactg</t>
  </si>
  <si>
    <t>tgcaggcacgtcaggactctggtcaccgtcgagtttgcctcggacgtggctgacgaggaatggc</t>
  </si>
  <si>
    <t>tgcaggcatgtcaggactctggtcaccgtcgagtttgcctcggacgtggctgacgaggaatggc</t>
  </si>
  <si>
    <t>tgcaggcacgtctcaggggactgaaagtgggggctctagctaggacaaagtgagcagtgtgaga</t>
  </si>
  <si>
    <t>tgcaggcacgtctcaggggactgaaagtgggggctctagctaggacaaagtgagcggtgtgaga</t>
  </si>
  <si>
    <t>tgcaggcactacgccctggtggagctctcagccgccaaattatgcggcgtcgacgacagccacc</t>
  </si>
  <si>
    <t>tgcaggcactacgccctggtggagctctcagccgctaaattatgcggcgtcgacgacagccacc</t>
  </si>
  <si>
    <t>tgcaggcactagcagcggttagcccgtcgactcgaggagcccagctgttgtgttcggcaggccg</t>
  </si>
  <si>
    <t>tgcaggcactagcagcggttagtccgtcgactcgaggagcccagctgttgtgttcggcaggccg</t>
  </si>
  <si>
    <t>tgcaggcactcaagctgagcaagtaattaatggactgaaacctgcacatgaagggaaactacag</t>
  </si>
  <si>
    <t>tgcaggcactcaagctgagcaagtaattaatggactgaaacgtgcacatgaagggaaactacag</t>
  </si>
  <si>
    <t>tgcaggcactcggcaacattgccttcgcgtacacctactccatgcttctcatagaaatccaggt</t>
  </si>
  <si>
    <t>tgcaggcgctcggcaacattgccttcgcgtacacctactccatgcttctcatagaaatccaggt</t>
  </si>
  <si>
    <t>tgcaggcactgacatgatccacatttcgatgacaggattgttggatctcatatacgtgttttag</t>
  </si>
  <si>
    <t>tgcaggcactgacatgatccacatttcgatgacaggatttttggatctcatatacgtgttttag</t>
  </si>
  <si>
    <t>tgcaggcactgagcacgctgagcgcccccgagatgttgtgcagactgttgttggacagcgagag</t>
  </si>
  <si>
    <t>tgcaggcactgagcacgctgagcgcccccgagatgttgtgcaggctgttgttggacagcgagag</t>
  </si>
  <si>
    <t>tgcaggcactgaggcacgggcggagcaggcaacgcccgcagcaattggtgcgggcgaatcgagt</t>
  </si>
  <si>
    <t>tgcaggcactgaggcacgggcggagcaggcaacgcccgcagcatttggtgcgggcgaatcgagt</t>
  </si>
  <si>
    <t>tgcaggcactgaggcagtgcttggaggagagggacgaggagcagcggtggatctgcccgtgcac</t>
  </si>
  <si>
    <t>tgcaggcactgaggcagtgcttggaggagagggacgaggagcagcggtggatttgcccgtgcac</t>
  </si>
  <si>
    <t>tgcaggcactgagtctctacaattaattgagattactaaagacattttttctcccatgggctga</t>
  </si>
  <si>
    <t>tgcaggcactgagtctctacaattaattgagattacttaagacattttttctcccatgggctga</t>
  </si>
  <si>
    <t>tgcaggcactgcaattactgtatttagcaagcgaaaggaaagcaactctattctattctggacc</t>
  </si>
  <si>
    <t>tgcaggcactgcgattactgtatttagcaagcgaaaggaaagcaactctattctattctggacc</t>
  </si>
  <si>
    <t>tgcaggcactgcaccgcgattctcccgagctgtaggtgacaaccaggtcgacatggttaggttc</t>
  </si>
  <si>
    <t>tgcaggcactgcactgcgattctcccgagctgtaggtgacaaccaggtcgacatggttaggttc</t>
  </si>
  <si>
    <t>tgcaggcactggactagcgttgaccgaatcccagaaagcaggagatggagatggagggaacgga</t>
  </si>
  <si>
    <t>tgcaggcactggactagcgttggccgaatcccagaaagcaggagatggagatggagggaacgga</t>
  </si>
  <si>
    <t>tgcaggcactggagcgcggcgccgccgaggcgcactacgacctcctcgccgaaaaaaaaaaaaa</t>
  </si>
  <si>
    <t>tgcaggcgctggagcgcggcgccgccgaggcgcactacgacctcctcgccgaaaaaaaaaaaaa</t>
  </si>
  <si>
    <t>tgcaggcactggcaccacccagcaggctaaggacgacgaccccatctacaccaaggttggatac</t>
  </si>
  <si>
    <t>tgcaggcactggcaccacccagcaggctaaggacgacgaccccatctacaccaaggttggctac</t>
  </si>
  <si>
    <t>tgcaggcactggggcacctcatgtcacgacgtgtgcctgaaaaaccttcaagctatcatggcct</t>
  </si>
  <si>
    <t>tgcaggcactggggcacctcatgtcacgacgtgtgcctgaaaaaccttcaatctatcatggcct</t>
  </si>
  <si>
    <t>tgcaggcactgtagtctctgaccctctagtctgtagtagcagcgctcgtccatgcgtgcccatg</t>
  </si>
  <si>
    <t>tgcaggcactgtagtctctgaccctctagtctgtagtagcagcgctcgtccatgcgtgctcatg</t>
  </si>
  <si>
    <t>tgcaggcactgtattcgtcgctgtgtttcttgcttcactcgcaaccatgtatgtgtaactgtag</t>
  </si>
  <si>
    <t>tgcaggcactgtattcgtcgctgtgtttcttgcttcactctcaaccatgtatgtgtaactgtag</t>
  </si>
  <si>
    <t>tgcaggcactgtgggatatgggatatccttctcaagtgaccaataagtgcgacgacttagcttg</t>
  </si>
  <si>
    <t>tgcaggcactgtgggatatgggatatccttctcaagtgaccaataagttcgacgacttagcttg</t>
  </si>
  <si>
    <t>tgcaggcactgttgtaatagtgaactcttgcgtcccttcaccgaacctttggattccatgacac</t>
  </si>
  <si>
    <t>tgcaggcactgttgtagtagtgaactcttgcgtcccttcaccgaacctttggattccatgacac</t>
  </si>
  <si>
    <t>tgcaggcactgtttgctctgatcgcgttagctgggatgtccatttcttcgtgcagcaaagcaat</t>
  </si>
  <si>
    <t>tgcaggcactgtttgttctgatcgcgttagctgggatgtccatttcttcgtgcagcaaagcaat</t>
  </si>
  <si>
    <t>tgcaggcacttatcatcagtagaagtattaatttgtgacgtgttattgtgatgcaccttgtcgc</t>
  </si>
  <si>
    <t>tgcaggcacttatcatcagtagaagtattaatttgtgatgtgttattgtgatgcaccttgtcgc</t>
  </si>
  <si>
    <t>tgcaggcacttctattagattctggacttggtggttgccttgatagtggagttggatttgggcc</t>
  </si>
  <si>
    <t>tgcaggcacttctattagattctggacttggtggttgccttgatagtggagttgggtttgggcc</t>
  </si>
  <si>
    <t>tgcaggcacttgatcgtgaccccgacaatatccgtgctctccgaaagccgcagcatggagccga</t>
  </si>
  <si>
    <t>tgcaggcacttgatcgtgaccccgacaatgtccgtgctctccgaaagccgcagcatggagccga</t>
  </si>
  <si>
    <t>tgcaggcacttgatcgtgatcccgacaacgtccgtgctctccgaaagccgcagcatggagccga</t>
  </si>
  <si>
    <t>tgcaggcatttgatcgtgatcccgacaacgtccgtgctctccgaaagccgcagcatggagccga</t>
  </si>
  <si>
    <t>tgcaggcacttgcgcaggttgcgcaggaagaggatggtgcccaggtactggatcctggtcacca</t>
  </si>
  <si>
    <t>tgcaggcacttgtgcaggttgcgcaggaagaggatggtgcccaggtactggatcctggtcacca</t>
  </si>
  <si>
    <t>tgcaggcacttggaataaaaaaaagaagagctgcctttatttaaaacggtgtaattatttcacc</t>
  </si>
  <si>
    <t>tgcaggcacttggaataaaaaaaggaagagctgcctttatttaaaacggtgtaattatttcacc</t>
  </si>
  <si>
    <t>tgcaggcactttaacgcatgatctcattgagtctaccaatttgaaaactttgcagaattggctg</t>
  </si>
  <si>
    <t>tgcaggcactttaatgcatgatctcattgagtctaccaatttgaaaactttgcagaattggctg</t>
  </si>
  <si>
    <t>tgcaggcagaaaacatatctctctacctttggaatcccgagtccaagctcgggcacccgatagc</t>
  </si>
  <si>
    <t>tgcaggcagaaaacatctctctctacctttggaatcccgagtccaagctcgggcacccgatagc</t>
  </si>
  <si>
    <t>tgcaggcagaaagaagtcggtgaagggaaggctgtaagtgacggaagacgacatcgtgccgatg</t>
  </si>
  <si>
    <t>tgcaggcagaaagaagtcggtgaagggaaggctgtaagtgacggaagacgacatcgtgctgatg</t>
  </si>
  <si>
    <t>tgcaggcagaaagtagagtactagctcctgggcacgcatgcaatttactccatcttttttatct</t>
  </si>
  <si>
    <t>tgcaggcagaaagtagagtactagctccttggcacgcatgcaatttactccatcttttttatct</t>
  </si>
  <si>
    <t>tgcaggcagaacgcttcgccgttggggatccgtgccgcctcgggcgccgcgaaggagctgaggc</t>
  </si>
  <si>
    <t>tgcaggcagaacgcttcgccgttggggatccgcgccgcctcgggcgccgcgaaggagctgaggc</t>
  </si>
  <si>
    <t>tgcaggcagaacttcgagtccaggaacagctccagcacagccgcgccgttgtcggtgcaccgcg</t>
  </si>
  <si>
    <t>tgcaggcagaacttcgagtccaggaacagctccagcaccgccgcgccgttgtcggtgcaccgcg</t>
  </si>
  <si>
    <t>tgcaggcagaagcaggtgtgcatcgtggcatacgcctcccatggccatggttcggtcacatgtg</t>
  </si>
  <si>
    <t>tgcaggcagaagcaggtgtgcattgtggcatacgcctcccatggccatggttcggtcacatgtg</t>
  </si>
  <si>
    <t>tgcaggcagaagtcgagcgagactctagcgcaacgagttggccaacatctccgacgttgacgtc</t>
  </si>
  <si>
    <t>tgcaggcagatgtcgagcgagactctagcgcaacgagttggccaacatctccgacgttgacgtc</t>
  </si>
  <si>
    <t>tgcaggcagaagttagccttgagcatgggccgcatgtacgccacggggttgagcccgcacacgg</t>
  </si>
  <si>
    <t>tgcaggcagaagttagccttgagcatgggccgcatgtacgccacggggttgagcccgcacgcgg</t>
  </si>
  <si>
    <t>tgcaggcagaattttttttgggtttggtcaccatcaggcatgcacactgaacattttctgaaaa</t>
  </si>
  <si>
    <t>tgcaggcagatttttttttgggtttggtcaccatcaggcatgcacactgaacattttctgaaaa</t>
  </si>
  <si>
    <t>tgcaggcagacaactgcccacatgacaccgcacacataacgcgtgcatgtccccacctgccgca</t>
  </si>
  <si>
    <t>tgcaggctgacaactgcccacatgacaccgcacacataacgcgtgcatgtccccacctgccgca</t>
  </si>
  <si>
    <t>tgcaggcagacaactgcccacatgacactgcacacgcataacgcgtgcaggtccccacctgccg</t>
  </si>
  <si>
    <t>tgcaggcagacaactgcccacatgacactgcacacgcataacgcgtgcatgtccccacctgccg</t>
  </si>
  <si>
    <t>tgcaggcagacaagcaaggttttactgcttccttgggcacaaagatccgctgacctcttggtaa</t>
  </si>
  <si>
    <t>tgcaggcagacaagctaggttttactgcttccttgggcacaaagatccgctgacctcttggtaa</t>
  </si>
  <si>
    <t>tgcaggcagacaaggggtggtagagaaagcgcatgaaatttatgatgatccatcgatttggagg</t>
  </si>
  <si>
    <t>tgcaggcagacaaggggtggtagagaaagcgcatggaatttatgatgatccatcgatttggagg</t>
  </si>
  <si>
    <t>tgcaggcagacagacaagccctccctagttctctcttgaatggtcacttgttactacgtgtggt</t>
  </si>
  <si>
    <t>tgcaggcagacagacaagccttccctagttctctcttgaatggtcacttgttactacgtgtggt</t>
  </si>
  <si>
    <t>tgcaggcagacatctgatgccaatacacaaagcctgctgctgcttctgttcctgcctgcaccac</t>
  </si>
  <si>
    <t>tgcaggcaggcatctgatgccaatacacaaagcctgctgctgcttctgttcctgcctgcaccac</t>
  </si>
  <si>
    <t>tgcaggcagaccattccccaccgaaggcagaccgcaccgcacccccagaggcccagactcgata</t>
  </si>
  <si>
    <t>tgcaggcagaccattccctaccgaaggcagaccgcaccgcacccccagaggcccagactcgata</t>
  </si>
  <si>
    <t>tgcaggcagacgatcgaccgacgcacgtacggggcaggagcctctcgtgccatgttggctgcgc</t>
  </si>
  <si>
    <t>tgcaggcagacgatcgaccgacgcacgtacggggctggagcctctcgtgccatgttggctgcgc</t>
  </si>
  <si>
    <t>tgcaggcagactatagctgtcccaacaatatccgtgctctctgagagtcgcaagatcaacacca</t>
  </si>
  <si>
    <t>tgcaggcagactttagctgtcccaacaatatccgtgctctctgagagtcgcaagatcaacacca</t>
  </si>
  <si>
    <t>tgcaggcagagaagccgtccgcctcaacagtcgccatgcatgccagtggcgagccagcgaaacc</t>
  </si>
  <si>
    <t>tgcaggcagagaagccgtccgcctcaacagtcgccgtgcatgccagtggcgagccagcgaaacc</t>
  </si>
  <si>
    <t>tgcaggcagagacgacacgaattccgtgtgtggacaagcatgtgtaccgtgttgggccacgaga</t>
  </si>
  <si>
    <t>tgcagggagagacgacacgaattccgtgtgtggacaagcatgtgtaccgtgttgggccacgaga</t>
  </si>
  <si>
    <t>tgcaggcagagagaactgagggcacatcaaacagagaaagcggcaatcgaaaacgatgcgtcga</t>
  </si>
  <si>
    <t>tgcaggcagagagaactgatggcacatcaaacagagaaagcggcaatcgaaaacgatgcgtcga</t>
  </si>
  <si>
    <t>tgcaggcagagccgtgtgcgtggctccgtctgccctgccgcgtcaacgtcgtcgtcgtggacgg</t>
  </si>
  <si>
    <t>tgcaggcagagccgtgtgcgtggttccgtctgccctgccgcgtcaacgtcgtcgtcgtggacgg</t>
  </si>
  <si>
    <t>tgcaggcagagcttcggtggacgggtcgttcccctacggcctgcggcgcgcgcacggcgcgctg</t>
  </si>
  <si>
    <t>tgcaggcagagcttcggtggatgggtcgttcccctacggcctgcggcgcgcgcacggcgcgctg</t>
  </si>
  <si>
    <t>tgcaggcagaggaacaccaagggcatgggtatgcattgcatggcatggccttttctggcgcgga</t>
  </si>
  <si>
    <t>tgcaggcagaggaacaccaagggcatgggtatgcattgcatggcatggctttttctggcgcgga</t>
  </si>
  <si>
    <t>tgcaggcagaggaggactacggccatgggcgggtacgagctcgtcaggagcgacgacgcggcgc</t>
  </si>
  <si>
    <t>tgcaggcagaggaggactacggccatgggcgggtacgagcttgtcaggagcgacgacgcggcgc</t>
  </si>
  <si>
    <t>tgcaggcagaggaggcgcttcacgagaccctcggcgaggagagcgtccaccacctccttccgaa</t>
  </si>
  <si>
    <t>tgcaggcagaggaggcgcttcacgagaccctcggcgaggagagcgtccaccacttccttccgaa</t>
  </si>
  <si>
    <t>tgcaggcagaggcagaggagccgagaggggggcgctacggcgacttggagcggcaatcgatggg</t>
  </si>
  <si>
    <t>tgcaggcagaggcagaggagccgagaggggggctctacggcgacttggagcggcaatcgatggg</t>
  </si>
  <si>
    <t>tgcaggcagaggcagcagaagccacagctgatcgtgtagcgtgctcgctagtgacatcgtcatc</t>
  </si>
  <si>
    <t>tgcaggcagaggcagcagaagccatagctgatcgtgtagcgtgctcgctagtgacatcgtcatc</t>
  </si>
  <si>
    <t>tgcaggcagaggcagctgctagcaacgacgacagttagcaagcagcagagtgcagcaaagcaac</t>
  </si>
  <si>
    <t>tgcaggcagaggcagctgctagcaacgacgacagttagctagcagcagagtgcagcaaagcaac</t>
  </si>
  <si>
    <t>tgcaggcagaggcatagggcatgcagcggggccaggtgtcccgttcgtcgctctcggtcgtcgg</t>
  </si>
  <si>
    <t>tgcaggcagaggcatagggcatgcagcgtggccaggtgtcccgttcgtcgctctcggtcgtcgg</t>
  </si>
  <si>
    <t>tgcaggcagaggccgaggccgaggccgaggccaacgccgcctgcccctgccagctgccgccgcc</t>
  </si>
  <si>
    <t>tgcaggcagaggccgaggccgaggccgaggccaacgccgcctgcccctgccagctgccgctgcc</t>
  </si>
  <si>
    <t>tgcaggcagaggccgtccgccgaggccaacgccgcctgcccctgccagctgccgcgtcctcctc</t>
  </si>
  <si>
    <t>tgcaggcagaggccgtccgccgaggccaacgccgcctgcccctgccagctgccgcgtcctcctt</t>
  </si>
  <si>
    <t>tgcaggcagagtattccaaaaggcatctaatctggaaaaaggcgggcaagcctggtagtagtag</t>
  </si>
  <si>
    <t>tgcaggcagagtattccaaaaggcatctaatctggaaaaaggcgggcatgcctggtagtagtag</t>
  </si>
  <si>
    <t>tgcaggcagagtcttttcgcctactgcgtgaatgaaagaggaaaaaacgcgcgcggcgacaccg</t>
  </si>
  <si>
    <t>tgcaggcagagtcttttcgcctactgcgtgaatgaaagaggaaaaagcgcgcgcggcgacaccg</t>
  </si>
  <si>
    <t>tgcaggcagatactggacacagatgacgcagcacaggattaaatctgaaagaacttgtctcaaa</t>
  </si>
  <si>
    <t>tgcaggcagatactggacacagatgacgcagcacaggattaaatctgaaagaacttgtctcaat</t>
  </si>
  <si>
    <t>tgcaggcagatgatggccgtaaaacgggtaggcagcgatggtggaaacacgctgggcacgcagc</t>
  </si>
  <si>
    <t>tgcaggcagatgatggccgtaaaacgggtaggcggcgatggtggaaacacgctgggcacgcagc</t>
  </si>
  <si>
    <t>tgcaggcagatgcgtttctcggatagcttggcctcggggcgtcgcgacagggtctccgtcggca</t>
  </si>
  <si>
    <t>tgcaggcagatgcgtttctcggatagcttggcctcggggcgtcgcgactgggtctccgtcggca</t>
  </si>
  <si>
    <t>tgcaggcagatgctggcggtgttgtggtgccaaggaagatcgggaatctgtcagcattgcatac</t>
  </si>
  <si>
    <t>tgcaggcagatgctggcggtgttgtggtgccaaggaagatcgggaatttgtcagcattgcatac</t>
  </si>
  <si>
    <t>tgcaggcagatgcttgatcgatcaatgggtgtatgattaatcaggccctcagatcagaaagaaa</t>
  </si>
  <si>
    <t>tgcaggcagatgcttgatcgatcaatgggtgtatgattaatcaggccctcagatcagaaagaag</t>
  </si>
  <si>
    <t>tgcaggcagatggaaccaaaactatttgcctttgacaagttgacattataatcgaccaaatctt</t>
  </si>
  <si>
    <t>tgcaggcagatggaatcaaaactatttgcctttgacaagttgacattataatcgaccaaatctt</t>
  </si>
  <si>
    <t>tgcaggcagatggccacgcacatgtcgtcggacgtgcacatgatccccgtcctcgactcgcagg</t>
  </si>
  <si>
    <t>tgcaggcagatggccacgcacttgtcgtcggacgtgcacatgatccccgtcctcgactcgcagg</t>
  </si>
  <si>
    <t>tgcaggcagattagcaccgcaagtagtcctggttaatttgtgcttcccagcagccttatagcaa</t>
  </si>
  <si>
    <t>tgcaggctgattagcaccgcaagtagtcctggttaatttgtgcttcccagcagccttatagcaa</t>
  </si>
  <si>
    <t>tgcaggcagcaacgactccaagcagctccagcgctggctgtgggtattgggcatggccacgctg</t>
  </si>
  <si>
    <t>tgcaggcagcaacgactccaagcagctccagcgctggctgtgggtattgggcttggccacgctg</t>
  </si>
  <si>
    <t>tgcaggcagcaactggagaagaagaaaaaaaagccaaatgcgcacggggttggtgtaccatctg</t>
  </si>
  <si>
    <t>tgcaggcagcaactggagaagaagaaaaaaaaggcaaatgcgcacggggttggtgtaccatctg</t>
  </si>
  <si>
    <t>tgcaggcagcaagtgctccgccgcctccatctggggtcaagagggggcgtggacgcccgcggaa</t>
  </si>
  <si>
    <t>tgcagggagcaagtgctccgccgcctccatctggggtcaagagggggcgtggacgcccgcggaa</t>
  </si>
  <si>
    <t>tgcaggcagcaatgccatcagcgcagccaaggaggaagcacgcccatacgaccacgagctcgtt</t>
  </si>
  <si>
    <t>tgcaggcagcaatgccatcagcgcagccaaggaggaagcacgcccatacgacgacgagctcgtt</t>
  </si>
  <si>
    <t>tgcaggcagcaatgttcacatgtacgtacatgcgcagggtgcaaagtctacgcgcagcactgta</t>
  </si>
  <si>
    <t>tgcaggcagcaatgttcacatgtacgtacatgcgcagggtgcaaagtctacgcgcatcactgta</t>
  </si>
  <si>
    <t>tgcaggcagcacaatttgctccatgccgactccgaacacgacattcttgacatctggaatgaaa</t>
  </si>
  <si>
    <t>tgcaggcagcacaatttgctccatgccgactccgaacacgacattcttgatatctggaatgaaa</t>
  </si>
  <si>
    <t>tgcaggcagcaccagcagcacagcaaaagggttggtccagtcaaaagttaaacgtcactacaga</t>
  </si>
  <si>
    <t>tgcaggcagcaccagcagcacagcaaaagggttggtccagtcaaaagttagacgtcactacaga</t>
  </si>
  <si>
    <t>tgcaggcagcactgacatactgatgttttgcgtgatctgtccacggcgtgtataggtgggcgtt</t>
  </si>
  <si>
    <t>tgcaggcagcactgacatactgctgttttgcgtgatctgtccacggcgtgtataggtgggcgtt</t>
  </si>
  <si>
    <t>tgcaggcagcagatttctaaccgtcgtaatcggttaccgtatgacatcactggaaacctcttct</t>
  </si>
  <si>
    <t>tgcaggcagcagatttctaaccgtcgtaatcggttactgtatgacatcactggaaacctcttct</t>
  </si>
  <si>
    <t>tgcaggcagcagcaaccagctcaaaccctgccaattgtgacggatttcgccatccttagcagcg</t>
  </si>
  <si>
    <t>tgcaggccgcagcaaccagctcaaaccctgccaattgtgacggatttcgccatccttagcagcg</t>
  </si>
  <si>
    <t>tgcaggcagcagcaacgggtgacgatagggccactgaccgttgaggcagcatcaattccacctc</t>
  </si>
  <si>
    <t>tgcaggcagcagcaacgggtgacgatagggccacttaccgttgaggcagcatcaattccacctc</t>
  </si>
  <si>
    <t>tgcaggcagcagcacacccaagagaatggagtttaaaggtctcgaactgctgcgcaccagccat</t>
  </si>
  <si>
    <t>tgcaggcagcagcacaccccagagaatggagtttaaaggtctcgaactgctgcgcaccagccat</t>
  </si>
  <si>
    <t>tgcaggcagcagcacgccaaagagaatggagtttaaacttctcgagctgcaatatgtcgggaag</t>
  </si>
  <si>
    <t>tgcaggcagcagcacgccagagagaatggagtttaaacttctcgagctgcaatatgtcgggaag</t>
  </si>
  <si>
    <t>tgcaggcagcagcatccgccaccgccaccatgtccatgctaaccaccgtggtgccacctcctca</t>
  </si>
  <si>
    <t>tgcaggcagcagcatccgccgccgccaccatgtccatgctaaccaccgtggtgccacctcctca</t>
  </si>
  <si>
    <t>tgcaggcagcagccccattgctccactagctggaacagatgctggatcaagctgacatgggggc</t>
  </si>
  <si>
    <t>tgcaggcagcagccccattgctccagtagctggaacagatgctggatcaagctgacatgggggc</t>
  </si>
  <si>
    <t>tgcaggcagcagccgacaggcacataaaaaaccttcacctgccacagggtgtaaagaaatgttc</t>
  </si>
  <si>
    <t>tgcaggcagcagccgacaggcacatcaaaaaccttcacctgccacagggtgtaaagaaatgttc</t>
  </si>
  <si>
    <t>tgcaggcagcaggagggaggcgctttcccgcgcgcgtgtgaggagttggtgtccctccgttccg</t>
  </si>
  <si>
    <t>tgcaggcagcaggagggaggcgctttcccgcgcgcgtgtgaggagttggtgtctctccgttccg</t>
  </si>
  <si>
    <t>tgcaggcagcaggagggaggcgctttcccgcgcgcgtgtgtgatggtgtccctccgtcccatct</t>
  </si>
  <si>
    <t>tgcaggcggcaggagggaggcgctttcccgcgcgcgtgtgtgatggtgtccctccgtcccatct</t>
  </si>
  <si>
    <t>tgcaggcagcaggcagggcctttcgctttacagtctgaagctctgaataaagactactcaagat</t>
  </si>
  <si>
    <t>tgcaggcagcaggcaggggctttcgctttacagtctgaagctctgaataaagactactcaagat</t>
  </si>
  <si>
    <t>tgcaggcagcatatggtgttgaaatcaaactggatatatcattatgttgctcactcatgaatta</t>
  </si>
  <si>
    <t>tgcaggcagcatatggtgttgaaatcaaactggatatatcattatgttgctcattcatgaatta</t>
  </si>
  <si>
    <t>tgcaggcagcatcacatgctctaatatgggcactgggcagccagcaggccacaggtcagtgtcg</t>
  </si>
  <si>
    <t>tgcaggcagcatcacatgctgtaatatgggcactgggcagccagcaggccacaggtcagtgtcg</t>
  </si>
  <si>
    <t>tgcaggcagcatgcagggcgccgttccgtccgctatgatagagtaggggcttcgaggagggcca</t>
  </si>
  <si>
    <t>tgcaggcagcatgcagggcgccgttccgtccgctatggtagagtaggggcttcgaggagggcca</t>
  </si>
  <si>
    <t>tgcaggcagcatgtaccagaacatcagtttccacccactgtatggatgcacgaagagagcaata</t>
  </si>
  <si>
    <t>tgcaggcagcgtgtaccagaacatcagtttccacccactgtatggatgcacgaagagagcaata</t>
  </si>
  <si>
    <t>tgcaggcagccaacgacggcgcaaatggagcggcgccaagtagaaggcacagtcgcacaagcac</t>
  </si>
  <si>
    <t>tgcaggcagccaacgacggcgcaaatggagcggcgccaagtagaaggcacagtcgcacaagcgc</t>
  </si>
  <si>
    <t>tgcaggcagccacatcatggaggctgccgtggtgagctccaccgagggcgtgctgcggatcctc</t>
  </si>
  <si>
    <t>tgcaggcagccacatcatggaggctgccgtggtgagctccacggagggcgtgctgcggatcctc</t>
  </si>
  <si>
    <t>tgcaggcagccatagaagaagtggccatccagactagatttccatcggaggagcgtgtctgctt</t>
  </si>
  <si>
    <t>tgcaggcagccatagaagaagtggccatccagactaggtttccatcggaggagcgtgtctgctt</t>
  </si>
  <si>
    <t>tgcaggcagccatgggactgcatctgagcacagggcacgcggggagaagataacatcagtcatc</t>
  </si>
  <si>
    <t>tgcaggcagccatgggactgcatctgagcgcagggcacgcggggagaagataacatcagtcatc</t>
  </si>
  <si>
    <t>tgcaggcagcccacctgctccctgttgcatgcggtacatggagcctccacccattccaaggcca</t>
  </si>
  <si>
    <t>tgcaggcagcccacctgttccctgttgcatgcggtacatggagcctccacccattccaaggcca</t>
  </si>
  <si>
    <t>tgcaggcagccgtgggaaaacggcgaccgaggaggcggacgacggcgacgccgaaaaaaaaaaa</t>
  </si>
  <si>
    <t>tgcaggcagccgtgggaaaacggcgaccgaggaggcgggcgacggcgacgccgaaaaaaaaaaa</t>
  </si>
  <si>
    <t>tgcaggcagccgtgggactgcatctgagcgcagggcacgcggggatcggagaaaatggcatcag</t>
  </si>
  <si>
    <t>tgcaggcagccgtgggactgcatctgagcgcagggcacgcggggatcggagaagatggcatcag</t>
  </si>
  <si>
    <t>tgcaggcagcctacttgttgccgaagagctcgtggaacttgatgatgagctcgtcctcctcctc</t>
  </si>
  <si>
    <t>tgcaggcagcttacttgttgccgaagagctcgtggaacttgatgatgagctcgtcctcctcctc</t>
  </si>
  <si>
    <t>tgcaggcagcctcttaattctccaccctgaacagcacgtacaccctcattttgcatcgcatcgc</t>
  </si>
  <si>
    <t>tgcaggcagcctcttaattctccaccctgaacagcacgtacacccttattttgcatcgcatcgc</t>
  </si>
  <si>
    <t>tgcaggcagcctttcgccgagacggacttgcacgtgccgcacgttggatttaatttataaaaaa</t>
  </si>
  <si>
    <t>tgcaggcagcctttcgccgagacggacttgcacgtgccgcacgtttgatttaatttataaaaaa</t>
  </si>
  <si>
    <t>tgcaggcagcgaaatcctccacgcccgtgcccgttgctcctattcgaaaatttccccttgtcga</t>
  </si>
  <si>
    <t>tgcaggcggcgaaatcctccacgcccgtgcccgttgctcctattcgaaaatttccccttgtcga</t>
  </si>
  <si>
    <t>tgcaggcagcgatatctactaaggtagaatagaagcacaccacggttcaggctcgattgctctt</t>
  </si>
  <si>
    <t>tgcaggcagcgatatctactaaggtagaatagaagcacaccatggttcaggctcgattgctctt</t>
  </si>
  <si>
    <t>tgcaggcagcgccagcgcgcacgaagataagaaaacgtggccatggcacattggcactggtgcc</t>
  </si>
  <si>
    <t>tgcagggagcgccagcgcgcacgaagataagaaaacgtggccatggcacattggcactggtgcc</t>
  </si>
  <si>
    <t>tgcaggcagcgccgcgcacgggaggtgcaggtcgaactggcagtgctgacagtggagcacgaac</t>
  </si>
  <si>
    <t>tgcaggcagcgccgcgcacgggaggtgcaggtcgaactggcagtgctggcagtggagcacgaac</t>
  </si>
  <si>
    <t>tgcaggcagcgccttgccgtcccgtgccatcccctctaggcctctacaccgcacgcagaccgtg</t>
  </si>
  <si>
    <t>tgcaggcagcgccttgccgtcccgtgccatcccctctaggcctctacaccgcacgcaggccgtg</t>
  </si>
  <si>
    <t>tgcaggcagcgcgcgcgtagtacaacctgcaaaaagacagagcgagagcgcgggccagtccgtc</t>
  </si>
  <si>
    <t>tgcaggcagcgcgcgcgtagtacatcctgcaaaaagacagagcgagagcgcgggccagtccgtc</t>
  </si>
  <si>
    <t>tgcaggcagcggcaaacacagttactgttacagatagaccagcaggtgattagattaaccgcat</t>
  </si>
  <si>
    <t>tgcaggcagcggcaaacacagttactgttacagattgaccagcaggtgattagattaaccgcat</t>
  </si>
  <si>
    <t>tgcaggcagcggccacggaggaaggaagcagtggtgtggtggtcggtagcagacagacacagcc</t>
  </si>
  <si>
    <t>tgcaggcagcggccacggaggaaggaagcagtggtgtggtggtcggtcgcagacagacacagcc</t>
  </si>
  <si>
    <t>tgcaggcagcgtcgagtgcaaggactgcgacgagtgcaagggtgccaaaaatctgcaagaatgc</t>
  </si>
  <si>
    <t>tgcaggcagcgtcgagtgcaaggactgcgatgagtgcaagggtgccaaaaatctgcaagaatgc</t>
  </si>
  <si>
    <t>tgcaggcagcgtgtacgtcattgtccatctgttgactgttacgatatgatcagacgacaaagca</t>
  </si>
  <si>
    <t>tgcaggcagcgtgtacgtcattgtccgtctgttgactgttacgatatgatcagacgacaaagca</t>
  </si>
  <si>
    <t>tgcaggcagctccaccccagccgaatgcctcccaagtccccatggcgccgcgcgtcgtccgaaa</t>
  </si>
  <si>
    <t>tgcaggcagctccaccccagccgaatgcctccccagtccccatggcgccgcgcgtcgtccgaaa</t>
  </si>
  <si>
    <t>tgcaggcagctcgcagctcacggacgtccgccgctgagttgggataatcgccaccgctgcccat</t>
  </si>
  <si>
    <t>tgcaggcagctcggagctcacggacgtccgccgctgagttgggataatcgccaccgctgcccat</t>
  </si>
  <si>
    <t>tgcaggcagctcgggccctacgcgaacggctgcaccagcaactcgcagtgccagtaccgcgtcc</t>
  </si>
  <si>
    <t>tgcaggcagctcgggccctatgcgaacggctgcaccagcaactcgcagtgccagtaccgcgtcc</t>
  </si>
  <si>
    <t>tgcaggcagctgaaggagatcgaccaactgtacgaaaattcatggcccatcctacaactcggtc</t>
  </si>
  <si>
    <t>tgcaggcagctgaaggagatcgaccacctgtacgaaaattcatggcccatcctacaactcggtc</t>
  </si>
  <si>
    <t>tgcaggcagctgcggcgcccacgtcgccacgtacgctcctcgctcatcacccgctctcgtagtc</t>
  </si>
  <si>
    <t>tgcaggcggctgcggcgcccacgtcgccacgtacgctcctcgctcatcacccgctctcgtagtc</t>
  </si>
  <si>
    <t>tgcaggcagctggggcatttcgggaaacctgacgaaacggccgcctgacacattcattgggacg</t>
  </si>
  <si>
    <t>tgcaggcagctggggcatttcggggaacctgacgaaacggccgcctgacacattcattgggacg</t>
  </si>
  <si>
    <t>tgcaggcagctgttgcgtatttataggcatcacacacatctcggtcggtccgtctgtccaactg</t>
  </si>
  <si>
    <t>tgcaggcagctgttgcgtatttataggcatcacacacatctcggtcggtccgtctgttcaactg</t>
  </si>
  <si>
    <t>tgcaggcagcttcagagtaacgatgcagcttgtgttcctacagattgccctcacagaacaccaa</t>
  </si>
  <si>
    <t>tgcaggcagcttcagagtaacggtgcagcttgtgttcctacagattgccctcacagaacaccaa</t>
  </si>
  <si>
    <t>tgcaggcagcttgcttgtgctataaatggcgtgaagcgaggaagagaaggaagagagaatagct</t>
  </si>
  <si>
    <t>tgcaggcatcttgcttgtgctataaatggcgtgaagcgaggaagagaaggaagagagaatagct</t>
  </si>
  <si>
    <t>tgcaggcaggaagggcgcggaagctaccgtttaacgaatgcaagcaaggtagcttgcttactct</t>
  </si>
  <si>
    <t>tgcaggcaggaagggcgcggaagctaccgtttcacgaatgcaagcaaggtagcttgcttactct</t>
  </si>
  <si>
    <t>tgcaggcaggacaggcgccgctgtctcgccatgcgcttcttacgggcctccttggtcgccgagg</t>
  </si>
  <si>
    <t>tgcaggcaggacaggcgccgctgtctcgccatgcgcttcttacgggcctccttggtggccgagg</t>
  </si>
  <si>
    <t>tgcaggcaggacccgagtgcagggagccagggacatcagctcgtcgttccattagctaaagccc</t>
  </si>
  <si>
    <t>tgcaggcaggacccgagtgcagggagccagggacatgagctcgtcgttccattagctaaagccc</t>
  </si>
  <si>
    <t>tgcaggcaggagccaagcaaagcttttctctctcgaccgatcgagtctcggctgaatctgaatc</t>
  </si>
  <si>
    <t>tgcaggcaggagccaagcaaagcttttctctctcgatcgatcgagtctcggctgaatctgaatc</t>
  </si>
  <si>
    <t>tgcaggcaggagtgttgagttctgatcacaatcaggaacaagaaacagtagcatcaaagggaca</t>
  </si>
  <si>
    <t>tgcaggcaggagtgttgagttctgatcacaatcaggaacaagaaacagtagcatcaaagggacg</t>
  </si>
  <si>
    <t>tgcaggcaggcacgaggaacctcatcgatcagcaggacgttcatatatacgacacacgtcgatc</t>
  </si>
  <si>
    <t>tgcaggcaggcacgaggaacctcatcgatcagcgggacgttcatatatacgacacacgtcgatc</t>
  </si>
  <si>
    <t>tgcaggcaggcactgctggcccgcggggatagcgcgacgccagtctgggaccgaaccgaaaaaa</t>
  </si>
  <si>
    <t>tgcaggcaggcactgctggcccgcggggatggcgcgacgccagtctgggaccgaaccgaaaaaa</t>
  </si>
  <si>
    <t>tgcaggcaggcagaggcagcagagcccaatagctgttgcagcagcgcaccaacaccaagttgct</t>
  </si>
  <si>
    <t>tgcaggcaggcagaggcagcagagcccactagctgttgcagcagcgcaccaacaccaagttgct</t>
  </si>
  <si>
    <t>tgcaggcaggcagcgccacagcacacgcgtcagcaacggcaagtagtggagtggagtgatgaat</t>
  </si>
  <si>
    <t>tgcaggcaggcagcgccacagcacacgcgtcagcaacggcgagtagtggagtggagtgatgaat</t>
  </si>
  <si>
    <t>tgcaggcaggcagcttgggacgacgacggcgacaacggagcgcccgtgcccgtggggaaagggg</t>
  </si>
  <si>
    <t>tgcaggcaggcagcttgggacgacgacggcgacaacggagcgtccgtgcccgtggggaaagggg</t>
  </si>
  <si>
    <t>tgcaggcaggcaggcagtgcctagtaatgaaccaatcaggcaatcacacacaaaacatctcatc</t>
  </si>
  <si>
    <t>tgcaggcaggcaggcagtgcctagtaatgaaccaatcaggcagtcacacacaaaacatctcatc</t>
  </si>
  <si>
    <t>tgcaggcaggcaggcgtataatcatcatgtgaataatgctagctagctgatgaagcacagaaga</t>
  </si>
  <si>
    <t>tgcaggcaggcaggcgtataatcatcatgtgaataatgctagctagctgatgaagcacagagga</t>
  </si>
  <si>
    <t>tgcaggcaggcaggcttcttcgcctcttcgggattcactccgacctccgactctccgacctcct</t>
  </si>
  <si>
    <t>tgcaggcaggcaggcttcttcgcctcttcgggattcactccgacctccgactctccgagctcct</t>
  </si>
  <si>
    <t>tgcaggcaggcagggacggacggagatctgattgctcctctcatcttctcgcctccccctaccg</t>
  </si>
  <si>
    <t>tgcaggcaggcagggacggacggagatctgattgctcttctcatcttctcgcctccccctaccg</t>
  </si>
  <si>
    <t>tgcaggcaggcatctagcgatctcccatgctccctgctgctcggctcccaatccctgctcctcc</t>
  </si>
  <si>
    <t>tgcaggcaggcatctagcgatctcccatgctccctgctgctcggctcccaatcgctgctcctcc</t>
  </si>
  <si>
    <t>tgcaggcaggcatctagtgatctcccatgctccgatacgcgattcaggtaagctaaaatattgt</t>
  </si>
  <si>
    <t>tgcaggcaggcatctagtgatctcccatgctccgatccgcgattcaggtaagctaaaatattgt</t>
  </si>
  <si>
    <t>tgcaggcaggcatgcctgctgtgttgtgttgatgctcacggccgtgtttgtgtgcaccgccgcg</t>
  </si>
  <si>
    <t>tgcaggcaggcatgcctgctgtgttgtgttgatgctcacggccgtgtttgtgtgcgccgccgcg</t>
  </si>
  <si>
    <t>tgcaggcaggcatggagtgctctgtgcatggacgaacggttttggtctctgcaacaacagccca</t>
  </si>
  <si>
    <t>tgcaggcaggcatggagtgctctgtgcatggacgaacggttttggtctctgcaacaacagcccg</t>
  </si>
  <si>
    <t>tgcaggcaggcattcctttagaagaaaatctctgcatgccattaatggcaccccaaatccatac</t>
  </si>
  <si>
    <t>tgcaggcaggcattcctttagaagaaaatctctgcatgccattaatggcaccccaaatccatat</t>
  </si>
  <si>
    <t>tgcaggcaggcccaccttcatccctacctggcccaagtggaacataacaggccctgtgcaaggg</t>
  </si>
  <si>
    <t>tgcaggcaggcccgccttcatccctacctggcccaagtggaacataacaggccctgtgcaaggg</t>
  </si>
  <si>
    <t>tgcaggcaggcggtctggcctgggttgtgctgagggttggagtcggagagagacttgcgagacg</t>
  </si>
  <si>
    <t>tgcaggcaggcggtctggcctgggttgtgctgagggttggagttggagagagacttgcgagacg</t>
  </si>
  <si>
    <t>tgcaggcaggctcactcgcgtcctgttttgttcgcgcacgcgaggcgaggcgacacgcgagagt</t>
  </si>
  <si>
    <t>tgcaggcaggctcactcgcgtcctgttttgttcgcgcgcgcgaggcgaggcgacacgcgagagt</t>
  </si>
  <si>
    <t>tgcaggcagggaaagggtacaaacagaacgagccgcataatttaaggaatagtacgtagctgtt</t>
  </si>
  <si>
    <t>tgcaggcagtgaaagggtacaaacagaacgagccgcataatttaaggaatagtacgtagctgtt</t>
  </si>
  <si>
    <t>tgcaggcagggagagtgacatggacatggacatgcagcggctgcggcagcacctgaaagaatca</t>
  </si>
  <si>
    <t>tgcaggcagggagagtgacatggacatggacatgcatcggctgcggcagcacctgaaagaatca</t>
  </si>
  <si>
    <t>tgcaggcagggcttcagcgagagggggagccgaggaggcggtcggtgtggaattttcgtcgggg</t>
  </si>
  <si>
    <t>tgcaggcagggcttcagcgagagggggagccgaggaggcggtgggtgtggaattttcgtcgggg</t>
  </si>
  <si>
    <t>tgcaggcagggggaagctatcaatctactatcatgctttgcatgtactccactactaggctact</t>
  </si>
  <si>
    <t>tgcaggcagggggcagctatcaatctactatcatgctttgcatgtactccactactaggctact</t>
  </si>
  <si>
    <t>tgcaggcagggtacatggagaatggatctgggcacataccgaccctctagaacaggacaaatgc</t>
  </si>
  <si>
    <t>tgcaggtagggtacatggagaatggatctgggcacataccgaccctctagaacaggacaaatgc</t>
  </si>
  <si>
    <t>tgcaggcaggtaaaaacattcctctcctcccctctactgcaatcctctgcccccctgcaaatca</t>
  </si>
  <si>
    <t>tgcaggcaggtaaaagcattcctctcctcccctctactgcaatcctctgcccccctgcaaatca</t>
  </si>
  <si>
    <t>tgcaggcaggtagtccgatcgtggcagtcggcgagatggcgtacctgagcacgagcgggtctgg</t>
  </si>
  <si>
    <t>tgcaggcaggtagtccgatcgtggcagtcggtgagatggcgtacctgagcacgagcgggtctgg</t>
  </si>
  <si>
    <t>tgcaggcaggtggtgattcaagcagtacagttgggacttgggagatatcggactggttataagt</t>
  </si>
  <si>
    <t>tgcaggcaggtggtgattcaagcattacagttgggacttgggagatatcggactggttataagt</t>
  </si>
  <si>
    <t>tgcaggcaggtgtgcgaggtctggggcaacggcgcgcagctgcccagggaagtggagagcggcg</t>
  </si>
  <si>
    <t>tgcaggcaggtgtgcgatgtctggggcaacggcgcgcagctgcccagggaagtggagagcggcg</t>
  </si>
  <si>
    <t>tgcaggcaggtgttggaagcctctgccttctctgttcccgctgtgtgctcctaggcgttccttt</t>
  </si>
  <si>
    <t>tgcaggcaggtgttggaagcctctgccttctctgttcccgctgtgtgttcctaggcgttccttt</t>
  </si>
  <si>
    <t>tgcaggcagtaatgccgtgcaggcgcaggcaacggcgcggctgcacacgccccaggagatgacc</t>
  </si>
  <si>
    <t>tgcaggcagtaatgccgtgcaggcgcaggcgacggcgcggctgcacacgccccaggagatgacc</t>
  </si>
  <si>
    <t>tgcaggcagtacacgatcgctagagattccgtgacatatgcaaccaaagcgcatggcgcggcga</t>
  </si>
  <si>
    <t>tgcaggcagtacacgatcgctagtgattccgtgacatatgcaaccaaagcgcatggcgcggcga</t>
  </si>
  <si>
    <t>tgcaggcagtaccgctcctgtgctccagttctcccacgaaatagtagtccgccgtacatgtgtt</t>
  </si>
  <si>
    <t>tgcaggcagtaccgctcctgtgctccagttctcccaggaaatagtagtccgccgtacatgtgtt</t>
  </si>
  <si>
    <t>tgcaggcagtactcgaggttccacaacacgtcgcccatggacggccgctccagcccgtagtccg</t>
  </si>
  <si>
    <t>tgcaggcagtactcgaggttccacagcacgtcgcccatggacggccgctccagcccgtagtccg</t>
  </si>
  <si>
    <t>tgcaggcagtagacgtccgttcctcatcaaattacttattttttaactatgcacccgacctttt</t>
  </si>
  <si>
    <t>tgcaggcagtaggcgtccgttcctcatcaaattacttattttttaactatgcacccgacctttt</t>
  </si>
  <si>
    <t>tgcaggcagtagcgtcgtgcaggcgcgggcgcggctgcacacggcagaggagatgaccgacgac</t>
  </si>
  <si>
    <t>tgcaggcagtagcgtcgtgcaggcgcgggcgcggctgcacacggccgaggagatgaccgacgac</t>
  </si>
  <si>
    <t>tgcaggcagtagtggcaacgccagttcttccaccatgtgcgggtacaactacttggtccatggg</t>
  </si>
  <si>
    <t>tgcaggcagtagtggcaacgccagttcttccaccatgtgcgggtgcaactacttggtccatggg</t>
  </si>
  <si>
    <t>tgcaggcagtatatggtgttgaaatcaaactggatatatcattatgttgctcattcatgaatga</t>
  </si>
  <si>
    <t>tgcaggcagtatatggtgttgatatcaaactggatatatcattatgttgctcattcatgaatga</t>
  </si>
  <si>
    <t>tgcaggcagtcaagcactttatacttgtgcctttggaatttaatattgtcaatgcctctactta</t>
  </si>
  <si>
    <t>tgcaggcagtcaagcactttatacttgttcctttggaatttaatattgtcaatgcctctactta</t>
  </si>
  <si>
    <t>tgcaggcagtcccatgtcacaggattagcaccaagcaagaccactaccaagtctccaattcgtt</t>
  </si>
  <si>
    <t>tgcaggcagtcccatgtcacaggattagcaccaagcaagaccactaccaggtctccaattcgtt</t>
  </si>
  <si>
    <t>tgcaggcagtcgtcggaactgccgccgccatctctgacgagtatgggatgggtacctacaatct</t>
  </si>
  <si>
    <t>tgcaggcagtcgtcggaactgccgccgccatctctgacgagtatgggatgggtagctacaatct</t>
  </si>
  <si>
    <t>tgcaggcagtctcccatacagctagacagctacctgttctattaatatcacttccactccatac</t>
  </si>
  <si>
    <t>tgcaggcagtctcccatacagctagacagctacctgttctattaatatcacttccactccatag</t>
  </si>
  <si>
    <t>tgcaggcagtctcgtgtgcactaccgcacgtccgcactgccctggcctgatccgccgtaaccaa</t>
  </si>
  <si>
    <t>tgcaggcagtctcgtgtgcactaccgcacgtccgcactgccctggcctgatccgccgtaaccta</t>
  </si>
  <si>
    <t>tgcaggcagtgaccagagcacacaagaacccaagcacctcagctcagcctcgcagaacgtttca</t>
  </si>
  <si>
    <t>tgcaggcagtgaccagagcacacaagaacccaagcagctcagctcagcctcgcagaacgtttca</t>
  </si>
  <si>
    <t>tgcaggcagtgagatgacgacagaattcttttcgtcttgacgctaagatgcacgcgtacgcata</t>
  </si>
  <si>
    <t>tgcaggcagtgagatgacgacagcattcttttcgtcttgacgctaagatgcacgcgtacgcata</t>
  </si>
  <si>
    <t>tgcaggcagtgcgcgctcggtgcgcgggcaatcgtgcgcgagcaccgcgcccgaaaaaaaaaaa</t>
  </si>
  <si>
    <t>tgcaggcagtgcgcgcttggtgcgcgggcaatcgtgcgcgagcaccgcgcccgaaaaaaaaaaa</t>
  </si>
  <si>
    <t>tgcaggcagtgctgcgtagaattcctgaattttattttgggcttttcttgtttgaggaagctta</t>
  </si>
  <si>
    <t>tgcaggcagtgctgcgtagaattcctgaattttattttgggcttttcttgtttgaggaggctta</t>
  </si>
  <si>
    <t>tgcaggcagtgtaccttgaagagcacatggaagaagcatgtcttaggatttgcatagatctcag</t>
  </si>
  <si>
    <t>tgcaggcagtgtaccttgaagagcacatggaagaagcatgtcttaggatttgcatagttctcag</t>
  </si>
  <si>
    <t>tgcaggcagttccgctgccgcgattacgccttttcgccaggaaaatcgatcagatcctctgaca</t>
  </si>
  <si>
    <t>tgcaggcagttccgctgccgcgattacgccttttcgccaggaaaatcgatcagatcctttgaca</t>
  </si>
  <si>
    <t>tgcaggcagttctcatggaccaaaaccacacgtccccctcggacgagctcagcatgttccgcag</t>
  </si>
  <si>
    <t>tgcaggcagttctcatggaccaaaaccacacgcccccctcggacgagctcagcatgttccgcag</t>
  </si>
  <si>
    <t>tgcaggcagttcttttcccctaaaggtactccgaataatgaaaagtaaactaaaatcataaccc</t>
  </si>
  <si>
    <t>tgcaggcagttcttttcccctaaaggtattccgaataatgaaaagtaaactaaaatcataaccc</t>
  </si>
  <si>
    <t>tgcaggcagttgccactcccaccacaaggccaccaccaccatgggcaccacgtacaagtgctgc</t>
  </si>
  <si>
    <t>tgcaggcagttgccactcccaccacaaggccaccaccagcatgggcaccacgtacaagtgctgc</t>
  </si>
  <si>
    <t>tgcaggcagttggtagttagtgtgtccagcaacgggaaaaagaaaatgctgtcaggttgctcta</t>
  </si>
  <si>
    <t>tgcaggcagttggtagttagtgtgtccagcaacgggaaaaaggaaatgctgtcaggttgctcta</t>
  </si>
  <si>
    <t>tgcaggcatactgcggggggcagcgagtgatcagacgttagctgacacgaatggatgtttgaag</t>
  </si>
  <si>
    <t>tgcaggcgtactgcggggggcagcgagtgatcagacgttagctgacacgaatggatgtttgaag</t>
  </si>
  <si>
    <t>tgcaggcatagcaggcccctcctctaatccttttgacagtaaaactgtggcagcgttgtacctc</t>
  </si>
  <si>
    <t>tgcaggcatagcaggctcctcctctaatccttttgacagtaaaactgtggcagcgttgtacctc</t>
  </si>
  <si>
    <t>tgcaggcataggaacacgtttgtcagttttgatctgattcgatcggtttcctgcgctgctcggg</t>
  </si>
  <si>
    <t>tgcaggcatatgaacacgtttgtcagttttgatctgattcgatcggtttcctgcgctgctcggg</t>
  </si>
  <si>
    <t>tgcaggcatagtcaatcgagtaagaaaaatagacagttcacaacatgcttcaatctttttgggt</t>
  </si>
  <si>
    <t>tgcaggcatagtcaattgagtaagaaaaatagacagttcacaacatgcttcaatctttttgggt</t>
  </si>
  <si>
    <t>tgcaggcatatacggcacttccgtcttcctccgttcggcttccgcctcaacaggtaccgaggtc</t>
  </si>
  <si>
    <t>tgcaggcatatacggcacttccgtcttcctccgttcgtcttccgcctcaacaggtaccgaggtc</t>
  </si>
  <si>
    <t>tgcaggcatatgcataggagatagatagatacataccaggcaccagaccaccgccacccgcgcc</t>
  </si>
  <si>
    <t>tgcaggcatatgcataggagatagatagatacataccaggcaccaggccaccgccacccgcgcc</t>
  </si>
  <si>
    <t>tgcaggcatatgcataggcaccaggccaccgccaccccacgtccccgcctggcgcctggtgttg</t>
  </si>
  <si>
    <t>tgcaggcatatgcataggcaccaggccaccgccaccccgcgtccccgcctggcgcctggtgttg</t>
  </si>
  <si>
    <t>tgcaggcatattatctgctcactcatgagcttcgtcagcgtgattggaggacaggacgatctgg</t>
  </si>
  <si>
    <t>tgcaggcatattatctgctcattcatgagcttcgtcagcgtgattggaggacaggacgatctgg</t>
  </si>
  <si>
    <t>tgcaggcatattcagtgtctcacctgaagatgcacacctaaatgttcctccctttcctcttttc</t>
  </si>
  <si>
    <t>tgcaggcatattcagtgtctcacctgaaggtgcacacctaaatgttcctccctttcctcttttc</t>
  </si>
  <si>
    <t>tgcaggcatatttgaccatgatgacaagagcgatactacccccagtcttctaattctgctactc</t>
  </si>
  <si>
    <t>tgcaggcatctttgaccatgatgacaagagcgatactacccccagtcttctaattctgctactc</t>
  </si>
  <si>
    <t>tgcaggcatcaacaggcagtagaaacacagatcaaggaatccccatcgaaatcccatagaaaaa</t>
  </si>
  <si>
    <t>tgcaggcatcaacaggcagtagaaacacagatcaaggaatccccattgaaatcccatagaaaaa</t>
  </si>
  <si>
    <t>tgcaggcatcaagaatatatcagtctgtttccgaagccatcacaaagaacaaaagctctgaact</t>
  </si>
  <si>
    <t>tgcaggcatcaagaatatatcagtctgtttccgaagccatcacaaagaacagaagctctgaact</t>
  </si>
  <si>
    <t>tgcaggcatcaccaacctccaaaagcccacttgtgggaggtggcgttggtgtggaggaacttgg</t>
  </si>
  <si>
    <t>tgcaggcatcaccaacctccgaaagcccacttgtgggaggtggcgttggtgtggaggaacttgg</t>
  </si>
  <si>
    <t>tgcaggcatcactgtgagaatcagtgataaatatattagtctgatctgacctgtagattgtgtt</t>
  </si>
  <si>
    <t>tgcaggcatcagtgtgagaatcagtgataaatatattagtctgatctgacctgtagattgtgtt</t>
  </si>
  <si>
    <t>tgcaggcatcagaaacagtgcatccgtggattgaattgaaataaaatgtgtgaattcgtggagt</t>
  </si>
  <si>
    <t>tgcaggcatcagaaacagtgcatccgtggattgaattgaaatgaaatgtgtgaattcgtggagt</t>
  </si>
  <si>
    <t>tgcaggcatcatcatggaaagagctcacaaatctgctaagcaagtcatcgaactcgcttcccct</t>
  </si>
  <si>
    <t>tgcaggcatcatcatggaaagagctcacaaatctgctaagcaagtcatcgaactggcttcccct</t>
  </si>
  <si>
    <t>tgcaggcatccaatcgtctctttcaccactcttcctggcacgagcccgataagagagctaccga</t>
  </si>
  <si>
    <t>tgcaggcatccaatcgtctctttcaccgctcttcctggcacgagcccgataagagagctaccga</t>
  </si>
  <si>
    <t>tgcaggcatccagacaatctctgaagatgaccaaggacatcacgacttatgtcacaaacatgaa</t>
  </si>
  <si>
    <t>tgcaggcatgcagacaatctctgaagatgaccaaggacatcacgacttatgtcacaaacatgaa</t>
  </si>
  <si>
    <t>tgcaggcatccagagttcagattcctcctgcgccagtaggaaggttctgtccactctaggggtg</t>
  </si>
  <si>
    <t>tgcaggcatccagagttcagattcctcctgcgccagtaggaaggttctgtccactcttggggtg</t>
  </si>
  <si>
    <t>tgcaggcatccattcaggattgccgctacgaggttcgtcacttgcaaggggcccctggacccag</t>
  </si>
  <si>
    <t>tgcaggcatccattcaggattgccgctgcgaggttcgtcacttgcaaggggcccctggacccag</t>
  </si>
  <si>
    <t>tgcaggcatccgtcggggccacgtcacccgctaacccgctatccgttggatcgagtgttcatgc</t>
  </si>
  <si>
    <t>tgcaggcatccgtcggggccacgtcatccgctaacccgctatccgttggatcgagtgttcatgc</t>
  </si>
  <si>
    <t>tgcaggcatccttcacgggcacgctgcgcagccgcgtggaaggtcccgaaaaaaaaaaaaaaaa</t>
  </si>
  <si>
    <t>tgcaggcgtccttcacgggcacgctgcgcagccgcgtggaaggtcccgaaaaaaaaaaaaaaaa</t>
  </si>
  <si>
    <t>tgcaggcatcgacgtcgttgctgaggagaaaccagagacattattcatccaggaagaagaggac</t>
  </si>
  <si>
    <t>tgcaggcatcgacgtcgttgctgaggagaaatcagagacattattcatccaggaagaagaggac</t>
  </si>
  <si>
    <t>tgcaggcatcgcgctcgcaccgcatccgtgcgcacgcggttcattgtgagttcgtcgtgcagcg</t>
  </si>
  <si>
    <t>tgcaggcatcgcgctcgcaccgcatccgtgcgcacgcggttcattgtgagttcgtcgtgcagtg</t>
  </si>
  <si>
    <t>tgcaggcatcggagaagaagcgaagccagagggagcgcgcgctctctatatgggagcaaggcca</t>
  </si>
  <si>
    <t>tgcagggatcggagaagaagcgaagccagagggagcgcgcgctctctatatgggagcaaggcca</t>
  </si>
  <si>
    <t>tgcaggcatcggcaacaatccatatctcaagtggcttcagctctctgctaacaacctctctggt</t>
  </si>
  <si>
    <t>tgcaggcatcggcaacaatccatatctcaagtggcttcagctctctgctaacaatctctctggt</t>
  </si>
  <si>
    <t>tgcaggcatcgggcttggccacggcgcccgtttcgcacgcaagcatggcggacgtgctgccgcc</t>
  </si>
  <si>
    <t>tgcaggcatcgggcttggccacggcgcccgtttcgcacgcaagcatggcggacgttctgccgcc</t>
  </si>
  <si>
    <t>tgcaggcatcgtttactgcttcagattcgctgcgcgcacgagagctgatcagccgagtgaccga</t>
  </si>
  <si>
    <t>tgcaggcatcgtttactgcttcagattcgctgcgcgcacgagagctgatcagctgagtgaccga</t>
  </si>
  <si>
    <t>tgcaggcatctactaattgcctgcactctcctgctgggctcagtagcaaaatgctagcaggttt</t>
  </si>
  <si>
    <t>tgcaggcgtctactaattgcctgcactctcctgctgggctcagtagcaaaatgctagcaggttt</t>
  </si>
  <si>
    <t>tgcaggcatctcgaaagccatccgtcggatcaaaagggggaaagcaagaaggcgttcgcgcgcg</t>
  </si>
  <si>
    <t>tgcaggcatctcgaaagccatccgtcggatcaaaagggggaaagcaataaggcgttcgcgcgcg</t>
  </si>
  <si>
    <t>tgcaggcatcttgttttagcgcaatcagggttcaggggacatgtaagtctccacccagtgacat</t>
  </si>
  <si>
    <t>tgcaggcatcttgttttagcgcaatcagggttcaggggacatgtaagtctccacccagtgactt</t>
  </si>
  <si>
    <t>tgcaggcatctttctggtcacaggatggaaggctgggtgccgctctctccatctcttgcatgtt</t>
  </si>
  <si>
    <t>tgcaggcatctttctggtcacaggatggaaggctggttgccgctctctccatctcttgcatgtt</t>
  </si>
  <si>
    <t>tgcaggcatcttttcgctatgggagaaggcgaagaacacacacagtgcgatgcgacgaccacgc</t>
  </si>
  <si>
    <t>tgcaggcatcttttcgctatgggagaaggcgaagaacacacacagtgcgatgcgacgaccacgt</t>
  </si>
  <si>
    <t>tgcaggcatgaaacgaggctgtctagctgggcgctagcagcattagtgagccatggtcttaagc</t>
  </si>
  <si>
    <t>tgcaggcgtgaaacgaggctgtctagctgggcgctagcagcattagtgagccatggtcttaagc</t>
  </si>
  <si>
    <t>tgcaggcatgaatccaactgaacaaaatgcagcatggtaatgggcacttgcttcagcagaataa</t>
  </si>
  <si>
    <t>tgcaggcatgaatccaactgaacaaaatgcagcatggtagtgggcacttgcttcagcagaataa</t>
  </si>
  <si>
    <t>tgcaggcatgactgcaacgaatctgtaacctctggtcaaagcaacgtacgccagacctatgccc</t>
  </si>
  <si>
    <t>tgcaggcatgactgcaacgaatctgtaacctctggtcaaagcaatgtacgccagacctatgccc</t>
  </si>
  <si>
    <t>tgcaggcatgaggagatcattggacatattgtcagtaatgcaatctggatcccgatatacatta</t>
  </si>
  <si>
    <t>tgcaggcatgaggagatcattggacatattgtcagtaatgcaatctggatcccgctatacatta</t>
  </si>
  <si>
    <t>tgcaggcatgcaagcacacgacacgatggagaacccagctagctaacgccgagcgaccactcac</t>
  </si>
  <si>
    <t>tgcaggcatgcaagcacacgacacgatggagaacccagctagctaacgccgagcgagcactcac</t>
  </si>
  <si>
    <t>tgcaggcatgcacgcctaggttggtaacttggtagctccgtcgcatgggcatggctataccttt</t>
  </si>
  <si>
    <t>tgcaggcatgcatgcctaggttggtaacttggtagctccgtcgcatgggcatggctataccttt</t>
  </si>
  <si>
    <t>tgcaggcatgcagctaagatccagttaagcatgacgagatgtgtgcatcatcatcatatatatc</t>
  </si>
  <si>
    <t>tgcaggcatgcagctaagatccagttaagcatgacgagatgtgtgcatcatcatcatatgtatc</t>
  </si>
  <si>
    <t>tgcaggcatgcatccctgcaccaatatcgccacataaaattttacttggcctaacgagatactc</t>
  </si>
  <si>
    <t>tgcaggcatgcattcctgcaccaatatcgccacataaaattttacttggcctaacgagatactc</t>
  </si>
  <si>
    <t>tgcaggcatgcatgcctaggttggtaacttggcagctccgtcgcatgggcatggctgtaccttt</t>
  </si>
  <si>
    <t>tgcaggcatgcatgcctaggttggtagcttggcagctccgtcgcatgggcatggctgtaccttt</t>
  </si>
  <si>
    <t>tgcaggcatgcattcctgcaccagtattgccacacaaaattttactcggcctaaagaggtactc</t>
  </si>
  <si>
    <t>tgcaggcatgcattcctgcaccagtattgccacacaaaattttactcggcctaaagaggtgctc</t>
  </si>
  <si>
    <t>tgcaggcatgccattaagttctgaaaggtgcctgagccatgctacacttgcacacatgtcctcc</t>
  </si>
  <si>
    <t>tgcaggcctgccattaagttctgaaaggtgcctgagccatgctacacttgcacacatgtcctcc</t>
  </si>
  <si>
    <t>tgcaggcatgctgggctatggtgggctcggcctctccgcgcggccgccgcacgcacgtacgcgc</t>
  </si>
  <si>
    <t>tgcaggcatgctgggctgtggtgggctcggcctctccgcgcggccgccgcacgcacgtacgcgc</t>
  </si>
  <si>
    <t>tgcaggcatggacgtggaggttgaccgcgtgggacgacctcatcgcgaataaaatgacgtgcac</t>
  </si>
  <si>
    <t>tgcaggcatggacgtggaggttgaccgcgtgggacgacctcatcgcgaatacaatgacgtgcac</t>
  </si>
  <si>
    <t>tgcaggcatggcagttggcacctagctctccgatccagcccagccgagtcgtcgtcggggcagc</t>
  </si>
  <si>
    <t>tgcaggcatggcagttggcacctagctctccgattcagcccagccgagtcgtcgtcggggcagc</t>
  </si>
  <si>
    <t>tgcaggcatggcattggcatgcgcttgcgtggcgtggtcctccttggagcttcgatcaaggatc</t>
  </si>
  <si>
    <t>tgcaggcatggcattggcatgcgcttgcgtggcgtggtcctccttggagcttcgatcatggatc</t>
  </si>
  <si>
    <t>tgcaggcatggtcccctgccgactgcctctcatgcaaaagccatctgctatctatcacccagtc</t>
  </si>
  <si>
    <t>tgcaggcatggtcccctgccgactgcctctcatgcaaaagccatctgctatctatcacccagtg</t>
  </si>
  <si>
    <t>tgcaggcatggttcgctgccacgcatgtcaacgcagcagcagcttaatgaggcgcagcctggct</t>
  </si>
  <si>
    <t>tgcaggcatggttcgctgctacgcatgtcaacgcagcagcagcttaatgaggcgcagcctggct</t>
  </si>
  <si>
    <t>tgcaggcatgtccaaaatgacatctggcgacaggagggagtataatattgccacaactgcttca</t>
  </si>
  <si>
    <t>tgcaggcatgtccaaaatgacatctggcgacaggaggtagtataatattgccacaactgcttca</t>
  </si>
  <si>
    <t>tgcaggcatgtctccctcctggacggccacccagacatcattgtccttggcggcggcggcgttg</t>
  </si>
  <si>
    <t>tgcaggcatgtctccctcctggacggccacccagacatcattgtccttggcggcggcgtcgttg</t>
  </si>
  <si>
    <t>tgcaggcatgtgcgcatgcggataaagaaaaggcacatctggtcttttcacgagatgaaaaaaa</t>
  </si>
  <si>
    <t>tgcaggcatgtgcgcatgcggataaagaaaagccacatctggtcttttcacgagatgaaaaaaa</t>
  </si>
  <si>
    <t>tgcaggcatgtgtcttgggcgcttgatggcgcatctaggattgcccagctatgtgtcatggggg</t>
  </si>
  <si>
    <t>tgcaggcatgtgtcttgggcgcttgatggtgcatctaggattgcccagctatgtgtcatggggg</t>
  </si>
  <si>
    <t>tgcaggcatgttccgcagatgagtggacgatcacccctgatcgatcatcggacggaaccagcag</t>
  </si>
  <si>
    <t>tgcaggcatgttccgcagatgggtggacgatcacccctgatcgatcatcggacggaaccagcag</t>
  </si>
  <si>
    <t>tgcaggcatgttcctccactctgagtcgatgagtgactcatctccactagaaaatataattgat</t>
  </si>
  <si>
    <t>tgcaggcatgttcctccactctgagtcgatgagtgactcatctccactagaaaatataattggt</t>
  </si>
  <si>
    <t>tgcaggcatgtttctcctatatcatgtcactacggacaaaattaaaggtccatgaggcatccta</t>
  </si>
  <si>
    <t>tgcaggcatgtttctcctatatcatgtcactacggacaaaattaaaggtgcatgaggcatccta</t>
  </si>
  <si>
    <t>tgcaggcattcaacatagcgacacagatggcactggaagacttatttcgactcgcagttagact</t>
  </si>
  <si>
    <t>tgcaggcgttcaacatagcgacacagatggcactggaagacttatttcgactcgcagttagact</t>
  </si>
  <si>
    <t>tgcaggcattcaagaagccgtgggcgcatgagcacgagcccgtggcaacactgctggaggcagt</t>
  </si>
  <si>
    <t>tgcaggcattcaagaagccgtgggcgcatgagcacgagcccgtggcgacactgctggaggcagt</t>
  </si>
  <si>
    <t>tgcaggcattcatcaaggctccccagacacctgcatgtggtttcattggcatcgcccgtgctaa</t>
  </si>
  <si>
    <t>tgcaggcattgatcaaggctccccagacacctgcatgtggtttcattggcatcgcccgtgctaa</t>
  </si>
  <si>
    <t>tgcaggcattctggtgaacagcttcgactggctggagtcgagggcactgaaagcgctgcgtgac</t>
  </si>
  <si>
    <t>tgcaggcattctggtgaacagcttcgagtggctggagtcgagggcactgaaagcgctgcgtgac</t>
  </si>
  <si>
    <t>tgcaggcattcttcgctcatacatgccagtttcaggcgaccttttggaacgttattactagtat</t>
  </si>
  <si>
    <t>tgcaggcattcttcgctcatacatgccagtttcaggcggccttttggaacgttattactagtat</t>
  </si>
  <si>
    <t>tgcaggcattgatcaaggctccccagacacctgcatgcggtttcattggcattgaccgtgctaa</t>
  </si>
  <si>
    <t>tgcaggcattgatcaaggttccccagacacctgcatgcggtttcattggcattgaccgtgctaa</t>
  </si>
  <si>
    <t>tgcaggcattggcgctgtcttaactcaagatggtcaccccttggcattccttagcaaagaactc</t>
  </si>
  <si>
    <t>tgcaggcattggcgctgtcttaactcaagatggtcaccccttggcattccttagcaaagcactc</t>
  </si>
  <si>
    <t>tgcaggcattgtgtagctcttgtcgacgaggtgccatggacgctaatagcaagcctctccatcc</t>
  </si>
  <si>
    <t>tgcaggcgttgtgtagctcttgtcgacgaggtgccatggacgctaatagcaagcctctccatcc</t>
  </si>
  <si>
    <t>tgcaggcatttcttgcaccaataatccatccattatctccatcgatctgtcatgcatgcattgt</t>
  </si>
  <si>
    <t>tgcaggcatttcttgcaccaatagtccatccattatctccatcgatctgtcatgcatgcattgt</t>
  </si>
  <si>
    <t>tgcaggcatttggcacaggaagttaacaactgtacaacaggagttgtttggccagggagtagtc</t>
  </si>
  <si>
    <t>tgcaggcatttggcacaggaagttaacagctgtacaacaggagttgtttggccagggagtagtc</t>
  </si>
  <si>
    <t>tgcaggcatttggcacatgaagttagcaactgcacaacaggaactgtttcgtctgggagtagtc</t>
  </si>
  <si>
    <t>tgcaggtatttggcacatgaagttagcaactgcacaacaggaactgtttcgtctgggagtagtc</t>
  </si>
  <si>
    <t>tgcaggcatttgtcctgggcacttggtgggacgtccagggcagccagcgttcaggtgtttctcg</t>
  </si>
  <si>
    <t>tgcaggcatttgtcctgggcacttggtgggacgtccagggcagccagcgttcgggtgtttctcg</t>
  </si>
  <si>
    <t>tgcaggccaaacatgtatagatccgtcaagagcaaatttgcaagccacgacagcagcactggtt</t>
  </si>
  <si>
    <t>tgcaggccaaacatgtatagatccgtcaagagcaaatttgcaagccacgacagcagcgctggtt</t>
  </si>
  <si>
    <t>tgcaggccaaactagtcaaccagctcagggttacacaaaggcagacggcatccaaaccacagcg</t>
  </si>
  <si>
    <t>tgcaggccaaactagtcaaccagctcagggttacacaaaggcagacggcatccaaactacagcg</t>
  </si>
  <si>
    <t>tgcaggccaaagtgacgaccaagcgcttcttcgacgtggaggtcagcggggagcccgcgggccg</t>
  </si>
  <si>
    <t>tgcaggccaaagtgacgaccaagtgcttcttcgacgtggaggtcagcggggagcccgcgggccg</t>
  </si>
  <si>
    <t>tgcaggccaaatgtatgtaaaacctacaccgcacatgcactgggcacacggcacaccatacctg</t>
  </si>
  <si>
    <t>tgcaggccaaatgtatgtaaaacctacaccgcacatgcactgggcacacggcacaccatacctt</t>
  </si>
  <si>
    <t>tgcaggccaaattgggttcagtgcaatgaatgatcagattatgtaggtgcgaattcagggatct</t>
  </si>
  <si>
    <t>tgcaggccaaattgggttcagtgcaatgaatgatcatattatgtaggtgcgaattcagggatct</t>
  </si>
  <si>
    <t>tgcaggccaaatttggtacaaaaggttgaaaacctctcgcaatcatactgttcatcatttggct</t>
  </si>
  <si>
    <t>tgcaggccaaatttggtacaaaaggttgaaaacctcttgcaatcatactgttcatcatttggct</t>
  </si>
  <si>
    <t>tgcaggccaaatttggtaggaaagattgaaaacctctcgcaatcatactatttcatcatttggc</t>
  </si>
  <si>
    <t>tgcaggccaaatttggtaggaaagattgaaaacctctcgcaatcatactgtttcatcatttggc</t>
  </si>
  <si>
    <t>tgcaggccaacacctcacagtggaagcaatttggtggcaccattagggtcagttccagctgtcg</t>
  </si>
  <si>
    <t>tgcaggccaacacctcgcagtggaagcaatttggtggcaccattagggtcagttccagctgtcg</t>
  </si>
  <si>
    <t>tgcaggccaacatctcggcaataggatcccttgtgctcccattctcagagcagctactatttct</t>
  </si>
  <si>
    <t>tgcaggccaacatctcggcaataggatcccttgtgctcccattctcagagcagctactatttgt</t>
  </si>
  <si>
    <t>tgcaggccaaccatccagctcaggctcaaggcggccaacatggtggactgtggactctgcctgc</t>
  </si>
  <si>
    <t>tgcaggccaaccatccagctcaggctcaaggcggccaacatggtggattgtggactctgcctgc</t>
  </si>
  <si>
    <t>tgcaggccaaccgccaacctcaccttccccgtccaccgcgcactagtccatgtccagtcctact</t>
  </si>
  <si>
    <t>tgcaggctaaccgccaacctcaccttccccgtccaccgcgcactagtccatgtccagtcctact</t>
  </si>
  <si>
    <t>tgcaggccaacgagagggtctcgctggtgagctccttcgtcagtgggtacgcctgcatcgatga</t>
  </si>
  <si>
    <t>tgcaggccaacgagagggtctcgctggtgagctccttcgtcggtgggtacgcctgcatcgatga</t>
  </si>
  <si>
    <t>tgcaggccaacgcccgtgagcatgctgccccacatcccctgcaccccgccgcgtagagggaagg</t>
  </si>
  <si>
    <t>tgcaggccgacgcccgtgagcatgctgccccacatcccctgcaccccgccgcgtagagggaagg</t>
  </si>
  <si>
    <t>tgcaggccaacgccgcaggctgctcgtgcgatggcctcgtcccacgatctcaccgccatgctcc</t>
  </si>
  <si>
    <t>tgcaggccaacgccgcagggtgctcgtgcgatggcctcgtcccacgatctcaccgccatgctcc</t>
  </si>
  <si>
    <t>tgcaggccaagaaagccgcggcggcggctaaggacgacgcgggcccgaaaaaaaaaaaaaaaaa</t>
  </si>
  <si>
    <t>tgcaggccaagaaggccgcggcggcggctaaggacgacgcgggcccgaaaaaaaaaaaaaaaaa</t>
  </si>
  <si>
    <t>tgcaggccaagaaaggtgggagagagcctgaatttcacatcctgcaacgacggcggcggcacgg</t>
  </si>
  <si>
    <t>tgcaggccaagaaaggtgggagagagcctgaatttcacatcctgcaacgacggcggtggcacgg</t>
  </si>
  <si>
    <t>tgcaggccaagcaatatcctgctctggtctgaggatgttggcacactaagagatccatgatcca</t>
  </si>
  <si>
    <t>tgcaggccaagcaatatcctgctctggtctgaggatgttggcatactaagagatccatgatcca</t>
  </si>
  <si>
    <t>tgcaggccaagcaatatcctgctctggtctgaggatgttggcatactagacatccatgatccat</t>
  </si>
  <si>
    <t>tgcaggccaagcaatatcctgctctggtctgaggatgttggcatactagagatccatgatccat</t>
  </si>
  <si>
    <t>tgcaggccaagcgtgcagccacgcatgtcacgcttcacccagtccagacaaaccgttcaaaacc</t>
  </si>
  <si>
    <t>tgcaggccaagcgtgcagccacgcatgtcacgcttcacccagtccagacaaaccgttgaaaacc</t>
  </si>
  <si>
    <t>tgcaggccaaggcgttttctctgtggccaactgtccgtggcctgtggcggatgagcttggagcc</t>
  </si>
  <si>
    <t>tgcaggccaaggcgttttctctgtggccaactgtccgtggcctgtggcggatgagctttgagcc</t>
  </si>
  <si>
    <t>tgcaggccaaggtgtcgaagcagaagaagcagctggccgcggatgcctaaagttgaggccctgg</t>
  </si>
  <si>
    <t>tgcaggccaaggtgtcgaagcagaagaagcagctggccgcggatgcctgaagttgaggccctgg</t>
  </si>
  <si>
    <t>tgcaggccaagtggaggtggttcgtgttcccacggcggtgcccgcctccaccatgacgtcgctg</t>
  </si>
  <si>
    <t>tgcaggtcaagtggaggtggttcgtgttcccacggcggtgcccgcctccaccatgacgtcgctg</t>
  </si>
  <si>
    <t>tgcaggccaagttggggcgagaaggaatctcatctcccacctttgcctttgcgtgctttccgcc</t>
  </si>
  <si>
    <t>tgcaggccaagttggggcgagaaggaatctcatctcccccctttgcctttgcgtgctttccgcc</t>
  </si>
  <si>
    <t>tgcaggccaatttcagtttgcgttgcggtcaaatgcaaacagctaattaatgtcctccacggaa</t>
  </si>
  <si>
    <t>tgcaggccaatttcagtttgcgttgcggtcagatgcaaacagctaattaatgtcctccacggaa</t>
  </si>
  <si>
    <t>tgcaggccacagctcatctccgaagaagctacttgtgtacaagacctggtcgccagctttcaga</t>
  </si>
  <si>
    <t>tgcaggccacagctcgtctccgaagaagctacttgtgtacaagacctggtcgccagctttcaga</t>
  </si>
  <si>
    <t>tgcaggccacagctctcaagcctggctaaccatgccataatgacactccctatgccactggctt</t>
  </si>
  <si>
    <t>tgcaggccacagctctcaagcctggctagccatgccataatgacactccctatgccactggctt</t>
  </si>
  <si>
    <t>tgcaggccaccaaacgaagagacgagaaggcacctcacctgggggcccatgagcggaggccgtc</t>
  </si>
  <si>
    <t>tgcaggccaccaaacgaagagacgagaaggcacctcacctgggggcccatgagcggagggcgtc</t>
  </si>
  <si>
    <t>tgcaggccaccatggacgtcgggaccgagcttaattcctcgccctagctaggctcgccgcctgg</t>
  </si>
  <si>
    <t>tgcaggccaccatggacgtcgggaccgagcttagttcctcgccctagctaggctcgccgcctgg</t>
  </si>
  <si>
    <t>tgcaggccaccattctcgtgcttgcaagcgtgccatgtcaccgcccagagtattttagaccact</t>
  </si>
  <si>
    <t>tgcaggccaccattctcgtgcttgcaagcgtgccatgtcaccgcccagagtattttagaccatt</t>
  </si>
  <si>
    <t>tgcaggccacccgacgacggcaagtgggccgacagtttctggtcccaccagcatgaggcttggg</t>
  </si>
  <si>
    <t>tgcaggccacccgacgacggcaagtgggccgaccgtttctggtcccaccagcatgaggcttggg</t>
  </si>
  <si>
    <t>tgcaggccacccgagccgagacccttcttagaccaagcgttggatatttggatgcattcaggca</t>
  </si>
  <si>
    <t>tgcaggccacccgagccgagacccttcttagaccaagcgttggatattttgatgcattcaggca</t>
  </si>
  <si>
    <t>tgcaggccaccctaatgacgcatggatgatgggccgtcgctgggcaggcggttcccgtgtggag</t>
  </si>
  <si>
    <t>tgcaggccaccctaatgacgcatgggtgatgggccgtcgctgggcaggcggttcccgtgtggag</t>
  </si>
  <si>
    <t>tgcaggccaccctagcccatggcatcactcatgacccagccagcccatggcacctgggtctgtt</t>
  </si>
  <si>
    <t>tgcaggccaccctagcccatggcatgactcatgacccagccagcccatggcacctgggtctgtt</t>
  </si>
  <si>
    <t>tgcaggccaccctagcccatggcatgactcatgagtcatgacccagccagcccatggcacctgg</t>
  </si>
  <si>
    <t>tgcaggccaccctagtccatggcatgactcatgagtcatgacccagccagcccatggcacctgg</t>
  </si>
  <si>
    <t>tgcaggccaccgatagaatcctgcgccaggacggtgagtacgccagggtctgagtgcgggacaa</t>
  </si>
  <si>
    <t>tgcaggccaccgatagcatcctgcgccaggacggtgagtacgccagggtctgagtgcgggacaa</t>
  </si>
  <si>
    <t>tgcaggccaccgccaaggccttcatcgccgagggcaaggtagccaccgaccccgtcgccatcga</t>
  </si>
  <si>
    <t>tgcaggccaccgccaaggccttcatcgccgagggcaaggtcgccaccgaccccgtcgccatcga</t>
  </si>
  <si>
    <t>tgcaggccacctttttcagttaggggttaaacaagggttacgatccaggttaggtgagcggtgt</t>
  </si>
  <si>
    <t>tgcaggtcacctttttcagttaggggttaaacaagggttacgatccaggttaggtgagcggtgt</t>
  </si>
  <si>
    <t>tgcaggccacgacatgcagaacctcaccagcagcattgcacctgtggtgcctctggactactga</t>
  </si>
  <si>
    <t>tgcaggcgacgacatgcagaacctcaccagcagcattgcacctgtggtgcctctggactactga</t>
  </si>
  <si>
    <t>tgcaggccacgacgctactcgacgggttcgcgtgcaagccgcagacggccgtggtggacgacga</t>
  </si>
  <si>
    <t>tgcaggccacgacgctgctcgacgggttcgcgtgcaagccgcagacggccgtggtggacgacga</t>
  </si>
  <si>
    <t>tgcaggccacgcattttcaaatcaaagtggttaatatcagaacgagaacactgtgaagctcaag</t>
  </si>
  <si>
    <t>tgcaggccacgcattttcaaatcaaagtggttaatatcagaacgaggacactgtgaagctcaag</t>
  </si>
  <si>
    <t>tgcaggccacgccgcccacgcgcacgtggttatccatcacctggtaatcggtcccccttcgcaa</t>
  </si>
  <si>
    <t>tgcaggccacgccgcccacgcgtacgtggttatccatcacctggtaatcggtcccccttcgcaa</t>
  </si>
  <si>
    <t>tgcaggccacgctggcggccagcgtcacctacgcggcggggctgagcccgccgaaaaaaaaaaa</t>
  </si>
  <si>
    <t>tgcaggccacgctggcggccagcgtcacctactcggcggggctgagcccgccgaaaaaaaaaaa</t>
  </si>
  <si>
    <t>tgcaggccacggagaagaacaagtgaaaggaattctgttgctgatatcagcctgtagaaattct</t>
  </si>
  <si>
    <t>tgcaggccacggagaagaacaagtgaaaggaactctgttgctgatatcagcctgtagaaattct</t>
  </si>
  <si>
    <t>tgcaggccacggagaccacgggacggcagcaacggccgtcgcgttctcgtctcgtctcgtctcg</t>
  </si>
  <si>
    <t>tgcaggccgcggagaccacgggacggcagcaacggccgtcgcgttctcgtctcgtctcgtctcg</t>
  </si>
  <si>
    <t>tgcaggccacggtggggttgagaatgagaaagcgatctaacgcgggcggcagaagcggtacaga</t>
  </si>
  <si>
    <t>tgcaggccacggtggggttgagaatgagaaagcgatctgacgcgggcggcagaagcggtacaga</t>
  </si>
  <si>
    <t>tgcaggccacgtgattttggagggctaggtgcggtggaattgcgcagggctacaattgcgctca</t>
  </si>
  <si>
    <t>tgcaggccacgtgattttggagggctaggtgcggtggaattgcgcagggctagaattgcgctca</t>
  </si>
  <si>
    <t>tgcaggccactaacgacatcagaaatggtcgaggatgtagggaaccaaaacctccatggttgct</t>
  </si>
  <si>
    <t>tgcaggtcactaacgacatcagaaatggtcgaggatgtagggaaccaaaacctccatggttgct</t>
  </si>
  <si>
    <t>tgcaggccactacgaccctgtgtgatgctactgaagtagtgatccatttaacgtggcagttaca</t>
  </si>
  <si>
    <t>tgcaggccactacgaccctgtgtgatgctactgaagtagtgatccatttagcgtggcagttaca</t>
  </si>
  <si>
    <t>tgcaggccactactgtcttgtctactactcaccacaccagtctgtttgtgtaaggggtgtggtg</t>
  </si>
  <si>
    <t>tgcaggccactactgtcttgtctactactcaccacaccagtgtgtttgtgtaaggggtgtggtg</t>
  </si>
  <si>
    <t>tgcaggccactctggagtctggacctttgcgagaccactacttttgttcacctggacgccagca</t>
  </si>
  <si>
    <t>tgcaggccactctggagtctggacctttgcgagaccagtacttttgttcacctggacgccagca</t>
  </si>
  <si>
    <t>tgcaggccactgatgaccattctgtttctccgcatcgatacaaaataatgtgcgcgtgagcagc</t>
  </si>
  <si>
    <t>tgcaggccactgatgaccattctgtttctccgcgtcgatacaaaataatgtgcgcgtgagcagc</t>
  </si>
  <si>
    <t>tgcaggccacttaacgattctttacgagcagattgcttggtttgcatagaagctctgcgctcga</t>
  </si>
  <si>
    <t>tgcaggccacttaacgattctttacgagcagattgcttggtttgcgtagaagctctgcgctcga</t>
  </si>
  <si>
    <t>tgcaggccagaaatacaaaagaactagtcaagtaaagcaaagaacatgctgaagaaatcaggga</t>
  </si>
  <si>
    <t>tgcaggccagaaatacaaaagaattagtcaagtaaagcaaagaacatgctgaagaaatcaggga</t>
  </si>
  <si>
    <t>tgcaggccagaaatacaaaagaattagtcaagtataaagcaaagaacatcctgaagaaatcagg</t>
  </si>
  <si>
    <t>tgcaggccagaaatacaaaagaattagtcaagtataaagcaaagaacatgctgaagaaatcagg</t>
  </si>
  <si>
    <t>tgcaggccagacacagtgatgatgcccactggcccagcggactgcgcggcctaggcagccgctt</t>
  </si>
  <si>
    <t>tgcaggccagatacagtgatgatgcccactggcccagcggactgcgcggcctaggcagccgctt</t>
  </si>
  <si>
    <t>tgcaggccagactactatgagcttcgtccaagttctacacaaccacagaattagtgctgaccat</t>
  </si>
  <si>
    <t>tgcaggccagactactatgagcttcgtccaagttctacacaaccacagaattagtgctggccat</t>
  </si>
  <si>
    <t>tgcaggccagactgcactgatgatgcccactggcccagcggactgcgcggtcggggcagccgct</t>
  </si>
  <si>
    <t>tgcaggccagactgcactgatgatgcccactggcccagcggactgcgcggtctgggcagccgct</t>
  </si>
  <si>
    <t>tgcaggccagagaggcagagacaggaagagaaggcatggagggcatgcaattataaaaaaggga</t>
  </si>
  <si>
    <t>tgcaggccagagaggcagagacaggaagagaaggcatggagggcatgcaattataaagaaggga</t>
  </si>
  <si>
    <t>tgcaggccagcaagccacgtttggacagaccgacacaggatgaacgccctagcgaagcattatt</t>
  </si>
  <si>
    <t>tgcaggccagctagccacgtttggacagaccgacacaggatgaacgccctagcgaagcattatt</t>
  </si>
  <si>
    <t>tgcaggccagcacaaatctcaatcaccgtgtcggaaatgctacagtgcaacatctatcacactg</t>
  </si>
  <si>
    <t>tgcaggccagcacaaatctcaatcaccgtgtcgggaatgctacagtgcaacatctatcacactg</t>
  </si>
  <si>
    <t>tgcaggccagcagcgcgcactactccccaacggacggaagctgcggtcccacgcgcgtacaaac</t>
  </si>
  <si>
    <t>tgcaggccagcagcgcgcactacttcccaacggacggaagctgcggtcccacgcgcgtacaaac</t>
  </si>
  <si>
    <t>tgcaggccagcatcggtatggggccgaacgtccagaggaagagcgcgagggagacatagaaggc</t>
  </si>
  <si>
    <t>tgcaggccagcatcggtatggggccgaacgtccagaggaagagcgcgagggagacgtagaaggc</t>
  </si>
  <si>
    <t>tgcaggccagcatttaaggtcatatctgtaacaattatatgcatgtacgattagagataatgat</t>
  </si>
  <si>
    <t>tgcaggccagcgtttaaggtcatatctgtaacaattatatgcatgtacgattagagataatgat</t>
  </si>
  <si>
    <t>tgcaggccagccaggagctttcaggctctcctcagctcgctccacagttacagtactgctgcta</t>
  </si>
  <si>
    <t>tgcaggccagccaggagctttcaggctctcctcagttcgctccacagttacagtactgctgcta</t>
  </si>
  <si>
    <t>tgcaggccagccaggtggagaaagcgggcgttgggcggagtggtgagccgatgggaccccgctg</t>
  </si>
  <si>
    <t>tgcaggccagccaggtggagaaagcgggcgttgggtggagtggtgagccgatgggaccccgctg</t>
  </si>
  <si>
    <t>tgcaggccagccgactgagtcccttcccattgcattcgattaaaggcttgtttagaatccaaaa</t>
  </si>
  <si>
    <t>tgcaggccagccgactgagtcccttcccattgcatttgattaaaggcttgtttagaatccaaaa</t>
  </si>
  <si>
    <t>tgcaggccagcgatgcgggctactacgacgacgaagggagattcaagaacctgacgctgataag</t>
  </si>
  <si>
    <t>tgcaggccagcgatgcgggctactacgacgacgaagggagcttcaagaacctgacgctgataag</t>
  </si>
  <si>
    <t>tgcaggccagcgcaaagtgtctttgcaagcaaaagtgcaaaactgaactgaaacgacctgctct</t>
  </si>
  <si>
    <t>tgcaggccagcgcaaagtgtctttgcaagcaaaagtgcaaaattgaactgaaacgacctgctct</t>
  </si>
  <si>
    <t>tgcaggccagcgtgcgtgcgtcttcgctgtacagcacgctggcacgggcgcaatacttgttaag</t>
  </si>
  <si>
    <t>tgcaggccagcgtgcgtgcgtcttcgctgtacagcacgctggcacgggctcaatacttgttaag</t>
  </si>
  <si>
    <t>tgcaggccaggagattaatcgattaatttgatcgcagcaacttcgtgtcgcgcgattcgccaga</t>
  </si>
  <si>
    <t>tgcaggccaggagattaatcgattaatttgatcgcagcaacttcgtgtcgcgcgattcggcaga</t>
  </si>
  <si>
    <t>tgcaggccaggcagcttgatccaaccacaagcgttagaaatttaacacttgataatgctgtttg</t>
  </si>
  <si>
    <t>tgcaggccaggcagcttgatccaaccacaagcgttagaaatttaacacttgataatgttgtttg</t>
  </si>
  <si>
    <t>tgcaggccaggccaccgatggatcgctcgtatcagcgaccgagacggctccgcctccgtccccc</t>
  </si>
  <si>
    <t>tgcaggccaggccaccgatggatcgctcgtatcagcgaccgagacggctccgcctccgtccctc</t>
  </si>
  <si>
    <t>tgcaggccaggccagacccaatcatctctgcccaaagtgatatagatgacatccagaataatac</t>
  </si>
  <si>
    <t>tgcaggccaggccagacccaatcatctctgcccaaagtgatatagatgacttccagaataatac</t>
  </si>
  <si>
    <t>tgcaggccaggcccagggtcccttttgcagaatctgccgccaggtaagcaaatctttgaagaga</t>
  </si>
  <si>
    <t>tgcaggccaggcccagggtcccttttgcagaatctgccgccaggtaagcaaatctttggagaga</t>
  </si>
  <si>
    <t>tgcaggccaggcccagggtcccttttgcagagtctgcccccaggcaaacaacaaatctttgaag</t>
  </si>
  <si>
    <t>tgcaggccaggcccagggtcccttttgcagagtctgcccccaggcaagcaacaaatctttgaag</t>
  </si>
  <si>
    <t>tgcaggccaggctaacaacaggcattgggcatatgcgtgtgtatctgatcaaatacgtggtgac</t>
  </si>
  <si>
    <t>tgcaggctaggctaacaacaggcattgggcatatgcgtgtgtatctgatcaaatacgtggtgac</t>
  </si>
  <si>
    <t>tgcaggccaggctaacaacaggctttgggcacattcgtgcgtatctgatcaaatacgtggtgac</t>
  </si>
  <si>
    <t>tgcaggccaggctaacaacaggctttgggcatattcgtgcgtatctgatcaaatacgtggtgac</t>
  </si>
  <si>
    <t>tgcaggccaggggatcagatgcggtcagtcgattgccagttgccacgacggaatggaacggatt</t>
  </si>
  <si>
    <t>tgcaggccagggtatcagatgcggtcagtcgattgccagttgccacgacggaatggaacggatt</t>
  </si>
  <si>
    <t>tgcaggccaggtaagcgcaattactcctatactagctagtagacccccacgttggcatccacct</t>
  </si>
  <si>
    <t>tgcaggccaggtaagcgcaattactcctgtactagctagtagacccccacgttggcatccacct</t>
  </si>
  <si>
    <t>tgcaggccagtcaaaccttctcgtttgaataggagttgtcaaaagcatttaaggtgttcctttg</t>
  </si>
  <si>
    <t>tgcaggctagtcaaaccttctcgtttgaataggagttgtcaaaagcatttaaggtgttcctttg</t>
  </si>
  <si>
    <t>tgcaggccagtcaccagtcactagccgagtagcgcgccaggggcgacggagcgaactcgacgtg</t>
  </si>
  <si>
    <t>tgcaggccagtcaccagtcactagccgagtagcgcgccaggggcgatggagcgaactcgacgtg</t>
  </si>
  <si>
    <t>tgcaggccatacatctccaccatggagagttggagaccatgcatatatctgattaactgattta</t>
  </si>
  <si>
    <t>tgcaggccatacatctccaccatggagagttggagaccatgcatgtatctgattaactgattta</t>
  </si>
  <si>
    <t>tgcaggccatataataactgtagaacaaaaagaacacacaaaaaatcagtaaagttcgattaaa</t>
  </si>
  <si>
    <t>tgcaggccatataataactgtagaacaaaaagaacacacacaaaatcagtaaagttcgattaaa</t>
  </si>
  <si>
    <t>tgcaggccatatcaccctgcctcgcggggaagccctactccatgttgctccatcgcggccgctt</t>
  </si>
  <si>
    <t>tgcaggccatatcaccctgcctcgcggggaagccctactccgtgttgctccatcgcggccgctt</t>
  </si>
  <si>
    <t>tgcaggccatatctcctccacaggcgcttatagttttggttttttcggtctggtctctgtcctg</t>
  </si>
  <si>
    <t>tgcaggccatatctcctccacaggcgcttattgttttggttttttcggtctggtctctgtcctg</t>
  </si>
  <si>
    <t>tgcaggccatcactgttagacaagggtatgcagacgtgcaatcggacgatcggtcttttgtcag</t>
  </si>
  <si>
    <t>tgcaggccatcactgttagacaagggtgtgcagacgtgcaatcggacgatcggtcttttgtcag</t>
  </si>
  <si>
    <t>tgcaggccatcatcagcatcgagcgtccctccatactccatgcatagactatgttactatacaa</t>
  </si>
  <si>
    <t>tgcaggccatcatcagcatcgagcgtccctccatgctccatgcatagactatgttactatacaa</t>
  </si>
  <si>
    <t>tgcaggccatcatgtcgtgccaccagtgcggcggcaacgtcggcgacgtcgtcaacatcccgat</t>
  </si>
  <si>
    <t>tgcaggccatcatgtcgtgccaccagtgcggtggcaacgtcggcgacgtcgtcaacatcccgat</t>
  </si>
  <si>
    <t>tgcaggccatccctctaagcctgccagacatggagccctccaaaacaacccagagcccaaatcc</t>
  </si>
  <si>
    <t>tgcaggccatccctctaagcttgccagacatggagccctccaaaacaacccagagcccaaatcc</t>
  </si>
  <si>
    <t>tgcaggccatcctcaaccacgacgaactggagattgggggcaaacctgaaaagtagagggtctg</t>
  </si>
  <si>
    <t>tgcaggccatcctctaccacgacgaactggagattgggggcaaacctgaaaagtagagggtctg</t>
  </si>
  <si>
    <t>tgcaggccatcgaccgtaatgttgtcacacgcacagtgggctccaaatttgctgactcttttgc</t>
  </si>
  <si>
    <t>tgcaggccatcgaccgtaatgttgtcacacgcacagtgggctccaaatttgctgattcttttgc</t>
  </si>
  <si>
    <t>tgcaggccatctctgtgactgtgatacatgcatccaacgcatggctccgttactttggcgattc</t>
  </si>
  <si>
    <t>tgcaggccatctctgtgactgtgatccatgcatccaacgcatggctccgttactttggcgattc</t>
  </si>
  <si>
    <t>tgcaggccatgacgcctccttctatcagccgtccacaagcggcaatgcaatgccaaccaaaaga</t>
  </si>
  <si>
    <t>tgcaggccatggcgcctccttctatcagccgtccacaagcggcaatgcaatgccaaccaaaaga</t>
  </si>
  <si>
    <t>tgcaggccatgctgacaggaaggccagagggatagagcgccagtgaaaggacagcatcgacacc</t>
  </si>
  <si>
    <t>tgcaggccatgctgacaggagggccagagggatagagcgccagtgaaaggacagcatcgacacc</t>
  </si>
  <si>
    <t>tgcaggccatggaagaaaattaaactaggttgcatgctgtgtgtaatatataatgatataaaat</t>
  </si>
  <si>
    <t>tgcaggccatggaagaaaattgaactaggttgcatgctgtgtgtaatatataatgatataaaat</t>
  </si>
  <si>
    <t>tgcaggccatggagagagtacacgtccattaacagcaggatcttcacttcgtcgatgcgggctt</t>
  </si>
  <si>
    <t>tgcaggccatggagagagtacacgtccattaacagcgggatcttcacttcgtcgatgcgggctt</t>
  </si>
  <si>
    <t>tgcaggccatggagcagcggagatggctcgcggcagccgttttgatgtgcctgcttgtgctttg</t>
  </si>
  <si>
    <t>tgcaggccatggagccgcggagatggctcgcggcagccgttttgatgtgcctgcttgtgctttg</t>
  </si>
  <si>
    <t>tgcaggccatggcggtgccacgcagaaacgaaagtggcgcgacggcactggccgccgttctggc</t>
  </si>
  <si>
    <t>tgcaggccatggcggtgccacgcagaaacggaagtggcgcgacggcactggccgccgttctggc</t>
  </si>
  <si>
    <t>tgcaggccatggcttaatgggcctgaaatgagatgggtaatccaaccaagctcttctaatctcg</t>
  </si>
  <si>
    <t>tgcaggccatggcttaatgggcctgaaatgagatgggtaatgcaaccaagctcttctaatctcg</t>
  </si>
  <si>
    <t>tgcaggccatggtgcgcggcctcagggacgagttccccaggctcaagcttgtctacgtctccgt</t>
  </si>
  <si>
    <t>tgcaggccatggtgcgcggcctcagggacgagctccccaggctcaagcttgtctacgtctccgt</t>
  </si>
  <si>
    <t>tgcaggccatggttggtcgccagcactcggcagggattgcaaagcaccctgcacccgtggaccc</t>
  </si>
  <si>
    <t>tgcaggccatggttggtcgccagcactcggcatggattgcaaagcaccctgcacccgtggaccc</t>
  </si>
  <si>
    <t>tgcaggccatgtattagcgtcctcgtggggcacggtgtcttggccacatcaagttggccgtata</t>
  </si>
  <si>
    <t>tgcaggccatgtattagcgtcctcgtggggcacggtgtcttggccacttcaagttggccgtata</t>
  </si>
  <si>
    <t>tgcaggccattccaagaaatgaggtgttgtatttgatgcatcttgtggctgatcctaagtttca</t>
  </si>
  <si>
    <t>tgcaggccattccaagaaatgaggtgttgtatttgatgcgtcttgtggctgatcctaagtttca</t>
  </si>
  <si>
    <t>tgcaggccattgccatgcatgcgttcgtgtcaacgttctattctatggctgccaacataaatat</t>
  </si>
  <si>
    <t>tgcaggccattgccatgcatgcgttcgtgtcaacgttctattctatggctgccaacatatatat</t>
  </si>
  <si>
    <t>tgcaggccattgccgttggtgttggagttggagagcttggccgtcagggagccgaacttggcga</t>
  </si>
  <si>
    <t>tgcaggccattgccgttggtgttggagttggagagcttgtccgtcagggagccgaacttggcga</t>
  </si>
  <si>
    <t>tgcaggccattgtagtggtagggtatcttcttgttatataagaaggcaacagaggaagacaaat</t>
  </si>
  <si>
    <t>tgcaggccattgtagtggtagggtatcttcttgttatataagaaggcaacagaggaggacaaat</t>
  </si>
  <si>
    <t>tgcaggccattgtcgaccctgacatgcggttcagagatgtcgtcagtggctggcctggaatctt</t>
  </si>
  <si>
    <t>tgcaggccattgtcggccctgacatgcggttcagagatgtcgtcagtggctggcctggaatctt</t>
  </si>
  <si>
    <t>tgcaggccatttaggtgtatacatcagttttccagatcctgaccaaaaaaagggcgtacccagt</t>
  </si>
  <si>
    <t>tgcaggccatttaggtgtatacatcagttttccagatcgtgaccaaaaaaagggcgtacccagt</t>
  </si>
  <si>
    <t>tgcaggcccaaattaacatgtacccacatccctcctccctctcctgtctgtaaactcaacgtgt</t>
  </si>
  <si>
    <t>tgcaggcccaaattaacatgtacccgcatccctcctccctctcctgtctgtaaactcaacgtgt</t>
  </si>
  <si>
    <t>tgcaggcccaacagtcaaagggcagggaccaactgcattggcggtagcagctgctcgtcatcag</t>
  </si>
  <si>
    <t>tgcaggcccaacagtcaaagggcggggaccaactgcattggcggtagcagctgctcgtcatcag</t>
  </si>
  <si>
    <t>tgcaggcccaacccagtagcaacaaaccaagccgcgggcttagtagggagggagaggagaaagc</t>
  </si>
  <si>
    <t>tgcaggcccaacccagtagcaacaaaccaagccgcgggcttagtagggagggagaggagaaggc</t>
  </si>
  <si>
    <t>tgcaggcccaaccttcctcggctccctaccgaaaaaaagctggccgcgcgtgtacgcccagtat</t>
  </si>
  <si>
    <t>tgcaggcccaaccttcctcggctccctaccgaaaaaaagctggccgcgcgtgtacgcccattat</t>
  </si>
  <si>
    <t>tgcaggcccaaccttcctcggctccctggcgcaaaactccgactactaaaaccgagtacaaaac</t>
  </si>
  <si>
    <t>tgcaggcccaaccttcctcggctccctggcgcaaaactccgactactataaccgagtacaaaac</t>
  </si>
  <si>
    <t>tgcaggcccaaccttcctcggcttccctaccaaaaaagctagccgcgcgtgtacgctcagtata</t>
  </si>
  <si>
    <t>tgcaggcccaaccttcctcggcttccctatcaaaaaagctagccgcgcgtgtacgctcagtata</t>
  </si>
  <si>
    <t>tgcaggcccaattgtgtagagccgagggcgagcggcctgaccttcttgcccacgcgccacgcgc</t>
  </si>
  <si>
    <t>tgcaggcccaattgtgtagagccgagggcgagcggcctggccttcttgcccacgcgccacgcgc</t>
  </si>
  <si>
    <t>tgcaggcccacaatgggatgcttggtcaggagccaaggtgatgaagcttgatgtcacctcaacc</t>
  </si>
  <si>
    <t>tgcaggcccacaatgggatgcttggtcaggagccaaggtgatgaagcttgatgtcacctcaagc</t>
  </si>
  <si>
    <t>tgcaggcccacctgtcggcggatggaagcttctccaggcgtgcaggcacgacaccgacgcagca</t>
  </si>
  <si>
    <t>tgcaggcccacctgtcggcggatggaagcttctctaggcgtgcaggcacgacaccgacgcagca</t>
  </si>
  <si>
    <t>tgcaggcccaccttcgttggcatctggaagaagcgtgccgtggagcagtactcgccgatcccgt</t>
  </si>
  <si>
    <t>tgcaggcctaccttcgttggcatctggaagaagcgtgccgtggagcagtactcgccgatcccgt</t>
  </si>
  <si>
    <t>tgcaggcccacggcgcccttgcctcgctcttgcgcatctagcgaagattgccatcatggcgtca</t>
  </si>
  <si>
    <t>tgcaggcccgcggcgcccttgcctcgctcttgcgcatctagcgaagattgccatcatggcgtca</t>
  </si>
  <si>
    <t>tgcaggcccacttgtcattaatacggagtacataaatgtttgctggtgctgctgtcgccaccag</t>
  </si>
  <si>
    <t>tgcaggcccacttgtcattaatacggagtacgtaaatgtttgctggtgctgctgtcgccaccag</t>
  </si>
  <si>
    <t>tgcaggcccagagcgcaggagccgtccacgccacggaagccaccgaaaaaaaaaaaaaaaaaaa</t>
  </si>
  <si>
    <t>tgcaggcccagagcgcaggagccgtccgcgccacggaagccaccgaaaaaaaaaaaaaaaaaaa</t>
  </si>
  <si>
    <t>tgcaggcccagcaaatttgcaaattcatttggaatgttgccctcgatttcatttatggcacagc</t>
  </si>
  <si>
    <t>tgcaggcccagcaaatttgcaaattcatttggaatgttgccctctatttcatttatggcacagc</t>
  </si>
  <si>
    <t>tgcaggcccagcccacggatactgaacgtcttctagattaatatgactgtgacaacagaaaaca</t>
  </si>
  <si>
    <t>tgcaggcccagcccactgatactgaacgtcttctagattaatatgactgtgacaacagaaaaca</t>
  </si>
  <si>
    <t>tgcaggcccagcgacggctgctgctgcttcaccgcatcctgcacagctgctgcctcacagtctc</t>
  </si>
  <si>
    <t>tgcaggccctgcgacggctgctgctgcttcaccgcatcctgcacagctgctgcctcacagtctc</t>
  </si>
  <si>
    <t>tgcaggcccagcgtgagggacacgccgccgcggccgccgaagcccccgccgaaaaaaaaaaaaa</t>
  </si>
  <si>
    <t>tgcaggcccagcgtgagggacacgccgccgctgccgccgaagcccccgccgaaaaaaaaaaaaa</t>
  </si>
  <si>
    <t>tgcaggcccagctagcttatatacacgcctcccccacaaatgttcggcgaacggccacgaacaa</t>
  </si>
  <si>
    <t>tgcaggcccagctagcttatatacacgcctgccccacaaatgttcggcgaacggccacgaacaa</t>
  </si>
  <si>
    <t>tgcaggcccagctatcttcacgttccgcactcacttcctagtagatgccttcccttgggctgcc</t>
  </si>
  <si>
    <t>tgcaggcccagctatcttcacgttccgcactcacttcctagtagatgccttgccttgggctgcc</t>
  </si>
  <si>
    <t>tgcaggcccagctcacgcgccagccgcgccttccgctccgaaaaaaaaaaaaaaaaaaaaaaaa</t>
  </si>
  <si>
    <t>tgcaggcccagctcccgcgccagccgcgccttccgctccgaaaaaaaaaaaaaaaaaaaaaaaa</t>
  </si>
  <si>
    <t>tgcaggcccagctccaaagcacaacatcacagtacacagcacctgtccctgagctcagccatat</t>
  </si>
  <si>
    <t>tgcaggcccagctccaaagcacaacatcacagtgcacagcacctgtccctgagctcagccatat</t>
  </si>
  <si>
    <t>tgcaggcccagctccttcatcgccttccgctccgtcatcttgtcggtgtgcgcgtcgccaccgt</t>
  </si>
  <si>
    <t>tgcaggcccagctccttcatcgccttccgctccgtcatcttgtcggtgtgcgcgtcgccgccgt</t>
  </si>
  <si>
    <t>tgcaggcccagctgccatgcgcagagtgtagagtaggaatacggcatttgcacttggcagttgg</t>
  </si>
  <si>
    <t>tgcaggcccagctgtcatgcgcagagtgtagagtaggaatacggcatttgcacttggcagttgg</t>
  </si>
  <si>
    <t>tgcaggcccagggtcaccgacgggcacacacgggagtcagcgcaggcgaacaccatgtactgca</t>
  </si>
  <si>
    <t>tgcaggcccagggtcaccgacgggcacacacgggagtcagcgcaggcgaacaccatgtactgcg</t>
  </si>
  <si>
    <t>tgcaggcccagggtgccgccgccaacaccaagaagccgtcctcctgctccgccgtctccagcga</t>
  </si>
  <si>
    <t>tgcaggcccagggtgccgccgccaacaccaagaagccgtcctcctgctccgccgtctccagtga</t>
  </si>
  <si>
    <t>tgcaggcccaggtacccctccaggaactcgcgcaccgtctgctccccgagccccgaaaaaaaaa</t>
  </si>
  <si>
    <t>tgcaggcccaggtatccctccaggaactcgcgcaccgtctgctccccgagccccgaaaaaaaaa</t>
  </si>
  <si>
    <t>tgcaggcccaggtctatcaggagagagacaccgttagcactgggattgtggcgaggagctgagc</t>
  </si>
  <si>
    <t>tgcaggcccaggtctatcaggagagagacgccgttagcactgggattgtggcgaggagctgagc</t>
  </si>
  <si>
    <t>tgcaggcccatatcattatcgaactagaaatgtttgagttagaacatagcgagtactgtacaaa</t>
  </si>
  <si>
    <t>tgcaggcccatatcattatcgaattagaaatgtttgagttagaacatagcgagtactgtacaaa</t>
  </si>
  <si>
    <t>tgcaggcccatccgttgttttgggcttacagcagttgatcagtagggagcttttactcgtgcaa</t>
  </si>
  <si>
    <t>tgcaggcccatccgttgttttgggcttacagcagttgatcagtagggggcttttactcgtgcaa</t>
  </si>
  <si>
    <t>tgcaggcccatggctgccgtgtccactgggtcgacaagccgtttgtctacaagggatgagcttg</t>
  </si>
  <si>
    <t>tgcaggcccatggctgccgtgtccgctgggtcgacaagccgtttgtctacaagggatgagcttg</t>
  </si>
  <si>
    <t>tgcaggcccatgtggcatacagatatttccgtatggattgtattgccctcgacttcaagtggat</t>
  </si>
  <si>
    <t>tgcaggcccatgtggcatacaggtatttccgtatggattgtattgccctcgacttcaagtggat</t>
  </si>
  <si>
    <t>tgcaggcccattgaactccacctcaaaccagaaaccaaagccatgaataggagcttcacacagg</t>
  </si>
  <si>
    <t>tgcaggcccattgaactccatctcaaaccagaaaccaaagccatgaataggagcttcacacagg</t>
  </si>
  <si>
    <t>tgcaggcccatttacgttaggtcttcagagctcggacgcacgccattcagtccagaccaggagc</t>
  </si>
  <si>
    <t>tgcaggcccatttacgttaggtcttcagagctcggacgcacgccattcagtccagaccaggagt</t>
  </si>
  <si>
    <t>tgcaggcccatttgcattgcccgttgcgttaggatggaaccagcttagcttctcccgtcgacta</t>
  </si>
  <si>
    <t>tgcaggcccatttgcattgcccgttgcgttagggtggaaccagcttagcttctcccgtcgacta</t>
  </si>
  <si>
    <t>tgcaggccccaaactaccgtatctagaggtttgtaaattacatggctacgttattttgcgacca</t>
  </si>
  <si>
    <t>tgcaggccccaaactaccgtatctagaggtttgtaaattacatggctacgttattttgggacca</t>
  </si>
  <si>
    <t>tgcaggccccaatgcagaagttcgtggagaagatcgtgtccatgatgaagtcggaggggctatt</t>
  </si>
  <si>
    <t>tgcaggccgcaatgcagaagttcgtggagaagatcgtgtccatgatgaagtcggaggggctatt</t>
  </si>
  <si>
    <t>tgcaggccccaatgtccgagaacagcataatatcatgacgtgcctcttctgagaaccataactc</t>
  </si>
  <si>
    <t>tgcaggccccaatgtctgagaacagcataatatcatgacgtgcctcttctgagaaccataactc</t>
  </si>
  <si>
    <t>tgcaggccccacctgtcacaggcccgcacaggtactgccccacggcgtcctggatcctcggccc</t>
  </si>
  <si>
    <t>tgcaggccccacctgtcacaggcccgcacaggtactgctccacggcgtcctggatcctcggccc</t>
  </si>
  <si>
    <t>tgcaggccccagctagtgtacatgcctggaatacagtgtactctggccttttggcgcctgtcga</t>
  </si>
  <si>
    <t>tgcaggccccagctagtgtgcatgcctggaatacagtgtactctggccttttggcgcctgtcga</t>
  </si>
  <si>
    <t>tgcaggccccatgcatgctggatcgctgggggctgccgccgcctgcaccctgtaggcagtagca</t>
  </si>
  <si>
    <t>tgcaggccgcatgcatgctggatcgctgggggctgccgccgcctgcaccctgtaggcagtagca</t>
  </si>
  <si>
    <t>tgcaggcccccagccttaatgttgaagcccacaaagacgacgaggaatgggccactgtggcagt</t>
  </si>
  <si>
    <t>tgcaggccccctgccttaatgttgaagcccacaaagacgacgaggaatgggccactgtggcagt</t>
  </si>
  <si>
    <t>tgcaggcccccctctccatcaagctaggcggccgttgggtttgatgagttggcctgctccaact</t>
  </si>
  <si>
    <t>tgcagggccccctctccatcaagctaggcggccgttgggtttgatgagttggcctgctccaact</t>
  </si>
  <si>
    <t>tgcaggccccgagcgatgccctttatgatcttgtacctctggccccaataaatccagcagccca</t>
  </si>
  <si>
    <t>tgcaggtcccgagcgatgccctttatgatcttgtacctctggccccaataaatccagcagccca</t>
  </si>
  <si>
    <t>tgcaggccccgagtactagaaagaacagtagagatctgagatgcagcagcagttcgtcggctct</t>
  </si>
  <si>
    <t>tgcaggccccgagtactagaaagaccagtagagatctgagatgcagcagcagttcgtcggctct</t>
  </si>
  <si>
    <t>tgcaggccccgataaatagcccagcaagcgctctgcctctggtaaaaggccaaggagacgggca</t>
  </si>
  <si>
    <t>tgcaggccccgataaatagcccagcaagcgctctgcctctggtaaaaggccaaggggacgggca</t>
  </si>
  <si>
    <t>tgcaggccccgccgcacgaggctcaccgcgtgctggctcgtcatcacgtcccagatcccgtcgc</t>
  </si>
  <si>
    <t>tgcaggccctgccgcacgaggctcaccgcgtgctggctcgtcatcacgtcccagatcccgtcgc</t>
  </si>
  <si>
    <t>tgcaggcccctccgtaaccgcaacaaccgtcgcctccacaactgccaccaccaccaccacggtg</t>
  </si>
  <si>
    <t>tgcaggcctctccgtaaccgcaacaaccgtcgcctccacaactgccaccaccaccaccacggtg</t>
  </si>
  <si>
    <t>tgcaggcccctcctctaatccttttgacagtaaagctgtggcagcgttgtacctctcatgatct</t>
  </si>
  <si>
    <t>tgcaggcccctcctctaatccttttgatagtaaagctgtggcagcgttgtacctctcatgatct</t>
  </si>
  <si>
    <t>tgcaggcccctcggcggaaagatgcctgcgtaccagggactgagttgcaaaactgcacaccaat</t>
  </si>
  <si>
    <t>tgcaggccccttggcggaaagatgcctgcgtaccagggactgagttgcaaaactgcacaccaat</t>
  </si>
  <si>
    <t>tgcaggcccctgccgacgcacagatcatcgttgccccgcacgtcgagccgcctgccaagccgcg</t>
  </si>
  <si>
    <t>tgcaggcccctgccgacgcacagatcatcgttgccccgcacgtcgagccgcctgccgagccgcg</t>
  </si>
  <si>
    <t>tgcaggcccctgccgacgcacagctcgtcgttgccccgcacatcgaggcgcctgccgagccgcg</t>
  </si>
  <si>
    <t>tgcaggcccctgccgacgcacagctcgtcgttgccccgcgcatcgaggcgcctgccgagccgcg</t>
  </si>
  <si>
    <t>tgcaggcccctggccgtgatcctgcccgcggactccacggcgttgaacacctcgaacgccctcc</t>
  </si>
  <si>
    <t>tgcaggccgctggccgtgatcctgcccgcggactccacggcgttgaacacctcgaacgccctcc</t>
  </si>
  <si>
    <t>tgcaggcccctgttgttgttgttgcgcacctagtacaccgctgctgcgctccaccgcaccgtcc</t>
  </si>
  <si>
    <t>tgcaggcccctgttgttgttgttgcgcacctagtagaccgctgctgcgctccaccgcaccgtcc</t>
  </si>
  <si>
    <t>tgcaggcccgagacgacgggctgagccatggagacgtgttcagtcggccgaaaaaaaaaaaaaa</t>
  </si>
  <si>
    <t>tgcaggcccgagacgacgggctgagccatggggacgtgttcagtcggccgaaaaaaaaaaaaaa</t>
  </si>
  <si>
    <t>tgcaggcccgcacgggcgcacggctcgtcgctgctacagcctacagcagtcctacacggcgacg</t>
  </si>
  <si>
    <t>tgcaggcccgcacgggcgcacggctcgtcgctgctacagcctacagcagtcctacacggcgatg</t>
  </si>
  <si>
    <t>tgcaggcccgcagcagcgcatgtgaacgctcacggctcaacttgcaacgcggcgcgggtcgtgg</t>
  </si>
  <si>
    <t>tgcaggcccgcagcagcgcatgtgaacgctcacggctcaacttgcagcgcggcgcgggtcgtgg</t>
  </si>
  <si>
    <t>tgcaggcccgccgtaattgattaattaagcaacaagtgtgtcatgcatgacatgaatgacgacc</t>
  </si>
  <si>
    <t>tgcaggcccgccgtgattgattaattaagcaacaagtgtgtcatgcatgacatgaatgacgacc</t>
  </si>
  <si>
    <t>tgcaggcccgcgagaacaagctgctgccgaggaacgctatccgcgggacgccgtgctccgcggc</t>
  </si>
  <si>
    <t>tgcaggcccgcgagaacaagctggtgccgaggaacgctatccgcgggacgccgtgctccgcggc</t>
  </si>
  <si>
    <t>tgcaggcccgcgcggatagttatttacggagctgtgcatgatcgaacttgtttgttggcgcatg</t>
  </si>
  <si>
    <t>tgcaggcccgcgcggatagttatttacggagctgtgcatgatcgagcttgtttgttggcgcatg</t>
  </si>
  <si>
    <t>tgcaggcccgtacgctagttatatatgtttgtatctaattgttgcatacacggctacaccaacg</t>
  </si>
  <si>
    <t>tgcaggcccgtacgctagttatatatgtttgtatctaattgttgcttacacggctacaccaacg</t>
  </si>
  <si>
    <t>tgcaggcccgtagtggtacgttctttggacaagcaactcgtgataatgtaggatttgcatgtgg</t>
  </si>
  <si>
    <t>tgcaggcccgtagttgtacgttctttggacaagcaactcgtgataatgtaggatttgcatgtgg</t>
  </si>
  <si>
    <t>tgcaggcccgtcccctgtggctgtggcacacaagcgaacccaatccgtactcgcacgcacgaac</t>
  </si>
  <si>
    <t>tgcaggcccgtcccctgtggctgtggcacacaagcgaacccaatccgtactcgcatgcacgaac</t>
  </si>
  <si>
    <t>tgcaggcccgtgacgcggcgtgccaggggcacgaacgagcggtcgtagagcgccaggctgacga</t>
  </si>
  <si>
    <t>tgcaggcccgtgacgcggcgtgccaggggcacgaacgcgcggtcgtagagcgccaggctgacga</t>
  </si>
  <si>
    <t>tgcaggcccgtggctccttgctcaatttcgtcgccgctttcctcaccttcatggccatcggcgg</t>
  </si>
  <si>
    <t>tgcaggctcgtggctccttgctcaatttcgtcgccgctttcctcaccttcatggccatcggcgg</t>
  </si>
  <si>
    <t>tgcaggcccgtttggtgacagagtccagctagagctagctagccctagccgtactcatcgagtc</t>
  </si>
  <si>
    <t>tgcaggcccgtttggtgacagagtccagctagagctggctagccctagccgtactcatcgagtc</t>
  </si>
  <si>
    <t>tgcaggccctcaatcaaatgtcactggtcagaaaggttggtctgccactccaggagttcatgtt</t>
  </si>
  <si>
    <t>tgcaggccctcaatcaaatgtcactgttcagaaaggttggtctgccactccaggagttcatgtt</t>
  </si>
  <si>
    <t>tgcaggccctcacatgccacggttgggcgaggggatgaaaatgagataaggctggtggtttgct</t>
  </si>
  <si>
    <t>tgcaggcccttacatgccacggttgggcgaggggatgaaaatgagataaggctggtggtttgct</t>
  </si>
  <si>
    <t>tgcaggccctcagcgtgtgtgcgcgtggctgatgctcgctccagatgcaagtgctcactggttg</t>
  </si>
  <si>
    <t>tgcaggccctcagcgtgtgtgtgcgtggctgatgctcgctccagatgcaagtgctcactggttg</t>
  </si>
  <si>
    <t>tgcaggccctcataccccagatccctgaaaaggtaataaagctctcacagtaattaagctaggg</t>
  </si>
  <si>
    <t>tgcaggccctcataccccagatccctgaaaaggtaataaagctttcacagtaattaagctaggg</t>
  </si>
  <si>
    <t>tgcaggccctgaaccgcgcggtcattgcagctccgagacggcctgctgcatgtatttgcacgac</t>
  </si>
  <si>
    <t>tgcaggccctggaccgcgcggtcattgcagctccgagacggcctgctgcatgtatttgcacgac</t>
  </si>
  <si>
    <t>tgcaggccctgagtcgttggagcacaggccttgcactctcgcaagacaaattccttttgtatgg</t>
  </si>
  <si>
    <t>tgcaggccctgagtcgttggagcacaggccttgcactctcgcatgacaaattccttttgtatgg</t>
  </si>
  <si>
    <t>tgcaggccctgcacggagccgttgccgtggcacgacacgccgtaccaggaggaggagttgcccc</t>
  </si>
  <si>
    <t>tgcaggccctgcacggagccgttgccgtggcacgacacgccgtaccaggaggaggagttgccct</t>
  </si>
  <si>
    <t>tgcaggccctggaccgcgcagtcattgcagctccgagacggcctgctgcatgtacttgcaggac</t>
  </si>
  <si>
    <t>tgcaggccctggaccgcgcggtcattgcagctccgagacggcctgctgcatgtacttgcaggac</t>
  </si>
  <si>
    <t>tgcaggccctgtctgcacaggacccttagatgtcgtgaagactaggttgatggctcaagggaga</t>
  </si>
  <si>
    <t>tgcaggccctgtctgcacaggacccttcgatgtcgtgaagactaggttgatggctcaagggaga</t>
  </si>
  <si>
    <t>tgcaggccctgtggccgttctctgccctcctgagggaggaggacgacctacgcgcgtcagcgcg</t>
  </si>
  <si>
    <t>tgcaggccctgtggccgttctctgccctcttgagggaggaggacgacctacgcgcgtcagcgcg</t>
  </si>
  <si>
    <t>tgcaggccctgttcagcgtggacatgctggtcctgttcgtggccaccatctgcggcatcggcgg</t>
  </si>
  <si>
    <t>tgcaggccctgttcagcgtggacatgctggtcctgttcgtggccaccatctgcggtatcggcgg</t>
  </si>
  <si>
    <t>tgcaggcccttgcggccgagctgcttgaaggcgacgtccaggctcctgcgcggctccagcgcgc</t>
  </si>
  <si>
    <t>tgcaggcccttgcggccgagctgcttgatggcgacgtccaggctcctgcgcggctccagcgcgc</t>
  </si>
  <si>
    <t>tgcaggcccttgctcctcctcggtgtatatcttcttggatgggaggatgccagttggcatgctg</t>
  </si>
  <si>
    <t>tgcaggcccttgctcctcctcggtgtatatcttcttggatgggaggatgtcagttggcatgctg</t>
  </si>
  <si>
    <t>tgcaggcccttgctcgttggctggtggcgcggttctgcgaggttgttgggctactagtactggg</t>
  </si>
  <si>
    <t>tgcaggctcttgctcgttggctggtggcgcggttctgcgaggttgttgggctactagtactggg</t>
  </si>
  <si>
    <t>tgcaggccctttttcccattacaggggtactcccatataatagagtgaggtgacagtgcagtta</t>
  </si>
  <si>
    <t>tgcaggcccttttttccattacaggggtactcccatataatagagtgaggtgacagtgcagtta</t>
  </si>
  <si>
    <t>tgcaggccgaagcagcagttggatcgggacaatgcatgcttgcagttttggtagctttctggcg</t>
  </si>
  <si>
    <t>tgcaggccgaagcagcagttggatcgggacaattcatgcttgcagttttggtagctttctggcg</t>
  </si>
  <si>
    <t>tgcaggccgaagtcctccgccctgggcagccgcgtcatgaagtcctcgaagtcgtcgggctcct</t>
  </si>
  <si>
    <t>tgcaggccgaagtcctccgccttgggcagccgcgtcatgaagtcctcgaagtcgtcgggctcct</t>
  </si>
  <si>
    <t>tgcaggccgaatactccaacatctttgccattttctcgcagcacacgtaagccgttcccagtac</t>
  </si>
  <si>
    <t>tgcaggccgagtactccaacatctttgccattttctcgcagcacacgtaagccgttcccagtac</t>
  </si>
  <si>
    <t>tgcaggccgacagcgacctccctgagctgctcctccgagtgggtggccgcggctgtgctcccga</t>
  </si>
  <si>
    <t>tgcaggccgacagcgacctccctgagctgctcctcctagtgggtggccgcggctgtgctcccga</t>
  </si>
  <si>
    <t>tgcaggccgacatggctctcgtggacctctgtggcaagggcgatcttgccagagccatggatcc</t>
  </si>
  <si>
    <t>tgcaggccgacatggctctcgtggacctctgtagcaagggcgatcttgccagagccatggatcc</t>
  </si>
  <si>
    <t>tgcaggccgaccatggcgaacacgtcggcggcgccgaacacgacgtactgcggcaccatccacc</t>
  </si>
  <si>
    <t>tgcagtccgaccatggcgaacacgtcggcggcgccgaacacgacgtactgcggcaccatccacc</t>
  </si>
  <si>
    <t>tgcaggccgacgctagacactagaaagccgtcctagggttggctacaccacacacacaacactg</t>
  </si>
  <si>
    <t>tgcaggccgacgctagacactagaaagccgtcctagggttggctacaccacacacacaatactg</t>
  </si>
  <si>
    <t>tgcaggccgactcagctcggcggcctgggggtcagcgacctcaagttgcaaggctacgccctcc</t>
  </si>
  <si>
    <t>tgcaggcctactcagctcggcggcctgggggtcagcgacctcaagttgcaaggctacgccctcc</t>
  </si>
  <si>
    <t>tgcaggccgacttcagtatcatcactcgtagtactcttcttttcgaggaaatcactcgcgctca</t>
  </si>
  <si>
    <t>tgcaggccgacttcagtatcatcactcgtagtactcttcttttcgaggaaatcgctcgcgctca</t>
  </si>
  <si>
    <t>tgcaggccgagatcttgtggcaccgccacatggtggttgagcctcggccaccactgccaccacc</t>
  </si>
  <si>
    <t>tgcaggccgagatcttgtggcaccgccacatggtggttgagcctcggccaccactgccgccacc</t>
  </si>
  <si>
    <t>tgcaggccgagcattggcacattaagttatccaaatgtcgctttgctcagcaaaagatagctta</t>
  </si>
  <si>
    <t>tgcaggccgagcattggcgcattaagttatccaaatgtcgctttgctcagcaaaagatagctta</t>
  </si>
  <si>
    <t>tgcaggccgagcgccttcatgaagctgttagcaacggagacttgcttggaaggaggaaagaact</t>
  </si>
  <si>
    <t>tgcaggccgagcgccttcatgaagctgttagcaacggagacttgcttggaaggaggaaagagct</t>
  </si>
  <si>
    <t>tgcaggccgaggtcgactacatgatgggtttgtccgagtggctgataggcgataacatcgacaa</t>
  </si>
  <si>
    <t>tgcaggccgaggtcgactacatgatgggtttgtccgagtggctgataggcgataacatcgacga</t>
  </si>
  <si>
    <t>tgcaggccgatgctgtggccactgtgggcgatgtcgagaaggaggaggaggctgtgccgaaaaa</t>
  </si>
  <si>
    <t>tgcaggccgatgctgtggccactgtgggcgatgtcgagaaggaggaggaggttgtgccgaaaaa</t>
  </si>
  <si>
    <t>tgcaggccgcaacaaaaacgccaacgcctgacagccgagccgtaaccgcgcacgcacctcaatg</t>
  </si>
  <si>
    <t>tgcaggccgcaacaaaaacgccaacgcctgacagccgagccgtaaccgcgcatgcacctcaatg</t>
  </si>
  <si>
    <t>tgcaggccgcaatggccgactcgctgctggtggtggatggatcgtccacgtttggctcgaggct</t>
  </si>
  <si>
    <t>tgcaggccgcaatggccgactcgctggtggtggtggatggatcgtccacgtttggctcgaggct</t>
  </si>
  <si>
    <t>tgcaggccgcacaggagaaaattgatgccgacagcctcattgcctccatctccctccgtcaaca</t>
  </si>
  <si>
    <t>tgcaggtcgcacaggagaaaattgatgccgacagcctcattgcctccatctccctccgtcaaca</t>
  </si>
  <si>
    <t>tgcaggccgcagcacacagcaacacgtgatgactcaatccacaccaaaccatggtaattagcta</t>
  </si>
  <si>
    <t>tgcaggccgcagcacacagcaacacgtgatgactcaatccagaccaaaccatggtaattagcta</t>
  </si>
  <si>
    <t>tgcaggccgcagcacaccgcacaacgattcggtccacaaataccgcgccacgtacacatctcgg</t>
  </si>
  <si>
    <t>tgcaggccgcagcacagcgcacaacgattcggtccacaaataccgcgccacgtacacatctcgg</t>
  </si>
  <si>
    <t>tgcaggccgcagcctattccactaccaacgccgaacggccgaaggccgtacgcccccaaacgaa</t>
  </si>
  <si>
    <t>tgcaggccgcagcctattccactaccgacgccgaacggccgaaggccgtacgcccccaaacgaa</t>
  </si>
  <si>
    <t>tgcaggccgcagcctcattccgctcgccctagcaagcaactgccagtgttgttgagttattgtt</t>
  </si>
  <si>
    <t>tgcaggccgcagcctcattccgctcgccctagcaagcaactgccagtgttgttgggttattgtt</t>
  </si>
  <si>
    <t>tgcaggccgcagcggcgtctgcgtctctggagcagtggacgaaggaagtttggtgcgcagtgca</t>
  </si>
  <si>
    <t>tgcaggccgcagcggcgtctgcgtctctggagcagtggacgaaggaagtttggtgcgcagtgta</t>
  </si>
  <si>
    <t>tgcaggccgcagcggctgcttcctcggttcctctgactctgccacaccgagacggaggcaaacc</t>
  </si>
  <si>
    <t>tgcaggccgcagcggctgcttcctcggttcctctgcctctgccacaccgagacggaggcaaacc</t>
  </si>
  <si>
    <t>tgcaggccgcagctatccagctacgagcctaggaacggctccgtcgctggagtgctctggctac</t>
  </si>
  <si>
    <t>tgcaggccgcagctatctagctacgagcctaggaacggctccgtcgctggagtgctctggctac</t>
  </si>
  <si>
    <t>tgcaggccgcaggatcaggagcggccgactacgggcacggcggcagcccgaaaaaaaaaaaaaa</t>
  </si>
  <si>
    <t>tgcaggccgcaggatcaggagcggccgactacgggcacggcggcggcccgaaaaaaaaaaaaaa</t>
  </si>
  <si>
    <t>tgcaggccgcaggctcactgtcactgtcactaatcaaccagcgagcagccgagcacgccgcctc</t>
  </si>
  <si>
    <t>tgcaggccgcaggctcactgtcactgtcactgatcaaccagcgagcagccgagcacgccgcctc</t>
  </si>
  <si>
    <t>tgcaggccgcatgacgcgacctggcgaacgagaagccgaaccgaccagcctaatccctagtgca</t>
  </si>
  <si>
    <t>tgcaggccgcatgacgcgacctggcgagcgagaagccgaaccgaccagcctaatccctagtgca</t>
  </si>
  <si>
    <t>tgcaggccgcatgggacaacgattggcaagcgaacccattctggaagacgtggctcaagcatgg</t>
  </si>
  <si>
    <t>tgcaggccgcgtgggacaacgattggcaagcgaacccattctggaagacgtggctcaagcatgg</t>
  </si>
  <si>
    <t>tgcaggccgccaacccctacggcaggaccaaggtagtaaaatctccgtgacggaactgccaata</t>
  </si>
  <si>
    <t>tgcaggccgccaacccctacggcaggaccaaggtagtacaatctccgtgacggaactgccaata</t>
  </si>
  <si>
    <t>tgcaggccgccacaacgagaaaaaccgaatggattggtcagcatgacggagaaaagcgtgcgtg</t>
  </si>
  <si>
    <t>tgcaggccgccgcaacgagaaaaaccgaatggattggtcagcatgacggagaaaagcgtgcgtg</t>
  </si>
  <si>
    <t>tgcaggccgccatgcatctgtttcgggcggcctgcgcgctgcctgactcggtgactccttcgcg</t>
  </si>
  <si>
    <t>tgcaggccgctatgcatctgtttcgggcggcctgcgcgctgcctgactcggtgactccttcgcg</t>
  </si>
  <si>
    <t>tgcaggccgccatggaatgctcatggaaactgccgtgcccaatggcaagtgtccatcggtaaac</t>
  </si>
  <si>
    <t>tgcaggccgccatggaatgctcatggaaactgccgtgcctaatggcaagtgtccatcggtaaac</t>
  </si>
  <si>
    <t>tgcaggccgcccacgagagcagtgcgcacccgtctgtctcattccctcgtggcctcgtgggcag</t>
  </si>
  <si>
    <t>tgcaggccgcccacgagcgcagtgcgcacccgtctgtctcattccctcgtggcctcgtgggcag</t>
  </si>
  <si>
    <t>tgcaggccgcccagcagcagcatgacgaagaacatgggcatcatctccagagagttctggtgcc</t>
  </si>
  <si>
    <t>tgcaggccgcccagcagcagcatgacgaagaacatgggcatcatctccagggagttctggtgcc</t>
  </si>
  <si>
    <t>tgcaggccgccgccgccgcctgcctggacgcgccgccctcgggcatcaccgtcgtgtcgaggca</t>
  </si>
  <si>
    <t>tgcaggccgccgtcgccgcctgcctggacgcgccgccctcgggcatcaccgtcgtgtcgaggca</t>
  </si>
  <si>
    <t>tgcaggccgccgctggcgaccaccacaccacctgatctactctgcaagggcatcgaggacagag</t>
  </si>
  <si>
    <t>tgcaggccgccgctggcgaccaccacaccacctgatctactctgcaagggcatcgaggacagcg</t>
  </si>
  <si>
    <t>tgcaggccgccgtccataggtgcatgcctcgatttcttgtggcgggggacgttcacgttactgt</t>
  </si>
  <si>
    <t>tgcaggccgccgtccatcggtgcatgcctcgatttcttgtggcgggggacgttcacgttactgt</t>
  </si>
  <si>
    <t>tgcaggccgcctcctggatgctgccgaggagaacggacagtgcgacgctgagacgccgtccagc</t>
  </si>
  <si>
    <t>tgcaggccgcctcctggatgctgccgaggagaacggacggtgcgacgctgagacgccgtccagc</t>
  </si>
  <si>
    <t>tgcaggccgcgaactcctcatggaaggctcggaacgcctccctcagcgtcgtcgcccaccaccc</t>
  </si>
  <si>
    <t>tgcaggccgcgaactcctcgtggaaggctcggaacgcctccctcagcgtcgtcgcccaccaccc</t>
  </si>
  <si>
    <t>tgcaggccgcgagagcacgcacgcaggcacgtccaaccaatccatcgggagtacgcaaccattt</t>
  </si>
  <si>
    <t>tgcaggccgcgagagcacgcgcgcaggcacgtccaaccaatccatcgggagtacgcaaccattt</t>
  </si>
  <si>
    <t>tgcaggccgcgcaggcagtccaggatgcggttggcctcgctggccaccatgctgacggccgtgg</t>
  </si>
  <si>
    <t>tgcaggccgcgcaggcagtccaggatgcggttggcctcgctggccaccattctgacggccgtgg</t>
  </si>
  <si>
    <t>tgcaggccgcgccatgacctggctgcaccgtgcccatcgcctgaccaagtccctatgcctggct</t>
  </si>
  <si>
    <t>tgcaggccgcgccatgacctggctgcaccgtgcccatcgcctgaccaagtccctatgtctggct</t>
  </si>
  <si>
    <t>tgcaggccgcgcggcctcgttttcgtcaaggaggcaatggtgtggtctcagctcgcgtctcgtt</t>
  </si>
  <si>
    <t>tgcaggccgcgcggcctcgttttcgtcagggaggcaatggtgtggtctcagctcgcgtctcgtt</t>
  </si>
  <si>
    <t>tgcaggccgcggacatgttcgagctcgcgcgcctcgccgacgagtacggcaccgaaaaaaaaaa</t>
  </si>
  <si>
    <t>tgcaggccgcggacatgttcgatctcgcgcgcctcgccgacgagtacggcaccgaaaaaaaaaa</t>
  </si>
  <si>
    <t>tgcaggccgcggacgccgttgtccatgaggacggtgacgacgttggggtcgcagtgcggcgcga</t>
  </si>
  <si>
    <t>tgcaggccgcggacgccgttgtccatgaggacagtgacgacgttggggtcgcagtgcggcgcga</t>
  </si>
  <si>
    <t>tgcaggccgcggacgtgctcgtcggcgaggaggaccgtgagggcgcccgaaaaaaaaaaaaaaa</t>
  </si>
  <si>
    <t>tgcaggccgcggacgtgctcgtcggcgaggaggacggtgagggcgcccgaaaaaaaaaaaaaaa</t>
  </si>
  <si>
    <t>tgcaggccgcggagcagtcgtcgtacttgacagggctgctaggtaaatcgtaaaagatcccatc</t>
  </si>
  <si>
    <t>tgcaggccgcggagcagtcgtcgtacttgacagggctgctaggtaaatggtaaaagatcccatc</t>
  </si>
  <si>
    <t>tgcaggccgcggagtacgcggaggcactcagcaccattgatccgatgaaagcaacggggaagcc</t>
  </si>
  <si>
    <t>tgcaggccgcggcgtacgcggaggcactcagcaccattgatccgatgaaagcaacggggaagcc</t>
  </si>
  <si>
    <t>tgcaggccgcggccttccgctgctccgccttctttgaccccgcgcacgccacgtgcccacgccg</t>
  </si>
  <si>
    <t>tgcaggccgcggccttccgctgctccgccttctttgaccccgcgcacgccacgtgcccactccg</t>
  </si>
  <si>
    <t>tgcaggccgcggcggcgtggaattttaacatactccaagttataaaccatctgctgcttatcgt</t>
  </si>
  <si>
    <t>tgcaggccgcggcggcgtggaattttaacatactccaagttataaaccatctgctgcttgtcgt</t>
  </si>
  <si>
    <t>tgcaggccgcggggcacgacgaagagctcgttctccctgaccaccttggagaagaggcggttgg</t>
  </si>
  <si>
    <t>tgcaggccgcggggcacgacgaagagttcgttctccctgaccaccttggagaagaggcggttgg</t>
  </si>
  <si>
    <t>tgcaggccgcggggctggcatgtgaccaggaggagttcgaggcgcgggggcacctccaagcagg</t>
  </si>
  <si>
    <t>tgcaggccgcggggctggcatgtgaccaggaggagttcgaggcgcgggggcacctccgagcagg</t>
  </si>
  <si>
    <t>tgcaggccgcggtagtgctgtgctggcgcgtgcgttccacccacctggcaccgaaaaaaaaaaa</t>
  </si>
  <si>
    <t>tgcaggccgcggtggtgctgtgctggcgcgtgcgttccacccacctggcaccgaaaaaaaaaaa</t>
  </si>
  <si>
    <t>tgcaggccgctcacctggtcgtcctggaacagcaggatgatgccccccgcgtcggtgtgcgcgc</t>
  </si>
  <si>
    <t>tgcaggccgctcacctggtcgtcctggaacagcaggatgatgccccctgcgtcggtgtgcgcgc</t>
  </si>
  <si>
    <t>tgcaggccgctgaagcaaagatcgatggtagcagagaggaagaggagtcgatcgccaagcatgt</t>
  </si>
  <si>
    <t>tgcaggccgctgaagcaaagatcggtggtagcagagaggaagaggagtcgatcgccaagcatgt</t>
  </si>
  <si>
    <t>tgcaggccgtagccgagtcgagagcccttttgttagcccgagtcgtggaaaacataaacccagc</t>
  </si>
  <si>
    <t>tgcaggccgtagccgagtcgagagcccttttgttagcccgagtcgtggcaaacataaacccagc</t>
  </si>
  <si>
    <t>tgcaggccgtagctggctactgcgcacgaggtatgcccacctcggctcctgtgcggctgtctgg</t>
  </si>
  <si>
    <t>tgcaggccgtagctggctagtgcgcacgaggtatgcccacctcggctcctgtgcggctgtctgg</t>
  </si>
  <si>
    <t>tgcaggccgtatttgggcgagaaattgcgagcatgcaagctgctgctgtttctcgttcagaaaa</t>
  </si>
  <si>
    <t>tgcaggccgtatttgggcgagaaattgcgagcatgcaagctgctgttgtttctcgttcagaaaa</t>
  </si>
  <si>
    <t>tgcaggccgtcagactccgcagcggagagccagcgcggccagggcgggcgcctgagctcggcgt</t>
  </si>
  <si>
    <t>tgcaggccgtcagactccgcggcggagagccagcgcggccagggcgggcgcctgagctcggcgt</t>
  </si>
  <si>
    <t>tgcaggccgtccacgtatccttttgtgcgaatcttaatgcataacttctgcacgggcatctaag</t>
  </si>
  <si>
    <t>tgcaggccgtccacgtatccttttgtgcgaatcttaatgcataacttctgcgcgggcatctaag</t>
  </si>
  <si>
    <t>tgcaggccgtcgaagcacgtctgctggttggtcaagatcgccgacagcagcgtgtgcacgtcgt</t>
  </si>
  <si>
    <t>tgcaggccgtcgaagcacgtctgctggttggtcaggatcgccgacagcagcgtgtgcacgtcgt</t>
  </si>
  <si>
    <t>tgcaggccgtcgcctggttccctgagatgacatggacggcctcctggttgctgaccttgtccca</t>
  </si>
  <si>
    <t>tgcaggccgtctcctggttccctgagatgacatggacggcctcctggttgctgaccttgtccca</t>
  </si>
  <si>
    <t>tgcaggccgtcggctggtcccgtccctgaataagcgtcagcgtctccctcagggctcaggcctc</t>
  </si>
  <si>
    <t>tgcaggctgtcggctggtcccgtccctgaataagcgtcagcgtctccctcagggctcaggcctc</t>
  </si>
  <si>
    <t>tgcaggccgtctcccccgcgcgccatggcggatggatggcgcggatgctagttggctagctgcc</t>
  </si>
  <si>
    <t>tgcaggccttctcccccgcgcgccatggcggatggatggcgcggatgctagttggctagctgcc</t>
  </si>
  <si>
    <t>tgcaggccgtctgcaaggaggcgatgcggctgcacccgtccaccccgctcagcctcccgcactt</t>
  </si>
  <si>
    <t>tgcaggccgtctgcaaggaggcgatgcggctgcacccgtccacgccgctcagcctcccgcactt</t>
  </si>
  <si>
    <t>tgcaggccgtcttcaaggagacgctacggttgcagcctcccgccgtgttcgcgcagcgggagac</t>
  </si>
  <si>
    <t>tgcaggccgtcttcaaggagacgctgcggttgcagcctcccgccgtgttcgcgcagcgggagac</t>
  </si>
  <si>
    <t>tgcaggccgtgatcaaggagacgctgcggctgcgcatggccatcccgctgctggtgccgcacat</t>
  </si>
  <si>
    <t>tgcaggcggtgatcaaggagacgctgcggctgcgcatggccatcccgctgctggtgccgcacat</t>
  </si>
  <si>
    <t>tgcaggccgtgatgagcatgttcaggtcggggggaggctgcggaacacgacgtcgtgtcgatgc</t>
  </si>
  <si>
    <t>tgcaggccgtgatgagcctgttcaggtcggggggaggctgcggaacacgacgtcgtgtcgatgc</t>
  </si>
  <si>
    <t>tgcaggccgtgcagctcaccgcagagcacagcaccgcggtccaggaggtacgccatctttccct</t>
  </si>
  <si>
    <t>tgcaggccgtgcagctcatcgcagagcacagcaccgcggtccaggaggtacgccatctttccct</t>
  </si>
  <si>
    <t>tgcaggccgtgccgctccatgaccctgcgcgtggccagcgcggcggcctcgccgaaaaaaaaaa</t>
  </si>
  <si>
    <t>tgcaggccgtgccgctccatgaccctgcgcgtggctagcgcggcggcctcgccgaaaaaaaaaa</t>
  </si>
  <si>
    <t>tgcaggccgtgctcagcgcgctctactacgaccagctcaagctccgcaatggcgcggacgacgg</t>
  </si>
  <si>
    <t>tgcaggccgtgctcagcgcgctctactacgaccagctcaagctccgcagtggcgcggacgacgg</t>
  </si>
  <si>
    <t>tgcaggccgtgcttgccacaacatgcgcaccctaacaaacgaacgaacgcaacgcacgatccac</t>
  </si>
  <si>
    <t>tgcaggccgtgcttgccacaacatgcgcaccctaacgaacgaacgaacgcaacgcacgatccac</t>
  </si>
  <si>
    <t>tgcaggccgtggattcgatcccaaaaatcatgtgacttgtggctatctggtggagcctcgttga</t>
  </si>
  <si>
    <t>tgcaggccgtggattcgatcccaaaaatcatgtgacttgtggctgtctggtggagcctcgttga</t>
  </si>
  <si>
    <t>tgcaggccgtggttatggcgctcgaggcgtgcgaggaggtgagcttgttcgggttcggcaaggc</t>
  </si>
  <si>
    <t>tgcaggccgtggttatggcgctcggggcgtgcgaggaggtgagcttgttcgggttcggcaaggc</t>
  </si>
  <si>
    <t>tgcaggccgtgtgcaaggaggcgatgcggctgcacccttccacgccgctcagcctcccgcactt</t>
  </si>
  <si>
    <t>tgcaggccgtgtgcaaggaggcgatgcggttgcacccttccacgccgctcagcctcccgcactt</t>
  </si>
  <si>
    <t>tgcaggccgttacgctactgaaaaagacacagatcgcagctgctacgagttggtaaagcagacg</t>
  </si>
  <si>
    <t>tgcaggccgttacgctactgaaaaaggcacagatcgcagctgctacgagttggtaaagcagacg</t>
  </si>
  <si>
    <t>tgcaggccgttctggtcgtcaaaaatctctgctcctggttttccaatcctgcacccaattaata</t>
  </si>
  <si>
    <t>tgcaggccgttctggtcgtcaaaaatctctgcccctggttttccaatcctgcacccaattaata</t>
  </si>
  <si>
    <t>tgcaggccgttcttctccagcgagtagtcaccgtagcggacacgagccagcccattcttgagga</t>
  </si>
  <si>
    <t>tgcaggccgttcttctccagcgagtagtcaccgtagcggacaggagccagcccattcttgagga</t>
  </si>
  <si>
    <t>tgcaggccgttggcgcagtaggtctccatctgcgccctgacggcgtccacgtcgccgcacttgc</t>
  </si>
  <si>
    <t>tgcaggccgttggcgcagtaggtttccatctgcgccctgacggcgtccacgtcgccgcacttgc</t>
  </si>
  <si>
    <t>tgcaggccgttttcctccccacttttatgcttggcggctgtcagcagtgccagagacttcatga</t>
  </si>
  <si>
    <t>tgcaggccgttttcctcctcacttttatgcttggcggctgtcagcagtgccagagacttcatga</t>
  </si>
  <si>
    <t>tgcaggccgttttggaccagcagctgcgcggtctggccgccaccgaaaaaaaaaaaaaaaaaaa</t>
  </si>
  <si>
    <t>tgcaggccgttttggaccagcagctgcgcggtctggccgccgccgaaaaaaaaaaaaaaaaaaa</t>
  </si>
  <si>
    <t>tgcaggcctaaaggactagactaaccattccatccaccaggcccagcatattttgcccaatagt</t>
  </si>
  <si>
    <t>tgcaggcctaaaggactagactaaccattccatccactaggcccagcatattttgcccaatagt</t>
  </si>
  <si>
    <t>tgcaggcctaagagtctgcttggttcctggccaccgttggccacgccaaggtgtggtcgtggcg</t>
  </si>
  <si>
    <t>tgcaggcctaagagtctgcttggttcctggccacggttggccacgccaaggtgtggtcgtggcg</t>
  </si>
  <si>
    <t>tgcaggcctaatctaatagcccagtcgataaaaacaaacaaaccgagtggtttcgtttcgcctg</t>
  </si>
  <si>
    <t>tgcaggcctaatctaatagtccagtcgataaaaacaaacaaaccgagtggtttcgtttcgcctg</t>
  </si>
  <si>
    <t>tgcaggcctacaaccacagccgccgcacgacgacgggactcctcgggagtcgggaggccgaaaa</t>
  </si>
  <si>
    <t>tgcaggcctacaaccacagccgccgcacgacgacgggattcctcgggagtcgggaggccgaaaa</t>
  </si>
  <si>
    <t>tgcaggcctacattgatcagcttctcaagtgcaccgacgacatcactgttggatccgactcgac</t>
  </si>
  <si>
    <t>tgcaggcctacattgatcagcttctcaagtgcacctacgacatcactgttggatccgactcgac</t>
  </si>
  <si>
    <t>tgcaggcctacattgatcagcttctcaagtgcaccgacgacgacatcactgtcgctgttggatc</t>
  </si>
  <si>
    <t>tgcaggcctacattgatcagcttctcaagtgcaccgacgacgacatcactgtcgttgttggatc</t>
  </si>
  <si>
    <t>tgcaggcctacgtcgctagaacacacatgcatcctcgcagcagagccatataaccagtgtgggc</t>
  </si>
  <si>
    <t>tgcaggcctccgtcgctagaacacacatgcatcctcgcagcagagccatataaccagtgtgggc</t>
  </si>
  <si>
    <t>tgcaggcctagacacgccacggctgaaacccagccaaaacaatggcaaattacaaaaatgagca</t>
  </si>
  <si>
    <t>tgcaggcctagacacgccacggctgaaaccccgccaaaacaatggcaaattacaaaaatgagca</t>
  </si>
  <si>
    <t>tgcaggcctatccgagctggatccacgggcacagacaatgcggcatgcacgccgatccattgga</t>
  </si>
  <si>
    <t>tgcaggcctatccgagctggatccacgggcacagacagtgcggcatgcacgccgatccattgga</t>
  </si>
  <si>
    <t>tgcaggcctatgacacctcggtgatgcatggagggcaccgctacttcctgcaactggtggacga</t>
  </si>
  <si>
    <t>tgcaggcctatgacacctcggtgatgcatggagggcaccgctacttcctgcaactggtggagga</t>
  </si>
  <si>
    <t>tgcaggcctatgactggcaaaacagcagccccatctgctgagctgctctgatgaatccagtgcc</t>
  </si>
  <si>
    <t>tgcaggcctgtgactggcaaaacagcagccccatctgctgagctgctctgatgaatccagtgcc</t>
  </si>
  <si>
    <t>tgcaggcctatgcaaaaaccatcgtgtcgatctgccaaatgccagcgcaccgcgtcgtggtcaa</t>
  </si>
  <si>
    <t>tgcaggcctatgcaaaaaccatcgtgtcgatgtgccaaatgccagcgcaccgcgtcgtggtcaa</t>
  </si>
  <si>
    <t>tgcaggcctcagccagacacgtgagacggcgtacatatgttcttgcccctgttttttcccctgc</t>
  </si>
  <si>
    <t>tgcaggcctcagccagacacgtgagacggcgtacatatgttcttgcccctgtttttttccctgc</t>
  </si>
  <si>
    <t>tgcaggcctcatgcctgcaatgatggatgtgcatgcatatccatcaccattctatgcggtgcgt</t>
  </si>
  <si>
    <t>tgcaggcctcatgcctgccatgatggatgtgcatgcatatccatcaccattctatgcggtgcgt</t>
  </si>
  <si>
    <t>tgcaggcctcatgctgccatgatggctgtgcatgcatatccatcaccatcgccgtcggacagaa</t>
  </si>
  <si>
    <t>tgcaggtctcatgctgccatgatggctgtgcatgcatatccatcaccatcgccgtcggacagaa</t>
  </si>
  <si>
    <t>tgcaggcctcatggtttgatggagtcaagcatgtctttggcttccaacatttggcagttcttgc</t>
  </si>
  <si>
    <t>tgcaggcctcatggtttgatggagtcaagcatgtctttggcttccaacatttggcagtttttgc</t>
  </si>
  <si>
    <t>tgcaggcctccaaattggatgcctggggttcatgcctaggccaggaaagctttgcctgggttca</t>
  </si>
  <si>
    <t>tgcaggcctccaaattggatgcctggggttcatgcctaggccaggaaagctttgcctgtgttca</t>
  </si>
  <si>
    <t>tgcaggcctccaccgcgcggccttcctccgcgaacgcgttgaggagcgtgttgtagcagagcac</t>
  </si>
  <si>
    <t>tgcaggcctccaccgcgcggccttcctccgcgagcgcgttgaggagcgtgttgtagcagagcac</t>
  </si>
  <si>
    <t>tgcaggcctccagcagcttcacaggtgaactcagtcacgatccaacaacgacgcccccaagcgg</t>
  </si>
  <si>
    <t>tgcaggcctccagcagcttcacatgtgaactcagtcacgatccaacaacgacgcccccaagcgg</t>
  </si>
  <si>
    <t>tgcaggcctccatgtcctgtgtgacgtgtcctcgtgtcgaccgaccgcgttgctgctgctccgc</t>
  </si>
  <si>
    <t>tgcaggcctccatgtcctgtgtggcgtgtcctcgtgtcgaccgaccgcgttgctgctgctccgc</t>
  </si>
  <si>
    <t>tgcaggcctcccaacacgagccgaagagacatggagatagagccctggcctggacgtcgaccct</t>
  </si>
  <si>
    <t>tgcaggcctcccaacacgagccgacgagacatggagatagagccctggcctggacgtcgaccct</t>
  </si>
  <si>
    <t>tgcaggcctcccaacacgagccgacgagacatggagatagagccctgacctggacgtcgacgac</t>
  </si>
  <si>
    <t>tgcaggcctcccaacacgagccgacgagacatggagatagagccctggcctggacgtcgacgac</t>
  </si>
  <si>
    <t>tgcaggcctccgtatatttagctgtggaggcggccctgcttgacttgcttggtcctgggcgact</t>
  </si>
  <si>
    <t>tgcaggcctccgtatatttagctgtggaggcggccctgcttgagttgcttggtcctgggcgact</t>
  </si>
  <si>
    <t>tgcaggcctcctcacctcgtggcggcgagatggtggccacggcgagcaggactgttgccgatgg</t>
  </si>
  <si>
    <t>tgcaggcctcctcacctcgtggcgtcgagatggtggccacggcgagcaggactgttgccgatgg</t>
  </si>
  <si>
    <t>tgcaggcctcgaagcctccctgcatcacgcgttctgccgccgacgagccctccgatgagcaccc</t>
  </si>
  <si>
    <t>tgcaggcctcgaagcctccctgcatcacgcgttctgccgctgacgagccctccgatgagcaccc</t>
  </si>
  <si>
    <t>tgcaggcctcgagtaaccaaagcactttgggttggctccttcgctcgagcgtgaccatgtaatt</t>
  </si>
  <si>
    <t>tgcaggcctcgagtaaccaaagcactttgggttggctccttcgcttgagcgtgaccatgtaatt</t>
  </si>
  <si>
    <t>tgcaggcctcggccaacgaaaggaacgccaccacctgtctcactgcctcggccagcatcgctta</t>
  </si>
  <si>
    <t>tgcaggcctcggccaacgaaaggaacgccaccacctgtctcactgtctcggccagcatcgctta</t>
  </si>
  <si>
    <t>tgcaggcctcgggcgatgccgtttatgatcctgtacctctgctcccagctaagctgctcacgtt</t>
  </si>
  <si>
    <t>tgcaggcctcgggcgatgccgtttatgatcttgtacctctgctcccagctaagctgctcacgtt</t>
  </si>
  <si>
    <t>tgcaggcctcgtcagtcagatgggtaccctggaccatcgtcaaccgtcgcgaccgcctcccgcc</t>
  </si>
  <si>
    <t>tgcaggcctcgtcagtcagatgggtaccctggaccatcgtcaaccgtcgcgaccgcctcctgcc</t>
  </si>
  <si>
    <t>tgcaggcctcgtccgtccgatgggtaccctggaccatcgtcaaccatcgcgaccgaaaaaaaaa</t>
  </si>
  <si>
    <t>tgcaggcctcgtccgtccgatgggtaccctggaccatcgtcaaccgtcgcgaccgaaaaaaaaa</t>
  </si>
  <si>
    <t>tgcaggcctcgtctcagagacaggggatggggcgcggcgagctggggaacagcggacaaggaaa</t>
  </si>
  <si>
    <t>tgcaggcctcgtctcggagacaggggatggggcgcggcgagctggggaacagcggacaaggaaa</t>
  </si>
  <si>
    <t>tgcaggcctcgtctcggagatgcgagcctggtgaacactgcactacgcgcagcgcactgcactg</t>
  </si>
  <si>
    <t>tgcaggcctcgtctcggagatgggagcctggtgaacactgcactacgcgcagcgcactgcactg</t>
  </si>
  <si>
    <t>tgcaggcctctccacctacgagaaagattcgttagctattatggtggcagtcgatcagtggcgc</t>
  </si>
  <si>
    <t>tgcaggtctctccacctacgagaaagattcgttagctattatggtggcagtcgatcagtggcgc</t>
  </si>
  <si>
    <t>tgcaggcctctcttgagctgtacatgattattagtcttgtgtgagtatggcaacacaactttta</t>
  </si>
  <si>
    <t>tgcaggcctctcttgagctttacatgattattagtcttgtgtgagtatggcaacacaactttta</t>
  </si>
  <si>
    <t>tgcaggcctcttcggtactcgcctcttgcgaattagggctcctttgcattgaaggtgaaacgta</t>
  </si>
  <si>
    <t>tgcaggcctcttcggtactcgcctcttgcgagttagggctcctttgcattgaaggtgaaacgta</t>
  </si>
  <si>
    <t>tgcaggcctgaggcgatgcgagctgcctttttgactttgtctcgtagtcgtagtcaacgtttga</t>
  </si>
  <si>
    <t>tgcaggcctgaggcgatgcgagctgccttttttactttgtctcgtagtcgtagtcaacgtttga</t>
  </si>
  <si>
    <t>tgcaggcctgcaataaggctgccgtcctcaacttcttcgagaccctgcggatggagctctgcga</t>
  </si>
  <si>
    <t>tgcaggcctgcaataaggctgccgtcttcaacttcttcgagaccctgcggatggagctctgcga</t>
  </si>
  <si>
    <t>tgcaggcctgcacaccaacggaaggcattgcacctgattccagattaacgaaagtgttttgcgt</t>
  </si>
  <si>
    <t>tgcaggcctgcacaccaacggaaggcattgcacctgattccagattaacgaatgtgttttgcgt</t>
  </si>
  <si>
    <t>tgcaggcctgcacactgcccgatcgctgtttgaaggatcgatcgggacggacagcgagcagaca</t>
  </si>
  <si>
    <t>tgcaggcctgcacactgcccgatcgctgtttgaaggattgatcgggacggacagcgagcagaca</t>
  </si>
  <si>
    <t>tgcaggcctgcacagacattcagcggacacgtacgaagcgagcaacgatgtactccacatgacc</t>
  </si>
  <si>
    <t>tgcaggtctgcacagacattcagcggacacgtacgaagcgagcaacgatgtactccacatgacc</t>
  </si>
  <si>
    <t>tgcaggcctgcaccctcgccccctttaccttcgcagtcctacccccatgcagtgttatcaggtc</t>
  </si>
  <si>
    <t>tgcaggcctgcaccctcgccccctttaccttcgcagtcctacccccatgcagtgttatcaggtt</t>
  </si>
  <si>
    <t>tgcaggcctgcacgcccacatctcccctccaggccccagcagcagccagcaccaccaccaataa</t>
  </si>
  <si>
    <t>tgcaggcctgcacgcccacatctcccctccaggccccagcagcagccagcatcaccaccaataa</t>
  </si>
  <si>
    <t>tgcaggcctgcccgatgcacctggatgctggcgtcggccgcaacagaagggggaggcaggagga</t>
  </si>
  <si>
    <t>tgcaggcctgcccgatgcatctggatgctggcgtcggccgcaacagaagggggaggcaggagga</t>
  </si>
  <si>
    <t>tgcaggcctgccgcgtccaaccgaatacatgcatgcttgcaactggtcagatctcggccactac</t>
  </si>
  <si>
    <t>tgcaggcctgccgcgtccaactgaatacatgcatgcttgcaactggtcagatctcggccactac</t>
  </si>
  <si>
    <t>tgcaggcctgcctcatttttgggcttcaccgataggctcaagcccacgccgttcagttaaccat</t>
  </si>
  <si>
    <t>tgcaggcctgcctcatttttgggcttcacctataggctcaagcccacgccgttcagttaaccat</t>
  </si>
  <si>
    <t>tgcaggcctgcgaggctgcaactggagagacagggacatgtcatccgaggttcagcgccgacgg</t>
  </si>
  <si>
    <t>tgcaggcctgcgaggctgcaactggagagacagggacatgtcgtccgaggttcagcgccgacgg</t>
  </si>
  <si>
    <t>tgcaggcctgctgcgagcatgcgtcatcgctgccgccctggagagcggtcaccgccaccgtcct</t>
  </si>
  <si>
    <t>tgcaggcctggtgcgagcatgcgtcatcgctgccgccctggagagcggtcaccgccaccgtcct</t>
  </si>
  <si>
    <t>tgcaggcctggacgctgtgggccgaacgcagcatcacggcgctcctcgactccgaggttgcacc</t>
  </si>
  <si>
    <t>tgcaggcctggaggctgtgggccgaacgcagcatcacggcgctcctcgactccgaggttgcacc</t>
  </si>
  <si>
    <t>tgcaggcctggagtgtgtgcagtcaggcctgtttctccctgctcccgctgctgctggtttggcc</t>
  </si>
  <si>
    <t>tgcaggcctgtagtgtgtgcagtcaggcctgtttctccctgctcccgctgctgctggtttggcc</t>
  </si>
  <si>
    <t>tgcaggcctggatggatagatggagctgcttctgcaagatggatcgattctactcctaccttgt</t>
  </si>
  <si>
    <t>tgcaggcctggatggatagatggagctgcttctgcaagatgtatcgattctactcctaccttgt</t>
  </si>
  <si>
    <t>tgcaggcctggctatggtaatccacgcgtccaaggagcacccgcatcatagcccgacgagtgca</t>
  </si>
  <si>
    <t>tgcaggcctggctatggtaatccacgcgtccaaggagcacccgcatcatagcctgacgagtgca</t>
  </si>
  <si>
    <t>tgcaggcctggtgcgcttgaggtacatgtcgtaggaggtgcggacgaggatagcgaggaaattg</t>
  </si>
  <si>
    <t>tgcaggcctggtgcgcttgaggtacatgtcgtaggaggtgcggacgaggattgcgaggaaattg</t>
  </si>
  <si>
    <t>tgcaggcctggtgtcggaatatatgagcggggtggatgcggctggaggaggagatgcgcacgcc</t>
  </si>
  <si>
    <t>tgcaggcctggtgtcggaatatatgggcggggtggatgcggctggaggaggagatgcgcacgcc</t>
  </si>
  <si>
    <t>tgcaggcctgtagcagttagttgatggattgacgttaacgtcccagcagaatattaatatttag</t>
  </si>
  <si>
    <t>tgcaggcctgtagcagttagttgatggattgacgttaacgtctcagcagaatattaatatttag</t>
  </si>
  <si>
    <t>tgcaggcctgtcggcacaacagattgaatcaagaatgatttagcctaccctctatccctctcta</t>
  </si>
  <si>
    <t>tgcaggcctgtcggcacaacagattgaatcaagaatgatttagcctactctctatccctctcta</t>
  </si>
  <si>
    <t>tgcaggcctgtgactggacctgacacaggagcgcaggacgggaagacgccgctgacttgtcggt</t>
  </si>
  <si>
    <t>tgcaggcctgtgactggacctgacacaggagcgcagggcgggaagacgccgctgacttgtcggt</t>
  </si>
  <si>
    <t>tgcaggcctgtgtaagccattcggcacaacagattgaatcaagaatgatttagcctactctcta</t>
  </si>
  <si>
    <t>tgcaggcctgtgtaagccattcggcacaatagattgaatcaagaatgatttagcctactctcta</t>
  </si>
  <si>
    <t>tgcaggcctgtgtaagccatttggcacaacagattgaatcaagaatgaattaacctactctcta</t>
  </si>
  <si>
    <t>tgcaggcctgtgtaagccatttggcacaacagattgaatcaagaatgaattagcctactctcta</t>
  </si>
  <si>
    <t>tgcaggcctgttcgcccttttatcagacccgttcgctttctagcaggttctcttagcatcctaa</t>
  </si>
  <si>
    <t>tgcaggcctgttcgcctttttatcagacccgttcgctttctagcaggttctcttagcatcctaa</t>
  </si>
  <si>
    <t>tgcaggccttccttcgctgctgctcagggacgctttgccgtgctcggctatccgcgagcggcgc</t>
  </si>
  <si>
    <t>tgcaggccttccttcgctgctgctcagggacgctttgccgtgctcggctatccgcgcgcggcgc</t>
  </si>
  <si>
    <t>tgcaggccttcggcaacatcgccttcgcatactcctactccatcatcctcatcgagatccaggc</t>
  </si>
  <si>
    <t>tgcaggccttcggcaacatcgccttcgcgtactcctactccatcatcctcatcgagatccaggc</t>
  </si>
  <si>
    <t>tgcaggccttcggcaacgtgtacaccgagcttgacttgaccttgaccccacgaggtcaacgaac</t>
  </si>
  <si>
    <t>tgcaggccttcggcaacgtgtacaccgagctttacttgaccttgaccccacgaggtcaacgaac</t>
  </si>
  <si>
    <t>tgcaggccttcgtcgtgccgcagggagaagaacacgtccagcattggccgcccgaagtccgaaa</t>
  </si>
  <si>
    <t>tgcaggccttcgtcgtgccgctgggagaagaacacgtccagcattggccgcccgaagtccgaaa</t>
  </si>
  <si>
    <t>tgcaggccttctcaaagtaggtaatcgtgttttcggaactcagttataaatatcaaatgcacag</t>
  </si>
  <si>
    <t>tgcaggccttctcaaagtaggtaatcgtgttttcggaattcagttataaatatcaaatgcacag</t>
  </si>
  <si>
    <t>tgcaggccttcttcagtgactgcaacgaggacgtgctcaacctcgcgttgctcaagggcatgga</t>
  </si>
  <si>
    <t>tgcaggccttcttcagtggctgcaacgaggacgtgctcaacctcgcgttgctcaagggcatgga</t>
  </si>
  <si>
    <t>tgcaggccttcttccacaaggaactgcctgatgccgaaacgcatgcaggtgcatcgacggacga</t>
  </si>
  <si>
    <t>tgcaggccttcttccacaaggaactgcctgatgcggaaacgcatgcaggtgcatcgacggacga</t>
  </si>
  <si>
    <t>tgcaggccttgaaggttgatcagttcgacgctacattgttctcaaacaggagcctttgctggct</t>
  </si>
  <si>
    <t>tgcaggccttgaaggttgatcagtttgacgctacattgttctcaaacaggagcctttgctggct</t>
  </si>
  <si>
    <t>tgcaggccttggataacgcattcagctgggcagagtaagtatatatactacatgttgagatgta</t>
  </si>
  <si>
    <t>tgcaggccttggataacgcatttagctgggcagagtaagtatatatactacatgttgagatgta</t>
  </si>
  <si>
    <t>tgcaggccttggcgtcggccttggggtagacgacgacgccgtgcatggtgccaccgtactgcgg</t>
  </si>
  <si>
    <t>tgcaggccttggcgtcggccttggggtagacgacgacgccgtgcatggtgccgccgtactgcgg</t>
  </si>
  <si>
    <t>tgcaggccttggtactcctccacagctgcatcacgtgtacaaagaaagaagcacaacctggtag</t>
  </si>
  <si>
    <t>tgcaggccttggtattcctccacagctgcatcacgtgtacaaagaaagaagcacaacctggtag</t>
  </si>
  <si>
    <t>tgcaggccttggtgactcaggcggcagtgcatactacctgccgcagctccaaccaaaagcggct</t>
  </si>
  <si>
    <t>tgcaggccttgttgactcaggcggcagtgcatactacctgccgcagctccaaccaaaagcggct</t>
  </si>
  <si>
    <t>tgcaggccttgtctagtctagtgttcaatggttctcagtgactagcgcatgcaagagacgttgt</t>
  </si>
  <si>
    <t>tgcaggccttgtctagtctagtgtttaatggttctcagtgactagcgcatgcaagagacgttgt</t>
  </si>
  <si>
    <t>tgcaggccttgtttaactgacgacagtgtgatctgatcagtgcagaagtggacggcgattactg</t>
  </si>
  <si>
    <t>tgcaggccttgtttaactgacgacagtgtgatctgatcagtgcagaagtggatggcgattactg</t>
  </si>
  <si>
    <t>tgcaggcctttgttgttttggatgataatctcacggaggctgatgcagcggctgatgttacttg</t>
  </si>
  <si>
    <t>tgcaggcttttgttgttttggatgataatctcacggaggctgatgcagcggctgatgttacttg</t>
  </si>
  <si>
    <t>tgcaggcgaaaaggtgaacttctcctggtctacgagtacatgtcaaacaggagccttgataagc</t>
  </si>
  <si>
    <t>tgcaggcgaaaaggtgaacttctcctggtctacgagtacatgtcaaacgggagccttgataagc</t>
  </si>
  <si>
    <t>tgcaggcgaaaccgcaacatgaggcccatacaaatagtagccacatcagagagggcgccgtcgg</t>
  </si>
  <si>
    <t>tgcaggcgaaaccgcaacatgaggtccatacaaatagtagccacatcagagagggcgccgtcgg</t>
  </si>
  <si>
    <t>tgcaggcgaagaaatcggggacatgattggtgatgtgctgaaggttgacaccgaggatgatggc</t>
  </si>
  <si>
    <t>tgcaggcgaagaaatcggggacatgattggtgatgtgctgaaggttgacgccgaggatgatggc</t>
  </si>
  <si>
    <t>tgcaggcgaagctgcctccctccgcgcgtacgtaaagctcaccgacggcgaggccgaaaaaaaa</t>
  </si>
  <si>
    <t>tgcaggcgaagctgcctccctccgcgcgtatgtaaagctcaccgacggcgaggccgaaaaaaaa</t>
  </si>
  <si>
    <t>tgcaggcgaaggacgacatctccgtagaagaaattggcatcgaggtcacaggccaaatcatacg</t>
  </si>
  <si>
    <t>tgcaggcgaaggacgacatctccgtagaagaaattggcatcgaggtcacaggccaaatcatgcg</t>
  </si>
  <si>
    <t>tgcaggcgaaggacgccgcgacagaacgctgccatgtactagtacgtgcgtcatgcgttgcatc</t>
  </si>
  <si>
    <t>tgcaggcgaaggacgccgcgacagaacgctgccatgtactattacgtgcgtcatgcgttgcatc</t>
  </si>
  <si>
    <t>tgcaggcgaaggctaaggtgcagaagagcaaggcggctcagcgggacaatgctgcactaatggc</t>
  </si>
  <si>
    <t>tgcaggcgaaggctatggtgcagaagagcaaggcggctcagcgggacaatgctgcactaatggc</t>
  </si>
  <si>
    <t>tgcaggcgaaggctctggtgcagaacaacaaggcggttgagaaggagaatgctgcactgatggc</t>
  </si>
  <si>
    <t>tgcaggcgtaggctctggtgcagaacaacaaggcggttgagaaggagaatgctgcactgatggc</t>
  </si>
  <si>
    <t>tgcaggcgaataatctactgaccgataggaggtacgtacatactgtacatgagtggtgcgagat</t>
  </si>
  <si>
    <t>tgcaggcgaataatctactgaccgataggaggtacgtacatactgtacatgattggtgcgagat</t>
  </si>
  <si>
    <t>tgcaggcgaatctcctatcaggaggtataccgccctcctttggcaacctcacaaaactgctcaa</t>
  </si>
  <si>
    <t>tgcaggcgaatctcctatcaggaggtataccgccctcctttggcaacctcacaaaactgctcac</t>
  </si>
  <si>
    <t>tgcaggcgacaatggaatcgaacctaacctttgtcaacaaggctgcccctttcttctgtaattt</t>
  </si>
  <si>
    <t>tgcaggcgacaatggaatcgaacctaacctttgtcaacaaggctgctcctttcttctgtaattt</t>
  </si>
  <si>
    <t>tgcaggcgacaatggtgagcaacgtcgatgatctcaaggagcagttcaagggctccgatctcat</t>
  </si>
  <si>
    <t>tgcaggcgacaatggtgagcaacgtcgatgatctcaaggagcagttcaagggcttcgatctcat</t>
  </si>
  <si>
    <t>tgcaggcgacacacttttctgtaagctgaaagataatctttagttagttctaaacattgggctc</t>
  </si>
  <si>
    <t>tgcaggcgacacacttttctgtaagctgaaagatgatctttagttagttctaaacattgggctc</t>
  </si>
  <si>
    <t>tgcaggcgacagccaacaactaccaggtgcaggtgaccatcaacaactggagccccatcagccg</t>
  </si>
  <si>
    <t>tgcaggcgacagccaacaactaccaggtgcaggtgaccatcgacaactggagccccatcagccg</t>
  </si>
  <si>
    <t>tgcaggcgacagcctgacgacgtcccaagagaccctcatgatgccaccattcctcacctctgcc</t>
  </si>
  <si>
    <t>tgcaggcgacagcctgacgacgtcccaagagaccctcatgatgccaccattcctcgcctctgcc</t>
  </si>
  <si>
    <t>tgcaggcgacatttgtatcacctggttcggaccaattaccagggtggttatcacggaggcagag</t>
  </si>
  <si>
    <t>tgcaggcgacatttgtatcacctggttcggaccaattcccagggtggttatcacggaggcagag</t>
  </si>
  <si>
    <t>tgcaggcgaccaacggaggcggcgtctcctcctcggcggcgaccgctggtgctgcactgacggt</t>
  </si>
  <si>
    <t>tgcaggcgaccaatggaggcggcgtctcctcctcggcggcgaccgctggtgctgcactgacggt</t>
  </si>
  <si>
    <t>tgcaggcgacgacgacgatggcgtggcggtggacgactgaccttgagcccctgcgcgagcgtgc</t>
  </si>
  <si>
    <t>tgcaggcgacgacgacgatggcgtggcggtggatgactgaccttgagcccctgcgcgagcgtgc</t>
  </si>
  <si>
    <t>tgcaggcgacgagccctactactagtagtagcagggaccatcatcgtctcatcagcagtctcag</t>
  </si>
  <si>
    <t>tgcaggcgacgagccctactactagtagtagcagggaccatcatcgtctcgtcagcagtctcag</t>
  </si>
  <si>
    <t>tgcaggcgacgcgcatgtgccgtgccacagcacttctttcactcccccagtgacgccgatcacg</t>
  </si>
  <si>
    <t>tgcaggcgacgcgcatgtgccgtgccacagcacttctttcactcccccattgacgccgatcacg</t>
  </si>
  <si>
    <t>tgcaggcgacggcaagcgggtagtggaacccgcctcccgcttcggggagcccgaaaaaaaaaaa</t>
  </si>
  <si>
    <t>tgcaggcggcggcaagcgggtagtggaacccgcctcccgcttcggggagcccgaaaaaaaaaaa</t>
  </si>
  <si>
    <t>tgcaggcgactacaacctgcttcgaagccactaacaggcatgatatgggtctcgcgcgcagacg</t>
  </si>
  <si>
    <t>tgcaggcgactacaacctgcttcgaagccgctaacaggcatgatatgggtctcgcgcgcagacg</t>
  </si>
  <si>
    <t>tgcaggcgactacgagtacatcgacgtcgtggtgccgagagaggagcagggcgctggcgcgggc</t>
  </si>
  <si>
    <t>tgcaggcgactacgagtacatcgacgtcgtggtgccgagggaggagcagggcgctggcgcgggc</t>
  </si>
  <si>
    <t>tgcaggcgactcagatatgtgccaaacagcatacatgccttactgaagaattcatataatggcc</t>
  </si>
  <si>
    <t>tgcaggcgactcagatatgtgccaaacagcatacatgccttattgaagaattcatataatggcc</t>
  </si>
  <si>
    <t>tgcaggcgactctttgtcaaaattgataggaactagaatacactaaggcataagattaatagct</t>
  </si>
  <si>
    <t>tgcaggcgactctttgtcaaaattgattggaactagaatacactaaggcataagattaatagct</t>
  </si>
  <si>
    <t>tgcaggcgagaaacctccagtacatgaagctggtgatcaaggaggccctgcggctgcacccgcc</t>
  </si>
  <si>
    <t>tgcaggcgagcaacctccagtacatgaagctggtgatcaaggaggccctgcggctgcacccgcc</t>
  </si>
  <si>
    <t>tgcaggcgagaggggagggagctttgagatcacgagacgagaaccagatccagatccaattgac</t>
  </si>
  <si>
    <t>tgcaggcgagaggggagggagctttgagatcacgagacgcgaaccagatccagatccaattgac</t>
  </si>
  <si>
    <t>tgcaggcgagagtcataaagtatcaccatcggtctcggagaattttctgcggcaaaccaacccc</t>
  </si>
  <si>
    <t>tgcaggcgagagtcatatagtatcaccatcggtctcggagaattttctgcggcaaaccaacccc</t>
  </si>
  <si>
    <t>tgcaggcgagcaaagcctgatgtaacctgaccgagttggagggcgccatcattcgagagcagca</t>
  </si>
  <si>
    <t>tgcaggcgagcaaagcctgatgtgacctgaccgagttggagggcgccatcattcgagagcagca</t>
  </si>
  <si>
    <t>tgcaggcgagcgccaccaggaagaacttggcccgcgacatcctattcctacgtgagccaccgcc</t>
  </si>
  <si>
    <t>tgcaggcgagcgccaccaggaagaacttggcccgcgacatcctattcctacgtgagccgccgcc</t>
  </si>
  <si>
    <t>tgcaggcgagcgtgtcgtacaggatcgatcgatcggaggaaccaaaccgccgcgatcagcaaat</t>
  </si>
  <si>
    <t>tgcaggcgagcgtgtcgtacaggatcgatcgatcggaggaacgaaaccgccgcgatcagcaaat</t>
  </si>
  <si>
    <t>tgcaggcgaggacaaaccagtgacctcgtcaacgaaagttgagttctagatcttcgttcagtca</t>
  </si>
  <si>
    <t>tgcaggcgaggacaaaccagtgacctcgtcaacgaaagttgagttttagatcttcgttcagtca</t>
  </si>
  <si>
    <t>tgcaggcgaggagatcatggatgtggtactaacgactttttgctgcttgctcggagcagatgcc</t>
  </si>
  <si>
    <t>tgcaggcgaggcgatcatggatgtggtactaacgactttttgctgcttgctcggagcagatgcc</t>
  </si>
  <si>
    <t>tgcaggcgaggagcacctggacttcatacctgtcctgtccaaatatattaaacatatttcctaa</t>
  </si>
  <si>
    <t>tgcaggcgaggagcacctggacttcatacctgtcctgtccaaatatattaagcatatttcctaa</t>
  </si>
  <si>
    <t>tgcaggcgaggatcgaggccgtcgagacggtgtacttcagcgggttctgcgagtaccacgccaa</t>
  </si>
  <si>
    <t>tgcaggcgaggatcgaggccgtctagacggtgtacttcagcgggttctgcgagtaccacgccaa</t>
  </si>
  <si>
    <t>tgcaggcgaggcacaaagcactggcaaaaagggcaccagcagcgagctcaacttgaacctcgag</t>
  </si>
  <si>
    <t>tgcaggtgaggcacaaagcactggcaaaaagggcaccagcagcgagctcaacttgaacctcgag</t>
  </si>
  <si>
    <t>tgcaggcgagggcgacagtgggctctgatggaaggacaagttcggcgatcactgacggcccgac</t>
  </si>
  <si>
    <t>tgcaggcgagggcgacagtgggctctgatggaaggacaagttgggcgatcactgacggcccgac</t>
  </si>
  <si>
    <t>tgcaggcgaggtccgtcagtggaacctgagtgagcgcaggtgtcaatcaatgctgaacgggctc</t>
  </si>
  <si>
    <t>tgcaggcgaggtccgtcagtggaacctgagtgagcgtaggtgtcaatcaatgctgaacgggctc</t>
  </si>
  <si>
    <t>tgcaggcgagtccatatgtactcctacaatacaagagaacgggacacggacacgggcaacatgc</t>
  </si>
  <si>
    <t>tgcaggcgagtccatatgtactcctacaatacaagagaacgggacacgggcacgggcaacatgc</t>
  </si>
  <si>
    <t>tgcaggcgataatcagaaggtacaaccgtacaagcgcacccttatttccacatgctatactttc</t>
  </si>
  <si>
    <t>tgcaggcgataatcagaaggtacgaccgtacaagcgcacccttatttccacatgctatactttc</t>
  </si>
  <si>
    <t>tgcaggcgatatgtttactccactactggtactacccaaccaccctgatgagtctactcgtgca</t>
  </si>
  <si>
    <t>tgcaggcgatatgtttactccagtactggtactacccaaccaccctgatgagtctactcgtgca</t>
  </si>
  <si>
    <t>tgcaggcgatcaactgcgtcgcgaagtacgcctcatctgggggaaacggctcagtgagcaaatc</t>
  </si>
  <si>
    <t>tgcaggcgatcacctgcgtcgcgaagtacgcctcatctgggggaaacggctcagtgagcaaatc</t>
  </si>
  <si>
    <t>tgcaggcgatcccaggatcctgtaaaggatgggtgcacttccaggggcagggagtgcaggatta</t>
  </si>
  <si>
    <t>tgcaggcgatcccaggatcctgtaaaggatggatgcacttccaggggcagggagtgcaggatta</t>
  </si>
  <si>
    <t>tgcaggcgatccctcctgctttccgtccgaatcgggcagccgacaaatatatacgcggaatctt</t>
  </si>
  <si>
    <t>tgcaggcgatccctcctgctttccgtccgaatcgggcagccgactaatatatacgcggaatctt</t>
  </si>
  <si>
    <t>tgcaggcgatcggcaccgagcgccgaagaggcacaagtcctcggcgccgtcgaaagcggccctg</t>
  </si>
  <si>
    <t>tgcaggcgatcggcaccgagcgccgaagcggcacaagtcctcggcgccgtcgaaagcggccctg</t>
  </si>
  <si>
    <t>tgcaggcgatctcgcatgccatgtttgttcgcttttacaagcattaggtggaaaggcatccatg</t>
  </si>
  <si>
    <t>tgcaggcgatctcgcatgccatgtttgttcgcttttagaagcattaggtggaaaggcatccatg</t>
  </si>
  <si>
    <t>tgcaggcgatcttcccatttgccaatttggaggatatgtatggggggagggcacagacgctgat</t>
  </si>
  <si>
    <t>tgcaggcgatcttcccatttgccaatttggaggatatgtatggggggagggcacagatgctgat</t>
  </si>
  <si>
    <t>tgcaggcgatgaaatgcatacttactggaatttccgaagacgctcgtgcaagccaccttgcatg</t>
  </si>
  <si>
    <t>tgcaggcgatgaaatgcatacttactggaatttccgaagacgctcgtgcaagccaccttgtatg</t>
  </si>
  <si>
    <t>tgcaggcgatgatcagttgacagtgtagcgtctctgattgcagactaccaggtgatttcggctt</t>
  </si>
  <si>
    <t>tgcaggcgatgatcagttgacagtgtagcgtctctgattgcagattaccaggtgatttcggctt</t>
  </si>
  <si>
    <t>tgcaggcgatgccgtacctcaaggccgtggtgctggaggcgctccgtcgccacccgccgaaaaa</t>
  </si>
  <si>
    <t>tgcagtcgatgccgtacctcaaggccgtggtgctggaggcgctccgtcgccacccgccgaaaaa</t>
  </si>
  <si>
    <t>tgcaggcgatgctggggccccacggcaccgtctccctcgccgagtcctgaaaggcatcacaatt</t>
  </si>
  <si>
    <t>tgcaggcgatgctggggccccacggcaccgtctccctcgccgagtcctgaaaggcatcacgatt</t>
  </si>
  <si>
    <t>tgcaggcgatggaatcccaagcctcatatacgtctccagggaaaagagccccacacagcaccac</t>
  </si>
  <si>
    <t>tgcaggcgatggaatcccaagcctcatatacgtctccagggagaagagccccacacagcaccac</t>
  </si>
  <si>
    <t>tgcaggcgatggatcgccaagacgacgatgaagaggtgcagtacgtgcgtggtgtcaactgggc</t>
  </si>
  <si>
    <t>tgcaggcgatggatctccaagacgacgatgaagaggtgcagtacgtgcgtggtgtcaactgggc</t>
  </si>
  <si>
    <t>tgcaggcgatggctgacattatattatgacaaagaatcgaagctagagctagcgcatcagaact</t>
  </si>
  <si>
    <t>tgcaggcgatggctgacattatattatgacaaagaatcgaagctatagctagcgcatcagaact</t>
  </si>
  <si>
    <t>tgcaggcgatgtcaccagatggtttcgagtggaatttttatatccatggcatgtgctgttctgt</t>
  </si>
  <si>
    <t>tgcaggcgatgtcaccagatggtttcgagtggaatttttatgtccatggcatgtgctgttctgt</t>
  </si>
  <si>
    <t>tgcaggcgattaacaatgctaccattccagctggatggaacgagaccactattgttatgtatga</t>
  </si>
  <si>
    <t>tgcaggcgattaacaatgctaccattccagctgggtggaacgagaccactattgttatgtatga</t>
  </si>
  <si>
    <t>tgcaggcgattaacgagaagatcgtgtccatggccatcgatcgggcggagatcaaggcggtgga</t>
  </si>
  <si>
    <t>tgcaggcgattaacgagaagatcgtgtccatgggcatcgatcgggcggagatcaaggcggtgga</t>
  </si>
  <si>
    <t>tgcaggcgattcgaggaagagaaggtttgcctctgcaacaatggatatcatattcccaatcttc</t>
  </si>
  <si>
    <t>tgcaggcgattcgaggaagagaaggtttgcctctgcaacaatggatatcatattcccaatcttt</t>
  </si>
  <si>
    <t>tgcaggcgattggcatgagtaatactgctgctggtgtgccgtagtggtgctcggcgccaccgag</t>
  </si>
  <si>
    <t>tgcaggcgattggcatgagtaatactgctgctggtgtgccgtagtggtgctcgtcgccaccgag</t>
  </si>
  <si>
    <t>tgcaggcgatttaggcacagcgcaactgtagatcacccgatacacccctcctcgtacaattttg</t>
  </si>
  <si>
    <t>tgcaggcgatttaggcacagcgcaactgtagatcgcccgatacacccctcctcgtacaattttg</t>
  </si>
  <si>
    <t>tgcaggcgatttcttgacgagagactggtctgcggacgcaaccaggagtcgcggatcccaagcg</t>
  </si>
  <si>
    <t>tgcaggcgatttcttggcgagagactggtctgcggacgcaaccaggagtcgcggatcccaagcg</t>
  </si>
  <si>
    <t>tgcaggcgcaaaaaaggggagaggtcggtcgtcgaaccgaatcttgctagaacgagaaccagca</t>
  </si>
  <si>
    <t>tgcaggcgcaaaaaaggggagaggtcggtcgtcgaaccgaatcttgttagaacgagaaccagca</t>
  </si>
  <si>
    <t>tgcaggcgcaaaaggcgcttttccacgctgggcgcacggcggaagcgcacgcacgcccgaaaaa</t>
  </si>
  <si>
    <t>tgcaggcgcaaaaggcgcttttccacgctgggcgcacggcggaagcgcgcgcacgcccgaaaaa</t>
  </si>
  <si>
    <t>tgcaggcgcaaaggcgagctcatcttggtgtacgactacatggcgaacgggagccttgacaagt</t>
  </si>
  <si>
    <t>tgcaggcgcaaaggtgagctcatcttggtgtacgactacatggcgaacgggagccttgacaagt</t>
  </si>
  <si>
    <t>tgcaggcgcaaccgcaacacagaaaaaatctcagattcagaaactggagcactgcacgtttgct</t>
  </si>
  <si>
    <t>tgcaggcgcaaccgcaacacagaaaaaatctcagattcaggaactggagcactgcacgtttgct</t>
  </si>
  <si>
    <t>tgcaggcgcaagggcgagcttctcctggtgtacgactacatggcaaacggcagtctcgacaagt</t>
  </si>
  <si>
    <t>tgcaggcgcaagggcgagcttctcctggtgtacgactatatggcaaacggcagtctcgacaagt</t>
  </si>
  <si>
    <t>tgcaggcgcacaatgtatactaccgacggagaattaaccaagacagactcttcagctgtacatt</t>
  </si>
  <si>
    <t>tgcaggcgcacaatttatactaccgacggagaattaaccaagacagactcttcagctgtacatt</t>
  </si>
  <si>
    <t>tgcaggcgcacacactgatcacctgcatcggttgattcttttaattatctctgagcacttcagt</t>
  </si>
  <si>
    <t>tgcaggcgcacacactgatcacctgcatcggttgattcttttaattgtctctgagcacttcagt</t>
  </si>
  <si>
    <t>tgcaggcgcacatacatttaaacttaatactctttgtctagtaataatttagcctgacattcca</t>
  </si>
  <si>
    <t>tgcaggcgcacatacatttaaacttaatactctttgtctagtaataatttagcctgccattcca</t>
  </si>
  <si>
    <t>tgcaggcgcaccaggtgggccaggaaaatcgcacggttgcacgtggacacgggccttgcaatca</t>
  </si>
  <si>
    <t>tgcaggcgcacctggtgggccaggaaaatcgcacggttgcacgtggacacgggccttgcaatca</t>
  </si>
  <si>
    <t>tgcaggcgcacgcctcatacgccttcaacagctacttccagcgcaacccgtcggcggcaagctg</t>
  </si>
  <si>
    <t>tgcaggcgcacgcctcctacgccttcaacagctacttccagcgcaacccgtcggcggcaagctg</t>
  </si>
  <si>
    <t>tgcaggcgcacgcgaggaagctcaaggaggaggtcgcggcgctggaggcccgaaaaaaaaaaaa</t>
  </si>
  <si>
    <t>tgcaggcgcacgcgcggaagctcaaggaggaggtcgcggcgctggaggcccgaaaaaaaaaaaa</t>
  </si>
  <si>
    <t>tgcaggcgcagacgctgccaggcaatggggagaacggccacggccagttggcacctaccagctg</t>
  </si>
  <si>
    <t>tgcaggcgcagacgctgccaggcaattgggagaacggccacggccagttggcacctaccagctg</t>
  </si>
  <si>
    <t>tgcaggcgcagagcgtcgtcgtgcccgtcatggccagctccgccgtcacggcgctcgcccatgt</t>
  </si>
  <si>
    <t>tgcaggcgcagagcgtcgtcgtgcccgtcatgaccagctccgccgtcacggcgctcgcccatgt</t>
  </si>
  <si>
    <t>tgcaggcgcagatccagtaaagaacatgggtgtgcacatgtacacatgataatctttgaaagcg</t>
  </si>
  <si>
    <t>tgcaggcgcagatccagtaaaggacatgggtgtgcacatgtacacatgataatctttgaaagcg</t>
  </si>
  <si>
    <t>tgcaggcgcagcacaggtccaccatggtgatgaccagtatcgccgtctgcaaatttaaagaaca</t>
  </si>
  <si>
    <t>tgcaggcgcagcacaggtccaccatggtgatgaccagtattgccgtctgcaaatttaaagaaca</t>
  </si>
  <si>
    <t>tgcaggcgcagcgggacagagacggcaacatcagtgtcaacacgacaaggctatgaggaggaag</t>
  </si>
  <si>
    <t>tgcaggcgcagcgggacagagacggcgacatcagtgtcaacacgacaaggctatgaggaggaag</t>
  </si>
  <si>
    <t>tgcaggcgcagcgtgtcgctgaactgccagaactcgcggtcgtagccctccatggcctcgatcc</t>
  </si>
  <si>
    <t>tgcaggcgcagcgtgtcgctgaactgccagaactcgcggtcgtagccctccatggcctcgatcg</t>
  </si>
  <si>
    <t>tgcaggcgcaggccgaggtcagcgacgagccccttcttgatggcgttgaacaccgaaaaaaaaa</t>
  </si>
  <si>
    <t>tgcaggcgcaggccgaggtcggcgacgagccccttcttgatggcgttgaacaccgaaaaaaaaa</t>
  </si>
  <si>
    <t>tgcaggcgcaggggcctccgaagattctccagattcataaaactgcgcacgtgtctcgtacgac</t>
  </si>
  <si>
    <t>tgcaggggcaggggcctccgaagattctccagattcataaaactgcgcacgtgtctcgtacgac</t>
  </si>
  <si>
    <t>tgcaggcgcaggtgaaaaactgataaccttgagtacctcatttcacaatgctttcttatactga</t>
  </si>
  <si>
    <t>tgcaggcgcaggtgataaactgataaccttgagtacctcatttcacaatgctttcttatactga</t>
  </si>
  <si>
    <t>tgcaggcgcagtgacaagtccacctcctcgccctcctagaatgtgatagcctcatactgccact</t>
  </si>
  <si>
    <t>tgcaggcgcagtgacaagtccacctcctcgccctcctcgaatgtgatagcctcatactgccact</t>
  </si>
  <si>
    <t>tgcaggcgcataggtgtgtgcagtgcgctcgcgcttcactctaaaccagtcgcttgtcactcct</t>
  </si>
  <si>
    <t>tgcaggcgcataggtgtgtgcagtgcgctggcgcttcactctaaaccagtcgcttgtcactcct</t>
  </si>
  <si>
    <t>tgcaggcgcatgcgtgacaggagtggaaaaaattctatgcactcgtggtgtagatcagcccgtg</t>
  </si>
  <si>
    <t>tgcaggcgcatgcgtgacaggagtggaaaaaattctatggactcgtggtgtagatcagcccgtg</t>
  </si>
  <si>
    <t>tgcaggcgcatggcttctaccagacagccattaccattcatgtcgtctacgtgtactctctcca</t>
  </si>
  <si>
    <t>tgcaggcgtatggcttctaccagacagccattaccattcatgtcgtctacgtgtactctctcca</t>
  </si>
  <si>
    <t>tgcaggcgcatgttctgccagcttcctgccctgttcgcttggcagttgctaggcacgctgcggg</t>
  </si>
  <si>
    <t>tgcaggcgcatgttctgccagcttcttgccctgttcgcttggcagttgctaggcacgctgcggg</t>
  </si>
  <si>
    <t>tgcaggcgccaaaagcatgtacgcaacgttgtcagcgcgacaccgagccaatagtgacgtgtgc</t>
  </si>
  <si>
    <t>tgcaggcgccaaaagcatgtacgcaacgttgtcagcgcgacaccgagccagtagtgacgtgtgc</t>
  </si>
  <si>
    <t>tgcaggcgccaccccacgcgctccgcgaactccagcatgcccgccttctgccccgaaaaaaaaa</t>
  </si>
  <si>
    <t>tgcaggcgccaccccacgcgctccgcgaactccagcatgcgcgccttctgccccgaaaaaaaaa</t>
  </si>
  <si>
    <t>tgcaggcgccacgccaggcagacccaagcgaggcaaaggaggtgcatggcaggcgccaggcgcc</t>
  </si>
  <si>
    <t>tgcaggcgccacgccaggcagacccaagcgaggcaaaggaggtgcatggcaggcggcaggcgcc</t>
  </si>
  <si>
    <t>tgcaggcgccagagccgcgtgtaggccttgaacgcctttcggctgtggtggtccccgccgccgt</t>
  </si>
  <si>
    <t>tgcaggcgccagagccgcgtgtatgccttgaacgcctttcggctgtggtggtccccgccgccgt</t>
  </si>
  <si>
    <t>tgcaggcgccagcgccgtgggctttcggagcacacaggcacacagcacaggcgcacagaaaccc</t>
  </si>
  <si>
    <t>tgcaggcgccagcgccgtgggctttcggagcacacaggcacacagcacaggcgcacagcaaccc</t>
  </si>
  <si>
    <t>tgcaggcgccagctgatcagacaagatacattcggatctgacgaggcggcagcagaactgataa</t>
  </si>
  <si>
    <t>tgcaggcgccagctgatcggacaagatacattcggatctgacgaggcggcagcagaactgataa</t>
  </si>
  <si>
    <t>tgcaggcgccaggcgcaacgacgacgtcaaatgcatggcgaaatgaaaccgacaaggaaggaaa</t>
  </si>
  <si>
    <t>tgcaggcgccaggcgcaacgacgacgtcaaatgcatggcgaaatgaagccgacaaggaaggaaa</t>
  </si>
  <si>
    <t>tgcaggcgccatcggatccgaacgccgccgccgccgcagccgacgcggtccattccaactatct</t>
  </si>
  <si>
    <t>tgcaggcgccatcggatccgaacgccgccgccgccgcagccgacgcggtccattccaactctct</t>
  </si>
  <si>
    <t>tgcaggcgccatgtagctgatgctacacacttgcggcttccgtgcagcaccgccgcaaccccga</t>
  </si>
  <si>
    <t>tgcaggcgccatgtagctgatgctacacacttgcggcttccgtgcagcaccgccgcaaccctga</t>
  </si>
  <si>
    <t>tgcaggcgcccgagaactccgtcgactggcgcggccgcccgtgccgaaaaaaaaaaaaaaaaaa</t>
  </si>
  <si>
    <t>tgcaggcgcccgagagctccgtcgactggcgcggccgcccgtgccgaaaaaaaaaaaaaaaaaa</t>
  </si>
  <si>
    <t>tgcaggcgcccgtaaacctgcgttagttgcctgcatttcccctgccaggcttttgcaggagaag</t>
  </si>
  <si>
    <t>tgcaggcgcccgtaaacctgcgttagttgcctgcatttcccctgctaggcttttgcaggagaag</t>
  </si>
  <si>
    <t>tgcaggcgcccgtcgtgttcgggtgcgggcaggtgcagacgggctatttcctagacggcggcgc</t>
  </si>
  <si>
    <t>tgcaggcgcccgtcgtgttcgggtgcgggcaggtgcagacgggctatttcctggacggcggcgc</t>
  </si>
  <si>
    <t>tgcaggcgccgacctccccgttctccttcttcccgccgacgtcgccgtcgccgttccaccgaaa</t>
  </si>
  <si>
    <t>tgcagtcgccgacctccccgttctccttcttcccgccgacgtcgccgtcgccgttccaccgaaa</t>
  </si>
  <si>
    <t>tgcaggcgccgagcctcctgatggagcaggcgagcgccaacctgagcagcaccatgacgggccg</t>
  </si>
  <si>
    <t>tgcaggcgccgagcctcctgatggagcaggcgagcgtcaacctgagcagcaccatgacgggccg</t>
  </si>
  <si>
    <t>tgcaggcgccgcaccgtgcagcgcaacctcgatcagtcgatcggcagaggagcgcttcccgaaa</t>
  </si>
  <si>
    <t>tgcaggcgccgcaccgtgcagcgcagcctcgatcagtcgatcggcagaggagcgcttcccgaaa</t>
  </si>
  <si>
    <t>tgcaggcgccgcactgttgcaggattcagagacaactagtaggtcagtgcaagttggttgcacc</t>
  </si>
  <si>
    <t>tgcaggcgccgcagtgttgcaggattcagagacaactagtaggtcagtgcaagttggttgcacc</t>
  </si>
  <si>
    <t>tgcaggcgccgccagcgacgcgacggcggcatgcatgatgacgcctggtgacgtcagcttctcc</t>
  </si>
  <si>
    <t>tgcaggcgccgccagcgacgcggcggcggcatgcatgatgacgcctggtgacgtcagcttctcc</t>
  </si>
  <si>
    <t>tgcaggcgccgcctccccagccccagcaccagcagccgtcctcccgaaaaaaaaaaaaaaaaaa</t>
  </si>
  <si>
    <t>tgcaggcgccgcctccccagccccagcaccagcagctgtcctcccgaaaaaaaaaaaaaaaaaa</t>
  </si>
  <si>
    <t>tgcaggcgccgcgacacggggtcaaacgcgaaggcgaagaggaagggcagggagaaggacaccg</t>
  </si>
  <si>
    <t>tgcaggcgccgcgacacggggtcaaacgctaaggcgaagaggaagggcagggagaaggacaccg</t>
  </si>
  <si>
    <t>tgcaggcgccgctcggcaccgccgcggcctcgacggccaccaccaccgcagccatcctgctggt</t>
  </si>
  <si>
    <t>tgcaggcgccgctgggcaccgccgcggcctcgacggccaccaccaccgcagccatcctgctggt</t>
  </si>
  <si>
    <t>tgcaggcgccgctcggcaccgcggcggcctcgacggccaccaccaccgcagccatccgaaaaaa</t>
  </si>
  <si>
    <t>tgcaggcgccgctcggcaccgcggcggcctcgacggccaccactaccgcagccatccgaaaaaa</t>
  </si>
  <si>
    <t>tgcaggcgccgttgtcgctcttctcgcgcggagcggcagtctggcggagaaggaatagctcgcc</t>
  </si>
  <si>
    <t>tgcaggcgccgttgtcgctcttctcgcgcggagcggcagtctggcggagaaggaatagctcgct</t>
  </si>
  <si>
    <t>tgcaggcgcctcacgcgtggtctctccgcgagtccgcgcgcaaccgcgagcaagggacgatcga</t>
  </si>
  <si>
    <t>tgcaggcgcctcacgtgtggtctctccgcgagtccgcgcgcaaccgcgagcaagggacgatcga</t>
  </si>
  <si>
    <t>tgcaggcgcctccgaggtcagtcagactcccgctgctcccaaacctggtccgtgtgttggtgag</t>
  </si>
  <si>
    <t>tgcaggcgcctccgaggtcagtcagactcccgctgctcccaaacctggtccgtgtgttggttag</t>
  </si>
  <si>
    <t>tgcaggcgcctgaaggccgaaggcaaggagatgtgcccgtccacctgggccacaattttccact</t>
  </si>
  <si>
    <t>tgcaggcgcctgaaggccgaaggcaaggagatgtgcccgtccacctgggccacagttttccact</t>
  </si>
  <si>
    <t>tgcaggcgcctgatggcactatcctaatctgctcggccccagatgtcagccaacgtgacaggaa</t>
  </si>
  <si>
    <t>tgcaggcgcctgatggcgctatcctaatctgctcggccccagatgtcagccaacgtgacaggaa</t>
  </si>
  <si>
    <t>tgcaggcgcctgcctgtggctgatcggctttgtcttgggcctgggcttgctgagcttgcggctg</t>
  </si>
  <si>
    <t>tgcaggcgcctgcctgtggctgatcggctttgtcttgggcttgggcttgctgagcttgcggctg</t>
  </si>
  <si>
    <t>tgcaggcgcctgctcctctccgacaagaccccaagaactcgccaacctaggccagccacccttc</t>
  </si>
  <si>
    <t>tgcaggcgcttgctcctctccgacaagaccccaagaactcgccaacctaggccagccacccttc</t>
  </si>
  <si>
    <t>tgcaggcgcctggcttctaccagacagccactagcccactaccattcatgcacgtcgtcaacgt</t>
  </si>
  <si>
    <t>tgcaggcgcctggcttctaccagacagccactagcccactaccattcatgcatgtcgtcaacgt</t>
  </si>
  <si>
    <t>tgcaggcgcgaagcacagacgcccagtccaaccgagaagaaagttgccgaaacgccgccgcaac</t>
  </si>
  <si>
    <t>tgcaggcgcgaagcacagacgcccagtccaaccgagcagaaagttgccgaaacgccgccgcaac</t>
  </si>
  <si>
    <t>tgcaggcgcgacatcttccccgtttcaggagggcaacgagatgggctgccatcgtggaggacac</t>
  </si>
  <si>
    <t>tgcaggcgcgacatcttccccgtttcaggagggcgacgagatgggctgccatcgtggaggacac</t>
  </si>
  <si>
    <t>tgcaggcgcgagagaatctagcaaagttagatgttttgtctttatttattctaataaattaggt</t>
  </si>
  <si>
    <t>tgcaggcgcgagagaatctagcaaagtttgatgttttgtctttatttattctaataaattaggt</t>
  </si>
  <si>
    <t>tgcaggcgcgaggttggggttcgcccgctggttggacggtcgtctcgggcagcttgtcatggac</t>
  </si>
  <si>
    <t>tgcaggcgcgaggttggggttcgcccgctggttggacggtcgtctcgggcagcttgtcatgggc</t>
  </si>
  <si>
    <t>tgcaggcgcgcagcaacaaaagtggggggcccaactccgagccccgcgtagccgcacacggcgc</t>
  </si>
  <si>
    <t>tgcaggcgcgcagcaacaaaagtggggggcccaactccgagcccctcgtagccgcacacggcgc</t>
  </si>
  <si>
    <t>tgcaggcgcgcatgccgtgcgtcgctgttgcctcttttgcccacaccgaaaaaaaaaaaaaaaa</t>
  </si>
  <si>
    <t>tgcaggcgcgcatgccgtgcgtcgctgttgccacttttgcccacaccgaaaaaaaaaaaaaaaa</t>
  </si>
  <si>
    <t>tgcaggcgcgcggcatgccgcaggacctcagctgggaccacgccgccgttctgtatgaggacgt</t>
  </si>
  <si>
    <t>tgcaggcgcgcggcatggcgcaggacctcagctgggaccacgccgccgttctgtatgaggacgt</t>
  </si>
  <si>
    <t>tgcaggcgcgcggcatggcacaggacctcagctgggaccacgccgccgtgctgtatgaggacgt</t>
  </si>
  <si>
    <t>tgcaggcgcgcggcatggcacaggacctcagttgggaccacgccgccgtgctgtatgaggacgt</t>
  </si>
  <si>
    <t>tgcaggcgcgcggcttccccagcaagtggtgtgactggatgcgcctgctccttgttacatccag</t>
  </si>
  <si>
    <t>tgcaggcgtgcggcttccccagcaagtggtgtgactggatgcgcctgctccttgttacatccag</t>
  </si>
  <si>
    <t>tgcaggcgcgcggggaatgctgcccgcctcttgctttgcagcccgcggaacccaccgccatcgt</t>
  </si>
  <si>
    <t>tgcaggcgcgcggggaatgctgcccgcctcttgctttgcagcccgcggaacccaccgccgtcgt</t>
  </si>
  <si>
    <t>tgcaggcgcggaccgagcaaaaaccagcaccagccaaagcagagtagtagcagacgcgaagaag</t>
  </si>
  <si>
    <t>tgcaggcgcggatcgagcaaaaaccagcaccagccaaagcagagtagtagcagacgcgaagaag</t>
  </si>
  <si>
    <t>tgcaggcgcggatacctcgacacggcgacgcgacaacgcggcctccctcgctctcccagccaga</t>
  </si>
  <si>
    <t>tgcaggcgcggatacctcgacacggcgacgcgacaacgcggcctccctcgctctcgcagccaga</t>
  </si>
  <si>
    <t>tgcaggcgcggcacaccaccgaggctgaggagctgctgtaagctcaccgtgagctctggagcca</t>
  </si>
  <si>
    <t>tgcaggcgcggcacaccacctaggctgaggagctgctgtaagctcaccgtgagctctggagcca</t>
  </si>
  <si>
    <t>tgcaggcgcggccatgcgccgccgcgagctggaccgtcgtccataaatgcgttgtcggccgaaa</t>
  </si>
  <si>
    <t>tgcaggcgcggccatgcgccgccgcgagctggaccgtcgtccgtaaatgcgttgtcggccgaaa</t>
  </si>
  <si>
    <t>tgcaggcgcggccgagggcagcgaggatgacggccgtgcgggcgtcgtctgtgaaggagaaggc</t>
  </si>
  <si>
    <t>tgcaggcgcggccgagggcagcgaggatgacggtcgtgcgggcgtcgtctgtgaaggagaaggc</t>
  </si>
  <si>
    <t>tgcaggcgcggccgcttcctcgacaggaagccgtagttgctgttgcaccaggcgagctcgctgc</t>
  </si>
  <si>
    <t>tgcaggcgcggccgcttcctcggcaggaagccgtagttgctgttgcaccaggcgagctcgctgc</t>
  </si>
  <si>
    <t>tgcaggcgcggcgcggactcggtctttgctcttgtcgcctgggaactctggaaggagagaacgc</t>
  </si>
  <si>
    <t>tgcaggcgcggctcggactcggtctttgctcttgtcgcctgggaactctggaaggagagaacgc</t>
  </si>
  <si>
    <t>tgcaggcgcggcggaagctggttccaccgcacacgccgtagcctgagccgtagccgtgtcgaag</t>
  </si>
  <si>
    <t>tgcaggcgcgggggaagctggttccaccgcacacgccgtagcctgagccgtagccgtgtcgaag</t>
  </si>
  <si>
    <t>tgcaggcgcgggagaggtcagaacagggggtcgctcaggacacgggaactagcagtgtgaagca</t>
  </si>
  <si>
    <t>tgcaggcgtgggagaggtcagaacagggggtcgctcaggacacgggaactagcagtgtgaagca</t>
  </si>
  <si>
    <t>tgcaggcgcgggaggtcggcgggataggcataacgcgatctctcctccagcttaactgccgcta</t>
  </si>
  <si>
    <t>tgcaggcgcgggaggtcggtgggataggcataacgcgatctctcctccagcttaactgccgcta</t>
  </si>
  <si>
    <t>tgcaggcgcggtcacccacgtctctcgcctccttccaatccgtcctctcacgtccagctcttct</t>
  </si>
  <si>
    <t>tgcaggcgcggtcacccacgtctctcgcctccttccaatccgtcctctcacgtcctgctcttct</t>
  </si>
  <si>
    <t>tgcaggcgcgtcgcctcctcctcatccccttcgtctaacacgtcgccgcccaacatcaccgccg</t>
  </si>
  <si>
    <t>tgcaggcgcgtctcctcctcctcatccccttcgtctaacacgtcgccgcccaacatcaccgccg</t>
  </si>
  <si>
    <t>tgcaggcgcgtggttgagggcgcacgcatgcaggtgcaggggccatccatcgtcctccacccac</t>
  </si>
  <si>
    <t>tgcaggcgcgtggttgagggcgcatgcatgcaggtgcaggggccatccatcgtcctccacccac</t>
  </si>
  <si>
    <t>tgcaggcgcgtggtttgggaggtcatcgttcagggactactcctgtgctagggtgctgtgtggc</t>
  </si>
  <si>
    <t>tgcaggcgcgtggtttgggaggtcatcgttcagggactactcctgttctagggtgctgtgtggc</t>
  </si>
  <si>
    <t>tgcaggcgctaagttcggatccaacaacgaccaccagcagcggatccaccactcttccatcagt</t>
  </si>
  <si>
    <t>tgcaggcgctaagttcggatcgaacaacgaccaccagcagcggatccaccactcttccatcagt</t>
  </si>
  <si>
    <t>tgcaggcgctagggatcaagaaggacgcaatggcgctcttggacgccctgcacggcgctttcag</t>
  </si>
  <si>
    <t>tgcaggcgctagggatcaagaaggacgccatggcgctcttggacgccctgcacggcgctttcag</t>
  </si>
  <si>
    <t>tgcaggcgctatcgataattcaatacgatcgagcctgttaggagcatcttatacgtttatccac</t>
  </si>
  <si>
    <t>tgcaggcgctatcgataattcaatacgatggagcctgttaggagcatcttatacgtttatccac</t>
  </si>
  <si>
    <t>tgcaggcgctcatgaggctccaggccaagacggcgtcgtctcggaaatccgttgaacaagtgag</t>
  </si>
  <si>
    <t>tgcaggcgctcatgaggctccaggccaagacggcgtcgtgtcggaaatccgttgaacaagtgag</t>
  </si>
  <si>
    <t>tgcaggcgctcctgtcagccgccgcgggcaacaagcaggcgccgcagcacttccactgcgcggc</t>
  </si>
  <si>
    <t>tgcaggcgctcctgtcagccgccgcgggcaacaagcaggcgccgcagcagttccactgcgcggc</t>
  </si>
  <si>
    <t>tgcaggcgctcgggatcgcgctgctgtgcgcaagctcgcgtcccgaggaccgaaaaaaaaaaaa</t>
  </si>
  <si>
    <t>tgcaggcgctcgggatcgcgctgctgtgcgccagctcgcgtcccgaggaccgaaaaaaaaaaaa</t>
  </si>
  <si>
    <t>tgcaggcgctcgtgccccacgtcactgacaaggtaaggctctcgatcagatgacacgatcgatg</t>
  </si>
  <si>
    <t>tgcaggcgctcgtgccccacgtcactgacaaggtaaggctctcgatcagatgacacggtcgatg</t>
  </si>
  <si>
    <t>tgcaggcgctgaagcacctgccgcgggagcaggtgcaggtggccaccaagttcggggttgtacg</t>
  </si>
  <si>
    <t>tgcaggcgctgaagcagctgccgcgggagcaggtgcaggtggccaccaagttcggggttgtacg</t>
  </si>
  <si>
    <t>tgcaggcgctgcggctggatgcgcggccgatggactcgtcgatgcggtcgagccgaaaaaaaaa</t>
  </si>
  <si>
    <t>tgcaggcgctgcggctggatgcgcggccgatggattcgtcgatgcggtcgagccgaaaaaaaaa</t>
  </si>
  <si>
    <t>tgcaggcgctgctgatcctagtgctgagccgcttcctggcgttcctgctccgccccctccgtca</t>
  </si>
  <si>
    <t>tgcaggcgctgctgatcctggtgctgagccgcttcctggcgttcctgctccgccccctccgtca</t>
  </si>
  <si>
    <t>tgcaggcgctgctgggctccgtgccgctggcgcatatagaggacgtctgcgaggcgcacgtatt</t>
  </si>
  <si>
    <t>tgcaggcgctgctgggctccgtgccgctggcgcatatagaggacgtctgcgaggcgcacgtctt</t>
  </si>
  <si>
    <t>tgcaggcgctgcttcaggatgtcctcgctgagccctccgctcccatcaatggtgatggcgcaga</t>
  </si>
  <si>
    <t>tgcaggcgctgcttcaggatgtcctcgttgagccctccgctcccatcaatggtgatggcgcaga</t>
  </si>
  <si>
    <t>tgcaggcgctggagaccatcttgcgcaccacatccaacttgtcgacgatgagaagcgatgatac</t>
  </si>
  <si>
    <t>tgcaggcgctggagaccatcttgtgcaccacatccaacttgtcgacgatgagaagcgatgatac</t>
  </si>
  <si>
    <t>tgcaggcgctgggaggcaactaccacgcactgcgggactacctgatgatcgacggcggcctgta</t>
  </si>
  <si>
    <t>tgcaggcgctgggaggcaactaccacgcgctgcgggactacctgatgatcgacggcggcctgta</t>
  </si>
  <si>
    <t>tgcaggcgctgggcaggcccaacgccgtggacgggaccatccccaaggtgtcgccgaaaaaaaa</t>
  </si>
  <si>
    <t>tgcaggcgctgggcaggcccaatgccgtggacgggaccatccccaaggtgtcgccgaaaaaaaa</t>
  </si>
  <si>
    <t>tgcaggcgctgggcggcaactaccacgcgctccgcgactatctgatgatcgacggaggcctgta</t>
  </si>
  <si>
    <t>tgcaggcgctgggcggcaactaccacgcgctccgcgactatctgatgatcgacggaggcttgta</t>
  </si>
  <si>
    <t>tgcaggcgctggtgagccgtgagcgtggacatgctgcttctgttcacggcgaaggtgttcgggg</t>
  </si>
  <si>
    <t>tgcaggcgctggtgagccgtgagcgtggacatgctgcttctgttcacggcgacggtgttcgggg</t>
  </si>
  <si>
    <t>tgcaggcgctggtgagcgtggacatgctagtgctgttcgtggcgaccatctgcggcgtgggcgg</t>
  </si>
  <si>
    <t>tgcaggcgctggtgagcgtggacatgctagtgctgttcgtggcgaccatctgcggcgttggcgg</t>
  </si>
  <si>
    <t>tgcaggcgctgtccaaggaggaggaggccgtgcggacgcgcctccgccgccgaaaaaaaaaaaa</t>
  </si>
  <si>
    <t>tgcaggcgctgtccaaggaggaggaggccgtgcgggcgcgcctccgccgccgaaaaaaaaaaaa</t>
  </si>
  <si>
    <t>tgcaggcgctgtgcaagcgcaacgacatccgcgccaacatgaccaatgccgccatggccgacgc</t>
  </si>
  <si>
    <t>tgcaggcgctgtgcaagcgcaacgacatccgcgccaacatgactaatgccgccatggccgacgc</t>
  </si>
  <si>
    <t>tgcaggcgctgtggatgaccctcatcctgtcgacggacttgcagatgccgctgcacgaccagtc</t>
  </si>
  <si>
    <t>tgcaggcgctgtggatggccctcatcctgtcgacggacttgcagatgccgctgcacgaccagtc</t>
  </si>
  <si>
    <t>tgcaggcgctgttcgatcgcggcatatactatgtacgtacacctttcctgatctatcttgtgga</t>
  </si>
  <si>
    <t>tgcaggcgctgttcgatcgcggcatatactatgtacgtacacctttcctgatctgtcttgtgga</t>
  </si>
  <si>
    <t>tgcaggcgcttggccccctgcaagtcctccgcgccgacctggacgacgaaggcagtttcgacga</t>
  </si>
  <si>
    <t>tgcaggcgcttggtcccctgcaagtcctccgcgccgacctggacgacgaaggcagtttcgacga</t>
  </si>
  <si>
    <t>tgcaggcggaacctgctgaagggtgccacaactctctggcgcgtcatcttggtcacacaagggg</t>
  </si>
  <si>
    <t>tgcaggcggaacctgctgaagggtgccacaactctctggtgcgtcatcttggtcacacaagggg</t>
  </si>
  <si>
    <t>tgcaggcggaagcagaggtgaagccgacgaggacaccgatggcgaggtagccctggtggttcct</t>
  </si>
  <si>
    <t>tgcaggcggaagcggaggtgaagccgacgaggacaccgatggcgaggtagccctggtggttcct</t>
  </si>
  <si>
    <t>tgcaggcggaagctacacgacgacccgacgagcaaaacgaagtgcgtcaaccgacgaacaaatc</t>
  </si>
  <si>
    <t>tgcaggcggaagctacacgacgacccgatgagcaaaacgaagtgcgtcaaccgacgaacaaatc</t>
  </si>
  <si>
    <t>tgcaggcggaagggagagctactgctggtgtacgactacatgtccaacggcagcctggacaagt</t>
  </si>
  <si>
    <t>tgcaggcggaagggagagctgctgctggtgtacgactacatgtccaacggcagcctggacaagt</t>
  </si>
  <si>
    <t>tgcaggcggaagtggtgtacctcgggatgctgagccatccgcatctggtcaagctggtgggctt</t>
  </si>
  <si>
    <t>tgcaggcggaggtggtgtacctcgggatgctgagccatccgcatctggtcaagctggtgggctt</t>
  </si>
  <si>
    <t>tgcaggcggaattttaggctacgaatttacttggttacgagcgatccagctgtgttcgtcgcga</t>
  </si>
  <si>
    <t>tgcaggcggaattttaggctacgaatttacttggttacgagcgatccagctgtgttcgtcgtga</t>
  </si>
  <si>
    <t>tgcaggcggacaggagcagcagcgccgccatgaggcgcccgtcgggcagaagccgcagaggagg</t>
  </si>
  <si>
    <t>tgcaggcggacaggagcagcagcgccgccatgaggcgcccgtcgggcaggagccgcagaggagg</t>
  </si>
  <si>
    <t>tgcaggcggacattccaagcgctggataggaacttcagtcgctgccccgccagtgctgctgccc</t>
  </si>
  <si>
    <t>tgcaggcggacattcccagcgctggataggaacttcagtcgctgccccgccagtgctgctgccc</t>
  </si>
  <si>
    <t>tgcaggcggacctccactccatcttcacctcgctctcgctctccctacccaccatcatcacgcg</t>
  </si>
  <si>
    <t>tgcaggcggacctccactccatcttcacctcgctctcgctctccctccccaccatcatcacgcg</t>
  </si>
  <si>
    <t>tgcaggcggacgcgccgtcgctggacgacttcacgtactcggtggaggtggggacgcggcaacg</t>
  </si>
  <si>
    <t>tgcaggcggacgcgccgtcgctgggcgacttcacgtactcggtggaggtggggacgcggcaacg</t>
  </si>
  <si>
    <t>tgcaggcggacgtggaggtcgtgttcgaggtcccaagcctggaggacgccgaggagctggacga</t>
  </si>
  <si>
    <t>tgcaggcggacgtggaggtcgtgttcgaggtcccgagcctggaggacgccgaggagctggacga</t>
  </si>
  <si>
    <t>tgcaggcggacgtggaggtcgtgttcgaggtcccgagcctggagtacgccgaggagctggaccc</t>
  </si>
  <si>
    <t>tgcaggcggacgtggaggtcgtgttcgaggtcccgagcctggagtatgccgaggagctggaccc</t>
  </si>
  <si>
    <t>tgcaggcggactggttgttatgatattctttcgtgggcatatgggagcgagagcgtcactgagg</t>
  </si>
  <si>
    <t>tgcaggcggactggttgttatgatattctttcgtgggcatgtgggagcgagagcgtcactgagg</t>
  </si>
  <si>
    <t>tgcaggcggagaagaagcaggacgacgggttcgagctcaccagggacgccatcaagtcgctgct</t>
  </si>
  <si>
    <t>tgcaggcggaggagaagcaggacgacgggttcgagctcaccagggacgccatcaagtcgctgct</t>
  </si>
  <si>
    <t>tgcaggcggagacgcatcccaatgcgagcaggagcagccgcggtccaatcgcgacgggtcaccg</t>
  </si>
  <si>
    <t>tgcagggggagacgcatcccaatgcgagcaggagcagccgcggtccaatcgcgacgggtcaccg</t>
  </si>
  <si>
    <t>tgcaggcggagagcaggctgcccacgactacggggtcgtcgcggaacgccgatgcctggacatg</t>
  </si>
  <si>
    <t>tgcaggcggagagcaggctgcccaggactacggggtcgtcgcggaacgccgatgcctggacatg</t>
  </si>
  <si>
    <t>tgcaggcggagcgcgacagcgcctgggcgatcggtggagtcgtcgagagccgaccacggccaga</t>
  </si>
  <si>
    <t>tgcaggcggagcgcgacagcgcctgggcgatcggtggagtcgtggagagccgaccacggccaga</t>
  </si>
  <si>
    <t>tgcaggcggagcggcaggagcttcccgttgatggggctgcgcgagcacatgatgacgtcatcga</t>
  </si>
  <si>
    <t>tgcaggcggcgcggcaggagcttcccgttgatggggctgcgcgagcacatgatgacgtcatcga</t>
  </si>
  <si>
    <t>tgcaggcggagcggcaggagcttcccgttgatggggctgcgcgagcacatgatgacgtcgtcga</t>
  </si>
  <si>
    <t>tgcaggcggagcggcaggagcttccctttgatggggctgcgcgagcacatgatgacgtcgtcga</t>
  </si>
  <si>
    <t>tgcaggcggaggagaagcaggacgacgggttcgagctcaccagggacgccatcaagtcttcgct</t>
  </si>
  <si>
    <t>tgcaggcggaggagaagcaggacgacgggttcgagctcaccagggacgccatcaagtctttgct</t>
  </si>
  <si>
    <t>tgcaggcggaggatggcgtggtcgcggattgcggacgggccttcacattgggaggcattattga</t>
  </si>
  <si>
    <t>tgcaggcggaggatggcgtggtcgcggattgcggatgggccttcacattgggaggcattattga</t>
  </si>
  <si>
    <t>tgcaggcggaggcagagtttggctaaggaacggcaagcgcggtgtgcaacaacagtgcaacgca</t>
  </si>
  <si>
    <t>tgcaggcggaggcagagtttggctaaggaacggcaagcgctgtgtgcaacaacagtgcaacgca</t>
  </si>
  <si>
    <t>tgcaggcggaggcgcttcacgccgaagccgcccatggaccagtgcgcctcgcgcgcccactcga</t>
  </si>
  <si>
    <t>tgcaggcggaggcgcttcacgccgaagccgcccatggcccagtgcgcctcgcgcgcccactcga</t>
  </si>
  <si>
    <t>tgcaggcggagggtccacgttcagagaaagcgcaaagagcgcctgcgccccgtgactccctaag</t>
  </si>
  <si>
    <t>tgcaggcggagggtccacgttcagcgaaagcgcaaagagcgcctgcgccccgtgactccctaag</t>
  </si>
  <si>
    <t>tgcaggcggaggtggggaaaaagttaagctagcgtgcgctttgcttgtgcatggcatggcatgt</t>
  </si>
  <si>
    <t>tgcaggtggaggtggggaaaaagttaagctagcgtgcgctttgcttgtgcatggcatggcatgt</t>
  </si>
  <si>
    <t>tgcaggcggagtccgactccgatagcgggctgagtttgggatggacggcgcgttccttcatttt</t>
  </si>
  <si>
    <t>tgcaggcggagtccgactctgatagcgggctgagtttgggatggacggcgcgttccttcatttt</t>
  </si>
  <si>
    <t>tgcaggcggataagcccaatagccgcagctccaacgctaactctctgacggtcaaggtaattaa</t>
  </si>
  <si>
    <t>tgcaggcggataagcccaatagccgcagctccaacgctaactctctgacggtgaaggtaattaa</t>
  </si>
  <si>
    <t>tgcaggcggatccagaattcaaaatcttcaagcctgggcatagctcctcgtgggaacatagacg</t>
  </si>
  <si>
    <t>tgcaggcggatccagaattcgaaatcttcaagcctgggcatagctcctcgtgggaacatagacg</t>
  </si>
  <si>
    <t>tgcaggcggatggatcgatcgggataaagatggtgagtcatgtacagctagctacgttcgctgg</t>
  </si>
  <si>
    <t>tgcaggcggatggatcgatcgggataaagatgatgagtcatgtacagctagctacgttcgctgg</t>
  </si>
  <si>
    <t>tgcaggcggcacaagcaagaaagtcatttctttcaggtaaaagggttcatgccagtttcactgc</t>
  </si>
  <si>
    <t>tgcaggcggcataagcaagaaagtcatttctttcaggtaaaagggttcatgccagtttcactgc</t>
  </si>
  <si>
    <t>tgcaggcggcaccgagcagcagtgtgtgtggcggagaaacaattgaagcacttgccaacaagat</t>
  </si>
  <si>
    <t>tgcaggcggcactgagcagcagtgtgtgtggcggagaaacaattgaagcacttgccaacaagat</t>
  </si>
  <si>
    <t>tgcaggcggcaccgcccacgcctgccgccatcaaggcccgcctccccgccgtccgaaaaaaaaa</t>
  </si>
  <si>
    <t>tgcaggcggcgccgcccacgcctgccgccatcaaggcccgcctccccgccgtccgaaaaaaaaa</t>
  </si>
  <si>
    <t>tgcaggcggcacgcctgtaccctgtacgcttgtacgggagtactacctggctacatggtgctgg</t>
  </si>
  <si>
    <t>tgcaggcggcacgcctgtaccctgtacgcttgtacgggagtactacttggctacatggtgctgg</t>
  </si>
  <si>
    <t>tgcaggcggcaggcggcagcgctactgggtctgcaaagcgcgtgcatgagtgatgcacgcgagc</t>
  </si>
  <si>
    <t>tgcaggcggcaggcggcatcgctactgggtctgcaaagcgcgtgcatgagtgatgcacgcgagc</t>
  </si>
  <si>
    <t>tgcaggcggcagggccctaactatatgaatttagaatctagttttcaactgttcataactagct</t>
  </si>
  <si>
    <t>tgcagggggcagggccctaactatatgaatttagaatctagttttcaactgttcataactagct</t>
  </si>
  <si>
    <t>tgcaggcggccaatgcgaacaacctctgctatgaattccttcatgccctgcttcgagtcatgtg</t>
  </si>
  <si>
    <t>tgcaggcggccaatgctaacaacctctgctatgaattccttcatgccctgcttcgagtcatgtg</t>
  </si>
  <si>
    <t>tgcaggcggcccagctcacgctgcgctgcctcgagggggaccccaggagccgaaaaaaaaaaaa</t>
  </si>
  <si>
    <t>tgcaggcggcccagctcacgctgcgctgcctcgagggggaccccaggggccgaaaaaaaaaaaa</t>
  </si>
  <si>
    <t>tgcaggcggcccatatgctcacagatatgtggagcatggcgagtcatctggcgccgcattgtat</t>
  </si>
  <si>
    <t>tgcaggcggcccatatgctcacagatatgtggagcatggtgagtcatctggcgccgcattgtat</t>
  </si>
  <si>
    <t>tgcaggcggcccatcgccaagggcggcacggacacggccgtgtctaccccgaaaaaaaaaaaaa</t>
  </si>
  <si>
    <t>tgcaggcggcccatcgccaagggcggcacggccacggccgtgtctaccccgaaaaaaaaaaaaa</t>
  </si>
  <si>
    <t>tgcaggcggccctcgagtacgcgtgcggacacggcgccgactgcggcgccatccagcccgaaaa</t>
  </si>
  <si>
    <t>tgcaggcggcgctcgagtacgcgtgcggacacggcgccgactgcggcgccatccagcccgaaaa</t>
  </si>
  <si>
    <t>tgcaggcggccgcggaagacgtgcctgatgacggacgggaagaagaagaagacgctcatctgct</t>
  </si>
  <si>
    <t>tgcaggcggccgcggaagacgtgcctggtgacggacgggaagaagaagaagacgctcatctgct</t>
  </si>
  <si>
    <t>tgcaggcggcgacactcatcgtcgatacatcgctttcccacacgtttattgccatagtataagt</t>
  </si>
  <si>
    <t>tgcaggcggcgacactcatcgtcgatacatcgctttcccacacgtttattgtcatagtataagt</t>
  </si>
  <si>
    <t>tgcaggcggcgacggcagcacgcacaagcagagtgccgcggttgccgccgcacccactggccat</t>
  </si>
  <si>
    <t>tgcaggcggcgacggcagcacgcacaagcagagtgccgcggttgccgccgcacccagtggccat</t>
  </si>
  <si>
    <t>tgcaggcggcgataaggcgcgcaagtacgagctatcgatggcgatttggggcgaccgaaaaaaa</t>
  </si>
  <si>
    <t>tgcaggcggcgatgaggcgcgcaagtacgagctatcgatggcgatttggggcgaccgaaaaaaa</t>
  </si>
  <si>
    <t>tgcaggcggcgcgagcgctacacgccgctacctagctgcgccgcgagcccgacctgacggtact</t>
  </si>
  <si>
    <t>tgcaggcggcgcgagcgctacacgccgctacctagctgcgccgcgagcgcgacctgacggtact</t>
  </si>
  <si>
    <t>tgcaggcggcgcgtgcgggtacgggacgctggtggacgtggtgccgatgatggcgcgcgtgggc</t>
  </si>
  <si>
    <t>tgcaggcggcgcgtgcgggtacgggacgttggtggacgtggtgccgatgatggcgcgcgtgggc</t>
  </si>
  <si>
    <t>tgcaggcggcgcgtgcgggttcaagaacaccaaccagtacccgttcatgtccatgacgtcgtgc</t>
  </si>
  <si>
    <t>tgcaggcggcgcgtgcgggttcaagaacaccaaccagtacccgttcatgtccatgacgtcgtgt</t>
  </si>
  <si>
    <t>tgcaggcggcgctggactacgcgtgcggccacggtgccgactgcggcgccatccagcccgaaaa</t>
  </si>
  <si>
    <t>tgcaggcggcgctggactacgcgtgcggccacggtgccgactgtggcgccatccagcccgaaaa</t>
  </si>
  <si>
    <t>tgcaggcggcgcttcttcttccaagaggccgcggcctggtccgcgtgcttgcaggagcatcatc</t>
  </si>
  <si>
    <t>tgcaggcggcgcttcttcttccaagaggccgcggccttgtccgcgtgcttgcaggagcatcatc</t>
  </si>
  <si>
    <t>tgcaggcggcggagcttgaaggaggagagcttctgcgagtgcgacatgtccttgtggctgctgg</t>
  </si>
  <si>
    <t>tgcaggcggcggagcttgaaggaggagagcttctgcgagtgcgacatgtccttgtgtctgctgg</t>
  </si>
  <si>
    <t>tgcaggcggcggcaggccctggaatggaccaggtgctggtcagcaacaggaagcgaattacaca</t>
  </si>
  <si>
    <t>tgcaggcggcggtaggccctggaatggaccaggtgctggtcagcaacaggaagcgaattacaca</t>
  </si>
  <si>
    <t>tgcaggcggcggcggcggcgttacacgtacgatgtcaagaaacagttttggttggaccgatctg</t>
  </si>
  <si>
    <t>tgcaggcggcggcggcggtgttacacgtacgatgtcaagaaacagttttggttggaccgatctg</t>
  </si>
  <si>
    <t>tgcaggcggcggcggcggcgttacacgttggtggtcaagaaacagttttcgttggagatcgatc</t>
  </si>
  <si>
    <t>tgcaggcggcggcggcggcgttacacgttggttgtcaagaaacagttttcgttggagatcgatc</t>
  </si>
  <si>
    <t>tgcaggcggcggctctcggcctcctgcgccagcgtccagtcgtagaaccgccgaaaaaaaaaaa</t>
  </si>
  <si>
    <t>tgcaggcggcggctgtcggcctcctgcgccagcgtccagtcgtagaaccgccgaaaaaaaaaaa</t>
  </si>
  <si>
    <t>tgcaggcggcgtagggctcgcttgggcatgcccaggtggggacggtgcgtgaggggaggagttt</t>
  </si>
  <si>
    <t>tgcaggcggcgtagggctcgcttgggcatgcccaggtggggacggtgcgtgaggggatgagttt</t>
  </si>
  <si>
    <t>tgcaggcggcgtcgaaaggaatagcacatggatctcggttcaggcatcggacaacgcacaatgc</t>
  </si>
  <si>
    <t>tgcaggcggcgttgaaaggaatagcacatggatctcggttcaggcatcggacaacgcacaatgc</t>
  </si>
  <si>
    <t>tgcaggcggcgttcggcggagaaggtggcgaaggggcgtgcctgagggtcaacttctacccgcg</t>
  </si>
  <si>
    <t>tgcaggcggcgttcggcggagagggtggcgaaggggcgtgcctgagggtcaacttctacccgcg</t>
  </si>
  <si>
    <t>tgcaggcggctgaacaaggcaaggctctggatatatactcttacatggaggaggtagcatgcag</t>
  </si>
  <si>
    <t>tgcaggcggttgaacaaggcaaggctctggatatatactcttacatggaggaggtagcatgcag</t>
  </si>
  <si>
    <t>tgcaggcggctgaccttgaccttgcaggttgcagctccagccgatcggagcacgatggcggcgc</t>
  </si>
  <si>
    <t>tgcaggcggctgaccttgaccttgcagtttgcagctccagccgatcggagcacgatggcggcgc</t>
  </si>
  <si>
    <t>tgcaggcggctgcacgcgatcttgctcagggcctgcacgcacgcacccacacaaacggggaaca</t>
  </si>
  <si>
    <t>tgcaggcggctgcacgcgatcttgctcagggcctgcacgcacgtacccacacaaacggggaaca</t>
  </si>
  <si>
    <t>tgcaggcggctgctggtgaagacgggccaggtgatggcggtgtagggctccagcgccccgacac</t>
  </si>
  <si>
    <t>tgcaggcggctgctggtgaagacgggccaggtgatggcggtgtagggctccagcgcctcgacac</t>
  </si>
  <si>
    <t>tgcaggcggctggtggatggatccgtggccttcagctagcaagctgggcaagtggagttgcccc</t>
  </si>
  <si>
    <t>tgcaggcggctggtggatggatccgtggccttcagctagcaagctgggcaggtggagttgcccc</t>
  </si>
  <si>
    <t>tgcaggcggctgttcacaaaattagattgtcaaattttttagttttgaaaagttagtaggagca</t>
  </si>
  <si>
    <t>tgcaggcggctgttcacaaaattagattgtcaatttttttagttttgaaaagttagtaggagca</t>
  </si>
  <si>
    <t>tgcaggcgggaaccaacaacagacaaaaacaccacttaggcgttatcgcactccagacacgccg</t>
  </si>
  <si>
    <t>tgcaggcgggaaccaacaacagacaaaaaccccacttaggcgttatcgcactccagacacgccg</t>
  </si>
  <si>
    <t>tgcaggcgggagccaacaacagacaaagacactatttaggcgttattatcgcactccagacacg</t>
  </si>
  <si>
    <t>tgcaggcgggagccaacaacagacaaagacaccatttaggcgttattatcgcactccagacacg</t>
  </si>
  <si>
    <t>tgcaggcgggagcgggacccagacccagtgtctgctgcgtgtccgcacagcgacgtcgtggacg</t>
  </si>
  <si>
    <t>tgcaggcgggagcgggacccaggcccagtgtctgctgcgtgtccgcacagcgacgtcgtggacg</t>
  </si>
  <si>
    <t>tgcaggcgggagggagctgctcagtgttcggctattattctggcactattcatgctggaattta</t>
  </si>
  <si>
    <t>tgcaggcgggagggagctgctcagtgttcggctattattctggcactgttcatgctggaattta</t>
  </si>
  <si>
    <t>tgcaggcgggcacgacgacaacggcagacgtgagcccagcccaaggctcagaaaacttgggagt</t>
  </si>
  <si>
    <t>tgcaggcgggcacgacgacaacggcagacgtgagcccagcccatggctcagaaaacttgggagt</t>
  </si>
  <si>
    <t>tgcaggcgggcaggagatggtgatgtactaatgtgcatagggataatagctactgcacagaaat</t>
  </si>
  <si>
    <t>tgcaggcgggcgggagatggtgatgtactaatgtgcatagggataatagctactgcacagaaat</t>
  </si>
  <si>
    <t>tgcaggcgggtaggcaggggccatggacacatcacacgttcacatggccttcgtgctagtacct</t>
  </si>
  <si>
    <t>tgcaggtgggtaggcaggggccatggacacatcacacgttcacatggccttcgtgctagtacct</t>
  </si>
  <si>
    <t>tgcaggcgggtcatgttgaacctggagctgacctccgtcacgaggatgccgtccacccgcagcg</t>
  </si>
  <si>
    <t>tgcaggctggtcatgttgaacctggagctgacctccgtcacgaggatgccgtccacccgcagcg</t>
  </si>
  <si>
    <t>tgcaggcggtcaaagaccgatttatgcaatcgaacagcatgggcaccagtcagaggaagcaaga</t>
  </si>
  <si>
    <t>tgcaggcggtcaaagaccgatttatgcagtcgaacagcatgggcaccagtcagaggaagcaaga</t>
  </si>
  <si>
    <t>tgcaggcggtcctggtgctcttcgccgccgtgctcctcgtcgccgccgatgccgaaaaaaaaaa</t>
  </si>
  <si>
    <t>tgcaggtggtcctggtgctcttcgccgccgtgctcctcgtcgccgccgatgccgaaaaaaaaaa</t>
  </si>
  <si>
    <t>tgcaggcggtcgccgttgtcatcgcgtgggtcgccgtcgtcatcgcgtcggttgccgaagtctg</t>
  </si>
  <si>
    <t>tgcaggcggtcgccgttgtcatcgcgtgggtcgccgtcgtcatcgcgtgggttgccgaagtctg</t>
  </si>
  <si>
    <t>tgcaggcggtcttacgttcagtggacgagtcaatcaatttcaagccatttgaccttggcaaact</t>
  </si>
  <si>
    <t>tgcaggcggtcttacgttcagtggacgagtcaatcaatttcaagccatttgactttggcaaact</t>
  </si>
  <si>
    <t>tgcaggcggtgaaagggtacaaacagaacgagctgcctactctaaggaatagctgttggcagct</t>
  </si>
  <si>
    <t>tgcaggcggtgaaagggtacaaacagaacgagctgcctactctaaggaatagctgttggcatct</t>
  </si>
  <si>
    <t>tgcaggcggtgatccacagagcggcgacggccatcctcatcgcggttcctggtcaggcttggag</t>
  </si>
  <si>
    <t>tgcaggcggtgatccacagagcggcggcggccatcctcatcgcggttcctggtcaggcttggag</t>
  </si>
  <si>
    <t>tgcaggcggtgcattgtaagtttgtaacagtgctggatcggacagggctgcgactatgacgaat</t>
  </si>
  <si>
    <t>tgcaggcggtgcattgtaagtttgtaacagtgctggatcggagagggctgcgactatgacgaat</t>
  </si>
  <si>
    <t>tgcaggcggtggcggaagagctgagccgactgttggcccagcctctgtaacgaacaccgtcgcc</t>
  </si>
  <si>
    <t>tgcaggctgtggcggaagagctgagccgactgttggcccagcctctgtaacgaacaccgtcgcc</t>
  </si>
  <si>
    <t>tgcaggcggtggtcatggcgctcggggcgtgcgaggaggtcagcctgttcgggttcgggaaggc</t>
  </si>
  <si>
    <t>tgcaggctgtggtcatggcgctcggggcgtgcgaggaggtcagcctgttcgggttcgggaaggc</t>
  </si>
  <si>
    <t>tgcaggcggtggtcgcgagtcgcaacaagcgctgggcgttggccgcggcctcagttgccgaaaa</t>
  </si>
  <si>
    <t>tgcaggcggtggtcgcgagtcgcaacaggcgctgggcgttggccgcggcctcagttgccgaaaa</t>
  </si>
  <si>
    <t>tgcaggcggtggtggtgaccacgaaatgggagacgttcgacgcggcggccaccacgcagacgca</t>
  </si>
  <si>
    <t>tgcaggtggtggtggtgaccacgaaatgggagacgttcgacgcggcggccaccacgcagacgca</t>
  </si>
  <si>
    <t>tgcaggcggttccatatctccttgaccatcctcctccgcggtgcctcttccttggcctcgtcct</t>
  </si>
  <si>
    <t>tgcaggcggttccgtatctccttgaccatcctcctccgcggtgcctcttccttggcctcgtcct</t>
  </si>
  <si>
    <t>tgcaggcggttcttggtcattagttcaagtgtcgctggacgatttggacagacgacagacaggc</t>
  </si>
  <si>
    <t>tgcaggcggttcttggtcattagttcaagtgtcgctgggcgatttggacagacgacagacaggc</t>
  </si>
  <si>
    <t>tgcaggcggttgaacaaggcaagactctggatatactcttacatggaggaggtagcatgcagca</t>
  </si>
  <si>
    <t>tgcaggcggttgaacaaggcaaggctctggatatactcttacatggaggaggtagcatgcagca</t>
  </si>
  <si>
    <t>tgcaggcgtaaggttggcacatacatgagggcacgtagttaataacgcaactgtgccacctgca</t>
  </si>
  <si>
    <t>tgcaggcgtaaggttggcacatacatgagggcacgtagttaataacgcaactgtgccatctgca</t>
  </si>
  <si>
    <t>tgcaggcgtaattgcaagtggctactggccagcatcaactgtgcaagcgaaccaactgagactg</t>
  </si>
  <si>
    <t>tgcaggcgtaattgcaagtggctactggccagcatcaactgtgcaagcgaatcaactgagactg</t>
  </si>
  <si>
    <t>tgcaggcgtacacagctcgcgctccctccttgtgcagcagctcggcgcccttggagatggtccc</t>
  </si>
  <si>
    <t>tgcaggcgtacacagctcgcgctccctccttgtgcagcagctcggcgcccttggagatggtcct</t>
  </si>
  <si>
    <t>tgcaggcgtacagactacagcggcgctgcccgcttgcaggtttcctcgttggtgtcgtgccgtg</t>
  </si>
  <si>
    <t>tgcaggcgtacagactacagcggcgctgcccgcttgctggtttcctcgttggtgtcgtgccgtg</t>
  </si>
  <si>
    <t>tgcaggcgtacgtagtcgagctccgacgatccatgcgcgcgctcggcgtccaacaagtctccga</t>
  </si>
  <si>
    <t>tgcaggcgtacgtagtcgagctccgacgatccatgcgcgcgctcggtgtccaacaagtctccga</t>
  </si>
  <si>
    <t>tgcaggcgtagcaacattgcaatgcagatgctgcgactggagtagaaaccaacaagtagctcat</t>
  </si>
  <si>
    <t>tgcaggcgtagcaacattgcaatgcagatgctgctactggagtagaaaccaacaagtagctcat</t>
  </si>
  <si>
    <t>tgcaggcgtagctatggaactggaggactcgctgtatccattgctcagggaagtcagcattggt</t>
  </si>
  <si>
    <t>tgcaggcgtagctatggaactggaggattcgctgtatccattgctcagggaagtcagcattggt</t>
  </si>
  <si>
    <t>tgcaggcgtaggttcccaagctggtcggtgatgaagtcgaacttaccgaaggatatcttttcgt</t>
  </si>
  <si>
    <t>tgcaggggtaggttcccaagctggtcggtgatgaagtcgaacttaccgaaggatatcttttcgt</t>
  </si>
  <si>
    <t>tgcaggcgtagtcgatcgccgcctgatatccctggtcggacacgcccgtcttgcacacgcagaa</t>
  </si>
  <si>
    <t>tgcaggcgtagtcgatcgccgcctgatatccctggtcgggcacgcccgtcttgcacacgcagaa</t>
  </si>
  <si>
    <t>tgcaggcgtagttgtccacgcggtaggcgacacggccgtcctcgccgtagacggtgcacccgtg</t>
  </si>
  <si>
    <t>tgcaggcgtagttgtcgacgcggtaggcgacacggccgtcctcgccgtagacggtgcacccgtg</t>
  </si>
  <si>
    <t>tgcaggcgtatcggcgccaggtacgcgaacccctgcacgaacgtgaagtaccagcagcgtgggg</t>
  </si>
  <si>
    <t>tgcaggcgtatcggcgccaggtacgcgaacccctgcgcgaacgtgaagtaccagcagcgtgggg</t>
  </si>
  <si>
    <t>tgcaggcgtattatatctctctgttggaaggatgtagtctgcactcatcaagaaatatgccacc</t>
  </si>
  <si>
    <t>tgcaggcgtattatatctctctgttggaaggatgtagtctgcgctcatcaagaaatatgccacc</t>
  </si>
  <si>
    <t>tgcaggcgtcacatgctccgtggcccccatcctcctccacacctgaagccagccgccgaaaaaa</t>
  </si>
  <si>
    <t>tgcaggcgtcagatgctccgtggcccccatcctcctccacacctgaagccagccgccgaaaaaa</t>
  </si>
  <si>
    <t>tgcaggcgtcacgaggcatggattcgggctacagccgtacatgaccgagacagcctgtgagtcg</t>
  </si>
  <si>
    <t>tgcaggcgtcacgaggcatggattcgggctacagtcgtacatgaccgagacagcctgtgagtcg</t>
  </si>
  <si>
    <t>tgcaggcgtcgagacgaggaggaagatcaagaggaagcagaggggggacacgaacaacaaggat</t>
  </si>
  <si>
    <t>tgcaggcgtcgagacgaggaggaagatcaagaggaagcagaggggggagacgaacaacaaggat</t>
  </si>
  <si>
    <t>tgcaggcgtcgatgggtcgcacaaaccgattgctctcgaagagcctcggcgcgcgaaggaggcc</t>
  </si>
  <si>
    <t>tgcaggcgtcgatgggtcgcagaaaccgattgctctcgaagagcctcggcgcgcgaaggaggcc</t>
  </si>
  <si>
    <t>tgcaggcgtcgcagacatggtcatggttattagggctatggccatgcgcatgcaccacggcaag</t>
  </si>
  <si>
    <t>tgcaggcgtcgcagacatggtcatggttattacggctatggccatgcgcatgcaccacggcaag</t>
  </si>
  <si>
    <t>tgcaggcgtcgcagtgcaagttcatcttgagaacggtaaccatgtcctgggcaatcaatcacaa</t>
  </si>
  <si>
    <t>tgcaggcgtcgcagtgcaagttcatcttgagaacggtaaccatttcctgggcaatcaatcacaa</t>
  </si>
  <si>
    <t>tgcaggcgtcggggcgtcgcttgggtcgtgttcgctcgcctcgcctcttgtccaagaaaccgtg</t>
  </si>
  <si>
    <t>tgcaggcgtcggtgcgtcgcttgggtcgtgttcgctcgcctcgcctcttgtccaagaaaccgtg</t>
  </si>
  <si>
    <t>tgcaggcgtcgtcagatcagacgaacgtcgatctcttcctgccattcttcgtctggatgagcgt</t>
  </si>
  <si>
    <t>tgcaggcgtcgtcagatcagacgaacgtcgatctcttcctgccgttcttcgtctggatgagcgt</t>
  </si>
  <si>
    <t>tgcaggcgtctccgctgcggacaccgagctggtagcacaggcagatggtcgtccgctgctgctg</t>
  </si>
  <si>
    <t>tgcaggcgtctccgctgcggacaccgaggtggtagcacaggcagatggtcgtccgctgctgctg</t>
  </si>
  <si>
    <t>tgcaggcgtctctatgttcttttgctttctgatggagagcttccgcaaatttatcgatcgtcat</t>
  </si>
  <si>
    <t>tgcaggcgtctctctgttcttttgctttctgatggagagcttccgcaaatttatcgatcgtcat</t>
  </si>
  <si>
    <t>tgcaggcgtctctttcttcatatgctttctgatggagagatgtggtgaatctatccttccaacg</t>
  </si>
  <si>
    <t>tgcaggcgtctctttcttcttatgctttctgatggagagatgtggtgaatctatccttccaacg</t>
  </si>
  <si>
    <t>tgcaggcgtctgcgtgtgcccgatatcgtcgtcagctcgccgtaatccgatcctggcagtctgg</t>
  </si>
  <si>
    <t>tgcaggcgtgtgcgtgtgcccgatatcgtcgtcagctcgccgtaatccgatcctggcagtctgg</t>
  </si>
  <si>
    <t>tgcaggcgtgaaaaatccttttttttcctgtttgatcggatgacgttcgaggattcttgcgtgc</t>
  </si>
  <si>
    <t>tgcaggcgtgaagaatccttttttttcctgtttgatcggatgacgttcgaggattcttgcgtgc</t>
  </si>
  <si>
    <t>tgcaggcgtgagatgcacagctcgatcgaggtagcgcgtgcgaagcagggcaacacgaagggcg</t>
  </si>
  <si>
    <t>tgcaggcgtgagatgcacagttcgatcgaggtagcgcgtgcgaagcagggcaacacgaagggcg</t>
  </si>
  <si>
    <t>tgcaggcgtgcagatgcgctcgagccgaggcatggcgcctgacaccgagacgtgcgtgcaggct</t>
  </si>
  <si>
    <t>tgcaggcgtgcagatgcgctcgagccgaggcaaggcgcctgacaccgagacgtgcgtgcaggct</t>
  </si>
  <si>
    <t>tgcaggcgtgccacgccttcggtgagtgtggcccccctcgagatccacgtcccaccaaggaaat</t>
  </si>
  <si>
    <t>tgcaggcgtgccacgccttcggtgagtgtggccctcctcgagatccacgtcccaccaaggaaat</t>
  </si>
  <si>
    <t>tgcaggcgtgccgtttgccgaggctgaagaaacgtgcacgccatggcggcgaccccgacgcctg</t>
  </si>
  <si>
    <t>tgcaggcgtgccgtttggcgaggctgaagaaacgtgcacgccatggcggcgaccccgacgcctg</t>
  </si>
  <si>
    <t>tgcaggcgtgctcgtgaaccatctccaacacctaacgatgcataccatcggtcacggtcattgt</t>
  </si>
  <si>
    <t>tgcaggcgtgctcgtgaaccatctccgacacctaacgatgcataccatcggtcacggtcattgt</t>
  </si>
  <si>
    <t>tgcaggcgtgcttagtcgctcatattcacgtgttagtggaatggggaatcccaatttcccgtgt</t>
  </si>
  <si>
    <t>tgcaggcgtgcttagtcgctcatattcccgtgttagtggaatggggaatcccaatttcccgtgt</t>
  </si>
  <si>
    <t>tgcaggcgtggaagcgcaccgccatcttctccgacccctcaaacttcaccgccaactgggtggg</t>
  </si>
  <si>
    <t>tgcaggcgtggaagctcaccgccatcttctccgacccctcaaacttcaccgccaactgggtggg</t>
  </si>
  <si>
    <t>tgcaggcgtggaatctaagaagatagcgaggcggagcggagaaggagagggggagcgagcttct</t>
  </si>
  <si>
    <t>tgcaggcgtggaatctaagaagatagcgaggcggagcggagaaggagatggggagcgagcttct</t>
  </si>
  <si>
    <t>tgcaggcgtggcggcgcaccatcctctccgacccctacaacgtgacgggctcgtggacggggcc</t>
  </si>
  <si>
    <t>tgcaggcgtggcggcgcgccatcctctccgacccctacaacgtgacgggctcgtggacggggcc</t>
  </si>
  <si>
    <t>tgcaggcgtgggactgacacgcttgtttggtggggaaggatgcgtgttgcggtgcccacagccc</t>
  </si>
  <si>
    <t>tgcaggcgtgggactgacgcgcttgtttggtggggaaggatgcgtgttgcggtgcccacagccc</t>
  </si>
  <si>
    <t>tgcaggcgtgggtagcgcagctgatgtcgtggccgtcgtcgtcggagcagagcacgccgacgga</t>
  </si>
  <si>
    <t>tgcaggcgtgggtagtgcagctgatgtcgtggccgtcgtcgtcggagcagagcacgccgacgga</t>
  </si>
  <si>
    <t>tgcaggcgtggtgggtcgacgtccgccagctcggccatggtgaccgccagcgtgacctggcgtg</t>
  </si>
  <si>
    <t>tgcaggcgtggtgggttgacgtccgccagctcggccatggtgaccgccagcgtgacctggcgtg</t>
  </si>
  <si>
    <t>tgcaggcgtgtagtagatttggaagaagcgtgcgcgtgcgtggacggtgtccgcgcgggcgatc</t>
  </si>
  <si>
    <t>tgcaggcgtgtagtagctttggaagaagcgtgcgcgtgcgtggacggtgtccgcgcgggcgatc</t>
  </si>
  <si>
    <t>tgcaggcgtgtagtagccgcgtttcaccagaacggcgagagtcacggttcatgtgtgctgcttg</t>
  </si>
  <si>
    <t>tgcaggcgtgtagtagccgcgtttcaccagaacggcgagagtcacggttcatgtgtgctggttg</t>
  </si>
  <si>
    <t>tgcaggcgtgtatatcaacagtcagtcaatcagtcaacagaaaccccaccatgcatcatagcat</t>
  </si>
  <si>
    <t>tgcaggcgtgtatatcaacagtcagtcagtcagtcaacagaaaccccaccatgcatcatagcat</t>
  </si>
  <si>
    <t>tgcaggcgtgtggcgggccagctgctcttcctcgttctcgttctcattcgtctgtccagacgcc</t>
  </si>
  <si>
    <t>tgcaggcgtgtggcgggccagctgctcttcctcgttctcgttctcgttcgtctgtccagacgcc</t>
  </si>
  <si>
    <t>tgcaggcgtgttcgcgcgggcggtgagcaagcggctcacgcgaagctcccgaaaaaaaaaaaaa</t>
  </si>
  <si>
    <t>tgcaggcgtgttcgcgcgggcggtgagcaagcgtctcacgcgaagctcccgaaaaaaaaaaaaa</t>
  </si>
  <si>
    <t>tgcaggcgttatatctccagtataaccagcttgagggttccatcccaaaagagcttggaaggct</t>
  </si>
  <si>
    <t>tgcaggtgttatatctccagtataaccagcttgagggttccatcccaaaagagcttggaaggct</t>
  </si>
  <si>
    <t>tgcaggcgttcctggagcaagggataccaaccaccccgcaaatgctcgtggcgatgatgcccaa</t>
  </si>
  <si>
    <t>tgcaggcgttcctggagcaagggatacctaccaccccgcaaatgctcgtggcgatgatgcccaa</t>
  </si>
  <si>
    <t>tgcaggcgttcggcgtggcgcccgaccagggcctgatcctcgccaggcgatgcaacgtcaccac</t>
  </si>
  <si>
    <t>tgcaggcgttcggcgtggcgcccgagcagggcctgatcctcgccaggcgatgcaacgtcaccac</t>
  </si>
  <si>
    <t>tgcaggcgttctctgtagagacccgattgattattaggaatttaggagaccgccacaggttgtc</t>
  </si>
  <si>
    <t>tgcaggcgttctctgtagagatccgattgattattaggaatttaggagaccgccacaggttgtc</t>
  </si>
  <si>
    <t>tgcaggcgttctgggcgtaccagcgtcaggaggcggagcgcgcgtccgcgtcggacttcaagaa</t>
  </si>
  <si>
    <t>tgcaggcgttctggtcgtaccagcgtcaggaggcggagcgcgcgtccgcgtcggacttcaagaa</t>
  </si>
  <si>
    <t>tgcaggcgttctgtgatctggagccgattttctcgtatgagggcacctacgacattaacagcct</t>
  </si>
  <si>
    <t>tgcaggcgttctgtgatctggagccgattttctcgtatgagggcacctatgacattaacagcct</t>
  </si>
  <si>
    <t>tgcaggcgttgcagagcgcgcccagccccatcggctggatcctccactgtggcgtctcagtggc</t>
  </si>
  <si>
    <t>tgcaggcgttgcagagcgcgcccagtcccatcggctggatcctccactgtggcgtctcagtggc</t>
  </si>
  <si>
    <t>tgcaggcgttgctgcgctatcttcagttcagtcagcacatggtgatgacacagcgcgggggaaa</t>
  </si>
  <si>
    <t>tgcaggggttgctgcgctatcttcagttcagtcagcacatggtgatgacacagcgcgggggaaa</t>
  </si>
  <si>
    <t>tgcaggcgttggaggagacgttcggggacaagatccgccagctcagggaggaagagctcgggtg</t>
  </si>
  <si>
    <t>tgcaggcgttggaggagacgttcggggacaagatccgccagctcagggaggaagagttcgggtg</t>
  </si>
  <si>
    <t>tgcaggcgtttcatcgaggcagccagtggacagcaggaagaattggatgcaacacaagcagggg</t>
  </si>
  <si>
    <t>tgcaggcgtttcatcgaggcagccagtggacagcaggaagcattggatgcaacacaagcagggg</t>
  </si>
  <si>
    <t>tgcaggcgtttcctatccctgaattcgaaaagcagggtgtctaggtggcatacgggattacatc</t>
  </si>
  <si>
    <t>tgcaggcgtttcctatccctgaattcgaaaagcagggtgtcttggtggcatacgggattacatc</t>
  </si>
  <si>
    <t>tgcaggcgtttcgatgctaaaactgtaacaagacaagcaaacgaactagcctgagttcctatca</t>
  </si>
  <si>
    <t>tgcaggcgtttcgatgctaaaactgtaacaagacaagcaaacgaactagtctgagttcctatca</t>
  </si>
  <si>
    <t>tgcaggcgtttctgtggtgcgatcgttccaatccatccccatctcttaattctggtcgcgttct</t>
  </si>
  <si>
    <t>tgcaggcgtttctgtggtgcgatcgttccaatccatccccttctcttaattctggtcgcgttct</t>
  </si>
  <si>
    <t>tgcaggcgtttgatgcgagtaacaaccgcctcacgggcgcggtcccgcccgccgtcgccaactc</t>
  </si>
  <si>
    <t>tgcaggcgtttgatgcgagtaacaaccgcctcacgggcgcggtcccgctcgccgtcgccaactc</t>
  </si>
  <si>
    <t>tgcaggcgtttttccaccaccttcttcaagtcggcgaggagctcgcggggcacatcgccgacgt</t>
  </si>
  <si>
    <t>tgcaggcgtttttccaccaccttcttcaagtcggcgaggagttcgcggggcacatcgccgacgt</t>
  </si>
  <si>
    <t>tgcaggctaaaatcttcagaccctttcggaggcactgttgagttctcagattatctctcagtct</t>
  </si>
  <si>
    <t>tgcaggctaaaatcttcagaccctttcggaggcactgttgagttctcagattatttctcagtct</t>
  </si>
  <si>
    <t>tgcaggctaaaattgcaagtaagcgcaactgggcagagatcttaaacaaagttgcaccagcgct</t>
  </si>
  <si>
    <t>tgcaggctaaaattgcaagtaagcgcaactgggcagagatcttaaacaaagttgcaccagtgct</t>
  </si>
  <si>
    <t>tgcaggctaaagaccagatgcatcaaattcattcttgattctcctgcaaatcttgaggctgttt</t>
  </si>
  <si>
    <t>tgcaggctaaagaccagatgcatcaaattcattgttgattctcctgcaaatcttgaggctgttt</t>
  </si>
  <si>
    <t>tgcaggctaacatgacaaacagtgaggctaccatccagtatgacgtggaggataaacgcagacg</t>
  </si>
  <si>
    <t>tgcaggctaacatgacaaacagtgaggctaccatccagtatgatgtggaggataaacgcagacg</t>
  </si>
  <si>
    <t>tgcaggctaaccacgtacacacaccaaccctaaagacgttaggtgctttcataattctctacaa</t>
  </si>
  <si>
    <t>tgcaggctaaccacgtacacacaccaaccctaaagacgttaggtgctttcataattctctgcaa</t>
  </si>
  <si>
    <t>tgcaggctaagctgctagttgtaaaacatttccagagcttaattcctttccctttccctttccc</t>
  </si>
  <si>
    <t>tgcaggctaagctgctagttgtaaagcatttccagagcttaattcctttccctttccctttccc</t>
  </si>
  <si>
    <t>tgcaggctaaggatgcagagccaaattacagaacagacagtatttggctcactcatccctgatt</t>
  </si>
  <si>
    <t>tgcaggctaaggatgcagagccaaattacagaacagacagtatttggctcactcatccctgctt</t>
  </si>
  <si>
    <t>tgcaggctaagtacaaagcatgtcagtttttctctgacgaggcacaagcctccaggtcaactaa</t>
  </si>
  <si>
    <t>tgcaggctaagtacaaagcatgtcagtttttctctgacgaggcacaagcctccaggtcaattaa</t>
  </si>
  <si>
    <t>tgcaggctaagttacagcagctagctagtgaataaaaattattaaatctttagctgagagaaag</t>
  </si>
  <si>
    <t>tgcaggctaagttacagcagctagctagtgaataaaaattattaaatctttagctgagaggaag</t>
  </si>
  <si>
    <t>tgcaggctaataaagcatgcaagttaattagctgaaagataacattgctacagcacgagtaaac</t>
  </si>
  <si>
    <t>tgcaggctaataaagcatgcaagttaattagcttaaagataacattgctacagcacgagtaaac</t>
  </si>
  <si>
    <t>tgcaggctaatacaaacccctgcgaaaccaccaacgtatgtgacgtggagtccctgtgccgatg</t>
  </si>
  <si>
    <t>tgcaggctaattcaaacccctgcgaaaccaccaacgtatgtgacgtggagtccctgtgccgatg</t>
  </si>
  <si>
    <t>tgcaggctacaacgaactcaaaccatgaataatattgtttcatcgtgagaagaacggcgtcatt</t>
  </si>
  <si>
    <t>tgcaggctacaacgaactcaaaccatgaataatgttgtttcatcgtgagaagaacggcgtcatt</t>
  </si>
  <si>
    <t>tgcaggctacaagcgcggcgctctgcgggcgtgctgcggcggcggcgggccgtacaactacaac</t>
  </si>
  <si>
    <t>tgcaggctacaagcgtggcgctctgcgggcgtgctgcggcggcggcgggccgtacaactacaac</t>
  </si>
  <si>
    <t>tgcaggctacaccattactcttgactttggcagtgattgagctgagtgatattgcttttgccgt</t>
  </si>
  <si>
    <t>tgcaggctacaccattactcttgactttggcagtgattgagctgagtgatattgtttttgccgt</t>
  </si>
  <si>
    <t>tgcaggctacactccaccatatcgcatcctcgacacaggtgagcgtgggatccgcgaaacacct</t>
  </si>
  <si>
    <t>tgcaggctacactccaccatatcgcatcctcgacacaggtgagcgtgggatccgcgaagcacct</t>
  </si>
  <si>
    <t>tgcaggctacagccttctgcacagtcagtacgtagagctgccaattctgctgcatgggatttcc</t>
  </si>
  <si>
    <t>tgcaggctacagccttctgcacagtgagtacgtagagctgccaattctgctgcatgggatttcc</t>
  </si>
  <si>
    <t>tgcaggctaccaaggaaggagcacaccattgcggtcgactggagaaactcgtttgtgatgtaat</t>
  </si>
  <si>
    <t>tgcaggctaccaaggaaggagcacaccattgcggtctactggagaaactcgtttgtgatgtaat</t>
  </si>
  <si>
    <t>tgcaggctaccatcgcgccacgaccgagagcgccgagccgccgatagtgggctaccgaaaaaaa</t>
  </si>
  <si>
    <t>tgcaggctatcatcgcgccacgaccgagagcgccgagccgccgatagtgggctaccgaaaaaaa</t>
  </si>
  <si>
    <t>tgcaggctaccccgctttcttgcctcgatttgcttgctcgcctcgcttttcttcttgcttctcg</t>
  </si>
  <si>
    <t>tgcaggctgccccgctttcttgcctcgatttgcttgctcgcctcgcttttcttcttgcttctcg</t>
  </si>
  <si>
    <t>tgcaggctacgccatcctagagcgaaggcgcagagccgtcagcgccgagaatagaagctggatg</t>
  </si>
  <si>
    <t>tgcaggctgcgccatcctagagcgaaggcgcagagccgtcagcgccgagaatagaagctggatg</t>
  </si>
  <si>
    <t>tgcaggctactactgaaccaggaatctacatcaccacacaggtatctgctgctcgcgtacacgt</t>
  </si>
  <si>
    <t>tgcaggctactactgaaccaggaatctacatcaccacacaggtctctgctgctcgcgtacacgt</t>
  </si>
  <si>
    <t>tgcaggctactgtaaatactaattcccgcacctaaccagacactagcacagttaatctgtgatt</t>
  </si>
  <si>
    <t>tgcaggctactgtaaatgctaattcccgcacctaaccagacactagcacagttaatctgtgatt</t>
  </si>
  <si>
    <t>tgcaggctagacgacttgggagctagggaagtggtttgggcaacgtacgtagatgttctaacat</t>
  </si>
  <si>
    <t>tgcaggctagacgacttgggagctagggaagtggtttgggcaacgtacgtagatgttctatcat</t>
  </si>
  <si>
    <t>tgcaggctagcattcaaaatcaacaatgcaaacaacatagtcgttgattcaagaacaaatcaag</t>
  </si>
  <si>
    <t>tgcaggttagcattcaaaatcaacaatgcaaacaacatagtcgttgattcaagaacaaatcaag</t>
  </si>
  <si>
    <t>tgcaggctagcgagctggtggtccccgttgagcacggaggcgagctggatgatctcctgctgga</t>
  </si>
  <si>
    <t>tgcaggctagcgtgctggtggtccccgttgagcacggaggcgagctggatgatctcctgctgga</t>
  </si>
  <si>
    <t>tgcaggctagctagctccgtccgtcctccatgttttgacgagtgttgcactaccgctctcgcaa</t>
  </si>
  <si>
    <t>tgcaggctagctagctccgtccgtcctccatgttttgatgagtgttgcactaccgctctcgcaa</t>
  </si>
  <si>
    <t>tgcaggctagctattgtgcgacaaagacaagctagtggtactggacctcaccctgagcctgagt</t>
  </si>
  <si>
    <t>tgcaggctagctattgtgcgacaaagacaagctagtggtagtggacctcaccctgagcctgagt</t>
  </si>
  <si>
    <t>tgcaggctagctgaaccacagtggctgtgctctatatagtagtctatagctaaacttatcataa</t>
  </si>
  <si>
    <t>tgcaggctagctgaaccacagtggttgtgctctatatagtagtctatagctaaacttatcataa</t>
  </si>
  <si>
    <t>tgcaggctagctgacagattcaaatactggaacatcgttcttcagttctcaaatgcttcaaggc</t>
  </si>
  <si>
    <t>tgcaggttagctgacagattcaaatactggaacatcgttcttcagttctcaaatgcttcaaggc</t>
  </si>
  <si>
    <t>tgcaggctagctgcgcgtcgcccaacaacaccgacaacacggtgatgcaggacgccgtgacccc</t>
  </si>
  <si>
    <t>tgcaggctagctgcgcgtcgcccaacagcaccgacaacacggtgatgcaggacgccgtgacccc</t>
  </si>
  <si>
    <t>tgcaggctagctgctgcacgcagtgagcgctgttcaaagcccttgcatacggactcattgttaa</t>
  </si>
  <si>
    <t>tgcaggctagttgctgcacgcagtgagcgctgttcaaagcccttgcatacggactcattgttaa</t>
  </si>
  <si>
    <t>tgcaggctagctgtacgtatacatacgcacttcgttgcagtggttgatggtagtaagtcacctt</t>
  </si>
  <si>
    <t>tgcaggctagctgtaggtatacatacgcacttcgttgcagtggttgatggtagtaagtcacctt</t>
  </si>
  <si>
    <t>tgcaggctaggaccattgctcgcgacacctaatttgcctaccaccagtgcctctcatacccagg</t>
  </si>
  <si>
    <t>tgcaggctaggaccattgctcgcgacgcctaatttgcctaccaccagtgcctctcatacccagg</t>
  </si>
  <si>
    <t>tgcaggctaggctagcatacagcacaagctacccccgtgtccgtgatccacgtgggcgcgatgg</t>
  </si>
  <si>
    <t>tgcaggctaggctagcatacatcacaagctacccccgtgtccgtgatccacgtgggcgcgatgg</t>
  </si>
  <si>
    <t>tgcaggctaggggaggcgagccgtctcatgcggagatcctggacagggaccaggacagggtcga</t>
  </si>
  <si>
    <t>tgcaggctaggggcggcgagccgtctcatgcggagatcctggacagggaccaggacagggtcga</t>
  </si>
  <si>
    <t>tgcaggctaggttggggccaatgttgagttaacacctagctcaagcacgcgctccacagatcaa</t>
  </si>
  <si>
    <t>tgcaggctaggttggggccaatgttgagttaacccctagctcaagcacgcgctccacagatcaa</t>
  </si>
  <si>
    <t>tgcaggctagtcaagaacatcaaccaccatatccataccttatcacaatcattgggtatttggc</t>
  </si>
  <si>
    <t>tgcaggctagtcaagaacatcaaccatcatatccataccttatcacaatcattgggtatttggc</t>
  </si>
  <si>
    <t>tgcaggctataaatagacggcacgggcacccttggtagcacacaacaccactgcacaaacacac</t>
  </si>
  <si>
    <t>tgcaggctataaatagacggcgcgggcacccttggtagcacacaacaccactgcacaaacacac</t>
  </si>
  <si>
    <t>tgcaggctatacatgcatctgcaatctgccaaggaaatcaaatcatacttgtgtagccgtgtat</t>
  </si>
  <si>
    <t>tgcaggctatacatgcatctgcaatctgccaaagaaatcaaatcatacttgtgtagccgtgtat</t>
  </si>
  <si>
    <t>tgcaggctatacttcagatgctcttaccgtgaggacaggcaatgcctggcctctaagctgctac</t>
  </si>
  <si>
    <t>tgcaggctatacttcagatgctcttaccgtgaggacaggcaatgcctggcctctaagctgctgc</t>
  </si>
  <si>
    <t>tgcaggctatcagccgtgtatctttatccctgctctttactgtgtctttttctcctcttctttt</t>
  </si>
  <si>
    <t>tgcaggctatcagtcgtgtatctttatccctgctctttactgtgtctttttctcctcttctttt</t>
  </si>
  <si>
    <t>tgcaggctatcagtataaggattcaggaccaccagtagctgcactgcactgatcgttgattcgt</t>
  </si>
  <si>
    <t>tgcaggctatcagtatcaggattcaggaccaccagtagctgcactgcactgatcgttgattcgt</t>
  </si>
  <si>
    <t>tgcaggctatggagatgcttccgacgcgtacggagtaggcttttgcctggtgagctgctggcct</t>
  </si>
  <si>
    <t>tgcaggctatggagatgcttccgacgcgtacggagtaggcttttgtctggtgagctgctggcct</t>
  </si>
  <si>
    <t>tgcaggctattcagaggactggttccactttgggggcgacagattccctgtaagcatgcctttc</t>
  </si>
  <si>
    <t>tgcaggctgttcagaggactggttccactttgggggcgacagattccctgtaagcatgcctttc</t>
  </si>
  <si>
    <t>tgcaggctattgattataccccagatgcagaaggcatggtacaggaacatgtgcaggaaaggaa</t>
  </si>
  <si>
    <t>tgcaggctattgattataccccagatgcagaacgcatggtacaggaacatgtgcaggaaaggaa</t>
  </si>
  <si>
    <t>tgcaggctattgggggcggtgatcttattcacactcagcagcgtgtcctcgttcaccccgaact</t>
  </si>
  <si>
    <t>tgcaggctattgggggcggtgatcttattcacactcagcagcgtgttctcgttcaccccgaact</t>
  </si>
  <si>
    <t>tgcaggctattgtgtacgcagctgttttacgtgcccactatgacggcactgctgacacttccga</t>
  </si>
  <si>
    <t>tgcaggctattgtgtacgcagctgttttacgtgcccactatgacggcactgctgacatttccga</t>
  </si>
  <si>
    <t>tgcaggctattgtgtatgagagcagcctttggtgttctgccagtgctttagcgctcgaagaatt</t>
  </si>
  <si>
    <t>tgcaggctattgtgtatgagagcagcttttggtgttctgccagtgctttagcgctcgaagaatt</t>
  </si>
  <si>
    <t>tgcaggctatttacttcgagattctggagatggagcgcggagtcgcagagatcgatatatctcg</t>
  </si>
  <si>
    <t>tgcaggctatttacttcgagattctggagatgcagcgcggagtcgcagagatcgatatatctcg</t>
  </si>
  <si>
    <t>tgcaggctatttacttcgagattctggagatggagcgcggagtcgcagagatcgatctcgctct</t>
  </si>
  <si>
    <t>tgcaggctatttacttcgagattctggagatggagcgcggagtcgcagagatcgatctcggtct</t>
  </si>
  <si>
    <t>tgcaggctatttgtgaagcatattgtaatgacacaaaccccacacgagaccctggtatgcttga</t>
  </si>
  <si>
    <t>tgcaggctatttgtgaagcatattgtaatgacacaaaccccacacgggaccctggtatgcttga</t>
  </si>
  <si>
    <t>tgcaggctcaaaatgtgctgatggccaagttgggacttgcaaacacagcgcaagatgttgacac</t>
  </si>
  <si>
    <t>tgcaggctcaaaatgtgctgatggccaggttgggacttgcaaacacagcgcaagatgttgacac</t>
  </si>
  <si>
    <t>tgcaggctcaaaatgtgctgatggtcaagttgggacttgcaaacacagcacaagatgttgatac</t>
  </si>
  <si>
    <t>tgcaggctcaaaatgtgctgatggtcaagttgggacttgcaaacacagcgcaagatgttgatac</t>
  </si>
  <si>
    <t>tgcaggctcaacacagatgatcttgacgcctggattttgcatcttcagatactttccaacacca</t>
  </si>
  <si>
    <t>tgcaggctcaacacagatgatcttgacgtctggattttgcatcttcagatactttccaacacca</t>
  </si>
  <si>
    <t>tgcaggctcaacacagatgatcttgatactggggttctgcatcttcagatacttcccaacacca</t>
  </si>
  <si>
    <t>tgcaggctcaacacagatgatcttgatactggggttctgcgtcttcagatacttcccaacacca</t>
  </si>
  <si>
    <t>tgcaggctcaacgacgttcgacgtcacgacgacaacatcttggctcttgcaatttgcgatcaac</t>
  </si>
  <si>
    <t>tgcaggctcgacgacgttcgacgtcacgacgacaacatcttggctcttgcaatttgcgatcaac</t>
  </si>
  <si>
    <t>tgcaggctcacacacagtcacagcgtggttttcgtgcaatccgttggctagctagtgcgagctg</t>
  </si>
  <si>
    <t>tgcaggctcacacacagtcacagtgtggttttcgtgcaatccgttggctagctagtgcgagctg</t>
  </si>
  <si>
    <t>tgcaggctcacagcctctcaaatcaacctttgctctactcaatcgaagtttgtccccattgaat</t>
  </si>
  <si>
    <t>tgcaggctcacagcctctcaaatcaacctttgctctactcaatcgaagtttgtgcccattgaat</t>
  </si>
  <si>
    <t>tgcaggctcacgccgcccgcgcgcaccaaatatcccgcctgcttccttgctaatgctaaccgaa</t>
  </si>
  <si>
    <t>tgcaggctcacgccgcccgcgcgcaccaaatatcccgcctgcttccttgctaatgctatccgaa</t>
  </si>
  <si>
    <t>tgcaggctcacgcgaaagcagtttgaccacgccaaattccgaccgctttgtggagtactgaaca</t>
  </si>
  <si>
    <t>tgcaggctcacgtgaaagcagtttgaccacgccaaattccgaccgctttgtggagtactgaaca</t>
  </si>
  <si>
    <t>tgcaggctcagaagatttctgtttgctttttactcccttgcaaaatacttataaacattcagca</t>
  </si>
  <si>
    <t>tgcaggctcagaagatttctgtttgctttttactccctttcaaaatacttataaacattcagca</t>
  </si>
  <si>
    <t>tgcaggctcagcaagcacaccactgctactcgcactagctagctagctcaaaagcacagcaaga</t>
  </si>
  <si>
    <t>tgcagtctcagcaagcacaccactgctactcgcactagctagctagctcaaaagcacagcaaga</t>
  </si>
  <si>
    <t>tgcaggctcagcaggcatcaggtaataaaggtgaaaacgaaagtgaatttctttatgagaaaca</t>
  </si>
  <si>
    <t>tgcaggctcagcaggcatgaggtaataaaggtgaaaacgaaagtgaatttctttatgagaaaca</t>
  </si>
  <si>
    <t>tgcaggctcagcagggacttctcagctttcctccgttgccgcacctgctccaccttgtcaaccc</t>
  </si>
  <si>
    <t>tgcaggctgagcagggacttctcagctttcctccgttgccgcacctgctccaccttgtcaaccc</t>
  </si>
  <si>
    <t>tgcaggctcagctcagttggcccctgaatatccgcaaacagtaccacagaattagcacccaaat</t>
  </si>
  <si>
    <t>tgcaggctcagctcagttggcccctgaatatccgcaaacagtaccacataattagcacccaaat</t>
  </si>
  <si>
    <t>tgcaggctcatcaacacccaacgtctgtgcagcaggagcaggctttcagtccatcacatatttc</t>
  </si>
  <si>
    <t>tgcaggctcatcagcacccaacgtctgtgcagcaggagcaggctttcagtccatcacatatttc</t>
  </si>
  <si>
    <t>tgcaggctcatgccgtggtcgatgagccgtgccaggccaaagtcgccgagcttggcgttgaagg</t>
  </si>
  <si>
    <t>tgcaggctcatgccgtggtcgatgagccgtgccaggccgaagtcgccgagcttggcgttgaagg</t>
  </si>
  <si>
    <t>tgcaggctcatggtccgccccaggcctaatctgtacaaaggacccagggtttctccgaggaagc</t>
  </si>
  <si>
    <t>tgcaggctcatggtccgccccaggcctaatctgtacaaaggacccagggtttctctgaggaagc</t>
  </si>
  <si>
    <t>tgcaggctccaaagtctctccccaaatatgtcaggctggattggtctgacgatcttgccatgca</t>
  </si>
  <si>
    <t>tgcaggctccaaagtctctccccaaatatgtgaggctggattggtctgacgatcttgccatgca</t>
  </si>
  <si>
    <t>tgcaggctccaagggagcctggagcacataagtaacaaacaaaaaagtcagattcccgctgatg</t>
  </si>
  <si>
    <t>tgcaggctccaagggagcctggagcacataagtaacagacaaaaaagtcagattcccgctgatg</t>
  </si>
  <si>
    <t>tgcaggctccacgtctggagcagtatccatagcaggctgctgcttctcaggatagccgtcatcc</t>
  </si>
  <si>
    <t>tgcaggctccatgtctggagcagtatccatagcaggctgctgcttctcaggatagccgtcatcc</t>
  </si>
  <si>
    <t>tgcaggctccagacagatttgtcctggcagctgctcggaaccctgtctgcaacctgtcactgat</t>
  </si>
  <si>
    <t>tgcaggctccagacagatttgtcgtggcagctgctcggaaccctgtctgcaacctgtcactgat</t>
  </si>
  <si>
    <t>tgcaggctccatccgtccatcatcacccatcaggccatcacccacgccttccgccttccccgtc</t>
  </si>
  <si>
    <t>tgcaggctccatccgtccatcatcacccatcaggccatcactcacgccttccgccttccccgtc</t>
  </si>
  <si>
    <t>tgcaggctccatctctaattttctatctatagcttagcttgctttgcaaaacatgtgacgcgtt</t>
  </si>
  <si>
    <t>tgcaggctccatttctaattttctatctatagcttagcttgctttgcaaaacatgtgacgcgtt</t>
  </si>
  <si>
    <t>tgcaggctcccaaaatgaggctcccttgatgttctctatatttttttatcaattaccacggtga</t>
  </si>
  <si>
    <t>tgcaggctcccaaaatgagtctcccttgatgttctctatatttttttatcaattaccacggtga</t>
  </si>
  <si>
    <t>tgcaggctcccagaagtaagtgatcgcgatccatccaaaaccacagctgttgcgaagttcacat</t>
  </si>
  <si>
    <t>tgcaggctcccagaagtaggtgatcgcgatccatccaaaaccacagctgttgcgaagttcacat</t>
  </si>
  <si>
    <t>tgcaggctcccagaattctgtgaggcagatcgagctcaccaaaggaaagggaggatcatgtcac</t>
  </si>
  <si>
    <t>tgcaggctcccagaattctgtgaggcagatcgagctcacccaaggaaagggaggatcatgtcac</t>
  </si>
  <si>
    <t>tgcaggctccccacctggtacgcctccagctgctgcctgtacgactccatggctgcatgcatat</t>
  </si>
  <si>
    <t>tgcaggctccccatctggtacgcctccagctgctgcctgtacgactccatggctgcatgcatat</t>
  </si>
  <si>
    <t>tgcaggctccccaggcacagcgcaccccagcgcgtcgaggcaagaagcaaccaccaccaccacc</t>
  </si>
  <si>
    <t>tgcaggctccccaggcacagcgcgccccagcgcgtcgaggcaagaagcaaccaccaccaccacc</t>
  </si>
  <si>
    <t>tgcaggctcccccctagacttagagctacctctatgatttggagttcaatgtttatcgtgtaag</t>
  </si>
  <si>
    <t>tgcaggctcccccctagacttagagctacctttatgatttggagttcaatgtttatcgtgtaag</t>
  </si>
  <si>
    <t>tgcaggctcccctgcactagaagcactcatgggtcaggggcgaggaacaacccgtgaacgacga</t>
  </si>
  <si>
    <t>tgcaggctcccctgcactagaagcgctcatgggtcaggggcgaggaacaacccgtgaacgacga</t>
  </si>
  <si>
    <t>tgcaggctcctccaggctccagcagatccgactagcgaccagagctaggcatttgaacacataa</t>
  </si>
  <si>
    <t>tgcaggctcctccaggctccagcagatccgactagcgaccagagctaggcatttgaacacatca</t>
  </si>
  <si>
    <t>tgcaggctcctgctgggtccacggtgtcatcggccgccgcctgcaccgcgacgacgaccaacgc</t>
  </si>
  <si>
    <t>tgcaggctcctgctgggtccacggtgtcgtcggccgccgcctgcaccgcgacgacgaccaacgc</t>
  </si>
  <si>
    <t>tgcaggctcctgtttgactagacagagacgtcagagagataacgaggccctttcgtgccatgca</t>
  </si>
  <si>
    <t>tgcaggctcctgtttgactagacagagacgtcagagagataacgaggcccttttgtgccatgca</t>
  </si>
  <si>
    <t>tgcaggctccttccgatcctaaagttaattttggtaataaaggagaaaaaaaatgctcgataca</t>
  </si>
  <si>
    <t>tgcaggctccttccgatcctaaagttaattttggtaataaaggagaaaaaaaatgctcgatata</t>
  </si>
  <si>
    <t>tgcaggctccttctcgcgccgccacatccacagccgctgtcgtctcttctcctccgccgcatcc</t>
  </si>
  <si>
    <t>tgcaggctccttctcgcgccgccacatccacagccgctgtcgtctcttctcctccgtcgcatcc</t>
  </si>
  <si>
    <t>tgcaggctccttgattttatccaaactgcaaaccaagcggacaattacctgcatagaaatagtt</t>
  </si>
  <si>
    <t>tgcaggctccttgattttatccaaactgcgaaccaagcggacaattacctgcatagaaatagtt</t>
  </si>
  <si>
    <t>tgcaggctcgatggcgcctgacgacgacgctgcatgcagacaggcagcaacaaagcgactgcca</t>
  </si>
  <si>
    <t>tgcaggctcgatggcgcctgactacgacgctgcatgcagacaggcagcaacaaagcgactgcca</t>
  </si>
  <si>
    <t>tgcaggctcgccgcgtcccgccgtgctcgaatgaaaatccaaaggacacgactgattacgcgga</t>
  </si>
  <si>
    <t>tgcaggctcgccgcgtcccgccgtgctcgaatgaaaatccaaaggacgcgactgattacgcgga</t>
  </si>
  <si>
    <t>tgcaggctcggagcgatatggcgtcacgtagagcggttgatgtgggcatcgtatatattggtat</t>
  </si>
  <si>
    <t>tgcaggctcggagctatatggcgtcacgtagagcggttgatgtgggcatcgtatatattggtat</t>
  </si>
  <si>
    <t>tgcaggctcgggttcgcggcgctagatatctcgtcctgcatgcacgcgcgcggacacaagatat</t>
  </si>
  <si>
    <t>tgcaggctcgggttcgcggcgctggatatctcgtcctgcatgcacgcgcgcggacacaagatat</t>
  </si>
  <si>
    <t>tgcaggctcgtcggaggatattgcttgtctgctcgagcgggccaaaccactccgcctccgagct</t>
  </si>
  <si>
    <t>tgcaggctcgtcggaggatattgcttgtgtgctcgagcgggccaaaccactccgcctccgagct</t>
  </si>
  <si>
    <t>tgcaggctcgtggctccttgctcaatttcgtcgccgctttcctcacgttcatggccatcggcgg</t>
  </si>
  <si>
    <t>tgcaggctcgtggctcgttgctcaatttcgtcgccgctttcctcacgttcatggccatcggcgg</t>
  </si>
  <si>
    <t>tgcaggctctaagctagagacgactccatggatgcatgcactctgcgtagtatatacgtggatt</t>
  </si>
  <si>
    <t>tgcaggctctaagctagagacgactccatggatgcgtgcactctgcgtagtatatacgtggatt</t>
  </si>
  <si>
    <t>tgcaggctctaccaatcaacctgggtcttgagccgtccaccagaacgaacggcgccaacaaaca</t>
  </si>
  <si>
    <t>tgcaggctctaccagtcaacctgggtcttgagccgtccaccagaacgaacggcgccaacaaaca</t>
  </si>
  <si>
    <t>tgcaggctctagaagatctgacttacgaaaagcggaaagaattcatgcaacagtacccgttacc</t>
  </si>
  <si>
    <t>tgcaggctctagaagatctgacttacgaaaagcggaaagaattcctgcaacagtacccgttacc</t>
  </si>
  <si>
    <t>tgcaggctctagagacgagagtgcgcctgcctttcgctttttgcagccgtttcggtaccacttt</t>
  </si>
  <si>
    <t>tgcaggctctagagacgagagtgcgcctgcctttcgctttttgcagccgtttcggtaccgcttt</t>
  </si>
  <si>
    <t>tgcaggctctagcggtctagcctctagtgccgtggcctatacgtacattttgtccagtgtcatt</t>
  </si>
  <si>
    <t>tgcaggctctagcggtctagcctctagtgccgtggcctatacgtacattttgttcagtgtcatt</t>
  </si>
  <si>
    <t>tgcaggctctagctggctgagcaacttttgtctgttcgcgaatcggaagacatgactggcggcg</t>
  </si>
  <si>
    <t>tgcaggctctggctggctgagcaacttttgtctgttcgcgaatcggaagacatgactggcggcg</t>
  </si>
  <si>
    <t>tgcaggctctcaaggaagacaaggagaagtgcacctgccgcggcaatcgtccaccagggagata</t>
  </si>
  <si>
    <t>tgcaggctctcaaggaagacaaggagaagtgcacctgccgtggcaatcgtccaccagggagata</t>
  </si>
  <si>
    <t>tgcaggctctcaagttcaggcctcgcacgttccagatgaaaatgttatgtcctaacatgggaac</t>
  </si>
  <si>
    <t>tgcaggctctcaagttcaggcctcgcacgttccagatgaaaatgttatttcctaacatgggaac</t>
  </si>
  <si>
    <t>tgcaggctctcactcacatgacacattcggtagagctttggtcgcttcgtgtcttccgctctga</t>
  </si>
  <si>
    <t>tgcaggctctcactcacatgacacattcggtagagctttggtggcttcgtgtcttccgctctga</t>
  </si>
  <si>
    <t>tgcaggctctcatgttcttgtccacacgcgcaataaatggatctgctctttgagtggataaatc</t>
  </si>
  <si>
    <t>tgcaggttctcatgttcttgtccacacgcgcaataaatggatctgctctttgagtggataaatc</t>
  </si>
  <si>
    <t>tgcaggctctcatttccacctcaacctccaatgctttgtttcataagatcctaattactatgtg</t>
  </si>
  <si>
    <t>tgcaggctctcatttccacctcaacctccaatgctttgtttcataagatcttaattactatgtg</t>
  </si>
  <si>
    <t>tgcaggctctccacacgcagcttgccctagttctgaataacataccagagcctattttcatcta</t>
  </si>
  <si>
    <t>tgcaggctctccacacgcagcttgccctggttctgaataacataccagagcctattttcatcta</t>
  </si>
  <si>
    <t>tgcaggctctccacgtgtccaccatcagaaaggagtatgcactgagttttggtggatcctgtat</t>
  </si>
  <si>
    <t>tgcaggctctccacgtgtccaccatcggaaaggagtatgcactgagttttggtggatcctgtat</t>
  </si>
  <si>
    <t>tgcaggctctcgagtctcgaagtgccttggcgcaaaagagacagttgtctgcgcaagtcgacag</t>
  </si>
  <si>
    <t>tgcaggctctcgagtctcgaagtgccttggcgcaaaggagacagttgtctgcgcaagtcgacag</t>
  </si>
  <si>
    <t>tgcaggctctcgagtctcgaagtgccttggcgcaaagtcgacagcgctcgcgaggccgcgagct</t>
  </si>
  <si>
    <t>tgcaggctctcgagtctcgaagtgccttggcgcaaagtcgacagcgctcgcgatgccgcgagct</t>
  </si>
  <si>
    <t>tgcaggctctcgcgagtccaaaactagagcctgcaccgtgcagagcccatgccgccctgcctcg</t>
  </si>
  <si>
    <t>tgcaggctctcgggagtccaaaactagagcctgcaccgtgcagagcccatgccgccctgcctcg</t>
  </si>
  <si>
    <t>tgcaggctctcgcgctcaggctccagctggggaagcatgctgcggactctgaagtctgaacagg</t>
  </si>
  <si>
    <t>tgcaggctctcgcgctcaggctccagctggggaagcctgctgcggactctgaagtctgaacagg</t>
  </si>
  <si>
    <t>tgcaggctctcgggccgctctacgtcgtcggaggtttacgagaaggtccactccgtcgtagacc</t>
  </si>
  <si>
    <t>tgcaggctctcgggccgctctacgtcgtcggaggtttacgagaaggtccactccgtcgtggacc</t>
  </si>
  <si>
    <t>tgcaggctctcgttcatccatgcggtatcgacggaaaaaacctgcgtacacgcgagttgacgaa</t>
  </si>
  <si>
    <t>tgcaggctctcgttcatccgtgcggtatcgacggaaaaaacctgcgtacacgcgagttgacgaa</t>
  </si>
  <si>
    <t>tgcaggctctcttcgatggcgactttgacccaacaagcttgggtcttgatgccatgggtctgga</t>
  </si>
  <si>
    <t>tgcaggctctcttcgatggcgactttgacccaacaggcttgggtcttgatgccatgggtctgga</t>
  </si>
  <si>
    <t>tgcaggctctcttgtctgtctatatatagacagacagacagacaaaaccgtgtctatataggag</t>
  </si>
  <si>
    <t>tgcaggctctcttgtgtgtctatatatagacagacagacagacaaaaccgtgtctatataggag</t>
  </si>
  <si>
    <t>tgcaggctctgactgggtgggttattgacgatggcggggccctctcaccctctctctggttggt</t>
  </si>
  <si>
    <t>tgcaggctctgactgggtgggttattgacggtggcggggccctctcaccctctctctggttggt</t>
  </si>
  <si>
    <t>tgcaggctctgcacaccaacaccgaagcagacaagatcaatcgatcacaaactgtccagctagc</t>
  </si>
  <si>
    <t>tgcaggctctgcacaccagcaccgaagcagacaagatcaatcgatcacaaactgtccagctagc</t>
  </si>
  <si>
    <t>tgcaggctctgctgaaccagctgccgcacggcgcgcttctccgcgctcatgccgaaaaaaaaaa</t>
  </si>
  <si>
    <t>tgcaggctctgctgaaccagctgccgcacggcgcgcttctcggcgctcatgccgaaaaaaaaaa</t>
  </si>
  <si>
    <t>tgcaggctctgcttctctgcgcgacaagcctggcgaacaagctgccatagacctggtgggatcc</t>
  </si>
  <si>
    <t>tgcaggctctgcttctctgcgcgacaagcctggcgaacaagctgccatggacctggtgggatcc</t>
  </si>
  <si>
    <t>tgcaggctctgctttacacaccatgatcatcaggaatggcaggctccacagcaggagtagctgt</t>
  </si>
  <si>
    <t>tgcaggctctgctttacagaccatgatcatcaggaatggcaggctccacagcaggagtagctgt</t>
  </si>
  <si>
    <t>tgcaggctctggaccagcacgtcgacggcgggaagctcatgcctgaggatactgatttcgagag</t>
  </si>
  <si>
    <t>tgcaggctctggaccagcacgtcgagggcgggaagctcatgcctgaggatactgatttcgagag</t>
  </si>
  <si>
    <t>tgcaggctctggccttggagttcttgtaggatcgggattggacttggagtcctggcctcctggg</t>
  </si>
  <si>
    <t>tgcaggctctggccttggagttcttgtaggatcgggattggacttggagtcctggccttctggg</t>
  </si>
  <si>
    <t>tgcaggctctgtcgcctcccgcttcatgggcacccaagtgcacgcgctggccgtgaaggctggc</t>
  </si>
  <si>
    <t>tgcaggctctgtcgcctcccgcttcatgggcgcccaagtgcacgcgctggccgtgaaggctggc</t>
  </si>
  <si>
    <t>tgcaggctctgtgcagccaaaagcttccctttttggttattataagtgcggtgcagagatgtcg</t>
  </si>
  <si>
    <t>tgcaggctctgtgcagcgaaaagcttccctttttggttattataagtgcggtgcagagatgtcg</t>
  </si>
  <si>
    <t>tgcaggctctgtgcagcgaacagcttccctttttggttattataagtgcggtgcaaatgtcgta</t>
  </si>
  <si>
    <t>tgcaggctctgtgcagcgaacagcttccctttttggttattataagtgcggtgcagatgtcgta</t>
  </si>
  <si>
    <t>tgcaggctctgttcacctacgacgggctagcgtggtggccgcgccgcgcggttagcaggcaggc</t>
  </si>
  <si>
    <t>tgcaggctctgttcacctacgacgggctagcgtggtggccgcgccgcgcggttggcaggcaggc</t>
  </si>
  <si>
    <t>tgcaggctcttgacgtacagccaggtgtcgcggctggagacgtcgtgccaccacctgctgacgt</t>
  </si>
  <si>
    <t>tgcaggctcttgacgtactgccaggtgtcgcggctggagacgtcgtgccaccacctgctgacgt</t>
  </si>
  <si>
    <t>tgcaggctcttgtcaaacccctgccgatggaggaagaaacttggcaatttcaggcagaagaaca</t>
  </si>
  <si>
    <t>tgcaggctcttgtcaaccccctgccgatggaggaagaaacttggcaatttcaggcagaagaaca</t>
  </si>
  <si>
    <t>tgcaggctcttgtcctccacgaacacgaactgcgaataacaaatcgtatcgcgcaaaacagtca</t>
  </si>
  <si>
    <t>tgcaggctcttgtcctccacgaacacgaactgcgaataataaatcgtatcgcgcaaaacagtca</t>
  </si>
  <si>
    <t>tgcaggctctttgcattagcaaccatatcgcgataaatccatctatagtcctcacggcggacgt</t>
  </si>
  <si>
    <t>tgcaggctctttgcattagcaaccatatcgcgatcaatccatctatagtcctcacggcggacgt</t>
  </si>
  <si>
    <t>tgcaggctgaacgaaggaaggaagaaagacgttggttcatgggcctcagcgacggacggtccaa</t>
  </si>
  <si>
    <t>tgcaggctgaacgcaggaaggaagaaagacgttggttcatgggcctcagcgacggacggtccaa</t>
  </si>
  <si>
    <t>tgcaggctgaagatgatagatgaatcatgttggcacatgtatccctagaggtaggtccaccatg</t>
  </si>
  <si>
    <t>tgcaggctgaagatgatagatgaatcatgttggcacatgtatccctaggggtaggtccaccatg</t>
  </si>
  <si>
    <t>tgcaggctgaagcatgatggacggcactgtggtttctgccatttgagccgaagagctctgctct</t>
  </si>
  <si>
    <t>tgcaggctgaagcatgatggatggcactgtggtttctgccatttgagccgaagagctctgctct</t>
  </si>
  <si>
    <t>tgcaggctgacatcaagaaaggtctcatggcatcaactcccctgcaccaccgcctccagattga</t>
  </si>
  <si>
    <t>tgcaggctgacatcaagaaaggtctcatggcatctactcccctgcaccaccgcctccagattga</t>
  </si>
  <si>
    <t>tgcaggctgacctgggcctcgttcccacgccccctacaacggagcttcgacgcccttgtgcttc</t>
  </si>
  <si>
    <t>tgcaggctgacctgggcctcgttcccacgcccccttcaacggagcttcgacgcccttgtgcttc</t>
  </si>
  <si>
    <t>tgcaggctgacggcggtgacgcagctgacgcaccacgggatggtgttcgtgccgaaaaaaaaaa</t>
  </si>
  <si>
    <t>tgcaggttgacggcggtgacgcagctgacgcaccacgggatggtgttcgtgccgaaaaaaaaaa</t>
  </si>
  <si>
    <t>tgcaggctgagaagcccaacaaccgaagcccgacgacggcaaggtgacttttcagggacgaaca</t>
  </si>
  <si>
    <t>tgcaggttgagaagcccaacaaccgaagcccgacgacggcaaggtgacttttcagggacgaaca</t>
  </si>
  <si>
    <t>tgcaggctgagagctctgaccaacaaaattcctgaacccgaccctcggatcagagacatagaga</t>
  </si>
  <si>
    <t>tgcaggctgagagctctgaccaacaaaattccagaacccgaccctcggatcagagacatagaga</t>
  </si>
  <si>
    <t>tgcaggctgagatggctcaattacctgaggccaaatattaagcatggtgacttcacagaagaag</t>
  </si>
  <si>
    <t>tgcaggctgagatggctcaattatctgaggccaaatattaagcatggtgacttcacagaagaag</t>
  </si>
  <si>
    <t>tgcaggctgaggactgtttctttgtgtacagaatggtggtagtgctcttcaggagagagctcac</t>
  </si>
  <si>
    <t>tgcaggctgaggactgtttctttgtgtacagaatggtggtagttctcttcaggagagagctcac</t>
  </si>
  <si>
    <t>tgcaggctgaggagatcttgttgatggagatatgaataattcttggactccatgtgttatcaca</t>
  </si>
  <si>
    <t>tgcaggctgaggagatcttgttgatggagatatgaataatttttggactccatgtgttatcaca</t>
  </si>
  <si>
    <t>tgcaggctgaggaggtgaggctgtctatttcgccaacccatagttttatgtcttttctgtttgt</t>
  </si>
  <si>
    <t>tgcaggctgagtaggtgaggctgtctatttcgccaacccatagttttatgtcttttctgtttgt</t>
  </si>
  <si>
    <t>tgcaggctgaggaggtgaggttgtctacttcgccaacccacagttttgtgtcttttctgtttgt</t>
  </si>
  <si>
    <t>tgcaggctgaggaggtgaggttgtctatttcgccaacccacagttttgtgtcttttctgtttgt</t>
  </si>
  <si>
    <t>tgcaggctgaggctggtgctggaatggaatcgcatacacagccttctttttcgctccttgccta</t>
  </si>
  <si>
    <t>tgcaggctgaggctggtgctggaatggaatcgcatacccagccttctttttcgctccttgccta</t>
  </si>
  <si>
    <t>tgcaggctgaggtcgaagcagccgccgtccatggacggcgacgcctcctcgtgcggcggcgaca</t>
  </si>
  <si>
    <t>tgcaggctgaggtcgaagccgccgccgtccatggacggcgacgcctcctcgtgcggcggcgaca</t>
  </si>
  <si>
    <t>tgcaggctgagtgatctccccctggaggagaggacatcaggacagaggaccacaccacatgtgt</t>
  </si>
  <si>
    <t>tgcaggctgagtgatctccccctggaggagaggacatcaggacagaggaccacaccacatgttt</t>
  </si>
  <si>
    <t>tgcaggctgataatctacggctgcaaacacttcaacaaatgcaacgcatcttaaccacccgaca</t>
  </si>
  <si>
    <t>tgcaggctgataatctacggctgcaaacacttcaacaaatgcaacgcatcttaactacccgaca</t>
  </si>
  <si>
    <t>tgcaggctgataatgagttacagaggattgtacaagacatttcaattcaagggaggtacaaaag</t>
  </si>
  <si>
    <t>tgcaggctggtaatgagttacagaggattgtacaagacatttcaattcaagggaggtacaaaag</t>
  </si>
  <si>
    <t>tgcaggctgataatgatgatatactcttatggctactgctttgtgatgcttcgactgatccccc</t>
  </si>
  <si>
    <t>tgcaggttgataatgatgatatactcttatggctactgctttgtgatgcttcgactgatccccc</t>
  </si>
  <si>
    <t>tgcaggctgatccgagctcgatccacgggcacagacagtgcggcatgcacgccgatccattgga</t>
  </si>
  <si>
    <t>tgcaggctgatccgagctggatccacgggcacagacagtgcggcatgcacgccgatccattgga</t>
  </si>
  <si>
    <t>tgcaggctgcaactggaccacacctgttcgatgaatttgtagaaatcattattagctcacaaat</t>
  </si>
  <si>
    <t>tgcaggctgcaactggaccacacctgttcgatggatttgtagaaatcattattagctcacaaat</t>
  </si>
  <si>
    <t>tgcaggctgcaagcctgcactacagtctacagcagcacctaagcggaggcttagacgatgcaga</t>
  </si>
  <si>
    <t>tgcaggctgcacgcctgcactacagtctacagcagcacctaagcggaggcttagacgatgcaga</t>
  </si>
  <si>
    <t>tgcaggctgcaccctaaagcagcgagcctttttacctctcgtcctaccaccccacaccgcgcac</t>
  </si>
  <si>
    <t>tgcaggctgcaccctaaagcagcgagcctttttacctctcttcctaccaccccacaccgcgcac</t>
  </si>
  <si>
    <t>tgcaggctgcacgcaaacctgtgccaacagctacgatgacgaacaagagttccttagacggcca</t>
  </si>
  <si>
    <t>tgcaggcttcacgcaaacctgtgccaacagctacgatgacgaacaagagttccttagacggcca</t>
  </si>
  <si>
    <t>tgcaggctgcacggaacgcacacacgggagcggcatctgctggccgcgcgtggcagggcgacgc</t>
  </si>
  <si>
    <t>tgcaggctgcacggaacgcacactcgggagcggcatctgctggccgcgcgtggcagggcgacgc</t>
  </si>
  <si>
    <t>tgcaggctgcatcatcgcagccaggcactcgcttgcaagcacctttatttcttcttcgttgcag</t>
  </si>
  <si>
    <t>tgcaggctgcatcatcgcagccaggcactcgcttgcaagcacgtttatttcttcttcgttgcag</t>
  </si>
  <si>
    <t>tgcaggctgcatcgtcgtcttttgtggcttatcctgaagctgaagcatgcatgcgttctggttc</t>
  </si>
  <si>
    <t>tgcaggctgcatcgtcgtgttttgtggcttatcctgaagctgaagcatgcatgcgttctggttc</t>
  </si>
  <si>
    <t>tgcaggctgcatgacggtacacttatctatcaattattttaccacaatagtgttaaaagaaggc</t>
  </si>
  <si>
    <t>tgcaggctgcatgacggtacacttatctatctattattttaccacaatagtgttaaaagaaggc</t>
  </si>
  <si>
    <t>tgcaggctgcattccctccaaaagaaaacgtcatcaagcagacaagcactattcgtgagtcgtg</t>
  </si>
  <si>
    <t>tgcaggcttcattccctccaaaagaaaacgtcatcaagcagacaagcactattcgtgagtcgtg</t>
  </si>
  <si>
    <t>tgcaggctgccacttttgttcgccatcgcccatcggcgtcgagcaactggccacaccgtttgcc</t>
  </si>
  <si>
    <t>tgcaggctgccacttttgttcgccctcgcccatcggcgtcgagcaactggccacaccgtttgcc</t>
  </si>
  <si>
    <t>tgcaggctgccagccagcgagagcgcgcgcttcaggcggcttcaattcagttcggtcccgccaa</t>
  </si>
  <si>
    <t>tgcaggctgccagccagcgagagcgcgcgcttcaggcggcttcagttcagttcggtcccgccaa</t>
  </si>
  <si>
    <t>tgcaggctgccaggctctagcccccgcacttctacgacgccgctgctgctcctgcaagcgccgc</t>
  </si>
  <si>
    <t>tgcaggctgccaggctctagcccccgcgcttctacgacgccgctgctgctcctgcaagcgccgc</t>
  </si>
  <si>
    <t>tgcaggctgccattcaagcaactcggtcaggatcaattcaaggggatcaaaatggttcatgaat</t>
  </si>
  <si>
    <t>tgcaggctgccattcaagcaattcggtcaggatcaattcaaggggatcaaaatggttcatgaat</t>
  </si>
  <si>
    <t>tgcaggctgcccagggatgctgcaaggtccaccgcgaagggggacgtacggccacggtggtgtg</t>
  </si>
  <si>
    <t>tgcaggctgcccagggatgctgcaaggtccaccgcgaaggggggcgtacggccacggtggtgtg</t>
  </si>
  <si>
    <t>tgcaggctgcccctgctcaggtgacgtcgctgccagcctcaagcttatcatctgagcgctttgc</t>
  </si>
  <si>
    <t>tgcaggctgcccttgctcaggtgacgtcgctgccagcctcaagcttatcatctgagcgctttgc</t>
  </si>
  <si>
    <t>tgcaggctgccctactgggccttagcccaaggaggcaggggcgcgggcggtgggcaggcctggt</t>
  </si>
  <si>
    <t>tgcaggctgccctgctgggccttagcccaaggaggcaggggcgcgggcggtgggcaggcctggt</t>
  </si>
  <si>
    <t>tgcaggctgccctgcccgtgcgctacaactacaggtaagtttcgtccgtgcacggtgcaccgtc</t>
  </si>
  <si>
    <t>tgcaggctgccctgcccgtgcgctacagctacaggtaagtttcgtccgtgcacggtgcaccgtc</t>
  </si>
  <si>
    <t>tgcaggctgccctgtccttcctcgtcgcctccaggtagatcgccacgccctggagcaccgctga</t>
  </si>
  <si>
    <t>tgcaggctgccctgtccttccttgtcgcctccaggtagatcgccacgccctggagcaccgctga</t>
  </si>
  <si>
    <t>tgcaggctgccgtgtgatgatgcttatctcctcttcgtaacagacacttccgatcgtgctccct</t>
  </si>
  <si>
    <t>tgcaggctgccgtgtgatgatgcttctctcctcttcgtaacagacacttccgatcgtgctccct</t>
  </si>
  <si>
    <t>tgcaggctgccttttcctgcctgtttcaattactatggctcacagttccattagtttattggac</t>
  </si>
  <si>
    <t>tgcaggctgctttttcctgcctgtttcaattactatggctcacagttccattagtttattggac</t>
  </si>
  <si>
    <t>tgcaggctgcgaagggtcaagggtggcgcccgaatttttttgccaactaattgggcacgtgctg</t>
  </si>
  <si>
    <t>tgcaggctgcgaagggtcaagggtggcgcccgattttttttgccaactaattgggcacgtgctg</t>
  </si>
  <si>
    <t>tgcaggctgcgccacaccttgtcgagcggcgtgaccgcgccgacgctgatccccgtgaggctgc</t>
  </si>
  <si>
    <t>tgcaggctgcgccacaccttgtcgagcggcgtgaccgctccgacgctgatccccgtgaggctgc</t>
  </si>
  <si>
    <t>tgcaggctgcgccacactttgtccatcggggtcaccacgccgatgccgatgccgaaaaaaaaaa</t>
  </si>
  <si>
    <t>tgcaggctgcgccacactttgtccatcggggtcaccacgccgatgctgatgccgaaaaaaaaaa</t>
  </si>
  <si>
    <t>tgcaggctgcgctccttcttgatggccgatgcaggcgaccgtagtaggcgcaagacgaccagca</t>
  </si>
  <si>
    <t>tgcaggctgcggtccttcttgatggccgatgcaggcgaccgtagtaggcgcaagacgaccagca</t>
  </si>
  <si>
    <t>tgcaggctgcgctcggtcgtctgggcgcgcatgcatgcaaccgctgatgccccgtagccgtgcg</t>
  </si>
  <si>
    <t>tgcaggctgcgctcggtcgtctgggcgcgcatgcatgcaaccgctgatgcctcgtagccgtgcg</t>
  </si>
  <si>
    <t>tgcaggctgcgctggatgaactacctccgcccagacctcaagcgcggcaacttcaccgacgacg</t>
  </si>
  <si>
    <t>tgcaggctgcggtggatgaactacctccgcccagacctcaagcgcggcaacttcaccgacgacg</t>
  </si>
  <si>
    <t>tgcaggctgcggagctctcgcttgcttccttggatcactcgctagctgcgtcgtgtgcctattt</t>
  </si>
  <si>
    <t>tgcaggctgcggagctctcgcttgcttccttggatcactcgctagctgcgttgtgtgcctattt</t>
  </si>
  <si>
    <t>tgcaggctgcggcggttgcaacttgcttgcagatgtgcaccagaggagcgcggtgccgcttgcc</t>
  </si>
  <si>
    <t>tgcaggctgcggcggttgcaacttgcttgcagatgtgcatcagaggagcgcggtgccgcttgcc</t>
  </si>
  <si>
    <t>tgcaggctgcggctgtaagaggaatcgtcggagggacaatactctggaacctcgcccgatcacc</t>
  </si>
  <si>
    <t>tgcaggctgcggctgtaagaggaatcgttggagggacaatactctggaacctcgcccgatcacc</t>
  </si>
  <si>
    <t>tgcaggctgcgggtggcagattcaaagtatgcccacatgttcttgtataacctcataacatgac</t>
  </si>
  <si>
    <t>tgcaggctgcgggtggcagattcaaagtttgcccacatgttcttgtataacctcataacatgac</t>
  </si>
  <si>
    <t>tgcaggctgcggtcaatcgaggcctacgcgaacttttggaacgcgacaacagaaatgtccaaat</t>
  </si>
  <si>
    <t>tgcaggctgcggtcaatcgaggcctacgcgaacttttggaacgcgacaacagaaatgttcaaat</t>
  </si>
  <si>
    <t>tgcaggctgcggtcaatcgatgcctacgcgtacttttggaacgcgacaacggaaatgttcaaat</t>
  </si>
  <si>
    <t>tgcaggctgcggtcaatcgatgcctacgcgtacttttggaacgcgacaacggaaatgttcgaat</t>
  </si>
  <si>
    <t>tgcaggctgcgtccactgatggttgggagtacggagtacgtcgggcgcgtcactgtgccagctg</t>
  </si>
  <si>
    <t>tgcaggctgcgtccactgatggttgggagtacggagtacgtcgggcgcgtcactgtgcgagctg</t>
  </si>
  <si>
    <t>tgcaggctgcgtccactgtttgttactgtacgtcgggcgcgtgatagtgtgcgagctggcaagc</t>
  </si>
  <si>
    <t>tgcagtctgcgtccactgtttgttactgtacgtcgggcgcgtgatagtgtgcgagctggcaagc</t>
  </si>
  <si>
    <t>tgcaggctgcgtcgtcgtcgtgcatggtcatcgcttgcatgcagcagtgtaagagcgtcggcag</t>
  </si>
  <si>
    <t>tgcaggctgcgtcgtcgtcgtgcatggtcatcgcttgcatgcagcagtgtgagagcgtcggcag</t>
  </si>
  <si>
    <t>tgcaggctgctaacgacccctctcttggccttcgccgacgacgacatggtggtgttgcgttgca</t>
  </si>
  <si>
    <t>tgcaggctgctaacgacccttctcttggccttcgccgacgacgacatggtggtgttgcgttgca</t>
  </si>
  <si>
    <t>tgcaggctgctaataagctgtgccttggttgccaaggttcttttgcgtcatctggtttgcagat</t>
  </si>
  <si>
    <t>tgcaggctgctaataagctgtgccttggttgccaaggttcttttgcgttatctggtttgcagat</t>
  </si>
  <si>
    <t>tgcaggctgctacttatacacgagcgggagaggagaagggagatcagagatgacactggcgctg</t>
  </si>
  <si>
    <t>tgcaggctgctacttatacacgagcgggagaggagaagggagatcagagatgacgctggcgctg</t>
  </si>
  <si>
    <t>tgcaggctgctagtgcggcgatgaaggtgacctcgttcggcttagcctcgtcgctcgccacaat</t>
  </si>
  <si>
    <t>tgcaggctgctagtgcggcgatgaaggtgacctcgttcggcttagcctcgtcgctcgccaccat</t>
  </si>
  <si>
    <t>tgcaggctgctccgtgctcccaagcaaggaagaagcttgggaaagaattgattattaaaaatcc</t>
  </si>
  <si>
    <t>tgcaggctgctccgtgctcccaagcaaggaagaagcttgggaaagaattgattattaagaatcc</t>
  </si>
  <si>
    <t>tgcaggctgctcgacccagctactacgtacacgaccgacgatgccgccgccgctgccgcagcca</t>
  </si>
  <si>
    <t>tgcaggctgctcgacccagctactacgtacacgaccgacgatgcggccgccgctgccgcagcca</t>
  </si>
  <si>
    <t>tgcaggctgctcgcttggtcggctgcttcagagaggcgctgagccaagcgcactagagcagggc</t>
  </si>
  <si>
    <t>tgcaggctgctcgcttggtcggctgcttcagagaggcgctgagccaggcgcactagagcagggc</t>
  </si>
  <si>
    <t>tgcaggctgctcgcttggtcgtctgcttcagagaggcgctgagccaggcgtactagagcagtgc</t>
  </si>
  <si>
    <t>tgcaggctgctcgcttggtcgtctgcttcagagaggcgctgagccaggcgtagtagagcagtgc</t>
  </si>
  <si>
    <t>tgcaggctgctgatttcaaagttgtgaatctccctgggcctgttatgagagtctggcccacaaa</t>
  </si>
  <si>
    <t>tgcaggttgctgatttcaaagttgtgaatctccctgggcctgttatgagagtctggcccacaaa</t>
  </si>
  <si>
    <t>tgcaggctgctgcaacactagtgtactggacaaatgcaaatgttcggcctgggaatgttgttac</t>
  </si>
  <si>
    <t>tgcaggctgctgcaacactagtgtactggacaaatgcatatgttcggcctgggaatgttgttac</t>
  </si>
  <si>
    <t>tgcaggctgctgcaccgcgggcaagctcctcgagattgagacctacacacacgaggtcccccac</t>
  </si>
  <si>
    <t>tgcaggctgctgcaccgcgggcaagctcctcgagattgagacctacacgcacgaggtcccccac</t>
  </si>
  <si>
    <t>tgcaggctgctgcatccgacggccacgcaccgcacttctgcctgcgctcttcaatagaagtcca</t>
  </si>
  <si>
    <t>tgcaggctgctgcatccgacggccacgcaccgcacttctgcctgcgctcttcaatagacgtcca</t>
  </si>
  <si>
    <t>tgcaggctgctgcggagcccgtcaccgtgctggccgccgtgccgctgtcccagacggcgcctca</t>
  </si>
  <si>
    <t>tgcaggctgctgcggagcccgtcaccgtgctggccgcggtgccgctgtcccagacggcgcctca</t>
  </si>
  <si>
    <t>tgcaggctgctgctgcgtttcaattccacaaggcaacaaccaccgctgagactgagacaccaat</t>
  </si>
  <si>
    <t>tgcaggctgctgctgcgtttcaattccacaaggcaacaaccaccgctgagactgagacacgaat</t>
  </si>
  <si>
    <t>tgcaggctgctgctgctgccacgcttactctgccttcgcgcttcggccagctctaaatcagttc</t>
  </si>
  <si>
    <t>tgcaggctgctgctgctgccacgcttgctctgccttcgcgcttcggccagctctaaatcagttc</t>
  </si>
  <si>
    <t>tgcaggctgctgctgctgctgctgccacgcttgctctgccgtcgcgcttcggccagctctaaat</t>
  </si>
  <si>
    <t>tgcaggctgctgctgctgctgctgccacgcttgctctgccttcgcgcttcggccagctctaaat</t>
  </si>
  <si>
    <t>tgcaggctgctgctgctgctgcttcatgacggagagggcgacgttgagggctcgcaacgcctgg</t>
  </si>
  <si>
    <t>tgcaggctgctgctgctgctgcttcatgacggagagggcgacgttgagggctcgcagcgcctgg</t>
  </si>
  <si>
    <t>tgcaggctgctgctgcttaattattgttgttggagccgtggaggatgaggttgttgtagcgaat</t>
  </si>
  <si>
    <t>tgcaggctgctgctgcttaattgttgttgttggagccgtggaggatgaggttgttgtagcgaat</t>
  </si>
  <si>
    <t>tgcaggctgctggtgatctttgtctacacaagctaggggcaaacctatacgaacgaatcaagaa</t>
  </si>
  <si>
    <t>tgcaggctgctggtgatctttgtctgcacaagctaggggcaaacctatacgaacgaatcaagaa</t>
  </si>
  <si>
    <t>tgcaggctgctggtgctggtgcgcttcatctcgttgttcctgttcctgatctggcgtgtgacga</t>
  </si>
  <si>
    <t>tgcaggctgctggttctggtgcgcttcatctcgttgttcctgttcctgatctggcgtgtgacga</t>
  </si>
  <si>
    <t>tgcaggctgctggtgctggtgcggttcatctcgctgttcctgttcctgatctggcgtgtgacga</t>
  </si>
  <si>
    <t>tgcaggcttctggtgctggtgcggttcatctcgctgttcctgttcctgatctggcgtgtgacga</t>
  </si>
  <si>
    <t>tgcaggctgctgtacttgtcaactcagacgggcagaaaccatgcatgtcccctgcacggcattg</t>
  </si>
  <si>
    <t>tgcaggctgctgtacttgtcgactcagacgggcagaaaccatgcatgtcccctgcacggcattg</t>
  </si>
  <si>
    <t>tgcaggctgctgtcacgctgtgcagcggacgagcgagactgcgagagaatgcatggcagccgta</t>
  </si>
  <si>
    <t>tgcaggttgctgtcacgctgtgcagcggacgagcgagactgcgagagaatgcatggcagccgta</t>
  </si>
  <si>
    <t>tgcaggctgctgtgcctgtgcagcattcccgcgaaacccgaggcattctcgcgaagctcgaggc</t>
  </si>
  <si>
    <t>tgcaggctgctgtgcctgtgcagcgttcccgcgaaacccgaggcattctcgcgaagctcgaggc</t>
  </si>
  <si>
    <t>tgcaggctgctgtgcgcctcgcctggcgccgtgaagagcctccacaacacgccctccaccatcg</t>
  </si>
  <si>
    <t>tgcaggctgctgtgcgcctcgcctggcgccgtgaagagcctccacaacccgccctccaccatcg</t>
  </si>
  <si>
    <t>tgcaggctgctgtgctccagtgttgttattatggtttagaagctgcgcaaggaaccagaagcaa</t>
  </si>
  <si>
    <t>tgcaggctgctgtgctccagtgttgttattatggtttagaagctgcgcaaggaaccagacgcaa</t>
  </si>
  <si>
    <t>tgcaggctgcttccagcctacacatggccgctgtgcagttggatggatcgcatctgtagagcag</t>
  </si>
  <si>
    <t>tgcaggctgcttccagcctacacatggccgctgtgcagttgtatggatcgcatctgtagagcag</t>
  </si>
  <si>
    <t>tgcaggctgcttctttatgacacgggtgagaaggggctcgaatcttccagtcccgccccatgcc</t>
  </si>
  <si>
    <t>tgcaggctgcttctttatgacactggtgagaaggggctcgaatcttccagtcccgccccatgcc</t>
  </si>
  <si>
    <t>tgcaggctggacagggcgtccttgagctcctgcgacacccgcggcagagagtcccccgacccac</t>
  </si>
  <si>
    <t>tgcaggctggacagggcgtccttgagctcctgcgacacccgcggcagcgagtcccccgacccac</t>
  </si>
  <si>
    <t>tgcaggctggactgcactggaagcaatagcaaggagcccaaaagtccaaagttcagaagcgcag</t>
  </si>
  <si>
    <t>tgcaggctggactgcactggaagcaatagcaaggagcccaaaagtccaaagttcagcagcgcag</t>
  </si>
  <si>
    <t>tgcaggctggagccgataacagcccattgttcccgtggtggaacagtgcaggaaacaggtcgag</t>
  </si>
  <si>
    <t>tgcaggctggagccgataacagcccattgttcccgtggtggaacagtgcgggaaacaggtcgag</t>
  </si>
  <si>
    <t>tgcaggctggagcctaccgtcacattcctacaccaaactcaaaaggaagcatctcaagcagccc</t>
  </si>
  <si>
    <t>tgcaggctggagcctaccgtcacattcctacaccaaactcaaaaggaagcatctccagcagccc</t>
  </si>
  <si>
    <t>tgcaggctggagctgacacctcgtccctaaacagcaggacaggaacagttgtgagtcttatgga</t>
  </si>
  <si>
    <t>tgcaggctggagctgacacctcgtccctagacagcaggacaggaacagttgtgagtcttatgga</t>
  </si>
  <si>
    <t>tgcaggctggaggagggagcggtactggtacgagtattcttgcgagtcctttactgttcgactg</t>
  </si>
  <si>
    <t>tgcaggctggaggagggagcggtactggtacgagtattcttgcgagtcttttactgttcgactg</t>
  </si>
  <si>
    <t>tgcaggctggatcccatatggctaaaggctaatcgatattgttgctgttgatggtttatattgg</t>
  </si>
  <si>
    <t>tgcaggctggatcccatatggctaaaggctaatcgatattgttgttgttgatggtttatattgg</t>
  </si>
  <si>
    <t>tgcaggctggatggctgctttctcgtagcatgggccacttgcagttgccgctgcgcacgcagca</t>
  </si>
  <si>
    <t>tgcaggttggatggctgctttctcgtagcatgggccacttgcagttgccgctgcgcacgcagca</t>
  </si>
  <si>
    <t>tgcaggctggcacccgatgatctcccgctaaatcgcgcaaaaggaggcagcgtggacaattgcg</t>
  </si>
  <si>
    <t>tgcaggctggcacccgatgatctcccgctaaatcgcgcaaaaggaggcagcgtggacaattgtg</t>
  </si>
  <si>
    <t>tgcaggctggccatggtataccagccgccagcggtggagtgagggcgatcagcaggccagcaac</t>
  </si>
  <si>
    <t>tgcaggctggccatggtatgccagccgccagcggtggagtgagggcgatcagcaggccagcaac</t>
  </si>
  <si>
    <t>tgcaggctggccatgtaccgctcctggggcaggcaggacccctctgtccagccgccgaaaaaaa</t>
  </si>
  <si>
    <t>tgcaggctggccatgtaccgctcctggggcagggaggacccctctgtccagccgccgaaaaaaa</t>
  </si>
  <si>
    <t>tgcaggctggccgctggcgcctggcagtggcagaccaccgtgtcggtactcgctcggtgcccct</t>
  </si>
  <si>
    <t>tgcaggttggccgctggcgcctggcagtggcagaccaccgtgtcggtactcgctcggtgcccct</t>
  </si>
  <si>
    <t>tgcaggctggcgaaatccgctgctgctcagtgtttcaatgctcgctctcgttccgcctgattac</t>
  </si>
  <si>
    <t>tgcaggctggtgaaatccgctgctgctcagtgtttcaatgctcgctctcgttccgcctgattac</t>
  </si>
  <si>
    <t>tgcaggctggcggtgaagagtaagggggcggagaagcccgccaagggcagaaaggggaaggccg</t>
  </si>
  <si>
    <t>tgcaggctggcggtgaagagtaagggggcggagaagcctgccaagggcagaaaggggaaggccg</t>
  </si>
  <si>
    <t>tgcaggctggctggctatacgtgatccctgtgccaaagggcaccacctatatactctgcgcaag</t>
  </si>
  <si>
    <t>tgcaggctggctggctatacgtgatccctgtgccaaagggcaccacctatatactctgtgcaag</t>
  </si>
  <si>
    <t>tgcaggctgggatctgcaaactaccaagtgttgtggtcatgctgcgctgctctgatggtctctc</t>
  </si>
  <si>
    <t>tgcaggctgggatctgcaaactaccaagtgttgtggtcatgctgcgctgttctgatggtctctc</t>
  </si>
  <si>
    <t>tgcaggctgggcacgactggactagtcaaccgaggagtcaaacttaacacccgttcattcttaa</t>
  </si>
  <si>
    <t>tgcagggtgggcacgactggactagtcaaccgaggagtcaaacttaacacccgttcattcttaa</t>
  </si>
  <si>
    <t>tgcaggctggggcaacgtctatctatccattgacgaccatcaccacgtcgcgctcctaccctac</t>
  </si>
  <si>
    <t>tgcaggctggtgcaacgtctatctatccattgacgaccatcaccacgtcgcgctcctaccctac</t>
  </si>
  <si>
    <t>tgcaggctgggttgggttcttctggatgatctggttcgccgcaaggaagagcatggacctgacg</t>
  </si>
  <si>
    <t>tgcaggctgggttgggttcttctggatgatctggttcgctgcaaggaagagcatggacctgacg</t>
  </si>
  <si>
    <t>tgcaggctggtctccaccctggtccaacgagcaagaaccagttccagccaagaagaaagagcag</t>
  </si>
  <si>
    <t>tgcaggctggtctccaccctggtccaacgagcaagaacgagttccagccaagaagaaagagcag</t>
  </si>
  <si>
    <t>tgcaggctggtgaagaaatcgagtgtcttcttgttggtgagccctgctccttgcaggatacccc</t>
  </si>
  <si>
    <t>tgcaggctggtgaagaagtcgagtgtcttcttgttggtgagccctgctccttgcaggatacccc</t>
  </si>
  <si>
    <t>tgcaggctggttgcccaaaaacaactgaagaacaggtttccaaccttcattttcgtcaaaaagc</t>
  </si>
  <si>
    <t>tgcaggctggttgcccaaaaacaactgaagaacaggtttccaaccttcattttcgtcgaaaagc</t>
  </si>
  <si>
    <t>tgcaggctgtacacaaattgacagagagaggtgcaagattccaatggaagaaaccaacaggagg</t>
  </si>
  <si>
    <t>tgcaggctgtacacagattgacagagagaggtgcaagattccaatggaagaaaccaacaggagg</t>
  </si>
  <si>
    <t>tgcaggctgtactgcacggtgccctcgtgtcgacggtgacagtaccagtctatggcgaaggata</t>
  </si>
  <si>
    <t>tgcaggctgtcctgcacggtgccctcgtgtcgacggtgacagtaccagtctatggcgaaggata</t>
  </si>
  <si>
    <t>tgcaggctgtaggttgccatggccaccaccagatcagaactcagaaggctagccgatagctagg</t>
  </si>
  <si>
    <t>tgcaggctgtaggttgccatggccaccaccagatcagaactcagaaggctagcctatagctagg</t>
  </si>
  <si>
    <t>tgcaggctgtcaagagtgcaacaaatgtaaccccgtcaggaaccagctcttcacttttcatctt</t>
  </si>
  <si>
    <t>tgcaggctgtcaagagtgcaacaaatgtaaccccgttaggaaccagctcttcacttttcatctt</t>
  </si>
  <si>
    <t>tgcaggctgtcaatactccaatgaaggtaacatggttgggttccacatctgccctcctaaccat</t>
  </si>
  <si>
    <t>tgcaggctgtcaatgctccaatgaaggtaacatggttgggttccacatctgccctcctaaccat</t>
  </si>
  <si>
    <t>tgcaggctgtcccctcgcatcctgcatctgcatcgaggagtcagaggatggcttcgccaagcag</t>
  </si>
  <si>
    <t>tgcaggctgtcccctcgcatcctgcatctgcatcgaggagtcagaggatggcttcgccaatcag</t>
  </si>
  <si>
    <t>tgcaggctgtcgctaactcaacatctgcaactttcttgcgtgttgtcggtagtgaacttattca</t>
  </si>
  <si>
    <t>tgcaggctgtcgctaactcaacatctgcgactttcttgcgtgttgtcggtagtgaacttattca</t>
  </si>
  <si>
    <t>tgcaggctgtcgtacaaaaagtcaatcagcaaattttgtttcagtgcagttagcgatgatgtag</t>
  </si>
  <si>
    <t>tgcaggctgtcgtacaaaaagtcaatcagcaaattttgtttccgtgcagttagcgatgatgtag</t>
  </si>
  <si>
    <t>tgcaggctgtcttccatgccaccatgcatttaccgcgcaccgaggcgtccttgctgacccacaa</t>
  </si>
  <si>
    <t>tgcaggctgtcttccatgccaccttgcatttaccgcgcaccgaggcgtccttgctgacccacaa</t>
  </si>
  <si>
    <t>tgcaggctgtgaggctgtcgtagccgaacgtacactagcttgcaacatgtattcgtatttcgtc</t>
  </si>
  <si>
    <t>tgcaggctgtgaggctgtcttagccgaacgtacactagcttgcaacatgtattcgtatttcgtc</t>
  </si>
  <si>
    <t>tgcaggctgtgagggcagcagctacctacgtgaggtggccaattttcttctgggctttttaggc</t>
  </si>
  <si>
    <t>tgcaggctgtgagggcagcagctacctacgtgaggtggccagttttcttctgggctttttaggc</t>
  </si>
  <si>
    <t>tgcaggctgtgcaccacggtgggtgttccctgcgctgcgcgagtgggcccacccaacacgatgc</t>
  </si>
  <si>
    <t>tgcaggctgtgcaccacggtgggtgttccctgcgctgcgcgggtgggcccacccaacacgatgc</t>
  </si>
  <si>
    <t>tgcaggctgtgcagctggcctgctgctgcaaaagccagagcgcagagggcagttgctctctctg</t>
  </si>
  <si>
    <t>tgcaggctgtgcagctggcctgctgctgcaaaagccagagcgcatagggcagttgctctctctg</t>
  </si>
  <si>
    <t>tgcaggctgtgccaattatttactgatactagcgctggcagttctgaaacaaaaactggtatca</t>
  </si>
  <si>
    <t>tgcaggctgtgccagttatttactgatactagcgctggcagttctgaaacaaaaactggtatca</t>
  </si>
  <si>
    <t>tgcaggctgtgcgcgcgctatagcagctagctctcacgtcgacattatcgtcgcaaaggataga</t>
  </si>
  <si>
    <t>tgcaggctgtgcgcgcgctatagcagttagctctcacgtcgacattatcgtcgcaaaggataga</t>
  </si>
  <si>
    <t>tgcaggctgtgtaatgaaattgctacttctgtgtgctagttatgcctgaattaaaagcaagttg</t>
  </si>
  <si>
    <t>tgcaggctgtgtaatgaaattgctacttttgtgtgctagttatgcctgaattaaaagcaagttg</t>
  </si>
  <si>
    <t>tgcaggctgtgtagcacaaagttggccaagagcacgccaggccgagtaaaagagcacacagcag</t>
  </si>
  <si>
    <t>tgcaggctgtgtagcacaaagttggccaagagcacgccaggccgagtaaacgagcacacagcag</t>
  </si>
  <si>
    <t>tgcaggctgtgtatgtcaccaagggcatcagggatcacaccagaaaacatgttcatggtcaggt</t>
  </si>
  <si>
    <t>tgcaggctgtgtatgtcaccaagggcatcagggatcacaccagaaaacctgttcatggtcaggt</t>
  </si>
  <si>
    <t>tgcaggctgtgtgattcacatgcttctcacaccaacccatggtggctcaaattcagagcagagc</t>
  </si>
  <si>
    <t>tgcaggttgtgtgattcacatgcttctcacaccaacccatggtggctcaaattcagagcagagc</t>
  </si>
  <si>
    <t>tgcaggctgtgtgttcgtcggcgtcgcccacagactcctagtacagtatcctgatgcgcagtaa</t>
  </si>
  <si>
    <t>tgcaggctgtgtgttcgtcggcgtcgcccaccgactcctagtacagtatcctgatgcgcagtaa</t>
  </si>
  <si>
    <t>tgcaggctgttcagtgttcactactcgcggtgtcgcggctgcaccgttcgtgcttcaccgtggc</t>
  </si>
  <si>
    <t>tgcaggctgttcagtgttcactactcgcggtgtcgcggctgcaccgttcgtgcttcaccgtgtc</t>
  </si>
  <si>
    <t>tgcaggctgttcatccaagctctctacgtcgaccataacaaaaccctagatgacttcaaggtcc</t>
  </si>
  <si>
    <t>tgcaggctgttcatccaagctctctacgtcgaccctaacaaaaccctagatgacttcaaggtcc</t>
  </si>
  <si>
    <t>tgcaggctgttgacccacatagttagattagaattgatctcacatatacaatctaatgatgaca</t>
  </si>
  <si>
    <t>tgcaggctgttgacccacatagttagattggaattgatctcacatatacaatctaatgatgaca</t>
  </si>
  <si>
    <t>tgcaggctgttgagcgcatgtcaatagagagacaggcagatcctcttcttgacttcagtgaagt</t>
  </si>
  <si>
    <t>tgcaggctgttgagcgcatgtcaatcgagagacaggcagatcctcttcttgacttcagtgaagt</t>
  </si>
  <si>
    <t>tgcaggctgttggatcatttggaccgtacacgtggcaaacatctgaggtatatatgcacacgag</t>
  </si>
  <si>
    <t>tgcaggctgttggatcatttggaccgtacacgtggcaagcatctgaggtatatatgcacacgag</t>
  </si>
  <si>
    <t>tgcaggcttaaagctacagtccaaagattaaagacaataacaagaagctctgcgaaggttgccg</t>
  </si>
  <si>
    <t>tgcaggtttaaagctacagtccaaagattaaagacaataacaagaagctctgcgaaggttgccg</t>
  </si>
  <si>
    <t>tgcaggcttacctgaccagtgctctccatgctgaagcaattgccagcttgaaaggcttggagct</t>
  </si>
  <si>
    <t>tgcaggcttacctgaccagtgctctccatgctgaagcaattgcctgcttgaaaggcttggagct</t>
  </si>
  <si>
    <t>tgcaggcttaggctaattctggacagcttctctagtgccactggccttcatatcaacttccaca</t>
  </si>
  <si>
    <t>tgcaggcttaggctaattctggacagcttctctagtgcctctggccttcatatcaacttccaca</t>
  </si>
  <si>
    <t>tgcaggcttatggcacctgtgtgatcggaccagcagtccgccccatctctcccttagcccccgc</t>
  </si>
  <si>
    <t>tgcaggcttatggcgcctgtgtgatcggaccagcagtccgccccatctctcccttagcccccgc</t>
  </si>
  <si>
    <t>tgcaggcttatgtcataagcagcttaattaattacctttgcacctcctaaaagcatagttgtag</t>
  </si>
  <si>
    <t>tgcaggcttatgtcataagcagcttaattaattacctttgcacctcctacaagcatagttgtag</t>
  </si>
  <si>
    <t>tgcaggcttcaaatggtgacaagcatgggtgacttggaagccacaattatgtatagatggtatg</t>
  </si>
  <si>
    <t>tgcaggcttcaaatggtgacaagcatgggtgacttggaagccacaattatgtatggatggtatg</t>
  </si>
  <si>
    <t>tgcaggcttcaaccttcgaggacgggagaaaagctagttgagcacacggttcttttcacatcac</t>
  </si>
  <si>
    <t>tgcaggcttcagccttcgaggacgggagaaaagctagttgagcacacggttcttttcacatcac</t>
  </si>
  <si>
    <t>tgcaggcttcagacgtcgttgtcaacaatcgacagcaacggagtgtactataccacccgcgctt</t>
  </si>
  <si>
    <t>tgcaggctttagacgtcgttgtcaacaatcgacagcaacggagtgtactataccacccgcgctt</t>
  </si>
  <si>
    <t>tgcaggcttcagacgtcgttgtcaacaatcgacagcaacggagtgtccacccgcgctttactca</t>
  </si>
  <si>
    <t>tgcaggcttcagacgtcgttgtcaacaatcgacagcaacggagtgtccacccgcgctttcctca</t>
  </si>
  <si>
    <t>tgcaggcttcagagacgtcgtcgtcaacaatcgacggcaacggagtgtactgccacccgcgttt</t>
  </si>
  <si>
    <t>tgcaggcttcagagacgtcgtcgtcaacaatcgacggcaacggagtgtacttccacccgcgttt</t>
  </si>
  <si>
    <t>tgcaggcttcagcagcttgcggggattctctgtgcgcggtggcatcgtagcttgacatgacatg</t>
  </si>
  <si>
    <t>tgcaggcttcagcagcttgcggggattctctgtgcgcggtggcatcgtagcttgacatgacgtg</t>
  </si>
  <si>
    <t>tgcaggcttcaggtccttcagggaattgcctacctcatcaactgttaggaaccacagcgcagca</t>
  </si>
  <si>
    <t>tgcaggcttcaggtccttcagggaattgcctacctcatcaactgttaggaaccacagtgcagca</t>
  </si>
  <si>
    <t>tgcaggcttcatcgtgatccacatgaccagttttttatttgaactgttgcgtatactatagtct</t>
  </si>
  <si>
    <t>tgcaggcttcatcgtgatccacatgaccagttttttatttgaactgttgtgtatactatagtct</t>
  </si>
  <si>
    <t>tgcaggcttcattttttaccttgtcgtccaaaaacttggaagcaaatgattcaagggcatgctc</t>
  </si>
  <si>
    <t>tgcaggcttcattttttaccttgtcgtccagaaacttggaagcaaatgattcaagggcatgctc</t>
  </si>
  <si>
    <t>tgcaggcttccattccaccgttcgcttccgacgatctctgaactggccgtttcttctacggctg</t>
  </si>
  <si>
    <t>tgcaggcttccattccaccgttcgcttccgacgatctctgaactggccgtttcttcttcggctg</t>
  </si>
  <si>
    <t>tgcaggcttccattccactgaactggccgtttcttctacggactacggtatgcgacacgagtag</t>
  </si>
  <si>
    <t>tgcaggcttccattccactgaactggccgtttcttctacggactacggtgtgcgacacgagtag</t>
  </si>
  <si>
    <t>tgcaggcttcccaagcggtgcttcagatgccatggctttaggcacttcgcgcgggactgcaaga</t>
  </si>
  <si>
    <t>tgcaggcttcccaagcggtgcttcagattccatggctttaggcacttcgcgcgggactgcaaga</t>
  </si>
  <si>
    <t>tgcaggcttcccgtaggcaaacgctagcttttatgttgcggctgtcgttcgctagcgactttgc</t>
  </si>
  <si>
    <t>tgcaggcttcccgtaggcaaacgctagcttttatgttgcggctgtcgttcgctagcggctttgc</t>
  </si>
  <si>
    <t>tgcaggcttcctcctccagccagtttttcgtctcggtgtttgtcgcgattttcttgcccatggc</t>
  </si>
  <si>
    <t>tgcaggcttcctcctccatccagtttttcgtctcggtgtttgtcgcgattttcttgcccatggc</t>
  </si>
  <si>
    <t>tgcaggcttccttctgctggaaatggtcagtgctgagcctgctatcagaaacctccagtgagct</t>
  </si>
  <si>
    <t>tgcaggcttccttctgctggagatggtcagtgctgagcctgctatcagaaacctccagtgagct</t>
  </si>
  <si>
    <t>tgcaggcttcgaacaggcagagaatcggttcataaaataatcacgagggcagcatgcacgcaga</t>
  </si>
  <si>
    <t>tgcaggcttcgaacaggcagagaatcggttcataaaataatcacgagggcagcatgcatgcaga</t>
  </si>
  <si>
    <t>tgcaggcttctcatcgatcgatccatccatcatggccgccaccaccaccaccaccaagatgaac</t>
  </si>
  <si>
    <t>tgcaggcttctcatcgatcgatccatccatcatggccgccgccaccaccaccaccaagatgaac</t>
  </si>
  <si>
    <t>tgcaggcttctttgggattagaatgatcaggccgcacagtgaaggagctaatcgccagcatgac</t>
  </si>
  <si>
    <t>tgcaggcttttttgggattagaatgatcaggccgcacagtgaaggagctaatcgccagcatgac</t>
  </si>
  <si>
    <t>tgcaggcttgatgccttgatctaataagaatagtgagtgtttctaattgtacctgatataaagg</t>
  </si>
  <si>
    <t>tgcaggcttgatgccttgatctaataagaatagtgagtgtttctaattgtacctgatgtaaagg</t>
  </si>
  <si>
    <t>tgcaggcttgcaaattttaatagctggaattctagatcaggccaaccataaattccataagtag</t>
  </si>
  <si>
    <t>tgcaggcttgcaaattttaatagctggaattctagatcaggccaaccataaattccgtaagtag</t>
  </si>
  <si>
    <t>tgcaggcttgcagagagatgctgagctcgggattcaaaaggtcatgctagagatagatgccatg</t>
  </si>
  <si>
    <t>tgcaggcttgcagagagctgctgagctcgggattcaaaaggtcatgctagagatagatgccatg</t>
  </si>
  <si>
    <t>tgcaggcttgcagctagacatgcatgtttgtgtgagcaggctgtccagctgcccagctgcccca</t>
  </si>
  <si>
    <t>tgcaggcttgcagctagacatgcatgtttgtgtgggcaggctgtccagctgcccagctgcccca</t>
  </si>
  <si>
    <t>tgcaggcttgcagtctagcagcagtgcttttccttcaggctacagacacagaagaaactggggt</t>
  </si>
  <si>
    <t>tgcaggcttgcagtctagcagcagtgcttttccttcaggctacagacacagatgaaactggggt</t>
  </si>
  <si>
    <t>tgcaggcttggtccacacccaaatcgccactctttcccatattgctctgaccacagggcagtcc</t>
  </si>
  <si>
    <t>tgcaggcttggtccgcacccaaatcgccactctttcccatattgctctgaccacagggcagtcc</t>
  </si>
  <si>
    <t>tgcaggcttggtgaatgcaatgatggcggtggcaaggcctttcctcggtgacctctggtgcaag</t>
  </si>
  <si>
    <t>tgcaggcttggtgaatgcaatgatggtggtggcaaggcctttcctcggtgacctctggtgcaag</t>
  </si>
  <si>
    <t>tgcaggcttggtgatcagcactcgcatttcgcaagcaaagaccagtggcctctgtggttggtca</t>
  </si>
  <si>
    <t>tgcaggcttggtggtcagcactcgcatttcgcaagcaaagaccagtggcctctgtggttggtca</t>
  </si>
  <si>
    <t>tgcaggcttgtagactttgtagtgctgctacctgcaacttgcaagtgaagaaatgtctcataca</t>
  </si>
  <si>
    <t>tgcaggcttgtagactttgtagtgcttctacctgcaacttgcaagtgaagaaatgtctcataca</t>
  </si>
  <si>
    <t>tgcaggcttgtattcacactgaagtttttaaactctgtgcgtttttggtagtaacaaacaagga</t>
  </si>
  <si>
    <t>tgcaggcttgtattcacactgaagtttttaaactgtgtgcgtttttggtagtaacaaacaagga</t>
  </si>
  <si>
    <t>tgcaggcttgtcacaggaacaggaagaatcaaataccgtcaatcatgcacaatggtagctggtt</t>
  </si>
  <si>
    <t>tgcaggcttgtcataggaacaggaagaatcaaataccgtcaatcatgcacaatggtagctggtt</t>
  </si>
  <si>
    <t>tgcaggcttgttggttttgggcccatggactaaaaaacgtgaaggagagagaacgctggtgcct</t>
  </si>
  <si>
    <t>tgcaggcttgttggttttgggcccatggactaaaaaacgtgaatgagagagaacgctggtgcct</t>
  </si>
  <si>
    <t>tgcaggctttaagtgcgcgcttgattgggagccaggagggaaagtggagagacgagttgggctt</t>
  </si>
  <si>
    <t>tgcaggctttaagtgcgcgcttgattgggagccaggagggaaagtggagaggcgagttgggctt</t>
  </si>
  <si>
    <t>tgcaggctttcacattcagctgatgcgagtctcatctgaatctgtgactagctagctattgttg</t>
  </si>
  <si>
    <t>tgcaggctttcacattcaggtgatgcgagtctcatctgaatctgtgactagctagctattgttg</t>
  </si>
  <si>
    <t>tgcaggctttcagttgatttttccctgtaatccaggcatgagaggagccatcgatcagttcttc</t>
  </si>
  <si>
    <t>tgcaggctttcagttgatttttccctgtaatccaggcatgagaggatccatcgatcagttcttc</t>
  </si>
  <si>
    <t>tgcaggctttcatctccaactcaacccctaatgctttgtttaaaaaaatcctaattactatgtg</t>
  </si>
  <si>
    <t>tgcaggctttcatctccaactcaacccctaatgctttgtttcaaaaaatcctaattactatgtg</t>
  </si>
  <si>
    <t>tgcaggctttgaacttaacaacagcacttcgcacggagctactggtaacaggagtgacattcgg</t>
  </si>
  <si>
    <t>tgcaggctttgaacttaacaacagcacttcgcacggagctactggtaataggagtgacattcgg</t>
  </si>
  <si>
    <t>tgcaggctttgcaactagacatgcatgtttgtgtgggcaggctgtccagctgcccagctgcccc</t>
  </si>
  <si>
    <t>tgcaggctttgcagctagacatgcatgtttgtgtgggcaggctgtccagctgcccagctgcccc</t>
  </si>
  <si>
    <t>tgcaggctttgcttgctcttgcgtttgcgtttcagctagtcacgagtccacgacggcgacacgg</t>
  </si>
  <si>
    <t>tgcaggctttgcttgctcttgcgtttgcgtttcagctagtcacgagtccacgacggcgacatgg</t>
  </si>
  <si>
    <t>tgcaggctttggacaccaggcataggcctctccgtctctagataagtacgtatagagaccagag</t>
  </si>
  <si>
    <t>tgcaggctttggacacgaggcataggcctctccgtctctagataagtacgtatagagaccagag</t>
  </si>
  <si>
    <t>tgcaggctttggcaccttgcagcttgcccgctccatgcatgagctggacccctggacggctagc</t>
  </si>
  <si>
    <t>tgcaggctttggcaccttgcagcttgcccgctccatgcatgagctggacccttggacggctagc</t>
  </si>
  <si>
    <t>tgcaggctttggcttcagtgggatctgatcactgcccacttttcctacagggagatacatcctt</t>
  </si>
  <si>
    <t>tgcaggctttggcttcattgggatctgatcactgcccacttttcctacagggagatacatcctt</t>
  </si>
  <si>
    <t>tgcaggctttgggttcaggtgggggactgggtcccagcctcccagggatccgaatatccccctg</t>
  </si>
  <si>
    <t>tgcaggctttgggttcaggtgggggactgggtcccagcctcccagggatccgaatattcccctg</t>
  </si>
  <si>
    <t>tgcaggcttttagatggttgatagagttttgctccataagggtattgttagcttcatagcttgt</t>
  </si>
  <si>
    <t>tgcaggcttttagatggttgatagagttttgctctataagggtattgttagcttcatagcttgt</t>
  </si>
  <si>
    <t>tgcaggcttttgtttccatgttccatgggcaggttgtggccaagatctcatgtgcaggacggca</t>
  </si>
  <si>
    <t>tgcaggcttttgtttccatgttccatgggcaggttgtggccaagatctcatgtgcaggacggcg</t>
  </si>
  <si>
    <t>tgcagggaaaaacggaagcccccgcgtcgcctcgcctcctagggcggcgactcacccaccgccg</t>
  </si>
  <si>
    <t>tgcagggaaaaacggaagcccccgcgtcgcctcgccttctagggcggcgactcacccaccgccg</t>
  </si>
  <si>
    <t>tgcagggaaaaaggtgggtagaaatgaagcgacagcactaaaagagtttggcaatatcttgtgg</t>
  </si>
  <si>
    <t>tgcagggaaaaaggtgggtagaaatgaagcgacagcactaaaggagtttggcaatatcttgtgg</t>
  </si>
  <si>
    <t>tgcagggaaaaatcattgcctgaaagttcttcaggccctggtgtagcaactgaattgcccagtt</t>
  </si>
  <si>
    <t>tgcagggaaaaatcattgcctgaaagttcttcaggccctggtgtagcagctgaattgcccagtt</t>
  </si>
  <si>
    <t>tgcagggaaaacgacgtgcaactacatcatcggccagacaccactgcatgcacgcattccacca</t>
  </si>
  <si>
    <t>tgcagggaaaacgacgtgcaactacatcatcggccagacaccactgcgtgcacgcattccacca</t>
  </si>
  <si>
    <t>tgcagggaaaactcgacccagttgttggcagacaggaccagattgaacgtgtaacccaaatttt</t>
  </si>
  <si>
    <t>tgcagggaaaactcgacccagttgttggcagacaggaccagattggacgtgtaacccaaatttt</t>
  </si>
  <si>
    <t>tgcagggaaaaggctgactaccacatcacacttcatccgcgccacttgtgtttatagctggcca</t>
  </si>
  <si>
    <t>tgcagggaaaaggctgactaccacatcacactttatccgcgccacttgtgtttatagctggcca</t>
  </si>
  <si>
    <t>tgcagggaaaaggtgaatttacaatggagtacctggagcataatgttgtgtcgcaggatgtgca</t>
  </si>
  <si>
    <t>tgcaggggaaaggtgaatttacaatggagtacctggagcataatgttgtgtcgcaggatgtgca</t>
  </si>
  <si>
    <t>tgcagggaaaattggcagatgagttagcatcacatgatgaatgattaataagtctgtaccgaag</t>
  </si>
  <si>
    <t>tgcagggaaaattggcagatgagttagcatcacatgatgaatgattaataagtctgtatcgaag</t>
  </si>
  <si>
    <t>tgcagggaaaatttatagtacgccctgtacaacaggtagctgcccatgcatttacccctccagt</t>
  </si>
  <si>
    <t>tgcagggaaaatttatagtacgccctgtacaacaggtagctgctcatgcatttacccctccagt</t>
  </si>
  <si>
    <t>tgcagggaaacgcggtggacgtcggccacgtggcgttcgccacgtccctgaatcttctctcccg</t>
  </si>
  <si>
    <t>tgcagggaagcgcggtggacgtcggccacgtggcgttcgccacgtccctgaatcttctctcccg</t>
  </si>
  <si>
    <t>tgcagggaaacggtaacatgtggcagccttgttgtgcgtgggcgctcgctggcacgtactggca</t>
  </si>
  <si>
    <t>tgcagggaaacggtaacatgtggcagccttgtagtgcgtgggcgctcgctggcacgtactggca</t>
  </si>
  <si>
    <t>tgcagggaaactcaacgattcagggcatgctgcattgaggcctatttcagggccaacgggctgc</t>
  </si>
  <si>
    <t>tgcagggaaactcagcgattcagggcatgctgcattgaggcctatttcagggccaacgggctgc</t>
  </si>
  <si>
    <t>tgcagggaaagcaagcgacggcggcaataacaggagtggcgcggcggcacgtggagagatggcc</t>
  </si>
  <si>
    <t>tgcagggaaagcaagcgacggcggcaatcacaggagtggcgcggcggcacgtggagagatggcc</t>
  </si>
  <si>
    <t>tgcagggaaaggcgaacagagcaaggaggtggtggagctcgctgacatcgccaaggacctgaac</t>
  </si>
  <si>
    <t>tgcagggaaaggtgaacagagcaaggaggtggtggagctcgctgacatcgccaaggacctgaac</t>
  </si>
  <si>
    <t>tgcagggaaatattacaacacagacaggcactggcagcaacagcaagcgcaggcgcgcaggact</t>
  </si>
  <si>
    <t>tgcagggaaatattacaacacagacaggcactggcagcaacagcacgcgcaggcgcgcaggact</t>
  </si>
  <si>
    <t>tgcagggaaatcaggccagtgcaggatatgctgggattggttggtacccccgatccaataagat</t>
  </si>
  <si>
    <t>tgcagggaaatcagtccagtgcaggatatgctgggattggttggtacccccgatccaataagat</t>
  </si>
  <si>
    <t>tgcagggaaatctgtatggccaaaaaacctcatcgtagttaacttcattcccttgattataaac</t>
  </si>
  <si>
    <t>tgcagggaaatctgtatggccataaaacctcatcgtagttaacttcattcccttgattataaac</t>
  </si>
  <si>
    <t>tgcagggaaattataggcaatgaatctggaacaacctcctcatcccacttcattgctgctttaa</t>
  </si>
  <si>
    <t>tgcagggaaattataggcaatgaatctggagcaacctcctcatcccacttcattgctgctttaa</t>
  </si>
  <si>
    <t>tgcagggaaattctcactcacctgcgagcttggggacgacgcgccagcagcagtggccgtgggt</t>
  </si>
  <si>
    <t>tgcagggcaattctcactcacctgcgagcttggggacgacgcgccagcagcagtggccgtgggt</t>
  </si>
  <si>
    <t>tgcagggaacaagaagaaacacagatagtggtagcagccctgagcctgataggttggtggacaa</t>
  </si>
  <si>
    <t>tgcagggaacaagaagaaacacagatcgtggtagcagccctgagcctgataggttggtggacaa</t>
  </si>
  <si>
    <t>tgcagggaacaaggcgttgacacctagccaatagtagtgagaggtccaaggagactggaggcaa</t>
  </si>
  <si>
    <t>tgcagggagcaaggcgttgacacctagccaatagtagtgagaggtccaaggagactggaggcaa</t>
  </si>
  <si>
    <t>tgcagggaacaagttagctgacagtgttttggttgctttaatttggagtcgcagatatgctcct</t>
  </si>
  <si>
    <t>tgcagggaacaagttagctgacagtgttttggctgctttaatttggagtcgcagatatgctcct</t>
  </si>
  <si>
    <t>tgcagggaacagatcggttgtagcgttcaatcttctgacatcgtaaaacagggaatgtcaccag</t>
  </si>
  <si>
    <t>tgcagggaacagatcgtttgtagcgttcaatcttctgacatcgtaaaacagggaatgtcaccag</t>
  </si>
  <si>
    <t>tgcagggaacagatcggttgtcggatgtagccattcatcttggtttctactacatacaatcgaa</t>
  </si>
  <si>
    <t>tgcagggaacagatcggttgtcggatgtagccattcatcttggtttctactgcatacaatcgaa</t>
  </si>
  <si>
    <t>tgcagggaacatttcctgggggagaagaagtagctgtcaagaggctttgtaggaattcaggtca</t>
  </si>
  <si>
    <t>tgcagggaacatttcctgggggagaagaagtagctgtgaagaggctttgtaggaattcaggtca</t>
  </si>
  <si>
    <t>tgcagggaaccaaagaaaacaagagcgcgcgatacacaccgatcagccaccccacccacgaagg</t>
  </si>
  <si>
    <t>tgcaggtaaccaaagaaaacaagagcgcgcgatacacaccgatcagccaccccacccacgaagg</t>
  </si>
  <si>
    <t>tgcagggaacccatcaccgtcgccagctcctccaccgtgatgcacccgtccccgtccttgtcga</t>
  </si>
  <si>
    <t>tgcagggaacccatcaccgtcgccagctcttccaccgtgatgcacccgtccccgtccttgtcga</t>
  </si>
  <si>
    <t>tgcagggaacctacctgcctgcttgtgtctgatgagctgctttgccttgtatggctttcgcatg</t>
  </si>
  <si>
    <t>tgcagggcacctacctgcctgcttgtgtctgatgagctgctttgccttgtatggctttcgcatg</t>
  </si>
  <si>
    <t>tgcagggaactgcaaatgacactgagcgcgactgcgcgaggacgagaactaaggaacgggggca</t>
  </si>
  <si>
    <t>tgcagggaactgcaaatgacactgagcgcgactgcgcgaggacgagaactaaggagcgggggca</t>
  </si>
  <si>
    <t>tgcagggaactgccgtagggtactcctacatgcgtgcatgcggagctcgtgggatggctatgac</t>
  </si>
  <si>
    <t>tgcagggaactgccgtagggtactcctacatgcgtgcatgcggagctcgtggggtggctatgac</t>
  </si>
  <si>
    <t>tgcagggaagaagtcaacggtgtgctgctgctgggacgccgcgttgttcttcttcatcctcttg</t>
  </si>
  <si>
    <t>tgcagggaagaagttaacggtgtgctgctgctgggacgccgcgttgttcttcttcatcctcttg</t>
  </si>
  <si>
    <t>tgcagggaagacaatgctaaagcatgcctcttaagttgattgtgcaaccatttttccaatctag</t>
  </si>
  <si>
    <t>tgcagggaagacagtgctaaagcatgcctcttaagttgattgtgcaaccatttttccaatctag</t>
  </si>
  <si>
    <t>tgcagggaagacagaagcatgcatgcgctcagccactcatccatcatgccgtgcggcgcttgag</t>
  </si>
  <si>
    <t>tgcagggaagacagaagcatgcattcgctcagccactcatccatcatgccgtgcggcgcttgag</t>
  </si>
  <si>
    <t>tgcagggaagacgggcggccgagcgcgccctcgatccagatccaaggtaactcctccgtcttct</t>
  </si>
  <si>
    <t>tgcagggaagacgggcggccgagcgtgccctcgatccagatccaaggtaactcctccgtcttct</t>
  </si>
  <si>
    <t>tgcagggaagagggacactaagactactcttgctagcttatcatgatactgataaatccttggg</t>
  </si>
  <si>
    <t>tgcagggaagagggacactaagactactcttgctagcttatcatgatactgatatatccttggg</t>
  </si>
  <si>
    <t>tgcagggaagagggactaagactactcttgctagcttatcatgatactgatatatccttaggac</t>
  </si>
  <si>
    <t>tgcagggaagagggactaagattactcttgctagcttatcatgatactgatatatccttaggac</t>
  </si>
  <si>
    <t>tgcagggaagcaatgaccaaatggtgtaacttagtggaagtttactaccaaagctaccttgtga</t>
  </si>
  <si>
    <t>tgcagggaagcaatgaccaaatggtgtaacttagtggaagtttactagcaaagctaccttgtga</t>
  </si>
  <si>
    <t>tgcagggaagcacagacattggtagttcggaatggagagagtgctagcagagcaattggaaatt</t>
  </si>
  <si>
    <t>tgcagggaagcacagacattggtagttcggaatggagagagtgctagcagagcaattggcaatt</t>
  </si>
  <si>
    <t>tgcagggaagcgcgatgggcttcctgcctcccgacgccacgctgcttatcatcggtggtgtgct</t>
  </si>
  <si>
    <t>tgcagggaagcgcgatgggcttcctgcctcctgacgccacgctgcttatcatcggtggtgtgct</t>
  </si>
  <si>
    <t>tgcagggaaggacgtcaagaaacttaagctgaagtctctgaggaaacacatcggcctggtccag</t>
  </si>
  <si>
    <t>tgcagggaaggacgtcaagaagcttaagctgaagtctctgaggaaacacatcggcctggtccag</t>
  </si>
  <si>
    <t>tgcagggaagggaactaggaaagctgtcgagataggcgctgaggaggaaagggtctcgatggct</t>
  </si>
  <si>
    <t>tgcagggaagggaactaggaaagctgtcgagataggcgctggggaggaaagggtctcgatggct</t>
  </si>
  <si>
    <t>tgcagggaagggaagccaccgccgacgaagtagcttccgatggacgccatcacgttactatgct</t>
  </si>
  <si>
    <t>tgcagggaagggaagccaccgccgacgaagtggcttccgatggacgccatcacgttactatgct</t>
  </si>
  <si>
    <t>tgcagggaagggaggcgcatcgactgtacagggcgacgacagggcattcagtagaggagcagcg</t>
  </si>
  <si>
    <t>tgcagggcagggaggcgcatcgactgtacagggcgacgacagggcattcagtagaggagcagcg</t>
  </si>
  <si>
    <t>tgcagggaaggttaagaacagaacaccacccatttttattagatgcaccagtattcctgctcgg</t>
  </si>
  <si>
    <t>tgcagggaaggttaagaacagaacaccgcccatttttattagatgcaccagtattcctgctcgg</t>
  </si>
  <si>
    <t>tgcagggaagtaggcctatccttcatataatggaaaaatgtactgtttttgttctgttgaggca</t>
  </si>
  <si>
    <t>tgcagggaagtaggcctatctttcatataatggaaaaatgtactgtttttgttctgttgaggca</t>
  </si>
  <si>
    <t>tgcagggaagtcacacctgcaagagagccgagctcaatgcttatgctgatgttaagccagccag</t>
  </si>
  <si>
    <t>tgcagggaagtcacacctgcaagagagccgagctcaatgcttatgctgatgttaagctagccag</t>
  </si>
  <si>
    <t>tgcagggaagtgacgcttctcagctcaaggaagcaatggcactcgcgaacagcattgcttcaat</t>
  </si>
  <si>
    <t>tgcagggaagtgacgcttctcagctcaaggaagcaatggcacttgcgaacagcattgcttcaat</t>
  </si>
  <si>
    <t>tgcagggaagtggttcggtgatgtttgtcagtggaaaaacccagtcaccacagtgttggttcat</t>
  </si>
  <si>
    <t>tgcagggaagtggtttggtgatgtttgtcagtggaaaaacccagtcaccacagtgttggttcat</t>
  </si>
  <si>
    <t>tgcagggaagttgttgaagatgatgcacgaggagcagccaggggcagcacatgccattcatgca</t>
  </si>
  <si>
    <t>tgcagggcagttgttgaagatgatgcacgaggagcagccaggggcagcacatgccattcatgca</t>
  </si>
  <si>
    <t>tgcagggaataaacaagtgatgagatgccaggagccagaggacgcgaacgctgctcttgctcgc</t>
  </si>
  <si>
    <t>tgcagggaataaacaagtgatgagatgccaggagccagaggaggcgaacgctgctcttgctcgc</t>
  </si>
  <si>
    <t>tgcagggaatagtatgttttagttacgacaaatggactcgttagttcaagcatcagggatacca</t>
  </si>
  <si>
    <t>tgcagggaatagtatgttttagttatgacaaatggactcgttagttcaagcatcagggatacca</t>
  </si>
  <si>
    <t>tgcagggaatagtatgttttagttacgacaaatgggctcagttcaagcatcagggataccatta</t>
  </si>
  <si>
    <t>tgcagggaatagtatgttttagttacgataaatgggctcagttcaagcatcagggataccatta</t>
  </si>
  <si>
    <t>tgcagggaatatgtcaaacccctagtaacatgcatatgccagaatatcttcctttgatggaatt</t>
  </si>
  <si>
    <t>tgcagggaatatgtcaaacccctagtaacatgcatatgccagaatttcttcctttgatggaatt</t>
  </si>
  <si>
    <t>tgcagggaatattacaacacaacagacagacagcaacagcaagcgcaggcgggccgcaggactg</t>
  </si>
  <si>
    <t>tgcagggaatattacaacacaacagacaggcagcaacagcaagcgcaggcgggccgcaggactg</t>
  </si>
  <si>
    <t>tgcagggaatccaagaaccaaatcaatccgatgattacgcttctagctagtagccatcacgaaa</t>
  </si>
  <si>
    <t>tgcagggaatccaagaaccaaatcaatccgatgattaggcttctagctagtagccatcacgaaa</t>
  </si>
  <si>
    <t>tgcagggaatcgcggcgaacgcgtgtggttagaactgaagaacagcttataaccatccagattc</t>
  </si>
  <si>
    <t>tgcagggaatcgcggcgagcgcgtgtggttagaactgaagaacagcttataaccatccagattc</t>
  </si>
  <si>
    <t>tgcagggaatgagctgccgcagcgctttatgacgcaggcgggccgatgcggacgcaaaatgcaa</t>
  </si>
  <si>
    <t>tgcagggaatgaggtgccgcagcgctttatgacgcaggcgggccgatgcggacgcaaaatgcaa</t>
  </si>
  <si>
    <t>tgcagggaatgaggtttggatagtatgctgctggttgtttctgattaccctcttgttatctgta</t>
  </si>
  <si>
    <t>tgcagggaatgaggtttggatcgtatgctgctggttgtttctgattaccctcttgttatctgta</t>
  </si>
  <si>
    <t>tgcagggaatgatgcatcaccatgaacagcagcaagccttcccatctggtgcgccccatgccat</t>
  </si>
  <si>
    <t>tgcagggaatgatgcatcaccatgaacagcagcaagccttcctatctggtgcgccccatgccat</t>
  </si>
  <si>
    <t>tgcagggaatgggcaatgttggccttacaccacccccgctgccaccacagcaccctccgcctcg</t>
  </si>
  <si>
    <t>tgcagggaatgggcaatgttggccttacaccgcccccgctgccaccacagcaccctccgcctcg</t>
  </si>
  <si>
    <t>tgcagggaatttctaaaagctgtttgacgcagtcaggcactcgcgctcagggctgagcacaaca</t>
  </si>
  <si>
    <t>tgcagggaatttctaaaagctgtttgacgcagtcaggcactcgcgctcagggctgagcacagca</t>
  </si>
  <si>
    <t>tgcagggaatttcttggccaagagcactgtcaacatgtcccaagatacggggtcgaaggctttt</t>
  </si>
  <si>
    <t>tgcagggaatttcttggcccagagcactgtcaacatgtcccaagatacggggtcgaaggctttt</t>
  </si>
  <si>
    <t>tgcagggacaaacaagtaaaacacgacaatcatagtacgtggagtttattagctgatctcttct</t>
  </si>
  <si>
    <t>tgcagggacaaacaagtaaaacacgacaatcctagtacgtggagtttattagctgatctcttct</t>
  </si>
  <si>
    <t>tgcagggacaacataagggggcttcctagcaaataccgctacgctcgcgatcagacccgtctga</t>
  </si>
  <si>
    <t>tgcagggacaacataagggggcttcctagcaaataccgctacgctctcgatcagacccgtctga</t>
  </si>
  <si>
    <t>tgcagggacaagcttggaggagataggagagaactacttcagcgagctcatcaatcgaagcctg</t>
  </si>
  <si>
    <t>tgcagggacaagcttggaggagataggagagaactacttcagtgagctcatcaatcgaagcctg</t>
  </si>
  <si>
    <t>tgcagggacaagtgtttcagattcaacgtcgttgcagagcagagcagcttggaatgggaacacg</t>
  </si>
  <si>
    <t>tgcagggacaagtgtttcagattcaacgtcgttgcagagcagagcagcttggaatgggaacatg</t>
  </si>
  <si>
    <t>tgcagggacaatgggatgtggaccgaatccgaaggccgtatccagcgctgcttcccgcctccaa</t>
  </si>
  <si>
    <t>tgcagggacaatgggatgtggtccgaatccgaaggccgtatccagcgctgcttcccgcctccaa</t>
  </si>
  <si>
    <t>tgcagggacaatgggtctggagttatagacatcttgccctggccgcctggcttatatataaacc</t>
  </si>
  <si>
    <t>tgcagggagaatgggtctggagttatagacatcttgccctggccgcctggcttatatataaacc</t>
  </si>
  <si>
    <t>tgcagggacaatgtttcccaacagagtagtaaatttcataaacctcgtgagtactttctgttta</t>
  </si>
  <si>
    <t>tgcagggacattgtttcccaacagagtagtaaatttcataaacctcgtgagtactttctgttta</t>
  </si>
  <si>
    <t>tgcagggacacacaagctagtttgtaggggttagccaatccctataaaatattgctaatcctat</t>
  </si>
  <si>
    <t>tgcagggacacacaagctagtttgtaggggttagccaatccctataaaatattgctaattctat</t>
  </si>
  <si>
    <t>tgcagggacacgacggattagacggttcacatcgcgcacagctaccttgcattgcatgacaccc</t>
  </si>
  <si>
    <t>tgcagggacacgacggattagacggttcacatcgcgcacagctaccttgcattgcatgaccccc</t>
  </si>
  <si>
    <t>tgcagggacacgagatccccgaaagagaagatggaggagtggaggttgaagcatgatgtgagtc</t>
  </si>
  <si>
    <t>tgcagggacacgagatccccgaaggagaagatggaggagtggaggttgaagcatgatgtgagtc</t>
  </si>
  <si>
    <t>tgcagggacacgagcacctccatctacacggtggccatggctggagccgtcctcatctacgtgg</t>
  </si>
  <si>
    <t>tgcagggacacgagcacctccatctacacggttgccatggctggagccgtcctcatctacgtgg</t>
  </si>
  <si>
    <t>tgcagggacactcagaatacatggagaaccaacaaatagcacttgctccactcaaggacaagtg</t>
  </si>
  <si>
    <t>tgcagggacactcagaatacatggagaaccaacaaataggacttgctccactcaaggacaagtg</t>
  </si>
  <si>
    <t>tgcagggacactgaagtaaaatgttcctcatccagtacgaacatcactgatagcagtagatgtg</t>
  </si>
  <si>
    <t>tgcaggggcactgaagtaaaatgttcctcatccagtacgaacatcactgatagcagtagatgtg</t>
  </si>
  <si>
    <t>tgcagggacagaggcggtagtacgtttcagaagttaaccagtccccaggagcaaggttcagaga</t>
  </si>
  <si>
    <t>tgcagggacagaggcggtagtacgtttcagaagttaaccagtccctaggagcaaggttcagaga</t>
  </si>
  <si>
    <t>tgcagggacagctccccgccagcatcgctaacatggctgctgtcgaggagctcgacgtcgcccg</t>
  </si>
  <si>
    <t>tgcagggacagctccccgccagcatcgcttacatggctgctgtcgaggagctcgacgtcgcccg</t>
  </si>
  <si>
    <t>tgcagggacaggcagaatgcaagttcagaattcagacacgatgcagggtctgaaactgaaacgg</t>
  </si>
  <si>
    <t>tgcagggacaggcagaatgcaagttcagaattcagacacgatgcagggtctgaaactgaaactg</t>
  </si>
  <si>
    <t>tgcagggacagggtgaagcagcccacacgccatgggcaaggtcgccaagagacggaacggccga</t>
  </si>
  <si>
    <t>tgcagggacagggtgaagcagcccacacgccatgggcaaggtcgccaagcgacggaacggccga</t>
  </si>
  <si>
    <t>tgcagggacaggttcaagacatgcaactgcttgttgcttgtttcaatgaatctagagaaccagg</t>
  </si>
  <si>
    <t>tgcagggacaggttcaagacatgcaactgtttgttgcttgtttcaatgaatctagagaaccagg</t>
  </si>
  <si>
    <t>tgcagggacagtgttggtaatgtcattcgtgtcacttgttgtcatcatatcagtttttgcttct</t>
  </si>
  <si>
    <t>tgcagggactgtgttggtaatgtcattcgtgtcacttgttgtcatcatatcagtttttgcttct</t>
  </si>
  <si>
    <t>tgcagggacagtttgctcgcagagctaaccgccgtacagctgccgcacaccaccgcatgcccat</t>
  </si>
  <si>
    <t>tgcagggacagtttgctcgcagagctagccgccgtacagctgccgcacaccaccgcatgcccat</t>
  </si>
  <si>
    <t>tgcagggacatgaggagatggacaaggacagatacagactgatccaagcacactgcacagatgc</t>
  </si>
  <si>
    <t>tgcagggacatgaggagatggacaaggacagatacagactgatccaagcacagtgcacagatgc</t>
  </si>
  <si>
    <t>tgcagggacatgcatgaagccccattgcttgatcctcatgctgctgcctgacatcgatgtccac</t>
  </si>
  <si>
    <t>tgcagggacatgcatgaagccccattgcttgatcctcgtgctgctgcctgacatcgatgtccac</t>
  </si>
  <si>
    <t>tgcagggacatgcccctcgccgccgtcatgatcacctcgaacatgtcctcgtcggaccgaaaaa</t>
  </si>
  <si>
    <t>tgcagggacatgcccctcgccgccgtcgtgatcacctcgaacatgtcctcgtcggaccgaaaaa</t>
  </si>
  <si>
    <t>tgcagggacattcaggcatgagagacggtacaagggtttttgtgcactgcactgctggtgctga</t>
  </si>
  <si>
    <t>tgcagggacattcaggcatgagagacggtacaagggtttttgtgcactgcactgctggtgctgg</t>
  </si>
  <si>
    <t>tgcagggaccaagattcttgcatgggaagagctctgcctacgggggcgtcaagcaaacaagccc</t>
  </si>
  <si>
    <t>tgcagggaccaagattcttgcatgggaagagctctgcctgcgggggcgtcaagcaaacaagccc</t>
  </si>
  <si>
    <t>tgcagggaccaatttccatggagaaaatgactaagtggggagtattattaggaaatgctactac</t>
  </si>
  <si>
    <t>tgcagggaccgatttccatggagaaaatgactaagtggggagtattattaggaaatgctactac</t>
  </si>
  <si>
    <t>tgcagggaccatgtgagagcaatgcagactgccactgctcttcacttcactggaacaatttgca</t>
  </si>
  <si>
    <t>tgcagggaccatgtgagagcaatgcaggctgccactgctcttcacttcactggaacaatttgca</t>
  </si>
  <si>
    <t>tgcagggacccagacaccatgttgcctaagtagacgaaagcgaagagcaacgatctggaggccg</t>
  </si>
  <si>
    <t>tgcagggacccagacgccatgttgcctaagtagacgaaagcgaagagcaacgatctggaggccg</t>
  </si>
  <si>
    <t>tgcagggaccccaaatactgggacgcaaccgccgaggagttcaggcccgagcggttcgaggaga</t>
  </si>
  <si>
    <t>tgcagggaccccaagtactgggacgcaaccgccgaggagttcaggcccgagcggttcgaggaga</t>
  </si>
  <si>
    <t>tgcagggaccgtcgggtcagcaaagccaacaagaaatggtgccctccgatccacgcgcgcgcga</t>
  </si>
  <si>
    <t>tgcagggactgtcgggtcagcaaagccaacaagaaatggtgccctccgatccacgcgcgcgcga</t>
  </si>
  <si>
    <t>tgcagggacctaggaatgtgggcgggatcggggaatcatgttgtgcttgagctagctagctgac</t>
  </si>
  <si>
    <t>tgcagggacctaggaatgtgggcgggatcggggaatcgtgttgtgcttgagctagctagctgac</t>
  </si>
  <si>
    <t>tgcagggacctcaggctcaggctggtccatcgtgtagtaccgtgggttggtggcggccagctag</t>
  </si>
  <si>
    <t>tgcagggacctcaggctcaggctggtccatcgtgtagtaccgtgggttggtgtcggccagctag</t>
  </si>
  <si>
    <t>tgcagggacctcgaagcagccaacagccaaggcagcacaaggctgggcagtggccagtgggcac</t>
  </si>
  <si>
    <t>tgcaggggcctcgaagcagccaacagccaaggcagcacaaggctgggcagtggccagtgggcac</t>
  </si>
  <si>
    <t>tgcagggacctcgctgatcggcggtgctgatgacaaccttgacgtcctggatgattatttgttc</t>
  </si>
  <si>
    <t>tgcagggtcctcgctgatcggcggtgctgatgacaaccttgacgtcctggatgattatttgttc</t>
  </si>
  <si>
    <t>tgcagggacctggtctcttggtggtacctgaagcttcatttcctcgtgactcttgctccatttc</t>
  </si>
  <si>
    <t>tgcagggacctggtctcttggtggtacctgaagcttcattttctcgtgactcttgctccatttc</t>
  </si>
  <si>
    <t>tgcagggacgaaaccatgctttgttagactgttgctgataggattacgcatcctaccgcgtaga</t>
  </si>
  <si>
    <t>tgcagggacgaaaccatgctttgttagactgttgctgataggattacggatcctaccgcgtaga</t>
  </si>
  <si>
    <t>tgcagggacgaaggtactcacggaagcttccctctctccccgtctccttcatctgacaaggcta</t>
  </si>
  <si>
    <t>tgcagggacgaaggtactcacggaagcttccctctctccccgtctccttcatctgacagggcta</t>
  </si>
  <si>
    <t>tgcagggacgacgacgttctggcatatataggctgctgagagacttcagagaagcttcacggca</t>
  </si>
  <si>
    <t>tgcagggacgacgacgttctggcatatataggctgctgagagacttcagagaggcttcacggca</t>
  </si>
  <si>
    <t>tgcagggacgatgtaaaagcagttctttgtccaaacataaggatgcaaacagaatattacacat</t>
  </si>
  <si>
    <t>tgcagggacgatgtaaaagcagttctttgtccaaacataaggatgcaaacagaatcttacacat</t>
  </si>
  <si>
    <t>tgcagggacgccgccgccctgtcctgtagcagcagcggggcgaaccctgtgccgaagaagtcgc</t>
  </si>
  <si>
    <t>tgcagggatgccgccgccctgtcctgtagcagcagcggggcgaaccctgtgccgaagaagtcgc</t>
  </si>
  <si>
    <t>tgcagggacgccgtcacgtaggtcccctgcgcgcgccccacgggccgaaaaaaaaaaaaaaaaa</t>
  </si>
  <si>
    <t>tgcagggacgccgtcacgttggtcccctgcgcgcgccccacgggccgaaaaaaaaaaaaaaaaa</t>
  </si>
  <si>
    <t>tgcagggacgccttgaagtcgagcaggagctcttgcggcgtctctgccactgatggtgcggctg</t>
  </si>
  <si>
    <t>tgcagggacgccttgaagtcgagcaggagctcttgcggcgtctctgccgctgatggtgcggctg</t>
  </si>
  <si>
    <t>tgcagggacgcgatctcgagcttggcttcctcgagcgagatcttggtgagctccagctgcttcg</t>
  </si>
  <si>
    <t>tgcagggacgcgatctcgagcttggcttcctcgagtgagatcttggtgagctccagctgcttcg</t>
  </si>
  <si>
    <t>tgcagggacgcgcacctgcgcacgcggtgacgcgcaaggcgaatcggtatcctcccgccgtcat</t>
  </si>
  <si>
    <t>tgcagggacgcgcacctgcgcacgcggtgacgcggaaggcgaatcggtatcctcccgccgtcat</t>
  </si>
  <si>
    <t>tgcagggacgcgctgaagagacggagaaaatccagcagaccaaggaagcaggcagccgcaatga</t>
  </si>
  <si>
    <t>tgcagggacgcgctgaagagacggagaaaatccagcagaccgaggaagcaggcagccgcaatga</t>
  </si>
  <si>
    <t>tgcagggacgtcaacaaggtgctggctctggaacccaacaacctcaccgcgctggatgtagccg</t>
  </si>
  <si>
    <t>tgcagggacgtcaacaaggtgctggctctggaacccaacaacctcactgcgctggatgtagccg</t>
  </si>
  <si>
    <t>tgcagggacgtgcgtggcagatatacatctcccacgatcgatggatgcgcctgtcatgctgctg</t>
  </si>
  <si>
    <t>tgcagggacgtgcgtggcagatatatatctcccacgatcgatggatgcgcctgtcatgctgctg</t>
  </si>
  <si>
    <t>tgcagggacgttgaaatgcagtgcaacggctcgcagtcgcacatacttttggacaagccacgaa</t>
  </si>
  <si>
    <t>tgcagggacgttgaaatgcagtgcaacggctcgcagtcgcacctacttttggacaagccacgaa</t>
  </si>
  <si>
    <t>tgcagggactacagacattaatatgtaagttgtatttggttctaaaataaagcagtataccata</t>
  </si>
  <si>
    <t>tgcagggactacagacattaatatgtaagttgtatttggttctaaaataaagcagtataccatg</t>
  </si>
  <si>
    <t>tgcagggactcactgggagctagcgatgggtcggagggaactgaacaaggaacagcgacgtaca</t>
  </si>
  <si>
    <t>tgcagggactcactgggagctagcgatgggtcggagggaactgaacaaggaacagcgacgtacg</t>
  </si>
  <si>
    <t>tgcagggactcattgatagtgatgcgcatggaagagtctgtggctgagacgagcaagcaaacaa</t>
  </si>
  <si>
    <t>tgcagggattcattgatagtgatgcgcatggaagagtctgtggctgagacgagcaagcaaacaa</t>
  </si>
  <si>
    <t>tgcagggactctgcctcggcatgaagctgccgcgtgctgtgtcaactttgtcagactactacgg</t>
  </si>
  <si>
    <t>tgcagggactctgcctcggcatgaagctgtcgcgtgctgtgtcaactttgtcagactactacgg</t>
  </si>
  <si>
    <t>tgcagggactgcttcctgatgctcctgaacagttgctgctacatttggaaccagtgaactcggt</t>
  </si>
  <si>
    <t>tgcagggactgcttcctgatgctcctgaacagttgctgctacatttgtaaccagtgaactcggt</t>
  </si>
  <si>
    <t>tgcagggactggtactggctgacgatgcgggacagcatcgacttgaggcgctcgttctcctccc</t>
  </si>
  <si>
    <t>tgcagggactggtactggctgacgattcgggacagcatcgacttgaggcgctcgttctcctccc</t>
  </si>
  <si>
    <t>tgcagggactgtagaatccgatggtacctccacaacccaaaaaatgccatacttattagcatgc</t>
  </si>
  <si>
    <t>tgcagggactgtagaatccgatggtacctccacaacctaaaaaatgccatacttattagcatgc</t>
  </si>
  <si>
    <t>tgcagggacttaaacctgcggagcacttgggtacaggctgtttcccatactaaaaacacaaata</t>
  </si>
  <si>
    <t>tgcagggacttaaacctgcggagcacttgggtacaggctgttttccatactaaaaacacaaata</t>
  </si>
  <si>
    <t>tgcagggagaaaagggaccccttatatattaggaaactttccaaagttaacacatgggtacaaa</t>
  </si>
  <si>
    <t>tgcagggagaacagggaccccttatatattaggaaactttccaaagttaacacatgggtacaaa</t>
  </si>
  <si>
    <t>tgcagggagaaaaggggcccattctatattaggaaacttaagtacgattccaaagttaacacat</t>
  </si>
  <si>
    <t>tgcagggagaaaaggggccccttctatattaggaaacttaagtacgattccaaagttaacacat</t>
  </si>
  <si>
    <t>tgcagggagaaatgaatatatctaaatcacacacaatattgatatggagtatgcatggacggat</t>
  </si>
  <si>
    <t>tgcagggagaaatgaatatatctaaatcacacacagtattgatatggagtatgcatggacggat</t>
  </si>
  <si>
    <t>tgcagggagaaatggatatcagatcactacggcattgctgtgaactgcactggcgctatggtcg</t>
  </si>
  <si>
    <t>tgcagggagaaatggatctcagatcactacggcattgctgtgaactgcactggcgctatggtcg</t>
  </si>
  <si>
    <t>tgcagggagaaattgggctgccatgagggccaccttgaactttcggacgagctcggactgcaaa</t>
  </si>
  <si>
    <t>tgcagggagaaattgggctgccatgagtgccaccttgaactttcggacgagctcggactgcaaa</t>
  </si>
  <si>
    <t>tgcagggagaacaagcttctaattgatgaattggaacaaccagaaccaaacacagatgatctgc</t>
  </si>
  <si>
    <t>tgcagggagaacaggcttctaattgatgaattggaacaaccagaaccaaacacagatgatctgc</t>
  </si>
  <si>
    <t>tgcagggagaagaagaccactgacttttgtcttgagctgtaaacaacccatacgaaatttgtaa</t>
  </si>
  <si>
    <t>tgcagggagaagaagaccactgacttttgtcttgaggtgtaaacaacccatacgaaatttgtaa</t>
  </si>
  <si>
    <t>tgcagggagaaggaggtcaaccataaccttgcgcacttccccgctgtagagatagccgaatgtt</t>
  </si>
  <si>
    <t>tgcagggagaaggaggtctaccataaccttgcgcacttccccgctgtagagatagccgaatgtt</t>
  </si>
  <si>
    <t>tgcagggagaatgtcgcaaattagtccacacaagaaacatatctgaagatttatgttatcataa</t>
  </si>
  <si>
    <t>tgcagggagattgtcgcaaattagtccacacaagaaacatatctgaagatttatgttatcataa</t>
  </si>
  <si>
    <t>tgcagggagacgacgacaccagacagcagctgagcaatcagtttgaggcatttgtctaccacag</t>
  </si>
  <si>
    <t>tgcagggagacgacgccaccagacagcagctgagcaatcagtttgaggcatttgtctaccacag</t>
  </si>
  <si>
    <t>tgcagggagacgacttagaaaaggactgaaagatcaaacatcgctggcgagtcacgagttcaca</t>
  </si>
  <si>
    <t>tgcagggagacgacttagaaaaggactgaatgatcaaacatcgctggcgagtcacgagttcaca</t>
  </si>
  <si>
    <t>tgcagggagacggacaccaccgtcggcgtctacgtcctctgtttggtcggtgctgttctcgtgt</t>
  </si>
  <si>
    <t>tgcagggagacggacaccgccgtcggcgtctacgtcctctgtttggtcggtgctgttctcgtgt</t>
  </si>
  <si>
    <t>tgcagggagacggctggtcacacgacgtcggaccacgcagcacttcgacggtgaggctcttcgt</t>
  </si>
  <si>
    <t>tgcagggagacggctggtcacacgacgtcgggccacgcagcacttcgacggtgaggctcttcgt</t>
  </si>
  <si>
    <t>tgcagggagactcgcgccgctgtccgcttcctagccagctcgtcgtcgtcgcggtgacccacac</t>
  </si>
  <si>
    <t>tgcagggagactcgcgccgctgtccgcttcctagccagcttgtcgtcgtcgcggtgacccacac</t>
  </si>
  <si>
    <t>tgcagggagagaatagtttgaggagacgggacactcctcgaaaaaggcaaaccctacgctgaga</t>
  </si>
  <si>
    <t>tgcagggagagagtagtttgaggagacgggacactcctcgaaaaaggcaaaccctacgctgaga</t>
  </si>
  <si>
    <t>tgcagggagagagcagtttgagcagacgggacactcctcgcaaacggcaaaccctacgctgaga</t>
  </si>
  <si>
    <t>tgcagggagagagcagtttgaggagacgggacactcctcgcaaacggcaaaccctacgctgaga</t>
  </si>
  <si>
    <t>tgcagggagagatcccagccagcatcggctccctcaagcgcctccgacgccttgacctcggctt</t>
  </si>
  <si>
    <t>tgcagggagagatcccagccagcatcggctccctcaggcgcctccgacgccttgacctcggctt</t>
  </si>
  <si>
    <t>tgcagggagagatccctcccagcatcggctccctctggcgcctccgacacattgacctgggcct</t>
  </si>
  <si>
    <t>tgcagggagagatccctcccagcatcggctccctctggcgcctcggacacattgacctgggcct</t>
  </si>
  <si>
    <t>tgcagggagaggaagacgatgatcaacggtcgtgtctctcagcgagcaaatcttctgcgctgat</t>
  </si>
  <si>
    <t>tgcagggagaggaagacgatgatcagcggtcgtgtctctcagcgagcaaatcttctgcgctgat</t>
  </si>
  <si>
    <t>tgcagggagaggaggaggaggagaagggcagggaagagcacgagagacactacggatggacgca</t>
  </si>
  <si>
    <t>tgcagggagagggggaggaggagaagggcagggaagagcacgagagacactacggatggacgca</t>
  </si>
  <si>
    <t>tgcagggagaggagtccaagaaggacgacgacgtgaaggagaggcatggttttggcgaaccgaa</t>
  </si>
  <si>
    <t>tgcagggagaggagtccgagaaggacgacgacgtgaaggagaggcatggttttggcgaaccgaa</t>
  </si>
  <si>
    <t>tgcagggagagggagcggcacgacacgccaggcagggcgagcacgtcgtggccgaaaaaaaaaa</t>
  </si>
  <si>
    <t>tgcagggagagggagcggcacgccacgccaggcagggcgagcacgtcgtggccgaaaaaaaaaa</t>
  </si>
  <si>
    <t>tgcagggagagggagggcagagcaatggcggcaatgaatagagccatgggaatccccgtgtacg</t>
  </si>
  <si>
    <t>tgcagggagagggagggcagagcaatggctgcaatgaatagagccatgggaatccccgtgtacg</t>
  </si>
  <si>
    <t>tgcagggagagggaggggatggatggatttatgcggttccgacgactggcccctgccgcctggc</t>
  </si>
  <si>
    <t>tgcagggagagggaggggatggatggatttatgcggttccgactactggcccctgccgcctggc</t>
  </si>
  <si>
    <t>tgcagggagagtacggaagagaccaatgggcactgggcagaagaaaataaattggttcagtgac</t>
  </si>
  <si>
    <t>tgcagggagagtacggaagagaccgatgggcactgggcagaagaaaataaattggttcagtgac</t>
  </si>
  <si>
    <t>tgcagggagagtagcctactatagaattgccttatggtgttgttcccagaaatgtcactcctgg</t>
  </si>
  <si>
    <t>tgcagggagagtagcctgctatagaattgccttatggtgttgttcccagaaatgtcactcctgg</t>
  </si>
  <si>
    <t>tgcagggagatatattcacaacagtggtgctcttttgcttaccctaacgaaggccttcatgagc</t>
  </si>
  <si>
    <t>tgcagggagatatattcagaacagtggtgctcttttgcttaccctaacgaaggccttcatgagc</t>
  </si>
  <si>
    <t>tgcagggagatcaaatcacacagggcaaggccatggagccaatggcgatcgtgacggtgactgg</t>
  </si>
  <si>
    <t>tgcagggagatcagatcacacagggcaaggccatggagccaatggcgatcgtgacggtgactgg</t>
  </si>
  <si>
    <t>tgcagggagatcgatcatctatggtgatggatccaggagatgaggagaacatgcatgcatgcgt</t>
  </si>
  <si>
    <t>tgcagggagatcgatcatctatggtgatggatccaggagatgaggagaacatgcatgcctgcgt</t>
  </si>
  <si>
    <t>tgcagggagatcgcgaggcacgccatggcgccgcggacgccaatgcaaggaggagtgctccgaa</t>
  </si>
  <si>
    <t>tgcagggagatcgcgaggcacgccatggcgccgcggacgccaatgcgaggaggagtgctccgaa</t>
  </si>
  <si>
    <t>tgcagggagatcgtctccgtcgtgcacagcagccactccatgggggtcatgcatcgcgacctaa</t>
  </si>
  <si>
    <t>tgcagggagatcgtctccgtcgtgcacagctgccactccatgggggtcatgcatcgcgacctaa</t>
  </si>
  <si>
    <t>tgcagggagcaaagcggaggtgcagcagcaacgggccaacggcagcatgtaggagtaggactag</t>
  </si>
  <si>
    <t>tgcagggagcaaagcggaggtgcagcggcaacgggccaacggcagcatgtaggagtaggactag</t>
  </si>
  <si>
    <t>tgcagggagcagaccgcgcgaagacacgattcatcccgcgcaggcgcagccaccagcgacggcc</t>
  </si>
  <si>
    <t>tgcagggggcagaccgcgcgaagacacgattcatcccgcgcaggcgcagccaccagcgacggcc</t>
  </si>
  <si>
    <t>tgcagggagcagaggaactcacggaagtggtcgttgtagcgtctcacggtctccaagtaccaga</t>
  </si>
  <si>
    <t>tgcagggagcagaggaactcacggaggtggtcgttgtagcgtctcacggtctccaagtaccaga</t>
  </si>
  <si>
    <t>tgcagggagcagaggaactcacggaggcggtcgttgtagcgtttcacggtcttgaagtaccaga</t>
  </si>
  <si>
    <t>tgcagggagcagaggaactcacggatgcggtcgttgtagcgtttcacggtcttgaagtaccaga</t>
  </si>
  <si>
    <t>tgcagggagcagaggcccgagagcagcacatggccaggtcctggtgtacgtgcattgtattcac</t>
  </si>
  <si>
    <t>tgcagggagcagaggcccgagagcagcatatggccaggtcctggtgtacgtgcattgtattcac</t>
  </si>
  <si>
    <t>tgcagggagcagggtggctaaataaaactaaattagcatttcgcatgctgaatactagccaatt</t>
  </si>
  <si>
    <t>tgcagggagctgggtggctaaataaaactaaattagcatttcgcatgctgaatactagccaatt</t>
  </si>
  <si>
    <t>tgcagggagcagtcaaaaaaggccatgaagctcataagaacttgcctcaactgcaccctcaact</t>
  </si>
  <si>
    <t>tgcagggagcagtcaaaaaaggccatgaagctcataagaacttgcctcaactgcaccctcaagt</t>
  </si>
  <si>
    <t>tgcagggagcatcgactgccacgcaagagcttggcactatgtcttggagcccgcgtcctccact</t>
  </si>
  <si>
    <t>tgcagggagcatcgactgccacgcaagagcttggcactatgtgttggagcccgcgtcctccact</t>
  </si>
  <si>
    <t>tgcagggagcatctaatttcagaacatcgagggtgctcctatcatggtcacagaacacgaatgg</t>
  </si>
  <si>
    <t>tgcagggagcatctaatttcagaacatcgagggtgctcctatcatggtcacggaacacgaatgg</t>
  </si>
  <si>
    <t>tgcagggagccagggacaatactaaatatagcttcagacgagtggagaacaaaccattgctagt</t>
  </si>
  <si>
    <t>tgcagggagccagggacaatactaaatatagcttcagacgagtggagagcaaaccattgctagt</t>
  </si>
  <si>
    <t>tgcagggagccagggactagattcaaagctccattgcttgacttgcctacggttcgtgtaatta</t>
  </si>
  <si>
    <t>tgcagggagccagggactagattcaaagctccattgcttgacttgcctgcggttcgtgtaatta</t>
  </si>
  <si>
    <t>tgcagggagccaggggcaatgcttgtcgaaaactcgaaacaattaggatgctactcgcttgcag</t>
  </si>
  <si>
    <t>tgcagggagccaggggcaatgcttgtcgaaaactcgaaacaattaggattctactcgcttgcag</t>
  </si>
  <si>
    <t>tgcagggagccgaggcgttcgcccgtcgcatctcgttctgatgagcagttaccgtcgccgatcg</t>
  </si>
  <si>
    <t>tgcagggagccgaggcgttcgcccgtcgcatctctttctgatgagcagttaccgtcgccgatcg</t>
  </si>
  <si>
    <t>tgcagggagcctccacagtcctgagctcgtagtgtgcgagtcggggacgcagcgatacaagcga</t>
  </si>
  <si>
    <t>tgcagggagcctccacagtcctgagctcgtcgtgtgcgagtcggggacgcagcgatacaagcga</t>
  </si>
  <si>
    <t>tgcagggagcgaggccatgcagtgcagaggcccaggaagctgatgccgtgggccgaggagtcgc</t>
  </si>
  <si>
    <t>tgcagggagcgaggccatgcattgcagaggcccaggaagctgatgccgtgggccgaggagtcgc</t>
  </si>
  <si>
    <t>tgcagggagcgctcggctgttttaaggcccaaaacacatgatttctggaccctgatttcgtcat</t>
  </si>
  <si>
    <t>tgcagggagcgctcggctgttttaaggcccaaaacacatgatttctggaccctgatttggtcat</t>
  </si>
  <si>
    <t>tgcagggagcgctgcctgtccgctatgtgtgatgggagcacccaggggtgcagccgtgcggggg</t>
  </si>
  <si>
    <t>tgcagggagcgctgcctgtccgctatgtgtgatgggagcacccaggggtgcggccgtgcggggg</t>
  </si>
  <si>
    <t>tgcagggagcggaggagcagcaagcaagcactcggtcgtcttcctcttccatcgatccctccta</t>
  </si>
  <si>
    <t>tgcagggagcggaggaggagcaagcaagcactcggtcgtcttcctcttccatcgatccctccta</t>
  </si>
  <si>
    <t>tgcagggagcgggtgctcaggcgcgaggcggtagccgacggagacagcgacgacgcgggcgctg</t>
  </si>
  <si>
    <t>tgcagggagtgggtgctcaggcgcgaggcggtagccgacggagacagcgacgacgcgggcgctg</t>
  </si>
  <si>
    <t>tgcagggagcggtagctgctgcgcctgccgacggaggacgacacggaggagctgtcgtcgtcgt</t>
  </si>
  <si>
    <t>tgcagggagcggtagctgctgcgcctgccgacggaggacgacacggaggagctgtcgtcgttgt</t>
  </si>
  <si>
    <t>tgcagggagcggttgcagcggtagttcttcttaagaacatgcgtcgaagccatggctggttatg</t>
  </si>
  <si>
    <t>tgcagggagcggttgcagcggtagttcttcttaagaacatgcgtcgaagccatggttggttatg</t>
  </si>
  <si>
    <t>tgcagggagctagggaggatcaggtcacgcatcttttcttctcccgccagcgcctttctgtgga</t>
  </si>
  <si>
    <t>tgcagggagctagggaggatcaggtcacgcatcttttcttctcccgccagctcctttctgtgga</t>
  </si>
  <si>
    <t>tgcagggagctcaacggcgacgtacgcctcatcgtcacgcagagcctcaccgagttcaccaaga</t>
  </si>
  <si>
    <t>tgcagggagctcaacggcgacgtgcgcctcatcgtcacgcagagcctcaccgagttcaccaaga</t>
  </si>
  <si>
    <t>tgcagggagctcacgaccaattccatcctccaggcaatacgtgatgaatcaatgtatgatccac</t>
  </si>
  <si>
    <t>tgcagggagctcacgaccaattccatcctccaggtaatacgtgatgaatcaatgtatgatccac</t>
  </si>
  <si>
    <t>tgcagggagctcctcagcagcaccgcttcttggacgctgcgcccgcaagtccgaaaaaaaaaaa</t>
  </si>
  <si>
    <t>tgcagggagctcctcagcagcaccgcttgttggacgctgcgcccgcaagtccgaaaaaaaaaaa</t>
  </si>
  <si>
    <t>tgcagggagctgctagctaccctacaaatttacagaagttccactgcaattagttcgtccaaac</t>
  </si>
  <si>
    <t>tgcagggagctgctagctaccctagaaatttacagaagttccactgcaattagttcgtccaaac</t>
  </si>
  <si>
    <t>tgcagggagctgctggactacgccatcgacgacctcaagaccaccttcgacaggctgggcagct</t>
  </si>
  <si>
    <t>tgcagggagctgctggactacgccatcgacgacctcaagaccaccttcgacaggctgggcggct</t>
  </si>
  <si>
    <t>tgcagggagctggaatccgccttaccagctccattgtgcaggcatgtgtcaccaggaatccgcc</t>
  </si>
  <si>
    <t>tgcagggagctggaatccgccttaccagctccattgtgcagggatgtgtcaccaggaatccgcc</t>
  </si>
  <si>
    <t>tgcagggagctgtcatgcatgcttcctagtggcatttggagggttcagtttgggtgtcccccac</t>
  </si>
  <si>
    <t>tgcagggagctttcatgcatgcttcctagtggcatttggagggttcagtttgggtgtcccccac</t>
  </si>
  <si>
    <t>tgcagggagcttggaggcgatcttgtcgtccttgatggtgttccgcatgttgtaggcatagttc</t>
  </si>
  <si>
    <t>tgcagggagcttggaggcgatcttgtcgtccttgatggtgttctgcatgttgtaggcatagttc</t>
  </si>
  <si>
    <t>tgcagggaggaaaccgctcgtacgtggtgagctgagactaagagctcggtcgccgtcactgcgg</t>
  </si>
  <si>
    <t>tgcagggaggaaaccgctcgtacgtggtgagctgagactgagagctcggtcgccgtcactgcgg</t>
  </si>
  <si>
    <t>tgcagggaggaaggagtagattagatgaatgggtgcaagagctagggaactgaattgaatgatt</t>
  </si>
  <si>
    <t>tgcagggaggaaggagtagattagatgaatgggtgcaagagctagggaattgaattgaatgatt</t>
  </si>
  <si>
    <t>tgcagggaggacgacgggtcacggtccatggcgatccccagccaggttccacgcctccaatcat</t>
  </si>
  <si>
    <t>tgcagtgaggacgacgggtcacggtccatggcgatccccagccaggttccacgcctccaatcat</t>
  </si>
  <si>
    <t>tgcagggaggagatggtggtgaccatggcagcgtcgtccgcgccttcgctggagcgcacctcgg</t>
  </si>
  <si>
    <t>tgcagggaggagatggtggtgaccatggccgcgtcgtccgcgccttcgctggagcgcacctcgg</t>
  </si>
  <si>
    <t>tgcagggaggaggaaccgcgggagagggggcagaagaacgcgagcccgaagctagcggcattgg</t>
  </si>
  <si>
    <t>tgcagggaggaggaaccgcgggagagggggcagaagaacgcgggcccgaagctagcggcattgg</t>
  </si>
  <si>
    <t>tgcagggaggaggaggaggagggtttgccgatctctgcgtcgccgccgcgggggagtgggacca</t>
  </si>
  <si>
    <t>tgcagggaggaggaggaggagggtttgccgatctctgcgtcgccgccgcgggggagtggtacca</t>
  </si>
  <si>
    <t>tgcagggaggaggcccgtacgggaagcaggtgacgcgggggcaggacctcaccgaaaaaaaaaa</t>
  </si>
  <si>
    <t>tgcagggaggaggcccgtacgggaagcaggtgacgcggggtcaggacctcaccgaaaaaaaaaa</t>
  </si>
  <si>
    <t>tgcagggaggcaaacagtgtgctcaatgttgtttgccgctttctcattcttggcaaggcagtac</t>
  </si>
  <si>
    <t>tgcagggaggcaaacagtgtgctcagtgttgtttgccgctttctcattcttggcaaggcagtac</t>
  </si>
  <si>
    <t>tgcagggaggcagggggctcttgggcaccgaccaggtgttgtacagcaaccagaggtcccacgc</t>
  </si>
  <si>
    <t>tgcagggaggcagggggctcttgggcaccgaccaggtgttgtacagcaaccagaggtcccatgc</t>
  </si>
  <si>
    <t>tgcagggaggcatgcttgtagttgttctgcatgaagtcatggacgtacgtcgtgtcgaggtccc</t>
  </si>
  <si>
    <t>tgcagggaggcgtgcttgtagttgttctgcatgaagtcatggacgtacgtcgtgtcgaggtccc</t>
  </si>
  <si>
    <t>tgcagggaggccacacaggcccgcgtggtggtgaccgaacgccaaccacgggcgacgcggcggc</t>
  </si>
  <si>
    <t>tgcagggaggccacacaggcccgcgtggtggtgaccgaacggcaaccacgggcgacgcggcggc</t>
  </si>
  <si>
    <t>tgcagggaggccgccgctgcgttccttgcgcctgcgcagcctcccagcagagcgttccagcagc</t>
  </si>
  <si>
    <t>tgcagggaggccgccgctgcgttccttgcgcctgcgcagcctcctagcagagcgttccagcagc</t>
  </si>
  <si>
    <t>tgcagggaggccttcgaggaagcaggcgtcaagggcattatcagcgtgggtgcctagcttgatg</t>
  </si>
  <si>
    <t>tgcagggaggccttcgaggaagcaggcgtcaggggcattatcagcgtgggtgcctagcttgatg</t>
  </si>
  <si>
    <t>tgcagggaggctcgacgcgctccaggtgttcgagaataagaatttctcgtgcgcccacctcagt</t>
  </si>
  <si>
    <t>tgcagggaggctcgacgcgctccaggtgttcgagaataagattttctcgtgcgcccacctcagt</t>
  </si>
  <si>
    <t>tgcagggaggcttttaatggagaggatcccacatctattttggacaccatgtgcggcccattgc</t>
  </si>
  <si>
    <t>tgcagggaggcttttaatggagaggatcccacatctattttggacaccatgtgctgcccattgc</t>
  </si>
  <si>
    <t>tgcagggagggaaagctccccaactacgtggtgatcgagcagcggtacctggactggaagctgc</t>
  </si>
  <si>
    <t>tgcagggagggcaagctccccaactacgtggtgatcgagcagcggtacctggactggaagctgc</t>
  </si>
  <si>
    <t>tgcagggagggagagtagaaatttcatggtgaaaagctacttggatttgagactgagggggctt</t>
  </si>
  <si>
    <t>tgcagggagggagagtagaaatttcatggtgaaaagctacttggatttgagattgagggggctt</t>
  </si>
  <si>
    <t>tgcagggagggcacctaggcgtaggacggcggttgccctagatagtcacgcacgcatggacggg</t>
  </si>
  <si>
    <t>tgcagggagggcacctgggcgtaggacggcggttgccctagatagtcacgcacgcatggacggg</t>
  </si>
  <si>
    <t>tgcagggagggcgcgtccaggacctggtggcgtacgtagagacgcggcagaattaatcagttgc</t>
  </si>
  <si>
    <t>tgcagggagggcgcgtccaggacctggtggcgtacgtagagccgcggcagaattaatcagttgc</t>
  </si>
  <si>
    <t>tgcagggagggcgtggcagccgtcaatcttttttcccctcttctgcctgctgcggtgccaaagg</t>
  </si>
  <si>
    <t>tgcagggagggcgtggcagccgtcaatcttttttcccctgttctgcctgctgcggtgccaaagg</t>
  </si>
  <si>
    <t>tgcagggaggggactggacaggatggtctccagcttcaattccacagcgatgctgcctggccaa</t>
  </si>
  <si>
    <t>tgcaggtaggggactggacaggatggtctccagcttcaattccacagcgatgctgcctggccaa</t>
  </si>
  <si>
    <t>tgcagggagggggaggggccattagggaggggcacggccgcacgggagaaggatggcaaaagga</t>
  </si>
  <si>
    <t>tgcagggagggggaggggccattcgggaggggcacggccgcacgggagaaggatggcaaaagga</t>
  </si>
  <si>
    <t>tgcagggagggtttaagcgggaaagtttcgtcaaaaaccgcacaaaatcactctatctcccgtt</t>
  </si>
  <si>
    <t>tgcagggagggtttaagcgggaaagtttcgtcaaaaacggcacaaaatcactctatctcccgtt</t>
  </si>
  <si>
    <t>tgcagggaggtcgccaagtcagacgacgagagaaacagctgccgtttcggcttcagcgtatggc</t>
  </si>
  <si>
    <t>tgcagggaggtcgccaagtccgacgacgagagaaacagctgccgtttcggcttcagcgtatggc</t>
  </si>
  <si>
    <t>tgcagggaggtgcacagtgggtggatcccgatctttggaaacggctacagaaactaggcggatt</t>
  </si>
  <si>
    <t>tgcagggaggtgcacagtgggtggatcccgatctttgtaaacggctacagaaactaggcggatt</t>
  </si>
  <si>
    <t>tgcagggagtaaggagggtgactatcaggatccactacgagctcttggagtaacttgactgtcg</t>
  </si>
  <si>
    <t>tgcagggagtaaggagggtgactatcaggatccactgcgagctcttggagtaacttgactgtcg</t>
  </si>
  <si>
    <t>tgcagggagtagaacatgaacacaagacaatggtacaattagtacctggtcaatgaagatacgt</t>
  </si>
  <si>
    <t>tgcagggagtagaccatgaacacaagacaatggtacaattagtacctggtcaatgaagatacgt</t>
  </si>
  <si>
    <t>tgcagggagtagagatcagagtgcagagtttttatgttttccagtactcctcgacgggtggagt</t>
  </si>
  <si>
    <t>tgcagggagtagggatcagagtgcagagtttttatgttttccagtactcctcgacgggtggagt</t>
  </si>
  <si>
    <t>tgcagggagtaggccagacgcaggagcgcgcgccgctcgtacgtgcttgggatggtcacgatgc</t>
  </si>
  <si>
    <t>tgcagggagtaggccagacgcaggagcgcgcgccgctcgtacgtgcttggggtggtcacgatgc</t>
  </si>
  <si>
    <t>tgcagggagtgagcgtatttatactggttcctcggaaccttttccttttatctgcggcgatggc</t>
  </si>
  <si>
    <t>tgcagggagtgagcgtatttatactggttcctcggagccttttccttttatctgcggcgatggc</t>
  </si>
  <si>
    <t>tgcagggagtgaggtcgcaaaaggcaacgacgggtttctgaccgagtaaacgctggctgctgtt</t>
  </si>
  <si>
    <t>tgcagggagtgaggtcgcaaaaggcgacgacgggtttctgaccgagtaaacgctggctgctgtt</t>
  </si>
  <si>
    <t>tgcagggagtgagtgaatgaatcacctgaaatgggcaacttgggggaccttttcaggtaaaaat</t>
  </si>
  <si>
    <t>tgcagggagtgagtgaatgaatcacctgaaatgggcaacttgtgggaccttttcaggtaaaaat</t>
  </si>
  <si>
    <t>tgcagggagtgccgtcgtcctaaagggaagctttcttcccactactacagaaacgttttctgcg</t>
  </si>
  <si>
    <t>tgcagggagtgccgtcgtcctaaagggaagctttcttcccactactacagagacgttttctgcg</t>
  </si>
  <si>
    <t>tgcagggagtgctacgatgaggccagcgagacggaggaggaactcaagcgggagatcgacgagc</t>
  </si>
  <si>
    <t>tgcagggagtgctacgatgaggccagcgagacggaggaggagctcaagcgggagatcgacgagc</t>
  </si>
  <si>
    <t>tgcagggagtggcgcgccgtcgtggacgaccgctgccgccagctactgcgcccgaaaaaaaaaa</t>
  </si>
  <si>
    <t>tgcagggagtggcgcgccgtcgtggacgactgctgccgccagctactgcgcccgaaaaaaaaaa</t>
  </si>
  <si>
    <t>tgcagggagtgtattcattcgatgcgaagtcgcgctcaatcaaggtggatacattctgtgtcca</t>
  </si>
  <si>
    <t>tgcagggagtgtattcattcgatgcgaagtcgcgctcaatccaggtggatacattctgtgtcca</t>
  </si>
  <si>
    <t>tgcagggagttacgttctggtgcacgcatacgtaccgacgtatcgtataccgcgcatcggtcgt</t>
  </si>
  <si>
    <t>tgcagggagttacgttctggtgcacgcgtacgtaccgacgtatcgtataccgcgcatcggtcgt</t>
  </si>
  <si>
    <t>tgcagggagttgcaatcatgtgtccgcactggaagacggtgccgagagaagatggcccgctcca</t>
  </si>
  <si>
    <t>tgcagggagttgcaatcctgtgtccgcactggaagacggtgccgagagaagatggcccgctcca</t>
  </si>
  <si>
    <t>tgcagggagttggcattgggtcaattcctacctatcctttccctctcccaccttactgctgtag</t>
  </si>
  <si>
    <t>tgcagggagttggcattgggtcaattccttcctatcctttccctctcccaccttactgctgtag</t>
  </si>
  <si>
    <t>tgcagggagttgtaacagtggtgatgatgagcccaggaaatggccgtcgacgtgcagccgtgcg</t>
  </si>
  <si>
    <t>tgcagggagttgtagcagtggtgatgatgagcccaggaaatggccgtcgacgtgcagccgtgcg</t>
  </si>
  <si>
    <t>tgcagggagttttttttataatagaatcattgcagccccacagttgacgcgacgacaggcgcct</t>
  </si>
  <si>
    <t>tgcagggagttttttttataatagaatcattgcagccccatagttgacgcgacgacaggcgcct</t>
  </si>
  <si>
    <t>tgcagggagttttttttataatagaattattgcagccccatagctgacgcgacgacaggtgcct</t>
  </si>
  <si>
    <t>tgcagggagttttttttataatagaattattgcagccccatagttgacgcgacgacaggtgcct</t>
  </si>
  <si>
    <t>tgcagggataaagcccgagagaaacaacgcaagaaggcactgaaaaggaaagcagaagaggaag</t>
  </si>
  <si>
    <t>tgcagggataaagctcgagagaaacaacgcaagaaggcactgaaaaggaaagcagaagaggaag</t>
  </si>
  <si>
    <t>tgcagggataatgtgacactcaccacgagcagtaataagagataaaatctaaaaccctagctga</t>
  </si>
  <si>
    <t>tgcagggataatgtgacactcaccacgagcagtaataagagataaaatctaaaacccttgctga</t>
  </si>
  <si>
    <t>tgcagggatagaaacatggatctcatcgtgcaagttgaccaagatcatagatgctgaggacggc</t>
  </si>
  <si>
    <t>tgcagggatagaaacatggatctcatcgtgcaagttgatcaagatcatagatgctgaggacggc</t>
  </si>
  <si>
    <t>tgcagggatagcttccttgcactttcgcagcaccttcacgcagttatggtcaccccagcaatgt</t>
  </si>
  <si>
    <t>tgcagggatagcttccttgcactttcgcagcaccttgacgcagttatggtcaccccagcaatgt</t>
  </si>
  <si>
    <t>tgcagggatatattcgctgactatgccgatttttgtttcaagacttttggcgatcgagtcaaga</t>
  </si>
  <si>
    <t>tgcagggatatattcgctgactatgccgatttttgtttcaagacttttggtgatcgagtcaaga</t>
  </si>
  <si>
    <t>tgcagggatatcgatcgaccaccatgtgcacggaagtgactgtgttaacagactagcatctagt</t>
  </si>
  <si>
    <t>tgcagggatatcgatcgaccaccatgtgcacggaagtgactgtgttaaccgactagcatctagt</t>
  </si>
  <si>
    <t>tgcagggatatgccgtggtcggcagcaccatcttgctatcgctgcggctgtcgatgcaaccgtc</t>
  </si>
  <si>
    <t>tgcagggatatgccgtggtcggcagcaccatcttgctatcgctgcggctgtcgattcaaccgtc</t>
  </si>
  <si>
    <t>tgcagggatcacccgcgacggcgtcacgacttcgaccacagacaggttgtaggaatccgtcccg</t>
  </si>
  <si>
    <t>tgcagggatcacccgcgacggcgtcacgacttcgaccacggacaggttgtaggaatccgtcccg</t>
  </si>
  <si>
    <t>tgcagggatcatgaagtcgatcatgttgtcagatatcagctcgtcagtgagctcgtcgttgcca</t>
  </si>
  <si>
    <t>tgcagggatcatgaagtcgatcatgttgtcagatatcagctcgtcagtgagctcgtcgttgtca</t>
  </si>
  <si>
    <t>tgcagggatccaaagaagggaggaaagggaagcttgcgatcgacgccgagatcttcgaggtgac</t>
  </si>
  <si>
    <t>tgcaggggtccaaagaagggaggaaagggaagcttgcgatcgacgccgagatcttcgaggtgac</t>
  </si>
  <si>
    <t>tgcagggatccacgggtcctcccaaatccgaatctgtgtaccatctcctacacgctatatgatt</t>
  </si>
  <si>
    <t>tgcagggatccacgggtcctcccaattccgaatctgtgtaccatctcctacacgctatatgatt</t>
  </si>
  <si>
    <t>tgcagggatccatgtgtggtgcaaggtgagctaccgtacgggtcgggggaaggaggagggaaga</t>
  </si>
  <si>
    <t>tgcagggatccatgtgtggtgcaaggtgagctaccgtatgggtcgggggaaggaggagggaaga</t>
  </si>
  <si>
    <t>tgcagggatcgaaaccacgaaagtaagaacagcatcattccacgtctgaaaagcatatcatttt</t>
  </si>
  <si>
    <t>tgcagggatcgaaactacgaaagtaagaacagcatcattccacgtctgaaaagcatatcatttt</t>
  </si>
  <si>
    <t>tgcagggatcgaaacgaaagtaagaacagcatcattccacatctgaaaagcatatcattttgga</t>
  </si>
  <si>
    <t>tgcagggatcgaaacgaaagtaagaacagcatcattccacgtctgaaaagcatatcattttgga</t>
  </si>
  <si>
    <t>tgcagggatcgaatagacgcacttcgatgactgaacattgcagattagttgagttgagcacgac</t>
  </si>
  <si>
    <t>tgcagggatcgaatggacgcacttcgatgactgaacattgcagattagttgagttgagcacgac</t>
  </si>
  <si>
    <t>tgcagggatcgagatgacggtgaggaacgtcgccagcggcatcccatgaacgcaagctgcttcc</t>
  </si>
  <si>
    <t>tgcagggatcgagatgacggtgaggatcgtcgccagcggcatcccatgaacgcaagctgcttcc</t>
  </si>
  <si>
    <t>tgcagggatcgaggcaggcaggcaggcgcccgtgctccccattcacgagccaccaaccccaaac</t>
  </si>
  <si>
    <t>tgcagggatcgaggcaggcaggcaggcgcccgtgctccccattcacgagccaccatccccaaac</t>
  </si>
  <si>
    <t>tgcagggatcgatcagtcaccgcttgtggagcactactctgcacatcccagtatcaccatgtgc</t>
  </si>
  <si>
    <t>tgcagggatcgatcagtcaccgcttgtggagcactactctgcacatcccagtatcagcatgtgc</t>
  </si>
  <si>
    <t>tgcagggatcgatcgcagaggtacgccgccttctttggcggatcgggctaccaggagttttttg</t>
  </si>
  <si>
    <t>tgcagggatcgatcgtagaggtacgccgccttctttggcggatcgggctaccaggagttttttg</t>
  </si>
  <si>
    <t>tgcagggatcgcttcctggagagctcggacatccagacacgaagtgaccgcggagggtgacgcc</t>
  </si>
  <si>
    <t>tgcagggatcgcttcctggagagctcggacatccagacacgaagtggccgcggagggtgacgcc</t>
  </si>
  <si>
    <t>tgcagggatcggatatgtaaacaatctagtactgtagtgaggaagatgcacgcggcctaatgtg</t>
  </si>
  <si>
    <t>tgcagggattggatatgtaaacaatctagtactgtagtgaggaagatgcacgcggcctaatgtg</t>
  </si>
  <si>
    <t>tgcagggatcggcaacaatccatacatgaactggcttcagctctctgtcaataatctctctggt</t>
  </si>
  <si>
    <t>tgcagggatcggcaacaatccatacctgaactggcttcagctctctgtcaataatctctctggt</t>
  </si>
  <si>
    <t>tgcagggatcggcggagctctcgatcccgccgttggcggcggcctccgccccgacggcagcgtc</t>
  </si>
  <si>
    <t>tgcaggggtcggcggagctctcgatcccgccgttggcggcggcctccgccccgacggcagcgtc</t>
  </si>
  <si>
    <t>tgcagggatcgggaagctgacgggcttacaagccctcggtgttgtcaatgtgagtggagcaggc</t>
  </si>
  <si>
    <t>tgcagggatcgggaagctgacgggcttacaagccctcggtgttgtcaatgtgagtggcgcaggc</t>
  </si>
  <si>
    <t>tgcagggatcgtcctgcctgccaccgttctgggaggcgagagcccctcgtgtggcaccgaaaaa</t>
  </si>
  <si>
    <t>tgcagggctcgtcctgcctgccaccgttctgggaggcgagagcccctcgtgtggcaccgaaaaa</t>
  </si>
  <si>
    <t>tgcagggatctgacgatgagcatcgccaccacggtgaggttgtcggcgtccgcgtccaccttcc</t>
  </si>
  <si>
    <t>tgcagggatctgacgatgagcatcgccaccatggtgaggttgtcggcgtccgcgtccaccttcc</t>
  </si>
  <si>
    <t>tgcagggatgaacacgattcctcatgctcatcagagtccagcgaaagcgaatgcgaggggcaac</t>
  </si>
  <si>
    <t>tgcagggatgaagacgattcctcatgctcatcagagtccagcgaaagcgaatgcgaggggcaac</t>
  </si>
  <si>
    <t>tgcagggatgaagcaattaaagaagcccccctaaactaataattaattaactgacgcatcactg</t>
  </si>
  <si>
    <t>tgcagggatgaagcaattaaagaagcccccctaaactaataattaattaactggcgcatcactg</t>
  </si>
  <si>
    <t>tgcagggatgagctgaaatatccgcgggtacggtacggtcgtggaggcaggcgtggagcagagg</t>
  </si>
  <si>
    <t>tgcagggatgagctgaaatatccgcgggtacggtacggtggtggaggcaggcgtggagcagagg</t>
  </si>
  <si>
    <t>tgcagggatgcacaggattcttatagttccaccaccaatacaccaagcagcaagccaacatatc</t>
  </si>
  <si>
    <t>tgcagggatgcacaggattcttatagttccaccaccaatacaccaggcagcaagccaacatatc</t>
  </si>
  <si>
    <t>tgcagggatgcagcagatgatttttacctcccctcccttggcccatccagccatgcctgccgca</t>
  </si>
  <si>
    <t>tgcagggatgcagcagatgatttttacctcccctcccttgtcccatccagccatgcctgccgca</t>
  </si>
  <si>
    <t>tgcagggatgcagtcgacctccgtagcaagaattctacgcttccgctcgtagtcccttgcacct</t>
  </si>
  <si>
    <t>tgcagggatgcagtcgacctgcgtagcaagaattctacgcttccgctcgtagtcccttgcacct</t>
  </si>
  <si>
    <t>tgcagggatgcagttgacctgcgtagcaagaattctatgcttccgctcgcagtcccttgcacct</t>
  </si>
  <si>
    <t>tgcagggatgcagttgacctgcgtagcaagaattctatgcttcctctcgcagtcccttgcacct</t>
  </si>
  <si>
    <t>tgcagggatgccaaattacttgcatgcatgtatgtgaggcaagatactaatcaataaaaacatt</t>
  </si>
  <si>
    <t>tgcaggggtgccaaattacttgcatgcatgtatgtgaggcaagatactaatcaataaaaacatt</t>
  </si>
  <si>
    <t>tgcagggatgctcagtgttttcttcggatattaggagtcctcatctgacaacagacaacaacca</t>
  </si>
  <si>
    <t>tgcagggatgctcagtgttttcttcggatattaggagttctcatctgacaacagacaacaacca</t>
  </si>
  <si>
    <t>tgcagggatgcttgtcgtagcagatcaactctttttttatggttatcaaattcttctgtacata</t>
  </si>
  <si>
    <t>tgcagggatgcttgtcgtagcagatcaactctttttttatggttatcaaattcttctgtacatg</t>
  </si>
  <si>
    <t>tgcagggatggaggaggacacgacagcggcgagaaggaaggagtgaaggacgcctggctcggga</t>
  </si>
  <si>
    <t>tgcagggatggaggaggacacgacggcggcgagaaggaaggagtgaaggacgcctggctcggga</t>
  </si>
  <si>
    <t>tgcagggatggaggctaccccgaagacacacactggcagacccccagttttaaagaagcccaag</t>
  </si>
  <si>
    <t>tgcagggatggaggctaccctgaagacacacactggcagacccccagttttaaagaagcccaag</t>
  </si>
  <si>
    <t>tgcagggatggatatgcatgcatgagtatgactgtgcgtgcgtgcagttgcgtacataccatga</t>
  </si>
  <si>
    <t>tgcagggatggatatgcatgtatgagtatgactgtgcgtgcgtgcagttgcgtacataccatga</t>
  </si>
  <si>
    <t>tgcagggatggatggatcacgaaccctcaaggatccaccgtgtgcgtgaaatttatctgttggg</t>
  </si>
  <si>
    <t>tgcagggatggatggatcacgaaccctcaaggatccactgtgtgcgtgaaatttatctgttggg</t>
  </si>
  <si>
    <t>tgcagggatggcaacgcaggctctatccacactgcaatggcatgcatggcatggagatggagcc</t>
  </si>
  <si>
    <t>tgcagggatggcaacgcaggctctatccacactgcattggcatgcatggcatggagatggagcc</t>
  </si>
  <si>
    <t>tgcagggatggcatcttgttgaagatttgggatggcagcacaccgccaagggaattgtactgca</t>
  </si>
  <si>
    <t>tgcagggatggcatcttgttgaagatttgggatggcagcacgccgccaagggaattgtactgca</t>
  </si>
  <si>
    <t>tgcagggatggctagctgcctgcacgatgagcaacccgtagttagacctgggccgctcgtccat</t>
  </si>
  <si>
    <t>tgcagggatggctagctgcctgcccgatgagcaacccgtagttagacctgggccgctcgtccat</t>
  </si>
  <si>
    <t>tgcagggatgggacaacgccaccatcgcgggcgccgtcctctacatcaagcgcgacttccacct</t>
  </si>
  <si>
    <t>tgcagggatgggacaacgccaccatcgcgggcgccgtcctctacatcaagcgcgatttccacct</t>
  </si>
  <si>
    <t>tgcagggatggttggatcagaggagtttgcagcacagatcttcgacgcccttgcacggcgaagg</t>
  </si>
  <si>
    <t>tgcagggatggttggatccgaggagtttgcagcacagatcttcgacgcccttgcacggcgaagg</t>
  </si>
  <si>
    <t>tgcagggatggttttctgttaaccacttacccccaggcaacacatcgctttcgatccacaagtg</t>
  </si>
  <si>
    <t>tgcagggatggttttctgttaaccacttacccccaggcaacacatcgctttcgatccacatgtg</t>
  </si>
  <si>
    <t>tgcagggatgtttgtgctcactacttttcccgtttctttgtgtgtgctcactagctttcccgtt</t>
  </si>
  <si>
    <t>tgcagggatgtttgtgctctctacttttcccgtttctttgtgtgtgctcactagctttcccgtt</t>
  </si>
  <si>
    <t>tgcagggattaccaggctatagctagcagtgaaccctcccattcggccacctcattggattgca</t>
  </si>
  <si>
    <t>tgcagggattaccaggttatagctagcagtgaaccctcccattcggccacctcattggattgca</t>
  </si>
  <si>
    <t>tgcagggattcaagaaggtcaaaaacatgggaggtggctaccttgcctgggtgcaccatggctt</t>
  </si>
  <si>
    <t>tgcagggattcaagaaggtcaagaacatgggaggtggctaccttgcctgggtgcaccatggctt</t>
  </si>
  <si>
    <t>tgcagggattcatagaggtgttgcagtgcagagaaggctccttcccacaaacgtacctgggact</t>
  </si>
  <si>
    <t>tgcagggattcatggaggtgttgcagtgcagagaaggctccttcccacaaacgtacctgggact</t>
  </si>
  <si>
    <t>tgcagggattcgaggtggtcagcgatgcgaaacgttatcgtctcgatctaccagccgtcgcacc</t>
  </si>
  <si>
    <t>tgcagggcttcgaggtggtcagcgatgcgaaacgttatcgtctcgatctaccagccgtcgcacc</t>
  </si>
  <si>
    <t>tgcagggattctctttggatgattaatgcagcaccagagccacagtccgtgaaacaggaaaatg</t>
  </si>
  <si>
    <t>tgcagggattctctttggatgattagtgcagcaccagagccacagtccgtgaaacaggaaaatg</t>
  </si>
  <si>
    <t>tgcagggattctggacggagctgccaaggaagttgccatgcagaaatgtctgaattcgttgtga</t>
  </si>
  <si>
    <t>tgcagggattctggacggagctgccaaggaagttgccatgcagaaatgtctggattcgttgtga</t>
  </si>
  <si>
    <t>tgcagggattgtcccagttatgttgttgtacgacagcacactgtggaacagatggatacaatta</t>
  </si>
  <si>
    <t>tgcagggattgtcccagttatgttgttgtccgacagcacactgtggaacagatggatacaatta</t>
  </si>
  <si>
    <t>tgcagggattgtgctgtgtttctttggtctgctgtacggtggtttctggaggatccagatgagg</t>
  </si>
  <si>
    <t>tgcagggattgtgctgtgtttctttggtctgctgtatggtggtttctggaggatccagatgagg</t>
  </si>
  <si>
    <t>tgcagggatttgatagatcaaagaatttaatttggtaaagctcctgtgcgtggcttcgatccaa</t>
  </si>
  <si>
    <t>tgcagggatttgattgatcaaagaatttaatttggtaaagctcctgtgcgtggcttcgatccaa</t>
  </si>
  <si>
    <t>tgcagggatttgcattgaatgattatgtgggatttcctatttgtgtatcttctggatgatctgg</t>
  </si>
  <si>
    <t>tgcagggatttgcattgaatgattatgtgggatttcgtatttgtgtatcttctggatgatctgg</t>
  </si>
  <si>
    <t>tgcagggattttgtgagcacaaacggtggctgcttgttcttcttctcctcaaggaactgaggcg</t>
  </si>
  <si>
    <t>tgcagggattttgtgagcacaaacggtggctgcttgttcttcttctcctcgaggaactgaggcg</t>
  </si>
  <si>
    <t>tgcagggcaaaaagcggtgaagccgaccaggcggcgttcatcctggcggtgttctgcttcgact</t>
  </si>
  <si>
    <t>tgcagggcaaaaagcggtgaagccgaccaggcggcgttcatcgtggcggtgttctgcttcgact</t>
  </si>
  <si>
    <t>tgcagggcaaaacagaggtaacgggagaagaagagtaattaagcatatgagtgacgaaggtatg</t>
  </si>
  <si>
    <t>tgcagggcaaaacagaggtaacgggagaagaagggtaattaagcatatgagtgacgaaggtatg</t>
  </si>
  <si>
    <t>tgcagggcaaaacagcaaaaacgggaatcctcagccttgactccagattcccagcgcctgcgtt</t>
  </si>
  <si>
    <t>tgcagggcaaaacagcaaaaacgggaatcctcagctttgactccagattcccagcgcctgcgtt</t>
  </si>
  <si>
    <t>tgcagggcaaagggctatgaaaaatgaacggaacgaacctggggaagttggagatggagagctt</t>
  </si>
  <si>
    <t>tgcagggcaaagggctatgcaaaatgaacggaacgaacctggggaagttggagatggagagctt</t>
  </si>
  <si>
    <t>tgcagggcaaattagacaaggatagaaccaaaacgacctcacaagcgcacaaacacgaaaagaa</t>
  </si>
  <si>
    <t>tgcagggcaaattagacaaggatagaaccgaaacgacctcacaagcgcacaaacacgaaaagaa</t>
  </si>
  <si>
    <t>tgcagggcaacaattacacacaaagctacgaaaaaagccactttacatccaaaaaatccaatca</t>
  </si>
  <si>
    <t>tgcagggcaacaattacacataaagctacgaaaaaagccactttacatccaaaaaatccaatca</t>
  </si>
  <si>
    <t>tgcagggcaacaggcaggtaaatcactggccatccttttcgatcgagttgtttccttttctgcc</t>
  </si>
  <si>
    <t>tgcagggcaacaggcaggtaaatcgctggccatccttttcgatcgagttgtttccttttctgcc</t>
  </si>
  <si>
    <t>tgcagggcaacatacggtacggatacattgcacctttccacggtgaggagggtccgaccacgac</t>
  </si>
  <si>
    <t>tgcagggcaacatacggtacggatgcattgcacctttccacggtgaggagggtccgaccacgac</t>
  </si>
  <si>
    <t>tgcagggcaacatcaggaaattgttcctgctgctcaatggtagcgacgtccaggcgctggcggg</t>
  </si>
  <si>
    <t>tgcagggcaacatcaggaaattgttcctgctgctcaatggtggcgacgtccaggcgctggcggg</t>
  </si>
  <si>
    <t>tgcagggcaacatgaagctcaacaccataacttccaccagagtggcgtctcggagtagccctca</t>
  </si>
  <si>
    <t>tgcagggcaacatgaagctcaacaccgtaacttccaccagagtggcgtctcggagtagccctca</t>
  </si>
  <si>
    <t>tgcagggcaacatgatgggaagccacatagaactatatatttggcatattccacttggactttg</t>
  </si>
  <si>
    <t>tgcagggcaacatgatgggaagctacatagaactatatatttggcatattccacttggactttg</t>
  </si>
  <si>
    <t>tgcagggcaaccaaagttcaagcatatcctggtaaccacactctcttgtttccactcatgctgt</t>
  </si>
  <si>
    <t>tgcagggcaaccaaagttcaagcatatcctggtaaccaccctctcttgtttccactcatgctgt</t>
  </si>
  <si>
    <t>tgcagggcaaccaacgagtagcttcttgatctagccgagaccgattttctctctcgcaacaaat</t>
  </si>
  <si>
    <t>tgcagggcaaccaacgagtagcttcttgatctagctgagaccgattttctctctcgcaacaaat</t>
  </si>
  <si>
    <t>tgcagggcaaccatgatgcgcctccccgtctccatccagcacgtgagcatgcctgtgattattt</t>
  </si>
  <si>
    <t>tgcagggcaaccatgatgcgcgtccccgtctccatccagcacgtgagcatgcctgtgattattt</t>
  </si>
  <si>
    <t>tgcagggcaacgaccgcaacgagctggagatcaccctcgagagcggtaagcatacaccgacctg</t>
  </si>
  <si>
    <t>tgcagggcaacgaccgcgacgagctggagatcaccctcgagagcggtaagcatacaccgacctg</t>
  </si>
  <si>
    <t>tgcagggcaagagcgagagcaagcgcaaggcctgccgtgttctctcctgtggccatggactggc</t>
  </si>
  <si>
    <t>tgcagggcaagagcgagagcaagcgcaaggcctgccttgttctctcctgtggccatggactggc</t>
  </si>
  <si>
    <t>tgcagggcaagcagagcagccagaggacagcgctgagcggcggctccaggcaccgccccagcgc</t>
  </si>
  <si>
    <t>tgcagggcaagcagagcagccagaggaccgcgctgagcggcggctccaggcaccgccccagcgc</t>
  </si>
  <si>
    <t>tgcagggcaagcagctccccgatgctggagctacagggactcggacgataatcggcacaccgta</t>
  </si>
  <si>
    <t>tgcagggcaagcagctccctgatgctggagctacagggactcggacgataatcggcacaccgta</t>
  </si>
  <si>
    <t>tgcagggcaagcgatgatgcccacccaggccatcacccaaggctttcgtgcgttgttccatgct</t>
  </si>
  <si>
    <t>tgcagggcaagcgatgatgcccacccaggccatctcccaaggctttcgtgcgttgttccatgct</t>
  </si>
  <si>
    <t>tgcagggcaaggcctgttcttcacggctgtcctgcaagttttctattttggattgtttgtgcgt</t>
  </si>
  <si>
    <t>tgcagggcaaggcctgttcttcacggctgtcctgcaagttttctattttggattgtttgtgtgt</t>
  </si>
  <si>
    <t>tgcagggcaaggctgctgcctctgcctgccatccaagcccgcggcaggctatggctatggatgc</t>
  </si>
  <si>
    <t>tgcagggcaaggctgctgcctctgcctgccatccgagcccgcggcaggctatggctatggatgc</t>
  </si>
  <si>
    <t>tgcagggcaaggggctctgcctgatgccgatctctctagcctcggccatctcctccaccacatc</t>
  </si>
  <si>
    <t>tgcagggcaaggggctctgcctgatgccgatctctctagcctcggccatctcctccgccacatc</t>
  </si>
  <si>
    <t>tgcagggcaaggtgctgcgggctgcggccgccagcacgacgacacgccgctgccatgccgcaac</t>
  </si>
  <si>
    <t>tgcagggcaaggtgctgcgggctgtggccgccagcacgacgacacgccgctgccatgccgcaac</t>
  </si>
  <si>
    <t>tgcagggcaataggttcatcccagacaggtcggcgatggatatggaaatggcacactacctgct</t>
  </si>
  <si>
    <t>tgcagggtaataggttcatcccagacaggtcggcgatggatatggaaatggcacactacctgct</t>
  </si>
  <si>
    <t>tgcagggcaatcacgtgacccatctacgcacgcgcgacacctctgcatctgctcgaccgaaaaa</t>
  </si>
  <si>
    <t>tgcagggcaatcacgtgacccatctacgcacgcgcgacacctctgcatctgttcgaccgaaaaa</t>
  </si>
  <si>
    <t>tgcagggcaatgctggcctctgcggctggaagcttctccctccctgccaccacgccgaaaaaaa</t>
  </si>
  <si>
    <t>tgcagggcaatgctggcctctgcggctggaagcttctcgctccctgccaccacgccgaaaaaaa</t>
  </si>
  <si>
    <t>tgcagggcaatttcctagcaagttcctagcaaggctttgtagccaaatgagactgtagagtaga</t>
  </si>
  <si>
    <t>tgcagggcaatttcctagcaagttcctagcaaggctttgtagccaaatgggactgtagagtaga</t>
  </si>
  <si>
    <t>tgcagggcacaagcaaataccaattcagacttcagaaccaatcccataaacaacacacacacac</t>
  </si>
  <si>
    <t>tgcagggcacaagcaaataccaattcagatttcagaaccaatcccataaacaacacacacacac</t>
  </si>
  <si>
    <t>tgcagggcacactaggaactaggtccacgcctcgacatctctgcctttatcctccacagcctag</t>
  </si>
  <si>
    <t>tgcagggcacactaggaactaggtccacgcctcgacatctctgcctttatcctccgcagcctag</t>
  </si>
  <si>
    <t>tgcagggcacatgatctttgtgtttgcttacatgattggtcttcccactgctgtttctcttgtc</t>
  </si>
  <si>
    <t>tgcagggcacatgatctttgtgtttgcttacatgattggtcttcccactgttgtttctcttgtc</t>
  </si>
  <si>
    <t>tgcagggcaccacgctgagggccagcgacatcgccgaggcgccgctcttcctggccagcgacga</t>
  </si>
  <si>
    <t>tgcagggcaccacgctgagggccagcgacatcgccgaggcggcgctcttcctggccagcgacga</t>
  </si>
  <si>
    <t>tgcagggcaccagcaggcgcgtgcgcgcggcagtagcaccactagccaaagtagccatcgatcc</t>
  </si>
  <si>
    <t>tgcagggcaccagcaggcgcgtgtgcgcggcagtagcaccactagccaaagtagccatcgatcc</t>
  </si>
  <si>
    <t>tgcagggcaccgcgctgctcgcggacgacgacccctccgccgatgatcgcccgagccgtcgcgg</t>
  </si>
  <si>
    <t>tgcagggcaccgcgctgctcgcggacgacgatccctccgccgatgatcgcccgagccgtcgcgg</t>
  </si>
  <si>
    <t>tgcagggcaccttacatccttaagcgtatcttgtcgttccctagctagtagtgcttgtacaatg</t>
  </si>
  <si>
    <t>tgcagggcatcttacatccttaagcgtatcttgtcgttccctagctagtagtgcttgtacaatg</t>
  </si>
  <si>
    <t>tgcagggcacgcacaaaacaagtcagattattctgagcttacgcaaacagcagcttcagatagc</t>
  </si>
  <si>
    <t>tgcagggcacgcacaaagcaagtcagattattctgagcttacgcaaacagcagcttcagatagc</t>
  </si>
  <si>
    <t>tgcagggcacgcctctcctactcagctgctccgcctggagatggaccatccgtcgtcctgtggt</t>
  </si>
  <si>
    <t>tgcagggcacgcctctcctgctcagctgctccgcctggagatggaccatccgtcgtcctgtggt</t>
  </si>
  <si>
    <t>tgcagggcacgcctctcctactcagctgctccgcctggtgatgcaccttccgtcgtactgtggt</t>
  </si>
  <si>
    <t>tgcagggcacgcctctcctactcagcttctccgcctggtgatgcaccttccgtcgtactgtggt</t>
  </si>
  <si>
    <t>tgcagggcacgctttataatcacgctcaccgactcggcacgcaggctgcacacaacgccttgtc</t>
  </si>
  <si>
    <t>tgcagggcacgctttataatcacgctcaccgactcggcacgcaggctgcacaccacgccttgtc</t>
  </si>
  <si>
    <t>tgcagggcacggaacatcctgttgtcccacctcctcccttgttcctcgttggacgcagctagta</t>
  </si>
  <si>
    <t>tgcagggcacggaacatcctgttgtcccgcctcctcccttgttcctcgttggacgcagctagta</t>
  </si>
  <si>
    <t>tgcagggcacttcagtatttcccccacctataatacagacagcgattgctcgtggtgatgggca</t>
  </si>
  <si>
    <t>tgcagggcacttcagtatttcccctacctataatacagacagcgattgctcgtggtgatgggca</t>
  </si>
  <si>
    <t>tgcagggcagaaacacaaacgactaaaaaggtctacaactaaagcaacagcagtaacccaacaa</t>
  </si>
  <si>
    <t>tgcagggcagaaagacaaacgactaaaaaggtctacaactaaagcaacagcagtaacccaacaa</t>
  </si>
  <si>
    <t>tgcagggcagatcaacgacaccgcacaagcatggaacagcaacggcctccacgcccagcggcgc</t>
  </si>
  <si>
    <t>tgcagggcagatcaacgacaccgcacaagcatggaacagcagcggcctccacgcccagcggcgc</t>
  </si>
  <si>
    <t>tgcagggcagatcggcatgttctattcttggattgtttttgtatttgtttccttctcctggacg</t>
  </si>
  <si>
    <t>tgcagggcagattggcatgttctattcttggattgtttttgtatttgtttccttctcctggacg</t>
  </si>
  <si>
    <t>tgcagggcagatgcagcattgttggcacgtccacgacgcccgcgatggccgtgtccttctctct</t>
  </si>
  <si>
    <t>tgcagggcggatgcagcattgttggcacgtccacgacgcccgcgatggccgtgtccttctctct</t>
  </si>
  <si>
    <t>tgcagggcagcaattcctcttgtcgtctcgtctagcacctggggagatcagacggcggaggcag</t>
  </si>
  <si>
    <t>tgcagggtagcaattcctcttgtcgtctcgtctagcacctggggagatcagacggcggaggcag</t>
  </si>
  <si>
    <t>tgcagggcagcaggggccctctcctcctcctctatagtattctgccacgccctccaatccctca</t>
  </si>
  <si>
    <t>tgcagggcagcaggggccctctcctcctcctctatagtattctgccacgccctccaatccctcg</t>
  </si>
  <si>
    <t>tgcagggcagcagggttgaggagtcaggtcagcgaggaacagtaaaattttattttttggaata</t>
  </si>
  <si>
    <t>tgcagggcagcagggttgaggagtcaggtcagcggggaacagtaaaattttattttttggaata</t>
  </si>
  <si>
    <t>tgcagggcagcgagctgtgagtgatcttaccttgatggaggcagtgccaaccaggtgcggctgc</t>
  </si>
  <si>
    <t>tgcagggcagcgagctgtgagtgatcttagcttgatggaggcagtgccaaccaggtgcggctgc</t>
  </si>
  <si>
    <t>tgcagggcagcgcgcgctgccccttctgccgcagcgacgtcacgctgccgaaaaaaaaaaaaaa</t>
  </si>
  <si>
    <t>tgcagggcagcgctcgctgccccttctgccgcagcgacgtcacgctgccgaaaaaaaaaaaaaa</t>
  </si>
  <si>
    <t>tgcagggcagcttaaataggcaggaggcgtgttcacaaaagccactttccgttgaagcctccta</t>
  </si>
  <si>
    <t>tgcagggcagcttaaataggcaggatgcgtgttcacaaaagccactttccgttgaagcctccta</t>
  </si>
  <si>
    <t>tgcagggcaggattaaagaaaaacagagatcacttgttagagggacttgggatcgaagtgtggg</t>
  </si>
  <si>
    <t>tgcagggtaggattaaagaaaaacagagatcacttgttagagggacttgggatcgaagtgtggg</t>
  </si>
  <si>
    <t>tgcagggcaggcaaggcagcaggcttctttctttgcctgatttttgagaggcgccacacctggg</t>
  </si>
  <si>
    <t>tgcagggcaggcaaggcagcaggtttctttctttgcctgatttttgagaggcgccacacctggg</t>
  </si>
  <si>
    <t>tgcagggcaggcaagggggcagcagttgttgaagatgatgcacgaggagccagggcacatgcat</t>
  </si>
  <si>
    <t>tgcagggcaggcaaggggggagcagttgttgaagatgatgcacgaggagccagggcacatgcat</t>
  </si>
  <si>
    <t>tgcagggcaggcaatcgatcaagagaatgattcagcattccgattggatggaactggaatggaa</t>
  </si>
  <si>
    <t>tgcagggcaggcaatcgatcaagagaatgattcagtattccgattggatggaactggaatggaa</t>
  </si>
  <si>
    <t>tgcagggcagggagaggttgaggtcaatgcccgagtaaatgctgcgccgtgttttttccttgac</t>
  </si>
  <si>
    <t>tgcagggcagggcgaggttgaggtcaatgcccgagtaaatgctgcgccgtgttttttccttgac</t>
  </si>
  <si>
    <t>tgcagggcagggccaccgcccatgcacgagttcctcaaactccaaacccctcccactgacccct</t>
  </si>
  <si>
    <t>tgcagggcagggccaccgcccatgcacgatttcctcaaactccaaacccctcccactgacccct</t>
  </si>
  <si>
    <t>tgcagggcagggcttaaatactagtacaacaaagccattgcggcggcttagcgatttctccatc</t>
  </si>
  <si>
    <t>tgcagggcggggcttaaatactagtacaacaaagccattgcggcggcttagcgatttctccatc</t>
  </si>
  <si>
    <t>tgcagggcaggtcatttggtgtcggagttcagtattgactatttattagttgtcttaacgttgg</t>
  </si>
  <si>
    <t>tgcagggcaggtcatttggtgtcggagtttagtattgactatttattagttgtcttaacgttgg</t>
  </si>
  <si>
    <t>tgcagggcaggtggggctgagaggcaagcgcgggcggaggaggaggaggtggcgaagcgacggc</t>
  </si>
  <si>
    <t>tgcagggcaggtggggctgaggggcaagcgcgggcggaggaggaggaggtggcgaagcgacggc</t>
  </si>
  <si>
    <t>tgcagggcagtaaaaatgtaatgcaaataaccttggcacctctattttgaagagagaaaccctg</t>
  </si>
  <si>
    <t>tgcagggcagtaaaaatgtaatgcaaataaccttggcacctctattttgcagagagaaaccctg</t>
  </si>
  <si>
    <t>tgcagggcagttatttggatgaaggtatttgcattttacatcatccaaacgtgggcctgaactc</t>
  </si>
  <si>
    <t>tgcagggcagttatttggatgaaggtatttgcattttacatcatccaaacgttggcctgaactc</t>
  </si>
  <si>
    <t>tgcagggcagtttaagtgaggtaggctgtaggggtcctgctggagatgctgttaggccaggagg</t>
  </si>
  <si>
    <t>tgcagggcagtttaagtgaggtagtctgtaggggtcctgctggagatgctgttaggccaggagg</t>
  </si>
  <si>
    <t>tgcagggcatagcatcaaacaactcctttgcctcctccatcatcctccgctggacatatgcagc</t>
  </si>
  <si>
    <t>tgcagggcatagcatcaaacaactcctttgcctcctccatcatcctctgctggacatatgcagc</t>
  </si>
  <si>
    <t>tgcagggcatagcctggggaagtctagtaacaatcctgaacatgattgagatgtaacagcagac</t>
  </si>
  <si>
    <t>tgcagggcatagcttggggaagtctagtaacaatcctgaacatgattgagatgtaacagcagac</t>
  </si>
  <si>
    <t>tgcagggcatcagaatcacacaagcagcagtcggctagaggaggacaatgctcgtgagcgacac</t>
  </si>
  <si>
    <t>tgcagggcatcagaatcacacaagcagcagtcggctcgaggaggacaatgctcgtgagcgacac</t>
  </si>
  <si>
    <t>tgcagggcatcagatcaattgcagcctcccctggttacggttagccgcgcacgcgagaaattcg</t>
  </si>
  <si>
    <t>tgcaggggatcagatcaattgcagcctcccctggttacggttagccgcgcacgcgagaaattcg</t>
  </si>
  <si>
    <t>tgcagggcatcagcataagtgatgaagatgaaggatcagattcatttgaggctccacgttcatg</t>
  </si>
  <si>
    <t>tgcagggcatcagcataagtgatgaagatgaaggatcagattcatttgtggctccacgttcatg</t>
  </si>
  <si>
    <t>tgcagggcatcataatggccataaccatgataaagaacttggatgggagcttctgtcccatacc</t>
  </si>
  <si>
    <t>tgcagggcatcataatggccataaccatgataaagaacttggatgggagcttctgtcccatact</t>
  </si>
  <si>
    <t>tgcagggcatcatactcggagagttaagtatttctcttttctctggctcgctcacattagtaag</t>
  </si>
  <si>
    <t>tgcagggcgtcatactcggagagttaagtatttctcttttctctggctcgctcacattagtaag</t>
  </si>
  <si>
    <t>tgcagggcatccacacgaacacacacacatttgtatgacacgtccattctacacacacattaaa</t>
  </si>
  <si>
    <t>tgcagggcgtccacacgaacacacacacatttgtatgacacgtccattctacacacacattaaa</t>
  </si>
  <si>
    <t>tgcagggcatccgcggtggactactagcacagcacagaccatcggcatcgatggtcgctgcgct</t>
  </si>
  <si>
    <t>tgcagggcatccgcggtggagtactagcacagcacagaccatcggcatcgatggtcgctgcgct</t>
  </si>
  <si>
    <t>tgcagggcatcgcctcgttcgtcgccgaccgcgccaagtactcggactcgcagagccatgagat</t>
  </si>
  <si>
    <t>tgcagggcatcgcctcgttcgtcgccgaccgcgccaagtattcggactcgcagagccatgagat</t>
  </si>
  <si>
    <t>tgcagggcatcgggtgggtgggtgagaccgatggtgaggacaccttcattcatctttgcggcag</t>
  </si>
  <si>
    <t>tgcagggcatcggttgggtgggtgagaccgatggtgaggacaccttcattcatctttgcggcag</t>
  </si>
  <si>
    <t>tgcagggcatcgtgacgtcgagcatcgcctactacgtgcaaggtctggtgatccagaagacagg</t>
  </si>
  <si>
    <t>tgcagggcatcgtgacgtcgagcatcgcgtactacgtgcaaggtctggtgatccagaagacagg</t>
  </si>
  <si>
    <t>tgcagggcatctacacccccaccagcgtcctcttctacgcccccgccgccaaaggccagtgccc</t>
  </si>
  <si>
    <t>tgcagggcgtctacacccccaccagcgtcctcttctacgcccccgccgccaaaggccagtgccc</t>
  </si>
  <si>
    <t>tgcagggcatctttctttccgttcactgttgctgtcgtcgataggagaaacctaaaaaaggtct</t>
  </si>
  <si>
    <t>tgcagggcatctttctttccgttcactgtttctgtcgtcgataggagaaacctaaaaaaggtct</t>
  </si>
  <si>
    <t>tgcagggcatgcagaaaccattggcagcagttagtatcgatccgatcaggcatcatggatgcaa</t>
  </si>
  <si>
    <t>tgcagggcatgcagaaaccattggcagcagttagtatcgatccgatcaggcatcgtggatgcaa</t>
  </si>
  <si>
    <t>tgcagggcatggactatatactaagcaagaagtagtagttaaatgaggtcaagtggttgctaat</t>
  </si>
  <si>
    <t>tgcagggcatggactatatactaagcaagaagcagtagttaaatgaggtcaagtggttgctaat</t>
  </si>
  <si>
    <t>tgcagggcatgtgaacgaagttgctagcggagatggcgtcgattgctagagaagcacggtatgt</t>
  </si>
  <si>
    <t>tgcagggcatgtgaacgaagttgctagcggagatggcgtcgattggtagagaagcacggtatgt</t>
  </si>
  <si>
    <t>tgcagggcatgtgagccagagaggagcacagcaagcctttcaggaatttcttttccatatggct</t>
  </si>
  <si>
    <t>tgcagggcatgtgagctagagaggagcacagcaagcctttcaggaatttcttttccatatggct</t>
  </si>
  <si>
    <t>tgcagggcattaaccttcgggctgctgatatggccaacggcgcccagtcattctctgcaatggc</t>
  </si>
  <si>
    <t>tgcagggcattaaccttcgggctgctgatatggccagcggcgcccagtcattctctgcaatggc</t>
  </si>
  <si>
    <t>tgcagggcattagcggcggcagtattagcaacggcgaggaaccagcgcgagaaagattacgtgt</t>
  </si>
  <si>
    <t>tgcagggcattagcggcggcagtattagcaacggcgaggagccagcgcgagaaagattacgtgt</t>
  </si>
  <si>
    <t>tgcagggcattgcggccagccgttggccactcagacaagagttgtgagttgtgacctccatgcg</t>
  </si>
  <si>
    <t>tgcagggcattgcggccagccgttggccactcagacatgagttgtgagttgtgacctccatgcg</t>
  </si>
  <si>
    <t>tgcagggcattgtgcccaagagcgtccacgcctacgagaagatcgagaaggtcggtgagggctc</t>
  </si>
  <si>
    <t>tgcagggcattgtgcccaagagcgtccacgcctacgagaagatcgagaaggttggtgagggctc</t>
  </si>
  <si>
    <t>tgcagggcatttatgcctcgtcatgacacacgtaacatgcaacataggttcgagaaacttacct</t>
  </si>
  <si>
    <t>tgcagggcatttatgtctcgtcatgacacacgtaacatgcaacataggttcgagaaacttacct</t>
  </si>
  <si>
    <t>tgcagggccaaatcgggcgcacctgatgtacagatcgatgagggcggtggagacaaacaggtcg</t>
  </si>
  <si>
    <t>tgcagggccaaatcgggcgcacctgatgtacaggtcgatgagggcggtggagacaaacaggtcg</t>
  </si>
  <si>
    <t>tgcagggccaacgcaacgcaacgcaacggagcgcgttgggtgcaaccgtgcaaggaagccgtcg</t>
  </si>
  <si>
    <t>tgcagggccaacgcaacgcaacgcaacggagcgcgttgggtgcaaccgtggaaggaagccgtcg</t>
  </si>
  <si>
    <t>tgcagggccaaggacagcgtcacgtccgcgccccacacgggcacgacgacctcgttctcgtctc</t>
  </si>
  <si>
    <t>tgcagggccaagggcagcgtcacgtccgcgccccacacgggcacgacgacctcgttctcgtctc</t>
  </si>
  <si>
    <t>tgcagggccaatcgcatggccgacgacagcctgacactgcatcctcgtctagttaaagcttggg</t>
  </si>
  <si>
    <t>tgcagggccaatcgcatggccgactacagcctgacactgcatcctcgtctagttaaagcttggg</t>
  </si>
  <si>
    <t>tgcagggccaatgggcgccgcaggttagagagctttaggttttatcccgcacttttaacttcct</t>
  </si>
  <si>
    <t>tgcagggccaatgggcgccgcaggttagagagctttaggttttatcccgtacttttaacttcct</t>
  </si>
  <si>
    <t>tgcagggccaattcattgaagagcatttgactcattgggtgcacatttttttggaccgaatcat</t>
  </si>
  <si>
    <t>tgcagggccaattcattgacgagcatttgactcattgggtgcacatttttttggaccgaatcat</t>
  </si>
  <si>
    <t>tgcagggccacagaaagaagtcgttagagcagcagcgtaaacacgtaataacaaactaacaaag</t>
  </si>
  <si>
    <t>tgcagggccacagcaagaagtcgttagagcagcagcgtaaacacgtaataacaaactaacaaag</t>
  </si>
  <si>
    <t>tgcagggccaccaagctgctggcaggttcgttctagggtttggccatggatcatggatctgcac</t>
  </si>
  <si>
    <t>tgcagggccaccaagctgctggcaggttctttctagggtttggccatggatcatggatctgcac</t>
  </si>
  <si>
    <t>tgcagggccaccacgtcgggagagagggaaagagggagagagagagcggggacgcacgcggcgc</t>
  </si>
  <si>
    <t>tgcagggccaccacgtcgggagagagggaaagagggagagagagagcggggacgcgcgcggcgc</t>
  </si>
  <si>
    <t>tgcagggccaccctggccaccagccttccgatcctgccgaaccctgaaccaacgagaaaaccga</t>
  </si>
  <si>
    <t>tgcagggccaccctggccaccagccttccgatcctgccgaaccctgcaccaacgagaaaaccga</t>
  </si>
  <si>
    <t>tgcagggccacctgcttcggcgccgacaccaggtgatgcgcgaagctggtgtagctcagcccgt</t>
  </si>
  <si>
    <t>tgcagggccacctgcttcggcgccgacaccaggtggtgcgcgaagctggtgtagctcagcccgt</t>
  </si>
  <si>
    <t>tgcagggccacgaaatgacggtggtggaggccgacggccactacgtgaagccgttcgtggtgaa</t>
  </si>
  <si>
    <t>tgcagggccacgaaatgacggtggtggaggccgacggccactccgtgaagccgttcgtggtgaa</t>
  </si>
  <si>
    <t>tgcagggccagaggagctgaccgttccttcattttttttcttcttcgttttgtcacctcgactg</t>
  </si>
  <si>
    <t>tgcagggccagaggagctgactgttccttcattttttttcttcttcgttttgtcacctcgactg</t>
  </si>
  <si>
    <t>tgcagggccagcaataatccaggaacaactgtttggtatgggagatatccgagctctagtacac</t>
  </si>
  <si>
    <t>tgcagggccagcagtaatccaggaacaactgtttggtatgggagatatccgagctctagtacac</t>
  </si>
  <si>
    <t>tgcagggccagccgccagcagaccatcctcatggttaccccttcctcgcttcgcctaggtattt</t>
  </si>
  <si>
    <t>tgcaggggcagccgccagcagaccatcctcatggttaccccttcctcgcttcgcctaggtattt</t>
  </si>
  <si>
    <t>tgcagggccaggaaattaggagcagctgtttggttggggaaatatccaagctctggcacaccac</t>
  </si>
  <si>
    <t>tgcagggccaggaaattaggagcagctgtttggttggggaaatgtccaagctctggcacaccac</t>
  </si>
  <si>
    <t>tgcagggccagtgagctcgctagcgggccgcgtgcagctccctcgtgagagtggcatggccgtg</t>
  </si>
  <si>
    <t>tgcagggccagtgagctcggtagcgggccgcgtgcagctccctcgtgagagtggcatggccgtg</t>
  </si>
  <si>
    <t>tgcagggccagtgcggacgtcgccgccaccctctgccgcctgcccccgctgccgcccgaggagg</t>
  </si>
  <si>
    <t>tgcagggccagtgcggacgtcgccgccaccctctgccgcctgtccccgctgccgcccgaggagg</t>
  </si>
  <si>
    <t>tgcagggccagttaactgaactgccagtgggatcagtcattcagcggccgtgtactctgattct</t>
  </si>
  <si>
    <t>tgcagggccagttaactgaactgccagtgggatcagtcatttagcggccgtgtactctgattct</t>
  </si>
  <si>
    <t>tgcagggccataaaagcaggatgcaaagaagaaatgtgttgtaggtgaccagatctagcctgaa</t>
  </si>
  <si>
    <t>tgcagggccataaaagcaggatgcaaagaagaaatgtgttgtaggttaccagatctagcctgaa</t>
  </si>
  <si>
    <t>tgcagggccatctatgggaccgtgctagattattattgggcctgtctttcacatcgaagtcagg</t>
  </si>
  <si>
    <t>tgcagggccgtctatgggaccgtgctagattattattgggcctgtctttcacatcgaagtcagg</t>
  </si>
  <si>
    <t>tgcagggccattcacggttatgctgtacgccaatccatccctgctagtatgcacctcgggacga</t>
  </si>
  <si>
    <t>tgcagggccattcacggttatgctgtacgccaatccatccctgctagtatgcacctcgggagga</t>
  </si>
  <si>
    <t>tgcagggccattgtttactcgtgcgcgtcgatcactcgtcagctagcattatactgtatttgat</t>
  </si>
  <si>
    <t>tgcagggccattgtttactcgtgcgcgtcgatcactcgtcagcttgcattatactgtatttgat</t>
  </si>
  <si>
    <t>tgcagggccattgtttactcgtgcgcgtcgatcactcgtctagcgtgcattatatttgatttgg</t>
  </si>
  <si>
    <t>tgcagggccattgtttactcgtgcgcgtcgatcactcgtctagcttgcattatatttgatttgg</t>
  </si>
  <si>
    <t>tgcagggcccaagtgcctgtggcagagccgccgcgccgacagcgcgcaaaagtcgctgccgaaa</t>
  </si>
  <si>
    <t>tgcagggcccaagtgcctgtggcagagctgccgcgccgacagcgcgcaaaagtcgctgccgaaa</t>
  </si>
  <si>
    <t>tgcagggcccagccatatatattttttaggagtcactaagggcacagccccacaatcatttgtc</t>
  </si>
  <si>
    <t>tgcagggcccagccatatatattttttaggagtcgctaagggcacagccccacaatcatttgtc</t>
  </si>
  <si>
    <t>tgcagggcccagctcatggtctcaagattaagtatgccaaggccttcaaggtcaatcagtcatt</t>
  </si>
  <si>
    <t>tgcagggcccagctcatggtctcaagattaagtatgccaaggccttcaaggtcaatcggtcatt</t>
  </si>
  <si>
    <t>tgcagggcccctcggccgtgctgccgctgctgctgttgggctggttgttcggatccgaaaaaaa</t>
  </si>
  <si>
    <t>tgcagggcccctctgccgtgctgccgctgctgctgttgggctggttgttcggatccgaaaaaaa</t>
  </si>
  <si>
    <t>tgcagggcccgagcgcagcggtgcctggtgctgtggtgcttttttactggcacgcacggcagtc</t>
  </si>
  <si>
    <t>tgcaggggccgagcgcagcggtgcctggtgctgtggtgcttttttactggcacgcacggcagtc</t>
  </si>
  <si>
    <t>tgcagggcccgatcccgtcagagttcggcaagttgaagaacctgatcagcatggacctgtacaa</t>
  </si>
  <si>
    <t>tgcagggcccgatcccgtcagagttcggcaagttgaagaacctgatcagcatggacctgtacag</t>
  </si>
  <si>
    <t>tgcagggcccgcagctgccgcccttcctgtccaagacgtacgacctggtgagcgagccgaaaaa</t>
  </si>
  <si>
    <t>tgcagggcccgcagctgccgcccttcctgtcgaagacgtacgacctggtgagcgagccgaaaaa</t>
  </si>
  <si>
    <t>tgcagggcccgcgcccgacaccgctcaaggtcagcaccagcacgacggccacggaaacggtcgt</t>
  </si>
  <si>
    <t>tgcagggcccgcgcccgacaccgctcaaggtcagcaccagcacgacggccacggaaatggtcgt</t>
  </si>
  <si>
    <t>tgcagggcccgcgcgaaggcctcatcgtcctcgtactgcgcagggtccaggtccagctccccct</t>
  </si>
  <si>
    <t>tgcagggcccgcgcgaaggcctcgtcgtcctcgtactgcgcagggtccaggtccagctccccct</t>
  </si>
  <si>
    <t>tgcagggcccgcttcctcgagagctcggaggaatggagctgctccttggccttcttgagctcgt</t>
  </si>
  <si>
    <t>tgcagggcccgcttcctcgagagctcggaggaatggagctgctcctttgccttcttgagctcgt</t>
  </si>
  <si>
    <t>tgcagggcccgtaggtgtcatcttttcacgtactaacatgttcttgtcgtgtgtgtgctccatg</t>
  </si>
  <si>
    <t>tgcagggcccgtaggtgtcatcttttcacgtactaatatgttcttgtcgtgtgtgtgctccatg</t>
  </si>
  <si>
    <t>tgcagggcccgtcgtctcgtcgtccgatccgtcatccatccccatcgatgacgacgaaaaggag</t>
  </si>
  <si>
    <t>tgcagggcccgtcgtctcgtcgtccgatccgtcatccatccccatcgatgacgacgaaagggag</t>
  </si>
  <si>
    <t>tgcagggcccgtcgtctcgtcgtccgatccgtcgtcatccatccccatcgatgacgacacgacg</t>
  </si>
  <si>
    <t>tgcagggcccgtcgtctcgtcgtccgatctgtcgtcatccatccccatcgatgacgacacgacg</t>
  </si>
  <si>
    <t>tgcagggccctacagtttaatgcacgtttctgcctgaaccacctgttcaagctgaagcacaggc</t>
  </si>
  <si>
    <t>tgcagggccctacagtttaatgcacgtttctgcctgaaccacctgttcaagctgaagcagaggc</t>
  </si>
  <si>
    <t>tgcagggccctagctacctactatcgtcctttgctactgacgccgtacctactgacgccgtagc</t>
  </si>
  <si>
    <t>tgcagggccctagctacctcctatcgtcctttgctactgacgccgtacctactgacgccgtagc</t>
  </si>
  <si>
    <t>tgcagggccctgggtagcacggccgatgtcgctgtccacgcatggcagccgaaaaaaaaaaaaa</t>
  </si>
  <si>
    <t>tgcagggccctgggtagcacggccgatgtcgccgtccacgcatggcagccgaaaaaaaaaaaaa</t>
  </si>
  <si>
    <t>tgcagggccgacggcgccgtcattcacctgctggtgcagcgctcatcgtccaagatcagcgcgg</t>
  </si>
  <si>
    <t>tgcagggccgacggcgccgtcattcacttgctggtgcagcgctcatcgtccaagatcagcgcgg</t>
  </si>
  <si>
    <t>tgcagggccgaggcaacctcaacacgaccgtcgtctggaacgacaccgccaactccagcggcgg</t>
  </si>
  <si>
    <t>tgcagggccgcggcaacctcaacacgaccgtcgtctggaacgacaccgccaactccagcggcgg</t>
  </si>
  <si>
    <t>tgcagggccgagttctggagctgctccgtcggggacagcaccgtgaagcaggcgtcgtcgccga</t>
  </si>
  <si>
    <t>tgcaggggcgagttctggagctgctccgtcggggacagcaccgtgaagcaggcgtcgtcgccga</t>
  </si>
  <si>
    <t>tgcagggccgcagaatgctgtggatcccattgttgctgcatcctctgccatcgtcagccttcag</t>
  </si>
  <si>
    <t>tgcagggcctcagaatgctgtggatcccattgttgctgcatcctctgccatcgtcagccttcag</t>
  </si>
  <si>
    <t>tgcagggccgcatcgagggctccaatgagccatcaacaagctccgccactgcacaccgctttgc</t>
  </si>
  <si>
    <t>tgcagggccgcatcgagggctccaatgagccatcgacaagctccgccactgcacaccgctttgc</t>
  </si>
  <si>
    <t>tgcagggccgcgcgccgccatatccatgacgccaacgggcgaaacatatcgcttgtggctccga</t>
  </si>
  <si>
    <t>tgcagggccgcgcgccgtcatatccatgacgccaacgggcgaaacatatcgcttgtggctccga</t>
  </si>
  <si>
    <t>tgcagggccgctgctgcccctgccaccaccgccgccgccgctctctttgccctccttgccctct</t>
  </si>
  <si>
    <t>tgcagggccgctgctgcccttgccaccaccgccgccgccgctctctttgccctccttgccctct</t>
  </si>
  <si>
    <t>tgcagggccgctgctgcccttgccactgccgccgccaccgccgctctctttgcccacctttccc</t>
  </si>
  <si>
    <t>tgcagggccgctgctgcccttgccactgccgccgccaccgccgctctctttgccctcctttccc</t>
  </si>
  <si>
    <t>tgcagggccgtagcccaactgatttggcgtcccactcgtgggaacgctggcccaatcccaaggg</t>
  </si>
  <si>
    <t>tgcagggccgtagtccaactgatttggcgtcccactcgtgggaacgctggcccaatcccaaggg</t>
  </si>
  <si>
    <t>tgcagggcctaggggaaagggttaggtcgcagcagtgctctacggcagcctagctctagacata</t>
  </si>
  <si>
    <t>tgcagggcctaggggaaagggttaggtcgcagcagtgctctacggcagcctagctctagacatt</t>
  </si>
  <si>
    <t>tgcagggcctcactcactcggtgaagcccactccccccacgctccatagtagttcatactcgac</t>
  </si>
  <si>
    <t>tgcagggcctgactcactcggtgaagcccactccccccacgctccatagtagttcatactcgac</t>
  </si>
  <si>
    <t>tgcagggcctccgcaatctccattagggttcgctggctgcgaccgcgagggcaaagcctacttg</t>
  </si>
  <si>
    <t>tgcagggcctccgcgatctccattagggttcgctggctgcgaccgcgagggcaaagcctacttg</t>
  </si>
  <si>
    <t>tgcagggcctcctacgggccaacacatgtttgtccaccgcccgtcggcgtcgcgctgaatgaca</t>
  </si>
  <si>
    <t>tgcagggcctcgtacgggccaacacatgtttgtccaccgcccgtcggcgtcgcgctgaatgaca</t>
  </si>
  <si>
    <t>tgcagggcctcctccaggtgggccccaccctgggcctccagatccatgaggacccatctcgacc</t>
  </si>
  <si>
    <t>tgcagggcctcctccaggtgggccccaccctgggcctccaggtccatgaggacccatctcgacc</t>
  </si>
  <si>
    <t>tgcagggcctcctgaaggtggtggcgggcatcgagatctccttcacgctgacgtccaagtccga</t>
  </si>
  <si>
    <t>tgcagggcctcttgaaggtggtggcgggcatcgagatctccttcacgctgacgtccaagtccga</t>
  </si>
  <si>
    <t>tgcagggcctcgaaaaggaaatcaaggaggaaccaaggaataatggaatagtagctatgatgtt</t>
  </si>
  <si>
    <t>tgcagggccttgaaaaggaaatcaaggaggaaccaaggaataatggaatagtagctatgatgtt</t>
  </si>
  <si>
    <t>tgcagggcctcgaggaacttatcgtgctcaggctccgtccagctctcccgcgacttggtgatgg</t>
  </si>
  <si>
    <t>tgcagggcctcgaggaacttatcgtgctcgggctccgtccagctctcccgcgacttggtgatgg</t>
  </si>
  <si>
    <t>tgcagggcctcgatgtcctcgagcgcggcgacgacgtcgtccatggaagggcggctcttggggt</t>
  </si>
  <si>
    <t>tgcagggcctcgatgtcctcgagctcggcgacgacgtcgtccatggaagggcggctcttggggt</t>
  </si>
  <si>
    <t>tgcagggcctcgtcgccgtcacgctcgccacgacggtcctcggcgtcgccgcgcaccgaaaaaa</t>
  </si>
  <si>
    <t>tgcagggcctcgtcgccgtcacgctcgccacgacggtcctcggcgtcgccgcgccccgaaaaaa</t>
  </si>
  <si>
    <t>tgcagggcctctccagcgacctcgacagggcgagggcgtaggcggcgttgctgacctgccagaa</t>
  </si>
  <si>
    <t>tgcagggcctctccagcgacttcgacagggcgagggcgtaggcggcgttgctgacctgccagaa</t>
  </si>
  <si>
    <t>tgcagggcctgcaagcttttctgctccattcccatttggctttgatcctccttttccatttgag</t>
  </si>
  <si>
    <t>tgcagggcctgcaagcttttctgctccattcccatttggctttgatcttccttttccatttgag</t>
  </si>
  <si>
    <t>tgcagggcctggtggccgccgaggtggagggcgccaagcgcctcgccgagtgcctaggcaaggg</t>
  </si>
  <si>
    <t>tgcagggcctggtggccgccgaggtggagggcgccaagcgcctcgccgagtgcctaggtaaggg</t>
  </si>
  <si>
    <t>tgcagggcctgtaccccagccttgccttggcagttgaggggatcacggacgacgagtcactgcg</t>
  </si>
  <si>
    <t>tgcagggcctgtaccccagcctttccttggcagttgaggggatcacggacgacgagtcactgcg</t>
  </si>
  <si>
    <t>tgcagggcctgtcctgcggggtgcacctgtgtgcgcatggggaagcggtgcagacacaatcagc</t>
  </si>
  <si>
    <t>tgcagggcctgtcctgcggggtgcacctgtgtgcgcatggggaagcggtgcagacacaatcatc</t>
  </si>
  <si>
    <t>tgcagggcctgtgcacggcagcgacttcagacaagtggtacgcatacgtacactacaacgagac</t>
  </si>
  <si>
    <t>tgcagggcctgtgcacggcagcgacttcagacaagtggtacgcatacgtacactccaacgagac</t>
  </si>
  <si>
    <t>tgcagggccttccgttcgggggccgcgctgagcacgacgcgatggagatgaagcccgcggcgac</t>
  </si>
  <si>
    <t>tgcagggccttccgttcgggggccgcgctgagcacgacgcgatggaggtgaagcccgcggcgac</t>
  </si>
  <si>
    <t>tgcagggccttttgtttatacagaggcacggtgctggttgccactgtgttttttttatcgtcgg</t>
  </si>
  <si>
    <t>tgcagggccttttgtttatacagaggcacggttctggttgccactgtgttttttttatcgtcgg</t>
  </si>
  <si>
    <t>tgcagggcgacaatctgatgtcgcattctctgatgtgcttgttgggtgttattcgatcaccagt</t>
  </si>
  <si>
    <t>tgcagggcgtcaatctgatgtcgcattctctgatgtgcttgttgggtgttattcgatcaccagt</t>
  </si>
  <si>
    <t>tgcagggcgacacgatgaaccagcgcatggggtccttcaagatcccctcggcgacgatgtccat</t>
  </si>
  <si>
    <t>tgcagggcgacacgctgaaccagcgcatggggtccttcaagatcccctcggcgacgatgtccat</t>
  </si>
  <si>
    <t>tgcagggcgacagcagcacggggcacaaaacaaatcacacacagcagcagcagaagcgaaatct</t>
  </si>
  <si>
    <t>tgcagggcgacagcagcacggggcacaaaacaaatcacgcacagcagcagcagaagcgaaatct</t>
  </si>
  <si>
    <t>tgcagggcgacgagcacgtcgacgaggttctcctcggcgttctcagcgccgctcttgatcttct</t>
  </si>
  <si>
    <t>tgcagggcgacgagcacgtcgacgaggttctcctcggcgttctcggcgccgctcttgatcttct</t>
  </si>
  <si>
    <t>tgcagggcgacgcttgaggatctatggcagcctgcttcggttggtcgcgcgcttagatctagcc</t>
  </si>
  <si>
    <t>tgcagggcgacgcttgaggatctatggcagcctgcttcggttggtcgcgcggttagatctagcc</t>
  </si>
  <si>
    <t>tgcagggcgacgtacggacggaatgggacgtcgagggcagggcactcatggccatttatttact</t>
  </si>
  <si>
    <t>tgcagggcgccgtacggacggaatgggacgtcgagggcagggcactcatggccatttatttact</t>
  </si>
  <si>
    <t>tgcagggcgactgcgcaggggaccgcgtcttcaagatgcccaaccccatgtacttcgtcccatg</t>
  </si>
  <si>
    <t>tgcagggcgactgcgcaggggaccgcgtcttcaaggtgcccaaccccatgtacttcgtcccatg</t>
  </si>
  <si>
    <t>tgcagggcgacttcgacgagcgcgacgcgagccttgtgctgaggctcggcctgctgtgctcgca</t>
  </si>
  <si>
    <t>tgcagggcgacttcgacgagcgcgaggcgagccttgtgctgaggctcggcctgctgtgctcgca</t>
  </si>
  <si>
    <t>tgcagggcgacttgcggacgctgccgtccatgctggccgtcaagctgacggagacgtcgtccct</t>
  </si>
  <si>
    <t>tgcagggcgacttgcggacgctgccgtccatgctggccgtcaagctggcggagacgtcgtccct</t>
  </si>
  <si>
    <t>tgcagggcgagattccgtctaccattggccgcctttggcagttgcagtatctgattttcactgg</t>
  </si>
  <si>
    <t>tgcagggcgagattccgtctacgattggccgcctttggcagttgcagtatctgattttcactgg</t>
  </si>
  <si>
    <t>tgcagggcgagccgacgcagagtcgccaaccgccaaagccgtcgttgtgggcttgtggccgaaa</t>
  </si>
  <si>
    <t>tgcagggcgagccgacgcagagtcgccatccgccaaagccgtcgttgtgggcttgtggccgaaa</t>
  </si>
  <si>
    <t>tgcagggcgagcgagcagcaacaagagacaggcacttaattctgaagctgctcctcctgtcctc</t>
  </si>
  <si>
    <t>tgcagggcgagcgagcagcaacaagagacaggcacttaattctgaagctgcttctcctgtcctc</t>
  </si>
  <si>
    <t>tgcagggcgagcgaggaacaaaaagagatcaacgccgatcacaagcagcgcgccgcgcggggag</t>
  </si>
  <si>
    <t>tgcagggcgagcgaggaacaataagagatcaacgccgatcacaagcagcgcgccgcgcggggag</t>
  </si>
  <si>
    <t>tgcagggcgaggccttcatgctgttgatttccgttcagctgcctgatgacctgagggctgagtg</t>
  </si>
  <si>
    <t>tgcagggcgaggccttcatgctgttggtttccgttcagctgcctgatgacctgagggctgagtg</t>
  </si>
  <si>
    <t>tgcagggcgagtatggccgcgcgaacgtaacccgcccttcgcagtcgcagctctcgtcgtcgtc</t>
  </si>
  <si>
    <t>tgcagggcgagtatggccgcgcgaacgtagcccgcccttcgcagtcgcagctctcgtcgtcgtc</t>
  </si>
  <si>
    <t>tgcagggcgcacgcgaaggcctcgtcgtcctcgtactgcgaagcattcaccactgcctcaaact</t>
  </si>
  <si>
    <t>tgcagggcgcgcgcgaaggcctcgtcgtcctcgtactgcgaagcattcaccactgcctcaaact</t>
  </si>
  <si>
    <t>tgcagggcgcagccatccagccgctcctcgcctccctcgcgatcggcgtcctcatctggttcgt</t>
  </si>
  <si>
    <t>tgcagggcgcagccatccagccgctcctcgcctccctcgcgatcggcgttctcatctggttcgt</t>
  </si>
  <si>
    <t>tgcagggcgcaggctccatttcacttgccctcgctgctctctcaccctctctctttctctgtct</t>
  </si>
  <si>
    <t>tgcagggcgcaggctccatttcacttgccctcgctgctctctccccctctctctttctctgtct</t>
  </si>
  <si>
    <t>tgcagggcgcagggtgcggctgcggccgtaggaaaacgcaacgcgcgggtcaggcaggctcatg</t>
  </si>
  <si>
    <t>tgcagggcgcagggtgcggttgcggccgtaggaaaacgcaacgcgcgggtcaggcaggctcatg</t>
  </si>
  <si>
    <t>tgcagggcgccacgctgagggccagcgacatcgcggaggcggcgctcttcctggccagcgacga</t>
  </si>
  <si>
    <t>tgcagggcgtcacgctgagggccagcgacatcgcggaggcggcgctcttcctggccagcgacga</t>
  </si>
  <si>
    <t>tgcagggcgccatcggacttcgagagtgccgagcggtgcgtgcccatgactccgtgtgccctgc</t>
  </si>
  <si>
    <t>tgcagggcgccatcggactttgagagtgccgagcggtgcgtgcccatgactccgtgtgccctgc</t>
  </si>
  <si>
    <t>tgcagggcgcccagctgtaggggatgctgcccgtcacgttggcgtgcagcgccctctgcacgtc</t>
  </si>
  <si>
    <t>tgcagggcgcccagctgtaggggatgcttcccgtcacgttggcgtgcagcgccctctgcacgtc</t>
  </si>
  <si>
    <t>tgcagggcgcccgcggaaggcgtcgtgccagatggcgtggcggagacggcgacggctaacttca</t>
  </si>
  <si>
    <t>tgcagggcgcccgcggaaggcgtcgtgccagatggcgtggcggagacggcgacggctagcttca</t>
  </si>
  <si>
    <t>tgcagggcgccgagacgtgtgcgcggtcagtttggtctccgtgccgtctgcggagtgcggaggc</t>
  </si>
  <si>
    <t>tgcagggcgccgagacgtgtgtgcggtcagtttggtctccgtgccgtctgcggagtgcggaggc</t>
  </si>
  <si>
    <t>tgcagggcgccgccgcgcctgggacggaggaggggggaccgctgaatcccttcgccgaaaaaaa</t>
  </si>
  <si>
    <t>tgcagggcgctgccgcgcctgggacggaggaggggggaccgctgaatcccttcgccgaaaaaaa</t>
  </si>
  <si>
    <t>tgcagggcgccgtgaacgtcaccacggcgcactccctggacatcatgggcacctcctacccgcc</t>
  </si>
  <si>
    <t>tgcagggcgccgtgaacgtcaccacggcgcactccctggacatcatgggcacctcgtacccgcc</t>
  </si>
  <si>
    <t>tgcagggcgcctctcccatggcgatggcggcgcggagacggcgctctcaaagttgcagctgctg</t>
  </si>
  <si>
    <t>tgcagggcgcctctcccatggcgatggtggcgcggagacggcgctctcaaagttgcagctgctg</t>
  </si>
  <si>
    <t>tgcagggcgccttgctgactcgcggcggcctggaaggcactgtcgaagtactccgaccacctga</t>
  </si>
  <si>
    <t>tgcagggcgccttgctggctcgcggcggcctggaaggcactgtcgaagtactccgaccacctga</t>
  </si>
  <si>
    <t>tgcagggcgcgcactgcgtccagatgaggtcgctgcccgtgtcggcgatggcctggtacgactg</t>
  </si>
  <si>
    <t>tgcagggcgcgcactgcgtccagatgaggttgctgcccgtgtcggcgatggcctggtacgactg</t>
  </si>
  <si>
    <t>tgcagggcgcgcactgcgtccagatgaggtcgctgcccgtgtcggcgatggcctggtaggacag</t>
  </si>
  <si>
    <t>tgcagggcgcgcactgcgtccagatgaggttgctgcccgtgtcggcgatggcctggtaggacag</t>
  </si>
  <si>
    <t>tgcagggcgcggaccgcctgctcctcctcgcggaactgcacgtacacgttcccgatcatgtggt</t>
  </si>
  <si>
    <t>tgcagggcgcgggccgcctgctcctcctcgcggaactgcacgtacacgttcccgatcatgtggt</t>
  </si>
  <si>
    <t>tgcagggcgcggatgcattgtagcttttgggcacaaggctaggatactttcagtgttactcaac</t>
  </si>
  <si>
    <t>tgcagggcgcggatgctttgtagcttttgggcacaaggctaggatactttcagtgttactcaac</t>
  </si>
  <si>
    <t>tgcagggcgcggccatcaagccgctcctcgcctccatcgcgatcggcgtcctcatctggttcgt</t>
  </si>
  <si>
    <t>tgcagggcgcggccatcaagccgctcctcgcctccctcgcgatcggcgtcctcatctggttcgt</t>
  </si>
  <si>
    <t>tgcagggcgcgtaccagcgccacaccgctgtgctgtgggtagcttggctgattgagcagtcagg</t>
  </si>
  <si>
    <t>tgcagggcgcgtatcagcgccacaccgctgtgctgtgggtagcttggctgattgagcagtcagg</t>
  </si>
  <si>
    <t>tgcagggcgcgtgcctgcctgcctgccttcggaagaaccgcggcgattcgattgtcccgaaaaa</t>
  </si>
  <si>
    <t>tgcagggcgcgtgcgtgcctgcctgccttcggaagaaccgcggcgattcgattgtcccgaaaaa</t>
  </si>
  <si>
    <t>tgcagggcgcgtgttcctgttctgggtcggcagcacgcccaacatctgcgtggcggactacgac</t>
  </si>
  <si>
    <t>tgcagggcgcgtgttcctgttctgggtcggcagcacgcccaacatctgcgtggcggactacgcc</t>
  </si>
  <si>
    <t>tgcagggcgctgacctcgatgccgctacgcctccacccttcgtccccgttcccttcgccgaaaa</t>
  </si>
  <si>
    <t>tgcagggcgctgacctcgatgctgctacgcctccacccttcgtccccgttcccttcgccgaaaa</t>
  </si>
  <si>
    <t>tgcagggcggaccgccactgaggtcgtcctgtccagcgatagcaatagcagccactagatcaga</t>
  </si>
  <si>
    <t>tgcagggcgtaccgccactgaggtcgtcctgtccagcgatagcaatagcagccactagatcaga</t>
  </si>
  <si>
    <t>tgcagggcggagggaaaaggaggaagaagaagcatctatcgatccgtcccacgatccgcatgca</t>
  </si>
  <si>
    <t>tgcagggcggagggaaaaggaggaagaagaagcatctatcgattcgtcccacgatccgcatgca</t>
  </si>
  <si>
    <t>tgcagggcggcatcgaagaggcgcacgccaggtatttgcttcgtggtctcaccaagccagccag</t>
  </si>
  <si>
    <t>tgcagggcggcatcgaagaggcgcacgccaggtgtttgcttcgtggtctcaccaagccagccag</t>
  </si>
  <si>
    <t>tgcagggcggcgactgcgccgagagcttcagggagttcaatgccaagaacatccgcgacacctt</t>
  </si>
  <si>
    <t>tgcagggcggcgactgcgccgagagcttcagggagttcaatgccaaggacatccgcgacacctt</t>
  </si>
  <si>
    <t>tgcagggcggcgaggtgccgatgagcgagatgttgggcacgtttgcgctctccgtcggcgcggc</t>
  </si>
  <si>
    <t>tgcagggcggtgaggtgccgatgagcgagatgttgggcacgtttgcgctctccgtcggcgcggc</t>
  </si>
  <si>
    <t>tgcagggcggcgcaggagcgcgccacgctggcgtatacgtgctcgttcggccgcacgtctccca</t>
  </si>
  <si>
    <t>tgcagggcggcgcaggagcgtgccacgctggcgtatacgtgctcgttcggccgcacgtctccca</t>
  </si>
  <si>
    <t>tgcagggcggcggacagctgctccgccgcttcgtccttgcccccgtcatccattcccctgagag</t>
  </si>
  <si>
    <t>tgcagggcggcggacagctgctctgccgcttcgtccttgcccccgtcatccattcccctgagag</t>
  </si>
  <si>
    <t>tgcagggcggcggcggcgacgccagcagcaatcgacagcggcgatgggacggcgagtgttcgtg</t>
  </si>
  <si>
    <t>tgcagggcggcggcggcgacgccagcagcagtcgacagcggcgatgggacggcgagtgttcgtg</t>
  </si>
  <si>
    <t>tgcagggcggcggctccttggtgtggtatgaggggaacacctgtaacatgcacctgctccacct</t>
  </si>
  <si>
    <t>tgcagggcggcgtctccttggtgtggtatgaggggaacacctgtaacatgcacctgctccacct</t>
  </si>
  <si>
    <t>tgcagggcgggcagaactactcggtgctcggcggcaactccatggtgcaggtgaacagcaacac</t>
  </si>
  <si>
    <t>tgcagggcgggcagaactactcggtgctcggcggcaactccatggtgcaggtgaacggcaacac</t>
  </si>
  <si>
    <t>tgcagggcggggctgatggaaagcaggcccacgaagctctcctgcggcacccgcatcccgccga</t>
  </si>
  <si>
    <t>tgcagggcggggctgatggaaagcaggcccacgaagctctcctgcggcacccgcatcccgccgc</t>
  </si>
  <si>
    <t>tgcagggcggtgcaaggcaatgcatatatgcatacggagatgataatatcgacacggcgaatga</t>
  </si>
  <si>
    <t>tgcagggcggtgcaaggcaatgcatatatgcatacggagatgataatatcgatacggcgaatga</t>
  </si>
  <si>
    <t>tgcagggcggtggcggtagcggtagcgacggagctggccaatcttctggccttcctgactatag</t>
  </si>
  <si>
    <t>tgcagggcggtgtcggtagcggtagcgacggagctggccaatcttctggccttcctgactatag</t>
  </si>
  <si>
    <t>tgcagggcgtcagtgtgcgcaaaagtcaccgatcaaccaaaactaagcttacaaatcaagaact</t>
  </si>
  <si>
    <t>tgcagggcgtcagtgtgcgcaaaagtcacggatcaaccaaaactaagcttacaaatcaagaact</t>
  </si>
  <si>
    <t>tgcagggcgtcctggcgcgcgtccacgccgagatgcacgcctccttcgtctggctcttccagca</t>
  </si>
  <si>
    <t>tgcagggcgtcctggcgcgcgtgcacgccgagatgcacgcctccttcgtctggctcttccagca</t>
  </si>
  <si>
    <t>tgcagggcgtcggccgtcagccgtggtacgccgacagaacgggactgcatatagacattcttgt</t>
  </si>
  <si>
    <t>tgcagggcgtcggccgtcagccgtggtacgccgacagaacgggactgcatatagacgttcttgt</t>
  </si>
  <si>
    <t>tgcagggcgtcgtcgccgtcacgctcgccacgacggtcctcggcgtcgcggcgccccgaaaaaa</t>
  </si>
  <si>
    <t>tgcagggcgtcgttgccgtcacgctcgccacgacggtcctcggcgtcgcggcgccccgaaaaaa</t>
  </si>
  <si>
    <t>tgcagggcgtctgtcgccattgaccaccagggatgaacagaatcaagaacacgtgcatgcagtt</t>
  </si>
  <si>
    <t>tgcagggcgtctgtcgccattgatcaccagggatgaacagaatcaagaacacgtgcatgcagtt</t>
  </si>
  <si>
    <t>tgcagggcgtctgtcgccattgaccaccagggatggatggcctccaggccctccacaaccaagc</t>
  </si>
  <si>
    <t>tgcagggcgtctgtcgccattgaccaccagggatgtatggcctccaggccctccacaaccaagc</t>
  </si>
  <si>
    <t>tgcagggcgtgcggcctacgatccttgaaaagagcggagggctttccgcttcctgctcagggag</t>
  </si>
  <si>
    <t>tgcagggcgtgcggcctacgatccttgaaaagagcggagggctttccgctttctgctcagggag</t>
  </si>
  <si>
    <t>tgcagggcgtgctggacgagcggcgcgccgccaaggccaagggggtggtggtgtcgggttccga</t>
  </si>
  <si>
    <t>tgcagggtgtgctggacgagcggcgcgccgccaaggccaagggggtggtggtgtcgggttccga</t>
  </si>
  <si>
    <t>tgcagggcgtggcgagggagagggtggacctggccaccaagttcggagtctcgttcgtcgacgg</t>
  </si>
  <si>
    <t>tgcagggcgtggcgagggagagggtggacctggccaccaagttcggcgtctcgttcgtcgacgg</t>
  </si>
  <si>
    <t>tgcagggcgtggcgtcgaccacgttgcagacgccgaacgcgccgcacctgccgtagctgtcgca</t>
  </si>
  <si>
    <t>tgcagggcgtggcgtcgaccacgttgcagacgccgaacgcgccgcacctgccgtagctgtcgcg</t>
  </si>
  <si>
    <t>tgcagggcgtggctcgcgagatgtgtgcagctgcgcctggtggccactgtcgtcccgaaaaaaa</t>
  </si>
  <si>
    <t>tgcagggcgtgtctcgcgagatgtgtgcagctgcgcctggtggccactgtcgtcccgaaaaaaa</t>
  </si>
  <si>
    <t>tgcagggcgtggggcgggcatgtgcacgctgcacggcgatacggggcagccgaaaaaaaaaaaa</t>
  </si>
  <si>
    <t>tgcagggcgtggggcgggcatgtgcacgctgcacggcgatatggggcagccgaaaaaaaaaaaa</t>
  </si>
  <si>
    <t>tgcagggcgtgtccttgcccttgtccttgtcacgttaggtgatctgttctgctgatctctcccg</t>
  </si>
  <si>
    <t>tgcagggcgtgtccttgtccttgtccttgtcacgttaggtgatctgttctgctgatctctcccg</t>
  </si>
  <si>
    <t>tgcagggcgtgttcaaagataagacccacagattggcgcgacgcaatgatggaaacaagtggct</t>
  </si>
  <si>
    <t>tgcagggcgtgttcaaagataagacccacagattggcgcgacgcaatgatggaaactagtggct</t>
  </si>
  <si>
    <t>tgcagggcgttcaatgagcctccatccctgtttaccaagcatggccaggttaaaacatcggaag</t>
  </si>
  <si>
    <t>tgcagggcgttcaatgagcctccatccctgtttaccaagcatggccaggttaagacatcggaag</t>
  </si>
  <si>
    <t>tgcagggcgttctcgaggcgaccagcgcggcagaaggagaagatgagatcggtgtagtcgatgg</t>
  </si>
  <si>
    <t>tgcagggcgttgtcgaggcgaccagcgcggcagaaggagaagatgagatcggtgtagtcgatgg</t>
  </si>
  <si>
    <t>tgcagggctaactagttcatcgacctagcaaacttaccatgccaaaagctgaactaagctacca</t>
  </si>
  <si>
    <t>tgcagggctaactagttcatcgacctagcaaacttaccatgtcaaaagctgaactaagctacca</t>
  </si>
  <si>
    <t>tgcagggctaataagagcaacgctagcttctagtgtacagctgtgtactcatggtactttatgc</t>
  </si>
  <si>
    <t>tgcagggctaataagagcaacgctagtttctagtgtacagctgtgtactcatggtactttatgc</t>
  </si>
  <si>
    <t>tgcagggctacagagtacacagatgcgatgtatttattgcctgtattctgcgctcgatcccagt</t>
  </si>
  <si>
    <t>tgcaggggtacagagtacacagatgcgatgtatttattgcctgtattctgcgctcgatcccagt</t>
  </si>
  <si>
    <t>tgcagggctaccgcagctgagggtgagagccgagaaggtgcggtgcggcgccgccaactcgagg</t>
  </si>
  <si>
    <t>tgcagggctgccgcagctgagggtgagagccgagaaggtgcggtgcggcgccgccaactcgagg</t>
  </si>
  <si>
    <t>tgcagggctacgtcaggaggatgaagagggtgggcaggatgttcaaccaattcatggagaacgt</t>
  </si>
  <si>
    <t>tgcagggctacgttaggaggatgaagagggtgggcaggatgttcaaccaattcatggagaacgt</t>
  </si>
  <si>
    <t>tgcagggctagcgcccagaggtaaagacgaacgccagtgcctgcactctatttcacgcgcctcc</t>
  </si>
  <si>
    <t>tgcagggctagcgcccagaggtaaagacgaacgccagtgcctgcattctatttcacgcgcctcc</t>
  </si>
  <si>
    <t>tgcagggctagctcgacgtcgagtgctatacggggaagcgtcatgtcatagtactactcgtact</t>
  </si>
  <si>
    <t>tgcagggctagctcgacgtcgattgctatacggggaagcgtcatgtcatagtactactcgtact</t>
  </si>
  <si>
    <t>tgcagggctaggaaggagaggacggtggcggcgacgagggaggcggcgccgaaaaaaaaaaaaa</t>
  </si>
  <si>
    <t>tgcagggctaggaaggagaggacggtggcggcggcgagggaggcggcgccgaaaaaaaaaaaaa</t>
  </si>
  <si>
    <t>tgcagggctagggatgaatgggattgggaggaagctgccagccgccatataccaaagacgaatc</t>
  </si>
  <si>
    <t>tgcagggctagggatgaatgggattgggaggaagctgccagctgccatataccaaagacgaatc</t>
  </si>
  <si>
    <t>tgcagggctcaaggcaggatgctattcgggctggttgacggctgcggcaaggcggagagcagca</t>
  </si>
  <si>
    <t>tgcagggctcaaggcaggatgctgttcgggctggttgacggctgcggcaaggcggagagcagca</t>
  </si>
  <si>
    <t>tgcagggctcatttcagtatgtatgcttgcttaacgcatatgatggctagatataaactagcac</t>
  </si>
  <si>
    <t>tgcagggctcatttcagtatgtatgcttgcttaacgcatatgatggctagatataaactagcat</t>
  </si>
  <si>
    <t>tgcagggctcccagctcctgcaccgcgatgcttcccatggcgctgttcttctgggccaagcaag</t>
  </si>
  <si>
    <t>tgcagggctctcagctcctgcaccgcgatgcttcccatggcgctgttcttctgggccaagcaag</t>
  </si>
  <si>
    <t>tgcagggctcccagttgtaggggatcccactgacgttggcgtgcagcgccttctgcacgtcggc</t>
  </si>
  <si>
    <t>tgcagggctcccagttgtaggggatcccagtgacgttggcgtgcagcgccttctgcacgtcggc</t>
  </si>
  <si>
    <t>tgcagggctcctctgtcacccagcactaagctgccgttgctgactggagcagcatgatcatttc</t>
  </si>
  <si>
    <t>tgcagggctcctctgtcactcagcactaagctgccgttgctgactggagcagcatgatcatttc</t>
  </si>
  <si>
    <t>tgcagggctcgaaacatgcaggtttactatggagggcacttgcttccatgagagcatccgcagg</t>
  </si>
  <si>
    <t>tgcagggctcgaaacatgcaggtttactatggagggcacttgcttccatgagagcatcctcagg</t>
  </si>
  <si>
    <t>tgcagggctcgagcattcttctttactacaggggcaccagctgttctggtctctccatggcttt</t>
  </si>
  <si>
    <t>tgcagggctcgagcattcttctttactacaggggcaccagttgttctggtctctccatggcttt</t>
  </si>
  <si>
    <t>tgcagggctcgatccttgaacacggacaccaccctctcgtgcgctgcaaagaacgcaaggatca</t>
  </si>
  <si>
    <t>tgcagggctcggtccttgaacacggacaccaccctctcgtgcgctgcaaagaacgcaaggatca</t>
  </si>
  <si>
    <t>tgcagggctcgcatcggggcgcggagagggccgtgcctgtggaggagcgagaggagcaccagca</t>
  </si>
  <si>
    <t>tgcagggctcgcatcggggcgcggagagggccgtgcctgtggaggagcgagaggagcgccagca</t>
  </si>
  <si>
    <t>tgcagggctctcgccatcgagagaagtgagggagagaagatagagatgtgcgagagaagtgaca</t>
  </si>
  <si>
    <t>tgcagggctctcgccatcgagagaagtgagggagagaagattgagatgtgcgagagaagtgaca</t>
  </si>
  <si>
    <t>tgcagggctcttgtccgtcgacttgcgccgccacagccagctccgacggtccatcccctacgca</t>
  </si>
  <si>
    <t>tgcagggctcttgtccgtcgacttgcgccgccacagccagctccgacggtccatcccctacgcg</t>
  </si>
  <si>
    <t>tgcagggctctttcttgccagttagcctgcttccgcggtggaaagcacctctagctcggcccac</t>
  </si>
  <si>
    <t>tgcagggctctttcttgtcagttagcctgcttccgcggtggaaagcacctctagctcggcccac</t>
  </si>
  <si>
    <t>tgcagggctgaacgcctaaaccctaggtccctactccgccgccgcctcccaccgccgccgcgcc</t>
  </si>
  <si>
    <t>tgcagggctgaacgcctaaatcctaggtccctactccgccgccgcctcccaccgccgccgcgcc</t>
  </si>
  <si>
    <t>tgcagggctgagctggtatatcctctgtgacatccattctgggccaagcaggaatgtcaccgct</t>
  </si>
  <si>
    <t>tgcagggctgagctggtatatcctctgtgacatccattctgggccaagcaggaatgtctccgct</t>
  </si>
  <si>
    <t>tgcagggctgaggcggtgcgggcggagctgccgttcaaggtggctgaactacctccgcccgaaa</t>
  </si>
  <si>
    <t>tgcagggctgaggcggtgcgggcggagctgccgttccaggtggctgaactacctccgcccgaaa</t>
  </si>
  <si>
    <t>tgcagggctgagtggcgacaagccgacagtaggccatatcacggcctaggggggcctacaagct</t>
  </si>
  <si>
    <t>tgcagggctgagtggcgacaagccgacagtaggccatgtcacggcctaggggggcctacaagct</t>
  </si>
  <si>
    <t>tgcagggctgatcaattacaagataaacgtaacattgttaagacccaaacaagcagtggacaaa</t>
  </si>
  <si>
    <t>tgcagggctgatcaattacaagataaacgtaacattgttaagacccaaacaagcagtggacaag</t>
  </si>
  <si>
    <t>tgcagggctgatgatgcacggctacctctaagtcgcatagtgcctatatctccaaacgagctca</t>
  </si>
  <si>
    <t>tgcagggctgatgatgcacggctacctctaagtcgcatagtgcctatatctccaaacgagctta</t>
  </si>
  <si>
    <t>tgcagggctgcaaacgtggtccttgctatagctagcattggttgagaatgcccatgcttcgtgc</t>
  </si>
  <si>
    <t>tgcagggctgcaaacgtggtccttgctatagctagctttggttgagaatgcccatgcttcgtgc</t>
  </si>
  <si>
    <t>tgcagggctgcatcaacgacgtccacgccacgcgcaccgtcctcctcgaccgcttcagcttcgc</t>
  </si>
  <si>
    <t>tgcagggctgcatcaacgacgtccacgccacgcgcaccgtcctcctcgaccgcttcggcttcgc</t>
  </si>
  <si>
    <t>tgcagggctgcatcaacgacgtccacgccatgagcgccgtcctcctcgaccgcttcggcttcgc</t>
  </si>
  <si>
    <t>tgcagggctgcgtcaacgacgtccacgccatgagcgccgtcctcctcgaccgcttcggcttcgc</t>
  </si>
  <si>
    <t>tgcagggctgccgttgagagccgcgcggcgcgcgctggctagccaggtacgttccagtgcagcc</t>
  </si>
  <si>
    <t>tgcagggttgccgttgagagccgcgcggcgcgcgctggctagccaggtacgttccagtgcagcc</t>
  </si>
  <si>
    <t>tgcagggctgcctgcgctgtctctttcaaggcctttgccctttcccttattgccactgctctcg</t>
  </si>
  <si>
    <t>tgcagggctgcctgcgctgtctctttccaggcctttgccctttcccttattgccactgctctcg</t>
  </si>
  <si>
    <t>tgcagggctgcgagggatctgtgctcatcaactccaccaaggggaacacggcggagaaggacgc</t>
  </si>
  <si>
    <t>tgcagggctgcgaggggtctgtgctcatcaactccaccaaggggaacacggcggagaaggacgc</t>
  </si>
  <si>
    <t>tgcagggctgcgctccatttgctgcgcggcgtggtttgcaggggagctccctggcgcactcgct</t>
  </si>
  <si>
    <t>tgcagggctgcgctccatttgctgcgcggcgtagtttgcaggggagctccctggcgcactcgct</t>
  </si>
  <si>
    <t>tgcagggctgctcgggcaactattagccatgctagacatgataaactgctgccagtatttgcaa</t>
  </si>
  <si>
    <t>tgcagggctgttcgggcaactattagccatgctagacatgataaactgctgccagtatttgcaa</t>
  </si>
  <si>
    <t>tgcagggctggagatcttgcattggattagcaactggggaatgaatgaatgcttgcaggcagtg</t>
  </si>
  <si>
    <t>tgcagggctggagatcttgcattggattagcaactggggaatgaatgaattcttgcaggcagtg</t>
  </si>
  <si>
    <t>tgcagggctgtcaactcagatatatgatgacgtgcgaagaccgagttcagtttgttctagcgcg</t>
  </si>
  <si>
    <t>tgcagggctgtcaactcagatatatgatgacgtgcgacgaccgagttcagtttgttctagcgcg</t>
  </si>
  <si>
    <t>tgcagggcttacaagcagcactttgggctggccttcacagccgccgttccgtggctctgcaaca</t>
  </si>
  <si>
    <t>tgcagggcttacaaggagcactttgggctggccttcacagccgccgttccgtggctctgcaaca</t>
  </si>
  <si>
    <t>tgcagggcttacagcttgggtcctttggccgcgagcgtaacaagaattgatgaagctccactgc</t>
  </si>
  <si>
    <t>tgcagggcttacagcttgggtcctttggccgccagcgtaacaagaattgatgaagctccactgc</t>
  </si>
  <si>
    <t>tgcagggcttcgtgggccgcttggcgaggcgaggccgcttctttaatgctggcgacattcctcc</t>
  </si>
  <si>
    <t>tgcagggcttcgtgggtcgcttggcgaggcgaggccgcttctttaatgctggcgacattcctcc</t>
  </si>
  <si>
    <t>tgcagggcttcttcaggggcctccttgcgcagcgggacaggagggcacccaccatcgcagtgct</t>
  </si>
  <si>
    <t>tgcagggcttcttcaggggcctccttgcgcggcgggacaggagggcacccaccatcgcagtgct</t>
  </si>
  <si>
    <t>tgcagggcttgagccgcgacgtataacgtggttgcatatgcgaccatgatgaagaacagcctcc</t>
  </si>
  <si>
    <t>tgcagggcttgagccgcgacgtataacgtggttgcatttgcgaccatgatgaagaacagcctcc</t>
  </si>
  <si>
    <t>tgcagggcttgcgtagcttttgagcgacgcggcctagtagccgcaagatctttcttggtttccc</t>
  </si>
  <si>
    <t>tgcagggcttgcgtagcttttgcgcgacgcggcctagtagccgcaagatctttcttggtttccc</t>
  </si>
  <si>
    <t>tgcagggcttgtagacaggcaacaatctcagcatgaaaagcttcacttacattttccagcttac</t>
  </si>
  <si>
    <t>tgcagggcttgtagacaggcaacaatctcagcatgaaaagcttcacttgcattttccagcttac</t>
  </si>
  <si>
    <t>tgcagggctttacaaactcctgcaaccacgtccatttggaagaacgcagcgccgcccagagttc</t>
  </si>
  <si>
    <t>tgcagggctttacaaactcctgcaaccacgtccatttggaagaacgcagcgcctcccagagttc</t>
  </si>
  <si>
    <t>tgcaggggaaaacagccaggcggcgacggcgagtccccagtaggagtactcgccttccgtcaat</t>
  </si>
  <si>
    <t>tgcagggggaaacagccaggcggcgacggcgagtccccagtaggagtactcgccttccgtcaat</t>
  </si>
  <si>
    <t>tgcaggggaaaataggttcttctttgattgctttacagcacctgacacatctggacctcagcgg</t>
  </si>
  <si>
    <t>tgcaggggaaaataggttcttctttgattgctttacagcacctgacgcatctggacctcagcgg</t>
  </si>
  <si>
    <t>tgcaggggaaaatggtagcagcaaatggaacggaccaaccacaggtaaccacaaccacgcatca</t>
  </si>
  <si>
    <t>tgcagggggaaatggtagcagcaaatggaacggaccaaccacaggtaaccacaaccacgcatca</t>
  </si>
  <si>
    <t>tgcaggggaaactaacatgtgtctcgtcggtcagggacaccagctgctgctcgacgtgctgatg</t>
  </si>
  <si>
    <t>tgcaggggaaactaacctgtgtctcgtcggtcagggacaccagctgctgctcgacgtgctgatg</t>
  </si>
  <si>
    <t>tgcaggggaaagccacagccatcatttgatcaggtttagacaagaccttttttttattgctttt</t>
  </si>
  <si>
    <t>tgcaggggaaagccgcagccatcatttgatcaggtttagacaagaccttttttttattgctttt</t>
  </si>
  <si>
    <t>tgcaggggaaagccacagccatcatttgatcaggtttagacaagacttctttattgcttttctg</t>
  </si>
  <si>
    <t>tgcaggggaaagccacagccatcatttgatcaggtttagacaagacttttttattgcttttctg</t>
  </si>
  <si>
    <t>tgcaggggaaagggtgtccgaacgggcgaccgaggagtcgggcatggacaacacgccttgtgac</t>
  </si>
  <si>
    <t>tgcaggggaaagggtgtcctaacgggcgaccgaggagtcgggcatggacaacacgccttgtgac</t>
  </si>
  <si>
    <t>tgcaggggaaatttatttgaaagcacagaatatgctgctcgtctaacggattcactaatgtcaa</t>
  </si>
  <si>
    <t>tgcaggggaaatttatttgaaagcacagaatatgctgctcgtctaactgattcactaatgtcaa</t>
  </si>
  <si>
    <t>tgcaggggaacaaagtcatcatgtcaacaaaacgtgcatcagtgcatgttaaatcctgagcaag</t>
  </si>
  <si>
    <t>tgcaggggaacaaagtcatcatgtcaacaaaacgtgcatcggtgcatgttaaatcctgagcaag</t>
  </si>
  <si>
    <t>tgcaggggaacgccgccacggcatccatggccgactggaacgaggcgttctggatgctgcacac</t>
  </si>
  <si>
    <t>tgcaggggaacgccgccacggcgtccatggccgactggaacgaggcgttctggatgctgcacac</t>
  </si>
  <si>
    <t>tgcaggggaactacctgacggggcggctggaggagcagcagcagcaggatgcccccgaaaaaaa</t>
  </si>
  <si>
    <t>tgcaggggaactacctgacggggcggctggaggagcagcagcaggaggatgcccccgaaaaaaa</t>
  </si>
  <si>
    <t>tgcaggggaagaagcctgtggctctaggtgcggtgattggccctcacaaccattttccgttact</t>
  </si>
  <si>
    <t>tgcaggggaagaagcctgtggctctaggtgtggtgattggccctcacaaccattttccgttact</t>
  </si>
  <si>
    <t>tgcaggggaagagaagctgctggtactggtaactgcgcgctctgccgtgctgccatttttacct</t>
  </si>
  <si>
    <t>tgcaggggaagagaagctgctgttactggtaactgcgcgctctgccgtgctgccatttttacct</t>
  </si>
  <si>
    <t>tgcaggggaagagctcacgcatggcctccctctttcagcaagactcatcagggcgtctctgagg</t>
  </si>
  <si>
    <t>tgcaggggaagagctcacgcgtggcctccctctttcagcaagactcatcagggcgtctctgagg</t>
  </si>
  <si>
    <t>tgcaggggaagcagctgttcatcgcgctggccgccgccgtcgtgctgcccaccacatggctcaa</t>
  </si>
  <si>
    <t>tgcaggggaagcagctgttcatcgcgctggccgccgctgtcgtgctgcccaccacatggctcaa</t>
  </si>
  <si>
    <t>tgcaggggaagggcatcttctcgcgtttgaatcacgccatggacggctcaaagcatctttcctc</t>
  </si>
  <si>
    <t>tgcaggggaagggcatcttctcgcgtttgaatcacgccgtggacggctcaaagcatctttcctc</t>
  </si>
  <si>
    <t>tgcaggggaagggcctgtgcctcatgcccgtctccctcgcctccgccatatcctccgcgacgta</t>
  </si>
  <si>
    <t>tgcaggggaagggcctgtgcctcatgcccgtctccctcgcctccgccatatcctccgcgacgtg</t>
  </si>
  <si>
    <t>tgcaggggaaggtgaaggtgtaccccgagggtcacggggaggaattcgtggagatcgccgcggg</t>
  </si>
  <si>
    <t>tgcaggggaaggtgaaggtgtaccccgagggtcacggggaggagttcgtggagatcgccgcggg</t>
  </si>
  <si>
    <t>tgcaggggaatgtcaagccagacgagatcacctttgttgctgtccttgttgcgtgcagccatgg</t>
  </si>
  <si>
    <t>tgcaggggaatgtcaagtcagacgagatcacctttgttgctgtccttgttgcgtgcagccatgg</t>
  </si>
  <si>
    <t>tgcaggggaattcgttcaccacatccaactcccgatggcgccgcaggcaacctcagcagcaaca</t>
  </si>
  <si>
    <t>tgcaggggaattcgttcaccacgtccaactcccgatggcgccgcaggcaacctcagcagcaaca</t>
  </si>
  <si>
    <t>tgcaggggacagagtacacagatgcgatgtatttattgcctgtattctgcactcgatcccagtc</t>
  </si>
  <si>
    <t>tgcaggggacagagtacacagatgcgatgtatttattgcctgtattctgcgctcgatcccagtc</t>
  </si>
  <si>
    <t>tgcaggggacaggtagacctccaacgccaatgccagtggaactatgttcttcccgttccacagc</t>
  </si>
  <si>
    <t>tgcaggggacaggtagacctccaaggccaatgccagtggaactatgttcttcccgttccacagc</t>
  </si>
  <si>
    <t>tgcaggggacccatatatccatagctagcttatttgttcattcgccgccaccgcagccgtactt</t>
  </si>
  <si>
    <t>tgcaggggacccatctatccatagctagcttatttgttcattcgccgccaccgcagccgtactt</t>
  </si>
  <si>
    <t>tgcaggggaccgagcaatgcataccaactcaacaccaacgacaaatagctagataaaatgagta</t>
  </si>
  <si>
    <t>tgcaggggactgagcaatgcataccaactcaacaccaacgacaaatagctagataaaatgagta</t>
  </si>
  <si>
    <t>tgcaggggaccgcgacccagcacaaaagccgaaagcgagggtgcaaaagtgtccacgaccgaac</t>
  </si>
  <si>
    <t>tgcaggggaccgcggcccagcacaaaagccgaaagcgagggtgcaaaagtgtccacgaccgaac</t>
  </si>
  <si>
    <t>tgcaggggacctgctggatgaggttgcggccgtggaaaagccatcgtgaagcggaggactgcac</t>
  </si>
  <si>
    <t>tgcaggggacctgctggatgaggttgtggccgtggaaaagccatcgtgaagcggaggactgcac</t>
  </si>
  <si>
    <t>tgcaggggacgactagtagcggacgaagacgaaccgtcggggcctggatgcaaagcagcctcgt</t>
  </si>
  <si>
    <t>tgcaggggacgactagtagcggacgaagacgaaccgtcggggcctggatgcaaagcggcctcgt</t>
  </si>
  <si>
    <t>tgcaggggacgagacggcgtatccctggagggctggactgctgctggagacagatcgacgacgc</t>
  </si>
  <si>
    <t>tgcaggggacgagacggcgtatccctggagggctggactgctgctggaggcagatcgacgacgc</t>
  </si>
  <si>
    <t>tgcaggggacggagaaggagcctctgcctgtggctgtgccatgaaggtggcagcgacgacgacg</t>
  </si>
  <si>
    <t>tgcaggggatggagaaggagcctctgcctgtggctgtgccatgaaggtggcagcgacgacgacg</t>
  </si>
  <si>
    <t>tgcaggggacggggtgcgagactgggaagtgggagtgtgagactgggcacttgggttgggcggc</t>
  </si>
  <si>
    <t>tgcaggggacggggtgcgagactgggaagtggaagtgtgagactgggcacttgggttgggcggc</t>
  </si>
  <si>
    <t>tgcaggggacggtggcccgcagcaaaagacctccacatgttcaaccgccctggacaaggaaaat</t>
  </si>
  <si>
    <t>tgcaggggatggtggcccgcagcaaaagacctccacatgttcaaccgccctggacaaggaaaat</t>
  </si>
  <si>
    <t>tgcaggggagaagacaaggaaaaaatagaaaactggaacgcatctgcatatggctactcctact</t>
  </si>
  <si>
    <t>tgcaggggagaagacaaggaaaaaatagaaacctggaacgcatctgcatatggctactcctact</t>
  </si>
  <si>
    <t>tgcaggggagacacagggagcaagcgcaactcggaccagagcagcctcggtttcgttctcttag</t>
  </si>
  <si>
    <t>tgcaggtgagacacagggagcaagcgcaactcggaccagagcagcctcggtttcgttctcttag</t>
  </si>
  <si>
    <t>tgcaggggagagagagcaggaggagacggagacatgggtaccttcgttaagctggcgaggaggg</t>
  </si>
  <si>
    <t>tgcaggggagagagagcaggtggagacggagacatgggtaccttcgttaagctggcgaggaggg</t>
  </si>
  <si>
    <t>tgcaggggagcacacccactcccaccctcttctccgcccccgcgcctccgccctcttctctgcc</t>
  </si>
  <si>
    <t>tgcaggggagcacacccactcccaccctcttctctgcccccgcgcctccgccctcttctctgcc</t>
  </si>
  <si>
    <t>tgcaggggagcgctgctgctgccgtgctggctaccgcctggcctggtctggtcaagtcagatgg</t>
  </si>
  <si>
    <t>tgcaggggagcgctgctgctgccgtgctggctaccgcctggcctggtctggtcaagtctgatgg</t>
  </si>
  <si>
    <t>tgcaggggagcggctacctgggggctccgccgtgcgtggacaggcgcaacggcgacggctcgcc</t>
  </si>
  <si>
    <t>tgcaggggagcggctacctgggggctccgccgtgcgtggacaggggcaacggcgacggctcgcc</t>
  </si>
  <si>
    <t>tgcaggggagcgtgcggctaaaccgccgccgtcgctcgtcaaggacatcggaggagaccaacgg</t>
  </si>
  <si>
    <t>tgcaggggagcgtgcggctaaaccgccgccgtcgctcgtcaaggacctcggaggagaccaacgg</t>
  </si>
  <si>
    <t>tgcaggggaggaccagctagatttccttccttttcaggaatcaggaggcctgggtctcatctca</t>
  </si>
  <si>
    <t>tgcaggggaggaccagctggatttccttccttttcaggaatcaggaggcctgggtctcatctca</t>
  </si>
  <si>
    <t>tgcaggggaggacggcattgtgctgcggccgaagacggccgtgaagacggaccccaagctggtg</t>
  </si>
  <si>
    <t>tgcaggggaggacggcgttgtgctgcggccgaagacggccgtgaagacggaccccaagctggtg</t>
  </si>
  <si>
    <t>tgcaggggaggactgctggtggctgctgcatcgcactagccaagccagcagcatccccaaaagc</t>
  </si>
  <si>
    <t>tgcaggggaggactgctggtggctgctgcatcgcactagccaagccagcagcatccccaaaggc</t>
  </si>
  <si>
    <t>tgcaggggaggatggcatgagatttgtaatgttaactgaacacgaataaataaccacattgtat</t>
  </si>
  <si>
    <t>tgcaggggaggatggcatgagatttgtaatgttaactgaacacgaataaataaccagattgtat</t>
  </si>
  <si>
    <t>tgcaggggagggaggaccgtggacagcacgcaatcagacatgcgaaatgcatggaaactctggt</t>
  </si>
  <si>
    <t>tgcaggggagggaggaccgtggacagcacgcaatcagacatgcgaaatgcttggaaactctggt</t>
  </si>
  <si>
    <t>tgcaggggagggatggcatgagatttgtaatgttaactgaacacgaataaatgaccagattgta</t>
  </si>
  <si>
    <t>tgcaggggcgggatggcatgagatttgtaatgttaactgaacacgaataaatgaccagattgta</t>
  </si>
  <si>
    <t>tgcaggggaggtgcagcaggctagggagtaaagttttattttatttatgcatacaaaagtctat</t>
  </si>
  <si>
    <t>tgcaggggaggtgcagcaggctagggagtcaagttttattttatttatgcatacaaaagtctat</t>
  </si>
  <si>
    <t>tgcaggggagtagtagcatgcattgatgctgatgctgtgacgcatctccgtgcatggccaaatt</t>
  </si>
  <si>
    <t>tgcaggggagtagtagcatgcattgatgctgatgctgtgatgcatctccgtgcatggccaaatt</t>
  </si>
  <si>
    <t>tgcaggggagtgcaccgcctcaggtctcggactcgccttccattgaggaagtggaggaggccct</t>
  </si>
  <si>
    <t>tgcaggggagtgcaccgcctcaggtctcggactcgccttccattgaggaggtggaggaggccct</t>
  </si>
  <si>
    <t>tgcaggggatacggaagaagtccgacgtgctcaaggagcggttcaaccagatgttcgccaggat</t>
  </si>
  <si>
    <t>tgcaggggatacggaagaagtccgacgtgctcaaggagcggttcaaccagatgttcgctaggat</t>
  </si>
  <si>
    <t>tgcaggggatacgtactttctcctatcacagatatgtaagttgtccttaagtcatcttgttcaa</t>
  </si>
  <si>
    <t>tgcaggggatacgttctttctcctatcacagatatgtaagttgtccttaagtcatcttgttcaa</t>
  </si>
  <si>
    <t>tgcaggggatcaaaggacaggaggacgacggagcacattctgaaataggaaggaatctctgagc</t>
  </si>
  <si>
    <t>tgcaggggatcaaaggacaggaggacgacggagcgcattctgaaataggaaggaatctctgagc</t>
  </si>
  <si>
    <t>tgcaggggatcagcaatcaaggtcggatcagcgcagtagaggaggcggggaagaaggaagaaaa</t>
  </si>
  <si>
    <t>tgcaggggatcagcaatcgaggtcggatcagcgcagtagaggaggcggggaagaaggaagaaaa</t>
  </si>
  <si>
    <t>tgcaggggatcgatgaacggcctccaatggtcaacacagaagagaagttacaccaatatgcgac</t>
  </si>
  <si>
    <t>tgcaggggatcgatgaacggcctccaatggtcaacacagaagagaagttacaccaatatgcgat</t>
  </si>
  <si>
    <t>tgcaggggatcggaggaagcctcgctaggccaaatcccagcgcgcgtcctactagcgtgcaagt</t>
  </si>
  <si>
    <t>tgcaggggattggaggaagcctcgctaggccaaatcccagcgcgcgtcctactagcgtgcaagt</t>
  </si>
  <si>
    <t>tgcaggggatgaattcaagagtctgatcactccattgtttgctttcatggattactgtacgtgc</t>
  </si>
  <si>
    <t>tgcaggggatgaattcaagagtctgatcactccattgtttgctttcatggattgctgtacgtgc</t>
  </si>
  <si>
    <t>tgcaggggatgctgcatgctttcaggaacctctcatagctgtcaccagctgttcctccatcgga</t>
  </si>
  <si>
    <t>tgcaggggatgctgcatggtttcaggaacctctcatagctgtcaccagctgttcctccatcgga</t>
  </si>
  <si>
    <t>tgcaggggatggggtgcccacgagggacccattcgccgtcgcgctgcggagagtcggcattgtg</t>
  </si>
  <si>
    <t>tgcaggggatggggtgcccacgagggacccgttcgccgtcgcgctgcggagagtcggcattgtg</t>
  </si>
  <si>
    <t>tgcaggggatggtgcaaatgtgcaatggggctcaaaaaatgagcttcactttgtatatctgaat</t>
  </si>
  <si>
    <t>tgcaggggatggtgcaaatgtgcaatggggctcaaaaaatgagcttcactttgtatatctgtat</t>
  </si>
  <si>
    <t>tgcaggggatgtgtgaaacggtgaattttgcagcgtcgaggaggtcaggaagcgtcagaaaggc</t>
  </si>
  <si>
    <t>tgcagggggtgtgtgaaacggtgaattttgcagcgtcgaggaggtcaggaagcgtcagaaaggc</t>
  </si>
  <si>
    <t>tgcaggggattggaagacaatgggttgatcaggtttgaagcttgtctatcatctgactagaaat</t>
  </si>
  <si>
    <t>tgcaggggattggaagacaatgggttgatcaggtttgaatcttgtctatcatctgactagaaat</t>
  </si>
  <si>
    <t>tgcaggggatttctaaaagctgtttgacgcggtcaggcactcgcactaacagcggagcacaaca</t>
  </si>
  <si>
    <t>tgcaggggatttctaaaagctgtttgacgcggtcaggcactcgcgctaacagcggagcacaaca</t>
  </si>
  <si>
    <t>tgcaggggatttggttgggcatgacgctgggaactctgcttcagacggcaatccttgtgttcat</t>
  </si>
  <si>
    <t>tgcaggggatttggttgggcatgacgctgggaactctgcttcagacggctatccttgtgttcat</t>
  </si>
  <si>
    <t>tgcaggggcaaaccctaactgaaactcggcgacggaggccgaatcggggcgcgcgagtagcgag</t>
  </si>
  <si>
    <t>tgcaggggcaaaccctaactgaaactcggcgacggaggccgaatcggggcgcgcgagtagctag</t>
  </si>
  <si>
    <t>tgcaggggcaacgccatcgcaccagccgcggacggtcaccgatctggacgcgaccgaaaaaaaa</t>
  </si>
  <si>
    <t>tgcaggggcaacgccatcgcaccagccgcgggcggtcaccgatctggacgcgaccgaaaaaaaa</t>
  </si>
  <si>
    <t>tgcaggggcaagcacgtgatctgcccattgttcctgcccacgccgcagcagccgcggtcgagca</t>
  </si>
  <si>
    <t>tgcaggggcaggcacgtgatctgcccattgttcctgcccacgccgcagcagccgcggtcgagca</t>
  </si>
  <si>
    <t>tgcaggggcacacacagacaccaccaatttaaaattttactacatttcctgccttcctctcgcg</t>
  </si>
  <si>
    <t>tgcaggggcacgcacagacaccaccaatttaaaattttactacatttcctgccttcctctcgcg</t>
  </si>
  <si>
    <t>tgcaggggcacccatcagccgattcgcaaccccaactcctgcttttatcctcatcgtcctcacc</t>
  </si>
  <si>
    <t>tgcaggggcacccatcagctgattcgcaaccccaactcctgcttttatcctcatcgtcctcacc</t>
  </si>
  <si>
    <t>tgcaggggcacgcaggcatcaggaatctctgcctggcgtgtgttctcgcaccgcggcgacgtga</t>
  </si>
  <si>
    <t>tgcaggggcacgcaggcgtcaggaatctctgcctggcgtgtgttctcgcaccgcggcgacgtga</t>
  </si>
  <si>
    <t>tgcaggggcacgtggagaactgcctacctgaaggtatgctgccgctggggtcgttgtaggagag</t>
  </si>
  <si>
    <t>tgcaggggcatgtggagaactgcctacctgaaggtatgctgccgctggggtcgttgtaggagag</t>
  </si>
  <si>
    <t>tgcaggggcagcacagcacagcagcaagaaacaattaagagaggaattcagaaaagatagaaga</t>
  </si>
  <si>
    <t>tgcaggggcagcacagcacagcagcaagaaaccattaagagaggaattcagaaaagatagaaga</t>
  </si>
  <si>
    <t>tgcaggggcagcacaggcgcacagcagaaagaaacaattaagagaggaattcagaaaagataga</t>
  </si>
  <si>
    <t>tgcaggggcagcacaggcgcacagcagcaagaaacaattaagagaggaattcagaaaagataga</t>
  </si>
  <si>
    <t>tgcaggggcagggccaggccgctgccatcctggatgaggtctgcaactccttcaccgcgtgcct</t>
  </si>
  <si>
    <t>tgcaggggcagggccaggccgctgccatcctggatgaggtctgcgactccttcaccgcgtgcct</t>
  </si>
  <si>
    <t>tgcaggggcagggtcttcctcgccgtctcctcgcctccgcgtccacgacaccaccctcgtgccg</t>
  </si>
  <si>
    <t>tgcagggggagggtcttcctcgccgtctcctcgcctccgcgtccacgacaccaccctcgtgccg</t>
  </si>
  <si>
    <t>tgcaggggcagtccgatgtttcgctgcgtcggtgacacaacatataccaatcagattgtttgtt</t>
  </si>
  <si>
    <t>tgcaggggcggtccgatgtttcgctgcgtcggtgacacaacatataccaatcagattgtttgtt</t>
  </si>
  <si>
    <t>tgcaggggcagtcttgtacataaagaaggaattcaatttacagagcgaacccctaatcgagggt</t>
  </si>
  <si>
    <t>tgcaggggcagtcttgtacataaagaaggaattcaatttacagagcgagcccctaatcgagggt</t>
  </si>
  <si>
    <t>tgcaggggcagtgcaacacggtcacggcgcaaggccgcagcgaccccaaccagaacacgggcac</t>
  </si>
  <si>
    <t>tgcaggggcagtgcaacacggtcacggcgcagggccgcagcgaccccaaccagaacacgggcac</t>
  </si>
  <si>
    <t>tgcaggggcatctccgtgccacaggccaccatcaccgccactggtaatatattgcctctctggc</t>
  </si>
  <si>
    <t>tgcaggggcatctccgtgtcacaggccaccatcaccgccactggtaatatattgcctctctggc</t>
  </si>
  <si>
    <t>tgcaggggcatggcttggcatactcctggtcctatgtggccgtcaggcacagctcacctcattc</t>
  </si>
  <si>
    <t>tgcaggggcatggcttggcatactcctggtcctatgtggctgtcaggcacagctcacctcattc</t>
  </si>
  <si>
    <t>tgcaggggccaatagtgagagatcgtcgcgaaaaaactagggccgacgatacactgggccgcca</t>
  </si>
  <si>
    <t>tgcagggggcaatagtgagagatcgtcgcgaaaaaactagggccgacgatacactgggccgcca</t>
  </si>
  <si>
    <t>tgcaggggccacaatcacgagataataaggagatcacagataacagtccaatatatataagaaa</t>
  </si>
  <si>
    <t>tgcaggggccacaatcacgagataataaggagatcatagataacagtccaatatatataagaaa</t>
  </si>
  <si>
    <t>tgcaggggccagctccctgcgggcgatccacaagaggaacccacagatcaagaagcctggtaaa</t>
  </si>
  <si>
    <t>tgcaggggccagctccctgctggcgatccacaagaggaacccacagatcaagaagcctggtaaa</t>
  </si>
  <si>
    <t>tgcaggggccatggaatcttctcccctgcaactcttcccgccatcttggccttgccacaaccga</t>
  </si>
  <si>
    <t>tgcaggggccatggaatcttctcccctgcaactcttcccgccatcttggccttgccacaaccgc</t>
  </si>
  <si>
    <t>tgcaggggccattggtggtattgctgcttcccttgtccgtgtccctacagaggtttgtaatttt</t>
  </si>
  <si>
    <t>tgcaggggccattggtggtatttctgcttcccttgtccgtgtccctacagaggtttgtaatttt</t>
  </si>
  <si>
    <t>tgcaggggcccctgcaaggacatccgcctcacctactggatcatcatcttcggctccgtccact</t>
  </si>
  <si>
    <t>tgcaggggccgctgcaaggacatccgcctcacctactggatcatcatcttcggctccgtccact</t>
  </si>
  <si>
    <t>tgcaggggccctctctcgctggatatcacctgtaagacttgcttgaattatggcatcgtgtacc</t>
  </si>
  <si>
    <t>tgcaggggccctctgtcgctggatatcacctgtaagacttgcttgaattatggcatcgtgtacc</t>
  </si>
  <si>
    <t>tgcaggggccgagcgcagtgctgcctggtgcatgcttgttgcttgcctttttttactgctggat</t>
  </si>
  <si>
    <t>tgcaggggccgagcgcagtgctgcctggtgcatgcttgttgcttggctttttttactgctggat</t>
  </si>
  <si>
    <t>tgcaggggccgcacgtgtcgtcggcgaacgcgcagctgttcggcaactcgatccgaaaaaaaaa</t>
  </si>
  <si>
    <t>tgcaggggccgtacgtgtcgtcggcgaacgcgcagctgttcggcaactcgatccgaaaaaaaaa</t>
  </si>
  <si>
    <t>tgcaggggccgcagtgtcgcgaaccaaacttgcctggcgaagacgcacccgaggaacagatggc</t>
  </si>
  <si>
    <t>tgcaggggccgcggtgtcgcgaaccaaacttgcctggcgaagacgcacccgaggaacagatggc</t>
  </si>
  <si>
    <t>tgcaggggccgccgcgtgtggaagggaggaaaggtcggggacgcgaatagtaagcgcagcggcg</t>
  </si>
  <si>
    <t>tgcaggggccgccgcgtgtggaagggaggaaaggtcggggacgcgaatagtaagcgccgcggcg</t>
  </si>
  <si>
    <t>tgcaggggccgtcggaaggagtcgatgaaatccttgacgacatcagcagccatatctggcatgg</t>
  </si>
  <si>
    <t>tgcaggggccgtcggaaggagtcgatgaaatccttgatgacatcagcagccatatctggcatgg</t>
  </si>
  <si>
    <t>tgcaggggcctacactgtctgaggctccagttaattaaatatccatcggaggttatatatatat</t>
  </si>
  <si>
    <t>tgcaggggcctatactgtctgaggctccagttaattaaatatccatcggaggttatatatatat</t>
  </si>
  <si>
    <t>tgcaggggcctactactaaggtgcacactgggatgccttgagatcctcaccactgtcactgggt</t>
  </si>
  <si>
    <t>tgcaggggcctactactaaggtgcacattgggatgccttgagatcctcaccactgtcactgggt</t>
  </si>
  <si>
    <t>tgcaggggcctagtgtggtgaaaggtcgggggcacacgccaaccccatgatttgggttgccgtc</t>
  </si>
  <si>
    <t>tgcaggggcctagtgtggtgaaaggtcgggggcacacgccagccccatgatttgggttgccgtc</t>
  </si>
  <si>
    <t>tgcaggggcctcagctggttccgaaagtctagaccatgtattcaagtgtgctgttggaccacct</t>
  </si>
  <si>
    <t>tgcaggggcctcagctggttccgaaagtctagaccatgtattcaagtgtgcttttggaccacct</t>
  </si>
  <si>
    <t>tgcaggggcctccgtctctcaccctctccctgttgttggtgccttgcttgctagatgaatgaac</t>
  </si>
  <si>
    <t>tgcaggggcctccgtctctcgccctctccctgttgttggtgccttgcttgctagatgaatgaac</t>
  </si>
  <si>
    <t>tgcaggggcctgcgggagttcagcgcgcggggctgcgtcggcttcgacgacaaggacgaggagg</t>
  </si>
  <si>
    <t>tgcagggggctgcgggagttcagcgcgcggggctgcgtcggcttcgacgacaaggacgaggagg</t>
  </si>
  <si>
    <t>tgcaggggccttcgccattcgcgctggccaccaccgtgtccatcatgaactgcctctccagccc</t>
  </si>
  <si>
    <t>tgcaggggccttcgccattcgcgctggccaccacggtgtccatcatgaactgcctctccagccc</t>
  </si>
  <si>
    <t>tgcaggggcctttcgcttcagggtgctcgtcgggatgaagggaatcccagcacatgctcgatcc</t>
  </si>
  <si>
    <t>tgcaggggcctttcgcttcagggtgctcgtcgggatgaaggggatcccagcacatgctcgatcc</t>
  </si>
  <si>
    <t>tgcaggggcgaagttacactttgtgttctcttcctagtcctaggcgtggtggagcgatctgtgt</t>
  </si>
  <si>
    <t>tgcaggggcgaagttacactttgtgttctcttcctagtcctaggcgtggtggagcggtctgtgt</t>
  </si>
  <si>
    <t>tgcaggggcgacgggatcacggagacgaagaaggagatgatgatgaggtggtggtggaggagaa</t>
  </si>
  <si>
    <t>tgcaggggcgacgggatcacggagacgaagaaggagatgatgatgatgtggtggtggaggagaa</t>
  </si>
  <si>
    <t>tgcaggggcgatctcctgcttggtggtccttgtgcttcctggagtcttgccgccactgtccgtg</t>
  </si>
  <si>
    <t>tgcaggggcgatctcctgcttggtggtccttgtgcttcctggagtcttgccgcgactgtccgtg</t>
  </si>
  <si>
    <t>tgcaggggcgcccatcatggtacgtccgtggtccgtccgtgcttccgttccgtcctcgtgcatg</t>
  </si>
  <si>
    <t>tgcaggggcgcccatcatggtccgtccgtggtccgtccgtgcttccgttccgtcctcgtgcatg</t>
  </si>
  <si>
    <t>tgcaggggcgccctcgaagacgaggacgcgagggcgatctgcatcaggttcgccgacctggaga</t>
  </si>
  <si>
    <t>tgcaggggcgccctcgaagacgaggacgcgagggcgatctgcgtcaggttcgccgacctggaga</t>
  </si>
  <si>
    <t>tgcaggggcgctgtccctcaagaaagagctcaaacaagccaacgggcattgggccagacgccgc</t>
  </si>
  <si>
    <t>tgcaggggcgctgtccctcaagagagagctcaaacaagccaacgggcattgggccagacgccgc</t>
  </si>
  <si>
    <t>tgcaggggcggatttaggcctagggccactggggctgtggccctaggcttagcccaaaaagttc</t>
  </si>
  <si>
    <t>tgcaggggcggatttaggcgtagggccactggggctgtggccctaggcttagcccaaaaagttc</t>
  </si>
  <si>
    <t>tgcaggggcggcggcggcggcggcggcgcggcagaggcatgaagaacttcctcaggaagctgca</t>
  </si>
  <si>
    <t>tgcaggggcggcggcggcggcggcggcggggcagaggcatgaagaacttcctcaggaagctgca</t>
  </si>
  <si>
    <t>tgcaggggcggctgcctaacatccgcaagcttcgagtcaccaagtcaacactcaactcctcaga</t>
  </si>
  <si>
    <t>tgcaggggcggctgcctaacatccgcaagcttcgagtcaccaagtcaacactcaactcctcgga</t>
  </si>
  <si>
    <t>tgcaggggcgggctcagcgtgtcagtgacgtgcggatccatatatatatacatgcatgctatag</t>
  </si>
  <si>
    <t>tgcaggggcgggctcagcgtgtcagtgacgtgcggatccatatatatatacatgcatgctatcg</t>
  </si>
  <si>
    <t>tgcaggggcggtcgttctagatcgaccaaggcgctttcgccgccgcgtttgcggtaagccgaaa</t>
  </si>
  <si>
    <t>tgcaggggcggtcgttctagatcgaccaaggcgctttcgccgccgcgtttgcggtgagccgaaa</t>
  </si>
  <si>
    <t>tgcaggggcgtgtggcgcttggccgtgcccacatgcggcagccgttgtccagcagcgcccagat</t>
  </si>
  <si>
    <t>tgcaggggcgtgtggcgcttggccgtgcccacatgcggcatccgttgtccagcagcgcccagat</t>
  </si>
  <si>
    <t>tgcaggggcgttcaaacatcctggactactgacgtggccataaccagcgacagcggcgcacttt</t>
  </si>
  <si>
    <t>tgcaggggcgttcaaacatcctgggctactgacgtggccataaccagcgacagcggcgcacttt</t>
  </si>
  <si>
    <t>tgcaggggcgtttctacatcccaacgtgccacggcgacgtgctcagggttgagctccacccaca</t>
  </si>
  <si>
    <t>tgcaggggcgtttctacatcccgacgtgccacggcgacgtgctcagggttgagctccacccaca</t>
  </si>
  <si>
    <t>tgcaggggcgttttagtaaacagccgagctactgattgcccatcccatcaaccccaacggaaaa</t>
  </si>
  <si>
    <t>tgcaggggcgttttagtaaacagccgagctactgattgcccatcccatcaaccccgacggaaaa</t>
  </si>
  <si>
    <t>tgcaggggctcaaaacggtggacggcgaggatccgcctaggattctccacttcaacccccgcct</t>
  </si>
  <si>
    <t>tgcaggggctcaagacggtggacggcgaggatccgcctaggattctccacttcaacccccgcct</t>
  </si>
  <si>
    <t>tgcaggggctcaaggacatggctgtcaccgtcggactctggcccgccaccgcgcctgttgctgg</t>
  </si>
  <si>
    <t>tgcaggggttcaaggacatggctgtcaccgtcggactctggcccgccaccgcgcctgttgctgg</t>
  </si>
  <si>
    <t>tgcaggggctcaaggtggccgtggcggctcacaggagcaagcacggcgatgcagtgacgatgtt</t>
  </si>
  <si>
    <t>tgcaggggctcgaggtggccgtggcggctcacaggagcaagcacggcgatgcagtgacgatgtt</t>
  </si>
  <si>
    <t>tgcaggggctcaggcaggagccttcgcagttctaaaatgacccacctagcccgcctcatcacct</t>
  </si>
  <si>
    <t>tgcaggggctcgggcaggagccttcgcagttctaaaatgacccacctagcccgcctcatcacct</t>
  </si>
  <si>
    <t>tgcaggggctcccagcagacggagcagtcgaggatatccagctccaaggtgacgctggtggcgt</t>
  </si>
  <si>
    <t>tgcaggggctcccagcagacggagcagtcgaggatatccagctccaaggtgccgctggtggcgt</t>
  </si>
  <si>
    <t>tgcaggggctcgtcgatctcgacgccaccatctgcctctgcctcgccatcagggcaacgtcctc</t>
  </si>
  <si>
    <t>tgcaggggctcgtcgatctcgacgccaccgtctgcctctgcctcgccatcagggcaacgtcctc</t>
  </si>
  <si>
    <t>tgcaggggctctagcaatcctcaagtagttttcgttcttgcccattgtttttttaatttgtctc</t>
  </si>
  <si>
    <t>tgcaggggctctagcaatcctcacgtagttttcgttcttgcccattgtttttttaatttgtctc</t>
  </si>
  <si>
    <t>tgcaggggctctcgcgagcgcgcgctgagcgcacgggagactctcctggccatcgcgagcacat</t>
  </si>
  <si>
    <t>tgcaggggctctcgcgggcgcgcgctgagcgcacgggagactctcctggccatcgcgagcacat</t>
  </si>
  <si>
    <t>tgcaggggctgccacccctggaagacgcggattagcagcggatgagcatatcggcaagcaatcc</t>
  </si>
  <si>
    <t>tgcaggggctgccatccctggaagacgcggattagcagcggatgagcatatcggcaagcaatcc</t>
  </si>
  <si>
    <t>tgcaggggctgctcgagaagctcagcaagaaggccgacgaggctgaggatgctctcgacgagct</t>
  </si>
  <si>
    <t>tgcaggggctgctcgagaagctcggcaagaaggccgacgaggctgaggatgctctcgacgagct</t>
  </si>
  <si>
    <t>tgcaggggctgtaacattaccaaatcgcactaggagcaaaacctggaaggttgtattcagtcat</t>
  </si>
  <si>
    <t>tgcaggggctgtaacattaccaaatcgcactaggagcaaaacctggaaggttgtgttcagtcat</t>
  </si>
  <si>
    <t>tgcaggggctgtagctgcggttgttggcaacacggggcggcagtgcatgcgggtccgtccgtcc</t>
  </si>
  <si>
    <t>tgcaggggctgtagctgcggttgttggcaacacggggcggcagtgcatgcgggtccgtccgtct</t>
  </si>
  <si>
    <t>tgcaggggctgtatctccacgcaggatttatgggggtctctttgcggctgtgcctccagaagac</t>
  </si>
  <si>
    <t>tgcaggggctgtatctccacgcaggatttatgggggtctctttgcggctgtgcctccagatgac</t>
  </si>
  <si>
    <t>tgcaggggcttcagaaggatcttgcaggggcagggccctgcttgtgcttggtgctttgctactg</t>
  </si>
  <si>
    <t>tgcaggggcttcagaaggatcttgcaggggcagggccctgcttgtgcttggtgctttgctgctg</t>
  </si>
  <si>
    <t>tgcagggggaaatgatcaggaactagcagtcgaagacgggcatggaaccacctggatgtgacaa</t>
  </si>
  <si>
    <t>tgcagggtgaaatgatcaggaactagcagtcgaagacgggcatggaaccacctggatgtgacaa</t>
  </si>
  <si>
    <t>tgcagggggaaatggtggcctaggtgtgacatccttccgtcacagggttgtgtacaacagggga</t>
  </si>
  <si>
    <t>tgcagggggaaatggtggcctaggtgtgacctccttccgtcacagggttgtgtacaacagggga</t>
  </si>
  <si>
    <t>tgcagggggaacaatccaagtcaccacggcatcgaatcagagagcgccgcgcacgaatcggcgc</t>
  </si>
  <si>
    <t>tgcagggggaacaatccaagtcaccacggcatcgcatcagagagcgccgcgcacgaatcggcgc</t>
  </si>
  <si>
    <t>tgcagggggaacgacgagctggtcccctggtcccccccagtagcagtactctaccacggcaccg</t>
  </si>
  <si>
    <t>tgcagggggaacgacgagctggtccccttgtcccccccagtagcagtactctaccacggcaccg</t>
  </si>
  <si>
    <t>tgcagggggaacgcgagatgcagcaatgtagttggaggacctggaccagaaggtgatgtgtcag</t>
  </si>
  <si>
    <t>tgcagggggaacgcgagatgcagcaatgtagttggaggacctggaccagagggtgatgtgtcag</t>
  </si>
  <si>
    <t>tgcagggggaagaagcgagctagagctgcgagaatgataggcgccaacaccaacgccgccgtct</t>
  </si>
  <si>
    <t>tgcagggggaagaagcgagctagatctgcgagaatgataggcgccaacaccaacgccgccgtct</t>
  </si>
  <si>
    <t>tgcagggggaaggagagctagatatcatgtcgcagtgtgcttggacatgacctgctgtcgcaga</t>
  </si>
  <si>
    <t>tgcagggggaaggagagctagatgtcatgtcgcagtgtgcttggacatgacctgctgtcgcaga</t>
  </si>
  <si>
    <t>tgcagggggacggcgacgagcgggacatcttcgagaagtacatcatcactgactgcgagaagtg</t>
  </si>
  <si>
    <t>tgcagggggacggcgacgagcgggacgtcttcgagaagtacatcatcactgactgcgagaagtg</t>
  </si>
  <si>
    <t>tgcagggggacggtacgtacttggttctcggcgagacccatctggatgacgccgtcgcggttgc</t>
  </si>
  <si>
    <t>tgcagggggacggtacgtacttggttctcggcgaggcccatctggatgacgccgtcgcggttgc</t>
  </si>
  <si>
    <t>tgcagggggacggttttctttggagtaaggaagaagcgacagtcgtcatgaatgaatgcagaaa</t>
  </si>
  <si>
    <t>tgcagggggacggttttctttggagtaaggaagaagcgacggtcgtcatgaatgaatgcagaaa</t>
  </si>
  <si>
    <t>tgcagggggagagcaggacgatgtcgatgaaggtgccattgttgcaaaccttcagcagcaggag</t>
  </si>
  <si>
    <t>tgcagggggagagcaggacgatgtcgatgaaggtgccattgttgcgaaccttcagcagcaggag</t>
  </si>
  <si>
    <t>tgcagggggaggtctgccccttcggtctcgcgcccgtcacctccaccgccatacagatggtgtt</t>
  </si>
  <si>
    <t>tgcagggggaggtctgccccttcggtctcgcgcccgtcacctccaccgccatccagatggtgtt</t>
  </si>
  <si>
    <t>tgcagggggatgaccaccataagcaccttcttctcgcggtcggccaggtagggcttgaggaagg</t>
  </si>
  <si>
    <t>tgcagggggatgaccaccataagcaccttcttctctcggtcggccaggtagggcttgaggaagg</t>
  </si>
  <si>
    <t>tgcagggggcacccagctgagctgagcatgcccagcccagagagagagagagagcagttggcag</t>
  </si>
  <si>
    <t>tgcagggggcacccagctgagttgagcatgcccagcccagagagagagagagagcagttggcag</t>
  </si>
  <si>
    <t>tgcagggggcacctcttccaccgacgctgctactgcctctgagtcttcctgacgatcatcgtct</t>
  </si>
  <si>
    <t>tgcagggggcacctcttcctccgacgctgctactgcctctgagtcttcctgacgatcatcgtct</t>
  </si>
  <si>
    <t>tgcagggggcagagcctggttggggggcaggggtcgcctctggccactgctgccattgctgcat</t>
  </si>
  <si>
    <t>tgcagggggcagtgcctggttggggggcaggggtcgcctctggccactgctgccattgctgcat</t>
  </si>
  <si>
    <t>tgcagggggcagccattcacagcgctcagagccctctgaaagcatcgatggacagaagcttcct</t>
  </si>
  <si>
    <t>tgcagggggcagccattcacagcgctcagagccctctgaaagcatcgatggacagcagcttcct</t>
  </si>
  <si>
    <t>tgcagggggcagggccctaactatacggacttagaatctagttttcacttttcataactagcta</t>
  </si>
  <si>
    <t>tgcagggggcagggccctaactatacggatttagaatctagttttcacttttcataactagcta</t>
  </si>
  <si>
    <t>tgcagggggccgtgcacggcgaccgcgtctacagggggccgttgcgcatcttagtcgttcgcgt</t>
  </si>
  <si>
    <t>tgcagggggccgtgcacggcggccgcgtctacagggggccgttgcgcatcttagtcgttcgcgt</t>
  </si>
  <si>
    <t>tgcagggggcctgcgcgccgacgacccttggtgaggtggcggacctgcgcaccgcgtcgcagag</t>
  </si>
  <si>
    <t>tgcagggggcctgcgcgccgacgacccttggtgaggtggcggacctgcgcaccgcgtcgcaggg</t>
  </si>
  <si>
    <t>tgcagggggcgacgaatggaactgcaatctgatccccgataacgccttggacagagcactatgt</t>
  </si>
  <si>
    <t>tgcagggggcgacgaatggaactgcaatctgatccctgataacgccttggacagagcactatgt</t>
  </si>
  <si>
    <t>tgcagggggcgccgcggcggcagccgcccctgctccagcgagaagtgccgcgtcatccatcgcg</t>
  </si>
  <si>
    <t>tgcagggggcgccgcggcggcagccgcccctgctccagggagaagtgccgcgtcatccatcgcg</t>
  </si>
  <si>
    <t>tgcagggggcgcggttgtagcagtggcactgccagtccccgtcgtcggagccgaaaaaaaaaaa</t>
  </si>
  <si>
    <t>tgcagggggcgcggttgtagctgtggcactgccagtccccgtcgtcggagccgaaaaaaaaaaa</t>
  </si>
  <si>
    <t>tgcagggggcgtaagaagcatgctgcatgcactgatgggtgcgtggttgatctgctggataagc</t>
  </si>
  <si>
    <t>tgcagggggcgtaagaagcatgctgcatgcactgatgggtgcgtggttgatctgctggataagt</t>
  </si>
  <si>
    <t>tgcagggggcgtcctccacgccgacgcatgggagccaccgacgtccctgccctagcgtgggagg</t>
  </si>
  <si>
    <t>tgcagggggcgtcctccacgccgccgcatgggagccaccgacgtccctgccctagcgtgggagg</t>
  </si>
  <si>
    <t>tgcaggggggcagcttgtcggggttcaggggacccaaaaggaggccaatctgtctgcctgcctc</t>
  </si>
  <si>
    <t>tgcaggggggcagcttgtcggggttcaggggacccaaaaggcggccaatctgtctgcctgcctc</t>
  </si>
  <si>
    <t>tgcaggggggccagtgccccctaactttgctatttttccattatacccactggcggacccagaa</t>
  </si>
  <si>
    <t>tgcaggggggccagtgccccctaactttgctatttttccattatacccagtggcggacccagaa</t>
  </si>
  <si>
    <t>tgcaggggggccttggccagagctccagaagcgtacctacgcacgtactccatgatcgcgatcg</t>
  </si>
  <si>
    <t>tgcagggggggcttggccagagctccagaagcgtacctacgcacgtactccatgatcgcgatcg</t>
  </si>
  <si>
    <t>tgcaggggggcgcgcggcgggggcacgagctgcgcttccacaggctttcttgaacggttgcggc</t>
  </si>
  <si>
    <t>tgcaggggggcgtgcggcgggggcacgagctgcgcttccacaggctttcttgaacggttgcggc</t>
  </si>
  <si>
    <t>tgcagggggggcacaataacccaccagatccccaacttgaagacctccttcgacggtcagaaag</t>
  </si>
  <si>
    <t>tgcagggggggcacaataacccaccagatccccaacttgaagacctccttcgatggtcagaaag</t>
  </si>
  <si>
    <t>tgcaggggggtcggcaccacgctcacgtctcctgctcgtttactttgcttgcattgcagtggga</t>
  </si>
  <si>
    <t>tgcaggggggtcggcaccacgctcacgtctcctgctcgtttactttgtttgcattgcagtggga</t>
  </si>
  <si>
    <t>tgcaggggggtcgtcaacgccgagccgaccgcgaatgcggccacaacgcctgagccacagcgtg</t>
  </si>
  <si>
    <t>tgcaggggggtcgtcaacgccgagccgaccgcgaatgcggccacaacgcctgagccacagcgtt</t>
  </si>
  <si>
    <t>tgcagggggtaagaccaccccccgagcactgttgtgatagaagaagacctcacacaggccgaga</t>
  </si>
  <si>
    <t>tgcagggggtaagaccaccccccgagcactgttgtgatagaagacgacctcacacaggccgaga</t>
  </si>
  <si>
    <t>tgcagggggtacatgtctaggacttatcgcacttaggtttgggaattgttaggaagctacaacc</t>
  </si>
  <si>
    <t>tgcagggggtacatgtctaggacttattgcacttaggtttgggaattgttaggaagctacaacc</t>
  </si>
  <si>
    <t>tgcagggggtatgttccccacagtgggccagaatgtcgagtctccatttttgaggggggctaaa</t>
  </si>
  <si>
    <t>tgcagggggtatgttccccacagtgggccagaatgtcgagtctcgatttttgaggggggctaaa</t>
  </si>
  <si>
    <t>tgcagggggtcgaggtgttcgacctgaacggcaaggcggtacccatcgttgatctgtggaagga</t>
  </si>
  <si>
    <t>tgcagggggttgaggtgttcgacctgaacggcaaggcggtacccatcgttgatctgtggaagga</t>
  </si>
  <si>
    <t>tgcagggggtcggcggaggtggttccgatcccgacggtggccaccgcgccgaacagcatcagca</t>
  </si>
  <si>
    <t>tgcagggggtcggcggaggtggttccgatcccgacggtggtcaccgcgccgaacagcatcagca</t>
  </si>
  <si>
    <t>tgcagggggtgcggagcatgtacgccgtggggaaggtgcggatgtgcgcgtccgagttccacct</t>
  </si>
  <si>
    <t>tgcagggggtgcggagcatgtacgctgtggggaaggtgcggatgtgcgcgtccgagttccacct</t>
  </si>
  <si>
    <t>tgcagggggtggtgcatgcgatgttcccagcggagctgcgggcggcgctggcgcggctgctggg</t>
  </si>
  <si>
    <t>tgcagggggtggtgcatgcgatgttcccagcggagctgcgggcggcgttggcgcggctgctggg</t>
  </si>
  <si>
    <t>tgcaggggtacatcaagaggatgaagagacagagcaaaatgatcgacccgttgctcgagcacgt</t>
  </si>
  <si>
    <t>tgcaggggtacatcaagaggatgaagagactgagcaaaatgatcgacccgttgctcgagcacgt</t>
  </si>
  <si>
    <t>tgcaggggtacggactcaccgagagcacggctattggcgcgtccacggactctgccgaggagag</t>
  </si>
  <si>
    <t>tgcaggggtacgggctcaccgagagcacggctattggcgcgtccacggactctgccgaggagag</t>
  </si>
  <si>
    <t>tgcaggggtacggcctgatattggcgtcgccgaccatgagtgcctcgcagaacacgccatcatc</t>
  </si>
  <si>
    <t>tgcaggggtacggcctggtattggcgtcgccgaccatgagtgcctcgcagaacacgccatcatc</t>
  </si>
  <si>
    <t>tgcaggggtacggtacgtactaggttctcggcgaggcccatctggatgacgccgtcgcggttgc</t>
  </si>
  <si>
    <t>tgcaggggtacggtacgtactaggttctcggcgaggcccatctggatgacgccgttgcggttgc</t>
  </si>
  <si>
    <t>tgcaggggtagctagctatagctaggtagccgcgtcgtcgatgtgaaggtggagctgtggatcc</t>
  </si>
  <si>
    <t>tgcaggggtagctagctatagctaggtagccgcgtcgtcgatgtggaggtggagctgtggatcc</t>
  </si>
  <si>
    <t>tgcaggggtaggcagctgcctgcgcgaaaattgattgccccaacgcgactactactaatacaga</t>
  </si>
  <si>
    <t>tgcaggggtaggcagctgcctgcgcgagaattgattgccccaacgcgactactactaatacaga</t>
  </si>
  <si>
    <t>tgcaggggtaggtggagctgagtcaggcgaggcgtgtgcagcagctagcctcggtcggttgcgt</t>
  </si>
  <si>
    <t>tgcaggtgtaggtggagctgagtcaggcgaggcgtgtgcagcagctagcctcggtcggttgcgt</t>
  </si>
  <si>
    <t>tgcaggggtagtagcatggtgacatcgttactgagacatccgatggttgctaggaaggcccaag</t>
  </si>
  <si>
    <t>tgcaggggtagtagcttggtgacatcgttactgagacatccgatggttgctaggaaggcccaag</t>
  </si>
  <si>
    <t>tgcaggggtatttttcacttttaagccagaggttaaaaattaggagtgcgaagctaccatgtcc</t>
  </si>
  <si>
    <t>tgcaggggtatttttcacttttaagccagaggttcaaaattaggagtgcgaagctaccatgtcc</t>
  </si>
  <si>
    <t>tgcaggggtcaacaaggaaatgtgctactgtcctcccacaccttcagatgatgaattctcggat</t>
  </si>
  <si>
    <t>tgcaggggtcaacaaggaaatgtgctactgtcctcccactccttcagatgatgaattctcggat</t>
  </si>
  <si>
    <t>tgcaggggtcctccgcccgaccgcccaggcctgtggcgccgtgcctctctggtgctataccagt</t>
  </si>
  <si>
    <t>tgcaggggtcctccgcccgaccgcccaggcctgtggcgccgtgcgtctctggtgctataccagt</t>
  </si>
  <si>
    <t>tgcaggggtcgacatgcacatggacacttttctctgaatagactatgcaatagtgctaatagtt</t>
  </si>
  <si>
    <t>tgcaggggtcgacatgcacatggacacttttctctgaatagactatgcagtagtgctaatagtt</t>
  </si>
  <si>
    <t>tgcaggggtcgacggagtcctggtcccagcttctgagcacgccgtgcgggtcaaccagcccctg</t>
  </si>
  <si>
    <t>tgcaggggtcgacggagtcctggtcccagcttctgagcacgccgtgcgggtcgaccagcccctg</t>
  </si>
  <si>
    <t>tgcaggggtcgacggagttgatgtcccagttgtcgagcacgttgtaggggtcctccagctccgt</t>
  </si>
  <si>
    <t>tgcaggggtcgacggagtttatgtcccagttgtcgagcacgttgtaggggtcctccagctccgt</t>
  </si>
  <si>
    <t>tgcaggggtcggcggagccctcgaccccgccgttggcggcggcctccaccccgccgaaaaaaaa</t>
  </si>
  <si>
    <t>tgcaggggtcggcggagccctcgatcccgccgttggcggcggcctccaccccgccgaaaaaaaa</t>
  </si>
  <si>
    <t>tgcaggggtcgtcggaggacaccgacgtggaggcggactcccacgtgacccaagccgaggccga</t>
  </si>
  <si>
    <t>tgcaggggtcgtcggaggacaccgacgtggaggcggcctcccacgtgacccaagccgaggccga</t>
  </si>
  <si>
    <t>tgcaggggtctacattggaatggagtagacctctaaaaaaatatccacaaacatataattagct</t>
  </si>
  <si>
    <t>tgcaggggtctacattggaatggagtagacctctaaaaaattatccacaaacatataattagct</t>
  </si>
  <si>
    <t>tgcaggggtctcgccgtgccacaggcgcccatcgcccccactggtgccgtaccgtgcctcccct</t>
  </si>
  <si>
    <t>tgcaggggtctcgccgtgccacaggcgcccatcgcctccactggtgccgtaccgtgcctcccct</t>
  </si>
  <si>
    <t>tgcaggggtgccacatggtgcactgcgcctacaactcactgtggatgggcaacttcatccaccc</t>
  </si>
  <si>
    <t>tgcaggggtgccacatggtgcactgcgcctacaactcgctgtggatgggcaacttcatccaccc</t>
  </si>
  <si>
    <t>tgcaggggtgcgacgcgtccgtgctgctggatgcggcacctggcagcaacgccagcactgtgga</t>
  </si>
  <si>
    <t>tgcaggggtgcgaggcgtccgtgctgctggatgcggcacctggcagcaacgccagcactgtgga</t>
  </si>
  <si>
    <t>tgcaggggtgcgacggctcggtgctgatggacgccacgacgacgatgcccgaaaaaaaaaaaaa</t>
  </si>
  <si>
    <t>tgcaggggtgcgacggctcggtgctgatggacgccacgccgacgatgcccgaaaaaaaaaaaaa</t>
  </si>
  <si>
    <t>tgcaggggtggaagggccgcatcctctacgctcactccacctgggttgcagacgaatcgtagat</t>
  </si>
  <si>
    <t>tgcaggggtggaagggccgcatcctctacgctcattccacctgggttgcagacgaatcgtagat</t>
  </si>
  <si>
    <t>tgcaggggtggaggacgtgcgggtgtcggtggacacgggcctggtggtggtcaagggctcctcc</t>
  </si>
  <si>
    <t>tgcaggggtggaggacgttcgggtgtcggtggacacgggcctggtggtggtcaagggctcctcc</t>
  </si>
  <si>
    <t>tgcaggggtggatccatgagaggagagaaattggggattaatgcccctaccaactggagctccg</t>
  </si>
  <si>
    <t>tgcaggggtggatccatgagaggagggaaattggggattaatgcccctaccaactggagctccg</t>
  </si>
  <si>
    <t>tgcaggggtggccacattccccccaaattcccagattggtttcttgcaagaaccaacataatgc</t>
  </si>
  <si>
    <t>tgcaggggtggccactttccccccaaattcccagattggtttcttgcaagaaccaacataatgc</t>
  </si>
  <si>
    <t>tgcaggggtggtcgggtggacgtggaccgcgacgcgccaacattttcccactgccgtccgtcta</t>
  </si>
  <si>
    <t>tgcaggggtggtcgggtggacgtggaccgcgacgcgccaacatttttccactgccgtccgtcta</t>
  </si>
  <si>
    <t>tgcaggggtggtgctacgagaaaagggagatcctgctggtctacgactacatgcgcaacggcag</t>
  </si>
  <si>
    <t>tgcaggggtggtgctacgagaaaggggagatcctgctggtctacgactacatgcgcaacggcag</t>
  </si>
  <si>
    <t>tgcaggggtggtgctacgagaagggggagatcttgcttgtctacgactacatgcgcaacggcag</t>
  </si>
  <si>
    <t>tgcaggggtggtgctacgagaagggggagatcctgcttgtctacgactacatgcgcaacggcag</t>
  </si>
  <si>
    <t>tgcaggggtggttaaaaaggctgtggggggaggagagagagtgctccatcgtgtcgtgtgtgtc</t>
  </si>
  <si>
    <t>tgcaggggtggttaaaaagggtgtggggggaggagagagagtgctccatcgtgtcgtgtgtgtc</t>
  </si>
  <si>
    <t>tgcaggggtgtaccgtcggcgccgaccgatgacccgacgatctggcgcccgtctctctctttgc</t>
  </si>
  <si>
    <t>tgcaggggtgtaccgtcggcgccgaccgatgacccgacgatttggcgcccgtctctctctttgc</t>
  </si>
  <si>
    <t>tgcaggggtgtccgttcacatcggctgccgaagagacgtcagcgtagcggagcactgcactgtt</t>
  </si>
  <si>
    <t>tgcaggggtgtccgttcacatcggttgccgaagagacgtcagcgtagcggagcactgcactgtt</t>
  </si>
  <si>
    <t>tgcaggggtgtgtgggtggttaaacatgcatacatgcagatgggccactgcataataccagagt</t>
  </si>
  <si>
    <t>tgcaggggtgtgtgggtggttaaacatgcatacatgcagatgggccgctgcataataccagagt</t>
  </si>
  <si>
    <t>tgcaggggttaacataccgagcttgcaaacaaccacctgggcctctgatctgatgtatgggcat</t>
  </si>
  <si>
    <t>tgcaggggttaacataccgagcttgcaaacaaccgcctgggcctctgatctgatgtatgggcat</t>
  </si>
  <si>
    <t>tgcaggggttcccctagagcaatttgaccagggggtggaggctgtggacctcagtgagtccaag</t>
  </si>
  <si>
    <t>tgcaggggttcccctagtgcaatttgaccagggggtggaggctgtggacctcagtgagtccaag</t>
  </si>
  <si>
    <t>tgcaggggttccgagacggcaagacacgtccttcctccgtcgtccgtccgcgcgcgctctggcg</t>
  </si>
  <si>
    <t>tgcaggggttccgagacggccagacacgtccttcctccgtcgtccgtccgcgcgcgctctggcg</t>
  </si>
  <si>
    <t>tgcaggggttcggcggcggcttaaacaacacacacagcaagaaagagagaaaggaagatgcagg</t>
  </si>
  <si>
    <t>tgcaggggttcggcggcggcttaaacaacacacagagcaagaaagagagaaaggaagatgcagg</t>
  </si>
  <si>
    <t>tgcaggggttgatcagaagctgcggcggcatcaagcacccgactgaggagggactaccatgtgc</t>
  </si>
  <si>
    <t>tgcaggggttgatcaggagctgcggcggcatcaagcacccgactgaggagggactaccatgtgc</t>
  </si>
  <si>
    <t>tgcaggggttggtcaataagagcttgggagcttatgtacctgtgtgcatcatctatgccaccaa</t>
  </si>
  <si>
    <t>tgcaggggttggtcagtaagagcttgggagcttatgtacctgtgtgcatcatctatgccaccaa</t>
  </si>
  <si>
    <t>tgcaggggttgtgccagcggtgactaatcctgtcatcatgctgttgggcttacgactcatcatc</t>
  </si>
  <si>
    <t>tgcaggggttgtgccagcggtgactaatcttgtcatcatgctgttgggcttacgactcatcatc</t>
  </si>
  <si>
    <t>tgcaggggttgttaagagcgagagcagatgacttgatatttcacctagtgcatgttgatcgtgt</t>
  </si>
  <si>
    <t>tgcaggggttgttaagagcgggagcagatgacttgatatttcacctagtgcatgttgatcgtgt</t>
  </si>
  <si>
    <t>tgcaggggttttcctctgcacgcagcaatcgacaagtgagtaatggccaaagcaatccacaaca</t>
  </si>
  <si>
    <t>tgcaggggttttcctctgcacgcagcaattgacaagtgagtaatggccaaagcaatccacaaca</t>
  </si>
  <si>
    <t>tgcagggtaaataatctaacaatccagctactgattggctcgacctaatgctaatggtctaggg</t>
  </si>
  <si>
    <t>tgcagggtaaataatctagcaatccagctactgattggctcgacctaatgctaatggtctaggg</t>
  </si>
  <si>
    <t>tgcagggtaactgggttcgtcgaggtcgagattttactgtgctgacgcacgcaagatgctgctc</t>
  </si>
  <si>
    <t>tgcagggtaagtgggttcgtcgaggtcgagattttactgtgctgacgcacgcaagatgctgctc</t>
  </si>
  <si>
    <t>tgcagggtaagcaacagaagatccgacaatggtgctgaaggatataggaacgttgactagaaag</t>
  </si>
  <si>
    <t>tgcagggtaagcaagagaagatccgacaatggtgctgaaggatataggaacgttgactagaaag</t>
  </si>
  <si>
    <t>tgcagggtaaggctaccccgtcatctcatctgatctctagaatagtgggacgttcatgtcgtct</t>
  </si>
  <si>
    <t>tgcagggtaaggctactccgtcatctcatctgatctctagaatagtgggacgttcatgtcgtct</t>
  </si>
  <si>
    <t>tgcagggtaagttcaatgcacattatggaataatatgcacaaaagcatcctagctgtttgttat</t>
  </si>
  <si>
    <t>tgcagggtaagttcaatgcatattatggaataatatgcacaaaagcatcctagctgtttgttat</t>
  </si>
  <si>
    <t>tgcagggtaataagaaaggctggcagctggctgagataaaaacgggagttcttgaacaaccagt</t>
  </si>
  <si>
    <t>tgcagggtaataagaaaggctggcagctggctgagataaaaacgggagttcttgaacgaccagt</t>
  </si>
  <si>
    <t>tgcagggtaattttataatgacaaatttatatggtctttgagcacacatggtatctaaagacct</t>
  </si>
  <si>
    <t>tgcagggtaattttataatgaccaatttatatggtctttgagcacacatggtatctaaagacct</t>
  </si>
  <si>
    <t>tgcagggtacatgcttgccccatgtggttgcagcgttaacttgagtgctaacaagagtagataa</t>
  </si>
  <si>
    <t>tgcagggtacatgcttgtcccatgtggttgcagcgttaacttgagtgctaacaagagtagataa</t>
  </si>
  <si>
    <t>tgcagggtacatggaccccgaatatgtggttactcaagagttgacagagaagagtgatatatac</t>
  </si>
  <si>
    <t>tgcagggtacatggaccctgaatatgtggttactcaagagttgacagagaagagtgatatatac</t>
  </si>
  <si>
    <t>tgcagggtacattcgtctctgcctacctactccctccagtgaagagaatccaagaagccagcag</t>
  </si>
  <si>
    <t>tgcagggtacattcgtctctgcctacctgctccctccagtgaagagaatccaagaagccagcag</t>
  </si>
  <si>
    <t>tgcagggtaccaaaatgcacgcatctggttttcatttttcattacggtgtacggagtactatat</t>
  </si>
  <si>
    <t>tgcagggtaccaaaatgcacgcatctggttttcatttttcattacggtgtacggagtattatat</t>
  </si>
  <si>
    <t>tgcagggtacggtgcttcatgtttcgtcctccgacaatagagagcttcctaagcgtgcatatgg</t>
  </si>
  <si>
    <t>tgcagggtacggtgcttcatgtttcgtcctcggacaatagagagcttcctaagcgtgcatatgg</t>
  </si>
  <si>
    <t>tgcagggtacggtgcttcatgtttcgtcctcggacaatacagagcttcctaaagcgtgcacgcg</t>
  </si>
  <si>
    <t>tgcagggtacggtgcttcatgtttcgtcctcggacaatagagagcttcctaaagcgtgcacgcg</t>
  </si>
  <si>
    <t>tgcagggtacggtggaggcggcgggtacgcgggggcggggcggcctcatcagcctcataaagag</t>
  </si>
  <si>
    <t>tgcagggtacggtggaggcggcgggtacgtgggggcggggcggcctcatcagcctcataaagag</t>
  </si>
  <si>
    <t>tgcagggtactgaaatagttttgccctcctcgacagttgtgttcatctcagacacaattcgact</t>
  </si>
  <si>
    <t>tgcagggtactgaaatagtttttccctcctcgacagttgtgttcatctcagacacaattcgact</t>
  </si>
  <si>
    <t>tgcagggtagaaattaagacagggagaaaaggtagtcatgaccagcatgaagagcaaaagtata</t>
  </si>
  <si>
    <t>tgcagggtagaaattaagacagggagaaaaggtagtcatggccagcatgaagagcaaaagtata</t>
  </si>
  <si>
    <t>tgcagggtagcatccaaacatgcctgtgacggcgcccttctcccgttgcttcaaatatacctct</t>
  </si>
  <si>
    <t>tgcagggtagcatccaaacatgcctgtgacggcgcccttctcccgttgcttcaaatatgcctct</t>
  </si>
  <si>
    <t>tgcagggtagcgaggcgatccgacagggcgttctcctggtgcaccgtccgaaaaaaaaaaaaaa</t>
  </si>
  <si>
    <t>tgcagggtggcgaggcgatccgacagggcgttctcctggtgcaccgtccgaaaaaaaaaaaaaa</t>
  </si>
  <si>
    <t>tgcagggtaggcctgtcaaagtcgcatattcagtcagtaacaggggctgaagagccatgattat</t>
  </si>
  <si>
    <t>tgcagggtaggcctgtcaaagtcgcatattcagtcagtaacaggggctgaagagcgatgattat</t>
  </si>
  <si>
    <t>tgcagggtagggcgagcccgagccgagcctaaagaaagtatgtatgggcctagtgctagctgcc</t>
  </si>
  <si>
    <t>tgcagggtagggcgagcccgagccgagcctaaagaaagtatgtatgggcctagtgctagctgtc</t>
  </si>
  <si>
    <t>tgcagggtagtttgtgggctagcacgctcatgaggcctctgaggcttcttgtacgtgaaacgct</t>
  </si>
  <si>
    <t>tgcagggtagtttgtgggctagcacgctcatgaggcctctgaggcttcttgttcgtgaaacgct</t>
  </si>
  <si>
    <t>tgcagggtataactctggctgaaaaaccaatgccgtccaggatgtgtagacaagcagcagcctg</t>
  </si>
  <si>
    <t>tgcagggtataactctggctgaaaaaccaatgccgtccatgatgtgtagacaagcagcagcctg</t>
  </si>
  <si>
    <t>tgcagggtatatatgtaccacatatacatcagaataggccagcaaaaaatattggctgcatggt</t>
  </si>
  <si>
    <t>tgcagggtatatatgtaccacatatacatcagaataggccagcaaacaatattggctgcatggt</t>
  </si>
  <si>
    <t>tgcagggtatcaacttcattggacctcccgcttccacataatccagtgtttagcccatgcccta</t>
  </si>
  <si>
    <t>tgcagggtatcgacttcattggacctcccgcttccacataatccagtgtttagcccatgcccta</t>
  </si>
  <si>
    <t>tgcagggtatcatttcagaaactgatgtatcacccacaaccaccgactcaggcagcacacaggc</t>
  </si>
  <si>
    <t>tgcagggtatcatttcagaaactgatgtatcacccacacccaccgactcaggcagcacacaggc</t>
  </si>
  <si>
    <t>tgcagggtatcccaatttatccccagatcttaaccctacaatatcacagatgagatgaaactat</t>
  </si>
  <si>
    <t>tgcagggtatcccaatttatccccagatcttaaccctagaatatcacagatgagatgaaactat</t>
  </si>
  <si>
    <t>tgcagggtatcttttccccctcttcactttgcttgaatatatgtgtgctgattttagtgtccat</t>
  </si>
  <si>
    <t>tgcagggtatcttttccccctcttcagtttgcttgaatatatgtgtgctgattttagtgtccat</t>
  </si>
  <si>
    <t>tgcagggtatgaaaattccatacctttggtatcctctagtgtcattacttcatcccatgagtcg</t>
  </si>
  <si>
    <t>tgcagggtatgaaaattccatacctttggtatcctttagtgtcattacttcatcccatgagtcg</t>
  </si>
  <si>
    <t>tgcagggtatgatggtgcccagcgtgctgttctgagggttcagctggtactcgcccagggcgac</t>
  </si>
  <si>
    <t>tgcagggtatgatggtgcccagcgtgctgttctgagggttcagctggtactcgtccagggcgac</t>
  </si>
  <si>
    <t>tgcagggtatgcggaggctgcaagcatgagataggacatggccattacttgagctgcatgggaa</t>
  </si>
  <si>
    <t>tgcagggtatgcggaggctgcaagcatgaggtaggacatggccattacttgagctgcatgggaa</t>
  </si>
  <si>
    <t>tgcagggtattcgtatgtatgggccgccgtgagcggccagcaaatgtctttgcaatttcaccag</t>
  </si>
  <si>
    <t>tgcagggtgttcgtatgtatgggccgccgtgagcggccagcaaatgtctttgcaatttcaccag</t>
  </si>
  <si>
    <t>tgcagggtcaaagacaaggtactccttgtgaaaaaagttttctgtacacaaatgtgggcttggg</t>
  </si>
  <si>
    <t>tgcagggtcgaagacaaggtactccttgtgaaaaaagttttctgtacacaaatgtgggcttggg</t>
  </si>
  <si>
    <t>tgcagggtcaacagacgactatgaaaattcatcacacacttcagatggtatttttactgaaaag</t>
  </si>
  <si>
    <t>tgcagggtcaacagacgactatgaaaattcatcacatacttcagatggtatttttactgaaaag</t>
  </si>
  <si>
    <t>tgcagggtcaacttcataggttggtttacatcaaccgtcttaggctccacaccgtagtagtgga</t>
  </si>
  <si>
    <t>tgcagggtcaacttcataggttggtttacatcaaccgtcttaggctccacaccgtggtagtgga</t>
  </si>
  <si>
    <t>tgcagggtcaagccatcagtgaccttgccccgactttgacgagcttcgtcagccgacgacacat</t>
  </si>
  <si>
    <t>tgcagggtcaagctatcagtgaccttgccccgactttgacgagcttcgtcagccgacgacacat</t>
  </si>
  <si>
    <t>tgcagggtcaccagcaacaccgcccacacctggaagtagtcgttcaccttcgtggtgcccgaca</t>
  </si>
  <si>
    <t>tgcagggtcaccagcagcaccgcccacacctggaagtagtcgttcaccttcgtggtgcccgaca</t>
  </si>
  <si>
    <t>tgcagggtcaccagcaatggttctctgggtggtggcactgcaacagatgcaacatgacctttgt</t>
  </si>
  <si>
    <t>tgcagggtcaccagcaatggttctctgggtggcggcactgcaacagatgcaacatgacctttgt</t>
  </si>
  <si>
    <t>tgcagggtcaccttcttgcgagccatggcaccctagctagctaaccctagcctagcctgcaaat</t>
  </si>
  <si>
    <t>tgcagggtcaccttcttgcgagccatggcaccctagctagctagccctagcctagcctgcaaat</t>
  </si>
  <si>
    <t>tgcagggtcagcacagggcgtcgaaaagtatgcataccatacgtcttccctagctagccaacgt</t>
  </si>
  <si>
    <t>tgcagggtcagcacagggcgtcgaaaagtatgcatagcatacgtcttccctagctagccaacgt</t>
  </si>
  <si>
    <t>tgcagggtcaggccatgtgataaatctcgcaaagagaggcagaggccattagatctgatgagtg</t>
  </si>
  <si>
    <t>tgcagggtcaggccatgtgataaatctcgctaagagaggcagaggccattagatctgatgagtg</t>
  </si>
  <si>
    <t>tgcagggtcaggggacgtcgcgcgacgacacggaaacgatgcacacccccaatctcctacaact</t>
  </si>
  <si>
    <t>tgcagggtcaggggacgtcgcgcgacgacacggaaacgatgcatacccccaatctcctacaact</t>
  </si>
  <si>
    <t>tgcagggtcagggtcagaggctgctgagagaaaaacatctgtcatcttcatgctctccagggca</t>
  </si>
  <si>
    <t>tgcagggtcagggtcagaggttgctgagagaaaaacatctgtcatcttcatgctctccagggca</t>
  </si>
  <si>
    <t>tgcagggtcagggtgtggagagagagatgcgtgcgccatagctaggactcctagctagcgtagt</t>
  </si>
  <si>
    <t>tgcagggtcagggtgtggagagagagatgcgtgcgccatagctaggactcctagctagcttagt</t>
  </si>
  <si>
    <t>tgcagggtcagtgagagggacggagcacagcgggacagatagtgatggcgacgagagagaagag</t>
  </si>
  <si>
    <t>tgcagggtcggtgagagggacggagcacagcgggacagatagtgatggcgacgagagagaagag</t>
  </si>
  <si>
    <t>tgcagggtcatcaaccctgctagtgccaccgatgttctcgccagtcaatcaggttctccaggat</t>
  </si>
  <si>
    <t>tgcagggtcatcaaccctgctagtgccaccgatgttctcgccagtcaatcaggttcttcaggat</t>
  </si>
  <si>
    <t>tgcagggtcatctcatcacgctcacacggtcagaccacaaacgttcctcgccagttcgccacaa</t>
  </si>
  <si>
    <t>tgcagggtcatctcatcacgctcacacggtcacaccacaaacgttcctcgccagttcgccacaa</t>
  </si>
  <si>
    <t>tgcagggtcatgtaaaggatggtggactgggtgtcttccgcatacctctccaactcagcactcg</t>
  </si>
  <si>
    <t>tgcagggtcatgtaaaggatggtggactgggtgtcttccgcatacctctccaactcagcgctcg</t>
  </si>
  <si>
    <t>tgcagggtcattgcgccgtcatcagcggtgtggtagtgcttgtacacggccttgaggctgctgc</t>
  </si>
  <si>
    <t>tgcagggtcattgcgccgtcgtcagcggtgtggtagtgcttgtacacggccttgaggctgctgc</t>
  </si>
  <si>
    <t>tgcagggtccaagaagttcaggcacgcgatcctcaagaacctgattctagggctcaggaagcgc</t>
  </si>
  <si>
    <t>tgcagggtccaagaagttcaggcacgcgatcctcaagaacctggttctagggctcaggaagcgc</t>
  </si>
  <si>
    <t>tgcagggtccagagcacaacactagctagagctaggcagatgctgccatgcatgtccaagtcca</t>
  </si>
  <si>
    <t>tgcagggttcagagcacaacactagctagagctaggcagatgctgccatgcatgtccaagtcca</t>
  </si>
  <si>
    <t>tgcagggtccataagtgaagagtgtacacctataggattattattaaacgaatggaccatcaca</t>
  </si>
  <si>
    <t>tgcagggtccataagtgaagagtgtacacctctaggattattattaaacgaatggaccatcaca</t>
  </si>
  <si>
    <t>tgcagggtccctcggccgtgctaccgctgctgctgttgggctggttcggatccgaaaaaaaaaa</t>
  </si>
  <si>
    <t>tgcagggtccctcggccgtgctgccgctgctgctgttgggctggttcggatccgaaaaaaaaaa</t>
  </si>
  <si>
    <t>tgcagggtccctcttatgagggttggtcctccagagtctgtcagctctatggctagtaggttac</t>
  </si>
  <si>
    <t>tgcagggtccctcttatgagggttggttctccagagtctgtcagctctatggctagtaggttac</t>
  </si>
  <si>
    <t>tgcagggtcccttgcctgcttctaaacgtcgtgtagctcatcctcaccaggaacaagccatatg</t>
  </si>
  <si>
    <t>tgcagggtcccttgcctgcttctaaacgtcgtgtagctcatcctcacctggaacaagccatatg</t>
  </si>
  <si>
    <t>tgcagggtccgcgtgcttggacgggctccaggattggcggagttccctaattggcaggcatgca</t>
  </si>
  <si>
    <t>tgcagggtccgcgtgcttggacgtgctccaggattggcggagttccctaattggcaggcatgca</t>
  </si>
  <si>
    <t>tgcagggtcctgaggatcctcgatctgagccctcccatttctcctcgcctccgtccactctcac</t>
  </si>
  <si>
    <t>tgcagggtcttgaggatcctcgatctgagccctcccatttctcctcgcctccgtccactctcac</t>
  </si>
  <si>
    <t>tgcagggtccttactccttcctccttgcggagcgctagcctttcggattcgggagcgcctgtgt</t>
  </si>
  <si>
    <t>tgcagggtccttactccttcctccttgcggagcgctagcctttcggattcgggagcgcttgtgt</t>
  </si>
  <si>
    <t>tgcagggtccttccaagcgacgactggttcatcgacattgcccaggagagtatcagtaggatca</t>
  </si>
  <si>
    <t>tgcagggtccttccaagcgacgactggttcatcgacgttgcccaggagagtatcagtaggatca</t>
  </si>
  <si>
    <t>tgcagggtcgacgtcgcagcacggcaagcagcagcaccgcacggtgctaccaccgttgccgagc</t>
  </si>
  <si>
    <t>tgcagggtcgacgtcgcagcacggcaagcagcagcaccgcacggtgctaccgccgttgccgagc</t>
  </si>
  <si>
    <t>tgcagggtcgaggccgccccgcgacgacaggtcacccgcatcaccacttcctctgtgtcgccat</t>
  </si>
  <si>
    <t>tgcagggtcgagggcgccccgcgacgacaggtcacccgcatcaccacttcctctgtgtcgccat</t>
  </si>
  <si>
    <t>tgcagggtcgatatcgtcgttgcaaacttttatttatctgtgctgcttttttccttgttatcga</t>
  </si>
  <si>
    <t>tgcagggtcgatatcgtcgttgcaaacttttatttatctgtggtgcttttttccttgttatcga</t>
  </si>
  <si>
    <t>tgcagggtcgcactcgcacagcggcgagggatttgagggggaggatgatgacgccgttgggacg</t>
  </si>
  <si>
    <t>tgcagggtcgcactcgtacagcggcgagggatttgagggggaggatgatgacgccgttgggacg</t>
  </si>
  <si>
    <t>tgcagggtcgccgtcgccgtatcctcctccctgtagtgccgcagcagcaagttggccagatccc</t>
  </si>
  <si>
    <t>tgcagggtcgccgtcgccgtatcctcctccctgtagtgccgcagcagcaagttggccagatcct</t>
  </si>
  <si>
    <t>tgcagggtcgcgtacgtgatgagcaattggatgatatgcattgggcggcgaagcaatagggcga</t>
  </si>
  <si>
    <t>tgcagggtcgcgtacgtgatgagcaattggatgatatgcattgggcggcgaagcaatatggcga</t>
  </si>
  <si>
    <t>tgcagggtcggcacagcggcggcggcggcgacagcaccctctcctctgggcctgctcgcgcagc</t>
  </si>
  <si>
    <t>tgcagggttggcacagcggcggcggcggcgacagcaccctctcctctgggcctgctcgcgcagc</t>
  </si>
  <si>
    <t>tgcagggtcggcacgacaaggctgacgacgagcaggccgaggaagaggacaagcacgcagagct</t>
  </si>
  <si>
    <t>tgcagggtcggcacgacgaggctgacgacgagcaggccgaggaagaggacaagcacgcagagct</t>
  </si>
  <si>
    <t>tgcagggtcggcggggggacgacgacgttgtcctgctgctgaccctgcggctgcttcccagcgc</t>
  </si>
  <si>
    <t>tgcagggtcggcggggggacgacgacgttgtcctgcttctgaccctgcggctgcttcccagcgc</t>
  </si>
  <si>
    <t>tgcagggtcgtccagcagcgacgccacgctatctacagctgtattgaatctctagtaatagaat</t>
  </si>
  <si>
    <t>tgcagggtcgtccagcagcgacgccacgctgtctacagctgtattgaatctctagtaatagaat</t>
  </si>
  <si>
    <t>tgcagggtcgtcgtcgacaatgagacgcgcgaggactgcacgctcgtcaaggtttgtttgctct</t>
  </si>
  <si>
    <t>tgcagggtcgtcgtcgacaatgagacgcgcgaggactgcacgctggtcaaggtttgtttgctct</t>
  </si>
  <si>
    <t>tgcagggtctggaagccacagcgagtgatgctggagaaagaaaggcacaggagggcaggcaatg</t>
  </si>
  <si>
    <t>tgcagggtctggaagctacagcgagtgatgctggagaaagaaaggcacaggagggcaggcaatg</t>
  </si>
  <si>
    <t>tgcagggtctggcctggtctgcttaagcaatcagcatgctattacccgctccaaaacagtcgaa</t>
  </si>
  <si>
    <t>tgcagggtctggcctggtctgcttaagcaatcagcctgctattacccgctccaaaacagtcgaa</t>
  </si>
  <si>
    <t>tgcagggtcttcccctcgcaggggcccttcttcactaggagcgtgagcacaggcggcggatccg</t>
  </si>
  <si>
    <t>tgcagtgtcttcccctcgcaggggcccttcttcactaggagcgtgagcacaggcggcggatccg</t>
  </si>
  <si>
    <t>tgcagggtcttctcgtacgtgagaagtccccccacatgcgaacgagaaactccccacagccacg</t>
  </si>
  <si>
    <t>tgcagggtgttctcgtacgtgagaagtccccccacatgcgaacgagaaactccccacagccacg</t>
  </si>
  <si>
    <t>tgcagggtctttaagacctcgagcatcatcacaaaggtagtaggagatttcggcttccactgtt</t>
  </si>
  <si>
    <t>tgcagggtctttaagagctcgagcatcatcacaaaggtagtaggagatttcggcttccactgtt</t>
  </si>
  <si>
    <t>tgcagggtgaaccaaaatgcgcaatacgacgagacaaatccgacagtgagggtgcgtgcccagc</t>
  </si>
  <si>
    <t>tgcagggtgaaccaaaatgcgcaatacgacgagacaaatccgacggtgagggtgcgtgcccagc</t>
  </si>
  <si>
    <t>tgcagggtgaactcgcgccgagatctggagggagggacagggactcagggagacggcgagccga</t>
  </si>
  <si>
    <t>tgcagggtgaactcgcgccgagatctggagggagggacggggactcagggagacggcgagccga</t>
  </si>
  <si>
    <t>tgcagggtgaagccgccgcagcgccgcagccagcgctacgcccgaaaaaaaaaaaaaaaaaaaa</t>
  </si>
  <si>
    <t>tgcagggtgaagccgccgcggcgccgcagccagcgctacgcccgaaaaaaaaaaaaaaaaaaaa</t>
  </si>
  <si>
    <t>tgcagggtgacatggatactggaggccaaagagctttaggattttacccctttttacttcttac</t>
  </si>
  <si>
    <t>tgcagggtgacatggatactggaggccaaagagctttaggattttacccctttttacttcttag</t>
  </si>
  <si>
    <t>tgcagggtgacgtggtgttcgaggtggacgccatcggctgggctccctccgaaaaaaaaaaaaa</t>
  </si>
  <si>
    <t>tgcagggtgatgtggtgttcgaggtggacgccatcggctgggctccctccgaaaaaaaaaaaaa</t>
  </si>
  <si>
    <t>tgcagggtgactctggatgaggagcgagcatgcgtcggaggagatcgaggaccccatgcctaca</t>
  </si>
  <si>
    <t>tgcagggtgactctgggtgaggagcgagcatgcgtcggaggagatcgaggaccccatgcctaca</t>
  </si>
  <si>
    <t>tgcagggtgactgacggaggggacgcgcgttcgagcaaaaaattctcgggcgcgggagcggaaa</t>
  </si>
  <si>
    <t>tgcagggtgactgacggaggggacgcgcgttcgagcaataaattctcgggcgcgggagcggaaa</t>
  </si>
  <si>
    <t>tgcagggtgagcataccgacatataggatcacagtcaaccaaaccataattccttaaaaacata</t>
  </si>
  <si>
    <t>tgcagggtgagcataccgacatataggatcacagtcaaccaaaccataattccttaaaagcata</t>
  </si>
  <si>
    <t>tgcagggtgagctagccgtgcagttgcggctccagatgggcagacacgtggcgctggagcacgg</t>
  </si>
  <si>
    <t>tgcagggtgagctagccgtgcagttgcggctccagatgggcaggcacgtggcgctggagcacgg</t>
  </si>
  <si>
    <t>tgcagggtgcaacgcctcaggaatattaagccatcgtgcaggagacaccctaagcttgggcagg</t>
  </si>
  <si>
    <t>tgcagggtgcaacgcctcaggaatattaagccatcgtgcaggagacacccttagcttgggcagg</t>
  </si>
  <si>
    <t>tgcagggtgcacaataaaatgcgggtggtcgaggccatctggccagccatgcaatgctttatgc</t>
  </si>
  <si>
    <t>tgcagggtgcacaatataatgcgggtggtcgaggccatctggccagccatgcaatgctttatgc</t>
  </si>
  <si>
    <t>tgcagggtgcacgcagtctgcgagcaaccctcaagcctccttgaatgatgaagcaccaagtgcc</t>
  </si>
  <si>
    <t>tgcagggtgcacgcagtctgcgagcaaccctcaagcctccttgaatgatgaaggaccaagtgcc</t>
  </si>
  <si>
    <t>tgcagggtgcagaccatttgctttgtgtttgtttgcgagaccacgagtccatataagtgttagc</t>
  </si>
  <si>
    <t>tgcagggtgcaggccatttgctttgtgtttgtttgcgagaccacgagtccatataagtgttagc</t>
  </si>
  <si>
    <t>tgcagggtgcagccagcggacgcggccacgaacagcacgccgtcatctgccgtgcaccgaaaaa</t>
  </si>
  <si>
    <t>tgcagggtgcagccagcggacgcgggcacgaacagcacgccgtcatctgccgtgcaccgaaaaa</t>
  </si>
  <si>
    <t>tgcagggtgcaggcaggcactgcatttccatttcaaccgcttgtatcgatcgagttggaaactg</t>
  </si>
  <si>
    <t>tgcagggtgcaggcaggcactgcatttccatttcaaccgcttgtgtcgatcgagttggaaactg</t>
  </si>
  <si>
    <t>tgcagggtgcaggcagttgctagactgctacctacagcaccatgctactctctgaacaaaaaga</t>
  </si>
  <si>
    <t>tgcagggtgcaggcagttgctagcctgctacctacagcaccatgctactctctgaacaaaaaga</t>
  </si>
  <si>
    <t>tgcagggtgcagggtagaagtagaagcgaagaacattgttgttatgcagccatccgagcttcct</t>
  </si>
  <si>
    <t>tgcagggtgcagggtagaagtagaagcgtagaacattgttgttatgcagccatccgagcttcct</t>
  </si>
  <si>
    <t>tgcagggtgcaggtgcacatatatccaggcacaaggcaaggggctggcttttggactggagtct</t>
  </si>
  <si>
    <t>tgcagggtgcaggtgcacatatatccaggcacaaggcaaggggctggtttttggactggagtct</t>
  </si>
  <si>
    <t>tgcagggtgcatgagcacgaacactgttgtgtgcagtgctagtctatgcaaaggtgagaaagga</t>
  </si>
  <si>
    <t>tgcagggtgcatgagcacgaacactgttgtgtgtagtgctagtctatgcaaaggtgagaaagga</t>
  </si>
  <si>
    <t>tgcagggtgcatgctctgcccgcttctgtgatctgaggtaagaagcctgacacgcccgttaagt</t>
  </si>
  <si>
    <t>tgcagtgtgcatgctctgcccgcttctgtgatctgaggtaagaagcctgacacgcccgttaagt</t>
  </si>
  <si>
    <t>tgcagggtgcatgtggcataatcctcccaatcattaaagctgaaggcgtgcgacagatgttctt</t>
  </si>
  <si>
    <t>tgcagggtgcatgtggcatcatcctcccaatcattaaagctgaaggcgtgcgacagatgttctt</t>
  </si>
  <si>
    <t>tgcagggtgccatgtggcggttgcttgctccgccaagacgccgtcgatgaccatctactccaga</t>
  </si>
  <si>
    <t>tgcagggtgtcatgtggcggttgcttgctccgccaagacgccgtcgatgaccatctactccaga</t>
  </si>
  <si>
    <t>tgcagggtgccgtctgccgagacgatcgagcaggtaatatttggatatcggcagctagtacaag</t>
  </si>
  <si>
    <t>tgcagggtgccgtctgccgagacgatcgagcaggtgatatttggatatcggcagctagtacaag</t>
  </si>
  <si>
    <t>tgcagggtgcggaagtccttgagcggccgcgcgcgcgggtgcgccacgttgttcttgcaccccg</t>
  </si>
  <si>
    <t>tgcagggtgcggaagtccttgagcggccgcgcgtgcgggtgcgccacgttgttcttgcaccccg</t>
  </si>
  <si>
    <t>tgcagggtgcggatgcgctcactgatgcgctcccgccgcagccgcgccgccacgctctgcgggt</t>
  </si>
  <si>
    <t>tgcagggtgcggatgcgctcgctgatgcgctcccgccgcagccgcgccgccacgctctgcgggt</t>
  </si>
  <si>
    <t>tgcagggtgcggtgcaagttgcctggggcgaagatcctgttccacgttgagaaggggagcaacc</t>
  </si>
  <si>
    <t>tgcagggtgcggtgcaagttgcctggggcgaagattctgttccacgttgagaaggggagcaacc</t>
  </si>
  <si>
    <t>tgcagggtgctcttgaaactttcgagcgatactctgctacgatacgcggatacttcgcaaaact</t>
  </si>
  <si>
    <t>tgcagggtgctcttgaaactttcgagcgatactctgctacgatatgcggatacttcgcaaaact</t>
  </si>
  <si>
    <t>tgcagggtgctggagagacctgagaccagctgcctgcctcgcaacattttcgtgcccctggtga</t>
  </si>
  <si>
    <t>tgcagggtgctggagagatctgagaccagctgcctgcctcgcaacattttcgtgcccctggtga</t>
  </si>
  <si>
    <t>tgcagggtggaaggggaggcgaggagcagcaggccgttcgtgcagctcgccatgcgccacgtca</t>
  </si>
  <si>
    <t>tgcagggtggaaggggaggcgaggagcagcaggccgttcgtgcagctcgctatgcgccacgtca</t>
  </si>
  <si>
    <t>tgcagggtggaattgaagcatcggaaaatcaagcatcgaggaaagttcaagcatcgatgcctaa</t>
  </si>
  <si>
    <t>tgcagggtggaattgaagcatcggaaaatcaagcatcgaggaaagttcaagcatcgatgcctga</t>
  </si>
  <si>
    <t>tgcagggtggacaaggacgcggacggcaggatcaccgaggaggaggtcaaagaggtaactttgt</t>
  </si>
  <si>
    <t>tgcagggtggacaaggacgcggacggcaggatcaccgaggaggaggtcaaagaggtagctttgt</t>
  </si>
  <si>
    <t>tgcagggtggagccacgcagcttggttgtacttgcatccattgcatggatgaatctcactgacg</t>
  </si>
  <si>
    <t>tgcagggtggagccacgcagcttggttgtacttgcatccattgcatggatgaatcttactgacg</t>
  </si>
  <si>
    <t>tgcagggtggaggatttttcagtttagatctgctggggtatagaatgcgcgtgggtgttggacg</t>
  </si>
  <si>
    <t>tgcagggtggaggatttttcagtttagatctgctggggtttagaatgcgcgtgggtgttggacg</t>
  </si>
  <si>
    <t>tgcagggtggatgtgatcgccaaggactcaccgcgatgcacgccgaaggacgagacatcggtag</t>
  </si>
  <si>
    <t>tgcagggtggatgtgatcgccaaggcctcaccgcgatgcacgccgaaggacgagacatcggtag</t>
  </si>
  <si>
    <t>tgcagggtggcaatgaccaaacacatcttttgtcgggatcgcacagctttgaagaaagacttgc</t>
  </si>
  <si>
    <t>tgcagggtggcaatgaccatacacatcttttgtcgggatcgcacagctttgaagaaagacttgc</t>
  </si>
  <si>
    <t>tgcagggtggccccgtacgcactgccactcctccgtttatttctagaatttgctcctctgtagg</t>
  </si>
  <si>
    <t>tgcagggtggccccgtacgcactgcccctcctccgtttatttctagaatttgctcctctgtagg</t>
  </si>
  <si>
    <t>tgcagggtggcttcttttatagagtgctagcgcgcgggagagacacaaacgggcacggaaggca</t>
  </si>
  <si>
    <t>tgcagggtggcttcttttatagagtgctagcgcgcgggagagacacaaacgggcacggaaggga</t>
  </si>
  <si>
    <t>tgcagggtgggaaaggtgcgttgaaaggtggctggcatatggggacggacctcgagccctcgac</t>
  </si>
  <si>
    <t>tgcagggtgggaaaggtgcgttgaaaggtggctggcatatggggacggacctcgagccctcgat</t>
  </si>
  <si>
    <t>tgcagggtgggcacttcctctactagcgccttgagcaccaccatcatgtcagccgccgcctgcc</t>
  </si>
  <si>
    <t>tgcagggtgggcagttcctctactagcgccttgagcaccaccatcatgtcagccgccgcctgcc</t>
  </si>
  <si>
    <t>tgcagggtgggcagtgactctcgtgccttttccttctccccactgctttttttctcttctgcga</t>
  </si>
  <si>
    <t>tgcagggtgggcagtgactctcgtgccttttccttctccccactgctttttttctcttctgcgt</t>
  </si>
  <si>
    <t>tgcagggtgggcccgtaggaggccgcgtaggaggcgctgtaggagcgcagattgagccccgaaa</t>
  </si>
  <si>
    <t>tgcagggtgggcccgtaggaggccgcgtaggaggcgctgtaggagcgcaggttgagccccgaaa</t>
  </si>
  <si>
    <t>tgcagggtgggcggcggggcagcgactggtgagccagtgctgtagggcgactggccgaaaaaaa</t>
  </si>
  <si>
    <t>tgcagggtgggcggcggggcagcgactggtgagccagtgctgtagggcggctggccgaaaaaaa</t>
  </si>
  <si>
    <t>tgcagggtgggggtgtcaagagagataaggctccgctttaatgaaccatacaaaaggctacaat</t>
  </si>
  <si>
    <t>tgcagggtgggggtgtcaagagagataaggctccgctttgatgaaccatacaaaaggctacaat</t>
  </si>
  <si>
    <t>tgcagggtgggtagtcgctgtgtactgcattttggatctcttgccttgtgcttgattagtcgag</t>
  </si>
  <si>
    <t>tgcagggtgggtagtcgctgtgtactgcattttggatctcttgccttgtgcttgcttagtcgag</t>
  </si>
  <si>
    <t>tgcagggtgggtttcagtgacgatcgaaacaggaggcgaggaaagacatgggttttcgatccca</t>
  </si>
  <si>
    <t>tgcagggtgggtttcagtgacgatcgaaacgggaggcgaggaaagacatgggttttcgatccca</t>
  </si>
  <si>
    <t>tgcagggtggtacccagtcggcggtatgttctccagcctcggcatgttgctcacgttcctcctt</t>
  </si>
  <si>
    <t>tgcagggtggtacccagtcggcggtatgttctccagcctcggcatgttgctgacgttcctcctt</t>
  </si>
  <si>
    <t>tgcagggtggtcaatccatccatgcatcgtacgtacgaccacaccatagggctccagagatttc</t>
  </si>
  <si>
    <t>tgcagggtggtcaatccatccatgcatcgtacgtacgaccacaccatagggctcgagagatttc</t>
  </si>
  <si>
    <t>tgcagggtggtcagccgcctacgcgcgcactcggtagcatgcatgactactgaagcaacgtgct</t>
  </si>
  <si>
    <t>tgcagggtggtcagccgcctacgcgcgcactcggtagcatgcatggctactgaagcaacgtgct</t>
  </si>
  <si>
    <t>tgcagggtggtgagaagagaaagcgcgtccttggtggaggagatcggggttggcagcagcggcg</t>
  </si>
  <si>
    <t>tgcagggtggtgagaagagaaagcgcgtccttggtggaggagatcggggttggcagcggcggcg</t>
  </si>
  <si>
    <t>tgcagggtggtgagtggagaccaccaccaccaggcaccatcaatcaagccgacgacggagaaaa</t>
  </si>
  <si>
    <t>tgcagggtggtgagtggagaccaccaccagcaggcaccatcaatcaagccgacgacggagaaaa</t>
  </si>
  <si>
    <t>tgcagggtggtgggtacgaaacaggaggctcaagctgcactcgatgaatggcgtagcctgaaga</t>
  </si>
  <si>
    <t>tgcagggtggtgggtactaaacaggaggctcaagctgcactcgatgaatggcgtagcctgaaga</t>
  </si>
  <si>
    <t>tgcagggtggtggtggtggtgactacgtgtgggcggccacgtcggcgctcccccgcggtggccg</t>
  </si>
  <si>
    <t>tgcagggtggtggtggtggtgactacgtgtgggcggccacgtcggcgctcccccgcggtggcct</t>
  </si>
  <si>
    <t>tgcagggtggtgttcgtttgcagcaactgacctttttggacttgctggaccctgcatgattggg</t>
  </si>
  <si>
    <t>tgcagggtggtgttcgtttgcagcaactgacctttttggacttgctggaccctgcatgcttggg</t>
  </si>
  <si>
    <t>tgcagggtgtacgcgcagcgctaactctgctgctgctacggccgtgtctcgtatagtactacca</t>
  </si>
  <si>
    <t>tgcagggtgtatgcgcagcgctaactctgctgctgctacggccgtgtctcgtatagtactacca</t>
  </si>
  <si>
    <t>tgcagggtgtaggctgtggcacagattgatttggtctggaattctgctccagaattgggcgagc</t>
  </si>
  <si>
    <t>tgcagggtgtaggctgtgtcacagattgatttggtctggaattctgctccagaattgggcgagc</t>
  </si>
  <si>
    <t>tgcagggtgtcagatgctacaccgatgcctcaacaacacctgacctaccctctcttacttcaag</t>
  </si>
  <si>
    <t>tgcagggtgtcagatgctacaccgatgcctcaacaacacctgacgtaccctctcttacttcaag</t>
  </si>
  <si>
    <t>tgcagggtgtcagcaaccaggaggaataggtacggggacaatggatctccttgcctgagccctc</t>
  </si>
  <si>
    <t>tgcagggtgtcagcaaccaggaggaataggtacggggacaatggatctccttgcttgagccctc</t>
  </si>
  <si>
    <t>tgcagggtgtgaacttcttatcttctttgccacctaagatacaaaattttgatgttccatttgt</t>
  </si>
  <si>
    <t>tgcagggtgtgaacttcttatcttctttgccgcctaagatacaaaattttgatgttccatttgt</t>
  </si>
  <si>
    <t>tgcagggtgtgacacgggccaaccagcgcgcgacaggcccctgcgccaatggaacatggtcgga</t>
  </si>
  <si>
    <t>tgcagggtgtgacacgggccaaccagcgcgcgacaggcccctgcgccaatggaacctggtcgga</t>
  </si>
  <si>
    <t>tgcagggtgtgcactgctgtgtacaggaactgtgtgctactccattgaccactgaggtagtagg</t>
  </si>
  <si>
    <t>tgcagggtgtgcactgctgtgtacaggaactgtgtgctactccattgaccattgaggtagtagg</t>
  </si>
  <si>
    <t>tgcagggtgtgccagatcttctgcgtggaggtcacgccagcgccgaaggtgatgctggtgagac</t>
  </si>
  <si>
    <t>tgcagggtgtgccagatcttgtgcgtggaggtcacgccagcgccgaaggtgatgctggtgagac</t>
  </si>
  <si>
    <t>tgcagggtgtggatctcggtccaccatcactggctcatcgcgccatcaggcattagccgcccat</t>
  </si>
  <si>
    <t>tgcagggtgtggatctcggtccaccatcactggctcatcgcgccatcaggcattagccgtccat</t>
  </si>
  <si>
    <t>tgcagggtgtgtgtggactgtggagttaactttgctgctcgcagtcactctccagccactttag</t>
  </si>
  <si>
    <t>tgcagggtgtgtgtggactgtggagttaactttgctgctcgcagtcactctcgagccactttag</t>
  </si>
  <si>
    <t>tgcagggtgttctcgacggcccagaagatgcagtggccgcgcacgggtttgccgcagggtcgca</t>
  </si>
  <si>
    <t>tgcagggtgttctcgacggcccagaagatgcagtggccgcgcacgggtttgccgtagggtcgca</t>
  </si>
  <si>
    <t>tgcagggtgttctcggaaaatgctgctgtgctggcgatagctgccgagtgctgcggaggcggac</t>
  </si>
  <si>
    <t>tgcagggtgttctcggaaaatgctgctgtgctggcgatagctgccgagtgctgcggaggcgggc</t>
  </si>
  <si>
    <t>tgcagggtgtttgggattatgagactagtgtctcgatggattgcaaataaaaagcatgttgtta</t>
  </si>
  <si>
    <t>tgcagggtgtttgggattatgagactagtgtctcgatggattgcaaataaaaagcctgttgtta</t>
  </si>
  <si>
    <t>tgcagggttaaaaccaaacagccccttttacaataacttccttaaatagcagttgagaataaac</t>
  </si>
  <si>
    <t>tgcagggttaaaaccaaacatccccttttacaataacttccttaaatagcagttgagaataaac</t>
  </si>
  <si>
    <t>tgcagggttaaaagaagaagacgacgatggcgaagaaggcagagaaataaagagagggagactg</t>
  </si>
  <si>
    <t>tgcagggttaaaagaagacgacgacgatggcgaagaaggcagagaaataaagagagggagactg</t>
  </si>
  <si>
    <t>tgcagggttaaatcagcaatgcacagttaaatcagcgaaaccaaaccatcacgcttgctgatca</t>
  </si>
  <si>
    <t>tgcagggttaaatcagcaatgcacagttaaatcagcgaaaccaaaccatcacgcttgctgatcg</t>
  </si>
  <si>
    <t>tgcagggttaagtttacaacaccaagcccacctttgtccttgggtttcatcacaatattccatg</t>
  </si>
  <si>
    <t>tgcagggttaagtttacaacaccaagcccacctttgtccttgggtttcatcacaatgttccatg</t>
  </si>
  <si>
    <t>tgcagggttaatcctaattatatatatccaccatggacgacgctgtgcggactgctggtgctgg</t>
  </si>
  <si>
    <t>tgcagggttaatcctaattatatatatccaccatggacgatgctgtgcggactgctggtgctgg</t>
  </si>
  <si>
    <t>tgcagggttaccagtgcaattgcaagatcaatataagtaccatgccttatacatcataaggaat</t>
  </si>
  <si>
    <t>tgcagggttaccagtgcaattgcaagatcaatataagtaccatgccttatacttcataaggaat</t>
  </si>
  <si>
    <t>tgcagggttcagcgacgagacagtgggaccgacaccgcccgacctcgacggacctcgaagcgga</t>
  </si>
  <si>
    <t>tgcagggttcagcgacgagacagtgggaccgacaccgcccgacctcgacggacctcgaggcgga</t>
  </si>
  <si>
    <t>tgcagggttcagcgacgagacagtgggaccgccatcgcccgacctcgacggacctcgaggcaga</t>
  </si>
  <si>
    <t>tgcagggttcagcgacgagacagtgggaccgccatcgcccgacctcgacggacctcgaggcgga</t>
  </si>
  <si>
    <t>tgcagggttcatgtctgccaaggagtacacttttaaccagggattgcatgccgatgatggaagc</t>
  </si>
  <si>
    <t>tgcagggttcatgtctgccaaggagtacgcttttaaccagggattgcatgccgatgatggaagc</t>
  </si>
  <si>
    <t>tgcagggttccacaaaaactaaatccttagccctaaaccctctacagggttccatgttttcaag</t>
  </si>
  <si>
    <t>tgcagggttccacaaaaactaaatccttagtcctaaaccctctacagggttccatgttttcaag</t>
  </si>
  <si>
    <t>tgcagggttccaggactgcatctggtctcgcttgatcgtacgcacaaagtgcgtgtaccctctc</t>
  </si>
  <si>
    <t>tgcagggttgcaggactgcatctggtctcgcttgatcgtacgcacaaagtgcgtgtaccctctc</t>
  </si>
  <si>
    <t>tgcagggttcctaacatttattagacacgtaactagacaacgaatcaatttttttgctgtaagt</t>
  </si>
  <si>
    <t>tgcagggttcctagcatttattagacacgtaactagacaacgaatcaatttttttgctgtaagt</t>
  </si>
  <si>
    <t>tgcagggttcctggcaaacaaggttgctgttcttcttgcagcgttcatgcctatgctaagtgac</t>
  </si>
  <si>
    <t>tgcagggttcctggcaaacaaggttgctgttcttcttgcagcgttcatgcctgtgctaagtgac</t>
  </si>
  <si>
    <t>tgcagggttcggcaacgtcgtgtgacgaacagagagcgagaaagagaaatacaaaggcatactc</t>
  </si>
  <si>
    <t>tgcagggttcggcaacgtcgtgtgacgaacagagagcgagaaagagaaatgcaaaggcatactc</t>
  </si>
  <si>
    <t>tgcagggttcgggggcgtggacgacggcaagctgagcacaagagacttcctcggcgtcggcagg</t>
  </si>
  <si>
    <t>tgcagggttcgggggcgtggacgacggcaagctgagcacaagggacttcctcggcgtcggcagg</t>
  </si>
  <si>
    <t>tgcagggttcgtgtctgtcaaggagtacgcttttaaccagggattgcatgccgatgatggaaac</t>
  </si>
  <si>
    <t>tgcagggttcgtgtctgtcaaggagtacgcttttaaccagggattgcatgccgatgatggaagc</t>
  </si>
  <si>
    <t>tgcagggttctgcgtacagggcatgggagtaatgtcggcgtgcagaccgcgctccttgacatgt</t>
  </si>
  <si>
    <t>tgcagggttctgcgtacagggcatgggagtaatgtcggcgtgcagactgcgctccttgacatgt</t>
  </si>
  <si>
    <t>tgcagggttctgctcgggcaagtgcagcgtgcggtgagggcgggcgcggggcgcgtgcatgagg</t>
  </si>
  <si>
    <t>tgcagggttctgctcgggcaagtgcagcgtgcggtgcgggcgggcgcggggcgcgtgcatgagg</t>
  </si>
  <si>
    <t>tgcagggttgaacctggtaggcctcctgaaaaacacaaaatgaagctccttttggtcattgtaa</t>
  </si>
  <si>
    <t>tgcagggttgaatctggtaggcctcctgaaaaacacaaaatgaagctccttttggtcattgtaa</t>
  </si>
  <si>
    <t>tgcagggttgagtcggagacggtgcaaatcagcctgactagagaccacctgttccttcgtttcc</t>
  </si>
  <si>
    <t>tgcagggttgagtcggagacggtgcaaatcagcctgactagagactacctgttccttcgtttcc</t>
  </si>
  <si>
    <t>tgcagggttgcaggactgcacctggcctcgcttgatcgtacgcacaagtgcgtgtaccctctcc</t>
  </si>
  <si>
    <t>tgcagggttgcaggactgcacctggcgtcgcttgatcgtacgcacaagtgcgtgtaccctctcc</t>
  </si>
  <si>
    <t>tgcagggttgctccgccatatccctgctctccgccactaacacctgcgggaaggtgatctggca</t>
  </si>
  <si>
    <t>tgcagggttgctccgccatatccctgctctccgccactaacacctgcgggaaggtgatctggcg</t>
  </si>
  <si>
    <t>tgcagggttggtggttctgggatggatgtgaggagcaaagccagggttagtgcacttctttttg</t>
  </si>
  <si>
    <t>tgcagggttggtggttctgggatggatgtgaggagcaaagctagggttagtgcacttctttttg</t>
  </si>
  <si>
    <t>tgcagggttgtcatcagtgagctgtgcttcaagtgtagtataagcgtagttgtgattcattcat</t>
  </si>
  <si>
    <t>tgcagggttgtcatcagtgagctgtgcttcgagtgtagtataagcgtagttgtgattcattcat</t>
  </si>
  <si>
    <t>tgcagggttgtgcgaggagaatgatcgataggatttggctttggctgcctgcatccattgcatg</t>
  </si>
  <si>
    <t>tgcagggttgtgcgaggagaatgatcgataggatttggctttggctgcctgcatccattgcttg</t>
  </si>
  <si>
    <t>tgcagggtttacgggcttcatataattccgaaaacacagcaagaatttcgcattaacgtagagg</t>
  </si>
  <si>
    <t>tgcagggtttactggcttcatataattccgaaaacacagcaagaatttcgcattaacgtagagg</t>
  </si>
  <si>
    <t>tgcagggtttcacctggagcaagcctgccagtatggccgtcgttgacctcagcgagtccagaaa</t>
  </si>
  <si>
    <t>tgcagggtttcacctggagcaagcctgccagtatggccgtcgttgacctccgcgagtccagaaa</t>
  </si>
  <si>
    <t>tgcagggtttcaggtctttgaggcagatttgagcaccaaaccaggccaatggatatgtgtccgt</t>
  </si>
  <si>
    <t>tgcagggtttgaggtctttgaggcagatttgagcaccaaaccaggccaatggatatgtgtccgt</t>
  </si>
  <si>
    <t>tgcagggtttcctcctatcggaatcggaaaaccaaagaaagaaacaagtgcatgctgcgtgcac</t>
  </si>
  <si>
    <t>tgcagggtttcctcctatcggaatcggaaaaccaaagaaggaaacaagtgcatgctgcgtgcac</t>
  </si>
  <si>
    <t>tgcagggtttccttccgctccatccgctgctccgacggcacggccagcgtgtcctcctccagca</t>
  </si>
  <si>
    <t>tgcagggtttcctttcgctccatccgctgctccgacggcacggccagcgtgtcctcctccagca</t>
  </si>
  <si>
    <t>tgcagggtttctgtggaagcatggaggaacctgcacgttctgtatttgtacggcgtccaaccat</t>
  </si>
  <si>
    <t>tgcagggtttctgtggaagcatggaggaacctgcacgttctgtatttgtgcggcgtccaaccat</t>
  </si>
  <si>
    <t>tgcagggtttgaagctggaggcctccatactccatcaaacattgacccatggtccatcattgga</t>
  </si>
  <si>
    <t>tgcagggtttgaagctggaggcctccatactccatcaaacattggcccatggtccatcattgga</t>
  </si>
  <si>
    <t>tgcagggtttgccaaccagccaggattttcaccctctctatgtaaggcacagtgctatctgcta</t>
  </si>
  <si>
    <t>tgcagggtttgccaaccagccaggattttcaccctctctatgtagggcacagtgctatctgcta</t>
  </si>
  <si>
    <t>tgcagggtttgccatcatttatcaacgaaatggataggctaaagtttctagagctgaatggtta</t>
  </si>
  <si>
    <t>tgcagggtttgccatcatttatcaacgaaatggataggctaaagtttctagagctgaatggttg</t>
  </si>
  <si>
    <t>tgcagggtttggaattttggccaaaatttcatgatgttgggtcctactagggtaaattcgcatc</t>
  </si>
  <si>
    <t>tgcagggtttggaattttggccaaaatttcataatgttgggtcctactagggtaaattcgcatc</t>
  </si>
  <si>
    <t>tgcagggtttgtacagaccgagtgtgtttcgctagctgtcatgcatccatgcacgcacgcaggc</t>
  </si>
  <si>
    <t>tgcagggtttgtacagatcgagtgtgtttcgctagctgtcatgcatccatgcacgcacgcaggc</t>
  </si>
  <si>
    <t>tgcagggtttgtcacaaatttattagcttttgtattctgtgacggagtcggaaaggaatccacg</t>
  </si>
  <si>
    <t>tgcagggtttgtgacaaatttattagcttttgtattctgtgacggagtcggaaaggaatccacg</t>
  </si>
  <si>
    <t>tgcagggtttttcgagtcgcggcgcgcgtgctgcggcacgggcacgatcgagacgtcggtgctg</t>
  </si>
  <si>
    <t>tgcaggttttttcgagtcgcggcgcgcgtgctgcggcacgggcacgatcgagacgtcggtgctg</t>
  </si>
  <si>
    <t>tgcagggtttttcgctgagcgagagcagctgggctgcgaccccatttgtgtaatccgaaaaaaa</t>
  </si>
  <si>
    <t>tgcagggtttttcgctgagcgagagcagctgggctgcggccccatttgtgtaatccgaaaaaaa</t>
  </si>
  <si>
    <t>tgcaggtaaaagagcagcttttacttttttatcatccgacaggataacagggctattagcaagc</t>
  </si>
  <si>
    <t>tgcaggtaaaagagcagcttttacttttttatcgtccgacaggataacagggctattagcaagc</t>
  </si>
  <si>
    <t>tgcaggtaaaatagcaaataacaggtagtataggttacatctagatctcattcaggtcaaaaga</t>
  </si>
  <si>
    <t>tgcaggtaaaatagcaaataacaggtagtataggttacatctggatctcattcaggtcaaaaga</t>
  </si>
  <si>
    <t>tgcaggtaaacaaacaggaaggattcaggttgtggtgaattgaggggcagtccgaggtggcctg</t>
  </si>
  <si>
    <t>tgcaggtaaacaaacaggaaggcttcaggttgtggtgaattgaggggcagtccgaggtggcctg</t>
  </si>
  <si>
    <t>tgcaggtaaacatgaagtcatgaacacgacgtacccagtaccctgctctagttacacaatttta</t>
  </si>
  <si>
    <t>tgcaggtaaacatgaagtcatgaacacgacgtacccagtaccctgctctagtttcacaatttta</t>
  </si>
  <si>
    <t>tgcaggtaaaccttccacaagaaattcctcgtcacgtgagtcagagtcaaacgaactcggtcgg</t>
  </si>
  <si>
    <t>tgcaggtaaaccttccacaagaaattcctcgtcacgtgagtcggagtcaaacgaactcggtcgg</t>
  </si>
  <si>
    <t>tgcaggtaaactggaggagagggatggaacggtacgtttgtataactgttagtctgttacccac</t>
  </si>
  <si>
    <t>tgcaggtaaactggaggagagggatggaacggtacgtttgtataactgttagtctgttacccag</t>
  </si>
  <si>
    <t>tgcaggtaaactttatgctgtatcagctgacatctaaattcatttcttatgacatatataacct</t>
  </si>
  <si>
    <t>tgcaggtaaactttatgctgtatcagctgacatctaaattcatttcttatgatatatataacct</t>
  </si>
  <si>
    <t>tgcaggtaaaggccaccaggattcaccaccatggccaaccacctgtgtggcgccagggagagaa</t>
  </si>
  <si>
    <t>tgcaggtaaaggccaccaggattcaccaccatggccaaccacctgtgtggcgccagggagagca</t>
  </si>
  <si>
    <t>tgcaggtaaaggccgtagcgaagaaatatgtcaagctaagacaatctcggttttggctcgtagt</t>
  </si>
  <si>
    <t>tgcaggtaaaggccgtagggaagaaatatgtcaagctaagacaatctcggttttggctcgtagt</t>
  </si>
  <si>
    <t>tgcaggtaaagttttacaagcagaccagggagtaagacaaacagaagacaactgattatggtac</t>
  </si>
  <si>
    <t>tgcaggtaaagttttacaagcagaccagggagtaagacaaacagaagacaattgattatggtac</t>
  </si>
  <si>
    <t>tgcaggtaaataacttttccatcatacgtacaatcaaatttacttgtttattaattaaattgac</t>
  </si>
  <si>
    <t>tgcaggtagataacttttccatcatacgtacaatcaaatttacttgtttattaattaaattgac</t>
  </si>
  <si>
    <t>tgcaggtaaataccaatcgtccttagggaataggaaattaggagtaggacaaaacaaaaacagc</t>
  </si>
  <si>
    <t>tgcaggtaaataccaatcgttcttagggaataggaaattaggagtaggacaaaacaaaaacagc</t>
  </si>
  <si>
    <t>tgcaggtaaatccatacacatacttaacccaggggaaatagtttctatagtaaaaccactcacc</t>
  </si>
  <si>
    <t>tgcaggtaaatccatacacatacttaacctaggggaaatagtttctatagtaaaaccactcacc</t>
  </si>
  <si>
    <t>tgcaggtaaattcgaatcttgttgtagtatgtgctgactgctgagcaatctggaatctggaaat</t>
  </si>
  <si>
    <t>tgcaggtacattcgaatcttgttgtagtatgtgctgactgctgagcaatctggaatctggaaat</t>
  </si>
  <si>
    <t>tgcaggtaaattcggttccacaaagtggagcaacccacatacactagactccaacctcaacttt</t>
  </si>
  <si>
    <t>tgcaggtaaattcggttccacacagtggagcaacccacatacactagactccaacctcaacttt</t>
  </si>
  <si>
    <t>tgcaggtaaatttttcacattgactactggagcaaacgagagaagatgggaaaagatgaaggat</t>
  </si>
  <si>
    <t>tgcaggtaaatttttcacgttgactactggagcaaacgagagaagatgggaaaagatgaaggat</t>
  </si>
  <si>
    <t>tgcaggtaacacaacctgcaaatggaattctctatccatcccttcttgaataggttgtccacgg</t>
  </si>
  <si>
    <t>tgcaggtaacacaacctgcaaatggaattctctatccatcccttcttgaataggttgtctacgg</t>
  </si>
  <si>
    <t>tgcaggtaacacaacctgcaaatggaattctctatccatcccttcttggggttgtccacggtta</t>
  </si>
  <si>
    <t>tgcaggtaacacaacctgcacatggaattctctatccatcccttcttggggttgtccacggtta</t>
  </si>
  <si>
    <t>tgcaggtaacacacattgggcacccaatcattggaagaagtagcatatggaataagaaacaaat</t>
  </si>
  <si>
    <t>tgcaggtaacacgcattgggcacccaatcattggaagaagtagcatatggaataagaaacaaat</t>
  </si>
  <si>
    <t>tgcaggtaacactaactatcccgacgaagcagcagctggttttcgagcatggagctaacgcctt</t>
  </si>
  <si>
    <t>tgcaggtaacactacctatcccgacgaagcagcagctggttttcgagcatggagctaacgcctt</t>
  </si>
  <si>
    <t>tgcaggtaacagcccgctccgccgacaccgtatcgcatacgctcgcccttgagttcgcccctaa</t>
  </si>
  <si>
    <t>tgcaggtaaccgcccgctccgccgacaccgtatcgcatacgctcgcccttgagttcgcccctaa</t>
  </si>
  <si>
    <t>tgcaggtaacaggcaagaagacaagagaaaacgttatctagttatgcgtcctgacatgctccag</t>
  </si>
  <si>
    <t>tgcaggtaacaggcaagaagacaagagataacgttatctagttatgcgtcctgacatgctccag</t>
  </si>
  <si>
    <t>tgcaggtaacaggcaagaagataagagaaaacaatatatagttatgcgtcctcacatgctccag</t>
  </si>
  <si>
    <t>tgcaggtaacaggcaagaagataagagaaaacaatatctagttatgcgtcctcacatgctccag</t>
  </si>
  <si>
    <t>tgcaggtaacatttctttttacctcttcatggataatccattatccagatttatcggtgtgccc</t>
  </si>
  <si>
    <t>tgcaggtaacatttctttttacctcttcatggataatccattatccagatttctcggtgtgccc</t>
  </si>
  <si>
    <t>tgcaggtaacatttgttttctcaatttcatgcggcgagaaatacatctatgattaagatcagat</t>
  </si>
  <si>
    <t>tgcaggtaacatttgttttctcgatttcatgcggcgagaaatacatctatgattaagatcagat</t>
  </si>
  <si>
    <t>tgcaggtaaccccagtccagtggcagaaatcactagttgtgttccatgagacaagtgcgagcga</t>
  </si>
  <si>
    <t>tgcaggtaaccccagtccagtggcagaaatcactagttgtgttccatgagacaagtgcgggcga</t>
  </si>
  <si>
    <t>tgcaggtaacgctcatccatggcggcaaataaaaataaaatctcatcactccatcagctgcgtc</t>
  </si>
  <si>
    <t>tgcaggtaatgctcatccatggcggcaaataaaaataaaatctcatcactccatcagctgcgtc</t>
  </si>
  <si>
    <t>tgcaggtaacgtcccgaatttgatccagagcaggcacaaaatcaaacttgttggtgcccaacaa</t>
  </si>
  <si>
    <t>tgcaggtaacgtcccgaatttgatccagagcaggcgcaaaatcaaacttgttggtgcccaacaa</t>
  </si>
  <si>
    <t>tgcaggtaactccacctctctctctccccgtccatatttgccttgggtcatctcctgtgaacca</t>
  </si>
  <si>
    <t>tgcaggtaactccacctctctctctccccgtccatctttgccttgggtcatctcctgtgaacca</t>
  </si>
  <si>
    <t>tgcaggtaagaaggatgaggctatcatgtaggcccaatattttggtaactcttgttggtgagaa</t>
  </si>
  <si>
    <t>tgcaggtaagaaggatgaggctatcatgtaggcccaatattttggtacctcttgttggtgagaa</t>
  </si>
  <si>
    <t>tgcaggtaagagcaattccagccatcgttttaaatcctcaagaaatgtggtgccccttttcaaa</t>
  </si>
  <si>
    <t>tgcaggtaagagcaattccagccatcgttttaaatcctcaagaaatgtggtgccccttttcata</t>
  </si>
  <si>
    <t>tgcaggtaagagcaccactgctcaattgccaccaatatgacaagatactctttctcatacattg</t>
  </si>
  <si>
    <t>tgcaggtaagagcaccactgctcaattgccaccaatatggcaagatactctttctcatacattg</t>
  </si>
  <si>
    <t>tgcaggtaagataatgctgaatttggtgtttcaagaactcacttctggtcgacgatcatggtgg</t>
  </si>
  <si>
    <t>tgcaggtaagataatgctgaattttgtgtttcaagaactcacttctggtcgacgatcatggtgg</t>
  </si>
  <si>
    <t>tgcaggtaagcacatgcagcgtttgatttgatacagcaaatactgcccccaaattctgaacaga</t>
  </si>
  <si>
    <t>tgcaggtaagcacatgcagcgtttgatttgatacagcaaatactgcccccaaattctgtacaga</t>
  </si>
  <si>
    <t>tgcaggtaagcaggcgcatggctgctcacggtcagggcttgctctgtgccgctctgcctccgcg</t>
  </si>
  <si>
    <t>tgcaggtaagcaggcgcatggctgctcagggtcagggcttgctctgtgccgctctgcctccgcg</t>
  </si>
  <si>
    <t>tgcaggtaagccatgagccgcgtccgccgtcaatagagtttccactgattgcgtcggtgaccgt</t>
  </si>
  <si>
    <t>tgcaggtgagccatgagccgcgtccgccgtcaatagagtttccactgattgcgtcggtgaccgt</t>
  </si>
  <si>
    <t>tgcaggtaagcgaagtccagaacctttccatcagcaagagacatgcacgcccttccgttccagg</t>
  </si>
  <si>
    <t>tgcaggtaagcgaagtccagaacctttccatcagcaagagacatgcatgcccttccgttccagg</t>
  </si>
  <si>
    <t>tgcaggtaagctcaacaatgcaatgagtccctgaaaggaaataatttgggacaagtgggtcgaa</t>
  </si>
  <si>
    <t>tgcaggtaagctcagcaatgcaatgagtccctgaaaggaaataatttgggacaagtgggtcgaa</t>
  </si>
  <si>
    <t>tgcaggtaaggaagatgaaaagacgggaaacggagaaaacttaacccagggtggacggccgaca</t>
  </si>
  <si>
    <t>tgcaggtaaggaagatgaaaagacgggaaacggagaaaacttaacccagggtgggcggccgaca</t>
  </si>
  <si>
    <t>tgcaggtaaggcatgtatggcatattggcaattgacatggtcaccgccgtcatcaactcgatgg</t>
  </si>
  <si>
    <t>tgcaggtaaggcatgtatggcatattggcaattgacatggtcaccgccgtcatcaactcggtgg</t>
  </si>
  <si>
    <t>tgcaggtaaggcattggccaaatgaatattttctgccagctatgtatacggaacctgaagactg</t>
  </si>
  <si>
    <t>tgcaggtaaggcattggccaaatgaatattttctgccagctatgtatacggaacctggagactg</t>
  </si>
  <si>
    <t>tgcaggtaaggccgcagcactcgggagcggtcgtagcggcgcacgcgcagcaccaggcgctcgg</t>
  </si>
  <si>
    <t>tgcaggtaaggccgcagcactcgggagcggtcgtggcggcgcacgcgcagcaccaggcgctcgg</t>
  </si>
  <si>
    <t>tgcaggtaaggcggtgcagcaaatgtaaaagggggaattgcatcgagtccgtgatgtccgaggg</t>
  </si>
  <si>
    <t>tgcaggtaaggcggtgcagcaaatgtaaaagggggaattgcgtcgagtccgtgatgtccgaggg</t>
  </si>
  <si>
    <t>tgcaggtaaggctctgcaaagacgtacaacagcagccaacaaggtcaccatccatcagcgaaac</t>
  </si>
  <si>
    <t>tgcaggtaaggctctgcaaagaggtacaacagcagccaacaaggtcaccatccatcagcgaaac</t>
  </si>
  <si>
    <t>tgcaggtaagggaggctgtggatggtggactctgtgatgggctcgtcgtcgccgacgacggcct</t>
  </si>
  <si>
    <t>tgcaggtaggggaggctgtggatggtggactctgtgatgggctcgtcgtcgccgacgacggcct</t>
  </si>
  <si>
    <t>tgcaggtaataattagagggtgcacaatggcgttagcaggtaagccattcgacggaatgcccct</t>
  </si>
  <si>
    <t>tgcaggtaataattggagggtgcacaatggcgttagcaggtaagccattcgacggaatgcccct</t>
  </si>
  <si>
    <t>tgcaggtaatagatacccgtgtttctgttcatctgctgatctgcaacgccgtgtttgtttcagc</t>
  </si>
  <si>
    <t>tgcaggtaatagatacccgtgtttctgttcatctgctgatctgcaacgccgtgtttgttttagc</t>
  </si>
  <si>
    <t>tgcaggtaataggccagtaatggatagatggagatcagatcatcagtggtggttgacccagcgg</t>
  </si>
  <si>
    <t>tgcaggtaataggccagtaatggatagatggagatcaggtcatcagtggtggttgacccagcgg</t>
  </si>
  <si>
    <t>tgcaggtaatcagcttttcatgaatctcaaaaagttcgtgatcttggttgctgttggagtccga</t>
  </si>
  <si>
    <t>tgcaggtaatcagcttttgatgaatctcaaaaagttcgtgatcttggttgctgttggagtccga</t>
  </si>
  <si>
    <t>tgcaggtaatcatgcaaggaacggcggttggcagggcagtggacttgacgaggttagatgggta</t>
  </si>
  <si>
    <t>tgcaggtaatcatgcaaggaatggcggttggcagggcagtggacttgacgaggttagatgggta</t>
  </si>
  <si>
    <t>tgcaggtaatgtatagtttgttcctgctaattaagtgctaacactctttcggctgttttccttg</t>
  </si>
  <si>
    <t>tgcaggtgatgtatagtttgttcctgctaattaagtgctaacactctttcggctgttttccttg</t>
  </si>
  <si>
    <t>tgcaggtaatgtccatctgaatcgatggagcaacgagccaagcatcaaatgcaccatcctataa</t>
  </si>
  <si>
    <t>tgcaggtaatgtccatctgaatcgatggagcaaggagccaagcatcaaatgcaccatcctataa</t>
  </si>
  <si>
    <t>tgcaggtaatgtccgtcaattgagtatacttacagagtcgctctgcatgtaggccatgctattg</t>
  </si>
  <si>
    <t>tgcaggtaatgtctgtcaattgagtatacttacagagtcgctctgcatgtaggccatgctattg</t>
  </si>
  <si>
    <t>tgcaggtaattcacattgatagaccaaagtatatatcaagctgctggtaacatttattctttcc</t>
  </si>
  <si>
    <t>tgcaggtaattcacattgatcgaccaaagtatatatcaagctgctggtaacatttattctttcc</t>
  </si>
  <si>
    <t>tgcaggtaatttgaaaataatattcctactttggatcctccatttatgatttcattcacatttg</t>
  </si>
  <si>
    <t>tgcaggtaatttgaaaataatattcgtactttggatcctccatttatgatttcattcacatttg</t>
  </si>
  <si>
    <t>tgcaggtacaaactatgttactcacttcagtagttcagtgattttgttctatttagtttgcaga</t>
  </si>
  <si>
    <t>tgcaggtacaaactatgttactcacttcagtagttcagtggttttgttctatttagtttgcaga</t>
  </si>
  <si>
    <t>tgcaggtacaaaggggaaatgcttgaggatgtgcctcgtatatttgaggctgttttccagtgca</t>
  </si>
  <si>
    <t>tgcaggtacaaaggggaaatgtttgaggatgtgcctcgtatatttgaggctgttttccagtgca</t>
  </si>
  <si>
    <t>tgcaggtacaacagtcacaatccaggtggcttccaaaaggctgtgccttactttggaggacttc</t>
  </si>
  <si>
    <t>tgcaggtacaacagtcacaatccaggtggcttccaaaaggttgtgccttactttggaggacttc</t>
  </si>
  <si>
    <t>tgcaggtacaacttagcaatagaatttaagtgagcaaatagtgactgtccaccatgtctaggac</t>
  </si>
  <si>
    <t>tgcaggtactacttagcaatagaatttaagtgagcaaatagtgactgtccaccatgtctaggac</t>
  </si>
  <si>
    <t>tgcaggtacaagtatggaattcttataaaaaaataaatgtatctgcgctagctgtcggtcatgg</t>
  </si>
  <si>
    <t>tgcaggtacaagtatggaattcttataaataaataaatgtatctgcgctagctgtcggtcatgg</t>
  </si>
  <si>
    <t>tgcaggtacaatcagatgaagttttagaaccgaataactcaaatgaatggccgaaacaaagctc</t>
  </si>
  <si>
    <t>tgcaggtacaatcagatggagttttagaaccgaataactcaaatgaatggccgaaacaaagctc</t>
  </si>
  <si>
    <t>tgcaggtacacactaccgccgctcctccgatccgctcgatcggcctttgcgatttgaatttgaa</t>
  </si>
  <si>
    <t>tgcaggtacacactaccgccgctcctccgatccgctcgatcggcctttgctatttgaatttgaa</t>
  </si>
  <si>
    <t>tgcaggtacacagctcatcactccctaaatcaccattatctgttactcgcttgttaaagattaa</t>
  </si>
  <si>
    <t>tgcaggtacacggctcatcactccctaaatcaccattatctgttactcgcttgttaaagattaa</t>
  </si>
  <si>
    <t>tgcaggtacaccccgtcgaccaccttggagccgtcacctcccctccgtttgagccagaagaagt</t>
  </si>
  <si>
    <t>tgcaggtacaccccgtcgaccatcttggagccgtcacctcccctccgtttgagccagaagaagt</t>
  </si>
  <si>
    <t>tgcaggtacacgagcagagtgtgcatcatgctgaaggagccaccctccttgatcgtgcgaagaa</t>
  </si>
  <si>
    <t>tgcaggtacacgagcagcgtgtgcatcatgctgaaggagccaccctccttgatcgtgcgaagaa</t>
  </si>
  <si>
    <t>tgcaggtacacgagcagcgtgtgcatcatgctgaaggagctaccctccttgatggtgcggagaa</t>
  </si>
  <si>
    <t>tgcaggtacacgagcagtgtgtgcatcatgctgaaggagctaccctccttgatggtgcggagaa</t>
  </si>
  <si>
    <t>tgcaggtacacgccacggtacgcgtagctcgcgtgcccgtttctggacgagtacaccacgggcc</t>
  </si>
  <si>
    <t>tgcaggtacacgccacggtacgcgtagctcgcgtgcccgtttctggacgagtataccacgggcc</t>
  </si>
  <si>
    <t>tgcaggtacagaagcgcaacccccgccgtgtcgtcgtcgtcgatcgtctctctagctgggagga</t>
  </si>
  <si>
    <t>tgcaggtacagaagcgcaaccctcgccgtgtcgtcgtcgtcgatcgtctctctagctgggagga</t>
  </si>
  <si>
    <t>tgcaggtacagccgccctcggacacctgaggcgacacctgctcgtcgtgctccatcgacgacga</t>
  </si>
  <si>
    <t>tgcaggtgcagccgccctcggacacctgaggcgacacctgctcgtcgtgctccatcgacgacga</t>
  </si>
  <si>
    <t>tgcaggtacagctaccacagacaagcagcgcgaggcaggcagcgatgatgtagagcttgccgac</t>
  </si>
  <si>
    <t>tgcaggtgcagctaccacagacaagcagcgcgaggcaggcagcgatgatgtagagcttgccgac</t>
  </si>
  <si>
    <t>tgcaggtacagctacccaatcaaggggacaggagtgtcttgcagcaagccatgcagattctcac</t>
  </si>
  <si>
    <t>tgcaggtacagctacccaatcaaggggccaggagtgtcttgcagcaagccatgcagattctcac</t>
  </si>
  <si>
    <t>tgcaggtacaggtagacctcacctcttctgcgcgctagctccagcagctgtgtgcgtttgcgtg</t>
  </si>
  <si>
    <t>tgcaggtacaggtagacctcacctcttctgcgcgctagctccagcagctttgtgcgtttgcgtg</t>
  </si>
  <si>
    <t>tgcaggtacagtccacatgcacgatcgagttgcttctctaacactgtaatacatatatcatgca</t>
  </si>
  <si>
    <t>tgcaggtacagtccacatgcacgatcgagttgcttctctaactctgtaatacatatatcatgca</t>
  </si>
  <si>
    <t>tgcaggtacagtcgcaggcctggcacttgggtaacccgcagcctcctgtacttgtccgtcacgg</t>
  </si>
  <si>
    <t>tgcaggtacagtcgcaggcctggcacttgggtaacccgcaggctcctgtacttgtccgtcacgg</t>
  </si>
  <si>
    <t>tgcaggtacagtcttagctacatacctttcgcaaggtcaattgtatcaaaggtgatgacatcgt</t>
  </si>
  <si>
    <t>tgcaggtacagtcttagctacatacctttcgcaaggtcaattgtatcaaaggtgatgacgtcgt</t>
  </si>
  <si>
    <t>tgcaggtacagttgaaagcggcctgcgagaaagaagggggcacggacctcaaacgtgacacgcc</t>
  </si>
  <si>
    <t>tgcaggtacagttgaaagcggcctgcgagaaagatgggggcacggacctcaaacgtgacacgcc</t>
  </si>
  <si>
    <t>tgcaggtacagttgaaagcggcctgcgagaaagaagggggcgatgcatgcacggacctcaaacg</t>
  </si>
  <si>
    <t>tgcaggtacagttgaaagcggcctgcgagaacgaagggggcgatgcatgcacggacctcaaacg</t>
  </si>
  <si>
    <t>tgcaggtacatacatataccgtggatgagttactgtacttgctaattataccgatgatgatgac</t>
  </si>
  <si>
    <t>tgcaggtacatacatataccgtggatgagttactgtacttgctaattatactgatgatgatgac</t>
  </si>
  <si>
    <t>tgcaggtacatagctccagagttcttatctagtggaaaactaactgacaaagctgatatcttct</t>
  </si>
  <si>
    <t>tgcaggtacatagctccagagttcttatctagtggaaaactaactgacaaagctgatgtcttct</t>
  </si>
  <si>
    <t>tgcaggtacatatatatatccccacgttgtttgctgtggtacctaggaatggaaaaccctgttt</t>
  </si>
  <si>
    <t>tgcaggtacatatatatatccccacgttgtttgctgtggtacctcggaatggaaaaccctgttt</t>
  </si>
  <si>
    <t>tgcaggtacatatatcgcatgagtgccaacgtgtataaccaattagttgctctgtgctcctaat</t>
  </si>
  <si>
    <t>tgcaggtacatatatcgcatgagtgccaacgtgtataactaattagttgctctgtgctcctaat</t>
  </si>
  <si>
    <t>tgcaggtacatctttacgctcggtaatgtttggttcattagttggttaccattataataacaga</t>
  </si>
  <si>
    <t>tgcaggtacatctttacgctcggtaatgtttggttcattggttggttaccattataataacaga</t>
  </si>
  <si>
    <t>tgcaggtacatggagacgtattttcccctgtcccccttgaggtcaccacgcgggtagcaaataa</t>
  </si>
  <si>
    <t>tgcaggtacatggagacgtattttcccctgtccgccttgaggtcaccacgcgggtagcaaataa</t>
  </si>
  <si>
    <t>tgcaggtacattgctagaacgagtgcagatcgtcgcgtccagctgaaggaaccctctcaagttt</t>
  </si>
  <si>
    <t>tgcaggtacattgctagaacgagtgcagatcgtcgcgtccagctgaaggaaccctttcaagttt</t>
  </si>
  <si>
    <t>tgcaggtacatttcatcagactgcgactcagtcgatgtgctgtacaacaaccagcactacacca</t>
  </si>
  <si>
    <t>tgcaggtacatttcatcagactgcgactcggtcgatgtgctgtacaacaaccagcactacacca</t>
  </si>
  <si>
    <t>tgcaggtaccaagtaaattgtgggataatatgtagcatatgctgaagcagctgctagcaaagat</t>
  </si>
  <si>
    <t>tgcaggtaccaagtaaattgtgggataatatgaagcatatgctgaagcagctgctagcaaagat</t>
  </si>
  <si>
    <t>tgcaggtaccaccttttttctattcatttcttgtgcacttttgccctggcctgggatccacaga</t>
  </si>
  <si>
    <t>tgcaggtaccaccttttttctattcatttcttgtgcacttttggcctggcctgggatccacaga</t>
  </si>
  <si>
    <t>tgcaggtaccagcaaaatccatagctttgacgaatctagtccctcaggcaatgactacctagga</t>
  </si>
  <si>
    <t>tgcaggtaccagcaaaatccatagctttgacgaatctagtccctcgggcaatgactacctagga</t>
  </si>
  <si>
    <t>tgcaggtaccagcagcacagtgtcgatacttactcgtagaccgcacacgtacgcagccgtagcg</t>
  </si>
  <si>
    <t>tgcaggtaccagcagcacagtgtcgatacttactcgtagaccgcacacgtacgcagtcgtagcg</t>
  </si>
  <si>
    <t>tgcaggtacccacggtagactgatccgaagccaccttcgccgagcttctcctcgtcggagaaac</t>
  </si>
  <si>
    <t>tgcaggtacccacggttgactgatccgaagccaccttcgccgagcttctcctcgtcggagaaac</t>
  </si>
  <si>
    <t>tgcaggtacccaggcggcgggcggccaccacaacaaacagtgctgatggtcagatatataatat</t>
  </si>
  <si>
    <t>tgcaggtacccaggcggcgggcggccaccacaagaaacagtgctgatggtcagatatataatat</t>
  </si>
  <si>
    <t>tgcaggtacccgacgactgattatattgtgtgcgtatgaaagagctagctacaagcaaagcata</t>
  </si>
  <si>
    <t>tgcaggtacccgacgactgattatattgtgtgcgtatgaaagagctagctacaagctaagcata</t>
  </si>
  <si>
    <t>tgcaggtacccttcgcagtgttggatcatcgccttcacaagctgaatgacactgtcgtgcctca</t>
  </si>
  <si>
    <t>tgcaggtacccttcgcagtgttggatcatcgccttcacaagctgaatgacactgttgtgcctca</t>
  </si>
  <si>
    <t>tgcaggtaccgcatgttcatgtcccgcggcggcaccccgtactcatccatggccagcccctcca</t>
  </si>
  <si>
    <t>tgcaggtaccgcatgttcatgtcccgcggcggcaccccgtactcgtccatggccagcccctcca</t>
  </si>
  <si>
    <t>tgcaggtaccgcgtcgcctacgccgacggctcctactcagcctgcgtcctaggcacagagacga</t>
  </si>
  <si>
    <t>tgcaggtaccgcgtcgcctacgccgacggctcctactcagcctgcgtcctaggcacggagacga</t>
  </si>
  <si>
    <t>tgcaggtacctagtcctggcgcgctgtctggccatggtcctggccagcgacgcgagcccaacga</t>
  </si>
  <si>
    <t>tgcaggtacctagtcctggcgcgctgtctggccatggtcctggccagcgacgcgagcccaagga</t>
  </si>
  <si>
    <t>tgcaggtacctatagtaacagtagcatcatcattagcactagcagtactcatcacgctcctata</t>
  </si>
  <si>
    <t>tgcaggtacctatagtaacagtagcatcatcattagcactagcagtactcatcacgctcctatg</t>
  </si>
  <si>
    <t>tgcaggtacctatagtagtgacagtagcatcatcattagtactagcagtactcatcacgctcct</t>
  </si>
  <si>
    <t>tgcaggtacctattgtagtgacagtagcatcatcattagtactagcagtactcatcacgctcct</t>
  </si>
  <si>
    <t>tgcaggtacctatggaaatcgtggatcgtcgtttgcaccaacatcagaacaccatgacacctca</t>
  </si>
  <si>
    <t>tgcaggtacctatggaaatcgtggatcgtcgtctgcaccaacatcagaacaccatgacacctca</t>
  </si>
  <si>
    <t>tgcaggtacctcgttgtcatcgatgacgtatggaccatacgagcatgggaggcaatccaatctg</t>
  </si>
  <si>
    <t>tgcaggtacctcgttgtcatcgatgacgtctggaccatacgagcatgggaggcaatccaatctg</t>
  </si>
  <si>
    <t>tgcaggtacctctggtggcgctggttcagcgcctcgacgctggccttgagatcccgaaaaaaaa</t>
  </si>
  <si>
    <t>tgcaggtacctctggtggcgctggttcagcgcctcgacgctggccttgaggtcccgaaaaaaaa</t>
  </si>
  <si>
    <t>tgcaggtacctgagcacgtccttcagaaaagggtggccaaggtcggcactgaagtgcgtctaca</t>
  </si>
  <si>
    <t>tgcaggtacctgagcacgtccttcagaaaagggtggccaaggttggcactgaagtgcgtctaca</t>
  </si>
  <si>
    <t>tgcaggtacctgtttctcattaattgactcaacaaggacaacgaacttcatcaatttaattcac</t>
  </si>
  <si>
    <t>tgcaggtacctgtttctcattaattgactcaacaagggcaacgaacttcatcaatttaattcac</t>
  </si>
  <si>
    <t>tgcaggtaccttggcgtcccactgccgctacgtcatttgcggcgagctgatgagcagtcgctcg</t>
  </si>
  <si>
    <t>tgcaggtaccttggcgtcccactgtcgctacgtcatttgcggcgagctgatgagcagtcgctcg</t>
  </si>
  <si>
    <t>tgcaggtaccttgtccctgctgatatcactgttggccagtttgtctatgtggtgaggaagagga</t>
  </si>
  <si>
    <t>tgcaggtaccttgtccctgctgatatcactgtcggccagtttgtctatgtggtgaggaagagga</t>
  </si>
  <si>
    <t>tgcaggtacgacatgacctcgctgggctcaatggacacagcgcccgccatgccctgaatccacg</t>
  </si>
  <si>
    <t>tgcaggtacgacatgacctcgctgggctcaatggacacagcgcccgccatgccctgaatccatg</t>
  </si>
  <si>
    <t>tgcaggtacgagtgccagtgacaggaacccaacgataacaacgcgatcattcagagcgcgggta</t>
  </si>
  <si>
    <t>tgcaggtgcgagtgccagtgacaggaacccaacgataacaacgcgatcattcagagcgcgggta</t>
  </si>
  <si>
    <t>tgcaggtacgatctggaccgttgggctgaatggtctcaggatgtggagatgcagcggcctgcca</t>
  </si>
  <si>
    <t>tgcaggtacgatctgggccgttgggctgaatggtctcaggatgtggagatgcagcggcctgcca</t>
  </si>
  <si>
    <t>tgcaggtacgatctgggcggttgggctgaattgcctcaggatgtggagatccagcggcctgcca</t>
  </si>
  <si>
    <t>tgcaggtacgatctgggcggttgggctgaattgtctcaggatgtggagatccagcggcctgcca</t>
  </si>
  <si>
    <t>tgcaggtacgcaagcaaagtaaacccaggccagtagtgtcagtgagtgaccaggcgatggagca</t>
  </si>
  <si>
    <t>tgcaggtacgcaagcaaagtaaacccaggccactagtgtcagtgagtgaccaggcgatggagca</t>
  </si>
  <si>
    <t>tgcaggtacgcacgaggggccgtctcgcaagtcaatgtatccacctgttccacggtatgcagtc</t>
  </si>
  <si>
    <t>tgcaggtacgcacgaggggccgtctcgcatgtcaatgtatccacctgttccacggtatgcagtc</t>
  </si>
  <si>
    <t>tgcaggtacgccgcttgcgctctcgtcgtcgtttggcagccaggacagtgtgcccagtgcgtgc</t>
  </si>
  <si>
    <t>tgcaggtacgccgcttgcgctctcgtcgtcgtttggcagccaggacagtgtgccctgtgcgtgc</t>
  </si>
  <si>
    <t>tgcaggtacggcggaacgcgacggcggacgcacggcacaggcacagcccgaaaaaaaaaaaaaa</t>
  </si>
  <si>
    <t>tgcaggtacggcggaacgcgacggcggccgcacggcacaggcacagcccgaaaaaaaaaaaaaa</t>
  </si>
  <si>
    <t>tgcaggtacggtactgcaacatttcaagagagaatgcatgtcaagcaaggcattcgttcatagg</t>
  </si>
  <si>
    <t>tgcaggtacggtactgcatcatttcaagagagaatgcatgtcaagcaaggcattcgttcatagg</t>
  </si>
  <si>
    <t>tgcaggtacggtggtggtctttattatttaactaaaaaaaccgccgtgcttatataacaggcag</t>
  </si>
  <si>
    <t>tgcaggtacggtggtggtctttattatttaactaaaaaagccgccgtgcttatataacaggcag</t>
  </si>
  <si>
    <t>tgcaggtacgtccgtcgtcggcggtggagccgtagtagggggaggacggctgctgtgcgccgaa</t>
  </si>
  <si>
    <t>tgcaggtacgtccgtcgtcggcggtggagccgtagtagggggaggacggctgctgttcgccgaa</t>
  </si>
  <si>
    <t>tgcaggtacgtccttgcaggtacctgggcaatggctggcgacccatccatggccataataaaac</t>
  </si>
  <si>
    <t>tgcaggtacgtccttgcaggtacctgggcaatggctggcgactcatccatggccataataaaac</t>
  </si>
  <si>
    <t>tgcaggtacgttcttggccatcgtctcgagcagatccttcctctttaaccatcggagctccttt</t>
  </si>
  <si>
    <t>tgcaggtacgttcttggtcatcgtctcgagcagatccttcctctttaaccatcggagctccttt</t>
  </si>
  <si>
    <t>tgcaggtacgttgccccagagtatgcgatgacagggcatctgcttgtcaagagcgacgtctaca</t>
  </si>
  <si>
    <t>tgcaggtatgttgccccagagtatgcgatgacagggcatctgcttgtcaagagcgacgtctaca</t>
  </si>
  <si>
    <t>tgcaggtacgtttcgagtgaccaacccttggttatcggacacacgccctaaaataatcaacctg</t>
  </si>
  <si>
    <t>tgcaggtacgtttcgagtgaccaacccttggttatcggacacacgccctaaaataatccacctg</t>
  </si>
  <si>
    <t>tgcaggtactacatagcagcatacatcaatccttctcatgatgatgctctttttacccagctga</t>
  </si>
  <si>
    <t>tgcaggtactacatagcagcatacatcaatccttctcatgatgatgctctttttacccatctga</t>
  </si>
  <si>
    <t>tgcaggtactagccgtcaaatttcttcttaatttctagttattgtacttgttgagctcttgcgg</t>
  </si>
  <si>
    <t>tgcaggtactagccgtcaaatttcttcttaatttctagttgttgtacttgttgagctcttgcgg</t>
  </si>
  <si>
    <t>tgcaggtactagctacggtctgctagctaggttagttttgcttttgccgcaaccaaaagccgtc</t>
  </si>
  <si>
    <t>tgcaggtactagctacggtctgctagctaggttagttttgcttttgccgcaaccaaaagccttc</t>
  </si>
  <si>
    <t>tgcaggtactatatggacttgcattgactacttgttattgttatagaccttgaatgtcatttcc</t>
  </si>
  <si>
    <t>tgcaggtactatatggacttgcattgagtacttgttattgttatagaccttgaatgtcatttcc</t>
  </si>
  <si>
    <t>tgcaggtactcagggactctcagctcctcaacagcgagctcactgacgttgaccctcacatact</t>
  </si>
  <si>
    <t>tgcaggtactcagggactctcagctcctcaacagcgagctcgctgacgttgaccctcacatact</t>
  </si>
  <si>
    <t>tgcaggtactcatcctgaacagttgctgccgcaccctgctagcccttcctcacgaccacacctt</t>
  </si>
  <si>
    <t>tgcaggtactcatcctgaacagttgctgccgcaccctgctagcccttcctcacggccacacctt</t>
  </si>
  <si>
    <t>tgcaggtactcgggctccagcgcaaagagcacggcgatgccgtcatccttgttggcgcgctgcg</t>
  </si>
  <si>
    <t>tgcaggtactcgggctccagcgcaaagagcacggcgatgccgtcatccttgttggcgcgttgcg</t>
  </si>
  <si>
    <t>tgcaggtactcgtgcggcggaacccactcgccgcagccgccgtcatccgaaaaaaaaaaaaaaa</t>
  </si>
  <si>
    <t>tgcaggtactcgtgcggcggcacccactcgccgcagccgccgtcatccgaaaaaaaaaaaaaaa</t>
  </si>
  <si>
    <t>tgcaggtactgaaagaagcacactccttttaaaccaaaggaccatgatcaagcaggcatcttcc</t>
  </si>
  <si>
    <t>tgcaggtactgaaagaagcacactccttttaaaccaaaggaccatgatcaagcgggcatcttcc</t>
  </si>
  <si>
    <t>tgcaggtactgaatatctccaccaacttgtttacaggacagtttccatcaactacaagggaggt</t>
  </si>
  <si>
    <t>tgcaggtactgaatatctccaccaacttgtttacaggacagtttccatcaactacatgggaggt</t>
  </si>
  <si>
    <t>tgcaggtactgcgacgaactggccgcggcgcctgctgcgtttgcgtttttgtcggtgccgctgg</t>
  </si>
  <si>
    <t>tgcaggtactgcgacgaactggccgcggcgcctgctgcgtttgcgtttttgttggtgccgctgg</t>
  </si>
  <si>
    <t>tgcaggtactgctgcaccttcttctccatctcctcgtcctccattgccgacgccagcgcggagc</t>
  </si>
  <si>
    <t>tgcaggtactgctgcaccttcttctccatctcctcgtcctccattgccgccgccagcgcggagc</t>
  </si>
  <si>
    <t>tgcaggtactggaaaaaggaagatgggatgagagagggaatggggagtccagtgaacaaaacac</t>
  </si>
  <si>
    <t>tgcaggtactggaaaaaggaagatgggatgagagagggaatggggagtccagtgaacagaacac</t>
  </si>
  <si>
    <t>tgcaggtactgggtggccgtggccgtggcgtcggcggagaagaacacgcggaaccccctcacga</t>
  </si>
  <si>
    <t>tgcaggtactgggtggccgtggccgtggtgtcggcggagaagaacacgcggaaccccctcacga</t>
  </si>
  <si>
    <t>tgcaggtactggtacaagcacgcccgcgctcatcaccagcaccaacccaaatcgctaagcatgt</t>
  </si>
  <si>
    <t>tgcaggtactggtaccagcacgcccgcgctcatcaccagcaccaacccaaatcgctaagcatgt</t>
  </si>
  <si>
    <t>tgcaggtacttaactatgaaggattcaaatgttcactttggttgctcacaataaacaaactata</t>
  </si>
  <si>
    <t>tgcaggtacttcactatgaaggattcaaatgttcactttggttgctcacaataaacaaactata</t>
  </si>
  <si>
    <t>tgcaggtacttctcacctcgaggtggacgttaatcaatgtttattagacccaaatgttggccca</t>
  </si>
  <si>
    <t>tgcaggtacttctcacctcgagttggacgttaatcaatgtttattagacccaaatgttggccca</t>
  </si>
  <si>
    <t>tgcaggtactttcaaacttacctttttgttaatgaacttgcagagcttgtacagttttacttca</t>
  </si>
  <si>
    <t>tgcaggtactttcaaacttacttttttgttaatgaacttgcagagcttgtacagttttacttca</t>
  </si>
  <si>
    <t>tgcaggtagaaaaggagatgcaagatagggatcatgggggaggcacaacgacgcattcggtggc</t>
  </si>
  <si>
    <t>tgcaggtagaaaaggagatgccagatagggatcatgggggaggcacaacgacgcattcggtggc</t>
  </si>
  <si>
    <t>tgcaggtagaaactaggatgggatgtagcctaaccaaatattcatgttcatcctgatgctcaat</t>
  </si>
  <si>
    <t>tgcaggtagaaattaggatgggatgtagcctaaccaaatattcatgttcatcctgatgctcaat</t>
  </si>
  <si>
    <t>tgcaggtagaacaccacgcccgacccgaacacgccctgcactccgtcgacctcacgaccagtct</t>
  </si>
  <si>
    <t>tgcaggtagaacaccacgcccgacccgaacacgccctgcactccgtcgacctcacgaccagtgt</t>
  </si>
  <si>
    <t>tgcaggtagaaccgtagaggtaatacataccaacaacgatctggacggaaacactcgtgatctc</t>
  </si>
  <si>
    <t>tgcaggtagagccgtagaggtaatacataccaacaacgatctggacggaaacactcgtgatctc</t>
  </si>
  <si>
    <t>tgcaggtagaacgtgacgcctgacccgaacaccccctgcattgcatcgccacggcatcgatcac</t>
  </si>
  <si>
    <t>tgcaggtagagcgtgacgcctgacccgaacaccccctgcattgcatcgccacggcatcgatcac</t>
  </si>
  <si>
    <t>tgcaggtagaactcaagcaaaaaaaaattcatgatgaagttaagttgtgccagacggagcctaa</t>
  </si>
  <si>
    <t>tgcaggtagaactcaagcaaaaaaaaattcatgatgaagttaagttgtgccagacggggcctaa</t>
  </si>
  <si>
    <t>tgcaggtagaagacactcaagaagtgcaagaagacaacttgtaccagcaacgagctctagatca</t>
  </si>
  <si>
    <t>tgcaggtagaagacactcaagaagtgcaagaagacaacttgtaccagcaacgagctctaggtca</t>
  </si>
  <si>
    <t>tgcaggtagaagacactcaagaagtgcaagaagaccaagaagacaacctgtaccagcaacgagc</t>
  </si>
  <si>
    <t>tgcaggtagaagacactcaagaagtgcaagaagaccaagaagacaacttgtaccagcaacgagc</t>
  </si>
  <si>
    <t>tgcaggtagaagtagagcatgctttgctttcatgcctcatgtggtggctttgaagtgtgaaagg</t>
  </si>
  <si>
    <t>tgcaggtagaagtagaggatgctttgctttcatgcctcatgtggtggctttgaagtgtgaaagg</t>
  </si>
  <si>
    <t>tgcaggtagaagtccccttcgacttggtgagcactcccccgaacccctctctattttccccatc</t>
  </si>
  <si>
    <t>tgcagttagaagtccccttcgacttggtgagcactcccccgaacccctctctattttccccatc</t>
  </si>
  <si>
    <t>tgcaggtagacccaacgtgcgtcaacgcacaatgcatgactacaatcacaatcctgtttatgaa</t>
  </si>
  <si>
    <t>tgcaggtagacccaacgtgcgtcaacgcacaatgcatgactacaatcacaattctgtttatgaa</t>
  </si>
  <si>
    <t>tgcaggtagacccaacgtgcgtcaacgcacaatgcatgactacacaatcacaatcctgtttatg</t>
  </si>
  <si>
    <t>tgcaggtagacccaacgtgcgtcaacgcacaatgcctgactacacaatcacaatcctgtttatg</t>
  </si>
  <si>
    <t>tgcaggtagacctcatcaagacaataatgtgcgagggaaatcatcataacataaacgtgagaac</t>
  </si>
  <si>
    <t>tgcaggtagacctcatcaagacaataatgtgcgagggaaatcatcataacatcaacgtgagaac</t>
  </si>
  <si>
    <t>tgcaggtagactaacttctttcccctctccctgtttacaaaagtctaagaaatgagtacgatcc</t>
  </si>
  <si>
    <t>tgcaggtagactaacttctttcccctctccctctttacaaaagtctaagaaatgagtacgatcc</t>
  </si>
  <si>
    <t>tgcaggtagagactagagagaggtagctagctgcaagaagctaggaagctcataattaaacaga</t>
  </si>
  <si>
    <t>tgcaggtagagactagagagaggtagctagctgcaagaagctaggaagctcataattaagcaga</t>
  </si>
  <si>
    <t>tgcaggtagagatagtctgcttcctctaaatctttcagttagtgttgtccattttcaaatctgg</t>
  </si>
  <si>
    <t>tgcaggtagagatagtctgcttcctctaaatccttcagttagtgttgtccattttcaaatctgg</t>
  </si>
  <si>
    <t>tgcaggtagagcaatcaaagctgaatggaagcgctgaagaggcaaccaatcttccacttgaatt</t>
  </si>
  <si>
    <t>tgcaggtggagcaatcaaagctgaatggaagcgctgaagaggcaaccaatcttccacttgaatt</t>
  </si>
  <si>
    <t>tgcaggtagagcccaatcggccagccagctatgctagatttgccatttgtttaatgtaacacct</t>
  </si>
  <si>
    <t>tgcaggtagagcccaatcgggcagccagctatgctagatttgccatttgtttaatgtaacacct</t>
  </si>
  <si>
    <t>tgcaggtagaggtcgcccatgaccatggtggttgatggctgaggctggacctggattggcgagg</t>
  </si>
  <si>
    <t>tgcaggttgaggtcgcccatgaccatggtggttgatggctgaggctggacctggattggcgagg</t>
  </si>
  <si>
    <t>tgcaggtagaggtctcaaccatgccagtggcgatgtgccaggcgaggataacatcggatgtgcc</t>
  </si>
  <si>
    <t>tgcaggtagaggtctcaaccatgccagtggcgatgtgccaggcgaggatcacatcggatgtgcc</t>
  </si>
  <si>
    <t>tgcaggtagagttaaacgtgaactaaggacaaagaagttacataagatcaatgtgtaacacatt</t>
  </si>
  <si>
    <t>tgcaggtagagttaaacgtgaactaaggacgaagaagttacataagatcaatgtgtaacacatt</t>
  </si>
  <si>
    <t>tgcaggtagatcagaggacacgccatgcatctatgcgtgtacttgcgaggtggcgaccgtcgcg</t>
  </si>
  <si>
    <t>tgcaggtagatcagaggatacgccatgcatctatgcgtgtacttgcgaggtggcgaccgtcgcg</t>
  </si>
  <si>
    <t>tgcaggtagatcaggacgaaatgtcgtttcattcagttttttggagatgcctcacatatgaggc</t>
  </si>
  <si>
    <t>tgcaggtagatcaggacgaaatgtcgtttccttcagttttttggagatgcctcacatatgaggc</t>
  </si>
  <si>
    <t>tgcaggtagatgcccatcatgtggtacggctttgcaccgtaggcttggccgcagagcgtctcca</t>
  </si>
  <si>
    <t>tgcaggtagatgcccatcatgtggtactgctttgcaccgtaggcttggccgcagagcgtctcca</t>
  </si>
  <si>
    <t>tgcaggtagattcgcggtacatcatgtcatcatggcatggcgtgacgtgaagtttcctgtgacc</t>
  </si>
  <si>
    <t>tgcaggtagattcgcggtacatcatgtcatcaaggcatggcgtgacgtgaagtttcctgtgacc</t>
  </si>
  <si>
    <t>tgcaggtagcaaacatatattcagtcaccccatccatgcatgatcgtgtcagtgcggttttttt</t>
  </si>
  <si>
    <t>tgcaggtagcaaacatatattcagtcaccccatccatgcatgatcgtgtcagtgcgtttttttt</t>
  </si>
  <si>
    <t>tgcaggtagcacttccgcccctgtttgaatgcttttgtagctcacgagttggtatggatttctg</t>
  </si>
  <si>
    <t>tgcaggtagcacttccgtccctgtttgaatgcttttgtagctcacgagttggtatggatttctg</t>
  </si>
  <si>
    <t>tgcaggtagcagctagctaccatacatgaatgatgaatacctcatcagtcaaacaagctatagc</t>
  </si>
  <si>
    <t>tgcaggtagcagctagctaccatacatgaatgatgaatacctcatcagtcaaacaagttatagc</t>
  </si>
  <si>
    <t>tgcaggtagcagctagctaccatacatgaatgatgaatacctcatcgatcagtcaaacaagata</t>
  </si>
  <si>
    <t>tgcaggtagcagctagctaccatacatgaatgatgaatacctcatcgatcagtcaaacaagcta</t>
  </si>
  <si>
    <t>tgcaggtagcagctcgatctataaatacctcactggtgcatagctcgcttaaccaccaccagca</t>
  </si>
  <si>
    <t>tgcaggtagcagctcgatctataaatacctcactggtgcatagctcgcttaaccaccagcagca</t>
  </si>
  <si>
    <t>tgcaggtagcattatcatcatatacctgtctcgtctctctcgcccatttttatggccacctata</t>
  </si>
  <si>
    <t>tgcaggttgcattatcatcatatacctgtctcgtctctctcgcccatttttatggccacctata</t>
  </si>
  <si>
    <t>tgcaggtagccaaagaactattaaatataagcttgcggcaccatggcaattagcgaagctgcta</t>
  </si>
  <si>
    <t>tgcaggtagccaaagaactattaaatataatcttgcggcaccatggcaattagcgaagctgcta</t>
  </si>
  <si>
    <t>tgcaggtagccaaccctgtcctcctcataattagtgcctcaccgaccaataatactacaccacc</t>
  </si>
  <si>
    <t>tgcaggtagccatccctgtcctcctcataattagtgcctcaccgaccaataatactacaccacc</t>
  </si>
  <si>
    <t>tgcaggtagccgaggaaggtgcggaagggcccgtccagggtcaggatcgcggtgaggttggcgg</t>
  </si>
  <si>
    <t>tgcaggtagccgaggaaggtgcggaagggcccatccagggtcaggatcgcggtgaggttggcgg</t>
  </si>
  <si>
    <t>tgcaggtagccgtccgcctccacccttccgccccatcttcagcaggtgcttcaggtagtgcgca</t>
  </si>
  <si>
    <t>tgcaggtagccgtccgcctccacccttccgccccatcttcagcaggtgcttcaggtagtgcgcg</t>
  </si>
  <si>
    <t>tgcaggtagccgtccgcctcgtcccaccgcccctagcccagtaagtgcttcatatggtgcgcgt</t>
  </si>
  <si>
    <t>tgcaggtagccgtccgcctcgtcccaccgcccctagctcagtaagtgcttcatatggtgcgcgt</t>
  </si>
  <si>
    <t>tgcaggtagcgaatcaggagtgacatgtgcgttccaagatcgatccgatccagtgcgagtttgg</t>
  </si>
  <si>
    <t>tgcaggtagcgaatcaggagtgatatgtgcgttccaagatcgatccgatccagtgcgagtttgg</t>
  </si>
  <si>
    <t>tgcaggtagcgccaacacgtcaatcctcttagctattcggctgattgtttctaacgctgataag</t>
  </si>
  <si>
    <t>tgcaggtagcgccaacacgtcaatcctcttagctattcggctgattgtttctaatgctgataag</t>
  </si>
  <si>
    <t>tgcaggtagcgcgtgcgccagcgttgggctatgcagcgagtaggacgacgtcgacgaggacgcg</t>
  </si>
  <si>
    <t>tgcaggtagcgcgtgcgccagcgttgggctatgcggcgagtaggacgacgtcgacgaggacgcg</t>
  </si>
  <si>
    <t>tgcaggtagcggacacggagtataacgaaccgtaccgtgacagagtgttgaatgcctcttcaga</t>
  </si>
  <si>
    <t>tgcaggtagcggacgcggagtataacgaaccgtaccgtgacagagtgttgaatgcctcttcaga</t>
  </si>
  <si>
    <t>tgcaggtagcggctgatgtcaccgtctgggtcgtacacctcgtcggacatggccgccgcagcgt</t>
  </si>
  <si>
    <t>tgcaggtagcggctgatgtcgccgtctgggtcgtacacctcgtcggacatggccgccgcagcgt</t>
  </si>
  <si>
    <t>tgcaggtagctgcacgtggttcctgtgtcgagcgtacgtacgtctcaagtgggagctcaaacgt</t>
  </si>
  <si>
    <t>tgcaggtagctgcacgtggttcctgtgtcgagcgtacgtacgtctcaggtgggagctcaaacgt</t>
  </si>
  <si>
    <t>tgcaggtagctggaatactatttaactaaatatgcctatatgactccagtaagctaagctaatt</t>
  </si>
  <si>
    <t>tgcaggtagctggaatattatttaactaaatatgcctatatgactccagtaagctaagctaatt</t>
  </si>
  <si>
    <t>tgcaggtagctggaatactattttacctaaatatgcctattaactccagtaagctaagctaatt</t>
  </si>
  <si>
    <t>tgcaggtagctggaatactattttacctaaatatgcctattagctccagtaagctaagctaatt</t>
  </si>
  <si>
    <t>tgcaggtagctggtctgtcaacaagtgcagttctcaacttccccaaggtccaaaatgttccata</t>
  </si>
  <si>
    <t>tgcaggtagctggtctgtcaacaagtgcagttctcaacttccccaaggtccaaaatgttccatc</t>
  </si>
  <si>
    <t>tgcaggtaggaaactgtcgattcagggcgaccccagagaccaccgtaaacccatctgatctacg</t>
  </si>
  <si>
    <t>tgcaggtaggaaactgtcgattcagggcgaccccagagaccaccgtatacccatctgatctacg</t>
  </si>
  <si>
    <t>tgcaggtaggacacgaggctgccgacgtcggtgaggtcggcgttgcacttgatcagcggcgtgt</t>
  </si>
  <si>
    <t>tgcaggtaggagacgaggctgccgacgtcggtgaggtcggcgttgcacttgatcagcggcgtgt</t>
  </si>
  <si>
    <t>tgcaggtaggatagcaagaaaattcaggaataggcgcctcgagatgacccagaacagcctaaat</t>
  </si>
  <si>
    <t>tgcaggtaggatagcaagaaaattctggaataggcgcctcgagatgacccagaacagcctaaat</t>
  </si>
  <si>
    <t>tgcaggtaggcactactggccatacatgttgatcacctacctcttccttggccatgtcatcact</t>
  </si>
  <si>
    <t>tgcaggtaggcactactggccatgcatgttgatcacctacctcttccttggccatgtcatcact</t>
  </si>
  <si>
    <t>tgcaggtaggctcctctcctctcaagaagtgcctcagcacggaatgcctgtcaccaattgccta</t>
  </si>
  <si>
    <t>tgcaggtaggctcctctcctctcaagaagtgcctcagcatggaatgcctgtcaccaattgccta</t>
  </si>
  <si>
    <t>tgcaggtaggctgctgaatgatatgccaccactcgttacgtacacccaacaaatttctgacgtc</t>
  </si>
  <si>
    <t>tgcaggtaggctgctgaatgatatgccaccactcgttacgtactcccaacaaatttctgacgtc</t>
  </si>
  <si>
    <t>tgcaggtagggacaggtttaaagaagaaggcgttctgtcggcatgcaaggctgtgtgcgtgccc</t>
  </si>
  <si>
    <t>tgcaggtagggacaggtttaaagaagaaggcgttctgttggcatgcaaggctgtgtgcgtgccc</t>
  </si>
  <si>
    <t>tgcaggtagggaccccaaagaatgcatacgtgcaatagtagacctgatcatccacaacataggt</t>
  </si>
  <si>
    <t>tgcaggtagggaccccaaagaatgcataggtgcaatagtagacctgatcatccacaacataggt</t>
  </si>
  <si>
    <t>tgcaggtagggcaggtgcgggacgtccagctccccgaccaggcgcaacgcgcccaccacggcgt</t>
  </si>
  <si>
    <t>tgcaggtagggcaggtgcgggacgtccagctccccgaccaggcgcgacgcgcccaccacggcgt</t>
  </si>
  <si>
    <t>tgcaggtaggggaaatgtgggagtgaggcaaatgttggcagtagtgggaaagtttgatttttgt</t>
  </si>
  <si>
    <t>tgcaggtaggggaaatgtgggagtgaggcaaatgttggcagtagtgggaaagtttgattttttt</t>
  </si>
  <si>
    <t>tgcaggtaggggaggggacgatgcgccgccgccgcttggtggagttgggcaccacccctggtcc</t>
  </si>
  <si>
    <t>tgcaggtaggggaggggaggatgcgccgccgccgcttggtggagttgggcaccacccctggtcc</t>
  </si>
  <si>
    <t>tgcaggtagggtttcccatcccctcctaaacctggctagggctacgaggaggagggctggggcg</t>
  </si>
  <si>
    <t>tgcaggtagggtttcccatcccctcctaaacctggctagggctacgaggaggagggcttgggcg</t>
  </si>
  <si>
    <t>tgcaggtaggtgctactgtattcccctcccatcttcctctcttgagccgctcgtgcgtttggca</t>
  </si>
  <si>
    <t>tgcaggtaggtgctgctgtattcccctcccatcttcctctcttgagccgctcgtgcgtttggca</t>
  </si>
  <si>
    <t>tgcaggtaggtgggcttgcccatgtccaacgacacgcaacgcccgatctcgcggatcagctccg</t>
  </si>
  <si>
    <t>tgcaggtaggtgggcttgcccatgtccagcgacacgcaacgcccgatctcgcggatcagctccg</t>
  </si>
  <si>
    <t>tgcaggtaggttccccccaaatatctgtgttcagtaattgtgtgataagagttgtctgaatgct</t>
  </si>
  <si>
    <t>tgcaggtaggttccccccacatatctgtgttcagtaattgtgtgataagagttgtctgaatgct</t>
  </si>
  <si>
    <t>tgcaggtagtaaggtgtactatcgtaatatcacaagactttgtccaggcaagatgagttttgct</t>
  </si>
  <si>
    <t>tgcaggtagttaggtgtactatcgtaatatcacaagactttgtccaggcaagatgagttttgct</t>
  </si>
  <si>
    <t>tgcaggtagtaatgggcaatcacagcaggacaacagcaaaggcagtgttgcaggacttgataat</t>
  </si>
  <si>
    <t>tgcaggtagtaatgggcaatcacagcaggacaacaggaaaggcagtgttgcaggacttgataat</t>
  </si>
  <si>
    <t>tgcaggtagtaccactgaagtggcaagtgaatctcacaaactattgcaagatagatgccatttt</t>
  </si>
  <si>
    <t>tgcaggtagtaccattgaagtggcaagtgaatctcacaaactattgcaagatagatgccatttt</t>
  </si>
  <si>
    <t>tgcaggtagtacttgttcctgtcctgcgttcgtcggagccatgagctatccgtcggtccctctc</t>
  </si>
  <si>
    <t>tgcaggtagtacttgttcctgtcctgcgttcgttggagccatgagctatccgtcggtccctctc</t>
  </si>
  <si>
    <t>tgcaggtagtatccaccgctacggcgcgcctaccatgttgaaattttgtgacggtgtgatgggt</t>
  </si>
  <si>
    <t>tgcaggtagtatccaccgctacggcgcgcctaccgtgttgaaattttgtgacggtgtgatgggt</t>
  </si>
  <si>
    <t>tgcaggtagtattgtcatccctaaccgctgccagcaaaagtcaccttcggctgccaacgctcga</t>
  </si>
  <si>
    <t>tgcaggtagtattgtcatccctagccgctgccagcaaaagtcaccttcggctgccaacgctcga</t>
  </si>
  <si>
    <t>tgcaggtagttaaaaaataatgcacaagtttcacaatcacattttggcagtagaacaatgttgt</t>
  </si>
  <si>
    <t>tgcaggtagttaaaaaataatgcacaagtttcacaatcacattttggcagtagaagaatgttgt</t>
  </si>
  <si>
    <t>tgcaggtagttcccaaactaatttggtagactggaaaactgcaccgtcaatgagtttttattca</t>
  </si>
  <si>
    <t>tgcaggtagttcccaaactaatttggtagactagaaaactgcaccgtcaatgagtttttattca</t>
  </si>
  <si>
    <t>tgcaggtagttctttcttgccacgtcgttgatcagctcttccctgttggcatcactccattgtg</t>
  </si>
  <si>
    <t>tgcaggtagttctttctttccacgtcgttgatcagctcttccctgttggcatcactccattgtg</t>
  </si>
  <si>
    <t>tgcaggtagtttaagaattctttgtagtcgatgatgtaaacaaaccctgattcgatgtattgaa</t>
  </si>
  <si>
    <t>tgcaggtagtttaagaattctttgtagtcgatgatgtagacaaaccctgattcgatgtattgaa</t>
  </si>
  <si>
    <t>tgcaggtagtttcttggttgggtcgttttctcactcaccattccctcacagaattagcaaaaaa</t>
  </si>
  <si>
    <t>tgcaggtagtttcttggttgggtcgttttctcattcaccattccctcacagaattagcaaaaaa</t>
  </si>
  <si>
    <t>tgcaggtataacacttaacttagatttaatttccagaagagctggagatatttaattcacatgg</t>
  </si>
  <si>
    <t>tgcaggtataacacttaacttagatttaatttccagaagagctggagatatttacttcacatgg</t>
  </si>
  <si>
    <t>tgcaggtataataaagtgcaaaaaagagagagatccaaccctaattaacactagctacttagct</t>
  </si>
  <si>
    <t>tgcaggtataataaagtgcaaaaaagagagagatccaaccctaattagcactagctacttagct</t>
  </si>
  <si>
    <t>tgcaggtataataaagtgcaaaaaagagagatccaaccctaattagcactagctacttagctag</t>
  </si>
  <si>
    <t>tgcaggtataataaagtgcgaaaaagagagatccaaccctaattagcactagctacttagctag</t>
  </si>
  <si>
    <t>tgcaggtatacctgcatacagcgcctctgtgccatatcggagggatctcctcgtgcatggctat</t>
  </si>
  <si>
    <t>tgcaggtatacctgcatacagcgcctctgtgccatatcggagggatctcctcgtgcatggctgt</t>
  </si>
  <si>
    <t>tgcaggtatagttcacaaagttcagtcgatcagttagttgcacggcatcaacaatgaaccagac</t>
  </si>
  <si>
    <t>tgcaggtatagttcacaaagttcagttgatcagttagttgcacggcatcaacaatgaaccagac</t>
  </si>
  <si>
    <t>tgcaggtatataagaggacatcgactaccaccaccaccaccaccatgaacgacgtgtgtgttga</t>
  </si>
  <si>
    <t>tgcaggtatatcagaggacatcgactaccaccaccaccaccaccatgaacgacgtgtgtgttga</t>
  </si>
  <si>
    <t>tgcaggtatatacgtacggcacactgagcctcccactatttcatcgtagcgcctgccacaaagg</t>
  </si>
  <si>
    <t>tgcaggtatatacgtacggcacactgagcctcccactatttcttcgtagcgcctgccacaaagg</t>
  </si>
  <si>
    <t>tgcaggtatatatatttaatatattactccatattcgtttccttttatttattcctactacgag</t>
  </si>
  <si>
    <t>tgcaggtatatatatttaatatattactccatattcgtttccttttatttatttctactacgag</t>
  </si>
  <si>
    <t>tgcaggtatatggccacgccgagcaccgccagcagcaccgccgtgacggcgaggatgcacgtga</t>
  </si>
  <si>
    <t>tgcaggtatatggccatgccgagcaccgccagcagcaccgccgtgacggcgaggatgcacgtga</t>
  </si>
  <si>
    <t>tgcaggtatattaaatgtacagtgacccaagtcccagcaaagctcacataaaacaatgacctcc</t>
  </si>
  <si>
    <t>tgcaggtatattaaatgtacagtgacccaagtcccagcaaagctcacataaaacaatgaccttc</t>
  </si>
  <si>
    <t>tgcaggtatcacgcggttatttgatcacaaagtcagaaaagaatatcaagaaaaggaaatttgg</t>
  </si>
  <si>
    <t>tgcaggtatcacgcggttatttgatcacaaagtcagaaaagaatattaagaaaaggaaatttgg</t>
  </si>
  <si>
    <t>tgcaggtatcattcagcatgatgtccatagccatgctggtgtccacgacacacgcttcgttcat</t>
  </si>
  <si>
    <t>tgcaggtatctttcagcatgatgtccatagccatgctggtgtccacgacacacgcttcgttcat</t>
  </si>
  <si>
    <t>tgcaggtatccacggtagacagatccgaagccaccctcgccgagcttctcctcgtcggagaaac</t>
  </si>
  <si>
    <t>tgcaggtatccacggtagactgatccgaagccaccctcgccgagcttctcctcgtcggagaaac</t>
  </si>
  <si>
    <t>tgcaggtatccatattttaattatttaattgtttcctacttttaaaaatcaaaggctatacgca</t>
  </si>
  <si>
    <t>tgcaggtatccatattttaattatttaattgtttcctacttttcaaaatcaaaggctatacgca</t>
  </si>
  <si>
    <t>tgcaggtatcgacattttcttacattacatacaggaccaacattgcacaatgacacattcagaa</t>
  </si>
  <si>
    <t>tgcaggtatcgacattttcttacattacatacaggatcaacattgcacaatgacacattcagaa</t>
  </si>
  <si>
    <t>tgcaggtatctatacacataatgaactttctgtatgcatcaccatagagtcaactgcatgattt</t>
  </si>
  <si>
    <t>tgcaggtatctatacacataatgaactttctgtatgcatcgccatagagtcaactgcatgattt</t>
  </si>
  <si>
    <t>tgcaggtatctgagcatatgggacatttggactgctcctggcgtcttcagaatccaatgatccg</t>
  </si>
  <si>
    <t>tgcaggtatctgagcatatgggacatttggactgctcctggcgtcttcagaatccaatgatcgg</t>
  </si>
  <si>
    <t>tgcaggtatctggaatttttaacttactatttgtagttctgtcttcgggatcagttcacaagcc</t>
  </si>
  <si>
    <t>tgcaggtatctggaatttttaacttactatttgtagttctgtcttcggggtcagttcacaagcc</t>
  </si>
  <si>
    <t>tgcaggtatctggatcttgctggacgcaagggttctaagctctacttgtacaatggactggcac</t>
  </si>
  <si>
    <t>tgcaggtatctggatcttgctggacggaagggttctaagctctacttgtacaatggactggcac</t>
  </si>
  <si>
    <t>tgcaggtatgaactttgttttccctttagaatctgtataataaatgaagatggatccattgatg</t>
  </si>
  <si>
    <t>tgcaggtctgaactttgttttccctttagaatctgtataataaatgaagatggatccattgatg</t>
  </si>
  <si>
    <t>tgcaggtatgaagagtgaatattaatcttctcattaattttgacaagaaaaagtaaagcacttt</t>
  </si>
  <si>
    <t>tgcaggtctgaagagtgaatattaatcttctcattaattttgacaagaaaaagtaaagcacttt</t>
  </si>
  <si>
    <t>tgcaggtatgacagacgagaaatatttagcaacatccctcaagcacacatgagaatcccaaacc</t>
  </si>
  <si>
    <t>tgcaggtgtgacagacgagaaatatttagcaacatccctcaagcacacatgagaatcccaaacc</t>
  </si>
  <si>
    <t>tgcaggtatgacatgatcagatcagcaaaacaaaaattgaaaggtttagatggagagctacggt</t>
  </si>
  <si>
    <t>tgcaggtatgatatgatcagatcagcaaaacaaaaattgaaaggtttagatggagagctacggt</t>
  </si>
  <si>
    <t>tgcaggtatgataatgtgccatagggtgcatagcaatttggcagtgcattttctctatgtaact</t>
  </si>
  <si>
    <t>tgcaggtatgataatgtgccatagggtgcatagcaatttggcagtgcattttttctatgtaact</t>
  </si>
  <si>
    <t>tgcaggtatgatattatccttgggattggctccgcacttctgtacctacatcaagactgcgaaa</t>
  </si>
  <si>
    <t>tgcaggtatgatattatccttgggattggctccgcacttctgtacctacatcaagactgcgaac</t>
  </si>
  <si>
    <t>tgcaggtatgcaattttgatcaatgaatgatatcatcaatttcattgtggttctttaaagccat</t>
  </si>
  <si>
    <t>tgcaggtatgcaattttgatcgatgaatgatatcatcaatttcattgtggttctttaaagccat</t>
  </si>
  <si>
    <t>tgcaggtatgcaggcccagcgagcgacgctagtgtgcaaatttgtgcacgcatgcagaacattc</t>
  </si>
  <si>
    <t>tgcaggtattcaggcccagcgagcgacgctagtgtgcaaatttgtgcacgcatgcagaacattc</t>
  </si>
  <si>
    <t>tgcaggtatgccaaagtggcatgggctgcacaaatggcaaggcccatcgtagcccacacaaggt</t>
  </si>
  <si>
    <t>tgcaggtatgccaaagtggcatgggctgcacaaatggcaaggcccatcgtagcccacacagggt</t>
  </si>
  <si>
    <t>tgcaggtatgccatgcatgtctcgtcggtaacgttaacgcgtgtcattgttcatggacagaggg</t>
  </si>
  <si>
    <t>tgcaggtatgccatgcatgtctcgtcggtaacgttaacgcgtgtcattgttcatggccagaggg</t>
  </si>
  <si>
    <t>tgcaggtatgcgccctcgccccatcgccccctcggcccctcggatcatatcctttgagtttgta</t>
  </si>
  <si>
    <t>tgcaggtatgcgccctcgccccatcgccccctcggccccttggatcatatcctttgagtttgta</t>
  </si>
  <si>
    <t>tgcaggtatggaccccaaagaattcaaagaatgcataggtagaacagtagacctaatcacccac</t>
  </si>
  <si>
    <t>tgcaggtatggaccccaaagaattcaaagaatgcataggtagaacagtagacctaatcacccag</t>
  </si>
  <si>
    <t>tgcaggtatggtatgctaaaacaaaagctgcacaagtttgttcttttgctttttgcatagtcat</t>
  </si>
  <si>
    <t>tgcaggtatggtatgctaaaacaaaagctgcacaagtttgttcttttgctttttgtatagtcat</t>
  </si>
  <si>
    <t>tgcaggtatgtaaagcaaagctcaatagcagcagcaatagggatgtgtgaaatgctgaacaaat</t>
  </si>
  <si>
    <t>tgcaggtatgtaaagcaaagctcattagcagcagcaatagggatgtgtgaaatgctgaacaaat</t>
  </si>
  <si>
    <t>tgcaggtatgtcagaattggatgcaacgtcatttccaagtacccaacactatgcccagatgacc</t>
  </si>
  <si>
    <t>tgcaggtatgtcagaattggatgcaacgtcatttccaagtacccaacactatgtccagatgacc</t>
  </si>
  <si>
    <t>tgcaggtatgttgcggcactgaaaatgaagagtcaaaagcaggacttctgctaccacttcaggc</t>
  </si>
  <si>
    <t>tgcaggtatgttgcggcactgaaaatgaagagtcaaacgcaggacttctgctaccacttcaggc</t>
  </si>
  <si>
    <t>tgcaggtatgttgttattcaagttttatcctaagtgaaatcatgtttaagtttcaccaacacta</t>
  </si>
  <si>
    <t>tgcaggtgtgttgttattcaagttttatcctaagtgaaatcatgtttaagtttcaccaacacta</t>
  </si>
  <si>
    <t>tgcaggtattcacaaattctgacaaagctcatgcggaggaggctctgcacagactgggtttaca</t>
  </si>
  <si>
    <t>tgcaggtattcacaaattctgacaaagctcatgcggaggaggctctgcacagactgggtttact</t>
  </si>
  <si>
    <t>tgcaggtattgcgctgacaaagatatgagaccaatatatggatacctttgaaatcattgcattc</t>
  </si>
  <si>
    <t>tgcaggtattgcgctgacaaagatatgagaccaatatatggatacctttggaatcattgcattc</t>
  </si>
  <si>
    <t>tgcaggtattggggtcccacacgagccctaaagatatatggggatccctgaacttggagaggga</t>
  </si>
  <si>
    <t>tgcaggtattggggtcccacacgagccctaaagatatatggggatcgctgaacttggagaggga</t>
  </si>
  <si>
    <t>tgcaggtatttcaccgtggcatatactacattgatggtggtatctggtattatgttgtctgcga</t>
  </si>
  <si>
    <t>tgcaggtatttcactgtggcatatactacattgatggtggtatctggtattatgttgtctgcga</t>
  </si>
  <si>
    <t>tgcaggtatttcgacgcacaagaaaggagcagagggttcaggagctgcttcagatggataagaa</t>
  </si>
  <si>
    <t>tgcaggtatttcgacgcacaagaaaggagcggagggttcaggagctgcttcagatggataagaa</t>
  </si>
  <si>
    <t>tgcaggtattttgcccttctgttcagttactcaatgagtgtagccccatagaaattgatcaatt</t>
  </si>
  <si>
    <t>tgcaggttttttgcccttctgttcagttactcaatgagtgtagccccatagaaattgatcaatt</t>
  </si>
  <si>
    <t>tgcaggtatttttgatcgtcatgaactcgtgatcccatcgcaccaggaacgagatcctacaacc</t>
  </si>
  <si>
    <t>tgcaggtatttttgatcgtcatgaactcgtgatccgatcgcaccaggaacgagatcctacaacc</t>
  </si>
  <si>
    <t>tgcaggtcaaatacgcaaccacggaacgtatgcatgcacgtgcgggaattaaacagagaccaga</t>
  </si>
  <si>
    <t>tgcaggtcaaatacgcaaccacggaacgtatgcatgcacgtgcgggaattaaacagataccaga</t>
  </si>
  <si>
    <t>tgcaggtcaaatgaggacatgggatcgaatcataagcttcacaaattttcttttacctcatgag</t>
  </si>
  <si>
    <t>tgcaggtcaaatgaggacatgggatcgaatcataagcttcacaatttttcttttacctcatgag</t>
  </si>
  <si>
    <t>tgcaggtcaacatggctcctgagggtcacactgaattggtgtataccatcggagatgatgaaat</t>
  </si>
  <si>
    <t>tgcaggtcaacatggctcctgagggtcaccctgaattggtgtataccatcggagatgatgaaat</t>
  </si>
  <si>
    <t>tgcaggtcaaccactaacagcacctgcgtcaccccattctatttggcctgcatcgcacacgaac</t>
  </si>
  <si>
    <t>tgcaggtcaaccactaacagcacctgcgtcaccccattctatttggcctgcatcgcactcgaac</t>
  </si>
  <si>
    <t>tgcaggtcaacgccaccgcctagtgctcgcctccgcggttgtttattgatctttggttagaagg</t>
  </si>
  <si>
    <t>tgcaggtcaacgccaccgcctagtgctcgcctccgcggttgtttattgatctttggttggaagg</t>
  </si>
  <si>
    <t>tgcaggtcaactgaactccagcttcccacgtaaggcgtgataccttccttggtgctaatagtat</t>
  </si>
  <si>
    <t>tgcaggtcaactgaactccagcttcccacgtaaggcgtgatgccttccttggtgctaatagtat</t>
  </si>
  <si>
    <t>tgcaggtcaagaacagccaccatgagtgctaccagtaccaggaggggcttaagagttgctattg</t>
  </si>
  <si>
    <t>tgcaggtcaagaacagccaccatgagtgctaccagtactaggaggggcttaagagttgctattg</t>
  </si>
  <si>
    <t>tgcaggtcaagctttttagaagtacagatccagtatccaatctgacaactttaagaatgcggat</t>
  </si>
  <si>
    <t>tgcaggtcaagttttttagaagtacagatccagtatccaatctgacaactttaagaatgcggat</t>
  </si>
  <si>
    <t>tgcaggtcaaggacagcctccgcgcgcaccacggccgcgcggacatggagttcgtctacgtcgg</t>
  </si>
  <si>
    <t>tgcaggtcaaggacagcctccgcgcgcaccacggccgcgcggacatggagttcgtctacgttgg</t>
  </si>
  <si>
    <t>tgcaggtcaaggacatcgagaccgccgaagtccgtcggtcggcacataattggccaggctactt</t>
  </si>
  <si>
    <t>tgcaggtcaaggacatcgaggccgccgaagtccgtcggtcggcacataattggccaggctactt</t>
  </si>
  <si>
    <t>tgcaggtcaagtaaaataggcttgtaacttaagaaatgatagtatgatacaacacactaggttt</t>
  </si>
  <si>
    <t>tgcaggtcaagtaaaataggcttgtaacttaagaaatgatagtatgatacaacacattaggttt</t>
  </si>
  <si>
    <t>tgcaggtcaagtcaatacagtggcagcattgctaaaaatgctaaagcacttaataataggaata</t>
  </si>
  <si>
    <t>tgcaggtcaagtcaatacagtggcagcattgctaataatgctaaagcacttaataataggaata</t>
  </si>
  <si>
    <t>tgcaggtcaagttcagcatgctccattatcggtgatgcaagagacggcgagaacgctgatgaga</t>
  </si>
  <si>
    <t>tgcaggtcaagttcagcatgctccattatcggtgatgcaagagatggcgagaacgctgatgaga</t>
  </si>
  <si>
    <t>tgcaggtcaatcacatgaccaaatacggtatcaatccatcaaagaaagagcaatacagctctga</t>
  </si>
  <si>
    <t>tgcaggtcaatcacatgaccaaatacggtatcaatccatctaagaaagagcaatacagctctga</t>
  </si>
  <si>
    <t>tgcaggtcaatctccagtgcatctagtaatgcaatacttgtttcctaattttaaagcatgcatt</t>
  </si>
  <si>
    <t>tgcaggtcaatctccagtgcatctagtaatgcaatatttgtttcctaattttaaagcatgcatt</t>
  </si>
  <si>
    <t>tgcaggtcaatgatgtcttcgtcagctttgccgcgaccgcctagcgctgttcatcaaccagcgc</t>
  </si>
  <si>
    <t>tgcaggtgaatgatgtcttcgtcagctttgccgcgaccgcctagcgctgttcatcaaccagcgc</t>
  </si>
  <si>
    <t>tgcaggtcaatgcgatgcatcaccgtgcaatgatttcagacactataatttataacaaattacc</t>
  </si>
  <si>
    <t>tgcaggtcaatgcgatgcatcaccgtgcaatgatttcagacgctataatttataacaaattacc</t>
  </si>
  <si>
    <t>tgcaggtcacaagtgccgcgtactccgtcgtcttcctgaacctgatccccatcgtgaccttcgt</t>
  </si>
  <si>
    <t>tgcaggtcacaagtgccgcgtactccgtcgtcttcttgaacctgatccccatcgtgaccttcgt</t>
  </si>
  <si>
    <t>tgcaggtcacacagaggtatcatccgtgcgcctgcggagctggatgcagcacgaacccgaaggt</t>
  </si>
  <si>
    <t>tgcaggtcacacagaggtatcatccgtgcgcctgcggagctggatgcagcacgaactcgaaggt</t>
  </si>
  <si>
    <t>tgcaggtcacattaaagtaggcgctcaggctgatcgcggcacagccatcaccgatgccaaaggg</t>
  </si>
  <si>
    <t>tgcaggtcacattaaagtaggcgctcaggctgatcgcggcacagccatcaccgatgccgaaggg</t>
  </si>
  <si>
    <t>tgcaggtcaccacaccagcaacatgttcgaacagtccacaggtaatcagggaggtaacaaggcg</t>
  </si>
  <si>
    <t>tgcaggtcaccacaccagcaacatgttcgaacagtccacaggtaatcagggaggttacaaggcg</t>
  </si>
  <si>
    <t>tgcaggtcaccacaccagtaccaacatgtttgaacagtccacagaaggttacaaggcatttgaa</t>
  </si>
  <si>
    <t>tgcaggtcaccacaccagtaccaacatgtttgaacagtccacagaaggttacaaggcgtttgaa</t>
  </si>
  <si>
    <t>tgcaggtcaccagggcagcaacgccacggcaccctacacgcaccatcatgtcccgctgcctgta</t>
  </si>
  <si>
    <t>tgcaggtcacgagggcagcaacgccacggcaccctacacgcaccatcatgtcccgctgcctgta</t>
  </si>
  <si>
    <t>tgcaggtcaccatggttcacggcagtacagcattgagcaggaatttctgtcgtcctcacgtgtg</t>
  </si>
  <si>
    <t>tgcaggtcaccatggttcacggcagtacagccttgagcaggaatttctgtcgtcctcacgtgtg</t>
  </si>
  <si>
    <t>tgcaggtcacccctagctcggcgattggcaatgcagctcgccctctctttcctcatgttgggga</t>
  </si>
  <si>
    <t>tgcaggtcacccctagttcggcgattggcaatgcagctcgccctctctttcctcatgttgggga</t>
  </si>
  <si>
    <t>tgcaggtcaccgtctacctcttcgtcaggctgcccaggaaggtggtcgtgaagaccaagaggat</t>
  </si>
  <si>
    <t>tgcaggtcaccgtcttcctcttcgtcaggctgcccaggaaggtggtcgtgaagaccaagaggat</t>
  </si>
  <si>
    <t>tgcaggtcaccttccctctgaatcctcagcagcacgtcgagcagatcttccttgtcgccgtcgt</t>
  </si>
  <si>
    <t>tgcaggtcaccttccctctgaatcctcagcagcacgtcgagcaggtcttccttgtcgccgtcgt</t>
  </si>
  <si>
    <t>tgcaggtcacgcactgccgcactgcaaagtcacactccatccaccacttaccacacgagggcat</t>
  </si>
  <si>
    <t>tgcaggttacgcactgccgcactgcaaagtcacactccatccaccacttaccacacgagggcat</t>
  </si>
  <si>
    <t>tgcaggtcacgctgagatggttccaacagatcattgatctgctcgttatgtacctgcaacaagt</t>
  </si>
  <si>
    <t>tgcaggtcacgctgagatggttccaacagatcattgatctgctcgttatgtacctgcaagaagt</t>
  </si>
  <si>
    <t>tgcaggtcacggctccgcatcgtgtagggcgggagatggtgcgtccacgtcccgaaaaaaaaaa</t>
  </si>
  <si>
    <t>tgcaggtcacggctccgcatcgtgtagggctggagatggtgcgtccacgtcccgaaaaaaaaaa</t>
  </si>
  <si>
    <t>tgcaggtcacgtaacggtcacagcatgctccgcagaaggcaggaatttgtggcaagaaattttg</t>
  </si>
  <si>
    <t>tgcaggtcacgtaacggtcacagcatgctccgcagaaggcaggaatttgtggcaataaattttg</t>
  </si>
  <si>
    <t>tgcaggtcacgtctaactataatctaacatacacatatatatacttctcttatacatagcacat</t>
  </si>
  <si>
    <t>tgcaggtcacgtctaactataatctaacatacacatgtatatacttctcttatacatagcacat</t>
  </si>
  <si>
    <t>tgcaggtcacgttcaggctgttgtcgaggtcgtggtccatgtccgaggtgttgctgggcggcac</t>
  </si>
  <si>
    <t>tgcaggtcacgttcaggctgttgtcgaggtcgtggtccatgtccgaggtgttgctgggcggcag</t>
  </si>
  <si>
    <t>tgcaggtcactacaaatttcatcctgaggaatacagagctgctgtgacagagctactaaaaaaa</t>
  </si>
  <si>
    <t>tgcaggtcactataaatttcatcctgaggaatacagagctgctgtgacagagctactaaaaaaa</t>
  </si>
  <si>
    <t>tgcaggtcactacgcgctcggcgaggctatcatcagttggtttgatatggatgctcggcgccaa</t>
  </si>
  <si>
    <t>tgcaggtcactatgcgctcggcgaggctatcatcagttggtttgatatggatgctcggcgccaa</t>
  </si>
  <si>
    <t>tgcaggtcactgtcagtgtcgtcggccgaacggaacggggttggcttacggccgatgatgttga</t>
  </si>
  <si>
    <t>tgcaggtcactgtcagtgtcgtcggtcgaacggaacggggttggcttacggccgatgatgttga</t>
  </si>
  <si>
    <t>tgcaggtcactttcaaagttttagtaaattctatgtgaatatggagcgtgatatatattgaaac</t>
  </si>
  <si>
    <t>tgcaggttactttcaaagttttagtaaattctatgtgaatatggagcgtgatatatattgaaac</t>
  </si>
  <si>
    <t>tgcaggtcagaaccacagaagcagtgtgagcttcatttttcttgtgtaacaacttgcctttgtg</t>
  </si>
  <si>
    <t>tgcaggtcagcaccacagaagcagtgtgagcttcatttttcttgtgtaacaacttgcctttgtg</t>
  </si>
  <si>
    <t>tgcaggtcagaaccgtgcattctcccaatctgaataaggagcggattcaggctacagaagtttg</t>
  </si>
  <si>
    <t>tgcaggtcagaaccgtgcattctcccaatttgaataaggagcggattcaggctacagaagtttg</t>
  </si>
  <si>
    <t>tgcaggtcagaagccgcacggtaatgcagtgaggtgtagggggaaaggaaaaggagaagaggat</t>
  </si>
  <si>
    <t>tgcaggtcagaagccgcacggtaatgcggtgaggtgtagggggaaaggaaaaggagaagaggat</t>
  </si>
  <si>
    <t>tgcaggtcagcaccccgcagttactgcttctcttctctctgcatatatactgccagtgccagcc</t>
  </si>
  <si>
    <t>tgcaggtcagcactccgcagttactgcttctcttctctctgcatatatactgccagtgccagcc</t>
  </si>
  <si>
    <t>tgcaggtcagcagccacccgctaacgctggcgctgcggccgaggccgaaaaaaaaaaaaaaaaa</t>
  </si>
  <si>
    <t>tgcaggtcagcagccacccgctaacgctggcgctgcggccgcggccgaaaaaaaaaaaaaaaaa</t>
  </si>
  <si>
    <t>tgcaggtcagccaaaatggctatattctttgggggaggcaatgtatacaccctcggttggtcat</t>
  </si>
  <si>
    <t>tgcaggtcagccaaaatggctatattctttgggggaggcgatgtatacaccctcggttggtcat</t>
  </si>
  <si>
    <t>tgcaggtcagccagtgtcaccaggaacatggtacattgccatgttcctcgtcccaggaacacag</t>
  </si>
  <si>
    <t>tgcaggtcagccagtgtcaccaggaacatggtacattgccatgttcctcgtcccaggaacgcag</t>
  </si>
  <si>
    <t>tgcaggtcagcggggagctcctgacgcaaccctgcgtccagttcccgtcgctgtactccgacac</t>
  </si>
  <si>
    <t>tgcaggtcagcggggagctcctgacgcaaccctgcgtccagttcccgttgctgtactccgacac</t>
  </si>
  <si>
    <t>tgcaggtcagctcctcccgcggcctctccttgatgctgctgctgcatggtagcttgggagatca</t>
  </si>
  <si>
    <t>tgcaggtcagctcctcccgcggcctctccttgctgctgctgctgcatggtagcttgggagatca</t>
  </si>
  <si>
    <t>tgcaggtcagctggcgagagcgcgaacatgcctccaaggcacgtcgcgatctcgcggcagttgt</t>
  </si>
  <si>
    <t>tgcaggtcggctggcgagagcgcgaacatgcctccaaggcacgtcgcgatctcgcggcagttgt</t>
  </si>
  <si>
    <t>tgcaggtcaggcgctcacctggggaatgacacggaaccagtgccaggggaggcttttgtgggga</t>
  </si>
  <si>
    <t>tgcaggtcaggcgctcacctggggaatgacacggaaccattgccaggggaggcttttgtgggga</t>
  </si>
  <si>
    <t>tgcaggtcaggtgttagtgatgcatcagtgtagcaccttactcctggcaatagccctgggagat</t>
  </si>
  <si>
    <t>tgcaggtcaggtgttagtgatgcatcagtgtagcaccttactcctggcaatagctctgggagat</t>
  </si>
  <si>
    <t>tgcaggtcagtcaactcgacccgcaaaatgctgccgacataagaatgctagctcttttattgtc</t>
  </si>
  <si>
    <t>tgcaggtcagtcaactcgacccgcaaaatgctgccgatataagaatgctagctcttttattgtc</t>
  </si>
  <si>
    <t>tgcaggtcatagttagtcatatagcatggatgtcgtcatgagcaaaccatgatttggataacat</t>
  </si>
  <si>
    <t>tgcaggtcatagttagtcatgtagcatggatgtcgtcatgagcaaaccatgatttggataacat</t>
  </si>
  <si>
    <t>tgcaggtcatcaaggcgcccgtgggcagaacggaagccgcctccttctgatccatcctgactgt</t>
  </si>
  <si>
    <t>tgcaggtcatcaaggcgcccgtgggcagaacggaagcctcctccttctgatccatcctgactgt</t>
  </si>
  <si>
    <t>tgcaggtcatcatcatcactttgggcaaagcagcagctagctagcagataactgagatgatata</t>
  </si>
  <si>
    <t>tgcaggtcatcatcatcactttgggcaaagcagcagctagctagcagataattgagatgatata</t>
  </si>
  <si>
    <t>tgcaggtcatccccactgaacaagctctctcaccaatctttaagaagttcactagcgacatctt</t>
  </si>
  <si>
    <t>tgcaggtcatccccactgaacaagctctctcaccaatctttcagaagttcactagcgacatctt</t>
  </si>
  <si>
    <t>tgcaggtcatccgcttcggtagcctgctgcctgcctcctcccatcgccgatcagctgctactta</t>
  </si>
  <si>
    <t>tgcaggtcatccgcttcggtagcctgctgcctgcctcctcccatcgccgatcagctgctacttc</t>
  </si>
  <si>
    <t>tgcaggtcatcctgattattccaaacctgaacgcaatcacaatcacggataactatcaagcaga</t>
  </si>
  <si>
    <t>tgcaggtcatcctgattattccaaacctgaacgcaatcacaatcacggctaactatcaagcaga</t>
  </si>
  <si>
    <t>tgcaggtcatgatggtacagtgggcactgcccgtctgcccctgctagcaaattctcagaataac</t>
  </si>
  <si>
    <t>tgcaggtcatgatggtacagtgggcactgcccgtctgtccctgctagcaaattctcagaataac</t>
  </si>
  <si>
    <t>tgcaggtcatggatggatctaggtgacatattatgaggaatggcgcacaatctttacgtatatt</t>
  </si>
  <si>
    <t>tgcaggtcatggatggatctcggtgacatattatgaggaatggcgcacaatctttacgtatatt</t>
  </si>
  <si>
    <t>tgcaggtcatgtcatcccaagctttttgccctttttccattgaagatatcttttttccccgtca</t>
  </si>
  <si>
    <t>tgcaggtcatgtcatcccaagctttttgccctttttccattgcagatatcttttttccccgtca</t>
  </si>
  <si>
    <t>tgcaggtcatgtgcatgcacctgtaacaataagccgtggacagaattacactaacgccctgagc</t>
  </si>
  <si>
    <t>tgcaggtcatgtgcatgcacctgtaacaatcagccgtggacagaattacactaacgccctgagc</t>
  </si>
  <si>
    <t>tgcaggtcatgtgcatgcacctgtaacaatcagccgtagacagtaacactaacgccctgagcgt</t>
  </si>
  <si>
    <t>tgcaggtcatgtgcatgcacctgtaacaatcagccgtggacagtaacactaacgccctgagcgt</t>
  </si>
  <si>
    <t>tgcaggtcatgtggtatcgtctgcgtctgcgacggacaaagtctttggccgtgtcatgcatgtg</t>
  </si>
  <si>
    <t>tgcaggtcatgtggtatcgtctgcgtctgcgacggacaaagtctttgggcgtgtcatgcatgtg</t>
  </si>
  <si>
    <t>tgcaggtcattaggcagtgatccagccgagcagattagactatatatccctatatgcagatcac</t>
  </si>
  <si>
    <t>tgcaggtcattaggcggtgatccagccgagcagattagactatatatccctatatgcagatcac</t>
  </si>
  <si>
    <t>tgcaggtcatttacgagtggaatatgtcaccagcacccaacacgacactatcgcagggcctggc</t>
  </si>
  <si>
    <t>tgcaggtcatttacgagtggaatatgtcaccagcacccaacacgacgctatcgcagggcctggc</t>
  </si>
  <si>
    <t>tgcaggtccaaagagccactgaagaaatcaaagcagtgtgtagaaatcttcttttaatatttcc</t>
  </si>
  <si>
    <t>tgcaggtccaaagagccattgaagaaatcaaagcagtgtgtagaaatcttcttttaatatttcc</t>
  </si>
  <si>
    <t>tgcaggtccaaataataggaatttgctggctctcaaacttttggtctaaaatcatctgaaactc</t>
  </si>
  <si>
    <t>tgcaggtccagataataggaatttgctggctctcaaacttttggtctaaaatcatctgaaactc</t>
  </si>
  <si>
    <t>tgcaggtccacacaacgcactccgcgcgcttccgtcagtccagtcctcctcgcgttgctttccc</t>
  </si>
  <si>
    <t>tgcaggtccacacgacgcactccgcgcgcttccgtcagtccagtcctcctcgcgttgctttccc</t>
  </si>
  <si>
    <t>tgcaggtccacacggtgccatttttcgttctgtcagtctaggactcacatggaactgaagaagt</t>
  </si>
  <si>
    <t>tgcaggtccacacggtgccattttttgttctgtcagtctaggactcacatggaactgaagaagt</t>
  </si>
  <si>
    <t>tgcaggtccacccacccctcgaagaaccctgccgtgtgcaccaaatccatggtgttatcaaaca</t>
  </si>
  <si>
    <t>tgcaggtccacccacgcctcgaagaaccctgccgtgtgcaccaaatccatggtgttatcaaaca</t>
  </si>
  <si>
    <t>tgcaggtccacgacgtcgatcgccgcatttggttggagaattggggacgatacggacgtgaccg</t>
  </si>
  <si>
    <t>tgcaggtcgacgacgtcgatcgccgcatttggttggagaattggggacgatacggacgtgaccg</t>
  </si>
  <si>
    <t>tgcaggtccacgcatgcatgcacgcacgtcagctttttacgtcggtggagccatgcctacactc</t>
  </si>
  <si>
    <t>tgcaggtccacgcatgcatgcacgcacgtcagctttttacgtcggtggagccatgcttacactc</t>
  </si>
  <si>
    <t>tgcaggtccagaaagctgagccacgggatcacgtccccgacgttcaccacaccgttgaggaaga</t>
  </si>
  <si>
    <t>tgcaggtccagaaagctgagccacgggatcacgtccccgacgttcaccacgccgttgaggaaga</t>
  </si>
  <si>
    <t>tgcaggtccagcacgcgcaagcgccgctgtcctagcaagtagcacctcgccccagccgacgtgc</t>
  </si>
  <si>
    <t>tgcaggtccagcacgcgcaagcgccgctgtcctagcaagtagcatctcgccccagccgacgtgc</t>
  </si>
  <si>
    <t>tgcaggtccagcataagaatctaaactaaaaaagtatgtttacgtggtccataaataatggtga</t>
  </si>
  <si>
    <t>tgcaggtccagcataagaatctaaactcaaaaagtatgtttacgtggtccataaataatggtga</t>
  </si>
  <si>
    <t>tgcaggtccagcattctcagcccagacccgttgagcctcgccgatgccatcgtccgaaaaaaaa</t>
  </si>
  <si>
    <t>tgcaggtccagcattctcagcccaggcccgttgagcctcgccgatgccatcgtccgaaaaaaaa</t>
  </si>
  <si>
    <t>tgcaggtccagccaatctagccatgggatgaaatcaccaatgttgaacacaccatgaagcgcga</t>
  </si>
  <si>
    <t>tgcaggtccagccaatctagccatgggatgaaatcaccaatgttgaacacaccatgaagctcga</t>
  </si>
  <si>
    <t>tgcaggtccagccaatggtgattcagagagtggtcctcagaggaactatcaggttgttgtggct</t>
  </si>
  <si>
    <t>tgcaggtccagccaatggtgattcagagagtggtcttcagaggaactatcaggttgttgtggct</t>
  </si>
  <si>
    <t>tgcaggtccagccaggacagccaagggatccagtccccgatgttgagcacaccgttgagcaaga</t>
  </si>
  <si>
    <t>tgcaggtccagccaggacagccaagggatccagtccccgatgttgagcacgccgttgagcaaga</t>
  </si>
  <si>
    <t>tgcaggtccagcgccgtcgcgcccatcaccgcgaagttggcgccctggctaaagttggtgccct</t>
  </si>
  <si>
    <t>tgcaggtccagcgccgtcgcgcccatcaccgcgaagttggcgccctggctgaagttggtgccct</t>
  </si>
  <si>
    <t>tgcaggtccagcgggtcgtagtcgtcggcggggcacgagaagaggactcccatggcgacgcggc</t>
  </si>
  <si>
    <t>tgcaggttcagcgggtcgtagtcgtcggcggggcacgagaagaggactcccatggcgacgcggc</t>
  </si>
  <si>
    <t>tgcaggtccaggagacgctagtgaagaggctgtgcaagagccagaagatcgtcacggtgaacgg</t>
  </si>
  <si>
    <t>tgcaggtccaggagacgctagtgaagaggctgtgcaagggccagaagatcgtcacggtgaacgg</t>
  </si>
  <si>
    <t>tgcaggtccagtacagtgtgctaccacgatacctgggatcaaggtatatccttgttgtgtcgct</t>
  </si>
  <si>
    <t>tgcaggtccagtacagtgtgctaccacgatacctgggatcaaggtatatccttgttgtgttgct</t>
  </si>
  <si>
    <t>tgcaggtccagtggccgttatctcttgtaatttcaaggaaggctttgacaaaataccaattgat</t>
  </si>
  <si>
    <t>tgcaggtccattggccgttatctcttgtaatttcaaggaaggctttgacaaaataccaattgat</t>
  </si>
  <si>
    <t>tgcaggtccagtggtctcattgcaccgttcattacccattcacccgttagcttggaaccaacca</t>
  </si>
  <si>
    <t>tgcaggtccagtggtctcattgcaccgttcattacccattcacccgttagcttggaaccgacca</t>
  </si>
  <si>
    <t>tgcaggtccatcacacatttgcaactgctggatctgacggagctttcaacttctgggataagga</t>
  </si>
  <si>
    <t>tgcaggtccatcacacatttgcaactgctggatctgacggtgctttcaacttctgggataagga</t>
  </si>
  <si>
    <t>tgcaggtccatcacgtatccaacagagccaccttttcaagattttcaggtcttcgactggaggg</t>
  </si>
  <si>
    <t>tgcaggtccatcacgtatccaatagagccaccttttcaagattttcaggtcttcgactggaggg</t>
  </si>
  <si>
    <t>tgcaggtccatcatcgccgcgaacacggcgtggatgacctccacaggcgccgtctccgccgccg</t>
  </si>
  <si>
    <t>tgcaggtccatcatcgccgcgaacacggcgtggatgacctccacaggcgccgtctcggccgccg</t>
  </si>
  <si>
    <t>tgcaggtccatccccgctccacccgcagcggccatctccgagaccacgaccactagcctaaggg</t>
  </si>
  <si>
    <t>tgcaggtgcatccccgctccacccgcagcggccatctccgagaccacgaccactagcctaaggg</t>
  </si>
  <si>
    <t>tgcaggtccatctgaaccttgtaaaggtgctcaatctagactccaaagtttgtacttttcttgt</t>
  </si>
  <si>
    <t>tgcaggtccatctgagccttgtaaaggtgctcaatctagactccaaagtttgtacttttcttgt</t>
  </si>
  <si>
    <t>tgcaggtccatgatcaggctgctccagcgcatccacatcagcttcagaacttcagaaggaagcc</t>
  </si>
  <si>
    <t>tgcagttccatgatcaggctgctccagcgcatccacatcagcttcagaacttcagaaggaagcc</t>
  </si>
  <si>
    <t>tgcaggtccatgtgtcatgggtgtagactaggtccaccgaaattccattcgggcgagagcgaga</t>
  </si>
  <si>
    <t>tgcaggtccatgtgtcatgggtgtagagtaggtccaccgaaattccattcgggcgagagcgaga</t>
  </si>
  <si>
    <t>tgcaggtccatgtttttttcttattttttaacacgtacggagaaaacacattagtttgaagcca</t>
  </si>
  <si>
    <t>tgcaggtccatgtttttttcttattttttcacacgtacggagaaaacacattagtttgaagcca</t>
  </si>
  <si>
    <t>tgcaggtccatgttttttttcttatttttccacacgtacggagcaaacacactagtttgaaacc</t>
  </si>
  <si>
    <t>tgcaggtccatgttttttttcttatttttccacgcgtacggagcaaacacactagtttgaaacc</t>
  </si>
  <si>
    <t>tgcaggtccattcccgcgccgccgtcgccgctctcgaggagcctggcgaagcagaggagcgcgc</t>
  </si>
  <si>
    <t>tgcaggtccattcccgcgcctccgtcgccgctctcgaggagcctggcgaagcagaggagcgcgc</t>
  </si>
  <si>
    <t>tgcaggtccattgacttgggcaccactctctacacatgtgagagccactggatctggatgctct</t>
  </si>
  <si>
    <t>tgcaggtccattgacttgggcaccactctctacacgtgtgagagccactggatctggatgctct</t>
  </si>
  <si>
    <t>tgcaggtcccaagaactgtgaaagctagtatggtgagaggccgttcctttgggtcatcgagttt</t>
  </si>
  <si>
    <t>tgcaggtcccaagaactgtgaaagctagtatggtgagaggccgttcttttgggtcatcgagttt</t>
  </si>
  <si>
    <t>tgcaggtcccaagcacgtgcttgcggtaacatcgacggcttaggactcagatcgtaaatagtag</t>
  </si>
  <si>
    <t>tgcaggtcccaagcacgtgcttgcggtaacatcgacggcttaggactcaggtcgtaaatagtag</t>
  </si>
  <si>
    <t>tgcaggtcccagaaagaatcgatgatgccccctaaaaccagcattctaatccatataccaaaac</t>
  </si>
  <si>
    <t>tgcaggtcccagaaagaatcgatgatgccccgtaaaaccagcattctaatccatataccaaaac</t>
  </si>
  <si>
    <t>tgcaggtcccagcactcctccacggcaccacctggtgcagtggagcacgggcagagcaccgcgt</t>
  </si>
  <si>
    <t>tgcaggtcccagcactcctccacggcgccacctggtgcagtggagcacgggcagagcaccgcgt</t>
  </si>
  <si>
    <t>tgcaggtccccacctcaaggcctcagaaggctgtggtgctgtccatggaagagccgtccaagct</t>
  </si>
  <si>
    <t>tgcaggtccccacctcaaggcctcagaaggctgtggtgctgtccatggaagagctgtccaagct</t>
  </si>
  <si>
    <t>tgcaggtccccgagctctgcgtggcgatggactactcgggcaccaaggaggggacctggtggtc</t>
  </si>
  <si>
    <t>tgcaggtccccgagctctgcgtggcgatggactactcgggcaccaaggagggggcctggtggtc</t>
  </si>
  <si>
    <t>tgcaggtccccgatttcaggggcaggcacctgagcaccaccagtggcgtcgtcgtcgctggggc</t>
  </si>
  <si>
    <t>tgcaggtccccgattttaggggcaggcacctgagcaccaccagtggcgtcgtcgtcgctggggc</t>
  </si>
  <si>
    <t>tgcaggtcccctagatttctcagtacatccttgtcgtagagtgctggcgattcaccaaatctcc</t>
  </si>
  <si>
    <t>tgcaggtcccctagatttctcagtacatccttgttgtagagtgctggcgattcaccaaatctcc</t>
  </si>
  <si>
    <t>tgcaggtcccgcagccgctcgcaggcgatactcaccgaggcgaggagggagcagctcctgaggc</t>
  </si>
  <si>
    <t>tgcaggtcccgcagccgctcgctggcgatactcaccgaggcgaggagggagcagctcctgaggc</t>
  </si>
  <si>
    <t>tgcaggtcccgcccgcgccgccccgcccacgccgtgctccaccacgtcttgaaccgaaaaaaaa</t>
  </si>
  <si>
    <t>tgcaggtcccgcccgcgccgcgccgcccacgccgtgctccaccacgtcttgaaccgaaaaaaaa</t>
  </si>
  <si>
    <t>tgcaggtcccgcgggtggatgcgctcgtcgggcagcgccgtcctctccatctccaacagttgtc</t>
  </si>
  <si>
    <t>tgcaggtctcgcgggtggatgcgctcgtcgggcagcgccgtcctctccatctccaacagttgtc</t>
  </si>
  <si>
    <t>tgcaggtcccgtgtggcgtttccgagtcgctgcgtcacgcacgcacccgaaaaaaaaaaaaaaa</t>
  </si>
  <si>
    <t>tgcaggtcgcgtgtggcgtttccgagtcgctgcgtcacgcacgcacccgaaaaaaaaaaaaaaa</t>
  </si>
  <si>
    <t>tgcaggtccctaaagcaggcgaaggcacagcacgaggcaacggcgctgacgcgaatgtaccaga</t>
  </si>
  <si>
    <t>tgcaggtccttaaagcaggcgaaggcacagcacgaggcaacggcgctgacgcgaatgtaccaga</t>
  </si>
  <si>
    <t>tgcaggtccctacgcccttttcccgtgcccgtctcttcctcccactttctcggagatctccgag</t>
  </si>
  <si>
    <t>tgcaggtccctacgcccttttcccgtgcccgtcttttcctcccactttctcggagatctccgag</t>
  </si>
  <si>
    <t>tgcaggtccctattagtgatgcgtgggaacagtgccgacatggcgcgccatgtggtgtgcccgt</t>
  </si>
  <si>
    <t>tgcaggtccttattagtgatgcgtgggaacagtgccgacatggcgcgccatgtggtgtgcccgt</t>
  </si>
  <si>
    <t>tgcaggtccctctcccactcccgtcatggaggacaagctacttgtccgtcctggttcaaactgg</t>
  </si>
  <si>
    <t>tgcaggtccctctcccactcccgtcatggaggacaagctgcttgtccgtcctggttcaaactgg</t>
  </si>
  <si>
    <t>tgcaggtccctttccttcctgggcgcctgctgctgcctgagacgcggctgcggcgacgccgaaa</t>
  </si>
  <si>
    <t>tgcaggtccctttccttcctgggcgcctgctgctgcctgagacgcggttgcggcgacgccgaaa</t>
  </si>
  <si>
    <t>tgcaggtccctttccttgtctcaggaatgcgctgattctggtaagttcagataggtgcagtaca</t>
  </si>
  <si>
    <t>tgcaggtccctttcgttgtctcaggaatgcgctgattctggtaagttcagataggtgcagtaca</t>
  </si>
  <si>
    <t>tgcaggtccgccgtggttgtcttctcaagcatctccacgaccctgctcatcgtcggccgatcct</t>
  </si>
  <si>
    <t>tgcaggtccgccgtggttgtcttctccagcatctccacgaccctgctcatcgtcggccgatcct</t>
  </si>
  <si>
    <t>tgcaggtccgccttgacgtcggcgatcaccgcgtcggggaccccgtggttgagcacctggaaga</t>
  </si>
  <si>
    <t>tgcaggtccgccttgacgtcggcgatcgccgcgtcggggaccccgtggttgagcacctggaaga</t>
  </si>
  <si>
    <t>tgcaggtccgcgacgacgtgccactaatcgggttcatcgggcgtctgtatggacagaagggcgt</t>
  </si>
  <si>
    <t>tgcaggtccgcgacgacgtgccactgatcgggttcatcgggcgtctgtatggacagaagggcgt</t>
  </si>
  <si>
    <t>tgcaggtccgcgacgacgtgccactgattgggttcatcgggcgtctggatggacagaagggcgt</t>
  </si>
  <si>
    <t>tgcaggtctgcgacgacgtgccactgattgggttcatcgggcgtctggatggacagaagggcgt</t>
  </si>
  <si>
    <t>tgcaggtccgtagagcgaggagaagcctcagctcttgtacttcagagggggttgactcgtacag</t>
  </si>
  <si>
    <t>tgcaggtccgtagagggaggagaagcctcagctcttgtacttcagagggggttgactcgtacag</t>
  </si>
  <si>
    <t>tgcaggtccgtcacactgtaaacaactgtgttggctgatccttgtggccgcggccattggcagg</t>
  </si>
  <si>
    <t>tgcaggtccgtcgcactgtaaacaactgtgttggctgatccttgtggccgcggccattggcagg</t>
  </si>
  <si>
    <t>tgcaggtccgtccactttgccgtgccgatttcctccctgctgccgcggttgcgtcgcggattcg</t>
  </si>
  <si>
    <t>tgcaggtccgtccactttgccgtgccgatttcctctctgctgccgcggttgcgtcgcggattcg</t>
  </si>
  <si>
    <t>tgcaggtccgttattttttggcgttgcttgcggtcgggcggaggaggcagtctaaggtctgtca</t>
  </si>
  <si>
    <t>tgcaggtccgttattttttggcgttgcttgcggtcgggcggaggaggcagtgtaaggtctgtca</t>
  </si>
  <si>
    <t>tgcaggtccgttcaattctcctcctccttgacctcgtgcattcagttttctcatctccttcgtt</t>
  </si>
  <si>
    <t>tgcaggtccgttcaattctcctcctccttgacctcgtgcatttagttttctcatctccttcgtt</t>
  </si>
  <si>
    <t>tgcaggtccgttcaattctcctccttgagctactgtcatccatggatcattcagctagcttgcc</t>
  </si>
  <si>
    <t>tgcaggtccgttcaattctcctccttgagctactgtcatccatggatcattcagctagcttgct</t>
  </si>
  <si>
    <t>tgcaggtcctagtgtgttggtcctggcgtgctgtgctaatgcagtgcaaccaggcgtgctgcgg</t>
  </si>
  <si>
    <t>tgcaggtcctggtgtgttggtcctggcgtgctgtgctaatgcagtgcaaccaggcgtgctgcgg</t>
  </si>
  <si>
    <t>tgcaggtcctccaggctctcccccttgccgttgtcctgcgcgtgaaccaaatgtgcacgtcgtc</t>
  </si>
  <si>
    <t>tgcaggtcctccaggctctcccccttgccgttgtcctgcgcgtgagccaaatgtgcacgtcgtc</t>
  </si>
  <si>
    <t>tgcaggtcctccatgcatctgattggccagctgaaatgaacttatcatgccaggattttctacc</t>
  </si>
  <si>
    <t>tgcaggtcctccgtgcatctgattggccagctgaaatgaacttatcatgccaggattttctacc</t>
  </si>
  <si>
    <t>tgcaggtcctcccagcggatgaagtccctgaaccccagcttacgcgccgactcgccgttgaacc</t>
  </si>
  <si>
    <t>tgcaggtcctcccagcggatgaagtccctgaaccccagcttgcgcgccgactcgccgttgaacc</t>
  </si>
  <si>
    <t>tgcaggtcctcgacctcagccgcaaccgcctaaccgcgctgcccaatgacctgtgggagctagg</t>
  </si>
  <si>
    <t>tgcaggtcctcgacctcagccgcaaccgcctaaccgcgctgcccaatgacctgtgggagctcgg</t>
  </si>
  <si>
    <t>tgcaggtcctcgcctccagcagggccagcactaccccgtcgccgacgctgctgggcagcgtgct</t>
  </si>
  <si>
    <t>tgcaggtcctcgcctccagcagggccagcactaccccgtctccgacgctgctgggcagcgtgct</t>
  </si>
  <si>
    <t>tgcaggtcctcgtacgtcgccatcggcaccttggcgcggaaggtcgcgcggtccgaagcgccga</t>
  </si>
  <si>
    <t>tgcaggtcctcgtacgtcgccatcggcaccttggcgcggaaggtggcgcggtccgaagcgccga</t>
  </si>
  <si>
    <t>tgcaggtcctcgtcattgacgtggacggaggtaagcgatggcttgggcgctattttgggctcgc</t>
  </si>
  <si>
    <t>tgcaggtcctcgtcattgacgtggacggaggtaggcgatggcttgggcgctattttgggctcgc</t>
  </si>
  <si>
    <t>tgcaggtcctcttcacggacggcgcaactcacaagcaagccgtaggaaatctcaacgcttaagc</t>
  </si>
  <si>
    <t>tgcaggtcctcttcacggacggcgtaactcacaagcaagccgtaggaaatctcaacgcttaagc</t>
  </si>
  <si>
    <t>tgcaggtcctcttcttgcatgttattgcttctataccacagtcatcatcagtcctgcatctgtg</t>
  </si>
  <si>
    <t>tgcaggtcctcttcttgcatgttattgcttctataccacagtcgtcatcagtcctgcatctgtg</t>
  </si>
  <si>
    <t>tgcaggtcctcttcttgcatgttattgcttctataccagtcatcatcagtcctgcatctgtggc</t>
  </si>
  <si>
    <t>tgcaggtcctcttcttgcatgttattgcttctataccagtcatcatcagtcctgcgtctgtggc</t>
  </si>
  <si>
    <t>tgcaggtcctgatcagtcgcaggcaggcgcaaagaacagatgaatcagatcagagcgttaaaag</t>
  </si>
  <si>
    <t>tgcaggttctgatcagtcgcaggcaggcgcaaagaacagatgaatcagatcagagcgttaaaag</t>
  </si>
  <si>
    <t>tgcaggtcctgatcgagcgacctcccccagtaggcaatgtcgtgcgtgacaacatacctgtagt</t>
  </si>
  <si>
    <t>tgcaggtcctggtcgagcgacctcccccagtaggcaatgtcgtgcgtgacaacatacctgtagt</t>
  </si>
  <si>
    <t>tgcaggtcctggtattcgcaactcgggggctagtgttttacctggttttcagaagggcagagac</t>
  </si>
  <si>
    <t>tgcaggtcctggtattcgcaactcgggggctactgttttacctggttttcagaagggcagagac</t>
  </si>
  <si>
    <t>tgcaggtcctggtccagcgaccgcccccagtaggcaatgtcgtgcgtgacaacatacctgtagt</t>
  </si>
  <si>
    <t>tgcaggtcctggtccagcgaccgcccccagtagtcaatgtcgtgcgtgacaacatacctgtagt</t>
  </si>
  <si>
    <t>tgcaggtccttagtgctccatacttgaagaacaacgcccatcatcatcaagtgccccacttgaa</t>
  </si>
  <si>
    <t>tgcaggtccttagtgctccatacttgaagaacaacggccatcatcatcaagtgccccacttgaa</t>
  </si>
  <si>
    <t>tgcaggtccttcttcctcaggtcctccaggcccttgggcgtgtcggacggcaagtaggactgca</t>
  </si>
  <si>
    <t>tgcaggtccttcttcctcaggttctccaggcccttgggcgtgtcggacggcaagtaggactgca</t>
  </si>
  <si>
    <t>tgcaggtccttgaggtgggagttcttctccatgtcatctgggatttagaataatctcaatgaag</t>
  </si>
  <si>
    <t>tgcaggtccttgaggtgggagttcttctccatgtcatctgggatttagaatcatctcaatgaag</t>
  </si>
  <si>
    <t>tgcaggtcctttgaccaagtgaccaagaagccttttgtctcatgttgcaaataagagcggtcct</t>
  </si>
  <si>
    <t>tgcaggtcctttgaccaagtgatcaagaagccttttgtctcatgttgcaaataagagcggtcct</t>
  </si>
  <si>
    <t>tgcaggtcgaaacagtggcgaacaggcggaccattgcccgtgacgggggcacgcgaacccgcac</t>
  </si>
  <si>
    <t>tgcaggtcgaaacagtggcgaacaggcggaccattgcccgtgacgggggcacgcgaaccctcac</t>
  </si>
  <si>
    <t>tgcaggtcgaagacggggtacttgccttcttcggggcaggggacgacgccatggcctgtgggga</t>
  </si>
  <si>
    <t>tgcaggtcgaagacggggtacttgccttcttgggggcaggggacgacgccatggcctgtgggga</t>
  </si>
  <si>
    <t>tgcaggtcgaagatcgacgagctttgaaagtttgtctgatcacactcacaactgaatggctgat</t>
  </si>
  <si>
    <t>tgcaggtcgaagatcgacgcgctttgaaagtttgtctgatcacactcacaactgaatggctgat</t>
  </si>
  <si>
    <t>tgcaggtcgacctcggcgactcctccgccgtcgcggaggccctggcgccgctcaccgacatcac</t>
  </si>
  <si>
    <t>tgcaggtcgacctcggcgactcctccgccgtcgcggaggccctggtgccgctcaccgacatcac</t>
  </si>
  <si>
    <t>tgcaggtcgacgatgggactgctgcgtactacttatctgttactgaaggtgatccaagggctgc</t>
  </si>
  <si>
    <t>tgcaggtcgacgatgggactgctgcgtactacttatctgttactgaaggtgatccaagggctgt</t>
  </si>
  <si>
    <t>tgcaggtcgacgcctcttgaggtctcatctcatatcgtatcttatctttcaacacaacatgact</t>
  </si>
  <si>
    <t>tgcaggtcgacgcctcttgaggtctcatctcatatcttatcttatctttcaacacaacatgact</t>
  </si>
  <si>
    <t>tgcaggtcgacgcgaagcacgagcacggggaaatgtccgcgaaaggcacgcgcaagcgcgcaga</t>
  </si>
  <si>
    <t>tgcaggtcgacgcggagcacgagcacggggaaatgtccgcgaaaggcacgcgcaagcgcgcaga</t>
  </si>
  <si>
    <t>tgcaggtcgacgtcgatcgccgcatttggttggagaattggggacgatacggacgtgaccgaat</t>
  </si>
  <si>
    <t>tgcaggtcgacgtcgatcgccgcatttggttggagaattggggacgatacggacgtgaccgatt</t>
  </si>
  <si>
    <t>tgcaggtcgacgtttgtgcattaggagagtcagacatgaaataaaaatgagaccagatagcagc</t>
  </si>
  <si>
    <t>tgcaggtctacgtttgtgcattaggagagtcagacatgaaataaaaatgagaccagatagcagc</t>
  </si>
  <si>
    <t>tgcaggtcgatcattagaccaagccagaaaacaacgccatgtatctagcagcaaatcactgtat</t>
  </si>
  <si>
    <t>tgcaggtcgatcattagaccaagccagaaaacaacgccatgtatctagcagcacatcactgtat</t>
  </si>
  <si>
    <t>tgcaggtcgatcattagaccgccagaaaacaacgccatgattcattgattcccacagggcggtg</t>
  </si>
  <si>
    <t>tgcaggtcgatcattagaccgccagaaaacaacgccatgattcattgattcctacagggcggtg</t>
  </si>
  <si>
    <t>tgcaggtcgatcgatcaacatgcacgcaacaaaggaagtgatgagacgatcgacgtagagtatg</t>
  </si>
  <si>
    <t>tgcaggtcgatcgatcaacatgcacgcaacaaaggaagtgatgagacgatcggcgtagagtatg</t>
  </si>
  <si>
    <t>tgcaggtcgatctcgccctctcccatgaggtcgtccttggacaccatgtcatgatcgaacactt</t>
  </si>
  <si>
    <t>tgcaggtcgatctcggcctctcccatgaggtcgtccttggacaccatgtcatgatcgaacactt</t>
  </si>
  <si>
    <t>tgcaggtcgatggcgacgtgcaaatcccaaccgcgtcgaagcggtctcacgccgcggccgcgcg</t>
  </si>
  <si>
    <t>tgcaggtcgatggcgacgtgcaaatcccaaccgcgtcgaagctgtctcacgccgcggccgcgcg</t>
  </si>
  <si>
    <t>tgcaggtcgcaaaggatgctgggtttgagctaccaccaccaggcgagtatgctgttggaatgtt</t>
  </si>
  <si>
    <t>tgcaggtcgcaaaggatgctgggtttgagctaccgccaccaggcgagtatgctgttggaatgtt</t>
  </si>
  <si>
    <t>tgcaggtcgcaagaaattgtactaaggtgagagacggcaaaggctcatgtatatatgaaaatca</t>
  </si>
  <si>
    <t>tgcaggtctcaagaaattgtactaaggtgagagacggcaaaggctcatgtatatatgaaaatca</t>
  </si>
  <si>
    <t>tgcaggtcgcaccccgtgtggccgtccaccgtcctgcacttctcactccagtgtgaccgccgaa</t>
  </si>
  <si>
    <t>tgcaggtcgcaccccgtgtggccgtccaccgtcctgcacttctcactccagtgtggccgccgaa</t>
  </si>
  <si>
    <t>tgcaggtcgcagctactaatttctatgtctagcccgatgccatccgtaaccccagtgcccaatc</t>
  </si>
  <si>
    <t>tgcaggtcgcagctactaatttctatgtctagcccgatgccatctgtaaccccagtgcccaatc</t>
  </si>
  <si>
    <t>tgcaggtcgcatcagttacttactattcacagggcgtttgccccccattgaaggagaactttaa</t>
  </si>
  <si>
    <t>tgcaggtcgcatcagttacttactattcacggggcgtttgccccccattgaaggagaactttaa</t>
  </si>
  <si>
    <t>tgcaggtcgcatcgcgcccacaggagtgtaggcaagatggtagcaggtcagtgcacaccgtcgc</t>
  </si>
  <si>
    <t>tgcaggtcgcatcgcgcccacaggagtgtaggcaagatggtagctggtcagtgcacaccgtcgc</t>
  </si>
  <si>
    <t>tgcaggtcgccactggcagccccgaagacgctctagagcttctgcgtcagaaattcctgccatc</t>
  </si>
  <si>
    <t>tgcaggtctccactggcagccccgaagacgctctagagcttctgcgtcagaaattcctgccatc</t>
  </si>
  <si>
    <t>tgcaggtcgccagccagggtgctcgagtctgcacaattcgaaacacaaaataaactgatacgga</t>
  </si>
  <si>
    <t>tgcaggtcgccagccagggtgctcgagtctgcacaattcgaaacacaaaataaactggtacgga</t>
  </si>
  <si>
    <t>tgcaggtcgccctcaggttagctctgtccaaatcagtaaccttacagttgctgccctttgatca</t>
  </si>
  <si>
    <t>tgcaggtcgccctcaggttagctctgtccaaatcagtaaccttacagttgctgctctttgatca</t>
  </si>
  <si>
    <t>tgcaggtcgccgccgctcgctctctctctctcccgaccaccgcgccaccgcccaccgcccgacg</t>
  </si>
  <si>
    <t>tgcaggtcgccgccgctcgctctctctctctcccgaccaccgcgccaccgcccaccgctcgacg</t>
  </si>
  <si>
    <t>tgcaggtcgccgctctccgacagcttcaggatggccgtcgacaggtccacagccaggggggagt</t>
  </si>
  <si>
    <t>tgcaggtcgccgctctccgacagcttcagtatggccgtcgacaggtccacagccaggggggagt</t>
  </si>
  <si>
    <t>tgcaggtcgccgtccacatgggatccaggccccgtccagagcggaccagcgctagctctgctgc</t>
  </si>
  <si>
    <t>tgcaggtcgccgtccagatgggatccaggccccgtccagagcggaccagcgctagctctgctgc</t>
  </si>
  <si>
    <t>tgcaggtcgcgccaccctgctgttctcggtggccgccgccttccgctgcaccagccctctccta</t>
  </si>
  <si>
    <t>tgcaggtcgcgccaccctgctgttctcggtggccgtcgccttccgctgcaccagccctctccta</t>
  </si>
  <si>
    <t>tgcaggtcgcggcactctggtctttttgctgaggtttttgccctgtgtctcaagatgaactcgc</t>
  </si>
  <si>
    <t>tgcaggtcgcggcactctggtctttttgcttaggtttttgccctgtgtctcaagatgaactcgc</t>
  </si>
  <si>
    <t>tgcaggtcgcggcgggggagcgcgaggaagtccatgctctcttcgctgcgggcggcgacgaccg</t>
  </si>
  <si>
    <t>tgcaggtcgcggcgggggagcgcgaggaagtccatgctctcttcgctgcgggcggcggcgaccg</t>
  </si>
  <si>
    <t>tgcaggtcgcgtccttcccacgcacggctcaccgcccactccaccacttgaggcctttggcctg</t>
  </si>
  <si>
    <t>tgcaggtcgcgtccttcccacgcacggctcaccgcccactccaccatttgaggcctttggcctg</t>
  </si>
  <si>
    <t>tgcaggtcgctactagagtcaaagaagacaatgaacaacaaacaagggctattgaatggagggg</t>
  </si>
  <si>
    <t>tgcaggtcgctactagagtcaaagaagacattgaacaacaaacaagggctattgaatggagggg</t>
  </si>
  <si>
    <t>tgcaggtcgctagtgctttggctgctgcctggaactggaactgtggcactgcaacttgtgatcg</t>
  </si>
  <si>
    <t>tgcaggtcgctagtgctttggctgctgccttgaactggaactgtggcactgcaacttgtgatcg</t>
  </si>
  <si>
    <t>tgcaggtcgctgaggtggagatccgaaaagggtggtgccagtgggagtgggtgtgtgggcggga</t>
  </si>
  <si>
    <t>tgcaggtcgctgaggtggagatccgaaaagggtggtgccagtgggagtgggtgtgtgggcggta</t>
  </si>
  <si>
    <t>tgcaggtcgcttatattgtgccacccgcaggggtgtcgaggttctgaacgccaacacagatgag</t>
  </si>
  <si>
    <t>tgcaggtcgcttatattgtgccacccgcagggatgtcgaggttctgaacgccaacacagatgag</t>
  </si>
  <si>
    <t>tgcaggtcgcttcttcggtaggagtcgccgccgcacacgctgtccttctcgtccgccgtgagga</t>
  </si>
  <si>
    <t>tgcaggtcgcttcttcggtaggagtcgccgccgcacgcgctgtccttctcgtccgccgtgagga</t>
  </si>
  <si>
    <t>tgcaggtcggagcgccaacgataagagcgtcacacgctgctgccgcgattcagaagcgccgcgc</t>
  </si>
  <si>
    <t>tgcaggtcggagcgccaacgataagagcgtcacacgctgctgccgcgattcagaggcgccgcgc</t>
  </si>
  <si>
    <t>tgcaggtcggagcgccaacgataagagcgtcaccgctgctgccgcgattcagaggcgccgcgcc</t>
  </si>
  <si>
    <t>tgcaggtcggagcgccaacgctaagagcgtcaccgctgctgccgcgattcagaggcgccgcgcc</t>
  </si>
  <si>
    <t>tgcaggtcggatttggtctcaagaaagtgctggacgagggcatagtcaagcgtgaagatctctt</t>
  </si>
  <si>
    <t>tgcaggtcggatttggtgtcaagaaagtgctggacgagggcatagtcaagcgtgaagatctctt</t>
  </si>
  <si>
    <t>tgcaggtcggcaccagctgcgagtcctgcggcgccacgcagctcgacaagtgcgaagggcattt</t>
  </si>
  <si>
    <t>tgcaggtcggtaccagctgcgagtcctgcggcgccacgcagctcgacaagtgcgaagggcattt</t>
  </si>
  <si>
    <t>tgcaggtcggcacgcaacgcaacgcgagcaggatcgtcggacgagctagctagccaaacgcgga</t>
  </si>
  <si>
    <t>tgcaggtcggcacgcaacgcaacgcgagcaggatcgtcggatgagctagctagccaaacgcgga</t>
  </si>
  <si>
    <t>tgcaggtcggcagaagccagcacccacaggccgaagggccccaccccgcccttgacatccgcgc</t>
  </si>
  <si>
    <t>tgcaggtcggcagaagccagcacccacaggccgaagggccccaccccgcccttgacgtccgcgc</t>
  </si>
  <si>
    <t>tgcaggtcggcagcagctgcgagtcctgcggcgccacgcagctcgacaattgcgaagggcatct</t>
  </si>
  <si>
    <t>tgcaggtcggcagcagttgcgagtcctgcggcgccacgcagctcgacaattgcgaagggcatct</t>
  </si>
  <si>
    <t>tgcaggtcggcgacgacctcaaccaccgcaacctcgccgcgcgggcccgcaagttcggcgacat</t>
  </si>
  <si>
    <t>tgcaggtcggcgacgacctcaaccaccgcaacctcgccgcgctggcccgcaagttcggcgacat</t>
  </si>
  <si>
    <t>tgcaggtcggcgacgcggccgtcggcgacgagcttgacgccgtaggcggcctgcacgacgaggc</t>
  </si>
  <si>
    <t>tgcaggtcggcgacgcggctgtcggcgacgagcttgacgccgtaggcggcctgcacgacgaggc</t>
  </si>
  <si>
    <t>tgcaggtcggctcttgccaacacttcattgcggcaagcagcaataaccaatcaatcaaaaggca</t>
  </si>
  <si>
    <t>tgcaggtcggctcttgccaacactttattgcggcaagcagcaataaccaatcaatcaaaaggca</t>
  </si>
  <si>
    <t>tgcaggtcggggcagccctctatgtatagggatctgaggtctgggagccgctggaggaaaccct</t>
  </si>
  <si>
    <t>tgcaggtcggggcagccctctatgtatcgggatctgaggtctgggagccgctggaggaaaccct</t>
  </si>
  <si>
    <t>tgcaggtcggggcagccttccctggagaccgtcttgggactacaccccgtcgtcgtgccgaaaa</t>
  </si>
  <si>
    <t>tgcaggttggggcagccttccctggagaccgtcttgggactacaccccgtcgtcgtgccgaaaa</t>
  </si>
  <si>
    <t>tgcaggtcggggcgctgctcgacctcgggtcaactggcgggagggagtcacgggcgtccatgtc</t>
  </si>
  <si>
    <t>tgcaggtcggggcgctgctcgacctcgggtcaactggtgggagggagtcacgggcgtccatgtc</t>
  </si>
  <si>
    <t>tgcaggtcggggtccaggttgaggtccaaggcgaggacaggcatggcggttcgttcccgaaagg</t>
  </si>
  <si>
    <t>tgcaggtcggggtccaggttgaggtccaaggcgaggccaggcatggcggttcgttcccgaaagg</t>
  </si>
  <si>
    <t>tgcaggtcggggttgagcttgcgctccctcgtcacggcagcctgggttgcctccgtctccagag</t>
  </si>
  <si>
    <t>tgcaggttggggttgagcttgcgctccctcgtcacggcagcctgggttgcctccgtctccagag</t>
  </si>
  <si>
    <t>tgcaggtcgggtgcccaagccccacgaggcggtggcggtgcgcgcgcatcatgaccaccactag</t>
  </si>
  <si>
    <t>tgcaggtcgggtgccccagccccacgaggcggtggcggtgcgcgcgcatcatgaccaccactag</t>
  </si>
  <si>
    <t>tgcaggtcgggtttggtctcaagaaagtgctggacgagggcatagtcaagagtgaaaatctctt</t>
  </si>
  <si>
    <t>tgcaggtcgggtttggtctcaagaaagtgctggacgagggcatagtcaagcgtgaaaatctctt</t>
  </si>
  <si>
    <t>tgcaggtcggtccaatagaatggcgcggcggcgcgctcgcgtgtcgtgcccccgtgaagtgcat</t>
  </si>
  <si>
    <t>tgcaggtcggtccaatagaatggcgcggcggcgcgctcgcgtgtcgtggccccgtgaagtgcat</t>
  </si>
  <si>
    <t>tgcaggtcggtcttcttgtcagggacgacgctctcggcagagcccttcttcttcctcatgttct</t>
  </si>
  <si>
    <t>tgcaggtcggtcttcttgtcagggacgacgctctcggcagagcccttcttcttcctcatgtttt</t>
  </si>
  <si>
    <t>tgcaggtcggtgatgcgtcgccgtctaccgccgccgcacaccaccgccagtacccacaccgagg</t>
  </si>
  <si>
    <t>tgcaggttggtgatgcgtcgccgtctaccgccgccgcacaccaccgccagtacccacaccgagg</t>
  </si>
  <si>
    <t>tgcaggtcggtgtgctcggttcttgccaactcttgcaagaaatccatctggcatgctgatgggc</t>
  </si>
  <si>
    <t>tgcaggtcggtgtgctcggttcttgccaactcttgcaagaaatccatctggcatgctggtgggc</t>
  </si>
  <si>
    <t>tgcaggtcgtacccctcgccgctgtggaattccgcgtcgcccgtggtctcctcgacgccgatgg</t>
  </si>
  <si>
    <t>tgcaggtcgtagccctcgccgctgtggaattccgcgtcgcccgtggtctcctcgacgccgatgg</t>
  </si>
  <si>
    <t>tgcaggtcgtaccctagcctcgcctcctccccgttcccgctcccaaatttgttgcggcggcggg</t>
  </si>
  <si>
    <t>tgcaggtcgtgccctagcctcgcctcctccccgttcccgctcccaaatttgttgcggcggcggg</t>
  </si>
  <si>
    <t>tgcaggtcgtagctgaactgctgctcctgctgctgtcccgccgccgccccgtcctgcttcttct</t>
  </si>
  <si>
    <t>tgcaggtcgtagctgaactgctgctcctgctgctgtcccgccgccgtcccgtcctgcttcttct</t>
  </si>
  <si>
    <t>tgcaggtcgtcagacccgaaaccgtgctcgtccaccaggctgtagtaatgcgtcggcctactgg</t>
  </si>
  <si>
    <t>tgcaggtcgtcagacccgaaaccgtgctcgtccaccaggctgtagtaatgcgtcggcctgctgg</t>
  </si>
  <si>
    <t>tgcaggtcgtccagcaatctcatcagcattcgatcgctccagctagctacacaagctagccttg</t>
  </si>
  <si>
    <t>tgcaggtcgtccagtaatctcatcagcattcgatcgctccagctagctacacaagctagccttg</t>
  </si>
  <si>
    <t>tgcaggtcgtccatccacagatccacactcccacgaaggcctggccgttgacgcccagctgcgt</t>
  </si>
  <si>
    <t>tgcaggtcgtccatccacagttccacactcccacgaaggcctggccgttgacgcccagctgcgt</t>
  </si>
  <si>
    <t>tgcaggtcgtcggtttcgtcgacattattattgatcgtaccaccctggttgattgattgaaacg</t>
  </si>
  <si>
    <t>tgcaggtcgttggtttcgtcgacattattattgatcgtaccaccctggttgattgattgaaacg</t>
  </si>
  <si>
    <t>tgcaggtcgtctgcaccccacagcaagaatgtccaattcaacatgcatctttgtctatctgctc</t>
  </si>
  <si>
    <t>tgcaggtcgtctgcaccccacagcaagaatgtccaattcaatatgcatctttgtctatctgctc</t>
  </si>
  <si>
    <t>tgcaggtcgtctggacaatacatgagttccacggagatgaagggacctggttcatcggtcatct</t>
  </si>
  <si>
    <t>tgcaggtcgtctggacagtacatgagttccacggagatgaagggacctggttcatcggtcatct</t>
  </si>
  <si>
    <t>tgcaggtcgtgcgcctgcgcgacctgctccttgacgtcgacggggctgtcgaggacagccatgt</t>
  </si>
  <si>
    <t>tgcaggtcgtgcgcctgcgcggcctgctccttgacgtcgacggggctgtcgaggacagccatgt</t>
  </si>
  <si>
    <t>tgcaggtcgttaagggcaagaacaacgcaaagggtcaggacggagctgagagcctgagacgacg</t>
  </si>
  <si>
    <t>tgcaggtcgttaagggcaagaacaacgcaaagggtcaggacggagctgagagcctgagacgatg</t>
  </si>
  <si>
    <t>tgcaggtcgttgaaggacgcgaaagtcgccgtttcatctcggggcgagtctacttcaggcgccc</t>
  </si>
  <si>
    <t>tgcaggtcgttgaaggacgcgaaagtcgtcgtttcatctcggggcgagtctacttcaggcgccc</t>
  </si>
  <si>
    <t>tgcaggtcgttgataaagctgctaacacaatgttacttcagaaatgaactatccaggaggaggt</t>
  </si>
  <si>
    <t>tgcaggtcgttgataaagctgctagcacaatgttacttcagaaatgaactatccaggaggaggt</t>
  </si>
  <si>
    <t>tgcaggtcgtttgaatccagcggcacgccagtacgttaaacccttgctctcctagccgctataa</t>
  </si>
  <si>
    <t>tgcaggtcgtttgaatccagcggcacgccagtatgttaaacccttgctctcctagccgctataa</t>
  </si>
  <si>
    <t>tgcaggtctaagtccgcagcagcaggcgcagccgtcgccgactgtcttcatttccgcccccctg</t>
  </si>
  <si>
    <t>tgcaggtctaggtccgcagcagcaggcgcagccgtcgccgactgtcttcatttccgcccccctg</t>
  </si>
  <si>
    <t>tgcaggtctacccctgctaaattacgttgcccaagggtgacttcggacagtttaggttaatttc</t>
  </si>
  <si>
    <t>tgcaggtctacccctgctaaattacgttgcccaagggtgactttggacagtttaggttaatttc</t>
  </si>
  <si>
    <t>tgcaggtctacgcggtcgccgcggccaacgacggcgacgtcaccaccgacggcaaggcactgcg</t>
  </si>
  <si>
    <t>tgcaggtctacgcggtcgccgcggccaacgacggcgacgtcgccaccgacggcaaggcactgcg</t>
  </si>
  <si>
    <t>tgcaggtctactgcacttgggccccaacaggggagacatgcactcttggtgccactgccacgcg</t>
  </si>
  <si>
    <t>tgcaggtctactgcacttgggccccaacaggggagacatgctctcttggtgccactgccacgcg</t>
  </si>
  <si>
    <t>tgcaggtctagtagtctgtggtccgattgtgatgcgtcagactattctttgtgaaggagccatt</t>
  </si>
  <si>
    <t>tgcaggtctagtagtctgtggtccgattgtgatgcgtcagacttttctttgtgaaggagccatt</t>
  </si>
  <si>
    <t>tgcaggtctatacaccttcgtttggcccttagattcaacttctgggtccataatctttttaagt</t>
  </si>
  <si>
    <t>tgcaggtctatacaccttcgtttggcccttagattcaacttttgggtccataatctttttaagt</t>
  </si>
  <si>
    <t>tgcaggtctatcggcggaagcagcaaagccccaacaatcggaacgaatggaatcagagccgaac</t>
  </si>
  <si>
    <t>tgcaggtctatcggcggaagcagcaaagccccaacaattggaacgaatggaatcagagccgaac</t>
  </si>
  <si>
    <t>tgcaggtctatgcttttagagaggttaatagtgtggtatggagcatgtctcaatgaagtgaaaa</t>
  </si>
  <si>
    <t>tgcaggtctatgcttttagagaggttaatagtgtggtatggaggatgtctcaatgaagtgaaaa</t>
  </si>
  <si>
    <t>tgcaggtctatttgatcccaactccacaatcacaatgcatggggccgtgtttggtcgggtcacc</t>
  </si>
  <si>
    <t>tgcaggtctatttgatcccaactccacaatcacagtgcatggggccgtgtttggtcgggtcacc</t>
  </si>
  <si>
    <t>tgcaggtctcagtcgctcggactcaatgtcgtatctgaggactctgaagcactcaagccgctcc</t>
  </si>
  <si>
    <t>tgcaggtctcagtcgctcggactcgatgtcgtatctgaggactctgaagcactcaagccgctcc</t>
  </si>
  <si>
    <t>tgcaggtctcatcaacatctgcaaatcagaactatatacatacgtaaatgttctagtattttaa</t>
  </si>
  <si>
    <t>tgcaggtctcatcaacatctgcaaatcagaactatatatatacgtaaatgttctagtattttaa</t>
  </si>
  <si>
    <t>tgcaggtctccagccacaggattgtgactactattcgtattttttgcgccgcggccgccacaag</t>
  </si>
  <si>
    <t>tgcaggtctccagccacaggattgtgactactattcgtattttttgcgccgcggccgccacgag</t>
  </si>
  <si>
    <t>tgcaggtctcccatgcgcgcaaacgcactcctcccgttcgccgccgccgctcctgctcctccag</t>
  </si>
  <si>
    <t>tgcaggtctcccatgcgcgcaaacgcactcctccctttcgccgccgccgctcctgctcctccag</t>
  </si>
  <si>
    <t>tgcaggtctcccgcgcccgcaataggaagggggaggatgagtggcgcgggggccgtttgctgtc</t>
  </si>
  <si>
    <t>tgcaggtctcccgcgcccgcattaggaagggggaggatgagtggcgcgggggccgtttgctgtc</t>
  </si>
  <si>
    <t>tgcaggtctccgatgtctaacgcagccgccacgtgccccgcagacactgagacacagtgttggt</t>
  </si>
  <si>
    <t>tgcaggtctcggatgtctaacgcagccgccacgtgccccgcagacactgagacacagtgttggt</t>
  </si>
  <si>
    <t>tgcaggtctcgaggtggaactcctccttgtcgggtgccttgtggaagtagaggtagcctccaaa</t>
  </si>
  <si>
    <t>tgcaggtctcgcggtggaactcctccttgtcgggtgccttgtggaagtagaggtagcctccaaa</t>
  </si>
  <si>
    <t>tgcaggtctcgcgatggaattcctccttgtcgggtgccttgtggaagtagaggtagcctccgaa</t>
  </si>
  <si>
    <t>tgcaggtctcgcgatggaattcttccttgtcgggtgccttgtggaagtagaggtagcctccgaa</t>
  </si>
  <si>
    <t>tgcaggtctcgctaggggtgtgtaataatgtatggtaggcagtgggctttgctgccacagtcgt</t>
  </si>
  <si>
    <t>tgcaggtctcgctaggggtgtgtaataatgtatggtgggcagtgggctttgctgccacagtcgt</t>
  </si>
  <si>
    <t>tgcaggtctcggcttcgtctttgccatggcgttgcgcagattgtgcctcctgttctgggctctc</t>
  </si>
  <si>
    <t>tgcaggtctcggcttcgtctttgccatggcgttgcgcagattgtgcctcctgttcttggctctc</t>
  </si>
  <si>
    <t>tgcaggtctcggcttctatgcgtccttcttctctaaataacaaagagagcagaggcgcagaggt</t>
  </si>
  <si>
    <t>tgcaggtctcgtcttctatgcgtccttcttctctaaataacaaagagagcagaggcgcagaggt</t>
  </si>
  <si>
    <t>tgcaggtctctgagacgggccgtatcgatagccacgcatggattgcgttggcatcggcgtcgtc</t>
  </si>
  <si>
    <t>tgcaggtctctgagacgggccgtgtcgatagccacgcatggattgcgttggcatcggcgtcgtc</t>
  </si>
  <si>
    <t>tgcaggtctctgttcgcagccaaggccatgagctccgactcgtccagcccccgtgcagagccga</t>
  </si>
  <si>
    <t>tgcaggtctctgttcgcagccaaggccatgagctccgactcgtccagcccccgtgcagggccga</t>
  </si>
  <si>
    <t>tgcaggtctcttagactgccaaaattgttctagtttttgtaacatgccacataagtcattactt</t>
  </si>
  <si>
    <t>tgcaggtttcttagactgccaaaattgttctagtttttgtaacatgccacataagtcattactt</t>
  </si>
  <si>
    <t>tgcaggtctcttgatggatcgtcgcgagagatggatcgctggaatcgtctcgttctcgttcttg</t>
  </si>
  <si>
    <t>tgcaggtctcttgatggatcgtcgcgagagatggatcgctggaatcgtctcgttcttgttcttg</t>
  </si>
  <si>
    <t>tgcaggtctgaacctgtcgactaatgcaacggttctaatcaaatatcctcccctggaagataac</t>
  </si>
  <si>
    <t>tgcaggtctgaacctgtcgactaatgcaacggttctaatcaaatttcctcccctggaagataac</t>
  </si>
  <si>
    <t>tgcaggtctgaccttgacacgatcgatagggttctccatgctttcattacccgtgaaagagatt</t>
  </si>
  <si>
    <t>tgcaggtctgaccttgacacgatcgatatggttctccatgctttcattacccgtgaaagagatt</t>
  </si>
  <si>
    <t>tgcaggtctgactgatgctgtcaaacaagacacaggagccacacaggatggtagttcggccaca</t>
  </si>
  <si>
    <t>tgcaggtctgactgatgctgtcaaacaagacacaggggccacacaggatggtagttcggccaca</t>
  </si>
  <si>
    <t>tgcaggtctgatgctgcggcgtcgggcgcgaaaagtagcgggatgtcgggcgccatgaagtgcg</t>
  </si>
  <si>
    <t>tgcaggtctgatgctgcggcgtcgggcgcgaacagtagcgggatgtcgggcgccatgaagtgcg</t>
  </si>
  <si>
    <t>tgcaggtctgcaagctgcacccaccagcaccaggacggatccatgcgtgcgacgcaggcacagc</t>
  </si>
  <si>
    <t>tgcaggtctgcaagctgcacccaccagcaccaggacggatgcatgcgtgcgacgcaggcacagc</t>
  </si>
  <si>
    <t>tgcaggtctgccgtggccctgcctctagatgctcgggattccgtcagacttcagagacaaccac</t>
  </si>
  <si>
    <t>tgcaggtctgccgtggccctgcctctagatgctcgggattccgtcagacttcagagacaaccat</t>
  </si>
  <si>
    <t>tgcaggtctggatcggagctaaacaaacaaaagagacgactagtatcgaatcgaatcgaacgcg</t>
  </si>
  <si>
    <t>tgcaggtctggatcggagctaaacaaacaaaagagacgactggtatcgaatcgaatcgaacgcg</t>
  </si>
  <si>
    <t>tgcaggtctggatctcctcaggagcggaaggatgggaaataacgcaaggagaaaatctggcttg</t>
  </si>
  <si>
    <t>tgcaggtctggatctcctcaggagcggaaggatgggaaataacgcaaggggaaaatctggcttg</t>
  </si>
  <si>
    <t>tgcaggtctggcgatgttcacgtggcgtggcccgcccgtgatacgagtgacacgaccactttta</t>
  </si>
  <si>
    <t>tgcaggtctggcgatgttcacgtggcgtggcccgcccgtgatacgagtgacacgaccgctttta</t>
  </si>
  <si>
    <t>tgcaggtctggggagcttttcggtgcgccagtactctactgggaaccacatatctggtcgtcct</t>
  </si>
  <si>
    <t>tgcaggtctggggagcttttcggtgcgccagtactctactgggaaccacatatctggtcgtcgt</t>
  </si>
  <si>
    <t>tgcaggtctggtcaacacagcgaagctaaaatattggtaatacatatacgtatagtccagctag</t>
  </si>
  <si>
    <t>tgcaggtctggtcaacacagcgtagctaaaatattggtaatacatatacgtatagtccagctag</t>
  </si>
  <si>
    <t>tgcaggtctggttgggcgcgggagcccgattaggtctgcttgattaatcatgcgcgtcgacgtc</t>
  </si>
  <si>
    <t>tgcaggtctggttgggcgtgggagcccgattaggtctgcttgattaatcatgcgcgtcgacgtc</t>
  </si>
  <si>
    <t>tgcaggtctgttgctcgcatgcacaaaatgcacaaggaaattaggatataaatgaggtttttct</t>
  </si>
  <si>
    <t>tgcaggtctgttgctcgcatgcacaaaatgcacaaggaaattaggatataaatgagttttttct</t>
  </si>
  <si>
    <t>tgcaggtcttaggttctcagtcgaacattgtagtttttgtaatctgcgtaatggaatcctttgg</t>
  </si>
  <si>
    <t>tgcaggtcttaggttctcagtcgaacattttagtttttgtaatctgcgtaatggaatcctttgg</t>
  </si>
  <si>
    <t>tgcaggtcttatcaaacacaagtgacgtctgcaccatgctaatcgcttgaaaatgtctagtgga</t>
  </si>
  <si>
    <t>tgcaggtcttatcaaacacaagtgacgtttgcaccatgctaatcgcttgaaaatgtctagtgga</t>
  </si>
  <si>
    <t>tgcaggtcttcagagttaattaattaattaggtagcacgtcacagagcagagcatctagctggc</t>
  </si>
  <si>
    <t>tgcaggtcttcagagttaattaattgattaggtagcacgtcacagagcagagcatctagctggc</t>
  </si>
  <si>
    <t>tgcaggtcttctatatgtaattcatggtgggctttactgcaccgtcgtgatctggcacatatag</t>
  </si>
  <si>
    <t>tgcaggtcttctatatgtaatttatggtgggctttactgcaccgtcgtgatctggcacatatag</t>
  </si>
  <si>
    <t>tgcaggtcttctccaccgacttcatcgacggcgacttcgtcgacacctgcgccgaaaaaaaaaa</t>
  </si>
  <si>
    <t>tgcaggtcttctccaccgacttcatcgacggcgacttcgtcgacgcctgcgccgaaaaaaaaaa</t>
  </si>
  <si>
    <t>tgcaggtcttctgtgttcggggcgacaaggagcaccaggtcatcggcatagaatgacgcgcgat</t>
  </si>
  <si>
    <t>tgcaggtcttctgtgttcggggcgacaaggagcaccaggtcatcggcatagagtgacgcgcgat</t>
  </si>
  <si>
    <t>tgcaggtcttgggaacttcgcttgtgatatacaagcgactgtacgtcggtggcaacgctgcatt</t>
  </si>
  <si>
    <t>tgcaggtcttgggaacttcgcttgtgatatacaagcgactgtacgttggtggcaacgctgcatt</t>
  </si>
  <si>
    <t>tgcaggtctttctattttaattaaacatatttgcaaaaggatatcactcagaaacctgtgaaca</t>
  </si>
  <si>
    <t>tgcaggtctttctattttaattaaacatatttgcaaaaggatatcactcataaacctgtgaaca</t>
  </si>
  <si>
    <t>tgcaggtctttttccctgactggtgatgtagagttcattctcttcttgagtggaatggtttcct</t>
  </si>
  <si>
    <t>tgcaggtctttttccctgactggtggtgtagagttcattctcttcttgagtggaatggtttcct</t>
  </si>
  <si>
    <t>tgcaggtgaaaacgatggccaagctcgcgacggccgcgctctacgcccgttctcgtcacggcgg</t>
  </si>
  <si>
    <t>tgcaggtgaaaacgatggccaagctcgcggcggccgcgctctacgcccgttctcgtcacggcgg</t>
  </si>
  <si>
    <t>tgcaggtgaaaaggccgttccatttccgtttccacccccacacgaaattgagctgtgcgcatgc</t>
  </si>
  <si>
    <t>tgcaggtgaaaaggccgttccctttccgtttccacccccacacgaaattgagctgtgcgcatgc</t>
  </si>
  <si>
    <t>tgcaggtgaaaaggctttttacattacagcagaaagaaatgactctgccaagcactagtggtat</t>
  </si>
  <si>
    <t>tgcaggtgaaaaggctttttacattacagcagaaagaaatgactctgcctagcactagtggtat</t>
  </si>
  <si>
    <t>tgcaggtgaaaagtgaaattgtgaaaagctcagagttgatgatgcacggtagcagtgtgcttgg</t>
  </si>
  <si>
    <t>tgcaggtgaaaagtgaaattgtgaaaagctcagagttgatgatgcatggtagcagtgtgcttgg</t>
  </si>
  <si>
    <t>tgcaggtgaacaacgctgccatgtcgtttaacgagatcgacaccaactcggtggagcacgccga</t>
  </si>
  <si>
    <t>tgcaggtgaacaacgctgccgtgtcgtttaacgagatcgacaccaactcggtggagcacgccga</t>
  </si>
  <si>
    <t>tgcaggtgaacataaaatcctatgcgagcaacaacgagctggcggtgatgccacaggacagggt</t>
  </si>
  <si>
    <t>tgcaggtgaacttaaaatcctatgcgagcaacaacgagctggcggtgatgccacaggacagggt</t>
  </si>
  <si>
    <t>tgcaggtgaaccttgcatcctgtttgtatcgatctcgctcatcgaatgcaaagcaaagcagagc</t>
  </si>
  <si>
    <t>tgcaggtgaaccttgcatcctgtttgtatcgatctcgctcatcgcatgcaaagcaaagcagagc</t>
  </si>
  <si>
    <t>tgcaggtgaacgccttctgcgtgccctttgcagggaaaaaactgcactgatcgtggcgcaaagg</t>
  </si>
  <si>
    <t>tgcaggtgaacgtcttctgcgtgccctttgcagggaaaaaactgcactgatcgtggcgcaaagg</t>
  </si>
  <si>
    <t>tgcaggtgaacgtcgccttcgtcagctgtgccgagaccgcctagcactattcatcaaacagcac</t>
  </si>
  <si>
    <t>tgcaggtgaacgtcgccttcgtcagctgtgccgagaccgcctagcactattcatcaaacagcgc</t>
  </si>
  <si>
    <t>tgcaggtgaacgtgcgaccgcatgctagcgagcgacactgggccaacacaaaaaagcacatgag</t>
  </si>
  <si>
    <t>tgcaggtgaacgtgcgaccgcatgctagcgagcgacattgggccaacacaaaaaagcacatgag</t>
  </si>
  <si>
    <t>tgcaggtgaactcagtgacctgcacggatagcagagggtcgtcggcgccgtagccgctcatgac</t>
  </si>
  <si>
    <t>tgcaggtgaactcagtgacctgcacggatagtagagggtcgtcggcgccgtagccgctcatgac</t>
  </si>
  <si>
    <t>tgcaggtgaagaacgcttgcccagtctgcaaagcttctgcggcagacgacagcggaggcaccga</t>
  </si>
  <si>
    <t>tgcaggtgaagaacgcttgcccagtctgcaaatcttctgcggcagacgacagcggaggcaccga</t>
  </si>
  <si>
    <t>tgcaggtgaagagggacgcgcccgccgacgtacatcaggaagaacttttgcaggtagctgatgt</t>
  </si>
  <si>
    <t>tgcaggtggagagggacgcgcccgccgacgtacatcaggaagaacttttgcaggtagctgatgt</t>
  </si>
  <si>
    <t>tgcaggtgaagatcggtcgcatcccatgggtcgtacaaccagcgattcttatctcaaaagggga</t>
  </si>
  <si>
    <t>tgcaggtgaagatcggtcgcattccatgggtcgtacaaccagcgattcttatctcaaaagggga</t>
  </si>
  <si>
    <t>tgcaggtgaagattcgattctaacgaactagcgtgagtgcgtggcagacagtatacgcagggtc</t>
  </si>
  <si>
    <t>tgcaggtgaagattcgattctgacgaactagcgtgagtgcgtggcagacagtatacgcagggtc</t>
  </si>
  <si>
    <t>tgcaggtgaagcacacaaatgaagatggcgaagggaggagctactgggtggacgtggacatgaa</t>
  </si>
  <si>
    <t>tgcaggtgaagcacacaaatgaagatggcgcagggaggagctactgggtggacgtggacatgaa</t>
  </si>
  <si>
    <t>tgcaggtgaagcagggatggatcggagcacatgcatggcttctaactcctctcatccttccctg</t>
  </si>
  <si>
    <t>tgcaggtgaagcagggatggatcggagcacatgcatggcttctagctcctctcatccttccctg</t>
  </si>
  <si>
    <t>tgcaggtgaagcttctacctacagcctagttaccatatttgataagctggcctcctctccagaa</t>
  </si>
  <si>
    <t>tgcaggtgaagcttctacctacagcctagttaccatgtttgataagctggcctcctctccagaa</t>
  </si>
  <si>
    <t>tgcaggtgaaggagttcctgcgcaagttggtcaggtccaagcagcgggactagtcatgatccag</t>
  </si>
  <si>
    <t>tgcaggtgaaggagttcctgcgcaagttggtcaggtccaagcagcgggactagtcatggtccag</t>
  </si>
  <si>
    <t>tgcaggtgaaggatgagctccacggaggcggcatcggcatcggcatcggagggggaggagggca</t>
  </si>
  <si>
    <t>tgcaggtgaaggatgagctccacggcggcggcatcggcatcggcatcggagggggaggagggca</t>
  </si>
  <si>
    <t>tgcaggtgaaggatgagctccacggcggcggcatcggcatcggcatcggcatcggcatcggagg</t>
  </si>
  <si>
    <t>tgcaggtgaaggatgagctccgcggcggcggcatcggcatcggcatcggcatcggcatcggagg</t>
  </si>
  <si>
    <t>tgcaggtgaaggattgtggctcccttgtgaccgaggaacagccttatgcgatgctgatgccaat</t>
  </si>
  <si>
    <t>tgcaggtgaaggattgtggctcccttgtgaccgaggagcagccttatgcgatgctgatgccaat</t>
  </si>
  <si>
    <t>tgcaggtgaagggtcaccctgaggtacaaaatgacactatgaaagttgccacaagtgaaggtat</t>
  </si>
  <si>
    <t>tgcaggtgaagggtcaccctgaggtacaaaatgacactatgaaagttgccacgagtgaaggtat</t>
  </si>
  <si>
    <t>tgcaggtgaagtcctgggcgcgacgaaggcagtgaccaatgatgcacgcgtcgggagctcagac</t>
  </si>
  <si>
    <t>tgcaggtgaagtcctgggcgcgacgaaggcagtggccaatgatgcacgcgtcgggagctcagac</t>
  </si>
  <si>
    <t>tgcaggtgaagtgcaactgggtttgaaccctgtgctgttggacccaggtgtggaagcccacagg</t>
  </si>
  <si>
    <t>tgcaggtgaagtgcaactgggtttgaaccctgtgctgttgggcccaggtgtggaagcccacagg</t>
  </si>
  <si>
    <t>tgcaggtgaatacagcgcacacatgtctccgtatccgagaggccgtgttgttcgacgacgtagc</t>
  </si>
  <si>
    <t>tgcaggtgaatacagcgcacccatgtctccgtatccgagaggccgtgttgttcgacgacgtagc</t>
  </si>
  <si>
    <t>tgcaggtgaattggaatcaatctgtttattgcaggaagcttaatggacaatatttaattaatct</t>
  </si>
  <si>
    <t>tgcaggtgaattggaatcaatctgtttattgcaggaagcttaatggacaatctttaattaatct</t>
  </si>
  <si>
    <t>tgcaggtgacaaacatctttccagcggagctaatgagaaggacctgttgcccacacacgacaag</t>
  </si>
  <si>
    <t>tgcaggtgacgaacatctttccagcggagctaatgagaaggacctgttgcccacacacgacaag</t>
  </si>
  <si>
    <t>tgcaggtgacaagccaagcagagaacagcagatccttgcaaggcttcaagcttccctcaatact</t>
  </si>
  <si>
    <t>tgcaggtgacaagccaagcagagaacagcagatccttgcaaggcttcaagcttccctcaatcct</t>
  </si>
  <si>
    <t>tgcaggtgacaagggatggggacgacggtcttttgatcgccatgacgacatcgcaagtggatcc</t>
  </si>
  <si>
    <t>tgcaggtgacaagggatggggacgacggtcttttgatcgccatgacgacatcgcaagtgggtcc</t>
  </si>
  <si>
    <t>tgcaggtgacaccatgactgctgatgggagaaggcaacgcttgccgcgacaagttcctgccatc</t>
  </si>
  <si>
    <t>tgcaggtgacaccatgactgctgatgggagaaggcaacgcttgccgcgacaagttcctgccatg</t>
  </si>
  <si>
    <t>tgcaggtgacacccaccttggaggtgaggacttcgacaatcgcatggtgaaccacttcgtccaa</t>
  </si>
  <si>
    <t>tgcaggtgacactcaccttggaggtgaggacttcgacaatcgcatggtgaaccacttcgtccaa</t>
  </si>
  <si>
    <t>tgcaggtgacaccgcggccgccagcgtcctactttgccgaggagaagcgtggagcggcgagcgg</t>
  </si>
  <si>
    <t>tgcaggtgacaccgcggccgccagcgtcctactttgctgaggagaagcgtggagcggcgagcgg</t>
  </si>
  <si>
    <t>tgcaggtgacagaggtgttgggtggagagagagatgatgatttggattagtgttagcggtagag</t>
  </si>
  <si>
    <t>tgcaggtgacagaggtgttgggtggagagagagatgatggtttggattagtgttagcggtagag</t>
  </si>
  <si>
    <t>tgcaggtgacagtcaaggcaaaggcagacatgttcgtgaaggtgaagcctgaagaagaagggtt</t>
  </si>
  <si>
    <t>tgcaggtgacagtcaaggcaaaggcagacatgttcgtgaatgtgaagcctgaagaagaagggtt</t>
  </si>
  <si>
    <t>tgcaggtgacagtgagctagtgacagtgagtagaagcagcaagctggaaaaaaaatggcgcctt</t>
  </si>
  <si>
    <t>tgcaggtgacagtgagctagtgatagtgagtagaagcagcaagctggaaaaaaaatggcgcctt</t>
  </si>
  <si>
    <t>tgcaggtgacatctttgttttgcatcatatcatccttttattgaatctcctgtgcattcttttt</t>
  </si>
  <si>
    <t>tgcaggtgacatctttgttttgcatcatatcatccttttattgcatctcctgtgcattcttttt</t>
  </si>
  <si>
    <t>tgcaggtgacattcgcattatattgtttagccaaccaaataccaatggcgcatgctgagataga</t>
  </si>
  <si>
    <t>tgcaggtgacattcgcattatattgtttagctaaccaaataccaatggcgcatgctgagataga</t>
  </si>
  <si>
    <t>tgcaggtgaccatcaatcccccattcgctgcttctcgatctagatctcgcctctctcaatccat</t>
  </si>
  <si>
    <t>tgcaggtgatcatcaatcccccattcgctgcttctcgatctagatctcgcctctctcaatccat</t>
  </si>
  <si>
    <t>tgcaggtgacccacccccttctccctttccttggcggtctggtctggtccactccatccgtcgg</t>
  </si>
  <si>
    <t>tgcaggtgacccacccccttctccctttccttggtggtctggtctggtccactccatccgtcgg</t>
  </si>
  <si>
    <t>tgcaggtgacccagagcaagatgagggtctgcatcatggttcccccgatcaccatgccgctcca</t>
  </si>
  <si>
    <t>tgcaggtgacgcagagcaagatgagggtctgcatcatggttcccccgatcaccatgccgctcca</t>
  </si>
  <si>
    <t>tgcaggtgacccgccatgccgctcgatttgatggagatgggcttcatctggatggtggcggcct</t>
  </si>
  <si>
    <t>tgcaggtgacccgccatgccgctcgatttgatggagatgggcttgatctggatggtggcggcct</t>
  </si>
  <si>
    <t>tgcaggtgaccttgacgccactgttgttggagttgttgcaaagcatacttctgcctcggctcgc</t>
  </si>
  <si>
    <t>tgcaggtgaccttgacgccactgttgttggagttgttgcgaagcatacttctgcctcggctcgc</t>
  </si>
  <si>
    <t>tgcaggtgacgacggcgaggaagacggtgacgttactgctgtcctacctgatattcaccaagcc</t>
  </si>
  <si>
    <t>tgcaggtgacgacggcgaggaaggcggtgacgttactgctgtcctacctgatattcaccaagcc</t>
  </si>
  <si>
    <t>tgcaggtgacgagctcacgatgcatcccccatgtggacctaacaatatgggacaattatttatt</t>
  </si>
  <si>
    <t>tgcaggtgacgagctcacgatgcatcccccatgtggacctaacaatatgggacagttatttatt</t>
  </si>
  <si>
    <t>tgcaggtgacgcagcgcagcccgcaaccgctgctcctcgtcaccctccccagcagtgcctgcct</t>
  </si>
  <si>
    <t>tgcaggtgacgcagcgcagcccgcagccgctgctcctcgtcaccctccccagcagtgcctgcct</t>
  </si>
  <si>
    <t>tgcaggtgacgctgacttcttcctcagagccccaatatcccacacacgtacagtctgatccagt</t>
  </si>
  <si>
    <t>tgcaggtgacgctgacttcttcctcagagccccaatatcccacacacgtacggtctgatccagt</t>
  </si>
  <si>
    <t>tgcaggtgacgctgacttcttcctcagagccccaatatcccagacacgtacggtctgatcaaga</t>
  </si>
  <si>
    <t>tgcaggtgacgctgacttcttcctcagagccccaatatcccagacacgtatggtctgatcaaga</t>
  </si>
  <si>
    <t>tgcaggtgacggagcaacaggtggccaggttgatagaggaggacatgggcactgccatgcagta</t>
  </si>
  <si>
    <t>tgcaggtgacggagcaacaggtggccaggttgatggaggaggacatgggcactgccatgcagta</t>
  </si>
  <si>
    <t>tgcaggtgacggagttcacgtgcggcggcttcgtgctgggtctcatctccgtgcacaccatcgc</t>
  </si>
  <si>
    <t>tgcaggtgacggagttcacgtgcggcggcttcgtggtgggtctcatctccgtgcacaccatcgc</t>
  </si>
  <si>
    <t>tgcaggtgactcatgatgattattcgctctgtcgtcccatgtcatcgtgggagactggtagtag</t>
  </si>
  <si>
    <t>tgcaggtgactcatgatgattattcgctctgtcgtcccatgtcatcgtgggcgactggtagtag</t>
  </si>
  <si>
    <t>tgcaggtgactcggtcggcccatcagttcagttcagtccatgtggacatgcatgcccgtccgcg</t>
  </si>
  <si>
    <t>tgcagttgactcggtcggcccatcagttcagttcagtccatgtggacatgcatgcccgtccgcg</t>
  </si>
  <si>
    <t>tgcaggtgactcggtcggcccatcagttcagtcgtccatgtggacatgcatcatgcatgcccgt</t>
  </si>
  <si>
    <t>tgcaggtgactcggtcggcccatcagttcagtcgtccatgtggacatgcatcatggatgcccgt</t>
  </si>
  <si>
    <t>tgcaggtgagaatcaggtcagctggcaattggcatttgttttcgcacgggcgccgattgtgctt</t>
  </si>
  <si>
    <t>tgcaggttagaatcaggtcagctggcaattggcatttgttttcgcacgggcgccgattgtgctt</t>
  </si>
  <si>
    <t>tgcaggtgagaatcatcaacagtggtgcaaatccagatgaggaagcacagagtacagtgtagtg</t>
  </si>
  <si>
    <t>tgcaggtgagagtcatcaacagtggtgcaaatccagatgaggaagcacagagtacagtgtagtg</t>
  </si>
  <si>
    <t>tgcaggtgagacacctcgccattcgatcggtgctgggagctgacaagctaggttcaagaaaact</t>
  </si>
  <si>
    <t>tgcaggtgaggcacctcgccattcgatcggtgctgggagctgacaagctaggttcaagaaaact</t>
  </si>
  <si>
    <t>tgcaggtgagatcgagagcaatgcagatgcatagaccacacttgcagtggggtgcggccccgat</t>
  </si>
  <si>
    <t>tgcaggtgagatcgagagcaatgcagatgcatagaccacactttcagtggggtgcggccccgat</t>
  </si>
  <si>
    <t>tgcaggtgagatgctggtggggccagccagggcacttttcatggatgagatctcaactgggctt</t>
  </si>
  <si>
    <t>tgcaggtgagatgctggtggggccagccagggcgcttttcatggatgagatctcaactgggctt</t>
  </si>
  <si>
    <t>tgcaggtgagatttgaagccttgaagcactgaaccatcaacgacatctgaaccatttggctcct</t>
  </si>
  <si>
    <t>tgcaggtgagatttgaagccttgaagcactgaaccatcaacgacatctggaccatttggctcct</t>
  </si>
  <si>
    <t>tgcaggtgagcagaggagaccagagcgatgctgtgctgtgcatgtcctaatcgagggaggttag</t>
  </si>
  <si>
    <t>tgcaggtgagcagaggagaccagagcgctgctgtgctgtgcatgtcctaatcgagggaggttag</t>
  </si>
  <si>
    <t>tgcaggtgagcatgcaaaacggactattcccaggcaatcccgaattcttatttgtactgtccac</t>
  </si>
  <si>
    <t>tgcaggtgagcatgcaaaacggactattcctaggcaatcccgaattcttatttgtactgtccac</t>
  </si>
  <si>
    <t>tgcaggtgagcatgcaaaatggactagactcccaggcaagcacgaattcttatttgtaccgtcc</t>
  </si>
  <si>
    <t>tgcaggtgagcatgcaaaatggactagactcccaggcaagcccgaattcttatttgtaccgtcc</t>
  </si>
  <si>
    <t>tgcaggtgagcgacacgaaacaagcggcaaagccgcgaggtccaaacaccagccgaaaaaaaaa</t>
  </si>
  <si>
    <t>tgcaggtgagcgacacgaaacaagcggcaacgccgcgaggtccaaacaccagccgaaaaaaaaa</t>
  </si>
  <si>
    <t>tgcaggtgagctcaacacctacaacccccatgctcctagccctaactcgtggtctctaagccgc</t>
  </si>
  <si>
    <t>tgcaggtgagctcaacacctgcaacccccatgctcctagccctaactcgtggtctctaagccgc</t>
  </si>
  <si>
    <t>tgcaggtgaggactgaggagagagatcagagatggccagatgaggattctctctctctcctcct</t>
  </si>
  <si>
    <t>tgcaggtgaggactgaggagagagatcagagatggccagatggggattctctctctctcctcct</t>
  </si>
  <si>
    <t>tgcaggtgaggatgctcatcggtttctcatcgtcccttccacttttctcctcgcccctcgaatc</t>
  </si>
  <si>
    <t>tgcaggtgaggatgctcatcggtttctcatcgtcccttccacttttctcctcgcgcctcgaatc</t>
  </si>
  <si>
    <t>tgcaggtgaggcagacgccaagagcagcggcacacctacggcgccgtcgaggaagctctggctg</t>
  </si>
  <si>
    <t>tgcaggtgaggcagacgccatgagcagcggcacacctacggcgccgtcgaggaagctctggctg</t>
  </si>
  <si>
    <t>tgcaggtgaggcatgcagctccgtcgagctcgatgttttatttatttattttgattcattcaga</t>
  </si>
  <si>
    <t>tgcaggtgaggcatgcagctccgtcgagctcgatgttttatttatttattttgtttcattcaga</t>
  </si>
  <si>
    <t>tgcaggtgaggcatgcagctctgctgagcttgctgtttttttctttttcatcatgcaaagcagc</t>
  </si>
  <si>
    <t>tgcaggtgaggcatgcagctctgctgagcttgctgtttttttctttttcatcatgcagagcagc</t>
  </si>
  <si>
    <t>tgcaggtgaggccgagaggtggcgctgccatttttcctgatgtgctcgcttccagtttcagaca</t>
  </si>
  <si>
    <t>tgcaggtgaggccgagaggtggcgctgccatttttcctgatgttctcgcttccagtttcagaca</t>
  </si>
  <si>
    <t>tgcaggtgaggcgagacaacaatgggcggacgaggctggagctttggttttggttggggtgggc</t>
  </si>
  <si>
    <t>tgcaggtgaggcgagacaacaatgggcggacgaggctggggctttggttttggttggggtgggc</t>
  </si>
  <si>
    <t>tgcaggtgaggtccttccatatcagaagggggtttgcaaaagaactgtaactgcatactcagcg</t>
  </si>
  <si>
    <t>tgcaggtgaggtccttccatatcagaatggggtttgcaaaagaactgtaactgcatactcagcg</t>
  </si>
  <si>
    <t>tgcaggtgaggtggccatcaggatcagtgcatagaaatagcataggtcaggtggttgggctgtg</t>
  </si>
  <si>
    <t>tgcaggtgaggtggccatcaggatcagtgcatagaaatagtataggtcaggtggttgggctgtg</t>
  </si>
  <si>
    <t>tgcaggtgagtatactaccgaacactgatctagcttaattttgtgggttttgtcttcgaattct</t>
  </si>
  <si>
    <t>tgcaggtgagtatactaccgaacactgatctagtttaattttgtgggttttgtcttcgaattct</t>
  </si>
  <si>
    <t>tgcaggtgagtggcgccagtctcgtcgattcttgctgcgccttcgccctttccaatcttcatgc</t>
  </si>
  <si>
    <t>tgcaggtgagtggcgccagtctcgtcgattcttgctgcgccttcgccctttccaattttcatgc</t>
  </si>
  <si>
    <t>tgcaggtgagtgggtgggtgggtgcatcagccactcagccgtcagttcctgcgctttacttaca</t>
  </si>
  <si>
    <t>tgcaggtgagtgggtgggtgggtgcatcagccactcagccgtgagttcctgcgctttacttaca</t>
  </si>
  <si>
    <t>tgcaggtgagttagtagattgcttacatccttcgatagaagttgttttatgttgaggccaagct</t>
  </si>
  <si>
    <t>tgcaggtgagttagtagattgcttacatccttcgatagaagttgttttatgttgaggccgagct</t>
  </si>
  <si>
    <t>tgcaggtgatacacggcgcctcttcgcactgatggatgcgaaattgcgatcaaggcttgaagag</t>
  </si>
  <si>
    <t>tgcaggtgatacacggcgcctcttcgccctgatggatgcgaaattgcgatcaaggcttgaagag</t>
  </si>
  <si>
    <t>tgcaggtgatatccatggccagtttgttgaccttctgagattgttcgatttgggtggttatcct</t>
  </si>
  <si>
    <t>tgcaggtgatatccatggtcagtttgttgaccttctgagattgttcgatttgggtggttatcct</t>
  </si>
  <si>
    <t>tgcaggtgatccgaatcggagtgtgacagtgacacccaaaacttttcggcgacacaacacagga</t>
  </si>
  <si>
    <t>tgcaggtgatccgactcggagtgtgacagtgacacccaaaacttttcggcgacacaacacagga</t>
  </si>
  <si>
    <t>tgcaggtgatcctactcgtccctctcgtgtcatggtctcatggttctctttatttcttctattc</t>
  </si>
  <si>
    <t>tgcaggtgatcctactcgtccctctcgtgtcatggtctcatggttctctttatttcttcttttc</t>
  </si>
  <si>
    <t>tgcaggtgatgaacgagaccctgcggagagcaaccatcctaccatggttctcgaggaaagcggc</t>
  </si>
  <si>
    <t>tgcaggtgatgaacgagaccctgcggagagcaaccatcctgccatggttctcgaggaaagcggc</t>
  </si>
  <si>
    <t>tgcaggtgatgaagccacctatgcatgcatgcatacattgtatctcaccagataatatataacc</t>
  </si>
  <si>
    <t>tgcaggtgatgaagccacctatgcatgcatgcatacattgtatctcgccagataatatataacc</t>
  </si>
  <si>
    <t>tgcaggtgatgacgatggcgatggatgactgaccctgagcccctgcgcgagcgtgcggtcgttg</t>
  </si>
  <si>
    <t>tgcaggtgatgacgatggcgatggatgactgaccttgagcccctgcgcgagcgtgcggtcgttg</t>
  </si>
  <si>
    <t>tgcaggtgatgaggtacaaacttgtcatcgccgtgggttacgacttcagaaatcgtcgatttgg</t>
  </si>
  <si>
    <t>tgcaggtgatgaggtacaaatttgtcatcgccgtgggttacgacttcagaaatcgtcgatttgg</t>
  </si>
  <si>
    <t>tgcaggtgatgcggtcatgggaccgcgcagtacgtttgttgggttcatgcacgcaccgcaccgt</t>
  </si>
  <si>
    <t>tgcaggtgatgcggtcatgggaccgcgcggtacgtttgttgggttcatgcacgcaccgcaccgt</t>
  </si>
  <si>
    <t>tgcaggtgatgctgaagcctccatctcccgacccactgtacgggatgcacgacgacgagcagct</t>
  </si>
  <si>
    <t>tgcaggtgatgctgaagcctccttctcccgacccactgtacgggatgcacgacgacgagcagct</t>
  </si>
  <si>
    <t>tgcaggtgatgggagttagagtagaagatttcacaacatgcttgtgccaaccaaaccgaaccaa</t>
  </si>
  <si>
    <t>tgcaggtgatgggagttagagtagaagatttcagaacatgcttgtgccaaccaaaccgaaccaa</t>
  </si>
  <si>
    <t>tgcaggtgatgtacgcgatggcgtcgacgcacctgccgacgaggtccacatcctcggacaccga</t>
  </si>
  <si>
    <t>tgcaggtgatgtacgcgatggcgtcgacgcacctgccgacgaggtccacatcctcggacgccga</t>
  </si>
  <si>
    <t>tgcaggtgattcctatcgtggttctttgagaaaagcaatcgaagcgatcaaggtatgccacatg</t>
  </si>
  <si>
    <t>tgcaggtgattcctatcgtggttctttgagaaaagcaatcgaagcgatcaaggtatgccgcatg</t>
  </si>
  <si>
    <t>tgcaggtgattgcagccatggccaatccagtatatacatgctagttatttacatgatatttccc</t>
  </si>
  <si>
    <t>tgcaggtgattgcagccatggccaatcctgtatatacatgctagttatttacatgatatttccc</t>
  </si>
  <si>
    <t>tgcaggtgcaaatgacgaacgtgacacggctgtgcgtgaccaagagcatcccgacggtgaacgg</t>
  </si>
  <si>
    <t>tgcaggtgcaaatgacgaatgtgacacggctgtgcgtgaccaagagcatcccgacggtgaacgg</t>
  </si>
  <si>
    <t>tgcaggtgcaacagtggcatgatctacatcaacaacgaagacacctgcattggtgagccataat</t>
  </si>
  <si>
    <t>tgcaggtgcaacagtggcatgatctacatcaacaacgaagacacctgcattggtgagccatcat</t>
  </si>
  <si>
    <t>tgcaggtgcaaccacaagggctgcatggtgcaaaatctggaaaaagctccaaaaaagaccatga</t>
  </si>
  <si>
    <t>tgcaggtgcaaccacaagggctgcatggtgcaaaatctggaaaaagctccaaaacagaccatga</t>
  </si>
  <si>
    <t>tgcaggtgcaacccgtgggaacctggatcgcttggtgccgacgaccaccatgaccgacaagact</t>
  </si>
  <si>
    <t>tgcaggtgcaacccgtgtgaacctggatcgcttggtgccgacgaccaccatgaccgacaagact</t>
  </si>
  <si>
    <t>tgcaggtgcaactgcctaaagggtgtgttagcagagaaatgaaggggggatagcaagaagttca</t>
  </si>
  <si>
    <t>tgcaggtgcaactgcctaaagggtgtgttagcagagaaatgaaggggggatagcaagaagttta</t>
  </si>
  <si>
    <t>tgcaggtgcaagaaaaagaaactcaaagggtgctgtcccagcagccatagctggaactgttcgt</t>
  </si>
  <si>
    <t>tgcaggtgcaagaaaaagaaactcaaagggtgctgtcccagcagccatagctggaactgttggt</t>
  </si>
  <si>
    <t>tgcaggtgcaagcaggacgggacggcacgcgttgagccgtcgaggaagctgtagagaaggaagg</t>
  </si>
  <si>
    <t>tgcaggtgcaggcaggacgggacggcacgcgttgagccgtcgaggaagctgtagagaaggaagg</t>
  </si>
  <si>
    <t>tgcaggtgcaataggcatgttccagaaacagacattcaaataccaatgctacaattcagccttc</t>
  </si>
  <si>
    <t>tgcaggtgcaataggcatgttccagaaacagacattcaaataccaatgctacgattcagccttc</t>
  </si>
  <si>
    <t>tgcaggtgcaatgcaaccaccactcatcctcctcagaaagggaaaaagaatcacatgtttatca</t>
  </si>
  <si>
    <t>tgcaggtgcaatgcaaccaccactcatcctcctcagaaagggaaaaggaatcacatgtttatca</t>
  </si>
  <si>
    <t>tgcaggtgcaatgcttaatgctgtgattgtcaccttaatcccgcactgtcagtggacgggaggt</t>
  </si>
  <si>
    <t>tgcaggtgcagtgcttaatgctgtgattgtcaccttaatcccgcactgtcagtggacgggaggt</t>
  </si>
  <si>
    <t>tgcaggtgcaattgctcttctttagtaagaggctgccctgaaggaggttcttggcctgcgtttg</t>
  </si>
  <si>
    <t>tgcaggtgcaattgctcttctttagtaataggctgccctgaaggaggttcttggcctgcgtttg</t>
  </si>
  <si>
    <t>tgcaggtgcacaccctgtactttagcttgaatctattcttcagagttttctggtgcactcatca</t>
  </si>
  <si>
    <t>tgcaggtgcacaccctgtactttagcttgaatctattcttcagagttttctggtgcattcatca</t>
  </si>
  <si>
    <t>tgcaggtgcacccagcctgagcagccgttggccgcttatcactcgcagcgcgcagggccgtgga</t>
  </si>
  <si>
    <t>tgcaggtgcacccagcctgagcagcctttggccgcttatcactcgcagcgcgcagggccgtgga</t>
  </si>
  <si>
    <t>tgcaggtgcacgagtctaggacgaagcacagccagaagaaactcaccgtcgccgtcgtcgccac</t>
  </si>
  <si>
    <t>tgcaggtgcacgagtctagggcgaagcacagccagaagaaactcaccgtcgccgtcgtcgccac</t>
  </si>
  <si>
    <t>tgcaggtgcactacaatgcgaagcaccctcccacatggcacagcaaccacattcctcgccagct</t>
  </si>
  <si>
    <t>tgcaggtgcactacaatgtgaagcaccctcccacatggcacagcaaccacattcctcgccagct</t>
  </si>
  <si>
    <t>tgcaggtgcactatctatcgtcctgcgatggcgtttggtacagcctgcggatcaaacgcgtggc</t>
  </si>
  <si>
    <t>tgcaggtgcactatctatcgtcctgtgatggcgtttggtacagcctgcggatcaaacgcgtggc</t>
  </si>
  <si>
    <t>tgcaggtgcactcactcactttactcactgccgcaccagtgttaaaacagaccgaactgactga</t>
  </si>
  <si>
    <t>tgcaggtgcactcactcactttactcactgctgcaccagtgttaaaacagaccgaactgactga</t>
  </si>
  <si>
    <t>tgcaggtgcactttatcaattgctaatatagattgggttcgtcatcctatcagtaccagatata</t>
  </si>
  <si>
    <t>tgcaggtgcactttatcaattgctaatatagattgggttcgtcatcctatcagtacgagatata</t>
  </si>
  <si>
    <t>tgcaggtgcagaaagaatacagatcgagtatactaatctcactgaccacagttccaggccctca</t>
  </si>
  <si>
    <t>tgcaggtgcagaaagaatactgatcgagtatactaatctcactgaccacagttccaggccctca</t>
  </si>
  <si>
    <t>tgcaggtgcagacatacccaaacccattggaggagtcacgacactcactgttggcgctcacaca</t>
  </si>
  <si>
    <t>tgcaggtgcagacatacccaaacccattggaggagtcacgacactcgctgttggcgctcacaca</t>
  </si>
  <si>
    <t>tgcaggtgcagacgcggccaatccatcggtcaagcacgtcaagaggtactaaaccgtatcctgc</t>
  </si>
  <si>
    <t>tgcaggtgcagacgcggccaatccattggtcaagcacgtcaagaggtactaaaccgtatcctgc</t>
  </si>
  <si>
    <t>tgcaggtgcagacgcggccaatccatcggtcaagcaggtactaaaccgtatcctgctcgctccg</t>
  </si>
  <si>
    <t>tgcaggtgcagacgcggccaatccatcggtcaagcaggtactaaaccgtatcctgctctctccg</t>
  </si>
  <si>
    <t>tgcaggtgcagcaccagatgatgatatgttgcccgagttgccccgattctcgccaatagatgtg</t>
  </si>
  <si>
    <t>tgcaggtgcagcaccagatgatgatatgttgcccgagttgccccgattctcgccaatagatttg</t>
  </si>
  <si>
    <t>tgcaggtgcagcagctgaacaggggccagacggtgagtcgtgtcgccgaccatctcagaacaga</t>
  </si>
  <si>
    <t>tgcaggtgcagcagctgaacaggggccagacggtgagtcgtgtcgctgaccatctcagaacaga</t>
  </si>
  <si>
    <t>tgcaggtgcagccgtgcagggattcgcccctcggaaaactttttgctcccttcccccgaccaat</t>
  </si>
  <si>
    <t>tgcaggtgcagccgtgcagggattcgcccctcggaaagctttttgctcccttcccccgaccaat</t>
  </si>
  <si>
    <t>tgcaggtgcagcgatatagctagctgtacatggtgggcagcaggccaggcctgctctgctcggc</t>
  </si>
  <si>
    <t>tgcaggtgcagcgatattgctagctgtacatggtgggcagcaggccaggcctgctctgctcggc</t>
  </si>
  <si>
    <t>tgcaggtgcagcgcagagtagtactaataggagggtgggtgtcagtggaatccaggacgtgaca</t>
  </si>
  <si>
    <t>tgcaggtgcagcgcagagtagtactaataggagggtgggtgtcagtggaatccagggcgtgaca</t>
  </si>
  <si>
    <t>tgcaggtgcagcgctcgtagctaagccatagcggtagcagacagatcagtcatccaggtggtca</t>
  </si>
  <si>
    <t>tgcaggtgcagcgctcgtagctaagccatggcggtagcagacagatcagtcatccaggtggtca</t>
  </si>
  <si>
    <t>tgcaggtgcagcggattggtacctacgatcttcactccgtgccctggacgaggggtgggggcgc</t>
  </si>
  <si>
    <t>tgcaggtgcagcggattggtacctacgatcttcactccgtggcctggacgaggggtgggggcgc</t>
  </si>
  <si>
    <t>tgcaggtgcagctgcatgcagctatattcgtcagtgtgctttgatgtccttgtcctctacaaaa</t>
  </si>
  <si>
    <t>tgcaggtgcagctgcatgcagctgtattcgtcagtgtgctttgatgtccttgtcctctacaaaa</t>
  </si>
  <si>
    <t>tgcaggtgcagctgcccttcctcctcctccctttagttagttagtttctgccttccaatccaac</t>
  </si>
  <si>
    <t>tgcaggtgcagctgctcttcctcctcctccctttagttagttagtttctgccttccaatccaac</t>
  </si>
  <si>
    <t>tgcaggtgcagctgcctccacaggctactggtcgctcgcgatcggcgcaatgcgtgcagccatg</t>
  </si>
  <si>
    <t>tgcaggtgcagctgcctccacaggctactggtcgctcgcgatcggtgcaatgcgtgcagccatg</t>
  </si>
  <si>
    <t>tgcaggtgcaggacaggactcaggagcagccaagccagccgatttgattcccgtcccgttccga</t>
  </si>
  <si>
    <t>tgcaggtgcaggactggactcaggagcagccaagccagccgatttgattcccgtcccgttccga</t>
  </si>
  <si>
    <t>tgcaggtgcaggacggctcggagatctggactctcgtggagaacaaggaggcgttcactaggtt</t>
  </si>
  <si>
    <t>tgcaggtgcaggacggctcggagatctgggctctcgtggagaacaaggaggcgttcactaggtt</t>
  </si>
  <si>
    <t>tgcaggtgcaggagactagcagagctgagctgccccaaacagaaccgtcacaaaaaataaaaag</t>
  </si>
  <si>
    <t>tgcaggtgcaggagtctagcagagctgagctgccccaaacagaaccgtcacaaaaaataaaaag</t>
  </si>
  <si>
    <t>tgcaggtgcaggaggaggcagcaacaacagcttctaccgcggtcgcgggggcggggcgtgtaac</t>
  </si>
  <si>
    <t>tgcaggtgcaggaggaggcagcagcaacagcttctaccgcggtcgcgggggcggggcgtgtaac</t>
  </si>
  <si>
    <t>tgcaggtgcaggggacgacgctacttggcagtcactatgtcaccctcgccgccgccgtcgtcgt</t>
  </si>
  <si>
    <t>tgcaggtgcaggggacgacgctacttggcagtcgctatgtcaccctcgccgccgccgtcgtcgt</t>
  </si>
  <si>
    <t>tgcaggtgcagggggccatgtgcatggatccttgccgttttcacccaccgtacccgacccgacg</t>
  </si>
  <si>
    <t>tgcaggtgcagggggccatgtgcatggatccttgccgttttcacccaccgtacccgatccgacg</t>
  </si>
  <si>
    <t>tgcaggtgcagggtcctgacgtcaggtcgatcctgtcgcgtagcggcgcagggacagcaatgcc</t>
  </si>
  <si>
    <t>tgcaggtgcagggtgctgacgtcaggtcgatcctgtcgcgtagcggcgcagggacagcaatgcc</t>
  </si>
  <si>
    <t>tgcaggtgcagggtcctgacgtcaggtggatcctgtcgcgtagggacagcaatgcccaaagaca</t>
  </si>
  <si>
    <t>tgcaggtgcagggtcctgacgtcaggtggatcctgtcgcgtagggacagcaatgcccaaagtca</t>
  </si>
  <si>
    <t>tgcaggtgcagggttcaatccaagctctgacgagtcatgagtgcggcacagcatgtggcgctgc</t>
  </si>
  <si>
    <t>tgcaggtgcagggttcaatccaagctctgacgagtcatgagtgcggcacagcatgtggcggtgc</t>
  </si>
  <si>
    <t>tgcaggtgcaggtacgtgggtagccatgcacatcagggatcacatcgcatttgcatagtataca</t>
  </si>
  <si>
    <t>tgcaggtgcaggtacgtgggtagccatgcacatcagggatcacatcgcatttgcatagtatata</t>
  </si>
  <si>
    <t>tgcaggtgcaggtctatgtgaagcaccccgccatatggcaccgcaacgacagaccgagccagct</t>
  </si>
  <si>
    <t>tgcaggtgcaggtctatgtgaagcaccccgccatatggcaccgcaacgacagaccgagccagtt</t>
  </si>
  <si>
    <t>tgcaggtgcaggtgcagtgcagatcgatgctccacgcatgcgcgcgcctatacgtacgtagtac</t>
  </si>
  <si>
    <t>tgcaggtgcagttgcagtgcagatcgatgctccacgcatgcgcgcgcctatacgtacgtagtac</t>
  </si>
  <si>
    <t>tgcaggtgcaggtggggtgtgtgctgggttggtgggccgaggctgatggcgccccgttggtgta</t>
  </si>
  <si>
    <t>tgcaggtgcaggtggggtgtgtgctgggttggtgggccgaggctgatggcgtcccgttggtgta</t>
  </si>
  <si>
    <t>tgcaggtgcagtgcaggtgttaggctgcgagcaagtggttgacggacggttccgatcgactgcc</t>
  </si>
  <si>
    <t>tgcaggtgcattgcaggtgttaggctgcgagcaagtggttgacggacggttccgatcgactgcc</t>
  </si>
  <si>
    <t>tgcaggtgcatacttcagaattctgttgtctatgcccctcgtgatggaaacttttataatacta</t>
  </si>
  <si>
    <t>tgcaggtgcatacttcagaattctgttgtctatgcccctcgtgatggaaacttttataatatta</t>
  </si>
  <si>
    <t>tgcaggtgcatcgcatgtgtctacgggtagaagggtgtgcatgcgatggggccgtggaccaaag</t>
  </si>
  <si>
    <t>tgcaggtgcatcgcatgtgtctacgggtcgaagggtgtgcatgcgatggggccgtggaccaaag</t>
  </si>
  <si>
    <t>tgcaggtgcatcgccattggcagcaccatgagccaatcggatcatcagaaggtgactttcatcg</t>
  </si>
  <si>
    <t>tgcaggtgcatcgccattggcagcgccatgagccaatcggatcatcagaaggtgactttcatcg</t>
  </si>
  <si>
    <t>tgcaggtgcatcgggtggtcccaatcgaacttgttcatggccaggtcccgctggatctggtcct</t>
  </si>
  <si>
    <t>tgcaggtgcatcgggtggtcccagtcgaacttgttcatggccaggtcccgctggatctggtcct</t>
  </si>
  <si>
    <t>tgcaggtgcatgactcagcagttagcactgcatccacaagatatctttgctcatgtgttgcact</t>
  </si>
  <si>
    <t>tgcaggtgcatgacttagcagttagcactgcatccacaagatatctttgctcatgtgttgcact</t>
  </si>
  <si>
    <t>tgcaggtgcatgcaattgctgcgagcgagaggtcagagccatcgcccattcattgacccacgca</t>
  </si>
  <si>
    <t>tgcaggtgcatgcaattgctgcgagcgagaggtgagagccatcgcccattcattgacccacgca</t>
  </si>
  <si>
    <t>tgcaggtgcatgcacgccatctccgctgtctcgcagcatgcaaatgcccgcctagtcccatccc</t>
  </si>
  <si>
    <t>tgcaggtgcatgcacgccatctccgctgtgtcgcagcatgcaaatgcccgcctagtcccatccc</t>
  </si>
  <si>
    <t>tgcaggtgccaacggatggattgcgagtttgcaacgcaggaaggatgagaagggaggaaggggc</t>
  </si>
  <si>
    <t>tgcaggtgccaatggatggattgcgagtttgcaacgcaggaaggatgagaagggaggaaggggc</t>
  </si>
  <si>
    <t>tgcaggtgccaagctcctgttaaggaagtggatcgaggagcttaaggagcagccttggtcgaag</t>
  </si>
  <si>
    <t>tgcaggtgccaagctcctgttaaggaagtggatcgaggagcttagggagcagccttggtcgaag</t>
  </si>
  <si>
    <t>tgcaggtgccaccaaagcctgaaaataaccagtaatatgtatcaacaacatttcttaaaaaaaa</t>
  </si>
  <si>
    <t>tgcaggtgccaccaaagcctgaaaataaccagtaatatgtatcaacaacatttcttaaaaaaat</t>
  </si>
  <si>
    <t>tgcaggtgccacgatcgagctgggagagagaggaggaggaagaagaggagggatcagcacgagg</t>
  </si>
  <si>
    <t>tgcaggtgccacgatcgagctgggagagagaggaggaggaggaagaggagggatcagcacgagg</t>
  </si>
  <si>
    <t>tgcaggtgccaggcggggttcgaggaacgaactagaaaagatgaaagatcgatcgtcctaggcg</t>
  </si>
  <si>
    <t>tgcaggtgccaggcggggttcgaggaacgaactagaaaagatgaaaggtcgatcgtcctaggcg</t>
  </si>
  <si>
    <t>tgcaggtgccaggtcccgcatccaaatttaggagaggggaaatcaaagggttcctggtaagagg</t>
  </si>
  <si>
    <t>tgcaggtgccaggtcccgcatccaaatttaggaggggggaaatcaaagggttcctggtaagagg</t>
  </si>
  <si>
    <t>tgcaggtgcccaacgacgtgtacatcctggaccaggccgaggaagaaggcatcgagctgcccta</t>
  </si>
  <si>
    <t>tgcaggtgcccgacgacgtgtacatcctggaccaggccgaggaagaaggcatcgagctgcccta</t>
  </si>
  <si>
    <t>tgcaggtgcccaggatgcagatgcagcattttcttgtcacagttgacaacgcagacaacaagaa</t>
  </si>
  <si>
    <t>tgcaggtgcccaggatgcagatgcagcattttcttgtcacagttgacaatgcagacaacaagaa</t>
  </si>
  <si>
    <t>tgcaggtgcccatgccgagacaagaaagattgagcaattaagccgcgcgaggaataatctcact</t>
  </si>
  <si>
    <t>tgcaggtgcccatggcgagacaagaaagattgagcaattaagccgcgcgaggaataatctcact</t>
  </si>
  <si>
    <t>tgcaggtgcccatggcgagacaacaaacattgagcaattaagccgcacgaggaatctcactcac</t>
  </si>
  <si>
    <t>tgcaggtgcccatggcgagacaacaaagattgagcaattaagccgcacgaggaatctcactcac</t>
  </si>
  <si>
    <t>tgcaggtgccccgcagggatgagcggcgatggcctcaaagagggaagtggatgcaatggagtag</t>
  </si>
  <si>
    <t>tgcaggtgccccgcagggatgagcggcgatggcttcaaagagggaagtggatgcaatggagtag</t>
  </si>
  <si>
    <t>tgcaggtgcccctccacttgtgatcgccaaaggcgggttctcaggagtgtttccagattccagc</t>
  </si>
  <si>
    <t>tgcaggtgccgctccacttgtgatcgccaaaggcgggttctcaggagtgtttccagattccagc</t>
  </si>
  <si>
    <t>tgcaggtgcccgcaggctttattgcattccctgcgcttgcctgccaggccttgcggcaagaaaa</t>
  </si>
  <si>
    <t>tgcaggtgcccgcaggctttattgcattcccttcgcttgcctgccaggccttgcggcaagaaaa</t>
  </si>
  <si>
    <t>tgcaggtgcccgccacgctgccaggtaggctgatacacacacactgcgccgagccaccgaggga</t>
  </si>
  <si>
    <t>tgcaggtgcccgccacgctgccaggtaggctgatacacacacactgcgccgaggcaccgaggga</t>
  </si>
  <si>
    <t>tgcaggtgcccttgtctggatgtgctcctcgtggtacgcggcgtcgtcactgaccgtgaccgaa</t>
  </si>
  <si>
    <t>tgcaggtgccgttgtctggatgtgctcctcgtggtacgcggcgtcgtcactgaccgtgaccgaa</t>
  </si>
  <si>
    <t>tgcaggtgccgaaagcaaggacgatgctgcacattgaggtactgcatattgaggtagacgacga</t>
  </si>
  <si>
    <t>tgcaggtgccgaaagcaaggacgatgctgcacattgaggtacttcatattgaggtagacgacga</t>
  </si>
  <si>
    <t>tgcaggtgccgaggatagcagccgaggcttttcaccgagttgaggaaccaaggcaccattgaac</t>
  </si>
  <si>
    <t>tgcaggtgccgaggatagcagccgaggcttttcaccgagttgaggaaccaaggcaccattgaat</t>
  </si>
  <si>
    <t>tgcaggtgccgccacctcgcagaggggatcgccgagatccactcgatggagccacgcccaagcc</t>
  </si>
  <si>
    <t>tgcaggtgccgtcacctcgcagaggggatcgccgagatccactcgatggagccacgcccaagcc</t>
  </si>
  <si>
    <t>tgcaggtgccgccaggccctgaaggaaagctgtttaccagtgctgcaatttctctttgagctct</t>
  </si>
  <si>
    <t>tgcaggtgccgccatgccctgaaggaaagctgtttaccagtgctgcaatttctctttgagctct</t>
  </si>
  <si>
    <t>tgcaggtgccgctgctgctccgtcccgcgcccgtggaacgacgccgaccgctgctgagccgccg</t>
  </si>
  <si>
    <t>tgcaggtgccgctgctgctccgtcccgcgcccgtggaacgacgccgaccgctgttgagccgccg</t>
  </si>
  <si>
    <t>tgcaggtgccgcttcacggcattcctcctctgtatttgcccccatccttccatcgcgctagatc</t>
  </si>
  <si>
    <t>tgcaggtgccgcttcacggcattcctcctctgtatttgcccccctccttccatcgcgctagatc</t>
  </si>
  <si>
    <t>tgcaggtgcctaggtacaaggactggaacgttgctcgctatccctggatgatgaccctgatagt</t>
  </si>
  <si>
    <t>tgcaggtgcctaggtacaaggactggaacgttgctcgctgtccctggatgatgaccctgatagt</t>
  </si>
  <si>
    <t>tgcaggtgcctcctctcccacaaggacccaactcacccaggatgtgtcgtcgtgcccttcaatg</t>
  </si>
  <si>
    <t>tgcaggtgcctcctctcccacaaggacccaactcacccaggatgtgtcgtcgtgctcttcaatg</t>
  </si>
  <si>
    <t>tgcaggtgcctgcctctgcctggaccgtagcaatagcatgggcatggacgctggtggatgggcc</t>
  </si>
  <si>
    <t>tgcaggtgcctgcctctgcctggaccgtagcaatagcatgggcatggacggtggtggatgggcc</t>
  </si>
  <si>
    <t>tgcaggtgcctgtccgtggacgctgacaagttcgcgtccgtggaagccaactgcgtctactacg</t>
  </si>
  <si>
    <t>tgcaggtgcctgtccgtggacgctgacaagttctcgtccgtggaagccaactgcgtctactacg</t>
  </si>
  <si>
    <t>tgcaggtgcctgtcgtcggtgaagatggtagggaactgctgccgcgtctcaagcaagagcacca</t>
  </si>
  <si>
    <t>tgcaggtgcctgtcttcggtgaagatggtagggaactgctgccgcgtctcaagcaagagcacca</t>
  </si>
  <si>
    <t>tgcaggtgccttgagtagcgagggttctacttgctcttgggcagccttctccttcttcaggtct</t>
  </si>
  <si>
    <t>tgcaggtgccttgagtagcgagggttctacttgctcttgggcagtcttctccttcttcaggtct</t>
  </si>
  <si>
    <t>tgcaggtgcgacccgacgaggacttgtgcgacgccgcctcgcttctgcttgggttggagagggt</t>
  </si>
  <si>
    <t>tgcaggtgcgacccgacgaggacttgtgcgacgcctcctcgcttctgcttgggttggagagggt</t>
  </si>
  <si>
    <t>tgcaggtgcgagatagcacacctagcaaaactggtaaaatgataagtcacccatgaatctgata</t>
  </si>
  <si>
    <t>tgcaggtgcgagatagcacacctagcaaaactggtaaaatgataagtcacccatgagtctgata</t>
  </si>
  <si>
    <t>tgcaggtgcgagcacaggcgcacgtcggcgtcggcgtcgctgccgtcgccttctcctcctcctg</t>
  </si>
  <si>
    <t>tgcaggtgcgagcacaggcgcacgttggcgtcggcgtcgctgccgtcgccttctcctcctcctg</t>
  </si>
  <si>
    <t>tgcaggtgcgagccgtacagcgagcgccagtcctcctgctcgtcgtcctcgtcatcgtccgacg</t>
  </si>
  <si>
    <t>tgcaggtgcgagccgtgcagcgagcgccagtcctcctgctcgtcgtcctcgtcatcgtccgacg</t>
  </si>
  <si>
    <t>tgcaggtgcgatggagtatatcaaattaagcacgggagaagggagatgccattgccatgcacta</t>
  </si>
  <si>
    <t>tgcaggtgcgatggagtatatcaaattaagcacgggagaagggagatgccattgccatgcccta</t>
  </si>
  <si>
    <t>tgcaggtgcgccgccagagcggcggaggaccatggattgccgaagtgggaggcaacagagatgg</t>
  </si>
  <si>
    <t>tgcaggtgcgccgccagagcggcggaggaccatggattgccgaagtgggaggcgacagagatgg</t>
  </si>
  <si>
    <t>tgcaggtgcgcgacctcccctgcctcattagcagctcgggtagcagcagctgcttgcaggtgga</t>
  </si>
  <si>
    <t>tgcaggtgcgtgacctcccctgcctcattagcagctcgggtagcagcagctgcttgcaggtgga</t>
  </si>
  <si>
    <t>tgcaggtgcgcggtctcgccgatgagcttggagaggaggccgacgaagccatcgcgatcgaggc</t>
  </si>
  <si>
    <t>tgcaggtgcgcggtctcgccgatgagcttggagaggaggccgacgaagccatcgcggtcgaggc</t>
  </si>
  <si>
    <t>tgcaggtgcgcggtctcgccgatgaggttggagaggaggccgacgaagccgtcgcggtcgaggc</t>
  </si>
  <si>
    <t>tgcaggtgcgcggtctcgccgatgaggttggagaggaggccgacgaagccgttgcggtcgaggc</t>
  </si>
  <si>
    <t>tgcaggtgcgctctcggttaagcacgcctgaggtcttccccgccactagcttatattacttttt</t>
  </si>
  <si>
    <t>tgcaggtgcgctctcggttaagcacgcctgaggtcttccccgccactagcttatattatttttt</t>
  </si>
  <si>
    <t>tgcaggtgcggaacctgtcccaccgccgcgcttttccgtggttttctgatgaggcgaatgagac</t>
  </si>
  <si>
    <t>tgcaggtgcggaacctgtccctccgccgcgcttttccgtggttttctgatgaggcgaatgagac</t>
  </si>
  <si>
    <t>tgcaggtgcggacaccacgtcacccctcacaaggttatcctgtccttggcaatccgtactttat</t>
  </si>
  <si>
    <t>tgcaggtgcggacaccacgtcacccctcacaaggttatcctgtccttggcaatccgtattttat</t>
  </si>
  <si>
    <t>tgcaggtgcggacgtcaagcgctagcagttctctttggacaacgcctaccccttagcaagtacg</t>
  </si>
  <si>
    <t>tgcaggtgcggacgtcaagcgctagcagttctctttggacaacgcctacgccttagcaagtacg</t>
  </si>
  <si>
    <t>tgcaggtgcggactccatggagaacgacgtgaaggaggcgaggcaggggcagcaccagctcagg</t>
  </si>
  <si>
    <t>tgcaggtgcggactccatggagaacgacgtgaaggaggcgaggcaggggcatcaccagctcagg</t>
  </si>
  <si>
    <t>tgcaggtgcggccgcgttttagatgggcttggcaggctcggacaggtctactttgactgcgtgc</t>
  </si>
  <si>
    <t>tgcaggttcggccgcgttttagatgggcttggcaggctcggacaggtctactttgactgcgtgc</t>
  </si>
  <si>
    <t>tgcaggtgcggccgcgttttagatgggcttggcaggctcggacagttctacttttactgcgtgc</t>
  </si>
  <si>
    <t>tgcaggttcggccgcgttttagatgggcttggcaggctcggacagttctacttttactgcgtgc</t>
  </si>
  <si>
    <t>tgcaggtgcggctccagtacttgcatatgcattgcgtctgcgttggatcccacggatccattga</t>
  </si>
  <si>
    <t>tgcaggtgcggctctagtacttgcatatgcattgcgtctgcgttggatcccacggatccattga</t>
  </si>
  <si>
    <t>tgcaggtgcgggcaccgcgtgcagatcgctctcctgccgcctgccgtgccctggaggctggagg</t>
  </si>
  <si>
    <t>tgcaggtgcgggcactgcgtgcagatcgctctcctgccgcctgccgtgccctggaggctggagg</t>
  </si>
  <si>
    <t>tgcaggtgcggtgcggcctggcccctcctggtgcagtgcagtaatattttgttggatcccaaaa</t>
  </si>
  <si>
    <t>tgcaggtgcggtgcggcctggcccttcctggtgcagtgcagtaatattttgttggatcccaaaa</t>
  </si>
  <si>
    <t>tgcaggtgcgtacctgggagagcaggaataggggtgtcgcagaaatagatggacgggcgcccaa</t>
  </si>
  <si>
    <t>tgcaggtgcgtacctgggagagcaggaataggggtgtcgcagaaataggtggacgggcgcccaa</t>
  </si>
  <si>
    <t>tgcaggtgcgtcgtcgtgtctcgttactctgaaaaaaattcttcaggtttcggagcaccaaaac</t>
  </si>
  <si>
    <t>tgcaggtgcgtcgtcgtgtctcgttactctgaaaaaaattcttcaggttttggagcaccaaaac</t>
  </si>
  <si>
    <t>tgcaggtgctaattaagctagactaaccaattgattagctgaaactaattaaagcagagtcacg</t>
  </si>
  <si>
    <t>tgcaggtgctaattaagctagactaactaattgattagctgaaactaattaaagcagagtcacg</t>
  </si>
  <si>
    <t>tgcaggtgctactgatgttcctgtagtagcagtactagttcccctcttggggttttcttctctc</t>
  </si>
  <si>
    <t>tgcaggtgctactgatgttcttgtagtagcagtactagttcccctcttggggttttcttctctc</t>
  </si>
  <si>
    <t>tgcaggtgctagaattggtggcggcgttaaaggaaaaattggtggaagcggcaaagccaaagct</t>
  </si>
  <si>
    <t>tgcaggtgctagaattggtggcggcgttgaaggaaaaattggtggaagcggcaaagccaaagct</t>
  </si>
  <si>
    <t>tgcaggtgctcagcgcgctggacgcggccaagacgcagtggtaccacttcacggccatcatcgt</t>
  </si>
  <si>
    <t>tgcaggtgctcagcgcgctggacgcggccaagacgcagtggtatcacttcacggccatcatcgt</t>
  </si>
  <si>
    <t>tgcaggtgctccaccactacctcgcccacagccacagtatatataccttctcaacccgctgacc</t>
  </si>
  <si>
    <t>tgcaggtgcttcaccactacctcgcccacagccacagtatatataccttctcaacccgctgacc</t>
  </si>
  <si>
    <t>tgcaggtgctccccgaaccccgcattcctagatccatccatacacgcacacacaaaaacgttcc</t>
  </si>
  <si>
    <t>tgcaggtgctccccgaaccccgcattcctagatccatccatacacgcacacacaaaaatgttcc</t>
  </si>
  <si>
    <t>tgcaggtgctcctggctccacgagatggaggagccgcccgagaagaagtacccgttggccagcc</t>
  </si>
  <si>
    <t>tgcaggtgctcctggctccacgagatggaggagccgcccgagaagaagtacccgttggtcagcc</t>
  </si>
  <si>
    <t>tgcaggtgctcgacattgtgctgcgtgacattgtgctcaacgaacgcaactccatggagtaagt</t>
  </si>
  <si>
    <t>tgcaggtgctcgacattgtgctgcgtgacattgtgctcaatgaacgcaactccatggagtaagt</t>
  </si>
  <si>
    <t>tgcaggtgctcgacgaaatgccaaacctatgcctcgcgccagagagggacgcgtaccgcgcgat</t>
  </si>
  <si>
    <t>tgcaggtgctcgacgaaatgccgaacctatgcctcgcgccagagagggacgcgtaccgcgcgat</t>
  </si>
  <si>
    <t>tgcaggtgctcgcagacgccatgtaccgaggctaccgcctgctagacagcttcagctgtggaag</t>
  </si>
  <si>
    <t>tgcaggttctcgcagacgccatgtaccgaggctaccgcctgctagacagcttcagctgtggaag</t>
  </si>
  <si>
    <t>tgcaggtgctcgcgtcgagcatggcgtacgcgccgctggccagcaagaaggacgaccccgtata</t>
  </si>
  <si>
    <t>tgcaggtgctcgcgtcgagcatggcgtacgcgccgctggccagcaagaaggacgaccccgtatc</t>
  </si>
  <si>
    <t>tgcaggtgctcggcacacgagacacggcggcgcgcgcggcagccgcttgaatgcgcccgcccgt</t>
  </si>
  <si>
    <t>tgcaggtgctcggcacacgggacacggcggcgcgcgcggcagccgcttgaatgcgcccgcccgt</t>
  </si>
  <si>
    <t>tgcaggtgctcggcgtccagcacttcgacctgcccgacaacgtctgactctgagttggtgacgg</t>
  </si>
  <si>
    <t>tgcaggtgctcggcgtccagcacttcgatctgcccgacaacgtctgactctgagttggtgacgg</t>
  </si>
  <si>
    <t>tgcaggtgctcgtcgttcgggatatggaggtgcacgcgaaggtcactgagcagaccctccttct</t>
  </si>
  <si>
    <t>tgcaggtgctcgtcgttcgggatatggaggtgcacgcgaaggtcactgagcagaccttccttct</t>
  </si>
  <si>
    <t>tgcaggtgctctaacacgttcacacgtggcacgctcgctagaaacacatcacagatctaggcgt</t>
  </si>
  <si>
    <t>tgcaggtgctctaacacgttcacacgtggcacgctcgctagaaacacatcacaggtctaggcgt</t>
  </si>
  <si>
    <t>tgcaggtgctctacatgctcgtccagtgacttactgtatatcaggatgtcgtcaacaaaaacca</t>
  </si>
  <si>
    <t>tgcaggtgctctacatgctcgtccagtgacttactgtatattaggatgtcgtcaacaaaaacca</t>
  </si>
  <si>
    <t>tgcaggtgctctccacgccgattcgaggagagatttcttccgtttttatgtacagatttttgtt</t>
  </si>
  <si>
    <t>tgcaggtgctttccacgccgattcgaggagagatttcttccgtttttatgtacagatttttgtt</t>
  </si>
  <si>
    <t>tgcaggtgctcttacacgtcagagagagataaggagagatcactcgcgttctttcttcccttgc</t>
  </si>
  <si>
    <t>tgcaggtgctcttacacgtcagagagagatatggagagatcactcgcgttctttcttcccttgc</t>
  </si>
  <si>
    <t>tgcaggtgctcttgcttgtgatgatcgtgagggacttcgtgccaggacggaatgcgttcaaagc</t>
  </si>
  <si>
    <t>tgcaggtgctcttgcttgtgatgatcgtgagggacttcgtgccaggacggaatgcgttcgaagc</t>
  </si>
  <si>
    <t>tgcaggtgctgaacatctcgagcaaccagtttactggaaagtttccatcaagaacatggaagct</t>
  </si>
  <si>
    <t>tgcaggtgctgaacatctcgagcaaccagtttactggagagtttccatcaagaacatggaagct</t>
  </si>
  <si>
    <t>tgcaggtgctgacccagtacacaaggagtggaggcatatacccccactcaaattttgggttttc</t>
  </si>
  <si>
    <t>tgcaggtgctgacccagtacacaaggagtggaggcgtatacccccactcaaattttgggttttc</t>
  </si>
  <si>
    <t>tgcaggtgctgaggtgcggcagcgcaaactagtcggtggccgtgtgcgagaacgagagcgtgcc</t>
  </si>
  <si>
    <t>tgcaggtgctgaggtgcggcagcgccaactagtcggtggccgtgtgcgagaacgagagcgtgcc</t>
  </si>
  <si>
    <t>tgcaggtgctgatccgaagcctgtcgtattagcaatgcgaaaccgtgcttgtttccgcttctag</t>
  </si>
  <si>
    <t>tgcaggtgctgatccgaagcctgtcgtattagcattgcgaaaccgtgcttgtttccgcttctag</t>
  </si>
  <si>
    <t>tgcaggtgctgcactacataggcggtgttaaatccagccctttaaaactagtattttattaaaa</t>
  </si>
  <si>
    <t>tgcaggtgctgcactacataggcggtgttgaatccagccctttaaaactagtattttattaaaa</t>
  </si>
  <si>
    <t>tgcaggtgctgcataatggaatttttgggatccatttgaatggggctggcgggacatgtggaag</t>
  </si>
  <si>
    <t>tgcaggtgctgcatcatggaatttttgggatccatttgaatggggctggcgggacatgtggaag</t>
  </si>
  <si>
    <t>tgcaggtgctgctaaagggctggaatacctgcatgacaaggcacagccaccagttatttacagg</t>
  </si>
  <si>
    <t>tgcaggtgctgctaaagggctggagtacctgcatgacaaggcacagccaccagttatttacagg</t>
  </si>
  <si>
    <t>tgcaggtgctgctgctggatgagccgacgagcgcgctggaccccatctcgacgcagaacatcga</t>
  </si>
  <si>
    <t>tgcaggttctgctgctggatgagccgacgagcgcgctggaccccatctcgacgcagaacatcga</t>
  </si>
  <si>
    <t>tgcaggtgctgcttgattgccgacccatatccttctccgatccaactgctaactgatcgagcct</t>
  </si>
  <si>
    <t>tgcaggtgctgcttgattgccgacccatatccttctctgatccaactgctaactgatcgagcct</t>
  </si>
  <si>
    <t>tgcaggtgctggcctcaaggtgcgtgcctgaatgacacaaaaatggagcctagcctgccaagga</t>
  </si>
  <si>
    <t>tgcaggtgctggcctcaaggtgcgtgcctgaatgacacaaaaatggagcctagcctgccaatga</t>
  </si>
  <si>
    <t>tgcaggtgctggcgctcgccctgacctcggtgtgggacatgcaccagtacacgtcgcccaccgt</t>
  </si>
  <si>
    <t>tgcaggtgctggcgctcgccgtgacctcggtgtgggacatgcaccagtacacgtcgcccaccgt</t>
  </si>
  <si>
    <t>tgcaggtgctggctgtggaacctgatcctgtgcccgtccttgagcgccacctccagccgaatcg</t>
  </si>
  <si>
    <t>tgcaggtgctggctgtggaacctgatcctgtgcccgtccttgagcgccacctccagcggaatcg</t>
  </si>
  <si>
    <t>tgcaggtgctggtatgcaccgaacagcagcttggagagagcacgccctacatcgaaacatacaa</t>
  </si>
  <si>
    <t>tgcaggtgctggtatgcaccgaacagcagcttggtgagagcacgccctacatcgaaacatacaa</t>
  </si>
  <si>
    <t>tgcaggtgctggtgatcggagtcctcgtctgtcctggctgaccaacgtactatacgccaggcgc</t>
  </si>
  <si>
    <t>tgcaggtgctggtgatcggagtcgtcgtctgtcctggctgaccaacgtactatacgccaggcgc</t>
  </si>
  <si>
    <t>tgcaggtgctggtggattcgcttggtaaatgggtggaggtgccgcactgttaggaatgggggca</t>
  </si>
  <si>
    <t>tgcaggtgctggtggattcgcttggtaaatgggtggaggtgctgcactgttaggaatgggggca</t>
  </si>
  <si>
    <t>tgcaggtgctggttcatgtgcatgcatgcttccatttgcaggccatgccaatgcatggagaggc</t>
  </si>
  <si>
    <t>tgcaggtgctggttcatgtgcatgcatgcttccatttgcaggccatgcgaatgcatggagaggc</t>
  </si>
  <si>
    <t>tgcaggtgctgtaggaacacgtacgtgcagcctgccgagatcgggagttgacgagatgaatgaa</t>
  </si>
  <si>
    <t>tgcaggtgctgtaggaacacgtacgtgcagcctggcgagatcgggagttgacgagatgaatgaa</t>
  </si>
  <si>
    <t>tgcaggtgctgtgaaataaaataaccaaacccataaaccccacaagcacaggagcagcgacacc</t>
  </si>
  <si>
    <t>tgcaggtgctgtgaaataaaataagcaaacccataaaccccacaagcacaggagcagcgacacc</t>
  </si>
  <si>
    <t>tgcaggtgctgttcaaagtggacctgacaaatgtcgagctcgtgctcgaggatgcttgttagct</t>
  </si>
  <si>
    <t>tgcaggtgctgttcaaagtggacctgacaaatgtcgagctcgtgctcgaggattcttgttagct</t>
  </si>
  <si>
    <t>tgcaggtgctgttgttcacttcgagagtgacaacacgtgctcgataccctgtccttggcatcga</t>
  </si>
  <si>
    <t>tgcaggtgctgttgttcacttcgagggtgacaacacgtgctcgataccctgtccttggcatcga</t>
  </si>
  <si>
    <t>tgcaggtgcttcctatcaacaaaaggcacatattcagtaagcaataccattgcatgattcctta</t>
  </si>
  <si>
    <t>tgcaggtgcttcctatcaacaaaaggcacatattcagtaagcaatgccattgcatgattcctta</t>
  </si>
  <si>
    <t>tgcaggtgcttcgtctcgccctcgtcctctgcgaaaacgaccaaacagaacctgcaaatctcgc</t>
  </si>
  <si>
    <t>tgcaggtgcttcgtctcgccctcgtcctctgcgaaaacgaccaaacagaacttgcaaatctcgc</t>
  </si>
  <si>
    <t>tgcaggtgcttctcgcgctcaaggccagcaccgtctggcgacgccatggacgccgtctcctacg</t>
  </si>
  <si>
    <t>tgcaggtgcttctcgcgctcaaggccagcaccgtctgtcgacgccatggacgccgtctcctacg</t>
  </si>
  <si>
    <t>tgcaggtgcttgaaatttgaggaaatttcaggcagcaaagcagggcatctgtgtcaccgtagca</t>
  </si>
  <si>
    <t>tgcaggtgcttgaaatttgaggaaatttcaggcagcgaagcagggcatctgtgtcaccgtagca</t>
  </si>
  <si>
    <t>tgcaggtgcttgtgcaggcctgcatgcgtagcagcacagcggtgagcgacgggaccagaggctg</t>
  </si>
  <si>
    <t>tgcaggtgcttgtgcaggcctgcatgcgtagcagcacagcggtgagcgacggggccagaggctg</t>
  </si>
  <si>
    <t>tgcaggtgctttaactcgatcgaccaagcactcttggccgagtcgacaagctggccattgcaac</t>
  </si>
  <si>
    <t>tgcaggtgctttaactcgatggaccaagcactcttggccgagtcgacaagctggccattgcaac</t>
  </si>
  <si>
    <t>tgcaggtgctttcctctgagatcgacgtcagctggatgtcatcatctatagatattatatatac</t>
  </si>
  <si>
    <t>tgcaggtgctttcctctgagatcggcgtcagctggatgtcatcatctatagatattatatatac</t>
  </si>
  <si>
    <t>tgcaggtggaaactgcggcgaccgcagcgccgcacagcgtgtgcgtcttgttccgaaaaaaaaa</t>
  </si>
  <si>
    <t>tgcaggtggaaactgcggcgaccgcagcggcgcacagcgtgtgcgtcttgttccgaaaaaaaaa</t>
  </si>
  <si>
    <t>tgcaggtggaaactgtttgcttcggtcattattcgacctcgtacaagcgcacgcatgtgcagca</t>
  </si>
  <si>
    <t>tgcaggtggaaattgtttgcttcggtcattattcgacctcgtacaagcgcacgcatgtgcagca</t>
  </si>
  <si>
    <t>tgcaggtggaacaagttccagaacttcttccctggtcaatgaacgacaaccgtagaaaaatatc</t>
  </si>
  <si>
    <t>tgcaggtggaacaagttccagaacttcttccctggtcaatgaacgacaaccgtagaaaaatatg</t>
  </si>
  <si>
    <t>tgcaggtggaacctgcgtggcgcatacagagaatgtcgcacggcgttttctatgcgacaccgtc</t>
  </si>
  <si>
    <t>tgcaggtgggacctgcgtggcgcatacagagaatgtcgcacggcgttttctatgcgacaccgtc</t>
  </si>
  <si>
    <t>tgcaggtggaacgtttgcgctctactcgctgatctcgcggtatgccaagatcaggatgatccca</t>
  </si>
  <si>
    <t>tgcaggtggaacgtttgcgctctactctctgatctcgcggtatgccaagatcaggatgatccca</t>
  </si>
  <si>
    <t>tgcaggtggaagccgtgatcagcacaaggaagaactgaagactagtgccgccgcggattggtat</t>
  </si>
  <si>
    <t>tgcaggtggaagccgtgatcagcacaaggaagaactggagactagtgccgccgcggattggtat</t>
  </si>
  <si>
    <t>tgcaggtggaaggccgcgacacaatctagacatccaaccagcagcagttgtcatagatgcagcg</t>
  </si>
  <si>
    <t>tgcaggtggaaggccgcgacacaatctggacatccaaccagcagcagttgtcatagatgcagcg</t>
  </si>
  <si>
    <t>tgcaggtggaaggccgcgacacattctggacatccatccagcagcacttaccatagatgcagcg</t>
  </si>
  <si>
    <t>tgcaggtggaaggccgcgacacattctggacatccatccagcagcacttatcatagatgcagcg</t>
  </si>
  <si>
    <t>tgcaggtggaaggctgcccgtgacgtggtatccccagaatttcacgagagttcccatgacggac</t>
  </si>
  <si>
    <t>tgcaggtggaaggctgcccgtgacgtggtatccccaggatttcacgagagttcccatgacggac</t>
  </si>
  <si>
    <t>tgcaggtggaattcacaggcacagttaaatgagttccatagtagcaggaacctaaaatttcccc</t>
  </si>
  <si>
    <t>tgcaggtggaattcacaggcacagttaaatgagttccatagtcgcaggaacctaaaatttcccc</t>
  </si>
  <si>
    <t>tgcaggtggacagaaaaggagtgacgggaggtgtgagtgccaaggcaggtataggcattggtcg</t>
  </si>
  <si>
    <t>tgcaggtggacagaaaaggagtgaggggaggtgtgagtgccaaggcaggtataggcattggtcg</t>
  </si>
  <si>
    <t>tgcaggtggacatcggcctaagcgacggcagcttcgcgaggggggccgtgcccagcggcgcatc</t>
  </si>
  <si>
    <t>tgcaggtggacatcggcctcagcgacggcagcttcgcgaggggggccgtgcccagcggcgcatc</t>
  </si>
  <si>
    <t>tgcaggtggacccaagccaacggacccaccaggcagagagacgctcccccacctgtgctgcctg</t>
  </si>
  <si>
    <t>tgcaggtggacccaagccaacgggcccaccaggcagagagacgctcccccacctgtgctgcctg</t>
  </si>
  <si>
    <t>tgcaggtggacctgacgggcgggtactacgacgcgggcgacaacgtgaagttcgggttcccgat</t>
  </si>
  <si>
    <t>tgcaggtggatctgacgggcgggtactacgacgcgggcgacaacgtgaagttcgggttcccgat</t>
  </si>
  <si>
    <t>tgcaggtggacctgctcgaccaagccagcctccgcgccgccttccgcggctgcgacggcgtcat</t>
  </si>
  <si>
    <t>tgcaggtggacctgctcgaccgagccagcctccgcgccgccttccgcggctgcgacggcgtcat</t>
  </si>
  <si>
    <t>tgcaggtggacgaggccgtaaggaggagatggtggccatggccgtggccgtgcaggtgctcctc</t>
  </si>
  <si>
    <t>tgcaggtggacgaggccttaaggaggagatggtggccatggccgtggccgtgcaggtgctcctc</t>
  </si>
  <si>
    <t>tgcaggtggacggaccagcaacgcaggcaggccgcaaaggaaggactgggataccgaaaaaaaa</t>
  </si>
  <si>
    <t>tgcaggtggacggacccgcaacgcaggcaggccgcaaaggaaggactgggataccgaaaaaaaa</t>
  </si>
  <si>
    <t>tgcaggtggactggatgcggtgacatgaaaaatgattgcttgtttaaatatactcgaaatataa</t>
  </si>
  <si>
    <t>tgcaggtggactggatgcggtgacatgaaaaatgattgcttgtttaaatatactctaaatataa</t>
  </si>
  <si>
    <t>tgcaggtggactgtgcgacagagcgctgagcagtgacagtgaacatactaccgcgactgccagt</t>
  </si>
  <si>
    <t>tgcaggtggactgtgcgacagagcgctgagcagtgacagtgaacatactactgcgactgccagt</t>
  </si>
  <si>
    <t>tgcaggtggacttggtgggcgggtactacgacgcgggcgaccacgtcaagttcggcctacccat</t>
  </si>
  <si>
    <t>tgcaggtggacttggtgggcgggtactacgacgcgggcgaccacgtcaagttcggcctgcccat</t>
  </si>
  <si>
    <t>tgcaggtggagaactcggcgtccaccaaggagaaggcggcgaagctcctcagggtgcacggcgc</t>
  </si>
  <si>
    <t>tgcaggtggagaactcggcgtccaccaaggagaaggcggcgaatctcctcagggtgcacggcgc</t>
  </si>
  <si>
    <t>tgcaggtggagagtgaggaggagggagaaaataagataataattttttcactctctcacttcca</t>
  </si>
  <si>
    <t>tgcaggtggagagtgaggaggagggagaaaataagataataattttttcactctctcacttcga</t>
  </si>
  <si>
    <t>tgcaggtggagatcgaggagcttgccacgcaggacaacagcaacagcagcagggcctcttcggc</t>
  </si>
  <si>
    <t>tgcaggtggagatcgaggagcttgccgcgcaggacaacagcaacagcagcagggcctcttcggc</t>
  </si>
  <si>
    <t>tgcaggtggagatcgaggagcttgccgcgcaggacaacagaaacagcagcagcagggcctcttc</t>
  </si>
  <si>
    <t>tgcaggtggagatcgaggagcttgccgcgcaggacaacagcaacagcagcagcagggcctcttc</t>
  </si>
  <si>
    <t>tgcaggtggagcagggacgcgacatgggagacctcaggattggccgccgatttcgactggaaga</t>
  </si>
  <si>
    <t>tgcaggtggagcagggacgcgccatgggagacctcaggattggccgccgatttcgactggaaga</t>
  </si>
  <si>
    <t>tgcaggtggagcatctgcaagagcatgagcttggaaccgagatcgtggggcacgcaaccctgga</t>
  </si>
  <si>
    <t>tgcaggtggagcatctgcaagagcatgagcttggaaccgagatcgtggggcacgcgaccctgga</t>
  </si>
  <si>
    <t>tgcaggtggagcccaagcgctagacgaagaccgcggatcatcgcgcgcgcctccacgatgccaa</t>
  </si>
  <si>
    <t>tgcaggtggagcccaagcgctagacgaagaccacggatcatcgcgcgcgcctccacgatgccaa</t>
  </si>
  <si>
    <t>tgcaggtggagccgcaaaggcgatggacctgccgtcggtggtgaaggtggccgtgctggaggag</t>
  </si>
  <si>
    <t>tgcaggtggagccgcaagggcgatggacctgccgtcggtggtgaaggtggccgtgctggaggag</t>
  </si>
  <si>
    <t>tgcaggtggagctacagaactagaagcacgagaagctgactgcccatcagataattgccgtaat</t>
  </si>
  <si>
    <t>tgcaggtggagctacagaactagaagcacgagaagctgactgcccatcagatgattgccgtaat</t>
  </si>
  <si>
    <t>tgcaggtggagctccgtcgtcccccgaacggcggcgtcgctgccttccaccatgctgctcagca</t>
  </si>
  <si>
    <t>tgcaggtggagctccgtcgtgccccgaacggcggcgtcgctgccttccaccatgctgctcagca</t>
  </si>
  <si>
    <t>tgcaggtggagctcgctaatgagacaacggccatcggcagctgccctggcttcgtcgcctcgat</t>
  </si>
  <si>
    <t>tgcaggtggagctcgctgatgagacaacggccatcggcagctgccctggcttcgtcgcctcgat</t>
  </si>
  <si>
    <t>tgcaggtggagctcgctgatgagacaacggccatcggcagctgccctggcttcatcgcctcgat</t>
  </si>
  <si>
    <t>tgcaggtggagctcgctgatgagacaacggtcatcggcagctgccctggcttcatcgcctcgat</t>
  </si>
  <si>
    <t>tgcaggtggagctgcacatgaacgtatggttggacattaaaacgggagacagctgaatcagatg</t>
  </si>
  <si>
    <t>tgcaggtggagctgcacatgaacgtatggttggacattaaaacgggagacagcttaatcagatg</t>
  </si>
  <si>
    <t>tgcaggtggaggacgtggcgagagcagccgtctacctggcctccgacgaggccaagtttgtgac</t>
  </si>
  <si>
    <t>tgcaggtggaggacgtggcgagagcagccgtctacctggcctccgacgaggccaagtttgtgag</t>
  </si>
  <si>
    <t>tgcaggtggaggaggatggtggttgggccaggtaagggtgggggaggaatgaagatggcccgcc</t>
  </si>
  <si>
    <t>tgcaggtggaggaggatggtggttgggccaggtaagggtgggggaggaatgaagatggcccgct</t>
  </si>
  <si>
    <t>tgcaggtggaggcaaaggtcttggaagagggtcgaaccaccttggcagagcaggagctggagct</t>
  </si>
  <si>
    <t>tgcaggtggaggcaaaggtcttggaggagggtcgaaccaccttggcagagcaggagctggagct</t>
  </si>
  <si>
    <t>tgcaggtggaggcggccaccaaggggtatctctcacagcgcaccgtcaccgcgtgcgagtcctt</t>
  </si>
  <si>
    <t>tgcaggtggaggcggccaccaaggggtatctctcgcagcgcaccgtcaccgcgtgcgagtcctt</t>
  </si>
  <si>
    <t>tgcaggtggaggcgggcaggaggcgctctccccatacgcgtagccctcctgggcgtaggcgaca</t>
  </si>
  <si>
    <t>tgcaggtggaggcgggcaggaggcgctctccccgtacgcgtagccctcctgggcgtaggcgaca</t>
  </si>
  <si>
    <t>tgcaggtggagggaaatcacacataaccatattaaatcactcggacgagaaattctacccgatc</t>
  </si>
  <si>
    <t>tgcaggtggagggaaatcacacataaccatattaaatcactcggccgagaaattctacccgatc</t>
  </si>
  <si>
    <t>tgcaggtggaggtgctccgtaggctccgccgcgacgacgataaccgtaggctccgtgacgcgct</t>
  </si>
  <si>
    <t>tgcaggtggaggtgctccgtcggctccgccgcgacgacgataaccgtaggctccgtgacgcgct</t>
  </si>
  <si>
    <t>tgcaggtggagtccccagtagccagcagccaatcaggcaggaaggcacgccgtcgtgtcgccgt</t>
  </si>
  <si>
    <t>tgcaggtggagtccccagtagccagcagccaatcaggcaggcaggcacgccgtcgtgtcgccgt</t>
  </si>
  <si>
    <t>tgcaggtggagtctccagcagccagcagccaatcagacagcagagcttgctttgctctgttctt</t>
  </si>
  <si>
    <t>tgcaggtggagtctccagtagccagcagccaatcagacagcagagcttgctttgctctgttctt</t>
  </si>
  <si>
    <t>tgcaggtggagttcgtggcggaggatgagatcgtcgaaatcgtccccaatatccgcatgaacgc</t>
  </si>
  <si>
    <t>tgcaggtggagttcgtggcggaggatgagatcgtcgaaatcgtccccaatatccgcatggacgc</t>
  </si>
  <si>
    <t>tgcaggtggatcactaaaagggcgcgtttggttacctgtttctccgcggccgtggccgctcgga</t>
  </si>
  <si>
    <t>tgcaggtggatcactgaaagggcgcgtttggttacctgtttctccgcggccgtggccgctcgga</t>
  </si>
  <si>
    <t>tgcaggtggatcgccacttgaggatcgatgccgcccatcttcttgcaaccgctcctttgttgtt</t>
  </si>
  <si>
    <t>tgcaggtggatcgccacttgaggatcgatgccgcccatcttcttgcaactgctcctttgttgtt</t>
  </si>
  <si>
    <t>tgcaggtggatgatgaggtgttcttgccaggatagcaccttatcctgttccccgtccccgtgct</t>
  </si>
  <si>
    <t>tgcaggtggatggtgaggtgttcttgccaggatagcaccttatcctgttccccgtccccgtgct</t>
  </si>
  <si>
    <t>tgcaggtggatgccgaacctcatctgccttcgacatgcatgcacgacatgtgcggacatgctgt</t>
  </si>
  <si>
    <t>tgcaggtggatgccgaacctcatctgccttcgacatgcatgcacgacatgtgctgacatgctgt</t>
  </si>
  <si>
    <t>tgcaggtggattgcatgaatcgggcagcaggtagcccctgtagctagctaggcgtacgtggaga</t>
  </si>
  <si>
    <t>tgcaggtggattgcatgaatcgggcagcaggtaggccctgtagctagctaggcgtacgtggaga</t>
  </si>
  <si>
    <t>tgcaggtggcacgggcccacctcgcgtcgaccagaccattccgacccacccgccgacgccaacg</t>
  </si>
  <si>
    <t>tgcaggtggcacgggcccacctcgcgtcgaccagaccattgcgacccacccgccgacgccaacg</t>
  </si>
  <si>
    <t>tgcaggtggcagaagaacggggatccgactgcttcgatgcggctatggcctcagattctgagaa</t>
  </si>
  <si>
    <t>tgcaggtggcagaaggacggggatccgactgcttcgatgcggctatggcctcagattctgagaa</t>
  </si>
  <si>
    <t>tgcaggtggcagaaggcaaagagaggtcaagtcgtagcaactgctagtctgtatacacgtacgc</t>
  </si>
  <si>
    <t>tgcaggtggcagaaggcaaagagaggtcaagtcgtagcaactgctagtctgtatacacgtacgt</t>
  </si>
  <si>
    <t>tgcaggtggccatgcattgcaaggcagcacgcatgatgactcggcgatcagatggcatgcatgc</t>
  </si>
  <si>
    <t>tgcaggtggccatgcattgcaaggcagcacgcatgatgattcggcgatcagatggcatgcatgc</t>
  </si>
  <si>
    <t>tgcaggtggccccgcacgatgaacagcatccgctgcaccacgtcgccctccctaacgatctgta</t>
  </si>
  <si>
    <t>tgcaggtggccccgcacgatgaacagcatccgctgcaccacgtcgccctccctcacgatctgta</t>
  </si>
  <si>
    <t>tgcaggtggcgcaaccagagcttgttgtcctcgaaggagtaggcggtgatggtgtcctggccgc</t>
  </si>
  <si>
    <t>tgcaggtggcgcagccagagcttgttgtcctcgaaggagtaggcggtgatggtgtcctggccgc</t>
  </si>
  <si>
    <t>tgcaggtggcgccgcggggcgcgcgcgcgctggtggtgtccacggagaccatcaccccgaacta</t>
  </si>
  <si>
    <t>tgcaggtggcgccgcggggcgcgcgcgcgttggtggtgtccacggagaccatcaccccgaacta</t>
  </si>
  <si>
    <t>tgcaggtggcgcctgcgggttcaagaacgtgaacctgccgccgttctccgcgatgacatcgtgc</t>
  </si>
  <si>
    <t>tgcaggtggcgcctgcgggttcaagaacgtggacctgccgccgttctccgcgatgacatcgtgc</t>
  </si>
  <si>
    <t>tgcaggtggcggccatggtgaccgtgaccgcgacggcgtcgatgctgtcaatgggtgcgcagtg</t>
  </si>
  <si>
    <t>tgcaggtggcggccatggtgaccgtgaccgcgacggcgtcgatgctgtcgatgggtgcgcagtg</t>
  </si>
  <si>
    <t>tgcaggtggcgggccacacacccacatgtccgcggcacaattgactttcggaacaatgccaatg</t>
  </si>
  <si>
    <t>tgcaggtggcgggccacacacccacatgtccgcggcacaattgactttcgggacaatgccaatg</t>
  </si>
  <si>
    <t>tgcaggtggctcaaacatgccgcagcagcgaccactgccgctttctcaacccccgcccaccacc</t>
  </si>
  <si>
    <t>tgcaggtggctcaaacatgccgcagcagcgaccactgccgctttctcaacccctgcccaccacc</t>
  </si>
  <si>
    <t>tgcaggtggctctaacaatctgcaagaccaccatcgtttgtgacatggactctcggtcatgacg</t>
  </si>
  <si>
    <t>tgcaggtggctctaacaatctgcaagactaccatcgtttgtgacatggactctcggtcatgacg</t>
  </si>
  <si>
    <t>tgcaggtggctcttactggagcctggttggagaatttcccctttccatccaaagccctgaagga</t>
  </si>
  <si>
    <t>tgcaggtggctcttactggagcctggttggagaatttcccctttccatccaaagctctgaagga</t>
  </si>
  <si>
    <t>tgcaggtggcttatttgcagcttagataaaacagttggacgttgaatggtcatatggatgggaa</t>
  </si>
  <si>
    <t>tgcaggtggcttatttgcagcttagataaaatagttggacgttgaatggtcatatggatgggaa</t>
  </si>
  <si>
    <t>tgcaggtggctttttacatgagcaatgctgaggcccctaacattcatcatctgaagcaccagct</t>
  </si>
  <si>
    <t>tgcaggtggctttttacatgagcaatgctgaggcccctaacattcatcatctgaagcaccagtt</t>
  </si>
  <si>
    <t>tgcaggtgggaccaccgtgtcattgaggtcccaggcggacgaccgcagcgagccaaacggcggc</t>
  </si>
  <si>
    <t>tgcaggtgggaccaccgtgtcattgaggtcccaggcggacgaccgcagcgagccaaacggtggc</t>
  </si>
  <si>
    <t>tgcaggtgggaccagagaagctcacccgtggcgtcgccatcacggtttacggttggttcaggat</t>
  </si>
  <si>
    <t>tgcaggtgggaccagagaagctcatccgtggcgtcgccatcacggtttacggttggttcaggat</t>
  </si>
  <si>
    <t>tgcaggtgggaccgctatatcctaaaccaatggcaactcgacaaattagctgaaatataagtct</t>
  </si>
  <si>
    <t>tgcaggtgggaccgttatatcctaaaccaatggcaactcgacaaattagctgaaatataagtct</t>
  </si>
  <si>
    <t>tgcaggtgggactcaagtggaataagtgagaggatgcacaggatgttctgtgcgacaccgtcgc</t>
  </si>
  <si>
    <t>tgcaggtgggactcaagtggaataagtgagaggatgcacgggatgttctgtgcgacaccgtcgc</t>
  </si>
  <si>
    <t>tgcaggtgggaggcccgcgcggagggagagggtggtggtggtggtggtgcttggctccttcccg</t>
  </si>
  <si>
    <t>tgcaggtgggtggcccgcgcggagggagagggtggtggtggtggtggtgcttggctccttcccg</t>
  </si>
  <si>
    <t>tgcaggtgggaggggagcagaagggcggttagtagcaagaaaatgatggagacataattccgaa</t>
  </si>
  <si>
    <t>tgcaggtgggaggggagcagaagggcggttagtagcaagaaaatgatggagacatgattccgaa</t>
  </si>
  <si>
    <t>tgcaggtgggatctgctccgtttcttgtccccccaccgctccttccccaggggcatgtgtagat</t>
  </si>
  <si>
    <t>tgcaggtgggatctgctccgtttcttgttcccccaccgctccttccccaggggcatgtgtagat</t>
  </si>
  <si>
    <t>tgcaggtgggattatgttattgataattcctcttttgctgtattcatgaagaagcaaacttctc</t>
  </si>
  <si>
    <t>tgcaggtgggattatgttattgattattcctcttttgctgtattcatgaagaagcaaacttctc</t>
  </si>
  <si>
    <t>tgcaggtgggccaactgggagttccacgtgggcttcgacatgcgcgcgggcacggtcatctcgc</t>
  </si>
  <si>
    <t>tgcaggtgggccaactgggagttccacgtgggcttcgacatgcgcgctggcacggtcatctcgc</t>
  </si>
  <si>
    <t>tgcaggtgggccatagaactatgggccctacatgtcagtagctcagctcatgaaaaaaattgta</t>
  </si>
  <si>
    <t>tgcaggtgggccatagaactatgggccctacatgtcagtagcttagctcatgaaaaaaattgta</t>
  </si>
  <si>
    <t>tgcaggtgggcccacctcaaagcctcccgctcaaacgatttcgaaatttgaaacaccccttccc</t>
  </si>
  <si>
    <t>tgcaggtgggcccacctcaaagtctcccgctcaaacgatttcgaaatttgaaacaccccttccc</t>
  </si>
  <si>
    <t>tgcaggtgggcccaggtgctcgttgaccaatgcttttctgcatttgctggctggaccatgcagg</t>
  </si>
  <si>
    <t>tgcaggtgggcccaggtgctcgttgaccaatgcttttctgcatttgttggctggaccatgcagg</t>
  </si>
  <si>
    <t>tgcaggtgggcccccacgtatacactaaaagtggaaagtacacttggcatcgcggctgaggtcc</t>
  </si>
  <si>
    <t>tgcaggtgggcccccacgtctacactaaaagtggaaagtacacttggcatcgcggctgaggtcc</t>
  </si>
  <si>
    <t>tgcaggtgggccctcctgctgccagccctttgacgtggacgttctgtgctatgctaacgtggag</t>
  </si>
  <si>
    <t>tgcaggtgggccctcctgctgccagccctttgacgtggacgttctgtggtatgctaacgtggag</t>
  </si>
  <si>
    <t>tgcaggtgggccgcgtggggttggatggcgccgcggcccgtgcgatctggaacgggcggacacg</t>
  </si>
  <si>
    <t>tgcaggtgggccgcgtggggttggatggcgccgtggcccgtgcgatctggaacgggcggacacg</t>
  </si>
  <si>
    <t>tgcaggtgggccgtagaactatgggcccgacatgtcagtagctcagctcaagaaaaaatctgta</t>
  </si>
  <si>
    <t>tgcaggtgggccgtagaactatgggcccgacatgtcagtagctcagctcaataaaaaatctgta</t>
  </si>
  <si>
    <t>tgcaggtgggccgtagaactatggggccgacatgtcagtaccttagttcaagaaaaaatctgta</t>
  </si>
  <si>
    <t>tgcaggtgggccgtagaactatggggccgacatgtcagtagcttagttcaagaaaaaatctgta</t>
  </si>
  <si>
    <t>tgcaggtgggcctcttgacgtgttgtcagccctcggttgtctgttcttttgggcagtgctatta</t>
  </si>
  <si>
    <t>tgcaggtgggcctcttgacgtgttgtcagccctcggttgtctgttcttttgggcggtgctatta</t>
  </si>
  <si>
    <t>tgcaggtgggcgtgccgtgcagcagcttgttccagacggtcaccgtgcggtgcggccactgctc</t>
  </si>
  <si>
    <t>tgcaggtgggtgtgccgtgcagcagcttgttccagacggtcaccgtgcggtgcggccactgctc</t>
  </si>
  <si>
    <t>tgcaggtgggcgttcttgggatcacctgaggaagcagagagccagacgtcatgcacgagtcccc</t>
  </si>
  <si>
    <t>tgcaggtgggcgttcttgggatcacctgaggaagcagagagccagacgtcatgcatgagtcccc</t>
  </si>
  <si>
    <t>tgcaggtggggaatgtatgcagcgaccgtgggccactgacagcccaaaatctcgctccattttc</t>
  </si>
  <si>
    <t>tgcaggtggggaatgtatgcagcgaccgtgggccattgacagcccaaaatctcgctccattttc</t>
  </si>
  <si>
    <t>tgcaggtggggcctgggtactgacatgtcacggaggagatgggggagaagggtcgcgatttccg</t>
  </si>
  <si>
    <t>tgcaggtggggcctgggtgctgacatgtcacggaggagatgggggagaagggtcgcgatttccg</t>
  </si>
  <si>
    <t>tgcaggtgggggagctgcacgggaagggcgccgacgatcccgacctggaggggtcgtacacgac</t>
  </si>
  <si>
    <t>tgcaggtgggggagctgcacgggaagggcgccgacgatcccgacctggaggggtcgtacaggac</t>
  </si>
  <si>
    <t>tgcaggtgggggccgcgtccgcctctcgaaccaaatccactttggtcggcgtcgcgtgtgccga</t>
  </si>
  <si>
    <t>tgcaggtgggggccgcgtccgcctctcgaaccaaatccactttggtcggcgtggcgtgtgccga</t>
  </si>
  <si>
    <t>tgcaggtgggtacgatcaggaggaaggcaacaaggtggtcgatgaccattacactgatctcgtt</t>
  </si>
  <si>
    <t>tgcaggtgggtacgatcaggaggaaggcaacaaggtggtcgatgaccattacactgatttcgtt</t>
  </si>
  <si>
    <t>tgcaggtgggtgcagtgcagccgcaccagaccaactagcctaagcctagcctagcctctaccct</t>
  </si>
  <si>
    <t>tgcaggtgggtgcagtgcagccgcaccagaccaactagcctaagcctagcctagtctctaccct</t>
  </si>
  <si>
    <t>tgcaggtgggtgcggcgctggagacgtccatcaacaggtcgctggccgagctgagcgcgccgaa</t>
  </si>
  <si>
    <t>tgcagttgggtgcggcgctggagacgtccatcaacaggtcgctggccgagctgagcgcgccgaa</t>
  </si>
  <si>
    <t>tgcaggtgggtggtagctatatataactagcacaaatgatcgatggcgccatcaataatatctg</t>
  </si>
  <si>
    <t>tgcaggtgggtggtagctatatatagctagcacaaatgatcgatggcgccatcaataatatctg</t>
  </si>
  <si>
    <t>tgcaggtggtaaaacattgcatggtatgggatccaaattgggagtacgggatatcggcgaatgg</t>
  </si>
  <si>
    <t>tgcaggtggtaaaacattgcatggtatgggatccaaattgggagtaggggatatcggcgaatgg</t>
  </si>
  <si>
    <t>tgcaggtggtacctttggcgcagatcagctaactccttagcaaggtgctgagcattttcaatgt</t>
  </si>
  <si>
    <t>tgcaggtggtacctttggtgcagatcagctaactccttagcaaggtgctgagcattttcaatgt</t>
  </si>
  <si>
    <t>tgcaggtggtactgccgcattttgatttcatctttgtgatgtggtcctccagttccccaaaggc</t>
  </si>
  <si>
    <t>tgcaggtggtactgccgcattttgatttgatctttgtgatgtggtcctccagttccccaaaggc</t>
  </si>
  <si>
    <t>tgcaggtggtagcaaccaggcatgggaacgcctaatgaggaggtccaggtcgtccaggtccagc</t>
  </si>
  <si>
    <t>tgcaggtggtagcaaccaggcatgggagcgcctaatgaggaggtccaggtcgtccaggtccagc</t>
  </si>
  <si>
    <t>tgcaggtggtagcagcagcaaccgcgccgctagcaccagccctgccccctccaacaacgggggc</t>
  </si>
  <si>
    <t>tgcaggtggtagcagcagcaaccgcgccgctagcaccagccctgccccctccaataacgggggc</t>
  </si>
  <si>
    <t>tgcaggtggtagctagctctgcttgcgtatctgtgcgctagctagctagctgcttctaagtatg</t>
  </si>
  <si>
    <t>tgcaggtggtagctagctctgcttgcgtatctgtgcgctagctagctagttgcttctaagtatg</t>
  </si>
  <si>
    <t>tgcaggtggtatattccagttctagaagacaagaagccattagcatgaagacttttctctgcac</t>
  </si>
  <si>
    <t>tgcaggtggtatattccagttctagaagaccagaagccattagcatgaagacttttctctgcac</t>
  </si>
  <si>
    <t>tgcaggtggtatccaagtttcatcgcggtagcagatggagcggtgaaaggaggcaagcgcgccc</t>
  </si>
  <si>
    <t>tgcaggtggtatccaagtttcatcgcggtagcagatggagcggtgaaaggaggcatgcgcgccc</t>
  </si>
  <si>
    <t>tgcaggtggtccatccttaacctttgtggtttggtctggctggagctcccatctgtatctgttt</t>
  </si>
  <si>
    <t>tgcaggtggtccatccttaacctttgtggtttggtcttgctggagctcccatctgtatctgttt</t>
  </si>
  <si>
    <t>tgcaggtggtccatcttcgaggatcttgtgatctaagaccccttgcaccgccgccacgttcagc</t>
  </si>
  <si>
    <t>tgcaggtggtccatcttcgaggatcttgtgatctacgaccccttgcaccgccgccacgttcagc</t>
  </si>
  <si>
    <t>tgcaggtggtccgagaatcatcgtcaggaacaggaagcaacgcctccgcgggcgccgcgccgaa</t>
  </si>
  <si>
    <t>tgcaggtggtccgagaatcatcgtcaggaacaggaagcaacgcctccgcgggcgtcgcgccgaa</t>
  </si>
  <si>
    <t>tgcaggtggtcgccacgctcagggagctcgacgacacgccgccgtctcatgaacaagcgcctgc</t>
  </si>
  <si>
    <t>tgcaggtggtcgccacgctcagggagctcgacgacgcgccgccgtctcatgaacaagcgcctgc</t>
  </si>
  <si>
    <t>tgcaggtggtcgcttgatgtttcgggcggctcgctcggtgttcgagatggatccgagtggacga</t>
  </si>
  <si>
    <t>tgcaggtggtcgcttgatgtttcgggcggctcgctcggtgttcgagatggatccgagtggatga</t>
  </si>
  <si>
    <t>tgcaggtggtctaggatcgcacggcacttgcctggcaggaccgacaacgaggtcaagaactact</t>
  </si>
  <si>
    <t>tgcaggtggtctaggatcgcacggtacttgcctggcaggaccgacaacgaggtcaagaactact</t>
  </si>
  <si>
    <t>tgcaggtggtctcggtcccgtacttggtggtggccaaacgggaacgacggcatgtggaggacga</t>
  </si>
  <si>
    <t>tgcaggtggtctcggtcccgtacttggtggtggccaaacgggagcgacggcatgtggaggacga</t>
  </si>
  <si>
    <t>tgcaggtggtctgttcaccatcgtgctgcttcctctggtgggcgcaacgcaggacctgaccctg</t>
  </si>
  <si>
    <t>tgcaggtggtctgttcaccatcgtgttgcttcctctggtgggcgcaacgcaggacctgaccctg</t>
  </si>
  <si>
    <t>tgcaggtggtgaaccgtccgtgttctctagcttctcctctggtgttcatcttcataagcctctc</t>
  </si>
  <si>
    <t>tgcaggtggtgaaccgtccgtgttctctagcttctcctctggtgttcatcttcatcagcctctc</t>
  </si>
  <si>
    <t>tgcaggtggtgaagcaacagatactttagatgtctcctggcttgttggagtaggagatggttga</t>
  </si>
  <si>
    <t>tgcaggtggtgaagcaacggatactttagatgtctcctggcttgttggagtaggagatggttga</t>
  </si>
  <si>
    <t>tgcaggtggtgaccgtggtgctggccagcggcgtcggcgcgggcttcggcgccactgacgacgt</t>
  </si>
  <si>
    <t>tgcaggtggtgaccgtggtgctggccagcggcgtcggcgcgggcttcggctccactgacgacgt</t>
  </si>
  <si>
    <t>tgcaggtggtgactgatggcagcagcactgcgccaccgccgtcggaggcgattgcttgaagttg</t>
  </si>
  <si>
    <t>tgcaggtggtgactgatggcggcagcactgcgccaccgccgtcggaggcgattgcttgaagttg</t>
  </si>
  <si>
    <t>tgcaggtggtgatcaccctcacgaggttcttgtggcgcgtccgcttcagcacctcgcactccct</t>
  </si>
  <si>
    <t>tgcaggtggtgatcaccctcatgaggttcttgtggcgcgtccgcttcagcacctcgcactccct</t>
  </si>
  <si>
    <t>tgcaggtggtgcaccgcggcgggggacgagtagtactcctgcgccgccgcaaccgccgccgtgt</t>
  </si>
  <si>
    <t>tgcaggtggtgcaccgcggcgggggacgggtagtactcctgcgccgccgcaaccgccgccgtgt</t>
  </si>
  <si>
    <t>tgcaggtggtgccgtgggggcatatggagcacccgtccatggtgttctacggcgggccgaaaaa</t>
  </si>
  <si>
    <t>tgcaggtggtgccgtgggggcatatggagcagccgtccatggtgttctacggcgggccgaaaaa</t>
  </si>
  <si>
    <t>tgcaggtggtgcgaaccataccgaaccgaaccccatgcatggacgctgaggcctgtagtttgct</t>
  </si>
  <si>
    <t>tgcaggtggtgcgaaccataccgaaccgaaccccatgcatggaggctgaggcctgtagtttgct</t>
  </si>
  <si>
    <t>tgcaggtggtgcgctcggttcgggagatatcggagtttgctgcttgcgcggtcgaaaaggggcg</t>
  </si>
  <si>
    <t>tgcaggtggtgcgctcggttcgggagatctcggagtttgctgcttgcgcggtcgaaaaggggcg</t>
  </si>
  <si>
    <t>tgcaggtggtgctcgttcacctctgtgccgatctcctcccctgctcgccgcgtgccatccttgt</t>
  </si>
  <si>
    <t>tgcaggtggtgctcgttcacctctgtgctgatctcctcccctgctcgccgcgtgccatccttgt</t>
  </si>
  <si>
    <t>tgcaggtggtggacgaactgctgtcgccgtcgctgcatcgccgccacgtccatggcgatcgacc</t>
  </si>
  <si>
    <t>tgcaggtggtggacgaactgctgtcgccgtcgctgcatcgccgccgcgtccatggcgatcgacc</t>
  </si>
  <si>
    <t>tgcaggtggtggacgaactgctgtcgctgtcgttgcgtcgccgctacgtccatggcgagcgagc</t>
  </si>
  <si>
    <t>tgcaggtggtggacgaactgctgtcgctgtcgctgcgtcgccgctacgtccatggcgagcgagc</t>
  </si>
  <si>
    <t>tgcaggtggtggacgtgcggatggtaaaaaacgtcgagaacccctccgccgagtgcttccgaaa</t>
  </si>
  <si>
    <t>tgcaggtggtggacgtgcggatggtaaaaaacgtcgagatcccctccgccgagtgcttccgaaa</t>
  </si>
  <si>
    <t>tgcaggtggtggacgtgctcggcctcgacccgcgggagaggcgcgctctcctggagcgcctcgt</t>
  </si>
  <si>
    <t>tgcaggtggtggacgtgctcggcctcggcccgcgggagaggcgcgctctcctggagcgcctcgt</t>
  </si>
  <si>
    <t>tgcaggtggtggcgcctgcggctacggcgacctggacatcttcaggtacggccgctacacgacg</t>
  </si>
  <si>
    <t>tgcaggtggtggcgcctgcgggtacggcgacctggacatcttcaggtacggccgctacacgacg</t>
  </si>
  <si>
    <t>tgcaggtggtggtctggagggccagccttttgtggatggtcctgaggacaggctcaagatccgt</t>
  </si>
  <si>
    <t>tgcaggtggtggtctggagggccagccttttgaggatggtcctgaggacaggctcaagatccgt</t>
  </si>
  <si>
    <t>tgcaggtggtggtgagtggtggtgaatgatgcaggcacactgcatccgcactcgccaaaacaac</t>
  </si>
  <si>
    <t>tgcaggtggtggtgagtggtggtgaatgatgcaggcacactgcatccgcattcgccaaaacaac</t>
  </si>
  <si>
    <t>tgcaggtggtggtgcttgctgctagcttggaccgaattgaatgaccgatccatacgtccgtctc</t>
  </si>
  <si>
    <t>tgcaggtggtggtgcttgctgctagcttggaccgaattgaatgaccgatccatccgtccgtctc</t>
  </si>
  <si>
    <t>tgcaggtggtggtggtggtacttgcgaggcatcgtcaccttggaaatttgttccacgagcgacg</t>
  </si>
  <si>
    <t>tgcaggtggtggtggtggtacttgcgaggcttcgtcaccttggaaatttgttccacgagcgacg</t>
  </si>
  <si>
    <t>tgcaggtggttaaataaacataattatatatactaattttttagtaaattcatgaatcatgatt</t>
  </si>
  <si>
    <t>tgcaggtggttaaataaacataattatatatactatttttttagtaaattcatgaatcatgatt</t>
  </si>
  <si>
    <t>tgcaggtggttgatttctcactaacgagtcacaatgggttcagcttttaccgtatattgctctc</t>
  </si>
  <si>
    <t>tgcaggtggttgatttctcactagcgagtcacaatgggttcagcttttaccgtatattgctctc</t>
  </si>
  <si>
    <t>tgcaggtggttgcatactctggcgcgacatacccaaatgtaccagcaacatcggtcgtggcatg</t>
  </si>
  <si>
    <t>tgcaggtggttgcatactctggcgcgacatacccaaatgtaccagcaacatcggttgtggcatg</t>
  </si>
  <si>
    <t>tgcaggtggttgtcgctgccatctacaatcagttgttgaggacctgtgcctcttccccaggtgg</t>
  </si>
  <si>
    <t>tgcaggtggttgtcgctgccatctacaatcagttgttgaggacctgtgcctcttctccaggtgg</t>
  </si>
  <si>
    <t>tgcaggtggttgtggctgcctgcatgcacaccctttcgcttgtagcggtgagtggttgatgagc</t>
  </si>
  <si>
    <t>tgcaggtggttgtggctgcctgcatgcacaccctttcgcttgtagtggtgagtggttgatgagc</t>
  </si>
  <si>
    <t>tgcaggtggtttcaagcgcgcgagagtagcgacgcgcgcgcacgagctactagcctgccgaaaa</t>
  </si>
  <si>
    <t>tgcaggtggtttcaagcgcgctagagtagcgacgcgcgcgcacgagctactagcctgccgaaaa</t>
  </si>
  <si>
    <t>tgcaggtggtttcctgacggtgaccaagcactgggccgatgataccttgaccctccaattccct</t>
  </si>
  <si>
    <t>tgcaggtggtttcctgacggtgaccaagctctgggccgatgataccttgaccctccaattccct</t>
  </si>
  <si>
    <t>tgcaggtgtaaccgtgtgtccgtgtcaccgcacggcgctacaggcctacagcctacatgtcgcc</t>
  </si>
  <si>
    <t>tgcaggtgtcaccgtgtgtccgtgtcaccgcacggcgctacaggcctacagcctacatgtcgcc</t>
  </si>
  <si>
    <t>tgcaggtgtaacctgttgtaacgcctttcttgggaattttagtccgacctgagggaccaaagct</t>
  </si>
  <si>
    <t>tgcaggtgtaacctgttgtaatgcctttcttgggaattttagtccgacctgagggaccaaagct</t>
  </si>
  <si>
    <t>tgcaggtgtaattgagctatgacagctgcggcaaagagccataactgccacctcagccattaaa</t>
  </si>
  <si>
    <t>tgcaggtgtaattgagctgtgacagctgcggcaaagagccataactgccacctcagccattaaa</t>
  </si>
  <si>
    <t>tgcaggtgtacaacgcccacacgacacgtaaaaacacatcagcaacgtttgatgggtgccccaa</t>
  </si>
  <si>
    <t>tgcaggtgtacaacgcccacacgacacgtaaaaacacatcagcaacgtttgatgtgtgccccaa</t>
  </si>
  <si>
    <t>tgcaggtgtacagtaaatgaagattaggatgtactaccataaggaagttagcacatggcaatgt</t>
  </si>
  <si>
    <t>tgcaggtgtgcagtaaatgaagattaggatgtactaccataaggaagttagcacatggcaatgt</t>
  </si>
  <si>
    <t>tgcaggtgtacatcgcgatggtgagttgaagggggttcttggagagtggagacgccaccgtcaa</t>
  </si>
  <si>
    <t>tgcaggtgtacatcgcgatggtgagttgaagggggttcttggagagtggagacgccgccgtcaa</t>
  </si>
  <si>
    <t>tgcaggtgtaccagtagaacagctaaatgagctcgacgaagttttcaagaaggctgcaaaagct</t>
  </si>
  <si>
    <t>tgcaggtgtaccagtaggacagctaaatgagctcgacgaagttttcaagaaggctgcaaaagct</t>
  </si>
  <si>
    <t>tgcaggtgtaccttatttgaaggaactggataaccaattatgtccttcagttgaattgcaagaa</t>
  </si>
  <si>
    <t>tgcaggtgtaccttatttgcaggaactggataaccaattatgtccttcagttgaattgcaagaa</t>
  </si>
  <si>
    <t>tgcaggtgtacttaagcgtacccagtgcagagagctcccgctctgtgcggggtctggagaaggg</t>
  </si>
  <si>
    <t>tgcaggtgtacttaagcgtacccagtgcagagagctcccgctctgtgcggggtctggggaaggg</t>
  </si>
  <si>
    <t>tgcaggtgtacttgaccgcaggacgtgtactcgatcgctcggtgctgtgggctagctagctctt</t>
  </si>
  <si>
    <t>tgcaggtgtgcttgaccgcaggacgtgtactcgatcgctcggtgctgtgggctagctagctctt</t>
  </si>
  <si>
    <t>tgcaggtgtaggtgtactgtatctctgttctttttgttatgcatcttaaagtcatgttccctaa</t>
  </si>
  <si>
    <t>tgcaggtgtaggtgtagtgtatctctgttctttttgttatgcatcttaaagtcatgttccctaa</t>
  </si>
  <si>
    <t>tgcaggtgtagtggcggtaggagaggagagagagggcgtgcagcagccaacagcagcagtggcg</t>
  </si>
  <si>
    <t>tgcaggtgtagtggcggtaggagaggagagagagggcgtgcagcagccagcagcagcagtggcg</t>
  </si>
  <si>
    <t>tgcaggtgtataaatatagcgtacctcaaaatctaggagaattgcaatgacaccagcactatta</t>
  </si>
  <si>
    <t>tgcaggtgtataaatatagcgtacttcaaaatctaggagaattgcaatgacaccagcactatta</t>
  </si>
  <si>
    <t>tgcaggtgtatatgtacatgatgatgcatgcatgatacatgtcatgtgagtggaaattcaagca</t>
  </si>
  <si>
    <t>tgcaggtgtatatgtacatgatgatgcatgcatgatacatgtcatgtgcgtggaaattcaagca</t>
  </si>
  <si>
    <t>tgcaggtgtatccagaaccagtggaagtcaacttcgaaacacattttgacatcacgcagcagca</t>
  </si>
  <si>
    <t>tgcaggtgtatccagaaccagtggaagtcaacttcgagacacattttgacatcacgcagcagca</t>
  </si>
  <si>
    <t>tgcaggtgtatgtgtacaccagaaccacgatgatcttcacagctcgctgttaccgctacctcag</t>
  </si>
  <si>
    <t>tgcaggtgtatgtgtacaccagaaccacgatgatcttcacagcttgctgttaccgctacctcag</t>
  </si>
  <si>
    <t>tgcaggtgtcactagctagttaccgctgcatccacctcttccaaatcggcggcccaaatgtatt</t>
  </si>
  <si>
    <t>tgcaggtgtcgctagctagttaccgctgcatccacctcttccaaatcggcggcccaaatgtatt</t>
  </si>
  <si>
    <t>tgcaggtgtcactcagcggcatccttgagatgaaggcgacgtcgtatacacaggtccagaagat</t>
  </si>
  <si>
    <t>tgcaggtgtcactcagcggcatccttgagatgaaggcgacgtcgtatacacaggtccagcagat</t>
  </si>
  <si>
    <t>tgcaggtgtcattcagatttcagacgttgcattaattcacaaaaacaacatagttcagagaaga</t>
  </si>
  <si>
    <t>tgcaggtgtcattcagatttcagacgttgcattaatttacaaaaacaacatagttcagagaaga</t>
  </si>
  <si>
    <t>tgcaggtgtccaacgcctggaggcgttcctgatgctgcacgacaggatcgtgaagcacctcggg</t>
  </si>
  <si>
    <t>tgcaggtgtccaacgcctggaggcgttcctgatgctgcacgacaggatcgtgaagcacctgggg</t>
  </si>
  <si>
    <t>tgcaggtgtccaacgtctggattgggagcactgggaatgtcaagctaaggggggccagattcac</t>
  </si>
  <si>
    <t>tgcaggtgtccaacgtctggattgggagccctgggaatgtcaagctaaggggggccagattcac</t>
  </si>
  <si>
    <t>tgcaggtgtccagcatgcggttcgtgaaggagaacctcatctcccgccccaacaatctctcggg</t>
  </si>
  <si>
    <t>tgcaggtgtccagcatgcggttcgtgaaggagaacctcatctcccgccccagcaatctctcggg</t>
  </si>
  <si>
    <t>tgcaggtgtccagcatgcggttcgtgaaggagaacctcatctcccgccccaagaacctctcggg</t>
  </si>
  <si>
    <t>tgcaggtgtccagcatgcggttcgtgaaggagaacctcatctcccgcccgaagaacctctcggg</t>
  </si>
  <si>
    <t>tgcaggtgtccagcgggcctattttgcggagcgggctaagtgggcttgcgggcaggcccgcgcc</t>
  </si>
  <si>
    <t>tgcaggtgtccagcgggcctattttgcggggcgggctaagtgggcttgcgggcaggcccgcgcc</t>
  </si>
  <si>
    <t>tgcaggtgtccatgcatctcaacctgataaggggcagggctccagcagatctatgattcaacct</t>
  </si>
  <si>
    <t>tgcaggtgtccatgcatctcaacctgataaggggcagggttccagcagatctatgattcaacct</t>
  </si>
  <si>
    <t>tgcaggtgtccgagtgacgattgctccagttgcaggttagcttgctcatcgtcggtgctgccac</t>
  </si>
  <si>
    <t>tgcaggtgtccgagtgacgattgctccagttgcaggttagcttgctcattgtcggtgctgccac</t>
  </si>
  <si>
    <t>tgcaggtgtcctggaagtagtttggcccaactctagccgccgtgctctctgcaacgaatggtgc</t>
  </si>
  <si>
    <t>tgcaggtgtcctggaggtagtttggcccaactctagccgccgtgctctctgcaacgaatggtgc</t>
  </si>
  <si>
    <t>tgcaggtgtcgacacgcgcgcgccaagctcgcccgccgctgcctgctgctcttacggcgccgtc</t>
  </si>
  <si>
    <t>tgcaggtgtcgacacgcgcgcgccaagctctcccgccgctgcctgctgctcttacggcgccgtc</t>
  </si>
  <si>
    <t>tgcaggtgtcgcactacctcatgaccgtgggcggcagccaggagcagctggaagtgtgcgtcta</t>
  </si>
  <si>
    <t>tgcaggtgtcgcactacctcatgaccgtgggcggcagccaggagcagctggacgtgtgcgtcta</t>
  </si>
  <si>
    <t>tgcaggtgtcgcattgcacgacgactagtctaacaatgacatgttgatgacaattgacggcagg</t>
  </si>
  <si>
    <t>tgcaggtgtcgcattgcacgacgactattctaacaatgacatgttgatgacaattgacggcagg</t>
  </si>
  <si>
    <t>tgcaggtgtcgtcggcgaccgcggagggcgggaatgagcggagcacggaggtcggggacgccgc</t>
  </si>
  <si>
    <t>tgcaggtgtcgtcggcgaccgcggagtgcgggaatgagcggagcacggaggtcggggacgccgc</t>
  </si>
  <si>
    <t>tgcaggtgtgaagcacagcagtcgcacagcatggtgcgccacgccgtgctccgcacgtccatag</t>
  </si>
  <si>
    <t>tgcaggtgtgaagcacagcagtcgcacagcatggtgcgccacggcgtgctccgcacgtccatag</t>
  </si>
  <si>
    <t>tgcaggtgtgacctgtgagactcgctacagtacagttgctatggccattgcccaatggccaaaa</t>
  </si>
  <si>
    <t>tgcaggtgtgacctgtgagactcgctacagtacagttgctatggccattgcccaatggcgaaaa</t>
  </si>
  <si>
    <t>tgcaggtgtgaggctttctaatttgtttcttgcttcttggttcatgcttttctcacaacctaac</t>
  </si>
  <si>
    <t>tgcaggtgtgaggctttctaatttgtttctttcttcttggttcatgcttttctcacaacctaac</t>
  </si>
  <si>
    <t>tgcaggtgtgcatgaggcagctgggcgaggttgcctacgacgcggaggactgcatcgacctcta</t>
  </si>
  <si>
    <t>tgcaggtgtgcatgaggcagctgggcgaggttgcctacgacgcggaggactgcatcgaccttta</t>
  </si>
  <si>
    <t>tgcaggtgtgccagtagaacagctaaatgagctcgacgaagttttcaagaaggctgcaaaaact</t>
  </si>
  <si>
    <t>tgcaggtgtgccagtagaacagctaaatgatctcgacgaagttttcaagaaggctgcaaaaact</t>
  </si>
  <si>
    <t>tgcaggtgtgcggactggaacccgcggcggcgcgacggctctccgcccctgaagccttcgccga</t>
  </si>
  <si>
    <t>tgcaggtgtgcggactggaacccgcggcggggcgacggctctccgcccctgaagccttcgccga</t>
  </si>
  <si>
    <t>tgcaggtgtgctggggctcttcggattcgtcgatgatctgctcatcctgctgatcgtgttcctc</t>
  </si>
  <si>
    <t>tgcaggtgtgctggggctctttggattcgtcgatgatctgctcatcctgctgatcgtgttcctc</t>
  </si>
  <si>
    <t>tgcaggtgtgcttgtcgctgccgttggcaagtttttgtcagaaaggcgattccattattacagc</t>
  </si>
  <si>
    <t>tgcaggtgtggttgtcgctgccgttggcaagtttttgtcagaaaggcgattccattattacagc</t>
  </si>
  <si>
    <t>tgcaggtgtggaccgaccgactggatatcgatatgtgattggggaagaagaatgccgcttatat</t>
  </si>
  <si>
    <t>tgcaggtgtggaccgatcgactggatatcgatatgtgattggggaagaagaatgccgcttatat</t>
  </si>
  <si>
    <t>tgcaggtgtggatgtgggagcgctacaagaggctgtgcccgcctgagcagaaggcgccacagtt</t>
  </si>
  <si>
    <t>tgcaggtgtggatgtgggagcgctacaagaggctgtgcccgcctgagctgaaggcgccacagtt</t>
  </si>
  <si>
    <t>tgcaggtgtggtagatctactacaaatcctttgccgaatgatcacactagctaagctagcagca</t>
  </si>
  <si>
    <t>tgcaggtgtggtagatctactacaaatcctttgccgaatgatcacactcgctaagctagcagca</t>
  </si>
  <si>
    <t>tgcaggtgtgtaccatgttggttgcgttgcttctcatgcatggtgaaggagaagggaaagggag</t>
  </si>
  <si>
    <t>tgcaggtgtgtaccatgttggttgcgttgcttctcgtgcatggtgaaggagaagggaaagggag</t>
  </si>
  <si>
    <t>tgcaggtgtgtggacaatggccgagcaaagcaatggacggggagccatgcgttggaaggagatc</t>
  </si>
  <si>
    <t>tgcaggtgtgtggacaatggcggagcaaagcaatggacggggagccatgcgttggaaggagatc</t>
  </si>
  <si>
    <t>tgcaggtgttaaaaaatggtgtcatttggagagtccgcagtggcacgaatataaggatttggtc</t>
  </si>
  <si>
    <t>tgcaggtgttaaaaaatggtgtgatttggagagtccgcagtggcacgaatataaggatttggtc</t>
  </si>
  <si>
    <t>tgcaggtgttaaatagtattgctgtagccgtttaacttgcgcatactaattatctgttgtcctt</t>
  </si>
  <si>
    <t>tgcaggtgttaaatagtattgctgtagccgtttaacttgcgcatactaattctctgttgtcctt</t>
  </si>
  <si>
    <t>tgcaggtgttaataatctagattagctgggtaaagagagatgacttaaccctaggtaatacaat</t>
  </si>
  <si>
    <t>tgcaggtgttaataatctaggttagctgggtaaagagagatgacttaaccctaggtaatacaat</t>
  </si>
  <si>
    <t>tgcaggtgttagtcaacggagatgcatcaaggaggcgtctttcctacctgattcctaaatattt</t>
  </si>
  <si>
    <t>tgcaggtgttagtcaacggagatgcatcaaggaggcgtctttcctaccttattcctaaatattt</t>
  </si>
  <si>
    <t>tgcaggtgttagtcaacggagatgcatcaaggaggcgtctttcctgcctaattcctaaatatat</t>
  </si>
  <si>
    <t>tgcaggtgttagtcaacggagatgcatcaaggaggcgtctttcctgcctgattcctaaatatat</t>
  </si>
  <si>
    <t>tgcaggtgttatctgatcccatacgagacgtgacgaccgatgctttttctcatgaacccgctgc</t>
  </si>
  <si>
    <t>tgcaggtgttatctgatcccatacgagacgtgacgaccgatgctttttctcgtgaacccgctgc</t>
  </si>
  <si>
    <t>tgcaggtgttatgtgtaattcacaattgaaatcaactgaggaaagtgcataggaagtattagag</t>
  </si>
  <si>
    <t>tgcaggtgttatgtgtaattcacaattgaaatcaactgaggaaagtgcataggaggtattagag</t>
  </si>
  <si>
    <t>tgcaggtgttcaagatcaacttctgtatttcttgtgattgcagcacctaacacataagcagctg</t>
  </si>
  <si>
    <t>tgcaggtgtttaagatcaacttctgtatttcttgtgattgcagcacctaacacataagcagctg</t>
  </si>
  <si>
    <t>tgcaggtgttcacggtgggggagctcaaggccgcgacgcgggggttcgtggacagcaacttcct</t>
  </si>
  <si>
    <t>tgcaggtgttcacggtgggggatctcaaggccgcgacgcgggggttcgtggacagcaacttcct</t>
  </si>
  <si>
    <t>tgcaggtgttcagatggatagaaatgaccctgtaccaatggtggcgccatccgccatacaccga</t>
  </si>
  <si>
    <t>tgcaggtgttcaggtggatagaaatgaccctgtaccaatggtggcgccatccgccatacaccga</t>
  </si>
  <si>
    <t>tgcaggtgttccagaacctcacgacgaagtagtagctgtcgcggcgtgttccccagtagctacc</t>
  </si>
  <si>
    <t>tgcaggtgttccagaacctcacggcgaagtagtagctgtcgcggcgtgttccccagtagctacc</t>
  </si>
  <si>
    <t>tgcaggtgttcccgtgtggccgtgtccatgccaccaatccatggtcgcccactcgcccagcccg</t>
  </si>
  <si>
    <t>tgcaggtgttcccgtgtggccgtgtccatgccaccagtccatggtcgcccactcgcccagcccg</t>
  </si>
  <si>
    <t>tgcaggtgttcgagaacagccattgtcttcactgtaggttcacttggtgtataccattcggacg</t>
  </si>
  <si>
    <t>tgcaggtgttcgagaacagccattgtcttcactgtaggttcacttggtgtataccattctgacg</t>
  </si>
  <si>
    <t>tgcaggtgttcgcgctgctgctcaggcccgacaagaagaacaagtacaggctctactggaacat</t>
  </si>
  <si>
    <t>tgcaggtgttcgcgctgctgctcaggcccgacaagaagaacaagtacaggctctactggaacct</t>
  </si>
  <si>
    <t>tgcaggtgttcgcggcgagcaagtgcgccctgggcagcgaggtcccgaaaaaaaaaaaaaaaaa</t>
  </si>
  <si>
    <t>tgcaggtgttcgcggcgagcaagtgcgccctgggcggcgaggtcccgaaaaaaaaaaaaaaaaa</t>
  </si>
  <si>
    <t>tgcaggtgttcgttcgcagaagtagtaggagtaaactaaacatggaatgcatgcatgctcttgg</t>
  </si>
  <si>
    <t>tgcaggtgttcgttcgcaggagtagtaggagtaaactaaacatggaatgcatgcatgctcttgg</t>
  </si>
  <si>
    <t>tgcaggtgttgatccccacaaagaggataaagggtgcttcagtgcgggaaaatttatacaatcc</t>
  </si>
  <si>
    <t>tgcaggtgttgatccccacaaagaggataaagagtgcttcagtgcgggaaaatttatacaatcc</t>
  </si>
  <si>
    <t>tgcaggtgttgcaggttgacgacttaaaacttagcgaaattgggcctaaatttgagcatcatga</t>
  </si>
  <si>
    <t>tgcaggtgttgcaggttgacgatttaaaacttagcgaaattgggcctaaatttgagcatcatga</t>
  </si>
  <si>
    <t>tgcaggtgttgtcttggagtactgattccactggaagccttgattgttgtaggaatcataacta</t>
  </si>
  <si>
    <t>tgcaggtgttgtcttggagtactgattccactggaagccttgattgttgtaggaatcataagta</t>
  </si>
  <si>
    <t>tgcaggtgttgtggatggttggtggctggattgggctcattcttcaaccgatgacggtggtcgt</t>
  </si>
  <si>
    <t>tgcaggtgttgtggatggttggtggctggattgggctcgttcttcaaccgatgacggtggtcgt</t>
  </si>
  <si>
    <t>tgcaggtgttgtggtcatcatggtcatgctcataaccacaatcatgctcactctggtgatgatc</t>
  </si>
  <si>
    <t>tgcaggtgttgtggtcatcatggtcatgctcataaccacgatcatgctcactctggtgatgatc</t>
  </si>
  <si>
    <t>tgcaggtgtttcatagcgttctcctggaaattccatccttcctctctattggattcctctgagc</t>
  </si>
  <si>
    <t>tgcaggtgtttcatagcgttctcctggaaattccatccttcctctgtattggattcctctgagc</t>
  </si>
  <si>
    <t>tgcaggtgtttctactgcttccttcctttaccgaatgacttcctttaataccttcggtggttga</t>
  </si>
  <si>
    <t>tgcaggtgtttctactgcttccttcctttaccgaatgacttcctttaatacgttcggtggttga</t>
  </si>
  <si>
    <t>tgcaggtgtttgtttcattccgaggaagggagccttcacctgaaccacttcttaggcacaacgg</t>
  </si>
  <si>
    <t>tgcaggtgtttgtttcattccgaggacgggagccttcacctgaaccacttcttaggcacaacgg</t>
  </si>
  <si>
    <t>tgcaggtgttttggtaaatgaagtgaggttagaacaagctaaatgcaatctagacgagcgtgtc</t>
  </si>
  <si>
    <t>tgcaggtgttttggtaaatgaagtgaggttagaacaagctaaatgcaatctagacgtgcgtgtc</t>
  </si>
  <si>
    <t>tgcaggttaaaagttgcaaaattggacctttacactaaataaacttgttttcactgataaataa</t>
  </si>
  <si>
    <t>tgcaggttaaaagttgcaaaattggccctttacactaaataaacttgttttcactgataaataa</t>
  </si>
  <si>
    <t>tgcaggttaaactgcgagtaatggaacagcattacaagcagcgtcacctgcgtcgcttttcggc</t>
  </si>
  <si>
    <t>tgcaggttaaactgcgagtaatggaacagcattacaagcagtgtcacctgcgtcgcttttcggc</t>
  </si>
  <si>
    <t>tgcaggttaaccttggaaagattcagaaggttatggtctcatggaataggctagtaataacctg</t>
  </si>
  <si>
    <t>tgcaggttaaccttggaaagattcagaaggttatggtcttatggaataggctagtaataacctg</t>
  </si>
  <si>
    <t>tgcaggttaagatccttgatctaattttggttttgagtggcagcacacacatggatatatttta</t>
  </si>
  <si>
    <t>tgcaggttaagatccttgatctaattttggttttgagtggcagcacacacatggatatgtttta</t>
  </si>
  <si>
    <t>tgcaggttaaggatgttatgaagaaacagaatgaacttcctctgtgccaggagggagatatgat</t>
  </si>
  <si>
    <t>tgcaggttaaggatgttttgaagaaacagaatgaacttcctctgtgccaggagggagatatgat</t>
  </si>
  <si>
    <t>tgcaggttaaggcgttaagccgctactgctagcaattcgctgcgtgcgcattgctcgctcgcta</t>
  </si>
  <si>
    <t>tgcaggttaaggcgttaagccgctactgctagcaattcgctgcgtgcgcgttgctcgctcgcta</t>
  </si>
  <si>
    <t>tgcaggttaatccccagttctacgcattcagatggataacgttactgctgacccaggaattcaa</t>
  </si>
  <si>
    <t>tgcaggttaatccccagttctatgcattcagatggataacgttactgctgacccaggaattcaa</t>
  </si>
  <si>
    <t>tgcaggttaatgccatcgtttgcctgcctgcctgcctgatcgtcttctcctactgcctaatcat</t>
  </si>
  <si>
    <t>tgcaggttaatgccattgtttgcctgcctgcctgcctgatcgtcttctcctactgcctaatcat</t>
  </si>
  <si>
    <t>tgcaggttaatttcatcgccgtgtgatgctggcgatggtagcagaaacgacagtgtcgtcgaca</t>
  </si>
  <si>
    <t>tgcaggttaatttcatcgccgtgtgatgctggcgatggtagcagaaacgatagtgtcgtcgaca</t>
  </si>
  <si>
    <t>tgcaggttacaaagagaatcgacagacgacatcacgacaagtgcaaacaaacctcgccgaacaa</t>
  </si>
  <si>
    <t>tgcaggttacaaagagactcgacagacgacatcacgacaagtgcaaacaaacctcgccgaacaa</t>
  </si>
  <si>
    <t>tgcaggttaccaaccatgggatcgcgacctctgtgatggacgctctgatgtctgcatcacgcaa</t>
  </si>
  <si>
    <t>tgcaggttaccaaccatgggatcgcgacctctgtgatggacgctctgatgtctgcatcacgcga</t>
  </si>
  <si>
    <t>tgcaggttacgcacagtagtacaggcatgcatgcagcacatgcacgcctttccctgtttcctct</t>
  </si>
  <si>
    <t>tgcaggttacgtacagtagtacaggcatgcatgcagcacatgcacgcctttccctgtttcctct</t>
  </si>
  <si>
    <t>tgcaggttagaacatgacaacgccaaaccacctatatcctactaaaccaagtattatacgtaca</t>
  </si>
  <si>
    <t>tgcaggttagaacatgacaacgccaaaccacctatatcctactgaaccaagtattatacgtaca</t>
  </si>
  <si>
    <t>tgcaggttagcaacataccgcttagcatttgacactttatttgttatatgccttattatacaaa</t>
  </si>
  <si>
    <t>tgcaggttagcaacataccgcttagcatttggcactttatttgttatatgccttattatacaaa</t>
  </si>
  <si>
    <t>tgcaggttagcaagctgctggtggtttcctaccagcttcactccactccactcactcactaatc</t>
  </si>
  <si>
    <t>tgcaggttagcaagctggtggtggtttcctaccagcttcactccactccactcactcactaatc</t>
  </si>
  <si>
    <t>tgcaggttaggagactggagaggaagaagccaaaggagcagaaatatgtagctgacacaacgcc</t>
  </si>
  <si>
    <t>tgcaggttaggagactggagaggaagaagctaaaggagcagaaatatgtagctgacacaacgcc</t>
  </si>
  <si>
    <t>tgcaggttaggggagacagcaaggcctgctggggaaacgtcctcatggttatgtagtgctgtag</t>
  </si>
  <si>
    <t>tgcaggttaggggagacagcaaggcctgctggggaaacgtcctcatggttatgtggtgctgtag</t>
  </si>
  <si>
    <t>tgcaggttatataagatccttagatccaattttgatttttagtggcaacatatagggaattaga</t>
  </si>
  <si>
    <t>tgcaggttatataagatccttcgatccaattttgatttttagtggcaacatatagggaattaga</t>
  </si>
  <si>
    <t>tgcaggttatcaaagcggacagcattgatgcggctgctgagcggattcttgatgagctcaagga</t>
  </si>
  <si>
    <t>tgcaggttatcaaagtggacagcattgatgcggctgctgagcggattcttgatgagctcaagga</t>
  </si>
  <si>
    <t>tgcaggttatcctgagcagagtgaggcatcctcaccttgtaataaatggccttgtagtctgttc</t>
  </si>
  <si>
    <t>tgcaggttatcctgagtagagtgaggcatcctcaccttgtaataaatggccttgtagtctgttc</t>
  </si>
  <si>
    <t>tgcaggttatcgagtcaaagtgcagacgagagagcacggaagaagctggacttggacgttattg</t>
  </si>
  <si>
    <t>tgcaggttgtcgagtcaaagtgcagacgagagagcacggaagaagctggacttggacgttattg</t>
  </si>
  <si>
    <t>tgcaggttatctacaacgtttgaaagaggtaaaaaacaagatgggtcagacaagttgttacctt</t>
  </si>
  <si>
    <t>tgcaggttatctacagcgtttgaaagaggtaaaaaacaagatgggtcagacaagttgttacctt</t>
  </si>
  <si>
    <t>tgcaggttatcttggagagcctgaggacggccagcatcatctccttcacgttccgagaggccgt</t>
  </si>
  <si>
    <t>tgcaggttatcttggagagcctgaggatggccagcatcatctccttcacgttccgagaggccgt</t>
  </si>
  <si>
    <t>tgcaggttatgtgcctgaatgtccagcacgtcccagttgatggattgcgatctcggttgtagcg</t>
  </si>
  <si>
    <t>tgcaggttatgtgcctgaatgtccagcacgtcccagttgatgtattgcgatctcggttgtagcg</t>
  </si>
  <si>
    <t>tgcaggttatttattgcgcgcactgttcctcttctgttctacgctcattccctgtttatatccc</t>
  </si>
  <si>
    <t>tgcaggttatttattgctcgcactgttcctcttctgttctacgctcattccctgtttatatccc</t>
  </si>
  <si>
    <t>tgcaggttatttccacgcactgttcttgatcgcctttacacaacctccttttgtttaggaatgt</t>
  </si>
  <si>
    <t>tgcaggttatttccacgcactgttcttgatcgcctttacacaacctccttttgttttggaatgt</t>
  </si>
  <si>
    <t>tgcaggttcaaaattcaattatgaaaagtctggcggcgtttgttctgaactctgaagaaacttt</t>
  </si>
  <si>
    <t>tgcaggttcaaaattcaattatgaaaagtctggtggcgtttgttctgaactctgaagaaacttt</t>
  </si>
  <si>
    <t>tgcaggttcaaaccctcctatcactgccagaatttggatcggcacaaggaaagcggcactgatg</t>
  </si>
  <si>
    <t>tgcaggttcaaaccctcctatcactgccagaatttggatcggcacaaggaaagcggcagtgatg</t>
  </si>
  <si>
    <t>tgcaggttcaaagacaaagtcgttgaaatgctaatacgaatttcagaacctacaaattcataca</t>
  </si>
  <si>
    <t>tgcaggttcaaagacaaagttgttgaaatgctaatacgaatttcagaacctacaaattcataca</t>
  </si>
  <si>
    <t>tgcaggttcaacatagtagggcaggtacacaagtacacaacattctctccaacttcacaggatc</t>
  </si>
  <si>
    <t>tgcaggttcaacatcgtagggcaggtacacaagtacacaacattctctccaacttcacaggatc</t>
  </si>
  <si>
    <t>tgcaggttcaacgcaccaatcgagtcgagcaagcacgcagtgaatgtctatcacagcatctcct</t>
  </si>
  <si>
    <t>tgcaggttcaacgcaccaatcgagtcgagcaagcactcagtgaatgtctatcacagcatctcct</t>
  </si>
  <si>
    <t>tgcaggttcacaccagtaaccattcagcaccagagccttcaagttagaaaatgttgggcacaac</t>
  </si>
  <si>
    <t>tgcaggttcacaccagtaaccattcagcaccagagccttcaagttggaaaatgttgggcacaac</t>
  </si>
  <si>
    <t>tgcaggttcacatccacacctcactcaaacagtcacagcacagctcttatctctggagtagtcg</t>
  </si>
  <si>
    <t>tgcaggttcacatccacacctcactcaaagagtcacagcacagctcttatctctggagtagtcg</t>
  </si>
  <si>
    <t>tgcaggttcaccagcatctcagcactgaaacaagaaaactgacacatattagccaattggaaga</t>
  </si>
  <si>
    <t>tgcaggttcaccagcatctcagcactgaaacaagaaagctgacacatattagccaattggaaga</t>
  </si>
  <si>
    <t>tgcaggttcacccttggttgcgcagggagggtttggtttccccgccgcgccgtgcaggtgcacg</t>
  </si>
  <si>
    <t>tgcaggttcacccttggttgcgcagggagggtttggtttccccgccgcgccgtgcaggtggacg</t>
  </si>
  <si>
    <t>tgcaggttcaccgtgaactgcatgcgcagccaacaggcacacacgctacgtcagcaagcgatcg</t>
  </si>
  <si>
    <t>tgcaggttcaccgtgaactgcatgcgcagccaacaggcacacacgctacgtcagctagcgatcg</t>
  </si>
  <si>
    <t>tgcaggttcacgggaactgttttattttatttgtaataaatatgcactgacttttgtggacatc</t>
  </si>
  <si>
    <t>tgcaggttcacgggaactgttttattttatttgtaataaatatgcactgacttttgtggccatc</t>
  </si>
  <si>
    <t>tgcaggttcactaacacccatcatcggaaacgtgaaatggcctgcgaatctgcatgaccttgat</t>
  </si>
  <si>
    <t>tgcaggttcactaacacccatcatcggaaacgtgaaatggcctgcggatctgcatgaccttgat</t>
  </si>
  <si>
    <t>tgcaggttcagaggttcagctgaacaaatttgcaactacaagaaggaaaccatcgaccttccag</t>
  </si>
  <si>
    <t>tgcaggttcagaggttcagctgaacaaatttgcaactacaagaaggataccatcgaccttccag</t>
  </si>
  <si>
    <t>tgcaggttcagatacacaggaaggcagctgggcaggacaacacctatttttgagcttgcactgt</t>
  </si>
  <si>
    <t>tgcaggttcagatacacagtaaggcagctgggcaggacaacacctatttttgagcttgcactgt</t>
  </si>
  <si>
    <t>tgcaggttcagcggtgcagcatcggatcgggccgcaccacggaccgccgagcgagacgcctctt</t>
  </si>
  <si>
    <t>tgcaggttcagcggtgcagcatcggatcgggccgcgccacggaccgccgagcgagacgcctctt</t>
  </si>
  <si>
    <t>tgcaggttcaggttgcacataggcgccttgcagcctgtagtttagaattgtacatatatataca</t>
  </si>
  <si>
    <t>tgcaggttcaggttgcacataggcgccttgcagcctgtagtttagaattgtacatatatatgca</t>
  </si>
  <si>
    <t>tgcaggttcagtaaagagatatggcatacagtaaccaagaggaagaggaggatattcaacctga</t>
  </si>
  <si>
    <t>tgcaggttcagtaatgagatatggcatacagtaaccaagaggaagaggaggatattcaacctga</t>
  </si>
  <si>
    <t>tgcaggttcagtaagacaccacagtgagaggttagctgttgcactggggctgatccaaacacct</t>
  </si>
  <si>
    <t>tgcaggttcagtaagacaccacagtgagaggttggctgttgcactggggctgatccaaacacct</t>
  </si>
  <si>
    <t>tgcaggttcagtttcaggatcacgacgaacatggaaacgccatcgttgagccacgtcttctcgt</t>
  </si>
  <si>
    <t>tgcaggttcagtttcaggatcacgacgaacatggaaacgccgtcgttgagccacgtcttctcgt</t>
  </si>
  <si>
    <t>tgcaggttcatagaaaataagtagagctgaaatgggtcttgtacaaaaatattgtcaaaatatg</t>
  </si>
  <si>
    <t>tgcaggttcatagaaaataagttgagctgaaatgggtcttgtacaaaaatattgtcaaaatatg</t>
  </si>
  <si>
    <t>tgcaggttcatgttgctatttatcccgctagtttgcatgcggctgtgattcggcatgctcagct</t>
  </si>
  <si>
    <t>tgcaggtttatgttgctatttatcccgctagtttgcatgcggctgtgattcggcatgctcagct</t>
  </si>
  <si>
    <t>tgcaggttcattcatttgtccctagcttatcatcggatcttgcaattggccgtgtacacgtagg</t>
  </si>
  <si>
    <t>tgcaggttcattcatttgtccctagcttatcatcggatcttgcacttggccgtgtacacgtagg</t>
  </si>
  <si>
    <t>tgcaggttccacccctacaggatctgtgtctgttgctgccgcatcacctgttactgctccttct</t>
  </si>
  <si>
    <t>tgcaggttccacccctacaggatctgtgtctgttgctgctgcatcacctgttactgctccttct</t>
  </si>
  <si>
    <t>tgcaggttccacccttccttcttcgtatgccgtcgacacgacgaccagaagaggtgcctgccta</t>
  </si>
  <si>
    <t>tgcaggttccacccttccttcttcgtctgccgtcgacacgacgaccagaagaggtgcctgccta</t>
  </si>
  <si>
    <t>tgcaggttccaccgagccagcagcctgggccagtccgatctggttcaaatcaggcgcatccccc</t>
  </si>
  <si>
    <t>tgcaggttccaccgagccagcggcctgggccagtccgatctggttcaaatcaggcgcatccccc</t>
  </si>
  <si>
    <t>tgcaggttccatcttccctacagtacgccgacattttcaataaagggttgccatcttctgtgtt</t>
  </si>
  <si>
    <t>tgcaggttccatcttccctacagtatgccgacattttcaataaagggttgccatcttctgtgtt</t>
  </si>
  <si>
    <t>tgcaggttcccaacgtgcaggctctctcgcagacttggaaccaatcaggcgagctggtgcccgc</t>
  </si>
  <si>
    <t>tgcaggttcccaacgtgcaggctctctcgcagacttggaaccaatcaggcgtgctggtgcccgc</t>
  </si>
  <si>
    <t>tgcaggttcccaagaaccccgtcgctggatttggacgccgccgccgccgccagtgcggacgaca</t>
  </si>
  <si>
    <t>tgcaggttcccaagaatcccgtcgctggatttggacgccgccgccgccgccagtgcggacgaca</t>
  </si>
  <si>
    <t>tgcaggttcccacgcgccacacacatatggggccgaggccgacgattttggcaattgaaaaaag</t>
  </si>
  <si>
    <t>tgcaggttcccacgcgccacacgcatatggggccgaggccgacgattttggcaattgaaaaaag</t>
  </si>
  <si>
    <t>tgcaggttcccgtcgcgctgctacctctgccaaagcaccagccaccgtgcaaggaactgcaagc</t>
  </si>
  <si>
    <t>tgcaggttcccgtcgcgctgctacctctgccacagcaccagccaccgtgcaaggaactgcaagc</t>
  </si>
  <si>
    <t>tgcaggttccgatctcgagcctggtggggaagacggtggggctctacttctccgctagccattg</t>
  </si>
  <si>
    <t>tgcaggttccgatctcgagcttggtggggaagacggtggggctctacttctccgctagccattg</t>
  </si>
  <si>
    <t>tgcaggttccgccgcccaccgaggatctccatcagcaccatcccgtaactgtacacgtccgact</t>
  </si>
  <si>
    <t>tgcaggttccgccgcccaccgaggatctccatcagcaccatcccgtagctgtacacgtccgact</t>
  </si>
  <si>
    <t>tgcaggttcctatcgaaattcagggtcgtcgtcttcatcaacatgatgaatccatgattccaca</t>
  </si>
  <si>
    <t>tgcaggttcctatcgaaattcagggtcgtcgtcttcatcaacatggtgaatccatgattccaca</t>
  </si>
  <si>
    <t>tgcaggttcctctatagttggtgttctggctagtttgcccatatctttctatgaagttgaagat</t>
  </si>
  <si>
    <t>tgcagtttcctctatagttggtgttctggctagtttgcccatatctttctatgaagttgaagat</t>
  </si>
  <si>
    <t>tgcaggttcctgatctcgggtatgtttgctagcgtatttttactgctattttgtctctgggtgt</t>
  </si>
  <si>
    <t>tgcaggttcctgatcttgggtatgtttgctagcgtatttttactgctattttgtctctgggtgt</t>
  </si>
  <si>
    <t>tgcaggttcctgctctgctcctgtgtcaacacgccaccaaccatgcaggttcctctcggaggcg</t>
  </si>
  <si>
    <t>tgcaggttcctgctctgctcctgtgtcaacacgccaccagccatgcaggttcctctcggaggcg</t>
  </si>
  <si>
    <t>tgcaggttcctggtggaggaatcggggtttgatgtcaactccgactccgaatcaggtgcgtgtg</t>
  </si>
  <si>
    <t>tgcaggttcctggtggaggaatcggggtttgatgtcaattccgactccgaatcaggtgcgtgtg</t>
  </si>
  <si>
    <t>tgcaggttcgaaacaagactttagaaatccatcagctaatatatcgaatctaaccagatggaat</t>
  </si>
  <si>
    <t>tgcaggtttgaaacaagactttagaaatccatcagctaatatatcgaatctaaccagatggaat</t>
  </si>
  <si>
    <t>tgcaggttcgacaccgccaacacggaggcccttctcgcagagatgtcggaggaggagagggcga</t>
  </si>
  <si>
    <t>tgcaggttcgacaccgccaacacggaggcgcttctcgcagagatgtcggaggaggagagggcga</t>
  </si>
  <si>
    <t>tgcaggttcgacagtcacaatccaggtggcttccaaaaggctgtccttcactttggaggagttc</t>
  </si>
  <si>
    <t>tgcaggttcgacagtcacaattcaggtggcttccaaaaggctgtccttcactttggaggagttc</t>
  </si>
  <si>
    <t>tgcaggttcgagcggtctgctcagttgctacgggttccaacttccaacgcgacggcaccgccgc</t>
  </si>
  <si>
    <t>tgcaggttcgagcggtctgctcagttgctacgggttccaacttccaacgcgatggcaccgccgc</t>
  </si>
  <si>
    <t>tgcaggttcgaggcgccttgctccagtatccgcatcgcctcctctggcacaccagcgacagcag</t>
  </si>
  <si>
    <t>tgcaggttcgaggcgccttgctccagtatccgcatcgcctcctctggcacgccagcgacagcag</t>
  </si>
  <si>
    <t>tgcaggttcgatcaccatgtcctctttctcaaccttcgaatcgaaggtttctgtatacgcccgc</t>
  </si>
  <si>
    <t>tgcaggttcgatcaccatgtcctctttctcacccttcgaatcgaaggtttctgtatacgcccgc</t>
  </si>
  <si>
    <t>tgcaggttcgatcgttcgttctctagattgatggatgggcagagccacaaactgatgtgccgaa</t>
  </si>
  <si>
    <t>tgcaggttcgatcgttcgttctctagattgatggatgggcagagccagaaactgatgtgccgaa</t>
  </si>
  <si>
    <t>tgcaggttcgctcaattctccaattccttggatcattcagccaccttgctcatcatcaggctaa</t>
  </si>
  <si>
    <t>tgcaggttcgctcaattctccaattccttggatcattcagccatcttgctcatcatcaggctaa</t>
  </si>
  <si>
    <t>tgcaggttcggcagcgtgccgaagctgcttgggatggcccccgtgagcgagttgagcgacaggt</t>
  </si>
  <si>
    <t>tgcaggttcggcagcgtgccgaagctgcttgggatgggccccgtgagcgagttgagcgacaggt</t>
  </si>
  <si>
    <t>tgcaggttcgtccgaccctgcgacccaatgcttccttcgttgtttgatctgcggttctggccaa</t>
  </si>
  <si>
    <t>tgcaggttcgtccgaccctgcgacccaatgcttccttcgttgtttgatctgcggttctggccag</t>
  </si>
  <si>
    <t>tgcaggttcgtcgatcgtcgaaacctgctagatttgcccctcacctttacagtgctatttgttg</t>
  </si>
  <si>
    <t>tgcaggttcgtcgatcgtcgaatcctgctagatttgcccctcacctttacagtgctatttgttg</t>
  </si>
  <si>
    <t>tgcaggttcgtcgtccgagagcggtagcaggtagcggcgcaccttgcggcgagacggagtgcga</t>
  </si>
  <si>
    <t>tgcaggttcgtcgtccgagaggggtagcaggtagcggcgcaccttgcggcgagacggagtgcga</t>
  </si>
  <si>
    <t>tgcaggttcgttagcaacaacaatagcaagctcatcatcctgcaatcgtgtaactttagctatt</t>
  </si>
  <si>
    <t>tgcaggttcgttagcaacaacaatagcaagctcatcatcctgcaatcgtgtaactttagttatt</t>
  </si>
  <si>
    <t>tgcaggttcgtttggttggctcatgagatggtctatcaccgagacgttcgccatcaccgctgtc</t>
  </si>
  <si>
    <t>tgcaggttcgtttggttggctcctgagatggtctatcaccgagacgttcgccatcaccgctgtc</t>
  </si>
  <si>
    <t>tgcaggttctagaaggttttgctcagggaagatctagcatggacgtggactttgactagtttgc</t>
  </si>
  <si>
    <t>tgcaggttctagaaggttttgctcagggaagatctggcatggacgtggactttgactagtttgc</t>
  </si>
  <si>
    <t>tgcaggttctcacaaataatttgaagattttgtagtgctaaataggtgttccaagacaattatt</t>
  </si>
  <si>
    <t>tgcaggttctcacaaataatttgaagattttgtagtgctaaatatgtgttccaagacaattatt</t>
  </si>
  <si>
    <t>tgcaggttctcacatctttttcagtaaatgcgagctctttacgctaaacatatgtggtcagatc</t>
  </si>
  <si>
    <t>tgcaggttctcacgtctttttcagtaaatgcgagctctttacgctaaacatatgtggtcagatc</t>
  </si>
  <si>
    <t>tgcaggttctccagtgacaaaggcatgtgtggcttgaccttcaacttagcacagtcaagtcgac</t>
  </si>
  <si>
    <t>tgcaggttctccagtgacaaaggcatgtgtggcttgaccttcaacttagcacagtcaagttgac</t>
  </si>
  <si>
    <t>tgcaggttctcgaaaccagatgacatgggcctacaaagtacatccatgcttagtatctaaaata</t>
  </si>
  <si>
    <t>tgcaggttctcgaaaccagatgacatgggcctacaaagtacatccatgtttagtatctaaaata</t>
  </si>
  <si>
    <t>tgcaggttctcgtctgaggggctcgtgtgtatcttccttggtaatggtaagacgcagggcccgc</t>
  </si>
  <si>
    <t>tgcaggttgtcgtctgaggggctcgtgtgtatcttccttggtaatggtaagacgcagggcccgc</t>
  </si>
  <si>
    <t>tgcaggttctcgtcttcgtggccgccatggcagcggcactgcacgccgccgacgcgcggtccac</t>
  </si>
  <si>
    <t>tgcaggttctcgtcttcgtggccgccatggcagcggcactgcacgctgccgacgcgcggtccac</t>
  </si>
  <si>
    <t>tgcaggttctctatgtattttgtcatctccatcaagtgcctgaaaaaaaaaaaaaaaaaaaaaa</t>
  </si>
  <si>
    <t>tgcaggttctctgtgtattttgtcatctccatcaagtgcctgaaaaaaaaaaaaaaaaaaaaaa</t>
  </si>
  <si>
    <t>tgcaggttctctgtaaattctcacatgtttctttccgaatcagctgatggtatgcaaaatttct</t>
  </si>
  <si>
    <t>tgcaggttctctgtaaattctcacgtgtttctttccgaatcagctgatggtatgcaaaatttct</t>
  </si>
  <si>
    <t>tgcaggttctgccagctgagacttgtcttgccgcagcctttctggtgctcaccctctacgtcct</t>
  </si>
  <si>
    <t>tgcaggttctgccagctgagacttgtcttgccgcagcctttctggtgctcaccctctatgtcct</t>
  </si>
  <si>
    <t>tgcaggttctggagctgggcgagcgtgccgttggggacgacgccgacgaggcccacgcccgaaa</t>
  </si>
  <si>
    <t>tgcaggttctggagttgggcgagcgtgccgttggggacgacgccgacgaggcccacgcccgaaa</t>
  </si>
  <si>
    <t>tgcaggttctggccctatagccaattataccttcgtcaacaacgaccaagagctttacttcacc</t>
  </si>
  <si>
    <t>tgcaggttctggccctatagccaattataccttcgtcaacaatgaccaagagctttacttcacc</t>
  </si>
  <si>
    <t>tgcaggttctggtagtccagggcatattaagagcatactaaagatgggcatttaccgcaaaatt</t>
  </si>
  <si>
    <t>tgcaggttctggtagtccagggcatattaagagcatactaaagatgggcatttatcgcaaaatt</t>
  </si>
  <si>
    <t>tgcaggttctggtatacttcatacgacggatttatctcgatgagcctgttgacatcaaatagag</t>
  </si>
  <si>
    <t>tgcaggttctggtatacttcatacgatggatttatctcgatgagcctgttgacatcaaatagag</t>
  </si>
  <si>
    <t>tgcaggttctggtcccgctggaaacccttcccgcagatctcgcacacgaaacggttcgtcgcca</t>
  </si>
  <si>
    <t>tgcaggttctggtcccgctggaaccccttcccgcagatctcgcacacgaaacggttcgtcgcca</t>
  </si>
  <si>
    <t>tgcaggttctggtggatctcctcgatcttggcagcgcgcttccgtgcggagacgcgcgtgggcg</t>
  </si>
  <si>
    <t>tgcaggttctggtggatctcctcggtcttggcagcgcgcttccgtgcggagacgcgcgtgggcg</t>
  </si>
  <si>
    <t>tgcaggttcttatgaaaactgagtcatgctacacacatttttctcatgttcagattcaaaactt</t>
  </si>
  <si>
    <t>tgcaggttcttatgaaaactgagtcatgctacacacatttttctcatgttcaggttcaaaactt</t>
  </si>
  <si>
    <t>tgcaggttcttcacatcaacggagcagacagtcgtgagcatcggtgctgagctcctcggatacg</t>
  </si>
  <si>
    <t>tgcaggttcttcacgtcaacggagcagacagtcgtgagcatcggtgctgagctcctcggatacg</t>
  </si>
  <si>
    <t>tgcaggttcttcacctccgagaacgcctcgtccctgggcacgtagttgtcgccactccaggtct</t>
  </si>
  <si>
    <t>tgcaggttcttcacctccgagaacgcctcgtccctgggcacgtagttgtcgccactcctggtct</t>
  </si>
  <si>
    <t>tgcaggttcttcacgtacaccactgcgtcggcgatgatggacgccttgtccatctgcatgtgcg</t>
  </si>
  <si>
    <t>tgcaggttcttcatgtacaccactgcgtcggcgatgatggacgccttgtccatctgcatgtgcg</t>
  </si>
  <si>
    <t>tgcaggttcttcatccgtcctagctacttttgtcacccaccatcaaccccgctgctcaaatctt</t>
  </si>
  <si>
    <t>tgcaggttcttcatccgttctagctacttttgtcacccaccatcaaccccgctgctcaaatctt</t>
  </si>
  <si>
    <t>tgcaggttcttcgattgcgctcggagtcggttggctcagcacaaaaatgatccttcaggtcctt</t>
  </si>
  <si>
    <t>tgcaggttcttcgattgcgctcggagtcggttggttcagcacaaaaatgatccttcaggtcctt</t>
  </si>
  <si>
    <t>tgcaggttcttctcagcttctggttaattctgccacgcactgcaaaacatcgtctctaactcat</t>
  </si>
  <si>
    <t>tgcaggttcttctcagcttctggttaattctgccacgcactgcaaaacatcgtctctaattcat</t>
  </si>
  <si>
    <t>tgcaggttcttctccagctcgtcgatcaccgcgcgcccgcccgcgtggatgcagaagtgctcga</t>
  </si>
  <si>
    <t>tgcaggttcttctccagttcgtcgatcaccgcgcgcccgcccgcgtggatgcagaagtgctcga</t>
  </si>
  <si>
    <t>tgcaggttcttgcaattaaattgacacttgcaagaacacgtacatgcaggtataacttactcgc</t>
  </si>
  <si>
    <t>tgcaggttcttgcaattaaattgacacttgcaagaacacgtagatgcaggtataacttactcgc</t>
  </si>
  <si>
    <t>tgcaggttcttgcttttgcacaacaatcaagagaaaggtctaactatgagcaggctgctcttct</t>
  </si>
  <si>
    <t>tgcaggttcttgcttttgcacaacaatcaagagaaaggtctagctatgagcaggctgctcttct</t>
  </si>
  <si>
    <t>tgcaggttcttgtagtagtggttgtccaccttgagcgcgctccactggtcgtccaggaacacga</t>
  </si>
  <si>
    <t>tgcaggttcttgtagtagtggttgtccagcttgagcgcgctccactggtcgtccaggaacacga</t>
  </si>
  <si>
    <t>tgcaggttcttgtttgcaggatctgtaacagggtggctggcagctatggcagcactcatgacgg</t>
  </si>
  <si>
    <t>tgcaggttcttgtttgcaggatctgtagcagggtggctggcagctatggcagcactcatgacgg</t>
  </si>
  <si>
    <t>tgcaggttgaacaatttaacaaaaggcagaagcacatattaatacatcaacatagttgtaagat</t>
  </si>
  <si>
    <t>tgcaggttgaacaatttaacaaaaggcagaagcacatattaatacatcaacgtagttgtaagat</t>
  </si>
  <si>
    <t>tgcaggttgaatgaactttgtggccgaaggatctgattcaccttgataactgacaactgctttc</t>
  </si>
  <si>
    <t>tgcagtttgaatgaactttgtggccgaaggatctgattcaccttgataactgacaactgctttc</t>
  </si>
  <si>
    <t>tgcaggttgacaagcctacctatatcgtttggaatggaacctgagaccatggtttggtgaataa</t>
  </si>
  <si>
    <t>tgcaggttgacaagcctacctatatcgtttggaatggaacctgagaccattgtttggtgaataa</t>
  </si>
  <si>
    <t>tgcaggttgacgtccagcgggccaatctcctggaagttgccgaacccgacgccgaaaaaaaaaa</t>
  </si>
  <si>
    <t>tgcaggttgacgtccagcgggccgatctcctggaagttgccgaacccgacgccgaaaaaaaaaa</t>
  </si>
  <si>
    <t>tgcaggttgactccctctccttatcaacgcaaccgcgacggcgacgcgactcacgcgagttgca</t>
  </si>
  <si>
    <t>tgcaggttgactccctctccttatcaacgcaaccgcgacggcgacgcgactcacgcgagttgcg</t>
  </si>
  <si>
    <t>tgcaggttgactctccagttattatcatcacaaaatactgccacagctcggtaacgacaggaca</t>
  </si>
  <si>
    <t>tgcaggttgactctccagttattatcatcacaaaatgctgccacagctcggtaacgacaggaca</t>
  </si>
  <si>
    <t>tgcaggttgagagctgagcctaaaatatgttgacacaaacaataaccatttcagatataggaaa</t>
  </si>
  <si>
    <t>tgcaggttgagagctgagcctaaaatatgttgacacaaacgataaccatttcagatataggaaa</t>
  </si>
  <si>
    <t>tgcaggttgagcaccagcgggttcagcagcctcctcaggttctccatcttcgccgcccacgaca</t>
  </si>
  <si>
    <t>tgcaggttgagcaccagcgggttcagcagcctcctcaggttctccatcttcgccgcccacgata</t>
  </si>
  <si>
    <t>tgcaggttgagctcgggtgcaccaaggggaagctggacatctcgtacgtggtgacgctgtacgg</t>
  </si>
  <si>
    <t>tgcaggttgagctcgggtgcaccaagggtaagctggacatctcgtacgtggtgacgctgtacgg</t>
  </si>
  <si>
    <t>tgcaggttgagtactaaaattagagtttaccaacctccaaccgtgatcttgagggtgccagcac</t>
  </si>
  <si>
    <t>tgcaggttgagtactaaaattagagtttaccaacctccaagcgtgatcttgagggtgccagcac</t>
  </si>
  <si>
    <t>tgcaggttgagtgagacgaaagcacgtgctgtacttgcgatctcaacttggttgaattaggtca</t>
  </si>
  <si>
    <t>tgcaggttgagtgagacgaaagcacgtgctgtacttgcgatctcaacttggttgaattaggtcg</t>
  </si>
  <si>
    <t>tgcaggttgagttagtgcatgtacagctcaaaagagccaaagaacgggttgacatgcctgatga</t>
  </si>
  <si>
    <t>tgcaggttgagttagtgcatgtacagcttaaaagagccaaagaacgggttgacatgcctgatga</t>
  </si>
  <si>
    <t>tgcaggttgatagttccaaggagctatagctgagctaggctagcctactagctgtacgatgttt</t>
  </si>
  <si>
    <t>tgcaggttgatagttccaaggagctatagctgagctaggctagcctactagctgtatgatgttt</t>
  </si>
  <si>
    <t>tgcaggttgatcgatacaacatctgacagatcatactgtgattccaaaggtgatccctgctttc</t>
  </si>
  <si>
    <t>tgcaggttgatcgatacaacatctgacagatcatattgtgattccaaaggtgatccctgctttc</t>
  </si>
  <si>
    <t>tgcaggttgatgattcatgactgtgaagagcttgatctgatggaaccagaagaagcgctgagtg</t>
  </si>
  <si>
    <t>tgcaggttgatgattcatgactgtgaagagcttgatctgatggaaccagaagaagcgttgagtg</t>
  </si>
  <si>
    <t>tgcaggttgatggatcggaccgactgggggtcactcactcacgtcgaactgtagatacgtacca</t>
  </si>
  <si>
    <t>tgcaggttgatggatcggaccgactgggggtcactcgctcacgtcgaactgtagatacgtacca</t>
  </si>
  <si>
    <t>tgcaggttgattcgttcacctgacgtgacattctgaatcgaaaaaactaacaactttgcatcgc</t>
  </si>
  <si>
    <t>tgcaggttgattcgttcacttgacgtgacattctgaatcgaaaaaactaacaactttgcatcgc</t>
  </si>
  <si>
    <t>tgcaggttgcaaatattttgtccacgcgacgcgagagatggtgaagaagaagctcattctcacc</t>
  </si>
  <si>
    <t>tgcaggttgcaaatattttgtcctcgcgacgcgagagatggtgaagaagaagctcattctcacc</t>
  </si>
  <si>
    <t>tgcaggttgcaacatgtttttgcagtaatagcgaagttgaaacttttttctccaagttatagta</t>
  </si>
  <si>
    <t>tgcaggttgcaacatgtttttgcagtaatagcgaagttgaaacttttttctccgagttatagta</t>
  </si>
  <si>
    <t>tgcaggttgcaagcgtgtacgtcagtgttcatgtgcaacgacgacagataatcactctcctcag</t>
  </si>
  <si>
    <t>tgcaggttgcaagcgtgtgcgtcagtgttcatgtgcaacgacgacagataatcactctcctcag</t>
  </si>
  <si>
    <t>tgcaggttgcaagtgtgtacatacgtcagtgttcatgtgcaacgacagatataaccactcccct</t>
  </si>
  <si>
    <t>tgcaggttgcaagtgtgtacatacgtcagtgttcatgtgcaacgacagatataatcactcccct</t>
  </si>
  <si>
    <t>tgcaggttgcaatatgccaaggccgatgtctgaaaggaatcatgtaggtccaggtaactgtgcc</t>
  </si>
  <si>
    <t>tgcaggttgcaatatgccaaggccgatgtctgaaaggaatcatgtaggtccaggtagctgtgcc</t>
  </si>
  <si>
    <t>tgcaggttgcacatgatcattcccaaaagatctttcgggactctgaggccagagacgtaacatc</t>
  </si>
  <si>
    <t>tgcaggttgcacatgatcatttccaaaagatctttcgggactctgaggccagagacgtaacatc</t>
  </si>
  <si>
    <t>tgcaggttgcacgcgtgcaggcacgggaagagccagtgggaagcagcgcagtggcaatggcaac</t>
  </si>
  <si>
    <t>tgcaggttgcacgcgtgcaggcacgggaagagccagtgggaagcagcgcagtggcaatggcaat</t>
  </si>
  <si>
    <t>tgcaggttgcagaagacagagggtcgatcaggcagcgggcggcgcgacgctggccgaaaaaaaa</t>
  </si>
  <si>
    <t>tgcaggttgcagaagacagagggtcgatcaggcagcgggcggcgcgatgctggccgaaaaaaaa</t>
  </si>
  <si>
    <t>tgcaggttgcagatcccgagcagctgctgctccgtcagcgggtccagctgcggtatcaggatct</t>
  </si>
  <si>
    <t>tgcaggttgcagatgccgagcagctgctgctccgtcagcgggtccagctgcggtatcaggatct</t>
  </si>
  <si>
    <t>tgcaggttgcaggatcaccagagatgaacatggttgtaaccgtgtgcgcgggacatggttttgt</t>
  </si>
  <si>
    <t>tgcaggttgcaggatcatcagagatgaacatggttgtaaccgtgtgcgcgggacatggttttgt</t>
  </si>
  <si>
    <t>tgcaggttgcaggcggcagtgcgagcggtcaagggtcaaaagggtggcgagggcggccacatga</t>
  </si>
  <si>
    <t>tgcaggttgcaggcggcagtgcgagcggtcaagggtcaaaagggtggcgagggcggccacgtga</t>
  </si>
  <si>
    <t>tgcaggttgcaggctgtataacttctcagcggtgagccacgaagactcagccaagctccacaag</t>
  </si>
  <si>
    <t>tgcaggttgcaggctgtataacttctcggcggtgagccacgaagactcagccaagctccacaag</t>
  </si>
  <si>
    <t>tgcaggttgcagtcattgagaaagtaaaagcatcagatttcttttggcaaagggcgtggctagc</t>
  </si>
  <si>
    <t>tgcaggttgcagtcattgagaatgtaaaagcatcagatttcttttggcaaagggcgtggctagc</t>
  </si>
  <si>
    <t>tgcaggttgcagtcgcgagcctgtgcctcaagacttcatcacggcaagtgatgacgccaccgaa</t>
  </si>
  <si>
    <t>tgcaggttgcagtcgcgagcctgtgcctcaagacttcatcacgtcaagtgatgacgccaccgaa</t>
  </si>
  <si>
    <t>tgcaggttgcatccatggcggcggcgccatcatcatcgccacaaccacggcgagccgccctacg</t>
  </si>
  <si>
    <t>tgcaggttgcgtccatggcggcggcgccatcatcatcgccacaaccacggcgagccgccctacg</t>
  </si>
  <si>
    <t>tgcaggttgcatgagcgggactgcatcagacctatctagagacacagaagctattggcgaagtg</t>
  </si>
  <si>
    <t>tgcaggttgcatgagcgggactgcatcagacctatctagagacacagaggctattggcgaagtg</t>
  </si>
  <si>
    <t>tgcaggttgcatggggctagcttcagtggcctgctggctgtggttacttgccctatccagtaga</t>
  </si>
  <si>
    <t>tgcaggttgcatggggctagcttcagtggcctgctggctgtggttacttgccctgtccagtaga</t>
  </si>
  <si>
    <t>tgcaggttgccaacctccttgcaggcgcttcttctgtgtccgcgccagctgacggcagtcgcgg</t>
  </si>
  <si>
    <t>tgcaggttgccaatctccttgcaggcgcttcttctgtgtccgcgccagctgacggcagtcgcgg</t>
  </si>
  <si>
    <t>tgcaggttgccaacctccttgcaggcgcttcttctgtgtccgtagctgacggcagtcgcggcga</t>
  </si>
  <si>
    <t>tgcaggttgccaacctccttgcaggcgcttcttctgtgtccgtcgctgacggcagtcgcggcga</t>
  </si>
  <si>
    <t>tgcaggttgccaacttaatggccatcgaggagctggtcgacctgggctgcacggccgtagcgga</t>
  </si>
  <si>
    <t>tgcaggttgccaacttaatggccatcgagtagctggtcgacctgggctgcacggccgtagcgga</t>
  </si>
  <si>
    <t>tgcaggttgccagtcaagtaatccactggctccatgatgaagcaatggttcttgggatgaatgt</t>
  </si>
  <si>
    <t>tgcaggttgccagtcaagtaattcactggctccatgatgaagcaatggttcttgggatgaatgt</t>
  </si>
  <si>
    <t>tgcaggttgccatcgcaaaccaaaaccaagcaccgagtggttagtacatgaacagctagtatat</t>
  </si>
  <si>
    <t>tgcaggttgccatcgcaaaccaaacccaagcaccgagtggttagtacatgaacagctagtatat</t>
  </si>
  <si>
    <t>tgcaggttgccatcgcaacccaaaagcaagcaccgagtggttagtacatgaacagctagtacaa</t>
  </si>
  <si>
    <t>tgcagtttgccatcgcaacccaaaagcaagcaccgagtggttagtacatgaacagctagtacaa</t>
  </si>
  <si>
    <t>tgcaggttgccgactgcactgcatatatatacacacacatacatgcctgccgcaggtgagagtg</t>
  </si>
  <si>
    <t>tgcaggttgccgactgcactgcatatatatatacacacatacatgcctgccgcaggtgagagtg</t>
  </si>
  <si>
    <t>tgcaggttgcgccaacgccacaataggtggctaccgtgacagttgtcctcatgctctggtggga</t>
  </si>
  <si>
    <t>tgcaggttgcgccaacgccacaataggtgtctaccgtgacagttgtcctcatgctctggtggga</t>
  </si>
  <si>
    <t>tgcaggttgcgtccacgggcaagcccccaaatcaacgaccgaaaccaaacaaatcgtctgaatg</t>
  </si>
  <si>
    <t>tgcaggttgcgtccacgggcaagcccccaaatcaacgatcgaaaccaaacaaatcgtctgaatg</t>
  </si>
  <si>
    <t>tgcaggttgctaggagcttagttaagaggggctgacgggggaattgccaatgctgcctttgtgc</t>
  </si>
  <si>
    <t>tgcaggttgctaggagcttagttaagaggggctggcgggggaattgccaatgctgcctttgtgc</t>
  </si>
  <si>
    <t>tgcaggttgctgacgaatctggctggctcgcttttcagctcacccgctggccgctgctggctgc</t>
  </si>
  <si>
    <t>tgcaggttgctgacgagtctggctggctcgcttttcagctcacccgctggccgctgctggctgc</t>
  </si>
  <si>
    <t>tgcaggttgctgagcgcaatagcttcatcatgaaggaagtgaaactgaagagggaaaagcaaag</t>
  </si>
  <si>
    <t>tgcaggttgctgagcgcaatggcttcatcatgaaggaagtgaaactgaagagggaaaagcaaag</t>
  </si>
  <si>
    <t>tgcaggttgctgagcgcaatagctttatggaggaagtgaaactggaaagggaaagacagcagaa</t>
  </si>
  <si>
    <t>tgcaggttgctgagcgcaatagctttatggaggaagtgaaactggaaagggaaagacatcagaa</t>
  </si>
  <si>
    <t>tgcaggttgctggcgaaggactgaccgaacctccacttgggcggcacgacgtcggcgaagacga</t>
  </si>
  <si>
    <t>tgcaggttgctggcgaaggactggccgaacctccacttgggcggcacgacgtcggcgaagacga</t>
  </si>
  <si>
    <t>tgcaggttgctggtcacaaggacgtccttgaaggcgatccttacctgaagcagcggctgcggct</t>
  </si>
  <si>
    <t>tgcaggttgctggtcacaaggacgtccttgaaggcgatccttacctgaagcagcgtctgcggct</t>
  </si>
  <si>
    <t>tgcaggttgcttcctcgaggagatggagatcgcccgcgaccaacgtggtgacggcgcggtggct</t>
  </si>
  <si>
    <t>tgcaggttgcttcctcgaggagctggagatcgcccgcgaccaacgtggtgacggcgcggtggct</t>
  </si>
  <si>
    <t>tgcaggttggaaactggatgtgattgcgacgtgtctgagtctgacaagattaggatgcctgtca</t>
  </si>
  <si>
    <t>tgcaggttggtaactggatgtgattgcgacgtgtctgagtctgacaagattaggatgcctgtca</t>
  </si>
  <si>
    <t>tgcaggttggacacactgtcgatcgctgccctgccgctgcgtgcgcgcggtcagatgaggacgg</t>
  </si>
  <si>
    <t>tgcaggttggacgcactgtcgatcgctgccctgccgctgcgtgcgcgcggtcagatgaggacgg</t>
  </si>
  <si>
    <t>tgcaggttggccgtctatcctctactctatgcatgcatgcatgcatgaatatcgatccgatccg</t>
  </si>
  <si>
    <t>tgcaggttggccgtctatcctcttctctatgcatgcatgcatgcatgaatatcgatccgatccg</t>
  </si>
  <si>
    <t>tgcaggttggcgagagcgaaacaggaccaagcagacaacatcggggtgtgcgcccaaggatcac</t>
  </si>
  <si>
    <t>tgcaggttggcgagagcgaaacaggaccaagcaggcaacatcggggtgtgcgcccaaggatcac</t>
  </si>
  <si>
    <t>tgcaggttggcgagagcgaaacaggaccaagcaggcaacatcggggtgtgcgcccgaggatcgc</t>
  </si>
  <si>
    <t>tgcaggttggcgagagcgaaacgggaccaagcaggcaacatcggggtgtgcgcccgaggatcgc</t>
  </si>
  <si>
    <t>tgcaggttggcgtgcttgaggagttgcgactgcaacgcttactccgacggcagacgatgtgctc</t>
  </si>
  <si>
    <t>tgcaggttggcgtgcttgaggagttgcgactgcaacgcttactcctacggcagacgatgtgctc</t>
  </si>
  <si>
    <t>tgcaggttggctgtgagcctgatgcagtggcctgtgggaccctcttgtgcgcatatgctaggtg</t>
  </si>
  <si>
    <t>tgcaggttggctgtgagcctgatgcagtggcttgtgggaccctcttgtgcgcatatgctaggtg</t>
  </si>
  <si>
    <t>tgcaggttggctgtgagcctgatgcagtggcttgtgggaccctcttttgcgcatatgctaggtg</t>
  </si>
  <si>
    <t>tgcaggttggctgtgcgcctgatgcagtggcttgtgggaccctcttttgcgcatatgctaggtg</t>
  </si>
  <si>
    <t>tgcaggttgggcaacatcagggactaatgctacgacgcggcggagcggcgccgccgaaaaaaaa</t>
  </si>
  <si>
    <t>tgcaggttgggcaacatcagggactaatgctgcgacgcggcggagcggcgccgccgaaaaaaaa</t>
  </si>
  <si>
    <t>tgcaggttgggcgaaaggaggaagcaagcagcagagcgacattgtctgattaggactaaaaaaa</t>
  </si>
  <si>
    <t>tgcaggttgggcgaaaggaggaagcaagcagcagagctacattgtctgattaggactaaaaaaa</t>
  </si>
  <si>
    <t>tgcaggttgggcttgaacgttgctgattcgtacgtgatagcccagttttggagagatgaaggga</t>
  </si>
  <si>
    <t>tgcaggttgggcttggacgttgctgattcgtacgtgatagcccagttttggagagatgaaggga</t>
  </si>
  <si>
    <t>tgcaggttggggacgtcttatcggacatgttacacattgatgaatatgtacagggaaggacgac</t>
  </si>
  <si>
    <t>tgcaggttggggacgtcttatcggacgtgttacacattgatgaatatgtacagggaaggacgac</t>
  </si>
  <si>
    <t>tgcaggttggggcaggaggacgcatagaacgtggtcgagagctgtgcttggacggcacaggaga</t>
  </si>
  <si>
    <t>tgcaggttggggcaggaggacgcatagaacgtggtcgagagctgtgcttgggcggcacaggaga</t>
  </si>
  <si>
    <t>tgcaggttggggcataccagtttctgcaactccgatcgggaccagtgccaacatcacaccctta</t>
  </si>
  <si>
    <t>tgcaggttggggcatgccagtttctgcaactccgatcgggaccagtgccaacatcacaccctta</t>
  </si>
  <si>
    <t>tgcaggttggggcgctgggccaaaggaggagccatggaggccgaaaaaaaaaaaaaaaaaaaaa</t>
  </si>
  <si>
    <t>tgcaggttggggcgctgggccaaaggaggagccatggatgccgaaaaaaaaaaaaaaaaaaaaa</t>
  </si>
  <si>
    <t>tgcaggttggggggttaatcctacaaccacaagattagatgaccgacaaccatttctcacttcg</t>
  </si>
  <si>
    <t>tgcaggttggtgggttaatcctacaaccacaagattagatgaccgacaaccatttctcacttcg</t>
  </si>
  <si>
    <t>tgcaggttggtatctatggttacgccgcatactcagcgagtaagtttgctcttcggggattggg</t>
  </si>
  <si>
    <t>tgcaggttggtatctatggttacgccgcgtactcagcgagtaagtttgctcttcggggattggg</t>
  </si>
  <si>
    <t>tgcaggttggtatttatggttacaccgcgtactcagcgagcaagtttgctcttcggggattggg</t>
  </si>
  <si>
    <t>tgcaggttggtatttatggttacactgcgtactcagcgagcaagtttgctcttcggggattggg</t>
  </si>
  <si>
    <t>tgcaggttggtgaggccgtccagctccgcgcccaccaacagcgcgtagtacaccatctccgccg</t>
  </si>
  <si>
    <t>tgcaggttggtgaggccgtccagctccgcgcccaccaacagcgcgtagtacaccatctccgcct</t>
  </si>
  <si>
    <t>tgcaggttggtgtcgtcgttaagtggagggcaggctttcgcctccgcgtagacgttggcctgga</t>
  </si>
  <si>
    <t>tgcaggttggtgtcgtcgttaagttgagggcaggctttcgcctccgcgtagacgttggcctgga</t>
  </si>
  <si>
    <t>tgcaggttggtgtggtgcaattgcaatacagcactgtgctttgttgctgccttgctggttgggg</t>
  </si>
  <si>
    <t>tgcaggttggtgtggtgcgattgcaatacagcactgtgctttgttgctgccttgctggttgggg</t>
  </si>
  <si>
    <t>tgcaggttggttgctgcacaactgatcatacatatgctcttatcgtttttagttttcattgttc</t>
  </si>
  <si>
    <t>tgcaggttggttgctgcacaactgatcatacatatgctcttgtcgtttttagttttcattgttc</t>
  </si>
  <si>
    <t>tgcaggttgtacatagtgctgccagcttgtgtgatctcgatgggcttggaacgtacgcgcatag</t>
  </si>
  <si>
    <t>tgcaggttgtacgtagtgctgccagcttgtgtgatctcgatgggcttggaacgtacgcgcatag</t>
  </si>
  <si>
    <t>tgcaggttgtactcaccgacgagcagatcagcaagcttggggaggaggctcggcagggcccccg</t>
  </si>
  <si>
    <t>tgcaggttgtactcgccgacgagcagatcagcaagcttggggaggaggctcggcagggcccccg</t>
  </si>
  <si>
    <t>tgcaggttgtagctgaactgctgctcctgctgttgtcccgccgccgccccgtcctgcttcttct</t>
  </si>
  <si>
    <t>tgcaggttgtagctgaactgctgctcctgctgttgtccctccgccgccccgtcctgcttcttct</t>
  </si>
  <si>
    <t>tgcaggttgtcccagttgcttcgatgcttacacctaaccaatttgaagttgaactacttactgg</t>
  </si>
  <si>
    <t>tgcaggttgttccagttgcttcgatgcttacacctaaccaatttgaagttgaactacttactgg</t>
  </si>
  <si>
    <t>tgcaggttgtccgttcagtattatttgttcactcttctttccttttcgacaacgtaaatccgct</t>
  </si>
  <si>
    <t>tgcaggttgtctgttcagtattatttgttcactcttctttccttttcgacaacgtaaatccgct</t>
  </si>
  <si>
    <t>tgcaggttgtgcatcagaattcagaaagacagaaggggctgcacctgcacagctaccaagagtg</t>
  </si>
  <si>
    <t>tgcagtttgtgcatcagaattcagaaagacagaaggggctgcacctgcacagctaccaagagtg</t>
  </si>
  <si>
    <t>tgcaggttgtgccagttatttactgatactagcgctggcagttccgaaacaaaaacaggtacca</t>
  </si>
  <si>
    <t>tgcaggttgtgccagttatttactgatactagcgctggcagttctgaaacaaaaacaggtacca</t>
  </si>
  <si>
    <t>tgcaggttgtgcggcggtgagggctccatctcctgcgaggggcgcgatcttcagacgatgaggc</t>
  </si>
  <si>
    <t>tgcaggttgtgcggcggtgagggctccatctcctgcgaggggcgcgatcttcagacgatgcggc</t>
  </si>
  <si>
    <t>tgcaggttgtggtcgcgccatggccattggttgctgatggcaacggcatgaggctggacccgtc</t>
  </si>
  <si>
    <t>tgcaggttgtggtcgcgccatggccattggttgctgatggcaacggcatgaggctggatccgtc</t>
  </si>
  <si>
    <t>tgcaggttgtgtacatcttactctcgcgctaaatcactgtgctggaaatatcagtgggtccacc</t>
  </si>
  <si>
    <t>tgcaggttgtgtacatcttactctcgtgctaaatcactgtgctggaaatatcagtgggtccacc</t>
  </si>
  <si>
    <t>tgcaggttgtgtgcacaattaatatagctgcatatgtaatctatgtttcggttgcattattgga</t>
  </si>
  <si>
    <t>tgcaggttgtgtgcacaattaatatagctgcatatgtaatctgtgtttcggttgcattattgga</t>
  </si>
  <si>
    <t>tgcaggttgttcaggatccagtttctcacatccgtgctgtgctcatcgatctgctggtactagc</t>
  </si>
  <si>
    <t>tgcaggttgttcaggattcagtttctcacatccgtgctgtgctcatcgatctgctggtactagc</t>
  </si>
  <si>
    <t>tgcaggttgttcaggattcagtttctcacatccgtgctgtgctcatcgatctgctagctcctcc</t>
  </si>
  <si>
    <t>tgcaggttgttcaggattcagtttctcacatccgtgctgtgctcatcgatctgctagctcctgc</t>
  </si>
  <si>
    <t>tgcaggttgttcgacatgtgttccatagcactttcacttcccatcttttaccatcttggaatca</t>
  </si>
  <si>
    <t>tgcaggttgttcgacatgtgttccatagcactttcacttcctatcttttaccatcttggaatca</t>
  </si>
  <si>
    <t>tgcaggttgttgctataaagcagcttaacagggatgggcttcaaggaaacagagaatttctagt</t>
  </si>
  <si>
    <t>tgcaggttgttgctataaagcagcttaacagggatgggcttcaaggaaacagagaatttcttgt</t>
  </si>
  <si>
    <t>tgcaggttgttggacctcctcgttcaactcccatccgttagatgggctccatcaaatttgcatc</t>
  </si>
  <si>
    <t>tgcaggttgttggacctcctcgttcaactcccatccgttggatgggctccatcaaatttgcatc</t>
  </si>
  <si>
    <t>tgcaggttgttggcaatgtgacccttcctctcttctttcagtcctctctgtaatgtactgcggt</t>
  </si>
  <si>
    <t>tgcagtttgttggcaatgtgacccttcctctcttctttcagtcctctctgtaatgtactgcggt</t>
  </si>
  <si>
    <t>tgcaggtttaaatcatttgcgtttgcgatacagaagacggaaccaaacagctcggtatatacac</t>
  </si>
  <si>
    <t>tgcaggtttaaatcattttcgtttgcgatacagaagacggaaccaaacagctcggtatatacac</t>
  </si>
  <si>
    <t>tgcaggtttaaatttcagacacgcactcatgcgtccagtccatctgtgacgattctgtgtttcg</t>
  </si>
  <si>
    <t>tgcaggtttaaatttcagacacgcactcatgcgtccagtccatctgtgatgattctgtgtttcg</t>
  </si>
  <si>
    <t>tgcaggtttaacatgcacgataagctgatttgtgtcaaaactagagttgtctcaaaaatgatga</t>
  </si>
  <si>
    <t>tgcaggtttaacatgcacgataagctgatttgtgtcaaaactagagttgtctccaaaatgatga</t>
  </si>
  <si>
    <t>tgcaggtttaacgacgcagtacgccctgaacacggctgcctggacgacggcgacggcgcaagag</t>
  </si>
  <si>
    <t>tgcaggtttaacgacgcagtacgccctgaacacggctgccttgacgacggcgacggcgcaagag</t>
  </si>
  <si>
    <t>tgcaggtttaagcggtgtgtgaggtttacgagcccaaggtctagctagtgcgtcgtgttgcctt</t>
  </si>
  <si>
    <t>tgcaggtttaagcggtgtgtgaggtttgcgagcccaaggtctagctagtgcgtcgtgttgcctt</t>
  </si>
  <si>
    <t>tgcaggtttacaaactttcagatagagggatttctcgatcagaaccaaaattcagggttcccca</t>
  </si>
  <si>
    <t>tgcaggtttacaaactttcagatagagggatttctcgatcagagccaaaattcagggttcccca</t>
  </si>
  <si>
    <t>tgcaggtttacacttgatggtattcgtaatggggacagggttaggccaaagttagcctacccaa</t>
  </si>
  <si>
    <t>tgcaggtttacacttgatggtattcgtaatggggacagggttaggccaaagttagcctgcccaa</t>
  </si>
  <si>
    <t>tgcaggtttacagcccttgtggagcacgacgcggtgaaggcaacccacgacattgggcgcgtgc</t>
  </si>
  <si>
    <t>tgcaggtttacagcccttgtggagcacgacgcggtgaaggcatcccacgacattgggcgcgtgc</t>
  </si>
  <si>
    <t>tgcaggtttacgcaagtagattagtacagccaccatgcaaaaaacaaaaatgcaacaagagctt</t>
  </si>
  <si>
    <t>tgcaggtttacgcaagtagattagtacagccgccatgcaaaaaacaaaaatgcaacaagagctt</t>
  </si>
  <si>
    <t>tgcaggtttacggcgcttgtggagcacgacgtggtgaaggcaacccacgacatcggccgcgtgc</t>
  </si>
  <si>
    <t>tgcaggtttacggcgcttgtggagcacgccgtggtgaaggcaacccacgacatcggccgcgtgc</t>
  </si>
  <si>
    <t>tgcaggtttactgggtgaggaagcacgtgttcgtgaaggtgtggcactccaccagggtgggcat</t>
  </si>
  <si>
    <t>tgcaggtttactgggtgaggatgcacgtgttcgtgaaggtgtggcactccaccagggtgggcat</t>
  </si>
  <si>
    <t>tgcaggtttagctgtcactgttcttgtgctgtccctcatccacatatctggctgccacctgaac</t>
  </si>
  <si>
    <t>tgcaggtttagctgtcactgttcttgtgttgtccctcatccacatatctggctgccacctgaac</t>
  </si>
  <si>
    <t>tgcaggtttagtctcaaatatttataagggctcttttgcaaaattccaagacaaaggggtatcg</t>
  </si>
  <si>
    <t>tgcaggtttagtctcaaatatttataagggctcttttgcaaaattccaagacgaaggggtatcg</t>
  </si>
  <si>
    <t>tgcaggtttatacttacgtgcatgaatgtttgtgttattacgttatactctgattcgaaaaata</t>
  </si>
  <si>
    <t>tgcaggtttatacttacgtgcatgaatgtttgtgttattgcgttatactctgattcgaaaaata</t>
  </si>
  <si>
    <t>tgcaggtttatatgcatcataattttcggaacgcatcgcaatccgtccaattataagttttgtc</t>
  </si>
  <si>
    <t>tgcaggtttatatgcatcataattttcggaatgcatcgcaatccgtccaattataagttttgtc</t>
  </si>
  <si>
    <t>tgcaggtttatctgaacctccttcacttgacttcattatcagacaagagaacaaagggcaacaa</t>
  </si>
  <si>
    <t>tgcaggtttatctgagcctccttcacttgacttcattatcagacaagagaacaaagggcaacaa</t>
  </si>
  <si>
    <t>tgcaggtttattgtacaagggatacatgcaacaaaagttgtgaacccatggctatccaagaaga</t>
  </si>
  <si>
    <t>tgcaggtttattgtacaagggatacatgcaacaaaagttgtgaacccatggctatccaagatga</t>
  </si>
  <si>
    <t>tgcaggtttattgtacaaggggatacatgcaacaaaaattgtgaacccatggctatccaagaag</t>
  </si>
  <si>
    <t>tgcaggtttattgtacaaggggatacatgcaacaaaagttgtgaacccatggctatccaagaag</t>
  </si>
  <si>
    <t>tgcaggtttcaaggtgccaagagtgcccaggaagctgacgctgctgctgccgaaccaattccct</t>
  </si>
  <si>
    <t>tgcaggtttcaaggtgccaagagtggccaggaagctgacgctgctgctgccgaaccaattccct</t>
  </si>
  <si>
    <t>tgcaggtttcactgcctggccgtgctcgctcgctgagcggaagcaaagcacacgccaaaggccg</t>
  </si>
  <si>
    <t>tgcaggtttcacttcctggccgtgctcgctcgctgagcggaagcaaagcacacgccaaaggccg</t>
  </si>
  <si>
    <t>tgcaggtttcagatcagcctcgcctaacagacaagaagaaaagaacccgacgacttccagcgtt</t>
  </si>
  <si>
    <t>tgcaggtttcagatcagcctcgcctaacagacaagaagaaaagaacccgacgacttccatcgtt</t>
  </si>
  <si>
    <t>tgcaggtttcagcaagaaaccagagcctgcctctctttgatgcaaaactagagctgtgaatgca</t>
  </si>
  <si>
    <t>tgcaggtttcagcaagaaaccagagcctgcctctctttgatgcaaagctagagctgtgaatgca</t>
  </si>
  <si>
    <t>tgcaggtttcatatgctattctaggttgtattagcacacttgtggtaggatggctgctgcactg</t>
  </si>
  <si>
    <t>tgcaggtttcatatgctattctaggttgtattagcacacttgtggtgggatggctgctgcactg</t>
  </si>
  <si>
    <t>tgcaggtttcatcagcatcgactgcggctatggcgacggcttacgctaccaggactcgttgtcg</t>
  </si>
  <si>
    <t>tgcaggtttcatcagcatcgactgcggctatggcgacggcttacgctaccaggactcgttgtct</t>
  </si>
  <si>
    <t>tgcaggtttcatcatgcgaagcacttaaataatcacgaaacagatcacaattcacaaggtaacg</t>
  </si>
  <si>
    <t>tgcaggtttcatcatgcgaagcacttaaatcatcacgaaacagatcacaattcacaaggtaacg</t>
  </si>
  <si>
    <t>tgcaggtttccacccaggcagagataaataagttcgacggaatcaagaggctctgtctgtccaa</t>
  </si>
  <si>
    <t>tgcaggtttccacccaggcagagataaataagttcggcggaatcaagaggctctgtctgtccaa</t>
  </si>
  <si>
    <t>tgcaggtttcctactttattgagcatgagcacatgacgagtattttcagaacaatagaacacta</t>
  </si>
  <si>
    <t>tgcaggtttcttactttattgagcatgagcacatgacgagtattttcagaacaatagaacacta</t>
  </si>
  <si>
    <t>tgcaggtttcctagatcatatcgtcaggtagtgtgtgctctgtgctcacatgtggagttgcgtc</t>
  </si>
  <si>
    <t>tgcaggtttcctagatcatatcgtcaggtagtgtgtgctctgtgctcacgtgtggagttgcgtc</t>
  </si>
  <si>
    <t>tgcaggtttcctcagcccatggaaaagattatgtgtcgaatcgattggatccaactatacatat</t>
  </si>
  <si>
    <t>tgcaggtttcctcagcccatggacaagattatgtgtcgaatcgattggatccaactatacatat</t>
  </si>
  <si>
    <t>tgcaggtttcgatcagcctcgcctaacagacaagaagaaaagaacccgacgacttccaaggatt</t>
  </si>
  <si>
    <t>tgcaggtttcgatcagcctcgcctaacagaccagaagaaaagaacccgacgacttccaaggatt</t>
  </si>
  <si>
    <t>tgcaggtttcgatgttccttcacctgcatctgcgtacaccaacatgtggtccttagtatagtcg</t>
  </si>
  <si>
    <t>tgcaggtttcgatgttccttcacctgcatctgcgtacaccaacatgttgtccttagtatagtcg</t>
  </si>
  <si>
    <t>tgcaggtttcgcagcgcggagatgcctggagggaaatggccagtcaggcgattgttgctgagcg</t>
  </si>
  <si>
    <t>tgcaggtttcgcagcgcggagctgcctggagggaaatggccagtcaggcgattgttgctgagcg</t>
  </si>
  <si>
    <t>tgcaggtttctaacgaatctggctggcacgcttttcagctcacccgctggccgctgctggctgc</t>
  </si>
  <si>
    <t>tgcaggtttctaacgaatctggctggctcgcttttcagctcacccgctggccgctgctggctgc</t>
  </si>
  <si>
    <t>tgcaggtttctccccgctatacttacgtgtcttattgcggtcactgaagtcctcatactacttt</t>
  </si>
  <si>
    <t>tgcaggtttctccccgctatagttacgtgtcttattgcggtcactgaagtcctcatactacttt</t>
  </si>
  <si>
    <t>tgcaggtttctccgctatacttacgtgtcttattgcggtcactgaagtcctcatactacttatg</t>
  </si>
  <si>
    <t>tgcaggtttctccgctatacttacgtgtcttattgcggtcactgaagtcctcgtactacttatg</t>
  </si>
  <si>
    <t>tgcaggtttctctcaacttcattcaatacatccttgcttgctcccctcaacagaacagtacatg</t>
  </si>
  <si>
    <t>tgcaggtttctctcaacttcattctatacatccttgcttgctcccctcaacagaacagtacatg</t>
  </si>
  <si>
    <t>tgcaggtttctctctgtcagttgtgcaccagcaaatgggcaaagatgaggagagctaccaccac</t>
  </si>
  <si>
    <t>tgcaggtttctctctgttagttgtgcaccagcaaatgggcaaagatgaggagagctaccaccac</t>
  </si>
  <si>
    <t>tgcaggtttctctggatctgcaacacacgccaccaaaaaagaaaaagttaccaaatgtcacgaa</t>
  </si>
  <si>
    <t>tgcaggtttctctggatctgcaacacacgccaccaaaaaagaaaaagttaccaagtgtcacgaa</t>
  </si>
  <si>
    <t>tgcaggtttctgaaggttgggctcctctgcacccaagacacgaaacggcggccagggatgtcta</t>
  </si>
  <si>
    <t>tgcaggtttctgaaggttgggctcctctgcacccaagacatgaaacggcggccagggatgtcta</t>
  </si>
  <si>
    <t>tgcaggtttctgaaggttgggctcctctgcacccaagacgtcacgaaacggcggccagggatgt</t>
  </si>
  <si>
    <t>tgcaggtttctgaaggttgggctcctctgcacccaagacgtcacgaaacggcgtccagggatgt</t>
  </si>
  <si>
    <t>tgcaggtttctgctgctatatgtaggatttgagcaactcaaacagctatcgttccatcatatgt</t>
  </si>
  <si>
    <t>tgcaggtttctgctgctatatgtaggctttgagcaactcaaacagctatcgttccatcatatgt</t>
  </si>
  <si>
    <t>tgcaggtttcttcaggatcaccccactgtccctgcttggcttacgtgaggaaattgaccgtgga</t>
  </si>
  <si>
    <t>tgcaggtttcttcaggttcaccccactgtccctgcttggcttacgtgaggaaattgaccgtgga</t>
  </si>
  <si>
    <t>tgcaggtttcttcttgcagcagtgctgtgccgaggacattctacaatgtgcaggatttttcttc</t>
  </si>
  <si>
    <t>tgcaggtttcttcttgcagcagtgctgtgccgaggacattctgcaatgtgcaggatttttcttc</t>
  </si>
  <si>
    <t>tgcaggtttgacagcaaattgctagcgctcctatcagtcagatggcccaggaatcgcaggatcg</t>
  </si>
  <si>
    <t>tgcaggtttgacggcaaattgctagcgctcctatcagtcagatggcccaggaatcgcaggatcg</t>
  </si>
  <si>
    <t>tgcaggtttgcaaagatttccgcaatccataacttggggcatttaactttttgcaatcatgagt</t>
  </si>
  <si>
    <t>tgcaggtttgcaaagatttccgcactccataacttggggcatttaactttttgcaatcatgagt</t>
  </si>
  <si>
    <t>tgcaggtttgcaatgatggtgagtgagtcactcaggctcacccccatccgagactccttcgctc</t>
  </si>
  <si>
    <t>tgcaggtttgcaatgatggtgagtgagtcactcaggctcacctccatccgagactccttcgctc</t>
  </si>
  <si>
    <t>tgcaggtttgccatccagatcaaagtgttctagctatttacaagaccaccatgttcatcccccc</t>
  </si>
  <si>
    <t>tgcaggtttgccatccagatcaaagtgttctagctatttacaagaccaccatgttcatccctcc</t>
  </si>
  <si>
    <t>tgcaggtttgcggggtcgtgatacagacattttcagagacaaattaaatgacgcaattacaaca</t>
  </si>
  <si>
    <t>tgcaggtttgcggggtcgtgatacagacattttcagagacaaattaaatgacgctattacaaca</t>
  </si>
  <si>
    <t>tgcaggtttgctcagtcaaactcacgcagtttgcagtttaacactccgcagacctgatgcgcga</t>
  </si>
  <si>
    <t>tgcaggtttgctcagtcaaactcacgcagtttgcagtttagcactccgcagacctgatgcgcga</t>
  </si>
  <si>
    <t>tgcaggtttgctttggccttcggtgccctcgacgccagcatcaagaaatctctctgcattgatt</t>
  </si>
  <si>
    <t>tgcaggtttgctttggccttgggtgccctcgacgccagcatcaagaaatctctctgcattgatt</t>
  </si>
  <si>
    <t>tgcaggtttggcagcatctgtccaattgtcaaattctccctgcttgtatcgtcacacgtgcaca</t>
  </si>
  <si>
    <t>tgcaggtttggcagcatctgtgcaattgtcaaattctccctgcttgtatcgtcacacgtgcaca</t>
  </si>
  <si>
    <t>tgcaggtttggcggccatggaagatgtgagatcgttgacgaggacgacgagcgagagatgcgct</t>
  </si>
  <si>
    <t>tgcaggtttggcggccatggaagctgtgagatcgttgacgaggacgacgagcgagagatgcgct</t>
  </si>
  <si>
    <t>tgcaggtttgggagcagccgacacaagaagcgggtgtggaggttaaacaacctctcaccacgac</t>
  </si>
  <si>
    <t>tgcaggtttgggagcagccgacacaggaagcgggtgtggaggttaaacaacctctcaccacgac</t>
  </si>
  <si>
    <t>tgcaggtttggtaactctgaacttgtgatgagaaaatatgaggacgggtgagcatggttctctg</t>
  </si>
  <si>
    <t>tgcaggtttggtaactctgaatttgtgatgagaaaatatgaggacgggtgagcatggttctctg</t>
  </si>
  <si>
    <t>tgcaggtttggtttggccgcggcgcccacgcactgctgcggcgtcgcgttcgctccaacaatta</t>
  </si>
  <si>
    <t>tgcaggtttggtttggccgcggcgcccacgcgctgctgcggcgtcgcgttcgctccaacaatta</t>
  </si>
  <si>
    <t>tgcaggtttgtcgtcagctcgttcctccatcgacgatgatgacgagtgccaaagctggcagtcg</t>
  </si>
  <si>
    <t>tgcaggtttgtcgtcagctcgttcctccgtcgacgatgatgacgagtgccaaagctggcagtcg</t>
  </si>
  <si>
    <t>tgcaggtttgttcatctgttggacaactgagaatggttcgagaggtacattgttatgctttaaa</t>
  </si>
  <si>
    <t>tgcaggtttgttcatctgttggacaactgagaatggttcgggaggtacattgttatgctttaaa</t>
  </si>
  <si>
    <t>tgcaggtttgttcctccgatgctgtttcgatgttgcattgtgaaacagcatggacgctgagctc</t>
  </si>
  <si>
    <t>tgcaggtttgttcctccgatgctgttttgatgttgcattgtgaaacagcatggacgctgagctc</t>
  </si>
  <si>
    <t>tgcaggtttgttcttgtgattgctcaatggatcattctaatgactgtaggtttgttcttgtgat</t>
  </si>
  <si>
    <t>tgcaggtttgttcttgtgattgctgaatggatcattctaatgactgtaggtttgttcttgtgat</t>
  </si>
  <si>
    <t>tgcaggttttacgaatccaatgttcccagtctgggccattgtgttggttagtctcagttccagc</t>
  </si>
  <si>
    <t>tgcaggttttacgaatccaatgttcccagtctgggccattgtgttggttagtctccgttccagc</t>
  </si>
  <si>
    <t>tgcaggttttacgttacagcgcacgccgcactttctcacctgggtgctcccacacaggagtcgc</t>
  </si>
  <si>
    <t>tgcaggttttacgttacagcgcacgccgcactttctcacctgggtgctcccagacaggagtcgc</t>
  </si>
  <si>
    <t>tgcaggttttagtggtaaacaaaacacaacactatacctacaccatcagtattagtggttaatg</t>
  </si>
  <si>
    <t>tgcaggttttagtggtaaacaaaacacaacactatacctacgccatcagtattagtggttaatg</t>
  </si>
  <si>
    <t>tgcaggttttcctctgaagctgccttgcgaatgagcctgagggactcggcaaaatcgtccagga</t>
  </si>
  <si>
    <t>tgcaggttttcctctgaagctgccttgcgaatgagcctgagggactcggcaaagtcgtccagga</t>
  </si>
  <si>
    <t>tgcaggttttcctcttgcagggacctcatagagagcggaccatctgggtgccacggccaccaat</t>
  </si>
  <si>
    <t>tgcaggttttcctcttgcagggacctcatagcgagcggaccatctgggtgccacggccaccaat</t>
  </si>
  <si>
    <t>tgcaggttttcgttccttgcataatgcatgaatcaacaagttaatctccactgttgtggggaag</t>
  </si>
  <si>
    <t>tgcaggttttcgttccttgcataatgcgtgaatcaacaagttaatctccactgttgtggggaag</t>
  </si>
  <si>
    <t>tgcaggttttctggcaggaagagtcagatcaaattgtgttatcactgctgtgttcccagctctt</t>
  </si>
  <si>
    <t>tgcaggttttctggcaggaagagtcggatcaaattgtgttatcactgctgtgttcccagctctt</t>
  </si>
  <si>
    <t>tgcaggttttgcagacgcgcccgtccatgtaattccaggcgcagaagtactcgttgtgccatct</t>
  </si>
  <si>
    <t>tgcaggttttgcagacgcgcccgtccatgtagttccaggcgcagaagtactcgttgtgccatct</t>
  </si>
  <si>
    <t>tgcaggttttgccgttgggaagaaacgagcagcgtctagagatgggacttgcgatggtgctcgc</t>
  </si>
  <si>
    <t>tgcaggttttgccgttgggaagaaacgagcagcgtctagagatggggcttgcgatggtgctcgc</t>
  </si>
  <si>
    <t>tgcaggttttgcctctaccatactaactgctgtctcaaaccttgtctgttcacgaaatttttgc</t>
  </si>
  <si>
    <t>tgcaggttttgcctctatcatactaactgctgtctcaaaccttgtctgttcacgaaatttttgc</t>
  </si>
  <si>
    <t>tgcaggttttggatgcgcattttcagttacagtcatcatacagaaaaccagtaacaagtacaac</t>
  </si>
  <si>
    <t>tgcaggttttggatgcgcattttcagttacagtcatcatacagaaaaccagtgacaagtacaac</t>
  </si>
  <si>
    <t>tgcaggttttggatggctatatcattgcattcaagttctgaagtttcaacttcctttcagacaa</t>
  </si>
  <si>
    <t>tgcaggttttggatggctatatcattgcattcaagttcttaagtttcaacttcctttcagacaa</t>
  </si>
  <si>
    <t>tgcaggttttggcagccactccgttctgccactcggctccaaaccaaacgggaaaaggggcact</t>
  </si>
  <si>
    <t>tgcaggttttggcagccactccgttctgccactcggctccaaaccaaatgggaaaaggggcact</t>
  </si>
  <si>
    <t>tgcaggttttgggattattgggatggcggccacggccagccaaggccaacaacgacaggacggg</t>
  </si>
  <si>
    <t>tgcaggttttgggattattgggatggcggccacggcccgccaaggccaacaacgacaggacggg</t>
  </si>
  <si>
    <t>tgcaggttttggtccatcgggacttttgacttttcacaatcgaaaggagaaacgccatgcagcg</t>
  </si>
  <si>
    <t>tgcaggttttggtctatcgggacttttgacttttcacaatcgaaaggagaaacgccatgcagcg</t>
  </si>
  <si>
    <t>tgcaggttttgtgccaggatatttcaggcaagatggttcacttgcaaagttccgcttgcgtgaa</t>
  </si>
  <si>
    <t>tgcaggttttgtgccaggatatttcaggcaagatggttcacttgcaaagttccgcttgcgtgat</t>
  </si>
  <si>
    <t>tgcaggttttgtggtgagaaaaaaacgagatgaacctatcagacatctacattcacacagcttt</t>
  </si>
  <si>
    <t>tgcaggttttgtggtgagaaaaaaacgagatgaacctatcagacatctacgttcacacagcttt</t>
  </si>
  <si>
    <t>tgcaggtttttaattaagattcaagcaggcgattgcgatgcgactggttagatcgagccgattc</t>
  </si>
  <si>
    <t>tgcaggtttttaattaagattcaagcaggcgattgcgatgcgactggttagatctagccgattc</t>
  </si>
  <si>
    <t>tgcaggtttttatcaggaactcgcggtgcaagagagttttccatttcctgggtgcttccctcgc</t>
  </si>
  <si>
    <t>tgcaggtttttatctggaactcgcggtgcaagagagttttccatttcctgggtgcttccctcgc</t>
  </si>
  <si>
    <t>tgcaggtttttgaggtgctctatctcagtcggaatggttccagatatttcatttgttcgtaaca</t>
  </si>
  <si>
    <t>tgcaggtttttgaggtgttctatctcagtcggaatggttccagatatttcatttgttcgtaaca</t>
  </si>
  <si>
    <t>tgcagtaaaaaaattatgtagacttagttgtatcgcactttttgcctatcttgttactactttt</t>
  </si>
  <si>
    <t>tgcagtaaaaaaattatgtagacttagttgtgtcgcactttttgcctatcttgttactactttt</t>
  </si>
  <si>
    <t>tgcagtaaaaaatctttctccatgcgatgcgaggactgacactcgagtcgagtggaatcggagt</t>
  </si>
  <si>
    <t>tgcagtaaaaaatctttctccatgcgatgcgaggactgacactcgagtcgagtgtaatcggagt</t>
  </si>
  <si>
    <t>tgcagtaaaaactaaagaccaaggctcaaggtcagcttctctatctaaagttttaaacccatca</t>
  </si>
  <si>
    <t>tgcagtaaaaactaaagaccaaggctcaaggtcagcttctctatctaaagttttaaacccatcg</t>
  </si>
  <si>
    <t>tgcagtaaaaacttttttgcattcaacctacaagaagaggttgttccctaaaggttccttgctg</t>
  </si>
  <si>
    <t>tgcagtaaaaacttttttgcattcaacctacaagaagaggttgttccctcaaggttccttgctg</t>
  </si>
  <si>
    <t>tgcagtaaaaatctccgactcttcgatccagctgcgaaattgcccgctcgactcggtcagccgc</t>
  </si>
  <si>
    <t>tgcagtaaaaatctccgactcttcgatccagctgcgaaattgcccgcttgactcggtcagccgc</t>
  </si>
  <si>
    <t>tgcagtaaaacatagattaactctatatgtaaatcatgggaagctgataatataatgggaattg</t>
  </si>
  <si>
    <t>tgcagtaaaacatagattaactctatatgtaaatcatgggaggctgataatataatgggaattg</t>
  </si>
  <si>
    <t>tgcagtaaaaccctgacagacggtgccattacatacaggatggtgctgctacctgctctgctaa</t>
  </si>
  <si>
    <t>tgcagtataaccctgacagacggtgccattacatacaggatggtgctgctacctgctctgctaa</t>
  </si>
  <si>
    <t>tgcagtaaaactgttctttggatgatgggattaatcacgtcgatcgatcgactgaataagttta</t>
  </si>
  <si>
    <t>tgcagtaaaactgttctttggatgatgggattaatcacgtcggtcgatcgactgaataagttta</t>
  </si>
  <si>
    <t>tgcagtaaaagatcaatcctatacgaaagaggtgaggcactgaggtgatcggtttgttgagttt</t>
  </si>
  <si>
    <t>tgcagtaaaagatcaatcctatacgaaagaggtgaggcactgaggtgatcggtttgttgggttt</t>
  </si>
  <si>
    <t>tgcagtaaaagcgcagaaataaacagatctgttagaaaaactgttctgagattacgaggcggcg</t>
  </si>
  <si>
    <t>tgcagtaaaagcgccgaaataaacagatctgttagaaaaactgttctgagattacgaggcggcg</t>
  </si>
  <si>
    <t>tgcagtaaaaggccccgtttgggagcaagcgagggcaaagcgcagcgcaggtgtagtaaaaccg</t>
  </si>
  <si>
    <t>tgcagtaaaaggcgccgtttgggagcaagcgagggcaaagcgcagcgcaggtgtagtaaaaccg</t>
  </si>
  <si>
    <t>tgcagtaaaataaaaaatggatccaatcgggcccccatgcttgcacccccatccagccatcccc</t>
  </si>
  <si>
    <t>tgcagtaaaataaaaaatggatccaatcgggcccccatgcttgctcccccatccagccatcccc</t>
  </si>
  <si>
    <t>tgcagtaaaatccaggtcgaaaacgcctgcccatgatcgacaacccccaatacactaaaacaca</t>
  </si>
  <si>
    <t>tgcagtaaaatccaggtcgagaacgcctgcccatgatcgacaacccccaatacactaaaacaca</t>
  </si>
  <si>
    <t>tgcagtaaaatgatagcggcggagcggcacaaaatgtgcgaacttggaatacttgtcgaccaca</t>
  </si>
  <si>
    <t>tgcagtaaaatgatggcggcggagcggcacaaaatgtgcgaacttggaatacttgtcgaccaca</t>
  </si>
  <si>
    <t>tgcagtaaaatgcagccaggaaaaaaagaagcccgaatcggcaaataaaaaacgaccaaagcac</t>
  </si>
  <si>
    <t>tgcagtaaaatgcagccaggaaaaaaagcagcccgaatcggcaaataaaaaacgaccaaagcac</t>
  </si>
  <si>
    <t>tgcagtaaaatgcagccaggaaaaaagaagcccgaatcggcaaataaaaaacgaccaaagcaca</t>
  </si>
  <si>
    <t>tgcagtaaaatgctgccaggaaaaaagaagcccgaatcggcaaataaaaaacgaccaaagcaca</t>
  </si>
  <si>
    <t>tgcagtaaaatgcagccaggcaacaacagaacccgaatcggtaaataacaaaacgaccgaagca</t>
  </si>
  <si>
    <t>tgcagtaaaatgcagccaggcaacaacataacccgaatcggtaaataacaaaacgaccgaagca</t>
  </si>
  <si>
    <t>tgcagtaaacaatttgggctctatagtccttatagctgtcatgactatgtgcatccttttgttc</t>
  </si>
  <si>
    <t>tgcagtaaacaatttgggctctatagtccttatagctgtcatgactatgtgcatctttttgttc</t>
  </si>
  <si>
    <t>tgcagtaaacactgcaaaaacattgctaccctagcacaagttctcactgaaactcaagcgtctt</t>
  </si>
  <si>
    <t>tgcagtaaacactgcaaaaacattgctaccctagcacaagttttcactgaaactcaagcgtctt</t>
  </si>
  <si>
    <t>tgcagtaaacagccgcagccgcagggctgcgagaagtgcagccgagcaagctgaatggaattct</t>
  </si>
  <si>
    <t>tgcagtaaacagccgcagtcgcagggctgcgagaagtgcagccgagcaagctgaatggaattct</t>
  </si>
  <si>
    <t>tgcagtaaacagctgtaaagtgtgtcgccgtcacggcatccgagttagatcccctcgacaacag</t>
  </si>
  <si>
    <t>tgcagtaaacagctgtaaagtgtgtcgccgtcacggcatcggagttagatcccctcgacaacag</t>
  </si>
  <si>
    <t>tgcagtaaacagtagccaatctcctgcaaaagcacagagaataaaactgacaggcacaggcaaa</t>
  </si>
  <si>
    <t>tgcagtaaacagtagccaatctcctgcacaagcacagagaataaaactgacaggcacaggcaaa</t>
  </si>
  <si>
    <t>tgcagtaaacatgcagtcatgcccacactttagtgccaagatataagacttaagaagcgacaat</t>
  </si>
  <si>
    <t>tgcagtaaacatgcagtcatgcccacactttagtgccaagatatatgacttaagaagcgacaat</t>
  </si>
  <si>
    <t>tgcagtaaacccaaatcctagctttcgaggcactaccccaaatttacacatcattgtcggcctc</t>
  </si>
  <si>
    <t>tgcagtaaacccaaatcctagctttcgaggcactacctcaaatttacacatcattgtcggcctc</t>
  </si>
  <si>
    <t>tgcagtaaactgatgattaccagcaaataaacaagccaactaaagttaccaatcgctcgatcac</t>
  </si>
  <si>
    <t>tgcagtaaactgatgattaccagcaaataaacaagccaactaaagtttccaatcgctcgatcac</t>
  </si>
  <si>
    <t>tgcagtaaactgtatgtattgggagaagaggtttccaccattactgagtatgaatcagttacag</t>
  </si>
  <si>
    <t>tgcagtaaactgtatgtattgggagaagaggtttccaccattactgagtatggatcagttacag</t>
  </si>
  <si>
    <t>tgcagtaaacttcaccagggaggcaaaattggttagcgtcatacttgtttataacacaaaacat</t>
  </si>
  <si>
    <t>tgcagtaaacttcacctgggaggcaaaattggttagcgtcatacttgtttataacacaaaacat</t>
  </si>
  <si>
    <t>tgcagtaaactttgtttataaatttacttaatttagaaaacaaaaaataatcaactgttatctg</t>
  </si>
  <si>
    <t>tgcagtaaactttgtttataaatttatttaatttagaaaacaaaaaataatcaactgttatctg</t>
  </si>
  <si>
    <t>tgcagtaaagactcatgccatcatccttgtgctcaactcatcttcctccacattcaaaactgtg</t>
  </si>
  <si>
    <t>tgcagtaaagactcatgccgtcatccttgtgctcaactcatcttcctccacattcaaaactgtg</t>
  </si>
  <si>
    <t>tgcagtaaagactgcaaaaaacagtgctaccctagcacaagttctcactgaaactcaagcgact</t>
  </si>
  <si>
    <t>tgcagtaaagactgcaaaaaacagtgctaccctagcacaagttctcactgaaactcaagcgtct</t>
  </si>
  <si>
    <t>tgcagtaaagagccccatcaaagcaaaaagttaccgactagtttggaggtaagattaggataaa</t>
  </si>
  <si>
    <t>tgcagtaaagagcccgatcaaagcaaaaagttaccgactagtttggaggtaagattaggataaa</t>
  </si>
  <si>
    <t>tgcagtaaagagggcgatgtccatctcatccactgggagcttcattcccacccatggtctctgc</t>
  </si>
  <si>
    <t>tgcagtatagagggcgatgtccatctcatccactgggagcttcattcccacccatggtctctgc</t>
  </si>
  <si>
    <t>tgcagtaaagatgtgtcgatgcttgctgatgggtattcacaagtttgcttcaacgtgcagattc</t>
  </si>
  <si>
    <t>tgcagtaaagatgtgtcggtgcttgctgatgggtattcacaagtttgcttcaacgtgcagattc</t>
  </si>
  <si>
    <t>tgcagtaaagctagccaatttctgctgccattgcgtcgaagcctaccatcgccgccatggtcat</t>
  </si>
  <si>
    <t>tgcagtaaagctagccaatttctgctgccattgcgtcgaagcctaccatcggcgccatggtcat</t>
  </si>
  <si>
    <t>tgcagtaaaggagagggtgaaggtgcaagtaacagagaagacatcacctggcatcaagcgcaag</t>
  </si>
  <si>
    <t>tgcagtaaaggagagggtgaaggtgcaagtaactgagaagacatcacctggcatcaagcgcaag</t>
  </si>
  <si>
    <t>tgcagtaaaggccaggttgctgagtagtgaccccctgtctggacagcagctctcgcgctttgag</t>
  </si>
  <si>
    <t>tgcagtaaaggccaggttgctgagtagtgaccccctgtctggacagcagctctcgtgctttgag</t>
  </si>
  <si>
    <t>tgcagtaaaggctttgacggccctctgcggactggacgacgccacagcgacggacgaccactgt</t>
  </si>
  <si>
    <t>tgcagtaaaggctttgatggccctctgcggactggacgacgccacagcgacggacgaccactgt</t>
  </si>
  <si>
    <t>tgcagtaaagtgcagtgcgcccgatcgatcgagccgagcaggcaactagctagcttatgtgcaa</t>
  </si>
  <si>
    <t>tgcagtaaagtgcagtgcgcccgatcgatcgagccgagcaggcagctagctagcttatgtgcaa</t>
  </si>
  <si>
    <t>tgcagtaaatataaaatcaaagattgtttctacaagaaaaaaagctaaatgtatcaaagtgtaa</t>
  </si>
  <si>
    <t>tgcagtaaatataagatcaaagattgtttctacaagaaaaaaagctaaatgtatcaaagtgtaa</t>
  </si>
  <si>
    <t>tgcagtaaatccaagcaatggaacctgaaccaggaaaccttaccgacacttgagcaaaccattt</t>
  </si>
  <si>
    <t>tgcagtaaatccaagcaatggaacctgaaccaggaaaccttaccgacacttgagcaaatcattt</t>
  </si>
  <si>
    <t>tgcagtaaatctgcaaatgaccctctctgtccactctaaatttgtctctgacttataagaattt</t>
  </si>
  <si>
    <t>tgcagtaaatctgcaaatgaccctctctgtccactctaaatttgtctctgacttatcagaattt</t>
  </si>
  <si>
    <t>tgcagtaaatggctgttccgctcgcctcgcctgcgcgcactcaacacagacgctccccccctcg</t>
  </si>
  <si>
    <t>tgcagtaaatggctgttccgctcgcctcgcctgcgcgcactcaacacagacgctccccctctcg</t>
  </si>
  <si>
    <t>tgcagtaaatgtgtgaaggaactgtttccagttaaagcttctttaaattaatgacctgtttgct</t>
  </si>
  <si>
    <t>tgcagtaaatgtgtgaaggatctgtttccagttaaagcttctttaaattaatgacctgtttgct</t>
  </si>
  <si>
    <t>tgcagtaaattctggattcatgtaaccatctactagatggcacacataaaaacacgaacagact</t>
  </si>
  <si>
    <t>tgcagtaaattctggattcatgtaaccatctactagatggcacacataaaaacacgaacatact</t>
  </si>
  <si>
    <t>tgcagtaacaaaaaaaaacatgtggtggtgaaggagggaaaacgactgcaacggaactgttcct</t>
  </si>
  <si>
    <t>tgcagtaacaaaaaaaaacatgtggtggtgaaggggggaaaacgactgcaacggaactgttcct</t>
  </si>
  <si>
    <t>tgcagtaacaaaactacaaaatgtgaaaaggaaacatagtagaaaacaacttttagccatagaa</t>
  </si>
  <si>
    <t>tgcagtaacaaaactacaaaatgtgaaaaggaaacatagtagaaaactacttttagccatagaa</t>
  </si>
  <si>
    <t>tgcagtaacaaacatcagcggcgcgatcagcaaacaagacgataaacggatgatgggaaccagg</t>
  </si>
  <si>
    <t>tgcagtagcaaacatcagcggcgcgatcagcaaacaagacgataaacggatgatgggaaccagg</t>
  </si>
  <si>
    <t>tgcagtaacaacccctgcatgctttcgttacgttgtgtccacgcatgcaggtgagaaatcgggc</t>
  </si>
  <si>
    <t>tgcagtaacaacccctgcatgctttcgttatgttgtgtccacgcatgcaggtgagaaatcgggc</t>
  </si>
  <si>
    <t>tgcagtaacaaccgaaatggaatttattaaagaatggcagcaacaagcacaggctactggccat</t>
  </si>
  <si>
    <t>tgcagtaacaaccgaaatggaatttattaaagaatggcagcaacaagcacaggctactgtccat</t>
  </si>
  <si>
    <t>tgcagtaacaagagtgaagaaaccattagctcgtaccctcacgattttgccttttaatgttgtt</t>
  </si>
  <si>
    <t>tgcagtaacaagagtgaagcaaccattagctcgtaccctcacgattttgccttttaatgttgtt</t>
  </si>
  <si>
    <t>tgcagtaacaagatcacagaacaaatcgcaaccaacccatttctcatggacaaaaacagagcag</t>
  </si>
  <si>
    <t>tgcagtaacaagatcacagaacaaatcgcaaccaacccatttctcattgacaaaaacagagcag</t>
  </si>
  <si>
    <t>tgcagtaacaaggctcatggcgactcgtgcaaactgtatcgctctgggcgctgctccgttgcgg</t>
  </si>
  <si>
    <t>tgcagtaacaaggctcatggcgactcgtgcaaactgtgtcgctctgggcgctgctccgttgcgg</t>
  </si>
  <si>
    <t>tgcagtaacaagtactagtaatatatgaaggagaacaatgttgttcattcgcagtgctagcaac</t>
  </si>
  <si>
    <t>tgcagtaacaagtagtagtaatatatgaaggagaacaatgttgttcattcgcagtgctagcaac</t>
  </si>
  <si>
    <t>tgcagtaacaatgaggaaccaccacatccaactgaggatacctccttgatgttggatctgaagg</t>
  </si>
  <si>
    <t>tgcagtaacaatgaggaaccaccacatccaactgaggatacctccttgatgttggatcttaagg</t>
  </si>
  <si>
    <t>tgcagtaacacaaagacaggactaccaacaaactcatcttttctctggcaatcacaagttcagc</t>
  </si>
  <si>
    <t>tgcagtaacacaaagacaggactaccaacaaactcatcttttctctggcaatcgcaagttcagc</t>
  </si>
  <si>
    <t>tgcagtaacaccgcaaggaaacaagttcggcacgttttagaattggtgcagggcagcagaaagc</t>
  </si>
  <si>
    <t>tgcagtaacagcgcaaggaaacaagttcggcacgttttagaattggtgcagggcagcagaaagc</t>
  </si>
  <si>
    <t>tgcagtaacacctgcacgcttaaaagtagctagattgtgtttgcagcagctcaaggtgagccag</t>
  </si>
  <si>
    <t>tgcagtaacatctgcacgcttaaaagtagctagattgtgtttgcagcagctcaaggtgagccag</t>
  </si>
  <si>
    <t>tgcagtaacacgtgactcgtgagagaggcgaagcaaggggcggtagctgcggctgcaaaaaagc</t>
  </si>
  <si>
    <t>tgcagtaacacgtgactcgtgagagaggcgaagcaaggggcggtagctgcggctgcaaaaacgc</t>
  </si>
  <si>
    <t>tgcagtaacacgtgggaagtttacctagtttacacaatgaaccgacaacgttacattttggtac</t>
  </si>
  <si>
    <t>tgcagtaacgcgtgggaagtttacctagtttacacaatgaaccgacaacgttacattttggtac</t>
  </si>
  <si>
    <t>tgcagtaacagaccccacatgtcaggttgttgctaggtacagtaaaaccctatctctatggtct</t>
  </si>
  <si>
    <t>tgcagtaacaggccccacatgtcaggttgttgctaggtacagtaaaaccctatctctatggtct</t>
  </si>
  <si>
    <t>tgcagtaacagaggagggacttgttgcaatatcatcaggctgcccaaaactaagctctttgctg</t>
  </si>
  <si>
    <t>tgcagtgacagaggagggacttgttgcaatatcatcaggctgcccaaaactaagctctttgctg</t>
  </si>
  <si>
    <t>tgcagtaacagccagttatcaccgcgaaaagaattatcaaacaagagaacaaaagttgaccctg</t>
  </si>
  <si>
    <t>tgcagtaacagccagttttcaccgcgaaaagaattatcaaacaagagaacaaaagttgaccctg</t>
  </si>
  <si>
    <t>tgcagtaacagctgaattagatgagacagcattcagaatcacgcgtaaacttattcgatcaccg</t>
  </si>
  <si>
    <t>tgcagtaaccgctgaattagatgagacagcattcagaatcacgcgtaaacttattcgatcaccg</t>
  </si>
  <si>
    <t>tgcagtaacagctgtggtgtggtgtggtgaggcagccgttcttcatatgccttttgcttttgct</t>
  </si>
  <si>
    <t>tgcagtaacagctgtggtgtggtgtggtgaggcagccgttctttatatgccttttgcttttgct</t>
  </si>
  <si>
    <t>tgcagtaacaggagaataaggaggttgttgtgtgggcagacatggaaggagaccattgccagca</t>
  </si>
  <si>
    <t>tgcagtaacaggagaataaggaggttgttgtgtgggcagacatggaaggagaccgttgccagca</t>
  </si>
  <si>
    <t>tgcagtaacagttttgatagcaactatatatgtgcattagctttttgcatatatttttgttcgg</t>
  </si>
  <si>
    <t>tgcagtaacagttttgatagcaactatatatgtgcgttagctttttgcatatatttttgttcgg</t>
  </si>
  <si>
    <t>tgcagtaacatagttaccatcatgattaagagttggtggatcatcagtcaaatgaaagtagaga</t>
  </si>
  <si>
    <t>tgcagtaacattgttaccatcatgattaagagttggtggatcatcagtcaaatgaaagtagaga</t>
  </si>
  <si>
    <t>tgcagtaacatccaatcgtccaccatgacaagcaatcgtcgattcaccgtcactccacctcctt</t>
  </si>
  <si>
    <t>tgcagtaacatccaatcgtccaccatgacaagcaatcgtcgatttaccgtcactccacctcctt</t>
  </si>
  <si>
    <t>tgcagtaacattcacaaaacagaattgtgcttgttcttgggccttggcactggcaggctcagaa</t>
  </si>
  <si>
    <t>tgcagtaacattcagaaaacagaattgtgcttgttcttgggccttggcactggcaggctcagaa</t>
  </si>
  <si>
    <t>tgcagtaacattttagctcttgctgcttcggagttctcatttccgctgcaatgcttcatcgaga</t>
  </si>
  <si>
    <t>tgcagtaacattttagctcttgctgcttcggagttctcatttccgctgcaatgtttcatcgaga</t>
  </si>
  <si>
    <t>tgcagtaaccaaacaatagagccacggtacatcaggtcaactagaaataaacgaacaggcccat</t>
  </si>
  <si>
    <t>tgcagtaaccaaacaatagagctacggtacatcaggtcaactagaaataaacgaacaggcccat</t>
  </si>
  <si>
    <t>tgcagtaaccaacggagcacagcaaatcaacagaacgggttacaggcatcgggcggcaacggca</t>
  </si>
  <si>
    <t>tgcagtaaccaacggagcacagcaaatcaacagaacgggttacaggcatctggcggcaacggca</t>
  </si>
  <si>
    <t>tgcagtaaccagaatagggaaacagtaaggaaggtatgcgaacggtaagcctaaaaaggatttc</t>
  </si>
  <si>
    <t>tgcagtaaccagaatagggaaacagtaaggaaggtatgcgaacggtaaggctaaaaaggatttc</t>
  </si>
  <si>
    <t>tgcagtaaccatgtgaataggtgcattcacagtaccaagagctccatcttttgtccgccgaccc</t>
  </si>
  <si>
    <t>tgcagtaaccatgtgaataggtgcattcgcagtaccaagagctccatcttttgtccgccgaccc</t>
  </si>
  <si>
    <t>tgcagtaacccaccaccagctacctggacttgagcagtctgtgaaacttgctgaaactgtggca</t>
  </si>
  <si>
    <t>tgcagtaacccaccactagctacctggacttgagcagtctgtgaaacttgctgaaactgtggca</t>
  </si>
  <si>
    <t>tgcagtaacccaccgtatgtgttgatctgagatgacatgtcaacatactcaaactgataagcat</t>
  </si>
  <si>
    <t>tgcagtaacccaccgtatgtgttgatctgagatgacatgtcaacgtactcaaactgataagcat</t>
  </si>
  <si>
    <t>tgcagtaaccctctaggttccaaattccaagcagctacatatgcggctatgacttcacgatcga</t>
  </si>
  <si>
    <t>tgcagtaaccctctaggttccaaattccaagcagctacatgtgcggctatgacttcacgatcga</t>
  </si>
  <si>
    <t>tgcagtaaccctctgcgatccacctccatagaaaacgccgcaacctgatgttcttctctggagg</t>
  </si>
  <si>
    <t>tgcagtaaccctctgcgatccacctccatagcaaacgccgcaacctgatgttcttctctggagg</t>
  </si>
  <si>
    <t>tgcagtaaccgaagatggtgacctctatggatggggttggggtcgatatggaaacttaggtctt</t>
  </si>
  <si>
    <t>tgcagtaactgaagatggtgacctctatggatggggttggggtcgatatggaaacttaggtctt</t>
  </si>
  <si>
    <t>tgcagtaaccgtccgccctctcgcgcgcacgcctcgggactctgaccatcaactcgtgaccata</t>
  </si>
  <si>
    <t>tgcagtaaccgtccgccctctcgcgcgcacgcctcgggactctgaccctcaactcgtgaccata</t>
  </si>
  <si>
    <t>tgcagtaacctgcaagaatatccacctgctttcgaacttgacgaaggattcaccactattcgta</t>
  </si>
  <si>
    <t>tgcagtaacctgcaagaatatccacctgctttcgaacttgatgaaggattcaccactattcgta</t>
  </si>
  <si>
    <t>tgcagtaacctgcatgctgctggactggaggttgcagacgagacgacaatgcgggccgtgtgac</t>
  </si>
  <si>
    <t>tgcagtaacctgcatgctgctggtctggaggttgcagacgagacgacaatgcgggccgtgtgac</t>
  </si>
  <si>
    <t>tgcagtaacctggagaatagaactataaagttgtgttgtgtcaatggtgaagtgcttgctcttg</t>
  </si>
  <si>
    <t>tgcagtaacctggagaatagaactatatagttgtgttgtgtcaatggtgaagtgcttgctcttg</t>
  </si>
  <si>
    <t>tgcagtaaccttacagctcccgagcctgctcagcttcctctccttcgccgacatcgccatcgcc</t>
  </si>
  <si>
    <t>tgcagtaaccttacagctcccgagcctgctcagcttcctctccttcgccgacgtcgccatcgcc</t>
  </si>
  <si>
    <t>tgcagtaacgatacaagattttttccttcagaatttagcgttaaaaaatacaagtggaaaagca</t>
  </si>
  <si>
    <t>tgcagtaatgatacaagattttttccttcagaatttagcgttaaaaaatacaagtggaaaagca</t>
  </si>
  <si>
    <t>tgcagtaacgatcaaacgcgaggaggcaatgcatggaaaatgattcatccaggagccaccgcat</t>
  </si>
  <si>
    <t>tgcagtaacgatcaaccgcgaggaggcaatgcatggaaaatgattcatccaggagccaccgcat</t>
  </si>
  <si>
    <t>tgcagtaacgcccctcttcactcccttcatcacaccacatcaatccgtgcatgcagcaaatgac</t>
  </si>
  <si>
    <t>tgcagtaacgcccctcttcactcccttcatcacaccacatcaatccgtgcatgcagcaaatggc</t>
  </si>
  <si>
    <t>tgcagtaacggccattaatcatgtactaattatgaacgaatgaatctatacgtgcaggagcagg</t>
  </si>
  <si>
    <t>tgcagtaacggccattaatcatgtactaattatgaacgaatgaatttatacgtgcaggagcagg</t>
  </si>
  <si>
    <t>tgcagtaacggccgagcctgcacaccgaaacggtgaggaaaaggggagtgacacgagatgtgac</t>
  </si>
  <si>
    <t>tgcagtaacggccgagcctgcacaccgaaacggtgaggagaaggggagtgacacgagatgtgac</t>
  </si>
  <si>
    <t>tgcagtaacggcgccgaaaagaagcgatgtgactgacatagcatgacctgaacgaacacctcgg</t>
  </si>
  <si>
    <t>tgcagtaacggcgccgaaaagaagcgatgtgactgacatagcatgatctgaacgaacacctcgg</t>
  </si>
  <si>
    <t>tgcagtaacggtgatatcctaatccgccgcctgcaagctacatggccaaccgcggagcggggag</t>
  </si>
  <si>
    <t>tgcagtaacggtgttatcctaatccgccgcctgcaagctacatggccaaccgcggagcggggag</t>
  </si>
  <si>
    <t>tgcagtaacgtactgcacgtatccgctgtggctcaggagcaacaacaatgcatgcaagcgtcat</t>
  </si>
  <si>
    <t>tgcagtaacgtactgcacgtctccgctgtggctcaggagcaacaacaatgcatgcaagcgtcat</t>
  </si>
  <si>
    <t>tgcagtaacgtctgggacaaaaaataaggttagctttagactaagctaagggtaggcattgttg</t>
  </si>
  <si>
    <t>tgcagtaacgtctgggacaaaaaatatggttagctttagactaagctaagggtaggcattgttg</t>
  </si>
  <si>
    <t>tgcagtaactaaaaatatctcggcgctcaccgtacaccagacgagacgaattttccagagcagg</t>
  </si>
  <si>
    <t>tgcagtaactaaaaatatctcggcgctcaccgtacaccagacgagatgaattttccagagcagg</t>
  </si>
  <si>
    <t>tgcagtaactctacacgaatcggaatagtaacatgaccgtttgcgagaaaacccagggatccta</t>
  </si>
  <si>
    <t>tgcagtaactctacacgaatcggaatagtaacatgactgtttgcgagaaaacccagggatccta</t>
  </si>
  <si>
    <t>tgcagtaactctcccgcatgcactcccacatgcaaatcaatctctttctcccacctgcgttctt</t>
  </si>
  <si>
    <t>tgcagtaactctcccgcatgcactcccgcatgcaaatcaatctctttctcccacctgcgttctt</t>
  </si>
  <si>
    <t>tgcagtaactgatgcatcttctacaaccgaggggccaggagatgacgtttcacgggcatgacaa</t>
  </si>
  <si>
    <t>tgcagtaactgatgcgtcttctacaaccgaggggccaggagatgacgtttcacgggcatgacaa</t>
  </si>
  <si>
    <t>tgcagtaactggttgttgtgtcgtctgttatttggttcaggtgctcggccttatgcagacacat</t>
  </si>
  <si>
    <t>tgcagtaactggttgttgtgtcgtctgttatttggttcaggtgctcggccttatgcagacacct</t>
  </si>
  <si>
    <t>tgcagtaactgtgctgacttttactcttcagttgaccatcctaccttcaaggaggttgggaact</t>
  </si>
  <si>
    <t>tgcagtaactgtgctgacttttactcttcagtttaccatcctaccttcaaggaggttgggaact</t>
  </si>
  <si>
    <t>tgcagtaacttaccgtgcaaatgggagtctagtgtcttattggggacaaactcgtagaccagca</t>
  </si>
  <si>
    <t>tgcagtaacttaccgtgcacatgggagtctagtgtcttattggggacaaactcgtagaccagca</t>
  </si>
  <si>
    <t>tgcagtaacttgaggccgacgcggcggcagagcaagatcgctgctgtcaaatccaatttccagg</t>
  </si>
  <si>
    <t>tgcagtaacttgaggccgacgcggcggcagagcaagatcgctgctgtcaaatccaatttcctgg</t>
  </si>
  <si>
    <t>tgcagtaacttggtacattttgaggtgcacatgaaggccgacaaaggcccagaaataccataga</t>
  </si>
  <si>
    <t>tgcagtaacttggtacattttgaggtgcacatgaaggccgagaaaggcccagaaataccataga</t>
  </si>
  <si>
    <t>tgcagtaagaaaaaacttgccagcacaggatctgaggtaagctagccatggaaccaaacgcctt</t>
  </si>
  <si>
    <t>tgcagtaagaaaaaacttgccagcgcaggatctgaggtaagctagccatggaaccaaacgcctt</t>
  </si>
  <si>
    <t>tgcagtaagaaaatgaaacaagcctgactgtgaggtggcaaatatgaacagcattagacaacgc</t>
  </si>
  <si>
    <t>tgcagtaagaaaatgaatcaagcctgactgtgaggtggcaaatatgaacagcattagacaacgc</t>
  </si>
  <si>
    <t>tgcagtaagaccaagaaaccgcaatcagaatggataattcagcggtgccatgtgtgaattgtaa</t>
  </si>
  <si>
    <t>tgcagtaagaccaagaatccgcaatcagaatggataattcagcggtgccatgtgtgaattgtaa</t>
  </si>
  <si>
    <t>tgcagtaagacctggtcgtgctcgatgaggaatgcagagacctcatgtcaccgctgtaagggac</t>
  </si>
  <si>
    <t>tgcagtaagacctggtcgtgctcgatgaggaatgcagggacctcatgtcaccgctgtaagggac</t>
  </si>
  <si>
    <t>tgcagtaagacgattgaaaaactaacacgcaaataaaccacacaaggttcacagatacacacaa</t>
  </si>
  <si>
    <t>tgcagtaagacgattgaaaaactaacacgcaaataaaccacacgaggttcacagatacacacaa</t>
  </si>
  <si>
    <t>tgcagtaagatctgtatatggtattgctcctttgacattttattgagcacttgtggcttttggc</t>
  </si>
  <si>
    <t>tgcagtaagatctgtatatggtattgctcctttgacattttgttgagcacttgtggcttttggc</t>
  </si>
  <si>
    <t>tgcagtaagatgtaagaatcagttcttaaatcttaatgagttgatcagcaagacaaactatcac</t>
  </si>
  <si>
    <t>tgcagtaagatgtaagaatcagttcttaaatcttaatgagttgatcagcaagataaactatcac</t>
  </si>
  <si>
    <t>tgcagtaagcaaaggttttttttttcagtagcaatgtcccaggcagtctggatgaggagacttt</t>
  </si>
  <si>
    <t>tgcagtaagcaaaggttttttttttcagtagcaatgttccaggcagtctggatgaggagacttt</t>
  </si>
  <si>
    <t>tgcagtaagcaagtaattatgtgtgcagtaattaaggacatgtatgcacatgagaggatcctag</t>
  </si>
  <si>
    <t>tgcagtaagccagtaattatgtgtgcagtaattaaggacatgtatgcacatgagaggatcctag</t>
  </si>
  <si>
    <t>tgcagtaagcaatttacttaaaaaataaaatagccccatctcaaaagcaaaaggattaagtcca</t>
  </si>
  <si>
    <t>tgcagtaagcaatttacttaaaaagtaaaatagccccatctcaaaagcaaaaggattaagtcca</t>
  </si>
  <si>
    <t>tgcagtaagcagccacaattctatttatgtccttaaataaggaaatgttatccatggtacacta</t>
  </si>
  <si>
    <t>tgcagtaagcagccacaattctatttatgtccttaaataaggaaatgttatccatggtacactc</t>
  </si>
  <si>
    <t>tgcagtaagcatagtagaaagcattaaccacattgttacttgtataaggagcttgtagagtgct</t>
  </si>
  <si>
    <t>tgcagtaagcatagtagaaagcattaaccacattgttacttgtataaggagcttgtagagtgtt</t>
  </si>
  <si>
    <t>tgcagtaagcatgcatgcatgacatgagatcatctttcgtcaatcgaaacaagcagcacctgct</t>
  </si>
  <si>
    <t>tgcagtaagcatgcatgcatgacatgagatcatctttcgtcaatcgaagcaagcagcacctgct</t>
  </si>
  <si>
    <t>tgcagtaagcatgtgcatttcccgagcattcctcacttcgttcatatgcatcaatgatatttat</t>
  </si>
  <si>
    <t>tgcagtaagcatgtgcatttcccgagcattcctcacttcgttcatatgcatccatgatatttat</t>
  </si>
  <si>
    <t>tgcagtaagcccagcattcgaacgatctgcggtttccatgcgcctccgccctccgccgcccctg</t>
  </si>
  <si>
    <t>tgcagtaagcccagcattcgaacgatctgcggtttccatgcgcctccgccctctgccgcccctg</t>
  </si>
  <si>
    <t>tgcagtaagcctgtgatagcttttcaaacaagttttaatcaccctttttgttggggtgataaaa</t>
  </si>
  <si>
    <t>tgcagtaagcctgtgatagcttttcaaacaagtttttatcaccctttttgttggggtgataaaa</t>
  </si>
  <si>
    <t>tgcagtaagctaccgcccgccactgctaccgcttctccccacacctgctactactttattcgtc</t>
  </si>
  <si>
    <t>tgcagtaagctacctcccgccactgctaccgcttctccccacacctgctactactttattcgtc</t>
  </si>
  <si>
    <t>tgcagtaagctcgccgaccacatggatttcactctgctctttgtccatgtccttggcctcactc</t>
  </si>
  <si>
    <t>tgcagtaagctcgccgaccacatggatttcactctgctctttgtccatgtctttggcctcactc</t>
  </si>
  <si>
    <t>tgcagtaagcttctagggggctatcggtagctttataggtcagaagttgatggaccataatttt</t>
  </si>
  <si>
    <t>tgcagtaagcttctagggggctatcggtagctttataggtcagaagttgatggaccattatttt</t>
  </si>
  <si>
    <t>tgcagtaagcttggtaatcatgtccttcaaaacagacgggcagcttgtgctcagatgctcgagg</t>
  </si>
  <si>
    <t>tgcagtaagcttggtaatcatgtccttcaaaacagacgggcagtttgtgctcagatgctcgagg</t>
  </si>
  <si>
    <t>tgcagtaaggaatcaaatagcatttcgcatcaggttctcagacacgctccaatgttacagtctc</t>
  </si>
  <si>
    <t>tgcagtaaggaatcaaatagcatttcgcatcaagttctcagacacgctccaatgttacagtctc</t>
  </si>
  <si>
    <t>tgcagtaaggacttcacctacttctcccttaaaaaagaactaacatgcaggatgactagttttg</t>
  </si>
  <si>
    <t>tgcagtaaggacttcacctacttctcccttaaaaaagaactaacgtgcaggatgactagttttg</t>
  </si>
  <si>
    <t>tgcagtaaggataaacatgagaaatgtcttgcaggaggaatcaatacagtacatacaaaacaaa</t>
  </si>
  <si>
    <t>tgcagtaaggataaacatgataaatgtcttgcaggaggaatcaatacagtacatacaaaacaaa</t>
  </si>
  <si>
    <t>tgcagtaaggccatcctccgccctccatctctttgtgtggcatacccctcagccctcacccctc</t>
  </si>
  <si>
    <t>tgcagtaaggccatcctcctccctccatctctttgtgtggcatacccctcagccctcacccctc</t>
  </si>
  <si>
    <t>tgcagtaaggtaacgtccaatactgttttgcttttcggcacctttcatgtacatatatatttct</t>
  </si>
  <si>
    <t>tgcagtaaggtaacgtccaatactgttttgcttttcggcacctttcatgtatatatatatttct</t>
  </si>
  <si>
    <t>tgcagtaaggtaggctctgatgaaataaaacaaccaaacacaacggttgcatgctcagcctgtc</t>
  </si>
  <si>
    <t>tgcagtaaggtaggttctgatgaaataaaacaaccaaacacaacggttgcatgctcagcctgtc</t>
  </si>
  <si>
    <t>tgcagtaaggtcgacccctccctctacctctctgtgtggcatctccttcatccctcatacatct</t>
  </si>
  <si>
    <t>tgcagtaaggtggacccctccctctacctctctgtgtggcatctccttcatccctcatacatct</t>
  </si>
  <si>
    <t>tgcagtaaggtcgtcctcctccctccatctctttgtgtggcatacccctcagccctcacccctc</t>
  </si>
  <si>
    <t>tgcagtaaggtcgtcctcctccctccatctctttgtgtggcatacccctcagccctctcccctc</t>
  </si>
  <si>
    <t>tgcagtaagtaaatgtacatccatccatgatcgatcgtcgatgatgctgatgctgatgatgcca</t>
  </si>
  <si>
    <t>tgcagtaagtaaatgtacatccatccatgatcgatcgtcgatgatgctgatgctgatgatgccg</t>
  </si>
  <si>
    <t>tgcagtaataaaattcaagtaaacgacgcaaatcttgcaaaaaagttgcatagaaatgtggcac</t>
  </si>
  <si>
    <t>tgcagtaataaaattcaagtaagcgacgcaaatcttgcaaaaaagttgcatagaaatgtggcac</t>
  </si>
  <si>
    <t>tgcagtaataaccagcgtcatcgtcaaaactgactgcgttttgaccctactgctaaccgcatgg</t>
  </si>
  <si>
    <t>tgcagtaataaccagcgtcatcgtcaaaactgactgcgttttgaccctactgctagccgcatgg</t>
  </si>
  <si>
    <t>tgcagtaataacccccaaactcacttatagaaaataaaacatggattgaagcatcaatttaaaa</t>
  </si>
  <si>
    <t>tgcagtaataacccccaaactcacttatagaaaataaaacatggattgaagcatcaatttcaaa</t>
  </si>
  <si>
    <t>tgcagtaataactacgcgcctgtgcttttcaccgatcgatggccgccgcgatgaggttcttcgt</t>
  </si>
  <si>
    <t>tgcagtactaactacgcgcctgtgcttttcaccgatcgatggccgccgcgatgaggttcttcgt</t>
  </si>
  <si>
    <t>tgcagtaataacttctcaccgatcgatggccgccgcgatgaggttcttcgtgttgaggggagca</t>
  </si>
  <si>
    <t>tgcagtaataacttttcaccgatcgatggccgccgcgatgaggttcttcgtgttgaggggagca</t>
  </si>
  <si>
    <t>tgcagtaataagcccttttgcttgcattgtggatgccctacaggttccctgcatactgaacttg</t>
  </si>
  <si>
    <t>tgcagtaataagcccttttgcttgcattgtggatgtcctacaggttccctgcatactgaacttg</t>
  </si>
  <si>
    <t>tgcagtaataatgggaattgggtaaaattaaagtagtaaaaccaaccttctcaattagggcctc</t>
  </si>
  <si>
    <t>tgcagtaataatgggaattgggtaaaattaaagtagtaaaactaaccttctcaattagggcctc</t>
  </si>
  <si>
    <t>tgcagtaataattgtagtattgaatcgtgggtacgggtagaccccaagcaaggcgagttagagc</t>
  </si>
  <si>
    <t>tgcagtaataattgtagtattgaatcgtgggtactggtagaccccaagcaaggcgagttagagc</t>
  </si>
  <si>
    <t>tgcagtaatacataacattgaaccgctgaagaacagcttttgcgtcatacagtcctagcaatgt</t>
  </si>
  <si>
    <t>tgcagtaatacataacattgaaccgctgacgaacagcttttgcgtcatacagtcctagcaatgt</t>
  </si>
  <si>
    <t>tgcagtaatacatacatcatcatcagcttcagctcaggctcagctgaccatctcggagctcgca</t>
  </si>
  <si>
    <t>tgcagtagtacatacatcatcatcagcttcagctcaggctcagctgaccatctcggagctcgca</t>
  </si>
  <si>
    <t>tgcagtaatacatcaaatggatctgagggagagaacgtttttgagagggatgggatgagcatcg</t>
  </si>
  <si>
    <t>tgcagtaatacatcagatggatctgagggagagaacgtttttgagagggatgggatgagcatcg</t>
  </si>
  <si>
    <t>tgcagtaatacccaatccaatccaatagccactcctcttacgtatcactccagcttgctgcaat</t>
  </si>
  <si>
    <t>tgcagtaatatccaatccaatccaatagccactcctcttacgtatcactccagcttgctgcaat</t>
  </si>
  <si>
    <t>tgcagtaatacggtgatgcttggattggcaccattaaagacactcattcctgtgcttacaaatt</t>
  </si>
  <si>
    <t>tgcagtaatatggtgatgcttggattggcaccattaaagacactcattcctgtgcttacaaatt</t>
  </si>
  <si>
    <t>tgcagtaatagtaagtgtgctgattgacatgatggaaacatccacatctctaaactttggtact</t>
  </si>
  <si>
    <t>tgcagtaatagtaagtgtgctgattgacatgatggaaacatccacatctctgaactttggtact</t>
  </si>
  <si>
    <t>tgcagtaatatgcgggacttctattcttcacgcaatccagatgcgtttcgattttaagccgaag</t>
  </si>
  <si>
    <t>tgcagtaatatgcgggacttctattcttcacgcaatccagatgcgtttcgattttaagccgacg</t>
  </si>
  <si>
    <t>tgcagtaatattccagtgatcatacgatgctgccgcgtcagactaacaatgtaattttgagagc</t>
  </si>
  <si>
    <t>tgcagtaatattccagtgatcatgcgatgctgccgcgtcagactaacaatgtaattttgagagc</t>
  </si>
  <si>
    <t>tgcagtaatattgagacttgcaccattaaagacaatcattcccgtgcctccaaatttcccaggc</t>
  </si>
  <si>
    <t>tgcagtaatattgagacttgcaccattaaagacaatcattcctgtgcctccaaatttcccaggc</t>
  </si>
  <si>
    <t>tgcagtaatattgatacttgcaccattaaagacacattaattcctgtgtggctgtacctccaaa</t>
  </si>
  <si>
    <t>tgcagtaatattgatacttgcaccattaaagacacattaattcctgtgtggctgtgcctccaaa</t>
  </si>
  <si>
    <t>tgcagtaatattgttcaattgacaacaaagtcgccactaaagatgtacattgttgtcaagacac</t>
  </si>
  <si>
    <t>tgcagtaatattgttcaattgacaacaaagtcgccactaaagatgttcattgttgtcaagacac</t>
  </si>
  <si>
    <t>tgcagtaatatttcagtgaagaatcgtgccatgctgccgcgtcagattaataataattttgaga</t>
  </si>
  <si>
    <t>tgcagtaatatttcagtgaagaatcgtgccatgctgcctcgtcagattaataataattttgaga</t>
  </si>
  <si>
    <t>tgcagtaatcacaaactttaacatatatccctgctgcctagactaggtgatagcatgatcgatc</t>
  </si>
  <si>
    <t>tgcagtaatcacaaactttaacatgtatccctgctgcctagactaggtgatagcatgatcgatc</t>
  </si>
  <si>
    <t>tgcagtaatcacaactgagaaacaagaaacaaggcatccgcagatcacaatcagtagcaacttc</t>
  </si>
  <si>
    <t>tgcagtaatcacaactgagaaacaggaaacaaggcatccgcagatcacaatcagtagcaacttc</t>
  </si>
  <si>
    <t>tgcagtaatcagcatgcttcaggttcagtctcatccatgccacaatgtcaacgccgtctccgaa</t>
  </si>
  <si>
    <t>tgcagtaatcagcatgcttcgggttcagtctcatccatgccacaatgtcaacgccgtctccgaa</t>
  </si>
  <si>
    <t>tgcagtaatccaaactcactaaagacatcttatgaaccaattaatttagactaacaatttacca</t>
  </si>
  <si>
    <t>tgcagtaatccaaactcactgaagacatcttatgaaccaattaatttagactaacaatttacca</t>
  </si>
  <si>
    <t>tgcagtaatccaggtgctgtttggtttgaagaagggcaacggcaacgtaaagacaatcgttccc</t>
  </si>
  <si>
    <t>tgcagtaatccaggtgctgtttggtttgaagaagggcaacggcaacgtaaagataatcgttccc</t>
  </si>
  <si>
    <t>tgcagtaatccagtcatggaggcgacgatcgaggaagtgtcgtccgccgtcgtgttgcttggtt</t>
  </si>
  <si>
    <t>tgcagtagtccagtcatggaggcgacgatcgaggaagtgtcgtccgccgtcgtgttgcttggtt</t>
  </si>
  <si>
    <t>tgcagtaatcccatatcacttgccatatttatcaaggcatttagaacatccatgaccattatga</t>
  </si>
  <si>
    <t>tgcagtaatcccatatcacttgccttatttatcaaggcatttagaacatccatgaccattatga</t>
  </si>
  <si>
    <t>tgcagtaatccctgctatctatcaacgaattggtacaaacacacataaaatcgcacacacatga</t>
  </si>
  <si>
    <t>tgcagtaatccctgctatctatcaacgaattggtacaaacacacataaaatcgcacgcacatga</t>
  </si>
  <si>
    <t>tgcagtaatcctcatctgaccaacagtcttcatcaaagaccttaccttaggccaattaggatta</t>
  </si>
  <si>
    <t>tgcagtaatccttatctgaccaacagtcttcatcaaagaccttaccttaggccaattaggatta</t>
  </si>
  <si>
    <t>tgcagtaatcctgcacgaagccgcattcccgtcgacaacatcacgctcgcactctaccgcaatc</t>
  </si>
  <si>
    <t>tgcagtagtcctgcacgaagccgcattcccgtcgacaacatcacgctcgcactctaccgcaatc</t>
  </si>
  <si>
    <t>tgcagtaatcggaagccaatagattgggtaaaaagtaaaactaaccttctcaatcagggcctca</t>
  </si>
  <si>
    <t>tgcagtaatcggaaggcaatagattgggtaaaaagtaaaactaaccttctcaatcagggcctca</t>
  </si>
  <si>
    <t>tgcagtaatctacagttactaaaatgttatttgctgtctgtacactgacattatcatgtcaatt</t>
  </si>
  <si>
    <t>tgcagtaatctacagttagtaaaatgttatttgctgtctgtacactgacattatcatgtcaatt</t>
  </si>
  <si>
    <t>tgcagtaatctgatgtagttcagtaatactggtccgttaagtgtgccacaagcccacaacagtt</t>
  </si>
  <si>
    <t>tgcagtaatctgatgtagttcagtaatactggtccgttaagtgtgccacaagcccacaaccgtt</t>
  </si>
  <si>
    <t>tgcagtaatgaacttgatcttgcccatcttgctgagtaaggtcataactgccttggagggaatg</t>
  </si>
  <si>
    <t>tgcagtaatgaacttgatcttgcccatcttgttgagtaaggtcataactgccttggagggaatg</t>
  </si>
  <si>
    <t>tgcagtaatgaagaaagttattatctttaacattagatggaaatacaagaatcaatacttctct</t>
  </si>
  <si>
    <t>tgcagtaatgaagaaagttattatctttaacgttagatggaaatacaagaatcaatacttctct</t>
  </si>
  <si>
    <t>tgcagtaatgaatcaggtatggttgatgcatccgtgtaacatctggtaccaggcagcagcgtcg</t>
  </si>
  <si>
    <t>tgcagtaatgaatcaggtgtggttgatgcatccgtgtaacatctggtaccaggcagcagcgtcg</t>
  </si>
  <si>
    <t>tgcagtaatgcaacgtacagcaatgggctatagacttgaaaccgagagagactagtacattctg</t>
  </si>
  <si>
    <t>tgcagtaatgcaacgtacagcaatgggctatggacttgaaaccgagagagactagtacattctg</t>
  </si>
  <si>
    <t>tgcagtaatgcactaaagtcagtggccgatggacttgattacaattaatcaggtaacgtgccag</t>
  </si>
  <si>
    <t>tgcagtaatgcactagagtcagtggccgatggacttgattacaattaatcaggtaacgtgccag</t>
  </si>
  <si>
    <t>tgcagtaatgcactttgagggtttcgagggaggcgagctcgaggagggacccagggagagtcgg</t>
  </si>
  <si>
    <t>tgcagtaatgcgctttgagggtttcgagggaggcgagctcgaggagggacccagggagagtcgg</t>
  </si>
  <si>
    <t>tgcagtaatgcagcatcgtatcatatccttgctgtggaattccactgaattattcttgcacttt</t>
  </si>
  <si>
    <t>tgcagtaatgcagcgtcgtatcatatccttgctgtggaattccactgaattattcttgcacttt</t>
  </si>
  <si>
    <t>tgcagtaatgctattacgttaataaggagtactgatatgatccaagtgcagcactagttgagca</t>
  </si>
  <si>
    <t>tgcagtaatgctattacgttaataaggagtactgatgtgatccaagtgcagcactagttgagca</t>
  </si>
  <si>
    <t>tgcagtaatgctctagaagatgattatgatcttgacaagcccaatagtgatgaggatgtacaag</t>
  </si>
  <si>
    <t>tgcagtaatgctctagaagatgattgtgatcttgacaagcccaatagtgatgaggatgtacaag</t>
  </si>
  <si>
    <t>tgcagtaatgctgagcatccatgatagaaggagaggcgccatcaaagacacatctgttcctgtg</t>
  </si>
  <si>
    <t>tgcagtaatgctgagcatccatgatagaaggggaggcgccatcaaagacacatctgttcctgtg</t>
  </si>
  <si>
    <t>tgcagtaatgcttttggaaccagaaacacacttgacgcaaaactgaatgctgactgtcaggttg</t>
  </si>
  <si>
    <t>tgcagtaatgcttttggaaccagaaacacacttgacgcacaactgaatgctgactgtcaggttg</t>
  </si>
  <si>
    <t>tgcagtaatgttcccaaattcagctcgcagtggacagagctagttcacaattaacatcattatt</t>
  </si>
  <si>
    <t>tgcagtaatgttcccaaattcagctcgcagtggacggagctagttcacaattaacatcattatt</t>
  </si>
  <si>
    <t>tgcagtaatgttttcaaatactcctcctattggtagtttcccctcgaaattgttaaaagaaata</t>
  </si>
  <si>
    <t>tgcagtaatgttttcgaatactcctcctattggtagtttcccctcgaaattgttaaaagaaata</t>
  </si>
  <si>
    <t>tgcagtaattaagcacaggagcgcgtgtcagtcggcgtcggcggcgaagcgagggatggccgat</t>
  </si>
  <si>
    <t>tgcagtaattaagcacaggatcgcgtgtcagtcggcgtcggcggcgaagcgagggatggccgat</t>
  </si>
  <si>
    <t>tgcagtaattacccccacgtcgtcgtcgactcatcatcgtctatagctccgtttggaaagcagg</t>
  </si>
  <si>
    <t>tgcagtaattacccccacgtcgtcgtcgactcatcatcgtctatagctccgtttggaacgcagg</t>
  </si>
  <si>
    <t>tgcagtaattagcagtgctgtaagcaaagaagcatattaaataaaaaggggcgtacccagtgca</t>
  </si>
  <si>
    <t>tgcagtaattagcggtgctgtaagcaaagaagcatattaaataaaaaggggcgtacccagtgca</t>
  </si>
  <si>
    <t>tgcagtaattagcctgctgaccttgttgccgaggtagcccatgatgccgcggccgacgcaggag</t>
  </si>
  <si>
    <t>tgcagtgattagcctgctgaccttgttgccgaggtagcccatgatgccgcggccgacgcaggag</t>
  </si>
  <si>
    <t>tgcagtaattaggaggatataatggtgagggctgagagagtcgcatcaaccaaaaggagggaga</t>
  </si>
  <si>
    <t>tgcagtaattaggaggatatcatggtgagggctgagagagtcgcatcaaccaaaaggagggaga</t>
  </si>
  <si>
    <t>tgcagtaattatattccttcatttccgactactgaaaccacagaacctacaccatacaagctta</t>
  </si>
  <si>
    <t>tgcagtaattatattccttcgtttccgactactgaaaccacagaacctacaccatacaagctta</t>
  </si>
  <si>
    <t>tgcagtaattatcgttgacaaacacgaaaggtgaaaggtgtggatttacgaatactccatccca</t>
  </si>
  <si>
    <t>tgcagtaattatcgttgataaacacgaaaggtgaaaggtgtggatttacgaatactccatccca</t>
  </si>
  <si>
    <t>tgcagtaattcagagacaagaactggatgctcctcgcctcttgatgtgatcggcctagctccaa</t>
  </si>
  <si>
    <t>tgcagtaattcagatacaagaactggatgctcctcgcctcttgatgtgatcggcctagctccaa</t>
  </si>
  <si>
    <t>tgcagtaattcagtatttgttttgcttactgtaaacagatcacattccaactcattggcagcac</t>
  </si>
  <si>
    <t>tgcagtaattcagtatttgttttgcttactgtaaacagatcacattccaactctttggcagcac</t>
  </si>
  <si>
    <t>tgcagtaattccaccaccttgtggataccatctcgacatgatcttatcacctgaacctgcattg</t>
  </si>
  <si>
    <t>tgcagtaattccaccaccttgtggataccatctcgacatgatcttatcacctggacctgcattg</t>
  </si>
  <si>
    <t>tgcagtaattccgataacctcagaggctcgtttcgcaaatcctccaccacaaagccctggggcg</t>
  </si>
  <si>
    <t>tgcagtaattccgataacctcggaggctcgtttcgcaaatcctccaccacaaagccctggggcg</t>
  </si>
  <si>
    <t>tgcagtaattctctgtttgcattgctccaaaattctgtcatcattctgcaatctcagttttcat</t>
  </si>
  <si>
    <t>tgcagtaattctctgtttgcgttgctccaaaattctgtcatcattctgcaatctcagttttcat</t>
  </si>
  <si>
    <t>tgcagtaattggagtacttggaactataaagctcccatacccctctagatcttttgatatagct</t>
  </si>
  <si>
    <t>tgcagtaattggagtacttggaactataaagctcccatacccctctagatcttttgatatggct</t>
  </si>
  <si>
    <t>tgcagtaattgtgagtggattcagttggtgaagtactccgtttcgcgctgacatgtgggttcaa</t>
  </si>
  <si>
    <t>tgcagtaattgtgagtggtttcagttggtgaagtactccgtttcgcgctgacatgtgggttcaa</t>
  </si>
  <si>
    <t>tgcagtaatttgttccctgtacatccataacctcgtctctaaactactactgctactccacgtt</t>
  </si>
  <si>
    <t>tgcagtaatttgttccctgtacatccataacctcgtctctaaactactactgctattccacgtt</t>
  </si>
  <si>
    <t>tgcagtacaaaagtaccgcgggcccacacgtcagccatctccaagcaatcgcctcgtgttacca</t>
  </si>
  <si>
    <t>tgcagtacaaaagtatcgcgggcccacacgtcagccatctccaagcaatcgcctcgtgttacca</t>
  </si>
  <si>
    <t>tgcagtacaaacagtacaaatcaaattgagcggccagcacatgggacaaaataatgacaatagc</t>
  </si>
  <si>
    <t>tgcagtacaaacagtacaaatcaaattgagcggccagcacatgggacaaaataatgataatagc</t>
  </si>
  <si>
    <t>tgcagtacaaacagtacaaatcaaattgagcggccagcacatgggggacaaaataatgataacc</t>
  </si>
  <si>
    <t>tgcagtacaaacagtacaaatcaaattgagcggccagcacatgggggacaaaataatgataatc</t>
  </si>
  <si>
    <t>tgcagtacaaatgaatcgcttggtatggtatcaaccaatggtaatgtcgtcgccgtgtcgcctg</t>
  </si>
  <si>
    <t>tgcagtacaaatgaatcgcttggtatggtatcaaccagtggtaatgtcgtcgccgtgtcgcctg</t>
  </si>
  <si>
    <t>tgcagtacaaatgcgattgcaacgaaggtggacccaacggatacgagttgggccttcaatgttt</t>
  </si>
  <si>
    <t>tgcagtacaaatgcgattgccacgaaggtggacccaacggatacgagttgggccttcaatgttt</t>
  </si>
  <si>
    <t>tgcagtacaacaaaccaatgattaataaagcaacagcataatgagatccacagatttatttatt</t>
  </si>
  <si>
    <t>tgcagtacaacaagccaatgattaataaagcaacagcataatgagatccacagatttatttatt</t>
  </si>
  <si>
    <t>tgcagtacaacaacagcagcccaattcagtttcaggtttgcattgttggtgcgattcagagcaa</t>
  </si>
  <si>
    <t>tgcagtacaacaacagcagcctaattcagtttcaggtttgcattgttggtgcgattcagagcaa</t>
  </si>
  <si>
    <t>tgcagtacaacaccaccaattttttgacatcaagaaactgctaaatggaatgtagagttgcatg</t>
  </si>
  <si>
    <t>tgcagtacaacaccaccaatttttttacatcaagaaactgctaaatggaatgtagagttgcatg</t>
  </si>
  <si>
    <t>tgcagtacaagaacgagtatatggaggtgcagactatgaatggtatggccgtggacgtgtacaa</t>
  </si>
  <si>
    <t>tgcagtacaagaacgagtatatggaggtgcagactatgaatggtgtggccgtggacgtgtacaa</t>
  </si>
  <si>
    <t>tgcagtacaagagagggtcaagaacgttgagccgcttctccatgaaatcccacgcatagcatga</t>
  </si>
  <si>
    <t>tgcagtacaagagagggtcaagaatgttgagccgcttctccatgaaatcccacgcatagcatga</t>
  </si>
  <si>
    <t>tgcagtacaagatgacatggtcattattcagataattgattaattcgattgagcaaccaagcat</t>
  </si>
  <si>
    <t>tgcagtacaagatgacatggtcattattcagataattgattaatttgattgagcaaccaagcat</t>
  </si>
  <si>
    <t>tgcagtacaagctcatctgctgataggaagaattttgaggcaatatgggcaacccctgtgcctc</t>
  </si>
  <si>
    <t>tgcagtacaggctcatctgctgataggaagaattttgaggcaatatgggcaacccctgtgcctc</t>
  </si>
  <si>
    <t>tgcagtacaaggaggagtatatggaggtgcagactatgaatggtatcgccatggacgtgtacaa</t>
  </si>
  <si>
    <t>tgcagtacaaggaggagtatatggaggtgcagactatgaatggtatcgccgtggacgtgtacaa</t>
  </si>
  <si>
    <t>tgcagtacaaggaggtgcaccaggaggggcaggagtacgaccactggtaccaggagctggtccg</t>
  </si>
  <si>
    <t>tgcagtacaaggaggtgcaccaggaggggcaggagtacgaccactggtaccaggagctggtctg</t>
  </si>
  <si>
    <t>tgcagtacaagggagaaaatgcatcataatcgatcactaaggctgtcaggcgtctagcgcagca</t>
  </si>
  <si>
    <t>tgcagtacaagggagaaaatgcatcataatcgatcactaaggttgtcaggcgtctagcgcagca</t>
  </si>
  <si>
    <t>tgcagtacaaggggaaggggttggctgcggtacaggtacagcggggtggatgctggcagccgaa</t>
  </si>
  <si>
    <t>tgcagtacaaggggaaggggttggctgcggtacaggtgcagcggggtggatgctggcagccgaa</t>
  </si>
  <si>
    <t>tgcagtacaagtagtaggaggtttaggatcctcttagtttcttggccttcataagaagtacctc</t>
  </si>
  <si>
    <t>tgcagtacaagtagtaggaggtttagggtcctcttagtttcttggccttcataagaagtacctc</t>
  </si>
  <si>
    <t>tgcagtacaagtgtgtacttactgtaatgctaagtctagtactggtaccaccctaaaccacttt</t>
  </si>
  <si>
    <t>tgcagtacaagtgtgtacttactgtgatgctaagtctagtactggtaccaccctaaaccacttt</t>
  </si>
  <si>
    <t>tgcagtacaatatgatgctagacatgagttggctttccgttcttgtttgcttgcattatagctc</t>
  </si>
  <si>
    <t>tgcagtacaatatgatgctagacatgagttggctttcctttcttgtttgcttgcattatagctc</t>
  </si>
  <si>
    <t>tgcagtacaattaggccgattgtgcggcctcagcaataatacagtataacagttagaggcagca</t>
  </si>
  <si>
    <t>tgcagtacaattaggccgattgtgcggcctcagcagtaatacagtataacagttagaggcagca</t>
  </si>
  <si>
    <t>tgcagtacacaacttgctagagcaccgaacaccaattttttttcttactctgagcaagacatct</t>
  </si>
  <si>
    <t>tgcagtacacaatttgctagagcaccgaacaccaattttttttcttactctgagcaagacatct</t>
  </si>
  <si>
    <t>tgcagtacacacgttcactaataaaaaaattgtctccctatcaatcatctggaaatggaagcca</t>
  </si>
  <si>
    <t>tgcagtacacacgttcactattaaaaaaattgtctccctatcaatcatctggaaatggaagcca</t>
  </si>
  <si>
    <t>tgcagtacacagtggcaatgatgggttacggccctgaagacaagaacgcggtgctggagctgac</t>
  </si>
  <si>
    <t>tgcagtacacagtggcaatgatgggttatggccctgaagacaagaacgcggtgctggagctgac</t>
  </si>
  <si>
    <t>tgcagtacacagtggcgatgatgggttacggccctgaagacaagaacgctgtgctggacctgac</t>
  </si>
  <si>
    <t>tgcagtacacagtggcgatgatgggttacggccctgaagacaagaacgctgtgctggagctgac</t>
  </si>
  <si>
    <t>tgcagtacacatagttgcaacaaataaatctctacagattacgagtaagcggtgtccatgaaag</t>
  </si>
  <si>
    <t>tgcagtacacatagttgcaacaaataaatctctacagattactagtaagcggtgtccatgaaag</t>
  </si>
  <si>
    <t>tgcagtacacatccagcctttcaccacccaacagctttttgcttgcttgatccaattgttgctt</t>
  </si>
  <si>
    <t>tgcagtacacatccagcctttcactacccaacagctttttgcttgcttgatccaattgttgctt</t>
  </si>
  <si>
    <t>tgcagtacacatgtaaatgggctaatcatttcataattacgcttataaaaacatttgcaaatgc</t>
  </si>
  <si>
    <t>tgcagtacacatgtaaatgggctaatcattttataattacgcttataaaaacatttgcaaatgc</t>
  </si>
  <si>
    <t>tgcagtacaccagtcatccttttctgctccatgggttgcggtgcattgtttagggcatgcctgg</t>
  </si>
  <si>
    <t>tgcagtacagcagtcatccttttctgctccatgggttgcggtgcattgtttagggcatgcctgg</t>
  </si>
  <si>
    <t>tgcagtacaccatctcctacaagttcccgtgcaagaacgcgttggagatgtcgagttgatgcac</t>
  </si>
  <si>
    <t>tgcagtacaccatctcctacaagttcccgtgcaagaacgtgttggagatgtcgagttgatgcac</t>
  </si>
  <si>
    <t>tgcagtacacgatgaccttggcgaggatcctggcgttgacgttgggcagcgggacgtcgttgtc</t>
  </si>
  <si>
    <t>tgcagtacacgatgaccttggcgaggatcctggcgttgacgttgggcagcgggatgtcgttgtc</t>
  </si>
  <si>
    <t>tgcagtacacggaataaaccttttcttcacaatgtttaatccttgtttatgagcgtaagcaata</t>
  </si>
  <si>
    <t>tgcagtacacggaataaacctttttttcacaatgtttaatccttgtttatgagcgtaagcaata</t>
  </si>
  <si>
    <t>tgcagtacacgtaacatactcacctcaattattctctcggataagctgaggcatgatgggatga</t>
  </si>
  <si>
    <t>tgcagtacacgtaacatactcacctcaattattctctcggatgagctgaggcatgatgggatga</t>
  </si>
  <si>
    <t>tgcagtacacgtatggtggataggtgctgacttgtcacgacacatacactaaacttatcatcgc</t>
  </si>
  <si>
    <t>tgcagtacacgtatggtggataggtgctgacttgtcacgacacatacactaaacttgtcatcgc</t>
  </si>
  <si>
    <t>tgcagtacacgtcgctccgtttgtcttctctagctctaatagtactactctttatacttttctt</t>
  </si>
  <si>
    <t>tgcagtacacgtcgctccgtttgtcttctctaggtctaatagtactactctttatacttttctt</t>
  </si>
  <si>
    <t>tgcagtacactgagtactcgatcctttttttcacccatcctaatacgcgtggtgtgttagctag</t>
  </si>
  <si>
    <t>tgcagtacactgagtactggatcctttttttcacccatcctaatacgcgtggtgtgttagctag</t>
  </si>
  <si>
    <t>tgcagtacactgcaaccaaaacacatgtcatggccttggttccacatgtgtcgcctattgacac</t>
  </si>
  <si>
    <t>tgcagtacgctgcaaccaaaacacatgtcatggccttggttccacatgtgtcgcctattgacac</t>
  </si>
  <si>
    <t>tgcagtacagaagtgttttggtgttttttccctttaggaccattttcgcaccatttttaggacc</t>
  </si>
  <si>
    <t>tgcagtacagaagtgttttggtgttttttccctttaggaccatttttgcaccatttttaggacc</t>
  </si>
  <si>
    <t>tgcagtacagacagagtacgctctgaagaagcaaatggcagagaccgaacacgtgtgaacagaa</t>
  </si>
  <si>
    <t>tgcagtacagacagagtacgctctgaagaagcaaatggcagagaccgaacacgtgtgaactgaa</t>
  </si>
  <si>
    <t>tgcagtacagactccaaaggaatcctgttcctccctccatccctgcctttctttcaggcctcct</t>
  </si>
  <si>
    <t>tgcagtacagactccaacggaatcctgttcctccctccatccctgcctttctttcaggcctcct</t>
  </si>
  <si>
    <t>tgcagtacagagcagactcgcagaagctgctattcaggaagaataagtcatcaagaagatgtga</t>
  </si>
  <si>
    <t>tgcagtacagggcagactcgcagaagctgctattcaggaagaataagtcatcaagaagatgtga</t>
  </si>
  <si>
    <t>tgcagtacagagcgtgcttcttccaccgtcaagtagctgaacattggaagaaaaaaaaaggata</t>
  </si>
  <si>
    <t>tgcagtacagagcgtgcttcttccaccgtcaagtagctgaacattggaagaaagaaaaaggata</t>
  </si>
  <si>
    <t>tgcagtacagagggagcatgtgtagacaaaactcgcctgaagatccaatacaaaccagctagct</t>
  </si>
  <si>
    <t>tgcagtacagagggagcatgtgtagacaaaactcgcctgaagatccaatacaaaccagctagtt</t>
  </si>
  <si>
    <t>tgcagtacagcagtagtactcaaatgttatttgtttctttcatggtatatggtacttcaaagca</t>
  </si>
  <si>
    <t>tgcagtacagcagtagtactcaaatgttatttgtttctttcatggtctatggtacttcaaagca</t>
  </si>
  <si>
    <t>tgcagtacagcgcagttactcaacaaggtgcgttgtggaaacggtaatgccgcccgttggtggg</t>
  </si>
  <si>
    <t>tgcagtacagcgcagttactcaacaaggtgcgttgtggaaacggtaatgctgcccgttggtggg</t>
  </si>
  <si>
    <t>tgcagtacagctacaccctgagagggcacgcttggcatcattcttcaccatctcatacaggctg</t>
  </si>
  <si>
    <t>tgcagtacagctacaccctgagagggcacgcttggcatcattcttcaccatctcgtacaggctg</t>
  </si>
  <si>
    <t>tgcagtacagctgtacagtaacgaacactttccagaccaggcacagctactgccagtctcccac</t>
  </si>
  <si>
    <t>tgcagtacagctgtacagtaacgaacactttccagaccaggcacagctactgccagtctgccac</t>
  </si>
  <si>
    <t>tgcagtacaggaagcatgaataaatatacagtaacacatggctaatttggtccatgcatcttta</t>
  </si>
  <si>
    <t>tgcagtacaggaagcatgaataaatatacagtaacacgtggctaatttggtccatgcatcttta</t>
  </si>
  <si>
    <t>tgcagtacaggattatctatcggcaaggctcggacaatggcgcagctgatgccttatgccctta</t>
  </si>
  <si>
    <t>tgcagtataggattatctatcggcaaggctcggacaatggcgcagctgatgccttatgccctta</t>
  </si>
  <si>
    <t>tgcagtacaggcagtaaataaagtagtaatgaagccgacacatggaacatattgaactttaaca</t>
  </si>
  <si>
    <t>tgcagtacaggcagtaaataaagtagtaatgaagccgacacatggaacatattgaactttgaca</t>
  </si>
  <si>
    <t>tgcagtacagtactatatgaatgaaacggtttgcatggccagtactagactaggagaaagatag</t>
  </si>
  <si>
    <t>tgcagtacagtactatatgaatgaaacggtttgcatggccagtattagactaggagaaagatag</t>
  </si>
  <si>
    <t>tgcagtacagtactcgtaccaaaattcagaagttgtttgtcatttagttaccttttcacgtact</t>
  </si>
  <si>
    <t>tgcagtacagtactcgtaccaaaattcagaagttgtttgtcatttagttaccttttcgcgtact</t>
  </si>
  <si>
    <t>tgcagtacagtagcagccccaccatgccatatcctgtctgtctagtgacagcagtaggcagtag</t>
  </si>
  <si>
    <t>tgcagtacagtagcagccccatcatgccatatcctgtctgtctagtgacagcagtaggcagtag</t>
  </si>
  <si>
    <t>tgcagtacagtagtaatatacgtgttattactataaagcagtagtaactcatggtctcatggac</t>
  </si>
  <si>
    <t>tgcagtacagtagtaatatacgtgttattactatgaagcagtagtaactcatggtctcatggac</t>
  </si>
  <si>
    <t>tgcagtacagtccatcacatcatacatgaatccatgatccatggagtgcgtacgtacgtagatg</t>
  </si>
  <si>
    <t>tgcagtacagtccatcacatcatacatgaatccattatccatggagtgcgtacgtacgtagatg</t>
  </si>
  <si>
    <t>tgcagtacataaagaatgatccgaggaaggccaggaacgagaagaagaattcccattgtggcat</t>
  </si>
  <si>
    <t>tgcagtacataaagaatgatctgaggaaggccaggaacgagaagaagaattcccattgtggcat</t>
  </si>
  <si>
    <t>tgcagtacataaagaatgatctgaggaaggccaggaatgcgaagaagaattcccatcgtggcat</t>
  </si>
  <si>
    <t>tgcagtacataaagaatgatctgaggaaggccaggaatgcgaagaagaattcccattgtggcat</t>
  </si>
  <si>
    <t>tgcagtacatactgttgctgatggtgcttttggccgtggtctggtttgttggctgcacctgatg</t>
  </si>
  <si>
    <t>tgcagtacatgctgttgctgatggtgcttttggccgtggtctggtttgttggctgcacctgatg</t>
  </si>
  <si>
    <t>tgcagtacatagatgcaagggagccgttgatatgaagagtgaggactacacaatgtaccctgct</t>
  </si>
  <si>
    <t>tgcagtacatagatgcaagggagccgttgatatgaagagtgaggactacccaatgtaccctgct</t>
  </si>
  <si>
    <t>tgcagtacataggattgaagccataggttttgctaaaggcataaagggttccctctcaaaccag</t>
  </si>
  <si>
    <t>tgcagtacataggattgaagccataggttttgctaaaggcgtaaagggttccctctcaaaccag</t>
  </si>
  <si>
    <t>tgcagtacatagtgaacacacattttcgatgaggcacagactgacacgaacaacatgacgtcat</t>
  </si>
  <si>
    <t>tgcagtacatagtgaacacacattttcgatgaggcacagactgacacgcacaacatgacgtcat</t>
  </si>
  <si>
    <t>tgcagtacatatacaatggaacaaaaatacagaataagaccatcctagtgaccactactggtgt</t>
  </si>
  <si>
    <t>tgcagtacatatacaatggaacaaaaatacagaataaggccatcctagtgaccactactggtgt</t>
  </si>
  <si>
    <t>tgcagtacatatactccccttcttatccatgttgggatagcaacttgacaacaggactagctgg</t>
  </si>
  <si>
    <t>tgcagtacatatactccccttcttattcatgttgggatagcaacttgacaacaggactagctgg</t>
  </si>
  <si>
    <t>tgcagtacatcacccccaccaatgcattatgcaagcatggaaagttggttgcatgcgatgcaag</t>
  </si>
  <si>
    <t>tgcagtacatcacccccaccaatgcattatgcatgcatggaaagttggttgcatgcgatgcaag</t>
  </si>
  <si>
    <t>tgcagtacatcattaagcagaagtacttttccatcacgtatatatatggccatatacttaaccg</t>
  </si>
  <si>
    <t>tgcagtacatcattaagcagaagtacttttccatcacgtatatatatggccatatacttaactg</t>
  </si>
  <si>
    <t>tgcagtacatccctaggattgcacctcccatctggccactaccaaccatctgcttcctgttgtt</t>
  </si>
  <si>
    <t>tgcagtacatccctaggattgcacctcccatctggccactaccaaccatctgtttcctgttgtt</t>
  </si>
  <si>
    <t>tgcagtacatcgcggagctggagcgcagcgtcacgtcgcttcaggtgcgtgcagcgtgtgtgca</t>
  </si>
  <si>
    <t>tgcagtacatctcggagctggagcgcagcgtcacgtcgcttcaggtgcgtgcagcgtgtgtgca</t>
  </si>
  <si>
    <t>tgcagtacatcgctaccactctagtgctccagtacatgcactgatcgcaaaaatccccagctca</t>
  </si>
  <si>
    <t>tgcagtacatcgctaccactctagtgttccagtacatgcactgatcgcaaaaatccccagctca</t>
  </si>
  <si>
    <t>tgcagtacatctaccaccacctggaacactccgtatgattagtataccagttacacgatagcgt</t>
  </si>
  <si>
    <t>tgcagtacatctaccatcacctggaacactccgtatgattagtataccagttacacgatagcgt</t>
  </si>
  <si>
    <t>tgcagtacatctcggagctggagcgcagcgtcacgtcgcttcaggtgcgtgtagagttccgcat</t>
  </si>
  <si>
    <t>tgcagtacatctcggagctggagcgcagcgtcacgtcgcttcaggtgcttgtagagttccgcat</t>
  </si>
  <si>
    <t>tgcagtacatgattctggttgtcaccatggaaatcaggtacattttcagatataagcagttagg</t>
  </si>
  <si>
    <t>tgcagtacatgattctggttgtcaccatggatatcaggtacattttcagatataagcagttagg</t>
  </si>
  <si>
    <t>tgcagtacatggaaaagacccatgcaagtttttactagcttgatcctaaaaaatttaactcgta</t>
  </si>
  <si>
    <t>tgcagtacatggagaagacccatgcaagtttttactagcttgatcctaaaaaatttaactcgta</t>
  </si>
  <si>
    <t>tgcagtacatggacacgaggccgcggctgacatggaaatcatcctccccgcacacaccagccct</t>
  </si>
  <si>
    <t>tgcagtacatggacacgaggccgctgctgacatggaaatcatcctccccgcacacaccagccct</t>
  </si>
  <si>
    <t>tgcagtacatggacactaatctgcaacaaatagatgggaagcgggatgagccatgaatacatga</t>
  </si>
  <si>
    <t>tgcagtacatggacactaatctggaacaaatagatgggaagcgggatgagccatgaatacatga</t>
  </si>
  <si>
    <t>tgcagtacatggtgcagaggtgcttataggcaccgatgtagaagctgccaggtattaataaaaa</t>
  </si>
  <si>
    <t>tgcagtacatggtgcagaggtgcttataggcaccgatgtagaagctgccaggtattaataaaga</t>
  </si>
  <si>
    <t>tgcagtacattcaccatcttgaatgcacccgtcccacgagcttttcatcgcggcaaaggtatct</t>
  </si>
  <si>
    <t>tgcagtacattcaccatcttgaatgcacccgtcccatgagcttttcatcgcggcaaaggtatct</t>
  </si>
  <si>
    <t>tgcagtacattcctcggatctggacagtccgcatagttaccgtcgcgttccacgagttcggacg</t>
  </si>
  <si>
    <t>tgcagtagattcctcggatctggacagtccgcatagttaccgtcgcgttccacgagttcggacg</t>
  </si>
  <si>
    <t>tgcagtacattgttggacttggatgtgtacatagatgtgtcgtattactgtttccgctgcaaat</t>
  </si>
  <si>
    <t>tgcagtacattgttggacttggatgtgtacatagatgtgtcttattactgtttccgctgcaaat</t>
  </si>
  <si>
    <t>tgcagtacatttcattactcgatcgcgcgcgtgccaaatcaaaccatgcacagtgccctttctg</t>
  </si>
  <si>
    <t>tgcagtccatttcattactcgatcgcgcgcgtgccaaatcaaaccatgcacagtgccctttctg</t>
  </si>
  <si>
    <t>tgcagtacatttgccgctaaaccactgaattaacaagttgttgggataaaatgaaatgtgatgt</t>
  </si>
  <si>
    <t>tgcagtacatttgccgctcaaccactgaattaacaagttgttgggataaaatgaaatgtgatgt</t>
  </si>
  <si>
    <t>tgcagtacatttttcgcgctcgcttggcctgcgcccctccttcaccacactcgtcggatatcct</t>
  </si>
  <si>
    <t>tgcagtacatttttcgctctcgcttggcctgcgcccctccttcaccacactcgtcggatatcct</t>
  </si>
  <si>
    <t>tgcagtaccaaataaattcgcccatgaatcagtatgcagataaagtctgccagtgaaagttacg</t>
  </si>
  <si>
    <t>tgcagtagcaaataaattcgcccatgaatcagtatgcagataaagtctgccagtgaaagttacg</t>
  </si>
  <si>
    <t>tgcagtaccaacaaaccaggctgacttcctactttcgtagctgctgcggctaattgctcccctg</t>
  </si>
  <si>
    <t>tgcagtacctacaaaccaggctgacttcctactttcgtagctgctgcggctaattgctcccctg</t>
  </si>
  <si>
    <t>tgcagtaccaacgcgtagggtactagttatctaatggaacactttatctatgacgtggttttag</t>
  </si>
  <si>
    <t>tgcagtaccagcgcgtagggtactagttatctaatggaacactttatctatgacgtggttttag</t>
  </si>
  <si>
    <t>tgcagtaccaacttatttggtccacgtactcatgtagccaggcgacgaagggaagacgtttggt</t>
  </si>
  <si>
    <t>tgcagtaccaacttatttggtccacgtactcatgtagccaggcgacgaatggaagacgtttggt</t>
  </si>
  <si>
    <t>tgcagtaccaatgtatcaacatgtctcaccatatcaagatacacgtactgaacaagcaattctg</t>
  </si>
  <si>
    <t>tgcagtaccaatgtatcaacatgtctcaccatatcaagatacacgtactgaacaagcagttctg</t>
  </si>
  <si>
    <t>tgcagtaccacagaatcaacattaactcttgtaagttcgccctatatgtaaacagggtgagcaa</t>
  </si>
  <si>
    <t>tgcagtaccacagaatgaacattaactcttgtaagttcgccctatatgtaaacagggtgagcaa</t>
  </si>
  <si>
    <t>tgcagtaccactaggaaggattgagataagcactgttgggggcaacatttgttcagtggatgat</t>
  </si>
  <si>
    <t>tgcagtaccactaggaaggattgagataagtactgttgggggcaacatttgttcagtggatgat</t>
  </si>
  <si>
    <t>tgcagtaccactaggattgagataagcactgttgggggcaacatttgctcagtggatgatactg</t>
  </si>
  <si>
    <t>tgcagtgccactaggattgagataagcactgttgggggcaacatttgctcagtggatgatactg</t>
  </si>
  <si>
    <t>tgcagtaccagatggagtctatgacggacctggcgtcagattccgagttcctgcctgagctgtc</t>
  </si>
  <si>
    <t>tgcagtaccagatggagtctatgacggacgtggcgtcagattccgagttcctgcctgagctgtc</t>
  </si>
  <si>
    <t>tgcagtaccagcagattagtagttttttacaaaagcataggcgctggatcgatggagcaaggat</t>
  </si>
  <si>
    <t>tgcagtaccagcagattagtggttttttacaaaagcataggcgctggatcgatggagcaaggat</t>
  </si>
  <si>
    <t>tgcagtaccagccatccatcgcctgacgttcatggcgtcactccatcgatcagcactcgcataa</t>
  </si>
  <si>
    <t>tgcagtatcagccatccatcgcctgacgttcatggcgtcactccatcgatcagcactcgcataa</t>
  </si>
  <si>
    <t>tgcagtaccagtacgactcattcaacgattaaaatacatacacgaaacatgactgacttgcaca</t>
  </si>
  <si>
    <t>tgcagtaccagtacgactcattcaacggttaaaatacatacacgaaacatgactgacttgcaca</t>
  </si>
  <si>
    <t>tgcagtaccataccatgcatattgatcagaatccgctgcgccgaagcaaataaataggctgaat</t>
  </si>
  <si>
    <t>tgcagtaccataccatgcatattgatcaggatccgctgcgccgaagcaaataaataggctgaat</t>
  </si>
  <si>
    <t>tgcagtaccatcctcacccacatcaacatctttgaacacaccaatcttctctcccaacgtggca</t>
  </si>
  <si>
    <t>tgcagtaccatccttacccacatcaacatctttgaacacaccaatcttctctcccaacgtggca</t>
  </si>
  <si>
    <t>tgcagtaccattttgaaatcttctattatctcagcaaagttctcgatctccagggggctggcgg</t>
  </si>
  <si>
    <t>tgcagtaccattttgaaatcttctattatctcagcaaggttctcgatctccagggggctggcgg</t>
  </si>
  <si>
    <t>tgcagtaccattttgtgtgtctctaatttctttacctaattaaagacatataaagaagggcggg</t>
  </si>
  <si>
    <t>tgcagtaccattttgtgtgtctctaatttctttacctaattaaagacatataaagaagggtggg</t>
  </si>
  <si>
    <t>tgcagtacccaacagtggtcaccaagataagatgcactaacaagctgtactacacagaaggaag</t>
  </si>
  <si>
    <t>tgcagtacccaacagtggtcaccaagataagatgcactaacaagctgtactacacagcaggaag</t>
  </si>
  <si>
    <t>tgcagtacccacgaagcaagcagctgtacacgaccacgttgggatgaacaccactcccgcacat</t>
  </si>
  <si>
    <t>tgcagtacccacgaagcaagcagctgtacacgaccacgttgggctgaacaccactcccgcacat</t>
  </si>
  <si>
    <t>tgcagtacccacgaagcaagcagctgtacacgaccacgttgggctggacaccattcccgcacat</t>
  </si>
  <si>
    <t>tgcagtacccacgaagcaggcagctgtacacgaccacgttgggctggacaccattcccgcacat</t>
  </si>
  <si>
    <t>tgcagtacccagatcatccattgcgacatcaagcccgacaacatcctgctggacgaccgcggcg</t>
  </si>
  <si>
    <t>tgcagtgcccagatcatccattgcgacatcaagcccgacaacatcctgctggacgaccgcggcg</t>
  </si>
  <si>
    <t>tgcagtacccatcatcggcccacgacatcgatcaaccctctctcgccaccgttgcctcggtgac</t>
  </si>
  <si>
    <t>tgcagtacccatcatcggcccacgacatcgatcaaccctctctcgctaccgttgcctcggtgac</t>
  </si>
  <si>
    <t>tgcagtaccccaagtccaatataacgggcgttcatcggttgcgatttgagcgaacgatgatcca</t>
  </si>
  <si>
    <t>tgcagtaccccaagtccactataacgggcgttcatcggttgcgatttgagcgaacgatgatcca</t>
  </si>
  <si>
    <t>tgcagtacccgcaagccacaatgccgagaacggacattagctgcacgagcttgctgcgacccca</t>
  </si>
  <si>
    <t>tgcagtacccgcaagccgcaatgccgagaacggacattagctgcacgagcttgctgcgacccca</t>
  </si>
  <si>
    <t>tgcagtaccctaacgcaggagggagcatctcacatactcgatcatgagcaagttgtgacagaac</t>
  </si>
  <si>
    <t>tgcagtaccctaacgcaggagggagcatctcacattctcgatcatgagcaagttgtgacagaac</t>
  </si>
  <si>
    <t>tgcagtaccctgatctatcgcataacccaatcaaaatgcccacagcaaccttgatgaacctttg</t>
  </si>
  <si>
    <t>tgcagtaccttgatctatcgcataacccaatcaaaatgcccacagcaaccttgatgaacctttg</t>
  </si>
  <si>
    <t>tgcagtaccgcggccgcgagatcttcggcgtcagcgagaagaccaacggcaccatgatcttcaa</t>
  </si>
  <si>
    <t>tgcagtaccgcggccgcgagatcttcggcgtcagcgagaaggccaacggcaccatgatcttcaa</t>
  </si>
  <si>
    <t>tgcagtaccgcggtcgggagatcttcggcgtcggcgagaaggccaacggcaccatgatcttcaa</t>
  </si>
  <si>
    <t>tgcagtaccgcggtcgggagatcttcggcgtcagcgagaaggccaacggcaccatgatcttcaa</t>
  </si>
  <si>
    <t>tgcagtaccgtcacaacagcaatgtgctcagttccatcgagcttggattggtagcagtaagctc</t>
  </si>
  <si>
    <t>tgcagtaccttcacaacagcaatgtgctcagttccatcgagcttggattggtagcagtaagctc</t>
  </si>
  <si>
    <t>tgcagtacctatccatgttgtgttgctgaaattataaactaatatgcgacaatgatattgcaga</t>
  </si>
  <si>
    <t>tgcagtacctgtccatgttgtgttgctgaaattataaactaatatgcgacaatgatattgcaga</t>
  </si>
  <si>
    <t>tgcagtacctatcgcctaatttagtgagagaccagaactcctcctcctcgactgggagagagag</t>
  </si>
  <si>
    <t>tgcagtacctatcgcttaatttagtgagagaccagaactcctcctcctcgactgggagagagag</t>
  </si>
  <si>
    <t>tgcagtacctcaccgtgacgcgcctagacttggcgttcgcggtgcagcaggcatgcctgcatat</t>
  </si>
  <si>
    <t>tgcagtacctcaccgtgacgcgcctagacttggcgttcgcggtgcagcaggcatgcttgcatat</t>
  </si>
  <si>
    <t>tgcagtacctccacgaggactcccagctcaaagtggtgcaccgtcatctcaaggccagcaacat</t>
  </si>
  <si>
    <t>tgcagtacctccacgaggactcccagctcaaagtggtgcaccgtgatctcaaggccagcaacat</t>
  </si>
  <si>
    <t>tgcagtacctccacgaggactcccagctcatggtgcaccgtgatctcaaggcgagcaacatcct</t>
  </si>
  <si>
    <t>tgcagtacctccacgaggactcccagctcatggtgcactgtgatctcaaggcgagcaacatcct</t>
  </si>
  <si>
    <t>tgcagtacctccgagcactcgccgcagacaacgaacggcgtgccgcccagcaccgaaaaaaaaa</t>
  </si>
  <si>
    <t>tgcagtacctccgagcactcgccgcagacaacgaacggcgtgccgcctagcaccgaaaaaaaaa</t>
  </si>
  <si>
    <t>tgcagtacctcctcaaacctgcacacgaagggcgtaatttgcagggttcggcttcagttgaaat</t>
  </si>
  <si>
    <t>tgcagtacctcctcaaacctggacacgaagggcgtaatttgcagggttcggcttcagttgaaat</t>
  </si>
  <si>
    <t>tgcagtacctcctcagacctgcacacagaaagggcgtaatttgctgggttcgatcagcttcaga</t>
  </si>
  <si>
    <t>tgcagtacctcctcagacctgcacacagaaatggcgtaatttgctgggttcgatcagcttcaga</t>
  </si>
  <si>
    <t>tgcagtacctcggcggcgagacgacccatctcctcaggttccccaagtagttggatcgacctca</t>
  </si>
  <si>
    <t>tgcagtacctcggcggcgagacggcccatctcctcaggttccccaagtagttggatcgacctca</t>
  </si>
  <si>
    <t>tgcagtacctctccctgtacctttatctgtacatgtaaagttgctcacgctcctggtcccaaca</t>
  </si>
  <si>
    <t>tgcagtacttctccctgtacctttatctgtacatgtaaagttgctcacgctcctggtcccaaca</t>
  </si>
  <si>
    <t>tgcagtacctgaaagcatatgtctgggcctgacttgcttcttttcccacaataaccgtggtcag</t>
  </si>
  <si>
    <t>tgcagtacctgaaagcatatgtctgggcctgacttgcttctttttccacaataaccgtggtcag</t>
  </si>
  <si>
    <t>tgcagtacctgaatttgttgctgccgctgcacgagacgccaaaacacgtgcacgagtacgagga</t>
  </si>
  <si>
    <t>tgcagtacctgaatttgttgctgccgctgcacgagatgccaaaacacgtgcacgagtacgagga</t>
  </si>
  <si>
    <t>tgcagtacctgacaaatacttaacgatgtactttcttctaagccactggaaccgttcctcggcc</t>
  </si>
  <si>
    <t>tgcagtacctgacaaatacttgacgatgtactttcttctaagccactggaaccgttcctcggcc</t>
  </si>
  <si>
    <t>tgcagtacctgacctcggtggttggggtgtgggtgctcgggaagctcggcttcctctgccacaa</t>
  </si>
  <si>
    <t>tgcagtacctgacctcggtggttggggtgtgggtgctcgggaagctcggcttcctctgccacga</t>
  </si>
  <si>
    <t>tgcagtacctgatcatggacaacaacccaatcggcgtcccgctgccttccgagctcggcagcct</t>
  </si>
  <si>
    <t>tgcagtacctgatcatggacaacaacccaatcggcgtctcgctgccttccgagctcggcagcct</t>
  </si>
  <si>
    <t>tgcagtacctgatcatggagaacaacctgatgggcgtcccgctgccacccgagctgggcaacat</t>
  </si>
  <si>
    <t>tgcagtacctgatcatggagaacaacctgatgggcgtgccgctgccacccgagctgggcaacat</t>
  </si>
  <si>
    <t>tgcagtacctgatgaatcccaacgagtcaaatagtcaatcaaggctcaaaagtccagacctttg</t>
  </si>
  <si>
    <t>tgcagtgcctgatgaatcccaacgagtcaaatagtcaatcaaggctcaaaagtccagacctttg</t>
  </si>
  <si>
    <t>tgcagtacctgcacctctgtcatctctttccattgccgccgagatgtcccgttaccgctgaggt</t>
  </si>
  <si>
    <t>tgcagtacctgcacctctgtcatctctttccgttgccgccgagatgtcccgttaccgctgaggt</t>
  </si>
  <si>
    <t>tgcagtacctgctgctccttcatcatctcccctccccgcgcacaaggttgtacgcgcagtttcc</t>
  </si>
  <si>
    <t>tgcagtacctgctgctccttcatcatctcccctccccgtgcacaaggttgtacgcgcagtttcc</t>
  </si>
  <si>
    <t>tgcagtacctggcgaaccccatcaccaaccacgtccagagcgcggagcagcacaaccaggacgt</t>
  </si>
  <si>
    <t>tgcagtacctggcgaaccccatcaccaaccatgtccagagcgcggagcagcacaaccaggacgt</t>
  </si>
  <si>
    <t>tgcagtacctgtagcggggcccaccagcagaaaggcaggcaaggcaaagcggagcaaaggaaac</t>
  </si>
  <si>
    <t>tgcagtacctgtagcggggcccaccagcagaaaggcaggcaaggcaaagcggagcaaaggagac</t>
  </si>
  <si>
    <t>tgcagtacctgttgaacacactgaagatcattgtgcagaggtgcgacgaggatgaccagatcat</t>
  </si>
  <si>
    <t>tgcagtacctgttgaacacactgaagatcattgtgcagaggtgcgacgaggatggccagatcat</t>
  </si>
  <si>
    <t>tgcagtaccttaccaatgtactgttgtttcatcgttcaatggaaatgtgatctgggcatttgat</t>
  </si>
  <si>
    <t>tgcagtaccttaccaatgtactgttgtttcatcgttcaatggaactgtgatctgggcatttgat</t>
  </si>
  <si>
    <t>tgcagtacctttggtttcctctggccccacgtcgcttttttgtggtcttgtttgctgccgccac</t>
  </si>
  <si>
    <t>tgcagttcctttggtttcctctggccccacgtcgcttttttgtggtcttgtttgctgccgccac</t>
  </si>
  <si>
    <t>tgcagtacctttgtcaaatcaagatagtgcttctatcatgtattcatgcttggaatgttcagtt</t>
  </si>
  <si>
    <t>tgcagtacctttgtcaaatcaagatagtgcttctatcatgtattcatgcttggagtgttcagtt</t>
  </si>
  <si>
    <t>tgcagtacgaagaaattagtgaggtgtcgcgttcgctcatgtcagtctctctcgcctttccagc</t>
  </si>
  <si>
    <t>tgcagtacgaagaaattagtgaggtgtcgcgttcgctcatgtcagtctctctcgcttttccagc</t>
  </si>
  <si>
    <t>tgcagtacgacgacgacccctgcgccactctgttcgagccctacggtgatgaaaactgtttgat</t>
  </si>
  <si>
    <t>tgcagtacgacgacgacccctgcgtcactctgttcgagccctacggtgatgaaaactgtttgat</t>
  </si>
  <si>
    <t>tgcagtacgagaccactcactctccttggccttgtccagcatcaccctaccccaagacacccag</t>
  </si>
  <si>
    <t>tgcagtacgaggccactcactctccttggccttgtccagcatcaccctaccccaagacacccag</t>
  </si>
  <si>
    <t>tgcagtacgagacgtcgagacctcaatgtctttcctgctcgcaacctacgccaagtaccttagg</t>
  </si>
  <si>
    <t>tgcagtacgagacgtcgagacctcaatgtctttcctgctcgcaacctacgccaagtgccttagg</t>
  </si>
  <si>
    <t>tgcagtacgagccgctgccaccctctgggcaccaccagcacaccatgaacatgctgcgcgacta</t>
  </si>
  <si>
    <t>tgcagtacgagccgctgccgccctctgggcaccaccagcacaccatgaacatgctgcgcgacta</t>
  </si>
  <si>
    <t>tgcagtacgaggcagtcaagaagactgaaaatgctggattactggtatccgtttgctgttttga</t>
  </si>
  <si>
    <t>tgcagtacgaggcagtcaagaagactgaaaatgctggattactggtatccttttgctgttttga</t>
  </si>
  <si>
    <t>tgcagtacgatgaatgcatcaaggactgcgataaggctgtggagaggggaagagaactccgtgc</t>
  </si>
  <si>
    <t>tgcagtacgatgaatgcatcaaggactgcgataatgctgtggagaggggaagagaactccgtgc</t>
  </si>
  <si>
    <t>tgcagtacgatgccacataccttggtgaaagcgtcgccttgccaatgacgatcaatgagggaca</t>
  </si>
  <si>
    <t>tgcagtacgatgccacataccttggtgaaagcgtcgccttgccaatggcgatcaatgagggaca</t>
  </si>
  <si>
    <t>tgcagtacgatgtcccccaccttcctacttaaacccctaacttgcctacatgacgacatgttca</t>
  </si>
  <si>
    <t>tgcagtacgatgtcccccaccttcctacttaaacccctaacttgcctacatgatgacatgttca</t>
  </si>
  <si>
    <t>tgcagtacgcaacaagcatcagccctacatcaagggagggtaccaaccaacatttggtgtaggc</t>
  </si>
  <si>
    <t>tgcagtacgcaacaagcatcagccctatatcaagggagggtaccaaccaacatttggtgtaggc</t>
  </si>
  <si>
    <t>tgcagtacgcagagacagccatcgctcacgcgcttgggctggacgacgggaatcgcggagaaag</t>
  </si>
  <si>
    <t>tgcagtacgcagagacagccatcgctcacgcgcttgggctggacgatgggaatcgcggagaaag</t>
  </si>
  <si>
    <t>tgcagtacgcagtaggattgaaatcccaagcagtcacatcctaggtgaaccattggcggatcca</t>
  </si>
  <si>
    <t>tgcagtacgcagtaggattgaaatcccaggcagtcacatcctaggtgaaccattggcggatcca</t>
  </si>
  <si>
    <t>tgcagtacgcatcgccgctgatggcccgtgccatgtcgccaaggtttaccagcagcgtgcccat</t>
  </si>
  <si>
    <t>tgcagtacgcatcgccgctgatggcccgtgccatgtcgccaaggtttaccagcagcgtgcccgt</t>
  </si>
  <si>
    <t>tgcagtacgccacaccacggctcctctttcgttgacgtgtgcttgctcgcaagctgttttgctt</t>
  </si>
  <si>
    <t>tgcagtacgccacgccacggctcctctttcgttgacgtgtgcttgctcgcaagctgttttgctt</t>
  </si>
  <si>
    <t>tgcagtacgccaccatcgggggagcgtcctacatcttcctccagatcctgctgctcctgggagt</t>
  </si>
  <si>
    <t>tgcagtacgccaccatcgggggagcgtcctacatcttcctccagatcctgctgcttctgggagt</t>
  </si>
  <si>
    <t>tgcagtacgcccagcgttggccatcgtcccgtggcacattccaattccaccacgttacagcagc</t>
  </si>
  <si>
    <t>tgcagtacgcccagcgttggccatcgtcccgtggcacattccaattccaccacgttgcagcagc</t>
  </si>
  <si>
    <t>tgcagtacgccgtgccacccgcaatgaacatcggtaatacgtttatatgacgcatcccctgcgt</t>
  </si>
  <si>
    <t>tgcagtacgccgtgccacccgcaatgaacatcggtaatacgtttatatgatgcatcccctgcgt</t>
  </si>
  <si>
    <t>tgcagtacgccgtgccacccgcgatgaacatcggtaatatgatgatggaacatagcagtcattt</t>
  </si>
  <si>
    <t>tgcagtacgccgtgccccccgcgatgaacatcggtaatatgatgatggaacatagcagtcattt</t>
  </si>
  <si>
    <t>tgcagtacgctatctttcaagttctgtcattagctatctgcaagtaaaatggagatactttata</t>
  </si>
  <si>
    <t>tgcagtactctatctttcaagttctgtcattagctatctgcaagtaaaatggagatactttata</t>
  </si>
  <si>
    <t>tgcagtacgctctatatatctttttttattggttggttaatggcataaaccttgagctctaggc</t>
  </si>
  <si>
    <t>tgcagtacgctctatatatctttttttattggttggttaatggcataaaccttgagctctatgc</t>
  </si>
  <si>
    <t>tgcagtacgctgcttaatctatagtacactctgcaaaaccctgtagttgctcagtatctggtgc</t>
  </si>
  <si>
    <t>tgcagtacgctgcttaatctatagtacactctgcaaaaccctgtagttgctcagtctctggtgc</t>
  </si>
  <si>
    <t>tgcagtacgctgtcccgcctgcgatgaacattggtgagcgagacacacgctccgtgatcttcgt</t>
  </si>
  <si>
    <t>tgcagtacgctgtcccgcctgcgatgaacattggtgagcgaggcacacgctccgtgatcttcgt</t>
  </si>
  <si>
    <t>tgcagtacgctgttgtaccgtatcacaagtaaatcaggttgtgtggataatttgcatctgtagg</t>
  </si>
  <si>
    <t>tgcagtacgctgttgtaccgtatcgcaagtaaatcaggttgtgtggataatttgcatctgtagg</t>
  </si>
  <si>
    <t>tgcagtacggaaggcaataggcccagcacctcagaagagaacattcagatgcaaaggctgcaaa</t>
  </si>
  <si>
    <t>tgcagtatggaaggcaataggcccagcacctcagaagagaacattcagatgcaaaggctgcaaa</t>
  </si>
  <si>
    <t>tgcagtacggcaccattacattgatcccgtcaaggcatttgcttcagcgcagccctgtcattgc</t>
  </si>
  <si>
    <t>tgcagtacggcaccattacattgatcccgtcaaggcatttgcttcagcgcagccctgtccttgc</t>
  </si>
  <si>
    <t>tgcagtacgggctgcggccaggcgttcccagcccaggcccactcctcccacgtacggagtaggt</t>
  </si>
  <si>
    <t>tgcagtacgggctgcggccaggcgttcccagcccaggctcactcctcccacgtacggagtaggt</t>
  </si>
  <si>
    <t>tgcagtacgggttctacaggggcaagtgcaacggcaccgacgtggaagcggtggtgcagagcat</t>
  </si>
  <si>
    <t>tgcagtacgggttctacaggggcaagtgcagcggcaccgacgtggaagcggtggtgcagagcat</t>
  </si>
  <si>
    <t>tgcagtacggtactaaaactatgcgtttcagctgttcacggatgaagcttgcagtgggcctttt</t>
  </si>
  <si>
    <t>tgcagtacggtgctaaaactatgcgtttcagctgttcacggatgaagcttgcagtgggcctttt</t>
  </si>
  <si>
    <t>tgcagtacggttgaattcgtcctccagtgcccccatcaggaaagccaaggacaaatcgagctcc</t>
  </si>
  <si>
    <t>tgcagtacggttgaattcgtcctccagtgcccccatcaggaaagccaaggacaaatcgggctcc</t>
  </si>
  <si>
    <t>tgcagtacggttggtccgttccttcactatcgccgccgctaccaccaccctcctcatcaccacc</t>
  </si>
  <si>
    <t>tgcagtacggttggtccgttccttcactatcgccgctgctaccaccaccctcctcatcaccacc</t>
  </si>
  <si>
    <t>tgcagtacgtacaagttccccgtttgaactgatggttatacgcgctattgctagtttgttatac</t>
  </si>
  <si>
    <t>tgcagtacgtacaagttccccgtttgaactgattgttatacgcgctattgctagtttgttatac</t>
  </si>
  <si>
    <t>tgcagtacgtacgatcagaatggcaaagtctcagatgcggctgacacacgaactgctgacacag</t>
  </si>
  <si>
    <t>tgcagtacgtacgatcagaatggctaagtctcagatgcggctgacacacgaactgctgacacag</t>
  </si>
  <si>
    <t>tgcagtacgtagatttacagtcagaggaaccaattccatattcgacgtgtctcaagaagtttca</t>
  </si>
  <si>
    <t>tgcagtacgtagatttacagtcagaggaaccaattccatgttcgacgtgtctcaagaagtttca</t>
  </si>
  <si>
    <t>tgcagtacgtagtactctggcactggcagctagaaatagcgaactgacacgttggcaacccaag</t>
  </si>
  <si>
    <t>tgcagtacgtagtactctggcactggcagctagaaatagcgaactgactcgttggcaacccaag</t>
  </si>
  <si>
    <t>tgcagtacgtatcgaagacatgggacataaaggaaagatagcgtgtttgctaaagcaaaacagg</t>
  </si>
  <si>
    <t>tgcagtacgtatcgaagacatggggcataaaggaaagatagcgtgtttgctaaagcaaaacagg</t>
  </si>
  <si>
    <t>tgcagtacgtcagttaattaggatggcgcttgccagtagcgtgcgccgtgtgacgcaagccgat</t>
  </si>
  <si>
    <t>tgcagtacgtcagttaattaggatggcgcttgccagtggcgtgcgccgtgtgacgcaagccgat</t>
  </si>
  <si>
    <t>tgcagtacgtcgctgcgtcagcgacctgggctggctgccaagtcccaccaactcttccaacaaa</t>
  </si>
  <si>
    <t>tgcagtacgtcgctgcgtcagcgacctgggctggctgccaagttccaccaactcttccaacaaa</t>
  </si>
  <si>
    <t>tgcagtacgtcggtcgagcgggcgggagggacgcatctgccgtaacaggatgcgtgaaacacga</t>
  </si>
  <si>
    <t>tgcagtacgtcggtcgagcgggcgggagggacgcatttgccgtaacaggatgcgtgaaacacga</t>
  </si>
  <si>
    <t>tgcagtacgtctcaatcatttctactagacatcacagatactattttaatctgtaaaattgttg</t>
  </si>
  <si>
    <t>tgcagtacgtctcaatcatttctactagacgtcacagatactattttaatctgtaaaattgttg</t>
  </si>
  <si>
    <t>tgcagtacgtctgaacaagtagaagttagtagtagtagtagattcaggtgctgaaaccaatgca</t>
  </si>
  <si>
    <t>tgcagtacgtctgaataagtagaagttagtagtagtagtagattcaggtgctgaaaccaatgca</t>
  </si>
  <si>
    <t>tgcagtacgtgctagtgcccgagctagcgatcgacctgcaccctgcgcaaggcattcgagtttc</t>
  </si>
  <si>
    <t>tgcagtacgtgctagtgcccgagctagcgatcgacctgcatcctgcgcaaggcattcgagtttc</t>
  </si>
  <si>
    <t>tgcagtacgtggcgaccaacgccgcgcccgcgcaccacgcctaggcccgaaaaaaaaaaaaaaa</t>
  </si>
  <si>
    <t>tgcagtacgtggcgaccaacgcggcgcccgcgcaccacgcctaggcccgaaaaaaaaaaaaaaa</t>
  </si>
  <si>
    <t>tgcagtacgtgggctgtgtgtggcacaccaaaccatctcgttctcgtcttccaaaatcaacgac</t>
  </si>
  <si>
    <t>tgcagtacgtgggttgtgtgtggcacaccaaaccatctcgttctcgtcttccaaaatcaacgac</t>
  </si>
  <si>
    <t>tgcagtacgtgttcggcgcttgctcgcagtcgcagcaccagagcagattgtattacggccctgt</t>
  </si>
  <si>
    <t>tgcagtacgtgttcggcgcttgctcgcagtcgcagcaccagagcagattgtattacgggcctgt</t>
  </si>
  <si>
    <t>tgcagtactaaaaatatttacagatttttacgttcacaggatcaggttcaacttccactcacag</t>
  </si>
  <si>
    <t>tgcagtactaaaaatatttacagatttttatgttcacaggatcaggttcaacttccactcacag</t>
  </si>
  <si>
    <t>tgcagtactaacatgggtctggtcaagcgtcggtccagtttttgacagcccaaagtctactatt</t>
  </si>
  <si>
    <t>tgcagtactaacatgggtctggtcaagcgtcggtccagtttttgacagcccaaagtctgctatt</t>
  </si>
  <si>
    <t>tgcagtactaactcttgtgaccgttaatgcatggacggtagaaatagggcagtactacacagac</t>
  </si>
  <si>
    <t>tgcagtactaactcttgtgatcgttaatgcatggacggtagaaatagggcagtactacacagac</t>
  </si>
  <si>
    <t>tgcagtactaagaacgatggcgcatggtgaggtcagcgaagtgtgcaacgaaccaactcgatcg</t>
  </si>
  <si>
    <t>tgcagtactaagaacgatggtgcatggtgaggtcagcgaagtgtgcaacgaaccaactcgatcg</t>
  </si>
  <si>
    <t>tgcagtactaagagatgaaattaaatattcgctgtataataattggagagtatcgatcgacatc</t>
  </si>
  <si>
    <t>tgcagtactaagagatgaaattaaatattcgctgtataataattggagagtttcgatcgacatc</t>
  </si>
  <si>
    <t>tgcagtactaataccaaagagagagcatcaaagcaccacaaccaaaaaggaaggtcgggcttct</t>
  </si>
  <si>
    <t>tgcagtacttataccaaagagagagcatcaaagcaccacaaccaaaaaggaaggtcgggcttct</t>
  </si>
  <si>
    <t>tgcagtactaattactgccgaaatgaataggtcattcagagtggttggatagcccacataggta</t>
  </si>
  <si>
    <t>tgcagtactaattactgccgaaatggataggtcattcagagtggttggatagcccacataggta</t>
  </si>
  <si>
    <t>tgcagtactacacttccccaatgtctggatacacatgcacatcaaagatggagacattgcatta</t>
  </si>
  <si>
    <t>tgcagtactacacttccccaatgtctggatacacatgcacatcaaagatggagacgttgcatta</t>
  </si>
  <si>
    <t>tgcagtactacagatgacaagctgcttggatctcggcttcgttccagcgccttcctcctagcag</t>
  </si>
  <si>
    <t>tgcagtactccagatgacaagctgcttggatctcggcttcgttccagcgccttcctcctagcag</t>
  </si>
  <si>
    <t>tgcagtactaccagatcgcgttgtctccgatgacatgtcggtcgctcgctgcaagctagcagaa</t>
  </si>
  <si>
    <t>tgcagtactaccagatcgcgttgtctctgatgacatgtcggtcgctcgctgcaagctagcagaa</t>
  </si>
  <si>
    <t>tgcagtactacgtggtaccctacgtgcatgcaatcgccccgtcgtctctctgccctactaccaa</t>
  </si>
  <si>
    <t>tgcagtactacgtggtaccctacgtgcgtgcaatcgccccgtcgtctctctgccctactaccaa</t>
  </si>
  <si>
    <t>tgcagtactactacaaagctggcttgttcggttgggcgctgccgcgctgaggtagcctatatag</t>
  </si>
  <si>
    <t>tgcagtactactacaaagctgtcttgttcggttgggcgctgccgcgctgaggtagcctatatag</t>
  </si>
  <si>
    <t>tgcagtactactagagtttggtggttgacttttgagggtgggggttcagccgttcagggcagct</t>
  </si>
  <si>
    <t>tgcagtactactagagtttggtggttgacttttgagggtgggggttcagccgttcagggctgct</t>
  </si>
  <si>
    <t>tgcagtactactagattagcaatgtttgtagaacattattcctaggcactttggttacctcaaa</t>
  </si>
  <si>
    <t>tgcagtactgctagattagcaatgtttgtagaacattattcctaggcactttggttacctcaaa</t>
  </si>
  <si>
    <t>tgcagtactactgcacactaaccgtgtgactgactgctccacccgtgaccgtgagtggcctcat</t>
  </si>
  <si>
    <t>tgcagtactactgcacactatccgtgtgactgactgctccacccgtgaccgtgagtggcctcat</t>
  </si>
  <si>
    <t>tgcagtactagagtggagctgtgggaggctaaaggcttcacaggcgcacagcaagagggcgaag</t>
  </si>
  <si>
    <t>tgcagtagtagagtggagctgtgggaggctaaaggcttcacaggcgcacagcaagagggcgaag</t>
  </si>
  <si>
    <t>tgcagtactaggacccagtgcactgacgtcttctacttttcttttgtgctttctgacgctttat</t>
  </si>
  <si>
    <t>tgcagtactaggacccagtgcactgacgtcttctacttttcttttgtgttttctgacgctttat</t>
  </si>
  <si>
    <t>tgcagtactagtgcagttggagcgagtttctgttgcgatcgtactcgagcagagcactgagatc</t>
  </si>
  <si>
    <t>tgcagtactagtgcagttggagcgagtttctgtttcgatcgtactcgagcagagcactgagatc</t>
  </si>
  <si>
    <t>tgcagtactagttcagctcaatggatgaactctccaatgatgccagcctcaagacttcctagtc</t>
  </si>
  <si>
    <t>tgcagtactggttcagctcaatggatgaactctccaatgatgccagcctcaagacttcctagtc</t>
  </si>
  <si>
    <t>tgcagtactatataaggggatcatagagcagctccagtgtgtgtcaaaaccgaaccgtggaggc</t>
  </si>
  <si>
    <t>tgcagtattatataaggggatcatagagcagctccagtgtgtgtcaaaaccgaaccgtggaggc</t>
  </si>
  <si>
    <t>tgcagtactatgttagtcatggattcttcttagtcttagtagtgagacttgatgttggtgaggt</t>
  </si>
  <si>
    <t>tgcagtactatgttagtcttggattcttcttagtcttagtagtgagacttgatgttggtgaggt</t>
  </si>
  <si>
    <t>tgcagtactattaggctacatgtgttttatgatgtaccctctatgttccaaattgtaagtctgg</t>
  </si>
  <si>
    <t>tgcagtactattaggctacatgtgttttatgatgtaccctctctgttccaaattgtaagtctgg</t>
  </si>
  <si>
    <t>tgcagtactattccgtagtacgtatccattatccatggctatatatataggcccatgccatggc</t>
  </si>
  <si>
    <t>tgcagtactattccgtagtacgtatccattatccatggctatatatataggcccatgtcatggc</t>
  </si>
  <si>
    <t>tgcagtactattctggaacatctgatcttcatttttcttgacatgacggacaattcttcagtga</t>
  </si>
  <si>
    <t>tgcagtactattctggaacatctgatcttcatttttcttgccatgacggacaattcttcagtga</t>
  </si>
  <si>
    <t>tgcagtactcagtatcaaaacctttaaaataagtgaaatgagaaaatagcatgggagatgccat</t>
  </si>
  <si>
    <t>tgcagtactcagtatcaaaacctttaaaataaatgaaatgagaaaatagcatgggagatgccat</t>
  </si>
  <si>
    <t>tgcagtactcatccatcctcctcctaacctcgagcgagttctaattctagctggtagtgatgga</t>
  </si>
  <si>
    <t>tgcagtactcatccatcctcctcctaacctcgagcgagttctaattctggctggtagtgatgga</t>
  </si>
  <si>
    <t>tgcagtactccactggaggtgccctaatgatggtcgctgttgttgttcacgtggatcttccttt</t>
  </si>
  <si>
    <t>tgcagtactccactgggggtgccctaatgatggtcgctgttgttgttcacgtggatcttccttt</t>
  </si>
  <si>
    <t>tgcagtactccagcaaaggagacgaaccaaagaacaaactggactcgaaaagaaccaggctaca</t>
  </si>
  <si>
    <t>tgcagtactccagcaaaggagatgaaccaaagaacaaactggactcgaaaagaaccaggctaca</t>
  </si>
  <si>
    <t>tgcagtactcctccagccacctagtcgagctgccgcagctcgagagcccgtcggcgccgctcgc</t>
  </si>
  <si>
    <t>tgcagtactcctccagccacctagtcgagctgccgcagctcgagagcccgtcggcgctgctcgc</t>
  </si>
  <si>
    <t>tgcagtactcctcgttggcctccctgcgagcgaacacacacacatgacatgccacatgcatgca</t>
  </si>
  <si>
    <t>tgcagtactcctcgttggcctccctgcgagcgaacacacacacatgacatgtcacatgcatgca</t>
  </si>
  <si>
    <t>tgcagtactcgatgattgttaacaaaacatctaactccatataagtggtgcgatagcagtatag</t>
  </si>
  <si>
    <t>tgcagtactcgatgattgttaacaaaacatgtaactccatataagtggtgcgatagcagtatag</t>
  </si>
  <si>
    <t>tgcagtactcgctatgcacttggaggcggagcctcttggagttcccaggccgcttcgttcccca</t>
  </si>
  <si>
    <t>tgcagtattcgctatgcacttggaggcggagcctcttggagttcccaggccgcttcgttcccca</t>
  </si>
  <si>
    <t>tgcagtactcgtcctcaggcatgacgagccagtcggtcagattgagatactcagatgggtcact</t>
  </si>
  <si>
    <t>tgcagtattcgtcctcaggcatgacgagccagtcggtcagattgagatactcagatgggtcact</t>
  </si>
  <si>
    <t>tgcagtactctaagtaacatttcagtaatccactcgaattattggagtatctttttccttctcc</t>
  </si>
  <si>
    <t>tgcagtactctaagtaacatttcagtaatccactcgaattattggagtatctttttctttctcc</t>
  </si>
  <si>
    <t>tgcagtactctgccgactgccaatcccgagttgccgactcattcgctaatgcaaatccagcttc</t>
  </si>
  <si>
    <t>tgcagtactctgccgactgccaattccgagttgccgactcattcgctaatgcaaatccagcttc</t>
  </si>
  <si>
    <t>tgcagtactctggtgattgtgactagttgagtatcagaaaaagcaaaagttccaatcttcctgt</t>
  </si>
  <si>
    <t>tgcagtactctggtgattgtgactagttgagtatcagaaaaagcaaaagtttcaatcttcctgt</t>
  </si>
  <si>
    <t>tgcagtactgagagcctgtatacgtggggtcctgggctacccctactatgggccctaggccatc</t>
  </si>
  <si>
    <t>tgcagtactgagagcctgtatacgtggggtcctgggctacccctactatgggccctaggccatg</t>
  </si>
  <si>
    <t>tgcagtactgcaaagtaacatgtatgggaagagggttatctcaaggacatgcttgaagaacaag</t>
  </si>
  <si>
    <t>tgcagtactgcaaagtaacatgtatgggaagagggttctctcaaggacatgcttgaagaacaag</t>
  </si>
  <si>
    <t>tgcagtactgcacgatggatgacaaatggtgggaaaaaaaaggtcactgagctagtgtgtttgc</t>
  </si>
  <si>
    <t>tgcagtactgcacgatggatgactaatggtgggaaaaaaaaggtcactgagctagtgtgtttgc</t>
  </si>
  <si>
    <t>tgcagtactgccactatcaccagttcaccactacgagtctacggcgtctgagtatcatcatgca</t>
  </si>
  <si>
    <t>tgcagtactgccactatcaccagttcaccgctacgagtctacggcgtctgagtatcatcatgca</t>
  </si>
  <si>
    <t>tgcagtactgcggaggggctcacccaaggaatacttggcatcttcaacaatgctcgactaaaat</t>
  </si>
  <si>
    <t>tgcagtactgcggaggggctcacccaaggaatacttggcttcttcaacaatgctcgactaaaat</t>
  </si>
  <si>
    <t>tgcagtactgctactgacgcctgacggacacggttgccagccaagccactgaccgcggcagcca</t>
  </si>
  <si>
    <t>tgcagtactgctactgacgcctgacggacacggttgccagccaaggcactgaccgcggcagcca</t>
  </si>
  <si>
    <t>tgcagtactggacagccacgttggcatcatcacgggacaggtacgtcggcatcgaaggagcaac</t>
  </si>
  <si>
    <t>tgcagtactggacagccacgttggcatcatcacgggacaggtacgtcggcgtcgaaggagcaac</t>
  </si>
  <si>
    <t>tgcagtactggatcaatgacggagcgttgagcttctttcttccacaagtttactagctctaaac</t>
  </si>
  <si>
    <t>tgcagtactggatcgatgacggagcgttgagcttctttcttccacaagtttactagctctaaac</t>
  </si>
  <si>
    <t>tgcagtactggtcattgattcattcgtctctctcaatgagtgtttggcagcaatttctttcttc</t>
  </si>
  <si>
    <t>tgcagtactggtcattgattcattcgtctctgtcaatgagtgtttggcagcaatttctttcttc</t>
  </si>
  <si>
    <t>tgcagtactgtacagtctgtagtcctcgtgcgatgtacgtacgcgcacgcaagaaatgcatgca</t>
  </si>
  <si>
    <t>tgcagtactgtacagtctgtagtcctcgtgcgatgtacgtacgcgcatgcaagaaatgcatgca</t>
  </si>
  <si>
    <t>tgcagtactgtattgtataggagtagctgctgccgtgacccgtgaccgtgagtgcgagtgggtc</t>
  </si>
  <si>
    <t>tgcagtactgtattgtattggagtagctgctgccgtgacccgtgaccgtgagtgcgagtgggtc</t>
  </si>
  <si>
    <t>tgcagtactgtgcagcaataacgtgcgaaccactgggcacgatgttcgctatttaacccttggc</t>
  </si>
  <si>
    <t>tgcagtactgtgcagcaataacgtgcgaaccactgggcgcgatgttcgctatttaacccttggc</t>
  </si>
  <si>
    <t>tgcagtactgtgtgcctacaggctacagctcccactacccacagctgggcttgcccttgccatg</t>
  </si>
  <si>
    <t>tgcagtactgtgtgcctacaggctacagctcccactacccacagctgggcttgcctttgccatg</t>
  </si>
  <si>
    <t>tgcagtacttaactgagcacctgcaacatgcacaccccaaaggccccgttcgcttcgctgaaaa</t>
  </si>
  <si>
    <t>tgcagtacttaactgagcacctgcaacatgcacaccccaaaggccctgttcgcttcgctgaaaa</t>
  </si>
  <si>
    <t>tgcagtacttcctgatctctcccaggttactggctttcacctcaatctgggacatcttaacgaa</t>
  </si>
  <si>
    <t>tgcagtacttcctgatctctccctggttactggctttcacctcaatctgggacatcttaacgaa</t>
  </si>
  <si>
    <t>tgcagtacttcctgatctctccctggttacgggttttcacctcaatctgggacatcttgacgaa</t>
  </si>
  <si>
    <t>tgcagtacttcctgatttctccctggttacgggttttcacctcaatctgggacatcttgacgaa</t>
  </si>
  <si>
    <t>tgcagtacttcggcgaataccagggcaagctgcgcgcgctggtgggcgcggcccgaaaaaaaaa</t>
  </si>
  <si>
    <t>tgcagtacttcggcgagtaccagggcaagctgcgcgcgctggtgggcgcggcccgaaaaaaaaa</t>
  </si>
  <si>
    <t>tgcagtacttcgttctttatgatgatgaagcctgtcgtccttgctgtaccaaattcgcctccac</t>
  </si>
  <si>
    <t>tgcagtacttcgttctttatgatgatgaagcctgtcgtccttgctgtaccaaattcgcctccag</t>
  </si>
  <si>
    <t>tgcagtacttctcctctcatcaacatccccgcccatgtcgctgtcactgtagccaatcaggttg</t>
  </si>
  <si>
    <t>tgcagtacttctcctctcatcaacatccccgcccatgtcgctgtcactgtagccgatcaggttg</t>
  </si>
  <si>
    <t>tgcagtacttggttcacttgcgtagaaacaccttccagctatggttgtgcagctgggagacgta</t>
  </si>
  <si>
    <t>tgcagtacttggttcacttgcgtagaaactccttccagctatggttgtgcagctgggagacgta</t>
  </si>
  <si>
    <t>tgcagtacttgtagattgcgcgaagacctgtggcctacggggctctgaatcgctcacgtcctgg</t>
  </si>
  <si>
    <t>tgcagtacttgtagattgcgcgaagatctgtggcctacggggctctgaatcgctcacgtcctgg</t>
  </si>
  <si>
    <t>tgcagtacttgtatatcttgctgatcttctatctccttttctttttaacccgaatcgattccag</t>
  </si>
  <si>
    <t>tgcagtacttgtatatcttgctgatcttctatctccttttgtttttaacccgaatcgattccag</t>
  </si>
  <si>
    <t>tgcagtactttacctaggggcgcaggaacaagcagacacatgtttccaacaagaaggcggacag</t>
  </si>
  <si>
    <t>tgcagtactttacctaggggcgcaggaacaagcagacacgtgtttccaacaagaaggcggacag</t>
  </si>
  <si>
    <t>tgcagtagaaaaaatcatccgagaaactgcatcgtggtaatcatggtaccagtggaagcaatgt</t>
  </si>
  <si>
    <t>tgcagtagaaaaaatcatctgagaaactgcatcgtggtaatcatggtaccagtggaagcaatgt</t>
  </si>
  <si>
    <t>tgcagtagaaacagatggacaataaatatggtaaaatccctggacagtggctattagacaccta</t>
  </si>
  <si>
    <t>tgcagtagaaacagatggacaataaatatggtaaaatccctggacagtggctattagacacctc</t>
  </si>
  <si>
    <t>tgcagtagaaactaagctgaataatcaaaactgaataatcagatgttaacttacaagagcacca</t>
  </si>
  <si>
    <t>tgcagtagaaactacgctgaataatcaaaactgaataatcagatgttaacttacaagagcacca</t>
  </si>
  <si>
    <t>tgcagtagaaataggaggaaaagaagctacatacagaaaggccgagtttggtgtggctccaact</t>
  </si>
  <si>
    <t>tgcagtagaaataggaggaaaagaagctacatacagaaaggccgtgtttggtgtggctccaact</t>
  </si>
  <si>
    <t>tgcagtagaacacaatttgaaagatgagcacagatccttaacgcagaagtttaaggaaatcaac</t>
  </si>
  <si>
    <t>tgcagtagaacacaatttgaaagatgagcacagatccttaatgcagaagtttaaggaaatcaac</t>
  </si>
  <si>
    <t>tgcagtagaacacacagtttgagccttacctcctttcttgaaacgacaaaggagaaaaggaaaa</t>
  </si>
  <si>
    <t>tgcagtagaacacacagtttgagctttacctcctttcttgaaacgacaaaggagaaaaggaaaa</t>
  </si>
  <si>
    <t>tgcagtagaacacaggctttacctcctttcttgaaacgacaaaggagaaaaagaaaagatcaca</t>
  </si>
  <si>
    <t>tgcagtagaacacaggctttacctcctttcttgaaacgacaaaggagaaaaagaaaagatcgca</t>
  </si>
  <si>
    <t>tgcagtagaactccgcgaagtgatgaattcattgcaggtgtggaggacggcctccttctgtctc</t>
  </si>
  <si>
    <t>tgcagtagaactccgcgaagtgatgaattcattgcaggtgtggaggatggcctccttctgtctc</t>
  </si>
  <si>
    <t>tgcagtagaagaaagaacaacacagagcagcgggttaatctatcttagctgtttgccctgatcc</t>
  </si>
  <si>
    <t>tgcagtagaagaaagaacaacgcagagcagcgggttaatctatcttagctgtttgccctgatcc</t>
  </si>
  <si>
    <t>tgcagtagaagatgaagcccgcgccagactccatggatgcatcctcggcagactcgacgtcggc</t>
  </si>
  <si>
    <t>tgcagtagaagatgaagcccgcgccagactccatggatgcatcctcggcggactcgacgtcggc</t>
  </si>
  <si>
    <t>tgcagtagaagcagctcgtaccctagtagtactattaattagttgcgcgtcgttattaactggg</t>
  </si>
  <si>
    <t>tgcagtagaagcagctcgtaccctagtagtactattaattagttgcgcgtcgttattacctggg</t>
  </si>
  <si>
    <t>tgcagtagaagtgtagcacgtacttaacagttggtaatttgagttcgtttgggaaacaagaaaa</t>
  </si>
  <si>
    <t>tgcagtagaagtgtagcacgtacttaacagttggtaatttgagttcgtttgggaaagaagaaaa</t>
  </si>
  <si>
    <t>tgcagtagaatacccttcaatagccttacctgctccctcttgcgtttgaagcttctacaacgat</t>
  </si>
  <si>
    <t>tgcagtagaatacccttcaatagccttacctgctccctcttgcgtttgatgcttctacaacgat</t>
  </si>
  <si>
    <t>tgcagtagaataccgtgcgtgacatcactgtggggcaacattttcttgttctgtggaaaacaag</t>
  </si>
  <si>
    <t>tgcagtagaataccgtgcgtgacatcactgtggggcaccattttcttgttctgtggaaaacaag</t>
  </si>
  <si>
    <t>tgcagtagaatactctaagagtactatgctattgcagtattgctgttgctggcaccaacctttg</t>
  </si>
  <si>
    <t>tgcagtagaatactctacgagtactatgctattgcagtattgctgttgctggcaccaacctttg</t>
  </si>
  <si>
    <t>tgcagtagaattgtgacgctcggacttgcactcccaggccaccagggtaatgagtgaactaagc</t>
  </si>
  <si>
    <t>tgcagtagaattgtgacgctcggacttgcactcccaggccaccagggtaatgagtgaactatgc</t>
  </si>
  <si>
    <t>tgcagtagaatttttttatttcaaattctgaatatcagcaacctcctcagtagatttatgaaat</t>
  </si>
  <si>
    <t>tgcagtagaatttttttatttcaaattctgaacatcagcaacctcctcagtagatttatgaaat</t>
  </si>
  <si>
    <t>tgcagtagacacaaatctgtgtgtttattttcttgtgatcatgtctgttttgccctgcgaacgt</t>
  </si>
  <si>
    <t>tgcagtagacgcaaatctgtgtgtttattttcttgtgatcatgtctgttttgccctgcgaacgt</t>
  </si>
  <si>
    <t>tgcagtagacacatactcttctttgcagctgaatctatactacgacttgctttcccctcacacc</t>
  </si>
  <si>
    <t>tgcagtagacacatactcttctttgcagctgaatctatactacgacttgctttcccctcacagc</t>
  </si>
  <si>
    <t>tgcagtagaccaagaattgtcagctacaaagtagaagtgtatgatcgtccaaatagcatgccac</t>
  </si>
  <si>
    <t>tgcagtagagcaagaattgtcagctacaaagtagaagtgtatgatcgtccaaatagcatgccac</t>
  </si>
  <si>
    <t>tgcagtagaccccagacttggctgcggcgaagcggatgagcgcgttgtgcgtcttgccgctgtt</t>
  </si>
  <si>
    <t>tgcagtagaccccagacttggctgcggcgaagcgggtgagcgcgttgtgcgtcttgccgctgtt</t>
  </si>
  <si>
    <t>tgcagtagacctgataagttgtggtaaactatgcacagggatctgaaggagcatcttagaaggt</t>
  </si>
  <si>
    <t>tgcagtagacctgattagttgtggtaaactatgcacagggatctgaaggagcatcttagaaggt</t>
  </si>
  <si>
    <t>tgcagtagacgtgatgcgaaatccattatcccagcgtcgatggataccctcacttggatacaag</t>
  </si>
  <si>
    <t>tgcagtagacgtgatgcgaaatccattttcccagcgtcgatggataccctcacttggatacaag</t>
  </si>
  <si>
    <t>tgcagtagacgttcgttcgtagcattcagttagtcattcaacagagaagaggaaagacgatggt</t>
  </si>
  <si>
    <t>tgcagtagacgttcgttcgtagcattcagttagtcattcagcagagaagaggaaagacgatggt</t>
  </si>
  <si>
    <t>tgcagtagactaatacagagatgctgctgatcccagcacgacctaagaaccgtaacgatttctc</t>
  </si>
  <si>
    <t>tgcagtagactaatacagcgatgctgctgatcccagcacgacctaagaaccgtaacgatttctc</t>
  </si>
  <si>
    <t>tgcagtagacttatttgacttgcacaggctcttcgctcattgctgactccacgcacacacgata</t>
  </si>
  <si>
    <t>tgcagtagacttatttggcttgcacaggctcttcgctcattgctgactccacgcacacacgata</t>
  </si>
  <si>
    <t>tgcagtagacttcaggtgtgcagataaggccatggttcttcaggcagaagtccccaaatgccct</t>
  </si>
  <si>
    <t>tgcagtagacttcaggtgtgcagataaggccatggttcttcaggcagaagtccccgaatgccct</t>
  </si>
  <si>
    <t>tgcagtagagcaagaattgtcagctacaaagtagaagtgtatgaccatccaaatagcatgccac</t>
  </si>
  <si>
    <t>tgcagtagagcaagaattgtcagctacgaagtagaagtgtatgaccatccaaatagcatgccac</t>
  </si>
  <si>
    <t>tgcagtagagcattggttgtcatctgtccgagcaagagaagcagagcaggccttcagcagccat</t>
  </si>
  <si>
    <t>tgcagtagagcattggttgtcatctgtcggagcaagagaagcagagcaggccttcagcagccat</t>
  </si>
  <si>
    <t>tgcagtagaggagactgctacggtggagacagagcaatttcagtaggagccaaaaccctgacaa</t>
  </si>
  <si>
    <t>tgcagtagaggagattgctacggtggagacagagcaatttcagtaggagccaaaaccctgacaa</t>
  </si>
  <si>
    <t>tgcagtagaggtcatcaaccgactctttcaaatcagttcacgccccaacagtcttttgcttctt</t>
  </si>
  <si>
    <t>tgcagtagaggtcatcagccgactctttcaaatcagttcacgccccaacagtcttttgcttctt</t>
  </si>
  <si>
    <t>tgcagtagagtacaaaatacactcacgtctgacgtctcggtcccttcgtccagctcaagccaaa</t>
  </si>
  <si>
    <t>tgcagtagagtacaaaatacactcacgtctgacgtctcggtcccttcgtccagctcgagccaaa</t>
  </si>
  <si>
    <t>tgcagtagagtagagtatgtatatgtatggttaatctgctatttacaaaacgagaaatgggtaa</t>
  </si>
  <si>
    <t>tgcagtagagtagagtatgtatatgtatggttaatctgctatttacaaaacgagaattgggtaa</t>
  </si>
  <si>
    <t>tgcagtagataagtgttaaaacatagatgtgcttgagatggtaaactaagtccgcactgatgaa</t>
  </si>
  <si>
    <t>tgcagtagataagtgttaaaacatagatgtgcttgagatggtaaactaagtccgcactggtgaa</t>
  </si>
  <si>
    <t>tgcagtagatagcacattgacatttattggttcgaactgctgggagcgggcgaggcaaaggtag</t>
  </si>
  <si>
    <t>tgcagtagatagtacattgacatttattggttcgaactgctgggagcgggcgaggcaaaggtag</t>
  </si>
  <si>
    <t>tgcagtagatcattgacctttgtttcccacagaaatcacaaagagaagccatgatcctggacag</t>
  </si>
  <si>
    <t>tgcagtagatcattgacctttgtttcccacagaaatcacaaagagaagccatgatcctggactg</t>
  </si>
  <si>
    <t>tgcagtagatgcaattgctagagaatcgacatttagtgtcgaacgcttgatcggtatcgctcgg</t>
  </si>
  <si>
    <t>tgcagtagatgcaattgctagagaatcgacatttagtgtcggacgcttgatcggtatcgctcgg</t>
  </si>
  <si>
    <t>tgcagtagatggcgaagggggaggggcaatggctagggcaggcacagggagaggggaggaggcg</t>
  </si>
  <si>
    <t>tgcagtagatggtgaagggggaggggcaatggctagggcaggcacagggagaggggaggaggcg</t>
  </si>
  <si>
    <t>tgcagtagatgtatccccatgccgtacttgtgcagcctgaaaagcacgcaacgagttaacctca</t>
  </si>
  <si>
    <t>tgcagtagatgtatccccatgccgtacttgtgcagcctgaaaagcacgcaacgagttagcctca</t>
  </si>
  <si>
    <t>tgcagtagattagtgcccacttggattatagctgagtgaggagctggtgggcaataacttgttc</t>
  </si>
  <si>
    <t>tgcagtagattagtggccacttggattatagctgagtgaggagctggtgggcaataacttgttc</t>
  </si>
  <si>
    <t>tgcagtagattctccatttgttgaatccctttttgctgcttgcaaacgtgataatgacagccac</t>
  </si>
  <si>
    <t>tgcagtagattctccatttgttgaatccctttttgctgcttgcaaacgtgataatgacagctac</t>
  </si>
  <si>
    <t>tgcagtagattgaaatcactggaatctttcttaggagagcttgcattgctggaagagctccatc</t>
  </si>
  <si>
    <t>tgcagtagattgaaatcactggaatctttcttaggagagcttgtattgctggaagagctccatc</t>
  </si>
  <si>
    <t>tgcagtagattgcagccatggccaatcctgcatatacaagctagttatctacagaatattgccc</t>
  </si>
  <si>
    <t>tgcagtagattgcagccatggtcaatcctgcatatacaagctagttatctacagaatattgccc</t>
  </si>
  <si>
    <t>tgcagtagattgctagctgagaaatagcaactgttgcaacttgttgccgtatccatggcctgaa</t>
  </si>
  <si>
    <t>tgcagtagatttctagctgagaaatagcaactgttgcaacttgttgccgtatccatggcctgaa</t>
  </si>
  <si>
    <t>tgcagtagattgttcccctttggggtgatcggcttccgagtgtgctatttcggtagccaggggt</t>
  </si>
  <si>
    <t>tgcagtagattgttcccctttggggtgatcggcttccgagtgtgctctttcggtagccaggggt</t>
  </si>
  <si>
    <t>tgcagtagatttggtcatacctcgggtattttggttggcctgccatggcaacgctggggaagca</t>
  </si>
  <si>
    <t>tgcagtagatttggtcatacctcgggtattttggttggcctgccatggcgacgctggggaagca</t>
  </si>
  <si>
    <t>tgcagtagatttggtgtgccgctgctttttctctgacgacaccagacagcgtcacaggagaaag</t>
  </si>
  <si>
    <t>tgcagtagatttggtgtgccgctgctttttctctggcgacaccagacagcgtcacaggagaaag</t>
  </si>
  <si>
    <t>tgcagtagattttgcctgctcccagaaggcccgagccaccgtgcactcacacataacatgtctt</t>
  </si>
  <si>
    <t>tgcagtagattttgcctgctcctagaaggcccgagccaccgtgcactcacacataacatgtctt</t>
  </si>
  <si>
    <t>tgcagtagcaaaacagagtttaaaatctgtcgtcaccatgctaccaatctcacaagaacgcagg</t>
  </si>
  <si>
    <t>tgcagtagcaaaacagagtttaaaatctgttgtcaccatgctaccaatctcacaagaacgcagg</t>
  </si>
  <si>
    <t>tgcagtagcaaactgccatgttaactgtagcggctgagaaaagttcttttggctggatgctgaa</t>
  </si>
  <si>
    <t>tgcagtagcaaattgccatgttaactgtagcggctgagaaaagttcttttggctggatgctgaa</t>
  </si>
  <si>
    <t>tgcagtagcaaagggagggcactcaatcatgacctgcatgcatacagggtcatctttgatgtgg</t>
  </si>
  <si>
    <t>tgcagtagcaaagggagggcactcaatcatgacctgcatgcatacagggtcgtctttgatgtgg</t>
  </si>
  <si>
    <t>tgcagtagcaaattttcccgacagtaaacattcactgcttggattgacctgtatttttaatttg</t>
  </si>
  <si>
    <t>tgcagtagcaaattttcccgacagtaaacattcactgcttggattgacctgtattttttatttg</t>
  </si>
  <si>
    <t>tgcagtagcaacaacggccattgaagtgtggtgtgccgtgtgcgcgggcaagccaatgggatcg</t>
  </si>
  <si>
    <t>tgcagtagcaacaatggccattgaagtgtggtgtgccgtgtgcgcgggcaagccaatgggatcg</t>
  </si>
  <si>
    <t>tgcagtagcaaccgcccgaaaggcatggcgacatggacgcggaagtgagccaggaacatgctca</t>
  </si>
  <si>
    <t>tgcagtagcaaccgcccgaaaggcatggcgacatggacgcggacgtgagccaggaacatgctca</t>
  </si>
  <si>
    <t>tgcagtagcaacctgctcgtcttttgtgaacccaagacgacaaactgccactcgccgactcacg</t>
  </si>
  <si>
    <t>tgcagtagcagcctgctcgtcttttgtgaacccaagacgacaaactgccactcgccgactcacg</t>
  </si>
  <si>
    <t>tgcagtagcaactttagaattctgccgagaatgacacagtttcaaaaactatttgtggatgagc</t>
  </si>
  <si>
    <t>tgcagtagcaactttagaattctgccgagaatgacacagtttcaaaaactatttgtggatgtgc</t>
  </si>
  <si>
    <t>tgcagtagcaagagctcttctggtgagtcttcaactgaaggctttgatcagtgggggcagatct</t>
  </si>
  <si>
    <t>tgcagtagcaagagctcttctggtgagtcttcaagtgaaggctttgatcagtgggggcagatct</t>
  </si>
  <si>
    <t>tgcagtagcaagctcaagaaaaattcagtcaagcagagtcaacaggagaacaaagatgttgtaa</t>
  </si>
  <si>
    <t>tgcagtagcaagctcaagaaaagttcagtcaagcagagtcaacaggagaacaaagatgttgtaa</t>
  </si>
  <si>
    <t>tgcagtagcaagtagcaacggaggtctgagcagtccgaggataaaggcttgagcatgtggttcg</t>
  </si>
  <si>
    <t>tgcagtagcaagtagcaacggaggtctgagcagtccgaggatgaaggcttgagcatgtggttcg</t>
  </si>
  <si>
    <t>tgcagtagcaatattgttaatcctgaaagagctggctaatgatttcttgaacaccaaaagttga</t>
  </si>
  <si>
    <t>tgcagtagcaatattgttaatcctgaaagagctggctaattatttcttgaacaccaaaagttga</t>
  </si>
  <si>
    <t>tgcagtagcacagcaacaacgcccagctgcaatcacgctcccatccgaaacccacaggagccgt</t>
  </si>
  <si>
    <t>tgcagtagcacagcaacaacgcctagctgcaatcacgctcccatccgaaacccacaggagccgt</t>
  </si>
  <si>
    <t>tgcagtagcactcaattctacagccattcctctctttccttccagatgatgcggctgctgccgc</t>
  </si>
  <si>
    <t>tgcagtagcactcaattctacagccatttctctctttccttccagatgatgcggctgctgccgc</t>
  </si>
  <si>
    <t>tgcagtagcactccacgatcaccaagtaccaaacactcgtcaatccagaccttggttgctcgat</t>
  </si>
  <si>
    <t>tgcagtagcactcctcgatcaccaagtaccaaacactcgtcaatccagaccttggttgctcgat</t>
  </si>
  <si>
    <t>tgcagtagcactgcgaagtgcaaactgcatttttgccactgcgcgctctaggaaaaatcgccat</t>
  </si>
  <si>
    <t>tgcagtagcactgcgaagtgcaagctgcatttttgccactgcgcgctctaggaaaaatcgccat</t>
  </si>
  <si>
    <t>tgcagtagcacttgatgctttgcgactgagccagaagagatatgagcaccgacggaggcaacag</t>
  </si>
  <si>
    <t>tgcagtagcacttgatgctttgcgactgagccagtagagatatgagcaccgacggaggcaacag</t>
  </si>
  <si>
    <t>tgcagtagcagaacgactacaggcttcacggtcctcatcctttcgactattcctattcaagttg</t>
  </si>
  <si>
    <t>tgcagtagcagaatgactacaggcttcacggtcctcatcctttcgactattcctattcaagttg</t>
  </si>
  <si>
    <t>tgcagtagcagatgtagactgcgggcctgtctggaacgcgggaaaatttccacgtttctcactg</t>
  </si>
  <si>
    <t>tgcagtagcagatgtagactgcgggcttgtctggaacgcgggaaaatttccacgtttctcactg</t>
  </si>
  <si>
    <t>tgcagtagcagatttccaggagtccccaaaagccttctggtactcatcaagaaccttcatgaaa</t>
  </si>
  <si>
    <t>tgcagtagcagatttccaggagtccccaaaagctttctggtactcatcaagaaccttcatgaaa</t>
  </si>
  <si>
    <t>tgcagtagcagcagaaagatcagaggtctttgccattgttgcatcaacatttatttttgggaga</t>
  </si>
  <si>
    <t>tgcagtagcggcagaaagatcagaggtctttgccattgttgcatcaacatttatttttgggaga</t>
  </si>
  <si>
    <t>tgcagtagcagcagacgaggagatggagatcaaaaggagcagcaagcagggcaaatggcataat</t>
  </si>
  <si>
    <t>tgcagttgcagcagacgaggagatggagatcaaaaggagcagcaagcagggcaaatggcataat</t>
  </si>
  <si>
    <t>tgcagtagcagcagtcgaggagacggagatcaaagcaggaggcaccaggcagggcaaatggcat</t>
  </si>
  <si>
    <t>tgcagtagcagcagtcgaggagatggagatcaaagcaggaggcaccaggcagggcaaatggcat</t>
  </si>
  <si>
    <t>tgcagtagcagcatgaatgaagaaacaataattgaacagtgcgcggtgcgaactattctgaggc</t>
  </si>
  <si>
    <t>tgcagtagcagcatgaatgaagaaacaataattgaacagtgcgcggtgcgaactattctgtggc</t>
  </si>
  <si>
    <t>tgcagtagcaggaacagctggaggaagacgacgccacgagcaactgctggaagctggagatgcc</t>
  </si>
  <si>
    <t>tgcagtagcaggaacggctggaggaagacgacgccacgagcaactgctggaagctggagatgcc</t>
  </si>
  <si>
    <t>tgcagtagcaggaggagtcgcaccagcaaaccgccttcgcccaaatcatgggtcacaaggggcg</t>
  </si>
  <si>
    <t>tgcagtagcaggaggagtcgcaccagcaaaccgccttcgcccaaatcatgggtcacgaggggcg</t>
  </si>
  <si>
    <t>tgcagtagcaggcagctattatatattagattaagaaacttttggattatcaatatggccgaag</t>
  </si>
  <si>
    <t>tgcagtagcaggcagctattatatattagattaagaaacttttggattatcaatatggctgaag</t>
  </si>
  <si>
    <t>tgcagtagcaggggccgtcgcagtgttgcctctggtccacactccagcacaaagggactgttgc</t>
  </si>
  <si>
    <t>tgcagtagcaggggccgttgcagtgttgcctctggtccacactccagcacaaagggactgttgc</t>
  </si>
  <si>
    <t>tgcagtagcagtacacatgatcccagccattcgtcgatccagtccagctttgccatgtcgtgca</t>
  </si>
  <si>
    <t>tgcagtagcagtacacatgatcccagccattcgtcgatccagtccagctttgccgtgtcgtgca</t>
  </si>
  <si>
    <t>tgcagtagcagtactataggtagaggtcttgtgatccttgtccttgttgagctcggccagactc</t>
  </si>
  <si>
    <t>tgcagtagcagtactataggtagaggtcttgtgatccttgtccttgttgagctcggccagactg</t>
  </si>
  <si>
    <t>tgcagtagcagtatgcaatggggatggagcacagtactccacttgtttacctggaagcggcaca</t>
  </si>
  <si>
    <t>tgcagtagcagtatgcaatggggatggagcagagtactccacttgtttacctggaagcggcaca</t>
  </si>
  <si>
    <t>tgcagtagcagtgagttgctgacgcgggacggagacggacggataattcgtgcgagccagtgag</t>
  </si>
  <si>
    <t>tgcagtagcagtgagttgctgacgcgggacggagacggtcggataattcgtgcgagccagtgag</t>
  </si>
  <si>
    <t>tgcagtagcagtggcgttgcagtcagtcacggggtccagcagctggggatttttctctttctaa</t>
  </si>
  <si>
    <t>tgcagtagcagtggcgttgcagtcagtcacggggtccagcagctggggatttttttctttctaa</t>
  </si>
  <si>
    <t>tgcagtagcatacaaattttgcctcccatctttaatgccaccaccaagctgcttgaaggtcaca</t>
  </si>
  <si>
    <t>tgcagtagcatacaaattttgcctcccatctttaatgccaccacctagctgcttgaaggtcaca</t>
  </si>
  <si>
    <t>tgcagtagcatcagcaaccgccttgtattcagcctccgtactagagcgggagaccattggttgt</t>
  </si>
  <si>
    <t>tgcagtagcatcagcaaccgccttgtattcagcctccgtactagagcgggagaccgttggttgt</t>
  </si>
  <si>
    <t>tgcagtagcatcggtgtttgcttgcaccaaggtaagagacggcttggtcggcggcgatcgatcg</t>
  </si>
  <si>
    <t>tgcagtagcatcggtgtttgcttgcgccaaggtaagagacggcttggtcggcggcgatcgatcg</t>
  </si>
  <si>
    <t>tgcagtagcatgtagcatggttaggtttcgatctggattaacaggagagtaatgtatgcgccat</t>
  </si>
  <si>
    <t>tgcagtagcatgtagcatggttaggtttcgatctgggttaacaggagagtaatgtatgcgccat</t>
  </si>
  <si>
    <t>tgcagtagcattgatgcttttgcgcacatgatgccaccccccataacagaaaagaatggggaag</t>
  </si>
  <si>
    <t>tgcagtagcattgatgcttttgcgcacatgatgccaccccccatagcagaaaagaatggggaag</t>
  </si>
  <si>
    <t>tgcagtagcatttttttttggatagaatctacagaaacttctcttacgaaagctacaaatctca</t>
  </si>
  <si>
    <t>tgcagtagcattttttttttgatagaatctacagaaacttctcttacgaaagctacaaatctca</t>
  </si>
  <si>
    <t>tgcagtagccacaccactgttggtccaccagctctagctgcgagaagtagccacatcactcttg</t>
  </si>
  <si>
    <t>tgcagtagccacaccactgttggtccaccagctctagctgcgagaagtagccacatcactgttg</t>
  </si>
  <si>
    <t>tgcagtagccactccagagaatctcgtagagccgtcgatcatttcctaacccaagacataaata</t>
  </si>
  <si>
    <t>tgcagtagccactccagagaatctcgtagagccgtcgatcatttcctaacccaagacataaatg</t>
  </si>
  <si>
    <t>tgcagtagccagcttggtagctcatcatgagcccctgtactctccctcctgttggacggactac</t>
  </si>
  <si>
    <t>tgcagtagccagcttggtagctcatcatgagcccttgtactctccctcctgttggacggactac</t>
  </si>
  <si>
    <t>tgcagtagccatacgggttcttcttggcccaattccactggtccctgcacatctcctcgattcc</t>
  </si>
  <si>
    <t>tgcagtagccatacgggttcttcttggcccagttccactggtccctgcacatctcctcgattcc</t>
  </si>
  <si>
    <t>tgcagtagccatggaggaggatcgacctaacccacagttcctcgattgaacagacctaatcccc</t>
  </si>
  <si>
    <t>tgcagtagccatggaggaggatcgatctaacccacagttcctcgattgaacagacctaatcccc</t>
  </si>
  <si>
    <t>tgcagtagccccgttgcctaccctggcggagctggagaggtacccatcagggtggaagcgaatg</t>
  </si>
  <si>
    <t>tgcagtagccccgttgcctaccttggcggagctggagaggtacccatcagggtggaagcgaatg</t>
  </si>
  <si>
    <t>tgcagtagccgatttgagttgctaattggcctgtctgctcaactggttacagcccccctcagcc</t>
  </si>
  <si>
    <t>tgcagtagccgatttgagttgctgattggcctgtctgctcaactggttacagcccccctcagcc</t>
  </si>
  <si>
    <t>tgcagtagccgccgagggttcatgggggaagctctggattcctaggtggagctcctgatggccc</t>
  </si>
  <si>
    <t>tgcagtagccgccgagggttcatgggggaagctctggattcctaggtggagctcctgatgggcc</t>
  </si>
  <si>
    <t>tgcagtagccgttgaatcgaacacgcgcacagttttgcgccgtccgctgacagctggtgtggtt</t>
  </si>
  <si>
    <t>tgcagtagccgttgaatcgaacacgcgcccagttttgcgccgtccgctgacagctggtgtggtt</t>
  </si>
  <si>
    <t>tgcagtagccgttgagtcgaacacgccgctcagttttgggccgtccgatgacagttcgaacggc</t>
  </si>
  <si>
    <t>tgcagtagccgttgagtcgaacacgccgctcagttttgggccgtccgatgacagttcgaagggc</t>
  </si>
  <si>
    <t>tgcagtagcctcagtggtacgccgccacatccatcgtcagtcgccacatcgcgtcgcctccata</t>
  </si>
  <si>
    <t>tgcagtagcctccgtggtacgccgccacatccatcgtcagtcgccacatcgcgtcgcctccata</t>
  </si>
  <si>
    <t>tgcagtagcctccaaagcaaccccatccaaaagcaggcactgtcagcagcgaagaggcagcgcc</t>
  </si>
  <si>
    <t>tgcagtggcctccaaagcaaccccatccaaaagcaggcactgtcagcagcgaagaggcagcgcc</t>
  </si>
  <si>
    <t>tgcagtagcctgtttagtgagataagaattaccttgtaaactggataacataacgtgtcactgc</t>
  </si>
  <si>
    <t>tgcagtagcttgtttagtgagataagaattaccttgtaaactggataacataacgtgtcactgc</t>
  </si>
  <si>
    <t>tgcagtagccttttaccgcttacgccaaggatcttccattccatatgcatgctagctagctgga</t>
  </si>
  <si>
    <t>tgcagtagccttttgccgcttacgccaaggatcttccattccatatgcatgctagctagctgga</t>
  </si>
  <si>
    <t>tgcagtagccttttcatcagctggctagtgactgcatgcacgcgccgcgtctgtctggacgtcc</t>
  </si>
  <si>
    <t>tgcagtagccttttcatcagctggctagtggctgcatgcacgcgccgcgtctgtctggacgtcc</t>
  </si>
  <si>
    <t>tgcagtagcgagcagcacacgggaaatgagacccaacatcaggcctgctgttacttgtcaacaa</t>
  </si>
  <si>
    <t>tgcagtagcgagcagcacacgggaactgagacccaacatcaggcctgctgttacttgtcaacaa</t>
  </si>
  <si>
    <t>tgcagtagcgagtgaggagcaaggtcgcagcaatggatttagtggtgggctcctcggaggccac</t>
  </si>
  <si>
    <t>tgcagtagcgagtgaggagcaaggtcgcatcaatggatttagtggtgggctcctcggaggccac</t>
  </si>
  <si>
    <t>tgcagtagcgcacggagtactactatacgactgtaggagcatgacaaaaatcaattacggagag</t>
  </si>
  <si>
    <t>tgcagtagcgtacggagtactactatacgactgtaggagcatgacaaaaatcaattacggagag</t>
  </si>
  <si>
    <t>tgcagtagcgcaggcagggaaagggtgtggagcgacgtgcaaggcagtgtcatcctgttatgtg</t>
  </si>
  <si>
    <t>tgcagtagcgcaggcagggaaagggtgtggagcgacgtgcacggcagtgtcatcctgttatgtg</t>
  </si>
  <si>
    <t>tgcagtagcgcatcagatcctccaggccctccaagtcctcaatgacaaaatgggaccaacaaca</t>
  </si>
  <si>
    <t>tgcagtagcgcatcagatcctccaggccctccaagtcctcaatgacaaaatgggaccagcaaca</t>
  </si>
  <si>
    <t>tgcagtagcgcctccatcagtctagtgccgccataagcaatccaaaacagaaaaaacacggtcc</t>
  </si>
  <si>
    <t>tgcagtagcgcctccatcagtctagtgccgccataagcaatccaaaacagaaacaacacggtcc</t>
  </si>
  <si>
    <t>tgcagtagcgctgagccgctgcacttctccataggtactgtagtatttaagcagccaacccgtt</t>
  </si>
  <si>
    <t>tgcagtagcgctgagccgctgcacttctcgataggtactgtagtatttaagcagccaacccgtt</t>
  </si>
  <si>
    <t>tgcagtagcggctatccatagcagtctagcgccgccgcccgtcgtcggttagcgtcgctctcgg</t>
  </si>
  <si>
    <t>tgcagtagcggctatccatagtagtctagcgccgccgcccgtcgtcggttagcgtcgctctcgg</t>
  </si>
  <si>
    <t>tgcagtagcgtaggcgtagcatggcggagcctttttcctgtcctgtgtgtgctttcgatcggct</t>
  </si>
  <si>
    <t>tgcagtagcgtaggcgtagcatggcgtagcctttttcctgtcctgtgtgtgctttcgatcggct</t>
  </si>
  <si>
    <t>tgcagtagcgtcggcgtcgcggttcttgatggcgaggtcgtcggcgatgccgccatacccatac</t>
  </si>
  <si>
    <t>tgcagtagcgtcggcgtcgcggttcttgatggcgaggtcgtcggtgatgccgccatacccatac</t>
  </si>
  <si>
    <t>tgcagtagcgtctcttgcaagtattttcttcagtggtgccagtacgtagcgcctttctacgctt</t>
  </si>
  <si>
    <t>tgcagtagcgtctcttgcaagtattttcttccgtggtgccagtacgtagcgcctttctacgctt</t>
  </si>
  <si>
    <t>tgcagtagcgtgggatcccgacagcgtgcgcacgggtggagcgggcgggctggagtcggggcca</t>
  </si>
  <si>
    <t>tgcagtagcgtgggatcccgacggcgtgcgcacgggtggagcgggcgggctggagtcggggcca</t>
  </si>
  <si>
    <t>tgcagtagcgttagcggcgatgatgcttggccgtggccctgctggctgttgcggctttcctcgt</t>
  </si>
  <si>
    <t>tgcagtagcgttagcggcgatgatgcttggccgtggccctgctggctgtttcggctttcctcgt</t>
  </si>
  <si>
    <t>tgcagtagctagcgatctccgcggcgtccagtagctctacggttccctggtcctcgtacttggc</t>
  </si>
  <si>
    <t>tgcagtagctggcgatctccgcggcgtccagtagctctacggttccctggtcctcgtacttggc</t>
  </si>
  <si>
    <t>tgcagtagctagctatagcttccagcttagtagtagtagcctgtggaaatggagacggatcgta</t>
  </si>
  <si>
    <t>tgcagtagctagctatagcttccagcttagtagtggtagcctgtggaaatggagacggatcgta</t>
  </si>
  <si>
    <t>tgcagtagctagctcatgagcaaccaaattacataaacgaggcgtatgaatgactaccctggtg</t>
  </si>
  <si>
    <t>tgcagtagctagctcatgagcaaccaaattacatgaacgaggcgtatgaatgactaccctggtg</t>
  </si>
  <si>
    <t>tgcagtagctcaaaccccagcccccagtttcttcatttgttgcaacttcacaacgtgctctgtt</t>
  </si>
  <si>
    <t>tgcagtagctccaaccccagcccccagtttcttcatttgttgcaacttcacaacgtgctctgtt</t>
  </si>
  <si>
    <t>tgcagtagctcacaacatataatcagtaaaagggagaatctgttagggtggtatcaatgttgga</t>
  </si>
  <si>
    <t>tgcagtagctcacaacatataatcagtaaaagggagagtctgttagggtggtatcaatgttgga</t>
  </si>
  <si>
    <t>tgcagtagctcatctggtagtaggggtgtgtctatctggaaaatatgtatgacagatatatgga</t>
  </si>
  <si>
    <t>tgcagtagctcatctggtagtaggggtgtgtctatctggaaaatctgtatgacagatatatgga</t>
  </si>
  <si>
    <t>tgcagtagctccaggttttttgggtatcaacaccatatacgatctgttaattcgtgccagttgg</t>
  </si>
  <si>
    <t>tgcagtagctccaggttttttgggtatcaacaccatatacgatctgttaattcgttccagttgg</t>
  </si>
  <si>
    <t>tgcagtagctcgtcagcaatggagaatctgagatctgaaaacggccaccaaggtgttgccatgg</t>
  </si>
  <si>
    <t>tgcagtagctcgtcagcaatggggaatctgagatctgaaaacggccaccaaggtgttgccatgg</t>
  </si>
  <si>
    <t>tgcagtagctgacggaaagtcttcacagtcgaatgcttgatcgatctgttcagtgaacacgggc</t>
  </si>
  <si>
    <t>tgcagtagctgatggaaagtcttcacagtcgaatgcttgatcgatctgttcagtgaacacgggc</t>
  </si>
  <si>
    <t>tgcagtagctgcacctggaggagcagctcctgcgatgcacaccagacaactggtgtgtcatcaa</t>
  </si>
  <si>
    <t>tgcagtagctgcacctggaggagcagctcctgcgctgcacaccagacaactggtgtgtcatcaa</t>
  </si>
  <si>
    <t>tgcagtagctggtggtgctagttgctgcaaggaaggaatacgaagctgcatgatgcctgtctcg</t>
  </si>
  <si>
    <t>tgcagtagctggtggtgctagttgctgcaaggaaggaatacgaaggtgcatgatgcctgtctcg</t>
  </si>
  <si>
    <t>tgcagtagctgtggtacatgtgctgatcgaaagtgaccatcgttattttcttcgtggtgtcata</t>
  </si>
  <si>
    <t>tgcagtagctgtggtacatgtgctgatcgaaagtgaccatcgttattttcttggtggtgtcata</t>
  </si>
  <si>
    <t>tgcagtagcttctgcttgccatagatgtggatcaacttggtgtagtcgcgaacatttgcttcga</t>
  </si>
  <si>
    <t>tgcagtagcttctgcttgccatagatgtggatcaacttggtgtagtcgcggacatttgcttcga</t>
  </si>
  <si>
    <t>tgcagtaggaacagctcgcgacaagcagtgccctcggggaagacaatgacgacatagccctcct</t>
  </si>
  <si>
    <t>tgcagtaggaacagctcgcgacaagcggtgccctcggggaagacaatgacgacatagccctcct</t>
  </si>
  <si>
    <t>tgcagtaggaagataaggttcagagatgagatgagttttagatagagcagcgcggagcctccga</t>
  </si>
  <si>
    <t>tgcagtaggaagataaggttcagagatgagatgagttttagatagagcagcgcggatcctccga</t>
  </si>
  <si>
    <t>tgcagtaggaaggaactttgtctgcaattgcttgcagacttttctgcactatggttgggtgaca</t>
  </si>
  <si>
    <t>tgcagtaggaaggaactttgtctgcaattgcttgcagacttttctgcactttggttgggtgaca</t>
  </si>
  <si>
    <t>tgcagtaggacctatgcatatcatttccaaagaaagaagtgtgtaggctataggttaagttcag</t>
  </si>
  <si>
    <t>tgcagtaggacctatgcatatcatttccaaagaaagaagtgtgtaggctataggttaagttctg</t>
  </si>
  <si>
    <t>tgcagtaggacgcatagcgccagcacctgctctttttgtacggcgcgctcaccttgctgccgca</t>
  </si>
  <si>
    <t>tgcagtaggacgcatatcgccagcacctgctctttttgtacggcgcgctcaccttgctgccgca</t>
  </si>
  <si>
    <t>tgcagtaggagacggtgagctcgacgcaggggaggatatatcgctgccgctaaggaatgggagg</t>
  </si>
  <si>
    <t>tgcagtaggagacggtgagcttgacgcaggggaggatatatcgctgccgctaaggaatgggagg</t>
  </si>
  <si>
    <t>tgcagtaggaggattcggggttgggttgcagtgggaggattggggtttattgatttccgttcgt</t>
  </si>
  <si>
    <t>tgcagtaggaggattgggggttgggttgcagtgggaggattggggtttattgatttccgttcgt</t>
  </si>
  <si>
    <t>tgcagtaggagtagctcccgatccgagtcgtcggacgacgtgcgcgcgggccgagattgacggg</t>
  </si>
  <si>
    <t>tgcagtaggagtagctcccgatccgagtcgttggacgacgtgcgcgcgggccgagattgacggg</t>
  </si>
  <si>
    <t>tgcagtaggagttggagaaggagtcggagttggacgacgacgcgtccgcggagtagctggagga</t>
  </si>
  <si>
    <t>tgcagtaggagttggagaaggagtcggagttggacgacgacgcgtcggcggagtagctggagga</t>
  </si>
  <si>
    <t>tgcagtaggattaggctgagcaacacagatcagaggacatttggttaacaagatggcctactac</t>
  </si>
  <si>
    <t>tgcagtaggattaggctgagcaacacagattagaggacatttggttaacaagatggcctactac</t>
  </si>
  <si>
    <t>tgcagtaggcaaaatcagggcacccatgagaccacaagtgggccctcaaagccctcaacaacct</t>
  </si>
  <si>
    <t>tgcagtaggcaaaatcagggcacccatgagaccacaagtgggctctcaaagccctcaacaacct</t>
  </si>
  <si>
    <t>tgcagtaggcaacggcagatatcgcggcattataaagaactgcctcgcggacatgggcggacct</t>
  </si>
  <si>
    <t>tgcagtaggcaacggcagatatcgcggctttataaagaactgcctcgcggacatgggcggacct</t>
  </si>
  <si>
    <t>tgcagtaggcactagacagtagccgtcagtaactcccagcaaaaggacaagccaatctgggaac</t>
  </si>
  <si>
    <t>tgcagtaggcactaggcagtagccgtcagtaactcccagcaaaaggacaagccaatctgggaac</t>
  </si>
  <si>
    <t>tgcagtaggcactaggcagtagcggcaaaaggacaagccaatctgggaactctgggaaacagca</t>
  </si>
  <si>
    <t>tgcagtaggcactaggcagtagcggcaaaaggacaagccaatctgggaactctgggaaacggca</t>
  </si>
  <si>
    <t>tgcagtaggcaggaacatgttacaaacctacgatttccaagtctcaagtcgatctcgatgctta</t>
  </si>
  <si>
    <t>tgcagtaggcaggaacatgttacaaacgtacgatttccaagtctcaagtcgatctcgatgctta</t>
  </si>
  <si>
    <t>tgcagtaggccacgacaaaatctcaccaagttcttccacactgcgtgacggcgagcttacgtac</t>
  </si>
  <si>
    <t>tgcagtaggccacgacaaaatctcatcaagttcttccacactgcgtgacggcgagcttacgtac</t>
  </si>
  <si>
    <t>tgcagtaggccctgaacaaacaaacgagccagccaattcaaggacaagatattagttgttcagt</t>
  </si>
  <si>
    <t>tgcagtaggccctgagcaaacaaacgagccagccaattcaaggacaagatattagttgttcagt</t>
  </si>
  <si>
    <t>tgcagtaggcgatgaggtctaatttcgtgtaaaatggctatgtttttcttttccttttgtgagt</t>
  </si>
  <si>
    <t>tgcagtaggcgatgaggtttaatttcgtgtaaaatggctatgtttttcttttccttttgtgagt</t>
  </si>
  <si>
    <t>tgcagtaggcgattgccgatctgatttcttattgatataagtgtggcaaaccacggaatacaca</t>
  </si>
  <si>
    <t>tgcagtaggcgattgccgatctgatttcttattgatgtaagtgtggcaaaccacggaatacaca</t>
  </si>
  <si>
    <t>tgcagtaggctcaggctcaccccgtttttctcgcagtagtcgatgtcggtccagcagcactcgt</t>
  </si>
  <si>
    <t>tgcagtaggctcaggctcaccccgtttttctcgcagtagtcgatgtcggtccagcagcgctcgt</t>
  </si>
  <si>
    <t>tgcagtaggcttttgcactaattaacccaatatgctaacaaactaatccctaagcagttgtgat</t>
  </si>
  <si>
    <t>tgcagtaggcttttgcactaattaacccaatctgctaacaaactaatccctaagcagttgtgat</t>
  </si>
  <si>
    <t>tgcagtagggaaaccatcattagctagcatataataatagcagcactgggcatgtactgataaa</t>
  </si>
  <si>
    <t>tgcagtagggaaaccatcattagctagtatataataatagcagcactgggcatgtactgataaa</t>
  </si>
  <si>
    <t>tgcagtagggaccaatcgaggtgtcaaacaaacacccgtgacccagcgaaatcagacgcactca</t>
  </si>
  <si>
    <t>tgcagtagggaccaattgaggtgtcaaacaaacacccgtgacccagcgaaatcagacgcactca</t>
  </si>
  <si>
    <t>tgcagtagggcagtgccagtgcactcacgactcacctgcctgcgcacacaccatgcaagctatt</t>
  </si>
  <si>
    <t>tgcagtagtgcagtgccagtgcactcacgactcacctgcctgcgcacacaccatgcaagctatt</t>
  </si>
  <si>
    <t>tgcagtagggcttgtccctggcgcggtacgcgacgtcctcctcgagggagtggtggaagagcgc</t>
  </si>
  <si>
    <t>tgcagtagggcttgtccctggcgcggtacgcgacgtcctcttcgagggagtggtggaagagcgc</t>
  </si>
  <si>
    <t>tgcagtaggggaccatggtaaattagtctagcatcagagtttcgaagccttcgctgtaactttg</t>
  </si>
  <si>
    <t>tgcagtaggggatcatggtaaattagtctagcatcagagtttcgaagccttcgctgtaactttg</t>
  </si>
  <si>
    <t>tgcagtaggggagcacgttgctgtccaccacctcgttgtccacctcctgctgctgcactaccga</t>
  </si>
  <si>
    <t>tgcagtaggggagcacgttgctgtccaccacctcgttgtccacctcctgttgctgcactaccga</t>
  </si>
  <si>
    <t>tgcagtagggtacaaaaattactcagaaaaatacgtaaagtttacgcatattatatcacccctc</t>
  </si>
  <si>
    <t>tgcagtagggtacaaaaattactcagaaaaatacgtaaagtttgcgcatattatatcacccctc</t>
  </si>
  <si>
    <t>tgcagtaggtagttaccgcagagtttatgcgacaccctctgttttttggaatactaaactggga</t>
  </si>
  <si>
    <t>tgcagtaggtagttaccgcagagtttatgggacaccctctgttttttggaatactaaactggga</t>
  </si>
  <si>
    <t>tgcagtaggtatccctttccatggtttgagaaacggagccgccgtgagaatcacattggcaatt</t>
  </si>
  <si>
    <t>tgcagtaggtatcgctttccatggtttgagaaacggagccgccgtgagaatcacattggcaatt</t>
  </si>
  <si>
    <t>tgcagtaggtcgttgacgcttgatgttgactctctgaagcaccttccgttgcgctccttccaga</t>
  </si>
  <si>
    <t>tgcagtaggtcgttgacgcttgatgttgactctctgaagcaccttgcgttgcgctccttccaga</t>
  </si>
  <si>
    <t>tgcagtaggtcgttgatggtcgccgttgaatctctgaaacacctcgcattgcgctccttccaga</t>
  </si>
  <si>
    <t>tgcagtaggtcgttgatggtcgctgttgaatctctgaaacacctcgcattgcgctccttccaga</t>
  </si>
  <si>
    <t>tgcagtaggtgaagcagcccgcgtagtaatggtgcttgtagcggccgccgcgcttctcgccgaa</t>
  </si>
  <si>
    <t>tgcagtaggtgaagcagcccgcgtagtactggtgcttgtagcggccgccgcgcttctcgccgaa</t>
  </si>
  <si>
    <t>tgcagtaggtgcagaaaatgtggagctccagcattctctgcccgctgatcttgtgggaagatat</t>
  </si>
  <si>
    <t>tgcagtaggtgcagaagatgtggagctccagcattctctgcccgctgatcttgtgggaagatat</t>
  </si>
  <si>
    <t>tgcagtaggtgtataagatagcagctgcatcttgaccaacaggtaaacaggtgacactaaccaa</t>
  </si>
  <si>
    <t>tgcagtaggtgtataagatagcagctgcatcttgaccaacgggtaaacaggtgacactaaccaa</t>
  </si>
  <si>
    <t>tgcagtaggtgttgctcctgcacattctcttggaagtcattgatttgtacgaattcaccttcct</t>
  </si>
  <si>
    <t>tgcagtaggtgttgctcctgcacattctcttggaagtcattgatttgtatgaattcaccttcct</t>
  </si>
  <si>
    <t>tgcagtaggtttaagatgcaagttatcaatcattacaagactcaaatcacaaggcataatggag</t>
  </si>
  <si>
    <t>tgcagttggtttaagatgcaagttatcaatcattacaagactcaaatcacaaggcataatggag</t>
  </si>
  <si>
    <t>tgcagtagtaaagaagataagaggggatgaaagtggactcgagacagacatgaatgttgaagat</t>
  </si>
  <si>
    <t>tgcagtagtacagaagataagaggggatgaaagtggactcgagacagacatgaatgttgaagat</t>
  </si>
  <si>
    <t>tgcagtagtaagactttaacaagcgtaccaaacgacgtgattgatcgttgaacttcttatcttc</t>
  </si>
  <si>
    <t>tgcagtagtaggactttaacaagcgtaccaaacgacgtgattgatcgttgaacttcttatcttc</t>
  </si>
  <si>
    <t>tgcagtagtaagtgcaattgaaatatacgttaaagtgccaccacagtttttggaaggcaaacag</t>
  </si>
  <si>
    <t>tgcagtagtaagtgcaattgaaatatatgttaaagtgccaccacagtttttggaaggcaaacag</t>
  </si>
  <si>
    <t>tgcagtagtaatagatagctgaccacgaggctggtgaaccgtacgtgcagattattctaggatt</t>
  </si>
  <si>
    <t>tgcagtagtagtagatagctgaccacgaggctggtgaaccgtacgtgcagattattctaggatt</t>
  </si>
  <si>
    <t>tgcagtagtacacgacagcgccacttgtcataacgacggcgtcaagcctcctctggttaaaccc</t>
  </si>
  <si>
    <t>tgcagtagtacgcgacagcgccacttgtcataacgacggcgtcaagcctcctctggttaaaccc</t>
  </si>
  <si>
    <t>tgcagtagtacataaaaacgacgccgccatcaccacaccacagatggtgcgcgcacgagcacca</t>
  </si>
  <si>
    <t>tgcagtagtacgtaaaaacgacgccgccatcaccacaccacagatggtgcgcgcacgagcacca</t>
  </si>
  <si>
    <t>tgcagtagtacataactgtggcctgcatgggagatggttgtggagaatgacacggcgatgggaa</t>
  </si>
  <si>
    <t>tgcagtagtacataactgtggcctgcatgggagatggttgtggagaatgacatggcgatgggaa</t>
  </si>
  <si>
    <t>tgcagtagtaccactcatgaagtcatccaagttgtcggcatgcagctgtgagttcgttgcaaca</t>
  </si>
  <si>
    <t>tgcagtagtaccactcatgaagtcgtccaagttgtcggcatgcagctgtgagttcgttgcaaca</t>
  </si>
  <si>
    <t>tgcagtagtaccaggcgatgggtttaatttcgacgtgactgagggcgcttcgcagataattaag</t>
  </si>
  <si>
    <t>tgcagtagtaccaggcgatgggtttaatttcgacgtgactgagggcgctttgcagataattaag</t>
  </si>
  <si>
    <t>tgcagtagtaccagtagtcgtggtggtagcggtccagtccaccaatactttccctagcctcgcc</t>
  </si>
  <si>
    <t>tgcagtagtaccagtagtcgtggtggtagcggtccagtccaccactactttccctagcctcgcc</t>
  </si>
  <si>
    <t>tgcagtagtacgtactccatgtttatccatgagatgatatatatgatgtgtcctcggttcatgc</t>
  </si>
  <si>
    <t>tgcagtagtacgtactctatgtttatccatgagatgatatatatgatgtgtcctcggttcatgc</t>
  </si>
  <si>
    <t>tgcagtagtactaagaacagatatccgtatcaaacaattccttggttggacccattgcgatgta</t>
  </si>
  <si>
    <t>tgcagtagtactaagaacatatatccgtatcaaacaattccttggttggacccattgcgatgta</t>
  </si>
  <si>
    <t>tgcagtagtactactaactatcaagtgataatggtcgacaaagttctacttgtatggagccatg</t>
  </si>
  <si>
    <t>tgcagtagtactactaactatcaagtgatagtggtcgacaaagttctacttgtatggagccatg</t>
  </si>
  <si>
    <t>tgcagtagtactagctaggaggtcgatccgacgatccatgtctctctgctgcctatctggaaca</t>
  </si>
  <si>
    <t>tgcagtagtactagctaggaggtcgatccgacgatccatgtctctctgctgcctctctggaaca</t>
  </si>
  <si>
    <t>tgcagtagtactcggacgcgcgctggccgatttgactggacggggcggcgaggacgtgggcgac</t>
  </si>
  <si>
    <t>tgcagtagtactcggatgcgcgctggccgatttgactggacggggcggcgaggacgtgggcgac</t>
  </si>
  <si>
    <t>tgcagtagtactgcaccccacggaccgcgcaccaccacgcccacggaagcggcgcgccgaaaaa</t>
  </si>
  <si>
    <t>tgcagtagtactgcaccccacggaccgcgtaccaccacgcccacggaagcggcgcgccgaaaaa</t>
  </si>
  <si>
    <t>tgcagtagtacttggctagtcaacacagattccaccctgatgatgcaagggagaaaaggaattc</t>
  </si>
  <si>
    <t>tgcagtagtacttggctagtcaacacagattccaccctgatgatgcaagggagaacaggaattc</t>
  </si>
  <si>
    <t>tgcagtagtagataatacgtaccaacgtattgaaataatatcattaaggtaattaatattacta</t>
  </si>
  <si>
    <t>tgcagtggtagataatacgtaccaacgtattgaaataatatcattaaggtaattaatattacta</t>
  </si>
  <si>
    <t>tgcagtagtaggtttgagtagtgcctgcacgcgcgtcctttgttccagtagcaattactcgccc</t>
  </si>
  <si>
    <t>tgcagtagtaggtttgagtagtgcctgcacgcacgtcctttgttccagtagcaattactcgccc</t>
  </si>
  <si>
    <t>tgcagtagtagtagttcgcgaggggtttggatacgtgggcggatgggccttcatttcagagcat</t>
  </si>
  <si>
    <t>tgcagtagtagtagttcgcgaggggtttggatacgtgggcggatgggccttcgtttcagagcat</t>
  </si>
  <si>
    <t>tgcagtagtatagtatacccttaacaaggtaccaatagctagtcaggacacaatgctaggtgga</t>
  </si>
  <si>
    <t>tgcagtagtatagtatacccttaacaaggtaccactagctagtcaggacacaatgctaggtgga</t>
  </si>
  <si>
    <t>tgcagtagtatatatctttctggacagcgtgacaacaattaatttcacgcccagctaaagcttg</t>
  </si>
  <si>
    <t>tgcagtagtttatatctttctggacagcgtgacaacaattaatttcacgcccagctaaagcttg</t>
  </si>
  <si>
    <t>tgcagtagtatatattaaacataaaattacaaataatatagaactagcaattctcgcagacagc</t>
  </si>
  <si>
    <t>tgcagttgtatatattaaacataaaattacaaataatatagaactagcaattctcgcagacagc</t>
  </si>
  <si>
    <t>tgcagtagtatatattagtgttgaatttgtttttgaacagtcaactcaagttctatttccaatc</t>
  </si>
  <si>
    <t>tgcagtagtatatattagtgttgaatttgtttttgaacagtcagctcaagttctatttccaatc</t>
  </si>
  <si>
    <t>tgcagtagtatcaagctgaaccagtgaaggttttttgggttatattcctcgtagtatgtcatga</t>
  </si>
  <si>
    <t>tgcagtagtatcaggctgaaccagtgaaggttttttgggttatattcctcgtagtatgtcatga</t>
  </si>
  <si>
    <t>tgcagtagtatcgggctgcaccagtgaaaatttttgggctatattcctcgtagtatgtcatgag</t>
  </si>
  <si>
    <t>tgcagtagtatcgggctgcaccagtgaagatttttgggctatattcctcgtagtatgtcatgag</t>
  </si>
  <si>
    <t>tgcagtagtattaaattttcagaggataggattcacattgtgagtctcaatccaaacaaaataa</t>
  </si>
  <si>
    <t>tgcagtagtattaaattttcagaggataggattcgcattgtgagtctcaatccaaacaaaataa</t>
  </si>
  <si>
    <t>tgcagtagtattacgccacactgaggagaagaggcgtgagcaggactacagcgcggaagaggac</t>
  </si>
  <si>
    <t>tgcagtagtattacgccacactgaggagaagaggcgtgagcaggactacggcgcggaagaggac</t>
  </si>
  <si>
    <t>tgcagtagtattaggccacaccgaggagaagaggcgtgagcaggactatggcgcggaagaggag</t>
  </si>
  <si>
    <t>tgcagtagtatttggccacaccgaggagaagaggcgtgagcaggactatggcgcggaagaggag</t>
  </si>
  <si>
    <t>tgcagtagtattcacttgcaacatgcagtggttgtcaacgcatacacaccttgccgttttgaca</t>
  </si>
  <si>
    <t>tgcagtagtattcacttgcaacatgcagtggtagtcaacgcatacacaccttgccgttttgaca</t>
  </si>
  <si>
    <t>tgcagtagtattcctcgcgatcgatggactcgtggtgagcagcgagagatatatagagctagct</t>
  </si>
  <si>
    <t>tgcagttgtattcctcgcgatcgatggactcgtggtgagcagcgagagatatatagagctagct</t>
  </si>
  <si>
    <t>tgcagtagtattgaccactgttgccacaattctcacgcaggccctgtgaaaacagaatagtgga</t>
  </si>
  <si>
    <t>tgcagtagtattgaccactgttgccacaattctcacgcgggccctgtgaaaacagaatagtgga</t>
  </si>
  <si>
    <t>tgcagtagtattgatcactgttgacacaattctccctcaggggccctgtgaaaatagaatagcg</t>
  </si>
  <si>
    <t>tgcagtagtattgatcactgttgacccaattctccctcaggggccctgtgaaaatagaatagcg</t>
  </si>
  <si>
    <t>tgcagtagtcaaaacttggcagaggcgaggaggttagccctctgcctacacctgccatgcatgg</t>
  </si>
  <si>
    <t>tgcagtcgtcaaaacttggcagaggcgaggaggttagccctctgcctacacctgccatgcatgg</t>
  </si>
  <si>
    <t>tgcagtagtcaccagtcattcattcatcacccacaaaccacaatcatctaaataaaggctagtg</t>
  </si>
  <si>
    <t>tgcagtagtcatcagtcattcattcatcacccacaaaccacaatcatctaaataaaggctagtg</t>
  </si>
  <si>
    <t>tgcagtagtcatgatggaagcagtatagttggtcatgactactgccccagaagatctaggaagc</t>
  </si>
  <si>
    <t>tgcagtagtcatgatggaagcagtatagttggtcatgactactgccccaggagatctaggaagc</t>
  </si>
  <si>
    <t>tgcagtagtcctcgcatcactgactccatggcttccctgcgtgctgctgatctcgtaccccatc</t>
  </si>
  <si>
    <t>tgcagtagtcctcgcatcactgcctccatggcttccctgcgtgctgctgatctcgtaccccatc</t>
  </si>
  <si>
    <t>tgcagtagtctataatctatatatattgaggaaactaattataatataaccacgccgcaccttg</t>
  </si>
  <si>
    <t>tgcagtagtctataatctatatatattgaggaaactaattataatataaccacgccgcgccttg</t>
  </si>
  <si>
    <t>tgcagtagtctgacgaatcaaacaaggaaggagcacagaagcttcccaaacgagctatgcacgc</t>
  </si>
  <si>
    <t>tgcagtagtctgacgaatcaaacaaggaaggagcacagaagcttcccaagcgagctatgcacgc</t>
  </si>
  <si>
    <t>tgcagtagtcttacaagtcatcattagccgatcaacacttgggtgtaggccccgaaacaccaca</t>
  </si>
  <si>
    <t>tgcagttgtcttacaagtcatcattagccgatcaacacttgggtgtaggccccgaaacaccaca</t>
  </si>
  <si>
    <t>tgcagtagtgaaaaaggtttaagactcgttggtgataaagttattgcagtagtgatggatcgga</t>
  </si>
  <si>
    <t>tgcagtagtgaaaagggtttaagactcgttggtgataaagttattgcagtagtgatggatcgga</t>
  </si>
  <si>
    <t>tgcagtagtgaacaagcactatgctggagtagtgaaccaccactcattcctccaaatttacaaa</t>
  </si>
  <si>
    <t>tgcagtagtgaactagcactatgctggagtagtgaaccaccactcattcctccaaatttacaaa</t>
  </si>
  <si>
    <t>tgcagtagtgagagcaattcttattcgcgagctaggtgtatagcagcgcaccgaatttgtgctg</t>
  </si>
  <si>
    <t>tgcagtagtgagagcagttcttattcgcgagctaggtgtatagcagcgcaccgaatttgtgctg</t>
  </si>
  <si>
    <t>tgcagtagtgagcctgtttaccacttccattgaatgcaagctcatatccatatggacaataaca</t>
  </si>
  <si>
    <t>tgcagtagtgagcctgtttactacttccattgaatgcaagctcatatccatatggacaataaca</t>
  </si>
  <si>
    <t>tgcagtagtgatggtgtcctaaaagtccatgagatcgtttttttcacaatactactggtagaag</t>
  </si>
  <si>
    <t>tgcagtagtgatggtgtcctaaaagtccatgagatcgtttttttcacaatactactggtagatg</t>
  </si>
  <si>
    <t>tgcagtagtgcaattacatgctatgaggagttttaggatgtgtttcagatagctgaagaagtgc</t>
  </si>
  <si>
    <t>tgcagtagtgcaattacatgctatgaggagttttaggatttgtttcagatagctgaagaagtgc</t>
  </si>
  <si>
    <t>tgcagtagtgcagtacaccccaagcaaatgatcgagttttgatttttttatcaaccacccgcgt</t>
  </si>
  <si>
    <t>tgcagtagtgcagtacaccccaagcaaatgatcgagttttgatttttttatcaaccacctgcgt</t>
  </si>
  <si>
    <t>tgcagtagtgcagtaccacccgttctgttctgctacagagtgcagagtgcagagtgcagaccca</t>
  </si>
  <si>
    <t>tgcagtagtgcagtaccacccgttctgttctgctacagagtgcagagtgcagggtgcagaccca</t>
  </si>
  <si>
    <t>tgcagtagtgcagtagcgtacacacaagcggtttcatgtgccgtgtgtccaaagtccaggccaa</t>
  </si>
  <si>
    <t>tgcagtagtgcagtagcgtacacacaggcggtttcatgtgccgtgtgtccaaagtccaggccaa</t>
  </si>
  <si>
    <t>tgcagtagtgcagttcgactgtgcctcatcatgtcaagctccagattgctgcacctctcgtaaa</t>
  </si>
  <si>
    <t>tgcagtagtgcagttcgactgtgcctcgtcatgtcaagctccagattgctgcacctctcgtaaa</t>
  </si>
  <si>
    <t>tgcagtagtgcagttctgttcctcaatactgaactgtgttcgatgccagcgaattgagtgaggg</t>
  </si>
  <si>
    <t>tgcagtagtgcagttctgttcctcagtactgaactgtgttcgatgccagcgaattgagtgaggg</t>
  </si>
  <si>
    <t>tgcagtagtgcagttggatggatatacatgatcaaaacaatgtggtttttattaatttaggagt</t>
  </si>
  <si>
    <t>tgcagtagtgcagttggatgggtatacatgatcaaaacaatgtggtttttattaatttaggagt</t>
  </si>
  <si>
    <t>tgcagtagtgcatcaagtttctcaacgtggatgacttcgtggagggtggcccaatctcgctcgt</t>
  </si>
  <si>
    <t>tgcagtagtgcatcaagtttctcaacgtggatggcttcgtggagggtggcccaatctcgctcgt</t>
  </si>
  <si>
    <t>tgcagtagtgcgcgctctcgaactccagaaaaaagcagctcatctttatggacgtggatcttcg</t>
  </si>
  <si>
    <t>tgcagtagtgcgcgctctcgaactcgagaaaaaagcagctcatctttatggacgtggatcttcg</t>
  </si>
  <si>
    <t>tgcagtagtgctgctgctggctagctagtggctgcacctacaagcaggctgcaacacaagcttc</t>
  </si>
  <si>
    <t>tgcagtagtgctgctgctggctagctagtggctgcacctacaagcaggctgcaatacaagcttc</t>
  </si>
  <si>
    <t>tgcagtagtggcgaatcgaaaaaaagtagggtttgcaaggggagtgggggagaatgatgaatga</t>
  </si>
  <si>
    <t>tgcagtagtggcgattcgaaaaaaagtagggtttgcaaggggagtgggggagaatgatgaatga</t>
  </si>
  <si>
    <t>tgcagtagtgggctgtccaccccagtgctcgaagcgcgcgagctccccccagcgcaagtcggcc</t>
  </si>
  <si>
    <t>tgcagtagtgggctgtccaccccagtgctcgaagcgcgcgagctcgccccagcgcaagtcggcc</t>
  </si>
  <si>
    <t>tgcagtagtggtgtgccctggtgcattacgggacactgctttttcattaacatgtatggttact</t>
  </si>
  <si>
    <t>tgcagtagtggtgtgccctggtgcattacgggacactgctttttcattaacatgtatggttgct</t>
  </si>
  <si>
    <t>tgcagtagtgtaatgggggagtcgagaatgagcagcccgagaggccctgcgccgaacgaccttc</t>
  </si>
  <si>
    <t>tgcagtagtgtaatgggggagtcgagaatgtgcagcccgagaggccctgcgccgaacgaccttc</t>
  </si>
  <si>
    <t>tgcagtagtgtacggacacatgtaatgtgtagaagacatgtaatctacattaaaatttgccctc</t>
  </si>
  <si>
    <t>tgcagtagtgtacggacacatgtaatgtgttgaagacatgtaatctacattaaaatttgccctc</t>
  </si>
  <si>
    <t>tgcagtagtgtcactcatcttcccctatgtctctgtacagtgccttcttcatccctcacccctc</t>
  </si>
  <si>
    <t>tgcagtagtgtcactcatcttcccctatgtctctgtgcagtgccttcttcatccctcacccctc</t>
  </si>
  <si>
    <t>tgcagtagtgtgcactgttccagtcctctgtgcactgtgctcctgctggagtactatggtggta</t>
  </si>
  <si>
    <t>tgcagtagtgtgcactgttccagtcctctgtgcactgtgttcctgctggagtactatggtggta</t>
  </si>
  <si>
    <t>tgcagtagtgtgcgggcaggagctgcatgccattttctttgatctctctgtgatcacacggtca</t>
  </si>
  <si>
    <t>tgcagtattgtgcgggcaggagctgcatgccattttctttgatctctctgtgatcacacggtca</t>
  </si>
  <si>
    <t>tgcagtagtgtttcgtcgaaccagtgcgacggaaacagcaactcctccgagacctcctccgagt</t>
  </si>
  <si>
    <t>tgcagtagtgtttcgtcgaaccagtgcgacggaaacagcaactcctccgagtcctcctccgagt</t>
  </si>
  <si>
    <t>tgcagtagttcaggacacaggactgtaattggtgctattacgaagaagtctatgttgtttagag</t>
  </si>
  <si>
    <t>tgcagtagttcaggacacaggactgtaattggtgctattacgaagaagtctatgttttttagag</t>
  </si>
  <si>
    <t>tgcagtagttcagggatcaaacaatttagcagaacagaatacctttctcttagtttactgaagt</t>
  </si>
  <si>
    <t>tgcagtagttcagggatcaaacaatttatcagaacagaatacctttctcttagtttactgaagt</t>
  </si>
  <si>
    <t>tgcagtagttcccattttactagatactatttgatcaagcacctggaacaacataatttagcac</t>
  </si>
  <si>
    <t>tgcagtagttcccgttttactagatactatttgatcaagcacctggaacaacataatttagcac</t>
  </si>
  <si>
    <t>tgcagtagttcttctacaccttcaaaatgtacgtacaggtcggttctagttctcgttgcaggac</t>
  </si>
  <si>
    <t>tgcagtagttcttctacaccttcaaaatgtacatacaggtcggttctagttctcgttgcaggac</t>
  </si>
  <si>
    <t>tgcagtagttcttggaatgtatgaaggttttcttagctttagttttccgtttttaatctgttga</t>
  </si>
  <si>
    <t>tgcagtagttcttggaatgtatgaaggttttctttgctttagttttccgtttttaatctgttga</t>
  </si>
  <si>
    <t>tgcagtagttgctcaagcaggcgggatcagtgagcgcatgagcagcaaagcatcctttgagaat</t>
  </si>
  <si>
    <t>tgcagtagttgctcaagcaggcgggatcggtgagcgcatgagcagcaaagcatcctttgagaat</t>
  </si>
  <si>
    <t>tgcagtagttgctgaagcaggcgggatcggtgagcacatgagcagcaaagcatcatttgctaat</t>
  </si>
  <si>
    <t>tgcagtagttgctgaagcaggcgggatcggtgagcgcatgagcagcaaagcatcatttgctaat</t>
  </si>
  <si>
    <t>tgcagtagttgcttgcccctgttgaatagagaaaaaaacgaggatgccaattcttttctgtata</t>
  </si>
  <si>
    <t>tgcagtagttgcttgcccctgttgaatggagaaaaaaacgaggatgccaattcttttctgtata</t>
  </si>
  <si>
    <t>tgcagtagtttacaactgacgcaaaacaattattgccatttcagttgaaacagcccacatcatt</t>
  </si>
  <si>
    <t>tgcagtagtttacaactgacgcaaaacaattattgccatttcagttgaaacaggccacatcatt</t>
  </si>
  <si>
    <t>tgcagtagtttcacctacagactagcatttttggtgtatatatgcacagtggaacatttggaag</t>
  </si>
  <si>
    <t>tgcagtagtttcacctacagactagcatttttggtgtatatatgcacattggaacatttggaag</t>
  </si>
  <si>
    <t>tgcagtagtttgcaggattgtttatactgccctgctgctgttcaaatgctttgaaatcttaagc</t>
  </si>
  <si>
    <t>tgcagtagtttgcaggattgtttgtactgccctgctgctgttcaaatgctttgaaatcttaagc</t>
  </si>
  <si>
    <t>tgcagtagttttcggctgacgtggcagtctagagtggttcacattgacatgttggcacttgggc</t>
  </si>
  <si>
    <t>tgcagtagttttcggctgacgtggtagtctagagtggttcacattgacatgttggcacttgggc</t>
  </si>
  <si>
    <t>tgcagtagttttctttctatatatacaacattgaagttcattgggtcagtatgcctgtctcgac</t>
  </si>
  <si>
    <t>tgcagtagttttctttctatatttacaacattgaagttcattgggtcagtatgcctgtctcgac</t>
  </si>
  <si>
    <t>tgcagtataaaaacttgagaatggatgtgatgcgtggtcgcctattttttgagaaagttccttg</t>
  </si>
  <si>
    <t>tgcagtatagaaacttgagaatggatgtgatgcgtggtcgcctattttttgagaaagttccttg</t>
  </si>
  <si>
    <t>tgcagtataaaatgctgactggggctgcacatcacaattcgatcgcactccaagaacaaagctc</t>
  </si>
  <si>
    <t>tgcagtataaaatgctgcctggggctgcacatcacaattcgatcgcactccaagaacaaagctc</t>
  </si>
  <si>
    <t>tgcagtataaaccatttcagaaagaacagattagtccatgctatggcacatatatttatccaga</t>
  </si>
  <si>
    <t>tgcagtataaaccatttcagaaagaacatattagtccatgctatggcacatatatttatccaga</t>
  </si>
  <si>
    <t>tgcagtataactcagaatcatatagtcccaagttactacagaattcaagtgtgaatttatcacg</t>
  </si>
  <si>
    <t>tgcagtataactcagaatcatatagtcccaagttactacagaattcaagtgtgaatttatcatg</t>
  </si>
  <si>
    <t>tgcagtataagctcatctgctgatagaaggaattttgaggcaatatgggcaacccctgtgcccc</t>
  </si>
  <si>
    <t>tgcagtataagctgatctgctgatagaaggaattttgaggcaatatgggcaacccctgtgcccc</t>
  </si>
  <si>
    <t>tgcagtataaggtgtcaagtgactcacatgagtacttgtgggtggctaaggtgaaggaaatagt</t>
  </si>
  <si>
    <t>tgcagtataaggtgtcaagtgactcacatgagtacttgtgggtggctaaggtgaagggaatagt</t>
  </si>
  <si>
    <t>tgcagtataatagtaaaaatagcagcaagttgctgtaagaagtgctagcctacctggatatgga</t>
  </si>
  <si>
    <t>tgcagtataatagtaaaaatagcagcaagttgctgtacgaagtgctagcctacctggatatgga</t>
  </si>
  <si>
    <t>tgcagtataatgttactcttatttgtgtgccatgagcattgttggcccacgagatcaccgaaaa</t>
  </si>
  <si>
    <t>tgcagtataatgttactcttatttgtgtgccatgagcattgttggcccacgggatcaccgaaaa</t>
  </si>
  <si>
    <t>tgcagtatacaatacatacgcttttcggagcacagtcgccgtcgacaaggttcatcttttccac</t>
  </si>
  <si>
    <t>tgcagtatacaatacatacgcttttcggagcacagtcgccgtggacaaggttcatcttttccac</t>
  </si>
  <si>
    <t>tgcagtatacacacgcgtatccaaacccgtatgccattacacatgacatccccatggacggatg</t>
  </si>
  <si>
    <t>tgcagtatacacatgcgtatccaaacccgtatgccattacacatgacatccccatggacggatg</t>
  </si>
  <si>
    <t>tgcagtatacatacagacagctgtacgctgtatccagacgactgagccacgaatttcggttgcc</t>
  </si>
  <si>
    <t>tgcagtatacatacagacagctgtacgctgtatccagacgactgagccacgtatttcggttgcc</t>
  </si>
  <si>
    <t>tgcagtatacatctcgaacttcctacatggccagatgaggcagccagccaaagcaccccttcac</t>
  </si>
  <si>
    <t>tgcagtatatatctcgaacttcctacatggccagatgaggcagccagccaaagcaccccttcac</t>
  </si>
  <si>
    <t>tgcagtatacatctgtagtaactatatcattttccattctaagtcatgtagacaaaaatggcta</t>
  </si>
  <si>
    <t>tgcagtatacatctgtagtgactatatcattttccattctaagtcatgtagacaaaaatggcta</t>
  </si>
  <si>
    <t>tgcagtatacccatcagccgtatttcttgaaggtcaaccccaaaagttagactgcgaacaccat</t>
  </si>
  <si>
    <t>tgcagtatacccatcagccgtatttcttgtaggtcaaccccaaaagttagactgcgaacaccat</t>
  </si>
  <si>
    <t>tgcagtatacgcaaccccacgcatcatgcactgtatgtacgtatacacgactcatacctcgcgc</t>
  </si>
  <si>
    <t>tgcagtatacgcgaccccacgcatcatgcactgtatgtacgtatacacgactcatacctcgcgc</t>
  </si>
  <si>
    <t>tgcagtatacgctgctggatgcaattatacatgcatatatactgtcatactgtgtcgtcgtcgt</t>
  </si>
  <si>
    <t>tgcagtatacgctgctggatgcaattatacatgcatatgtactgtcatactgtgtcgtcgtcgt</t>
  </si>
  <si>
    <t>tgcagtatacggtgagcgagcgggacagcgatagcttcttcagcttgtatttgcctatcgcttg</t>
  </si>
  <si>
    <t>tgcagtatacggtgagtgagcgggacagcgatagcttcttcagcttgtatttgcctatcgcttg</t>
  </si>
  <si>
    <t>tgcagtatactactaggctaaagcaacgacccagaaatctaattcaattaagttcacagaatcc</t>
  </si>
  <si>
    <t>tgcagtttactactaggctaaagcaacgacccagaaatctaattcaattaagttcacagaatcc</t>
  </si>
  <si>
    <t>tgcagtatactatacattacacgcgcacatgctcaccaccaccaccaccatggagttgagttta</t>
  </si>
  <si>
    <t>tgcagtatactatacattacacgcgcacattctcaccaccaccaccaccatggagttgagttta</t>
  </si>
  <si>
    <t>tgcagtatactgacagctaaggatacaagtatactcttccaggaacaggaagatcgacctatgt</t>
  </si>
  <si>
    <t>tgcagtatactgacagctaaggatacaagtatactcttccaggaataggaagatcgacctatgt</t>
  </si>
  <si>
    <t>tgcagtatagagacctgattcaacaaaatattttcatgagaattctttatgacgaactgtacgg</t>
  </si>
  <si>
    <t>tgcagtatagagacctgattcaacaaaatattttcatgagaattctttatgacgaactgtatgg</t>
  </si>
  <si>
    <t>tgcagtatagagactgcgaatcttcttgggtggttcaatcttttaactcatgaattgatgtcag</t>
  </si>
  <si>
    <t>tgcagtatagggactgcgaatcttcttgggtggttcaatcttttaactcatgaattgatgtcag</t>
  </si>
  <si>
    <t>tgcagtatagcacggtgagctctggtgacgctaaacagtgttttttcggcccagtaaaattatc</t>
  </si>
  <si>
    <t>tgcagtatagcacggtgagctctggtgacgctaaacagtgttttttcggcccagtaaatttatc</t>
  </si>
  <si>
    <t>tgcagtatagggccattttttctggagagaaacgttgcttcgcaggtccagtttgtttcttctt</t>
  </si>
  <si>
    <t>tgcagtatagggccgttttttctggagagaaacgttgcttcgcaggtccagtttgtttcttctt</t>
  </si>
  <si>
    <t>tgcagtatatactactaggctaaagcaacgcgacccagaaatctaattcaattaagttcacaga</t>
  </si>
  <si>
    <t>tgcagtatatactactaggctaaagcaacgcgacccagaaatttaattcaattaagttcacaga</t>
  </si>
  <si>
    <t>tgcagtatatactctgcaatagatcgatacacatggatgatgaatgaagaacactgaagtatca</t>
  </si>
  <si>
    <t>tgcagtatatgctctgcaatagatcgatacacatggatgatgaatgaagaacactgaagtatca</t>
  </si>
  <si>
    <t>tgcagtatatatagcatttctactaaaatatgtccaagggagcgatcgagctagtagttttcca</t>
  </si>
  <si>
    <t>tgcagtatatatagcatttctcctaaaatatgtccaagggagcgatcgagctagtagttttcca</t>
  </si>
  <si>
    <t>tgcagtatatatatgttgctcttatcacttgtgcggtttgagtatagctaagcgcacaaaaaaa</t>
  </si>
  <si>
    <t>tgcagtatatatatgttgctcttatcacttgtgcggtttgagtatagctaagcgcacaaaaaac</t>
  </si>
  <si>
    <t>tgcagtatatatggtgtggacgtgtggttgctcctaatcttagctggcagcagtccacgcctct</t>
  </si>
  <si>
    <t>tgcagtatatatggtgtggacgtgtggttgctcctaatcttagctggcagcagtccacgtctct</t>
  </si>
  <si>
    <t>tgcagtatatattgcagtagtgtgacacaacaatacaagtgtacaacagtgtggcatagataga</t>
  </si>
  <si>
    <t>tgcagtatatattgcagtagtgtgacacaacaatacaagtgtacaacagtgtggcgtagataga</t>
  </si>
  <si>
    <t>tgcagtatatcaagaactatatctacaacctatgtagctctaactgtttctacctcaaaggttt</t>
  </si>
  <si>
    <t>tgcagtatatcaagaactatatctataacctatgtagctctaactgtttctacctcaaaggttt</t>
  </si>
  <si>
    <t>tgcagtatatcacaaacacaccgacagtttgcaaaaggacacgaccagcaaaaggcaacagcat</t>
  </si>
  <si>
    <t>tgcagtatatcacaaacacaccgacggtttgcaaaaggacacgaccagcaaaaggcaacagcat</t>
  </si>
  <si>
    <t>tgcagtatatcccgcttgggattgggcagagtaggatatactgacgcccacaattcgatctaaa</t>
  </si>
  <si>
    <t>tgcagtatatcccgcttgggattgggcagagtaggatatactgacgcccacagttcgatctaaa</t>
  </si>
  <si>
    <t>tgcagtatatctcttataattatatatagttctaactataaaagtgcacatgtcatttatagac</t>
  </si>
  <si>
    <t>tgcagtatatctcttataattatatatagttctaactataaaagtgcacatgtcgtttatagac</t>
  </si>
  <si>
    <t>tgcagtatatgaacatctcagatgattcctcgtctttcttcagaccctgcacttgtcagcacca</t>
  </si>
  <si>
    <t>tgcagtatatgaacatctcagatgattcctcgtctttcttcagaccctgcgcttgtcagcacca</t>
  </si>
  <si>
    <t>tgcagtatatgtacttgagctgcaagaagaagaataatagcaacactacgccacaacaggcaat</t>
  </si>
  <si>
    <t>tgcagtatatgtagttgagctgcaagaagaagaataatagcaacactacgccacaacaggcaat</t>
  </si>
  <si>
    <t>tgcagtatatgttaaaaggtcaaaaggcaaaggaaggttaacataaaaaatggaaaaatcagaa</t>
  </si>
  <si>
    <t>tgcagtatatgttaaaaggtcaaaaggcaaaggaaggttaacattaaaaatggaaaaatcagaa</t>
  </si>
  <si>
    <t>tgcagtatatgtttagctcgtgactacggatacatatgtaccagctgtgcaacacgacgccttt</t>
  </si>
  <si>
    <t>tgcagtatttgtttagctcgtgactacggatacatatgtaccagctgtgcaacacgacgccttt</t>
  </si>
  <si>
    <t>tgcagtatattaagtactgtatgattcgatttggaccgtgcattgtgaccgttgggcgtatcac</t>
  </si>
  <si>
    <t>tgcagtatatttagtactgtatgattcgatttggaccgtgcattgtgaccgttgggcgtatcac</t>
  </si>
  <si>
    <t>tgcagtatattaataatacccgtcctctgactacagattccagatgcagccatgctgtggagaa</t>
  </si>
  <si>
    <t>tgcagtatattaatattacccgtcctctgactacagattccagatgcagccatgctgtggagaa</t>
  </si>
  <si>
    <t>tgcagtatattgaaatctccaccctcaagggttggtgggggattttcttggcaagcccttacaa</t>
  </si>
  <si>
    <t>tgcagtatattgaaatctccaccctcaagggttggtgggggattttcttggcaagcccttacag</t>
  </si>
  <si>
    <t>tgcagtatatttacgttttttgttgttttgttttgacagaactacggtgagcccattgatgggt</t>
  </si>
  <si>
    <t>tgcagtatatttacgttttttgttgttttgttttgacagaactatggtgagcccattgatgggt</t>
  </si>
  <si>
    <t>tgcagtatcaatagaacagtatacacatgtaaaatccttctctgatctccaattccgagtttct</t>
  </si>
  <si>
    <t>tgcagtatcaatagaacagtatacacctgtaaaatccttctctgatctccaattccgagtttct</t>
  </si>
  <si>
    <t>tgcagtatcaccagtggttactgttgctagcgttggtcaggatcagccacctgctctctcagca</t>
  </si>
  <si>
    <t>tgcagtatcaccagtggttactgttgctagtgttggtcaggatcagccacctgctctctcagca</t>
  </si>
  <si>
    <t>tgcagtatcacgaatcgagacgagtggcgtttaggaagaaaccgcacagtacgtgcctctgttt</t>
  </si>
  <si>
    <t>tgcagtgtcacgaatcgagacgagtggcgtttaggaagaaaccgcacagtacgtgcctctgttt</t>
  </si>
  <si>
    <t>tgcagtatcagaccacatactttttccatgagcttgaaaatgagtggttacttactctgccctc</t>
  </si>
  <si>
    <t>tgcagtatcagaccacatactttttccttgagcttgaaaatgagtggttacttactctgccctc</t>
  </si>
  <si>
    <t>tgcagtatcataggagacgccaggtgaaagacaccgtgggcgccttcgatcactggccgaacgg</t>
  </si>
  <si>
    <t>tgcagtatcataggagacgccaggtggaagacaccgtgggcgccttcgatcactggccgaacgg</t>
  </si>
  <si>
    <t>tgcagtatcatcaaagtgtgtgtccagacggtagacaagcaacggctacgtgcatgtacacagc</t>
  </si>
  <si>
    <t>tgcagtatcatcaaagtgtgtgttcagacggtagacaagcaacggctacgtgcatgtacacagc</t>
  </si>
  <si>
    <t>tgcagtatcatcagagcccgaaaatctgaatcgtgccatgctgctcatgcaacttgttgcctag</t>
  </si>
  <si>
    <t>tgcagtatcatcagagcccgaaaatctgaatcgtgccatgctgctcatggaacttgttgcctag</t>
  </si>
  <si>
    <t>tgcagtatcatcattctttcagctgctatctaaaagagtagcgtggacttacaatctgagctgt</t>
  </si>
  <si>
    <t>tgcagtatcatcattctttcagctgctatctaaaagggtagcgtggacttacaatctgagctgt</t>
  </si>
  <si>
    <t>tgcagtatcatgcttgtgcctcttgacgggttgcttctgaagttctgaattctgatgttttttt</t>
  </si>
  <si>
    <t>tgcagtatcatgcttgtgcctcttggcgggttgcttctgaagttctgaattctgatgttttttt</t>
  </si>
  <si>
    <t>tgcagtatcatgtaaatacaacgccatgtaagtaaccatgtttgtagtgtcaccatgactgttt</t>
  </si>
  <si>
    <t>tgcagtatcatgtaaatacaacgccatgtaagtaaccatgtttgtagtgtcaccttgactgttt</t>
  </si>
  <si>
    <t>tgcagtatccaaaagtaatggccaagttacaagatgaggtacactcatgtttttcacttatata</t>
  </si>
  <si>
    <t>tgcagtatccaaaagtaatggccaagttgcaagatgaggtacactcatgtttttcacttatata</t>
  </si>
  <si>
    <t>tgcagtatccagcagagccccaccgccgctgtcatgattcagtgccttctgccaagttgtacat</t>
  </si>
  <si>
    <t>tgcagtatccagcagagccccaccgccgctgtcatgattcagtgccttctgccaagttgtatat</t>
  </si>
  <si>
    <t>tgcagtatccaggccttcctcatcagtatggcccccttggagtggctgatcgtttctactgaca</t>
  </si>
  <si>
    <t>tgcagtatccaggccttcctcatcagtatgggccccttggagtggctgatcgtttctactgaca</t>
  </si>
  <si>
    <t>tgcagtatccataacttataactttgccatagtgtgtggaggagcgtttgcaaagactcataag</t>
  </si>
  <si>
    <t>tgcagtatccataacttataactttgccatagtgtgtggaggagcgtttgcgaagactcataag</t>
  </si>
  <si>
    <t>tgcagtatcccagatctgcaacttaatccgtttgccatccaactcgacagtccttatcttgaag</t>
  </si>
  <si>
    <t>tgcagtatcccagatctgcaatttaatccgtttgccatccaactcgacagtccttatcttgaag</t>
  </si>
  <si>
    <t>tgcagtatccgatttttccgtcgcctgcctcggttcgatgtccgcagtgttgttggttcggttc</t>
  </si>
  <si>
    <t>tgcagtatccgatttttccgtcgcctgcctcggttcgatgtccgtagtgttgttggttcggttc</t>
  </si>
  <si>
    <t>tgcagtatccgtggtcgggaaccagcatcggtacgatgacatcgggcatctcggttggaagatg</t>
  </si>
  <si>
    <t>tgcagtatccgtggtcgggaaccagcatcggtacgatgacatcgggcatctctgttggaagatg</t>
  </si>
  <si>
    <t>tgcagtatccgtggtcggggaccagcatcggtacgatgacacagggcatctcggttggaagatg</t>
  </si>
  <si>
    <t>tgcagtatccgtggtcggggaccagcatcggtacgattacacagggcatctcggttggaagatg</t>
  </si>
  <si>
    <t>tgcagtatcctcttcagtatgtttcaaaaacttcttggggccctcattactagtaacccagaat</t>
  </si>
  <si>
    <t>tgcagtatcctcttcagtatgtttcaaaaacttcttggggccctcattactagtaaccctgaat</t>
  </si>
  <si>
    <t>tgcagtatcctgaacagctgaagagtacattgataccaaggacggaaaatgactctgcaaaatc</t>
  </si>
  <si>
    <t>tgcagtatcctgaacagctgaagagtacattgataccaaggacggaaaatgactcttcaaaatc</t>
  </si>
  <si>
    <t>tgcagtatcctgcgagaacaaatcccactctcgataggagtcctaacaggaccacttaactgca</t>
  </si>
  <si>
    <t>tgcagtatcctgcgagaacaaatcccactctcgataggagtcctaacaggaccgcttaactgca</t>
  </si>
  <si>
    <t>tgcagtatccttggtgaacctcgacctactgtgatggcccctaaatgataggctccatcagcgt</t>
  </si>
  <si>
    <t>tgcagtatccttggtgaacctcgacctactgtgatggcccctaaatgatagtctccatcagcgt</t>
  </si>
  <si>
    <t>tgcagtatcgaatgacacatttcttaaattaaccctgctcccatgaacgggatcaatgctaatt</t>
  </si>
  <si>
    <t>tgcagtatcgaatgacagatttcttaaattaaccctgctcccatgaacgggatcaatgctaatt</t>
  </si>
  <si>
    <t>tgcagtatcgacgtgcctcccaggtaatctccatcaggagtacaggcggcacttcctagttcca</t>
  </si>
  <si>
    <t>tgcagtatcgacgtgcctcccaggtattctccatcaggagtacaggcggcacttcctagttcca</t>
  </si>
  <si>
    <t>tgcagtatcgagcgacagcacccgtacacaaaaccacacgttacacgtacgacgcgcatccgtc</t>
  </si>
  <si>
    <t>tgcagtctcgagcgacagcacccgtacacaaaaccacacgttacacgtacgacgcgcatccgtc</t>
  </si>
  <si>
    <t>tgcagtatcgcagcgtcgccattacgttatacagggtttgacgcagcggcgccacttggtttct</t>
  </si>
  <si>
    <t>tgcagtattgcagcgtcgccattacgttatacagggtttgacgcagcggcgccacttggtttct</t>
  </si>
  <si>
    <t>tgcagtatcgccgacgccgagccaaaaagatcgcttcttttcggcttctgctgctgctgctgct</t>
  </si>
  <si>
    <t>tgcagtatcgccgacgccgagccaaaaagatcgcttcttttcggcttctgcttctgctgctgct</t>
  </si>
  <si>
    <t>tgcagtatctcagtctatccagcaaccagctcgatggatcaataccaccaggactcggcagcat</t>
  </si>
  <si>
    <t>tgcagtatctcagtctctccagcaaccagctcgatggatcaataccaccaggactcggcagcat</t>
  </si>
  <si>
    <t>tgcagtatctccgagttcaaattttcggtgaatgcgtccatggttttctcttcgtaagttcaga</t>
  </si>
  <si>
    <t>tgcagtatctcggagttcaaattttcggtgaatgcgtccatggttttctcttcgtaagttcaga</t>
  </si>
  <si>
    <t>tgcagtatctccgagttcagactttcggtgaatagcgtccatggttttcttttcgtactgcctt</t>
  </si>
  <si>
    <t>tgcagtatctccgagttcagactttcggtgaatagcgtccatggttttcttttcgtcctgcctt</t>
  </si>
  <si>
    <t>tgcagtatctcctttggcttaatctgtgggttatccctgagccttgcctcgacagacctagcaa</t>
  </si>
  <si>
    <t>tgcagtatctcctttggcttaatctgtgggttatccctgagccttgcctcgactgacctagcaa</t>
  </si>
  <si>
    <t>tgcagtatctgaaacttgtgcaaagtagaatgaagcgctctcaaactccctagtgccgttaagg</t>
  </si>
  <si>
    <t>tgcagtatctgaaacttgtgcaaagtagaatgaagcgctttcaaactccctagtgccgttaagg</t>
  </si>
  <si>
    <t>tgcagtatctgtacagcgacaaagtagaagagaagaaggagctaatcaaggggataacactggg</t>
  </si>
  <si>
    <t>tgcagtatctgtacagtgacaaagtagaagagaagaaggagctaatcaaggggataacactggg</t>
  </si>
  <si>
    <t>tgcagtatctttctattatgagcaacatgtatcatgatagaggatgtcagaactacatgatttg</t>
  </si>
  <si>
    <t>tgcagtatttttctattatgagcaacatgtatcatgatagaggatgtcagaactacatgatttg</t>
  </si>
  <si>
    <t>tgcagtatgaagtgaaaaatgctgtaaagagcttggtgtctgctgctattatcgatcctaatgt</t>
  </si>
  <si>
    <t>tgcagtctgaagtgaaaaatgctgtaaagagcttggtgtctgctgctattatcgatcctaatgt</t>
  </si>
  <si>
    <t>tgcagtatgaatttatctcgtcatgtggcacatggattcttagaagaatccaagaccaactcgt</t>
  </si>
  <si>
    <t>tgcagtatgaatttatctcgtcatgtggtacatggattcttagaagaatccaagaccaactcgt</t>
  </si>
  <si>
    <t>tgcagtatgagagcgttggctcccagcgcgttgcctgtcaagcgaccgcatcgcgattcttagc</t>
  </si>
  <si>
    <t>tgcagtatgagagcgttggctcccagcgcgttgcctgtcaagcgaccgcatcgcgattgttagc</t>
  </si>
  <si>
    <t>tgcagtatgagcagagatgctttactatacggcgcctcgttgcggagctgctttccacgctgag</t>
  </si>
  <si>
    <t>tgcagtatgggcagagatgctttactatacggcgcctcgttgcggagctgctttccacgctgag</t>
  </si>
  <si>
    <t>tgcagtatgagctccactagtagaaatgtgtgttatcttcccttcccaagggccaatcacttgc</t>
  </si>
  <si>
    <t>tgcagtatgagctccactagtagaaatgtgtgttatcttcccttcccaagggccattcacttgc</t>
  </si>
  <si>
    <t>tgcagtatgatatgatttttaaatcagtttatccccttcgacaaattttgcgtgggcataagca</t>
  </si>
  <si>
    <t>tgcagtatgatatgatttttaaatcagtttatccccttggacaaattttgcgtgggcataagca</t>
  </si>
  <si>
    <t>tgcagtatgatccagagggcccatgtgacggtggaaaggaccatgaggaacgttccgttgatcc</t>
  </si>
  <si>
    <t>tgcagtatgatccagagggcccatgtgacggtggaaaggaccatgaggaacgttcctttgatcc</t>
  </si>
  <si>
    <t>tgcagtatgatctaccaagtaccaagtcaagcaactgaacctaaggcttttgtttacagattaa</t>
  </si>
  <si>
    <t>tgcagtatgatctacccagtaccaagtcaagcaactgaacctaaggcttttgtttacagattaa</t>
  </si>
  <si>
    <t>tgcagtatgatctgcctgccaggcgtgtcatgtgtgagtttaaacttaatgccagaagcaagta</t>
  </si>
  <si>
    <t>tgcagtatgatctgcctgccaggcgtgtcatgtgtgagtttaaacttaatgtcagaagcaagta</t>
  </si>
  <si>
    <t>tgcagtatgcaaagtttcgtttctgttgccacgtcggcgtcggcgacccagcgtcccaatcaga</t>
  </si>
  <si>
    <t>tgcagtatgcaaggtttcgtttctgttgccacgtcggcgtcggcgacccagcgtcccaatcaga</t>
  </si>
  <si>
    <t>tgcagtatgcaacgattagtaacaaataatacatacagtgatcgaagtgactgaagatctaagc</t>
  </si>
  <si>
    <t>tgcagtatgcaacgattagtaacaaataatgcatacagtgatcgaagtgactgaagatctaagc</t>
  </si>
  <si>
    <t>tgcagtatgcacagtttcgtttctgtggccacgtcggcgtcagcgactcagcgtcccaatcaga</t>
  </si>
  <si>
    <t>tgcagtatgcacagtttcgtttctgttgccacgtcggcgtcagcgactcagcgtcccaatcaga</t>
  </si>
  <si>
    <t>tgcagtatgcacatcgtttgtccctgaaaataacaaggcaactaacaaaccaacatgtaacacc</t>
  </si>
  <si>
    <t>tgcagtatgcacatcgtttgtccctgaaaataacaaggcaactaacaaaccaacatgtgacacc</t>
  </si>
  <si>
    <t>tgcagtatgcagtgcttgtgacatcgctgtatgtacgaacgaaccgagcaaccaatcgtttgta</t>
  </si>
  <si>
    <t>tgcagtatgcagtgcttgtgacatcgctgtatgtacgaacgaaccgagcaagcaatcgtttgta</t>
  </si>
  <si>
    <t>tgcagtatgcatgacattgatctttccgtgtatggtgtagtatatctgaaatttctgaatgcat</t>
  </si>
  <si>
    <t>tgcagtatgcatgacattgatctttccgtgtatggtgtagtgtatctgaaatttctgaatgcat</t>
  </si>
  <si>
    <t>tgcagtatgcatggtcaccaagcaaggggctggccatcttagcttcctcacatgggcagcgatt</t>
  </si>
  <si>
    <t>tgcagtatgcatggtcaccaagcaaggggctgaccatcttagcttcctcacatgggcagcgatt</t>
  </si>
  <si>
    <t>tgcagtatgccaacactacatactgatgagtcaaatcatggtcttcaatcctcgtgattgatga</t>
  </si>
  <si>
    <t>tgcagtatgccaacactacatactgatgagtcaaatcatggtctttaatcctcgtgattgatga</t>
  </si>
  <si>
    <t>tgcagtatgccatacaccgatctgtgcaccagcttttccatctctgtagtctacgtgaaccaaa</t>
  </si>
  <si>
    <t>tgcagtatgccatacaccgatctgtgcaccagcttttccatctctgtagtctacgtgaaccaag</t>
  </si>
  <si>
    <t>tgcagtatgccgacgacactttacttctcgcgcgagctgagataccagacatcaggcgtttgaa</t>
  </si>
  <si>
    <t>tgcagtatgccgacggcactttacttctcgcgcgagctgagataccagacatcaggcgtttgaa</t>
  </si>
  <si>
    <t>tgcagtatgccgccgtcaggggcagtgattcctttatacagcctgttcgcctgtggaaatgagg</t>
  </si>
  <si>
    <t>tgcagtatgccgccgtcaggggcagtgattcctttatacagcctgttcgcttgtggaaatgagg</t>
  </si>
  <si>
    <t>tgcagtatgccgctacagcgcggccatgagcgccgtgaccctgctcctcctcctgagcagcagt</t>
  </si>
  <si>
    <t>tgcagtatgccgctacagcgcggtcatgagcgccgtgaccctgctcctcctcctgagcagcagt</t>
  </si>
  <si>
    <t>tgcagtatgctacgcgcgtacgggcgtccctaggcagcaacgaatgaacatgtgcaaaagtaca</t>
  </si>
  <si>
    <t>tgcagtatgctacgcgcgtacgggcgtccctaggcagcaacgaatgcacatgtgcaaaagtaca</t>
  </si>
  <si>
    <t>tgcagtatgctactctgcttgctggcttcctgccaacaggcaagtaggtgacgatcgtgcctgc</t>
  </si>
  <si>
    <t>tgcagtatgctactctgcttgctggctttctgccaacaggcaagtaggtgacgatcgtgcctgc</t>
  </si>
  <si>
    <t>tgcagtatgctcatgcacgtgcacttgccttgggccattggccttggattgttttaaattttta</t>
  </si>
  <si>
    <t>tgcagtatgctcatgcacgtgcacttgccttgggccattggccttggattgttttaaatttttt</t>
  </si>
  <si>
    <t>tgcagtatggaatagcttcacagatgctgagaacaaatgtattttgtggataaaatacccgcag</t>
  </si>
  <si>
    <t>tgcagtatggaatagcttcacagatgttgagaacaaatgtattttgtggataaaatacccgcag</t>
  </si>
  <si>
    <t>tgcagtatggacataatgtatgcttggtctgtcaaaatgtgttgtctgagtttactgctacata</t>
  </si>
  <si>
    <t>tgcagtatggacttaatgtatgcttggtctgtcaaaatgtgttgtctgagtttactgctacata</t>
  </si>
  <si>
    <t>tgcagtatggacttaatgtatcttggtctgtcatttaaatatgttgactgtattgactgctatg</t>
  </si>
  <si>
    <t>tgcagtatggacttaatgtatcttggtctgtcatttaaatatgttgactgtgttgactgctatg</t>
  </si>
  <si>
    <t>tgcagtatggatactaggattaggcaataagcagggaacaaccgaacagagcacacaacgcaac</t>
  </si>
  <si>
    <t>tgcagtatggatactaggattaggcagtaagcagggaacaaccgaacagagcacacaacgcaac</t>
  </si>
  <si>
    <t>tgcagtatggatcaaaacagcattgtcaaaactcggtgcctaatgatttcacatgtgaagccaa</t>
  </si>
  <si>
    <t>tgcagtatggatcaaaatagcattgtcaaaactcggtgcctaatgatttcacatgtgaagccaa</t>
  </si>
  <si>
    <t>tgcagtatggcgattggccagataattaattttatcactgattgtatttctgttccttttcagg</t>
  </si>
  <si>
    <t>tgcagtatggcgattggccatataattaattttatcactgattgtatttctgttccttttcagg</t>
  </si>
  <si>
    <t>tgcagtatggcgcggctgtaactcggccccgtcaccttcctgccctctcagttcccaacgcgca</t>
  </si>
  <si>
    <t>tgcagtatggcgcggctgtaactcggccccgtcaccttcctgccctctccgttcccaacgcgca</t>
  </si>
  <si>
    <t>tgcagtatggctccacgactctgtcagatggccttaattagggggcggggacctgcatcataga</t>
  </si>
  <si>
    <t>tgcagtatggctccacgactctgtcagatggccttaattagggggcgggggcctgcatcataga</t>
  </si>
  <si>
    <t>tgcagtatggtctattgcattggaacaagtcagggctactcccgtggttggtcctggcgcggca</t>
  </si>
  <si>
    <t>tgcagtatggtctattgcattggaacaagtcggggctactcccgtggttggtcctggcgcggca</t>
  </si>
  <si>
    <t>tgcagtatgtaggacaaaaatcctattacactccaaatcgtagggagacaagctcacaacttac</t>
  </si>
  <si>
    <t>tgcagtatgtaggacaaaaatcctattacactccaaatcgtagggagacaagttcacaacttac</t>
  </si>
  <si>
    <t>tgcagtatgtaggtcttgccatttatcattgaaggccttcgctctggtgacggcctcctaggtg</t>
  </si>
  <si>
    <t>tgcagtatgtaggtcttgccatttatcattgaaggccttcgctctggtgacggcctcctgggtg</t>
  </si>
  <si>
    <t>tgcagtatgtatccattttccactctacgactgctcaacctgacgcctgaactcactcaccttg</t>
  </si>
  <si>
    <t>tgcagtatgtatccattttccactctacgactgctcaacctgacgcttgaactcactcaccttg</t>
  </si>
  <si>
    <t>tgcagtatgtatgcatgttatttgttttgccataagagaggtattgctaagaatgttgtaaaat</t>
  </si>
  <si>
    <t>tgcagtatgtatgcatgttatttgttttgccataagaggggtattgctaagaatgttgtaaaat</t>
  </si>
  <si>
    <t>tgcagtatgtcaaaactagatcgcgctcgatcaacccagtttgaaacttcgaattaaagttgtg</t>
  </si>
  <si>
    <t>tgcagtatgtcaaaactggatcgcgctcgatcaacccagtttgaaacttcgaattaaagttgtg</t>
  </si>
  <si>
    <t>tgcagtatgtgatccatgctctctatttgtttcaggcgttgggttacaggtcagagagggaaga</t>
  </si>
  <si>
    <t>tgcagtatgtgatccatgctctctatttgtttcaggcgttgggttacaggtcagagggggaaga</t>
  </si>
  <si>
    <t>tgcagtatgtggtcgacacaccgtggtgctgtgcaaaacgtggaacggctgcacacagcaccag</t>
  </si>
  <si>
    <t>tgcagtatgtggtcgacacaccgtggtgctgtgcaaaacgtggaacggctgcacacagcacctg</t>
  </si>
  <si>
    <t>tgcagtatgtgttcaaggtccgatgcttcaacggctgtggcacacagaccaagctctctcagag</t>
  </si>
  <si>
    <t>tgcagtatgtgttcaaggttcgatgcttcaacggctgtggcacacagaccaagctctctcagag</t>
  </si>
  <si>
    <t>tgcagtatgttatcttaagtaaaaatgcgtgctttgcagggttccttgcgtgaagcgtggtggg</t>
  </si>
  <si>
    <t>tgcagtatgttatcttaagtaaaaatgcgtgctttgtagggttccttgcgtgaagcgtggtggg</t>
  </si>
  <si>
    <t>tgcagtatgttcactgagtagcttttgaactgttccaggtgcctattgtaatgtgccctgaaga</t>
  </si>
  <si>
    <t>tgcagtctgttcactgagtagcttttgaactgttccaggtgcctattgtaatgtgccctgaaga</t>
  </si>
  <si>
    <t>tgcagtatgtttgcactcatcagcctgcacgtcttcctgtatgggtgcaacctcttcatgtgga</t>
  </si>
  <si>
    <t>tgcagtgtgtttgcactcatcagcctgcacgtcttcctgtatgggtgcaacctcttcatgtgga</t>
  </si>
  <si>
    <t>tgcagtattaagagtggcatcaacagatgagggaccatgtgcttgacagactaaaggtgtttca</t>
  </si>
  <si>
    <t>tgcagtattaagagtggcgtcaacagatgagggaccatgtgcttgacagactaaaggtgtttca</t>
  </si>
  <si>
    <t>tgcagtattacccctgcgcgtatatctgtcctgctccgagcgcattgtggccgacctcgccgtt</t>
  </si>
  <si>
    <t>tgcagtattacccctgcgcgtatatctgtcctgctccgagcgcattgtggccgacctcgctgtt</t>
  </si>
  <si>
    <t>tgcagtattacgtccccctcttcggttccttcgagaacctcctccatgctctcaggagcaacgc</t>
  </si>
  <si>
    <t>tgcagtattacgttcccctcttcggttccttcgagaacctcctccatgctctcaggagcaacgc</t>
  </si>
  <si>
    <t>tgcagtattagacgcactatttgtttctacttcagtccgagctgagaaagatcaaactgattga</t>
  </si>
  <si>
    <t>tgcagtattagacgcactatttgtttctgcttcagtccgagctgagaaagatcaaactgattga</t>
  </si>
  <si>
    <t>tgcagtattatctgttcataattatctgtatatactgcaaactaaatgaactactgctgaatca</t>
  </si>
  <si>
    <t>tgcagttttatctgttcataattatctgtatatactgcaaactaaatgaactactgctgaatca</t>
  </si>
  <si>
    <t>tgcagtattcaaacaccgtacctgtcattacaacagaacagaaacagataactgctagctcctg</t>
  </si>
  <si>
    <t>tgcagtattcaaacaccgtacctgtcattagaacagaacagaaacagataactgctagctcctg</t>
  </si>
  <si>
    <t>tgcagtattcaggaattgctataatgtttcttggtgtcctttttgctgctgctgagctccgtgg</t>
  </si>
  <si>
    <t>tgcagtattcaggaattgctataatgtttcttggtgttctttttgctgctgctgagctccgtgg</t>
  </si>
  <si>
    <t>tgcagtattcatcataatcattaaaaaaaaaggctccgatctcaccagttccttcatgctcttg</t>
  </si>
  <si>
    <t>tgcagtattcatcataatcattaaaaaaaaagactccgatctcaccagttccttcatgctcttg</t>
  </si>
  <si>
    <t>tgcagtattctaaagttatttgctctaattgtttacggctttatgtcctaacattctaacatcg</t>
  </si>
  <si>
    <t>tgcagtattctaaagttatttgctctagttgtttacggctttatgtcctaacattctaacatcg</t>
  </si>
  <si>
    <t>tgcagtattctaacaatactaagctattggtccttcatttggtgagacacgtttttagccactt</t>
  </si>
  <si>
    <t>tgcagtattctaacaatactaagctattggtccttcatttggtgagacacgtttttggccactt</t>
  </si>
  <si>
    <t>tgcagtattctgtgtggcgcctacagtgtgtgcactgacatgcaccgacgcgaccaacttctgg</t>
  </si>
  <si>
    <t>tgcagtattctgtgtggcgcctacagtgtgtgcactgacatgcaccgacgcggccaacttctgg</t>
  </si>
  <si>
    <t>tgcagtattctttttaagcacaacatagtgcattttatctcactgaactgaatgaaggagaaaa</t>
  </si>
  <si>
    <t>tgcagtattctttttaagcacaacatagtgcattttatctcactgaactgaatgaaggggaaaa</t>
  </si>
  <si>
    <t>tgcagtattgcaacgtatagatatgtgctaaaatatcttttcattggatggaatgctgaaatgg</t>
  </si>
  <si>
    <t>tgcagtattgcaacttatagatatgtgctaaaatatcttttcattggatggaatgctgaaatgg</t>
  </si>
  <si>
    <t>tgcagtattgcagaggattcctctcaaaaaagaaaatgcagaggatttgtttccgttgtactgc</t>
  </si>
  <si>
    <t>tgcagtattgcagaggattcctctcaaaaaagaaaatgcagaggatttgtttccgttgtagtgc</t>
  </si>
  <si>
    <t>tgcagtattgcagttatttatgaataatgccgattttcttttgaattaaggatatgctgaattt</t>
  </si>
  <si>
    <t>tgcagtattgcagttatttatgaataatgccgcttttcttttgaattaaggatatgctgaattt</t>
  </si>
  <si>
    <t>tgcagtattgcctggcctttgcattttgaattactgctaggcctagtgattttgcctttccaac</t>
  </si>
  <si>
    <t>tgcagtgttgcctggcctttgcattttgaattactgctaggcctagtgattttgcctttccaac</t>
  </si>
  <si>
    <t>tgcagtattggtagtctcaatatgtgctctatgttggagaggaactcactttctggtgaaagcc</t>
  </si>
  <si>
    <t>tgcagtattggtagtctcaatatgtgctctatgttggagaggaactctctttctggtgaaagcc</t>
  </si>
  <si>
    <t>tgcagtattgtctcttttatgatcctgaaaatgagttgttctcattgtcatgggagtcggtaaa</t>
  </si>
  <si>
    <t>tgcagtattgtctcttttatgattctgaaaatgagttgttctcattgtcatgggagtcggtaaa</t>
  </si>
  <si>
    <t>tgcagtattgtctcttttatgattctgaaaatgagttctcatcatcatggaagtcggtaaagat</t>
  </si>
  <si>
    <t>tgcagtattgtctcttttatgattctgaaaatgggttctcatcatcatggaagtcggtaaagat</t>
  </si>
  <si>
    <t>tgcagtatttacaagcacttgatataaggggtactagtataaaagagttgtcgtccagtgtgga</t>
  </si>
  <si>
    <t>tgcagtatttacaagcacttgatataaggggtactagtataaaagagttgtcgtccagtgttga</t>
  </si>
  <si>
    <t>tgcagtatttacacgctacagcgacagcacgaaaacaacaagagaacggaaaaataaaaacaag</t>
  </si>
  <si>
    <t>tgcagtatttacacgctacagcgacagcacggaaacaacaagagaacggaaaaataaaaacaag</t>
  </si>
  <si>
    <t>tgcagtatttagagggctctatctctttgtttttcttcccgtagcatagaatcgaggcaaattt</t>
  </si>
  <si>
    <t>tgcagtatttagagggctctatctctttgtttttcttcccgtagcataggatcgaggcaaattt</t>
  </si>
  <si>
    <t>tgcagtatttagtttactgccaagtacctgttggttaatcatgatcctatattttgaaggagaa</t>
  </si>
  <si>
    <t>tgcagtgtttagtttactgccaagtacctgttggttaatcatgatcctatattttgaaggagaa</t>
  </si>
  <si>
    <t>tgcagtatttgattagcgaaattgggagaaccgaaactgaagaatctttagatgtgtggtagga</t>
  </si>
  <si>
    <t>tgcagtatttgattagcgaatttgggagaaccgaaactgaagaatctttagatgtgtggtagga</t>
  </si>
  <si>
    <t>tgcagtatttgcaaaaaggttttagcaatgtcgttttggttgctgaataagaattaaaggccaa</t>
  </si>
  <si>
    <t>tgcagtatttgcaaaaaggttttagcaatgtcgttttggttgctgaatatgaattaaaggccaa</t>
  </si>
  <si>
    <t>tgcagtatttggcatgtctatctcagttaccgcaatgtgattaacatcatattggatagtgcgt</t>
  </si>
  <si>
    <t>tgcagtatttggcatgtctatctcagttaccgcaatgtgattaacatcatattggatagtgtgt</t>
  </si>
  <si>
    <t>tgcagtatttggcgccgcttcagctgacacattggccatcacattgtcaaaacaggccgatgcc</t>
  </si>
  <si>
    <t>tgcagtatttggcgccgcttcagctgacacattggccatcacattgtcaacacaggccgatgcc</t>
  </si>
  <si>
    <t>tgcagtatttgtgttgttatcgcctaactagcgcatattaagctgaatggtaactagacaactc</t>
  </si>
  <si>
    <t>tgcagtatttgtgttgttatcgcctaactatcgcatattaagctgaatggtaactagacaactc</t>
  </si>
  <si>
    <t>tgcagtattttcatgaacacacgccaggtatgattttaaaagtgcatactacttaaccataact</t>
  </si>
  <si>
    <t>tgcagtattttcatgaacacacgccaggtatgattttaaaagtgcatattacttaaccataact</t>
  </si>
  <si>
    <t>tgcagtattttgcacaaatcttaaagcaaccagataattaatcataattaatttcgtaatgggt</t>
  </si>
  <si>
    <t>tgcagtattttgcacaaatcttaaagcaaccaaataattaatcataattaatttcgtaatgggt</t>
  </si>
  <si>
    <t>tgcagtcaaaaactaaacttcctaaaggtgatacaagtatctaaaggtatcatcttattgcatg</t>
  </si>
  <si>
    <t>tgcagtgaaaaactaaacttcctaaaggtgatacaagtatctaaaggtatcatcttattgcatg</t>
  </si>
  <si>
    <t>tgcagtcaaaaactcatcacaagatttttctattatgaagtgcatgtgtttccttcccaatttc</t>
  </si>
  <si>
    <t>tgcagtcaaaaactcatcacaagatttttctattatgaagtgcatgtgtttcctttccaatttc</t>
  </si>
  <si>
    <t>tgcagtcaaaactcaagaggccactggctcagccctcagcgcaggaagcaacgcaggtccatga</t>
  </si>
  <si>
    <t>tgcagtcaaaactcaagagggcactggctcagccctcagcgcaggaagcaacgcaggtccatga</t>
  </si>
  <si>
    <t>tgcagtcaaacagcctgccagaccatgcaggattgctcaccacagttcctgtttcaggtgactc</t>
  </si>
  <si>
    <t>tgcagtcaaacagcctgccagcccatgcaggattgctcaccacagttcctgtttcaggtgactc</t>
  </si>
  <si>
    <t>tgcagtcaaaccgcggcacacaaacagtgctctaagtgccaacagtaaaatcacgagagacggg</t>
  </si>
  <si>
    <t>tgcagtcaaaccgcggcacacaaacagtgctctaagtgccaacagtaaaatcacgagagactgg</t>
  </si>
  <si>
    <t>tgcagtcaaacgccgtgctcggagctttggattcgctagctgcgtctcgcgatttagtttcgcc</t>
  </si>
  <si>
    <t>tgcagtcaagcgccgtgctcggagctttggattcgctagctgcgtctcgcgatttagtttcgcc</t>
  </si>
  <si>
    <t>tgcagtcaaagaagaacaccatactgaagctcctgaaggactcaaaggcgcacagcaacaacaa</t>
  </si>
  <si>
    <t>tgcagtcaaagaagaacaccatactgaagctcctgaaggactcaaaggcgcactgcaacaacaa</t>
  </si>
  <si>
    <t>tgcagtcaaaggtcagctggcttccttactatgagggatgccttccatgatttatttgtctttc</t>
  </si>
  <si>
    <t>tgcagtcaaaggtcagctggcttccttactatgagggatgccttccctgatttatttgtctttc</t>
  </si>
  <si>
    <t>tgcagtcaaataatgccaatctgccatcacttggctgcatgatcactgttgattgtgattgact</t>
  </si>
  <si>
    <t>tgcagtcagataatgccaatctgccatcacttggctgcatgatcactgttgattgtgattgact</t>
  </si>
  <si>
    <t>tgcagtcaaatgaggatgcaacaagggagcagctgaggatgccactgctgagcagcagtggaga</t>
  </si>
  <si>
    <t>tgcagtcaaatgaggatgcaacaagggagcagctgaggatgccactgttgagcagcagtggaga</t>
  </si>
  <si>
    <t>tgcagtcaaattggagttagcacttctacatacatgtccccgtactacagcctatcctgtctag</t>
  </si>
  <si>
    <t>tgcagtcaaattggagttagcacttctacatacatgtccccgtactacagcctgtcctgtctag</t>
  </si>
  <si>
    <t>tgcagtcaacaaaattgaatgcctttgtgagatggtttgagtcgaaatggtgaatgattatggt</t>
  </si>
  <si>
    <t>tgcagtcaacaaaattgaatgcctttgtgagatggtttgagtcgaaatggtgaatgattgtggt</t>
  </si>
  <si>
    <t>tgcagtcaacaaccaaatccaactccatgcaaccaacttttgacacgccaaatcgtatagcatc</t>
  </si>
  <si>
    <t>tgcagtcaacaaccaaatccaactccatgcaaccaacttttgacacgccaaatcgtataggatc</t>
  </si>
  <si>
    <t>tgcagtcaacaaccgatgagccgatcaggacagccgcacaccgcacatagggagagaccaatga</t>
  </si>
  <si>
    <t>tgcagtcaacaaccgatgagccgatcaggacagccgcacaccgcgcatagggagagaccaatga</t>
  </si>
  <si>
    <t>tgcagtcaacacgcgtgctccttgggcgaatctgaagcgacgcaggagcttatggttctccgtc</t>
  </si>
  <si>
    <t>tgcagtcaacacgcgtgctccttgggcgaatctgaagcgacgcaggagcttatggttctccgtt</t>
  </si>
  <si>
    <t>tgcagtcaaccctcagtaatgactccctgttcctgactaacatctatgcttcctcctcgcctga</t>
  </si>
  <si>
    <t>tgcagtcaaccctcagtaatgactccctgttcctgactaatatctatgcttcctcctcgcctga</t>
  </si>
  <si>
    <t>tgcagtcaaccgactggactgcccaacctcctgcaccttcaaaatgatgatgaagattgaagac</t>
  </si>
  <si>
    <t>tgcagtcaaccgactggactgcccaacctcctgcatcttcaaaatgatgatgaagattgaagac</t>
  </si>
  <si>
    <t>tgcagtcaacctccgcgatggctgctttgttcgttactaacatctacgctccttcttctcctga</t>
  </si>
  <si>
    <t>tgcagtcaacctccgcgatggctgctttgttcgttattaacatctacgctccttcttctcctga</t>
  </si>
  <si>
    <t>tgcagtcaacgaactccaggagccatgactgatctttgcttgccaatttctctttaagaatttt</t>
  </si>
  <si>
    <t>tgcagtcaacggactccaggagccatgactgatctttgcttgccaatttctctttaagaatttt</t>
  </si>
  <si>
    <t>tgcagtcaacgactaatttgtggtcgggctaccattagcacgcatccgtacgaattcgttactc</t>
  </si>
  <si>
    <t>tgcagtcaacgactcatttgtggtcgggctaccattagcacgcatccgtacgaattcgttactc</t>
  </si>
  <si>
    <t>tgcagtcaacgagcaatatcaacctgcattcaccatcagcacctgctgcaaccgttccattcag</t>
  </si>
  <si>
    <t>tgcagtcgacgagcaatatcaacctgcattcaccatcagcacctgctgcaaccgttccattcag</t>
  </si>
  <si>
    <t>tgcagtcaacgcatccgccgtacctgtggcctagtataccatgccatgcgtagagcgtgaacga</t>
  </si>
  <si>
    <t>tgcagtcaacgcatccgccgtacctgtggtctagtataccatgccatgcgtagagcgtgaacga</t>
  </si>
  <si>
    <t>tgcagtcaacggtatccactatccaactccagcgccgtgattcatgaacatcatagcgacacca</t>
  </si>
  <si>
    <t>tgcagtcaacggtatccactatccaattccagcgccgtgattcatgaacatcatagcgacacca</t>
  </si>
  <si>
    <t>tgcagtcaacggtgtggttctacctacacgtcagttatttacaagaacatgttcatgcgccata</t>
  </si>
  <si>
    <t>tgcagtcaacggtgtggttctacctatacgtcagttatttacaagaacatgttcatgcgccata</t>
  </si>
  <si>
    <t>tgcagtcaactatcttgggtgggaaatggaacagctgaatctttgtactgagcagggaaatgta</t>
  </si>
  <si>
    <t>tgcagtcaactatcttgggtgggaaatggaacagctgaatctttgtattgagcagggaaatgta</t>
  </si>
  <si>
    <t>tgcagtcaactcccgatcgacctctttagcagcagcacaaaatttgggatacgaatgacgtcca</t>
  </si>
  <si>
    <t>tgcagtcaactcccgatcgacctctttagcagcagcacaaattttgggatacgaatgacgtcca</t>
  </si>
  <si>
    <t>tgcagtcaagattccaatggaaatctcgaagacgtgctgcgtgatccttacaggccccagaatt</t>
  </si>
  <si>
    <t>tgcagtcaagattccaatggaaatctcgaagacgtgctgcgtgatccttacaggcccgagaatt</t>
  </si>
  <si>
    <t>tgcagtcaagctcccttctgcctttgcactcgaggaccaatgtccgtatggcccgaggaaacct</t>
  </si>
  <si>
    <t>tgcagtcaagctcccttctgcctttgcactcgaggaccaatgtccgtctggcccgaggaaacct</t>
  </si>
  <si>
    <t>tgcagtcaaggacaaaacagaatgatcatctgaacagacggagtagttcatcatcgccacttaa</t>
  </si>
  <si>
    <t>tgcagtcaaggacaaaacagaatgatcatctgaacagatggagtagttcatcatcgccacttaa</t>
  </si>
  <si>
    <t>tgcagtcaaggctaatgctttgaactttgggcgtacccagtgcagagagctcccgctctgtgcg</t>
  </si>
  <si>
    <t>tgcagtcaaggctaatgctttgaactttgggcgtacccattgcagagagctcccgctctgtgcg</t>
  </si>
  <si>
    <t>tgcagtcaagggtgctgatgtgaatgcgtgggcagccatgagtggtgctaccacccttattggc</t>
  </si>
  <si>
    <t>tgcagtcaagggtgctgatgtgaatgcgtgggcggccatgagtggtgctaccacccttattggc</t>
  </si>
  <si>
    <t>tgcagtcaaggttccgaccacatctatggtgcagccgccgatgtgaccttgctggtgccgtagt</t>
  </si>
  <si>
    <t>tgcagtcaaggttccgaccacatctatggtgcagccgtcgatgtgaccttgctggtgccgtagt</t>
  </si>
  <si>
    <t>tgcagtcaaggttccgaccacatctatggtgcagccgccgcatgtgaccttgctggtgccgtag</t>
  </si>
  <si>
    <t>tgcagtcaaggttccgatcacatctatggtgcagccgccgcatgtgaccttgctggtgccgtag</t>
  </si>
  <si>
    <t>tgcagtcaagtacaactagcagagccaagcggcaccaccagcatgtaggctctgctatatattt</t>
  </si>
  <si>
    <t>tgcagtcaagtacaactagcagagccaagcggcgccaccagcatgtaggctctgctatatattt</t>
  </si>
  <si>
    <t>tgcagtcaagtacaagtgtacaactagcagagccaagcagaaccaccagcatgcagagtcagct</t>
  </si>
  <si>
    <t>tgcagtcaagtacaagtgtacaactagcagagccaagcagcaccaccagcatgcagagtcagct</t>
  </si>
  <si>
    <t>tgcagtcaagtgcaatatttgtatatgcaaaagaaaaatagttcagaacactacaactcttcaa</t>
  </si>
  <si>
    <t>tgcagtcaagtgcaatatttgtatatgcaaaagaaaaatagttcagaacactacaattcttcaa</t>
  </si>
  <si>
    <t>tgcagtcaagttgtacaagccatgtctagatatttcctgaagacttgagaattccaattccaag</t>
  </si>
  <si>
    <t>tgcagtcaagttgtacaagccatgtctagatatttcctgtagacttgagaattccaattccaag</t>
  </si>
  <si>
    <t>tgcagtcaatagaagcaagcagaacaatagggttgcaattttcagagaccgtgagtcagagcgc</t>
  </si>
  <si>
    <t>tgcagtcaatagaagcaggcagaacaatagggttgcaattttcagagaccgtgagtcagagcgc</t>
  </si>
  <si>
    <t>tgcagtcaatcaacagagcacctagggctctctgtagcagcaacccgatctctagcatctgccc</t>
  </si>
  <si>
    <t>tgcagtcaatcaacagagcacctagggctttctgtagcagcaacccgatctctagcatctgccc</t>
  </si>
  <si>
    <t>tgcagtcaatcaatgactaaatgcatcaggtgcctacaaccatgacgcataaaccaacacgttg</t>
  </si>
  <si>
    <t>tgcagtcaatcaatgactaaatgcatcaggtgcctacaaccatgacgcgtaaaccaacacgttg</t>
  </si>
  <si>
    <t>tgcagtcaatcacagccacccacccccaaacgccgccgatcagcaacagcagcaaaaccaaacc</t>
  </si>
  <si>
    <t>tgcagtcaatcacagccacccacccccaaatgccgccgatcagcaacagcagcaaaaccaaacc</t>
  </si>
  <si>
    <t>tgcagtcaatgacatcaacaaagatccaagtgttcttcggggaacaaagctgcttgttcagatg</t>
  </si>
  <si>
    <t>tgcagtcaatgacatcaacaaagatccaagtgttcttcggggaacaaagctggttgttcagatg</t>
  </si>
  <si>
    <t>tgcagtcaatggcgccgagtccagattagtgccaacgctatttgcaggaacttcctcaagcaat</t>
  </si>
  <si>
    <t>tgcagtcaatggcgctgagtccagattagtgccaacgctatttgcaggaacttcctcaagcaat</t>
  </si>
  <si>
    <t>tgcagtcaattgacatccgcctgtcccattctgacagaaagaagaactcgtgaagcaaattctg</t>
  </si>
  <si>
    <t>tgcagtcaattgacatccgcctgtcccattctgacggaaagaagaactcgtgaagcaaattctg</t>
  </si>
  <si>
    <t>tgcagtcacaaaatagggtcaaattattagtactatatttgtcactcgcatcgcatcgcaacat</t>
  </si>
  <si>
    <t>tgcagtgacaaaatagggtcaaattattagtactatatttgtcactcgcatcgcatcgcaacat</t>
  </si>
  <si>
    <t>tgcagtcacaaatcaaaaagcttgttgatctagaccagactggattcatccaaggtcgatccat</t>
  </si>
  <si>
    <t>tgcagtcacaaatcaagaagcttgttgatctagaccagactggattcatccaaggtcgatccat</t>
  </si>
  <si>
    <t>tgcagtcacaagcagtaaccagatggggttgtgaaatatgattatcgtcgtcgttcatttgtga</t>
  </si>
  <si>
    <t>tgcagtcacaagcagtaaccagatggggttgtgagatatgattatcgtcgtcgttcatttgtga</t>
  </si>
  <si>
    <t>tgcagtcacaattttgcagaaagatgctacaattttcgattccaaaagaaagactattaaaaaa</t>
  </si>
  <si>
    <t>tgcagtcacaattttgcagaaagatgctacaattttcgattccaaaagaaagattattaaaaaa</t>
  </si>
  <si>
    <t>tgcagtcacacacacacaccattacagcaaagcagagcaggtgcaaaagccctcaagaactagc</t>
  </si>
  <si>
    <t>tgcagtcacgcacacacaccattacagcaaagcagagcaggtgcaaaagccctcaagaactagc</t>
  </si>
  <si>
    <t>tgcagtcacacacacgcgcgagcataagaaatcgcacacccgaccaccgacctcggccacagga</t>
  </si>
  <si>
    <t>tgcagtcacacacacgcgtgagcataagaaatcgcacacccgaccaccgacctcggccacagga</t>
  </si>
  <si>
    <t>tgcagtcacacacctctgtgcacacagattgcaacagtgagtctggagaaacaaccttgcactg</t>
  </si>
  <si>
    <t>tgcagtcacacacctctgtgcacacggattgcaacagtgagtctggagaaacaaccttgcactg</t>
  </si>
  <si>
    <t>tgcagtcacacccaccatttatctaacaaatgatttgactcaccgtacagttacgcctaaatgg</t>
  </si>
  <si>
    <t>tgcagtcacacccatcatttatctaacaaatgatttgactcaccgtacagttacgcctaaatgg</t>
  </si>
  <si>
    <t>tgcagtcacaccgccagaagaggtctcctccccccaagcttctcggttcatctctctagctagg</t>
  </si>
  <si>
    <t>tgcagtcacaccgtcagaagaggtctcctccccccaagcttctcggttcatctctctagctagg</t>
  </si>
  <si>
    <t>tgcagtcacacgaggtatgtacgtgcacggtgcaccaacacgttaatagcgatgtgaggtgtgg</t>
  </si>
  <si>
    <t>tgcagtcacacgaggtatgtacgtgcacggtgcaccaacacgttaattgcgatgtgaggtgtgg</t>
  </si>
  <si>
    <t>tgcagtcacacttgcaccccagaaaattgcataattgcccctcaaaaaagaagacgtaattacg</t>
  </si>
  <si>
    <t>tgcagtcgcacttgcaccccagaaaattgcataattgcccctcaaaaaagaagacgtaattacg</t>
  </si>
  <si>
    <t>tgcagtcacagacacatcagtgttgagggccaccagtgcacagatcaaacgagtccctgaattt</t>
  </si>
  <si>
    <t>tgcagtcacagacacatcagtgttgagggccaccagtgcacagatcaaatgagtccctgaattt</t>
  </si>
  <si>
    <t>tgcagtcacagagtgcaaaggtgatgagaagccaaagcccgtggctaacatgagttgattcgag</t>
  </si>
  <si>
    <t>tgcagtcacagagtgcagaggtgatgagaagccaaagcccgtggctaacatgagttgattcgag</t>
  </si>
  <si>
    <t>tgcagtcacagatctgtcccgtccatttttcatccaacggtgaggcacgctggataagcacaga</t>
  </si>
  <si>
    <t>tgcagtcatagatctgtcccgtccatttttcatccaacggtgaggcacgctggataagcacaga</t>
  </si>
  <si>
    <t>tgcagtcacagcgctaatggactgtccatacagcttctctgcccaatcgacgatgttgctttta</t>
  </si>
  <si>
    <t>tgcagtcacagcgctaatggactgtccatacagcttctctgcccaatcgacgatgttgttttta</t>
  </si>
  <si>
    <t>tgcagtcacaggaggaggaaaccaaacagaccaaccaaccgacaaatcagctccagtgctagac</t>
  </si>
  <si>
    <t>tgcagtcgcaggaggaggaaaccaaacagaccaaccaaccgacaaatcagctccagtgctagac</t>
  </si>
  <si>
    <t>tgcagtcacaggcctttgatgaagatagtaaagatacctggacatatcaatggggcagtgcaac</t>
  </si>
  <si>
    <t>tgcagtcacaggcctttgatgaagatagtaaagatacctggacatatcaatggggcagtgcgac</t>
  </si>
  <si>
    <t>tgcagtcacagtcgcgccagtgcctgtgcgtagtagctatggatgaatccgtggacagagctga</t>
  </si>
  <si>
    <t>tgcagtcacagtcgcgccagtgcctgtgcgtagtagctatggatgaatccgtggatagagctga</t>
  </si>
  <si>
    <t>tgcagtcacagtggcagtggaagcctcggcccaggatcaaaaccctaaactcgtgatagcgtat</t>
  </si>
  <si>
    <t>tgcagtcacagtggcagtggaagcctcggctcaggatcaaaaccctaaactcgtgatagcgtat</t>
  </si>
  <si>
    <t>tgcagtcacagtggcccgaaaagaaagcgagacagatgataattgagcgggaagtctctgcatg</t>
  </si>
  <si>
    <t>tgcagtcacagtggcccgaaaagaaagcgagacagatgataattgagcggggagtctctgcatg</t>
  </si>
  <si>
    <t>tgcagtcacatcacatctcatctgcctgccaggaggagcacgtacactctggtcactcgcccgc</t>
  </si>
  <si>
    <t>tgcagtcacatctcatctcatctgcctgccaggaggagcacgtacactctggtcactcgcccgc</t>
  </si>
  <si>
    <t>tgcagtcacatgaataaaaattgtaattttgaaaagtcaacaatacatagaagaatcaacttag</t>
  </si>
  <si>
    <t>tgcagtgacatgaataaaaattgtaattttgaaaagtcaacaatacatagaagaatcaacttag</t>
  </si>
  <si>
    <t>tgcagtcacatggggaaaccacaaaggaagctcctgctcccgaggcgcctgtgtgcgctgcccc</t>
  </si>
  <si>
    <t>tgcagtcacatggggaaaccacgaaggaagctcctgctcccgaggcgcctgtgtgcgctgcccc</t>
  </si>
  <si>
    <t>tgcagtcaccaagccaatgccaggggtcctcttggtcccccagttttagccacctggaggagct</t>
  </si>
  <si>
    <t>tgcagtcaccaagccagtgccaggggtcctcttggtcccccagttttagccacctggaggagct</t>
  </si>
  <si>
    <t>tgcagtcaccacctatccaaactggtgatgttacccgcttgaaacgtgcacaacagcttcaaca</t>
  </si>
  <si>
    <t>tgcagtcaccacctatccaaactggtgatgttacccgcttgaaacgtgcacagcagcttcaaca</t>
  </si>
  <si>
    <t>tgcagtcaccactagctacgccaggcgctgtggcgtgatctctagaaggtgagtcaccacgttg</t>
  </si>
  <si>
    <t>tgcagtcagcactagctacgccaggcgctgtggcgtgatctctagaaggtgagtcaccacgttg</t>
  </si>
  <si>
    <t>tgcagtcaccaggtgagcgacacaagatggggcatattgccactcacccatcctagtgtcccct</t>
  </si>
  <si>
    <t>tgcagtcaccaggtgagcgacacaagatggggcatattgccactctcccatcctagtgtcccct</t>
  </si>
  <si>
    <t>tgcagtcaccatcgatcacataaaacgttcataacaatcgcccactgctcggtctagctaattg</t>
  </si>
  <si>
    <t>tgcagtcaccatcgatcacataaaacgttcataacaatcgctcactgctcggtctagctaattg</t>
  </si>
  <si>
    <t>tgcagtcaccatcgatcacataaaacgttcataacaatcgtccactgctggtcggtctactaat</t>
  </si>
  <si>
    <t>tgcagtcaccatcgatcacataaagcgttcataacaatcgtccactgctggtcggtctactaat</t>
  </si>
  <si>
    <t>tgcagtcaccatcggtacgaaccgacaaagcttctcgatcagcacatatacacaccctacatgc</t>
  </si>
  <si>
    <t>tgcagtcaccatcggtacgaaccgacaaagcttctggatcagcacatatacacaccctacatgc</t>
  </si>
  <si>
    <t>tgcagtcaccatggacaagacccatggtcgatcagcacaatgcatgcatacgaccagagcattt</t>
  </si>
  <si>
    <t>tgcagtcaccatggacaagacccatggtcgatcagcacaatgcatgcatacgacccgagcattt</t>
  </si>
  <si>
    <t>tgcagtcacccaggtcattatgcagtcactgcacgcctacgttaccgcttgtgtccaaagcaag</t>
  </si>
  <si>
    <t>tgcagtcacccaggtcattatgcagtcactgcacgcctgcgttaccgcttgtgtccaaagcaag</t>
  </si>
  <si>
    <t>tgcagtcaccccaaacggcctcctcatgctgaccaacggcacgacgctgctcaagagccacgcc</t>
  </si>
  <si>
    <t>tgcagtcaccccaaacggcctcctcatgctgaccaacggcacgacgctgctcaagggccacgcc</t>
  </si>
  <si>
    <t>tgcagtcaccgaagtgtggtacgagagcagcagagcaccgccacgccaccaacctctgccgcgc</t>
  </si>
  <si>
    <t>tgcagtcaccgaagtttggtacgagagcagcagagcaccgccacgccaccaacctctgccgcgc</t>
  </si>
  <si>
    <t>tgcagtcaccgaggctggattttgggactatcttggatgataaaggactggaaacgatttgcct</t>
  </si>
  <si>
    <t>tgcagttaccgaggctggattttgggactatcttggatgataaaggactggaaacgatttgcct</t>
  </si>
  <si>
    <t>tgcagtcaccgcttccgcctgccgaggtgagcagctgcttggaattgtggcttcctgttaggtt</t>
  </si>
  <si>
    <t>tgcagtcgccgcttccgcctgccgaggtgagcagctgcttggaattgtggcttcctgttaggtt</t>
  </si>
  <si>
    <t>tgcagtcacctcagttttttctttccccgcgcatgcagctgcaacaggcaccaatcgtgctagt</t>
  </si>
  <si>
    <t>tgcagtcacctccgttttttctttccccgcgcatgcagctgcaacaggcaccaatcgtgctagt</t>
  </si>
  <si>
    <t>tgcagtcacctcatctacgcagttcactaggatccaacggtgaacctctcaaaactcatctagc</t>
  </si>
  <si>
    <t>tgcagtcacctcatctacgcagttcactaggatccgacggtgaacctctcaaaactcatctagc</t>
  </si>
  <si>
    <t>tgcagtcacctcatctggctcatgatgaaccatctttggatactgaagtagcttctaattaacc</t>
  </si>
  <si>
    <t>tgcagtcgcctcatctggctcatgatgaaccatctttggatactgaagtagcttctaattaacc</t>
  </si>
  <si>
    <t>tgcagtcacctgaaaattcacttgaaattcagagcagaaagcagccaaaggcatctgaattcat</t>
  </si>
  <si>
    <t>tgcagtcacttgaaaattcacttgaaattcagagcagaaagcagccaaaggcatctgaattcat</t>
  </si>
  <si>
    <t>tgcagtcacctgcgcagttccgtcacctgttacgtcgccgtcgtcgcgtcgacatggggatgca</t>
  </si>
  <si>
    <t>tgcagtcacctgcgcagtttcgtcacctgttacgtcgccgtcgtcgcgtcgacatggggatgca</t>
  </si>
  <si>
    <t>tgcagtcacctggggctcaacaaacttatggaagttcacaacaaggcgaacctagtgcaggaaa</t>
  </si>
  <si>
    <t>tgcagtcacctggggctcaacaaacttatggaagttcacaacaaggcgaatctagtgcaggaaa</t>
  </si>
  <si>
    <t>tgcagtcacgacctccgtcttccaccagccatgaaccccagaaccgaggttgctcatgctgcac</t>
  </si>
  <si>
    <t>tgcagtcacgacctccgtcttccaccagccatgaaccccagacccgaggttgctcatgctgcac</t>
  </si>
  <si>
    <t>tgcagtcacgacggtgctcgtgggcttccagcactacctggtgatgctcggcaccaccgtcctc</t>
  </si>
  <si>
    <t>tgcagtcacgacggtgctcgtgggcttccagcactacctggtgatgctcggtaccaccgtcctc</t>
  </si>
  <si>
    <t>tgcagtcacgactcaggagcggggtgcgtctaggctagacgataaacacgccctgtacaaaacc</t>
  </si>
  <si>
    <t>tgcagtcaggactcaggagcggggtgcgtctaggctagacgataaacacgccctgtacaaaacc</t>
  </si>
  <si>
    <t>tgcagtcacgccacgtcgccacagccgcccttctcttccatatgcgtgtgccagcacgccgcgg</t>
  </si>
  <si>
    <t>tgcagtcacgccacgtcgccacagccgcccttctcttccatgtgcgtgtgccagcacgccgcgg</t>
  </si>
  <si>
    <t>tgcagtcacggacttcgctggcgtgtgatttttggctcgagaaaaggaagaggcgctcctttgt</t>
  </si>
  <si>
    <t>tgcagtctcggacttcgctggcgtgtgatttttggctcgagaaaaggaagaggcgctcctttgt</t>
  </si>
  <si>
    <t>tgcagtcacggatcaacgccgtccattttccatccaaccgtggccctgcaaaactccaagccac</t>
  </si>
  <si>
    <t>tgcagtcacggatcagcgccgtccattttccatccaaccgtggccctgcaaaactccaagccac</t>
  </si>
  <si>
    <t>tgcagtcactaccgcaaccgtggccgccttcttgggcttccgccccctcctcccgccgcctccc</t>
  </si>
  <si>
    <t>tgcagtcactaccgcagccgtggccgccttcttgggcttccgccccctcctcccgccgcctccc</t>
  </si>
  <si>
    <t>tgcagtcactacttaccttcgagcacctcggagaatacgaaggtgatgagagctgacgtgacat</t>
  </si>
  <si>
    <t>tgcagtcactacttaccttcgagcacctcggcgaatacgaaggtgatgagagctgacgtgacat</t>
  </si>
  <si>
    <t>tgcagtcactagattcactaaaagtgaaggacaacaagggtagagggacactgcacctcaaggt</t>
  </si>
  <si>
    <t>tgcagtcactaggttcactaaaagtgaaggacaacaagggtagagggacactgcacctcaaggt</t>
  </si>
  <si>
    <t>tgcagtcactagttcatcttgtccatgcgtaccttgtttctgatggggtggagctccttgttca</t>
  </si>
  <si>
    <t>tgcagtcactagttcatcttgtccatgcgtaccttgtttctgatggggtggagttccttgttca</t>
  </si>
  <si>
    <t>tgcagtcactataggacaggatggtgccgctgaatacgtaagatttcgacggaaaagatcgaaa</t>
  </si>
  <si>
    <t>tgcagtcactataggacaggatggtgccgttgaatacgtaagatttcgacggaaaagatcgaaa</t>
  </si>
  <si>
    <t>tgcagtcactgaggtgcggaaaccctagcgcgtctgggtgggggtgcgtgcggcgcggaggtgg</t>
  </si>
  <si>
    <t>tgcagtcactgaggtgcggaaaccctagcgcgtctgggtgggggtgcttgcggcgcggaggtgg</t>
  </si>
  <si>
    <t>tgcagtcactggaggcagcaggaaggtcatcaatagcaaaccagatgaccatatttttatctat</t>
  </si>
  <si>
    <t>tgcagtcactggaggcagcaggaaggtcatcaatagcaaactagatgaccatatttttatctat</t>
  </si>
  <si>
    <t>tgcagtcactgtgccacctcgttggcgtttggttctcggcttctccaatgcgtgcttgtgcaga</t>
  </si>
  <si>
    <t>tgcagtcactgtgccacctcgttggcgtttggttctcggcttctccaatgcgtgcttgtgcagc</t>
  </si>
  <si>
    <t>tgcagtcacttccaacgaccgcaccagtcaaaaggcggatgctgaaggagttttacagattcaa</t>
  </si>
  <si>
    <t>tgcagtcacttccaacgaccgcaccagtcaaaatgcggatgctgaaggagttttacagattcaa</t>
  </si>
  <si>
    <t>tgcagtcacttgattattccaaatttaattagggagggcatcaggcgcagccactacaggaaga</t>
  </si>
  <si>
    <t>tgcagtcacttgattattccaaatttaattagggagggcatctggcgcagccactacaggaaga</t>
  </si>
  <si>
    <t>tgcagtcacttgctagctctcggctctagcttgcttgttgcttcgcttgctttgtttctggctg</t>
  </si>
  <si>
    <t>tgcagtcacttgctagctctctgctctagcttgcttgttgcttcgcttgctttgtttctggctg</t>
  </si>
  <si>
    <t>tgcagtcacttgctagctctctgctctagcttgcttgctgctgtttctcgctttgctttgcttt</t>
  </si>
  <si>
    <t>tgcagtcagttgctagctctctgctctagcttgcttgctgctgtttctcgctttgctttgcttt</t>
  </si>
  <si>
    <t>tgcagtcactttctttcggttgttaaggtaagcatactcgaacgcatatttggcaatcctctca</t>
  </si>
  <si>
    <t>tgcagtgactttctttcggttgttaaggtaagcatactcgaacgcatatttggcaatcctctca</t>
  </si>
  <si>
    <t>tgcagtcacttttaatagatgattaattcttgacagaaagattacacgtctatatccgccgaat</t>
  </si>
  <si>
    <t>tgcagtcacttttaatagatgattaattcttgacagcaagattacacgtctatatccgccgaat</t>
  </si>
  <si>
    <t>tgcagtcacttttctccattgatgttgaacagaacatgcacgttttgccttgatttccagttgg</t>
  </si>
  <si>
    <t>tgcagtcacttttctccattgatgttgaacagaacatgcacgttttgcctttatttccagttgg</t>
  </si>
  <si>
    <t>tgcagtcagaagtgagaaaaatatagatgtgggtaagctcatcaagaccatgtagctaataata</t>
  </si>
  <si>
    <t>tgcagtcagaagtgagaaaaatatagatgtgggtaagctcatcaagtccatgtagctaataata</t>
  </si>
  <si>
    <t>tgcagtcagaatgaggacttcaagaagggaactgcgctatagtgaagacaaggtatgacgccca</t>
  </si>
  <si>
    <t>tgcagtcagaatgaggacttcaagaagggaactgcgctatagtgaagacgaggtatgacgccca</t>
  </si>
  <si>
    <t>tgcagtcagacggatcatggaacttgctagcaaaccttcgtagcggcggatgattaatgttcgt</t>
  </si>
  <si>
    <t>tgcagtcagacggattatggaacttgctagcaaaccttcgtagcggcggatgattaatgttcgt</t>
  </si>
  <si>
    <t>tgcagtcagagaagcagagaagcttgactggatggcacggctcaggatatccatgggcattgct</t>
  </si>
  <si>
    <t>tgcagtcagggaagcagagaagcttgactggatggcacggctcaggatatccatgggcattgct</t>
  </si>
  <si>
    <t>tgcagtcagaggattagttaggacgctagctagcttacgagttcaacggagatctcggccgcga</t>
  </si>
  <si>
    <t>tgcagtcagaggattagttcggacgctagctagcttacgagttcaacggagatctcggccgcga</t>
  </si>
  <si>
    <t>tgcagtcagagtgtcagaggaaaaggtccaggcatccagcccagcctagagcagaaatatcctc</t>
  </si>
  <si>
    <t>tgcagtcagagtgtcagaggaaaaggtccaggcatccagcccagtctagagcagaaatatcctc</t>
  </si>
  <si>
    <t>tgcagtcagatccagggtcgcgtcctacaggtggggacggagcagcacgatgtccgctccttcc</t>
  </si>
  <si>
    <t>tgcagtcagatccagggtcgcgtcctataggtggggacggagcagcacgatgtccgctccttcc</t>
  </si>
  <si>
    <t>tgcagtcagatggagatggtgctctgctccacatcggctgtagggttacccgagtaggcgaatc</t>
  </si>
  <si>
    <t>tgcagtcagatggagatggtgctctgctccacatcggctttagggttacccgagtaggcgaatc</t>
  </si>
  <si>
    <t>tgcagtcagcaaggacacgtgctgaggcagctttgtgacgtctcaatcccgaaatgatcagtaa</t>
  </si>
  <si>
    <t>tgcagtcagcaaggacacgtgctgaggcagctctgtgacgtctcaatcccgaaatgatcagtaa</t>
  </si>
  <si>
    <t>tgcagtcagcaatatggggttccttcactcactcgctataaccgcatatgatgaggacctggga</t>
  </si>
  <si>
    <t>tgcagtcagcaatatggggttccttcactcactcgctataactgcatatgatgaggacctggga</t>
  </si>
  <si>
    <t>tgcagtcagcacatatgcggttgtcgctcttttgcagcaactctctgagcttccttgtcatatc</t>
  </si>
  <si>
    <t>tgcagtcagcacatatgcggttgtcgctcttttgtagcaactctctgagcttccttgtcatatc</t>
  </si>
  <si>
    <t>tgcagtcagcactaagcacatttcaatgggataaattccataacgcatctgtactagtactcaa</t>
  </si>
  <si>
    <t>tgcagtcagcactaagcacatttcaatgggataagttccataacgcatctgtactagtactcaa</t>
  </si>
  <si>
    <t>tgcagtcagcacttggtctatttaaatcgatcgcctgcctccgcttccgttccgcgcggcgatc</t>
  </si>
  <si>
    <t>tgcagtcagcacttggtctatttaaatcgatcgcctgcctccgcttccgttccgctcggcgatc</t>
  </si>
  <si>
    <t>tgcagtcagcagcagtcgtctgcggcacacgggtttttgttgcttacaaaaattcggcggcaac</t>
  </si>
  <si>
    <t>tgcagtcagcagcagtcgtctgcggcacacgggtttttgttgcttccaaaaattcggcggcaac</t>
  </si>
  <si>
    <t>tgcagtcagcagtgttgtgtctggtttggggattctctaatgtccgactagcggaacctttgtc</t>
  </si>
  <si>
    <t>tgcagtcagcagtgttgtgtctggtttggggattctctaatgtccgagtagcggaacctttgtc</t>
  </si>
  <si>
    <t>tgcagtcagccacaacctaaacctttcaggtgtcaacttcttatcggactgtgaacagttagtc</t>
  </si>
  <si>
    <t>tgcagtcagccacaacctaaacctttcaggtgttaacttcttatcggactgtgaacagttagtc</t>
  </si>
  <si>
    <t>tgcagtcagcctcaacgactgctctgagcagtcggtcaatccttgccgtctgctgccatccaag</t>
  </si>
  <si>
    <t>tgcagtcggcctcaacgactgctctgagcagtcggtcaatccttgccgtctgctgccatccaag</t>
  </si>
  <si>
    <t>tgcagtcagcgcaaatgtggttttcactcctctgcaacaactcctttagcttcgccatgttagc</t>
  </si>
  <si>
    <t>tgcagtcagcgcaaatgtggttttcactcctttgcaacaactcctttagcttcgccatgttagc</t>
  </si>
  <si>
    <t>tgcagtcagcgtgcgagtttgtgcatgtgaagcgtccacttcatagaaacttcgtcggtgatcc</t>
  </si>
  <si>
    <t>tgcagtcagcgtgtgagtttgtgcatgtgaagcgtccacttcatagaaacttcgtcggtgatcc</t>
  </si>
  <si>
    <t>tgcagtcagcgtggacttggccaccaacgaggcaattgaagcacttgccaatgaggttggaggg</t>
  </si>
  <si>
    <t>tgcagtcagcgtggacttggccaccgacgaggcaattgaagcacttgccaatgaggttggaggg</t>
  </si>
  <si>
    <t>tgcagtcagcgttgccgcctagtcgccgctgtacttctacccttggaccaacgctgctggccga</t>
  </si>
  <si>
    <t>tgcagtcagtgttgccgcctagtcgccgctgtacttctacccttggaccaacgctgctggccga</t>
  </si>
  <si>
    <t>tgcagtcagctaaatgtttgctgccccaatcaacaatgaccattttgcactatgtcacctgtag</t>
  </si>
  <si>
    <t>tgcagtcagctaaatgtttgctgccccagtcaacaatgaccattttgcactatgtcacctgtag</t>
  </si>
  <si>
    <t>tgcagtcagctgtccgttttggattttttttaatttttaacacttttttaaaactacttccaaa</t>
  </si>
  <si>
    <t>tgcagtcagctgtccgttttggatttttttttatttttaacacttttttaaaactacttccaaa</t>
  </si>
  <si>
    <t>tgcagtcagctgtccgttttggattttttttttatttttaacacttttttaaaactacttccaa</t>
  </si>
  <si>
    <t>tgcagtcagctgtccgttttggattttttttttatttttaacacttttttaaaactactttcaa</t>
  </si>
  <si>
    <t>tgcagtcaggaaactcaggacagcggcagctggtaactgcacaacatggggtgttgctttgcat</t>
  </si>
  <si>
    <t>tgcagtcaggaaactcaggacagcggcagctgataactgcacaacatggggtgttgctttgcat</t>
  </si>
  <si>
    <t>tgcagtcaggacacctgggcccaggcgccacctctccgtctatctacctatctatttcacagga</t>
  </si>
  <si>
    <t>tgcagtcaggacacctgggcccaggcgccacctctccgtctatctgcctatctatttcacagga</t>
  </si>
  <si>
    <t>tgcagtcaggcgaatgcatggagctgttttcctgaatcatgatgatgatacatctttgtttcca</t>
  </si>
  <si>
    <t>tgcagtcaggcgagtgcatggagctgttttcctgaatcatgatgatgatacatctttgtttcca</t>
  </si>
  <si>
    <t>tgcagtcaggcttgctccacgatgtgtcttcagcagcagctcttcttgcagcgaagcctggctg</t>
  </si>
  <si>
    <t>tgcagtcaggcttgctccacgatgtgtcttcagccgcagctcttcttgcagcgaagcctggctg</t>
  </si>
  <si>
    <t>tgcagtcagggaatgtacacaggcaggaagacatgcatagtgtcaaatataggtgtccagatga</t>
  </si>
  <si>
    <t>tgcagtcagggaatgtacacaggcaggaagacatgcatagtgtccaatataggtgtccagatga</t>
  </si>
  <si>
    <t>tgcagtcagggcatccgaccgtccgctcccatccaacggcagcttctgaaactcggttagtagg</t>
  </si>
  <si>
    <t>tgcagtcagggcatccgaccgtccgctctcatccaacggcagcttctgaaactcggttagtagg</t>
  </si>
  <si>
    <t>tgcagtcaggtagatcccattgtggcatctttctcaggcggagcagttggagttatctctgccc</t>
  </si>
  <si>
    <t>tgcagtcaggtagatcccattgtggcatctttctcaggcggagcagttggagttatctctgctc</t>
  </si>
  <si>
    <t>tgcagtcaggtcacaccgtgtgctacatacggtgcacccaagcttgaccgtcagaagagcagtc</t>
  </si>
  <si>
    <t>tgcagtcaggtcacaccgtgtgctacatacggtgcacccaagcttgaccgtcagaagagcggtc</t>
  </si>
  <si>
    <t>tgcagtcaggtcagacaaaacactcctgtaggcacgtcctcccatgaccatgatccatccatcc</t>
  </si>
  <si>
    <t>tgcagtcaggtcagacaaaacactcctgtgggcacgtcctcccatgaccatgatccatccatcc</t>
  </si>
  <si>
    <t>tgcagtcaggtcagcaaaggctttgagaatgtgcttgtgcacaaccttgtcatttagttgcagg</t>
  </si>
  <si>
    <t>tgcagtgaggtcagcaaaggctttgagaatgtgcttgtgcacaaccttgtcatttagttgcagg</t>
  </si>
  <si>
    <t>tgcagtcaggttggtcgactgcgttctgcattcggctgaattgcgtcgtcagctgcgatccaat</t>
  </si>
  <si>
    <t>tgcagtcaggttggtcgactgcgttctgcattcggctgaattgcgtcgtcagctgcgatccagt</t>
  </si>
  <si>
    <t>tgcagtcagtcgtcgaggtcgaacggtgcggacacgatggatcgatagcataaccctgcgtgtt</t>
  </si>
  <si>
    <t>tgcagtcagtcgtcgaggtcgcacggtgcggacacgatggatcgatagcataaccctgcgtgtt</t>
  </si>
  <si>
    <t>tgcagtcagtctccaccagccagttcttaccatgacaacaaagctatctccaaaacaaatagta</t>
  </si>
  <si>
    <t>tgcagtcagtctccacctgccagttcttaccatgacaacaaagctatctccaaaacaaatagta</t>
  </si>
  <si>
    <t>tgcagtcagtcttctcacttcagcccaaaagaacttagctactgtgcagtccatcaaaacatgt</t>
  </si>
  <si>
    <t>tgcagtcagtcttctcacttcagcccaaaagaacttagctactgtgcagtccattaaaacatgt</t>
  </si>
  <si>
    <t>tgcagtcagtgcacaggcaaatgcatgttcaggctcaggaggaacatctccactcatcagttgc</t>
  </si>
  <si>
    <t>tgcagtccgtgcacaggcaaatgcatgttcaggctcaggaggaacatctccactcatcagttgc</t>
  </si>
  <si>
    <t>tgcagtcagtgtaattttcgtgttcggttctactcacatttcaacatacaagtatgggtccact</t>
  </si>
  <si>
    <t>tgcagtcagtgtaattttcgtgttcggttctactcagatttcaacatacaagtatgggtccact</t>
  </si>
  <si>
    <t>tgcagtcagttcgatcagccgttcgttaatggccagttggacggatcatagagcgcgccgacgc</t>
  </si>
  <si>
    <t>tgcagtcagttcgatcagccgttcgttattggccagttggacggatcatagagcgcgccgacgc</t>
  </si>
  <si>
    <t>tgcagtcagtttccgtgcgagaattttgggctttcagttgctactaatgctcgttcaacgacgt</t>
  </si>
  <si>
    <t>tgcagtgagtttccgtgcgagaattttgggctttcagttgctactaatgctcgttcaacgacgt</t>
  </si>
  <si>
    <t>tgcagtcagtttttatttggtgcgaggtgttcagacttcagcttaagctatcactgatgacgaa</t>
  </si>
  <si>
    <t>tgcagtcagtttttatttggtgcgaggtgttcagacttcagcttaagctgtcactgatgacgaa</t>
  </si>
  <si>
    <t>tgcagtcatactaaaatccatactgttcatgatgggcaggaaggattgtagaatacgacacacc</t>
  </si>
  <si>
    <t>tgcagtgatactaaaatccatactgttcatgatgggcaggaaggattgtagaatacgacacacc</t>
  </si>
  <si>
    <t>tgcagtcataggctcacaacttcacaaatacaagcagccacagcttcacagatgcaaaatttgg</t>
  </si>
  <si>
    <t>tgcagtcataggctcacaacttcacaaatacaagcagccacagcttcacagttgcaaaatttgg</t>
  </si>
  <si>
    <t>tgcagtcataggtaagggagagaaacattagaaagaaagactgcaaaaaactggatattttttg</t>
  </si>
  <si>
    <t>tgcagtcataggtaagtgagagaaacattagaaagaaagactgcaaaaaactggatattttttg</t>
  </si>
  <si>
    <t>tgcagtcatagtagaaaattcacgcactgcaaatcaccatggagcttccatcgaggcgttggaa</t>
  </si>
  <si>
    <t>tgcagtcatagtagaaaattcatgcactgcaaatcaccatggagcttccatcgaggcgttggaa</t>
  </si>
  <si>
    <t>tgcagtcatagtttactgtgtatgcaccgttgagcattgaccccattttacatagaccattatt</t>
  </si>
  <si>
    <t>tgcagtcatagtttactgtgtatgcaccgttgagcgttgaccccattttacatagaccattatt</t>
  </si>
  <si>
    <t>tgcagtcatattctctactttaatacagctttgctagctccctcacacagtttatctctttgtc</t>
  </si>
  <si>
    <t>tgcagtcatattctctactttaatacagctttgctagctccctcacacagtttctctctttgtc</t>
  </si>
  <si>
    <t>tgcagtcatattgagggaggctcattcagctgaccgacccagtgcaatgccactagctaagttt</t>
  </si>
  <si>
    <t>tgcagtcatattgagggaggctcattcagctgatcgacccagtgcaatgccactagctaagttt</t>
  </si>
  <si>
    <t>tgcagtcatattgattaatcgagtcaattggaagtcagctgtgcccaattggtccttttctgtc</t>
  </si>
  <si>
    <t>tgcagtcatattgattagtcgagtcaattggaagtcagctgtgcccaattggtccttttctgtc</t>
  </si>
  <si>
    <t>tgcagtcatcaaagaaacctgaccgagttaataacagattgactctaaagctggtgaactgatt</t>
  </si>
  <si>
    <t>tgcagtcatcaaagaaacttgaccgagttaataacagattgactctaaagctggtgaactgatt</t>
  </si>
  <si>
    <t>tgcagtcatcaaagaaacttgaccgagttaacaaaagattgactctaagctggtcagcctgatt</t>
  </si>
  <si>
    <t>tgcagtcatcaaagaaacttgaccgagttaacaaaagattgactctaagctggtgagcctgatt</t>
  </si>
  <si>
    <t>tgcagtcatcaccaagaagagcaactgcatactgaacattgaaatgtgcaatgatttgctttgc</t>
  </si>
  <si>
    <t>tgcagtcatcaccaagaagagcaactgcatactgaacattgaaatgtgcaatgatttgcttttc</t>
  </si>
  <si>
    <t>tgcagtcatcacccattccgaggagggcgccgcgtgacttttgtactactagcactggtaccag</t>
  </si>
  <si>
    <t>tgcagtcatcaccgattccgaggagggcgccgcgtgacttttgtactactagcactggtaccag</t>
  </si>
  <si>
    <t>tgcagtcatcaccgagcacactaggaactttgtggcccgaattctttttcacgtccgttgacgc</t>
  </si>
  <si>
    <t>tgcagtcatcaccgagcacactaggaactttgtggcccgaattctttttcgcgtccgttgacgc</t>
  </si>
  <si>
    <t>tgcagtcatcaggagtcaagacaactccatttctacgtgatcaacttgatcagaagcgccatcg</t>
  </si>
  <si>
    <t>tgcagtcatcaggagtcaagacagctccatttctacgtgatcaacttgatcagaagcgccatcg</t>
  </si>
  <si>
    <t>tgcagtcatcaggataaccaactgatttacaatgttcccaatggataaacagactcataagtca</t>
  </si>
  <si>
    <t>tgcagtcatcaggataaccaactgatttacaatgttcccaatggataaacagactcatgagtca</t>
  </si>
  <si>
    <t>tgcagtcatcatcaatttaccagcatctggaaaatccttgtgctgcatcagcacttcttcaact</t>
  </si>
  <si>
    <t>tgcagtcgtcatcaatttaccagcatctggaaaatccttgtgctgcatcagcacttcttcaact</t>
  </si>
  <si>
    <t>tgcagtcatcccaggtcacacacacacaaaaaagttagccgacatgatttgaagaactagtgcc</t>
  </si>
  <si>
    <t>tgcagtcatcccaggtcacacacacacacaaaagttagccgacatgatttgaagaactagtgcc</t>
  </si>
  <si>
    <t>tgcagtcatcgaccaaaaatgatgtgagctgacacaatctctgctattttctacctttgctagc</t>
  </si>
  <si>
    <t>tgcagtcatcgaccgaaaatgatgtgagctgacacaatctctgctattttctacctttgctagc</t>
  </si>
  <si>
    <t>tgcagtcatctggatggatggatcgacgttggctgaatggcagatgactcactcacttcgcaca</t>
  </si>
  <si>
    <t>tgcagtcatctggatggatggatcgacgttggctgaatggcagatgactcgctcacttcgcaca</t>
  </si>
  <si>
    <t>tgcagtcatcttcccagcggaggaaaaggacgcccctgatctgtcttcctcctcggagagggat</t>
  </si>
  <si>
    <t>tgcagtcatcttcccagcggaggaaaagggcgcccctgatctgtcttcctcctcggagagggat</t>
  </si>
  <si>
    <t>tgcagtcatgaacggacaggttttcttagagatccgtaccagctgtacgactgtatgtatgttt</t>
  </si>
  <si>
    <t>tgcagtcatgagcggacaggttttcttagagatccgtaccagctgtacgactgtatgtatgttt</t>
  </si>
  <si>
    <t>tgcagtcatgaagcaaaacaagatcagcaaccgatgaagcaataaaaagaagtgcaaatcagca</t>
  </si>
  <si>
    <t>tgcagtcatgaagcaaaacaagatcagcaaccgatgaagcagtaaaaagaagtgcaaatcagca</t>
  </si>
  <si>
    <t>tgcagtcatgattcttgagtgtaatgtcacaggatgctttcttgataggaaatttacatattaa</t>
  </si>
  <si>
    <t>tgcagtcatgattcttgagtgtaatgtcacaggatggtttcttgataggaaatttacatattaa</t>
  </si>
  <si>
    <t>tgcagtcatgcatgagtaccaactataccaaccaatgcatagctgatagctcgcaatgatttct</t>
  </si>
  <si>
    <t>tgcagtcatgcatgagtaccaactataccgaccaatgcatagctgatagctcgcaatgatttct</t>
  </si>
  <si>
    <t>tgcagtcatgctggaacgaacagtagtagttcccgtggaataagtccgtgctgtgtacagacag</t>
  </si>
  <si>
    <t>tgcagtcatgctggaacgaacagttgtagttcccgtggaataagtccgtgctgtgtacagacag</t>
  </si>
  <si>
    <t>tgcagtcatgggcgtaataacgagccgagttagttgttgcatgcctgggtgcctgtcatcggac</t>
  </si>
  <si>
    <t>tgcagttatgggcgtaataacgagccgagttagttgttgcatgcctgggtgcctgtcatcggac</t>
  </si>
  <si>
    <t>tgcagtcatgtcacacatttcctcaagcagcttgactgcatgagctccgccatttctccctgcg</t>
  </si>
  <si>
    <t>tgcagtcatgtcacacatttcctcaagcagcttgactgcatgagctccgccatttctccctgtg</t>
  </si>
  <si>
    <t>tgcagtcatgtccttcacctatgctgctatcggactgtccctcggaatcgcacagaccgcctgt</t>
  </si>
  <si>
    <t>tgcagtcatgtccttcacctattctgctatcggactgtccctcggaatcgcacagaccgcctgt</t>
  </si>
  <si>
    <t>tgcagtcatgtccttcacctattcttccatcggactctcgctcggcatcgcacagaccatttgt</t>
  </si>
  <si>
    <t>tgcagtcatgtccttcacctattcttccatcggactctctctcggcatcgcacagaccatttgt</t>
  </si>
  <si>
    <t>tgcagtcatgtctatctacgagactaatacgattgacatgcttgtgggtctgtctctgttgctg</t>
  </si>
  <si>
    <t>tgcagtcatgtctatctacgagactagtacgattgacatgcttgtgggtctgtctctgttgctg</t>
  </si>
  <si>
    <t>tgcagtcatgtgagcaattctactgccacccttactggattgggggcttgctttgaggcctaaa</t>
  </si>
  <si>
    <t>tgcagtcatgtgagcaattctactgccacccttactggattgggggcttgctttgaggcctaac</t>
  </si>
  <si>
    <t>tgcagtcatgtggaggctgaaggtgagtgaaggtggcgggccgtggctgcggtcggagaacagc</t>
  </si>
  <si>
    <t>tgcagtcatgtggaggctgaaggtgagtgaaggtggcgggccgtggctgcggtcggagaacggc</t>
  </si>
  <si>
    <t>tgcagtcattaagcaacatatgcatgcatatcagcacaaagcagcacatgaaacaaacttgcca</t>
  </si>
  <si>
    <t>tgcagtcattaagcaacatatgcatgcatatcagtacaaagcagcacatgaaacaaacttgcca</t>
  </si>
  <si>
    <t>tgcagtcattagaaaggtaacaacacacgagatacacttgcgcacaagtagtccagcacatagt</t>
  </si>
  <si>
    <t>tgcagtcattagaaaggtaacaacacacgagatacatttgcgcacaagtagtccagcacatagt</t>
  </si>
  <si>
    <t>tgcagtcattataggcttttctcaatactgattaacttactaattgatcatttccattctaggt</t>
  </si>
  <si>
    <t>tgcagtcattataggcttttctcaatacttattaacttactaattgatcatttccattctaggt</t>
  </si>
  <si>
    <t>tgcagtcattgcaaacacactgaaggaatagatcaaatgaatttggtcacaatctaagaaatgc</t>
  </si>
  <si>
    <t>tgcagtcattgcaaacacgctgaaggaatagatcaaatgaatttggtcacaatctaagaaatgc</t>
  </si>
  <si>
    <t>tgcagtcattggaagcgacaggagatggtgatggtttgacttcagtattcacggcgtgaattcg</t>
  </si>
  <si>
    <t>tgcagtcattggaagtgacaggagatggtgatggtttgacttcagtattcacggcgtgaattcg</t>
  </si>
  <si>
    <t>tgcagtcattggcgtatgcgtacaaaaagatacaggtaaagcacggtagccgcagctggtacga</t>
  </si>
  <si>
    <t>tgcagtcattggcgtatgcgtacaaacagatacaggtaaagcacggtagccgcagctggtacga</t>
  </si>
  <si>
    <t>tgcagtcattggtatttatctctacagcaagtttgtatgcgctcttaactgaaaataatccact</t>
  </si>
  <si>
    <t>tgcagtcattggtatttatctctacagcaagtttgtctgcgctcttaactgaaaataatccact</t>
  </si>
  <si>
    <t>tgcagtcattggtgatgttaggggcaaaggcttccttcttggagttgaactggtgacagaccgt</t>
  </si>
  <si>
    <t>tgcagtcattggtgatgttaggggcaaaggcttccttcttggagttgagctggtgacagaccgt</t>
  </si>
  <si>
    <t>tgcagtcattgtccagctggtttagatctttgcttgatagccaagttcagttagttgcttggtt</t>
  </si>
  <si>
    <t>tgcagtcattgtccagctggtttagatctttgcttgatagccaggttcagttagttgcttggtt</t>
  </si>
  <si>
    <t>tgcagtcattgtcgcactagtttgctgctctgtttgaacaccaccacgaaagcaaagatgatgt</t>
  </si>
  <si>
    <t>tgcagtcattgtcgcactggtttgctgctctgtttgaacaccaccacgaaagcaaagatgatgt</t>
  </si>
  <si>
    <t>tgcagtcattttccgtctaaaagcataacgacgtttacgccattttcatcaaccaactaaaagg</t>
  </si>
  <si>
    <t>tgcagtcattttccgtctaaaagcataacgacgtttacgctattttcatcaaccaactaaaagg</t>
  </si>
  <si>
    <t>tgcagtcattttgtactagtccacttttgcttaccattgatgcccctttcagcgtgacgtgttc</t>
  </si>
  <si>
    <t>tgcagtcattttgtactagtccgcttttgcttaccattgatgcccctttcagcgtgacgtgttc</t>
  </si>
  <si>
    <t>tgcagtcatttttgctggaccaagtctatggtcacgctgcatcaaaaatccaagtcctagggtc</t>
  </si>
  <si>
    <t>tgcagtcatttttgctggaccaagtctatggtcacgctgcatcaaaaatccaagtcctatggtc</t>
  </si>
  <si>
    <t>tgcagtccaaaataccaagcgctgacaactcgatcacagatttggcaagcaagcaggaagagga</t>
  </si>
  <si>
    <t>tgcagtccaaaataccgagcgctgacaactcgatcacagatttggcaagcaagcaggaagagga</t>
  </si>
  <si>
    <t>tgcagtccaaaattttggaggcatcaagcttctaccctttgaacaaccattacagaatactcct</t>
  </si>
  <si>
    <t>tgcagtcctaaattttggaggcatcaagcttctaccctttgaacaaccattacagaatactcct</t>
  </si>
  <si>
    <t>tgcagtccaaaccgcattgataaacccacacggcgcaggtcgccacatgggcctcaattaaatt</t>
  </si>
  <si>
    <t>tgcagtccaaaccgcattgataaacccacacgacgcaggtcgccacatgggcctcaattaaatt</t>
  </si>
  <si>
    <t>tgcagtccaaatgcatatccagatcaataggccaccaaatggtcgaaaaactcataaattcagc</t>
  </si>
  <si>
    <t>tgcagtccaaatgcatatccagatgaataggccaccaaatggtcgaaaaactcataaattcagc</t>
  </si>
  <si>
    <t>tgcagtccaaatgcatgtccagatcaaaaggccaccaaatggtcgaaaaactcacaaattcagc</t>
  </si>
  <si>
    <t>tgcagtccaaatgcatgtccagatcaaaaggccaccaaatggtcgaaaaactcataaattcagc</t>
  </si>
  <si>
    <t>tgcagtccaacagtagcggaagaaggtaaagtgattaataagaaacaggtttattttagacaca</t>
  </si>
  <si>
    <t>tgcagtccaacggtagcggaagaaggtaaagtgattaataagaaacaggtttattttagacaca</t>
  </si>
  <si>
    <t>tgcagtccaacatcaggaggttgagtgtgcatcaatatcttggcataggctgagagaagaatag</t>
  </si>
  <si>
    <t>tgcagtccaacatcaggaggttgggtgtgcatcaatatcttggcataggctgagagaagaatag</t>
  </si>
  <si>
    <t>tgcagtccaactaaaacgtgcaatgcagaccacacataataaaatgtaagaaatgctcacttgc</t>
  </si>
  <si>
    <t>tgcagtccaactaaaatgtgcaatgcagaccacacataataaaatgtaagaaatgctcacttgc</t>
  </si>
  <si>
    <t>tgcagtccaactaccagcatcgcaggtgcctcgtgctctgttttgttcagttaaataaaattag</t>
  </si>
  <si>
    <t>tgcagtccaactaccagcatcgcatgtgcctcgtgctctgttttgttcagttaaataaaattag</t>
  </si>
  <si>
    <t>tgcagtccaacttcgccgagaaacgtgtgaggccttcagtctcaggttaggcgggcgagaaaat</t>
  </si>
  <si>
    <t>tgcagtccaacttcgccgagaaacgtgtgaggccttcagtctcaggttaggtgggcgagaaaat</t>
  </si>
  <si>
    <t>tgcagtccaagacggtgttcacggacgtcttccttatgaagaagaaataatcgtccaagccttg</t>
  </si>
  <si>
    <t>tgcagtccaagacggtgttcacggacgtcttccttgtgaagaagaaataatcgtccaagccttg</t>
  </si>
  <si>
    <t>tgcagtccaagcagcgctacctcttcggcaggttcgacctcgagatgaagctcgtccccgaaaa</t>
  </si>
  <si>
    <t>tgcagttcaagcagcgctacctcttcggcaggttcgacctcgagatgaagctcgtccccgaaaa</t>
  </si>
  <si>
    <t>tgcagtccaagccgttccaatccaacgggccctagcttcttcgaggcccagaccctgggcctgg</t>
  </si>
  <si>
    <t>tgcagtccaagccgttccaatctaacgggccctagcttcttcgaggcccagaccctgggcctgg</t>
  </si>
  <si>
    <t>tgcagtccaaggacgcgcctccacaccccgctgccaaattcatctgggaaacccgtgcaccccc</t>
  </si>
  <si>
    <t>tgcagtccaaggacgcgcctccacaccccgcttccaaattcatctgggaaacccgtgcaccccc</t>
  </si>
  <si>
    <t>tgcagtccaataataagatccatgcatctgctgtgataataattcatctatcctggtagatcaa</t>
  </si>
  <si>
    <t>tgcagtccaataataagatccatgcatctgctgtgataatagttcatctatcctggtagatcaa</t>
  </si>
  <si>
    <t>tgcagtccaatacgccgctaaacacatgactcgaaccatggactctctagacgtataacgtatt</t>
  </si>
  <si>
    <t>tgcagtccaatacgccgctaaacacatgactcgaaccgtggactctctagacgtataacgtatt</t>
  </si>
  <si>
    <t>tgcagtccaatataaaaacaaatccactaatacaaccatcccgcaagactcacgttagaattcg</t>
  </si>
  <si>
    <t>tgcagtccaatataaaaacaaatccactaatacaaccatcctgcaagactcacgttagaattcg</t>
  </si>
  <si>
    <t>tgcagtccaattaactcgcgaccttattttatccctaactgtgctgaagcttagctgatctctg</t>
  </si>
  <si>
    <t>tgcagtccaattaactcgtgaccttattttatccctaactgtgctgaagcttagctgatctctg</t>
  </si>
  <si>
    <t>tgcagtccacaaaattggtttattcagagtcttcgatctgtgcaccacccatattgcagatccc</t>
  </si>
  <si>
    <t>tgcagtccacaaaattggtttattcagagtcttcgatctgtgcactacccatattgcagatccc</t>
  </si>
  <si>
    <t>tgcagtccacaaggacgacttcaagagcccagagacagcactgcgctccttctttcaagaaatc</t>
  </si>
  <si>
    <t>tgcagtccacaaggacgacttcaagagcctagagacagcactgcgctccttctttcaagaaatc</t>
  </si>
  <si>
    <t>tgcagtccacactccgcagagacacatcaggcatacacgctgtgatcactgatcaggcggccga</t>
  </si>
  <si>
    <t>tgcagtccacactccgcagagacacatcaggcatacacgctgtgatcacttatcaggcggccga</t>
  </si>
  <si>
    <t>tgcagtccacagagtccctggctctgttgtctaacgaagggaatcgaatccgtttgcttgtgtc</t>
  </si>
  <si>
    <t>tgcagtccacagcgtccctggctctgttgtctaacgaagggaatcgaatccgtttgcttgtgtc</t>
  </si>
  <si>
    <t>tgcagtccacagcaaatgaatttggacaacgtgtgcggaaaaggacgagagctggcttacactc</t>
  </si>
  <si>
    <t>tgcagtccacagcaaatgaatttggacaacttgtgcggaaaaggacgagagctggcttacactc</t>
  </si>
  <si>
    <t>tgcagtccacagcgccgttgctttcagttactgtgagcaaccgtggtgtcacggtccacggcca</t>
  </si>
  <si>
    <t>tgcagtccacagcgccgttgctttctgttactgtgagcaaccgtggtgtcacggtccacggcca</t>
  </si>
  <si>
    <t>tgcagtccacatcgtccctgtccctggttctgttgtctaacgaatggaatccgcgttgcttgtg</t>
  </si>
  <si>
    <t>tgcagtccacatcgtccctgtccctggttctgttgtctaacgaatggaatctgcgttgcttgtg</t>
  </si>
  <si>
    <t>tgcagtccacatgcgaaaagctccgccgaaatatgcagcgcagtggaaggaaggagagctgtgc</t>
  </si>
  <si>
    <t>tgcagtccgcatgcgaaaagctccgccgaaatatgcagcgcagtggaaggaaggagagctgtgc</t>
  </si>
  <si>
    <t>tgcagtccacattctacggagcgcacgcaaagctggccgtacaagcgatttgggtggcagcgtt</t>
  </si>
  <si>
    <t>tgcagtccacattctacggagcgcacgccaagctggccgtacaagcgatttgggtggcagcgtt</t>
  </si>
  <si>
    <t>tgcagtccaccagctcctgctccgacagcgacgtgaggttgcccgtcacgatctggttgatccc</t>
  </si>
  <si>
    <t>tgcagtctaccagctcctgctccgacagcgacgtgaggttgcccgtcacgatctggttgatccc</t>
  </si>
  <si>
    <t>tgcagtccaccatctctctctattccttgttgggattgacatggtgctccattggtgcatccat</t>
  </si>
  <si>
    <t>tgcagtccaccgtctctctctattccttgttgggattgacatggtgctccattggtgcatccat</t>
  </si>
  <si>
    <t>tgcagtccacccaccgcccaccgtcagtactcgtttctgaaggccgttccaagcctccagccct</t>
  </si>
  <si>
    <t>tgcagtccacccaccgcccaccgtcagtactcgtttctgaaggccgttccaagcctctagccct</t>
  </si>
  <si>
    <t>tgcagtccacccctctattgctcagggtacatacactactactgaactcgatcgtagtctttct</t>
  </si>
  <si>
    <t>tgcagtccacccctctattgctcagggtacatacactactactgaactcgatcgtagtttttct</t>
  </si>
  <si>
    <t>tgcagtccaccccttttgcagtatgatgcgtcccagcctctcctctgcaacagaacagcaaatc</t>
  </si>
  <si>
    <t>tgcagtccaccccttttgcagtatgatgcgtcccagcctctcctctgcaacagaacagcaaatg</t>
  </si>
  <si>
    <t>tgcagtccacctcttctccctgtacgttggccgcctgcctgcgcacgcatgccaccacagccga</t>
  </si>
  <si>
    <t>tgcagtccacctcttctccctgtacgttggccgcctgcctgcgcacgcatgccaccaccgccga</t>
  </si>
  <si>
    <t>tgcagtccacgacatggcgagttcgcaactcatgcgatcgtgactcgatgcaggccttcttgca</t>
  </si>
  <si>
    <t>tgcagtccacgacatggcgagttcgcaactcatgcgatcgtgactcggtgcaggccttcttgca</t>
  </si>
  <si>
    <t>tgcagtccacgctcgagagctctcaacagtccgatccgattcagctaaaaatgaccgtgtaatg</t>
  </si>
  <si>
    <t>tgcagtccacgctcgagagctctcaacagtccgatccgattcagctaaaaatgaccgtgtaatt</t>
  </si>
  <si>
    <t>tgcagtccacgtccacgccgtcgatcgagtccgcctccgaggacgactcagcgacctccgtgtc</t>
  </si>
  <si>
    <t>tgcagtccacgtccacgccgtcgctcgagtccgcctccgaggacgactcagcgacctccgtgtc</t>
  </si>
  <si>
    <t>tgcagtccactgactcttctgacagtaactcacctagtaacttcacacacctcccgttcttgct</t>
  </si>
  <si>
    <t>tgcagtccactggctcttctgacagtaactcacctagtaacttcacacacctcccgttcttgct</t>
  </si>
  <si>
    <t>tgcagtccactgcggatgctgatcgagagccgccatggaactggaacctttgcaggtggggagc</t>
  </si>
  <si>
    <t>tgcagtccactgcggatgctgatcgagagccgccatggaacttgaacctttgcaggtggggagc</t>
  </si>
  <si>
    <t>tgcagtccagaaaataggattgcaactactgaaccttcggtcacaggcatatctcaagtccgaa</t>
  </si>
  <si>
    <t>tgcagtccagaagataggattgcaactactgaaccttcggtcacaggcatatctcaagtccgaa</t>
  </si>
  <si>
    <t>tgcagtccagaacatcaaggcactcgtccccatcgcccttgatctcctgtcccccactacaaca</t>
  </si>
  <si>
    <t>tgcagtccagaacatcaaggcactcgtccccatcgcccttgatctcctgtcccccactacacca</t>
  </si>
  <si>
    <t>tgcagtccagaagagcaggggggtgactgacgggtgagcaggcgttgtacgcgcgcgcgtgcgt</t>
  </si>
  <si>
    <t>tgcagtccagtagagcaggggggtgactgacgggtgagcaggcgttgtacgcgcgcgcgtgcgt</t>
  </si>
  <si>
    <t>tgcagtccagaagcagctgccgtgcgtgtcggcatgtcaactgctggcaacagagagcgagagg</t>
  </si>
  <si>
    <t>tgcagtccagaagcagctgccgtgcgtttcggcatgtcaactgctggcaacagagagcgagagg</t>
  </si>
  <si>
    <t>tgcagtccagacaattcttgtcgcaccccttccaactgtaaatcagcccaaacatgtccaacgt</t>
  </si>
  <si>
    <t>tgcagtccagacaattcttgtcgcaccccttccaactgtaaatcagcccaaacatgtcgaacgt</t>
  </si>
  <si>
    <t>tgcagtccagactccagagcgcgagtgagccaggcaaagcttctttttgccagggccaggcgac</t>
  </si>
  <si>
    <t>tgcagtccagactccagagcgcgagtgagccaggtaaagcttctttttgccagggccaggcgac</t>
  </si>
  <si>
    <t>tgcagtccagcaaaggaaatggtggcaagtgaatgaatatgcatcagggaatcagccagataga</t>
  </si>
  <si>
    <t>tgcagtccagcgaaggaaatggtggcaagtgaatgaatatgcatcagggaatcagccagataga</t>
  </si>
  <si>
    <t>tgcagtccagcagcgaattcatattgacaaatgacacccctactatagttactacctgtaactt</t>
  </si>
  <si>
    <t>tgcagtccagcagcgaattcatattgacaaatgacacccctactatcgttactacctgtaactt</t>
  </si>
  <si>
    <t>tgcagtccagcattgcagtacctaaaccgaccttgcttcgtgctatctcctgctcaggattcaa</t>
  </si>
  <si>
    <t>tgcagtccagcattgcagtacctaaaccgaccttgcttcgtgctatctcctgcttaggattcaa</t>
  </si>
  <si>
    <t>tgcagtccagcattttcatcagccctacaaataataagcaaagcctcctgattcgtgccgtgcg</t>
  </si>
  <si>
    <t>tgcagtccagcattttcatcagccctacaaataataagcgaagcctcctgattcgtgccgtgcg</t>
  </si>
  <si>
    <t>tgcagtccagcccttgctcgctgaattcagtgatctcttccaagaaccgactgagttgccgcct</t>
  </si>
  <si>
    <t>tgcagtccagcccttgctcgctgaattcagtgatctcttcccagaaccgactgagttgccgcct</t>
  </si>
  <si>
    <t>tgcagtccagccgctactacgtatatgtatacatataaaaaaagaacatacatgatacatgttc</t>
  </si>
  <si>
    <t>tgcagtccagccgctactacgtatatgtatacatataaaaaaggaacatacatgatacatgttc</t>
  </si>
  <si>
    <t>tgcagtccagccgctgccgcggccgctgtccgctgacgcctctgatgcccacccactccacgcc</t>
  </si>
  <si>
    <t>tgcagtcctgccgctgccgcggccgctgtccgctgacgcctctgatgcccacccactccacgcc</t>
  </si>
  <si>
    <t>tgcagtccagcgccaacgaatgctatcatcaacatcatcttgcaactggatttggttcacttct</t>
  </si>
  <si>
    <t>tgcagtccagcgccaacgaatgctatcatccacatcatcttgcaactggatttggttcacttct</t>
  </si>
  <si>
    <t>tgcagtccagcgccactcccgcacacgcgcgaacaccttgccgtatgtgccgagcgccgaccga</t>
  </si>
  <si>
    <t>tgcagtcctgcgccactcccgcacacgcgcgaacaccttgccgtatgtgccgagcgccgaccga</t>
  </si>
  <si>
    <t>tgcagtccagcgccagatcgttttatcaggctgaccagtgagttgggtgctgtctactgcgtcc</t>
  </si>
  <si>
    <t>tgcagtccagcgccagatcgttttatcaggctgatcagtgagttgggtgctgtctactgcgtcc</t>
  </si>
  <si>
    <t>tgcagtccagctgctgcactgcgtagacgaaaactggaagcttctctctctcactcagacgaca</t>
  </si>
  <si>
    <t>tgcagtccagctgctgcactgcgtcgacgaaaactggaagcttctctctctcactcagacgaca</t>
  </si>
  <si>
    <t>tgcagtccaggaatccctagcaagagcagagcaattaaaagttactacatactctgttagcata</t>
  </si>
  <si>
    <t>tgcagtccaggaatccctagcaagggcagagcaattaaaagttactacatactctgttagcata</t>
  </si>
  <si>
    <t>tgcagtccaggaatgcgccaccacaccctgctgccaagtttatctggaatagtcatgctcctcc</t>
  </si>
  <si>
    <t>tgcagtccaggaatgcgccaccacaccctgctgccgagtttatctggaatagtcatgctcctcc</t>
  </si>
  <si>
    <t>tgcagtccaggctcttcttcgccaccttcggccgcttcctcttcagctcagggtacgatagcga</t>
  </si>
  <si>
    <t>tgcagtccaggctcttcttcgccaccttcggccgcttcctcttcagctcagggtacgataggga</t>
  </si>
  <si>
    <t>tgcagtccagggtaaggagaagatagatcataaacagatacaagctaacttatgaagacacacc</t>
  </si>
  <si>
    <t>tgcagtccagggtaaggagaagatagatcataaacagatacaagctaacttatgaagagacacc</t>
  </si>
  <si>
    <t>tgcagtccagggtacgtctccaccaagccctcgatgaattgcgtgaccacatctgcgccctaaa</t>
  </si>
  <si>
    <t>tgcagtccagggtacgtctccaccaagccctcgatgaattgcgtgcccacatctgcgccctaaa</t>
  </si>
  <si>
    <t>tgcagtccagtgcaatattgttcacatgtcttttcagggcgaacaaaataggtgttgtactttt</t>
  </si>
  <si>
    <t>tgcagtccagtgcgatattgttcacatgtcttttcagggcgaacaaaataggtgttgtactttt</t>
  </si>
  <si>
    <t>tgcagtccagtgcagttgtctgcaagtttgcacacgcagtccaggcatagatcgacaatctcct</t>
  </si>
  <si>
    <t>tgcagtccagtgcagttgtctgcaagtttgcacatgcagtccaggcatagatcgacaatctcct</t>
  </si>
  <si>
    <t>tgcagtccagtgcctcctactggaccacggccatgtctttcggcttgaagatgacgacggaatc</t>
  </si>
  <si>
    <t>tgcagtccagtgcctcctgctggaccacggccatgtctttcggcttgaagatgacgacggaatc</t>
  </si>
  <si>
    <t>tgcagtccagtggcagtagtcctctccactcaacaccaccgtacgggggctccttttcctttcc</t>
  </si>
  <si>
    <t>tgcagtccagtggcagtagtcctctccactcgacaccaccgtacgggggctccttttcctttcc</t>
  </si>
  <si>
    <t>tgcagtccatacaccaccgtgatttgccatggaagcctgtctgctctcattgtgatcgtcgctg</t>
  </si>
  <si>
    <t>tgcagtccatacaccaccgtgatttgccatggaaggctgtctgctctcattgtgatcgtcgctg</t>
  </si>
  <si>
    <t>tgcagtccatacctcactttattgttttctctgagtctgggggctttgaaagtgactcgtggac</t>
  </si>
  <si>
    <t>tgcagtccctacctcactttattgttttctctgagtctgggggctttgaaagtgactcgtggac</t>
  </si>
  <si>
    <t>tgcagtccatacctctgcatcgcggcggcgacctgccgatctgatcggttccgagacgggacaa</t>
  </si>
  <si>
    <t>tgcagtccgtacctctgcatcgcggcggcgacctgccgatctgatcggttccgagacgggacaa</t>
  </si>
  <si>
    <t>tgcagtccatactaagaacggcacaagatcgacaccgtttgaactaaaccgagacacaaatcat</t>
  </si>
  <si>
    <t>tgcagtccatactaagaacggcgcaagatcgacaccgtttgaactaaaccgagacacaaatcat</t>
  </si>
  <si>
    <t>tgcagtccatagacgactgtgattttccattttatcccgtccgccctcatggtgatttccgcag</t>
  </si>
  <si>
    <t>tgcagtccatagacgactgtgattttccattttatcccgtccgccttcatggtgatttccgcag</t>
  </si>
  <si>
    <t>tgcagtccatagcatagaaccactgggctgaagtcgagacaatcgcaaatatgctcacggtata</t>
  </si>
  <si>
    <t>tgcagtccatagcatagcaccactgggctgaagtcgagacaatcgcaaatatgctcacggtata</t>
  </si>
  <si>
    <t>tgcagtccatatgttgcctcccatgaatttcctcttattttctcagatctgaaaattccccact</t>
  </si>
  <si>
    <t>tgcagtccatatgttgcctcccatgagtttcctcttattttctcagatctgaaaattccccact</t>
  </si>
  <si>
    <t>tgcagtccatattacaacataagcatcactggtgctatggtgggaagtaaaccgtttaacacca</t>
  </si>
  <si>
    <t>tgcagtccatattacaacataagcatcactggtgctatggtgggaagtaaatcgtttaacacca</t>
  </si>
  <si>
    <t>tgcagtccatattaccaacggcacaagatcgacaccctttcaactaaaccgagacacaaatcac</t>
  </si>
  <si>
    <t>tgcagttcatattaccaacggcacaagatcgacaccctttcaactaaaccgagacacaaatcac</t>
  </si>
  <si>
    <t>tgcagtccatccaggtgcctaactctccttcttccattcacggagcattttcttgcactagttc</t>
  </si>
  <si>
    <t>tgcagtccatccaggtgcctaactctccttcttccattcacggagcattttcttgcattagttc</t>
  </si>
  <si>
    <t>tgcagtccatcgcaacatgcccgagcttcagcagcaagcgcactcatacaatgcgcataccatt</t>
  </si>
  <si>
    <t>tgcagtccatcgcaacatgcccgagcttcagcagcaatcgcactcatacaatgcgcataccatt</t>
  </si>
  <si>
    <t>tgcagtccatcgcatcgatcgactgtacattctaggtggtgcaagcactcggctttcagttctc</t>
  </si>
  <si>
    <t>tgcagtccatcgcatcgatcgactgtacattctgggtggtgcaagcactcggctttcagttctc</t>
  </si>
  <si>
    <t>tgcagtccatcgtcggcggcgtgggtgtgattagagccgattaattaggtggttctcagatcaa</t>
  </si>
  <si>
    <t>tgcagtccatcgtcggcggcgtgggtgtgattagagccgattaattgggtggttctcagatcaa</t>
  </si>
  <si>
    <t>tgcagtccatcgtctacaaccgcgggtccctccgcctccttgatcaggtgcgttttcttttcgt</t>
  </si>
  <si>
    <t>tgcagtccatcgtctacaaccgtgggtccctccgcctccttgatcaggtgcgttttcttttcgt</t>
  </si>
  <si>
    <t>tgcagtccatcgtctacgccagtgggtcgctccgcctccttgatcaggtgcgttttcttttcgt</t>
  </si>
  <si>
    <t>tgcagtccatcgtctacgcccgtgggtcgctccgcctccttgatcaggtgcgttttcttttcgt</t>
  </si>
  <si>
    <t>tgcagtccatgatcaagaaggacccagaaataagacacccgatagtccaacatgggcgatgccc</t>
  </si>
  <si>
    <t>tgcagtccatgatcaagaaggacccagcaataagacacccgatagtccaacatgggcgatgccc</t>
  </si>
  <si>
    <t>tgcagtccatgattgatggcaccacgaaggctgatcatccgctgatgacgtgccgcttggatga</t>
  </si>
  <si>
    <t>tgcagtccatgattgatggcaccacgaaggctgatcatctgctgatgacgtgccgcttggatga</t>
  </si>
  <si>
    <t>tgcagtccatgcaggaggcgtgggagaacgagaaggtgaagaccttccatgcgcaggccaaggt</t>
  </si>
  <si>
    <t>tgcagtgcatgcaggaggcgtgggagaacgagaaggtgaagaccttccatgcgcaggccaaggt</t>
  </si>
  <si>
    <t>tgcagtccatgcttttgctttctcgccgctgtccacaggcgcccatggagccatggagggccaa</t>
  </si>
  <si>
    <t>tgcagtccatgcttttgctttctcgtcgctgtccacaggcgcccatggagccatggagggccaa</t>
  </si>
  <si>
    <t>tgcagtccatggagggcatggatgggttgaagtcgctggagccgaggaccccgagcctcctgag</t>
  </si>
  <si>
    <t>tgcagtccatggagggcatggatgggttgaagtcgctggagccgaggaccccgagcctcctgcg</t>
  </si>
  <si>
    <t>tgcagtccatggcgcctccgtctatcagcagtccaaaggcagccatggagcccaagccagaaga</t>
  </si>
  <si>
    <t>tgcagtccatggcgcctccgtctatcagcagtccaatggcagccatggagcccaagccagaaga</t>
  </si>
  <si>
    <t>tgcagtccatggtgtacccttccgacgccgtcatcgccgcagccgctgacgcgcctcggaagac</t>
  </si>
  <si>
    <t>tgcagtccatggtgtacccttccgactccgtcatcgccgcagccgctgacgcgcctcggaagac</t>
  </si>
  <si>
    <t>tgcagtccatgtaaaactgttctgcttcttgagcaatctgaagaagggcattgctcgttccctg</t>
  </si>
  <si>
    <t>tgcagtccatgtaaaactgttctgcttcttgagcaatctgaggaagggcattgctcgttccctg</t>
  </si>
  <si>
    <t>tgcagtccattgcggacctaagaaaaacacaaatatccaggtcagaacttgattcaagaacaac</t>
  </si>
  <si>
    <t>tgcagtccattgcggacctaagaaaaacagaaatatccaggtcagaacttgattcaagaacaac</t>
  </si>
  <si>
    <t>tgcagtccattgggcagcagattgttatagcactaaagggctgtccactagctgcatggagtgt</t>
  </si>
  <si>
    <t>tgcagtccattgggcagcagattgttatagcactaaagggttgtccactagctgcatggagtgt</t>
  </si>
  <si>
    <t>tgcagtccatttccagtacaacagactgatgagatcatgagaggaagaagctagcacaagaatg</t>
  </si>
  <si>
    <t>tgcagtccatttccagtacaacagactgatgagatcatgagatgaagaagctagcacaagaatg</t>
  </si>
  <si>
    <t>tgcagtcccaaaaaacatcacaacagaaacagattacagtcaagtccagcactaacacaactga</t>
  </si>
  <si>
    <t>tgcagtcccaaaaaacatcacaacagaaacagattacggtcaagtccagcactaacacaactga</t>
  </si>
  <si>
    <t>tgcagtcccaaagacagcagcgaagtggtcgtgcagagcttgctgcatgccatcctgttcggcg</t>
  </si>
  <si>
    <t>tgcagtcccaaagacagcggcgaagtggtcgtgcagagcttgctgcatgccatcctgttcggcg</t>
  </si>
  <si>
    <t>tgcagtcccaacagcttgacaaaagccttttgtggcatgccttccgtcaacttttgatcaccca</t>
  </si>
  <si>
    <t>tgcagtcccaacagcttgacaaaagccttttgtggcatgccttccgtcaacttttgatctccca</t>
  </si>
  <si>
    <t>tgcagtcccaagcactcaattcagatccagatcggcgccaacaagactcgacagcaaaataaga</t>
  </si>
  <si>
    <t>tgcagtcccaagctctcaattcagatccagatcggcgccaacaagactcgacagcaaaataaga</t>
  </si>
  <si>
    <t>tgcagtcccacactcgcggcagcagagtaccaatcatctacgtggaggagatatgtctgcaact</t>
  </si>
  <si>
    <t>tgcagtcccacactcgcggcagcagagtaccaatcatctatgtggaggagatatgtctgcaact</t>
  </si>
  <si>
    <t>tgcagtcccagagatcttcaggcgcggcttcgactcccttgtgctgcttgtctcgttggaggtc</t>
  </si>
  <si>
    <t>tgcagtccccgagatcttcaggcgcggcttcgactcccttgtgctgcttgtctcgttggaggtc</t>
  </si>
  <si>
    <t>tgcagtcccagagtcgagcatatcctcgtcttcaggcaacagtgagtggctacgacccgctctc</t>
  </si>
  <si>
    <t>tgcagtcgcagagtcgagcatatcctcgtcttcaggcaacagtgagtggctacgacccgctctc</t>
  </si>
  <si>
    <t>tgcagtcccagcacgccgttgtggagaatgaaggacagggcgctgacgtccatgtgagcctcca</t>
  </si>
  <si>
    <t>tgcagtcccagcacgccgttgtggagaatgaaggacagggcgctgacgtccgtgtgagcctcca</t>
  </si>
  <si>
    <t>tgcagtcccagctccaaaggcaaatccgtcagggaagtcatccactgtgaaacggatcgccgtt</t>
  </si>
  <si>
    <t>tgcagtcccagctccaaaggcaaatccgtcagggaagtcatccactgtgaaactgatcgccgtt</t>
  </si>
  <si>
    <t>tgcagtcccagtggaatttccatcatagcatttcacctcaccgccgcatccgaaggaaatattg</t>
  </si>
  <si>
    <t>tgcagtcccagtggaatttccatcatagcatttcacctcaccgccgcatctgaaggaaatattg</t>
  </si>
  <si>
    <t>tgcagtcccattccttgagagctaaattttgtaactcctaaacagtaacaacctttgttgcaac</t>
  </si>
  <si>
    <t>tgcagtcccattccttgagagctaaattttgtaactcctaaacagtcacaacctttgttgcaac</t>
  </si>
  <si>
    <t>tgcagtcccattgctttcacatgctcctcaaccttttggccaacattagcagatcccaaattag</t>
  </si>
  <si>
    <t>tgcagtcccattgctttcacatgctcctcaaccttttggccaacattagcggatcccaaattag</t>
  </si>
  <si>
    <t>tgcagtccccaagcctgggacgcatgtctagccccacattttttggagctataataatagatgg</t>
  </si>
  <si>
    <t>tgcagtccccaagcctgggacgcatgtctagccccacatttttttgagctataataatagatgg</t>
  </si>
  <si>
    <t>tgcagtcccccgcattcccctcgggcggattcgactcgcccttctccatcggcacgcatttcgg</t>
  </si>
  <si>
    <t>tgcagtcccccgcattcccttcgggcggattcgactcgcccttctccatcggcacgcatttcgg</t>
  </si>
  <si>
    <t>tgcagtcccccttccgtcggatactctgcatccctcgttcgttctctctctcgccccctctcgc</t>
  </si>
  <si>
    <t>tgcagtcccccttccgtcggatattctgcatccctcgttcgttctctctctcgccccctctcgc</t>
  </si>
  <si>
    <t>tgcagtccccgtcgtccctgctccaacgactcatcagctcgcaacatgcactcgtcgtcgacgt</t>
  </si>
  <si>
    <t>tgcagtccccgtcgtccctgctccaacgactcatcagctcgcagcatgcactcgtcgtcgacgt</t>
  </si>
  <si>
    <t>tgcagtcccctaccagccttcaatgccagccgccaccgctgaaaggccgaagccaccgagcgag</t>
  </si>
  <si>
    <t>tgcagtcccgtaccagccttcaatgccagccgccaccgctgaaaggccgaagccaccgagcgag</t>
  </si>
  <si>
    <t>tgcagtcccctacttgactgccttcaatgccagctgccacctccgaacggccgaagccatcgac</t>
  </si>
  <si>
    <t>tgcagtcccctacttgactgccttcaatgccagctgccacctccgaacggccgaagccatcgag</t>
  </si>
  <si>
    <t>tgcagtcccctccaactcgctccagtgtactagcgcagcgcacagccgttcaaatcgagatctg</t>
  </si>
  <si>
    <t>tgcagtcccctccagctcgctccagtgtactagcgcagcgcacagccgttcaaatcgagatctg</t>
  </si>
  <si>
    <t>tgcagtcccctgaaaaggtacttatcgatcatctatggcctttgggttggggcagcttttccct</t>
  </si>
  <si>
    <t>tgcagtcccctgaaaaggtacttatcgatcatctatggcctttgggttggggcagtttttccct</t>
  </si>
  <si>
    <t>tgcagtccccttcaagaccagctctgatgcagctgaccgcacaaagtgctgcactggccacagg</t>
  </si>
  <si>
    <t>tgcagtccccttcaagaccagctctgatgcagctgaccgcagaaagtgctgcactggccacagg</t>
  </si>
  <si>
    <t>tgcagtcccgagttagactcggcgactcccaaatccccaagtcgcaacccaaggccgagaagca</t>
  </si>
  <si>
    <t>tgcagtcccgagttagactcggcgactcccaaatcccgaagtcgcaacccaaggccgagaagca</t>
  </si>
  <si>
    <t>tgcagtcccgcatcggtagccgctgcgagacagcagcagtaaaagctgcccgttgcaacgacta</t>
  </si>
  <si>
    <t>tgcagtcccgtatcggtagccgctgcgagacagcagcagtaaaagctgcccgttgcaacgacta</t>
  </si>
  <si>
    <t>tgcagtcccgctggcaccgttccgatggcgttcctcgacacgtcgaggtacaccacgacggaga</t>
  </si>
  <si>
    <t>tgcagtcccgctggcaccgttgcgatggcgttcctcgacacgtcgaggtacaccacgacggaga</t>
  </si>
  <si>
    <t>tgcagtcccgtggatgttgagatgatgaaccccttcctgtgggagttgtatccatggacgattg</t>
  </si>
  <si>
    <t>tgcagtcccgtggattttgagatgatgaaccccttcctgtgggagttgtatccatggacgattg</t>
  </si>
  <si>
    <t>tgcagtcccgttccatccgcatgagctcctctgaggacagcgccgcgccgcgccctgccgccga</t>
  </si>
  <si>
    <t>tgcagtcctgttccatccgcatgagctcctctgaggacagcgccgcgccgcgccctgccgccga</t>
  </si>
  <si>
    <t>tgcagtcccgttgcaaattgcacgacgcgacaccgacaaggcgaccctggtaaagtattggaca</t>
  </si>
  <si>
    <t>tgcagtcccgttgcaaattgcacgacgcgacaccgacaaggcgaccctggtaaagtgttggaca</t>
  </si>
  <si>
    <t>tgcagtccctacctgtttctttttcttccatggcgcactttcacttctgtgatgtctgtctgtt</t>
  </si>
  <si>
    <t>tgcagtccctacctgtttctttttcttccatggcgcactttctcttctgtgatgtctgtctgtt</t>
  </si>
  <si>
    <t>tgcagtccctatagcaattgcaatgttagattccagctatataaatctgaattatcatcatctt</t>
  </si>
  <si>
    <t>tgcagtccctatagcatttgcaatgttagattccagctatataaatctgaattatcatcatctt</t>
  </si>
  <si>
    <t>tgcagtccctatctcccgttctctgttctgcttccgttacccctgcacatgcaaagtggtgact</t>
  </si>
  <si>
    <t>tgcagtccctatctcccgttctctgttctgcttccgttacccctgcacgtgcaaagtggtgact</t>
  </si>
  <si>
    <t>tgcagtccctcacccacctcaacctctccaacaacgtgctcaacggcaccttcccgccgcagct</t>
  </si>
  <si>
    <t>tgcagtccctcacccacctcaacctctccaacaacgtgctcaacggcaccttcccgccgccgct</t>
  </si>
  <si>
    <t>tgcagtccctcagcgattgccacccagtcctgttgccacctgcgtaccacgcatctattctatc</t>
  </si>
  <si>
    <t>tgcagtccctcagcgattgccatccagtcctgttgccacctgcgtaccacgcatctattctatc</t>
  </si>
  <si>
    <t>tgcagtccctccagttctcacaacatgaaaagagcatttagtaaatcctaatctggctcgctac</t>
  </si>
  <si>
    <t>tgcagtccctccagttctcacaacatgacaagagcatttagtaaatcctaatctggctcgctac</t>
  </si>
  <si>
    <t>tgcagtccctcctgattgtatgatcccccattgagtacgaggtgtgttagacttcggagatctt</t>
  </si>
  <si>
    <t>tgcagtccctcctggttgtatgatcccccattgagtacgaggtgtgttagacttcggagatctt</t>
  </si>
  <si>
    <t>tgcagtccctgatcccaacccaaaacctcactgcatagagcaggggcgaaggggccacagaaag</t>
  </si>
  <si>
    <t>tgcagtccctgatccgaacccaaaacctcactgcatagagcaggggcgaaggggccacagaaag</t>
  </si>
  <si>
    <t>tgcagtccctgcccgtcgagcgcctctttctctaccgcctcggccccaacgctgacgtcgccgc</t>
  </si>
  <si>
    <t>tgcagtccctgcccgtcgagcgcctctttctctaccgcctcggccccgacgctgacgtcgccgc</t>
  </si>
  <si>
    <t>tgcagtccctgctctggctcgtctcgcaacatgctctcgtcgacgtagaagtttatgtcctcga</t>
  </si>
  <si>
    <t>tgcagtccctgctctggctcgtctcgcagcatgctctcgtcgacgtagaagtttatgtcctcga</t>
  </si>
  <si>
    <t>tgcagtcccttgtccacaacctaacgaaacatcctttaagtggtggacaaatgctgtgcagagt</t>
  </si>
  <si>
    <t>tgcagtcccttgtccacaacctaacgaaacatcctttgagtggtggacaaatgctgtgcagagt</t>
  </si>
  <si>
    <t>tgcagtccgacaagatgtccccgaaggcaccatgcttctctttcaacaccaggcgaggctcagg</t>
  </si>
  <si>
    <t>tgcagtccgacaagctgtccccgaaggcaccatgcttctctttcaacaccaggcgaggctcagg</t>
  </si>
  <si>
    <t>tgcagtccgacttcagggacgtcgccaacaagtgcgtcgacgccgccaagctcgctggcttcgc</t>
  </si>
  <si>
    <t>tgcagtccgacttcagggacgtcgccagcaagtgcgtcgacgccgccaagctcgctggcttcgc</t>
  </si>
  <si>
    <t>tgcagtccgagccgtgcccctgtagactcggctcactcctgacgatagtaaggtaccagttgca</t>
  </si>
  <si>
    <t>tgcagtccgagccgtgcccctgtagactcggctcactcctgacgatagtaagttaccagttgca</t>
  </si>
  <si>
    <t>tgcagtccgagctcatcttcctcggcacgggcaccagtgagggcatcccgcgcgtcagctgcct</t>
  </si>
  <si>
    <t>tgcagtccgagctcgtcttcctcggcacgggcaccagtgagggcatcccgcgcgtcagctgcct</t>
  </si>
  <si>
    <t>tgcagtccgaggcggtactcggccatggcgcgcggcggagcgggcgagagggcgaagggaggat</t>
  </si>
  <si>
    <t>tgcagtccgaggcggtactcggccatggcgcgctgcggagcgggcgagagggcgaagggaggat</t>
  </si>
  <si>
    <t>tgcagtccgagtgaaggttggcaagcctcacgtcgcagtgcaaggcgtcctggactatctgggc</t>
  </si>
  <si>
    <t>tgcagtccgagtgaaggttggcaagcctcacgtctcagtgcaaggcgtcctggactatctgggc</t>
  </si>
  <si>
    <t>tgcagtccgatgcgctcgtacgcatccgcgcatcaatcagatcagctgacaacaaggaatccca</t>
  </si>
  <si>
    <t>tgcagtccgatgcgctcgtacgcatccgcgcatcaatcagatcagctgacgacaaggaatccca</t>
  </si>
  <si>
    <t>tgcagtccgattcatggccttgttaattccacgttccaccaaagcaaaaacatgcataaacaag</t>
  </si>
  <si>
    <t>tgcagtccgattcatggccttgttaattccacgttccaccgaagcaaaaacatgcataaacaag</t>
  </si>
  <si>
    <t>tgcagtccgcaagacaacagcaaccagaggcggaccaggacatgggtgtacacatgtgcacccg</t>
  </si>
  <si>
    <t>tgcagtccgcaagacaacagcaaccaggggcggaccaggacatgggtgtacacatgtgcacccg</t>
  </si>
  <si>
    <t>tgcagtccgcaccatgggttccgacttcaaatcgatccccttgctcggtacgcctcaactaatt</t>
  </si>
  <si>
    <t>tgcagtccgcaccatgggttccgacttcaaatcgatccccttgctcggtacgccttaactaatt</t>
  </si>
  <si>
    <t>tgcagtccgcagaacactcgtccgaaagactactgcaaactgaggagatgcgcgcacttcaatg</t>
  </si>
  <si>
    <t>tgcagtcctcagaacactcgtccgaaagactactgcaaactgaggagatgcgcgcacttcaatg</t>
  </si>
  <si>
    <t>tgcagtccgcaggcgaggctcctctcaagatggcaggcatggccttgccgtcagtccctttcca</t>
  </si>
  <si>
    <t>tgcagtccgcgggcgaggctcctctcaagatggcaggcatggccttgccgtcagtccctttcca</t>
  </si>
  <si>
    <t>tgcagtccgcaggggtggttcaccatccatcccctcaagaatttgctatactacacatccagcg</t>
  </si>
  <si>
    <t>tgcagtccgcaggggtggttcaccatccatcccctcaagaatttgctatactacatatccagcg</t>
  </si>
  <si>
    <t>tgcagtccgcagttcctgagcaatgcttgggactaaaagttcggccaaacaggattaaatgtgg</t>
  </si>
  <si>
    <t>tgcagtccgcagttgctgagcaatgcttgggactaaaagttcggccaaacaggattaaatgtgg</t>
  </si>
  <si>
    <t>tgcagtccgcatccaaacaatgaggtcctcttgctcactcaactgtcacataacattcaactga</t>
  </si>
  <si>
    <t>tgcagtccgcatccaaacgatgaggtcctcttgctcactcaactgtcacataacattcaactga</t>
  </si>
  <si>
    <t>tgcagtccgccaatgtcgacgtgccagacagtataaagagcttccacaggctacaaactgacct</t>
  </si>
  <si>
    <t>tgcagtccgccaatgtcgacgtgccagacagtatgaagagcttccacaggctacaaactgacct</t>
  </si>
  <si>
    <t>tgcagtccgccagggcctccgcgaagtagacgccgtcggcggtgcaccgaaaaaaaaaaaaaaa</t>
  </si>
  <si>
    <t>tgcagtccgcctgggcctccgcgaagtagacgccgtcggcggtgcaccgaaaaaaaaaaaaaaa</t>
  </si>
  <si>
    <t>tgcagtccgcccctaccgcctacgccgcagtgcgccgcggcgccgccagcctagggggagcaca</t>
  </si>
  <si>
    <t>tgcagtccgcccctacctcctacgccgcagtgcgccgcggcgccgccagcctagggggagcaca</t>
  </si>
  <si>
    <t>tgcagtccgccgtctccaagcgctacggctccatcccgagctcgaggccgagagccccgttgca</t>
  </si>
  <si>
    <t>tgcagtccgccgtctccaagcgctatggctccatcccgagctcgaggccgagagccccgttgca</t>
  </si>
  <si>
    <t>tgcagtccgcctcctttcaggccgtatcgtatggtatggtatccgacgagagtgcgatgcgggc</t>
  </si>
  <si>
    <t>tgcagtccgcctcctttcaggccgtatcgtatcgtatggtatccgacgagagtgcgatgcgggc</t>
  </si>
  <si>
    <t>tgcagtccgcctcgagctgctgcttctggacgccatcgcgctgctctgtggtgactgtgtctca</t>
  </si>
  <si>
    <t>tgcagtccgcctcgagctgctgcttcttgacgccatcgcgctgctctgtggtgactgtgtctca</t>
  </si>
  <si>
    <t>tgcagtccgcctcgtcttcgaccaccgctaggagcagcaggtgctggacctcaccgacgcatcc</t>
  </si>
  <si>
    <t>tgcagtccgcctcgtcttcgaccaccgctaggagcagcaggtgctggacctcgccgacgcatcc</t>
  </si>
  <si>
    <t>tgcagtccgcgaagcaaacacaagcgatgtcaagacgtgccgcaaacacagaagtataatattg</t>
  </si>
  <si>
    <t>tgcagtccgcgaagcaaacacaagcgatgtcaagacgtgccgcaaacacagaagtgtaatattg</t>
  </si>
  <si>
    <t>tgcagtccgcgcagcggacgaggggcggatgggatcagcggacccgccaatctaggaagcaggc</t>
  </si>
  <si>
    <t>tgcagtccgcgtagcggacgaggggcggatgggatcagcggacccgccaatctaggaagcaggc</t>
  </si>
  <si>
    <t>tgcagtccgcgcgtccagcacgagcagccaacaagcagcaatggcggcgatgggctctggttcc</t>
  </si>
  <si>
    <t>tgcagtccgcgcgtccagcacgagcagccagcaagcagcaatggcggcgatgggctctggttcc</t>
  </si>
  <si>
    <t>tgcagtccgcgctgtcggggtacaaccagagcttcagcctccgcaccgtccacctcctcatgta</t>
  </si>
  <si>
    <t>tgcagtctgcgctgtcggggtacaaccagagcttcagcctccgcaccgtccacctcctcatgta</t>
  </si>
  <si>
    <t>tgcagtccgcggcgcgcacctggaacttcatctgcgcggggaggtacccgatcaaccaccccta</t>
  </si>
  <si>
    <t>tgcagtccgcggcgcgcacctggaacttcatctgcgcggggaggtacccgatcaaccatcccta</t>
  </si>
  <si>
    <t>tgcagtccgctacactacagctgaacggacgaaacttagcttcccttgctcacccatcccaagt</t>
  </si>
  <si>
    <t>tgcagtccgctacactacagctgaacggacgaaagttagcttcccttgctcacccatcccaagt</t>
  </si>
  <si>
    <t>tgcagtccgctaggctgctacgagacacttcagtaatcgaacaagttgactggaacggctacga</t>
  </si>
  <si>
    <t>tgcagtccgctaggctgctacgagacacttcagtaatcgaacaagttgactggaacggcttcga</t>
  </si>
  <si>
    <t>tgcagtccgctcgcttccaccgtacccacacggccacacactaccgccctctgccgctgccgaa</t>
  </si>
  <si>
    <t>tgcagtccgctcgcttccgccgtacccacacggccacacactaccgccctctgccgctgccgaa</t>
  </si>
  <si>
    <t>tgcagtccgctgatcttcccccaccagctccctcatcttctctccacatgtgctggtatgcatt</t>
  </si>
  <si>
    <t>tgcagtccgctgatcttcccccaccagctccctcatcttctctccacatgtgctggtatgcctt</t>
  </si>
  <si>
    <t>tgcagtccgctgtacgactggaaagctatggaagcagatggcttttcatggtggataaagagga</t>
  </si>
  <si>
    <t>tgcagtccgttgtacgactggaaagctatggaagcagatggcttttcatggtggataaagagga</t>
  </si>
  <si>
    <t>tgcagtccgcttgacgctttcccagtcgcggtctgcaccgcgtcacatgcatgttccgacggcc</t>
  </si>
  <si>
    <t>tgcagtccgcttgacgctttcccagtcgcggtctgcaccgcgtcatatgcatgttccgacggcc</t>
  </si>
  <si>
    <t>tgcagtccgtacctctgcatcgcagcggcgacggcggcgacctgccgatctgatcggttccgag</t>
  </si>
  <si>
    <t>tgcagtccgtacctctgcatcgcggcggcgacggcggcgacctgccgatctgatcggttccgag</t>
  </si>
  <si>
    <t>tgcagtccgtatatatgagttttaaatttcaaaccaagtcaaatcagcgcataatcaacgaacg</t>
  </si>
  <si>
    <t>tgcagtccgtatatatgagttttaaatttcaaaccaagtcaaatcagcgcataatcaacgagcg</t>
  </si>
  <si>
    <t>tgcagtccgtccagctctggagtaaccaacagcaacaacaaccctccccgccgcagccccacca</t>
  </si>
  <si>
    <t>tgcagtccgtccagctctggagtaaccatcagcaacaacaaccctccccgccgcagccccacca</t>
  </si>
  <si>
    <t>tgcagtccgtcggtggctcctccgcgccgcgccgcctcctcgtcaccccgaaaaaaaaaaaaaa</t>
  </si>
  <si>
    <t>tgcagtctgtcggtggctcctccgcgccgcgccgcctcctcgtcaccccgaaaaaaaaaaaaaa</t>
  </si>
  <si>
    <t>tgcagtccgtgaggttagtatcttagcttctgaatacagcatgaactgaaattagccagccttg</t>
  </si>
  <si>
    <t>tgcagtccgtgaggttagtatcttggcttctgaatacagcatgaactgaaattagccagccttg</t>
  </si>
  <si>
    <t>tgcagtccgtgatctgcttggcctgttgtggtatcatcgatcaccaggaagagctccgtgactc</t>
  </si>
  <si>
    <t>tgcagtgcgtgatctgcttggcctgttgtggtatcatcgatcaccaggaagagctccgtgactc</t>
  </si>
  <si>
    <t>tgcagtccgtgcctctggcttccgcatttggcgcatcgcattatagtgactgcatttaagcgtc</t>
  </si>
  <si>
    <t>tgcagtccgtgcctctggcttccgcatttggcacatcgcattatagtgactgcatttaagcgtc</t>
  </si>
  <si>
    <t>tgcagtccgtgctctggtattcggcttccatgtccatgtcttcctcctccgcacaaaagtaaga</t>
  </si>
  <si>
    <t>tgcagtccgtgctctggtattcggtttccatgtccatgtcttcctcctccgcacaaaagtaaga</t>
  </si>
  <si>
    <t>tgcagtccgtgctcttcctccagtcctccgctgaacattcgggctccgtcgggctgcggcctga</t>
  </si>
  <si>
    <t>tgcagtccgtgctcttcctcgagtcctccgctgaacattcgggctccgtcgggctgcggcctga</t>
  </si>
  <si>
    <t>tgcagtccgtggagcctgcaatagatcgacgatcgtggccaccccacacccactgtacaatcga</t>
  </si>
  <si>
    <t>tgcagtctgtggagcctgcaatagatcgacgatcgtggccaccccacacccactgtacaatcga</t>
  </si>
  <si>
    <t>tgcagtccgtgtgctattgcatctgcccgcctgcacgcgagcatccgctaccctacatcgtagc</t>
  </si>
  <si>
    <t>tgcagtccgtgtgctattgcatctgcccgcctgcacgcgggcatccgctaccctacatcgtagc</t>
  </si>
  <si>
    <t>tgcagtcctaaatggtgttagttgagattggacgatattgtgcgcactgaacaacacccatgta</t>
  </si>
  <si>
    <t>tgcagtcctaaatggtgttagttgagattggacgatattgtgcgcattgaacaacacccatgta</t>
  </si>
  <si>
    <t>tgcagtcctacgactatggatgcagtgagatggtagatgcagatattcgacaataattgtggca</t>
  </si>
  <si>
    <t>tgcagtcctacgactatggatgcggtgagatggtagatgcagatattcgacaataattgtggca</t>
  </si>
  <si>
    <t>tgcagtcctagaggcggtcgaggaggttttcggcgacggcatccacgagcccgtcggtctcacg</t>
  </si>
  <si>
    <t>tgcagtcctcgaggcggtcgaggaggttttcggcgacggcatccacgagcccgtcggtctcacg</t>
  </si>
  <si>
    <t>tgcagtcctagccacctggaactacagcatccacgtctgtgagtgggaaggagtctcctgtcac</t>
  </si>
  <si>
    <t>tgcagtcctagccacctggaactacagcatccacttctgtgagtgggaaggagtctcctgtcac</t>
  </si>
  <si>
    <t>tgcagtcctaggagcggaagctgctggcgctctcgttacacatgtacagcatgcaggcgacccc</t>
  </si>
  <si>
    <t>tgcagtcctaggagcggaagctgctggcgctctcgttacacatgtacagcatgctggcgacccc</t>
  </si>
  <si>
    <t>tgcagtcctagtagtcattgcccactgcccaggccacaggccagggcaagctcgtgtggggatg</t>
  </si>
  <si>
    <t>tgcagtcctagtagtcattgcccactgcccaggccacagggcagggcaagctcgtgtggggatg</t>
  </si>
  <si>
    <t>tgcagtcctataactgtgtcatgtgtaacttgatggtagaagagacctctgttcatctcttcct</t>
  </si>
  <si>
    <t>tgcagtcctataactgtgtcatgtgtaacttgatggtagaagggacctctgttcatctcttcct</t>
  </si>
  <si>
    <t>tgcagtcctatcagataagtatcgccttgctttgaggttggtaagggagacagaaaaatttctg</t>
  </si>
  <si>
    <t>tgcagtcctatcagataagtatcgccttgctttgaggttggtaagggagacagaaaattttctg</t>
  </si>
  <si>
    <t>tgcagtcctatcctatctctctgcaagtttgctttagtcgcttgagctgagatcgaggacggtg</t>
  </si>
  <si>
    <t>tgcagtcctatcctatctctctgcaagtttgctttagtcgcttgagctgagatcgaggatggtg</t>
  </si>
  <si>
    <t>tgcagtcctatcgcactggcgcgcaggggcctactcggatgccgccgccgccgcgtgttgcagc</t>
  </si>
  <si>
    <t>tgcagtcctatcgcacttgcgcgcaggggcctactcggatgccgccgccgccgcgtgttgcagc</t>
  </si>
  <si>
    <t>tgcagtcctatctgcctttcatgatagcccagtgggaggacattctagagcaccagctacttac</t>
  </si>
  <si>
    <t>tgcagtcctgtctgcctttcatgatagcccagtgggaggacattctagagcaccagctacttac</t>
  </si>
  <si>
    <t>tgcagtcctatggtgcggtgctgatcgatcgacggaatacaccacgggactgatggatgggggc</t>
  </si>
  <si>
    <t>tgcagtcctatggtgcggtgctgatcgatcgacggaatacagcacgggactgatggatgggggc</t>
  </si>
  <si>
    <t>tgcagtcctcaaaggaaagagagaaaagtataataataagtcttttatttcgtttgcctggcca</t>
  </si>
  <si>
    <t>tgcagtcctcaaaggaaagagagaaaagtataataataagtcttttatttcgtttgcctgggca</t>
  </si>
  <si>
    <t>tgcagtcctcagttgtagattgtgaggtttgttgtcattgcaagttcttcaacactgcaccaaa</t>
  </si>
  <si>
    <t>tgcagtcctcagttgtagattgtgaggtttgttgtcattgcaggttcttcaacactgcaccaaa</t>
  </si>
  <si>
    <t>tgcagtcctcatcaagtcatcagtcaccaatctcatcttacgcaactgcaacaaaagaattagt</t>
  </si>
  <si>
    <t>tgcagtcctcatcaagtcatcagtcaccaatctcatcttacgcaactgcaacaaatgaattagt</t>
  </si>
  <si>
    <t>tgcagtcctccaaaagcgaatgtcatttcgattattccaaatcgacgcctcgacacagattctg</t>
  </si>
  <si>
    <t>tgcagtcctccaaaagcgaatgtcatttcgattcttccaaatcgacgcctcgacacagattctg</t>
  </si>
  <si>
    <t>tgcagtcctccaccctcaatggacggaggaaaagcagtaacgggtttgagcccttctctttcgg</t>
  </si>
  <si>
    <t>tgcagtcctgcaccctcaatggacggaggaaaagcagtaacgggtttgagcccttctctttcgg</t>
  </si>
  <si>
    <t>tgcagtcctccagcaaaagagacgaaccaaagaacaatctgggctcgaaaagaacaaggctaca</t>
  </si>
  <si>
    <t>tgcagtcctccagcaaaggagacgaaccaaagaacaatctgggctcgaaaagaacaaggctaca</t>
  </si>
  <si>
    <t>tgcagtcctccaggaggtgggcacataaccagtggtgaggtacgcgaattttaacccaggtgga</t>
  </si>
  <si>
    <t>tgcagtcctccaggaggtgggcacataaccagcggtgaggtacgcgaattttaacccaggtgga</t>
  </si>
  <si>
    <t>tgcagtcctcccccttcctacagcaaggctacacggacacggcagtgcagtctagtctagccga</t>
  </si>
  <si>
    <t>tgcagtcctcccccttcctacagcaaggctacacggacacggcagtgtagtctagtctagccga</t>
  </si>
  <si>
    <t>tgcagtcctccctggccgccacgctcgccatcttcaccccgctcgccgaaaaaaaaaaaaaaaa</t>
  </si>
  <si>
    <t>tgcagtcctccctggcctccacgctcgccatcttcaccccgctcgccgaaaaaaaaaaaaaaaa</t>
  </si>
  <si>
    <t>tgcagtcctccctggccgccacgctcgccgtcttcacctcgctcaccgtccacctcgcggtctc</t>
  </si>
  <si>
    <t>tgcagtcctccctggccgccacgctcgccgtcttcgcctcgctcaccgtccacctcgcggtctc</t>
  </si>
  <si>
    <t>tgcagtcctcctagagaggagaggacggtgtcagatcgccgcaaggatcgtcgggcttcttcgg</t>
  </si>
  <si>
    <t>tgcagtcctcctagagaggaggggacggtgtcagatcgccgcaaggatcgtcgggcttcttcgg</t>
  </si>
  <si>
    <t>tgcagtcctccttctttcccaatccatgaaaacagggtcaggcacctgttttttgcaagtttgc</t>
  </si>
  <si>
    <t>tgcagtcctccttctttcccagtccatgaaaacagggtcaggcacctgttttttgcaagtttgc</t>
  </si>
  <si>
    <t>tgcagtcctcgaaatcaagcggctagcagttgccagggaagcacacctggtggatcagaatgtc</t>
  </si>
  <si>
    <t>tgcagtccttgaaatcaagcggctagcagttgccagggaagcacacctggtggatcagaatgtc</t>
  </si>
  <si>
    <t>tgcagtcctcgccgatcagcaaattcaattcagcatcaacttacttgccccaactccatatccc</t>
  </si>
  <si>
    <t>tgcagtcctcgccgatcagcaaattcaattcagcatcaacttactttccccaactccatatccc</t>
  </si>
  <si>
    <t>tgcagtcctcggcaaccatgactacacgggcaacgcgctggcacagcaggaccccgccatccgc</t>
  </si>
  <si>
    <t>tgcagtcctcggcaaccatgactacacgggcaacgcgctggcacagcaggaccccgccatcctc</t>
  </si>
  <si>
    <t>tgcagtcctcgtcgaaggggacctccttgtggaatatgcaacacttcttcgagctcttgcggcc</t>
  </si>
  <si>
    <t>tgcagtcctcgtcgaaggggacctccttgtggaatatgcagcacttcttcgagctcttgcggcc</t>
  </si>
  <si>
    <t>tgcagtcctcgtgattcaccaggcgctctgaaggcctgctggctttcttcagcacctgaatctt</t>
  </si>
  <si>
    <t>tgcagtcctcgtggttcaccaggcgctctgaaggcctgctggctttcttcagcacctgaatctt</t>
  </si>
  <si>
    <t>tgcagtcctctcacctgatctgtactgctctccactactacagtaacattattttagaggctgc</t>
  </si>
  <si>
    <t>tgcagtcctctcacttgatctgtactgctctccactactacagtaacattattttagaggctgc</t>
  </si>
  <si>
    <t>tgcagtcctctcacggactgatgaaaatacaagatcttcaaacaacgttcacctttcgagctgc</t>
  </si>
  <si>
    <t>tgcagtcctctcacggactgatgaaaatacaagatcttcaaacaacgttcaccttttgagctgc</t>
  </si>
  <si>
    <t>tgcagtcctctcacggactgatgaaaatacaagatcttcaaacagcgttcgccttttgagatgc</t>
  </si>
  <si>
    <t>tgcagtcctctcacggactgatgaaaatacaagatcttcaaacagcgttcgccttttgagctgc</t>
  </si>
  <si>
    <t>tgcagtcctctgatttaatttccagcacatgttggacctgccgtttgcatgctaccgcatggta</t>
  </si>
  <si>
    <t>tgcagtcctctgatttaatttccagcacatgttggacctgtcgtttgcatgctaccgcatggta</t>
  </si>
  <si>
    <t>tgcagtcctcttcagtgttgcatagatcgccctgctttgccatttaacagcaccatggtcgccg</t>
  </si>
  <si>
    <t>tgcagtcctcttctgtgttgcatagatcgccctgctttgccatttaacagcaccatggtcgccg</t>
  </si>
  <si>
    <t>tgcagtcctcttctcttccgccgcctagaacggcaacgacatgatgatcgcgggagagccgtct</t>
  </si>
  <si>
    <t>tgcagtcctcttctcttccgccgcctggaacggcaacgacatgatgatcgcgggagagccgtct</t>
  </si>
  <si>
    <t>tgcagtcctcttctcttccgccgcctggaagactggaacggcaacgacatgatgatcgcgggag</t>
  </si>
  <si>
    <t>tgcagtcctcttctcttccgccgcctggaaggctggaacggcaacgacatgatgatcgcgggag</t>
  </si>
  <si>
    <t>tgcagtcctcttttttttccacacatcctgcttgagaccacctgcttgacgaccgcatccacat</t>
  </si>
  <si>
    <t>tgcagtcctcttttttttccacacatcctgcttgaggccacctgcttgacgaccgcatccacat</t>
  </si>
  <si>
    <t>tgcagtcctgaaaggaaagagagaaaagtataacaatatgtcttttcttttctttgcctggcca</t>
  </si>
  <si>
    <t>tgcagtcctgaaaggaaagagagaaaagtataataatatgtcttttcttttctttgcctggcca</t>
  </si>
  <si>
    <t>tgcagtcctgaaattgcagcctacatagtggatgacagcgcgaggccatcttcccagactccca</t>
  </si>
  <si>
    <t>tgcagtcctgaaattgcagcctacatagtggatgacagcgcgaggccatcttcccagcctccca</t>
  </si>
  <si>
    <t>tgcagtcctgattctggtattttgtcttagatttgttgaggggtaggattttttggaggggtat</t>
  </si>
  <si>
    <t>tgcagtcctgattctggtattttgtcttagatttgtttaggggtaggattttttggaggggtat</t>
  </si>
  <si>
    <t>tgcagtcctgcaccgacctcgcggcaatgccgaacccgagcgggacgtcggccatggacatgac</t>
  </si>
  <si>
    <t>tgcagtcctgcgccgacctcgcggcaatgccgaacccgagcgggacgtcggccatggacatgac</t>
  </si>
  <si>
    <t>tgcagtcctgcacctatagctagggttgggtgaagaatgcacgggctggtgggcttcacagaaa</t>
  </si>
  <si>
    <t>tgcagtcctgcacctgtagctagggttgggtgaagaatgcacgggctggtgggcttcacagaaa</t>
  </si>
  <si>
    <t>tgcagtcctgcacgcccccaggcaccccccgcaagcatgccaggggactccacggcgtgaggct</t>
  </si>
  <si>
    <t>tgcagtcctgcacgcccccaggcagcccccgcaagcatgccaggggactccacggcgtgaggct</t>
  </si>
  <si>
    <t>tgcagtcctgcacggctggctgcacgccagagcacggggggctccccgctcaaccgtctctgac</t>
  </si>
  <si>
    <t>tgcagtcctgcacggctggctgcacgcccgagcacggggggctccccgctcaaccgtctctgac</t>
  </si>
  <si>
    <t>tgcagtcctgcatcgcacgctccgctatggcgctatccatgggcgcttgtctgcttgacgccga</t>
  </si>
  <si>
    <t>tgcagtcgtgcatcgcacgctccgctatggcgctatccatgggcgcttgtctgcttgacgccga</t>
  </si>
  <si>
    <t>tgcagtcctgcatgaccccaaaaccatctccgctccgctggacagcacagactactccttcgtc</t>
  </si>
  <si>
    <t>tgcagtcctgcatgaccccaaaaccatctccgctccgctggacaggacagactactccttcgtc</t>
  </si>
  <si>
    <t>tgcagtcctgcccattccattggctacggtttctgcacaaagtcacactcacacagccaatgtt</t>
  </si>
  <si>
    <t>tgcagtcctgcccattccattggctacggtttctgcacaaagtcacactcacacaggcaatgtt</t>
  </si>
  <si>
    <t>tgcagtcctgcccgtcctgcgtgcgctcaacctggtggtgctggaacaagaggacaagcgggca</t>
  </si>
  <si>
    <t>tgcagtcctgcccgtcctgcgtgcgttcaacctggtggtgctggaacaagaggacaagcgggca</t>
  </si>
  <si>
    <t>tgcagtcctgccgctcaacctactcggtgaaatgtgcaaacatacaaacgcagttacgtcgaca</t>
  </si>
  <si>
    <t>tgcagtcctgctgctcaacctactcggtgaaatgtgcaaacatacaaacgcagttacgtcgaca</t>
  </si>
  <si>
    <t>tgcagtcctgcgccgacctcgccgcgatgccgaacccgagcgggacgtcggccatgcacatgac</t>
  </si>
  <si>
    <t>tgcagtcctgcgccgacctcgccgcgatgccgaacccgagcgggacgtcggccatggacatgac</t>
  </si>
  <si>
    <t>tgcagtcctgcgcctcccactctgcatcacaattcgcgatgcagcctgctgagaaatcggtcct</t>
  </si>
  <si>
    <t>tgcagtcctgcgcctcccactctgtatcacaattcgcgatgcagcctgctgagaaatcggtcct</t>
  </si>
  <si>
    <t>tgcagtcctgcgtttcctcccctcctgagccaaacccccaatcctccgcccgcccagccgccgc</t>
  </si>
  <si>
    <t>tgcagtcctgcgtttcctcccctcctgagccaaacccccaatcctccgctcgcccagccgccgc</t>
  </si>
  <si>
    <t>tgcagtcctgctacctccgagagtgaagaacacaatgccgctcttctcacagaaccatcgcaac</t>
  </si>
  <si>
    <t>tgcagtcctgctacctccgagagtgaagaacacaatgccgctcttctcacaggaccatcgcaac</t>
  </si>
  <si>
    <t>tgcagtcctgctcataaatcgcttcgtagccgccgcgcgctccctctctcattcgctccgacgt</t>
  </si>
  <si>
    <t>tgcagtcctgctcatacatcgcttcgtagccgccgcgcgctccctctctcattcgctccgacgt</t>
  </si>
  <si>
    <t>tgcagtcctgctccaagggttcgactcaatcgcagggggcaggggcgccgccactgcacgtctg</t>
  </si>
  <si>
    <t>tgcagtcctgctccaagggttcgactcaatcgcagggggcaggggcgccgccactgcatgtctg</t>
  </si>
  <si>
    <t>tgcagtcctgctccaagggttcgactgaatcgaaagggcaggggcgccgccactgcaccccagc</t>
  </si>
  <si>
    <t>tgcagtcctgctccaagggttcgactgaatcgaaggggcaggggcgccgccactgcaccccagc</t>
  </si>
  <si>
    <t>tgcagtcctgctccagctgagcacatggacaagcagcagtccaattcagctctgtcgttgctgg</t>
  </si>
  <si>
    <t>tgcagtcctgctccagctgagcacatggacaagcagcggtccaattcagctctgtcgttgctgg</t>
  </si>
  <si>
    <t>tgcagtcctgctcctgtgcactctcagccagttctgaactagcattggtccaaacaacagcgtg</t>
  </si>
  <si>
    <t>tgcagtcctgctcctgtgcactctcatccagttctgaactagcattggtccaaacaacagcgtg</t>
  </si>
  <si>
    <t>tgcagtcctgctctgacgaatgcattgcttggaagtagctagctagcttcctggttttcgcaac</t>
  </si>
  <si>
    <t>tgcagtcctgctgtgacgaatgcattgcttggaagtagctagctagcttcctggttttcgcaac</t>
  </si>
  <si>
    <t>tgcagtcctgctcttccaactggaggtcaggaatccaccagcttggagggaaatgcttacgtgg</t>
  </si>
  <si>
    <t>tgcagtcctgctcttccaactggaggtcaggaatccaccagcttggagggaaattcttacgtgg</t>
  </si>
  <si>
    <t>tgcagtcctgctgcatctgcatgcatgacgtgggcgggcgattcaccgatcgactgacgcgtac</t>
  </si>
  <si>
    <t>tgcagtcctgctgcatctgcatgcatgacgtgcgcgggcgattcaccgatcgactgacgcgtac</t>
  </si>
  <si>
    <t>tgcagtcctgctgccatccacaagaccacaactttcgcagcagggaggggattcatcaaccctg</t>
  </si>
  <si>
    <t>tgcagtcctgctgccatccacaagaccacaactttcgcagcagggaggggattcatcgaccctg</t>
  </si>
  <si>
    <t>tgcagtcctgctgcgccaagggaagaagactaatcaaaactctgaaagagtgtgctgtgtgtta</t>
  </si>
  <si>
    <t>tgcagtcctgctgtgccaagggaagaagactaatcaaaactctgaaagagtgtgctgtgtgtta</t>
  </si>
  <si>
    <t>tgcagtcctgctgctcaacctactcggtgaaatgtgcaaacatacaaacgcagaacgtcgacac</t>
  </si>
  <si>
    <t>tgcagtcctgctgctcaacctgctcggtgaaatgtgcaaacatacaaacgcagaacgtcgacac</t>
  </si>
  <si>
    <t>tgcagtcctgcttccctgcactgcaaaccagcccaagacggaaaactcccgcgaagccgtccac</t>
  </si>
  <si>
    <t>tgcagtcctgcttccctgcactgcacaccagcccaagacggaaaactcccgcgaagccgtccac</t>
  </si>
  <si>
    <t>tgcagtcctgcttgactttcactggccgttctcgtcatttgctggtgcgcctaaagttgcttcc</t>
  </si>
  <si>
    <t>tgcagtcctgcttgactttcactggccgttctcgtcatttgctggtgtgcctaaagttgcttcc</t>
  </si>
  <si>
    <t>tgcagtcctggaggcccgtaaccgtaaaccgttactactctcgcgagctgtcttcctggcgtgg</t>
  </si>
  <si>
    <t>tgcagtcctggaggcccgtaactgtaaaccgttactactctcgcgagctgtcttcctggcgtgg</t>
  </si>
  <si>
    <t>tgcagtcctggatacaatctggtggttgtccctcggagggccgcatgatcgtgcgcttttggaa</t>
  </si>
  <si>
    <t>tgcagtcctggatacaatctggtggttgtcccacggagggccgcatgatcgtgcgcttttggaa</t>
  </si>
  <si>
    <t>tgcagtcctggcatttttcatttcagcctcttgcgtgtgcatgttggtgagaataaagataagc</t>
  </si>
  <si>
    <t>tgcagtcctggcatttttcatttcagcctcttgcttgtgcatgttggtgagaataaagataagc</t>
  </si>
  <si>
    <t>tgcagtcctggcggaagaacgcatgcaaatgcgatgatgcgcaaggggtgatgcgatgcagggg</t>
  </si>
  <si>
    <t>tgcagtcctggcggaagaaggcatgcaaatgcgatgatgcgcaaggggtgatgcgatgcagggg</t>
  </si>
  <si>
    <t>tgcagtcctgggtggaggaacacaagctctcaaccatcggtgagtcagtcaaaaatcccttttg</t>
  </si>
  <si>
    <t>tgcagtcctgggtggaggagcacaagctctcaaccatcggtgagtcagtcaaaaatcccttttg</t>
  </si>
  <si>
    <t>tgcagtcctgtaagcactatatatttgaagattcagttggaaaaaatattcatcctatgcaagt</t>
  </si>
  <si>
    <t>tgcagtcctgtaagcactatatatttgaagattcggttggaaaaaatattcatcctatgcaagt</t>
  </si>
  <si>
    <t>tgcagtcctgtacaacacccctaaaagcaacgaaaatgtgcatttcagaggagggaaaaaatcg</t>
  </si>
  <si>
    <t>tgcagtcctgtacaacacccctaaaagcaacgaaaatgtgcattttagaggagggaaaaaatcg</t>
  </si>
  <si>
    <t>tgcagtcctgtacaacacccctcaagcaacgaaaatgtgcatctcagaggaggaaaaaatcgca</t>
  </si>
  <si>
    <t>tgcagtcctgtacaacacccctcaagcaacgaaaatgtgcatttcagaggaggaaaaaatcgca</t>
  </si>
  <si>
    <t>tgcagtcctgtcacaagtttcagaaatcgtaataaacatccatgctgatccatgacaagcaaac</t>
  </si>
  <si>
    <t>tgcagtcctgtcacaagtttcagaaatcgtaataaacatccatgctgatccatgacaagtaaac</t>
  </si>
  <si>
    <t>tgcagtcctgtcacttttgtttatttcgtgccgcggagacgactggatcagagacattcaacgg</t>
  </si>
  <si>
    <t>tgcagtcctgtcacttttgtttatttcgtgccgcggagacgactggatcagagacattcaacgt</t>
  </si>
  <si>
    <t>tgcagtcctgtgtcctgctcgcccgacgaccgctcggcagtttgtgtaacatccgacggctggg</t>
  </si>
  <si>
    <t>tgcagtcctgtgtcctgctcgcccgacgaccgctcggcagtttgtgtgacatccgacggctggg</t>
  </si>
  <si>
    <t>tgcagtcctgtgtcctgctcgctcgacgaccgctcggcagtttctgtgacatccgacggctccc</t>
  </si>
  <si>
    <t>tgcagtcctgtgtcctgctcgctcgactaccgctcggcagtttctgtgacatccgacggctccc</t>
  </si>
  <si>
    <t>tgcagtcctgttccccgccaggtacccctcgctcttggccttggtcacgtccatctccgcctca</t>
  </si>
  <si>
    <t>tgcagtcctgttccccgccaggtaccccttgctcttggccttggtcacgtccatctccgcctca</t>
  </si>
  <si>
    <t>tgcagtcctgttctcgacggagggcgaattcacctcggtcgatctagcagacatggacattgtt</t>
  </si>
  <si>
    <t>tgcagtcctgttctcgacggagggcgaattcacctcggtcgatctagcagacatggacgttgtt</t>
  </si>
  <si>
    <t>tgcagtcctgttgctgtcgttgcttgtgtcagctctcccatgcttcgttgatttctctcccgat</t>
  </si>
  <si>
    <t>tgcagtcctgttggtgtcgttgcttgtgtcagctctcccatgcttcgttgatttctctcccgat</t>
  </si>
  <si>
    <t>tgcagtccttaacaagaccatcacgagctcacacaaaaccacgataccaagcacaattcttatg</t>
  </si>
  <si>
    <t>tgcagtctttaacaagaccatcacgagctcacacaaaaccacgataccaagcacaattcttatg</t>
  </si>
  <si>
    <t>tgcagtccttacatggtaggttaactttatacagaaggggagaaaccaagatggcaggaacaaa</t>
  </si>
  <si>
    <t>tgcagtccttacatggtaggttaactttattcagaaggggagaaaccaagatggcaggaacaaa</t>
  </si>
  <si>
    <t>tgcagtccttatgctcgcttccgctgtggagctacatggaggttttggttgcttagaggtgtcc</t>
  </si>
  <si>
    <t>tgcagtccttatgctcgcttccgctgtggagctacatggaggttttggttgcttagtggtgtcc</t>
  </si>
  <si>
    <t>tgcagtccttcaccgccatggatcggatggcaccttgcttgcttctgcttctgttatgcggatg</t>
  </si>
  <si>
    <t>tgcagtccttcaccgccatggatcggatggcaccttgcttgcttctgcttctgttatgtggatg</t>
  </si>
  <si>
    <t>tgcagtccttcagatggaagggccctgtcaaggtaggtaccatgcacaatgtcaaggtaggtcc</t>
  </si>
  <si>
    <t>tgcagtccttcagatggaagggccctgtcaaggtaggtaccatgcacgatgtcaaggtaggtcc</t>
  </si>
  <si>
    <t>tgcagtccttccaaaaaatcagtactgtcaacctcaatatggtgtcgacataagttgtgccacc</t>
  </si>
  <si>
    <t>tgcagtccttccaaaaaatcagtactgtcaacctcaatatggtgtcgacgtaagttgtgccacc</t>
  </si>
  <si>
    <t>tgcagtccttccagatggacaggtccttcagcctgacgtcgtcgaaccgcagcgcaaacgggac</t>
  </si>
  <si>
    <t>tgcagtccttccagatggacaggtccttcagcctgacgtcgtcgaaccgcagcgcgaacgggac</t>
  </si>
  <si>
    <t>tgcagtccttccccaacgccgccgcgcagtcgtcctccaacctcctcctcgcgctgcctcccga</t>
  </si>
  <si>
    <t>tgcagtccttccccagcgccgccgcgcagtcgtcctccaacctcctcctcgcgctgcctcccga</t>
  </si>
  <si>
    <t>tgcagtccttcctggcatgaacggacgcgggcctcggcgtcgatgtactccttgctggcgagcg</t>
  </si>
  <si>
    <t>tgcagtccttcctggcatgaacggacgtgggcctcggcgtcgatgtactccttgctggcgagcg</t>
  </si>
  <si>
    <t>tgcagtccttcgacatcattgagctctactgcaagcgactcgttgagcatgccacgcaattaga</t>
  </si>
  <si>
    <t>tgcagtcgttcgacatcattgagctctactgcaagcgactcgttgagcatgccacgcaattaga</t>
  </si>
  <si>
    <t>tgcagtccttgcggacagtcgcagtcacaaacgacggagtcgcggagggcagggatggagcgag</t>
  </si>
  <si>
    <t>tgcagtccttgcggacagtcgtagtcacaaacgacggagtcgcggagggcagggatggagcgag</t>
  </si>
  <si>
    <t>tgcagtccttgcgtttggagtctcccagaccatccccagctacagcgagcccacctctccacga</t>
  </si>
  <si>
    <t>tgcagtccttgcgtttggagtctcccagactatccccagctacagcgagcccacctctccacga</t>
  </si>
  <si>
    <t>tgcagtccttggatttcaccatgcaaaggctccagaagtgcctccaatctcccacgtcgagcag</t>
  </si>
  <si>
    <t>tgcagtccttggatttcaccatgcaaaggctccagaagtgcctccaatcttccacgtcgagcag</t>
  </si>
  <si>
    <t>tgcagtccttgtgctcgaagtccttggagacggggcagaggcacggggtggagcagctccgaaa</t>
  </si>
  <si>
    <t>tgcagtccttgtgctcgaagtccttggagacggggcagaggcacggtgtggagcagctccgaaa</t>
  </si>
  <si>
    <t>tgcagtcctttgctgccgccgctgctgaatcttttggcagtggctcctcatcgggctttaagca</t>
  </si>
  <si>
    <t>tgcagtcctttgctgccgctgctgctgaatcttttggcagtggctcctcatcgggctttaagca</t>
  </si>
  <si>
    <t>tgcagtccttttctccacagtccgcccgcgcattctgtcgaacacctcgtcctctacacgctca</t>
  </si>
  <si>
    <t>tgcagtccttttctccacagtccgcccgcgcattctgtcgaacacctcgtcctctacatgctca</t>
  </si>
  <si>
    <t>tgcagtcgaaaaaataaataaattatagacacgttgggccaatgtactagcccaatttgtatat</t>
  </si>
  <si>
    <t>tgcagtcgaaaaaataaataaattatagacacgttgggccaatgtactggcccaatttgtatat</t>
  </si>
  <si>
    <t>tgcagtcgaaaatgctagctagacagacccccactcgttgccgtggccgtgcagcgtagtccgt</t>
  </si>
  <si>
    <t>tgcagtcggaaatgctagctagacagacccccactcgttgccgtggccgtgcagcgtagtccgt</t>
  </si>
  <si>
    <t>tgcagtcgaaacgaagtgatagtggagggggatggcgtatgctgtagccattcttgtagaacac</t>
  </si>
  <si>
    <t>tgcagtcgaaacgaggtgatagtggagggggatggcgtatgctgtagccattcttgtagaacac</t>
  </si>
  <si>
    <t>tgcagtcgaacagaggagacattggtgcctcgggtctctggggcgtgggccacggcaagattcg</t>
  </si>
  <si>
    <t>tgcagtcgaacagaggcgacattggtgcctcgggtctctggggcgtgggccacggcaagattcg</t>
  </si>
  <si>
    <t>tgcagtcgaagaccttgaccgccacggggagaccgttgggcagcacgcccttgtacaccgtgcc</t>
  </si>
  <si>
    <t>tgcagtcgaagaccttgaccgccacggggaggccgttgggcagcacgcccttgtacaccgtgcc</t>
  </si>
  <si>
    <t>tgcagtcgaagccgccccacgtgttcttgcacgagcagtgcgggcaggagcacgccagcttgtc</t>
  </si>
  <si>
    <t>tgcagtcgaagccgccccatgtgttcttgcacgagcagtgcgggcaggagcacgccagcttgtc</t>
  </si>
  <si>
    <t>tgcagtcgaagcggaagcaccgaagcaatcgtccaatcgtgctctagcatctgaatccgatcca</t>
  </si>
  <si>
    <t>tgcagtcgaagcggaagcaccgaagcaatcgtccaatcgtgctctcgcatctgaatccgatcca</t>
  </si>
  <si>
    <t>tgcagtcgaaggtgcaccatattcatcaaataacctcatcaagtccccaaattgtccgtgtaaa</t>
  </si>
  <si>
    <t>tgcagtcgaaggtgcaccatattcatcgaataacctcatcaagtccccaaattgtccgtgtaaa</t>
  </si>
  <si>
    <t>tgcagtcgaaggttcatagagcgaaagagtgcctggaacctttatatcaaaccaaaagcctgat</t>
  </si>
  <si>
    <t>tgcagtcgaaggttcatagagcgaaagagtgcctggaacctttatatcaaatcaaaagcctgat</t>
  </si>
  <si>
    <t>tgcagtcgaatccaaatccgaatctttctctctcccccctcgctccagtccgcccattgcgcag</t>
  </si>
  <si>
    <t>tgcagtcgaatccaaatccgaatctttctctctcccccctctctccagtccgcccattgcgcag</t>
  </si>
  <si>
    <t>tgcagtcgacaccacgagaaaatagcagccacccgtgatggcagataatcatacaacgaccact</t>
  </si>
  <si>
    <t>tgcagtcgacaccacgagaaaatagcagccacccgtgatggcggataatcatacaacgaccact</t>
  </si>
  <si>
    <t>tgcagtcgaccagcgcggcgcaccagctcaacgccgccgaggcgtggttcccttcatttggggc</t>
  </si>
  <si>
    <t>tgcagtcggccagcgcggcgcaccagctcaacgccgccgaggcgtggttcccttcatttggggc</t>
  </si>
  <si>
    <t>tgcagtcgaccaggttctttgatatactctacagaaagctactgtcgttcaatctgtatgctaa</t>
  </si>
  <si>
    <t>tgcagtcgaccaggttctttgatatactctacagaaagttactgtcgttcaatctgtatgctaa</t>
  </si>
  <si>
    <t>tgcagtcgacgcggcagcgccagtgtgtgtgtccgtgtggattgagcctgcataatggcaacaa</t>
  </si>
  <si>
    <t>tgcagtcgacgcggcagcgtcagtgtgtgtgtccgtgtggattgagcctgcataatggcaacaa</t>
  </si>
  <si>
    <t>tgcagtcgacgctcgctccacagcaacgcctccacctctctcgcatcatccagatccagttcga</t>
  </si>
  <si>
    <t>tgcagtcgacgctcgctccacagcaacgcctccacctctctcgcgtcatccagatccagttcga</t>
  </si>
  <si>
    <t>tgcagtcgacgctcgctccactctcgcatccagatccacttcgactgcttcctccttgactgct</t>
  </si>
  <si>
    <t>tgcagtcgacgctcgctccactctcgcgtccagatccacttcgactgcttcctccttgactgct</t>
  </si>
  <si>
    <t>tgcagtcgacggcaccacaccacagcaagcagggagacgacgacgagagagaaacaagggagga</t>
  </si>
  <si>
    <t>tgcagtcgacggcaccacaccacagcaagtagggagacgacgacgagagagaaacaagggagga</t>
  </si>
  <si>
    <t>tgcagtcgactagctgatcacgaattcccaaaagaaaagctgctgcctttaacgcgtcggtgag</t>
  </si>
  <si>
    <t>tgcagtcgactagctgatcacgaattcccaaaagaaaagctgctgcctttgacgcgtcggtgag</t>
  </si>
  <si>
    <t>tgcagtcgagacaggcgcgcgatccactattccactccatgctgccaaacaaacgaaagaaacc</t>
  </si>
  <si>
    <t>tgcagtcgtgacaggcgcgcgatccactattccactccatgctgccaaacaaacgaaagaaacc</t>
  </si>
  <si>
    <t>tgcagtcgagcacatcagtttagcatatacaactgtgtttcttgctcctggcttctaggagcgc</t>
  </si>
  <si>
    <t>tgcagtcgagcacatcagtttagcatatacaactgtgtttcttgctgctggcttctaggagcgc</t>
  </si>
  <si>
    <t>tgcagtcgagcagcagtatcatctccccgtgcaggtccacgatctccttgcgcacactcctcgt</t>
  </si>
  <si>
    <t>tgcagttgagcagcagtatcatctccccgtgcaggtccacgatctccttgcgcacactcctcgt</t>
  </si>
  <si>
    <t>tgcagtcgagctctttccgaacctaatcctgtcagtgcaaacagagcacgcaccaactggtacg</t>
  </si>
  <si>
    <t>tgcagtcgagctctttccgaagctaatcctgtcagtgcaaacagagcacgcaccaactggtacg</t>
  </si>
  <si>
    <t>tgcagtcgaggaggaagccaacacctagtttgcagcagtggtcgtcttctctgttggaccgacc</t>
  </si>
  <si>
    <t>tgcagtcgaggaggaatccaacacctagtttgcagcagtggtcgtcttctctgttggaccgacc</t>
  </si>
  <si>
    <t>tgcagtcgaggtacatcaacaaatattatctcaaggcacattatctgacgtaatggtgttcctg</t>
  </si>
  <si>
    <t>tgcagtcgaggtacatcaacaaatattatctcaaggcacattatctgatgtaatggtgttcctg</t>
  </si>
  <si>
    <t>tgcagtcgagtctgtcaccgcacgggcttcaccaccagctggacggccacggcatgcagccaag</t>
  </si>
  <si>
    <t>tgcagtcgagtctgtcaccgcacgggcttcaccaccagctggacggccacggcatgcagccgag</t>
  </si>
  <si>
    <t>tgcagtcgatatgtacagacgagtaaccagggaggatcagagacgacacctgggctgtcagcct</t>
  </si>
  <si>
    <t>tgcagtcgatatgtacagacgagtaaccagggaggatcagagacgccacctgggctgtcagcct</t>
  </si>
  <si>
    <t>tgcagtcgatattttgcggccgagaggctatgattgatggctacggtggtggtccgccaaacat</t>
  </si>
  <si>
    <t>tgcagtcgatattttgcggtcgagaggctatgattgatggctacggtggtggtccgccaaacat</t>
  </si>
  <si>
    <t>tgcagtcgatcgcagcagatctgccgtgagagctagcgatgcctctcacgctcggagttcatca</t>
  </si>
  <si>
    <t>tgcagtcgatcgcagcagatctgccgtgagagctagcgatgcctctcacgctcggagttcttca</t>
  </si>
  <si>
    <t>tgcagtcgatggttcagcaacagaaatgatcaacggggtggtcatgcaaagtggcatgcatgca</t>
  </si>
  <si>
    <t>tgcagtcgatggttcagcaacagaaatgatcaacggggtggtcgtgcaaagtggcatgcatgca</t>
  </si>
  <si>
    <t>tgcagtcgatgtggtagaggcacttgattcttctttctcctcctcgtcctggtcaacaaaacac</t>
  </si>
  <si>
    <t>tgcagtcgatgtggtagaggcacttgattcttctttctcctcctcgtcctggtcaacaaaagac</t>
  </si>
  <si>
    <t>tgcagtcgcactcgcacccgctacagtgcaaggcgctagagctctgcttcaacgtcgcgctcaa</t>
  </si>
  <si>
    <t>tgcagtcgcactcgcacccgctacagtgcaaggcgctggagctctgcttcaacgtcgcgctcaa</t>
  </si>
  <si>
    <t>tgcagtcgcactgatgggctgatccagatttttaacgtcgatcaaacagggtgcaggtgcaatc</t>
  </si>
  <si>
    <t>tgcagtcgcactgatgggttgatccagatttttaacgtcgatcaaacagggtgcaggtgcaatc</t>
  </si>
  <si>
    <t>tgcagtcgcactgatgggttgatccagatttttttaacgtcgaccaaacagcgcactgatgcaa</t>
  </si>
  <si>
    <t>tgcagtcgcactgatgggttgatccagatttttttaacgtcgatcaaacagcgcactgatgcaa</t>
  </si>
  <si>
    <t>tgcagtcgcagcagagccacggccattggccagacgcttgcctgcccaaaagttgctctgctcg</t>
  </si>
  <si>
    <t>tgcagtcgcagcagagccacggccattggccagatgcttgcctgcccaaaagttgctctgctcg</t>
  </si>
  <si>
    <t>tgcagtcgcagctatatccaggtaattaggaaatataagcatctattagaatgaaatcaccttt</t>
  </si>
  <si>
    <t>tgcagtcgcagctatatccaggtaattaggaaatataagcatgtattagaatgaaatcaccttt</t>
  </si>
  <si>
    <t>tgcagtcgcagctttacacacatgccttcaggaactcgccaaatccgcgcgttattcaaaccat</t>
  </si>
  <si>
    <t>tgcagtcgcagctttacacacatgccttcaggaacttgccaaatccgcgcgttattcaaaccat</t>
  </si>
  <si>
    <t>tgcagtcgcaggaaccaatccccgtccttgaaattctgctcctgctcctcatttgagctactca</t>
  </si>
  <si>
    <t>tgcagttgcaggaaccaatccccgtccttgaaattctgctcctgctcctcatttgagctactca</t>
  </si>
  <si>
    <t>tgcagtcgcaggaggccaatccgaaagaatcggccgcctatcctgagctcaacttcagaacgat</t>
  </si>
  <si>
    <t>tgcagtcgcaggaggccaatccgaaagaatcggcggcctatcctgagctcaacttcagaacgat</t>
  </si>
  <si>
    <t>tgcagtcgcagtatgattggtatcatcatcatgaccctcatcaacttcagcctgctgctgactc</t>
  </si>
  <si>
    <t>tgcagtcgcagtctgattggtatcatcatcatgaccctcatcaacttcagcctgctgctgactc</t>
  </si>
  <si>
    <t>tgcagtcgcagtctgattggtatcatcatgaccctcatcaacttcagcctgccgctgactcgga</t>
  </si>
  <si>
    <t>tgcagtcgcagtctgattggtatcatcatgaccctcatcaacttcagcctgctgctgactcgga</t>
  </si>
  <si>
    <t>tgcagtcgccacatgtgtcctaggttctcttgttatgctatatgacaagatcgggttcatcggg</t>
  </si>
  <si>
    <t>tgcagtcgccacatgtgtcctaggttctcttgttatgctatatgacaatatcgggttcatcggg</t>
  </si>
  <si>
    <t>tgcagtcgccaccagttgtccaatcctcaaaagctcctgccgcctcccatagggcctcagccag</t>
  </si>
  <si>
    <t>tgcagtcgccaccagttgtccaatcctcaaaagctcctgccgcctcccatagggcctgagccag</t>
  </si>
  <si>
    <t>tgcagtcgccataagtccgtgaggaatcgcgggatcgacgcgatggtgacccgccaacggccgc</t>
  </si>
  <si>
    <t>tgcagtcgccataagtccgtgaggaatcgcgggatcgacgctatggtgacccgccaacggccgc</t>
  </si>
  <si>
    <t>tgcagtcgccatgacagatcgcaggtaggaaggcgaggcgaggcgagcgaattggacggttgga</t>
  </si>
  <si>
    <t>tgcagtcgccatgacagatcgcaggtaggcaggcgaggcgaggcgagcgaattggacggttgga</t>
  </si>
  <si>
    <t>tgcagtcgccatgcttgagatcagattgtcagtcctccttactgccgttgcccgtaggggacta</t>
  </si>
  <si>
    <t>tgcagtcgccatgcttgagatcagattgtcagtcgtccttactgccgttgcccgtaggggacta</t>
  </si>
  <si>
    <t>tgcagtcgcccagatgattgaactccagaaagtgacatggcaatgagtctatgtacctgattcc</t>
  </si>
  <si>
    <t>tgcagtcgcgcagatgattgaactccagaaagtgacatggcaatgagtctatgtacctgattcc</t>
  </si>
  <si>
    <t>tgcagtcgccgacgatgatcggaaacacccaaaccgtgtcagtgcaccactgcacgagctgctg</t>
  </si>
  <si>
    <t>tgcagtcgccgacgatgatcggaaacccccaaaccgtgtcagtgcaccactgcacgagctgctg</t>
  </si>
  <si>
    <t>tgcagtcgccgagctccttggggatcactccctccaggctgttgttggccagttgcagcacggc</t>
  </si>
  <si>
    <t>tgcagttgccgagctccttggggatcactccctccaggctgttgttggccagttgcagcacggc</t>
  </si>
  <si>
    <t>tgcagtcgccgccatcaactgcctcgccctgcgcttgagtgccacgtttgtcaggttgggttcg</t>
  </si>
  <si>
    <t>tgcagttgccgccatcaactgcctcgccctgcgcttgagtgccacgtttgtcaggttgggttcg</t>
  </si>
  <si>
    <t>tgcagtcgccgccgctctcgacgccatttcgcgcaccaaatcggccatgacttgctagctcgag</t>
  </si>
  <si>
    <t>tgcagtcgccgccgctctcgacgccatttcgcgcaccaaatcggccatgactttctagctcgag</t>
  </si>
  <si>
    <t>tgcagtcgccgcgggcgccttctcgatgaagggggcgaagagagcggtgtccgaagcgaagagg</t>
  </si>
  <si>
    <t>tgcagtcgccgcgggcgccttctcgatgaagggggcgaagagagcggtgtccgaagcgaagcgg</t>
  </si>
  <si>
    <t>tgcagtcgccgctgttagacaggtactaattctgaactgtaactactagctgaactggaaatct</t>
  </si>
  <si>
    <t>tgcagtcgctgctgttagacaggtactaattctgaactgtaactactagctgaactggaaatct</t>
  </si>
  <si>
    <t>tgcagtcgccgtcgacgaccacaggcggacgggccgcggtcaaagccgcgcgcgaaagccaaac</t>
  </si>
  <si>
    <t>tgcagtcgccttcgacgaccacaggcggacgggccgcggtcaaagccgcgcgcgaaagccaaac</t>
  </si>
  <si>
    <t>tgcagtcgcctctgtccgtatgtcgtcgcacggagatgtcgtgtcgtcattgttgtcggagctg</t>
  </si>
  <si>
    <t>tgcagtcgcctctgtccgtatgtcgtcgcacggagatgtcgtgtcgtcgttgttgtcggagctg</t>
  </si>
  <si>
    <t>tgcagtcgcctgtcgcacgttgacgaacatacgggccgccgaacgcggactccacgacgtacgg</t>
  </si>
  <si>
    <t>tgcagtcgtctgtcgcacgttgacgaacatacgggccgccgaacgcggactccacgacgtacgg</t>
  </si>
  <si>
    <t>tgcagtcgccttttactggtggtgctggtccattgttctagcttcaccccatcaggtgcaggcg</t>
  </si>
  <si>
    <t>tgcagtcgccttttattggtggtgctggtccattgttctagcttcaccccatcaggtgcaggcg</t>
  </si>
  <si>
    <t>tgcagtcgcgagcgagcggcgacgaacgatcacggaaggactgtctgcaagagaccatgagcga</t>
  </si>
  <si>
    <t>tgcagtcgcgagcgagcggcgacgaacgatcacggaaggactgtctgcaagagaccgtgagcga</t>
  </si>
  <si>
    <t>tgcagtcgcgatgggcaagtcggattttggcatctctgattccgtccgatccaacagcgagagc</t>
  </si>
  <si>
    <t>tgcagttgcgatgggcaagtcggattttggcatctctgattccgtccgatccaacagcgagagc</t>
  </si>
  <si>
    <t>tgcagtcgcgccgttgcgcaacacccgtgatctggagccaaaggatgcgcagctccgcgccgaa</t>
  </si>
  <si>
    <t>tgcagtcgcgccgttgcgcaacacccgtgatctggagccgaaggatgcgcagctccgcgccgaa</t>
  </si>
  <si>
    <t>tgcagtcgcgcttcggcggccattgagaaagccttttgctgttcacttcagcctgttctaatga</t>
  </si>
  <si>
    <t>tgcagttgcgcttcggcggccattgagaaagccttttgctgttcacttcagcctgttctaatga</t>
  </si>
  <si>
    <t>tgcagtcgcggacaccccacgcccagctcagctgggcacgacccccaccaccaccacaactcca</t>
  </si>
  <si>
    <t>tgcagtcgcggacaccccacgcccagctcagctgggcacgacccccaccaccaccacagctcca</t>
  </si>
  <si>
    <t>tgcagtcgcggcatggcgagttgaagatctcgaccaggctatctcgtcgctgttcctgttcccg</t>
  </si>
  <si>
    <t>tgcagtcgcggcatggcgagttggagatctcgaccaggctatctcgtcgctgttcctgttcccg</t>
  </si>
  <si>
    <t>tgcagtcgcgggcgaggtcacggacctgcttcatccatgtgcgcacctgctcgtcgtgcccacc</t>
  </si>
  <si>
    <t>tgcagtcgcgggcgaggtcacggacctgcttcatccatgtgcgcacctgctcgtcgtgcccgcc</t>
  </si>
  <si>
    <t>tgcagtcgcggtagccgcggatctggggctccttagcccgaatccgcccccccaggccctggat</t>
  </si>
  <si>
    <t>tgcagtcgcggtagccgcggatctggggctctttagcccgaatccgcccccccaggccctggat</t>
  </si>
  <si>
    <t>tgcagtcgcggtcggcggcgcggaaggcgcgctcgacctccgaaaaaaaaaaaaaaaaaaaaaa</t>
  </si>
  <si>
    <t>tgcagtcgcggtcggcggcgcggaaggcgcgctcgacgtccgaaaaaaaaaaaaaaaaaaaaaa</t>
  </si>
  <si>
    <t>tgcagtcgcggtggcaagtggaacttcggctccagcccctgatgcaacaaggcagcaggtgatg</t>
  </si>
  <si>
    <t>tgcagtcgcggtggcaagtggaacttcggctccagcccctgatgcaacagggcagcaggtgatg</t>
  </si>
  <si>
    <t>tgcagtcgcggtggctccacatgccagtagttgcctggttccgttccctccgccgccgcgcctc</t>
  </si>
  <si>
    <t>tgcagtcgcggtggctccacatgccagtggttgcctggttccgttccctccgccgccgcgcctc</t>
  </si>
  <si>
    <t>tgcagtcgcgtgagaacgaagtagaatttgctactctaaggtctcggaagacaagaactagtcc</t>
  </si>
  <si>
    <t>tgcagtcgcgtgagaacgaagtagaatttgctactctaaggtctcggaagtcaagaactagtcc</t>
  </si>
  <si>
    <t>tgcagtcgctagacgccagcagttgacgctgacaggcgctctccacagcgccaaccgctcgcgt</t>
  </si>
  <si>
    <t>tgcagtcgctagacgccagcagttgacgctgacaggcgctctccacggcgccaaccgctcgcgt</t>
  </si>
  <si>
    <t>tgcagtcgctagcatgttctttgttctatgtgtgttcggactgcttccccgctaaggatcgtgg</t>
  </si>
  <si>
    <t>tgcagtctctagcatgttctttgttctatgtgtgttcggactgcttccccgctaaggatcgtgg</t>
  </si>
  <si>
    <t>tgcagtcgctcaacctctccaacaacatcctcaactccaccgccttccccgacgacatcatcgc</t>
  </si>
  <si>
    <t>tgcagtcgctcaacctctccaacaacatcctcaactccaccgccttccccgacgagatcatcgc</t>
  </si>
  <si>
    <t>tgcagtcgctccccgccgaccgcaaggccgtggtgctccgcttccacgtgctccactcctacta</t>
  </si>
  <si>
    <t>tgcagtcgctccctgccgaccgcaaggccgtggtgctccgcttccacgtgctccactcctacta</t>
  </si>
  <si>
    <t>tgcagtcgctcgcgaaagctctgtcccactacttcaaggcgcgcttgctaattctggacgccac</t>
  </si>
  <si>
    <t>tgcagtcgctcgcgagagctctgtcccactacttcaaggcgcgcttgctaattctggacgccac</t>
  </si>
  <si>
    <t>tgcagtcgctgcccagcgggaacctgtcgttgctgtgcgatgtgcttgtccgtgaggtgagcga</t>
  </si>
  <si>
    <t>tgcagtcgctgcccagcgggaacctgtcgttgctgtgcgatgtgcttgtccgtgaggttagcga</t>
  </si>
  <si>
    <t>tgcagtcgctgctgagctgaagggatccaagggcaactgcactgttcatggtcttctgcttcat</t>
  </si>
  <si>
    <t>tgcagtcgctgctgagctggagggatccaagggcaactgcactgttcatggtcttctgcttcat</t>
  </si>
  <si>
    <t>tgcagtcgctgctgatcaacgggagaggccagctcaactgctcgctggccgcagcgcacacgcc</t>
  </si>
  <si>
    <t>tgcagtcgctgctgatcaacgggagaggccagctcaattgctcgctggccgcagcgcacacgcc</t>
  </si>
  <si>
    <t>tgcagtcgctgctgttaggcaggtactgattctgaactggaaatcttgtttcggtgatttgaat</t>
  </si>
  <si>
    <t>tgcagtcgctgctgttaggcaggtactgattctgaactggaaatcttgttttggtgatttgaat</t>
  </si>
  <si>
    <t>tgcagtcgctggcctcacaatatgctctctcgaaaaaacaagtctctctgctcccgtacccttc</t>
  </si>
  <si>
    <t>tgcagtcgctggcctcacaatatgctctctcgaaaaaaccagtctctctgctcccgtacccttc</t>
  </si>
  <si>
    <t>tgcagtcgctggcggcgtgcagccgtcacactgacaaggcagccagaagaggtcgctgcctgtg</t>
  </si>
  <si>
    <t>tgcagtcgctggcggcgtgcagccgtcacactggcaaggcagccagaagaggtcgctgcctgtg</t>
  </si>
  <si>
    <t>tgcagtcgctgtcgtctcgagggcgacggccgaaatgagctggtccctgtcgactgcctcaacg</t>
  </si>
  <si>
    <t>tgcagtcgctgtcgtctcgagggcgacggccgaaatgagctggtccctgtggactgcctcaacg</t>
  </si>
  <si>
    <t>tgcagtcgctgtcgtctcgatcgaggacgacggccgaaatgagttggtcgctgtcgactacctg</t>
  </si>
  <si>
    <t>tgcagtcgctgtcgtctcgatcgaggacgacggccgaaatgagttggtcgctgtcgactgcctg</t>
  </si>
  <si>
    <t>tgcagtcgctgtgcatctagccgttcacttcttctatccgacggtggagccagaaatatgcgct</t>
  </si>
  <si>
    <t>tgcagtggctgtgcatctagccgttcacttcttctatccgacggtggagccagaaatatgcgct</t>
  </si>
  <si>
    <t>tgcagtcgctgtgcatctagctgctcattcctatatatcccatggtggagctagaaatatgctc</t>
  </si>
  <si>
    <t>tgcagtcgctgtgcatctcgctgctcattcctatatatcccatggtggagctagaaatatgctc</t>
  </si>
  <si>
    <t>tgcagtcgcttcacttcagtagggcctcgatctagcagttggattgggatttccttaaaatttt</t>
  </si>
  <si>
    <t>tgcagttgcttcacttcagtagggcctcgatctagcagttggattgggatttccttaaaatttt</t>
  </si>
  <si>
    <t>tgcagtcggaagtctccatgcaaattcccatgcgaaccagcacggtataatgataaacaaagta</t>
  </si>
  <si>
    <t>tgcagtcggaagtctccgtgcaaattcccatgcgaaccagcacggtataatgataaacaaagta</t>
  </si>
  <si>
    <t>tgcagtcggagacgccgtcgccgaggaacagcgcggccgcgcagaagcagtcgctgaggcagta</t>
  </si>
  <si>
    <t>tgcagtcggagacggcgtcgccgaggaacagcgcggccgcgcagaagcagtcgctgaggcagta</t>
  </si>
  <si>
    <t>tgcagtcggagatgccatcacaaacctaatcgtgaaccgagataatttctcagtgactgaacaa</t>
  </si>
  <si>
    <t>tgcagtcggggatgccatcacaaacctaatcgtgaaccgagataatttctcagtgactgaacaa</t>
  </si>
  <si>
    <t>tgcagtcggagccgtcgacggcattcctccacgtgagccccgccgtgaaccacgcgctctggtg</t>
  </si>
  <si>
    <t>tgcagtcggagccgtcgacggcattcctccacttgagccccgccgtgaaccacgcgctctggtg</t>
  </si>
  <si>
    <t>tgcagtcggagctgcgcgtctccatcgccgccgtcgtcgtgccgaaaaaaaaaaaaaaaaaaaa</t>
  </si>
  <si>
    <t>tgcagtcggagctgcgcgtctccatcgccgctgtcgtcgtgccgaaaaaaaaaaaaaaaaaaaa</t>
  </si>
  <si>
    <t>tgcagtcggaggaagcccttacctccataaaatctgatggcattcagtacatcatagagcgtgt</t>
  </si>
  <si>
    <t>tgcagtcggaggaagcccttacctccatgaaatctgatggcattcagtacatcatagagcgtgt</t>
  </si>
  <si>
    <t>tgcagtcggaggagggagcagatgtgacattcaaggttgaaggcgtggaattccatgcccacag</t>
  </si>
  <si>
    <t>tgcagtcggaggagggagcagatgtgacattcaaggttgaaggcgtggagttccatgcccacag</t>
  </si>
  <si>
    <t>tgcagtcggagggttcgcggtcttgaagtgacaatattacaatttgcaagtttgcaacgtacac</t>
  </si>
  <si>
    <t>tgcagtcggagggttcgcggtcttgaagtgacaatattgcaatttgcaagtttgcaacgtacac</t>
  </si>
  <si>
    <t>tgcagtcggagtccgtcaatccgcggccgcgcccagctgccgtgataacttgatgagcatgtac</t>
  </si>
  <si>
    <t>tgcagttggagtccgtcaatccgcggccgcgcccagctgccgtgataacttgatgagcatgtac</t>
  </si>
  <si>
    <t>tgcagtcggagtgcctccttgatgacgagcagaaggtaatgcagaccgaaaaaaaaaaaaaaaa</t>
  </si>
  <si>
    <t>tgcagtcggagtgcctccttgatgacgagcagaatgtaatgcagaccgaaaaaaaaaaaaaaaa</t>
  </si>
  <si>
    <t>tgcagtcggatacagtcattgtaatggcctgttcgatgtcgatcgacgatcagactgcggacga</t>
  </si>
  <si>
    <t>tgcagtcggatacagtcattgtaatggcctgttcgatgtcggtcgacgatcagactgcggacga</t>
  </si>
  <si>
    <t>tgcagtcggatcagcgcctggccccttcgagtgacccactactgttggatccgcgcttggccac</t>
  </si>
  <si>
    <t>tgcagtcggatcagcgcctggccgcttcgagtgacccactactgttggatccgcgcttggccac</t>
  </si>
  <si>
    <t>tgcagtcggatctgaagggttttcgtcgattcggtaaacatcctatatagtagctacaacgtgc</t>
  </si>
  <si>
    <t>tgcagtcggatctgaagggttttcgtcgatttggtaaacatcctatatagtagctacaacgtgc</t>
  </si>
  <si>
    <t>tgcagtcggcaactcggtatgcatgcatggtccatcgatcagctataggagtactcttagggcg</t>
  </si>
  <si>
    <t>tgcagtcggcaactcggtatgcatgcatggtccgtcgatcagctataggagtactcttagggcg</t>
  </si>
  <si>
    <t>tgcagtcggcaatattgttaattagagccaagtattttatggttttgctcaaactttaatcaaa</t>
  </si>
  <si>
    <t>tgcagtcggcaatattgttaattagagccaagtattttatggttttgctcaaactttaatcaag</t>
  </si>
  <si>
    <t>tgcagtcggcatgcctgggcctgttctaacatgagttaggcctcattcgcttagggtggattgg</t>
  </si>
  <si>
    <t>tgcagtcggcattcctgggcctgttctaacatgagttaggcctcattcgcttagggtggattgg</t>
  </si>
  <si>
    <t>tgcagtcggccgcggaagagtcgcctcgtgacagcgggcaggaaggcgaagaccctcatcttgg</t>
  </si>
  <si>
    <t>tgcagtcggccgcggaagagtcgcctcgtgacagcgggctggaaggcgaagaccctcatcttgg</t>
  </si>
  <si>
    <t>tgcagtcggccgttcagaccgcgagctatcgacagttgcagaagtagagaaattacgcagctgt</t>
  </si>
  <si>
    <t>tgcagtcggccgttcagaccgcgagctatcgacagttgcagaagtagagcaattacgcagctgt</t>
  </si>
  <si>
    <t>tgcagtcggcgacgcttcttgtgcacgtcccagcgctcggcggaggacgcgcagctgattgtgc</t>
  </si>
  <si>
    <t>tgcagtcggcgacgcttcttgtgcacgtcccagcgctcggcggaggacgcgcggctgattgtgc</t>
  </si>
  <si>
    <t>tgcagtcggcgactgttgacacgaggaaatctgaggtcgtgaccgtgcgttgcagcatggtgct</t>
  </si>
  <si>
    <t>tgcagtcggcgactgttgacacgaggaaatcttaggtcgtgaccgtgcgttgcagcatggtgct</t>
  </si>
  <si>
    <t>tgcagtcggcgaggctcggcggcagctcgctgctgctcaggccgttgaaggaccagtccagcac</t>
  </si>
  <si>
    <t>tgcagttggcgaggctcggcggcagctcgctgctgctcaggccgttgaaggaccagtccagcac</t>
  </si>
  <si>
    <t>tgcagtcggcggccgtgatgtcctttctgcgttcaaagtggagcaccaaggactttctacagtc</t>
  </si>
  <si>
    <t>tgcagtcggcggccgtgatgtcctttctgcgttcgaagtggagcaccaaggactttctacagtc</t>
  </si>
  <si>
    <t>tgcagtcggctaatctgcaccgtcaactgcgatccaatgaccaaaagctctcaccagtccccac</t>
  </si>
  <si>
    <t>tgcagtcggctaatctgcaccgtcaactgcgatccaatgaccaagagctctcaccagtccccac</t>
  </si>
  <si>
    <t>tgcagtcggctacgttgatgctggtgacctccatcctgatgagcacctcgcctttcttcggcga</t>
  </si>
  <si>
    <t>tgcagtcggctacgttgatgctggtggcctccatcctgatgagcacctcgcctttcttcggcga</t>
  </si>
  <si>
    <t>tgcagtcgggaagtcgggatcgatctgctcagaaagagagagccctgcttttctggggcccgca</t>
  </si>
  <si>
    <t>tgcagtcgggatgtcgggatcgatctgctcagaaagagagagccctgcttttctggggcccgca</t>
  </si>
  <si>
    <t>tgcagtcgggagcggtacgtgtttgggcattgctgcctagtgcctaggctaattgctgagcctt</t>
  </si>
  <si>
    <t>tgcagtcgggagcggtacgtgtttgggcattgctgcctagtgcctaggctagttgctgagcctt</t>
  </si>
  <si>
    <t>tgcagtcgggccccgccctcacggaggtacggagattgcacgctgcgctgctggtgcgaggcta</t>
  </si>
  <si>
    <t>tgcagtcgggccctgccctcacggaggtacggagattgcacgctgcgctgctggtgcgaggcta</t>
  </si>
  <si>
    <t>tgcagtcgggccctcagctcgtcgatgttgccgtcggaagcgaaccgaggcgacagcgcatgaa</t>
  </si>
  <si>
    <t>tgcagtcgggccctcagctcgttgatgttgccgtcggaagcgaaccgaggcgacagcgcatgaa</t>
  </si>
  <si>
    <t>tgcagtcggggaagatgcagctggaggaagctgagttcagcatggcagatgtcctccaggagtc</t>
  </si>
  <si>
    <t>tgcagtcggggaagatgcagctggatgaagctgagttcagcatggcagatgtcctccaggagtc</t>
  </si>
  <si>
    <t>tgcagtcggggacagtccaagcgagagtggacttcggagtctggacagagactcacgctctctc</t>
  </si>
  <si>
    <t>tgcagtcggggacagtccaagcgagagtggactttggagtctggacagagactcacgctctctc</t>
  </si>
  <si>
    <t>tgcagtcggggcctagcaaactgttgcggtgtcgatggaggagcggtgctctaaagggcatgac</t>
  </si>
  <si>
    <t>tgcagtcggggcctagcaaactgttgcggtgtcgatggaggagcggtgctctgaagggcatgac</t>
  </si>
  <si>
    <t>tgcagtcggggcggagcccctggtggtggacgcccatcgagcgccgccacgagccgaaaaaaaa</t>
  </si>
  <si>
    <t>tgcagtcggggcggagcccctggtggtggacgcccatcgggcgccgccacgagccgaaaaaaaa</t>
  </si>
  <si>
    <t>tgcagtcggggtgcgaaggcttcaacaagaccatgtccttggcgttatccatcctgcacgaaga</t>
  </si>
  <si>
    <t>tgcagtcggggtgcgaaggcttcaacaagaccctgtccttggcgttatccatcctgcacgaaga</t>
  </si>
  <si>
    <t>tgcagtcgggtttggtccagcccagttcaagctctttttcatctccagtgcttctggtccgcaa</t>
  </si>
  <si>
    <t>tgcagtcgggtttggtccagcccagtttaagctctttttcatctccagtgcttctggtccgcaa</t>
  </si>
  <si>
    <t>tgcagtcggtaactcggtatgcatgcatggtccatcagctataggacgtacggtctgaacctga</t>
  </si>
  <si>
    <t>tgcagtcggtaactcggtatgcatgcatggtccatcagctatagggcgtacggtctgaacctga</t>
  </si>
  <si>
    <t>tgcagtcggtcgtggagctcaaggacttcctcgaccacaccgccatgctcgccatcccgagcca</t>
  </si>
  <si>
    <t>tgcagtcggtcgtggagctcaaggacttcctggaccacaccgccatgctcgccatcccgagcca</t>
  </si>
  <si>
    <t>tgcagtcggtgacggcggccaacttcgccgcggagctagacataatcggctccttgcttccgag</t>
  </si>
  <si>
    <t>tgcagtcggtgacggcggccaacttcgccgcggagctagacatcatcggctccttgcttccgag</t>
  </si>
  <si>
    <t>tgcagtcggtgcggaacgcctacgccatgggcaaggtgcgcatggtggcgtccgagttttagat</t>
  </si>
  <si>
    <t>tgcagtcggtgcggaacgcctacgccatgggcaaggtgcggatggtggcgtccgagttttagat</t>
  </si>
  <si>
    <t>tgcagtcggtggctgaggttttggtcgtcgcgcaggcgctgtgcatgcgctctgcggacttgtc</t>
  </si>
  <si>
    <t>tgcagtcggtggctgaggttttggtcgtcgcgcaggcgctgtgcatgcgctctgcggacttgtt</t>
  </si>
  <si>
    <t>tgcagtcgtaaacgacgctctggctgacgggaatcatcgcctaatctgacttgctcagaggtta</t>
  </si>
  <si>
    <t>tgcagtcgtaaacgacgctctggctgacgggaatcattgcctaatctgacttgctcagaggtta</t>
  </si>
  <si>
    <t>tgcagtcgtaattaatcagtcagtgttgggttgatgatgaatgatgatcacttcaggcttgacc</t>
  </si>
  <si>
    <t>tgcagtcgtaattaatcagtcagtgttgggttgatgatgaatgatgatcacttgaggcttgacc</t>
  </si>
  <si>
    <t>tgcagtcgtacagagacgcagacacgagagggagggagggaggagacggggagtgggaggaggt</t>
  </si>
  <si>
    <t>tgcagtcgtacagagacgcagacacgagagggagggagggaggatacggggagtgggaggaggt</t>
  </si>
  <si>
    <t>tgcagtcgtaccttggagatcgcccaaaggctgaagtgcacgatgtactcgctgttcgtcatgc</t>
  </si>
  <si>
    <t>tgcagtcgtaccttggagatcgcccagaggctgaagtgcacgatgtactcgctgttcgtcatgc</t>
  </si>
  <si>
    <t>tgcagtcgtactagtaatttgacatgtgtagaaacgagttttttttctagggtaatcttctagc</t>
  </si>
  <si>
    <t>tgcagttgtactagtaatttgacatgtgtagaaacgagttttttttctagggtaatcttctagc</t>
  </si>
  <si>
    <t>tgcagtcgtaggagtacattgtcaatgtctacttctaccactaccagcactccagcaggcagca</t>
  </si>
  <si>
    <t>tgcagtcgtaggagtacattgtcaatgtctacttgtaccactaccagcactccagcaggcagca</t>
  </si>
  <si>
    <t>tgcagtcgtagtcggggatggttcttctgatccataccataccatgttcatttgtttgtgcatc</t>
  </si>
  <si>
    <t>tgcagtcgtagtcgggggtggttcttctgatccataccataccatgttcatttgtttgtgcatc</t>
  </si>
  <si>
    <t>tgcagtcgtatagaccaagcacttcaagtttccttcggcttcgccatcaagtttcatctggtct</t>
  </si>
  <si>
    <t>tgcagtcgtatagaccaagcgcttcaagtttccttcggcttcgccatcaagtttcatctggtct</t>
  </si>
  <si>
    <t>tgcagtcgtattacatcttgtttcttgaaccgattttccatgtgtgtttgatctgtatttgcat</t>
  </si>
  <si>
    <t>tgcagtcgtattacatcttgtttcttgaactgattttccatgtgtgtttgatctgtatttgcat</t>
  </si>
  <si>
    <t>tgcagtcgtcaagatagacatggcatcagcacctgcaccccatatttttgcagaaatctctttg</t>
  </si>
  <si>
    <t>tgcagtcgtcaagatagacatggcgtcagcacctgcaccccatatttttgcagaaatctctttg</t>
  </si>
  <si>
    <t>tgcagtcgtcacttgtgcgccttgtaattactgtactctcgtgcgtgatgataattttgtgtac</t>
  </si>
  <si>
    <t>tgcagtcgtcacttgtgcgccttgtaattactgtactctcttgcgtgatgataattttgtgtac</t>
  </si>
  <si>
    <t>tgcagtcgtcatcgttggcggcgtcgatgactcccagagcacacgcacctcttggcgatgcttg</t>
  </si>
  <si>
    <t>tgcagtcgtcatcgttggcggcgtcgatggctcccagagcacacgcacctcttggcgatgcttg</t>
  </si>
  <si>
    <t>tgcagtcgtccacggagacgtacaacaggatcggaggcaccgaccactccgaccaggcgaccat</t>
  </si>
  <si>
    <t>tgcagtcgtccacggagacgtacaacaggatcggaggcgccgaccactccgaccaggcgaccat</t>
  </si>
  <si>
    <t>tgcagtcgtccatggaagctctgctgaggaaggtcgtcgtcaggccgccgagcgccgaaaaaaa</t>
  </si>
  <si>
    <t>tgcagtcgtccatggaagctctgctgaggcaggtcgtcgtcaggccgccgagcgccgaaaaaaa</t>
  </si>
  <si>
    <t>tgcagtcgtccgagagcagcgagcaactgctgcaattgccaggccaatgcctgtgccaagcctg</t>
  </si>
  <si>
    <t>tgcagtcgtccgagagcagcgagcaactgctgcaattgccaggccaatgcctgtgccgagcctg</t>
  </si>
  <si>
    <t>tgcagtcgtccgtgcagaaccccaggttcgtgaccaacaccacggtgcggccgctatgcatcat</t>
  </si>
  <si>
    <t>tgcagtcgtccgtgcagaaccccaggttcgtgaccaacaccacggtgcggccgctgtgcatcat</t>
  </si>
  <si>
    <t>tgcagtcgtcctcgtgcctctgatttgttcgcgaccgccacacgggtcgacggtgtgatttttt</t>
  </si>
  <si>
    <t>tgcagtcgtcctcgtgcctctgatttgttctcgaccgccacacgggtcgacggtgtgatttttt</t>
  </si>
  <si>
    <t>tgcagtcgtcgaagcgcggggagcgcgagcggtcgacgaggcagcggaaggacttgcacgtgta</t>
  </si>
  <si>
    <t>tgcagtcgtcgaagcgcggggagcgcgcgcggtcgacgaggcagcggaaggacttgcacgtgta</t>
  </si>
  <si>
    <t>tgcagtcgtcgcagtgctgctcagcggcgcttgcgatgatcttcacctcttgtctgtctctgtc</t>
  </si>
  <si>
    <t>tgcagtcgtcgcagtgctgctcagtggcgcttgcgatgatcttcacctcttgtctgtctctgtc</t>
  </si>
  <si>
    <t>tgcagtcgtcggtcgtcacaatcacgagccacctgcttcttccgtacgttttccccgtcagtca</t>
  </si>
  <si>
    <t>tgcagtcgtcggtcgtcacaatcatgagccacctgcttcttccgtacgttttccccgtcagtca</t>
  </si>
  <si>
    <t>tgcagtcgtcggtgccaaacctcctctgatcttgccgaagagctgtgtgataggatggaattgg</t>
  </si>
  <si>
    <t>tgcagtcgttggtgccaaacctcctctgatcttgccgaagagctgtgtgataggatggaattgg</t>
  </si>
  <si>
    <t>tgcagtcgtcgtcgtccgcctccgccgcgctgcacgtcgtcgacgtcgaaaccagcaccccgta</t>
  </si>
  <si>
    <t>tgcagtcgtcgtcgtcggcctccgccgcgctgcacgtcgtcgacgtcgaaaccagcaccccgta</t>
  </si>
  <si>
    <t>tgcagtcgtcgttccacggcgtgtcggtgcagtgccctgggcgaccgcggcggtcatgccacgt</t>
  </si>
  <si>
    <t>tgcagtcgtcgttccacggcgtgtcggtgcagtgccctgggcgaccgcgtcggtcatgccacgt</t>
  </si>
  <si>
    <t>tgcagtcgtcgttgacttgcagctagattggtaataacaccccataagtttagagttcgaatgc</t>
  </si>
  <si>
    <t>tgcagtcgtcgttgacttgcagctagattggtaataacaccccataggtttagagttcgaatgc</t>
  </si>
  <si>
    <t>tgcagtcgtctatacaggtgtagcttttgcgccatttgttgctcgcggttacagggttgaccgc</t>
  </si>
  <si>
    <t>tgcagtcgtctatacaggtgtagcttttgcgccgtttgttgctcgcggttacagggttgaccgc</t>
  </si>
  <si>
    <t>tgcagtcgtctgctctttcctgtaaccgtagcggaatgccgtcaatttctgggcgacgctcctt</t>
  </si>
  <si>
    <t>tgcagtcttctgctctttcctgtaaccgtagcggaatgccgtcaatttctgggcgacgctcctt</t>
  </si>
  <si>
    <t>tgcagtcgtcttgatccttttcgtgacattgtccttgtcctctgttcatggcgcaagggcaacc</t>
  </si>
  <si>
    <t>tgcagtcgtcttgatccttttcgtgacattgtccttgtcctctgttcatggcgcaagggcgacc</t>
  </si>
  <si>
    <t>tgcagtcgtgccgtacgctgcgactgcgttgaccagaccgtgtgtttgcgatgcgaggtcagat</t>
  </si>
  <si>
    <t>tgcagtcgtgccgtacgctgcgactgcgttgaccagaccttgtgtttgcgatgcgaggtcagat</t>
  </si>
  <si>
    <t>tgcagtcgtgctcacattttgttttgtggtgctagcttgcaggataaccacggctaacctcatg</t>
  </si>
  <si>
    <t>tgcagtcgtgctcacattttgttttgtggtgctagcttgcaggataaccgcggctaacctcatg</t>
  </si>
  <si>
    <t>tgcagtcgtgctcacattttgttttgtttgtttgcaggataaccgtggctaacctcatggatca</t>
  </si>
  <si>
    <t>tgcagtcgtgctcacattttgttttgtttgtttgcaggataactgtggctaacctcatggatca</t>
  </si>
  <si>
    <t>tgcagtcgtgcttctcttggaacggggcgacggtggctgcacctagtggcgtgcctcttggcgg</t>
  </si>
  <si>
    <t>tgcagtcgtgcttctcttggaacggggcgacggtggctgcgcctagtggcgtgcctcttggcgg</t>
  </si>
  <si>
    <t>tgcagtcgtggagcatctcggtgaggggcccgctctactccgccatgttcaacccgctctgcac</t>
  </si>
  <si>
    <t>tgcagtcgtggagcatctcggtgaggggcccgctctactccgctatgttcaacccgctctgcac</t>
  </si>
  <si>
    <t>tgcagtcgtggaggccatgtaagcactcacacgatgggtgctgcgagcatatcaacatgcacgg</t>
  </si>
  <si>
    <t>tgcagtcgtggaggccatgtaagcactcacacgattggtgctgcgagcatatcaacatgcacgg</t>
  </si>
  <si>
    <t>tgcagtcgtggtgcgacgcccatgcattggtcacatgccgacgtgcatgcgcgtaaaatgctct</t>
  </si>
  <si>
    <t>tgcagtcgtggtgcgacgcccatgcattggtcacatgctgacgtgcatgcgcgtaaaatgctct</t>
  </si>
  <si>
    <t>tgcagtcgtggttgtcgagttctactgggacctggaggtcgacgagcgtgtgcacgtatgacgg</t>
  </si>
  <si>
    <t>tgcagtcttggttgtcgagttctactgggacctggaggtcgacgagcgtgtgcacgtatgacgg</t>
  </si>
  <si>
    <t>tgcagtcgtgtcccagcaaccaaaacaacggggactcaaagaccctggttcttctgttattcac</t>
  </si>
  <si>
    <t>tgcagtcgtgtcccagcaaccaaaacaacggggactcaaagaccctggttcttctgttcttcac</t>
  </si>
  <si>
    <t>tgcagtcgtgtctacctggttcctggaatcaagcgcattgcagcgaacatgagctccacatctt</t>
  </si>
  <si>
    <t>tgcagtcgtgtctacctggttcctggaatcaagcgcattgcggcgaacatgagctccacatctt</t>
  </si>
  <si>
    <t>tgcagtcgttagacctgagtactgtattatggaactggttggttggcaagttctacttgatcca</t>
  </si>
  <si>
    <t>tgcagtcgttagacctgagtactgtattatggaattggttggttggcaagttctacttgatcca</t>
  </si>
  <si>
    <t>tgcagtcgttaggataaaaaaacactaatgatacgccacaggagtccatcgcaaccagacacgc</t>
  </si>
  <si>
    <t>tgcagtcgttaggataaaaaaacactaatgatacgccacaggagtccatcgcaaccagacgcgc</t>
  </si>
  <si>
    <t>tgcagtcgttcccagacccagatactagtattttgcgaggaaataatcgaaaatagagatttgg</t>
  </si>
  <si>
    <t>tgcagtcgttcccagacccagatactagtattttgcgaggaaataatcgaaactagagatttgg</t>
  </si>
  <si>
    <t>tgcagtcgttgactccttcagaactaacatctagatgatccccgttcttctcaacttttgtcgc</t>
  </si>
  <si>
    <t>tgcagtcgttgactccttcagaactaacatgtagatgatccccgttcttctcaacttttgtcgc</t>
  </si>
  <si>
    <t>tgcagtcgttgagtcaaggaggtgatgatgcgcatcaagatggcgtccacgcagagatgcagca</t>
  </si>
  <si>
    <t>tgcagtcgttgagttaaggaggtgatgatgcgcatcaagatggcgtccacgcagagatgcagca</t>
  </si>
  <si>
    <t>tgcagtcgtttccaagtacgcatcggacgacaggcgcgcaacacgtgcgtacggccgaaaaaaa</t>
  </si>
  <si>
    <t>tgcagtcgtttccaagtacgcatcggacgacaggcgcgcagcacgtgcgtacggccgaaaaaaa</t>
  </si>
  <si>
    <t>tgcagtcgtttcggtaaatttgttgagatccagtttgaccagaaagggaaaatatcaggagctg</t>
  </si>
  <si>
    <t>tgcagtcgtttcggtaaatttgttgagatccagtttgatcagaaagggaaaatatcaggagctg</t>
  </si>
  <si>
    <t>tgcagtcgtttgttctgcccgttcaaactgtgacgcccacaaattccgtgccatccacatcaaa</t>
  </si>
  <si>
    <t>tgcagtcgtttgttctgcccgttcaaactgtgacgcccacaaattccgtgccatccacgtcaaa</t>
  </si>
  <si>
    <t>tgcagtctaaaatcagaagaaccaaatgcagtaacccaattctctcaaaatttcggatgaaaac</t>
  </si>
  <si>
    <t>tgcagtctaaaatcagaagaaccaaatgcagtaacccaattctctcaaaatttcggctgaaaac</t>
  </si>
  <si>
    <t>tgcagtctaataatactgcctgcttctatatgcttgatcgtcttacagtgcttgctgaggtcac</t>
  </si>
  <si>
    <t>tgcagtctaataatactgcctgcttttatatgcttgatcgtcttacagtgcttgctgaggtcac</t>
  </si>
  <si>
    <t>tgcagtctaatatatgcctgtataagcaagaaggctgcaatatggtgcttctcgaagcagtgtg</t>
  </si>
  <si>
    <t>tgcagtctaatatatgcctgtataagcaagaaggctgcaatatggtgcttctcgaaggagtgtg</t>
  </si>
  <si>
    <t>tgcagtctaattttagtataaaatgggaacaaggtggctcactcagacaggaaccccagttgag</t>
  </si>
  <si>
    <t>tgcagtctaattttagtataaaatgggaacaaggtggctcactcagagaggaaccccagttgag</t>
  </si>
  <si>
    <t>tgcagtctacaccccgtgcggcgtactccctcggtcctgaaaaaaacgcaattcgaatctggac</t>
  </si>
  <si>
    <t>tgcagtctacaccccgtgcggcgtactcccttggtcctgaaaaaaacgcaattcgaatctggac</t>
  </si>
  <si>
    <t>tgcagtctacactgattcatcctgcatgcctcagcctctcaggtctctgtcaacaagtctccac</t>
  </si>
  <si>
    <t>tgcagtctacactgattcatcctgcatgcctgagcctctcaggtctctgtcaacaagtctccac</t>
  </si>
  <si>
    <t>tgcagtctacagaaagctgtacgcagctgtaagtaactaggagtacgtacactcgcgttgtcac</t>
  </si>
  <si>
    <t>tgcagtctacagaaagctgtacgcaggtgtaagtaactaggagtacgtacactcgcgttgtcac</t>
  </si>
  <si>
    <t>tgcagtctacagatgatgcccgcaaagttggggcctccaaacaaatcaacaaaccactatagat</t>
  </si>
  <si>
    <t>tgcagtctacagatgatgcccgcaaagttggggcctccaaacaattcaacaaaccactatagat</t>
  </si>
  <si>
    <t>tgcagtctacattgtacgtacgtatagacatagtcggcacaaacctacaacgtgcatgtatcat</t>
  </si>
  <si>
    <t>tgcagtctacattgtacgtacgtatagacatagtcggcacaaacctacagcgtgcatgtatcat</t>
  </si>
  <si>
    <t>tgcagtctacgagacgagtcaaagtcgtcggcccgctgagcgctaattcgaccagaccaaacca</t>
  </si>
  <si>
    <t>tgcagtctacgagacgagtcaaagtcgtcggcccgctgagcgctgattcgaccagaccaaacca</t>
  </si>
  <si>
    <t>tgcagtctacgcaataataatctttaataagtgaagaagttgtaaatcgagcgaagaactcact</t>
  </si>
  <si>
    <t>tgcagtctaggcaataataatctttaataagtgaagaagttgtaaatcgagcgaagaactcact</t>
  </si>
  <si>
    <t>tgcagtctactacagcgaccagacgtgctacgctatgcggttctgcgtgctgagctgctggcaa</t>
  </si>
  <si>
    <t>tgcagtctactacagcgaccagacgtgctacgctctgcggttctgcgtgctgagctgctggcaa</t>
  </si>
  <si>
    <t>tgcagtctactacaggctagcgtgccgtcgtgcactgtgctgacgcagctgtatctacccgctg</t>
  </si>
  <si>
    <t>tgcagtctactacaggctagcgtgccgtggtgcactgtgctgacgcagctgtatctacccgctg</t>
  </si>
  <si>
    <t>tgcagtctactagttctgccttctcacaactgaccccgctacactcccctcctctagtatatct</t>
  </si>
  <si>
    <t>tgcagtctactagttctgccttctcacacctgaccccgctacactcccctcctctagtatatct</t>
  </si>
  <si>
    <t>tgcagtctactagtttggtatatatccctttcagggtcgactaattgatttttttaacatgcag</t>
  </si>
  <si>
    <t>tgcagtctactagtttggtatatatccctttcagggtcgactaattgatttttttaatatgcag</t>
  </si>
  <si>
    <t>tgcagtctactcgtgttgccttcccacaactgaccctgctctagtcctccctcccctagtgttt</t>
  </si>
  <si>
    <t>tgcagtctactcgtgttgccttcccacagctgaccctgctctagtcctccctcccctagtgttt</t>
  </si>
  <si>
    <t>tgcagtctactgcgctcttctttgagcccgactatttcgtcttcgcgcgccttcacctccgcgt</t>
  </si>
  <si>
    <t>tgcagtctactgcgctcttctttgagcccgactatttcttcttcgcgcgccttcacctccgcgt</t>
  </si>
  <si>
    <t>tgcagtctagacatcttctgaccgttttcatcccctgaggcctgagcacagtagctttgctagc</t>
  </si>
  <si>
    <t>tgcagtttagacatcttctgaccgttttcatcccctgaggcctgagcacagtagctttgctagc</t>
  </si>
  <si>
    <t>tgcagtctagactgttcgtcgtccgtatcattacgcggcaatcatccacgtgtgcaatggtaat</t>
  </si>
  <si>
    <t>tgcagtctagactgttcgtcgtccgtatcattacgcggcaatcatccgcgtgtgcaatggtaat</t>
  </si>
  <si>
    <t>tgcagtctagatggcaggctcggtggaggcggtgctggagggggcgggctcaacggaggcggcc</t>
  </si>
  <si>
    <t>tgcagtctagatggcaggctcggtggaggcggtgttggagggggcgggctcaacggaggcggcc</t>
  </si>
  <si>
    <t>tgcagtctagcaatcttcagatcgagagagagaggaacacgtacaccttaggtagctacctaga</t>
  </si>
  <si>
    <t>tgcagtctagcaatcttcagatcgagagagagaggaacacgtacaccttatgtagctacctaga</t>
  </si>
  <si>
    <t>tgcagtctagcaccgttgaggacgcccttatctcgttcgtgccacgtttcactcatgtgtgtca</t>
  </si>
  <si>
    <t>tgcagtctagtaccgttgaggacgcccttatctcgttcgtgccacgtttcactcatgtgtgtca</t>
  </si>
  <si>
    <t>tgcagtctagctgcatggtcttgcaaaagtgaccaggtcaatacctcgtggtctctggcacgat</t>
  </si>
  <si>
    <t>tgcagtctagctgcatggtcttgcaaaagtgacctggtcaatacctcgtggtctctggcacgat</t>
  </si>
  <si>
    <t>tgcagtctaggctgctcgtcgtccgtatcattacgcggcgatcatccgcgtgtgcaatctgtac</t>
  </si>
  <si>
    <t>tgcagtctaggctgttcgtcgtccgtatcattacgcggcgatcatccgcgtgtgcaatctgtac</t>
  </si>
  <si>
    <t>tgcagtctaggctggtaatcacatgggaaacaattgtgaatcgtcatggtccctgatctagaaa</t>
  </si>
  <si>
    <t>tgcagtctaggctggtaatcacatgggaaacaattgtgaatcgtcatggtccctgatctagaga</t>
  </si>
  <si>
    <t>tgcagtctagtagccatatatgtcacgcacgcctcacctcgtcgtgcgcacgctctatgctatc</t>
  </si>
  <si>
    <t>tgcagtctagtagccatatatgtcacgcacgcctcacctcgtcgtgcgcacgctctatgctatg</t>
  </si>
  <si>
    <t>tgcagtctagtgtcgccgtctcacggcaagccatagcaatagtttgatccgaagtggcgcccaa</t>
  </si>
  <si>
    <t>tgcagtctagtgtcgccgtctcacggcaagccatatcaatagtttgatccgaagtggcgcccaa</t>
  </si>
  <si>
    <t>tgcagtctatacgatttgtgatcaagaattgtaagttcaattgttgtgtgtaatttgaactatt</t>
  </si>
  <si>
    <t>tgcagtctatatgatttgtgatcaagaattgtaagttcaattgttgtgtgtaatttgaactatt</t>
  </si>
  <si>
    <t>tgcagtctatataaaagaaaccatctcagtcacttaacagcacctattaactaaacagtggaaa</t>
  </si>
  <si>
    <t>tgcagtctatataaaagaaaccatctcagtcacttaacagcgcctattaactaaacagtggaaa</t>
  </si>
  <si>
    <t>tgcagtctatcagtaaaaggcttgaagagtggaggctgaggcaaagggacatggatcagtggat</t>
  </si>
  <si>
    <t>tgcagtctatcagtaaaaggcttgaagagtggaggctgaggcaaagggacatggatgagtggat</t>
  </si>
  <si>
    <t>tgcagtctatctaatactatttcgttaactcccataacctatcgtgtggcgttgcgctacatat</t>
  </si>
  <si>
    <t>tgcagtctatctaatactatttcgttaactcccataacctgtcgtgtggcgttgcgctacatat</t>
  </si>
  <si>
    <t>tgcagtctatgaaagcagcatgcagcaaaggacgttgcaggactactgccatagtgacagtgcc</t>
  </si>
  <si>
    <t>tgcagtctatgaaagcagcatgcagcaaaggtcgttgcaggactactgccatagtgacagtgcc</t>
  </si>
  <si>
    <t>tgcagtctatgtacaatttagaaggtaaaacaggaaaactgtggtaaaagatatctactctctc</t>
  </si>
  <si>
    <t>tgcagtctatgtacaatttagaaggtcaaacaggaaaactgtggtaaaagatatctactctctc</t>
  </si>
  <si>
    <t>tgcagtctattggcaagaacttttgagcacagcttgtagataacattgcacaaagatataggtc</t>
  </si>
  <si>
    <t>tgcagtctattggcaagaagttttgagcacagcttgtagataacattgcacaaagatataggtc</t>
  </si>
  <si>
    <t>tgcagtctatttcgcacgcccacacggcccgagccgctcgatgtcgcccatgctgctccaccct</t>
  </si>
  <si>
    <t>tgcagtctatttcgcacgcccacacggcccgcgccgctcgatgtcgcccatgctgctccaccct</t>
  </si>
  <si>
    <t>tgcagtctatttttcagttaagttcctctccgactgagtgcaggcaaacactctttttcaggga</t>
  </si>
  <si>
    <t>tgcagtgtatttttcagttaagttcctctccgactgagtgcaggcaaacactctttttcaggga</t>
  </si>
  <si>
    <t>tgcagtctcaaccatctgaaatcatgcattcgagaggccttccgcttgcacccttaacacgcga</t>
  </si>
  <si>
    <t>tgcagtctcaaccatctgaaatcatgcattcgagaggccttccgcttgcacccttaacatgcga</t>
  </si>
  <si>
    <t>tgcagtctcaaccgctcgatctgtgcattcattcagaggtctctcaggttactgagaagtaact</t>
  </si>
  <si>
    <t>tgcagtctcaaccgctcgatctgtgcattcattcagaggtctctcgggttactgagaagtaact</t>
  </si>
  <si>
    <t>tgcagtctcaatgcaacaaatcactttgaaaaaaaaaagaaatctactcatttcagccaactac</t>
  </si>
  <si>
    <t>tgcagtctcaatgcaacaaatcactttgaaaaaaaaaagaaatctactcatttcagccaactat</t>
  </si>
  <si>
    <t>tgcagtctcaccaatgaatcgatggtgcggtagatgcccacacagcaggcgggatgggaggaga</t>
  </si>
  <si>
    <t>tgcagtctcatcaatgaatcgatggtgcggtagatgcccacacagcaggcgggatgggaggaga</t>
  </si>
  <si>
    <t>tgcagtctcactcgcataggagtacaatatctttctttccttttcctttccacactgttcttat</t>
  </si>
  <si>
    <t>tgcagtctcactcgcataggagtacagtatctttctttccttttcctttccacactgttcttat</t>
  </si>
  <si>
    <t>tgcagtctcactcttacttgccaccacgtagtctcgctcaatgtccgctcactgcctgctcgcc</t>
  </si>
  <si>
    <t>tgcagtctcactcttacttgccaccacgtagtctcgctcaatgtcggctcactgcctgctcgcc</t>
  </si>
  <si>
    <t>tgcagtctcagagcgccgcattggattggataccatacagaggagcagagcaacgggcgtcggg</t>
  </si>
  <si>
    <t>tgcagtctcagagcggcgcattggattggataccatacagaggagcagagcaacgggcgtcggg</t>
  </si>
  <si>
    <t>tgcagtctcagagcggcgcattggattggatagagtcatacagaggagcagagcaacgggcgtc</t>
  </si>
  <si>
    <t>tgcagtctcagagcggcgcattggattggatagagtcatagagaggagcagagcaacgggcgtc</t>
  </si>
  <si>
    <t>tgcagtctcagtcggaggatagactttgattatgatatctgcgaaccgtgagaagaatggacat</t>
  </si>
  <si>
    <t>tgcagtctcagtcggaggatagcctttgattatgatatctgcgaaccgtgagaagaatggacat</t>
  </si>
  <si>
    <t>tgcagtctcatcgacttcgtcggttgacccccgttccctccgccgccgctgcgagccgactccc</t>
  </si>
  <si>
    <t>tgcagtctcatcgacttcgtcggttgaccctcgttccctccgccgccgctgcgagccgactccc</t>
  </si>
  <si>
    <t>tgcagtctcatgtgaaatattatcatgtgtagtcagcgagtggttaacctcgcatactgagtat</t>
  </si>
  <si>
    <t>tgcagtctcatgtgaaatattattatgtgtagtcagcgagtggttaacctcgcatactgagtat</t>
  </si>
  <si>
    <t>tgcagtctccaaaaacacaagtttgcttacaaattgtcaacactaacacgccaaaaatacaagg</t>
  </si>
  <si>
    <t>tgcagtttccaaaaacacaagtttgcttacaaattgtcaacactaacacgccaaaaatacaagg</t>
  </si>
  <si>
    <t>tgcagtctccaaaaacacgagtttggctacaaattgttaacactaacacaccaaaaatacaagg</t>
  </si>
  <si>
    <t>tgcagtctccaaaaacacgagtttggctacaaattgttaacactaacgcaccaaaaatacaagg</t>
  </si>
  <si>
    <t>tgcagtctccaaccaaacgagacagtgcggcgtggcacgaaatttcacgcccgtctttacctga</t>
  </si>
  <si>
    <t>tgcagtctccaaccaaacgagacagtgcggcgtggcacgaaatttcacgcccgtctttacctgc</t>
  </si>
  <si>
    <t>tgcagtctccaacggtgagctgacctgaagtcctgaaccgcccgcttgctgcgcaacagcaggc</t>
  </si>
  <si>
    <t>tgcagtctccaacggtgagctgacctgaagtcctgaactgcccgcttgctgcgcaacagcaggc</t>
  </si>
  <si>
    <t>tgcagtctccacaacgcccagaatgctggccgccatggtggttctggtgcccctcacagttcac</t>
  </si>
  <si>
    <t>tgcagtctccacaacgcccagaatgctggccgccatggtggttctggtgcccttcacagttcac</t>
  </si>
  <si>
    <t>tgcagtctccacccgcttgctactgcgcgcacttgtgctgcctgctgtcctgtgccgccgactc</t>
  </si>
  <si>
    <t>tgcagtctccacccgcttggtactgcgcgcacttgtgctgcctgctgtcctgtgccgccgactc</t>
  </si>
  <si>
    <t>tgcagtctccagcctccgaactccattcaggtcatccataatggcatcatatcatctgggactg</t>
  </si>
  <si>
    <t>tgcagtctccagcctccgaactccattcaggtcatccatattggcatcatatcatctgggactg</t>
  </si>
  <si>
    <t>tgcagtctccatgaactcaagtttctgtcggaacttcttgaggacagcgacaactgactgctca</t>
  </si>
  <si>
    <t>tgcagtctccatgaactcaagtttctgtcggaacttcttgatgacagcgacaactgactgctca</t>
  </si>
  <si>
    <t>tgcagtctccattacacgttacacgttgaggaaaggttgttcagaaattttgattgcacgtcgg</t>
  </si>
  <si>
    <t>tgcagtctccattacacgttacacgttgaggaaaggttgttcagaaattttgattgcatgtcgg</t>
  </si>
  <si>
    <t>tgcagtctccattctcatgatcatgatgtggggagctgccatctaaacgctcttcctgcgtgga</t>
  </si>
  <si>
    <t>tgcagtctccattctcatgatcatgatgtggggagctgccatctaaacgctcttccttcgtgga</t>
  </si>
  <si>
    <t>tgcagtctcccatgcaaatgttggattttgctcgatcttgttgggtccgacgttcagtgtcagc</t>
  </si>
  <si>
    <t>tgcagtctcccatgcaaatgttggattttgctcgatcttgttgggtccgacgttcagtgtcggc</t>
  </si>
  <si>
    <t>tgcagtctccctactacaaactctgccgtacgtgcatgctccagcccttgccagcttatcggcg</t>
  </si>
  <si>
    <t>tgcagtctccctgctacaaactctgccgtacgtgcatgctccagcccttgccagcttatcggcg</t>
  </si>
  <si>
    <t>tgcagtctccgttgtgtcccattgccagtcttgggagcagagcaggaacaggtaccagaagcag</t>
  </si>
  <si>
    <t>tgcagtctccgttgtgtcccattgccagtcttgggagcagggcaggaacaggtaccagaagcag</t>
  </si>
  <si>
    <t>tgcagtctcctatgatcatgggcaaatatataggagtagtgctcagcagacgtcaagtgggttc</t>
  </si>
  <si>
    <t>tgcagtctcctatgatcatgggcatatatataggagtagtgctcagcagacgtcaagtgggttc</t>
  </si>
  <si>
    <t>tgcagtctcctcagcagcagctggttggtggcgcgcagcttcttgacctcctcctctaggaagg</t>
  </si>
  <si>
    <t>tgcagtctcctcagcagctgctggttggtggcgcgcagcttcttgacctcctcctctaggaagg</t>
  </si>
  <si>
    <t>tgcagtctcctcccgcggtgggagtcgctgcgcgattcctccaaggtagatgcccctgtttccc</t>
  </si>
  <si>
    <t>tgcagtctcctcccgcggtgggagtcgctgcgctattcctccaaggtagatgcccctgtttccc</t>
  </si>
  <si>
    <t>tgcagtctcctccctacaaagaagcaagcgccaagccaagccgccaacgcaagctatggcgggg</t>
  </si>
  <si>
    <t>tgcagtctcctccctacaaagaagcaagcgccaagccaagccgccaacgcaagttatggcgggg</t>
  </si>
  <si>
    <t>tgcagtctcctcggtacactttgctgctgtagtaggcttcgtcatctgcgtacagaacaccaac</t>
  </si>
  <si>
    <t>tgcagtctcctcggtacactttgctgctgtagtaggcttcgtcatctgcgtacagcacaccaac</t>
  </si>
  <si>
    <t>tgcagtctccttccagatcggctgtgccgcagttgaccgtagcaagtgctgcgccgcccaccga</t>
  </si>
  <si>
    <t>tgcagtctccttccagattggctgtgccgcagttgaccgtagcaagtgctgcgccgcccaccga</t>
  </si>
  <si>
    <t>tgcagtctcgaatttcgatgctttggagtttggccttcctgctgcggtactgctgcctttgcat</t>
  </si>
  <si>
    <t>tgcagtctcgaatttcgatgctttggagtttggccttcctgctgcggtactgttgcctttgcat</t>
  </si>
  <si>
    <t>tgcagtctcgcaatagcgccaagatctctcctttgacctcccccttcgccctcctgccactgcc</t>
  </si>
  <si>
    <t>tgcagtctcgcagtagcgccaagatctctcctttgacctcccccttcgccctcctgccactgcc</t>
  </si>
  <si>
    <t>tgcagtctcgcatgagctaatacaagttttagttttgcaattaattattattttggtaatgaca</t>
  </si>
  <si>
    <t>tgcagtctcgcatgagctagtacaagttttagttttgcaattaattattattttggtaatgaca</t>
  </si>
  <si>
    <t>tgcagtctcggaagggcctggtaaggtcatatttttgtttcagcccaggaagataattgaaacg</t>
  </si>
  <si>
    <t>tgcagtctcggaagggcctggtaaggtcatatttttgtttcagcccaggaagataattgaaatg</t>
  </si>
  <si>
    <t>tgcagtctcggccgtccgtcggaatgcaaggcgcagccgacgtcatccaaaaccccatccgaaa</t>
  </si>
  <si>
    <t>tgcagtctcggccgtccgtcggaatgcaaggcgcagccgtcgtcatccaaaaccccatccgaaa</t>
  </si>
  <si>
    <t>tgcagtctcggccgtccgtcggtatgcaatgcaaggcgcagcaacctcgtccaaaaccccatcc</t>
  </si>
  <si>
    <t>tgcagtctcggccgtccgtcggtatgcaatgcaaggcgcagcaacgtcgtccaaaaccccatcc</t>
  </si>
  <si>
    <t>tgcagtctctaaagattttgtaacaaggatgatacagtgcgcatgcaacaagccaacaacaggt</t>
  </si>
  <si>
    <t>tgcagtctctaaagattttgtaacacggatgatacagtgcgcatgcaacaagccaacaacaggt</t>
  </si>
  <si>
    <t>tgcagtctctagaatgaataacattgcaaggccttttgcatttctccgatgctgggtgagtaac</t>
  </si>
  <si>
    <t>tgcagtctctagaatgaataacattgcaaggccttttgcatttctccgatgctggttgagtaac</t>
  </si>
  <si>
    <t>tgcagtctctagtctctactctatgtatctgaaacgcaagatcgaaaaaagcttccacatgttg</t>
  </si>
  <si>
    <t>tgcagtctctagtctctactctatgtatctgaaacgcaagatcgaaagaagcttccacatgttg</t>
  </si>
  <si>
    <t>tgcagtctctcctcacattccttttttgcaactttataaaatcgaacaatactatctgtaactc</t>
  </si>
  <si>
    <t>tgcagtctgtcctcacattccttttttgcaactttataaaatcgaacaatactatctgtaactc</t>
  </si>
  <si>
    <t>tgcagtctctctccatcgatcccatgtccatgttttctttcctagtggatgtgcagcagtgctc</t>
  </si>
  <si>
    <t>tgcagtctctctccgtcgatcccatgtccatgttttctttcctagtggatgtgcagcagtgctc</t>
  </si>
  <si>
    <t>tgcagtctctctgcctctgcaagtgaatccagagagcgaaacaacgggcgcagacataacccca</t>
  </si>
  <si>
    <t>tgcagtctctctgcctctgcaagtgaatccagagagcgaaacaatgggcgcagacataacccca</t>
  </si>
  <si>
    <t>tgcagtctctcttgggttatctcgggggattccccctgttagaacaaatctgtaatcttgtgtc</t>
  </si>
  <si>
    <t>tgcagtctctcttgggttatcttgggggattccccctgttagaacaaatctgtaatcttgtgtc</t>
  </si>
  <si>
    <t>tgcagtctctgacgagattagttgcagtctctgacgaggttatgtcaactcgtgatgtatccag</t>
  </si>
  <si>
    <t>tgcagtctctgacgaggttagttgcagtctctgacgaggttatgtcaactcgtgatgtatccag</t>
  </si>
  <si>
    <t>tgcagtctctgagtcccaacctctcagaactacctggtttgctgctgacaaccaattccacatt</t>
  </si>
  <si>
    <t>tgcagtctctgagtcccaacctctcagaactacctggttttctgctgacaaccaattccacatt</t>
  </si>
  <si>
    <t>tgcagtctctgggcagcgcgggcgggatcctgccgcctccttgcttcgtcgacggcctccgcat</t>
  </si>
  <si>
    <t>tgcagtctctgggcagctcgggcgggatcctgccgcctccttgcttcgtcgacggcctccgcat</t>
  </si>
  <si>
    <t>tgcagtctctgttttcctgaaccgcgaatatctaatttcagtctcaattgcttcacttctgcgg</t>
  </si>
  <si>
    <t>tgcagtctctgttttcctgaaccgcgaatatcttatttcagtctcaattgcttcacttctgcgg</t>
  </si>
  <si>
    <t>tgcagtctcttgtggcagaaagccgctcggcacagatgtcgtttggagcaatgggtatctcctt</t>
  </si>
  <si>
    <t>tgcagtctcttgtggcagaaagccgctcggcacagatgttgtttggagcaatgggtatctcctt</t>
  </si>
  <si>
    <t>tgcagtctgaaaaacaaccgcagacgaattcacgggccgacaagttgcaggcccagctcgctgt</t>
  </si>
  <si>
    <t>tgcagtctgaagaacaaccgcagacgaattcacgggccgacaagttgcaggcccagctcgctgt</t>
  </si>
  <si>
    <t>tgcagtctgaaagtagcagctccgattggtctgccatccccatagactcgagccgccgtttgct</t>
  </si>
  <si>
    <t>tgcagtctgaaagtagcagctctgattggtctgccatccccatagactcgagccgccgtttgct</t>
  </si>
  <si>
    <t>tgcagtctgaagatattttatttgtttattcctatctatcactctgctccaccaagaatcaaga</t>
  </si>
  <si>
    <t>tgcagtctgaagatattttgtttgtttattcctatctatcactctgctccaccaagaatcaaga</t>
  </si>
  <si>
    <t>tgcagtctgaagtggaaattgctgtaaagagcttggtgtctgctgctgttattgatcctaatgt</t>
  </si>
  <si>
    <t>tgcagtctgaagtggaaattgctgtaaagagcttggtttctgctgctgttattgatcctaatgt</t>
  </si>
  <si>
    <t>tgcagtctgacaacggcaccaatttcgccagcagccatgtacgtaacatagatcggacacctct</t>
  </si>
  <si>
    <t>tgcagtctgacaacggcaccaatttcgccagcagccatgtacgtaacattgatcggacacctct</t>
  </si>
  <si>
    <t>tgcagtctgacagcgaggacgatgccctggttgcttttgcaccgaaaaggagctgctgctgctg</t>
  </si>
  <si>
    <t>tgcagtctgacagtgaggacgatgccctggttgcttttgcaccgaaaaggagctgctgctgctg</t>
  </si>
  <si>
    <t>tgcagtctgacatctgagacctcgttgccttcttgtttcgtcgatgtagaagaaaatataaccg</t>
  </si>
  <si>
    <t>tgcagtctgacttctgagacctcgttgccttcttgtttcgtcgatgtagaagaaaatataaccg</t>
  </si>
  <si>
    <t>tgcagtctgactttggggatatcagttgacatgcaagttggtgatctgtcttggagtctatttg</t>
  </si>
  <si>
    <t>tgcagtctgactttggggatatcagttgacatggaagttggtgatctgtcttggagtctatttg</t>
  </si>
  <si>
    <t>tgcagtctgagacagcctgacgctacgcaactccgctgctgcggctcccgaaaaaaaaaaaaaa</t>
  </si>
  <si>
    <t>tgcagtctgagacagcctgacgctacgcaattccgctgctgcggctcccgaaaaaaaaaaaaaa</t>
  </si>
  <si>
    <t>tgcagtctgagcaagcgcgcgcgcgatttggatggatcttggccgagagaggtagctagctcgc</t>
  </si>
  <si>
    <t>tgcagtctgagcaagcgcgcgcgcgatttggatggatcttggccgagagaggtagctcgctcgc</t>
  </si>
  <si>
    <t>tgcagtctgattttggaagcagttggcgcccctagtgtgctcgcttaatcgaaatttgctttcc</t>
  </si>
  <si>
    <t>tgcagtctgattttggaagcagttggcgcccctagtgtgctcgcttaatcgaactttgctttcc</t>
  </si>
  <si>
    <t>tgcagtctgcaaagcagaaccaccctctctgctaactctcagttgtgaacttgtgatatacgga</t>
  </si>
  <si>
    <t>tgcagtctgcaaagcagaaccaccctctctgctaactctcagttgtgaatttgtgatatacgga</t>
  </si>
  <si>
    <t>tgcagtctgcaaaggggatgtacgctactctggctttccagaggtgaaaggccgatctaccgat</t>
  </si>
  <si>
    <t>tgcagtctgcaaaggggatgtccgctactctggctttccagaggtgaaaggccgatctaccgat</t>
  </si>
  <si>
    <t>tgcagtctgcaaatagtctatcatatgctttgcacacactttggccttgattttgggctattta</t>
  </si>
  <si>
    <t>tgcagtctgcaaatagtctatcatatgctttgcacgcactttggccttgattttgggctattta</t>
  </si>
  <si>
    <t>tgcagtctgcaagccgaccgagttcagcggcctaggggtcagcgacctcaaattgcaaggctac</t>
  </si>
  <si>
    <t>tgcagtctgcaagccgaccgagttcggcggcctaggggtcagcgacctcaaattgcaaggctac</t>
  </si>
  <si>
    <t>tgcagtctgcaatatccataggcaactctgtgtaagcaggaagacgaaggggaagtagaacagc</t>
  </si>
  <si>
    <t>tgcagtctgcaatatccataggcaactctgtgtaagcaggaagatgaaggggaagtagaacagc</t>
  </si>
  <si>
    <t>tgcagtctgcaatgaagagtctaaaagataaacacaggtgcgataatatttctgagtatgtctg</t>
  </si>
  <si>
    <t>tgcagtctgcaatgaagcgtctaaaagataaacacaggtgcgataatatttctgagtatgtctg</t>
  </si>
  <si>
    <t>tgcagtctgcaatgctcctgcacaacatgtgaagatcagtaatggcgtttcttgcacagcagta</t>
  </si>
  <si>
    <t>tgcagtctgcactgctcctgcacaacatgtgaagatcagtaatggcgtttcttgcacagcagta</t>
  </si>
  <si>
    <t>tgcagtctgcacacaggtgctctacactctcagtctcatcactcatcagccatcgatcaccgaa</t>
  </si>
  <si>
    <t>tgcagtctgcacacaggtgctctacactctcagtctcatcactcgtcagccatcgatcaccgaa</t>
  </si>
  <si>
    <t>tgcagtctgcacacatgaacagtcaggggaaggagcggatgtcccgcattggctctgtttccac</t>
  </si>
  <si>
    <t>tgcagtctgcacacatgaacagtcgggggaaggagcggatgtcccgcattggctctgtttccac</t>
  </si>
  <si>
    <t>tgcagtctgcacactgcatagcaatgtcgtggactgacctgtgaacgagcaaagcagatgggag</t>
  </si>
  <si>
    <t>tgcagtctgcacactgcatagcaatgtcgtggactgacctgtgaacgagcgaagcagatgggag</t>
  </si>
  <si>
    <t>tgcagtctgcacatgcccgctgtccagacacactatacataattcccgaatatacatgatagac</t>
  </si>
  <si>
    <t>tgcagtctgcacatgcccgctgtccagacacactatacataattcccgaatatacatgattgac</t>
  </si>
  <si>
    <t>tgcagtctgcaccaccatgccctacaacaaactgctccactagcatctaaactggatcagcgca</t>
  </si>
  <si>
    <t>tgcagtctgcaccaccatgccctacaacaaactgctccactagcatctaaactggattagcgca</t>
  </si>
  <si>
    <t>tgcagtctgcaccccaaacacaccagcggaacgcttgctaataaataataatacagtgaagaaa</t>
  </si>
  <si>
    <t>tgcagtctgcaccccaaacacaccagcggaacgcttgctaataaataataatacagtgaagaca</t>
  </si>
  <si>
    <t>tgcagtctgcacccgaagtaccaccaacccatagcgtgtgttcaccgatcccgacgaacctgcc</t>
  </si>
  <si>
    <t>tgcagtctgcacccgaagtaccaccaacccatagcgtgtgttcaccgatcctgacgaacctgcc</t>
  </si>
  <si>
    <t>tgcagtctgcacccgtaccacgttatcgcggtacatacacgacgagtgcattagccgtgatcgt</t>
  </si>
  <si>
    <t>tgcagtctgcacccgtaccacgttatcgtggtacatacacgacgagtgcattagccgtgatcgt</t>
  </si>
  <si>
    <t>tgcagtctgcaccgaaatccaaggggggcataggcaatggatcacgcgaacgccgtccttgttg</t>
  </si>
  <si>
    <t>tgcagtctgcatcgaaatccaaggggggcataggcaatggatcacgcgaacgccgtccttgttg</t>
  </si>
  <si>
    <t>tgcagtctgcaccgcaaccaaatggagagagtccagcagcagaacaccaagaagccgagggtgg</t>
  </si>
  <si>
    <t>tgcagtctgcactgcaaccaaatggagagagtccagcagcagaacaccaagaagccgagggtgg</t>
  </si>
  <si>
    <t>tgcagtctgcaccgcaccatcatcgatatgatcgagaaaaacgctcccgcgccgctcgctccga</t>
  </si>
  <si>
    <t>tgcagtctgcaccgcaccatcatcgatatgatcgggaaaaacgctcccgcgccgctcgctccga</t>
  </si>
  <si>
    <t>tgcagtctgcaccgtgcatgtgaggcacgaccgtacctgtaccagatcgtgcagtgccaaatcg</t>
  </si>
  <si>
    <t>tgcagtctgcaccgtgcatgtgaggcacgaccgtacctttaccagatcgtgcagtgccaaatcg</t>
  </si>
  <si>
    <t>tgcagtctgcacctctagcgactctctgccgccgccgtaggccatcagcatcggcaacatgtta</t>
  </si>
  <si>
    <t>tgcagtctgcacctctagcgactctctggcgccgccgtaggccatcagcatcggcaacatgtta</t>
  </si>
  <si>
    <t>tgcagtctgcacgaaccagcgagagtgcaccgctttgcggcctgggggttgatcgagatatcca</t>
  </si>
  <si>
    <t>tgcagtctgcacgaaccagcgagagttcaccgctttgcggcctgggggttgatcgagatatcca</t>
  </si>
  <si>
    <t>tgcagtctgcacgcagcacgggcacgggcacagatcgagccatcgtcgtgctctgcacgcagca</t>
  </si>
  <si>
    <t>tgcagtctgcacgcagcacgggcacgggcacagatggagccatcgtcgtgctctgcacgcagca</t>
  </si>
  <si>
    <t>tgcagtctgcacgcggacgcgcacgacacagagcacgacgaacacaacaagtgagcgaaacgga</t>
  </si>
  <si>
    <t>tgcagtctgcacgcggacgcgcacgagacagagcacgacgaacacaacaagtgagcgaaacgga</t>
  </si>
  <si>
    <t>tgcagtctgcacggcggggctccacccatccaccacgccatcgcttctacaagatcccacccca</t>
  </si>
  <si>
    <t>tgcagtctgcacggcggggctccactcatccaccacgccatcgcttctacaagatcccacccca</t>
  </si>
  <si>
    <t>tgcagtctgcacggctcagatcagacggctagctgcctcctccgcaaccaccaccaccaaggtc</t>
  </si>
  <si>
    <t>tgcagtctgcacggctcagatcagacggctagctgcctcctccgcaaccaccaccaccaaggtt</t>
  </si>
  <si>
    <t>tgcagtctgcacgtataggagtacgagtagtacacacagggaagctaccatgggccactgccca</t>
  </si>
  <si>
    <t>tgcagtctgcacgtataggagtacgagtagtacacactgggaagctaccatgggccactgccca</t>
  </si>
  <si>
    <t>tgcagtctgcactcctaacaggagaaagaaagaaaaaaaaaaccacagcgaccattcttcgata</t>
  </si>
  <si>
    <t>tgcagtctgcactcctaacaggagaaagaaagaaagaaaaaaccacagcgaccattcttcgata</t>
  </si>
  <si>
    <t>tgcagtctgcactcggcacgccccacgtctggtgccaaaatttgtttttgcctgccgagcaaag</t>
  </si>
  <si>
    <t>tgcagtctgcactcggcacgccccacgtctggtgccaaaatttgtttttgccttccgagcaaag</t>
  </si>
  <si>
    <t>tgcagtctgcactctgcaaccgcagcagctttgctttgcagagagcggagcggagcggagggac</t>
  </si>
  <si>
    <t>tgcagtctgcactctgcaaccgcagcagctttgctttgcagagagcggagcggagcggagggag</t>
  </si>
  <si>
    <t>tgcagtctgcactctgcttcccgcctaccaaggcccagtccctgctcatcgtcatccccgtgga</t>
  </si>
  <si>
    <t>tgcagtctgcactctgcttcccgcctaccaaggcccagtctctgctcatcgtcatccccgtgga</t>
  </si>
  <si>
    <t>tgcagtctgcactgcacatccatccatggaaaaaataagaattgacagggaggattccaaggat</t>
  </si>
  <si>
    <t>tgcagtctgcactgcacatccatccatggaaaaaataagaattgatagggaggattccaaggat</t>
  </si>
  <si>
    <t>tgcagtctgcactgcatgtgctcttggcccaggaaggagaggaccgcatgcagccaccgcgagg</t>
  </si>
  <si>
    <t>tgcagtctgcactgcatgtgctcttggcccaggaaggagaggaccgcatgcagccaccgcgggg</t>
  </si>
  <si>
    <t>tgcagtctgcactgcggacatccctctggccagtggccactgtttgttccgcgcatccatcagt</t>
  </si>
  <si>
    <t>tgcagtctgcactgcggacatccctctggccagtggccactgtttgttccgctcatccatcagt</t>
  </si>
  <si>
    <t>tgcagtctgcactggaggctcgggctcaaggtgctgccgccgctgttcggttagccagcggcgt</t>
  </si>
  <si>
    <t>tgcagtctgcactggaggctcggtctcaaggtgctgccgccgctgttcggttagccagcggcgt</t>
  </si>
  <si>
    <t>tgcagtctgcactggttttgtacatggccagtcattgcagtgttcttggagcgggaatactttg</t>
  </si>
  <si>
    <t>tgcagtctgcactggttttgtacatggccagtcgttgcagtgttcttggagcgggaatactttg</t>
  </si>
  <si>
    <t>tgcagtctgcatccatgatccatgcctaccaacgtgacacatacacgtgcgtggttggtacaat</t>
  </si>
  <si>
    <t>tgcagtctgcatccatgatccatgcctaccaacgtgacacatgcacgtgcgtggttggtacaat</t>
  </si>
  <si>
    <t>tgcagtctgcatcgcggtggcatagcatgtggtttgccacatgcagagtgaactgtcactagca</t>
  </si>
  <si>
    <t>tgcagtctgcatcgcggtggcatggcatgtggtttgccacatgcagagtgaactgtcactagca</t>
  </si>
  <si>
    <t>tgcagtctgcatgcggttgcctcagccagtacagaccgtaccgctcgcgtcagtcatgatgtag</t>
  </si>
  <si>
    <t>tgcagtctgcatgcggttgcctcagccagtacagaccgtaccgctcgcgtccgtcatgatgtag</t>
  </si>
  <si>
    <t>tgcagtctgcatggcattatgaacacgacgacgactccccatccgctaccgacaatgacgtcca</t>
  </si>
  <si>
    <t>tgcagtctgcatggcattatgaacacgacgacgactccccatccgctaccgacaatgccgtcca</t>
  </si>
  <si>
    <t>tgcagtctgcattgaagcatgcttcctgtttccagattgtgctacagcctactctttctaaact</t>
  </si>
  <si>
    <t>tgcagtctgcattgaagcatgcttcctgtttccagattgtgctacatcctactctttctaaact</t>
  </si>
  <si>
    <t>tgcagtctgccaataaaatgaaaaaaaggaaaacaaaatttaatctcaaagacagttaactgta</t>
  </si>
  <si>
    <t>tgcagtctgccaataaaatggaaaaaaggaaaacaaaatttaatctcaaagacagttaactgta</t>
  </si>
  <si>
    <t>tgcagtctgccaatggccatgagggaggaaggtggtgtgaggtgcacgcgacgcgagcggagac</t>
  </si>
  <si>
    <t>tgcagtctgccaatggccatgagggagggaggtggtgtgaggtgcacgcgacgcgagcggagac</t>
  </si>
  <si>
    <t>tgcagtctgcccctgtgtcgactgtcgacatcctcctcctcctatggccatcccctgccgccgc</t>
  </si>
  <si>
    <t>tgcagtctgcccctgtgtcgactgtcgacctcctcctcctcctatggccatcccctgccgccgc</t>
  </si>
  <si>
    <t>tgcagtctgccgagcgcacgcaggagagcttaaactgaatcgcctctcgccctctcgacgccag</t>
  </si>
  <si>
    <t>tgcagtctgccgagcgcacgcaggagagcttaaactgaatcgcttctcgccctctcgacgccag</t>
  </si>
  <si>
    <t>tgcagtctgccgagcgcacgcaggagagcttaaactgaatcgtctctcgccctctcgacgacag</t>
  </si>
  <si>
    <t>tgcagtctgccgagcgcacgcaggggagcttaaactgaatcgtctctcgccctctcgacgacag</t>
  </si>
  <si>
    <t>tgcagtctgccgcccagtgtccgccagtgaggcatcggaggcacctccctctgagtgactccag</t>
  </si>
  <si>
    <t>tgcagtctgccgcccagtgtctgccagtgaggcatcggaggcacctccctctgagtgactccag</t>
  </si>
  <si>
    <t>tgcagtctgcctgctgtatgtggacctttcacggtctgtgatggcaacgcaagcccattatttt</t>
  </si>
  <si>
    <t>tgcagtctgcctgctgtatgtggacctttcacggtctgtgatggcaatgcaagcccattatttt</t>
  </si>
  <si>
    <t>tgcagtctgccttcccagtcatcggagcggtagggtctcgctggagctctacattggcaggaga</t>
  </si>
  <si>
    <t>tgcagtctgccttcccagtcatcggagcggtagggtcttgctggagctctacattggcaggaga</t>
  </si>
  <si>
    <t>tgcagtctgcgcaccacccatcgtgctccctcctcacacttgatgcaatctcccgcagcacgtc</t>
  </si>
  <si>
    <t>tgcagtctgcgcaccgcccatcgtgctccctcctcacacttgatgcaatctcccgcagcacgtc</t>
  </si>
  <si>
    <t>tgcagtctgcgcagtgccgaagcagatcagcgacgagcagaccatggtgcatgctagtcgacag</t>
  </si>
  <si>
    <t>tgcagtctgcgcagtgccgaagcagatcagcgacgagcagatcatggtgcatgctagtcgacag</t>
  </si>
  <si>
    <t>tgcagtctgcgctctatagatctacagcctgcaacaccattggcatcaggagtagtcaccactc</t>
  </si>
  <si>
    <t>tgcagtctgcgctctatcgatctacagcctgcaacaccattggcatcaggagtagtcaccactc</t>
  </si>
  <si>
    <t>tgcagtctgcggaacaaaacactctcttttccctctaaccacccaatcctatatccatcagcat</t>
  </si>
  <si>
    <t>tgcagtctgcggaacaaaacactctcttttccctctaaccacccaatcctatatccatcagcgt</t>
  </si>
  <si>
    <t>tgcagtctgcggtgttgaatgtgaagcacctatattggctcatcgagaggatggtcgatctgag</t>
  </si>
  <si>
    <t>tgcagtctgcggtgttgaatgtgaagcacctgtattggctcatcgagaggatggtcgatctgag</t>
  </si>
  <si>
    <t>tgcagtctgcgtccaaggccaacctatctgcgtacaagctttcagcctggacatgcgaccctcg</t>
  </si>
  <si>
    <t>tgcagtctgcgtccaaggccgacctatctgcgtacaagctttcagcctggacatgcgaccctcg</t>
  </si>
  <si>
    <t>tgcagtctgcgtctataagtccgatctgcggaaggggatcctgtgatggtcgatggattcaaca</t>
  </si>
  <si>
    <t>tgcagtctgcgtctataagtctgatctgcggaaggggatcctgtgatggtcgatggattcaaca</t>
  </si>
  <si>
    <t>tgcagtctgctaatagcctaataaagattcagcgaccttttcctcgctaaagttgcacgataac</t>
  </si>
  <si>
    <t>tgcagtctgttaatagcctaataaagattcagcgaccttttcctcgctaaagttgcacgataac</t>
  </si>
  <si>
    <t>tgcagtctgctacgccaacggcaacgccctcccccgacttaacgttcaccttcctatttatttc</t>
  </si>
  <si>
    <t>tgcagtctgctacgtcaacggcaacgccctcccccgacttaacgttcaccttcctatttatttc</t>
  </si>
  <si>
    <t>tgcagtctgctagtactactgcctgaccccgacgcgcagtccaacccaaggcgcaccatgtcct</t>
  </si>
  <si>
    <t>tgcagtctgctagtagtactgcctgaccccgacgcgcagtccaacccaaggcgcaccatgtcct</t>
  </si>
  <si>
    <t>tgcagtctgctagtgatgacgatcggtagcagtagtgtcagtgtgtacccattccatgcgatgc</t>
  </si>
  <si>
    <t>tgcagtctgctagtgatgacgatcggtagcagtagtgtcagtgtgtacccattccatgcgatgg</t>
  </si>
  <si>
    <t>tgcagtctgctcagtgctcaccaactccgtggttcgcgacaaacgggagctggcatgtcacgtg</t>
  </si>
  <si>
    <t>tgcagtctgctcagtgctcaccagctccgtggttcgcgacaaacgggagctggcatgtcacgtg</t>
  </si>
  <si>
    <t>tgcagtctgctccgtgcacttcagcggcgccgcacggcgagatcttgaccgtctcgtgcgtgcc</t>
  </si>
  <si>
    <t>tgcagtctgctccgtgcatttcagcggcgccgcacggcgagatcttgaccgtctcgtgcgtgcc</t>
  </si>
  <si>
    <t>tgcagtctgctcgctcgcgattgcgattcccaccagtcccccagacccagacacgaaacccacc</t>
  </si>
  <si>
    <t>tgcagtctgctcgctcgcgattgcgattcccaccagtcccccagccccagacacgaaacccacc</t>
  </si>
  <si>
    <t>tgcagtctgctctagctctagaaatcgttacataaaagaacgtaaagaacgacagaggaagtgt</t>
  </si>
  <si>
    <t>tgcagtctgctctagctctagaaatcgttacataaaataacgtaaagaacgacagaggaagtgt</t>
  </si>
  <si>
    <t>tgcagtctgctgagtgatgactactagtactgatgaagaaaagattgggtttctcagtttctct</t>
  </si>
  <si>
    <t>tgcagtctgctgagtgatggctactagtactgatgaagaaaagattgggtttctcagtttctct</t>
  </si>
  <si>
    <t>tgcagtctgctgggcgccatggtcgatcgggcctgctcccgtgaccagagaaaggagaagcccc</t>
  </si>
  <si>
    <t>tgcagtctgctgggcgccatggtcgatcgggcctgctcccgtgaccagagaaaggagaaggccc</t>
  </si>
  <si>
    <t>tgcagtctgctgtagccattttgtagaggcggttaggatctctggaccatttgaagccaaaacc</t>
  </si>
  <si>
    <t>tgcagtctgctgtagcctttttgtagaggcggttaggatctctggaccatttgaagccaaaacc</t>
  </si>
  <si>
    <t>tgcagtctgcttgcttgcactggacctatctgtctatctatccctcatcccctgtgtgcttgcc</t>
  </si>
  <si>
    <t>tgcagtctgcttgcttgcactggacctatctgtttatctatccctcatcccctgtgtgcttgcc</t>
  </si>
  <si>
    <t>tgcagtctggaaaacagaatcaaataattcaattgtttggttcgtgtaaggtaacactgccaga</t>
  </si>
  <si>
    <t>tgcagtctggaaaacagaatcaaataattcaattgtttggttcgtgtaaggttacactgccaga</t>
  </si>
  <si>
    <t>tgcagtctggaaaatcttccatcctccttaatggcatccctggaaagtggatcacttgccgcaa</t>
  </si>
  <si>
    <t>tgcagtctggaaaatcttccatcctccttaattgcatccctggaaagtggatcacttgccgcaa</t>
  </si>
  <si>
    <t>tgcagtctggaaaccaagttgtattacctacgaattcgttgttgacaaacgccacgctggcgtg</t>
  </si>
  <si>
    <t>tgcagtctggaaaccaagttgtattacctacgaatttgttgttgacaaacgccacgctggcgtg</t>
  </si>
  <si>
    <t>tgcagtctggaataaggtaaacaaaatccgctcaatgcctcaatccataccagtctttctctct</t>
  </si>
  <si>
    <t>tgcagtctggagtaaggtaaacaaaatccgctcaatgcctcaatccataccagtctttctctct</t>
  </si>
  <si>
    <t>tgcagtctggaatgcaatgtgccgctgctcgccatgattaaatgcgcgtgtcagcatgtgtgca</t>
  </si>
  <si>
    <t>tgcagtctggaatgcaatgtgccgctgctcgccatgattgaatgcgcgtgtcagcatgtgtgca</t>
  </si>
  <si>
    <t>tgcagtctggacgggcatgaccctaagcaactgtttccgtggttgcgacttgcgaatcctgcca</t>
  </si>
  <si>
    <t>tgcagtctggacgggcatgaccctaagcaactgtttctgtggttgcgacttgcgaatcctgcca</t>
  </si>
  <si>
    <t>tgcagtctggacgggcgcacgatcgagcctcagccgtcgagagacccgagaccgcctcctccga</t>
  </si>
  <si>
    <t>tgcagtctggacgggcgcacgatcgagcctcagccgtcgagagacccgagaccgcctcctccgc</t>
  </si>
  <si>
    <t>tgcagtctggctgtatataaatagcaccatatccagatcaaagaaacacaatgaaggaactgag</t>
  </si>
  <si>
    <t>tgcagtctggctgtatataaatagcaccatatccagatcaaagaaacacagtgaaggaactgag</t>
  </si>
  <si>
    <t>tgcagtctggctgtgtataaatagcaccatatatccacatcaaagaaacacaatgaatcgaagg</t>
  </si>
  <si>
    <t>tgcagtctggctgtgtataaatagcaccatatatccacatcaaagaaacacagtgaatcgaagg</t>
  </si>
  <si>
    <t>tgcagtctgggctctggggtccccatacatgacagcaatgggaggggagccacagggatagctg</t>
  </si>
  <si>
    <t>tgcagtctgggctctggggtctccatacatgacagcaatgggaggggagccacagggatagctg</t>
  </si>
  <si>
    <t>tgcagtctgtaatgaacaactcttttttccttactcacatctaggtgctgttgaaatataatat</t>
  </si>
  <si>
    <t>tgcagtctgtaatgaacaactcttttttccttactcacatctaggtgctgttgaactataatat</t>
  </si>
  <si>
    <t>tgcagtctgtaatttctctgatgatgatatcaatcaagagcacgatgaatgcattccgtacata</t>
  </si>
  <si>
    <t>tgcagtctgtaatttctctgatgatgatatcaatcaagagcatgatgaatgcattccgtacata</t>
  </si>
  <si>
    <t>tgcagtctgtaatttgggattcttattctctcattgcagctacttgctgctaataataaaggtt</t>
  </si>
  <si>
    <t>tgcagtctgtaatttgggattcttattctctcattgcagctacttgctgctagtaataaaggtt</t>
  </si>
  <si>
    <t>tgcagtctgtacaagctatgaccctctgctcaactatataaaatatatacgtatacagaacaca</t>
  </si>
  <si>
    <t>tgcagtctgtacaagctatgaccctctgctcaactatataaaatatatacgtatacagaactca</t>
  </si>
  <si>
    <t>tgcagtctgtacgcggcatcatcacaggggatccctgcctctcgccctcccatttgagcacagc</t>
  </si>
  <si>
    <t>tgcagtctgtacgcggcatcatcacaggggatccctgcctctcgccctcgcatttgagcacagc</t>
  </si>
  <si>
    <t>tgcagtctgtactccactcatgcatggtacgtacagctgagaattaatactgtgctctagcaag</t>
  </si>
  <si>
    <t>tgcagtctgtactcctctcatgcatggtacgtacagctgagaattaatactgtgctctagcaag</t>
  </si>
  <si>
    <t>tgcagtctgtagctggagaatgggcgactcgcgggtgagcgctgcccgtgctcggtgtaatgag</t>
  </si>
  <si>
    <t>tgcagtctgtagctggagaatgggcgactcgcgggtgagcgctgcccgtgctcggtgtcatgag</t>
  </si>
  <si>
    <t>tgcagtctgtagggagcagtatatatagagcgatttcagcgatggtgttattccccatcgtcca</t>
  </si>
  <si>
    <t>tgcagtctgtagggtgcagtatatatagagcgatttcagcgatggtgttattccccatcgtcca</t>
  </si>
  <si>
    <t>tgcagtctgtagggcggctagcagcgtacctcgcgtggaggattcctcctctccgcgggggaca</t>
  </si>
  <si>
    <t>tgcagtctgtagggcggctggcagcgtacctcgcgtggaggattcctcctctccgcgggggaca</t>
  </si>
  <si>
    <t>tgcagtctgtagtagacttgtaatcttatctctcccacatgttttttcgagaacatgcattaca</t>
  </si>
  <si>
    <t>tgcagtctgtagtagacttgtaatcttatctcccccacatgttttttcgagaacatgcattaca</t>
  </si>
  <si>
    <t>tgcagtctgtagtagacttgtaatcttatctctcccacatgtttttttttcgagaacgtgcatt</t>
  </si>
  <si>
    <t>tgcagtctgtagtagatttgtaatcttatctctcccacatgtttttttttcgagaacgtgcatt</t>
  </si>
  <si>
    <t>tgcagtctgtagttttcattttcattgcgggtactgtaagcaaaacacagtgtaaaagacttga</t>
  </si>
  <si>
    <t>tgcagtctgtagttttcattttcattgcgggtactgtaagcaaaacacggtgtaaaagacttga</t>
  </si>
  <si>
    <t>tgcagtctgtatcctgctaatccgatgttcttcagtctttgcggcagattagattagaaggaat</t>
  </si>
  <si>
    <t>tgcagtctgtatcctgctaatctgatgttcttcagtctttgcggcagattagattagaaggaat</t>
  </si>
  <si>
    <t>tgcagtctgtcccactcaagtgcagaagcccacttcgtgcagaattgtctcatcaatgtttgcc</t>
  </si>
  <si>
    <t>tgcagtctgtcccactcaagtgcagaagcccacttcgtgcagaattgtctcatcattgtttgcc</t>
  </si>
  <si>
    <t>tgcagtctgtctgagcagacagagcggtgcagcagcctgcacatttgacctatacgagcgattg</t>
  </si>
  <si>
    <t>tgcagtctgtctgagcagacagagcggtgcagcagcctgcgcatttgacctatacgagcgattg</t>
  </si>
  <si>
    <t>tgcagtctgtgcagcagcaacacttgggataggaatatataccacccattgattgatatcaatc</t>
  </si>
  <si>
    <t>tgcagtctgtgcagcagcagcacttgggataggaatatataccacccattgattgatatcaatc</t>
  </si>
  <si>
    <t>tgcagtctgtggtatcgatcgagtgcctagaggagaaaacctcttaataaaaacctatcagcat</t>
  </si>
  <si>
    <t>tgcagtctgtggtatcgatcgagtgcctagaggataaaacctcttaataaaaacctatcagcat</t>
  </si>
  <si>
    <t>tgcagtctgtgtccttatggacttccatgcacagcataaattctcatgaaatttgtgcatgtta</t>
  </si>
  <si>
    <t>tgcagtctgtgtccttatggacttccatgcacagcataaattctcgtgaaatttgtgcatgtta</t>
  </si>
  <si>
    <t>tgcagtctgtgtgcaccaggctggacagaaaagaggagcagagcaacgaggccaacaccacaac</t>
  </si>
  <si>
    <t>tgcagtctgtgtgcaccaggctggacagaaaagaggagcagagcaacgaggccaactccacaac</t>
  </si>
  <si>
    <t>tgcagtctgtgttgccttccaactgttcggaatggttaatcagtgtcctctgcgcctcctcctt</t>
  </si>
  <si>
    <t>tgcagtctgtgttgccttccaactgtttggaatggttaatcagtgtcctctgcgcctcctcctt</t>
  </si>
  <si>
    <t>tgcagtctgttatcaagaagaagtatgggcaggatgccaccaacgttggtgatgagggtggttt</t>
  </si>
  <si>
    <t>tgcagtctgttatcaagaagaagtatgggcaggatgccaccaatgttggtgatgagggtggttt</t>
  </si>
  <si>
    <t>tgcagtctgttgaactgcactgtttggccctggtccagcacctgcctaatctactaatgaacga</t>
  </si>
  <si>
    <t>tgcagtctgttgaactgcactgtttgtccctggtccagcacctgcctaatctactaatgaacga</t>
  </si>
  <si>
    <t>tgcagtctgttgggggaacgccattcactcgacacctcaccctcagacttgtcctgggcaggac</t>
  </si>
  <si>
    <t>tgcagtctgttgggggaacgcctttcactcgacacctcaccctcagacttgtcctgggcaggac</t>
  </si>
  <si>
    <t>tgcagtcttaaacttggcgctgagaggaaggcaccatccttccattgcgaagatgacagaaggc</t>
  </si>
  <si>
    <t>tgcagtcttgaacttggcgctgagaggaaggcaccatccttccattgcgaagatgacagaaggc</t>
  </si>
  <si>
    <t>tgcagtcttaatactgacatgccagttcgtgcatgaaaactactaaaccacctaaaccattaaa</t>
  </si>
  <si>
    <t>tgcagtcttaatactgacatgccagttcgtgcatgaaaactactaaaccacctaaaccattcaa</t>
  </si>
  <si>
    <t>tgcagtcttaattggcacacgaacttttattgcataacttccaatgcttccaacatgtatttcc</t>
  </si>
  <si>
    <t>tgcagtcttaattggcacacgaacttttattgcataacttccaatgcttccaatatgtatttcc</t>
  </si>
  <si>
    <t>tgcagtcttaccaaccatggtccatggggccgcgatcagattcagaccatgcaaccccacgggt</t>
  </si>
  <si>
    <t>tgcagtcttaccaaccatggtccatgggggcgcgatcagattcagaccatgcaaccccacgggt</t>
  </si>
  <si>
    <t>tgcagtcttagaaaggatttttgcttggatggcacgctaacatgaacaagcatgcgtacgtcac</t>
  </si>
  <si>
    <t>tgcagtcttagaaaggatttttgcttggatggcatgctaacatgaacaagcatgcgtacgtcac</t>
  </si>
  <si>
    <t>tgcagtcttagagaagaatacgaattggaagaaagacatgattagatagaaaattacctgcaat</t>
  </si>
  <si>
    <t>tgcagtcttagagaagaatacgaattggaagaaagacatgattagatagaaaattacctgcact</t>
  </si>
  <si>
    <t>tgcagtcttatacagagttctaagtctatcactggcattccatcgagcatgtggtgggcttcgg</t>
  </si>
  <si>
    <t>tgcagtcttatacagagttctaagtctgtcactggcattccatcgagcatgtggtgggcttcgg</t>
  </si>
  <si>
    <t>tgcagtcttattgcatgacaccgagcacgagcaccgttaactgcaatacctccgtcccaacgaa</t>
  </si>
  <si>
    <t>tgcagtcttattgcatgacaccgagcacgagcaccgttaactgcaatgcctccgtcccaacgaa</t>
  </si>
  <si>
    <t>tgcagtcttcaaattagtactaacatgcatacttatatgattgtttccgctggatggaaacttc</t>
  </si>
  <si>
    <t>tgcagtcttcaaattagtactaacatgcatacttatctgattgtttccgctggatggaaacttc</t>
  </si>
  <si>
    <t>tgcagtcttcagaattcgtcagtcacagatcggtgcaggcggcatgaacctgcatcaccaaacc</t>
  </si>
  <si>
    <t>tgcagtcttcagaattcgtcagtcacagatcggtgcaggcggcctgaacctgcatcaccaaacc</t>
  </si>
  <si>
    <t>tgcagtcttcaggggctatccctagccttcctcttttctttttataatgacgaggcctctgggc</t>
  </si>
  <si>
    <t>tgcagtcttcaggggctatccctggccttcctcttttctttttataatgacgaggcctctgggc</t>
  </si>
  <si>
    <t>tgcagtcttcataattagccccaatttggagcgaggcttgcagccttgccctgacgttgtatcc</t>
  </si>
  <si>
    <t>tgcagtcttcataattagccccaatttggagcaaggcttgcagccttgccctgacgttgtatcc</t>
  </si>
  <si>
    <t>tgcagtcttcccatcgcagccgtccgtccgttttaatccaccaacaacggctgtcctctcccta</t>
  </si>
  <si>
    <t>tgcagtctttccatcgcagccgtccgtccgttttaatccaccaacaacggctgtcctctcccta</t>
  </si>
  <si>
    <t>tgcagtcttcgtgtttctgtacgtagagaccgacattcctataacttggccttttggactggac</t>
  </si>
  <si>
    <t>tgcagtctttgtgtttctgtacgtagagaccgacattcctataacttggccttttggactggac</t>
  </si>
  <si>
    <t>tgcagtcttctaatggacatttcagagaagactccagttttcttggaggggaggcggcggcaat</t>
  </si>
  <si>
    <t>tgcagtcttctaatggccatttcagagaagactccagttttcttggaggggaggcggcggcaat</t>
  </si>
  <si>
    <t>tgcagtcttctacgctagtttgaaaacctctgaccagctgctggatgggaaactgaagttattt</t>
  </si>
  <si>
    <t>tgcagtcttctacgctagtttgaaaacctctgatcagctgctggatgggaaactgaagttattt</t>
  </si>
  <si>
    <t>tgcagtcttctggattgagtgattgacaacagttcgtagatgagcggccgcaaggaccaatacc</t>
  </si>
  <si>
    <t>tgcagtcttcttgattgagtgattgacaacagttcgtagatgagcggccgcaaggaccaatacc</t>
  </si>
  <si>
    <t>tgcagtcttcttccatacggcgctcgctaccttcatcaccgcctctccatgatgccgtgccact</t>
  </si>
  <si>
    <t>tgcagtcttcttccatacggcgctcgctaccttcatcgccgcctctccatgatgccgtgccact</t>
  </si>
  <si>
    <t>tgcagtcttgaatatgtagatcttgcaactcaggacatctcgagaagtcaagaaaatcatcatt</t>
  </si>
  <si>
    <t>tgcagtcttgaatatgtagatcttgcaactcaggccatctcgagaagtcaagaaaatcatcatt</t>
  </si>
  <si>
    <t>tgcagtcttgattttgtaggaaatttggagatttttgtgctacagaacatccaggaaggaagac</t>
  </si>
  <si>
    <t>tgcagtcttgattttgtgggaaatttggagatttttgtgctacagaacatccaggaaggaagac</t>
  </si>
  <si>
    <t>tgcagtcttgcaacggtccagattctatcctgaagcattagccatgtgaagagcttgcattttg</t>
  </si>
  <si>
    <t>tgcagtcttgcagcggtccagattctatcctgaagcattagccatgtgaagagcttgcattttg</t>
  </si>
  <si>
    <t>tgcagtcttgcacatgcatgtgtatcacgtaatacaccagaactgagcaagcccagagaccctt</t>
  </si>
  <si>
    <t>tgcagtcttgcacatgcatgtgtatcacgtaatacaccagaagtgagcaagcccagagaccctt</t>
  </si>
  <si>
    <t>tgcagtcttgcacatgcccgctatccagacacactattacatgattcccaaataatacatgatg</t>
  </si>
  <si>
    <t>tgcagtcttgcacatgcccgctgtccagacacactattacatgattcccaaataatacatgatg</t>
  </si>
  <si>
    <t>tgcagtcttgcagaagcgtcgcgtttgacgcgcgcgcacaccagtggcagtcttgcagatggac</t>
  </si>
  <si>
    <t>tgcagtcttgcagaagcgtcgcgtttgacgtgcgcgcacaccagtggcagtcttgcagatggac</t>
  </si>
  <si>
    <t>tgcagtcttgctgttgcacccgatcgaccctgccttcacgccatgttcagtgccatgtccgccc</t>
  </si>
  <si>
    <t>tgcagtcttgctgttgcacccgatcgaccctgccttcgcgccatgttcagtgccatgtccgccc</t>
  </si>
  <si>
    <t>tgcagtcttggcatatcacatacaattcaaaggatgatcctaccactactacagtttttatttg</t>
  </si>
  <si>
    <t>tgcagtcttggcatatcacatacaattcaaaggatgatcctatcactactacagtttttatttg</t>
  </si>
  <si>
    <t>tgcagtcttggtttcaagtttattgccgctgttcgtacgtctggacttttgcgactaacaatga</t>
  </si>
  <si>
    <t>tgcagtcttggtttcatgtttattgccgctgttcgtacgtctggacttttgcgactaacaatga</t>
  </si>
  <si>
    <t>tgcagtcttgtagccagaacctgtgctgatggtaaactgtgaaagagggttagcaaattaagct</t>
  </si>
  <si>
    <t>tgcagtcttgtagccagaacctgtgctggtggtaaactgtgaaagagggttagcaaattaagct</t>
  </si>
  <si>
    <t>tgcagtcttgtcacgcagacggagaggcgtactgtcctcccgcaccaagttggcggctcagggg</t>
  </si>
  <si>
    <t>tgcagtcttgtctcgcagacggagaggcgtactgtcctcccgcaccaagttggcggctcagggg</t>
  </si>
  <si>
    <t>tgcagtcttgtcggccatgctagaggcgggcaacatggaggagcccgtgctctactggtgcagc</t>
  </si>
  <si>
    <t>tgcagtcttgtcggccatgctagcggcgggcaacatggaggagcccgtgctctactggtgcagc</t>
  </si>
  <si>
    <t>tgcagtcttgtcgtcgccgcttccacagtctaatggagtgttcctcatgcacccgtctctcctg</t>
  </si>
  <si>
    <t>tgcagtcttgtcgtcgccgcttccacagtctaatggagtgttcctcgtgcacccgtctctcctg</t>
  </si>
  <si>
    <t>tgcagtcttgtcttgaaacattggcagaaagaggaagtgaaaattcactggctgctgtgcttga</t>
  </si>
  <si>
    <t>tgcagtcttgtcttgaaacattggcagaaaggggaagtgaaaattcactggctgctgtgcttga</t>
  </si>
  <si>
    <t>tgcagtcttgtgtgctgccgaacatgtccgaggtgccacggttacccgtacgcacccagcaacc</t>
  </si>
  <si>
    <t>tgcagtcttgtgtgctgccgaacatgtccgaggtgccacggttacccgtacgcacccagcaccc</t>
  </si>
  <si>
    <t>tgcagtcttgttcgcatgaggcatggtcacatccgcattaggaaatcaagcatgattttagaga</t>
  </si>
  <si>
    <t>tgcagtcttgttcgcatgaggcatggtcacatctgcattaggaaatcaagcatgattttagaga</t>
  </si>
  <si>
    <t>tgcagtctttaaggcaattaagtagaagttgagattaaagaattaattagccagctagcagtta</t>
  </si>
  <si>
    <t>tgcagtctttaaggcaattaagtagaagttgagattaaggaattaattagccagctagcagtta</t>
  </si>
  <si>
    <t>tgcagtctttaatttagacaacaaatatatcatttaacacataggtttattttgttgcaatatc</t>
  </si>
  <si>
    <t>tgcagtctttaatttagacagcaaatatatcatttaacacataggtttattttgttgcaatatc</t>
  </si>
  <si>
    <t>tgcagtctttacttgcctgctcgacgcgccagaaatgcgcaaaaccaacaacgcagcagagtct</t>
  </si>
  <si>
    <t>tgcagtctttacttgcctgttcgacgcgccagaaatgcgcaaaaccaacaacgcagcagagtct</t>
  </si>
  <si>
    <t>tgcagtctttccagaccctgtctgtgcacaagccatgaggtcccgacctgcattggcaatagga</t>
  </si>
  <si>
    <t>tgcagtctttccagaccctgtctgtgcacaagccatgaggtcccgacctgcattggcgatagga</t>
  </si>
  <si>
    <t>tgcagtctttccttgcttctcaaaatacttacccagagcaatcttatatctcccaagttctgcc</t>
  </si>
  <si>
    <t>tgcagtctttccttgcttctcaaagtacttacccagagcaatcttatatctcccaagttctgcc</t>
  </si>
  <si>
    <t>tgcagtctttctcgcagcgctttgcacctatagcctgtcgcaaaaaagcaacttcaattaaccc</t>
  </si>
  <si>
    <t>tgcagtctttctcgcagcgctttgcacctatagcctgtcgcaaaagagcaacttcaattaaccc</t>
  </si>
  <si>
    <t>tgcagtctttgcacactgtttctgaattttggcattccttccataggcaccataggcaccgtct</t>
  </si>
  <si>
    <t>tgcagtctttgcacactgtttctgaattttggcattccttccataggcaccataggcactgtct</t>
  </si>
  <si>
    <t>tgcagtctttgttttgtcctcgacgatgacgatgacgacgacggctgtgacgcatgcagacgga</t>
  </si>
  <si>
    <t>tgcagtctttgttttgtcctcgacgatgacgatgacgacgacggctgtgacgcgtgcagacgga</t>
  </si>
  <si>
    <t>tgcagtcttttgtttgtttcggttgggcagcgtgtgtgtgcggttattttgggctccagggtgg</t>
  </si>
  <si>
    <t>tgcagtcttttgtttgtttcggttgggcagcgtgtgtgtgcggttattttgggctccatggtgg</t>
  </si>
  <si>
    <t>tgcagtctttttttatcctttaaagagtggttacagagacagcaatttgcgattagcatgcata</t>
  </si>
  <si>
    <t>tgcagtctttttttatcctttaaatagtggttacagagacagcaatttgcgattagcatgcata</t>
  </si>
  <si>
    <t>tgcagtgaaaaaaggctaaaagtggtcagcatgctgctagttcttctgtcaacagaacaatgaa</t>
  </si>
  <si>
    <t>tgcagtgagaaaaggctaaaagtggtcagcatgctgctagttcttctgtcaacagaacaatgaa</t>
  </si>
  <si>
    <t>tgcagtgaaaaacactgaacataatctctgtctgggagagatcacttgcttgacgaatgatgag</t>
  </si>
  <si>
    <t>tgcagtgaaaaacactgaatataatctctgtctgggagagatcacttgcttgacgaatgatgag</t>
  </si>
  <si>
    <t>tgcagtgaaaaacccacgaaaaaaaggtaattttaggtaactggagcccctagggtttaacaaa</t>
  </si>
  <si>
    <t>tgcagtgaaaaccccacgaaaaaaaggtaattttaggtaactggagcccctagggtttaacaaa</t>
  </si>
  <si>
    <t>tgcagtgaaaaacgcatgtgtttctctgaatcttactgcaagctttttgtttcagggagtactt</t>
  </si>
  <si>
    <t>tgcagtgaaaaacgcatgtgtttctctgaatcttacttcaagctttttgtttcagggagtactt</t>
  </si>
  <si>
    <t>tgcagtgaaaaggagatggtgtgggggggaaggcaaggggatggagattgcggtggttgtttgt</t>
  </si>
  <si>
    <t>tgcagtgaaaaggagatggtgtgtgggggaaggcaaggggatggagattgcggtggttgtttgt</t>
  </si>
  <si>
    <t>tgcagtgaaaattgttttcaccgctggtttggcatatgatatgtccgtgaaaaccatggtgctt</t>
  </si>
  <si>
    <t>tgcagtgaaaattgttttcaccgctggtttggcatatgatctgtccgtgaaaaccatggtgctt</t>
  </si>
  <si>
    <t>tgcagtgaaacaaaaccaacttgataagcagagaatcgtcccgaagaacgatctgtcttctagt</t>
  </si>
  <si>
    <t>tgcagtgatacaaaaccaacttgataagcagagaatcgtcccgaagaacgatctgtcttctagt</t>
  </si>
  <si>
    <t>tgcagtgaaacgcaacttgtaagtgccaacttgattgaagtcaaggaaacgtctcagaagaacg</t>
  </si>
  <si>
    <t>tgcagtgaaacgcaacttgtaagtgccaacttgattgaagtcaaggaaacgtctcagaagaatg</t>
  </si>
  <si>
    <t>tgcagtgaaagagaaggtggacgtgaaactccaggagctcaaagacgccatgtctggtggatca</t>
  </si>
  <si>
    <t>tgcagtgaaagagaaggtggacgtgaaactccaggagctcaaagacgccatttctggtggatca</t>
  </si>
  <si>
    <t>tgcagtgaaaggatagcatgtgtaaatgtagattcagtatactgccaaattatgtgcaggaagt</t>
  </si>
  <si>
    <t>tgcagtgaaaggatagcatgtgtaaatgtagattcagtatactgtcaaattatgtgcaggaagt</t>
  </si>
  <si>
    <t>tgcagtgaaaggattagttttcaccgccgttttttcaaccgttgtccgatttttattttgaaac</t>
  </si>
  <si>
    <t>tgcagtgaaagggttagttttcaccgccgttttttcaaccgttgtccgatttttattttgaaac</t>
  </si>
  <si>
    <t>tgcagtgaaagggaggtccagagctgccatatcatgagtatccagtcccagttcagtgaacttg</t>
  </si>
  <si>
    <t>tgcagtgaaagggaggtccagagctgccatatcatgagtatccagtcccagttcagtgaagttg</t>
  </si>
  <si>
    <t>tgcagtgaaatactagtgtgcacccgtcgatagcgctcgctcctctacatgctgccgcctgccg</t>
  </si>
  <si>
    <t>tgcagtgaaatgctagtgtgcacccgtcgatagcgctcgctcctctacatgctgccgcctgccg</t>
  </si>
  <si>
    <t>tgcagtgaaatgtttcgacacccaaagtaccaaaatagttaaaagtcaattgttttctgccact</t>
  </si>
  <si>
    <t>tgcagtgaaatgtttcgacacccaaagtcccaaaatagttaaaagtcaattgttttctgccact</t>
  </si>
  <si>
    <t>tgcagtgaaatgtttcgacacccaaagtcccaaactagttaaaagtcaattgttttttgccact</t>
  </si>
  <si>
    <t>tgcagtgaaatgtttcggcacccaaagtcccaaactagttaaaagtcaattgttttttgccact</t>
  </si>
  <si>
    <t>tgcagtgaaattattgtccttccaattacttcatcctttcctggggccaccctgtcctctacac</t>
  </si>
  <si>
    <t>tgcagtgaaattattgtccttccaattacttcatcctttcctggggccaccctgtcttctacac</t>
  </si>
  <si>
    <t>tgcagtgaacaaggaaatctaaaaattgccttatagatgtgtgggcagcatggaaggcaatata</t>
  </si>
  <si>
    <t>tgcagtgaacaaggaaatctgaaaattgccttatagatgtgtgggcagcatggaaggcaatata</t>
  </si>
  <si>
    <t>tgcagtgaacaccacagtgtcggatcgaagcacaaagtgcatcagacagaaacagaccatagga</t>
  </si>
  <si>
    <t>tgcagtgaacaccagagtgtcggatcgaagcacaaagtgcatcagacagaaacagaccatagga</t>
  </si>
  <si>
    <t>tgcagtgaacacgagcagaaacgcgtttaatttcaggtgaacgatttgccattgcgctaaaaat</t>
  </si>
  <si>
    <t>tgcagtgaccacgagcagaaacgcgtttaatttcaggtgaacgatttgccattgcgctaaaaat</t>
  </si>
  <si>
    <t>tgcagtgaacacgcgcagacacagcatttggcagcagttcatttcagttgaggcactgttgcag</t>
  </si>
  <si>
    <t>tgcagtgaacacgcgcagacacagcatttggcagcagttcgtttcagttgaggcactgttgcag</t>
  </si>
  <si>
    <t>tgcagtgaacattttatccgtgaagatagcatcatcagatgtcggtttccccattgatgtgtat</t>
  </si>
  <si>
    <t>tgcagtgaacattttatccgtgaagatagcatcatcggatgtcggtttccccattgatgtgtat</t>
  </si>
  <si>
    <t>tgcagtgaaccaagctatgatgaacgtgaaacacctcaaccaaacacaggtggttgcacctcct</t>
  </si>
  <si>
    <t>tgcagtgaaccaagctctgatgaacgtgaaacacctcaaccaaacacaggtggttgcacctcct</t>
  </si>
  <si>
    <t>tgcagtgaaccacaaatcgactcacttcgctttccaacaagactacaacagtggtggtgagaag</t>
  </si>
  <si>
    <t>tgcagtgaaccacaaatcgactcgcttcgctttccaacaagactacaacagtggtggtgagaag</t>
  </si>
  <si>
    <t>tgcagtgaaccactgggatcccatggaacatgcttctcactgatgtcaaatgatacctggaagg</t>
  </si>
  <si>
    <t>tgcagtgaaccactgggatcccatggaacatgcttctcactgatgtcaaatgatatctggaagg</t>
  </si>
  <si>
    <t>tgcagtgaaccagccgcgctcacaccatttgcatgctgtctgtgtatgtgcgcaggtgtacccg</t>
  </si>
  <si>
    <t>tgcagtgaaccagccgcgctcacatcatttgcatgctgtctgtgtatgtgcgcaggtgtacccg</t>
  </si>
  <si>
    <t>tgcagtgaaccaggtacggttgcccatcgatctacctagctagtcgatggagattgtaattagc</t>
  </si>
  <si>
    <t>tgcagtgaaccaggtacggttgccgatcgatctacctagctagtcgatggagattgtaattagc</t>
  </si>
  <si>
    <t>tgcagtgaaccaggtacggttgccgatcaacctcgctagtcgatcgagattctaattagccgtc</t>
  </si>
  <si>
    <t>tgcagtgaaccaggtacggttgccgatcaacctcgctagtggatcgagattctaattagccgtc</t>
  </si>
  <si>
    <t>tgcagtgaaccgctgctagcaggagaactctgcaacatcgacaagtataggcaagcatgacctg</t>
  </si>
  <si>
    <t>tgcagtgagccgctgctagcaggagaactctgcaacatcgacaagtataggcaagcatgacctg</t>
  </si>
  <si>
    <t>tgcagtgaaccgtagagccaagggagccgacgacctctaattacgagccgaggagtccgagtga</t>
  </si>
  <si>
    <t>tgcagtggaccgtagagccaagggagccgacgacctctaattacgagccgaggagtccgagtga</t>
  </si>
  <si>
    <t>tgcagtgaacgcttataatgaaatcgttcaaatcagtacgcgcgaatcgtgatggacatacgag</t>
  </si>
  <si>
    <t>tgcagtgaacgcttataatgaaatcgttcaaatcagtacgcgcgaatcgtgttggacatacgag</t>
  </si>
  <si>
    <t>tgcagtgaacgcttgttttgcaagctccacatgtgaatcacgtatccgtcgtcacgctcgtgcc</t>
  </si>
  <si>
    <t>tgcagtgaacgcttgttttgcaagctccacatgtgaattacgtatccgtcgtcacgctcgtgcc</t>
  </si>
  <si>
    <t>tgcagtgaacgtcagcctttgtgtgcatcacctgctttatccttgctttgtggaaaagaaacac</t>
  </si>
  <si>
    <t>tgcagtgaacgtcagcctttgtgtgcatcacctgctttatccttgctttgtggaaaagaaacat</t>
  </si>
  <si>
    <t>tgcagtgaacgtttttggtgcgctgccttgacagcggtgaaggccgtgcgcttcgtgacgctcg</t>
  </si>
  <si>
    <t>tgcagtgaacgtttttggtgcgctgccttgacagcggtgaaggccgtgcgtttcgtgacgctcg</t>
  </si>
  <si>
    <t>tgcagtgaactataatcactcgtcctcagctgtgccaccctgtgcgtggtgttttggtcatatc</t>
  </si>
  <si>
    <t>tgcagtgaactataatcactcgtcctcagctgtgccactctgtgcgtggtgttttggtcatatc</t>
  </si>
  <si>
    <t>tgcagtgaactataatcactcgtcctcagctgtgccactctgtgagtggtgttttttggtcatc</t>
  </si>
  <si>
    <t>tgcagtgaactataatcactcgtcctcagctgtgccactctgtgcgtggtgttttttggtcatc</t>
  </si>
  <si>
    <t>tgcagtgaactgaaacttttctacccagtcaacacaagatctgctcagcggacatgcccaggac</t>
  </si>
  <si>
    <t>tgcagtgaactgaaacttttctacccagtcaactcaagatctgctcagcggacatgcccaggac</t>
  </si>
  <si>
    <t>tgcagtgaactgcttgccttcaaggcatatcgtcgagcagctactgggcattgtgtaccttgat</t>
  </si>
  <si>
    <t>tgcagtgaactgcttgccttcaaggcatttcgtcgagcagctactgggcattgtgtaccttgat</t>
  </si>
  <si>
    <t>tgcagtgaacttctccatgaacgacggataacaggtcgcctggaataacaaaacaaaccgccag</t>
  </si>
  <si>
    <t>tgcagtgaacttctccatgaacgacggataacaggtcgcctggaataacaaaacaagccgccag</t>
  </si>
  <si>
    <t>tgcagtgaagaacacctgaacattctgccagatgcctagtttgggctacttcaggaattgagac</t>
  </si>
  <si>
    <t>tgcagtgaagaacacctgaacattctgtcagatgcctagtttgggctacttcaggaattgagac</t>
  </si>
  <si>
    <t>tgcagtgaagaatgttgatcatttgatcattagcagtggaaacgtgcgtaaagagtgaacaaac</t>
  </si>
  <si>
    <t>tgcagtgaagaatgttgatcatttgatcattagcggtggaaacgtgcgtaaagagtgaacaaac</t>
  </si>
  <si>
    <t>tgcagtgaagaccacctcagcgccctcaccgacgacatcctgttcctcatcttgcgccgtttcg</t>
  </si>
  <si>
    <t>tgcagtgaagaccgcctcagcgccctcaccgacgacatcctgttcctcatcttgcgccgtttcg</t>
  </si>
  <si>
    <t>tgcagtgaagagaggtcaacaacgatgccattggtatggccgttgtcgaggttgttcctctctc</t>
  </si>
  <si>
    <t>tgcagtgaagagaggtcaacaacgatgccattggtattgccgttgtcgaggttgttcctctctc</t>
  </si>
  <si>
    <t>tgcagtgaagagtgagagacagagcatgcaccaggacgctgcttgccgagggaggagatcgaag</t>
  </si>
  <si>
    <t>tgcagtgaagagtgagagagagagcatgcaccaggacgctgcttgccgagggaggagatcgaag</t>
  </si>
  <si>
    <t>tgcagtgaagatctgccattttaaggttctctatttctagtaaatacattgcgatatgctctat</t>
  </si>
  <si>
    <t>tgcagtgaagatctgccattttaaggttgtctatttctagtaaatacattgcgatatgctctat</t>
  </si>
  <si>
    <t>tgcagtgaagcaaatttggtgagtcaagttcacaacttgacattaaatttgacaattgggaact</t>
  </si>
  <si>
    <t>tgcagtgaagcaaatttggtgagtcgagttcacaacttgacattaaatttgacaattgggaact</t>
  </si>
  <si>
    <t>tgcagtgaagcaatcttagcttgcttgctttactttggtatcatctgtctctgatgaaaagaaa</t>
  </si>
  <si>
    <t>tgcagtgaagcaatcttagtttgcttgctttactttggtatcatctgtctctgatgaaaagaaa</t>
  </si>
  <si>
    <t>tgcagtgaagcacaatcgaactgcacagattatgaaaagttgcaggctgccctatgcgaagttg</t>
  </si>
  <si>
    <t>tgcagtgaagcacaatcgaactgcacagattatgaaaagttgcaggttgccctatgcgaagttg</t>
  </si>
  <si>
    <t>tgcagtgaagcggagcttcaagtgtgcgagtctgtggctctgtgccagcacaagaacatgatga</t>
  </si>
  <si>
    <t>tgcagtgaagcggagcttcaagtgtgcgggtctgtggctctgtgccagcacaagaacatgatga</t>
  </si>
  <si>
    <t>tgcagtgaagctcgtttgagccgtcttcacgggactaggatcagaccgtatacttgcatgggtg</t>
  </si>
  <si>
    <t>tgcagtgaagctcgttttagccgtcttcacgggactaggatcagaccgtatacttgcatgggtg</t>
  </si>
  <si>
    <t>tgcagtgaaggcagcagagtgagatcgcgaaaccgtaaccgaccgtcgcacaagcacaaccgcg</t>
  </si>
  <si>
    <t>tgcagtgaaggcagcagagtgagatcgcgaaaccttaaccgaccgtcgcacaagcacaaccgcg</t>
  </si>
  <si>
    <t>tgcagtgaaggggaccgctgcggaacctagggcacggtgcactatagttggacaaaagtcccac</t>
  </si>
  <si>
    <t>tgcagtgaaggggcccgctgcggaacctagggcacggtgcactatagttggacaaaagtcccac</t>
  </si>
  <si>
    <t>tgcagtgaagggggtttggtaatcctcgtaagctaaagaaattcagagaagtcattgcatcact</t>
  </si>
  <si>
    <t>tgcagttaagggggtttggtaatcctcgtaagctaaagaaattcagagaagtcattgcatcact</t>
  </si>
  <si>
    <t>tgcagtgaaggtgtcacacctggtttctctacttctgacatagtttgaccagctctttaacact</t>
  </si>
  <si>
    <t>tgcagtgaaggtgtcacacctggtttctctacttctgacatagtttgaccagctctttaacagt</t>
  </si>
  <si>
    <t>tgcagtgaaggtgtgtttagcataaatcatttgatttgtgctaacacagtgactgttatggggc</t>
  </si>
  <si>
    <t>tgcagtgaaggtgtgtttggcataaatcatttgatttgtgctaacacagtgactgttatggggc</t>
  </si>
  <si>
    <t>tgcagtgaagtcgaccttcgctcattgttctctctcaagtctcgaatcaaataatgtttataca</t>
  </si>
  <si>
    <t>tgcagtgcagtcgaccttcgctcattgttctctctcaagtctcgaatcaaataatgtttataca</t>
  </si>
  <si>
    <t>tgcagtgaagtctgctggccttgagattggagacattgatctgtttgaactgaatgaggtctgt</t>
  </si>
  <si>
    <t>tgcagtgaagtctgctggccttgagattggagacattgatctgtttgagctgaatgaggtctgt</t>
  </si>
  <si>
    <t>tgcagtgaagtgaaatccagggtcctgagctgctatgtggagccacaccagcaatgatctccat</t>
  </si>
  <si>
    <t>tgcagtgaagtgaaatccagggtcctgagctgctatgtggagccacaccagcaatgttctccat</t>
  </si>
  <si>
    <t>tgcagtgaagtgcagtgtcactggggattgaatgataaagagcaccgcacgtggagtctgagcc</t>
  </si>
  <si>
    <t>tgcagtgaagtgcagtgtcattggggattgaatgataaagagcaccgcacgtggagtctgagcc</t>
  </si>
  <si>
    <t>tgcagtgaagtgcgggagtttgaatctcgaccaactgtttcccaatacatggatgctcctagtc</t>
  </si>
  <si>
    <t>tgcagtgaagtgcgggagtttgaatttcgaccaactgtttcccaatacatggatgctcctagtc</t>
  </si>
  <si>
    <t>tgcagtgaagtgcgggagtttgaatttcgaccaactgtctccccatacatggatgctcctagtc</t>
  </si>
  <si>
    <t>tgcagtgaagtgcgtgagtttgaatttcgaccaactgtctccccatacatggatgctcctagtc</t>
  </si>
  <si>
    <t>tgcagtgaataagcaatcggacgacaaaacaacattttgccgctgcactggaaaaatcaaaatc</t>
  </si>
  <si>
    <t>tgcagtgaataagcaattggacgacaaaacaacattttgccgctgcactggaaaaatcaaaatc</t>
  </si>
  <si>
    <t>tgcagtgaataattacacctttacgaagcgagatgctgacttttagtattaaggacttgcttga</t>
  </si>
  <si>
    <t>tgcagtgaataattacacctttacgaagcgagatgctgacttttagtattaagggcttgcttga</t>
  </si>
  <si>
    <t>tgcagtgaatactgaataccatccctccaactccaactgctctcgccttatcctcagttcctca</t>
  </si>
  <si>
    <t>tgcagtgaatactgaataccatccctccaactccaactgctctcgccttatcctcggttcctca</t>
  </si>
  <si>
    <t>tgcagtgaatataacatagatctccgattcgattcattacaaatatcaatttccagttctgatt</t>
  </si>
  <si>
    <t>tgcagtgaatataacatagatctccgattggattcattacaaatatcaatttccagttctgatt</t>
  </si>
  <si>
    <t>tgcagtgaatcagaaatacagcgttcaacccccctctatgcaaagttaaggcccgcgagcacta</t>
  </si>
  <si>
    <t>tgcagtgaatcagaaatacagcgttcaacccccctctatgcaaagttaaggcccgcgagtacta</t>
  </si>
  <si>
    <t>tgcagtgaatctctctcagtaacatctccaataccaggtagaccagatatttgagccatattac</t>
  </si>
  <si>
    <t>tgcagtgaatctctctcagtaacatctccaataccaggtagaccagatatttgagccatattag</t>
  </si>
  <si>
    <t>tgcagtgaatgaactccaacttaatttgttctgtttactaatcatagtgaactgctcaattatg</t>
  </si>
  <si>
    <t>tgcagtgaatgaactccaacttcatttgttctgtttactaatcatagtgaactgctcaattatg</t>
  </si>
  <si>
    <t>tgcagtgaatgactcggcggtcgtctgacgcgcactggctccgatcgtttgtagtacttgtctt</t>
  </si>
  <si>
    <t>tgcagtgaatgacttggcggtcgtctgacgcgcactggctccgatcgtttgtagtacttgtctt</t>
  </si>
  <si>
    <t>tgcagtgaatgactcggcgttcgtctgactccgatcgtttacacgtatatacttgtctcttccc</t>
  </si>
  <si>
    <t>tgcagtgaatgacttggcgttcgtctgactccgatcgtttacacgtatatacttgtctcttccc</t>
  </si>
  <si>
    <t>tgcagtgaatgagcagaataaacgattccataatctgggtttccatttcctactaccacctaac</t>
  </si>
  <si>
    <t>tgcagtgaatgagcagaataaacgattccataatctgggtttccatttcctgctaccacctaac</t>
  </si>
  <si>
    <t>tgcagtgaatgagcagagcgtctgaaaacaaggtgtcatgagatcagatccgaatgccagtgac</t>
  </si>
  <si>
    <t>tgcagtgagtgagcagagcgtctgaaaacaaggtgtcatgagatcagatccgaatgccagtgac</t>
  </si>
  <si>
    <t>tgcagtgaatgcagcagagtgagaccgcgaaacctcgccaaccgcgccacagacacaccgtctg</t>
  </si>
  <si>
    <t>tgcagtgaatgcagcagagtgagatcgcgaaacctcgccaaccgcgccacagacacaccgtctg</t>
  </si>
  <si>
    <t>tgcagtgaattatgatagaaattagttgaattagttgtttttcgaccacttaaatatatataga</t>
  </si>
  <si>
    <t>tgcagtgaattatgatagaaattagttgaattagttgtttttcgatcacttaaatatatataga</t>
  </si>
  <si>
    <t>tgcagtgaattcaagcacgacaacaacggtcatgacagcccacattgcattcttcccgattcct</t>
  </si>
  <si>
    <t>tgcagtgaattcaagcacgacaactacggtcatgacagcccacattgcattcttcccgattcct</t>
  </si>
  <si>
    <t>tgcagtgaattgatgttaaatggttacctgttttgtttgatgcagcaagttgtgtcaaatgagc</t>
  </si>
  <si>
    <t>tgcagtgaattgatgttaaatggttacctgttttgtttgatgcagcaagttgtgtcaagtgagc</t>
  </si>
  <si>
    <t>tgcagtgacaaagacagttgcataagccacaaagatcaccacccttgacagcaacgaagtacta</t>
  </si>
  <si>
    <t>tgcagtgacaaagacagttgtataagccacaaagatcaccacccttgacagcaacgaagtacta</t>
  </si>
  <si>
    <t>tgcagtgacaacaatcgttcatggtcagcaacagtggaccccttcagctaggttaacaatcgat</t>
  </si>
  <si>
    <t>tgcagtgacaacaatcgttcatggtcagcaacagtggaccccttcagctaggttagcaatcgat</t>
  </si>
  <si>
    <t>tgcagtgacaacaccacatcatcagttggagaaacgcattgcatcaggacgaggtcatcaacat</t>
  </si>
  <si>
    <t>tgcagtgacaacaccacatcatcagttggagaaacgtattgcatcaggacgaggtcatcaacat</t>
  </si>
  <si>
    <t>tgcagtgacaagcaatgatcgtgatggataacaaaccagtaaacgatcctgtgggattttcctg</t>
  </si>
  <si>
    <t>tgcagtgacaagcaatgatcgtgatggataacaaaccagtaaacgatcctgtgggattttcctt</t>
  </si>
  <si>
    <t>tgcagtgacaagtatgcggatgttcagaagctagcggcggtgccacagtcagatctgacgggaa</t>
  </si>
  <si>
    <t>tgcagtgacacgtatgcggatgttcagaagctagcggcggtgccacagtcagatctgacgggaa</t>
  </si>
  <si>
    <t>tgcagtgacacacatcggcacgtgaacagggaggaacatgacaattacatcgatctcgacaaag</t>
  </si>
  <si>
    <t>tgcagtgacacacatcggcacgtgaacagggaggaacatgacaattacatcgatctcgacaagg</t>
  </si>
  <si>
    <t>tgcagtgacaccgtttggtacagcagacggattgggcttcccgttagcagcttcctgctgttgc</t>
  </si>
  <si>
    <t>tgcagtgacaccgtttggtacatcagacggattgggcttcccgttagcagcttcctgctgttgc</t>
  </si>
  <si>
    <t>tgcagtgacacggtcctctgctgtgtgctccatgctacgtatcgtcactctcagatgttcatgt</t>
  </si>
  <si>
    <t>tgcagtgacacggtcctctgctgtgtgctccatgctacgtatcgtcgctctcagatgttcatgt</t>
  </si>
  <si>
    <t>tgcagtgacagaagcaatccatgacattttggaaccttttgagggccacatgcagagagaagct</t>
  </si>
  <si>
    <t>tgcagtgacagaagcaatccatgacattttggaaccttttgagggccacatgcagagagcagct</t>
  </si>
  <si>
    <t>tgcagtgacagagctctggagctcttcaccaggatggagtcaacagggcttatgcctaataaga</t>
  </si>
  <si>
    <t>tgcagtgacagagctctggagctcttcaccaggatggagtcaacagggtttatgcctaataaga</t>
  </si>
  <si>
    <t>tgcagtgacagatatgttttcactaccagttggtagctacaaccgctagtgatagggtgatata</t>
  </si>
  <si>
    <t>tgcagtgacagatatgttttcactgccagttggtagctacaaccgctagtgatagggtgatata</t>
  </si>
  <si>
    <t>tgcagtgacagcatgacaccgatcatgcccatgttctcgtccgccgagtcactggcatcgacct</t>
  </si>
  <si>
    <t>tgcagtgacagcatgacaccgatcatgcccatcttctcgtccgccgagtcactggcatcgacct</t>
  </si>
  <si>
    <t>tgcagtgacatatgtgctcacggctgcctatgtgtctgtcccctcgatacgaaaccaggaaaag</t>
  </si>
  <si>
    <t>tgcagtgacatatgtgctcacggctgcctctgtgtctgtcccctcgatacgaaaccaggaaaag</t>
  </si>
  <si>
    <t>tgcagtgacatcacacggaacgcgccagcgtcgtcgccgtttgggagcaaacacaatgtgcggc</t>
  </si>
  <si>
    <t>tgcagtgacatcacacggaacgcgccagcgtcgtcgccgtttgggagcaaacacaatgtgtggc</t>
  </si>
  <si>
    <t>tgcagtgacattttgcccctacacataaacaaatggctctcaccaatcagcatttgtcaatgtt</t>
  </si>
  <si>
    <t>tgcagtgacattttgcctctacacataaacaaatggctctcaccaatcagcatttgtcaatgtt</t>
  </si>
  <si>
    <t>tgcagtgaccaagatcacacagggttgcttgctttgctgttaatccttggccctcctccgatcc</t>
  </si>
  <si>
    <t>tgcagtgaccaagatcacacagggttgcttgctttgctgttaatccttggccctcgtccgatcc</t>
  </si>
  <si>
    <t>tgcagtgaccaattaaggcatcgttcgattatccaggaacgatgccctgaaatgattcccagct</t>
  </si>
  <si>
    <t>tgcagtgaccaattaaggcatcgttcggttatccaggaacgatgccctgaaatgattcccagct</t>
  </si>
  <si>
    <t>tgcagtgaccagcaggtaactaaactagactagaaaggcaaaggcaactaccatatctccatct</t>
  </si>
  <si>
    <t>tgcagtgaccagcaggtaactaaactagactagaaaggcaaaggcagctaccatatctccatct</t>
  </si>
  <si>
    <t>tgcagtgaccagtgaggccatcagctgatgtacagtgacatctgccatcaggtcggtacggcta</t>
  </si>
  <si>
    <t>tgcagtgaccagtgaggccatcagctgatgtacagtgacatctgccatcaggtcggtacgtcta</t>
  </si>
  <si>
    <t>tgcagtgaccatcctgcccaaccaaaaccgttgatgaaagaaaacaatggcatggaaaaatcat</t>
  </si>
  <si>
    <t>tgcagtgaccatcctgcccagccaaaaccgttgatgaaagaaaacaatggcatggaaaaatcat</t>
  </si>
  <si>
    <t>tgcagtgacccattcatcaatgttttcatgccaacgtcccagcatttgtagcctcagcttatgg</t>
  </si>
  <si>
    <t>tgcagtgacccattcatcaatgttttcatgccaacgtcccagcatttgtagcctcagcttgtgg</t>
  </si>
  <si>
    <t>tgcagtgaccccttcaaattttcttggcgagaaagggaggatgcagaaaccaggatggctataa</t>
  </si>
  <si>
    <t>tgcagtgcccccttcaaattttcttggcgagaaagggaggatgcagaaaccaggatggctataa</t>
  </si>
  <si>
    <t>tgcagtgaccctcagtgaatattcaaatgctacaagattaatactcaatggttcccgaaacttc</t>
  </si>
  <si>
    <t>tgcagtgaccctcagtgaatattcaaatgttacaagattaatactcaatggttcccgaaacttc</t>
  </si>
  <si>
    <t>tgcagtgaccgtactactgagaatgaagcaccacgattagaactgagaattcaagggaactctg</t>
  </si>
  <si>
    <t>tgcagtgaccgtactactgagaatgaagcaccacgattggaactgagaattcaagggaactctg</t>
  </si>
  <si>
    <t>tgcagtgaccgtgtatatgtggtttgtgctggtaaatgagatatgtttgatgttacatgtctcc</t>
  </si>
  <si>
    <t>tgcagtgaccgtgtatatgtggtttgtgctggtaaatgagatatgtttgatgttacatgtctct</t>
  </si>
  <si>
    <t>tgcagtgacctgaaatgacaaaacctctctcaaatctagtgctccaatcaaccaattctcaaac</t>
  </si>
  <si>
    <t>tgcagtgacctgaaatgacaaaacctctctcaaatctagtgctccactcaaccaattctcaaac</t>
  </si>
  <si>
    <t>tgcagtgacctttataatgtatgatggggctagtcggctagaaatcgaaaaagcaaaattacca</t>
  </si>
  <si>
    <t>tgcagtgacctttataatgtatgatggggctagtcggctagaaatcgaaaaagctaaattacca</t>
  </si>
  <si>
    <t>tgcagtgacctttccgtcttagttcttctctccttccaccgttgttctggatcctatcgctagt</t>
  </si>
  <si>
    <t>tgcagtggcctttccgtcttagttcttctctccttccaccgttgttctggatcctatcgctagt</t>
  </si>
  <si>
    <t>tgcagtgacgacgtcacagcacctggacggacagcaagagattagattagttttgctccaaatt</t>
  </si>
  <si>
    <t>tgcagtgacgacgtcacagcacctggacggacagcaagagattagattagttttgctccgaatt</t>
  </si>
  <si>
    <t>tgcagtgacgagagctgccgtgcattagctggggttcttcttttccttgatgatgctcgctcct</t>
  </si>
  <si>
    <t>tgcagtgacgagaggtgccgtgcattagctggggttcttcttttccttgatgatgctcgctcct</t>
  </si>
  <si>
    <t>tgcagtgacgagggttctatgaggtgttccagacagcatattattgaagcaagggatagcctca</t>
  </si>
  <si>
    <t>tgcagtgatgagggttctatgaggtgttccagacagcatattattgaagcaagggatagcctca</t>
  </si>
  <si>
    <t>tgcagtgacgaggtcagcagatttcaacgttcgtcagtgattaatttttaacaagatttaattt</t>
  </si>
  <si>
    <t>tgcagtgacgaggtgagcagatttcaacgttcgtcagtgattaatttttaacaagatttaattt</t>
  </si>
  <si>
    <t>tgcagtgacgagtaatgatcgagatggataacaaaccagtaaacgatcctgtgggagtttcctg</t>
  </si>
  <si>
    <t>tgcagtgacgagtaatgatcgagatggataacaaaccagtaaacgatcctgtgggattttcctg</t>
  </si>
  <si>
    <t>tgcagtgacgcaaccatctcatcggagcatcttatcgttgttgccaggcacttctcgacgttgg</t>
  </si>
  <si>
    <t>tgcagtgatgcaaccatctcatcggagcatcttatcgttgttgccaggcacttctcgacgttgg</t>
  </si>
  <si>
    <t>tgcagtgacgcatggatctcgtcctggaaatggtaagaaattccgagacgctgaactgcatcga</t>
  </si>
  <si>
    <t>tgcagtgatgcatggatctcgtcctggaaatggtaagaaattccgagacgctgaactgcatcga</t>
  </si>
  <si>
    <t>tgcagtgacgcctcatgctatcgctgccagtaaaatgttctacgcctgaggtgctaaaccaaca</t>
  </si>
  <si>
    <t>tgcagtgacgcctcatgctatcgctgccagtaaaatgttctacgcctgaggtgctaaaccgaca</t>
  </si>
  <si>
    <t>tgcagtgacgccttcagcgctagcgacgaactcctcgcctggcgatttgtgcgccccaaggaat</t>
  </si>
  <si>
    <t>tgcagtgacgccttcggcgctagcgacgaactcctcgcctggcgatttgtgcgccccaaggaat</t>
  </si>
  <si>
    <t>tgcagtgacgccttcctcgcgatgggcagatcggagggcactgccgccgatggcacggtggctg</t>
  </si>
  <si>
    <t>tgcagtgacgccttcctcgcgatgggcagatcggagggcactgccgccgatggcacggtggctt</t>
  </si>
  <si>
    <t>tgcagtgacgctgaattgctgatgccgcgtgttgctttccaaccatgtgagagttgtgaccagc</t>
  </si>
  <si>
    <t>tgcagtgatgctgaattgctgatgccgcgtgttgctttccaaccatgtgagagttgtgaccagc</t>
  </si>
  <si>
    <t>tgcagtgacggaatgcagcaatcaagctccttacaaccctaacctggtcggtacatagcagact</t>
  </si>
  <si>
    <t>tgcagtgacggaatgcagcaatcaagctccttacaaccctgacctggtcggtacatagcagact</t>
  </si>
  <si>
    <t>tgcagtgacggaggtttccttactttcgttgcctgctcaaatgaatatgatatctcaataagct</t>
  </si>
  <si>
    <t>tgcagtgacggaggtttccttactttcgttgcctgctcaaatgaatatggtatctcaataagct</t>
  </si>
  <si>
    <t>tgcagtgacggcaagtgccatggcttctcctctgctcgtagtcgtcgtcgtccctcctgtgatg</t>
  </si>
  <si>
    <t>tgcagtgacggcaagtgtcatggcttctcctctgctcgtagtcgtcgtcgtccctcctgtgatg</t>
  </si>
  <si>
    <t>tgcagtgacggcaccgtcactacagtagttaggtcgcccatctttcagctagtcttgtcttttc</t>
  </si>
  <si>
    <t>tgcagtgacggcaccgtcactacagtagtttggtcgcccatctttcagctagtcttgtcttttc</t>
  </si>
  <si>
    <t>tgcagtgacggtttatgaacatttgtttttgttgatgctgatcagatcaggcacgaattgctta</t>
  </si>
  <si>
    <t>tgcagtgacggtttatgaacatttgtttttgttgatgctgatcagatcaggcaggaattgctta</t>
  </si>
  <si>
    <t>tgcagtgacgtgctcgtcgagcaaccagcaatgtctctgcaccaagatcatatcagttcgttgg</t>
  </si>
  <si>
    <t>tgcagtgacgtgctcgtcgagcaaccagcaatgtctctgcaccaagatcatatcagtttgttgg</t>
  </si>
  <si>
    <t>tgcagtgacgtgctcgtcgagcaaccagcaatgtctctgcgccaaggtcatatcagtttgttcg</t>
  </si>
  <si>
    <t>tgcagtgacgtgcttgtcgagcaaccagcaatgtctctgcgccaaggtcatatcagtttgttcg</t>
  </si>
  <si>
    <t>tgcagtgacgttcgtccttccgccacaaccgcaaaatacgaggtcagcgagagctactgcaagg</t>
  </si>
  <si>
    <t>tgcagtgacgttcgtccttccgccacaaccgcaaaatacgaggtcagcgagagctgctgcaagg</t>
  </si>
  <si>
    <t>tgcagtgacgttttgcacctatacataagcaaatggctctcaccagtcagcatttgtcaatgtc</t>
  </si>
  <si>
    <t>tgcagtgacgttttgcacctatacataagcaaatggctctcgccagtcagcatttgtcaatgtc</t>
  </si>
  <si>
    <t>tgcagtgactactattggaatcgaacctggaaacttgctgcactgttctcctccaatttttttt</t>
  </si>
  <si>
    <t>tgcagtgactactattggaatcgaacctggaaacttgctgctctgttctcctccaatttttttt</t>
  </si>
  <si>
    <t>tgcagtgactatacttctgtaaaacaaaaacaaaaaaaaggacgtacccagtgtagagagctcc</t>
  </si>
  <si>
    <t>tgcagtgactatacttctgtaaaacaaaaacaaaaaaaagggcgtacccagtgtagagagctcc</t>
  </si>
  <si>
    <t>tgcagtgactccagcctgaaaggagaagaagatgctcgtgcgtctctgggcgcagctcctgctt</t>
  </si>
  <si>
    <t>tgcagtgactccagcctgaaaggagaaggagatgctcgtgcgtctctgggcgcagctcctgctt</t>
  </si>
  <si>
    <t>tgcagtgactctgtccgcacgtagagtgtatacgtggggtcctgggcgggccccgttccgtggg</t>
  </si>
  <si>
    <t>tgcagtgactctgtccgcatgtagagtgtatacgtggggtcctgggcgggccccgttccgtggg</t>
  </si>
  <si>
    <t>tgcagtgactgaagaggatagggaaaaggtccgccagagatcatcagtcatcaccagtccacac</t>
  </si>
  <si>
    <t>tgcagtgactgaagaggatagggaaacggtccgccagagatcatcagtcatcaccagtccacac</t>
  </si>
  <si>
    <t>tgcagtgactgactggattgataggtttcatgcattgctgccagaataaaccccacaatgatcg</t>
  </si>
  <si>
    <t>tgcagtgactggctggattgataggtttcatgcattgctgccagaataaaccccacaatgatcg</t>
  </si>
  <si>
    <t>tgcagtgactgaggaccagacggaatagccgctgcccatgtctgctctctaagaggtcgcaggc</t>
  </si>
  <si>
    <t>tgcagtgattgaggaccagacggaatagccgctgcccatgtctgctctctaagaggtcgcaggc</t>
  </si>
  <si>
    <t>tgcagtgactgctgttgccaccatatttcagaattttatataaaagattgtttaacaagcagat</t>
  </si>
  <si>
    <t>tgcagtgattgctgttgccaccatatttcagaattttatataaaagattgtttaacaagcagat</t>
  </si>
  <si>
    <t>tgcagtgactgggcttgcttggttgaggtggacaggggccctggctgtgtaactgcaccgattg</t>
  </si>
  <si>
    <t>tgcagtgactgggcttgcttggttgaggtggacaggggccctggctgtgtaactgcactgattg</t>
  </si>
  <si>
    <t>tgcagtgactgtgtatacgtggtctgtggtggaaaatgagatttgtttgacgttacatgcgtcc</t>
  </si>
  <si>
    <t>tgcagtgactgtgtatacgtggtctgtggtggaaaatgagatttgtttgacgttacatgtgtcc</t>
  </si>
  <si>
    <t>tgcagtgactgtgtatacgtggtttgtgctggtaaatgagatgtgtttgatgttacatgcgtcg</t>
  </si>
  <si>
    <t>tgcagtgactgtgtatacgttgtttgtgctggtaaatgagatgtgtttgatgttacatgcgtcg</t>
  </si>
  <si>
    <t>tgcagtgacttaattgcgcatgccgccgtcgatcgagacttaacttagctagacacacacaccg</t>
  </si>
  <si>
    <t>tgcagtgacttaattgcgcatgccgccgtcgatcgagacttaacttagctagacgcacacaccg</t>
  </si>
  <si>
    <t>tgcagtgacttcgtgtcagccgaacgcagccaaaagcacgcgtgggcctcacgacatggaaacg</t>
  </si>
  <si>
    <t>tgcagtgactttgtgtcagccgaacgcagccaaaagcacgcgtgggcctcacgacatggaaacg</t>
  </si>
  <si>
    <t>tgcagtgacttctacggttgtgggagatattcctttgctttttacggtcgcggaagcacggtct</t>
  </si>
  <si>
    <t>tgcagtgacttttacggttgtgggagatattcctttgctttttacggtcgcggaagcacggtct</t>
  </si>
  <si>
    <t>tgcagtgacttctcccaccagggtttcaaagtctgcataccctcatcaatgaggacaatgtgat</t>
  </si>
  <si>
    <t>tgcagtgacttctcccaccaggttttcaaagtctgcataccctcatcaatgaggacaatgtgat</t>
  </si>
  <si>
    <t>tgcagtgacttttttctgtcttgtccgaagctgacgggcgctaatctcgggtgcttcggctggg</t>
  </si>
  <si>
    <t>tgcagtgacttttttctgtcttgtccgacgctgacgggcgctaatctcgggtgcttcggctggg</t>
  </si>
  <si>
    <t>tgcagtgagaacaaaaacttgacaggaactgcaagatatgctagtgtgaacacccatcttggaa</t>
  </si>
  <si>
    <t>tgcagtgagaacaagaacttgacaggaactgcaagatatgctagtgtgaacacccatcttggaa</t>
  </si>
  <si>
    <t>tgcagtgagaatatatcggcagctgattctccgtcgctgccctcccgacgttgtgacatttagt</t>
  </si>
  <si>
    <t>tgcagtgagaatgtatcggcagctgattctccgtcgctgccctcccgacgttgtgacatttagt</t>
  </si>
  <si>
    <t>tgcagtgagaatgtgttcgtccagatatcagtcagctgtgttgattcagtgacgagttacctga</t>
  </si>
  <si>
    <t>tgcagtgggaatgtgttcgtccagatatcagtcagctgtgttgattcagtgacgagttacctga</t>
  </si>
  <si>
    <t>tgcagtgagaattcggccatgtcaaattctcgggtgtagctggccaagtaactgtgctagtctg</t>
  </si>
  <si>
    <t>tgcagtgaggattcggccatgtcaaattctcgggtgtagctggccaagtaactgtgctagtctg</t>
  </si>
  <si>
    <t>tgcagtgagaccagacgcgagacgaaacacgtctctctgctcagacctcgacgtcgaagccgaa</t>
  </si>
  <si>
    <t>tgcagtgagaccagacgcgagacgaaacacgtctctctgctcagacctggacgtcgaagccgaa</t>
  </si>
  <si>
    <t>tgcagtgagactggcaaaactggtgattgatgatgtttttacagcgccgtgcgacacctcggtc</t>
  </si>
  <si>
    <t>tgcagtgagactggcaaaactggtgattgatgatgtttttgcagcgccgtgcgacacctcggtc</t>
  </si>
  <si>
    <t>tgcagtgagagaaagttggccaggaaccaatttcacggaggtctcccttctcccgcacggggat</t>
  </si>
  <si>
    <t>tgcagtgagagaaagttggccaggaaccagtttcacggaggtctcccttctcccgcacggggat</t>
  </si>
  <si>
    <t>tgcagtgagagatggggagggggatccgcttttaccttttgatgaatcctgcctggccacatcc</t>
  </si>
  <si>
    <t>tgcagtgagagatggggaggtggatccgcttttaccttttgatgaatcctgcctggccacatcc</t>
  </si>
  <si>
    <t>tgcagtgagagcaacgaggcgagagatcgatcgatcagccatgacgcatctggcgcctcttccc</t>
  </si>
  <si>
    <t>tgcagtgagagcagcgaggcgagagatcgatcgatcagccatgacgcatctggcgcctcttccc</t>
  </si>
  <si>
    <t>tgcagtgagagcttgtatgaagatgaggagtttgagcagaggcaacttgcagcacttgttgttt</t>
  </si>
  <si>
    <t>tgcagtgagagcttgtatgaagatgaggagtttgagcagaggcaacttgcagtacttgttgttt</t>
  </si>
  <si>
    <t>tgcagtgagaggaaggaagcacccatgagtccgagaccaatcaatgaagcacacaacaaatcca</t>
  </si>
  <si>
    <t>tgcagtgagaggaaggaagcatccatgagtccgagaccaatcaatgaagcacacaacaaatcca</t>
  </si>
  <si>
    <t>tgcagtgagaggtgagcaacgctagggttatgatgaatggagataaagccaccactgggggtgg</t>
  </si>
  <si>
    <t>tgcagtgagaggtgagcagcgctagggttatgatgaatggagataaagccaccactgggggtgg</t>
  </si>
  <si>
    <t>tgcagtgagagtaagccgacaatctccctttcaaaagaaaggggcacgcctctgtcatcttccc</t>
  </si>
  <si>
    <t>tgcagtgagagtaagccgacaatcttcctttcaaaagaaaggggcacgcctctgtcatcttccc</t>
  </si>
  <si>
    <t>tgcagtgagatcagccttttctgctaggcattaggcaagtgcagcacttccaagttcaagatcg</t>
  </si>
  <si>
    <t>tgcagtgagatcagccttttctgctaggcattaggcaagtgcagcactttcaagttcaagatcg</t>
  </si>
  <si>
    <t>tgcagtgagatcatcaaaaaagaaatatggtttaggcagactgcccattcagttaattagttta</t>
  </si>
  <si>
    <t>tgcagtgagatcatcaaaaaataaatatggtttaggcagactgcccattcagttaattagttta</t>
  </si>
  <si>
    <t>tgcagtgagattgatcggatcagatcaaacaatttgtgatgcaggtgatcccaagaacgcgcac</t>
  </si>
  <si>
    <t>tgcagtgagattgattggatcagatcaaacaatttgtgatgcaggtgatcccaagaacgcgcac</t>
  </si>
  <si>
    <t>tgcagtgagcaagaagcagaggttgcagctccttttctgcccgatgtccaagcagcatccaggg</t>
  </si>
  <si>
    <t>tgcagtgagcaagaagcagaggttgcagctccttttctgcccgatgtccgagcagcatccaggg</t>
  </si>
  <si>
    <t>tgcagtgagcaagcatgcatgacatgagatcgtcttcgtcaacaatagaaccaacaattgctct</t>
  </si>
  <si>
    <t>tgcagtgagcaagcatgcatgacatgagatcgtcttcgtcaacaatggaaccaacaattgctct</t>
  </si>
  <si>
    <t>tgcagtgagcacatcctctgatgacgaagtctggactctccgcctgccccgtaggctcgatgct</t>
  </si>
  <si>
    <t>tgcagtgagcacatcctctgatgacgaagtctggactctccgcttgccccgtaggctcgatgct</t>
  </si>
  <si>
    <t>tgcagtgagcacggccaaacctcaacagtcaccacggcaccaccacggtattcagcatacgtct</t>
  </si>
  <si>
    <t>tgcagtgagcacgggcaaacctcaacagtcaccacggcaccaccacggtattcagcatacgtct</t>
  </si>
  <si>
    <t>tgcagtgagcagtaaaaccacttttgtagctcaatggcgttttactactcctcttttacccaag</t>
  </si>
  <si>
    <t>tgcagtgagcagtaaaaccacttttgtagctcaatggcgttttactactccttttttacccaag</t>
  </si>
  <si>
    <t>tgcagtgagcataattcaaagttaagataatccataaggtttcagaaagaaatggttccaatga</t>
  </si>
  <si>
    <t>tgcagtgagcataattcaaagttaagataatccatcaggtttcagaaagaaatggttccaatga</t>
  </si>
  <si>
    <t>tgcagtgagcatattgtactggccaatagccgtcatatccttcgctggaatgttcccaagcgat</t>
  </si>
  <si>
    <t>tgcagtgagcatattgtactggccaatagccgtcatatccttcgctggaatgttccccagcgat</t>
  </si>
  <si>
    <t>tgcagtgagcatgattcaaagtttaaagataatccatcaggtttcagaaagaaatgattggaat</t>
  </si>
  <si>
    <t>tgcagtgagcatgattcaaagtttaaagataatccatcaggtttcagaaagaaatggttggaat</t>
  </si>
  <si>
    <t>tgcagtgagccacgaagttggacggatggagctatggagggatgagggatagaacgccgtacgt</t>
  </si>
  <si>
    <t>tgcagtgagccacgaagttggacggatggagccatggagggatgagggatagaacgccgtacgt</t>
  </si>
  <si>
    <t>tgcagtgagccagtgacactatgcagcacgggtgacagacagacacgggtctgacacgtagttt</t>
  </si>
  <si>
    <t>tgcagtgagccagtgacactatgcagcacgggtgacagacagacacgggtctgacatgtagttt</t>
  </si>
  <si>
    <t>tgcagtgagccatcaagctcggaatccccaacatcatctgccgccatggcggcgccgcctctgt</t>
  </si>
  <si>
    <t>tgcagtgcgccatcaagctcggaatccccaacatcatctgccgccatggcggcgccgcctctgt</t>
  </si>
  <si>
    <t>tgcagtgagccatgccgacgagcacgagatatctctgtgcgaccccaactccgaggacgaccga</t>
  </si>
  <si>
    <t>tgcagtgagccatgccgacgagcacgagatatctctgtgcgaccccaactccgaggatgaccga</t>
  </si>
  <si>
    <t>tgcagtgagccccaccctcccaatcatcccccctcgagcatcacacaactacacaagtaaaaaa</t>
  </si>
  <si>
    <t>tgcagtgagccccaccctcccaatcatcgcccctcgagcatcacacaactacacaagtaaaaaa</t>
  </si>
  <si>
    <t>tgcagtgagccccgctcctaatccccacccctcacgacagggtcaaaaaaccaaatcacaattg</t>
  </si>
  <si>
    <t>tgcagtgagccccgctcctaatccccgcccctcacgacagggtcaaaaaaccaaatcacaattg</t>
  </si>
  <si>
    <t>tgcagtgagccgcgttgggagcccctgtatgtcagccagtgaggcacgctccgttgggtcaaga</t>
  </si>
  <si>
    <t>tgcagtgagccgtgttgggagcccctgtatgtcagccagtgaggcacgctccgttgggtcaaga</t>
  </si>
  <si>
    <t>tgcagtgagcgcgcacccatggtttctcatcggagtcaacgaaaagaagcttcctttggttaat</t>
  </si>
  <si>
    <t>tgcagtgagcgcgcgcccatggtttctcatcggagtcaacgaaaagaagcttcctttggttaat</t>
  </si>
  <si>
    <t>tgcagtgagcggcgcaacttcctgccgcagccgtcgcagtgcaccgaaaaaaaaaaaaaaaaaa</t>
  </si>
  <si>
    <t>tgcagtgagcggcgcaacttcctgccgcagccatcgcagtgcaccgaaaaaaaaaaaaaaaaaa</t>
  </si>
  <si>
    <t>tgcagtgagcggtcaggagcactaccacacctctgttccatggtacgacttatttgcaggtgac</t>
  </si>
  <si>
    <t>tgcagtgagcggtcaggagcactaccacacctctgttccatggtaggacttatttgcaggtgac</t>
  </si>
  <si>
    <t>tgcagtgagctctgcgcgtgcgcgtcacctgctgctggtggcacatggctcaccgaaaaaaaaa</t>
  </si>
  <si>
    <t>tgcagtgagctctgcgcgtgctcgtcacctgctgctggtggcacatggctcaccgaaaaaaaaa</t>
  </si>
  <si>
    <t>tgcagtgagcttgtacttaaggtatgctctgatgaaaggatctaactctccgtccatgacgcca</t>
  </si>
  <si>
    <t>tgcagtgagcttgtacttaaggtatgctctgatgaagggatctaactctccgtccatgacgcca</t>
  </si>
  <si>
    <t>tgcagtgaggaaaaccaaagcatgaaatggacagacaggccatgaaaccgacccctgagctcgt</t>
  </si>
  <si>
    <t>tgcagtgaggaaaaccaaagcatgaaatggccagacaggccatgaaaccgacccctgagctcgt</t>
  </si>
  <si>
    <t>tgcagtgaggaacacaattgcaggtgtcaagtctgaaactctgaatcagtgaaggcaatcatga</t>
  </si>
  <si>
    <t>tgcagtgaggaacataattgcaggtgtcaagtctgaaactctgaatcagtgaaggcaatcatga</t>
  </si>
  <si>
    <t>tgcagtgaggagaaatgcctcaaatccccttcggccttttccatactactctcttaacgatatt</t>
  </si>
  <si>
    <t>tgcagtgaggagaaatgcctcagatccccttcggccttttccatactactctcttaacgatatt</t>
  </si>
  <si>
    <t>tgcagtgaggagatggtggccacggttcaacaagtgttcccctgcgtggtcagcccgttccctt</t>
  </si>
  <si>
    <t>tgcagtgaggagatggtggccacggttcaacaagtgttcccctgcgtggtcagctcgttccctt</t>
  </si>
  <si>
    <t>tgcagtgaggatatgatgttctatgggcctctcgagaagtgcccagtatgtggtggtcagcttg</t>
  </si>
  <si>
    <t>tgcagtgaggatatgatgttctatgggcctctcgagaagtgtccagtatgtggtggtcagcttg</t>
  </si>
  <si>
    <t>tgcagtgaggccgtcgggatggaggctctccaggaggttggcacccacaccgttgcaacaccta</t>
  </si>
  <si>
    <t>tgcagtgaggccgtcgggatggagtctctccaggaggttggcacccacaccgttgcaacaccta</t>
  </si>
  <si>
    <t>tgcagtgaggcgaaacacatagctccaggctcttgagaattttccatcaccattcttcgaaaaa</t>
  </si>
  <si>
    <t>tgcagtgaggcgaaacacatagctccaggctcttgagaattttccatcactattcttcgaaaaa</t>
  </si>
  <si>
    <t>tgcagtgaggcgctctgaatttggtagatatagcatccccatgggtaagcatcagatgacgccc</t>
  </si>
  <si>
    <t>tgcagtgaggtgctctgaatttggtagatatagcatccccatgggtaagcatcagatgacgccc</t>
  </si>
  <si>
    <t>tgcagtgagggaaacggatcacggtgagcgggaggcgagggcggagagtggaacagcggagggg</t>
  </si>
  <si>
    <t>tgcagtgagggaaacggatcacggtgagcgggaggcgagggcggagagtggaacaggggagggg</t>
  </si>
  <si>
    <t>tgcagtgagggaccgaaggccatgagctgatgcgcctgaccatcatcggctgaccgaccacccg</t>
  </si>
  <si>
    <t>tgcagtgagggaccgaaggccatgagctgatgcgcctgaccgtcatcggctgaccgaccacccg</t>
  </si>
  <si>
    <t>tgcagtgagggactgagggcaacaaaatcatgggtaaaatcagaattcctcatccgcgaggtga</t>
  </si>
  <si>
    <t>tgcagtgagggactgaggggaacaaaatcatgggtaaaatcagaattcctcatccgcgaggtga</t>
  </si>
  <si>
    <t>tgcagtgagggtcttaacgaagatctgcatctgcaagcattgaggaccagaagagtaagcgacc</t>
  </si>
  <si>
    <t>tgcagtgagggtcttaacgaagatctgcatctgcaagcattgagtaccagaagagtaagcgacc</t>
  </si>
  <si>
    <t>tgcagtgagggtgaggaaaagataaaaataagggaacgtggtgccaatcagaccccaaagctac</t>
  </si>
  <si>
    <t>tgcagtgagggtgaggaaaagataaaaataagggcacgtggtgccaatcagaccccaaagctac</t>
  </si>
  <si>
    <t>tgcagtgaggtgaaagcttggacggagcttttaaaggaggaggaagaagatgaggtgggaggaa</t>
  </si>
  <si>
    <t>tgcagtgaggtgaaagcttggacggagcttttaaaggagggggaagaagatgaggtgggaggaa</t>
  </si>
  <si>
    <t>tgcagtgaggtttacacacaaatttctagttagctgcttgtacctgtgtgtatatatatttact</t>
  </si>
  <si>
    <t>tgcagtgaggtttacatacaaatttctagttagctgcttgtacctgtgtgtatatatatttact</t>
  </si>
  <si>
    <t>tgcagtgagtaaggaagacgaactaactaaggctgaggaaaaatgacaggcatgattatagtaa</t>
  </si>
  <si>
    <t>tgcagtgagtaaggaagatgaactaactaaggctgaggaaaaatgacaggcatgattatagtaa</t>
  </si>
  <si>
    <t>tgcagtgagtacgcacgcaagaaaagaaaagtgtagtctagtccccacccaaaacctgcgaaaa</t>
  </si>
  <si>
    <t>tgcagtgagtacgcacgcaaggaaagaaaagtgtagtctagtccccacccaaaacctgcgaaaa</t>
  </si>
  <si>
    <t>tgcagtgagtagacttctctgatagattctggagttgacggtgaccccacatgccaaggcgata</t>
  </si>
  <si>
    <t>tgcagtgagtagacttctctgatagattctggagttgacggtgaccccacgtgccaaggcgata</t>
  </si>
  <si>
    <t>tgcagtgagtagtgtttttttttcttggagaaaactagagtgagtagttgcacttgcaccctgc</t>
  </si>
  <si>
    <t>tgcagtgagtagtgtttttttttcttggagaaaactagagtgagtagttgcacttgctccctgc</t>
  </si>
  <si>
    <t>tgcagtgagtccatgaacgatggtcgatggaccctatgcagcacacaagccacaagcccataag</t>
  </si>
  <si>
    <t>tgcagtgagtccatgaacgatggtcgatggaccctatgcagcacacaagccgcaagcccataag</t>
  </si>
  <si>
    <t>tgcagtgagtgagctgagcgtctgaaaacaagatgtcatgagatcagatccaaatgcccagtga</t>
  </si>
  <si>
    <t>tgcagtgagtgagctgagcgtctgaaaacaagatgtcatgagatcagatccgaatgcccagtga</t>
  </si>
  <si>
    <t>tgcagtgagtggataacacaccgtatgttgcatagtatgaatcttgagctacaaatacaaatta</t>
  </si>
  <si>
    <t>tgcagtgagtggataacacactgtatgttgcatagtatgaatcttgagctacaaatacaaatta</t>
  </si>
  <si>
    <t>tgcagtgagtgtcagccacttcccagcagtcctcaagccgtgcgtctcggaccacgatttcagg</t>
  </si>
  <si>
    <t>tgcagtgagtgtcagccacttcccagcagtcctcgagccgtgcgtctcggaccacgatttcagg</t>
  </si>
  <si>
    <t>tgcagtgagtgtgcgtgacagcgtgagccaacgccatgtactgcccatcataccatggggaacg</t>
  </si>
  <si>
    <t>tgcagtgagtgtgcgtgacagcgtgagccaacgccatgtactgcccatcatgccatggggaacg</t>
  </si>
  <si>
    <t>tgcagtgagtgtgtgatttattctacaagccgaatgcagccaggctcatctgggacttcatcca</t>
  </si>
  <si>
    <t>tgcagtgggtgtgtgatttattctacaagccgaatgcagccaggctcatctgggacttcatcca</t>
  </si>
  <si>
    <t>tgcagtgagttaaactgagttcgacatgacaaattacaactatgagatataaactccagaagag</t>
  </si>
  <si>
    <t>tgcagtgagttaaactgagttcgacatgacaaattacaactatgagatataaactcctgaagag</t>
  </si>
  <si>
    <t>tgcagtgagttattgctcaaggaaatcatctctagccgatgtagatggccaaaggaagaaggga</t>
  </si>
  <si>
    <t>tgcagtgagttattgctcaaggaaatcatctctagccgatgtagatggccaaaggaagcaggga</t>
  </si>
  <si>
    <t>tgcagtgagttcctatttcccgtgtctctgtcacaactgctctattcagttttcatacgaaaat</t>
  </si>
  <si>
    <t>tgcagtgagttcctatttcccgtgtctctgtcacagctgctctattcagttttcatacgaaaat</t>
  </si>
  <si>
    <t>tgcagtgagttcggtttcagccctaatgaatgaggaggtcatgctaggcaccatctgatcttct</t>
  </si>
  <si>
    <t>tgcagtgagttcggtttcagctctaatgaatgaggaggtcatgctaggcaccatctgatcttct</t>
  </si>
  <si>
    <t>tgcagtgagttgggcgagggcgggagtcgctcaccgcaggcggggatgcagcaggaagccgaaa</t>
  </si>
  <si>
    <t>tgcagtgagttgggcgagggcgggagtcgctcaccgcaggcggggatgcaggaggaagccgaaa</t>
  </si>
  <si>
    <t>tgcagtgagtttctcacgctcaagtactacccgataaacccagtcgcctccacgcctctccttt</t>
  </si>
  <si>
    <t>tgcagtgagtttctcacgctcaagtactacccgataaacccagtcgtctccacgcctctccttt</t>
  </si>
  <si>
    <t>tgcagtgataaaatatacaagtgagcaacaagaccatggacaagaaaaataaactgttaatcac</t>
  </si>
  <si>
    <t>tgcagtgataaaatatacaagtgagcaacaagaccgtggacaagaaaaataaactgttaatcac</t>
  </si>
  <si>
    <t>tgcagtgataagatggccaagacaatatactacaagttaaatgaatacattcatagtcgtttga</t>
  </si>
  <si>
    <t>tgcagtgataagatggccaagacaatttactacaagttaaatgaatacattcatagtcgtttga</t>
  </si>
  <si>
    <t>tgcagtgataagatggccaagacaatttactacaagttgaacgaatacatttatagtcgcttgg</t>
  </si>
  <si>
    <t>tgcagtgataagatggccaagacaatttactacaagttgaatgaatacatttatagtcgcttgg</t>
  </si>
  <si>
    <t>tgcagtgataagctcatactagatagcaacggaaatggagttctaagaaacctaaggaaaatgt</t>
  </si>
  <si>
    <t>tgcagtgataagctcatactagatagcaacggaaatggagttctgagaaacctaaggaaaatgt</t>
  </si>
  <si>
    <t>tgcagtgatactaatcaacataaactgtttcttgatcacaccatttcctttcaatgttggttgt</t>
  </si>
  <si>
    <t>tgcagtgatactaatcaacataaactgtttcttgatcacaccatttcctttcaattttggttgt</t>
  </si>
  <si>
    <t>tgcagtgatagtactggttcctacagtacatgtgaatgccattgttgaatgatactccattatc</t>
  </si>
  <si>
    <t>tgcagtgatagtactggttcctacagtacatgtgaatgtcattgttgaatgatactccattatc</t>
  </si>
  <si>
    <t>tgcagtgatagtactggttcctacagtacatgtgaatgccattgttgaatgatactccgtatta</t>
  </si>
  <si>
    <t>tgcagtgatagtactggttcctacagtacatgtgaatgccattgttgaatgatactccgtgtta</t>
  </si>
  <si>
    <t>tgcagtgatagtcttgggaccaagtgaactaaggcttccatgttggtgcaatggctgagtaggc</t>
  </si>
  <si>
    <t>tgcagtgatagtcttgggaccaagtgaactgaggcttccatgttggtgcaatggctgagtaggc</t>
  </si>
  <si>
    <t>tgcagtgatagttcgaattaattgggaattgggatgcatatggagcttttcatttacatgtttc</t>
  </si>
  <si>
    <t>tgcagtgatagttcgaattaattgggaattggaatgcatatggagcttttcatttacatgtttc</t>
  </si>
  <si>
    <t>tgcagtgatattatacgggcaaggcgtggtgagtgcgccgttgcttgcttcgggcgccgaaaaa</t>
  </si>
  <si>
    <t>tgcagtgatattatacgggcaaggcgtggtgagtgcgcggttgcttgcttcgggcgccgaaaaa</t>
  </si>
  <si>
    <t>tgcagtgatattcatcctctccgtaatagtctacctcgtgctcgcctatatgtgtcacggcttc</t>
  </si>
  <si>
    <t>tgcagtgatattcatcctctccgtaatagtgtacctcgtgctcgcctatatgtgtcacggcttc</t>
  </si>
  <si>
    <t>tgcagtgatatttgtctcccagtcattgtcagacaacagattgacatgagcacttgcagtgcaa</t>
  </si>
  <si>
    <t>tgcagtgatatttgtctcccagtcattgtcagacaagagattgacatgagcacttgcagtgcaa</t>
  </si>
  <si>
    <t>tgcagtgatcactagcacggaggggaggaagagcatgctgaagctggctgagaggatggtgatg</t>
  </si>
  <si>
    <t>tgcagtgatcactagcacggaggggaggaagagtatgctgaagctggctgagaggatggtgatg</t>
  </si>
  <si>
    <t>tgcagtgatcagtaaacgtaggagtactcccaagacccactggggcgcgtgtataaaactttct</t>
  </si>
  <si>
    <t>tgcagtgatcagtgaacgtaggagtactcccaagacccactggggcgcgtgtataaaactttct</t>
  </si>
  <si>
    <t>tgcagtgatcagttcacacaacgtaagaactgaaaacagttaagctgcacataacaaattcagg</t>
  </si>
  <si>
    <t>tgcagtgatcagttcacacaatgtaagaactgaaaacagttaagctgcacataacaaattcagg</t>
  </si>
  <si>
    <t>tgcagtgatcatcacgtgatggatcggaatccgaaggcaagcgtggccgaggccgaagacgcag</t>
  </si>
  <si>
    <t>tgcagtgatcatcacgtggtggatcggaatccgaaggcaagcgtggccgaggccgaagacgcag</t>
  </si>
  <si>
    <t>tgcagtgatcatccactgaacctccatgtcagctgcatctgcctccttcgccagggcagcaagg</t>
  </si>
  <si>
    <t>tgcagtgatcatccactgaacctccatgtcagctgcatctgcctccttcgccagggctgcaagg</t>
  </si>
  <si>
    <t>tgcagtgatccaaacaatgggcagctcccacgatcttcccctccccacgcgctgggcctcggcc</t>
  </si>
  <si>
    <t>tgcagtgatccaaacgatgggcagctcccacgatcttcccctccccacgcgctgggcctcggcc</t>
  </si>
  <si>
    <t>tgcagtgatccatgaaccaaatggtccacaggaaacctcacaatatgagcattcgtccattcct</t>
  </si>
  <si>
    <t>tgcagtgatccatgaaccaaatggtccacaggaaacctcacaatatgagcattcgtccgttcct</t>
  </si>
  <si>
    <t>tgcagtgatcccccagaagagcggcaccttgccctcgggatcctgagagcagagaacaaagtca</t>
  </si>
  <si>
    <t>tgcagtgatcccccagaagagcggcaccttgccctcgggatcctgagagcagagaaccaagtca</t>
  </si>
  <si>
    <t>tgcagtgatccttcagcttttaggacaagcccaagactcaaccaggctcgatggtgtgtaggct</t>
  </si>
  <si>
    <t>tgcagtgatccttcagcttttaggacaagcccaagactcaaccaggctcggtggtgtgtaggct</t>
  </si>
  <si>
    <t>tgcagtgatcgcgagcgtgatgcacacagcacaacacgcactcatatcatttcatcgactatac</t>
  </si>
  <si>
    <t>tgcagtgatcgcgagcgtgatgcacgcagcacaacacgcactcatatcatttcatcgactatac</t>
  </si>
  <si>
    <t>tgcagtgatcgctgatggcaacgcgcgagaacacaaggagaagttgcacgtaaagcctgctaaa</t>
  </si>
  <si>
    <t>tgcagtgatcgctgatggcaacgcgcgagaacacaaggagaagttgcacgtaaagcctgctaag</t>
  </si>
  <si>
    <t>tgcagtgatcggacatcggagaccatgccgccgatccatcgctactactcctaaagctgtgttg</t>
  </si>
  <si>
    <t>tgcagtgatcggacatcggagaccatgccgccgatccatcgctattactcctaaagctgtgttg</t>
  </si>
  <si>
    <t>tgcagtgatcgtcaaatggacgacaatacaaggagcggatgatgtctagacgtatctaaaatga</t>
  </si>
  <si>
    <t>tgcagtgattgtcaaatggacgacaatacaaggagcggatgatgtctagacgtatctaaaatga</t>
  </si>
  <si>
    <t>tgcagtgatctcatcaaccgaggagctggctgatccatggaggctctgcaccgtcacgcaggta</t>
  </si>
  <si>
    <t>tgcagtgatctcatcagccgaggagctggctgatccatggaggctctgcaccgtcacgcaggta</t>
  </si>
  <si>
    <t>tgcagtgatctgatcagcagccatgctctgtcacgctcgtccccatcgtctccgtcactgacac</t>
  </si>
  <si>
    <t>tgcagtgatctgatcagcagccatgctctgtcacgctcgtctccatcgtctccgtcactgacac</t>
  </si>
  <si>
    <t>tgcagtgatcttgtggtagttggtttgcgcggctgtgcggcctccacgtacaaggaaccacgtt</t>
  </si>
  <si>
    <t>tgcagtgatcttgtggttgttggtttgcgcggctgtgcggcctccacgtacaaggaaccacgtt</t>
  </si>
  <si>
    <t>tgcagtgatgaaaatggaagatagaacatactcttcttgttcagtgtctgttcatgagatcatt</t>
  </si>
  <si>
    <t>tgcagtgatgagaatggaagatagaacatactcttcttgttcagtgtctgttcatgagatcatt</t>
  </si>
  <si>
    <t>tgcagtgatgaaacgcagatttgggttccatcttacgttttggtacaacacgttttgattgatt</t>
  </si>
  <si>
    <t>tgcagtgatgaaacgcagatttgggttccatcttacgtttttgtacaacacgttttgattgatt</t>
  </si>
  <si>
    <t>tgcagtgatgaactggcgatggaacgctgccaagtctctttggtggtccctcgctcgctcttgg</t>
  </si>
  <si>
    <t>tgcagtgatgaactggcgatggaacgctgccgagtctctttggtggtccctcgctcgctcttgg</t>
  </si>
  <si>
    <t>tgcagtgatgacgcccaagcacctcaaccgccgccgcctcctcttcgccgcggcgtcggtgctc</t>
  </si>
  <si>
    <t>tgcagtgatgacgcccaagcacctcaaccgccgccgcctcctcttcgtcgcggcgtcggtgctc</t>
  </si>
  <si>
    <t>tgcagtgatgactgatgaagcacactcaccaatatctgcgcccgttggaactccacccctggat</t>
  </si>
  <si>
    <t>tgcagtgatgactgatgaagcacactcacctatatctgcgcccgttggaactccacccctggat</t>
  </si>
  <si>
    <t>tgcagtgatgagaggttcccaagtgatggcgggatgatcccagtgaagttgttcttccctaacg</t>
  </si>
  <si>
    <t>tgcagtgatgagaggttcccaagtgatggcgggatgatcccagtgaagttgttcttccctaatg</t>
  </si>
  <si>
    <t>tgcagtgatgagatcacccacatgtacaaaggaaagaccgtcatgaccgaggacgagcgctatg</t>
  </si>
  <si>
    <t>tgcagtgatgagatcacccacatgtacaaaggaaagaccgtcatgaccgaggatgagcgctatg</t>
  </si>
  <si>
    <t>tgcagtgatgaggagctcatcgcacgctagtactacgcatcactgtttgctgaagcatccatag</t>
  </si>
  <si>
    <t>tgcagtgatgaggagctcatcgcacgctagtactacgcgtcactgtttgctgaagcatccatag</t>
  </si>
  <si>
    <t>tgcagtgatgagtccgttgccgtgctgtacctgtacgtacgaccagtccaccagcatacgcgtg</t>
  </si>
  <si>
    <t>tgcagtgatgagtccgttgccgtgctgtacctgtacgtacgaccagtcccccagcatacgcgtg</t>
  </si>
  <si>
    <t>tgcagtgatgagtccgttgccgtgctgtacgtacgaccagtctaccagcatacgcttgcatgca</t>
  </si>
  <si>
    <t>tgcagtgattagtccgttgccgtgctgtacgtacgaccagtctaccagcatacgcttgcatgca</t>
  </si>
  <si>
    <t>tgcagtgatgatcgcagcggccaatcaaaaatccaggatggacctgcctgacaccgtggagtct</t>
  </si>
  <si>
    <t>tgcagtgatgatcgcagcggccaatcaaaaatccaggatggacctgcctgccaccgtggagtct</t>
  </si>
  <si>
    <t>tgcagtgatgatgacagagctgagcagtgagcatacccgccgtatgtaatgcatgaccagaaac</t>
  </si>
  <si>
    <t>tgcagtgatgatgacagagctgagcagtgagcatacccgccgtatgtaatgcatgaccagaaag</t>
  </si>
  <si>
    <t>tgcagtgatgatgctgccaatagcaaatggcactgctcaagaaccatcagagtggagtacacct</t>
  </si>
  <si>
    <t>tgcagtgatgatgctgccaatagcaaatggcactgctcaagaaccatcagagtggagttcacct</t>
  </si>
  <si>
    <t>tgcagtgatgatgttgcacgcctcgcatcggaagttgactccttcaagtctaccagatcccagt</t>
  </si>
  <si>
    <t>tgcagtgatgatgttgcacgcctcgcttcggaagttgactccttcaagtctaccagatcccagt</t>
  </si>
  <si>
    <t>tgcagtgatgccgtcgacatcacctcagcgttgagcgtggatgacgatgacgtccacagcatgg</t>
  </si>
  <si>
    <t>tgcagtgatgccgtcgacatcacctcagcgttgagcgtggatgacgatgacgtccacggcatgg</t>
  </si>
  <si>
    <t>tgcagtgatgcggactatcgggagaagtgcgttggcgaggaagacgcggcggcggagagaaagg</t>
  </si>
  <si>
    <t>tgcagtgctgcggactatcgggagaagtgcgttggcgaggaagacgcggcggcggagagaaagg</t>
  </si>
  <si>
    <t>tgcagtgatgctcgctcggctgctggctgctcggcgctcacctgctccagcctccagcgatgcc</t>
  </si>
  <si>
    <t>tgcagtgatgctcgctcggctgctggttgctcggcgctcacctgctccagcctccagcgatgcc</t>
  </si>
  <si>
    <t>tgcagtgatggaactctggaagtaccttctattacagttataaataaccaaaaagacaagatga</t>
  </si>
  <si>
    <t>tgcagtgatggaactctggaagtgccttctattacagttataaataaccaaaaagacaagatga</t>
  </si>
  <si>
    <t>tgcagtgatggaagccaatagcgagatgacggggtccagcacgcctcagtcggcggcatgcgca</t>
  </si>
  <si>
    <t>tgcagtgatggaagccaatagcgagatgacggggtccagcacgcctccgtcggcggcatgcgca</t>
  </si>
  <si>
    <t>tgcagtgatggcagtgagagcagtgatgacgacaagaggacataaactctactcagcaatcttt</t>
  </si>
  <si>
    <t>tgcagtgatggcagtgagagcagtgatgatgacaagaggacataaactctactcagcaatcttt</t>
  </si>
  <si>
    <t>tgcagtgatggcagtgagagcagtgatgatgacaagaggacataaactctactcacagcaatct</t>
  </si>
  <si>
    <t>tgcagtgatggcagtgagagcggtgatgatgacaagaggacataaactctactcacagcaatct</t>
  </si>
  <si>
    <t>tgcagtgatgggcaataatgaacagtgattcgtctctcgtccgacgactgctttgttgagcgac</t>
  </si>
  <si>
    <t>tgcagtgatgggcaataatgaagagtgattcgtctctcgtccgacgactgctttgttgagcgac</t>
  </si>
  <si>
    <t>tgcagtgatggtctaacatggcaaacatcccttgtgaggcaagaaatgggttgtgctcctcaca</t>
  </si>
  <si>
    <t>tgcagtggtggtctaacatggcaaacatcccttgtgaggcaagaaatgggttgtgctcctcaca</t>
  </si>
  <si>
    <t>tgcagtgatgtacctgtgcttattgagttttgggcctcctggtgtggaccttgcagaatggtca</t>
  </si>
  <si>
    <t>tgcagttatgtacctgtgcttattgagttttgggcctcctggtgtggaccttgcagaatggtca</t>
  </si>
  <si>
    <t>tgcagtgatgtactgaaagacattgcaaccgtagctgtagcaaaagctttaggccttgaccagg</t>
  </si>
  <si>
    <t>tgcagtgatgtactgaaagacattgcagccgtagctgtagcaaaagctttaggccttgaccagg</t>
  </si>
  <si>
    <t>tgcagtgatgtcaagcagaggctgatcaagcaaactgttcctcgtgttcttcaagtcttgaagg</t>
  </si>
  <si>
    <t>tgcagtgatgtcaagcagaggctgatcaagcaaactgttcctcgtgttcttcgagtcttgaagg</t>
  </si>
  <si>
    <t>tgcagtgatgtcttttgtatccctggagtagccctcggcaacccatcgcatcactaaacgcctc</t>
  </si>
  <si>
    <t>tgcagtgatgtcttttgtatccctggagtagccctctgcaacccatcgcatcactaaacgcctc</t>
  </si>
  <si>
    <t>tgcagtgatgtggtcaatggtttcggacgcctagtcacaaaggtaacatagctcccttgcgtcg</t>
  </si>
  <si>
    <t>tgcagtggtgtggtcaatggtttcggacgcctagtcacaaaggtaacatagctcccttgcgtcg</t>
  </si>
  <si>
    <t>tgcagtgatgttcagatggagaaggtactaacaaatgcctgattgtggaggaatcgaaccaaag</t>
  </si>
  <si>
    <t>tgcagtgatgttcagatggagaaggtactaacaaatgcctgattgtggaggaattgaaccaaag</t>
  </si>
  <si>
    <t>tgcagtgattaagtttcactctaaaaaatgtgtgtttctgtgtacacagtactattccattagc</t>
  </si>
  <si>
    <t>tgcagtgattaagtttcactctaaaaaatgtgtgtttctgtgtacgcagtactattccattagc</t>
  </si>
  <si>
    <t>tgcagtgattactagggttcttttctgctttcgtctttgtgttttcttttgcagcattgctgct</t>
  </si>
  <si>
    <t>tgcagtgattactagtgttcttttctgctttcgtctttgtgttttcttttgcagcattgctgct</t>
  </si>
  <si>
    <t>tgcagtgattagcaagttcaggccatgacaaggcttggaacaaaccacctttgagtcgagccat</t>
  </si>
  <si>
    <t>tgcagtggttagcaagttcaggccatgacaaggcttggaacaaaccacctttgagtcgagccat</t>
  </si>
  <si>
    <t>tgcagtgattattaaggtgggtcctcgtgatcgcgttggcttcgttgtgaggtagaaaaccatg</t>
  </si>
  <si>
    <t>tgcagtgattattaagttgggtcctcgtgatcgcgttggcttcgttgtgaggtagaaaaccatg</t>
  </si>
  <si>
    <t>tgcagtgattattcaggtacggaaatgatgtggtttttgttctgtaaacacctactgctctttg</t>
  </si>
  <si>
    <t>tgcagtgattattcaggtacgtaaatgatgtggtttttgttctgtaaacacctactgctctttg</t>
  </si>
  <si>
    <t>tgcagtgattcaggagtactcctacggtcctaataccaaagtgtttggtcagcaccaaagacta</t>
  </si>
  <si>
    <t>tgcagtggttcaggagtactcctacggtcctaataccaaagtgtttggtcagcaccaaagacta</t>
  </si>
  <si>
    <t>tgcagtgattccctccctgctcgaggccgaggccaaacagccgcacccgcgcagcgtcagccaa</t>
  </si>
  <si>
    <t>tgcagtgattccctccctgctcgaggccgaggccaaacagccgcgcccgcgcagcgtcagccaa</t>
  </si>
  <si>
    <t>tgcagtgattctgccagctgaccaaggagagatcgccttctgtttttaagttgtaaaccaccat</t>
  </si>
  <si>
    <t>tgcagtgattctgccagctgaccaaggagagattgccttctgtttttaagttgtaaaccaccat</t>
  </si>
  <si>
    <t>tgcagtgattggctacatgtatgtatttggctctggcttacttggtgcatttcttttccgtttc</t>
  </si>
  <si>
    <t>tgcagtgattggctacatgtatgtatttggctctggcttacttggtgcattttttttccgtttc</t>
  </si>
  <si>
    <t>tgcagtgattgggttagccaagcacgctatgatttgttgtacatgtacaacatatgacattcac</t>
  </si>
  <si>
    <t>tgcagtgattgggttagccaagcacgctatgatttgttgtacatgtacagcatatgacattcac</t>
  </si>
  <si>
    <t>tgcagtgattgttacatcgtccaagcctacatcttgtagagcttgtggcaaattgcattgaaag</t>
  </si>
  <si>
    <t>tgcagtgattgttacatcgtccaagcctacatcttgtagagcttgtggcaaattgccttgaaag</t>
  </si>
  <si>
    <t>tgcagtgatttaatgatggtggtagagattgtagcgagtccgttttctggcagttcagctgata</t>
  </si>
  <si>
    <t>tgcagtgatttaatgatggtggtagagattgtagtgagtccgttttctggcagttcagctgata</t>
  </si>
  <si>
    <t>tgcagtgatttattaatatcccttggatcctcagatggtagttggggcaatatcctcgttgttt</t>
  </si>
  <si>
    <t>tgcagtgatttattaatatcccttggatcctcagatggtagttggggcaatatcctctttgttt</t>
  </si>
  <si>
    <t>tgcagtgcaaaatgtcaatgtggaggtcggctacgtgcaagacagcaacgatgagttagataca</t>
  </si>
  <si>
    <t>tgcagtgcaaaatgtcaatgtggaggtcggctacgtgcaagacagcaacgatgagttagatacg</t>
  </si>
  <si>
    <t>tgcagtgcaaacggccgctgctagttccccttccccccatgatctctgccccttcccctacctt</t>
  </si>
  <si>
    <t>tgcagtgcaaacggccgctgctagttgcccttccccccatgatctctgccccttcccctacctt</t>
  </si>
  <si>
    <t>tgcagtgcaaagaaggcaagttcccccagacgtacctcggcttacctctttcaaacatcaagct</t>
  </si>
  <si>
    <t>tgcagtgcaaagaaggcaagttcccccagatgtacctcggcttacctctttcaaacatcaagct</t>
  </si>
  <si>
    <t>tgcagtgcaaagtactatgtcaagtttgacaagcgtaggggactctcgctcattagaccatgta</t>
  </si>
  <si>
    <t>tgcagtgcaaagtactctgtcaagtttgacaagcgtaggggactctcgctcattagaccatgta</t>
  </si>
  <si>
    <t>tgcagtgcaaagtgttgctatctggagcttataccagtcatcaccatcaaggactgaactccca</t>
  </si>
  <si>
    <t>tgcagtgcaaagtgttgctatctggagcttataccagtcatcaccatcaaggactgaactcgca</t>
  </si>
  <si>
    <t>tgcagtgcaaatagatatatcacaactcgattagatcatggatgtagtaaaactttaactctgg</t>
  </si>
  <si>
    <t>tgcagtgcaaatagatatatcacaactggattagatcatggatgtagtaaaactttaactctgg</t>
  </si>
  <si>
    <t>tgcagtgcaaatagcgtggctaggtaccgcgtactatctttaatagcatcacagtctattttat</t>
  </si>
  <si>
    <t>tgcagtgcaaatagcgtggctaggtaccgcgtactatcttttatagcatcacagtctattttat</t>
  </si>
  <si>
    <t>tgcagtgcaaatgggatgcgcgagcgatgtccgtcggcgaaaatgagacctcagctcgtcactt</t>
  </si>
  <si>
    <t>tgcagtgcaaatgggatgcgcgtgcgatgtccgtcggcgaaaatgagacctcagctcgtcactt</t>
  </si>
  <si>
    <t>tgcagtgcaacaacaacaacaaggaaaggaatgccagtgtctgtatacgcattacgcacgcacc</t>
  </si>
  <si>
    <t>tgcagtgcaacaacaacaagaaggaaaggaatgccagtgtctgtatacgcattacgcacgcacc</t>
  </si>
  <si>
    <t>tgcagtgcaacaacaacaaggaaaggaatgccagtgtctgtatacgcattacgcacgcacctcg</t>
  </si>
  <si>
    <t>tgcagtgcaacaacaagaaggaaaggaatgccagtgtctgtatacgcattacgcacgcacctcg</t>
  </si>
  <si>
    <t>tgcagtgcaacaagatactactattgcatctgacgatccatgttgaaggccctgacctcgagcc</t>
  </si>
  <si>
    <t>tgcagtgcaacaagatactactattgcatctgacgatccttgttgaaggccctgacctcgagcc</t>
  </si>
  <si>
    <t>tgcagtgcaacatgcaatgcaaagcagcctgctgctgcctgcgacggcacattctgtagtgcta</t>
  </si>
  <si>
    <t>tgcagtgcaacatgcaatgcaaagcagcctgctgctgcctgcgacggcacgttctgtagtgcta</t>
  </si>
  <si>
    <t>tgcagtgcaaccgcagtaccaccatgagcatcgccaagaacttgtgccgaaatcatcagctcaa</t>
  </si>
  <si>
    <t>tgcagtgcaaccgcagtaccaccatgagcatcgtcaagaacttgtgccgaaatcatcagctcaa</t>
  </si>
  <si>
    <t>tgcagtgcaacgcggacggcctgtggcgggggcgtcttcctcctcttggcatcttcttctcggc</t>
  </si>
  <si>
    <t>tgcagtgcaacgcggacggcctgtggcggggtcgtcttcctcctcttggcatcttcttctcggc</t>
  </si>
  <si>
    <t>tgcagtgcaacgtgaagtgaaggaacatatcgatcgacgcatggaattcgaatgaatggatgga</t>
  </si>
  <si>
    <t>tgcagtgcaacgtgaagtgaaggaacatatcgatcgactcatggaattcgaatgaatggatgga</t>
  </si>
  <si>
    <t>tgcagtgcaactataaacacgttgaattttgcagacttcacctcttattactagtttcaactat</t>
  </si>
  <si>
    <t>tgcagtgcaactataaacacgttgaattttgcatacttcacctcttattactagtttcaactat</t>
  </si>
  <si>
    <t>tgcagtgcaagaaccattctccttcaaataaaagtaaaagaagtgcgctttgtttctaaacgcc</t>
  </si>
  <si>
    <t>tgcagtgcaagaaccattctccttcaaataaaagtaaaagaagtgcgctttgtttctaatcgcc</t>
  </si>
  <si>
    <t>tgcagtgcaagaggtgtgcttgttgttttcatggccatcggggcatgcatgtgtatcctccttc</t>
  </si>
  <si>
    <t>tgcagtgcaagaggtgtgcttgttgttttcatggccatctgggcatgcatgtgtatcctccttc</t>
  </si>
  <si>
    <t>tgcagtgcaagcagatgatgatgccgtcgtcgccgccaccaccagattggtggaacgtgctttc</t>
  </si>
  <si>
    <t>tgcagtgcaagcagatgatgatgccgtcgtcgccgccaccaccagattggtggagcgtgctttc</t>
  </si>
  <si>
    <t>tgcagtgcaagcagctgctaaattccccataagcctctggcttcttgcccccctcactttcttg</t>
  </si>
  <si>
    <t>tgcagtgcaagcagctgctaaattccccgtaagcctctggcttcttgcccccctcactttcttg</t>
  </si>
  <si>
    <t>tgcagtgcaagcttctgccttgctgctgtgagagaaccaattccgctctcctgacttggcaagg</t>
  </si>
  <si>
    <t>tgcagtgcaagcttctgccttgctgctgtgagagagccaattccgctctcctgacttggcaagg</t>
  </si>
  <si>
    <t>tgcagtgcaagggcagatgaggttgcaaataaggcgcgtgaaaagactctttggaggcaacgat</t>
  </si>
  <si>
    <t>tgcagtgcaagggcagatgaggttgcagataaggcgcgtgaaaagactctttggaggcaacgat</t>
  </si>
  <si>
    <t>tgcagtgcaagggtaggccgcaaatgtactgcgtactccgcctactagctactgtaggttgggg</t>
  </si>
  <si>
    <t>tgcagtgcaagggtaggctgcaaatgtactgcgtactccgcctactagctactgtaggttgggg</t>
  </si>
  <si>
    <t>tgcagtgcaagtttcagctctagagattggttctctgtctaaactttggcttcctcgactcctt</t>
  </si>
  <si>
    <t>tgcagtgcaagtttcagctctagagattggttctctgtctatactttggcttcctcgactcctt</t>
  </si>
  <si>
    <t>tgcagtgcaagtttgtatcctctaacacattgaaacaagtactagttagaggaaggcgaacttg</t>
  </si>
  <si>
    <t>tgcagtgcaagtttgtatcctctaacacattgaaacaagtactagttagaggaaggtgaacttg</t>
  </si>
  <si>
    <t>tgcagtgcaatatcatcttcacactcatacggagcagatgcagaagcttgcgtctcgcatctcg</t>
  </si>
  <si>
    <t>tgcagtgcaatttcatcttcacactcatacggagcagatgcagaagcttgcgtctcgcatctcg</t>
  </si>
  <si>
    <t>tgcagtgcaatatgatgctagacatgagcttggatttcctatcttgtttgcttgcattgatagc</t>
  </si>
  <si>
    <t>tgcagtgcaatatgatgctagacatgagcttggatttcctttcttgtttgcttgcattgatagc</t>
  </si>
  <si>
    <t>tgcagtgcaatcagcgatgtaatacaaattatagaacggcaacagcgactcgcaaaacaagact</t>
  </si>
  <si>
    <t>tgcagtgcaatcagcgatgtaatacaaattatagaacggcaacagcgactcgcacaacaagact</t>
  </si>
  <si>
    <t>tgcagtgcaatcatgcccgtcgctaacggccgttcttgcgtggcactacgtactgcaactctgc</t>
  </si>
  <si>
    <t>tgcagtgcagtcatgcccgtcgctaacggccgttcttgcgtggcactacgtactgcaactctgc</t>
  </si>
  <si>
    <t>tgcagtgcaatccgctctcaagctgcactgtatacatggtacgtggtgtgtgtgtgtacgcaaa</t>
  </si>
  <si>
    <t>tgcagtgcaatccgctctcaagttgcactgtatacatggtacgtggtgtgtgtgtgtacgcaaa</t>
  </si>
  <si>
    <t>tgcagtgcaatgcaaatggctatatatacctgcctccatgcaaagcttcagcccacacaacaag</t>
  </si>
  <si>
    <t>tgcagtgcaatgcaaatggctatatatacctgcctccatgcaaagcttcagcccacacagcaag</t>
  </si>
  <si>
    <t>tgcagtgcaatgcagagctgctggagtgtcttcccagagacccagacccagaattccccagtct</t>
  </si>
  <si>
    <t>tgcagtgcagtgcagagctgctggagtgtcttcccagagacccagacccagaattccccagtct</t>
  </si>
  <si>
    <t>tgcagtgcaatgccaaagccgcaaaaggacggtacctgctgtgccatgcagcatacaaagccat</t>
  </si>
  <si>
    <t>tgcagtgcaatgccaaagccgcaaaaggacggtacctgctgtgccatgcagcatgcaaagccat</t>
  </si>
  <si>
    <t>tgcagtgcaatggagaggcctgcgcaggcgcccacgcagctgccgccgaaaaaaaaaaaaaaaa</t>
  </si>
  <si>
    <t>tgcagtgcaatggagaggcctgcgcaggcgcccacgcagttgccgccgaaaaaaaaaaaaaaaa</t>
  </si>
  <si>
    <t>tgcagtgcaatggcaaaaccgcaaaaggacggtacctgctgtgccgtgcagcatgcaaagccat</t>
  </si>
  <si>
    <t>tgcagtgcaatggcaaaaccgcaaaaggacggtacctgctgtgccgtgcagcgtgcaaagccat</t>
  </si>
  <si>
    <t>tgcagtgcaattacgctcagcagttggatctctgacgaaacgccgataaataaattgcggtctc</t>
  </si>
  <si>
    <t>tgcagttcaattacgctcagcagttggatctctgacgaaacgccgataaataaattgcggtctc</t>
  </si>
  <si>
    <t>tgcagtgcaattcagttgtggcccccctttttgtggcacgattagcaaaacatgaacaatgttt</t>
  </si>
  <si>
    <t>tgcagtgcaattcagttgtggcccccttttttgtggcacgattagcaaaacatgaacaatgttt</t>
  </si>
  <si>
    <t>tgcagtgcaattgccttgcaacttcctagcaagttcctaggactgtagagtagactagacatga</t>
  </si>
  <si>
    <t>tgcagtgcaatttccttgcaacttcctagcaagttcctaggactgtagagtagactagacatga</t>
  </si>
  <si>
    <t>tgcagtgcaatttcaaatgaaatgtgtctgcggcctcgcgtccagcaatgtctgttgagcgcaa</t>
  </si>
  <si>
    <t>tgcagtgcaatttcaaatgaaatgtgtctgcggcctcgcgtccagcaatgtctgttgagcgcga</t>
  </si>
  <si>
    <t>tgcagtgcaatttttttattttctaactttatatttgatatattttgattaccatataatttgg</t>
  </si>
  <si>
    <t>tgcagtgcaatttttttattttctaactttatatttgatatattttgattaccatataatttgt</t>
  </si>
  <si>
    <t>tgcagtgcacaaaataagaaatctttagtcagaaattttgaatgagcatttaactatatcaagg</t>
  </si>
  <si>
    <t>tgcagtgctcaaaataagaaatctttagtcagaaattttgaatgagcatttaactatatcaagg</t>
  </si>
  <si>
    <t>tgcagtgcacaacgggtgcgcgtgaccgcgtcgctcgctcgctaagtcgacacgtagtatctag</t>
  </si>
  <si>
    <t>tgcagtgcacaacgggtgcgcgtgaccgcgtcgctcgctcgctaagtcgatacgtagtatctag</t>
  </si>
  <si>
    <t>tgcagtgcacaagatctcacttgttgaaccgtgcggtcgcgtccctggcctgctgcatgggcga</t>
  </si>
  <si>
    <t>tgcagtgcacaggatctcacttgttgaaccgtgcggtcgcgtccctggcctgctgcatgggcga</t>
  </si>
  <si>
    <t>tgcagtgcacaatgtagattaatgtatacgttggtatgtagtaatttacacgaactgtgctatg</t>
  </si>
  <si>
    <t>tgcagtgcataatgtagattaatgtatacgttggtatgtagtaatttacacgaactgtgctatg</t>
  </si>
  <si>
    <t>tgcagtgcacaattgcagcgctgttgctgccgtgtgtgtgccagtgccacacagctcggttgcc</t>
  </si>
  <si>
    <t>tgcagtgtacaattgcagcgctgttgctgccgtgtgtgtgccagtgccacacagctcggttgcc</t>
  </si>
  <si>
    <t>tgcagtgcacacatcgttccttgcgatccgtgccatgcgtctgttcgttcgtcgcgatctccaa</t>
  </si>
  <si>
    <t>tgcagtgcacacatcgttccttgcgatccgtgccatgcgtctgttcgttcgtcgcgatctccag</t>
  </si>
  <si>
    <t>tgcagtgcacagtccacataccgtgcttcagatttgtaatctgaatttctgtctctctgcgtgt</t>
  </si>
  <si>
    <t>tgcagtgcacagtccacataccgtgctttagatttgtaatctgaatttctgtctctctgcgtgt</t>
  </si>
  <si>
    <t>tgcagtgcaccaatatcatatcctatcctcgtgcattttccgcggctgagacggggcatcaaaa</t>
  </si>
  <si>
    <t>tgcagtgcaccgatatcatatcctatcctcgtgcattttccgcggctgagacggggcatcaaaa</t>
  </si>
  <si>
    <t>tgcagtgcaccacggatttcacagcaaaacaggcaagcacaataatcctaggattcccaaggca</t>
  </si>
  <si>
    <t>tgcagtgcaccacggatttcacagcaaaacaggcaagcacaataatcctaggattcccaaggcg</t>
  </si>
  <si>
    <t>tgcagtgcaccagatctccctaccgtcgaactgttgatctccatcattgacaaagcgtcacctc</t>
  </si>
  <si>
    <t>tgcagtgcaccagatctccctaccgtcgaactgttgatcttcatcattgacaaagcgtcacctc</t>
  </si>
  <si>
    <t>tgcagtgcaccgaagtggcgcggcacgacggacgacgatccaccgtcccgaaaaaaaaaaaaaa</t>
  </si>
  <si>
    <t>tgcagtgcgccgaagtggcgcggcacgacggacgacgatccaccgtcccgaaaaaaaaaaaaaa</t>
  </si>
  <si>
    <t>tgcagtgcaccgaatccaatgcccgccgtacccgcgagatcacatcggcttcgccatgacatcg</t>
  </si>
  <si>
    <t>tgcagtgcaccgaatccaatgcccgccgtacccgcgaggtcacatcggcttcgccatgacatcg</t>
  </si>
  <si>
    <t>tgcagtgcacctccctccccagccgtaggcaggaggcagccgtgcacgccctgatgaccgaaaa</t>
  </si>
  <si>
    <t>tgcagtgcacctccctccccaggcgtaggcaggaggcagccgtgcacgccctgatgaccgaaaa</t>
  </si>
  <si>
    <t>tgcagtgcaccttgtgcaccttgtggacggatttctgcaacaagacgtagaggcagagcttgtt</t>
  </si>
  <si>
    <t>tgcagtgcaccttgtgcaccttgtgtacggatttctgcaacaagacgtagaggcagagcttgtt</t>
  </si>
  <si>
    <t>tgcagtgcacgaagcgaagcattggccattgggtggagggaagctcaggggctcagctcagggc</t>
  </si>
  <si>
    <t>tgcagtgcacgaagcgaagcattggccattgggtggagggaagctcagtggctcagctcagggc</t>
  </si>
  <si>
    <t>tgcagtgcacgacagcgcctcgcctctgctgactgcggcaacatcgtcatgcattataggtaaa</t>
  </si>
  <si>
    <t>tgcagtgcacgacagctcctcgcctctgctgactgcggcaacatcgtcatgcattataggtaaa</t>
  </si>
  <si>
    <t>tgcagtgcacgcaccaagggcaatggatggcgatttttagatgcgcagcgcaggaatgagtgag</t>
  </si>
  <si>
    <t>tgcagtgcacgcaccaagggcaatggatggcgatttttagatgcgcagcgcaggaatgagtggg</t>
  </si>
  <si>
    <t>tgcagtgcacgcaccatgcaattcaatctggtccctgagcagcagcagcagcaccacgccacgc</t>
  </si>
  <si>
    <t>tgcagtgcacgcaccatgcaattcaatcttgtccctgagcagcagcagcagcaccacgccacgc</t>
  </si>
  <si>
    <t>tgcagtgcacgcagagagacaatccaatccgccaccatctttgtgcaaataaataaagctttcc</t>
  </si>
  <si>
    <t>tgcagtgcacgcagagagccaatccaatccgccaccatctttgtgcaaataaataaagctttcc</t>
  </si>
  <si>
    <t>tgcagtgcacgcagagccgcagagggacctgcgtggtaatggaacagcagctgcttgttggtat</t>
  </si>
  <si>
    <t>tgcagtgcacgcagagccgcagagggacgtgcgtggtaatggaacagcagctgcttgttggtat</t>
  </si>
  <si>
    <t>tgcagtgcacgcgttcgcggcccttcctccagctggcagtctggctccagcagccgcccacacg</t>
  </si>
  <si>
    <t>tgcagtgcacgcgttcgcggcccttcctccagctggcagtctggctccagcagctgcccacacg</t>
  </si>
  <si>
    <t>tgcagtgcacgctcccccttcctttccctttcttgccttcctcgggtggagccgtagagtgaag</t>
  </si>
  <si>
    <t>tgcagtgcacgctcccccttcctttccctttcctgccttcctcgggtggagccgtagagtgaag</t>
  </si>
  <si>
    <t>tgcagtgcacggcaacaaaccatcgatggatcagaacatgagaatagctgcatgctgcttacca</t>
  </si>
  <si>
    <t>tgcagtgcacggcaacaaaccatcgatggatcagaatatgagaatagctgcatgctgcttacca</t>
  </si>
  <si>
    <t>tgcagtgcacgtgcagcgtcagcgctgctagtcggcagcggacggtgccaaactcggcgacggc</t>
  </si>
  <si>
    <t>tgcagtgcaggtgcagcgtcagcgctgctagtcggcagcggacggtgccaaactcggcgacggc</t>
  </si>
  <si>
    <t>tgcagtgcactactacatatcaatcaatgggaatgtcagtacacaaagagtgtacacgttcaag</t>
  </si>
  <si>
    <t>tgcagtgcactactacatgtcaatcaatgggaatgtcagtacacaaagagtgtacacgttcaag</t>
  </si>
  <si>
    <t>tgcagtgcactctccaagacgccaagtcgccgagcgtgacagactgacagagttttttgaaaac</t>
  </si>
  <si>
    <t>tgcagtgcactctccaagacgccatgtcgccgagcgtgacagactgacagagttttttgaaaac</t>
  </si>
  <si>
    <t>tgcagtgcactctttttctgtctgcgaggggcctagtcgcgcgcggccgtcgtcccgtgcccga</t>
  </si>
  <si>
    <t>tgcagtgcactctttttctttctgcgaggggcctagtcgcgcgcggccgtcgtcccgtgcccga</t>
  </si>
  <si>
    <t>tgcagtgcactgcactgcacctgcctgcttgcggctagaaagatcgagagacagatcgagagag</t>
  </si>
  <si>
    <t>tgcagtgcactgcactgcacctgcctgcttgcggctagaaagatcgagagacaggtcgagagag</t>
  </si>
  <si>
    <t>tgcagtgcactgctggagaaaatgcttttctatcacttaccttacctacccactcctacagagt</t>
  </si>
  <si>
    <t>tgcagtgcactgctggagaaaatggttttctatcacttaccttacctacccactcctacagagt</t>
  </si>
  <si>
    <t>tgcagtgcactggcactctgcatatgcacgaggacgtacggggcgtcggggcacaaaggaagga</t>
  </si>
  <si>
    <t>tgcagtgcactggcactctgcatatgcacggggacgtacggggcgtcggggcacaaaggaagga</t>
  </si>
  <si>
    <t>tgcagtgcagaaaaatgtgactgttcgtgttcgtggttgtaacggtgaaacatgtttgcttgtt</t>
  </si>
  <si>
    <t>tgcagtgcagaaaaatgtgactgtttgtgttcgtggttgtaacggtgaaacatgtttgcttgtt</t>
  </si>
  <si>
    <t>tgcagtgcagaaaacgatgaactcactgacgatgaaaccgttgtcggaaatccgtcagaggatt</t>
  </si>
  <si>
    <t>tgcagtgcagaaaacgatgaactcagtgacgatgaaaccgttgtcggaaatccgtcagaggatt</t>
  </si>
  <si>
    <t>tgcagtgcagaaaataagaaagctttagtcggaaattttgaatgaacatttgtctatatcaaag</t>
  </si>
  <si>
    <t>tgcagtgcagaaaataagaaagctttagtcggaaattttgaatgaacatttgtctatatcaagg</t>
  </si>
  <si>
    <t>tgcagtgcagaacaaatttggtggatgcaggggaccgctcatctgatgcagagttcctggtgtt</t>
  </si>
  <si>
    <t>tgcagtgcagaacaaatttggtggatgcaggggaccgctcatctgttgcagagttcctggtgtt</t>
  </si>
  <si>
    <t>tgcagtgcagaacagcatgcgccgatcgaagtccatcaaagagtgggaaggcatctgcaactga</t>
  </si>
  <si>
    <t>tgcagtgcagaacagcatgcgccgatcgaagtccatcaaagggtgggaaggcatctgcaactga</t>
  </si>
  <si>
    <t>tgcagtgcagaacatgcacagaacatgacttgtacgcatgaagcatgcacatgccgtgccgtgc</t>
  </si>
  <si>
    <t>tgcagtgcagaacatgcacagaacatgacttgtacgcatgacgcatgcacatgccgtgccgtgc</t>
  </si>
  <si>
    <t>tgcagtgcagaagcagtttcctcgtgactggaaaggcaaaggcgatacctttttggttttgctg</t>
  </si>
  <si>
    <t>tgcagtgcagaagcagtttcctcgtgactggaaaggcgaaggcgatacctttttggttttgctg</t>
  </si>
  <si>
    <t>tgcagtgcagaatacaacaccccaggtaattaactgagcacaagatgaacagatagtgcagcta</t>
  </si>
  <si>
    <t>tgcagtgcagaatacaacaccccaggtaattaactgagcacaagatgaacagatcgtgcagcta</t>
  </si>
  <si>
    <t>tgcagtgcagaatacaacaccccagttaattaatacagcacaagatgaacagatcgtgcagcta</t>
  </si>
  <si>
    <t>tgcagtgcagaatacaacaccccagttaattaatagagcacaagatgaacagatcgtgcagcta</t>
  </si>
  <si>
    <t>tgcagtgcagacgcagcatgcagtttgagggcagtcatgggcatgagattgcggcactgctttg</t>
  </si>
  <si>
    <t>tgcagtgcagacgcagcatgcagtttgagggcagtcatgggcatgcgattgcggcactgctttg</t>
  </si>
  <si>
    <t>tgcagtgcagagagggacaccgaaaccgcgaaacgggtgcgggaggagagggagatgatgcgtg</t>
  </si>
  <si>
    <t>tgcagtgcagagagggacaccgaaaccgcgaaacgggtgcgggcggagagggagatgatgcgtg</t>
  </si>
  <si>
    <t>tgcagtgcagagattgcgcagcttgacgcccttcaattccttcctccgtcagaagccagaactc</t>
  </si>
  <si>
    <t>tgcagtgcagagattgcgcggcttgacgcccttcaattccttcctccgtcagaagccagaactc</t>
  </si>
  <si>
    <t>tgcagtgcagagcgctgacacacgcatggcgcgcgtccaacgggaagcatgggtggtggcgtgg</t>
  </si>
  <si>
    <t>tgcagtgcagagcgctgacacacgcatggcgcgcgtccaacgggaaggatgggtggtggcgtgg</t>
  </si>
  <si>
    <t>tgcagtgcagagcttggttagcttggggcggcggcagcagccatggcgcccaaggcagggaagg</t>
  </si>
  <si>
    <t>tgcagtgcagagcttggttagcttggggcggcggcggcagccatggcgcccaaggcagggaagg</t>
  </si>
  <si>
    <t>tgcagtgcagaggatggacgtatatcatcgctgagtgcccattccaagtcctttcacggatcga</t>
  </si>
  <si>
    <t>tgcagtgcagaggatggacgtatctcatcgctgagtgcccattccaagtcctttcacggatcga</t>
  </si>
  <si>
    <t>tgcagtgcagaggtacgtatatatctgagacagtctcaaggtagatactagatagatagatgtc</t>
  </si>
  <si>
    <t>tgcagtgcagaggtacgtatatatctgagacagtctcaaggttgatactagatagatagatgtc</t>
  </si>
  <si>
    <t>tgcagtgcagagtgcagagcggccactctttcagacaagctttcccgagcgagcgcgacgtgag</t>
  </si>
  <si>
    <t>tgcagtgcagagtgcagagcggccactctttcagacaagctttcccgcgcgagcgcgacgtgag</t>
  </si>
  <si>
    <t>tgcagtgcagatagaaaatcagaattacagacgaaaacccctctttctgctgctgctcgagcct</t>
  </si>
  <si>
    <t>tgcagtgcagatagaaaatcagaattacagacgagaacccctctttctgctgctgctcgagcct</t>
  </si>
  <si>
    <t>tgcagtgcagatagatagatactgcggtgtgcggaggagttgggtcaattagattagaagagag</t>
  </si>
  <si>
    <t>tgcagtgcagatagatagatactgcggtgtgcggaggagttgggtcaattagattagaggagag</t>
  </si>
  <si>
    <t>tgcagtgcagatattgacgaatcttattaggacagctctttttctttaggagtgtcatgcatgc</t>
  </si>
  <si>
    <t>tgcagtgcatatattgacgaatcttattaggacagctctttttctttaggagtgtcatgcatgc</t>
  </si>
  <si>
    <t>tgcagtgcagatcgtgggggaggtggtggtagaggtggaggtggaggtcgacctcgctcatcca</t>
  </si>
  <si>
    <t>tgcagtgcagatcgtgggggaggtggtggtggaggtggaggtggaggtcgacctcgctcatcca</t>
  </si>
  <si>
    <t>tgcagtgcagatgcattgaggctcttccgcagcttggtttgctcggatgagttcacctatcagc</t>
  </si>
  <si>
    <t>tgcagtgcagatgcattgaggttcttccgcagcttggtttgctcggatgagttcacctatcagc</t>
  </si>
  <si>
    <t>tgcagtgcagatggcggcacacttgctcttctacgcgtgaaaggaaaggggcgtgggcctaggc</t>
  </si>
  <si>
    <t>tgcagtgcagatggcggcacacttgctcttctacgcgtgaaaggagaggggcgtgggcctaggc</t>
  </si>
  <si>
    <t>tgcagtgcagattgggtccgctgctgctcgtatgtcccatgaggccgtgacgctggccacgctc</t>
  </si>
  <si>
    <t>tgcagtgcagattgggttcgctgctgctcgtatgtcccatgaggccgtgacgctggccacgctc</t>
  </si>
  <si>
    <t>tgcagtgcagcaatgacagtcgacagccgacaagcgctggcctactttagatgagttactactt</t>
  </si>
  <si>
    <t>tgcagtgcagccatgacagtcgacagccgacaagcgctggcctactttagatgagttactactt</t>
  </si>
  <si>
    <t>tgcagtgcagcaccaccagccagctctgttctgatcatctcttctctctgcggcatgcccacag</t>
  </si>
  <si>
    <t>tgcagtgcagcaccgccagccagctctgttctgatcatctcttctctctgcggcatgcccacag</t>
  </si>
  <si>
    <t>tgcagtgcagcaccatgcatgaatgcatgagcatgtgcaccgtctaagcacgatgcatataagg</t>
  </si>
  <si>
    <t>tgcagtgcagcaccatgcatgaatgcatgagcatgtgcaccgtctaagcgcgatgcatataagg</t>
  </si>
  <si>
    <t>tgcagtgcagcacgtaggataggaaacaaacaggcgcgactcagccagatctgctcgaattcct</t>
  </si>
  <si>
    <t>tgcagtgcagcacgtaggataggaaacaaacaagcgcgactcagccagatctgctcgaattcct</t>
  </si>
  <si>
    <t>tgcagtgcagcactcgagctatatatgcacatctcattgaccatcccagctaccgcgcgtcgtc</t>
  </si>
  <si>
    <t>tgcagtgcagcactcgagctatatatgtacatctcattgaccatcccagctaccgcgcgtcgtc</t>
  </si>
  <si>
    <t>tgcagtgcagcactgcacagttttgctagcatgcatgcacatggtggtgcccaatgcatgcaaa</t>
  </si>
  <si>
    <t>tgcagtgcagcactgcacagttttgttagcatgcatgcacatggtggtgcccaatgcatgcaaa</t>
  </si>
  <si>
    <t>tgcagtgcagcatcgcggttgcaaccgaaacctaaagttgggtaggggtaccgtacactacact</t>
  </si>
  <si>
    <t>tgcagtgcagcatcgcggttgcaaccgaaacctaaagttgggtaggggtaccgtacactacatt</t>
  </si>
  <si>
    <t>tgcagtgcagcatggctatgcatctcaagccattacgcagcaacgcccataactgtttcagcag</t>
  </si>
  <si>
    <t>tgcagtgcagcatggctatgcatctcaagccattacgcagcaacgcccatagctgtttcagcag</t>
  </si>
  <si>
    <t>tgcagtgcagcattaggtggacacacaagaacatttcattcagtatgggcagctgtaacattga</t>
  </si>
  <si>
    <t>tgcagtgcagcattaggtggacgcacaagaacatttcattcagtatgggcagctgtaacattga</t>
  </si>
  <si>
    <t>tgcagtgcagccacgaattcttgatgtcctgttccagttcctgcgctggatgtacagtttatac</t>
  </si>
  <si>
    <t>tgcagtgcagccacgaattcttgatgtcctgttccagttcctgcgcttgatgtacagtttatac</t>
  </si>
  <si>
    <t>tgcagtgcagccagcacctttcggacatcctcaactgaataactaacacgggaagtctgttcat</t>
  </si>
  <si>
    <t>tgcagtgcagccagcacctttcggacatcctcaactgaataactaacacgggaagtctgttcgt</t>
  </si>
  <si>
    <t>tgcagtgcagccagcgatgggatacgaaactgaaaagcgttgggcaaccgcgtacctcaatcga</t>
  </si>
  <si>
    <t>tgcagtgcagccagcgatgggataggaaactgaaaagcgttgggcaaccgcgtacctcaatcga</t>
  </si>
  <si>
    <t>tgcagtgcagccatgcaggtgcagctcgccccacatgcattgatagacgacgatgatggtctgg</t>
  </si>
  <si>
    <t>tgcagtgcagccatgcaggtgcagctctccccacatgcattgatagacgacgatgatggtctgg</t>
  </si>
  <si>
    <t>tgcagtgcagccattagagcggagatagagatcctgcctccctcaatgttggagaggaaagctg</t>
  </si>
  <si>
    <t>tgcagtgcagccattagagcggagatagagatcctgccttcctcaatgttggagaggaaagctg</t>
  </si>
  <si>
    <t>tgcagtgcagcccatgcttacgtgatgtcacagtattaccgtgctctcctgaattccatgtgtg</t>
  </si>
  <si>
    <t>tgcagtgcagcccatgcttatgtgatgtcacagtattaccgtgctctcctgaattccatgtgtg</t>
  </si>
  <si>
    <t>tgcagtgcagccccagcagcagagcacgcctcgttccaggcagtagccccactccgaaaaaaaa</t>
  </si>
  <si>
    <t>tgcagtgcagccccagcagcggagcacgcctcgttccaggcagtagccccactccgaaaaaaaa</t>
  </si>
  <si>
    <t>tgcagtgcagcccgtcagagtttgttacccgtagcactgaaatgataaaagcagcaacaagaca</t>
  </si>
  <si>
    <t>tgcagtgcagcccgtcagagtttgttacccgtagcactgaaatgctaaaagcagcaacaagaca</t>
  </si>
  <si>
    <t>tgcagtgcagccgtccactctcacgtccgtcgtcgtgcgacgtacagcaaggtgccaggagcag</t>
  </si>
  <si>
    <t>tgcagtgcagccgtccactctcacgtccgtcgtcgtgcgacgtacagccaggtgccaggagcag</t>
  </si>
  <si>
    <t>tgcagtgcagcctatcgttctgcacgtacgccgtcagtggcttgcgttgcgccgcacgcgcgcc</t>
  </si>
  <si>
    <t>tgcagtgcagcctatcgttctgcgcgtacgccgtcagtggcttgcgttgcgccgcacgcgcgcc</t>
  </si>
  <si>
    <t>tgcagtgcagcgacacagaatgacaaaaaagcaaagagcggcactgtagctgaatataatccta</t>
  </si>
  <si>
    <t>tgcagtgcagcgacacagaatgacaaaaaagcaaagagcggcactgtagctgaatatactccta</t>
  </si>
  <si>
    <t>tgcagtgcagcgaccaaagatcatgacagacagtgatcgggaagccaatgcttccgtcctacac</t>
  </si>
  <si>
    <t>tgcagtgcagtgaccaaagatcatgacagacagtgatcgggaagccaatgcttccgtcctacac</t>
  </si>
  <si>
    <t>tgcagtgcagcgcagcggtggttgccgcgtcaagctctcgccccgcgcctgccctgtgccgctc</t>
  </si>
  <si>
    <t>tgcagtgcagcgcagcggtggttgccgcgtcaagctctcgccccgcgcctggcctgtgccgctc</t>
  </si>
  <si>
    <t>tgcagtgcagcggacggtcgatcgcaatgattaaagcgttttctggaacggcagcggggacggg</t>
  </si>
  <si>
    <t>tgcagtgcagcggatggtcgatcgcaatgattaaagcgttttctggaacggcagcggggacggg</t>
  </si>
  <si>
    <t>tgcagtgcagctatgcacgcaacgctcgggttcgttcgttccattccacgcctgacgagctaga</t>
  </si>
  <si>
    <t>tgcagtgcagctatgcacgcaacgctcgggttcgttcgttccattccacgcctgacgagctagg</t>
  </si>
  <si>
    <t>tgcagtgcagctcgtcgctttcccccaatcttcttctccaatccctttcttctgggctctgaca</t>
  </si>
  <si>
    <t>tgcagtgcagctcgtcgctttcccccaatcttcttctccagtccctttcttctgggctctgaca</t>
  </si>
  <si>
    <t>tgcagtgcagctctagctccattgttgttacttgttaggccaccgctggcgttggtgtccagca</t>
  </si>
  <si>
    <t>tgcagtgcagctctagttccattgttgttacttgttaggccaccgctggcgttggtgtccagca</t>
  </si>
  <si>
    <t>tgcagtgcagctgcccgcccacccgcctgtgagcttgttccataccccattttaacatgtggaa</t>
  </si>
  <si>
    <t>tgcagtgcagctgctcgcccacccgcctgtgagcttgttccataccccattttaacatgtggaa</t>
  </si>
  <si>
    <t>tgcagtgcagctgggtagagagcgtggacaaggttggaattaacacctgccatgcagggatgcc</t>
  </si>
  <si>
    <t>tgcagtgcagctgggtagagagcgtggacaaggttggaattagcacctgccatgcagggatgcc</t>
  </si>
  <si>
    <t>tgcagtgcaggaacccatgcactctgctccctccgctcctcgctctgcccctgtctttgctttt</t>
  </si>
  <si>
    <t>tgcagtgcaggaacccatgcagtctgctccctccgctcctcgctctgcccctgtctttgctttt</t>
  </si>
  <si>
    <t>tgcagtgcaggacacgcgcgtgcggcgacaatgcagtagtttcatgtagggtctgagctccgtg</t>
  </si>
  <si>
    <t>tgcagtgcaggacacgcgcgtgcggcgacaatgcattagtttcatgtagggtctgagctccgtg</t>
  </si>
  <si>
    <t>tgcagtgcaggagctagcaagaagcagaagcacaagcagaaacagagataatggaggacgtgcc</t>
  </si>
  <si>
    <t>tgcagtgcatgagctagcaagaagcagaagcacaagcagaaacagagataatggaggacgtgcc</t>
  </si>
  <si>
    <t>tgcagtgcaggagtatataataataaccaacgctcggctcatcatcacggctaatcttcttctc</t>
  </si>
  <si>
    <t>tgcagtgcaggagtatataataataaccaacgctcggctcatcgtcacggctaatcttcttctc</t>
  </si>
  <si>
    <t>tgcagtgcaggattcaggaagcaaaggctatgcgcgtgcaggcaggcagatcgcgtgcatgatc</t>
  </si>
  <si>
    <t>tgcagtgcaggattcaggaagcaaaggctatgcgcgtgcaggcaggcagatcgcgtgcatggtc</t>
  </si>
  <si>
    <t>tgcagtgcaggcacacatacattttatagtcagtcattccaaacttggttttcttggatggtat</t>
  </si>
  <si>
    <t>tgcagtgcaggcacacatacattttatggtcagtcattccaaacttggttttcttggatggtat</t>
  </si>
  <si>
    <t>tgcagtgcaggcacaccatggatctcgtctccctgggttccacagctgccttgccaccatcgaa</t>
  </si>
  <si>
    <t>tgcagtgcaggcgcaccatggatctcgtctccctgggttccacagctgccttgccaccatcgaa</t>
  </si>
  <si>
    <t>tgcagtgcaggcagacatcatgacatcatgcattattcatgcaggaagcaggatgcgtatctag</t>
  </si>
  <si>
    <t>tgcagtgcaggcagacatcatgacatcctgcattattcatgcaggaagcaggatgcgtatctag</t>
  </si>
  <si>
    <t>tgcagtgcaggcatcttcacatggagtctggtgataacatacgtgaggcagtgagctcggagtg</t>
  </si>
  <si>
    <t>tgcagtgcaggcatcttcacatggagtctggtgataacatacgtgaggccgtgagctcggagtg</t>
  </si>
  <si>
    <t>tgcagtgcaggcctgtcaacaagtcaaggagcaggaccgatggcatcatgcatgtgcctcccag</t>
  </si>
  <si>
    <t>tgcagtgtaggcctgtcaacaagtcaaggagcaggaccgatggcatcatgcatgtgcctcccag</t>
  </si>
  <si>
    <t>tgcagtgcagggacgggcctttcggcaagaagcagctgtaccaggtctacctctgcgtggacac</t>
  </si>
  <si>
    <t>tgcagtgcagggacgggcctttcggcaagcagcagctgtaccaggtctacctctgcgtggacac</t>
  </si>
  <si>
    <t>tgcagtgcagggagattaatgaggccacgtctccagcgaccagcgtgagtggcaacaaggggct</t>
  </si>
  <si>
    <t>tgcagtgcagggagattaatgaggccgcgtctccagcgaccagcgtgagtggcaacaaggggct</t>
  </si>
  <si>
    <t>tgcagtgcagggataaggatttttaccacctttaatttggatcagcagatcgagatcacgcaac</t>
  </si>
  <si>
    <t>tgcagtgcagggataaggatttttaccacctttaatttggatcagcaggtcgagatcacgcaac</t>
  </si>
  <si>
    <t>tgcagtgcagggatggatggaacatgcacgcggatgcggatgcggatgcaagggaagcgcagcg</t>
  </si>
  <si>
    <t>tgcagtgcagggatggatggaacatgcatgcggatgcggatgcggatgcaagggaagcgcagcg</t>
  </si>
  <si>
    <t>tgcagtgcagggccagacatgtacgccagcgacgaattaacgctcgcttgggcttggtcttagg</t>
  </si>
  <si>
    <t>tgcagtgcagggccagacatgtacgccagcgacgaattaacgctcgcttgggcttggtcttcgg</t>
  </si>
  <si>
    <t>tgcagtgcagggctcattaccctgctgctctggttattattttcctccagagtccagactccag</t>
  </si>
  <si>
    <t>tgcagtgcagggctcattatcctgctgctctggttattattttcctccagagtccagactccag</t>
  </si>
  <si>
    <t>tgcagtgcagggctgcaatgagtgtccgtcagcacgagcgcccatgaacgatttctagcaatac</t>
  </si>
  <si>
    <t>tgcagtgcagggctgcaatgagtgtccgtcagcacgagcgcccatgaacgatttctagcaatag</t>
  </si>
  <si>
    <t>tgcagtgcagggtacagggcatacgtacctgaaaacgggagagacagctgcctctgaacattgg</t>
  </si>
  <si>
    <t>tgcagtgcagggtacagggcatatgtacctgaaaacgggagagacagctgcctctgaacattgg</t>
  </si>
  <si>
    <t>tgcagtgcagggtctaaaagatcaagcaagcggccaacttgagcaagatgccttgcccacgaaa</t>
  </si>
  <si>
    <t>tgcagtgcagggtctacaagatcaagcaagcggccaacttgagcaagatgccttgcccacgaaa</t>
  </si>
  <si>
    <t>tgcagtgcagggttcgtcgttttctccctactctcgaggcgagatcggcatcatcgatcagtct</t>
  </si>
  <si>
    <t>tgcagtgcagggttcgtcgttttttccctactctcgaggcgagatcggcatcatcgatcagtct</t>
  </si>
  <si>
    <t>tgcagtgcaggtacatacaccatctcaaacaaaacatagacataataatgggacaccagcttgt</t>
  </si>
  <si>
    <t>tgcagtgcaggtacatacaccatctcaaacaaaacatagacataataatgggacaccagctttt</t>
  </si>
  <si>
    <t>tgcagtgcaggtccgtcaccccaccctcctacgcttctctctatctctgcttggtggccgcggt</t>
  </si>
  <si>
    <t>tgcagtgcaggtccgtcaccccaccctcctacgcttctctctatctctgcttggtggccgtggt</t>
  </si>
  <si>
    <t>tgcagtgcaggtttactctttcagtaaactgtggccatcagggaatttgtcggtgttaacctct</t>
  </si>
  <si>
    <t>tgcagtgcgggtttactctttcagtaaactgtggccatcagggaatttgtcggtgttaacctct</t>
  </si>
  <si>
    <t>tgcagtgcagtaagcagtgcaagcgagtgaacgagcgagcgagtggccgactgggactgaccca</t>
  </si>
  <si>
    <t>tgcagtgcagtaagcagtgcaagcgagtgaacgagcgcgcgagtggccgactgggactgaccca</t>
  </si>
  <si>
    <t>tgcagtgcagtacctgtgggggcagtaaaaaccgctgcgcgcctgccgctggagctttgtcgag</t>
  </si>
  <si>
    <t>tgcagtgcagtacctgtgggggcagtaaaaaccgctgcgtgcctgccgctggagctttgtcgag</t>
  </si>
  <si>
    <t>tgcagtgcagtactatctgaagcatttaactcgggtttgctgatgaatgatctcgcgttgtccc</t>
  </si>
  <si>
    <t>tgcagtgcagtactctctgaagcatttaactcgggtttgctgatgaatgatctcgcgttgtccc</t>
  </si>
  <si>
    <t>tgcagtgcagtagccacgcaccacaatctgagttcttgctctttgctacacggtgcctatgtgc</t>
  </si>
  <si>
    <t>tgcagtgcagtagccacgcaccacaatctgatttcttgctctttgctacacggtgcctatgtgc</t>
  </si>
  <si>
    <t>tgcagtgcagtatccagcagctgatctgcttctgtgtgcaagccgttcatgcagtaggcatcaa</t>
  </si>
  <si>
    <t>tgcagtgcagtatccagcagctgatctgcttccgtgtgcaagccgttcatgcagtaggcatcaa</t>
  </si>
  <si>
    <t>tgcagtgcagtcatacgttagcacactggtactagtgtttcaggacgttcgtgcaggtgcagtg</t>
  </si>
  <si>
    <t>tgcagtgcagtcgtacgttagcacactggtactagtgtttcaggacgttcgtgcaggtgcagtg</t>
  </si>
  <si>
    <t>tgcagtgcagtccacaccgccgaggcgcagagcagccgagcgcacgacagaacaaatccagatc</t>
  </si>
  <si>
    <t>tgcagtgcagtccacaccgccgaggcgccgagcagccgagcgcacgacagaacaaatccagatc</t>
  </si>
  <si>
    <t>tgcagtgcagtccccagctagctggtcacgtcaaggctgttcacattaccaacacttggaaaca</t>
  </si>
  <si>
    <t>tgcagtgcagtccccagctagctggtcacgtcaaggctgttcacattaccaacgcttggaaaca</t>
  </si>
  <si>
    <t>tgcagtgcagtgcaaagtgagcagccaaaaaactttcctcaaaagcagaagcggaatccacggc</t>
  </si>
  <si>
    <t>tgcagtgcagtgcaaagtgagcagccaaaaaactttcctcaaacgcagaagcggaatccacggc</t>
  </si>
  <si>
    <t>tgcagtgcagtgcacccagtccaattcaactcatcggcctctacgtactgtatagtactaggca</t>
  </si>
  <si>
    <t>tgcagtgcagtgcacccagtccaattcaattcatcggcctctacgtactgtatagtactaggca</t>
  </si>
  <si>
    <t>tgcagtgcagtgcagagctgtgaggaggacatcagcacatcacctctttttcgttgttctatgc</t>
  </si>
  <si>
    <t>tgcagtgcagtgcagagctgtgaggaggacatcagcacatcacctctttttcgttgttgtatgc</t>
  </si>
  <si>
    <t>tgcagtgcagtgcagggacttgaacaccctgcctttctgctgctccactgcattgcattgcatt</t>
  </si>
  <si>
    <t>tgcagtgcagtgcagggacttgaataccctgcctttctgctgctccactgcattgcattgcatt</t>
  </si>
  <si>
    <t>tgcagtgcagtgcagggcacaccaaacgtatataccctgctacatgtgtttgttcccattcatc</t>
  </si>
  <si>
    <t>tgcagtgcagtgcagggcacaccaaacgtatatactctgctacatgtgtttgttcccattcatc</t>
  </si>
  <si>
    <t>tgcagtgcagtgcagtgcaggcacacattttattagtcagtcattcttaactctttgatgggag</t>
  </si>
  <si>
    <t>tgcagtgcagtgcagtgcaggtacacattttattagtcagtcattcttaactctttgatgggag</t>
  </si>
  <si>
    <t>tgcagtgcagtgcagtgtagtgcgtctctgtgtctgtcattgctgctcttttggttttggctct</t>
  </si>
  <si>
    <t>tgcagtgcagtgcagtgtagtgcgtctctgtgtctgtcattgctgctcttttggttttggcttt</t>
  </si>
  <si>
    <t>tgcagtgcagtgcagttcataggaattcaatttgggaagagagccattcagtctcatcggtcgt</t>
  </si>
  <si>
    <t>tgcagtgcagtgcagttcataggaattcaatttgggaggagagccattcagtctcatcggtcgt</t>
  </si>
  <si>
    <t>tgcagtgcagtgcatggaattccatccattcctccaagcaaatgatgaggcggacggaccacct</t>
  </si>
  <si>
    <t>tgcagtgcagtgcatggaattccatccattcctccaagcaaatgatgaggctgacggaccacct</t>
  </si>
  <si>
    <t>tgcagtgcagtgcgcgccattttctgcgctcctgccctgcctcgcagctcgcctcgtcctcatc</t>
  </si>
  <si>
    <t>tgcagtgcagtgcgcgccattttctgcgctcctgctctgcctcgcagctcgcctcgtcctcatc</t>
  </si>
  <si>
    <t>tgcagtgcagtggcacacatgcgtttagctatctactacattttccatttgcgtcccttttcct</t>
  </si>
  <si>
    <t>tgcagtgcagtggcacacatgcgtttagctgtctactacattttccatttgcgtcccttttcct</t>
  </si>
  <si>
    <t>tgcagtgcagtggcacaggacaggacgcaaggcgcttaggcggtccaaggggaaaaactgtcaa</t>
  </si>
  <si>
    <t>tgcagtgcagtggcacaggacaggacgcaaggcgcttaggcggtccaaggggcaaaactgtcaa</t>
  </si>
  <si>
    <t>tgcagtgcagtgtgcacaactaacgacgctcgctctgctcgatcgccacgagttacgctgcgtc</t>
  </si>
  <si>
    <t>tgcagtgcagtgtgcacaagtaacgacgctcgctctgctcgatcgccacgagttacgctgcgtc</t>
  </si>
  <si>
    <t>tgcagtgcagtgtgcagtgcaggaaagcgcagcccagcacttgcactcgatgagtccaagtcca</t>
  </si>
  <si>
    <t>tgcagtgcagtgtgcggtgcaggaaagcgcagcccagcacttgcactcgatgagtccaagtcca</t>
  </si>
  <si>
    <t>tgcagtgcagtgtggaactgtagtttactttccgtttgagagttcacgtttttgcaggtggtgg</t>
  </si>
  <si>
    <t>tgcagtgcagtgtggaactgtagtttactttccgtttgagagttcatgtttttgcaggtggtgg</t>
  </si>
  <si>
    <t>tgcagtgcagttcacactgccgaggcaccgagcagccgagcgcacgacagaacaatcagaggtg</t>
  </si>
  <si>
    <t>tgcagtgtagttcacactgccgaggcaccgagcagccgagcgcacgacagaacaatcagaggtg</t>
  </si>
  <si>
    <t>tgcagtgcagttcctcttcattgtgctcttcacgcacatcttctacagatacgtaagaacctag</t>
  </si>
  <si>
    <t>tgcagtgcagttcctcttcgttgtgctcttcacgcacatcttctacagatacgtaagaacctag</t>
  </si>
  <si>
    <t>tgcagtgcatagctcgagtatgggaccatgcaataagcaatgagccactgatcagattaaaaga</t>
  </si>
  <si>
    <t>tgcagtgcatagcttgagtatgggaccatgcaataagcaatgagccactgatcagattaaaaga</t>
  </si>
  <si>
    <t>tgcagtgcatagtacttgattccttgggtgctgaatgtgctgcttaggaggaggatcacgataa</t>
  </si>
  <si>
    <t>tgcagtgcatagtacttgattccttgggtgctgaatgtgctgcttaggaggaggatcaggataa</t>
  </si>
  <si>
    <t>tgcagtgcatagtatcgcaccccatgatcctctcgaccacaatcttacaactggggcactgctt</t>
  </si>
  <si>
    <t>tgcagtgcatagtatcgcaccccatgatcttctcgaccacaatcttacaactggggcactgctt</t>
  </si>
  <si>
    <t>tgcagtgcatagtatcgcaccccatgatcttctcgaccacaatcttacaactggggcgctgggc</t>
  </si>
  <si>
    <t>tgcagtgcatagtatcgcaccccatgatcttctcgatcacaatcttacaactggggcgctgggc</t>
  </si>
  <si>
    <t>tgcagtgcatatgccaaaaagaatttgacgggaggcgatgagagagcaaggggaggaagaggag</t>
  </si>
  <si>
    <t>tgcagtgcatatgccaaaaagaatttgacgggaggcgatgagagagcaaggggaggaggaggag</t>
  </si>
  <si>
    <t>tgcagtgcatattcttaagaactgtaaccatcgaaccgctctgttatgacttctttgacccctg</t>
  </si>
  <si>
    <t>tgcagtgcatattcttaagaactgtaaccatcaaaccgctctgttatgacttctttgacccctg</t>
  </si>
  <si>
    <t>tgcagtgcatcaaagttgcgtttgctactgctggcgagttgctgttcagctgcttcttattggc</t>
  </si>
  <si>
    <t>tgcagtgcatcaaagttgcgtttgctactgctggcgagttgctgttcagctgcttcttgttggc</t>
  </si>
  <si>
    <t>tgcagtgcatcagattttgcattggatcatactgtagcttacctgctgcaattcctttttcctc</t>
  </si>
  <si>
    <t>tgcagtgcatcagattttgcattgggtcatactgtagcttacctgctgcaattcctttttcctc</t>
  </si>
  <si>
    <t>tgcagtgcatcatcaacgagacgctgcgctgtaccctgccgcgccgctgatgctgccgcacgag</t>
  </si>
  <si>
    <t>tgcagtgcatcatcaacgagacgctgcgctgtaccctgccgcgccgctgatgctgctgcacgag</t>
  </si>
  <si>
    <t>tgcagtgcatcatccagaaggagaacaacttcaagcaggctggcgagagatatcaatcctttga</t>
  </si>
  <si>
    <t>tgcagtgcatcatccagaaggagaacaacttcaagcaggctggcgagagatatcgatcctttga</t>
  </si>
  <si>
    <t>tgcagtgcatcatcttctctccctatggagagagagagagtcacaagtgcatggccaagggctc</t>
  </si>
  <si>
    <t>tgcagtgcatcatcttctctccctatggagagagagagagtcacacgtgcatggccaagggctc</t>
  </si>
  <si>
    <t>tgcagtgcatcccagatgaccttcctgcaaggttaaactgggaatccatatgtaagttcatctt</t>
  </si>
  <si>
    <t>tgcagtgcatcccagatgagcttcctgcaaggttaaactgggaatccatatgtaagttcatctt</t>
  </si>
  <si>
    <t>tgcagtgcatcgccatgatgagaatgagaccagtccaccactccaccctcggccctagcccaca</t>
  </si>
  <si>
    <t>tgcagtgcatcgccatgatgagaattagaccagtccaccactccaccctcggccctagcccaca</t>
  </si>
  <si>
    <t>tgcagtgcatcgcgatctgcacgcatgggcaccgctcttccccatgcctcggcgcgcccgctgc</t>
  </si>
  <si>
    <t>tgcagtgcatcgcgctctgcacgcatgggcaccgctcttccccatgcctcggcgcgcccgctgc</t>
  </si>
  <si>
    <t>tgcagtgcatctcatgcttccttgacgggtcactgaagttcagtatgctgacatggcacagtgg</t>
  </si>
  <si>
    <t>tgcagtgcatctcatgcttccttgacgggtcactgaagttcagtgtgctgacatggcacagtgg</t>
  </si>
  <si>
    <t>tgcagtgcatgatgatggaagatacatatatacatgatacacatgagagcatttcggaatttta</t>
  </si>
  <si>
    <t>tgcagtgcatgatgttggaagatacatatatacatgatacacatgagagcatttcggaatttta</t>
  </si>
  <si>
    <t>tgcagtgcatgatgcagttccaacctccaatgtactaactgcgaaactgtgaactgctaccaca</t>
  </si>
  <si>
    <t>tgcagtgcatgatgcagttccaacctccaatgtactaactgcgaaactgtgaactgctgccaca</t>
  </si>
  <si>
    <t>tgcagtgcatgcaagcacgttttcctcgtcacacgctgcgacgcgtggggatcgatccatagat</t>
  </si>
  <si>
    <t>tgcagtgcatgcaagcacgttttcctcgtcacacgctgcgacgcgtggggctcgatccatagat</t>
  </si>
  <si>
    <t>tgcagtgcatgcaagggtgcaagtaggggaacccttgtactgttgcttgcacgcactgcacggt</t>
  </si>
  <si>
    <t>tgcagtgcatgcatgggtgcaagtaggggaacccttgtactgttgcttgcacgcactgcacggt</t>
  </si>
  <si>
    <t>tgcagtgcatgcaccactacggtatggtcgtcgctaatggtgcgcgcggtcgcaaccgaataag</t>
  </si>
  <si>
    <t>tgcagtgcttgcaccactacggtatggtcgtcgctaatggtgcgcgcggtcgcaaccgaataag</t>
  </si>
  <si>
    <t>tgcagtgcatgcagttccaacctccaatgtactaactgcgaaactgtgaactgctgccacagac</t>
  </si>
  <si>
    <t>tgcagtgcatgcagttccaacctccaatgtactaactgcgacactgtgaactgctgccacagac</t>
  </si>
  <si>
    <t>tgcagtgcatgcatccagtggcgtggcatccacctcagcggagaggttgcagagttgcatgctc</t>
  </si>
  <si>
    <t>tgcagtgcatgcatccagtggcgtggcatcctcctcagcggagaggttgcagagttgcatgctc</t>
  </si>
  <si>
    <t>tgcagtgcatgcatgcaagcaagcatatatctcctgcgtttcagacgtccagagacgctcgttc</t>
  </si>
  <si>
    <t>tgcagtgcatgcatgcaagcaagcatatatctcctgcgtttcagacgtcgagagacgctcgttc</t>
  </si>
  <si>
    <t>tgcagtgcatgctaaaacgattgttgcatcatcatctgctgtctttttcccctaaataaaagca</t>
  </si>
  <si>
    <t>tgcagtgcatgctaaaacgattgttgcatcatcatctgctgtcttttttccctaaataaaagca</t>
  </si>
  <si>
    <t>tgcagtgcatgctgaggctgcctgcctggcatgcagacaagtggattatttgttttctgatcta</t>
  </si>
  <si>
    <t>tgcagtgcatgctgaggctggctgcctggcatgcagacaagtggattatttgttttctgatcta</t>
  </si>
  <si>
    <t>tgcagtgcatggacacttgagtcctgaaactgcacaccaccatttgctattcctgcaagttaaa</t>
  </si>
  <si>
    <t>tgcagtgcatggacacttgagtcctgaaactgcacaccaccatttgctattcctgcaagttgaa</t>
  </si>
  <si>
    <t>tgcagtgcatggttgagggatacaacttagtttttcaagagcgtccatctccagcagatggttt</t>
  </si>
  <si>
    <t>tgcagtgcatggttgagggatataacttagtttttcaagagcgtccatctccagcagatggttt</t>
  </si>
  <si>
    <t>tgcagtgcatgtaggtggatgggagagaaccgatccatgcatgaacgagctagtatgaaggagt</t>
  </si>
  <si>
    <t>tgcagtgcatgtaggtggatgggagagaaccgatccatgcatgcacgagctagtatgaaggagt</t>
  </si>
  <si>
    <t>tgcagtgcatgtgtgtagacggtcgaccgttgacccctacttttaccccccataacttcagttc</t>
  </si>
  <si>
    <t>tgcagtgcatgtgtgtagacggtcgaccgttgacccctacttttatcccccataacttcagttc</t>
  </si>
  <si>
    <t>tgcagtgcattattggtagtgtattagaactagaacgggcggacgcaagaacggggacggagat</t>
  </si>
  <si>
    <t>tgcagtgcattattggtagtgtattagaactagaacgggcggacgcaagcacggggacggagat</t>
  </si>
  <si>
    <t>tgcagtgcattgatcctaataacatatttcttccgaggggatgtgctgctgcccttggagctca</t>
  </si>
  <si>
    <t>tgcagtgcattgatcttaataacatatttcttccgaggggatgtgctgctgcccttggagctca</t>
  </si>
  <si>
    <t>tgcagtgcattgtttctcatgcatgtcagcgaaatgcacgagaacagctaccgacgttcagtag</t>
  </si>
  <si>
    <t>tgcagtgcattgtttgtcatgcatgtcagcgaaatgcacgagaacagctaccgacgttcagtag</t>
  </si>
  <si>
    <t>tgcagtgcatttcgacgtgtccagaaaagcagtgcgctcgccgacaaatccttttggaccgttt</t>
  </si>
  <si>
    <t>tgcagtgcatttcgacgtgtccagaaaagcagtgcgctcgccgacaaatccttttggactgttt</t>
  </si>
  <si>
    <t>tgcagtgccaaaggtgaatggctcgagatggatggagtgtactaggaaatgtgccgtgctacct</t>
  </si>
  <si>
    <t>tgcagtgccaaaggtgaatggctcgagatggatggagtgtactaggaaatgtgctgtgctacct</t>
  </si>
  <si>
    <t>tgcagtgccaattgtagcagtgccgaccaagaagaccgtaagctatagctagctagcagcttag</t>
  </si>
  <si>
    <t>tgcagtgccaattgtagcagtgccgaccaagaagaccgtaagctatagctagctagcagcttat</t>
  </si>
  <si>
    <t>tgcagtgccaccacaagctggaagctgctcaattcgcaaatatagtactagtagttgcgaggct</t>
  </si>
  <si>
    <t>tgcagtgccaccacaagctggaagctgcttaattcgcaaatatagtactagtagttgcgaggct</t>
  </si>
  <si>
    <t>tgcagtgccaccatcaggggggtctcgagaccgaacatcctcgcgtccatctctcgctctcgct</t>
  </si>
  <si>
    <t>tgcagtgcccccatcaggggggtctcgagaccgaacatcctcgcgtccatctctcgctctcgct</t>
  </si>
  <si>
    <t>tgcagtgccaccattgcagaaagccagaaacacacacacgcagcgccgcagtggcaggcgaggc</t>
  </si>
  <si>
    <t>tgcagtgccaccattgcggaaagccagaaacacacacacgcagcgccgcagtggcaggcgaggc</t>
  </si>
  <si>
    <t>tgcagtgccacccctcgtgccgccccatccaccgtcatcattaccatcgctcccctcgttagca</t>
  </si>
  <si>
    <t>tgcagtgccacccctcgtgccgccccatccaccgtcatcattaccatcgctcccctcgttcgca</t>
  </si>
  <si>
    <t>tgcagtgccaccgcacaggcaggcagacacagggtgcgagtcactcgtactcgtcgtacggcga</t>
  </si>
  <si>
    <t>tgcagtgccaccgcacaggcaggcaggcacagggtgcgagtcactcgtactcgtcgtacggcga</t>
  </si>
  <si>
    <t>tgcagtgccacgagccaatccaattaagcaatttataaggaccatctgccatctccgttcaatt</t>
  </si>
  <si>
    <t>tgcagtgccacgagccaatccaattaagcaatttctaaggaccatctgccatctccgttcaatt</t>
  </si>
  <si>
    <t>tgcagtgccacggcgtgacggtgcgcggggtgacggtggaggcaccgaaaaaaaaaaaaaaaaa</t>
  </si>
  <si>
    <t>tgcagtgccacggcgtgacggtgcgcggggtgacggtggaggcgccgaaaaaaaaaaaaaaaaa</t>
  </si>
  <si>
    <t>tgcagtgccagatgaagaacttcgccaacgccgccgcctccgcagtcgcgctcgccgtccacgt</t>
  </si>
  <si>
    <t>tgcagtgccagatgaagaacttcgccaacgccgccgcctccgccgtcgcgctcgccgtccacgt</t>
  </si>
  <si>
    <t>tgcagtgccagcaagtgagtaccctgatgaggtttttgattgggatgacccctttaagccaggt</t>
  </si>
  <si>
    <t>tgcagtgccagcaagtgagtaccctgatgaggtttttgattgggatgacccctttatgccaggt</t>
  </si>
  <si>
    <t>tgcagtgccagcagagagcagggcaatccaacctctagacaagtctttggaggggagtgttgcg</t>
  </si>
  <si>
    <t>tgcagtgccagcagagagcatggcaatccaacctctagacaagtctttggaggggagtgttgcg</t>
  </si>
  <si>
    <t>tgcagtgccagcatccacgggtacagaacaccacgatgctcgagaatggttcgggctcggattg</t>
  </si>
  <si>
    <t>tgcagtgccagcatccacgggtacagaacgccacgatgctcgagaatggttcgggctcggattg</t>
  </si>
  <si>
    <t>tgcagtgccagcgcaagaactgggtcgccgcggtcaccacggccgcggcgttccccgtgcacgt</t>
  </si>
  <si>
    <t>tgcagtgccagcgcaagaactgggtcgccgcggtcaccacggccgcggcgttccccgttcacgt</t>
  </si>
  <si>
    <t>tgcagtgccaggacaagcgccgcggcgacgggggaacgtgcggcttcgacccgaaaaaaaaaaa</t>
  </si>
  <si>
    <t>tgcagtgccaggacaagcgccgcggcgacgggggaacgtgcggcttcgatccgaaaaaaaaaaa</t>
  </si>
  <si>
    <t>tgcagtgccataacagttccgcatcagcaaatatatccaaccaaaaccaccaaacatgactaac</t>
  </si>
  <si>
    <t>tgcagtgccataacagttccgcatcagcaaatatatccaaccaaaaccaccaaacatggctaac</t>
  </si>
  <si>
    <t>tgcagtgccatataatcccaaccacaccgcctcgtttggatgtgcagttcgtcttcctatcctg</t>
  </si>
  <si>
    <t>tgcagtgccatataatcccaaccacaccgcctcgtttggatgtgcagttcgtcttcctctcctg</t>
  </si>
  <si>
    <t>tgcagtgccatctactcgatcccctgcaatggcgacatcaagcaggtcccttgccttggcgctc</t>
  </si>
  <si>
    <t>tgcagtgccatctactcgatcccctgcaatggcgacatcaagcaggtcccttgccttggtgctc</t>
  </si>
  <si>
    <t>tgcagtgccatctactcgatcccctgcaatggcgccaccaaggtcccttgccttggcgctcctc</t>
  </si>
  <si>
    <t>tgcagtgccatctactcgatcccctgcaatggcgccaccagggtcccttgccttggcgctcctc</t>
  </si>
  <si>
    <t>tgcagtgccatctcatcctcgagtcctgttttcctttccgctcttcggtctacagaagcatcca</t>
  </si>
  <si>
    <t>tgcagtgccatctcatcctcgagtcctgttttcctttccgctcttcggtctacagaggcatcca</t>
  </si>
  <si>
    <t>tgcagtgccatctgccattgcgacgttgtgaccgcgcgggcaagagagaggacccacgcacgcg</t>
  </si>
  <si>
    <t>tgcagtgccatctgccattgggacgttgtgaccgcgcgggcaagagagaggacccacgcacgcg</t>
  </si>
  <si>
    <t>tgcagtgccatgaacaagcctgaaacaagagccgtgattcagaattcagtgcttgcattgcagt</t>
  </si>
  <si>
    <t>tgcagtgccatgaacaagcctgaagcaagagccgtgattcagaattcagtgcttgcattgcagt</t>
  </si>
  <si>
    <t>tgcagtgccatgcacttgcgcctggtgccctggtaaggcacaccacacacttgcggtttaactt</t>
  </si>
  <si>
    <t>tgcagtgccatgcacttgcgcctggtgccctggtaaggcacaccacacacttgcggtttcactt</t>
  </si>
  <si>
    <t>tgcagtgccatgcctcctcacttctctgagttgtgacgctattaagcctgtgatcgagcgagca</t>
  </si>
  <si>
    <t>tgcagtgccatgcctcctcacttctctgagttctgacgctattaagcctgtgatcgagcgagca</t>
  </si>
  <si>
    <t>tgcagtgccatgtccctctggccgttgcattgcctgcttctcgctgtttcttccccgctcggac</t>
  </si>
  <si>
    <t>tgcagtgccatgtccctctggccgttgcattgcctgcttctcgctgtttcttccccgctcgtac</t>
  </si>
  <si>
    <t>tgcagtgccatgtctcaatcttggactgcaaccaacataggtccttgatgtctgaaaccaaaaa</t>
  </si>
  <si>
    <t>tgcagtgctatgtctcaatcttggactgcaaccaacataggtccttgatgtctgaaaccaaaaa</t>
  </si>
  <si>
    <t>tgcagtgcccaacccaattcactgaatccgtccgcgatcctcctatgtgctccttacacatatc</t>
  </si>
  <si>
    <t>tgcagtgcccaacccaattcactgaatccgtccgcgatcctcctctgtgctccttacacatatc</t>
  </si>
  <si>
    <t>tgcagtgcccaagtgggtttagtttaatcaccattgccatagtttaaaagaatattaatggagg</t>
  </si>
  <si>
    <t>tgcagtgcccaagtgggtttagtttaatcatcattgccatagtttaaaagaatattaatggagg</t>
  </si>
  <si>
    <t>tgcagtgcccaatcctaaattaaccatggcgtcaagagaactgttagcataaatataatcaggg</t>
  </si>
  <si>
    <t>tgcagtgcccaatcctaaattagccatggcgtcaagagaactgttagcataaatataatcaggg</t>
  </si>
  <si>
    <t>tgcagtgcccaatcgagccgcagaggtcagtttttgccatgtggcatgcagcgaagaagcgtac</t>
  </si>
  <si>
    <t>tgcagtgcccgatcgagccgcagaggtcagtttttgccatgtggcatgcagcgaagaagcgtac</t>
  </si>
  <si>
    <t>tgcagtgcccacctgttctgaaaaaggtaagaatcagctgtaatcaaaactagaagatccagac</t>
  </si>
  <si>
    <t>tgcagtgcccacctgttgtgaaaaaggtaagaatcagctgtaatcaaaactagaagatccagac</t>
  </si>
  <si>
    <t>tgcagtgcccacgccaattcactccgtgctcactactccttacacatgagcgaactttgaggtg</t>
  </si>
  <si>
    <t>tgcagtgcccacgccaattcactccgtgctcactactccttactcatgagcgaactttgaggtg</t>
  </si>
  <si>
    <t>tgcagtgcccacttgtcagaactcagaaccagctcgtgcaaggtagcggcggcacaggggcatg</t>
  </si>
  <si>
    <t>tgcagtgcccacttgtcagaactcagaaccagctcgtgcaaggtagtggcggcacaggggcatg</t>
  </si>
  <si>
    <t>tgcagtgcccagtttactatatattctgctactatcaagttaaacatatatagtagtatcttta</t>
  </si>
  <si>
    <t>tgcagtgcccagtttactatatattctgctactatcaagttagacatatatagtagtatcttta</t>
  </si>
  <si>
    <t>tgcagtgcccagtttactatatattctgctcctatcatattggacatatatagcagtatcttta</t>
  </si>
  <si>
    <t>tgcagtgcccagtttactatatattctgctcctatcatattggacatatatagtagtatcttta</t>
  </si>
  <si>
    <t>tgcagtgcccattcagaatcacttggtgtgaaggctccttcggttttctgatgactggggatcc</t>
  </si>
  <si>
    <t>tgcagtgcccattcagaatcacttggtgtgaagggtccttcggttttctgatgactggggatcc</t>
  </si>
  <si>
    <t>tgcagtgcccattcgtgtactacctgctcctccgtcctccgtccgttcgccctcgcgttctggg</t>
  </si>
  <si>
    <t>tgcagtgcccattcgtgtactacctgctcctccgtcctccgtccgttcgtcctcgcgttctggg</t>
  </si>
  <si>
    <t>tgcagtgccccaagatcgtgccgccactgatcacagaggccgtcgtcgttgtccccagcgacct</t>
  </si>
  <si>
    <t>tgcagtgcccccagatcgtgccgccactgatcacagaggccgtcgtcgttgtccccagcgacct</t>
  </si>
  <si>
    <t>tgcagtgcccctttcgtcgtcgaagcaacgtgcggtggtcatctgtcgtccatggggcgcatcc</t>
  </si>
  <si>
    <t>tgcagtgcccctttcgtcgtcggagcaacgtgcggtggtcatctgtcgtccatggggcgcatcc</t>
  </si>
  <si>
    <t>tgcagtgcccgaaaacaactgctttcccatccccaattaatcattgaggcagcaaatgtatctc</t>
  </si>
  <si>
    <t>tgcagtgcccgaaaacaactgctttcccatccccaattaatcattgaggctgcaaatgtatctc</t>
  </si>
  <si>
    <t>tgcagtgcccgcaggtcaacccgaccattccagccaatgcacatgccacatggtgcagctgctg</t>
  </si>
  <si>
    <t>tgcagtgtccgcaggtcaacccgaccattccagccaatgcacatgccacatggtgcagctgctg</t>
  </si>
  <si>
    <t>tgcagtgcccgccccaggcagaaaaccacctgcgtgcagcctaccacggcatgcagtttcccac</t>
  </si>
  <si>
    <t>tgcagtgcccgccccaggcagaaaaccacctgcgtgcagcctaccacggcatgcagtttcccat</t>
  </si>
  <si>
    <t>tgcagtgcccgtggcggatgcagtgccataccacgtcgtcgctcatcttcgacgactcggagga</t>
  </si>
  <si>
    <t>tgcagtggccgtggcggatgcagtgccataccacgtcgtcgctcatcttcgacgactcggagga</t>
  </si>
  <si>
    <t>tgcagtgccctgcacacactccatctccatctccatctctggaagcatgcagtttggtgctcat</t>
  </si>
  <si>
    <t>tgcagtgccctgcacacactccatctccgtctccatctctggaagcatgcagtttggtgctcat</t>
  </si>
  <si>
    <t>tgcagtgccctggatatgggcagctcacttcatcagcgtcatgctggaacagcgccagcgcgtg</t>
  </si>
  <si>
    <t>tgcagtgccctggatatgggcagctcacttcatcagcgtcctgctggaacagcgccagcgcgtg</t>
  </si>
  <si>
    <t>tgcagtgccctgtgctggcacgtcacacggccacacacacacaaaagaaaagcaaattcgtcga</t>
  </si>
  <si>
    <t>tgcagtggcctgtgctggcacgtcacacggccacacacacacaaaagaaaagcaaattcgtcga</t>
  </si>
  <si>
    <t>tgcagtgcccttggtctccccaggtgggagttccatgcttgctgatttcctgccatgtttgcat</t>
  </si>
  <si>
    <t>tgcagtgcccttggtctccccaggtgggagttccatgcttgttgatttcctgccatgtttgcat</t>
  </si>
  <si>
    <t>tgcagtgcccttggtctccccagttgggagttccctgcttgcagatttcctgccatgtttgcat</t>
  </si>
  <si>
    <t>tgcagtgcccttggtctccccagttgggagttccctgcttgctgatttcctgccatgtttgcat</t>
  </si>
  <si>
    <t>tgcagtgccgacaaggctcctttccacagacctacctcggactgctgtgtcgtgtcccccacgt</t>
  </si>
  <si>
    <t>tgcagtgccgacaaggctcctttccacaggcctacctcggactgctgtgtcgtgtcccccacgt</t>
  </si>
  <si>
    <t>tgcagtgccgaccattttccaacagtctaagcctcgcaaaggttggggctccactgctgtgcaa</t>
  </si>
  <si>
    <t>tgcagtgccgactattttccaacagtctaagcctcgcaaaggttggggctccactgctgtgcaa</t>
  </si>
  <si>
    <t>tgcagtgccgagcattggatttggaccaactgaccgagcgtcgtgtcagatgatctcgcccgcg</t>
  </si>
  <si>
    <t>tgcagtgccgagcattggatttggaccaactgaccgagcgtcgtgtcagatgatctcgccctcg</t>
  </si>
  <si>
    <t>tgcagtgccgaggcttccccaaccgatggtgtgagtcgattcaagcactcctaaagtcttcacg</t>
  </si>
  <si>
    <t>tgcagtgccgaggcttccccaaccgatggtgtgagtggattcaagcactcctaaagtcttcacg</t>
  </si>
  <si>
    <t>tgcagtgccgcaccatgattattgcgagatggtggacaatgccacacaatgacgcaaaatcggc</t>
  </si>
  <si>
    <t>tgcagtgccgcaccatgattattgcgagatggtggacaatgccacacaatggcgcaaaatcggc</t>
  </si>
  <si>
    <t>tgcagtgccgcagtctgtcctggagctcccttgactccacggcgcccacaggacgggagcgaga</t>
  </si>
  <si>
    <t>tgcagtgccgcagtctgtcctggagctcccttgactccacggcgcccacaggacgggagggaga</t>
  </si>
  <si>
    <t>tgcagtgccgccgccagccaccatctaccaccgcgagctcgctcaaccgccgccgaaaaaaaaa</t>
  </si>
  <si>
    <t>tgcagtgccgccgccagccaccatctaccaccgcgagctcgctcatccgccgccgaaaaaaaaa</t>
  </si>
  <si>
    <t>tgcagtgccgccgcctctctcaattcccatatcccacaggaacagacaacagatagagagagag</t>
  </si>
  <si>
    <t>tgcagtgccgccgcctctctcaattcccatatcccacaggaacagataacagatagagagagag</t>
  </si>
  <si>
    <t>tgcagtgccgccgcggaagctttgctgagctccgctcgccgccgtctaactccttggtcacatc</t>
  </si>
  <si>
    <t>tgcagtgccgccgcggaagctttgctgagctccgctcgccgccgtttaactccttggtcacatc</t>
  </si>
  <si>
    <t>tgcagtgccgccgctgagcactggacaaggcagtacggttggacggaaaaaggtactcgccagc</t>
  </si>
  <si>
    <t>tgcagtgctgccgctgagcactggacaaggcagtacggttggacggaaaaaggtactcgccagc</t>
  </si>
  <si>
    <t>tgcagtgccgcggccgtggatcgctagctagccaaccagacgagctcctggccaacggccatgg</t>
  </si>
  <si>
    <t>tgcagtgccgcggccgtggatcgctagctagccaaccagacgagctcctggccagcggccatgg</t>
  </si>
  <si>
    <t>tgcagtgccgcggcctgcaccttccccagaccgccttgtacctgggcttgcccgtggctggccg</t>
  </si>
  <si>
    <t>tgcagtggcgcggcctgcaccttccccagaccgccttgtacctgggcttgcccgtggctggccg</t>
  </si>
  <si>
    <t>tgcagtgccgctccaattaaggtgaagatgcaggtcccttccccctgcatgatctcgacgcctg</t>
  </si>
  <si>
    <t>tgcagtgccgctccaattaaggtgaagatgcatgtcccttccccctgcatgatctcgacgcctg</t>
  </si>
  <si>
    <t>tgcagtgccgctcgaccagacgccaacgccatcagcatcacggaggatcaggttgccatcccca</t>
  </si>
  <si>
    <t>tgcagtgccgctcgaccatacgccaacgccatcagcatcacggaggatcaggttgccatcccca</t>
  </si>
  <si>
    <t>tgcagtgccgtaaccttcaccttccacacctactgtagcaagtcacaagcacgagaaaaacaga</t>
  </si>
  <si>
    <t>tgcagtgccgtaaccttcaccttccacagctactgtagcaagtcacaagcacgagaaaaacaga</t>
  </si>
  <si>
    <t>tgcagtgccgtccacctcccgaacagcaggccgatgcattccgccattgccgccgccccctcct</t>
  </si>
  <si>
    <t>tgcagtgccgtccacctcccgaacagcaggctgatgcattccgccattgccgccgccccctcct</t>
  </si>
  <si>
    <t>tgcagtgccgtctctcgcaatgccgcccatgcccgcctctcctgtctgttccgagaaagatcgt</t>
  </si>
  <si>
    <t>tgcagtgccgtctctcgcaatggcgcccatgcccgcctctcctgtctgttccgagaaagatcgt</t>
  </si>
  <si>
    <t>tgcagtgcctaacaaaaatcatgaggctggaagcaaggaggaggaagtgcgcagggctagggaa</t>
  </si>
  <si>
    <t>tgcagtgcctaacaaaaatcttgaggctggaagcaaggaggaggaagtgcgcagggctagggaa</t>
  </si>
  <si>
    <t>tgcagtgcctaacgaagaagtttcctatgagaggaaacagagatcatgggtcttatggttggaa</t>
  </si>
  <si>
    <t>tgcagtgcctaacgaagaagtttcctatgagaagaaacagagatcatgggtcttatggttggaa</t>
  </si>
  <si>
    <t>tgcagtgcctaatcgagcaacttttatgctttattagcgagactcccaataagcagtgggagag</t>
  </si>
  <si>
    <t>tgcagtgcctaatcgagcaacttttatgctttattagcgagactcccaataagcagtgtgagag</t>
  </si>
  <si>
    <t>tgcagtgcctacgccaattcactccgtgctccttgcactagagtgaactttgaggtgttagttt</t>
  </si>
  <si>
    <t>tgcagtgtctacgccaattcactccgtgctccttgcactagagtgaactttgaggtgttagttt</t>
  </si>
  <si>
    <t>tgcagtgcctactccctcagtgcgacattctagagtggttaagcctcacacggtgttccttgca</t>
  </si>
  <si>
    <t>tgcagtgcctactccctcagtgcgacattctagagtggttaagcctcacatggtgttccttgca</t>
  </si>
  <si>
    <t>tgcagtgcctagatgtctacctcgtgcgtcgttgcattagaaaaaaggatagtgtggtcattgt</t>
  </si>
  <si>
    <t>tgcagtgcctagatgtctatctcgtgcgtcgttgcattagaaaaaaggatagtgtggtcattgt</t>
  </si>
  <si>
    <t>tgcagtgcctattatgatggttctatcggaggaattgaaggggatgatgaaatgggggttggtt</t>
  </si>
  <si>
    <t>tgcagtgcctattgtgatggttctatcggaggaattgaaggggatgatgaaatgggggttggtt</t>
  </si>
  <si>
    <t>tgcagtgcctccagctccgccacaacctccgtcatcgtggggcgggcatgaacatcacgctccg</t>
  </si>
  <si>
    <t>tgcagtgcctccagctccgccacaacctccgtcatcgtggggcgggcatgaacatcgcgctccg</t>
  </si>
  <si>
    <t>tgcagtgcctccctgctgggctgcgtgcgcttcccgacctcaagacactagagattgatggctg</t>
  </si>
  <si>
    <t>tgcagtgcctccctgctgggctgcgtgcgcttcccgacctcaagatactagagattgatggctg</t>
  </si>
  <si>
    <t>tgcagtgcctcctaatcctcatgctgctcctaatgtcttcctctcggactactgccactgctgt</t>
  </si>
  <si>
    <t>tgcagtgcctcctaatcctcatgctgctcctaatgtcttcctctcggactactgccgctgctgt</t>
  </si>
  <si>
    <t>tgcagtgcctcctccaggtgccagctcgtcatctgcggaatggaaacccaaggatcacatcgga</t>
  </si>
  <si>
    <t>tgcagtgcctcctccaggtgccagctcgtcatctgcggaatggaaacccaatgatcacatcgga</t>
  </si>
  <si>
    <t>tgcagtgcctcctccttggagggcgacaaaggggccacaaaggttgcccgaaacttttcaaagg</t>
  </si>
  <si>
    <t>tgcagtgcctcctccttggagggcgacaaaggggccacaaaggttgcctgaaacttttcaaagg</t>
  </si>
  <si>
    <t>tgcagtgcctcctgccgcctgccgcgcgcggggttgggacggttgttgttgacttggtggtgag</t>
  </si>
  <si>
    <t>tgcagtgcctcctgccgcctgccgcgcgcggggttgggacggttgttgttgacttgttggtgag</t>
  </si>
  <si>
    <t>tgcagtgcctcgaccctcgagggatcacctgaatgctcttgcaggctgcaagtgcggcttagac</t>
  </si>
  <si>
    <t>tgcagtgcctcgaccctcgagggatcccctgaatgctcttgcaggctgcaagtgcggcttagac</t>
  </si>
  <si>
    <t>tgcagtgcctcggaaatttttgaaacggtcggtggctgaagcttttcaagagcaacgttggcca</t>
  </si>
  <si>
    <t>tgcagtgcctcggaaatttttgaaacggtcggtggctgaagctttttaagagcaacgttggcca</t>
  </si>
  <si>
    <t>tgcagtgcctctacgagacagtgaagagcctccaggagaaaggcatgctgcccgtgcttccgcc</t>
  </si>
  <si>
    <t>tgcagtgcctctacgagacagtgaagagcctccaggagaatggcatgctgcccgtgcttccgcc</t>
  </si>
  <si>
    <t>tgcagtgcctctgaagcgcaatggcagagccattctcttcctgccccgcacctacagccttcga</t>
  </si>
  <si>
    <t>tgcagtgcctcttaagcgcaatggcagagccattctcttcctgccccgcacctacagccttcga</t>
  </si>
  <si>
    <t>tgcagtgcctgaaagagcagatcggggatggcgtcagcctggtggcaatgagcaccagcggcgg</t>
  </si>
  <si>
    <t>tgcagtgcctgaaagagcagatcggggatggcgtcatcctggtggcaatgagcaccagcggcgg</t>
  </si>
  <si>
    <t>tgcagtgcctgatgaattatcagtaggtgcatgcgttccccgatcgatgttgttgttctcgtga</t>
  </si>
  <si>
    <t>tgcagtgcctgatgaattatcagtaggtgcatgtgttccccgatcgatgttgttgttctcgtga</t>
  </si>
  <si>
    <t>tgcagtgcctgcacaaaggccgtgatcagtagctgggcatcccgtgtaggggaacgtcagctcc</t>
  </si>
  <si>
    <t>tgcagtgcctgcacaaaggccgtgatcagtagctgggcatcccgtgttggggaacgtcagctcc</t>
  </si>
  <si>
    <t>tgcagtgcctgcccatcacgatcgatgtcggcacaaacaacgagaccttgcttaacgacgagtt</t>
  </si>
  <si>
    <t>tgcagtgcctgcccatcacgatcgatgtcggcaccaacaacgagaccttgcttaacgacgagtt</t>
  </si>
  <si>
    <t>tgcagtgcctgcgctcgcgacacgtgcgcggatcggactcgtcagcttccattgccgaaaaaaa</t>
  </si>
  <si>
    <t>tgcagtgcctgcgctcgcgacacgtgcgcggatcggactcgtccgcttccattgccgaaaaaaa</t>
  </si>
  <si>
    <t>tgcagtgcctgtagttcttgattttgttgtgagtaccgagttgctttacacttgtgacatgtca</t>
  </si>
  <si>
    <t>tgcagtgcctgtagttcttgattttgttgtgagtaccgagttgctttgcacttgtgacatgtca</t>
  </si>
  <si>
    <t>tgcagtgcctgtcacagtaaactaattccccgagctggcgagattaatgggattattactagga</t>
  </si>
  <si>
    <t>tgcagtgcctgtcacagtaaactaattccccgagctggtgagattaatgggattattactagga</t>
  </si>
  <si>
    <t>tgcagtgcctgtcgactattgcagacgagtcactcgattttggctagatttcttgatgaaaaca</t>
  </si>
  <si>
    <t>tgcagtgcctgtcgactattgcagacgagtcactcgattttgtctagatttcttgatgaaaaca</t>
  </si>
  <si>
    <t>tgcagtgccttactacgttggttgaaccgatcggccgatgaccgtgtcactgtagagcagtacg</t>
  </si>
  <si>
    <t>tgcagtgccttactacgttggttgaaccgatcggccgttgaccgtgtcactgtagagcagtacg</t>
  </si>
  <si>
    <t>tgcagtgccttagagagagcaaaagcaatggggcatgtgctgtcttcggctagagatgttctgt</t>
  </si>
  <si>
    <t>tgcagtgccttagagagagcaaaagcaatggggcatgtgctgtctttggctagagatgttctgt</t>
  </si>
  <si>
    <t>tgcagtgccttccgaggagcgagttcagaagcgccctcgagagggtggtgcactacaatctcca</t>
  </si>
  <si>
    <t>tgcagtgccttccgaggagtgagttcagaagcgccctcgagagggtggtgcactacaatctcca</t>
  </si>
  <si>
    <t>tgcagtgccttcctctgcctctcgcctctcctcccctgtctctgcggctgcgctgttcctcgag</t>
  </si>
  <si>
    <t>tgcagtgccttcctcttcctctcgcctctcctcccctgtctctgcggctgcgctgttcctcgag</t>
  </si>
  <si>
    <t>tgcagtgccttcgtcttcctctcgcctatcctcgcctgtctctgcggctgcgctgctcctcgag</t>
  </si>
  <si>
    <t>tgcagtgccttcgtcttcctctcgcctctcctcgcctgtctctgcggctgcgctgctcctcgag</t>
  </si>
  <si>
    <t>tgcagtgccttctcatgaccagcagcagaacttagaattctcatgcacatttgagcatcatgtt</t>
  </si>
  <si>
    <t>tgcagtgccttctcatgaccagcagcagaacttagaattgtcatgcacatttgagcatcatgtt</t>
  </si>
  <si>
    <t>tgcagtgcctttctttctcggatttatggttagtcatcatcttctctccctgtttttggcatca</t>
  </si>
  <si>
    <t>tgcagtgcctttctttctcggatttatggttagtcatcatcttctcttcctgtttttggcatca</t>
  </si>
  <si>
    <t>tgcagtgcgaaaatggcctgacgatgagccgccgccgtcgccccgcggctttgatggaatggag</t>
  </si>
  <si>
    <t>tgcagtgcgaaaatggcctgacgatgagccgccgccgtcgccccgtggctttgatggaatggag</t>
  </si>
  <si>
    <t>tgcagtgcgaactggaggcggtgtaccctgctgccgcgtcgaccagaagtggccactgcggcta</t>
  </si>
  <si>
    <t>tgcagtgcgaactggaggcggtgtaccctgctgctgcgtcgaccagaagtggccactgcggcta</t>
  </si>
  <si>
    <t>tgcagtgcgaagatggcaaatgccaggtttggcagcatattacctgcgtactcattccagataa</t>
  </si>
  <si>
    <t>tgcagtgcgaagatggcaaatgccaggtttggcagcatgttacctgcgtactcattccagataa</t>
  </si>
  <si>
    <t>tgcagtgcgaatgggcgccaaacggcagaaaccctaactccgccagtcccatcagccccctcca</t>
  </si>
  <si>
    <t>tgcagtgcgaatgggcgccaaacggccgaaaccctaactccgccagtcccatcagccccctcca</t>
  </si>
  <si>
    <t>tgcagtgcgacatgacgtgattacattacaaaggaaacaaagttggaaacttagtgcaaggtgc</t>
  </si>
  <si>
    <t>tgcagtgcgacatgacgtgattacattacaaaggaaaccaagttggaaacttagtgcaaggtgc</t>
  </si>
  <si>
    <t>tgcagtgcgacctggacgtgctgctcgacgacggcagccacgaccgcgccgcgtcgccgctgaa</t>
  </si>
  <si>
    <t>tgcagtgcgacctggacgtgctgctcgacgacagcagccacgaccgcgccgcgtcgccgctgaa</t>
  </si>
  <si>
    <t>tgcagtgcgacggcggtggtgcgcagctggccgaggaggagacgacggcgacctgctgctgcga</t>
  </si>
  <si>
    <t>tgcagtgcgacggcggtggtgcgcagctggccgaggaggagacgacggcgacctgctgctgcgc</t>
  </si>
  <si>
    <t>tgcagtgcgagaggatggtcttctcggtggcgaccaacgtcccgacatggggcttaaacagtaa</t>
  </si>
  <si>
    <t>tgcagtgcgagaggatggtcttctcggtggcgaccaacgtcccgacatggggcttaaacggtaa</t>
  </si>
  <si>
    <t>tgcagtgcgaggacccgatggtgtgcgcccccgagaggataaccatctccttctgcgtcaggcc</t>
  </si>
  <si>
    <t>tgcagtgcgaggacccgatggtgtgcgcccccgagaggatgaccatctccttctgcgtcaggcc</t>
  </si>
  <si>
    <t>tgcagtgcgatccgcgccaggtagaaggcgtccacggtggtgcgcaccaccgtggcgacagtgg</t>
  </si>
  <si>
    <t>tgcagtgcgatccgcgctaggtagaaggcgtccacggtggtgcgcaccaccgtggcgacagtgg</t>
  </si>
  <si>
    <t>tgcagtgcgatcgtggttgctgcctggagccctggaggaaggagacaaggatggacaaactgtc</t>
  </si>
  <si>
    <t>tgcagtgcgatcgtggttgctgcctggagccctggaggaaggagccaaggatggacaaactgtc</t>
  </si>
  <si>
    <t>tgcagtgcgatcgtggttgctgcctggaggaaggagccaaggatggacaaactgtctagaaatt</t>
  </si>
  <si>
    <t>tgcagtgcgatcgtggttgctgtctggaggaaggagccaaggatggacaaactgtctagaaatt</t>
  </si>
  <si>
    <t>tgcagtgcgatgcccatccgcccgcatggtgcatgcacacgccacgcatttttactagtactag</t>
  </si>
  <si>
    <t>tgcagtgcgatgcccatccgcctgcatggtgcatgcacacgccacgcatttttactagtactag</t>
  </si>
  <si>
    <t>tgcagtgcgatgcccatccgcctgcactgcatggtgcatgcacacgccacgcatttttactagt</t>
  </si>
  <si>
    <t>tgcagtgcgatggccatccgcctgcactgcatggtgcatgcacacgccacgcatttttactagt</t>
  </si>
  <si>
    <t>tgcagtgcgatttatggcatctactactaatataattgcatgagccgcttccttcccgtaacct</t>
  </si>
  <si>
    <t>tgcagtgcgatttatggcatctactactaatataattgcatgagccgcttcctttccgtaacct</t>
  </si>
  <si>
    <t>tgcagtgcgcaaggagggtggatcgcggattcgctgatcctttgacaattgagtgaataatatg</t>
  </si>
  <si>
    <t>tgcagtgcgcaaggagggtggatcgtggattcgctgatcctttgacaattgagtgaataatatg</t>
  </si>
  <si>
    <t>tgcagtgcgcacacacagatcagatgttcatcagaatcagatcagagatgcactcctacgctgc</t>
  </si>
  <si>
    <t>tgcagtgcgcacacacagatcaggtgttcatcagaatcagatcagagatgcactcctacgctgc</t>
  </si>
  <si>
    <t>tgcagtgcgcaccacccacggccgcttcgtcgccgcccacagcacgaccgaaaaaaaaaaaaaa</t>
  </si>
  <si>
    <t>tgcagtgcgcaccacccacggccgcttcgtcgccgcccacggcacgaccgaaaaaaaaaaaaaa</t>
  </si>
  <si>
    <t>tgcagtgcgcattcgtgtagtccctgctcctccgtccgtccgttcgtcctcgcgttctgggacc</t>
  </si>
  <si>
    <t>tgcagtgcgcattcgtgtagtccctgctcctccgtcggtccgttcgtcctcgcgttctgggacc</t>
  </si>
  <si>
    <t>tgcagtgcgcattcgtgtagtccctgctcctccgtccgtccgttcgttcgtcctcgcgttctgg</t>
  </si>
  <si>
    <t>tgcagtgcgcattcgtgtagtccctgctcctccgtccgtccgttcgttcgtcctcgtgttctgg</t>
  </si>
  <si>
    <t>tgcagtgcgccatcctttatatatcagtgcactaggtagccgcctattcaagcttgcataatgt</t>
  </si>
  <si>
    <t>tgcagtgcgccatcctttatatgtcagtgcactaggtagccgcctattcaagcttgcataatgt</t>
  </si>
  <si>
    <t>tgcagtgcgcccacaaaagggcgcgccttgcatcaatcgcctggtgcaagatgctagagcatcc</t>
  </si>
  <si>
    <t>tgcagtgcgtccacaaaagggcgcgccttgcatcaatcgcctggtgcaagatgctagagcatcc</t>
  </si>
  <si>
    <t>tgcagtgcgccgtcgagctcgggatccccaacgccatccaccgcagcggcggcgccgcctctct</t>
  </si>
  <si>
    <t>tgcagtgcgccgtggagctcgggatccccaacgccatccaccgcagcggcggcgccgcctctct</t>
  </si>
  <si>
    <t>tgcagtgcgcctctcagcgcgacgtgaatatgcgtatatacatcgcgtacatccgatcatcctc</t>
  </si>
  <si>
    <t>tgcagtgcgcctctccgcgcgacgtgaatatgcgtatatacatcgcgtacatccgatcatcctc</t>
  </si>
  <si>
    <t>tgcagtgcgcgccgtgcctggactgcttcgagcagcttggccccgtgttcgacccgaaaaaaaa</t>
  </si>
  <si>
    <t>tgcagtgcgcgccgtgcttggactgcttcgagcagcttggccccgtgttcgacccgaaaaaaaa</t>
  </si>
  <si>
    <t>tgcagtgcgcggcaccaactcccaagtcccaactcctgaacgcgaccatgcgtcggttcgcacg</t>
  </si>
  <si>
    <t>tgcagtgcgctgcaccaactcccaagtcccaactcctgaacgcgaccatgcgtcggttcgcacg</t>
  </si>
  <si>
    <t>tgcagtgcgcggccatcaagaaatggaacaagaaaggagagatcgcttgtgagacagccaacca</t>
  </si>
  <si>
    <t>tgcagtgcgcggccatcaagaaatggagcaagaaaggagagatcgcttgtgagacagccaacca</t>
  </si>
  <si>
    <t>tgcagtgcgcgggcgcggcggtgtgcaacggcaactcattactcatcgcacggtgtccgaaaaa</t>
  </si>
  <si>
    <t>tgcagtgcgcgggcgcggcggtgtgcaacggcaactcattgctcatcgcacggtgtccgaaaaa</t>
  </si>
  <si>
    <t>tgcagtgcggattcgcatgtggcggcagagccgtgcgccagccacagccctgcaccaatgatgg</t>
  </si>
  <si>
    <t>tgcagtgcggattcgcatgtggcggcagagccgtgcgccagccccagccctgcaccaatgatgg</t>
  </si>
  <si>
    <t>tgcagtgcggcaaatagaaacagaaatggcaacaaagtggaaccatcaattcatgaaagcttcc</t>
  </si>
  <si>
    <t>tgcagtgcgtcaaatagaaacagaaatggcaacaaagtggaaccatcaattcatgaaagcttcc</t>
  </si>
  <si>
    <t>tgcagtgcggcccactgtggatgccttgaagtggggctgcatgcctccgatgaccaaacctgta</t>
  </si>
  <si>
    <t>tgcagtgtggcccactgtggatgccttgaagtggggctgcatgcctccgatgaccaaacctgta</t>
  </si>
  <si>
    <t>tgcagtgcggcccataaacaaataaaatagccagccaaatcgagttcatagcacggcccagcat</t>
  </si>
  <si>
    <t>tgcagtgcggcccataaacaaataaaatagccagccaaatcgagttcatagcgcggcccagcat</t>
  </si>
  <si>
    <t>tgcagtgcggccgcgggcggcgcagggactgctacgcccccgaaaaaaaaaaaaaaaaaaaaaa</t>
  </si>
  <si>
    <t>tgcagtgcggccgcgggcggcgcagggactgctacgctcccgaaaaaaaaaaaaaaaaaaaaaa</t>
  </si>
  <si>
    <t>tgcagtgcggcctcggcgcctcgccattgatcggtgcatgcatcatctcgtggggcacgcgggg</t>
  </si>
  <si>
    <t>tgcagtgcggccttggcgcctcgccattgatcggtgcatgcatcatctcgtggggcacgcgggg</t>
  </si>
  <si>
    <t>tgcagtgcggctgcaacctggctgcatatatatactccgtacgaagaaaacctatgttgtgcag</t>
  </si>
  <si>
    <t>tgcagtgcggctgcaacctggctgcatatatatactccgtacgaagaaaacctgtgttgtgcag</t>
  </si>
  <si>
    <t>tgcagtgcggggaccttgatgacccccctgaaacaggactccagattaggatgggcagctcctt</t>
  </si>
  <si>
    <t>tgcagtgcggggcccttgatgacccccctgaaacaggactccagattaggatgggcagctcctt</t>
  </si>
  <si>
    <t>tgcagtgcggggattgagctgacgaccacaagctgaaactgtcgggggagcagcataatagcag</t>
  </si>
  <si>
    <t>tgcagtgcggggattgagctgacgaccacaggctgaaactgtcgggggagcagcataatagcag</t>
  </si>
  <si>
    <t>tgcagtgcggtatggtatggaccatgctatgctatggcttagcgcacgagcaaggacctgacga</t>
  </si>
  <si>
    <t>tgcagtgtggtatggtatggaccatgctatgctatggcttagcgcacgagcaaggacctgacga</t>
  </si>
  <si>
    <t>tgcagtgcggtccatccatcaccaaatgttgtacagcaacacacttcaagtatggccgctggtg</t>
  </si>
  <si>
    <t>tgcagtgcggtccatccatcaccaaatgttgtacagcaatacacttcaagtatggccgctggtg</t>
  </si>
  <si>
    <t>tgcagtgcggtgccttgaatctcgtttaaatccaacggctatgaccgaaacaaatgctactgta</t>
  </si>
  <si>
    <t>tgcagtgcggtgccttgaatctcgtttaaatccaacggctatgaccgaaacatatgctactgta</t>
  </si>
  <si>
    <t>tgcagtgcggtgtctgtcaccccgtggtcgcggtccatgcacggcagggcgctctgcactgctg</t>
  </si>
  <si>
    <t>tgcagtgcggtgtctgtcaccccgtggtcgtggtccatgcacggcagggcgctctgcactgctg</t>
  </si>
  <si>
    <t>tgcagtgcgtactaggggcggtcgatgctctagcttgcgccagcgcgcgagaggaaggagctac</t>
  </si>
  <si>
    <t>tgcagtgcgtactaggggcggtcgatgctctagcttgcgccagcgcgcgagaggaaggagctag</t>
  </si>
  <si>
    <t>tgcagtgcgtccaattccatagcaagctacattttgatttgctccgtgtcgtgtcctccagcga</t>
  </si>
  <si>
    <t>tgcagtgcttccaattccatagcaagctacattttgatttgctccgtgtcgtgtcctccagcga</t>
  </si>
  <si>
    <t>tgcagtgcgtcgcgcaccacccacaagaaaggcttgctggtgctggccaggccctccgccatga</t>
  </si>
  <si>
    <t>tgcagtgcgtcgcgcaccacccacaagaaaggcttgctggtgctggccaggccctccgccatgg</t>
  </si>
  <si>
    <t>tgcagtgcgtcgtatgccttgttcaccagtgccgcatcccgcgccgtggcaagctcaaagcctc</t>
  </si>
  <si>
    <t>tgcagtgcgtcgtatgccttgttcaccagtgccgcatcccgcgccgtggcaagctcgaagcctc</t>
  </si>
  <si>
    <t>tgcagtgcgtctaaaattaggcctcctaaaacaggagacacgctaaccaggcttcaggcgagcg</t>
  </si>
  <si>
    <t>tgcagtgcgtctaaaattaggcctcctaaaacaggggacacgctaaccaggcttcaggcgagcg</t>
  </si>
  <si>
    <t>tgcagtgcgtcttcttttttggggagtaggacaatgtttgccgaattcatgagttcgaacccct</t>
  </si>
  <si>
    <t>tgcagtgcgttttcttttttggggagtaggacaatgtttgccgaattcatgagttcgaacccct</t>
  </si>
  <si>
    <t>tgcagtgcgtgacacggacacgggtaggtagaatgtgtggcacgcgcgcgatgaaaaatctcaa</t>
  </si>
  <si>
    <t>tgcagtgcgtgacacggacacgggtaggtagaatgtgtggcacgcgcgcgatgaaatatctcaa</t>
  </si>
  <si>
    <t>tgcagtgcgtgcctacaattcagtactagtagcaagctaggtagaagtactccctccccaattg</t>
  </si>
  <si>
    <t>tgcagtgcgtgcctacaattcagtactagtagcaagctaggtaggagtactccctccccaattg</t>
  </si>
  <si>
    <t>tgcagtgcgttccaagagcaactcgagaactcacagaccatgcagaaatcttcggtgagtccac</t>
  </si>
  <si>
    <t>tgcagtgcgttccaagagccactcgagaactcacagaccatgcagaaatcttcggtgagtccac</t>
  </si>
  <si>
    <t>tgcagtgcgttgcatgtttcggtttcagtcccctattatattttttgtgtgtatgttgttaggt</t>
  </si>
  <si>
    <t>tgcagtgcgttgcatgtttcggtttcagtcccctattatattttttttgtgtatgttgttaggt</t>
  </si>
  <si>
    <t>tgcagtgctaaaagttgccagatattttatgtggtgatgcttttcaagatgtttaaagtgtgct</t>
  </si>
  <si>
    <t>tgcagtgctaaaagttgctagatattttatgtggtgatgcttttcaagatgtttaaagtgtgct</t>
  </si>
  <si>
    <t>tgcagtgctaacatgggtttggtcgagcgttggtccagattttgacagcccaaagtctgctatt</t>
  </si>
  <si>
    <t>tgcagtgctaacatgggtttggtcgagcgttggtccagtttttgacagcccaaagtctgctatt</t>
  </si>
  <si>
    <t>tgcagtgctaactagttggggctgctgtgtgcctgtgtgtggcacaccaaaatacttttccgcg</t>
  </si>
  <si>
    <t>tgcagtgctaactagttggggcttctgtgtgcctgtgtgtggcacaccaaaatacttttccgcg</t>
  </si>
  <si>
    <t>tgcagtgctaactctggcctgtataacacaagttcaattagagcatctccaagagttcccaaaa</t>
  </si>
  <si>
    <t>tgcagtgctaactctggtctgtataacacaagttcaattagagcatctccaagagttcccaaaa</t>
  </si>
  <si>
    <t>tgcagtgctaagcctcagtacaacgatgaaggtatttgcacattcgatggcaagataggcatct</t>
  </si>
  <si>
    <t>tgcagtgctaagcctcagtacgacgatgaaggtatttgcacattcgatggcaagataggcatct</t>
  </si>
  <si>
    <t>tgcagtgctaagggacagtgcatgggaactgtcatgtggggccgcgcatatgagaggagaaggc</t>
  </si>
  <si>
    <t>tgcagtgctaagggacagtgcatgggaagtgtcatgtggggccgcgcatatgagaggagaaggc</t>
  </si>
  <si>
    <t>tgcagtgctaagtggcaaagaacacataccataagctgagaaaatggcagcatgaggaaacaat</t>
  </si>
  <si>
    <t>tgcagtgctaagtggcaaagaacgcataccataagctgagaaaatggcagcatgaggaaacaat</t>
  </si>
  <si>
    <t>tgcagtgctaataaatcagcaatctcgacgcatgacagcgcccgacccgttcgatcacgtacgt</t>
  </si>
  <si>
    <t>tgcagtgctaataaatcagcaatctcgacgcatgacagcgcccgacctgttcgatcacgtacgt</t>
  </si>
  <si>
    <t>tgcagtgctacaatacacgcccacaccgatcaatcaggcagtcagtagggtctgtgtacggacg</t>
  </si>
  <si>
    <t>tgcagtgctacaatacacggccacaccgatcaatcaggcagtcagtagggtctgtgtacggacg</t>
  </si>
  <si>
    <t>tgcagtgctaccgctgactccacggttttaaccaagtggtaagacgcacacgcactgtgcagct</t>
  </si>
  <si>
    <t>tgcagtgctgccgctgactccacggttttaaccaagtggtaagacgcacacgcactgtgcagct</t>
  </si>
  <si>
    <t>tgcagtgctacgtaccctgacgaaacagtcgtggaagtgggtgcggatcagggtggcggcgacg</t>
  </si>
  <si>
    <t>tgcagtgctacgtaccctgacgaagcagtcgtggaagtgggtgcggatcagggtggcggcgacg</t>
  </si>
  <si>
    <t>tgcagtgctacgtcgattgattttggattgctgatgcagaacccgaacgtgccgtcggcgacga</t>
  </si>
  <si>
    <t>tgcagtgctacgtcgattgattttggattgctgatgcagaacccgtacgtgccgtcggcgacga</t>
  </si>
  <si>
    <t>tgcagtgctactacactacacccatggtgatggaggtaaccgccgcgagccgagccgaggtgga</t>
  </si>
  <si>
    <t>tgcagtgctactacactacacccatggtgatggaggtaaccgccgcgaggcgagccgaggtgga</t>
  </si>
  <si>
    <t>tgcagtgctactcgtcacttgtgcaccagctgctccacatcgccgagctccagctcccgccgaa</t>
  </si>
  <si>
    <t>tgcagtggtactcgtcacttgtgcaccagctgctccacatcgccgagctccagctcccgccgaa</t>
  </si>
  <si>
    <t>tgcagtgctactctactcgtagatgcactgtcatcatgtccgagtacggacttgacagagagca</t>
  </si>
  <si>
    <t>tgcagtgctactctactcgtatatgcactgtcatcatgtccgagtacggacttgacagagagca</t>
  </si>
  <si>
    <t>tgcagtgctactctgcgtgagcctgagccagtgggtttaggggagtgtgagggctggtactggt</t>
  </si>
  <si>
    <t>tgcagtgctactctgcgtgagcctgatccagtgggtttaggggagtgtgagggctggtactggt</t>
  </si>
  <si>
    <t>tgcagtgctactgtggctgctcactgcggcatgcatcaagacggggaggctgaagattgctcgg</t>
  </si>
  <si>
    <t>tgcagtgctgctgtggctgctcactgcggcatgcatcaagacggggaggctgaagattgctcgg</t>
  </si>
  <si>
    <t>tgcagtgctacttttaagccaaactcagaccacacaatgacacaaatcaatactcagcggtgca</t>
  </si>
  <si>
    <t>tgcagtgctacttttaagccaaattcagaccacacaatgacacaaatcaatactcagcggtgca</t>
  </si>
  <si>
    <t>tgcagtgctagacttgtcaaacaaccttctcacaggtgcaatcccatcaaaccttaacaacctt</t>
  </si>
  <si>
    <t>tgcagtgctagacttgtcaaacaaccttctcacaggtgcaatcccatcagaccttaacaacctt</t>
  </si>
  <si>
    <t>tgcagtgctagagaaaaccgaattctgctgaccaggtgcagaatacctgcactcggtagagaaa</t>
  </si>
  <si>
    <t>tgcagtgctagaggaaaccgaattctgctgaccaggtgcagaatacctgcactcggtagagaaa</t>
  </si>
  <si>
    <t>tgcagtgctagagcaccttgcatgcgtgtgggaagcggagcgctgcgcggcgacgggcagtccc</t>
  </si>
  <si>
    <t>tgcagtgctagagcaccttgcatgcgtgtgggaagcggagcgctgcgcggcgatgggcagtccc</t>
  </si>
  <si>
    <t>tgcagtgctaggttctaacttctaattgctagcagcaacagcagcattgcaaacatccacacgg</t>
  </si>
  <si>
    <t>tgcagtgctgggttctaacttctaattgctagcagcaacagcagcattgcaaacatccacacgg</t>
  </si>
  <si>
    <t>tgcagtgctattcagggtttttgtttcacttaatgttgctatccttatccttgtgactagatag</t>
  </si>
  <si>
    <t>tgcagtgttattcagggtttttgtttcacttaatgttgctatccttatccttgtgactagatag</t>
  </si>
  <si>
    <t>tgcagtgctcaacaggaaactctggattttccatagttagctcaacctgtgaaggtgtcttcca</t>
  </si>
  <si>
    <t>tgcagtgctcaacaggaaactctggattttccatcgttagctcaacctgtgaaggtgtcttcca</t>
  </si>
  <si>
    <t>tgcagtgctcacacgtttctcacctcccgccgccgccgcggcccccgaggaagacactagccat</t>
  </si>
  <si>
    <t>tgcagtgctcacacgtttctcacctcccgccgccgccgcggccgccgaggaagacactagccat</t>
  </si>
  <si>
    <t>tgcagtgctcagtaaatttaggtccttcaaccacattcctgtatggaaggatcaaaggccgccg</t>
  </si>
  <si>
    <t>tgcagtgctcagtaaatttaggtccttcaaccacattcctgtatggaaggatgaaaggccgccg</t>
  </si>
  <si>
    <t>tgcagtgctccatcaccactctacacccaactcatcagtgctactcaccttgcctttgctgaaa</t>
  </si>
  <si>
    <t>tgcagtgctccatcaccactctacacccaactcatcagtgctactcaccttgcctttgctgaga</t>
  </si>
  <si>
    <t>tgcagtgctccccgcccaactccagtgcaaccagccaccaatcatggatcgcgcctagcgcctt</t>
  </si>
  <si>
    <t>tgcagtgctccccgcccaactccagtgcatccagccaccaatcatggatcgcgcctagcgcctt</t>
  </si>
  <si>
    <t>tgcagtgctcccgacgaaaaaccccaccatttcgtcctgagcatgatggtttatttagcgtacc</t>
  </si>
  <si>
    <t>tgcagtgctcccgacgaaaaaccccaccatttcgtcctgagcatgatggtttatttagcgtccc</t>
  </si>
  <si>
    <t>tgcagtgctcctatcagtcctttgtcctcgctcgcgcggtgacgagctcacgtacgtcatccga</t>
  </si>
  <si>
    <t>tgcagtgctcctatcagtcctttgtcctcgctcgcgcggtgacgagctcacgtacgtcgtccga</t>
  </si>
  <si>
    <t>tgcagtgctcctttagttccatttcctagcggacgttaggatgcctttgatatttgatccctgc</t>
  </si>
  <si>
    <t>tgcagtgctgctttagttccatttcctagcggacgttaggatgcctttgatatttgatccctgc</t>
  </si>
  <si>
    <t>tgcagtgctcctttattccaagcataaacatacagtaaacagaaaccagaaaggtgtcaaggat</t>
  </si>
  <si>
    <t>tgcagtgctcctttattccaagcataagcatacagtaaacagaaaccagaaaggtgtcaaggat</t>
  </si>
  <si>
    <t>tgcagtgctcgaaaggcaatcaacgcaatgcgagtagtagaggcgcgcacttggtgtcgtcgga</t>
  </si>
  <si>
    <t>tgcagtgctcggaaggcaatcaacgcaatgcgagtagtagaggcgcgcacttggtgtcgtcgga</t>
  </si>
  <si>
    <t>tgcagtgctcgcacaaccgccgcccaggccgtgagcctgggaatccgatctgttccgcttcgta</t>
  </si>
  <si>
    <t>tgcagtgctcgcacacccgccgcccaggccgtgagcctgggaatccgatctgttccgcttcgta</t>
  </si>
  <si>
    <t>tgcagtgctcgcgaccgacgagaagtacaacgaagcgatcttcagcacggcgaagcggctagcg</t>
  </si>
  <si>
    <t>tgcagtgctcgcgaccgacgagaagtacaacgaagcgatcttcagcgcggcgaagcggctagcg</t>
  </si>
  <si>
    <t>tgcagtgctcggtgttgcggtgcctatcctcacataccttgtgcccaacagagatgagtcggag</t>
  </si>
  <si>
    <t>tgcagtgcttggtgttgcggtgcctatcctcacataccttgtgcccaacagagatgagtcggag</t>
  </si>
  <si>
    <t>tgcagtgctcgtctgggctgatcgcggccatcgacagcaagtggcgcgccttcctttggtcagg</t>
  </si>
  <si>
    <t>tgcagtgctcgtctggggtgatcgcggccatcgacagcaagtggcgcgccttcctttggtcagg</t>
  </si>
  <si>
    <t>tgcagtgctctcctctcctcttttcatcgagtgctctacacctcgaccgtcttctggttgagcg</t>
  </si>
  <si>
    <t>tgcagtgctctcctctcctctttttatcgagtgctctacacctcgaccgtcttctggttgagcg</t>
  </si>
  <si>
    <t>tgcagtgctctcgccgaaggagctcatcgacggcggtggccctgagggccccaaggcgctgctg</t>
  </si>
  <si>
    <t>tgcagtgctctcggcgaaggagctcatcgacggcggtggccctgagggccccaaggcgctgctg</t>
  </si>
  <si>
    <t>tgcagtgctgaagcacaagaaggccgtcgagcgaagcatacagtaagaactcggagatcatgcc</t>
  </si>
  <si>
    <t>tgcagtgctgaagcacaagaaggccgtcgagcgaagcatacagtaagaactcggagctcatgcc</t>
  </si>
  <si>
    <t>tgcagtgctgacaggctgttctcttaccttagtagcgacatttaccagtcgagtatcctgtgcc</t>
  </si>
  <si>
    <t>tgcagtgctgacaggctgttgtcttaccttagtagcgacatttaccagtcgagtatcctgtgcc</t>
  </si>
  <si>
    <t>tgcagtgctgacggtgactgctgggtcacgagcggaggccgtctcagcaatggtgcacgcgtgg</t>
  </si>
  <si>
    <t>tgcagtgctgacggtgactgctgggtcgcgagcggaggccgtctcagcaatggtgcacgcgtgg</t>
  </si>
  <si>
    <t>tgcagtgctgagccacttgccacacctttcctttgcttccacagttccacttgtcgttgttgcc</t>
  </si>
  <si>
    <t>tgcagtgctgagccacttgccacgcctttcctttgcttccacagttccacttgtcgttgttgcc</t>
  </si>
  <si>
    <t>tgcagtgctgagtcgtcgtgtgaattgtgatgaacagaagagcagctagctcgcaagcagtgtg</t>
  </si>
  <si>
    <t>tgcagtgctgggtcgtcgtgtgaattgtgatgaacagaagagcagctagctcgcaagcagtgtg</t>
  </si>
  <si>
    <t>tgcagtgctgagtgtaaagaagggtacacgcgtgacggtgctcactgccgttcagggaacagct</t>
  </si>
  <si>
    <t>tgcagtgctgagtgttaagaagggtacacgcgtgacggtgctcactgccgttcagggaacagct</t>
  </si>
  <si>
    <t>tgcagtgctgatacagctgaatctggaacagacaacactatgctattctcatagccgagagctc</t>
  </si>
  <si>
    <t>tgcagtgctgatacagctgaatctggaacagacaacactctgctattctcatagccgagagctc</t>
  </si>
  <si>
    <t>tgcagtgctgatagtatatagctagctcacaagggagagaacgagagagagagagagcgatggg</t>
  </si>
  <si>
    <t>tgcagtgctggtagtatatagctagctcacaagggagagaacgagagagagagagagcgatggg</t>
  </si>
  <si>
    <t>tgcagtgctgattaaccaacaactaacaccaatggacactgatctaactccaccacccaccgac</t>
  </si>
  <si>
    <t>tgcagtgcttattaaccaacaactaacaccaatggacactgatctaactccaccacccaccgac</t>
  </si>
  <si>
    <t>tgcagtgctgcacctcctagcgtgcgatgtctgcatgattggttgtctgtaccagcggccgagc</t>
  </si>
  <si>
    <t>tgcagtgctgcacctcctagcgtgcgatgtctgcatgattggttgtctgtatcagcggccgagc</t>
  </si>
  <si>
    <t>tgcagtgctgcacgaccatatgctggctgccttttatgcacgcagtcacattattggacatgca</t>
  </si>
  <si>
    <t>tgcagtgctgcacgaccatatgctggctgccttttctgcacgcagtcacattattggacatgca</t>
  </si>
  <si>
    <t>tgcagtgctgcactgcacaggcgtcgtccagctatgtcctcgcaggcgcgcatccgtcaccaga</t>
  </si>
  <si>
    <t>tgcagtgctgccctgcacaggcgtcgtccagctatgtcctcgcaggcgcgcatccgtcaccaga</t>
  </si>
  <si>
    <t>tgcagtgctgcactgtacccaagtcatctatctatacttctccgttggcaatgaggattgctgg</t>
  </si>
  <si>
    <t>tgcagtgctgcactgtacccaagtcatctatctatacttctccgttggcagtgaggattgctgg</t>
  </si>
  <si>
    <t>tgcagtgctgcatgtccatagagcacggttagtcagggacgaggaaaagaaggctcggaaattt</t>
  </si>
  <si>
    <t>tgcagtgctgcatgtccatagagcacggttagtcagggacgaggaaaagaaggcttggaaattt</t>
  </si>
  <si>
    <t>tgcagtgctgccaaattgcccaagaacgaaacaaccaaagaacatactctgtaccttggtggtg</t>
  </si>
  <si>
    <t>tgcagtgctgcctaattgcccaagaacgaaacaaccaaagaacatactctgtaccttggtggtg</t>
  </si>
  <si>
    <t>tgcagtgctgccacactgtctctcctcttgctgcttctcgctagctcgtcttttggcgctctcg</t>
  </si>
  <si>
    <t>tgcagtgctgccacactgtctctcctcttgctgcttctcgctagctcgtgttttggcgctctcg</t>
  </si>
  <si>
    <t>tgcagtgctgccatcgcgactggagcttcttctgatcgcggccctcctctccccgccatctgtc</t>
  </si>
  <si>
    <t>tgcagtgctgccatcgcgactggagcttcttctgatcgtggccctcctctccccgccatctgtc</t>
  </si>
  <si>
    <t>tgcagtgctgccccgtagcaatggaaaaagcatagcacactgttcaggcatggtcaccagtcac</t>
  </si>
  <si>
    <t>tgcagtgctgccccgtagcaatggaaaaagcatagcgcactgttcaggcatggtcaccagtcac</t>
  </si>
  <si>
    <t>tgcagtgctgccccgtagcaatggaaagcacagcgcactgttcaggcatggtcaccagtcacca</t>
  </si>
  <si>
    <t>tgcagtgctgccccgtagcaatggaaagcatagcgcactgttcaggcatggtcaccagtcacca</t>
  </si>
  <si>
    <t>tgcagtgctgcccgcctgccccatctgcggcgcctttgtctcgagtagtacatcactgggctct</t>
  </si>
  <si>
    <t>tgcagtgctgcccgcctgccccgtctgcggcgcctttgtctcgagtagtacatcactgggctct</t>
  </si>
  <si>
    <t>tgcagtgctgcccttttgattcttgctcaagctttaacactgcaaaactgatggaggaaattac</t>
  </si>
  <si>
    <t>tgcagtgctggccttttgattcttgctcaagctttaacactgcaaaactgatggaggaaattac</t>
  </si>
  <si>
    <t>tgcagtgctgccgttggcctcgccgatgagaggtagcaccaccatctaaatgcaaaactaatgg</t>
  </si>
  <si>
    <t>tgcagtgctgccgttggcctcgccgatgagaggtagcatcaccatctaaatgcaaaactaatgg</t>
  </si>
  <si>
    <t>tgcagtgctgcctaattgcgcgagaacgaaacaaccaaagaacatactcttactatgtaccttg</t>
  </si>
  <si>
    <t>tgcagtgctgcctaattgcgcgagaacgaaacaaccaaagaacatactcttactctgtaccttg</t>
  </si>
  <si>
    <t>tgcagtgctgcctgcatttatcctgttagcttctacctttgcgagacggaaaaaaacagccgtc</t>
  </si>
  <si>
    <t>tgcagtgttgcctgcatttatcctgttagcttctacctttgcgagacggaaaaaaacagccgtc</t>
  </si>
  <si>
    <t>tgcagtgctgcgcacacgacgcgttgtcccctgccccacctcctctgctctgtgcctctgtctc</t>
  </si>
  <si>
    <t>tgcagtgctgcgcacacgacgcgttgtcccctgccccgcctcctctgctctgtgcctctgtctc</t>
  </si>
  <si>
    <t>tgcagtgctgcgtctctccctctttttcccgtccactttacaaaaaacaaatcctcattttgcg</t>
  </si>
  <si>
    <t>tgcagtgctgcgtctctccctctttttcccgtccactttacaaaaaacaaatcctcattttgct</t>
  </si>
  <si>
    <t>tgcagtgctgctaaccacactggagagtggagaggcatgtccttatatagccgtgagaaatgga</t>
  </si>
  <si>
    <t>tgcagtgctgctaaccactctggagagtggagaggcatgtccttatatagccgtgagaaatgga</t>
  </si>
  <si>
    <t>tgcagtgctgctagtatgttttttccccgtgtggatgctttcctcctggtcctggttccttcac</t>
  </si>
  <si>
    <t>tgcagtgcttctagtatgttttttccccgtgtggatgctttcctcctggtcctggttccttcac</t>
  </si>
  <si>
    <t>tgcagtgctgctcctagtccaactccaaatacttgtccattccgtcccacggatcaatctcctc</t>
  </si>
  <si>
    <t>tgcagtgctgctcctagtccaactccaaatacttgtccattccgtcccacggatgaatctcctc</t>
  </si>
  <si>
    <t>tgcagtgctgctgcgtggtgactggcgcaggatcggatgctcaactcagctcgtgtgttatgac</t>
  </si>
  <si>
    <t>tgcagtgctgctgcgtggtgactggtgcaggatcggatgctcaactcagctcgtgtgttatgac</t>
  </si>
  <si>
    <t>tgcagtgctgcttacgccgccgccctacatcaggtgccccgtgcccagatcttcgtccgaaaaa</t>
  </si>
  <si>
    <t>tgcagtgctgcttccgccgccgccctacatcaggtgccccgtgcccagatcttcgtccgaaaaa</t>
  </si>
  <si>
    <t>tgcagtgctgcttcggctctcctaggctggacgtcaggtggatcggtgggccgtgcctcattct</t>
  </si>
  <si>
    <t>tgcagtgctgcttcggctctcctaggctggacgtctggtggatcggtgggccgtgcctcattct</t>
  </si>
  <si>
    <t>tgcagtgctgcttcttccaaaaagtatggacggacggagcatgctatcatcttctatcttcaat</t>
  </si>
  <si>
    <t>tgcagtgctgcttcttccaaaaagtatggacggatggagcatgctatcatcttctatcttcaat</t>
  </si>
  <si>
    <t>tgcagtgctgcttgcggcggcttgcatcgcctgcttgctagtatttgtatgtaacagttagcta</t>
  </si>
  <si>
    <t>tgcagtgctgcttgcggtggcttgcatcgcctgcttgctagtatttgtatgtaacagttagcta</t>
  </si>
  <si>
    <t>tgcagtgctggacaagagcttgtaaagttaaagagcttgtccttcaagagcatgtcttcaaaat</t>
  </si>
  <si>
    <t>tgcagtgctggacaagagcttgtaaagttaaagagcttgtccttcaagagcatgtcttcaagat</t>
  </si>
  <si>
    <t>tgcagtgctgggggcgcacttttggtaaacctggaagcctaatggtgatggaagctccgctggt</t>
  </si>
  <si>
    <t>tgcagtgctgggggcgcacttttggtaaacctggaatcctaatggtgatggaagctccgctggt</t>
  </si>
  <si>
    <t>tgcagtgctggggtagcttcgctcccgcttctcccccatctggagtatggactgcccatcgcca</t>
  </si>
  <si>
    <t>tgcagtgctggggtagcttcgctcccgcttctcccccgtctggagtatggactgcccatcgcca</t>
  </si>
  <si>
    <t>tgcagtgctggtctgctggagaagtaaaggtgcgccacgcccacgcatgcctcggcctcgccat</t>
  </si>
  <si>
    <t>tgcagtgctggtctgctggagaagtcaaggtgcgccacgcccacgcatgcctcggcctcgccat</t>
  </si>
  <si>
    <t>tgcagtgctggtgccgccgccctggtcgtgctgaccattgacattctgctgatcggaggagctg</t>
  </si>
  <si>
    <t>tgcagtgctggtgccgccgccctggtcgtgctggccattgacattctgctgatcggaggagctg</t>
  </si>
  <si>
    <t>tgcagtgctggtgcctcaacttccgcgggcgcgtcactgtggcctcggtcaagaacttccagct</t>
  </si>
  <si>
    <t>tgcagtgctggtgcctcaacttccgcgggcgcgtcactgtggcctcggtcaagaatttccagct</t>
  </si>
  <si>
    <t>tgcagtgctggtgctgtctacaggttgtctttattttattttaagtaaagtaaaaggtccgtct</t>
  </si>
  <si>
    <t>tgcagtgctggtgctgtctacaggttgtctttattttattttaagtgaagtaaaaggtccgtct</t>
  </si>
  <si>
    <t>tgcagtgctgtactagccctttagaagttatttccaggataatttcgagtgacatagtgctgtt</t>
  </si>
  <si>
    <t>tgcagtgctgtactagccctttagaagttatttccagggtaatttcgagtgacatagtgctgtt</t>
  </si>
  <si>
    <t>tgcagtgctgtagccccagcttcatgttgcttttgcctgctttcatgtctggttggcttctcct</t>
  </si>
  <si>
    <t>tgcagtgctgtagccccagcttcatgttgcttttgcctgctttcatgtttggttggcttctcct</t>
  </si>
  <si>
    <t>tgcagtgctgtcgtcgcctgtactgtacctgcaagcaagcagcccccaacgaagcccagtcgat</t>
  </si>
  <si>
    <t>tgcagtgctgtcgtcgcctgtactgtacctgcaagcaagcagcctccaacgaagcccagtcgat</t>
  </si>
  <si>
    <t>tgcagtgctgtctggacattgatgacatctgtttcaaggatcaaattcccaatgcccaggttac</t>
  </si>
  <si>
    <t>tgcagtgctgtctggacattgatggcatctgtttcaaggatcaaattcccaatgcccaggttac</t>
  </si>
  <si>
    <t>tgcagtgctgtctggacattgatttcaaggatcaaattcccaatgcccaggttactggccacat</t>
  </si>
  <si>
    <t>tgcagtgctgtctggacattgatttcaaggatcgaattcccaatgcccaggttactggccacat</t>
  </si>
  <si>
    <t>tgcagtgctgtctttgctcgagcagttgtggtgcagcacatgcacgtctgctgtcgaagtggtg</t>
  </si>
  <si>
    <t>tgcagtgctgtctttgctcgagcagttgtggtgcagcacatgcacgtctggtgtcgaagtggtg</t>
  </si>
  <si>
    <t>tgcagtgctgtgggcctcgatctgtgcctggagtttgcaaatttggttttgaggagcaatgcca</t>
  </si>
  <si>
    <t>tgcagtgctgtgggcctcgatctgtgcctggagtttgctaatttggttttgaggagcaatgcca</t>
  </si>
  <si>
    <t>tgcagtgctgttgcgcgcaatgagatcaagaagattttagatgttcataaagaggctttgagtg</t>
  </si>
  <si>
    <t>tgcagtgctgttgcgcgcaatgagatcaaggagattttagatgttcataaagaggctttgagtg</t>
  </si>
  <si>
    <t>tgcagtgcttaaagccaaatactaccccaactcttctttctggacctcgaccgccactggaacg</t>
  </si>
  <si>
    <t>tgcagtgcttaaagccaaatactaccccgactcttctttctggacctcgaccgccactggaacg</t>
  </si>
  <si>
    <t>tgcagtgcttactccgaccacggacttgatgctgtcggtggttagcggaaagtgcaggtcacct</t>
  </si>
  <si>
    <t>tgcagtgcttactccgaccacggacttgatgttgtcggtggttagcggaaagtgcaggtcacct</t>
  </si>
  <si>
    <t>tgcagtgcttcaccgagctcactagcattgcgggcatctgcaaagacttgagcaaccccgtgca</t>
  </si>
  <si>
    <t>tgcagtgcttcaccgagctcactagcattgcgggcgtctgcaaagacttgagcaaccccgtgca</t>
  </si>
  <si>
    <t>tgcagtgcttcacggatgtagtcgccttggtttgagtacttcaggcagataagccgctgcacaa</t>
  </si>
  <si>
    <t>tgcagtgcttcacggatgtagtcgccttggtttgagtacttcaggcagataagccgctgcgcaa</t>
  </si>
  <si>
    <t>tgcagtgcttcattacagatggtatatgtcatgagaaattcacttcggccgcaaggttatcaca</t>
  </si>
  <si>
    <t>tgcagtgcttcattacagatggtatatgtcatgagaaattcacttcggccgcatggttatcaca</t>
  </si>
  <si>
    <t>tgcagtgcttccatgcctgtcactagcttgttcatttgatagtattggtgtctggcatatgcct</t>
  </si>
  <si>
    <t>tgcagtgcttccatgcctgtcactagcttgttcatttgatagtattggtgtgtggcatatgcct</t>
  </si>
  <si>
    <t>tgcagtgcttccctctatatgttttctaccaagtatcaactgattgcacactttcttttgcaat</t>
  </si>
  <si>
    <t>tgcagtgcttccctctatatgttttctaccaagtatcaactgattgcacactttcttttgtaat</t>
  </si>
  <si>
    <t>tgcagtgcttcctcggagccagcatcgtcagctgcatcgtgctgtacgaccgcgtcctcgtgcc</t>
  </si>
  <si>
    <t>tgcagtgcttcctcggagccagcatcgtcagctgcatcgtgctgtacgaccgcgtcctggtgcc</t>
  </si>
  <si>
    <t>tgcagtgcttcctcggcgccagcatcgtcacctgcatcgtgctgtacgaccgcttcctggtgcc</t>
  </si>
  <si>
    <t>tgcagtgcttcctcggcgccagcatcgtcatctgcatcgtgctgtacgaccgcttcctggtgcc</t>
  </si>
  <si>
    <t>tgcagtgcttcgaggaccaacaggtaagctaagtacacaaggcctgtgatgtgagatgccgtgt</t>
  </si>
  <si>
    <t>tgcagtgcttcgaggaccaacaggtaagctaggtacacaaggcctgtgatgtgagatgccgtgt</t>
  </si>
  <si>
    <t>tgcagtgcttctaggttttacatatatttacaatcacctatactagcatccatggacaataacc</t>
  </si>
  <si>
    <t>tgcagtgcttctaggttttacatatatttacaatcacctatactagcatccatggacaatgacc</t>
  </si>
  <si>
    <t>tgcagtgcttctgaatacttcctaaattcaatttgcatttgctttggtacaacagatgaaggct</t>
  </si>
  <si>
    <t>tgcagtgcttctgaatacttcctaaattcaatttgcatttgctttggtgcaacagatgaaggct</t>
  </si>
  <si>
    <t>tgcagtgcttctgaccgcatagtccacctccatgactatccatagctagtattttttgtccatt</t>
  </si>
  <si>
    <t>tgcagtgcttctgaccgcatggtccacctccatgactatccatagctagtattttttgtccatt</t>
  </si>
  <si>
    <t>tgcagtgcttcttggtagtctagctccatcgatctttgatctgctagctgctgatccatcgatc</t>
  </si>
  <si>
    <t>tgcagtgcttcttggtagtctagctccatcgatctttgatctgttagctgctgatccatcgatc</t>
  </si>
  <si>
    <t>tgcagtgcttcttggtcatactctgactgttcctccataagccgctgatattggattgcctcca</t>
  </si>
  <si>
    <t>tgcagtgcttcttggtcatactctgactgttcctccataagccgctggtattggattgcctcca</t>
  </si>
  <si>
    <t>tgcagtgcttgaacaatggaccaaagagccgagggttgccaaggtaggagaggcagctgaaatt</t>
  </si>
  <si>
    <t>tgcagtgcttgaacaatggaccagagagccgagggttgccaaggtaggagaggcagctgaaatt</t>
  </si>
  <si>
    <t>tgcagtgcttgatcgactacaggtacaagaaggacgggcgccccaccacggaggacgagatcgc</t>
  </si>
  <si>
    <t>tgcagtgcttgatcgactacaggtacaagaaggacgggcgccccaccacggagggcgagatcgc</t>
  </si>
  <si>
    <t>tgcagtgcttgcacgtgcagcgtgttcactgttcaggatcgttgtgccgctttcgttttaggaa</t>
  </si>
  <si>
    <t>tgcagtgcttgcacgtgcagcgtgttcactgttcaggatcgttgtgccgctttcgttttgggaa</t>
  </si>
  <si>
    <t>tgcagtgcttgcgcaagaactgggtccccgcggttgccacggcagtggtgttctccgtgcacat</t>
  </si>
  <si>
    <t>tgcagtgcttgcgcaagaactgggtccccgcggttgccacggcggtggtgttctccgtgcacat</t>
  </si>
  <si>
    <t>tgcagtgcttggcagcaatgaagcccaagtcagccgtccttgccatcgcgatgctgtgcctcgc</t>
  </si>
  <si>
    <t>tgcagtgcttggcagcaatggagcccaagtcagccgtccttgccatcgcgatgctgtgcctcgc</t>
  </si>
  <si>
    <t>tgcagtgcttggcagccttcaccacccgtcgctggaaacaggcccaacgcgctcaatctgggca</t>
  </si>
  <si>
    <t>tgcagtgcttggccgccttcaccacccgtcgctggaaacaggcccaacgcgctcaatctgggca</t>
  </si>
  <si>
    <t>tgcagtgcttggccagtggatacgtacgccaatagctaatcatttgaacaaaaccaccatacag</t>
  </si>
  <si>
    <t>tgcagtgcttggccagtggatacgtacgccgatagctaatcatttgaacaaaaccaccatacag</t>
  </si>
  <si>
    <t>tgcagtgcttggccagtggatacgtatggctttccagtcatgcatgacggcttgcatgcttttg</t>
  </si>
  <si>
    <t>tgcagtgcttggccagtggatacgtatggctttctagtcatgcatgacggcttgcatgcttttg</t>
  </si>
  <si>
    <t>tgcagtgcttggccagtggatgcgtacaccgatagctaatcatttgaataaaacgaccatacag</t>
  </si>
  <si>
    <t>tgcagtgcttggccagtggatgcgtacgccgatagctaatcatttgaataaaacgaccatacag</t>
  </si>
  <si>
    <t>tgcagtgcttgtctgggtagttgcttggccaacctgaaacccaggtggcccttgaaaaccagga</t>
  </si>
  <si>
    <t>tgcagtgcttgtctgggtagttgcttggccaacttgaaacccaggtggcccttgaaaaccagga</t>
  </si>
  <si>
    <t>tgcagtgctttaaacacgccacagcgactgctggcgcggtaagcgtacgagcgtcgatgatgtc</t>
  </si>
  <si>
    <t>tgcagtgctttaaacacgccacagcgactgctggcgcggtgagcgtacgagcgtcgatgatgtc</t>
  </si>
  <si>
    <t>tgcagtgctttgctgctgctggtcagcttctccgcaaagcgtcgtgacgatcagcgcctgcgtt</t>
  </si>
  <si>
    <t>tgcagtgctttgctgctgctggtcggcttctccgcaaagcgtcgtgacgatcagcgcctgcgtt</t>
  </si>
  <si>
    <t>tgcagtgcttttcaagtgcatgcacaaggcacagacagccgcgtcacaagcaaaggcgattcta</t>
  </si>
  <si>
    <t>tgcagtgcttttcaagtgcatgcacatggcacagacagccgcgtcacaagcaaaggcgattcta</t>
  </si>
  <si>
    <t>tgcagtgcttttcgcattatgcgctgatcttatcttttccaggtacgatgatgcccagggacaa</t>
  </si>
  <si>
    <t>tgcagtgcttttcgcgttatgcgctgatcttatcttttccaggtacgatgatgcccagggacaa</t>
  </si>
  <si>
    <t>tgcagtgctttttttatctccgacatgttccagtatcattttggttacttattaactgcaatgt</t>
  </si>
  <si>
    <t>tgcagtgttttttttatctccgacatgttccagtatcattttggttacttattaactgcaatgt</t>
  </si>
  <si>
    <t>tgcagtggaaaatgacaatcagcatgaggccagggccatggctcagcatgagaatgggaatgtt</t>
  </si>
  <si>
    <t>tgcagtggaaaatgacaatcagcatgaggccagggccatggctcagcatgagaatgggaatttt</t>
  </si>
  <si>
    <t>tgcagtggaaaatgacaatcagcatgtggccaggaccatggatcagcatgagaatgggaatgtt</t>
  </si>
  <si>
    <t>tgcagtggaaaatgacaatcagcatgtggccagggccatggatcagcatgagaatgggaatgtt</t>
  </si>
  <si>
    <t>tgcagtggaaacagatgaccccttatgatcttatgcttgcgggaaaactttattcggggggata</t>
  </si>
  <si>
    <t>tgcagtggaaacagattaccccttatgatcttatgcttgcgggaaaactttattcggggggata</t>
  </si>
  <si>
    <t>tgcagtggaaacctcagactcacaacaaccaagagtcctcttaaagaattcaagcttggcagca</t>
  </si>
  <si>
    <t>tgcagtggaaacctcagactcagaacaaccaagagtcctcttaaagaattcaagcttggcagca</t>
  </si>
  <si>
    <t>tgcagtggaaacctcagactcagaacaaccaagagtcctctcaaagaactcaagcttggcagca</t>
  </si>
  <si>
    <t>tgcagtggaaacctcagactcagaacaaccaagagtcctctcaaagaactcaagcttggcatca</t>
  </si>
  <si>
    <t>tgcagtggaaacctcagacttcgaacaaccaagagtcatcttcaagaactcaagcttgacagca</t>
  </si>
  <si>
    <t>tgcagtggaaacctcagacttcgaacaaccaagagtcctcttcaagaactcaagcttgacagca</t>
  </si>
  <si>
    <t>tgcagtggaaagaaaattcatctcgcatgacgaacgagtattttttgagtgactagtacatgtg</t>
  </si>
  <si>
    <t>tgcagtggaaagaaaattcatctcgcatgacgaacgagtgttttttgagtgactagtacatgtg</t>
  </si>
  <si>
    <t>tgcagtggaaagttcaggaagccaaagttagacgatctgaccgcgccgcctcgtctcgtctttc</t>
  </si>
  <si>
    <t>tgcagtggaaagttcaggaagccgaagttagacgatctgaccgcgccgcctcgtctcgtctttc</t>
  </si>
  <si>
    <t>tgcagtggaaattaacgaagaggcgcggaagggcgacgaccgtgactgacgttgacggctgtgg</t>
  </si>
  <si>
    <t>tgcagtggaaattaacgaagaggcgcggcagggcgacgaccgtgactgacgttgacggctgtgg</t>
  </si>
  <si>
    <t>tgcagtggaacgaagctgtgcttctcactcaatcaagaaaagtatgcatcagtacatatattgt</t>
  </si>
  <si>
    <t>tgcagtggaacgaagctgtgcttctcactcaatcaagaaaagtatgcatcagtacatatatttt</t>
  </si>
  <si>
    <t>tgcagtggaacgcaattgcaaactacaaattcaactggacgcgtggcagcagctagtccagatg</t>
  </si>
  <si>
    <t>tgcagtgtaacgcaattgcaaactacaaattcaactggacgcgtggcagcagctagtccagatg</t>
  </si>
  <si>
    <t>tgcagtggaacgtgaggacgtagaccgtggcgttggccagcggctgcgcgtcgtggatccactt</t>
  </si>
  <si>
    <t>tgcagtggaacgtgaggacgtagaccgtggcgttggccagcggctgggcgtcgtggatccactt</t>
  </si>
  <si>
    <t>tgcagtggaactgcaccaacgtcaagggggtcacctccgacgtctcgcccaagccatgcccgaa</t>
  </si>
  <si>
    <t>tgcagtggaactgcaccaacgtcaagggggtcacctccgacgtctcgcccaagccgtgcccgaa</t>
  </si>
  <si>
    <t>tgcagtggaactgcaccaacgtcaagggggtcacctccgacgtctcgcccaagccgtgcccaga</t>
  </si>
  <si>
    <t>tgcagtggaactgcaccaacgtcaagggggtcacctccgacgtctcgcccaagccgtgctcaga</t>
  </si>
  <si>
    <t>tgcagtggaactgtggaaggacgctgctgttagtgcggaggaagcaagcgtgggccaccgcagt</t>
  </si>
  <si>
    <t>tgcagtggaactgtggaaggacgctgctgttagtgcggaggaagcgagcgtgggccaccgcagt</t>
  </si>
  <si>
    <t>tgcagtggaagaagaaactatgccactgagggatcgaagagctaactttatctgccatggcact</t>
  </si>
  <si>
    <t>tgcagtggaagaagaaactatgccactgagggatcgcagagctaactttatctgccatggcact</t>
  </si>
  <si>
    <t>tgcagtggaagcatactggccatcgtacaaaggatcggagcacgatccatccatccatcacgca</t>
  </si>
  <si>
    <t>tgcagtggaatcatactggccatcgtacaaaggatcggagcacgatccatccatccatcacgca</t>
  </si>
  <si>
    <t>tgcagtggaaggtcatcagccaattcattcattcaaatcaattcacgcccccaacagtgttttg</t>
  </si>
  <si>
    <t>tgcagtggaaggtcatcagccaattcattcattcaaatcaattcacgcctccaacagtgttttg</t>
  </si>
  <si>
    <t>tgcagtggaagttaatgatgactaaagattgttttcagttttgatgccgcattcttgttgctat</t>
  </si>
  <si>
    <t>tgcagtggaggttaatgatgactaaagattgttttcagttttgatgccgcattcttgttgctat</t>
  </si>
  <si>
    <t>tgcagtggaagttactatccattagtcacgtgctcttgcaccacgccagatctataatcactgt</t>
  </si>
  <si>
    <t>tgcagtggaagttactatccgttagtcacgtgctcttgcaccacgccagatctataatcactgt</t>
  </si>
  <si>
    <t>tgcagtggaattctggtaacaactgtacttcgttctttatgatgatgaagcctgtcatccttgc</t>
  </si>
  <si>
    <t>tgcagtggaattctggtaacaactgtacttcgttctttatgatgatgaagcctgtcgtccttgc</t>
  </si>
  <si>
    <t>tgcagtggaatttagggtagtgaccctttgttcccatgagcccaaagctgatgggagttggcgc</t>
  </si>
  <si>
    <t>tgcagtggaatttagggtagtgaccctttgttcccatgagcccagagctgatgggagttggcgc</t>
  </si>
  <si>
    <t>tgcagtggacaagaattgaagctcaggaactaaataactcattttgttcagatcatttgggcat</t>
  </si>
  <si>
    <t>tgcagtggacaagaattgaagttcaggaactaaataactcattttgttcagatcatttgggcat</t>
  </si>
  <si>
    <t>tgcagtggacaaggccttgccgcaggtggtgccctccataaccgccgaagccgcacggcagctg</t>
  </si>
  <si>
    <t>tgcagtggagaaggccttgccgcaggtggtgccctccataaccgccgaagccgcacggcagctg</t>
  </si>
  <si>
    <t>tgcagtggacagaggtggctactaaccaagatcaagaattaattgttagatcattgttgactgc</t>
  </si>
  <si>
    <t>tgcagtggacagaggtggctactaaccaagatcaagaattaattgttagatcattgttggctgc</t>
  </si>
  <si>
    <t>tgcagtggacataaataacataaataagtgcataaactcacggaacaaatgcctactcaggtgg</t>
  </si>
  <si>
    <t>tgcagtggacattaataacataaataagtgcataaactcacggaacaaatgcctactcaggtgg</t>
  </si>
  <si>
    <t>tgcagtggaccaagctctgcaacatctacacccgcttctgcgagcagatcggcggcagcctcgt</t>
  </si>
  <si>
    <t>tgcagtggaccaagctctgcaacatctacacccgtttctgcgagcagatcggcggcagcctcgt</t>
  </si>
  <si>
    <t>tgcagtggacgagctccaggcatgacctaggaaaataatggattaagcatagtaagatttaaca</t>
  </si>
  <si>
    <t>tgcagtggacgagctccaggcatgacctaggaaaataatggattaatcatagtaagatttaaca</t>
  </si>
  <si>
    <t>tgcagtggacgggtactgaggcggtcgcaacagcagaaaccgccgcgatttcaatgctgccgca</t>
  </si>
  <si>
    <t>tgcagtggacgggtactgagtcggtcgcaacagcagaaaccgccgcgatttcaatgctgccgca</t>
  </si>
  <si>
    <t>tgcagtggagaagacagttgctgccgctggagtggaagggacgaggcaggaggaagttgtcagt</t>
  </si>
  <si>
    <t>tgcagtggagaagacagttgctgccgctggagcggaagggacgaggcaggaggaagttgtcagt</t>
  </si>
  <si>
    <t>tgcagtggagaagcaggcaacagaaacacctgcgctggtatcttcaaataataaagtagacgac</t>
  </si>
  <si>
    <t>tgcagtggagaagcaggcaacagaaacacctgcgctggtatcttcagataataaagtagacgac</t>
  </si>
  <si>
    <t>tgcagtggagaagggagaagccgagatgaagccgtcggcgcaggatggcaagaagctggcgtcg</t>
  </si>
  <si>
    <t>tgcagtggagaagggcgaagccgagatgaagccgtcggcgcaggatggcaagaagctggcgtcg</t>
  </si>
  <si>
    <t>tgcagtggagcaagcctgcatttttttttgcctctgtatgtcccgaagaagagcacatgattcc</t>
  </si>
  <si>
    <t>tgcagtggagcaagcctgcatttttttttgcctctgtatgtcgcgaagaagagcacatgattcc</t>
  </si>
  <si>
    <t>tgcagtggagcagtttcactcagcggcaccgcttgctatccttcggaagagaaatctaggaacg</t>
  </si>
  <si>
    <t>tgcagtggagcagtttcactcagcggcaccgcttgctatccttcggaagagaaatctaggcacg</t>
  </si>
  <si>
    <t>tgcagtggagccgctgcccgctgccgcatatcgccatggacacggacgaggggaaatcaccagg</t>
  </si>
  <si>
    <t>tgcagtggagccgctgcccgctgccgcatattgccatggacacggacgaggggaaatcaccagg</t>
  </si>
  <si>
    <t>tgcagtggagcgacttcttggaaacatgggccaacagaatatgatgacgatcataacagttctg</t>
  </si>
  <si>
    <t>tgcagtggagcgacttcttggaaacatgggccaatagaatatgatgacgatcataacagttctg</t>
  </si>
  <si>
    <t>tgcagtggagcgacttcttggaaatatgggccaatagaatatgatgatgatcataactgtactc</t>
  </si>
  <si>
    <t>tgcagtggagcgacttcttggaaatatgggccaatagaatatgatgatgatcataactgtgctc</t>
  </si>
  <si>
    <t>tgcagtggagcttttctgtcttggaattctctagttttattacgtgtaacttttagaaaagagg</t>
  </si>
  <si>
    <t>tgcagtggagtttttctgtcttggaattctctagttttattacgtgtaacttttagaaaagagg</t>
  </si>
  <si>
    <t>tgcagtggaggaagagtagtaggcaagagaggatggggaggacagcatgacagatcatgccatc</t>
  </si>
  <si>
    <t>tgcagtggaggaagagtagtaggcaggagaggatggggaggacagcatgacagatcatgccatc</t>
  </si>
  <si>
    <t>tgcagtggaggcaactgtcgaattcctgaacaaggccgtgaaaccagtgctcgtttcggcccca</t>
  </si>
  <si>
    <t>tgcagtggaggcaactgtcgaattcctgaacaaggccgtgaagccagtgctcgtttcggcccca</t>
  </si>
  <si>
    <t>tgcagtggaggcacttgagcagatcccaacaagaagcaaccttgtggtcacgtgcaaggcaccg</t>
  </si>
  <si>
    <t>tgcagtggaggcacttgagcagatcccgacaagaagcaaccttgtggtcacgtgcaaggcaccg</t>
  </si>
  <si>
    <t>tgcagtggaggcagggaaggcagcaaatccgtgttcttgtgcaagtgcctcgcacctcacgtgt</t>
  </si>
  <si>
    <t>tgcagtggagggagggaaggcagcaaatccgtgttcttgtgcaagtgcctcgcacctcacgtgt</t>
  </si>
  <si>
    <t>tgcagtggaggcgtggagccagttgtggcacggcactagatggggctacacagctagtattagg</t>
  </si>
  <si>
    <t>tgcagtggaggcgtggagccagttgtggcacggcactagatggggctacacagctagtatttgg</t>
  </si>
  <si>
    <t>tgcagtggaggggagcggacgcgctctcggtgctcaacttcttcgccgtcgccgtcaccatcgt</t>
  </si>
  <si>
    <t>tgcagtggaggggagcggacgcgctctcggtgctcaacttcttcgccgtcgccgttaccatcgt</t>
  </si>
  <si>
    <t>tgcagtggaggtcgccgcagcgtcactccaaaccttaacccacctgctggattgggccgctgga</t>
  </si>
  <si>
    <t>tgcagtgtaggtcgccgcagcgtcactccaaaccttaacccacctgctggattgggccgctgga</t>
  </si>
  <si>
    <t>tgcagtggaggtcgccgcggcgtcactccaaaccttaatccacctgctggatcgggccgctgga</t>
  </si>
  <si>
    <t>tgcagtggaggtcgccgcggcgtcactccataccttaatccacctgctggatcgggccgctgga</t>
  </si>
  <si>
    <t>tgcagtggaggtgcggtgctctggttccaccatgaacgctgcacaagagtcacggtgcaaggag</t>
  </si>
  <si>
    <t>tgcagtggaggtgcggtgctctggttccaccatgaacgctgcacaagagtcgcggtgcaaggag</t>
  </si>
  <si>
    <t>tgcagtggagtaattctaatcaaattatcaatttgtacaggccaccatcagtagacctaagcgg</t>
  </si>
  <si>
    <t>tgcagtggagtaattctgatcaaattatcaatttgtacaggccaccatcagtagacctaagcgg</t>
  </si>
  <si>
    <t>tgcagtggagtactatataagcacagcacagctcccagccttcgatccatcccctctcattcca</t>
  </si>
  <si>
    <t>tgcagtggagtactatataagcacagcacagctccctgccttcgatccatcccctctcattcca</t>
  </si>
  <si>
    <t>tgcagtggagtatagggaactacatcgtaagctggaacactccttgatccagatccagacgtcc</t>
  </si>
  <si>
    <t>tgcagtggagtatagggaactacatcgtaagctggaacactccttgatccagatccaggcgtcc</t>
  </si>
  <si>
    <t>tgcagtggagtcacaatagacatgacagcggacggggacaacgacggcaagacctcggcgttcc</t>
  </si>
  <si>
    <t>tgcagtggagtcacaatagacatgagagcggacggggacaacgacggcaagacctcggcgttcc</t>
  </si>
  <si>
    <t>tgcagtggagtcagagctgcttcattgggagcgtaacgaaacccagcaacgatgacgtgtggta</t>
  </si>
  <si>
    <t>tgcagtggagtcagagctgcttcattgggagcataacgaaacccagcaacgatgacgtgtggta</t>
  </si>
  <si>
    <t>tgcagtggagtcccttcatcgccccaccagcacaaggttcctttcgtatgaactgaaagtggaa</t>
  </si>
  <si>
    <t>tgcagtggagtcccttcctcgccccaccagcacaaggttcctttcgtatgaactgaaagtggaa</t>
  </si>
  <si>
    <t>tgcagtggagtgagtggcaactaagacgaggaaaaggtggagctgaaaatgggggtgcactagc</t>
  </si>
  <si>
    <t>tgcagtggagtgagtggcaactaagacggggaaaaggtggagctgaaaatgggggtgcactagc</t>
  </si>
  <si>
    <t>tgcagtggagtggacagtatgtcagtatgcaggccacccacaaaatagttttctgaatgaacct</t>
  </si>
  <si>
    <t>tgcagtggagtggacagtatgtcagtatgcaggccacccacaaaatagttttctgaatggacct</t>
  </si>
  <si>
    <t>tgcagtggagttcacgccccaagtgtcttttgcttcttggcagtattgatgtagggccgcaaca</t>
  </si>
  <si>
    <t>tgcagtggagttcacgccccaagtgtcttttgcttcttggcagtattgatgtagggccgcagca</t>
  </si>
  <si>
    <t>tgcagtggatacttggcacctgaatatttcgtgcatgggcagctgaccaagaaagccgacgtct</t>
  </si>
  <si>
    <t>tgcagtggatacttggcacctgaatatttcgtgcatgggcagctgaccaagaaagtcgacgtct</t>
  </si>
  <si>
    <t>tgcagtggatcaaaaatcaactatcaatctacggggaacacaatgtgctcagcaatcagcaagt</t>
  </si>
  <si>
    <t>tgcagtggatcaaaaatcaactatcaatctatggggaacacaatgtgctcagcaatcagcaagt</t>
  </si>
  <si>
    <t>tgcagtggatcaaaatcaactatcaatctacgggggaacacaacgtgctcagcaatcagcaagt</t>
  </si>
  <si>
    <t>tgcagtggatcaaaatcaactatcaatctacgggggaacacaatgtgctcagcaatcagcaagt</t>
  </si>
  <si>
    <t>tgcagtggatcaacctcctagtttcatcgtgaaaaccgaaagtatgtcttttcccgatgaaact</t>
  </si>
  <si>
    <t>tgcagtggatcaacctgctagtttcatcgtgaaaaccgaaagtatgtcttttcccgatgaaact</t>
  </si>
  <si>
    <t>tgcagtggatcatggccgagcttgtaaaaaacacagccatccaggagaagcttcacaacgaggt</t>
  </si>
  <si>
    <t>tgcagtggatcatggccgagcttgtcaaaaacacagccatccaggagaagcttcacaacgaggt</t>
  </si>
  <si>
    <t>tgcagtggatcatggccgagcttgtaaaaaatccagccatccaggagaagctctacaacgagat</t>
  </si>
  <si>
    <t>tgcagtggatcatggccgagcttgtcaaaaatccagccatccaggagaagctctacaacgagat</t>
  </si>
  <si>
    <t>tgcagtggatccaacattcatatggcttaggcacaactcggctacaggcaactacccatcctgc</t>
  </si>
  <si>
    <t>tgcagtggatccaacattcatatggcttaggcacaactcggctacaggccactacccatcctgc</t>
  </si>
  <si>
    <t>tgcagtggatccgatcgtaggcggtgccgaagtaccgtgtgcgtgatgacagattggtaggtgc</t>
  </si>
  <si>
    <t>tgcagtggatccgatcgtaggcggtgccgacgtaccgtgtgcgtgatgacagattggtaggtgc</t>
  </si>
  <si>
    <t>tgcagtggatcgcagggatgagcagcagctggagcggctccgagcagaaaggaaggctaagatt</t>
  </si>
  <si>
    <t>tgcagtggatcgcagggatgagcagcagctggagcggctccgatcagaaaggaaggctaagatt</t>
  </si>
  <si>
    <t>tgcagtggatcgcagtgatgagcagcagctggagcggctccgagcagaaaggaaggccaagatt</t>
  </si>
  <si>
    <t>tgcagtggatcgcagtgatgagcagcagctggagcggctccgagcagaaaggaaggccaatatt</t>
  </si>
  <si>
    <t>tgcagtggatggaccacgacatcaagtgacaatgacgtctatcactaccagaattagtagcttt</t>
  </si>
  <si>
    <t>tgcagtggatggaccacgacatcaagtgacaatggcgtctatcactaccagaattagtagcttt</t>
  </si>
  <si>
    <t>tgcagtggatggatcttctggtcagtgcttaataaaatagaataatctgtatatatattagaaa</t>
  </si>
  <si>
    <t>tgcagtggatggatcttctggtcagtgcttaataaagtagaataatctgtatatatattagaaa</t>
  </si>
  <si>
    <t>tgcagtggatggcttctcagttcaagattgcgactactgaagctgcaatgggagaactcaccct</t>
  </si>
  <si>
    <t>tgcagtggatggcttctcagttcaagattgcgactactgaagctgcaatgggcgaactcaccct</t>
  </si>
  <si>
    <t>tgcagtggatgggttggtcaagtgtgagaagtggattcgggatgatgaagggcggtcagaggag</t>
  </si>
  <si>
    <t>tgcagtggatgggttggtcaagtgtgagaagtggattcgggatgatgaagggcggtcggaggag</t>
  </si>
  <si>
    <t>tgcagtggattccatctcctcgcagtacttctcgaagctctccatgggatctggtccaatatcg</t>
  </si>
  <si>
    <t>tgcagtggattccatctccttgcagtacttctcgaagctctccatgggatctggtccaatatcg</t>
  </si>
  <si>
    <t>tgcagtggattgtttgtaacccagctgatgacttaagagaaacatggacgtatactcttcttca</t>
  </si>
  <si>
    <t>tgcagtggattgtttgtaccccagctgatgacttaagagaaacatggacgtatactcttcttca</t>
  </si>
  <si>
    <t>tgcagtggcaaagtcagagctggcggcaacgatgacaagctgcgttcactttccttggaggttg</t>
  </si>
  <si>
    <t>tgcagtggcatagtcagagctggcggcaacgatgacaagctgcgttcactttccttggaggttg</t>
  </si>
  <si>
    <t>tgcagtggcaaatggtagagccattaagaatgatagatcatatgaatcaaatacaagagctgag</t>
  </si>
  <si>
    <t>tgcagtggcaaatggtagagccattaagaatgatagatcatatgaatcaaatccaagagctgag</t>
  </si>
  <si>
    <t>tgcagtggcaagggtctccaggtacaagcgaaattctccaccaggtcctgctcatggggcattg</t>
  </si>
  <si>
    <t>tgcagtggcaagggtctccaggtacaagcgaaattctccaccaggtcctgcttatggggcattg</t>
  </si>
  <si>
    <t>tgcagtggcaagtgggcacgggcgcacggccatcgggccaggtctccagacactccagggcccc</t>
  </si>
  <si>
    <t>tgcagtggcaagtgggcacgggcgcacggccgtcgggccaggtctccagacactccagggcccc</t>
  </si>
  <si>
    <t>tgcagtggcacaattaaacaaaaactgatcaggacaatcccacacagtagtgacagatagtatc</t>
  </si>
  <si>
    <t>tgcagtggcacaattaaacaaaaactgttcaggacaatcccacacagtagtgacagatagtatc</t>
  </si>
  <si>
    <t>tgcagtggcacactcaccgagctattagctgacctgttcaaatctctacaaacacccatttgtt</t>
  </si>
  <si>
    <t>tgcagtggcgcactcaccgagctattagctgacctgttcaaatctctacaaacacccatttgtt</t>
  </si>
  <si>
    <t>tgcagtggcacatgaacgttagcgtgcgatcaaaattttggagagcacttcttcgcgtaactgc</t>
  </si>
  <si>
    <t>tgcagtggcacatgaacgttagcgtgcgatcaaatttttggagagcacttcttcgcgtaactgc</t>
  </si>
  <si>
    <t>tgcagtggcaccacaaatctgtacaaccagtttctcttggtggtggggcagtgctgttagaggt</t>
  </si>
  <si>
    <t>tgcagtggcgccacaaatctgtacaaccagtttctcttggtggtggggcagtgctgttagaggt</t>
  </si>
  <si>
    <t>tgcagtggcaccactgactccactgcactgcctgttgtccacaccaagcacttgtgtactccta</t>
  </si>
  <si>
    <t>tgcagtggcaccactgactccactgcactgcctgttgtccacgccaagcacttgtgtactccta</t>
  </si>
  <si>
    <t>tgcagtggcaccagtaaaagttgcaaatttggatccataccagcagtcacaaactcttgtcacc</t>
  </si>
  <si>
    <t>tgcagtggcaccagtaaaagttgcaaatttggatccataccagcggtcacaaactcttgtcacc</t>
  </si>
  <si>
    <t>tgcagtggcaccgctggcccacgcacgcacgcacgcagtgacgtgacatgagtgaatgacgccg</t>
  </si>
  <si>
    <t>tgcagtggcaccgctggcccacgcacgcacgcacgcagtgacgtgacatgagtgaatgactccg</t>
  </si>
  <si>
    <t>tgcagtggcacgaaggtctctgggcgcataattcccagcaatgcacttacgactgatcaaaccg</t>
  </si>
  <si>
    <t>tgcagtggtacgaaggtctctgggcgcataattcccagcaatgcacttacgactgatcaaaccg</t>
  </si>
  <si>
    <t>tgcagtggcactgctaacaatcggcgagcaaatccttggacgcaaagcgcaaacgccatgcaag</t>
  </si>
  <si>
    <t>tgcagtggcgctgctaacaatcggcgagcaaatccttggacgcaaagcgcaaacgccatgcaag</t>
  </si>
  <si>
    <t>tgcagtggcactggcacgtcgcacacggacgattacagttagagatggcagttctaggcccaga</t>
  </si>
  <si>
    <t>tgcagtggcactggcacgtcgcacacggacgattacagttagagatggcagttctaggtccaga</t>
  </si>
  <si>
    <t>tgcagtggcagaaggtgagcgacctactcatcgcggcgtcgctgctgtccatcccgctggagct</t>
  </si>
  <si>
    <t>tgcagtggcagaaggtgagcgacctgctcatcgcggcgtcgctgctgtccatcccgctggagct</t>
  </si>
  <si>
    <t>tgcagtggcagacatggtcccaaaactttttctttgaaagaatcatggtccaaaaacttagcat</t>
  </si>
  <si>
    <t>tgcagtggcggacatggtcccaaaactttttctttgaaagaatcatggtccaaaaacttagcat</t>
  </si>
  <si>
    <t>tgcagtggcagactatcatcagtacaacctggttatgaatacaatactctgaatgaccccgaac</t>
  </si>
  <si>
    <t>tgcagtggcagactatcatcagtacaatctggttatgaatacaatactctgaatgaccccgaac</t>
  </si>
  <si>
    <t>tgcagtggcagagctggtgctctgctggtggtagttttggatgtcctccagtagcagggatgcg</t>
  </si>
  <si>
    <t>tgcagtggcagcgctggtgctctgctggtggtagttttggatgtcctccagtagcagggatgcg</t>
  </si>
  <si>
    <t>tgcagtggcagataaaaatattaacgaagttgcagagtgctattttgatgagcttgttggcagt</t>
  </si>
  <si>
    <t>tgcagtggcagataaaaatattaacgaagttgcagagtgctattttgatgagcttgttggtagt</t>
  </si>
  <si>
    <t>tgcagtggcagatgggagatggatgggcctggaccgatagcgatcgcggatcgcgggggacccg</t>
  </si>
  <si>
    <t>tgcagtggcagatgggagatggatgggcctggaccgatcgcgatcgcggatcgcgggggacccg</t>
  </si>
  <si>
    <t>tgcagtggcagcaagcacagccgaacactttgattgctgctggctagccataacatgagtgatg</t>
  </si>
  <si>
    <t>tgcagtggcagcaagcacagccgaacactttgattgctgctggctagccgtaacatgagtgatg</t>
  </si>
  <si>
    <t>tgcagtggcagcgcacgggattccacttccagccacagaagaactggatgaacgaccccaatgg</t>
  </si>
  <si>
    <t>tgcagtggcagcgcacgggattccacttccagccgcagaagaactggatgaacgaccccaatgg</t>
  </si>
  <si>
    <t>tgcagtggcagctgccacgaatccgcatcgagtacgacgagccctccagcgcgcccacggacgg</t>
  </si>
  <si>
    <t>tgcagtggcagctgccacgcatccgcatcgagtacgacgagccctccagcgcgcccacggacgg</t>
  </si>
  <si>
    <t>tgcagtggcagcttgtttgacttctcttccattcttctgcacgtctttcggcacgcacaggtgg</t>
  </si>
  <si>
    <t>tgcagtggcagcttgtttgccttctcttccattcttctgcacgtctttcggcacgcacaggtgg</t>
  </si>
  <si>
    <t>tgcagtggcaggcagtgccaaaacgaatcatcagaccaagcaaacatccaaagctcgtctcttg</t>
  </si>
  <si>
    <t>tgcagtggcaggcagtgccaaaacgaatcatcagaccaagcaaacatccaaagctcgtcttttg</t>
  </si>
  <si>
    <t>tgcagtggcagtgcattgcatccttcgaagcgtgcaaggacacagcacattatgcgatcgagga</t>
  </si>
  <si>
    <t>tgcagtggcagtgcattgcatccttcgaagcgtgcacggacacagcacattatgcgatcgagga</t>
  </si>
  <si>
    <t>tgcagtggcagtgtcttatcttggggtgcatggggccaaaatgcacgctcctagctagcgtgct</t>
  </si>
  <si>
    <t>tgcagtggcagtgttttatcttggggtgcatggggccaaaatgcacgctcctagctagcgtgct</t>
  </si>
  <si>
    <t>tgcagtggcatcctatgcgccaattaattatttaccttctacccatcacattttgaccaactcc</t>
  </si>
  <si>
    <t>tgcagtggcatcctatgcgccaattaattatttaccttctacccatcacattttgaccatctcc</t>
  </si>
  <si>
    <t>tgcagtggcatggagaaatggggcaggggagccctgcatttgccatgcccaaacggggaacgcc</t>
  </si>
  <si>
    <t>tgcagtggcatggagaaatggggcaggggagccctgcatttgccatgcccaagcggggaacgcc</t>
  </si>
  <si>
    <t>tgcagtggccaccgaacgacagcgacagccgcgtccacacctttcgccacggctggggcttccc</t>
  </si>
  <si>
    <t>tgcagtggccaccgtacgacagcgacagccgcgtccacacctttcgccacggctggggcttccc</t>
  </si>
  <si>
    <t>tgcagtggccatgtgggcattacattgcttttccgtgtacatgattgcatggatgaacaatatt</t>
  </si>
  <si>
    <t>tgcagtggccatgtgggcattatattgcttttccgtgtacatgattgcatggatgaacaatatt</t>
  </si>
  <si>
    <t>tgcagtggcccatcatcgtcgtggggctcgtcctcatggtcatctccctcatgggcttcgccga</t>
  </si>
  <si>
    <t>tgcagtggcccatcatcgtcgtggggctcgtccttatggtcatctccctcatgggcttcgccga</t>
  </si>
  <si>
    <t>tgcagtggcccgtggaggaagtggagacgctgcgcaccaactccaccgacctcagcggcatcac</t>
  </si>
  <si>
    <t>tgcagtggcccgtggaggaagtggagacgctgcgcaccaactccaccgacctcagcggcgtcac</t>
  </si>
  <si>
    <t>tgcagtggccctcgtcgtggcgctcatgctagtcctaggcagcggcggcacttgccacgcggct</t>
  </si>
  <si>
    <t>tgcagtggtcctcgtcgtggcgctcatgctagtcctaggcagcggcggcacttgccacgcggct</t>
  </si>
  <si>
    <t>tgcagtggcccttctcaccttcctctttacgatttgcagatccgtggttctgcgaggtcagtca</t>
  </si>
  <si>
    <t>tgcagtggcccttctcactttcctctttacgatttgcagatccgtggttctgcgaggtcagtca</t>
  </si>
  <si>
    <t>tgcagtggccgaatacctcagactctggcacatgccgaccgaggtccagatcaacgagggggtc</t>
  </si>
  <si>
    <t>tgcagtggccgaatacctcagactctgggacatgccgaccgaggtccagatcaacgagggggtc</t>
  </si>
  <si>
    <t>tgcagtggccgagtgtatgtgtttgtggaagctgcaacctgcctggtaactgaacatcgctttc</t>
  </si>
  <si>
    <t>tgcagtggcctagtgtatgtgtttgtggaagctgcaacctgcctggtaactgaacatcgctttc</t>
  </si>
  <si>
    <t>tgcagtggccgcatcgcaccgtcaccgtcttgaacaagctgctcgtaggcacgctcacctgcac</t>
  </si>
  <si>
    <t>tgcagtggccgcatcgtaccgtcaccgtcttgaacaagctgctcgtaggcacgctcacctgcac</t>
  </si>
  <si>
    <t>tgcagtggccgcccttttccctcctcggtttcaagccaaaagctgtctacttcgcttcttttct</t>
  </si>
  <si>
    <t>tgcagtggccgcccttttccctcctcggtttcaagccaaaagctgtctactttgcttcttttct</t>
  </si>
  <si>
    <t>tgcagtggccgcccttttctttcatcggtttcaagccaaaagctgactcctttgcgtacttttc</t>
  </si>
  <si>
    <t>tgcagtggccgcccttttctttcctcggtttcaagccaaaagctgactcctttgcgtacttttc</t>
  </si>
  <si>
    <t>tgcagtggccgcgaagctaagacagctagctgctagctgtatagcatgcagtggcactacgtac</t>
  </si>
  <si>
    <t>tgcagtggccgctaagctaagacagctagctgctagctgtatagcatgcagtggcactacgtac</t>
  </si>
  <si>
    <t>tgcagtggccgtgcttgctcgatggtggcaaggtgcgcgcacgcagacgccgaaaaaaaaaaaa</t>
  </si>
  <si>
    <t>tgcagtggccgtgcttgctcgatggtggcaaggtgcgcgcacgccgacgccgaaaaaaaaaaaa</t>
  </si>
  <si>
    <t>tgcagtggcctagagagcgggatgcggaggcggcccgtgcgcgcgtatatgtaggagctggcgg</t>
  </si>
  <si>
    <t>tgcagtggcctagagagcgggatgcggaggctgcccgtgcgcgcgtatatgtaggagctggcgg</t>
  </si>
  <si>
    <t>tgcagtggcctaggaagattgaaagccttggtacctgctccgctgtcctgtgggccctctagcc</t>
  </si>
  <si>
    <t>tgcagtggcctaggaagattgaaagccttggtacctgctcctctgtcctgtgggccctctagcc</t>
  </si>
  <si>
    <t>tgcagtggcctcactcgcccgcttccctctcacgctctatgcttgctctgccaccatgtggcgg</t>
  </si>
  <si>
    <t>tgcagtggcctcactcgcctgcttccctctcacgctctatgcttgctctgccaccatgtggcgg</t>
  </si>
  <si>
    <t>tgcagtggcctccattcttaagacagcacctctcccatccaccacgagaatgaacagtgaccga</t>
  </si>
  <si>
    <t>tgcagtggcctccattcttaagacagcacctctcccatccaccacgagaatgaacagtggccga</t>
  </si>
  <si>
    <t>tgcagtggcctgctgttgggtggatctgttgtggaggcgctaatgttttctagatctggttgtg</t>
  </si>
  <si>
    <t>tgcagtggcctgctgttgggtggatctgttgtggaggcgctaatgttttctggatctggttgtg</t>
  </si>
  <si>
    <t>tgcagtggcctgggctctgacctgaagctgcctcttctgtcggacaagccacaggggaagcaag</t>
  </si>
  <si>
    <t>tgcagtggcctgggctctgacctgaagttgcctcttctgtcggacaagccacaggggaagcaag</t>
  </si>
  <si>
    <t>tgcagtggccttactgcaagtgacgaagcactcgaaaacgggttgaactgtcgatgacgtaatt</t>
  </si>
  <si>
    <t>tgcagtggccttactgcaagtgacgaagcactcgaacacgggttgaactgtcgatgacgtaatt</t>
  </si>
  <si>
    <t>tgcagtggccttgtgcaaaacagtaaaagtgtacaccaaaatttgtcaaaggctacttcctttt</t>
  </si>
  <si>
    <t>tgcagtggccttgtgcaaaacagtaaaagtgtacaccaaaatttgtcaaaggctacttcgtttt</t>
  </si>
  <si>
    <t>tgcagtggcgaattagttcagctgtaagcatagaagaatcaaatcaacagcaggaaaagtgagc</t>
  </si>
  <si>
    <t>tgcagtggcgaattagttcatctgtaagcatagaagaatcaaatcaacagcaggaaaagtgagc</t>
  </si>
  <si>
    <t>tgcagtggcgacctggacgcgatggttcctgtgatcgcgacgaagcagtccatggagaagctcg</t>
  </si>
  <si>
    <t>tgcagttgcgacctggacgcgatggttcctgtgatcgcgacgaagcagtccatggagaagctcg</t>
  </si>
  <si>
    <t>tgcagtggcgagaccgcaacgtcacaccgagtgtctgtgcctgccaccgtaggcgcgcaaacgg</t>
  </si>
  <si>
    <t>tgcagtggcgagaccgcaacgtcacaccgagtgtctgtgcctgtcaccgtaggcgcgcaaacgg</t>
  </si>
  <si>
    <t>tgcagtggcgagcgagagcgagcagaggacgagggcagcgacgacgacgacaacgacgggcgcc</t>
  </si>
  <si>
    <t>tgcagtggcgagcgagagcgagcagaggacgagggcagcgatgacgacgacaacgacgggcgcc</t>
  </si>
  <si>
    <t>tgcagtggcgaggaagcttgacaacgacgggtggaggcctcatgagcgaaggtggatgctccag</t>
  </si>
  <si>
    <t>tgcagtggcgaggaagcttgacaacgacgggtggaggcctcatgagcgaaggtggatgctcgag</t>
  </si>
  <si>
    <t>tgcagtggcgccacgtaggcgagagggatctctgcggagtggtggaggttgatggtatttttgc</t>
  </si>
  <si>
    <t>tgcagtggcggcacgtaggcgagagggatctctgcggagtggtggaggttgatggtatttttgc</t>
  </si>
  <si>
    <t>tgcagtggcgccgagccgccgagcgaccgaggtagaagacgacgcccgcgaggttgaagacgac</t>
  </si>
  <si>
    <t>tgcagtggcgccgagcggccgagcgaccgaggtagaagacgacgcccgcgaggttgaagacgac</t>
  </si>
  <si>
    <t>tgcagtggcgccgagcggccaagcgtgcgaggtagaagacgacgcccgcgaggttgaagacgac</t>
  </si>
  <si>
    <t>tgcagtggcgccgagcggccgagcgtgcgaggtagaagacgacgcccgcgaggttgaagacgac</t>
  </si>
  <si>
    <t>tgcagtggcgccgtccgacgccctacgttgaccgcgccgagactcgagtcgaggggccaagcgc</t>
  </si>
  <si>
    <t>tgcagtggcgccgtccgacgccctacgttgaccgcgccgagactcgagtcgaggggccaagggc</t>
  </si>
  <si>
    <t>tgcagtggcgcctcccatcccaatcaaagacgggcctcggtagaagaccatcaggacggcgcca</t>
  </si>
  <si>
    <t>tgcagtggcgcctcccatcccagtcaaagacgggcctcggtagaagaccatcaggacggcgcca</t>
  </si>
  <si>
    <t>tgcagtggcgcctcggaatttggagcgcccacggccagcgtccagaccgcacaaggcactcgct</t>
  </si>
  <si>
    <t>tgcagtggcgcctcggaatttggagcgcccacggccagcgtccagactgcacaaggcactcgct</t>
  </si>
  <si>
    <t>tgcagtggcgcgagccgatgaaggggtctcctggccgacggcaagagagaggagtgccccatca</t>
  </si>
  <si>
    <t>tgcagtggcgcgcgccgatgaaggggtctcctggccgacggcaagagagaggagtgccccatca</t>
  </si>
  <si>
    <t>tgcagtggcgctagctcggacgactcaagcaccaaatccccatcctaccaccaactccaacggt</t>
  </si>
  <si>
    <t>tgcagtggcgctagctcggactactcaagcaccaaatccccatcctaccaccaactccaacggt</t>
  </si>
  <si>
    <t>tgcagtggcgctgctgcctgctggggtaggcgagcgcgggtccgtctgcgcgcgccgaaaaaaa</t>
  </si>
  <si>
    <t>tgcagtggggctgctgcctgctggggtaggcgagcgcgggtccgtctgcgcgcgccgaaaaaaa</t>
  </si>
  <si>
    <t>tgcagtggcgcttgggatctgtacataatttctctcctatagactagcgatgaacatagtcgga</t>
  </si>
  <si>
    <t>tgcagtggtgcttgggatctgtacataatttctctcctatagactagcgatgaacatagtcgga</t>
  </si>
  <si>
    <t>tgcagtggcggacctgagtggctctgatgatgacgacgtggagatagctgccctactgatgatg</t>
  </si>
  <si>
    <t>tgcagtggcggacctgagtggctctgatgatgacgacgtggagatagctgccctactgatggtg</t>
  </si>
  <si>
    <t>tgcagtggcggagcttgggtatgaaatgaggaggggccaatattgatatgaaatgtaatgagag</t>
  </si>
  <si>
    <t>tgcagtggcggagcttgggtatgaaatgaggaggggccaatattgatatgaaatgtgatgagag</t>
  </si>
  <si>
    <t>tgcagtggcggaggcgaccacgctgttttgttgttacctgtcactgcttcagcagttcagccat</t>
  </si>
  <si>
    <t>tgcagtggcggaggcgaccacgctgttttgttgttacctgtcactgcttcagcagttcagccgt</t>
  </si>
  <si>
    <t>tgcagtggcggaggcgaccatactgttttttgttgttagttgttacctgtcagactgtcactgc</t>
  </si>
  <si>
    <t>tgcagtggcggaggcgaccatactgttttttgttgttagttgttacctgtcagtctgtcactgc</t>
  </si>
  <si>
    <t>tgcagtggcggcctggagcgccgaggcgacacggatgtccgcgcgagcagcgagtcttaggcgg</t>
  </si>
  <si>
    <t>tgcagtggcggcctggagcgccgaggcgacatggatgtccgcgcgagcagcgagtcttaggcgg</t>
  </si>
  <si>
    <t>tgcagtggcggcgagggcgtgacggcatcgtgcagtaccctcacctcttctttgcggccctggc</t>
  </si>
  <si>
    <t>tgcagtggcggcgagggcgtgacggcatcgtgcagtaccctcatctcttctttgcggccctggc</t>
  </si>
  <si>
    <t>tgcagtggcggttataataagtagtatacaaatgcgtccataacgcgcatcttcggcggcgtgc</t>
  </si>
  <si>
    <t>tgcagtggcggttataattagtagtatacaaatgcgtccataacgcgcatcttcggcggcgtgc</t>
  </si>
  <si>
    <t>tgcagtggcggttcgccaacgcccgcatggagaaggccatggcccgcgccacctccgccaccga</t>
  </si>
  <si>
    <t>tgcagtggcggttcgccaacgcctgcatggagaaggccatggcccgcgccacctccgccaccga</t>
  </si>
  <si>
    <t>tgcagtggcgtgagatgtggccaaagcccttgcaccttaggcagcgaacagggtccctgcactg</t>
  </si>
  <si>
    <t>tgcagtggcgtgagatgtggccgaagcccttgcaccttaggcagcgaacagggtccctgcactg</t>
  </si>
  <si>
    <t>tgcagtggcgtgcgggatgcaggcatgcagatcggtggagcccgtccctgcatgctcctgatca</t>
  </si>
  <si>
    <t>tgcagtggcgtgcgggatgcatgcatgcagatcggtggagcccgtccctgcatgctcctgatca</t>
  </si>
  <si>
    <t>tgcagtggctactgtacagtttggtcgccctcagtcctttcttggcgacgcacacggacacatc</t>
  </si>
  <si>
    <t>tgcagtggctactgtacagtttggtcgccttcagtcctttcttggcgacgcacacggacacatc</t>
  </si>
  <si>
    <t>tgcagtggctagagtggcgcaggacacgattacgcgaatatgcgtgcgtccactggcaagtgca</t>
  </si>
  <si>
    <t>tgcagtggctagagtggcgcaggacatgattacgcgaatatgcgtgcgtccactggcaagtgca</t>
  </si>
  <si>
    <t>tgcagtggctcatgctgtgctcgcaaaggtgaatccagtcccttgcaatgcatcctcgacaatc</t>
  </si>
  <si>
    <t>tgcagtggctcatgctgtgctcgcaaaggtgaatccagtcccttgcactgcatcctcgacaatc</t>
  </si>
  <si>
    <t>tgcagtggctccatctgcatgagacagcctcatctccatgtgaggcggatgccttgcacggact</t>
  </si>
  <si>
    <t>tgcagtggctccatctgcatgagacagcctcatctccatgtgaggcggatgccttggacggact</t>
  </si>
  <si>
    <t>tgcagtggctctttcttctgccttatctgggatatcaagagatataaccacaggaattttaact</t>
  </si>
  <si>
    <t>tgcagtggctctttcttctgccttgtctgggatatcaagagatataaccacaggaattttaact</t>
  </si>
  <si>
    <t>tgcagtggctgaggtctcaaaaagaaaaagaaaaggttgttgaactacagtgattcatgcattg</t>
  </si>
  <si>
    <t>tgcagtggctgaggtctcaaaaagaaaaagaaaaggttgttgaactacagtgattcgtgcattg</t>
  </si>
  <si>
    <t>tgcagtggctgatgttaaaaaatgaaccagcagagatgcttgatgacctggagcgttccaatgc</t>
  </si>
  <si>
    <t>tgcagtggctgatgttcaaaaatgaaccagcagagatgcttgatgacctggagcgttccaatgc</t>
  </si>
  <si>
    <t>tgcagtggctggctcatcctcaccgtcaccgctcatgcacaccaaccaagcaaaccctagatcg</t>
  </si>
  <si>
    <t>tgcagtggctggctcatcctcaccgtcaccgctcatgcacaccaaccaagcaaaccctggatcg</t>
  </si>
  <si>
    <t>tgcagtggctgtgcatctaaccgttcacttctatccgacggtggagccagaaatatgcgctgct</t>
  </si>
  <si>
    <t>tgcagtggctgtgcatctagccgttcacttctatccgacggtggagccagaaatatgcgctgct</t>
  </si>
  <si>
    <t>tgcagtggcttagtacgaacttgacacgcaatttatttccaacaggcttagggccaaatttgtt</t>
  </si>
  <si>
    <t>tgcagtggcttagtacgaacttgacacgcaatttatttccatcaggcttagggccaaatttgtt</t>
  </si>
  <si>
    <t>tgcagtggcttcggctgctgctctacccgaaatggaagtccagcagggacaaggacgagctgca</t>
  </si>
  <si>
    <t>tgcagtggcttcggttgctgctctacccgaaatggaagtccagcagggacaaggacgagctgca</t>
  </si>
  <si>
    <t>tgcagtggcttgccctgcacctcctcctgctgctgccgctgtgccgcagatgccttgtcgctct</t>
  </si>
  <si>
    <t>tgcagtggcttgccctgcacctcctcctgctgctgctgctgtgccgcagatgccttgtcgctct</t>
  </si>
  <si>
    <t>tgcagtggcttttcttccgtggcatgagcatattgctgctaccagtggtttttgccttgattag</t>
  </si>
  <si>
    <t>tgcagtggcttttcttccgtggcctgagcatattgctgctaccagtggtttttgccttgattag</t>
  </si>
  <si>
    <t>tgcagtgggaaaatagccgtctggacgttcgtaaatcatcatctccagtcgctctgcctctgag</t>
  </si>
  <si>
    <t>tgcagtgggaaactagccgtctggacgttcgtaaatcatcatctccagtcgctctgcctctgag</t>
  </si>
  <si>
    <t>tgcagtgggaacgttcagatacaaagcaagcatacaacctacctgtgccgtagcccaatcaacc</t>
  </si>
  <si>
    <t>tgcagtgggaacgttcagatacaaagcaagcatacaacctacctgtgccgtagctcaatcaacc</t>
  </si>
  <si>
    <t>tgcagtgggaagattgcgtcggcagcaggtagtaaaacctgtaagcgagccgctgttaagctct</t>
  </si>
  <si>
    <t>tgcagtggtaagattgcgtcggcagcaggtagtaaaacctgtaagcgagccgctgttaagctct</t>
  </si>
  <si>
    <t>tgcagtgggaatgtgttcgtccagatatcagttagctgtgttgattcagtgacgagttacgctg</t>
  </si>
  <si>
    <t>tgcagtgggaatgtgttcgtccagatatcagttagctgtgttgattcagtgacgagttactctg</t>
  </si>
  <si>
    <t>tgcagtgggacaccagcaaatggtgaaactttgttgagtggataaagatgttatacggcagcaa</t>
  </si>
  <si>
    <t>tgcagtgggacactagcaaatggtgaaactttgttgagtggataaagatgttatacggcagcaa</t>
  </si>
  <si>
    <t>tgcagtgggacaggtcgtggtccaggcagtaatggtggcataggaaacccaggtgcagatggca</t>
  </si>
  <si>
    <t>tgcagtgggacaggtcgtggtccaggcggtaatggtggcataggaaacccaggtgcagatggca</t>
  </si>
  <si>
    <t>tgcagtgggacccaatggaacaaggatctttgtcgtatctttgtagcagtcgactgtttcatca</t>
  </si>
  <si>
    <t>tgcagtgggacccaatggaacgaggatctttgtcgtatctttgtagcagtcgactgtttcatca</t>
  </si>
  <si>
    <t>tgcagtgggaccgcgcggcggtgtcgtaagtcggtgacacgtgggccatcactagtctgacggg</t>
  </si>
  <si>
    <t>tgcagtgggaccgcgcggcggtgtcgtaagtcggtgacacgtgggccatcactcgtctgacggg</t>
  </si>
  <si>
    <t>tgcagtgggacgaccctggcttctagttccacttccactttcatgttcatcctacgcaaaaacc</t>
  </si>
  <si>
    <t>tgcagtgggacgaccctggcttctagttccacttccactttcatgttcatcctacgtaaaaacc</t>
  </si>
  <si>
    <t>tgcagtgggagaagcaatgctgatggcctgagcacaagcagaatgcgagtagtggtgacaagtc</t>
  </si>
  <si>
    <t>tgcagtgggagaagcaatgctgatggcctgagcacaagcagaatgcgagtagtggtgacaagtt</t>
  </si>
  <si>
    <t>tgcagtgggagcgcatggtcaccgacctgcgggcgcttggcaagctcaacaattgcatcgccgt</t>
  </si>
  <si>
    <t>tgcagtgggagcgcatggtcaccgacctgcggtcgcttggcaagctcaacaattgcatcgccgt</t>
  </si>
  <si>
    <t>tgcagtgggaggaagcccgcgagccgctccacgccgacatcgacaccaccaagacctgcggcaa</t>
  </si>
  <si>
    <t>tgcagtgggaggaagcccgcgagccgctccacgccgacatcgacaccaccaagacctgcggcat</t>
  </si>
  <si>
    <t>tgcagtgggagtaaatcgtagtctgacgacaagggacaggcccttcaggtaatcaaatcatgtg</t>
  </si>
  <si>
    <t>tgcagtgggagtaaatggtagtctgacgacaagggacaggcccttcaggtaatcaaatcatgtg</t>
  </si>
  <si>
    <t>tgcagtgggagtgagtagttgacctgcgttttggaccagtcagactactcacttactcagccca</t>
  </si>
  <si>
    <t>tgcagtgggagtgagtagttgacctgcgttttagaccagtcagactactcacttactcagccca</t>
  </si>
  <si>
    <t>tgcagtgggatagatggccgtggttggacctggccgcgcccagctgatgatccgatccgaacgt</t>
  </si>
  <si>
    <t>tgcagtgggatatatggccgtggttggacctggccgcgcccagctgatgatccgatccgaacgt</t>
  </si>
  <si>
    <t>tgcagtgggatcgagcagcatggcgccatgccccatgccatgagatcgatctggaagacccaat</t>
  </si>
  <si>
    <t>tgcagtgggatcgagcagcatggcgccatgccccatgccatgagatcgatctggaagaccccat</t>
  </si>
  <si>
    <t>tgcagtgggatgaagttcttggcaacccagtccttgctactgcactgattgatatgtatgccaa</t>
  </si>
  <si>
    <t>tgcagtgggatgaagttcttggcaacccagttcttgctactgcactgattgatatgtatgccaa</t>
  </si>
  <si>
    <t>tgcagtgggatgggcggatggccgtggttggacctggccgcgcctgatgatccgatccgaacgt</t>
  </si>
  <si>
    <t>tgcagtgggatgggcggatgggcgtggttggacctggccgcgcctgatgatccgatccgaacgt</t>
  </si>
  <si>
    <t>tgcagtgggcaagatgaagaataatctttcaacatatctgatgatactgatgcacctgctaaga</t>
  </si>
  <si>
    <t>tgcagtgggcaagatgaagaataatctttcaacatatctgatgatactgatgctcctgctaaga</t>
  </si>
  <si>
    <t>tgcagtgggcagcgaggtgcaaatggggtcatgttcgagaagatggccacagcggcgatgcaga</t>
  </si>
  <si>
    <t>tgcagtgggcagcgaggtgcaaatggggtcatgttcgagaagatggccacagcggcgatgtaga</t>
  </si>
  <si>
    <t>tgcagtgggcagcggcgagtttgccacgacacggtgccgcgcgggcgacgcagcatcggcagcc</t>
  </si>
  <si>
    <t>tgcagtgggcagcggcgagtttgccacgccacggtgccgcgcgggcgacgcagcatcggcagcc</t>
  </si>
  <si>
    <t>tgcagtgggcatgcatgtagtactacttcgtagtagtatttttttcttgttgcaaatggtggtg</t>
  </si>
  <si>
    <t>tgcagtgggcatgcatgttgtactacttcgtagtagtatttttttcttgttgcaaatggtggtg</t>
  </si>
  <si>
    <t>tgcagtgggccgtcggcaacttcatccgcagcagcgactccatcacgctgctccacgtctgccc</t>
  </si>
  <si>
    <t>tgcagtgggccgtcggcaacttcatccgcagcagcgactccatcacgctgctctacgtctgccc</t>
  </si>
  <si>
    <t>tgcagtgggcgagggcgcaccctcgacacgaggccaacgaggtcagcggcgccaggcggtgtaa</t>
  </si>
  <si>
    <t>tgcagtgggcgagggcgcaccctcgatacgaggccaacgaggtcagcggcgccaggcggtgtaa</t>
  </si>
  <si>
    <t>tgcagtgggcgtggggtatcacaagagaacacaaatatactccatggcagtggcacgcatttta</t>
  </si>
  <si>
    <t>tgcagtgggcgtgggttatcacaagagaacacaaatatactccatggcagtggcacgcatttta</t>
  </si>
  <si>
    <t>tgcagtgggctaaggtttatgcatgaactcaggcacaactgcttcattttccttgttttgtgtc</t>
  </si>
  <si>
    <t>tgcagtgggctaaggtttatgcatgaactcagtcacaactgcttcattttccttgttttgtgtc</t>
  </si>
  <si>
    <t>tgcagtggggactggtcggacgtgtgtcgacatccagtgccatccaacggccaacgcatgctat</t>
  </si>
  <si>
    <t>tgcagtggggactggtcggacgtgtgtcgacatccagtgccatcgaacggccaacgcatgctat</t>
  </si>
  <si>
    <t>tgcagtggggcaactctacatggcccccagcgggctgtgaggactaaacgacagctttgctaag</t>
  </si>
  <si>
    <t>tgcagtggggcgactctacatggcccccagcgggctgtgaggactaaacgacagctttgctaag</t>
  </si>
  <si>
    <t>tgcagtggggctgtccttcttacaattcactaacatgaactccatgcgcaacctctttatcgtc</t>
  </si>
  <si>
    <t>tgcagtggggctgtccttcttacagttcactaacatgaactccatgcgcaacctctttatcgtc</t>
  </si>
  <si>
    <t>tgcagtgggggagggcatctatgagacaatggaggctattgcgtacagtaaaggcttggtgttg</t>
  </si>
  <si>
    <t>tgcagtgggggagggcatctatgagacaatggaggctattgcgtacagtgaaggcttggtgttg</t>
  </si>
  <si>
    <t>tgcagtgggggcgtgggtcccagtgagccagcttgcagaggaggaagtggctgcgtacaggcag</t>
  </si>
  <si>
    <t>tgcagtgggggcgtgggtcccagtgagccagcttgcagaggaggaggtggctgcgtacaggcag</t>
  </si>
  <si>
    <t>tgcagtggggtaatcagttccacgaacctgaaaagagcaaagaatcacatatatacaattgtta</t>
  </si>
  <si>
    <t>tgcagtggggtaatcagttccacgaacctgaaaagagcaaagaatcacatatatgcaattgtta</t>
  </si>
  <si>
    <t>tgcagtggggtctttacgtgcagtgctagatctgcaatatccaaccattcagaatattttggag</t>
  </si>
  <si>
    <t>tgcagtggggtctttacgtgcagtgctagatctgcaatatccaaccattcggaatattttggag</t>
  </si>
  <si>
    <t>tgcagtggggtggaggacctcgccactgccttcactcggccatggaggagctctcacgtgctgg</t>
  </si>
  <si>
    <t>tgcagtggggtggaggacctcgccgctgccttcactcggccatggaggagctctcacgtgctgg</t>
  </si>
  <si>
    <t>tgcagtggggtggaggaccttgccgctgccttcactcggccatggaggagctctcacgtgcggg</t>
  </si>
  <si>
    <t>tgcagtggggtggaggaccttgccgctgccttcacttggccatggaggagctctcacgtgcggg</t>
  </si>
  <si>
    <t>tgcagtgggtaaggatccaaacaggactcccacaagtgtgcgtgaggtatatacacaatctgat</t>
  </si>
  <si>
    <t>tgcagtgggtaaggatccaagcaggactcccacaagtgtgcgtgaggtatatacacaatctgat</t>
  </si>
  <si>
    <t>tgcagtgggtgagcatctgtggtagtggtgtaggaggtgaaacgtaaggatagatattgacgtg</t>
  </si>
  <si>
    <t>tgcagtgggtgagcatttgtggtagtggtgtaggaggtgaaacgtaaggatagatattgacgtg</t>
  </si>
  <si>
    <t>tgcagtgggtgatcgtgtacacggtaacatgctggagccaacggcaatggaggtgcccattgct</t>
  </si>
  <si>
    <t>tgcagtgggtgatcgtgtacgcggtaacatgctggagccaacggcaatggaggtgcccattgct</t>
  </si>
  <si>
    <t>tgcagtgggtggatcgtcggtccctgcctgcatgccatttcggtagtgcggtcggcgcgtggac</t>
  </si>
  <si>
    <t>tgcagtgggtggatcgtcggtccctgcctgcatgtcatttcggtagtgcggtcggcgcgtggac</t>
  </si>
  <si>
    <t>tgcagtgggtggtactgcccccctcattagcacgatcgtatcatacggcggatcggcccttttg</t>
  </si>
  <si>
    <t>tgcagtgggtggtactgcccccctcattagcacgatcgtatcgtacggcggatcggcccttttg</t>
  </si>
  <si>
    <t>tgcagtgggtgtaatcttttcttatttgatcgttcgtgtagttcaggatttctgggctgtgttg</t>
  </si>
  <si>
    <t>tgcagtgggtgtaatcttttcttatttgatcgtttgtgtagttcaggatttctgggctgtgttg</t>
  </si>
  <si>
    <t>tgcagtgggtgtccagcaaaaatagaacggcctataaggatgaatcccacttggcagtcattag</t>
  </si>
  <si>
    <t>tgcagtgggtgtccagcaaaaatagaacggcctataaggatgaatcccacttggcagtgattag</t>
  </si>
  <si>
    <t>tgcagtgggttacacggttgtctatttgggagaaaacggagattacaaggaaaatgaagtgaaa</t>
  </si>
  <si>
    <t>tgcagtgggttacacggttgtctatttgggagaaaacggagattacaagggaaatgaagtgaaa</t>
  </si>
  <si>
    <t>tgcagtgggttcctagggcgaacattgtcacctggaatgcggttgcagcaggaaatttgaaggt</t>
  </si>
  <si>
    <t>tgcagtgggttcctggggcgaacattgtcacctggaatgcggttgcagcaggaaatttgaaggt</t>
  </si>
  <si>
    <t>tgcagtggtaaattaaggtagtaactcagtagtttatttaatttagtcccccgatcgatgagtt</t>
  </si>
  <si>
    <t>tgcagtggtaaattaaggtagtaactcagtagtttatttaatttagtctcccgatcgatgagtt</t>
  </si>
  <si>
    <t>tgcagtggtacactccccagccagccagaacaggttaatggagaacagaacaggttactgaaat</t>
  </si>
  <si>
    <t>tgcagtggtacactccccagccaggcagaacaggttaatggagaacagaacaggttactgaaat</t>
  </si>
  <si>
    <t>tgcagtggtacactttgggagaaccgatttaaaaataaagctctgccaagtgccatgtgccccc</t>
  </si>
  <si>
    <t>tgcagtggtacactttgggagaactgatttaaaaataaagctctgccaagtgccatgtgccccc</t>
  </si>
  <si>
    <t>tgcagtggtacatgtataatattttccgtctaggtattcactctgttttgtctaacttctaagt</t>
  </si>
  <si>
    <t>tgcagtggtacatgtataatattttctgtctaggtattcactctgttttgtctaacttctaagt</t>
  </si>
  <si>
    <t>tgcagtggtactaatcttaactaagagtggagtagatagcagccagttgcaacaccctactgaa</t>
  </si>
  <si>
    <t>tgcagtggtactaatcttaactaagagtggagttgatagcagccagttgcaacaccctactgaa</t>
  </si>
  <si>
    <t>tgcagtggtacttcgccgctagcgcttagtaacagtttgtgaactcggcaatcatgtggtacgg</t>
  </si>
  <si>
    <t>tgcagtggtacttcgccgctagcgcttagtaacagtttgtgaactcggcaatcatgtggtgcgg</t>
  </si>
  <si>
    <t>tgcagtggtagaagtgatccttaaatatcctcgctcttctttaggcatcactcaagaccaccac</t>
  </si>
  <si>
    <t>tgcagtggtagaagtgatccttaaatatcctcgctcttctttaggcatcactcaaggccaccac</t>
  </si>
  <si>
    <t>tgcagtggtagaggcacggcggctcgacaaaggcaggagatcggaggggcgcgctagctactca</t>
  </si>
  <si>
    <t>tgcagtggtagaggcacggcgtctcgacaaaggcaggagatcggaggggcgcgctagctactca</t>
  </si>
  <si>
    <t>tgcagtggtagcgtaagtgagttgcgaatgtcgaagtctgcaatcattccctgcggaggcaatc</t>
  </si>
  <si>
    <t>tgcagtggtagcgtaagtgagttgtgaatgtcgaagtctgcaatcattccctgcggaggcaatc</t>
  </si>
  <si>
    <t>tgcagtggtatatggtgcatggctaggagttgggtaagcagggtatgcgtttgcagcaggatac</t>
  </si>
  <si>
    <t>tgcagttgtatatggtgcatggctaggagttgggtaagcagggtatgcgtttgcagcaggatac</t>
  </si>
  <si>
    <t>tgcagtggtatcagagattcgaagatgcatagacaatggcattgaattccgcggtgatttacta</t>
  </si>
  <si>
    <t>tgcagtggtatcagagattcgaagatgcatagacaatggcattgaattccgtggtgatttacta</t>
  </si>
  <si>
    <t>tgcagtggtatccgaatggattatacaatatgtgtaattatttgattttaactcaccttgcccc</t>
  </si>
  <si>
    <t>tgcagtggtatccgaatggattatacaatatgtgtaattattttattttaactcaccttgcccc</t>
  </si>
  <si>
    <t>tgcagtggtatctcttctttggtttcgtggccctctattttatcctcaatatctgccaaatgag</t>
  </si>
  <si>
    <t>tgcagtggtatctcttctttggtttcgtggccctctattttatcctcaatatctgtcaaatgag</t>
  </si>
  <si>
    <t>tgcagtggtatctgttgtgcctacaaggtgctcgaggactagcgccaccattgacagattcgcc</t>
  </si>
  <si>
    <t>tgcagtggtatctgttgtgcctacaaggtgctcgaggactagcgccaccattgacaggttcgcc</t>
  </si>
  <si>
    <t>tgcagtggtatgcttcgatatctggacctctctcttcgttcaggcatcggttgaacacgacgtt</t>
  </si>
  <si>
    <t>tgcagtggtatgcttcgatgtctggacctctctcttcgttcaggcatcggttgaacacgacgtt</t>
  </si>
  <si>
    <t>tgcagtggtatgcttcgatgcctggatctctctctttactcaggcatcggttgcacaccacgtt</t>
  </si>
  <si>
    <t>tgcagtggtttgcttcgatgcctggatctctctctttactcaggcatcggttgcacaccacgtt</t>
  </si>
  <si>
    <t>tgcagtggtatggactggccgaaagaaaattcttaagtttacatcaaacatcaatttccttcag</t>
  </si>
  <si>
    <t>tgcagtggtatggactggccgaaagaaaattcttaagtttacattaaacatcaatttccttcag</t>
  </si>
  <si>
    <t>tgcagtggtattgttccctacgtgagcttctacactccaggtacgtgaggcaaattgcttaatg</t>
  </si>
  <si>
    <t>tgcagtggtattgttccctacgtgagcttctacactccaggtacgtggggcaaattgcttaatg</t>
  </si>
  <si>
    <t>tgcagtggtcaacgtgggcgagatatccatggttatggagtcgtcgctctccattctccagtct</t>
  </si>
  <si>
    <t>tgcagtggtcaacgtgggcgagatatccatggctatggagtcgtcgctctccattctccagtct</t>
  </si>
  <si>
    <t>tgcagtggtcaagcacttgttaggtatggactggtcttggtcgaattgtgagcaggagctagca</t>
  </si>
  <si>
    <t>tgcagtggtcaagcacttgttagttatggactggtcttggtcgaattgtgagcaggagctagca</t>
  </si>
  <si>
    <t>tgcagtggtcacagggggggactgtgactgatgccgaatgtaacagcactgactgtaagtgagc</t>
  </si>
  <si>
    <t>tgcagtggtcacagggggggactgtgactgatgccgagtgtaacagcactgactgtaagtgagc</t>
  </si>
  <si>
    <t>tgcagtggtcagccaacacctttggctggctctcaaccttgtacccctcggcagagcagaaatg</t>
  </si>
  <si>
    <t>tgcagtggtcagccaacacctttggctggctctcaaccttgtacccctcggcagagcagacatg</t>
  </si>
  <si>
    <t>tgcagtggtcaggcaagcatgcatccaatcgattcggcattattctgcggagttccgagttcca</t>
  </si>
  <si>
    <t>tgcagtggtcaggcaagcatgcatgcaatcgattcggcattattctgcggagttccgagttcca</t>
  </si>
  <si>
    <t>tgcagtggtcatcattcatcagcacccgtgacagccgagagcccatgaaagtaccatgaacgat</t>
  </si>
  <si>
    <t>tgcagtggtcatcattcatcggcacccgtgacagccgagagcccatgaaagtaccatgaacgat</t>
  </si>
  <si>
    <t>tgcagtggtccaacaggagcccagttgtcggtccagaacatggccgacgcaccatcgcccagca</t>
  </si>
  <si>
    <t>tgcagtggtccaacaggagccccgttgtcggtccagaacatggccgacgcaccatcgcccagca</t>
  </si>
  <si>
    <t>tgcagtggtccaggaccgaccatgaggagatccagctgtcggcgttgggcaagaagctgagcat</t>
  </si>
  <si>
    <t>tgcagtggtccaggaccgaccatgaggagctccagctgtcggcgttgggcaagaagctgagcat</t>
  </si>
  <si>
    <t>tgcagtggtcctctggtgacgccgaagggctatgctagggtacaggggctggccagcgcgtcga</t>
  </si>
  <si>
    <t>tgcagtggtcctctggtgatgccgaagggctatgctagggtacaggggctggccagcgcgtcga</t>
  </si>
  <si>
    <t>tgcagtggtcgatctgagggggtgcattgtggtttgggaagggaggggaagcagcagagaggag</t>
  </si>
  <si>
    <t>tgcagtggtcgatctgagggggtgcattgtggtttgggaagggaggggaagcggcagagaggag</t>
  </si>
  <si>
    <t>tgcagtggtcgcgatgtgccgttcgcacgtctactttgccttgccgttgcgccccatcccacgc</t>
  </si>
  <si>
    <t>tgcagtggtcgcgatgtgccgttcgcacgtctactttgccttgccgttgcgccccatcccatgc</t>
  </si>
  <si>
    <t>tgcagtggtcgctggctgctcacaaacaaactgaccttgtggagatagcagcaaagaggaagaa</t>
  </si>
  <si>
    <t>tgcagtggtcgctggctgctcacaaacaaactgaccttgtggagattgcagcaaagaggaagaa</t>
  </si>
  <si>
    <t>tgcagtggtcggacgagcaacatttgactggtgggcctacatattaaggtcccttttgcatact</t>
  </si>
  <si>
    <t>tgcagttgtcggacgagcaacatttgactggtgggcctacatattaaggtcccttttgcatact</t>
  </si>
  <si>
    <t>tgcagtggtcgggctattggagcgtatcgggttctacggcgtgcagggcaaccttattatgttc</t>
  </si>
  <si>
    <t>tgcagtggtcgggctcttggagcgtatcgggttctacggcgtgcagggcaaccttattatgttc</t>
  </si>
  <si>
    <t>tgcagtggtcgtctcatctactgaagagttgtctggctatgatccatggaggctctccaccgtg</t>
  </si>
  <si>
    <t>tgcagtggtcgtctcatctactgaagagttgtctggctatgatccatggaggctctgcaccgtg</t>
  </si>
  <si>
    <t>tgcagtggtgaacacaattgcaagtctcaagtctgaaactctgaatcagtgaagggaaacatga</t>
  </si>
  <si>
    <t>tgcagtggtgaacacaattgcaagtctcaggtctgaaactctgaatcagtgaagggaaacatga</t>
  </si>
  <si>
    <t>tgcagtggtgaactgttctgcaactgtaatgtttctgtgactttgcccttgtactttcgatttt</t>
  </si>
  <si>
    <t>tgcagtggtgaactgttctgcgactgtaatgtttctgtgactttgcccttgtactttcgatttt</t>
  </si>
  <si>
    <t>tgcagtggtgaccgcggcaggtcatttcagtctctggtcatccactaacaaaccaacaccgaca</t>
  </si>
  <si>
    <t>tgcagtggtgaccgcggcaggtcatttcagtctctggtcatccgctaacaaaccaacaccgaca</t>
  </si>
  <si>
    <t>tgcagtggtgacgcctggacgcgaggacgcggacaaggagattggtgcggagacggcggcgggg</t>
  </si>
  <si>
    <t>tgcagtggtgacgcctggacgcgaggacgcggacgaggagattggtgcggagacggcggcgggg</t>
  </si>
  <si>
    <t>tgcagtggtgaggacagtcttttccttgaaacatatgctttcgaaattctgatgtggataactg</t>
  </si>
  <si>
    <t>tgcagtggtgaggacagtcttttccttgaaacatatgctttcgaatttctgatgtggataactg</t>
  </si>
  <si>
    <t>tgcagtggtgatgtagctaccagtgggcaaaggcctcccttgagaagccaagaattgagagaat</t>
  </si>
  <si>
    <t>tgcagtggtgatgtagctaccagtgggcaaaggcctcccttgagaagccaagaattgagggaat</t>
  </si>
  <si>
    <t>tgcagtggtgatgtcctatggtccattggagatttccaacgacccagggagctcttagtttggt</t>
  </si>
  <si>
    <t>tgcagtggtgatgtcctatggtccgttggagatttccaacgacccagggagctcttagtttggt</t>
  </si>
  <si>
    <t>tgcagtggtgattccatcgccgcccactgctgctgtggcccaaatcttgcagagggaaagcaag</t>
  </si>
  <si>
    <t>tgcagtggtgattccattgccgcccactgctgctgtggcccaaatcttgcagagggaaagcaag</t>
  </si>
  <si>
    <t>tgcagtggtgcaacccagcccgagagtagatcgtggtctacggctcttttgtcgctggaacaga</t>
  </si>
  <si>
    <t>tgcagtggtgcaacccagcccgagagtaggtcgtggtctacggctcttttgtcgctggaacaga</t>
  </si>
  <si>
    <t>tgcagtggtgcctccgacctctacatgctgtttccagggatggtggtgccagacaaggaaatgc</t>
  </si>
  <si>
    <t>tgcagtggtgcctccgatctctacatgctgtttccagggatggtggtgccagacaaggaaatgc</t>
  </si>
  <si>
    <t>tgcagtggtgcgtaccttgcttgtccttgacctgcgccagatatatacttccccgtcgacttaa</t>
  </si>
  <si>
    <t>tgcagtggtgcgtaccttgcttgtccttgagctgcgccagatatatacttccccgtcgacttaa</t>
  </si>
  <si>
    <t>tgcagtggtgcgtaccttgcttgtccttgagctgcgccagatacttccccgtccacttaagcct</t>
  </si>
  <si>
    <t>tgcagtggtgcgtaccttgcttgtccttgagctgcgccagatacttccctgtccacttaagcct</t>
  </si>
  <si>
    <t>tgcagtggtgcgtgggccccgccacccttccgacgtcgttgcctgccttgccgcacctcgatct</t>
  </si>
  <si>
    <t>tgcagtggtgcgtgggccccgccgcccttccgacgtcgttgcctgccttgccgcacctcgatct</t>
  </si>
  <si>
    <t>tgcagtggtgctctcgatctagtcctctcttcttccactccgttcttcccccgtggcacggacg</t>
  </si>
  <si>
    <t>tgcagtggtgctctcgatctggtcctctcttcttccactccgttcttcccccgtggcacggacg</t>
  </si>
  <si>
    <t>tgcagtggtggattgaagaagtgcggggacggccgaacggggcgtgtgcgcgcgtggttggctg</t>
  </si>
  <si>
    <t>tgcagtggtggattgaagaagtgcggggacggccgaacggggcgtgtgctcgcgtggttggctg</t>
  </si>
  <si>
    <t>tgcagtggtggcgctcgcttttctttacgccatttcttggagggggcccatgcaatgcactcgc</t>
  </si>
  <si>
    <t>tgcagtggtggcgctcgcttttctttacgccatttcttggagggggcccatgcaatgcgctcgc</t>
  </si>
  <si>
    <t>tgcagtggtgggcggtgctctgttcgctgctgctgctgctcatcatcatgcacgcgccgaggta</t>
  </si>
  <si>
    <t>tgcagtggtgggcggtgctctgttcgctgctgctgctgctcatcatcatgcacgcgccgatgta</t>
  </si>
  <si>
    <t>tgcagtggtggtaatccttgctaggttttacggaattggtcggctccagcagctgcttggaaat</t>
  </si>
  <si>
    <t>tgcagtggtggtaatccttgctaggttttatggaattggtcggctccagcagctgcttggaaat</t>
  </si>
  <si>
    <t>tgcagtggtggtgttaaaggatgaacaagaagtcctagtcctagtacagttgttggggaggacg</t>
  </si>
  <si>
    <t>tgcagtggtggtgttaaaggatgaacaagaagtcctagtcgtagtacagttgttggggaggacg</t>
  </si>
  <si>
    <t>tgcagtggtggtgttggttactccaagctcgaaagtgatcgtactgtcactaatgtgtgtgtga</t>
  </si>
  <si>
    <t>tgcagtggtggtgttggttactccaagctcgaaagtgattgtactgtcactaatgtgtgtgtga</t>
  </si>
  <si>
    <t>tgcagtggtgtcgagcgtgctcgcatgtctggactggaccaacgacgacaacggctactctgac</t>
  </si>
  <si>
    <t>tgcagtggtgtcgagcgtgctcgcatgtctggactggaccaacgacgacaatggctactctgac</t>
  </si>
  <si>
    <t>tgcagtggtgtcgggtagaaggcgtggcctatctgctgatccgttccattggtgagcagaagga</t>
  </si>
  <si>
    <t>tgcagtggtgtcgggtagaaggcgtggcctatctgctgatccgttccattggtgagctgaagga</t>
  </si>
  <si>
    <t>tgcagtggtgtgaggacccacccaaattgttggcaaacataggcaccaactgaatcaactcaac</t>
  </si>
  <si>
    <t>tgcagtggtgtgaggacccacccaaattgttgacaaacataggcaccaactgaatcaactcaac</t>
  </si>
  <si>
    <t>tgcagtggtgttatgacccgtgcatgcgctggacaacaccgaccgagcattttggattcgatac</t>
  </si>
  <si>
    <t>tgcagtggtgttatgacccgtgcatgcgctggacaacaccgatcgagcattttggattcgatac</t>
  </si>
  <si>
    <t>tgcagtggtgttgacgcggactgcgagtagttggtggaaatggtttgagtggacataggggcca</t>
  </si>
  <si>
    <t>tgcagtggtgttgacgcggactgcgagtagttggtggaaatggtttgagtggccataggggcca</t>
  </si>
  <si>
    <t>tgcagtggtgtttcttccctggaacatagaaatggacacattggatacaaatcatacaatgatg</t>
  </si>
  <si>
    <t>tgcagtggtgtttcttccctggaacatagaaatggtcacattggatacaaatcatacaatgatg</t>
  </si>
  <si>
    <t>tgcagtggttaatcaatacattgcaaaactagtaaaagaattacaaggaactgacttctggaag</t>
  </si>
  <si>
    <t>tgcagtggttaatcaattcattgcaaaactagtaaaagaattacaaggaactgacttctggaag</t>
  </si>
  <si>
    <t>tgcagtggttaattaactgcgtatttataagtccgaaaagactcgaaaccagatgctgcgacct</t>
  </si>
  <si>
    <t>tgcagtggttaattaactgcgtatttataagtccgaaaagactcgaaactagatgctgcgacct</t>
  </si>
  <si>
    <t>tgcagtggttacagccagaagacgacacaaccagtagtttccatccatcagacacatcggcaat</t>
  </si>
  <si>
    <t>tgcagtggttacagccagaagacgacacaaccagtagtttccatccgtcagacacatcggcaat</t>
  </si>
  <si>
    <t>tgcagtggttagcaacgtagcacagcatctccacccagaccccaaaaatgacttccagcccatt</t>
  </si>
  <si>
    <t>tgcagtggttagcaacgtagcacagcatctccacccagaccccaaaaatgacttccagcctatt</t>
  </si>
  <si>
    <t>tgcagtggttagcatcgcgaaaccagagagtaaagcagtggcgccctctgctttgtctgagatg</t>
  </si>
  <si>
    <t>tgcagtggttagcatcgcgaaaccagagggtaaagcagtggcgccctctgctttgtctgagatg</t>
  </si>
  <si>
    <t>tgcagtggttataataagtatatatacaaatgtccataacgcgcatcagcggcggcgtgcgtct</t>
  </si>
  <si>
    <t>tgcagtggttataataagtatatatacaaatgtccataacgcgcatctgcggcggcgtgcgtct</t>
  </si>
  <si>
    <t>tgcagtggttatagttatgctagttacgacattcctgatggtgccaataatgctgctggtatgg</t>
  </si>
  <si>
    <t>tgcagtggttatagttatgctagttacgacattcctgatggtgccaataatgctgctggtgtgg</t>
  </si>
  <si>
    <t>tgcagtggttcaagctacgagatggcagtgatagttacaatatcgctatcggctcattctacga</t>
  </si>
  <si>
    <t>tgcagtggttcaagctacgagatggcggtgatagttacaatatcgctatcggctcattctacga</t>
  </si>
  <si>
    <t>tgcagtggttcgagtctctcaagccctcgctctgcgccacgcccaaaggtgaattgcctctctc</t>
  </si>
  <si>
    <t>tgcagtggtttgagtctctcaagccctcgctctgcgccacgcccaaaggtgaattgcctctctc</t>
  </si>
  <si>
    <t>tgcagtggttctcagtctcgtctaatagtttcaaaagtaaaattccaactgggctagcagcgtg</t>
  </si>
  <si>
    <t>tgcagtggttctcagtctcgtctaatagtttcaaaggtaaaattccaactgggctagcagcgtg</t>
  </si>
  <si>
    <t>tgcagtggttctctgtcgcgtctaatagtttcactggtaaaattccaactggactagcagcgtg</t>
  </si>
  <si>
    <t>tgcagtggttctctgtcgcgtctaatagtttcactggtaaaattcctactggactagcagcgtg</t>
  </si>
  <si>
    <t>tgcagtggttgacgttgcagaggcgacctcgagtttttcgcaacaggaatggacctaaaaacta</t>
  </si>
  <si>
    <t>tgcagtggttgacgttgcagaggcgacctcgagtttttcgcaacaggaatggacctaaaaactc</t>
  </si>
  <si>
    <t>tgcagtggttgagggatgggaacccgtggtgcttggcaaaggcagggactggagctagtggcag</t>
  </si>
  <si>
    <t>tgcagtggttgagggatgggaacccgtggtgcttggcaaaggcagggactggagctggtggcag</t>
  </si>
  <si>
    <t>tgcagtggttgcgcccgtcgggcgtcgtcggctccttggaaatgaggaagcccagctcgtcctc</t>
  </si>
  <si>
    <t>tgcagtggttgcgcccgtcgggcgtcgtcggctccttggaaatgaggaagcccagctcgtcctt</t>
  </si>
  <si>
    <t>tgcagtggttgctcgcgcactggaggagaccgtagaggctgaccatcgcgttcttgcgcccgcg</t>
  </si>
  <si>
    <t>tgcagtggttgctcgcgcactggaggagaccgtagaggctgaccatcgcgttctttcgcccgcg</t>
  </si>
  <si>
    <t>tgcagtggttggatctggttcatgtttcctggatttttgcttggttctactctcatcatgctat</t>
  </si>
  <si>
    <t>tgcagtggttggatctggttcatgtttcctggatttttgcttggttctactctcttcatgctat</t>
  </si>
  <si>
    <t>tgcagtggttgggaagccgtctgagtcttaaaccacgcatgttgaatcgtgtgatggtaatggt</t>
  </si>
  <si>
    <t>tgcagtggttgggaagctgtctgagtcttaaaccacgcatgttgaatcgtgtgatggtaatggt</t>
  </si>
  <si>
    <t>tgcagtggttgtttgtcaaggatagagtgtatagtgattcaaagtccttgactcggcaagtggt</t>
  </si>
  <si>
    <t>tgcagtggttgtttgtcaaggatagagtgtatagtgattcaaagtctttgactcggcaagtggt</t>
  </si>
  <si>
    <t>tgcagtggtttcaagtgcatgcacaattaaggcacacagccgcgtcacaagcaaaggggattct</t>
  </si>
  <si>
    <t>tgcagtggtttcaagtgcatgcacaattaaggcacacagccgcgtcacaagcaaatgggattct</t>
  </si>
  <si>
    <t>tgcagtggtttgcattataagatatctgattgggcattaaggttgctgggatctaaattgtttc</t>
  </si>
  <si>
    <t>tgcagtggtttgcattatgagatatctgattgggcattaaggttgctgggatctaaattgtttc</t>
  </si>
  <si>
    <t>tgcagtggtttggtcgtgttgtgtacaaggcggcgccattattactgttactctaaactgtcca</t>
  </si>
  <si>
    <t>tgcagtggtttggtcgtgttgtgtacaaggcggcgccattattactgttactctgaactgtcca</t>
  </si>
  <si>
    <t>tgcagtgtaaaattcacaatctgaaaatggcatctgtagctacaatttttataactagaaaatg</t>
  </si>
  <si>
    <t>tgcagtgtaaaattcacaatctgaaaatggcttctgtagctacaatttttataactagaaaatg</t>
  </si>
  <si>
    <t>tgcagtgtaaagaaaaagagcaaatatgtgggacagtagatagacatgcagtacttcaatctag</t>
  </si>
  <si>
    <t>tgcagtgtaaagaaaaagggcaaatatgtgggacagtagatagacatgcagtacttcaatctag</t>
  </si>
  <si>
    <t>tgcagtgtaaatgaaaaaaattatttcatagtctatatgacaatatatagtaccagtatactat</t>
  </si>
  <si>
    <t>tgcagtgtaaatgaaaaaaattatttcatagtctatatgacaatatatagtactagtatactat</t>
  </si>
  <si>
    <t>tgcagtgtaacagggcactcccaaaaagaatttacgaaacaaacgcctcagcggcggaaacaca</t>
  </si>
  <si>
    <t>tgcagtgtaacagggcactcccaaaaagaatttacgaatcaaacgcctcagcggcggaaacaca</t>
  </si>
  <si>
    <t>tgcagtgtaacataactttctgaatccaggcgaactgtcactctttcatgcacaatcaatgctg</t>
  </si>
  <si>
    <t>tgcagtgtaacataactttctgaatccaggcgaactgtcactctttcatgcacgatcaatgctg</t>
  </si>
  <si>
    <t>tgcagtgtaactggcctgacgtctctccctccgaaagcaacgacttaactgacctgaccatgcg</t>
  </si>
  <si>
    <t>tgcagtgtaactggcctgacgtctctccctctgaaagcaacgacttaactgacctgaccatgcg</t>
  </si>
  <si>
    <t>tgcagtgtaaggcctaagtgatgcctagaatggagagagatgattgggggagtcactcctacac</t>
  </si>
  <si>
    <t>tgcagtgtaaggcctacgtgatgcctagaatggagagagatgattgggggagtcactcctacac</t>
  </si>
  <si>
    <t>tgcagtgtacaagggccaagtcatcaaggcacatgaaggtgctattgtgaccatgaagttcagc</t>
  </si>
  <si>
    <t>tgcagtgtacaagggccaagtcatcaaggcacatgagggtgctattgtgaccatgaagttcagc</t>
  </si>
  <si>
    <t>tgcagtgtacacccaacggaacaagcaacgcttcagtgcatagggtgtctgaagtcaaaaatac</t>
  </si>
  <si>
    <t>tgcagtgtacacccaacggaacaagcaacgcttcagtgcattgggtgtctgaagtcaaaaatac</t>
  </si>
  <si>
    <t>tgcagtgtacatactccaaacagcatcgcaaatagttcctagaaagtaaaaactaatgacaaaa</t>
  </si>
  <si>
    <t>tgcagtgtacatactccaaacagcatcgcaaatagttcctagaaagtaaaaactaatgacaaag</t>
  </si>
  <si>
    <t>tgcagtgtaccaaataaacgagagcggagcgggagtttggtcggcgggcggtcgtggacagcgg</t>
  </si>
  <si>
    <t>tgcagtgtaccaaatcaacgagagcggagcgggagtttggtcggcgggcggtcgtggacagcgg</t>
  </si>
  <si>
    <t>tgcagtgtacgtatgttccttcagatttgatgtttccaagaatttcagatgtcaatcttaatta</t>
  </si>
  <si>
    <t>tgcagtgtacgtatgttccttcagatttgatttttccaagaatttcagatgtcaatcttaatta</t>
  </si>
  <si>
    <t>tgcagtgtactcggcggccacccgcttctcgagcatcgcctcagacgccgtcgttgaggccatg</t>
  </si>
  <si>
    <t>tgcagtgtactcggcggccacccgcttctcgtgcatcgcctcagacgccgtcgttgaggccatg</t>
  </si>
  <si>
    <t>tgcagtgtactgccgtgggttgagctgcctcaccgacaattgacaactctgcatcatcaagcac</t>
  </si>
  <si>
    <t>tgcagtgtactgccgtgggttgagctgcctcaccgacaattggcaactctgcatcatcaagcac</t>
  </si>
  <si>
    <t>tgcagtgtacttggtcgacgaaagcgcggtgtcggtgagtgtcgattgaatcgatctgaatagc</t>
  </si>
  <si>
    <t>tgcagtgtacttggtcgacgaaagcgcggtgtcggtgagtgtcgattgaatctatctgaatagc</t>
  </si>
  <si>
    <t>tgcagtgtactttttggctcaacatttgaattcatatgcaatcaacaacttgatcttagtgtgc</t>
  </si>
  <si>
    <t>tgcagtgtactttttggctcaacatttgaattcatatgcaatcaagaacttgatcttagtgtgc</t>
  </si>
  <si>
    <t>tgcagtgtagaagagcgccaaaacttctctttagttgaagcaccactgcatgcgtgcggccgtg</t>
  </si>
  <si>
    <t>tgcagtgtagaagagcgccaaaacttctgtttagttgaagcaccactgcatgcgtgcggccgtg</t>
  </si>
  <si>
    <t>tgcagtgtagaaggaaacaaattagggcaataataattattagtgagcacgattgagaaattca</t>
  </si>
  <si>
    <t>tgcagtgtagaaggaaacaaattagggcaataataattattagtgagcacgattgagaatttca</t>
  </si>
  <si>
    <t>tgcagtgtagagcaagcatgacttgagctcatcagggaggtcatcaatacataccgacagtatg</t>
  </si>
  <si>
    <t>tgcagtgtagagcaagcatgacttgagctcatcagggaggtcatcaatgcataccgacagtatg</t>
  </si>
  <si>
    <t>tgcagtgtagagtatacactataccacttgtcttctatgtaattgccgtacgtacacgatccct</t>
  </si>
  <si>
    <t>tgcagtgtagagtatacactataccacttgtcttctatgtaattgccgtacgtactcgatccct</t>
  </si>
  <si>
    <t>tgcagtgtagcgtcggcagtacgtccacgtcggtatctgcaagtctctgcttggctggcctatc</t>
  </si>
  <si>
    <t>tgcagtgtagcgtcggcagtacgtccacgtcggtatctgcaagtctctggttggctggcctatc</t>
  </si>
  <si>
    <t>tgcagtgtaggtagcgcgacaggaagcggtagttggcggcgacgtggtcactggccaagcagtt</t>
  </si>
  <si>
    <t>tgcagtgtaggtagcgcgacaggaagtggtagttggcggcgacgtggtcactggccaagcagtt</t>
  </si>
  <si>
    <t>tgcagtgtagtaaatttgtgagattagccatagtaaaatgaagcacaggagtgcagtcagccat</t>
  </si>
  <si>
    <t>tgcagtgtagtaaatttgtgagattagccatagtaaaatgaagcacaggagtgcagttagccat</t>
  </si>
  <si>
    <t>tgcagtgtagtacgtagatttatcctcatgtacgagtagtgtacatggcagcaatcacagctgg</t>
  </si>
  <si>
    <t>tgcagtgtagtacgtagatttatcctcatgtacgagtagtgtacatggcagcaatcccagctgg</t>
  </si>
  <si>
    <t>tgcagtgtagtagctgcttctcctttcgttcagaacgttcctctctcgcgttcacagttcagac</t>
  </si>
  <si>
    <t>tgcagtgtagtagctggttctcctttcgttcagaacgttcctctctcgcgttcacagttcagac</t>
  </si>
  <si>
    <t>tgcagtgtagtatatggattatggggatcatggatggactctgttttgctgctccgatgaacgc</t>
  </si>
  <si>
    <t>tgcagtgtagtatatggattatggggattatggatggactctgttttgctgctccgatgaacgc</t>
  </si>
  <si>
    <t>tgcagtgtagtgtgctctcgccaattcttcgagaaaacaccatcttctagtggcaccatgtacg</t>
  </si>
  <si>
    <t>tgcagtgtagtgtgctctcgctaattcttcgagaaaacaccatcttctagtggcaccatgtacg</t>
  </si>
  <si>
    <t>tgcagtgtagttgttatttaatctgaaatctaaactacgacggcagcttcacggtcggccgttc</t>
  </si>
  <si>
    <t>tgcagtgtagttgttatttaatctgaaatctaaactacgatggcagcttcacggtcggccgttc</t>
  </si>
  <si>
    <t>tgcagtgtagttgttgattcctccgaccacacacatgtccttctctcctttcatgttgcgacag</t>
  </si>
  <si>
    <t>tgcagtgtagttgttgattcctccgaccacacacatgtccttctcttctttcatgttgcgacag</t>
  </si>
  <si>
    <t>tgcagtgtataaccttgtgtgttttcctctctgagttatacctgatataatttgcacgggtata</t>
  </si>
  <si>
    <t>tgcagtgtataaccttgtgtgttttcctctctgagttctacctgatataatttgcacgggtata</t>
  </si>
  <si>
    <t>tgcagtgtatacaggagataaccagccatttagcagagttgcgaagagttgtgactcattaagg</t>
  </si>
  <si>
    <t>tgcagtgtatacaggagataaccagccatttagcagagttgcgaagagttgtgattcattaagg</t>
  </si>
  <si>
    <t>tgcagtgtatacgactgcttccactgacggaaaagggccctttctttcattgtcttgccgactc</t>
  </si>
  <si>
    <t>tgcagtgtatacgactgcttccactgacggaaaagggctctttctttcattgtcttgccgactc</t>
  </si>
  <si>
    <t>tgcagtgtatagaacccaacagcatgtctttggcgttactctgaacttgatttgccataactgg</t>
  </si>
  <si>
    <t>tgcagtgtatagaacccaacagcatgtctttggtgttactctgaacttgatttgccataactgg</t>
  </si>
  <si>
    <t>tgcagtgtatattagcaatgacaatagataataaatctagttgaatgcagtgatcaggtactga</t>
  </si>
  <si>
    <t>tgcagtgtatattagcaatgacattagataataaatctagttgaatgcagtgatcaggtactga</t>
  </si>
  <si>
    <t>tgcagtgtatattagcaatgacattaggtaataaatctagttcgtggtagaaaaggtaataaat</t>
  </si>
  <si>
    <t>tgcagtgtatattagcaatgacattaggtaataaatctagttcgtggtggaaaaggtaataaat</t>
  </si>
  <si>
    <t>tgcagtgtatggtccgaagccactcctataaaataaatgcaaagatcgaacccgctcatataca</t>
  </si>
  <si>
    <t>tgcagtgtatggtccgaagccactcctataaaataaatgcaaagatcgaacccgctcctataca</t>
  </si>
  <si>
    <t>tgcagtgtatgtaggtggatgggagagaatcgatccatgcatgcacgaagcaagtaggagtatt</t>
  </si>
  <si>
    <t>tgcagtgtatgtaggtgggtgggagagaatcgatccatgcatgcacgaagcaagtaggagtatt</t>
  </si>
  <si>
    <t>tgcagtgtattatcttgtccatgcaggtttcaagtgcaccgttaaattaatgaccatgcgactt</t>
  </si>
  <si>
    <t>tgcagtgtattatcttgtccatgcaggtttcaagtgcaccgttacattaatgaccatgcgactt</t>
  </si>
  <si>
    <t>tgcagtgtatttgtagataactggagcaattacctctgaatgcatcccattccatggactaaac</t>
  </si>
  <si>
    <t>tgcagtgtatttgtggataactggagcaattacctctgaatgcatcccattccatggactaaac</t>
  </si>
  <si>
    <t>tgcagtgtatttgtctctactgctaagaggctgagggttatgaaaacctctgaacttcctcatg</t>
  </si>
  <si>
    <t>tgcagtgtatttgtttctactgctaagaggctgagggttatgaaaacctctgaacttcctcatg</t>
  </si>
  <si>
    <t>tgcagtgtatttgtgtcaactgctaaaaggctgagggttttgaggagctcagagctttcccatg</t>
  </si>
  <si>
    <t>tgcagtgtatttgtgtcaactgctaaaaggctcagggttttgaggagctcagagctttcccatg</t>
  </si>
  <si>
    <t>tgcagtgtattttacctatatttatatatgtatcgtaagcgagctgttagccaaatgcatgacc</t>
  </si>
  <si>
    <t>tgcagtgtattttacctatatttatatatgtatcgtaagcgagctgttagccagatgcatgacc</t>
  </si>
  <si>
    <t>tgcagtgtcaaagcattaccaaattactggagttcaaaactagtttaacacccattccacagtc</t>
  </si>
  <si>
    <t>tgcagtgtcaaagcattaccaaattactggagttcaaaactagtttaacacccgttccacagtc</t>
  </si>
  <si>
    <t>tgcagtgtcaatctgacatgcttcattatctagcaagtatattttacagtcagatggaattaaa</t>
  </si>
  <si>
    <t>tgcagtgtcaatctgacatgcttcattatctagcaagtatattttacggtcagatggaattaaa</t>
  </si>
  <si>
    <t>tgcagtgtcacattgcagctaaaggtgggagtggaaacaaaagcaaaatagcaaaacaagagct</t>
  </si>
  <si>
    <t>tgcagtgtcacattgcagctaaaggtgggcgtggaaacaaaagcaaaatagcaaaacaagagct</t>
  </si>
  <si>
    <t>tgcagtgtcacgcatgcacgcaaataccgtcaactgttaactactagtctgttgctcttgatcc</t>
  </si>
  <si>
    <t>tgcagtgtcatgcatgcacgcaaataccgtcaactgttaactactagtctgttgctcttgatcc</t>
  </si>
  <si>
    <t>tgcagtgtcagaaggccgagcaagctgacatcttgttcttgtcggagaccaaattagacacgaa</t>
  </si>
  <si>
    <t>tgcagtgtcagaagtccgagcaagctgacatcttgttcttgtcggagaccaaattagacacgaa</t>
  </si>
  <si>
    <t>tgcagtgtcagacgaagcacgcacggcaagagcacgaggcatacatcgcgcacccacgcccaca</t>
  </si>
  <si>
    <t>tgcagtgtcagacgaagcacgcatggcaagagcacgaggcatacatcgcgcacccacgcccaca</t>
  </si>
  <si>
    <t>tgcagtgtcataacgttaacttttgggtcttggtcttgctaagtttgactagtttcagcaatct</t>
  </si>
  <si>
    <t>tgcagtgtcataacgttcacttttgggtcttggtcttgctaagtttgactagtttcagcaatct</t>
  </si>
  <si>
    <t>tgcagtgtcataggcaaaagaacacataggcttctctctacactatataatcaaataactgcaa</t>
  </si>
  <si>
    <t>tgcagtgtcataggcaaaagaacacataggcttctctctacactatataatcaaatcactgcaa</t>
  </si>
  <si>
    <t>tgcagtgtcatagtggtactgtcactgtttgggaatggactgggaagactgcaacgtacggtac</t>
  </si>
  <si>
    <t>tgcagtgtcatagtggtactgtcagtgtttgggaatggactgggaagactgcaacgtacggtac</t>
  </si>
  <si>
    <t>tgcagtgtcatggtgttgaaggtgttagccaaggcggcctggttctaggacaccgtcggatcag</t>
  </si>
  <si>
    <t>tgcagtgtcatggtgttgaaggtgttagccaaggcggcctggttctaggacatcgtcggatcag</t>
  </si>
  <si>
    <t>tgcagtgtcatgtccgtcgttctctcgtcctacctatctctgtctgacgacatagcgatcagag</t>
  </si>
  <si>
    <t>tgcagtgtcatgtccgtcgttctctcgtcctacctatctctgtctgacgacatagcgatccgag</t>
  </si>
  <si>
    <t>tgcagtgtcattcagatttcagacgttatattgtatggtgagtggattcagaagcacacataca</t>
  </si>
  <si>
    <t>tgcagtgtcattcagatttcagacgttatattgtatggtgagtggattcagaagcacacatgca</t>
  </si>
  <si>
    <t>tgcagtgtccaatccaactacgagctctcatttcgttattttgggccttttcctgccaacagca</t>
  </si>
  <si>
    <t>tgcagtgtccaatccaactatgagctctcatttcgttattttgggccttttcctgccaacagca</t>
  </si>
  <si>
    <t>tgcagtgtccactcaatgcatatttcagaacttcgaaagtgaaattgtcttcacctggtggtca</t>
  </si>
  <si>
    <t>tgcagtgtccactcaatgcatatttcagaactttgaaagtgaaattgtcttcacctggtggtca</t>
  </si>
  <si>
    <t>tgcagtgtccaggctaccatcgcgcttgagcaagggactgcatcgtctgtctttctgctccgtt</t>
  </si>
  <si>
    <t>tgcagtgtccaggctaccatcgcgcttgagcaaggggctgcatcgtctgtctttctgctccgtt</t>
  </si>
  <si>
    <t>tgcagtgtccagtgtgtccagaaagagtaaaaaggcactggagactgactggactggagctcca</t>
  </si>
  <si>
    <t>tgcagtgtccagtgtgtccagaaagagtaaaaaggcactggagactgactgtactggagctcca</t>
  </si>
  <si>
    <t>tgcagtgtccatttatttcacattataataccaaggatcacagaatagatcaaaacaagaaggt</t>
  </si>
  <si>
    <t>tgcagtgtctatttatttcacattataataccaaggatcacagaatagatcaaaacaagaaggt</t>
  </si>
  <si>
    <t>tgcagtgtccattttctcaacaatgttggccttgggcattccttgtttctttagtggctccaac</t>
  </si>
  <si>
    <t>tgcagtgtccattttctcaacaatgttgggcttgggcattccttgtttctttagtggctccaac</t>
  </si>
  <si>
    <t>tgcagtgtccccgcgaccgtcggcattaagagagctgatgtgtgctattcttaaggatttcagg</t>
  </si>
  <si>
    <t>tgcagtgtccgcgcgaccgtcggcattaagagagctgatgtgtgctattcttaaggatttcagg</t>
  </si>
  <si>
    <t>tgcagtgtcccgcgagtcacgaggccgccgccgccgccacccccgaaaaaaaaaaaaaaaaaaa</t>
  </si>
  <si>
    <t>tgcagtgtcccgcgagtcacgaggccgccgccgctgccacccccgaaaaaaaaaaaaaaaaaaa</t>
  </si>
  <si>
    <t>tgcagtgtcccttgcgccagacctcaaatcaaaatttggagtgtcaggaaattttcagcctctc</t>
  </si>
  <si>
    <t>tgcagtttcccttgcgccagacctcaaatcaaaatttggagtgtcaggaaattttcagcctctc</t>
  </si>
  <si>
    <t>tgcagtgtccgagctattcaactgcatgctttaccttcaggttggcccttcaaatgttctgaat</t>
  </si>
  <si>
    <t>tgcagtgtccgagctattcaactgcatgctttaccttcaggttggccctttaaatgttctgaat</t>
  </si>
  <si>
    <t>tgcagtgtcctctgctgctccgaggtcccttggtcctacaagacaactgtggctgtattaacac</t>
  </si>
  <si>
    <t>tgcagtgtcctctgctgctccgaggtcccttggtcctgcaagacaactgtggctgtattaacac</t>
  </si>
  <si>
    <t>tgcagtgtcctgaaacacaggtgctcctcaccaaaggactgttcaatgacttccccctgaacag</t>
  </si>
  <si>
    <t>tgcagtgtcttgaaacacaggtgctcctcaccaaaggactgttcaatgacttccccctgaacag</t>
  </si>
  <si>
    <t>tgcagtgtcctggcaatcgatagcagctccctcgcattggagttgtgcctgccacgcatgcatg</t>
  </si>
  <si>
    <t>tgcagtgtcctggcaatcgatagcagctgcctcgcattggagttgtgcctgccacgcatgcatg</t>
  </si>
  <si>
    <t>tgcagtgtcgatccctgcccaccgtgcagttacaactgcgccaacaatcgaacagctcgcatca</t>
  </si>
  <si>
    <t>tgcagtgtcgatccctgcccaccgtgcagttacaactgcgccaacgatcgaacagctcgcatca</t>
  </si>
  <si>
    <t>tgcagtgtcgcaggcatagggagcaacaaccacaagctgctgctgtcacgaacacgatgtgacg</t>
  </si>
  <si>
    <t>tgcagtgtcgcaggcatagggagccacaaccacaagctgctgctgtcacgaacacgatgtgacg</t>
  </si>
  <si>
    <t>tgcagtgtcgcaggcatagggagccacaagctgctgctgtcacgaacacgatgtgacgcaacta</t>
  </si>
  <si>
    <t>tgcagtgtcgcgggcatagggagccacaagctgctgctgtcacgaacacgatgtgacgcaacta</t>
  </si>
  <si>
    <t>tgcagtgtcgcgtcacacgcagccttgccacaaacattttagctaggttacaggcgaggagtcc</t>
  </si>
  <si>
    <t>tgcagtgtcgcgttacacgcagccttgccacaaacattttagctaggttacaggcgaggagtcc</t>
  </si>
  <si>
    <t>tgcagtgtcggagttacaaaacatgtgcatttttttgtcactttttgtgatttttgcgtcgtgt</t>
  </si>
  <si>
    <t>tgcagtgtcggagttaccaaacatgtgcatttttttgtcactttttgtgatttttgcgtcgtgt</t>
  </si>
  <si>
    <t>tgcagtgtcggctgctgcattgtggccgccgccgagtttgagcgatagagacccacgtgtgttc</t>
  </si>
  <si>
    <t>tgcagtgtcggctgctgcattgtggccgccgccgagtttgagcgatagagacctacgtgtgttc</t>
  </si>
  <si>
    <t>tgcagtgtcgtcaccatggacagtctcagccagcaggactcgagtagcaacgatgggggtggat</t>
  </si>
  <si>
    <t>tgcagtgtcgtcaccatggacagtctccgccagcaggactcgagtagcaacgatgggggtggat</t>
  </si>
  <si>
    <t>tgcagtgtcgtctatctccatccctagtagtcaccacccgcccgcctactcccgagtagtcata</t>
  </si>
  <si>
    <t>tgcagtgtcgtctgtctccatccctagtagtcaccacccgcccgcctactcccgagtagtcata</t>
  </si>
  <si>
    <t>tgcagtgtcgtgaggctccccgagtctctgactccctgtcacgtgtctatgaccgacagcaagc</t>
  </si>
  <si>
    <t>tgcagtgtcgtgaggctcccctagtctctgactccctgtcacgtgtctatgaccgacagcaagc</t>
  </si>
  <si>
    <t>tgcagtgtctagtgtccattgcttccttgctgaacaacctttacttgttgccatgggcccatgg</t>
  </si>
  <si>
    <t>tgcagtgtctagtgttcattgcttccttgctgaacaacctttacttgttgccatgggcccatgg</t>
  </si>
  <si>
    <t>tgcagtgtctatgggccagggcatgtctggccatgagcacatacgtgcccgcacccctgtgcgt</t>
  </si>
  <si>
    <t>tgcagtgtctatgggccagggcatgtctggccatgaggacatacgtgcccgcacccctgtgcgt</t>
  </si>
  <si>
    <t>tgcagtgtctattggacacgatttcgcctatggggtgcggtgcgtggcccagcgtcgaacataa</t>
  </si>
  <si>
    <t>tgcagtgtctattggacacgatttggcctatggggtgcggtgcgtggcccagcgtcgaacataa</t>
  </si>
  <si>
    <t>tgcagtgtctcatggtgtgttggcagcttctcagaggaccagtgcacccaatagtacctctgca</t>
  </si>
  <si>
    <t>tgcagtgtctcatggtgtgttggcagcttctcataggaccagtgcacccaatagtacctctgca</t>
  </si>
  <si>
    <t>tgcagtgtctcattgagaaagaaaaggcccatcatgcctcagctatctcccagatcatcgccgc</t>
  </si>
  <si>
    <t>tgcagtgtctcattgagaaagaaaaggcccatcatgcctcagctatctcccagatcgtcgccgc</t>
  </si>
  <si>
    <t>tgcagtgtctgaacttttctgaaagtttaacaaggtttctcggcgctggacagtgggtacacat</t>
  </si>
  <si>
    <t>tgcagtgtctgaacttttctgaaagtttaacaaggtttcttggcgctggacagtgggtacacat</t>
  </si>
  <si>
    <t>tgcagtgtcttccacgtcttgcttgtgttgcgttgcgtgcaactgcatcggcgccacggcgggg</t>
  </si>
  <si>
    <t>tgcagtgtcttctacgtcttgcttgtgttgcgttgcgtgcaactgcatcggcgccacggcgggg</t>
  </si>
  <si>
    <t>tgcagtgtcttgctgtacgccgtaatgcgacggtcggagagtgtgggtgagcgagcggagggag</t>
  </si>
  <si>
    <t>tgcagtgtcttgctgtacgccgtaatgcgacggtcggatagtgtgggtgagcgagcggagggag</t>
  </si>
  <si>
    <t>tgcagtgtgaataggtttacaacgattaaagaaatatattttctctctttcttagctttccctc</t>
  </si>
  <si>
    <t>tgcagtgtgcataggtttacaacgattaaagaaatatattttctctctttcttagctttccctc</t>
  </si>
  <si>
    <t>tgcagtgtgaatatgcacaggatcgggatccacgactgacgagcggggacgctccccttcgtac</t>
  </si>
  <si>
    <t>tgcagtgtgaatatgcacaggatctggatccacgactgacgagcggggacgctccccttcgtac</t>
  </si>
  <si>
    <t>tgcagtgtgaatcaccgtgcaaccagccatgcaaattgaaaaaaggtttcctcattagcaatgt</t>
  </si>
  <si>
    <t>tgcagtgtgaatcaccgtgcaaccagccatgcaaattgaaaaaaggtttcctcattagcattgt</t>
  </si>
  <si>
    <t>tgcagtgtgaatgtgtgatggtctgtgatggagagttcagtttcaagttacttggcacctggct</t>
  </si>
  <si>
    <t>tgcagtgtgaatgtgtgatggtctgtggtggagagttcagtttcaagttacttggcacctggct</t>
  </si>
  <si>
    <t>tgcagtgtgaccaaaaccaaataattaggacgacatatcagaaacagagaattcaactgcggtt</t>
  </si>
  <si>
    <t>tgcagtttgaccaaaaccaaataattaggacgacatatcagaaacagagaattcaactgcggtt</t>
  </si>
  <si>
    <t>tgcagtgtgagagtgagagaggcagaagagaaaaatcttgtcaagcaaaccatacttgtctagt</t>
  </si>
  <si>
    <t>tgcagtgtgagagtgagagaggcagatgagaaaaatcttgtcaagcaaaccatacttgtctagt</t>
  </si>
  <si>
    <t>tgcagtgtgaggtgagaggacaactgagtgaggggagtgcgagggctgcggcctgatgagggcg</t>
  </si>
  <si>
    <t>tgcagtgtgaggtgagaggacaactgagtgaggggagtgcgagggctggggcctgatgagggcg</t>
  </si>
  <si>
    <t>tgcagtgtgatgatcgtgcctttggcctgatagaccaacaacacctgacctgacccctgcaatg</t>
  </si>
  <si>
    <t>tgcagtgtgatgatcgtgcctttggcctgatagaccaacaccacctgacctgacccctgcaatg</t>
  </si>
  <si>
    <t>tgcagtgtgatgtaaggatgctagctaagctagccgagcacgagcagcagtgctggccgcggcg</t>
  </si>
  <si>
    <t>tgcagtgtgatgtaaggatgctagctaagctagccgagcacgagcagcagtgctggctgcggcg</t>
  </si>
  <si>
    <t>tgcagtgtgcaagaattcaacagcagatcgatcaggttcacagatcaagaactgaacaaaccac</t>
  </si>
  <si>
    <t>tgcagtgtgcaagaattcaacagcagatcgatcaggttcacggatcaagaactgaacaaaccac</t>
  </si>
  <si>
    <t>tgcagtgtgcaccaccaacgttatgactttatggacaaccatagcaatgcaatctcacgggtca</t>
  </si>
  <si>
    <t>tgcagtgtgcaccaccaacgttatggctttatggacaaccatagcaatgcaatctcacgggtca</t>
  </si>
  <si>
    <t>tgcagtgtgcacgaggagcaatggagaatgaaaacgtgcggctgcggcgcgagacggaatggcc</t>
  </si>
  <si>
    <t>tgcagtgtgcacgaggagcaatggagaatgaaaacgtgcggctgcggcgcgagacggaatgggc</t>
  </si>
  <si>
    <t>tgcagtgtgcacgcacaagaacagctagctaaactaagggcgtgtctggtagacggcctaaagg</t>
  </si>
  <si>
    <t>tgcagtgtgcacgcacaagaacagctagctaaactaagggcgtgtctggtagacggcctgaagg</t>
  </si>
  <si>
    <t>tgcagtgtgcacgcagcgcgtgtgacgtcgccgctgcgcccttgagcagagtgcgccgcacggc</t>
  </si>
  <si>
    <t>tgcagtgtgcacgcagcgcgtgtgacgtcgccgctgcgcgcttgagcagagtgcgccgcacggc</t>
  </si>
  <si>
    <t>tgcagtgtgcacttgtgggcaagcaaaccaaccactgcgatttggacctactactgaaccaggt</t>
  </si>
  <si>
    <t>tgcagtgtgcacttgtgggcaagcaaaccaaccactgcgatttggacctactactgaaccatgt</t>
  </si>
  <si>
    <t>tgcagtgtgcagccatcggttctcacgacatgccatgccgtgccgtgcctccgcctcgttcccg</t>
  </si>
  <si>
    <t>tgcagtgtgcagccatcggttctcgcgacatgccatgccgtgccgtgcctccgcctcgttcccg</t>
  </si>
  <si>
    <t>tgcagtgtgcagcgcaggaacgcagtccttgtcgcgcttaatgctgccattaaacagactgctg</t>
  </si>
  <si>
    <t>tgcagtgtgcagcgcaggaacgcagtccttgtcgcgcttaatgctgccattaaactgactgctg</t>
  </si>
  <si>
    <t>tgcagtgtgcaggtgggtccaatgggcttcgtaggcctcgtatgctgtgggcccagagatgagc</t>
  </si>
  <si>
    <t>tgcagtgtgcaggtgggtgcaatgggcttcgtaggcctcgtatgctgtgggcccagagatgagc</t>
  </si>
  <si>
    <t>tgcagtgtgcagtcggcgtatatgtgccgttcgctgccatccaaaggaccataatagccaggct</t>
  </si>
  <si>
    <t>tgcagtgtgcagtcggcgtatctgtgccgttcgctgccatccaaaggaccataatagccaggct</t>
  </si>
  <si>
    <t>tgcagtgtgcagtgagctcctttcactgtgatatctgcatcgagcaccgtgaagcaacagcaat</t>
  </si>
  <si>
    <t>tgcagtgtgcagtgagcttctttcactgtgatatctgcatcgagcaccgtgaagcaacagcaat</t>
  </si>
  <si>
    <t>tgcagtgtgcagtgccgcatgcctaagcatcacttaagcaagcggcttcaacttggggacgagg</t>
  </si>
  <si>
    <t>tgcagtgtgccgtgccgcatgcctaagcatcacttaagcaagcggcttcaacttggggacgagg</t>
  </si>
  <si>
    <t>tgcagtgtgcagttcctcttagatctccgtagaattcaagcatggtgagtagcaccaatgtgcc</t>
  </si>
  <si>
    <t>tgcagtgtgcagttcctcttagatctccgtagaattcaagcgtggtgagtagcaccaatgtgcc</t>
  </si>
  <si>
    <t>tgcagtgtgcatatatattaatgaaagaatcgtcatgagagaagcatcggcaaatgcaatttca</t>
  </si>
  <si>
    <t>tgcagtgtgcatatatattaatgaaagaatcgtcatgagagaagcatcggcaaatgcaatttcg</t>
  </si>
  <si>
    <t>tgcagtgtgcatcaaccagtacagtgtaagttacacagttgggagtaatattatccgactgagc</t>
  </si>
  <si>
    <t>tgcagtgtgcatcgaccagtacagtgtaagttacacagttgggagtaatattatccgactgagc</t>
  </si>
  <si>
    <t>tgcagtgtgcattgagacttgagagagagagatatcatatcataagctgctagctgtttggtca</t>
  </si>
  <si>
    <t>tgcagtgtgcattgagacttgagagagagagatatcatattataagctgctagctgtttggtca</t>
  </si>
  <si>
    <t>tgcagtgtgccaacgagctgatccccaggacccaggtgcgttccgccgtcaaatcctcgagtgt</t>
  </si>
  <si>
    <t>tgcagtgtgccaacgagctgatccccaggacccaggtgcgttctgccgtcaaatcctcgagtgt</t>
  </si>
  <si>
    <t>tgcagtgtgccatcgaactttaaaagttctgactagatgaaaatatttttgaattatcagatat</t>
  </si>
  <si>
    <t>tgcagtgtgccatcgaactttagaagttctgactagatgaaaatatttttgaattatcagatat</t>
  </si>
  <si>
    <t>tgcagtgtgccccgctacagtggacttgtgtatggatgggttgatcgatccgctgcccgctggc</t>
  </si>
  <si>
    <t>tgcagtgtgccccgctacagtggacttgtgtatggatgggttgatcgatctgctgcccgctggc</t>
  </si>
  <si>
    <t>tgcagtgtgcgcgcgcgcgcacacacacatgcctatagctactctctctctgggtctgggcctc</t>
  </si>
  <si>
    <t>tgcagtgtgcgcgcgggcgcacacacacatgcctatagctactctctctctgggtctgggcctc</t>
  </si>
  <si>
    <t>tgcagtgtgcgcgcgtgtcccttgactgtagtgttccagcaacttttcaaggacgcacggactc</t>
  </si>
  <si>
    <t>tgcagtgtgcgcgcgtgtcccttgactgttgtgttccagcaacttttcaaggacgcacggactc</t>
  </si>
  <si>
    <t>tgcagtgtgcgtgtgaccaaggctctttggcaagctgagttggcatgctgctcaacgtagagga</t>
  </si>
  <si>
    <t>tgcagtgtgcgtgtgaccaaggctctttggcgagctgagttggcatgctgctcaacgtagagga</t>
  </si>
  <si>
    <t>tgcagtgtgctaaattgataaacgaaaaggacccctgatcgatcgatccaagcatgatatttct</t>
  </si>
  <si>
    <t>tgcagtgtgctaaattgataaacgaaaaggacccctgatcgatcgatccaagcatgatctttct</t>
  </si>
  <si>
    <t>tgcagtgtgctaacttaagaaggtggtgtttggttaagtggctcaggtgcagctgtaatggttt</t>
  </si>
  <si>
    <t>tgcagtgtgctaacttaagaaggtggtgtttggttaagtggttcaggtgcagctgtaatggttt</t>
  </si>
  <si>
    <t>tgcagtgtgctaagctgaacttggttcttgctggtaagcctgttatttcagttcatgtattctt</t>
  </si>
  <si>
    <t>tgcagtgtgctaagctgaatttggttcttgctggtaagcctgttatttcagttcatgtattctt</t>
  </si>
  <si>
    <t>tgcagtgtgctagaacatgggactacctaagaattcagaaatgtttctgcccagaaattaggtt</t>
  </si>
  <si>
    <t>tgcagtgtgctagaacatgggactacctaagaattcagaaatgtttctgccccgaaattaggtt</t>
  </si>
  <si>
    <t>tgcagtgtgctcagaagcctatgaaacagcaagcagacatgcggcgatctgagtgccagtttga</t>
  </si>
  <si>
    <t>tgcagtgtgctcagaagcgtatgaaacagcaagcagacatgcggcgatctgagtgccagtttga</t>
  </si>
  <si>
    <t>tgcagtgtgctgaagcggatgctcctacgagtggacaaactgcattcggatcagatcagaactc</t>
  </si>
  <si>
    <t>tgcagtgtgctgaagcggttgctcctacgagtggacaaactgcattcggatcagatcagaactc</t>
  </si>
  <si>
    <t>tgcagtgtggaaagagcgccaaaacttctgatcggtccacttgagaagcaccactgcgctgtgg</t>
  </si>
  <si>
    <t>tgcagtgtggaaagagcgccaaaacttctgatctgtccacttgagaagcaccactgcgctgtgg</t>
  </si>
  <si>
    <t>tgcagtgtggacgagttaagcttcgcgcgcttgttgcctagaagctagagttgatcagttcgag</t>
  </si>
  <si>
    <t>tgcagtgtggacgagttaagcttcgcgcgcttgttgcctagaggctagagttgatcagttcgag</t>
  </si>
  <si>
    <t>tgcagtgtggacttccatacaagcacagcaacacgtagcttctcctgccacacaggaagaagaa</t>
  </si>
  <si>
    <t>tgcagtgtggacttccatacaagcacagcaacacgtaggttctcctgccacacaggaagaagaa</t>
  </si>
  <si>
    <t>tgcagtgtggaggactctgggcccacatggcagccaccctccacatgtgggagaagtcctggca</t>
  </si>
  <si>
    <t>tgcagtgtggaggactctgggcccgcatggcagccaccctccacatgtgggagaagtcctggca</t>
  </si>
  <si>
    <t>tgcagtgtggagtgtgtgccttttgcgactccagatgttggtgagctcgcacggattccctgcg</t>
  </si>
  <si>
    <t>tgcagtgtggagtgtgtgccttttgcgcctccagatgttggtgagctcgcacggattccctgcg</t>
  </si>
  <si>
    <t>tgcagtgtggcttggcatcacatagtatgtgattgtaccatttttccttggtatatgcaaatac</t>
  </si>
  <si>
    <t>tgcagtgtggcttggcatcgcatagtatgtgattgtaccatttttccttggtatatgcaaatac</t>
  </si>
  <si>
    <t>tgcagtgtgggaccacaccgtacgccaaacgggcggcatgaatcaatcgatcaggtatatgcag</t>
  </si>
  <si>
    <t>tgcagtgtgggaccacaccgtacgccaaacgggcggcgtgaatcaatcgatcaggtatatgcag</t>
  </si>
  <si>
    <t>tgcagtgtgggcatggtcatgacatggataatgggtaggcactatatccgatgggctagcacta</t>
  </si>
  <si>
    <t>tgcagtgtgggcatggtcatgacatggataatgggttggcactatatccgatgggctagcacta</t>
  </si>
  <si>
    <t>tgcagtgtgggcccgcttgtttggagatgggtaggcatgcagcagcactccgtggacggcgcgg</t>
  </si>
  <si>
    <t>tgcagtgtgggcccgcttttttggagatgggtaggcatgcagcagcactccgtggacggcgcgg</t>
  </si>
  <si>
    <t>tgcagtgtggtagactaggctgtatccaatcgaaacatgctaaattacatgaattggaaatgga</t>
  </si>
  <si>
    <t>tgcagtgtggtagactaggctgtatccaatcgaaacatgctagattacatgaattggaaatgga</t>
  </si>
  <si>
    <t>tgcagtgtggtaggcggcggcggcgaaggcgaaggccgcggctatgggatggagattgggttgc</t>
  </si>
  <si>
    <t>tgcagtgtggtaggcggcggcggcgaaggcgaaggccgcggctgtgggatggagattgggttgc</t>
  </si>
  <si>
    <t>tgcagtgtggtcacgctagctagctagctagctagctgttactggtggtgtgttttagcccatg</t>
  </si>
  <si>
    <t>tgcagtgtggtcacgctagctagctagctagctagctgttactggtggtgtgttttagcccctg</t>
  </si>
  <si>
    <t>tgcagtgtggtctccatacctagtagttgccacctgcccgcctacttccgagtggtggtagttc</t>
  </si>
  <si>
    <t>tgcagtgtggtctccatacctagtagttgccacctgcccgcctactttcgagtggtggtagttc</t>
  </si>
  <si>
    <t>tgcagtgtggtgtaggaggacagatgagcttgtagatgggccaaacgccaactacattacgccg</t>
  </si>
  <si>
    <t>tgcagtgtggtgtaggaggacagatgagcttgtagatgggccaaacgccaactacattatgccg</t>
  </si>
  <si>
    <t>tgcagtgtggtgtgcaagaaattcatgaaccttgtttgatcaatcttattatttataaaaagac</t>
  </si>
  <si>
    <t>tgcagtgtggtgtgcaagaaattcatgaaccttgtttgatcaatcttattatttataaaaatac</t>
  </si>
  <si>
    <t>tgcagtgtggtttggccaatttaaagttttgttaaacaggctctgatgggcttttgaatactcg</t>
  </si>
  <si>
    <t>tgcagtgtgttttggccaatttaaagttttgttaaacaggctctgatgggcttttgaatactcg</t>
  </si>
  <si>
    <t>tgcagtgtgtaaaaaagaagagatgtttcaaatttaaagggaatactgaagaaacactggattt</t>
  </si>
  <si>
    <t>tgcagtgtgtaaaaaagaagagatgtttcaaatttaaagggaatgctgaagaaacactggattt</t>
  </si>
  <si>
    <t>tgcagtgtgtacataggcagcctaaagagtgcaaggagcaccacaaggttcttgtggatagaag</t>
  </si>
  <si>
    <t>tgcagtgtgtacataggcagcctaaagagtgcaaggagcgccacaaggttcttgtggatagaag</t>
  </si>
  <si>
    <t>tgcagtgtgtactaatgagttgtcctctgaaattaggaatcaaggcaaatactcaataaaatta</t>
  </si>
  <si>
    <t>tgcagtgtgtactaatgagttgtcctctgaaattaggaatcaaggtaaatactcaataaaatta</t>
  </si>
  <si>
    <t>tgcagtgtgtagtccctcgtcgtcctccatatacgatagaagcaaacaccaaagagtgcgaggt</t>
  </si>
  <si>
    <t>tgcagtgtgtagtccctcgtcgtcctccatatacgatagaagcaaacgccaaagagtgcgaggt</t>
  </si>
  <si>
    <t>tgcagtgtgtatggaaaaggacaactgctatccacaaacaagacgcttttgggcccaataagtt</t>
  </si>
  <si>
    <t>tgcagtgtgtatggaaaaggacaactgctatccacaaacaagacgcttttgggcccgataagtt</t>
  </si>
  <si>
    <t>tgcagtgtgtcaagacctgcaaggatctgtcttgtctagtacatatcattggagaagagggaca</t>
  </si>
  <si>
    <t>tgcagtgtgtcaagacctgcaaggatctgtcttgtctagtacatatccttggagaagagggaca</t>
  </si>
  <si>
    <t>tgcagtgtgtcagcacgttgcccaaatgcgaaggagaagcgaggtggggaaagttctgacaaca</t>
  </si>
  <si>
    <t>tgcagtgtgtcagcacgttgcccaaatgcgaaggagaagcgaggtggggaaagttctgacgaca</t>
  </si>
  <si>
    <t>tgcagtgtgtcatttagtcgttactactgtgcttcttccatatataatgtagtttgcactacga</t>
  </si>
  <si>
    <t>tgcagtgtgtcgtttagtcgttactactgtgcttcttccatatataatgtagtttgcactacga</t>
  </si>
  <si>
    <t>tgcagtgtgtccagttgtagccgatcttggtcacgttggcgtgcagcgccgcctggacgtcggg</t>
  </si>
  <si>
    <t>tgcagtgtgtccagttgtagccgatcttggtcatgttggcgtgcagcgccgcctggacgtcggg</t>
  </si>
  <si>
    <t>tgcagtgtgtggcatcgaggctcaaacgaaaaaagaggtttgaagcatcggcaaaagaacacac</t>
  </si>
  <si>
    <t>tgcagtgtgtggcatcgaggctcaaacgaaaaaagaggtttgaagcatcggcaaaataacacac</t>
  </si>
  <si>
    <t>tgcagtgtgtggcggtgctggacacggacccgcggagcgtgaacaccaccatggtgcgcgagct</t>
  </si>
  <si>
    <t>tgcagtgtgtggcggtgctgggcacggacccgcggagcgtgaacaccaccatggtgcgcgagct</t>
  </si>
  <si>
    <t>tgcagtgtgtgtctttgtgggctctactttaattttgctgtgatcacgacgggaacctgtcgca</t>
  </si>
  <si>
    <t>tgcagtgtgtgtctttgtgggctctactttagttttgctgtgatcacgacgggaacctgtcgca</t>
  </si>
  <si>
    <t>tgcagtgtgtgtgcgctatagctagctgcctgtgtccgtgtggttgtaaacaacgagagatact</t>
  </si>
  <si>
    <t>tgcagtgtgtgtgcgctatagctagctgcctgtgtctgtgtggttgtaaacaacgagagatact</t>
  </si>
  <si>
    <t>tgcagtgtgtgtgctggttgatcgatacaaaactggagctgaatactcaccgatcgcaacagtg</t>
  </si>
  <si>
    <t>tgcagtgtgtgtgctggttgatcgatacaaaactggagctgaatactcaccgatcgcgacagtg</t>
  </si>
  <si>
    <t>tgcagtgtgtgtgcttctgcctgccctccctctccctgccttctgtctctggactagggatgga</t>
  </si>
  <si>
    <t>tgcagtgtgtgtgcttctgcctgccctccctgtccctgccttctgtctctggactagggatgga</t>
  </si>
  <si>
    <t>tgcagtgtgtgtgtgctgtgctcaccccttcttctacctctagccatagtgagtgagtgtgcgt</t>
  </si>
  <si>
    <t>tgcagtgtgtgtgtgctgtgctcaccccttcttctacctctagccatagtgagtgagtgtgtgt</t>
  </si>
  <si>
    <t>tgcagtgtgttatcataacttcacgacggcggcatccctcggcattcggcaacttgcgacgaca</t>
  </si>
  <si>
    <t>tgcagtgtgttatcatgacttcacgacggcggcatccctcggcattcggcaacttgcgacgaca</t>
  </si>
  <si>
    <t>tgcagtgtgttccatgaagcgtgcatacgcctacatagttcgaaaccgtcgtgtcggtgagcgc</t>
  </si>
  <si>
    <t>tgcagtgtgttccatgaagcgtgcatgcgcctacatagttcgaaaccgtcgtgtcggtgagcgc</t>
  </si>
  <si>
    <t>tgcagtgtgttctgttctctccgccaccgtggtccgtgggaaacggaacaggccaaaacagcag</t>
  </si>
  <si>
    <t>tgcagtgtgttctgttctctcctccaccgtggtccgtgggaaacggaacaggccaaaacagcag</t>
  </si>
  <si>
    <t>tgcagtgtgttgctttggtcgttgcttgaaatccagctttatagcctgactagaattttggttg</t>
  </si>
  <si>
    <t>tgcagtgtgttgctttggtcgttgcttgaaatccagctttatagcctgactaggattttggttg</t>
  </si>
  <si>
    <t>tgcagtgtgtttctggcccatatttacctatttcccttggatccagtgaagcccattgaaccac</t>
  </si>
  <si>
    <t>tgcagtgtgtttctggcccatgtttacctatttcccttggatccagtgaagcccattgaaccac</t>
  </si>
  <si>
    <t>tgcagtgtgtttgataaaaatcataaactagtggtgatgagcagttcatgtcttgctaagttgg</t>
  </si>
  <si>
    <t>tgcagtgtgtttgataataatcataaactagtggtgatgagcagttcatgtcttgctaagttgg</t>
  </si>
  <si>
    <t>tgcagtgttaaaattctgtccaaactactgacaacaaggctacagctacagattcataatctgg</t>
  </si>
  <si>
    <t>tgcagtgttaaatttctgtccaaactactgacaacaaggctacagctacagattcataatctgg</t>
  </si>
  <si>
    <t>tgcagtgttacattcagaattgcacttaactacagttgaactatcaatatgctgttccacatga</t>
  </si>
  <si>
    <t>tgcagtgttacattcagaattgcatttaactacagttgaactatcaatatgctgttccacatga</t>
  </si>
  <si>
    <t>tgcagtgttacccccaccactcagcccactagtatgccctagatctgctgctgaagaggtatat</t>
  </si>
  <si>
    <t>tgcagtgttacccccaccactcagcccattagtatgccctagatctgctgctgaagaggtatat</t>
  </si>
  <si>
    <t>tgcagtgttacgtgcacagcgaccgctcgtgactagaaattctcgtcgtacgcccactgcaaaa</t>
  </si>
  <si>
    <t>tgcagtgttacgtgcacagcgaccgctcgtgactagaaattctcgtcgtacgtccactgcaaaa</t>
  </si>
  <si>
    <t>tgcagtgttacttctcacaggagttgggttcttctcactgattttgtttggtgagccattaact</t>
  </si>
  <si>
    <t>tgcagtgttacttctcacaggagttgggttcttctcactgattttgtttggtgagccattgact</t>
  </si>
  <si>
    <t>tgcagtgttagagtgtaccccagggccatgtaccgctaggaggagcacaggtgtgtgtacaatt</t>
  </si>
  <si>
    <t>tgcagtgttagagtgtaccccagggccgtgtaccgctaggaggagcacaggtgtgtgtacaatt</t>
  </si>
  <si>
    <t>tgcagtgttagatcaggtgatcaagctggatcgaagtgctttcgtcaagggtaggtgtatacac</t>
  </si>
  <si>
    <t>tgcagtgttagatcaggtgatgaagctggatcgaagtgctttcgtcaagggtaggtgtatacac</t>
  </si>
  <si>
    <t>tgcagtgttagatgatctagatccgagagttatgcctgacacaaattgatgtttctactactac</t>
  </si>
  <si>
    <t>tgcagtgttagatgatctagatccgagagttatgcctgacacaaatttatgtttctactactac</t>
  </si>
  <si>
    <t>tgcagtgttaggactaatcttgattgtgtctgcatatgcacgtttatcattatgttccttttgc</t>
  </si>
  <si>
    <t>tgcagtgttaggactaatcttgattgtgtctgcatatgcacgtttatcattgtgttccttttgc</t>
  </si>
  <si>
    <t>tgcagtgttatctctgtcagtactgccaacatcttcctttcttttttagttatctcagggacca</t>
  </si>
  <si>
    <t>tgcagtgttatctctgtcagtactgccaacatcttcctttctttttttgttatctcagggacca</t>
  </si>
  <si>
    <t>tgcagtgttcaaatcaaacatggctggtgttcagatatgtcccgtaatctgagtgaaggggagt</t>
  </si>
  <si>
    <t>tgcagtgttcaaatcaaacatggctggtgttcagatgtgtcccgtaatctgagtgaaggggagt</t>
  </si>
  <si>
    <t>tgcagtgttcaacatatattgatgcctacatatcatccttgattccctatgaattttgaaagaa</t>
  </si>
  <si>
    <t>tgcagtgttcaacatatattgatgcctacatatcatccttgattccctatgagttttgaaagaa</t>
  </si>
  <si>
    <t>tgcagtgttcaatttgacaaggggttccgtcgaggaaaggttggtgctttgcctgtccttccac</t>
  </si>
  <si>
    <t>tgcagtgttcaatttgacaaggggttccgtcgaggaaaggttggtgctttgcctgtccttccgc</t>
  </si>
  <si>
    <t>tgcagtgttcacaagccacaaatcgtcttcaccaacaacgaacagagcttgcttgcatatggtt</t>
  </si>
  <si>
    <t>tgcagtgttcacaagccacaaatcgtcttcaccaacaatgaacagagcttgcttgcatatggtt</t>
  </si>
  <si>
    <t>tgcagtgttcagttgagataggctccgcggccactcatacgagtggtcacgtgcttcagtcaaa</t>
  </si>
  <si>
    <t>tgcagtgttcagttgagataggctccgcggccactcatacgagtggtcatgtgcttcagtcaaa</t>
  </si>
  <si>
    <t>tgcagtgttcatgctctttcgcattaagtgcagcagcatccatatattgtcctaatatatctat</t>
  </si>
  <si>
    <t>tgcagtgttcatgctctttcgcattaagtgcaggagcatccatatattgtcctaatatatctat</t>
  </si>
  <si>
    <t>tgcagtgttccaacattttattgacaagggataacaatatcagactcggtaagatgtgaagtgc</t>
  </si>
  <si>
    <t>tgcagtgttccaacattttattgacaagggataacaatatcagacttggtaagatgtgaagtgc</t>
  </si>
  <si>
    <t>tgcagtgttccaaggagagtcagcaccgaaactcgtcgtcatccttgctcgtcacaccccaggt</t>
  </si>
  <si>
    <t>tgcagtgttccaaggagagtcagcaccgaaacccgtcgtcatccttgctcgtcacaccccaggt</t>
  </si>
  <si>
    <t>tgcagtgttccacctccaccagtgctctcaccgtcatcagagacactgacaattgtccaaggat</t>
  </si>
  <si>
    <t>tgcagtgttccacctccaccagtgctctcaccatcatcagagacactgacaattgtccaaggat</t>
  </si>
  <si>
    <t>tgcagtgttccacctggtgttggcggattcagagttaaccagactcgcaatatcattcatgatg</t>
  </si>
  <si>
    <t>tgcagtgttccacctggtgttggtggattcagagttaaccagactcgcaatatcattcatgatg</t>
  </si>
  <si>
    <t>tgcagtgttccgatcagcggccacatgcgtgctgtccagcaccgtaccacttgcaacagcacga</t>
  </si>
  <si>
    <t>tgcagtgttccgatcagcggccgcatgcgtgctgtccagcaccgtaccacttgcaacagcacga</t>
  </si>
  <si>
    <t>tgcagtgttcctatggaaaattaattacagaaagtcagaaaccacacattgttcagatgcagat</t>
  </si>
  <si>
    <t>tgcagtgttcctatggaaaattaattgcagaaagtcagaaaccacacattgttcagatgcagat</t>
  </si>
  <si>
    <t>tgcagtgttcgattcgacattcgaggcgggatgcttactggatcgcttgatgagtcctcgacac</t>
  </si>
  <si>
    <t>tgcagtgttctattcgacattcgaggcgggatgcttactggatcgcttgatgagtcctcgacac</t>
  </si>
  <si>
    <t>tgcagtgttcggtatgggagccacaaatagcagcatgatgggaatgcagcaacagcagcaaggg</t>
  </si>
  <si>
    <t>tgcagtgttcggtatgggagccacaaatagcagcatgatgggaatgcagcagcagcagcaaggg</t>
  </si>
  <si>
    <t>tgcagtgttcggtgttcactgaagagaagaatgcccttgctcttaattgcaggcttgagcaggt</t>
  </si>
  <si>
    <t>tgcagtgttcggtgttcactgaagagaagaatgtccttgctcttaattgcaggcttgagcaggt</t>
  </si>
  <si>
    <t>tgcagtgttctagtcagattgccaagataaagatgtgatatgaccccatcagatattccaggac</t>
  </si>
  <si>
    <t>tgcagtgttctggtcagattgccaagataaagatgtgatatgaccccatcagatattccaggac</t>
  </si>
  <si>
    <t>tgcagtgttctgtctgagctgagctgacccgaccccagctgtgattgattgcctgctcatgggt</t>
  </si>
  <si>
    <t>tgcagtgttctgtctgagctgagctgacccgaccccagctgtgattgattgcttgctcatgggt</t>
  </si>
  <si>
    <t>tgcagtgttgaagtatgactgcatgaaccacacaaacatttaggtgctgtttggttggttcctt</t>
  </si>
  <si>
    <t>tgcagtgttgaagtatgactgcttgaaccacacaaacatttaggtgctgtttggttggttcctt</t>
  </si>
  <si>
    <t>tgcagtgttgagatcgagaggaggatggggagatggtggtgtgtttgcttttagcctacatctc</t>
  </si>
  <si>
    <t>tgcagtgttgagatcgagaggaggatggggagatgttggtgtgtttgcttttagcctacatctc</t>
  </si>
  <si>
    <t>tgcagtgttgcagcaacagaacgaagcatggcaataactcgtttcgcggcgatcgccgtcctca</t>
  </si>
  <si>
    <t>tgcagtgttgcagcaagagaacgaagcatggcaataactcgtttcgcggcgatcgccgtcctca</t>
  </si>
  <si>
    <t>tgcagtgttgcgatcgaacacgtaggaagaagcagattcttcagagtttgagacatggggaggt</t>
  </si>
  <si>
    <t>tgcagtgttgcgatcgaacacgtcggaagaagcagattcttcagagtttgagacatggggaggt</t>
  </si>
  <si>
    <t>tgcagtgttgcggatagcatgaccacctccttgttcgagggctggtaacagtaggctaagtctt</t>
  </si>
  <si>
    <t>tgcagtgttgtggatagcatgaccacctccttgttcgagggctggtaacagtaggctaagtctt</t>
  </si>
  <si>
    <t>tgcagtgttgcgtacctctgacagaaactcgaagtcttcgtctgcacctccgaggggcctaagc</t>
  </si>
  <si>
    <t>tgcagtgttgcgtacctctgacagaaactcgaagtcttcgtctgcacctcctaggggcctaagc</t>
  </si>
  <si>
    <t>tgcagtgttgcgtcggtggggctggccatgtccatcgtgcagaccatcctctgccatggatccg</t>
  </si>
  <si>
    <t>tgcagtgttgcgtcggtggggctggccatgtccatcgtgcaggccatcctctgccatggatccg</t>
  </si>
  <si>
    <t>tgcagtgttgcttaaccctagccactgccatccgtccatcgtgtcaccgccagccgaaaaaaaa</t>
  </si>
  <si>
    <t>tgcagtgttgcttaaccctagccactgccatccgtccatcgtgtcaccgccatccgaaaaaaaa</t>
  </si>
  <si>
    <t>tgcagtgttgcttctgtaattgacgaatgtatctggaaactttgtctgtactggccgtcttttc</t>
  </si>
  <si>
    <t>tgcagtgttgcttctgtaattggcgaatgtatctggaaactttgtctgtactggccgtcttttc</t>
  </si>
  <si>
    <t>tgcagtgttgcttctgttattgacgaatgtatctggaaactttgtattgtactacgtactggcc</t>
  </si>
  <si>
    <t>tgcagtgttgcttctgttattgacgaatgtatctggaaactttgtattgtactaggtactggcc</t>
  </si>
  <si>
    <t>tgcagtgttgcttgctcctggaatcttcggaaccgagaccaccgcaccacgcaccaaccctact</t>
  </si>
  <si>
    <t>tgcagtgttgcttgctcctggaatcttcggaaccgagaccaccgcaccacgcaccaatcctact</t>
  </si>
  <si>
    <t>tgcagtgttgcttggctcgccgcgcacccctctggaaccccccgccgacagagcagcagctgac</t>
  </si>
  <si>
    <t>tgcagtgttgcttggctcgccgcgcacccctctggaaccccccgccgacagtgcagcagctgac</t>
  </si>
  <si>
    <t>tgcagtgttgcttttgtcgtagacaaactgttagacaccttcctgacggtcttcgggatgtcaa</t>
  </si>
  <si>
    <t>tgcagtgttgcttttgtcgtagacaaactgttcgacaccttcctgacggtcttcgggatgtcaa</t>
  </si>
  <si>
    <t>tgcagtgttggagctccatcaatttcacctgggacaaaagcttaccgttaacagagcgatttgt</t>
  </si>
  <si>
    <t>tgcagtgttggagctccatcaatttcacctgggacaacagcttaccgttaacagagcgatttgt</t>
  </si>
  <si>
    <t>tgcagtgttggctcttggctttgtcctgtacaacgaacctgaacagacacccagaattgtgtcc</t>
  </si>
  <si>
    <t>tgcagtgttggctcttggctttgtcctgtacaacgagcctgaacagacacccagaattgtgtcc</t>
  </si>
  <si>
    <t>tgcagtgttggctcttggttttgttctgtacaacgagcctgaacagacacccagaattgtgtcc</t>
  </si>
  <si>
    <t>tgcagtgttggctcttggttttgttctgtacaatgagcctgaacagacacccagaattgtgtcc</t>
  </si>
  <si>
    <t>tgcagtgttgtacttctagaaacatagatgcagatcttgagttgtgcatgctgtgtactggcag</t>
  </si>
  <si>
    <t>tgcagtgttgtacttctagaaacatagatgtagatcttgagttgtgcatgctgtgtactggcag</t>
  </si>
  <si>
    <t>tgcagtgttgtacttgttacacatgcgagtcttcacagcaagtgaaggtggcccatcagggcca</t>
  </si>
  <si>
    <t>tgcagtgttgtacttgttacacatgcgagtcttcacagcaggtgaaggtggcccatcagggcca</t>
  </si>
  <si>
    <t>tgcagtgttgtgattagcaagaggatgcagttgtcaactttaagctttatcacaaggtgtcatc</t>
  </si>
  <si>
    <t>tgcagtgttgtgattagcgagaggatgcagttgtcaactttaagctttatcacaaggtgtcatc</t>
  </si>
  <si>
    <t>tgcagtgttgtgcttttgcaatttggatagatgatcgacgaagtcggaggggttcgttcgtccg</t>
  </si>
  <si>
    <t>tgcagtgttgtgcttttgcaatttggatagatgatcgacgaagttggaggggttcgttcgtccg</t>
  </si>
  <si>
    <t>tgcagtgttgttcatactgggtcagcgctcaatgccgcgtttgcgcttggcgctctgcattcct</t>
  </si>
  <si>
    <t>tgcagtgttgttcatattgggtcagcgctcaatgccgcgtttgcgcttggcgctctgcattcct</t>
  </si>
  <si>
    <t>tgcagtgttgttgcagtgagaaagtgacagtcccagcttccaagcccaacatcacactccaagg</t>
  </si>
  <si>
    <t>tgcagtgttgttgcagtgagaaagtgacagtcccagcttccaagcccaacatcacattccaagg</t>
  </si>
  <si>
    <t>tgcagtgtttatccctgctaatacgttgttctttagtctttgcggtagattagattaaaaggaa</t>
  </si>
  <si>
    <t>tgcagtgtttatccctgctaatccgttgttctttagtctttgcggtagattagattaaaaggaa</t>
  </si>
  <si>
    <t>tgcagtgtttatctgattgtctctaggttttcaatagcatatttgttatgccattcagcacttg</t>
  </si>
  <si>
    <t>tgcagtgtttatctgattgtctctaggttttcaatagcatatttgttatgtcattcagcacttg</t>
  </si>
  <si>
    <t>tgcagtgtttattggtggccaatttgccatgtgatgatcttattccgtatctgttgtcatctgt</t>
  </si>
  <si>
    <t>tgcagtgtttattggtggccaatttgccatgtgatgatcttgttccgtatctgttgtcatctgt</t>
  </si>
  <si>
    <t>tgcagtgtttatttaccatgccgtacggtctggactttggagagagacagatgcctgagagagg</t>
  </si>
  <si>
    <t>tgcagtgtttatttaccatgccgtacggtctggactttggagagagacatatgcctgagagagg</t>
  </si>
  <si>
    <t>tgcagtgtttcaacataacagcagcagctcatcataaattcataattcataacacgagtaattc</t>
  </si>
  <si>
    <t>tgcagtgtttcaacataacagcagcagctcatcataagttcataattcataacacgagtaattc</t>
  </si>
  <si>
    <t>tgcagtgtttcagcaactagaaggaacaggtaaggggagatcgagtcgccttgccgcagacccc</t>
  </si>
  <si>
    <t>tgcagtgtttcagcaactagaaggaacaggtaaggggagatcgggtcgccttgccgcagacccc</t>
  </si>
  <si>
    <t>tgcagtgtttcgccttttcagccccagccgtgccagttgccaaggaggccaaggattggacgga</t>
  </si>
  <si>
    <t>tgcagtgtttcgccttttcagcccgagccgtgccagttgccaaggaggccaaggattggacgga</t>
  </si>
  <si>
    <t>tgcagtgtttcgttgaagattttagactgccgttttacgaacactactatagaggccgaatcta</t>
  </si>
  <si>
    <t>tgcagtgtttcgttgaagattttagactggcgttttacgaacactactatagaggccgaatcta</t>
  </si>
  <si>
    <t>tgcagtgtttctggtcacatgcgttagaaaaacgaagagcgattggtcgtttctggctattgta</t>
  </si>
  <si>
    <t>tgcagtgtttctggtcacatgcgttagaaaatcgaagagcgattggtcgtttctggctattgta</t>
  </si>
  <si>
    <t>tgcagtgtttgatgacataatagcacatggtaataatcataatgaaccatacactacggaaaac</t>
  </si>
  <si>
    <t>tgcagtgtttgatgacataatagcacatggtaataatcataatgaaccatacactacgggaaac</t>
  </si>
  <si>
    <t>tgcagtgtttggacaagctgccaaggtcaggcaatcgaacccgactaatcatgggctgcggtga</t>
  </si>
  <si>
    <t>tgcagtgtttggacaagctgccaaggtcaggcaatcgaacccgactactcatgggctgcggtga</t>
  </si>
  <si>
    <t>tgcagtgtttggcagcaatggagcccaagtcagccgtccttgccatcgcgatgctgtgcctggc</t>
  </si>
  <si>
    <t>tgcagtgtttggcagcaatggagcccaagtctgccgtccttgccatcgcgatgctgtgcctggc</t>
  </si>
  <si>
    <t>tgcagtgtttggtgagtgctgctacagcagcagcagccacagcgcccatgttgacagtaaacaa</t>
  </si>
  <si>
    <t>tgcagtgtttggtgagtgctgctacagcagcagcagccacagcgcccatgttgacagtacacaa</t>
  </si>
  <si>
    <t>tgcagtgtttgtggatgtgcttatttagattgagaccaaacattttcaatccctcatgctcttt</t>
  </si>
  <si>
    <t>tgcagtgtttgtggatgtgcttatttagattgagaccaaacattttcaatctctcatgctcttt</t>
  </si>
  <si>
    <t>tgcagtgtttgtttcgtctagctaaagcagctgaagcatttgccacttaattacaacctctctt</t>
  </si>
  <si>
    <t>tgcagtgtttgtttcgtctagctaaagcagctgaagcatttgccacttaattactacctctctt</t>
  </si>
  <si>
    <t>tgcagtgttttgacgcagaggcgtcgaactgactaaccgagtggtgccgtcagatcagagtcag</t>
  </si>
  <si>
    <t>tgcagtgttttgacgcagaggcgtcgaagtgactaaccgagtggtgccgtcagatcagagtcag</t>
  </si>
  <si>
    <t>tgcagtgttttgttttgctgcttatttcttacagtattatcttttcatcttggacaacttcgac</t>
  </si>
  <si>
    <t>tgcagtgttttgttttgctgcttatttcttacagtattatcttttcatcttggacaactttgac</t>
  </si>
  <si>
    <t>tgcagtgtttttattcatgttatgtggtggaaggtagtagtctctattaccatcataagctgaa</t>
  </si>
  <si>
    <t>tgcagtgtttttattcatgttctgtggtggaaggtagtagtctctattaccatcataagctgaa</t>
  </si>
  <si>
    <t>tgcagtgttttttttaatatataacatcgcatctatcctactttagtaactgactgcggccaaa</t>
  </si>
  <si>
    <t>tgcagtgttttttttaatatataacatcgcatctatcctactttagtaactgattgcggccaaa</t>
  </si>
  <si>
    <t>tgcagttaaaaactcaaaataaacaggtactaccaacttcttcctttgagtagaaagggaggtg</t>
  </si>
  <si>
    <t>tgcagttaaaaactcaaaataaacaggtactaccaacttcttccttttagtagaaagggaggtg</t>
  </si>
  <si>
    <t>tgcagttaaaaagaaagaaagggaaaaatgaaagaaaataaaactaaaacaatcaaacaaacaa</t>
  </si>
  <si>
    <t>tgcagttaaaaagaaagaaagggaaaaatgaaagataataaaactaaaacaatcaaacaaacaa</t>
  </si>
  <si>
    <t>tgcagttaaaacaacactgtcttccgaaagacacttggaaattgtggaggaggacaatcatttc</t>
  </si>
  <si>
    <t>tgcagttaaaacaacactgtcttctgaaagacacttggaaattgtggaggaggacaatcatttc</t>
  </si>
  <si>
    <t>tgcagttaaaaccactctcaccatgatcaaccgaccagatctgttcattaaggaagccttccaa</t>
  </si>
  <si>
    <t>tgcagttaaaaccactctcaccatgatcagccgaccagatctgttcattaaggaagccttccaa</t>
  </si>
  <si>
    <t>tgcagttaaaagaggacgaccgactgaaaacggtgatctttctatggaaatggtggagcgttcg</t>
  </si>
  <si>
    <t>tgcagttaaaagaggacgaccgactgaaaacggtgatctttctatgtaaatggtggagcgttcg</t>
  </si>
  <si>
    <t>tgcagttaaaatagaaagaggacgagagacgtggaggtagaaaggtttttgctttgaaggaggt</t>
  </si>
  <si>
    <t>tgcagttaaaatagaaagaggacgagagatgtggaggtagaaaggtttttgctttgaaggaggt</t>
  </si>
  <si>
    <t>tgcagttaaacaataagtgagttaaccatgcatgcacaaaatgcacacttgagtgctgctagta</t>
  </si>
  <si>
    <t>tgcagttaaacaataagtgagttagccatgcatgcacaaaatgcacacttgagtgctgctagta</t>
  </si>
  <si>
    <t>tgcagttaaaggtcccgcgctaatttgtacgagccaccagctgctcatcttctctgagctgctc</t>
  </si>
  <si>
    <t>tgcagttaaaggtcccgcgctaatttgtacgagtcaccagctgctcatcttctctgagctgctc</t>
  </si>
  <si>
    <t>tgcagttaaataaagaccaggatgatatgcagtatcttggcccactctcatttccaggccaaca</t>
  </si>
  <si>
    <t>tgcagttaaataaagaccagggtgatatgcagtatcttggcccactctcatttccaggccaaca</t>
  </si>
  <si>
    <t>tgcagttaaataaatcaatctggtgttcatggttattactgaacctcgggggtctgttcatgct</t>
  </si>
  <si>
    <t>tgcagttaaataaatcaatctggtgttcatggctattactgaacctcgggggtctgttcatgct</t>
  </si>
  <si>
    <t>tgcagttaaattaagatttgtgcatcaagcccttcgaccctgatcaaaaaatctgacttcatgt</t>
  </si>
  <si>
    <t>tgcagttaaattaagatttgtgcatcaagcccttcgaccctgatcgaaaaatctgacttcatgt</t>
  </si>
  <si>
    <t>tgcagttaaattcaactatagcaactcagcaggtactgctagaatcagagaaacgatcagcaat</t>
  </si>
  <si>
    <t>tgcagttaaattcaactatagcaactcagcaggtactgctagaatcggagaaacgatcagcaat</t>
  </si>
  <si>
    <t>tgcagttaaattctcacttactaaccaagtaaccaaaagttttgtttcttttcccaaataaaac</t>
  </si>
  <si>
    <t>tgcagttaaattctcacttactaaccaagtaaccaaaggttttgtttcttttcccaaataaaac</t>
  </si>
  <si>
    <t>tgcagttaaattctcatcgggttttgactctgatgtgcttcaaattcccttgaacagtgcataa</t>
  </si>
  <si>
    <t>tgcagttaaattctcatcgggttttgactctgatgtgcttcaaatttccttgaacagtgcataa</t>
  </si>
  <si>
    <t>tgcagttaaattgcagcaactcaacaacatacagtatataaagattgaaacatatcatagatag</t>
  </si>
  <si>
    <t>tgcagttaaattgcagcaactcaacaatatacagtatataaagattgaaacatatcatagatag</t>
  </si>
  <si>
    <t>tgcagttaaattgggatggaggtcgtaagtaccctcatttacgcgtgatccagacggacttaga</t>
  </si>
  <si>
    <t>tgcagttaaattgggatggaggtcgtaagtaccctcatttgcgcgtgatccagacggacttaga</t>
  </si>
  <si>
    <t>tgcagttaacacagccgattttttcaagatcttttataatggttttaccaacgatgcaatgaca</t>
  </si>
  <si>
    <t>tgcagttaacacagccgattttttcaagatcttttataatggttttaccaacgatgcaatgata</t>
  </si>
  <si>
    <t>tgcagttaacattccgtgacttcttccatttcaaacacttgcagttgcagaacaactggccgtc</t>
  </si>
  <si>
    <t>tgcagttaacatttcgtgacttcttccatttcaaacacttgcagttgcagaacaactggccgtc</t>
  </si>
  <si>
    <t>tgcagttaaccaataccactatcaacacaatatggaaaagctaatcttttcttttttttacaag</t>
  </si>
  <si>
    <t>tgcagttaaccaataccactatcaacacaatatggaaaagctcatcttttcttttttttacaag</t>
  </si>
  <si>
    <t>tgcagttaaccatttcttctgcaaacacaagaatatacagttaatgatggagtggaaagatcac</t>
  </si>
  <si>
    <t>tgcagttaaccatttcttctgtaaacacaagaatatacagttaatgatggagtggaaagatcac</t>
  </si>
  <si>
    <t>tgcagttaactaactcaagtctttgcctcattcccaaccttcttcgtgtgcacattcagaacgt</t>
  </si>
  <si>
    <t>tgcagttaactaactcaagtctttgcctcattcccaaccttcttcgtgtgcacgttcagaacgt</t>
  </si>
  <si>
    <t>tgcagttaactattgtgaaagttgctatactaagatgtagatgacaaggcaagaacaattggtt</t>
  </si>
  <si>
    <t>tgcagttaactattgtgaacgttgctatactaagatgtagatgacaaggcaagaacaattggtt</t>
  </si>
  <si>
    <t>tgcagttaactcggaggtacatcgccttggttgaagactaattaatcagaaagagttaaatgca</t>
  </si>
  <si>
    <t>tgcagttaactcggaggtacatcgccttggttgaagactaattaatcagaatgagttaaatgca</t>
  </si>
  <si>
    <t>tgcagttaactctttttggtccctcgacacaagaaccttatacttgctcaatgaagcactgatg</t>
  </si>
  <si>
    <t>tgcagttaactctttttggtccctcgacacaagaagcttatacttgctcaatgaagcactgatg</t>
  </si>
  <si>
    <t>tgcagttaagaaggatccttccttaagtacatccatgcgtgatgtgcgattgcgttggcatgca</t>
  </si>
  <si>
    <t>tgcagttaagaaggatcctttcttaagtacatccatgcgtgatgtgcgattgcgttggcatgca</t>
  </si>
  <si>
    <t>tgcagttaagatcttaccttgtataattaagcaccatgcaagtaagttatacttattccaaaaa</t>
  </si>
  <si>
    <t>tgcagttaagatcttaccttgtataattaagcaccatgcaagtaagttatacttattctaaaaa</t>
  </si>
  <si>
    <t>tgcagttaagatgccacttgtgaattctgatcaatgttagtacgtactagtactagtatcaagt</t>
  </si>
  <si>
    <t>tgcagttaagatgccacttgtgaattctgatcaatgttagtacgtactagtactagtatcacgt</t>
  </si>
  <si>
    <t>tgcagttaagccagctacagcagctgggccagttgcacccaaagctgccaccccaaccgcacca</t>
  </si>
  <si>
    <t>tgcagttaagccagctacagcagctgggccagttgcacccaaagctgccaccccaactgcacca</t>
  </si>
  <si>
    <t>tgcagttaagccatttatgccaccgtcgcgcctcctcttttctatgcagagcgagcgcttggaa</t>
  </si>
  <si>
    <t>tgcagttaagccatttgtgccaccgtcgcgcctcctcttttctatgcagagcgagcgcttggaa</t>
  </si>
  <si>
    <t>tgcagttaaggcagccgctacactatctatacacacgacaacgcctcgcccgttgctgatttca</t>
  </si>
  <si>
    <t>tgcagttaaggcagccgctacactatctatacacacgacaacgcctcgcccgttgttgatttca</t>
  </si>
  <si>
    <t>tgcagttaagggagatggaaactaccgtcaacgtcctattgggactgcccttagggtcgaagtc</t>
  </si>
  <si>
    <t>tgcagttaagggagatggaaactaccgtcaacgtcctattgggactgcccttagggtcgaagtt</t>
  </si>
  <si>
    <t>tgcagttaagtaactatttcgcatccataaattatagtcaacgaaatttgtgtgctataaggtg</t>
  </si>
  <si>
    <t>tgcagttaagtaactattttgcatccataaattatagtcaacgaaatttgtgtgctataaggtg</t>
  </si>
  <si>
    <t>tgcagttaataaccgctctgttattgcgctgccgctgctgccgcggtgtttctggtgcggaggg</t>
  </si>
  <si>
    <t>tgcagttaataaccgctctgttattgcggtgccgctgctgccgcggtgtttctggtgcggaggg</t>
  </si>
  <si>
    <t>tgcagttaataattagtgccagcagcgtccaggcaacgcaaccaaccaacaatcctccagatga</t>
  </si>
  <si>
    <t>tgcagttaataattagtgccagcagcgtccaggcaacgcaaccaaccaacaatcctctagatga</t>
  </si>
  <si>
    <t>tgcagttaatacaagagaccagccattgctccgactaaaattgttggaagagtttgtgactata</t>
  </si>
  <si>
    <t>tgcagttaatacaagagaccagcctttgctccgactaaaattgttggaagagtttgtgactata</t>
  </si>
  <si>
    <t>tgcagttaatattctgatgtcgttttgtgactccagctcgaagcctagagcagagcagtccttg</t>
  </si>
  <si>
    <t>tgcagtttatattctgatgtcgttttgtgactccagctcgaagcctagagcagagcagtccttg</t>
  </si>
  <si>
    <t>tgcagttaatccgttgataagacaaaaaatatttctttatttctagcactggttgcaaaacaaa</t>
  </si>
  <si>
    <t>tgcagttaatccgttgataagacaaaaaatctttctttatttctagcactggttgcaaaacaaa</t>
  </si>
  <si>
    <t>tgcagttaatcgacggacatggcaagacgatacgagcagcgcattgattattacatcacgagct</t>
  </si>
  <si>
    <t>tgcagttaatcgacggacatggcaagacgatacgagcagcgcattgattattacatcacgcgct</t>
  </si>
  <si>
    <t>tgcagttaatcgacggacatggcaagacgatacgatcagcgcattgattattacagtacagtac</t>
  </si>
  <si>
    <t>tgcagttgatcgacggacatggcaagacgatacgatcagcgcattgattattacagtacagtac</t>
  </si>
  <si>
    <t>tgcagttaatggccccttcatctcggtaggttcttgacggcgaaggcacatacatatatgtacg</t>
  </si>
  <si>
    <t>tgcagttaatggccccttcatctcggtaggttcttgatggcgaaggcacatacatatatgtacg</t>
  </si>
  <si>
    <t>tgcagttaatggtattgttattgtagtagtgcaaaagggaatgatgagttggattttaagtatc</t>
  </si>
  <si>
    <t>tgcagttaatggtattgttattgtagtagtggaaaagggaatgatgagttggattttaagtatc</t>
  </si>
  <si>
    <t>tgcagttaattattgttgctaagctacctaagcttgatcgacaagctggggacatggtggcggc</t>
  </si>
  <si>
    <t>tgcagttaattattgttgctaagctacctgagcttgatcgacaagctggggacatggtggcggc</t>
  </si>
  <si>
    <t>tgcagttaattgccgtccatccatgggcacaccgtacacatacgtattaccccatcagtagtgt</t>
  </si>
  <si>
    <t>tgcagttaattgccgtccatccatgggtacaccgtacacatacgtattaccccatcagtagtgt</t>
  </si>
  <si>
    <t>tgcagttaattttgagatcgatccatttgtatgatgatgcccttgtgttcataatacatatgta</t>
  </si>
  <si>
    <t>tgcagttaattttgagatcgatccatttgtatgatgatgctcttgtgttcataatacatatgta</t>
  </si>
  <si>
    <t>tgcagttaatttttttccttcttcaacaaagcaagctttggacaaccctgtcacaagaacaaac</t>
  </si>
  <si>
    <t>tgcagttaatttttttccttcttcaacaaagcaagctttggacaaccctgtcactagaacaaac</t>
  </si>
  <si>
    <t>tgcagttacaaacccagttagtttcagtcggtttcatgcctcgtgtgatgtctggttgggtttc</t>
  </si>
  <si>
    <t>tgcagttacagacccagttagtttcagtcggtttcatgcctcgtgtgatgtctggttgggtttc</t>
  </si>
  <si>
    <t>tgcagttacaatacatggaatggtaagtcaatattgtcacagacccacaatagtccacagctga</t>
  </si>
  <si>
    <t>tgcagttacagtacatggaatggtaagtcaatattgtcacagacccacaatagtccacagctga</t>
  </si>
  <si>
    <t>tgcagttacagaacaattgctacgctacaaagtactggtactcataattccagcaggtggctga</t>
  </si>
  <si>
    <t>tgcagttacagaacaattgctacgcttcaaagtactggtactcataattccagcaggtggctga</t>
  </si>
  <si>
    <t>tgcagttacagaaggaaggtacctctcaacctcaaagagaggaggaggtggtgggcgtggccgc</t>
  </si>
  <si>
    <t>tgcagttacagaaggaaggtacctctcgacctcaaagagaggaggaggtggtgggcgtggccgc</t>
  </si>
  <si>
    <t>tgcagttacagataaataaacttgtggaccttgatcagacaggtttcattcgagggagatcgat</t>
  </si>
  <si>
    <t>tgcagttacagataaatacacttgtggaccttgatcagacaggtttcattcgagggagatcgat</t>
  </si>
  <si>
    <t>tgcagttacaggtgatgcacaacattagcataaatgcatgaaatatattcaggagagccatgag</t>
  </si>
  <si>
    <t>tgcagttacaggtgatgcacaacattagcataaatgcatggaatatattcaggagagccatgag</t>
  </si>
  <si>
    <t>tgcagttacatccaacataactgcaaattaaaagaaaatgttgcgctgcaattcccatacctcg</t>
  </si>
  <si>
    <t>tgcagttacatccaacgtaactgcaaattaaaagaaaatgttgcgctgcaattcccatacctcg</t>
  </si>
  <si>
    <t>tgcagttacatccgttcgatctgccaatggacggtacacatcaagttggagaaatcgatgcgga</t>
  </si>
  <si>
    <t>tgcagttacatccgttcgatctgccaatggacggtccacatcaagttggagaaatcgatgcgga</t>
  </si>
  <si>
    <t>tgcagttacatgattatctgtctgctatcaaaagccattctgtgctagttagccaagttcatgt</t>
  </si>
  <si>
    <t>tgcagttacatgattatctgtctgctatcaaaagccattctgtgctagttagccaagttcattt</t>
  </si>
  <si>
    <t>tgcagttacatgcaggccaggcgcagtagcaccaccacactactattgccctgccagcgccagc</t>
  </si>
  <si>
    <t>tgcagttacatgcaggccaggcgcggtagcaccaccacactactattgccctgccagcgccagc</t>
  </si>
  <si>
    <t>tgcagttaccacttctaggtgcggaacagggacaggggtgctggtgccgtgagcccgtgccgaa</t>
  </si>
  <si>
    <t>tgcagttacgacttctaggtgcggaacagggacaggggtgctggtgccgtgagcccgtgccgaa</t>
  </si>
  <si>
    <t>tgcagttaccctcacacacgacttgggccgagaccctgcgcctacacgggccaagaccaaaatc</t>
  </si>
  <si>
    <t>tgcagttaccctcacacacgacttgggccgagaccctgcgcctacatgggccaagaccaaaatc</t>
  </si>
  <si>
    <t>tgcagttaccgtaggtgtcggtgttgagtgcagactagtgtgcttgtgagtagtgactacgacg</t>
  </si>
  <si>
    <t>tgcagttaccgtaggtgtcggtgttgagtgcagactagtgtgcttgtgagtagtggctacgacg</t>
  </si>
  <si>
    <t>tgcagttacctattcatgccaacacttcagcatggttcacttctcaattatcataacacactgt</t>
  </si>
  <si>
    <t>tgcagttacctattcatgccaacacttcagcattgttcacttctcaattatcataacacactgt</t>
  </si>
  <si>
    <t>tgcagttacctccactgttgaagcacacatagtagcctttgctgccgatgagcttagtggtcgg</t>
  </si>
  <si>
    <t>tgcagttacctccactgttgacgcacacatagtagcctttgctgccgatgagcttagtggtcgg</t>
  </si>
  <si>
    <t>tgcagttaccttcggacaccgtgctagcgggcctcactagtcactgcgccctaccaaaatgctt</t>
  </si>
  <si>
    <t>tgcagttcccttcggacaccgtgctagcgggcctcactagtcactgcgccctaccaaaatgctt</t>
  </si>
  <si>
    <t>tgcagttacgaacggcggcaggagtgaagtagtgaactacttgctgccgtgctttgcgcgaagt</t>
  </si>
  <si>
    <t>tgcagttacgaacggcggcaggagtgaagtagtgaactagttgctgccgtgctttgcgcgaagt</t>
  </si>
  <si>
    <t>tgcagttacgaccaaaacagcatatatgcgcccttgtacgtttttttcctatcccgtgactact</t>
  </si>
  <si>
    <t>tgcagttatgaccaaaacagcatatatgcgcccttgtacgtttttttcctatcccgtgactact</t>
  </si>
  <si>
    <t>tgcagttacgcaatgaacttctacattctactacgggctgttgatcgattggctgccaattata</t>
  </si>
  <si>
    <t>tgcagttacgcaatgaacttctacattctactatgggctgttgatcgattggctgccaattata</t>
  </si>
  <si>
    <t>tgcagttacgccattcttaggtagaccgaagaaatcatctcccatctctttcatccttttggct</t>
  </si>
  <si>
    <t>tgcagttacgccattcttaggtagactgaagaaatcatctcccatctctttcatccttttggct</t>
  </si>
  <si>
    <t>tgcagttacgcgcctaggcacgcagacggcatgcagagccgcagacctagctgcctcagctagg</t>
  </si>
  <si>
    <t>tgcagttaggcgcctaggcacgcagacggcatgcagagccgcagacctagctgcctcagctagg</t>
  </si>
  <si>
    <t>tgcagttacggaattcgggtagaattatcaccacgtttagggaaaacaaaatcatcaacctata</t>
  </si>
  <si>
    <t>tgcagttacggaattcgggtagaattatcaccacgtttagggaaaacaaaatcatcaacctcta</t>
  </si>
  <si>
    <t>tgcagttacgtcctggaggacacgatgctagaagaaggtttgtgagatattcccccgctctgac</t>
  </si>
  <si>
    <t>tgcagttacgtcctggaggccacgatgctagaagaaggtttgtgagatattcccccgctctgac</t>
  </si>
  <si>
    <t>tgcagttacgtcgtacgaagaatgaaacaagtacttcactaatagaacatgcatgaaaatgacc</t>
  </si>
  <si>
    <t>tgcagttacgtcgtacgaagaatgaaacaagtacttcactaatggaacatgcatgaaaatgacc</t>
  </si>
  <si>
    <t>tgcagttacgtttcatgttacatggacttcaagtatatgtggtcctatcctcttagtttcctct</t>
  </si>
  <si>
    <t>tgcagttatgtttcatgttacatggacttcaagtatatgtggtcctatcctcttagtttcctct</t>
  </si>
  <si>
    <t>tgcagttactaattcatgatctgacatgtacagaatgaaaacttcattctcgattctacgagaa</t>
  </si>
  <si>
    <t>tgcagttactaattcatgatctggcatgtacagaatgaaaacttcattctcgattctacgagaa</t>
  </si>
  <si>
    <t>tgcagttactagattatgtgttgtgtcatgcttactgatttgcactggctccagaaccttaatt</t>
  </si>
  <si>
    <t>tgcagttactagattatgtgttgtgtcatgcttactgatttgcgctggctccagaaccttaatt</t>
  </si>
  <si>
    <t>tgcagttactagtttggaatcagagtgattccttcttctatatcgtttatgtctgtgacaggcc</t>
  </si>
  <si>
    <t>tgcagttactagtttggaatcagagtgattccttcttctatctcgtttatgtctgtgacaggcc</t>
  </si>
  <si>
    <t>tgcagttactatggcaaatactatagctggcgaagaaacagtgcataaacttgcctcgctgttg</t>
  </si>
  <si>
    <t>tgcagttactatggcaaatactatagctggtgaagaaacagtgcataaacttgcctcgctgttg</t>
  </si>
  <si>
    <t>tgcagttactatgttttcagaaaggatcagaaggttaaaaactaataaatagtgcaaattaagg</t>
  </si>
  <si>
    <t>tgcagttactatgttttcagaaaggatcagaaggttaaaaactaataaatagtgcaaattaatg</t>
  </si>
  <si>
    <t>tgcagttactattcactgtcatatagttttcaggttccttggcttccaagtaggaatcaaggca</t>
  </si>
  <si>
    <t>tgcagttactattcactgtcatgtagttttcaggttccttggcttccaagtaggaatcaaggca</t>
  </si>
  <si>
    <t>tgcagttactattcactgtcatgtaattttcaggttccttggcttccaagtaggaatcaaagca</t>
  </si>
  <si>
    <t>tgcagttactattcactgtcatgtaattttcaggttccttggcttccaagtaggaatcgaagca</t>
  </si>
  <si>
    <t>tgcagttactcgcagatttgcgacctcacacggctcttcgcacactgttggactcactcatcta</t>
  </si>
  <si>
    <t>tgcagttactcgtagatttgcgacctcacacggctcttcgcacactgttggactcactcatcta</t>
  </si>
  <si>
    <t>tgcagttacttgagttcagttaatctatggaacagaagtcatcatagactcgatgctactattt</t>
  </si>
  <si>
    <t>tgcagttactttagttcagttaatctatggaacagaagtcatcatagactcgatgctactattt</t>
  </si>
  <si>
    <t>tgcagttagaaagcgtgacggatctttgtattctttggctatttcaagctatcactcaaatggt</t>
  </si>
  <si>
    <t>tgcagttagaaagcgtgatggatctttgtattctttggctatttcaagctatcactcaaatggt</t>
  </si>
  <si>
    <t>tgcagttagaacatctgttgcagcacttccagtgatctcaatagacattgcaccctcagaattg</t>
  </si>
  <si>
    <t>tgcagttagaacatctgttgcagcacttccagtgatctcaatagacattgcgccctcagaattg</t>
  </si>
  <si>
    <t>tgcagttagaaggggttcgaagtatgctgctgaacgtgcaatcatcaaaagagtttatctgctg</t>
  </si>
  <si>
    <t>tgcagtttgaaggggttcgaagtatgctgctgaacgtgcaatcatcaaaagagtttatctgctg</t>
  </si>
  <si>
    <t>tgcagttagaagtgtctccctgtttcaccaggttcacctttaagttcactaaattcgtaacgga</t>
  </si>
  <si>
    <t>tgcagttagaagtgtctccctgtttcaccaggttcacctttaagttcactaaattcgtaatgga</t>
  </si>
  <si>
    <t>tgcagttagagaaactgtttcatgggaacaatttattgaccgaaaccatacctccagggaaatt</t>
  </si>
  <si>
    <t>tgcagttagagaaactgtttcttgggaacaatttattgaccgaaaccatacctccagggaaatt</t>
  </si>
  <si>
    <t>tgcagttagagaagacggttacctggactggccgactcgcctacgcgtggcggtgggcgtggcc</t>
  </si>
  <si>
    <t>tgcagttagagaagacggttacctggactggccgactcgcctgcgcgtggcggtgggcgtggcc</t>
  </si>
  <si>
    <t>tgcagttagaggcagaacaaggtaaacataacaacaacatatatttgtgaaaactacttactga</t>
  </si>
  <si>
    <t>tgcagtttgaggcagaacaaggtaaacataacaacaacatatatttgtgaaaactacttactga</t>
  </si>
  <si>
    <t>tgcagttagaggcagaacaaggtaaacataacaagaaaatatatttgtgacaactacttactga</t>
  </si>
  <si>
    <t>tgcagttagaggcagaacaaggtaaacataacaagaacatatatttgtgacaactacttactga</t>
  </si>
  <si>
    <t>tgcagttagagttcataaatccagtatccaaataactacatgttaaattcgtgtaacacaggac</t>
  </si>
  <si>
    <t>tgcagttagagttcataaatccagtatccaaataactacatgttaaattcgtgtaacacaggat</t>
  </si>
  <si>
    <t>tgcagttagatacgggcacagaccacaggcccaagtgcaacccaacaaatccttccaagttcca</t>
  </si>
  <si>
    <t>tgcagttagatacgggcacagaccacaggcccaagtgcaacccaacacatccttccaagttcca</t>
  </si>
  <si>
    <t>tgcagttagcacacacacacaaccaagctacctaggatcgagctagctagctaggcgtcgaatc</t>
  </si>
  <si>
    <t>tgcagttagcacacacacacaaccaagctacctaggatcgagctagctagctaggcgttgaatc</t>
  </si>
  <si>
    <t>tgcagttagcatgaaatgtagagaaatttagtgctgaagtgtttaacatcgccacactcatcac</t>
  </si>
  <si>
    <t>tgcagttatcatgaaatgtagagaaatttagtgctgaagtgtttaacatcgccacactcatcac</t>
  </si>
  <si>
    <t>tgcagttagccgcttgccagttgaaggcagcaatgtaagtaccagagtgcccatggggccacca</t>
  </si>
  <si>
    <t>tgcagtttgccgcttgccagttgaaggcagcaatgtaagtaccagagtgcccatggggccacca</t>
  </si>
  <si>
    <t>tgcagttagccttggacctgtacaagacaaaactgttaaagtcgaaggatcaatgcaccaaaat</t>
  </si>
  <si>
    <t>tgcagttagccttggacctgtacaagacaaaactgttaaagtcgaaggatcaatgcacctaaat</t>
  </si>
  <si>
    <t>tgcagttagcggacaacgggtcctgctctaggcgcggctgctgccaggcctccatcccagcagc</t>
  </si>
  <si>
    <t>tgcagttagcggacaacgggtcctgctctgggcgcggctgctgccaggcctccatcccagcagc</t>
  </si>
  <si>
    <t>tgcagttagctaatagccagcgtgactattgtgcatgggggagagacatctgcatgtgcacgct</t>
  </si>
  <si>
    <t>tgcagttagctaatagctagcgtgactattgtgcatgggggagagacatctgcatgtgcacgct</t>
  </si>
  <si>
    <t>tgcagttagctcaagaatcagcgtctacatactacgtacatttcttcgtaactgcaacaagata</t>
  </si>
  <si>
    <t>tgcagttagctcaagaatcagcgtctacatactacgtacatttcttcgtgactgcaacaagata</t>
  </si>
  <si>
    <t>tgcagttagctgttgctccccttcctcagaaatcctacatggcatcttgccatcgagtagcgta</t>
  </si>
  <si>
    <t>tgcagttagctgttgctccccttcctcagaaatcctgcatggcatcttgccatcgagtagcgta</t>
  </si>
  <si>
    <t>tgcagttaggaccaggaggaaggaatccaaaccctactgcgacacgactgtcggctgcactgct</t>
  </si>
  <si>
    <t>tgcagttaggaccaggagtaaggaatccaaaccctactgcgacacgactgtcggctgcactgct</t>
  </si>
  <si>
    <t>tgcagttaggattagagaaatcacatccgatgctacattgcctgatgacaagaaggatgaagct</t>
  </si>
  <si>
    <t>tgcagttaggattagcgaaatcacatccgatgctacattgcctgatgacaagaaggatgaagct</t>
  </si>
  <si>
    <t>tgcagttagggaggcaatgcgagcgcaaattgttctgattgattgcactgggtcgatcagaaac</t>
  </si>
  <si>
    <t>tgcagttagggaggcaatgcgagcgcaatttgttctgattgattgcactgggtcgatcagaaac</t>
  </si>
  <si>
    <t>tgcagttagggcagccgattataggctcataaaacgtaagttactccttggtatcattatggga</t>
  </si>
  <si>
    <t>tgcagttagggcagccgattataggctgataaaacgtaagttactccttggtatcattatggga</t>
  </si>
  <si>
    <t>tgcagttagtactacgtacgtaataaatttgcagtttcttccaattcctatgtattacgaactg</t>
  </si>
  <si>
    <t>tgcagttagtactacgtacgtactaaatttgcagtttcttccaattcctatgtattacgaactg</t>
  </si>
  <si>
    <t>tgcagttagtcctaccaagcccactttagctgaagtcatgtgcgagaggggttataaaataagc</t>
  </si>
  <si>
    <t>tgcagttagtcctaccaagcccactttagctgaagtcatgtgtgagaggggttataaaataagc</t>
  </si>
  <si>
    <t>tgcagttagtgatctgaagtcactcgaagtgaccatgtgtttgatgataatttcgcatgcctac</t>
  </si>
  <si>
    <t>tgcagttagtgatctgaagtcactcgaagtgaccatgtgtttgatggtaatttcgcatgcctac</t>
  </si>
  <si>
    <t>tgcagttagtggttcctcccgttcagttgctggagcagatagaggcagcgaggactactttgtg</t>
  </si>
  <si>
    <t>tgcagttagtggttcttcccgttcagttgctggagcagatagaggcagcgaggactactttgtg</t>
  </si>
  <si>
    <t>tgcagttagttaggcgtcagcggctaataacctctaacatcacatcacaccataatcctacagg</t>
  </si>
  <si>
    <t>tgcagttagttaggcgtcagcggctaataacctctagcatcacatcacaccataatcctacagg</t>
  </si>
  <si>
    <t>tgcagttagttcaatagaaccagcttttctgtccttataaaaagcaaacaatatttatgtcctt</t>
  </si>
  <si>
    <t>tgcagttagttcaatagaaccagcttttctgtccttataaaaagcaagcaatatttatgtcctt</t>
  </si>
  <si>
    <t>tgcagttagttcaatagaactagcttttctgtcaatataaaaaaagcaatatttatgtcctcat</t>
  </si>
  <si>
    <t>tgcagttagttcaatagaactagcttttctgtcaatataaaaaaagcaatatttatgtccttat</t>
  </si>
  <si>
    <t>tgcagttagtttacctcaacgacaaccacctcagtggaccaatcccgaaggaccttggcaggct</t>
  </si>
  <si>
    <t>tgcagttagtttacctcaacgacaaccacctcagtggaccaatccctaaggaccttggcaggct</t>
  </si>
  <si>
    <t>tgcagttagtttccatggctaacttatagttttggaactgatttcacaagttgataaaaaaaga</t>
  </si>
  <si>
    <t>tgcagttagtttccatggctaacttatagttttggaactgatttcacaagttgatcaaaaaaga</t>
  </si>
  <si>
    <t>tgcagttataaaaagaacaagacatgactagcattgagaacctaactgcttaaatctattttta</t>
  </si>
  <si>
    <t>tgcagttataaaaagaacaagacctgactagcattgagaacctaactgcttaaatctattttta</t>
  </si>
  <si>
    <t>tgcagttataaatatttcacaagtcatggcagatgttgaatagggcctcaatattttacttgtt</t>
  </si>
  <si>
    <t>tgcagttataaatatttcacaagtcatggcggatgttgaatagggcctcaatattttacttgtt</t>
  </si>
  <si>
    <t>tgcagttatatgtgtatatatgccgattggcccagctgaagcatgagcccattgccgtaaactg</t>
  </si>
  <si>
    <t>tgcagttatatgtgtatatatgccgattggcccagctgaagcatgagctcattgccgtaaactg</t>
  </si>
  <si>
    <t>tgcagttatatgtttttatcaagttggtatatcataaactattattcactagcacacagcaaag</t>
  </si>
  <si>
    <t>tgcagttatatgtttttatcaagttggtatatcatagactattattcactagcacacagcaaag</t>
  </si>
  <si>
    <t>tgcagttatattaccaaatgaagcatttcccatgacatcaatcatgtcatgtcgcatacgtgaa</t>
  </si>
  <si>
    <t>tgcagttatattaccaaatgaagcatttcccatgacatcaatcatgtcatgtctcatacgtgaa</t>
  </si>
  <si>
    <t>tgcagttatcaaatggacattcgaagctaccttcttattttggggcaatcgcagtgctagtctg</t>
  </si>
  <si>
    <t>tgcagttatcaaatggacattcgaagctaccttcttattttggggcaatcgcggtgctagtctg</t>
  </si>
  <si>
    <t>tgcagttatcgacgagttgaaggaggaggcagccaagagaggcggagacgcggaggcgaaggcg</t>
  </si>
  <si>
    <t>tgcagttatcgacgagttgaaggaggaggccgccaagagaggcggagacgcggaggcgaaggcg</t>
  </si>
  <si>
    <t>tgcagttatctacgctagactctagaaaaataataatattcatgtactctctcttaataaaaaa</t>
  </si>
  <si>
    <t>tgcagttatctacgctagactctagaaaaataataatattcatgtactctctcttaataaaaat</t>
  </si>
  <si>
    <t>tgcagttatctctttcatcaattaaaccctccgaaatccacagttgactgacaaactgctgcct</t>
  </si>
  <si>
    <t>tgcagttatctctttcatcaattaaaccctctgaaatccacagttgactgacaaactgctgcct</t>
  </si>
  <si>
    <t>tgcagttatctgtgttcttgtcatggcaacttgcctcatttgcaggtactcctacgtggttaga</t>
  </si>
  <si>
    <t>tgcagttatctgtgttcttgtcatggcaacttgcctcattttcaggtactcctacgtggttaga</t>
  </si>
  <si>
    <t>tgcagttatgaaaaagacaaagacaactagaattaaaaacctagatgcataaatccattttcac</t>
  </si>
  <si>
    <t>tgcagttatgaaaaagacaaatacaactagaattaaaaacctagatgcataaatccattttcac</t>
  </si>
  <si>
    <t>tgcagttatgaattggggtaaccgaatgagttaaccagatatttgtaccccacccactgcatgc</t>
  </si>
  <si>
    <t>tgcagttgtgaattggggtaaccgaatgagttaaccagatatttgtaccccacccactgcatgc</t>
  </si>
  <si>
    <t>tgcagttatgagctgggaataaacaatgaatactttctactaccaggatttatgctataatctc</t>
  </si>
  <si>
    <t>tgcagttatgagctgggaataaataatgaatactttctactaccaggatttatgctataatctc</t>
  </si>
  <si>
    <t>tgcagttatgatgacaccgagtgcagatacaggcatgaggcatgccaaaactggcgggcaccac</t>
  </si>
  <si>
    <t>tgcagttatgatgacactgagtgcagatacaggcatgaggcatgccaaaactggcgggcaccac</t>
  </si>
  <si>
    <t>tgcagttatgcaactgcaagaaagtctgcacgtccacatacgattctgtgcgcagacgcagcac</t>
  </si>
  <si>
    <t>tgcagttatgcaactgcaagaaagtctgcacgtccacatgcgattctgtgcgcagacgcagcac</t>
  </si>
  <si>
    <t>tgcagttatgccagttgtcagattgcatcttggactctatacgaccatgccagaattttgacat</t>
  </si>
  <si>
    <t>tgcagttatgccagttgtcagattgcatcttggactctatacgaccatgccagagttttgacat</t>
  </si>
  <si>
    <t>tgcagttatgcttccactctggccgtgtccgtcaaagtcagctctgacacccgatcgagacgat</t>
  </si>
  <si>
    <t>tgcagttatgcttccattctggccgtgtccgtcaaagtcagctctgacacccgatcgagacgat</t>
  </si>
  <si>
    <t>tgcagttatgtcagttgtcaggttgcagcttggactctatgcgactatgccagaattttgacat</t>
  </si>
  <si>
    <t>tgcagttatgtcagttgtcatgttgcagcttggactctatgcgactatgccagaattttgacat</t>
  </si>
  <si>
    <t>tgcagttatgtctccactaatgtacatttttttttgtttcaggatatgtcactaaccaacacat</t>
  </si>
  <si>
    <t>tgcagttatgtctccactaatttacatttttttttgtttcaggatatgtcactaaccaacacat</t>
  </si>
  <si>
    <t>tgcagttattaggaagttaacaatccaacggacgggcgcgtagaatcgaagaaagacggtcctg</t>
  </si>
  <si>
    <t>tgcagttattaggaagttaacaatccaacggacgggcgcgtagaatcgaagaaagatggtcctg</t>
  </si>
  <si>
    <t>tgcagttattatatttctacgtacgtactgctacactgcacgtttgtacatgccgcacaaaaaa</t>
  </si>
  <si>
    <t>tgcagttattatatttctacgtacgtactgctacactgcacgtttgtacatgccgcacaaaaat</t>
  </si>
  <si>
    <t>tgcagttattcaaaagccgcaaaacacgtcagctctatcagctccaccaatcacccaccgtact</t>
  </si>
  <si>
    <t>tgcagttattcaaaagccgcaaaacacgtcagctctatcagttccaccaatcacccaccgtact</t>
  </si>
  <si>
    <t>tgcagttattgaacattttatcctttatttctactccctccgttatcttttattgggtgtacca</t>
  </si>
  <si>
    <t>tgcagttattgaaccttttatcctttatttctactccctccgttatcttttattgggtgtacca</t>
  </si>
  <si>
    <t>tgcagttattgtaaaagtatattatgtaaaattggtatgacctatgatttattgatcttgctga</t>
  </si>
  <si>
    <t>tgcagttattgtaaaagtatattatgtaaaattggtctgacctatgatttattgatcttgctga</t>
  </si>
  <si>
    <t>tgcagttattgtagcattctcatatgccagcatcaagaacgaaaacaacacatcttaattgcat</t>
  </si>
  <si>
    <t>tgcagttattgtagcattctcatgtgccagcatcaagaacgaaaacaacacatcttaattgcat</t>
  </si>
  <si>
    <t>tgcagttattgttctataaattctaactcatttccaaatctcatacaattatgtgcagcgatca</t>
  </si>
  <si>
    <t>tgcagttattgttctataaattctaactcatttccaaatctcctacaattatgtgcagcgatca</t>
  </si>
  <si>
    <t>tgcagttatttacatatatacatgattcagaattaattaacagtcgaagtgcgttaaacatgtc</t>
  </si>
  <si>
    <t>tgcagttatttacatatatacatgattcagaattaattcacagtcgaagtgcgttaaacatgtc</t>
  </si>
  <si>
    <t>tgcagttcaaaacccacaaataacactccattaaactaaactctagaacaagttatcagcatat</t>
  </si>
  <si>
    <t>tgcagttcaaaacccacaaataacactccattaaactaaactctagaacaagttatcagcatgt</t>
  </si>
  <si>
    <t>tgcagttcaaaacccacaaatgacactccataaactaaactctagaacaagttatcagcgtata</t>
  </si>
  <si>
    <t>tgcagttcaaaacccacaaatgacactccgtaaactaaactctagaacaagttatcagcgtata</t>
  </si>
  <si>
    <t>tgcagttcaaaatatcacaatgcaagaccctgttgcggaagagaaacgtgagcagaggtctttc</t>
  </si>
  <si>
    <t>tgcagttcaaaatatcacaatgcaagaccctgttgcggaagagaaatgtgagcagaggtctttc</t>
  </si>
  <si>
    <t>tgcagttcaaaccaaagcaataaaagggtgcttagacaaataaaattgagaattatatatcaaa</t>
  </si>
  <si>
    <t>tgcagttcaagccaaagcaataaaagggtgcttagacaaataaaattgagaattatatatcaaa</t>
  </si>
  <si>
    <t>tgcagttcaaaccaacgaggagcaagatgacaaggctaaggcggggaaagcttctatgctgcct</t>
  </si>
  <si>
    <t>tgcagttcaaaccaacgaggagcaagatgacaaggctaaggtggggaaagcttctatgctgcct</t>
  </si>
  <si>
    <t>tgcagttcaaatgcagcgccctacttctatcgatactgttgtggttttggctctgttataggag</t>
  </si>
  <si>
    <t>tgcagttcaaatgcagcgccctacttctgtcgatactgttgtggttttggctctgttataggag</t>
  </si>
  <si>
    <t>tgcagttcaaatgcagcgccctacttctgtcgatactgctatggttttggctctgttataggag</t>
  </si>
  <si>
    <t>tgcagttcaaatgcagggccctacttctgtcgatactgctatggttttggctctgttataggag</t>
  </si>
  <si>
    <t>tgcagttcaacaggttaaactgcgagtaatggagcgtcacctgcgtcgcttttcggctagtgaa</t>
  </si>
  <si>
    <t>tgcagttcagcaggttaaactgcgagtaatggagcgtcacctgcgtcgcttttcggctagtgaa</t>
  </si>
  <si>
    <t>tgcagttcaaccactgttatcagaggttgctcatctctttgaaaccagctaccagtctttcgcc</t>
  </si>
  <si>
    <t>tgcagttcaaccactgttatcagagtttgctcatctctttgaaaccagctaccagtctttcgcc</t>
  </si>
  <si>
    <t>tgcagttcaactgcctcagcggctccctcaggcagcctgcccgcagctgtgtggcttcccaagc</t>
  </si>
  <si>
    <t>tgcagttcaactgcctcagcggctctctcaggcagcctgcccgcagctgtgtggcttcccaagc</t>
  </si>
  <si>
    <t>tgcagttcaagaaacgcattactcctggatgccatccaactgaaaaacaccagcaagaacaaca</t>
  </si>
  <si>
    <t>tgcagttcaagaagcgcattactcctggatgccatccaactgaaaaacaccagcaagaacaaca</t>
  </si>
  <si>
    <t>tgcagttcaagatgccattgtatactattatatatgatcaccataacagccaggaccaggtatt</t>
  </si>
  <si>
    <t>tgcagttcaagatgccattgtatactattatatatgatcaccataactgccaggaccaggtatt</t>
  </si>
  <si>
    <t>tgcagttcaagcaaacagcagttgcggaggaacgaccgatctcctaccaagcaaaccaaagggc</t>
  </si>
  <si>
    <t>tgcagttcaagcaaacagcagttgcggaggaacgactgatctcctaccaagcaaaccaaagggc</t>
  </si>
  <si>
    <t>tgcagttcaagcacaacaagaaaaaacttgccatggttgaggtagagacaaacatcagatttag</t>
  </si>
  <si>
    <t>tgcagttcaagcacaagaagaaaaaacttgccatggttgaggtagagacaaacatcagatttag</t>
  </si>
  <si>
    <t>tgcagttcaagccatcccatgcaaatgcttttggtgcacaaggatcacccttccaatttttctt</t>
  </si>
  <si>
    <t>tgcagttcaagccatcccatgcaaatgcttttggtgcacaagggtcacccttccaatttttctt</t>
  </si>
  <si>
    <t>tgcagttcaagcttggatccctggatcccataccatcggtctctcggagagtgtaatccagcga</t>
  </si>
  <si>
    <t>tgcagttcaagcttggatccctggatcccatactatcggtctctcggagagtgtaatccagcga</t>
  </si>
  <si>
    <t>tgcagttcaaggacctaggccgcgtcttcggcatgtgcccgtccgtgctcaccgccagcgtccg</t>
  </si>
  <si>
    <t>tgcagttcaaggacctaggccgcgtcttcggcatgtgcctgtccgtgctcaccgccagcgtccg</t>
  </si>
  <si>
    <t>tgcagttcaaggagccttttttctatctccatgactgcatcatgccgttcctgaatttcttcaa</t>
  </si>
  <si>
    <t>tgcagttcaaggagctttttttctatctccatgactgcatcatgccgttcctgaatttcttcaa</t>
  </si>
  <si>
    <t>tgcagttcaatatttccccaatctatgcacctgggaagcgaggcgaagccctccacgaagcacg</t>
  </si>
  <si>
    <t>tgcagttcaatatttccccaatctatgcacctgtgaagcgaggcgaagccctccacgaagcacg</t>
  </si>
  <si>
    <t>tgcagttcaatgtgggagatcaagtcctcctcaagctgcaaccatacacacaatcaacaatggc</t>
  </si>
  <si>
    <t>tgcagttcaatgtgggagatcaagtcctcctcaagctgcaaccgtacacacaatcaacaatggc</t>
  </si>
  <si>
    <t>tgcagttcacaacaccgtcaccacggcagacacatttcgtcaaatcccaggcagctcggaatgc</t>
  </si>
  <si>
    <t>tgcagttcacaacgccgtcaccacggcagacacatttcgtcaaatcccaggcagctcggaatgc</t>
  </si>
  <si>
    <t>tgcagttcacaagaaaaaagaactcgacattatggatcactttttttaacccaaaaaagaaaag</t>
  </si>
  <si>
    <t>tgcagttcacaagaaaaaagaactcgacattatggatcactttttttgacccaaaaaagaaaag</t>
  </si>
  <si>
    <t>tgcagttcacaagatcaggccatacgcaacaacctagaaatgctatcatgatcacaagcacaat</t>
  </si>
  <si>
    <t>tgcagttcacaagatcaggccatacgcaacaacctagcaatgctatcatgatcacaagcacaat</t>
  </si>
  <si>
    <t>tgcagttcacaagtccaactccgagcctgacattgacacagcactcggcgctcacctatttccc</t>
  </si>
  <si>
    <t>tgcagttcacaagtccaactccgagcctgacattgacacagcactcggcggtcacctatttccc</t>
  </si>
  <si>
    <t>tgcagttcacaagtctagccctagcctgttgagctttgagattctaaagaaactaaagctccta</t>
  </si>
  <si>
    <t>tgcagttcacaagtctagccctagcctgttgatctttgagattctaaagaaactaaagctccta</t>
  </si>
  <si>
    <t>tgcagttcacacaatctttcagcttccagtatacttagacactaaggtccctttccgtaacctg</t>
  </si>
  <si>
    <t>tgcagttcacacaatctttcagcttccattatacttagacactaaggtccctttccgtaacctg</t>
  </si>
  <si>
    <t>tgcagttcacacgcgagagcgctcgctcgccctctcacgcaaacgcaaacgcaaacgcaaacgc</t>
  </si>
  <si>
    <t>tgcagttcacacgcgagagcgctcgctcgccctctcacgcaaacgcaaacgcaaacgcatacgc</t>
  </si>
  <si>
    <t>tgcagttcacacgcgagagcgctcgctcgccctctcacgcaaacgcaaacgcaaacgcaacgac</t>
  </si>
  <si>
    <t>tgcagttcacacgcgagagcgctctctcgccctctcacgcaaacgcaaacgcaaacgcaacgac</t>
  </si>
  <si>
    <t>tgcagttcacatatattggaggatgctctaaattaaatagggtacaacgcccgcgccgttgtcg</t>
  </si>
  <si>
    <t>tgcagttcacatatattggaggatgctctaaattaaatagggtacaacgcccgcgccgttgttg</t>
  </si>
  <si>
    <t>tgcagttcaccatcccaccttgccccagcctcaacaatctgctccgttcagcgcagacatggca</t>
  </si>
  <si>
    <t>tgcagttcaccatcccaccttgccccagcctcaacaatctgctccgttcagcgcggacatggca</t>
  </si>
  <si>
    <t>tgcagttcaccatgatttgatcaaacatcctatgtgcagtaccatatgtttcataatttcagga</t>
  </si>
  <si>
    <t>tgcagttcaccatgatttgatcaaacatcctatgtgcagtaccatatgtttcataatttcagta</t>
  </si>
  <si>
    <t>tgcagttcaccgacaagcgattccagcccgtccacgacctcaccatcggcgtcgagttcggggc</t>
  </si>
  <si>
    <t>tgcagttcaccgacaagcgattccagcctgtccacgacctcaccatcggcgtcgagttcggggc</t>
  </si>
  <si>
    <t>tgcagttcaccgtctctgttacaggggacggacgcggtttatctccatttacgtgcgcttaaaa</t>
  </si>
  <si>
    <t>tgcagttcaccgtctctgttacaggggacggacgcggtttatttccatttacgtgcgcttaaaa</t>
  </si>
  <si>
    <t>tgcagttcacctgggtgagggcttgcacggacaaggcttcattcccacccacgggttctatccc</t>
  </si>
  <si>
    <t>tgcagttcacctgggtgagggcttgcacggacaaggcttcattcccatccacgggttctatccc</t>
  </si>
  <si>
    <t>tgcagttcacggaggcgaaccaggagcagagcttcacggtgtccgtgcagcgagggcggagtgg</t>
  </si>
  <si>
    <t>tgcagttcacggaggcgaaccaggagcagagcttcacggtgtccgtgcggcgagggcggagtgg</t>
  </si>
  <si>
    <t>tgcagttcacggcgtggagtacgcgtacggggcgcacgacggcgcaagcagcgggatcttcgag</t>
  </si>
  <si>
    <t>tgcagttcacggcgtggagtacgcgtacggggcgcacgacggcgcgagcagcgggatcttcgag</t>
  </si>
  <si>
    <t>tgcagttcacgtttttagtttgtgactataaacgacaaatatctgaactagtacattacctccg</t>
  </si>
  <si>
    <t>tgcagttcacgtttttagtttgtgactatgaacgacaaatatctgaactagtacattacctccg</t>
  </si>
  <si>
    <t>tgcagttcactctggaaacgcgtaggccagaggagcacgcaaaggctcccaaaacacagcgaaa</t>
  </si>
  <si>
    <t>tgcagttcactctggaaacgcgtaggtcagaggagcacgcaaaggctcccaaaacacagcgaaa</t>
  </si>
  <si>
    <t>tgcagttcactgttgttggcgtgcactctgccaaatttgataacgaaaaggaccttgaagctat</t>
  </si>
  <si>
    <t>tgcagttcactgttgttggcgtgcactctgccaaatttgataatgaaaaggaccttgaagctat</t>
  </si>
  <si>
    <t>tgcagttcacttaagaagaaagaattgacctggtgtatatggtgaactgggcccaaaaaatcat</t>
  </si>
  <si>
    <t>tgcagttcacttaagaagaaagaattgacctggtttatatggtgaactgggcccaaaaaatcat</t>
  </si>
  <si>
    <t>tgcagttcacttcaatcaccacaaagtacaaaaaagtatgtttgcttccaaaaagctagtgggc</t>
  </si>
  <si>
    <t>tgcagttcacttcaatcatcacaaagtacaaaaaagtatgtttgcttccaaaaagctagtgggc</t>
  </si>
  <si>
    <t>tgcagttcacttgcataggccaccaaattgggatactgcttgtacttgcgaaattgcaggagga</t>
  </si>
  <si>
    <t>tgcagttcacttgcataggccaccaaattgggatactgcttgtacttgcgaaattgcaggggga</t>
  </si>
  <si>
    <t>tgcagttcagaaacatcatcgttcagcttaggactccagttttttcttttcaaaatgcataaaa</t>
  </si>
  <si>
    <t>tgcagttcagaaacgtcatcgttcagcttaggactccagttttttcttttcaaaatgcataaaa</t>
  </si>
  <si>
    <t>tgcagttcagaaagttcagtgcaagacaagtagtgatagcacgttctcccttcaatcttgatct</t>
  </si>
  <si>
    <t>tgcagttcagaaagttcagtgcaagacaagtagtgatagcacgttctctcttcaatcttgatct</t>
  </si>
  <si>
    <t>tgcagttcagaatcatcaccagttgtggcagtgttttgttgaactcaaatcagccagtgtaata</t>
  </si>
  <si>
    <t>tgcagttcagaatcatcaccagttgtggcagtgttttgttgaactcaaatcagcccgtgtaata</t>
  </si>
  <si>
    <t>tgcagttcagaattatgaatgctaaaccaagtaattagtagtcctgaattttggtggtctgcac</t>
  </si>
  <si>
    <t>tgcagttctgaattatgaatgctaaaccaagtaattagtagtcctgaattttggtggtctgcac</t>
  </si>
  <si>
    <t>tgcagttcagaatttaacaataaatagatcatatatctttttagatatcatagatatattgggt</t>
  </si>
  <si>
    <t>tgcagttcagaatttaacaataaatggatcatatatctttttagatatcatagatatattgggt</t>
  </si>
  <si>
    <t>tgcagttcagacactgtgagtgcttgcttctccacaagtttatactagcactctatgcacaaac</t>
  </si>
  <si>
    <t>tgcagttcagacactgtgagtgcttgcttctccacaagtttgtactagcactctatgcacaaac</t>
  </si>
  <si>
    <t>tgcagttcagacgagagaatgagagatgcttctgctaaatcacccaatcggtcacaaccacctg</t>
  </si>
  <si>
    <t>tgcagttcagacgagagaatgagagatgcttctgctaaatcaccgaatcggtcacaaccacctg</t>
  </si>
  <si>
    <t>tgcagttcagactgattcatcgctacggctttctcgagcaactcgtcgtcttgaaaatcgacat</t>
  </si>
  <si>
    <t>tgcagttcagactgattcatcgctacggctttctcgagcgactcgtcgtcttgaaaatcgacat</t>
  </si>
  <si>
    <t>tgcagttcagagacctttctagctccaggcagtgggctgagcacaatcgcttatgtaggttgca</t>
  </si>
  <si>
    <t>tgcagttcagagacctttctagctctaggcagtgggctgagcacaatcgcttatgtaggttgca</t>
  </si>
  <si>
    <t>tgcagttcagagcaatggcacgtttaatttgttagattgctctgtatataatcccacaagttac</t>
  </si>
  <si>
    <t>tgcagttcagagcaatggcacgtttactttgttagattgctctgtatataatcccacaagttac</t>
  </si>
  <si>
    <t>tgcagttcagagttcaggctttcaggcaccgtgtgtgtctttgtgttgtacaccctgggcaatg</t>
  </si>
  <si>
    <t>tgcagttcagagttcaggctttcaggcaccgtgtttgtctttgtgttgtacaccctgggcaatg</t>
  </si>
  <si>
    <t>tgcagttcagagttcctgttaaattcacaaagctacttgtatcaattagattgctgaaaccaac</t>
  </si>
  <si>
    <t>tgcagttcagagttcctgttaaattcacaaagctacttgtatctattagattgctgaaaccaac</t>
  </si>
  <si>
    <t>tgcagttcagagtttcacactagctaggacagcagaaacagagccgcagaaacagaggaggaga</t>
  </si>
  <si>
    <t>tgcagttcagagtttcacactagctaggacagcagaaacagagccgcagaaacagaggagggga</t>
  </si>
  <si>
    <t>tgcagttcagatcgaaacagcggtctcgctgcaagttttctggcgagagattctttgctgggcc</t>
  </si>
  <si>
    <t>tgcagttcagttcgaaacagcggtctcgctgcaagttttctggcgagagattctttgctgggcc</t>
  </si>
  <si>
    <t>tgcagttcagatctcagagtcgcccaggtctgcaacggcgaggggacgggagaaaagtcgcagg</t>
  </si>
  <si>
    <t>tgcagttcagatttcagagtcgcccaggtctgcaacggcgaggggacgggagaaaagtcgcagg</t>
  </si>
  <si>
    <t>tgcagttcagatgggacgacggtcactgatgtctccctgtcttctaggagccttcaggggccca</t>
  </si>
  <si>
    <t>tgcagttctgatgggacgacggtcactgatgtctccctgtcttctaggagccttcaggggccca</t>
  </si>
  <si>
    <t>tgcagttcagattgatggcgtccatggtcactgtcgtccccctgatgttcttgaacacgacatt</t>
  </si>
  <si>
    <t>tgcagttcagcttgatggcgtccatggtcactgtcgtccccctgatgttcttgaacacgacatt</t>
  </si>
  <si>
    <t>tgcagttcagcactacaggcaagctactagctggtgttattctggcatcacaaacacgctgcaa</t>
  </si>
  <si>
    <t>tgcagttcagcactacaggcaagctgctagctggtgttattctggcatcacaaacacgctgcaa</t>
  </si>
  <si>
    <t>tgcagttcagcagccccattcacgtgtgtggagtgttctcaagttcagttcatcttctacctct</t>
  </si>
  <si>
    <t>tgcagttcagcagccccattcacgtgtgttgagtgttctcaagttcagttcatcttctacctct</t>
  </si>
  <si>
    <t>tgcagttcagcatctggtggaatcattttcatccctgtttgagcagccaacaacattacctcct</t>
  </si>
  <si>
    <t>tgcagttcagcatctggtggaatcattttcatccctgtttgagtagccaacaacattacctcct</t>
  </si>
  <si>
    <t>tgcagttcagcattcagcactacctacaatgtagttctacactgctatcactaagtagatcagc</t>
  </si>
  <si>
    <t>tgcagttcagcattcagcactacctacaatgtagttctgcactgctatcactaagtagatcagc</t>
  </si>
  <si>
    <t>tgcagttcagccttatccattttctgagactgtcagtgatcagtcatatcttactttcaatcgc</t>
  </si>
  <si>
    <t>tgcagttcagccttatccattttctgagactgtgagtgatcagtcatatcttactttcaatcgc</t>
  </si>
  <si>
    <t>tgcagttcaggaaccaatccaagctacacttaatccccttacttgtaactctcatatacctagg</t>
  </si>
  <si>
    <t>tgcagttcaggaaccaatccaagctacacttaatccccttatttgtaactctcatatacctagg</t>
  </si>
  <si>
    <t>tgcagttcaggagctgacgccaagaggcatcgaggccaaaccccgaaggcacaacaaggcttca</t>
  </si>
  <si>
    <t>tgcagttcaggagctgatgccaagaggcatcgaggccaaaccccgaaggcacaacaaggcttca</t>
  </si>
  <si>
    <t>tgcagttcaggattggagccgaggaggatggaaagggggccgttgaagattcggtgacgggtga</t>
  </si>
  <si>
    <t>tgcagttcaggattggagccgaggaggatggaaatggggccgttgaagattcggtgacgggtga</t>
  </si>
  <si>
    <t>tgcagttcaggcacctggagaagatcatcagggatgccgtggagagcctcaagagcagaggcta</t>
  </si>
  <si>
    <t>tgcagttcaggcccctggagaagatcatcagggatgccgtggagagcctcaagagcagaggcta</t>
  </si>
  <si>
    <t>tgcagttcaggcgacggtctccaaactgcccaaattcctggctccgtatcacttgcccagcaac</t>
  </si>
  <si>
    <t>tgcagttcaggcgacggtctccaaactgcccgaattcctggctccgtatcacttgcccagcaac</t>
  </si>
  <si>
    <t>tgcagttcagtagcagccccgttcggagcccagccagatacacacggcagacgacgacgccccg</t>
  </si>
  <si>
    <t>tgcagttcagtagcggccccgttcggagcccagccagatacacacggcagacgacgacgccccg</t>
  </si>
  <si>
    <t>tgcagttcagtatatatgtgcatctctatcttgttttcaagtaagtgattagcctaataactca</t>
  </si>
  <si>
    <t>tgcagttcagtatatctgtgcatctctatcttgttttcaagtaagtgattagcctaataactca</t>
  </si>
  <si>
    <t>tgcagttcagtggaaccaaacaacagtcagatctatttccaatgatgcaaatgtacacatggca</t>
  </si>
  <si>
    <t>tgcagttcagtggaaccaaacaacagtcagatctatttccaattatgcaaatgtacacatggca</t>
  </si>
  <si>
    <t>tgcagttcagtgtacagttttgggaagtatttgtttattaattaattattgttttgttatgttt</t>
  </si>
  <si>
    <t>tgcagttcagtgtacagttttgggaagtatttgtttatttattaattattgttttgttatgttt</t>
  </si>
  <si>
    <t>tgcagttcagttacattggaagttattttttagctactaaaaattgacggctcaatgcaaagaa</t>
  </si>
  <si>
    <t>tgcagttcagttacattggaagttattttttagctactaaaaattgactgctcaatgcaaagaa</t>
  </si>
  <si>
    <t>tgcagttcagttacattggaagttattttttagctactaaaaattgactgctcaaagaattaac</t>
  </si>
  <si>
    <t>tgcagttcagttacattggcagttattttttagctactaaaaattgactgctcaaagaattaac</t>
  </si>
  <si>
    <t>tgcagttcatacaagcaggatcattctgtgtttcaaaggtgcagttttcaagaaccaaatgttg</t>
  </si>
  <si>
    <t>tgcagttcatacaggcaggatcattctgtgtttcaaaggtgcagttttcaagaaccaaatgttg</t>
  </si>
  <si>
    <t>tgcagttcatatatatctcccagcctgaatttaaatggaataacaaggaattaaagaacgtggg</t>
  </si>
  <si>
    <t>tgcagttcatatatatctcccagcctgaatttaaatggaataacaaggaattaaagaatgtggg</t>
  </si>
  <si>
    <t>tgcagttcatatctgggcactaccgttgtgttggcgtcagggttactacgtgattggtgatcgt</t>
  </si>
  <si>
    <t>tgcagttcatatctgggcactactgttgtgttggcgtcagggttactacgtgattggtgatcgt</t>
  </si>
  <si>
    <t>tgcagttcatatgagcctccagtctcctctctgtaatggtaaaagcctgaaaggaacaaatcat</t>
  </si>
  <si>
    <t>tgcagttcatatgagcctccagtctcctctctgtaatggtaaaagcctgcaaggaacaaatcat</t>
  </si>
  <si>
    <t>tgcagttcatcagactgccacggcgcgtgcatgggttggttgcacacgacacggcacaccccac</t>
  </si>
  <si>
    <t>tgcagttcatcagactgccacggcgtgtgcatgggttggttgcacacgacacggcacaccccac</t>
  </si>
  <si>
    <t>tgcagttcatcagattttgcggcagtctgtactaattctcggaaatgccgcttcttctttttga</t>
  </si>
  <si>
    <t>tgcagttcatcagattttgcggcagtttgtactaattctcggaaatgccgcttcttctttttga</t>
  </si>
  <si>
    <t>tgcagttcatcataataattgggtggaatgactggggagaggggaagggacacgacgaggatac</t>
  </si>
  <si>
    <t>tgcagttcattataataattgggtggaatgactggggagaggggaagggacacgacgaggatac</t>
  </si>
  <si>
    <t>tgcagttcatccacctcggcatcccactccccgagggcgagggcgagggcgaggacctcgtcgc</t>
  </si>
  <si>
    <t>tgcagttcatccacctcggcatcccgctccccgagggcgagggcgagggcgaggacctcgtcgc</t>
  </si>
  <si>
    <t>tgcagttcatctcggaggggccatgggatatccacgacgaagtcgacctcgagttcctgggcaa</t>
  </si>
  <si>
    <t>tgcagttcatctcggaggggccatgggatatccacgacgaggtcgacctcgagttcctgggcaa</t>
  </si>
  <si>
    <t>tgcagttcatcttgatggcatgcttggtgacggttgtccctctaatgttcttgaagacaacatt</t>
  </si>
  <si>
    <t>tgcagttcatcttgatggcatgcttggtgatggttgtccctctaatgttcttgaagacaacatt</t>
  </si>
  <si>
    <t>tgcagttcatcttgcctaacatcaattcttgatttctttggagcatgcaatgcaccattgacct</t>
  </si>
  <si>
    <t>tgcagttcatcttgcctaacatcaattcttgatttctttggagcatgcaatgcaccattggcct</t>
  </si>
  <si>
    <t>tgcagttcatgaaacgaagtcaaattagaacgtggctagtgatcaatatgccgtgccctaaaca</t>
  </si>
  <si>
    <t>tgcagttcatgaaacgaagtcaatttagaacgtggctagtgatcaatatgccgtgccctaaaca</t>
  </si>
  <si>
    <t>tgcagttcatggatcggcaaggcgaaggcgccacccctcctcgatcgctgcctgtttaggcgat</t>
  </si>
  <si>
    <t>tgcagttcatggatcggcaaggcgcaggcgccacccctcctcgatcgctgcctgtttaggcgat</t>
  </si>
  <si>
    <t>tgcagttcatggcaaaggactcggtgcgggagagcgtgtcgagcgcgtcggagaacctctcctc</t>
  </si>
  <si>
    <t>tgcagttcatggcaacggactcggtgcgggagagcgtgtcgagcgcgtcggagaacctctcctc</t>
  </si>
  <si>
    <t>tgcagttcatgtgtctccctccccacaggtcacgtcacgctgacgcactcggttcctccgatcc</t>
  </si>
  <si>
    <t>tgcagttcatgtgtctccctccccacaggtcacgtcacgctgacgcactgggttcctccgatcc</t>
  </si>
  <si>
    <t>tgcagttcattcatgcttcatgggcaccagtgaccgacactggatgttttgttttgtagacgat</t>
  </si>
  <si>
    <t>tgcagttcgttcatgcttcatgggcaccagtgaccgacactggatgttttgttttgtagacgat</t>
  </si>
  <si>
    <t>tgcagttcattcggaaacttgacagtacagtgttcactagtgaggaaaagttgcaagtcatgca</t>
  </si>
  <si>
    <t>tgcagttcattcggaaacttgacagtacagtgttcacttgtgaggaaaagttgcaagtcatgca</t>
  </si>
  <si>
    <t>tgcagttcatttaaattgcaagaaactttcactcaagtaggaaattctaaaacttttactctag</t>
  </si>
  <si>
    <t>tgcagttcattttaattgcaagaaactttcactcaagtaggaaattctaaaacttttactctag</t>
  </si>
  <si>
    <t>tgcagttcatttcctacccctgccaataggaaagtccacaagcaaaatctgcaataagttagca</t>
  </si>
  <si>
    <t>tgcagttcatttcctacccctgccaataggaaagtccacatgcaaaatctgcaataagttagca</t>
  </si>
  <si>
    <t>tgcagttcatttcttgaaaatatgtgtacgtgcgtcggacaatgatccagcgcctatcccctcc</t>
  </si>
  <si>
    <t>tgcagttcatttcttgaaaatatgtgtacgtgcgtcgggcaatgatccagcgcctatcccctcc</t>
  </si>
  <si>
    <t>tgcagttccaacaaaattctgagaatttctagagcaaaagagccaacaatgcaaaactcagaat</t>
  </si>
  <si>
    <t>tgcagttccaacaaaattctgagaatttctagagcaaaagagccaacaatgcaaaactcagatt</t>
  </si>
  <si>
    <t>tgcagttccaaccaacgaggagcaagatgacaagagtaagagggggaaagtttctatgctgcgt</t>
  </si>
  <si>
    <t>tgcagttccaaccaacgaggagcaagatgacaagagtaagagggggaaagtttctatgctgtgt</t>
  </si>
  <si>
    <t>tgcagttccaagagcatgactgtcagaatttacttgtcgaaggcttggaccgcttgctgctgag</t>
  </si>
  <si>
    <t>tgcagttccaggagcatgactgtcagaatttacttgtcgaaggcttggaccgcttgctgctgag</t>
  </si>
  <si>
    <t>tgcagttccaagtgggtaacatggtgctgcttaaactgcaaccttacactcagtcttctatcgc</t>
  </si>
  <si>
    <t>tgcagttccaagtgggtgacatggtgctgcttaaactgcaaccttacactcagtcttctatcgc</t>
  </si>
  <si>
    <t>tgcagttccaatccattccatcccacacaacaccaagcgcgcgagagcaccaagccactgcccc</t>
  </si>
  <si>
    <t>tgcagttccaatccattccatcccacgcaacaccaagcgcgcgagagcaccaagccactgcccc</t>
  </si>
  <si>
    <t>tgcagttccaatgcttgcagtggtttgaaacctttgtgtgactgtctgaaattatgcagagaag</t>
  </si>
  <si>
    <t>tgcagttccagtgcttgcagtggtttgaaacctttgtgtgactgtctgaaattatgcagagaag</t>
  </si>
  <si>
    <t>tgcagttccaatgtatcaacatgtttcaccgcaggtactgaacaggcagttctataacaaggga</t>
  </si>
  <si>
    <t>tgcagttccaatgtatcaacatgtttcaccgcaggtactgagcaggcagttctataacaaggga</t>
  </si>
  <si>
    <t>tgcagttccacatgagcagatgcgatatgtgcactttccgaggcctgtcacttacgacaggtaa</t>
  </si>
  <si>
    <t>tgcagttccacatgagcagatgcgatatgtgcattttccgaggcctgtcacttacgacaggtaa</t>
  </si>
  <si>
    <t>tgcagttccaccaccatgacgaacgagatctaggtcgcttcggctagaggcctactcctccgcc</t>
  </si>
  <si>
    <t>tgcagttccaccaccatgatgaacgagatctaggtcgcttcggctagaggcctactcctccgcc</t>
  </si>
  <si>
    <t>tgcagttccaccagcaccagttgggacggcgacgtgaaacagaagcagcagcggctgccaatga</t>
  </si>
  <si>
    <t>tgcagttccaccagcaccagttgggacggcgacgtgaagcagaagcagcagcggctgccaatga</t>
  </si>
  <si>
    <t>tgcagttccaccatcagtcaggccgcagcgacaattcagtgtatgtctcgcgttgcttgcttac</t>
  </si>
  <si>
    <t>tgcagttccatcatcagtcaggccgcagcgacaattcagtgtatgtctcgcgttgcttgcttac</t>
  </si>
  <si>
    <t>tgcagttccacctggctgcgccgacgaccgccccgcgaactcgatcaggtgcagcgcctgcacc</t>
  </si>
  <si>
    <t>tgcagttccacctggctgcgccgacgatcgccccgcgaactcgatcaggtgcagcgcctgcacc</t>
  </si>
  <si>
    <t>tgcagttccacgccacgcaggcaagcacggctcagtcgctccgcagccctgaagcaggggcaga</t>
  </si>
  <si>
    <t>tgcagttccacgccacgcaggcacgcacggctcagtcgctccgcagccctgaagcaggggcaga</t>
  </si>
  <si>
    <t>tgcagttccacgccacgcaggcacggctcagccgccctgaagcagagcttcggattttaatttt</t>
  </si>
  <si>
    <t>tgcagttccacgccacgcaggcacggctcagtcgccctgaagcagagcttcggattttaatttt</t>
  </si>
  <si>
    <t>tgcagttccactagcacctgtagcacttcatttcgccattcggatcggtcattggcctacacgc</t>
  </si>
  <si>
    <t>tgcagttccactagcacctgtagcacttcatttcggcattcggatcggtcattggcctacacgc</t>
  </si>
  <si>
    <t>tgcagttccagagttgattcgtggttgggcaaagatggcaacaacgcgagaggcgagggcggca</t>
  </si>
  <si>
    <t>tgcagttccagagttgattcgtggttgggcaaagatggcaacaacgcgagaggcgatggcggca</t>
  </si>
  <si>
    <t>tgcagttccagcatagttgacatagaattcataagccttatcctcattcagaaaaaccatccca</t>
  </si>
  <si>
    <t>tgcagttccagcatagttgacatagaattcataagccttatcgtcattcagaaaaaccatccca</t>
  </si>
  <si>
    <t>tgcagttccaggaagtatcaccatgctgtagagccaaatatttcagtaaatgatttcaatgaac</t>
  </si>
  <si>
    <t>tgcagttccaggaagtatcaccatgctgtagagccaaatatttcagtaaatgatttcgatgaac</t>
  </si>
  <si>
    <t>tgcagttccaggagatctggtggccagggtgggccccagggggttggtttcgttggagtagcac</t>
  </si>
  <si>
    <t>tgcagttccaggagatctggtggccagggtgggccccagggggttggtttcgttggagtagcat</t>
  </si>
  <si>
    <t>tgcagttccaggtacaatgttttggttctcgatgtgaatcagctggtcatttttgcatactcca</t>
  </si>
  <si>
    <t>tgcagttcctggtacaatgttttggttctcgatgtgaatcagctggtcatttttgcatactcca</t>
  </si>
  <si>
    <t>tgcagttccataaaataattttgaattttatcactttgattatttgttatctacatatgctttg</t>
  </si>
  <si>
    <t>tgcagttccataaaataattttgaattttgtcactttgattatttgttatctacatatgctttg</t>
  </si>
  <si>
    <t>tgcagttccatccatcaaacaaataaaataaagcacgctgcttacgcaatccgatttcttctgc</t>
  </si>
  <si>
    <t>tgcagttccatccatcaaacaaataaaataaagcacgctgcttacgcaatccgatttcttttgc</t>
  </si>
  <si>
    <t>tgcagttccatgatcaggctgctccagcacatccacatcagcttcagaacttgagaacaatcaa</t>
  </si>
  <si>
    <t>tgcagttccatgatcaggctgctccagcgcatccacatcagcttcagaacttgagaacaatcaa</t>
  </si>
  <si>
    <t>tgcagttccatttagcacttctgtaggttttctatgcaaaacaaacggacagaacctaatcacg</t>
  </si>
  <si>
    <t>tgcagttccatttagcacttctgtaggttttctatgcaaaacaaacggacagagcctaatcacg</t>
  </si>
  <si>
    <t>tgcagttccatttaggctgatgcaactaccagatgtataccaggttctcctagaaaggtttggt</t>
  </si>
  <si>
    <t>tgcagttccatttaggctgatgcaactaccagatgtataccaggttgtcctagaaaggtttggt</t>
  </si>
  <si>
    <t>tgcagttcccaactcaagtgtgaaataccctctaccacagtacaaaagcaacattgcccttgct</t>
  </si>
  <si>
    <t>tgcagttcccaactcaagtgtgaaataccctctaccacagtacgaaagcaacattgcccttgct</t>
  </si>
  <si>
    <t>tgcagttcccaccgtgagtgtcgttcaggttccatctatttgagcatatgcatatcgccatacc</t>
  </si>
  <si>
    <t>tgcagttcccaccgtgagtgtcgttcaggttccatctatttgagcatatgcatatcgccatgcc</t>
  </si>
  <si>
    <t>tgcagttcccactccagaagctgccgagagagcctgcggattacacgcatctcgctgccgccgc</t>
  </si>
  <si>
    <t>tgcagttcccagtccagaagctgccgagagagcctgcggattacacgcatctcgctgccgccgc</t>
  </si>
  <si>
    <t>tgcagttcccatagatcacagcctgctcctatccgatctaggtttggtttattgaggggaaatc</t>
  </si>
  <si>
    <t>tgcagttcccatagatcacagtctgctcctatccgatctaggtttggtttattgaggggaaatc</t>
  </si>
  <si>
    <t>tgcagttcccatcaggtagatagacttgtagatcttgccataatagggtggaccactcactgtc</t>
  </si>
  <si>
    <t>tgcagttcccatcaggtagatagacttgtagatcttgccatattagggtggaccactcactgtc</t>
  </si>
  <si>
    <t>tgcagttccccaaggtcatcaagcctcgccccgctcgcccgctgtggaccaccatctgcatcga</t>
  </si>
  <si>
    <t>tgcagttccccaaggtcatcaagcctcgccccgctcgcctgctgtggaccaccatctgcatcga</t>
  </si>
  <si>
    <t>tgcagttcccgccaccaacagatccagcgtactcgccaattggatcgtcgcatccgcgagaccg</t>
  </si>
  <si>
    <t>tgcagttcccgccaccaacagatccagcgtgctcgccaattggatcgtcgcatccgcgagaccg</t>
  </si>
  <si>
    <t>tgcagttccctatttcacagtaagtactcgctgaacccgattctgcctaaatattgcaacaatt</t>
  </si>
  <si>
    <t>tgcagttccctatttcacagtaagtactcgctgaacccgattctgccttaatattgcaacaatt</t>
  </si>
  <si>
    <t>tgcagttccctccaaaaggaagtcgacccttctacagatatttagcccccaaagatcattgaag</t>
  </si>
  <si>
    <t>tgcagttccctcctaaaggaagtcgacccttctacagatatttagcccccaaagatcattgaag</t>
  </si>
  <si>
    <t>tgcagttccctctcaccaacgagatagtcagcgccgtcattttcgtaagatcgtcagatcgatg</t>
  </si>
  <si>
    <t>tgcagttccctctcaccaacgagatagtcagcaccgtcattttcgtaagatcgtcagatcgatg</t>
  </si>
  <si>
    <t>tgcagttccgactggacaacaactccatctccaggtgcttggactgcggcttatcaaattcttc</t>
  </si>
  <si>
    <t>tgcagttccgactggacaacaactccgtctccaggtgcttggactgcggcttatcaaattcttc</t>
  </si>
  <si>
    <t>tgcagttccgagcaaaaataaatgtcaaaattcacattctcaatggtacatgtgcactccacat</t>
  </si>
  <si>
    <t>tgcagttccgagcaaaaataaatgtcaaaattcacattctcaatggtacatgtgcattccacat</t>
  </si>
  <si>
    <t>tgcagttccgatggatccagctcgagaacccgaccattgttgccgccctagagcggttgctctt</t>
  </si>
  <si>
    <t>tgcagttccgatggatccagctcgagaacccgatcattgttgccgccctagagcggttgctctt</t>
  </si>
  <si>
    <t>tgcagttccgcatccagcacctccttacttccctcccagtgccacctggcctccttccagcatt</t>
  </si>
  <si>
    <t>tgcagttccgcatcccgcacctccttacttccctcccagtgccacctggcctccttccagcatt</t>
  </si>
  <si>
    <t>tgcagttccgcatgctaccaaaatgtatgggttcagtcgttttctcatggcgtctggcgttaac</t>
  </si>
  <si>
    <t>tgcagttccgcatgcttccaaaatgtatgggttcagtcgttttctcatggcgtctggcgttaac</t>
  </si>
  <si>
    <t>tgcagttccgtccgtcgagcagccacgacacgacggtgacgacgacgaacgcgggagcgccgaa</t>
  </si>
  <si>
    <t>tgcagttccgtccgtcgagtagccacgacacgacggtgacgacgacgaacgcgggagcgccgaa</t>
  </si>
  <si>
    <t>tgcagttccgttaacgttggtgaaggttgatgggcaatacagtagctagtagcttttacagtaa</t>
  </si>
  <si>
    <t>tgcagttcggttaacgttggtgaaggttgatgggcaatacagtagctagtagcttttacagtaa</t>
  </si>
  <si>
    <t>tgcagttccgtttccgtgcataaacccaaaactatcgtttcagccagatacgactcttttcgtt</t>
  </si>
  <si>
    <t>tgcagttccgtttccgtgcataaacccaaaactatcgtttcagccagatacgacttttttcgtt</t>
  </si>
  <si>
    <t>tgcagttcctaaggccatcagtgaactcaccttgcagtgaattgtttgacagatcaagatatga</t>
  </si>
  <si>
    <t>tgcagttcctaaggccatctgtgaactcaccttgcagtgaattgtttgacagatcaagatatga</t>
  </si>
  <si>
    <t>tgcagttcctaccagcctaatatatcatccaaccttcatcaagaggcaccagtctaggttaaca</t>
  </si>
  <si>
    <t>tgcagttcctaccagcctaatatatcatccaactttcatcaagaggcaccagtctaggttaaca</t>
  </si>
  <si>
    <t>tgcagttcctactcctaacggagctggagaaaaggcccaattacaagagaaaaaggaaagagac</t>
  </si>
  <si>
    <t>tgcagttcctattcctaacggagctggagaaaaggcccaattacaagagaaaaaggaaagagac</t>
  </si>
  <si>
    <t>tgcagttcctagcaagtggttcgactggctccatctcgccgagttctggtataaccccacctag</t>
  </si>
  <si>
    <t>tgcagttcctagcaagtggttcgactggctccatctcgccgagttctggtataaccccacctgg</t>
  </si>
  <si>
    <t>tgcagttcctagtacccccctccactgcaccgcacccaatggactcgtatgccgaaaaaaaaaa</t>
  </si>
  <si>
    <t>tgcagttcctagtacccccctccactgcactgcacccaatggactcgtatgccgaaaaaaaaaa</t>
  </si>
  <si>
    <t>tgcagttcctagtacccccctccactgcaccgcacccaatggactcgtatgcgggcggcaaaac</t>
  </si>
  <si>
    <t>tgcagttcctagtacccccctccactgcactgcacccaatggactcgtatgcgggcggcaaaac</t>
  </si>
  <si>
    <t>tgcagttcctcaccaacgcctgcgtcgtcctcttcttggtccagagcgtcgaccgcatcgtgct</t>
  </si>
  <si>
    <t>tgcagttcctcaccaacgcctgcgtcgtcctcttcttggtccagagcgtcgatcgcatcgtgct</t>
  </si>
  <si>
    <t>tgcagttcctcccaggaatgaccagatgcaactgtacgagccgtcaaagtaaatccaggaggtc</t>
  </si>
  <si>
    <t>tgcagttcctcccaggaatgaccagctgcaactgtacgagccgtcaaagtaaatccaggaggtc</t>
  </si>
  <si>
    <t>tgcagttcctcctacaagtgtgcatgcccgcacgcttgggtggcctcatggtccagccacacgt</t>
  </si>
  <si>
    <t>tgcagttcctcctacaagtgtgcatgcccgcacgcttgggtggcctcatggtccagccacatgt</t>
  </si>
  <si>
    <t>tgcagttcctctaccgcacccagaaggagctcgccgcatgtacgtcggtcatcgccacttcctc</t>
  </si>
  <si>
    <t>tgcagttcctctaccgcacccagaaggagctcgccgcatgtacgtcggtcatcgccacttcttc</t>
  </si>
  <si>
    <t>tgcagttcctctgaaacgaggagtttgtcatacagtgcggcgatgccaggattacccttggcaa</t>
  </si>
  <si>
    <t>tgcagttcctctgaaacgaggagtttgtcatacagtgcggcgatgccaggattacccttggcga</t>
  </si>
  <si>
    <t>tgcagttcctgaactggggtttgagtcgtctcggtgtgttgcctagactgcgaacgggagaaga</t>
  </si>
  <si>
    <t>tgcagttcctgaactggggtttgagtcgtctcggtgtgttgcctagcctgcgaacgggagaaga</t>
  </si>
  <si>
    <t>tgcagttcctgatcttcaagaacacctggccaggaaagtaagaacaaagtcacagaataatcct</t>
  </si>
  <si>
    <t>tgcagttcctgatcttcaagaacacctggccaggaaagtaagaacaaagtcacagaattatcct</t>
  </si>
  <si>
    <t>tgcagttcctgctgacagcacagtgatacaaggctgggcaaaaatacaccacaccaaactaacc</t>
  </si>
  <si>
    <t>tgcagttgctgctgacagcacagtgatacaaggctgggcaaaaatacaccacaccaaactaacc</t>
  </si>
  <si>
    <t>tgcagttcctggacctagacagggagaagaagaagatcgacatgcaggtcacccgcgacggcta</t>
  </si>
  <si>
    <t>tgcagttcctggacctggacagggagaagaagaagatcgacatgcaggtcacccgcgacggcta</t>
  </si>
  <si>
    <t>tgcagttcctggcccaagctggtatgcaaaaacgcaagacccacccaccatgggcccataactg</t>
  </si>
  <si>
    <t>tgcagttcctggcccaagctggtatgcagaaacgcaagacccacccaccatgggcccataactg</t>
  </si>
  <si>
    <t>tgcagttcctgggccaggcccagcggctccagaatctcggtttcctcgccgccgccgcgctcca</t>
  </si>
  <si>
    <t>tgcagttcctgggccaggcccagcggctccagaatcttggtttcctcgccgccgccgcgctcca</t>
  </si>
  <si>
    <t>tgcagttcctggggctccaggatgagcacagccctgttcctgtccacacagaccagctggtaag</t>
  </si>
  <si>
    <t>tgcagttcctggggctccatgatgagcacagccctgttcctgtccacacagaccagctggtaag</t>
  </si>
  <si>
    <t>tgcagttcctgtagaagggagacgcaggagacgctcctcggcgacatgggcgggagccgaaaaa</t>
  </si>
  <si>
    <t>tgcagttcctgtagaagggagacgcaggagacgctcctcggcggcatgggcgggagccgaaaaa</t>
  </si>
  <si>
    <t>tgcagttcctgttgaacaacctatttttcaacattttgctacttgttcagggcatttttattcc</t>
  </si>
  <si>
    <t>tgcagttcctgttgaacaacctatttttcaacattttgctacttgttcagggcctttttattcc</t>
  </si>
  <si>
    <t>tgcagttccttgccatgctcccagacatccgccccaaagtcagggtgatcgcagaagtcggcaa</t>
  </si>
  <si>
    <t>tgcagttccttgccatgctcccagatatccgccccaaagtcagggtgatcgcagaagtcggcaa</t>
  </si>
  <si>
    <t>tgcagttccttgccccgcggatcggtgaggagttatttaatgattggtgggaacgaatccaaac</t>
  </si>
  <si>
    <t>tgcagttccttgccccgcggatcggtgaggagttatttaatgattggtgggaacgaatctaaac</t>
  </si>
  <si>
    <t>tgcagttccttgctccttacttatcatatttttactccacttgtcttgttcgattcaattaaac</t>
  </si>
  <si>
    <t>tgcagttccttgctccttacttatcatatttttacttcacttgtcttgttcgattcaattaaac</t>
  </si>
  <si>
    <t>tgcagttccttgcttcagtaagaaagtactagcatcgagtccctgcttgattcactcagtgcca</t>
  </si>
  <si>
    <t>tgcagttccttgcttcagtaagaaagtactagcatcgagtccctgcttgattcactcagtgtca</t>
  </si>
  <si>
    <t>tgcagttcctttgttcttaattgcttttggtcctaccttctggttctaggtaatatactaatat</t>
  </si>
  <si>
    <t>tgcagttcctttgttcttaattgcttttggtcctaccttctggttctgggtaatatactaatat</t>
  </si>
  <si>
    <t>tgcagttcgaaaacaagagtacccgtgggtcttgctctcgcaccccgcgcacgtgagttttgcg</t>
  </si>
  <si>
    <t>tgcagttcgaaaacaagagtacccgtgggtcttgctctcgcaccccgcgcacgtgagttttgct</t>
  </si>
  <si>
    <t>tgcagttcgaagaatccatctttgcatgcatgattttgtaacatgcatggactcacaatattgc</t>
  </si>
  <si>
    <t>tgcagttcgaagcatccatctttgcatgcatgattttgtaacatgcatggactcacaatattgc</t>
  </si>
  <si>
    <t>tgcagttcgaatcccaacccccttcacagaatgttagcacacccaattattcccccaagtgctg</t>
  </si>
  <si>
    <t>tgcagttcgaatcccaacccccttcacagaatgttagcacacccatttattcccccaagtgctg</t>
  </si>
  <si>
    <t>tgcagttcgacaaggtctgacgacattacagtatgagtctcaaaattaccaggtccctgacact</t>
  </si>
  <si>
    <t>tgcagttcgacaaggtctgacgacattacagtatgggtctcaaaattaccaggtccctgacact</t>
  </si>
  <si>
    <t>tgcagttcgacagcaacgaattcaggcctctgccatcgccagagctggtggactcgtcgagcct</t>
  </si>
  <si>
    <t>tgcagttcgacagcaacgaattcaggcctcttccatcgccagagctggtggactcgtcgagcct</t>
  </si>
  <si>
    <t>tgcagttcgacctgcacctggggtccaattactgggaaaccgtctacccgcaaccacggagaaa</t>
  </si>
  <si>
    <t>tgcagttcgacctgcacctggggtccaattactgggaaaccgtctacccgcatccacggagaaa</t>
  </si>
  <si>
    <t>tgcagttcgacctggaggcgtcgcgactcgggttcagctcctcgctgctcttcaggcagaccac</t>
  </si>
  <si>
    <t>tgcagttcgacctggaggcgtcgcggctcgggttcagctcctcgctgctcttcaggcagaccac</t>
  </si>
  <si>
    <t>tgcagttcgagaagcacgcgggggtcgagtcgaagaaccagaacggtcacattctgctccccaa</t>
  </si>
  <si>
    <t>tgcagttcgagtagcacgcgggggtcgagtcgaagaaccagaacggtcacattctgctccccaa</t>
  </si>
  <si>
    <t>tgcagttcgaggaagtggagcgcatgctggaaaggaacgactacaagccctggaagaggtacca</t>
  </si>
  <si>
    <t>tgcagttcgaggaagtggagcggatgctggaaaggaacgactacaagccctggaagaggtacca</t>
  </si>
  <si>
    <t>tgcagttcgaggactccaggaccatatatagatgcttcaaactctacttatcttaatgttacta</t>
  </si>
  <si>
    <t>tgcagttcgaggactccaggaccatatatagatgcttcaaactctacttatcttaatgttactg</t>
  </si>
  <si>
    <t>tgcagttcgagtattgtgtgttagggtcgttcgctgatcctgcaagatctgcgatgatgttcat</t>
  </si>
  <si>
    <t>tgcagttcgagtattgtgtgttagggtcgttcactgatcctgcaagatctgcgatgatgttcat</t>
  </si>
  <si>
    <t>tgcagttcgatgggagcctaaccaggccgcgctagcccaattggcccaagtgacaagggtgaga</t>
  </si>
  <si>
    <t>tgcagtttgatgggagcctaaccaggccgcgctagcccaattggcccaagtgacaagggtgaga</t>
  </si>
  <si>
    <t>tgcagttcgattgttcagtccgttgattgattgtagataaattagatgaatgcggttttctttg</t>
  </si>
  <si>
    <t>tgcagttcgattgttcagtccgttgattgattgtagataaattagatgaatgtggttttctttg</t>
  </si>
  <si>
    <t>tgcagttcgcagcaattcaacacattgcctctatttgcttcagcaattgcaagtaaaatagcac</t>
  </si>
  <si>
    <t>tgcagttcgcagcaattcaacacattgcctctatttgcttcagcaattgcaagtaaagtagcac</t>
  </si>
  <si>
    <t>tgcagttcgccatgccaaaccttgtttgcccaaaattctccttcggctgtgaccatgtacagct</t>
  </si>
  <si>
    <t>tgcagttcgccatggcaaaccttgtttgcccaaaattctccttcggctgtgaccatgtacagct</t>
  </si>
  <si>
    <t>tgcagttcgccgcccaggtacaggacgactgggaggtggatgcctggagcagcagcggaggaag</t>
  </si>
  <si>
    <t>tgcagttcgccgcccaggtgcaggacgactgggaggtggatgcctggagcagcagcggaggaag</t>
  </si>
  <si>
    <t>tgcagttcgccgtgtgtacaatggaaatcttggatggggatggtcagacttcattccactcaag</t>
  </si>
  <si>
    <t>tgcagttcgccttgtgtacaatggaaatcttggatggggatggtcagacttcattccactcaag</t>
  </si>
  <si>
    <t>tgcagttcgcctagctgaagatacatgttttgtttaggatcctagattaggatttcctgttcct</t>
  </si>
  <si>
    <t>tgcagttcgcctcgctgaagatacatgttttgtttaggatcctagattaggatttcctgttcct</t>
  </si>
  <si>
    <t>tgcagttcgcgacaccgattgaagaccaaacccgaccatggccctcgccctcgcgccagccaag</t>
  </si>
  <si>
    <t>tgcagttcgcgacaccgattgaagaccaaacccgaccatggcccttgccctcgcgccagccaag</t>
  </si>
  <si>
    <t>tgcagttcgcgcagctgatgggcatggcggacgggctgtcgctgagcctccgcaacgccgaaaa</t>
  </si>
  <si>
    <t>tgcagttcgcgcagctgatgggcatggcggacgggctgtctctgagcctccgcaacgccgaaaa</t>
  </si>
  <si>
    <t>tgcagttcgcgcggcagcgacggtgccacggactccctctcggcaacccgcttggcctgcccga</t>
  </si>
  <si>
    <t>tgcagttcgcgcggcagtgacggtgccacggactccctctcggcaacccgcttggcctgcccga</t>
  </si>
  <si>
    <t>tgcagttcgcgctgtgtactcaaacactcttcggcatctttctttccataagttccaggctcaa</t>
  </si>
  <si>
    <t>tgcagttcgcgctgtgtactcaaacactcttcggcatctttctttccgtaagttccaggctcaa</t>
  </si>
  <si>
    <t>tgcagttcgcggcgaacatccccaaccacgagctgcgcatcatcgcaaaggccaaccaccgtta</t>
  </si>
  <si>
    <t>tgcagttcgcggcgaacatccccaaccacgagctgcgcatcatcgcagaggccaaccaccgtta</t>
  </si>
  <si>
    <t>tgcagttcgctggctgctcactgatcctttagagcaagtatcgtaaggctgagtcagcccgcta</t>
  </si>
  <si>
    <t>tgcagttcgctggctgctcactgatcctttagagcaagtattgtaaggctgagtcagcccgcta</t>
  </si>
  <si>
    <t>tgcagttcggatgggcatgctactgtaagcaagagacttgggcattgcaggagcattaactatg</t>
  </si>
  <si>
    <t>tgcagttcggatgggcatgctactgtaagcatgagacttgggcattgcaggagcattaactatg</t>
  </si>
  <si>
    <t>tgcagttcggcacgcacaatgagtaacaggaagggacgaaagcgaagcgcgcggccgtggcggc</t>
  </si>
  <si>
    <t>tgcagttcggcgcgcacaatgagtaacaggaagggacgaaagcgaagcgcgcggccgtggcggc</t>
  </si>
  <si>
    <t>tgcagttcggcacgctcagccgtcatttgcctttgcccatccagcctcgttcgccagttgcaac</t>
  </si>
  <si>
    <t>tgcagttcggcacgctcagccgtcatttgcctttgcccatccagcttcgttcgccagttgcaac</t>
  </si>
  <si>
    <t>tgcagttcggccgcgcgcgcagggacttcgtgctgcaatcccacggcggcgccgcgtacaaggt</t>
  </si>
  <si>
    <t>tgcagttcggccgcgcgcgcagggacttcgtgctgcaatcccacggcggcgccgcgtaccaggt</t>
  </si>
  <si>
    <t>tgcagttcggcgacgacgagttcgggcacatgctggtgaacatcctgaagcaaaacaacgtgaa</t>
  </si>
  <si>
    <t>tgcagttcggcgacgatgagttcgggcacatgctggtgaacatcctgaagcaaaacaacgtgaa</t>
  </si>
  <si>
    <t>tgcagttcggcgcctccatctttgaccactccactagcagattcatgtttgaggtttactttgg</t>
  </si>
  <si>
    <t>tgcagttcggcgcctccatctttggccactccactagcagattcatgtttgaggtttactttgg</t>
  </si>
  <si>
    <t>tgcagttcggcgggaagcttcgcggcaacctgcacgccgctaacggaatcgccaaggaacctaa</t>
  </si>
  <si>
    <t>tgcagttcggcgggaagcttcgcggcaacctgcacgccgctaacggagtcgccaaggaacctaa</t>
  </si>
  <si>
    <t>tgcagttcggctacgcggggttccacgtggtatcgcggctggcgctcaacatgggcatcagcat</t>
  </si>
  <si>
    <t>tgcagttcggctacgcggggttccacgtggtgtcgcggctggcgctcaacatgggcatcagcat</t>
  </si>
  <si>
    <t>tgcagttcgggactgtctatgctgagctgatcaatggagtcctggtaaagtttcttcctgaccg</t>
  </si>
  <si>
    <t>tgcagttcgggactgtctatgctgagctgatcaatggagtcctggtaaggtttcttcctgaccg</t>
  </si>
  <si>
    <t>tgcagttcgggctcctactcatcttcttcgacctgttgccagttgcctgttgggcgggcagctt</t>
  </si>
  <si>
    <t>tgcagttcgggctcctactcatcttcttcgatctgttgccagttgcctgttgggcgggcagctt</t>
  </si>
  <si>
    <t>tgcagttcgggctcctcctcatcttcttccacctgttgcctgttaggcgggcagcttgacaaag</t>
  </si>
  <si>
    <t>tgcagttcgggctcctcctcatcttcttccacctgttgcctgttaggcgggcagcttgacgaag</t>
  </si>
  <si>
    <t>tgcagttcggtacacccctacatgcatgacccaataggtggcacgtgcgagactgaaaaaacaa</t>
  </si>
  <si>
    <t>tgcagttcggtacacccctacatgcatggcccaataggtggcacgtgcgagactgaaaaaacaa</t>
  </si>
  <si>
    <t>tgcagttcggtcaactttgtaaatattaacaaacagtggagaagcgatcatggtcttgttagac</t>
  </si>
  <si>
    <t>tgcagtttggtcaactttgtaaatattaacaaacagtggagaagcgatcatggtcttgttagac</t>
  </si>
  <si>
    <t>tgcagttcggtgattggatgttggccaggggtgactcctagcgggcggccagtcctcgtgtccg</t>
  </si>
  <si>
    <t>tgcagttcggtgattggatgttggccaggggtgactcctagcgggcgggcagtcctcgtgtccg</t>
  </si>
  <si>
    <t>tgcagttcggtgcactttgtgcaatagcgcatctatgtgttcggtcaggttaatttgaaggttt</t>
  </si>
  <si>
    <t>tgcagttcgttgcactttgtgcaatagcgcatctatgtgttcggtcaggttaatttgaaggttt</t>
  </si>
  <si>
    <t>tgcagttcggttggttaacgttggtgaaggttgatgggcgatacagtagctagtagtagctctg</t>
  </si>
  <si>
    <t>tgcagttcggttggttaacgttggtgaaggttgatgggcgatacagtagctagtagtagctttg</t>
  </si>
  <si>
    <t>tgcagttcgtaaccaagttcgtgacttactgggagtccagcgggttgattttgaggctaagtat</t>
  </si>
  <si>
    <t>tgcagttcgtaatcaagttcgtgacttactgggagtccagcgggttgattttgaggctaagtat</t>
  </si>
  <si>
    <t>tgcagttcgtacgtggtagtggtacggaagcctaaagtgggtcaagttcagcgttgagtgatat</t>
  </si>
  <si>
    <t>tgcagttcgtacgtggtagtggtacggatgcctaaagtgggtcaagttcagcgttgagtgatat</t>
  </si>
  <si>
    <t>tgcagttcgtatcggtactgtatttacgtatatggactcaaacatacatttgattcggcggttc</t>
  </si>
  <si>
    <t>tgcagttcgtatcggtactgtatttacgtatatggactcgaacatacatttgattcggcggttc</t>
  </si>
  <si>
    <t>tgcagttcgtcaaagaagcgataaattcccactcttgctcgttgttaacctcgaacatgttgaa</t>
  </si>
  <si>
    <t>tgcagttcgtcaaagaagcgataaattcccactcttgctcgttgttagcctcgaacatgttgaa</t>
  </si>
  <si>
    <t>tgcagttcgtcctatggacacccccaccaacgaaacatcccaaatcagtcagaatacaccctac</t>
  </si>
  <si>
    <t>tgcagttcgtcctatggacacccccacccacgaaacatcccaaatcagtcagaatacaccctac</t>
  </si>
  <si>
    <t>tgcagttcgtcggaacacccgtcgttggtccgtcgccgtcggagacgtaaactcccatcgtgtg</t>
  </si>
  <si>
    <t>tgcagttcgtcggaacacccgtcgttggtccgtcgccgtcggagacgtaagctcccatcgtgtg</t>
  </si>
  <si>
    <t>tgcagttcgtcttcctcgcggaaaccagatcgctctaggcggcggactcgaccgctgccctcgt</t>
  </si>
  <si>
    <t>tgcagttcgtcttcctcgcggaaaccagatcgctctcggcggcggactcgaccgctgccctcgt</t>
  </si>
  <si>
    <t>tgcagttcgtgaaccacgcgatcaggaacggcgtgaaggtcaagggctacttcacctggacgtt</t>
  </si>
  <si>
    <t>tgcagttcgtgaaccacgcgatcagggacggcgtgaaggtcaagggctacttcacctggacgtt</t>
  </si>
  <si>
    <t>tgcagttcgtgatcatgaagcttaaccctgtggaccgcctctccatcgtcaccttcgaaagcag</t>
  </si>
  <si>
    <t>tgcagttcgtgatcatgaagcttacccctgtggaccgcctctccatcgtcaccttcgaaagcag</t>
  </si>
  <si>
    <t>tgcagttcgtggaggagtacatgagcgccaccctcggcgacccgcagcgcccgctcctgctctc</t>
  </si>
  <si>
    <t>tgcagttcgtggaggagtacatgggcgccaccctcggcgacccgcagcgcccgctcctgctctc</t>
  </si>
  <si>
    <t>tgcagttcgtggaggagttcgaggagtcgctcggcctcggccagggctccacgcggctgtacgc</t>
  </si>
  <si>
    <t>tgcagttcgtggaggggttcgaggagtcgctcggcctcggccagggctccacgcggctgtacgc</t>
  </si>
  <si>
    <t>tgcagttcgttacacacacacacacacggtccaggggattcttgatgacacgatacgatacaac</t>
  </si>
  <si>
    <t>tgcagttcgttacacacacacacacgcggtccaggggattcttgatgacacgatacgatacaac</t>
  </si>
  <si>
    <t>tgcagttcgttacacacacacacacggtccaggggactcttgatgacacgatacgatacaacat</t>
  </si>
  <si>
    <t>tgcagttcgttacacacacacacacggtccaggggattcttgatgacacgatacgatacaacat</t>
  </si>
  <si>
    <t>tgcagttcgttacatattgcaaccacatataaatggtccaggggattcttcttgatgacacgat</t>
  </si>
  <si>
    <t>tgcagttcgttacatattgcaaccatatataaatggtccaggggattcttcttgatgacacgat</t>
  </si>
  <si>
    <t>tgcagttcgttcgttctctgcatgtagctatgcatgcagacttgcatccacagctagccactcc</t>
  </si>
  <si>
    <t>tgcagttcgttcgttctctgcatgtagctatgcatgcagacttgcatctacagctagccactcc</t>
  </si>
  <si>
    <t>tgcagttcgtttactcgctcggaaacgctacgcgcatgcagctcctgggagtcgacccgttgca</t>
  </si>
  <si>
    <t>tgcagttcgtttactcgctcggaaacgctacgcggatgcagctcctgggagtcgacccgttgca</t>
  </si>
  <si>
    <t>tgcagttcgtttcacgtgggacacacgacgatgacgatatcacgggaatcctttgcttgaacag</t>
  </si>
  <si>
    <t>tgcagttcgtttcatgtgggacacacgacgatgacgatatcacgggaatcctttgcttgaacag</t>
  </si>
  <si>
    <t>tgcagttctacaagaatttctcatcagagctgaaagatatcgtgtggaaagctgaatctgacgc</t>
  </si>
  <si>
    <t>tgcagttctacaagaatttctcatcagagctgaaagatatcgtgtggaaagcttaatctgacgc</t>
  </si>
  <si>
    <t>tgcagttctacgccactccagctagcagctgtaccaagcccgagaagacgaggagagtgacagc</t>
  </si>
  <si>
    <t>tgcagttctacgccgctccagctagcagctgtaccaagcccgagaagacgaggagagtgacagc</t>
  </si>
  <si>
    <t>tgcagttctacggcgatgataaggttcgatgacccattcaccgttgtctttctttctccctaat</t>
  </si>
  <si>
    <t>tgcagttctacggcgatgataaggttcgatgacccattcaccgttgtctttgtttctccctaat</t>
  </si>
  <si>
    <t>tgcagttctacttgcagtaaatctgacaaaatttatgtttccttcatgtcatagttgtatacaa</t>
  </si>
  <si>
    <t>tgcagttctacttgcagtaaatctgacataatttatgtttccttcatgtcatagttgtatacaa</t>
  </si>
  <si>
    <t>tgcagttctagaggactgcgtggaggtagcagtggttcagatttcaggtttgatgctgtggagc</t>
  </si>
  <si>
    <t>tgcagttctagaggactgcgtggaggtagcagtggttcagatttcaggtttgatgttgtggagc</t>
  </si>
  <si>
    <t>tgcagttctaggatattcagggtgtccttgaatgggtgtaaatggaaccgattgcgaaaatgct</t>
  </si>
  <si>
    <t>tgcagttctaggatattcagggtgtccttgaatgtgtgtaaatggaaccgattgcgaaaatgct</t>
  </si>
  <si>
    <t>tgcagttctatcgatcggtcagaatgcacgccgaagccatggtgtccaaccagccgatttggca</t>
  </si>
  <si>
    <t>tgcagttctatcgatcggtcagaatgcacgccgaggccatggtgtccaaccagccgatttggca</t>
  </si>
  <si>
    <t>tgcagttctatgaaataaattttctcctttttctttaaaagaattattgtctccagtacacaat</t>
  </si>
  <si>
    <t>tgcagttctatgaaataatttttctcctttttctttaaaagaattattgtctccagtacacaat</t>
  </si>
  <si>
    <t>tgcagttctcaccccatatgccttctctaagctacaagatgagcttgttgcatctgctgaatat</t>
  </si>
  <si>
    <t>tgcagttctcaccccatatgccttctctaagctacaagatgagcttgttgcgtctgctgaatat</t>
  </si>
  <si>
    <t>tgcagttctcagagcagagatgaggagaccgtctcaggggatgatgagccaaagctacgatgcg</t>
  </si>
  <si>
    <t>tgcagttctcagagcagagatgaggagatcgtctcaggggatgatgagccaaagctacgatgcg</t>
  </si>
  <si>
    <t>tgcagttctcagcccatatgccttctctaagctacaagatgagcttgttgcgtctgctcaatat</t>
  </si>
  <si>
    <t>tgcagttctcagcccatatgccttctctaagttacaagatgagcttgttgcgtctgctcaatat</t>
  </si>
  <si>
    <t>tgcagttctcatttgggagagatactgctttgcgaaggattcaattttttctctaaacgcaaga</t>
  </si>
  <si>
    <t>tgcagttctcatttgggagagatactgctttgcgaaggattcaattttttctctaaacgcagga</t>
  </si>
  <si>
    <t>tgcagttctccaaagactccaacctcatgcaaacctagcagtgcttgagataagaggttatcag</t>
  </si>
  <si>
    <t>tgcagttctccaaagactccaacctcatgcaaacctcgcagtgcttgagataagaggttatcag</t>
  </si>
  <si>
    <t>tgcagttctccttgctaccaagagcccatatgagtagtagcaccgcaccctttaccttctcagc</t>
  </si>
  <si>
    <t>tgcagttctccttgctaccaagagtccatatgagtagtagcaccgcaccctttaccttctcagc</t>
  </si>
  <si>
    <t>tgcagttctcgcccttgtacgcgtccaacagccttctaacctcagtcaacacctgcatgcatag</t>
  </si>
  <si>
    <t>tgcagttctcgcccttgtacgcgtccagcagccttctaacctcagtcaacacctgcatgcatag</t>
  </si>
  <si>
    <t>tgcagttctcgcccttgtaggcgtccagcagccttctaacctctgtcaacacctgcatgcatag</t>
  </si>
  <si>
    <t>tgcagttctcgcccttgtaggcgtccatcagccttctaacctctgtcaacacctgcatgcatag</t>
  </si>
  <si>
    <t>tgcagttctcgcgggcaatctgtcgagcacatggtgtgcaggcgctgcttagcagcagtgtgca</t>
  </si>
  <si>
    <t>tgcagttctcgcgggcaatctgtcgagcacatggtgtgcaggcgctgcttagcagcagtgtgga</t>
  </si>
  <si>
    <t>tgcagttctctcactctcctcgtatgggctcacatggtgggtcctaggcactgaattgcgcgga</t>
  </si>
  <si>
    <t>tgcagttctctcactctcctcgtatgggctcacatggtgggtcctaggcactgaattgcgtgga</t>
  </si>
  <si>
    <t>tgcagttctctcgccatgaaactggggtgacccatgtgttagtaacaggaggagctgggtatat</t>
  </si>
  <si>
    <t>tgcagttctctcgccatgaaattggggtgacccatgtgttagtaacaggaggagctgggtatat</t>
  </si>
  <si>
    <t>tgcagttctctcgtttagcaaacaatgaagataacttatttattatatacatacagttgcaacc</t>
  </si>
  <si>
    <t>tgcagttctctcgtttagcaaacaatgaagataacttatttattatatacatacagttgcagcc</t>
  </si>
  <si>
    <t>tgcagttctcttcagtgttggataggtcgtcctgctttgctatttaatagcaccatcgacatcg</t>
  </si>
  <si>
    <t>tgcagttctcttcagtgttggataggtcgtcctgctttgctatttgatagcaccatcgacatcg</t>
  </si>
  <si>
    <t>tgcagttctgaaatggaggtccgtcctcaggaaaaatgggaatatgaaatggagcaggaggcag</t>
  </si>
  <si>
    <t>tgcagttctgaaatggaggtctgtcctcaggaaaaatgggaatatgaaatggagcaggaggcag</t>
  </si>
  <si>
    <t>tgcagttctgaaattttggagccccacaacgctcaaatatgtaggcagacgcactaagttcgtg</t>
  </si>
  <si>
    <t>tgcagttctgaaattttggagccccacaacgctcatatatgtaggcagacgcactaagttcgtg</t>
  </si>
  <si>
    <t>tgcagttctgaatggccaccgttctaataataattataatgatacaaaaacgtgaaaataaaaa</t>
  </si>
  <si>
    <t>tgcagttctgaatggccaccgttctaataataattataatgatgcaaaaacgtgaaaataaaaa</t>
  </si>
  <si>
    <t>tgcagttctgaattttctggtgaacacaatcacctgagctcctctgaattcataattcaccatg</t>
  </si>
  <si>
    <t>tgcagttctgaattttctggtgaacacgatcacctgagctcctctgaattcataattcaccatg</t>
  </si>
  <si>
    <t>tgcagttctgagacaggacctgcaaccaaatcggcgtttgaattggtagctgcgtgcctgtgcc</t>
  </si>
  <si>
    <t>tgcagttctgagacaggacctgcaaccaaatcggcgtttgaattggtcgctgcgtgcctgtgcc</t>
  </si>
  <si>
    <t>tgcagttctgataaagctcttatttagttgtgctatattctttttcgtcagtgtccagtgtcat</t>
  </si>
  <si>
    <t>tgcagttctgataaagttcttatttagttgtgctatattctttttcgtcagtgtccagtgtcat</t>
  </si>
  <si>
    <t>tgcagttctgatccttcgtgcacctaccactacatgtccctacgtaacacatgagtagtagtaa</t>
  </si>
  <si>
    <t>tgcagttctgatcctttgtgcacctaccactacatgtccctacgtaacacatgagtagtagtaa</t>
  </si>
  <si>
    <t>tgcagttctgcaacctgtgaatcagcatggtcatatgtatgtccagaaccactggagaacctgc</t>
  </si>
  <si>
    <t>tgcagttctgcaacctgtgaatcagcatggtcatatgtatgtgcagaaccactggagaacctgc</t>
  </si>
  <si>
    <t>tgcagttctgcacaggcagcgtgctagtagcaagcaacgttcagtggtgcatataaaaaaaact</t>
  </si>
  <si>
    <t>tgcagttctgcacaggcagcgtgctagtagcaagcaacgttcggtggtgcatataaaaaaaact</t>
  </si>
  <si>
    <t>tgcagttctgcacatccagcagcaaccgatggtgtacagcctagtggcggcgggggggcctcat</t>
  </si>
  <si>
    <t>tgcagttctgcacatctagcagcaaccgatggtgtacagcctagtggcggcgggggggcctcat</t>
  </si>
  <si>
    <t>tgcagttctgcacatccagcagcaaccgatggtgtacagcctagtggcggcggtgggtcctcct</t>
  </si>
  <si>
    <t>tgcagttctgcacatctagcagcaaccgatggtgtacagcctagtggcggcggtgggtcctcct</t>
  </si>
  <si>
    <t>tgcagttctgcacccatccccgtcttgtggagttgtgggtacgcgcgtgttcagagttcctgat</t>
  </si>
  <si>
    <t>tgcagttctgcacccgtccccgtcttgtggagttgtgggtacgcgcgtgttcagagttcctgat</t>
  </si>
  <si>
    <t>tgcagttctgcactccgacaatcagcagtctgcactccgatctccagatgccagggtccgctcc</t>
  </si>
  <si>
    <t>tgcagttctgcattccgacaatcagcagtctgcactccgatctccagatgccagggtccgctcc</t>
  </si>
  <si>
    <t>tgcagttctgccaaacgtaggaaccttcttggagtcctatgattgatcaaatgcgagatgcatg</t>
  </si>
  <si>
    <t>tgcagttctgccaaacgtaggaaccttctttgagtcctatgattgatcaaatgcgagatgcatg</t>
  </si>
  <si>
    <t>tgcagttctgcccttgtatgagtggaagtggaataacactacgtcacacacaacagccgccgtt</t>
  </si>
  <si>
    <t>tgcagttctgcccttgtatgagtggaagtggaataacactacgtcacacacaatagccgccgtt</t>
  </si>
  <si>
    <t>tgcagttctgcgaattgtgtgttcttccaagtgtctgaattcctagcctaggaagttcagactt</t>
  </si>
  <si>
    <t>tgcagttctgcgcattgtgtgttcttccaagtgtctgaattcctagcctaggaagttcagactt</t>
  </si>
  <si>
    <t>tgcagttctgcgcatttgtgttttcttccaagtgtccgaattcctggcctaggaagttcagagc</t>
  </si>
  <si>
    <t>tgcagttctgcgcatttgtgttttcttccaagtgtctgaattcctggcctaggaagttcagagc</t>
  </si>
  <si>
    <t>tgcagttctgcgcggcggagttctggcacacgtcgctcgtgcaccgcaccaccgccattgtggt</t>
  </si>
  <si>
    <t>tgcagttctgcgcggcggagttctggcacacgtcgctcgtgcaccgtaccaccgccattgtggt</t>
  </si>
  <si>
    <t>tgcagttctgcggcggagttggccactgccttcccctcgtcaccacccaaatccatgtagaaca</t>
  </si>
  <si>
    <t>tgcagttctgtggcggagttggccactgccttcccctcgtcaccacccaaatccatgtagaaca</t>
  </si>
  <si>
    <t>tgcagttctgcgggtaggagccgtcgtcgcggttggcccagaggccgtggatcccgaagtccgc</t>
  </si>
  <si>
    <t>tgcagttctgcgggtaggagccgtcgtcgcggttgggccagaggccgtggatcccgaagtccgc</t>
  </si>
  <si>
    <t>tgcagttctgcgggtaggagccgtcgtcgcggttgggccacaggccgtggatcccaaagtccgc</t>
  </si>
  <si>
    <t>tgcagttctgcgggtaggagccgtcgtcgcggttgggccacaggccgtggatcccaaagtctgc</t>
  </si>
  <si>
    <t>tgcagttctgctacctcggcaaacccatcggcggtcagctgatgagcacgtcgtttggctccaa</t>
  </si>
  <si>
    <t>tgcagttctgctacctcggcaaacccatcggcggtcagttgatgagcacgtcgtttggctccaa</t>
  </si>
  <si>
    <t>tgcagttctgctactgcgttttctttcactggaaggaaggaataacgcagacgtcagggactga</t>
  </si>
  <si>
    <t>tgcagttctgctactgcgttttctttcactggaaggaaggaataacgcagacgtcggggactga</t>
  </si>
  <si>
    <t>tgcagttctgctatcagaaagctcaatagctaaagcaggatataaaaagttggcactgtgcatc</t>
  </si>
  <si>
    <t>tgcagttctgctatcagaaagctcaatagctaaagcaggatataaaaagttggcattgtgcatc</t>
  </si>
  <si>
    <t>tgcagttctgctcaaggccaaggaagaactgtcaaagcgcatggtgaaacacacagagaccatc</t>
  </si>
  <si>
    <t>tgcagttctgctcaaggccaaggaagaactgtcaaagcgcatggtgaaacacatagagaccatc</t>
  </si>
  <si>
    <t>tgcagttctgctgctgttcatcatcttgttgtgtttttgccagtagcgtgttaattagcaggat</t>
  </si>
  <si>
    <t>tgcagttctgctgctgttcatcatcttgttgtgtttttgctagtagcgtgttaattagcaggat</t>
  </si>
  <si>
    <t>tgcagttctgcttcgcaccagtggagctgaagctcgaacgctggaggcctggtcacctggaaca</t>
  </si>
  <si>
    <t>tgcagttctgcttcgcacccgtggagctgaagctcgaacgctggaggcctggtcacctggaaca</t>
  </si>
  <si>
    <t>tgcagttctgcttcgcctagtttcccttgttcacagctacattgggcagttctgaaatcaatgc</t>
  </si>
  <si>
    <t>tgcagttctgcttcgcctagtttcccttgttcacatctacattgggcagttctgaaatcaatgc</t>
  </si>
  <si>
    <t>tgcagttctggccagacatctatctcgcgcgcgttgtcacaccccatggactcctcccatctac</t>
  </si>
  <si>
    <t>tgcagttctggccagacatctatctcgcgcgcgttgtcacacctcatggactcctcccatctac</t>
  </si>
  <si>
    <t>tgcagttctggctgctgccgctgccactgccacaccacccgccagcttggttggctacttgccg</t>
  </si>
  <si>
    <t>tgcagttctggctgctgccgctgccactgccacaccacccgccagcttggttggttacttgccg</t>
  </si>
  <si>
    <t>tgcagttctgtaccttatttttcatctacttcccctgactatgaccactcttgaaattttcgaa</t>
  </si>
  <si>
    <t>tgcagttctgtaccttatttttcatctacttcccctgactatgaccattcttgaaattttcgaa</t>
  </si>
  <si>
    <t>tgcagttctgtccagaactttactgatgtgtacctacggcttcctggcataccaacaaatggcc</t>
  </si>
  <si>
    <t>tgcagttctgtccagaactttactgatgtgtacttacggcttcctggcataccaacaaatggcc</t>
  </si>
  <si>
    <t>tgcagttctgtgataatccgagttgctacgagcaccgagtacatgccgtatgtacgtgatgcat</t>
  </si>
  <si>
    <t>tgcagttctgtgataatccgagttgctacgagcactgagtacatgccgtatgtacgtgatgcat</t>
  </si>
  <si>
    <t>tgcagttctgttatctgtgggaattcttgaagcaaaatttaattacatcattcatcagctgtgt</t>
  </si>
  <si>
    <t>tgcagttctgttatttgtgggaattcttgaagcaaaatttaattacatcattcatcagctgtgt</t>
  </si>
  <si>
    <t>tgcagttctgttgcattgtgttttcagaaaaaaggtctttcattattatgcttgcagaaatgca</t>
  </si>
  <si>
    <t>tgcagttttgttgcattgtgttttcagaaaaaaggtctttcattattatgcttgcagaaatgca</t>
  </si>
  <si>
    <t>tgcagttcttaaactctagcaaagatcgaacgacacgttgcatgtctccgacgcgtcggtttgc</t>
  </si>
  <si>
    <t>tgcagttcttaaactctagcaaagatcggacgacacgttgcatgtctccgacgcgtcggtttgc</t>
  </si>
  <si>
    <t>tgcagttcttaatttgtacacaacggccatggcattcccacgtccctaacactacattatacac</t>
  </si>
  <si>
    <t>tgcagttcttaatttgtacacaacggccatggcattcccacgtccctaacactacattgtacac</t>
  </si>
  <si>
    <t>tgcagttcttactggcagaccttatattcattagaagcagatgtcaacacaagcacatcaattg</t>
  </si>
  <si>
    <t>tgcagttcttactggcagaccttatattcattagaagcagatgtcaacacgagcacatcaattg</t>
  </si>
  <si>
    <t>tgcagttcttagttattcttagcatttcttgattctatctgttcgatttcactcagctcaccgt</t>
  </si>
  <si>
    <t>tgcagttcttagttattcttagcatttcttgattctatctgttcgatttcactcagctcatcgt</t>
  </si>
  <si>
    <t>tgcagttcttcaatagaaactctcttgtgaatcatatatattttttgtttacttactccaaagc</t>
  </si>
  <si>
    <t>tgcagttcttcaatagaaactctcttgtgaatcatatattttttttgtttacttactccaaagc</t>
  </si>
  <si>
    <t>tgcagttcttcagcacgccaccgctgccgtgcgacctctcggcgctccccgtcgtggtggagga</t>
  </si>
  <si>
    <t>tgcagttcttcagcacgccgccgctgccgtgcgacctctcggcgctccccgtcgtggtggagga</t>
  </si>
  <si>
    <t>tgcagttcttcagcacgccgccgctgccgtgagacctctcgccgatccccgtcgtgtacaaggg</t>
  </si>
  <si>
    <t>tgcagttcttcagcacgccgccgctgccgtgcgacctctcgccgatccccgtcgtgtacaaggg</t>
  </si>
  <si>
    <t>tgcagttcttcagcacgccgccgctgccgtgcgacctctcggagctccccgtcgtgtacaagga</t>
  </si>
  <si>
    <t>tgcagttcttcagcatgccgccgctgccgtgcgacctctcggagctccccgtcgtgtacaagga</t>
  </si>
  <si>
    <t>tgcagttcttcagtaaattcaattgttcagtgactgcacttcttcagactcagacattccaaaa</t>
  </si>
  <si>
    <t>tgcagttcttcagtaaattcaattgttcagtgactgcacttcttcagactcagacgttccaaaa</t>
  </si>
  <si>
    <t>tgcagttcttcctgatctcaccttgtgaccctgtcagtggtgagatgctgcccatattcaccat</t>
  </si>
  <si>
    <t>tgcagttcttcctgatctcaccttgtgactctgtcagtggtgagatgctgcccatattcaccat</t>
  </si>
  <si>
    <t>tgcagttcttcctgatctccccctgcggccccgtcagcggcgagatgttgcccatcttcaccat</t>
  </si>
  <si>
    <t>tgcagttcttcctgatctccccctgcggccccgtcagcggcgagatgttgcccatgttcaccat</t>
  </si>
  <si>
    <t>tgcagttcttcctgatctcgccattgacgacggtgagcggcgagatgttgcccatcttgaccat</t>
  </si>
  <si>
    <t>tgcagttcttcctgatctcgccattggcgacggtgagcggcgagatgttgcccatcttgaccat</t>
  </si>
  <si>
    <t>tgcagttcttctatctgggcacccctgttgtgttcctcttgcagaatgcagattcgtcaggtta</t>
  </si>
  <si>
    <t>tgcagttcttctatctgggcactcctgttgtgttcctcttgcagaatgcagattcgtcaggtta</t>
  </si>
  <si>
    <t>tgcagttcttcttctactctcagcaattgtcaattgcaaagaaagacccgacccatggtgctac</t>
  </si>
  <si>
    <t>tgcagttcttcttctactctcagcaattgtcaattgcaaagaaagacccgacccatggtgctgc</t>
  </si>
  <si>
    <t>tgcagttcttgaaagaagcaaccaccaaaatgccacctgcgagaacatagcaccatataaactc</t>
  </si>
  <si>
    <t>tgcagttcttgaaagaagcaaccaccaaaatgccacctgcgagaacatagcaccatatatactc</t>
  </si>
  <si>
    <t>tgcagttcttgagatcgacactttgggtacatacacaatgtgctatgaagccctcaagtatctg</t>
  </si>
  <si>
    <t>tgcagttcttgagatcgacactttgggtacatacacgatgtgctatgaagccctcaagtatctg</t>
  </si>
  <si>
    <t>tgcagttcttgatgacttctcgttgcttgatttttcatgttccccacttcctcgtactgattaa</t>
  </si>
  <si>
    <t>tgcagttcttgatgacttctcgttgcttgatttttcatgttccccacttcctcgtactgattag</t>
  </si>
  <si>
    <t>tgcagttcttgcacctcgactactgccctagagtcatcctcgtgctccccttgtacaagtatat</t>
  </si>
  <si>
    <t>tgcagttcttgcacctcgattactgccctagagtcatcctcgtgctccccttgtacaagtatat</t>
  </si>
  <si>
    <t>tgcagttcttgcacgagatcagcagatcctggacatgttgctccactggcagacgccgtcgagg</t>
  </si>
  <si>
    <t>tgcagttcttgcacgagatcagcagatcctggacatgttgttccactggcagacgccgtcgagg</t>
  </si>
  <si>
    <t>tgcagttcttgcatagacttttttttcaacagtgtctcctctcttttctacgtgacatgtaagt</t>
  </si>
  <si>
    <t>tgcagttcttgcatagagttttttttcaacagtgtctcctctcttttctacgtgacatgtaagt</t>
  </si>
  <si>
    <t>tgcagttcttgcggaggaacgagtaggcgtagttgatggcaaacgtcttgaggaaattcgagtt</t>
  </si>
  <si>
    <t>tgcagttcttgcggaggaacgagtaggcgtagttgatggcgaacgtcttgaggaaattcgagtt</t>
  </si>
  <si>
    <t>tgcagttcttgcggatctccccgtcggagcccgtgagcaggatgttccccatcttgatcatgga</t>
  </si>
  <si>
    <t>tgcagttcttgcggatctccccgtcggagcccgtgagcgggatgttccccatcttgatcatgga</t>
  </si>
  <si>
    <t>tgcagttcttggaatggtttcggtctcaaaggggctgaggcctgagaaggggcccgaagagaac</t>
  </si>
  <si>
    <t>tgcagttcttggaatggtttcggtctcaaaggggctgaggcctgagatggggcccgaagagaac</t>
  </si>
  <si>
    <t>tgcagttcttggccagagttgcttcattaggttctcgaccgctttctcggcttcagaaagtact</t>
  </si>
  <si>
    <t>tgcagttcttggcctgagttgcttcattaggttctcgaccgctttctcggcttcagaaagtact</t>
  </si>
  <si>
    <t>tgcagttcttggcgttgtacttagtacccaggcaccaagtactgggcggtgcccagcaggcaga</t>
  </si>
  <si>
    <t>tgcagttcttggcgttgtacttagtacccaggcaccaagtactgggtggtgcccagcaggcaga</t>
  </si>
  <si>
    <t>tgcagttcttgtagcctcaccaggacacatcgccagctagctactccatgtctccattgtggct</t>
  </si>
  <si>
    <t>tgcagttcttgtagcctcaccaggacgcatcgccagctagctactccatgtctccattgtggct</t>
  </si>
  <si>
    <t>tgcagttcttgttgctaccctgctgtcagtaatgcacggtagtgccagtatatcacgtgccatc</t>
  </si>
  <si>
    <t>tgcagttcttgttgctaccctgctgtcagtaatgcacggtagtgccagtatatcgcgtgccatc</t>
  </si>
  <si>
    <t>tgcagttcttgtttattggtgggtcttcagctccctgttagaatcactactcacttcattgcat</t>
  </si>
  <si>
    <t>tgcagttcttgtttattggtgggtcttcagctccctgttagaatcactcctcacttcattgcat</t>
  </si>
  <si>
    <t>tgcagttctttagaaatattttcttttcttatgtagcatcgaatgtttggtctattataaaggg</t>
  </si>
  <si>
    <t>tgcagttctttagaaatattttctttttttatgtagcatcgaatgtttggtctattataaaggg</t>
  </si>
  <si>
    <t>tgcagttctttgaacttgaactattgcttggaggtcactagccactactggattcaggcgcttt</t>
  </si>
  <si>
    <t>tgcagttctttgaacttgaactattgcttggaggtcactggccactactggattcaggcgcttt</t>
  </si>
  <si>
    <t>tgcagttctttgaggaacggtaaaagctggagttccatggaaatctgctgcaaacatcacaggc</t>
  </si>
  <si>
    <t>tgcagttctttgaggaacggtaaaagctggagttccatggaaatctgctgcaaacgtcacaggc</t>
  </si>
  <si>
    <t>tgcagttctttggcctcaagaacctcggggacacaattagtttttgctggcccttgacaaaaca</t>
  </si>
  <si>
    <t>tgcagttctttggcctcaagaacctcggggacacaattagttttttctggcccttgacaaaaca</t>
  </si>
  <si>
    <t>tgcagttctttggtccatgcatgtttcttaatcaccctacgctactacgatggattcagatagg</t>
  </si>
  <si>
    <t>tgcagttctttggttcatgcatgtttcttaatcaccctacgctactacgatggattcagatagg</t>
  </si>
  <si>
    <t>tgcagttcttttcgatctcttcaccccttgtcacgcacgcctcgacggggcgcggcggccgtgg</t>
  </si>
  <si>
    <t>tgcagttcttttcgatctcttcaccccttgtcacgcccgcctcgacggggcgcggcggccgtgg</t>
  </si>
  <si>
    <t>tgcagttgaaaagctcagtcatgaagcagagcaaattgtatagtatgaatcaagagctaaatat</t>
  </si>
  <si>
    <t>tgcagttgaaaagctcagtcatgaagcggagcaaattgtatagtatgaatcaagagctaaatat</t>
  </si>
  <si>
    <t>tgcagttgaaaagttcagtagttacagttcagaccatgcagtcctgactcccccgcccttctgt</t>
  </si>
  <si>
    <t>tgcagttgaaaagttcagtagttccagttcagaccatgcagtcctgactcccccgcccttctgt</t>
  </si>
  <si>
    <t>tgcagttgaaaatcccactccaattcttcctgggacgcctgcattgctaccttctgttcaggct</t>
  </si>
  <si>
    <t>tgcagttgaaaatcccactccaattcttcctgggacgcctgcattgctaccttctgttcgggct</t>
  </si>
  <si>
    <t>tgcagttgaaaatgtgacaaaggtaagaaactgcttgttagagacaaagaacttaaccaaattc</t>
  </si>
  <si>
    <t>tgcagttgaaaatgtgacaaaggtaagaaactgcttgttagagacaaagaacttaaccgaattc</t>
  </si>
  <si>
    <t>tgcagttgaaacaccgcgcggggaagacgcaatccgccttgacgtggttgctcgccagacaatt</t>
  </si>
  <si>
    <t>tgcagttgagacaccgcgcggggaagacgcaatccgccttgacgtggttgctcgccagacaatt</t>
  </si>
  <si>
    <t>tgcagttgaaacttgaaaggcagcggattagctagctttggcgccaaatgttggacttgagatc</t>
  </si>
  <si>
    <t>tgcagttgaaacttgaaaggcagcggattagctagctttggcgccaaatgtttgacttgagatc</t>
  </si>
  <si>
    <t>tgcagttgaaaggcgagacacggctagggctagagagagtaggagtcgtcggagtagacagcag</t>
  </si>
  <si>
    <t>tgcagttgaaaggcgagacacggctagggctagagagagtaggagtcgtcggagtagatagcag</t>
  </si>
  <si>
    <t>tgcagttgaaatttgtaaatttgtaatacatccatattatcatatagaagaacaatacccatgg</t>
  </si>
  <si>
    <t>tgcagttgaaatttgtaaatttgtaatacatccatattatcatatagaataacaatacccatgg</t>
  </si>
  <si>
    <t>tgcagttgaacagcagcgacttgcgccacaccgtcagcgacgtcgcctcctcctcctcgccgcc</t>
  </si>
  <si>
    <t>tgcagttgaacagcagcgatttgcgccacaccgtcagcgacgtcgcctcctcctcctcgccgcc</t>
  </si>
  <si>
    <t>tgcagttgaaccccaatcaccaactctatagtcagtcgccacggcataaccattaacaataata</t>
  </si>
  <si>
    <t>tgcagttgaaccccaatcaccaactctatagtcagtcgccacggcataaccattgacaataata</t>
  </si>
  <si>
    <t>tgcagttgaagagtagtttatttttcaacgttgctggcagaccataataagatgaactaatgat</t>
  </si>
  <si>
    <t>tgcagttgaagagtagtttatttttcaacgttgctggcaggccataataagatgaactaatgat</t>
  </si>
  <si>
    <t>tgcagttgaagatttgatcagctattgccgtcactgctggcctattctcctctggagttacaaa</t>
  </si>
  <si>
    <t>tgcagttgaagatttgatcagctattgccgtcactgctggcctattctcctctggagttacaag</t>
  </si>
  <si>
    <t>tgcagttgaagccgctccccccgcctctacgccgccgactcattgacgccaaatacccgcgaac</t>
  </si>
  <si>
    <t>tgcagttgaagccgctccccccgcctctacgccgccgactctttgacgccaaatacccgcgaac</t>
  </si>
  <si>
    <t>tgcagttgaagtgtttaataactgagcaatgcaatgcaatttgatggtgccacgccatgcgcac</t>
  </si>
  <si>
    <t>tgcagttgaagtgtttaataactgagcaatgcaatgcaatttgatggtgccacgccatgcgcgc</t>
  </si>
  <si>
    <t>tgcagttgaagtgtttaataactgagcaatgcagtgcaatttgatggtgcatgcagggcgccat</t>
  </si>
  <si>
    <t>tgcagttgaagtgtttaataactgagcaatggagtgcaatttgatggtgcatgcagggcgccat</t>
  </si>
  <si>
    <t>tgcagttgaataccaagtactggtgcgtcagcgactcagcgctgtgtactaccaagtacgtagc</t>
  </si>
  <si>
    <t>tgcagttgaataccaagtactggtgcgtcagcgactcagcgttgtgtactaccaagtacgtagc</t>
  </si>
  <si>
    <t>tgcagttgaatccagcaggcacggtttccccgtgatcagggcagggcaggactgggcatcatga</t>
  </si>
  <si>
    <t>tgcagttgaatccagcaggcatggtttccccgtgatcagggcagggcaggactgggcatcatga</t>
  </si>
  <si>
    <t>tgcagttgacagaggcaacactgaggtctataaaattagtttccacataacaccactgaagtta</t>
  </si>
  <si>
    <t>tgcagttgacagaggcaacactgaggtctataaaattagtttccccataacaccactgaagtta</t>
  </si>
  <si>
    <t>tgcagttgaccaggaaggacatgacctaggtgccactttgttggtttacacaacaaggcctgac</t>
  </si>
  <si>
    <t>tgcagttgaccaggaaggacatgacctaggtgccactttgttggtttacacaacgaggcctgac</t>
  </si>
  <si>
    <t>tgcagttgacgacacttctttaaactacttggcagcatctttcttctctccttttctgaggtgt</t>
  </si>
  <si>
    <t>tgcagttgacgacacttctttaaactacttggcagcatctttcttctctgcttttctgaggtgt</t>
  </si>
  <si>
    <t>tgcagttgacgacgacgatgtcgatgactccagggctgatgcccgtcttggcgaacaggtcgtc</t>
  </si>
  <si>
    <t>tgcagttgacgacgacgatgtcgatggctccagggctgatgcccgtcttggcgaacaggtcgtc</t>
  </si>
  <si>
    <t>tgcagttgacgcccgttgacgcagtgtgatgtgcctgcttgtttgccatggtgcattattattg</t>
  </si>
  <si>
    <t>tgcagttgacgcccgttgacgcagtgtgatgtgcctgcttgtttggcatggtgcattattattg</t>
  </si>
  <si>
    <t>tgcagttgacgggacgcaggaaagccgcgctgctaaggtactagccaaaaagccttgtgctgag</t>
  </si>
  <si>
    <t>tgcagttgacgggacgcaggaaagccgcgctgctaaggtactagccaaaaggccttgtgctgag</t>
  </si>
  <si>
    <t>tgcagttgactcgttgaccctcacgttcagcaacgggcagtcagagagggcgagggcggagggt</t>
  </si>
  <si>
    <t>tgcagttgactcgttgaccctcacgttcaggaacgggcagtcagagagggcgagggcggagggt</t>
  </si>
  <si>
    <t>tgcagttgactcttggcagcagggaccatgagagatacactagctagtagtgatgtgtaactat</t>
  </si>
  <si>
    <t>tgcagttgactcttggcagcatggaccatgagagatacactagctagtagtgatgtgtaactat</t>
  </si>
  <si>
    <t>tgcagttgactggaaggctgcgccaaccatcgccaccaaagccagcagagatgctagaggcttc</t>
  </si>
  <si>
    <t>tgcagttgactggaaggctgcgccaaccatcgccaccagagccagcagagatgctagaggcttc</t>
  </si>
  <si>
    <t>tgcagttgactttgctcgtctctttcttgttgggctttaattacttggaatatctcgtgggctg</t>
  </si>
  <si>
    <t>tgcagttgactttgctcgtctctttcttgttgggctttaattacttggaatatctcgtgggttg</t>
  </si>
  <si>
    <t>tgcagttgagaaccctgcacagcttcttcctcgaacccttatccatctctggatgcacctgtta</t>
  </si>
  <si>
    <t>tgcagttgagaaccctgcacagcttcttcctcgaacccttgtccatctctggatgcacctgtta</t>
  </si>
  <si>
    <t>tgcagttgagagatggtggaggcataaatgcagtgcgtactaaattgaattggattggcatgga</t>
  </si>
  <si>
    <t>tgcagttgagagatggtggaggcataagtgcagtgcgtactaaattgaattggattggcatgga</t>
  </si>
  <si>
    <t>tgcagttgagcacgaccgcttcttcgtacaaagatgcagcagggaacgacagcatcatcgcttc</t>
  </si>
  <si>
    <t>tgcagttgagcacgaccgcttcttcgtacaaagatgcagcagggaacgacatcatcatcgcttc</t>
  </si>
  <si>
    <t>tgcagttgagcactcccaagaagccaagatgcttcagtgtgcagcctgaacttgctgcacttgc</t>
  </si>
  <si>
    <t>tgcagttgagcactcccaagaagccaagatgcttcagtgtgcagcctgaacttgcttcacttgc</t>
  </si>
  <si>
    <t>tgcagttgagcccacacaaccatcttctgggcctgttgtgcttaaccctatgatgccattttgg</t>
  </si>
  <si>
    <t>tgcagttgagcccacacaactatcttctgggcctgttgtgcttaaccctatgatgccattttgg</t>
  </si>
  <si>
    <t>tgcagttgagcctaatctcccccgcggaacccgtgagcgggctgatgttcccgagcctgaccat</t>
  </si>
  <si>
    <t>tgcagttgagcctgatctcccccgcggaacccgtgagcgggctgatgttcccgagcctgaccat</t>
  </si>
  <si>
    <t>tgcagttgagcgactaaacgaaggctgcctacttcatcagaaggtccgacgcgcatcctagtta</t>
  </si>
  <si>
    <t>tgcagttgagcgactaaacgaaggctgcctacttcatcagaaggtccgacgcgcatcctggtta</t>
  </si>
  <si>
    <t>tgcagttgaggcaagcaagctcgtctgaaactccaaacggtgatgaaatgtagtagggttgtag</t>
  </si>
  <si>
    <t>tgcagttgaggcaagcaagctcgtctgaaactccaaatggtgatgaaatgtagtagggttgtag</t>
  </si>
  <si>
    <t>tgcagttgaggcgagagaggagcaagctaaagagaggcagcaactgggaagggaacagagattt</t>
  </si>
  <si>
    <t>tgcagttgaggcgagagaggagcaagctaaagagaggcagcagctgggaagggaacagagattt</t>
  </si>
  <si>
    <t>tgcagttgagttcgtgtttgcattaggatcaccaccatgtggtgacgaatagttcataaacagc</t>
  </si>
  <si>
    <t>tgcagttgagttcgtgtttgcattaggatcaccaccatgtggtgacgaatagttcataaactgc</t>
  </si>
  <si>
    <t>tgcagttgagtttcgagatacaagtctactttgctgttattctatgagaaatctagacaaaatt</t>
  </si>
  <si>
    <t>tgcagttgagtttcgagatacaagtctactttgctgttattctatgagaaatctagacaaagtt</t>
  </si>
  <si>
    <t>tgcagttgatccatggacctgggacgccagtgagcaaaattgtagattttgaggattccagaat</t>
  </si>
  <si>
    <t>tgcagttgatccatggacctgggacgccattgagcaaaattgtagattttgaggattccagaat</t>
  </si>
  <si>
    <t>tgcagttgatcggccgtggtggaatatgccgtgcgctgctgagctgcatcacgcttcacgcgtg</t>
  </si>
  <si>
    <t>tgcagttgatcggccgtggtggaatatgccgtgcgctgctgtgctgcatcacgcttcacgcgtg</t>
  </si>
  <si>
    <t>tgcagttgatcgtcatcctttccttaacatgcatgataggtttgctgcgtgtcaggtgttgtgt</t>
  </si>
  <si>
    <t>tgcagttggtcgtcatcctttccttaacatgcatgataggtttgctgcgtgtcaggtgttgtgt</t>
  </si>
  <si>
    <t>tgcagttgatctagctacaacaggagtgctcgcaatgttttctagcataactgccatcatgtca</t>
  </si>
  <si>
    <t>tgcagttgatctagctacaacaggagtgctcgcaatgttttctagcattactgccatcatgtca</t>
  </si>
  <si>
    <t>tgcagttgatctatagttgcgtgactttgaattttgaaatggtaaaacagtggattgagctata</t>
  </si>
  <si>
    <t>tgcagttgatctatagttgcgtgactttgaattttgaaatggtaaaacagtggattgggctata</t>
  </si>
  <si>
    <t>tgcagttgatctgcctagctagcttgccgccaaggtacgaaaccgctcacacgcgctgtcacgc</t>
  </si>
  <si>
    <t>tgcagttgatctgcctagctagcttgccgccaaggtacgaaaccgctcacgcgcgctgtcacgc</t>
  </si>
  <si>
    <t>tgcagttgatgccatatggttcggttaatgacgtctaggttcatggaggcctctactaataaca</t>
  </si>
  <si>
    <t>tgcagttgatgccatatggtttggttaatgacgtctaggttcatggaggcctctactaataaca</t>
  </si>
  <si>
    <t>tgcagttgattcaatgttccaactcttgagtcatggcataatccgtcaggcttcaaccacagca</t>
  </si>
  <si>
    <t>tgcagttgattcaatgttccaactcttgagttatggcataatccgtcaggcttcaaccacagca</t>
  </si>
  <si>
    <t>tgcagttgattcagtttttattggtgaagtgatgtatccatgcttgagcaactatcgatgtttc</t>
  </si>
  <si>
    <t>tgcagttgattcagtttttatttgtgaagtgatgtatccatgcttgagcaactatcgatgtttc</t>
  </si>
  <si>
    <t>tgcagttgattcgggtgcttctatgctagctctgtcgagtccgaactctgaagtggcaattgca</t>
  </si>
  <si>
    <t>tgcagttgatttgggtgcttctatgctagctctgtcgagtccgaactctgaagtggcaattgca</t>
  </si>
  <si>
    <t>tgcagttgattctgttcttggttagtagccatccgaagaacttaacccttggaggagcaaagtt</t>
  </si>
  <si>
    <t>tgcagttgattctgttcttggttagtagccatccgaagaacttaacccttggcggagcaaagtt</t>
  </si>
  <si>
    <t>tgcagttgattgttgaatcgaagattttgatgctagaatttctcaacaagttggctggcgaaag</t>
  </si>
  <si>
    <t>tgcagttgattgttgaattgaagattttgatgctagaatttctcaacaagttggctggcgaaag</t>
  </si>
  <si>
    <t>tgcagttgcaaaaacaaacaaacacacagtaaaaagtgaataatctcgtattctcgtttgcatt</t>
  </si>
  <si>
    <t>tgcagttgcaaaaacaaacaaacacacagtcaaaagtgaataatctcgtattctcgtttgcatt</t>
  </si>
  <si>
    <t>tgcagttgcaaaatgcatgccgattcaattaacaacaggaacaaaacaaaaatgtgctacaagt</t>
  </si>
  <si>
    <t>tgcagttgcaaaatgcatgccgattcaattaacaacaggaacaaaacaaaagtgtgctacaagt</t>
  </si>
  <si>
    <t>tgcagttgcaaagcttgtgttcgttcgttatggaaaccgtagccgtaggttcactgtggaccgt</t>
  </si>
  <si>
    <t>tgcagttgcagagcttgtgttcgttcgttatggaaaccgtagccgtaggttcactgtggaccgt</t>
  </si>
  <si>
    <t>tgcagttgcaagaagcagatggaagaactcagtcctggtgagcacatgaggcttggtcatcaag</t>
  </si>
  <si>
    <t>tgcagttgcaagaagcagatggaagaactcagtcctggtgagcacatgaggcttggtcatcagg</t>
  </si>
  <si>
    <t>tgcagttgcaagaggaagagttaaacttggagaagaaactagcagatccttctagagggaacgg</t>
  </si>
  <si>
    <t>tgcagttgcaagaggaagagttaaacttggagaagaaactggcagatccttctagagggaacgg</t>
  </si>
  <si>
    <t>tgcagttgcaagattttgccgttctgtgctcgcaacaggaggttcgggaaacgaagttctccgc</t>
  </si>
  <si>
    <t>tgcagttgcaagattttgccgttctgtgctggcaacaggaggttcgggaaacgaagttctccgc</t>
  </si>
  <si>
    <t>tgcagttgcaagctgggtatagctgaaatcaccaagacagcaagcttgcccagcttctgagcta</t>
  </si>
  <si>
    <t>tgcagttgcaagctgggtatagctgaaatcagcaagacagcaagcttgcccagcttctgagcta</t>
  </si>
  <si>
    <t>tgcagttgcaaggcgatgagacatgaggaattatacatgtatggatgaatggtagtcttctttt</t>
  </si>
  <si>
    <t>tgcagttgcaaggcgatgagacatgaggaattatacatgtatggatgcatggtagtcttctttt</t>
  </si>
  <si>
    <t>tgcagttgcaatgtttggttcatcagttcaggttagtccagtgcgttcgtgctcttgctattac</t>
  </si>
  <si>
    <t>tgcagttgcaatgtttggttcatcagttcagtttagtccagtgcgttcgtgctcttgctattac</t>
  </si>
  <si>
    <t>tgcagttgcacaatcaaacaaaactgttcaggacaatcccacacactagtgatagatagcatca</t>
  </si>
  <si>
    <t>tgcagttgcacaatcaaacaaaactgttcaggacaatcccacacactagtgatagatagtatca</t>
  </si>
  <si>
    <t>tgcagttgcacactacagaaaattgtgggagtcatacaaattagctcgtaaagacatagtaaag</t>
  </si>
  <si>
    <t>tgcagttgcacactacagaaaattgtgggagtcatacaaattagctcgtaaggacatagtaaag</t>
  </si>
  <si>
    <t>tgcagttgcacatgaatgattgtggagttgcttctagcatgcgccatgactttttccccttgtc</t>
  </si>
  <si>
    <t>tgcagttgcacatgaatgattgtggagttgcttctagcatgcgccgtgactttttccccttgtc</t>
  </si>
  <si>
    <t>tgcagttgcacccaacaaccaactcgatcggtcacagcacaggacgatgccagccattgttagc</t>
  </si>
  <si>
    <t>tgcagttgcacccaacaaccaactcgatcggtcacagcacaggacggtgccagccattgttagc</t>
  </si>
  <si>
    <t>tgcagttgcaccttcattcctgttaattaacttctgtcacagagggaaaaacggactcgacaaa</t>
  </si>
  <si>
    <t>tgcagttgctccttcattcctgttaattaacttctgtcacagagggaaaaacggactcgacaaa</t>
  </si>
  <si>
    <t>tgcagttgcacgatcacgaggctgacgccgcctttgagttggaacgtaacggttgcactggctt</t>
  </si>
  <si>
    <t>tgcagttgcacggtcacgaggctgacgccgcctttgagttggaacgtaacggttgcactggctt</t>
  </si>
  <si>
    <t>tgcagttgcacgcacccctttccgagacatcacctcaaacaactccaatgctttcttctcattg</t>
  </si>
  <si>
    <t>tgcagttgcgcgcacccctttccgagacatcacctcaaacaactccaatgctttcttctcattg</t>
  </si>
  <si>
    <t>tgcagttgcacggtcaaggcaagcgagcagctgtgccgcatccgcgaacgacgtgacttgtttt</t>
  </si>
  <si>
    <t>tgcagttgctcggtcaaggcaagcgagcagctgtgccgcatccgcgaacgacgtgacttgtttt</t>
  </si>
  <si>
    <t>tgcagttgcagaagggttaatatacacctggcgtctctgttcttatgctagtccaaaatacgtg</t>
  </si>
  <si>
    <t>tgcagttgcagaagggttaatatacacctggcgtctctgttcttatgctagtccaaaatatgtg</t>
  </si>
  <si>
    <t>tgcagttgcagacgtacccaggtccattggaagagtcacggcactcactgctggtgctcacaca</t>
  </si>
  <si>
    <t>tgcagttgcagacgtacccaggtccattggaagagtcacggcactcactgttggtgctcacaca</t>
  </si>
  <si>
    <t>tgcagttgcagaggaaacgaggaggaacggagacgaagcagcgcctaccttgcggaaatccagg</t>
  </si>
  <si>
    <t>tgcagttgcggaggaaacgaggaggaacggagacgaagcagcgcctaccttgcggaaatccagg</t>
  </si>
  <si>
    <t>tgcagttgcagattggaaaaaaggccaggttgccataccttttgcatcccctcgttcaacgtat</t>
  </si>
  <si>
    <t>tgcagttgcagattggaaaaaaggccaggttgccataccttttgcatcccctcgttcagcgtat</t>
  </si>
  <si>
    <t>tgcagttgcagcaagtacagtactgcaatgacagataggtactgtcagtctcacgcttcgatca</t>
  </si>
  <si>
    <t>tgcagttgcagcaagtacagtactgcaatgacaggtaggtactgtcagtctcacgcttcgatca</t>
  </si>
  <si>
    <t>tgcagttgcagcgagtgctcgccgttctggcgatcgcccgaccgccgtgtgcgccgctgcctcc</t>
  </si>
  <si>
    <t>tgcagttgcagcgcgtgctcgccgttctggcgatcgcccgaccgccgtgtgcgccgctgcctcc</t>
  </si>
  <si>
    <t>tgcagttgcagcgcatctggtctgaattctgaaaccaacctgccccttggattgcctcgtgtgg</t>
  </si>
  <si>
    <t>tgcagttgcagcgcatctggtctgaattctgaaatcaacctgccccttggattgcctcgtgtgg</t>
  </si>
  <si>
    <t>tgcagttgcagcgggccgccacaaccagcgcctttagcacaaccaaaacacccccgttttatcg</t>
  </si>
  <si>
    <t>tgcagttgcagcgggccgccacaaccagcgcctttagcacagccaaaacacccccgttttatcg</t>
  </si>
  <si>
    <t>tgcagttgcagcgggccgccacaaccagcgcctttggcacagccaaacacccccgttttcacgt</t>
  </si>
  <si>
    <t>tgcagttgcagcgggccgccacaaccagcgcctttggcacagccaaacacccccgttttctcgt</t>
  </si>
  <si>
    <t>tgcagttgcagggaacaagaaagcaacagaaagcgcgtggcgcaggcaaggtagaaacagatga</t>
  </si>
  <si>
    <t>tgcagttgcagggaacaagaaagcaacagaaagcgcgtggcgcaggcaaggtagcaacagatga</t>
  </si>
  <si>
    <t>tgcagttgcagtcacctcgtcacgtaccgtctccgtgccccccaccttctgccttctatcgtca</t>
  </si>
  <si>
    <t>tgcagttgcagtcacctcgttacgtaccgtctccgtgccccccaccttctgccttctatcgtca</t>
  </si>
  <si>
    <t>tgcagttgcagtcacgtcacgtgccagcaatcgaagcaagtgcatgtcagactgacagaccctg</t>
  </si>
  <si>
    <t>tgcagttgcagtcatgtcacgtgccagcaatcgaagcaagtgcatgtcagactgacagaccctg</t>
  </si>
  <si>
    <t>tgcagttgcagtgcccttggaaggcgtccctacgtaggatgctggtatgctcggtgctcctcat</t>
  </si>
  <si>
    <t>tgcagttgcagtgcccttggaaggcgtccctacgtaggatgctggtatgctcggtgctcctcgt</t>
  </si>
  <si>
    <t>tgcagttgcagtgctcgacgacggagagagtggcgcggcgactggcgacatgaagtacagcaag</t>
  </si>
  <si>
    <t>tgcagttgcagtgctcgacgacggagagagtggcgtggcgactggcgacatgaagtacagcaag</t>
  </si>
  <si>
    <t>tgcagttgcagtggaatcagtggatgggcggtcaggttggtggataaggcaagagtaggaggag</t>
  </si>
  <si>
    <t>tgcagttgcggtggaatcagtggatgggcggtcaggttggtggataaggcaagagtaggaggag</t>
  </si>
  <si>
    <t>tgcagttgcagttgcgttgcagttgcacgccccagctcatctaggcgcttcctgcttaagcctt</t>
  </si>
  <si>
    <t>tgcagttgcagttgcgtttcagttgcacgccccagctcatctaggcgcttcctgcttaagcctt</t>
  </si>
  <si>
    <t>tgcagttgcagttggtcatccatcagaatcggtcagctaggtcgtcctatgagtgcatgcagag</t>
  </si>
  <si>
    <t>tgcagttgtagttggtcatccatcagaatcggtcagctaggtcgtcctatgagtgcatgcagag</t>
  </si>
  <si>
    <t>tgcagttgcagtttcatcccagcagcagcagggcgacaagtgcaagcagcccaggcagcgagtg</t>
  </si>
  <si>
    <t>tgcagttgcagtttcatcgcagcagcagcagggcgacaagtgcaagcagcccaggcagcgagtg</t>
  </si>
  <si>
    <t>tgcagttgcagtttcatcccagcagcagcagggcggcaagtgcaagcagcccaggcggcgagtg</t>
  </si>
  <si>
    <t>tgcagttgcagtttcatcccagcagcagcagggcggcaagtgcaggcagcccaggcggcgagtg</t>
  </si>
  <si>
    <t>tgcagttgcagtttccacaagttcctgatcctgaacaacacccactaccacattcaccaccaca</t>
  </si>
  <si>
    <t>tgcagttgcagtttccacaagttcctggtcctgaacaacacccactaccacattcaccaccaca</t>
  </si>
  <si>
    <t>tgcagttgcataacaggacagtagaacatagtgtacatgatgtgcacgaggtgggttatgggtc</t>
  </si>
  <si>
    <t>tgcagttgcatgacaggacagtagaacatagtgtacatgatgtgcacgaggtgggttatgggtc</t>
  </si>
  <si>
    <t>tgcagttgcatagaagcaaccaatttggcaactatcttggcgttagcagagcagcaccactgcc</t>
  </si>
  <si>
    <t>tgcagttgcatagaagcaaccaatttggcaactatctttgcgttagcagagcagcaccactgcc</t>
  </si>
  <si>
    <t>tgcagttgcatagaggcgaccactttggcaactatcatggcgttagcagagcagcaccactgcc</t>
  </si>
  <si>
    <t>tgcagttgcatagaggcgaccactttggcaactatcttggcgttagcagagcagcaccactgcc</t>
  </si>
  <si>
    <t>tgcagttgcatatgcgtggtcatttggacaataacagcgcttggcaccttatttctaggataat</t>
  </si>
  <si>
    <t>tgcagttgcatatgcgtggtcatttggacaataacagcgctttgcaccttatttctaggataat</t>
  </si>
  <si>
    <t>tgcagttgcatctcaggcagaaggaagggccctggatcagccctctggaaagccatttgggttg</t>
  </si>
  <si>
    <t>tgcagttgcatctcaggcagaaggaagggccctggattagccctctggaaagccatttgggttg</t>
  </si>
  <si>
    <t>tgcagttgcatctctgcgtgggagcgtaggcagatgcaggcagcaggcagcaggcagcaggcag</t>
  </si>
  <si>
    <t>tgcagttgcatctctgcgtgggagcgtaggcagatgcaggcagcaggcagcaggcagcaggcat</t>
  </si>
  <si>
    <t>tgcagttgcatggtgtccgcagcttcagcggcttccgcaccacacccagggagcatatctttca</t>
  </si>
  <si>
    <t>tgcagttgcatggtttccgcagcttcagcggcttccgcaccacacccagggagcatatctttca</t>
  </si>
  <si>
    <t>tgcagttgcattcaacacagcgctgggaagcctctgtgatgagctgagtgcgcagatgaaagac</t>
  </si>
  <si>
    <t>tgcagttgcattcaacacagcgctgggaagcctctgtgatgagctgggtgcgcagatgaaagac</t>
  </si>
  <si>
    <t>tgcagttgcattgggatttttgatgtcggcccagccaccacgaaacccgcgagggaaaagggga</t>
  </si>
  <si>
    <t>tgcagttgcattgggattttttatgtcggcccagccaccacgaaacccgcgagggaaaagggga</t>
  </si>
  <si>
    <t>tgcagttgcatttgcagagacaaactagctacagcctacagctgagagaaagagaatgtacgag</t>
  </si>
  <si>
    <t>tgcagttgcatttgcagagacgaactagctacagcctacagctgagagaaagagaatgtacgag</t>
  </si>
  <si>
    <t>tgcagttgcatttgtcgtcgtcttaacgatcccgatgccccttctatgcgccgataatagcgtc</t>
  </si>
  <si>
    <t>tgcagttgcatttgtcgtcttcttaacgatcccgatgccccttctatgcgccgataatagcgtc</t>
  </si>
  <si>
    <t>tgcagttgccaaacgttaactgaaacttatcagacaggattgaactctccaggaggcgaaacac</t>
  </si>
  <si>
    <t>tgcagttgccaaacgttaactgaaacttatcagacagggttgaactctccaggaggcgaaacac</t>
  </si>
  <si>
    <t>tgcagttgccaaggcaccatcgagccgcactcgacagtagctcccgcccgcgactcgcttctca</t>
  </si>
  <si>
    <t>tgcagttgccaaggcaccatcgagccgcactcgacagtagcttccgcccgcgactcgcttctca</t>
  </si>
  <si>
    <t>tgcagttgccaccaccttcatctggtgaggcactggtagacatatctggggagcaactcagcca</t>
  </si>
  <si>
    <t>tgcagttgccaccaccttcatctggtgaggcactggtagacatatctggggagcaactcaggca</t>
  </si>
  <si>
    <t>tgcagttgccaccccaaagcaaatcagggagctgatgaaagtggatggcctgacaaacgacgaa</t>
  </si>
  <si>
    <t>tgcagttgccaccccaaagcaaatcagggagctgatgaaggtggatggcctgacaaacgacgaa</t>
  </si>
  <si>
    <t>tgcagttgccagcactctcagctcgttcttcacatgatccacctttttctccaccttctccctc</t>
  </si>
  <si>
    <t>tgcagttgccagcactctcagctcgttcttcacatgatccacctttttctccaccttctccctt</t>
  </si>
  <si>
    <t>tgcagttgccatcgtccacaaccagcgttacctccacacctgtgaacaccgtaatccagccagg</t>
  </si>
  <si>
    <t>tgcagttgccatcgtccagaaccagcgttacctccacacctgtgaacaccgtaatccagccagg</t>
  </si>
  <si>
    <t>tgcagttgcccacatgattaactatgcgatcattcttcagttaggaaggtacatgggatggcct</t>
  </si>
  <si>
    <t>tgcagttgcccacatgattagctatgcgatcattcttcagttaggaaggtacatgggatggcct</t>
  </si>
  <si>
    <t>tgcagttgccccgtgatctaccgatctacatttataaagcattcattgtgccttaaataccatg</t>
  </si>
  <si>
    <t>tgcagttgccctgtgatctaccgatctacatttataaagcattcattgtgccttaaataccatg</t>
  </si>
  <si>
    <t>tgcagttgcccgcctacttagctagcctctcatctccagctagcctagcctcctccaactggat</t>
  </si>
  <si>
    <t>tgcagttgtccgcctacttagctagcctctcatctccagctagcctagcctcctccaactggat</t>
  </si>
  <si>
    <t>tgcagttgcccgcgcacgccagctcgcacccgtccacggtctgccgtcgtgttcgtctggaatg</t>
  </si>
  <si>
    <t>tgcagttgcccgcgcactccagctcgcacccgtccacggtctgccgtcgtgttcgtctggaatg</t>
  </si>
  <si>
    <t>tgcagttgcccgcgcacgccgcctcgcactcctccgccgtcctgttcgtctcgaacggcagctc</t>
  </si>
  <si>
    <t>tgcagttgcccgcgcacgccgcctcgtactcctccgccgtcctgttcgtctcgaacggcagctc</t>
  </si>
  <si>
    <t>tgcagttgccctctctctgtatgaaattggattgtagtggatagtactactacttgcacttaat</t>
  </si>
  <si>
    <t>tgcagttgccctctctctgtatgaaattggattgtagtggatagtactactacttgcacttcat</t>
  </si>
  <si>
    <t>tgcagttgccgaatccgagcgcgaccaccaggagcgaaaggcgaactcccttgcaacttgggtg</t>
  </si>
  <si>
    <t>tgcagttgtcgaatccgagcgcgaccaccaggagcgaaaggcgaactcccttgcaacttgggtg</t>
  </si>
  <si>
    <t>tgcagttgccgaggcacgcctgcctgcactggtccagcgtcatgccgaaaaaaaaaaaaaaaaa</t>
  </si>
  <si>
    <t>tgcagttgccgaggcacgcctgcctgcattggtccagcgtcatgccgaaaaaaaaaaaaaaaaa</t>
  </si>
  <si>
    <t>tgcagttgccgatttcgcgcaataaatcggccatcgcttccacagtcccgtccgcctgggcaac</t>
  </si>
  <si>
    <t>tgcagttgccgatttcgcgcaataaatcggccatcgcttccaccgtcccgtccgcctgggcaac</t>
  </si>
  <si>
    <t>tgcagttgccgcagtgctggaagctgtgctcggtgtcgacgcatgtgccctggcagcacgtcgc</t>
  </si>
  <si>
    <t>tgcagttgccgcagtgctggaagctgtggtcggtgtcgacgcatgtgccctggcagcacgtcgc</t>
  </si>
  <si>
    <t>tgcagttgccgcccttacccgcttgtgtggacaaacagtgcagtggaacggcagcgtctcgtgc</t>
  </si>
  <si>
    <t>tgcagttgccgcccttatccgcttgtgtggacaaacagtgcagtggaacggcagcgtctcgtgc</t>
  </si>
  <si>
    <t>tgcagttgccgtggtcgcgcgcgagcttcttgatgatgaggaggccgaggaggttgcactcctc</t>
  </si>
  <si>
    <t>tgcagttgtcgtggtcgcgcgcgagcttcttgatgatgaggaggccgaggaggttgcactcctc</t>
  </si>
  <si>
    <t>tgcagttgcctataactgtatggaccaaaacacagtcgttggatacccatccgacttgatatac</t>
  </si>
  <si>
    <t>tgcagttgcctataattgtatggaccaaaacacagtcgttggatacccatccgacttgatatac</t>
  </si>
  <si>
    <t>tgcagttgcctgtcatccgatccgacaagcactctttcgccgcgatcgtgatacagtaatacag</t>
  </si>
  <si>
    <t>tgcagttgcctgtcatccgatccgacaagcactctttcgccgcgatcgtgatacagtaatatag</t>
  </si>
  <si>
    <t>tgcagttgccttgttagttgttacctttcgtctcggtaagatagagctccgtgtgttgaagatc</t>
  </si>
  <si>
    <t>tgcagttgccttgttagttgttacctttcgtcttggtaagatagagctccgtgtgttgaagatc</t>
  </si>
  <si>
    <t>tgcagttgcgaacttaggaaacgacatgcctcttgttgtacaagttcctttggtggctgcaaat</t>
  </si>
  <si>
    <t>tgcagttgcgaacttaggaaacgatatgcctcttgttgtacaagttcctttggtggctgcaaat</t>
  </si>
  <si>
    <t>tgcagttgcgaagcatggtcctggtccgcagcgaggccacagttctgggttttaaagcgaggcg</t>
  </si>
  <si>
    <t>tgcagttgcgaagcatggtcctggtccgcagcgaggccacagttctgggttttaaagcgaggtg</t>
  </si>
  <si>
    <t>tgcagttgcgattctggcctctgctgccgatcctcattgtcattgtggccgctgttacggcgac</t>
  </si>
  <si>
    <t>tgcagttgcgattctggcctctgctggcgatcctcattgtcattgtggccgctgttacggcgac</t>
  </si>
  <si>
    <t>tgcagttgcgcttcaaacgctcactatcactacccccatgcggcatgcgcgccatgcattcaga</t>
  </si>
  <si>
    <t>tgcagttgcgcttcaaacgctcactatcactacccccatgcggcatgcgcgccatgcattcagg</t>
  </si>
  <si>
    <t>tgcagttgcggaggcgcagctccatggacggagcgcagagcctccctcggcagttgacgatggt</t>
  </si>
  <si>
    <t>tgcagttgtggaggcgcagctccatggacggagcgcagagcctccctcggcagttgacgatggt</t>
  </si>
  <si>
    <t>tgcagttgcggaggcgcgagacgaagaggaaatcaatcaataggaagaggaggaggcaatcaat</t>
  </si>
  <si>
    <t>tgcagttgcggaggcgcgagacgaagaggcaatcaatcaataggaagaggaggaggcaatcaat</t>
  </si>
  <si>
    <t>tgcagttgcgggaagtaccaggattggctgaaaggatggcagcattgatgtgtgtggatttgga</t>
  </si>
  <si>
    <t>tgcagttgcgggaagtaccaggattggctgaaaggatggcagcattgctgtgtgtggatttgga</t>
  </si>
  <si>
    <t>tgcagttgcggtgcggtagatcaactcgggggaaaatgaccgcccaaccttttcctaattcccc</t>
  </si>
  <si>
    <t>tgcagttgcggtgcggtagatcaactcgggggaaaatgaccgcccaaccttttcctaattcctc</t>
  </si>
  <si>
    <t>tgcagttgcgtggcagcgcggcactgttcctatggctgctacgcaacgaagtcagcctgttcgc</t>
  </si>
  <si>
    <t>tgcagttgcgtggcagcgcggcattgttcctatggctgctacgcaacgaagtcagcctgttcgc</t>
  </si>
  <si>
    <t>tgcagttgctaataagctgtggtgtacatatagctcatgaacacctcatttgctcgagaatcca</t>
  </si>
  <si>
    <t>tgcagttgctaataagctgtggtgtacatatagctcatgaacacctcatttgcttgagaatcca</t>
  </si>
  <si>
    <t>tgcagttgctaatgctgctacagttcccactgaagctacttcgtttactactgataatgcttca</t>
  </si>
  <si>
    <t>tgcagttgctaatgctgctacagttcccactgaagttacttcgtttactactgataatgcttca</t>
  </si>
  <si>
    <t>tgcagttgctagcgagtggcgtctcctatttctcgttcggcaaatgacacaccaacacgtgtca</t>
  </si>
  <si>
    <t>tgcagttgctagcgagtggcgtctcctatttctcgttcggcaaatgacacaccaacccgtgtca</t>
  </si>
  <si>
    <t>tgcagttgctagcgataagggtacccctataccctcaagttctagccaggagaaggattcagtg</t>
  </si>
  <si>
    <t>tgcagttgctagcgataagggtacccctataccctcaggttctagccaggagaaggattcagtg</t>
  </si>
  <si>
    <t>tgcagttgctagctacactcggtcgtcggcggcgttgttgttagtagtggtggtgccgccgttg</t>
  </si>
  <si>
    <t>tgcagttgctagttacactcggtcgtcggcggcgttgttgttagtagtggtggtgccgccgttg</t>
  </si>
  <si>
    <t>tgcagttgctagctcattagcagctcaactttatgcgctggatattcttgcagaaaacattcag</t>
  </si>
  <si>
    <t>tgcagttgctagctcattagctgctcaactttatgcgctggatattcttgcagaaaacattcag</t>
  </si>
  <si>
    <t>tgcagttgctattgcatttgcatcctactacgttgtacggagtacgtggaaaacaagggaggag</t>
  </si>
  <si>
    <t>tgcagttgctattgcatttgcatcctactacgttgtacggagtacgtggaaaacaagggagtag</t>
  </si>
  <si>
    <t>tgcagttgctcatgcacttggctggatggaataactgcccgccatgggcacagtgctatgcggg</t>
  </si>
  <si>
    <t>tgcagttgctcatgcacttggctggatggaataactgcccgccatgggcagagtgctatgcggg</t>
  </si>
  <si>
    <t>tgcagttgctcccatctgctatgcacatctcgcagctgctcaggtcggccagttcataaagttt</t>
  </si>
  <si>
    <t>tgcagttgctcccatctgctatgcacatctcgcagctgctcaggttggccagttcataaagttt</t>
  </si>
  <si>
    <t>tgcagttgctcctacacacacggctacacatggcccgtccacagcacagtcgatgaatgcttga</t>
  </si>
  <si>
    <t>tgcagttgctcctgcacacacggctacacatggcccgtccacagcacagtcgatgaatgcttga</t>
  </si>
  <si>
    <t>tgcagttgctcgccgtgaacaccaccaccgcgcgctctgacgccagcttcgccacgcggtccat</t>
  </si>
  <si>
    <t>tgcagttgctcgctgtgaacaccaccaccgcgcgctctgacgccagcttcgccacgcggtccat</t>
  </si>
  <si>
    <t>tgcagttgctcggccgacaaggtcagcagcgaccatcagtttgttacgaagtctgaatccacga</t>
  </si>
  <si>
    <t>tgcagttgctcggccgacgaggtcagcagcgaccatcagtttgttacgaagtctgaatccacga</t>
  </si>
  <si>
    <t>tgcagttgctcggttgggtaccaagggaatccaaacatccatggaggatgccaaggtacgtccg</t>
  </si>
  <si>
    <t>tgcagttgctcggttgggtaccaagggaatccatacatccatggaggatgccaaggtacgtccg</t>
  </si>
  <si>
    <t>tgcagttgctgattctgcgtgcgcgcgcgcgcccatgcaaagcgatcaactttaacagcgtgct</t>
  </si>
  <si>
    <t>tgcagttgctgattctgggtgcgcgcgcgcgcccatgcaaagcgatcaactttaacagcgtgct</t>
  </si>
  <si>
    <t>tgcagttgctgccgagactgttgtacctgcacctggccaccaatgccatgtccatgtataggca</t>
  </si>
  <si>
    <t>tgcagttgctgccgagactgttgtagctgcacctggccaccaatgccatgtccatgtataggca</t>
  </si>
  <si>
    <t>tgcagttgctgcgaggactcccgaattcttggacagagcagcatcgacgttgatcttcatcaaa</t>
  </si>
  <si>
    <t>tgcagttgctgcgaggactcccgaattcttggacagagcagcatcgacgttgatcttcgtcaaa</t>
  </si>
  <si>
    <t>tgcagttgctgctagtactaccaaggagtactagctaagcagtcatgaacatgactagccccag</t>
  </si>
  <si>
    <t>tgcagttgctgctagtactaccagggagtactagctaagcagtcatgaacatgactagccccag</t>
  </si>
  <si>
    <t>tgcagttgctgctccatgctcttcagagggccttcaactcaggcttgagagatatagttttggt</t>
  </si>
  <si>
    <t>tgcagttgctgctccatgctcttcagagggccttcaactcaggcttgagagatctagttttggt</t>
  </si>
  <si>
    <t>tgcagttgctgctcgtcgtcctcggattggcatggggttacgggcgccgctggatcgtcgtcgt</t>
  </si>
  <si>
    <t>tgcagttgctgctcgtcgtcctcggattggcatggggttacgggcgccgctggatcgtcgtctt</t>
  </si>
  <si>
    <t>tgcagttgctgcttcttttacgcatcatgtgagtgtagacgacggccaggtttctcgaggcttc</t>
  </si>
  <si>
    <t>tgcagttgctgcttcttttacgcgtcatgtgagtgtagacgacggccaggtttctcgaggcttc</t>
  </si>
  <si>
    <t>tgcagttgctgctttggatcggttcggtaaggatcagcatcagttgttgatccttcagttgtca</t>
  </si>
  <si>
    <t>tgcagttgcttctttggatcggttcggtaaggatcagcatcagttgttgatccttcagttgtca</t>
  </si>
  <si>
    <t>tgcagttgctgtggaagcggatcccctactccacttgtggatctcctttcgccccttctggaat</t>
  </si>
  <si>
    <t>tgcagttgctgtggaagcggatcccctcctccacttgtggatctcctttcgccccttctggaat</t>
  </si>
  <si>
    <t>tgcagttgctgtggctttgcacagaagtgtcaatatcaaagaagccagcaactgggaacttggc</t>
  </si>
  <si>
    <t>tgcagttgttgtggctttgcacagaagtgtcaatatcaaagaagccagcaactgggaacttggc</t>
  </si>
  <si>
    <t>tgcagttgcttactgcggcatttcactttcagtttacaattttgcgccgcaaatcatcactagt</t>
  </si>
  <si>
    <t>tgcagttgcttactgcggcatttcactttcagattacaattttgcgccgcaaatcatcactagt</t>
  </si>
  <si>
    <t>tgcagttgcttagtacaaattatacatcgctagtttacgaaagggcttactcaaaaagagagta</t>
  </si>
  <si>
    <t>tgcagttgcttagtacaaattatacatcgctagtttacgcaagggcttactcaaaaagagagta</t>
  </si>
  <si>
    <t>tgcagttgcttagtgtttacaagtcatccgactaatcgcgattaatcggcctagtcgatctctg</t>
  </si>
  <si>
    <t>tgcagttgcttagtgtttacaagtcatccgactaatcgcgattaatcggcctagtcgatctgtg</t>
  </si>
  <si>
    <t>tgcagttgcttctagagaatcttttcccatactagtaagatattgcatccttgcaatggctcgc</t>
  </si>
  <si>
    <t>tgcagttgcttctatagaatcttttcccatactagtaagatattgcatccttgcaatggctcgc</t>
  </si>
  <si>
    <t>tgcagttgcttctagagaatctttttcccatactagtaagatattgcattcttgcaatggctcg</t>
  </si>
  <si>
    <t>tgcagttgcttctagagaatctttttcccatactagtaagatattgcgttcttgcaatggctcg</t>
  </si>
  <si>
    <t>tgcagttgcttctcacagtcacaggccactgaggcactgaggcttcccacttcccagccagtca</t>
  </si>
  <si>
    <t>tgcagttgcttctcacagtcacaggccactgaggcgctgaggcttcccacttcccagccagtca</t>
  </si>
  <si>
    <t>tgcagttgcttctcacagtcacaggccactgaggctccccacttccccagccacaattctcgcc</t>
  </si>
  <si>
    <t>tgcagttgcttctcactgtcacaggccactgaggctccccacttccccagccacaattctcgcc</t>
  </si>
  <si>
    <t>tgcagttgcttggtcacgcgtgtcttggtagtcttcgagcacgtcggagatgtctaaggcgacg</t>
  </si>
  <si>
    <t>tgcagttgcttggtcacgtgtgtcttggtagtcttcgagcacgtcggagatgtctaaggcgacg</t>
  </si>
  <si>
    <t>tgcagttgcttgtagaaaggaggtgtgattgtgatgttgatgttgctgttgctgcctggttgga</t>
  </si>
  <si>
    <t>tgcagttgcttgtagaaaggaggtgtgcttgtgatgttgatgttgctgttgctgcctggttgga</t>
  </si>
  <si>
    <t>tgcagttgctttagctgcaacaagcggagcatgggcattcggtttgttgcaacaaacggagttg</t>
  </si>
  <si>
    <t>tgcagttgctttagctgcaacaagcggagcatgggcgttcggtttgttgcaacaaacggagttg</t>
  </si>
  <si>
    <t>tgcagttggaaacagaagctgtacataaccaagcaaagccagatcagctgaagcatcaagatga</t>
  </si>
  <si>
    <t>tgcagttggaaacagaagctgtacataaccaagcaaagccagatcagctgaagcatcgagatga</t>
  </si>
  <si>
    <t>tgcagttggaccgagactgttctgggccgtcacgagtccactcggctagcttacgcagcgtacg</t>
  </si>
  <si>
    <t>tgcagttggaccgagactgttctgggccgtcacgagtctactcggctagcttacgcagcgtacg</t>
  </si>
  <si>
    <t>tgcagttggacctgcatgtattgtcggaaatgaaacagaccatgtcactgaatcacaactcaca</t>
  </si>
  <si>
    <t>tgcagttgggcctgcatgtattgtcggaaatgaaacagaccatgtcactgaatcacaactcaca</t>
  </si>
  <si>
    <t>tgcagttggacgagtacgtcgtatgcaagatctacgtgtccccacagcacaaaaagaaggctga</t>
  </si>
  <si>
    <t>tgcagttggacgagtacgtcgtgtgcaagatctacgtgtccccacagcacaaaaagaaggctga</t>
  </si>
  <si>
    <t>tgcagttggacggcaacccgatcgatgtctcaaccaacaccgtcgtccatgagcccatgtccac</t>
  </si>
  <si>
    <t>tgcagttggacggcaacccgatcgctgtctcaaccaacaccgtcgtccatgagcccatgtccac</t>
  </si>
  <si>
    <t>tgcagttggactcatctcacatactgctgcgatgagccagtgaagtgagtccacgacaattccc</t>
  </si>
  <si>
    <t>tgcagttggattcatctcacatactgctgcgatgagccagtgaagtgagtccacgacaattccc</t>
  </si>
  <si>
    <t>tgcagttggagaggaaagacctggcccacaagctcaaactagctcggggcgagctcgtcgccac</t>
  </si>
  <si>
    <t>tgcagttggagaggaaagacctggcccacaagctcaaagtagctcggggcgagctcgtcgccac</t>
  </si>
  <si>
    <t>tgcagttggagcagagccagccttgcgaggctgaagaacatccctgtagcttgcagatggagcc</t>
  </si>
  <si>
    <t>tgcagttggagcagagccagccttgcgaggctgaagaacatccttgtagcttgcagatggagcc</t>
  </si>
  <si>
    <t>tgcagttggagcattcgtgacaaggatcgatgggacctcgtctccaattccagccttccagcat</t>
  </si>
  <si>
    <t>tgcagttggagcattcgtgacaaggatcgatgggacctcgtttccaattccagccttccagcat</t>
  </si>
  <si>
    <t>tgcagttggaggaagcccccactccacgccgcagggcatcagcttgcggttgcgggcatgcggg</t>
  </si>
  <si>
    <t>tgcagttggaggaatcccccactccacgccgcagggcatcagcttgcggttgcgggcatgcggg</t>
  </si>
  <si>
    <t>tgcagttggataatgcagctaggaaatctagattcccagagagatggttctcatcaacatagat</t>
  </si>
  <si>
    <t>tgcagttggatagtgcagctaggaaatctagattcccagagagatggttctcatcaacatagat</t>
  </si>
  <si>
    <t>tgcagttggatagatgcagtaaatgctataattactgtgcaactggaacaatcatagatcaatg</t>
  </si>
  <si>
    <t>tgcagttggatagatgcagtaaatgctataattactgtgcaactggaacaatcatagatcagtg</t>
  </si>
  <si>
    <t>tgcagttggatcacggctttacgcgccattggacttgaaattgcgtgccgtcccatccagatat</t>
  </si>
  <si>
    <t>tgcagttggatcacggctttacgcgccattggacttgaaattgcgtgccgtcccgtccagatat</t>
  </si>
  <si>
    <t>tgcagttggatccatgtaaccgtggtgccagctgacattgtgggccatgtgtcggccttgcatt</t>
  </si>
  <si>
    <t>tgcagttggatccatgtaatcgtggtgccagctgacattgtgggccatgtgtcggccttgcatt</t>
  </si>
  <si>
    <t>tgcagttggatcccgcgtcggagggccgcgcccgccgtgctgccgctggatcccgctatacgag</t>
  </si>
  <si>
    <t>tgcagttggatcccgcgtcggagggccgcgcccgccgtgctgccgctggatcccgctgtacgag</t>
  </si>
  <si>
    <t>tgcagttggatctctcctagcagcaagcacgagcaaagaccagagaacgagaaataacaacccg</t>
  </si>
  <si>
    <t>tgcagttggatctctcctagcagcaagcacgagcaaagaccagagaacgagaaataacgacccg</t>
  </si>
  <si>
    <t>tgcagttggatgactgggtgctctgccgcctgtacaacaagaagaacgagtgggagaagatgca</t>
  </si>
  <si>
    <t>tgcagttggatgactgggtgctgtgccgcctgtacaacaagaagaacgagtgggagaagatgca</t>
  </si>
  <si>
    <t>tgcagttggatggatcgcatgtaagaatcagagcattaatttccatcgttgttttccccaagtc</t>
  </si>
  <si>
    <t>tgcagttggatggatcgcatgtaagaatcagagcattaatttccatcgttgtttttcccaagtc</t>
  </si>
  <si>
    <t>tgcagttggatgtaccagttcctcttgaacacaaggtcatcagggtcattgtctggatcccaca</t>
  </si>
  <si>
    <t>tgcagttggatgtaccagttcctcttgaacacaaggtcgtcagggtcattgtctggatcccaca</t>
  </si>
  <si>
    <t>tgcagttggattggtgaggaacagggatcagataaaataaaaggatggaatcaatcagaattcc</t>
  </si>
  <si>
    <t>tgcagttggattggtgaggaacagggatcagataaaataaaaggatggaatcaatcagtattcc</t>
  </si>
  <si>
    <t>tgcagttggatttgtgtattctgctggttccacgtggcccaggttcaatgctggcacgctgcat</t>
  </si>
  <si>
    <t>tgcagttggatttgtgtattctgctggttccacgtggcccaggttcaatgctggcatgctgcat</t>
  </si>
  <si>
    <t>tgcagttggcaaatgacaagcatgacaagcgattaggggcggggcataggccataccaaactgg</t>
  </si>
  <si>
    <t>tgcagttggcaaatgacaagcatgacaagcgattaggggtggggcataggccataccaaactgg</t>
  </si>
  <si>
    <t>tgcagttggcaaggcgaaggcaagcatagcagggcacggacggacgcactcctctgctctagtg</t>
  </si>
  <si>
    <t>tgcagttggcaaggcgaaggcaggcatagcagggcacggacggacgcactcctctgctctagtg</t>
  </si>
  <si>
    <t>tgcagttggcaaggcgaaggcaagcatagcagggcacggacggacgcactcctctgctcttagg</t>
  </si>
  <si>
    <t>tgcagttggcaaggcgaaggcaggcatagcagggcacggacggacgcactcctctgctcttagg</t>
  </si>
  <si>
    <t>tgcagttggcacacggccacgcacaggtgagcgagcacatcatggtcatggcgctgtggagtgt</t>
  </si>
  <si>
    <t>tgcagttggcacacggccacgcgcaggtgagcgagcacatcatggtcatggcgctgtggagtgt</t>
  </si>
  <si>
    <t>tgcagttggcacacggccacgcacaggtgtgcgagcacatcaaggtcatggcgctgtggaccga</t>
  </si>
  <si>
    <t>tgcagttggcacacggccacgcacaggtgtgcgagcacatcaaggtcatggcgctgtggaccgc</t>
  </si>
  <si>
    <t>tgcagttggcacgcaatggctcaccaagaaagacagtctcgctccaaacagaggaatcatcaga</t>
  </si>
  <si>
    <t>tgcagttggcacgcaatggctcaccaagaaagacagtctcgttccaaacagaggaatcatcaga</t>
  </si>
  <si>
    <t>tgcagttggcagagcaacttttatagaaaggccctctcttttattgtttttgcaagggaacaga</t>
  </si>
  <si>
    <t>tgcagttggcagagcaacttttatagaaaggccctctcttttattgtttttgcaagggagcaga</t>
  </si>
  <si>
    <t>tgcagttggcatagttagtaggtggtacgcaaaagattttttgatattctttcgtgtgccagtt</t>
  </si>
  <si>
    <t>tgcagttggcatagttagtaggtggtatgcaaaagattttttgatattctttcgtgtgccagtt</t>
  </si>
  <si>
    <t>tgcagttggcatcgttcctcacagagcaacgccattgggctttgtgtgcttgtgcacgcagcag</t>
  </si>
  <si>
    <t>tgcagttggcatcgttcctcacagagcaacgccattgggctttttgtgcttgtgcacgcagcag</t>
  </si>
  <si>
    <t>tgcagttggccacatgacttctctctacggttgctgagcatccaggcgttcattcatatctaac</t>
  </si>
  <si>
    <t>tgcagttggccgcatgacttctctctacggttgctgagcatccaggcgttcattcatatctaac</t>
  </si>
  <si>
    <t>tgcagttggccattgttaaagaagtcctgttacaattgaaagcggcacaggagaacagactgct</t>
  </si>
  <si>
    <t>tgcagttggccattgttaaagaggtcctgttacaattgaaagcggcacaggagaacagactgct</t>
  </si>
  <si>
    <t>tgcagttggcccaatccaccttgatgctgccccagtgctgcggcccgttctcgtcgccgaccac</t>
  </si>
  <si>
    <t>tgcagttggcccactccaccttgatgctgccccagtgctgcggcccgttctcgtcgccgaccac</t>
  </si>
  <si>
    <t>tgcagttggcctaacagcaggatctactggagggctagaaggtccagaccgtatttttgtgggt</t>
  </si>
  <si>
    <t>tgcagttggcctaacagcaggatctactggagggctagagggtccagaccgtatttttgtgggt</t>
  </si>
  <si>
    <t>tgcagttggcgaagcggtttgccagtacaggtgcgcatttggtgcaaggctgtccattcatgca</t>
  </si>
  <si>
    <t>tgcagttggcgaagcggtttgccagtgcaggtgcgcatttggtgcaaggctgtccattcatgca</t>
  </si>
  <si>
    <t>tgcagttggcgctgctgataaatgcgtcctctccaatctatcgtccacaaccgacccgctaact</t>
  </si>
  <si>
    <t>tgcagttggcgctgctgataaatgcgtcctctccaatctatcttccacaaccgacccgctaact</t>
  </si>
  <si>
    <t>tgcagttggctcgcacctcgtcgcctccgttgagcgcggccatccacagcatggactttgcaaa</t>
  </si>
  <si>
    <t>tgcagttggctcgcacctcgtcgcctccgttgagcgcggccatccgcagcatggactttgcaaa</t>
  </si>
  <si>
    <t>tgcagttgggaacacgcgctagcatgaaacagagcaggtgattaggctgggtgattacggccca</t>
  </si>
  <si>
    <t>tgcagttgggaacacgcgctagcatgaaacagagcaggtgattaggctgggtgattacggctca</t>
  </si>
  <si>
    <t>tgcagttgggaaggtgtcctgtgttcagtcaagaacccaagtcgtgtcacttctcttaacctca</t>
  </si>
  <si>
    <t>tgcagttgggatggtgtcctgtgttcagtcaagaacccaagtcgtgtcacttctcttaacctca</t>
  </si>
  <si>
    <t>tgcagttgggagagtgtaatctccatctgcaagccctcgactgcctctgcattccgtgtgcctg</t>
  </si>
  <si>
    <t>tgcagttgggagagtgtaatctccatctgcaaaccctcgactgcctctgcattccgtgtgcctg</t>
  </si>
  <si>
    <t>tgcagttgggatcatttgcccatccacgcttgactagattattggctgtaaggatcttgttgtg</t>
  </si>
  <si>
    <t>tgcagttgggatcatttgcccatccacgcttgcctagattattggctgtaaggatcttgttgtg</t>
  </si>
  <si>
    <t>tgcagttgggccaagtcgggccgacaggagtctagcccgttaactactttttggactgcctggt</t>
  </si>
  <si>
    <t>tgcagttgggccaagttgggccgacaggagtctagcccgttaactactttttggactgcctggt</t>
  </si>
  <si>
    <t>tgcagttgggcgtgccatacgtcacagagctggcgcctcgtactgacgtgtacgcgctatggcc</t>
  </si>
  <si>
    <t>tgcagttgggcgtgccatacgtcacagagctggcgcctcgtactgacgtgtacgcgctatggct</t>
  </si>
  <si>
    <t>tgcagttggggcagaccatacttgacaagggatgtctttcacctcttgggagaaaagatggggg</t>
  </si>
  <si>
    <t>tgcagttggggcagaccatacttgacaagggatttctttcacctcttgggagaaaagatggggg</t>
  </si>
  <si>
    <t>tgcagttggggcatgtttggaggtgatggccgagtaaactggggatgttgctgctgaggcatct</t>
  </si>
  <si>
    <t>tgcagttggggcatgtttggaggtggtggccgagtaaactggggatgttgctgctgaggcatct</t>
  </si>
  <si>
    <t>tgcagttggggctgggagaaacgccaggaggacggacaccagcatgcagcaggcgtattgattg</t>
  </si>
  <si>
    <t>tgcagttggggctgggagaaacgccaggaggacggacacctgcatgcagcaggcgtattgattg</t>
  </si>
  <si>
    <t>tgcagttgggtcagatctaaatacaaatagcttacattagggtatggggtgcacgttttcgcac</t>
  </si>
  <si>
    <t>tgcagttgggtcagatctgaatacaaatagcttacattagggtatggggtgcacgttttcgcac</t>
  </si>
  <si>
    <t>tgcagttgggtcccctaccattgcgtgtgaggaatgctacacgtgatgcaggggacttcctgag</t>
  </si>
  <si>
    <t>tgcagttgggtcccctaccattgcgtgtgaggaatgctacacgtgatgcaggggactttctgag</t>
  </si>
  <si>
    <t>tgcagttgggtctagactccaaagggatgtactgtatatatggtctttgcgctgctggtcagcg</t>
  </si>
  <si>
    <t>tgcagttgggtctagactccaaagggatgtactgtatatatggtctttgcgctgctggtcatcg</t>
  </si>
  <si>
    <t>tgcagttgggttgcactgagcagagcaggaaggatggcgaccaacaaggtggtggacctgcggt</t>
  </si>
  <si>
    <t>tgcagttgggttgcgctgagcagagcaggaaggatggcgaccaacaaggtggtggacctgcggt</t>
  </si>
  <si>
    <t>tgcagttggtaggagtacatactactatacgttactactgcccgtgtcactcgtgtcagcggcg</t>
  </si>
  <si>
    <t>tgcagttggtaggagtacatactactatacgttactactgcccgtgtcactcgtgtcagcggct</t>
  </si>
  <si>
    <t>tgcagttggtcacaaagattttgtccccaagagcacacgaattctatctatactcaaatagaaa</t>
  </si>
  <si>
    <t>tgcagttggtcacaaagattttgtccccaagagcacacgaattctatctatactcaaatagaat</t>
  </si>
  <si>
    <t>tgcagttggtcaggtgcgcgtcgccgcggaggtggtccccgccgccgctcgctggcaccgaaaa</t>
  </si>
  <si>
    <t>tgcagttggtcaggtgcgcgtggccgcggaggtggtccccgccgccgctcgctggcaccgaaaa</t>
  </si>
  <si>
    <t>tgcagttggtccctcaaatccctgttctccgcaatgaggcgatcatactcaagaagtaaacctt</t>
  </si>
  <si>
    <t>tgcagttggtccctcaaatccctgttctccgcaatgaggcgatcatactcaataagtaaacctt</t>
  </si>
  <si>
    <t>tgcagttggtcgatcaaataccattttcctcctctgtttctacaatcacattcacacaccaatc</t>
  </si>
  <si>
    <t>tgcagttggtcgatcaagtaccattttcctcctctgtttctacaatcacattcacacaccaatc</t>
  </si>
  <si>
    <t>tgcagttggtctgcctagcactagcttgccgccaaggaacgaaaccgctcacgcgcgctgtcac</t>
  </si>
  <si>
    <t>tgcagttggtctgcctagcactagcttgccgccaaggtacgaaaccgctcacgcgcgctgtcac</t>
  </si>
  <si>
    <t>tgcagttggtgcaccagcatctgcttcgcgcccaaacacgcatgaagtgccaagctgataagcg</t>
  </si>
  <si>
    <t>tgcagttggtgcgccagcatctgcttcgcgcccaaacacgcatgaagtgccaagctgataagcg</t>
  </si>
  <si>
    <t>tgcagttggtgcactggagcttggagttgaattggataggtatgccttacacagaggcctctac</t>
  </si>
  <si>
    <t>tgcagttggtgcactggagcttggagttgaattggatgggtatgccttacacagaggcctctac</t>
  </si>
  <si>
    <t>tgcagttggtgctgctgataaatgcctccgctccaatcttccacagtgtacgccgttgacggag</t>
  </si>
  <si>
    <t>tgcagttggtgctgctgataaatgcctccgctccaatcttccatagtgtacgccgttgacggag</t>
  </si>
  <si>
    <t>tgcagttggtgctgctgataactgcctcggctccaatcttccacagccaaccagcaagctctgt</t>
  </si>
  <si>
    <t>tgcagttggtgctgctgataactgcctcggctccaatgttccacagccaaccagcaagctctgt</t>
  </si>
  <si>
    <t>tgcagttggtggaagcagaatcaacagactagcacgcaggaagcaagctgcgctgtgtctacgt</t>
  </si>
  <si>
    <t>tgcagtttgtggaagcagaatcaacagactagcacgcaggaagcaagctgcgctgtgtctacgt</t>
  </si>
  <si>
    <t>tgcagttggtggtcctttcatggatagttcaaagccagaaaatttggatttggagaagtttgtg</t>
  </si>
  <si>
    <t>tgcagttggtggtcctttcatggatagttcaaagcccgaaaatttggatttggagaagtttgtg</t>
  </si>
  <si>
    <t>tgcagttggtgtattctgtattctgagttgtggttccatcgtgcctccagctacgagcccatga</t>
  </si>
  <si>
    <t>tgcagttggtgtattctgtattctgagttgtggttccgtcgtgcctccagctacgagcccatga</t>
  </si>
  <si>
    <t>tgcagttggttatgggatctttagttaggccaattcttacataaatattgctttggttttggag</t>
  </si>
  <si>
    <t>tgcagtttgttatgggatctttagttaggccaattcttacataaatattgctttggttttggag</t>
  </si>
  <si>
    <t>tgcagttggttgagccgcaggcggcaggcggagagcagtaggccagcagcacccacacccaccg</t>
  </si>
  <si>
    <t>tgcagttggttgagccgcaggcggctggcggagagcagtaggccagcagcacccacacccaccg</t>
  </si>
  <si>
    <t>tgcagttggttgagccgcgggcggcagctggcggagagcagtaagccagcagctgcggcaccca</t>
  </si>
  <si>
    <t>tgcagttggttgagccgcgggcggcagctggcggagagcagtaggccagcagctgcggcaccca</t>
  </si>
  <si>
    <t>tgcagttggttgatccactagatccaaataaaaacacacatttgtctgcaaatgatgatttggt</t>
  </si>
  <si>
    <t>tgcagttggttgatccactaggtccaaataaaaacacacatttgtctgcaaatgatgatttggt</t>
  </si>
  <si>
    <t>tgcagttggttgcgcagcaccaaaacaagatcgcgttcatatgtgttacactgagttcgcatga</t>
  </si>
  <si>
    <t>tgcagttggttgcgcagcaccaaaacgagatcgcgttcatatgtgttacactgagttcgcatga</t>
  </si>
  <si>
    <t>tgcagttggtttggcagcgtaacatcagcttacctgaatttaaatcgaacataccacaactaac</t>
  </si>
  <si>
    <t>tgcagttggtttggcagcgtaacatcagcttacctgaatttaaatcgaacataccacaactaat</t>
  </si>
  <si>
    <t>tgcagttggtttggttgcttgctttgttctgagaagtgagagctctctgcctgcctgcctgccc</t>
  </si>
  <si>
    <t>tgcagttggtttggttgcttgctttgttctgagaagtgagagctctctgcctgcctgcctgcct</t>
  </si>
  <si>
    <t>tgcagttgtacagagccgaagacacgaaagggagggaggaggcgggggagtaggaggcgtgcct</t>
  </si>
  <si>
    <t>tgcagttgtatagagccgaagacacgaaagggagggaggaggcgggggagtaggaggcgtgcct</t>
  </si>
  <si>
    <t>tgcagttgtacggtgctagtactccgtacgtcgcaacaggacagacgggctccgtattccgtaa</t>
  </si>
  <si>
    <t>tgcagttgtacggtgctagtactccgtacgtcgcaacaggacagacgggctccgtattccgtga</t>
  </si>
  <si>
    <t>tgcagttgtactagacaaataggcttatgttgtgattagaatctcaagttcgtctgccagtccc</t>
  </si>
  <si>
    <t>tgcagttgtactagacaaataggcttatgttgtgattagaatctcaagttcgtctgctagtccc</t>
  </si>
  <si>
    <t>tgcagttgtactgcgccatcctttctgaagattgaacatttgaacaacgtcgtggccactttcc</t>
  </si>
  <si>
    <t>tgcagttgtactgcgccatcctttctgaagattgaacatttgaacagcgtcgtggccactttcc</t>
  </si>
  <si>
    <t>tgcagttgtagaagtcatggctgggaattcaagttctagcaattgttcttctggtaagatattt</t>
  </si>
  <si>
    <t>tgcagttgtagaagtcatggttgggaattcaagttctagcaattgttcttctggtaagatattt</t>
  </si>
  <si>
    <t>tgcagttgtagagttcatggatacacaaggacacatttcatatctataattttgaacattatat</t>
  </si>
  <si>
    <t>tgcagttgtagagttcatggatacacaaggacacatttcatatgtataattttgaacattatat</t>
  </si>
  <si>
    <t>tgcagttgtagcatcttggcttggatctgcattgggccctcacatcgccaggttgaagacagtt</t>
  </si>
  <si>
    <t>tgcagttgtagcatcttggcttggatctgcattgggccctcacatggccaggttgaagacagtt</t>
  </si>
  <si>
    <t>tgcagttgtagcgaacaccttatagtacactggctgttgcaccatagcattatatcatgaaatg</t>
  </si>
  <si>
    <t>tgcagttgtagcgaacgccttatagtacactggctgttgcaccatagcattatatcatgaaatg</t>
  </si>
  <si>
    <t>tgcagttgtaggtagagtgtagggccagtcacaagacgaggccaaactatgacagagcacgaca</t>
  </si>
  <si>
    <t>tgcagttgtaggtagagtgtagggccagtcacaagacgaggccaaactatgacagagcacgaga</t>
  </si>
  <si>
    <t>tgcagttgtagtagttgttgttgtctgaaactggatccttggtgttggtgagcagcagccacga</t>
  </si>
  <si>
    <t>tgcagttgtagttgttgttgttgtctgaaactggatccttggtgttggtgagcagcagccacga</t>
  </si>
  <si>
    <t>tgcagttgtagtatacccttaacaaggtaccagtagctagtcaacacacaatgctaggtggcag</t>
  </si>
  <si>
    <t>tgcagttgtagtatacctttaacaaggtaccagtagctagtcaacacacaatgctaggtggcag</t>
  </si>
  <si>
    <t>tgcagttgtagttgcgtacggtaccaaatttgcctgtagtcgaaacaggcaatttgactgacag</t>
  </si>
  <si>
    <t>tgcagttgtagttgcgtacggtaccaaatttgcctgtagtcgaagcaggcaatttgactgacag</t>
  </si>
  <si>
    <t>tgcagttgtatcatggtgtccgtagcttcagcggcttccgcaccacacccagggagcatatctt</t>
  </si>
  <si>
    <t>tgcagttgtattatggtgtccgtagcttcagcggcttccgcaccacacccagggagcatatctt</t>
  </si>
  <si>
    <t>tgcagttgtatctgtagcggtgaaacttagcttatacctgtgaaacttagcttatacctgtagt</t>
  </si>
  <si>
    <t>tgcagttgtatctgtagcggtgaaacttagcttatacctgtgaaacttagcttatatctgtagt</t>
  </si>
  <si>
    <t>tgcagttgtatgacggggcactagaacccagaactatagtgaacattgcgaaattggcttgtca</t>
  </si>
  <si>
    <t>tgcagttgtatgacggggcactagaacccagaactatagtgaacattgggaaattggcttgtca</t>
  </si>
  <si>
    <t>tgcagttgtatgcagccttgaacctgtatttgaacttggtttggtcctattttatggattggga</t>
  </si>
  <si>
    <t>tgcagttgtatgcagccttgaacctgtatttgaacttggtttggtcctattttatggattgggg</t>
  </si>
  <si>
    <t>tgcagttgtatgtctgagaatggtgttagggggattggatcggagaagaaggcataaggcagga</t>
  </si>
  <si>
    <t>tgcagttgtatgtctgagaatggtgttagggggattggatcggagacgaaggcataaggcagga</t>
  </si>
  <si>
    <t>tgcagttgtatttataccgagtccgtatggtttggtggctgaatcaaacgggtgtagcaatggc</t>
  </si>
  <si>
    <t>tgcagttttatttataccgagtccgtatggtttggtggctgaatcaaacgggtgtagcaatggc</t>
  </si>
  <si>
    <t>tgcagttgtatttccatcagagtactgcaactggttgtgaaatttgctctctacaagttgtgaa</t>
  </si>
  <si>
    <t>tgcagttgtatttccatcagagtactgcaactggttgtgcaatttgctctctacaagttgtgaa</t>
  </si>
  <si>
    <t>tgcagttgtcaagatctttcagattggtgtcactgttgagatcttttggacaaaaatgatcacc</t>
  </si>
  <si>
    <t>tgcagttgtcaagatctttcagattggtgtcactgttgagatcttttggacaaaaatggtcacc</t>
  </si>
  <si>
    <t>tgcagttgtcaaggttatctgtttatctggacaagtgtatgtctttgaaaattaattcatcttc</t>
  </si>
  <si>
    <t>tgcagttgtcaaggttatctgtttatctggacaagtgtatgtctttgaaaattagttcatcttc</t>
  </si>
  <si>
    <t>tgcagttgtcaatagaaatctaagccatgacgacccttcagaagaatgacgtacattacatgca</t>
  </si>
  <si>
    <t>tgcagttgtcaatagaaatctaagccatgatgacccttcagaagaatgacgtacattacatgca</t>
  </si>
  <si>
    <t>tgcagttgtcactcagattcgaggtgcgcgaaaagtcaacaatgaccaagttgctattgatgta</t>
  </si>
  <si>
    <t>tgcagttgtcactcatattcgaggtgcgcgaaaagtcaacaatgaccaagttgctattgatgta</t>
  </si>
  <si>
    <t>tgcagttgtcagaagacacatgctgtcattacaacacagcccaacaaagcagagttatatgaac</t>
  </si>
  <si>
    <t>tgcagttgtcagaagacacatgctgtcattacaacccagcccaacaaagcagagttatatgaac</t>
  </si>
  <si>
    <t>tgcagttgtcagagcacaagaatctaaccttacacttctgacatatgggcagctcaagtaagca</t>
  </si>
  <si>
    <t>tgcagttgtcagagcacaagaatctaaccttacacttctgacatttgggcagctcaagtaagca</t>
  </si>
  <si>
    <t>tgcagttgtccacccacaataggtagggcgtggatcgtggacgataacgaatccatcgacaatg</t>
  </si>
  <si>
    <t>tgcagttgtccacccacaataggtagggcgtggatcgtggacgatgacgaatccatcgacaatg</t>
  </si>
  <si>
    <t>tgcagttgtccactagagagctaccagcctgccaaggaaaggatccattcacgcacgcctcgat</t>
  </si>
  <si>
    <t>tgcagttgtccactagagagctaccagcctgccaaggaaaggatccattcacggacgcctcgat</t>
  </si>
  <si>
    <t>tgcagttgtccgtatccacacagaagaattacaaaaattgatcagcatgatcggtcaaatcatc</t>
  </si>
  <si>
    <t>tgcagttgtccgtatccacacagcagaattacaaaaattgatcagcatgatcggtcaaatcatc</t>
  </si>
  <si>
    <t>tgcagttgtcctccgtgacaacccaaagatgtttgaggcaaatgtgaaaagagccatggctgga</t>
  </si>
  <si>
    <t>tgcagttgtccttcgtgacaacccaaagatgtttgaggcaaatgtgaaaagagccatggctgga</t>
  </si>
  <si>
    <t>tgcagttgtcgagttgggggaaggggcatggaaggaaggctggaaggggccacttggttgatgt</t>
  </si>
  <si>
    <t>tgcagttgtcgagttgggggaaggggcatggaaggaaggctggaaggtgccacttggttgatgt</t>
  </si>
  <si>
    <t>tgcagttgtctaggcttggtacgtatccaaaaacgtatgcacgtgccctagccacatcaaatga</t>
  </si>
  <si>
    <t>tgcagttgtctaggcttggtacgtatccaaacacgtatgcacgtgccctagccacatcaaatga</t>
  </si>
  <si>
    <t>tgcagttgtctccctacaatagaaataaaacaaaacaaacatggaactggatatgcaaatggca</t>
  </si>
  <si>
    <t>tgcagttgtctccctacaatggaaataaaacaaaacaaacatggaactggatatgcaaatggca</t>
  </si>
  <si>
    <t>tgcagttgtctcggcggacatgttcctggaaggaaaggttaagtttccagcaagatttgacatt</t>
  </si>
  <si>
    <t>tgcagttgtctcggcggacatgttcctggaaggaaaggttaagtttccagcaagatttggcatt</t>
  </si>
  <si>
    <t>tgcagttgtctctccgaaattccatctgtacttttactactttctaccatattcgacatgcgat</t>
  </si>
  <si>
    <t>tgcagttgtctctccgaaattccatctgtacttttattactttctaccatattcgacatgcgat</t>
  </si>
  <si>
    <t>tgcagttgtctgcatagaaatgccacttgcttatacattacacagaatataagcatcatgcatg</t>
  </si>
  <si>
    <t>tgcagttgtctgcatagaaatgccacttgcttatacattacacagaatataggcatcatgcatg</t>
  </si>
  <si>
    <t>tgcagttgtgaacgaatggaggtcagtgttatggatttataaaaagaaaatgctgatcccaaat</t>
  </si>
  <si>
    <t>tgcagttgtgaacgaatggaggttagtgttatggatttataaaaagaaaatgctgatcccaaat</t>
  </si>
  <si>
    <t>tgcagttgtgaagcacagtgaaatgctacttgcaactaccaagaaaactttggcccctgcgaga</t>
  </si>
  <si>
    <t>tgcagttgtgaagcacagtgaaatgctacttgcaactatcaagaaaactttggcccctgcgaga</t>
  </si>
  <si>
    <t>tgcagttgtgaatgcaacacaactgtgtgcatatagcatcttggttaaaaaagctttccccacc</t>
  </si>
  <si>
    <t>tgcagttgtgaatgcagcacaactgtgtgcatatagcatcttggttaaaaaagctttccccacc</t>
  </si>
  <si>
    <t>tgcagttgtgaatgcagcacaactgtgtgcatatagcatcttggttaaaaaaaagctttcccca</t>
  </si>
  <si>
    <t>tgcagttgtgaatgcagctcaactgtgtgcatatagcatcttggttaaaaaaaagctttcccca</t>
  </si>
  <si>
    <t>tgcagttgtgaattgtggtaactgaatgaactgaccagatatttgtaccccacccaccgcatgc</t>
  </si>
  <si>
    <t>tgcagttgtgaattgttgtaactgaatgaactgaccagatatttgtaccccacccaccgcatgc</t>
  </si>
  <si>
    <t>tgcagttgtgacctgtgacacttcaaaatttattactccaccagtctatatactagtagaagca</t>
  </si>
  <si>
    <t>tgcagttgtgacctgtgacacttcaaaatttattactccaccagtctatatactagtggaagca</t>
  </si>
  <si>
    <t>tgcagttgtgatcagggcataaggcccattcacaaacattccagtgatgaacatgagggagata</t>
  </si>
  <si>
    <t>tgcagttgtgatcagggcataaggcccattcacaaacattccagtgatgaacatgagggagatg</t>
  </si>
  <si>
    <t>tgcagttgtgatcgaaaagcaggtacttcatatgccatttatgttttgatcaaagtttcagatt</t>
  </si>
  <si>
    <t>tgcagttgtgatcgaaaagcaggtactttatatgccatttatgttttgatcaaagtttcagatt</t>
  </si>
  <si>
    <t>tgcagttgtgccatacctgaaaccacaaaaccactgaactgcatgcccaaacaggtgacagcca</t>
  </si>
  <si>
    <t>tgcagttgtgctatacctgaaaccacaaaaccactgaactgcatgcccaaacaggtgacagcca</t>
  </si>
  <si>
    <t>tgcagttgtgctatcagattatgactgtgcttgagtgtagcatttgtcgtcatgctttgccaca</t>
  </si>
  <si>
    <t>tgcagttgtgctatcagattatgcctgtgcttgagtgtagcatttgtcgtcatgctttgccaca</t>
  </si>
  <si>
    <t>tgcagttgtgctcactcatcctcatcctgttacacagtggcgcagtgctgagagcctgaggcga</t>
  </si>
  <si>
    <t>tgcagttgtgctcactcatcctcatcctgttgcacagtggcgcagtgctgagagcctgaggcga</t>
  </si>
  <si>
    <t>tgcagttgtgctggtcagccaacgcaaacatggaagccaccgtcgcgatcgtcaggctttcgca</t>
  </si>
  <si>
    <t>tgcagttgtgctggtcagccaacgcaaacatggacgccaccgtcgcgatcgtcaggctttcgca</t>
  </si>
  <si>
    <t>tgcagttgtgtagaagcatagtgcgagatgcaaaagacgaataaaagcttcctcagcaagctca</t>
  </si>
  <si>
    <t>tgcagttgtgtagaagcatagtgtgagatgcaaaagacgaataaaagcttcctcagcaagctca</t>
  </si>
  <si>
    <t>tgcagttgtgtagaagcatgccgtttggagatccaaaagacgactaaagcttgctcagcaagct</t>
  </si>
  <si>
    <t>tgcagttgtgtagaagcatgctgtttggagatccaaaagacgactaaagcttgctcagcaagct</t>
  </si>
  <si>
    <t>tgcagttgtgtctattacatccatttctctgtttatccttctatttacaagagggaaataagtt</t>
  </si>
  <si>
    <t>tgcagttgtgtctattacatccatttctctgtttattcttctatttacaagagggaaataagtt</t>
  </si>
  <si>
    <t>tgcagttgtgtctcgtagccttgacaggagagcaggcaccctggccaagcgatcgcatgcagcc</t>
  </si>
  <si>
    <t>tgcagttgtgtctcgtagccttgagaggagagcaggcaccctggccaagcgatcgcatgcagcc</t>
  </si>
  <si>
    <t>tgcagttgtgtgagccaactgaacgcgaggtacgcgcggtgtcacgttcttaagctcagcgtct</t>
  </si>
  <si>
    <t>tgcagttgtgtgagccaactgaacgcgaggtacgcgcggtgtcacgttcttgagctcagcgtct</t>
  </si>
  <si>
    <t>tgcagttgtgtgtttttttactattgaactagtattgttcactcatgtgaagaaacctgagaaa</t>
  </si>
  <si>
    <t>tgcagttgtgtttttttttactattgaactagtattgttcactcatgtgaagaaacctgagaaa</t>
  </si>
  <si>
    <t>tgcagttgtgttggggtgggtagtgtgtctacaggctcaaatgacgcttcactgagagttgccg</t>
  </si>
  <si>
    <t>tgcagttgtgttggggtgggtagtgtgtctacaggctcaaatgacgcttcactgagggttgccg</t>
  </si>
  <si>
    <t>tgcagttgttacaagcaacgcaagatttactccatcaagccaacgatgcccaacctaggcgcca</t>
  </si>
  <si>
    <t>tgcagttgttacaagcaacgcaagatttgctccatcaagccaacgatgcccaacctaggcgcca</t>
  </si>
  <si>
    <t>tgcagttgttcagccctgtgaaggttgactggtatcggcaatggttggccattccatacaaggg</t>
  </si>
  <si>
    <t>tgcagttgttcagccgtgtgaaggttgactggtatcggcaatggttggccattccatacaaggg</t>
  </si>
  <si>
    <t>tgcagttgttcattaagccaaactcaatggcctgcaccgttgaaatagaacagcaggatacact</t>
  </si>
  <si>
    <t>tgcagttgttcattaagccaaactccatggcctgcaccgttgaaatagaacagcaggatacact</t>
  </si>
  <si>
    <t>tgcagttgttcttctcctacttcaaggagctcgtggggaaggaggtgacagtggagctcaagaa</t>
  </si>
  <si>
    <t>tgcagttgttcttctcctacttcaaggagcttgtggggaaggaggtgacagtggagctcaagaa</t>
  </si>
  <si>
    <t>tgcagttgttctttccctttctagtattagatactattaggtttctgtggatgatgaaggtagg</t>
  </si>
  <si>
    <t>tgcagttgttctttccctttctagtattagatattattaggtttctgtggatgatgaaggtagg</t>
  </si>
  <si>
    <t>tgcagttgttgacaaatgaaagtttcagcaattgcaacaaatcgtaaactaaagtaaacataca</t>
  </si>
  <si>
    <t>tgcagttgttgacaaatgaaagtttcagcaattgcaacaaatcgtaaactaaagtcaacataca</t>
  </si>
  <si>
    <t>tgcagttgttgagccacggccaggcaggcatcgacggcacagcactaccgatcacagagcttgg</t>
  </si>
  <si>
    <t>tgcagttgttgagccagggccaggcaggcatcgacggcacagcactaccgatcacagagcttgg</t>
  </si>
  <si>
    <t>tgcagttgttgagccaggtccaggcaggcatcgacggcacagcattagcgatcagagagcttgc</t>
  </si>
  <si>
    <t>tgcagttgttgagccaggttcaggcaggcatcgacggcacagcattagcgatcagagagcttgc</t>
  </si>
  <si>
    <t>tgcagttgttgatgagatccgaggaagtactgtgattgaaaacataaaaaatgaatttagtgac</t>
  </si>
  <si>
    <t>tgcagttgttgatgagatccgaggaagtactgtgattgaagacataaaaaatgaatttagtgac</t>
  </si>
  <si>
    <t>tgcagttgttgcatgcgcgtttacagtggtgctgccaaaaacaagtttgtttacgacgatccac</t>
  </si>
  <si>
    <t>tgcagttgttgcatgcgcgtttacagtggtgctgccaaaaacatgtttgtttacgacgatccac</t>
  </si>
  <si>
    <t>tgcagttgttgcctcttttcttttcttttcttttcttggtggagatcatgcaatatacacagac</t>
  </si>
  <si>
    <t>tgcagttgttgcctcttttcttttcttttctttttttggtggagatcatgcaatatacacagac</t>
  </si>
  <si>
    <t>tgcagttgttgcctcttttcttttctttttcggtggagatcatgcaatatacacagactcaatt</t>
  </si>
  <si>
    <t>tgcagttgttgcctcttttcttttcttttttggtggagatcatgcaatatacacagactcaatt</t>
  </si>
  <si>
    <t>tgcagttgttgccttgttggctggggaacggatcggagctcatgcacagtagccatgcatcctg</t>
  </si>
  <si>
    <t>tgcagttgttgccttgtttgctggggaacggatcggagctcatgcacagtagccatgcatcctg</t>
  </si>
  <si>
    <t>tgcagttgttggcttctcagtgttctgctcagttcctctggcagacatcaatgctggaatgccc</t>
  </si>
  <si>
    <t>tgcagttgttggcttctcagtgttgtgctcagttcctctggcagacatcaatgctggaatgccc</t>
  </si>
  <si>
    <t>tgcagttgttgggcatcatagctccgttcatcatcgactgcgatgccttgggcacggttttggc</t>
  </si>
  <si>
    <t>tgcagttgttgggcatcatggctccgttcatcatcgactgcgatgccttgggcacggttttggc</t>
  </si>
  <si>
    <t>tgcagttgttgggggtgccacccagcggaagcagatgctcccacgtgcatgtgggtggaaaata</t>
  </si>
  <si>
    <t>tgcagttgttgggggtgccacccagcggacgcagatgctcccacgtgcatgtgggtggaaaata</t>
  </si>
  <si>
    <t>tgcagttgttggtgccccagacctctccgacctcgcacacgcctttccaccgcgacggcaccga</t>
  </si>
  <si>
    <t>tgcagttgttggtgccccagacctctccgacctggcacacgcctttccaccgcgacggcaccga</t>
  </si>
  <si>
    <t>tgcagttgtttagttcgaattctggctactgatttatgttgcgagtagcgcattgcattgcatc</t>
  </si>
  <si>
    <t>tgcagttgtttagttctaattctggctactgatttatgttgcgagtagcgcattgcattgcatc</t>
  </si>
  <si>
    <t>tgcagttgtttcatgccaaatatttgcttgtattttgctttatttccaactgttcttgcactgt</t>
  </si>
  <si>
    <t>tgcagttgtttcatgccaactatttgcttgtattttgctttatttccaactgttcttgcactgt</t>
  </si>
  <si>
    <t>tgcagttgtttgaagcgctgaagttgacaaacttttgagtgatattcttgatgccccattgtgg</t>
  </si>
  <si>
    <t>tgcagttgtttgaagcgctgaagttgacaaacttttgagtgatattcttgatgtcccattgtgg</t>
  </si>
  <si>
    <t>tgcagttgtttgatctcaattctcacggtagaaacaaattgatgttgctaatcattcactaaaa</t>
  </si>
  <si>
    <t>tgcagttgtttgatctcaattctcacggtagaaacaaattgatgttgctaatccttcactaaaa</t>
  </si>
  <si>
    <t>tgcagttgttttacttctgaataatgtggttttcttttctatatgcgtggtgaatttcgttgaa</t>
  </si>
  <si>
    <t>tgcagttgttttacttctgaataatgtggttttcttttctatatgcgtggtgaatttcgttgga</t>
  </si>
  <si>
    <t>tgcagttgttttcagtgtctccgtccttttcccctaatgtacttttcagtatttatcttctctc</t>
  </si>
  <si>
    <t>tgcagttgttttcagtgtctctgtccttttcccctaatgtacttttcagtatttatcttctctc</t>
  </si>
  <si>
    <t>tgcagttgttttcctcatgctcatgggtgcagcgatggatatggcggaagcaagggcaactggc</t>
  </si>
  <si>
    <t>tgcagttgttttcctcatgctcatgggtgtagcgatggatatggcggaagcaagggcaactggc</t>
  </si>
  <si>
    <t>tgcagtttaaacagcttaaactatcatgcatgtcgacacattttaaatttactagtaaattaga</t>
  </si>
  <si>
    <t>tgcagtttaaacagcttaaactatcatgcatgtcgacacattttgaatttactagtaaattaga</t>
  </si>
  <si>
    <t>tgcagtttaaactgtgctctttctccaatgaaattggccaatggagatcgatggggtatgctgt</t>
  </si>
  <si>
    <t>tgcagtttaaactgtgctctttctccaatgaaattggccagtggagatcgatggggtatgctgt</t>
  </si>
  <si>
    <t>tgcagtttaaaggtactttttcgatgaaatttcagcaaaactggcaataatttccctgaaggaa</t>
  </si>
  <si>
    <t>tgcagtttaaaggtactttttcgctgaaatttcagcaaaactggcaataatttccctgaaggaa</t>
  </si>
  <si>
    <t>tgcagtttaaatgaactataagcatatgattcaccttgaaaactgacaaatgatttctatctgt</t>
  </si>
  <si>
    <t>tgcagtttaaatgaactataagcatatgattcaccttgaaaactgacaaatgctttctatctgt</t>
  </si>
  <si>
    <t>tgcagtttaacagggacatgatatcttcctccgtgtgaagttggttgggttgcctggctgtacc</t>
  </si>
  <si>
    <t>tgcagtttaagagggacatgatatcttcctccgtgtgaagttggttgggttgcctggctgtacc</t>
  </si>
  <si>
    <t>tgcagtttaagagtctcctgaaacacgcaatgccccatattttttcccaacacatgttctatag</t>
  </si>
  <si>
    <t>tgcagtttaagagtctcctgaaacacgcaatgccccgtattttttcccaacacatgttctatag</t>
  </si>
  <si>
    <t>tgcagtttaagttgtatcatgcagttttgcctgtcagttctagttttgtctgcaaaagcttggt</t>
  </si>
  <si>
    <t>tgcagtttaagttgtatcatgtagttttgcctgtcagttctagttttgtctgcaaaagcttggt</t>
  </si>
  <si>
    <t>tgcagtttaatgaacacactgcatgtactttctgtaaaaaacttacaaaatcctagtacttcat</t>
  </si>
  <si>
    <t>tgcagtttaatgaacacactgcatttactttctgtaaaaaacttacaaaatcctagtacttcat</t>
  </si>
  <si>
    <t>tgcagtttaatgccaacaatcttgaaccaagatggtttgcatggtgccagtacagcatctcagg</t>
  </si>
  <si>
    <t>tgcagtttaatgccaacaatcttgaaccaagatggtttgcgtggtgccagtacagcatctcagg</t>
  </si>
  <si>
    <t>tgcagtttaatggacacactctgcatttactttctgtaaaaaacttacaaaatcctagtacttc</t>
  </si>
  <si>
    <t>tgcagtttaatggacacactctgtatttactttctgtaaaaaacttacaaaatcctagtacttc</t>
  </si>
  <si>
    <t>tgcagtttacaaagctagcttgtcgccgtatcccagcacttgtctcgcagcacggagtcggagt</t>
  </si>
  <si>
    <t>tgcagtttacaaagctagcttgtcgccgtatccgagcacttgtctcgcagcacggagtcggagt</t>
  </si>
  <si>
    <t>tgcagtttacacctcagtacctcactgtccagccagcataacagcactcgaaaatgcatgatgc</t>
  </si>
  <si>
    <t>tgcagtttacacctcagtacctcactgtccagccagcataacagcgctcgaaaatgcatgatgc</t>
  </si>
  <si>
    <t>tgcagtttacctccaggctgccctcctagagacacttaggttagactttctgctgctccgtcgg</t>
  </si>
  <si>
    <t>tgcagtttacctccaggctgccctccttgagacacttaggttagactttctgctgctccgtcgg</t>
  </si>
  <si>
    <t>tgcagtttacgacaagaatgtcaatggtgagaggagaaatgctcgttttggcaaatagatcgtc</t>
  </si>
  <si>
    <t>tgcagtttacgacaagaatgtcaatggtgagaggagaaatgctcgttttggcaaatagatcgtt</t>
  </si>
  <si>
    <t>tgcagtttactaaagacatgtagtaataagctggccatattctctgaatttttcaaactacatt</t>
  </si>
  <si>
    <t>tgcagtttactaaagacatgtagtaatacgctggccatattctctgaatttttcaaactacatt</t>
  </si>
  <si>
    <t>tgcagtttactgggatgcgtgcggacggcatgcagcgccacagacctagctggctcagccatgc</t>
  </si>
  <si>
    <t>tgcagtttactggggtgcgtgcggacggcatgcagcgccacagacctagctggctcagccatgc</t>
  </si>
  <si>
    <t>tgcagtttactgggtgcgtgcgagcctagcgagatgaaactcgctagcgacgagatttcctgcg</t>
  </si>
  <si>
    <t>tgcagtttactgggtgcgtgcgagcctagcgagatgatactcgctagcgacgagatttcctgcg</t>
  </si>
  <si>
    <t>tgcagtttactgtttcacagttttgatatttcattttatattcatttattattattcattcatt</t>
  </si>
  <si>
    <t>tgcagtttactgtttcacggttttgatatttcattttatattcatttattattattcattcatt</t>
  </si>
  <si>
    <t>tgcagtttacttaaacggacaatttttaaggctgtacaccagaaattgtcataacttttttgta</t>
  </si>
  <si>
    <t>tgcagtttacttaaatggacaatttttaaggctgtacaccagaaattgtcataacttttttgta</t>
  </si>
  <si>
    <t>tgcagtttacttgatgaactcttgcttgtttgttgcgcaggagggccctcgcgtctgtttggga</t>
  </si>
  <si>
    <t>tgcagtttacttgatgaactcttgcttgtttgttgcgcaggcgggccctcgcgtctgtttggga</t>
  </si>
  <si>
    <t>tgcagtttactttgctcagcacgatgtttggattatttattcatattacacataattgttctca</t>
  </si>
  <si>
    <t>tgcagtttactttgctcagcatgatgtttggattatttattcatattacacataattgttctca</t>
  </si>
  <si>
    <t>tgcagtttagaccagccatagatcacttttaccagttcctcttcctctgcaccagtcgaatgtc</t>
  </si>
  <si>
    <t>tgcagtttagaccagctatagatcacttttaccagttcctcttcctctgcaccagtcgaatgtc</t>
  </si>
  <si>
    <t>tgcagtttagactattgaggtcagagtattcatatgtacgaatactgtacaaccaaaatccgat</t>
  </si>
  <si>
    <t>tgcagtttagactattgaggtcagagtattcatatgtacgagtactgtacaaccaaaatccgat</t>
  </si>
  <si>
    <t>tgcagtttagacttctgcaaacctgccaaatagacgaggaaagaacagatcatacagatgatct</t>
  </si>
  <si>
    <t>tgcagtttagacttctgcaaacctgccaaatagatgaggaaagaacagatcatacagatgatct</t>
  </si>
  <si>
    <t>tgcagtttagagggagtagatagccttgaagagacccaaccaatttgccagcagactcaagacc</t>
  </si>
  <si>
    <t>tgcagtttagcgggagtagatagccttgaagagacccaaccaatttgccagcagactcaagacc</t>
  </si>
  <si>
    <t>tgcagtttagatgaacataataaaaaatctacaaatctaattacattgaaaatatgaagccaat</t>
  </si>
  <si>
    <t>tgcagtttagatgaacataataagaaatctacaaatctaattacattgaaaatatgaagccaat</t>
  </si>
  <si>
    <t>tgcagtttagatgaccatgcaattacattcatgaactatgaagattttttattttattatgagt</t>
  </si>
  <si>
    <t>tgcagtttagatgaccatgctattacattcatgaactatgaagattttttattttattatgagt</t>
  </si>
  <si>
    <t>tgcagtttagcaagattagagattccaggaaatgctactactgagacagtcgcatattttaatg</t>
  </si>
  <si>
    <t>tgcagtttagcaagattagagattcgaggaaatgctactactgagacagtcgcatattttaatg</t>
  </si>
  <si>
    <t>tgcagtttagcatcttgcgaaacacagggaatgcatccttatggagttcattgcggacaaaccc</t>
  </si>
  <si>
    <t>tgcagtttagcatcttgcgaaacacagggaatgcatccttatggagttcattgtggacaaaccc</t>
  </si>
  <si>
    <t>tgcagtttagcattcgcagccattacagaaatcatcaattgccaaccctgccacgaaatgtgac</t>
  </si>
  <si>
    <t>tgcagtttagcattcgcagccattacagaaatcatcaattgctaaccctgccacgaaatgtgac</t>
  </si>
  <si>
    <t>tgcagtttaggacaatgataacctcgttagtggctgggatttgagacgggccctgcattgactc</t>
  </si>
  <si>
    <t>tgcagtttaggacaatgataacctcgttagtggctgggatttgagacgggccctgcattgactt</t>
  </si>
  <si>
    <t>tgcagtttaggccgaacctaataactgatgagtggctttctctgatcacgttcacaatgcaggc</t>
  </si>
  <si>
    <t>tgcagtttaggccgaacctaataactgatgagaggctttctctgatcacgttcacaatgcaggc</t>
  </si>
  <si>
    <t>tgcagtttaggtttaattaggttagtgtaaaaaatggattaaaaatataacgtactacgagtag</t>
  </si>
  <si>
    <t>tgcagtttaggtttaattaggttagtgtaaaaaatggattaaaaatataccgtactacgagtag</t>
  </si>
  <si>
    <t>tgcagtttagtaattattcttccgtagaaggtgtcctatactgcaagcctcactatgaccagat</t>
  </si>
  <si>
    <t>tgcagtttagtaattattcttccgtggaaggtgtcctatactgcaagcctcactatgaccagat</t>
  </si>
  <si>
    <t>tgcagtttagtattcgcagccattgcagaaatcatcaattgctaaccctggaacgaaatttggc</t>
  </si>
  <si>
    <t>tgcagtttagtattcgcagccattgcagaaatcatcaattgctaaccctggcacgaaatttggc</t>
  </si>
  <si>
    <t>tgcagtttagtttcataaaaaaaattaaaataaactagtattgtgttatttagaaccgagggag</t>
  </si>
  <si>
    <t>tgcagtttagtttcataaaaaatattaaaataaactagtattgtgttatttagaaccgagggag</t>
  </si>
  <si>
    <t>tgcagtttatactttgatccgccattttgaaatggtggaacctggtgatctgtatgatgtggtt</t>
  </si>
  <si>
    <t>tgcagtttatactttgatctgccattttgaaatggtggaacctggtgatctgtatgatgtggtt</t>
  </si>
  <si>
    <t>tgcagtttatatgagaaaacgaatctaaatgaggggagacaactacaacatagacatgattaaa</t>
  </si>
  <si>
    <t>tgcagtttatatgtgaaaacgaatctaaatgaggggagacaactacaacatagacatgattaaa</t>
  </si>
  <si>
    <t>tgcagtttatcgtgagtacagctcacaatatatgccactgcaaagcctttcgtttacagttaca</t>
  </si>
  <si>
    <t>tgcagtttatcgtgagtacagctcgcaatatatgccactgcaaagcctttcgtttacagttaca</t>
  </si>
  <si>
    <t>tgcagtttatctcggtaagcactctttgccgcactgcacacacacacacagtctctgtgctagc</t>
  </si>
  <si>
    <t>tgcagtttatctcggtaagcactctttgctgcactgcacacacacacacagtctctgtgctagc</t>
  </si>
  <si>
    <t>tgcagtttatctggagcggaagaaataaaatcgaatcaactttgttgagcataagggctgtttt</t>
  </si>
  <si>
    <t>tgcagtttatctggagcggaagaaataaaatcgaatcaactttgttgagcataggggctgtttt</t>
  </si>
  <si>
    <t>tgcagtttatcttgtgctcgtgttcttgtttaatttaaagtctacaactagcatcacaggtatg</t>
  </si>
  <si>
    <t>tgcagtttatcttgtgcttgtgttcttgtttaatttaaagtctacaactagcatcacaggtatg</t>
  </si>
  <si>
    <t>tgcagtttatggacctatcaaacaactctttctcaggtaagatccctgaagccccaccgaccca</t>
  </si>
  <si>
    <t>tgcagtttatggacctatcaaacaactctttctcgggtaagatccctgaagccccaccgaccca</t>
  </si>
  <si>
    <t>tgcagtttattaaatattagcattgacatgcatgtttcctctttctttgtccctgtatagattc</t>
  </si>
  <si>
    <t>tgcagtttattaaatattagcattgatatgcatgtttcctctttctttgtccctgtatagattc</t>
  </si>
  <si>
    <t>tgcagtttattaagttctatgagaattatttaacaagcaaggcaatatactaaataaaggccag</t>
  </si>
  <si>
    <t>tgcagtttattaagttctatgagaattatttaacaagcaaggcaatatattaaataaaggccag</t>
  </si>
  <si>
    <t>tgcagtttattacccaaaccatataccaataatgaatccgactgagatagatatcaatcatttg</t>
  </si>
  <si>
    <t>tgcagtttattacccaaaccatataccaataatgaatccgactgatatagatatcaatcatttg</t>
  </si>
  <si>
    <t>tgcagtttattttctctcgttaaaagtacatcatgtcaagtgaccatccgtcatgacgaatgat</t>
  </si>
  <si>
    <t>tgcagtttattttttctcgttaaaagtacatcatgtcaagtgaccatccgtcatgacgaatgat</t>
  </si>
  <si>
    <t>tgcagtttcaacttctagcccgcatatctcgcaacaagcatcgtccacaatatgattgcgcact</t>
  </si>
  <si>
    <t>tgcagtttcatcttctagcccgcatatctcgcaacaagcatcgtccacaatatgattgcgcact</t>
  </si>
  <si>
    <t>tgcagtttcaagttcaccaagaatgaataacagtgttttccctgataaattcgacggaaacaaa</t>
  </si>
  <si>
    <t>tgcagtttcaagttcaccaagaatgaataacagtgttttccctgataaattcgatggaaacaaa</t>
  </si>
  <si>
    <t>tgcagtttcaatctttcagatacttcgtgtcgaagtcacccgtgggccgcggcctcttcgagcc</t>
  </si>
  <si>
    <t>tgcagtttcagtctttcagatacttcgtgtcgaagtcacccgtgggccgcggcctcttcgagcc</t>
  </si>
  <si>
    <t>tgcagtttcaatgcaattgttgtatacgaacacatttgagtgcgtggaagcaccgtcaggactc</t>
  </si>
  <si>
    <t>tgcagtttgaatgcaattgttgtatacgaacacatttgagtgcgtggaagcaccgtcaggactc</t>
  </si>
  <si>
    <t>tgcagtttcaccacgcgtgctatggcgtgcgtccttgctccaggttactgtgatgattccgttg</t>
  </si>
  <si>
    <t>tgcagtttcaccacgcgtgctatggcgtgcgtccttgctccaggttgctgtgatgattccgttg</t>
  </si>
  <si>
    <t>tgcagtttcactacacattatattatcagttcttgcaaacaaagaacacggagagtaaaaggag</t>
  </si>
  <si>
    <t>tgcagtttcactgcacattatattatcagttcttgcaaacaaagaacacggagagtaaaaggag</t>
  </si>
  <si>
    <t>tgcagtttcactcggtgacggtgagtacagaagcacttgtgagttgtagtctgatatctgatct</t>
  </si>
  <si>
    <t>tgcagtttcactcggtgacggtgagtacagaggcacttgtgagttgtagtctgatatctgatct</t>
  </si>
  <si>
    <t>tgcagtttcagaataccacgtccagatatggaatggatggaagtcaaacactgaaactgcactc</t>
  </si>
  <si>
    <t>tgcagtttcagaataccacgtccagatatgggatggatggaagtcaaacactgaaactgcactc</t>
  </si>
  <si>
    <t>tgcagtttcagagaaaaccgctcaatggcgcaatcagactgtactggtgcttcccaattctgtt</t>
  </si>
  <si>
    <t>tgcagtttcagagaaaaccgctcaatggtgcaatcagactgtactggtgcttcccaattctgtt</t>
  </si>
  <si>
    <t>tgcagtttcagagttgattcatatgcatggatcatcacaactatatacattgcttcgatcggtt</t>
  </si>
  <si>
    <t>tgcagtttcagagttgattcatatgcatggatcatcacaactatatacattgcttggatcggtt</t>
  </si>
  <si>
    <t>tgcagtttcagatagcgcttcaaaagtcaacatagctgaaccgtcatcagaaacatagcatgat</t>
  </si>
  <si>
    <t>tgcagtttcagatagcgcttcaaaagtcaacatagctgaaccgtcatcagaaacgtagcatgat</t>
  </si>
  <si>
    <t>tgcagtttcagccatgattgcagccgcgagctcttgcagggcgaacgcagttttgtcatcggta</t>
  </si>
  <si>
    <t>tgcagtttcagccatgattgcagtcgcgagctcttgcagggcgaacgcagttttgtcatcggta</t>
  </si>
  <si>
    <t>tgcagtttcagcttggagcggaggagcgggacgtggccactgtccagtgagtcagaaagaacga</t>
  </si>
  <si>
    <t>tgcagtttcagcttggagcggaggagcggggcgtggccactgtccagtgagtcagaaagaacga</t>
  </si>
  <si>
    <t>tgcagtttcaggccgcgcttgtctgcggattcagaattatatatacgtagttattagctacacc</t>
  </si>
  <si>
    <t>tgcagtttcaggccgcgcttttctgcggattcagaattatatatacgtagttattagctacacc</t>
  </si>
  <si>
    <t>tgcagtttcagtcatgcatgacgacctggtatgatactgacaaatactcctacttacgcaggga</t>
  </si>
  <si>
    <t>tgcagtttcagtcatgcatgacgacctggtatggtactgacaaatactcctacttacgcaggga</t>
  </si>
  <si>
    <t>tgcagtttcagtttgcaactactttagagctctctacctcccactctgatccgagttagactct</t>
  </si>
  <si>
    <t>tgcagtttcagtttgcaactactttagagctctctacctccccctctgatccgagttagactct</t>
  </si>
  <si>
    <t>tgcagtttcataaaatagggtaactgcaattattgccagaataggacagagcctacctgattgc</t>
  </si>
  <si>
    <t>tgcagtttcataaaatagggtaagtgcaattattgccagaataggacagagcctacctgattgc</t>
  </si>
  <si>
    <t>tgcagtttcatacccaggtgttgctcaaccttttgctagatccttgcccttgccgccgttgtcc</t>
  </si>
  <si>
    <t>tgcagtttcatacccaggtgttgctcagccttttgctagatccttgcccttgccgccgttgtcc</t>
  </si>
  <si>
    <t>tgcagtttcatcatcgtcggtcaagatggacgtggtttccgaccagctttctaatcctaccaga</t>
  </si>
  <si>
    <t>tgcagtttcatcatcgtcggtcaagatggacgtggtttccgaccagctttctaatcctactaga</t>
  </si>
  <si>
    <t>tgcagtttcatcatgtccctatactagctaggtggtttaccatttcaatgataacgtgtatgct</t>
  </si>
  <si>
    <t>tgcagtttcatcatgtccctatgctagctaggtggtttaccatttcaatgataacgtgtatgct</t>
  </si>
  <si>
    <t>tgcagtttcatctgcctccctgcacttgcttggagcctaggggggcacaatcgcaagcaacaca</t>
  </si>
  <si>
    <t>tgcagtttcatctgcctccctgcacttgcttggagcctaggggggcacaatctcaagcaacaca</t>
  </si>
  <si>
    <t>tgcagtttcatctggtgagcttgatggtctgttgtagcttctgttgagtgtgaaaacggacaaa</t>
  </si>
  <si>
    <t>tgcagtttcgtctggtgagcttgatggtctgttgtagcttctgttgagtgtgaaaacggacaaa</t>
  </si>
  <si>
    <t>tgcagtttcatcttgactctattattcgttcagtggaggcaacaatcgaggtgcgaatcactag</t>
  </si>
  <si>
    <t>tgcagtttcatcttggctctattattcgttcagtggaggcaacaatcgaggtgcgaatcactag</t>
  </si>
  <si>
    <t>tgcagtttcatgtgaacttggcacaaggaaaagcggacgtcgcgccaataccagtccagtttcc</t>
  </si>
  <si>
    <t>tgcagtttcatgtgaacttggcagaaggaaaagcggacgtcgcgccaataccagtccagtttcc</t>
  </si>
  <si>
    <t>tgcagtttcattcacaagcaaaactgaacatggtagcaaagtaaccccaattaactgcacagat</t>
  </si>
  <si>
    <t>tgcagtttcattcacaggcaaaactgaacatggtagcaaagtaaccccaattaactgcacagat</t>
  </si>
  <si>
    <t>tgcagtttccagcattgagttttgatgtttggctcgtgccattctctgtttgaaagcagaagta</t>
  </si>
  <si>
    <t>tgcagtttccagcattgagttttgatgtttggctcgtgccattctctgtttgaaagcagcagta</t>
  </si>
  <si>
    <t>tgcagtttccagcgtcctcggattcgactattgtctgttgtagtgctgtgtacaagcatacgga</t>
  </si>
  <si>
    <t>tgcagtttcctgcgtcctcggattcgactattgtctgttgtagtgctgtgtacaagcatacgga</t>
  </si>
  <si>
    <t>tgcagtttcccgaacttctccctgcttcttgcccctggttggtaaaattgtgtaataactgctg</t>
  </si>
  <si>
    <t>tgcagtttcctgaacttctccctgcttcttgcccctggttggtaaaattgtgtaataactgctg</t>
  </si>
  <si>
    <t>tgcagtttcccgctcgagtgctgaggctgagcagcgtgctatggcgtttgcgactgcggagttg</t>
  </si>
  <si>
    <t>tgcagtttcccgctcgagtgctgaggctgagcagcgtgctatggcgtttgtgactgcggagttg</t>
  </si>
  <si>
    <t>tgcagtttccctaatgtggttacttgtagctttccaaggaaaaccagcgccgttgccgaagctg</t>
  </si>
  <si>
    <t>tgcagtttcccttatgtggttacttgtagctttccaaggaaaaccagcgccgttgccgaagctg</t>
  </si>
  <si>
    <t>tgcagtttccctgtatcgtgttctttaaaaggccgtgccgtgcaccgcatgcatgcacgcggaa</t>
  </si>
  <si>
    <t>tgcagtttccctttatcgtgttctttaaaaggccgtgccgtgcaccgcatgcatgcacgcggaa</t>
  </si>
  <si>
    <t>tgcagtttccgctcaccaccgacaacatcaagtccgtggtcggagtaagcactgcgcacccaat</t>
  </si>
  <si>
    <t>tgcagtttccgctcaccaccgacaacatcaagtccgtggtcggagtaagcactgcgcacccagt</t>
  </si>
  <si>
    <t>tgcagtttccgtcagcgaatgcctgaatggcagccatgacctcaggttgaattatgagccatgc</t>
  </si>
  <si>
    <t>tgcagtttccgtcagcgaatgcctgaatggcagccatgacctcaggttgaattatgggccatgc</t>
  </si>
  <si>
    <t>tgcagtttccgtgtatttgtgcgtcattttgctcgcaatccgttatcgtgttttgcaaattttg</t>
  </si>
  <si>
    <t>tgcagtttccgtgtgtttgtgcgtcattttgctcgcaatccgttatcgtgttttgcaaattttg</t>
  </si>
  <si>
    <t>tgcagtttcctcaatttctcatggtctcgcggctcgccgcttctccccctcccgtctcgtctgc</t>
  </si>
  <si>
    <t>tgcagtttcctcaatttctcatggtctcgtggctcgccgcttctccccctcccgtctcgtctgc</t>
  </si>
  <si>
    <t>tgcagtttcctcgtcctcggtcggtgacatgctggtcgtcatcgggcctggctggtggtcgacg</t>
  </si>
  <si>
    <t>tgcagtttcctcgtcctcggtcggtgacatgctggtcgtcatcggtcctggctggtggtcgacg</t>
  </si>
  <si>
    <t>tgcagtttcctctccgtcgtcgttttctcgggaagtgcttacggaagagagagaagttagccca</t>
  </si>
  <si>
    <t>tgcagtttcctctctgtcgtcgttttctcgggaagtgcttacggaagagagagaagttagccca</t>
  </si>
  <si>
    <t>tgcagtttcctcttgagccgtttgtttcggatgttctggaacgttttggagtgcagcttcatca</t>
  </si>
  <si>
    <t>tgcagtttcctcttgagccgtttgtttcggatgttctggaacgttttggagtgcagcttcgtca</t>
  </si>
  <si>
    <t>tgcagtttccttccctctgtcttcgttttctcgggaagtgcttacggaagagacaagttcccgt</t>
  </si>
  <si>
    <t>tgcagtttccttccctctgtcttcgttttctcgggaagtgcttacggaagagagaagttcccgt</t>
  </si>
  <si>
    <t>tgcagtttccttcgagttctcctgcttcgtttgacccgcgagcgaccccgattgctgttacgcg</t>
  </si>
  <si>
    <t>tgcagtttccttcgagttctcctgtttcgtttgacccgcgagcgaccccgattgctgttacgcg</t>
  </si>
  <si>
    <t>tgcagtttcgaggcggattattaatcgatgtgcttcttcccattttgtttgtagccttttcatc</t>
  </si>
  <si>
    <t>tgcagtttcgaggcggattattaattgatgtgcttcttcccattttgtttgtagccttttcatc</t>
  </si>
  <si>
    <t>tgcagtttcgctaactaactcggtggaatctttaattgtttttctctctccaataaccaaagta</t>
  </si>
  <si>
    <t>tgcagttttgctaactaactcggtggaatctttaattgtttttctctctccaataaccaaagta</t>
  </si>
  <si>
    <t>tgcagtttcgtacacgagacatacatcaacaaacatatgcagatgcatacacacacacagccac</t>
  </si>
  <si>
    <t>tgcagtttcgtacacgagacatacatcaacaaacatatgcagatgcatacatacacacagccac</t>
  </si>
  <si>
    <t>tgcagtttctacaagaactaaagggcattccccgacccgaccatggtaggtggctaaccttggg</t>
  </si>
  <si>
    <t>tgcagtttctacaagaactaaagggcattccccgacccgaccatggtaggtggctaatcttggg</t>
  </si>
  <si>
    <t>tgcagtttctaggtaacaggaaagtaacttgctgtcctgattgctacgcagttttctttgttgt</t>
  </si>
  <si>
    <t>tgcagtttctaggtaataggaaagtaacttgctgtcctgattgctacgcagttttctttgttgt</t>
  </si>
  <si>
    <t>tgcagtttctagtatgatcggtgaaacgaaagaaaagaaaaaaaatatatatctcagcatatgt</t>
  </si>
  <si>
    <t>tgcagtttctagtatgatcggtgaaacgaaagaaaagaaaaaatatatatatctcagcatatgt</t>
  </si>
  <si>
    <t>tgcagtttctatcacataaccaaagctgaacgttctcagttgcctgtaaactgcctctgcacac</t>
  </si>
  <si>
    <t>tgcagtttctatcacataaccaaaggtgaacgttctcagttgcctgtaaactgcctctgcacac</t>
  </si>
  <si>
    <t>tgcagtttctcaatcaaacgccattgcaaccatgcaaaccgtgtatgttctgactgaactagtc</t>
  </si>
  <si>
    <t>tgcagtttctcaatcaaacgccattgcaaccatgcagaccgtgtatgttctgactgaactagtc</t>
  </si>
  <si>
    <t>tgcagtttctcatatcggcgatcacggcacgaaccaaacggttcagatgaaagagcatcaaagc</t>
  </si>
  <si>
    <t>tgcagtttctcatatcggcgatcacggcacgaaccaaacggttcagatgaaagagcgtcaaagc</t>
  </si>
  <si>
    <t>tgcagtttctcatccacattagcacgacgatgatcttgacgacgatcatcaggcggccgtttgt</t>
  </si>
  <si>
    <t>tgcagtttctcatccacattagcactacgatgatcttgacgacgatcatcaggcggccgtttgt</t>
  </si>
  <si>
    <t>tgcagtttctcatgtaaggtctttaatgaggcaacattgtacaaactagaagtgggagatcagc</t>
  </si>
  <si>
    <t>tgcagtttctcatgtaaggtttttaatgaggcaacattgtacaaactagaagtgggagatcagc</t>
  </si>
  <si>
    <t>tgcagtttctccacaagacaatacccttaaccatattccttttaatgacacaggggaagctgtg</t>
  </si>
  <si>
    <t>tgcagtttctccacaagacagtacccttaaccatattccttttaatgacacaggggaagctgtg</t>
  </si>
  <si>
    <t>tgcagtttctcctactggttcagtctgacagataactgtcggagttcaagcatcagttcacatg</t>
  </si>
  <si>
    <t>tgcagtttctcctactggttcagtctgacagataactgtcggtgttcaagcatcagttcacatg</t>
  </si>
  <si>
    <t>tgcagtttctctgatctctcgcacagggaatgccaagtgaagtcttgccacctctggcatagct</t>
  </si>
  <si>
    <t>tgcagtttctctgatctctcgcacagggaatgccaagtgaagtcttgtcacctctggcatagct</t>
  </si>
  <si>
    <t>tgcagtttctgaaaaataataaatctgaatgtttggcagaaaggcataccttctaccctgcgct</t>
  </si>
  <si>
    <t>tgcagtttctgaaaaatagtaaatctgaatgtttggcagaaaggcataccttctaccctgcgct</t>
  </si>
  <si>
    <t>tgcagtttctgaagctgaggcgccttttgaagctgaaactgtgttgcgctagggctgtccactg</t>
  </si>
  <si>
    <t>tgcagtttctgaagctgaggtgccttttgaagctgaaactgtgttgcgctagggctgtccactg</t>
  </si>
  <si>
    <t>tgcagtttctgaattgggagaagcaatcatctttcaacataatctggaggtggcaactttttgg</t>
  </si>
  <si>
    <t>tgcagtttctgaattgggagaagcaatcatcttttaacataatctggaggtggcaactttttgg</t>
  </si>
  <si>
    <t>tgcagtttctgatgagaagagcatcccagagactccagaacaaggattcagtctaaccgaccat</t>
  </si>
  <si>
    <t>tgcagtttctgatgagaagagcatcccagagactccagagcaaggattcagtctaaccgaccat</t>
  </si>
  <si>
    <t>tgcagtttctgattccgacaccatccacccagtcatatccttcggtgtctggggcctcaatttc</t>
  </si>
  <si>
    <t>tgcagtttctgattccgacaccatccacccagtcatatcctttggtgtctggggcctcaatttc</t>
  </si>
  <si>
    <t>tgcagtttctgattgactcttggaactctgactagaagaagatgctgaatctttttgcgtgcgt</t>
  </si>
  <si>
    <t>tgcagtttctgattgactcttggaactctgactagaagaagatgctgaatctttttgtgtgcgt</t>
  </si>
  <si>
    <t>tgcagtttctgcctgcttggtgaaaattcatactattaattcataaataataacatacaagtat</t>
  </si>
  <si>
    <t>tgcagtttctgcctgcttggtgaaaattcatactattaattcataaataatagcatacaagtat</t>
  </si>
  <si>
    <t>tgcagtttctgcttgtccccaagcaggtgcttttggaaatcgctctttgacaacgtaatagtcc</t>
  </si>
  <si>
    <t>tgcagtttctgcttgtccccaagcaggtgcttttggaaatcgctctttgacaacgtgatagtcc</t>
  </si>
  <si>
    <t>tgcagtttctggtcctgtttccgtttcctcccgcttcaaatcttcaaatctgccaagcttcaag</t>
  </si>
  <si>
    <t>tgcagtttctggtcctgtttccgtttccttccgcttcaaatcttcaaatctgccaagcttcaag</t>
  </si>
  <si>
    <t>tgcagtttctggttcagaacttgcagcagttccttctgcttggtgaaacttttatgtttttatg</t>
  </si>
  <si>
    <t>tgcagtttcttgttcagaacttgcagcagttccttctgcttggtgaaacttttatgtttttatg</t>
  </si>
  <si>
    <t>tgcagtttctggttcctgtttccgtttcctctcgcttcaaatctgcgtctgccaagcctgaagg</t>
  </si>
  <si>
    <t>tgcagtttctggttcctgtttccgtttcctctcgcttcaaatctgcgtctgccaagtctgaagg</t>
  </si>
  <si>
    <t>tgcagtttctgtcttcagtatttcttcatgcaaccatactgtattgtgccatgttacaaagcct</t>
  </si>
  <si>
    <t>tgcagtttctgtcttcggtatttcttcatgcaaccatactgtattgtgccatgttacaaagcct</t>
  </si>
  <si>
    <t>tgcagtttcttacagcactagtaattatttggctcacttgccgttgctgaacgttgagccgtac</t>
  </si>
  <si>
    <t>tgcagtttcttacagcactagtaattatttggctcacttgccgttgctgaacgttgatccgtac</t>
  </si>
  <si>
    <t>tgcagtttcttacgagatattgttcgttgttttgatacaaaagagttgtgatcagtaaattatg</t>
  </si>
  <si>
    <t>tgcagtttcttatgagatattgttcgttgttttgatacaaaagagttgtgatcagtaaattatg</t>
  </si>
  <si>
    <t>tgcagtttcttcacaagacaatgcccttaaccatattccttttattgacacaggggaagctgtg</t>
  </si>
  <si>
    <t>tgcagtttcttcacaagacaatgccgttaaccatattccttttattgacacaggggaagctgtg</t>
  </si>
  <si>
    <t>tgcagtttcttcatctccactccacggcattgcaatttatagtattcagtaacattttttttct</t>
  </si>
  <si>
    <t>tgcagtttcttcgtctccactccacggcattgcaatttatagtattcagtaacattttttttct</t>
  </si>
  <si>
    <t>tgcagtttcttccagcccacacaagcaacatttgctgctccacgtccgacgagctgagtgaggc</t>
  </si>
  <si>
    <t>tgcagtttcttccagcccacacaagcaacatttgctgctccacgtccgacgagttgagtgaggc</t>
  </si>
  <si>
    <t>tgcagtttcttctcttctccatgtctccaattgcccagcccagctttcttcgcatcaggtcaca</t>
  </si>
  <si>
    <t>tgcagtttcttctcttctccatgtctccaattgcccagcccagcttttttcgcatcaggtcaca</t>
  </si>
  <si>
    <t>tgcagtttcttgacgatctcgtacttgtgctctgcatcatatcaacaagacagcaacgttggga</t>
  </si>
  <si>
    <t>tgcagtttcttgacgatctcgtacttgtgctctgcatcatatcaacaagatagcaacgttggga</t>
  </si>
  <si>
    <t>tgcagtttcttgatataaatgaagtaactagtaccagagttcatcacgatagcaatacgatcct</t>
  </si>
  <si>
    <t>tgcagtttcttgatataaatgaagtaactagtaccagagttcatcacgatagcaatatgatcct</t>
  </si>
  <si>
    <t>tgcagtttcttgtgttgtacagactacaactgtattgtacagactacagaatcatgatttgatt</t>
  </si>
  <si>
    <t>tgcagtttcttgtgttgtacagactacaactgtattgtacagactacataatcatgatttgatt</t>
  </si>
  <si>
    <t>tgcagtttctttagcttggtgatggttgttggcatggttgctatggatgtatgtctgacatcca</t>
  </si>
  <si>
    <t>tgcagtttctttagcttggtgatggttgttggcatggttgctatggatgtatgtctgacgtcca</t>
  </si>
  <si>
    <t>tgcagtttctttcatgactgagtttcacgttactgagcaaagaaaagaaagaaattgacgctca</t>
  </si>
  <si>
    <t>tgcagtttctttcatgactgagtttcacgttactgggcaaagaaaagaaagaaattgacgctca</t>
  </si>
  <si>
    <t>tgcagtttctttgacagcaacagagaactccacaaagccaaactcatggagcacgaatcccgtg</t>
  </si>
  <si>
    <t>tgcagtttctttgacagcaacagagaactccacaaagctaaactcatggagcacgaatcccgtg</t>
  </si>
  <si>
    <t>tgcagtttctttgagatgcatttgtttttccttcgtccaagagttgaaaagatgggttggcctg</t>
  </si>
  <si>
    <t>tgcagtttctttgagatgtatttgtttttccttcgtccaagagttgaaaagatgggttggcctg</t>
  </si>
  <si>
    <t>tgcagtttctttttttttatcaggaaatcccgtttgctgccacctgccagattatgggcacgtc</t>
  </si>
  <si>
    <t>tgcagtttctttttttttatcaggaaatcccgtttgctgccacctgccagattatgggcacgtg</t>
  </si>
  <si>
    <t>tgcagtttgaaatggaatgcaatggacggagtaattattcttagctgtgaattttggaaagacg</t>
  </si>
  <si>
    <t>tgcagtttgaaatggaatgcaatggagggagtaattattcttagctgtgaattttggaaagacg</t>
  </si>
  <si>
    <t>tgcagtttgaacacaataaacagcaagattacaggtgagtcgttgttactactgattacctaga</t>
  </si>
  <si>
    <t>tgcagtttgaacacaataaacagcaagattacaggtgagtcgttgttactagtgattacctaga</t>
  </si>
  <si>
    <t>tgcagtttgaacagtcgcactgccactacaggccacctttggtccacgcgcgttcctcttctct</t>
  </si>
  <si>
    <t>tgcagtttgcacagtcgcactgccactacaggccacctttggtccacgcgcgttcctcttctct</t>
  </si>
  <si>
    <t>tgcagtttgaatgaactttgtgaccagaggatctgactcaccttgataactgacaaatgctttc</t>
  </si>
  <si>
    <t>tgcagtttgaatgaactttgtgaccagaggatctgactcatcttgataactgacaaatgctttc</t>
  </si>
  <si>
    <t>tgcagtttgaatgaattcatatgcctggctttctaggaagatctaatggaactagaagatgaag</t>
  </si>
  <si>
    <t>tgcagtttgaatgaattcatatgcctggctttctaggaagatttaatggaactagaagatgaag</t>
  </si>
  <si>
    <t>tgcagtttgaattttgatatgaagtactttttttcttcattaaaaacggtagctaattgaggtt</t>
  </si>
  <si>
    <t>tgcagtttgaattttgatatgaagtactttttttcttcattaaaaatggtagctaattgaggtt</t>
  </si>
  <si>
    <t>tgcagtttgacagcacttacctctgtatatgttaaacttatggttgttatatgttcatttcatc</t>
  </si>
  <si>
    <t>tgcagtttgacagcacttacctctgtatatgttaaacttatggttgttatatgttcatttcatt</t>
  </si>
  <si>
    <t>tgcagtttgagactgaacgtgacgatgcgttgaacggaggagggaacgcgatggagcttcgatt</t>
  </si>
  <si>
    <t>tgcagtttgagactgaacgtgccgatgcgttgaacggaggagggaacgcgatggagcttcgatt</t>
  </si>
  <si>
    <t>tgcagtttgagcaagcaacataaatggaagatggcagcctctgtgatgctgttctccgtgctcc</t>
  </si>
  <si>
    <t>tgcagtttgagcaagcaacataaatggaagatagcagcctctgtgatgctgttctccgtgctcc</t>
  </si>
  <si>
    <t>tgcagtttgagcgaaataatccaatcatatccagaggccgaggcgcgggcggcggacgacgacg</t>
  </si>
  <si>
    <t>tgcagtttgagcgaaataatccaatcatatccataggccgaggcgcgggcggcggacgacgacg</t>
  </si>
  <si>
    <t>tgcagtttgagcgcgcagaaacatgtgtgccctagcgcgtgaactgtagtcaagagctccgttc</t>
  </si>
  <si>
    <t>tgcagtttgagcgcgcagaaacatgtgtgccctagcgcgtgaactgtagtcaagagctctgttc</t>
  </si>
  <si>
    <t>tgcagtttgagtttgcggacgaactggccaggacgtgcgatctgcatgcccaagaatccatttc</t>
  </si>
  <si>
    <t>tgcagtttgagtttgcggacgaactggccaggacgtgcgatttgcatgcccaagaatccatttc</t>
  </si>
  <si>
    <t>tgcagtttgatactagtactgatactgctacactgggaaattattggaaaaaatagagctcatt</t>
  </si>
  <si>
    <t>tgcagtttgatactagtactgatactgctatactgggaaattattggaaaaaatagagctcatt</t>
  </si>
  <si>
    <t>tgcagtttgatactctgtaagttatagcagcaagtaattaagtacccatctgatcctagttcat</t>
  </si>
  <si>
    <t>tgcagtttggtactctgtaagttatagcagcaagtaattaagtacccatctgatcctagttcat</t>
  </si>
  <si>
    <t>tgcagtttgatatttgactgttaattgcaacatgagtctcatgcggagggttttaactttcgaa</t>
  </si>
  <si>
    <t>tgcagtttgatatttgactgttaattgcaacatgagtctcatgcggagggttttaacttttgaa</t>
  </si>
  <si>
    <t>tgcagtttgatcaccaggtacgatccgtactagcagtgaagggaggagtagtagatttgtgcac</t>
  </si>
  <si>
    <t>tgcagtttggtcaccaggtacgatccgtactagcagtgaagggaggagtagtagatttgtgcac</t>
  </si>
  <si>
    <t>tgcagtttgatcagatcatccacatcgactgcgccaagtgggagagcaggagaacacttcagcg</t>
  </si>
  <si>
    <t>tgcagtttgatcagatcatccacatcgactgcgccaagtgggagagcaggagagcacttcagcg</t>
  </si>
  <si>
    <t>tgcagtttgatcctcttgggatcaaggaacagggagaatccatggctgaccacctcagcatcct</t>
  </si>
  <si>
    <t>tgcagtttgatcctcttgggatcaaggaacagggagaatccatggctggccacctcagcatcct</t>
  </si>
  <si>
    <t>tgcagtttgattgcgtagcaaacctaacttcaccagagctccctcggtcgctcttcagctgaca</t>
  </si>
  <si>
    <t>tgcagtttgattgtgtagcaaacctaacttcaccagagctccctcggtcgctcttcagctgaca</t>
  </si>
  <si>
    <t>tgcagtttgatttgattctattttagcacctaagttggtatggtatacgtttcatcaggcaaag</t>
  </si>
  <si>
    <t>tgcagtttgatttgattctattttagcacctcagttggtatggtatacgtttcatcaggcaaag</t>
  </si>
  <si>
    <t>tgcagtttgcaagttaatttgcagcacgcaaccacacaggtgctgtcatcgtcaatggcgaggc</t>
  </si>
  <si>
    <t>tgcagtttgcaagttaatttgcagcacgcgaccacacaggtgctgtcatcgtcaatggcgaggc</t>
  </si>
  <si>
    <t>tgcagtttgcaatgggagaagaatgaacaagctgaaatatatgcatgcatatatagtagttcta</t>
  </si>
  <si>
    <t>tgcagtttgtaatgggagaagaatgaacaagctgaaatatatgcatgcatatatagtagttcta</t>
  </si>
  <si>
    <t>tgcagtttgcaattgcaaggcagaagcagagcatgccatgccaatcgcaatccttcacttccat</t>
  </si>
  <si>
    <t>tgcagtttgcaattgcaaggcagaagcagagcatgccatgccaatctcaatccttcacttccat</t>
  </si>
  <si>
    <t>tgcagtttgcacaaatcgatctgcgttggaaaaccagccaacaattctctggactattaactac</t>
  </si>
  <si>
    <t>tgcagtttgcacacatcgatctgcgttggaaaaccagccaacaattctctggactattaactac</t>
  </si>
  <si>
    <t>tgcagtttgcacagcaccaaaaataccctatgttcatcgtgcttgtattctcagtacgtgaggt</t>
  </si>
  <si>
    <t>tgcagtttgcacagcaccaaaaataccctgtgttcatcgtgcttgtattctcagtacgtgaggt</t>
  </si>
  <si>
    <t>tgcagtttgcacatgacctgacctgcgcgtgcaacaatccaaagcaagcatgcatggcatggca</t>
  </si>
  <si>
    <t>tgcagtttgcacatgacctgacctgcgcgtgcaaccatccaaagcaagcatgcatggcatggca</t>
  </si>
  <si>
    <t>tgcagtttgcacgctcgctccttgggtgcctcggtccgttggcaggcaggcacacccgtgggcc</t>
  </si>
  <si>
    <t>tgcagtttgcacgctcgctccttgggtgcctccgtccgttggcaggcaggcacacccgtgggcc</t>
  </si>
  <si>
    <t>tgcagtttgcacttcatatactgcacaccttttgttacttgctgtttctattctctaattatta</t>
  </si>
  <si>
    <t>tgcagtttgcacttcatatactgcacaccttttgttacttgctgtttctattctctaattattt</t>
  </si>
  <si>
    <t>tgcagtttgcagcagctctcgcgtacggcagccgcgtagcccgacgcgcgctcgccctgcccct</t>
  </si>
  <si>
    <t>tgcagtttgcagcagctctcgcgtacggccgccgcgtagcccgacgcgcgctcgccctgcccct</t>
  </si>
  <si>
    <t>tgcagtttgcagccactagaggaccccacatacttaactaagatccaagaacatatgaggtggt</t>
  </si>
  <si>
    <t>tgcagtttgcagccactagaggaccccacatacttaactaagattcaagaacatatgaggtggt</t>
  </si>
  <si>
    <t>tgcagtttgcaggcgacgctcgggaaacgctagccagcgcggaattaccgaatctgccctcggg</t>
  </si>
  <si>
    <t>tgcagtttgcaggcgacgctcgggaaacgctagccagcgcggaattaccgaatctgctctcggg</t>
  </si>
  <si>
    <t>tgcagtttgcagtgagttttgaccgcgcgcctaggtgacggtgacgccatgctcattcaagacc</t>
  </si>
  <si>
    <t>tgcagtttgcagtgagttttgaccgcgcgcctaggtgacggtgacgccatgctcattcaaggcc</t>
  </si>
  <si>
    <t>tgcagtttgcatgcctacggacaggagtacatgacatacggcggccgccgcctagttgtgcctg</t>
  </si>
  <si>
    <t>tgcagtttgcatggctacggacaggagtacatgacatacggcggccgccgcctagttgtgcctg</t>
  </si>
  <si>
    <t>tgcagtttgcattgcacaggagggacaggaggtgttcccaatcctagctaacgtaagcaatgca</t>
  </si>
  <si>
    <t>tgcagtttgcattgcacaggagggacaggaggtgttcccaatcctagctaacgtatgcaatgca</t>
  </si>
  <si>
    <t>tgcagtttgccagcatatgtacacacacacatacaaacaaaatttaaataaaaagattacaaaa</t>
  </si>
  <si>
    <t>tgcagtttgccagcatatgtacacacacccatacaaacaaaatttaaataaaaagattacaaaa</t>
  </si>
  <si>
    <t>tgcagtttgcccacacaaaaagagacaccaatgacaattgacaatgcaaacaaagctccatatt</t>
  </si>
  <si>
    <t>tgcagtttgcccacacaaaaagagacaccaatgacaattgacaatgcaaacaaaggtccatatt</t>
  </si>
  <si>
    <t>tgcagtttgcccactgcattggtggagacggcaaagtcgatgggtgcttggagcagcttgaagc</t>
  </si>
  <si>
    <t>tgcagtttgctcactgcattggtggagacggcaaagtcgatgggtgcttggagcagcttgaagc</t>
  </si>
  <si>
    <t>tgcagtttgcctagttcagtgctcaccgtcaaacagtttgaaacatcttattcaattagcacta</t>
  </si>
  <si>
    <t>tgcagtttgcctagttcagtgttcaccgtcaaacagtttgaaacatcttattcaattagcacta</t>
  </si>
  <si>
    <t>tgcagtttgcctgcaatgcccatacaatatgggggcgtttggatgcctgcatctgggagcctgg</t>
  </si>
  <si>
    <t>tgcagtttgcctgcaatgcccgtacaatatgggggcgtttggatgcctgcatctgggagcctgg</t>
  </si>
  <si>
    <t>tgcagtttgcgcgtaccttctcttcagcgaatctggcccagaacctcgcctgggcacgctcgta</t>
  </si>
  <si>
    <t>tgcagtttgcgcgtaccttctcttcagcgaatctggcccagaacctctcctgggcacgctcgta</t>
  </si>
  <si>
    <t>tgcagtttgctagctaccttttgaattgaatctctggcgtcaagggagctgatgcaagctgctt</t>
  </si>
  <si>
    <t>tgcagtttgctagctaccttttgaattgaatctctggcttcaagggagctgatgcaagctgctt</t>
  </si>
  <si>
    <t>tgcagtttgctcaactgttcatatttggcctcaagagtgagcttggcatccacaagtttcatct</t>
  </si>
  <si>
    <t>tgcagtttgctcaactgttcatatttggcctcaagagtgagtttggcatccacaagtttcatct</t>
  </si>
  <si>
    <t>tgcagtttgctgctacatctgcccttggccactcacatttagaagtatgtgaaataatgtttgg</t>
  </si>
  <si>
    <t>tgcagtttgctgctacatctgcccttggccactcacatttagaagtatgtgaaatcatgtttgg</t>
  </si>
  <si>
    <t>tgcagtttgctgctatgctactgctacaataatcacaattaaagagcaaaatgtagccacagct</t>
  </si>
  <si>
    <t>tgcagtttgctgctatgctactgctacaattatcacaattaaagagcaaaatgtagccacagct</t>
  </si>
  <si>
    <t>tgcagtttgctgctggtacgatcatccactgccgttgtcctggttccatccatcggtgggcaac</t>
  </si>
  <si>
    <t>tgcagtttgctgctggtatgatcatccactgccgttgtcctggttccatccatcggtgggcaac</t>
  </si>
  <si>
    <t>tgcagtttgctgtagcgcacacgtacctccgcccgtccctctctccctggcgcgtgaaactgag</t>
  </si>
  <si>
    <t>tgcagtttgctgtagcgcacacgtacctccgtccgtccctctctccctggcgcgtgaaactgag</t>
  </si>
  <si>
    <t>tgcagtttgcttagagtcacgtcttctcaacttctacaagcattgaagaattccctgaattcta</t>
  </si>
  <si>
    <t>tgcagtttgcttagagtcacgtcttctcaacttctactagcattgaagaattccctgaattcta</t>
  </si>
  <si>
    <t>tgcagtttgcttatggattcccctacttgttcattgtagtgctgtgctgctcctactttgatat</t>
  </si>
  <si>
    <t>tgcagtttgcttatggatttccctacttgttcattgtagtgctgtgctgctcctactttgatat</t>
  </si>
  <si>
    <t>tgcagtttgcttccatcacagttcacaaaaagcataatctgtctgtttgcacgcgttgacgatc</t>
  </si>
  <si>
    <t>tgcagtttgcttccatcacagttcacacaaagcataatctgtctgtttgcacgcgttgacgatc</t>
  </si>
  <si>
    <t>tgcagtttgcttctgaattctgattacattaatcaactgagaaaacatcaaaatttaagatcca</t>
  </si>
  <si>
    <t>tgcagtttgcttctgaattctgattacattaatcaactgagaaaatatcaaaatttaagatcca</t>
  </si>
  <si>
    <t>tgcagtttgcttgtcacaataaattaacgctaatgttccaccgcaggcatccgtccgtctaaac</t>
  </si>
  <si>
    <t>tgcagtttgcttgtcacaataaattaacgctaatgtttcaccgcaggcatccgtccgtctaaac</t>
  </si>
  <si>
    <t>tgcagtttgctttgaggacaatgtaagaatgcatacgagccaaccaaatagggacgaagtgcac</t>
  </si>
  <si>
    <t>tgcagtttgttttgaggacaatgtaagaatgcatacgagccaaccaaatagggacgaagtgcac</t>
  </si>
  <si>
    <t>tgcagtttggacatctttggcttcaggtgtcaccatgagctccactgatccatgcatagacgtt</t>
  </si>
  <si>
    <t>tgcagtttggacatctttggcttcaggtgtcaccatgagctccactgatccatgcatcgacgtt</t>
  </si>
  <si>
    <t>tgcagtttggagtaggggtaatgatgctataaacaacatgtgcaaatcagtagtcccgatcaac</t>
  </si>
  <si>
    <t>tgcagtttggagtaggggtaatgatgctataaacaacatgtgcaaatcagtagttccgatcaac</t>
  </si>
  <si>
    <t>tgcagtttggagtttgttatggaaaatctgccgtaggaaaaacttcacctttaaagggattttg</t>
  </si>
  <si>
    <t>tgcagtttggagtttgttatggaaaatctgccataggaaaaacttcacctttaaagggattttg</t>
  </si>
  <si>
    <t>tgcagtttggatcaacttggaaccaatggacccacctcacttgcccctcgtgtccacagaaaca</t>
  </si>
  <si>
    <t>tgcagtttggatcaacttggaaccaatggacccacctcacttgcccctcgtgtccatagaaaca</t>
  </si>
  <si>
    <t>tgcagtttggatcatttttcgttagtgagatgccaaattgtacgaaagttcttgccagcgctgc</t>
  </si>
  <si>
    <t>tgcagtttggatcatttttctttagtgagatgccaaattgtacgaaagttcttgccagcgctgc</t>
  </si>
  <si>
    <t>tgcagtttggatctgaagtcgcgagacatcttttcggaggattagcaggactctactaattcgt</t>
  </si>
  <si>
    <t>tgcagtttggatctgaagtcgcgagacatcttttcggaggattagcaggactctactaatttgt</t>
  </si>
  <si>
    <t>tgcagtttggccctgactcgttctcccaagtctcgtacctgaaatcaaccctccgagagaggat</t>
  </si>
  <si>
    <t>tgcagtttggccctgactcgttctcccaagtctcgtgcctgaaatcaaccctccgagagaggat</t>
  </si>
  <si>
    <t>tgcagtttggccgcaccttcctgtcccctgcgaccgactccctgctgtgccgcgtgcgcacaag</t>
  </si>
  <si>
    <t>tgcagtttgggcgcaccttcctgtcccctgcgaccgactccctgctgtgccgcgtgcgcacaag</t>
  </si>
  <si>
    <t>tgcagtttggctgcccgccaaaaacctttagttccgaaaaaaaaaaaaaaaaaaaaaaaaaaaa</t>
  </si>
  <si>
    <t>tgcagtttggctgcccgccaaaaacctttagtcccgaaaaaaaaaaaaaaaaaaaaaaaaaaaa</t>
  </si>
  <si>
    <t>tgcagtttgggagatgaaagatgactgggtcttgtgtcacagctttgagaaattaatgaaaatg</t>
  </si>
  <si>
    <t>tgcagtttgggagatgaaagatgactgggtcttgtgtcacagctttgagaatttaatgaaaatg</t>
  </si>
  <si>
    <t>tgcagtttgggaggccgcgccaccgccgtgcgaagggcctgcccgtcgacctgtgtaagcgccg</t>
  </si>
  <si>
    <t>tgcagtttggggggccgcgccaccgccgtgcgaagggcctgcccgtcgacctgtgtaagcgccg</t>
  </si>
  <si>
    <t>tgcagtttggggacaggaatacaagctattttcataatgcctgttcggagaggaagagaaggaa</t>
  </si>
  <si>
    <t>tgcagtttggggacaggaatacaagctattttcataatgtctgttcggagaggaagagaaggaa</t>
  </si>
  <si>
    <t>tgcagtttggggcaaatttcttgcggcaaatcggtgctaggacacacgtgagtaaggctagggt</t>
  </si>
  <si>
    <t>tgcagtttggggcaaatttcttgcggcaaatcggtgctaggacacatgtgagtaaggctagggt</t>
  </si>
  <si>
    <t>tgcagtttgggtagtctccttaatatcagccagagtacttgataatctttccagtatattgata</t>
  </si>
  <si>
    <t>tgcagtttgggtagtctccttaatatcagccatagtacttgataatctttccagtatattgata</t>
  </si>
  <si>
    <t>tgcagtttgggtggactcttttctttcatctgatgggttcttgcggttcagttgattaagcaga</t>
  </si>
  <si>
    <t>tgcagtttgggtggcctcttttctttcatctgatgggttcttgcggttcagttgattaagcaga</t>
  </si>
  <si>
    <t>tgcagtttggtaaacataaaactgtacaggaaaatttacatagctatcgagtgcatgcatttat</t>
  </si>
  <si>
    <t>tgcagtttggtaaacataaaactgtacaggaaaatttacatagctattgagtgcatgcatttat</t>
  </si>
  <si>
    <t>tgcagtttggtacgcgtgcatccgatccatcgtcgtccatgcgctagttttgtcgtgttcatgt</t>
  </si>
  <si>
    <t>tgcagtttggtacgcgtgcatccgatccatcgtcgtccatgggctagttttgtcgtgttcatgt</t>
  </si>
  <si>
    <t>tgcagtttggtctatccagggctgcacattcacaaatgatcttaagttgctaccgttatcatcc</t>
  </si>
  <si>
    <t>tgcagtttggtctgtccagggctgcacattcacaaatgatcttaagttgctaccgttatcatcc</t>
  </si>
  <si>
    <t>tgcagtttggtgagctgagtgctagcgcgttcatgtatcatgtatgcaacgctagggggtgcgc</t>
  </si>
  <si>
    <t>tgcagtttggtgagttgagtgctagcgcgttcatgtatcatgtatgcaacgctagggggtgcgc</t>
  </si>
  <si>
    <t>tgcagtttggtggtcatatatcactccaagtatcatcatcgccaccctcatcactggccacagc</t>
  </si>
  <si>
    <t>tgcagtttggtggtcatatatcactccaagtatcatcatcgccgccctcatcactggccacagc</t>
  </si>
  <si>
    <t>tgcagtttggttgttctgtttgtggctaatcttgtttggtcaggttacgggcgaaacccgtatg</t>
  </si>
  <si>
    <t>tgcagtttggttgttctgtttgtggctaatcttgtttggtcaggttacgggcgatacccgtatg</t>
  </si>
  <si>
    <t>tgcagtttgtacatgacatcgccgacgacgactgatgggccctgacgggggaccaggttccgaa</t>
  </si>
  <si>
    <t>tgcagtttgtacatgacatcgccgacgacgactgatgggccttgacgggggaccaggttccgaa</t>
  </si>
  <si>
    <t>tgcagtttgtccttcacgttggcagcaaatcctagcccaccatcatcatcaatcatgagcacaa</t>
  </si>
  <si>
    <t>tgcagtttgtccttcacgttggcagcaaatcctagcccaccatcatcatcagtcatgagcacaa</t>
  </si>
  <si>
    <t>tgcagtttgtgatgatctgtgttgtgcgtcacgactcacgatcgacgaagcagggcgtatatat</t>
  </si>
  <si>
    <t>tgcagtttgtgatgatctgtgttgtgtgtcacgactcacgatcgacgaagcagggcgtatatat</t>
  </si>
  <si>
    <t>tgcagtttgtgtcgcaacactgttgatatgcctatgtcaaaggaagaattccacggcacataat</t>
  </si>
  <si>
    <t>tgcagtttgtgtcgcaacactgttgatatgcctatgtcaaaggaagaattccacgtcacataat</t>
  </si>
  <si>
    <t>tgcagtttgtgtgtaactggaccagatgtcagggactgtctatgatccagcatatcttggtgat</t>
  </si>
  <si>
    <t>tgcagtttgtgtgtaactggaccagatgtcagggattgtctatgatccagcatatcttggtgat</t>
  </si>
  <si>
    <t>tgcagtttgttactgtcgagaaagatttctataaagcggctacagttggagagttatgggggaa</t>
  </si>
  <si>
    <t>tgcagtttgttactgtcgagcaagatttctataaagcggctacagttggagagttatgggggaa</t>
  </si>
  <si>
    <t>tgcagtttgttactgtcgagcaagatttctacaaagcggctacagttggagagtgatgggggaa</t>
  </si>
  <si>
    <t>tgcagtttgttactgtcgagcaatatttctacaaagcggctacagttggagagtgatgggggaa</t>
  </si>
  <si>
    <t>tgcagtttgttgatatacatgccttggactgcaaggagtgaactgttatatagtttgattaatg</t>
  </si>
  <si>
    <t>tgcagtttgttgatatacatgccttggactgcaaggtgtgaactgttatatagtttgattaatg</t>
  </si>
  <si>
    <t>tgcagtttgttggttctgacataattagccctgttttggcatgtcggtaatattttggacctgt</t>
  </si>
  <si>
    <t>tgcagtttgttggttctgacataattagccctgttttggtatgtcggtaatattttggacctgt</t>
  </si>
  <si>
    <t>tgcagtttgtttattcttttggctatcattgtgcatttatattttctcgaacgcgccgtgtagc</t>
  </si>
  <si>
    <t>tgcagtttgtttattcttttggctatcattgtgcatttatattttctcgaacgtgccgtgtagc</t>
  </si>
  <si>
    <t>tgcagtttgtttgcgggagcattgaatatcaagggacagaggatcatgatcagcagggatccct</t>
  </si>
  <si>
    <t>tgcagtttgtttgcgggagcgttgaatatcaagggacagaggatcatgatcagcagggatccct</t>
  </si>
  <si>
    <t>tgcagttttaaatcctccgtgattgcgcaaacgcaagtgcaacatcgcgctggttttcacttgg</t>
  </si>
  <si>
    <t>tgcagttttaaatcctccgtgattgcgcaaacgcaagtgcaacatcgcgctggttttcgcttgg</t>
  </si>
  <si>
    <t>tgcagttttaatcgccccgacgccatcgtcgtcatgttctctcctctctgtgctcgccgtcggt</t>
  </si>
  <si>
    <t>tgcagttttaatcgccccgacgccatcgtcgtcgtgttctctcctctctgtgctcgccgtcggt</t>
  </si>
  <si>
    <t>tgcagttttaatgatcgagcagctgcttgctgactgcttctatcctttccttttccttgagctc</t>
  </si>
  <si>
    <t>tgcagttttaatgatcgagcagctgcttgctgactgcttctctcctttccttttccttgagctc</t>
  </si>
  <si>
    <t>tgcagttttaatgcaggctgcttgactgcttctcacctttccttttccttgagctccgatccga</t>
  </si>
  <si>
    <t>tgcagttttagtgcaggctgcttgactgcttctcacctttccttttccttgagctccgatccga</t>
  </si>
  <si>
    <t>tgcagttttaccagtagaaccatccaacacaggtggaactgcacatgttgctttagactcctta</t>
  </si>
  <si>
    <t>tgcagttttaccagtagaaccatccaacacaggtggaactgcacatgttgctttagactcttta</t>
  </si>
  <si>
    <t>tgcagttttacttgctccaattagacttataggatcactaggagcatagatctagccgaaaaaa</t>
  </si>
  <si>
    <t>tgcagttttacttgctcctattagacttataggatcactaggagcatagatctagccgaaaaaa</t>
  </si>
  <si>
    <t>tgcagttttaggggactgggtactgtctgttactattacacgacgacgattactgatgcaggac</t>
  </si>
  <si>
    <t>tgcagttttaggggactgggtactgtctgttactattacacgatgacgattactgatgcaggac</t>
  </si>
  <si>
    <t>tgcagttttatacttgaataatggggcaacctattatggttacagcatcagtatttcactagtt</t>
  </si>
  <si>
    <t>tgcagttttatacttgaataatggggcaacctattatggttacagcatcagtatttcattagtt</t>
  </si>
  <si>
    <t>tgcagttttatagtacgcttaaagctgcatttataagatcaattcttctccatacagtggccac</t>
  </si>
  <si>
    <t>tgcagttttatagtacgcttaaagctgcatttataagatcaattcttctccatacagtggccat</t>
  </si>
  <si>
    <t>tgcagttttatatatcacatgtagtgacctttactccttagttttccatggaacaccttgggtt</t>
  </si>
  <si>
    <t>tgcagttttatatatcacatgtagtgacctttactccttagttttgcatggaacaccttgggtt</t>
  </si>
  <si>
    <t>tgcagttttatggcaacgaaagtattagagatatgtatagtctaacacatgtacatatctctaa</t>
  </si>
  <si>
    <t>tgcagttttatggtaacgaaagtattagagatatgtatagtctaacacatgtacatatctctaa</t>
  </si>
  <si>
    <t>tgcagttttatttaattataagaagatgagatacattagtgaacaggaggacagataaacatac</t>
  </si>
  <si>
    <t>tgcagttttatttaattataagaagatgagatacattggtgaacaggaggacagataaacatac</t>
  </si>
  <si>
    <t>tgcagttttcaaatgtaacacccgtttccttccaaacacaaaatggaaacggaacactcaacta</t>
  </si>
  <si>
    <t>tgcagttttcaaatgtaacacccgtttccttccaaacacaaaatggaaacggaacactcagcta</t>
  </si>
  <si>
    <t>tgcagttttcaaccattgacccttatgcgttctgtatccttaacttgtagggtacagagtcatc</t>
  </si>
  <si>
    <t>tgcagttttcaaccattgacccttttgcgttctgtatccttaacttgtagggtacagagtcatc</t>
  </si>
  <si>
    <t>tgcagttttcaagcttgggagaggaataaagaagtgcatactagccttctctcatatctagaaa</t>
  </si>
  <si>
    <t>tgcagttttccagcttgggagaggaataaagaagtgcatactagccttctctcatatctagaaa</t>
  </si>
  <si>
    <t>tgcagttttcaagttcaaggctggacactgggcagctttttctgcgcgttcacacacggagacg</t>
  </si>
  <si>
    <t>tgcagttttcaagttcaaggctggacactgggcagctttttctgcgcgttcacacactgagacg</t>
  </si>
  <si>
    <t>tgcagttttcacaagttcctcgtaataccattcagctactggaaggagaagccccctcctcttt</t>
  </si>
  <si>
    <t>tgcagttttcaccagttcctcgtaataccattcagctactggaaggagaagccccctcctcttt</t>
  </si>
  <si>
    <t>tgcagttttcaggatgaaggtaatagctgcctacctgcttgctgttctgggtggaaacacttcc</t>
  </si>
  <si>
    <t>tgcagtttttaggatgaaggtaatagctgcctacctgcttgctgttctgggtggaaacacttcc</t>
  </si>
  <si>
    <t>tgcagttttcagttttgaagatttattgaggtcaataggcactggccatccatcgtacacaaaa</t>
  </si>
  <si>
    <t>tgcagttttcagttttgaagatttattgaggtcaataggcactgggcatccatcgtacacaaaa</t>
  </si>
  <si>
    <t>tgcagttttcatgtcctatgcggctgaggtgcttgatgcacaggagccaagcatctggtgttgc</t>
  </si>
  <si>
    <t>tgcagttttcatgtcctatgcggctgaggtgcctgatgcacaggagccaagcatctggtgttgc</t>
  </si>
  <si>
    <t>tgcagttttccacctccacaccatagtccataagttactgacgcgccgaaaacttgtgcttcgc</t>
  </si>
  <si>
    <t>tgcagttttccacctccacaccatagtccataagttactgacgcgcggaaaacttgtgcttcgc</t>
  </si>
  <si>
    <t>tgcagttttccagatgaaacttgctctctcatctccagcctgactgcgcgcttttcagcaggtg</t>
  </si>
  <si>
    <t>tgcagttttccagatgaaacttgttctctcatctccagcctgactgcgcgcttttcagcaggtg</t>
  </si>
  <si>
    <t>tgcagttttccctttctgtgcttgtcccctctctctcacacagatcctagcctatctctcttag</t>
  </si>
  <si>
    <t>tgcagtttttcctttctgtgcttgtcccctctctctcacacagatcctagcctatctctcttag</t>
  </si>
  <si>
    <t>tgcagttttcgtcttattcccttcagattcaatgctggaccgtgtatacgaaggaactcggaca</t>
  </si>
  <si>
    <t>tgcagttttcgtcttattcccttcagattcaatgctggaccgtgtatacgaaggaattcggaca</t>
  </si>
  <si>
    <t>tgcagttttctaaacgcaagtgtaaaacgcaactagtcgcgctggtgcacgaccgcgtgacgta</t>
  </si>
  <si>
    <t>tgcagttttctaaacgcaagtgtaaaacgcgactagtcgcgctggtgcacgaccgcgtgacgta</t>
  </si>
  <si>
    <t>tgcagttttctaagaaaaggtttgtggcacgatcattttgggccaattaagatgaacaaagcta</t>
  </si>
  <si>
    <t>tgcagttttctaagaaaaggtttgtggcacgatcattttgggccaattaagatgagcaaagcta</t>
  </si>
  <si>
    <t>tgcagttttctagttcaattcaaatctttgtccaagaatagaaaataaataggtgacaaaatat</t>
  </si>
  <si>
    <t>tgcagttttctagttgaattcaaatctttgtccaagaatagaaaataaataggtgacaaaatat</t>
  </si>
  <si>
    <t>tgcagttttctatggaaaggaaaacgcaacctcaatcacaaagcacgagcgcgcgacccacggc</t>
  </si>
  <si>
    <t>tgcagttttctatggaaaggaaaacgcaacctcaatcacaaagcacgagcgcgtgacccacggc</t>
  </si>
  <si>
    <t>tgcagttttctcatttaggcattccatgtgatttgagacatgccctatcagcctatgatgatta</t>
  </si>
  <si>
    <t>tgcagttttctcatttaggcattccatgtgatttgagacatgccctgtcagcctatgatgatta</t>
  </si>
  <si>
    <t>tgcagttttctccaagtctatactctgtgacagtgatgggatcagagtctcagggctatggacg</t>
  </si>
  <si>
    <t>tgcagttttctccaagtctatactctgtggcagtgatgggatcagagtctcagggctatggacg</t>
  </si>
  <si>
    <t>tgcagttttctcgctctgtttacatgtgcgtctctctgtgactgcgtgcttgctgtcttgctgc</t>
  </si>
  <si>
    <t>tgcagttttctcgctctgtttacatgtgcgtccctctgtgactgcgtgcttgctgtcttgctgc</t>
  </si>
  <si>
    <t>tgcagttttctctgttcagtctacaacagcacctcatgatttctctgttttgttattcagtatg</t>
  </si>
  <si>
    <t>tgcagttttctctgttcagtctacaacagcagctcatgatttctctgttttgttattcagtatg</t>
  </si>
  <si>
    <t>tgcagttttctgatattattttgggcagtggttaactggttttctgatagtattttgaacgctg</t>
  </si>
  <si>
    <t>tgcagttttctgatattattttgggcagtggtttactggttttctgatagtattttgaacgctg</t>
  </si>
  <si>
    <t>tgcagttttctgctatagcctatagcatggttttgtatggtatttggtgcttaatttcagaact</t>
  </si>
  <si>
    <t>tgcagttttctgctatggcctatagcatggttttgtatggtatttggtgcttaatttcagaact</t>
  </si>
  <si>
    <t>tgcagttttctggctatttctcaggtgttagtcaggcatggtgacccgtgagcggtcaagactg</t>
  </si>
  <si>
    <t>tgcagttttctggctatttctctggtgttagtcaggcatggtgacccgtgagcggtcaagactg</t>
  </si>
  <si>
    <t>tgcagttttctggttatgtctcagcagttcgtcagtcattgtgacccgtgggcggtcaagactg</t>
  </si>
  <si>
    <t>tgcagttttctggttatgtctcagcagttcgtcagtcattgtgatccgtgggcggtcaagactg</t>
  </si>
  <si>
    <t>tgcagttttctgtgttggaaagctaagctagcgctatacgtctcccatgctagtgttgaaatta</t>
  </si>
  <si>
    <t>tgcagttttctgtgttggaaagctgagctagcgctatacgtctcccatgctagtgttgaaatta</t>
  </si>
  <si>
    <t>tgcagttttcttcctgtggagtacctggagttggtaacttttagctgtggttttcccagtgctg</t>
  </si>
  <si>
    <t>tgcagttttcttgctgtggagtacctggagttggtaacttttagctgtggttttcccagtgctg</t>
  </si>
  <si>
    <t>tgcagttttctttagcaagaattgcgatgtggaagttaaagatgcagtgaaatcaatttaacac</t>
  </si>
  <si>
    <t>tgcagttttctttagcaagaattgcgatgtggaagttaaagatgcagtgaaatcaattttacac</t>
  </si>
  <si>
    <t>tgcagttttctttttcattcaggaatcaggactcgataatccacaaaatgaaaactccgccagc</t>
  </si>
  <si>
    <t>tgcagttttctttttcattcaggaatcaggactcggtaatccacaaaatgaaaactccgccagc</t>
  </si>
  <si>
    <t>tgcagttttcttttttgggtaaaaaaaacgtactacctgatgctgctgatccaccagctagcgt</t>
  </si>
  <si>
    <t>tgcagttttcttttttgggtaaaaaaaacgtactacctgatgctgctggtccaccagctagcgt</t>
  </si>
  <si>
    <t>tgcagttttgaacaacaaaataacatgaataagcagctttggttgcagttactcgtagaaatgg</t>
  </si>
  <si>
    <t>tgcagttttgaacaacaaaataacatgaataagcagctttggttgcagttacttgtagaaatgg</t>
  </si>
  <si>
    <t>tgcagttttgacaacaaattccagatgttttctgccaaaccaatttatttctatgcttcgtgta</t>
  </si>
  <si>
    <t>tgcagttttgacaacaaattccagatgttttctgcccaaccaatttatttctatgcttcgtgta</t>
  </si>
  <si>
    <t>tgcagttttgacaagaaacttttgtggaacttgagaagataggaagcagccagaccattggaca</t>
  </si>
  <si>
    <t>tgcagttttgacaagacacttttgtggaacttgagaagataggaagcagccagaccattggaca</t>
  </si>
  <si>
    <t>tgcagttttgaccaacaatgcaacttagtaataataagttatatatatgtttcccaataactac</t>
  </si>
  <si>
    <t>tgcagttttgaccaacaatgcaacttagtaataataatttatatatatgtttcccaataactac</t>
  </si>
  <si>
    <t>tgcagttttgactaaataaaaaaggacgtacccagtgcaaagagctcccgctctgtgcggggtc</t>
  </si>
  <si>
    <t>tgcagttttgactaaataaaaaaggacgtacccagtgcagagagctcccgctctgtgcggggtc</t>
  </si>
  <si>
    <t>tgcagttttgacttgtggtgtagccaacccactgaccgaaccaggcctgtgcgttttggtgcgc</t>
  </si>
  <si>
    <t>tgcagttttgacttgtggtgtagccaacccactgaccgaatcaggcctgtgcgttttggtgcgc</t>
  </si>
  <si>
    <t>tgcagttttgatatggatgtctttttgtggtgtaccgtgtacgctaatgtatatattccccatt</t>
  </si>
  <si>
    <t>tgcagttttggtatggatgtctttttgtggtgtaccgtgtacgctaatgtatatattccccatt</t>
  </si>
  <si>
    <t>tgcagttttgatgtcgccaaccttcaatgcaaagatcgccacttatctggcccctttgctctgc</t>
  </si>
  <si>
    <t>tgcagttttggtgtcgccaaccttcaatgcaaagatcgccacttatctggcccctttgctctgc</t>
  </si>
  <si>
    <t>tgcagttttgcaaaggctggttggctgtcgctgaatcctgaatatgtagggatgcaaaacttga</t>
  </si>
  <si>
    <t>tgcagttttgcaaaggctggttggttgtcgctgaatcctgaatatgtagggatgcaaaacttga</t>
  </si>
  <si>
    <t>tgcagttttgcgggatagataaaaggaatatattaccgagaagcgacaagtttattaccagtag</t>
  </si>
  <si>
    <t>tgcagttttgcgggatagatagaaggaatatattaccgagaagcgacaagtttattaccagtag</t>
  </si>
  <si>
    <t>tgcagttttgctcaatccgaatgctgcggattgtgatgcctaaccgacctgtgcccaacaaaga</t>
  </si>
  <si>
    <t>tgcagttttgctcaatccgaatggtgcggattgtgatgcctaaccgacctgtgcccaacaaaga</t>
  </si>
  <si>
    <t>tgcagttttgcttttctcttgctttcgagagtcaatctggcgcatagatgttacatgaatacat</t>
  </si>
  <si>
    <t>tgcagttttgcttttctcttgctttcgagattcaatctggcgcatagatgttacatgaatacat</t>
  </si>
  <si>
    <t>tgcagttttggagcagaaagcaacagctacgagctacctacctttgcagttcgccgtggcgcgc</t>
  </si>
  <si>
    <t>tgcagttttggagcagaaagcaacagctacgagctacctacctttgcagttcgctgtggcgcgc</t>
  </si>
  <si>
    <t>tgcagttttgggagacacatctacagagtttgtcctcctagatgcaaaaggaaaggcccttgct</t>
  </si>
  <si>
    <t>tgcagttttgggagacacatctatagagtttgtcctcctagatgcaaaaggaaaggcccttgct</t>
  </si>
  <si>
    <t>tgcagttttggtgcggacacaactgcggtatggtatgcagcggcaccaaccaaacacgcctaag</t>
  </si>
  <si>
    <t>tgcagttttggtgcggacacaactgcggtgtggtatgcagcggcaccaaccaaacacgcctaag</t>
  </si>
  <si>
    <t>tgcagttttggtggtgagtggtgactgattattgattgacctgtgccccacggaacggatggat</t>
  </si>
  <si>
    <t>tgcagttttggtggtgagtggtgactgattattgattggcctgtgccccacggaacggatggat</t>
  </si>
  <si>
    <t>tgcagttttggttgattaatgccgtggtacggtctcgtctctcgtgcgtgcgctcagcggtgag</t>
  </si>
  <si>
    <t>tgcagttttggttgattaatgctgtggtacggtctcgtctctcgtgcgtgcgctcagcggtgag</t>
  </si>
  <si>
    <t>tgcagttttggttttggtttggtttgggttcatgccttcctaagggctccttcagcagcatggg</t>
  </si>
  <si>
    <t>tgcagttttggttttggtttggtttgggttcatgccttcctaagggctcgttcagcagcatggg</t>
  </si>
  <si>
    <t>tgcagttttgtatgctactgcttcctcaaggtacgggatttttgtgttcttttgtcaccctgct</t>
  </si>
  <si>
    <t>tgcagttttgtatgctactgcttccttaaggtacgggatttttgtgttcttttgtcaccctgct</t>
  </si>
  <si>
    <t>tgcagttttgtctgtacatatttaacttgattttttgtttgagaggttaactgtgtggctgtct</t>
  </si>
  <si>
    <t>tgcagttttgtctgtacatatttaacttgattttttgtttgagaggttacctgtgtggctgtct</t>
  </si>
  <si>
    <t>tgcagttttgtgcactcgacttagaggtctctataaagagaaagggtgtggtcgtcaactcgtc</t>
  </si>
  <si>
    <t>tgcagttttgtgcactcgacttagaggtctctatgaagagaaagggtgtggtcgtcaactcgtc</t>
  </si>
  <si>
    <t>tgcagttttgtgtgccctgatgcagataccactcaggccgacttttaaacagaaaaggaggcgc</t>
  </si>
  <si>
    <t>tgcagttttgtgtgccctgatgcagataccactcaggccgacttttaaacagaaaagggggcgc</t>
  </si>
  <si>
    <t>tgcagttttgtgtggaggaagaaacgcagagccatcatgcccaatcctgatcctggcgaggtgg</t>
  </si>
  <si>
    <t>tgcagttttgtgtggaggaagaagcgcagagccatcatgcccaatcctgatcctggcgaggtgg</t>
  </si>
  <si>
    <t>tgcagttttgttatctactcctgccccagttctaaaatccataagcagagcttactgatagctg</t>
  </si>
  <si>
    <t>tgcagttttgttatctactcctgccccagttctaaaatccataagcagagcttactgatatctg</t>
  </si>
  <si>
    <t>tgcagttttgttattatctactcctgccccagtaaaaatccataagcagagcttactgatatct</t>
  </si>
  <si>
    <t>tgcagttttgttattatctactcctgccccagtacaaatccataagcagagcttactgatatct</t>
  </si>
  <si>
    <t>tgcagttttgtttctgaaacaaaaagcttaacactatctcagcaatagtgccaacaagtaccag</t>
  </si>
  <si>
    <t>tgcagttttgtttctggaacaaaaagcttaacactatctcagcaatagtgccaacaagtaccag</t>
  </si>
  <si>
    <t>tgcagttttgtttgtatgtcaaaaaaatgaggcatctgtttgtcatgtatcatctcatgtcctg</t>
  </si>
  <si>
    <t>tgcagttttgtttgtatgtcaaaaaaatgaggcatctgtttgtcatgtatcatctcatgtcttg</t>
  </si>
  <si>
    <t>tgcagtttttcacatatgagtttttaaatatatgggtttttatttaaatgagataccaaagata</t>
  </si>
  <si>
    <t>tgcagtttttcacatatgagtttttaaatatatgggtttttatttaaatgagataccaacgata</t>
  </si>
  <si>
    <t>tgcagtttttcattcatcaatacaatcgtatatataggttacatggctgatggtttcacacgca</t>
  </si>
  <si>
    <t>tgcagtttttcattcatcaatacaatcgtatatgtaggttacatggctgatggtttcacacgca</t>
  </si>
  <si>
    <t>tgcagtttttcgccgttagcaattttccttgcaccaatatccacatgaagactttacatttatt</t>
  </si>
  <si>
    <t>tgcagtttttcgctgttagcaattttccttgcaccaatatccacatgaagactttacatttatt</t>
  </si>
  <si>
    <t>tgcagtttttgcatatagagagcgagatctgcattaattagacttaatacctcaactacaaatt</t>
  </si>
  <si>
    <t>tgcagtttttgcatatagagagcgagatctgcattaattggacttaatacctcaactacaaatt</t>
  </si>
  <si>
    <t>tgcagtttttgcatgtgccaaggaacaaggcttcaatgtgatagaggtagtttcaccagcattt</t>
  </si>
  <si>
    <t>tgcagtttttgcatgtgccaaggaacaaggcttcaatgtgatagaggtagtttcacgagcattt</t>
  </si>
  <si>
    <t>tgcagtttttgctgccgcccttccctctgtcttttccgcacaggcacacagcggttcctgtcac</t>
  </si>
  <si>
    <t>tgcagtttttgctgccgcccttccctctgtcttttccgcacaggcacacagtggttcctgtcac</t>
  </si>
  <si>
    <t>tgcagtttttgcttcatatcggtagtgtggtgatggtgacattatgttttctgcattctcatat</t>
  </si>
  <si>
    <t>tgcagtttttgcttcatatcggtagtgtggtgatggtgacattatgttttctgcattctcatct</t>
  </si>
  <si>
    <t>tgcagttttttattttcaaaaacttcagagtgctacttaaaaacacgtagctgttgtgaaacac</t>
  </si>
  <si>
    <t>tgcagttttttattttcaaaaacttcagagtgctacttaaaaacacgtagctgttgtgaaccac</t>
  </si>
  <si>
    <t>tgcagttttttgctgatagcagaaatgtttaaattgatttaactctagatgggttatcgggatg</t>
  </si>
  <si>
    <t>tgcagttttttgctgatagcagaaatgtttaaattgattttactctagatgggttatcgggatg</t>
  </si>
  <si>
    <t>tgcagtttttttgggtgtttttttcttcttgcttactagtatagtactagctttgcgctccgtc</t>
  </si>
  <si>
    <t>tgcagttttttttggtgtttttttcttcttgcttactagtatagtactagctttgcgctccgtc</t>
  </si>
  <si>
    <t>tgcagtttttttgtcagccaagaaagcaaggtgatcgagtggctttgttgcccatcgcgctcct</t>
  </si>
  <si>
    <t>tgcagtttttttgtcagccaagaaagcaaggtgatcgagtggctttgttgcccatcgcgcttct</t>
  </si>
  <si>
    <t>Seq1</t>
  </si>
  <si>
    <t>Seq2</t>
  </si>
  <si>
    <t>UNEAK_retained:</t>
  </si>
  <si>
    <t>The six M. sinensis clusters are those determined by DAPC on RADseq data as described in the paper.</t>
  </si>
  <si>
    <t>The 21207 RADseq SNPs retained for analysis are listed.</t>
  </si>
  <si>
    <t>Allele frequencies (freq) provided refer to the second allele (Seq2) listed, for each of six groups of M. sinensis and one group of M. sacchariflorus.</t>
  </si>
  <si>
    <t>The M. sacchariflorus group (Msa) includes ten natural and one cultivated individual of non-hybrid M. sacchariflorus.</t>
  </si>
  <si>
    <t>DAPC loadings indicate the contribution of individual SNPs to the first DAPC axis (N Japan vs. S Japan vs. mainland Asia) and second DAPC axis (differences among mainland Asia groups).</t>
  </si>
  <si>
    <t>TP1743</t>
  </si>
  <si>
    <t>tgcagaaaaacatttccatccagaaaataaaaatcacatgagggtagacaacccgaaaaagaac</t>
  </si>
  <si>
    <t>tgcagaaaaacatttccatccagaacataaaaatcacatgagggtagacaacccgaaaaagaac</t>
  </si>
  <si>
    <t>TP2515</t>
  </si>
  <si>
    <t>tgcagaaaaaggtagaagcctgctatcagcagcaacaggcagatgagcctaaggtaatagagga</t>
  </si>
  <si>
    <t>tgcagaagaaggtagaagcctgctatcagcagcaacaggcagatgagcctaaggtaatagagga</t>
  </si>
  <si>
    <t>TP4249</t>
  </si>
  <si>
    <t>tgcagaaaacaaccaggaagtaacaaaatttcacacatattaaccaacaaatgttctataaact</t>
  </si>
  <si>
    <t>tgcagaaaacaaccaggaagtaacaaaatttcacacatattaaccaataaatgttctataaact</t>
  </si>
  <si>
    <t>TP5096</t>
  </si>
  <si>
    <t>tgcagaaaacgacttcttccattattcaagacttttccagcacaggtaatattagttccttaaa</t>
  </si>
  <si>
    <t>tgcagaaaccgacttcttccattattcaagacttttccagcacaggtaatattagttccttaaa</t>
  </si>
  <si>
    <t>TP5444</t>
  </si>
  <si>
    <t>tgcagaaaactgccgtcttccaaccaatcgggaccccaatgacgcctttcggcctccagatttg</t>
  </si>
  <si>
    <t>tgcagaaagctgccgtcttccaaccaatcgggaccccaatgacgcctttcggcctccagatttg</t>
  </si>
  <si>
    <t>TP5897</t>
  </si>
  <si>
    <t>tgcagaaaagagataaaagaaaaactggctgctaaaggtcacagtcactcaccatgacagcaag</t>
  </si>
  <si>
    <t>tgcagaaaagagataaaagaaaaactggctgctaaaggtcacagtcactcaccatggcagcaag</t>
  </si>
  <si>
    <t>TP6184</t>
  </si>
  <si>
    <t>tgcagaaaagcccctctacttagtcgaatttgagcgcgaggtccctgacgggattttgaacagg</t>
  </si>
  <si>
    <t>tgcagaaaagcccctttacttagtcgaatttgagcgcgaggtccctgacgggattttgaacagg</t>
  </si>
  <si>
    <t>TP6500</t>
  </si>
  <si>
    <t>tgcagaaaaggcttcaggtaaaggtaagttgaaggagactactatcgatggaatgcagacagct</t>
  </si>
  <si>
    <t>tgcagaaaaggcttcaggtaaagttaagttgaaggagactactatcgatggaatgcagacagct</t>
  </si>
  <si>
    <t>TP7046</t>
  </si>
  <si>
    <t>tgcagaaaataatcttgaaacactatgctcttctcacagaaattattggttcagtccatcctat</t>
  </si>
  <si>
    <t>tgcagaaaataatcttgaaacactatgctcttctcacagaaattattggttcagtctatcctat</t>
  </si>
  <si>
    <t>TP7346</t>
  </si>
  <si>
    <t>tgcagaaaatatttgaattcaatgtgatgaaggttaaaggaggacggatgggagctgtaaatgg</t>
  </si>
  <si>
    <t>tgcagaaaatatttgaattcaatgtgatgaaggttaaaggaggacggatgggatctgtaaatgg</t>
  </si>
  <si>
    <t>TP8401</t>
  </si>
  <si>
    <t>tgcagaaacaaaagcaaaggtgacgtggacttgaaagagctgcctgtacgtcctggaacgaaag</t>
  </si>
  <si>
    <t>tgcaggaacaaaagcaaaggtgacgtggacttgaaagagctgcctgtacgtcctggaacgaaag</t>
  </si>
  <si>
    <t>TP8413</t>
  </si>
  <si>
    <t>tgcagaaacaaaatgctccagttcccacgaagttggtgggtacgcggcagtgtcggttgcacac</t>
  </si>
  <si>
    <t>tgcagaaacaaaatgctccagttcccacgaggttggtgggtacgcggcagtgtcggttgcacac</t>
  </si>
  <si>
    <t>TP8459</t>
  </si>
  <si>
    <t>tgcagaaacaaactgcttgccgccaggataaccaccgtggccaccaacagcagtgaccatgtgg</t>
  </si>
  <si>
    <t>tgcagaaacaaactgcttgccgccaggataaccaccgtggccaccaacagcagtgagcatgtgg</t>
  </si>
  <si>
    <t>TP8869</t>
  </si>
  <si>
    <t>tgcagaaacacacaaaccaccatagcaacggtgggaaacggtgatcagatgaacgccacgatgg</t>
  </si>
  <si>
    <t>tgcagaaacacacagaccaccatagcaacggtgggaaacggtgatcagatgaacgccacgatgg</t>
  </si>
  <si>
    <t>TP9263</t>
  </si>
  <si>
    <t>tgcagaaacagcatccatgcacaacacctgatagattgaatgcccctgatgaagcaagttcttc</t>
  </si>
  <si>
    <t>tgcagaaatagcatccatgcacaacacctgatagattgaatgcccctgatgaagcaagttcttc</t>
  </si>
  <si>
    <t>TP10172</t>
  </si>
  <si>
    <t>tgcagaaaccagacaacacagatgtaatttccattattttaaaacacaagagaaattaacagct</t>
  </si>
  <si>
    <t>tgcagaaaccagacaacacagatgtaatttccattattttaaaacacaagagaaattagcagct</t>
  </si>
  <si>
    <t>TP11831</t>
  </si>
  <si>
    <t>tgcagaaacggtggcatgtggggaaggggaatgtggcaataggcagacctcgcgggaaaaggat</t>
  </si>
  <si>
    <t>tgcagaaacggtggcatgtggggaaggggaatgtggcaataggcagacctcgtgggaaaaggat</t>
  </si>
  <si>
    <t>TP13731</t>
  </si>
  <si>
    <t>tgcagaaagaggcaaaggtgaaggagctgttgaagaagaagaaagggtggaagagcaagacctg</t>
  </si>
  <si>
    <t>tgcagaaagaggcgaaggtgaaggagctgttgaagaagaagaaagggtggaagagcaagacctg</t>
  </si>
  <si>
    <t>TP14416</t>
  </si>
  <si>
    <t>tgcagaaagccagaaagatcacaaatcctaacatctttcacctcccaatcaaaccgaagatcag</t>
  </si>
  <si>
    <t>tgcagaaagccagaaagatcacaaatcctaacatctttcagctcccaatcaaaccgaagatcag</t>
  </si>
  <si>
    <t>TP14772</t>
  </si>
  <si>
    <t>tgcagaaagctgaggatgcatttgccaccatgaaaggcagaggtttcccttgtgatcaggtcat</t>
  </si>
  <si>
    <t>tgcagaaagctgaggatgcatttgccgccatgaaaggcagaggtttcccttgtgatcaggtcat</t>
  </si>
  <si>
    <t>TP15221</t>
  </si>
  <si>
    <t>tgcagaaaggcaggctactctgtcgacccacgcggtgatcgtcctgtatgtgcccccctcccgc</t>
  </si>
  <si>
    <t>tgcagaaaggcaggctactctgtcgatccacgcggtgatcgtcctgtatgtgcccccctcccgc</t>
  </si>
  <si>
    <t>TP15374</t>
  </si>
  <si>
    <t>tgcagaaaggctatgttaccagtgacattttattctttagctattcattcatgcgcagccctat</t>
  </si>
  <si>
    <t>tgcagaaaggctatgttaccagtgacattttattctttagctattcattcatgtgcagccctat</t>
  </si>
  <si>
    <t>TP15877</t>
  </si>
  <si>
    <t>tgcagaaagtacaatggctgcttcagctggtaagcgttgtattgctcacttagccctcccctca</t>
  </si>
  <si>
    <t>tgcagaaagtacaatggctgcttcagctggtaagcgttgtattgctcacttagccttcccctca</t>
  </si>
  <si>
    <t>TP16656</t>
  </si>
  <si>
    <t>tgcagaaataacctgaaacaatgactcaaatttgaggtccattgtaagaaaatggaatgagata</t>
  </si>
  <si>
    <t>tgcagcaataacctgaaacaatgactcaaatttgaggtccattgtaagaaaatggaatgagata</t>
  </si>
  <si>
    <t>TP16977</t>
  </si>
  <si>
    <t>tgcagaaatacgaggagcaaataattaaccaacatttcataggtaaaaggttaaaaaaaattac</t>
  </si>
  <si>
    <t>tgcagaaatacgaggagcaaataattaatcaacatttcataggtaaaaggttaaaaaaaattac</t>
  </si>
  <si>
    <t>TP17005</t>
  </si>
  <si>
    <t>tgcagaaatactatcttcagcagcagcaacagcagagtcagtacgggcttgagcagactttccc</t>
  </si>
  <si>
    <t>tgcagaaatactatcttcagcagcagcagcagcagagtcagtacgggcttgagcagactttccc</t>
  </si>
  <si>
    <t>TP17193</t>
  </si>
  <si>
    <t>tgcagaaatagctgtgcatttgctctttgctgtgaagacattgcacagtgacatgctattctca</t>
  </si>
  <si>
    <t>tgcagaaatagctgtgcatttgctctttgctgttaagacattgcacagtgacatgctattctca</t>
  </si>
  <si>
    <t>TP18436</t>
  </si>
  <si>
    <t>tgcagaaatgaaaaggaaatcgagcaggtgagggcggcacgctgcactgaggccgagcgacgcc</t>
  </si>
  <si>
    <t>tgcagaaatgaaaaggaaatcgagcaggtgagggcggcacgctgcgctgaggccgagcgacgcc</t>
  </si>
  <si>
    <t>TP18826</t>
  </si>
  <si>
    <t>tgcagaaatgcagccgtgctgggagctccaaagccctgccgctggctgtcatcagctgatttct</t>
  </si>
  <si>
    <t>tgcagaaatgcagccgtgctgggagctccaaagccctgccgctggctgtcatcagctggtttct</t>
  </si>
  <si>
    <t>TP19402</t>
  </si>
  <si>
    <t>tgcagaaatggttttcaggttagtttccaaccgttgcttgttagatatggataaatgatgagac</t>
  </si>
  <si>
    <t>tgcagaaatggttttcaggttagtttccaaccgttgcttgttagatatggataattgatgagac</t>
  </si>
  <si>
    <t>TP19457</t>
  </si>
  <si>
    <t>tgcagaaatgtagatattaaagaaaatatttcggaatatatgggactaaataactataacacta</t>
  </si>
  <si>
    <t>tgcagaaatgtagatattaaagaaaatatttcagaatatatgggactaaataactataacacta</t>
  </si>
  <si>
    <t>TP19761</t>
  </si>
  <si>
    <t>tgcagaaattacagaggaaaccttacggaaagttaaaagtatgagccttcagacttcatggcct</t>
  </si>
  <si>
    <t>tgcagaaattacaggggaaaccttacggaaagttaaaagtatgagccttcagacttcatggcct</t>
  </si>
  <si>
    <t>TP20022</t>
  </si>
  <si>
    <t>tgcagaaattcagcacggtaatagtatagtaatctcgagataaggatcccaatacacggccatg</t>
  </si>
  <si>
    <t>tgcagaaatttagcacggtaatagtatagtaatctcgagataaggatcccaatacacggccatg</t>
  </si>
  <si>
    <t>TP20291</t>
  </si>
  <si>
    <t>tgcagaaattggagaaatatcaacttagttacgtgctcaaaagacaagaaaaaacagcaagtaa</t>
  </si>
  <si>
    <t>tgcagaaattggagaaatatcaacttagttacatgctcaaaagacaagaaaaaacagcaagtaa</t>
  </si>
  <si>
    <t>TP20991</t>
  </si>
  <si>
    <t>tgcagaacaaacccgttgctggtttggacctgcacggcagcaggggactgcatcccattaactt</t>
  </si>
  <si>
    <t>tgcagaacaaacccgttgctggtttggacctgcacggcagcaggggactgcatcccgttaactt</t>
  </si>
  <si>
    <t>TP21202</t>
  </si>
  <si>
    <t>tgcagaacaacaagtttactgggtggatcccaagtaaactaaaagacattagtaatctacagta</t>
  </si>
  <si>
    <t>tgcagaacaacaagtttactgggtggatcccaagtaacctaaaagacattagtaatctacagta</t>
  </si>
  <si>
    <t>TP22178</t>
  </si>
  <si>
    <t>tgcagaacacagagcactccaccagaccaccaataaattggtgcccccatatatacttctcgct</t>
  </si>
  <si>
    <t>tgcagagcacagagcactccaccagaccaccaataaattggtgcccccatatatacttctcgct</t>
  </si>
  <si>
    <t>TP22478</t>
  </si>
  <si>
    <t>tgcagaacacctgctacgatgcgtctggagcgttcatggtctactcctctcttgacaaacagct</t>
  </si>
  <si>
    <t>tgcagaacacctgctacgatgcgtctggagcgttcgtggtctactcctctcttgacaaacagct</t>
  </si>
  <si>
    <t>TP22757</t>
  </si>
  <si>
    <t>tgcagaacactcactaaagtcactgaattgggctggacacgtgccttaaccatctccctgtaca</t>
  </si>
  <si>
    <t>tgcagaacactcactaaagtcactgaattgggctggacacgtgccttaaccatctccctgtacg</t>
  </si>
  <si>
    <t>TP22855</t>
  </si>
  <si>
    <t>tgcagaacactttcaccaatgggttcctttacatctgaacttggtgtccagtttgaggcttgca</t>
  </si>
  <si>
    <t>tgcagaacactttcaccaatgggttcttttacatctgaacttggtgtccagtttgaggcttgca</t>
  </si>
  <si>
    <t>TP23009</t>
  </si>
  <si>
    <t>tgcagaacagacgagatggtccttcgaccttgacacgctctacgatcagctccctcgagtcgac</t>
  </si>
  <si>
    <t>tgcagaacagacgagatggtccttcgaccttgacacgctctacgatcagctctctcgagtcgac</t>
  </si>
  <si>
    <t>TP23599</t>
  </si>
  <si>
    <t>tgcagaacagcgtggacgccgtgttcacattgcacaggccgaacgcaccgcacatggcgtagtc</t>
  </si>
  <si>
    <t>tgcagaacagcgtggacgccgtgttcacgttgcacaggccgaacgcaccgcacatggcgtagtc</t>
  </si>
  <si>
    <t>TP23737</t>
  </si>
  <si>
    <t>tgcagaacaggaggtggcggaggcggcgtgcggcgctgccgcggctccgaaaaaaaaaaaaaaa</t>
  </si>
  <si>
    <t>tgcagaacgggaggtggcggaggcggcgtgcggcgctgccgcggctccgaaaaaaaaaaaaaaa</t>
  </si>
  <si>
    <t>TP24268</t>
  </si>
  <si>
    <t>tgcagaacataatacaggataagttatccttataatgcacagaactttagctaaacttggagga</t>
  </si>
  <si>
    <t>tgcagagcataatacaggataagttatccttataatgcacagaactttagctaaacttggagga</t>
  </si>
  <si>
    <t>TP24476</t>
  </si>
  <si>
    <t>tgcagaacatatttttgatgaacaatctgctgtatattgtgcagaaggtgaaggattcagagct</t>
  </si>
  <si>
    <t>tgcagaatatatttttgatgaacaatctgctgtatattgtgcagaaggtgaaggattcagagct</t>
  </si>
  <si>
    <t>TP24743</t>
  </si>
  <si>
    <t>tgcagaacatcttcctgatgaacaacctctactacgtggtgcagaaggtgcgggagtccccgcc</t>
  </si>
  <si>
    <t>tgcagaacatcttcctgatgaacaacctctactacgtggtgcagaaggtgcgggagtcgccgcc</t>
  </si>
  <si>
    <t>TP24847</t>
  </si>
  <si>
    <t>tgcagaacatgatcgatggcttgggcatcactggatatgaaggcgtatttttaaaggtctgtga</t>
  </si>
  <si>
    <t>tgcagaacatgatcgatggcttgggcatcactgggtatgaaggcgtatttttaaaggtctgtga</t>
  </si>
  <si>
    <t>TP24981</t>
  </si>
  <si>
    <t>tgcagaacatggtccaggttgatctccgcacatctaattggcgcgcatttctcgatatttagtt</t>
  </si>
  <si>
    <t>tgcagaacatggtccaggtttatctccgcacatctaattggcgcgcatttctcgatatttagtt</t>
  </si>
  <si>
    <t>TP25436</t>
  </si>
  <si>
    <t>tgcagaaccaacaactcgtagtctgtgtttaaaggggatcagtgtctgaagctcaatgaccctg</t>
  </si>
  <si>
    <t>tgcagaaccaataactcgtagtctgtgtttaaaggggatcagtgtctgaagctcaatgaccctg</t>
  </si>
  <si>
    <t>TP27708</t>
  </si>
  <si>
    <t>tgcagaacctcacgcagtaccaggccgtggagcgcgtgaaccccacgctggtgcccaccaacct</t>
  </si>
  <si>
    <t>tgcagaacctgacgcagtaccaggccgtggagcgcgtgaaccccacgctggtgcccaccaacct</t>
  </si>
  <si>
    <t>TP27823</t>
  </si>
  <si>
    <t>tgcagaacctcctccctggcgcggtcttgccactcggggtgcatgctcagcaccaccagtgtcc</t>
  </si>
  <si>
    <t>tgcagaacctcctccctggcgcggtcttgccactcggggtgcatgctcagcacgaccagtgtcc</t>
  </si>
  <si>
    <t>TP28038</t>
  </si>
  <si>
    <t>tgcagaacctgaagatcctttaaatatgcgaaatatagcaccaccactagaatttatggcattt</t>
  </si>
  <si>
    <t>tgcagaacctgaagatcctttaaatatgcgaaatattgcaccaccactagaatttatggcattt</t>
  </si>
  <si>
    <t>TP28155</t>
  </si>
  <si>
    <t>tgcagaacctgctgcatgctgggcctcgcgtccgccgacgggtgcgagcacagcagcccaacct</t>
  </si>
  <si>
    <t>tgcagaacctgctgcatgctgggcctcgcgtccgccgacgggtgcgagcacagcagcccaactt</t>
  </si>
  <si>
    <t>TP28169</t>
  </si>
  <si>
    <t>tgcagaacctggacgggaagacgcccatcgacgtggccaagctcaacaaccaggacgacgtcct</t>
  </si>
  <si>
    <t>tgcagaacctggacgggaagacgcccatcgacgtggccaagctcaacaaccagggcgacgtcct</t>
  </si>
  <si>
    <t>TP28656</t>
  </si>
  <si>
    <t>tgcagaacgaatccgcagcatgtgggtagtgaatcctgatgaaattctctaggcacttcttgta</t>
  </si>
  <si>
    <t>tgcagaacgaatccgcagcatgtgggtagtggatcctgatgaaattctctaggcacttcttgta</t>
  </si>
  <si>
    <t>TP29038</t>
  </si>
  <si>
    <t>tgcagaacgaggggcggctgttcgagtgcagctacccgcgcagcatcggcggcatcctgggcaa</t>
  </si>
  <si>
    <t>tgcagaacgaggggcgtctgttcgagtgcagctacccgcgcagcatcggcggcatcctgggcaa</t>
  </si>
  <si>
    <t>TP29665</t>
  </si>
  <si>
    <t>tgcagaacgcgatggtgttccaggtgtacgcgatcctgtcgcggtccctggacccgaaaaaaaa</t>
  </si>
  <si>
    <t>tgcagaacgcgatggtgttccaggtgtacgcgatcctgtcgcggtcgctggacccgaaaaaaaa</t>
  </si>
  <si>
    <t>TP30111</t>
  </si>
  <si>
    <t>tgcagaacggcacgggcgccgaggtcaaccaggtctggcaggtgggcccctactccgaaaaaaa</t>
  </si>
  <si>
    <t>tgcagaacggcacgggcgccgaggtgaaccaggtctggcaggtgggcccctactccgaaaaaaa</t>
  </si>
  <si>
    <t>TP30626</t>
  </si>
  <si>
    <t>tgcagaacgtaccgttcactgagttactagtatttttgccatgtttcaccttcacctaagaaag</t>
  </si>
  <si>
    <t>tgcagaacgtaccgttcactgagttactagtatttttgccgtgtttcaccttcacctaagaaag</t>
  </si>
  <si>
    <t>TP30878</t>
  </si>
  <si>
    <t>tgcagaacgtgatccagatggtctccgtcatgtacgtgggccacctcggcgagctccccctcgc</t>
  </si>
  <si>
    <t>tgcagaacgtgatccagatggtctccgtcatgtacgtgggccacctcggcgagctccctctcgc</t>
  </si>
  <si>
    <t>TP31608</t>
  </si>
  <si>
    <t>tgcagaactatcaagatgagaaatatatcacagcagatagttaacaatgatagtccagacttct</t>
  </si>
  <si>
    <t>tgcagaactatcaagatgagaaatatatcacagcagatagttaataatgatagtccagacttct</t>
  </si>
  <si>
    <t>TP32049</t>
  </si>
  <si>
    <t>tgcagaactcgcattttccactggagacctcaggtgcaccgctgccataccttaaccagcctca</t>
  </si>
  <si>
    <t>tgcagaactcgcattttccgctggagacctcaggtgcaccgctgccataccttaaccagcctca</t>
  </si>
  <si>
    <t>TP32317</t>
  </si>
  <si>
    <t>tgcagaactgaaggcctcgagggaaagaaccttgaagccccatgccgttgagattcaaggacag</t>
  </si>
  <si>
    <t>tgcagaactgaaggcctcgagggaaagaaccttgaagccccatgcctttgagattcaaggacag</t>
  </si>
  <si>
    <t>TP32375</t>
  </si>
  <si>
    <t>tgcagaactgaccgtatttgacttccttgaactatcaaccaaatcacaattaaattcagtattt</t>
  </si>
  <si>
    <t>tgcagaactgaccgtatttgatttccttgaactatcaaccaaatcacaattaaattcagtattt</t>
  </si>
  <si>
    <t>TP33108</t>
  </si>
  <si>
    <t>tgcagaactgtgtactgacccagattgggaattacgatccacttgtattgccaatgaacctgca</t>
  </si>
  <si>
    <t>tgcagaactgtgtactgacccagattgggaattacgatccacttgtgttgccaatgaacctgca</t>
  </si>
  <si>
    <t>TP33280</t>
  </si>
  <si>
    <t>tgcagaacttcatactgcttttctaaccaagcatgcagataacgacgacccagcaagtacgatc</t>
  </si>
  <si>
    <t>tgcagaacttcatactgcttttctaaccaagcatgcagataacgacgacccagcaagtactatc</t>
  </si>
  <si>
    <t>TP33364</t>
  </si>
  <si>
    <t>tgcagaacttccttcccttcaatgatgatgactcattaacactccaccaaaaatgatacttatg</t>
  </si>
  <si>
    <t>tgcagaacttccttcccttcaatgatgatggctcattaacactccaccaaaaatgatacttatg</t>
  </si>
  <si>
    <t>TP33498</t>
  </si>
  <si>
    <t>tgcagaacttgaggaaagtcgaaggaagttggttgtgctccagttgcagaggcatggttctgta</t>
  </si>
  <si>
    <t>tgcagagcttgaggaaagtcgaaggaagttggttgtgctccagttgcagaggcatggttctgta</t>
  </si>
  <si>
    <t>TP33616</t>
  </si>
  <si>
    <t>tgcagaacttgtcctttgccaagctacacacatgattagagcaccgtgcataccaaattgacag</t>
  </si>
  <si>
    <t>tgcagagcttgtcctttgccaagctacacacatgattagagcaccgtgcataccaaattgacag</t>
  </si>
  <si>
    <t>TP34122</t>
  </si>
  <si>
    <t>tgcagaagaaaccaaacgactgcctgtctgcatcagccgcgcgcaaccaatcaacagagataat</t>
  </si>
  <si>
    <t>tgcagaagaaaccaaacgactgcctgtctgcatcagccgcgcgcaaccaatcaagagagataat</t>
  </si>
  <si>
    <t>TP34455</t>
  </si>
  <si>
    <t>tgcagaagaaatacctgaggtccttgatgttgtttggcagatatgattccaactttgcacatgt</t>
  </si>
  <si>
    <t>tgcagaagaaattcctgaggtccttgatgttgtttggcagatatgattccaactttgcacatgt</t>
  </si>
  <si>
    <t>TP34618</t>
  </si>
  <si>
    <t>tgcagaagaacacaattttcagtaatgaccaaatgatataggcatctagcaaggcactcgtcaa</t>
  </si>
  <si>
    <t>tgcagaagaacacaattttcagtaatgatcaaatgatataggcatctagcaaggcactcgtcaa</t>
  </si>
  <si>
    <t>TP34984</t>
  </si>
  <si>
    <t>tgcagaagaagaaggaggacctgctgagggagattgccaagaagaagaaggaagaggaggagaa</t>
  </si>
  <si>
    <t>tgcagaagaagaaggaggacctgttgagggagattgccaagaagaagaaggaagaggaggagaa</t>
  </si>
  <si>
    <t>TP35398</t>
  </si>
  <si>
    <t>tgcagaagaaggaattcatcaaaggaaattacacctggaacgtgaacaacttccttgccttgaa</t>
  </si>
  <si>
    <t>tgcagaagaaggaatttatcaaaggaaattacacctggaacgtgaacaacttccttgccttgaa</t>
  </si>
  <si>
    <t>TP35449</t>
  </si>
  <si>
    <t>tgcagaagaaggccatgcgtgactgattttatttttgattttgatcaaactagtagtcgctgtg</t>
  </si>
  <si>
    <t>tgcagaagaaggccatgcgtgactgattttattttttattttgatcaaactagtagtcgctgtg</t>
  </si>
  <si>
    <t>TP37063</t>
  </si>
  <si>
    <t>tgcagaagagatcaagtgaaggtcgacaaagatgagagtccaaagaataatgtccgatccatca</t>
  </si>
  <si>
    <t>tgcagaagagatcaagtgaaggtcggcaaagatgagagtccaaagaataatgtccgatccatca</t>
  </si>
  <si>
    <t>TP37296</t>
  </si>
  <si>
    <t>tgcagaagagctacttcgacgcgctggggatctgctgcccctccgaggtgcccctcgtcgagaa</t>
  </si>
  <si>
    <t>tgcagaagagctacttcgacgtgctggggatctgctgcccctccgaggtgcccctcgtcgagaa</t>
  </si>
  <si>
    <t>TP38375</t>
  </si>
  <si>
    <t>tgcagaagatgaactccatctgggagacctggtccttcacttcctggatggtggccacgaaaat</t>
  </si>
  <si>
    <t>tgcagaagatgaactccatctgggagacctggtccttcacttcctggatggtggccacgagaat</t>
  </si>
  <si>
    <t>TP39372</t>
  </si>
  <si>
    <t>tgcagaagcaagaccgccctcccttgggagtccagacgcacctggaagaggatggtaaggcgtg</t>
  </si>
  <si>
    <t>tgcagaagcaagaccgccctcccttgggggtccagacgcacctggaagaggatggtaaggcgtg</t>
  </si>
  <si>
    <t>TP39728</t>
  </si>
  <si>
    <t>tgcagaagcacatgcccaagtagcgatgtttagacaggtgacgaaaaagtagccaagcagctga</t>
  </si>
  <si>
    <t>tgcagaagcacatgcccatgtagcgatgtttagacaggtgacgaaaaagtagccaagcagctga</t>
  </si>
  <si>
    <t>TP39968</t>
  </si>
  <si>
    <t>tgcagaagcactgtgatcttcattagtacctttatctctataggcatccattgaggttccattt</t>
  </si>
  <si>
    <t>tgcagaagcactgtgatcttcattagtacctttatctctataggcatcccttgaggttccattt</t>
  </si>
  <si>
    <t>TP40169</t>
  </si>
  <si>
    <t>tgcagaagcagatactcctatggacgctcaaaacaaattacgtgttttgtaacaccatttgaaa</t>
  </si>
  <si>
    <t>tgcagaagcagatactcctatggacgctcaaaacaaattacgtgttttgtaacaccatttgcaa</t>
  </si>
  <si>
    <t>TP40471</t>
  </si>
  <si>
    <t>tgcagaagcagctggagaccatggtgaaggaggcattcgtggacgacgtgatgaaggtgctgat</t>
  </si>
  <si>
    <t>tgcagaagcagctggaggccatggtgaaggaggcattcgtggacgacgtgatgaaggtgctgat</t>
  </si>
  <si>
    <t>TP40488</t>
  </si>
  <si>
    <t>tgcagaagcaggaacggattctttagggaatccaatgcaacagctttaacatctgttggtattt</t>
  </si>
  <si>
    <t>tgcagaagcaggaacggattctttagggaatccaatgcgacagctttaacatctgttggtattt</t>
  </si>
  <si>
    <t>TP40526</t>
  </si>
  <si>
    <t>tgcagaagcaggagggggccgaagaactggccgatctggaggagcagaccgcgcagctacagaa</t>
  </si>
  <si>
    <t>tgcagaagcaggagggggccgaagaactggccgatctggaggagcagaccgcgcagctagagaa</t>
  </si>
  <si>
    <t>TP41168</t>
  </si>
  <si>
    <t>tgcagaagccaagcgaccaaacaacagacgagttgtacgtaagtggactgatgaccagatgcac</t>
  </si>
  <si>
    <t>tgcagaagtcaagcgaccaaacaacagacgagttgtacgtaagtggactgatgaccagatgcac</t>
  </si>
  <si>
    <t>TP41365</t>
  </si>
  <si>
    <t>tgcagaagccatgacgagaaaaaccccagccatgttgccaaaccgctacattccacaaaccaaa</t>
  </si>
  <si>
    <t>tgcagaagccatgacgagaaaaaccccagccatgttgccaaaccgctgcattccacaaaccaaa</t>
  </si>
  <si>
    <t>TP42689</t>
  </si>
  <si>
    <t>tgcagaagcgctgccattctacgcaagggctatccaacgcttcagcatggagtactttctcaaa</t>
  </si>
  <si>
    <t>tgcagaagcgctgccattctacgcaagggctacccaacgcttcagcatggagtactttctcaaa</t>
  </si>
  <si>
    <t>TP43214</t>
  </si>
  <si>
    <t>tgcagaagctacccgttatcataccttggtgtttggttcagttctgtgtgcaggcgcagtttcc</t>
  </si>
  <si>
    <t>tgcagaagctacccgttatcataccttggtgtttggttcagttctgtgtgcaggtgcagtttcc</t>
  </si>
  <si>
    <t>TP43426</t>
  </si>
  <si>
    <t>tgcagaagctcaccgtccgtgacgccagggggctggacaacctcgccatccattccgattctct</t>
  </si>
  <si>
    <t>tgcagaagctcaccgtccgtgacgccagggggctggacaaccttgccatccattccgattctct</t>
  </si>
  <si>
    <t>TP43783</t>
  </si>
  <si>
    <t>tgcagaagctcttctagatgagcagatggcatctgacctcttggtgttggctgagaagtatgaa</t>
  </si>
  <si>
    <t>tgcagaagctcttctagatgagcagatggcatctgacctcttgttgttggctgagaagtatgaa</t>
  </si>
  <si>
    <t>TP43883</t>
  </si>
  <si>
    <t>tgcagaagctgatcgtgctcgcgctgctcaccgcctggagctacctctcccgaaaaaaaaaaaa</t>
  </si>
  <si>
    <t>tgcagaagctgatcgtgctggcgctgctcaccgcctggagctacctctcccgaaaaaaaaaaaa</t>
  </si>
  <si>
    <t>TP44069</t>
  </si>
  <si>
    <t>tgcagaagctgctcatccacatgcccaacaagtcgatgctcgtcatcgaggacatcgactgctg</t>
  </si>
  <si>
    <t>tgcagaagctgctcatccacatgcccaacaagtcgatgctcgtcatcgaggacatcgactgttg</t>
  </si>
  <si>
    <t>TP44108</t>
  </si>
  <si>
    <t>tgcagaagctgctgctgtcctcggaggaggaagaatccgcgcgggcgttgccgaaaaaaaaaaa</t>
  </si>
  <si>
    <t>tgcagaagctgctgctgtcctcggaggatgaagaatccgcgcgggcgttgccgaaaaaaaaaaa</t>
  </si>
  <si>
    <t>TP44253</t>
  </si>
  <si>
    <t>tgcagaagctggtgggttgatagttgatgcaatggctggcatccaagatgatctcaaggatgaa</t>
  </si>
  <si>
    <t>tgcagaagctggtgggttgatagttgatgcaatggctggcatccaagatgatctcaaggatgag</t>
  </si>
  <si>
    <t>TP44291</t>
  </si>
  <si>
    <t>tgcagaagctgtccatgaaagattcatcagaggattcaaatgtccgaaagaatgtccaggtgat</t>
  </si>
  <si>
    <t>tgcagaagctgtccatgaaagattcgtcagaggattcaaatgtccgaaagaatgtccaggtgat</t>
  </si>
  <si>
    <t>TP45018</t>
  </si>
  <si>
    <t>tgcagaaggaatagagctatacctgtgcccttctcatgggaaaaccgtggaaatcctctcacgg</t>
  </si>
  <si>
    <t>tgcagaaggaatagagctgtacctgtgcccttctcatgggaaaaccgtggaaatcctctcacgg</t>
  </si>
  <si>
    <t>TP45323</t>
  </si>
  <si>
    <t>tgcagaaggagaagtcggcgctcgagatcgaggcgcgacagcagcgccgcaccgctgacgagcg</t>
  </si>
  <si>
    <t>tgcagaaggagaagtcggcgctcgagatcgaggcgcgacagcagcgtcgcaccgctgacgagcg</t>
  </si>
  <si>
    <t>TP45610</t>
  </si>
  <si>
    <t>tgcagaaggaggtttctgtacacggtgggaagccagtaccaccaaaaggatccatggaatcgca</t>
  </si>
  <si>
    <t>tgcagaaggaggtttctgtacacggtgggaagccagtaccaccgaaaggatccatggaatcgca</t>
  </si>
  <si>
    <t>TP46244</t>
  </si>
  <si>
    <t>tgcagaaggcataatggctgatgatagtaagcgctatctatatactagtgctgatttggatcac</t>
  </si>
  <si>
    <t>tgcagaaggcataatggctgatgatagtaagcgctatctatatactggtgctgatttggatcac</t>
  </si>
  <si>
    <t>TP46475</t>
  </si>
  <si>
    <t>tgcagaaggccgctcagatgggcgcgacaacgagcagcggcaacgtgaactctctgctcagggg</t>
  </si>
  <si>
    <t>tgcagaaggccgctcagatgggcgcgacaatgagcagcggcaacgtgaactctctgctcagggg</t>
  </si>
  <si>
    <t>TP48542</t>
  </si>
  <si>
    <t>tgcagaaggtacacatcaagtatttaattcaacagtaaagatggtagcttgtgtaaatttgcca</t>
  </si>
  <si>
    <t>tgcagcaggtacacatcaagtatttaattcaacagtaaagatggtagcttgtgtaaatttgcca</t>
  </si>
  <si>
    <t>TP48645</t>
  </si>
  <si>
    <t>tgcagaaggtatgaaggagcttgttggcctggccttccaatgcttgaacccatcatcgagacgc</t>
  </si>
  <si>
    <t>tgcagaaggtatgaaggagcttgttggcctggccttccagtgcttgaacccatcatcgagacgc</t>
  </si>
  <si>
    <t>TP50316</t>
  </si>
  <si>
    <t>tgcagaagtcatcaaggtctcctgccatggcgccagtgttgggcaccacccaactgctctggac</t>
  </si>
  <si>
    <t>tgcagaagtcatcaaggtctcctgccatggcgccagtgttgggtaccacccaactgctctggac</t>
  </si>
  <si>
    <t>TP51269</t>
  </si>
  <si>
    <t>tgcagaagtgcagcatgttatactgccccatctcgccagaccacctcctaacactgacagatct</t>
  </si>
  <si>
    <t>tgcagaagtgcagcatgttatactgccccatctcgcctgaccacctcctaacactgacagatct</t>
  </si>
  <si>
    <t>TP51526</t>
  </si>
  <si>
    <t>tgcagaagtgcttgttcatatattgtccttattgtatttttcagggtattgatagacaagatgt</t>
  </si>
  <si>
    <t>tgcagaagtgcttgttcatatattgtccttattgtattttttagggtattgatagacaagatgt</t>
  </si>
  <si>
    <t>TP52485</t>
  </si>
  <si>
    <t>tgcagaagttgctcatctctctacgactaacaactctttttctgaatgttatctgttctcagct</t>
  </si>
  <si>
    <t>tgcagaagttgctcatctctctacgactaacaactctttttctgaatgttatcttttctcagct</t>
  </si>
  <si>
    <t>TP52889</t>
  </si>
  <si>
    <t>tgcagaataaacaaaaggaataagcaccagaatcatgtgacatgatggacctaggcatcaaaga</t>
  </si>
  <si>
    <t>tgcagaataaacaaaaggaataagcaccagaatcatgtgatatgatggacctaggcatcaaaga</t>
  </si>
  <si>
    <t>TP53033</t>
  </si>
  <si>
    <t>tgcagaataaccagttgatagataaggtggaggtgctctacagtgagatgtgtgagagtggtgt</t>
  </si>
  <si>
    <t>tgcagattaaccagttgatagataaggtggaggtgctctacagtgagatgtgtgagagtggtgt</t>
  </si>
  <si>
    <t>TP53485</t>
  </si>
  <si>
    <t>tgcagaatacaagtgtaaacctcccaaaagaaaaggtatctgctttttctgtggacaatatatt</t>
  </si>
  <si>
    <t>tgcagaatacaagtgtaaacctcccaaaggaaaaggtatctgctttttctgtggacaatatatt</t>
  </si>
  <si>
    <t>TP53635</t>
  </si>
  <si>
    <t>tgcagaataccacatctcattttacaccatcacttgttgagtcaatgagcatataatcatgatt</t>
  </si>
  <si>
    <t>tgcagaataccccatctcattttacaccatcacttgttgagtcaatgagcatataatcatgatt</t>
  </si>
  <si>
    <t>TP55640</t>
  </si>
  <si>
    <t>tgcagaatcaccaaagctgagctgtcctggggatgcatgtgccgagttgagtgggttcactggt</t>
  </si>
  <si>
    <t>tgcagaatcaccaaatctgagctgtcctggggatgcatgtgccgagttgagtgggttcactggt</t>
  </si>
  <si>
    <t>TP56010</t>
  </si>
  <si>
    <t>tgcagaatcatatcacacacagcaaagcctcaaaacgtgatcagagcaaagaaaaagaaaagtg</t>
  </si>
  <si>
    <t>tgcagaatcatatcacacacagcaaagcctcaaaacgtgatcagagcaaagaaaaagaaaggtg</t>
  </si>
  <si>
    <t>TP56078</t>
  </si>
  <si>
    <t>tgcagaatcatccaccaacagcacgcaaattatttgtacgcagccccagaggcttgccgcatat</t>
  </si>
  <si>
    <t>tgcagaatcatccaccaacagcacgcaaattatttgtacgcagccccagaggcttgctgcatat</t>
  </si>
  <si>
    <t>TP56092</t>
  </si>
  <si>
    <t>tgcagaatcatccatgagagcctggtttccgcggtggaggacacccgcgaaaccgttattcatc</t>
  </si>
  <si>
    <t>tgcagaattatccatgagagcctggtttccgcggtggaggacacccgcgaaaccgttattcatc</t>
  </si>
  <si>
    <t>TP56577</t>
  </si>
  <si>
    <t>tgcagaatccgaagcttcagttcacaaattaaggggagataaagcccgtatgctcgaatcaatc</t>
  </si>
  <si>
    <t>tgcagaatccgaggcttcagttcacaaattaaggggagataaagcccgtatgctcgaatcaatc</t>
  </si>
  <si>
    <t>TP57767</t>
  </si>
  <si>
    <t>tgcagaatctcggcggcgctgccgtgacccgtgggcactgaaatccagacgctccttcctggga</t>
  </si>
  <si>
    <t>tgcagaatctcggcggcgctgccgtgacccgtgggcactgaaatccagacgctcgttcctggga</t>
  </si>
  <si>
    <t>TP59374</t>
  </si>
  <si>
    <t>tgcagaatgcgacattcaattacttcactgcacacattgtttgttgtacaagcaacatggctga</t>
  </si>
  <si>
    <t>tgcagaatgcgacattcagttacttcactgcacacattgtttgttgtacaagcaacatggctga</t>
  </si>
  <si>
    <t>TP61507</t>
  </si>
  <si>
    <t>tgcagaattacagtcattcgttttcttttgctattgaattccaatagattgagaatcttgaact</t>
  </si>
  <si>
    <t>tgcagaattacagtcattcgttttcttttgctattgaattccaatagattgagaatctttaact</t>
  </si>
  <si>
    <t>TP62931</t>
  </si>
  <si>
    <t>tgcagaattctgctttgttgcgggatggcacaagcgttttcgttatccgtgtaaaattgtttag</t>
  </si>
  <si>
    <t>tgcagaattctgctttgttgcgggatggcacaagggttttcgttatccgtgtaaaattgtttag</t>
  </si>
  <si>
    <t>TP63045</t>
  </si>
  <si>
    <t>tgcagaattgaagacgtaactaggcgtgtgcccactcacaaatcactattcaattcaaagaaaa</t>
  </si>
  <si>
    <t>tgcagaattgaagacgtaactaggcgtgtgcccactcgcaaatcactattcaattcaaagaaaa</t>
  </si>
  <si>
    <t>TP63218</t>
  </si>
  <si>
    <t>tgcagaattgcagacagagacactatatttgaactgcatattctagatgacaggcattggatgt</t>
  </si>
  <si>
    <t>tgcagaattgcagacagagacactctatttgaactgcatattctagatgacaggcattggatgt</t>
  </si>
  <si>
    <t>TP63238</t>
  </si>
  <si>
    <t>tgcagaattgcagatgtctcgcgcatgcatgcatctcagtcacagcaggtcgtcctggttgggc</t>
  </si>
  <si>
    <t>tgcagaattgcagatgtctcgcgcatgcatgcatctcagtcacagcaggtcttcctggttgggc</t>
  </si>
  <si>
    <t>TP63848</t>
  </si>
  <si>
    <t>tgcagaatttagtcttatgttggtaaagtttactatatcatagctaatgccattgttagatgtg</t>
  </si>
  <si>
    <t>tgcagaatttagtcttgtgttggtaaagtttactatatcatagctaatgccattgttagatgtg</t>
  </si>
  <si>
    <t>TP64563</t>
  </si>
  <si>
    <t>tgcagaattttgaccagattccccgcttccaggaggcggccccctcctgtctcttgcgtaaatg</t>
  </si>
  <si>
    <t>tgcagaattttgaccagattccctgcttccaggaggcggccccctcctgtctcttgcgtaaatg</t>
  </si>
  <si>
    <t>TP64985</t>
  </si>
  <si>
    <t>tgcagacaaaaggcgccgccacggcctcgacacccatgaactttgcttcctctacgcacaggag</t>
  </si>
  <si>
    <t>tgcagacaaaaggcgctgccacggcctcgacacccatgaactttgcttcctctacgcacaggag</t>
  </si>
  <si>
    <t>TP65330</t>
  </si>
  <si>
    <t>tgcagacaaagcatagagactggagaggcacctttgcaactgcaagacaaactcccatacacca</t>
  </si>
  <si>
    <t>tgcagacaaagcatagagactggagaggcgcctttgcaactgcaagacaaactcccatacacca</t>
  </si>
  <si>
    <t>TP65362</t>
  </si>
  <si>
    <t>tgcagacaaaggagaaatttcaaattttcagtttctcatgattcctgtgttgacatctgagccc</t>
  </si>
  <si>
    <t>tgcagacaaaggagaaatttcaaattttcggtttctcatgattcctgtgttgacatctgagccc</t>
  </si>
  <si>
    <t>TP67233</t>
  </si>
  <si>
    <t>tgcagacaagtgaaacaagaatttcaggcttcagctaatcaggtgcgtaaagtactaggctaag</t>
  </si>
  <si>
    <t>tgcaggcaagtgaaacaagaatttcaggcttcagctaatcaggtgcgtaaagtactaggctaag</t>
  </si>
  <si>
    <t>TP67714</t>
  </si>
  <si>
    <t>tgcagacaatgttacaccacccgttgagaacgatgttgaagctcttggtctcgaaggggaactc</t>
  </si>
  <si>
    <t>tgcagacaatgttacaccacccgttgaggacgatgttgaagctcttggtctcgaaggggaactc</t>
  </si>
  <si>
    <t>TP68094</t>
  </si>
  <si>
    <t>tgcagacacaattttgaagaagtattcgtcaactgttgccacaatatttactggcctagcttct</t>
  </si>
  <si>
    <t>tgcagacacaattttgaagaagtattcgtcgactgttgccacaatatttactggcctagcttct</t>
  </si>
  <si>
    <t>TP69556</t>
  </si>
  <si>
    <t>tgcagacacctccagcaatgaactctcaatggttgatgcttcatccatattaccgtctctgtca</t>
  </si>
  <si>
    <t>tgcaggcacctccagcaatgaactctcaatggttgatgcttcatccatattaccgtctctgtca</t>
  </si>
  <si>
    <t>TP70986</t>
  </si>
  <si>
    <t>tgcagacacttatgtgcatccacagaataaccaagaaaggaagccaaaaaattccccgaggaga</t>
  </si>
  <si>
    <t>tgcagacacttatgtgcatccacagaatagccaagaaaggaagccaaaaaattccccgaggaga</t>
  </si>
  <si>
    <t>TP71440</t>
  </si>
  <si>
    <t>tgcagacagactagaaattgacagcatgtgctgccatttagtttagttaccctatagacgggcc</t>
  </si>
  <si>
    <t>tgcaggcagactagaaattgacagcatgtgctgccatttagtttagttaccctatagacgggcc</t>
  </si>
  <si>
    <t>TP72258</t>
  </si>
  <si>
    <t>tgcagacagcccaggggcatgcatgcaaaccgtgtaagagaacagagcaagtgaactgcaatct</t>
  </si>
  <si>
    <t>tgcagacagcccaggggcatgcatgcaaaccgtgttagagaacagagcaagtgaactgcaatct</t>
  </si>
  <si>
    <t>TP74279</t>
  </si>
  <si>
    <t>tgcagacatacatctttataactacaatatcagatgtcagctatcctgaatctgtatatgggcc</t>
  </si>
  <si>
    <t>tgcagacatacatctttatcactacaatatcagatgtcagctatcctgaatctgtatatgggcc</t>
  </si>
  <si>
    <t>TP74517</t>
  </si>
  <si>
    <t>tgcagacatagtgttccactccttggagaggcctgacaaatgacaacatacagacaagatgtat</t>
  </si>
  <si>
    <t>tgcagacatagtgttccactccttggagaggcctgacaagtgacaacatacagacaagatgtat</t>
  </si>
  <si>
    <t>TP74935</t>
  </si>
  <si>
    <t>tgcagacatcatgtctaggctccaatcttgtactggcccatggctccacgattatgaactgatg</t>
  </si>
  <si>
    <t>tgcagacatcatgtctaggctccaatcttttactggcccatggctccacgattatgaactgatg</t>
  </si>
  <si>
    <t>TP75788</t>
  </si>
  <si>
    <t>tgcagacatgcatgtgatgcgatgccccttgtgcaaccgcaacaactgccgaggtgagccgaaa</t>
  </si>
  <si>
    <t>tgcagacatgcatgtgatgcgatgccccttgtgcaaccgcaacagctgccgaggtgagccgaaa</t>
  </si>
  <si>
    <t>TP76494</t>
  </si>
  <si>
    <t>tgcagacatgtctactccaaagctgccatcagattctggaaaccaggctggcatcacccaagtg</t>
  </si>
  <si>
    <t>tgcagacatgtctactccaaagctgccatcagattctggaaaccaggctggcatcacccaggtg</t>
  </si>
  <si>
    <t>TP77210</t>
  </si>
  <si>
    <t>tgcagaccaaacaacctggacatcaataagaaacatttacaaacgcgagacagaggccatccta</t>
  </si>
  <si>
    <t>tgcagaccaaacaacctggacatcaataagaaacgtttacaaacgcgagacagaggccatccta</t>
  </si>
  <si>
    <t>TP77390</t>
  </si>
  <si>
    <t>tgcagaccaacaggcacgctccccgtgcacgtgttggctcctgcatcgccacttcagaccaaca</t>
  </si>
  <si>
    <t>tgcagaccaacaggcatgctccccgtgcacgtgttggctcctgcatcgccacttcagaccaaca</t>
  </si>
  <si>
    <t>TP78549</t>
  </si>
  <si>
    <t>tgcagaccacctcagttcatatctttacccgacaagttgcatgttactgaagatacaatcagcc</t>
  </si>
  <si>
    <t>tgcagaccacctcagttcatatctttacccgacaagttgcatgttactgaagatacaattagcc</t>
  </si>
  <si>
    <t>TP79309</t>
  </si>
  <si>
    <t>tgcagaccagcgtgcaggtcgggcaggaagaactggccctggcacatgctacaggctgttcaca</t>
  </si>
  <si>
    <t>tgcagaccagcgtgcaggtcgggcaggaaggactggccctggcacatgctacaggctgttcaca</t>
  </si>
  <si>
    <t>TP79834</t>
  </si>
  <si>
    <t>tgcagaccatcaccacgatgccgatcctcgtcaagggtgtgatcactgctgaagacagtaagag</t>
  </si>
  <si>
    <t>tgcagaccatcactacgatgccgatcctcgtcaagggtgtgatcactgctgaagacagtaagag</t>
  </si>
  <si>
    <t>TP82324</t>
  </si>
  <si>
    <t>tgcagaccctgagccaaaccgtaactctgagctgctatgtgctacaggacctaacagaacaaga</t>
  </si>
  <si>
    <t>tgcagaccctgagccaaaccgtaactctgagctgctatgtgctacagggcctaacagaacaaga</t>
  </si>
  <si>
    <t>TP82754</t>
  </si>
  <si>
    <t>tgcagaccgaagtggcagtagagagttggcaacaaacacttctccatacgggaggtgggaggta</t>
  </si>
  <si>
    <t>tgcagaccgaagtggtagtagagagttggcaacaaacacttctccatacgggaggtgggaggta</t>
  </si>
  <si>
    <t>TP83567</t>
  </si>
  <si>
    <t>tgcagaccgcatcccactaccagcacttggtgttgaaggcgtggaaccctggcctgctggcttc</t>
  </si>
  <si>
    <t>tgcagaccgcatcccactaccagcacttggtgttgaaggcgtggaaccttggcctgctggcttc</t>
  </si>
  <si>
    <t>TP83602</t>
  </si>
  <si>
    <t>tgcagaccgccacctagtgacatctgatcgatctgataggccatgcagcaggcagtggttgtga</t>
  </si>
  <si>
    <t>tgcaggccgccacctagtgacatctgatcgatctgataggccatgcagcaggcagtggttgtga</t>
  </si>
  <si>
    <t>TP84205</t>
  </si>
  <si>
    <t>tgcagaccgtcttgtgggcaatcgctatccctatgtgactaatatagcggagaagaaaaacgta</t>
  </si>
  <si>
    <t>tgcagaccgtcttgtgggcaatcgctatccctatgtgactaatatagcggaggagaaaaacgta</t>
  </si>
  <si>
    <t>TP84821</t>
  </si>
  <si>
    <t>tgcagacctagtccacctgaagttaggaaaaattctcctgaaaactaaagaaaaattatgcaaa</t>
  </si>
  <si>
    <t>tgcagacctagtccacctgaagttaggaaaaattctcttgaaaactaaagaaaaattatgcaaa</t>
  </si>
  <si>
    <t>TP86105</t>
  </si>
  <si>
    <t>tgcagacctgctgcttctttgctactgttctgttcatcgtcgcagcattgagctcgcctgcacg</t>
  </si>
  <si>
    <t>tgcagacctgctgcttctttgctactgttttgttcatcgtcgcagcattgagctcgcctgcacg</t>
  </si>
  <si>
    <t>TP86266</t>
  </si>
  <si>
    <t>tgcagacctggtcgtcggtcgattcgattggcaacaacacagcgcgcatggatcaggattcagg</t>
  </si>
  <si>
    <t>tgcagccctggtcgtcggtcgattcgattggcaacaacacagcgcgcatggatcaggattcagg</t>
  </si>
  <si>
    <t>TP87382</t>
  </si>
  <si>
    <t>tgcagacgaaccagctcaacggcaccatcccaccgtcgctcggcaacctcaccgaaaaaaaaaa</t>
  </si>
  <si>
    <t>tgcagacgaaccagctcaacggcaccatcccgccgtcgctcggcaacctcaccgaaaaaaaaaa</t>
  </si>
  <si>
    <t>TP87656</t>
  </si>
  <si>
    <t>tgcagacgaagtaggagtatccaagcagcaacggacgtcctccgacgccctccattaaaaccga</t>
  </si>
  <si>
    <t>tgcagacgaagtaggagtatccaagcagcaagggacgtcctccgacgccctccattaaaaccga</t>
  </si>
  <si>
    <t>TP90623</t>
  </si>
  <si>
    <t>tgcagacgatttcgttgacagaacaagaattagaaataatggaacactttgcgacaatgcaatg</t>
  </si>
  <si>
    <t>tgcagacgatttcgttgacagaacaagaattagcaataatggaacactttgcgacaatgcaatg</t>
  </si>
  <si>
    <t>TP95499</t>
  </si>
  <si>
    <t>tgcagacgctcaacctgagcgccaatcagctatatggtgagatcccagcaagcctgggccatct</t>
  </si>
  <si>
    <t>tgcagacgctcaacctgagcgccaatgagctatatggtgagatcccagcaagcctgggccatct</t>
  </si>
  <si>
    <t>TP95825</t>
  </si>
  <si>
    <t>tgcagacgctcttcgtccacgatcgacgacatgcacagacggccgtcctccgaaaaaaaaaaaa</t>
  </si>
  <si>
    <t>tgcagacgctcttcgtccacgatcgacgccatgcacagacggccgtcctccgaaaaaaaaaaaa</t>
  </si>
  <si>
    <t>TP95876</t>
  </si>
  <si>
    <t>tgcagacgctgatattatctttgatgaatgagatcgcaatatgatcttgtataacaaggagagc</t>
  </si>
  <si>
    <t>tgcagacgctgatattatctttgatgaatgggatcgcaatatgatcttgtataacaaggagagc</t>
  </si>
  <si>
    <t>TP96033</t>
  </si>
  <si>
    <t>tgcagacgctggaggacgccgtcgggaagcacaacgtcaccatcttcgcgccgcgaaacgaggc</t>
  </si>
  <si>
    <t>tgcagacgctggaggacgccgtcgggaagcacaacgtcaccatcttcgcgccgcggaacgaggc</t>
  </si>
  <si>
    <t>TP96710</t>
  </si>
  <si>
    <t>tgcagacggagctccagcctctgctcccgctccagcagcgacagccacagctccctcagccgat</t>
  </si>
  <si>
    <t>tgcagacggagctccagcctctgctcccgctccagcagcgacagccacagctccctcagccgct</t>
  </si>
  <si>
    <t>TP97058</t>
  </si>
  <si>
    <t>tgcagacggcagaccttcatgtggagggcaggtagggttcgtgtgcaactacttcacctactgc</t>
  </si>
  <si>
    <t>tgcagacggcagaccttcatgtggagggcaggtagggttcgtgtgcaactacttcacctactgt</t>
  </si>
  <si>
    <t>TP98089</t>
  </si>
  <si>
    <t>tgcagacgggcgcttcatgatgcgtctgaagctgcccaacggcgtgacgacgagcgagcagacg</t>
  </si>
  <si>
    <t>tgcagacgggcgcttcatgatgcgtctgaagctgcccaacggcgtgacgacgagcgagcagact</t>
  </si>
  <si>
    <t>TP98756</t>
  </si>
  <si>
    <t>tgcagacggtgaacatcaagtcgcacgttcccgtcgtactcgaactcaccgagccgaactccac</t>
  </si>
  <si>
    <t>tgcagacggtgaacatcaagtcgcacgttcccgtcgtgctcgaactcaccgagccgaactccac</t>
  </si>
  <si>
    <t>TP98922</t>
  </si>
  <si>
    <t>tgcagacggtggccacggtggtgacgccgctgacgttggtgtcagccgtgacaataacgtagcc</t>
  </si>
  <si>
    <t>tgcagacggtggccacggtggtgacgccgctgacgttggtgtcagccgtgacaatgacgtagcc</t>
  </si>
  <si>
    <t>TP101194</t>
  </si>
  <si>
    <t>tgcagacgttgctcttgaaatcagcaatagttgattcacggtcagtctgatctttgccaccatg</t>
  </si>
  <si>
    <t>tgcagacgttgctcttgaaatcagcaatagttgattcacggtcagtctgatctttgccgccatg</t>
  </si>
  <si>
    <t>TP102044</t>
  </si>
  <si>
    <t>tgcagactacgactagcgcacccagcaggccagcacccctccaagctgttgttagcattgcaca</t>
  </si>
  <si>
    <t>tgcagactacgactagcgcacccagcaggccagcacccctccaagctgttgttggcattgcaca</t>
  </si>
  <si>
    <t>TP102469</t>
  </si>
  <si>
    <t>tgcagactagcttggtgacggtgactagacctttgccgtatgattcttttgtccgattacatgg</t>
  </si>
  <si>
    <t>tgcagactagcttggtgacggtgactagacctttgccgtatgattcttttgtccgattatatgg</t>
  </si>
  <si>
    <t>TP102846</t>
  </si>
  <si>
    <t>tgcagactatgaaggagattatgcagaagaggattcacagatgatgaggcagaagcgctcactt</t>
  </si>
  <si>
    <t>tgcagactatgaaggagattatgcagaagaggattcacagatgatgcggcagaagcgctcactt</t>
  </si>
  <si>
    <t>TP103332</t>
  </si>
  <si>
    <t>tgcagactcagacctcatccaagctcggtacgatccacgatggcttctcgccacgcttcgccat</t>
  </si>
  <si>
    <t>tgcagactcagacctgatccaagctcggtacgatccacgatggcttctcgccacgcttcgccat</t>
  </si>
  <si>
    <t>TP104096</t>
  </si>
  <si>
    <t>tgcagactccctgttcttgatcatcctcctctgccgccgctccacgaccttctccacaccagca</t>
  </si>
  <si>
    <t>tgcagactccctgttcttgatcatcctcctctgccgccgctccacgaccttctccacacccgca</t>
  </si>
  <si>
    <t>TP105379</t>
  </si>
  <si>
    <t>tgcagactcttctattgcatcctctgccataccccatgagattccctctgccaaagctgcttga</t>
  </si>
  <si>
    <t>tgcagactcttctattgcatcttctgccataccccatgagattccctctgccaaagctgcttga</t>
  </si>
  <si>
    <t>TP106706</t>
  </si>
  <si>
    <t>tgcagactgccgatgctgcaccgttgtggcgttgcagttgtagccagacatgcacgcgtcacac</t>
  </si>
  <si>
    <t>tgcagactgccgatgctgcaccgttgtggcgttgcagttgtagccagacatgcatgcgtcacac</t>
  </si>
  <si>
    <t>TP107095</t>
  </si>
  <si>
    <t>tgcagactgctgcatcagtgcgtgacgacgtgaggatatatcagccacgcaccgcacgcgatcg</t>
  </si>
  <si>
    <t>tgcagacttctgcatcagtgcgtgacgacgtgaggatatatcagccacgcaccgcacgcgatcg</t>
  </si>
  <si>
    <t>TP107511</t>
  </si>
  <si>
    <t>tgcagactggcttccctaacgttttccaggcgatgacgggcttcgccagcgtctgcatggaggc</t>
  </si>
  <si>
    <t>tgcagactggcttccctaacgttttccaggcgatgacgggcttcgccagtgtctgcatggaggc</t>
  </si>
  <si>
    <t>TP108372</t>
  </si>
  <si>
    <t>tgcagactgtttcaccttgcactgagcccagtcatgatgtctaccctgaagaatggaaaaattg</t>
  </si>
  <si>
    <t>tgcagactgtttcaccttgcactgagcccagtcatgatgtctaccctgaagaatggagaaattg</t>
  </si>
  <si>
    <t>TP108445</t>
  </si>
  <si>
    <t>tgcagacttaacttctctgaccaactctgcaatagaacagcgttcttgtgcatctcaggctcat</t>
  </si>
  <si>
    <t>tgcagacttaacttctctgaccaactctgcaatagaacagtgttcttgtgcatctcaggctcat</t>
  </si>
  <si>
    <t>TP108455</t>
  </si>
  <si>
    <t>tgcagacttaagtgctctggaattgataaagttctcgtaacaccactggggatcttcatctgca</t>
  </si>
  <si>
    <t>tgcagactttagtgctctggaattgataaagttctcgtaacaccactggggatcttcatctgca</t>
  </si>
  <si>
    <t>TP108792</t>
  </si>
  <si>
    <t>tgcagacttcagtaaagtcaggcagtggctgtacgccatctaggcggtcggatccgaatcagac</t>
  </si>
  <si>
    <t>tgcagccttcagtaaagtcaggcagtggctgtacgccatctaggcggtcggatccgaatcagac</t>
  </si>
  <si>
    <t>TP109353</t>
  </si>
  <si>
    <t>tgcagacttgagctcccgcgcaggcccagccgccgacgagagcgtcgcgtgccgaaaaaaaaaa</t>
  </si>
  <si>
    <t>tgcagacttgagctcccgcgcaggcccagccgccgacgagatcgtcgcgtgccgaaaaaaaaaa</t>
  </si>
  <si>
    <t>TP110353</t>
  </si>
  <si>
    <t>tgcagacttttgtcacccagcatatctggcatattcaagtcattgccttcagtactactacccc</t>
  </si>
  <si>
    <t>tgcagacttttgtcacccagcgtatctggcatattcaagtcattgccttcagtactactacccc</t>
  </si>
  <si>
    <t>TP111377</t>
  </si>
  <si>
    <t>tgcagagaaataagaaatagaaattagcatgccactttagtaacaattaggggaacattgcttc</t>
  </si>
  <si>
    <t>tgcagagaaataagaaatagaaattagcatgccactttagtaataattaggggaacattgcttc</t>
  </si>
  <si>
    <t>TP111519</t>
  </si>
  <si>
    <t>tgcagagaaatggctgatgttactttcagaaggatcgggcgtcacgcttgagtcactattcttc</t>
  </si>
  <si>
    <t>tgcagagaaatggctgatgttactttcagaaggatcgggcgtcacgcttgagtcactgttcttc</t>
  </si>
  <si>
    <t>TP112686</t>
  </si>
  <si>
    <t>tgcagagaagagtcgatgtacacgactgcggaggatctcgttccgtcgcgtgtgtgtgtgatga</t>
  </si>
  <si>
    <t>tgcagagaggagtcgatgtacacgactgcggaggatctcgttccgtcgcgtgtgtgtgtgatga</t>
  </si>
  <si>
    <t>TP112753</t>
  </si>
  <si>
    <t>tgcagagaagatggagcaagaaaccgtggatgacgacttcggggacttccaggctgctgggtga</t>
  </si>
  <si>
    <t>tgcagagaagatggagcaagaaaccgtggatgatgacttcggggacttccaggctgctgggtga</t>
  </si>
  <si>
    <t>TP113524</t>
  </si>
  <si>
    <t>tgcagagaataacacttgacaacatctcgagcgactcccccagatgtgctaccatcaaaaatcc</t>
  </si>
  <si>
    <t>tgcagagaatgacacttgacaacatctcgagcgactcccccagatgtgctaccatcaaaaatcc</t>
  </si>
  <si>
    <t>TP114011</t>
  </si>
  <si>
    <t>tgcagagaattaagtaagaaagcttccaaaacatgttccataggtactgaacaaagtaaaacta</t>
  </si>
  <si>
    <t>tgcagagaattaagtaagaaggcttccaaaacatgttccataggtactgaacaaagtaaaacta</t>
  </si>
  <si>
    <t>TP114291</t>
  </si>
  <si>
    <t>tgcagagacaaaaggaaagaaatgaaaggcaagttttctactcgtgtgtcctgtcggtagcata</t>
  </si>
  <si>
    <t>tgcagagacaaaaggaaagaattgaaaggcaagttttctactcgtgtgtcctgtcggtagcata</t>
  </si>
  <si>
    <t>TP114309</t>
  </si>
  <si>
    <t>tgcagagacaaacagaaacagcaatgcacctttcagcatcccaagtcgcgcaccttgtgcgtgt</t>
  </si>
  <si>
    <t>tgcagagacaaacagaaacatcaatgcacctttcagcatcccaagtcgcgcaccttgtgcgtgt</t>
  </si>
  <si>
    <t>TP115521</t>
  </si>
  <si>
    <t>tgcagagaccactgactgccacaagcagtttcagttctgcatccccattttcggaatcaagcca</t>
  </si>
  <si>
    <t>tgcagaggccactgactgccacaagcagtttcagttctgcatccccattttcggaatcaagcca</t>
  </si>
  <si>
    <t>TP115658</t>
  </si>
  <si>
    <t>tgcagagaccccacaggtccaacctccaccaccacctaccgaagggcgttttgagatcattatc</t>
  </si>
  <si>
    <t>tgcagagaccccacaggtccaacctccgccaccacctaccgaagggcgttttgagatcattatc</t>
  </si>
  <si>
    <t>TP116414</t>
  </si>
  <si>
    <t>tgcagagacggaggagaggaggcgctgctggatgagtgggcagcggtggcagcgttcttcgtcg</t>
  </si>
  <si>
    <t>tgcagagacggaggggaggaggcgctgctggatgagtgggcagcggtggcagcgttcttcgtcg</t>
  </si>
  <si>
    <t>TP118290</t>
  </si>
  <si>
    <t>tgcagagagaggaacctggatagtatggttctcgaggagaggatcatcaaatgcaggttgtttg</t>
  </si>
  <si>
    <t>tgcagagagagggacctggatagtatggttctcgaggagaggatcatcaaatgcaggttgtttg</t>
  </si>
  <si>
    <t>TP120105</t>
  </si>
  <si>
    <t>tgcagagaggatgatggaggcagagccatggagttcaggagcacatgtggcgatggcaaacctc</t>
  </si>
  <si>
    <t>tgcagagaggatgatggaggcagagccatggggttcaggagcacatgtggcgatggcaaacctc</t>
  </si>
  <si>
    <t>TP120225</t>
  </si>
  <si>
    <t>tgcagagaggccattgccctcacttcctaacactaagcacacagactcattcaacagtgaatca</t>
  </si>
  <si>
    <t>tgcagagaggccattgccctcacttcctaacactaagcacagagactcattcaacagtgaatca</t>
  </si>
  <si>
    <t>TP120338</t>
  </si>
  <si>
    <t>tgcagagaggctccccatgggcatgaagtcgtaaacaagtagcttttcatctttgctgtagtag</t>
  </si>
  <si>
    <t>tgcagagaggctccccatgggcatgaagtcgtaaacaagtagcttttcatctttgttgtagtag</t>
  </si>
  <si>
    <t>TP120995</t>
  </si>
  <si>
    <t>tgcagagagtattattggatgaggcaagactgggtgattctgccaatgaaccttttacttaaag</t>
  </si>
  <si>
    <t>tgcagcgagtattattggatgaggcaagactgggtgattctgccaatgaaccttttacttaaag</t>
  </si>
  <si>
    <t>TP121229</t>
  </si>
  <si>
    <t>tgcagagagtggtgtgcttgcaccccgtgccgtagagatccgacgagttgccgcagccctcgca</t>
  </si>
  <si>
    <t>tgcagagagtggtgtgcttgcaccccgtgccgtagagatccgacgtgttgccgcagccctcgca</t>
  </si>
  <si>
    <t>TP121311</t>
  </si>
  <si>
    <t>tgcagagagttcttcaacggttggtaggctgcttgcaacaggacttacagcacctgaggttgca</t>
  </si>
  <si>
    <t>tgcagagagttcttcaacggttggtaggctgcttgcaacaggacttgcagcacctgaggttgca</t>
  </si>
  <si>
    <t>TP121659</t>
  </si>
  <si>
    <t>tgcagagatactaaattcttgttgcgaaactaacaaccaaaacatgatctactaaatgagagtt</t>
  </si>
  <si>
    <t>tgcagagatactgaattcttgttgcgaaactaacaaccaaaacatgatctactaaatgagagtt</t>
  </si>
  <si>
    <t>TP121882</t>
  </si>
  <si>
    <t>tgcagagatataaacagttacggaatgttcagacaataaagattggttcacctttttttcttct</t>
  </si>
  <si>
    <t>tgcagagatataaacagttacggaatgttcagataataaagattggttcacctttttttcttct</t>
  </si>
  <si>
    <t>TP122618</t>
  </si>
  <si>
    <t>tgcagagatcgtttcgttaccctctccgcgatgctgtggggatccgtcgcctgcccacgccgcg</t>
  </si>
  <si>
    <t>tgcagagatcgtttcgttaccctctccgcgatgctgtggggatccgtcgcctgcccacgccgtg</t>
  </si>
  <si>
    <t>TP122962</t>
  </si>
  <si>
    <t>tgcagagatgagcagcgaatagtagttggtctcgccgagcccgaacgcagcggcctcccttggc</t>
  </si>
  <si>
    <t>tgcagagatgagcagcgaatagtagttggtctcgccgagcccgaacgcggcggcctcccttggc</t>
  </si>
  <si>
    <t>TP123258</t>
  </si>
  <si>
    <t>tgcagagatgctctggcctgggatccgatcatcagcagagagcttgtcgagctcttccttgact</t>
  </si>
  <si>
    <t>tgcagagatgctctggcctgggatccgattatcagcagagagcttgtcgagctcttccttgact</t>
  </si>
  <si>
    <t>TP123313</t>
  </si>
  <si>
    <t>tgcagagatggaaatcacgccaagggagggttagcaatcgaagtgcttgatgcatggtaaacag</t>
  </si>
  <si>
    <t>tgcagagatggaaatcacgccaagggagggttagcaatcgaagtgcttgatgcatggtaagcag</t>
  </si>
  <si>
    <t>TP123346</t>
  </si>
  <si>
    <t>tgcagagatggactggaagactgcatcagctccagtcggtggcgcggacgtggagagtccccac</t>
  </si>
  <si>
    <t>tgcagaggtggactggaagactgcatcagctccagtcggtggcgcggacgtggagagtccccac</t>
  </si>
  <si>
    <t>TP123354</t>
  </si>
  <si>
    <t>tgcagagatggagagacatgatcggtggtagtcagcaaggagccaagaacgatacatcgctgtc</t>
  </si>
  <si>
    <t>tgcagagatggagagacatgatcggtggtagtcagcaaggagccaagaaggatacatcgctgtc</t>
  </si>
  <si>
    <t>TP123991</t>
  </si>
  <si>
    <t>tgcagagattattgcttgccaatcttttacagtattcaatgttcattaccttgttctgttgagg</t>
  </si>
  <si>
    <t>tgcagagattattgcttgccaatcttttacagtattccatgttcattaccttgttctgttgagg</t>
  </si>
  <si>
    <t>TP124807</t>
  </si>
  <si>
    <t>tgcagagcaaataccctgcccctgcacttcttgatccgttctgcctcgcctgaaatgacagaag</t>
  </si>
  <si>
    <t>tgcagagcaaataccctgcccctgcacttcttgatccgttctgcctcgcctgaaatgacagtag</t>
  </si>
  <si>
    <t>TP124943</t>
  </si>
  <si>
    <t>tgcagagcaacagattgtctggcccagtgccaccaaaattttggggattgcccaatgtctactt</t>
  </si>
  <si>
    <t>tgcagagcaacaggttgtctggcccagtgccaccaaaattttggggattgcccaatgtctactt</t>
  </si>
  <si>
    <t>TP125067</t>
  </si>
  <si>
    <t>tgcagagcaacgagcacgcccccacgcaggaggaaggatgggtcgtctgccgcgccttccagaa</t>
  </si>
  <si>
    <t>tgcagagcaacgagcacgcccctacgcaggaggaaggatgggtcgtctgccgcgccttccagaa</t>
  </si>
  <si>
    <t>TP125398</t>
  </si>
  <si>
    <t>tgcagagcaaggcaaccaaatactgaaataccaatggcctgcacggccatagcctagccagtgg</t>
  </si>
  <si>
    <t>tgcagagcaaggcaaccaaatactgaaataccaatggcctgcacggctatagcctagccagtgg</t>
  </si>
  <si>
    <t>TP126180</t>
  </si>
  <si>
    <t>tgcagagcaccacctcagttgtttctgatcattgccctcttattctcggtttgaaggttagcac</t>
  </si>
  <si>
    <t>tgcagagcaccgcctcagttgtttctgatcattgccctcttattctcggtttgaaggttagcac</t>
  </si>
  <si>
    <t>TP126678</t>
  </si>
  <si>
    <t>tgcagagcacgctccgcctcacgcgcgacaacatcaaggccatcatcatggtacgtacacacgt</t>
  </si>
  <si>
    <t>tgcagagcacgctccgcctcacgcgcgacaacatcaaggccatcatcatggtacgtatacacgt</t>
  </si>
  <si>
    <t>TP128883</t>
  </si>
  <si>
    <t>tgcagagcagtgcagtaccgtcctgcttgatgtcttaattccataacgccacccatttattagg</t>
  </si>
  <si>
    <t>tgcagagcagtgcagtaccgtcctgcttgctgtcttaattccataacgccacccatttattagg</t>
  </si>
  <si>
    <t>TP129292</t>
  </si>
  <si>
    <t>tgcagagcatcctcgctacaaaaggcaagccaaaagatatgctcacaaatgatactagcaaggc</t>
  </si>
  <si>
    <t>tgcagagcatcctcgctacaaaaggcaagccaaaagatatgctcacaaatgatactagtaaggc</t>
  </si>
  <si>
    <t>TP129783</t>
  </si>
  <si>
    <t>tgcagagcatgtgcagcgcttgaatgatttggttggttcgcattcgccgtactctacacgcaac</t>
  </si>
  <si>
    <t>tgcagagcatgtgcagcgcttgaatgatttggttggttcgcattcgctgtactctacacgcaac</t>
  </si>
  <si>
    <t>TP130241</t>
  </si>
  <si>
    <t>tgcagagccacaaggcaagacaaaggagaacgattgtggtgctttgatgcatacgacttagaaa</t>
  </si>
  <si>
    <t>tgcagagccacaaggcaagacaaatgagaacgattgtggtgctttgatgcatacgacttagaaa</t>
  </si>
  <si>
    <t>TP131211</t>
  </si>
  <si>
    <t>tgcagagcccagcaggcattagcatttaccagcaaagaatgattagcgtggccaatgcaacccc</t>
  </si>
  <si>
    <t>tgcagggcccagcaggcattagcatttaccagcaaagaatgattagcgtggccaatgcaacccc</t>
  </si>
  <si>
    <t>TP132171</t>
  </si>
  <si>
    <t>tgcagagccgcgagctcggcacgtacctctacgccgacaaggacggggtcggcgtctccctgag</t>
  </si>
  <si>
    <t>tgcagagccgcgagctcggcacgtacctctacgccgacgaggacggggtcggcgtctccctgag</t>
  </si>
  <si>
    <t>TP132278</t>
  </si>
  <si>
    <t>tgcagagccgctgctgaaattggctctcctctcgcggaccagcgagttgaactgcatgcacgca</t>
  </si>
  <si>
    <t>tgcagagccgctgctgaaattggctctcctctctcggaccagcgagttgaactgcatgcacgca</t>
  </si>
  <si>
    <t>TP133142</t>
  </si>
  <si>
    <t>tgcagagcctgggatcggccatcaaatgacaatagacatggtgaaggcagcaagcgaatggttc</t>
  </si>
  <si>
    <t>tgcagagcctgggatcggccatcaaatgacagtagacatggtgaaggcagcaagcgaatggttc</t>
  </si>
  <si>
    <t>TP133558</t>
  </si>
  <si>
    <t>tgcagagcgacaacggattaggatggctttcaggcttcagctcaggggaaaacaaatcgtatgc</t>
  </si>
  <si>
    <t>tgcagagcgacaacggattaggatggctttcaggcttcagctcaggggaaaacaaatcgtatgg</t>
  </si>
  <si>
    <t>TP133693</t>
  </si>
  <si>
    <t>tgcagagcgacgtgctggccgtgacgcgggccatgctggcgttcccgaaaaaaaaaaaaaaaaa</t>
  </si>
  <si>
    <t>tgcagagcgatgtgctggccgtgacgcgggccatgctggcgttcccgaaaaaaaaaaaaaaaaa</t>
  </si>
  <si>
    <t>TP133714</t>
  </si>
  <si>
    <t>tgcagagcgactccaacccgatgcacctccatggacacgacatgttcgtcctcgcgcaggggat</t>
  </si>
  <si>
    <t>tgcagggcgactccaacccgatgcacctccatggacacgacatgttcgtcctcgcgcaggggat</t>
  </si>
  <si>
    <t>TP133960</t>
  </si>
  <si>
    <t>tgcagagcgagggcaggtccatggcgcgggtgacgttgatcttgaacccgagcgccgaaaaaaa</t>
  </si>
  <si>
    <t>tgcagagggagggcaggtccatggcgcgggtgacgttgatcttgaacccgagcgccgaaaaaaa</t>
  </si>
  <si>
    <t>TP134000</t>
  </si>
  <si>
    <t>tgcagagcgagtgacaagtgcatgaaggagaggcgaaagaccatcaacggcgacgacatcatct</t>
  </si>
  <si>
    <t>tgcagagcgagtgacaagtgcatgaaggagaggcgaaagaccatcaacggtgacgacatcatct</t>
  </si>
  <si>
    <t>TP135745</t>
  </si>
  <si>
    <t>tgcagagcgggcaggagccgtgcttgatgagccagccgtcgatgcacggcacgtggaacacgtg</t>
  </si>
  <si>
    <t>tgcagagcgggcaggagccgtgcttgatgagccagccgtcgatgcatggcacgtggaacacgtg</t>
  </si>
  <si>
    <t>TP136686</t>
  </si>
  <si>
    <t>tgcagagctacagttccatcagcaatttattggctgttagtatctcaggctccatttgcttctg</t>
  </si>
  <si>
    <t>tgcagagcttcagttccatcagcaatttattggctgttagtatctcaggctccatttgcttctg</t>
  </si>
  <si>
    <t>TP136725</t>
  </si>
  <si>
    <t>tgcagagctaccctgcggagctgacgctggcgacgctgatctgcttcctgggctccgtgctgac</t>
  </si>
  <si>
    <t>tgcagagctaccctgcggagctgacgctggcgacgctgatctgcttcctgggctctgtgctgac</t>
  </si>
  <si>
    <t>TP137473</t>
  </si>
  <si>
    <t>tgcagagctcaaggcttccctttcatggccagaacataagatgatggagtatgaaatgaaatga</t>
  </si>
  <si>
    <t>tgcagagctcaaggcttccctttcatggccagcacataagatgatggagtatgaaatgaaatga</t>
  </si>
  <si>
    <t>TP138672</t>
  </si>
  <si>
    <t>tgcagagctcttcactgtggagaaacaactgctgaactcccacaatgcgaagctgaactttcaa</t>
  </si>
  <si>
    <t>tgcagagctcttcactgtggagaaacaactgctgaactcccacaatgcgaagctgaactttcag</t>
  </si>
  <si>
    <t>TP139132</t>
  </si>
  <si>
    <t>tgcagagctgcgggtggggcggcgaggactacgcgtaccaagtggcgcacgacgcccgcggcga</t>
  </si>
  <si>
    <t>tgcagagctgcgggtggggcggcgaggactacgcgtaccaggtggcgcacgacgcccgcggcga</t>
  </si>
  <si>
    <t>TP140404</t>
  </si>
  <si>
    <t>tgcagagcttgctgctatctcacaccattgactgctctcgagcccgaatcatgtctcctacgct</t>
  </si>
  <si>
    <t>tgcagagcttgctgctatctcacaccattgactgctctcgagcccgaatcgtgtctcctacgct</t>
  </si>
  <si>
    <t>TP140418</t>
  </si>
  <si>
    <t>tgcagagcttgcttcctttgggtacaaaccctctggcagctcagagaagggaaaccttgacaac</t>
  </si>
  <si>
    <t>tgcagagcttgcttcctttgggtacaaaccctctggcagctcagataagggaaaccttgacaac</t>
  </si>
  <si>
    <t>TP140978</t>
  </si>
  <si>
    <t>tgcagaggaaagagcttaacgagaggagcaagcttaagagattgggtactgtggaggacatggc</t>
  </si>
  <si>
    <t>tgcagaggaaagagcttaacgagaggagcaagcttaggagattgggtactgtggaggacatggc</t>
  </si>
  <si>
    <t>TP141147</t>
  </si>
  <si>
    <t>tgcagaggaacaacacgtggtcgcgcgcgcccgcgtcgtagaccagcccgaaaaaaaaaaaaaa</t>
  </si>
  <si>
    <t>tgcagaggaacagcacgtggtcgcgcgcgcccgcgtcgtagaccagcccgaaaaaaaaaaaaaa</t>
  </si>
  <si>
    <t>TP141424</t>
  </si>
  <si>
    <t>tgcagaggaacggtcatagtccgtggacttcaccgcctgcgccaccatggaagcgtccgtttcc</t>
  </si>
  <si>
    <t>tgcagaggaacggtcatagtgcgtggacttcaccgcctgcgccaccatggaagcgtccgtttcc</t>
  </si>
  <si>
    <t>TP144213</t>
  </si>
  <si>
    <t>tgcagaggaggccacgtgggcggggcacagggaacaaggtccgtcagatgggacagcataccgt</t>
  </si>
  <si>
    <t>tgcagaggaggccacgtgggcggggcgcagggaacaaggtccgtcagatgggacagcataccgt</t>
  </si>
  <si>
    <t>TP144981</t>
  </si>
  <si>
    <t>tgcagaggatcctcgtcgtcgtgggttccacacttctccgcggcgtcctggatgctacgcggag</t>
  </si>
  <si>
    <t>tgcagaggatcctcgtcgtcgtgggttccgcacttctccgcggcgtcctggatgctacgcggag</t>
  </si>
  <si>
    <t>TP145762</t>
  </si>
  <si>
    <t>tgcagaggatgaattacgatggcgagacgaggaaatatcatcatggcctgcaagtgatgaattg</t>
  </si>
  <si>
    <t>tgcagaggatgaattacgatggcgagacgaggaaatatcatcatggcctgcaagtgatgatttg</t>
  </si>
  <si>
    <t>TP146905</t>
  </si>
  <si>
    <t>tgcagaggcacgtcgccttcttcgaccgcaacaaggacggcatcatctacccctccgagacata</t>
  </si>
  <si>
    <t>tgcagaggcacgtcgccttcttcgaccgcaacaaggacggcctcatctacccctccgagacata</t>
  </si>
  <si>
    <t>TP147984</t>
  </si>
  <si>
    <t>tgcagaggccaggataggggggtatgcaggcaaccaaacttggcagatccaacacaccatccaa</t>
  </si>
  <si>
    <t>tgcagaggccaggatagggggttatgcaggcaaccaaacttggcagatccaacacaccatccaa</t>
  </si>
  <si>
    <t>TP148913</t>
  </si>
  <si>
    <t>tgcagaggcgagcgaagagctcagcacacacgcccgtttggtactggtaggtgcaagcgcaaag</t>
  </si>
  <si>
    <t>tgcagaggcgagcgaagagctcagcacacacgcccgtttggtactggtaggtgcaagtgcaaag</t>
  </si>
  <si>
    <t>TP152552</t>
  </si>
  <si>
    <t>tgcagagggatctcacagcccccgccacagtaggtcgtctccaacagcaggttagacttgccag</t>
  </si>
  <si>
    <t>tgcagagggatctcacagcccccgccacagtaggtcgtctcccacagcaggttagacttgccag</t>
  </si>
  <si>
    <t>TP152905</t>
  </si>
  <si>
    <t>tgcagagggcattccacaagtacctggagctgcgtggcatttcaccaatgaccacaaacttctt</t>
  </si>
  <si>
    <t>tgcagagggcattccacaagtacctggagctgcgtggcatttcacccatgaccacaaacttctt</t>
  </si>
  <si>
    <t>TP153658</t>
  </si>
  <si>
    <t>tgcagaggggaactggggaagtgaaggacctggagaggatttgggcatcgagatccttgcggat</t>
  </si>
  <si>
    <t>tgcagaggtgaactggggaagtgaaggacctggagaggatttgggcatcgagatccttgcggat</t>
  </si>
  <si>
    <t>TP154917</t>
  </si>
  <si>
    <t>tgcagaggtaaactctgtttcagcacgcccactttctgttgttcgcaaagagttgatagaatca</t>
  </si>
  <si>
    <t>tgcagaggtaaactctgtttcagcatgcccactttctgttgttcgcaaagagttgatagaatca</t>
  </si>
  <si>
    <t>TP155134</t>
  </si>
  <si>
    <t>tgcagaggtaccagatggcgaggtagaggaggaacatgaggatgccgatggcgaaggagaggcc</t>
  </si>
  <si>
    <t>tgcagaggtaccagatggcgaggtagaggaggaacgtgaggatgccgatggcgaaggagaggcc</t>
  </si>
  <si>
    <t>TP155799</t>
  </si>
  <si>
    <t>tgcagaggtcgaccatggctgccaagtctgggcgcgtggggagaggggacggggtctcgccgaa</t>
  </si>
  <si>
    <t>tgcagaggtcgaccatggctgccaggtctgggcgcgtggggagaggggacggggtctcgccgaa</t>
  </si>
  <si>
    <t>TP156098</t>
  </si>
  <si>
    <t>tgcagaggtgaaaatgcttgtccttggtggtgagggaatctcacattgccttgatgtgattacc</t>
  </si>
  <si>
    <t>tgcagaggtgaaaatgcttgtccttggtggtgagggaatctcacattgccttgatgtgattatc</t>
  </si>
  <si>
    <t>TP157125</t>
  </si>
  <si>
    <t>tgcagaggtgtttctatggcttatggctgttggcacagtgcttggagcttcctactggtcagca</t>
  </si>
  <si>
    <t>tgcagaggtgtttctatggcttatggctgttggcacagtgcttggtgcttcctactggtcagca</t>
  </si>
  <si>
    <t>TP158646</t>
  </si>
  <si>
    <t>tgcagagtaccaagagcgaatactgtgatcccaatgttcctgtgaagcaaataggtgattccct</t>
  </si>
  <si>
    <t>tgcagagtaccaagagcgaatactgtgatcccaatgttcctgtgaagcgaataggtgattccct</t>
  </si>
  <si>
    <t>TP160080</t>
  </si>
  <si>
    <t>tgcagagtattagagcaaacgatcagatcagaccattcagctagataaagcattatggtttgag</t>
  </si>
  <si>
    <t>tgcagagtattagagcaaacgatcagatcagaccattcagctagataaagcattatggtttggg</t>
  </si>
  <si>
    <t>TP160337</t>
  </si>
  <si>
    <t>tgcagagtcaatattttctgcaatgtgttcacttgcaacgccagactgcgattgacgaatcaaa</t>
  </si>
  <si>
    <t>tgcagagtcaatattttctgcaatgtgttcacttgcaacgccagactgcgattgacgtatcaaa</t>
  </si>
  <si>
    <t>TP160699</t>
  </si>
  <si>
    <t>tgcagagtcattgaagttccacaggttgcagattgtctccagccagtgattaacataattccat</t>
  </si>
  <si>
    <t>tgcagagtcattgaagttccagaggttgcagattgtctccagccagtgattaacataattccat</t>
  </si>
  <si>
    <t>TP161210</t>
  </si>
  <si>
    <t>tgcagagtcctggcctgtttgacatcagtataactgctgatgaagtgtcactgtgtcagacctg</t>
  </si>
  <si>
    <t>tgcagagtcctggcctgtttgacatcagtataactgctgatgaagtgtcactgtgtcagacttg</t>
  </si>
  <si>
    <t>TP161609</t>
  </si>
  <si>
    <t>tgcagagtcgggatcgtgaagaggctcgacggcagcgagtattggaggtgggtgtgagataggt</t>
  </si>
  <si>
    <t>tgcagcgtcgggatcgtgaagaggctcgacggcagcgagtattggaggtgggtgtgagataggt</t>
  </si>
  <si>
    <t>TP162959</t>
  </si>
  <si>
    <t>tgcagagtgaattatacgcattcacgcacagcttaaacttctcctcagccatggcctgcgcacg</t>
  </si>
  <si>
    <t>tgcagagtgaattatacgcattcacgcacagcttaaacttctcctcagtcatggcctgcgcacg</t>
  </si>
  <si>
    <t>TP163121</t>
  </si>
  <si>
    <t>tgcagagtgactcagggaggctaccacctaaaagattgtcagagagatcaagctttccgagctt</t>
  </si>
  <si>
    <t>tgcagagtgactcagggaggctaccacctaaaagattgtccgagagatcaagctttccgagctt</t>
  </si>
  <si>
    <t>TP163383</t>
  </si>
  <si>
    <t>tgcagagtgatgggaggagcgacgactagaggagtgaaatatgagtgtgctttattagctctga</t>
  </si>
  <si>
    <t>tgcagagtgatgggaggagcgccgactagaggagtgaaatatgagtgtgctttattagctctga</t>
  </si>
  <si>
    <t>TP165412</t>
  </si>
  <si>
    <t>tgcagagtgcttgggttatcaaagcgtttgccgccgatgttcgttccaagggttcgtcgtgctg</t>
  </si>
  <si>
    <t>tgcagagtgcttgggttatcaaagcgtttggcgccgatgttcgttccaagggttcgtcgtgctg</t>
  </si>
  <si>
    <t>TP165435</t>
  </si>
  <si>
    <t>tgcagagtggaaccgccagaaggaagctgaacttaatcaaatgttattgaaaatgatggaagtc</t>
  </si>
  <si>
    <t>tgcagagtggaaccgccagaaggaagctgaacttaatcaaatgttattgataatgatggaagtc</t>
  </si>
  <si>
    <t>TP165658</t>
  </si>
  <si>
    <t>tgcagagtggcacgcgaacggtgggctcgagttacgatgttgatgccgaccgccaacctttgta</t>
  </si>
  <si>
    <t>tgcagagtggcacgcgaacggtgggctcgagttacgatgttgatgccgaccgccaacctttgtg</t>
  </si>
  <si>
    <t>TP167958</t>
  </si>
  <si>
    <t>tgcagagttctgagcatatgactaaagtttgacaaacaccagatcaccagcattgaagctacgt</t>
  </si>
  <si>
    <t>tgcagagttctgagcatatgactgaagtttgacaaacaccagatcaccagcattgaagctacgt</t>
  </si>
  <si>
    <t>TP167977</t>
  </si>
  <si>
    <t>tgcagagttctgtggcgcgcctgcatttttccaaaccccagcagatcgctgatttgccccagaa</t>
  </si>
  <si>
    <t>tgcagagttctgtggtgcgcctgcatttttccaaaccccagcagatcgctgatttgccccagaa</t>
  </si>
  <si>
    <t>TP168014</t>
  </si>
  <si>
    <t>tgcagagttcttctaactcagaatcctctttcagagggggaggagatcatgccaagggaggtga</t>
  </si>
  <si>
    <t>tgcagagttcttctgactcagaatcctctttcagagggggaggagatcatgccaagggaggtga</t>
  </si>
  <si>
    <t>TP168072</t>
  </si>
  <si>
    <t>tgcagagttgaaatcttcacactctagttagttggatggcgtgtacaactgtacatttctcttt</t>
  </si>
  <si>
    <t>tgcagagttgaaatcttcacactctagttggttggatggcgtgtacaactgtacatttctcttt</t>
  </si>
  <si>
    <t>TP168693</t>
  </si>
  <si>
    <t>tgcagagttgtgatatgtgaagcaatggcttgaagtatatgcgtattctttcaccttttgtagg</t>
  </si>
  <si>
    <t>tgcagagttgtgatatgtgaagcaatggcttgaggtatatgcgtattctttcaccttttgtagg</t>
  </si>
  <si>
    <t>TP169159</t>
  </si>
  <si>
    <t>tgcagagtttctttacatcacttctatatcatttctttattttgtagtagtatgtaaaatggag</t>
  </si>
  <si>
    <t>tgcagagtttctttacatcacttctatatcatttctttattttgtagtagtatgtaaaatggtg</t>
  </si>
  <si>
    <t>TP171413</t>
  </si>
  <si>
    <t>tgcagataagagcaattccagccatcgttttaaatactcaagtaatgcggtgccccttttcata</t>
  </si>
  <si>
    <t>tgcagataagagcaattccagccatcgttttaaatactcaagtaatgcggtgtcccttttcata</t>
  </si>
  <si>
    <t>TP171683</t>
  </si>
  <si>
    <t>tgcagataagcttgggttcaccaagacagccatccaagcaaagccagactccgtctactttgtc</t>
  </si>
  <si>
    <t>tgcagataagcttgggttcaccaagacagccatccaagcaaagccagactccgtctactttgtt</t>
  </si>
  <si>
    <t>TP172973</t>
  </si>
  <si>
    <t>tgcagatacacagtccttcctgaacacctcaaagtggatcgatgaagtccgcaccgagagaggt</t>
  </si>
  <si>
    <t>tgcagatagacagtccttcctgaacacctcaaagtggatcgatgaagtccgcaccgagagaggt</t>
  </si>
  <si>
    <t>TP174223</t>
  </si>
  <si>
    <t>tgcagatacgcccccgtgggcgacagcgcggcggcgaggagacccgaaaaaaaaaaaaaaaaaa</t>
  </si>
  <si>
    <t>tgcagataggcccccgtgggcgacagcgcggcggcgaggagacccgaaaaaaaaaaaaaaaaaa</t>
  </si>
  <si>
    <t>TP175494</t>
  </si>
  <si>
    <t>tgcagatagagatctcgttccccgcctttgggatgtgcgtatttcttatttctgccacgtcctg</t>
  </si>
  <si>
    <t>tgcaggtagagatctcgttccccgcctttgggatgtgcgtatttcttatttctgccacgtcctg</t>
  </si>
  <si>
    <t>TP175677</t>
  </si>
  <si>
    <t>tgcagatagatactccgtgcagactgctctggcgcgtcccctttccttgctcgatcggaagaag</t>
  </si>
  <si>
    <t>tgcagatagatactccgtgcagactgctctggcgcgtcccctttccttgctcgatcggaagagg</t>
  </si>
  <si>
    <t>TP177179</t>
  </si>
  <si>
    <t>tgcagataggtgaggagtgccgtggtggtggcgctgtaggtggcgttggcgaggctctggtaca</t>
  </si>
  <si>
    <t>tgcaggtaggtgaggagtgccgtggtggtggcgctgtaggtggcgttggcgaggctctggtaca</t>
  </si>
  <si>
    <t>TP177198</t>
  </si>
  <si>
    <t>tgcagataggtgtgagcctggaaccagacctcgcctttcagatgttccaggtatctcgcagcca</t>
  </si>
  <si>
    <t>tgcagataggtgtgagcctggaaccagacctcgcctttcagatgtttcaggtatctcgcagcca</t>
  </si>
  <si>
    <t>TP177303</t>
  </si>
  <si>
    <t>tgcagatagtactgggaagcttcaattctggaggcaaaaaagagccaaaaaagcatgctccttc</t>
  </si>
  <si>
    <t>tgcagatagtactgggaagcttcaattctggaggcaaaaaagagccaaaaaagcgtgctccttc</t>
  </si>
  <si>
    <t>TP178035</t>
  </si>
  <si>
    <t>tgcagatatacacgcatcgccgtcaggggtcaggctaaggcatcagcccatcaccattttctgc</t>
  </si>
  <si>
    <t>tgcagatatacacgcatcgccgtcaggggtcaggctcaggcatcagcccatcaccattttctgc</t>
  </si>
  <si>
    <t>TP178440</t>
  </si>
  <si>
    <t>tgcagatatatatcctcatctgagaatattaattttaacatggattgatgttattcatgctttt</t>
  </si>
  <si>
    <t>tgcagatatatatcctcatctgagaatattaattttaagatggattgatgttattcatgctttt</t>
  </si>
  <si>
    <t>TP178472</t>
  </si>
  <si>
    <t>tgcagatatatcaaggagggcagcactgtgagtgtgatgggtgttgtccaaaggaatgagaacg</t>
  </si>
  <si>
    <t>tgcagatatatcaaggagggcagcactgtgagtgtgatgggtgttgttcaaaggaatgagaacg</t>
  </si>
  <si>
    <t>TP178646</t>
  </si>
  <si>
    <t>tgcagatatattgagttatgtgcagctgacccaacgttcaataacacaaacacaaggaacacat</t>
  </si>
  <si>
    <t>tgcagatatattgagttatgtgcagctgacccaacgttcaataacacaaacacaaggagcacat</t>
  </si>
  <si>
    <t>TP179089</t>
  </si>
  <si>
    <t>tgcagatatctaactgcaaactcactcactggggacatacctggatggttattaagaagaaaca</t>
  </si>
  <si>
    <t>tgcagatatctaactgcaaactcactcactggagacatacctggatggttattaagaagaaaca</t>
  </si>
  <si>
    <t>TP179228</t>
  </si>
  <si>
    <t>tgcagatatcttgttgtggcacctgagcatgttttactgtcatctctaacatctgaggaacaac</t>
  </si>
  <si>
    <t>tgcaggtatcttgttgtggcacctgagcatgttttactgtcatctctaacatctgaggaacaac</t>
  </si>
  <si>
    <t>TP179352</t>
  </si>
  <si>
    <t>tgcagatatgagcatatgtatatggttagtcacaagaaactgaagtatacctttgctccaagat</t>
  </si>
  <si>
    <t>tgcagatatgagcatatgtatatggttagtcactagaaactgaagtatacctttgctccaagat</t>
  </si>
  <si>
    <t>TP179653</t>
  </si>
  <si>
    <t>tgcagatatgcttctctgtacacgaggcctaggagttgttagaacaggaggcggcctagagttg</t>
  </si>
  <si>
    <t>tgcagatatgcttctctgtacacgaggcctaggagttgttagaacaggaggtggcctagagttg</t>
  </si>
  <si>
    <t>TP180068</t>
  </si>
  <si>
    <t>tgcagatattataatatgtttctgatcctgctttatatcccttgtacccttagcaccagctaga</t>
  </si>
  <si>
    <t>tgcagatattataatatgtttctgatcctggtttatatcccttgtacccttagcaccagctaga</t>
  </si>
  <si>
    <t>TP180556</t>
  </si>
  <si>
    <t>tgcagatatttgtcaaaccccgtgtctgaaatgaacaggacgccgctatcccgaaacgcattag</t>
  </si>
  <si>
    <t>tgcagatatttgtcaacccccgtgtctgaaatgaacaggacgccgctatcccgaaacgcattag</t>
  </si>
  <si>
    <t>TP180946</t>
  </si>
  <si>
    <t>tgcagatcaaatccagatcatgtttatgaagaaactcggcaactatgtcagctccaaaggtgta</t>
  </si>
  <si>
    <t>tgcagatcaaatccagatcatgtttctgaagaaactcggcaactatgtcagctccaaaggtgta</t>
  </si>
  <si>
    <t>TP181235</t>
  </si>
  <si>
    <t>tgcagatcaactacattcttggtgacaaccccaagaagatgagctacgtgattgggttcggcaa</t>
  </si>
  <si>
    <t>tgcagatcaactacattcttggtgacaaccccaagaagatgagctacgtggttgggttcggcaa</t>
  </si>
  <si>
    <t>TP181531</t>
  </si>
  <si>
    <t>tgcagatcaagctcggggtgccgaagtcgacgcagcacttgctggatgctgagagagtcaaggc</t>
  </si>
  <si>
    <t>tgcagatcaagctcggggtgccgaggtcgacgcagcacttgctggatgctgagagagtcaaggc</t>
  </si>
  <si>
    <t>TP182319</t>
  </si>
  <si>
    <t>tgcagatcaccaaggtggtgtcgggcatactgtactttggctacatgcttcttgcctcgtatgc</t>
  </si>
  <si>
    <t>tgcagatcaccaaggtggtgtcgggcatactgtactttggctacatgcttcttgcctcgtgtgc</t>
  </si>
  <si>
    <t>TP182724</t>
  </si>
  <si>
    <t>tgcagatcacgtccgaaacgacgcggctcgacctggagccccgcccgcccgaaaaaaaaaaaaa</t>
  </si>
  <si>
    <t>tgcagatcacgtccgagacgacgcggctcgacctggagccccgcccgcccgaaaaaaaaaaaaa</t>
  </si>
  <si>
    <t>TP183969</t>
  </si>
  <si>
    <t>tgcagatcagcctgtcctcctcctccgtgaagccgccgtgcctgatgttgggccgaaaaaaaaa</t>
  </si>
  <si>
    <t>tgcagatgagcctgtcctcctcctccgtgaagccgccgtgcctgatgttgggccgaaaaaaaaa</t>
  </si>
  <si>
    <t>TP185003</t>
  </si>
  <si>
    <t>tgcagatcatcattgcatggatttggacaccgcggtgcaaacgcaattagtattacacagctgc</t>
  </si>
  <si>
    <t>tgcagatcatcattgcatggatttggacaccgcggtgcaaacgcagttagtattacacagctgc</t>
  </si>
  <si>
    <t>TP185577</t>
  </si>
  <si>
    <t>tgcagatcattaactggatgcagaatcgcttcaatggcaaacatgagaagaggcgacccgaggc</t>
  </si>
  <si>
    <t>tgcagatcattaactggatgcagaatcgcttcaatggtaaacatgagaagaggcgacccgaggc</t>
  </si>
  <si>
    <t>TP186550</t>
  </si>
  <si>
    <t>tgcagatccactgcaaggacgtggtgctggacgagcacgacgtggccaaatccatcatcgagtt</t>
  </si>
  <si>
    <t>tgcagatccactgcaaggacgtggtgctggacgagcacgacgtggccaagtccatcatcgagtt</t>
  </si>
  <si>
    <t>TP187353</t>
  </si>
  <si>
    <t>tgcagatcccaaggaattactatcacagctatgcatggttgcaacagagccaatgaatggatat</t>
  </si>
  <si>
    <t>tgcagatcccaaggaattactatcacagttatgcatggttgcaacagagccaatgaatggatat</t>
  </si>
  <si>
    <t>TP187415</t>
  </si>
  <si>
    <t>tgcagatcccagcatgcaggaaaatgctgtaacagtactcctgaatttgtcgttagatgacaac</t>
  </si>
  <si>
    <t>tgcagatcccagcatgcaggaaaatgctgtaacagtactcctgaatttgtcgttagatgataac</t>
  </si>
  <si>
    <t>TP187750</t>
  </si>
  <si>
    <t>tgcagatcccgtctgcgtaggctcccagcaggccgatcagcgccaccgcgacgcacacgtacgg</t>
  </si>
  <si>
    <t>tgcagctcccgtctgcgtaggctcccagcaggccgatcagcgccaccgcgacgcacacgtacgg</t>
  </si>
  <si>
    <t>TP187788</t>
  </si>
  <si>
    <t>tgcagatcccgttgctgctcagttcttgttccgcgcacgccatcatcgtcgtcgaccctgcggc</t>
  </si>
  <si>
    <t>tgcagatcccgttgctgctcagttcttgttccgcgcacgccatcgtcgtcgtcgaccctgcggc</t>
  </si>
  <si>
    <t>TP188951</t>
  </si>
  <si>
    <t>tgcagatcctaacctccaaggctccgccccctcaaatgccactggcgatggacggcggcggcgg</t>
  </si>
  <si>
    <t>tgcagatcctaacctccaaggctccgccccctcaaatgccgctggcgatggacggcggcggcgg</t>
  </si>
  <si>
    <t>TP189343</t>
  </si>
  <si>
    <t>tgcagatcctcgtggataactgcctctaccatctccacaaggtaattaattaactcaaggatca</t>
  </si>
  <si>
    <t>tgcagatcctcgtggataactgcctctaccatctccacaaggtaattaattaactcgaggatca</t>
  </si>
  <si>
    <t>TP189432</t>
  </si>
  <si>
    <t>tgcagatcctgagcaaggggtgccttaaggtgaattagaacagtgaagtttctttctgatgtat</t>
  </si>
  <si>
    <t>tgcagatgctgagcaaggggtgccttaaggtgaattagaacagtgaagtttctttctgatgtat</t>
  </si>
  <si>
    <t>TP189680</t>
  </si>
  <si>
    <t>tgcagatcctgtgcgcagccgctccagggagtagtagcccttgctcggcttccttcctccccca</t>
  </si>
  <si>
    <t>tgcagatcctgtgcgcatccgctccagggagtagtagcccttgctcggcttccttcctccccca</t>
  </si>
  <si>
    <t>TP189810</t>
  </si>
  <si>
    <t>tgcagatccttgccattttgctagcgatctgccaaggtagaagtggcgtggtagcaatccctgc</t>
  </si>
  <si>
    <t>tgcagatccttgccattttggtagcgatctgccaaggtagaagtggcgtggtagcaatccctgc</t>
  </si>
  <si>
    <t>TP190328</t>
  </si>
  <si>
    <t>tgcagatcgacgaggtgcctcggatgtgtgtacatctgttcgatgactaggcggtgactgccgc</t>
  </si>
  <si>
    <t>tgcagatcgacgaggtgccttggatgtgtgtacatctgttcgatgactaggcggtgactgccgc</t>
  </si>
  <si>
    <t>TP191290</t>
  </si>
  <si>
    <t>tgcagatcgatatgcatggaagccgatgctggcggcgtcaaacgcatgcccgtggagttgcaac</t>
  </si>
  <si>
    <t>tgcagatcgatatgcatggaagccgatgctggcggcgtcaagcgcatgcccgtggagttgcaac</t>
  </si>
  <si>
    <t>TP191967</t>
  </si>
  <si>
    <t>tgcagatcgatgcatgcgatggtcaattatctcagccagaataatgcaatgcaacggtaaacag</t>
  </si>
  <si>
    <t>tgcagatcgatgcatgcgatggtcaattatctcagccagaataatgcaatgcaatggtaaacag</t>
  </si>
  <si>
    <t>TP192103</t>
  </si>
  <si>
    <t>tgcagatcgattgcgactgagaccgacgattgcgactgcgataaggcaccgattttcacatgcc</t>
  </si>
  <si>
    <t>tgcagatcgattgcgactgaggccgacgattgcgactgcgataaggcaccgattttcacatgcc</t>
  </si>
  <si>
    <t>TP192469</t>
  </si>
  <si>
    <t>tgcagatcgccattgcacaaagatggagtcagttcaaagctagttgcatcattgcatgcgttca</t>
  </si>
  <si>
    <t>tgcagatcgccattgcagaaagatggagtcagttcaaagctagttgcatcattgcatgcgttca</t>
  </si>
  <si>
    <t>TP192790</t>
  </si>
  <si>
    <t>tgcagatcgcggggcggcgaaaccctaggcgcggatcaggggagtcgattggaggagggaggaa</t>
  </si>
  <si>
    <t>tgcagatcgcggggcggcgaaaccctaggcgcggatcaggggagtcgattgggggagggaggaa</t>
  </si>
  <si>
    <t>TP193731</t>
  </si>
  <si>
    <t>tgcagatcggggaggggtgcggtgtcatctctcctgagcaagcggcgcagcgatggccgaaaaa</t>
  </si>
  <si>
    <t>tgcagatcggggaggggtgcggtgtcatctctcctgagcaagcggcgcggcgatggccgaaaaa</t>
  </si>
  <si>
    <t>TP193942</t>
  </si>
  <si>
    <t>tgcagatcggttataaattctcctgcatcgacccagctattgctacacacagcacgaagctcga</t>
  </si>
  <si>
    <t>tgcagatcggttataaattctcctgcatcgacccagctattgctacacacagcgcgaagctcga</t>
  </si>
  <si>
    <t>TP194609</t>
  </si>
  <si>
    <t>tgcagatcgtgcagttcctcttcagcttcgccgcctccgtggtgatgctgtggctccacttcac</t>
  </si>
  <si>
    <t>tgcagatcgtgcagttcctcttcagcttcgcggcctccgtggtgatgctgtggctccacttcac</t>
  </si>
  <si>
    <t>TP194636</t>
  </si>
  <si>
    <t>tgcagatcgtgctaactcttggacaccaaaacctactactgcaccatcgacacgagtagttgct</t>
  </si>
  <si>
    <t>tgcaggtcgtgctaactcttggacaccaaaacctactactgcaccatcgacacgagtagttgct</t>
  </si>
  <si>
    <t>TP194767</t>
  </si>
  <si>
    <t>tgcagatcgttcgtgctctggaaggggacgcgtcgctggacgacctgaacgagggggtgaagcc</t>
  </si>
  <si>
    <t>tgcagattgttcgtgctctggaaggggacgcgtcgctggacgacctgaacgagggggtgaagcc</t>
  </si>
  <si>
    <t>TP196562</t>
  </si>
  <si>
    <t>tgcagatctctttgtgttcttgggaggagtgcatgaaggaggagactcaaaactgccatgcctc</t>
  </si>
  <si>
    <t>tgcagatctctttgtgttcttgggaggagtgcatgaaggaggagactcaagactgccatgcctc</t>
  </si>
  <si>
    <t>TP198011</t>
  </si>
  <si>
    <t>tgcagatcttctacggcctcatgggcagctggacagcctacctcatcagcgtcctctacgtcga</t>
  </si>
  <si>
    <t>tgcagatcttctacggcctcatgggcagctggaccgcctacctcatcagcgtcctctacgtcga</t>
  </si>
  <si>
    <t>TP199386</t>
  </si>
  <si>
    <t>tgcagatgaagatggcgctggccatcctcttccgcttctacagcttccagctgctggagggcca</t>
  </si>
  <si>
    <t>tgcagatgaagatggcgctggccatcctcttccgcttctacagcttccagctgctggaggggca</t>
  </si>
  <si>
    <t>TP199744</t>
  </si>
  <si>
    <t>tgcagatgaatcgcgtctccgctttcttctcatgcaccgcgctcctgtaaccatctcacctgaa</t>
  </si>
  <si>
    <t>tgcagatgaatcgcgtctccgctttcttctcatgcaccgcgctcctgtaaccatcttacctgaa</t>
  </si>
  <si>
    <t>TP200788</t>
  </si>
  <si>
    <t>tgcagatgagaaaagctggtgatgcttagcgaaaattttgtaagtgtttaagtttgaattcaag</t>
  </si>
  <si>
    <t>tgcagatgagaaaagctggtgatgcttagcgaaaattttgttagtgtttaagtttgaattcaag</t>
  </si>
  <si>
    <t>TP200933</t>
  </si>
  <si>
    <t>tgcagatgagaggcccttcttcctgaggaactcctgagccttctgaaggtcaccatcagactca</t>
  </si>
  <si>
    <t>tgcagatgagaggcccttcttcctgaggaattcctgagccttctgaaggtcaccatcagactca</t>
  </si>
  <si>
    <t>TP202159</t>
  </si>
  <si>
    <t>tgcagatgatcacagtgtcacagtgtcatgctgggagtatttcttccgtttttgcttcaggtga</t>
  </si>
  <si>
    <t>tgcagatgatcacagtgtcacagtgtcatgttgggagtatttcttccgtttttgcttcaggtga</t>
  </si>
  <si>
    <t>TP202555</t>
  </si>
  <si>
    <t>tgcagatgatgcatgcggctacaatcatcaagttcatgggtagcttgctttgtagagtggaaaa</t>
  </si>
  <si>
    <t>tgcagatgatgcctgcggctacaatcatcaagttcatgggtagcttgctttgtagagtggaaaa</t>
  </si>
  <si>
    <t>TP205705</t>
  </si>
  <si>
    <t>tgcagatgccaagctgtctctcctctctagatgaagctacgtggagtagttctctgttttccgc</t>
  </si>
  <si>
    <t>tgcagatgccaagctgtctcttctctctagatgaagctacgtggagtagttctctgttttccgc</t>
  </si>
  <si>
    <t>TP205954</t>
  </si>
  <si>
    <t>tgcagatgcccaccagctgctgctccgtcagctgcggctccacctgccgcgccaccaccttgag</t>
  </si>
  <si>
    <t>tgcagatgcccaccagctgctgctccgtcagctgcggttccacctgccgcgccaccaccttgag</t>
  </si>
  <si>
    <t>TP206328</t>
  </si>
  <si>
    <t>tgcagatgccgatatgtctgagatctcgtgctccgagtgcctgtccttcactcctgctcagatg</t>
  </si>
  <si>
    <t>tgcagatgccgatatgtctgagatctcgtgctcggagtgcctgtccttcactcctgctcagatg</t>
  </si>
  <si>
    <t>TP206796</t>
  </si>
  <si>
    <t>tgcagatgccttcagatcccctcaaaatagccccatgaaactattccccaaagtccttgctaac</t>
  </si>
  <si>
    <t>tgcagatgccttcagatcccctcaaaattgccccatgaaactattccccaaagtccttgctaac</t>
  </si>
  <si>
    <t>TP208154</t>
  </si>
  <si>
    <t>tgcagatgctatcgcgagacgaaacgtttgacctgcggcggcgctgccttgctaaccaacctta</t>
  </si>
  <si>
    <t>tgcagatgctgtcgcgagacgaaacgtttgacctgcggcggcgctgccttgctaaccaacctta</t>
  </si>
  <si>
    <t>TP208235</t>
  </si>
  <si>
    <t>tgcagatgctcacggggctgctggacctcaacatcgcagagcaggcgcgcgaggccgtgaagat</t>
  </si>
  <si>
    <t>tgcagatgctcacggggctgctggacctcaacatcgcggagcaggcgcgcgaggccgtgaagat</t>
  </si>
  <si>
    <t>TP208312</t>
  </si>
  <si>
    <t>tgcagatgctccagagcaagcaaggaacgacttatctggccaaccagggctgtggcgtcacagt</t>
  </si>
  <si>
    <t>tgcagatgctccagagcaagcaaggaacgacttatctggccaaccagggctgtggcgtcacggt</t>
  </si>
  <si>
    <t>TP208696</t>
  </si>
  <si>
    <t>tgcagatgctgagccgctgcacaaggcttagctccatcggcggcaccgcgtagaggcaccgctc</t>
  </si>
  <si>
    <t>tgcagatgctgagccgctgcataaggcttagctccatcggcggcaccgcgtagaggcaccgctc</t>
  </si>
  <si>
    <t>TP209079</t>
  </si>
  <si>
    <t>tgcagatgctgtgagagtgaaaaggtgtggggaaaggcatgggattgagagatggcaatggaca</t>
  </si>
  <si>
    <t>tgcagatgctgtgagagtgaaaaggtgtggggaaaggcatgggcttgagagatggcaatggaca</t>
  </si>
  <si>
    <t>TP209503</t>
  </si>
  <si>
    <t>tgcagatggaacagcgagcgacgtgaatcccgccgcgacccagtcttctgcctcccgcacgacg</t>
  </si>
  <si>
    <t>tgcagatggaacagcgagcgacgtgaatcccgccgcgacccagtcttctgcctcccgcgcgacg</t>
  </si>
  <si>
    <t>TP209566</t>
  </si>
  <si>
    <t>tgcagatggaagcataccagatactgaaaaagacttccttgagacaatcccacttccaacaaaa</t>
  </si>
  <si>
    <t>tgcagatggaggcataccagatactgaaaaagacttccttgagacaatcccacttccaacaaaa</t>
  </si>
  <si>
    <t>TP209699</t>
  </si>
  <si>
    <t>tgcagatggaattcggtggcggcggggcgcgggagatggaaagggaaaaaggattgttgaggga</t>
  </si>
  <si>
    <t>tgcagatggaattcggtggcggcggggcgcgtgagatggaaagggaaaaaggattgttgaggga</t>
  </si>
  <si>
    <t>TP209738</t>
  </si>
  <si>
    <t>tgcagatggacaaggccaccttgcttgccagagtggtagagcaagtgaagctcctgaagaggaa</t>
  </si>
  <si>
    <t>tgcagatggacaaggccaccttgcttgccagagtggtagagcaagtgaagctcctgaagaggga</t>
  </si>
  <si>
    <t>TP210954</t>
  </si>
  <si>
    <t>tgcagatggcacctgaagatataagatgggaaggtgaggagcctgatttaaaccttctaggtca</t>
  </si>
  <si>
    <t>tgcagatggcacctgaagatataagatgggaaggtgaggagcctgatttaaaccttctaggtcg</t>
  </si>
  <si>
    <t>TP211644</t>
  </si>
  <si>
    <t>tgcagatggcgctcgagacagcggaggcgcgaaacggcgtcagctacaactccgaaaaaaaaaa</t>
  </si>
  <si>
    <t>tgcagatggcgctcgagacagcggaggcgcgcaacggcgtcagctacaactccgaaaaaaaaaa</t>
  </si>
  <si>
    <t>TP212332</t>
  </si>
  <si>
    <t>tgcagatgggaagctcaccaatcagagaaggaaatagtcaggttgaaataaaaagttcctactt</t>
  </si>
  <si>
    <t>tgcagatgggaagctcatcaatcagagaaggaaatagtcaggttgaaataaaaagttcctactt</t>
  </si>
  <si>
    <t>TP212559</t>
  </si>
  <si>
    <t>tgcagatgggcatgcaagggctacagcaccatggtcggcactacttgtgaaattaaatttgtgc</t>
  </si>
  <si>
    <t>tgcagatgggcatgcaagggctacggcaccatggtcggcactacttgtgaaattaaatttgtgc</t>
  </si>
  <si>
    <t>TP212680</t>
  </si>
  <si>
    <t>tgcagatgggcgctgatcagggatgacgaggtggcccagagggcgttagactacctgtcaaaca</t>
  </si>
  <si>
    <t>tgcagatgggcgctgatcagggatgacgaggtggcccagagggcgttagactacctgtcgaaca</t>
  </si>
  <si>
    <t>TP214256</t>
  </si>
  <si>
    <t>tgcagatggttgccttggccgagatcgagatggacgacggcggcgtcatggaggagggcagctg</t>
  </si>
  <si>
    <t>tgcagctggttgccttggccgagatcgagatggacgacggcggcgtcatggaggagggcagctg</t>
  </si>
  <si>
    <t>TP214727</t>
  </si>
  <si>
    <t>tgcagatgtacgcgtcccgcgagagcccatccttccaggctgcgcagtagagcagctccgcgaa</t>
  </si>
  <si>
    <t>tgcagatgtacgcgtcccgcgagagcccatccttccaggctgcgcagtagagctgctccgcgaa</t>
  </si>
  <si>
    <t>TP215202</t>
  </si>
  <si>
    <t>tgcagatgtatggaaaaggacaactgctatccacaaacaagacgcttttgggaccaataagttt</t>
  </si>
  <si>
    <t>tgcagatgtatggaaaaggacaactgctatccacaaacaagacgcttttgggcccaataagttt</t>
  </si>
  <si>
    <t>TP215933</t>
  </si>
  <si>
    <t>tgcagatgtctgactgacaggatttttgaaggttctatcaaccttgcaatgactgagttcactc</t>
  </si>
  <si>
    <t>tgcagatgtctgactgacaggattttttaaggttctatcaaccttgcaatgactgagttcactc</t>
  </si>
  <si>
    <t>TP216177</t>
  </si>
  <si>
    <t>tgcagatgtgcaacttcgtctggctcttccgcgtgctctggcggatcctcagagtcgccttctg</t>
  </si>
  <si>
    <t>tgcagatgtgcaacttcgtctggctcttccgcgtgctctggcggatcctcagcgtcgccttctg</t>
  </si>
  <si>
    <t>TP217112</t>
  </si>
  <si>
    <t>tgcagatgttccatacattcagaataacacacagaaaatgcacaccacagtaaatgcctacgtt</t>
  </si>
  <si>
    <t>tgcagatgttccatacattcagaataacacacagaaaatgcacaccacagtaaatgcttacgtt</t>
  </si>
  <si>
    <t>TP217200</t>
  </si>
  <si>
    <t>tgcagatgttctggatctcggcattgtagttgaccttctcggtggtcatgacaagctcgacgac</t>
  </si>
  <si>
    <t>tgcagatgttctggatctcggcattgtagttgaccttgtcggtggtcatgacaagctcgacgac</t>
  </si>
  <si>
    <t>TP217883</t>
  </si>
  <si>
    <t>tgcagattaaactagtaacttattcattgtataaccagactatctggggtcttctcgtgagacc</t>
  </si>
  <si>
    <t>tgcagattaaactagtaacttattcattgtataaccagactatctggggtcttcttgtgagacc</t>
  </si>
  <si>
    <t>TP218476</t>
  </si>
  <si>
    <t>tgcagattacagacccaaacatgagctagagccaaattagtacatctaccatgaaatttcttta</t>
  </si>
  <si>
    <t>tgcagattacagacctaaacatgagctagagccaaattagtacatctaccatgaaatttcttta</t>
  </si>
  <si>
    <t>TP219216</t>
  </si>
  <si>
    <t>tgcagattaggtagacatcttcaattccactatgcaagaagcgctataacaaactagtattgtc</t>
  </si>
  <si>
    <t>tgcagattaggtagacatcttcaattccagtatgcaagaagcgctataacaaactagtattgtc</t>
  </si>
  <si>
    <t>TP219366</t>
  </si>
  <si>
    <t>tgcagattagttgctacttgcaagattgaagtagcgctacttcatgcaatgatcattccttagg</t>
  </si>
  <si>
    <t>tgcagattagttgctacttgcaagattgaagtagcgctacttcatgcaatgatcatttcttagg</t>
  </si>
  <si>
    <t>TP219979</t>
  </si>
  <si>
    <t>tgcagattattgttggtggcgttctgactgatgtcatttgacgacggcagccctccgaggacga</t>
  </si>
  <si>
    <t>tgcagattattgttggtggcgttctgactgatgtcatttgacgacggcagtcctccgaggacga</t>
  </si>
  <si>
    <t>TP220701</t>
  </si>
  <si>
    <t>tgcagattcatatataaaaaaagtttattcttcgtttgaagtttgtaccactagactagaggag</t>
  </si>
  <si>
    <t>tgcagattcatatataaaaaaagtttatttttcgtttgaagtttgtaccactagactagaggag</t>
  </si>
  <si>
    <t>TP220976</t>
  </si>
  <si>
    <t>tgcagattccaatctccaaacactgagccgtgccacaacagccgtctaagctaactgacgagct</t>
  </si>
  <si>
    <t>tgcagattccaatctccaaacactgagccgtgccacaacagccgtctaagctgactgacgagct</t>
  </si>
  <si>
    <t>TP221823</t>
  </si>
  <si>
    <t>tgcagattcggagttgttcatggtgtcgtcagactattctggcgtcgccttcttctttttttcc</t>
  </si>
  <si>
    <t>tgcagattcggagttgttcatggtgtcgtcagactattctggcgtcgccttcttcttttttttc</t>
  </si>
  <si>
    <t>TP222649</t>
  </si>
  <si>
    <t>tgcagattctgtacatgtgctttctattgggagattgcggacgaggcttgctaaagaaaaggca</t>
  </si>
  <si>
    <t>tgcagattctgtacatgtgctttctattgggagattgcggatgaggcttgctaaagaaaaggca</t>
  </si>
  <si>
    <t>TP222737</t>
  </si>
  <si>
    <t>tgcagattcttcaactcagaaccaaaatgggagtcagccgagtgtcacatcaaatggaccagaa</t>
  </si>
  <si>
    <t>tgcagattcttcaactcagaaccaaaattggagtcagccgagtgtcacatcaaatggaccagaa</t>
  </si>
  <si>
    <t>TP223503</t>
  </si>
  <si>
    <t>tgcagattgagtgccgcttgccgagacaagatgacgaccaaagttaacgatctgatggataaac</t>
  </si>
  <si>
    <t>tgcagattgagtgccgcttgccgagacaagatgacgaccaaagttaacggtctgatggataaac</t>
  </si>
  <si>
    <t>TP223730</t>
  </si>
  <si>
    <t>tgcagattgcaaatatatatgttttatttagcatgcattattactaggcattatcgcaggaata</t>
  </si>
  <si>
    <t>tgcagattgcaaatatatatgttttattttgcatgcattattactaggcattatcgcaggaata</t>
  </si>
  <si>
    <t>TP224802</t>
  </si>
  <si>
    <t>tgcagattggatataagaagcaagggatgttgccaaacattcagcatataagtcacgtacgtgg</t>
  </si>
  <si>
    <t>tgcagattggatataagacgcaagggatgttgccaaacattcagcatataagtcacgtacgtgg</t>
  </si>
  <si>
    <t>TP224950</t>
  </si>
  <si>
    <t>tgcagattggcactgatcttggatcgagattgagacaccaggaggagagggagcgagacccaac</t>
  </si>
  <si>
    <t>tgcagattggcactgatcttggatcgagattgagacaccaggaggagagggagcgagacccacc</t>
  </si>
  <si>
    <t>TP225015</t>
  </si>
  <si>
    <t>tgcagattggcgattgccaagattggttcgagtggacgccacgtggttgttctacggattgcaa</t>
  </si>
  <si>
    <t>tgcagattggcgattgccaagattggttcgagtggacgccacgtggttgttctacggattgcga</t>
  </si>
  <si>
    <t>TP225595</t>
  </si>
  <si>
    <t>tgcagattgtaggtgctgctgctgccattccattggacatgatttggtcaaatcttgaaatgac</t>
  </si>
  <si>
    <t>tgcagattgtaggtgcttctgctgccattccattggacatgatttggtcaaatcttgaaatgac</t>
  </si>
  <si>
    <t>TP226617</t>
  </si>
  <si>
    <t>tgcagatttatagatgcaaccttggttactttggtttcctggaggcaaaccacatcagccttgg</t>
  </si>
  <si>
    <t>tgcagatttatagatgcagccttggttactttggtttcctggaggcaaaccacatcagccttgg</t>
  </si>
  <si>
    <t>TP227199</t>
  </si>
  <si>
    <t>tgcagatttccacaacgcaagtccactgacgctatggtgattctttgcggcactccttctctgt</t>
  </si>
  <si>
    <t>tgcagatttccacaacgcaagtccactgacgctatggttattctttgcggcactccttctctgt</t>
  </si>
  <si>
    <t>TP227364</t>
  </si>
  <si>
    <t>tgcagatttccttctcatcagattcttagggacagatccgcacgaggccccaagactaatgctg</t>
  </si>
  <si>
    <t>tgcagatttccttctcatcagattcttagggacagatccgcacgaggccccaagactaatgttg</t>
  </si>
  <si>
    <t>TP227865</t>
  </si>
  <si>
    <t>tgcagatttctgactgcaacatgtaacatcctgaatggtatttaatttccgcagtcaatcgtct</t>
  </si>
  <si>
    <t>tgcagatttctgactgcaacatgtaacatcctgaatggtatttaatttccgcagtcagtcgtct</t>
  </si>
  <si>
    <t>TP227934</t>
  </si>
  <si>
    <t>tgcagatttcttaaccttatgactagcgctatgtaaaatgctccgatgactttaggatcatgac</t>
  </si>
  <si>
    <t>tgcagatttcttaaccttatgactagcgctgtgtaaaatgctccgatgactttaggatcatgac</t>
  </si>
  <si>
    <t>TP228007</t>
  </si>
  <si>
    <t>tgcagatttcttgctgagagaggctataaaagaccctcacttgccgcttgggcaatcaagtgtc</t>
  </si>
  <si>
    <t>tgcagatttcttgctgagagaggctgtaaaagaccctcacttgccgcttgggcaatcaagtgtc</t>
  </si>
  <si>
    <t>TP228468</t>
  </si>
  <si>
    <t>tgcagatttgcatcaccaatgcttatgctgaataagaaaaaagtatgcagactaacaaccacca</t>
  </si>
  <si>
    <t>tgcagatttgcatcaccaatgcttatgctgaataagaaaaaagtatgtagactaacaaccacca</t>
  </si>
  <si>
    <t>TP228738</t>
  </si>
  <si>
    <t>tgcagatttggagggcaaaagcggcgacaggatggacctcttggaggcgtccccagctgtccgc</t>
  </si>
  <si>
    <t>tgcagatttggagggcaaaagcggcgacaggatggacctcttggaggcgtcccccgctgtccgc</t>
  </si>
  <si>
    <t>TP229116</t>
  </si>
  <si>
    <t>tgcagatttgtcagagaatctccttaggaattctataaaaaccaccttgttttcttgaccaaaa</t>
  </si>
  <si>
    <t>tgcagatttgtcagagaatctccttaggaattctataaaaaccaccttgttttctttaccaaaa</t>
  </si>
  <si>
    <t>TP229527</t>
  </si>
  <si>
    <t>tgcagattttatttggcttcgttgcgccatggtgcatatagataggtcaacaacttcttttagt</t>
  </si>
  <si>
    <t>tgcagattttatttggcttcgttgcgccatggtgcatgtagataggtcaacaacttcttttagt</t>
  </si>
  <si>
    <t>TP230064</t>
  </si>
  <si>
    <t>tgcagattttggagaagcaagtgctgtcggccgcgaaggcggtggaggacaagctcgatgagca</t>
  </si>
  <si>
    <t>tgcagattttggagaagcaagtgctgtcggccgcgaaggcggtggaggacaagctcgatgagga</t>
  </si>
  <si>
    <t>TP230142</t>
  </si>
  <si>
    <t>tgcagattttgtagcctgtaggcaggtagcctattaaagtatttgaacaggtcttattataagc</t>
  </si>
  <si>
    <t>tgcagattttgtagcctgtaggcaggtagcttattaaagtatttgaacaggtcttattataagc</t>
  </si>
  <si>
    <t>TP230306</t>
  </si>
  <si>
    <t>tgcagatttttacagttttgacgctgatggatgtaaaattgcaaaaccttaaaacgtctgacaa</t>
  </si>
  <si>
    <t>tgcagatttttgcagttttgacgctgatggatgtaaaattgcaaaaccttaaaacgtctgacaa</t>
  </si>
  <si>
    <t>TP231226</t>
  </si>
  <si>
    <t>tgcagcaaaaacatgtatactagtaaagcagcaactccacttgaactgccttaaagacaatggt</t>
  </si>
  <si>
    <t>tgcagcaaaaacatgtatactagtaaagcagcaactccacttgaactgccttaaatacaatggt</t>
  </si>
  <si>
    <t>TP231830</t>
  </si>
  <si>
    <t>tgcagcaaaacagaagagaggggcagcagcagattatcttacagtaagtgcattttcatggtaa</t>
  </si>
  <si>
    <t>tgcagcaaaacagaagagaggggcagcagcagattatcttacagtaagtgcattttcattgtaa</t>
  </si>
  <si>
    <t>TP232033</t>
  </si>
  <si>
    <t>tgcagcaaaacctcatcacggaagactccgcaacagtgcgatgttctttccagtctgacaaagg</t>
  </si>
  <si>
    <t>tgcagcaaaacctcgtcacggaagactccgcaacagtgcgatgttctttccagtctgacaaagg</t>
  </si>
  <si>
    <t>TP232425</t>
  </si>
  <si>
    <t>tgcagcaaaagatgtagcaagctcagtcacagccaaacccccatcgggggcaccctcagatcgg</t>
  </si>
  <si>
    <t>tgcagcaaaagatgtagcaagctcagtcacagccaagcccccatcgggggcaccctcagatcgg</t>
  </si>
  <si>
    <t>TP233877</t>
  </si>
  <si>
    <t>tgcagcaaacaaacagaattaggagcagcagggtcgacgaagcctttgggctgctcgcagtaga</t>
  </si>
  <si>
    <t>tgcagcaaacaaacggaattaggagcagcagggtcgacgaagcctttgggctgctcgcagtaga</t>
  </si>
  <si>
    <t>TP234334</t>
  </si>
  <si>
    <t>tgcagcaaacatcagttgcccattcctatgaaactgcactgaattgataggaccacttgatgga</t>
  </si>
  <si>
    <t>tgcagcaagcatcagttgcccattcctatgaaactgcactgaattgataggaccacttgatgga</t>
  </si>
  <si>
    <t>TP234999</t>
  </si>
  <si>
    <t>tgcagcaaacgcaatctccaagagtagaacacacagataccaaatcccctctcttcctcacaac</t>
  </si>
  <si>
    <t>tgcagcaaacgcaatctccaagagtagaacacacagatgccaaatcccctctcttcctcacaac</t>
  </si>
  <si>
    <t>TP236439</t>
  </si>
  <si>
    <t>tgcagcaaagcgctctccaagtggctgctgcccgtcatgtgcagcaccctgggcatccccatcg</t>
  </si>
  <si>
    <t>tgcagcaaagcgctctccaagtggctgctgcccgtcatgtgcagcaccctgggcgtccccatcg</t>
  </si>
  <si>
    <t>TP236661</t>
  </si>
  <si>
    <t>tgcagcaaaggaccaatttcagagttctgaaaagtgctcttctcccacaatgaaaccaacactt</t>
  </si>
  <si>
    <t>tgcagcaaaggaccaatttcggagttctgaaaagtgctcttctcccacaatgaaaccaacactt</t>
  </si>
  <si>
    <t>TP236706</t>
  </si>
  <si>
    <t>tgcagcaaaggaggaagaacagtcacgtgagaattcgtcaccgaatagcagatgggagaactgg</t>
  </si>
  <si>
    <t>tgcagcaaaggaggaggaacagtcacgtgagaattcgtcaccgaatagcagatgggagaactgg</t>
  </si>
  <si>
    <t>TP236819</t>
  </si>
  <si>
    <t>tgcagcaaaggctaaattgcagtttccaccagcctcccaaaatttctattaaagtgatagaata</t>
  </si>
  <si>
    <t>tgcagcaaaggctaaattgcagtttccaccagcctcccaaaatttctgttaaagtgatagaata</t>
  </si>
  <si>
    <t>TP237353</t>
  </si>
  <si>
    <t>tgcagcaaataagtagctactaacgattttctgcctacgacttaacgtgcgcccccgcccagca</t>
  </si>
  <si>
    <t>tgcagcaaataagtagctactaacgattttctgcctacgacttaacgtgcgcccccgcccagcc</t>
  </si>
  <si>
    <t>TP237721</t>
  </si>
  <si>
    <t>tgcagcaaatcccacactttttaggacttggttaacaaaatcaacacagagaaagagttctata</t>
  </si>
  <si>
    <t>tgcagcaaatcccacactttttaggacttggttaacaaaatcaacactgagaaagagttctata</t>
  </si>
  <si>
    <t>TP237741</t>
  </si>
  <si>
    <t>tgcagcaaatccgccataattagcattcatgtccatgacatttcgaatgctagtcttttcaaca</t>
  </si>
  <si>
    <t>tgcagcaaatccgccataattagcattcatgtccatgacgtttcgaatgctagtcttttcaaca</t>
  </si>
  <si>
    <t>TP238462</t>
  </si>
  <si>
    <t>tgcagcaaattaaagtgtatttgatgtcttcatccagcttttcaaggccgtgtagtatagctaa</t>
  </si>
  <si>
    <t>tgcagcaaattaaagtgtatttgatgtgttcatccagcttttcaaggccgtgtagtatagctaa</t>
  </si>
  <si>
    <t>TP238763</t>
  </si>
  <si>
    <t>tgcagcaaattttctacttacagttctctttccaaagacctttttaagatcaacctctgctacc</t>
  </si>
  <si>
    <t>tgcagcaaattttctacttacagttctctttccaaagacctttttaagatcaacctttgctacc</t>
  </si>
  <si>
    <t>TP240930</t>
  </si>
  <si>
    <t>tgcagcaacagatggagcggccgatggaggccttcttcgccagctgcgacattgggtcgctggc</t>
  </si>
  <si>
    <t>tgcagcagcagatggagcggccgatggaggccttcttcgccagctgcgacattgggtcgctggc</t>
  </si>
  <si>
    <t>TP242088</t>
  </si>
  <si>
    <t>tgcagcaacattggtgtcaccaagaaagtccatgagcaggtgcactacagacccagccacctct</t>
  </si>
  <si>
    <t>tgcagcaacattggtgtcaccaagaaagtccatgaggaggtgcactacagacccagccacctct</t>
  </si>
  <si>
    <t>TP244499</t>
  </si>
  <si>
    <t>tgcagcaacctttctggcgagcataatgatgcgcgagaagataatctggtggatggtcgggtcc</t>
  </si>
  <si>
    <t>tgcagcaacctttctggcgagcataatgatgcgcgggaagataatctggtggatggtcgggtcc</t>
  </si>
  <si>
    <t>TP245024</t>
  </si>
  <si>
    <t>tgcagcaacgatatcattgacaagttctggcgttttccattatcttggattatttcgatgattc</t>
  </si>
  <si>
    <t>tgcagcaacgatatcattgacaagttctggcgttttccattatcttggattatttcgatgcttc</t>
  </si>
  <si>
    <t>TP246984</t>
  </si>
  <si>
    <t>tgcagcaactattggtttgatagcccaatcatagccaagtgcagcaactaaatgaatggcacct</t>
  </si>
  <si>
    <t>tgcagcaactattggtttgatagcccaatcatagccaagtgcagctactaaatgaatggcacct</t>
  </si>
  <si>
    <t>TP247054</t>
  </si>
  <si>
    <t>tgcagcaactcaagatcgtgcaccatcaacactgtactctggaacaccattcagctcttatttc</t>
  </si>
  <si>
    <t>tgcagcaactcaagatcgtgcaccatcaacaccgtactctggaacaccattcagctcttatttc</t>
  </si>
  <si>
    <t>TP247262</t>
  </si>
  <si>
    <t>tgcagcaactcccttgacattagcaatatcgtacagatgcagctccgacaccagaggagacatc</t>
  </si>
  <si>
    <t>tgcagcaactcccttgacattagcaatatcgtacagatgcagctcggacaccagaggagacatc</t>
  </si>
  <si>
    <t>TP248051</t>
  </si>
  <si>
    <t>tgcagcaactgtgagtgagaagaggatcgatcgatgcacgcacggagcggctgatcattccttg</t>
  </si>
  <si>
    <t>tgcagcaactgtgagtgagaagaggatcgatcgatgcacgcacggagcggttgatcattccttg</t>
  </si>
  <si>
    <t>TP248526</t>
  </si>
  <si>
    <t>tgcagcaacttcttgagagccatccttcctctggatcctcacacaaagcgcacctgcacaacaa</t>
  </si>
  <si>
    <t>tgcagcaacttcttgagagccatccttcctctggatcctcacacaaagcgcacctggacaacaa</t>
  </si>
  <si>
    <t>TP249235</t>
  </si>
  <si>
    <t>tgcagcaagaagttaatgatctgttctttctctgcatgccgaccaaacatgcacctctccatga</t>
  </si>
  <si>
    <t>tgcagcaagaagttaatgatgtgttctttctctgcatgccgaccaaacatgcacctctccatga</t>
  </si>
  <si>
    <t>TP249958</t>
  </si>
  <si>
    <t>tgcagcaagagcccgatctgaatctaggtgagccaccctaacagcgaaggaaaatgatccatga</t>
  </si>
  <si>
    <t>tgcagcaagagcccgatctgaatctaggtgagccaccctaacagcgaaggaaaatgattcatga</t>
  </si>
  <si>
    <t>TP251498</t>
  </si>
  <si>
    <t>tgcagcaagcaggcatcatcatgatcaggaagcagcaggagatgcgcgccactgccacgatcgg</t>
  </si>
  <si>
    <t>tgcagcaagcaggcatcatcatgatcaggaagcagcaggagatgcgcgccactgccaggatcgg</t>
  </si>
  <si>
    <t>TP253722</t>
  </si>
  <si>
    <t>tgcagcaaggaagttactagatagacaaatgtctattaatagcgtgcctaaaaaggtacttccc</t>
  </si>
  <si>
    <t>tgcagcaaggaagttactagatagacaaatgtctattaatagtgtgcctaaaaaggtacttccc</t>
  </si>
  <si>
    <t>TP254019</t>
  </si>
  <si>
    <t>tgcagcaaggatatgattgtagtgccgtcaagggcatgtgtagaatgccttaggtatttgataa</t>
  </si>
  <si>
    <t>tgcagcaaggatatgattgtagtgccgtcaagggcatgtgtggaatgccttaggtatttgataa</t>
  </si>
  <si>
    <t>TP254083</t>
  </si>
  <si>
    <t>tgcagcaaggattgctttgctgacactacactgccagccttgggacaagcaggagcttctcctt</t>
  </si>
  <si>
    <t>tgcagcaagggttgctttgctgacactacactgccagccttgggacaagcaggagcttctcctt</t>
  </si>
  <si>
    <t>TP254097</t>
  </si>
  <si>
    <t>tgcagcaaggcaaataatctcatcagatacttcagcatcaggttcaagcacctccttttgcttt</t>
  </si>
  <si>
    <t>tgcagcaaggcaaataatctcatctgatacttcagcatcaggttcaagcacctccttttgcttt</t>
  </si>
  <si>
    <t>TP255754</t>
  </si>
  <si>
    <t>tgcagcaagtaatgcctcgcggcagccgcaatcaatgagctgattgtccaaaccacccgcagct</t>
  </si>
  <si>
    <t>tgcagcaagtaatgcctcgcggcagctgcaatcaatgagctgattgtccaaaccacccgcagct</t>
  </si>
  <si>
    <t>TP256720</t>
  </si>
  <si>
    <t>tgcagcaagttaatcgccttgagataacccctgacaagcggttcttagctgccgctagcaatcc</t>
  </si>
  <si>
    <t>tgcagcaagttaatcgccttgagataacccctgacaagcggttcttagctgccgctggcaatcc</t>
  </si>
  <si>
    <t>TP257169</t>
  </si>
  <si>
    <t>tgcagcaataaaacgccaggcttatgcttttgagctgcgctttggtctcggaatgagcgcccaa</t>
  </si>
  <si>
    <t>tgcagcgataaaacgccaggcttatgcttttgagctgcgctttggtctcggaatgagcgcccaa</t>
  </si>
  <si>
    <t>TP257893</t>
  </si>
  <si>
    <t>tgcagcaatagcagggttaaattctgctgattcacacgtcaatcaagcgcaggtcatataattt</t>
  </si>
  <si>
    <t>tgcagcaatagcagggttaaattctgctgattcacatgtcaatcaagcgcaggtcatataattt</t>
  </si>
  <si>
    <t>TP258311</t>
  </si>
  <si>
    <t>tgcagcaatattataatattatatacaaaaggacacacctgagcgcaggtgtttttggttgtat</t>
  </si>
  <si>
    <t>tgcagcaatattataatattatatacaaaaggacacagctgagcgcaggtgtttttggttgtat</t>
  </si>
  <si>
    <t>TP258865</t>
  </si>
  <si>
    <t>tgcagcaatcccgagttgctccagaacacgccatccattgacatggacaccaatggagccgcca</t>
  </si>
  <si>
    <t>tgcagcaatcccgagttgctccagaacacgccatccattgacatggacaccgatggagccgcca</t>
  </si>
  <si>
    <t>TP259334</t>
  </si>
  <si>
    <t>tgcagcaatctattatccgctacattgtagtggtacctgataaacaaatgtggtaagacaatgg</t>
  </si>
  <si>
    <t>tgcagcaatctattatccgctacgttgtagtggtacctgataaacaaatgtggtaagacaatgg</t>
  </si>
  <si>
    <t>TP262231</t>
  </si>
  <si>
    <t>tgcagcaatgtgcgcagagatctttctaatgttggtgaagggtgggaagatcgatcccttgaca</t>
  </si>
  <si>
    <t>tgcagcaatgtgcgcagagatctttctaatgttggtgaagggtgggaagatcgatcccttgtca</t>
  </si>
  <si>
    <t>TP262974</t>
  </si>
  <si>
    <t>tgcagcaattgagtgcactactgcactgagttgaactgaacatataaaaatacttgaagcagat</t>
  </si>
  <si>
    <t>tgcagcaattgagtgcactactgcactgagttgaactgaacatataaaaatagttgaagcagat</t>
  </si>
  <si>
    <t>TP264204</t>
  </si>
  <si>
    <t>tgcagcacaacaccatcgaggactgctgggagctggacgagatcctgggtacctgttccgtgaa</t>
  </si>
  <si>
    <t>tgcagcacaacaccattgaggactgctgggagctggacgagatcctgggtacctgttccgtgaa</t>
  </si>
  <si>
    <t>TP264285</t>
  </si>
  <si>
    <t>tgcagcacaacatgcaaaggcaccaactaccaccttcaagtcagggctcctttgggccacctcc</t>
  </si>
  <si>
    <t>tgcagcacaacatgcaaaggcaccagctaccaccttcaagtcagggctcctttgggccacctcc</t>
  </si>
  <si>
    <t>TP264578</t>
  </si>
  <si>
    <t>tgcagcacaacttcctgacgggaatcgagatatcgccgtcgtcgtcgctcccctccaccgtctc</t>
  </si>
  <si>
    <t>tgcagcacaacttcctgacgggcatcgagatatcgccgtcgtcgtcgctcccctccaccgtctc</t>
  </si>
  <si>
    <t>TP267355</t>
  </si>
  <si>
    <t>tgcagcacactggcactgcctgttggtgcttggcccttccgcatgtgatgaacaacagaacaaa</t>
  </si>
  <si>
    <t>tgcagcacactggcactgcctgttggtgcttggcccttctgcatgtgatgaacaacagaacaaa</t>
  </si>
  <si>
    <t>TP270396</t>
  </si>
  <si>
    <t>tgcagcacatgcccaactttactttgcgtgccgatttccgttgctcgctaataacgcagcagtg</t>
  </si>
  <si>
    <t>tgcagcacatgctcaactttactttgcgtgccgatttccgttgctcgctaataacgcagcagtg</t>
  </si>
  <si>
    <t>TP272240</t>
  </si>
  <si>
    <t>tgcagcaccacctccaccgtctcgttgtaccgcagcgtcttcaccttggtccccttggacgtga</t>
  </si>
  <si>
    <t>tgcagcaccacctccaccgtctcgttgtaccgcagcgtcttcaccttggtgcccttggacgtga</t>
  </si>
  <si>
    <t>TP272377</t>
  </si>
  <si>
    <t>tgcagcaccacgagctcctcaggcgacagattggtgccgttgacgtacacgtcctccgcccgca</t>
  </si>
  <si>
    <t>tgcagcaccacgagctcctcaggcgacagcttggtgccgttgacgtacacgtcctccgcccgca</t>
  </si>
  <si>
    <t>TP273155</t>
  </si>
  <si>
    <t>tgcagcaccagcgttgtccccacgctcaatgtcccagaggatagcagcaagctctgcctcccca</t>
  </si>
  <si>
    <t>tgcagcaccagcgttgtccccacgctcaatgtcccagaggatagcagcaagctcttcctcccca</t>
  </si>
  <si>
    <t>TP273179</t>
  </si>
  <si>
    <t>tgcagcaccagctccacgctggcgccgaacggcagcacggccaccttcgtcccgttcatcacgt</t>
  </si>
  <si>
    <t>tgcagcaccagctccacgctggcgccgaacggcagcacggccaccttcgttccgttcatcacgt</t>
  </si>
  <si>
    <t>TP274166</t>
  </si>
  <si>
    <t>tgcagcaccatggcttcgattcctggtcctagtccgtggtggcgtccctggagccaccaagcgc</t>
  </si>
  <si>
    <t>tgcagcgccatggcttcgattcctggtcctagtccgtggtggcgtccctggagccaccaagcgc</t>
  </si>
  <si>
    <t>TP275266</t>
  </si>
  <si>
    <t>tgcagcacccccaaccacgccgacagcaatcttccacgcgtctgagctccccttcttaccacct</t>
  </si>
  <si>
    <t>tgcagcaccgccaaccacgccgacagcaatcttccacgcgtctgagctccccttcttaccacct</t>
  </si>
  <si>
    <t>TP275725</t>
  </si>
  <si>
    <t>tgcagcacccctgggcattcgcgttcggcctcctaggtatatatatttacatatatattaccct</t>
  </si>
  <si>
    <t>tgcagcacccctgggcattcgcgttcggcctcctaggtatatatatttatatatatattaccct</t>
  </si>
  <si>
    <t>TP276205</t>
  </si>
  <si>
    <t>tgcagcacccgcatcattcattttgatattaagccccacaacatccttcttgatgaagacttct</t>
  </si>
  <si>
    <t>tgcagcacccgcattattcattttgatattaagccccacaacatccttcttgatgaagacttct</t>
  </si>
  <si>
    <t>TP276421</t>
  </si>
  <si>
    <t>tgcagcacccgtcccgaggcgcggcgtagacggcacccgaggaggaggcaatgctgccgccttg</t>
  </si>
  <si>
    <t>tgcagcacccgtcccgaggcgcggtgtagacggcacccgaggaggaggcaatgctgccgccttg</t>
  </si>
  <si>
    <t>TP276773</t>
  </si>
  <si>
    <t>tgcagcaccctgccaccctgcattgcgccactgcacgcctcatgccctcatcactgaaagtaaa</t>
  </si>
  <si>
    <t>tgcagcaccctgccaccctgcattgcgccactgcacgcctcatgccctcatcactgtaagtaaa</t>
  </si>
  <si>
    <t>TP282610</t>
  </si>
  <si>
    <t>tgcagcacctccagcaggcccagctccagcgcgttcttcagcgtcatgggcaggatcgacgacg</t>
  </si>
  <si>
    <t>tgcagcacctccagcaggcccagctccagcgcgttcttcagcgtcatgggcaggatggacgacg</t>
  </si>
  <si>
    <t>TP282726</t>
  </si>
  <si>
    <t>tgcagcacctccctgacgttgctcacggtgaacacaatgtcagagagctccctccgaagcagct</t>
  </si>
  <si>
    <t>tgcagcacctccctgacgttgctcacggtgaacacgatgtcagagagctccctccgaagcagct</t>
  </si>
  <si>
    <t>TP282968</t>
  </si>
  <si>
    <t>tgcagcacctcgcagccgtccagcaggcgcgtccacatgcgggagaggaagaagcccagcagcc</t>
  </si>
  <si>
    <t>tgcagcacctcgcagccgtcgagcaggcgcgtccacatgcgggagaggaagaagcccagcagcc</t>
  </si>
  <si>
    <t>TP283178</t>
  </si>
  <si>
    <t>tgcagcacctcgtccccgacctggtccccaccctcgaccaatccctccgcctcatcgccgcctt</t>
  </si>
  <si>
    <t>tgcagcacctcgtccccgacctggtcccctccctcgaccaatccctccgcctcatcgccgcctt</t>
  </si>
  <si>
    <t>TP283539</t>
  </si>
  <si>
    <t>tgcagcacctgagggtttgccgtcaaactttggaaatgattgcaacttgaatgaaacaatatgc</t>
  </si>
  <si>
    <t>tgcagcacctgagggtttgccgtcaaactttggcaatgattgcaacttgaatgaaacaatatgc</t>
  </si>
  <si>
    <t>TP283852</t>
  </si>
  <si>
    <t>tgcagcacctgctgaagcaggtgtacagcctgaaacatcaaagcaaggtcggcgccaacaaaac</t>
  </si>
  <si>
    <t>tgcagcacctgctgaagcaggtgtacagcctgaaacatcaaagcaaggtcggtgccaacaaaac</t>
  </si>
  <si>
    <t>TP285859</t>
  </si>
  <si>
    <t>tgcagcacgaaacaagaacaaaatccacccagccatcactcggatctggaggcagtgacgatga</t>
  </si>
  <si>
    <t>tgcagcacgaaacaagaacaaaatccacccagccatcactcggatctggaggcagtgatgatga</t>
  </si>
  <si>
    <t>TP286238</t>
  </si>
  <si>
    <t>tgcagcacgacaacttcatccgcctgctcgggtacaccatcagtggcgacctccgcgtgctggt</t>
  </si>
  <si>
    <t>tgcagcacgacaacttcgtccgcctgctcgggtacaccatcagtggcgacctccgcgtgctggt</t>
  </si>
  <si>
    <t>TP286734</t>
  </si>
  <si>
    <t>tgcagcacgacgatgtggttttgagggagatgcccaggcgcaccagaacagaagcagaagaggc</t>
  </si>
  <si>
    <t>tgcagcacgacgatgtggttttgagggagatgcccaggcgcaccaggacagaagcagaagaggc</t>
  </si>
  <si>
    <t>TP286943</t>
  </si>
  <si>
    <t>tgcagcacgagatgcccccgaaatcacgtcaggtcatattggagtatcgagtacgaattgacgc</t>
  </si>
  <si>
    <t>tgcagcacgagatgcccccgaaatcacgtcaggtcatattggagtatcgagtgcgaattgacgc</t>
  </si>
  <si>
    <t>TP287421</t>
  </si>
  <si>
    <t>tgcagcacgatctccaccaccgagttgtagctgagcttcttcaacctggtccccaccgtcatcg</t>
  </si>
  <si>
    <t>tgcagcacgatctccaccaccgagttgtagctgagcttcttcaatctggtccccaccgtcatcg</t>
  </si>
  <si>
    <t>TP287565</t>
  </si>
  <si>
    <t>tgcagcacgatttctagtcgaatcagctcaccgtgcttggcgaactcggttccccacttctaaa</t>
  </si>
  <si>
    <t>tgcagcacgatttctagtcgaatcagctcactgtgcttggcgaactcggttccccacttctaaa</t>
  </si>
  <si>
    <t>TP288378</t>
  </si>
  <si>
    <t>tgcagcacgccctcgtcgtcgatcatgtagaggcccgtgatgtccccgagctccgccgacgagt</t>
  </si>
  <si>
    <t>tgcagcacgtcctcgtcgtcgatcatgtagaggcccgtgatgtccccgagctccgccgacgagt</t>
  </si>
  <si>
    <t>TP289262</t>
  </si>
  <si>
    <t>tgcagcacgcggagcacaagcaggtgcagatgatggggttcctggagcgggcgatgcagagccc</t>
  </si>
  <si>
    <t>tgcagcacgcggagcacaagcaggtgcagatgatggggttcctggcgcgggcgatgcagagccc</t>
  </si>
  <si>
    <t>TP290596</t>
  </si>
  <si>
    <t>tgcagcacggcagcgccacatgcatgcacatttcgaaaattcaaagggtgggtgtattctggta</t>
  </si>
  <si>
    <t>tgcagcacggcagcgccacatgcatgcacatttcgaaaattcaaagggtgggtgtattttggta</t>
  </si>
  <si>
    <t>TP290817</t>
  </si>
  <si>
    <t>tgcagcacggccgccaggtgcgccgacgtgccgccgatcacccagaactgctcgttgcgccacc</t>
  </si>
  <si>
    <t>tgcagcacggcggccaggtgcgccgacgtgccgccgatcacccagaactgctcgttgcgccacc</t>
  </si>
  <si>
    <t>TP291917</t>
  </si>
  <si>
    <t>tgcagcacgggtgaggtcttcgagcgatcgtcgatgaagcaaatctctggattatggcagggtt</t>
  </si>
  <si>
    <t>tgcagcacgggtgaggtcttcgagcgatcgtcgatgaagcaaatctctggattatggcaggttt</t>
  </si>
  <si>
    <t>TP292034</t>
  </si>
  <si>
    <t>tgcagcacggtccctgaggcgtgaggccctattctctatttggaacgggggaacatatatattc</t>
  </si>
  <si>
    <t>tgcagcacggtccctgcggcgtgaggccctattctctatttggaacgggggaacatatatattc</t>
  </si>
  <si>
    <t>TP292170</t>
  </si>
  <si>
    <t>tgcagcacggtgggcagtggttctcagctgaggaggctaaatcagatctgatttatgaatacta</t>
  </si>
  <si>
    <t>tgcagcacggtgggcagtggttctcagctgaggaggttaaatcagatctgatttatgaatacta</t>
  </si>
  <si>
    <t>TP292822</t>
  </si>
  <si>
    <t>tgcagcacgtccttgtactcggggtcggccctcgggtagaaccacaggatgttgctctgcacca</t>
  </si>
  <si>
    <t>tgcagcacgtccttgtactcggggtcggccctcgggtagaaccacaggatgttgttctgcacca</t>
  </si>
  <si>
    <t>TP293102</t>
  </si>
  <si>
    <t>tgcagcacgtgaacctggtcaggctcctgggctgctgcgtccacggagaggagaggatgctggt</t>
  </si>
  <si>
    <t>tgcagcacgtgaacctggtcaggctcctgggctgctgcgtccatggagaggagaggatgctggt</t>
  </si>
  <si>
    <t>TP293173</t>
  </si>
  <si>
    <t>tgcagcacgtgcacatgacaacacgccgcgcgcgcgctcgacgccgtttgcttggagcagatcg</t>
  </si>
  <si>
    <t>tgcagcacgtgcacatgacaacacgccgcgcgcgcgctcgacgccgtttgcttggagtagatcg</t>
  </si>
  <si>
    <t>TP293575</t>
  </si>
  <si>
    <t>tgcagcacgtggtgttcggcatcgcggcgtcgtcgcggttctgggacaagcgtaaagagtacat</t>
  </si>
  <si>
    <t>tgcagcacgtggtgttcggcatcgcggcgtcgtcgcggttctgggacaagcgtaaggagtacat</t>
  </si>
  <si>
    <t>TP295636</t>
  </si>
  <si>
    <t>tgcagcactcatgctgccgtcacggcggcgcccgagttctgatcgcctgtgcgagaagacgaat</t>
  </si>
  <si>
    <t>tgcagcactcctgctgccgtcacggcggcgcccgagttctgatcgcctgtgcgagaagacgaat</t>
  </si>
  <si>
    <t>TP297163</t>
  </si>
  <si>
    <t>tgcagcactctccagcttggcaacctctggcagcaccatggagttcatgaacgcatcgagcgga</t>
  </si>
  <si>
    <t>tgcagcactctccagcttggcaacctctggcagcaccatggagttcatgaaggcatcgagcgga</t>
  </si>
  <si>
    <t>TP297238</t>
  </si>
  <si>
    <t>tgcagcactctggaggcatctgaagtcatagatgctaacctgctctctgccatcatagcatcac</t>
  </si>
  <si>
    <t>tgcagcactctggaggcatctgaagtcttagatgctaacctgctctctgccatcatagcatcac</t>
  </si>
  <si>
    <t>TP298540</t>
  </si>
  <si>
    <t>tgcagcactggctcgaagctgtgagtatttagatatattgctgtcagttaggcgccatgtgaag</t>
  </si>
  <si>
    <t>tgcagcactggctggaagctgtgagtatttagatatattgctgtcagttaggcgccatgtgaag</t>
  </si>
  <si>
    <t>TP300154</t>
  </si>
  <si>
    <t>tgcagcacttgctctgcggcgtcggcgtctgctcattgctcgaacgcgaacggtaccgcataat</t>
  </si>
  <si>
    <t>tgcagcacttgctctgcggcgtcggcgtctgctcattgctcgaacgcgaacggtaccgcatagt</t>
  </si>
  <si>
    <t>TP302169</t>
  </si>
  <si>
    <t>tgcagcagaagcaattgcaagtacgtaagtaagcaaatagaaaaggaaaatgttgcagcgacct</t>
  </si>
  <si>
    <t>tgcagcagaagcaattgcaagtatgtaagtaagcaaatagaaaaggaaaatgttgcagcgacct</t>
  </si>
  <si>
    <t>TP302419</t>
  </si>
  <si>
    <t>tgcagcagaagctctacaattgacaaacacactgaaaactaaatgaacaatttatgaggtactc</t>
  </si>
  <si>
    <t>tgcagcagaagctctacaattgacaaacacactgaaaactaaattaacaatttatgaggtactc</t>
  </si>
  <si>
    <t>TP302673</t>
  </si>
  <si>
    <t>tgcagcagaagtatacacagagtggtggagtccgccccttcggcctctccaccctcattgtcgg</t>
  </si>
  <si>
    <t>tgcagcagaagtatacacagagtggtggagtccgccctttcggcctctccaccctcattgtcgg</t>
  </si>
  <si>
    <t>TP302772</t>
  </si>
  <si>
    <t>tgcagcagaataagaaaaaggcacctcaatatctctccatgacatgtggggcctgcttattagt</t>
  </si>
  <si>
    <t>tgcagcagaataagaaaaaggcacctcaatatctctccatgacatgtggggcctgcttgttagt</t>
  </si>
  <si>
    <t>TP302993</t>
  </si>
  <si>
    <t>tgcagcagaattagaaaacttatctccttcactttcataggacccacgtgtcaacagtagaaag</t>
  </si>
  <si>
    <t>tgcagcagaattagaaaacttatctccttcactttcataggacccacgtgtcaacggtagaaag</t>
  </si>
  <si>
    <t>TP303564</t>
  </si>
  <si>
    <t>tgcagcagaccaccaatgggcaatggattcgatcaggacgaatttggaggggagcagatcgaag</t>
  </si>
  <si>
    <t>tgcagcggaccaccaatgggcaatggattcgatcaggacgaatttggaggggagcagatcgaag</t>
  </si>
  <si>
    <t>TP304786</t>
  </si>
  <si>
    <t>tgcagcagagaagttgcattcttgagctattgtggtcgatttgagtgaggcgtgacatagaaaa</t>
  </si>
  <si>
    <t>tgcagcagagaagttgcattcttgagctattgtggttgatttgagtgaggcgtgacatagaaaa</t>
  </si>
  <si>
    <t>TP304790</t>
  </si>
  <si>
    <t>tgcagcagagaatcccatgccaggcagctcagcagcggcggcgaactggtcaccatcgtatgcc</t>
  </si>
  <si>
    <t>tgcagcagagaatcccatgccaggcagctcagcagcggcggcgaactggtcaccatcgtatggc</t>
  </si>
  <si>
    <t>TP304847</t>
  </si>
  <si>
    <t>tgcagcagagaccagacatggttgtctccaatcagtaaaccagctgaaccgagcaatctttcat</t>
  </si>
  <si>
    <t>tgcagcagagaccagacatggttgtctccaatcagtaaaccagctgaactgagcaatctttcat</t>
  </si>
  <si>
    <t>TP306014</t>
  </si>
  <si>
    <t>tgcagcagagcaggggaccccgtcgatcgaaagcgacgccgtccccgtcccgtcgcagaccagc</t>
  </si>
  <si>
    <t>tgcagcagagcaggggaccccgtcgatcgaaagcgacgccgtccccgtcccgtcgcagatcagc</t>
  </si>
  <si>
    <t>TP306137</t>
  </si>
  <si>
    <t>tgcagcagagccatacagcttcttgattgccccagaatcagaaggggtggacacccctgtcggt</t>
  </si>
  <si>
    <t>tgcagcagagccatacagcttcttgattgccccagaatcagaaggggtggacacccctgttggt</t>
  </si>
  <si>
    <t>TP306281</t>
  </si>
  <si>
    <t>tgcagcagagcctgctgttctgtggcatccgccccgccgatcaccaaacccctcccgcgccaag</t>
  </si>
  <si>
    <t>tgcagcagagcctgctgttctgtggcatccgccccgccgatcaccaagcccctcccgcgccaag</t>
  </si>
  <si>
    <t>TP307571</t>
  </si>
  <si>
    <t>tgcagcagagtcttactgttactcaaatctagaggtcgtagtcatgcaatcatgctgagatcac</t>
  </si>
  <si>
    <t>tgcagcagagtcttactgttactcaaatctagaggtcgtagtcatgcaatcatgctgagatcgc</t>
  </si>
  <si>
    <t>TP307758</t>
  </si>
  <si>
    <t>tgcagcagataaacactaagctgatgactgacaacagtattcaggaagcaatactgtctgatcc</t>
  </si>
  <si>
    <t>tgcagcagataaacgctaagctgatgactgacaacagtattcaggaagcaatactgtctgatcc</t>
  </si>
  <si>
    <t>TP308190</t>
  </si>
  <si>
    <t>tgcagcagatccagggattctgagactaggatgcgaggggggaacgaggcttaaaagcatctat</t>
  </si>
  <si>
    <t>tgcagcagatccagggattctgagactaggatgcgaggggggaacgaggcttaaacgcatctat</t>
  </si>
  <si>
    <t>TP308397</t>
  </si>
  <si>
    <t>tgcagcagatcgcgtcgctcaatggcaacagcataacgtccagcttctccatgctgcacgcgtg</t>
  </si>
  <si>
    <t>tgcagcagatcgcgtcgctcaatggcaacagcatcacgtccagcttctccatgctgcacgcgtg</t>
  </si>
  <si>
    <t>TP308601</t>
  </si>
  <si>
    <t>tgcagcagatgaagacagcacgagcctgaccctgacgagagactgccatcgtccattcgttcag</t>
  </si>
  <si>
    <t>tgcagcagatgaagacagcacgagcctgaccctgacgagagactgccgtcgtccattcgttcag</t>
  </si>
  <si>
    <t>TP309146</t>
  </si>
  <si>
    <t>tgcagcagatgtaatccgttcaccgcttagcatcaaacacgacaagaacaacttgaagaccgag</t>
  </si>
  <si>
    <t>tgcagcagctgtaatccgttcaccgcttagcatcaaacacgacaagaacaacttgaagaccgag</t>
  </si>
  <si>
    <t>TP309625</t>
  </si>
  <si>
    <t>tgcagcagcaaaagttgtactacgaatcagcaaaccaagcggaggggggaaacgaacgagattg</t>
  </si>
  <si>
    <t>tgcagcagcagaagttgtactacgaatcagcaaaccaagcggaggggggaaacgaacgagattg</t>
  </si>
  <si>
    <t>TP309643</t>
  </si>
  <si>
    <t>tgcagcagcaaaatttgtaaatagccaatcagtaatggccatgtcatcgttaatgccatctgct</t>
  </si>
  <si>
    <t>tgcagcagcaaaatttgtaaatagccaatcggtaatggccatgtcatcgttaatgccatctgct</t>
  </si>
  <si>
    <t>TP309766</t>
  </si>
  <si>
    <t>tgcagcagcaaagggcagtggtccaacgcgtcggatcccagggcctgaaggtgacagttcggaa</t>
  </si>
  <si>
    <t>tgcagcagcaaagggcagtggtccgacgcgtcggatcccagggcctgaaggtgacagttcggaa</t>
  </si>
  <si>
    <t>TP310009</t>
  </si>
  <si>
    <t>tgcagcagcaacagctgaggctgctggagatgaggaattggctatcttcctgaagaatgatgat</t>
  </si>
  <si>
    <t>tgcagcagcaacagctgaggctgctggagatgaggaattggctatcttcctgaagactgatgat</t>
  </si>
  <si>
    <t>TP311447</t>
  </si>
  <si>
    <t>tgcagcagcaatatggaggagagcttcacgaagcaaatagcaccctcagaagtcagacccgtaa</t>
  </si>
  <si>
    <t>tgcagcagcaatatggaggagagcttcacggagcaaatagcaccctcagaagtcagacccgtaa</t>
  </si>
  <si>
    <t>TP312007</t>
  </si>
  <si>
    <t>tgcagcagcacatcaagccaagcctggcgacatcatcatcagtgttttagtgtcaggcacacca</t>
  </si>
  <si>
    <t>tgcagcagcacatcaagccaagcctggcgacatcatcatctgtgttttagtgtcaggcacacca</t>
  </si>
  <si>
    <t>TP313051</t>
  </si>
  <si>
    <t>tgcagcagcacgcgcgggagcagcatctccgagtaccccacggggaagcccatcgtggcgtcaa</t>
  </si>
  <si>
    <t>tgcagcagcacgcgcgggagcagcatctccgagtgccccacggggaagcccatcgtggcgtcaa</t>
  </si>
  <si>
    <t>TP314570</t>
  </si>
  <si>
    <t>tgcagcagcagatcaattggaggaaagatggatcgatcgacgatggaggtcactgcaacaagga</t>
  </si>
  <si>
    <t>tgcagcagcagatcaattggatgaaagatggatcgatcgacgatggaggtcactgcaacaagga</t>
  </si>
  <si>
    <t>TP314763</t>
  </si>
  <si>
    <t>tgcagcagcagcaacaacagccatgcagtgacaacttcagattggacgccgccgccttctcatg</t>
  </si>
  <si>
    <t>tgcagcagcagcaacaacagccatgcagtgacaacttcagattggccgccgccgccttctcatg</t>
  </si>
  <si>
    <t>TP315254</t>
  </si>
  <si>
    <t>tgcagcagcagcagcaacctccccgaagcgtcgtccacgcggtgatcgcggacgggccctccgc</t>
  </si>
  <si>
    <t>tgcagcagcagcagcaacctccccgaagcgtcgtccacgcggtgatggcggacgggccctccgc</t>
  </si>
  <si>
    <t>TP315331</t>
  </si>
  <si>
    <t>tgcagcagcagcagcacgacgagaaggacgtgtccgagctgcaccgcctggcgatcgagatact</t>
  </si>
  <si>
    <t>tgcagcagcagcagcaggacgagaaggacgtgtccgagctgcaccgcctggcgatcgagatact</t>
  </si>
  <si>
    <t>TP315414</t>
  </si>
  <si>
    <t>tgcagcagcagcagcagcaagacacacggcttgggcagacctcccacgccgtcgatgcggagcc</t>
  </si>
  <si>
    <t>tgcagcagcagcagcagcaagacacacggcttgggcggacctcccacgccgtcgatgcggagcc</t>
  </si>
  <si>
    <t>TP318036</t>
  </si>
  <si>
    <t>tgcagcagcagctaattggtcgtctctgtgaaacaattatgccgaaagttacgcacctccactc</t>
  </si>
  <si>
    <t>tgcagcagccgctaattggtcgtctctgtgaaacaattatgccgaaagttacgcacctccactc</t>
  </si>
  <si>
    <t>TP319444</t>
  </si>
  <si>
    <t>tgcagcagcaggtacatgcatgcatgccctctctgatcctgcgtgtgcatgagattaccaccag</t>
  </si>
  <si>
    <t>tgcagcagcaggtacatgcatgcatgccctgtctgatcctgcgtgtgcatgagattaccaccag</t>
  </si>
  <si>
    <t>TP319697</t>
  </si>
  <si>
    <t>tgcagcagcagtagaggagcccatcacgccctcagtccaagtgaactacacaaagctcctcatt</t>
  </si>
  <si>
    <t>tgcagcagcagtagaggagcccatcacgccctcagttcaagtgaactacacaaagctcctcatt</t>
  </si>
  <si>
    <t>TP321413</t>
  </si>
  <si>
    <t>tgcagcagcattgagactgtcattattgacggatcctttggtttacacggtatctccttgacgg</t>
  </si>
  <si>
    <t>tgcagcagccttgagactgtcattattgacggatcctttggtttacacggtatctccttgacgg</t>
  </si>
  <si>
    <t>TP322827</t>
  </si>
  <si>
    <t>tgcagcagccacggcgcgtgctgcctcatcatcatgccttctccaaggtcaaacgccacggccc</t>
  </si>
  <si>
    <t>tgcagcagcctcggcgcgtgctgcctcatcatcatgccttctccaaggtcaaacgccacggccc</t>
  </si>
  <si>
    <t>TP322886</t>
  </si>
  <si>
    <t>tgcagcagccactcgatggtctcgccgtccgtcttgtggcccagctcccgcgtgagctggaaca</t>
  </si>
  <si>
    <t>tgcagcagccactcgatggtctcgccgtccgtcttgtgtcccagctcccgcgtgagctggaaca</t>
  </si>
  <si>
    <t>TP323773</t>
  </si>
  <si>
    <t>tgcagcagccatgggagaaggaaccagcccgctgtactggtactgctgcgctgtcggtgctgcc</t>
  </si>
  <si>
    <t>tgcagcagccatgggagaaggaaccagcctgctgtactggtactgctgcgctgtcggtgctgcc</t>
  </si>
  <si>
    <t>TP323860</t>
  </si>
  <si>
    <t>tgcagcagcccaagagctggaggagcatcaagacggagaggcagcagcggaagactatgactat</t>
  </si>
  <si>
    <t>tgcagctgcccaagagctggaggagcatcaagacggagaggcagcagcggaagactatgactat</t>
  </si>
  <si>
    <t>TP324253</t>
  </si>
  <si>
    <t>tgcagcagccccgccctcctggccgctgctgtctccatcatctccttgtcggcggccagctgag</t>
  </si>
  <si>
    <t>tgcagcagccccgccctcctggccgctgctgtctccatcatctccttgtcggcggcgagctgag</t>
  </si>
  <si>
    <t>TP326171</t>
  </si>
  <si>
    <t>tgcagcagccgcggccgcagtgggccgatgagatcacgacggtgaccgagggccgaaaaaaaaa</t>
  </si>
  <si>
    <t>tgcagcagccgcggccgcagtgggccgatgagatcacgacggtgtccgagggccgaaaaaaaaa</t>
  </si>
  <si>
    <t>TP326900</t>
  </si>
  <si>
    <t>tgcagcagcctcatggcagccaggcgtacctcgatctcctggcggcgctcctcaggggtcttgg</t>
  </si>
  <si>
    <t>tgcagcagcctcatggcagccaggcgtacctcgatctcctggcggcgctcctcgggggtcttgg</t>
  </si>
  <si>
    <t>TP327262</t>
  </si>
  <si>
    <t>tgcagcagcctgcaatgtaacatggtcaccccactctccgctcctggttcgattgtttaagcaa</t>
  </si>
  <si>
    <t>tgcagcagcctgcaatgtaacatggtcaccccactctccgctcctggtttgattgtttaagcaa</t>
  </si>
  <si>
    <t>TP327442</t>
  </si>
  <si>
    <t>tgcagcagcctgtgcagggctcgcccatgagccgacgacgacgtggttgtcgctgctggcggcg</t>
  </si>
  <si>
    <t>tgcagcagtctgtgcagggctcgcccatgagccgacgacgacgtggttgtcgctgctggcggcg</t>
  </si>
  <si>
    <t>TP327813</t>
  </si>
  <si>
    <t>tgcagcagcgacaaaaaggaaacacaccacattgctggtgtgcgcgcccacgttcagattcaga</t>
  </si>
  <si>
    <t>tgcagcagcgacaaaaaggaaacacaccacattgctggtgtgcgcgcccacgttcagattctga</t>
  </si>
  <si>
    <t>TP329435</t>
  </si>
  <si>
    <t>tgcagcagcgccaccacggcgaactccttctccttggcagggccgtcctcgatggcctcaacca</t>
  </si>
  <si>
    <t>tgcagcagcgccaccacggcgaactccttttccttggcagggccgtcctcgatggcctcaacca</t>
  </si>
  <si>
    <t>TP329775</t>
  </si>
  <si>
    <t>tgcagcagcgccgtcgtcgggagcacgaaggagacgttgttcacggacgccgcgaaccgaaaaa</t>
  </si>
  <si>
    <t>tgcagcagcgccgtcgtggggagcacgaaggagacgttgttcacggacgccgcgaaccgaaaaa</t>
  </si>
  <si>
    <t>TP329970</t>
  </si>
  <si>
    <t>tgcagcagcgcgaccatctcctcctcggcgctggcacccagccgcaccagctcgacgtcgaaca</t>
  </si>
  <si>
    <t>tgcagcagcgcgaccatctcctcctcggcgctggcgcccagccgcaccagctcgacgtcgaaca</t>
  </si>
  <si>
    <t>TP331081</t>
  </si>
  <si>
    <t>tgcagcagcggcagccatgaactcaccacgaatcatgatgggcgggagtaaatagtcacagggc</t>
  </si>
  <si>
    <t>tgcagcagcggcagccatgaactcaccacgagtcatgatgggcgggagtaaatagtcacagggc</t>
  </si>
  <si>
    <t>TP332300</t>
  </si>
  <si>
    <t>tgcagcagcggttcgaggacgtgcgcctgccgctcctcgtcgtgcacggcgccgaggacaccgt</t>
  </si>
  <si>
    <t>tgcagcagcggttcgaggacgtgcggctgccgctcctcgtcgtgcacggcgccgaggacaccgt</t>
  </si>
  <si>
    <t>TP332543</t>
  </si>
  <si>
    <t>tgcagcagcgtcctgatggtggcgttgaccagcgcgctgagcggggacggcctgaacccgaaaa</t>
  </si>
  <si>
    <t>tgcagcagcgtcttgatggtggcgttgaccagcgcgctgagcggggacggcctgaacccgaaaa</t>
  </si>
  <si>
    <t>TP332684</t>
  </si>
  <si>
    <t>tgcagcagcgtcttgcattgtgatcttgttccttgttggaactcttcttggcgccatgtcgtaa</t>
  </si>
  <si>
    <t>tgcagcagcttcttgcattgtgatcttgttccttgttggaactcttcttggcgccatgtcgtaa</t>
  </si>
  <si>
    <t>TP333025</t>
  </si>
  <si>
    <t>tgcagcagcgtgtttatccccgtcacgaacagcagcgtctgcaccaccctgaccctgtctccct</t>
  </si>
  <si>
    <t>tgcagcagcgtgtttatccccgtcacgaagagcagcgtctgcaccaccctgaccctgtctccct</t>
  </si>
  <si>
    <t>TP333962</t>
  </si>
  <si>
    <t>tgcagcagctagtgctgcttctgccgccacagtgcaagtgcgtatcttattagatgatggaaca</t>
  </si>
  <si>
    <t>tgcagcagctagtgctgcttctgccgctacagtgcaagtgcgtatcttattagatgatggaaca</t>
  </si>
  <si>
    <t>TP334664</t>
  </si>
  <si>
    <t>tgcagcagctccatttgccatgagaacactaactgttcgctccctaaaaaagcataaaatatgg</t>
  </si>
  <si>
    <t>tgcagcagctccatttgctatgagaacactaactgttcgctccctaaaaaagcataaaatatgg</t>
  </si>
  <si>
    <t>TP336440</t>
  </si>
  <si>
    <t>tgcagcagctgcaccatcctgccgaggctgccctggatcttgtcgtagcaggccgctgggaagg</t>
  </si>
  <si>
    <t>tgcagcagctgcaccatcctgctgaggctgccctggatcttgtcgtagcaggccgctgggaagg</t>
  </si>
  <si>
    <t>TP337991</t>
  </si>
  <si>
    <t>tgcagcagctggactctccattccaagagtaagagctcacttcaccacttcatgatgaaaaagg</t>
  </si>
  <si>
    <t>tgcagcagctggactctccattccaagagtaagagctcgcttcaccacttcatgatgaaaaagg</t>
  </si>
  <si>
    <t>TP338911</t>
  </si>
  <si>
    <t>tgcagcagcttcatatgcacagaaccaggtaaagaaaaaaacatggtactgttggtactgtgca</t>
  </si>
  <si>
    <t>tgcagcagcttcatatgcacagaaccaggtaaagaaaaagacatggtactgttggtactgtgca</t>
  </si>
  <si>
    <t>TP339789</t>
  </si>
  <si>
    <t>tgcagcagctttgccatcaccgtggagcctgctccaggggctccttgccctgctgatcgcgtgg</t>
  </si>
  <si>
    <t>tgcagcagctttgccatcaccgtggagcctgttccaggggctccttgccctgctgatcgcgtgg</t>
  </si>
  <si>
    <t>TP340036</t>
  </si>
  <si>
    <t>tgcagcaggaaatgatcgcctcctctgtttggtagtgacacaagtgtcacacacttgctcaaca</t>
  </si>
  <si>
    <t>tgcagcaggaaatgatcgcctcctctgtttggtggtgacacaagtgtcacacacttgctcaaca</t>
  </si>
  <si>
    <t>TP340377</t>
  </si>
  <si>
    <t>tgcagcaggaagctgaggcacttgctagcggcggagggcgagcctgggagggagccgaaaaaaa</t>
  </si>
  <si>
    <t>tgcagcaggaagctgaggcacttgctcgcggcggagggcgagcctgggagggagccgaaaaaaa</t>
  </si>
  <si>
    <t>TP341070</t>
  </si>
  <si>
    <t>tgcagcaggagaaagtcgtcgacgagatcacgcgcgtcgtgcagatcgggctgctgtgcacaca</t>
  </si>
  <si>
    <t>tgcagctggagaaagtcgtcgacgagatcacgcgcgtcgtgcagatcgggctgctgtgcacaca</t>
  </si>
  <si>
    <t>TP341245</t>
  </si>
  <si>
    <t>tgcagcaggagcaagagcagcactgcgaccgcggtcgcttcgctggcgttgacccctcatcacc</t>
  </si>
  <si>
    <t>tgcagcaggagcaagagcagcactgcgtccgcggtcgcttcgctggcgttgacccctcatcacc</t>
  </si>
  <si>
    <t>TP342575</t>
  </si>
  <si>
    <t>tgcagcaggagctggtgcgtgatcattacagtacactaataaatctcagccagcgctggtagat</t>
  </si>
  <si>
    <t>tgcagcaggagctggtgcgtgatcattacagtacactaataaatctcagctagcgctggtagat</t>
  </si>
  <si>
    <t>TP343294</t>
  </si>
  <si>
    <t>tgcagcaggagtgtgggggcgatctagaggtcggagcgcacgggcgcatcatgcatccagcttc</t>
  </si>
  <si>
    <t>tgcagcaggagtgtgggggcgatctagcggtcggagcgcacgggcgcatcatgcatccagcttc</t>
  </si>
  <si>
    <t>TP343564</t>
  </si>
  <si>
    <t>tgcagcaggatgctaggtatcttcaggcacgttatcttctcgcaaccattgaggtctaacttct</t>
  </si>
  <si>
    <t>tgcagcaggatgctaggtatcttcaggcacgttatcttctcgcaaccattgaggtctaactttt</t>
  </si>
  <si>
    <t>TP344135</t>
  </si>
  <si>
    <t>tgcagcaggcagcagaagctgcacacatccatccatttccagctgctgatctttgatatatcct</t>
  </si>
  <si>
    <t>tgcagcaggcagcagaagctgcacacatccatccatttctagctgctgatctttgatatatcct</t>
  </si>
  <si>
    <t>TP344307</t>
  </si>
  <si>
    <t>tgcagcaggcagcggtgtagtgttggcgccttccttgtgtgtcgagacgagcagttgggtgttc</t>
  </si>
  <si>
    <t>tgcagcaggtagcggtgtagtgttggcgccttccttgtgtgtcgagacgagcagttgggtgttc</t>
  </si>
  <si>
    <t>TP345433</t>
  </si>
  <si>
    <t>tgcagcaggccgtcgactactgcgtcaaggagcgcctcgacgagggattcgcggggctcatcgc</t>
  </si>
  <si>
    <t>tgcagcaggccgtcgactactgcgtcaaggagcgcctcgacgaggggttcgcggggctcatcgc</t>
  </si>
  <si>
    <t>TP346674</t>
  </si>
  <si>
    <t>tgcagcaggctaacccaagcgtatcaggttgatgcatactgttgtgttgaagatgaacggcacc</t>
  </si>
  <si>
    <t>tgcagcaggctaacccaagcgtatcaggttgatgcatactgttgtgttgaagatgaacggctcc</t>
  </si>
  <si>
    <t>TP347123</t>
  </si>
  <si>
    <t>tgcagcaggctggcctgcacggctaccatttcgccgacgacggcaccgaaaaaaaaaaaaaaaa</t>
  </si>
  <si>
    <t>tgcagcaggctggcctgcacggctaccatttcgccgacgacggtaccgaaaaaaaaaaaaaaaa</t>
  </si>
  <si>
    <t>TP347448</t>
  </si>
  <si>
    <t>tgcagcagggaatccctgaatccacgagcacttcaggggacatcaccgtcgtcttatcacccaa</t>
  </si>
  <si>
    <t>tgcagcagggaatccctgaatccatgagcacttcaggggacatcaccgtcgtcttatcacccaa</t>
  </si>
  <si>
    <t>TP347518</t>
  </si>
  <si>
    <t>tgcagcagggacctcaaggcagaatttctgtcggccatctccgtggtgctaagcaacatctcag</t>
  </si>
  <si>
    <t>tgcagcagggagctcaaggcagaatttctgtcggccatctccgtggtgctaagcaacatctcag</t>
  </si>
  <si>
    <t>TP348765</t>
  </si>
  <si>
    <t>tgcagcaggggcaggggcagggcgcggcgccgtccccctccgacgcgctcctcctcctcaacta</t>
  </si>
  <si>
    <t>tgcagcaggggcaggggcagggcgcggcgccgcccccctccgacgcgctcctcctcctcaacta</t>
  </si>
  <si>
    <t>TP349032</t>
  </si>
  <si>
    <t>tgcagcagggggcggacctggtcgttggcaagcatgttgagcttgacggcgtccatggcggtga</t>
  </si>
  <si>
    <t>tgcagcagggggcggacctggtcgttggcaagcatgttgagcttgactgcgtccatggcggtga</t>
  </si>
  <si>
    <t>TP349123</t>
  </si>
  <si>
    <t>tgcagcaggggtaaaggggacacgaacggagcagaacgccatggacacgatgcggggcgcgctg</t>
  </si>
  <si>
    <t>tgcagcaggggtaaaggggacacgaacggagcataacgccatggacacgatgcggggcgcgctg</t>
  </si>
  <si>
    <t>TP349490</t>
  </si>
  <si>
    <t>tgcagcagggtgcaacaaggcacaggcaggcaggctcgctctgtgcaggcccagagttgcgcta</t>
  </si>
  <si>
    <t>tgcagcagggtgcaacaaggcacagggaggcaggctcgctctgtgcaggcccagagttgcgcta</t>
  </si>
  <si>
    <t>TP351072</t>
  </si>
  <si>
    <t>tgcagcaggtgcgagtcctccagctgcaccagcaggcccgtgcgctggctgaagtagccccaca</t>
  </si>
  <si>
    <t>tgcagcaggtgcgagtcctcgagctgcaccagcaggcccgtgcgctggctgaagtagccccaca</t>
  </si>
  <si>
    <t>TP352320</t>
  </si>
  <si>
    <t>tgcagcagtaagcacttgagacacatttggaggttgtgctagtagaatattgtaccgtctcatc</t>
  </si>
  <si>
    <t>tgcagcagtaagcgcttgagacacatttggaggttgtgctagtagaatattgtaccgtctcatc</t>
  </si>
  <si>
    <t>TP354297</t>
  </si>
  <si>
    <t>tgcagcagtccagtcagtcacagttcagagatcatgagcgactaatcatgcaacgcaagcgcca</t>
  </si>
  <si>
    <t>tgcagcagtccagtcagtcacagtttagagatcatgagcgactaatcatgcaacgcaagcgcca</t>
  </si>
  <si>
    <t>TP355311</t>
  </si>
  <si>
    <t>tgcagcagtgaaagttattgattttggatcagcatgcctggagggtaaaacggtttactcatac</t>
  </si>
  <si>
    <t>tgcagcagtgaaagttattgattttggatcagcatgtctggagggtaaaacggtttactcatac</t>
  </si>
  <si>
    <t>TP357636</t>
  </si>
  <si>
    <t>tgcagcagtggtgggtggtggcataccccatgaggtcggaggcacgatgcgttcgtcattgaga</t>
  </si>
  <si>
    <t>tgcagcagtggtgggtggtggcataccccatgaggtcggaggcacgatgtgttcgtcattgaga</t>
  </si>
  <si>
    <t>TP358572</t>
  </si>
  <si>
    <t>tgcagcagttcatccttgtcttcggtgcactggagctgctcctttcccagctccctgacatcca</t>
  </si>
  <si>
    <t>tgcagcagttcatccttgtcttcggtgcattggagctgctcctttcccagctccctgacatcca</t>
  </si>
  <si>
    <t>TP358620</t>
  </si>
  <si>
    <t>tgcagcagttcccagcatgccctctcaacttcagtgagtacacgccatgtgaggaccgtacgcg</t>
  </si>
  <si>
    <t>tgcagcagttcccagcatgccctctcaacttcagtgagtacacgccgtgtgaggaccgtacgcg</t>
  </si>
  <si>
    <t>TP359135</t>
  </si>
  <si>
    <t>tgcagcagttgcgcatgtcggaggagagcgggcactggaggagcgtcggcctccactcctccgt</t>
  </si>
  <si>
    <t>tgcagcagttgcgcttgtcggaggagagcgggcactggaggagcgtcggcctccactcctccgt</t>
  </si>
  <si>
    <t>TP360021</t>
  </si>
  <si>
    <t>tgcagcataaagaagatgagaactgattatgtgattgtctgaaactgctccagcttgtagtatc</t>
  </si>
  <si>
    <t>tgcagcataaagaagatgagagctgattatgtgattgtctgaaactgctccagcttgtagtatc</t>
  </si>
  <si>
    <t>TP360072</t>
  </si>
  <si>
    <t>tgcagcataaatgacactagagtatatgacacctccacaacactggaagacaaagatgccattt</t>
  </si>
  <si>
    <t>tgcagcataaatgacactagagtgtatgacacctccacaacactggaagacaaagatgccattt</t>
  </si>
  <si>
    <t>TP360225</t>
  </si>
  <si>
    <t>tgcagcataactctgaagccgtgaaggtaaagctaagcgtctgacgtgacctagaagccgcaac</t>
  </si>
  <si>
    <t>tgcagcataactctgaagtcgtgaaggtaaagctaagcgtctgacgtgacctagaagccgcaac</t>
  </si>
  <si>
    <t>TP360320</t>
  </si>
  <si>
    <t>tgcagcataagcagccataaggccaaataggctcacaagaacacacagacgaagtgcattcgac</t>
  </si>
  <si>
    <t>tgcagcataagcagccataaggccaaataggctcacaagaacacagagacgaagtgcattcgac</t>
  </si>
  <si>
    <t>TP360578</t>
  </si>
  <si>
    <t>tgcagcataatgttaaccaagtgggtggctgaaaggacatgcagcttcaaaatcataagccaca</t>
  </si>
  <si>
    <t>tgcagcataatgttaaccaagtgggtggctgaaaggacatgcagcttcaaaatcataagccaga</t>
  </si>
  <si>
    <t>TP361685</t>
  </si>
  <si>
    <t>tgcagcatagaaacagtagttcgaggtagcacaggcagttgagatggaatagtttggacccatg</t>
  </si>
  <si>
    <t>tgcagcatagaaacagtagttcgaggtagcacaggcagttgagatggagtagtttggacccatg</t>
  </si>
  <si>
    <t>TP361889</t>
  </si>
  <si>
    <t>tgcagcatagcaatggccaccagcccatttaggcattcacatagtaggcaggaagagggacgga</t>
  </si>
  <si>
    <t>tgcagcatagcaatggccaccagcccatttaggcattcacgtagtaggcaggaagagggacgga</t>
  </si>
  <si>
    <t>TP363048</t>
  </si>
  <si>
    <t>tgcagcatatcctctgccgtttggaagaatagaagctctgcttatgttacgcaaaacgatctag</t>
  </si>
  <si>
    <t>tgcagcatatcctctgccgtttggaagaatagaagctctgcttatgttacgcaaaacgttctag</t>
  </si>
  <si>
    <t>TP363090</t>
  </si>
  <si>
    <t>tgcagcatatcggattcccgcggcgatggactaactggatttctatcctactgtccactgcaag</t>
  </si>
  <si>
    <t>tgcagcatatcggattcccgcggcgttggactaactggatttctatcctactgtccactgcaag</t>
  </si>
  <si>
    <t>TP363338</t>
  </si>
  <si>
    <t>tgcagcatatgcgcccattaacccaaacaagcccaccaccatgcacacaaagaaggcatagcac</t>
  </si>
  <si>
    <t>tgcagcgtatgcgcccattaacccaaacaagcccaccaccatgcacacaaagaaggcatagcac</t>
  </si>
  <si>
    <t>TP364626</t>
  </si>
  <si>
    <t>tgcagcatcacgacaccaaagctgtagacgtcgcccttgggcgtccacgccgcggcgccgccgc</t>
  </si>
  <si>
    <t>tgcagcatcacgacaccgaagctgtagacgtcgcccttgggcgtccacgccgcggcgccgccgc</t>
  </si>
  <si>
    <t>TP365447</t>
  </si>
  <si>
    <t>tgcagcatcagggtggttgcgagcaatagcagaaagtacctgtttcaggcgacaagctcccgaa</t>
  </si>
  <si>
    <t>tgcagcatcagggtggttgcgagcaatagcagcaagtacctgtttcaggcgacaagctcccgaa</t>
  </si>
  <si>
    <t>TP365717</t>
  </si>
  <si>
    <t>tgcagcatcatcgacggcagcaacttggtgaagttggtttgcaacgaaagccatgacacatcct</t>
  </si>
  <si>
    <t>tgcagcgtcatcgacggcagcaacttggtgaagttggtttgcaacgaaagccatgacacatcct</t>
  </si>
  <si>
    <t>TP365880</t>
  </si>
  <si>
    <t>tgcagcatcatgagcgggccgtggacgtccgccaggtcccgcagagcgcggtgcggcagcacgt</t>
  </si>
  <si>
    <t>tgcagcatcatgagcgggccgtggacgtccgccatgtcccgcagagcgcggtgcggcagcacgt</t>
  </si>
  <si>
    <t>TP366409</t>
  </si>
  <si>
    <t>tgcagcatccagcgcgtactgacactaatcatggaatgaaaccgtgatgattgatgaatgccat</t>
  </si>
  <si>
    <t>tgcagcatccagcgcgtactgacattaatcatggaatgaaaccgtgatgattgatgaatgccat</t>
  </si>
  <si>
    <t>TP366762</t>
  </si>
  <si>
    <t>tgcagcatcccctttgatgaccgtgggagtgaggaacaccatcctggggttctccatgcctcca</t>
  </si>
  <si>
    <t>tgcagcatctcctttgatgaccgtgggagtgaggaacaccatcctggggttctccatgcctcca</t>
  </si>
  <si>
    <t>TP368663</t>
  </si>
  <si>
    <t>tgcagcatcgacggcacgaagatgagcgcggcagcggcggcgagcgagacggccacccacggcg</t>
  </si>
  <si>
    <t>tgcagcatcgacggcgcgaagatgagcgcggcagcggcggcgagcgagacggccacccacggcg</t>
  </si>
  <si>
    <t>TP369016</t>
  </si>
  <si>
    <t>tgcagcatcgcattgctccacgggaacgcgttgccgccgccgtcagcacggagcctgccgccat</t>
  </si>
  <si>
    <t>tgcagcatcgcattgctccacgggaacgcgttcccgccgccgtcagcacggagcctgccgccat</t>
  </si>
  <si>
    <t>TP369676</t>
  </si>
  <si>
    <t>tgcagcatcggagcaagatgcatcctctgtgtcatttgatgctcctggcaagcatacgaatgtc</t>
  </si>
  <si>
    <t>tgcagcattggagcaagatgcatcctctgtgtcatttgatgctcctggcaagcatacgaatgtc</t>
  </si>
  <si>
    <t>TP370061</t>
  </si>
  <si>
    <t>tgcagcatcggttcagcaggcaccgtggaagattcttcctatcctaaaaacgaactgtggatgg</t>
  </si>
  <si>
    <t>tgcagcatcggttcagcaggcaccgtggaagattcttcctatcctagaaacgaactgtggatgg</t>
  </si>
  <si>
    <t>TP370799</t>
  </si>
  <si>
    <t>tgcagcatctagatcagtctgcggtttgtcaggaaaataattactgtgctgtatggtgtacgct</t>
  </si>
  <si>
    <t>tgcagcatctagatcggtctgcggtttgtcaggaaaataattactgtgctgtatggtgtacgct</t>
  </si>
  <si>
    <t>TP373213</t>
  </si>
  <si>
    <t>tgcagcatctttgcaaaccagctgctgtttttgcttggcctcagctacaccaaccccacctacg</t>
  </si>
  <si>
    <t>tgcagcatctttgccaaccagctgctgtttttgcttggcctcagctacaccaaccccacctacg</t>
  </si>
  <si>
    <t>TP374184</t>
  </si>
  <si>
    <t>tgcagcatgagggacgtgattgagaggagacaggagacaactcagaggggcgcgattgagagga</t>
  </si>
  <si>
    <t>tgcagcatgaggggcgtgattgagaggagacaggagacaactcagaggggcgcgattgagagga</t>
  </si>
  <si>
    <t>TP374666</t>
  </si>
  <si>
    <t>tgcagcatgcaaaaccaatctataaacgaaagcactggcagagttcttcttcagacttcagtac</t>
  </si>
  <si>
    <t>tgcagcatgccaaaccaatctataaacgaaagcactggcagagttcttcttcagacttcagtac</t>
  </si>
  <si>
    <t>TP375079</t>
  </si>
  <si>
    <t>tgcagcatgcactttgatgtcagtcaccatggcacaatgcaaaacaattgctaataggaaaaca</t>
  </si>
  <si>
    <t>tgcagcatgcactttgatgtcagtcaccatggcacaatggaaaacaattgctaataggaaaaca</t>
  </si>
  <si>
    <t>TP377312</t>
  </si>
  <si>
    <t>tgcagcatggaaagctctgacggtgaattggtatgcttgcagctccagctcatggacattcaga</t>
  </si>
  <si>
    <t>tgcagcatggaaagctctgacggtggattggtatgcttgcagctccagctcatggacattcaga</t>
  </si>
  <si>
    <t>TP377735</t>
  </si>
  <si>
    <t>tgcagcatggatgaggagtacgacgtgatcgtgttggggacggggctcaaggagtgcatcatca</t>
  </si>
  <si>
    <t>tgcaggatggatgaggagtacgacgtgatcgtgttggggacggggctcaaggagtgcatcatca</t>
  </si>
  <si>
    <t>TP378529</t>
  </si>
  <si>
    <t>tgcagcatgggcatccttcgggggggcactcgcccagtgcagtcgccgccgcgtgtggcaaagc</t>
  </si>
  <si>
    <t>tgcagcatgggcatccttcgggggggcactcgcccagtgcagtcgccgccgcgtgtggcagagc</t>
  </si>
  <si>
    <t>TP379144</t>
  </si>
  <si>
    <t>tgcagcatggttaggcaacaagactgctatccctaagcaggtattgttatcgcaggataactgc</t>
  </si>
  <si>
    <t>tgcagcatggttaggcaacaagactgttatccctaagcaggtattgttatcgcaggataactgc</t>
  </si>
  <si>
    <t>TP379366</t>
  </si>
  <si>
    <t>tgcagcatgtacaacagctggtacgagagcctcctgtcgcacgtcgcgtcccacgggttcatcg</t>
  </si>
  <si>
    <t>tgcagcatgtacaacagctggtacgagagcctcctgtcgcacgtcgcgtcccacgggttcgtcg</t>
  </si>
  <si>
    <t>TP380270</t>
  </si>
  <si>
    <t>tgcagcatgtgcaaattccctagctgcgtcggtatctcaccagacagcatgttgtgactgacat</t>
  </si>
  <si>
    <t>tgcagcatgtgcaaattccctagctgcgtcggtatctcgccagacagcatgttgtgactgacat</t>
  </si>
  <si>
    <t>TP380300</t>
  </si>
  <si>
    <t>tgcagcatgtgcaggtctttaaaaaaaacccaggcatgcgattgcgatcctccatcgggacacg</t>
  </si>
  <si>
    <t>tgcagcatgtgcaggtctttaaaaaaaacccaggcatgcgattgcgatcctccatcgggacgcg</t>
  </si>
  <si>
    <t>TP380319</t>
  </si>
  <si>
    <t>tgcagcatgtgccaatgccctgttgggagcccagcctgagcaaccagaggtgatcatgtagtag</t>
  </si>
  <si>
    <t>tgcagcatgtgccaatgccctgttgtgagcccagcctgagcaaccagaggtgatcatgtagtag</t>
  </si>
  <si>
    <t>TP384027</t>
  </si>
  <si>
    <t>tgcagcattggctaccattcaacaccgaaggccatgctacataacagaaactctcggtgtttgt</t>
  </si>
  <si>
    <t>tgcagcattggctaccattcaacaccgaaggccatgctacataacagaaactctgggtgtttgt</t>
  </si>
  <si>
    <t>TP385193</t>
  </si>
  <si>
    <t>tgcagcatttgcttggaatggcatgttgttgacaagctccagagcatcctctagtttccctgca</t>
  </si>
  <si>
    <t>tgcagcatttgcttggaatggcatgttgttgacaagctccatagcatcctctagtttccctgca</t>
  </si>
  <si>
    <t>TP385571</t>
  </si>
  <si>
    <t>tgcagcattttgtagtttgggacatatatttctctcaccttcagatcaatttcatgtctaggtt</t>
  </si>
  <si>
    <t>tgcagcattttgtagtttgggacttatatttctctcaccttcagatcaatttcatgtctaggtt</t>
  </si>
  <si>
    <t>TP386566</t>
  </si>
  <si>
    <t>tgcagccaaacccatctcatgcgcaaggaccagccaagagactcgagatctgaaattcccagac</t>
  </si>
  <si>
    <t>tgcagccaaacccatctcatgcgcaaggaccagccaagagacttgagatctgaaattcccagac</t>
  </si>
  <si>
    <t>TP391064</t>
  </si>
  <si>
    <t>tgcagccaatgcattattgcaatgcaatgccatagccatgcggtcgacatgcatagatctttaa</t>
  </si>
  <si>
    <t>tgcagccaatgcattattgcaatgcaatgccatagccatgcggtcgacatgcatcgatctttaa</t>
  </si>
  <si>
    <t>TP392091</t>
  </si>
  <si>
    <t>tgcagccacaagcgcagcgctcgacagcctcaccagccgccatcactcgcggcagtacccgaaa</t>
  </si>
  <si>
    <t>tgcagccacaagcgcagcgctcgacagcctcaccagccgccatcactcgcggcggtacccgaaa</t>
  </si>
  <si>
    <t>TP394110</t>
  </si>
  <si>
    <t>tgcagccacatgtggagtgtagacagctagcgccacgggagaataatgacaaagagtgtcacaa</t>
  </si>
  <si>
    <t>tgcagccacatgtggagtgtggacagctagcgccacgggagaataatgacaaagagtgtcacaa</t>
  </si>
  <si>
    <t>TP394498</t>
  </si>
  <si>
    <t>tgcagccaccaccagtgagctcaatttcttatttcttacaagtcagctggcagctgtctccttc</t>
  </si>
  <si>
    <t>tgcagccaccaccagtgagttcaatttcttatttcttacaagtcagctggcagctgtctccttc</t>
  </si>
  <si>
    <t>TP397040</t>
  </si>
  <si>
    <t>tgcagccaccgtggtcaagaagactaaggtgtctcagcagaatgcaaagaactggtactgtcag</t>
  </si>
  <si>
    <t>tgcagccaccgtggtcaagaagactacggtgtctcagcagaatgcaaagaactggtactgtcag</t>
  </si>
  <si>
    <t>TP401155</t>
  </si>
  <si>
    <t>tgcagccactcgatttgcgacctcgttcctcactttgaagagtttgcataagcacagagatgct</t>
  </si>
  <si>
    <t>tgcagccactcgatttgcgacctcgttcctcactttgaagagtttgcataagcacatagatgct</t>
  </si>
  <si>
    <t>TP401581</t>
  </si>
  <si>
    <t>tgcagccactgatggcggcgtggaaggcagcgtgcggatcagctggcgcggtgacgatggtcgt</t>
  </si>
  <si>
    <t>tgcagccactgatggcggcgtggaaggcagcgtgcggatcagctggcgcggtgacgctggtcgt</t>
  </si>
  <si>
    <t>TP402281</t>
  </si>
  <si>
    <t>tgcagccacttcctgacacgataaacaaagacagaggattaagaaaatcttgggtcatctttgc</t>
  </si>
  <si>
    <t>tgcagccacttcctgacacgataaacagagacagaggattaagaaaatcttgggtcatctttgc</t>
  </si>
  <si>
    <t>TP402518</t>
  </si>
  <si>
    <t>tgcagccacttgtccttatctcccttgtccctatcgggaggctcctccttgctacacatgcatc</t>
  </si>
  <si>
    <t>tgcagccacttgtccttatctcccttgtccctatcgggaggctcctccttgctacacatgcatg</t>
  </si>
  <si>
    <t>TP402775</t>
  </si>
  <si>
    <t>tgcagccagaacgagcagggcagcttcgagaaccaggcggacgggatcatggcgctaggccgcg</t>
  </si>
  <si>
    <t>tgcagccagaacgagcagggcagcttcgagaaccaggcggacgggatcatggcgctcggccgcg</t>
  </si>
  <si>
    <t>TP403037</t>
  </si>
  <si>
    <t>tgcagccagacctcagcagggagcccatctccaagcaggaagaggacctcatcgtatcattgca</t>
  </si>
  <si>
    <t>tgcagccagatctcagcagggagcccatctccaagcaggaagaggacctcatcgtatcattgca</t>
  </si>
  <si>
    <t>TP403664</t>
  </si>
  <si>
    <t>tgcagccagagtggaggcacaaattacaaattagcaagggaattcgaaatcacattcacagcag</t>
  </si>
  <si>
    <t>tgcagtcagagtggaggcacaaattacaaattagcaagggaattcgaaatcacattcacagcag</t>
  </si>
  <si>
    <t>TP403724</t>
  </si>
  <si>
    <t>tgcagccagatcaccctccagagctgctacaagagtattaagatcttccatgctatatcgaaag</t>
  </si>
  <si>
    <t>tgcagccagatcaccctccagagctgctacaagagtattaagctcttccatgctatatcgaaag</t>
  </si>
  <si>
    <t>TP404584</t>
  </si>
  <si>
    <t>tgcagccagcagcggcaagtgccttctttgtccagcctgcattttgcagaacggtgttctcacg</t>
  </si>
  <si>
    <t>tgcagccagcagcggcaagtgccttctttgtccagcctgcatttttcagaacggtgttctcacg</t>
  </si>
  <si>
    <t>TP408730</t>
  </si>
  <si>
    <t>tgcagccagctgccagcaactgcgggcggcagagcacgcgctcggctgtgcgacgcgcgcagtg</t>
  </si>
  <si>
    <t>tgcagccagctgcctgcaactgcgggcggcagagcacgcgctcggctgtgcgacgcgcgcagtg</t>
  </si>
  <si>
    <t>TP408855</t>
  </si>
  <si>
    <t>tgcagccagcttcaatataggacctcattctgacagtgcagttggatttaagtatctgattcat</t>
  </si>
  <si>
    <t>tgcagccagcttcaatataggacctcattctgacagtgcagttggatttaagtatctgcttcat</t>
  </si>
  <si>
    <t>TP409098</t>
  </si>
  <si>
    <t>tgcagccaggactcttcttaaagcccttgaccttctgtattactcgaacttctgctgcctcatc</t>
  </si>
  <si>
    <t>tgcagccaggactcttcttaaagcccttgaccttctgtattattcgaacttctgctgcctcatc</t>
  </si>
  <si>
    <t>TP409307</t>
  </si>
  <si>
    <t>tgcagccaggcacacttctttagtcccacctcgataacacagctgggagtgagggaggcaatga</t>
  </si>
  <si>
    <t>tgcagccaggcacacttctttagtcccacctcgataacacagttgggagtgagggaggcaatga</t>
  </si>
  <si>
    <t>TP410132</t>
  </si>
  <si>
    <t>tgcagccagggcaccgtacgagcaagatgatgacggcgacaaggttgcccgccgaggcagcgac</t>
  </si>
  <si>
    <t>tgcagccagggcaccgtatgagcaagatgatgacggcgacaaggttgcccgccgaggcagcgac</t>
  </si>
  <si>
    <t>TP412504</t>
  </si>
  <si>
    <t>tgcagccatagcagagcaagcaaccattatctcgacagcttcctacaatgccaagatacccaat</t>
  </si>
  <si>
    <t>tgcagccatagcagagcaagcaaccattatctcgacagcttcctacaatgccaagatatccaat</t>
  </si>
  <si>
    <t>TP413525</t>
  </si>
  <si>
    <t>tgcagccatcataagtccaaactgatcaccattggaactaactcccaaataaattatgcataac</t>
  </si>
  <si>
    <t>tgcagccattataagtccaaactgatcaccattggaactaactcccaaataaattatgcataac</t>
  </si>
  <si>
    <t>TP414770</t>
  </si>
  <si>
    <t>tgcagccatctccatagcagctgttgctgaagcccttggggatggcaccgctgatccagtggag</t>
  </si>
  <si>
    <t>tgcagccatctccatagcagctgttgctgaagcccttggggatggcactgctgatccagtggag</t>
  </si>
  <si>
    <t>TP415515</t>
  </si>
  <si>
    <t>tgcagccatgactgcgggttgaagccatatccgtggatgtgctgctcgtcgcacggcgactctg</t>
  </si>
  <si>
    <t>tgcagccatgactgcgggttgaagccatatccatggatgtgctgctcgtcgcacggcgactctg</t>
  </si>
  <si>
    <t>TP415625</t>
  </si>
  <si>
    <t>tgcagccatgatatacccatgctgcaaacaacactccaagtccaaggcactgctcacacatgct</t>
  </si>
  <si>
    <t>tgcagccatgatatacccatgctgcaaacaacactccaagtccaaggctctgctcacacatgct</t>
  </si>
  <si>
    <t>TP415820</t>
  </si>
  <si>
    <t>tgcagccatgcacacttgctcctcttttttatctgcaagactggctttgccccagtgtgtgcta</t>
  </si>
  <si>
    <t>tgcagccatgcacgcttgctcctcttttttatctgcaagactggctttgccccagtgtgtgcta</t>
  </si>
  <si>
    <t>TP417334</t>
  </si>
  <si>
    <t>tgcagccatggctcacacggcggagagccccctccaggtccaggacctcgaagctgagcaagag</t>
  </si>
  <si>
    <t>tgcagccatggctcacacggcggagagccccctccaggtccaggacctctaagctgagcaagag</t>
  </si>
  <si>
    <t>TP419004</t>
  </si>
  <si>
    <t>tgcagccattgccagaatgcgagggcagagaggaggactccaaggcgcagcagccgcacgagtg</t>
  </si>
  <si>
    <t>tgcagccattgccagaatgcgagggcagcgaggaggactccaaggcgcagcagccgcacgagtg</t>
  </si>
  <si>
    <t>TP419057</t>
  </si>
  <si>
    <t>tgcagccattgcggcgtgcagaagacgccgcagtggcgcgcggggcccgagggcgccaagacgc</t>
  </si>
  <si>
    <t>tgcagccattgcggcgtgcagaagacgccgcagtggcgcgcggggcccgagggcgccaagactc</t>
  </si>
  <si>
    <t>TP419489</t>
  </si>
  <si>
    <t>tgcagccatttcagggtctgcgggccgcggcggtcaggttcgcccgagagcgcttcagaagggg</t>
  </si>
  <si>
    <t>tgcagccatttcagggtctgcgggccgcggcggtcaggttcgcccgagagcgcttcagaagggt</t>
  </si>
  <si>
    <t>TP421104</t>
  </si>
  <si>
    <t>tgcagcccaaggagctgttcaaggtcgtcgaagcgcccgcgcccgcgccgaaaaaaaaaaaaaa</t>
  </si>
  <si>
    <t>tgcagcccaaggagctgttcaaggtcgtcgaggcgcccgcgcccgcgccgaaaaaaaaaaaaaa</t>
  </si>
  <si>
    <t>TP421120</t>
  </si>
  <si>
    <t>tgcagcccaaggagggtcttgccatggtgaacggcaccgcagtgggctccgaaaaaaaaaaaaa</t>
  </si>
  <si>
    <t>tgcagcccaaggagggtcttgccatggtgaacggcaccgccgtgggctccgaaaaaaaaaaaaa</t>
  </si>
  <si>
    <t>TP421416</t>
  </si>
  <si>
    <t>tgcagcccaatccgtgcaagctgctctgccagcaccagtggccactcacctgccgagtgatcca</t>
  </si>
  <si>
    <t>tgcagcccaatccgtgcaagctgctctgcctgcaccagtggccactcacctgccgagtgatcca</t>
  </si>
  <si>
    <t>TP423870</t>
  </si>
  <si>
    <t>tgcagcccagactccatcatctttttcttgaccttgcatgccgaggtcatgtcccctctcttgc</t>
  </si>
  <si>
    <t>tgcagcccagactccatcatctttttcttgaccttgcatgctgaggtcatgtcccctctcttgc</t>
  </si>
  <si>
    <t>TP425362</t>
  </si>
  <si>
    <t>tgcagcccagggagcaagtcgccgatggtgatcggcgcctgcacgcggtgcatgatgtactgca</t>
  </si>
  <si>
    <t>tgcagcccagggagcaattcgccgatggtgatcggcgcctgcacgcggtgcatgatgtactgca</t>
  </si>
  <si>
    <t>TP425747</t>
  </si>
  <si>
    <t>tgcagcccagtgcagttgtctgcaagcttgcgcacacggtccaggcatagatcgacaatctcct</t>
  </si>
  <si>
    <t>tgcagcccagtgcagttgtctgcaagcttgcgcacgcggtccaggcatagatcgacaatctcct</t>
  </si>
  <si>
    <t>TP426514</t>
  </si>
  <si>
    <t>tgcagcccatgaagaccagcgacggccgcggcaccaccgacgcgtactgcgtcgccaagtacgg</t>
  </si>
  <si>
    <t>tgcagcccatgaagacccgcgacggccgcggcaccaccgacgcgtactgcgtcgccaagtacgg</t>
  </si>
  <si>
    <t>TP427465</t>
  </si>
  <si>
    <t>tgcagcccatttaataatgtttttatttaatgggccaccataggatatttttcctaattcatta</t>
  </si>
  <si>
    <t>tgcaggccatttaataatgtttttatttaatgggccaccataggatatttttcctaattcatta</t>
  </si>
  <si>
    <t>TP427682</t>
  </si>
  <si>
    <t>tgcagccccaacctcttttgttggaacacggtgatctcagggctcggaatgaatggccgcggcg</t>
  </si>
  <si>
    <t>tgcagccccaacctcttttgttggaacacggtgatctcagggctcggaatgaatggccgcggtg</t>
  </si>
  <si>
    <t>TP428083</t>
  </si>
  <si>
    <t>tgcagccccacaaggcacatgaatcgaaattaaccccacacatttaaccctcacatcaagggtg</t>
  </si>
  <si>
    <t>tgcagccccacaaggcacatgaatcgaaattaaccccacacatttaaccctcacatgaagggtg</t>
  </si>
  <si>
    <t>TP428272</t>
  </si>
  <si>
    <t>tgcagccccaccagcgtcgccgccgccagctgccatgcgttgtcacccttgtcaagccactccg</t>
  </si>
  <si>
    <t>tgcagccccaccagcgtcgccgccgccagctgccatgcgttgtcgcccttgtcaagccactccg</t>
  </si>
  <si>
    <t>TP428376</t>
  </si>
  <si>
    <t>tgcagccccaccttcatcataacgaaacattcggcatgcatgcatccaatcgaatgcaaacaga</t>
  </si>
  <si>
    <t>tgcagccccgccttcatcataacgaaacattcggcatgcatgcatccaatcgaatgcaaacaga</t>
  </si>
  <si>
    <t>TP428765</t>
  </si>
  <si>
    <t>tgcagccccagcgcgcgggccagctgcgccttgcgctccgaaaaaaaaaaaaaaaaaaaaaaaa</t>
  </si>
  <si>
    <t>tgcagccccagcgcgcgggccagctgctccttgcgctccgaaaaaaaaaaaaaaaaaaaaaaaa</t>
  </si>
  <si>
    <t>TP429015</t>
  </si>
  <si>
    <t>tgcagccccagttttgtggtgctcagattgctagatgtgtaatctagggctagatagcatgtgt</t>
  </si>
  <si>
    <t>tgcagccccagttttgtggtgctcaggttgctagatgtgtaatctagggctagatagcatgtgt</t>
  </si>
  <si>
    <t>TP429185</t>
  </si>
  <si>
    <t>tgcagccccatgagccgccactgcacgctccgccacgcccacgacgcgatgcccatcccgacca</t>
  </si>
  <si>
    <t>tgcagccccatgagccgccactgcacgctccgccgcgcccacgacgcgatgcccatcccgacca</t>
  </si>
  <si>
    <t>TP431947</t>
  </si>
  <si>
    <t>tgcagcccccgagctctgcaaagaatccaaactgaaccgaaaagatggcgtgactggactctca</t>
  </si>
  <si>
    <t>tgcagcccccgagctctgcaaagaatccaaactgaaccgaaaagatggcgtgtctggactctca</t>
  </si>
  <si>
    <t>TP433463</t>
  </si>
  <si>
    <t>tgcagccccgccaggtggccatctggttccagaaccgccgcgccaggtggaagaccaagcagct</t>
  </si>
  <si>
    <t>tgcagccccgccaggtggccatctggttccagaaccgccgcgccaggtggaagacgaagcagct</t>
  </si>
  <si>
    <t>TP434057</t>
  </si>
  <si>
    <t>tgcagccccgtccgaatcccgcgccccctctgcttcctgctcttgcatgcgtgcggggacgtgc</t>
  </si>
  <si>
    <t>tgcagccccgtccgaatcccgcgccccctctgcttcctgctcttgcatgcgtgcggggccgtgc</t>
  </si>
  <si>
    <t>TP435010</t>
  </si>
  <si>
    <t>tgcagcccctcggcaactacggcttcggcaagcgcagcgtctgggagggcggcgtcggcctctt</t>
  </si>
  <si>
    <t>tgcagcccctcggcgactacggcttcggcaagcgcagcgtctgggagggcggcgtcggcctctt</t>
  </si>
  <si>
    <t>TP435578</t>
  </si>
  <si>
    <t>tgcagcccctgctccccctgcggctaggaaggcttcgaagcctttccactcgtcggtcttgagc</t>
  </si>
  <si>
    <t>tgcagcccctgctccccctgcggctaggaagtcttcgaagcctttccactcgtcggtcttgagc</t>
  </si>
  <si>
    <t>TP438702</t>
  </si>
  <si>
    <t>tgcagcccgcggtcgatcggcagcagcgagttcctcaaccccatcgcgcacgaggtcgtgctca</t>
  </si>
  <si>
    <t>tgcagtccgcggtcgatcggcagcagcgagttcctcaaccccatcgcgcacgaggtcgtgctca</t>
  </si>
  <si>
    <t>TP439602</t>
  </si>
  <si>
    <t>tgcagcccgtcgggaaagcttgtgcagatcgagcacgcgctcacggctatcggatccgaaaaaa</t>
  </si>
  <si>
    <t>tgcagcccgtcgggaaagcttgtgcagatcgagcacgcgctcacggctgtcggatccgaaaaaa</t>
  </si>
  <si>
    <t>TP440770</t>
  </si>
  <si>
    <t>tgcagccctacgggagagcgcggcctcgcggacgctggcatccagaagagtaaacgccatcaac</t>
  </si>
  <si>
    <t>tgcagccctacgggagagcgcggcctcgcggacgctggcatccagaagagtaaacgccattaac</t>
  </si>
  <si>
    <t>TP442058</t>
  </si>
  <si>
    <t>tgcagccctcaagtgtgccagagcagcgatgctgcacatttctatgatgtttctatcttcaaaa</t>
  </si>
  <si>
    <t>tgcagccctcaagtgtgccagagcagtgatgctgcacatttctatgatgtttctatcttcaaaa</t>
  </si>
  <si>
    <t>TP443302</t>
  </si>
  <si>
    <t>tgcagccctcttcctgcaccctgctctcagctgcaaaacaagagagataacgacatgcgtgtca</t>
  </si>
  <si>
    <t>tgcagccctcttcctgccccctgctctcagctgcaaaacaagagagataacgacatgcgtgtca</t>
  </si>
  <si>
    <t>TP443775</t>
  </si>
  <si>
    <t>tgcagccctgcacgcctccgccagactgcgacgccgccgcgaatcgccacacgcaggaagctca</t>
  </si>
  <si>
    <t>tgcagccctgcacgcctccgccagactgcgacgccgccgcgaatcgcctcacgcaggaagctca</t>
  </si>
  <si>
    <t>TP446221</t>
  </si>
  <si>
    <t>tgcagccctttcatcatcagcagcagtagcataggcacctagctaggtagcgaccgcgacaatg</t>
  </si>
  <si>
    <t>tgcagccctttgatcatcagcagcagtagcataggcacctagctaggtagcgaccgcgacaatg</t>
  </si>
  <si>
    <t>TP447963</t>
  </si>
  <si>
    <t>tgcagccgaataagtgccattgttcgtccataggagattaggagcctgctactaccactgttgc</t>
  </si>
  <si>
    <t>tgcagccgaataagtgccattgttcgtccatgggagattaggagcctgctactaccactgttgc</t>
  </si>
  <si>
    <t>TP448655</t>
  </si>
  <si>
    <t>tgcagccgacctactgcttccctaccttgcaaacctggtttgctttgcgttccgtcccttgact</t>
  </si>
  <si>
    <t>tgcagccgacctactgcttccctgccttgcaaacctggtttgctttgcgttccgtcccttgact</t>
  </si>
  <si>
    <t>TP448881</t>
  </si>
  <si>
    <t>tgcagccgacgccaccagccgcagtcccagcctcaagatcgacgacctggcccttggcctcttt</t>
  </si>
  <si>
    <t>tgcagccgacgccaccagccgctgtcccagcctcaagatcgacgacctggcccttggcctcttt</t>
  </si>
  <si>
    <t>TP449109</t>
  </si>
  <si>
    <t>tgcagccgacggtgaacgccagcatcgcacacgtggtcaagtacctggacggctccgcgcgcac</t>
  </si>
  <si>
    <t>tgcagccgacggtgaacgccagcatcgcgcacgtggtcaagtacctggacggctccgcgcgcac</t>
  </si>
  <si>
    <t>TP449803</t>
  </si>
  <si>
    <t>tgcagccgagcctagtttatcaattaaggaaataagcaattaggagatttggtttgtgagattt</t>
  </si>
  <si>
    <t>tgcagccgagcctagtttatcgattaaggaaataagcaattaggagatttggtttgtgagattt</t>
  </si>
  <si>
    <t>TP450313</t>
  </si>
  <si>
    <t>tgcagccgaggatgatgatgcaacaaccctcgccctatcttgacctccatatgcatgtagacgc</t>
  </si>
  <si>
    <t>tgcagccgaggatgatgatgcagcaaccctcgccctatcttgacctccatatgcatgtagacgc</t>
  </si>
  <si>
    <t>TP451738</t>
  </si>
  <si>
    <t>tgcagccgcaaataatttaaatctcttacgacccgtgtaagaagttttagatacactgcgccca</t>
  </si>
  <si>
    <t>tgcagccgcgaataatttaaatctcttacgacccgtgtaagaagttttagatacactgcgccca</t>
  </si>
  <si>
    <t>TP452299</t>
  </si>
  <si>
    <t>tgcagccgcaccagacccttgagcgcccgcagcgcccgccgagcctgcgttttccgaaaaaaaa</t>
  </si>
  <si>
    <t>tgcagccgcaccaggcccttgagcgcccgcagcgcccgccgagcctgcgttttccgaaaaaaaa</t>
  </si>
  <si>
    <t>TP453060</t>
  </si>
  <si>
    <t>tgcagccgcagcaccgccgcgccattattggtcgcccgccgcggagctcttcccgccaccacca</t>
  </si>
  <si>
    <t>tgcagccgcagcagcgccgcgccattattggtcgcccgccgcggagctcttcccgccaccacca</t>
  </si>
  <si>
    <t>TP453297</t>
  </si>
  <si>
    <t>tgcagccgcagccatcagccatgcaacatgtctgaatcttgtttcattcccatttgaactcgct</t>
  </si>
  <si>
    <t>tgcagccgcagccatcagccatgcaacatgtctgaatcttgtttcattcccatttgaactcggt</t>
  </si>
  <si>
    <t>TP453964</t>
  </si>
  <si>
    <t>tgcagccgcagggcggcccaccttcctcggctccctcggctgcgcgcgaggatttggtcgccca</t>
  </si>
  <si>
    <t>tgcagccgcagggcggcctaccttcctcggctccctcggctgcgcgcgaggatttggtcgccca</t>
  </si>
  <si>
    <t>TP456311</t>
  </si>
  <si>
    <t>tgcagccgccgacacccatcgtgctccgctggtcgcacgccgacctcgcggtgacgacgaggga</t>
  </si>
  <si>
    <t>tgcagccgccgacacccatcgtgttccgctggtcgcacgccgacctcgcggtgacgacgaggga</t>
  </si>
  <si>
    <t>TP456775</t>
  </si>
  <si>
    <t>tgcagccgccgccgatcctgaatttgtttggtttgagaaacgtctctgtttcttagatagttcc</t>
  </si>
  <si>
    <t>tgcagccgccgccgatcctgcatttgtttggtttgagaaacgtctctgtttcttagatagttcc</t>
  </si>
  <si>
    <t>TP457061</t>
  </si>
  <si>
    <t>tgcagccgccgccgtggtgaccgccgcccccacccccgccgtgccaatcgttcacgccgaaaaa</t>
  </si>
  <si>
    <t>tgcagccgccgccgtggtgaccgccgcccccacccccgccgtgccagtcgttcacgccgaaaaa</t>
  </si>
  <si>
    <t>TP457354</t>
  </si>
  <si>
    <t>tgcagccgccgctgaggcttttcgtggtggcgaggatgttccagaggcgctcacagagtttcct</t>
  </si>
  <si>
    <t>tgcagccgccgctgaggcttttcgtggtggcgaggatgttccagaggcgctcacggagtttcct</t>
  </si>
  <si>
    <t>TP457937</t>
  </si>
  <si>
    <t>tgcagccgcctccgcagcagccttggcccgctcttcctcggcgcaccgattcaccctctccgcc</t>
  </si>
  <si>
    <t>tgcagccgcctccgcagcagccttggcccgctcttcctcggcgcgccgattcaccctctccgcc</t>
  </si>
  <si>
    <t>TP458589</t>
  </si>
  <si>
    <t>tgcagccgcgacggcggcgaggagcacgacttgttccgcgcggtgcagctcagcgacctggacg</t>
  </si>
  <si>
    <t>tgcagccgcgacggcggcgaggagcacgacttgttccgcgcggtgcagctcagcgacctggagg</t>
  </si>
  <si>
    <t>TP460337</t>
  </si>
  <si>
    <t>tgcagccgcggcggcaggtggagcggcagcaagttgcccttgtagaacagctcgtccgccgaaa</t>
  </si>
  <si>
    <t>tgcagccgcggcggcaggtggagcggcagcaggttgcccttgtagaacagctcgtccgccgaaa</t>
  </si>
  <si>
    <t>TP461077</t>
  </si>
  <si>
    <t>tgcagccgcgtcttcacggtgtccagcggcatggtcaccagcgccgaggcggccccgaaaaaaa</t>
  </si>
  <si>
    <t>tgcagccgcgtcttcacggtgtccagcggcatggtcaccagcgccgcggcggccccgaaaaaaa</t>
  </si>
  <si>
    <t>TP461238</t>
  </si>
  <si>
    <t>tgcagccgcgtgttgatctcccgctccagcagctcgccgaagctgctggggctggaccgcgcga</t>
  </si>
  <si>
    <t>tgcagccgcgtgttgatctcccgctccagcagctcgccgaagctgcttgggctggaccgcgcga</t>
  </si>
  <si>
    <t>TP463204</t>
  </si>
  <si>
    <t>tgcagccgctcgctggcgttcgtcctgtccaatcgggatcgctggcgtgaaaggatagctacct</t>
  </si>
  <si>
    <t>tgcagccgctcgctggcgttcgtcctgtccaatggggatcgctggcgtgaaaggatagctacct</t>
  </si>
  <si>
    <t>TP463309</t>
  </si>
  <si>
    <t>tgcagccgctcgtcccacggcaacttcttcgcctccttgaggagcttctcgtcctccgtcgaca</t>
  </si>
  <si>
    <t>tgcagccgctcgtcccacggcaatttcttcgcctccttgaggagcttctcgtcctccgtcgaca</t>
  </si>
  <si>
    <t>TP463699</t>
  </si>
  <si>
    <t>tgcagccgctgaccaccagcctgtggctcgccagcctcgccttcttctgcttcaccgaaaaaaa</t>
  </si>
  <si>
    <t>tgcagccgctgaccaccagcctgtggcttgccagcctcgccttcttctgcttcaccgaaaaaaa</t>
  </si>
  <si>
    <t>TP465125</t>
  </si>
  <si>
    <t>tgcagccgcttctcctcgctgttgatgtccttctccttccagtgccgcaccttgaaccgcatgt</t>
  </si>
  <si>
    <t>tgcagccgcttctcctcgctgttgatgtccttctccttccagtgccgcaccttgaacctcatgt</t>
  </si>
  <si>
    <t>TP468777</t>
  </si>
  <si>
    <t>tgcagccgtgctgtcgaatctatggcatggtcagatcaggcgatcagccatcagttgcttgtta</t>
  </si>
  <si>
    <t>tgcagccgtgctgtcgaatctatggcatggtcagatcaggcgatcagccatccgttgcttgtta</t>
  </si>
  <si>
    <t>TP469279</t>
  </si>
  <si>
    <t>tgcagccgtggtaagcatcacagacaaattgaacaagcgcctcaaatggttgcgagccatcgac</t>
  </si>
  <si>
    <t>tgcagctgtggtaagcatcacagacaaattgaacaagcgcctcaaatggttgcgagccatcgac</t>
  </si>
  <si>
    <t>TP471165</t>
  </si>
  <si>
    <t>tgcagcctaattaaccccgctctgattcctacaggtacattccttcgtcttcgaccaggaagaa</t>
  </si>
  <si>
    <t>tgcagcctagttaaccccgctctgattcctacaggtacattccttcgtcttcgaccaggaagaa</t>
  </si>
  <si>
    <t>TP471376</t>
  </si>
  <si>
    <t>tgcagcctacagaccacttcgcaccaccgtccgcgcctctgcggacgatgcgaacacacttgtg</t>
  </si>
  <si>
    <t>tgcagcctacagaccacttcgcaccaccgtccgcgcctctgcggacgatgcgaacacgcttgtg</t>
  </si>
  <si>
    <t>TP472725</t>
  </si>
  <si>
    <t>tgcagcctactgtgagcccaaagtgtttgcagaattgctgaaactggattctgctaacgtgaat</t>
  </si>
  <si>
    <t>tgcagcctactgtgagcccaaagtgtttgcggaattgctgaaactggattctgctaacgtgaat</t>
  </si>
  <si>
    <t>TP473051</t>
  </si>
  <si>
    <t>tgcagcctagagatgtgtgctatgttgcagatgaagggttaacagttttgaaatatagtggtca</t>
  </si>
  <si>
    <t>tgcagcctagagatgtgtgctatgttggagatgaagggttaacagttttgaaatatagtggtca</t>
  </si>
  <si>
    <t>TP474005</t>
  </si>
  <si>
    <t>tgcagcctagtgctcagcgcatcacggattgccccgtaggccatgagcacggtacctccagatg</t>
  </si>
  <si>
    <t>tgcagcctagtgctcagcgcatcacggattgccccgtaggccatgggcacggtacctccagatg</t>
  </si>
  <si>
    <t>TP474022</t>
  </si>
  <si>
    <t>tgcagcctagtggttgtagtgaattagtagcacccagcaggcctgggttcgactccccacgggc</t>
  </si>
  <si>
    <t>tgcagcctagtggttgtagtgaattagtagcacccagcaggcctgggttcgactccccatgggc</t>
  </si>
  <si>
    <t>TP475116</t>
  </si>
  <si>
    <t>tgcagcctcaacgggcactgcgggatgggaatgaagatgaccgtcaacgctagttgagcactga</t>
  </si>
  <si>
    <t>tgcagcctcaacgggcactgcgggatggggatgaagatgaccgtcaacgctagttgagcactga</t>
  </si>
  <si>
    <t>TP476015</t>
  </si>
  <si>
    <t>tgcagcctcagcgccgccgcctcgtgcttggggctgtccgcggccaccgaaaaaaaaaaaaaaa</t>
  </si>
  <si>
    <t>tgcagcctcagcgccgccgcctcgtgcttggggctgtccgcggccgccgaaaaaaaaaaaaaaa</t>
  </si>
  <si>
    <t>TP476134</t>
  </si>
  <si>
    <t>tgcagcctcaggctttgagctaacttgcagaattcttcggtttccttaaatttggccatcttaa</t>
  </si>
  <si>
    <t>tgcaggctcaggctttgagctaacttgcagaattcttcggtttccttaaatttggccatcttaa</t>
  </si>
  <si>
    <t>TP476200</t>
  </si>
  <si>
    <t>tgcagcctcagtgccatggatcatcctgctcggtggtctcacaagcctggtgctcctgtggcag</t>
  </si>
  <si>
    <t>tgcagcctcagtgccatggatcatcctgctcgttggtctcacaagcctggtgctcctgtggcag</t>
  </si>
  <si>
    <t>TP476319</t>
  </si>
  <si>
    <t>tgcagcctcatccgcatatagagatactctcaggtgtgcttgtcgcttttgaagcggcgctagc</t>
  </si>
  <si>
    <t>tgcagcgtcatccgcatatagagatactctcaggtgtgcttgtcgcttttgaagcggcgctagc</t>
  </si>
  <si>
    <t>TP477032</t>
  </si>
  <si>
    <t>tgcagcctccaatgataggcagcacggttattgccgccccagtaggcctagacgggtcatcatc</t>
  </si>
  <si>
    <t>tgcagcctccaatgataggcagcacggttattgccgccccagtaggcctagacgggtcatcctc</t>
  </si>
  <si>
    <t>TP479380</t>
  </si>
  <si>
    <t>tgcagcctcgaccgcaaggactccatcctcgccgccgttcacctcctccgccgctctatggcct</t>
  </si>
  <si>
    <t>tgcagcctcgaccgcaaggactctatcctcgccgccgttcacctcctccgccgctctatggcct</t>
  </si>
  <si>
    <t>TP479577</t>
  </si>
  <si>
    <t>tgcagcctcgagcccgagcctgtcgatatggcggcggaagaaggagatgggcaaggagggcctc</t>
  </si>
  <si>
    <t>tgcagcgtcgagcccgagcctgtcgatatggcggcggaagaaggagatgggcaaggagggcctc</t>
  </si>
  <si>
    <t>TP479654</t>
  </si>
  <si>
    <t>tgcagcctcgagcccgagcctgtcgatatggcggcggaagaaggggatgggcaaggagggcctc</t>
  </si>
  <si>
    <t>tgcagcgtcgagcccgagcctgtcgatatggcggcggaagaaggggatgggcaaggagggcctc</t>
  </si>
  <si>
    <t>TP479755</t>
  </si>
  <si>
    <t>tgcagcctcgagcccgagcctgtcgatatggcggcgggagaaggagatgggcaaggagggcctc</t>
  </si>
  <si>
    <t>tgcagcgtcgagcccgagcctgtcgatatggcggcgggagaaggagatgggcaaggagggcctc</t>
  </si>
  <si>
    <t>TP480058</t>
  </si>
  <si>
    <t>tgcagcctcgcatccacaagacaaggatgccacatttggcaaagaaacggcagtacatgtttca</t>
  </si>
  <si>
    <t>tgcagcttcgcatccacaagacaaggatgccacatttggcaaagaaacggcagtacatgtttca</t>
  </si>
  <si>
    <t>TP482956</t>
  </si>
  <si>
    <t>tgcagcctcttcaaccccacgccgtcgctgtcggccatcatcgtgaacaagtacaagctccgcg</t>
  </si>
  <si>
    <t>tgcagcctcttcaaccccacgccgtcgctgtcggccatgatcgtgaacaagtacaagctccgcg</t>
  </si>
  <si>
    <t>TP484013</t>
  </si>
  <si>
    <t>tgcagcctgacggccgcggcctggtgcttggggctgtccattccgaccatagggtaatcataat</t>
  </si>
  <si>
    <t>tgcagcctgacggccgcggcctggtgcttggggctgtccattccgaccatggggtaatcataat</t>
  </si>
  <si>
    <t>TP485057</t>
  </si>
  <si>
    <t>tgcagcctgatagaatcatagctctacaaaaacatgatgttcccatcatcattccacttctaag</t>
  </si>
  <si>
    <t>tgcagcctgatagaatcatagctctacaaaaacatgatgtttccatcatcattccacttctaag</t>
  </si>
  <si>
    <t>TP486471</t>
  </si>
  <si>
    <t>tgcagcctgcacgaaggctaggtccctgctacaacctgagctccaaatcgagctcctcggagct</t>
  </si>
  <si>
    <t>tgcagcctgcacgaaggctaggtccctgctacaacctgagctccaaatcgagctcctcggcgct</t>
  </si>
  <si>
    <t>TP487046</t>
  </si>
  <si>
    <t>tgcagcctgcccaccgttctgatattcccaaagagtgtttattcttgttcagggtattgctgga</t>
  </si>
  <si>
    <t>tgcagcctgtccaccgttctgatattcccaaagagtgtttattcttgttcagggtattgctgga</t>
  </si>
  <si>
    <t>TP487207</t>
  </si>
  <si>
    <t>tgcagcctgccgctgcgagatcagatgcctcacgtagccatagaaagtgcaaccaaccagggtg</t>
  </si>
  <si>
    <t>tgcagcctgccgttgcgagatcagatgcctcacgtagccatagaaagtgcaaccaaccagggtg</t>
  </si>
  <si>
    <t>TP488524</t>
  </si>
  <si>
    <t>tgcagcctgctattgccacaacattagcaaaatgttatttttctattctccagatcccagactt</t>
  </si>
  <si>
    <t>tgcagcctgctattgccacaacattagcaaagtgttatttttctattctccagatcccagactt</t>
  </si>
  <si>
    <t>TP489199</t>
  </si>
  <si>
    <t>tgcagcctgctggggacggaggagtatgagcagcgtcttttcctctgcctcctgcacatcccac</t>
  </si>
  <si>
    <t>tgcagcctgctggggacggaggagtatgagcagtgtcttttcctctgcctcctgcacatcccac</t>
  </si>
  <si>
    <t>TP489700</t>
  </si>
  <si>
    <t>tgcagcctggagagggaggaaagcagaagaaatcccttgtcaactccatcgccatcgccagatg</t>
  </si>
  <si>
    <t>tgcagcctggagagggaggaaagcagaagaaatcccttgtcaactccatctccatcgccagatg</t>
  </si>
  <si>
    <t>TP492117</t>
  </si>
  <si>
    <t>tgcagcctgtgattgatggaagctgacggcgactaacattttgtcggattgcttttgagaacag</t>
  </si>
  <si>
    <t>tgcagcctgtgattgttggaagctgacggcgactaacattttgtcggattgcttttgagaacag</t>
  </si>
  <si>
    <t>TP493636</t>
  </si>
  <si>
    <t>tgcagcctgtttggaagccgaattggctacgaactgatctggtagattacagtagcagtaccag</t>
  </si>
  <si>
    <t>tgcagcctgtttggaagccgatttggctacgaactgatctggtagattacagtagcagtaccag</t>
  </si>
  <si>
    <t>TP496197</t>
  </si>
  <si>
    <t>tgcagccttcttttgaccgtgtgtgcattgtcaccacgatccaattgaatagccaggacacaac</t>
  </si>
  <si>
    <t>tgcagcctttttttgaccgtgtgtgcattgtcaccacgatccaattgaatagccaggacacaac</t>
  </si>
  <si>
    <t>TP496218</t>
  </si>
  <si>
    <t>tgcagccttgaaaagacggtagcttgatgctagggatgcatctgggctatgcagcagaaccaga</t>
  </si>
  <si>
    <t>tgcagccttgaaaagacggtagcttgatgctatggatgcatctgggctatgcagcagaaccaga</t>
  </si>
  <si>
    <t>TP496982</t>
  </si>
  <si>
    <t>tgcagccttgccttgtctttcggcaacactagctgtttttgttttctttttcatcaatgttcgc</t>
  </si>
  <si>
    <t>tgcagccttgccttgtctttctgcaacactagctgtttttgttttctttttcatcaatgttcgc</t>
  </si>
  <si>
    <t>TP497695</t>
  </si>
  <si>
    <t>tgcagccttgtactttgcccgttccttcggctgttcactcaatagtttacctttaccctcccag</t>
  </si>
  <si>
    <t>tgcagctttgtactttgcccgttccttcggctgttcactcaatagtttacctttaccctcccag</t>
  </si>
  <si>
    <t>TP497718</t>
  </si>
  <si>
    <t>tgcagccttgtatggactatacaggctccacatagttctctcaatgtgtccttgctgccttgcc</t>
  </si>
  <si>
    <t>tgcagccttgtatggactatacaggctccacatagttctttcaatgtgtccttgctgccttgcc</t>
  </si>
  <si>
    <t>TP497893</t>
  </si>
  <si>
    <t>tgcagccttgtgggactcgctgcctttgccaccaagagcgccagtctcaatgtacttctttgca</t>
  </si>
  <si>
    <t>tgcagccttgtgggcctcgctgcctttgccaccaagagcgccagtctcaatgtacttctttgca</t>
  </si>
  <si>
    <t>TP502512</t>
  </si>
  <si>
    <t>tgcagcgaacatctccagcatcggactcgacactactcgagtgcccgtgcgaggtggaaaacta</t>
  </si>
  <si>
    <t>tgcagcgaacatctccagcatcggactcgacactactcgagtgcccgtgcgaggtggaaaactt</t>
  </si>
  <si>
    <t>TP502934</t>
  </si>
  <si>
    <t>tgcagcgaacgcacatagccgatgtagactgagtacgagcacagtggatgcaccattgaatggc</t>
  </si>
  <si>
    <t>tgcagcgaacgcacatcgccgatgtagactgagtacgagcacagtggatgcaccattgaatggc</t>
  </si>
  <si>
    <t>TP503161</t>
  </si>
  <si>
    <t>tgcagcgaactcgatcgatcgctcgtgcatgacatgaacgctgaacggggtcgttgccttttgc</t>
  </si>
  <si>
    <t>tgcagcgaactcgatcgatcgctcgtgcatgacatgaacgctgaacggggtcgttgcgttttgc</t>
  </si>
  <si>
    <t>TP504389</t>
  </si>
  <si>
    <t>tgcagcgaatagtgatgacctatggggtgccattgcagcacctccaccagcaaccaaagccaga</t>
  </si>
  <si>
    <t>tgcagcgaatagtgatgacctatggggtgccattgcagcacctccgccagcaaccaaagccaga</t>
  </si>
  <si>
    <t>TP504696</t>
  </si>
  <si>
    <t>tgcagcgaatggcagcttgttgccattatagtaatacaagtctttgaagttcacaaatataccc</t>
  </si>
  <si>
    <t>tgcagcgaatggcagcttgttgccattgtagtaatacaagtctttgaagttcacaaatataccc</t>
  </si>
  <si>
    <t>TP504856</t>
  </si>
  <si>
    <t>tgcagcgaattttaatttccattagtagtgtgctcaccacgagccacaattctaagatcgacca</t>
  </si>
  <si>
    <t>tgcagcgatttttaatttccattagtagtgtgctcaccacgagccacaattctaagatcgacca</t>
  </si>
  <si>
    <t>TP505784</t>
  </si>
  <si>
    <t>tgcagcgacacttcaagaggaggcgtcgtgacaccaccatcccacctttgattccttgtatttg</t>
  </si>
  <si>
    <t>tgcagcgccacttcaagaggaggcgtcgtgacaccaccatcccacctttgattccttgtatttg</t>
  </si>
  <si>
    <t>TP508023</t>
  </si>
  <si>
    <t>tgcagcgacctgtacccgagggcggccgcgtacaggcgctgcaactggtgcctgcgggcgccga</t>
  </si>
  <si>
    <t>tgcagcgacctgtacccgagggcggccgcgtacaggcgctgcaactggtgcctgcgggcgccgc</t>
  </si>
  <si>
    <t>TP508272</t>
  </si>
  <si>
    <t>tgcagcgacgacagctccttctcggtgcccaaggagttctcctgcccaatttctttggatttga</t>
  </si>
  <si>
    <t>tgcagcgacgacagctccttctcggtgcccaaggagttctcctgcccgatttctttggatttga</t>
  </si>
  <si>
    <t>TP508287</t>
  </si>
  <si>
    <t>tgcagcgacgacagggcgtactccgacggaacggggaaccccgacaccgaaaaaaaaaaaaaaa</t>
  </si>
  <si>
    <t>tgcagcgacgacagggcgtactccgacgggacggggaaccccgacaccgaaaaaaaaaaaaaaa</t>
  </si>
  <si>
    <t>TP508590</t>
  </si>
  <si>
    <t>tgcagcgacgagagccttttatttcaggctctaggactaaatgatgagttacagcgtgttgttc</t>
  </si>
  <si>
    <t>tgcagtgacgagagccttttatttcaggctctaggactaaatgatgagttacagcgtgttgttc</t>
  </si>
  <si>
    <t>TP508908</t>
  </si>
  <si>
    <t>tgcagcgacgaggaggaggctgcgatgatcctcttggagctggcctcctccagccgcacatcgt</t>
  </si>
  <si>
    <t>tgcagcgaggaggaggaggctgcgatgatcctcttggagctggcctcctccagccgcacatcgt</t>
  </si>
  <si>
    <t>TP509176</t>
  </si>
  <si>
    <t>tgcagcgacgcacgctacctcgccgcccgcccgcctcccttgcgaagtttccaaccgacacatc</t>
  </si>
  <si>
    <t>tgcagcgacgcacgctacctcgccgcccgcccgtctcccttgcgaagtttccaaccgacacatc</t>
  </si>
  <si>
    <t>TP510012</t>
  </si>
  <si>
    <t>tgcagcgacgctggctgctgagcatgagcacgaccgcagcgatggtgatgaaggcgaggggcca</t>
  </si>
  <si>
    <t>tgcagcgacgctggctgctgagcatgagcgcgaccgcagcgatggtgatgaaggcgaggggcca</t>
  </si>
  <si>
    <t>TP511654</t>
  </si>
  <si>
    <t>tgcagcgactccagtagctagtcccagcaactattctgaggtaaacacctcagtacggatcaaa</t>
  </si>
  <si>
    <t>tgcagcgactccagtagctagtcccagcaactattctgaggtaaacacctcagtacggatcaac</t>
  </si>
  <si>
    <t>TP512383</t>
  </si>
  <si>
    <t>tgcagcgacttctcgaacacctgggacacctgcgacgacgggtccgactccgacgagtgctgct</t>
  </si>
  <si>
    <t>tgcagcgacttctcgaacacctgggacacctgcgacgtcgggtccgactccgacgagtgctgct</t>
  </si>
  <si>
    <t>TP513045</t>
  </si>
  <si>
    <t>tgcagcgagacttttctcagtagatcgacgaagagaagcatatgcaacaatactgcattcagcg</t>
  </si>
  <si>
    <t>tgcagcgagacttttcttagtagatcgacgaagagaagcatatgcaacaatactgcattcagcg</t>
  </si>
  <si>
    <t>TP513256</t>
  </si>
  <si>
    <t>tgcagcgagagcatttcctctttcagcttgaacagggctcaacgtgatcccattgcactgcgct</t>
  </si>
  <si>
    <t>tgcagcgagagcatttcctctttcagcttgaacagggctcaacgtgatccccttgcactgcgct</t>
  </si>
  <si>
    <t>TP513287</t>
  </si>
  <si>
    <t>tgcagcgagagcggccgcgcgctggtgtcccaccactcggtcctggtgttcgaggccttctcgg</t>
  </si>
  <si>
    <t>tgcagcgagagcggccgcgcgctggtgtcgcaccactcggtcctggtgttcgaggccttctcgg</t>
  </si>
  <si>
    <t>TP513694</t>
  </si>
  <si>
    <t>tgcagcgagaggggcccgatgaagtaggcgcgcttgaggaatccgctgcgcacgcacatgccgc</t>
  </si>
  <si>
    <t>tgcagcgagaggggcccgatgaagtaggcgcgcttgaggaatccgctgcgcacgcacatgtcgc</t>
  </si>
  <si>
    <t>TP513875</t>
  </si>
  <si>
    <t>tgcagcgagatgagctccatccagtcgaaggggttggtcacgttgtacatcttcttgcacccga</t>
  </si>
  <si>
    <t>tgcagcgagatgagctccatccagtcgaagggattggtcacgttgtacatcttcttgcacccga</t>
  </si>
  <si>
    <t>TP514085</t>
  </si>
  <si>
    <t>tgcagcgagatgtcggagtcctgcctgggaaaggcagagaggaggaagccgcggaggccgatcg</t>
  </si>
  <si>
    <t>tgcagcgagatgtcggagtcctgcctgggaaaggcggagaggaggaagccgcggaggccgatcg</t>
  </si>
  <si>
    <t>TP514493</t>
  </si>
  <si>
    <t>tgcagcgagcaggcggccaaggacgccatcctttacagctacaggcacggcttctccgaaaaaa</t>
  </si>
  <si>
    <t>tgcagcgagcaggcggccaaggtcgccatcctttacagctacaggcacggcttctccgaaaaaa</t>
  </si>
  <si>
    <t>TP515094</t>
  </si>
  <si>
    <t>tgcagcgagccgtgctctacctcggcatggggctgctcgtggtgtccgccgaaaaaaaaaaaaa</t>
  </si>
  <si>
    <t>tgcagcgagccgtgctctaccttggcatggggctgctcgtggtgtccgccgaaaaaaaaaaaaa</t>
  </si>
  <si>
    <t>TP516555</t>
  </si>
  <si>
    <t>tgcagcgaggactgccgctacgagcagatgcaccacgacgcggcctacgcgcggcaggccagca</t>
  </si>
  <si>
    <t>tgcagcgaggactgccgctacgagcagatgcaccatgacgcggcctacgcgcggcaggccagca</t>
  </si>
  <si>
    <t>TP516713</t>
  </si>
  <si>
    <t>tgcagcgaggagccagtgcaccttgagcgcgatgcggagcgacttggcacaggtgtcgatgacg</t>
  </si>
  <si>
    <t>tgcagcgaggagccagtgcaccttgagcgcgatgcggagcgacttggcgcaggtgtcgatgacg</t>
  </si>
  <si>
    <t>TP521232</t>
  </si>
  <si>
    <t>tgcagcgaggtcatgatgcacatcagggcggtgctcgagtagtggaacgggtactcgttgctca</t>
  </si>
  <si>
    <t>tgcagcgaggtcatgatgcacatgagggcggtgctcgagtagtggaacgggtactcgttgctca</t>
  </si>
  <si>
    <t>TP521564</t>
  </si>
  <si>
    <t>tgcagcgagtagatctcggcgttggtcaggttgctgggccgaggcgtggtgctggagaatccca</t>
  </si>
  <si>
    <t>tgcagcgagtagatctcggcgttggtcaggttgctgggccgcggcgtggtgctggagaatccca</t>
  </si>
  <si>
    <t>TP523918</t>
  </si>
  <si>
    <t>tgcagcgatcttcgccgccacgtcctcctcccgcccgctcaacgacgtctcctactgcgtccac</t>
  </si>
  <si>
    <t>tgcagcgatcttcgccgccacgtcctcctcccgcccgctcaccgacgtctcctactgcgtccac</t>
  </si>
  <si>
    <t>TP524065</t>
  </si>
  <si>
    <t>tgcagcgatgacctgattcaaccaagttcagatcgcaagtacagcacgtgcagttgagttgata</t>
  </si>
  <si>
    <t>tgcagcgatgacctgattcaaccaagttcagatcgcaagtacagcacgtgcagttgagttgatc</t>
  </si>
  <si>
    <t>TP524521</t>
  </si>
  <si>
    <t>tgcagcgatgatcaggaggaaggtggctgctgacgccattgttccaacttgaatgggggcaaag</t>
  </si>
  <si>
    <t>tgcagcgatgatcaggaggaaggtggctgctgatgccattgttccaacttgaatgggggcaaag</t>
  </si>
  <si>
    <t>TP527914</t>
  </si>
  <si>
    <t>tgcagcgcaagattgtcgcggtcttttgggacaattggagaaagttttgtacgacgggtaagcg</t>
  </si>
  <si>
    <t>tgcagcgcaagtttgtcgcggtcttttgggacaattggagaaagttttgtacgacgggtaagcg</t>
  </si>
  <si>
    <t>TP528118</t>
  </si>
  <si>
    <t>tgcagcgcaaggtcgaggagctccgcgccaggcaccccgccgtgcgcatcgtctacgccgacta</t>
  </si>
  <si>
    <t>tgcagcgcaaggtcgaggagctccgcgccaggcaccccgccgtgcgcatcgtctacgctgacta</t>
  </si>
  <si>
    <t>TP528202</t>
  </si>
  <si>
    <t>tgcagcgcaagtttctgggccttttcatccttggagagacctttgccaacctaaatgcgacagc</t>
  </si>
  <si>
    <t>tgcagggcaagtttctgggccttttcatccttggagagacctttgccaacctaaatgcgacagc</t>
  </si>
  <si>
    <t>TP529250</t>
  </si>
  <si>
    <t>tgcagcgcacgctaagcaaaggcaccacgtttccgcccgtgacggcaccgttttccccgcgtgg</t>
  </si>
  <si>
    <t>tgcagcgcacgctaagcaaaggcaccatgtttccgcccgtgacggcaccgttttccccgcgtgg</t>
  </si>
  <si>
    <t>TP529590</t>
  </si>
  <si>
    <t>tgcagcgcactatttgctagagaaatataaatacatcaaaagcaccccagtccccaaaccgata</t>
  </si>
  <si>
    <t>tgcagcgcactatttgctagagaaatataaatacatcaaaagcaccccagtccccaaactgata</t>
  </si>
  <si>
    <t>TP530004</t>
  </si>
  <si>
    <t>tgcagcgcagagccgccaccgctgcctctctccacgggacacgccgccaccgaaaaaaaaaaaa</t>
  </si>
  <si>
    <t>tgcagcgcagagccgccaccgctgcctctctccacgggacacgccgccgccgaaaaaaaaaaaa</t>
  </si>
  <si>
    <t>TP530081</t>
  </si>
  <si>
    <t>tgcagcgcagagggtcgggctctccgacactgtagggcgcagttccgtgctccgaaaaaaaaaa</t>
  </si>
  <si>
    <t>tgcagcgcagagggtcgggctctccgacgctgtagggcgcagttccgtgctccgaaaaaaaaaa</t>
  </si>
  <si>
    <t>TP530918</t>
  </si>
  <si>
    <t>tgcagcgcaggatgagaggacaccaaccaaggttatcttgtctggacgcagcccagcttccctc</t>
  </si>
  <si>
    <t>tgcagcgcaggatgagaggacaccgaccaaggttatcttgtctggacgcagcccagcttccctc</t>
  </si>
  <si>
    <t>TP532101</t>
  </si>
  <si>
    <t>tgcagcgcatcaccaaaagtgagacacacatccatgcactaaaagtaatggaggagtaactagc</t>
  </si>
  <si>
    <t>tgcagcgcatcaccaaaagtgagacacacatccatgcactaaaagtgatggaggagtaactagc</t>
  </si>
  <si>
    <t>TP533213</t>
  </si>
  <si>
    <t>tgcagcgccaaacattggtaggtgaaaggagctttagagctacggacagtagtttagatgtcga</t>
  </si>
  <si>
    <t>tgcagcgccaaatattggtaggtgaaaggagctttagagctacggacagtagtttagatgtcga</t>
  </si>
  <si>
    <t>TP533933</t>
  </si>
  <si>
    <t>tgcagcgccaccagctgctgctccagctgcttcacatagtcgatcgcgccacccaccactgtcg</t>
  </si>
  <si>
    <t>tgcagcgccaccagctgctgctccagctgcttcacgtagtcgatcgcgccacccaccactgtcg</t>
  </si>
  <si>
    <t>TP534468</t>
  </si>
  <si>
    <t>tgcagcgccactgcttgccgtcggagcgcttgcagcagaggtcctccgaaaaaaaaaaaaaaaa</t>
  </si>
  <si>
    <t>tgcagcgccactgcttgccgtcggagcgcttgcagcggaggtcctccgaaaaaaaaaaaaaaaa</t>
  </si>
  <si>
    <t>TP537340</t>
  </si>
  <si>
    <t>tgcagcgcccgcgccttggtctcgatgatggcctgcccgcagaactggttgcccgtgcacgcca</t>
  </si>
  <si>
    <t>tgcagcgccctcgccttggtctcgatgatggcctgcccgcagaactggttgcccgtgcacgcca</t>
  </si>
  <si>
    <t>TP538681</t>
  </si>
  <si>
    <t>tgcagcgccgcacggcccttgaggccaggacgccaggtccacaccgaaaaaaaaaaaaaaaaaa</t>
  </si>
  <si>
    <t>tgcagcgccgcacggcccttgaggccaggacgccaggtccacgccgaaaaaaaaaaaaaaaaaa</t>
  </si>
  <si>
    <t>TP540722</t>
  </si>
  <si>
    <t>tgcagcgccgtgggcgtgcccagcctgctagcgccgtcgtcccgaaaaaaaaaaaaaaaaaaaa</t>
  </si>
  <si>
    <t>tgcagcgccgtgggcgtgcccagcctgctggcgccgtcgtcccgaaaaaaaaaaaaaaaaaaaa</t>
  </si>
  <si>
    <t>TP540867</t>
  </si>
  <si>
    <t>tgcagcgccgttttaccagccagagacatggtgtagcggaggccctcgccttcacccgtgcgaa</t>
  </si>
  <si>
    <t>tgcagcgccgttttaccagccagagacatggtgtagtggaggccctcgccttcacccgtgcgaa</t>
  </si>
  <si>
    <t>TP541135</t>
  </si>
  <si>
    <t>tgcagcgcctatcgtacctcaacgtcggcatctaccccttcacctccctcttcctcatcatgta</t>
  </si>
  <si>
    <t>tgcagcgcctatcgtacctcaacgtcggcatctacccgttcacctccctcttcctcatcatgta</t>
  </si>
  <si>
    <t>TP541288</t>
  </si>
  <si>
    <t>tgcagcgcctcatcgagtcacatctcaccgtgcccgtcccgctccagcgcctctccctcgaccc</t>
  </si>
  <si>
    <t>tgcagcgcctcatcgagtcgcatctcaccgtgcccgtcccgctccagcgcctctccctcgaccc</t>
  </si>
  <si>
    <t>TP542268</t>
  </si>
  <si>
    <t>tgcagcgcctgccatagcatggtccagacaacggccagcaggctcagcacgatgccgaaaaaaa</t>
  </si>
  <si>
    <t>tgcagcgcctgccatagcatggtccagacaacggccagtaggctcagcacgatgccgaaaaaaa</t>
  </si>
  <si>
    <t>TP542807</t>
  </si>
  <si>
    <t>tgcagcgccttcatctccacgcagctcagcctcaactcccccctccacctcctctcctccgccg</t>
  </si>
  <si>
    <t>tgcagcgccttcatctccacgcagctcagcctcaactcccgcctccacctcctctcctccgccg</t>
  </si>
  <si>
    <t>TP542996</t>
  </si>
  <si>
    <t>tgcagcgccttgcgcagcctcttgacctgcgcgcgcgcgcgtgcgtgcattccatgtgaggggg</t>
  </si>
  <si>
    <t>tgcagcgccttgcgcagccttttgacctgcgcgcgcgcgcgtgcgtgcattccatgtgaggggg</t>
  </si>
  <si>
    <t>TP543082</t>
  </si>
  <si>
    <t>tgcagcgccttgtccgacgccccgctccgcgcgatgcaccacgccgcgcccgccgaaaaaaaaa</t>
  </si>
  <si>
    <t>tgcagcgccttgtccgacgccccgctccgcgcgatgcaccacgtcgcgcccgccgaaaaaaaaa</t>
  </si>
  <si>
    <t>TP544376</t>
  </si>
  <si>
    <t>tgcagcgcgaggaggttgccgatggcggcggggatgcggccgccaatcccattgttccccagca</t>
  </si>
  <si>
    <t>tgcagcgcggggaggttgccgatggcggcggggatgcggccgccaatcccattgttccccagca</t>
  </si>
  <si>
    <t>TP545325</t>
  </si>
  <si>
    <t>tgcagcgcgccacgccgaagatcttgaggtagaagatgcaggggagcagcatcgcggccataac</t>
  </si>
  <si>
    <t>tgcagcgcgccacgccgaagatcttgaggtagaagatgcaggggagcagcatcgcggccatgac</t>
  </si>
  <si>
    <t>TP545660</t>
  </si>
  <si>
    <t>tgcagcgcgccgccgcgctctacaacccgcagttcgtggacatgatcaagggcgtcaacgccga</t>
  </si>
  <si>
    <t>tgcagcgcgccgccgcgctctacaacccgcagctcgtggacatgatcaagggcgtcaacgccga</t>
  </si>
  <si>
    <t>TP548801</t>
  </si>
  <si>
    <t>tgcagcgcgggcgatacagccccaatggatctgaccaggcaatcttctacaattccaccagcta</t>
  </si>
  <si>
    <t>tgcagcgtgggcgatacagccccaatggatctgaccaggcaatcttctacaattccaccagcta</t>
  </si>
  <si>
    <t>TP549771</t>
  </si>
  <si>
    <t>tgcagcgcgtccacgttggcgccgagctcccccaggttccccatcgcggcgctccaccgctctc</t>
  </si>
  <si>
    <t>tgcagcgcgtccacgttggcgccgagctcccccaggttcccgatcgcggcgctccaccgctctc</t>
  </si>
  <si>
    <t>TP550247</t>
  </si>
  <si>
    <t>tgcagcgcgtgatgtgtgagcaccatgtgtgatacaggatacaactaacatgcacatgctgtta</t>
  </si>
  <si>
    <t>tgcagcgcgtgatgtgtgagcaccatgtgtgatacaggatacaactagcatgcacatgctgtta</t>
  </si>
  <si>
    <t>TP550723</t>
  </si>
  <si>
    <t>tgcagcgcgttcgcgcggccgtcacccatccaggcacacgcctggccgttcctcctcgacggcc</t>
  </si>
  <si>
    <t>tgcagcgcgttcgcgcggccgtcacccatccaggcacacgcctggccgtttctcctcgacggcc</t>
  </si>
  <si>
    <t>TP551565</t>
  </si>
  <si>
    <t>tgcagcgctagcctaggtctgaagcatcttgtttagaaataaattaactaaagcagtttgaaaa</t>
  </si>
  <si>
    <t>tgcagcgctagcctaggtctgaagcatcttgtttggaaataaattaactaaagcagtttgaaaa</t>
  </si>
  <si>
    <t>TP553348</t>
  </si>
  <si>
    <t>tgcagcgctctccctgcgcagctgtccctcgtagcacacacgcggcagccatgctgtcggcgag</t>
  </si>
  <si>
    <t>tgcagtgctctccctgcgcagctgtccctcgtagcacacacgcggcagccatgctgtcggcgag</t>
  </si>
  <si>
    <t>TP569361</t>
  </si>
  <si>
    <t>tgcagcgctgctgccactgcaacagagagctcgccgagggcatggacatctacatgtacaggta</t>
  </si>
  <si>
    <t>tgcagcgctgctgcctctgcaacagagagctcgccgagggcatggacatctacatgtacaggta</t>
  </si>
  <si>
    <t>TP570202</t>
  </si>
  <si>
    <t>tgcagcgctgtcttgatcttcttgatggtgcaggatataaggttgttcacggtttctactgatt</t>
  </si>
  <si>
    <t>tgcagcgctgtcttgatcttcttgatggtgcaggatatgaggttgttcacggtttctactgatt</t>
  </si>
  <si>
    <t>TP570565</t>
  </si>
  <si>
    <t>tgcagcgcttcattgacaccattgcatgcacgtccatctcggtagaagctgaagacgtgttgat</t>
  </si>
  <si>
    <t>tgcagcgcttcattgacaccattgcatgcccgtccatctcggtagaagctgaagacgtgttgat</t>
  </si>
  <si>
    <t>TP571123</t>
  </si>
  <si>
    <t>tgcagcgcttggtttggacagcatagtgaaatatggactcaggaaatatttcttggcccgaaca</t>
  </si>
  <si>
    <t>tgcagcgcttggtttggacagcatagtggaatatggactcaggaaatatttcttggcccgaaca</t>
  </si>
  <si>
    <t>TP571856</t>
  </si>
  <si>
    <t>tgcagcggaagaatcaaagccgacgacgacgatgctgatcctggacctggcgatctggatcatc</t>
  </si>
  <si>
    <t>tgcagcggaagaatcaaagccgacgacgacgatgctgatcctggacctggcgatctggattatc</t>
  </si>
  <si>
    <t>TP575519</t>
  </si>
  <si>
    <t>tgcagcggatagagtagttatcatataaactgtagaactgacacaaacggtcgtaactgtaatg</t>
  </si>
  <si>
    <t>tgcagcggatagagtagttatcatataaactgtagaactgacacaaacggtggtaactgtaatg</t>
  </si>
  <si>
    <t>TP575545</t>
  </si>
  <si>
    <t>tgcagcggatagttactttggttcatagaaaatggcatcggctgctgctcctgcactagaggca</t>
  </si>
  <si>
    <t>tgcagcggatagttactttggttcatagaaaatggcattggctgctgctcctgcactagaggca</t>
  </si>
  <si>
    <t>TP576251</t>
  </si>
  <si>
    <t>tgcagcggatcagccaccgctaccgaaggttcatactctactccctcatcctcgtcaccgccag</t>
  </si>
  <si>
    <t>tgcagcggatcagccaccgctaccgaaggttcatactgtactccctcatcctcgtcaccgccag</t>
  </si>
  <si>
    <t>TP576265</t>
  </si>
  <si>
    <t>tgcagcggatcagcttaggcttcgcctccatgatactcgcatcagtcatcgcagcacttgttga</t>
  </si>
  <si>
    <t>tgcagcggatcagcttaggcttcgcctccatgatattcgcatcagtcatcgcagcacttgttga</t>
  </si>
  <si>
    <t>TP577020</t>
  </si>
  <si>
    <t>tgcagcggatgcacccaaacaacggctcctgggagcggtggcgcttcgtcggcggcacggggct</t>
  </si>
  <si>
    <t>tgcagcggatgcacccaaacaacggctcctgggagcggtggtgcttcgtcggcggcacggggct</t>
  </si>
  <si>
    <t>TP578091</t>
  </si>
  <si>
    <t>tgcagcggcaatggccacagctgaagaaagtgattgccgagcttcctggttactcttctccttg</t>
  </si>
  <si>
    <t>tgcagcggcaatggccacagctgacgaaagtgattgccgagcttcctggttactcttctccttg</t>
  </si>
  <si>
    <t>TP579604</t>
  </si>
  <si>
    <t>tgcagcggcagaggggcctgctggagggggctggtgcgggacctcggtctcgtcgtcatcatca</t>
  </si>
  <si>
    <t>tgcagcggcagaggggcctgctggagggggctggtgcgggacctcggtctcgtcgtcatcgtca</t>
  </si>
  <si>
    <t>TP579747</t>
  </si>
  <si>
    <t>tgcagcggcagcaccgccgtcaccgtcctcaagctcgtacgtgccaccgaaaaaaaaaaaaaaa</t>
  </si>
  <si>
    <t>tgcagtggcagcaccgccgtcaccgtcctcaagctcgtacgtgccaccgaaaaaaaaaaaaaaa</t>
  </si>
  <si>
    <t>TP583247</t>
  </si>
  <si>
    <t>tgcagcggcccatggtggacgtgcgcacgctgttccacctggagcggaagctggggagcgggca</t>
  </si>
  <si>
    <t>tgcagcggcccatggtggacgtgcgcacgctgttccgcctggagcggaagctggggagcgggca</t>
  </si>
  <si>
    <t>TP583936</t>
  </si>
  <si>
    <t>tgcagcggccgcgagcatgggggtggtgcgggaggtcctgggcgccgacgttgtcgaggaggtg</t>
  </si>
  <si>
    <t>tgcagcggccgcgagcatgggggtggtgcgggaggtcctgggcgccgatgttgtcgaggaggtg</t>
  </si>
  <si>
    <t>TP585658</t>
  </si>
  <si>
    <t>tgcagcggcgagctcctgccgagcgacgcgggaagctgccccgtcaaggagttgttccacagct</t>
  </si>
  <si>
    <t>tgcagcggcgagctcttgccgagcgacgcgggaagctgccccgtcaaggagttgttccacagct</t>
  </si>
  <si>
    <t>TP586773</t>
  </si>
  <si>
    <t>tgcagcggcgccctgtcctcccacgcgccgccatccccgaccagaggccgaaaaaaaaaaaaaa</t>
  </si>
  <si>
    <t>tgcagcggtgccctgtcctcccacgcgccgccatccccgaccagaggccgaaaaaaaaaaaaaa</t>
  </si>
  <si>
    <t>TP587351</t>
  </si>
  <si>
    <t>tgcagcggcgcggcgacggacgacacatccatcgacgacaacccgaaaaaaaaaaaaaaaaaaa</t>
  </si>
  <si>
    <t>tgcagcggcgcggcgacggacgacacgtccatcgacgacaacccgaaaaaaaaaaaaaaaaaaa</t>
  </si>
  <si>
    <t>TP589254</t>
  </si>
  <si>
    <t>tgcagcggcggcggcgccacgggtaagccgctcaagttcgagccccgaaaaaaaaaaaaaaaaa</t>
  </si>
  <si>
    <t>tgcagcgggggcggcgccacgggtaagccgctcaagttcgagccccgaaaaaaaaaaaaaaaaa</t>
  </si>
  <si>
    <t>TP589432</t>
  </si>
  <si>
    <t>tgcagcggcggcggcgggagatggtggtggcgcgcgtagtagtcgatcgccgaaaaaaaaaaaa</t>
  </si>
  <si>
    <t>tgcagcggcggcggcgggagctggtggtggcgcgcgtagtagtcgatcgccgaaaaaaaaaaaa</t>
  </si>
  <si>
    <t>TP590972</t>
  </si>
  <si>
    <t>tgcagcggcgtcaccatggataacatcaaggtcgagtacaagggcaccaacaacaagactatgg</t>
  </si>
  <si>
    <t>tgcagcggcgtcaccatggataacatcaaggtcgagtacaagggcaccaataacaagactatgg</t>
  </si>
  <si>
    <t>TP593303</t>
  </si>
  <si>
    <t>tgcagcggctcacggcgcgctccagccgctacctctgggtccctggcagccagtgagcactagt</t>
  </si>
  <si>
    <t>tgcagcggctcacggcgcgctccaggcgctacctctgggtccctggcagccagtgagcactagt</t>
  </si>
  <si>
    <t>TP593707</t>
  </si>
  <si>
    <t>tgcagcggctcggagtggactaccactacaaggacgagatcgatgcgctgctgcgtgcggttca</t>
  </si>
  <si>
    <t>tgcagcggctcggagtggactaccactacaaggaggagatcgatgcgctgctgcgtgcggttca</t>
  </si>
  <si>
    <t>TP594756</t>
  </si>
  <si>
    <t>tgcagcggctggctctccatcatcaccaccgccgctgcctcctctcgcagatgcagatctactt</t>
  </si>
  <si>
    <t>tgcagcggctggctctccatcgtcaccaccgccgctgcctcctctcgcagatgcagatctactt</t>
  </si>
  <si>
    <t>TP595568</t>
  </si>
  <si>
    <t>tgcagcgggaagggaacatccaccagcacatcatagcaaacactgctatgcgctccattccctg</t>
  </si>
  <si>
    <t>tgcagcgggaagggaacatccaccagcacatcatagcaagcactgctatgcgctccattccctg</t>
  </si>
  <si>
    <t>TP595634</t>
  </si>
  <si>
    <t>tgcagcgggacaagcgtagggcggcgcggatctcgaaggcggcggccgccgaaaaaaaaaaaaa</t>
  </si>
  <si>
    <t>tgcagcgggacaggcgtagggcggcgcggatctcgaaggcggcggccgccgaaaaaaaaaaaaa</t>
  </si>
  <si>
    <t>TP595996</t>
  </si>
  <si>
    <t>tgcagcgggagcaccagccgcccaacatctcggagatgaagccgctcacgcgggaggcgtacgg</t>
  </si>
  <si>
    <t>tgcagcgggagcaccagccgcccaacatctcggagatgaagccgctcacgcgggagtcgtacgg</t>
  </si>
  <si>
    <t>TP596078</t>
  </si>
  <si>
    <t>tgcagcgggagcgaggccccgccgcgatgccctggacggtccgcctccacatcgccgccgagac</t>
  </si>
  <si>
    <t>tgcagcgggagcgaggccccgccgcgatgccctggacggtccgcctccgcatcgccgccgagac</t>
  </si>
  <si>
    <t>TP596118</t>
  </si>
  <si>
    <t>tgcagcgggagctacagccccagcgccgacgtcagcgagtccgagacctccagcgactgctccg</t>
  </si>
  <si>
    <t>tgcagcgggagctacagcctcagcgccgacgtcagcgagtccgagacctccagcgactgctccg</t>
  </si>
  <si>
    <t>TP596139</t>
  </si>
  <si>
    <t>tgcagcgggagctgggcctggaagtgcgcgacgacgtgccgctgctcggcttcatcgggcgcct</t>
  </si>
  <si>
    <t>tgcagcgggagctgggcctggaagtgcgcgacgatgtgccgctgctcggcttcatcgggcgcct</t>
  </si>
  <si>
    <t>TP597922</t>
  </si>
  <si>
    <t>tgcagcgggcgcgggcccgtcacctcctgcaccgtcgtggacaccgtcttctcgatcaccgccg</t>
  </si>
  <si>
    <t>tgcagcgggcgtgggcccgtcacctcctgcaccgtcgtggacaccgtcttctcgatcaccgccg</t>
  </si>
  <si>
    <t>TP597969</t>
  </si>
  <si>
    <t>tgcagcgggcgcttggtgtccaggcgccagacggcgccccacgacacgcgcatcggcgtccaca</t>
  </si>
  <si>
    <t>tgcagcgggcgcttggtgtcgaggcgccagacggcgccccacgacacgcgcatcggcgtccaca</t>
  </si>
  <si>
    <t>TP600462</t>
  </si>
  <si>
    <t>tgcagcgggtacgccaccaccaccgcgtgaggcttgccgccgccatgcctcgccgtctctacta</t>
  </si>
  <si>
    <t>tgcagcgggtacgccaccaccaccgcgtgcggcttgccgccgccatgcctcgccgtctctacta</t>
  </si>
  <si>
    <t>TP601452</t>
  </si>
  <si>
    <t>tgcagcgggttagatttgcgggggaggggccgtggttttcctggccgcgcctagatctggatcc</t>
  </si>
  <si>
    <t>tgcagcgggttagatttgcgggggatgggccgtggttttcctggccgcgcctagatctggatcc</t>
  </si>
  <si>
    <t>TP601916</t>
  </si>
  <si>
    <t>tgcagcggtagaacgccgacaggtccgcgcccacgcgcagcgccaccgcctggtgcttcgacgg</t>
  </si>
  <si>
    <t>tgcagcggtagaacgccgacaggtccgcgcccacgcggagcgccaccgcctggtgcttcgacgg</t>
  </si>
  <si>
    <t>TP605212</t>
  </si>
  <si>
    <t>tgcagcggtggccgctggagcccgaatcgctgtcgacgcagagctccgaaaaaaaaaaaaaaaa</t>
  </si>
  <si>
    <t>tgcagcggtggccgctggagcccgaatctctgtcgacgcagagctccgaaaaaaaaaaaaaaaa</t>
  </si>
  <si>
    <t>TP606378</t>
  </si>
  <si>
    <t>tgcagcggttcatggtggccacggggcagaagctgctggagacgcagtccaggatcgcgccgaa</t>
  </si>
  <si>
    <t>tgcagcggttcatggtggccacggggcagaagcttctggagacgcagtccaggatcgcgccgaa</t>
  </si>
  <si>
    <t>TP607457</t>
  </si>
  <si>
    <t>tgcagcgtacaagccttgatgtagatcccataaaaccgatagaaccaatagaaaggacacaact</t>
  </si>
  <si>
    <t>tgcagcgtacaagccttgatgtagatcccataaacccgatagaaccaatagaaaggacacaact</t>
  </si>
  <si>
    <t>TP609067</t>
  </si>
  <si>
    <t>tgcagcgtcaagatgctgttgacaatttgagagctggaaagacctgggtactgatagcaacaga</t>
  </si>
  <si>
    <t>tgcagcgtcaagatgctgttgacagtttgagagctggaaagacctgggtactgatagcaacaga</t>
  </si>
  <si>
    <t>TP610432</t>
  </si>
  <si>
    <t>tgcagcgtcatggacttgctgaacatagcgttcgtcaagggcagggaggaaggctgcaaattct</t>
  </si>
  <si>
    <t>tgcagcgtcatggacttgctgaacatggcgttcgtcaagggcagggaggaaggctgcaaattct</t>
  </si>
  <si>
    <t>TP610735</t>
  </si>
  <si>
    <t>tgcagcgtccaccatcgccatgccattgcccagcgaccctggtcctggtgcgcgcgccatggcg</t>
  </si>
  <si>
    <t>tgcagtgtccaccatcgccatgccattgcccagcgaccctggtcctggtgcgcgcgccatggcg</t>
  </si>
  <si>
    <t>TP612414</t>
  </si>
  <si>
    <t>tgcagcgtcctagcctcgaccatgtacacggcgaactgggagacgcccttgacgctgacgccga</t>
  </si>
  <si>
    <t>tgcagcgtcctggcctcgaccatgtacacggcgaactgggagacgcccttgacgctgacgccga</t>
  </si>
  <si>
    <t>TP612544</t>
  </si>
  <si>
    <t>tgcagcgtcctcttcggcgcccgtgctcctcctcggcttaccgatcggattcaccaccgctgca</t>
  </si>
  <si>
    <t>tgcagcgtcctcttcggcgcccgtgctcctcctcggcttaccgatcggattcaccgccgctgca</t>
  </si>
  <si>
    <t>TP613158</t>
  </si>
  <si>
    <t>tgcagcgtcgactgccagctgcgcagctgctcgctggtcatgggaccgctcacggccagcgtca</t>
  </si>
  <si>
    <t>tgcagcgtcgactgccagctgcgtagctgctcgctggtcatgggaccgctcacggccagcgtca</t>
  </si>
  <si>
    <t>TP614423</t>
  </si>
  <si>
    <t>tgcagcgtcgggaggtcgacgacgtggcgggggaggggggtgaggaggcgcacgacgagattcg</t>
  </si>
  <si>
    <t>tgcagcgtcgggaggtcgacgacgtggcgggtgaggggggtgaggaggcgcacgacgagattcg</t>
  </si>
  <si>
    <t>TP614613</t>
  </si>
  <si>
    <t>tgcagcgtcgggaggtcgacgacgtggcgggggagggggttgaggaggggcacgacgagattcg</t>
  </si>
  <si>
    <t>tgcagcgtcgggaggtcgacgacgtggcgggtgagggggttgaggaggggcacgacgagattcg</t>
  </si>
  <si>
    <t>TP615315</t>
  </si>
  <si>
    <t>tgcagcgtcgtcaacaacggctcgtcgtcgggggggatccagcagacagcagtgccctactcct</t>
  </si>
  <si>
    <t>tgcagcgtcgtcaacaacggctcgtcgtcggtggggatccagcagacagcagtgccctactcct</t>
  </si>
  <si>
    <t>TP615403</t>
  </si>
  <si>
    <t>tgcagcgtcgtcaacaacggctcgtcgtcggggggggtccagcagacagcagtgccctactcct</t>
  </si>
  <si>
    <t>tgcagcgtcgtcaacaacggctcgtcgtcggtgggggtccagcagacagcagtgccctactcct</t>
  </si>
  <si>
    <t>TP616826</t>
  </si>
  <si>
    <t>tgcagcgtcgtggacggactggcgagactgctgaggcctggagctttcacagtttcacgtcaca</t>
  </si>
  <si>
    <t>tgcagcgtcgtggacggactggcgggactgctgaggcctggagctttcacagtttcacgtcaca</t>
  </si>
  <si>
    <t>TP617220</t>
  </si>
  <si>
    <t>tgcagcgtctattttcacacccacattcatttaaggacccaagacaaaacagctaatgctgaaa</t>
  </si>
  <si>
    <t>tgcagcgtctattttcacatccacattcatttaaggacccaagacaaaacagctaatgctgaaa</t>
  </si>
  <si>
    <t>TP617702</t>
  </si>
  <si>
    <t>tgcagcgtctcggcatttgccatcgagctccaggcctccagcaccaactggtgcaagacttcag</t>
  </si>
  <si>
    <t>tgcagcgtctcggcatttgccatcgagctccaggcctccagcaccaactggtgcaagacttcgg</t>
  </si>
  <si>
    <t>TP618792</t>
  </si>
  <si>
    <t>tgcagcgtgaacggtgaagtgccatggacaggcacatccactgtttggattggatccagatcgc</t>
  </si>
  <si>
    <t>tgcagcgtgaacggtgaagtgccatggacaggcacatcgactgtttggattggatccagatcgc</t>
  </si>
  <si>
    <t>TP619147</t>
  </si>
  <si>
    <t>tgcagcgtgacgtcaagcctcgccgtcagctggtgcttgatcttctcgaacacatcctgcgtct</t>
  </si>
  <si>
    <t>tgcagcgtgacgtcaagcctcgccgtcagctggtgcttgatcttctcgaacacgtcctgcgtct</t>
  </si>
  <si>
    <t>TP620552</t>
  </si>
  <si>
    <t>tgcagcgtgccgcggccaagctggatgtcgaactgatcgaggtcgaggtcgccgaggatcagat</t>
  </si>
  <si>
    <t>tgcagcgtgccgcggccaagctggatgtcgaactggtcgaggtcgaggtcgccgaggatcagat</t>
  </si>
  <si>
    <t>TP621238</t>
  </si>
  <si>
    <t>tgcagcgtgcgtctgaaccactggtctttttgacctgaccaatgagcagtgatggtgagatcgg</t>
  </si>
  <si>
    <t>tgcagcgtgcgtctgaaccactggtctttttgacctgaccagtgagcagtgatggtgagatcgg</t>
  </si>
  <si>
    <t>TP621796</t>
  </si>
  <si>
    <t>tgcagcgtggacaggcgctccagcgacagcggcacggtgccccgaaaaaaaaaaaaaaaaaaaa</t>
  </si>
  <si>
    <t>tgcagcgtggacaggtgctccagcgacagcggcacggtgccccgaaaaaaaaaaaaaaaaaaaa</t>
  </si>
  <si>
    <t>TP622325</t>
  </si>
  <si>
    <t>tgcagcgtggcgatctccagcttggcctcctcgagcgagatcttggtctgctccagctgcttcg</t>
  </si>
  <si>
    <t>tgcagcgtggcgatctccagcttggcctcctcgagcgagatcttggtctgctccagctgtttcg</t>
  </si>
  <si>
    <t>TP622907</t>
  </si>
  <si>
    <t>tgcagcgtggggcggatgcagtcccccatcgacctctccgacgagtgtgccaagctggtgcaat</t>
  </si>
  <si>
    <t>tgcagcgtggggcgggtgcagtcccccatcgacctctccgacgagtgtgccaagctggtgcaat</t>
  </si>
  <si>
    <t>TP623892</t>
  </si>
  <si>
    <t>tgcagcgtgtcggcagcgatgaagcgcaggttcatggtgtaggggttgttggtggagatgaagt</t>
  </si>
  <si>
    <t>tgcagcgtgtcggcggcgatgaagcgcaggttcatggtgtaggggttgttggtggagatgaagt</t>
  </si>
  <si>
    <t>TP625373</t>
  </si>
  <si>
    <t>tgcagcgttcatactactcaatgaatatcccttcttatttacaaatcaacataattctgtgcac</t>
  </si>
  <si>
    <t>tgcagcgttcatactactcaatgaatatcccttcttatttacaaatcaacctaattctgtgcac</t>
  </si>
  <si>
    <t>TP628174</t>
  </si>
  <si>
    <t>tgcagcgttttataaaaaagaaaagatagtaggaaacgtagcaggaaagagaacatatgaagca</t>
  </si>
  <si>
    <t>tgcagcgttttattaaaaagaaaagatagtaggaaacgtagcaggaaagagaacatatgaagca</t>
  </si>
  <si>
    <t>TP629287</t>
  </si>
  <si>
    <t>tgcagctaaagggcgtgccttacgagctgatccaagaagacctgagcaacaagagcgagctgct</t>
  </si>
  <si>
    <t>tgcagctcaagggcgtgccttacgagctgatccaagaagacctgagcaacaagagcgagctgct</t>
  </si>
  <si>
    <t>TP629417</t>
  </si>
  <si>
    <t>tgcagctaaatgatcatgaatctacagtgtcttcagagacagggcgaggcccctacatctcaga</t>
  </si>
  <si>
    <t>tgcagctaaatgatcatgaatctacagtgtcttcagagacagggcgaggcccctacatctcgga</t>
  </si>
  <si>
    <t>TP629987</t>
  </si>
  <si>
    <t>tgcagctaacgacgactacccgttcaccagtgcagaccgtgtgggcgcaactgatcctggagct</t>
  </si>
  <si>
    <t>tgcagctaacgacgactacccgttcgccagtgcagaccgtgtgggcgcaactgatcctggagct</t>
  </si>
  <si>
    <t>TP630949</t>
  </si>
  <si>
    <t>tgcagctaaggaaagtacactttccttggtggttttgttttagccctcaagaaaattttttgca</t>
  </si>
  <si>
    <t>tgcagctaaggaaagtacactttccttggtggttttgttttagccctcaagaaatttttttgca</t>
  </si>
  <si>
    <t>TP631005</t>
  </si>
  <si>
    <t>tgcagctaaggagagagaacaaagcttgagaggatgtttggtgatttttgtcaatccaaatgtc</t>
  </si>
  <si>
    <t>tgcagctaaggagagagaacaaagcttgagaggatgtttggtgatttttgtcagtccaaatgtc</t>
  </si>
  <si>
    <t>TP631809</t>
  </si>
  <si>
    <t>tgcagctaatgcaaatacagtcttactgcattcttatttcgatattgtgtgatgttttgttgca</t>
  </si>
  <si>
    <t>tgcagctaatgcaaatacagtcttactgcattcttattttgatattgtgtgatgttttgttgca</t>
  </si>
  <si>
    <t>TP632962</t>
  </si>
  <si>
    <t>tgcagctacacggggacgtacagcgagaccaagtgccagaccaactgcggcgacatctcccaga</t>
  </si>
  <si>
    <t>tgcagctacacggggacgtacagcgagaccaagtgccagaccaactgcggcgacctctcccaga</t>
  </si>
  <si>
    <t>TP633403</t>
  </si>
  <si>
    <t>tgcagctacagcccgctgggcagcaaggccaacgggaaagtccctctgcaattgctatgtctgc</t>
  </si>
  <si>
    <t>tgcagctacagcccgctgggcagcgaggccaacgggaaagtccctctgcaattgctatgtctgc</t>
  </si>
  <si>
    <t>TP634877</t>
  </si>
  <si>
    <t>tgcagctaccaattgtggcaacatacatgcatagttgcacactggttattaggatccagaattg</t>
  </si>
  <si>
    <t>tgcagctaccaattgtggcaacatacatgcatagttgcatactggttattaggatccagaattg</t>
  </si>
  <si>
    <t>TP634896</t>
  </si>
  <si>
    <t>tgcagctaccacagtcatagcagcgaccccaatcaccatcttcgtgatgggcttcagcaaagaa</t>
  </si>
  <si>
    <t>tgcagctaccacagtcatagcagcgacgccaatcaccatcttcgtgatgggcttcagcaaagaa</t>
  </si>
  <si>
    <t>TP636025</t>
  </si>
  <si>
    <t>tgcagctacctgccgctacgcaagcggctgtccgtggacggcaagttcccgaaaaaaaaaaaaa</t>
  </si>
  <si>
    <t>tgcagctacctgccgctgcgcaagcggctgtccgtggacggcaagttcccgaaaaaaaaaaaaa</t>
  </si>
  <si>
    <t>TP636754</t>
  </si>
  <si>
    <t>tgcagctacgctcttcagtttatctgtggtccatgactacaagaaaaagataatgaatgagcca</t>
  </si>
  <si>
    <t>tgcagctacgctcttcagtttatctgtggtccatgactacaagaaaaagatcatgaatgagcca</t>
  </si>
  <si>
    <t>TP637077</t>
  </si>
  <si>
    <t>tgcagctacggctgttctccaagataccagcgaggttgctaagtaagaaagggttctcccacag</t>
  </si>
  <si>
    <t>tgcagctagggctgttctccaagataccagcgaggttgctaagtaagaaagggttctcccacag</t>
  </si>
  <si>
    <t>TP637474</t>
  </si>
  <si>
    <t>tgcagctactaacacagagactacgcctggtccagaccacgccttcctcttcgtcagtgaggat</t>
  </si>
  <si>
    <t>tgcagctactaacacagagactacgcctggtccagaccacgccttcctcttcgtcattgaggat</t>
  </si>
  <si>
    <t>TP638910</t>
  </si>
  <si>
    <t>tgcagctactgtacaagaggataaaactatggcaactgccaaaggcgatatcgatcatctcccc</t>
  </si>
  <si>
    <t>tgcagttactgtacaagaggataaaactatggcaactgccaaaggcgatatcgatcatctcccc</t>
  </si>
  <si>
    <t>TP639242</t>
  </si>
  <si>
    <t>tgcagctacttttgtctacaactctggctgcacaccacacagtcaacaaccttctactatagct</t>
  </si>
  <si>
    <t>tgcagctacttttgtctacaactgtggctgcacaccacacagtcaacaaccttctactatagct</t>
  </si>
  <si>
    <t>TP639390</t>
  </si>
  <si>
    <t>tgcagctagaacatatgaatcaaacgtagcaacagggccttgtctcttcttacatctgcttctt</t>
  </si>
  <si>
    <t>tgcagctagaacatatgaatcaaatgtagcaacagggccttgtctcttcttacatctgcttctt</t>
  </si>
  <si>
    <t>TP640835</t>
  </si>
  <si>
    <t>tgcagctagcagcatgcagggccaccacatggatcactgatgatgagtggtgacagtgacagag</t>
  </si>
  <si>
    <t>tgcagctagcagcatgcagggccaccacatggatcactgatggtgagtggtgacagtgacagag</t>
  </si>
  <si>
    <t>TP641415</t>
  </si>
  <si>
    <t>tgcagctagccattgtcttcttatagaagcaaaggaatacagtaaaaacagaagtaaaaaataa</t>
  </si>
  <si>
    <t>tgcagctagccattgtcttcttatagatgcaaaggaatacagtaaaaacagaagtaaaaaataa</t>
  </si>
  <si>
    <t>TP645111</t>
  </si>
  <si>
    <t>tgcagctaggttgttaggttagcttcctgtcaggtgtcacagctctccaatcgaaaggctactg</t>
  </si>
  <si>
    <t>tgcagctaggttgttaggttagcttcctgtcaggtgtcacggctctccaatcgaaaggctactg</t>
  </si>
  <si>
    <t>TP645595</t>
  </si>
  <si>
    <t>tgcagctagtcgtgctcctcggatggtttggcaagctggtcggcgtcatggtgccgtcgctgtt</t>
  </si>
  <si>
    <t>tgcagctagtcgtgttcctcggatggtttggcaagctggtcggcgtcatggtgccgtcgctgtt</t>
  </si>
  <si>
    <t>TP647384</t>
  </si>
  <si>
    <t>tgcagctatcaggagcattatttgacttgtcacctcaccttaatctccatggttaaagctccca</t>
  </si>
  <si>
    <t>tgcagctatcaggagcattatttgacttgtcacctcaccttaatctgcatggttaaagctccca</t>
  </si>
  <si>
    <t>TP647841</t>
  </si>
  <si>
    <t>tgcagctatcgttatgcactgggagattgaagatcgaaggctcgaagcaagcaccaacgagcca</t>
  </si>
  <si>
    <t>tgcagctatcgttatgcactgggagattgaagatcgaaggctcgaagcaagcaccaacgagcct</t>
  </si>
  <si>
    <t>TP648001</t>
  </si>
  <si>
    <t>tgcagctatctcgtgcgacagtccacctagaagattctggaatctggatggactccaccacggc</t>
  </si>
  <si>
    <t>tgcagctatctcgtgcgatagtccacctagaagattctggaatctggatggactccaccacggc</t>
  </si>
  <si>
    <t>TP648152</t>
  </si>
  <si>
    <t>tgcagctatcttttgaaggatggacacagcaggcgagggatgtgttgggtgcaaggaaacgtgg</t>
  </si>
  <si>
    <t>tgcagctatcttttgaagggtggacacagcaggcgagggatgtgttgggtgcaaggaaacgtgg</t>
  </si>
  <si>
    <t>TP649412</t>
  </si>
  <si>
    <t>tgcagctatgtactccgcctcgcatgaagacagagctacgacgcgttgcttctgtgattgccag</t>
  </si>
  <si>
    <t>tgcagctatgtactccgcctcgcatgaagacagagctacgacgcgttgtttctgtgattgccag</t>
  </si>
  <si>
    <t>TP650410</t>
  </si>
  <si>
    <t>tgcagctatttctgatgaaacggggaggagaagaaatatatgtcggacctttgggacgcaactc</t>
  </si>
  <si>
    <t>tgcagctatttctgatgaaacggggaggggaagaaatatatgtcggacctttgggacgcaactc</t>
  </si>
  <si>
    <t>TP650813</t>
  </si>
  <si>
    <t>tgcagctcaaaatccccaagagcaggataatgaaatatagttgtgtttcgagtttgattggttc</t>
  </si>
  <si>
    <t>tgcagctcaaaatccccaagagcaggatgatgaaatatagttgtgtttcgagtttgattggttc</t>
  </si>
  <si>
    <t>TP652555</t>
  </si>
  <si>
    <t>tgcagctcaatgacaacaagtttcagggcaagatccctgacctgaaacaggacgagttgacgca</t>
  </si>
  <si>
    <t>tgcagctcaatgacaacaagtttcagggcaagatccctgacctgaaacaggacgagttgaggca</t>
  </si>
  <si>
    <t>TP661614</t>
  </si>
  <si>
    <t>tgcagctcagcggatgtggcagcccgtgggagattattcattttggtgagaattaatggtaggc</t>
  </si>
  <si>
    <t>tgcagctcagcggatgtggcagcccgtgggagattattcattttggtgagaattactggtaggc</t>
  </si>
  <si>
    <t>TP661693</t>
  </si>
  <si>
    <t>tgcagctcagctactcagtgtccttggtgggacctgaagcatcagctccattggaagaagtgtc</t>
  </si>
  <si>
    <t>tgcagctcagctactcagtgtccttggtgggacctgaagcgtcagctccattggaagaagtgtc</t>
  </si>
  <si>
    <t>TP662085</t>
  </si>
  <si>
    <t>tgcagctcagggatgtccctgctgacagcgccactcgcgacatcgctctagactgcacacggcc</t>
  </si>
  <si>
    <t>tgcagctcagggatgtccctgctgacagcgccactcgcgacattgctctagactgcacacggcc</t>
  </si>
  <si>
    <t>TP662827</t>
  </si>
  <si>
    <t>tgcagctcatccaacaggccattcatcgggcatcctttgctctttggggctgttgcttcccgcg</t>
  </si>
  <si>
    <t>tgcagctcatccaacaggccattcatcgggcaccctttgctctttggggctgttgcttcccgcg</t>
  </si>
  <si>
    <t>TP663064</t>
  </si>
  <si>
    <t>tgcagctcatcgagagcatccgagacacggtgcacaagaggtgcggagaaagaagcgtctcgta</t>
  </si>
  <si>
    <t>tgcagctcatcgagagcatccgagacacggtgcacaagaggtgcggagaaagaagcgtctcgtg</t>
  </si>
  <si>
    <t>TP664568</t>
  </si>
  <si>
    <t>tgcagctccaatcaggtcaccacgctcagaatcatccttgaattccacatcggtaaaacccaaa</t>
  </si>
  <si>
    <t>tgcagctccaatcaggtcaccactctcagaatcatccttgaattccacatcggtaaaacccaaa</t>
  </si>
  <si>
    <t>TP664901</t>
  </si>
  <si>
    <t>tgcagctccaccacaccacgcagcaccacagcagagaacgaaacccgccaacgaaacaccaaac</t>
  </si>
  <si>
    <t>tgcagctccaccacacctcgcagcaccacagcagagaacgaaacccgccaacgaaacaccaaac</t>
  </si>
  <si>
    <t>TP666382</t>
  </si>
  <si>
    <t>tgcagctccagcgcctttgagagctcaaccatggtggtgtacaagatggtgtgcctgtcgagcg</t>
  </si>
  <si>
    <t>tgcagctccagtgcctttgagagctcaaccatggtggtgtacaagatggtgtgcctgtcgagcg</t>
  </si>
  <si>
    <t>TP666386</t>
  </si>
  <si>
    <t>tgcagctccagcgcgaggacgacctggcagcccaggcgcgcgtgcttgttgagctcaccgttcc</t>
  </si>
  <si>
    <t>tgcagctccagcgcgaggacgacctggcagcccaggcgcgcgtgcttgttgagctcgccgttcc</t>
  </si>
  <si>
    <t>TP666706</t>
  </si>
  <si>
    <t>tgcagctccagctgctccctgctccacgtagtagcagcgtgtggcgatggcgatgagttcttcg</t>
  </si>
  <si>
    <t>tgcagctccagctgctccctgctccacgtagtagcagcgtgtggcgatggcgatgagttcttgg</t>
  </si>
  <si>
    <t>TP666780</t>
  </si>
  <si>
    <t>tgcagctccaggagagcagcccctgcctgttccccgccgacagccaaacacgcaacgcctttgt</t>
  </si>
  <si>
    <t>tgcagctccaggagagcagccgctgcctgttccccgccgacagccaaacacgcaacgcctttgt</t>
  </si>
  <si>
    <t>TP667520</t>
  </si>
  <si>
    <t>tgcagctccatcggtaatacggcaatggcggcaatgccatgacagcgacgatgtccctgaacca</t>
  </si>
  <si>
    <t>tgcagctccatcggtaatacggcaatggcggcaatgccatgacagcgacgatgtccctgaagca</t>
  </si>
  <si>
    <t>TP669219</t>
  </si>
  <si>
    <t>tgcagctcccgcccgagctgcggcacaaggcgatgcgggtcgtggaggacggccgaaaaaaaaa</t>
  </si>
  <si>
    <t>tgcagctcccgcccgagctgcggcacaaggcgatgcgggtcgtggtggacggccgaaaaaaaaa</t>
  </si>
  <si>
    <t>TP669448</t>
  </si>
  <si>
    <t>tgcagctcccgttccacaagcagcagacagtggacagcgggatggagctcatcaacgcgtccct</t>
  </si>
  <si>
    <t>tgcagctcccgttccacaagcagcagacagtggacagtgggatggagctcatcaacgcgtccct</t>
  </si>
  <si>
    <t>TP669938</t>
  </si>
  <si>
    <t>tgcagctccctgtgctgctgcccgtaccgcagtaagtcgcgcaggttgctcaccgtgaacacgt</t>
  </si>
  <si>
    <t>tgcagctccctgtgctgctgcccgtaccgcagtatgtcgcgcaggttgctcaccgtgaacacgt</t>
  </si>
  <si>
    <t>TP670712</t>
  </si>
  <si>
    <t>tgcagctccgatccctcttcctccctgttccttcctttggttaactgattgattgccgaagtac</t>
  </si>
  <si>
    <t>tgcagctccgatccctcttcctccttgttccttcctttggttaactgattgattgccgaagtac</t>
  </si>
  <si>
    <t>TP673067</t>
  </si>
  <si>
    <t>tgcagctcctccagcttccgcttgttcgcctccacctgcctccgccgctgctcctcgtacgccg</t>
  </si>
  <si>
    <t>tgcagctcctccagcttccgcttgttcgcctccacctgcctccgccgctgctcctcgtatgccg</t>
  </si>
  <si>
    <t>TP673340</t>
  </si>
  <si>
    <t>tgcagctcctccgtcctctccatccatggatggccacgtgcacgtaatatgggcatgggcacca</t>
  </si>
  <si>
    <t>tgcagctcctccgtcctctccatccatggatggccacgtgcacgtaatctgggcatgggcacca</t>
  </si>
  <si>
    <t>TP673503</t>
  </si>
  <si>
    <t>tgcagctcctcctgaaaaacaaggagaacctttacaatcaaaatgagggtcccaattccacatg</t>
  </si>
  <si>
    <t>tgcagctcctcctgaaaaacaaggagaacctttacaatcaaagtgagggtcccaattccacatg</t>
  </si>
  <si>
    <t>TP674055</t>
  </si>
  <si>
    <t>tgcagctcctctcgcaagctctcctgcacttcgaagatcgcctgaatgaatgaaaacacaaaaa</t>
  </si>
  <si>
    <t>tgcagctcctctcgcaagctctcctgcacttcgaagatcgcctgaatgaatgaaaacacagaaa</t>
  </si>
  <si>
    <t>TP674104</t>
  </si>
  <si>
    <t>tgcagctcctctgtcaacaccttgtagaacagcgtctcgctaacaccatctctgaagaatatga</t>
  </si>
  <si>
    <t>tgcagctcctctgtcaacaccttgtagaactgcgtctcgctaacaccatctctgaagaatatga</t>
  </si>
  <si>
    <t>TP675462</t>
  </si>
  <si>
    <t>tgcagctccttgagaagaaagaggaccagccgtgctccagctcggctgcggtgggcacgtcggc</t>
  </si>
  <si>
    <t>tgcagctccttgagaagaaagaggagcagccgtgctccagctcggctgcggtgggcacgtcggc</t>
  </si>
  <si>
    <t>TP675496</t>
  </si>
  <si>
    <t>tgcagctccttgatgaactcgatggcgccaccgatgatggaggcttggtcgccgcgcttgatgt</t>
  </si>
  <si>
    <t>tgcagctccttgatgaactcgatggcgccgccgatgatggaggcttggtcgccgcgcttgatgt</t>
  </si>
  <si>
    <t>TP675985</t>
  </si>
  <si>
    <t>tgcagctcgacaacttacaactcggccaagctaccacggtttgcattttgacacgagacagagt</t>
  </si>
  <si>
    <t>tgcagctcgtcaacttacaactcggccaagctaccacggtttgcattttgacacgagacagagt</t>
  </si>
  <si>
    <t>TP676869</t>
  </si>
  <si>
    <t>tgcagctcgagctccgacttgagccacttgcagaacctggagaggacgccgttgccgtggtagc</t>
  </si>
  <si>
    <t>tgcagctcgagctccgacttgagccacttgcagaacctggagaggccgccgttgccgtggtagc</t>
  </si>
  <si>
    <t>TP677406</t>
  </si>
  <si>
    <t>tgcagctcgatcgcgtgctcactgctagctctcatggcctcgcttggccagatcgtcctcgtcg</t>
  </si>
  <si>
    <t>tgcagctcgatcgcgtgctcactgctagctctcatggcctcgcttggccagctcgtcctcgtcg</t>
  </si>
  <si>
    <t>TP678793</t>
  </si>
  <si>
    <t>tgcagctcgccgcagtcgccttcgaggccacgcgcctcgtcctcatccagatcctcctcacctc</t>
  </si>
  <si>
    <t>tgcagctcgccgccgtcgccttcgaggccacgcgcctcgtcctcatccagatcctcctcacctc</t>
  </si>
  <si>
    <t>TP678904</t>
  </si>
  <si>
    <t>tgcagctcgccgccgtcgccttcgaggccacgcggctcgggctcatccagatcctgctcacatc</t>
  </si>
  <si>
    <t>tgcagctcgctgccgtcgccttcgaggccacgcggctcgggctcatccagatcctgctcacatc</t>
  </si>
  <si>
    <t>TP679005</t>
  </si>
  <si>
    <t>tgcagctcgccgccgtcgccttcgaggccacgcggctcgtgctcatccagatcctgctcacatc</t>
  </si>
  <si>
    <t>tgcagctcgctgccgtcgccttcgaggccacgcggctcgtgctcatccagatcctgctcacatc</t>
  </si>
  <si>
    <t>TP679615</t>
  </si>
  <si>
    <t>tgcagctcgcgcagttcccctacgacgcggaggcgatccagtccgcggacgccgccctggtcgc</t>
  </si>
  <si>
    <t>tgcagctcgcgcagttcccctacgacgcggaggcgatccagtccgcggacgccgccgtggtcgc</t>
  </si>
  <si>
    <t>TP680019</t>
  </si>
  <si>
    <t>tgcagctcgcggtacgagaactgcacgggcgcgcccgacgcgtactccagcagcgcgtactgcg</t>
  </si>
  <si>
    <t>tgcagctcgcggtgcgagaactgcacgggcgcgcccgacgcgtactccagcagcgcgtactgcg</t>
  </si>
  <si>
    <t>TP680742</t>
  </si>
  <si>
    <t>tgcagctcgctcttctccctgtccagcaccagcacgagccgcgacaacgacgacagcgccgccg</t>
  </si>
  <si>
    <t>tgcagctcgctcttctccctgtccagcaccagcacgagccgtgacaacgacgacagcgccgccg</t>
  </si>
  <si>
    <t>TP680796</t>
  </si>
  <si>
    <t>tgcagctcgctgccaccaggagacggagttgcgtgggtatagctggtggactccatcgatctcg</t>
  </si>
  <si>
    <t>tgcagctcgctgccaccaggagacggggttgcgtgggtatagctggtggactccatcgatctcg</t>
  </si>
  <si>
    <t>TP681041</t>
  </si>
  <si>
    <t>tgcagctcggaaattgacagagattgcttactcacgtggcagcgctgacaatatcacatgcatc</t>
  </si>
  <si>
    <t>tgcagctcggaaattgacagagattgcttactctcgtggcagcgctgacaatatcacatgcatc</t>
  </si>
  <si>
    <t>TP681229</t>
  </si>
  <si>
    <t>tgcagctcggaggatgccaggatggtaatgccaggtgtcgcgagtgggtaggatcactgtcact</t>
  </si>
  <si>
    <t>tgcagctcgggggatgccaggatggtaatgccaggtgtcgcgagtgggtaggatcactgtcact</t>
  </si>
  <si>
    <t>TP681462</t>
  </si>
  <si>
    <t>tgcagctcggcattgaacctcatggccaactggttgtactcctcgttgcactcgcctggctctc</t>
  </si>
  <si>
    <t>tgcagctcggcattgaacctcatggccagctggttgtactcctcgttgcactcgcctggctctc</t>
  </si>
  <si>
    <t>TP683851</t>
  </si>
  <si>
    <t>tgcagctcgtcggcggtgatgtacccgctgccgtccttgtcgaagtactggaacgccgcaaaca</t>
  </si>
  <si>
    <t>tgcagctcgtcggcggtgatgtacccgctgccgtccttgtcgaagtactggaacgccgcgaaca</t>
  </si>
  <si>
    <t>TP684395</t>
  </si>
  <si>
    <t>tgcagctcgtgatggcgaactggatgtcaggcctgcgggcttctccatcaatgccgtggctcat</t>
  </si>
  <si>
    <t>tgcagctcgtgatggcgaactggatgtcaggcctgtgggcttctccatcaatgccgtggctcat</t>
  </si>
  <si>
    <t>TP686696</t>
  </si>
  <si>
    <t>tgcagctctatgagctttcttgtgccacttcaggaggttataagactgcatgactgaccaacga</t>
  </si>
  <si>
    <t>tgcagctctatgagctttcttgtgccacttcaggaggttataagattgcatgactgaccaacga</t>
  </si>
  <si>
    <t>TP686942</t>
  </si>
  <si>
    <t>tgcagctctcacgtcctcgcagccctcggctgttgtttctgaaaccgagaccgagacgtgcata</t>
  </si>
  <si>
    <t>tgcagctctgacgtcctcgcagccctcggctgttgtttctgaaaccgagaccgagacgtgcata</t>
  </si>
  <si>
    <t>TP687260</t>
  </si>
  <si>
    <t>tgcagctctcccaatttttggtgggttgccctagctatggcgaggcacagagggggctggcagc</t>
  </si>
  <si>
    <t>tgcagctctcccaatttttggtgggttgccctagctgtggcgaggcacagagggggctggcagc</t>
  </si>
  <si>
    <t>TP687502</t>
  </si>
  <si>
    <t>tgcagctctcctagaaagtgaatacgaatcatacatctcataagcccagcgaggccaaaatgac</t>
  </si>
  <si>
    <t>tgcagctctcctagaaagtgaatacgaatcatacatctcataagcccagcgcggccaaaatgac</t>
  </si>
  <si>
    <t>TP689103</t>
  </si>
  <si>
    <t>tgcagctctgcgaattcacagcaatttctcgcgtcacctcaccgagcaacaaaacttggaacca</t>
  </si>
  <si>
    <t>tgcagctctgcgaattcacagcaatttcttgcgtcacctcaccgagcaacaaaacttggaacca</t>
  </si>
  <si>
    <t>TP689735</t>
  </si>
  <si>
    <t>tgcagctctggcatgggcacatcattcgcctccatctcttgttcttcattgagccccttcaaat</t>
  </si>
  <si>
    <t>tgcagctctggcatgggcacatcattcgcctccatctcttgttcttcattgagccccttcaagt</t>
  </si>
  <si>
    <t>TP690369</t>
  </si>
  <si>
    <t>tgcagctctgttccgtggcagatatgcatctctttccactaattattttgtttccagaaaggtc</t>
  </si>
  <si>
    <t>tgcagctctgttccgtggcagatatgcatctctttccgctaattattttgtttccagaaaggtc</t>
  </si>
  <si>
    <t>TP690891</t>
  </si>
  <si>
    <t>tgcagctcttcggcttcgctgaagccatcagcatcgggcgccgctccccgaaaaaaaaaaaaaa</t>
  </si>
  <si>
    <t>tgcagctcttcggcttcgctgaggccatcagcatcgggcgccgctccccgaaaaaaaaaaaaaa</t>
  </si>
  <si>
    <t>TP690906</t>
  </si>
  <si>
    <t>tgcagctcttcgtcgtcaaggtcctggcagtcacctacgtcctctacatacttctccctagagg</t>
  </si>
  <si>
    <t>tgcagctcttcgtggtcaaggtcctggcagtcacctacgtcctctacatacttctccctagagg</t>
  </si>
  <si>
    <t>TP691275</t>
  </si>
  <si>
    <t>tgcagctcttgccacacctgttgagccctgcaagaacaattagatcgatgagctacattttcac</t>
  </si>
  <si>
    <t>tgcagctcttgccacacctgttgagccctgcaagaacaattagatcgatgagctacattttctc</t>
  </si>
  <si>
    <t>TP691541</t>
  </si>
  <si>
    <t>tgcagctcttgtacagttgtagtattgtactacactgctactactgtacagctgctctaccaat</t>
  </si>
  <si>
    <t>tgcagctcttgtacagttgtagtattgtactacactgctactgctgtacagctgctctaccaat</t>
  </si>
  <si>
    <t>TP692040</t>
  </si>
  <si>
    <t>tgcagctgaaaagcacgcccacaggccaggccacagcacggccacacgaaaccaaaagagagag</t>
  </si>
  <si>
    <t>tgcagctgaaaagcatgcccacaggccaggccacagcacggccacacgaaaccaaaagagagag</t>
  </si>
  <si>
    <t>TP692544</t>
  </si>
  <si>
    <t>tgcagctgaacctgggaaggctgattgggagcttgcccttgtagagacagcaagcaacttgtcc</t>
  </si>
  <si>
    <t>tgcagctgaacctgggaaggctgattgggagcttgcccttgtagagacagcaagtaacttgtcc</t>
  </si>
  <si>
    <t>TP693845</t>
  </si>
  <si>
    <t>tgcagctgacaatactggtgcgacaggggtagctctccgcgatcatgatggccgcttcctggca</t>
  </si>
  <si>
    <t>tgcagctgacaatactggtgcgacaggggtagctctccgcgatcatgatggccgcttcctggta</t>
  </si>
  <si>
    <t>TP693948</t>
  </si>
  <si>
    <t>tgcagctgacagactgttccaggatgtatgtattcctcagccatgtatacgcagctgaagctct</t>
  </si>
  <si>
    <t>tgcagctgacagactgttccaggatgtatgtattcctcagccatgtatatgcagctgaagctct</t>
  </si>
  <si>
    <t>TP696337</t>
  </si>
  <si>
    <t>tgcagctgacttcatcttcattaacttgagtacggggtgaacacgagtatagtccattctcacg</t>
  </si>
  <si>
    <t>tgcagctgactttatcttcattaacttgagtacggggtgaacacgagtatagtccattctcacg</t>
  </si>
  <si>
    <t>TP696488</t>
  </si>
  <si>
    <t>tgcagctgagacctgctgacacctgagttgagagcggctcaggccagcagtcagcagcgcagcg</t>
  </si>
  <si>
    <t>tgcagctgagacctgctgacacctgagttgagagcggctcaggtcagcagtcagcagcgcagcg</t>
  </si>
  <si>
    <t>TP696726</t>
  </si>
  <si>
    <t>tgcagctgagataattgactcgctccccctggagacgcggctcatggtgcgccgtcggcagtat</t>
  </si>
  <si>
    <t>tgcagctgagataattgactcgcttcccctggagacgcggctcatggtgcgccgtcggcagtat</t>
  </si>
  <si>
    <t>TP697985</t>
  </si>
  <si>
    <t>tgcagctgaggtaggtgctttctctcaggccgtggcaatcctcgaagcccgtaggaggatactg</t>
  </si>
  <si>
    <t>tgcagctgaggtaggtgctttctctcgggccgtggcaatcctcgaagcccgtaggaggatactg</t>
  </si>
  <si>
    <t>TP699324</t>
  </si>
  <si>
    <t>tgcagctgatgcttcaaccaaataatcaacacctttgctcaatcttctgcacagaaaataagtt</t>
  </si>
  <si>
    <t>tgcagctgatgcttcaaccaaataatcaacacctttgctcaatcttctgcacagaaaattagtt</t>
  </si>
  <si>
    <t>TP700528</t>
  </si>
  <si>
    <t>tgcagctgattgggatgctgtggcggcgcctctggaagctctccttgcggcttcacgcagggcg</t>
  </si>
  <si>
    <t>tgcagctgattgggatgctttggcggcgcctctggaagctctccttgcggcttcacgcagggcg</t>
  </si>
  <si>
    <t>TP701009</t>
  </si>
  <si>
    <t>tgcagctgcaacagcgaacatggcaccaaggaaaggccccatcttatacccaagtcatggcatg</t>
  </si>
  <si>
    <t>tgcagctgcaacagcgaacatggcaccgaggaaaggccccatcttatacccaagtcatggcatg</t>
  </si>
  <si>
    <t>TP701219</t>
  </si>
  <si>
    <t>tgcagctgcaactaacccttttcctttttcttcttcattcacaggcgtgccctggccaaggaga</t>
  </si>
  <si>
    <t>tgcagctgcaactaacccttttcctttttcttcttcattcacatgcgtgccctggccaaggaga</t>
  </si>
  <si>
    <t>TP702505</t>
  </si>
  <si>
    <t>tgcagctgcaccacaccccagatgagagtgtggacgtgaacaacccacgggacgggctactccg</t>
  </si>
  <si>
    <t>tgcagctgcaccacaccccagatgagagtgtggacgtgaacaacccacgggacgggctacttcg</t>
  </si>
  <si>
    <t>TP702832</t>
  </si>
  <si>
    <t>tgcagctgcaccgccttcttcttgtttttcctatgctctgacgacgacgtcgacgagctacccc</t>
  </si>
  <si>
    <t>tgcagctgcaccgccttcttcttgtttttcctatgctctgacgtcgacgtcgacgagctacccc</t>
  </si>
  <si>
    <t>TP703548</t>
  </si>
  <si>
    <t>tgcagctgcacgccactgatgaccattctgtttctccgcatcgatacaaaacaatgtgcgtgag</t>
  </si>
  <si>
    <t>tgcagctgcacgccactgatgaccattctgtttctccgcatcgatacaaaataatgtgcgtgag</t>
  </si>
  <si>
    <t>TP703674</t>
  </si>
  <si>
    <t>tgcagctgcacgctaccaccacccctgcacgcacgctaccagtctaccaccaccgtcgagcagc</t>
  </si>
  <si>
    <t>tgcagctgcacgctaccaccaccgctgcacgcacgctaccagtctaccaccaccgtcgagcagc</t>
  </si>
  <si>
    <t>TP704231</t>
  </si>
  <si>
    <t>tgcagctgcactcgttcggcctcgccgagctccgcggcgtgacgcacgacttctccagcagctt</t>
  </si>
  <si>
    <t>tgcagctgcactcgttcggcctcggcgagctccgcggcgtgacgcacgacttctccagcagctt</t>
  </si>
  <si>
    <t>TP704273</t>
  </si>
  <si>
    <t>tgcagctgcactgagttgtggtgggagacagagtgagccgtaggcagcagcagcaccgctcaat</t>
  </si>
  <si>
    <t>tgcagctgcactgagttgtggtgggagacagagtgagccgtaggcagcagcagcgccgctcaat</t>
  </si>
  <si>
    <t>TP704549</t>
  </si>
  <si>
    <t>tgcagctgcatataggggcacccttgtccacaagctccttcaaggacagttttttgctgctggc</t>
  </si>
  <si>
    <t>tgcagctgcatataggggcactcttgtccacaagctccttcaaggacagttttttgctgctggc</t>
  </si>
  <si>
    <t>TP705382</t>
  </si>
  <si>
    <t>tgcagctgcatggcggcgcggcgtccgagccgccctacacctgcggcgccgaaaaaaaaaaaaa</t>
  </si>
  <si>
    <t>tgcagctgcatggcggcgtggcgtccgagccgccctacacctgcggcgccgaaaaaaaaaaaaa</t>
  </si>
  <si>
    <t>TP705618</t>
  </si>
  <si>
    <t>tgcagctgcatttcgatatagtagtcgaactcgcgcatatccctcgccttcacatcctcgtcgt</t>
  </si>
  <si>
    <t>tgcagctgcattttgatatagtagtcgaactcgcgcatatccctcgccttcacatcctcgtcgt</t>
  </si>
  <si>
    <t>TP706015</t>
  </si>
  <si>
    <t>tgcagctgccactcgcagagccaccgtccagcagctgcctgcctttggtcagcagcctcttgtc</t>
  </si>
  <si>
    <t>tgcagctgccactcgcagagccaccgtccagcagctgcctggctttggtcagcagcctcttgtc</t>
  </si>
  <si>
    <t>TP706357</t>
  </si>
  <si>
    <t>tgcagctgccatcgtcgtgttcctcgtcacctcactgctgcttctgctgctgttggcagcagtc</t>
  </si>
  <si>
    <t>tgcagctgccatcgtcgtgttcctcgtcacctcactgctgcttctgctgctgttggcagcattc</t>
  </si>
  <si>
    <t>TP706560</t>
  </si>
  <si>
    <t>tgcagctgcccagagacatccacgaccatgagtgagtacactcacatgcgatgcatcacatcaa</t>
  </si>
  <si>
    <t>tgcagctgcccagagacatccacgcccatgagtgagtacactcacatgcgatgcatcacatcaa</t>
  </si>
  <si>
    <t>TP707520</t>
  </si>
  <si>
    <t>tgcagctgccgcacggggctccctgcatccgatgcgccatctgtggggccatcacgcacgtcgc</t>
  </si>
  <si>
    <t>tgcagctgccgcacggggctccctgcatccgatgcgccatctgtggggccatcacgcacgtggc</t>
  </si>
  <si>
    <t>TP710130</t>
  </si>
  <si>
    <t>tgcagctgcgcaatgggagaagcaaagacagagaaaccaaacaaaaatagatgaaagctgccaa</t>
  </si>
  <si>
    <t>tgcagctgcgcaatgggagaagcaaagacagagaaaccaaacaaaaatagatgaaagttgccaa</t>
  </si>
  <si>
    <t>TP710314</t>
  </si>
  <si>
    <t>tgcagctgcgccaggatggtgttgaacacgatggtgcacgccaagatgggcaccacgcacagca</t>
  </si>
  <si>
    <t>tgcagctgcgccaggatggtgttgaacacgatggtgcacgcgaagatgggcaccacgcacagca</t>
  </si>
  <si>
    <t>TP712650</t>
  </si>
  <si>
    <t>tgcagctgcgtgacacgcacaaacacaccacgcttaaccaaatcattcgacgatcgacgacacc</t>
  </si>
  <si>
    <t>tgcagctgcgtgacacgcacaaacacaccacgcttaaccaaatcattcgacgatcgatgacacc</t>
  </si>
  <si>
    <t>TP713077</t>
  </si>
  <si>
    <t>tgcagctgctacaacgccgtcgtccatatcgtttcctttcaagttgacaaccacaaggccacag</t>
  </si>
  <si>
    <t>tgcagctgctacaacgctgtcgtccatatcgtttcctttcaagttgacaaccacaaggccacag</t>
  </si>
  <si>
    <t>TP713476</t>
  </si>
  <si>
    <t>tgcagctgctagagctaagctcgctgtggaccctagggaagctcaaatccaatgcgctctttgg</t>
  </si>
  <si>
    <t>tgcagctgctagagctaagctcgctgtggaccctagggaagctcaaatccgatgcgctctttgg</t>
  </si>
  <si>
    <t>TP713863</t>
  </si>
  <si>
    <t>tgcagctgctatattgttgtgcaacatcagaacacgctgctaaagtgctcagcgtcacagtgtg</t>
  </si>
  <si>
    <t>tgcagttgctatattgttgtgcaacatcagaacacgctgctaaagtgctcagcgtcacagtgtg</t>
  </si>
  <si>
    <t>TP714222</t>
  </si>
  <si>
    <t>tgcagctgctcatccgccacttctcccagtgccaccgcaagagctgcgcgcggtgccagcgcat</t>
  </si>
  <si>
    <t>tgcagctgctcatccgccacttctcccagtgccaccgcaagagctgcgtgcggtgccagcgcat</t>
  </si>
  <si>
    <t>TP714300</t>
  </si>
  <si>
    <t>tgcagctgctccacagcctccactgatttcgcttccgacctccgctctgtcaacttatgcctct</t>
  </si>
  <si>
    <t>tgcagctgctccacagcctccactgatttcgcttccgacctccgctctgtcaacttgtgcctct</t>
  </si>
  <si>
    <t>TP714391</t>
  </si>
  <si>
    <t>tgcagctgctccatgacgagcacaagctacagaaaggcgtgaggaagcaggtgcagtggctcca</t>
  </si>
  <si>
    <t>tgcagctgctccatgacgagcacaagctacagaagggcgtgaggaagcaggtgcagtggctcca</t>
  </si>
  <si>
    <t>TP714904</t>
  </si>
  <si>
    <t>tgcagctgctcgaccgctacctcgacctcgccagaaaggtcagcgccgacccccctcccctgct</t>
  </si>
  <si>
    <t>tgcagctgttcgaccgctacctcgacctcgccagaaaggtcagcgccgacccccctcccctgct</t>
  </si>
  <si>
    <t>TP714925</t>
  </si>
  <si>
    <t>tgcagctgctcgactaaaattagctgctactccagtccatgacatgcccatccgcttccatggc</t>
  </si>
  <si>
    <t>tgcagctgctcgactaaaattagctgctactccagtccatgacatgcccatccgcttccgtggc</t>
  </si>
  <si>
    <t>TP715707</t>
  </si>
  <si>
    <t>tgcagctgctgagaccttgttgctttgatcagtttgctttcgagtagagcttctagtcgcagag</t>
  </si>
  <si>
    <t>tgcagttgctgagaccttgttgctttgatcagtttgctttcgagtagagcttctagtcgcagag</t>
  </si>
  <si>
    <t>TP715913</t>
  </si>
  <si>
    <t>tgcagctgctgatcacggactacgcagcgcacggcagcctggaggcgcggctccacggccgtga</t>
  </si>
  <si>
    <t>tgcagctgctgatcacggactacgcggcgcacggcagcctggaggcgcggctccacggccgtga</t>
  </si>
  <si>
    <t>TP716699</t>
  </si>
  <si>
    <t>tgcagctgctgcctgctgtggcttcaatcgcgggattggcacaagtgggacatgggagccatga</t>
  </si>
  <si>
    <t>tgcagctgctgcctgctgtggcttcaatcgtgggattggcacaagtgggacatgggagccatga</t>
  </si>
  <si>
    <t>TP716717</t>
  </si>
  <si>
    <t>tgcagctgctgcgacagagactgagaaagcccacgagccaagcgcacctccctccctccctcgg</t>
  </si>
  <si>
    <t>tgcagctgctgcgacggagactgagaaagcccacgagccaagcgcacctccctccctccctcgg</t>
  </si>
  <si>
    <t>TP716786</t>
  </si>
  <si>
    <t>tgcagctgctgcgcctccttggccttggcaagcatatgcgcctcgtacctccgcagcctctcct</t>
  </si>
  <si>
    <t>tgcagctgctgcgcctccttggccttggcgagcatatgcgcctcgtacctccgcagcctctcct</t>
  </si>
  <si>
    <t>TP719537</t>
  </si>
  <si>
    <t>tgcagctgctggggcgcgggtgcagagctatcggctatcgccgacggaacccttttcggcttca</t>
  </si>
  <si>
    <t>tgcagctgctggggcgcgggtgcagagctatcggctatcgccgacggaacgcttttcggcttca</t>
  </si>
  <si>
    <t>TP719962</t>
  </si>
  <si>
    <t>tgcagctgctgtcgtcgctggacacgaccaaggtcaaggacaagaaggacaggggcgtgctcag</t>
  </si>
  <si>
    <t>tgcagctgttgtcgtcgctggacacgaccaaggtcaaggacaagaaggacaggggcgtgctcag</t>
  </si>
  <si>
    <t>TP720360</t>
  </si>
  <si>
    <t>tgcagctgcttcaagaccctctcgtgctgcaaactccagtccagcccaaactgctgcacttgca</t>
  </si>
  <si>
    <t>tgcagctgcttcaagaccctctcgtgctgcaaactccagtgcagcccaaactgctgcacttgca</t>
  </si>
  <si>
    <t>TP720371</t>
  </si>
  <si>
    <t>tgcagctgcttcaccgtcagaccctcgtacttgatacccgccaggaggtagcacccctccagct</t>
  </si>
  <si>
    <t>tgcagctgcttcaccgtcaggccctcgtacttgatacccgccaggaggtagcacccctccagct</t>
  </si>
  <si>
    <t>TP720486</t>
  </si>
  <si>
    <t>tgcagctgcttcctccgccgccgccgcgtgccccacttggtcttgccgagggcgtcgaggagcg</t>
  </si>
  <si>
    <t>tgcagctgcttcctccgccgctgccgcgtgccccacttggtcttgccgagggcgtcgaggagcg</t>
  </si>
  <si>
    <t>TP720817</t>
  </si>
  <si>
    <t>tgcagctgcttgaagttctcccacaccttctcccacaccctggcctcgtacagcttcttgccgc</t>
  </si>
  <si>
    <t>tgcagctgcttgaagttctcccacaccttctcccacaccttggcctcgtacagcttcttgccgc</t>
  </si>
  <si>
    <t>TP722104</t>
  </si>
  <si>
    <t>tgcagctggacaagatcgcgccgctggccgtggggcacatgctgggcacggtgttcaccaacat</t>
  </si>
  <si>
    <t>tgcagctgggcaagatcgcgccgctggccgtggggcacatgctgggcacggtgttcaccaacat</t>
  </si>
  <si>
    <t>TP723802</t>
  </si>
  <si>
    <t>tgcagctggagccgcaagattgtgacagcctaagttgggcaccccagcactcaggaacagaggc</t>
  </si>
  <si>
    <t>tgcagctggagccgcaagattgtgacatcctaagttgggcaccccagcactcaggaacagaggc</t>
  </si>
  <si>
    <t>TP724630</t>
  </si>
  <si>
    <t>tgcagctggatctttatccactggctctctgccactgtgtatatgcacccacctcctggcagat</t>
  </si>
  <si>
    <t>tgcagctggatctttatccactggctctctgccactgtgtatatgcacccgcctcctggcagat</t>
  </si>
  <si>
    <t>TP725554</t>
  </si>
  <si>
    <t>tgcagctggccaggtaggcatgggggcagtagctgaccagatggacatgggggtagcagctgac</t>
  </si>
  <si>
    <t>tgcagctggccaggtgggcatgggggcagtagctgaccagatggacatgggggtagcagctgac</t>
  </si>
  <si>
    <t>TP727990</t>
  </si>
  <si>
    <t>tgcagctgggacggggactgggagacactgaggacaactttcaggtgttgatgattgcaatgaa</t>
  </si>
  <si>
    <t>tgcagctgggacggggactgggagacactgaggacaactttcaggtgttgatgattgccatgaa</t>
  </si>
  <si>
    <t>TP729905</t>
  </si>
  <si>
    <t>tgcagctgggcttacattttcattctgcacccaaattgaatatgcaggtaagcataaataaact</t>
  </si>
  <si>
    <t>tgcagctgggcttactttttcattctgcacccaaattgaatatgcaggtaagcataaataaact</t>
  </si>
  <si>
    <t>TP730677</t>
  </si>
  <si>
    <t>tgcagctggtacaaacattttacgcatctctccaagtttttgtagacataccttcccttctaca</t>
  </si>
  <si>
    <t>tgcagctggtacaaacattttacgcatctcttcaagtttttgtagacataccttcccttctaca</t>
  </si>
  <si>
    <t>TP730694</t>
  </si>
  <si>
    <t>tgcagctggtacaggtgctcgtcctcggcgaagtagtagaagagggccatggagacgcggcgga</t>
  </si>
  <si>
    <t>tgcagctggtagaggtgctcgtcctcggcgaagtagtagaagagggccatggagacgcggcgga</t>
  </si>
  <si>
    <t>TP731939</t>
  </si>
  <si>
    <t>tgcagctggtggtgccacccctggggctaccccttctggggcttgggatgcgactccaaagctg</t>
  </si>
  <si>
    <t>tgcagctggtggtgccacccctggggctactccttctggggcttgggatgcgactccaaagctg</t>
  </si>
  <si>
    <t>TP733785</t>
  </si>
  <si>
    <t>tgcagctgtagcttctgaagatgttgtgcaaaacgaaacctcccatgccgcacagttttatagg</t>
  </si>
  <si>
    <t>tgcagctgtagcttctgaagatgttgtgcaaaccgaaacctcccatgccgcacagttttatagg</t>
  </si>
  <si>
    <t>TP734250</t>
  </si>
  <si>
    <t>tgcagctgtatgttgcggaagcgctcctgcgcggcgctcaaggcgaaagagcggtcgcggcggg</t>
  </si>
  <si>
    <t>tgcagctgtatgttgcggaagcgctcctgcgcggcgctcaaggcgaaggagcggtcgcggcggg</t>
  </si>
  <si>
    <t>TP736278</t>
  </si>
  <si>
    <t>tgcagctgtgcatgcggtgcagcccgctgcctcgtgccgtcgccgtctcgctttgctctgggcg</t>
  </si>
  <si>
    <t>tgcagctgtgcatgcggtgcagcccgctgcctcgtgccgtcgccgtctcgctttgctctggtcg</t>
  </si>
  <si>
    <t>TP736884</t>
  </si>
  <si>
    <t>tgcagctgtggcacgcactggccaagacgctgtcggagaagacggcgtgggcgctggccatgga</t>
  </si>
  <si>
    <t>tgcagctgtggcacgccctggccaagacgctgtcggagaagacggcgtgggcgctggccatgga</t>
  </si>
  <si>
    <t>TP737644</t>
  </si>
  <si>
    <t>tgcagctgtgttgttaaccacagctttactgacaatatgagtccctcattcatcaatacaacag</t>
  </si>
  <si>
    <t>tgcagctgtgttgttgaccacagctttactgacaatatgagtccctcattcatcaatacaacag</t>
  </si>
  <si>
    <t>TP737940</t>
  </si>
  <si>
    <t>tgcagctgttcacgtcgtcgctctacctcgcggggctcacggccaccttcttcgcctcctacac</t>
  </si>
  <si>
    <t>tgcagctgttcacgtcgtcgctctacctcgcggggcttacggccaccttcttcgcctcctacac</t>
  </si>
  <si>
    <t>TP738205</t>
  </si>
  <si>
    <t>tgcagctgttcggcgtgatctcgaagattgccgtgctgcatgccaagaaccaagtgggtaattt</t>
  </si>
  <si>
    <t>tgcagctgttcggcgtgatctcgaagattgccgtgctgcatgccaagaaccaggtgggtaattt</t>
  </si>
  <si>
    <t>TP738323</t>
  </si>
  <si>
    <t>tgcagctgttcttcgatgtcgatttcttcagatcgaagactggaaggcaaactcgaggatctga</t>
  </si>
  <si>
    <t>tgcagctgttcttcgatgtcgatttcttcagatcgaagactggaaggcaaactcgtggatctga</t>
  </si>
  <si>
    <t>TP740891</t>
  </si>
  <si>
    <t>tgcagcttacaactgtatttataccttcagaacttgaacttcattgcttgagtggtactatata</t>
  </si>
  <si>
    <t>tgcagcttacaactgtatttataccttcagaacttgaacttcgttgcttgagtggtactatata</t>
  </si>
  <si>
    <t>TP740914</t>
  </si>
  <si>
    <t>tgcagcttacacatggacgcaccacgagaacaggaaagacgcgagtaggctcgcccaccatgga</t>
  </si>
  <si>
    <t>tgcagcttacacatggacgcaccatgagaacaggaaagacgcgagtaggctcgcccaccatgga</t>
  </si>
  <si>
    <t>TP741494</t>
  </si>
  <si>
    <t>tgcagcttactagggtaacggtatacaccgccaacatgccaacatggagtataatacaggttgg</t>
  </si>
  <si>
    <t>tgcagcttactagggtaacggtatacaccgccaacatgtcaacatggagtataatacaggttgg</t>
  </si>
  <si>
    <t>TP743156</t>
  </si>
  <si>
    <t>tgcagcttcaaaggcacgtgagctgcccaaatggtgcttgctgtccatgaatcttgtccatgtt</t>
  </si>
  <si>
    <t>tgcagcttcaaaggcatgtgagctgcccaaatggtgcttgctgtccatgaatcttgtccatgtt</t>
  </si>
  <si>
    <t>TP743704</t>
  </si>
  <si>
    <t>tgcagcttcaccagcccgtcctgtttcttcaccatgaagcgctctgtctcagcaatctgctcca</t>
  </si>
  <si>
    <t>tgcagcttcaccaggccgtcctgtttcttcaccatgaagcgctctgtctcagcaatctgctcca</t>
  </si>
  <si>
    <t>TP744314</t>
  </si>
  <si>
    <t>tgcagcttcagcagcatgcgagggcagggagcgggagggaggaggcgctggagaggagacgggc</t>
  </si>
  <si>
    <t>tgcagcttcagcagcatgcgagggcagggagcgggagggaggaggcgctggagaggaggcgggc</t>
  </si>
  <si>
    <t>TP744487</t>
  </si>
  <si>
    <t>tgcagcttcagctgtaccaatgcaactgtgagatcttgtccaatcttgtgttctggtgtcaatc</t>
  </si>
  <si>
    <t>tgcagcttcagctgtaccaatgcaactgtgagatcttgtccgatcttgtgttctggtgtcaatc</t>
  </si>
  <si>
    <t>TP744784</t>
  </si>
  <si>
    <t>tgcagcttcagttccttggttacatctcaattatcagataaatcagtttgtatcatagagaatg</t>
  </si>
  <si>
    <t>tgcagctttagttccttggttacatctcaattatcagataaatcagtttgtatcatagagaatg</t>
  </si>
  <si>
    <t>TP745010</t>
  </si>
  <si>
    <t>tgcagcttcatctgcgcgtagaacctggcgatgaactcctccgccttgacgtccaccccgaaaa</t>
  </si>
  <si>
    <t>tgcagcttcatgtgcgcgtagaacctggcgatgaactcctccgccttgacgtccaccccgaaaa</t>
  </si>
  <si>
    <t>TP745608</t>
  </si>
  <si>
    <t>tgcagcttccagttctagatgtgggagtccaccattagttaatttatttatgggcttcccatat</t>
  </si>
  <si>
    <t>tgcagcttccagttgtagatgtgggagtccaccattagttaatttatttatgggcttcccatat</t>
  </si>
  <si>
    <t>TP745951</t>
  </si>
  <si>
    <t>tgcagcttccccgtgagcaggacgggcttgaaggagtcgtacatgccgaagtagagcccccgaa</t>
  </si>
  <si>
    <t>tgcagcttccccgtgagcaggacgggcttgaaggagtcgtacatgccgaagtagaggccccgaa</t>
  </si>
  <si>
    <t>TP746552</t>
  </si>
  <si>
    <t>tgcagcttcctcaggcatccgacgacgcagccagtctggtgctgaaagaaaacacgcgccgcgt</t>
  </si>
  <si>
    <t>tgcagcttcctcaggcatccgacgacgcagccagtctggtgctgaaagaaaacactcgccgcgt</t>
  </si>
  <si>
    <t>TP746950</t>
  </si>
  <si>
    <t>tgcagcttccttagcctggtgatgaatggtggcagcgtggcaatcttggtgtctctgatatcca</t>
  </si>
  <si>
    <t>tgcagcttccttagcttggtgatgaatggtggcagcgtggcaatcttggtgtctctgatatcca</t>
  </si>
  <si>
    <t>TP748525</t>
  </si>
  <si>
    <t>tgcagcttcgttcagtcgcccgccgacgccaccgcccgctcggctcgagatcgccgccgtactg</t>
  </si>
  <si>
    <t>tgcagcttctttcagtcgcccgccgacgccaccgcccgctcggctcgagatcgccgccgtactg</t>
  </si>
  <si>
    <t>TP748972</t>
  </si>
  <si>
    <t>tgcagcttctcaaggtggagctcagctaggagggaatcccttgggacgtcctggagcacgatgt</t>
  </si>
  <si>
    <t>tgcagcttctcgaggtggagctcagctaggagggaatcccttgggacgtcctggagcacgatgt</t>
  </si>
  <si>
    <t>TP749062</t>
  </si>
  <si>
    <t>tgcagcttctccagatcgccatacgccgccgcggtgtacacgtcgttcttcagcgactcgtcct</t>
  </si>
  <si>
    <t>tgcagcttctccagatcgccgtacgccgccgcggtgtacacgtcgttcttcagcgactcgtcct</t>
  </si>
  <si>
    <t>TP749067</t>
  </si>
  <si>
    <t>tgcagcttctccagcgccattattgccgccgcccgcacgctgcctcgcactcgcaagcttgagg</t>
  </si>
  <si>
    <t>tgcagcttctccagcgccattattgccgccgcccgcccgctgcctcgcactcgcaagcttgagg</t>
  </si>
  <si>
    <t>TP749104</t>
  </si>
  <si>
    <t>tgcagcttctccatcctgcacgcgccgtcgtcacgtacgatcaaacaccgttcagtatcagatg</t>
  </si>
  <si>
    <t>tgcagcttctccatcctgcacgcgccgtcgtcacgtacgatcaaacactgttcagtatcagatg</t>
  </si>
  <si>
    <t>TP750016</t>
  </si>
  <si>
    <t>tgcagcttctgcgacccaggtgagtgagatcgatcgatccgcggcgagctctcgcgcggtgcgt</t>
  </si>
  <si>
    <t>tgcagcttttgcgacccaggtgagtgagatcgatcgatccgcggcgagctctcgcgcggtgcgt</t>
  </si>
  <si>
    <t>TP750384</t>
  </si>
  <si>
    <t>tgcagcttctgttcgagaagtggcaattgctccttgcagggttggtgtttcaggtgagcttccc</t>
  </si>
  <si>
    <t>tgcagcttctgttcgagaagtggcagttgctccttgcagggttggtgtttcaggtgagcttccc</t>
  </si>
  <si>
    <t>TP750782</t>
  </si>
  <si>
    <t>tgcagcttcttgagtgcaggtgcagggcagtctccctctactccagcctggagcagcggagctc</t>
  </si>
  <si>
    <t>tgcagcttcttgagtgcaggtgcagggcagtctccctctactccatcctggagcagcggagctc</t>
  </si>
  <si>
    <t>TP750808</t>
  </si>
  <si>
    <t>tgcagcttcttgcccaggaggccgcccaaggacgacgacttcttgggttgttggtgactgtgtg</t>
  </si>
  <si>
    <t>tgcagcttcttgcccaggaggccgcccaaggacgacgactttttgggttgttggtgactgtgtg</t>
  </si>
  <si>
    <t>TP750915</t>
  </si>
  <si>
    <t>tgcagcttcttgtcgcacaagggaggaccacatctcttgtggatctcgaccctcaatgtgggag</t>
  </si>
  <si>
    <t>tgcagcttcttgtcgcacaagggaggaccacatctcttgtggatctcggccctcaatgtgggag</t>
  </si>
  <si>
    <t>TP751484</t>
  </si>
  <si>
    <t>tgcagcttgacatgattgtagtagcccacccctaaaaacgcgatcccgtacccaaacaggttga</t>
  </si>
  <si>
    <t>tgcagcttgacatgattgtagtagcccacccctaaaaacgcgatcccgtagccaaacaggttga</t>
  </si>
  <si>
    <t>TP751762</t>
  </si>
  <si>
    <t>tgcagcttgactccgacagtgacttcctcgatggattctcgatcaactcatcgacgatagatga</t>
  </si>
  <si>
    <t>tgcagcttgactccgacagtgacttcctcgatggattctcggtcaactcatcgacgatagatga</t>
  </si>
  <si>
    <t>TP752027</t>
  </si>
  <si>
    <t>tgcagcttgagcgggcacgtcgcggccagcttgcacttggtgacgtgcgcctggtacctcacct</t>
  </si>
  <si>
    <t>tgcagcttgagcgggcacgtcgcggccagcttgcacttggtgacgtgcgcctggtacctgacct</t>
  </si>
  <si>
    <t>TP752956</t>
  </si>
  <si>
    <t>tgcagcttgcagcacagaaacaggtgcatcccatggatgatgtatccattctgtcggtagcctt</t>
  </si>
  <si>
    <t>tgcagcttgcagcacggaaacaggtgcatcccatggatgatgtatccattctgtcggtagcctt</t>
  </si>
  <si>
    <t>TP753280</t>
  </si>
  <si>
    <t>tgcagcttgcatggtacaaatagggttgttgagtagaaaatttaaagccatctcggagattaaa</t>
  </si>
  <si>
    <t>tgcagcttgcatggtacaaattgggttgttgagtagaaaatttaaagccatctcggagattaaa</t>
  </si>
  <si>
    <t>TP753980</t>
  </si>
  <si>
    <t>tgcagcttgccttgatacagcccaatcaaatacataatcaggctggtaacctgcaagtatccaa</t>
  </si>
  <si>
    <t>tgcagcttgccttgatacagtccaatcaaatacataatcaggctggtaacctgcaagtatccaa</t>
  </si>
  <si>
    <t>TP756621</t>
  </si>
  <si>
    <t>tgcagcttgggccgtcggcgccaacgccagccccgaacccgaaaaaaaaaaaaaaaaaaaaaaa</t>
  </si>
  <si>
    <t>tgcagcttgggccgtcggcgccagcgccagccccgaacccgaaaaaaaaaaaaaaaaaaaaaaa</t>
  </si>
  <si>
    <t>TP758299</t>
  </si>
  <si>
    <t>tgcagcttgtatttggttttagctattgttcttatttgctcccttttactgtcaacactagtca</t>
  </si>
  <si>
    <t>tgcagcttgtatttggttttagctattgttcttatttgctcccttttgctgtcaacactagtca</t>
  </si>
  <si>
    <t>TP758539</t>
  </si>
  <si>
    <t>tgcagcttgtccctcagatcgtccaattccttcttgacctgaacaatggccacagttaagcaac</t>
  </si>
  <si>
    <t>tgcagcttgtccctcagatcgtccaattccttcttgacctgaacaatggtcacagttaagcaac</t>
  </si>
  <si>
    <t>TP759417</t>
  </si>
  <si>
    <t>tgcagcttgttcgccaaggggtatcgaatgagccagaccaggagtctctcagcgtcactgtaag</t>
  </si>
  <si>
    <t>tgcagcttgttcgccaaggggtatcgaatgagccagaccaggagtctctcagtgtcactgtaag</t>
  </si>
  <si>
    <t>TP759724</t>
  </si>
  <si>
    <t>tgcagcttgtttggatgctcaggaaacttttttgacagcgtgatgcaaatttttgggaaatttg</t>
  </si>
  <si>
    <t>tgcagcttgtttggatgctcaggaaacttttttgacatcgtgatgcaaatttttgggaaatttg</t>
  </si>
  <si>
    <t>TP760708</t>
  </si>
  <si>
    <t>tgcagctttcatcaaaaataatttacacaacatgaacagaccaatggttcaactacgtaatgta</t>
  </si>
  <si>
    <t>tgcagttttcatcaaaaataatttacacaacatgaacagaccaatggttcaactacgtaatgta</t>
  </si>
  <si>
    <t>TP761617</t>
  </si>
  <si>
    <t>tgcagctttgacaaaaacatctttctaaaaatcaagtgggaaggcaaggaacatgatccaagct</t>
  </si>
  <si>
    <t>tgcagctttgacaaaaacatctttctgaaaatcaagtgggaaggcaaggaacatgatccaagct</t>
  </si>
  <si>
    <t>TP764062</t>
  </si>
  <si>
    <t>tgcagcttttgctcttttggcagtcggcacacacacatcgctgcatgctcacgttttgcaattt</t>
  </si>
  <si>
    <t>tgcagcttttgctcttttggcagtcggcgcacacacatcgctgcatgctcacgttttgcaattt</t>
  </si>
  <si>
    <t>TP765333</t>
  </si>
  <si>
    <t>tgcaggaaaaaaataaggtggcatggccccagttgaaaccgtgcttgtacaaacggcgatgagc</t>
  </si>
  <si>
    <t>tgcaggaaaaaagtaaggtggcatggccccagttgaaaccgtgcttgtacaaacggcgatgagc</t>
  </si>
  <si>
    <t>TP766695</t>
  </si>
  <si>
    <t>tgcaggaaaattttggtgctggctgtcctcttggaaataagatacctgaattcaatgaattagt</t>
  </si>
  <si>
    <t>tgcaggaaaattttggtgctggctgtcctcttggaaataagatacctgaattcaatgagttagt</t>
  </si>
  <si>
    <t>TP766887</t>
  </si>
  <si>
    <t>tgcaggaaacaccactgctgcaattggaaaggtagacatgtgcttgtcttatcagagtttcatg</t>
  </si>
  <si>
    <t>tgcaggaaacaccactgctgcaattggaaaggtagacatgtgcttgtcttatcagagtttcatt</t>
  </si>
  <si>
    <t>TP768246</t>
  </si>
  <si>
    <t>tgcaggaaagcaagaccttaataacccaaccaaatcgaaccgaacaagcgtcaccaaaggggat</t>
  </si>
  <si>
    <t>tgcaggaaagcaagaccttaataacccaaccaaatcgaaccgaacaagcgtgaccaaaggggat</t>
  </si>
  <si>
    <t>TP768631</t>
  </si>
  <si>
    <t>tgcaggaaaggatgaaagtaattcagaaggaaaagaaaaggcagaggaggacatctcacttcta</t>
  </si>
  <si>
    <t>tgcaggaaaggatgaaagtaattcagaaggaaaagaaaaggcagaggaggacgtctcacttcta</t>
  </si>
  <si>
    <t>TP771290</t>
  </si>
  <si>
    <t>tgcaggaacaggaagcgatcgctcaatcacttcaaccaacggacctgaagctgatcgaccatct</t>
  </si>
  <si>
    <t>tgcaggaacaggaagcgatcgctcgatcacttcaaccaacggacctgaagctgatcgaccatct</t>
  </si>
  <si>
    <t>TP771577</t>
  </si>
  <si>
    <t>tgcaggaacatatgtcttccttgctcgccgtgcaacaacatttgccgtccgccgacagcgtatc</t>
  </si>
  <si>
    <t>tgcaggaacatatgtcttccttgttcgccgtgcaacaacatttgccgtccgccgacagcgtatc</t>
  </si>
  <si>
    <t>TP771703</t>
  </si>
  <si>
    <t>tgcaggaacatggaatttcctttctcctgcctaaatcttgcagtctgattagcacaactctcaa</t>
  </si>
  <si>
    <t>tgcaggaacatggaatttcctttctcctgcctaaatcttgcagtctgattagcacaactcttaa</t>
  </si>
  <si>
    <t>TP772460</t>
  </si>
  <si>
    <t>tgcaggaaccccgacggggtctggaagaggtcgctggtggtgagcgggaactcgcgggcgagcg</t>
  </si>
  <si>
    <t>tgcaggaaccccgagggggtctggaagaggtcgctggtggtgagcgggaactcgcgggcgagcg</t>
  </si>
  <si>
    <t>TP773662</t>
  </si>
  <si>
    <t>tgcaggaacgcagcagtactactagtcgtcctagctagctagctgactcagctgcggtggttcg</t>
  </si>
  <si>
    <t>tgcaggaacgcagcagtactactagtcgtcctagctagctagttgactcagctgcggtggttcg</t>
  </si>
  <si>
    <t>TP776936</t>
  </si>
  <si>
    <t>tgcaggaagaggaagagatgcaaaacagtgtaaggagctcctcctttcctaagcagattgctta</t>
  </si>
  <si>
    <t>tgcaggaagaggaagagatgcaaaacggtgtaaggagctcctcctttcctaagcagattgctta</t>
  </si>
  <si>
    <t>TP777177</t>
  </si>
  <si>
    <t>tgcaggaagagttgctcctggagcagttcagtggtttgatcaaattcgtcaaatctcgtccagg</t>
  </si>
  <si>
    <t>tgcaggaagagttgctcctggagcagttcagtagtttgatcaaattcgtcaaatctcgtccagg</t>
  </si>
  <si>
    <t>TP777591</t>
  </si>
  <si>
    <t>tgcaggaagcaataatgaacagagtatttagctcactgaagtaattctctagaagctgagtcat</t>
  </si>
  <si>
    <t>tgcaggaagcaataatgaatagagtatttagctcactgaagtaattctctagaagctgagtcat</t>
  </si>
  <si>
    <t>TP777885</t>
  </si>
  <si>
    <t>tgcaggaagcatcgcaccaagacggccacatcctcaactggccaatgaggcacctcatcgcgct</t>
  </si>
  <si>
    <t>tgcaggaagcgtcgcaccaagacggccacatcctcaactggccaatgaggcacctcatcgcgct</t>
  </si>
  <si>
    <t>TP777891</t>
  </si>
  <si>
    <t>tgcaggaagcatgacattgaacccaggaaccctgacagctacttcaacctcaagagagatccct</t>
  </si>
  <si>
    <t>tgcaggaagcatgatattgaacccaggaaccctgacagctacttcaacctcaagagagatccct</t>
  </si>
  <si>
    <t>TP778100</t>
  </si>
  <si>
    <t>tgcaggaagccacgctcgccacttggcgtacgggttcgcctacatcgtcgaccgcaagcggatc</t>
  </si>
  <si>
    <t>tgcaggaagccacgctcgccacttggcgtatgggttcgcctacatcgtcgaccgcaagcggatc</t>
  </si>
  <si>
    <t>TP778860</t>
  </si>
  <si>
    <t>tgcaggaagcggcagttgcggccgacgacctccttgggggcgtagccgaaaaaaaaaaaaaaaa</t>
  </si>
  <si>
    <t>tgcaggaagcggcagttgcggccgacgacgtccttgggggcgtagccgaaaaaaaaaaaaaaaa</t>
  </si>
  <si>
    <t>TP781435</t>
  </si>
  <si>
    <t>tgcaggaaggtatccataatccttctaccaactttcatcatttacatagtcggattttgtcatt</t>
  </si>
  <si>
    <t>tgcaggaaggtatccataatccttctaccaactttcatcatttacatagttggattttgtcatt</t>
  </si>
  <si>
    <t>TP781460</t>
  </si>
  <si>
    <t>tgcaggaaggtcccattgctctggttcagttatctgtaacagtatgggaattcagggactgaga</t>
  </si>
  <si>
    <t>tgcaggaaggtcccattgctctggttcagttatctgtaacagtatgggaattcagggattgaga</t>
  </si>
  <si>
    <t>TP781783</t>
  </si>
  <si>
    <t>tgcaggaagtattgcagaggttgattccgtattgaaggacccagaaaatgctacaaaaaagatc</t>
  </si>
  <si>
    <t>tgcaggaagtattgcagaggttgattccttattgaaggacccagaaaatgctacaaaaaagatc</t>
  </si>
  <si>
    <t>TP781903</t>
  </si>
  <si>
    <t>tgcaggaagtcgatgtagtgcagcgcgccatggatgaactgcgtgccaccgccgaaaaaaaaaa</t>
  </si>
  <si>
    <t>tgcaggaagtcgatgtagtgcagcgcgccatggatgaactgcgtgccgccgccgaaaaaaaaaa</t>
  </si>
  <si>
    <t>TP782597</t>
  </si>
  <si>
    <t>tgcaggaataaatgcaggcagcttggcaaagcagaaatctccagttagacaagaagtgtccaca</t>
  </si>
  <si>
    <t>tgcaggaataaatgcaggcagcttggcaaagcagaaatctctagttagacaagaagtgtccaca</t>
  </si>
  <si>
    <t>TP782917</t>
  </si>
  <si>
    <t>tgcaggaatagcttccttgcactttcgcagcaccttgacgcagttatcgtcaccccagcaatgt</t>
  </si>
  <si>
    <t>tgcaggaatagcttccttgcactttcgcagcaccttgacgcagttatcttcaccccagcaatgt</t>
  </si>
  <si>
    <t>TP783238</t>
  </si>
  <si>
    <t>tgcaggaatcacacgctgatgtagatcctgatgaggcgccagatgagcaccaattcagcacgac</t>
  </si>
  <si>
    <t>tgcaggaatcacacgctgatgtagatcctgatgaggcgccagatgagcaccaattcagcaggac</t>
  </si>
  <si>
    <t>TP784141</t>
  </si>
  <si>
    <t>tgcaggaatgaggagagtctcttactattttcagctgacgaaggacgtcaatgtccagcactgt</t>
  </si>
  <si>
    <t>tgcaggaatgaggagagtctcttactattttcagctgccgaaggacgtcaatgtccagcactgt</t>
  </si>
  <si>
    <t>TP784402</t>
  </si>
  <si>
    <t>tgcaggaatggacagggacatggcaccatgcaggctattcaattcgtctggttgattcacactg</t>
  </si>
  <si>
    <t>tgcaggaatggacagggacatggcaccatgcaggctattcaattcgtctggttgattcatactg</t>
  </si>
  <si>
    <t>TP785169</t>
  </si>
  <si>
    <t>tgcaggaattcaaaggcgtgttaccctgtgctcaagcttggcgtcgcgcttgccgccgcagcag</t>
  </si>
  <si>
    <t>tgcaggtattcaaaggcgtgttaccctgtgctcaagcttggcgtcgcgcttgccgccgcagcag</t>
  </si>
  <si>
    <t>TP785269</t>
  </si>
  <si>
    <t>tgcaggaattcgagtaagtcttgtgccatcactcaacagtaacattcaatcatgtgtttccatg</t>
  </si>
  <si>
    <t>tgcaggaattcgagtaagtcttgtgccatcactcatcagtaacattcaatcatgtgtttccatg</t>
  </si>
  <si>
    <t>TP785412</t>
  </si>
  <si>
    <t>tgcaggaattgagctcccatcccaacctgcatgcttctcaccccgaagctagccaacacagtag</t>
  </si>
  <si>
    <t>tgcaggaattgagctcccatcccaacctgcatgcttctcagcccgaagctagccaacacagtag</t>
  </si>
  <si>
    <t>TP785912</t>
  </si>
  <si>
    <t>tgcaggacaaaaaacagtggcattcagttccattcccgtggctgcacctgcacgtccaacaagt</t>
  </si>
  <si>
    <t>tgcaggacaaaaaacagtggcattccgttccattcccgtggctgcacctgcacgtccaacaagt</t>
  </si>
  <si>
    <t>TP785977</t>
  </si>
  <si>
    <t>tgcaggacaaaattccccccaagaatcaggataaactacttgatgagcaagtacaggccaacag</t>
  </si>
  <si>
    <t>tgcaggacaaaattcctcccaagaatcaggataaactacttgatgagcaagtacaggccaacag</t>
  </si>
  <si>
    <t>TP786629</t>
  </si>
  <si>
    <t>tgcaggacaaggacctggatccaccgcagtcagtgatcgacgcccgctccatcctctgctaggg</t>
  </si>
  <si>
    <t>tgcaggacaaggacctggatccaccgcagtcagtgatcgacgcccgctccatcctctgctagtg</t>
  </si>
  <si>
    <t>TP786757</t>
  </si>
  <si>
    <t>tgcaggacaagtccgacccctgctaccgctggatggtgcaccacggcgaaaagtaccgaaaaaa</t>
  </si>
  <si>
    <t>tgcaggacaagtccgacccctgctaccgctggatggtgcaccacggcgagaagtaccgaaaaaa</t>
  </si>
  <si>
    <t>TP787115</t>
  </si>
  <si>
    <t>tgcaggacacaagcggcaatggcataaagtaacaagtcgtcagttggaggagcacgcagtctta</t>
  </si>
  <si>
    <t>tgcaggacacaagcggcgatggcataaagtaacaagtcgtcagttggaggagcacgcagtctta</t>
  </si>
  <si>
    <t>TP787388</t>
  </si>
  <si>
    <t>tgcaggacaccatcgcgtcgctctgcaagtccatcctgccctccttccgcgtgggccgaaaaaa</t>
  </si>
  <si>
    <t>tgcaggacaccatcgcgtcgctctgcaagtccattctgccctccttccgcgtgggccgaaaaaa</t>
  </si>
  <si>
    <t>TP788647</t>
  </si>
  <si>
    <t>tgcaggacagcttgaactgctgtcaaccgctattatggatggatggatggctggtcttggtaca</t>
  </si>
  <si>
    <t>tgcaggacagcttgaactgctgtcaaccgctattttggatggatggatggctggtcttggtaca</t>
  </si>
  <si>
    <t>TP789290</t>
  </si>
  <si>
    <t>tgcaggacagtggtggtgaacttgctgaagtaaagagcggcattcaggagtgcctaatccaagg</t>
  </si>
  <si>
    <t>tgcaggacagtggtggtgaacttgctgaagtaaagggcggcattcaggagtgcctaatccaagg</t>
  </si>
  <si>
    <t>TP790652</t>
  </si>
  <si>
    <t>tgcaggaccaccaccgaaaccgaaaccctagatccatcagctccatctcagcgcgccgaaaaaa</t>
  </si>
  <si>
    <t>tgcaggaccaccaccgcaaccgaaaccctagatccatcagctccatctcagcgcgccgaaaaaa</t>
  </si>
  <si>
    <t>TP792952</t>
  </si>
  <si>
    <t>tgcaggacctcacactcgcggcatctctgctgagggtgagctcgatgtttgtggaggacctggt</t>
  </si>
  <si>
    <t>tgcaggacctcacgctcgcggcatctctgctgagggtgagctcgatgtttgtggaggacctggt</t>
  </si>
  <si>
    <t>TP793075</t>
  </si>
  <si>
    <t>tgcaggacctccccgtcgtgctcggcgcctgctgcgtcctccacaacatctgcgagcgcgccga</t>
  </si>
  <si>
    <t>tgcaggaccttcccgtcgtgctcggcgcctgctgcgtcctccacaacatctgcgagcgcgccga</t>
  </si>
  <si>
    <t>TP793177</t>
  </si>
  <si>
    <t>tgcaggacctcctgctccgcctcaccttcgacaacatctgcggcctcgcgttcggcaaggaccc</t>
  </si>
  <si>
    <t>tgcaggacctcctgctccgcctcaccttcgacaacatctgcggcctcgcgttcggcaaggatcc</t>
  </si>
  <si>
    <t>TP793305</t>
  </si>
  <si>
    <t>tgcaggacctcgttcacagatgaggtggagtccctgaagcaccgtgcgttgcgctctttccaga</t>
  </si>
  <si>
    <t>tgcaggacctcgttcactgatgaggtggagtccctgaagcaccgtgcgttgcgctctttccaga</t>
  </si>
  <si>
    <t>TP793388</t>
  </si>
  <si>
    <t>tgcaggacctcttggtcagggtattgctaatgctgttgggttggcgcttgctgagaagcacctg</t>
  </si>
  <si>
    <t>tgcaggacctcttggtcagggtgttgctaatgctgttgggttggcgcttgctgagaagcacctg</t>
  </si>
  <si>
    <t>TP793561</t>
  </si>
  <si>
    <t>tgcaggacctgctcaaggcgacggcggaggtgctgggcaccgccaacctcggcgtgtgctactg</t>
  </si>
  <si>
    <t>tgcaggacctgctcaaggcgacggcggaggttctgggcaccgccaacctcggcgtgtgctactg</t>
  </si>
  <si>
    <t>TP793626</t>
  </si>
  <si>
    <t>tgcaggacctggcacgcggcagccttgacgtactggtccttgctcctcttctccgtgacgcacc</t>
  </si>
  <si>
    <t>tgcaggacctggcacgcggcagccttgacgtactggtccttgctcctcttctccgtgatgcacc</t>
  </si>
  <si>
    <t>TP793786</t>
  </si>
  <si>
    <t>tgcaggacctgtctcggagcaaattatggtcctccagaacattggaacatcagttctcgtctcc</t>
  </si>
  <si>
    <t>tgcaggacctgtctcggagcaagttatggtcctccagaacattggaacatcagttctcgtctcc</t>
  </si>
  <si>
    <t>TP794080</t>
  </si>
  <si>
    <t>tgcaggacgaacacttcgttgccgaatcagaatctctgccacatcggcgaggcgacgatggggg</t>
  </si>
  <si>
    <t>tgcaggatgaacacttcgttgccgaatcagaatctctgccacatcggcgaggcgacgatggggg</t>
  </si>
  <si>
    <t>TP794331</t>
  </si>
  <si>
    <t>tgcaggacgaccgaacaccaagcttaacaaactgacagcacgaaacaacgtgcgcatcctcgca</t>
  </si>
  <si>
    <t>tgcaggacgaccgaacaccaagcttaacaaactgacagcccgaaacaacgtgcgcatcctcgca</t>
  </si>
  <si>
    <t>TP797243</t>
  </si>
  <si>
    <t>tgcaggacggcggcatgagctggagctcgaggttgtggtgtccgccgcggtggtggtccgatgg</t>
  </si>
  <si>
    <t>tgcaggacggcggcatgagctggagctcgaggttgtggtgtccgccgcggtggtggttcgatgg</t>
  </si>
  <si>
    <t>TP801520</t>
  </si>
  <si>
    <t>tgcaggagaaagcggccacccgccgcgtgggatcatcgtccgtggccactgcccgcgattcctg</t>
  </si>
  <si>
    <t>tgcaggagaaagcggccacccgccgcgtgggattatcgtccgtggccactgcccgcgattcctg</t>
  </si>
  <si>
    <t>TP801540</t>
  </si>
  <si>
    <t>tgcaggagaaaggcggcttcggcttccaacttaccaacagcatcatcaaggccatcatactggt</t>
  </si>
  <si>
    <t>tgcaggagaaaggcggcttcggctttcaacttaccaacagcatcatcaaggccatcatactggt</t>
  </si>
  <si>
    <t>TP801807</t>
  </si>
  <si>
    <t>tgcaggagaacggggagtaagtgctcgacgagctggggtcgaagagtgggtccacctgggagtg</t>
  </si>
  <si>
    <t>tgcaggagaacggggagtacgtgctcgacgagctggggtcgaagagtgggtccacctgggagtg</t>
  </si>
  <si>
    <t>TP801987</t>
  </si>
  <si>
    <t>tgcaggagaagagaatagctgcggattttgtcggaaccctacatgaggcatgcatgtgtacttg</t>
  </si>
  <si>
    <t>tgcaggagaagagaatagctgcggattttgtcggaaccctacatgtggcatgcatgtgtacttg</t>
  </si>
  <si>
    <t>TP802017</t>
  </si>
  <si>
    <t>tgcaggagaagagtgacaacggttgctagttagctgagtaccagtgggttattggtattgggtg</t>
  </si>
  <si>
    <t>tgcaggagaagagtgacgacggttgctagttagctgagtaccagtgggttattggtattgggtg</t>
  </si>
  <si>
    <t>TP802230</t>
  </si>
  <si>
    <t>tgcaggagaaggacaagctggtggcggaggtgatgcgctacatgctcttcaagacgcaccagaa</t>
  </si>
  <si>
    <t>tgcaggagaaggacaagctggtggcggaggtgatgcggtacatgctcttcaagacgcaccagaa</t>
  </si>
  <si>
    <t>TP802998</t>
  </si>
  <si>
    <t>tgcaggagaccaaacacgtcggggcagatgcagaagaagcagggatttggacgcggggcggaga</t>
  </si>
  <si>
    <t>tgcaggagaccaaacacgtcggggcagatgcagaagaagcagggatttggatgcggggcggaga</t>
  </si>
  <si>
    <t>TP804801</t>
  </si>
  <si>
    <t>tgcaggagaggcggccactgcacgccgtgcgcggcatccaggtcgaggatgtggattcggcgcg</t>
  </si>
  <si>
    <t>tgcaggagaggcggccactgcacgccgtgcgcggcgtccaggtcgaggatgtggattcggcgcg</t>
  </si>
  <si>
    <t>TP805244</t>
  </si>
  <si>
    <t>tgcaggagagtggattttccacgcgtgctatggccgccacgcctatcgtggccgtacgaggccg</t>
  </si>
  <si>
    <t>tgcaggagagtggattttccacgcgtgctatggccgccacgcctatcgtggccgtacgagggcg</t>
  </si>
  <si>
    <t>TP806076</t>
  </si>
  <si>
    <t>tgcaggagatgcttgccgtcggagttgtcgcgaggctgctgtacctggtgcaggccgaaaaaaa</t>
  </si>
  <si>
    <t>tgcaggagatgcttgccgtcggagttgtcgcgaggcttctgtacctggtgcaggccgaaaaaaa</t>
  </si>
  <si>
    <t>TP808701</t>
  </si>
  <si>
    <t>tgcaggagcaggcccgtgtagcagcacgccgccgcgacgacgagcagcagcgccaggctcagcc</t>
  </si>
  <si>
    <t>tgcaggagcaggcccgtgtagcagcacgccgtcgcgacgacgagcagcagcgccaggctcagcc</t>
  </si>
  <si>
    <t>TP809640</t>
  </si>
  <si>
    <t>tgcaggagccaatatacaaccttcctgacacgatctcaatggtgatccagaccaaggtatctct</t>
  </si>
  <si>
    <t>tgcaggagccaatatacaaccttcctgacacgatctcaatggtgatccagaccaaggtgtctct</t>
  </si>
  <si>
    <t>TP810311</t>
  </si>
  <si>
    <t>tgcaggagcccaactgaaaggattatggaccctgatttcgtgtaggatgtttttcagagtttga</t>
  </si>
  <si>
    <t>tgcaggagcccaactgaaaggattctggaccctgatttcgtgtaggatgtttttcagagtttga</t>
  </si>
  <si>
    <t>TP811785</t>
  </si>
  <si>
    <t>tgcaggagcgcatcaatcaggcggttgtagaaggctatcccacctgcattgacgccaccaagcc</t>
  </si>
  <si>
    <t>tgcaggagcgcatcaatcaggcggttgtagaaggctatcccacctgcgttgacgccaccaagcc</t>
  </si>
  <si>
    <t>TP811881</t>
  </si>
  <si>
    <t>tgcaggagcgcctctacggccagccgcggcatgtcgtcgatgttcacccgcataggagtagcag</t>
  </si>
  <si>
    <t>tgcaggagctcctctacggccagccgcggcatgtcgtcgatgttcacccgcataggagtagcag</t>
  </si>
  <si>
    <t>TP813222</t>
  </si>
  <si>
    <t>tgcaggagctacgtgaagtgccccaggacggcggtgacgacgacgaggagcagctgttgcagcc</t>
  </si>
  <si>
    <t>tgcaggagctacgtgaagtgccccaggacggcggtgacgacgacgaggagcagctgttgcggcc</t>
  </si>
  <si>
    <t>TP813474</t>
  </si>
  <si>
    <t>tgcaggagctcaacgtcctccaccttgcacgccagctgcgacatgaagaggcaataggccgtga</t>
  </si>
  <si>
    <t>tgcaggagctcaacgtcctccaccttgcacgccagctgcgacatgaagaggcagtaggccgtga</t>
  </si>
  <si>
    <t>TP813600</t>
  </si>
  <si>
    <t>tgcaggagctcatcgtgtctggcaacggcctcggcggcgacttcccgagatcgatcctgcggtg</t>
  </si>
  <si>
    <t>tgcaggagctcatcgtgtctggcaacggcctcggcggcgagttcccgagatcgatcctgcggtg</t>
  </si>
  <si>
    <t>TP813659</t>
  </si>
  <si>
    <t>tgcaggagctccacggccagcacgtccgagggggccgtgcacatggagatgatgtaggggccga</t>
  </si>
  <si>
    <t>tgcaggagctccacggcgagcacgtccgagggggccgtgcacatggagatgatgtaggggccga</t>
  </si>
  <si>
    <t>TP814056</t>
  </si>
  <si>
    <t>tgcaggagctcgaccgcacggacaagtatatgcaagacatactgtcctcgtcccagcagaagtg</t>
  </si>
  <si>
    <t>tgcaggagctcgaccgcacggacaagtatatgcaggacatactgtcctcgtcccagcagaagtg</t>
  </si>
  <si>
    <t>TP814597</t>
  </si>
  <si>
    <t>tgcaggagctgaagccttttttgtatacagaaacggagccacgatttctagcttcggcatttgg</t>
  </si>
  <si>
    <t>tgcaggagctgaagccttttttgtatacggaaacggagccacgatttctagcttcggcatttgg</t>
  </si>
  <si>
    <t>TP815100</t>
  </si>
  <si>
    <t>tgcaggagctggagggcaggaatggctgtacgtacggtacgcaaggtcggtcgttgcgtgctca</t>
  </si>
  <si>
    <t>tgcaggagctggagggcaggaatggctgtacgttcggtacgcaaggtcggtcgttgcgtgctca</t>
  </si>
  <si>
    <t>TP815592</t>
  </si>
  <si>
    <t>tgcaggagcttcaaacggtgtccagcagcattttcgtctcaggcaatcacgtatcctaacctaa</t>
  </si>
  <si>
    <t>tgcaggggcttcaaacggtgtccagcagcattttcgtctcaggcaatcacgtatcctaacctaa</t>
  </si>
  <si>
    <t>TP815602</t>
  </si>
  <si>
    <t>tgcaggagcttcacgtggcgagcggcctcctccagcatctcggcggtgttaagcttgtgcgccc</t>
  </si>
  <si>
    <t>tgcaggagcttcacgtggcgagcggcctcctccagcatctcggcggtgttgagcttgtgcgccc</t>
  </si>
  <si>
    <t>TP815767</t>
  </si>
  <si>
    <t>tgcaggagcttctttgccacgcctgaaaacgccgaagcagctccccatccgtacgtaatcctga</t>
  </si>
  <si>
    <t>tgcaggagcttctttgccacgcctgaaaacgccgaagcagctccccatccgtatgtaatcctga</t>
  </si>
  <si>
    <t>TP815779</t>
  </si>
  <si>
    <t>tgcaggagcttgacggatcagtttcgtggtgctggtccagtgaaagacgatcatatcgccgatg</t>
  </si>
  <si>
    <t>tgcaggagcttgacggatcagtttcgtggtgctggtccagtgaaagacgatcatatcgccgatt</t>
  </si>
  <si>
    <t>TP816491</t>
  </si>
  <si>
    <t>tgcaggaggaatgccccacccatggccgcctccccgagccgctcctccagcttccgcacctcac</t>
  </si>
  <si>
    <t>tgcaggaggaatgcccgacccatggccgcctccccgagccgctcctccagcttccgcacctcac</t>
  </si>
  <si>
    <t>TP816734</t>
  </si>
  <si>
    <t>tgcaggaggacgccgagaaggtgaacctgtggttcgaggtgcctgggcagtcccagtatgacct</t>
  </si>
  <si>
    <t>tgcaggaggacgccgagaaggtgaacctgtggttcgaggtgcctgggctgtcccagtatgacct</t>
  </si>
  <si>
    <t>TP816923</t>
  </si>
  <si>
    <t>tgcaggaggagaaagaaaggcacatgaagaaaagaaccaactttgtgggggaaagggaagggaa</t>
  </si>
  <si>
    <t>tgcaggaggagaaagacaggcacatgaagaaaagaaccaactttgtgggggaaagggaagggaa</t>
  </si>
  <si>
    <t>TP818108</t>
  </si>
  <si>
    <t>tgcaggaggatgatgaagactaaagagagttgaaaatgtacccctaagctttgcttaaaaatca</t>
  </si>
  <si>
    <t>tgcaggaggatgatgaagactaaagagagttgaaaatgtacccctaagttttgcttaaaaatca</t>
  </si>
  <si>
    <t>TP818663</t>
  </si>
  <si>
    <t>tgcaggaggcagggatcgacgtggccgcgcgcctgctgcgaccgaaaaaaaaaaaaaaaaaaaa</t>
  </si>
  <si>
    <t>tgcaggaggcagggatcgacgtggccgtgcgcctgctgcgaccgaaaaaaaaaaaaaaaaaaaa</t>
  </si>
  <si>
    <t>TP819133</t>
  </si>
  <si>
    <t>tgcaggaggccgtgaacgtgtccctcgcgaacctcaagacctaccccttcgtcaaggaacggct</t>
  </si>
  <si>
    <t>tgcaggaggccgtgaacgtgtccctcgcgaacctcaagacctacccgttcgtcaaggaacggct</t>
  </si>
  <si>
    <t>TP819212</t>
  </si>
  <si>
    <t>tgcaggaggccttcacccaccaggacttcgctggccacaagggaaccatcaaaacaggcgacgt</t>
  </si>
  <si>
    <t>tgcagggggccttcacccaccaggacttcgctggccacaagggaaccatcaaaacaggcgacgt</t>
  </si>
  <si>
    <t>TP819577</t>
  </si>
  <si>
    <t>tgcaggaggcgctggagcgcatcatgaagggccgcaccgccgtgctggtggcgcaccgaaaaaa</t>
  </si>
  <si>
    <t>tgcaggaggcgctggagcgcatcatgaagggccgcaccgctgtgctggtggcgcaccgaaaaaa</t>
  </si>
  <si>
    <t>TP820228</t>
  </si>
  <si>
    <t>tgcaggaggcgtgcgtacgtgtgagtcgcatcaatggcggcaccagaccatgcaggaggaggag</t>
  </si>
  <si>
    <t>tgcaggaggcgtgcgtacgtgtgagtcgcatcaatggcggcaccaggccatgcaggaggaggag</t>
  </si>
  <si>
    <t>TP820725</t>
  </si>
  <si>
    <t>tgcaggagggactcacggaaaagttgctgacagggaatgattgtgtgaacgtctggacatggaa</t>
  </si>
  <si>
    <t>tgcaggagggactcacggcaaagttgctgacagggaatgattgtgtgaacgtctggacatggaa</t>
  </si>
  <si>
    <t>TP821558</t>
  </si>
  <si>
    <t>tgcaggagggggcggcagaagcagaccaggcggcggtccgcggggctacgacggagctgaaagc</t>
  </si>
  <si>
    <t>tgcaggagggggtggcagaagcagaccaggcggcggtccgcggggctacgacggagctgaaagc</t>
  </si>
  <si>
    <t>TP822080</t>
  </si>
  <si>
    <t>tgcaggaggtcagcgtcgagtcgcggaaaatgagatattggtgcttaggtactatcctcgacgg</t>
  </si>
  <si>
    <t>tgcaggaggtcagcgtcgcgtcgcggaaaatgagatattggtgcttaggtactatcctcgacgg</t>
  </si>
  <si>
    <t>TP822583</t>
  </si>
  <si>
    <t>tgcaggaggtgctggggcagctggagccctacacacagttcaccattgagcagaaccccatgtc</t>
  </si>
  <si>
    <t>tgcaggaggtgctggggcagctggagccctacacgcagttcaccattgagcagaaccccatgtc</t>
  </si>
  <si>
    <t>TP822989</t>
  </si>
  <si>
    <t>tgcaggaggttgggcgacgcgtagaggctggactctcgtgcggttgcttcagttccagcattgc</t>
  </si>
  <si>
    <t>tgcaggaggttgggcgacgcgtagaggctggcctctcgtgcggttgcttcagttccagcattgc</t>
  </si>
  <si>
    <t>TP827011</t>
  </si>
  <si>
    <t>tgcaggagttgaactagcaagcaatataccttccttgcacggactttggagacggagtactcga</t>
  </si>
  <si>
    <t>tgcaggagttgaactagcaagcagtataccttccttgcacggactttggagacggagtactcga</t>
  </si>
  <si>
    <t>TP827068</t>
  </si>
  <si>
    <t>tgcaggagttgcaccatcattgtacacacagaagaaatgtgggcactaactactgctgcatgcc</t>
  </si>
  <si>
    <t>tgcaggagttgcaccatcattgtacgcacagaagaaatgtgggcactaactactgctgcatgcc</t>
  </si>
  <si>
    <t>TP827679</t>
  </si>
  <si>
    <t>tgcaggataaccaagtctaactgaatatgtaacgaagtaactctaatcagaaatcagaaaacac</t>
  </si>
  <si>
    <t>tgcaggataaccacgtctaactgaatatgtaacgaagtaactctaatcagaaatcagaaaacac</t>
  </si>
  <si>
    <t>TP827934</t>
  </si>
  <si>
    <t>tgcaggataattcctatggagggagaaacaaaggaaggttcatggatgggaacaaaaaaaagag</t>
  </si>
  <si>
    <t>tgcaggataattcctatggagggagaaacaaaggaaggttcatggattggaacaaaaaaaagag</t>
  </si>
  <si>
    <t>TP829435</t>
  </si>
  <si>
    <t>tgcaggatatgtatgatttcatggctctggacaggccttcaacacctcaaatcgatcgtgggat</t>
  </si>
  <si>
    <t>tgcaggatatgtatgatttcatggctctggacaggccttcaacacctcaaatcgatcgtggggt</t>
  </si>
  <si>
    <t>TP829668</t>
  </si>
  <si>
    <t>tgcaggatcaacaaaaaagcctgatgacatgtatagaatcattgagcattttgctcttggaagg</t>
  </si>
  <si>
    <t>tgcaggatcaacaaaaaagcctgatgacatgtatagaatcgttgagcattttgctcttggaagg</t>
  </si>
  <si>
    <t>TP830017</t>
  </si>
  <si>
    <t>tgcaggatcacttggctttaatgatggaactacttggcaagatgccaaagaaggtaagcccagc</t>
  </si>
  <si>
    <t>tgcaggatcacttggctttaatgatggaactacttggcaagatgccgaagaaggtaagcccagc</t>
  </si>
  <si>
    <t>TP830553</t>
  </si>
  <si>
    <t>tgcaggatcatgctgagcgccagcttggcctccacgagcgcgaagttctggccgatgcagacgc</t>
  </si>
  <si>
    <t>tgcaggatcatgctgagcgccagcttggcctccatgagcgcgaagttctggccgatgcagacgc</t>
  </si>
  <si>
    <t>TP831742</t>
  </si>
  <si>
    <t>tgcaggatccttgcccccagcgacagcttgcccttcacggtctcgtacagctttggccccagag</t>
  </si>
  <si>
    <t>tgcaggatccttgcccccagcgacagcttgcccttcacggtctcgtacagttttggccccagag</t>
  </si>
  <si>
    <t>TP831748</t>
  </si>
  <si>
    <t>tgcaggatccttgtcgttgccgtactcatcgtcgcttcgctaccctgtcatcctatcgtatgcc</t>
  </si>
  <si>
    <t>tgcaggatccttgtcgttgccgtactcatcgtcgcttcgctaccctgtcatcctatcgtatgct</t>
  </si>
  <si>
    <t>TP832017</t>
  </si>
  <si>
    <t>tgcaggatcgatcgagatctagagagagagcaaggtttaagagggaaagccgcggcaaggaggc</t>
  </si>
  <si>
    <t>tgcaggatcgatcgagatctagagagagagcaaggtttaagagggacagccgcggcaaggaggc</t>
  </si>
  <si>
    <t>TP832359</t>
  </si>
  <si>
    <t>tgcaggatcggcacgctgctcatagtgacgagcctcatgagagggcaagccgcaccgctcaccc</t>
  </si>
  <si>
    <t>tgcaggatcggcacgctgctcatagtgacgagcctcattagagggcaagccgcaccgctcaccc</t>
  </si>
  <si>
    <t>TP832598</t>
  </si>
  <si>
    <t>tgcaggatcgtgctgatctttggcgagatgccgctggagctcgggcggagcagcgcctccatgt</t>
  </si>
  <si>
    <t>tgcaggatcgtgctgatctttggcgagatgccgctggggctcgggcggagcagcgcctccatgt</t>
  </si>
  <si>
    <t>TP833780</t>
  </si>
  <si>
    <t>tgcaggatcttgtcagactgcattccaattaagcagaggaagcgtataccctatttgatcattt</t>
  </si>
  <si>
    <t>tgcaggctcttgtcagactgcattccaattaagcagaggaagcgtataccctatttgatcattt</t>
  </si>
  <si>
    <t>TP834088</t>
  </si>
  <si>
    <t>tgcaggatgaatggtaggaaagataaggggaggtttagcagatttatacgccgcatgtcagtgc</t>
  </si>
  <si>
    <t>tgcaggatgaatggtaggaaagatagggggaggtttagcagatttatacgccgcatgtcagtgc</t>
  </si>
  <si>
    <t>TP834790</t>
  </si>
  <si>
    <t>tgcaggatgatgatcaggatctccattctcgtcgacgcgaagcctatcaacaagctgcttgtag</t>
  </si>
  <si>
    <t>tgcaggatgatgatcaggatctccattctcgtcgacgcgaagcctatcgacaagctgcttgtag</t>
  </si>
  <si>
    <t>TP834884</t>
  </si>
  <si>
    <t>tgcaggatgattcaagccccaattttgttgacgaagttgtggctttgttcttcaaggattcatc</t>
  </si>
  <si>
    <t>tgcaggatgattcaagccccaattttgttgaggaagttgtggctttgttcttcaaggattcatc</t>
  </si>
  <si>
    <t>TP835538</t>
  </si>
  <si>
    <t>tgcaggatgccgttgacgccctcgaaccgaaggcggcgctgggaggccgtggcggaagagaacg</t>
  </si>
  <si>
    <t>tgcaggatgccgttgacgccctcgaaccgaaggcggcgctgggaggccgtggcggaggagaacg</t>
  </si>
  <si>
    <t>TP835675</t>
  </si>
  <si>
    <t>tgcaggatgcgatgatgggcgagctgcactcggagggcaagacggccgaggacatcagagacag</t>
  </si>
  <si>
    <t>tgcaggatgcgatgatgggcgagctgcactcggagggcaagacggccgaggacatcagaggcag</t>
  </si>
  <si>
    <t>TP836509</t>
  </si>
  <si>
    <t>tgcaggatggatgagatgacgaaagacaggagcgcagggagggaattatctgggtatggtggta</t>
  </si>
  <si>
    <t>tgcaggatggatgagatgatgaaagacaggagcgcagggagggaattatctgggtatggtggta</t>
  </si>
  <si>
    <t>TP837156</t>
  </si>
  <si>
    <t>tgcaggatggtattgagatcacgagtaaacattatgagatgatcttcttcagtgacagataatc</t>
  </si>
  <si>
    <t>tgcaggatggtattgagatcacgagtcaacattatgagatgatcttcttcagtgacagataatc</t>
  </si>
  <si>
    <t>TP837210</t>
  </si>
  <si>
    <t>tgcaggatggtgaagtggccgagatgagccatcgcagtttgaaataatttgaatgtctgggtag</t>
  </si>
  <si>
    <t>tgcaggatggtgaagtggccgcgatgagccatcgcagtttgaaataatttgaatgtctgggtag</t>
  </si>
  <si>
    <t>TP837295</t>
  </si>
  <si>
    <t>tgcaggatggttgatgtacaatctattgacatagttggggttaggatcaggaacataaaactca</t>
  </si>
  <si>
    <t>tgcaggatggttgatgtacaatctattgacatagttggggttaggatcaggaacataaaagtca</t>
  </si>
  <si>
    <t>TP838000</t>
  </si>
  <si>
    <t>tgcaggatgtgtacatcttgctcgagcagtcgagctagcgtgtgctcaactaatccactgtgct</t>
  </si>
  <si>
    <t>tgcaggatgtgtacatcttgctcgagcagtcgagctagcgtgtgctcacctaatccactgtgct</t>
  </si>
  <si>
    <t>TP838100</t>
  </si>
  <si>
    <t>tgcaggatgttcaaggagtgcccacaccccgacgagaaccagcgcgccgcgctcagccgaaaaa</t>
  </si>
  <si>
    <t>tgcaggatgttcaaggagtgcccgcaccccgacgagaaccagcgcgccgcgctcagccgaaaaa</t>
  </si>
  <si>
    <t>TP838128</t>
  </si>
  <si>
    <t>tgcaggatgttctacttcttcttcgaatcgaggggcaagaaggaggaccccgtcgtgatctggc</t>
  </si>
  <si>
    <t>tgcaggatgttctacttcttcttcgaatcgaggggcaaggaggaggaccccgtcgtgatctggc</t>
  </si>
  <si>
    <t>TP838178</t>
  </si>
  <si>
    <t>tgcaggatgttgcagggcaatccctgacaaaacaaaagtagataagcagactatccattgataa</t>
  </si>
  <si>
    <t>tgcaggatgttgcagggcaatccctgacaaaacaaaagtagataagtagactatccattgataa</t>
  </si>
  <si>
    <t>TP839316</t>
  </si>
  <si>
    <t>tgcaggattcaggtaaacaataactcaatctgtaacttgcaatagccatgacattagacataca</t>
  </si>
  <si>
    <t>tgcaggattcaggtaaacaataattcaatctgtaacttgcaatagccatgacattagacataca</t>
  </si>
  <si>
    <t>TP839929</t>
  </si>
  <si>
    <t>tgcaggattctcagatgctcaatcggtggcttcagcatagaacatgcattcttgctgatcgact</t>
  </si>
  <si>
    <t>tgcaggattgtcagatgctcaatcggtggcttcagcatagaacatgcattcttgctgatcgact</t>
  </si>
  <si>
    <t>TP840000</t>
  </si>
  <si>
    <t>tgcaggattctgccatgccgaagtcacctcgttgccaccatttgaagggaaagcctcccatgaa</t>
  </si>
  <si>
    <t>tgcaggattctgccatgccgaagtcacctcgttgccaccatttgaagggaaagcctcccatgac</t>
  </si>
  <si>
    <t>TP840290</t>
  </si>
  <si>
    <t>tgcaggattgcacatcctagtgagctgtgcagatcatgtagaggagagacgaagtaactgtatg</t>
  </si>
  <si>
    <t>tgcaggattgcacgtcctagtgagctgtgcagatcatgtagaggagagacgaagtaactgtatg</t>
  </si>
  <si>
    <t>TP840490</t>
  </si>
  <si>
    <t>tgcaggattggatttgtgactcaggacgacatcctcttcccacagctgacggtggaggagaccc</t>
  </si>
  <si>
    <t>tgcaggattggatttgtgactcaggacgacgtcctcttcccacagctgacggtggaggagaccc</t>
  </si>
  <si>
    <t>TP841542</t>
  </si>
  <si>
    <t>tgcaggatttgtttatgttgaccttcagggagacaaattggggctatctgctgccttgcgactt</t>
  </si>
  <si>
    <t>tgcaggatttgtttatgttgaccttgagggagacaaattggggctatctgctgccttgcgactt</t>
  </si>
  <si>
    <t>TP843392</t>
  </si>
  <si>
    <t>tgcaggcaacctcaactaacctgctgaaagtaaaggttccgaatttcttcagctcgaactggat</t>
  </si>
  <si>
    <t>tgcaggcaacctgaactaacctgctgaaagtaaaggttccgaatttcttcagctcgaactggat</t>
  </si>
  <si>
    <t>TP843865</t>
  </si>
  <si>
    <t>tgcaggcaacttgagtttctttggcgctaacccacaccctcagccgaatcagcacaacttagct</t>
  </si>
  <si>
    <t>tgcaggcaacttgggtttctttggcgctaacccacaccctcagccgaatcagcacaacttagct</t>
  </si>
  <si>
    <t>TP844129</t>
  </si>
  <si>
    <t>tgcaggcaagataatggagagccatgcactgatgcacaccaacgccgccatcaatccgtggcaa</t>
  </si>
  <si>
    <t>tgcaggcaagataatggagagccgtgcactgatgcacaccaacgccgccatcaatccgtggcaa</t>
  </si>
  <si>
    <t>TP845062</t>
  </si>
  <si>
    <t>tgcaggcaataccaatttggtggaggtggtactactgggcgaaccctgtctcgtggaccatcta</t>
  </si>
  <si>
    <t>tgcaggcaataccaatttggtggaggtggtactactgggtgaaccctgtctcgtggaccatcta</t>
  </si>
  <si>
    <t>TP845504</t>
  </si>
  <si>
    <t>tgcaggcaatggaagaagccatgcacatgcatctgtaaacgcaagcacggaacgacgaccacgc</t>
  </si>
  <si>
    <t>tgcaggcaatggaagaagccatgcacatgcatctgtaaatgcaagcacggaacgacgaccacgc</t>
  </si>
  <si>
    <t>TP845678</t>
  </si>
  <si>
    <t>tgcaggcaattcggagctcagttcagtgcatggctgacacactccagagagtccagaaatgtct</t>
  </si>
  <si>
    <t>tgcaggcaattcggagctcagttcagtgcatggctgacactctccagagagtccagaaatgtct</t>
  </si>
  <si>
    <t>TP846053</t>
  </si>
  <si>
    <t>tgcaggcacacaaaatatatttaggtctactattagtcttgtacagtgaatgaaaagcaaaaag</t>
  </si>
  <si>
    <t>tgcaggcacacaaaatatatttaggtctactattagtcttgtacagtgaatgaaaagcaagaag</t>
  </si>
  <si>
    <t>TP846162</t>
  </si>
  <si>
    <t>tgcaggcacaccaccgtcgccgcgcccgccatgaaccccacgatcgtcgcgtgcgacaggaagt</t>
  </si>
  <si>
    <t>tgcaggcacaccaccgtcgctgcgcccgccatgaaccccacgatcgtcgcgtgcgacaggaagt</t>
  </si>
  <si>
    <t>TP846281</t>
  </si>
  <si>
    <t>tgcaggcacacgccttcctcgctgcccaaccgatcataaccattccaaacaaggatagatagag</t>
  </si>
  <si>
    <t>tgcaggcacacgccttcctcgctgcccaaccgatcataaccattccaaacaaggatagatatag</t>
  </si>
  <si>
    <t>TP846489</t>
  </si>
  <si>
    <t>tgcaggcacagacaatgcttcgacttgtggtgcacgcggcagcatgccgtggtccttgtcagta</t>
  </si>
  <si>
    <t>tgcaggcacagacaatgcttcgacttgtggtgcacgcggcagcatgccgtggtcgttgtcagta</t>
  </si>
  <si>
    <t>TP846581</t>
  </si>
  <si>
    <t>tgcaggcacagcagcgcgagctgcacgcacttggtggcctggtccctgtcgtacccgccgtcca</t>
  </si>
  <si>
    <t>tgcaggcacagcagcgcgagctgcacgcacttggtggcctggtccttgtcgtacccgccgtcca</t>
  </si>
  <si>
    <t>TP846904</t>
  </si>
  <si>
    <t>tgcaggcacaggttccacgccaattgcatcgcgccgtggctcgagatgcacagctcctgccctg</t>
  </si>
  <si>
    <t>tgcaggcacaggttccacgccaattgcatcgtgccgtggctcgagatgcacagctcctgccctg</t>
  </si>
  <si>
    <t>TP848014</t>
  </si>
  <si>
    <t>tgcaggcaccgaatctgaaaatgatacacccagacatgttgtttcaccagatttgtttgtcgaa</t>
  </si>
  <si>
    <t>tgcaggcaccgaatctgaaaatgatacacccagacatgttgtttcaccagatttgtttgttgaa</t>
  </si>
  <si>
    <t>TP849056</t>
  </si>
  <si>
    <t>tgcaggcacgcggccgccgacgttgttggcgtcgaggaacatttcctccatggcctcgcaggag</t>
  </si>
  <si>
    <t>tgcaggcacgcggccgccgacgttgttggcgtcgaggagcatttcctccatggcctcgcaggag</t>
  </si>
  <si>
    <t>TP849501</t>
  </si>
  <si>
    <t>tgcaggcacggggttgagtcgggctgggctggaccacgcacctttctggggaaattcccctcgg</t>
  </si>
  <si>
    <t>tgcaggcacggggttgggtcgggctgggctggaccacgcacctttctggggaaattcccctcgg</t>
  </si>
  <si>
    <t>TP850143</t>
  </si>
  <si>
    <t>tgcaggcactcctttgtgctccaaatggtggaatgggcaaggtgggtgctcacatgccaatgcg</t>
  </si>
  <si>
    <t>tgcaggcactcctttgtgctccaaatggtggaatgggcaaggtgggtgctcacatggcaatgcg</t>
  </si>
  <si>
    <t>TP851641</t>
  </si>
  <si>
    <t>tgcaggcagacgatcgcgtacaccttgcggacgaaggcccaccgcagctgcgggctctccatca</t>
  </si>
  <si>
    <t>tgcaggcagacgatcgcgtacaccttgcggatgaaggcccaccgcagctgcgggctctccatca</t>
  </si>
  <si>
    <t>TP851648</t>
  </si>
  <si>
    <t>tgcaggcagacgcaccctgaatcacggccagttggtgcatgtctcctgggcccgcccaacggag</t>
  </si>
  <si>
    <t>tgcaggcagacgcaccttgaatcacggccagttggtgcatgtctcctgggcccgcccaacggag</t>
  </si>
  <si>
    <t>TP851714</t>
  </si>
  <si>
    <t>tgcaggcagactccatcgctggccgtgagtcgctggcgtcggcgccttatctcccctcaagcct</t>
  </si>
  <si>
    <t>tgcaggcagactccatcgctggccgtgagtcgctggcgtcggcgccttatctcccctcatgcct</t>
  </si>
  <si>
    <t>TP851892</t>
  </si>
  <si>
    <t>tgcaggcagagccagcagaagtggtggccgcagggcggcgagcagcgcatgtggttgcagccct</t>
  </si>
  <si>
    <t>tgcaggcagagccagcagaagtggtggccgcacggcggcgagcagcgcatgtggttgcagccct</t>
  </si>
  <si>
    <t>TP851942</t>
  </si>
  <si>
    <t>tgcaggcagagcggaaggcgctgggcgcgctgtacgccgagctggaggaagagcggaacgccgc</t>
  </si>
  <si>
    <t>tgcaggccgagcggaaggcgctgggcgcgctgtacgccgagctggaggaagagcggaacgccgc</t>
  </si>
  <si>
    <t>TP852548</t>
  </si>
  <si>
    <t>tgcaggcagcaaattaaaagcttgttccgcggtcaagacgaccgacgtgacccaactaaccaac</t>
  </si>
  <si>
    <t>tgcaggcagcaaattaaaagcttgttccgtggtcaagacgaccgacgtgacccaactaaccaac</t>
  </si>
  <si>
    <t>TP852710</t>
  </si>
  <si>
    <t>tgcaggcagcacagatgcaccagatgaaggtggaagagtccaaaaagtaccaagaactacggaa</t>
  </si>
  <si>
    <t>tgcaggcagcacagatgcatcagatgaaggtggaagagtccaaaaagtaccaagaactacggaa</t>
  </si>
  <si>
    <t>TP853946</t>
  </si>
  <si>
    <t>tgcaggcagcctgttgagcgtctcctggagatcaaagtgaacaacaaatctgaagagcagcagc</t>
  </si>
  <si>
    <t>tgcaggcagcctgttgagcgtctcctggagatcaaagtgaacaacaaatctgaagatcagcagc</t>
  </si>
  <si>
    <t>TP854335</t>
  </si>
  <si>
    <t>tgcaggcagcggtaatagagcttcatgagctcgtcgatcgagctgcggtcagcatcgggcacgc</t>
  </si>
  <si>
    <t>tgcaggcagcggtaatagagcttcatgagctcgtcgatcgagctgcggtcagcatcgggctcgc</t>
  </si>
  <si>
    <t>TP854453</t>
  </si>
  <si>
    <t>tgcaggcagctacggacctgcggtgaagcctgcccacgcggcctgcggccacgccgaggctgag</t>
  </si>
  <si>
    <t>tgcaggcagctacggacctgcggtgatgcctgcccacgcggcctgcggccacgccgaggctgag</t>
  </si>
  <si>
    <t>TP854490</t>
  </si>
  <si>
    <t>tgcaggcagctagcagtcgatcggtgctcggtggtaggcgtttgaacaccacctcatgtctgtg</t>
  </si>
  <si>
    <t>tgcaggcggctagcagtcgatcggtgctcggtggtaggcgtttgaacaccacctcatgtctgtg</t>
  </si>
  <si>
    <t>TP856271</t>
  </si>
  <si>
    <t>tgcaggcagggactcagttctgggatgaaaagatggaaaaagaactagccgagggtcatctatc</t>
  </si>
  <si>
    <t>tgcaggcagggactcagttctgggatggaaagatggaaaaagaactagccgagggtcatctatc</t>
  </si>
  <si>
    <t>TP857202</t>
  </si>
  <si>
    <t>tgcaggcagtcgacgtggccgaagtaggacgcgtggtgcaggcaggaccgcccgtgcagcgagt</t>
  </si>
  <si>
    <t>tgcaggcagtcgacgtggccgaagtaggacgcgtggtgcaggcaggaccgcccgtgcagggagt</t>
  </si>
  <si>
    <t>TP857450</t>
  </si>
  <si>
    <t>tgcaggcagtgcttccgcagcaacgccaaggacatcggcttcatcaaggtacgcgccaaaatct</t>
  </si>
  <si>
    <t>tgcaggcagtgcttccgcagcaacgccaaggacatcggcttcatcaaggtacgcgccgaaatct</t>
  </si>
  <si>
    <t>TP858299</t>
  </si>
  <si>
    <t>tgcaggcatataattaagcctagaatcacacaactgagtctgatgtttgacgaactctgacgtc</t>
  </si>
  <si>
    <t>tgcaggcatataattaagcgtagaatcacacaactgagtctgatgtttgacgaactctgacgtc</t>
  </si>
  <si>
    <t>TP858718</t>
  </si>
  <si>
    <t>tgcaggcatcagaaatagtgcatccatgaattgaattgaaatgaaatgtgtgaattcatggaat</t>
  </si>
  <si>
    <t>tgcaggcatcagaaatagtgcatccatgaatttaattgaaatgaaatgtgtgaattcatggaat</t>
  </si>
  <si>
    <t>TP859001</t>
  </si>
  <si>
    <t>tgcaggcatccgaggaggtactggtaagactgcaccctggtgggcatggcctcgagctgcgcga</t>
  </si>
  <si>
    <t>tgcaggcatccgaggaggtactggtaggactgcaccctggtgggcatggcctcgagctgcgcga</t>
  </si>
  <si>
    <t>TP859476</t>
  </si>
  <si>
    <t>tgcaggcatctgatcatattgcaacttcatatgctgagctcagggatggtagtgcaaatgcaaa</t>
  </si>
  <si>
    <t>tgcaggcatctgatcatattgcaacttcatatgctgagctcagggatggtagtgctaatgcaaa</t>
  </si>
  <si>
    <t>TP859493</t>
  </si>
  <si>
    <t>tgcaggcatctggcgacagaaccataagcaagagcatccacactcactaaattcgaacctgcaa</t>
  </si>
  <si>
    <t>tgcaggcatctggcgacagaaccataagcaagatcatccacactcactaaattcgaacctgcaa</t>
  </si>
  <si>
    <t>TP860478</t>
  </si>
  <si>
    <t>tgcaggcatggctacctccagattccacatgacctgcgctctcctcctaattggtaataatcaa</t>
  </si>
  <si>
    <t>tgcaggcatggctacctccagattccacatgacctgcgttctcctcctaattggtaataatcaa</t>
  </si>
  <si>
    <t>TP862214</t>
  </si>
  <si>
    <t>tgcaggccaacggtgatgctcctttaccccctgtacgcgtcggtgcaggcgatggagaccccgt</t>
  </si>
  <si>
    <t>tgcaggccaacggtgatgctcctttaccccctgtacgcgtcggtgcaggcgatggagagcccgt</t>
  </si>
  <si>
    <t>TP862957</t>
  </si>
  <si>
    <t>tgcaggccacagcccacaggtgcgcgtgacaagtcgtgccaacaaaaagaagcttttcgaccag</t>
  </si>
  <si>
    <t>tgcaggccacagcccacaggttcgcgtgacaagtcgtgccaacaaaaagaagcttttcgaccag</t>
  </si>
  <si>
    <t>TP863278</t>
  </si>
  <si>
    <t>tgcaggccaccctacagttgaaaagtggcctacccttgccaatcttccatggtggcaaaacgac</t>
  </si>
  <si>
    <t>tgcaggtcaccctacagttgaaaagtggcctacccttgccaatcttccatggtggcaaaacgac</t>
  </si>
  <si>
    <t>TP866388</t>
  </si>
  <si>
    <t>tgcaggccatcggccgacatctgccccaaggagctcagacaaccatctcatggtggaggaagct</t>
  </si>
  <si>
    <t>tgcaggccatcggctgacatctgccccaaggagctcagacaaccatctcatggtggaggaagct</t>
  </si>
  <si>
    <t>TP868129</t>
  </si>
  <si>
    <t>tgcaggcccagctctggctcgggttgctggtgaagaagttgagcagcaccagcgactgggcctt</t>
  </si>
  <si>
    <t>tgcaggcccagctctggctcgggttgctggtgaagaagttgagcagcaccagtgactgggcctt</t>
  </si>
  <si>
    <t>TP868869</t>
  </si>
  <si>
    <t>tgcaggcccatttgcttctgcaacactatcaaccgaaggtgatgaagcatcatctccaaactct</t>
  </si>
  <si>
    <t>tgcaggtccatttgcttctgcaacactatcaaccgaaggtgatgaagcatcatctccaaactct</t>
  </si>
  <si>
    <t>TP869703</t>
  </si>
  <si>
    <t>tgcaggcccctgcttgatcttccgctgtgatctcatcaccgccgcggccgcggccgctgccgcc</t>
  </si>
  <si>
    <t>tgcaggctcctgcttgatcttccgctgtgatctcatcaccgccgcggccgcggccgctgccgcc</t>
  </si>
  <si>
    <t>TP872607</t>
  </si>
  <si>
    <t>tgcaggccgagcacgccagctacgccaccgaggcgcacagcaaggtcttcatcccgaaaaaaaa</t>
  </si>
  <si>
    <t>tgcaggccgagcatgccagctacgccaccgaggcgcacagcaaggtcttcatcccgaaaaaaaa</t>
  </si>
  <si>
    <t>TP872665</t>
  </si>
  <si>
    <t>tgcaggccgagccagatctttttggacttgggctggtctttgaactgccgcagtgggtcgtcag</t>
  </si>
  <si>
    <t>tgcaggccgagccagatctttttggacttgggctggtctttgtactgccgcagtgggtcgtcag</t>
  </si>
  <si>
    <t>TP873932</t>
  </si>
  <si>
    <t>tgcaggccgccacaacttttcttggctgagatggcgagccccacagccacgaaaaaactggact</t>
  </si>
  <si>
    <t>tgcaggccgccacaacttttcttggctgagatggcgagccccacagccacgaaaaaattggact</t>
  </si>
  <si>
    <t>TP875086</t>
  </si>
  <si>
    <t>tgcaggccgccttaaacacaccaccgctctcctctcgtgggctgcggctgccgctgctcccctg</t>
  </si>
  <si>
    <t>tgcaggccgccttaaacacaccaccgctctcctctcgtgggctgcgggtgccgctgctcccctg</t>
  </si>
  <si>
    <t>TP875241</t>
  </si>
  <si>
    <t>tgcaggccgcgcatcttcccgatctccgtggcttcgctgtcgccgatcctggacagccagtgga</t>
  </si>
  <si>
    <t>tgcaggccgcgcatcttcccgatctccgtggcttcgctgtcgccgatgctggacagccagtgga</t>
  </si>
  <si>
    <t>TP875348</t>
  </si>
  <si>
    <t>tgcaggccgcgcttcatggacacgaggtacggtgtcgcagggaacgcgagggagacgccgttga</t>
  </si>
  <si>
    <t>tgcaggccgcgcttcatggacacgaggtacggcgtcgcagggaacgcgagggagacgccgttga</t>
  </si>
  <si>
    <t>TP875451</t>
  </si>
  <si>
    <t>tgcaggccgcggaggaggaggacgtccgcagccgcagggcgctcgcggaggaggtgcccatgga</t>
  </si>
  <si>
    <t>tgcaggccgcggaggaggaggacgtccgccgccgcagggcgctcgcggaggaggtgcccatgga</t>
  </si>
  <si>
    <t>TP876383</t>
  </si>
  <si>
    <t>tgcaggccgtattagttcaggctacctaatttattctctaaaaaatgagcacaaattgtaccat</t>
  </si>
  <si>
    <t>tgcaggccttattagttcaggctacctaatttattctctaaaaaatgagcacaaattgtaccat</t>
  </si>
  <si>
    <t>TP877343</t>
  </si>
  <si>
    <t>tgcaggccgttcatagcatacagcgacgccgagatgcgccgctccaccttgatccgctcgaact</t>
  </si>
  <si>
    <t>tgcaggccgttcatagcgtacagcgacgccgagatgcgccgctccaccttgatccgctcgaact</t>
  </si>
  <si>
    <t>TP877772</t>
  </si>
  <si>
    <t>tgcaggcctaccttagcacaacagcaagagaatgccattcaactaacagtgatttcttaggaac</t>
  </si>
  <si>
    <t>tgcaggcctaccttagcacaacagcaagagaatgccattcaactgacagtgatttcttaggaac</t>
  </si>
  <si>
    <t>TP879381</t>
  </si>
  <si>
    <t>tgcaggcctctttggatccgcccctaactagggccgtggtggatggaatgggacggtgcttaca</t>
  </si>
  <si>
    <t>tgcaggcctctttggatccgcccctaactagggccgtggtggatgggatgggacggtgcttaca</t>
  </si>
  <si>
    <t>TP880557</t>
  </si>
  <si>
    <t>tgcaggcctgttcctaacatggacgcatgtctgaaacacataaccatcacaaagatcgaataac</t>
  </si>
  <si>
    <t>tgcaggcttgttcctaacatggacgcatgtctgaaacacataaccatcacaaagatcgaataac</t>
  </si>
  <si>
    <t>TP882872</t>
  </si>
  <si>
    <t>tgcaggcgacgtcgtcggtggctgctgtcccatcgatgagtggagcagcagcatcacgcacacg</t>
  </si>
  <si>
    <t>tgcaggcgacgtcgtcggtgtctgctgtcccatcgatgagtggagcagcagcatcacgcacacg</t>
  </si>
  <si>
    <t>TP883025</t>
  </si>
  <si>
    <t>tgcaggcgactggttccctccttttcactgtcaccctaccccacagacttatagtactccgtca</t>
  </si>
  <si>
    <t>tgcaggcgactggttccctccttttcactgtcaccctaccccacagacttgtagtactccgtca</t>
  </si>
  <si>
    <t>TP885221</t>
  </si>
  <si>
    <t>tgcaggcgcacgactgcacggcagcgcatgcaatgcaatcaccgtctcattacgagcagctagc</t>
  </si>
  <si>
    <t>tgcaggcgcatgactgcacggcagcgcatgcaatgcaatcaccgtctcattacgagcagctagc</t>
  </si>
  <si>
    <t>TP885770</t>
  </si>
  <si>
    <t>tgcaggcgcagctcaaggagcttaagtcagagctctccctcctacgcgtcgccaaggtcaccga</t>
  </si>
  <si>
    <t>tgcaggcgcagctcaaggagcttaagtcggagctctccctcctacgcgtcgccaaggtcaccga</t>
  </si>
  <si>
    <t>TP885820</t>
  </si>
  <si>
    <t>tgcaggcgcagctgacgctcgtgcaggaggatctcaggaacgcgagggaacacctggcctccat</t>
  </si>
  <si>
    <t>tgcaggcgcagctgacgctcgtgcaggaggatctcaggaacgcgagggagcacctggcctccat</t>
  </si>
  <si>
    <t>TP885845</t>
  </si>
  <si>
    <t>tgcaggcgcaggaactgctctccaacatctgcatcctcgagaccgcggtcacgaagctggagga</t>
  </si>
  <si>
    <t>tgcaggcgcaggagctgctctccaacatctgcatcctcgagaccgcggtcacgaagctggagga</t>
  </si>
  <si>
    <t>TP885956</t>
  </si>
  <si>
    <t>tgcaggcgcaggccgcgcagcagttcaggatgcaggacctcagcaaggtgatggacaagcagga</t>
  </si>
  <si>
    <t>tgcaggcgcaggccgcgcagcagttcaggatgcaggacctcagcaaggtgatggccaagcagga</t>
  </si>
  <si>
    <t>TP886402</t>
  </si>
  <si>
    <t>tgcaggcgcattattcccgtttccaagcttttcagctgctagcatttaaacaagtgcctaaggt</t>
  </si>
  <si>
    <t>tgcaggcgcattattcccgtttccaagcttttcagttgctagcatttaaacaagtgcctaaggt</t>
  </si>
  <si>
    <t>TP889825</t>
  </si>
  <si>
    <t>tgcaggcgctaaagcggtccatcacggaggaccccaagaacctgacgacgaactggtgcggccc</t>
  </si>
  <si>
    <t>tgcaggcgctgaagcggtccatcacggaggaccccaagaacctgacgacgaactggtgcggccc</t>
  </si>
  <si>
    <t>TP890779</t>
  </si>
  <si>
    <t>tgcaggcgctgctgccactcgtttcgccgccgccacagttgcttgggcaaaggagaggggaatg</t>
  </si>
  <si>
    <t>tgcaggcgctgctgccgctcgtttcgccgccgccacagttgcttgggcaaaggagaggggaatg</t>
  </si>
  <si>
    <t>TP890789</t>
  </si>
  <si>
    <t>tgcaggcgctgctgctctcgtcctccgccagcgagcgaatcgctggctcgacgcagcggcggga</t>
  </si>
  <si>
    <t>tgcaggcgctgctgctctcgtcctccgccagcgagcgaatcgctggctcgacgcagcggcgggg</t>
  </si>
  <si>
    <t>TP890852</t>
  </si>
  <si>
    <t>tgcaggcgctggatcgggatgatggggaactgttgcccgatggcccacatgtccgaaaaaaaaa</t>
  </si>
  <si>
    <t>tgcaggcgctggatcgggatgatggggaactgctgcccgatggcccacatgtccgaaaaaaaaa</t>
  </si>
  <si>
    <t>TP892156</t>
  </si>
  <si>
    <t>tgcaggcggagaggaaggacgacaaggcgctgctgttgttgtggtggccgtaccagtagtagtc</t>
  </si>
  <si>
    <t>tgcaggcggagagggaggacgacaaggcgctgctgttgttgtggtggccgtaccagtagtagtc</t>
  </si>
  <si>
    <t>TP892305</t>
  </si>
  <si>
    <t>tgcaggcggagcggcaggagcttcccgttgatggggctgcgcgagcacatgatgatgtcgtcga</t>
  </si>
  <si>
    <t>tgcaggcggagcggcatgagcttcccgttgatggggctgcgcgagcacatgatgatgtcgtcga</t>
  </si>
  <si>
    <t>TP894367</t>
  </si>
  <si>
    <t>tgcaggcggcggagcttgaaggaggagagcttctgcgagtgcgacatgtccttgtggctgggcg</t>
  </si>
  <si>
    <t>tgcaggcggcggagcttgaaggaggagagcttctgcgagtgcgacatgtccttgtggctggggg</t>
  </si>
  <si>
    <t>TP894471</t>
  </si>
  <si>
    <t>tgcaggcggcggcagcattgaaaaatggttttgttgagggaggggcggcgaggaggaccagagg</t>
  </si>
  <si>
    <t>tgcaggcggcggcagcattgaaaaatggttttgttgggggaggggcggcgaggaggaccagagg</t>
  </si>
  <si>
    <t>TP896017</t>
  </si>
  <si>
    <t>tgcaggcgggctcgtcgcggctgcggctgggcgcccagctggcggcctgctcgtccaatcgcgc</t>
  </si>
  <si>
    <t>tgcaggcgggctcgtcgcggctgcggctggtcgcccagctggcggcctgctcgtccaatcgcgc</t>
  </si>
  <si>
    <t>TP897421</t>
  </si>
  <si>
    <t>tgcaggcggtggttggagtcgaggcgccagatggatccccaggactcgcgcatgggcgtccacc</t>
  </si>
  <si>
    <t>tgcaggcggtggttggagtcgaggcgccagatggatccccaggactcgcgcatgggcgtccagc</t>
  </si>
  <si>
    <t>TP897955</t>
  </si>
  <si>
    <t>tgcaggcgtacgtcggcactgaaagagagggggagccgaggaggaggacggaaaggcgatttgc</t>
  </si>
  <si>
    <t>tgcaggcgtacgtcggcactgaaagagaggggaagccgaggaggaggacggaaaggcgatttgc</t>
  </si>
  <si>
    <t>TP898576</t>
  </si>
  <si>
    <t>tgcaggcgtccatactccataaaccacgggaatcagaatcaccacaatcaggcatgccaattcc</t>
  </si>
  <si>
    <t>tgcaggggtccatactccataaaccacgggaatcagaatcaccacaatcaggcatgccaattcc</t>
  </si>
  <si>
    <t>TP899835</t>
  </si>
  <si>
    <t>tgcaggcgtggaagcacgccatcatcgaggaccccaagaacctgaccgccgactggtgcgggcc</t>
  </si>
  <si>
    <t>tgcaggcgtggaagcacgccatcctcgaggaccccaagaacctgaccgccgactggtgcgggcc</t>
  </si>
  <si>
    <t>TP900563</t>
  </si>
  <si>
    <t>tgcaggcgtggtggaaggaggcgcgcgagggcgggcacgccgacctcaaggacgcgccctgggg</t>
  </si>
  <si>
    <t>tgcaggcgtggtggaaggaggcgcgcgaggtcgggcacgccgacctcaaggacgcgccctgggg</t>
  </si>
  <si>
    <t>TP901466</t>
  </si>
  <si>
    <t>tgcaggcgttcgagttcaggcaccgcatcatgatgcacaccctgctccagcagggcctcaggtt</t>
  </si>
  <si>
    <t>tgcaggcgttcgagttcaggcaccgcatcatgatgcacaccctgctccagcagggcctctggtt</t>
  </si>
  <si>
    <t>TP901566</t>
  </si>
  <si>
    <t>tgcaggcgttgaataagcaccgcatgtgtggtagtacatagtaagccgcagcgcagcatctcac</t>
  </si>
  <si>
    <t>tgcaggcgttgaataagcactgcatgtgtggtagtacatagtaagccgcagcgcagcatctcac</t>
  </si>
  <si>
    <t>TP901993</t>
  </si>
  <si>
    <t>tgcaggctaaacagacacgcaatgaattcttcccagaatcactgaacaagatttgcgagtaaaa</t>
  </si>
  <si>
    <t>tgcaggctaaacagacacgcgatgaattcttcccagaatcactgaacaagatttgcgagtaaaa</t>
  </si>
  <si>
    <t>TP903944</t>
  </si>
  <si>
    <t>tgcaggctagggtacggtgacagcggcatgcaggccgcttgagcggcgacctacgtcgtgtgga</t>
  </si>
  <si>
    <t>tgcaggttagggtacggtgacagcggcatgcaggccgcttgagcggcgacctacgtcgtgtgga</t>
  </si>
  <si>
    <t>TP904297</t>
  </si>
  <si>
    <t>tgcaggctatatagcaacgacctcctgtccagctcgtcggcgatggtcggcatcagcttcctct</t>
  </si>
  <si>
    <t>tgcaggctgtatagcaacgacctcctgtccagctcgtcggcgatggtcggcatcagcttcctct</t>
  </si>
  <si>
    <t>TP905596</t>
  </si>
  <si>
    <t>tgcaggctcattcgccgttgcagggaagcagatctgccgacgtccagttgtttgtttacggcgg</t>
  </si>
  <si>
    <t>tgcaggttcattcgccgttgcagggaagcagatctgccgacgtccagttgtttgtttacggcgg</t>
  </si>
  <si>
    <t>TP905625</t>
  </si>
  <si>
    <t>tgcaggctcatttcacgcaacaaggaaaaggccagagaacagaagtacccaaggaagcagagca</t>
  </si>
  <si>
    <t>tgcaggctcatttcacgcaacaaggaaaaggccagataacagaagtacccaaggaagcagagca</t>
  </si>
  <si>
    <t>TP906076</t>
  </si>
  <si>
    <t>tgcaggctccccgccgtggccgccgcgatgcccagcccgcggtgcagcttgaacgtgacgccga</t>
  </si>
  <si>
    <t>tgcaggctccccgccgtggccgccgcgatgcccagcccgcggtgcagcttgtacgtgacgccga</t>
  </si>
  <si>
    <t>TP906195</t>
  </si>
  <si>
    <t>tgcaggctccctcccgcgatccgctcctcttgagctcgacgggacggaatcccgaaaaaaaaaa</t>
  </si>
  <si>
    <t>tgcaggctccctcccgcgatccgctgctcttgagctcgacgggacggaatcccgaaaaaaaaaa</t>
  </si>
  <si>
    <t>TP906625</t>
  </si>
  <si>
    <t>tgcaggctcctgcccatagccatagtaacaacagagacctagattcacattttgcaaacctgtc</t>
  </si>
  <si>
    <t>tgcaggctcctgcccatagccatagtaacagcagagacctagattcacattttgcaaacctgtc</t>
  </si>
  <si>
    <t>TP907499</t>
  </si>
  <si>
    <t>tgcaggctcgtccactgttcaaggaccgaaggaaattccctaaaatggctgatccaatgcttca</t>
  </si>
  <si>
    <t>tgcaggctcgtccactgttcaaggaccgcaggaaattccctaaaatggctgatccaatgcttca</t>
  </si>
  <si>
    <t>TP908771</t>
  </si>
  <si>
    <t>tgcaggctcttgatctggtcccaaccaagatccacgagagatccccgatattcctcggcagcta</t>
  </si>
  <si>
    <t>tgcaggctcttgatctggtcccaaccaagatccacgagagatccccgatattcctcggtagcta</t>
  </si>
  <si>
    <t>TP909233</t>
  </si>
  <si>
    <t>tgcaggctgacgctaatgcataaatcacgctgccgtaaactcgtcatcagtcttatactctcac</t>
  </si>
  <si>
    <t>tgcaggctgacgctaatgcataaatcacgctgccgtaaactcgtcatcagtcttatgctctcac</t>
  </si>
  <si>
    <t>TP911086</t>
  </si>
  <si>
    <t>tgcaggctgcctaagggtcatcgttcaagcagacaacgacgagatttcttctgtttttttaggg</t>
  </si>
  <si>
    <t>tgcaggctgcctaagggtcatcgttcaagcagacatcgacgagatttcttctgtttttttaggg</t>
  </si>
  <si>
    <t>TP911198</t>
  </si>
  <si>
    <t>tgcaggctgcctcggaacgtctgctcctgcggctgctgcacgatttgcattgcaccagaaaaat</t>
  </si>
  <si>
    <t>tgcaggctgcctcggaatgtctgctcctgcggctgctgcacgatttgcattgcaccagaaaaat</t>
  </si>
  <si>
    <t>TP911331</t>
  </si>
  <si>
    <t>tgcaggctgcgagcccgcactggcgcatcgctgagagagcaccccaccaggcgccagcagccat</t>
  </si>
  <si>
    <t>tgcaggctgcgagcccgcactggcgcatcgctgagagagcaccccaccaggcgccagcagccgt</t>
  </si>
  <si>
    <t>TP911489</t>
  </si>
  <si>
    <t>tgcaggctgcgctggcgaaggaacggatcagcgcgtggagcagggaatgccgccatgtcgtcaa</t>
  </si>
  <si>
    <t>tgcaggctgcgctggcgaaggaacggatcagcgcgtggagcggggaatgccgccatgtcgtcaa</t>
  </si>
  <si>
    <t>TP912003</t>
  </si>
  <si>
    <t>tgcaggctgctcaattattagtaaggaacgagaatgctgaagatggattttggagggatattgt</t>
  </si>
  <si>
    <t>tgcaggctgctcaattattagtaaggaatgagaatgctgaagatggattttggagggatattgt</t>
  </si>
  <si>
    <t>TP912305</t>
  </si>
  <si>
    <t>tgcaggctgctgcaccgcacaagctcctcgagattgagacctacaagcacgaggtcccccacac</t>
  </si>
  <si>
    <t>tgcaggctgctgcaccgcacaagctcctcgagattgagacctacacgcacgaggtcccccacac</t>
  </si>
  <si>
    <t>TP912748</t>
  </si>
  <si>
    <t>tgcaggctgctgttactgttagcatcatcatcatcatcaaagaagggtgagcttgttgacgacg</t>
  </si>
  <si>
    <t>tgcaggctgctgttactgttagcgtcatcatcatcatcaaagaagggtgagcttgttgacgacg</t>
  </si>
  <si>
    <t>TP913765</t>
  </si>
  <si>
    <t>tgcaggctggctggccgcgggcaaacgcgccgtcggctgggcccgaaaaaaaaaaaaaaaaaaa</t>
  </si>
  <si>
    <t>tgcaggctggctggccgcgggcaaacgcgccgtcggctggtcccgaaaaaaaaaaaaaaaaaaa</t>
  </si>
  <si>
    <t>TP913809</t>
  </si>
  <si>
    <t>tgcaggctgggaagatgggcgttcttgacggcgcggagaagttcgacaccagaaaggggtgcag</t>
  </si>
  <si>
    <t>tgcaggctgggaagatgggcgttcttgacggcgcggagaagttcgacacccgaaaggggtgcag</t>
  </si>
  <si>
    <t>TP914341</t>
  </si>
  <si>
    <t>tgcaggctggtgatctgtctaccagcagatttcttcttcgttaccttcattactttctccagtt</t>
  </si>
  <si>
    <t>tgcaggctggtgatctgtctaccagccgatttcttcttcgttaccttcattactttctccagtt</t>
  </si>
  <si>
    <t>TP915005</t>
  </si>
  <si>
    <t>tgcaggctgtcggaaagggagctgccaccgtcaagggggccgctgctgtgcgagagccagctgg</t>
  </si>
  <si>
    <t>tgcaggctgtcggaaagggagctgccaccgtcaagggggccgctgttgtgcgagagccagctgg</t>
  </si>
  <si>
    <t>TP916215</t>
  </si>
  <si>
    <t>tgcaggcttagcggtgtctgcctttagataagggaactcaagatctcttgcagaaacattgggt</t>
  </si>
  <si>
    <t>tgcaggcttagcggtgtctgcctttagataagggaactcaagatttcttgcagaaacattgggt</t>
  </si>
  <si>
    <t>TP916479</t>
  </si>
  <si>
    <t>tgcaggcttcaacataatacatatggattcacattcaaccgttagcgtctgttttgacttggtg</t>
  </si>
  <si>
    <t>tgcaggcttcaacataatacatatggattcacattcgaccgttagcgtctgttttgacttggtg</t>
  </si>
  <si>
    <t>TP917807</t>
  </si>
  <si>
    <t>tgcaggcttgcggctattcctcccttctctcaaaagaagagaacatataggcagggcggcaggg</t>
  </si>
  <si>
    <t>tgcaggcttgcggctattcctcccttctctcaaaagaagagaacatataggcagggcggcaggt</t>
  </si>
  <si>
    <t>TP918885</t>
  </si>
  <si>
    <t>tgcaggctttgctgacaacggtgggctctgcgagctaccagacgtctccgagcctttgccgcca</t>
  </si>
  <si>
    <t>tgcaggctttgctgacatcggtgggctctgcgagctaccagacgtctccgagcctttgccgcca</t>
  </si>
  <si>
    <t>TP921266</t>
  </si>
  <si>
    <t>tgcagggaactgagtacaacatatttggaaggattcagaaggaatattgcaaaatcatcatatt</t>
  </si>
  <si>
    <t>tgcagggaactgagtacaacatatttggaaggattcagaaggagtattgcaaaatcatcatatt</t>
  </si>
  <si>
    <t>TP922469</t>
  </si>
  <si>
    <t>tgcagggaatacaaattgaaagcctattgaatgataaagatgaggaagccagtagctcaccaac</t>
  </si>
  <si>
    <t>tgcagggaatacaaattgaaagcctattggatgataaagatgaggaagccagtagctcaccaac</t>
  </si>
  <si>
    <t>TP922686</t>
  </si>
  <si>
    <t>tgcagggaatctagttaaaccttgtagccagtatctgatttgagtcagccacataggtcatatc</t>
  </si>
  <si>
    <t>tgcagggaatctagttaaaccttgtggccagtatctgatttgagtcagccacataggtcatatc</t>
  </si>
  <si>
    <t>TP923592</t>
  </si>
  <si>
    <t>tgcagggacaccgtcatgaccatctggcactaccacggcggatgccaagtcggcgccgtcgtcg</t>
  </si>
  <si>
    <t>tgcagggacaccgtcatgaccatctggcactaccacggcggatgccaggtcggcgccgtcgtcg</t>
  </si>
  <si>
    <t>TP923846</t>
  </si>
  <si>
    <t>tgcagggacagatgatttggcaagcaataaaataatcttcccacctttctaccgtcctctctac</t>
  </si>
  <si>
    <t>tgcagggacagatgatttgtcaagcaataaaataatcttcccacctttctaccgtcctctctac</t>
  </si>
  <si>
    <t>TP924782</t>
  </si>
  <si>
    <t>tgcagggaccgaaaccattcgctgtaagatctagtggaaaggatatgagcaagccatttccatt</t>
  </si>
  <si>
    <t>tgcagggaccgaaaccattcgctgtaagatctagtggaaaggatatgagcatgccatttccatt</t>
  </si>
  <si>
    <t>TP925345</t>
  </si>
  <si>
    <t>tgcagggacgatgtggacggcgagcgcgcacatcatcacggcggtgatcggctccgaaaaaaaa</t>
  </si>
  <si>
    <t>tgcagggacgatgtggacggcgagcgcgcacatcatcacggcgttgatcggctccgaaaaaaaa</t>
  </si>
  <si>
    <t>TP926874</t>
  </si>
  <si>
    <t>tgcagggacttgtaagttctctgaaatagaatagatgttgaaataattgtcgcacctgtcaatc</t>
  </si>
  <si>
    <t>tgcagggacttgtaagttctctgaaatagaatagatgttgaagtaattgtcgcacctgtcaatc</t>
  </si>
  <si>
    <t>TP926884</t>
  </si>
  <si>
    <t>tgcagggacttgtgtatttgtgtgctgctagcttgcatgagctacgcggctgatctccatctta</t>
  </si>
  <si>
    <t>tgcagggacttgtgtatttgtgtgctgctagcttgcatgaggtacgcggctgatctccatctta</t>
  </si>
  <si>
    <t>TP926940</t>
  </si>
  <si>
    <t>tgcagggagaaaaagaaatcaccatgttgtgggactgaaacgaggaaacaaagcatgcagagta</t>
  </si>
  <si>
    <t>tgcagggagaaaaagaaatcaccatgttgtgggactgaaacgaggaaacaaagcatggagagta</t>
  </si>
  <si>
    <t>TP927049</t>
  </si>
  <si>
    <t>tgcagggagaacagcctccaggaaggcgacacctgcgagttcgaactcagcggtaactctgaac</t>
  </si>
  <si>
    <t>tgcagggagaacggcctccaggaaggcgacacctgcgagttcgaactcagcggtaactctgaac</t>
  </si>
  <si>
    <t>TP927767</t>
  </si>
  <si>
    <t>tgcagggagagcgggtctgctgggttgcgtacaggcgaaaggcacgcgccgccgctgccgcgcg</t>
  </si>
  <si>
    <t>tgcagggagagggggtctgctgggttgcgtacaggcgaaaggcacgcgccgccgctgccgcgcg</t>
  </si>
  <si>
    <t>TP927970</t>
  </si>
  <si>
    <t>tgcagggagagggccgccgcagcagagccgccgtcggcctcatcaccgtccacgacgacgccgt</t>
  </si>
  <si>
    <t>tgcagggagagggccgccgcagcagagccgccgtcggcctcatcaccgtccacgatgacgccgt</t>
  </si>
  <si>
    <t>TP928816</t>
  </si>
  <si>
    <t>tgcagggagcactgcaccttgatggaatgcatcacagagtctctgcaaggacgcatacgatgag</t>
  </si>
  <si>
    <t>tgcagggagcactgcaccttgatggaatgcatcgcagagtctctgcaaggacgcatacgatgag</t>
  </si>
  <si>
    <t>TP931064</t>
  </si>
  <si>
    <t>tgcagggagggtgaatctgatcggggagcacatcgactacgagggctactcggtgctgcccatg</t>
  </si>
  <si>
    <t>tgcagggagggtgaatctgatcggggagcacatcgactacgaggggtactcggtgctgcccatg</t>
  </si>
  <si>
    <t>TP931330</t>
  </si>
  <si>
    <t>tgcagggagtaggaggcgttcgtctccttggggcacctggacacaaggatcccgatgccttggc</t>
  </si>
  <si>
    <t>tgcagggagtaggaggcgttcgtctccttggggcacttggacacaaggatcccgatgccttggc</t>
  </si>
  <si>
    <t>TP931441</t>
  </si>
  <si>
    <t>tgcagggagtccatgcagtgacatgaagctgaacctgagctactcgatcctgcctgcacaacct</t>
  </si>
  <si>
    <t>tgcagggagtccatgcagtgacatgaagctgaacctgagcttctcgatcctgcctgcacaacct</t>
  </si>
  <si>
    <t>TP931772</t>
  </si>
  <si>
    <t>tgcagggagttcaggtcctcgcctttcagatgcctgcaccatcacaagttacggacatgctagc</t>
  </si>
  <si>
    <t>tgcagggagttcaggtcctcgcctttcagatgcctgcaccatcacaagttatggacatgctagc</t>
  </si>
  <si>
    <t>TP932928</t>
  </si>
  <si>
    <t>tgcagggatctcccttgttcaggacaaccaaggcggcagtattaatctctggccgccctgcttc</t>
  </si>
  <si>
    <t>tgcagggatctcccttgttcaggacaaccaaggcggcagtattaatctctggccgccctgcttg</t>
  </si>
  <si>
    <t>TP933836</t>
  </si>
  <si>
    <t>tgcagggatgtcagagatgttgccagctacggcagatgacgaagagtgcgccttcaacgcctgg</t>
  </si>
  <si>
    <t>tgcagggatgtcggagatgttgccagctacggcagatgacgaagagtgcgccttcaacgcctgg</t>
  </si>
  <si>
    <t>TP934666</t>
  </si>
  <si>
    <t>tgcagggcaaaaagaattacactaggtttgtcaaatttgccaattgcagagtggaactgaaaga</t>
  </si>
  <si>
    <t>tgcagggcaaaaagaattacactaggtttgtcaattttgccaattgcagagtggaactgaaaga</t>
  </si>
  <si>
    <t>TP935229</t>
  </si>
  <si>
    <t>tgcagggcaagaagaagaagcgagcgcaccaggaggatggagacgacaaccatgagcagggaag</t>
  </si>
  <si>
    <t>tgcagggcaagaagaagaagctagcgcaccaggaggatggagacgacaaccatgagcagggaag</t>
  </si>
  <si>
    <t>TP935608</t>
  </si>
  <si>
    <t>tgcagggcaaggctgtccacaatctacttcgctgcgccgccactgcatgcacgaattttggccc</t>
  </si>
  <si>
    <t>tgcagggcaaggctgtccacaatctacttcgctgcgccgtcactgcatgcacgaattttggccc</t>
  </si>
  <si>
    <t>TP936757</t>
  </si>
  <si>
    <t>tgcagggcactccgtcgtcgaacccatgcatgttggcatttgttggcctgttatgttggcagga</t>
  </si>
  <si>
    <t>tgcagtgcactccgtcgtcgaacccatgcatgttggcatttgttggcctgttatgttggcagga</t>
  </si>
  <si>
    <t>TP938524</t>
  </si>
  <si>
    <t>tgcagggcatcgtccatgtcggcggctgctccctctactggagcgctggcccgagctgctccac</t>
  </si>
  <si>
    <t>tgcagggcgtcgtccatgtcggcggctgctccctctactggagcgctggcccgagctgctccac</t>
  </si>
  <si>
    <t>TP938850</t>
  </si>
  <si>
    <t>tgcagggcatggccgctgccttcgtcgccgtcgacggggtggaggagctggtgcgcggcggcct</t>
  </si>
  <si>
    <t>tgcagggcatggtcgctgccttcgtcgccgtcgacggggtggaggagctggtgcgcggcggcct</t>
  </si>
  <si>
    <t>TP939057</t>
  </si>
  <si>
    <t>tgcagggcattgaacaaacatatactgcccactcttgtaacggaatgtgggaggtttagacatc</t>
  </si>
  <si>
    <t>tgcagggcattgaacaaacatatactgcccgctcttgtaacggaatgtgggaggtttagacatc</t>
  </si>
  <si>
    <t>TP939799</t>
  </si>
  <si>
    <t>tgcagggccacgctagggtcaggaagatcaagaagcccctgcccatcttcgacagcaacctctt</t>
  </si>
  <si>
    <t>tgcagggccacgctagggtcaggaagatcaagaagccccttcccatcttcgacagcaacctctt</t>
  </si>
  <si>
    <t>TP940174</t>
  </si>
  <si>
    <t>tgcagggccaggtcaacgacatggtggccgccgccgccaaccgcgggtcctccaccacgtcgga</t>
  </si>
  <si>
    <t>tgcagggccaggtcaacgacatggtggccgcctccgccaaccgcgggtcctccaccacgtcgga</t>
  </si>
  <si>
    <t>TP940382</t>
  </si>
  <si>
    <t>tgcagggccatgcagctctggaggcagaggtggtgaggctcaggagcctcctgctcgatgtccg</t>
  </si>
  <si>
    <t>tgcagggccatgcagctttggaggcagaggtggtgaggctcaggagcctcctgctcgatgtccg</t>
  </si>
  <si>
    <t>TP941679</t>
  </si>
  <si>
    <t>tgcagggccgccgccgccaccgaggacgaagtcgacgtcgtacaccttctgctggttcgggtag</t>
  </si>
  <si>
    <t>tgcagggctgccgccgccaccgaggacgaagtcgacgtcgtacaccttctgctggttcgggtag</t>
  </si>
  <si>
    <t>TP941747</t>
  </si>
  <si>
    <t>tgcagggccgcgaacgcctgcggcggcgtcggcggcagccccgaaaaaaaaaaaaaaaaaaaaa</t>
  </si>
  <si>
    <t>tgcagggccgcgaacgcctgcggcggcgtcggcggcagtcccgaaaaaaaaaaaaaaaaaaaaa</t>
  </si>
  <si>
    <t>TP942862</t>
  </si>
  <si>
    <t>tgcagggcctggtgggcgccgaggtggagggcgccaagcgcctcgccgagtgcctcggcaaggg</t>
  </si>
  <si>
    <t>tgcagggcctggtgggcgccgaggtggagggcgccaagcgcctcgccgagtgcctcgggaaggg</t>
  </si>
  <si>
    <t>TP943054</t>
  </si>
  <si>
    <t>tgcagggccttcttgggcagcgtcagcaaccactgcgcgcagaactgcaaatgcccgaaaaaaa</t>
  </si>
  <si>
    <t>tgcagggccttcttgggcagcgtcagcaaccactgcgcgcagaactgcaaatgtccgaaaaaaa</t>
  </si>
  <si>
    <t>TP943426</t>
  </si>
  <si>
    <t>tgcagggcgacacgctgaaccagcgcatggggtccaagttcaagatcccctcggcgacgatgtc</t>
  </si>
  <si>
    <t>tgcagggcgacacgctggaccagcgcatggggtccaagttcaagatcccctcggcgacgatgtc</t>
  </si>
  <si>
    <t>TP943479</t>
  </si>
  <si>
    <t>tgcagggcgaccaccgcaaggccgtcgccgccttcctcgtcaaggccgaaaaaaaaaaaaaaaa</t>
  </si>
  <si>
    <t>tgcagggcgaccactgcaaggccgtcgccgccttcctcgtcaaggccgaaaaaaaaaaaaaaaa</t>
  </si>
  <si>
    <t>TP944157</t>
  </si>
  <si>
    <t>tgcagggcgatcgtgagctctgagcttcactatcagtatcagtatcagaggtcgtatcgcttgc</t>
  </si>
  <si>
    <t>tgcagggcgatcgtgagctctgagcttcactatcagtatcagtatcagaggtcgtgtcgcttgc</t>
  </si>
  <si>
    <t>TP944598</t>
  </si>
  <si>
    <t>tgcagggcgccgaggaggaggaggctgtcgtcgctgaggagctcggttatgagctgcgcgtcaa</t>
  </si>
  <si>
    <t>tgcagggcgccgaggaggaggaggctgtcgtcgctgaggagctcggttatgagctgctcgtcaa</t>
  </si>
  <si>
    <t>TP946518</t>
  </si>
  <si>
    <t>tgcagggcgtagcctcacctgtgccgcgacggtgtgggagcgcgtggggaagagcttggtgacg</t>
  </si>
  <si>
    <t>tgcagggcgtagcctcacctgtgccgcgacggtgtgggagcgcgtggggaagagcttggtgatg</t>
  </si>
  <si>
    <t>TP947608</t>
  </si>
  <si>
    <t>tgcagggctacgtgtccatcgggtgcgagccgtgcaccaggcccgtcctgccgaaaaaaaaaaa</t>
  </si>
  <si>
    <t>tgcagggctacgtgtccatcgggtgcgagccgtgcaccaggcctgtcctgccgaaaaaaaaaaa</t>
  </si>
  <si>
    <t>TP947951</t>
  </si>
  <si>
    <t>tgcagggctatctggaccctgaatactacatgtctcaacaactgaccgagaagagcgacgtcta</t>
  </si>
  <si>
    <t>tgcagggctatctggaccctgaatactacatgtctcagcaactgaccgagaagagcgacgtcta</t>
  </si>
  <si>
    <t>TP948304</t>
  </si>
  <si>
    <t>tgcagggctcccgcggaaacaaaaccatggtgagactaagaagaagaggtagcaaagagagtcg</t>
  </si>
  <si>
    <t>tgcagggctcccgcggaaacaaaaccatggtgagactaagaagaagaggtagcagagagagtcg</t>
  </si>
  <si>
    <t>TP949232</t>
  </si>
  <si>
    <t>tgcagggctgcgacgcctccatcctgatcgacccgaccagcagcaacacgcaggtggagaagaa</t>
  </si>
  <si>
    <t>tgcaggggtgcgacgcctccatcctgatcgacccgaccagcagcaacacgcaggtggagaagaa</t>
  </si>
  <si>
    <t>TP949239</t>
  </si>
  <si>
    <t>tgcagggctgcgacggctccattcttctggacgacgttggcagcttcgtcggcgagaagggcgc</t>
  </si>
  <si>
    <t>tgcagggctgcgacggctccattcttctggacgatgttggcagcttcgtcggcgagaagggcgc</t>
  </si>
  <si>
    <t>TP949628</t>
  </si>
  <si>
    <t>tgcagggctggcggcggcgtttggcaaagctgttcgcacagcagcaccgaaaaaaaaaaaaaaa</t>
  </si>
  <si>
    <t>tgcagggctggcggcggcgtttggcaaagctgttcgcgcagcagcaccgaaaaaaaaaaaaaaa</t>
  </si>
  <si>
    <t>TP950676</t>
  </si>
  <si>
    <t>tgcagggctttgtgatcacggactggcaggccgtggaccgcatcacgaacccgccgcaccagca</t>
  </si>
  <si>
    <t>tgcagggctttgtgatcacggactggcaggctgtggaccgcatcacgaacccgccgcaccagca</t>
  </si>
  <si>
    <t>TP950685</t>
  </si>
  <si>
    <t>tgcagggctttgtggacaacgccgcgaggctgcttcttcgcaccgaatgccgacgtgaacacat</t>
  </si>
  <si>
    <t>tgcagggctttgtggacagcgccgcgaggctgcttcttcgcaccgaatgccgacgtgaacacat</t>
  </si>
  <si>
    <t>TP950916</t>
  </si>
  <si>
    <t>tgcaggggaaagaattgaaactaaaacagcagattggaagtagagaataattgaaccaacagaa</t>
  </si>
  <si>
    <t>tgcaggggaaagaattgaaactaaaacagcagattggaagtagagaataattgaaccaacagag</t>
  </si>
  <si>
    <t>TP951033</t>
  </si>
  <si>
    <t>tgcaggggaacaaaaaacaaaacaacggaggaagttgaggttgaggtacgggtcaacgagggtg</t>
  </si>
  <si>
    <t>tgcaggggaacaaaaaacaaaacaagggaggaagttgaggttgaggtacgggtcaacgagggtg</t>
  </si>
  <si>
    <t>TP951082</t>
  </si>
  <si>
    <t>tgcaggggaacatgaggaattatcatagcatacctcatctgcccaacacaccaagctatccttg</t>
  </si>
  <si>
    <t>tgcaggggaacatgaggaattatcatagcatacctcatctgcccagcacaccaagctatccttg</t>
  </si>
  <si>
    <t>TP951461</t>
  </si>
  <si>
    <t>tgcaggggaagcccatcacggtgtaccgcggcaaggaccacgtcgacctggcccgcgacttcac</t>
  </si>
  <si>
    <t>tgcaggggaagcccatcacggtgtaccgcggcagggaccacgtcgacctggcccgcgacttcac</t>
  </si>
  <si>
    <t>TP951792</t>
  </si>
  <si>
    <t>tgcaggggaatggcgcgaccacacatgggaaggtctgctgaacaaacgccatcatttcatcggt</t>
  </si>
  <si>
    <t>tgcaggggaatggcgcgaccacatatgggaaggtctgctgaacaaacgccatcatttcatcggt</t>
  </si>
  <si>
    <t>TP952164</t>
  </si>
  <si>
    <t>tgcaggggaccgtcggtgacgctgcacatcccccacatcagcctcattgaggtcggcatgatct</t>
  </si>
  <si>
    <t>tgcaggggaccgtcggtgacgctgcacatcccccacatcagccttattgaggtcggcatgatct</t>
  </si>
  <si>
    <t>TP952468</t>
  </si>
  <si>
    <t>tgcaggggacgggcgcaggcagtgggaaaggtatgactttgcggggagggaggggatttaggac</t>
  </si>
  <si>
    <t>tgcagggggcgggcgcaggcagtgggaaaggtatgactttgcggggagggaggggatttaggac</t>
  </si>
  <si>
    <t>TP953384</t>
  </si>
  <si>
    <t>tgcaggggaggacgggaggcggcgggggaggaggtggaaggcgccgcgggagcagcagctcggt</t>
  </si>
  <si>
    <t>tgcaggggaggacgggaggcggcgggggaggaggtggaaggcgccgcgggaggagcagctcggt</t>
  </si>
  <si>
    <t>TP953882</t>
  </si>
  <si>
    <t>tgcaggggagtctggcgaggtgatcggtgaagcaacgtcgcaaccgcagaagccaagcccgaaa</t>
  </si>
  <si>
    <t>tgcaggggagtctggcgaggtgatcggtgaagcaacgtcgcgaccgcagaagccaagcccgaaa</t>
  </si>
  <si>
    <t>TP957184</t>
  </si>
  <si>
    <t>tgcaggggcagttcacgcaggtcgagctccgatcgctcaaggccaaggtgacgtccgaacccgc</t>
  </si>
  <si>
    <t>tgcaggggcagttcacgcaggtcgagctccgatcgctcaaggccaaggtgacgtccgaatccgc</t>
  </si>
  <si>
    <t>TP957300</t>
  </si>
  <si>
    <t>tgcaggggcatctcctggtgagggcactggggcaactatgtctgatgatgaagacaatcaggta</t>
  </si>
  <si>
    <t>tgcaggggcatctcctggtgagggtactggggcaactatgtctgatgatgaagacaatcaggta</t>
  </si>
  <si>
    <t>TP957962</t>
  </si>
  <si>
    <t>tgcaggggccgccacggccgccgccttgtggccgtgcttccttcccccgaaaaaaaaaaaaaaa</t>
  </si>
  <si>
    <t>tgcaggggctgccacggccgccgccttgtggccgtgcttccttcccccgaaaaaaaaaaaaaaa</t>
  </si>
  <si>
    <t>TP959078</t>
  </si>
  <si>
    <t>tgcaggggcgattttgatgattgtactgccgttatcatgcattgggatttcatcatgcaaactc</t>
  </si>
  <si>
    <t>tgcaggggcgattttgatgattttactgccgttatcatgcattgggatttcatcatgcaaactc</t>
  </si>
  <si>
    <t>TP961139</t>
  </si>
  <si>
    <t>tgcaggggctcacgcggaggacccgcgaggtgcgggacaagttcgacgcgctgctggagatcat</t>
  </si>
  <si>
    <t>tgcaggggctcacgcggaggacgcgcgaggtgcgggacaagttcgacgcgctgctggagatcat</t>
  </si>
  <si>
    <t>TP962515</t>
  </si>
  <si>
    <t>tgcaggggcttttgggaaaggaagacagggactacatacccttgttcttatgtgatataacagt</t>
  </si>
  <si>
    <t>tgcaggggcttttgggaaaggaagacagggactacatactcttgttcttatgtgatataacagt</t>
  </si>
  <si>
    <t>TP965605</t>
  </si>
  <si>
    <t>tgcagggggtcagcgccgtgtcgcggaaaatgagatactggtgctgaggtactatcctcgacgg</t>
  </si>
  <si>
    <t>tgcagggggtcagcgctgtgtcgcggaaaatgagatactggtgctgaggtactatcctcgacgg</t>
  </si>
  <si>
    <t>TP966277</t>
  </si>
  <si>
    <t>tgcaggggtaccgaaacgtgatggagaactgcatggagagcgctcagacgctgcgggaggggct</t>
  </si>
  <si>
    <t>tgcaggggtaccgcaacgtgatggagaactgcatggagagcgctcagacgctgcgggaggggct</t>
  </si>
  <si>
    <t>TP967512</t>
  </si>
  <si>
    <t>tgcaggggtgatggtggcaaaaggcaacgtcttgccgaggtgcttggtcgtgaagttgctgacg</t>
  </si>
  <si>
    <t>tgcaggggtgatggtggcaaaaggcaacgtcttgtcgaggtgcttggtcgtgaagttgctgacg</t>
  </si>
  <si>
    <t>TP968184</t>
  </si>
  <si>
    <t>tgcaggggtgttccagtcaaaaggagcttattatccattggtatacgcttcagctccctcaata</t>
  </si>
  <si>
    <t>tgcaggggtgttccagtcaaaaggagcttattatccattggtatgcgcttcagctccctcaata</t>
  </si>
  <si>
    <t>TP968426</t>
  </si>
  <si>
    <t>tgcaggggttcatcgagcccgaccacaagcacctctacccgcagtacgaggcgtgggtgctgcc</t>
  </si>
  <si>
    <t>tgcaggggttcatcgagcccgaccacaagcacctgtacccgcagtacgaggcgtgggtgctgcc</t>
  </si>
  <si>
    <t>TP968495</t>
  </si>
  <si>
    <t>tgcaggggttcggaggacaggctgctgccatcctcggcgccgccgaaaaaaaaaaaaaaaaaaa</t>
  </si>
  <si>
    <t>tgcaggggttcgggggacaggctgctgccatcctcggcgccgccgaaaaaaaaaaaaaaaaaaa</t>
  </si>
  <si>
    <t>TP968822</t>
  </si>
  <si>
    <t>tgcaggggtttccgctcgtgtgcagtgggtggatgatatggatcgacggatatatagcaggatc</t>
  </si>
  <si>
    <t>tgcaggtgtttccgctcgtgtgcagtgggtggatgatatggatcgacggatatatagcaggatc</t>
  </si>
  <si>
    <t>TP969027</t>
  </si>
  <si>
    <t>tgcagggtaacaactccaacagtcacaaagttcacctttttattatgctttgttcaaacagtaa</t>
  </si>
  <si>
    <t>tgcagggtaacaactccatcagtcacaaagttcacctttttattatgctttgttcaaacagtaa</t>
  </si>
  <si>
    <t>TP970841</t>
  </si>
  <si>
    <t>tgcagggtatggattgcagttaaacaccacacgtttatactgatctgttcattacagcagcttc</t>
  </si>
  <si>
    <t>tgcagggtatggattgcagttaaactccacacgtttatactgatctgttcattacagcagcttc</t>
  </si>
  <si>
    <t>TP973311</t>
  </si>
  <si>
    <t>tgcagggtctcggcggcaagcccaaggtgctgaccaacggtgtccatgtggaagactccgcgct</t>
  </si>
  <si>
    <t>tgcagggtctcggcggcaagcccaaggtggtgaccaacggtgtccatgtggaagactccgcgct</t>
  </si>
  <si>
    <t>TP973938</t>
  </si>
  <si>
    <t>tgcagggtgacgatcacgagcgggttcatgccgccgttcatggccaccttgacgagcgacacca</t>
  </si>
  <si>
    <t>tgcagggtgacgatgacgagcgggttcatgccgccgttcatggccaccttgacgagcgacacca</t>
  </si>
  <si>
    <t>TP974121</t>
  </si>
  <si>
    <t>tgcagggtgaggctatgtcaaaatagttcaatgccacgatgagtaaagaatcaatgaatcataa</t>
  </si>
  <si>
    <t>tgcagggtgaggctatgtcaaaatagttgaatgccacgatgagtaaagaatcaatgaatcataa</t>
  </si>
  <si>
    <t>TP974592</t>
  </si>
  <si>
    <t>tgcagggtgcaggctagccctcctcctcctcctacaagaggaagcaagaactggaaatttcggg</t>
  </si>
  <si>
    <t>tgcagggtgcaggctagccctcctcctcctcctccaagaggaagcaagaactggaaatttcggg</t>
  </si>
  <si>
    <t>TP974818</t>
  </si>
  <si>
    <t>tgcagggtgcccacgaagcagatgagggtggtcagcgacagcggcgcgtcgtacctcttgagcg</t>
  </si>
  <si>
    <t>tgcagggtgcccacgaagcagatgagggtggtcagcgacatcggcgcgtcgtacctcttgagcg</t>
  </si>
  <si>
    <t>TP975049</t>
  </si>
  <si>
    <t>tgcagggtgcggcgcttgttctcctccgcgtgcagccaggagcggatggtgagctcgaggatga</t>
  </si>
  <si>
    <t>tgcagggtgcggcgcttgttctcctcggcgtgcagccaggagcggatggtgagctcgaggatga</t>
  </si>
  <si>
    <t>TP975224</t>
  </si>
  <si>
    <t>tgcagggtgctgcctgtcgctgtggtggtgagtgggagctcgttctctgatttctcgacttctc</t>
  </si>
  <si>
    <t>tgcagggtgctgcctgtcgctgtggtggtgagtgggagctcgttctctgatttctcgacttctg</t>
  </si>
  <si>
    <t>TP975997</t>
  </si>
  <si>
    <t>tgcagggtgggcgtgtcctcgcggccctccacgatgttgcgcggggcgtaggtctcctcgccga</t>
  </si>
  <si>
    <t>tgcagggtgggcgtgtcctcgcggccctccaggatgttgcgcggggcgtaggtctcctcgccga</t>
  </si>
  <si>
    <t>TP977789</t>
  </si>
  <si>
    <t>tgcagggttccgagctatcgggtgtggcgtcgccctgtctgcggccgctgccgtcttcgtcaac</t>
  </si>
  <si>
    <t>tgcagggttccgagctatcgggtgtggcgtcgccctgtctgctgccgctgccgtcttcgtcaac</t>
  </si>
  <si>
    <t>TP978362</t>
  </si>
  <si>
    <t>tgcagggttgcgatgcgtcggtgctgctgaacgacacggccaccttcaccgaaaaaaaaaaaaa</t>
  </si>
  <si>
    <t>tgcagggttgcgatgcgtcggtgctgctgaatgacacggccaccttcaccgaaaaaaaaaaaaa</t>
  </si>
  <si>
    <t>TP979614</t>
  </si>
  <si>
    <t>tgcagggtttggattttctgataagcctcaaccaaaatatggttttgactatactcttgatggt</t>
  </si>
  <si>
    <t>tgcaggttttggattttctgataagcctcaaccaaaatatggttttgactatactcttgatggt</t>
  </si>
  <si>
    <t>TP981442</t>
  </si>
  <si>
    <t>tgcaggtaacctgatctccgcccaaacccccgatccactgattggatctgatcatgtcggaggt</t>
  </si>
  <si>
    <t>tgcaggtaacctgatctccgcccaaacccccgatccactgattggatctgattatgtcggaggt</t>
  </si>
  <si>
    <t>TP982014</t>
  </si>
  <si>
    <t>tgcaggtaaggaagatgaaaagacgggaaacggagaaaacctaacccagggtgggcggccgaaa</t>
  </si>
  <si>
    <t>tgcaggtaaggaagatgaaaagacgggaatcggagaaaacctaacccagggtgggcggccgaaa</t>
  </si>
  <si>
    <t>TP982207</t>
  </si>
  <si>
    <t>tgcaggtaaggttgtgctcctccgtcactttttcaatgtggaagtagtcacactgcttcaactt</t>
  </si>
  <si>
    <t>tgcaggtaaggttgtgctcctccgtcactttttcaatgtggaagtagtcacactgcttcagctt</t>
  </si>
  <si>
    <t>TP982387</t>
  </si>
  <si>
    <t>tgcaggtaatacgagatcgccgccaccacgatgccctgtagtaacaaagaacagcaggcgcagc</t>
  </si>
  <si>
    <t>tgcaggtagtacgagatcgccgccaccacgatgccctgtagtaacaaagaacagcaggcgcagc</t>
  </si>
  <si>
    <t>TP983971</t>
  </si>
  <si>
    <t>tgcaggtacatatttagcacagagggtcatttgctacctgttactcctgacatagccttggtag</t>
  </si>
  <si>
    <t>tgcaggtacatatttagcacagagggtcatttgctacctgttactcctgagatagccttggtag</t>
  </si>
  <si>
    <t>TP984522</t>
  </si>
  <si>
    <t>tgcaggtacccaagtgggaggaatccatcatggaggcaagaagcagatacgcaagcatcatcaa</t>
  </si>
  <si>
    <t>tgcaggtaccgaagtgggaggaatccatcatggaggcaagaagcagatacgcaagcatcatcaa</t>
  </si>
  <si>
    <t>TP984737</t>
  </si>
  <si>
    <t>tgcaggtaccgcgccttgcagcaggggagctcctcgtcgtggtgcacggcggacgcgtcgtcgt</t>
  </si>
  <si>
    <t>tgcaggtaccgcgcgttgcagcaggggagctcctcgtcgtggtgcacggcggacgcgtcgtcgt</t>
  </si>
  <si>
    <t>TP986307</t>
  </si>
  <si>
    <t>tgcaggtactcatggatgattggtctgctaccatggtcaattgtgttcacatattacaacttta</t>
  </si>
  <si>
    <t>tgcaggtagtcatggatgattggtctgctaccatggtcaattgtgttcacatattacaacttta</t>
  </si>
  <si>
    <t>TP986337</t>
  </si>
  <si>
    <t>tgcaggtactccatggacaagtagtacgtctgcttcggatccgtcttgtggaaatgcaagtacg</t>
  </si>
  <si>
    <t>tgcaggtactccatggacaggtagtacgtctgcttcggatccgtcttgtggaaatgcaagtacg</t>
  </si>
  <si>
    <t>TP986516</t>
  </si>
  <si>
    <t>tgcaggtactctgatgttgagagatagagtgtgacaacgaattcagaaatggtgttagaagata</t>
  </si>
  <si>
    <t>tgcaggtactctgatgttgagagatagagtgtgataacgaattcagaaatggtgttagaagata</t>
  </si>
  <si>
    <t>TP986546</t>
  </si>
  <si>
    <t>tgcaggtactgacatgatcatgaagcttttcacatttcgatgacaggattgttggatctcatat</t>
  </si>
  <si>
    <t>tgcaggtactgacatgatcatgaagcttttcacatttcgatgacaggattgttggatctcgtat</t>
  </si>
  <si>
    <t>TP987878</t>
  </si>
  <si>
    <t>tgcaggtagcagatggtgcggaacagcacgcaggccatgaagaacatggcggtgcggtacatcc</t>
  </si>
  <si>
    <t>tgcaggtagcagatggtgcggaacagcacgcacgccatgaagaacatggcggtgcggtacatcc</t>
  </si>
  <si>
    <t>TP988072</t>
  </si>
  <si>
    <t>tgcaggtagccaggtccacaggttcagaaaatcagacatgctgaaattgacaggtaacacaaat</t>
  </si>
  <si>
    <t>tgcaggtagccaggtcgacaggttcagaaaatcagacatgctgaaattgacaggtaacacaaat</t>
  </si>
  <si>
    <t>TP988423</t>
  </si>
  <si>
    <t>tgcaggtagcggcggtagtcggcgatgagcgagtcggcgaactgctcgggcgtgtaccgaaaaa</t>
  </si>
  <si>
    <t>tgcaggtggcggcggtagtcggcgatgagcgagtcggcgaactgctcgggcgtgtaccgaaaaa</t>
  </si>
  <si>
    <t>TP988673</t>
  </si>
  <si>
    <t>tgcaggtagctccgtccagctcgatcgttctctcttagcagctaaggaaggccacataaattat</t>
  </si>
  <si>
    <t>tgcaggtagctccgtccagctcgatcgttctctcttagcagctaaggaaggccacataagttat</t>
  </si>
  <si>
    <t>TP989280</t>
  </si>
  <si>
    <t>tgcaggtaggcgacgacctgaaccaccgcaacctgatgaccctcgcgaagcggttcggcgacat</t>
  </si>
  <si>
    <t>tgcaggtaggcgacgacctgaaccaccgcaacctgatggccctcgcgaagcggttcggcgacat</t>
  </si>
  <si>
    <t>TP989711</t>
  </si>
  <si>
    <t>tgcaggtaggtgatgagcaccagccacgcgttcacgatcagcagcggcacggcgtagacgcgca</t>
  </si>
  <si>
    <t>tgcaggtaggtgatgatcaccagccacgcgttcacgatcagcagcggcacggcgtagacgcgca</t>
  </si>
  <si>
    <t>TP990611</t>
  </si>
  <si>
    <t>tgcaggtatacgctactagcacgctgcaacacagcggacttgatgcgcacgcacatcattgcct</t>
  </si>
  <si>
    <t>tgcaggtttacgctactagcacgctgcaacacagcggacttgatgcgcacgcacatcattgcct</t>
  </si>
  <si>
    <t>TP995046</t>
  </si>
  <si>
    <t>tgcaggtcagcaggtattaccgtaaggatggtcacaggtgacaacatcaacacggcaaaggcaa</t>
  </si>
  <si>
    <t>tgcaggtcagcaggtattaccgtcaggatggtcacaggtgacaacatcaacacggcaaaggcaa</t>
  </si>
  <si>
    <t>TP995101</t>
  </si>
  <si>
    <t>tgcaggtcagccccgacttccccgacgtcgccatgtagttgctgtagacgttggcgaggaacgc</t>
  </si>
  <si>
    <t>tgcaggtcagctccgacttccccgacgtcgccatgtagttgctgtagacgttggcgaggaacgc</t>
  </si>
  <si>
    <t>TP996028</t>
  </si>
  <si>
    <t>tgcaggtcagttcttgaacttcacatgactaccaagtctgatgtatatgcatttggagtagttc</t>
  </si>
  <si>
    <t>tgcaggtcagttcttgaacttcacatgactaccaagtctgatgtgtatgcatttggagtagttc</t>
  </si>
  <si>
    <t>TP996104</t>
  </si>
  <si>
    <t>tgcaggtcatagatccattcatcaggtaattgggttttctcattgtcatactgcaaaatcatgg</t>
  </si>
  <si>
    <t>tgcaggtcatagatccattcatcaggtaattgggttttctcattgtcatcctgcaaaatcatgg</t>
  </si>
  <si>
    <t>TP996927</t>
  </si>
  <si>
    <t>tgcaggtccaaatccaacacttgcacaagcaagaacagttacaaacctgttgtactgcattgca</t>
  </si>
  <si>
    <t>tgcaggtccaaatccaacacttgcacaagcaagaacagttacagacctgttgtactgcattgca</t>
  </si>
  <si>
    <t>TP997239</t>
  </si>
  <si>
    <t>tgcaggtccaccgagatgtccgcgatcgcccacagcccgtgctcgatctgccgaaaaaaaaaaa</t>
  </si>
  <si>
    <t>tgcaggtccaccgagatgtcggcgatcgcccacagcccgtgctcgatctgccgaaaaaaaaaaa</t>
  </si>
  <si>
    <t>TP998579</t>
  </si>
  <si>
    <t>tgcaggtcccacttgagtctccagtctgccctgtcatggctgaggaacacgctgatgatgaagg</t>
  </si>
  <si>
    <t>tgcaggtcccccttgagtctccagtctgccctgtcatggctgaggaacacgctgatgatgaagg</t>
  </si>
  <si>
    <t>TP999729</t>
  </si>
  <si>
    <t>tgcaggtccgcctgcgcgatcaccacgccgtccgatcgctgcccgcgcgccgaaaaaaaaaaaa</t>
  </si>
  <si>
    <t>tgcaggtccgcctgcgcgatcaccacgccttccgatcgctgcccgcgcgccgaaaaaaaaaaaa</t>
  </si>
  <si>
    <t>TP1000346</t>
  </si>
  <si>
    <t>tgcaggtcctcctacgccgtcaccgacgccgccatcgcgccgcccccgaaaaaaaaaaaaaaaa</t>
  </si>
  <si>
    <t>tgcaggtcctcctacgccgtcaccgacgccgccatcgcgccgtccccgaaaaaaaaaaaaaaaa</t>
  </si>
  <si>
    <t>TP1000560</t>
  </si>
  <si>
    <t>tgcaggtcctcttaaggtcctcgaggaagctgatagcccaatacccaacgtcgtgggtgctcac</t>
  </si>
  <si>
    <t>tgcaggtcctcttaaggtcctcgaggaagctgatagcccaatacccgacgtcgtgggtgctcac</t>
  </si>
  <si>
    <t>TP1000980</t>
  </si>
  <si>
    <t>tgcaggtccttcaactccttcaggatcctcttcgacgccatcgatcaaaccctaaacaaaatcc</t>
  </si>
  <si>
    <t>tgcaggtccttcaactccttcaggatcctcttcgacgccatcgatcaaaccctaaacaagatcc</t>
  </si>
  <si>
    <t>TP1001288</t>
  </si>
  <si>
    <t>tgcaggtcgaagcgggcgagccacgggaggtggtcggaccagttgagctgcccgaggaggtcgt</t>
  </si>
  <si>
    <t>tgcaggtcgaagcgggcgagccacgggaggtggtcggaccagttgagctggccgaggaggtcgt</t>
  </si>
  <si>
    <t>TP1001399</t>
  </si>
  <si>
    <t>tgcaggtcgaccaagcagaggtggtagctagaggtgtatgcgcatcgtcagtgtaacaagtagc</t>
  </si>
  <si>
    <t>tgcaggtcgaccaagcagaggtggtagctaggggtgtatgcgcatcgtcagtgtaacaagtagc</t>
  </si>
  <si>
    <t>TP1001851</t>
  </si>
  <si>
    <t>tgcaggtcgacgaccactgcgcgctggcgaggtgccccacggagccgaaaaaaaaaaaaaaaaa</t>
  </si>
  <si>
    <t>tgcaggtcgacgaccactgcgcgctggcgaggtgccccacggcgccgaaaaaaaaaaaaaaaaa</t>
  </si>
  <si>
    <t>TP1002632</t>
  </si>
  <si>
    <t>tgcaggtcgcaagagcagaggatctggttcatcagaaggtacctgttcctatgagcatcctttg</t>
  </si>
  <si>
    <t>tgcaggttgcaagagcagaggatctggttcatcagaaggtacctgttcctatgagcatcctttg</t>
  </si>
  <si>
    <t>TP1003745</t>
  </si>
  <si>
    <t>tgcaggtcgctccactggtccccgacgttgccgcggatcctgtagccttcgtccacgagctgcc</t>
  </si>
  <si>
    <t>tgcaggtcgctccactggtccccgacgttgccgcggatcctgtagccttggtccacgagctgcc</t>
  </si>
  <si>
    <t>TP1003854</t>
  </si>
  <si>
    <t>tgcaggtcgctggagcctcgtacgtcctctacaactacatatacctcggccacagcggagcctt</t>
  </si>
  <si>
    <t>tgcaggtcgctggagcctcgtacgtcctctacaactacatatacctcggccacagcggggcctt</t>
  </si>
  <si>
    <t>TP1003949</t>
  </si>
  <si>
    <t>tgcaggtcgctttggtggggttgattggggtgtgtggagattgagggtccgcgttaatcgccgt</t>
  </si>
  <si>
    <t>tgcaggtcgctttggtggggttgattggggtgtgtggggattgagggtccgcgttaatcgccgt</t>
  </si>
  <si>
    <t>TP1005004</t>
  </si>
  <si>
    <t>tgcaggtcgggttctacgagcactcgtgcccgcaggccgaggacatggtgcacaacgccgtccg</t>
  </si>
  <si>
    <t>tgcaggtcgggttctacgagcactcgtgcccgcaggccgaggacatggtgcgcaacgccgtccg</t>
  </si>
  <si>
    <t>TP1005286</t>
  </si>
  <si>
    <t>tgcaggtcgtagccctccatggcgacgttgctgctgttaaattgctggaagccatactgcatgt</t>
  </si>
  <si>
    <t>tgcaggtcgtagccctccatgtcgacgttgctgctgttaaattgctggaagccatactgcatgt</t>
  </si>
  <si>
    <t>TP1006139</t>
  </si>
  <si>
    <t>tgcaggtcgtgctcaccgcgttcctcgccctgggcgacgacgacctcgccgaaaaaaaaaaaaa</t>
  </si>
  <si>
    <t>tgcaggtcgtgctcaccgcgttcctcgccctgggcgacgactacctcgccgaaaaaaaaaaaaa</t>
  </si>
  <si>
    <t>TP1006374</t>
  </si>
  <si>
    <t>tgcaggtcgttggcccgccttgaggtgcagcgctcgacgttcctgacggagaggggctcctcgc</t>
  </si>
  <si>
    <t>tgcaggtcgttggcccgccttgaggtgcggcgctcgacgttcctgacggagaggggctcctcgc</t>
  </si>
  <si>
    <t>TP1006529</t>
  </si>
  <si>
    <t>tgcaggtctacagctggggctggggagacttcgggaggctggggcatggcaactccagcgacgt</t>
  </si>
  <si>
    <t>tgcaggtctacagctggggctggggagacttcgggaggctgggtcatggcaactccagcgacgt</t>
  </si>
  <si>
    <t>TP1010381</t>
  </si>
  <si>
    <t>tgcaggtgacccacttcaagtgcggtggcgtggctatcggcgttggcatgcagcaccacgtagc</t>
  </si>
  <si>
    <t>tgcaggtgacccacttcaggtgcggtggcgtggctatcggcgttggcatgcagcaccacgtagc</t>
  </si>
  <si>
    <t>TP1010531</t>
  </si>
  <si>
    <t>tgcaggtgacgagttgttctgtacatgagtttgttgtgaactgtgctggagcctgctgggatca</t>
  </si>
  <si>
    <t>tgcaggtgaggagttgttctgtacatgagtttgttgtgaactgtgctggagcctgctgggatca</t>
  </si>
  <si>
    <t>TP1011745</t>
  </si>
  <si>
    <t>tgcaggtgagctattcatttgccaagccccttgtctcagaaatcatgcatggtagccagccatt</t>
  </si>
  <si>
    <t>tgcaggtgagctattcatttgccaagccccttgtctcagaaatcatgcatggtagctagccatt</t>
  </si>
  <si>
    <t>TP1011800</t>
  </si>
  <si>
    <t>tgcaggtgagctggtgcctcctcttgttggcacgctgcctaatcccactcctgcaacagggact</t>
  </si>
  <si>
    <t>tgcaggtgagctggtgcctcctcttgttggcacgctgcctagtcccactcctgcaacagggact</t>
  </si>
  <si>
    <t>TP1012014</t>
  </si>
  <si>
    <t>tgcaggtgaggctgcctatgagacccccgctccccgtacgcagttgacacctgtgactgtgccc</t>
  </si>
  <si>
    <t>tgcaggtgaggctgcctatgagacccccgctccccgtacgcagttgacacctgtggctgtgccc</t>
  </si>
  <si>
    <t>TP1012534</t>
  </si>
  <si>
    <t>tgcaggtgatacttacaccaacgcatcttatgattgtgatggagtttgcagcaggtggagagct</t>
  </si>
  <si>
    <t>tgcaggtgatacttacaccaatgcatcttatgattgtgatggagtttgcagcaggtggagagct</t>
  </si>
  <si>
    <t>TP1013513</t>
  </si>
  <si>
    <t>tgcaggtgcaagtacattcctgttgagatcgccacaagcacccaatgttgagcccatattcttt</t>
  </si>
  <si>
    <t>tgcaggtgcaagtacattcctgttgagatcgccacaagcgcccaatgttgagcccatattcttt</t>
  </si>
  <si>
    <t>TP1013893</t>
  </si>
  <si>
    <t>tgcaggtgcaccgcggcacctacgccgtggtggtaagcacggagaacatcacccagaactggta</t>
  </si>
  <si>
    <t>tgcaggtgcaccgcggcacctacgccgtggtggtgagcacggagaacatcacccagaactggta</t>
  </si>
  <si>
    <t>TP1014384</t>
  </si>
  <si>
    <t>tgcaggtgcagcaacagcatcgagatagataacaagcctaccatggaacaccattggtccagca</t>
  </si>
  <si>
    <t>tgcaggtgcagcagcagcatcgagatagataacaagcctaccatggaacaccattggtccagca</t>
  </si>
  <si>
    <t>TP1014553</t>
  </si>
  <si>
    <t>tgcaggtgcagccttcaatgccatgtgattctctaggcccttcacagttccactttgtgtaaca</t>
  </si>
  <si>
    <t>tgcaggtgcagccttcaatgccatgtgattctctaggctcttcacagttccactttgtgtaaca</t>
  </si>
  <si>
    <t>TP1014744</t>
  </si>
  <si>
    <t>tgcaggtgcaggaaaaatgtcaggtggaggcgacgagctgaagcttctgagcacatggttcagc</t>
  </si>
  <si>
    <t>tgcagttgcaggaaaaatgtcaggtggaggcgacgagctgaagcttctgagcacatggttcagc</t>
  </si>
  <si>
    <t>TP1015865</t>
  </si>
  <si>
    <t>tgcaggtgcatcttgcccctggcagcaagtttgatttccagaagtacatcaaacggtcactgga</t>
  </si>
  <si>
    <t>tgcaggtgcatcttgcccctggcagcaagtttgatttccagaagtacatcaagcggtcactgga</t>
  </si>
  <si>
    <t>TP1016483</t>
  </si>
  <si>
    <t>tgcaggtgcccacctagttgccccaacagggttagtcagaaggggcttcaacataggctcgagg</t>
  </si>
  <si>
    <t>tgcaggtgcccacctagttgccccaacagggttagtcagaaggggcttcaacataggcttgagg</t>
  </si>
  <si>
    <t>TP1016950</t>
  </si>
  <si>
    <t>tgcaggtgccgcatgctcggtgggagtagacgagtactagtggccagtggggcacaggcagcag</t>
  </si>
  <si>
    <t>tgcaggtgccgcatgctcggtgggagtagacgagtactagtggccagtggggcacatgcagcag</t>
  </si>
  <si>
    <t>TP1017403</t>
  </si>
  <si>
    <t>tgcaggtgcctgacgaggacgttgacagagccgtcgatcttgatgaccatgtcgacgtcgacgc</t>
  </si>
  <si>
    <t>tgcaggtgcctgacgaggacgttgacggagccgtcgatcttgatgaccatgtcgacgtcgacgc</t>
  </si>
  <si>
    <t>TP1017458</t>
  </si>
  <si>
    <t>tgcaggtgcctgcttcagtagcgatgctatattcgctttgtcttgtgattccgatggttttgag</t>
  </si>
  <si>
    <t>tgcaggtgcctgcttcagtagctatgctatattcgctttgtcttgtgattccgatggttttgag</t>
  </si>
  <si>
    <t>TP1017985</t>
  </si>
  <si>
    <t>tgcaggtgcgccattctgctcctccctggaaactgcttgttcgtgttggtgttagtggtgaaat</t>
  </si>
  <si>
    <t>tgcaggtgcgccattttgctcctccctggaaactgcttgttcgtgttggtgttagtggtgaaat</t>
  </si>
  <si>
    <t>TP1021249</t>
  </si>
  <si>
    <t>tgcaggtgctggagaagggccgcgtggtctggcgcaccaactcggcgacgccgaaaaaaaaaaa</t>
  </si>
  <si>
    <t>tgcaggtgctggaggagggccgcgtggtctggcgcaccaactcggcgacgccgaaaaaaaaaaa</t>
  </si>
  <si>
    <t>TP1021504</t>
  </si>
  <si>
    <t>tgcaggtgctgtctgctgtgggactctgcggtcatgcgtgccgatctcatctgcctctgcctgc</t>
  </si>
  <si>
    <t>tgcaggtgctgtctgctgtgggactctgcggtcatgcgtgccgatctcatctgcttctgcctgc</t>
  </si>
  <si>
    <t>TP1021623</t>
  </si>
  <si>
    <t>tgcaggtgcttcaaggtgtcccagcactcgacagcactttgggaatccatgccacctgacacca</t>
  </si>
  <si>
    <t>tgcaggtgcttcaaggtgtcccagcactcgacagcactttgggaatccatgccacttgacacca</t>
  </si>
  <si>
    <t>TP1021652</t>
  </si>
  <si>
    <t>tgcaggtgcttcattatgtgtttaaaattctgcaatgaaatgcaagtagttaagctcagtcagg</t>
  </si>
  <si>
    <t>tgcaggtgcttcattatgtgtttaaaattctgcaatgaaatgcaagttgttaagctcagtcagg</t>
  </si>
  <si>
    <t>TP1022795</t>
  </si>
  <si>
    <t>tgcaggtggagctcctcttctggaattgttatcctcagcaaactgctcgagaagcatttcaaac</t>
  </si>
  <si>
    <t>tgcaggtggagctcctcttctggaattgttatcctcggcaaactgctcgagaagcatttcaaac</t>
  </si>
  <si>
    <t>TP1022890</t>
  </si>
  <si>
    <t>tgcaggtggaggatgaggcagaggaccacccagcaggaagcgcgcagcagccgtgtccgtggcc</t>
  </si>
  <si>
    <t>tgcaggtggaggatgaggcagaggaccacccagcaggcagcgcgcagcagccgtgtccgtggcc</t>
  </si>
  <si>
    <t>TP1023184</t>
  </si>
  <si>
    <t>tgcaggtggagtgccacatggacaaaaagcagccttggaggctggagctatcatcgcttcggcc</t>
  </si>
  <si>
    <t>tgcaggtggagtgccgcatggacaaaaagcagccttggaggctggagctatcatcgcttcggcc</t>
  </si>
  <si>
    <t>TP1023480</t>
  </si>
  <si>
    <t>tgcaggtggatggatgcagtggcggtggaaaaggaggatatgcaaggtgagttgagagagctgc</t>
  </si>
  <si>
    <t>tgcaggtggatggatgcagtggcggtggaaaaggaggatatgcaatgtgagttgagagagctgc</t>
  </si>
  <si>
    <t>TP1024134</t>
  </si>
  <si>
    <t>tgcaggtggccatggcgtgcgtggccaccgtccccgacgcgcggccgaaaaaaaaaaaaaaaaa</t>
  </si>
  <si>
    <t>tgcaggtggccatggcgtgcgtggccacggtccccgacgcgcggccgaaaaaaaaaaaaaaaaa</t>
  </si>
  <si>
    <t>TP1024659</t>
  </si>
  <si>
    <t>tgcaggtggcgctcaaccacagcaaactcatcgaccgccagctcaggtcgctctatgccgcgca</t>
  </si>
  <si>
    <t>tgcaggtggcgctcaaccacagcaaattcatcgaccgccagctcaggtcgctctatgccgcgca</t>
  </si>
  <si>
    <t>TP1025587</t>
  </si>
  <si>
    <t>tgcaggtgggcagcaccatgaagcagcccatgttcacctgcaagttcggatgccgcagcaacag</t>
  </si>
  <si>
    <t>tgcaggtgggcagcagcatgaagcagcccatgttcacctgcaagttcggatgccgcagcaacag</t>
  </si>
  <si>
    <t>TP1025846</t>
  </si>
  <si>
    <t>tgcaggtgggcgacgacctgaaccaccgcaacctgatggccctggcgaagcggttcggcgacat</t>
  </si>
  <si>
    <t>tgcaggtgggcgacgacctgaaccaccgcaacctgatggccttggcgaagcggttcggcgacat</t>
  </si>
  <si>
    <t>TP1026016</t>
  </si>
  <si>
    <t>tgcaggtgggcttggggatgttgctggagcattgcctaaggctttggccaggagaggtcatcgt</t>
  </si>
  <si>
    <t>tgcaggtgggcttggggatgttgctggagctttgcctaaggctttggccaggagaggtcatcgt</t>
  </si>
  <si>
    <t>TP1026207</t>
  </si>
  <si>
    <t>tgcaggtggggccccgcgaggagatgccttcgatggctggtgcacgtggacttggcacggagcg</t>
  </si>
  <si>
    <t>tgcaggtggggccctgcgaggagatgccttcgatggctggtgcacgtggacttggcacggagcg</t>
  </si>
  <si>
    <t>TP1026528</t>
  </si>
  <si>
    <t>tgcaggtgggtagtattcctgatcgcctatgtcgtcgacgaagctgttgagcgcccagctcgcg</t>
  </si>
  <si>
    <t>tgcaggtgggtagtattcctggtcgcctatgtcgtcgacgaagctgttgagcgcccagctcgcg</t>
  </si>
  <si>
    <t>TP1026617</t>
  </si>
  <si>
    <t>tgcaggtgggtgagttcaggaagtccgacccgtgcctcgtcgtcgatgcggcccgaaaaaaaaa</t>
  </si>
  <si>
    <t>tgcaggtgggtgagttcaggaagtccgacccgtgcctcgtcgtggatgcggcccgaaaaaaaaa</t>
  </si>
  <si>
    <t>TP1027035</t>
  </si>
  <si>
    <t>tgcaggtggtcggccaggagaagcgcgaggccgaggcgatgaagcttctcgaggagcagcagat</t>
  </si>
  <si>
    <t>tgcaggtggtcggccaggagaagcgcgaggctgaggcgatgaagcttctcgaggagcagcagat</t>
  </si>
  <si>
    <t>TP1027115</t>
  </si>
  <si>
    <t>tgcaggtggtctgggagcacttgcaaaaatgcctgcttgtaatgttcagttacttggtgcaaag</t>
  </si>
  <si>
    <t>tgcaggtggtctgggagcacttgcaaaaatgcctgcttgtaatgttcagttacttggtgcgaag</t>
  </si>
  <si>
    <t>TP1027123</t>
  </si>
  <si>
    <t>tgcaggtggtcttgccgacgccgcccttgccgccgacaaagacccacttgagggactcctggtc</t>
  </si>
  <si>
    <t>tgcaggtggtcttgccgacgccgcccttgccgccgacgaagacccacttgagggactcctggtc</t>
  </si>
  <si>
    <t>TP1027329</t>
  </si>
  <si>
    <t>tgcaggtggtgccgagctcgcagagcaggcagccgctgatgttgtcgcagttgaggaggaggag</t>
  </si>
  <si>
    <t>tgcaggtggtgccgagctcgcagagcaggcggccgctgatgttgtcgcagttgaggaggaggag</t>
  </si>
  <si>
    <t>TP1027346</t>
  </si>
  <si>
    <t>tgcaggtggtgccgttcctgaggggaaccgcgtgggagcagccaccgccgaaaaaaaaaaaaaa</t>
  </si>
  <si>
    <t>tgcaggtggtgccgttcctgagggggaccgcgtgggagcagccaccgccgaaaaaaaaaaaaaa</t>
  </si>
  <si>
    <t>TP1027919</t>
  </si>
  <si>
    <t>tgcaggtggttgccgcagacgtgcacgtcctcgtcggcgatgaactttttccagaaccagtgtg</t>
  </si>
  <si>
    <t>tgcaggtggttgccgccgacgtgcacgtcctcgtcggcgatgaactttttccagaaccagtgtg</t>
  </si>
  <si>
    <t>TP1027960</t>
  </si>
  <si>
    <t>tgcaggtggttgtcctcgaacgggaccttgcccgtcagcagctcaaagcagatcatcgcgaagc</t>
  </si>
  <si>
    <t>tgcaggtggttgtcctcgaacgggaccttgcccgtcagcagctcgaagcagatcatcgcgaagc</t>
  </si>
  <si>
    <t>TP1028711</t>
  </si>
  <si>
    <t>tgcaggtgtacatagactccagcaacgtcgacgactacctggtcggctccatcacggcgccgaa</t>
  </si>
  <si>
    <t>tgcaggtgtacatagattccagcaacgtcgacgactacctggtcggctccatcacggcgccgaa</t>
  </si>
  <si>
    <t>TP1031299</t>
  </si>
  <si>
    <t>tgcaggtgtgcggactggaacccgcggcggcgcgacggctctccgccgctgaagccttcgccga</t>
  </si>
  <si>
    <t>tgcaggtgtgcggactggaacccgcggcggggcgacggctctccgccgctgaagccttcgccga</t>
  </si>
  <si>
    <t>TP1032255</t>
  </si>
  <si>
    <t>tgcaggtgttaaccgcagattattaccgcacacaaacagattaagacgcctcaacgtagcacac</t>
  </si>
  <si>
    <t>tgcaggtgttaaccgcagattattaccgcacacaaacagattaagacgccttaacgtagcacac</t>
  </si>
  <si>
    <t>TP1032668</t>
  </si>
  <si>
    <t>tgcaggtgttcgtctccatcgcgctgatcctgggcgacggcctgtacaacttcctcaaggttat</t>
  </si>
  <si>
    <t>tgcaggtgttcgtctccatcgcgctgatcctgggtgacggcctgtacaacttcctcaaggttat</t>
  </si>
  <si>
    <t>TP1032778</t>
  </si>
  <si>
    <t>tgcaggtgttgatctactaaaaaatctccgtgtgcaagcaatcgtcgggccacagacatctact</t>
  </si>
  <si>
    <t>tgcaggtgttgatctactaaaaaatgtccgtgtgcaagcaatcgtcgggccacagacatctact</t>
  </si>
  <si>
    <t>TP1033019</t>
  </si>
  <si>
    <t>tgcaggtgttgttggtcctcactttctgatttcggctgtcgctttcctttttttacctattacc</t>
  </si>
  <si>
    <t>tgcaggtgttgttggtcctcactttctgatttcggctgtcgctttcctttttttatctattacc</t>
  </si>
  <si>
    <t>TP1035624</t>
  </si>
  <si>
    <t>tgcaggttatcctatagctgtacgtgtacaaacgtatcaggtgcgcacagaaaatttggtgtaa</t>
  </si>
  <si>
    <t>tgcaggttatcctatagctgtacgtgtacagacgtatcaggtgcgcacagaaaatttggtgtaa</t>
  </si>
  <si>
    <t>TP1036090</t>
  </si>
  <si>
    <t>tgcaggttcaacacctcaagatccttcagcctgccaatttcaggcggagcactcccctgtagac</t>
  </si>
  <si>
    <t>tgcaggttcaacacctcgagatccttcagcctgccaatttcaggcggagcactcccctgtagac</t>
  </si>
  <si>
    <t>TP1036725</t>
  </si>
  <si>
    <t>tgcaggttcacgttcttgaacaggagccgcagccctcgccgtccctgaacaggggcttgttacc</t>
  </si>
  <si>
    <t>tgcaggttcacgttcttgaacaggagccgcagcccttgccgtccctgaacaggggcttgttacc</t>
  </si>
  <si>
    <t>TP1036792</t>
  </si>
  <si>
    <t>tgcaggttcagaatagtgaatctttaagattttgtctccacttacagctttatcttcaggactt</t>
  </si>
  <si>
    <t>tgcaggttcagaatagtgaatctttaagattttgtctccacttacagttttatcttcaggactt</t>
  </si>
  <si>
    <t>TP1037087</t>
  </si>
  <si>
    <t>tgcaggttcagtttgctgaaccgcaggtgaccttcttcggactacttatgactcctcaatgtaa</t>
  </si>
  <si>
    <t>tgcaggttcagtttgctgaaccgcaggtgaccttcttcggactacttatgactcctcaatgtag</t>
  </si>
  <si>
    <t>TP1038148</t>
  </si>
  <si>
    <t>tgcaggttccatttttctcccagatggataatcaacttcttgatgccatctgtgagcgtcttgt</t>
  </si>
  <si>
    <t>tgcaggttccatttttctcccagatggatgatcaacttcttgatgccatctgtgagcgtcttgt</t>
  </si>
  <si>
    <t>TP1038209</t>
  </si>
  <si>
    <t>tgcaggttccccaccctgcctgatcctcacggccatccaagaacctctgaaaacatgcagacag</t>
  </si>
  <si>
    <t>tgcaggttccccaccctgcctgatcctcacggccatccaagaacctctgaaaacatgcagatag</t>
  </si>
  <si>
    <t>TP1038605</t>
  </si>
  <si>
    <t>tgcaggttcctcatgagacccattctgaatagcctcctgattcttcctatttgtgtctgtggga</t>
  </si>
  <si>
    <t>tgcaggttcctcatgagacccattctgaatagcttcctgattcttcctatttgtgtctgtggga</t>
  </si>
  <si>
    <t>TP1038651</t>
  </si>
  <si>
    <t>tgcaggttcctctcaaactccttcaggtaatccaggagcaagacgatcacaaagaggataaacc</t>
  </si>
  <si>
    <t>tgcaggttcctctcaaactccttcaggtaatccaggagcaagacgatcacaaagaggatgaacc</t>
  </si>
  <si>
    <t>TP1039645</t>
  </si>
  <si>
    <t>tgcaggttcgttcaaagagacgatgaagatgagagttacacgctcgtactcgtaccaaatgggg</t>
  </si>
  <si>
    <t>tgcaggttcgttcaaagagacgatggagatgagagttacacgctcgtactcgtaccaaatgggg</t>
  </si>
  <si>
    <t>TP1040390</t>
  </si>
  <si>
    <t>tgcaggttctcggcccagggcgagagtccctcgcaggtcttgagcaccacgacggagtcccgcc</t>
  </si>
  <si>
    <t>tgcaggttctcggcccagggcgagagtccctcgcaggtcttgagcaccacgatggagtcccgcc</t>
  </si>
  <si>
    <t>TP1040397</t>
  </si>
  <si>
    <t>tgcaggttctcggtgaaaggcccaagggcttggcttgtgctcatgatgtgaagccgtgatcatg</t>
  </si>
  <si>
    <t>tgcaggttctcggtgaaaggcccaagggcttggcttgtgctcatgatgtgaagccgtgatcgtg</t>
  </si>
  <si>
    <t>TP1040717</t>
  </si>
  <si>
    <t>tgcaggttctggtcacgctggaaccccttgccgcacacctcgcacacgtagcggttcgtcgcca</t>
  </si>
  <si>
    <t>tgcaggttctggtcgcgctggaaccccttgccgcacacctcgcacacgtagcggttcgtcgcca</t>
  </si>
  <si>
    <t>TP1040933</t>
  </si>
  <si>
    <t>tgcaggttcttgaaggcaagccatacaatagaaagtgtgatgtatacagttttggcatatgctt</t>
  </si>
  <si>
    <t>tgcaggttcttgaaggcaagccatacaatagaaagtgtgatgtctacagttttggcatatgctt</t>
  </si>
  <si>
    <t>TP1041364</t>
  </si>
  <si>
    <t>tgcaggttgacacatccaaacaaacatgaaacatctcacagactcacaaccagtacaaacatca</t>
  </si>
  <si>
    <t>tgcaggttgacacatccaaacaaacatgaaacatctcacagactcacaaccagtacagacatca</t>
  </si>
  <si>
    <t>TP1041386</t>
  </si>
  <si>
    <t>tgcaggttgacatttgtgtgttcgtttttgacatcatgttccacggtggagagaggtaagaata</t>
  </si>
  <si>
    <t>tgcaggttgacatttgtgtgtttgtttttgacatcatgttccacggtggagagaggtaagaata</t>
  </si>
  <si>
    <t>TP1041655</t>
  </si>
  <si>
    <t>tgcaggttgagaaactaaaagagctttcaaagttgcctgatatctatgacagattgactagatc</t>
  </si>
  <si>
    <t>tgcaggttgagaaactaaaagagctttcgaagttgcctgatatctatgacagattgactagatc</t>
  </si>
  <si>
    <t>TP1042101</t>
  </si>
  <si>
    <t>tgcaggttgagctgggccagtttcactggcccacagtttagatgatatgaaccgttattttcct</t>
  </si>
  <si>
    <t>tgcaggttgagctgggccagtttcactggcccacggtttagatgatatgaaccgttattttcct</t>
  </si>
  <si>
    <t>TP1043027</t>
  </si>
  <si>
    <t>tgcaggttgcatgaatggatgattactgtagaaaagcagaagcaagagtgctagatcgatgcga</t>
  </si>
  <si>
    <t>tgcaggttgcatgaatggatgattgctgtagaaaagcagaagcaagagtgctagatcgatgcga</t>
  </si>
  <si>
    <t>TP1043435</t>
  </si>
  <si>
    <t>tgcaggttgcctgtcgttcttctgcccgtgtatcccgttcggacaggtggcagaggtcatagac</t>
  </si>
  <si>
    <t>tgcaggttgcctgtcgttcttctgcccgtgtatcccgttcggacaggtggcagaggtcttagac</t>
  </si>
  <si>
    <t>TP1043535</t>
  </si>
  <si>
    <t>tgcaggttgcggccgcagggggtggccgagggatatcagaggagctgatcatggaggtcctcgg</t>
  </si>
  <si>
    <t>tgcaggttgcggccgcagggggtggccgagggatatcagaggcgctgatcatggaggtcctcgg</t>
  </si>
  <si>
    <t>TP1044603</t>
  </si>
  <si>
    <t>tgcaggttgggatggaaacatcaggtcattccagaattatggtttacctatgcaagtgtgacat</t>
  </si>
  <si>
    <t>tgcaggttgggatggaaacatcaggtctttccagaattatggtttacctatgcaagtgtgacat</t>
  </si>
  <si>
    <t>TP1044717</t>
  </si>
  <si>
    <t>tgcaggttggggagactgaacatagcactagggattgtcccattaagatcatcattatccataa</t>
  </si>
  <si>
    <t>tgcaggttggggagactgaacatagcactagggattgtcccattaagatcatcattgtccataa</t>
  </si>
  <si>
    <t>TP1045480</t>
  </si>
  <si>
    <t>tgcaggttgtcggcgagctcggcgatgtcgagggcgatgctcttctcggtcctgcccgaaaaaa</t>
  </si>
  <si>
    <t>tgcaggttgtcggcgagctcggcgatgtcgagagcgatgctcttctcggtcctgcccgaaaaaa</t>
  </si>
  <si>
    <t>TP1046166</t>
  </si>
  <si>
    <t>tgcaggtttaagtggtacgccaggacctcaaggtgggggctaggaaaatagcttctcaatgtgc</t>
  </si>
  <si>
    <t>tgcaggtttaagtggtacgccaggacctcaagatgggggctaggaaaatagcttctcaatgtgc</t>
  </si>
  <si>
    <t>TP1047344</t>
  </si>
  <si>
    <t>tgcaggtttcggggaagataaaaatcttcagatggagggctctccacggtctgattccaagcca</t>
  </si>
  <si>
    <t>tgcaggtttcggggaagataaaaatcttcggatggagggctctccacggtctgattccaagcca</t>
  </si>
  <si>
    <t>TP1047721</t>
  </si>
  <si>
    <t>tgcaggtttgaaacttcacctgtttttctgttgcaaactaatagtcactttctgtttgttataa</t>
  </si>
  <si>
    <t>tgcaggtttgaaacttcacctgtttttctgttgcaaactaatcgtcactttctgtttgttataa</t>
  </si>
  <si>
    <t>TP1048082</t>
  </si>
  <si>
    <t>tgcaggtttgcgggttcgtgatacagacatgcatacagtttagcaaggtgaggagtttcagaga</t>
  </si>
  <si>
    <t>tgcaggtttgcgggttcgtgatacagacatgcatacagtttagcaaggtgaggagtttcagcga</t>
  </si>
  <si>
    <t>TP1048144</t>
  </si>
  <si>
    <t>tgcaggtttgctttctcggcgatactgtgcaggcatgtccttagtgtgttccttgtggctgggg</t>
  </si>
  <si>
    <t>tgcaggtttgctttctcggcgatactgtgcaggcatgtccttagtgtgttccttgtggctggtg</t>
  </si>
  <si>
    <t>TP1049219</t>
  </si>
  <si>
    <t>tgcaggttttgatcctcacgaattagaaccactactccaaaattggtcggtggatggacagcac</t>
  </si>
  <si>
    <t>tgcaggttttgatcctcacgaattagaaccactgctccaaaattggtcggtggatggacagcac</t>
  </si>
  <si>
    <t>TP1049704</t>
  </si>
  <si>
    <t>tgcaggtttttgttctcggttgcagccaatgtcatatgtgaattggggatgagatgccaacaca</t>
  </si>
  <si>
    <t>tgcaggtttttgttctcggttgcagccaatgtcatatgtgaattggggatgagatgccaacgca</t>
  </si>
  <si>
    <t>TP1051900</t>
  </si>
  <si>
    <t>tgcagtaaactaagactatatgaaaaataacacacctctcattgcttagactggttatcacgtt</t>
  </si>
  <si>
    <t>tgcagtaaactaagactatatgaaaaataacacacctctcgttgcttagactggttatcacgtt</t>
  </si>
  <si>
    <t>TP1052728</t>
  </si>
  <si>
    <t>tgcagtaaataaataaaattaaatccgacaagaacctgcatctgatgatctgtacgtgatgtct</t>
  </si>
  <si>
    <t>tgcagtaaataaataaaattaaatctgacaagaacctgcatctgatgatctgtacgtgatgtct</t>
  </si>
  <si>
    <t>TP1052744</t>
  </si>
  <si>
    <t>tgcagtaaataacgaatcaacggatcagagatttgctcttgaatcgaaccaaacagaaaggcac</t>
  </si>
  <si>
    <t>tgcagtaaataacgaatcaacggatcagagatttgctcttgaatcgaaccaaacggaaaggcac</t>
  </si>
  <si>
    <t>TP1054160</t>
  </si>
  <si>
    <t>tgcagtaacagtgccagccgaactcccaattccaagttgtggtttgttgtctaacagagataag</t>
  </si>
  <si>
    <t>tgcagtaacagtgccagccgaattcccaattccaagttgtggtttgttgtctaacagagataag</t>
  </si>
  <si>
    <t>TP1056323</t>
  </si>
  <si>
    <t>tgcagtaagaccaaggattaattccagaccatttcaacatatcacactatccacgagcattaca</t>
  </si>
  <si>
    <t>tgcagtaagaccaaggattcattccagaccatttcaacatatcacactatccacgagcattaca</t>
  </si>
  <si>
    <t>TP1057042</t>
  </si>
  <si>
    <t>tgcagtaagcatttcatttcatgaactggatgctgctgtggcggagatgggccccaatgagaat</t>
  </si>
  <si>
    <t>tgcagtaagcatttcatttcatgaactggatgctgctgtggcggagatgggctccaatgagaat</t>
  </si>
  <si>
    <t>TP1057555</t>
  </si>
  <si>
    <t>tgcagtaaggactgtttcggatgttctcttttgtcataaatcagatgcactttctttgcattgc</t>
  </si>
  <si>
    <t>tgcagtaaggactgttttggatgttctcttttgtcataaatcagatgcactttctttgcattgc</t>
  </si>
  <si>
    <t>TP1058501</t>
  </si>
  <si>
    <t>tgcagtaagttcacccctgaaacagtttccaggtttgggcagctgatcactgtaaacaccttca</t>
  </si>
  <si>
    <t>tgcagtgagttcacccctgaaacagtttccaggtttgggcagctgatcactgtaaacaccttca</t>
  </si>
  <si>
    <t>TP1059453</t>
  </si>
  <si>
    <t>tgcagtaatcatcatttcttggatgttacagaaatacaggcttagcaagaacctccaagctcaa</t>
  </si>
  <si>
    <t>tgcagtaatcatcatttcttggatgttacagaagtacaggcttagcaagaacctccaagctcaa</t>
  </si>
  <si>
    <t>TP1059635</t>
  </si>
  <si>
    <t>tgcagtaatccttggtaattaatcctaactttaccccgcaacgaacgatggagcagagccagtg</t>
  </si>
  <si>
    <t>tgcagtaatccttggtaattaatcctaactttaccctgcaacgaacgatggagcagagccagtg</t>
  </si>
  <si>
    <t>TP1059681</t>
  </si>
  <si>
    <t>tgcagtaatcggcatgcaggagctggccagaggattcatgaacccgccgtcggactggagaggt</t>
  </si>
  <si>
    <t>tgcagtgatcggcatgcaggagctggccagaggattcatgaacccgccgtcggactggagaggt</t>
  </si>
  <si>
    <t>TP1061024</t>
  </si>
  <si>
    <t>tgcagtaatttcttcaagctacgggcagtatctgtatctcctctccaatttaataactgtaatt</t>
  </si>
  <si>
    <t>tgcagtaatttcttcaagctacgggcagtatctgtatctcctctccaatttaataattgtaatt</t>
  </si>
  <si>
    <t>TP1061857</t>
  </si>
  <si>
    <t>tgcagtacaactgctaatttatcagaaccgtagttaatcctagtggcatcaacaggtcagatac</t>
  </si>
  <si>
    <t>tgcagtacaactgctaatttatcagaaccttagttaatcctagtggcatcaacaggtcagatac</t>
  </si>
  <si>
    <t>TP1061932</t>
  </si>
  <si>
    <t>tgcagtacaagatcgagctaagccattttcttcgtgcagctggtgattggatgaagacaacctc</t>
  </si>
  <si>
    <t>tgcagtacaagatcgagctaagccattttcttcgtgcagctggtgattggatgaaggcaacctc</t>
  </si>
  <si>
    <t>TP1062095</t>
  </si>
  <si>
    <t>tgcagtacaagtctacaaagcacagctgctggtttccaactaatccgatagcgacggccaaagc</t>
  </si>
  <si>
    <t>tgcagtacaagtctacaaagcacagctgctggtttccaactaatccgatagcgacggcccaagc</t>
  </si>
  <si>
    <t>TP1062119</t>
  </si>
  <si>
    <t>tgcagtacaagttccagatgaagttatagaaaaagtgaattgtgattaaaacttcaaggaacaa</t>
  </si>
  <si>
    <t>tgcagtacaagttccagatgaagttatagaaaaagtgaattgtgattaaaacttcaaggaacta</t>
  </si>
  <si>
    <t>TP1062328</t>
  </si>
  <si>
    <t>tgcagtacacaacaaccgcagccctgctgctgtcaatctactcaaagaccctgacttctgtaag</t>
  </si>
  <si>
    <t>tgcagtacacaacaaccgcagccctgctgctgtcaatctactcaaagaccctgacttctgtagg</t>
  </si>
  <si>
    <t>TP1064374</t>
  </si>
  <si>
    <t>tgcagtacatcaacccaacagtctcaacataaatctccacatcctcacaatcaggcacttctat</t>
  </si>
  <si>
    <t>tgcagtacatcaacccaacagtctcaacataaatctccacatcctcacaatgaggcacttctat</t>
  </si>
  <si>
    <t>TP1064525</t>
  </si>
  <si>
    <t>tgcagtacatcgacgagatctggcgggggaccagtcacgcgctcctcccgtccgacccctacga</t>
  </si>
  <si>
    <t>tgcagtacatcgacgagatctggcgggggaccagtcccgcgctcctcccgtccgacccctacga</t>
  </si>
  <si>
    <t>TP1066606</t>
  </si>
  <si>
    <t>tgcagtaccccagcgtgttccagcagcctctgccgccgcagcagcatcagcagcctttgcagca</t>
  </si>
  <si>
    <t>tgcagtactccagcgtgttccagcagcctctgccgccgcagcagcatcagcagcctttgcagca</t>
  </si>
  <si>
    <t>TP1068229</t>
  </si>
  <si>
    <t>tgcagtacctctacaccctccttgctatttgtgttttgctgctccatcttcatgatggtgtagc</t>
  </si>
  <si>
    <t>tgcagtacctctataccctccttgctatttgtgttttgctgctccatcttcatgatggtgtagc</t>
  </si>
  <si>
    <t>TP1068983</t>
  </si>
  <si>
    <t>tgcagtaccttgacctcttcagcagcagtagtgtgggagctgcatactcaacggatctgtcatg</t>
  </si>
  <si>
    <t>tgcagtaccttgacctcttcagcagcagtagtgtgggagctgcatactcgacggatctgtcatg</t>
  </si>
  <si>
    <t>TP1069003</t>
  </si>
  <si>
    <t>tgcagtaccttgcatcacaaacaaggcacgactccttgctctcccatttcctcttcccacagcg</t>
  </si>
  <si>
    <t>tgcagtaccttgcatcacaaacaaggcacgactctttgctctcccatttcctcttcccacagcg</t>
  </si>
  <si>
    <t>TP1069416</t>
  </si>
  <si>
    <t>tgcagtacgagtcctgttgccaccaccatccaaaaactgattgctttcggtttgtgctgaagag</t>
  </si>
  <si>
    <t>tgcagtatgagtcctgttgccaccaccatccaaaaactgattgctttcggtttgtgctgaagag</t>
  </si>
  <si>
    <t>TP1069490</t>
  </si>
  <si>
    <t>tgcagtacgatgccacataccttggtgaaagtgtcgccttgccaatgacgatcaatgagggaaa</t>
  </si>
  <si>
    <t>tgcagtacgatgccacataccttggtgaaagtgttgccttgccaatgacgatcaatgagggaaa</t>
  </si>
  <si>
    <t>TP1070744</t>
  </si>
  <si>
    <t>tgcagtacgtcgtcgccaactccttcatcgccgcgctctacgccgactacatggaggccgtcaa</t>
  </si>
  <si>
    <t>tgcagtacgtcgtcgccaactccttcatcgccgcgctctatgccgactacatggaggccgtcaa</t>
  </si>
  <si>
    <t>TP1072139</t>
  </si>
  <si>
    <t>tgcagtactatgaaatttctgccaagagcaattacaactttgagaaacctttcctttaccttgc</t>
  </si>
  <si>
    <t>tgcagtactatgaaatttctgccaagagcaattacaattttgagaaacctttcctttaccttgc</t>
  </si>
  <si>
    <t>TP1072239</t>
  </si>
  <si>
    <t>tgcagtactattggcaccagggtcaacatcatggttgcagttctgcaaaatagttcaattacaa</t>
  </si>
  <si>
    <t>tgcagtactattggcaccagggtcgacatcatggttgcagttctgcaaaatagttcaattacaa</t>
  </si>
  <si>
    <t>TP1072480</t>
  </si>
  <si>
    <t>tgcagtactcccacacccactgcacaatgtggatcacgtcttcttcgccgtggcgacgcaccag</t>
  </si>
  <si>
    <t>tgcagtactcccacacccactgcacgatgtggatcacgtcttcttcgccgtggcgacgcaccag</t>
  </si>
  <si>
    <t>TP1072967</t>
  </si>
  <si>
    <t>tgcagtactcttaaaaattggggcagcatctgcatttttctttaggatgaactcttgtgtacca</t>
  </si>
  <si>
    <t>tgcagtactcttataaattggggcagcatctgcatttttctttaggatgaactcttgtgtacca</t>
  </si>
  <si>
    <t>TP1074571</t>
  </si>
  <si>
    <t>tgcagtacttggactgacagcccagcccatggttgcaaaggatctgtcttttgtgcccacaacc</t>
  </si>
  <si>
    <t>tgcagtacttggactgacagcccagcccatggttgcaaaggatctgtcttttgtgcccacaatc</t>
  </si>
  <si>
    <t>TP1075313</t>
  </si>
  <si>
    <t>tgcagtagaaatgcgcaaaaggatttacaccgtattcctgctaggaagttagttaggagtgcgg</t>
  </si>
  <si>
    <t>tgcagtagaaatgcgcaaaaggatttacactgtattcctgctaggaagttagttaggagtgcgg</t>
  </si>
  <si>
    <t>TP1075766</t>
  </si>
  <si>
    <t>tgcagtagaagtcaatttagactttgcttacagcagcaatagggggatatgtcagactactacc</t>
  </si>
  <si>
    <t>tgcagtagaagttaatttagactttgcttacagcagcaatagggggatatgtcagactactacc</t>
  </si>
  <si>
    <t>TP1078246</t>
  </si>
  <si>
    <t>tgcagtagcaaaagaaagcaagaatgaatcgttgaggatactacgttgagatggattggtaacg</t>
  </si>
  <si>
    <t>tgcagtagcaaaagaaagcaagcatgaatcgttgaggatactacgttgagatggattggtaacg</t>
  </si>
  <si>
    <t>TP1078513</t>
  </si>
  <si>
    <t>tgcagtagcaaggaaattacgctgcctgtgcttgcagcaagcagtggacagcaagatattgacc</t>
  </si>
  <si>
    <t>tgcagtagcaaggaaattacgctgcctgtgcttgcagccagcagtggacagcaagatattgacc</t>
  </si>
  <si>
    <t>TP1078580</t>
  </si>
  <si>
    <t>tgcagtagcaatatatatatatatgacgatgcttctcgtgctggatctacccgcagccttcaag</t>
  </si>
  <si>
    <t>tgcagtagcaatatatatatatatgacgatgcttctcgtgctggatctgcccgcagccttcaag</t>
  </si>
  <si>
    <t>TP1078920</t>
  </si>
  <si>
    <t>tgcagtagcacgttctactggtggcttcccaactttctgtttggcattgttcttgtttggaggc</t>
  </si>
  <si>
    <t>tgcagtagcacgttctgctggtggcttcccaactttctgtttggcattgttcttgtttggaggc</t>
  </si>
  <si>
    <t>TP1079135</t>
  </si>
  <si>
    <t>tgcagtagcagatgtatagactgcgactgtaacggcaatgccgttggcgttggcgtgcgtgctg</t>
  </si>
  <si>
    <t>tgcagtagcagatgtatagactgcgactgtaacggcaatggcgttggcgttggcgtgcgtgctg</t>
  </si>
  <si>
    <t>TP1080737</t>
  </si>
  <si>
    <t>tgcagtagccagttttgcttgcagagcatgtaggcaaaccagtggtgtccaatgtaaggcacta</t>
  </si>
  <si>
    <t>tgcagtagccagttttgcttgcagagcatgtaggcaaaccagtggtgtccaatgtaaggcactc</t>
  </si>
  <si>
    <t>TP1080921</t>
  </si>
  <si>
    <t>tgcagtagcccagccgacagctcccgtgggctctggtgttggcgccaggtcctctcctgcacca</t>
  </si>
  <si>
    <t>tgcagtagcccagccgacagctcccgtgggctctggtgttggcgccaggtcgtctcctgcacca</t>
  </si>
  <si>
    <t>TP1081044</t>
  </si>
  <si>
    <t>tgcagtagcccgttgctcatactgctgggcctggccaggatctgagcacgccattgcctagact</t>
  </si>
  <si>
    <t>tgcagtagcccgttgctcatactgttgggcctggccaggatctgagcacgccattgcctagact</t>
  </si>
  <si>
    <t>TP1081463</t>
  </si>
  <si>
    <t>tgcagtagccgtcctcggccgacgacatcgatcagatcccctcctctctggctctcttgccgcc</t>
  </si>
  <si>
    <t>tgcagtagccgtcctcggccgacgacatcgatcagatcctctcctctctggctctcttgccgcc</t>
  </si>
  <si>
    <t>TP1081786</t>
  </si>
  <si>
    <t>tgcagtagcgaacacgttccctggcctccaagcagcctacgcggatgcgacacctgtgccgcgg</t>
  </si>
  <si>
    <t>tgcagtagcgaacacgttccctggcctcccagcagcctacgcggatgcgacacctgtgccgcgg</t>
  </si>
  <si>
    <t>TP1083712</t>
  </si>
  <si>
    <t>tgcagtagctgcggaatcttctactggtacatggacaactgtttggactgatggacttaccagt</t>
  </si>
  <si>
    <t>tgcagtagctgcggaatcttctactggtacatggacaactgtttggactgatggacttactagt</t>
  </si>
  <si>
    <t>TP1083841</t>
  </si>
  <si>
    <t>tgcagtagctgtaccatttaggatcgtaatgcatgcgcgctgacatcgatccacccgtgcgaag</t>
  </si>
  <si>
    <t>tgcagtagctgtaccatttaggattgtaatgcatgcgcgctgacatcgatccacccgtgcgaag</t>
  </si>
  <si>
    <t>TP1083922</t>
  </si>
  <si>
    <t>tgcagtagcttaattaccatcggtggtggttggatcagatcgttgtgaacgctgtgatccgcgg</t>
  </si>
  <si>
    <t>tgcagtagcttaattaccatcggtggtggttgaatcagatcgttgtgaacgctgtgatccgcgg</t>
  </si>
  <si>
    <t>TP1087786</t>
  </si>
  <si>
    <t>tgcagtagtagtcggcgtggtagtggtgccagggttagaggctgctgctgccctgtacaggaga</t>
  </si>
  <si>
    <t>tgcagtagtagtcggcgtggtagtggtgctagggttagaggctgctgctgccctgtacaggaga</t>
  </si>
  <si>
    <t>TP1087992</t>
  </si>
  <si>
    <t>tgcagtagtatgtaattagggtgtccatggttcccaatccgatgagtctgtttatgcagagtat</t>
  </si>
  <si>
    <t>tgcagtagtatgtaattagggtgtccatggttcccagtccgatgagtctgtttatgcagagtat</t>
  </si>
  <si>
    <t>TP1090542</t>
  </si>
  <si>
    <t>tgcagtagtgtagactacacgcttacactttgctgtctggtcaaggttttttgacctccaaatg</t>
  </si>
  <si>
    <t>tgcagtagtgtagactacacgcttacactttgctgtctggtcaaggttttttggcctccaaatg</t>
  </si>
  <si>
    <t>TP1091246</t>
  </si>
  <si>
    <t>tgcagtagttctacgctacgccagcactactagtaccagcacagcaaccatttgacgaaagcca</t>
  </si>
  <si>
    <t>tgcagtagttctacgctacgccagcactactggtaccagcacagcaaccatttgacgaaagcca</t>
  </si>
  <si>
    <t>TP1091339</t>
  </si>
  <si>
    <t>tgcagtagttgatgacaagcaatgtgatatgattagctcaaatatatatacggtccatgattat</t>
  </si>
  <si>
    <t>tgcagtagttgatgacaagcaatgtgatatgatttgctcaaatatatatacggtccatgattat</t>
  </si>
  <si>
    <t>TP1091566</t>
  </si>
  <si>
    <t>tgcagtagtttactagaagttcatgactgaaacctagtagtcattttctgttaatattaataaa</t>
  </si>
  <si>
    <t>tgcagtagtttactagaagttcatgactgaaacctagtagtcattttctgttcatattaataaa</t>
  </si>
  <si>
    <t>TP1091897</t>
  </si>
  <si>
    <t>tgcagtataaagctaataaaattatatacaaaaacttgctagcaaataacaaattcctagttgg</t>
  </si>
  <si>
    <t>tgcagtataaagctaataaaattatatacaaaaacttgctagcaaataacaaattcctagtttg</t>
  </si>
  <si>
    <t>TP1092469</t>
  </si>
  <si>
    <t>tgcagtatacatacatgaatatattgatcagcacaagtgcacaacataatatagcagcttggtc</t>
  </si>
  <si>
    <t>tgcagtatacgtacatgaatatattgatcagcacaagtgcacaacataatatagcagcttggtc</t>
  </si>
  <si>
    <t>TP1092510</t>
  </si>
  <si>
    <t>tgcagtataccaatgtacaaaaatggactttatccaagtacaaatgatcgcaatgtcaaagttc</t>
  </si>
  <si>
    <t>tgcagtttaccaatgtacaaaaatggactttatccaagtacaaatgatcgcaatgtcaaagttc</t>
  </si>
  <si>
    <t>TP1092586</t>
  </si>
  <si>
    <t>tgcagtatacgagctgttcgagcggatggcctactacgggatcgcgtccaacctcatcatctac</t>
  </si>
  <si>
    <t>tgcagtgtacgagctgttcgagcggatggcctactacgggatcgcgtccaacctcatcatctac</t>
  </si>
  <si>
    <t>TP1093838</t>
  </si>
  <si>
    <t>tgcagtatatcttcttcagatctggtttcaaagtggatgggtgaaagtgagaaattagttgcga</t>
  </si>
  <si>
    <t>tgcagtatatcttcttcagatctggtttcaaaatggatgggtgaaagtgagaaattagttgcga</t>
  </si>
  <si>
    <t>TP1094336</t>
  </si>
  <si>
    <t>tgcagtatcaagccccagcttcttctgatcattcaggactgccgctttcgcttcgctcccaccc</t>
  </si>
  <si>
    <t>tgcagtatcaagcctcagcttcttctgatcattcaggactgccgctttcgcttcgctcccaccc</t>
  </si>
  <si>
    <t>TP1094418</t>
  </si>
  <si>
    <t>tgcagtatcacatacagttttcagcacaagagttgattcaaatgacatgtcttcattaagaagt</t>
  </si>
  <si>
    <t>tgcagtatcacatacagttttcagcacaagagttgattcaaatgacatgtcttcattcagaagt</t>
  </si>
  <si>
    <t>TP1095877</t>
  </si>
  <si>
    <t>tgcagtatcgtcggccaggccaacaagaaaaactatattgtaccttactgctgtctcttcggtg</t>
  </si>
  <si>
    <t>tgcagtatcgtcggccaggccatcaagaaaaactatattgtaccttactgctgtctcttcggtg</t>
  </si>
  <si>
    <t>TP1096251</t>
  </si>
  <si>
    <t>tgcagtatctccctagtaatcctcatatcatccagatggctagagacgcacacccacatgaggg</t>
  </si>
  <si>
    <t>tgcagtatctccctagtaatcctcatatcatccagatggctggagacgcacacccacatgaggg</t>
  </si>
  <si>
    <t>TP1096330</t>
  </si>
  <si>
    <t>tgcagtatctgaagcacacccttcatcgtcggccgcgacgacggctggcgaccgaaaaaaaaaa</t>
  </si>
  <si>
    <t>tgcagtatctgaagcacacccttcatcgtcggccgcgaggacggctggcgaccgaaaaaaaaaa</t>
  </si>
  <si>
    <t>TP1097509</t>
  </si>
  <si>
    <t>tgcagtatgccttgaaatgttccatcggcctattttgtgaaagaaatcacatgacgtggggata</t>
  </si>
  <si>
    <t>tgcagtatgccttgaaatgttccatcggcctattttgtgaaagaaatcatatgacgtggggata</t>
  </si>
  <si>
    <t>TP1097802</t>
  </si>
  <si>
    <t>tgcagtatggaatgcaagacaattcttcttgctcggatcgctgctaaaacaaagccagtagtaa</t>
  </si>
  <si>
    <t>tgcagtgtggaatgcaagacaattcttcttgctcggatcgctgctaaaacaaagccagtagtaa</t>
  </si>
  <si>
    <t>TP1098818</t>
  </si>
  <si>
    <t>tgcagtatgttctcttctgggacaccaaggtagatcaatgacatggtctgctgctggatttcac</t>
  </si>
  <si>
    <t>tgcagtatgttctcttctgggacaccgaggtagatcaatgacatggtctgctgctggatttcac</t>
  </si>
  <si>
    <t>TP1100386</t>
  </si>
  <si>
    <t>tgcagtatttacacgctacagcgacagcacggaaacaacaagaaaacggggaaaagaagaaaaa</t>
  </si>
  <si>
    <t>tgcagtatttacacgctacagcgacggcacggaaacaacaagaaaacggggaaaagaagaaaaa</t>
  </si>
  <si>
    <t>TP1100404</t>
  </si>
  <si>
    <t>tgcagtatttaccagcacatacagtgccgccactttctcgggcttcgtacatctgcctctcgct</t>
  </si>
  <si>
    <t>tgcagtatttaccagcacatacagtgctgccactttctcgggcttcgtacatctgcctctcgct</t>
  </si>
  <si>
    <t>TP1100654</t>
  </si>
  <si>
    <t>tgcagtatttctgtgtccagcagtagctttgccatgttctcctatgttcattgcagcagcttgg</t>
  </si>
  <si>
    <t>tgcagtatttctgtgtccagcagtagctttgccatgttcttctatgttcattgcagcagcttgg</t>
  </si>
  <si>
    <t>TP1100947</t>
  </si>
  <si>
    <t>tgcagtattttagaatgtttagcgttttggtgttggtaaagctgctgctaggtttctcaagatt</t>
  </si>
  <si>
    <t>tgcagtattttagaatgtttagcgttttggtgttggtaaagctgctgctaggtttcttaagatt</t>
  </si>
  <si>
    <t>TP1101460</t>
  </si>
  <si>
    <t>tgcagtcaaaactgctgacttaaccactaatattaaaacatgcttggttgacaaacctgcacaa</t>
  </si>
  <si>
    <t>tgcagtcaaaactgctgacttaaccattaatattaaaacatgcttggttgacaaacctgcacaa</t>
  </si>
  <si>
    <t>TP1101598</t>
  </si>
  <si>
    <t>tgcagtcaaaccaactaacagggctgctaccaaattttatggaccatttgaccagcttagtcgt</t>
  </si>
  <si>
    <t>tgcagtcaaaccaactaacagggctgctaccaaattttatggaccgtttgaccagcttagtcgt</t>
  </si>
  <si>
    <t>TP1101835</t>
  </si>
  <si>
    <t>tgcagtcaaagcagtagctgctataactgccataattgctggaggtcgtctggtgagttgactg</t>
  </si>
  <si>
    <t>tgcagtcaaagcggtagctgctataactgccataattgctggaggtcgtctggtgagttgactg</t>
  </si>
  <si>
    <t>TP1102681</t>
  </si>
  <si>
    <t>tgcagtcaacgttgcccaaaacaatatccatgaagaacactttcaccctttcagctaagactca</t>
  </si>
  <si>
    <t>tgcagtcaacgttgcccaaaacaatatccatgaagaacactttcaccctttcagctaagactct</t>
  </si>
  <si>
    <t>TP1103232</t>
  </si>
  <si>
    <t>tgcagtcaaggagcatcctcttgagcacgagaaggcacgtcgggtcgtcgtccacgaccagcac</t>
  </si>
  <si>
    <t>tgcagtcaaggagcatcctcttgagcacgaggaggcacgtcgggtcgtcgtccacgaccagcac</t>
  </si>
  <si>
    <t>TP1105065</t>
  </si>
  <si>
    <t>tgcagtcaccaaatagaagcaaacccctctgactcttgaaaccaattgcacgcctgctaaaata</t>
  </si>
  <si>
    <t>tgcagtcaccaaatagaagcaaacccctctgactcttgaaaccaattgcacgcctgttaaaata</t>
  </si>
  <si>
    <t>TP1105097</t>
  </si>
  <si>
    <t>tgcagtcaccaatagatttgccacctaagaacaatgctttattttagagagttttaccatcgcg</t>
  </si>
  <si>
    <t>tgcagtcaccaatagatttgccacctaagaacaatgctttattttagagagttttactatcgcg</t>
  </si>
  <si>
    <t>TP1106367</t>
  </si>
  <si>
    <t>tgcagtcacgctacaaacaccagacagctagcttgattacttctgtcatttctgacccatgtaa</t>
  </si>
  <si>
    <t>tgcagtcacgctgcaaacaccagacagctagcttgattacttctgtcatttctgacccatgtaa</t>
  </si>
  <si>
    <t>TP1106640</t>
  </si>
  <si>
    <t>tgcagtcacgtacacaccacgggggtgaagactgaagagtgaaccgcctcctcaattctgacct</t>
  </si>
  <si>
    <t>tgcagtcacgtacacaccacgggggtgaagactgaagagtgaactgcctcctcaattctgacct</t>
  </si>
  <si>
    <t>TP1107561</t>
  </si>
  <si>
    <t>tgcagtcacttgctagctctctgctctagcttgcttgctgcttcgcttgctctgtttctcgctt</t>
  </si>
  <si>
    <t>tgcagtcacttgctagttctctgctctagcttgcttgctgcttcgcttgctctgtttctcgctt</t>
  </si>
  <si>
    <t>TP1108204</t>
  </si>
  <si>
    <t>tgcagtcagcaaagcactcgacatccatcagttcagcttgtaagcccagctgtgctccttcagg</t>
  </si>
  <si>
    <t>tgcagttagcaaagcactcgacatccatcagttcagcttgtaagcccagctgtgctccttcagg</t>
  </si>
  <si>
    <t>TP1108432</t>
  </si>
  <si>
    <t>tgcagtcagcatggatacgccatacgcggggctacctcgatcaattgattcccagcttccgtgt</t>
  </si>
  <si>
    <t>tgcagtcagcatggatacgccatacgcggggctacctcgatcgattgattcccagcttccgtgt</t>
  </si>
  <si>
    <t>TP1108499</t>
  </si>
  <si>
    <t>tgcagtcagccagtattgtgcactccgtttgctacaagtaattctcttacctccaccatgtggt</t>
  </si>
  <si>
    <t>tgcagtcagccagtattgtgcactccgtttgctacaagtaattctcttacgtccaccatgtggt</t>
  </si>
  <si>
    <t>TP1109068</t>
  </si>
  <si>
    <t>tgcagtcaggagcagaagctgcgccgccgttgcaagcgtgcagtgcagccgatggaggctgccg</t>
  </si>
  <si>
    <t>tgcagtcaggagcagaagctgcgccgccgttgcaagcgtgcagtgcggccgatggaggctgccg</t>
  </si>
  <si>
    <t>TP1110082</t>
  </si>
  <si>
    <t>tgcagtcagtgtcactgaatcagctgcaaaccctgatttttgcatctgataaacgagcaacagg</t>
  </si>
  <si>
    <t>tgcagtcagtgtcactgaatcagctgcaaaccctgatttttgcatctgatgaacgagcaacagg</t>
  </si>
  <si>
    <t>TP1110328</t>
  </si>
  <si>
    <t>tgcagtcataagctttataggctgcttaaactcaggcacttgtccagtaaggcaattatttgag</t>
  </si>
  <si>
    <t>tgcagtcataagctttataggctgcttaaactcaggcacttgtccagtaaggcgattatttgag</t>
  </si>
  <si>
    <t>TP1110725</t>
  </si>
  <si>
    <t>tgcagtcatatgtaaaccgaatatagttcactgctcttcttggatgtagatggctatgctgtcc</t>
  </si>
  <si>
    <t>tgcagtcatatgtaaaccgaatatagttcactgctcttcttggatgtagatggctatgctttcc</t>
  </si>
  <si>
    <t>TP1115567</t>
  </si>
  <si>
    <t>tgcagtccactaagaccatcgggtaattgtctgattctgatgaaatccaacaaaaccgctttgg</t>
  </si>
  <si>
    <t>tgcagtccactaagaccatcgggtaattgtctgattctgatgaaatccaacaaaactgctttgg</t>
  </si>
  <si>
    <t>TP1116460</t>
  </si>
  <si>
    <t>tgcagtccagcctgatgagcagcaggtattcaagcccactttgctttgcttccaagtcattttc</t>
  </si>
  <si>
    <t>tgcagtccagcctgatgagcagcaggtattcaagcctactttgctttgcttccaagtcattttc</t>
  </si>
  <si>
    <t>TP1116610</t>
  </si>
  <si>
    <t>tgcagtccagctacacggcgagcctgacgtccatgctgacggtgccgcagcttcagccgaaaaa</t>
  </si>
  <si>
    <t>tgcagtccagctacacggcgagcctgacgtccatgctgacggtgccgcagcttgagccgaaaaa</t>
  </si>
  <si>
    <t>TP1116861</t>
  </si>
  <si>
    <t>tgcagtccaggctcctggccatgtccgcggcgaccagcatgaaggagcaaccgatgccgtcggc</t>
  </si>
  <si>
    <t>tgcagtccaggctcctggccatgtccgcggcgaccagcatgaaggagcagccgatgccgtcggc</t>
  </si>
  <si>
    <t>TP1116971</t>
  </si>
  <si>
    <t>tgcagtccaggttcagctgacggctccaccgtgacgtcaccgccgttttgccaaaaatagtagc</t>
  </si>
  <si>
    <t>tgcagtccaggttcagctgacggctccaccgtgacgtcaccgccgttttgccaaaaatggtagc</t>
  </si>
  <si>
    <t>TP1117021</t>
  </si>
  <si>
    <t>tgcagtccagtcaagatcacaataaactatatcgaaagttggcatagattttgcacggtattgc</t>
  </si>
  <si>
    <t>tgcagtccagtcaagatcacaataaactatatcgaaagttggcatagattttgcacggtattgt</t>
  </si>
  <si>
    <t>TP1118016</t>
  </si>
  <si>
    <t>tgcagtccatgaagacaccttaaagtaccttgccacgttacatctgttggctaattaactgcgg</t>
  </si>
  <si>
    <t>tgcagtccatgaagacaccttaaagtaccttgccacgttacatttgttggctaattaactgcgg</t>
  </si>
  <si>
    <t>TP1119802</t>
  </si>
  <si>
    <t>tgcagtcccccgtggagaggtcgccctcgcactgcgccatggagtagacggcctggtagctggt</t>
  </si>
  <si>
    <t>tgcagtcccccgtggagaggtcgccctcgcactgcgccatggcgtagacggcctggtagctggt</t>
  </si>
  <si>
    <t>TP1121464</t>
  </si>
  <si>
    <t>tgcagtccctgctggtacaagcagcaagcggcatgccgctagaaagtggaagcgctcgctgagt</t>
  </si>
  <si>
    <t>tgcagtccctgctggtacaagcagcaagcggcatgcctctagaaagtggaagcgctcgctgagt</t>
  </si>
  <si>
    <t>TP1121698</t>
  </si>
  <si>
    <t>tgcagtcccttcttgaacagctgaagctttgtatatttggctagacagcagtagtctgtgggat</t>
  </si>
  <si>
    <t>tgcagtcccttgttgaacagctgaagctttgtatatttggctagacagcagtagtctgtgggat</t>
  </si>
  <si>
    <t>TP1122005</t>
  </si>
  <si>
    <t>tgcagtccgaccaccctgcaatttgccagattctttcttgcccaaaaccccaaagagaaaggcc</t>
  </si>
  <si>
    <t>tgcagtccgaccaccctgcaatttgccagattctttcttgcccaaaaccccaaagagtaaggcc</t>
  </si>
  <si>
    <t>TP1122515</t>
  </si>
  <si>
    <t>tgcagtccgagccatggccctgtaggctcggctcgctcctgacgatcgcaccaagggagcagct</t>
  </si>
  <si>
    <t>tgcagtccgagccgtggccctgtaggctcggctcgctcctgacgatcgcaccaagggagcagct</t>
  </si>
  <si>
    <t>TP1123483</t>
  </si>
  <si>
    <t>tgcagtccgccgccctcatcacctgctcctgctgcgcctgcacccccgccgaaaaaaaaaaaaa</t>
  </si>
  <si>
    <t>tgcagtccgccgccctcatcaccttctcctgctgcgcctgcacccccgccgaaaaaaaaaaaaa</t>
  </si>
  <si>
    <t>TP1124264</t>
  </si>
  <si>
    <t>tgcagtccgtccgtcagccagtcagttgcggaacactatgtgagtgaggcaaatgctaggaaca</t>
  </si>
  <si>
    <t>tgcagtccgtccgtcagccagtcagttgcggaacactatgtgagtgaggcaaatgctatgaaca</t>
  </si>
  <si>
    <t>TP1124548</t>
  </si>
  <si>
    <t>tgcagtccgtgctggagaaggcgcaggaggccctggccaagcagagcgtccacctcgacggcgg</t>
  </si>
  <si>
    <t>tgcagtccgtgctggagaaggcgcaggaggcgctggccaagcagagcgtccacctcgacggcgg</t>
  </si>
  <si>
    <t>TP1126043</t>
  </si>
  <si>
    <t>tgcagtcctcagcaccagaagctttatttccagaagcagaatgcacaataggagacatcaagtc</t>
  </si>
  <si>
    <t>tgcagtcttcagcaccagaagctttatttccagaagcagaatgcacaataggagacatcaagtc</t>
  </si>
  <si>
    <t>TP1126856</t>
  </si>
  <si>
    <t>tgcagtcctcggtatgccttcgttccttcctagtactcgtcagctagctgtgagcatccatcac</t>
  </si>
  <si>
    <t>tgcagtcctcggtatgccttcgttccttcctagtactcgtcagctagctgtgtgcatccatcac</t>
  </si>
  <si>
    <t>TP1127020</t>
  </si>
  <si>
    <t>tgcagtcctctccttcaccacggcgacaatcactcctctggaagattcccccgtctcctggact</t>
  </si>
  <si>
    <t>tgcagtcctctccttcaccacggcggcaatcactcctctggaagattcccccgtctcctggact</t>
  </si>
  <si>
    <t>TP1127615</t>
  </si>
  <si>
    <t>tgcagtcctgcactcaacgaggagaagtggaggccgacatgtggacctgaaccatctgcctgag</t>
  </si>
  <si>
    <t>tgcagtcctgcactcaactaggagaagtggaggccgacatgtggacctgaaccatctgcctgag</t>
  </si>
  <si>
    <t>TP1128908</t>
  </si>
  <si>
    <t>tgcagtcctggagttctatgataaccttattgggacagattatggtagagaaagaactaccaac</t>
  </si>
  <si>
    <t>tgcagtcctggagttctatgataaccttattgggacagattatggtagagaaagaactatcaac</t>
  </si>
  <si>
    <t>TP1128953</t>
  </si>
  <si>
    <t>tgcagtcctggcctcgccgtcgatggccatctcagccaggatcctccccaccgccgaaaaaaaa</t>
  </si>
  <si>
    <t>tgcagtcctggcctcgccgtcgatggccatctcagccaggatcctgcccaccgccgaaaaaaaa</t>
  </si>
  <si>
    <t>TP1129316</t>
  </si>
  <si>
    <t>tgcagtcctgtgtctgtggttgagacggaatagatggcaacacgacacggcgtattatcttatg</t>
  </si>
  <si>
    <t>tgcagtcctgtgtgtgtggttgagacggaatagatggcaacacgacacggcgtattatcttatg</t>
  </si>
  <si>
    <t>TP1129554</t>
  </si>
  <si>
    <t>tgcagtccttcagcccttcaggtcagcactcagcaacaaggcgagcgcacgatcaacaggttct</t>
  </si>
  <si>
    <t>tgcagtccttcagcccttcaggtcagcactcagcaacaaggcgagcgcacgatcagcaggttct</t>
  </si>
  <si>
    <t>TP1130578</t>
  </si>
  <si>
    <t>tgcagtccttgtcctccctcgcggcctcgcccctgcgtcctccacctcggaggagatccactcc</t>
  </si>
  <si>
    <t>tgcagtccttgtcctccctcgcggcctcgcccctgcgtcctccacctcggaggagatccacttc</t>
  </si>
  <si>
    <t>TP1131371</t>
  </si>
  <si>
    <t>tgcagtcgaattcttgcagcaagttgtgaatcaggctgataatctacagaggtgtagagcttac</t>
  </si>
  <si>
    <t>tgcagtcgaattcttgcagcaagttgtgaatcaggctgataatctacagaggtgtagagcttgc</t>
  </si>
  <si>
    <t>TP1131499</t>
  </si>
  <si>
    <t>tgcagtcgacaggcccttggctcttgcagctctgcgtccttatggcacatgtttgtttgccaag</t>
  </si>
  <si>
    <t>tgcagtcgacaggcccttggctcttgcagctctgcgtccttatggcgcatgtttgtttgccaag</t>
  </si>
  <si>
    <t>TP1131691</t>
  </si>
  <si>
    <t>tgcagtcgacgaatacgaaaggcggccgtgtgagtctccatcttctgtcaatgccccgcggcgg</t>
  </si>
  <si>
    <t>tgcagtcgacgaatacgaaaggcggccgtgtgagtctcgatcttctgtcaatgccccgcggcgg</t>
  </si>
  <si>
    <t>TP1132197</t>
  </si>
  <si>
    <t>tgcagtcgagcctgacctcgccctgcgcccccgtgagcgggctgatggcgcccatcctcaccat</t>
  </si>
  <si>
    <t>tgcagtcgagcctgacctcgccctgcgtccccgtgagcgggctgatggcgcccatcctcaccat</t>
  </si>
  <si>
    <t>TP1132617</t>
  </si>
  <si>
    <t>tgcagtcgatccactgcacgaggaagaggaagaagtgggcggcggggctgtaggacatgcgcat</t>
  </si>
  <si>
    <t>tgcagtcggtccactgcacgaggaagaggaagaagtgggcggcggggctgtaggacatgcgcat</t>
  </si>
  <si>
    <t>TP1135296</t>
  </si>
  <si>
    <t>tgcagtcgcgccgcgccgccgctcctgtccccgcgagttgcgaccgaaaaaaaaaaaaaaaaaa</t>
  </si>
  <si>
    <t>tgcagtcgcgccgcgccgccgctcttgtccccgcgagttgcgaccgaaaaaaaaaaaaaaaaaa</t>
  </si>
  <si>
    <t>TP1135672</t>
  </si>
  <si>
    <t>tgcagtcgcgggtcacgtgcccgctctgccgcgcaaacctcgagaagccgaaaaaaaaaaaaaa</t>
  </si>
  <si>
    <t>tgcagtcgcgggtcacgtgcccgctctgccgcgcgaacctcgagaagccgaaaaaaaaaaaaaa</t>
  </si>
  <si>
    <t>TP1136651</t>
  </si>
  <si>
    <t>tgcagtcgctgccacctaaccaggacgtggacgcgctccttcaggagtactaccgcctcgcgag</t>
  </si>
  <si>
    <t>tgcagtcgctgccgcctaaccaggacgtggacgcgctccttcaggagtactaccgcctcgcgag</t>
  </si>
  <si>
    <t>TP1136720</t>
  </si>
  <si>
    <t>tgcagtcgctgctcagctggcgcgacccgagggcgacctgcctcttcgtcatattctgcctcct</t>
  </si>
  <si>
    <t>tgcagtcgctgctcagctggcgcgacccgagggcgacgtgcctcttcgtcatattctgcctcct</t>
  </si>
  <si>
    <t>TP1137450</t>
  </si>
  <si>
    <t>tgcagtcggacaggttcatctggcgttggaccgagagtggccagtactccgcgtcttctgcgta</t>
  </si>
  <si>
    <t>tgcagtcggacaggttcgtctggcgttggaccgagagtggccagtactccgcgtcttctgcgta</t>
  </si>
  <si>
    <t>TP1137520</t>
  </si>
  <si>
    <t>tgcagtcggacgcggccacggcgaagctcgccaaggacagcttctccgtgtcgaagatttggat</t>
  </si>
  <si>
    <t>tgcagtcggacgcgtccacggcgaagctcgccaaggacagcttctccgtgtcgaagatttggat</t>
  </si>
  <si>
    <t>TP1137726</t>
  </si>
  <si>
    <t>tgcagtcggagccgtcgacggcgttcctgcacgtgagccccgccgtgaaccacgcgctctggtg</t>
  </si>
  <si>
    <t>tgcagtcggagccgtcgacggcgttcctgcatgtgagccccgccgtgaaccacgcgctctggtg</t>
  </si>
  <si>
    <t>TP1138092</t>
  </si>
  <si>
    <t>tgcagtcggcacatcctccctcaccaaggacatgtacctcaagatgatgatgcccactttcagc</t>
  </si>
  <si>
    <t>tgcagtcggcacatcctccctcaccaaggacatgtacctcaagatgatgatgtccactttcagc</t>
  </si>
  <si>
    <t>TP1143009</t>
  </si>
  <si>
    <t>tgcagtcgttggtccttcagccagtctgccatgccaattataaacaacggtataccttcacatc</t>
  </si>
  <si>
    <t>tgcagtcgttggtccttcagccagtctgccataccaattataaacaacggtataccttcacatc</t>
  </si>
  <si>
    <t>TP1143627</t>
  </si>
  <si>
    <t>tgcagtctacaacattaatgcatctgagtaaaacaaacttatggcgacatatcataccatttag</t>
  </si>
  <si>
    <t>tgcagtctacaacattaatgcatctgagtgaaacaaacttatggcgacatatcataccatttag</t>
  </si>
  <si>
    <t>TP1144958</t>
  </si>
  <si>
    <t>tgcagtctataagcggcttggtagttggtactggttagtactggtgttgatagttaaaacgtcg</t>
  </si>
  <si>
    <t>tgcagtctataagcggcttggtagttggtactggttagtactggtgttgatagttaaaacgttg</t>
  </si>
  <si>
    <t>TP1145173</t>
  </si>
  <si>
    <t>tgcagtctatctgctactactccgcgcccaaaaccaagcccaagctcaatagcctcgacgaggt</t>
  </si>
  <si>
    <t>tgcagtctatctgctactactccgcgcccaaaaccaagcctaagctcaatagcctcgacgaggt</t>
  </si>
  <si>
    <t>TP1146122</t>
  </si>
  <si>
    <t>tgcagtctccaaattacaccaaacctctaaaacgagcgcttgttgatcttcacgatgttacaaa</t>
  </si>
  <si>
    <t>tgcagtctccaagttacaccaaacctctaaaacgagcgcttgttgatcttcacgatgttacaaa</t>
  </si>
  <si>
    <t>TP1149276</t>
  </si>
  <si>
    <t>tgcagtctgcacacatgaacagtcgggggaaggagagcagcggatgtcccgcattggctcagtt</t>
  </si>
  <si>
    <t>tgcagtctgcacacatgaacagtcgggggaaggagagcagcggatgtcccgcattggctctgtt</t>
  </si>
  <si>
    <t>TP1149339</t>
  </si>
  <si>
    <t>tgcagtctgcacagtgccgcatgaggatcgggggcattctgggacgaggcaggcgaccaaacca</t>
  </si>
  <si>
    <t>tgcagtctgcacagtgccgcatgaggatcgggggcattctgggacggggcaggcgaccaaacca</t>
  </si>
  <si>
    <t>TP1152872</t>
  </si>
  <si>
    <t>tgcagtcttaaaccgcagcttaatctgtccttttgtttccgtctcaccagacacctgcattgta</t>
  </si>
  <si>
    <t>tgcagtcttaaaccgcagcttaatctgtccttttgtttccgtctcaccagccacctgcattgta</t>
  </si>
  <si>
    <t>TP1154926</t>
  </si>
  <si>
    <t>tgcagtcttgtctgagagggtggtgcccatagggaaccacttacatacatacctgagcctcaaa</t>
  </si>
  <si>
    <t>tgcagtcttgtctgagagggtggtgcccatagggagccacttacatacatacctgagcctcaaa</t>
  </si>
  <si>
    <t>TP1155200</t>
  </si>
  <si>
    <t>tgcagtctttccagaacctgtctcagcaataccaataacatcacgctgctgtagacctagcgga</t>
  </si>
  <si>
    <t>tgcagtctttccagaacctgtctcagcgataccaataacatcacgctgctgtagacctagcgga</t>
  </si>
  <si>
    <t>TP1155904</t>
  </si>
  <si>
    <t>tgcagtgaaaaaaaagattcaggacaaaagccatttggcagtaccctcaaacagagactgaaaa</t>
  </si>
  <si>
    <t>tgcagtgaaaaaaaagattcaggagaaaagccatttggcagtaccctcaaacagagactgaaaa</t>
  </si>
  <si>
    <t>TP1155983</t>
  </si>
  <si>
    <t>tgcagtgaaaaattgaaacagtggtactatatccctacggagaatttatgcagtggtataataa</t>
  </si>
  <si>
    <t>tgcagtggaaaattgaaacagtggtactatatccctacggagaatttatgcagtggtataataa</t>
  </si>
  <si>
    <t>TP1156622</t>
  </si>
  <si>
    <t>tgcagtgaaaggagcagtgagggctgtggttattgtgggcagacctgtgtaaagtgactgaaga</t>
  </si>
  <si>
    <t>tgcagtgaaaggagcagtgagggctgtggttgttgtgggcagacctgtgtaaagtgactgaaga</t>
  </si>
  <si>
    <t>TP1157021</t>
  </si>
  <si>
    <t>tgcagtgaacaatgcagaggaaaatctgctgttctgctaacgtgcattatattcatgcgtttca</t>
  </si>
  <si>
    <t>tgcagtgaacagtgcagaggaaaatctgctgttctgctaacgtgcattatattcatgcgtttca</t>
  </si>
  <si>
    <t>TP1157182</t>
  </si>
  <si>
    <t>tgcagtgaacattgaggaggttcatggcagaggaagtggtgatgaaggcactgttttccagcta</t>
  </si>
  <si>
    <t>tgcagtgaacattgaggaggttcatggcagaggaagtggtgatgaaggcgctgttttccagcta</t>
  </si>
  <si>
    <t>TP1160090</t>
  </si>
  <si>
    <t>tgcagtgacacactgcatgtactccttggtggtcaggacaagctcgtggtagacaacgtagtca</t>
  </si>
  <si>
    <t>tgcagtgacacactgcatgtactccttggtggtcaggacaagctcgtggtagacgacgtagtca</t>
  </si>
  <si>
    <t>TP1161050</t>
  </si>
  <si>
    <t>tgcagtgaccatctgagtagatctaagtgccacaagagtacctgtgatgctgctagaggagttg</t>
  </si>
  <si>
    <t>tgcagtgaccatctgagtagatctaagtgccacaagagtccctgtgatgctgctagaggagttg</t>
  </si>
  <si>
    <t>TP1163387</t>
  </si>
  <si>
    <t>tgcagtgagaacctggaacttctcggccgcgtgtgggtcgttgggattcttgtcaggatgcacc</t>
  </si>
  <si>
    <t>tgcagtgagaacctggaacttctcggccgcgtgtgggtcgttggggttcttgtcaggatgcacc</t>
  </si>
  <si>
    <t>TP1163406</t>
  </si>
  <si>
    <t>tgcagtgagaactgaggaatcggttgcttcgctttgcctcccctggtttggcggctagagcctc</t>
  </si>
  <si>
    <t>tgcagtgagaactgaggaatcggttgcttcgctttgcctcccctggtttggcggctcgagcctc</t>
  </si>
  <si>
    <t>TP1164013</t>
  </si>
  <si>
    <t>tgcagtgagattgcatgccaggtctgcatcttcatttctagtgtccaataaccatatttttatt</t>
  </si>
  <si>
    <t>tgcagtgagattgcatgccaggtctgcatcttcatttctagtgtctaataaccatatttttatt</t>
  </si>
  <si>
    <t>TP1164503</t>
  </si>
  <si>
    <t>tgcagtgagccagcaggagccttgcaatttataaggcgaaggcgaaggcgcagtgcaggtgcag</t>
  </si>
  <si>
    <t>tgcagtgagccagcaggagccttgccatttataaggcgaaggcgaaggcgcagtgcaggtgcag</t>
  </si>
  <si>
    <t>TP1166141</t>
  </si>
  <si>
    <t>tgcagtgagtaaattccaactgaaagctatcagtgagtgtcactaaggggtagtaatgtctgta</t>
  </si>
  <si>
    <t>tgcagtgagtaaattccaactgaaagctatcaatgagtgtcactaaggggtagtaatgtctgta</t>
  </si>
  <si>
    <t>TP1166162</t>
  </si>
  <si>
    <t>tgcagtgagtacaaacagaggaggccttcaggtagtatccctcaaatttgcatgcggaattgga</t>
  </si>
  <si>
    <t>tgcagtgagtacaaacagaggaggccttcaggtagtgtccctcaaatttgcatgcggaattgga</t>
  </si>
  <si>
    <t>TP1166896</t>
  </si>
  <si>
    <t>tgcagtgataagactgctgctaaaccatgcacgctcaaaagcgcagcgtgaatgacagcgatca</t>
  </si>
  <si>
    <t>tgcagtgataagactgctgctaaaccatgcacgctcaaaagcgcggcgtgaatgacagcgatca</t>
  </si>
  <si>
    <t>TP1167254</t>
  </si>
  <si>
    <t>tgcagtgatagtcccatagtgattgcgtgtagtgacgtagtgtgtcttcagaagtgatgatgca</t>
  </si>
  <si>
    <t>tgcagtgatagtcccatagtgtttgcgtgtagtgacgtagtgtgtcttcagaagtgatgatgca</t>
  </si>
  <si>
    <t>TP1167737</t>
  </si>
  <si>
    <t>tgcagtgatcattctcagagaaggtgctggggcattggcttcggtctgcggttcagagtggtct</t>
  </si>
  <si>
    <t>tgcagtgatcattctcagcgaaggtgctggggcattggcttcggtctgcggttcagagtggtct</t>
  </si>
  <si>
    <t>TP1168501</t>
  </si>
  <si>
    <t>tgcagtgatgactcccaccactcctccagcgtaatggcctcattaacatgatagtgaatggcac</t>
  </si>
  <si>
    <t>tgcagtgatgactcccaccactcctccagcgtaatggcttcattaacatgatagtgaatggcac</t>
  </si>
  <si>
    <t>TP1170962</t>
  </si>
  <si>
    <t>tgcagtgcaaatggacagtttccctgccctaattaaacccgagactggaaaccttaaattaaat</t>
  </si>
  <si>
    <t>tgcagtgcaaatggacagtttccctgccctaattaaacccgagactggaaaccttaaattgaat</t>
  </si>
  <si>
    <t>TP1171634</t>
  </si>
  <si>
    <t>tgcagtgcaagaagcagccgccaatgctgatggctcctccgccgcctccagcgccgaaaaaaaa</t>
  </si>
  <si>
    <t>tgcagtgcaagaagcagccgccaatgctgatggctcctccgccgcctccagtgccgaaaaaaaa</t>
  </si>
  <si>
    <t>TP1172270</t>
  </si>
  <si>
    <t>tgcagtgcaattttcctgtccctccgagactggattctgttcttcatgccctgcggcgtcgcat</t>
  </si>
  <si>
    <t>tgcagtgcaattttcctgtccctccgagactggtttctgttcttcatgccctgcggcgtcgcat</t>
  </si>
  <si>
    <t>TP1174182</t>
  </si>
  <si>
    <t>tgcagtgcagaaaaaggagcagactttgtatgaaacattcaattctaaagctaatactctagtt</t>
  </si>
  <si>
    <t>tgcagtgcagaaaaaggagcagactttgtatgaaccattcaattctaaagctaatactctagtt</t>
  </si>
  <si>
    <t>TP1174912</t>
  </si>
  <si>
    <t>tgcagtgcagatgacaaacccgatcaagtggtcttcttcttcttcttctttgacttaagcatca</t>
  </si>
  <si>
    <t>tgcagtgcagatgacaaacccgatcaagtggtcttcttctttttcttctttgacttaagcatca</t>
  </si>
  <si>
    <t>TP1175348</t>
  </si>
  <si>
    <t>tgcagtgcagcagtgcaaatagatcgtagctaatagggatagatagtgaaggatgcatgaatgg</t>
  </si>
  <si>
    <t>tgcagtgcatcagtgcaaatagatcgtagctaatagggatagatagtgaaggatgcatgaatgg</t>
  </si>
  <si>
    <t>TP1175551</t>
  </si>
  <si>
    <t>tgcagtgcagcccgtcagagtttgttacccgtagcactgaaatgataaagcagcaacaagacac</t>
  </si>
  <si>
    <t>tgcagtgcagcccgtcagagtttgttacccgtagcactgaaatgttaaagcagcaacaagacac</t>
  </si>
  <si>
    <t>TP1176333</t>
  </si>
  <si>
    <t>tgcagtgcagctagattagctgactaaaatccatccatgcatacatgcactcttgttagtttct</t>
  </si>
  <si>
    <t>tgcagtgcagctagattagctgactaaaatccatccatgcatacatgcattcttgttagtttct</t>
  </si>
  <si>
    <t>TP1178043</t>
  </si>
  <si>
    <t>tgcagtgcagtgcagcgtgcattcgcgcagccgtacgcaagaatcggatcgttgctgttgcagc</t>
  </si>
  <si>
    <t>tgcagtgcagtgcagcgtgcattcgcgcagccgtacgcatgaatcggatcgttgctgttgcagc</t>
  </si>
  <si>
    <t>TP1178545</t>
  </si>
  <si>
    <t>tgcagtgcagtgtactccatggcttttgacattcgatcgcagataacagcgcactcctggttgg</t>
  </si>
  <si>
    <t>tgcagtgcagtgtactccatggcttttgacatttgatcgcagataacagcgcactcctggttgg</t>
  </si>
  <si>
    <t>TP1178580</t>
  </si>
  <si>
    <t>tgcagtgcagtgtgcagaggccagaggcacgcagccaatgtgccatcatggtcagaccgtcgga</t>
  </si>
  <si>
    <t>tgcagtgcagtgtgcagagggcagaggcacgcagccaatgtgccatcatggtcagaccgtcgga</t>
  </si>
  <si>
    <t>TP1178875</t>
  </si>
  <si>
    <t>tgcagtgcatagctcaggtgatgcttggagtggagagcctggagaaaaactaccaggtcccatt</t>
  </si>
  <si>
    <t>tgcagtgcatagctcaggtgatgcttggagtggagagcctggagaaaaactaccaggtcccgtt</t>
  </si>
  <si>
    <t>TP1179002</t>
  </si>
  <si>
    <t>tgcagtgcatcacctaatattgatgttggccagagtttagatggggttgttccacctgaactcc</t>
  </si>
  <si>
    <t>tgcagtgcatcacctaatattgatgttggccagagtttagatggggttgttccagctgaactcc</t>
  </si>
  <si>
    <t>TP1179285</t>
  </si>
  <si>
    <t>tgcagtgcatctcatgcttccttgtcgggtcaccaaagttcagtgtgctgacctggcacatgcc</t>
  </si>
  <si>
    <t>tgcagtgcatctcatgcttccttgtcgggtcaccaaagttcagtgtgctgaccttgcacatgcc</t>
  </si>
  <si>
    <t>TP1180926</t>
  </si>
  <si>
    <t>tgcagtgccagaaggacactgatctggaaggcggtgaggtcacgccacatggcgttattgacga</t>
  </si>
  <si>
    <t>tgcagtgccagaaggacactgatctggaaggcggtgaggtcacgccacatggcgttattgatga</t>
  </si>
  <si>
    <t>TP1182076</t>
  </si>
  <si>
    <t>tgcagtgccccagatggaaatcacaggaaggtccatgccactgtcagcgagcagagcacggatg</t>
  </si>
  <si>
    <t>tgcagtgccccagatggaaatcacaggaaggtccatgccactgtcggcgagcagagcacggatg</t>
  </si>
  <si>
    <t>TP1182963</t>
  </si>
  <si>
    <t>tgcagtgccgacgtcttgcgcaccgcttgtaggatcgtcggctagcagggcattgtgtgtagga</t>
  </si>
  <si>
    <t>tgcagtgccgacgtcttgcgcaccgcttgtaggatcgtcgtctagcagggcattgtgtgtagga</t>
  </si>
  <si>
    <t>TP1183300</t>
  </si>
  <si>
    <t>tgcagtgccgcccaatcgatcggccacgtctggcgtggaataacgaatcatctctccgttccag</t>
  </si>
  <si>
    <t>tgcagtgccgcccaatcgatcggctacgtctggcgtggaataacgaatcatctctccgttccag</t>
  </si>
  <si>
    <t>TP1183589</t>
  </si>
  <si>
    <t>tgcagtgccgctgagtgggaccaggcgctctcttgctgccctgggccttcctgtaaaaactagc</t>
  </si>
  <si>
    <t>tgcagtgccgctgagtgggaccaggcgctctcttgctgccctgggctttcctgtaaaaactagc</t>
  </si>
  <si>
    <t>TP1184261</t>
  </si>
  <si>
    <t>tgcagtgcctccatggccatcgagcctcctcaaggactggcggacggcagcactcgagggaggc</t>
  </si>
  <si>
    <t>tgcagtgcctccatggccgtcgagcctcctcaaggactggcggacggcagcactcgagggaggc</t>
  </si>
  <si>
    <t>TP1184842</t>
  </si>
  <si>
    <t>tgcagtgcctgggactctgggactgggagtcagcacgatggttcgtctaccctacgagctagcc</t>
  </si>
  <si>
    <t>tgcagtgcctgggactctgggactgggagtcggcacgatggttcgtctaccctacgagctagcc</t>
  </si>
  <si>
    <t>TP1185029</t>
  </si>
  <si>
    <t>tgcagtgccttatgcagtaactgacattcgagagtccaccagtgaacaatgcaaatgaaaagtc</t>
  </si>
  <si>
    <t>tgcagtgccttatgcagtaactgacattcgagagtcctccagtgaacaatgcaaatgaaaagtc</t>
  </si>
  <si>
    <t>TP1190062</t>
  </si>
  <si>
    <t>tgcagtgctcatggagatactctaatcccctgcccagtttatgttaacaatgcatgttataaac</t>
  </si>
  <si>
    <t>tgcagtgctcatggagatactctaatcccctgcccagtttatgttaccaatgcatgttataaac</t>
  </si>
  <si>
    <t>TP1191024</t>
  </si>
  <si>
    <t>tgcagtgctctgtgattatgtccttctttgggaaaggcttgaccaagtcgcgctacacagccct</t>
  </si>
  <si>
    <t>tgcagtgctctgtgattatgtccttctttgggaaaggcttgagcaagtcgcgctacacagccct</t>
  </si>
  <si>
    <t>TP1191258</t>
  </si>
  <si>
    <t>tgcagtgctgagcttcttctgcgagttcactccaagcttcaagaccacatcggacttcggcaga</t>
  </si>
  <si>
    <t>tgcagtgctgagcttcttctgcgagttcactccgagcttcaagaccacatcggacttcggcaga</t>
  </si>
  <si>
    <t>TP1193117</t>
  </si>
  <si>
    <t>tgcagtgctgtagcaccagggtcagtgaaaagggagcgcacattggtaccaattcctagctttg</t>
  </si>
  <si>
    <t>tgcagtgctgtagcaccagggtcagtgaaaagggagcgcacatttgtaccaattcctagctttg</t>
  </si>
  <si>
    <t>TP1193222</t>
  </si>
  <si>
    <t>tgcagtgctgtgaaagcaatggccctaaggtagctggcctgaatgcatggggtggaaagccaga</t>
  </si>
  <si>
    <t>tgcagtgctgttaaagcaatggccctaaggtagctggcctgaatgcatggggtggaaagccaga</t>
  </si>
  <si>
    <t>TP1193401</t>
  </si>
  <si>
    <t>tgcagtgctgtttgcaatgctgaaggtccaaggatacagatcccccacgttgttctcctgaggc</t>
  </si>
  <si>
    <t>tgcagtgctgtttgcaatgctgaaggtccaaggatacagatcgcccacgttgttctcctgaggc</t>
  </si>
  <si>
    <t>TP1193810</t>
  </si>
  <si>
    <t>tgcagtgcttctacttgtatggatgccaggtaagtttgtgtgagatctaaaggggttgggacac</t>
  </si>
  <si>
    <t>tgcagtgcttctacttgtatggatgccaggtaagtttgtgtgagatctaaaggggttgggagac</t>
  </si>
  <si>
    <t>TP1193892</t>
  </si>
  <si>
    <t>tgcagtgcttcttcgtcgccgccaagtgcgtctggctgctccacctgctggccttctccttcgg</t>
  </si>
  <si>
    <t>tgcagtgcttcttcgtcgcctccaagtgcgtctggctgctccacctgctggccttctccttcgg</t>
  </si>
  <si>
    <t>TP1193894</t>
  </si>
  <si>
    <t>tgcagtgcttcttgacaatggaaatcttgtaataagagaccgagtaaacagttccatggcgatt</t>
  </si>
  <si>
    <t>tgcagtgcttcttgacaatggaaatcttgtaataagagaccgagtaaacagttccatggtgatt</t>
  </si>
  <si>
    <t>TP1193900</t>
  </si>
  <si>
    <t>tgcagtgcttcttggactgcaccacccccaccgtggagacgcacattctccccaaggtgacgca</t>
  </si>
  <si>
    <t>tgcagtgcttcttggactgcaccacccccaccgtggagacgcacattctccccaaggtgacgcg</t>
  </si>
  <si>
    <t>TP1193925</t>
  </si>
  <si>
    <t>tgcagtgcttgaagttcaagacagatcaagctcaggaagcaaagaagatggagaagctcaacaa</t>
  </si>
  <si>
    <t>tgcagtgcttgaagttcaagacagatcaagctcaggacgcaaagaagatggagaagctcaacaa</t>
  </si>
  <si>
    <t>TP1194623</t>
  </si>
  <si>
    <t>tgcagtgcttttaagcatatggttgcaattttgacattttgttgtgatctttctcaggaacctt</t>
  </si>
  <si>
    <t>tgcagtgtttttaagcatatggttgcaattttgacattttgttgtgatctttctcaggaacctt</t>
  </si>
  <si>
    <t>TP1194661</t>
  </si>
  <si>
    <t>tgcagtgcttttgccaattggcagcacagcatagatcctagagtagtttctgattctagtgaga</t>
  </si>
  <si>
    <t>tgcagtgcttttgccaattggcagcacagcatagatcctagagtagtttctgattctagtggga</t>
  </si>
  <si>
    <t>TP1194831</t>
  </si>
  <si>
    <t>tgcagtggaaagaatcgcccagatggagcgaggtgtcgaagccgaaacggaaaaggcgaagaga</t>
  </si>
  <si>
    <t>tgcagtggaaagaatcgctcagatggagcgaggtgtcgaagccgaaacggaaaaggcgaagaga</t>
  </si>
  <si>
    <t>TP1195727</t>
  </si>
  <si>
    <t>tgcagtggaatagatagcttgtgcacggatctaattaaaaggctaagaaaccgcaaaacttttg</t>
  </si>
  <si>
    <t>tgcagtggaatagatagcttgtgcacggatctaattaaaaggctaagaaaccgcaaagcttttg</t>
  </si>
  <si>
    <t>TP1196644</t>
  </si>
  <si>
    <t>tgcagtggacctggccgtacaattgtatatccaaggccagatctcctcaatgcatcctctccag</t>
  </si>
  <si>
    <t>tgcagtggtcctggccgtacaattgtatatccaaggccagatctcctcaatgcatcctctccag</t>
  </si>
  <si>
    <t>TP1196981</t>
  </si>
  <si>
    <t>tgcagtggactcccaaccaaaaaatctagcatgcacagaacgaagaacgaacaatacagcctcc</t>
  </si>
  <si>
    <t>tgcagtggactcccaaccaaacaatctagcatgcacagaacgaagaacgaacaatacagcctcc</t>
  </si>
  <si>
    <t>TP1197976</t>
  </si>
  <si>
    <t>tgcagtggagcagtacccgtcggaagctatgcggctggagctgtcggccaagatagggctgtcg</t>
  </si>
  <si>
    <t>tgcagtggagcagtatccgtcggaagctatgcggctggagctgtcggccaagatagggctgtcg</t>
  </si>
  <si>
    <t>TP1198542</t>
  </si>
  <si>
    <t>tgcagtggaggcttctatggcgtgccgtggaaagaaggttacgacgacggggggcccagcagcc</t>
  </si>
  <si>
    <t>tgcagtggaggcttctatggcgtgccgtggaaagaaggttacgacgacgggggggccagcagcc</t>
  </si>
  <si>
    <t>TP1199437</t>
  </si>
  <si>
    <t>tgcagtggatcttctgggtgggtccgttcatcggcgcagcgatcgcagcgctgtaccaccagat</t>
  </si>
  <si>
    <t>tgcagtggatcttctgggtgggtccgttcatcggcgcggcgatcgcagcgctgtaccaccagat</t>
  </si>
  <si>
    <t>TP1199746</t>
  </si>
  <si>
    <t>tgcagtggatggcaagggcggactacggcgaccccgcggaggcgatggggctcaagtacatcca</t>
  </si>
  <si>
    <t>tgcagtggatggcgagggcggactacggcgaccccgcggaggcgatggggctcaagtacatcca</t>
  </si>
  <si>
    <t>TP1199755</t>
  </si>
  <si>
    <t>tgcagtggatggcatctcagttcaagattccgacggaagctgcaatgggcgaactcaccctggt</t>
  </si>
  <si>
    <t>tgcagtggatggcatctcagtttaagattccgacggaagctgcaatgggcgaactcaccctggt</t>
  </si>
  <si>
    <t>TP1201864</t>
  </si>
  <si>
    <t>tgcagtggcataccactcaacgcccattttatgccattgattggtggaattccgatgccaatgc</t>
  </si>
  <si>
    <t>tgcagtggcataccactcaacgcccattttatgccattgattggtggaattccgatggcaatgc</t>
  </si>
  <si>
    <t>TP1202157</t>
  </si>
  <si>
    <t>tgcagtggcattgccactctccaggtcgatcaaggcatcctgatcattcacacacttagactcc</t>
  </si>
  <si>
    <t>tgcagtggcattgccactctccaggtcgatcaaggcatcctggtcattcacacacttagactcc</t>
  </si>
  <si>
    <t>TP1202739</t>
  </si>
  <si>
    <t>tgcagtggcccaaccgtactgcacatgctcttgacaaaccacgcactcctgttcctctagtcct</t>
  </si>
  <si>
    <t>tgcagtggcccaactgtactgcacatgctcttgacaaaccacgcactcctgttcctctagtcct</t>
  </si>
  <si>
    <t>TP1204184</t>
  </si>
  <si>
    <t>tgcagtggcgcaaggagttcggcgccgacaccatcatcgacaacttcgtgttcgaggagatgga</t>
  </si>
  <si>
    <t>tgcagtggcgcaaggagttcggcgccgacaccatcatcgacgacttcgtgttcgaggagatgga</t>
  </si>
  <si>
    <t>TP1204931</t>
  </si>
  <si>
    <t>tgcagtggcggagctgaacgagcggctgaccacgctgggcatcgccgtgaacctggtgacgtac</t>
  </si>
  <si>
    <t>tgcagtggcggagctgaacgagcggctgacgacgctgggcatcgccgtgaacctggtgacgtac</t>
  </si>
  <si>
    <t>TP1207933</t>
  </si>
  <si>
    <t>tgcagtgggagctagtactcgtactagtatccatcagtatatatagatcggtccattccattgc</t>
  </si>
  <si>
    <t>tgcagtgggagctagtactcgtagtagtatccatcagtatatatagatcggtccattccattgc</t>
  </si>
  <si>
    <t>TP1210541</t>
  </si>
  <si>
    <t>tgcagtgggtctcatcagaatttttgtttgtttattgagtgtcatgtgagggctagtagtgcta</t>
  </si>
  <si>
    <t>tgcagtgggtctcatcagaatttttgtttgtttattgagtgttatgtgagggctagtagtgcta</t>
  </si>
  <si>
    <t>TP1210988</t>
  </si>
  <si>
    <t>tgcagtgggtttccttcttgcatttgctgttctcaggatacagcctattaacgatcgggtatac</t>
  </si>
  <si>
    <t>tgcagtgggtttccttcttgcatttgctgttctgaggatacagcctattaacgatcgggtatac</t>
  </si>
  <si>
    <t>TP1212136</t>
  </si>
  <si>
    <t>tgcagtggtcatccgatcccatcagtgacatggtgtctgattctgtggtggctatgatcttgaa</t>
  </si>
  <si>
    <t>tgcagtggtcatctgatcccatcagtgacatggtgtctgattctgtggtggctatgatcttgaa</t>
  </si>
  <si>
    <t>TP1212320</t>
  </si>
  <si>
    <t>tgcagtggtccttggcagggtagacggcaccaggagggatgggcttggatttctgcctccagtc</t>
  </si>
  <si>
    <t>tgcagtggtccttggcagggtagacggcgccaggagggatgggcttggatttctgcctccagtc</t>
  </si>
  <si>
    <t>TP1212849</t>
  </si>
  <si>
    <t>tgcagtggtctgtcgccatggcggtcaccacgagcatggcgtgctgggtggtccagagcgcgcc</t>
  </si>
  <si>
    <t>tgcagtggtctgtcgccatggcggtccccacgagcatggcgtgctgggtggtccagagcgcgcc</t>
  </si>
  <si>
    <t>TP1214555</t>
  </si>
  <si>
    <t>tgcagtggtggtgctagtgcgaagcatttccaccatggacactgatagcaagtcttcaaaggat</t>
  </si>
  <si>
    <t>tgcagtggtggtgctagtgcgaagcgtttccaccatggacactgatagcaagtcttcaaaggat</t>
  </si>
  <si>
    <t>TP1216673</t>
  </si>
  <si>
    <t>tgcagtgtacacttttccaggcatcttaaattccatgacgacctgagaaaacaaacagtgcaca</t>
  </si>
  <si>
    <t>tgcagtgtacagttttccaggcatcttaaattccatgacgacctgagaaaacaaacagtgcaca</t>
  </si>
  <si>
    <t>TP1218038</t>
  </si>
  <si>
    <t>tgcagtgtatatatggaatattggattaatttggagtgaattaagttagtgcattaaggacatt</t>
  </si>
  <si>
    <t>tgcagtgtatatatggaatgttggattaatttggagtgaattaagttagtgcattaaggacatt</t>
  </si>
  <si>
    <t>TP1218604</t>
  </si>
  <si>
    <t>tgcagtgtcaaccactgcaagaggaagagaatcgttcgggtgatcagggaaactttgttgatct</t>
  </si>
  <si>
    <t>tgcagtgtcaaccactgcaagaggaagagaatcgttcgggtgatcagggaagctttgttgatct</t>
  </si>
  <si>
    <t>TP1219020</t>
  </si>
  <si>
    <t>tgcagtgtcagctgaccttggcacccacagctctttgaatggcaactcccgagcactggccact</t>
  </si>
  <si>
    <t>tgcagtgtcagctgaccttggcactcacagctctttgaatggcaactcccgagcactggccact</t>
  </si>
  <si>
    <t>TP1222411</t>
  </si>
  <si>
    <t>tgcagtgtgatgacggatggatgacgcgttgaagatgcacgcaccgacgcgtctgatgtgtgcg</t>
  </si>
  <si>
    <t>tgcagtgtgatgacggatggatgacgcgttgtagatgcacgcaccgacgcgtctgatgtgtgcg</t>
  </si>
  <si>
    <t>TP1224010</t>
  </si>
  <si>
    <t>tgcagtgtgctgtgcccctcccgtgggcagtggctgtctgagagaacattttgtgttgtcgata</t>
  </si>
  <si>
    <t>tgcagtgtgctgtgcccctcccgtgggccgtggctgtctgagagaacattttgtgttgtcgata</t>
  </si>
  <si>
    <t>TP1226655</t>
  </si>
  <si>
    <t>tgcagtgttcacgtacgggccgccgcacaccgtcaacgacctgccgtcggaggcggactacaag</t>
  </si>
  <si>
    <t>tgcagtgttcacgtacgggccgccgcacaccgtcaacgagctgccgtcggaggcggactacaag</t>
  </si>
  <si>
    <t>TP1226718</t>
  </si>
  <si>
    <t>tgcagtgttcaggtacatcccctggatccacaacgtggtgaccgtggacgaggacgggtacaac</t>
  </si>
  <si>
    <t>tgcagtgttcaggtacatcccctggatccacaacgtggtggccgtggacgaggacgggtacaac</t>
  </si>
  <si>
    <t>TP1226720</t>
  </si>
  <si>
    <t>tgcagtgttcaggtacgacccaccgaacgcgacggtgcacgcgcacagcgtctacctgatgcgc</t>
  </si>
  <si>
    <t>tgcagtgttcatgtacgacccaccgaacgcgacggtgcacgcgcacagcgtctacctgatgcgc</t>
  </si>
  <si>
    <t>TP1230652</t>
  </si>
  <si>
    <t>tgcagttaacgaaagacgcaatcagcttagcccgatgacccgatcacctcggcattccaacaaa</t>
  </si>
  <si>
    <t>tgcagttaacgaaagacgcgatcagcttagcccgatgacccgatcacctcggcattccaacaaa</t>
  </si>
  <si>
    <t>TP1235214</t>
  </si>
  <si>
    <t>tgcagttactccatttggatccatcaacgcgagagagatcatgacgggcaagtgcattgctaag</t>
  </si>
  <si>
    <t>tgcagttactccatttggatccatcaacgcgagtgagatcatgacgggcaagtgcattgctaag</t>
  </si>
  <si>
    <t>TP1235389</t>
  </si>
  <si>
    <t>tgcagttactgtcatttacctactacactgctggcagaagcgctgcgcctggttggcgacgacc</t>
  </si>
  <si>
    <t>tgcagttactgtcatttacctactacactgctggcagaagcgctgggcctggttggcgacgacc</t>
  </si>
  <si>
    <t>TP1235791</t>
  </si>
  <si>
    <t>tgcagttagacgggcattgtttagcctttcttgcgacatatcggtgcagtgatagtcgtcggta</t>
  </si>
  <si>
    <t>tgcagttagatgggcattgtttagcctttcttgcgacatatcggtgcagtgatagtcgtcggta</t>
  </si>
  <si>
    <t>TP1236453</t>
  </si>
  <si>
    <t>tgcagttagcgaaccaggcaacaagcacgtatcaatcaataaagcaaaaggcaaaggcaacggt</t>
  </si>
  <si>
    <t>tgcagttagcgaatcaggcaacaagcacgtatcaatcaataaagcaaaaggcaaaggcaacggt</t>
  </si>
  <si>
    <t>TP1237423</t>
  </si>
  <si>
    <t>tgcagttagtgtgctactggttggttaggaaatggattgaatgaaattgaaataagatgcatat</t>
  </si>
  <si>
    <t>tgcagttagtgtgctactggttggttaggatatggattgaatgaaattgaaataagatgcatat</t>
  </si>
  <si>
    <t>TP1237553</t>
  </si>
  <si>
    <t>tgcagttagtttcaaaaatagctgagagagaaatttacatgttaaactacctcactttcataag</t>
  </si>
  <si>
    <t>tgcagttagtttcaaaaatggctgagagagaaatttacatgttaaactacctcactttcataag</t>
  </si>
  <si>
    <t>TP1239334</t>
  </si>
  <si>
    <t>tgcagttatgctggaaggaactcactgcaacgattttggagaatgcatccagataatccgtcaa</t>
  </si>
  <si>
    <t>tgcagttatgctggcaggaactcactgcaacgattttggagaatgcatccagataatccgtcaa</t>
  </si>
  <si>
    <t>TP1239546</t>
  </si>
  <si>
    <t>tgcagttatggtcgtgtgaaacctgatattgttgcatatagtcgagatataattggatcgaaga</t>
  </si>
  <si>
    <t>tgcagttatggtcgtgtgaaacctgatgttgttgcatatagtcgagatataattggatcgaaga</t>
  </si>
  <si>
    <t>TP1239996</t>
  </si>
  <si>
    <t>tgcagttattgagattctgacaatgtcatcttgaaatttatccatatgatctttgttagcatac</t>
  </si>
  <si>
    <t>tgcagttattgagattctgacaatgtcatcttgaaatttatccatatgatctttgtttgcatac</t>
  </si>
  <si>
    <t>TP1240205</t>
  </si>
  <si>
    <t>tgcagttatttcgccaccaggcccagcaacctgcaaatttggtccctcttttgtatccttatct</t>
  </si>
  <si>
    <t>tgcagttatttcgccgccaggcccagcaacctgcaaatttggtccctcttttgtatccttatct</t>
  </si>
  <si>
    <t>TP1240789</t>
  </si>
  <si>
    <t>tgcagttcaaatgattaaaaggactaaaagagtccccccaaccataaagcataaatgtaaatcc</t>
  </si>
  <si>
    <t>tgcagttcaaatgattaaaaggactaaaagagtccccccaaccataaagcgtaaatgtaaatcc</t>
  </si>
  <si>
    <t>TP1241112</t>
  </si>
  <si>
    <t>tgcagttcaacgcggccgccaagaagctgctcgacggcttgaacgccaagctgcccgaaaaaaa</t>
  </si>
  <si>
    <t>tgcagttcaacgcggccgccaagaagctgctggacggcttgaacgccaagctgcccgaaaaaaa</t>
  </si>
  <si>
    <t>TP1241117</t>
  </si>
  <si>
    <t>tgcagttcaacggcacggcgacaaagcccaggctctcggtgttctgctccaaccgaaaaaaaaa</t>
  </si>
  <si>
    <t>tgcagttcaacggcacggcgacgaagcccaggctctcggtgttctgctccaaccgaaaaaaaaa</t>
  </si>
  <si>
    <t>TP1241716</t>
  </si>
  <si>
    <t>tgcagttcacaacaaagcacaaacaatataatagaagtttccgaactgtgtgatcacagtaata</t>
  </si>
  <si>
    <t>tgcagttcacaacaaagcacaaacaatataatagatgtttccgaactgtgtgatcacagtaata</t>
  </si>
  <si>
    <t>TP1241748</t>
  </si>
  <si>
    <t>tgcagttcacaagatctggacacactcagctgcacggcaatgcgataatgatcaccagcacaat</t>
  </si>
  <si>
    <t>tgcagttcacaagatctggacacactcagctgcgcggcaatgcgataatgatcaccagcacaat</t>
  </si>
  <si>
    <t>TP1246816</t>
  </si>
  <si>
    <t>tgcagttccccgcctctcggagcaaggcgttcgacagccacatgcggctcgtcggccgaaaaaa</t>
  </si>
  <si>
    <t>tgcagttccccgcctctcggagcaaggcgttcgaccgccacatgcggctcgtcggccgaaaaaa</t>
  </si>
  <si>
    <t>TP1246872</t>
  </si>
  <si>
    <t>tgcagttcccctgtaggttcctctcttagaagcgaagttgccatcctcaggccacgatgcacag</t>
  </si>
  <si>
    <t>tgcagttcccctgtaggttcctctcttagaagcgaagttgccatcctcaggccacggtgcacag</t>
  </si>
  <si>
    <t>TP1247623</t>
  </si>
  <si>
    <t>tgcagttccgcctggtaacttctatggtttccagggccagagccagcagggtggcttccgccag</t>
  </si>
  <si>
    <t>tgcagttccgcctggtaacttctatggtttccagggccagagtcagcagggtggcttccgccag</t>
  </si>
  <si>
    <t>TP1248310</t>
  </si>
  <si>
    <t>tgcagttcctcctcgcagggttccacattgtctccagggcggcgctcaacatgggcatcagcaa</t>
  </si>
  <si>
    <t>tgcagttcctccttgcagggttccacattgtctccagggcggcgctcaacatgggcatcagcaa</t>
  </si>
  <si>
    <t>TP1249645</t>
  </si>
  <si>
    <t>tgcagttcgactacataacaccgtggagcagcttctacgacggcgtctcgcaggacttcaaggt</t>
  </si>
  <si>
    <t>tgcagttcgactacataacaccgtggagcagcttctacgatggcgtctcgcaggacttcaaggt</t>
  </si>
  <si>
    <t>TP1250163</t>
  </si>
  <si>
    <t>tgcagttcgcacttcgcagcagagagtagagtgctcccgtggctgtgctgatggtgtagcactt</t>
  </si>
  <si>
    <t>tgcagttcgcacttcgcagcagagagtagagtgctcccgtgtctgtgctgatggtgtagcactt</t>
  </si>
  <si>
    <t>TP1250251</t>
  </si>
  <si>
    <t>tgcagttcgccagcgaagcgacgaaatcccagctctccgtgtcggctgcctcaagcaggttgta</t>
  </si>
  <si>
    <t>tgcagttcgccagcgaagcgacgaaatcccagctctccgtgtcggctgcctcaagcaggttgtg</t>
  </si>
  <si>
    <t>TP1250483</t>
  </si>
  <si>
    <t>tgcagttcgcgcaccgcgagccgctccagcctctccaggtcctcatgcgccgcccgcgtcgcct</t>
  </si>
  <si>
    <t>tgcagttcgcgtaccgcgagccgctccagcctctccaggtcctcatgcgccgcccgcgtcgcct</t>
  </si>
  <si>
    <t>TP1251565</t>
  </si>
  <si>
    <t>tgcagttcgtatccgaattcaatcaatcccagatgcctccaatcctactcctacatggctaaaa</t>
  </si>
  <si>
    <t>tgcagttcgtatccgaattcaatcaatcccagatgtctccaatcctactcctacatggctaaaa</t>
  </si>
  <si>
    <t>TP1252467</t>
  </si>
  <si>
    <t>tgcagttctaccacgtcagtatatgcgcccctgcaaacgttagatagattagtttcgctttcaa</t>
  </si>
  <si>
    <t>tgcagttctaccacgtcagtatatgcgcccctgcaaacgttagatagattagtttctctttcaa</t>
  </si>
  <si>
    <t>TP1253693</t>
  </si>
  <si>
    <t>tgcagttctctctgctgcgtccaatacaggagaccttcagattggtaaacaagcccacgggtat</t>
  </si>
  <si>
    <t>tgcagttctctctgctgcgtccaatacaggagaccttcagattggtaaacaagcccacggttat</t>
  </si>
  <si>
    <t>TP1253825</t>
  </si>
  <si>
    <t>tgcagttctgaaacatagtctgggagttcttggaaaacacagtgatctggagctcaatgtgata</t>
  </si>
  <si>
    <t>tgcagttctgaaacatagtctgggagttcttggaaaacaccgtgatctggagctcaatgtgata</t>
  </si>
  <si>
    <t>TP1254371</t>
  </si>
  <si>
    <t>tgcagttctgcacatccagcagcaaccgatggtgtacagcctagtggcggcggggggtcctcat</t>
  </si>
  <si>
    <t>tgcagttctgcacatctagcagcaaccgatggtgtacagcctagtggcggcggggggtcctcat</t>
  </si>
  <si>
    <t>TP1254415</t>
  </si>
  <si>
    <t>tgcagttctgcacatccagcagcaaccgatggtgtacagcctagtggcggcggtggggcctcat</t>
  </si>
  <si>
    <t>tgcagttctgcacatctagcagcaaccgatggtgtacagcctagtggcggcggtggggcctcat</t>
  </si>
  <si>
    <t>TP1254436</t>
  </si>
  <si>
    <t>tgcagttctgcacatccagcagcaaccgatggtgtacagcctagtggcggcggtgggtcctcat</t>
  </si>
  <si>
    <t>tgcagttctgcacatctagcagcaaccgatggtgtacagcctagtggcggcggtgggtcctcat</t>
  </si>
  <si>
    <t>TP1255089</t>
  </si>
  <si>
    <t>tgcagttctgctgttcagcagagtttagactacagctcgttgccccgtcctgctccttgccgct</t>
  </si>
  <si>
    <t>tgcagttctgctgtttagcagagtttagactacagctcgttgccccgtcctgctccttgccgct</t>
  </si>
  <si>
    <t>TP1255552</t>
  </si>
  <si>
    <t>tgcagttctgtgacactaatgaccatagaagtgtagtttgtaaaattggatgagaaactataat</t>
  </si>
  <si>
    <t>tgcagttctgtgacactaatgaccatagaagtgtagtttgtaaaattggatgagaaactgtaat</t>
  </si>
  <si>
    <t>TP1256090</t>
  </si>
  <si>
    <t>tgcagttcttcctcaccgtgctcgccgccagcttcgcctactacattgtgcccaactacctgtt</t>
  </si>
  <si>
    <t>tgcagttcttcctcaccgtgctcgcctccagcttcgcctactacattgtgcccaactacctgtt</t>
  </si>
  <si>
    <t>TP1257079</t>
  </si>
  <si>
    <t>tgcagttgaaaactttgcaatctgcctaaagctacctacatacaggttaaaaaaaactggggac</t>
  </si>
  <si>
    <t>tgcagtttaaaactttgcaatctgcctaaagctacctacatacaggttaaaaaaaactggggac</t>
  </si>
  <si>
    <t>TP1257564</t>
  </si>
  <si>
    <t>tgcagttgaagagctcaagtggaatgttcccagacagcctattgccccatagagagagatttgt</t>
  </si>
  <si>
    <t>tgcagttgaagagctcaagtggaatgttcccagacagcctattgccccatagagagatatttgt</t>
  </si>
  <si>
    <t>TP1257860</t>
  </si>
  <si>
    <t>tgcagttgaagttgtggcgcatttctggtgcaaaaactgtccccctgccaagttgacggaacag</t>
  </si>
  <si>
    <t>tgcagttgaagttgtggcgcatttctggtgcaaaaactgtcctcctgccaagttgacggaacag</t>
  </si>
  <si>
    <t>TP1257953</t>
  </si>
  <si>
    <t>tgcagttgaatcgacttgtgacagagaagtgggtagaggggtgggatgatccccgcttgttgac</t>
  </si>
  <si>
    <t>tgcagttgaatcgacttgtgacagagaagtgggtagatgggtgggatgatccccgcttgttgac</t>
  </si>
  <si>
    <t>TP1259013</t>
  </si>
  <si>
    <t>tgcagttgagaccagttcgccgcccctaccctagataatctcgtctcgccagggacggcaggcc</t>
  </si>
  <si>
    <t>tgcagttgagaccagttcgccgcccctcccctagataatctcgtctcgccagggacggcaggcc</t>
  </si>
  <si>
    <t>TP1261080</t>
  </si>
  <si>
    <t>tgcagttgcaaggaaattgcactgcactagcaaggaaattggtctgcggttgcagacttctgtg</t>
  </si>
  <si>
    <t>tgcagttgcaaggaaattgcactgcactagcaaggaaattggtctgcggttgcaggcttctgtg</t>
  </si>
  <si>
    <t>TP1263219</t>
  </si>
  <si>
    <t>tgcagttgcattctctggggtgccatagctgactcttctgccttcattttcaaattggtcaatt</t>
  </si>
  <si>
    <t>tgcagttgcgttctctggggtgccatagctgactcttctgccttcattttcaaattggtcaatt</t>
  </si>
  <si>
    <t>TP1264185</t>
  </si>
  <si>
    <t>tgcagttgcctaaagccctaacttcagatcgggcaatgcaagcagccgtgtttccctcaaaacc</t>
  </si>
  <si>
    <t>tgcagttgcctaaagccctaacttcagatcgggcaatgcaaggagccgtgtttccctcaaaacc</t>
  </si>
  <si>
    <t>TP1264790</t>
  </si>
  <si>
    <t>tgcagttgcgcctgatctcgccctgcgtccctgtcagcacctcgatctgccccatcttgagcat</t>
  </si>
  <si>
    <t>tgcagttgcgcctgatctcgccctgtgtccctgtcagcacctcgatctgccccatcttgagcat</t>
  </si>
  <si>
    <t>TP1265901</t>
  </si>
  <si>
    <t>tgcagttgctagacgccagcggttgacgttgacaggcgatctccacagcgccagtcaaccgccc</t>
  </si>
  <si>
    <t>tgcagttgctagacgccagtggttgacgttgacaggcgatctccacagcgccagtcaaccgccc</t>
  </si>
  <si>
    <t>TP1267310</t>
  </si>
  <si>
    <t>tgcagttgcttcccatatatagccagtttgctggaatcatttcattgcgtgcctcaggtggcta</t>
  </si>
  <si>
    <t>tgcagttgcttcccatatatagccagtttgctggaatcgtttcattgcgtgcctcaggtggcta</t>
  </si>
  <si>
    <t>TP1267997</t>
  </si>
  <si>
    <t>tgcagttggacggtctttcggatcaaatgctaaaagcctttgcaaaagatccaaggctaaagga</t>
  </si>
  <si>
    <t>tgcagttggacggtcttttggatcaaatgctaaaagcctttgcaaaagatccaaggctaaagga</t>
  </si>
  <si>
    <t>TP1270608</t>
  </si>
  <si>
    <t>tgcagttggtacggacctctccctgggatggatccgtgagcggcttaatgttgcccatgttgat</t>
  </si>
  <si>
    <t>tgcagttggtacggacctctccctgggatggatccgttagcggcttaatgttgcccatgttgat</t>
  </si>
  <si>
    <t>TP1270622</t>
  </si>
  <si>
    <t>tgcagttggtagaatattgagttgtgtgttattctctcgtggacaaatggaacttggcaaattg</t>
  </si>
  <si>
    <t>tgcagttggtagaatattgggttgtgtgttattctctcgtggacaaatggaacttggcaaattg</t>
  </si>
  <si>
    <t>TP1271578</t>
  </si>
  <si>
    <t>tgcagttgtaaccagcacaagtgaaaagggggcaacaagacatggttcagctattaacaagcca</t>
  </si>
  <si>
    <t>tgcagttgtaaccagcacaagtgaaaagggggcaacaagacgtggttcagctattaacaagcca</t>
  </si>
  <si>
    <t>TP1272822</t>
  </si>
  <si>
    <t>tgcagttgtcctcattggcggccagaccctgaaggatacataggccttgcaccaccagaccttt</t>
  </si>
  <si>
    <t>tgcagttgtcctcattggcggccagaccctgaaggatacgtaggccttgcaccaccagaccttt</t>
  </si>
  <si>
    <t>TP1273550</t>
  </si>
  <si>
    <t>tgcagttgtgaattttccattgctgcacctgacctgacctaatacttaggcatgctgtacaggg</t>
  </si>
  <si>
    <t>tgcagttgtgaattttccattgctgcacctgacctgacctaatacttaggcatgctgtataggg</t>
  </si>
  <si>
    <t>TP1274043</t>
  </si>
  <si>
    <t>tgcagttgtgccccagatggcagcagaagcctgttcaaatccttcctccactgtgtcaagggcc</t>
  </si>
  <si>
    <t>tgcagttgtgccccagatggtagcagaagcctgttcaaatccttcctccactgtgtcaagggcc</t>
  </si>
  <si>
    <t>TP1275679</t>
  </si>
  <si>
    <t>tgcagttgttgatgttgtgctgtgtggagctgcatgtccagcctcccaagtcctatagaagatg</t>
  </si>
  <si>
    <t>tgcagttgttgatgttgtgctgtgtggagctgcatgtccagcctcccaagtcctatagcagatg</t>
  </si>
  <si>
    <t>TP1277561</t>
  </si>
  <si>
    <t>tgcagtttacaaggtcgcgcaatatgccaaggatcatgatgtgcctgttattgctgacggtgga</t>
  </si>
  <si>
    <t>tgcagtttacaaggtcgcgcaatatgccaaggatcatgatgtgcctgttattgctgatggtgga</t>
  </si>
  <si>
    <t>TP1277639</t>
  </si>
  <si>
    <t>tgcagtttacaggtatgatgctatatttcaatcattcagatgtggatggacagtttgaaaggaa</t>
  </si>
  <si>
    <t>tgcagtttacaggtatgatgctatatttcaatcattcaggtgtggatggacagtttgaaaggaa</t>
  </si>
  <si>
    <t>TP1277695</t>
  </si>
  <si>
    <t>tgcagtttacatggattaaacactgaatgatgatgcccatacaagtgtgtactccttgaccctg</t>
  </si>
  <si>
    <t>tgcagtttacatggattaaacactgaatgatgatgcccatacaagtgtgtactccttgatcctg</t>
  </si>
  <si>
    <t>TP1281472</t>
  </si>
  <si>
    <t>tgcagtttccgctgcctcggccctcgacgaagccaatcatgccgtgctgcgttccatccacggc</t>
  </si>
  <si>
    <t>tgcagtttcctctgcctcggccctcgacgaagccaatcatgccgtgctgcgttccatccacggc</t>
  </si>
  <si>
    <t>TP1281859</t>
  </si>
  <si>
    <t>tgcagtttcctcaatttctcatggtctcgcggctcgccgcttctccacctcccctctcgtctgc</t>
  </si>
  <si>
    <t>tgcagtttcctcaatttctcatggtctcgtggctcgccgcttctccacctcccctctcgtctgc</t>
  </si>
  <si>
    <t>TP1281912</t>
  </si>
  <si>
    <t>tgcagtttcctcaatttctcatggtctcgcggctcgccgcttctccacctcccgtctcgtctgc</t>
  </si>
  <si>
    <t>tgcagtttcctcaatttctcatggtctcgtggctcgccgcttctccacctcccgtctcgtctgc</t>
  </si>
  <si>
    <t>TP1282274</t>
  </si>
  <si>
    <t>tgcagtttccttcatcttagtgagaacaaatgcaccaatctgactaggggagtactgctggcca</t>
  </si>
  <si>
    <t>tgcagtttccttcatcttagtgagaacaaatgcaccaatctggctaggggagtactgctggcca</t>
  </si>
  <si>
    <t>TP1282794</t>
  </si>
  <si>
    <t>tgcagtttcggtctgcgagatgagccgccgctctcgtcgttttcatctggcgtgtgttgtgctt</t>
  </si>
  <si>
    <t>tgcagtttcggtctgcgagatgagccgctgctctcgtcgttttcatctggcgtgtgttgtgctt</t>
  </si>
  <si>
    <t>TP1284459</t>
  </si>
  <si>
    <t>tgcagtttctttaacttggtgatagatgctggcaaggtaactatggaggtatgccagacatcca</t>
  </si>
  <si>
    <t>tgcagtttctttaacttggtgatagatgctggcaaggtaactatggaggtatgcctgacatcca</t>
  </si>
  <si>
    <t>TP1285821</t>
  </si>
  <si>
    <t>tgcagtttgaggatatttaccgtcgtgccactggcgtggggtttcgtgtgctcgtgctccgttg</t>
  </si>
  <si>
    <t>tgcagtttgagggtatttaccgtcgtgccactggcgtggggtttcgtgtgctcgtgctccgttg</t>
  </si>
  <si>
    <t>TP1285917</t>
  </si>
  <si>
    <t>tgcagtttgaggatatttaccgtcgtgccactggcgtggtgtttcgtgtgctcgtgctccgttg</t>
  </si>
  <si>
    <t>tgcagtttgagggtatttaccgtcgtgccactggcgtggtgtttcgtgtgctcgtgctccgttg</t>
  </si>
  <si>
    <t>TP1286144</t>
  </si>
  <si>
    <t>tgcagtttgatcaggtcatcaacatcgactgctccaagtgggtgaacaggagagctatgcagag</t>
  </si>
  <si>
    <t>tgcagtttgatcatgtcatcaacatcgactgctccaagtgggtgaacaggagagctatgcagag</t>
  </si>
  <si>
    <t>TP1287358</t>
  </si>
  <si>
    <t>tgcagtttgctggagtttcgtcatctttctattgatacaattgacctggggcaccatcaacaac</t>
  </si>
  <si>
    <t>tgcagtttgctggagtttcgtcatctttctattgatacaattgacctggggcatcatcaacaac</t>
  </si>
  <si>
    <t>TP1287482</t>
  </si>
  <si>
    <t>tgcagtttgcttggatgtaatgctacacaagtctttgccaagtttttagaagacgcggatggca</t>
  </si>
  <si>
    <t>tgcagtttgcttggatgtaatgctacacaagtctttgccaagtttttagaagacgcggatgtca</t>
  </si>
  <si>
    <t>TP1288194</t>
  </si>
  <si>
    <t>tgcagtttggctgctctctgctgttgctgcctgctggaggaatgctgcggctgcttctgagatg</t>
  </si>
  <si>
    <t>tgcagtttggctgctctctgctgttgctgcctgctggaggaatgctgtggctgcttctgagatg</t>
  </si>
  <si>
    <t>TP1288248</t>
  </si>
  <si>
    <t>tgcagtttgggaatttgccatatggattccgtgcaaacacatggcttattcctccaatatatgt</t>
  </si>
  <si>
    <t>tgcagtttgggaatttgccgtatggattccgtgcaaacacatggcttattcctccaatatatgt</t>
  </si>
  <si>
    <t>TP1288823</t>
  </si>
  <si>
    <t>tgcagtttggtgcgcgtgcatccatcggcttgtcgtgttcatgcgtgatcgaaggagaaaaagc</t>
  </si>
  <si>
    <t>tgcagtttggtgcgcgtgcatccatcggcttttcgtgttcatgcgtgatcgaaggagaaaaagc</t>
  </si>
  <si>
    <t>TP1289712</t>
  </si>
  <si>
    <t>tgcagtttgtgccagcagcatcaccaactatcctggatagaggcacaaaataatgaaaacaaaa</t>
  </si>
  <si>
    <t>tgcagtttgtgccagcagcatcaccaactatcctggatagaggcacaaactaatgaaaacaaaa</t>
  </si>
  <si>
    <t>TP1290069</t>
  </si>
  <si>
    <t>tgcagtttgttgatcctctcggacccagcaaatctggccattcatctgggttagccctgaagga</t>
  </si>
  <si>
    <t>tgcagtttgttgatcctctcggacccagcaaatctggtcattcatctgggttagccctgaagga</t>
  </si>
  <si>
    <t>TP1291382</t>
  </si>
  <si>
    <t>tgcagttttaggggacatgtatggttgtgtgggtactgtctgttactattacacgatgacgatt</t>
  </si>
  <si>
    <t>tgcagttttaggggacatgtatggttgtgtgggtactgtctgttactattacacggtgacgatt</t>
  </si>
  <si>
    <t>TP1291916</t>
  </si>
  <si>
    <t>tgcagttttcagcacgcatgttcaatgtattttctacatttcctagttcaacaaggaaggtcac</t>
  </si>
  <si>
    <t>tgcagttttcagcatgcatgttcaatgtattttctacatttcctagttcaacaaggaaggtcac</t>
  </si>
  <si>
    <t>TP1292776</t>
  </si>
  <si>
    <t>tgcagttttctgggttgtccgtcagcttgtctagaattctgagaccaaaccaaaccaggtccag</t>
  </si>
  <si>
    <t>tgcagttttctgggttgtccgtcagcttgtctagaattctgagaccaaaccaaaccaggtccat</t>
  </si>
  <si>
    <t>TP1293069</t>
  </si>
  <si>
    <t>tgcagttttgaatctgtagttgaagtatactatggaggacaaggacaattagggagtgagaatg</t>
  </si>
  <si>
    <t>tgcagttttgaatctgtagttgaagtatactatggaggacagggacaattagggagtgagaatg</t>
  </si>
  <si>
    <t>TP1295984</t>
  </si>
  <si>
    <t>tgcagtttttttagcagcctgcaagcacatgaaaccagaaaagggtgagtttctctaaagacac</t>
  </si>
  <si>
    <t>tgcagtttttttagcagcctgcaagtacatgaaaccagaaaagggtgagtttctctaaagacac</t>
  </si>
  <si>
    <t>UNEAK_paralogs:</t>
  </si>
  <si>
    <t>1722 RADseq SNPs excluded from analysis are listed.</t>
  </si>
  <si>
    <t>These SNPs are assumed to represent differences between paralogous loci, due to apparent heterozygosity in at least one of three doubled haploid lines.</t>
  </si>
  <si>
    <t>GoldenGate_retained:</t>
  </si>
  <si>
    <t>Frequencies of the "B" allele (per Illumina's universal allele naming system) are provided for the six M. sinensis groups, which are identical to the six M. sinensis groups in UNEAK_retained.</t>
  </si>
  <si>
    <t>GoldenGate_discarded:</t>
  </si>
  <si>
    <t>Locus names, Illumina IDs, and sequences are provided for the 424 GoldenGate SNPs used in the study.</t>
  </si>
  <si>
    <t>Locus names, Illumina IDs, and sequences are listed for the 248 SNPS that did not produce interpretable clusters.</t>
  </si>
  <si>
    <t>Neighbor-joining tree</t>
  </si>
  <si>
    <t>Structure analysis with wild native Msi and Msa collections and ornamentals.  Omitted from manuscript.</t>
  </si>
  <si>
    <t>DAPC analysis with wild native Msi collections only (RADseq).  Seven clusters assumed.  Omitted from manuscript.</t>
  </si>
  <si>
    <t>DAPC analysis with wild native Msi collections only (GoldenGate).  Seven clusters assumed.  Omitted from manuscript.</t>
  </si>
  <si>
    <t>Polymorphism captured:</t>
  </si>
  <si>
    <t>641 individuals, all 21,207 RAD-seq markers</t>
  </si>
  <si>
    <t>722 individuals, all 21,207 RAD-seq markers</t>
  </si>
  <si>
    <t>765 individuals, all 21,207 RADseq markers</t>
  </si>
  <si>
    <t>620 individuals, all 21,207 RADseq markers</t>
  </si>
  <si>
    <t>618 individuals, 424 GoldenGate markers</t>
  </si>
  <si>
    <t>765 individuals, 21,207 RADseq markers</t>
  </si>
  <si>
    <t>Species</t>
  </si>
  <si>
    <t>Accession</t>
  </si>
  <si>
    <t>Lat</t>
  </si>
  <si>
    <t>Long</t>
  </si>
  <si>
    <t>StructureA1-cyan</t>
  </si>
  <si>
    <t>StructureA2-yellow</t>
  </si>
  <si>
    <t>StructureA3-blue</t>
  </si>
  <si>
    <t>StructureA4-red</t>
  </si>
  <si>
    <t>StructureA5-orange</t>
  </si>
  <si>
    <t>StructureA6-darkgreen</t>
  </si>
  <si>
    <t>StructureA7-purple</t>
  </si>
  <si>
    <t>StructureB1-cyan</t>
  </si>
  <si>
    <t>StructureB2-yellow</t>
  </si>
  <si>
    <t>StructureB3-blue</t>
  </si>
  <si>
    <t>StructureB4-red</t>
  </si>
  <si>
    <t>StructureB5-orange</t>
  </si>
  <si>
    <t>StructureB6-darkgreen</t>
  </si>
  <si>
    <t>StructureB7-purple</t>
  </si>
  <si>
    <t>StructureC1-cyan</t>
  </si>
  <si>
    <t>StructureC2-yellow</t>
  </si>
  <si>
    <t>StructureC3-blue</t>
  </si>
  <si>
    <t>StructureC4-red</t>
  </si>
  <si>
    <t>StructureC5-orange</t>
  </si>
  <si>
    <t>StructureC6-darkgreen</t>
  </si>
  <si>
    <t>StructureC7-purple</t>
  </si>
  <si>
    <t>DAPC-B1-yellow</t>
  </si>
  <si>
    <t>DAPC-B2-blue</t>
  </si>
  <si>
    <t>DAPC-B3-red</t>
  </si>
  <si>
    <t>DAPC-B4-orange</t>
  </si>
  <si>
    <t>DAPC-B5-darkgreen</t>
  </si>
  <si>
    <t>DAPC-B6-purple</t>
  </si>
  <si>
    <t>DAPC Group for analysis</t>
  </si>
  <si>
    <t>DAPC-C1-yellow</t>
  </si>
  <si>
    <t>DAPC-C2-blue</t>
  </si>
  <si>
    <t>DAPC-C3-red</t>
  </si>
  <si>
    <t>DAPC-C4-orange</t>
  </si>
  <si>
    <t>DAPC-C5-darkgreen</t>
  </si>
  <si>
    <t>DAPC-C6-purple</t>
  </si>
  <si>
    <t>DAPC-A1-cyan</t>
  </si>
  <si>
    <t>DAPC-A2-yellow</t>
  </si>
  <si>
    <t>DAPC-A3-blue</t>
  </si>
  <si>
    <t>DAPC-A4-red</t>
  </si>
  <si>
    <t>DAPC-A5-orange</t>
  </si>
  <si>
    <t>DAPC-A6-darkgreen</t>
  </si>
  <si>
    <t>DAPC-A7-purple</t>
  </si>
  <si>
    <t>DAPC-E1</t>
  </si>
  <si>
    <t>DAPC-E2</t>
  </si>
  <si>
    <t>DAPC-E3</t>
  </si>
  <si>
    <t>DAPC-E4</t>
  </si>
  <si>
    <t>DAPC-E5</t>
  </si>
  <si>
    <t>DAPC-E6</t>
  </si>
  <si>
    <t>DAPC-E7</t>
  </si>
  <si>
    <t>DAPC-F1</t>
  </si>
  <si>
    <t>DAPC-F2</t>
  </si>
  <si>
    <t>DAPC-F3</t>
  </si>
  <si>
    <t>DAPC-F4</t>
  </si>
  <si>
    <t>DAPC-F5</t>
  </si>
  <si>
    <t>DAPC-F6</t>
  </si>
  <si>
    <t>DAPC-F7</t>
  </si>
  <si>
    <t>Sac-10</t>
  </si>
  <si>
    <t>Sac-13</t>
  </si>
  <si>
    <t>Sac-2</t>
  </si>
  <si>
    <t>Sac-3</t>
  </si>
  <si>
    <t>Sac-17</t>
  </si>
  <si>
    <t>Sac-26</t>
  </si>
  <si>
    <t>Mcp-10</t>
  </si>
  <si>
    <t>Mcp-16</t>
  </si>
  <si>
    <t>Mcp-2</t>
  </si>
  <si>
    <t>Mcp-5</t>
  </si>
  <si>
    <t>M. sacchariflorus</t>
  </si>
  <si>
    <t>KMS053</t>
  </si>
  <si>
    <t>cyan</t>
  </si>
  <si>
    <t>KMS062</t>
  </si>
  <si>
    <t>PMS-070</t>
  </si>
  <si>
    <t>PMS-075</t>
  </si>
  <si>
    <t>PMS-076</t>
  </si>
  <si>
    <t>PMS-077</t>
  </si>
  <si>
    <t>PMS-364</t>
  </si>
  <si>
    <t>PMS-457</t>
  </si>
  <si>
    <t>PMS-458</t>
  </si>
  <si>
    <t>PMS-512</t>
  </si>
  <si>
    <t>M. sacchariflorus x M. sinensis</t>
  </si>
  <si>
    <t>PMS-276</t>
  </si>
  <si>
    <t>PMS-279</t>
  </si>
  <si>
    <t>PMS-430</t>
  </si>
  <si>
    <t>PMS-467</t>
  </si>
  <si>
    <t>PMS-468</t>
  </si>
  <si>
    <t>PMS-476</t>
  </si>
  <si>
    <t>PMS-111</t>
  </si>
  <si>
    <t>PMS-162</t>
  </si>
  <si>
    <t>PMS-459</t>
  </si>
  <si>
    <t>M. sinensis x M. sacchariflorus</t>
  </si>
  <si>
    <t>PMS-300</t>
  </si>
  <si>
    <t>M. sinensis x M. sacchariflorus BC1</t>
  </si>
  <si>
    <t>PMS-533</t>
  </si>
  <si>
    <t>yellow3</t>
  </si>
  <si>
    <t>M. sinensis x M. sp. BC</t>
  </si>
  <si>
    <t>M. sinensis</t>
  </si>
  <si>
    <t>M. sinensis var. condensatus</t>
  </si>
  <si>
    <t>M. sinensis var. transmorrisonensis</t>
  </si>
  <si>
    <t>purple</t>
  </si>
  <si>
    <t>Akeno</t>
  </si>
  <si>
    <t>yellow</t>
  </si>
  <si>
    <t>Gunma</t>
  </si>
  <si>
    <t>Morioka</t>
  </si>
  <si>
    <t>blue</t>
  </si>
  <si>
    <t>Shiozuka</t>
  </si>
  <si>
    <t>DC-2010-001-A</t>
  </si>
  <si>
    <t>yellow4</t>
  </si>
  <si>
    <t>DC-2010-001-E</t>
  </si>
  <si>
    <t>KY-2009-001-B20-a</t>
  </si>
  <si>
    <t>KY-2009-001-B20-b</t>
  </si>
  <si>
    <t>KY-2009-001-B20-e</t>
  </si>
  <si>
    <t>KY-2009-001-C</t>
  </si>
  <si>
    <t>KY-2009-001-D</t>
  </si>
  <si>
    <t>NC-2010-001-009</t>
  </si>
  <si>
    <t>NC-2010-001-010</t>
  </si>
  <si>
    <t>NC-2010-001-B</t>
  </si>
  <si>
    <t>NC-2010-002-001</t>
  </si>
  <si>
    <t>NC-2010-002-002</t>
  </si>
  <si>
    <t>NC-2010-003-001</t>
  </si>
  <si>
    <t>NC-2010-003-D</t>
  </si>
  <si>
    <t>NC-2010-003-E</t>
  </si>
  <si>
    <t>NC-2010-004-E</t>
  </si>
  <si>
    <t>PA-2010-001-002</t>
  </si>
  <si>
    <t>PA-2010-001-005</t>
  </si>
  <si>
    <t>PA-2010-002-004</t>
  </si>
  <si>
    <t>PA-2010-002-013</t>
  </si>
  <si>
    <t>PA-2010-002-015</t>
  </si>
  <si>
    <t>PA-2010-002-E</t>
  </si>
  <si>
    <t>VA-2010-001-022</t>
  </si>
  <si>
    <t>VA-2010-001-B40-e</t>
  </si>
  <si>
    <t>JM0361.002</t>
  </si>
  <si>
    <t>JM0361.001</t>
  </si>
  <si>
    <t>JM0239.002</t>
  </si>
  <si>
    <t>X</t>
  </si>
  <si>
    <t>JM0119.001</t>
  </si>
  <si>
    <t>JM0362.002</t>
  </si>
  <si>
    <t>JM0362.001</t>
  </si>
  <si>
    <t>JM0119.002</t>
  </si>
  <si>
    <t>JM0118.003</t>
  </si>
  <si>
    <t>JM0239.001</t>
  </si>
  <si>
    <t>JM0125.002</t>
  </si>
  <si>
    <t>JM0118.001</t>
  </si>
  <si>
    <t>JM0125.001</t>
  </si>
  <si>
    <t>JM0232.001</t>
  </si>
  <si>
    <t>JM0232.002</t>
  </si>
  <si>
    <t>JM0233.001</t>
  </si>
  <si>
    <t>JM0134.001</t>
  </si>
  <si>
    <t>JM0233.002</t>
  </si>
  <si>
    <t>JM0098.002</t>
  </si>
  <si>
    <t>JM0058.002</t>
  </si>
  <si>
    <t>JM0229.002</t>
  </si>
  <si>
    <t>JM0098.001</t>
  </si>
  <si>
    <t>JM0229.001</t>
  </si>
  <si>
    <t>JM0058.001</t>
  </si>
  <si>
    <t>JM0095.001</t>
  </si>
  <si>
    <t>JM0058.003</t>
  </si>
  <si>
    <t>JM0094.003</t>
  </si>
  <si>
    <t>JM0094.002</t>
  </si>
  <si>
    <t>JM0095.002</t>
  </si>
  <si>
    <t>JM0094.001</t>
  </si>
  <si>
    <t>JM0099.001</t>
  </si>
  <si>
    <t>JM0091.002</t>
  </si>
  <si>
    <t>JM0091.001</t>
  </si>
  <si>
    <t>JM0325.001</t>
  </si>
  <si>
    <t>JM0040.003</t>
  </si>
  <si>
    <t>JM0347.002</t>
  </si>
  <si>
    <t>JM0319.001</t>
  </si>
  <si>
    <t>JM0118.002</t>
  </si>
  <si>
    <t>JM0307.001</t>
  </si>
  <si>
    <t>JM0341.002</t>
  </si>
  <si>
    <t>JM0050.002</t>
  </si>
  <si>
    <t>JM0325.002</t>
  </si>
  <si>
    <t>JM0045.002</t>
  </si>
  <si>
    <t>JM0050.001</t>
  </si>
  <si>
    <t>JM0022.001</t>
  </si>
  <si>
    <t>JM0307.002</t>
  </si>
  <si>
    <t>JM0057.002</t>
  </si>
  <si>
    <t>JM0317.002</t>
  </si>
  <si>
    <t>JM0007.001</t>
  </si>
  <si>
    <t>JM0347.001</t>
  </si>
  <si>
    <t>JM0216.001</t>
  </si>
  <si>
    <t>JM0326.001</t>
  </si>
  <si>
    <t>JM0342.002</t>
  </si>
  <si>
    <t>JM0026.002</t>
  </si>
  <si>
    <t>JM0001.003</t>
  </si>
  <si>
    <t>JM0048.001</t>
  </si>
  <si>
    <t>JM0079.002</t>
  </si>
  <si>
    <t>JM0298.001</t>
  </si>
  <si>
    <t>JM0318.002</t>
  </si>
  <si>
    <t>JM0055.002</t>
  </si>
  <si>
    <t>JM0216.002</t>
  </si>
  <si>
    <t>JM0318.001</t>
  </si>
  <si>
    <t>JM0001.001</t>
  </si>
  <si>
    <t>JM0061.002</t>
  </si>
  <si>
    <t>JM0047.001</t>
  </si>
  <si>
    <t>JM0026.001</t>
  </si>
  <si>
    <t>JM0346.001</t>
  </si>
  <si>
    <t>JM0297.002</t>
  </si>
  <si>
    <t>JM0300.001</t>
  </si>
  <si>
    <t>JM0051.003</t>
  </si>
  <si>
    <t>JM0057.001</t>
  </si>
  <si>
    <t>JM0001.002</t>
  </si>
  <si>
    <t>JM0304.002</t>
  </si>
  <si>
    <t>JM0296.001</t>
  </si>
  <si>
    <t>JM0047.002</t>
  </si>
  <si>
    <t>JM0311.001</t>
  </si>
  <si>
    <t>JM0059.002</t>
  </si>
  <si>
    <t>JM0022.002</t>
  </si>
  <si>
    <t>JM0080.001</t>
  </si>
  <si>
    <t>JM0319.002</t>
  </si>
  <si>
    <t>JM0040.001</t>
  </si>
  <si>
    <t>JM0353.001</t>
  </si>
  <si>
    <t>JM0298.002</t>
  </si>
  <si>
    <t>JM0346.002</t>
  </si>
  <si>
    <t>JM0093.001</t>
  </si>
  <si>
    <t>JM0050.003</t>
  </si>
  <si>
    <t>JM0296.002</t>
  </si>
  <si>
    <t>JM0026.003</t>
  </si>
  <si>
    <t>JM0134.002</t>
  </si>
  <si>
    <t>JM0311.002</t>
  </si>
  <si>
    <t>JM0062.003</t>
  </si>
  <si>
    <t>JM0297.001</t>
  </si>
  <si>
    <t>JM0076.001</t>
  </si>
  <si>
    <t>JM0295.001</t>
  </si>
  <si>
    <t>JM0059.001</t>
  </si>
  <si>
    <t>JM0008.001</t>
  </si>
  <si>
    <t>JM0053.002</t>
  </si>
  <si>
    <t>JM0079.001</t>
  </si>
  <si>
    <t>JM0358.001</t>
  </si>
  <si>
    <t>JM0034.001</t>
  </si>
  <si>
    <t>JM0353.002</t>
  </si>
  <si>
    <t>JM0308.002</t>
  </si>
  <si>
    <t>JM0315.002</t>
  </si>
  <si>
    <t>JM0055.001</t>
  </si>
  <si>
    <t>JM0310.002</t>
  </si>
  <si>
    <t>JM0304.001</t>
  </si>
  <si>
    <t>JM0085.002</t>
  </si>
  <si>
    <t>JM0310.001</t>
  </si>
  <si>
    <t>JM0317.001</t>
  </si>
  <si>
    <t>JM0220.001</t>
  </si>
  <si>
    <t>JM0315.001</t>
  </si>
  <si>
    <t>JM0022.003</t>
  </si>
  <si>
    <t>JM0303.002</t>
  </si>
  <si>
    <t>JM0300.002</t>
  </si>
  <si>
    <t>JM0062.001</t>
  </si>
  <si>
    <t>JM0076.002</t>
  </si>
  <si>
    <t>JM0342.001</t>
  </si>
  <si>
    <t>JM0075.002</t>
  </si>
  <si>
    <t>JM0295.002</t>
  </si>
  <si>
    <t>JM0051.002</t>
  </si>
  <si>
    <t>JM0062.002</t>
  </si>
  <si>
    <t>JM0085.003</t>
  </si>
  <si>
    <t>JM0220.002</t>
  </si>
  <si>
    <t>JM0069.001</t>
  </si>
  <si>
    <t>JM0073.002</t>
  </si>
  <si>
    <t>JM0069.002</t>
  </si>
  <si>
    <t>JM0085.001</t>
  </si>
  <si>
    <t>JM0096.002</t>
  </si>
  <si>
    <t>JM0096.001</t>
  </si>
  <si>
    <t>KMS239</t>
  </si>
  <si>
    <t>red</t>
  </si>
  <si>
    <t>KMS160</t>
  </si>
  <si>
    <t>KMS175</t>
  </si>
  <si>
    <t>KMS202</t>
  </si>
  <si>
    <t>KMS236</t>
  </si>
  <si>
    <t>KMS237</t>
  </si>
  <si>
    <t>KMS240</t>
  </si>
  <si>
    <t>KMS241</t>
  </si>
  <si>
    <t>KMS243</t>
  </si>
  <si>
    <t>KMS206</t>
  </si>
  <si>
    <t>KMS074</t>
  </si>
  <si>
    <t>KMS238</t>
  </si>
  <si>
    <t>KMS245</t>
  </si>
  <si>
    <t>KMS161</t>
  </si>
  <si>
    <t>KMS138</t>
  </si>
  <si>
    <t>KMS173</t>
  </si>
  <si>
    <t>KMS128</t>
  </si>
  <si>
    <t>KMS234</t>
  </si>
  <si>
    <t>KMS141</t>
  </si>
  <si>
    <t>KMS249</t>
  </si>
  <si>
    <t>KMS247</t>
  </si>
  <si>
    <t>KMS155</t>
  </si>
  <si>
    <t>KMS151</t>
  </si>
  <si>
    <t>KMS235</t>
  </si>
  <si>
    <t>KMS248</t>
  </si>
  <si>
    <t>KMS156</t>
  </si>
  <si>
    <t>KMS075</t>
  </si>
  <si>
    <t>KMS120</t>
  </si>
  <si>
    <t>KMS153</t>
  </si>
  <si>
    <t>KMS229</t>
  </si>
  <si>
    <t>KMS139</t>
  </si>
  <si>
    <t>KMS146</t>
  </si>
  <si>
    <t>KMS070</t>
  </si>
  <si>
    <t>KMS164</t>
  </si>
  <si>
    <t>KMS210</t>
  </si>
  <si>
    <t>KMS211</t>
  </si>
  <si>
    <t>KMS050</t>
  </si>
  <si>
    <t>KMS213</t>
  </si>
  <si>
    <t>KMS087</t>
  </si>
  <si>
    <t>KMS045</t>
  </si>
  <si>
    <t>KMS163</t>
  </si>
  <si>
    <t>KMS209</t>
  </si>
  <si>
    <t>KMS144</t>
  </si>
  <si>
    <t>KMS166</t>
  </si>
  <si>
    <t>KMS176</t>
  </si>
  <si>
    <t>KMS150</t>
  </si>
  <si>
    <t>KMS201</t>
  </si>
  <si>
    <t>KMS133</t>
  </si>
  <si>
    <t>KMS132</t>
  </si>
  <si>
    <t>KMS049</t>
  </si>
  <si>
    <t>KMS125</t>
  </si>
  <si>
    <t>KMS044</t>
  </si>
  <si>
    <t>KMS129</t>
  </si>
  <si>
    <t>KMS227</t>
  </si>
  <si>
    <t>KMS154</t>
  </si>
  <si>
    <t>KMS205</t>
  </si>
  <si>
    <t>KMS127</t>
  </si>
  <si>
    <t>KMS165</t>
  </si>
  <si>
    <t>KMS040</t>
  </si>
  <si>
    <t>KMS082</t>
  </si>
  <si>
    <t>KMS035</t>
  </si>
  <si>
    <t>KMS207</t>
  </si>
  <si>
    <t>KMS110</t>
  </si>
  <si>
    <t>KMS171</t>
  </si>
  <si>
    <t>KMS136</t>
  </si>
  <si>
    <t>KMS152</t>
  </si>
  <si>
    <t>KMS162</t>
  </si>
  <si>
    <t>KMS169</t>
  </si>
  <si>
    <t>KMS230</t>
  </si>
  <si>
    <t>KMS123</t>
  </si>
  <si>
    <t>KMS168</t>
  </si>
  <si>
    <t>KMS039</t>
  </si>
  <si>
    <t>KMS172</t>
  </si>
  <si>
    <t>KMS208</t>
  </si>
  <si>
    <t>KMS145</t>
  </si>
  <si>
    <t>KMS109</t>
  </si>
  <si>
    <t>KMS014</t>
  </si>
  <si>
    <t>KMS048</t>
  </si>
  <si>
    <t>KMS008</t>
  </si>
  <si>
    <t>KMS135</t>
  </si>
  <si>
    <t>KMS046</t>
  </si>
  <si>
    <t>KMS233</t>
  </si>
  <si>
    <t>KMS147</t>
  </si>
  <si>
    <t>KMS177</t>
  </si>
  <si>
    <t>KMS119</t>
  </si>
  <si>
    <t>KMS225</t>
  </si>
  <si>
    <t>KMS149</t>
  </si>
  <si>
    <t>KMS098</t>
  </si>
  <si>
    <t>KMS112</t>
  </si>
  <si>
    <t>KMS134</t>
  </si>
  <si>
    <t>KMS011</t>
  </si>
  <si>
    <t>KMS170</t>
  </si>
  <si>
    <t>KMS219</t>
  </si>
  <si>
    <t>KMS216</t>
  </si>
  <si>
    <t>KMS126</t>
  </si>
  <si>
    <t>KMS113</t>
  </si>
  <si>
    <t>KMS084</t>
  </si>
  <si>
    <t>KMS218</t>
  </si>
  <si>
    <t>KMS142</t>
  </si>
  <si>
    <t>KMS005</t>
  </si>
  <si>
    <t>KMS159</t>
  </si>
  <si>
    <t>KMS101</t>
  </si>
  <si>
    <t>KMS121</t>
  </si>
  <si>
    <t>KMS223</t>
  </si>
  <si>
    <t>KMS042</t>
  </si>
  <si>
    <t>KMS031</t>
  </si>
  <si>
    <t>KMS203</t>
  </si>
  <si>
    <t>KMS221</t>
  </si>
  <si>
    <t>KMS174</t>
  </si>
  <si>
    <t>KMS081</t>
  </si>
  <si>
    <t>KMS122</t>
  </si>
  <si>
    <t>KMS066</t>
  </si>
  <si>
    <t>KMS148</t>
  </si>
  <si>
    <t>KMS108</t>
  </si>
  <si>
    <t>KMS143</t>
  </si>
  <si>
    <t>KMS072</t>
  </si>
  <si>
    <t>KMS231</t>
  </si>
  <si>
    <t>KMS204</t>
  </si>
  <si>
    <t>KMS124</t>
  </si>
  <si>
    <t>KMS117</t>
  </si>
  <si>
    <t>KMS226</t>
  </si>
  <si>
    <t>KMS038</t>
  </si>
  <si>
    <t>KMS224</t>
  </si>
  <si>
    <t>KMS093</t>
  </si>
  <si>
    <t>KMS167</t>
  </si>
  <si>
    <t>KMS115</t>
  </si>
  <si>
    <t>KMS118</t>
  </si>
  <si>
    <t>KMS131</t>
  </si>
  <si>
    <t>KMS215</t>
  </si>
  <si>
    <t>KMS034</t>
  </si>
  <si>
    <t>KMS217</t>
  </si>
  <si>
    <t>KMS130</t>
  </si>
  <si>
    <t>KMS060</t>
  </si>
  <si>
    <t>KMS055</t>
  </si>
  <si>
    <t>KMS095</t>
  </si>
  <si>
    <t>KMS054</t>
  </si>
  <si>
    <t>KMS018</t>
  </si>
  <si>
    <t>KMS137</t>
  </si>
  <si>
    <t>KMS056</t>
  </si>
  <si>
    <t>KMS090</t>
  </si>
  <si>
    <t>KMS096</t>
  </si>
  <si>
    <t>KMS064</t>
  </si>
  <si>
    <t>KMS140</t>
  </si>
  <si>
    <t>KMS068</t>
  </si>
  <si>
    <t>KMS116</t>
  </si>
  <si>
    <t>KMS057</t>
  </si>
  <si>
    <t>KMS051</t>
  </si>
  <si>
    <t>KMS036</t>
  </si>
  <si>
    <t>KMS158</t>
  </si>
  <si>
    <t>KMS100</t>
  </si>
  <si>
    <t>KMS111</t>
  </si>
  <si>
    <t>KMS091</t>
  </si>
  <si>
    <t>KMS020</t>
  </si>
  <si>
    <t>KMS065</t>
  </si>
  <si>
    <t>KMS086</t>
  </si>
  <si>
    <t>KMS016</t>
  </si>
  <si>
    <t>KMS030</t>
  </si>
  <si>
    <t>KMS071</t>
  </si>
  <si>
    <t>KMS105</t>
  </si>
  <si>
    <t>KMS089</t>
  </si>
  <si>
    <t>KMS079</t>
  </si>
  <si>
    <t>KMS104</t>
  </si>
  <si>
    <t>KMS063</t>
  </si>
  <si>
    <t>KMS058</t>
  </si>
  <si>
    <t>KMS097</t>
  </si>
  <si>
    <t>KMS092</t>
  </si>
  <si>
    <t>KMS083</t>
  </si>
  <si>
    <t>KMS103</t>
  </si>
  <si>
    <t>KMS078</t>
  </si>
  <si>
    <t>KMS077</t>
  </si>
  <si>
    <t>KMS102</t>
  </si>
  <si>
    <t>KMS024</t>
  </si>
  <si>
    <t>KMS067</t>
  </si>
  <si>
    <t>KMS061</t>
  </si>
  <si>
    <t>KMS076</t>
  </si>
  <si>
    <t>KMS107</t>
  </si>
  <si>
    <t>KMS009</t>
  </si>
  <si>
    <t>KMS080</t>
  </si>
  <si>
    <t>PMS-502</t>
  </si>
  <si>
    <t>KMS099</t>
  </si>
  <si>
    <t>PMS-496</t>
  </si>
  <si>
    <t>KMS085</t>
  </si>
  <si>
    <t>KMS059</t>
  </si>
  <si>
    <t>PMS-505</t>
  </si>
  <si>
    <t>PMS-466</t>
  </si>
  <si>
    <t>PMS-504</t>
  </si>
  <si>
    <t>PMS-438</t>
  </si>
  <si>
    <t>PMS-436</t>
  </si>
  <si>
    <t>PMS-510</t>
  </si>
  <si>
    <t>KMS023</t>
  </si>
  <si>
    <t>PMS-511</t>
  </si>
  <si>
    <t>PMS-464</t>
  </si>
  <si>
    <t>PMS-422</t>
  </si>
  <si>
    <t>KMS037</t>
  </si>
  <si>
    <t>KMS021</t>
  </si>
  <si>
    <t>PMS-138</t>
  </si>
  <si>
    <t>darkgreen</t>
  </si>
  <si>
    <t>PMS-176</t>
  </si>
  <si>
    <t>PMS-161</t>
  </si>
  <si>
    <t>PMS-178</t>
  </si>
  <si>
    <t>PMS-130</t>
  </si>
  <si>
    <t>PMS-156</t>
  </si>
  <si>
    <t>PMS-169</t>
  </si>
  <si>
    <t>PMS-131</t>
  </si>
  <si>
    <t>PMS-140</t>
  </si>
  <si>
    <t>PMS-159</t>
  </si>
  <si>
    <t>PMS-122</t>
  </si>
  <si>
    <t>PMS-133</t>
  </si>
  <si>
    <t>PMS-170</t>
  </si>
  <si>
    <t>PMS-151</t>
  </si>
  <si>
    <t>PMS-171</t>
  </si>
  <si>
    <t>PMS-129</t>
  </si>
  <si>
    <t>PMS-101</t>
  </si>
  <si>
    <t>PMS-091</t>
  </si>
  <si>
    <t>PMS-108</t>
  </si>
  <si>
    <t>PMS-107</t>
  </si>
  <si>
    <t>PMS-172</t>
  </si>
  <si>
    <t>PMS-102</t>
  </si>
  <si>
    <t>PMS-134</t>
  </si>
  <si>
    <t>PMS-110</t>
  </si>
  <si>
    <t>PMS-174</t>
  </si>
  <si>
    <t>PMS-103</t>
  </si>
  <si>
    <t>PMS-163</t>
  </si>
  <si>
    <t>PMS-093</t>
  </si>
  <si>
    <t>PMS-125</t>
  </si>
  <si>
    <t>PMS-094</t>
  </si>
  <si>
    <t>PMS-127</t>
  </si>
  <si>
    <t>PMS-144</t>
  </si>
  <si>
    <t>PMS-099</t>
  </si>
  <si>
    <t>PMS-117</t>
  </si>
  <si>
    <t>PMS-115</t>
  </si>
  <si>
    <t>PMS-136</t>
  </si>
  <si>
    <t>PMS-116</t>
  </si>
  <si>
    <t>PMS-124</t>
  </si>
  <si>
    <t>PMS-121</t>
  </si>
  <si>
    <t>PMS-118</t>
  </si>
  <si>
    <t>PMS-120</t>
  </si>
  <si>
    <t>PMS-088</t>
  </si>
  <si>
    <t>PMS-086</t>
  </si>
  <si>
    <t>PMS-460</t>
  </si>
  <si>
    <t>PMS-089</t>
  </si>
  <si>
    <t>PMS-087</t>
  </si>
  <si>
    <t>PMS-132</t>
  </si>
  <si>
    <t>PMS-168</t>
  </si>
  <si>
    <t>PMS-164</t>
  </si>
  <si>
    <t>PMS-165</t>
  </si>
  <si>
    <t>PMS-083</t>
  </si>
  <si>
    <t>PMS-080</t>
  </si>
  <si>
    <t>PMS-167</t>
  </si>
  <si>
    <t>PMS-197</t>
  </si>
  <si>
    <t>PMS-451</t>
  </si>
  <si>
    <t>PMS-081</t>
  </si>
  <si>
    <t>PMS-196</t>
  </si>
  <si>
    <t>PMS-193</t>
  </si>
  <si>
    <t>PMS-200</t>
  </si>
  <si>
    <t>PMS-180</t>
  </si>
  <si>
    <t>PMS-206</t>
  </si>
  <si>
    <t>PMS-189</t>
  </si>
  <si>
    <t>PMS-203</t>
  </si>
  <si>
    <t>PMS-194</t>
  </si>
  <si>
    <t>PMS-184</t>
  </si>
  <si>
    <t>PMS-201</t>
  </si>
  <si>
    <t>PMS-082</t>
  </si>
  <si>
    <t>PMS-183</t>
  </si>
  <si>
    <t>PMS-204</t>
  </si>
  <si>
    <t>PMS-208</t>
  </si>
  <si>
    <t>PMS-085</t>
  </si>
  <si>
    <t>PMS-190</t>
  </si>
  <si>
    <t>PMS-202</t>
  </si>
  <si>
    <t>PMS-084</t>
  </si>
  <si>
    <t>PMS-432</t>
  </si>
  <si>
    <t>PMS-427</t>
  </si>
  <si>
    <t>PMS-007</t>
  </si>
  <si>
    <t>PMS-434</t>
  </si>
  <si>
    <t>PMS-291</t>
  </si>
  <si>
    <t>PMS-433</t>
  </si>
  <si>
    <t>PMS-607</t>
  </si>
  <si>
    <t>PMS-431</t>
  </si>
  <si>
    <t>PMS-602</t>
  </si>
  <si>
    <t>PMS-301</t>
  </si>
  <si>
    <t>PMS-614</t>
  </si>
  <si>
    <t>PMS-601</t>
  </si>
  <si>
    <t>PMS-429</t>
  </si>
  <si>
    <t>PMS-314</t>
  </si>
  <si>
    <t>PMS-606</t>
  </si>
  <si>
    <t>PMS-304</t>
  </si>
  <si>
    <t>PMS-425</t>
  </si>
  <si>
    <t>PMS-306</t>
  </si>
  <si>
    <t>PMS-272</t>
  </si>
  <si>
    <t>PMS-612</t>
  </si>
  <si>
    <t>PMS-605</t>
  </si>
  <si>
    <t>PMS-584</t>
  </si>
  <si>
    <t>PMS-199</t>
  </si>
  <si>
    <t>PMS-303</t>
  </si>
  <si>
    <t>PMS-610</t>
  </si>
  <si>
    <t>PMS-308</t>
  </si>
  <si>
    <t>PMS-310</t>
  </si>
  <si>
    <t>PMS-273</t>
  </si>
  <si>
    <t>PMS-299</t>
  </si>
  <si>
    <t>PMS-297</t>
  </si>
  <si>
    <t>PMS-281</t>
  </si>
  <si>
    <t>PMS-311</t>
  </si>
  <si>
    <t>PMS-288</t>
  </si>
  <si>
    <t>PMS-307</t>
  </si>
  <si>
    <t>PMS-277</t>
  </si>
  <si>
    <t>PMS-305</t>
  </si>
  <si>
    <t>PMS-285</t>
  </si>
  <si>
    <t>PMS-284</t>
  </si>
  <si>
    <t>PMS-296</t>
  </si>
  <si>
    <t>PMS-280</t>
  </si>
  <si>
    <t>M. floridulus</t>
  </si>
  <si>
    <t>M. sp.</t>
  </si>
  <si>
    <t>GZ-2010-007</t>
  </si>
  <si>
    <t>PMS-392</t>
  </si>
  <si>
    <t>PI295762</t>
  </si>
  <si>
    <t>PMS-350</t>
  </si>
  <si>
    <t>PMS-352</t>
  </si>
  <si>
    <t>PMS-351</t>
  </si>
  <si>
    <t>PMS-348</t>
  </si>
  <si>
    <t>PMS-345</t>
  </si>
  <si>
    <t>PMS-353</t>
  </si>
  <si>
    <t>PMS-445</t>
  </si>
  <si>
    <t>PMS-356</t>
  </si>
  <si>
    <t>PMS-444</t>
  </si>
  <si>
    <t>PMS-354</t>
  </si>
  <si>
    <t>PMS-347</t>
  </si>
  <si>
    <t>PMS-448</t>
  </si>
  <si>
    <t>PMS-329</t>
  </si>
  <si>
    <t>PMS-447</t>
  </si>
  <si>
    <t>PMS-339</t>
  </si>
  <si>
    <t>PMS-332</t>
  </si>
  <si>
    <t>PMS-327</t>
  </si>
  <si>
    <t>Onna-1a</t>
  </si>
  <si>
    <t>PMS-344</t>
  </si>
  <si>
    <t>PMS-331</t>
  </si>
  <si>
    <t>PMS-330</t>
  </si>
  <si>
    <t>Uruma-1a</t>
  </si>
  <si>
    <t>PMS-343</t>
  </si>
  <si>
    <t>PMS-359</t>
  </si>
  <si>
    <t>PMS-333</t>
  </si>
  <si>
    <t>PMS-341</t>
  </si>
  <si>
    <t>PMS-340</t>
  </si>
  <si>
    <t>PMS-361</t>
  </si>
  <si>
    <t>PMS-325</t>
  </si>
  <si>
    <t>PMS-342</t>
  </si>
  <si>
    <t>PMS-380</t>
  </si>
  <si>
    <t>PMS-195</t>
  </si>
  <si>
    <t>PMS-192</t>
  </si>
  <si>
    <t>PMS-381</t>
  </si>
  <si>
    <t>PMS-382</t>
  </si>
  <si>
    <t>PMS-384</t>
  </si>
  <si>
    <t>PMS-375</t>
  </si>
  <si>
    <t>PMS-449</t>
  </si>
  <si>
    <t>PMS-349</t>
  </si>
  <si>
    <t>PMS-454</t>
  </si>
  <si>
    <t>PMS-369</t>
  </si>
  <si>
    <t>PMS-372</t>
  </si>
  <si>
    <t>PMS-377</t>
  </si>
  <si>
    <t>PMS-371</t>
  </si>
  <si>
    <t>PMS-338</t>
  </si>
  <si>
    <t>PMS-404</t>
  </si>
  <si>
    <t>PMS-211</t>
  </si>
  <si>
    <t>PMS-400</t>
  </si>
  <si>
    <t>PMS-368</t>
  </si>
  <si>
    <t>PMS-322</t>
  </si>
  <si>
    <t>PMS-402</t>
  </si>
  <si>
    <t>PMS-337</t>
  </si>
  <si>
    <t>PMS-182</t>
  </si>
  <si>
    <t>PMS-321</t>
  </si>
  <si>
    <t>PMS-398</t>
  </si>
  <si>
    <t>PMS-317</t>
  </si>
  <si>
    <t>PMS-403</t>
  </si>
  <si>
    <t>PMS-318</t>
  </si>
  <si>
    <t>PMS-323</t>
  </si>
  <si>
    <t>PMS-399</t>
  </si>
  <si>
    <t>PMS-335</t>
  </si>
  <si>
    <t>PMS-571</t>
  </si>
  <si>
    <t>PMS-396</t>
  </si>
  <si>
    <t>PMS-408</t>
  </si>
  <si>
    <t>PMS-336</t>
  </si>
  <si>
    <t>PMS-395</t>
  </si>
  <si>
    <t>PMS-397</t>
  </si>
  <si>
    <t>PMS-293</t>
  </si>
  <si>
    <t>PMS-401</t>
  </si>
  <si>
    <t>PMS-413</t>
  </si>
  <si>
    <t>PMS-411</t>
  </si>
  <si>
    <t>PMS-409</t>
  </si>
  <si>
    <t>PMS-410</t>
  </si>
  <si>
    <t>PMS-574</t>
  </si>
  <si>
    <t>PMS-388</t>
  </si>
  <si>
    <t>PMS-385</t>
  </si>
  <si>
    <t>PMS-405</t>
  </si>
  <si>
    <t>PMS-412</t>
  </si>
  <si>
    <t>PMS-407</t>
  </si>
  <si>
    <t>PMS-414</t>
  </si>
  <si>
    <t>PMS-416</t>
  </si>
  <si>
    <t>PMS-406</t>
  </si>
  <si>
    <t>PMS-389</t>
  </si>
  <si>
    <t>PMS-387</t>
  </si>
  <si>
    <t>PMS-391</t>
  </si>
  <si>
    <t>PMS-558</t>
  </si>
  <si>
    <t>PMS-589</t>
  </si>
  <si>
    <t>PMS-576</t>
  </si>
  <si>
    <t>PMS-415</t>
  </si>
  <si>
    <t>PMS-390</t>
  </si>
  <si>
    <t>PMS-560</t>
  </si>
  <si>
    <t>PMS-419</t>
  </si>
  <si>
    <t>PMS-418</t>
  </si>
  <si>
    <t>PMS-424</t>
  </si>
  <si>
    <t>PMS-557</t>
  </si>
  <si>
    <t>PMS-268</t>
  </si>
  <si>
    <t>PMS-264</t>
  </si>
  <si>
    <t>PMS-212</t>
  </si>
  <si>
    <t>PMS-257</t>
  </si>
  <si>
    <t>PMS-251</t>
  </si>
  <si>
    <t>PMS-544</t>
  </si>
  <si>
    <t>PMS-249</t>
  </si>
  <si>
    <t>PMS-259</t>
  </si>
  <si>
    <t>PMS-555</t>
  </si>
  <si>
    <t>PMS-256</t>
  </si>
  <si>
    <t>PMS-252</t>
  </si>
  <si>
    <t>PMS-250</t>
  </si>
  <si>
    <t>PMS-213</t>
  </si>
  <si>
    <t>PMS-215</t>
  </si>
  <si>
    <t>PMS-260</t>
  </si>
  <si>
    <t>PMS-543</t>
  </si>
  <si>
    <t>PMS-541</t>
  </si>
  <si>
    <t>PMS-008</t>
  </si>
  <si>
    <t>PMS-535</t>
  </si>
  <si>
    <t>PMS-044</t>
  </si>
  <si>
    <t>orange</t>
  </si>
  <si>
    <t>PMS-226</t>
  </si>
  <si>
    <t>PMS-491</t>
  </si>
  <si>
    <t>PMS-065</t>
  </si>
  <si>
    <t>PMS-600</t>
  </si>
  <si>
    <t>PMS-494</t>
  </si>
  <si>
    <t>PMS-058</t>
  </si>
  <si>
    <t>PMS-240</t>
  </si>
  <si>
    <t>PMS-490</t>
  </si>
  <si>
    <t>PMS-489</t>
  </si>
  <si>
    <t>PMS-228</t>
  </si>
  <si>
    <t>PMS-041</t>
  </si>
  <si>
    <t>PMS-227</t>
  </si>
  <si>
    <t>PMS-052</t>
  </si>
  <si>
    <t>PMS-232</t>
  </si>
  <si>
    <t>PMS-054</t>
  </si>
  <si>
    <t>PMS-047</t>
  </si>
  <si>
    <t>PMS-049</t>
  </si>
  <si>
    <t>PMS-237</t>
  </si>
  <si>
    <t>PMS-053</t>
  </si>
  <si>
    <t>PMS-231</t>
  </si>
  <si>
    <t>PMS-060</t>
  </si>
  <si>
    <t>PMS-235</t>
  </si>
  <si>
    <t>PMS-055</t>
  </si>
  <si>
    <t>PMS-023</t>
  </si>
  <si>
    <t>PMS-230</t>
  </si>
  <si>
    <t>PMS-018</t>
  </si>
  <si>
    <t>PMS-225</t>
  </si>
  <si>
    <t>PMS-224</t>
  </si>
  <si>
    <t>PMS-482</t>
  </si>
  <si>
    <t>PMS-066</t>
  </si>
  <si>
    <t>PMS-546</t>
  </si>
  <si>
    <t>PMS-507</t>
  </si>
  <si>
    <t>PMS-519</t>
  </si>
  <si>
    <t>PMS-067</t>
  </si>
  <si>
    <t>PMS-521</t>
  </si>
  <si>
    <t>PMS-069</t>
  </si>
  <si>
    <t>PMS-478</t>
  </si>
  <si>
    <t>PMS-592</t>
  </si>
  <si>
    <t>PMS-222</t>
  </si>
  <si>
    <t>PMS-038</t>
  </si>
  <si>
    <t>PMS-223</t>
  </si>
  <si>
    <t>PMS-472</t>
  </si>
  <si>
    <t>PMS-218</t>
  </si>
  <si>
    <t>PMS-469</t>
  </si>
  <si>
    <t>PMS-524</t>
  </si>
  <si>
    <t>PMS-014</t>
  </si>
  <si>
    <t>PMS-013</t>
  </si>
  <si>
    <t>PMS-523</t>
  </si>
  <si>
    <t>PMS-474</t>
  </si>
  <si>
    <t>PMS-526</t>
  </si>
  <si>
    <t>PMS-216</t>
  </si>
  <si>
    <t>PMS-586</t>
  </si>
  <si>
    <t>PMS-475</t>
  </si>
  <si>
    <t>PMS-011</t>
  </si>
  <si>
    <t>PMS-009</t>
  </si>
  <si>
    <t>PMS-552</t>
  </si>
  <si>
    <t>PMS-005</t>
  </si>
  <si>
    <t>M. xgiganteus</t>
  </si>
  <si>
    <t>PMS-537</t>
  </si>
  <si>
    <t>M. oligostachyus</t>
  </si>
  <si>
    <t>clusters:</t>
  </si>
  <si>
    <t>Genetic and geographical data for each individual.</t>
  </si>
  <si>
    <t>Core germplasm sets from set of 620 native Msi</t>
  </si>
  <si>
    <t>90% per cluster</t>
  </si>
  <si>
    <t>Core germplasm sets from individual DAPC clusters</t>
  </si>
  <si>
    <t>cyan4</t>
  </si>
  <si>
    <t>Cultivar</t>
  </si>
  <si>
    <t>UI10-00008</t>
  </si>
  <si>
    <t>UI10-00019</t>
  </si>
  <si>
    <t>UI10-00072</t>
  </si>
  <si>
    <t>UI10-00040</t>
  </si>
  <si>
    <t>UI10-00074</t>
  </si>
  <si>
    <t>UI10-00035</t>
  </si>
  <si>
    <t>UI10-00021</t>
  </si>
  <si>
    <t>UI12-00001</t>
  </si>
  <si>
    <t>UI10-00042</t>
  </si>
  <si>
    <t>UI10-00104</t>
  </si>
  <si>
    <t>UI10-00089</t>
  </si>
  <si>
    <t>UI10-00057</t>
  </si>
  <si>
    <t>UI10-00081</t>
  </si>
  <si>
    <t>UI10-00058</t>
  </si>
  <si>
    <t>UI11-00009</t>
  </si>
  <si>
    <t>UI10-00078</t>
  </si>
  <si>
    <t>UI10-00027</t>
  </si>
  <si>
    <t>UI10-00064</t>
  </si>
  <si>
    <t>UI10-00096</t>
  </si>
  <si>
    <t>UI10-00031</t>
  </si>
  <si>
    <t>UI10-00039</t>
  </si>
  <si>
    <t>UI10-00099</t>
  </si>
  <si>
    <t>UI10-00055</t>
  </si>
  <si>
    <t>UI10-00052</t>
  </si>
  <si>
    <t>UI10-00029</t>
  </si>
  <si>
    <t>UI10-00067</t>
  </si>
  <si>
    <t>UI10-00056</t>
  </si>
  <si>
    <t>UI10-00070</t>
  </si>
  <si>
    <t>UI10-00090</t>
  </si>
  <si>
    <t>UI10-00044</t>
  </si>
  <si>
    <t>UI10-00063</t>
  </si>
  <si>
    <t>UI10-00082</t>
  </si>
  <si>
    <t>UI10-00026</t>
  </si>
  <si>
    <t>UI10-00023</t>
  </si>
  <si>
    <t>UI10-00073</t>
  </si>
  <si>
    <t>UI10-00097</t>
  </si>
  <si>
    <t>UI10-00048</t>
  </si>
  <si>
    <t>UI10-00071</t>
  </si>
  <si>
    <t>UI10-00084</t>
  </si>
  <si>
    <t>UI10-00086</t>
  </si>
  <si>
    <t>UI10-00025</t>
  </si>
  <si>
    <t>UI10-00036</t>
  </si>
  <si>
    <t>UI10-00061</t>
  </si>
  <si>
    <t>UI10-00053</t>
  </si>
  <si>
    <t>UI10-00075</t>
  </si>
  <si>
    <t>UI10-00033</t>
  </si>
  <si>
    <t>UI10-00079</t>
  </si>
  <si>
    <t>UI10-00092</t>
  </si>
  <si>
    <t>UI10-00083</t>
  </si>
  <si>
    <t>UI10-00051</t>
  </si>
  <si>
    <t>UI10-00043</t>
  </si>
  <si>
    <t>UI10-00087</t>
  </si>
  <si>
    <t>UI10-00066</t>
  </si>
  <si>
    <t>UI10-00017</t>
  </si>
  <si>
    <t>UI10-00060</t>
  </si>
  <si>
    <t>UI10-00094</t>
  </si>
  <si>
    <t>UI12-00002</t>
  </si>
  <si>
    <t>UI10-00032</t>
  </si>
  <si>
    <t>UI10-00100</t>
  </si>
  <si>
    <t>UI10-00101</t>
  </si>
  <si>
    <t>UI10-00024</t>
  </si>
  <si>
    <t>UI10-00062</t>
  </si>
  <si>
    <t>UI11-00024</t>
  </si>
  <si>
    <t>UI10-00020</t>
  </si>
  <si>
    <t>UI10-00065</t>
  </si>
  <si>
    <t>UI10-00080</t>
  </si>
  <si>
    <t>UI10-00088</t>
  </si>
  <si>
    <t>UI10-00028</t>
  </si>
  <si>
    <t>UI10-00045</t>
  </si>
  <si>
    <t>UI10-00015</t>
  </si>
  <si>
    <t>UI10-00012</t>
  </si>
  <si>
    <t>UI10-00038</t>
  </si>
  <si>
    <t>UI10-00022</t>
  </si>
  <si>
    <t>UI10-00054</t>
  </si>
  <si>
    <t>UI10-00030</t>
  </si>
  <si>
    <t>UI10-00106</t>
  </si>
  <si>
    <t>UI10-00105</t>
  </si>
  <si>
    <t>Hortico</t>
  </si>
  <si>
    <t>purpurascens</t>
  </si>
  <si>
    <t>Nippon</t>
  </si>
  <si>
    <t>Burgander</t>
  </si>
  <si>
    <t>Allegro</t>
  </si>
  <si>
    <t>Zwergelefant</t>
  </si>
  <si>
    <t>Giraffe</t>
  </si>
  <si>
    <t>Zwergzebra</t>
  </si>
  <si>
    <t>Sirene</t>
  </si>
  <si>
    <t>Positano</t>
  </si>
  <si>
    <t>Puenktchen</t>
  </si>
  <si>
    <t>Undine</t>
  </si>
  <si>
    <t>Bluetenwunder</t>
  </si>
  <si>
    <t>Wetterfahne</t>
  </si>
  <si>
    <t>Graziella</t>
  </si>
  <si>
    <t>Minuette</t>
  </si>
  <si>
    <t>Stardust</t>
  </si>
  <si>
    <t>Rotsilber</t>
  </si>
  <si>
    <t>Andante</t>
  </si>
  <si>
    <t>Variegatus</t>
  </si>
  <si>
    <t>Gracillimus</t>
  </si>
  <si>
    <t>Dixieland</t>
  </si>
  <si>
    <t>Kaskade</t>
  </si>
  <si>
    <t>Rigoletto</t>
  </si>
  <si>
    <t>Strictus</t>
  </si>
  <si>
    <t>Sarabande</t>
  </si>
  <si>
    <t>condensatus</t>
  </si>
  <si>
    <t>Malepartus</t>
  </si>
  <si>
    <t>Arabesque</t>
  </si>
  <si>
    <t>Flamingo</t>
  </si>
  <si>
    <t>Adagio</t>
  </si>
  <si>
    <t>Roland</t>
  </si>
  <si>
    <t>Berlin</t>
  </si>
  <si>
    <t>Goldfeder</t>
  </si>
  <si>
    <t>Cosmopolitan</t>
  </si>
  <si>
    <t>Cabaret</t>
  </si>
  <si>
    <t>Altweibersommer</t>
  </si>
  <si>
    <t>Haiku</t>
  </si>
  <si>
    <t>Blondo</t>
  </si>
  <si>
    <t>Mt. Washington</t>
  </si>
  <si>
    <t>Huron Sentinel</t>
  </si>
  <si>
    <t>Roter Pfeil</t>
  </si>
  <si>
    <t>Huron Sunrise</t>
  </si>
  <si>
    <t>Emmanuel LePage</t>
  </si>
  <si>
    <t>Helga Reich</t>
  </si>
  <si>
    <t>Bitsy Ben</t>
  </si>
  <si>
    <t>Little Zebra</t>
  </si>
  <si>
    <t>Huron Blush</t>
  </si>
  <si>
    <t>Ferner Osten (Far East)</t>
  </si>
  <si>
    <t>Kleine Fontaine</t>
  </si>
  <si>
    <t>Ben Graz</t>
  </si>
  <si>
    <t>Mysterious Maiden</t>
  </si>
  <si>
    <t>Morning Light</t>
  </si>
  <si>
    <t>Silberfeder (Silver Feather)</t>
  </si>
  <si>
    <t>Silberfeil (Silver Arrow)</t>
  </si>
  <si>
    <t>Autumn Light</t>
  </si>
  <si>
    <t>Grosse Fontaine</t>
  </si>
  <si>
    <t>November Sunset</t>
  </si>
  <si>
    <t>Border Bandit</t>
  </si>
  <si>
    <t>Gracillimus Nana</t>
  </si>
  <si>
    <t>Gold and Silver</t>
  </si>
  <si>
    <t>Silberspinne (Silver Spider)</t>
  </si>
  <si>
    <t>Little Nickey (syn. Hinjo)</t>
  </si>
  <si>
    <t>July (Juli)</t>
  </si>
  <si>
    <t>Super Stripe</t>
  </si>
  <si>
    <t>Bodacious Ben</t>
  </si>
  <si>
    <t>Yaku Jima</t>
  </si>
  <si>
    <t>Yaku Jima Dwarf</t>
  </si>
  <si>
    <t>Kirk Alexander</t>
  </si>
  <si>
    <t>Little Kitten</t>
  </si>
  <si>
    <t>Silberturm (Silver Tower)</t>
  </si>
  <si>
    <t>Emerald Shadow</t>
  </si>
  <si>
    <t>Arnin's Weeping</t>
  </si>
  <si>
    <t>UI10-00047</t>
  </si>
  <si>
    <t>PI295764</t>
  </si>
  <si>
    <t>CANE9233</t>
  </si>
  <si>
    <t>PI294602</t>
  </si>
  <si>
    <t>PI294605</t>
  </si>
  <si>
    <t>PI423566</t>
  </si>
  <si>
    <t>PI302423</t>
  </si>
  <si>
    <t>Bluemel</t>
  </si>
  <si>
    <t>Long's Garden</t>
  </si>
  <si>
    <t>Walla Walla</t>
  </si>
  <si>
    <t>USDA-NPGS</t>
  </si>
  <si>
    <t>Joy Creek Nursery</t>
  </si>
  <si>
    <t>Source</t>
  </si>
  <si>
    <t>Gold Bar</t>
  </si>
  <si>
    <t>Ben Rotkopf</t>
  </si>
  <si>
    <t>Kleine Silberspinne (Little Silver Spider)</t>
  </si>
  <si>
    <t>US56-0022-03</t>
  </si>
  <si>
    <t>PI230189</t>
  </si>
  <si>
    <t>US64-0016-03</t>
  </si>
  <si>
    <t>US64-0004-02</t>
  </si>
  <si>
    <t>M75-062</t>
  </si>
  <si>
    <t>NG77-022</t>
  </si>
  <si>
    <t>PI417947</t>
  </si>
  <si>
    <t>US47-0011</t>
  </si>
  <si>
    <t>US64-0007-01</t>
  </si>
  <si>
    <t>Hokkaido University</t>
  </si>
  <si>
    <t>Kangwon National University</t>
  </si>
  <si>
    <t>Wuhan Botanical Gardens</t>
  </si>
  <si>
    <t>Illinois</t>
  </si>
  <si>
    <t>Speedling</t>
  </si>
  <si>
    <t>Goliath</t>
  </si>
  <si>
    <t>UI10-00004</t>
  </si>
  <si>
    <t>University of Illinois</t>
  </si>
  <si>
    <t>Country</t>
  </si>
  <si>
    <t>Prefecture/State/Province</t>
  </si>
  <si>
    <t>City</t>
  </si>
  <si>
    <t>Location</t>
  </si>
  <si>
    <t>Japan</t>
  </si>
  <si>
    <t xml:space="preserve">Tomamae </t>
  </si>
  <si>
    <t>Hokkaido</t>
  </si>
  <si>
    <t>Rumoi</t>
  </si>
  <si>
    <t xml:space="preserve">Shibetsu </t>
  </si>
  <si>
    <t>Bibai</t>
  </si>
  <si>
    <t>Shintotsukawa</t>
  </si>
  <si>
    <t>Sapporo</t>
  </si>
  <si>
    <t>Shakotan</t>
  </si>
  <si>
    <t>Kamuimisaki</t>
  </si>
  <si>
    <t>Iwanai</t>
  </si>
  <si>
    <t>Niseko</t>
  </si>
  <si>
    <t>Yakumo</t>
  </si>
  <si>
    <t>Imagane</t>
  </si>
  <si>
    <t>Toyoura</t>
  </si>
  <si>
    <t>Toya</t>
  </si>
  <si>
    <t>Makkari</t>
  </si>
  <si>
    <t>Matsumae</t>
  </si>
  <si>
    <t>Esashi</t>
  </si>
  <si>
    <t>Oonuma</t>
  </si>
  <si>
    <t>Shikabe</t>
  </si>
  <si>
    <t>Iozan</t>
  </si>
  <si>
    <t>Bihorotoge</t>
  </si>
  <si>
    <t>Nasushiobara</t>
  </si>
  <si>
    <t>Nobeyama</t>
  </si>
  <si>
    <t>Matsubarako</t>
  </si>
  <si>
    <t>Oozumi</t>
  </si>
  <si>
    <t>Kobuchizawa</t>
  </si>
  <si>
    <t>Nagasaka</t>
  </si>
  <si>
    <t>Miyakonojo</t>
  </si>
  <si>
    <t>Tokachiho</t>
  </si>
  <si>
    <t>Uryu (Mosiri)</t>
  </si>
  <si>
    <t>Hiyama (kaminokuni)</t>
  </si>
  <si>
    <t>Tsu</t>
  </si>
  <si>
    <t>Mie</t>
  </si>
  <si>
    <t>Hiruzen</t>
  </si>
  <si>
    <t>Tottori</t>
  </si>
  <si>
    <t>Higashi-hiroshima</t>
  </si>
  <si>
    <t>Hiroshima</t>
  </si>
  <si>
    <t xml:space="preserve">Sugadaira </t>
  </si>
  <si>
    <t>Nagano</t>
  </si>
  <si>
    <t>Kumamoto</t>
  </si>
  <si>
    <t>Miyazaki</t>
  </si>
  <si>
    <t>Shiraoi</t>
  </si>
  <si>
    <t>Noboribetsu</t>
  </si>
  <si>
    <t>Muroran</t>
  </si>
  <si>
    <t>Toyako</t>
  </si>
  <si>
    <t>Oshamanbe</t>
  </si>
  <si>
    <t>Sobetsu</t>
  </si>
  <si>
    <t>Rankoshi</t>
  </si>
  <si>
    <t>Tsukigata</t>
  </si>
  <si>
    <t>Biei</t>
  </si>
  <si>
    <t>Nakasatsunai</t>
  </si>
  <si>
    <t>Shikaoi</t>
  </si>
  <si>
    <t>Erimo</t>
  </si>
  <si>
    <t>Samani</t>
  </si>
  <si>
    <t>Shinmiya</t>
  </si>
  <si>
    <t>Takachiho</t>
  </si>
  <si>
    <t xml:space="preserve">Bibai </t>
  </si>
  <si>
    <t xml:space="preserve">Ishikari </t>
  </si>
  <si>
    <t xml:space="preserve">Sapporo </t>
  </si>
  <si>
    <t xml:space="preserve">Otaru </t>
  </si>
  <si>
    <t xml:space="preserve">Niseko </t>
  </si>
  <si>
    <t xml:space="preserve">Oshamabe </t>
  </si>
  <si>
    <t xml:space="preserve">Toya </t>
  </si>
  <si>
    <t xml:space="preserve">Hakkodate </t>
  </si>
  <si>
    <t>Hakkodate</t>
  </si>
  <si>
    <t>Iwate</t>
  </si>
  <si>
    <t>Tochigi</t>
  </si>
  <si>
    <t>Yamanashi</t>
  </si>
  <si>
    <t>Tokushima</t>
  </si>
  <si>
    <t>Koichi</t>
  </si>
  <si>
    <t>South Korea</t>
  </si>
  <si>
    <t>United States</t>
  </si>
  <si>
    <t>Kentucky</t>
  </si>
  <si>
    <t>North Carolina</t>
  </si>
  <si>
    <t>Ohio</t>
  </si>
  <si>
    <t>Okinawa</t>
  </si>
  <si>
    <t>Pennsylvania</t>
  </si>
  <si>
    <t>China</t>
  </si>
  <si>
    <t>Virginia</t>
  </si>
  <si>
    <t>Collection date</t>
  </si>
  <si>
    <t>Elevation (m)</t>
  </si>
  <si>
    <t>Washington, D.C.</t>
  </si>
  <si>
    <t>Papua New Guinea</t>
  </si>
  <si>
    <t>New Caledonia</t>
  </si>
  <si>
    <t>NC-2010-001.5-B18-a</t>
  </si>
  <si>
    <t>NC-2010-001.5-B18-b</t>
  </si>
  <si>
    <t>NC-2010-001.5-C</t>
  </si>
  <si>
    <t>NC-2010-001-B(44)-e</t>
  </si>
  <si>
    <t>Jeongseon-gun</t>
  </si>
  <si>
    <t>Asan-si</t>
  </si>
  <si>
    <t>Nae-myeon</t>
  </si>
  <si>
    <t>Gyeongsangbuk-do</t>
  </si>
  <si>
    <t>Yeongyang-gun</t>
  </si>
  <si>
    <t>Yonghwa-ri, Irwol-myeon</t>
  </si>
  <si>
    <t>Yeongju-si</t>
  </si>
  <si>
    <t>Sucheol-ri, Punggi-eup</t>
  </si>
  <si>
    <t>Ssanggok-ri, Chilseong-myeon</t>
  </si>
  <si>
    <t>Taeha-ri, Seo-myeon</t>
  </si>
  <si>
    <t>Jeollabuk-do</t>
  </si>
  <si>
    <t>Samgong-ri, Seolcheon-myeon</t>
  </si>
  <si>
    <t>Macha 1-ri, Buk-myeon</t>
  </si>
  <si>
    <t>Okgye-myeon</t>
  </si>
  <si>
    <t>Yeongwol-eup</t>
  </si>
  <si>
    <t>Dogye-eup</t>
  </si>
  <si>
    <t>Bugok-dong</t>
  </si>
  <si>
    <t>Samsu-dong</t>
  </si>
  <si>
    <t>Gapyeong-gun</t>
  </si>
  <si>
    <t>Ganseong-eup</t>
  </si>
  <si>
    <t>44, Seo-myeon</t>
  </si>
  <si>
    <t>Goejeong-ri, Daedong-myeon</t>
  </si>
  <si>
    <t>Gyeongsangnam-do</t>
  </si>
  <si>
    <t>Seokgye-ri, Sangbuk-myeon</t>
  </si>
  <si>
    <t>Ji-ri, Hyeonpung-myeon</t>
  </si>
  <si>
    <t>Oksan-ri, Gaejin-myeon</t>
  </si>
  <si>
    <t>Wollyeong-ri, Yeongsan-myeon</t>
  </si>
  <si>
    <t>966~1283, Daejeo 1-dong</t>
  </si>
  <si>
    <t>Yongbong-ri, Chojeon-myeon</t>
  </si>
  <si>
    <t>Wano-ri, Iryu-myeon</t>
  </si>
  <si>
    <t>Busang-ri, Nam-myeon</t>
  </si>
  <si>
    <t>Daejeon-ri, Bunam-myeon</t>
  </si>
  <si>
    <t>Bongsan-ri, Dong-eup, Uichang-gu</t>
  </si>
  <si>
    <t>Mureung-ri, Namhu-myeon</t>
  </si>
  <si>
    <t>Bangha-ri, Danchon-myeon</t>
  </si>
  <si>
    <t>Tongmyeong-ri, Yecheon-eup</t>
  </si>
  <si>
    <t>Yongjeong-ri, Chirwon-myeon</t>
  </si>
  <si>
    <t>Bonggok-ri, Sabong-myeon</t>
  </si>
  <si>
    <t>Banghwa 2-dong</t>
  </si>
  <si>
    <t>Hwahyeon-myeon</t>
  </si>
  <si>
    <t>Jeokseong-myeon</t>
  </si>
  <si>
    <t>Sudang-ri, Jeongmi-myeon</t>
  </si>
  <si>
    <t>Jeollanam-do</t>
  </si>
  <si>
    <t>Isipgok-ri, Hwasun-eup</t>
  </si>
  <si>
    <t>Chungcheongnam-do</t>
  </si>
  <si>
    <t>Yonghyeon-ri, Unsan-myeon</t>
  </si>
  <si>
    <t>Ssangbuk-ri, Buyeo-eup</t>
  </si>
  <si>
    <t>Buyeo-gun</t>
  </si>
  <si>
    <t>Jeongdong-ri, Buyeo-eup</t>
  </si>
  <si>
    <t>Songcheon-dong 2-ga, Deokjin-gu</t>
  </si>
  <si>
    <t>Wolsong-dong, Gongju-s</t>
  </si>
  <si>
    <t>Ssangsin-dong, Gongju-s</t>
  </si>
  <si>
    <t>Chunsan-ri, Daesan-myeon</t>
  </si>
  <si>
    <t>Sosong-ri, Nampo-myeon</t>
  </si>
  <si>
    <t>Gyeryong-ri, Gamgok-myeon</t>
  </si>
  <si>
    <t>Jukpyeong-ri, Seo-myeon</t>
  </si>
  <si>
    <t>Sincheon-ri, Nodong-myeon</t>
  </si>
  <si>
    <t>Daegok-ri, Daesan-myeon</t>
  </si>
  <si>
    <t>Daecheon-ri, Eunha-myeon</t>
  </si>
  <si>
    <t>Deokjeong-ri, Gyegok-myeon</t>
  </si>
  <si>
    <t>Dunsan-ri, Bongdong-eup</t>
  </si>
  <si>
    <t>Dongchon-ri, Wanggung-myeon</t>
  </si>
  <si>
    <t>Taeseong-ri, Taein-myeon</t>
  </si>
  <si>
    <t>Mohyeon-ri, Bugi-myeon</t>
  </si>
  <si>
    <t>Dong-yong-ri</t>
  </si>
  <si>
    <t>Deungjeong-ri, Sanpo-myeon</t>
  </si>
  <si>
    <t>Buchun-ri, Bulgap-myeon</t>
  </si>
  <si>
    <t>Baekgye-ri, Jangseong-eup</t>
  </si>
  <si>
    <t>Cheokmun-ri, Ibaek-myeon</t>
  </si>
  <si>
    <t>Daejeon</t>
  </si>
  <si>
    <t>Majang-myeon</t>
  </si>
  <si>
    <t>Cheongbuk-myeon</t>
  </si>
  <si>
    <t>Deoksan-myeon</t>
  </si>
  <si>
    <t>Gamgok-myeon</t>
  </si>
  <si>
    <t>Imgye-myeon</t>
  </si>
  <si>
    <t>Anheung-myeon</t>
  </si>
  <si>
    <t>Bangnim-myeon</t>
  </si>
  <si>
    <t>Pyeongchang-eup</t>
  </si>
  <si>
    <t>Seowon-myeon</t>
  </si>
  <si>
    <t>Chungju-si</t>
  </si>
  <si>
    <t>Noeun-myeon</t>
  </si>
  <si>
    <t>Samcheok-si</t>
  </si>
  <si>
    <t>Hoengseong-gun</t>
  </si>
  <si>
    <t>Chuncheon-si</t>
  </si>
  <si>
    <t>Dongjeom-dong</t>
  </si>
  <si>
    <t>Songcheon-ri, Jipum-myeon</t>
  </si>
  <si>
    <t>Seongu-ri, Onjeong-myeon</t>
  </si>
  <si>
    <t>Cheongil-myeon</t>
  </si>
  <si>
    <t>Deokduwon-ri, Seo-myeon</t>
  </si>
  <si>
    <t>Doeksan-ri, Inje-eup</t>
  </si>
  <si>
    <t>Gangneung-si</t>
  </si>
  <si>
    <t>Gunja-ri, Dongsan-myeon</t>
  </si>
  <si>
    <t>Gangwon-do</t>
  </si>
  <si>
    <t>15,Eupsang-ri, Hoengseong-eup</t>
  </si>
  <si>
    <t>Hongcheon-gun</t>
  </si>
  <si>
    <t>Guman-ri, Bukbang-myeon</t>
  </si>
  <si>
    <t>Hwacheon-gun</t>
  </si>
  <si>
    <t>Sachang-ri, Sanae-myeon</t>
  </si>
  <si>
    <t>Anbo-ri, Seo-myeon</t>
  </si>
  <si>
    <t>Chungcheongbuk-do</t>
  </si>
  <si>
    <t>Mun-gang-ri, Salmi-myeon</t>
  </si>
  <si>
    <t>136 Chundukparkdal Road, Sancheok-myeon</t>
  </si>
  <si>
    <t>Jecheon-si</t>
  </si>
  <si>
    <t>Geumseong-myeon</t>
  </si>
  <si>
    <t>Sigok-ri, Songhak-myeon</t>
  </si>
  <si>
    <t>660, Wangam-dong</t>
  </si>
  <si>
    <t>Goesan-gun</t>
  </si>
  <si>
    <t>Yurwon-ri, Chilseong-myeon</t>
  </si>
  <si>
    <t>Gyeonggi-do</t>
  </si>
  <si>
    <t>Hwaseong-si</t>
  </si>
  <si>
    <t>Gujang-ri, Paltan-myeon</t>
  </si>
  <si>
    <t>Wonju-si</t>
  </si>
  <si>
    <t>12-17, Panbu-myeon</t>
  </si>
  <si>
    <t>Cheorwon-gun</t>
  </si>
  <si>
    <t>Jamgok-ri, Geunnam-myeon</t>
  </si>
  <si>
    <t>Gochang-gun</t>
  </si>
  <si>
    <t>Gochang-eup</t>
  </si>
  <si>
    <t>Haenam-gun</t>
  </si>
  <si>
    <t>Haenam-eup</t>
  </si>
  <si>
    <t>Bongsu-ri, Sang-myeon</t>
  </si>
  <si>
    <t>Taebaek-si</t>
  </si>
  <si>
    <t>Pocheon-si</t>
  </si>
  <si>
    <t>Yudong-2ri, Ildong-myeon</t>
  </si>
  <si>
    <t>Jeungpyeong-gun</t>
  </si>
  <si>
    <t>141, Miam-ri, Jeungpyeong-eup</t>
  </si>
  <si>
    <t>202, Yadong-ri, Sotae-myeon</t>
  </si>
  <si>
    <t>10,Jeo-dong</t>
  </si>
  <si>
    <t>Yangpyeong-gun</t>
  </si>
  <si>
    <t>Samseong-2ri, Cheongun-myeon</t>
  </si>
  <si>
    <t>Yeongwol-gun</t>
  </si>
  <si>
    <t>Bukssang-1ri, Nam-myeon</t>
  </si>
  <si>
    <t>Uiseong-gun</t>
  </si>
  <si>
    <t>509-2, Hujuk 2-ri, Uiseong-eup</t>
  </si>
  <si>
    <t>Cheongsong-gun</t>
  </si>
  <si>
    <t>330-7, Wolmak-ri, Cheongsong-eup</t>
  </si>
  <si>
    <t>Gyeongju-si</t>
  </si>
  <si>
    <t>800, Dongcheon-dong</t>
  </si>
  <si>
    <t>275-3, Gyochon-ri, Gochang-eup</t>
  </si>
  <si>
    <t>Hwasun-gun</t>
  </si>
  <si>
    <t>35,Hun-ri, Hwasun-eup</t>
  </si>
  <si>
    <t>Jeonju-si</t>
  </si>
  <si>
    <t>568-1, Seonosong-dong, Wansan-gu</t>
  </si>
  <si>
    <t>Imsil-gun</t>
  </si>
  <si>
    <t>San 13-1, Sindeok-ri, Sindeok-myeon</t>
  </si>
  <si>
    <t>Jinju-si</t>
  </si>
  <si>
    <t>284-2, Sangdae 1-dong</t>
  </si>
  <si>
    <t>Changwon-si</t>
  </si>
  <si>
    <t>895, Myeonggok-dong, Uichang-gu</t>
  </si>
  <si>
    <t>Jeongeup-si</t>
  </si>
  <si>
    <t>766-2, Suseong-dong</t>
  </si>
  <si>
    <t>Dangjin-gun</t>
  </si>
  <si>
    <t>515-1, Eumnae-ri, Dangjin-eup</t>
  </si>
  <si>
    <t>Boryeong-si</t>
  </si>
  <si>
    <t>269-3, Myeongcheon-dong</t>
  </si>
  <si>
    <t>Yeoju-gun</t>
  </si>
  <si>
    <t>4, Hongmun 1-ri, Yeoju-eup</t>
  </si>
  <si>
    <t>Paju-si</t>
  </si>
  <si>
    <t>215-14, Adong-dong</t>
  </si>
  <si>
    <t>Suncheon-si</t>
  </si>
  <si>
    <t>706-2, Apgok-ri, Seo-myeon</t>
  </si>
  <si>
    <t>Dunnae Road, Dunnae-myeon</t>
  </si>
  <si>
    <t>Yeongdeok-gun</t>
  </si>
  <si>
    <t>Geumgok-ri, Byeonggok-myeon</t>
  </si>
  <si>
    <t>shoai-jae</t>
  </si>
  <si>
    <t>Gang-duck mountain, Gangdang-ri, Songak-myeon</t>
  </si>
  <si>
    <t>Yeongcheon-si</t>
  </si>
  <si>
    <t>Bo-hyun mountain</t>
  </si>
  <si>
    <t>Ogab mountain</t>
  </si>
  <si>
    <t>Miryang-si</t>
  </si>
  <si>
    <t>Ulleung-gun</t>
  </si>
  <si>
    <t>Jinan-gun</t>
  </si>
  <si>
    <t>Un-jang mountain 1, Hwanggeum-ri, Bugwi-myeon</t>
  </si>
  <si>
    <t>Muju-gun</t>
  </si>
  <si>
    <t>Donghae-si</t>
  </si>
  <si>
    <t>Mung-ji mountain, Buk-myeon</t>
  </si>
  <si>
    <t>Hwa-ack mountain, Buk-myeon</t>
  </si>
  <si>
    <t>Sokcho-si</t>
  </si>
  <si>
    <t>Misiro, Nohak-dong</t>
  </si>
  <si>
    <t>Yanggu-gun</t>
  </si>
  <si>
    <t>460, Yanggu-eup</t>
  </si>
  <si>
    <t>Goseong-gun</t>
  </si>
  <si>
    <t>5, Sangseo-myeon</t>
  </si>
  <si>
    <t>56, Geunnam-myeon</t>
  </si>
  <si>
    <t>Inje-gun</t>
  </si>
  <si>
    <t>Kim road, Nam-myeon</t>
  </si>
  <si>
    <t>Yangyang-gun</t>
  </si>
  <si>
    <t>Gimhae-si</t>
  </si>
  <si>
    <t>Yangsan-si</t>
  </si>
  <si>
    <t>Daegu</t>
  </si>
  <si>
    <t>Dalseong-gun</t>
  </si>
  <si>
    <t>Goryeong-gun</t>
  </si>
  <si>
    <t>Changnyeong-gun</t>
  </si>
  <si>
    <t>Busan</t>
  </si>
  <si>
    <t>Gangseo-gu</t>
  </si>
  <si>
    <t>Seongju-gun</t>
  </si>
  <si>
    <t>Gimcheon-si</t>
  </si>
  <si>
    <t>Andong-si</t>
  </si>
  <si>
    <t>Yecheon-gun</t>
  </si>
  <si>
    <t>Haman-gun</t>
  </si>
  <si>
    <t>Namyangju-si</t>
  </si>
  <si>
    <t>North river road, Joan-myeon</t>
  </si>
  <si>
    <t>Seoul</t>
  </si>
  <si>
    <t>Seosan-si</t>
  </si>
  <si>
    <t>Gongju-si</t>
  </si>
  <si>
    <t>Geum-byung mountain</t>
  </si>
  <si>
    <t>Boseong-gun</t>
  </si>
  <si>
    <t>Namwon-si</t>
  </si>
  <si>
    <t>Hongseong-gun</t>
  </si>
  <si>
    <t>Dae-ryong mountain</t>
  </si>
  <si>
    <t>Wanju-gun</t>
  </si>
  <si>
    <t>Iksan-si</t>
  </si>
  <si>
    <t>Naju-si</t>
  </si>
  <si>
    <t>San 63-1, Anchang-dong</t>
  </si>
  <si>
    <t>Jangseong-gun</t>
  </si>
  <si>
    <t>Mokpo-si</t>
  </si>
  <si>
    <t>Samhyang-dong</t>
  </si>
  <si>
    <t>Yeonggwang-gun</t>
  </si>
  <si>
    <t>Yuseong-gu</t>
  </si>
  <si>
    <t>Jinjang-dong 242-2</t>
  </si>
  <si>
    <t>Icheon-si</t>
  </si>
  <si>
    <t>Yongin-si</t>
  </si>
  <si>
    <t>43 road, Mohyeon-myeon, Cheoin-gu</t>
  </si>
  <si>
    <t>Pyeongtaek-si</t>
  </si>
  <si>
    <t>39 road, Paltan-myeon</t>
  </si>
  <si>
    <t>Sochi-ri</t>
  </si>
  <si>
    <t>Jincheon-gun</t>
  </si>
  <si>
    <t>Cheongwon-gun</t>
  </si>
  <si>
    <t>32 road, Munui-myeon</t>
  </si>
  <si>
    <t>Eumseong-gun</t>
  </si>
  <si>
    <t>Okcheon-gun</t>
  </si>
  <si>
    <t>Dongdae1-ri, Annae-myeon</t>
  </si>
  <si>
    <t>42 road, Jeongseon-eup</t>
  </si>
  <si>
    <t>Pyeongchang-gun</t>
  </si>
  <si>
    <t>6 road, Cheongun-myeon</t>
  </si>
  <si>
    <t>Socho road, Socho-myeon</t>
  </si>
  <si>
    <t>44 road, Nam-myeon</t>
  </si>
  <si>
    <t>427 Dogye-eup</t>
  </si>
  <si>
    <t>Gyechon road Dunnae-myeon</t>
  </si>
  <si>
    <t>416 Gagok-myeon</t>
  </si>
  <si>
    <t>Express highway Gujeong-myeon</t>
  </si>
  <si>
    <t>Dong-myeon</t>
  </si>
  <si>
    <t>Yeongcheon-dong</t>
  </si>
  <si>
    <t>Gyechon 1-ri, Bangnim-myeon</t>
  </si>
  <si>
    <t>Express hughway Cheongok-dong</t>
  </si>
  <si>
    <t>56 road Seoseok-myeon</t>
  </si>
  <si>
    <t>Uljin-gun</t>
  </si>
  <si>
    <t>19 road Cheongil-myeon</t>
  </si>
  <si>
    <t>San 8-5 Gwanghoe-ri, Seo-myeon</t>
  </si>
  <si>
    <t>360-9 Myeonon-ri, Bongpyeong-myeon</t>
  </si>
  <si>
    <t>road Hwachon-myeon</t>
  </si>
  <si>
    <t>301-2 Sangchangbong-ri, Gonggeun-myeon</t>
  </si>
  <si>
    <t>Geumgang mountain road Yanggu-eup</t>
  </si>
  <si>
    <t>Yongdae-ri, Buk-myeon</t>
  </si>
  <si>
    <t>Seoheung-ri, Seohwa-myeon</t>
  </si>
  <si>
    <t>Dosa-ri, Yanggu-eup</t>
  </si>
  <si>
    <t>Seooji-ri, Hanam-myeon</t>
  </si>
  <si>
    <t>Pungsan-ri, Hwacheon-eup</t>
  </si>
  <si>
    <t>Gandong-myeon</t>
  </si>
  <si>
    <t>Down stream, Inje-eup</t>
  </si>
  <si>
    <t>56 road Nae-myeon</t>
  </si>
  <si>
    <t>Munhye-ri, Galmal-eub</t>
  </si>
  <si>
    <t>Yukdan-ri, Geunnam-myeon</t>
  </si>
  <si>
    <t>Samhoe-ri, Oeseo-myeon</t>
  </si>
  <si>
    <t>Daeseong-ri, Oeseo-myeon</t>
  </si>
  <si>
    <t>Janghak-ri, Dong-myeon</t>
  </si>
  <si>
    <t>Igok-ri, Buk-myeon</t>
  </si>
  <si>
    <t>San 18-9 Gancheok-ri, Gandong-myeon</t>
  </si>
  <si>
    <t>706-12 Chugok-ri, Buksan-myeon</t>
  </si>
  <si>
    <t>Gaojak-ri, Nam-myeon</t>
  </si>
  <si>
    <t>San 90-2 Ungjin-ri, Yanggu-eup</t>
  </si>
  <si>
    <t>56 road 2 Seoseok-myeon</t>
  </si>
  <si>
    <t>KIST 266-3 Daejeon-dong</t>
  </si>
  <si>
    <t>Bonghwa-gun</t>
  </si>
  <si>
    <t>Ugok-ri, Bongseong-myeon</t>
  </si>
  <si>
    <t>416 Daehyeon-ri, Seokpo-myeon</t>
  </si>
  <si>
    <t>San 43-12 Cheonjeon-ri, Sinbuk-eup</t>
  </si>
  <si>
    <t>San 1-35 Gaa-ri, Inje-eup</t>
  </si>
  <si>
    <t>San 152-32 Gancheok-ri, Gandong-myeon</t>
  </si>
  <si>
    <t>Chongqing</t>
    <phoneticPr fontId="6" type="noConversion"/>
  </si>
  <si>
    <t>Sichuan</t>
    <phoneticPr fontId="6" type="noConversion"/>
  </si>
  <si>
    <t>Daying</t>
    <phoneticPr fontId="6" type="noConversion"/>
  </si>
  <si>
    <t>Henan</t>
    <phoneticPr fontId="6" type="noConversion"/>
  </si>
  <si>
    <t>Sanmenxia</t>
    <phoneticPr fontId="6" type="noConversion"/>
  </si>
  <si>
    <t>Fengjie</t>
    <phoneticPr fontId="6" type="noConversion"/>
  </si>
  <si>
    <t>Hubei</t>
  </si>
  <si>
    <t>Xuanen</t>
  </si>
  <si>
    <t>Badong</t>
  </si>
  <si>
    <t>Jianshi</t>
  </si>
  <si>
    <t>Lichuan</t>
  </si>
  <si>
    <t>Xianfeng</t>
  </si>
  <si>
    <t>Chongqing</t>
  </si>
  <si>
    <t>Pengshui</t>
  </si>
  <si>
    <t>Fengdu</t>
  </si>
  <si>
    <t xml:space="preserve">Sichuan </t>
  </si>
  <si>
    <t>Yibin</t>
  </si>
  <si>
    <t>Jiangan</t>
  </si>
  <si>
    <t>Changning</t>
  </si>
  <si>
    <t>Nanxi</t>
  </si>
  <si>
    <t>Pujiang</t>
  </si>
  <si>
    <t>Mingshan</t>
  </si>
  <si>
    <t>Sichuan</t>
  </si>
  <si>
    <t>Lushan</t>
  </si>
  <si>
    <t>Yunjin</t>
  </si>
  <si>
    <t>Chengdu</t>
  </si>
  <si>
    <t>Jintang</t>
  </si>
  <si>
    <t>Beijing</t>
  </si>
  <si>
    <t>Yichang</t>
  </si>
  <si>
    <t>Xingshan</t>
  </si>
  <si>
    <t>Shenlongjia</t>
  </si>
  <si>
    <t>Fangxian</t>
  </si>
  <si>
    <t>Zhushan</t>
  </si>
  <si>
    <t>Shaanxi</t>
  </si>
  <si>
    <t>Ankang</t>
  </si>
  <si>
    <t xml:space="preserve">Shaanxi </t>
  </si>
  <si>
    <t>Hanzhong</t>
  </si>
  <si>
    <t>Gansu</t>
  </si>
  <si>
    <t>Longnan</t>
  </si>
  <si>
    <t>Baoji</t>
  </si>
  <si>
    <t>Shangnan</t>
  </si>
  <si>
    <t>Henan</t>
  </si>
  <si>
    <t>Sanmenxia</t>
  </si>
  <si>
    <t>Shanxi</t>
  </si>
  <si>
    <t>Qinshui</t>
  </si>
  <si>
    <t>Hebei</t>
  </si>
  <si>
    <t>Xingtai</t>
  </si>
  <si>
    <t>Zhengzhou</t>
  </si>
  <si>
    <t>Xinyang</t>
  </si>
  <si>
    <t>Macheng</t>
  </si>
  <si>
    <t>Hongan</t>
  </si>
  <si>
    <t>Guizhou</t>
  </si>
  <si>
    <t>Sansui</t>
  </si>
  <si>
    <t>Jianhe</t>
  </si>
  <si>
    <t>Taijiang</t>
  </si>
  <si>
    <t>Kaili</t>
  </si>
  <si>
    <t>Guiyang</t>
  </si>
  <si>
    <t>Yunnan</t>
  </si>
  <si>
    <t>Wenshan</t>
  </si>
  <si>
    <t>Xichou</t>
  </si>
  <si>
    <t>Eshan</t>
  </si>
  <si>
    <t>Jiangxi</t>
  </si>
  <si>
    <t>Yugan</t>
  </si>
  <si>
    <t>Wannian</t>
  </si>
  <si>
    <t>Leping</t>
  </si>
  <si>
    <t>Jingdezhen</t>
  </si>
  <si>
    <t>Anhui</t>
  </si>
  <si>
    <t>Huangshan</t>
  </si>
  <si>
    <t>Shexian</t>
  </si>
  <si>
    <t>Ningguo</t>
  </si>
  <si>
    <t>Jiangsu</t>
  </si>
  <si>
    <t>Wuxi</t>
  </si>
  <si>
    <t>Suzhou</t>
  </si>
  <si>
    <t xml:space="preserve">Suzhou </t>
  </si>
  <si>
    <t>Zhejiang</t>
  </si>
  <si>
    <t>Huzhou</t>
  </si>
  <si>
    <t>Fuyang</t>
  </si>
  <si>
    <t>Tonglu</t>
  </si>
  <si>
    <t>Jiande</t>
  </si>
  <si>
    <t>Fujian</t>
  </si>
  <si>
    <t>Ningde</t>
  </si>
  <si>
    <t xml:space="preserve">Luoyuan </t>
  </si>
  <si>
    <t>Lianjiang</t>
  </si>
  <si>
    <t>Fuzhou</t>
  </si>
  <si>
    <t>Shaxian</t>
  </si>
  <si>
    <t>Sanming</t>
  </si>
  <si>
    <t>Yongan</t>
  </si>
  <si>
    <t>Ruijin</t>
  </si>
  <si>
    <t>Huichang</t>
  </si>
  <si>
    <t>Guangdong</t>
  </si>
  <si>
    <t>Meixian</t>
  </si>
  <si>
    <t>Xingning</t>
  </si>
  <si>
    <t>Wuhua</t>
  </si>
  <si>
    <t>Heyuan</t>
  </si>
  <si>
    <t>Zhaoqing</t>
  </si>
  <si>
    <t>Yunfu</t>
  </si>
  <si>
    <t>Xinxing</t>
  </si>
  <si>
    <t>Huazhou</t>
  </si>
  <si>
    <t>Zhanjiang</t>
  </si>
  <si>
    <t>Leizhou</t>
  </si>
  <si>
    <t>Hainan</t>
  </si>
  <si>
    <t>Ding'an</t>
  </si>
  <si>
    <t>Tunchang</t>
  </si>
  <si>
    <t>Qiongzhong</t>
  </si>
  <si>
    <t>Wuzhishan</t>
  </si>
  <si>
    <t>Guangxi</t>
  </si>
  <si>
    <t>Qinzhou</t>
  </si>
  <si>
    <t>Nanning</t>
  </si>
  <si>
    <t>Liuzhou</t>
  </si>
  <si>
    <t>Jinxiu</t>
  </si>
  <si>
    <t>Guilin</t>
  </si>
  <si>
    <t>Hunan</t>
  </si>
  <si>
    <t>Dongan</t>
  </si>
  <si>
    <t>Xinning</t>
  </si>
  <si>
    <t>Shaoyang</t>
  </si>
  <si>
    <t>Fenghuang</t>
  </si>
  <si>
    <t>Jishou</t>
  </si>
  <si>
    <t>Luxi</t>
  </si>
  <si>
    <t>Chibi</t>
  </si>
  <si>
    <t>Xianning</t>
  </si>
  <si>
    <t>Wuhan</t>
  </si>
  <si>
    <t>Liaoning</t>
  </si>
  <si>
    <t>Benxi</t>
  </si>
  <si>
    <t>Guangzhou</t>
  </si>
  <si>
    <t>Shandong</t>
  </si>
  <si>
    <t>Taishan</t>
  </si>
  <si>
    <t>Qingdao</t>
  </si>
  <si>
    <t>Yantai</t>
  </si>
  <si>
    <t>Zhongjiang</t>
  </si>
  <si>
    <t>Daying</t>
  </si>
  <si>
    <t>Santai</t>
  </si>
  <si>
    <t>Shifang</t>
  </si>
  <si>
    <t>Tianquan</t>
  </si>
  <si>
    <t>Qingyuan</t>
  </si>
  <si>
    <t>Shenyang</t>
  </si>
  <si>
    <t>Quxian</t>
  </si>
  <si>
    <t>Dazhu</t>
  </si>
  <si>
    <t>Daxian</t>
  </si>
  <si>
    <t>Kaijiang</t>
  </si>
  <si>
    <t>Yunyang</t>
  </si>
  <si>
    <t>Fengjie</t>
  </si>
  <si>
    <t>Enshi</t>
  </si>
  <si>
    <t>Longshan</t>
  </si>
  <si>
    <t>Yongshun</t>
  </si>
  <si>
    <t>Huayuan</t>
  </si>
  <si>
    <t>Mayang</t>
  </si>
  <si>
    <t>Lingui</t>
  </si>
  <si>
    <t>Rong'an</t>
  </si>
  <si>
    <t>Sanjiang</t>
  </si>
  <si>
    <t>Songtao</t>
  </si>
  <si>
    <t>Youyang</t>
  </si>
  <si>
    <t>Ba'nan</t>
  </si>
  <si>
    <t>Lin'an</t>
  </si>
  <si>
    <t>Taiwan</t>
  </si>
  <si>
    <t>Onna</t>
  </si>
  <si>
    <t>Uruma</t>
  </si>
  <si>
    <t>Biltmore Estates</t>
  </si>
  <si>
    <t>Mars Hill</t>
  </si>
  <si>
    <t>Cody Road, Madison County</t>
  </si>
  <si>
    <t>I-26/1-40 INTERSECTION</t>
  </si>
  <si>
    <t>I-97/US-26</t>
  </si>
  <si>
    <t>ROCK CREEK PARK</t>
  </si>
  <si>
    <t>BILTMORE DEERPARK</t>
  </si>
  <si>
    <t>near VALLEY FORGE NATIONAL PARK</t>
  </si>
  <si>
    <t>HILDACY FARM</t>
  </si>
  <si>
    <t>ROUTE 252</t>
  </si>
  <si>
    <t>PRINCE WILLIAM NATIONAL PARK</t>
  </si>
  <si>
    <t>Clonal group</t>
  </si>
  <si>
    <t>Clonal groups (groups of genetically identically identical individuals) are listed, determined by high genetic similarity in RAD-seq and GoldenGate SNPs.  Individuals with the same number belong to the same group.</t>
  </si>
  <si>
    <t>Observed heterozygosity (RAD-seq)</t>
  </si>
  <si>
    <t>Inferred ploidy</t>
  </si>
  <si>
    <t>NC-2010-003-B(50)-a</t>
  </si>
  <si>
    <t>NC-2010-003-B(50)-b</t>
  </si>
  <si>
    <t>NC-2010-004-B(37)-a</t>
  </si>
  <si>
    <t>NC-2010-004-B(37)-b</t>
  </si>
  <si>
    <t>NC-2010-004-B(37)-d</t>
  </si>
  <si>
    <t>OH-2009-001-B(20)-b</t>
  </si>
  <si>
    <t>OH-2009-001-B(20)-d</t>
  </si>
  <si>
    <t>PA-2010-001-B(63)-a</t>
  </si>
  <si>
    <t>PA-2010-001-B(63)-c</t>
  </si>
  <si>
    <t>PA-2010-002-B(3)-a</t>
  </si>
  <si>
    <t>PA-2010-002-B(3)-b</t>
  </si>
  <si>
    <t>PA-2010-002-B(3)-d</t>
  </si>
  <si>
    <t>PA-2010-003-B(20)-a</t>
  </si>
  <si>
    <t>PA-2010-003-B(20)-b</t>
  </si>
  <si>
    <t>PA-2010-003-B(20)-c</t>
  </si>
  <si>
    <t>3x</t>
  </si>
  <si>
    <t>2x</t>
  </si>
  <si>
    <t>Observed heterozygosity of each individual using RAD-seq SNPs is listed.  Inferred ploidy is based off of observed heterozygosity, with M. sinensis 'Goliath' being a known triploid.</t>
  </si>
  <si>
    <t>UI10-00107</t>
  </si>
  <si>
    <t>Plot color in R (Figs. 1C, 1D, 1E, 2)</t>
  </si>
  <si>
    <t>Species, cultivar, geographic information, color used in plots, group in neighbor-joining tree, assignments to Structure and DAPC clusters, and plastid microsatellite haplotypes are listed for each individual.</t>
  </si>
  <si>
    <t>Plastid microsatellite data; amplicon sizes given in basepairs</t>
  </si>
  <si>
    <t>Note that an 18-nucleotide universal sequence was added to the forward primer for plastid microsatellite markers, increasing the amplicon sizes relative to those previously published.</t>
  </si>
  <si>
    <t>In columns containing Structure and DAPC results, conditional formatting (green shading) is used to highlight cluster assignment.</t>
  </si>
  <si>
    <t>Kurt Bluemel, Inc.</t>
  </si>
  <si>
    <t>Earthly Pursuits, Inc.</t>
  </si>
  <si>
    <t>Emerald Coast Growers, LLC</t>
  </si>
  <si>
    <t>Hortico Nurseries, Inc.</t>
  </si>
  <si>
    <t>The Flower Factory, Inc.</t>
  </si>
  <si>
    <t>Paradise Garden</t>
  </si>
  <si>
    <t>Walla Walla Nursery Company, Inc.</t>
  </si>
  <si>
    <t>Structure analysis with wild native Msi and Msa collections.  Top barchart, Fig. 1B.</t>
  </si>
  <si>
    <t>Structure analysis with wild native Msi and Msa collections, ornamentals, and US naturalized Msi.   Second barchart from the top, Fig. 1B.</t>
  </si>
  <si>
    <t>DAPC analysis with wild native Msi and Msa, ornamentals, and US naturalized Msi (RADseq).  Third barchart from the top, Fig. 1B.</t>
  </si>
  <si>
    <t>DAPC analysis with wild native Msi collections only (RADseq).  Second barchart from the bottom, Fig. 1B.</t>
  </si>
  <si>
    <t>DAPC analysis with wild native Msi collections only (GoldenGate).  Bottom barchart, Fig. 1B.</t>
  </si>
  <si>
    <t>pg DNA/2C (flow cytometry)</t>
  </si>
  <si>
    <t>4x</t>
  </si>
  <si>
    <t>7a (Kyushi, Shikoku, S Honshu)</t>
  </si>
  <si>
    <t>7b (Central Honshu)</t>
  </si>
  <si>
    <t>7c (Hokkaido, N Honshu)</t>
  </si>
  <si>
    <t>6b (Korea)</t>
  </si>
  <si>
    <t>6a (N China, W Korea)</t>
  </si>
  <si>
    <t>5a (Qinling Mtns.)</t>
  </si>
  <si>
    <t>5b (Gorge Mtns.)</t>
  </si>
  <si>
    <t>4 (Eastern Yangtze)</t>
  </si>
  <si>
    <t>3 (Eastern Yangtze)</t>
  </si>
  <si>
    <t>2b (Hainan, SE China inland)</t>
  </si>
  <si>
    <t>1 (Fig. 1E)</t>
  </si>
  <si>
    <t>2a (SE China coastal)</t>
  </si>
  <si>
    <t>5c (Sichuan basin)</t>
  </si>
  <si>
    <t>Tree group (Fig 1D)</t>
  </si>
  <si>
    <t>Order in barcharts (Fig. 1B)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</si>
</sst>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0"/>
    <numFmt numFmtId="166" formatCode="[$-409]d\-mmm\-yyyy;@"/>
    <numFmt numFmtId="167" formatCode="mmm\-yyyy"/>
  </numFmts>
  <fonts count="1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charset val="128"/>
      <scheme val="minor"/>
    </font>
    <font>
      <sz val="11"/>
      <color indexed="8"/>
      <name val="Calibri"/>
      <family val="2"/>
      <scheme val="minor"/>
    </font>
    <font>
      <sz val="1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indexed="8"/>
      <name val="宋体"/>
      <charset val="134"/>
    </font>
    <font>
      <sz val="11"/>
      <color indexed="8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2" fillId="9" borderId="0" applyNumberFormat="0" applyBorder="0" applyAlignment="0" applyProtection="0">
      <alignment vertical="center"/>
    </xf>
    <xf numFmtId="0" fontId="4" fillId="0" borderId="0">
      <alignment vertical="center"/>
    </xf>
    <xf numFmtId="0" fontId="7" fillId="0" borderId="0"/>
    <xf numFmtId="0" fontId="5" fillId="0" borderId="0"/>
    <xf numFmtId="0" fontId="8" fillId="0" borderId="0"/>
    <xf numFmtId="0" fontId="8" fillId="0" borderId="0"/>
  </cellStyleXfs>
  <cellXfs count="66">
    <xf numFmtId="0" fontId="0" fillId="0" borderId="0" xfId="0"/>
    <xf numFmtId="0" fontId="0" fillId="0" borderId="1" xfId="0" applyBorder="1"/>
    <xf numFmtId="0" fontId="0" fillId="0" borderId="0" xfId="0" applyAlignment="1">
      <alignment wrapText="1"/>
    </xf>
    <xf numFmtId="0" fontId="0" fillId="0" borderId="3" xfId="0" applyBorder="1" applyAlignment="1">
      <alignment wrapText="1"/>
    </xf>
    <xf numFmtId="0" fontId="0" fillId="0" borderId="0" xfId="0" applyBorder="1"/>
    <xf numFmtId="0" fontId="0" fillId="0" borderId="3" xfId="0" applyBorder="1"/>
    <xf numFmtId="164" fontId="0" fillId="0" borderId="0" xfId="0" applyNumberFormat="1"/>
    <xf numFmtId="164" fontId="0" fillId="0" borderId="1" xfId="0" applyNumberFormat="1" applyBorder="1"/>
    <xf numFmtId="164" fontId="0" fillId="0" borderId="0" xfId="0" applyNumberFormat="1" applyBorder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 applyAlignment="1">
      <alignment horizontal="right" wrapText="1"/>
    </xf>
    <xf numFmtId="0" fontId="0" fillId="3" borderId="0" xfId="0" applyFill="1" applyAlignment="1">
      <alignment horizontal="right" wrapText="1"/>
    </xf>
    <xf numFmtId="0" fontId="0" fillId="4" borderId="0" xfId="0" applyFill="1" applyAlignment="1">
      <alignment horizontal="right" wrapText="1"/>
    </xf>
    <xf numFmtId="0" fontId="0" fillId="5" borderId="0" xfId="0" applyFill="1" applyAlignment="1">
      <alignment horizontal="right" wrapText="1"/>
    </xf>
    <xf numFmtId="0" fontId="0" fillId="6" borderId="0" xfId="0" applyFill="1" applyAlignment="1">
      <alignment horizontal="right" wrapText="1"/>
    </xf>
    <xf numFmtId="0" fontId="0" fillId="7" borderId="0" xfId="0" applyFill="1" applyAlignment="1">
      <alignment horizontal="right" wrapText="1"/>
    </xf>
    <xf numFmtId="0" fontId="0" fillId="8" borderId="1" xfId="0" applyFill="1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0" borderId="0" xfId="0" applyFill="1" applyBorder="1" applyAlignment="1">
      <alignment horizontal="right" wrapText="1"/>
    </xf>
    <xf numFmtId="0" fontId="0" fillId="0" borderId="1" xfId="0" applyFill="1" applyBorder="1" applyAlignment="1">
      <alignment horizontal="right" wrapText="1"/>
    </xf>
    <xf numFmtId="0" fontId="0" fillId="0" borderId="0" xfId="0" applyAlignment="1">
      <alignment horizontal="right" wrapText="1"/>
    </xf>
    <xf numFmtId="9" fontId="0" fillId="0" borderId="0" xfId="0" applyNumberFormat="1" applyBorder="1" applyAlignment="1">
      <alignment horizontal="center" wrapText="1"/>
    </xf>
    <xf numFmtId="9" fontId="0" fillId="0" borderId="1" xfId="0" applyNumberFormat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right" wrapText="1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1" fillId="0" borderId="0" xfId="3" applyFont="1" applyFill="1" applyAlignment="1">
      <alignment horizontal="right" vertical="center"/>
    </xf>
    <xf numFmtId="0" fontId="3" fillId="0" borderId="0" xfId="3" applyFont="1" applyFill="1" applyAlignment="1">
      <alignment horizontal="right" vertical="center"/>
    </xf>
    <xf numFmtId="0" fontId="3" fillId="0" borderId="0" xfId="3" applyFont="1" applyFill="1" applyAlignment="1">
      <alignment horizontal="right"/>
    </xf>
    <xf numFmtId="0" fontId="1" fillId="0" borderId="0" xfId="3" applyFont="1" applyFill="1" applyAlignment="1">
      <alignment horizontal="right"/>
    </xf>
    <xf numFmtId="0" fontId="0" fillId="0" borderId="0" xfId="0" applyAlignment="1">
      <alignment horizontal="right"/>
    </xf>
    <xf numFmtId="0" fontId="8" fillId="0" borderId="0" xfId="5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Fill="1" applyBorder="1" applyAlignment="1">
      <alignment horizontal="right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" fontId="0" fillId="0" borderId="0" xfId="0" applyNumberFormat="1" applyFont="1" applyBorder="1" applyAlignment="1">
      <alignment horizontal="center"/>
    </xf>
    <xf numFmtId="164" fontId="0" fillId="10" borderId="0" xfId="0" applyNumberFormat="1" applyFill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2" fontId="0" fillId="0" borderId="0" xfId="0" applyNumberFormat="1"/>
    <xf numFmtId="2" fontId="0" fillId="0" borderId="0" xfId="0" applyNumberFormat="1" applyFill="1" applyBorder="1"/>
    <xf numFmtId="2" fontId="0" fillId="0" borderId="0" xfId="0" applyNumberFormat="1" applyBorder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 wrapText="1"/>
    </xf>
  </cellXfs>
  <cellStyles count="7">
    <cellStyle name="Bad 2" xfId="1"/>
    <cellStyle name="Normal" xfId="0" builtinId="0"/>
    <cellStyle name="Normal 2" xfId="5"/>
    <cellStyle name="Normal 3" xfId="3"/>
    <cellStyle name="Normal 5" xfId="4"/>
    <cellStyle name="Normal 5 2" xfId="6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topLeftCell="B1" workbookViewId="0">
      <selection activeCell="H27" sqref="H27"/>
    </sheetView>
  </sheetViews>
  <sheetFormatPr defaultRowHeight="15"/>
  <cols>
    <col min="1" max="1" width="40.5703125" customWidth="1"/>
    <col min="2" max="2" width="39.7109375" customWidth="1"/>
    <col min="3" max="3" width="140.42578125" customWidth="1"/>
  </cols>
  <sheetData>
    <row r="1" spans="1:9">
      <c r="A1" t="s">
        <v>0</v>
      </c>
      <c r="B1" t="s">
        <v>1346</v>
      </c>
      <c r="C1" t="s">
        <v>1</v>
      </c>
      <c r="D1" t="s">
        <v>23230</v>
      </c>
      <c r="E1" t="s">
        <v>23232</v>
      </c>
      <c r="F1" t="s">
        <v>23231</v>
      </c>
      <c r="G1" t="s">
        <v>23233</v>
      </c>
      <c r="H1" t="s">
        <v>23234</v>
      </c>
      <c r="I1" t="s">
        <v>23235</v>
      </c>
    </row>
    <row r="2" spans="1:9">
      <c r="A2" t="s">
        <v>2</v>
      </c>
      <c r="B2" t="s">
        <v>1347</v>
      </c>
      <c r="C2" t="s">
        <v>3</v>
      </c>
      <c r="D2">
        <v>6.25E-2</v>
      </c>
      <c r="E2">
        <v>0.25263157894736799</v>
      </c>
      <c r="F2">
        <v>0</v>
      </c>
      <c r="G2">
        <v>0</v>
      </c>
      <c r="H2">
        <v>0</v>
      </c>
      <c r="I2">
        <v>1.2E-2</v>
      </c>
    </row>
    <row r="3" spans="1:9">
      <c r="A3" t="s">
        <v>6</v>
      </c>
      <c r="B3" t="s">
        <v>1349</v>
      </c>
      <c r="C3" t="s">
        <v>7</v>
      </c>
      <c r="D3">
        <v>0.640625</v>
      </c>
      <c r="E3">
        <v>0.62631578947368405</v>
      </c>
      <c r="F3">
        <v>0.37172774869109898</v>
      </c>
      <c r="G3">
        <v>0.95614035087719296</v>
      </c>
      <c r="H3">
        <v>0.52314814814814803</v>
      </c>
      <c r="I3">
        <v>0.96747967479674801</v>
      </c>
    </row>
    <row r="4" spans="1:9">
      <c r="A4" t="s">
        <v>8</v>
      </c>
      <c r="B4" t="s">
        <v>1350</v>
      </c>
      <c r="C4" t="s">
        <v>9</v>
      </c>
      <c r="D4">
        <v>0.72580645161290303</v>
      </c>
      <c r="E4">
        <v>0.82967032967033005</v>
      </c>
      <c r="F4">
        <v>0.99481865284974103</v>
      </c>
      <c r="G4">
        <v>0.85087719298245601</v>
      </c>
      <c r="H4">
        <v>0.96052631578947401</v>
      </c>
      <c r="I4">
        <v>0.73750000000000004</v>
      </c>
    </row>
    <row r="5" spans="1:9">
      <c r="A5" t="s">
        <v>14</v>
      </c>
      <c r="B5" t="s">
        <v>1353</v>
      </c>
      <c r="C5" t="s">
        <v>15</v>
      </c>
      <c r="D5">
        <v>0.796875</v>
      </c>
      <c r="E5">
        <v>0.85</v>
      </c>
      <c r="F5">
        <v>0.95454545454545503</v>
      </c>
      <c r="G5">
        <v>0.79464285714285698</v>
      </c>
      <c r="H5">
        <v>0.80088495575221197</v>
      </c>
      <c r="I5">
        <v>0.86666666666666703</v>
      </c>
    </row>
    <row r="6" spans="1:9">
      <c r="A6" t="s">
        <v>16</v>
      </c>
      <c r="B6" t="s">
        <v>1354</v>
      </c>
      <c r="C6" t="s">
        <v>17</v>
      </c>
      <c r="D6">
        <v>0.75</v>
      </c>
      <c r="E6">
        <v>0.31770833333333298</v>
      </c>
      <c r="F6">
        <v>0.99222797927461104</v>
      </c>
      <c r="G6">
        <v>0.51754385964912297</v>
      </c>
      <c r="H6">
        <v>0.93303571428571397</v>
      </c>
      <c r="I6">
        <v>0.83064516129032295</v>
      </c>
    </row>
    <row r="7" spans="1:9">
      <c r="A7" t="s">
        <v>28</v>
      </c>
      <c r="B7" t="s">
        <v>1360</v>
      </c>
      <c r="C7" t="s">
        <v>29</v>
      </c>
      <c r="D7">
        <v>0.12903225806451599</v>
      </c>
      <c r="E7">
        <v>0.44270833333333298</v>
      </c>
      <c r="F7">
        <v>0</v>
      </c>
      <c r="G7">
        <v>0</v>
      </c>
      <c r="H7">
        <v>0</v>
      </c>
      <c r="I7">
        <v>8.1300813008130107E-3</v>
      </c>
    </row>
    <row r="8" spans="1:9">
      <c r="A8" t="s">
        <v>30</v>
      </c>
      <c r="B8" t="s">
        <v>1361</v>
      </c>
      <c r="C8" t="s">
        <v>31</v>
      </c>
      <c r="D8">
        <v>0.546875</v>
      </c>
      <c r="E8">
        <v>0.39893617021276601</v>
      </c>
      <c r="F8">
        <v>0.8</v>
      </c>
      <c r="G8">
        <v>0.85714285714285698</v>
      </c>
      <c r="H8">
        <v>0.77232142857142905</v>
      </c>
      <c r="I8">
        <v>0.82926829268292701</v>
      </c>
    </row>
    <row r="9" spans="1:9">
      <c r="A9" t="s">
        <v>34</v>
      </c>
      <c r="B9" t="s">
        <v>1363</v>
      </c>
      <c r="C9" t="s">
        <v>35</v>
      </c>
      <c r="D9">
        <v>0.796875</v>
      </c>
      <c r="E9">
        <v>0.89583333333333304</v>
      </c>
      <c r="F9">
        <v>0.51612903225806495</v>
      </c>
      <c r="G9">
        <v>0.84210526315789502</v>
      </c>
      <c r="H9">
        <v>0.49549549549549499</v>
      </c>
      <c r="I9">
        <v>0.66129032258064502</v>
      </c>
    </row>
    <row r="10" spans="1:9">
      <c r="A10" t="s">
        <v>36</v>
      </c>
      <c r="B10" t="s">
        <v>1364</v>
      </c>
      <c r="C10" t="s">
        <v>37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 t="s">
        <v>40</v>
      </c>
      <c r="B11" t="s">
        <v>1366</v>
      </c>
      <c r="C11" t="s">
        <v>41</v>
      </c>
      <c r="D11">
        <v>0</v>
      </c>
      <c r="E11">
        <v>0</v>
      </c>
      <c r="F11">
        <v>0</v>
      </c>
      <c r="G11">
        <v>0</v>
      </c>
      <c r="H11">
        <v>0</v>
      </c>
      <c r="I11">
        <v>4.0000000000000001E-3</v>
      </c>
    </row>
    <row r="12" spans="1:9">
      <c r="A12" t="s">
        <v>48</v>
      </c>
      <c r="B12" t="s">
        <v>1370</v>
      </c>
      <c r="C12" t="s">
        <v>49</v>
      </c>
      <c r="D12">
        <v>0.78125</v>
      </c>
      <c r="E12">
        <v>0.94791666666666696</v>
      </c>
      <c r="F12">
        <v>0.86082474226804095</v>
      </c>
      <c r="G12">
        <v>1</v>
      </c>
      <c r="H12">
        <v>0.84649122807017496</v>
      </c>
      <c r="I12">
        <v>0.99199999999999999</v>
      </c>
    </row>
    <row r="13" spans="1:9">
      <c r="A13" t="s">
        <v>50</v>
      </c>
      <c r="B13" t="s">
        <v>1371</v>
      </c>
      <c r="C13" t="s">
        <v>51</v>
      </c>
      <c r="D13">
        <v>0.31666666666666698</v>
      </c>
      <c r="E13">
        <v>0.38043478260869601</v>
      </c>
      <c r="F13">
        <v>0.821989528795812</v>
      </c>
      <c r="G13">
        <v>0.64814814814814803</v>
      </c>
      <c r="H13">
        <v>0.86283185840707999</v>
      </c>
      <c r="I13">
        <v>0.782258064516129</v>
      </c>
    </row>
    <row r="14" spans="1:9">
      <c r="A14" t="s">
        <v>52</v>
      </c>
      <c r="B14" t="s">
        <v>1372</v>
      </c>
      <c r="C14" t="s">
        <v>53</v>
      </c>
      <c r="D14">
        <v>0.984375</v>
      </c>
      <c r="E14">
        <v>1</v>
      </c>
      <c r="F14">
        <v>0.984375</v>
      </c>
      <c r="G14">
        <v>0.99122807017543901</v>
      </c>
      <c r="H14">
        <v>0.99561403508771895</v>
      </c>
      <c r="I14">
        <v>0.99193548387096797</v>
      </c>
    </row>
    <row r="15" spans="1:9">
      <c r="A15" t="s">
        <v>58</v>
      </c>
      <c r="B15" t="s">
        <v>1375</v>
      </c>
      <c r="C15" t="s">
        <v>59</v>
      </c>
      <c r="D15">
        <v>0.9</v>
      </c>
      <c r="E15">
        <v>0.85789473684210504</v>
      </c>
      <c r="F15">
        <v>0.84574468085106402</v>
      </c>
      <c r="G15">
        <v>0.91964285714285698</v>
      </c>
      <c r="H15">
        <v>0.87614678899082599</v>
      </c>
      <c r="I15">
        <v>0.963114754098361</v>
      </c>
    </row>
    <row r="16" spans="1:9">
      <c r="A16" t="s">
        <v>62</v>
      </c>
      <c r="B16" t="s">
        <v>1377</v>
      </c>
      <c r="C16" t="s">
        <v>63</v>
      </c>
      <c r="D16">
        <v>0.75</v>
      </c>
      <c r="E16">
        <v>0.99479166666666696</v>
      </c>
      <c r="F16">
        <v>0.99742268041237103</v>
      </c>
      <c r="G16">
        <v>1</v>
      </c>
      <c r="H16">
        <v>0.99561403508771895</v>
      </c>
      <c r="I16">
        <v>0.97199999999999998</v>
      </c>
    </row>
    <row r="17" spans="1:9">
      <c r="A17" t="s">
        <v>66</v>
      </c>
      <c r="B17" t="s">
        <v>1379</v>
      </c>
      <c r="C17" t="s">
        <v>67</v>
      </c>
      <c r="D17">
        <v>0.67741935483870996</v>
      </c>
      <c r="E17">
        <v>0.98958333333333304</v>
      </c>
      <c r="F17">
        <v>0.52</v>
      </c>
      <c r="G17">
        <v>0</v>
      </c>
      <c r="H17">
        <v>1.3157894736842099E-2</v>
      </c>
      <c r="I17">
        <v>1.2096774193548401E-2</v>
      </c>
    </row>
    <row r="18" spans="1:9">
      <c r="A18" t="s">
        <v>68</v>
      </c>
      <c r="B18" t="s">
        <v>1380</v>
      </c>
      <c r="C18" t="s">
        <v>69</v>
      </c>
      <c r="D18">
        <v>1.5625E-2</v>
      </c>
      <c r="E18">
        <v>0</v>
      </c>
      <c r="F18">
        <v>7.7720207253886E-3</v>
      </c>
      <c r="G18">
        <v>0</v>
      </c>
      <c r="H18">
        <v>2.6548672566371698E-2</v>
      </c>
      <c r="I18">
        <v>0</v>
      </c>
    </row>
    <row r="19" spans="1:9">
      <c r="A19" t="s">
        <v>74</v>
      </c>
      <c r="B19" t="s">
        <v>1383</v>
      </c>
      <c r="C19" t="s">
        <v>75</v>
      </c>
      <c r="D19">
        <v>3.125E-2</v>
      </c>
      <c r="E19">
        <v>0.15053763440860199</v>
      </c>
      <c r="F19">
        <v>0</v>
      </c>
      <c r="G19">
        <v>0</v>
      </c>
      <c r="H19">
        <v>0</v>
      </c>
      <c r="I19">
        <v>0</v>
      </c>
    </row>
    <row r="20" spans="1:9">
      <c r="A20" t="s">
        <v>76</v>
      </c>
      <c r="B20" t="s">
        <v>1384</v>
      </c>
      <c r="C20" t="s">
        <v>77</v>
      </c>
      <c r="D20">
        <v>0.1875</v>
      </c>
      <c r="E20">
        <v>0.65625</v>
      </c>
      <c r="F20">
        <v>6.8421052631578994E-2</v>
      </c>
      <c r="G20">
        <v>0.11607142857142901</v>
      </c>
      <c r="H20">
        <v>0.15929203539823</v>
      </c>
      <c r="I20">
        <v>0.19758064516129001</v>
      </c>
    </row>
    <row r="21" spans="1:9">
      <c r="A21" t="s">
        <v>78</v>
      </c>
      <c r="B21" t="s">
        <v>1385</v>
      </c>
      <c r="C21" t="s">
        <v>79</v>
      </c>
      <c r="D21">
        <v>0.734375</v>
      </c>
      <c r="E21">
        <v>0.875</v>
      </c>
      <c r="F21">
        <v>0.16137566137566101</v>
      </c>
      <c r="G21">
        <v>0.39090909090909098</v>
      </c>
      <c r="H21">
        <v>0.355769230769231</v>
      </c>
      <c r="I21">
        <v>0.28151260504201697</v>
      </c>
    </row>
    <row r="22" spans="1:9">
      <c r="A22" t="s">
        <v>86</v>
      </c>
      <c r="B22" t="s">
        <v>1389</v>
      </c>
      <c r="C22" t="s">
        <v>87</v>
      </c>
      <c r="D22">
        <v>0.39655172413793099</v>
      </c>
      <c r="E22">
        <v>0.456989247311828</v>
      </c>
      <c r="F22">
        <v>0.20942408376963401</v>
      </c>
      <c r="G22">
        <v>3.5714285714285698E-2</v>
      </c>
      <c r="H22">
        <v>0.13157894736842099</v>
      </c>
      <c r="I22">
        <v>0.10084033613445401</v>
      </c>
    </row>
    <row r="23" spans="1:9">
      <c r="A23" t="s">
        <v>90</v>
      </c>
      <c r="B23" t="s">
        <v>1391</v>
      </c>
      <c r="C23" t="s">
        <v>91</v>
      </c>
      <c r="D23">
        <v>0.82258064516129004</v>
      </c>
      <c r="E23">
        <v>0.74736842105263201</v>
      </c>
      <c r="F23">
        <v>0.984375</v>
      </c>
      <c r="G23">
        <v>1</v>
      </c>
      <c r="H23">
        <v>1</v>
      </c>
      <c r="I23">
        <v>1</v>
      </c>
    </row>
    <row r="24" spans="1:9">
      <c r="A24" t="s">
        <v>94</v>
      </c>
      <c r="B24" t="s">
        <v>1393</v>
      </c>
      <c r="C24" t="s">
        <v>95</v>
      </c>
      <c r="D24">
        <v>0.6875</v>
      </c>
      <c r="E24">
        <v>1</v>
      </c>
      <c r="F24">
        <v>0.51142857142857101</v>
      </c>
      <c r="G24">
        <v>0</v>
      </c>
      <c r="H24">
        <v>1.3157894736842099E-2</v>
      </c>
      <c r="I24">
        <v>1.2E-2</v>
      </c>
    </row>
    <row r="25" spans="1:9">
      <c r="A25" t="s">
        <v>102</v>
      </c>
      <c r="B25" t="s">
        <v>1397</v>
      </c>
      <c r="C25" t="s">
        <v>103</v>
      </c>
      <c r="D25">
        <v>0.90625</v>
      </c>
      <c r="E25">
        <v>0.80729166666666696</v>
      </c>
      <c r="F25">
        <v>0.84920634920634896</v>
      </c>
      <c r="G25">
        <v>1</v>
      </c>
      <c r="H25">
        <v>0.98684210526315796</v>
      </c>
      <c r="I25">
        <v>0.98387096774193505</v>
      </c>
    </row>
    <row r="26" spans="1:9">
      <c r="A26" t="s">
        <v>108</v>
      </c>
      <c r="B26" t="s">
        <v>1400</v>
      </c>
      <c r="C26" t="s">
        <v>109</v>
      </c>
      <c r="D26">
        <v>0.40625</v>
      </c>
      <c r="E26">
        <v>0.29120879120879101</v>
      </c>
      <c r="F26">
        <v>0.76302083333333304</v>
      </c>
      <c r="G26">
        <v>5.4545454545454501E-2</v>
      </c>
      <c r="H26">
        <v>0.61607142857142905</v>
      </c>
      <c r="I26">
        <v>0.105932203389831</v>
      </c>
    </row>
    <row r="27" spans="1:9">
      <c r="A27" t="s">
        <v>112</v>
      </c>
      <c r="B27" t="s">
        <v>1402</v>
      </c>
      <c r="C27" t="s">
        <v>113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118</v>
      </c>
      <c r="B28" t="s">
        <v>1405</v>
      </c>
      <c r="C28" t="s">
        <v>119</v>
      </c>
      <c r="D28">
        <v>0.64814814814814803</v>
      </c>
      <c r="E28">
        <v>0.75520833333333304</v>
      </c>
      <c r="F28">
        <v>0.85824742268041199</v>
      </c>
      <c r="G28">
        <v>0.94736842105263197</v>
      </c>
      <c r="H28">
        <v>0.98684210526315796</v>
      </c>
      <c r="I28">
        <v>0.80991735537190102</v>
      </c>
    </row>
    <row r="29" spans="1:9">
      <c r="A29" t="s">
        <v>126</v>
      </c>
      <c r="B29" t="s">
        <v>1409</v>
      </c>
      <c r="C29" t="s">
        <v>127</v>
      </c>
      <c r="D29">
        <v>0.375</v>
      </c>
      <c r="E29">
        <v>0.40860215053763399</v>
      </c>
      <c r="F29">
        <v>0.22994652406417099</v>
      </c>
      <c r="G29">
        <v>2.0833333333333301E-2</v>
      </c>
      <c r="H29">
        <v>0.114035087719298</v>
      </c>
      <c r="I29">
        <v>5.6521739130434803E-2</v>
      </c>
    </row>
    <row r="30" spans="1:9">
      <c r="A30" t="s">
        <v>128</v>
      </c>
      <c r="B30" t="s">
        <v>1410</v>
      </c>
      <c r="C30" t="s">
        <v>129</v>
      </c>
      <c r="D30">
        <v>1.5625E-2</v>
      </c>
      <c r="E30">
        <v>1.5625E-2</v>
      </c>
      <c r="F30">
        <v>0</v>
      </c>
      <c r="G30">
        <v>0</v>
      </c>
      <c r="H30">
        <v>0</v>
      </c>
      <c r="I30">
        <v>4.0000000000000001E-3</v>
      </c>
    </row>
    <row r="31" spans="1:9">
      <c r="A31" t="s">
        <v>130</v>
      </c>
      <c r="B31" t="s">
        <v>1411</v>
      </c>
      <c r="C31" t="s">
        <v>131</v>
      </c>
      <c r="D31">
        <v>0.765625</v>
      </c>
      <c r="E31">
        <v>0.45744680851063801</v>
      </c>
      <c r="F31">
        <v>0.86756756756756803</v>
      </c>
      <c r="G31">
        <v>0.13392857142857101</v>
      </c>
      <c r="H31">
        <v>0.855855855855856</v>
      </c>
      <c r="I31">
        <v>0.48275862068965503</v>
      </c>
    </row>
    <row r="32" spans="1:9">
      <c r="A32" t="s">
        <v>132</v>
      </c>
      <c r="B32" t="s">
        <v>1412</v>
      </c>
      <c r="C32" t="s">
        <v>133</v>
      </c>
      <c r="D32">
        <v>0.91935483870967705</v>
      </c>
      <c r="E32">
        <v>0.890625</v>
      </c>
      <c r="F32">
        <v>0.99742268041237103</v>
      </c>
      <c r="G32">
        <v>1</v>
      </c>
      <c r="H32">
        <v>0.99561403508771895</v>
      </c>
      <c r="I32">
        <v>0.99199999999999999</v>
      </c>
    </row>
    <row r="33" spans="1:9">
      <c r="A33" t="s">
        <v>136</v>
      </c>
      <c r="B33" t="s">
        <v>1414</v>
      </c>
      <c r="C33" t="s">
        <v>137</v>
      </c>
      <c r="D33">
        <v>0.65517241379310298</v>
      </c>
      <c r="E33">
        <v>0.819148936170213</v>
      </c>
      <c r="F33">
        <v>0.34550561797752799</v>
      </c>
      <c r="G33">
        <v>0.30392156862745101</v>
      </c>
      <c r="H33">
        <v>0.19642857142857101</v>
      </c>
      <c r="I33">
        <v>0.44444444444444398</v>
      </c>
    </row>
    <row r="34" spans="1:9">
      <c r="A34" t="s">
        <v>140</v>
      </c>
      <c r="B34" t="s">
        <v>1416</v>
      </c>
      <c r="C34" t="s">
        <v>141</v>
      </c>
      <c r="D34">
        <v>0.40322580645161299</v>
      </c>
      <c r="E34">
        <v>0.59375</v>
      </c>
      <c r="F34">
        <v>0.21122994652406399</v>
      </c>
      <c r="G34">
        <v>3.5087719298245598E-2</v>
      </c>
      <c r="H34">
        <v>0.33185840707964598</v>
      </c>
      <c r="I34">
        <v>6.4000000000000001E-2</v>
      </c>
    </row>
    <row r="35" spans="1:9">
      <c r="A35" t="s">
        <v>142</v>
      </c>
      <c r="B35" t="s">
        <v>1417</v>
      </c>
      <c r="C35" t="s">
        <v>143</v>
      </c>
      <c r="D35">
        <v>0.109375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146</v>
      </c>
      <c r="B36" t="s">
        <v>1419</v>
      </c>
      <c r="C36" t="s">
        <v>147</v>
      </c>
      <c r="D36">
        <v>0.53125</v>
      </c>
      <c r="E36">
        <v>0.26881720430107497</v>
      </c>
      <c r="F36">
        <v>0.25</v>
      </c>
      <c r="G36">
        <v>0.14285714285714299</v>
      </c>
      <c r="H36">
        <v>0.45909090909090899</v>
      </c>
      <c r="I36">
        <v>0.421739130434783</v>
      </c>
    </row>
    <row r="37" spans="1:9">
      <c r="A37" t="s">
        <v>150</v>
      </c>
      <c r="B37" t="s">
        <v>1421</v>
      </c>
      <c r="C37" t="s">
        <v>151</v>
      </c>
      <c r="D37">
        <v>1</v>
      </c>
      <c r="E37">
        <v>1</v>
      </c>
      <c r="F37">
        <v>1</v>
      </c>
      <c r="G37">
        <v>1</v>
      </c>
      <c r="H37">
        <v>1</v>
      </c>
      <c r="I37">
        <v>0.99193548387096797</v>
      </c>
    </row>
    <row r="38" spans="1:9">
      <c r="A38" t="s">
        <v>152</v>
      </c>
      <c r="B38" t="s">
        <v>1422</v>
      </c>
      <c r="C38" t="s">
        <v>153</v>
      </c>
      <c r="D38">
        <v>0.953125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 t="s">
        <v>154</v>
      </c>
      <c r="B39" t="s">
        <v>1423</v>
      </c>
      <c r="C39" t="s">
        <v>155</v>
      </c>
      <c r="D39">
        <v>0.984375</v>
      </c>
      <c r="E39">
        <v>1</v>
      </c>
      <c r="F39">
        <v>1</v>
      </c>
      <c r="G39">
        <v>0.99122807017543901</v>
      </c>
      <c r="H39">
        <v>0.99561403508771895</v>
      </c>
      <c r="I39">
        <v>1</v>
      </c>
    </row>
    <row r="40" spans="1:9">
      <c r="A40" t="s">
        <v>156</v>
      </c>
      <c r="B40" t="s">
        <v>1424</v>
      </c>
      <c r="C40" t="s">
        <v>157</v>
      </c>
      <c r="D40">
        <v>0.35483870967741898</v>
      </c>
      <c r="E40">
        <v>0.117021276595745</v>
      </c>
      <c r="F40">
        <v>0.40211640211640198</v>
      </c>
      <c r="G40">
        <v>0.83333333333333304</v>
      </c>
      <c r="H40">
        <v>0.60476190476190494</v>
      </c>
      <c r="I40">
        <v>0.73214285714285698</v>
      </c>
    </row>
    <row r="41" spans="1:9">
      <c r="A41" t="s">
        <v>160</v>
      </c>
      <c r="B41" t="s">
        <v>1426</v>
      </c>
      <c r="C41" t="s">
        <v>161</v>
      </c>
      <c r="D41">
        <v>0.453125</v>
      </c>
      <c r="E41">
        <v>0.13020833333333301</v>
      </c>
      <c r="F41">
        <v>0.60309278350515505</v>
      </c>
      <c r="G41">
        <v>0.30357142857142899</v>
      </c>
      <c r="H41">
        <v>0.75221238938053103</v>
      </c>
      <c r="I41">
        <v>0.429824561403509</v>
      </c>
    </row>
    <row r="42" spans="1:9">
      <c r="A42" t="s">
        <v>166</v>
      </c>
      <c r="B42" t="s">
        <v>1429</v>
      </c>
      <c r="C42" t="s">
        <v>167</v>
      </c>
      <c r="D42">
        <v>0.546875</v>
      </c>
      <c r="E42">
        <v>0.61413043478260898</v>
      </c>
      <c r="F42">
        <v>0.66756756756756797</v>
      </c>
      <c r="G42">
        <v>0.47826086956521702</v>
      </c>
      <c r="H42">
        <v>0.72072072072072102</v>
      </c>
      <c r="I42">
        <v>0.67916666666666703</v>
      </c>
    </row>
    <row r="43" spans="1:9">
      <c r="A43" t="s">
        <v>170</v>
      </c>
      <c r="B43" t="s">
        <v>1431</v>
      </c>
      <c r="C43" t="s">
        <v>171</v>
      </c>
      <c r="D43">
        <v>0.77419354838709697</v>
      </c>
      <c r="E43">
        <v>0.53684210526315801</v>
      </c>
      <c r="F43">
        <v>0.282258064516129</v>
      </c>
      <c r="G43">
        <v>2.6315789473684199E-2</v>
      </c>
      <c r="H43">
        <v>0.214285714285714</v>
      </c>
      <c r="I43">
        <v>0.149193548387097</v>
      </c>
    </row>
    <row r="44" spans="1:9">
      <c r="A44" t="s">
        <v>172</v>
      </c>
      <c r="B44" t="s">
        <v>1432</v>
      </c>
      <c r="C44" t="s">
        <v>173</v>
      </c>
      <c r="D44">
        <v>0.80645161290322598</v>
      </c>
      <c r="E44">
        <v>1</v>
      </c>
      <c r="F44">
        <v>0.97164948453608202</v>
      </c>
      <c r="G44">
        <v>0.83035714285714302</v>
      </c>
      <c r="H44">
        <v>0.96428571428571397</v>
      </c>
      <c r="I44">
        <v>0.84799999999999998</v>
      </c>
    </row>
    <row r="45" spans="1:9">
      <c r="A45" t="s">
        <v>174</v>
      </c>
      <c r="B45" t="s">
        <v>1433</v>
      </c>
      <c r="C45" t="s">
        <v>175</v>
      </c>
      <c r="D45">
        <v>1</v>
      </c>
      <c r="E45">
        <v>0.86315789473684201</v>
      </c>
      <c r="F45">
        <v>1</v>
      </c>
      <c r="G45">
        <v>1</v>
      </c>
      <c r="H45">
        <v>1</v>
      </c>
      <c r="I45">
        <v>1</v>
      </c>
    </row>
    <row r="46" spans="1:9">
      <c r="A46" t="s">
        <v>176</v>
      </c>
      <c r="B46" t="s">
        <v>1434</v>
      </c>
      <c r="C46" t="s">
        <v>177</v>
      </c>
      <c r="D46">
        <v>0.78125</v>
      </c>
      <c r="E46">
        <v>0.98958333333333304</v>
      </c>
      <c r="F46">
        <v>0.99742268041237103</v>
      </c>
      <c r="G46">
        <v>0.97368421052631604</v>
      </c>
      <c r="H46">
        <v>0.84649122807017496</v>
      </c>
      <c r="I46">
        <v>0.845528455284553</v>
      </c>
    </row>
    <row r="47" spans="1:9">
      <c r="A47" t="s">
        <v>178</v>
      </c>
      <c r="B47" t="s">
        <v>1435</v>
      </c>
      <c r="C47" t="s">
        <v>179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 t="s">
        <v>184</v>
      </c>
      <c r="B48" t="s">
        <v>1438</v>
      </c>
      <c r="C48" t="s">
        <v>185</v>
      </c>
      <c r="D48">
        <v>0.96875</v>
      </c>
      <c r="E48">
        <v>0.47395833333333298</v>
      </c>
      <c r="F48">
        <v>0.99742268041237103</v>
      </c>
      <c r="G48">
        <v>1</v>
      </c>
      <c r="H48">
        <v>1</v>
      </c>
      <c r="I48">
        <v>1</v>
      </c>
    </row>
    <row r="49" spans="1:9">
      <c r="A49" t="s">
        <v>186</v>
      </c>
      <c r="B49" t="s">
        <v>1439</v>
      </c>
      <c r="C49" t="s">
        <v>187</v>
      </c>
      <c r="D49">
        <v>0.5625</v>
      </c>
      <c r="E49">
        <v>0.60526315789473695</v>
      </c>
      <c r="F49">
        <v>0.30829015544041399</v>
      </c>
      <c r="G49">
        <v>0.71428571428571397</v>
      </c>
      <c r="H49">
        <v>0.37610619469026502</v>
      </c>
      <c r="I49">
        <v>0.64876033057851201</v>
      </c>
    </row>
    <row r="50" spans="1:9">
      <c r="A50" t="s">
        <v>188</v>
      </c>
      <c r="B50" t="s">
        <v>1440</v>
      </c>
      <c r="C50" t="s">
        <v>189</v>
      </c>
      <c r="D50">
        <v>0.65625</v>
      </c>
      <c r="E50">
        <v>0.49479166666666702</v>
      </c>
      <c r="F50">
        <v>0.75388601036269398</v>
      </c>
      <c r="G50">
        <v>0.92105263157894701</v>
      </c>
      <c r="H50">
        <v>0.99561403508771895</v>
      </c>
      <c r="I50">
        <v>0.91600000000000004</v>
      </c>
    </row>
    <row r="51" spans="1:9">
      <c r="A51" t="s">
        <v>190</v>
      </c>
      <c r="B51" t="s">
        <v>1441</v>
      </c>
      <c r="C51" t="s">
        <v>191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192</v>
      </c>
      <c r="B52" t="s">
        <v>1442</v>
      </c>
      <c r="C52" t="s">
        <v>193</v>
      </c>
      <c r="D52">
        <v>0.29032258064516098</v>
      </c>
      <c r="E52">
        <v>0.49479166666666702</v>
      </c>
      <c r="F52">
        <v>0.431216931216931</v>
      </c>
      <c r="G52">
        <v>0.48245614035087703</v>
      </c>
      <c r="H52">
        <v>0.18181818181818199</v>
      </c>
      <c r="I52">
        <v>0.504</v>
      </c>
    </row>
    <row r="53" spans="1:9">
      <c r="A53" t="s">
        <v>194</v>
      </c>
      <c r="B53" t="s">
        <v>1443</v>
      </c>
      <c r="C53" t="s">
        <v>195</v>
      </c>
      <c r="D53">
        <v>0.6875</v>
      </c>
      <c r="E53">
        <v>0.97916666666666696</v>
      </c>
      <c r="F53">
        <v>0.45595854922279799</v>
      </c>
      <c r="G53">
        <v>0.453703703703704</v>
      </c>
      <c r="H53">
        <v>0.5</v>
      </c>
      <c r="I53">
        <v>0.46280991735537202</v>
      </c>
    </row>
    <row r="54" spans="1:9">
      <c r="A54" t="s">
        <v>196</v>
      </c>
      <c r="B54" t="s">
        <v>1444</v>
      </c>
      <c r="C54" t="s">
        <v>197</v>
      </c>
      <c r="D54">
        <v>1</v>
      </c>
      <c r="E54">
        <v>0.71875</v>
      </c>
      <c r="F54">
        <v>0.76149425287356298</v>
      </c>
      <c r="G54">
        <v>0.82727272727272705</v>
      </c>
      <c r="H54">
        <v>0.79824561403508798</v>
      </c>
      <c r="I54">
        <v>0.69008264462809898</v>
      </c>
    </row>
    <row r="55" spans="1:9">
      <c r="A55" t="s">
        <v>198</v>
      </c>
      <c r="B55" t="s">
        <v>1445</v>
      </c>
      <c r="C55" t="s">
        <v>199</v>
      </c>
      <c r="D55">
        <v>1</v>
      </c>
      <c r="E55">
        <v>1</v>
      </c>
      <c r="F55">
        <v>0.19587628865979401</v>
      </c>
      <c r="G55">
        <v>8.7719298245614002E-2</v>
      </c>
      <c r="H55">
        <v>2.27272727272727E-2</v>
      </c>
      <c r="I55">
        <v>0.211382113821138</v>
      </c>
    </row>
    <row r="56" spans="1:9">
      <c r="A56" t="s">
        <v>200</v>
      </c>
      <c r="B56" t="s">
        <v>1446</v>
      </c>
      <c r="C56" t="s">
        <v>201</v>
      </c>
      <c r="D56">
        <v>0.46875</v>
      </c>
      <c r="E56">
        <v>0.79473684210526296</v>
      </c>
      <c r="F56">
        <v>4.8969072164948502E-2</v>
      </c>
      <c r="G56">
        <v>1.7543859649122799E-2</v>
      </c>
      <c r="H56">
        <v>0</v>
      </c>
      <c r="I56">
        <v>8.7999999999999995E-2</v>
      </c>
    </row>
    <row r="57" spans="1:9">
      <c r="A57" t="s">
        <v>204</v>
      </c>
      <c r="B57" t="s">
        <v>1448</v>
      </c>
      <c r="C57" t="s">
        <v>205</v>
      </c>
      <c r="D57">
        <v>0.234375</v>
      </c>
      <c r="E57">
        <v>0.24210526315789499</v>
      </c>
      <c r="F57">
        <v>0</v>
      </c>
      <c r="G57">
        <v>0.85454545454545405</v>
      </c>
      <c r="H57">
        <v>0.12719298245614</v>
      </c>
      <c r="I57">
        <v>0.51239669421487599</v>
      </c>
    </row>
    <row r="58" spans="1:9">
      <c r="A58" t="s">
        <v>206</v>
      </c>
      <c r="B58" t="s">
        <v>1449</v>
      </c>
      <c r="C58" t="s">
        <v>207</v>
      </c>
      <c r="D58">
        <v>0.46875</v>
      </c>
      <c r="E58">
        <v>0.49450549450549502</v>
      </c>
      <c r="F58">
        <v>0.452777777777778</v>
      </c>
      <c r="G58">
        <v>0.34210526315789502</v>
      </c>
      <c r="H58">
        <v>0.373873873873874</v>
      </c>
      <c r="I58">
        <v>0.154471544715447</v>
      </c>
    </row>
    <row r="59" spans="1:9">
      <c r="A59" t="s">
        <v>216</v>
      </c>
      <c r="B59" t="s">
        <v>1454</v>
      </c>
      <c r="C59" t="s">
        <v>217</v>
      </c>
      <c r="D59">
        <v>0.984375</v>
      </c>
      <c r="E59">
        <v>0.72395833333333304</v>
      </c>
      <c r="F59">
        <v>1</v>
      </c>
      <c r="G59">
        <v>1</v>
      </c>
      <c r="H59">
        <v>1</v>
      </c>
      <c r="I59">
        <v>1</v>
      </c>
    </row>
    <row r="60" spans="1:9">
      <c r="A60" t="s">
        <v>218</v>
      </c>
      <c r="B60" t="s">
        <v>1455</v>
      </c>
      <c r="C60" t="s">
        <v>219</v>
      </c>
      <c r="D60">
        <v>0.6875</v>
      </c>
      <c r="E60">
        <v>0.97894736842105301</v>
      </c>
      <c r="F60">
        <v>0.84020618556700999</v>
      </c>
      <c r="G60">
        <v>0.99122807017543901</v>
      </c>
      <c r="H60">
        <v>0.86842105263157898</v>
      </c>
      <c r="I60">
        <v>0.96799999999999997</v>
      </c>
    </row>
    <row r="61" spans="1:9">
      <c r="A61" t="s">
        <v>224</v>
      </c>
      <c r="B61" t="s">
        <v>1458</v>
      </c>
      <c r="C61" t="s">
        <v>225</v>
      </c>
      <c r="D61">
        <v>0.671875</v>
      </c>
      <c r="E61">
        <v>0.76041666666666696</v>
      </c>
      <c r="F61">
        <v>0.58762886597938102</v>
      </c>
      <c r="G61">
        <v>0.12280701754386</v>
      </c>
      <c r="H61">
        <v>0.390350877192982</v>
      </c>
      <c r="I61">
        <v>0.44715447154471499</v>
      </c>
    </row>
    <row r="62" spans="1:9">
      <c r="A62" t="s">
        <v>226</v>
      </c>
      <c r="B62" t="s">
        <v>1459</v>
      </c>
      <c r="C62" t="s">
        <v>227</v>
      </c>
      <c r="D62">
        <v>0.82258064516129004</v>
      </c>
      <c r="E62">
        <v>0.99479166666666696</v>
      </c>
      <c r="F62">
        <v>0.30890052356020897</v>
      </c>
      <c r="G62">
        <v>0.89285714285714302</v>
      </c>
      <c r="H62">
        <v>0.27477477477477502</v>
      </c>
      <c r="I62">
        <v>0.81200000000000006</v>
      </c>
    </row>
    <row r="63" spans="1:9">
      <c r="A63" t="s">
        <v>228</v>
      </c>
      <c r="B63" t="s">
        <v>1460</v>
      </c>
      <c r="C63" t="s">
        <v>229</v>
      </c>
      <c r="D63">
        <v>0.5</v>
      </c>
      <c r="E63">
        <v>0.38202247191011202</v>
      </c>
      <c r="F63">
        <v>0.462566844919786</v>
      </c>
      <c r="G63">
        <v>1.7543859649122799E-2</v>
      </c>
      <c r="H63">
        <v>0.50877192982456099</v>
      </c>
      <c r="I63">
        <v>0.14754098360655701</v>
      </c>
    </row>
    <row r="64" spans="1:9">
      <c r="A64" t="s">
        <v>230</v>
      </c>
      <c r="B64" t="s">
        <v>1461</v>
      </c>
      <c r="C64" t="s">
        <v>231</v>
      </c>
      <c r="D64">
        <v>0.65625</v>
      </c>
      <c r="E64">
        <v>0.52105263157894699</v>
      </c>
      <c r="F64">
        <v>0.463917525773196</v>
      </c>
      <c r="G64">
        <v>0.16964285714285701</v>
      </c>
      <c r="H64">
        <v>0.73423423423423395</v>
      </c>
      <c r="I64">
        <v>0.56666666666666698</v>
      </c>
    </row>
    <row r="65" spans="1:9">
      <c r="A65" t="s">
        <v>238</v>
      </c>
      <c r="B65" t="s">
        <v>1465</v>
      </c>
      <c r="C65" t="s">
        <v>239</v>
      </c>
      <c r="D65">
        <v>0.984375</v>
      </c>
      <c r="E65">
        <v>0.85263157894736796</v>
      </c>
      <c r="F65">
        <v>1</v>
      </c>
      <c r="G65">
        <v>1</v>
      </c>
      <c r="H65">
        <v>1</v>
      </c>
      <c r="I65">
        <v>0.99199999999999999</v>
      </c>
    </row>
    <row r="66" spans="1:9">
      <c r="A66" t="s">
        <v>242</v>
      </c>
      <c r="B66" t="s">
        <v>1467</v>
      </c>
      <c r="C66" t="s">
        <v>243</v>
      </c>
      <c r="D66">
        <v>1</v>
      </c>
      <c r="E66">
        <v>0.521505376344086</v>
      </c>
      <c r="F66">
        <v>1</v>
      </c>
      <c r="G66">
        <v>1</v>
      </c>
      <c r="H66">
        <v>1</v>
      </c>
      <c r="I66">
        <v>0.99199999999999999</v>
      </c>
    </row>
    <row r="67" spans="1:9">
      <c r="A67" t="s">
        <v>246</v>
      </c>
      <c r="B67" t="s">
        <v>1469</v>
      </c>
      <c r="C67" t="s">
        <v>247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250</v>
      </c>
      <c r="B68" t="s">
        <v>1471</v>
      </c>
      <c r="C68" t="s">
        <v>251</v>
      </c>
      <c r="D68">
        <v>8.3333333333333301E-2</v>
      </c>
      <c r="E68">
        <v>1.5957446808510599E-2</v>
      </c>
      <c r="F68">
        <v>5.3475935828876997E-2</v>
      </c>
      <c r="G68">
        <v>0.101851851851852</v>
      </c>
      <c r="H68">
        <v>0.28181818181818202</v>
      </c>
      <c r="I68">
        <v>0.53211009174311896</v>
      </c>
    </row>
    <row r="69" spans="1:9">
      <c r="A69" t="s">
        <v>252</v>
      </c>
      <c r="B69" t="s">
        <v>1472</v>
      </c>
      <c r="C69" t="s">
        <v>253</v>
      </c>
      <c r="D69">
        <v>0.1875</v>
      </c>
      <c r="E69">
        <v>0.38172043010752699</v>
      </c>
      <c r="F69">
        <v>0.16145833333333301</v>
      </c>
      <c r="G69">
        <v>0</v>
      </c>
      <c r="H69">
        <v>0.19642857142857101</v>
      </c>
      <c r="I69">
        <v>0.02</v>
      </c>
    </row>
    <row r="70" spans="1:9">
      <c r="A70" t="s">
        <v>254</v>
      </c>
      <c r="B70" t="s">
        <v>1473</v>
      </c>
      <c r="C70" t="s">
        <v>255</v>
      </c>
      <c r="D70">
        <v>0.5</v>
      </c>
      <c r="E70">
        <v>0.29166666666666702</v>
      </c>
      <c r="F70">
        <v>0.62169312169312196</v>
      </c>
      <c r="G70">
        <v>0.23214285714285701</v>
      </c>
      <c r="H70">
        <v>0.60714285714285698</v>
      </c>
      <c r="I70">
        <v>0.358333333333333</v>
      </c>
    </row>
    <row r="71" spans="1:9">
      <c r="A71" t="s">
        <v>258</v>
      </c>
      <c r="B71" t="s">
        <v>1475</v>
      </c>
      <c r="C71" t="s">
        <v>259</v>
      </c>
      <c r="D71">
        <v>0.5</v>
      </c>
      <c r="E71">
        <v>0.64583333333333304</v>
      </c>
      <c r="F71">
        <v>0.85449735449735498</v>
      </c>
      <c r="G71">
        <v>0.97368421052631604</v>
      </c>
      <c r="H71">
        <v>0.87280701754386003</v>
      </c>
      <c r="I71">
        <v>0.96399999999999997</v>
      </c>
    </row>
    <row r="72" spans="1:9">
      <c r="A72" t="s">
        <v>260</v>
      </c>
      <c r="B72" t="s">
        <v>1476</v>
      </c>
      <c r="C72" t="s">
        <v>261</v>
      </c>
      <c r="D72">
        <v>0.8125</v>
      </c>
      <c r="E72">
        <v>0.73958333333333304</v>
      </c>
      <c r="F72">
        <v>0.97135416666666696</v>
      </c>
      <c r="G72">
        <v>1</v>
      </c>
      <c r="H72">
        <v>0.97807017543859698</v>
      </c>
      <c r="I72">
        <v>0.97199999999999998</v>
      </c>
    </row>
    <row r="73" spans="1:9">
      <c r="A73" t="s">
        <v>266</v>
      </c>
      <c r="B73" t="s">
        <v>1479</v>
      </c>
      <c r="C73" t="s">
        <v>267</v>
      </c>
      <c r="D73">
        <v>0.78125</v>
      </c>
      <c r="E73">
        <v>0.53191489361702105</v>
      </c>
      <c r="F73">
        <v>0.615979381443299</v>
      </c>
      <c r="G73">
        <v>0.96491228070175405</v>
      </c>
      <c r="H73">
        <v>0.63839285714285698</v>
      </c>
      <c r="I73">
        <v>0.93902439024390205</v>
      </c>
    </row>
    <row r="74" spans="1:9">
      <c r="A74" t="s">
        <v>268</v>
      </c>
      <c r="B74" t="s">
        <v>1480</v>
      </c>
      <c r="C74" t="s">
        <v>269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 t="s">
        <v>270</v>
      </c>
      <c r="B75" t="s">
        <v>1481</v>
      </c>
      <c r="C75" t="s">
        <v>271</v>
      </c>
      <c r="D75">
        <v>0.78125</v>
      </c>
      <c r="E75">
        <v>0.27083333333333298</v>
      </c>
      <c r="F75">
        <v>0.48958333333333298</v>
      </c>
      <c r="G75">
        <v>1.7543859649122799E-2</v>
      </c>
      <c r="H75">
        <v>0.27631578947368401</v>
      </c>
      <c r="I75">
        <v>0.2</v>
      </c>
    </row>
    <row r="76" spans="1:9">
      <c r="A76" t="s">
        <v>272</v>
      </c>
      <c r="B76" t="s">
        <v>1482</v>
      </c>
      <c r="C76" t="s">
        <v>273</v>
      </c>
      <c r="D76">
        <v>0.78125</v>
      </c>
      <c r="E76">
        <v>0.86458333333333304</v>
      </c>
      <c r="F76">
        <v>0.91666666666666696</v>
      </c>
      <c r="G76">
        <v>1</v>
      </c>
      <c r="H76">
        <v>1</v>
      </c>
      <c r="I76">
        <v>1</v>
      </c>
    </row>
    <row r="77" spans="1:9">
      <c r="A77" t="s">
        <v>276</v>
      </c>
      <c r="B77" t="s">
        <v>1484</v>
      </c>
      <c r="C77" t="s">
        <v>277</v>
      </c>
      <c r="D77">
        <v>0.61290322580645196</v>
      </c>
      <c r="E77">
        <v>0.49444444444444402</v>
      </c>
      <c r="F77">
        <v>0.82336956521739102</v>
      </c>
      <c r="G77">
        <v>0.94444444444444398</v>
      </c>
      <c r="H77">
        <v>0.95132743362831895</v>
      </c>
      <c r="I77">
        <v>0.88429752066115697</v>
      </c>
    </row>
    <row r="78" spans="1:9">
      <c r="A78" t="s">
        <v>280</v>
      </c>
      <c r="B78" t="s">
        <v>1486</v>
      </c>
      <c r="C78" t="s">
        <v>281</v>
      </c>
      <c r="D78">
        <v>0.875</v>
      </c>
      <c r="E78">
        <v>0.99479166666666696</v>
      </c>
      <c r="F78">
        <v>0.317460317460317</v>
      </c>
      <c r="G78">
        <v>0.64912280701754399</v>
      </c>
      <c r="H78">
        <v>0.37610619469026502</v>
      </c>
      <c r="I78">
        <v>0.67479674796748002</v>
      </c>
    </row>
    <row r="79" spans="1:9">
      <c r="A79" t="s">
        <v>282</v>
      </c>
      <c r="B79" t="s">
        <v>1487</v>
      </c>
      <c r="C79" t="s">
        <v>283</v>
      </c>
      <c r="D79">
        <v>7.8125E-2</v>
      </c>
      <c r="E79">
        <v>0</v>
      </c>
      <c r="F79">
        <v>5.9278350515463901E-2</v>
      </c>
      <c r="G79">
        <v>0.63157894736842102</v>
      </c>
      <c r="H79">
        <v>0.28899082568807299</v>
      </c>
      <c r="I79">
        <v>0.66129032258064502</v>
      </c>
    </row>
    <row r="80" spans="1:9">
      <c r="A80" t="s">
        <v>284</v>
      </c>
      <c r="B80" t="s">
        <v>1488</v>
      </c>
      <c r="C80" t="s">
        <v>285</v>
      </c>
      <c r="D80">
        <v>0.80645161290322598</v>
      </c>
      <c r="E80">
        <v>0.68229166666666696</v>
      </c>
      <c r="F80">
        <v>0.96276595744680804</v>
      </c>
      <c r="G80">
        <v>1</v>
      </c>
      <c r="H80">
        <v>0.99561403508771895</v>
      </c>
      <c r="I80">
        <v>0.95454545454545503</v>
      </c>
    </row>
    <row r="81" spans="1:9">
      <c r="A81" t="s">
        <v>286</v>
      </c>
      <c r="B81" t="s">
        <v>1489</v>
      </c>
      <c r="C81" t="s">
        <v>287</v>
      </c>
      <c r="D81">
        <v>1</v>
      </c>
      <c r="E81">
        <v>1</v>
      </c>
      <c r="F81">
        <v>0.97164948453608202</v>
      </c>
      <c r="G81">
        <v>1</v>
      </c>
      <c r="H81">
        <v>1</v>
      </c>
      <c r="I81">
        <v>1</v>
      </c>
    </row>
    <row r="82" spans="1:9">
      <c r="A82" t="s">
        <v>288</v>
      </c>
      <c r="B82" t="s">
        <v>1490</v>
      </c>
      <c r="C82" t="s">
        <v>289</v>
      </c>
      <c r="D82">
        <v>0.15625</v>
      </c>
      <c r="E82">
        <v>0.1875</v>
      </c>
      <c r="F82">
        <v>0.89095744680851097</v>
      </c>
      <c r="G82">
        <v>8.7719298245614002E-2</v>
      </c>
      <c r="H82">
        <v>0.73214285714285698</v>
      </c>
      <c r="I82">
        <v>0.29674796747967502</v>
      </c>
    </row>
    <row r="83" spans="1:9">
      <c r="A83" t="s">
        <v>290</v>
      </c>
      <c r="B83" t="s">
        <v>1491</v>
      </c>
      <c r="C83" t="s">
        <v>291</v>
      </c>
      <c r="D83">
        <v>0.703125</v>
      </c>
      <c r="E83">
        <v>0.91145833333333304</v>
      </c>
      <c r="F83">
        <v>0.96907216494845405</v>
      </c>
      <c r="G83">
        <v>1</v>
      </c>
      <c r="H83">
        <v>0.86842105263157898</v>
      </c>
      <c r="I83">
        <v>0.95967741935483897</v>
      </c>
    </row>
    <row r="84" spans="1:9">
      <c r="A84" t="s">
        <v>292</v>
      </c>
      <c r="B84" t="s">
        <v>1492</v>
      </c>
      <c r="C84" t="s">
        <v>293</v>
      </c>
      <c r="D84">
        <v>0.9375</v>
      </c>
      <c r="E84">
        <v>0.82291666666666696</v>
      </c>
      <c r="F84">
        <v>0.97422680412371099</v>
      </c>
      <c r="G84">
        <v>0.78947368421052599</v>
      </c>
      <c r="H84">
        <v>0.87280701754386003</v>
      </c>
      <c r="I84">
        <v>0.68951612903225801</v>
      </c>
    </row>
    <row r="85" spans="1:9">
      <c r="A85" t="s">
        <v>296</v>
      </c>
      <c r="B85" t="s">
        <v>1494</v>
      </c>
      <c r="C85" t="s">
        <v>297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 t="s">
        <v>298</v>
      </c>
      <c r="B86" t="s">
        <v>1495</v>
      </c>
      <c r="C86" t="s">
        <v>299</v>
      </c>
      <c r="D86">
        <v>0.640625</v>
      </c>
      <c r="E86">
        <v>0.5625</v>
      </c>
      <c r="F86">
        <v>0.77835051546391798</v>
      </c>
      <c r="G86">
        <v>0.929824561403509</v>
      </c>
      <c r="H86">
        <v>0.70175438596491202</v>
      </c>
      <c r="I86">
        <v>0.69599999999999995</v>
      </c>
    </row>
    <row r="87" spans="1:9">
      <c r="A87" t="s">
        <v>308</v>
      </c>
      <c r="B87" t="s">
        <v>1500</v>
      </c>
      <c r="C87" t="s">
        <v>309</v>
      </c>
      <c r="D87">
        <v>0.9375</v>
      </c>
      <c r="E87">
        <v>0.96842105263157896</v>
      </c>
      <c r="F87">
        <v>0.98691099476439803</v>
      </c>
      <c r="G87">
        <v>0.42857142857142899</v>
      </c>
      <c r="H87">
        <v>0.96017699115044297</v>
      </c>
      <c r="I87">
        <v>0.62396694214876003</v>
      </c>
    </row>
    <row r="88" spans="1:9">
      <c r="A88" t="s">
        <v>312</v>
      </c>
      <c r="B88" t="s">
        <v>1502</v>
      </c>
      <c r="C88" t="s">
        <v>313</v>
      </c>
      <c r="D88">
        <v>1</v>
      </c>
      <c r="E88">
        <v>0.9375</v>
      </c>
      <c r="F88">
        <v>1</v>
      </c>
      <c r="G88">
        <v>1</v>
      </c>
      <c r="H88">
        <v>1</v>
      </c>
      <c r="I88">
        <v>1</v>
      </c>
    </row>
    <row r="89" spans="1:9">
      <c r="A89" t="s">
        <v>314</v>
      </c>
      <c r="B89" t="s">
        <v>1503</v>
      </c>
      <c r="C89" t="s">
        <v>315</v>
      </c>
      <c r="D89">
        <v>3.125E-2</v>
      </c>
      <c r="E89">
        <v>0.13157894736842099</v>
      </c>
      <c r="F89">
        <v>8.9005235602094196E-2</v>
      </c>
      <c r="G89">
        <v>8.0357142857142905E-2</v>
      </c>
      <c r="H89">
        <v>1.7543859649122799E-2</v>
      </c>
      <c r="I89">
        <v>3.65853658536585E-2</v>
      </c>
    </row>
    <row r="90" spans="1:9">
      <c r="A90" t="s">
        <v>322</v>
      </c>
      <c r="B90" t="s">
        <v>1507</v>
      </c>
      <c r="C90" t="s">
        <v>323</v>
      </c>
      <c r="D90">
        <v>0.8125</v>
      </c>
      <c r="E90">
        <v>0.94736842105263197</v>
      </c>
      <c r="F90">
        <v>0.95618556701030899</v>
      </c>
      <c r="G90">
        <v>1</v>
      </c>
      <c r="H90">
        <v>1</v>
      </c>
      <c r="I90">
        <v>0.98799999999999999</v>
      </c>
    </row>
    <row r="91" spans="1:9">
      <c r="A91" t="s">
        <v>324</v>
      </c>
      <c r="B91" t="s">
        <v>1508</v>
      </c>
      <c r="C91" t="s">
        <v>325</v>
      </c>
      <c r="D91">
        <v>0.296875</v>
      </c>
      <c r="E91">
        <v>0.18817204301075299</v>
      </c>
      <c r="F91">
        <v>0.47593582887700497</v>
      </c>
      <c r="G91">
        <v>0.625</v>
      </c>
      <c r="H91">
        <v>0.51754385964912297</v>
      </c>
      <c r="I91">
        <v>0.56097560975609795</v>
      </c>
    </row>
    <row r="92" spans="1:9">
      <c r="A92" t="s">
        <v>326</v>
      </c>
      <c r="B92" t="s">
        <v>1509</v>
      </c>
      <c r="C92" t="s">
        <v>327</v>
      </c>
      <c r="D92">
        <v>0.828125</v>
      </c>
      <c r="E92">
        <v>0.53804347826086996</v>
      </c>
      <c r="F92">
        <v>0.98711340206185605</v>
      </c>
      <c r="G92">
        <v>1</v>
      </c>
      <c r="H92">
        <v>0.96052631578947401</v>
      </c>
      <c r="I92">
        <v>0.98399999999999999</v>
      </c>
    </row>
    <row r="93" spans="1:9">
      <c r="A93" t="s">
        <v>330</v>
      </c>
      <c r="B93" t="s">
        <v>1511</v>
      </c>
      <c r="C93" t="s">
        <v>331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 t="s">
        <v>332</v>
      </c>
      <c r="B94" t="s">
        <v>1512</v>
      </c>
      <c r="C94" t="s">
        <v>333</v>
      </c>
      <c r="D94">
        <v>0.296875</v>
      </c>
      <c r="E94">
        <v>0.43157894736842101</v>
      </c>
      <c r="F94">
        <v>0.27807486631015998</v>
      </c>
      <c r="G94">
        <v>0.19298245614035101</v>
      </c>
      <c r="H94">
        <v>0.23008849557522101</v>
      </c>
      <c r="I94">
        <v>0.23983739837398399</v>
      </c>
    </row>
    <row r="95" spans="1:9">
      <c r="A95" t="s">
        <v>338</v>
      </c>
      <c r="B95" t="s">
        <v>1515</v>
      </c>
      <c r="C95" t="s">
        <v>339</v>
      </c>
      <c r="D95">
        <v>4.6875E-2</v>
      </c>
      <c r="E95">
        <v>2.6041666666666699E-2</v>
      </c>
      <c r="F95">
        <v>0</v>
      </c>
      <c r="G95">
        <v>0</v>
      </c>
      <c r="H95">
        <v>0</v>
      </c>
      <c r="I95">
        <v>0</v>
      </c>
    </row>
    <row r="96" spans="1:9">
      <c r="A96" t="s">
        <v>340</v>
      </c>
      <c r="B96" t="s">
        <v>1516</v>
      </c>
      <c r="C96" t="s">
        <v>341</v>
      </c>
      <c r="D96">
        <v>0.546875</v>
      </c>
      <c r="E96">
        <v>0.38541666666666702</v>
      </c>
      <c r="F96">
        <v>0.77720207253885998</v>
      </c>
      <c r="G96">
        <v>0.21929824561403499</v>
      </c>
      <c r="H96">
        <v>0.67105263157894701</v>
      </c>
      <c r="I96">
        <v>0.56504065040650397</v>
      </c>
    </row>
    <row r="97" spans="1:9">
      <c r="A97" t="s">
        <v>348</v>
      </c>
      <c r="B97" t="s">
        <v>1520</v>
      </c>
      <c r="C97" t="s">
        <v>349</v>
      </c>
      <c r="D97">
        <v>0</v>
      </c>
      <c r="E97">
        <v>0</v>
      </c>
      <c r="F97">
        <v>0</v>
      </c>
      <c r="G97">
        <v>0</v>
      </c>
      <c r="H97">
        <v>0</v>
      </c>
      <c r="I97">
        <v>4.0322580645161298E-3</v>
      </c>
    </row>
    <row r="98" spans="1:9">
      <c r="A98" t="s">
        <v>350</v>
      </c>
      <c r="B98" t="s">
        <v>1521</v>
      </c>
      <c r="C98" t="s">
        <v>351</v>
      </c>
      <c r="D98">
        <v>0.984375</v>
      </c>
      <c r="E98">
        <v>0.67553191489361697</v>
      </c>
      <c r="F98">
        <v>1</v>
      </c>
      <c r="G98">
        <v>0.97368421052631604</v>
      </c>
      <c r="H98">
        <v>0.92543859649122795</v>
      </c>
      <c r="I98">
        <v>0.97199999999999998</v>
      </c>
    </row>
    <row r="99" spans="1:9">
      <c r="A99" t="s">
        <v>354</v>
      </c>
      <c r="B99" t="s">
        <v>1523</v>
      </c>
      <c r="C99" t="s">
        <v>355</v>
      </c>
      <c r="D99">
        <v>0.6875</v>
      </c>
      <c r="E99">
        <v>0.98958333333333304</v>
      </c>
      <c r="F99">
        <v>0.99742268041237103</v>
      </c>
      <c r="G99">
        <v>1</v>
      </c>
      <c r="H99">
        <v>0.97345132743362806</v>
      </c>
      <c r="I99">
        <v>0.91129032258064502</v>
      </c>
    </row>
    <row r="100" spans="1:9">
      <c r="A100" t="s">
        <v>356</v>
      </c>
      <c r="B100" t="s">
        <v>1524</v>
      </c>
      <c r="C100" t="s">
        <v>357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358</v>
      </c>
      <c r="B101" t="s">
        <v>1525</v>
      </c>
      <c r="C101" t="s">
        <v>359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 t="s">
        <v>360</v>
      </c>
      <c r="B102" t="s">
        <v>1526</v>
      </c>
      <c r="C102" t="s">
        <v>361</v>
      </c>
      <c r="D102">
        <v>0.734375</v>
      </c>
      <c r="E102">
        <v>0.921875</v>
      </c>
      <c r="F102">
        <v>0.9453125</v>
      </c>
      <c r="G102">
        <v>0.98245614035087703</v>
      </c>
      <c r="H102">
        <v>0.96875</v>
      </c>
      <c r="I102">
        <v>0.89112903225806495</v>
      </c>
    </row>
    <row r="103" spans="1:9">
      <c r="A103" t="s">
        <v>362</v>
      </c>
      <c r="B103" t="s">
        <v>1527</v>
      </c>
      <c r="C103" t="s">
        <v>363</v>
      </c>
      <c r="D103">
        <v>0.61666666666666703</v>
      </c>
      <c r="E103">
        <v>0.60439560439560402</v>
      </c>
      <c r="F103">
        <v>0.94329896907216504</v>
      </c>
      <c r="G103">
        <v>0.99122807017543901</v>
      </c>
      <c r="H103">
        <v>0.94090909090909103</v>
      </c>
      <c r="I103">
        <v>0.90350877192982504</v>
      </c>
    </row>
    <row r="104" spans="1:9">
      <c r="A104" t="s">
        <v>364</v>
      </c>
      <c r="B104" t="s">
        <v>1528</v>
      </c>
      <c r="C104" t="s">
        <v>365</v>
      </c>
      <c r="D104">
        <v>0.95161290322580605</v>
      </c>
      <c r="E104">
        <v>1</v>
      </c>
      <c r="F104">
        <v>0.99742268041237103</v>
      </c>
      <c r="G104">
        <v>1</v>
      </c>
      <c r="H104">
        <v>1</v>
      </c>
      <c r="I104">
        <v>1</v>
      </c>
    </row>
    <row r="105" spans="1:9">
      <c r="A105" t="s">
        <v>368</v>
      </c>
      <c r="B105" t="s">
        <v>1530</v>
      </c>
      <c r="C105" t="s">
        <v>369</v>
      </c>
      <c r="D105">
        <v>0.421875</v>
      </c>
      <c r="E105">
        <v>0.296875</v>
      </c>
      <c r="F105">
        <v>4.1666666666666699E-2</v>
      </c>
      <c r="G105">
        <v>0.85087719298245601</v>
      </c>
      <c r="H105">
        <v>0.19298245614035101</v>
      </c>
      <c r="I105">
        <v>0.75806451612903203</v>
      </c>
    </row>
    <row r="106" spans="1:9">
      <c r="A106" t="s">
        <v>370</v>
      </c>
      <c r="B106" t="s">
        <v>1531</v>
      </c>
      <c r="C106" t="s">
        <v>371</v>
      </c>
      <c r="D106">
        <v>0.62903225806451601</v>
      </c>
      <c r="E106">
        <v>0.68681318681318704</v>
      </c>
      <c r="F106">
        <v>0.95811518324607303</v>
      </c>
      <c r="G106">
        <v>0.98245614035087703</v>
      </c>
      <c r="H106">
        <v>0.95982142857142905</v>
      </c>
      <c r="I106">
        <v>0.93589743589743601</v>
      </c>
    </row>
    <row r="107" spans="1:9">
      <c r="A107" t="s">
        <v>374</v>
      </c>
      <c r="B107" t="s">
        <v>1533</v>
      </c>
      <c r="C107" t="s">
        <v>375</v>
      </c>
      <c r="D107">
        <v>0.375</v>
      </c>
      <c r="E107">
        <v>0.18229166666666699</v>
      </c>
      <c r="F107">
        <v>0.20207253886010401</v>
      </c>
      <c r="G107">
        <v>8.7719298245613996E-3</v>
      </c>
      <c r="H107">
        <v>0.144736842105263</v>
      </c>
      <c r="I107">
        <v>0.233870967741935</v>
      </c>
    </row>
    <row r="108" spans="1:9">
      <c r="A108" t="s">
        <v>376</v>
      </c>
      <c r="B108" t="s">
        <v>1534</v>
      </c>
      <c r="C108" t="s">
        <v>377</v>
      </c>
      <c r="D108">
        <v>0.734375</v>
      </c>
      <c r="E108">
        <v>0.56451612903225801</v>
      </c>
      <c r="F108">
        <v>0.97606382978723405</v>
      </c>
      <c r="G108">
        <v>0.99122807017543901</v>
      </c>
      <c r="H108">
        <v>0.97321428571428603</v>
      </c>
      <c r="I108">
        <v>0.98387096774193505</v>
      </c>
    </row>
    <row r="109" spans="1:9">
      <c r="A109" t="s">
        <v>378</v>
      </c>
      <c r="B109" t="s">
        <v>1535</v>
      </c>
      <c r="C109" t="s">
        <v>379</v>
      </c>
      <c r="D109">
        <v>6.25E-2</v>
      </c>
      <c r="E109">
        <v>0.47916666666666702</v>
      </c>
      <c r="F109">
        <v>0.11764705882352899</v>
      </c>
      <c r="G109">
        <v>2.6315789473684199E-2</v>
      </c>
      <c r="H109">
        <v>0.25663716814159299</v>
      </c>
      <c r="I109">
        <v>0.116935483870968</v>
      </c>
    </row>
    <row r="110" spans="1:9">
      <c r="A110" t="s">
        <v>380</v>
      </c>
      <c r="B110" t="s">
        <v>1536</v>
      </c>
      <c r="C110" t="s">
        <v>381</v>
      </c>
      <c r="D110">
        <v>1</v>
      </c>
      <c r="E110">
        <v>1</v>
      </c>
      <c r="F110">
        <v>1</v>
      </c>
      <c r="G110">
        <v>0.98181818181818203</v>
      </c>
      <c r="H110">
        <v>1</v>
      </c>
      <c r="I110">
        <v>0.99596774193548399</v>
      </c>
    </row>
    <row r="111" spans="1:9">
      <c r="A111" t="s">
        <v>382</v>
      </c>
      <c r="B111" t="s">
        <v>1537</v>
      </c>
      <c r="C111" t="s">
        <v>383</v>
      </c>
      <c r="D111">
        <v>0.72580645161290303</v>
      </c>
      <c r="E111">
        <v>0.72340425531914898</v>
      </c>
      <c r="F111">
        <v>0.53409090909090895</v>
      </c>
      <c r="G111">
        <v>0.73148148148148195</v>
      </c>
      <c r="H111">
        <v>0.50467289719626196</v>
      </c>
      <c r="I111">
        <v>0.77272727272727304</v>
      </c>
    </row>
    <row r="112" spans="1:9">
      <c r="A112" t="s">
        <v>388</v>
      </c>
      <c r="B112" t="s">
        <v>1540</v>
      </c>
      <c r="C112" t="s">
        <v>389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 t="s">
        <v>390</v>
      </c>
      <c r="B113" t="s">
        <v>1541</v>
      </c>
      <c r="C113" t="s">
        <v>391</v>
      </c>
      <c r="D113">
        <v>0.70967741935483897</v>
      </c>
      <c r="E113">
        <v>0.50526315789473697</v>
      </c>
      <c r="F113">
        <v>0.35326086956521702</v>
      </c>
      <c r="G113">
        <v>7.1428571428571397E-2</v>
      </c>
      <c r="H113">
        <v>0.277272727272727</v>
      </c>
      <c r="I113">
        <v>0.256410256410256</v>
      </c>
    </row>
    <row r="114" spans="1:9">
      <c r="A114" t="s">
        <v>392</v>
      </c>
      <c r="B114" t="s">
        <v>1542</v>
      </c>
      <c r="C114" t="s">
        <v>393</v>
      </c>
      <c r="D114">
        <v>0.34375</v>
      </c>
      <c r="E114">
        <v>0.64583333333333304</v>
      </c>
      <c r="F114">
        <v>0.82642487046632096</v>
      </c>
      <c r="G114">
        <v>0.89473684210526305</v>
      </c>
      <c r="H114">
        <v>0.76315789473684204</v>
      </c>
      <c r="I114">
        <v>0.86799999999999999</v>
      </c>
    </row>
    <row r="115" spans="1:9">
      <c r="A115" t="s">
        <v>394</v>
      </c>
      <c r="B115" t="s">
        <v>1543</v>
      </c>
      <c r="C115" t="s">
        <v>395</v>
      </c>
      <c r="D115">
        <v>0.37096774193548399</v>
      </c>
      <c r="E115">
        <v>0.14361702127659601</v>
      </c>
      <c r="F115">
        <v>0.41847826086956502</v>
      </c>
      <c r="G115">
        <v>0.6</v>
      </c>
      <c r="H115">
        <v>0.355855855855856</v>
      </c>
      <c r="I115">
        <v>0.26422764227642298</v>
      </c>
    </row>
    <row r="116" spans="1:9">
      <c r="A116" t="s">
        <v>396</v>
      </c>
      <c r="B116" t="s">
        <v>1544</v>
      </c>
      <c r="C116" t="s">
        <v>397</v>
      </c>
      <c r="D116">
        <v>7.8125E-2</v>
      </c>
      <c r="E116">
        <v>8.3333333333333301E-2</v>
      </c>
      <c r="F116">
        <v>4.3814432989690698E-2</v>
      </c>
      <c r="G116">
        <v>0</v>
      </c>
      <c r="H116">
        <v>0</v>
      </c>
      <c r="I116">
        <v>0</v>
      </c>
    </row>
    <row r="117" spans="1:9">
      <c r="A117" t="s">
        <v>398</v>
      </c>
      <c r="B117" t="s">
        <v>1545</v>
      </c>
      <c r="C117" t="s">
        <v>399</v>
      </c>
      <c r="D117">
        <v>0</v>
      </c>
      <c r="E117">
        <v>0</v>
      </c>
      <c r="F117">
        <v>0.56878306878306895</v>
      </c>
      <c r="G117">
        <v>4.3859649122807001E-2</v>
      </c>
      <c r="H117">
        <v>0.43421052631578899</v>
      </c>
      <c r="I117">
        <v>7.7235772357723595E-2</v>
      </c>
    </row>
    <row r="118" spans="1:9">
      <c r="A118" t="s">
        <v>402</v>
      </c>
      <c r="B118" t="s">
        <v>1547</v>
      </c>
      <c r="C118" t="s">
        <v>403</v>
      </c>
      <c r="D118">
        <v>0.53125</v>
      </c>
      <c r="E118">
        <v>0.75520833333333304</v>
      </c>
      <c r="F118">
        <v>0.158031088082902</v>
      </c>
      <c r="G118">
        <v>0.73214285714285698</v>
      </c>
      <c r="H118">
        <v>0.30357142857142899</v>
      </c>
      <c r="I118">
        <v>0.50833333333333297</v>
      </c>
    </row>
    <row r="119" spans="1:9">
      <c r="A119" t="s">
        <v>414</v>
      </c>
      <c r="B119" t="s">
        <v>1553</v>
      </c>
      <c r="C119" t="s">
        <v>415</v>
      </c>
      <c r="D119">
        <v>0.578125</v>
      </c>
      <c r="E119">
        <v>0.453125</v>
      </c>
      <c r="F119">
        <v>0.80376344086021501</v>
      </c>
      <c r="G119">
        <v>0.82456140350877205</v>
      </c>
      <c r="H119">
        <v>0.67256637168141598</v>
      </c>
      <c r="I119">
        <v>0.661157024793388</v>
      </c>
    </row>
    <row r="120" spans="1:9">
      <c r="A120" t="s">
        <v>420</v>
      </c>
      <c r="B120" t="s">
        <v>1556</v>
      </c>
      <c r="C120" t="s">
        <v>421</v>
      </c>
      <c r="D120">
        <v>0.34375</v>
      </c>
      <c r="E120">
        <v>0.359375</v>
      </c>
      <c r="F120">
        <v>0.27368421052631597</v>
      </c>
      <c r="G120">
        <v>2.7272727272727299E-2</v>
      </c>
      <c r="H120">
        <v>0.171296296296296</v>
      </c>
      <c r="I120">
        <v>5.3097345132743397E-2</v>
      </c>
    </row>
    <row r="121" spans="1:9">
      <c r="A121" t="s">
        <v>424</v>
      </c>
      <c r="B121" t="s">
        <v>1558</v>
      </c>
      <c r="C121" t="s">
        <v>425</v>
      </c>
      <c r="D121">
        <v>0.140625</v>
      </c>
      <c r="E121">
        <v>0.27083333333333298</v>
      </c>
      <c r="F121">
        <v>0.10638297872340401</v>
      </c>
      <c r="G121">
        <v>9.0909090909090905E-3</v>
      </c>
      <c r="H121">
        <v>0.110619469026549</v>
      </c>
      <c r="I121">
        <v>0.104</v>
      </c>
    </row>
    <row r="122" spans="1:9">
      <c r="A122" t="s">
        <v>426</v>
      </c>
      <c r="B122" t="s">
        <v>1559</v>
      </c>
      <c r="C122" t="s">
        <v>427</v>
      </c>
      <c r="D122">
        <v>9.375E-2</v>
      </c>
      <c r="E122">
        <v>0.58333333333333304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428</v>
      </c>
      <c r="B123" t="s">
        <v>1560</v>
      </c>
      <c r="C123" t="s">
        <v>429</v>
      </c>
      <c r="D123">
        <v>0.45</v>
      </c>
      <c r="E123">
        <v>0.515625</v>
      </c>
      <c r="F123">
        <v>2.8350515463917501E-2</v>
      </c>
      <c r="G123">
        <v>0</v>
      </c>
      <c r="H123">
        <v>0</v>
      </c>
      <c r="I123">
        <v>0</v>
      </c>
    </row>
    <row r="124" spans="1:9">
      <c r="A124" t="s">
        <v>430</v>
      </c>
      <c r="B124" t="s">
        <v>1561</v>
      </c>
      <c r="C124" t="s">
        <v>431</v>
      </c>
      <c r="D124">
        <v>0.25</v>
      </c>
      <c r="E124">
        <v>0.14361702127659601</v>
      </c>
      <c r="F124">
        <v>0.7109375</v>
      </c>
      <c r="G124">
        <v>0.95614035087719296</v>
      </c>
      <c r="H124">
        <v>0.90350877192982504</v>
      </c>
      <c r="I124">
        <v>0.77419354838709697</v>
      </c>
    </row>
    <row r="125" spans="1:9">
      <c r="A125" t="s">
        <v>432</v>
      </c>
      <c r="B125" t="s">
        <v>1562</v>
      </c>
      <c r="C125" t="s">
        <v>433</v>
      </c>
      <c r="D125">
        <v>0.77419354838709697</v>
      </c>
      <c r="E125">
        <v>0.91578947368421004</v>
      </c>
      <c r="F125">
        <v>0.96236559139784905</v>
      </c>
      <c r="G125">
        <v>0.97368421052631604</v>
      </c>
      <c r="H125">
        <v>0.99561403508771895</v>
      </c>
      <c r="I125">
        <v>0.95967741935483897</v>
      </c>
    </row>
    <row r="126" spans="1:9">
      <c r="A126" t="s">
        <v>434</v>
      </c>
      <c r="B126" t="s">
        <v>1563</v>
      </c>
      <c r="C126" t="s">
        <v>435</v>
      </c>
      <c r="D126">
        <v>4.6875E-2</v>
      </c>
      <c r="E126">
        <v>0.23958333333333301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442</v>
      </c>
      <c r="B127" t="s">
        <v>1567</v>
      </c>
      <c r="C127" t="s">
        <v>443</v>
      </c>
      <c r="D127">
        <v>0.25</v>
      </c>
      <c r="E127">
        <v>3.125E-2</v>
      </c>
      <c r="F127">
        <v>0.24468085106383</v>
      </c>
      <c r="G127">
        <v>1.7543859649122799E-2</v>
      </c>
      <c r="H127">
        <v>0.16517857142857101</v>
      </c>
      <c r="I127">
        <v>0.19421487603305801</v>
      </c>
    </row>
    <row r="128" spans="1:9">
      <c r="A128" t="s">
        <v>446</v>
      </c>
      <c r="B128" t="s">
        <v>1569</v>
      </c>
      <c r="C128" t="s">
        <v>447</v>
      </c>
      <c r="D128">
        <v>4.6875E-2</v>
      </c>
      <c r="E128">
        <v>0.18279569892473099</v>
      </c>
      <c r="F128">
        <v>7.79569892473118E-2</v>
      </c>
      <c r="G128">
        <v>0.359649122807018</v>
      </c>
      <c r="H128">
        <v>3.94736842105263E-2</v>
      </c>
      <c r="I128">
        <v>0.30241935483871002</v>
      </c>
    </row>
    <row r="129" spans="1:9">
      <c r="A129" t="s">
        <v>448</v>
      </c>
      <c r="B129" t="s">
        <v>1570</v>
      </c>
      <c r="C129" t="s">
        <v>449</v>
      </c>
      <c r="D129">
        <v>0.984375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>
      <c r="A130" t="s">
        <v>452</v>
      </c>
      <c r="B130" t="s">
        <v>1572</v>
      </c>
      <c r="C130" t="s">
        <v>453</v>
      </c>
      <c r="D130">
        <v>0.796875</v>
      </c>
      <c r="E130">
        <v>0.96354166666666696</v>
      </c>
      <c r="F130">
        <v>0.58064516129032295</v>
      </c>
      <c r="G130">
        <v>0.91818181818181799</v>
      </c>
      <c r="H130">
        <v>0.8125</v>
      </c>
      <c r="I130">
        <v>0.65384615384615397</v>
      </c>
    </row>
    <row r="131" spans="1:9">
      <c r="A131" t="s">
        <v>460</v>
      </c>
      <c r="B131" t="s">
        <v>1576</v>
      </c>
      <c r="C131" t="s">
        <v>461</v>
      </c>
      <c r="D131">
        <v>0.109375</v>
      </c>
      <c r="E131">
        <v>0</v>
      </c>
      <c r="F131">
        <v>1.2953367875647701E-2</v>
      </c>
      <c r="G131">
        <v>0</v>
      </c>
      <c r="H131">
        <v>0</v>
      </c>
      <c r="I131">
        <v>7.1428571428571397E-2</v>
      </c>
    </row>
    <row r="132" spans="1:9">
      <c r="A132" t="s">
        <v>462</v>
      </c>
      <c r="B132" t="s">
        <v>1577</v>
      </c>
      <c r="C132" t="s">
        <v>463</v>
      </c>
      <c r="D132">
        <v>0.234375</v>
      </c>
      <c r="E132">
        <v>0</v>
      </c>
      <c r="F132">
        <v>2.57731958762887E-2</v>
      </c>
      <c r="G132">
        <v>1.7543859649122799E-2</v>
      </c>
      <c r="H132">
        <v>8.7719298245613996E-3</v>
      </c>
      <c r="I132">
        <v>6.4000000000000001E-2</v>
      </c>
    </row>
    <row r="133" spans="1:9">
      <c r="A133" t="s">
        <v>464</v>
      </c>
      <c r="B133" t="s">
        <v>1578</v>
      </c>
      <c r="C133" t="s">
        <v>465</v>
      </c>
      <c r="D133">
        <v>0.59375</v>
      </c>
      <c r="E133">
        <v>0.65625</v>
      </c>
      <c r="F133">
        <v>0.201030927835052</v>
      </c>
      <c r="G133">
        <v>8.7719298245613996E-3</v>
      </c>
      <c r="H133">
        <v>3.5398230088495602E-2</v>
      </c>
      <c r="I133">
        <v>0.112</v>
      </c>
    </row>
    <row r="134" spans="1:9">
      <c r="A134" t="s">
        <v>468</v>
      </c>
      <c r="B134" t="s">
        <v>1580</v>
      </c>
      <c r="C134" t="s">
        <v>469</v>
      </c>
      <c r="D134">
        <v>0.359375</v>
      </c>
      <c r="E134">
        <v>0.74736842105263201</v>
      </c>
      <c r="F134">
        <v>0.65384615384615397</v>
      </c>
      <c r="G134">
        <v>0.49090909090909102</v>
      </c>
      <c r="H134">
        <v>0.88157894736842102</v>
      </c>
      <c r="I134">
        <v>0.48790322580645201</v>
      </c>
    </row>
    <row r="135" spans="1:9">
      <c r="A135" t="s">
        <v>470</v>
      </c>
      <c r="B135" t="s">
        <v>1581</v>
      </c>
      <c r="C135" t="s">
        <v>471</v>
      </c>
      <c r="D135">
        <v>0.703125</v>
      </c>
      <c r="E135">
        <v>0.21276595744680901</v>
      </c>
      <c r="F135">
        <v>0.278947368421053</v>
      </c>
      <c r="G135">
        <v>8.7719298245613996E-3</v>
      </c>
      <c r="H135">
        <v>9.2920353982300904E-2</v>
      </c>
      <c r="I135">
        <v>0.1</v>
      </c>
    </row>
    <row r="136" spans="1:9">
      <c r="A136" t="s">
        <v>478</v>
      </c>
      <c r="B136" t="s">
        <v>1585</v>
      </c>
      <c r="C136" t="s">
        <v>479</v>
      </c>
      <c r="D136">
        <v>0.296875</v>
      </c>
      <c r="E136">
        <v>0.221052631578947</v>
      </c>
      <c r="F136">
        <v>0.49459459459459498</v>
      </c>
      <c r="G136">
        <v>0.77192982456140302</v>
      </c>
      <c r="H136">
        <v>0.92543859649122795</v>
      </c>
      <c r="I136">
        <v>0.55737704918032804</v>
      </c>
    </row>
    <row r="137" spans="1:9">
      <c r="A137" t="s">
        <v>482</v>
      </c>
      <c r="B137" t="s">
        <v>1587</v>
      </c>
      <c r="C137" t="s">
        <v>483</v>
      </c>
      <c r="D137">
        <v>0.96875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 t="s">
        <v>486</v>
      </c>
      <c r="B138" t="s">
        <v>1589</v>
      </c>
      <c r="C138" t="s">
        <v>487</v>
      </c>
      <c r="D138">
        <v>0.96875</v>
      </c>
      <c r="E138">
        <v>1</v>
      </c>
      <c r="F138">
        <v>0.98684210526315796</v>
      </c>
      <c r="G138">
        <v>1</v>
      </c>
      <c r="H138">
        <v>1</v>
      </c>
      <c r="I138">
        <v>1</v>
      </c>
    </row>
    <row r="139" spans="1:9">
      <c r="A139" t="s">
        <v>490</v>
      </c>
      <c r="B139" t="s">
        <v>1591</v>
      </c>
      <c r="C139" t="s">
        <v>491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 t="s">
        <v>492</v>
      </c>
      <c r="B140" t="s">
        <v>1592</v>
      </c>
      <c r="C140" t="s">
        <v>493</v>
      </c>
      <c r="D140">
        <v>0.15625</v>
      </c>
      <c r="E140">
        <v>0</v>
      </c>
      <c r="F140">
        <v>1.8041237113402098E-2</v>
      </c>
      <c r="G140">
        <v>7.0175438596491196E-2</v>
      </c>
      <c r="H140">
        <v>4.8672566371681401E-2</v>
      </c>
      <c r="I140">
        <v>8.7999999999999995E-2</v>
      </c>
    </row>
    <row r="141" spans="1:9">
      <c r="A141" t="s">
        <v>496</v>
      </c>
      <c r="B141" t="s">
        <v>1594</v>
      </c>
      <c r="C141" t="s">
        <v>497</v>
      </c>
      <c r="D141">
        <v>6.25E-2</v>
      </c>
      <c r="E141">
        <v>3.1578947368421102E-2</v>
      </c>
      <c r="F141">
        <v>4.3814432989690698E-2</v>
      </c>
      <c r="G141">
        <v>0.27192982456140402</v>
      </c>
      <c r="H141">
        <v>4.3859649122806998E-3</v>
      </c>
      <c r="I141">
        <v>0.308</v>
      </c>
    </row>
    <row r="142" spans="1:9">
      <c r="A142" t="s">
        <v>502</v>
      </c>
      <c r="B142" t="s">
        <v>1597</v>
      </c>
      <c r="C142" t="s">
        <v>503</v>
      </c>
      <c r="D142">
        <v>0.78125</v>
      </c>
      <c r="E142">
        <v>0.94252873563218398</v>
      </c>
      <c r="F142">
        <v>0.425133689839572</v>
      </c>
      <c r="G142">
        <v>0.92105263157894701</v>
      </c>
      <c r="H142">
        <v>0.53070175438596501</v>
      </c>
      <c r="I142">
        <v>0.87903225806451601</v>
      </c>
    </row>
    <row r="143" spans="1:9">
      <c r="A143" t="s">
        <v>504</v>
      </c>
      <c r="B143" t="s">
        <v>1598</v>
      </c>
      <c r="C143" t="s">
        <v>505</v>
      </c>
      <c r="D143">
        <v>0.546875</v>
      </c>
      <c r="E143">
        <v>0.15104166666666699</v>
      </c>
      <c r="F143">
        <v>0.69411764705882395</v>
      </c>
      <c r="G143">
        <v>2.6315789473684199E-2</v>
      </c>
      <c r="H143">
        <v>0.28125</v>
      </c>
      <c r="I143">
        <v>0.22727272727272699</v>
      </c>
    </row>
    <row r="144" spans="1:9">
      <c r="A144" t="s">
        <v>508</v>
      </c>
      <c r="B144" t="s">
        <v>1600</v>
      </c>
      <c r="C144" t="s">
        <v>509</v>
      </c>
      <c r="D144">
        <v>0.765625</v>
      </c>
      <c r="E144">
        <v>0.83684210526315805</v>
      </c>
      <c r="F144">
        <v>0.341269841269841</v>
      </c>
      <c r="G144">
        <v>0.21929824561403499</v>
      </c>
      <c r="H144">
        <v>0.218181818181818</v>
      </c>
      <c r="I144">
        <v>0.407258064516129</v>
      </c>
    </row>
    <row r="145" spans="1:9">
      <c r="A145" t="s">
        <v>510</v>
      </c>
      <c r="B145" t="s">
        <v>1601</v>
      </c>
      <c r="C145" t="s">
        <v>511</v>
      </c>
      <c r="D145">
        <v>0.36206896551724099</v>
      </c>
      <c r="E145">
        <v>0.467391304347826</v>
      </c>
      <c r="F145">
        <v>8.2474226804123696E-2</v>
      </c>
      <c r="G145">
        <v>0.19298245614035101</v>
      </c>
      <c r="H145">
        <v>5.2631578947368397E-2</v>
      </c>
      <c r="I145">
        <v>0.20161290322580599</v>
      </c>
    </row>
    <row r="146" spans="1:9">
      <c r="A146" t="s">
        <v>512</v>
      </c>
      <c r="B146" t="s">
        <v>1602</v>
      </c>
      <c r="C146" t="s">
        <v>513</v>
      </c>
      <c r="D146">
        <v>0</v>
      </c>
      <c r="E146">
        <v>0</v>
      </c>
      <c r="F146">
        <v>2.8350515463917501E-2</v>
      </c>
      <c r="G146">
        <v>0</v>
      </c>
      <c r="H146">
        <v>0</v>
      </c>
      <c r="I146">
        <v>0</v>
      </c>
    </row>
    <row r="147" spans="1:9">
      <c r="A147" t="s">
        <v>516</v>
      </c>
      <c r="B147" t="s">
        <v>1604</v>
      </c>
      <c r="C147" t="s">
        <v>517</v>
      </c>
      <c r="D147">
        <v>0.734375</v>
      </c>
      <c r="E147">
        <v>0.442105263157895</v>
      </c>
      <c r="F147">
        <v>0.99484536082474195</v>
      </c>
      <c r="G147">
        <v>1</v>
      </c>
      <c r="H147">
        <v>0.99561403508771895</v>
      </c>
      <c r="I147">
        <v>0.99199999999999999</v>
      </c>
    </row>
    <row r="148" spans="1:9">
      <c r="A148" t="s">
        <v>518</v>
      </c>
      <c r="B148" t="s">
        <v>1605</v>
      </c>
      <c r="C148" t="s">
        <v>519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 t="s">
        <v>520</v>
      </c>
      <c r="B149" t="s">
        <v>1606</v>
      </c>
      <c r="C149" t="s">
        <v>521</v>
      </c>
      <c r="D149">
        <v>7.8125E-2</v>
      </c>
      <c r="E149">
        <v>0</v>
      </c>
      <c r="F149">
        <v>2.3195876288659802E-2</v>
      </c>
      <c r="G149">
        <v>0</v>
      </c>
      <c r="H149">
        <v>0</v>
      </c>
      <c r="I149">
        <v>0</v>
      </c>
    </row>
    <row r="150" spans="1:9">
      <c r="A150" t="s">
        <v>522</v>
      </c>
      <c r="B150" t="s">
        <v>1607</v>
      </c>
      <c r="C150" t="s">
        <v>523</v>
      </c>
      <c r="D150">
        <v>0.828125</v>
      </c>
      <c r="E150">
        <v>0.72872340425531901</v>
      </c>
      <c r="F150">
        <v>0.94791666666666696</v>
      </c>
      <c r="G150">
        <v>0.99107142857142905</v>
      </c>
      <c r="H150">
        <v>0.88839285714285698</v>
      </c>
      <c r="I150">
        <v>0.97540983606557397</v>
      </c>
    </row>
    <row r="151" spans="1:9">
      <c r="A151" t="s">
        <v>526</v>
      </c>
      <c r="B151" t="s">
        <v>1609</v>
      </c>
      <c r="C151" t="s">
        <v>527</v>
      </c>
      <c r="D151">
        <v>0.65625</v>
      </c>
      <c r="E151">
        <v>0.88947368421052597</v>
      </c>
      <c r="F151">
        <v>0.94818652849740903</v>
      </c>
      <c r="G151">
        <v>0.63636363636363602</v>
      </c>
      <c r="H151">
        <v>0.97685185185185197</v>
      </c>
      <c r="I151">
        <v>0.93951612903225801</v>
      </c>
    </row>
    <row r="152" spans="1:9">
      <c r="A152" t="s">
        <v>528</v>
      </c>
      <c r="B152" t="s">
        <v>1610</v>
      </c>
      <c r="C152" t="s">
        <v>529</v>
      </c>
      <c r="D152">
        <v>0.671875</v>
      </c>
      <c r="E152">
        <v>6.3157894736842093E-2</v>
      </c>
      <c r="F152">
        <v>0.92268041237113396</v>
      </c>
      <c r="G152">
        <v>0.99122807017543901</v>
      </c>
      <c r="H152">
        <v>0.98245614035087703</v>
      </c>
      <c r="I152">
        <v>0.97520661157024802</v>
      </c>
    </row>
    <row r="153" spans="1:9">
      <c r="A153" t="s">
        <v>532</v>
      </c>
      <c r="B153" t="s">
        <v>1612</v>
      </c>
      <c r="C153" t="s">
        <v>533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4.0000000000000001E-3</v>
      </c>
    </row>
    <row r="154" spans="1:9">
      <c r="A154" t="s">
        <v>534</v>
      </c>
      <c r="B154" t="s">
        <v>1613</v>
      </c>
      <c r="C154" t="s">
        <v>535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 t="s">
        <v>536</v>
      </c>
      <c r="B155" t="s">
        <v>1614</v>
      </c>
      <c r="C155" t="s">
        <v>537</v>
      </c>
      <c r="D155">
        <v>1</v>
      </c>
      <c r="E155">
        <v>1</v>
      </c>
      <c r="F155">
        <v>0.902061855670103</v>
      </c>
      <c r="G155">
        <v>1</v>
      </c>
      <c r="H155">
        <v>0.98245614035087703</v>
      </c>
      <c r="I155">
        <v>1</v>
      </c>
    </row>
    <row r="156" spans="1:9">
      <c r="A156" t="s">
        <v>538</v>
      </c>
      <c r="B156" t="s">
        <v>1615</v>
      </c>
      <c r="C156" t="s">
        <v>539</v>
      </c>
      <c r="D156">
        <v>0.75</v>
      </c>
      <c r="E156">
        <v>0.60416666666666696</v>
      </c>
      <c r="F156">
        <v>0.11111111111111099</v>
      </c>
      <c r="G156">
        <v>0.72807017543859698</v>
      </c>
      <c r="H156">
        <v>7.4561403508771898E-2</v>
      </c>
      <c r="I156">
        <v>0.55200000000000005</v>
      </c>
    </row>
    <row r="157" spans="1:9">
      <c r="A157" t="s">
        <v>540</v>
      </c>
      <c r="B157" t="s">
        <v>1616</v>
      </c>
      <c r="C157" t="s">
        <v>541</v>
      </c>
      <c r="D157">
        <v>0.765625</v>
      </c>
      <c r="E157">
        <v>1</v>
      </c>
      <c r="F157">
        <v>0.89516129032258096</v>
      </c>
      <c r="G157">
        <v>0.96491228070175405</v>
      </c>
      <c r="H157">
        <v>0.74336283185840701</v>
      </c>
      <c r="I157">
        <v>0.94</v>
      </c>
    </row>
    <row r="158" spans="1:9">
      <c r="A158" t="s">
        <v>546</v>
      </c>
      <c r="B158" t="s">
        <v>1619</v>
      </c>
      <c r="C158" t="s">
        <v>547</v>
      </c>
      <c r="D158">
        <v>0.66129032258064502</v>
      </c>
      <c r="E158">
        <v>0.328125</v>
      </c>
      <c r="F158">
        <v>0.52604166666666696</v>
      </c>
      <c r="G158">
        <v>0.99122807017543901</v>
      </c>
      <c r="H158">
        <v>0.43859649122806998</v>
      </c>
      <c r="I158">
        <v>0.95121951219512202</v>
      </c>
    </row>
    <row r="159" spans="1:9">
      <c r="A159" t="s">
        <v>550</v>
      </c>
      <c r="B159" t="s">
        <v>1621</v>
      </c>
      <c r="C159" t="s">
        <v>551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 t="s">
        <v>552</v>
      </c>
      <c r="B160" t="s">
        <v>1622</v>
      </c>
      <c r="C160" t="s">
        <v>553</v>
      </c>
      <c r="D160">
        <v>0.55172413793103403</v>
      </c>
      <c r="E160">
        <v>0.70945945945945899</v>
      </c>
      <c r="F160">
        <v>0.98186528497409298</v>
      </c>
      <c r="G160">
        <v>0.97368421052631604</v>
      </c>
      <c r="H160">
        <v>0.98245614035087703</v>
      </c>
      <c r="I160">
        <v>0.96399999999999997</v>
      </c>
    </row>
    <row r="161" spans="1:9">
      <c r="A161" t="s">
        <v>556</v>
      </c>
      <c r="B161" t="s">
        <v>1624</v>
      </c>
      <c r="C161" t="s">
        <v>557</v>
      </c>
      <c r="D161">
        <v>0</v>
      </c>
      <c r="E161">
        <v>0</v>
      </c>
      <c r="F161">
        <v>0.36458333333333298</v>
      </c>
      <c r="G161">
        <v>5.2631578947368397E-2</v>
      </c>
      <c r="H161">
        <v>0.38392857142857101</v>
      </c>
      <c r="I161">
        <v>8.4000000000000005E-2</v>
      </c>
    </row>
    <row r="162" spans="1:9">
      <c r="A162" t="s">
        <v>562</v>
      </c>
      <c r="B162" t="s">
        <v>1627</v>
      </c>
      <c r="C162" t="s">
        <v>563</v>
      </c>
      <c r="D162">
        <v>0.90322580645161299</v>
      </c>
      <c r="E162">
        <v>0.59574468085106402</v>
      </c>
      <c r="F162">
        <v>0.98969072164948502</v>
      </c>
      <c r="G162">
        <v>1</v>
      </c>
      <c r="H162">
        <v>0.97807017543859698</v>
      </c>
      <c r="I162">
        <v>0.97560975609756095</v>
      </c>
    </row>
    <row r="163" spans="1:9">
      <c r="A163" t="s">
        <v>564</v>
      </c>
      <c r="B163" t="s">
        <v>1628</v>
      </c>
      <c r="C163" t="s">
        <v>565</v>
      </c>
      <c r="D163">
        <v>0.984375</v>
      </c>
      <c r="E163">
        <v>1</v>
      </c>
      <c r="F163">
        <v>0.49740932642487001</v>
      </c>
      <c r="G163">
        <v>0.91228070175438603</v>
      </c>
      <c r="H163">
        <v>0.16964285714285701</v>
      </c>
      <c r="I163">
        <v>0.82</v>
      </c>
    </row>
    <row r="164" spans="1:9">
      <c r="A164" t="s">
        <v>566</v>
      </c>
      <c r="B164" t="s">
        <v>1629</v>
      </c>
      <c r="C164" t="s">
        <v>567</v>
      </c>
      <c r="D164">
        <v>4.6875E-2</v>
      </c>
      <c r="E164">
        <v>2.6041666666666699E-2</v>
      </c>
      <c r="F164">
        <v>2.8350515463917501E-2</v>
      </c>
      <c r="G164">
        <v>0</v>
      </c>
      <c r="H164">
        <v>9.6491228070175405E-2</v>
      </c>
      <c r="I164">
        <v>5.9829059829059797E-2</v>
      </c>
    </row>
    <row r="165" spans="1:9">
      <c r="A165" t="s">
        <v>568</v>
      </c>
      <c r="B165" t="s">
        <v>1630</v>
      </c>
      <c r="C165" t="s">
        <v>569</v>
      </c>
      <c r="D165">
        <v>0.9375</v>
      </c>
      <c r="E165">
        <v>0.98958333333333304</v>
      </c>
      <c r="F165">
        <v>0.88860103626942999</v>
      </c>
      <c r="G165">
        <v>0.99122807017543901</v>
      </c>
      <c r="H165">
        <v>0.76785714285714302</v>
      </c>
      <c r="I165">
        <v>0.93495934959349603</v>
      </c>
    </row>
    <row r="166" spans="1:9">
      <c r="A166" t="s">
        <v>570</v>
      </c>
      <c r="B166" t="s">
        <v>1631</v>
      </c>
      <c r="C166" t="s">
        <v>571</v>
      </c>
      <c r="D166">
        <v>1</v>
      </c>
      <c r="E166">
        <v>0.98958333333333304</v>
      </c>
      <c r="F166">
        <v>0.99484536082474195</v>
      </c>
      <c r="G166">
        <v>1</v>
      </c>
      <c r="H166">
        <v>1</v>
      </c>
      <c r="I166">
        <v>0.96399999999999997</v>
      </c>
    </row>
    <row r="167" spans="1:9">
      <c r="A167" t="s">
        <v>574</v>
      </c>
      <c r="B167" t="s">
        <v>1633</v>
      </c>
      <c r="C167" t="s">
        <v>575</v>
      </c>
      <c r="D167">
        <v>0.640625</v>
      </c>
      <c r="E167">
        <v>0.76041666666666696</v>
      </c>
      <c r="F167">
        <v>0.652061855670103</v>
      </c>
      <c r="G167">
        <v>0.40178571428571402</v>
      </c>
      <c r="H167">
        <v>0.46460176991150398</v>
      </c>
      <c r="I167">
        <v>0.53658536585365901</v>
      </c>
    </row>
    <row r="168" spans="1:9">
      <c r="A168" t="s">
        <v>580</v>
      </c>
      <c r="B168" t="s">
        <v>1636</v>
      </c>
      <c r="C168" t="s">
        <v>581</v>
      </c>
      <c r="D168">
        <v>5.3571428571428603E-2</v>
      </c>
      <c r="E168">
        <v>0</v>
      </c>
      <c r="F168">
        <v>1.54639175257732E-2</v>
      </c>
      <c r="G168">
        <v>0.98245614035087703</v>
      </c>
      <c r="H168">
        <v>0.26754385964912297</v>
      </c>
      <c r="I168">
        <v>0.88800000000000001</v>
      </c>
    </row>
    <row r="169" spans="1:9">
      <c r="A169" t="s">
        <v>582</v>
      </c>
      <c r="B169" t="s">
        <v>1637</v>
      </c>
      <c r="C169" t="s">
        <v>583</v>
      </c>
      <c r="D169">
        <v>0.140625</v>
      </c>
      <c r="E169">
        <v>0.4375</v>
      </c>
      <c r="F169">
        <v>0.26288659793814401</v>
      </c>
      <c r="G169">
        <v>0.17857142857142899</v>
      </c>
      <c r="H169">
        <v>0.157894736842105</v>
      </c>
      <c r="I169">
        <v>0.161157024793388</v>
      </c>
    </row>
    <row r="170" spans="1:9">
      <c r="A170" t="s">
        <v>584</v>
      </c>
      <c r="B170" t="s">
        <v>1638</v>
      </c>
      <c r="C170" t="s">
        <v>585</v>
      </c>
      <c r="D170">
        <v>1.5625E-2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586</v>
      </c>
      <c r="B171" t="s">
        <v>1639</v>
      </c>
      <c r="C171" t="s">
        <v>587</v>
      </c>
      <c r="D171">
        <v>0.875</v>
      </c>
      <c r="E171">
        <v>1</v>
      </c>
      <c r="F171">
        <v>0.20876288659793801</v>
      </c>
      <c r="G171">
        <v>0.97368421052631604</v>
      </c>
      <c r="H171">
        <v>0.30803571428571402</v>
      </c>
      <c r="I171">
        <v>0.876</v>
      </c>
    </row>
    <row r="172" spans="1:9">
      <c r="A172" t="s">
        <v>588</v>
      </c>
      <c r="B172" t="s">
        <v>1640</v>
      </c>
      <c r="C172" t="s">
        <v>589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 t="s">
        <v>590</v>
      </c>
      <c r="B173" t="s">
        <v>1641</v>
      </c>
      <c r="C173" t="s">
        <v>591</v>
      </c>
      <c r="D173">
        <v>4.6875E-2</v>
      </c>
      <c r="E173">
        <v>2.0833333333333301E-2</v>
      </c>
      <c r="F173">
        <v>4.7872340425531901E-2</v>
      </c>
      <c r="G173">
        <v>8.9285714285714298E-3</v>
      </c>
      <c r="H173">
        <v>8.7719298245613996E-3</v>
      </c>
      <c r="I173">
        <v>2.4193548387096801E-2</v>
      </c>
    </row>
    <row r="174" spans="1:9">
      <c r="A174" t="s">
        <v>592</v>
      </c>
      <c r="B174" t="s">
        <v>1642</v>
      </c>
      <c r="C174" t="s">
        <v>593</v>
      </c>
      <c r="D174">
        <v>0.390625</v>
      </c>
      <c r="E174">
        <v>0.14210526315789501</v>
      </c>
      <c r="F174">
        <v>4.4270833333333301E-2</v>
      </c>
      <c r="G174">
        <v>0.9375</v>
      </c>
      <c r="H174">
        <v>0.27142857142857102</v>
      </c>
      <c r="I174">
        <v>0.842741935483871</v>
      </c>
    </row>
    <row r="175" spans="1:9">
      <c r="A175" t="s">
        <v>594</v>
      </c>
      <c r="B175" t="s">
        <v>1643</v>
      </c>
      <c r="C175" t="s">
        <v>595</v>
      </c>
      <c r="D175">
        <v>0.86538461538461497</v>
      </c>
      <c r="E175">
        <v>0.83516483516483497</v>
      </c>
      <c r="F175">
        <v>0.79459459459459503</v>
      </c>
      <c r="G175">
        <v>0.87037037037037002</v>
      </c>
      <c r="H175">
        <v>0.91346153846153799</v>
      </c>
      <c r="I175">
        <v>0.81140350877193002</v>
      </c>
    </row>
    <row r="176" spans="1:9">
      <c r="A176" t="s">
        <v>596</v>
      </c>
      <c r="B176" t="s">
        <v>1644</v>
      </c>
      <c r="C176" t="s">
        <v>597</v>
      </c>
      <c r="D176">
        <v>0.3125</v>
      </c>
      <c r="E176">
        <v>0.47916666666666702</v>
      </c>
      <c r="F176">
        <v>0.10621761658031099</v>
      </c>
      <c r="G176">
        <v>0.21052631578947401</v>
      </c>
      <c r="H176">
        <v>1.7699115044247801E-2</v>
      </c>
      <c r="I176">
        <v>0.22</v>
      </c>
    </row>
    <row r="177" spans="1:9">
      <c r="A177" t="s">
        <v>598</v>
      </c>
      <c r="B177" t="s">
        <v>1645</v>
      </c>
      <c r="C177" t="s">
        <v>599</v>
      </c>
      <c r="D177">
        <v>0.85483870967741904</v>
      </c>
      <c r="E177">
        <v>0.69791666666666696</v>
      </c>
      <c r="F177">
        <v>0.99742268041237103</v>
      </c>
      <c r="G177">
        <v>1</v>
      </c>
      <c r="H177">
        <v>1</v>
      </c>
      <c r="I177">
        <v>1</v>
      </c>
    </row>
    <row r="178" spans="1:9">
      <c r="A178" t="s">
        <v>600</v>
      </c>
      <c r="B178" t="s">
        <v>1646</v>
      </c>
      <c r="C178" t="s">
        <v>601</v>
      </c>
      <c r="D178">
        <v>0.21875</v>
      </c>
      <c r="E178">
        <v>0.175531914893617</v>
      </c>
      <c r="F178">
        <v>5.9895833333333301E-2</v>
      </c>
      <c r="G178">
        <v>0.842592592592593</v>
      </c>
      <c r="H178">
        <v>0.39719626168224298</v>
      </c>
      <c r="I178">
        <v>0.89112903225806495</v>
      </c>
    </row>
    <row r="179" spans="1:9">
      <c r="A179" t="s">
        <v>602</v>
      </c>
      <c r="B179" t="s">
        <v>1647</v>
      </c>
      <c r="C179" t="s">
        <v>603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 t="s">
        <v>606</v>
      </c>
      <c r="B180" t="s">
        <v>1649</v>
      </c>
      <c r="C180" t="s">
        <v>607</v>
      </c>
      <c r="D180">
        <v>0.921875</v>
      </c>
      <c r="E180">
        <v>0.95789473684210502</v>
      </c>
      <c r="F180">
        <v>0.203125</v>
      </c>
      <c r="G180">
        <v>0.34821428571428598</v>
      </c>
      <c r="H180">
        <v>0.28125</v>
      </c>
      <c r="I180">
        <v>0.35199999999999998</v>
      </c>
    </row>
    <row r="181" spans="1:9">
      <c r="A181" t="s">
        <v>610</v>
      </c>
      <c r="B181" t="s">
        <v>1651</v>
      </c>
      <c r="C181" t="s">
        <v>611</v>
      </c>
      <c r="D181">
        <v>0.921875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 t="s">
        <v>614</v>
      </c>
      <c r="B182" t="s">
        <v>1653</v>
      </c>
      <c r="C182" t="s">
        <v>615</v>
      </c>
      <c r="D182">
        <v>0.296875</v>
      </c>
      <c r="E182">
        <v>0.30208333333333298</v>
      </c>
      <c r="F182">
        <v>6.21761658031088E-2</v>
      </c>
      <c r="G182">
        <v>8.7719298245613996E-3</v>
      </c>
      <c r="H182">
        <v>0.145454545454545</v>
      </c>
      <c r="I182">
        <v>0.11885245901639301</v>
      </c>
    </row>
    <row r="183" spans="1:9">
      <c r="A183" t="s">
        <v>616</v>
      </c>
      <c r="B183" t="s">
        <v>1654</v>
      </c>
      <c r="C183" t="s">
        <v>617</v>
      </c>
      <c r="D183">
        <v>0.84375</v>
      </c>
      <c r="E183">
        <v>0.94736842105263197</v>
      </c>
      <c r="F183">
        <v>0.52356020942408399</v>
      </c>
      <c r="G183">
        <v>1</v>
      </c>
      <c r="H183">
        <v>0.80701754385964897</v>
      </c>
      <c r="I183">
        <v>0.88934426229508201</v>
      </c>
    </row>
    <row r="184" spans="1:9">
      <c r="A184" t="s">
        <v>618</v>
      </c>
      <c r="B184" t="s">
        <v>1655</v>
      </c>
      <c r="C184" t="s">
        <v>619</v>
      </c>
      <c r="D184">
        <v>1</v>
      </c>
      <c r="E184">
        <v>1</v>
      </c>
      <c r="F184">
        <v>0.99742268041237103</v>
      </c>
      <c r="G184">
        <v>0.99122807017543901</v>
      </c>
      <c r="H184">
        <v>1</v>
      </c>
      <c r="I184">
        <v>0.99590163934426201</v>
      </c>
    </row>
    <row r="185" spans="1:9">
      <c r="A185" t="s">
        <v>620</v>
      </c>
      <c r="B185" t="s">
        <v>1656</v>
      </c>
      <c r="C185" t="s">
        <v>621</v>
      </c>
      <c r="D185">
        <v>0.65</v>
      </c>
      <c r="E185">
        <v>0.859375</v>
      </c>
      <c r="F185">
        <v>6.9444444444444406E-2</v>
      </c>
      <c r="G185">
        <v>6.3636363636363602E-2</v>
      </c>
      <c r="H185">
        <v>0.11009174311926601</v>
      </c>
      <c r="I185">
        <v>0.114754098360656</v>
      </c>
    </row>
    <row r="186" spans="1:9">
      <c r="A186" t="s">
        <v>626</v>
      </c>
      <c r="B186" t="s">
        <v>1659</v>
      </c>
      <c r="C186" t="s">
        <v>627</v>
      </c>
      <c r="D186">
        <v>0.8125</v>
      </c>
      <c r="E186">
        <v>0.47894736842105301</v>
      </c>
      <c r="F186">
        <v>0.89322916666666696</v>
      </c>
      <c r="G186">
        <v>0.98245614035087703</v>
      </c>
      <c r="H186">
        <v>0.94594594594594605</v>
      </c>
      <c r="I186">
        <v>0.95528455284552805</v>
      </c>
    </row>
    <row r="187" spans="1:9">
      <c r="A187" t="s">
        <v>628</v>
      </c>
      <c r="B187" t="s">
        <v>1660</v>
      </c>
      <c r="C187" t="s">
        <v>629</v>
      </c>
      <c r="D187">
        <v>0.328125</v>
      </c>
      <c r="E187">
        <v>5.85106382978723E-2</v>
      </c>
      <c r="F187">
        <v>0.44473684210526299</v>
      </c>
      <c r="G187">
        <v>0.96491228070175405</v>
      </c>
      <c r="H187">
        <v>0.75877192982456099</v>
      </c>
      <c r="I187">
        <v>0.76</v>
      </c>
    </row>
    <row r="188" spans="1:9">
      <c r="A188" t="s">
        <v>630</v>
      </c>
      <c r="B188" t="s">
        <v>1661</v>
      </c>
      <c r="C188" t="s">
        <v>631</v>
      </c>
      <c r="D188">
        <v>0.76785714285714302</v>
      </c>
      <c r="E188">
        <v>0.63978494623655902</v>
      </c>
      <c r="F188">
        <v>0.72368421052631604</v>
      </c>
      <c r="G188">
        <v>3.5087719298245598E-2</v>
      </c>
      <c r="H188">
        <v>0.56818181818181801</v>
      </c>
      <c r="I188">
        <v>0.16400000000000001</v>
      </c>
    </row>
    <row r="189" spans="1:9">
      <c r="A189" t="s">
        <v>634</v>
      </c>
      <c r="B189" t="s">
        <v>1663</v>
      </c>
      <c r="C189" t="s">
        <v>635</v>
      </c>
      <c r="D189">
        <v>0.40625</v>
      </c>
      <c r="E189">
        <v>0.20833333333333301</v>
      </c>
      <c r="F189">
        <v>0.22422680412371099</v>
      </c>
      <c r="G189">
        <v>0.87719298245613997</v>
      </c>
      <c r="H189">
        <v>0.34210526315789502</v>
      </c>
      <c r="I189">
        <v>0.86</v>
      </c>
    </row>
    <row r="190" spans="1:9">
      <c r="A190" t="s">
        <v>638</v>
      </c>
      <c r="B190" t="s">
        <v>1665</v>
      </c>
      <c r="C190" t="s">
        <v>639</v>
      </c>
      <c r="D190">
        <v>0.4375</v>
      </c>
      <c r="E190">
        <v>0.36458333333333298</v>
      </c>
      <c r="F190">
        <v>0.902061855670103</v>
      </c>
      <c r="G190">
        <v>0.90350877192982504</v>
      </c>
      <c r="H190">
        <v>0.98684210526315796</v>
      </c>
      <c r="I190">
        <v>0.84</v>
      </c>
    </row>
    <row r="191" spans="1:9">
      <c r="A191" t="s">
        <v>640</v>
      </c>
      <c r="B191" t="s">
        <v>1666</v>
      </c>
      <c r="C191" t="s">
        <v>641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642</v>
      </c>
      <c r="B192" t="s">
        <v>1667</v>
      </c>
      <c r="C192" t="s">
        <v>643</v>
      </c>
      <c r="D192">
        <v>0.890625</v>
      </c>
      <c r="E192">
        <v>1</v>
      </c>
      <c r="F192">
        <v>0.96614583333333304</v>
      </c>
      <c r="G192">
        <v>1</v>
      </c>
      <c r="H192">
        <v>0.99115044247787598</v>
      </c>
      <c r="I192">
        <v>0.99186991869918695</v>
      </c>
    </row>
    <row r="193" spans="1:9">
      <c r="A193" t="s">
        <v>646</v>
      </c>
      <c r="B193" t="s">
        <v>1669</v>
      </c>
      <c r="C193" t="s">
        <v>647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 t="s">
        <v>652</v>
      </c>
      <c r="B194" t="s">
        <v>1672</v>
      </c>
      <c r="C194" t="s">
        <v>653</v>
      </c>
      <c r="D194">
        <v>0.96875</v>
      </c>
      <c r="E194">
        <v>0.99479166666666696</v>
      </c>
      <c r="F194">
        <v>1</v>
      </c>
      <c r="G194">
        <v>1</v>
      </c>
      <c r="H194">
        <v>1</v>
      </c>
      <c r="I194">
        <v>1</v>
      </c>
    </row>
    <row r="195" spans="1:9">
      <c r="A195" t="s">
        <v>654</v>
      </c>
      <c r="B195" t="s">
        <v>1673</v>
      </c>
      <c r="C195" t="s">
        <v>655</v>
      </c>
      <c r="D195">
        <v>0.625</v>
      </c>
      <c r="E195">
        <v>0.909574468085106</v>
      </c>
      <c r="F195">
        <v>0.94587628865979401</v>
      </c>
      <c r="G195">
        <v>0.34210526315789502</v>
      </c>
      <c r="H195">
        <v>0.83628318584070804</v>
      </c>
      <c r="I195">
        <v>0.53629032258064502</v>
      </c>
    </row>
    <row r="196" spans="1:9">
      <c r="A196" t="s">
        <v>656</v>
      </c>
      <c r="B196" t="s">
        <v>1674</v>
      </c>
      <c r="C196" t="s">
        <v>657</v>
      </c>
      <c r="D196">
        <v>1</v>
      </c>
      <c r="E196">
        <v>0.92708333333333304</v>
      </c>
      <c r="F196">
        <v>0.828125</v>
      </c>
      <c r="G196">
        <v>1</v>
      </c>
      <c r="H196">
        <v>0.890350877192982</v>
      </c>
      <c r="I196">
        <v>0.96399999999999997</v>
      </c>
    </row>
    <row r="197" spans="1:9">
      <c r="A197" t="s">
        <v>658</v>
      </c>
      <c r="B197" t="s">
        <v>1675</v>
      </c>
      <c r="C197" t="s">
        <v>659</v>
      </c>
      <c r="D197">
        <v>0.703125</v>
      </c>
      <c r="E197">
        <v>0.64736842105263204</v>
      </c>
      <c r="F197">
        <v>0.52673796791443805</v>
      </c>
      <c r="G197">
        <v>0.359649122807018</v>
      </c>
      <c r="H197">
        <v>0.58018867924528295</v>
      </c>
      <c r="I197">
        <v>0.69262295081967196</v>
      </c>
    </row>
    <row r="198" spans="1:9">
      <c r="A198" t="s">
        <v>660</v>
      </c>
      <c r="B198" t="s">
        <v>1676</v>
      </c>
      <c r="C198" t="s">
        <v>661</v>
      </c>
      <c r="D198">
        <v>0.46875</v>
      </c>
      <c r="E198">
        <v>0.47395833333333298</v>
      </c>
      <c r="F198">
        <v>0.807894736842105</v>
      </c>
      <c r="G198">
        <v>6.25E-2</v>
      </c>
      <c r="H198">
        <v>0.31578947368421101</v>
      </c>
      <c r="I198">
        <v>0.141129032258065</v>
      </c>
    </row>
    <row r="199" spans="1:9">
      <c r="A199" t="s">
        <v>662</v>
      </c>
      <c r="B199" t="s">
        <v>1677</v>
      </c>
      <c r="C199" t="s">
        <v>663</v>
      </c>
      <c r="D199">
        <v>0.82258064516129004</v>
      </c>
      <c r="E199">
        <v>0.96739130434782605</v>
      </c>
      <c r="F199">
        <v>0.36033519553072602</v>
      </c>
      <c r="G199">
        <v>0.28947368421052599</v>
      </c>
      <c r="H199">
        <v>0.66071428571428603</v>
      </c>
      <c r="I199">
        <v>0.45454545454545497</v>
      </c>
    </row>
    <row r="200" spans="1:9">
      <c r="A200" t="s">
        <v>666</v>
      </c>
      <c r="B200" t="s">
        <v>1679</v>
      </c>
      <c r="C200" t="s">
        <v>667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670</v>
      </c>
      <c r="B201" t="s">
        <v>1681</v>
      </c>
      <c r="C201" t="s">
        <v>671</v>
      </c>
      <c r="D201">
        <v>7.8125E-2</v>
      </c>
      <c r="E201">
        <v>1.0416666666666701E-2</v>
      </c>
      <c r="F201">
        <v>0.60526315789473695</v>
      </c>
      <c r="G201">
        <v>0.73684210526315796</v>
      </c>
      <c r="H201">
        <v>0.69642857142857095</v>
      </c>
      <c r="I201">
        <v>0.38400000000000001</v>
      </c>
    </row>
    <row r="202" spans="1:9">
      <c r="A202" t="s">
        <v>674</v>
      </c>
      <c r="B202" t="s">
        <v>1683</v>
      </c>
      <c r="C202" t="s">
        <v>675</v>
      </c>
      <c r="D202">
        <v>0.70967741935483897</v>
      </c>
      <c r="E202">
        <v>0.91666666666666696</v>
      </c>
      <c r="F202">
        <v>0.97422680412371099</v>
      </c>
      <c r="G202">
        <v>1</v>
      </c>
      <c r="H202">
        <v>1</v>
      </c>
      <c r="I202">
        <v>0.996</v>
      </c>
    </row>
    <row r="203" spans="1:9">
      <c r="A203" t="s">
        <v>676</v>
      </c>
      <c r="B203" t="s">
        <v>1684</v>
      </c>
      <c r="C203" t="s">
        <v>677</v>
      </c>
      <c r="D203">
        <v>3.125E-2</v>
      </c>
      <c r="E203">
        <v>0.13541666666666699</v>
      </c>
      <c r="F203">
        <v>0.167525773195876</v>
      </c>
      <c r="G203">
        <v>8.7719298245613996E-3</v>
      </c>
      <c r="H203">
        <v>0.14285714285714299</v>
      </c>
      <c r="I203">
        <v>8.7999999999999995E-2</v>
      </c>
    </row>
    <row r="204" spans="1:9">
      <c r="A204" t="s">
        <v>678</v>
      </c>
      <c r="B204" t="s">
        <v>1685</v>
      </c>
      <c r="C204" t="s">
        <v>679</v>
      </c>
      <c r="D204">
        <v>0.265625</v>
      </c>
      <c r="E204">
        <v>0.35416666666666702</v>
      </c>
      <c r="F204">
        <v>0.59459459459459496</v>
      </c>
      <c r="G204">
        <v>0.60526315789473695</v>
      </c>
      <c r="H204">
        <v>0.61842105263157898</v>
      </c>
      <c r="I204">
        <v>0.75</v>
      </c>
    </row>
    <row r="205" spans="1:9">
      <c r="A205" t="s">
        <v>680</v>
      </c>
      <c r="B205" t="s">
        <v>1686</v>
      </c>
      <c r="C205" t="s">
        <v>681</v>
      </c>
      <c r="D205">
        <v>0.703125</v>
      </c>
      <c r="E205">
        <v>0.95833333333333304</v>
      </c>
      <c r="F205">
        <v>0.420212765957447</v>
      </c>
      <c r="G205">
        <v>0.592592592592593</v>
      </c>
      <c r="H205">
        <v>0.79203539823008895</v>
      </c>
      <c r="I205">
        <v>0.60975609756097604</v>
      </c>
    </row>
    <row r="206" spans="1:9">
      <c r="A206" t="s">
        <v>682</v>
      </c>
      <c r="B206" t="s">
        <v>1687</v>
      </c>
      <c r="C206" t="s">
        <v>683</v>
      </c>
      <c r="D206">
        <v>0.984375</v>
      </c>
      <c r="E206">
        <v>0.86979166666666696</v>
      </c>
      <c r="F206">
        <v>1</v>
      </c>
      <c r="G206">
        <v>1</v>
      </c>
      <c r="H206">
        <v>1</v>
      </c>
      <c r="I206">
        <v>1</v>
      </c>
    </row>
    <row r="207" spans="1:9">
      <c r="A207" t="s">
        <v>686</v>
      </c>
      <c r="B207" t="s">
        <v>1689</v>
      </c>
      <c r="C207" t="s">
        <v>687</v>
      </c>
      <c r="D207">
        <v>0.5</v>
      </c>
      <c r="E207">
        <v>0.65909090909090895</v>
      </c>
      <c r="F207">
        <v>0.56476683937823802</v>
      </c>
      <c r="G207">
        <v>0.61607142857142905</v>
      </c>
      <c r="H207">
        <v>0.47368421052631599</v>
      </c>
      <c r="I207">
        <v>0.44758064516128998</v>
      </c>
    </row>
    <row r="208" spans="1:9">
      <c r="A208" t="s">
        <v>688</v>
      </c>
      <c r="B208" t="s">
        <v>1690</v>
      </c>
      <c r="C208" t="s">
        <v>689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0.97599999999999998</v>
      </c>
    </row>
    <row r="209" spans="1:9">
      <c r="A209" t="s">
        <v>690</v>
      </c>
      <c r="B209" t="s">
        <v>1691</v>
      </c>
      <c r="C209" t="s">
        <v>691</v>
      </c>
      <c r="D209">
        <v>0.921875</v>
      </c>
      <c r="E209">
        <v>1</v>
      </c>
      <c r="F209">
        <v>0.99742268041237103</v>
      </c>
      <c r="G209">
        <v>1</v>
      </c>
      <c r="H209">
        <v>0.99561403508771895</v>
      </c>
      <c r="I209">
        <v>0.99193548387096797</v>
      </c>
    </row>
    <row r="210" spans="1:9">
      <c r="A210" t="s">
        <v>692</v>
      </c>
      <c r="B210" t="s">
        <v>1692</v>
      </c>
      <c r="C210" t="s">
        <v>693</v>
      </c>
      <c r="D210">
        <v>0.78125</v>
      </c>
      <c r="E210">
        <v>0.90625</v>
      </c>
      <c r="F210">
        <v>0.88144329896907203</v>
      </c>
      <c r="G210">
        <v>0.70175438596491202</v>
      </c>
      <c r="H210">
        <v>0.92857142857142905</v>
      </c>
      <c r="I210">
        <v>0.81599999999999995</v>
      </c>
    </row>
    <row r="211" spans="1:9">
      <c r="A211" t="s">
        <v>696</v>
      </c>
      <c r="B211" t="s">
        <v>1694</v>
      </c>
      <c r="C211" t="s">
        <v>697</v>
      </c>
      <c r="D211">
        <v>0.765625</v>
      </c>
      <c r="E211">
        <v>0.63157894736842102</v>
      </c>
      <c r="F211">
        <v>0.98963730569948205</v>
      </c>
      <c r="G211">
        <v>1</v>
      </c>
      <c r="H211">
        <v>0.98672566371681403</v>
      </c>
      <c r="I211">
        <v>0.97899159663865498</v>
      </c>
    </row>
    <row r="212" spans="1:9">
      <c r="A212" t="s">
        <v>698</v>
      </c>
      <c r="B212" t="s">
        <v>1695</v>
      </c>
      <c r="C212" t="s">
        <v>699</v>
      </c>
      <c r="D212">
        <v>0.75</v>
      </c>
      <c r="E212">
        <v>0.36021505376344098</v>
      </c>
      <c r="F212">
        <v>0.35752688172043001</v>
      </c>
      <c r="G212">
        <v>0.95535714285714302</v>
      </c>
      <c r="H212">
        <v>0.14499999999999999</v>
      </c>
      <c r="I212">
        <v>0.90254237288135597</v>
      </c>
    </row>
    <row r="213" spans="1:9">
      <c r="A213" t="s">
        <v>700</v>
      </c>
      <c r="B213" t="s">
        <v>1696</v>
      </c>
      <c r="C213" t="s">
        <v>701</v>
      </c>
      <c r="D213">
        <v>0.75</v>
      </c>
      <c r="E213">
        <v>0.921875</v>
      </c>
      <c r="F213">
        <v>0.60824742268041199</v>
      </c>
      <c r="G213">
        <v>1</v>
      </c>
      <c r="H213">
        <v>0.96929824561403499</v>
      </c>
      <c r="I213">
        <v>0.97177419354838701</v>
      </c>
    </row>
    <row r="214" spans="1:9">
      <c r="A214" t="s">
        <v>706</v>
      </c>
      <c r="B214" t="s">
        <v>1699</v>
      </c>
      <c r="C214" t="s">
        <v>707</v>
      </c>
      <c r="D214">
        <v>0.546875</v>
      </c>
      <c r="E214">
        <v>0.21875</v>
      </c>
      <c r="F214">
        <v>0.375</v>
      </c>
      <c r="G214">
        <v>0.90350877192982504</v>
      </c>
      <c r="H214">
        <v>0.51327433628318597</v>
      </c>
      <c r="I214">
        <v>0.79918032786885296</v>
      </c>
    </row>
    <row r="215" spans="1:9">
      <c r="A215" t="s">
        <v>708</v>
      </c>
      <c r="B215" t="s">
        <v>1700</v>
      </c>
      <c r="C215" t="s">
        <v>709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 t="s">
        <v>710</v>
      </c>
      <c r="B216" t="s">
        <v>1701</v>
      </c>
      <c r="C216" t="s">
        <v>711</v>
      </c>
      <c r="D216">
        <v>0.953125</v>
      </c>
      <c r="E216">
        <v>0.95833333333333304</v>
      </c>
      <c r="F216">
        <v>0.96649484536082497</v>
      </c>
      <c r="G216">
        <v>1</v>
      </c>
      <c r="H216">
        <v>0.99122807017543901</v>
      </c>
      <c r="I216">
        <v>1</v>
      </c>
    </row>
    <row r="217" spans="1:9">
      <c r="A217" t="s">
        <v>714</v>
      </c>
      <c r="B217" t="s">
        <v>1703</v>
      </c>
      <c r="C217" t="s">
        <v>715</v>
      </c>
      <c r="D217">
        <v>1.5625E-2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716</v>
      </c>
      <c r="B218" t="s">
        <v>1704</v>
      </c>
      <c r="C218" t="s">
        <v>717</v>
      </c>
      <c r="D218">
        <v>1.5625E-2</v>
      </c>
      <c r="E218">
        <v>7.8125E-2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718</v>
      </c>
      <c r="B219" t="s">
        <v>1705</v>
      </c>
      <c r="C219" t="s">
        <v>719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720</v>
      </c>
      <c r="B220" t="s">
        <v>1706</v>
      </c>
      <c r="C220" t="s">
        <v>721</v>
      </c>
      <c r="D220">
        <v>0.90625</v>
      </c>
      <c r="E220">
        <v>0.98958333333333304</v>
      </c>
      <c r="F220">
        <v>1</v>
      </c>
      <c r="G220">
        <v>1</v>
      </c>
      <c r="H220">
        <v>1</v>
      </c>
      <c r="I220">
        <v>1</v>
      </c>
    </row>
    <row r="221" spans="1:9">
      <c r="A221" t="s">
        <v>722</v>
      </c>
      <c r="B221" t="s">
        <v>1707</v>
      </c>
      <c r="C221" t="s">
        <v>723</v>
      </c>
      <c r="D221">
        <v>0.859375</v>
      </c>
      <c r="E221">
        <v>0.7</v>
      </c>
      <c r="F221">
        <v>0.478609625668449</v>
      </c>
      <c r="G221">
        <v>0.859649122807018</v>
      </c>
      <c r="H221">
        <v>0.40090090090090102</v>
      </c>
      <c r="I221">
        <v>0.74369747899159699</v>
      </c>
    </row>
    <row r="222" spans="1:9">
      <c r="A222" t="s">
        <v>724</v>
      </c>
      <c r="B222" t="s">
        <v>1708</v>
      </c>
      <c r="C222" t="s">
        <v>725</v>
      </c>
      <c r="D222">
        <v>3.125E-2</v>
      </c>
      <c r="E222">
        <v>2.0833333333333301E-2</v>
      </c>
      <c r="F222">
        <v>0</v>
      </c>
      <c r="G222">
        <v>8.7719298245613996E-3</v>
      </c>
      <c r="H222">
        <v>2.6315789473684199E-2</v>
      </c>
      <c r="I222">
        <v>0.104838709677419</v>
      </c>
    </row>
    <row r="223" spans="1:9">
      <c r="A223" t="s">
        <v>726</v>
      </c>
      <c r="B223" t="s">
        <v>1709</v>
      </c>
      <c r="C223" t="s">
        <v>727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 t="s">
        <v>730</v>
      </c>
      <c r="B224" t="s">
        <v>1711</v>
      </c>
      <c r="C224" t="s">
        <v>731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0.98799999999999999</v>
      </c>
    </row>
    <row r="225" spans="1:9">
      <c r="A225" t="s">
        <v>732</v>
      </c>
      <c r="B225" t="s">
        <v>1712</v>
      </c>
      <c r="C225" t="s">
        <v>733</v>
      </c>
      <c r="D225">
        <v>3.125E-2</v>
      </c>
      <c r="E225">
        <v>0.30851063829787201</v>
      </c>
      <c r="F225">
        <v>2.5773195876288698E-3</v>
      </c>
      <c r="G225">
        <v>0.59821428571428603</v>
      </c>
      <c r="H225">
        <v>5.60747663551402E-2</v>
      </c>
      <c r="I225">
        <v>0.27876106194690298</v>
      </c>
    </row>
    <row r="226" spans="1:9">
      <c r="A226" t="s">
        <v>734</v>
      </c>
      <c r="B226" t="s">
        <v>1713</v>
      </c>
      <c r="C226" t="s">
        <v>735</v>
      </c>
      <c r="D226">
        <v>0.375</v>
      </c>
      <c r="E226">
        <v>0.394736842105263</v>
      </c>
      <c r="F226">
        <v>0.25925925925925902</v>
      </c>
      <c r="G226">
        <v>0.19298245614035101</v>
      </c>
      <c r="H226">
        <v>0.106194690265487</v>
      </c>
      <c r="I226">
        <v>0.22540983606557399</v>
      </c>
    </row>
    <row r="227" spans="1:9">
      <c r="A227" t="s">
        <v>736</v>
      </c>
      <c r="B227" t="s">
        <v>1714</v>
      </c>
      <c r="C227" t="s">
        <v>737</v>
      </c>
      <c r="D227">
        <v>3.125E-2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740</v>
      </c>
      <c r="B228" t="s">
        <v>1716</v>
      </c>
      <c r="C228" t="s">
        <v>741</v>
      </c>
      <c r="D228">
        <v>0.96875</v>
      </c>
      <c r="E228">
        <v>0.84375</v>
      </c>
      <c r="F228">
        <v>0.86528497409326399</v>
      </c>
      <c r="G228">
        <v>0.394736842105263</v>
      </c>
      <c r="H228">
        <v>0.64545454545454595</v>
      </c>
      <c r="I228">
        <v>0.65853658536585402</v>
      </c>
    </row>
    <row r="229" spans="1:9">
      <c r="A229" t="s">
        <v>742</v>
      </c>
      <c r="B229" t="s">
        <v>1717</v>
      </c>
      <c r="C229" t="s">
        <v>743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744</v>
      </c>
      <c r="B230" t="s">
        <v>1718</v>
      </c>
      <c r="C230" t="s">
        <v>745</v>
      </c>
      <c r="D230">
        <v>0.37931034482758602</v>
      </c>
      <c r="E230">
        <v>0.45108695652173902</v>
      </c>
      <c r="F230">
        <v>0.34491978609625701</v>
      </c>
      <c r="G230">
        <v>0.91489361702127703</v>
      </c>
      <c r="H230">
        <v>0.36238532110091698</v>
      </c>
      <c r="I230">
        <v>0.96086956521739098</v>
      </c>
    </row>
    <row r="231" spans="1:9">
      <c r="A231" t="s">
        <v>748</v>
      </c>
      <c r="B231" t="s">
        <v>1720</v>
      </c>
      <c r="C231" t="s">
        <v>749</v>
      </c>
      <c r="D231">
        <v>0.84375</v>
      </c>
      <c r="E231">
        <v>0.55263157894736803</v>
      </c>
      <c r="F231">
        <v>1</v>
      </c>
      <c r="G231">
        <v>1</v>
      </c>
      <c r="H231">
        <v>0.97787610619469001</v>
      </c>
      <c r="I231">
        <v>0.98799999999999999</v>
      </c>
    </row>
    <row r="232" spans="1:9">
      <c r="A232" t="s">
        <v>752</v>
      </c>
      <c r="B232" t="s">
        <v>1722</v>
      </c>
      <c r="C232" t="s">
        <v>753</v>
      </c>
      <c r="D232">
        <v>0.921875</v>
      </c>
      <c r="E232">
        <v>0.98958333333333304</v>
      </c>
      <c r="F232">
        <v>0.39572192513368998</v>
      </c>
      <c r="G232">
        <v>0.26315789473684198</v>
      </c>
      <c r="H232">
        <v>0.30180180180180199</v>
      </c>
      <c r="I232">
        <v>0.60399999999999998</v>
      </c>
    </row>
    <row r="233" spans="1:9">
      <c r="A233" t="s">
        <v>754</v>
      </c>
      <c r="B233" t="s">
        <v>1723</v>
      </c>
      <c r="C233" t="s">
        <v>755</v>
      </c>
      <c r="D233">
        <v>0</v>
      </c>
      <c r="E233">
        <v>0.3125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756</v>
      </c>
      <c r="B234" t="s">
        <v>1724</v>
      </c>
      <c r="C234" t="s">
        <v>757</v>
      </c>
      <c r="D234">
        <v>0.21875</v>
      </c>
      <c r="E234">
        <v>2.6041666666666699E-2</v>
      </c>
      <c r="F234">
        <v>7.7319587628866E-3</v>
      </c>
      <c r="G234">
        <v>0</v>
      </c>
      <c r="H234">
        <v>4.3859649122806998E-3</v>
      </c>
      <c r="I234">
        <v>7.7235772357723595E-2</v>
      </c>
    </row>
    <row r="235" spans="1:9">
      <c r="A235" t="s">
        <v>758</v>
      </c>
      <c r="B235" t="s">
        <v>1725</v>
      </c>
      <c r="C235" t="s">
        <v>759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 t="s">
        <v>760</v>
      </c>
      <c r="B236" t="s">
        <v>1726</v>
      </c>
      <c r="C236" t="s">
        <v>761</v>
      </c>
      <c r="D236">
        <v>0.78125</v>
      </c>
      <c r="E236">
        <v>0.96875</v>
      </c>
      <c r="F236">
        <v>0.97938144329896903</v>
      </c>
      <c r="G236">
        <v>0.86842105263157898</v>
      </c>
      <c r="H236">
        <v>0.96052631578947401</v>
      </c>
      <c r="I236">
        <v>0.77200000000000002</v>
      </c>
    </row>
    <row r="237" spans="1:9">
      <c r="A237" t="s">
        <v>762</v>
      </c>
      <c r="B237" t="s">
        <v>1727</v>
      </c>
      <c r="C237" t="s">
        <v>763</v>
      </c>
      <c r="D237">
        <v>0.6875</v>
      </c>
      <c r="E237">
        <v>0.89130434782608703</v>
      </c>
      <c r="F237">
        <v>0.52432432432432396</v>
      </c>
      <c r="G237">
        <v>0.60638297872340396</v>
      </c>
      <c r="H237">
        <v>0.41818181818181799</v>
      </c>
      <c r="I237">
        <v>0.29245283018867901</v>
      </c>
    </row>
    <row r="238" spans="1:9">
      <c r="A238" t="s">
        <v>764</v>
      </c>
      <c r="B238" t="s">
        <v>1728</v>
      </c>
      <c r="C238" t="s">
        <v>765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 t="s">
        <v>766</v>
      </c>
      <c r="B239" t="s">
        <v>1729</v>
      </c>
      <c r="C239" t="s">
        <v>767</v>
      </c>
      <c r="D239">
        <v>0.75</v>
      </c>
      <c r="E239">
        <v>0.83333333333333304</v>
      </c>
      <c r="F239">
        <v>0.98453608247422697</v>
      </c>
      <c r="G239">
        <v>0.98245614035087703</v>
      </c>
      <c r="H239">
        <v>0.97807017543859698</v>
      </c>
      <c r="I239">
        <v>0.996</v>
      </c>
    </row>
    <row r="240" spans="1:9">
      <c r="A240" t="s">
        <v>768</v>
      </c>
      <c r="B240" t="s">
        <v>1730</v>
      </c>
      <c r="C240" t="s">
        <v>769</v>
      </c>
      <c r="D240">
        <v>0.171875</v>
      </c>
      <c r="E240">
        <v>0.140625</v>
      </c>
      <c r="F240">
        <v>0.48445595854922302</v>
      </c>
      <c r="G240">
        <v>4.3859649122807001E-2</v>
      </c>
      <c r="H240">
        <v>0.57964601769911495</v>
      </c>
      <c r="I240">
        <v>0.19834710743801701</v>
      </c>
    </row>
    <row r="241" spans="1:9">
      <c r="A241" t="s">
        <v>770</v>
      </c>
      <c r="B241" t="s">
        <v>1731</v>
      </c>
      <c r="C241" t="s">
        <v>771</v>
      </c>
      <c r="D241">
        <v>0.859375</v>
      </c>
      <c r="E241">
        <v>0.72916666666666696</v>
      </c>
      <c r="F241">
        <v>0.80376344086021501</v>
      </c>
      <c r="G241">
        <v>0.99122807017543901</v>
      </c>
      <c r="H241">
        <v>0.96052631578947401</v>
      </c>
      <c r="I241">
        <v>0.99199999999999999</v>
      </c>
    </row>
    <row r="242" spans="1:9">
      <c r="A242" t="s">
        <v>782</v>
      </c>
      <c r="B242" t="s">
        <v>1737</v>
      </c>
      <c r="C242" t="s">
        <v>783</v>
      </c>
      <c r="D242">
        <v>0.171875</v>
      </c>
      <c r="E242">
        <v>7.2916666666666699E-2</v>
      </c>
      <c r="F242">
        <v>0.116216216216216</v>
      </c>
      <c r="G242">
        <v>0</v>
      </c>
      <c r="H242">
        <v>1.3157894736842099E-2</v>
      </c>
      <c r="I242">
        <v>1.6129032258064498E-2</v>
      </c>
    </row>
    <row r="243" spans="1:9">
      <c r="A243" t="s">
        <v>786</v>
      </c>
      <c r="B243" t="s">
        <v>1739</v>
      </c>
      <c r="C243" t="s">
        <v>787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 t="s">
        <v>788</v>
      </c>
      <c r="B244" t="s">
        <v>1740</v>
      </c>
      <c r="C244" t="s">
        <v>789</v>
      </c>
      <c r="D244">
        <v>0.75</v>
      </c>
      <c r="E244">
        <v>0.7</v>
      </c>
      <c r="F244">
        <v>0.83072916666666696</v>
      </c>
      <c r="G244">
        <v>0.359649122807018</v>
      </c>
      <c r="H244">
        <v>0.81858407079646001</v>
      </c>
      <c r="I244">
        <v>0.42338709677419401</v>
      </c>
    </row>
    <row r="245" spans="1:9">
      <c r="A245" t="s">
        <v>792</v>
      </c>
      <c r="B245" t="s">
        <v>1742</v>
      </c>
      <c r="C245" t="s">
        <v>793</v>
      </c>
      <c r="D245">
        <v>0.953125</v>
      </c>
      <c r="E245">
        <v>1</v>
      </c>
      <c r="F245">
        <v>0.70977011494252895</v>
      </c>
      <c r="G245">
        <v>0.40909090909090901</v>
      </c>
      <c r="H245">
        <v>0.354545454545455</v>
      </c>
      <c r="I245">
        <v>0.32051282051282098</v>
      </c>
    </row>
    <row r="246" spans="1:9">
      <c r="A246" t="s">
        <v>796</v>
      </c>
      <c r="B246" t="s">
        <v>1744</v>
      </c>
      <c r="C246" t="s">
        <v>797</v>
      </c>
      <c r="D246">
        <v>0.74193548387096797</v>
      </c>
      <c r="E246">
        <v>0.71578947368421098</v>
      </c>
      <c r="F246">
        <v>0.71276595744680804</v>
      </c>
      <c r="G246">
        <v>0.60204081632653095</v>
      </c>
      <c r="H246">
        <v>0.61009174311926595</v>
      </c>
      <c r="I246">
        <v>0.48623853211009199</v>
      </c>
    </row>
    <row r="247" spans="1:9">
      <c r="A247" t="s">
        <v>798</v>
      </c>
      <c r="B247" t="s">
        <v>1745</v>
      </c>
      <c r="C247" t="s">
        <v>799</v>
      </c>
      <c r="D247">
        <v>0.234375</v>
      </c>
      <c r="E247">
        <v>0.25263157894736799</v>
      </c>
      <c r="F247">
        <v>0.36494252873563199</v>
      </c>
      <c r="G247">
        <v>0.56140350877193002</v>
      </c>
      <c r="H247">
        <v>0.37727272727272698</v>
      </c>
      <c r="I247">
        <v>0.59677419354838701</v>
      </c>
    </row>
    <row r="248" spans="1:9">
      <c r="A248" t="s">
        <v>800</v>
      </c>
      <c r="B248" t="s">
        <v>1746</v>
      </c>
      <c r="C248" t="s">
        <v>801</v>
      </c>
      <c r="D248">
        <v>1</v>
      </c>
      <c r="E248">
        <v>1</v>
      </c>
      <c r="F248">
        <v>0.88095238095238104</v>
      </c>
      <c r="G248">
        <v>1</v>
      </c>
      <c r="H248">
        <v>0.96929824561403499</v>
      </c>
      <c r="I248">
        <v>0.98</v>
      </c>
    </row>
    <row r="249" spans="1:9">
      <c r="A249" t="s">
        <v>806</v>
      </c>
      <c r="B249" t="s">
        <v>1749</v>
      </c>
      <c r="C249" t="s">
        <v>807</v>
      </c>
      <c r="D249">
        <v>0.21875</v>
      </c>
      <c r="E249">
        <v>6.8421052631578994E-2</v>
      </c>
      <c r="F249">
        <v>7.5129533678756494E-2</v>
      </c>
      <c r="G249">
        <v>3.5087719298245598E-2</v>
      </c>
      <c r="H249">
        <v>0.25446428571428598</v>
      </c>
      <c r="I249">
        <v>0.26033057851239699</v>
      </c>
    </row>
    <row r="250" spans="1:9">
      <c r="A250" t="s">
        <v>808</v>
      </c>
      <c r="B250" t="s">
        <v>1750</v>
      </c>
      <c r="C250" t="s">
        <v>809</v>
      </c>
      <c r="D250">
        <v>0.984375</v>
      </c>
      <c r="E250">
        <v>0.71739130434782605</v>
      </c>
      <c r="F250">
        <v>1</v>
      </c>
      <c r="G250">
        <v>1</v>
      </c>
      <c r="H250">
        <v>1</v>
      </c>
      <c r="I250">
        <v>1</v>
      </c>
    </row>
    <row r="251" spans="1:9">
      <c r="A251" t="s">
        <v>810</v>
      </c>
      <c r="B251" t="s">
        <v>1751</v>
      </c>
      <c r="C251" t="s">
        <v>811</v>
      </c>
      <c r="D251">
        <v>0.69565217391304301</v>
      </c>
      <c r="E251">
        <v>0.29166666666666702</v>
      </c>
      <c r="F251">
        <v>0.72368421052631604</v>
      </c>
      <c r="G251">
        <v>0.99122807017543901</v>
      </c>
      <c r="H251">
        <v>0.85499999999999998</v>
      </c>
      <c r="I251">
        <v>0.91525423728813604</v>
      </c>
    </row>
    <row r="252" spans="1:9">
      <c r="A252" t="s">
        <v>812</v>
      </c>
      <c r="B252" t="s">
        <v>1752</v>
      </c>
      <c r="C252" t="s">
        <v>813</v>
      </c>
      <c r="D252">
        <v>0.890625</v>
      </c>
      <c r="E252">
        <v>0.94270833333333304</v>
      </c>
      <c r="F252">
        <v>0.981958762886598</v>
      </c>
      <c r="G252">
        <v>0.99122807017543901</v>
      </c>
      <c r="H252">
        <v>0.97807017543859698</v>
      </c>
      <c r="I252">
        <v>0.97599999999999998</v>
      </c>
    </row>
    <row r="253" spans="1:9">
      <c r="A253" t="s">
        <v>820</v>
      </c>
      <c r="B253" t="s">
        <v>1756</v>
      </c>
      <c r="C253" t="s">
        <v>821</v>
      </c>
      <c r="D253">
        <v>0.203125</v>
      </c>
      <c r="E253">
        <v>0.56770833333333304</v>
      </c>
      <c r="F253">
        <v>0</v>
      </c>
      <c r="G253">
        <v>0.55357142857142905</v>
      </c>
      <c r="H253">
        <v>7.0796460176991094E-2</v>
      </c>
      <c r="I253">
        <v>0.38211382113821102</v>
      </c>
    </row>
    <row r="254" spans="1:9">
      <c r="A254" t="s">
        <v>824</v>
      </c>
      <c r="B254" t="s">
        <v>1758</v>
      </c>
      <c r="C254" t="s">
        <v>825</v>
      </c>
      <c r="D254">
        <v>4.6875E-2</v>
      </c>
      <c r="E254">
        <v>2.0833333333333301E-2</v>
      </c>
      <c r="F254">
        <v>5.1813471502590702E-3</v>
      </c>
      <c r="G254">
        <v>0.17857142857142899</v>
      </c>
      <c r="H254">
        <v>6.3063063063063099E-2</v>
      </c>
      <c r="I254">
        <v>0.34710743801652899</v>
      </c>
    </row>
    <row r="255" spans="1:9">
      <c r="A255" t="s">
        <v>828</v>
      </c>
      <c r="B255" t="s">
        <v>1760</v>
      </c>
      <c r="C255" t="s">
        <v>829</v>
      </c>
      <c r="D255">
        <v>0.40625</v>
      </c>
      <c r="E255">
        <v>0.46354166666666702</v>
      </c>
      <c r="F255">
        <v>0.284574468085106</v>
      </c>
      <c r="G255">
        <v>0.89285714285714302</v>
      </c>
      <c r="H255">
        <v>0.204545454545455</v>
      </c>
      <c r="I255">
        <v>0.60080645161290303</v>
      </c>
    </row>
    <row r="256" spans="1:9">
      <c r="A256" t="s">
        <v>830</v>
      </c>
      <c r="B256" t="s">
        <v>1761</v>
      </c>
      <c r="C256" t="s">
        <v>831</v>
      </c>
      <c r="D256">
        <v>0.859375</v>
      </c>
      <c r="E256">
        <v>0.92708333333333304</v>
      </c>
      <c r="F256">
        <v>0.99484536082474195</v>
      </c>
      <c r="G256">
        <v>1</v>
      </c>
      <c r="H256">
        <v>1</v>
      </c>
      <c r="I256">
        <v>1</v>
      </c>
    </row>
    <row r="257" spans="1:9">
      <c r="A257" t="s">
        <v>832</v>
      </c>
      <c r="B257" t="s">
        <v>1762</v>
      </c>
      <c r="C257" t="s">
        <v>833</v>
      </c>
      <c r="D257">
        <v>0.83870967741935498</v>
      </c>
      <c r="E257">
        <v>0.59677419354838701</v>
      </c>
      <c r="F257">
        <v>0.96649484536082497</v>
      </c>
      <c r="G257">
        <v>0.98245614035087703</v>
      </c>
      <c r="H257">
        <v>0.97321428571428603</v>
      </c>
      <c r="I257">
        <v>0.97177419354838701</v>
      </c>
    </row>
    <row r="258" spans="1:9">
      <c r="A258" t="s">
        <v>834</v>
      </c>
      <c r="B258" t="s">
        <v>1763</v>
      </c>
      <c r="C258" t="s">
        <v>835</v>
      </c>
      <c r="D258">
        <v>0.85483870967741904</v>
      </c>
      <c r="E258">
        <v>0.99479166666666696</v>
      </c>
      <c r="F258">
        <v>0.85449735449735498</v>
      </c>
      <c r="G258">
        <v>0.93269230769230804</v>
      </c>
      <c r="H258">
        <v>0.71491228070175405</v>
      </c>
      <c r="I258">
        <v>0.76209677419354804</v>
      </c>
    </row>
    <row r="259" spans="1:9">
      <c r="A259" t="s">
        <v>838</v>
      </c>
      <c r="B259" t="s">
        <v>1765</v>
      </c>
      <c r="C259" t="s">
        <v>839</v>
      </c>
      <c r="D259">
        <v>0.96875</v>
      </c>
      <c r="E259">
        <v>1</v>
      </c>
      <c r="F259">
        <v>0.99742268041237103</v>
      </c>
      <c r="G259">
        <v>1</v>
      </c>
      <c r="H259">
        <v>1</v>
      </c>
      <c r="I259">
        <v>0.92800000000000005</v>
      </c>
    </row>
    <row r="260" spans="1:9">
      <c r="A260" t="s">
        <v>840</v>
      </c>
      <c r="B260" t="s">
        <v>1766</v>
      </c>
      <c r="C260" t="s">
        <v>841</v>
      </c>
      <c r="D260">
        <v>0.734375</v>
      </c>
      <c r="E260">
        <v>0.69791666666666696</v>
      </c>
      <c r="F260">
        <v>0.64948453608247403</v>
      </c>
      <c r="G260">
        <v>0.61403508771929804</v>
      </c>
      <c r="H260">
        <v>0.58333333333333304</v>
      </c>
      <c r="I260">
        <v>0.62903225806451601</v>
      </c>
    </row>
    <row r="261" spans="1:9">
      <c r="A261" t="s">
        <v>842</v>
      </c>
      <c r="B261" t="s">
        <v>1767</v>
      </c>
      <c r="C261" t="s">
        <v>843</v>
      </c>
      <c r="D261">
        <v>3.125E-2</v>
      </c>
      <c r="E261">
        <v>0.16145833333333301</v>
      </c>
      <c r="F261">
        <v>0</v>
      </c>
      <c r="G261">
        <v>0</v>
      </c>
      <c r="H261">
        <v>0</v>
      </c>
      <c r="I261">
        <v>4.0000000000000001E-3</v>
      </c>
    </row>
    <row r="262" spans="1:9">
      <c r="A262" t="s">
        <v>844</v>
      </c>
      <c r="B262" t="s">
        <v>1768</v>
      </c>
      <c r="C262" t="s">
        <v>845</v>
      </c>
      <c r="D262">
        <v>0.467741935483871</v>
      </c>
      <c r="E262">
        <v>0.27956989247311798</v>
      </c>
      <c r="F262">
        <v>0.71907216494845405</v>
      </c>
      <c r="G262">
        <v>0.59649122807017496</v>
      </c>
      <c r="H262">
        <v>0.57079646017699104</v>
      </c>
      <c r="I262">
        <v>0.72983870967741904</v>
      </c>
    </row>
    <row r="263" spans="1:9">
      <c r="A263" t="s">
        <v>846</v>
      </c>
      <c r="B263" t="s">
        <v>1769</v>
      </c>
      <c r="C263" t="s">
        <v>847</v>
      </c>
      <c r="D263">
        <v>0.703125</v>
      </c>
      <c r="E263">
        <v>0.80208333333333304</v>
      </c>
      <c r="F263">
        <v>0.30412371134020599</v>
      </c>
      <c r="G263">
        <v>0.94642857142857095</v>
      </c>
      <c r="H263">
        <v>0.43303571428571402</v>
      </c>
      <c r="I263">
        <v>0.67213114754098402</v>
      </c>
    </row>
    <row r="264" spans="1:9">
      <c r="A264" t="s">
        <v>848</v>
      </c>
      <c r="B264" t="s">
        <v>1770</v>
      </c>
      <c r="C264" t="s">
        <v>849</v>
      </c>
      <c r="D264">
        <v>0.74193548387096797</v>
      </c>
      <c r="E264">
        <v>0.51612903225806495</v>
      </c>
      <c r="F264">
        <v>0.75130890052356003</v>
      </c>
      <c r="G264">
        <v>0.78703703703703698</v>
      </c>
      <c r="H264">
        <v>0.44954128440367003</v>
      </c>
      <c r="I264">
        <v>0.75</v>
      </c>
    </row>
    <row r="265" spans="1:9">
      <c r="A265" t="s">
        <v>856</v>
      </c>
      <c r="B265" t="s">
        <v>1774</v>
      </c>
      <c r="C265" t="s">
        <v>857</v>
      </c>
      <c r="D265">
        <v>0.515625</v>
      </c>
      <c r="E265">
        <v>0.8</v>
      </c>
      <c r="F265">
        <v>0.88082901554404103</v>
      </c>
      <c r="G265">
        <v>0.93859649122806998</v>
      </c>
      <c r="H265">
        <v>0.99561403508771895</v>
      </c>
      <c r="I265">
        <v>0.87903225806451601</v>
      </c>
    </row>
    <row r="266" spans="1:9">
      <c r="A266" t="s">
        <v>870</v>
      </c>
      <c r="B266" t="s">
        <v>1781</v>
      </c>
      <c r="C266" t="s">
        <v>871</v>
      </c>
      <c r="D266">
        <v>0.9</v>
      </c>
      <c r="E266">
        <v>0.89411764705882402</v>
      </c>
      <c r="F266">
        <v>0.88563829787234005</v>
      </c>
      <c r="G266">
        <v>0.53</v>
      </c>
      <c r="H266">
        <v>0.60526315789473695</v>
      </c>
      <c r="I266">
        <v>0.66956521739130404</v>
      </c>
    </row>
    <row r="267" spans="1:9">
      <c r="A267" t="s">
        <v>872</v>
      </c>
      <c r="B267" t="s">
        <v>1782</v>
      </c>
      <c r="C267" t="s">
        <v>873</v>
      </c>
      <c r="D267">
        <v>0.84375</v>
      </c>
      <c r="E267">
        <v>0.75531914893617003</v>
      </c>
      <c r="F267">
        <v>0.5625</v>
      </c>
      <c r="G267">
        <v>0.88596491228070196</v>
      </c>
      <c r="H267">
        <v>0.606194690265487</v>
      </c>
      <c r="I267">
        <v>0.78508771929824595</v>
      </c>
    </row>
    <row r="268" spans="1:9">
      <c r="A268" t="s">
        <v>874</v>
      </c>
      <c r="B268" t="s">
        <v>1783</v>
      </c>
      <c r="C268" t="s">
        <v>875</v>
      </c>
      <c r="D268">
        <v>0.6875</v>
      </c>
      <c r="E268">
        <v>0.83888888888888902</v>
      </c>
      <c r="F268">
        <v>0.78869047619047605</v>
      </c>
      <c r="G268">
        <v>0.99107142857142905</v>
      </c>
      <c r="H268">
        <v>0.946902654867257</v>
      </c>
      <c r="I268">
        <v>0.87704918032786905</v>
      </c>
    </row>
    <row r="269" spans="1:9">
      <c r="A269" t="s">
        <v>876</v>
      </c>
      <c r="B269" t="s">
        <v>1784</v>
      </c>
      <c r="C269" t="s">
        <v>877</v>
      </c>
      <c r="D269">
        <v>0.233333333333333</v>
      </c>
      <c r="E269">
        <v>0</v>
      </c>
      <c r="F269">
        <v>0.70855614973262004</v>
      </c>
      <c r="G269">
        <v>0.66071428571428603</v>
      </c>
      <c r="H269">
        <v>0.92477876106194701</v>
      </c>
      <c r="I269">
        <v>0.52892561983471098</v>
      </c>
    </row>
    <row r="270" spans="1:9">
      <c r="A270" t="s">
        <v>878</v>
      </c>
      <c r="B270" t="s">
        <v>1785</v>
      </c>
      <c r="C270" t="s">
        <v>879</v>
      </c>
      <c r="D270">
        <v>0.80645161290322598</v>
      </c>
      <c r="E270">
        <v>0.659340659340659</v>
      </c>
      <c r="F270">
        <v>0.59289617486338797</v>
      </c>
      <c r="G270">
        <v>1</v>
      </c>
      <c r="H270">
        <v>0.85526315789473695</v>
      </c>
      <c r="I270">
        <v>0.95867768595041303</v>
      </c>
    </row>
    <row r="271" spans="1:9">
      <c r="A271" t="s">
        <v>880</v>
      </c>
      <c r="B271" t="s">
        <v>1786</v>
      </c>
      <c r="C271" t="s">
        <v>881</v>
      </c>
      <c r="D271">
        <v>0.5625</v>
      </c>
      <c r="E271">
        <v>0.70744680851063801</v>
      </c>
      <c r="F271">
        <v>0.74352331606217603</v>
      </c>
      <c r="G271">
        <v>0.97321428571428603</v>
      </c>
      <c r="H271">
        <v>0.57894736842105299</v>
      </c>
      <c r="I271">
        <v>0.57983193277310896</v>
      </c>
    </row>
    <row r="272" spans="1:9">
      <c r="A272" t="s">
        <v>882</v>
      </c>
      <c r="B272" t="s">
        <v>1787</v>
      </c>
      <c r="C272" t="s">
        <v>883</v>
      </c>
      <c r="D272">
        <v>0.875</v>
      </c>
      <c r="E272">
        <v>0.953125</v>
      </c>
      <c r="F272">
        <v>0.98453608247422697</v>
      </c>
      <c r="G272">
        <v>0.70175438596491202</v>
      </c>
      <c r="H272">
        <v>0.87168141592920401</v>
      </c>
      <c r="I272">
        <v>0.72399999999999998</v>
      </c>
    </row>
    <row r="273" spans="1:9">
      <c r="A273" t="s">
        <v>888</v>
      </c>
      <c r="B273" t="s">
        <v>1790</v>
      </c>
      <c r="C273" t="s">
        <v>889</v>
      </c>
      <c r="D273">
        <v>0.328125</v>
      </c>
      <c r="E273">
        <v>0.5</v>
      </c>
      <c r="F273">
        <v>0.80154639175257703</v>
      </c>
      <c r="G273">
        <v>1</v>
      </c>
      <c r="H273">
        <v>0.929824561403509</v>
      </c>
      <c r="I273">
        <v>0.85887096774193505</v>
      </c>
    </row>
    <row r="274" spans="1:9">
      <c r="A274" t="s">
        <v>890</v>
      </c>
      <c r="B274" t="s">
        <v>1791</v>
      </c>
      <c r="C274" t="s">
        <v>891</v>
      </c>
      <c r="D274">
        <v>0.328125</v>
      </c>
      <c r="E274">
        <v>0.56382978723404298</v>
      </c>
      <c r="F274">
        <v>0.81842105263157905</v>
      </c>
      <c r="G274">
        <v>0.99122807017543901</v>
      </c>
      <c r="H274">
        <v>0.97807017543859698</v>
      </c>
      <c r="I274">
        <v>0.98770491803278704</v>
      </c>
    </row>
    <row r="275" spans="1:9">
      <c r="A275" t="s">
        <v>892</v>
      </c>
      <c r="B275" t="s">
        <v>1792</v>
      </c>
      <c r="C275" t="s">
        <v>893</v>
      </c>
      <c r="D275">
        <v>0.140625</v>
      </c>
      <c r="E275">
        <v>0.46842105263157902</v>
      </c>
      <c r="F275">
        <v>0.18393782383419699</v>
      </c>
      <c r="G275">
        <v>1.7543859649122799E-2</v>
      </c>
      <c r="H275">
        <v>0.25663716814159299</v>
      </c>
      <c r="I275">
        <v>7.3170731707317097E-2</v>
      </c>
    </row>
    <row r="276" spans="1:9">
      <c r="A276" t="s">
        <v>896</v>
      </c>
      <c r="B276" t="s">
        <v>1794</v>
      </c>
      <c r="C276" t="s">
        <v>897</v>
      </c>
      <c r="D276">
        <v>0.578125</v>
      </c>
      <c r="E276">
        <v>0.77604166666666696</v>
      </c>
      <c r="F276">
        <v>0.433862433862434</v>
      </c>
      <c r="G276">
        <v>0.71052631578947401</v>
      </c>
      <c r="H276">
        <v>0.51376146788990795</v>
      </c>
      <c r="I276">
        <v>0.693965517241379</v>
      </c>
    </row>
    <row r="277" spans="1:9">
      <c r="A277" t="s">
        <v>898</v>
      </c>
      <c r="B277" t="s">
        <v>1795</v>
      </c>
      <c r="C277" t="s">
        <v>899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 t="s">
        <v>900</v>
      </c>
      <c r="B278" t="s">
        <v>1796</v>
      </c>
      <c r="C278" t="s">
        <v>901</v>
      </c>
      <c r="D278">
        <v>0.453125</v>
      </c>
      <c r="E278">
        <v>0.125</v>
      </c>
      <c r="F278">
        <v>0.87760416666666696</v>
      </c>
      <c r="G278">
        <v>0.859649122807018</v>
      </c>
      <c r="H278">
        <v>0.94736842105263197</v>
      </c>
      <c r="I278">
        <v>0.66393442622950805</v>
      </c>
    </row>
    <row r="279" spans="1:9">
      <c r="A279" t="s">
        <v>902</v>
      </c>
      <c r="B279" t="s">
        <v>1797</v>
      </c>
      <c r="C279" t="s">
        <v>903</v>
      </c>
      <c r="D279">
        <v>0.1875</v>
      </c>
      <c r="E279">
        <v>0.15104166666666699</v>
      </c>
      <c r="F279">
        <v>7.7319587628866E-3</v>
      </c>
      <c r="G279">
        <v>0</v>
      </c>
      <c r="H279">
        <v>0</v>
      </c>
      <c r="I279">
        <v>0</v>
      </c>
    </row>
    <row r="280" spans="1:9">
      <c r="A280" t="s">
        <v>904</v>
      </c>
      <c r="B280" t="s">
        <v>1798</v>
      </c>
      <c r="C280" t="s">
        <v>905</v>
      </c>
      <c r="D280">
        <v>0.4375</v>
      </c>
      <c r="E280">
        <v>3.125E-2</v>
      </c>
      <c r="F280">
        <v>0.76052631578947405</v>
      </c>
      <c r="G280">
        <v>1</v>
      </c>
      <c r="H280">
        <v>0.60267857142857095</v>
      </c>
      <c r="I280">
        <v>0.91463414634146301</v>
      </c>
    </row>
    <row r="281" spans="1:9">
      <c r="A281" t="s">
        <v>906</v>
      </c>
      <c r="B281" t="s">
        <v>1799</v>
      </c>
      <c r="C281" t="s">
        <v>907</v>
      </c>
      <c r="D281">
        <v>3.125E-2</v>
      </c>
      <c r="E281">
        <v>0</v>
      </c>
      <c r="F281">
        <v>3.8659793814432998E-2</v>
      </c>
      <c r="G281">
        <v>0.1</v>
      </c>
      <c r="H281">
        <v>0.19369369369369399</v>
      </c>
      <c r="I281">
        <v>0.25847457627118597</v>
      </c>
    </row>
    <row r="282" spans="1:9">
      <c r="A282" t="s">
        <v>908</v>
      </c>
      <c r="B282" t="s">
        <v>1800</v>
      </c>
      <c r="C282" t="s">
        <v>909</v>
      </c>
      <c r="D282">
        <v>1</v>
      </c>
      <c r="E282">
        <v>0.68279569892473102</v>
      </c>
      <c r="F282">
        <v>1</v>
      </c>
      <c r="G282">
        <v>1</v>
      </c>
      <c r="H282">
        <v>1</v>
      </c>
      <c r="I282">
        <v>0.996</v>
      </c>
    </row>
    <row r="283" spans="1:9">
      <c r="A283" t="s">
        <v>910</v>
      </c>
      <c r="B283" t="s">
        <v>1801</v>
      </c>
      <c r="C283" t="s">
        <v>911</v>
      </c>
      <c r="D283">
        <v>0.15625</v>
      </c>
      <c r="E283">
        <v>0</v>
      </c>
      <c r="F283">
        <v>0.17525773195876301</v>
      </c>
      <c r="G283">
        <v>0.23214285714285701</v>
      </c>
      <c r="H283">
        <v>0.30263157894736797</v>
      </c>
      <c r="I283">
        <v>0.208695652173913</v>
      </c>
    </row>
    <row r="284" spans="1:9">
      <c r="A284" t="s">
        <v>912</v>
      </c>
      <c r="B284" t="s">
        <v>1802</v>
      </c>
      <c r="C284" t="s">
        <v>913</v>
      </c>
      <c r="D284">
        <v>0.6875</v>
      </c>
      <c r="E284">
        <v>0.79569892473118298</v>
      </c>
      <c r="F284">
        <v>0.99481865284974103</v>
      </c>
      <c r="G284">
        <v>0.81578947368421095</v>
      </c>
      <c r="H284">
        <v>0.96052631578947401</v>
      </c>
      <c r="I284">
        <v>0.65040650406504097</v>
      </c>
    </row>
    <row r="285" spans="1:9">
      <c r="A285" t="s">
        <v>914</v>
      </c>
      <c r="B285" t="s">
        <v>1803</v>
      </c>
      <c r="C285" t="s">
        <v>915</v>
      </c>
      <c r="D285">
        <v>1</v>
      </c>
      <c r="E285">
        <v>0.84210526315789502</v>
      </c>
      <c r="F285">
        <v>1</v>
      </c>
      <c r="G285">
        <v>1</v>
      </c>
      <c r="H285">
        <v>1</v>
      </c>
      <c r="I285">
        <v>0.99199999999999999</v>
      </c>
    </row>
    <row r="286" spans="1:9">
      <c r="A286" t="s">
        <v>916</v>
      </c>
      <c r="B286" t="s">
        <v>1804</v>
      </c>
      <c r="C286" t="s">
        <v>917</v>
      </c>
      <c r="D286">
        <v>0.3125</v>
      </c>
      <c r="E286">
        <v>0.77659574468085102</v>
      </c>
      <c r="F286">
        <v>0.26030927835051498</v>
      </c>
      <c r="G286">
        <v>0.77272727272727304</v>
      </c>
      <c r="H286">
        <v>0.49122807017543901</v>
      </c>
      <c r="I286">
        <v>0.483606557377049</v>
      </c>
    </row>
    <row r="287" spans="1:9">
      <c r="A287" t="s">
        <v>922</v>
      </c>
      <c r="B287" t="s">
        <v>1807</v>
      </c>
      <c r="C287" t="s">
        <v>923</v>
      </c>
      <c r="D287">
        <v>0.35</v>
      </c>
      <c r="E287">
        <v>0.86979166666666696</v>
      </c>
      <c r="F287">
        <v>0.37068965517241398</v>
      </c>
      <c r="G287">
        <v>0.38392857142857101</v>
      </c>
      <c r="H287">
        <v>0.35567010309278402</v>
      </c>
      <c r="I287">
        <v>0.38034188034187999</v>
      </c>
    </row>
    <row r="288" spans="1:9">
      <c r="A288" t="s">
        <v>924</v>
      </c>
      <c r="B288" t="s">
        <v>1808</v>
      </c>
      <c r="C288" t="s">
        <v>925</v>
      </c>
      <c r="D288">
        <v>1</v>
      </c>
      <c r="E288">
        <v>0.97395833333333304</v>
      </c>
      <c r="F288">
        <v>1</v>
      </c>
      <c r="G288">
        <v>0.99122807017543901</v>
      </c>
      <c r="H288">
        <v>0.99561403508771895</v>
      </c>
      <c r="I288">
        <v>0.94715447154471499</v>
      </c>
    </row>
    <row r="289" spans="1:9">
      <c r="A289" t="s">
        <v>926</v>
      </c>
      <c r="B289" t="s">
        <v>1809</v>
      </c>
      <c r="C289" t="s">
        <v>927</v>
      </c>
      <c r="D289">
        <v>0.328125</v>
      </c>
      <c r="E289">
        <v>0.36458333333333298</v>
      </c>
      <c r="F289">
        <v>0.72105263157894695</v>
      </c>
      <c r="G289">
        <v>0.83333333333333304</v>
      </c>
      <c r="H289">
        <v>0.75877192982456099</v>
      </c>
      <c r="I289">
        <v>0.81599999999999995</v>
      </c>
    </row>
    <row r="290" spans="1:9">
      <c r="A290" t="s">
        <v>928</v>
      </c>
      <c r="B290" t="s">
        <v>1810</v>
      </c>
      <c r="C290" t="s">
        <v>929</v>
      </c>
      <c r="D290">
        <v>0.88709677419354804</v>
      </c>
      <c r="E290">
        <v>0.45555555555555599</v>
      </c>
      <c r="F290">
        <v>0.56111111111111101</v>
      </c>
      <c r="G290">
        <v>0.25454545454545502</v>
      </c>
      <c r="H290">
        <v>0.56880733944954098</v>
      </c>
      <c r="I290">
        <v>0.25630252100840301</v>
      </c>
    </row>
    <row r="291" spans="1:9">
      <c r="A291" t="s">
        <v>930</v>
      </c>
      <c r="B291" t="s">
        <v>1811</v>
      </c>
      <c r="C291" t="s">
        <v>931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932</v>
      </c>
      <c r="B292" t="s">
        <v>1812</v>
      </c>
      <c r="C292" t="s">
        <v>933</v>
      </c>
      <c r="D292">
        <v>0</v>
      </c>
      <c r="E292">
        <v>0</v>
      </c>
      <c r="F292">
        <v>2.5773195876288698E-3</v>
      </c>
      <c r="G292">
        <v>0</v>
      </c>
      <c r="H292">
        <v>8.7719298245613996E-3</v>
      </c>
      <c r="I292">
        <v>0</v>
      </c>
    </row>
    <row r="293" spans="1:9">
      <c r="A293" t="s">
        <v>934</v>
      </c>
      <c r="B293" t="s">
        <v>1813</v>
      </c>
      <c r="C293" t="s">
        <v>935</v>
      </c>
      <c r="D293">
        <v>7.8125E-2</v>
      </c>
      <c r="E293">
        <v>1.5625E-2</v>
      </c>
      <c r="F293">
        <v>1.8041237113402098E-2</v>
      </c>
      <c r="G293">
        <v>8.7719298245613996E-3</v>
      </c>
      <c r="H293">
        <v>2.1929824561403501E-2</v>
      </c>
      <c r="I293">
        <v>3.2258064516128997E-2</v>
      </c>
    </row>
    <row r="294" spans="1:9">
      <c r="A294" t="s">
        <v>938</v>
      </c>
      <c r="B294" t="s">
        <v>1815</v>
      </c>
      <c r="C294" t="s">
        <v>939</v>
      </c>
      <c r="D294">
        <v>0.1875</v>
      </c>
      <c r="E294">
        <v>0.63978494623655902</v>
      </c>
      <c r="F294">
        <v>5.1813471502590702E-3</v>
      </c>
      <c r="G294">
        <v>0.77678571428571397</v>
      </c>
      <c r="H294">
        <v>3.09734513274336E-2</v>
      </c>
      <c r="I294">
        <v>0.47154471544715398</v>
      </c>
    </row>
    <row r="295" spans="1:9">
      <c r="A295" t="s">
        <v>940</v>
      </c>
      <c r="B295" t="s">
        <v>1816</v>
      </c>
      <c r="C295" t="s">
        <v>941</v>
      </c>
      <c r="D295">
        <v>0.65625</v>
      </c>
      <c r="E295">
        <v>0.84895833333333304</v>
      </c>
      <c r="F295">
        <v>0.67287234042553201</v>
      </c>
      <c r="G295">
        <v>0.96491228070175405</v>
      </c>
      <c r="H295">
        <v>0.72566371681415898</v>
      </c>
      <c r="I295">
        <v>0.95599999999999996</v>
      </c>
    </row>
    <row r="296" spans="1:9">
      <c r="A296" t="s">
        <v>942</v>
      </c>
      <c r="B296" t="s">
        <v>1817</v>
      </c>
      <c r="C296" t="s">
        <v>943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 t="s">
        <v>944</v>
      </c>
      <c r="B297" t="s">
        <v>1818</v>
      </c>
      <c r="C297" t="s">
        <v>945</v>
      </c>
      <c r="D297">
        <v>0.515625</v>
      </c>
      <c r="E297">
        <v>0.78645833333333304</v>
      </c>
      <c r="F297">
        <v>0.51052631578947405</v>
      </c>
      <c r="G297">
        <v>0.52678571428571397</v>
      </c>
      <c r="H297">
        <v>0.81308411214953302</v>
      </c>
      <c r="I297">
        <v>0.60256410256410298</v>
      </c>
    </row>
    <row r="298" spans="1:9">
      <c r="A298" t="s">
        <v>948</v>
      </c>
      <c r="B298" t="s">
        <v>1820</v>
      </c>
      <c r="C298" t="s">
        <v>949</v>
      </c>
      <c r="D298">
        <v>0.88709677419354804</v>
      </c>
      <c r="E298">
        <v>0.91145833333333304</v>
      </c>
      <c r="F298">
        <v>0.91099476439790605</v>
      </c>
      <c r="G298">
        <v>7.8947368421052599E-2</v>
      </c>
      <c r="H298">
        <v>0.679824561403509</v>
      </c>
      <c r="I298">
        <v>0.156</v>
      </c>
    </row>
    <row r="299" spans="1:9">
      <c r="A299" t="s">
        <v>952</v>
      </c>
      <c r="B299" t="s">
        <v>1822</v>
      </c>
      <c r="C299" t="s">
        <v>953</v>
      </c>
      <c r="D299">
        <v>0.79032258064516103</v>
      </c>
      <c r="E299">
        <v>0.72395833333333304</v>
      </c>
      <c r="F299">
        <v>0.735602094240838</v>
      </c>
      <c r="G299">
        <v>0.78181818181818197</v>
      </c>
      <c r="H299">
        <v>0.53125</v>
      </c>
      <c r="I299">
        <v>0.65600000000000003</v>
      </c>
    </row>
    <row r="300" spans="1:9">
      <c r="A300" t="s">
        <v>954</v>
      </c>
      <c r="B300" t="s">
        <v>1823</v>
      </c>
      <c r="C300" t="s">
        <v>955</v>
      </c>
      <c r="D300">
        <v>0.671875</v>
      </c>
      <c r="E300">
        <v>0.77083333333333304</v>
      </c>
      <c r="F300">
        <v>0.89378238341968896</v>
      </c>
      <c r="G300">
        <v>0.96491228070175405</v>
      </c>
      <c r="H300">
        <v>0.95132743362831895</v>
      </c>
      <c r="I300">
        <v>0.89919354838709697</v>
      </c>
    </row>
    <row r="301" spans="1:9">
      <c r="A301" t="s">
        <v>956</v>
      </c>
      <c r="B301" t="s">
        <v>1824</v>
      </c>
      <c r="C301" t="s">
        <v>957</v>
      </c>
      <c r="D301">
        <v>0.296875</v>
      </c>
      <c r="E301">
        <v>0.47395833333333298</v>
      </c>
      <c r="F301">
        <v>0.74739583333333304</v>
      </c>
      <c r="G301">
        <v>0.54385964912280704</v>
      </c>
      <c r="H301">
        <v>0.57079646017699104</v>
      </c>
      <c r="I301">
        <v>0.36399999999999999</v>
      </c>
    </row>
    <row r="302" spans="1:9">
      <c r="A302" t="s">
        <v>958</v>
      </c>
      <c r="B302" t="s">
        <v>1825</v>
      </c>
      <c r="C302" t="s">
        <v>959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0.996</v>
      </c>
    </row>
    <row r="303" spans="1:9">
      <c r="A303" t="s">
        <v>962</v>
      </c>
      <c r="B303" t="s">
        <v>1827</v>
      </c>
      <c r="C303" t="s">
        <v>963</v>
      </c>
      <c r="D303">
        <v>0.41935483870967699</v>
      </c>
      <c r="E303">
        <v>0.29166666666666702</v>
      </c>
      <c r="F303">
        <v>5.1813471502590702E-3</v>
      </c>
      <c r="G303">
        <v>0</v>
      </c>
      <c r="H303">
        <v>9.1743119266055103E-3</v>
      </c>
      <c r="I303">
        <v>4.0650406504064998E-2</v>
      </c>
    </row>
    <row r="304" spans="1:9">
      <c r="A304" t="s">
        <v>964</v>
      </c>
      <c r="B304" t="s">
        <v>1828</v>
      </c>
      <c r="C304" t="s">
        <v>965</v>
      </c>
      <c r="D304">
        <v>0.41935483870967699</v>
      </c>
      <c r="E304">
        <v>0.615789473684211</v>
      </c>
      <c r="F304">
        <v>0.83937823834196901</v>
      </c>
      <c r="G304">
        <v>0.64285714285714302</v>
      </c>
      <c r="H304">
        <v>0.86842105263157898</v>
      </c>
      <c r="I304">
        <v>0.68699186991869898</v>
      </c>
    </row>
    <row r="305" spans="1:9">
      <c r="A305" t="s">
        <v>966</v>
      </c>
      <c r="B305" t="s">
        <v>1829</v>
      </c>
      <c r="C305" t="s">
        <v>967</v>
      </c>
      <c r="D305">
        <v>0.2</v>
      </c>
      <c r="E305">
        <v>0.690217391304348</v>
      </c>
      <c r="F305">
        <v>0.886010362694301</v>
      </c>
      <c r="G305">
        <v>0.95535714285714302</v>
      </c>
      <c r="H305">
        <v>0.97807017543859698</v>
      </c>
      <c r="I305">
        <v>0.69512195121951204</v>
      </c>
    </row>
    <row r="306" spans="1:9">
      <c r="A306" t="s">
        <v>968</v>
      </c>
      <c r="B306" t="s">
        <v>1830</v>
      </c>
      <c r="C306" t="s">
        <v>969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 t="s">
        <v>974</v>
      </c>
      <c r="B307" t="s">
        <v>1833</v>
      </c>
      <c r="C307" t="s">
        <v>975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 t="s">
        <v>976</v>
      </c>
      <c r="B308" t="s">
        <v>1834</v>
      </c>
      <c r="C308" t="s">
        <v>977</v>
      </c>
      <c r="D308">
        <v>0.796875</v>
      </c>
      <c r="E308">
        <v>0.44791666666666702</v>
      </c>
      <c r="F308">
        <v>0.91191709844559599</v>
      </c>
      <c r="G308">
        <v>1</v>
      </c>
      <c r="H308">
        <v>0.94298245614035103</v>
      </c>
      <c r="I308">
        <v>0.95041322314049603</v>
      </c>
    </row>
    <row r="309" spans="1:9">
      <c r="A309" t="s">
        <v>980</v>
      </c>
      <c r="B309" t="s">
        <v>1836</v>
      </c>
      <c r="C309" t="s">
        <v>981</v>
      </c>
      <c r="D309">
        <v>0</v>
      </c>
      <c r="E309">
        <v>0</v>
      </c>
      <c r="F309">
        <v>9.8445595854922296E-2</v>
      </c>
      <c r="G309">
        <v>0</v>
      </c>
      <c r="H309">
        <v>1.7543859649122799E-2</v>
      </c>
      <c r="I309">
        <v>4.4715447154471497E-2</v>
      </c>
    </row>
    <row r="310" spans="1:9">
      <c r="A310" t="s">
        <v>992</v>
      </c>
      <c r="B310" t="s">
        <v>1842</v>
      </c>
      <c r="C310" t="s">
        <v>993</v>
      </c>
      <c r="D310">
        <v>0.214285714285714</v>
      </c>
      <c r="E310">
        <v>0.15625</v>
      </c>
      <c r="F310">
        <v>9.2783505154639206E-2</v>
      </c>
      <c r="G310">
        <v>0.125</v>
      </c>
      <c r="H310">
        <v>1.7699115044247801E-2</v>
      </c>
      <c r="I310">
        <v>9.8360655737704902E-2</v>
      </c>
    </row>
    <row r="311" spans="1:9">
      <c r="A311" t="s">
        <v>1002</v>
      </c>
      <c r="B311" t="s">
        <v>1847</v>
      </c>
      <c r="C311" t="s">
        <v>1003</v>
      </c>
      <c r="D311">
        <v>0.34375</v>
      </c>
      <c r="E311">
        <v>0.171875</v>
      </c>
      <c r="F311">
        <v>0.20105820105820099</v>
      </c>
      <c r="G311">
        <v>0.429824561403509</v>
      </c>
      <c r="H311">
        <v>0.12280701754386</v>
      </c>
      <c r="I311">
        <v>0.53629032258064502</v>
      </c>
    </row>
    <row r="312" spans="1:9">
      <c r="A312" t="s">
        <v>1004</v>
      </c>
      <c r="B312" t="s">
        <v>1848</v>
      </c>
      <c r="C312" t="s">
        <v>1005</v>
      </c>
      <c r="D312">
        <v>0.84375</v>
      </c>
      <c r="E312">
        <v>0.75520833333333304</v>
      </c>
      <c r="F312">
        <v>0.97567567567567604</v>
      </c>
      <c r="G312">
        <v>0</v>
      </c>
      <c r="H312">
        <v>3.94736842105263E-2</v>
      </c>
      <c r="I312">
        <v>4.0000000000000001E-3</v>
      </c>
    </row>
    <row r="313" spans="1:9">
      <c r="A313" t="s">
        <v>1006</v>
      </c>
      <c r="B313" t="s">
        <v>1849</v>
      </c>
      <c r="C313" t="s">
        <v>1007</v>
      </c>
      <c r="D313">
        <v>0.625</v>
      </c>
      <c r="E313">
        <v>0.49450549450549502</v>
      </c>
      <c r="F313">
        <v>0.87239583333333304</v>
      </c>
      <c r="G313">
        <v>0.99122807017543901</v>
      </c>
      <c r="H313">
        <v>0.95535714285714302</v>
      </c>
      <c r="I313">
        <v>0.97599999999999998</v>
      </c>
    </row>
    <row r="314" spans="1:9">
      <c r="A314" t="s">
        <v>1010</v>
      </c>
      <c r="B314" t="s">
        <v>1851</v>
      </c>
      <c r="C314" t="s">
        <v>1011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1012</v>
      </c>
      <c r="B315" t="s">
        <v>1852</v>
      </c>
      <c r="C315" t="s">
        <v>1013</v>
      </c>
      <c r="D315">
        <v>0.921875</v>
      </c>
      <c r="E315">
        <v>0.328125</v>
      </c>
      <c r="F315">
        <v>0.74611398963730602</v>
      </c>
      <c r="G315">
        <v>0.99122807017543901</v>
      </c>
      <c r="H315">
        <v>0.64912280701754399</v>
      </c>
      <c r="I315">
        <v>0.95564516129032295</v>
      </c>
    </row>
    <row r="316" spans="1:9">
      <c r="A316" t="s">
        <v>1014</v>
      </c>
      <c r="B316" t="s">
        <v>1853</v>
      </c>
      <c r="C316" t="s">
        <v>1015</v>
      </c>
      <c r="D316">
        <v>1</v>
      </c>
      <c r="E316">
        <v>0.615789473684211</v>
      </c>
      <c r="F316">
        <v>1</v>
      </c>
      <c r="G316">
        <v>1</v>
      </c>
      <c r="H316">
        <v>1</v>
      </c>
      <c r="I316">
        <v>1</v>
      </c>
    </row>
    <row r="317" spans="1:9">
      <c r="A317" t="s">
        <v>1020</v>
      </c>
      <c r="B317" t="s">
        <v>1856</v>
      </c>
      <c r="C317" t="s">
        <v>1021</v>
      </c>
      <c r="D317">
        <v>6.25E-2</v>
      </c>
      <c r="E317">
        <v>2.0833333333333301E-2</v>
      </c>
      <c r="F317">
        <v>2.5773195876288698E-3</v>
      </c>
      <c r="G317">
        <v>0</v>
      </c>
      <c r="H317">
        <v>0</v>
      </c>
      <c r="I317">
        <v>0</v>
      </c>
    </row>
    <row r="318" spans="1:9">
      <c r="A318" t="s">
        <v>1024</v>
      </c>
      <c r="B318" t="s">
        <v>1858</v>
      </c>
      <c r="C318" t="s">
        <v>1025</v>
      </c>
      <c r="D318">
        <v>0.96875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>
      <c r="A319" t="s">
        <v>1026</v>
      </c>
      <c r="B319" t="s">
        <v>1859</v>
      </c>
      <c r="C319" t="s">
        <v>1027</v>
      </c>
      <c r="D319">
        <v>0.25</v>
      </c>
      <c r="E319">
        <v>7.8125E-2</v>
      </c>
      <c r="F319">
        <v>0.52941176470588203</v>
      </c>
      <c r="G319">
        <v>0.91228070175438603</v>
      </c>
      <c r="H319">
        <v>0.43303571428571402</v>
      </c>
      <c r="I319">
        <v>0.77200000000000002</v>
      </c>
    </row>
    <row r="320" spans="1:9">
      <c r="A320" t="s">
        <v>1028</v>
      </c>
      <c r="B320" t="s">
        <v>1860</v>
      </c>
      <c r="C320" t="s">
        <v>1029</v>
      </c>
      <c r="D320">
        <v>0.734375</v>
      </c>
      <c r="E320">
        <v>0.91666666666666696</v>
      </c>
      <c r="F320">
        <v>0.86082474226804095</v>
      </c>
      <c r="G320">
        <v>0.95614035087719296</v>
      </c>
      <c r="H320">
        <v>0.96929824561403499</v>
      </c>
      <c r="I320">
        <v>0.96399999999999997</v>
      </c>
    </row>
    <row r="321" spans="1:9">
      <c r="A321" t="s">
        <v>1030</v>
      </c>
      <c r="B321" t="s">
        <v>1861</v>
      </c>
      <c r="C321" t="s">
        <v>1031</v>
      </c>
      <c r="D321">
        <v>0.953125</v>
      </c>
      <c r="E321">
        <v>0.9375</v>
      </c>
      <c r="F321">
        <v>0.99740932642487001</v>
      </c>
      <c r="G321">
        <v>0.95614035087719296</v>
      </c>
      <c r="H321">
        <v>0.99561403508771895</v>
      </c>
      <c r="I321">
        <v>0.95528455284552805</v>
      </c>
    </row>
    <row r="322" spans="1:9">
      <c r="A322" t="s">
        <v>1036</v>
      </c>
      <c r="B322" t="s">
        <v>1864</v>
      </c>
      <c r="C322" t="s">
        <v>1037</v>
      </c>
      <c r="D322">
        <v>0.234375</v>
      </c>
      <c r="E322">
        <v>6.25E-2</v>
      </c>
      <c r="F322">
        <v>1.81347150259067E-2</v>
      </c>
      <c r="G322">
        <v>0</v>
      </c>
      <c r="H322">
        <v>4.3859649122806998E-3</v>
      </c>
      <c r="I322">
        <v>0</v>
      </c>
    </row>
    <row r="323" spans="1:9">
      <c r="A323" t="s">
        <v>1038</v>
      </c>
      <c r="B323" t="s">
        <v>1865</v>
      </c>
      <c r="C323" t="s">
        <v>1039</v>
      </c>
      <c r="D323">
        <v>0.84375</v>
      </c>
      <c r="E323">
        <v>0.55357142857142905</v>
      </c>
      <c r="F323">
        <v>0.734375</v>
      </c>
      <c r="G323">
        <v>0.96491228070175405</v>
      </c>
      <c r="H323">
        <v>0.38938053097345099</v>
      </c>
      <c r="I323">
        <v>0.78</v>
      </c>
    </row>
    <row r="324" spans="1:9">
      <c r="A324" t="s">
        <v>1042</v>
      </c>
      <c r="B324" t="s">
        <v>1867</v>
      </c>
      <c r="C324" t="s">
        <v>1043</v>
      </c>
      <c r="D324">
        <v>0.5</v>
      </c>
      <c r="E324">
        <v>0.14210526315789501</v>
      </c>
      <c r="F324">
        <v>0.12565445026177999</v>
      </c>
      <c r="G324">
        <v>2.6315789473684199E-2</v>
      </c>
      <c r="H324">
        <v>0.105263157894737</v>
      </c>
      <c r="I324">
        <v>6.8548387096774202E-2</v>
      </c>
    </row>
    <row r="325" spans="1:9">
      <c r="A325" t="s">
        <v>1044</v>
      </c>
      <c r="B325" t="s">
        <v>1868</v>
      </c>
      <c r="C325" t="s">
        <v>1045</v>
      </c>
      <c r="D325">
        <v>0.375</v>
      </c>
      <c r="E325">
        <v>0.81460674157303403</v>
      </c>
      <c r="F325">
        <v>0.29255319148936199</v>
      </c>
      <c r="G325">
        <v>0.22727272727272699</v>
      </c>
      <c r="H325">
        <v>0.26635514018691597</v>
      </c>
      <c r="I325">
        <v>7.1428571428571397E-2</v>
      </c>
    </row>
    <row r="326" spans="1:9">
      <c r="A326" t="s">
        <v>1048</v>
      </c>
      <c r="B326" t="s">
        <v>1870</v>
      </c>
      <c r="C326" t="s">
        <v>1049</v>
      </c>
      <c r="D326">
        <v>0.3125</v>
      </c>
      <c r="E326">
        <v>0.12903225806451599</v>
      </c>
      <c r="F326">
        <v>0.33513513513513499</v>
      </c>
      <c r="G326">
        <v>0.17857142857142899</v>
      </c>
      <c r="H326">
        <v>0.32710280373831802</v>
      </c>
      <c r="I326">
        <v>0.39837398373983701</v>
      </c>
    </row>
    <row r="327" spans="1:9">
      <c r="A327" t="s">
        <v>1058</v>
      </c>
      <c r="B327" t="s">
        <v>1875</v>
      </c>
      <c r="C327" t="s">
        <v>1059</v>
      </c>
      <c r="D327">
        <v>0.84375</v>
      </c>
      <c r="E327">
        <v>0.36979166666666702</v>
      </c>
      <c r="F327">
        <v>0.13917525773195899</v>
      </c>
      <c r="G327">
        <v>0.5</v>
      </c>
      <c r="H327">
        <v>0.12280701754386</v>
      </c>
      <c r="I327">
        <v>0.22983870967741901</v>
      </c>
    </row>
    <row r="328" spans="1:9">
      <c r="A328" t="s">
        <v>1062</v>
      </c>
      <c r="B328" t="s">
        <v>1877</v>
      </c>
      <c r="C328" t="s">
        <v>1063</v>
      </c>
      <c r="D328">
        <v>3.125E-2</v>
      </c>
      <c r="E328">
        <v>0.26881720430107497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1064</v>
      </c>
      <c r="B329" t="s">
        <v>1878</v>
      </c>
      <c r="C329" t="s">
        <v>1065</v>
      </c>
      <c r="D329">
        <v>0.27419354838709697</v>
      </c>
      <c r="E329">
        <v>0.74479166666666696</v>
      </c>
      <c r="F329">
        <v>3.125E-2</v>
      </c>
      <c r="G329">
        <v>0</v>
      </c>
      <c r="H329">
        <v>0</v>
      </c>
      <c r="I329">
        <v>0</v>
      </c>
    </row>
    <row r="330" spans="1:9">
      <c r="A330" t="s">
        <v>1068</v>
      </c>
      <c r="B330" t="s">
        <v>1880</v>
      </c>
      <c r="C330" t="s">
        <v>1069</v>
      </c>
      <c r="D330">
        <v>0.4375</v>
      </c>
      <c r="E330">
        <v>0.50526315789473697</v>
      </c>
      <c r="F330">
        <v>0.83333333333333304</v>
      </c>
      <c r="G330">
        <v>0.80357142857142905</v>
      </c>
      <c r="H330">
        <v>0.88053097345132703</v>
      </c>
      <c r="I330">
        <v>0.75819672131147497</v>
      </c>
    </row>
    <row r="331" spans="1:9">
      <c r="A331" t="s">
        <v>1070</v>
      </c>
      <c r="B331" t="s">
        <v>1881</v>
      </c>
      <c r="C331" t="s">
        <v>1071</v>
      </c>
      <c r="D331">
        <v>0.8125</v>
      </c>
      <c r="E331">
        <v>0.65789473684210498</v>
      </c>
      <c r="F331">
        <v>0.963917525773196</v>
      </c>
      <c r="G331">
        <v>1</v>
      </c>
      <c r="H331">
        <v>0.99115044247787598</v>
      </c>
      <c r="I331">
        <v>0.99199999999999999</v>
      </c>
    </row>
    <row r="332" spans="1:9">
      <c r="A332" t="s">
        <v>1072</v>
      </c>
      <c r="B332" t="s">
        <v>1882</v>
      </c>
      <c r="C332" t="s">
        <v>1073</v>
      </c>
      <c r="D332">
        <v>0.875</v>
      </c>
      <c r="E332">
        <v>1</v>
      </c>
      <c r="F332">
        <v>0.66931216931216897</v>
      </c>
      <c r="G332">
        <v>0.96428571428571397</v>
      </c>
      <c r="H332">
        <v>0.63425925925925897</v>
      </c>
      <c r="I332">
        <v>0.89655172413793105</v>
      </c>
    </row>
    <row r="333" spans="1:9">
      <c r="A333" t="s">
        <v>1074</v>
      </c>
      <c r="B333" t="s">
        <v>1883</v>
      </c>
      <c r="C333" t="s">
        <v>1075</v>
      </c>
      <c r="D333">
        <v>0.65625</v>
      </c>
      <c r="E333">
        <v>0.38020833333333298</v>
      </c>
      <c r="F333">
        <v>0.23958333333333301</v>
      </c>
      <c r="G333">
        <v>0.29824561403508798</v>
      </c>
      <c r="H333">
        <v>0.24122807017543901</v>
      </c>
      <c r="I333">
        <v>0.51612903225806495</v>
      </c>
    </row>
    <row r="334" spans="1:9">
      <c r="A334" t="s">
        <v>1076</v>
      </c>
      <c r="B334" t="s">
        <v>1884</v>
      </c>
      <c r="C334" t="s">
        <v>1077</v>
      </c>
      <c r="D334">
        <v>0.484375</v>
      </c>
      <c r="E334">
        <v>0.36979166666666702</v>
      </c>
      <c r="F334">
        <v>0.22916666666666699</v>
      </c>
      <c r="G334">
        <v>0.87719298245613997</v>
      </c>
      <c r="H334">
        <v>0.175438596491228</v>
      </c>
      <c r="I334">
        <v>0.61693548387096797</v>
      </c>
    </row>
    <row r="335" spans="1:9">
      <c r="A335" t="s">
        <v>1080</v>
      </c>
      <c r="B335" t="s">
        <v>1886</v>
      </c>
      <c r="C335" t="s">
        <v>1081</v>
      </c>
      <c r="D335">
        <v>0.828125</v>
      </c>
      <c r="E335">
        <v>0.421875</v>
      </c>
      <c r="F335">
        <v>0.96825396825396803</v>
      </c>
      <c r="G335">
        <v>1</v>
      </c>
      <c r="H335">
        <v>0.96929824561403499</v>
      </c>
      <c r="I335">
        <v>0.93200000000000005</v>
      </c>
    </row>
    <row r="336" spans="1:9">
      <c r="A336" t="s">
        <v>1082</v>
      </c>
      <c r="B336" t="s">
        <v>1887</v>
      </c>
      <c r="C336" t="s">
        <v>1083</v>
      </c>
      <c r="D336">
        <v>0.84375</v>
      </c>
      <c r="E336">
        <v>0.78947368421052599</v>
      </c>
      <c r="F336">
        <v>0.627717391304348</v>
      </c>
      <c r="G336">
        <v>0.83636363636363598</v>
      </c>
      <c r="H336">
        <v>0.55909090909090897</v>
      </c>
      <c r="I336">
        <v>0.73076923076923095</v>
      </c>
    </row>
    <row r="337" spans="1:9">
      <c r="A337" t="s">
        <v>1084</v>
      </c>
      <c r="B337" t="s">
        <v>1888</v>
      </c>
      <c r="C337" t="s">
        <v>1085</v>
      </c>
      <c r="D337">
        <v>0.34375</v>
      </c>
      <c r="E337">
        <v>0.30729166666666702</v>
      </c>
      <c r="F337">
        <v>0.14690721649484501</v>
      </c>
      <c r="G337">
        <v>0.13888888888888901</v>
      </c>
      <c r="H337">
        <v>0.37168141592920401</v>
      </c>
      <c r="I337">
        <v>0.23200000000000001</v>
      </c>
    </row>
    <row r="338" spans="1:9">
      <c r="A338" t="s">
        <v>1086</v>
      </c>
      <c r="B338" t="s">
        <v>1889</v>
      </c>
      <c r="C338" t="s">
        <v>1087</v>
      </c>
      <c r="D338">
        <v>0.1875</v>
      </c>
      <c r="E338">
        <v>0.25520833333333298</v>
      </c>
      <c r="F338">
        <v>0.48918918918918902</v>
      </c>
      <c r="G338">
        <v>0.114035087719298</v>
      </c>
      <c r="H338">
        <v>0.21634615384615399</v>
      </c>
      <c r="I338">
        <v>0.49193548387096803</v>
      </c>
    </row>
    <row r="339" spans="1:9">
      <c r="A339" t="s">
        <v>1090</v>
      </c>
      <c r="B339" t="s">
        <v>1891</v>
      </c>
      <c r="C339" t="s">
        <v>1091</v>
      </c>
      <c r="D339">
        <v>0.21875</v>
      </c>
      <c r="E339">
        <v>0.140625</v>
      </c>
      <c r="F339">
        <v>0.32731958762886598</v>
      </c>
      <c r="G339">
        <v>4.3859649122807001E-2</v>
      </c>
      <c r="H339">
        <v>0.37280701754385998</v>
      </c>
      <c r="I339">
        <v>0.128</v>
      </c>
    </row>
    <row r="340" spans="1:9">
      <c r="A340" t="s">
        <v>1092</v>
      </c>
      <c r="B340" t="s">
        <v>1892</v>
      </c>
      <c r="C340" t="s">
        <v>1093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1094</v>
      </c>
      <c r="B341" t="s">
        <v>1893</v>
      </c>
      <c r="C341" t="s">
        <v>1095</v>
      </c>
      <c r="D341">
        <v>0.90625</v>
      </c>
      <c r="E341">
        <v>0.984375</v>
      </c>
      <c r="F341">
        <v>1</v>
      </c>
      <c r="G341">
        <v>0.96491228070175405</v>
      </c>
      <c r="H341">
        <v>1</v>
      </c>
      <c r="I341">
        <v>0.876</v>
      </c>
    </row>
    <row r="342" spans="1:9">
      <c r="A342" t="s">
        <v>1096</v>
      </c>
      <c r="B342" t="s">
        <v>1894</v>
      </c>
      <c r="C342" t="s">
        <v>1097</v>
      </c>
      <c r="D342">
        <v>0.859375</v>
      </c>
      <c r="E342">
        <v>0.83854166666666696</v>
      </c>
      <c r="F342">
        <v>0.51546391752577303</v>
      </c>
      <c r="G342">
        <v>0.76785714285714302</v>
      </c>
      <c r="H342">
        <v>0.393805309734513</v>
      </c>
      <c r="I342">
        <v>0.56048387096774199</v>
      </c>
    </row>
    <row r="343" spans="1:9">
      <c r="A343" t="s">
        <v>1100</v>
      </c>
      <c r="B343" t="s">
        <v>1896</v>
      </c>
      <c r="C343" t="s">
        <v>1101</v>
      </c>
      <c r="D343">
        <v>0.96875</v>
      </c>
      <c r="E343">
        <v>0.99479166666666696</v>
      </c>
      <c r="F343">
        <v>0.95689655172413801</v>
      </c>
      <c r="G343">
        <v>0.16964285714285701</v>
      </c>
      <c r="H343">
        <v>0.66814159292035402</v>
      </c>
      <c r="I343">
        <v>0.41532258064516098</v>
      </c>
    </row>
    <row r="344" spans="1:9">
      <c r="A344" t="s">
        <v>1102</v>
      </c>
      <c r="B344" t="s">
        <v>1897</v>
      </c>
      <c r="C344" t="s">
        <v>1103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 t="s">
        <v>1104</v>
      </c>
      <c r="B345" t="s">
        <v>1898</v>
      </c>
      <c r="C345" t="s">
        <v>1105</v>
      </c>
      <c r="D345">
        <v>0.265625</v>
      </c>
      <c r="E345">
        <v>0.5</v>
      </c>
      <c r="F345">
        <v>0.21761658031088099</v>
      </c>
      <c r="G345">
        <v>1.7857142857142901E-2</v>
      </c>
      <c r="H345">
        <v>0.33482142857142899</v>
      </c>
      <c r="I345">
        <v>0.116666666666667</v>
      </c>
    </row>
    <row r="346" spans="1:9">
      <c r="A346" t="s">
        <v>1106</v>
      </c>
      <c r="B346" t="s">
        <v>1899</v>
      </c>
      <c r="C346" t="s">
        <v>1107</v>
      </c>
      <c r="D346">
        <v>0.859375</v>
      </c>
      <c r="E346">
        <v>0.88541666666666696</v>
      </c>
      <c r="F346">
        <v>0.96907216494845405</v>
      </c>
      <c r="G346">
        <v>0.99122807017543901</v>
      </c>
      <c r="H346">
        <v>0.98684210526315796</v>
      </c>
      <c r="I346">
        <v>0.90650406504064995</v>
      </c>
    </row>
    <row r="347" spans="1:9">
      <c r="A347" t="s">
        <v>1110</v>
      </c>
      <c r="B347" t="s">
        <v>1901</v>
      </c>
      <c r="C347" t="s">
        <v>1111</v>
      </c>
      <c r="D347">
        <v>4.6875E-2</v>
      </c>
      <c r="E347">
        <v>6.3157894736842093E-2</v>
      </c>
      <c r="F347">
        <v>0</v>
      </c>
      <c r="G347">
        <v>1.7543859649122799E-2</v>
      </c>
      <c r="H347">
        <v>0</v>
      </c>
      <c r="I347">
        <v>0.13709677419354799</v>
      </c>
    </row>
    <row r="348" spans="1:9">
      <c r="A348" t="s">
        <v>1116</v>
      </c>
      <c r="B348" t="s">
        <v>1904</v>
      </c>
      <c r="C348" t="s">
        <v>1117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1118</v>
      </c>
      <c r="B349" t="s">
        <v>1905</v>
      </c>
      <c r="C349" t="s">
        <v>1119</v>
      </c>
      <c r="D349">
        <v>0.328125</v>
      </c>
      <c r="E349">
        <v>0.38541666666666702</v>
      </c>
      <c r="F349">
        <v>0.199481865284974</v>
      </c>
      <c r="G349">
        <v>0.60526315789473695</v>
      </c>
      <c r="H349">
        <v>0.37719298245614002</v>
      </c>
      <c r="I349">
        <v>0.71599999999999997</v>
      </c>
    </row>
    <row r="350" spans="1:9">
      <c r="A350" t="s">
        <v>1120</v>
      </c>
      <c r="B350" t="s">
        <v>1906</v>
      </c>
      <c r="C350" t="s">
        <v>1121</v>
      </c>
      <c r="D350">
        <v>0.671875</v>
      </c>
      <c r="E350">
        <v>0.79032258064516103</v>
      </c>
      <c r="F350">
        <v>0.57336956521739102</v>
      </c>
      <c r="G350">
        <v>0.97368421052631604</v>
      </c>
      <c r="H350">
        <v>0.70952380952381</v>
      </c>
      <c r="I350">
        <v>0.93495934959349603</v>
      </c>
    </row>
    <row r="351" spans="1:9">
      <c r="A351" t="s">
        <v>1122</v>
      </c>
      <c r="B351" t="s">
        <v>1907</v>
      </c>
      <c r="C351" t="s">
        <v>1123</v>
      </c>
      <c r="D351">
        <v>0.69354838709677402</v>
      </c>
      <c r="E351">
        <v>0.82291666666666696</v>
      </c>
      <c r="F351">
        <v>0.81842105263157905</v>
      </c>
      <c r="G351">
        <v>0.94736842105263197</v>
      </c>
      <c r="H351">
        <v>0.89473684210526305</v>
      </c>
      <c r="I351">
        <v>0.84146341463414598</v>
      </c>
    </row>
    <row r="352" spans="1:9">
      <c r="A352" t="s">
        <v>1126</v>
      </c>
      <c r="B352" t="s">
        <v>1909</v>
      </c>
      <c r="C352" t="s">
        <v>1127</v>
      </c>
      <c r="D352">
        <v>0.14516129032258099</v>
      </c>
      <c r="E352">
        <v>5.31914893617021E-3</v>
      </c>
      <c r="F352">
        <v>0.14736842105263201</v>
      </c>
      <c r="G352">
        <v>0.464912280701754</v>
      </c>
      <c r="H352">
        <v>0.160377358490566</v>
      </c>
      <c r="I352">
        <v>0.48760330578512401</v>
      </c>
    </row>
    <row r="353" spans="1:9">
      <c r="A353" t="s">
        <v>1128</v>
      </c>
      <c r="B353" t="s">
        <v>1910</v>
      </c>
      <c r="C353" t="s">
        <v>1129</v>
      </c>
      <c r="D353">
        <v>0.9375</v>
      </c>
      <c r="E353">
        <v>0.72105263157894695</v>
      </c>
      <c r="F353">
        <v>0.981958762886598</v>
      </c>
      <c r="G353">
        <v>0.99107142857142905</v>
      </c>
      <c r="H353">
        <v>0.986363636363636</v>
      </c>
      <c r="I353">
        <v>0.95967741935483897</v>
      </c>
    </row>
    <row r="354" spans="1:9">
      <c r="A354" t="s">
        <v>1134</v>
      </c>
      <c r="B354" t="s">
        <v>1913</v>
      </c>
      <c r="C354" t="s">
        <v>1135</v>
      </c>
      <c r="D354">
        <v>6.25E-2</v>
      </c>
      <c r="E354">
        <v>0</v>
      </c>
      <c r="F354">
        <v>2.5773195876288698E-3</v>
      </c>
      <c r="G354">
        <v>0</v>
      </c>
      <c r="H354">
        <v>4.3859649122806998E-3</v>
      </c>
      <c r="I354">
        <v>1.2E-2</v>
      </c>
    </row>
    <row r="355" spans="1:9">
      <c r="A355" t="s">
        <v>1140</v>
      </c>
      <c r="B355" t="s">
        <v>1916</v>
      </c>
      <c r="C355" t="s">
        <v>1141</v>
      </c>
      <c r="D355">
        <v>0.82258064516129004</v>
      </c>
      <c r="E355">
        <v>0.87234042553191504</v>
      </c>
      <c r="F355">
        <v>0.96134020618556704</v>
      </c>
      <c r="G355">
        <v>0.94736842105263197</v>
      </c>
      <c r="H355">
        <v>0.96491228070175405</v>
      </c>
      <c r="I355">
        <v>0.90833333333333299</v>
      </c>
    </row>
    <row r="356" spans="1:9">
      <c r="A356" t="s">
        <v>1146</v>
      </c>
      <c r="B356" t="s">
        <v>1919</v>
      </c>
      <c r="C356" t="s">
        <v>1147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>
      <c r="A357" t="s">
        <v>1148</v>
      </c>
      <c r="B357" t="s">
        <v>1920</v>
      </c>
      <c r="C357" t="s">
        <v>1149</v>
      </c>
      <c r="D357">
        <v>9.375E-2</v>
      </c>
      <c r="E357">
        <v>0.28804347826087001</v>
      </c>
      <c r="F357">
        <v>2.6737967914438499E-2</v>
      </c>
      <c r="G357">
        <v>0</v>
      </c>
      <c r="H357">
        <v>0</v>
      </c>
      <c r="I357">
        <v>0</v>
      </c>
    </row>
    <row r="358" spans="1:9">
      <c r="A358" t="s">
        <v>1152</v>
      </c>
      <c r="B358" t="s">
        <v>1922</v>
      </c>
      <c r="C358" t="s">
        <v>1153</v>
      </c>
      <c r="D358">
        <v>0.875</v>
      </c>
      <c r="E358">
        <v>0.81382978723404298</v>
      </c>
      <c r="F358">
        <v>0.95103092783505105</v>
      </c>
      <c r="G358">
        <v>0.98245614035087703</v>
      </c>
      <c r="H358">
        <v>0.95175438596491202</v>
      </c>
      <c r="I358">
        <v>0.98399999999999999</v>
      </c>
    </row>
    <row r="359" spans="1:9">
      <c r="A359" t="s">
        <v>1156</v>
      </c>
      <c r="B359" t="s">
        <v>1924</v>
      </c>
      <c r="C359" t="s">
        <v>1157</v>
      </c>
      <c r="D359">
        <v>0.66129032258064502</v>
      </c>
      <c r="E359">
        <v>0.57894736842105299</v>
      </c>
      <c r="F359">
        <v>0.81701030927835006</v>
      </c>
      <c r="G359">
        <v>0.85087719298245601</v>
      </c>
      <c r="H359">
        <v>0.96902654867256599</v>
      </c>
      <c r="I359">
        <v>0.81451612903225801</v>
      </c>
    </row>
    <row r="360" spans="1:9">
      <c r="A360" t="s">
        <v>1158</v>
      </c>
      <c r="B360" t="s">
        <v>1925</v>
      </c>
      <c r="C360" t="s">
        <v>1159</v>
      </c>
      <c r="D360">
        <v>0.56451612903225801</v>
      </c>
      <c r="E360">
        <v>0.83854166666666696</v>
      </c>
      <c r="F360">
        <v>0.80376344086021501</v>
      </c>
      <c r="G360">
        <v>0.52</v>
      </c>
      <c r="H360">
        <v>0.80180180180180205</v>
      </c>
      <c r="I360">
        <v>0.86521739130434805</v>
      </c>
    </row>
    <row r="361" spans="1:9">
      <c r="A361" t="s">
        <v>1160</v>
      </c>
      <c r="B361" t="s">
        <v>1926</v>
      </c>
      <c r="C361" t="s">
        <v>1161</v>
      </c>
      <c r="D361">
        <v>0.890625</v>
      </c>
      <c r="E361">
        <v>0.69791666666666696</v>
      </c>
      <c r="F361">
        <v>0.80423280423280397</v>
      </c>
      <c r="G361">
        <v>1</v>
      </c>
      <c r="H361">
        <v>1</v>
      </c>
      <c r="I361">
        <v>0.96399999999999997</v>
      </c>
    </row>
    <row r="362" spans="1:9">
      <c r="A362" t="s">
        <v>1162</v>
      </c>
      <c r="B362" t="s">
        <v>1927</v>
      </c>
      <c r="C362" t="s">
        <v>1163</v>
      </c>
      <c r="D362">
        <v>0.98275862068965503</v>
      </c>
      <c r="E362">
        <v>1</v>
      </c>
      <c r="F362">
        <v>0.87830687830687804</v>
      </c>
      <c r="G362">
        <v>0.99122807017543901</v>
      </c>
      <c r="H362">
        <v>0.84905660377358505</v>
      </c>
      <c r="I362">
        <v>0.98790322580645196</v>
      </c>
    </row>
    <row r="363" spans="1:9">
      <c r="A363" t="s">
        <v>1164</v>
      </c>
      <c r="B363" t="s">
        <v>1928</v>
      </c>
      <c r="C363" t="s">
        <v>1165</v>
      </c>
      <c r="D363">
        <v>0.98387096774193505</v>
      </c>
      <c r="E363">
        <v>0.93333333333333302</v>
      </c>
      <c r="F363">
        <v>0.99210526315789505</v>
      </c>
      <c r="G363">
        <v>0.9</v>
      </c>
      <c r="H363">
        <v>0.99122807017543901</v>
      </c>
      <c r="I363">
        <v>0.94308943089430897</v>
      </c>
    </row>
    <row r="364" spans="1:9">
      <c r="A364" t="s">
        <v>1166</v>
      </c>
      <c r="B364" t="s">
        <v>1929</v>
      </c>
      <c r="C364" t="s">
        <v>1167</v>
      </c>
      <c r="D364">
        <v>0.609375</v>
      </c>
      <c r="E364">
        <v>0.94270833333333304</v>
      </c>
      <c r="F364">
        <v>0.72994652406417104</v>
      </c>
      <c r="G364">
        <v>1</v>
      </c>
      <c r="H364">
        <v>1</v>
      </c>
      <c r="I364">
        <v>0.96799999999999997</v>
      </c>
    </row>
    <row r="365" spans="1:9">
      <c r="A365" t="s">
        <v>1168</v>
      </c>
      <c r="B365" t="s">
        <v>1930</v>
      </c>
      <c r="C365" t="s">
        <v>1169</v>
      </c>
      <c r="D365">
        <v>0.859375</v>
      </c>
      <c r="E365">
        <v>0.94791666666666696</v>
      </c>
      <c r="F365">
        <v>0.88172043010752699</v>
      </c>
      <c r="G365">
        <v>0.97321428571428603</v>
      </c>
      <c r="H365">
        <v>0.98</v>
      </c>
      <c r="I365">
        <v>0.87398373983739797</v>
      </c>
    </row>
    <row r="366" spans="1:9">
      <c r="A366" t="s">
        <v>1170</v>
      </c>
      <c r="B366" t="s">
        <v>1931</v>
      </c>
      <c r="C366" t="s">
        <v>1171</v>
      </c>
      <c r="D366">
        <v>0.890625</v>
      </c>
      <c r="E366">
        <v>0.98958333333333304</v>
      </c>
      <c r="F366">
        <v>0.99742268041237103</v>
      </c>
      <c r="G366">
        <v>0.88596491228070196</v>
      </c>
      <c r="H366">
        <v>0.99122807017543901</v>
      </c>
      <c r="I366">
        <v>0.92800000000000005</v>
      </c>
    </row>
    <row r="367" spans="1:9">
      <c r="A367" t="s">
        <v>1172</v>
      </c>
      <c r="B367" t="s">
        <v>1932</v>
      </c>
      <c r="C367" t="s">
        <v>1173</v>
      </c>
      <c r="D367">
        <v>0.5</v>
      </c>
      <c r="E367">
        <v>0.33510638297872303</v>
      </c>
      <c r="F367">
        <v>0.55440414507771996</v>
      </c>
      <c r="G367">
        <v>0.114035087719298</v>
      </c>
      <c r="H367">
        <v>0.38938053097345099</v>
      </c>
      <c r="I367">
        <v>0.25600000000000001</v>
      </c>
    </row>
    <row r="368" spans="1:9">
      <c r="A368" t="s">
        <v>1178</v>
      </c>
      <c r="B368" t="s">
        <v>1935</v>
      </c>
      <c r="C368" t="s">
        <v>1179</v>
      </c>
      <c r="D368">
        <v>0.61290322580645196</v>
      </c>
      <c r="E368">
        <v>0.28125</v>
      </c>
      <c r="F368">
        <v>0.73575129533678796</v>
      </c>
      <c r="G368">
        <v>0.86363636363636398</v>
      </c>
      <c r="H368">
        <v>0.71681415929203496</v>
      </c>
      <c r="I368">
        <v>0.58750000000000002</v>
      </c>
    </row>
    <row r="369" spans="1:9">
      <c r="A369" t="s">
        <v>1180</v>
      </c>
      <c r="B369" t="s">
        <v>1936</v>
      </c>
      <c r="C369" t="s">
        <v>1181</v>
      </c>
      <c r="D369">
        <v>0.21875</v>
      </c>
      <c r="E369">
        <v>0.32291666666666702</v>
      </c>
      <c r="F369">
        <v>8.2901554404145095E-2</v>
      </c>
      <c r="G369">
        <v>0.69090909090909103</v>
      </c>
      <c r="H369">
        <v>0.22522522522522501</v>
      </c>
      <c r="I369">
        <v>0.50800000000000001</v>
      </c>
    </row>
    <row r="370" spans="1:9">
      <c r="A370" t="s">
        <v>1182</v>
      </c>
      <c r="B370" t="s">
        <v>1937</v>
      </c>
      <c r="C370" t="s">
        <v>1183</v>
      </c>
      <c r="D370">
        <v>0.171875</v>
      </c>
      <c r="E370">
        <v>7.8125E-2</v>
      </c>
      <c r="F370">
        <v>0.38978494623655902</v>
      </c>
      <c r="G370">
        <v>1.7543859649122799E-2</v>
      </c>
      <c r="H370">
        <v>0.162280701754386</v>
      </c>
      <c r="I370">
        <v>9.6000000000000002E-2</v>
      </c>
    </row>
    <row r="371" spans="1:9">
      <c r="A371" t="s">
        <v>1192</v>
      </c>
      <c r="B371" t="s">
        <v>1942</v>
      </c>
      <c r="C371" t="s">
        <v>1193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 t="s">
        <v>1194</v>
      </c>
      <c r="B372" t="s">
        <v>1943</v>
      </c>
      <c r="C372" t="s">
        <v>1195</v>
      </c>
      <c r="D372">
        <v>0.109375</v>
      </c>
      <c r="E372">
        <v>4.2105263157894701E-2</v>
      </c>
      <c r="F372">
        <v>6.21761658031088E-2</v>
      </c>
      <c r="G372">
        <v>0.14285714285714299</v>
      </c>
      <c r="H372">
        <v>5.8558558558558599E-2</v>
      </c>
      <c r="I372">
        <v>0.28861788617886203</v>
      </c>
    </row>
    <row r="373" spans="1:9">
      <c r="A373" t="s">
        <v>1196</v>
      </c>
      <c r="B373" t="s">
        <v>1944</v>
      </c>
      <c r="C373" t="s">
        <v>1197</v>
      </c>
      <c r="D373">
        <v>0.984375</v>
      </c>
      <c r="E373">
        <v>1</v>
      </c>
      <c r="F373">
        <v>1</v>
      </c>
      <c r="G373">
        <v>1</v>
      </c>
      <c r="H373">
        <v>1</v>
      </c>
      <c r="I373">
        <v>0.99593495934959397</v>
      </c>
    </row>
    <row r="374" spans="1:9">
      <c r="A374" t="s">
        <v>1200</v>
      </c>
      <c r="B374" t="s">
        <v>1946</v>
      </c>
      <c r="C374" t="s">
        <v>1201</v>
      </c>
      <c r="D374">
        <v>0.328125</v>
      </c>
      <c r="E374">
        <v>7.2916666666666699E-2</v>
      </c>
      <c r="F374">
        <v>0.3203125</v>
      </c>
      <c r="G374">
        <v>6.14035087719298E-2</v>
      </c>
      <c r="H374">
        <v>0.33185840707964598</v>
      </c>
      <c r="I374">
        <v>7.1999999999999995E-2</v>
      </c>
    </row>
    <row r="375" spans="1:9">
      <c r="A375" t="s">
        <v>1202</v>
      </c>
      <c r="B375" t="s">
        <v>1947</v>
      </c>
      <c r="C375" t="s">
        <v>1203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0.98399999999999999</v>
      </c>
    </row>
    <row r="376" spans="1:9">
      <c r="A376" t="s">
        <v>1204</v>
      </c>
      <c r="B376" t="s">
        <v>1948</v>
      </c>
      <c r="C376" t="s">
        <v>1205</v>
      </c>
      <c r="D376">
        <v>0.984375</v>
      </c>
      <c r="E376">
        <v>0.97916666666666696</v>
      </c>
      <c r="F376">
        <v>1</v>
      </c>
      <c r="G376">
        <v>1</v>
      </c>
      <c r="H376">
        <v>1</v>
      </c>
      <c r="I376">
        <v>0.996</v>
      </c>
    </row>
    <row r="377" spans="1:9">
      <c r="A377" t="s">
        <v>1206</v>
      </c>
      <c r="B377" t="s">
        <v>1949</v>
      </c>
      <c r="C377" t="s">
        <v>1207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1210</v>
      </c>
      <c r="B378" t="s">
        <v>1951</v>
      </c>
      <c r="C378" t="s">
        <v>1211</v>
      </c>
      <c r="D378">
        <v>0.9375</v>
      </c>
      <c r="E378">
        <v>0.97916666666666696</v>
      </c>
      <c r="F378">
        <v>0.98453608247422697</v>
      </c>
      <c r="G378">
        <v>1</v>
      </c>
      <c r="H378">
        <v>1</v>
      </c>
      <c r="I378">
        <v>0.98799999999999999</v>
      </c>
    </row>
    <row r="379" spans="1:9">
      <c r="A379" t="s">
        <v>1212</v>
      </c>
      <c r="B379" t="s">
        <v>1952</v>
      </c>
      <c r="C379" t="s">
        <v>1213</v>
      </c>
      <c r="D379">
        <v>0.91666666666666696</v>
      </c>
      <c r="E379">
        <v>0.94791666666666696</v>
      </c>
      <c r="F379">
        <v>0.99742268041237103</v>
      </c>
      <c r="G379">
        <v>0.70175438596491202</v>
      </c>
      <c r="H379">
        <v>1</v>
      </c>
      <c r="I379">
        <v>0.86399999999999999</v>
      </c>
    </row>
    <row r="380" spans="1:9">
      <c r="A380" t="s">
        <v>1220</v>
      </c>
      <c r="B380" t="s">
        <v>1956</v>
      </c>
      <c r="C380" t="s">
        <v>1221</v>
      </c>
      <c r="D380">
        <v>0.859375</v>
      </c>
      <c r="E380">
        <v>0.96875</v>
      </c>
      <c r="F380">
        <v>0.95618556701030899</v>
      </c>
      <c r="G380">
        <v>0.82456140350877205</v>
      </c>
      <c r="H380">
        <v>0.65350877192982504</v>
      </c>
      <c r="I380">
        <v>0.88400000000000001</v>
      </c>
    </row>
    <row r="381" spans="1:9">
      <c r="A381" t="s">
        <v>1222</v>
      </c>
      <c r="B381" t="s">
        <v>1957</v>
      </c>
      <c r="C381" t="s">
        <v>1223</v>
      </c>
      <c r="D381">
        <v>0.9375</v>
      </c>
      <c r="E381">
        <v>1</v>
      </c>
      <c r="F381">
        <v>0.99740932642487001</v>
      </c>
      <c r="G381">
        <v>1</v>
      </c>
      <c r="H381">
        <v>1</v>
      </c>
      <c r="I381">
        <v>1</v>
      </c>
    </row>
    <row r="382" spans="1:9">
      <c r="A382" t="s">
        <v>1224</v>
      </c>
      <c r="B382" t="s">
        <v>1958</v>
      </c>
      <c r="C382" t="s">
        <v>1225</v>
      </c>
      <c r="D382">
        <v>0.84375</v>
      </c>
      <c r="E382">
        <v>0.953125</v>
      </c>
      <c r="F382">
        <v>0.85185185185185197</v>
      </c>
      <c r="G382">
        <v>0.859649122807018</v>
      </c>
      <c r="H382">
        <v>0.72368421052631604</v>
      </c>
      <c r="I382">
        <v>0.77200000000000002</v>
      </c>
    </row>
    <row r="383" spans="1:9">
      <c r="A383" t="s">
        <v>1226</v>
      </c>
      <c r="B383" t="s">
        <v>1959</v>
      </c>
      <c r="C383" t="s">
        <v>1227</v>
      </c>
      <c r="D383">
        <v>0</v>
      </c>
      <c r="E383">
        <v>0</v>
      </c>
      <c r="F383">
        <v>0</v>
      </c>
      <c r="G383">
        <v>0</v>
      </c>
      <c r="H383">
        <v>3.65853658536585E-2</v>
      </c>
      <c r="I383">
        <v>4.0322580645161298E-3</v>
      </c>
    </row>
    <row r="384" spans="1:9">
      <c r="A384" t="s">
        <v>1230</v>
      </c>
      <c r="B384" t="s">
        <v>1961</v>
      </c>
      <c r="C384" t="s">
        <v>1231</v>
      </c>
      <c r="D384">
        <v>0.484375</v>
      </c>
      <c r="E384">
        <v>0.71111111111111103</v>
      </c>
      <c r="F384">
        <v>0.69945355191256797</v>
      </c>
      <c r="G384">
        <v>0.83333333333333304</v>
      </c>
      <c r="H384">
        <v>0.73684210526315796</v>
      </c>
      <c r="I384">
        <v>0.90400000000000003</v>
      </c>
    </row>
    <row r="385" spans="1:9">
      <c r="A385" t="s">
        <v>1232</v>
      </c>
      <c r="B385" t="s">
        <v>1962</v>
      </c>
      <c r="C385" t="s">
        <v>1233</v>
      </c>
      <c r="D385">
        <v>9.6774193548387094E-2</v>
      </c>
      <c r="E385">
        <v>0.398809523809524</v>
      </c>
      <c r="F385">
        <v>1.3020833333333299E-2</v>
      </c>
      <c r="G385">
        <v>1.7857142857142901E-2</v>
      </c>
      <c r="H385">
        <v>0.05</v>
      </c>
      <c r="I385">
        <v>0.13716814159292001</v>
      </c>
    </row>
    <row r="386" spans="1:9">
      <c r="A386" t="s">
        <v>1234</v>
      </c>
      <c r="B386" t="s">
        <v>1963</v>
      </c>
      <c r="C386" t="s">
        <v>1235</v>
      </c>
      <c r="D386">
        <v>0.90322580645161299</v>
      </c>
      <c r="E386">
        <v>0.91145833333333304</v>
      </c>
      <c r="F386">
        <v>0.98711340206185605</v>
      </c>
      <c r="G386">
        <v>1</v>
      </c>
      <c r="H386">
        <v>0.99561403508771895</v>
      </c>
      <c r="I386">
        <v>0.996</v>
      </c>
    </row>
    <row r="387" spans="1:9">
      <c r="A387" t="s">
        <v>1236</v>
      </c>
      <c r="B387" t="s">
        <v>1964</v>
      </c>
      <c r="C387" t="s">
        <v>1237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 t="s">
        <v>1238</v>
      </c>
      <c r="B388" t="s">
        <v>1965</v>
      </c>
      <c r="C388" t="s">
        <v>1239</v>
      </c>
      <c r="D388">
        <v>0.209677419354839</v>
      </c>
      <c r="E388">
        <v>0.41847826086956502</v>
      </c>
      <c r="F388">
        <v>0.215789473684211</v>
      </c>
      <c r="G388">
        <v>0.157894736842105</v>
      </c>
      <c r="H388">
        <v>0.66964285714285698</v>
      </c>
      <c r="I388">
        <v>9.1999999999999998E-2</v>
      </c>
    </row>
    <row r="389" spans="1:9">
      <c r="A389" t="s">
        <v>1240</v>
      </c>
      <c r="B389" t="s">
        <v>1966</v>
      </c>
      <c r="C389" t="s">
        <v>1241</v>
      </c>
      <c r="D389">
        <v>1</v>
      </c>
      <c r="E389">
        <v>1</v>
      </c>
      <c r="F389">
        <v>0.86631016042780795</v>
      </c>
      <c r="G389">
        <v>0.98214285714285698</v>
      </c>
      <c r="H389">
        <v>0.87946428571428603</v>
      </c>
      <c r="I389">
        <v>0.91200000000000003</v>
      </c>
    </row>
    <row r="390" spans="1:9">
      <c r="A390" t="s">
        <v>1246</v>
      </c>
      <c r="B390" t="s">
        <v>1969</v>
      </c>
      <c r="C390" t="s">
        <v>1247</v>
      </c>
      <c r="D390">
        <v>0.75</v>
      </c>
      <c r="E390">
        <v>0.96875</v>
      </c>
      <c r="F390">
        <v>0.99738219895288005</v>
      </c>
      <c r="G390">
        <v>0.97368421052631604</v>
      </c>
      <c r="H390">
        <v>0.94298245614035103</v>
      </c>
      <c r="I390">
        <v>0.95199999999999996</v>
      </c>
    </row>
    <row r="391" spans="1:9">
      <c r="A391" t="s">
        <v>1248</v>
      </c>
      <c r="B391" t="s">
        <v>1970</v>
      </c>
      <c r="C391" t="s">
        <v>1249</v>
      </c>
      <c r="D391">
        <v>0.890625</v>
      </c>
      <c r="E391">
        <v>0.97395833333333304</v>
      </c>
      <c r="F391">
        <v>0.90053763440860202</v>
      </c>
      <c r="G391">
        <v>0.43396226415094302</v>
      </c>
      <c r="H391">
        <v>0.91818181818181799</v>
      </c>
      <c r="I391">
        <v>0.71074380165289297</v>
      </c>
    </row>
    <row r="392" spans="1:9">
      <c r="A392" t="s">
        <v>1250</v>
      </c>
      <c r="B392" t="s">
        <v>1971</v>
      </c>
      <c r="C392" t="s">
        <v>1251</v>
      </c>
      <c r="D392">
        <v>0.734375</v>
      </c>
      <c r="E392">
        <v>0.63020833333333304</v>
      </c>
      <c r="F392">
        <v>0.63659793814432997</v>
      </c>
      <c r="G392">
        <v>1.8181818181818198E-2</v>
      </c>
      <c r="H392">
        <v>0.199115044247788</v>
      </c>
      <c r="I392">
        <v>0.134146341463415</v>
      </c>
    </row>
    <row r="393" spans="1:9">
      <c r="A393" t="s">
        <v>1252</v>
      </c>
      <c r="B393" t="s">
        <v>1972</v>
      </c>
      <c r="C393" t="s">
        <v>1253</v>
      </c>
      <c r="D393">
        <v>0.5</v>
      </c>
      <c r="E393">
        <v>0.140625</v>
      </c>
      <c r="F393">
        <v>0.94818652849740903</v>
      </c>
      <c r="G393">
        <v>1</v>
      </c>
      <c r="H393">
        <v>0.97787610619469001</v>
      </c>
      <c r="I393">
        <v>0.94166666666666698</v>
      </c>
    </row>
    <row r="394" spans="1:9">
      <c r="A394" t="s">
        <v>1254</v>
      </c>
      <c r="B394" t="s">
        <v>1973</v>
      </c>
      <c r="C394" t="s">
        <v>1255</v>
      </c>
      <c r="D394">
        <v>0.90322580645161299</v>
      </c>
      <c r="E394">
        <v>1</v>
      </c>
      <c r="F394">
        <v>0.678010471204188</v>
      </c>
      <c r="G394">
        <v>0.93859649122806998</v>
      </c>
      <c r="H394">
        <v>0.33482142857142899</v>
      </c>
      <c r="I394">
        <v>0.90495867768594995</v>
      </c>
    </row>
    <row r="395" spans="1:9">
      <c r="A395" t="s">
        <v>1256</v>
      </c>
      <c r="B395" t="s">
        <v>1974</v>
      </c>
      <c r="C395" t="s">
        <v>1257</v>
      </c>
      <c r="D395">
        <v>0.71875</v>
      </c>
      <c r="E395">
        <v>0.86315789473684201</v>
      </c>
      <c r="F395">
        <v>1</v>
      </c>
      <c r="G395">
        <v>1</v>
      </c>
      <c r="H395">
        <v>1</v>
      </c>
      <c r="I395">
        <v>0.996</v>
      </c>
    </row>
    <row r="396" spans="1:9">
      <c r="A396" t="s">
        <v>1258</v>
      </c>
      <c r="B396" t="s">
        <v>1975</v>
      </c>
      <c r="C396" t="s">
        <v>1259</v>
      </c>
      <c r="D396">
        <v>0.671875</v>
      </c>
      <c r="E396">
        <v>0.49438202247190999</v>
      </c>
      <c r="F396">
        <v>0.16571428571428601</v>
      </c>
      <c r="G396">
        <v>7.0175438596491196E-2</v>
      </c>
      <c r="H396">
        <v>9.375E-2</v>
      </c>
      <c r="I396">
        <v>0.15546218487395</v>
      </c>
    </row>
    <row r="397" spans="1:9">
      <c r="A397" t="s">
        <v>1260</v>
      </c>
      <c r="B397" t="s">
        <v>1976</v>
      </c>
      <c r="C397" t="s">
        <v>1261</v>
      </c>
      <c r="D397">
        <v>0.109375</v>
      </c>
      <c r="E397">
        <v>0</v>
      </c>
      <c r="F397">
        <v>2.3195876288659802E-2</v>
      </c>
      <c r="G397">
        <v>0</v>
      </c>
      <c r="H397">
        <v>0</v>
      </c>
      <c r="I397">
        <v>0</v>
      </c>
    </row>
    <row r="398" spans="1:9">
      <c r="A398" t="s">
        <v>1262</v>
      </c>
      <c r="B398" t="s">
        <v>1977</v>
      </c>
      <c r="C398" t="s">
        <v>1263</v>
      </c>
      <c r="D398">
        <v>0.90625</v>
      </c>
      <c r="E398">
        <v>0.97395833333333304</v>
      </c>
      <c r="F398">
        <v>0.984375</v>
      </c>
      <c r="G398">
        <v>1</v>
      </c>
      <c r="H398">
        <v>0.96491228070175405</v>
      </c>
      <c r="I398">
        <v>0.89919354838709697</v>
      </c>
    </row>
    <row r="399" spans="1:9">
      <c r="A399" t="s">
        <v>1270</v>
      </c>
      <c r="B399" t="s">
        <v>1981</v>
      </c>
      <c r="C399" t="s">
        <v>1271</v>
      </c>
      <c r="D399">
        <v>0.546875</v>
      </c>
      <c r="E399">
        <v>0.19354838709677399</v>
      </c>
      <c r="F399">
        <v>0.53439153439153397</v>
      </c>
      <c r="G399">
        <v>0.32727272727272699</v>
      </c>
      <c r="H399">
        <v>0.59909909909909898</v>
      </c>
      <c r="I399">
        <v>0.38211382113821102</v>
      </c>
    </row>
    <row r="400" spans="1:9">
      <c r="A400" t="s">
        <v>1272</v>
      </c>
      <c r="B400" t="s">
        <v>1982</v>
      </c>
      <c r="C400" t="s">
        <v>1273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t="s">
        <v>1274</v>
      </c>
      <c r="B401" t="s">
        <v>1983</v>
      </c>
      <c r="C401" t="s">
        <v>1275</v>
      </c>
      <c r="D401">
        <v>0</v>
      </c>
      <c r="E401">
        <v>0</v>
      </c>
      <c r="F401">
        <v>0.10160427807486599</v>
      </c>
      <c r="G401">
        <v>0</v>
      </c>
      <c r="H401">
        <v>0.104761904761905</v>
      </c>
      <c r="I401">
        <v>2.89256198347107E-2</v>
      </c>
    </row>
    <row r="402" spans="1:9">
      <c r="A402" t="s">
        <v>1278</v>
      </c>
      <c r="B402" t="s">
        <v>1985</v>
      </c>
      <c r="C402" t="s">
        <v>1279</v>
      </c>
      <c r="D402">
        <v>0.546875</v>
      </c>
      <c r="E402">
        <v>9.375E-2</v>
      </c>
      <c r="F402">
        <v>0.20618556701030899</v>
      </c>
      <c r="G402">
        <v>0.70535714285714302</v>
      </c>
      <c r="H402">
        <v>0.37610619469026502</v>
      </c>
      <c r="I402">
        <v>0.69512195121951204</v>
      </c>
    </row>
    <row r="403" spans="1:9">
      <c r="A403" t="s">
        <v>1282</v>
      </c>
      <c r="B403" t="s">
        <v>1987</v>
      </c>
      <c r="C403" t="s">
        <v>1283</v>
      </c>
      <c r="D403">
        <v>9.6774193548387094E-2</v>
      </c>
      <c r="E403">
        <v>0</v>
      </c>
      <c r="F403">
        <v>1.8041237113402098E-2</v>
      </c>
      <c r="G403">
        <v>0</v>
      </c>
      <c r="H403">
        <v>0</v>
      </c>
      <c r="I403">
        <v>2.0161290322580599E-2</v>
      </c>
    </row>
    <row r="404" spans="1:9">
      <c r="A404" t="s">
        <v>1286</v>
      </c>
      <c r="B404" t="s">
        <v>1989</v>
      </c>
      <c r="C404" t="s">
        <v>1287</v>
      </c>
      <c r="D404">
        <v>0.984375</v>
      </c>
      <c r="E404">
        <v>0.94444444444444398</v>
      </c>
      <c r="F404">
        <v>0.57923497267759605</v>
      </c>
      <c r="G404">
        <v>0.93518518518518501</v>
      </c>
      <c r="H404">
        <v>0.66513761467889898</v>
      </c>
      <c r="I404">
        <v>0.91452991452991494</v>
      </c>
    </row>
    <row r="405" spans="1:9">
      <c r="A405" t="s">
        <v>1288</v>
      </c>
      <c r="B405" t="s">
        <v>1990</v>
      </c>
      <c r="C405" t="s">
        <v>1289</v>
      </c>
      <c r="D405">
        <v>0.109375</v>
      </c>
      <c r="E405">
        <v>3.6842105263157898E-2</v>
      </c>
      <c r="F405">
        <v>6.21761658031088E-2</v>
      </c>
      <c r="G405">
        <v>0.17272727272727301</v>
      </c>
      <c r="H405">
        <v>1.7543859649122799E-2</v>
      </c>
      <c r="I405">
        <v>0.29098360655737698</v>
      </c>
    </row>
    <row r="406" spans="1:9">
      <c r="A406" t="s">
        <v>1290</v>
      </c>
      <c r="B406" t="s">
        <v>1991</v>
      </c>
      <c r="C406" t="s">
        <v>1291</v>
      </c>
      <c r="D406">
        <v>1</v>
      </c>
      <c r="E406">
        <v>0.87234042553191504</v>
      </c>
      <c r="F406">
        <v>1</v>
      </c>
      <c r="G406">
        <v>1</v>
      </c>
      <c r="H406">
        <v>1</v>
      </c>
      <c r="I406">
        <v>0.995867768595041</v>
      </c>
    </row>
    <row r="407" spans="1:9">
      <c r="A407" t="s">
        <v>1292</v>
      </c>
      <c r="B407" t="s">
        <v>1992</v>
      </c>
      <c r="C407" t="s">
        <v>1293</v>
      </c>
      <c r="D407">
        <v>0.84375</v>
      </c>
      <c r="E407">
        <v>0.85416666666666696</v>
      </c>
      <c r="F407">
        <v>0.80526315789473701</v>
      </c>
      <c r="G407">
        <v>0.91071428571428603</v>
      </c>
      <c r="H407">
        <v>0.64473684210526305</v>
      </c>
      <c r="I407">
        <v>0.78099173553719003</v>
      </c>
    </row>
    <row r="408" spans="1:9">
      <c r="A408" t="s">
        <v>1294</v>
      </c>
      <c r="B408" t="s">
        <v>1993</v>
      </c>
      <c r="C408" t="s">
        <v>1295</v>
      </c>
      <c r="D408">
        <v>0.703125</v>
      </c>
      <c r="E408">
        <v>0.80681818181818199</v>
      </c>
      <c r="F408">
        <v>0.88359788359788405</v>
      </c>
      <c r="G408">
        <v>0.99122807017543901</v>
      </c>
      <c r="H408">
        <v>0.96460176991150404</v>
      </c>
      <c r="I408">
        <v>0.80081300813008105</v>
      </c>
    </row>
    <row r="409" spans="1:9">
      <c r="A409" t="s">
        <v>1300</v>
      </c>
      <c r="B409" t="s">
        <v>1996</v>
      </c>
      <c r="C409" t="s">
        <v>1301</v>
      </c>
      <c r="D409">
        <v>0.25</v>
      </c>
      <c r="E409">
        <v>0.14583333333333301</v>
      </c>
      <c r="F409">
        <v>0.163157894736842</v>
      </c>
      <c r="G409">
        <v>0</v>
      </c>
      <c r="H409">
        <v>1.3157894736842099E-2</v>
      </c>
      <c r="I409">
        <v>4.0000000000000001E-3</v>
      </c>
    </row>
    <row r="410" spans="1:9">
      <c r="A410" t="s">
        <v>1302</v>
      </c>
      <c r="B410" t="s">
        <v>1997</v>
      </c>
      <c r="C410" t="s">
        <v>1303</v>
      </c>
      <c r="D410">
        <v>9.375E-2</v>
      </c>
      <c r="E410">
        <v>0.640625</v>
      </c>
      <c r="F410">
        <v>0.24725274725274701</v>
      </c>
      <c r="G410">
        <v>5.4545454545454501E-2</v>
      </c>
      <c r="H410">
        <v>0.10784313725490199</v>
      </c>
      <c r="I410">
        <v>0.15416666666666701</v>
      </c>
    </row>
    <row r="411" spans="1:9">
      <c r="A411" t="s">
        <v>1304</v>
      </c>
      <c r="B411" t="s">
        <v>1998</v>
      </c>
      <c r="C411" t="s">
        <v>1305</v>
      </c>
      <c r="D411">
        <v>0.5625</v>
      </c>
      <c r="E411">
        <v>0.394736842105263</v>
      </c>
      <c r="F411">
        <v>0.97680412371133996</v>
      </c>
      <c r="G411">
        <v>1</v>
      </c>
      <c r="H411">
        <v>0.99561403508771895</v>
      </c>
      <c r="I411">
        <v>0.99593495934959397</v>
      </c>
    </row>
    <row r="412" spans="1:9">
      <c r="A412" t="s">
        <v>1306</v>
      </c>
      <c r="B412" t="s">
        <v>1999</v>
      </c>
      <c r="C412" t="s">
        <v>1307</v>
      </c>
      <c r="D412">
        <v>0.96875</v>
      </c>
      <c r="E412">
        <v>0.734375</v>
      </c>
      <c r="F412">
        <v>0.99476439790575899</v>
      </c>
      <c r="G412">
        <v>0.96491228070175405</v>
      </c>
      <c r="H412">
        <v>0.98181818181818203</v>
      </c>
      <c r="I412">
        <v>0.90495867768594995</v>
      </c>
    </row>
    <row r="413" spans="1:9">
      <c r="A413" t="s">
        <v>1308</v>
      </c>
      <c r="B413" t="s">
        <v>2000</v>
      </c>
      <c r="C413" t="s">
        <v>1309</v>
      </c>
      <c r="D413">
        <v>0.859375</v>
      </c>
      <c r="E413">
        <v>0.967741935483871</v>
      </c>
      <c r="F413">
        <v>0.99742268041237103</v>
      </c>
      <c r="G413">
        <v>1</v>
      </c>
      <c r="H413">
        <v>0.95175438596491202</v>
      </c>
      <c r="I413">
        <v>0.97154471544715404</v>
      </c>
    </row>
    <row r="414" spans="1:9">
      <c r="A414" t="s">
        <v>1310</v>
      </c>
      <c r="B414" t="s">
        <v>2001</v>
      </c>
      <c r="C414" t="s">
        <v>1311</v>
      </c>
      <c r="D414">
        <v>0.225806451612903</v>
      </c>
      <c r="E414">
        <v>0.55913978494623695</v>
      </c>
      <c r="F414">
        <v>0.36855670103092802</v>
      </c>
      <c r="G414">
        <v>0.12280701754386</v>
      </c>
      <c r="H414">
        <v>0.19026548672566401</v>
      </c>
      <c r="I414">
        <v>0.41869918699186998</v>
      </c>
    </row>
    <row r="415" spans="1:9">
      <c r="A415" t="s">
        <v>1312</v>
      </c>
      <c r="B415" t="s">
        <v>2002</v>
      </c>
      <c r="C415" t="s">
        <v>1313</v>
      </c>
      <c r="D415">
        <v>0.82258064516129004</v>
      </c>
      <c r="E415">
        <v>0.97916666666666696</v>
      </c>
      <c r="F415">
        <v>0.92447916666666696</v>
      </c>
      <c r="G415">
        <v>0.39285714285714302</v>
      </c>
      <c r="H415">
        <v>0.93421052631578905</v>
      </c>
      <c r="I415">
        <v>0.53252032520325199</v>
      </c>
    </row>
    <row r="416" spans="1:9">
      <c r="A416" t="s">
        <v>1314</v>
      </c>
      <c r="B416" t="s">
        <v>2003</v>
      </c>
      <c r="C416" t="s">
        <v>1315</v>
      </c>
      <c r="D416">
        <v>0.18333333333333299</v>
      </c>
      <c r="E416">
        <v>1.5625E-2</v>
      </c>
      <c r="F416">
        <v>0.21388888888888899</v>
      </c>
      <c r="G416">
        <v>0.89473684210526305</v>
      </c>
      <c r="H416">
        <v>0.28947368421052599</v>
      </c>
      <c r="I416">
        <v>0.81599999999999995</v>
      </c>
    </row>
    <row r="417" spans="1:9">
      <c r="A417" t="s">
        <v>1318</v>
      </c>
      <c r="B417" t="s">
        <v>2005</v>
      </c>
      <c r="C417" t="s">
        <v>1319</v>
      </c>
      <c r="D417">
        <v>0.28125</v>
      </c>
      <c r="E417">
        <v>0.114583333333333</v>
      </c>
      <c r="F417">
        <v>0.29274611398963701</v>
      </c>
      <c r="G417">
        <v>0.93859649122806998</v>
      </c>
      <c r="H417">
        <v>0.38938053097345099</v>
      </c>
      <c r="I417">
        <v>0.78629032258064502</v>
      </c>
    </row>
    <row r="418" spans="1:9">
      <c r="A418" t="s">
        <v>1322</v>
      </c>
      <c r="B418" t="s">
        <v>2007</v>
      </c>
      <c r="C418" t="s">
        <v>1323</v>
      </c>
      <c r="D418">
        <v>0.133333333333333</v>
      </c>
      <c r="E418">
        <v>0.3</v>
      </c>
      <c r="F418">
        <v>2.5773195876288698E-3</v>
      </c>
      <c r="G418">
        <v>0</v>
      </c>
      <c r="H418">
        <v>0</v>
      </c>
      <c r="I418">
        <v>0</v>
      </c>
    </row>
    <row r="419" spans="1:9">
      <c r="A419" t="s">
        <v>1324</v>
      </c>
      <c r="B419" t="s">
        <v>2008</v>
      </c>
      <c r="C419" t="s">
        <v>1325</v>
      </c>
      <c r="D419">
        <v>0.84375</v>
      </c>
      <c r="E419">
        <v>1</v>
      </c>
      <c r="F419">
        <v>0.57291666666666696</v>
      </c>
      <c r="G419">
        <v>0.63392857142857095</v>
      </c>
      <c r="H419">
        <v>0.46428571428571402</v>
      </c>
      <c r="I419">
        <v>0.27016129032258102</v>
      </c>
    </row>
    <row r="420" spans="1:9">
      <c r="A420" t="s">
        <v>1328</v>
      </c>
      <c r="B420" t="s">
        <v>2010</v>
      </c>
      <c r="C420" t="s">
        <v>1329</v>
      </c>
      <c r="D420">
        <v>0.38709677419354799</v>
      </c>
      <c r="E420">
        <v>0.19892473118279599</v>
      </c>
      <c r="F420">
        <v>0.84278350515463896</v>
      </c>
      <c r="G420">
        <v>0.79824561403508798</v>
      </c>
      <c r="H420">
        <v>0.87719298245613997</v>
      </c>
      <c r="I420">
        <v>0.63223140495867802</v>
      </c>
    </row>
    <row r="421" spans="1:9">
      <c r="A421" t="s">
        <v>1330</v>
      </c>
      <c r="B421" t="s">
        <v>2011</v>
      </c>
      <c r="C421" t="s">
        <v>1331</v>
      </c>
      <c r="D421">
        <v>0.15625</v>
      </c>
      <c r="E421">
        <v>0.40104166666666702</v>
      </c>
      <c r="F421">
        <v>0.18489583333333301</v>
      </c>
      <c r="G421">
        <v>0.55263157894736803</v>
      </c>
      <c r="H421">
        <v>0.42477876106194701</v>
      </c>
      <c r="I421">
        <v>0.64800000000000002</v>
      </c>
    </row>
    <row r="422" spans="1:9">
      <c r="A422" t="s">
        <v>1338</v>
      </c>
      <c r="B422" t="s">
        <v>2015</v>
      </c>
      <c r="C422" t="s">
        <v>1339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1340</v>
      </c>
      <c r="B423" t="s">
        <v>2016</v>
      </c>
      <c r="C423" t="s">
        <v>1341</v>
      </c>
      <c r="D423">
        <v>0.453125</v>
      </c>
      <c r="E423">
        <v>0.15625</v>
      </c>
      <c r="F423">
        <v>0.46073298429319398</v>
      </c>
      <c r="G423">
        <v>0.47368421052631599</v>
      </c>
      <c r="H423">
        <v>0.52272727272727304</v>
      </c>
      <c r="I423">
        <v>0.57199999999999995</v>
      </c>
    </row>
    <row r="424" spans="1:9">
      <c r="A424" t="s">
        <v>1342</v>
      </c>
      <c r="B424" t="s">
        <v>2017</v>
      </c>
      <c r="C424" t="s">
        <v>1343</v>
      </c>
      <c r="D424">
        <v>0.390625</v>
      </c>
      <c r="E424">
        <v>0.25789473684210501</v>
      </c>
      <c r="F424">
        <v>0.26943005181347202</v>
      </c>
      <c r="G424">
        <v>0.68421052631578905</v>
      </c>
      <c r="H424">
        <v>0.177272727272727</v>
      </c>
      <c r="I424">
        <v>0.73199999999999998</v>
      </c>
    </row>
    <row r="425" spans="1:9">
      <c r="A425" t="s">
        <v>1344</v>
      </c>
      <c r="B425" t="s">
        <v>2018</v>
      </c>
      <c r="C425" t="s">
        <v>1345</v>
      </c>
      <c r="D425">
        <v>0.265625</v>
      </c>
      <c r="E425">
        <v>0.41666666666666702</v>
      </c>
      <c r="F425">
        <v>4.9738219895287997E-2</v>
      </c>
      <c r="G425">
        <v>8.9285714285714298E-3</v>
      </c>
      <c r="H425">
        <v>0.15486725663716799</v>
      </c>
      <c r="I425">
        <v>0.114754098360656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9"/>
  <sheetViews>
    <sheetView workbookViewId="0">
      <selection activeCell="C9" sqref="C9"/>
    </sheetView>
  </sheetViews>
  <sheetFormatPr defaultRowHeight="15"/>
  <cols>
    <col min="1" max="1" width="22.85546875" customWidth="1"/>
    <col min="2" max="2" width="41" customWidth="1"/>
    <col min="3" max="3" width="157" customWidth="1"/>
  </cols>
  <sheetData>
    <row r="1" spans="1:3">
      <c r="A1" t="s">
        <v>0</v>
      </c>
      <c r="B1" t="s">
        <v>1346</v>
      </c>
      <c r="C1" t="s">
        <v>1</v>
      </c>
    </row>
    <row r="2" spans="1:3">
      <c r="A2" t="s">
        <v>4</v>
      </c>
      <c r="B2" t="s">
        <v>1348</v>
      </c>
      <c r="C2" t="s">
        <v>5</v>
      </c>
    </row>
    <row r="3" spans="1:3">
      <c r="A3" t="s">
        <v>10</v>
      </c>
      <c r="B3" t="s">
        <v>1351</v>
      </c>
      <c r="C3" t="s">
        <v>11</v>
      </c>
    </row>
    <row r="4" spans="1:3">
      <c r="A4" t="s">
        <v>12</v>
      </c>
      <c r="B4" t="s">
        <v>1352</v>
      </c>
      <c r="C4" t="s">
        <v>13</v>
      </c>
    </row>
    <row r="5" spans="1:3">
      <c r="A5" t="s">
        <v>18</v>
      </c>
      <c r="B5" t="s">
        <v>1355</v>
      </c>
      <c r="C5" t="s">
        <v>19</v>
      </c>
    </row>
    <row r="6" spans="1:3">
      <c r="A6" t="s">
        <v>20</v>
      </c>
      <c r="B6" t="s">
        <v>1356</v>
      </c>
      <c r="C6" t="s">
        <v>21</v>
      </c>
    </row>
    <row r="7" spans="1:3">
      <c r="A7" t="s">
        <v>22</v>
      </c>
      <c r="B7" t="s">
        <v>1357</v>
      </c>
      <c r="C7" t="s">
        <v>23</v>
      </c>
    </row>
    <row r="8" spans="1:3">
      <c r="A8" t="s">
        <v>24</v>
      </c>
      <c r="B8" t="s">
        <v>1358</v>
      </c>
      <c r="C8" t="s">
        <v>25</v>
      </c>
    </row>
    <row r="9" spans="1:3">
      <c r="A9" t="s">
        <v>26</v>
      </c>
      <c r="B9" t="s">
        <v>1359</v>
      </c>
      <c r="C9" t="s">
        <v>27</v>
      </c>
    </row>
    <row r="10" spans="1:3">
      <c r="A10" t="s">
        <v>32</v>
      </c>
      <c r="B10" t="s">
        <v>1362</v>
      </c>
      <c r="C10" t="s">
        <v>33</v>
      </c>
    </row>
    <row r="11" spans="1:3">
      <c r="A11" t="s">
        <v>38</v>
      </c>
      <c r="B11" t="s">
        <v>1365</v>
      </c>
      <c r="C11" t="s">
        <v>39</v>
      </c>
    </row>
    <row r="12" spans="1:3">
      <c r="A12" t="s">
        <v>42</v>
      </c>
      <c r="B12" t="s">
        <v>1367</v>
      </c>
      <c r="C12" t="s">
        <v>43</v>
      </c>
    </row>
    <row r="13" spans="1:3">
      <c r="A13" t="s">
        <v>44</v>
      </c>
      <c r="B13" t="s">
        <v>1368</v>
      </c>
      <c r="C13" t="s">
        <v>45</v>
      </c>
    </row>
    <row r="14" spans="1:3">
      <c r="A14" t="s">
        <v>46</v>
      </c>
      <c r="B14" t="s">
        <v>1369</v>
      </c>
      <c r="C14" t="s">
        <v>47</v>
      </c>
    </row>
    <row r="15" spans="1:3">
      <c r="A15" t="s">
        <v>54</v>
      </c>
      <c r="B15" t="s">
        <v>1373</v>
      </c>
      <c r="C15" t="s">
        <v>55</v>
      </c>
    </row>
    <row r="16" spans="1:3">
      <c r="A16" t="s">
        <v>56</v>
      </c>
      <c r="B16" t="s">
        <v>1374</v>
      </c>
      <c r="C16" t="s">
        <v>57</v>
      </c>
    </row>
    <row r="17" spans="1:3">
      <c r="A17" t="s">
        <v>60</v>
      </c>
      <c r="B17" t="s">
        <v>1376</v>
      </c>
      <c r="C17" t="s">
        <v>61</v>
      </c>
    </row>
    <row r="18" spans="1:3">
      <c r="A18" t="s">
        <v>64</v>
      </c>
      <c r="B18" t="s">
        <v>1378</v>
      </c>
      <c r="C18" t="s">
        <v>65</v>
      </c>
    </row>
    <row r="19" spans="1:3">
      <c r="A19" t="s">
        <v>70</v>
      </c>
      <c r="B19" t="s">
        <v>1381</v>
      </c>
      <c r="C19" t="s">
        <v>71</v>
      </c>
    </row>
    <row r="20" spans="1:3">
      <c r="A20" t="s">
        <v>72</v>
      </c>
      <c r="B20" t="s">
        <v>1382</v>
      </c>
      <c r="C20" t="s">
        <v>73</v>
      </c>
    </row>
    <row r="21" spans="1:3">
      <c r="A21" t="s">
        <v>80</v>
      </c>
      <c r="B21" t="s">
        <v>1386</v>
      </c>
      <c r="C21" t="s">
        <v>81</v>
      </c>
    </row>
    <row r="22" spans="1:3">
      <c r="A22" t="s">
        <v>82</v>
      </c>
      <c r="B22" t="s">
        <v>1387</v>
      </c>
      <c r="C22" t="s">
        <v>83</v>
      </c>
    </row>
    <row r="23" spans="1:3">
      <c r="A23" t="s">
        <v>84</v>
      </c>
      <c r="B23" t="s">
        <v>1388</v>
      </c>
      <c r="C23" t="s">
        <v>85</v>
      </c>
    </row>
    <row r="24" spans="1:3">
      <c r="A24" t="s">
        <v>88</v>
      </c>
      <c r="B24" t="s">
        <v>1390</v>
      </c>
      <c r="C24" t="s">
        <v>89</v>
      </c>
    </row>
    <row r="25" spans="1:3">
      <c r="A25" t="s">
        <v>92</v>
      </c>
      <c r="B25" t="s">
        <v>1392</v>
      </c>
      <c r="C25" t="s">
        <v>93</v>
      </c>
    </row>
    <row r="26" spans="1:3">
      <c r="A26" t="s">
        <v>96</v>
      </c>
      <c r="B26" t="s">
        <v>1394</v>
      </c>
      <c r="C26" t="s">
        <v>97</v>
      </c>
    </row>
    <row r="27" spans="1:3">
      <c r="A27" t="s">
        <v>98</v>
      </c>
      <c r="B27" t="s">
        <v>1395</v>
      </c>
      <c r="C27" t="s">
        <v>99</v>
      </c>
    </row>
    <row r="28" spans="1:3">
      <c r="A28" t="s">
        <v>100</v>
      </c>
      <c r="B28" t="s">
        <v>1396</v>
      </c>
      <c r="C28" t="s">
        <v>101</v>
      </c>
    </row>
    <row r="29" spans="1:3">
      <c r="A29" t="s">
        <v>104</v>
      </c>
      <c r="B29" t="s">
        <v>1398</v>
      </c>
      <c r="C29" t="s">
        <v>105</v>
      </c>
    </row>
    <row r="30" spans="1:3">
      <c r="A30" t="s">
        <v>106</v>
      </c>
      <c r="B30" t="s">
        <v>1399</v>
      </c>
      <c r="C30" t="s">
        <v>107</v>
      </c>
    </row>
    <row r="31" spans="1:3">
      <c r="A31" t="s">
        <v>110</v>
      </c>
      <c r="B31" t="s">
        <v>1401</v>
      </c>
      <c r="C31" t="s">
        <v>111</v>
      </c>
    </row>
    <row r="32" spans="1:3">
      <c r="A32" t="s">
        <v>114</v>
      </c>
      <c r="B32" t="s">
        <v>1403</v>
      </c>
      <c r="C32" t="s">
        <v>115</v>
      </c>
    </row>
    <row r="33" spans="1:3">
      <c r="A33" t="s">
        <v>116</v>
      </c>
      <c r="B33" t="s">
        <v>1404</v>
      </c>
      <c r="C33" t="s">
        <v>117</v>
      </c>
    </row>
    <row r="34" spans="1:3">
      <c r="A34" t="s">
        <v>120</v>
      </c>
      <c r="B34" t="s">
        <v>1406</v>
      </c>
      <c r="C34" t="s">
        <v>121</v>
      </c>
    </row>
    <row r="35" spans="1:3">
      <c r="A35" t="s">
        <v>122</v>
      </c>
      <c r="B35" t="s">
        <v>1407</v>
      </c>
      <c r="C35" t="s">
        <v>123</v>
      </c>
    </row>
    <row r="36" spans="1:3">
      <c r="A36" t="s">
        <v>124</v>
      </c>
      <c r="B36" t="s">
        <v>1408</v>
      </c>
      <c r="C36" t="s">
        <v>125</v>
      </c>
    </row>
    <row r="37" spans="1:3">
      <c r="A37" t="s">
        <v>134</v>
      </c>
      <c r="B37" t="s">
        <v>1413</v>
      </c>
      <c r="C37" t="s">
        <v>135</v>
      </c>
    </row>
    <row r="38" spans="1:3">
      <c r="A38" t="s">
        <v>138</v>
      </c>
      <c r="B38" t="s">
        <v>1415</v>
      </c>
      <c r="C38" t="s">
        <v>139</v>
      </c>
    </row>
    <row r="39" spans="1:3">
      <c r="A39" t="s">
        <v>144</v>
      </c>
      <c r="B39" t="s">
        <v>1418</v>
      </c>
      <c r="C39" t="s">
        <v>145</v>
      </c>
    </row>
    <row r="40" spans="1:3">
      <c r="A40" t="s">
        <v>148</v>
      </c>
      <c r="B40" t="s">
        <v>1420</v>
      </c>
      <c r="C40" t="s">
        <v>149</v>
      </c>
    </row>
    <row r="41" spans="1:3">
      <c r="A41" t="s">
        <v>158</v>
      </c>
      <c r="B41" t="s">
        <v>1425</v>
      </c>
      <c r="C41" t="s">
        <v>159</v>
      </c>
    </row>
    <row r="42" spans="1:3">
      <c r="A42" t="s">
        <v>162</v>
      </c>
      <c r="B42" t="s">
        <v>1427</v>
      </c>
      <c r="C42" t="s">
        <v>163</v>
      </c>
    </row>
    <row r="43" spans="1:3">
      <c r="A43" t="s">
        <v>164</v>
      </c>
      <c r="B43" t="s">
        <v>1428</v>
      </c>
      <c r="C43" t="s">
        <v>165</v>
      </c>
    </row>
    <row r="44" spans="1:3">
      <c r="A44" t="s">
        <v>168</v>
      </c>
      <c r="B44" t="s">
        <v>1430</v>
      </c>
      <c r="C44" t="s">
        <v>169</v>
      </c>
    </row>
    <row r="45" spans="1:3">
      <c r="A45" t="s">
        <v>180</v>
      </c>
      <c r="B45" t="s">
        <v>1436</v>
      </c>
      <c r="C45" t="s">
        <v>181</v>
      </c>
    </row>
    <row r="46" spans="1:3">
      <c r="A46" t="s">
        <v>182</v>
      </c>
      <c r="B46" t="s">
        <v>1437</v>
      </c>
      <c r="C46" t="s">
        <v>183</v>
      </c>
    </row>
    <row r="47" spans="1:3">
      <c r="A47" t="s">
        <v>202</v>
      </c>
      <c r="B47" t="s">
        <v>1447</v>
      </c>
      <c r="C47" t="s">
        <v>203</v>
      </c>
    </row>
    <row r="48" spans="1:3">
      <c r="A48" t="s">
        <v>208</v>
      </c>
      <c r="B48" t="s">
        <v>1450</v>
      </c>
      <c r="C48" t="s">
        <v>209</v>
      </c>
    </row>
    <row r="49" spans="1:3">
      <c r="A49" t="s">
        <v>210</v>
      </c>
      <c r="B49" t="s">
        <v>1451</v>
      </c>
      <c r="C49" t="s">
        <v>211</v>
      </c>
    </row>
    <row r="50" spans="1:3">
      <c r="A50" t="s">
        <v>212</v>
      </c>
      <c r="B50" t="s">
        <v>1452</v>
      </c>
      <c r="C50" t="s">
        <v>213</v>
      </c>
    </row>
    <row r="51" spans="1:3">
      <c r="A51" t="s">
        <v>214</v>
      </c>
      <c r="B51" t="s">
        <v>1453</v>
      </c>
      <c r="C51" t="s">
        <v>215</v>
      </c>
    </row>
    <row r="52" spans="1:3">
      <c r="A52" t="s">
        <v>220</v>
      </c>
      <c r="B52" t="s">
        <v>1456</v>
      </c>
      <c r="C52" t="s">
        <v>221</v>
      </c>
    </row>
    <row r="53" spans="1:3">
      <c r="A53" t="s">
        <v>222</v>
      </c>
      <c r="B53" t="s">
        <v>1457</v>
      </c>
      <c r="C53" t="s">
        <v>223</v>
      </c>
    </row>
    <row r="54" spans="1:3">
      <c r="A54" t="s">
        <v>232</v>
      </c>
      <c r="B54" t="s">
        <v>1462</v>
      </c>
      <c r="C54" t="s">
        <v>233</v>
      </c>
    </row>
    <row r="55" spans="1:3">
      <c r="A55" t="s">
        <v>234</v>
      </c>
      <c r="B55" t="s">
        <v>1463</v>
      </c>
      <c r="C55" t="s">
        <v>235</v>
      </c>
    </row>
    <row r="56" spans="1:3">
      <c r="A56" t="s">
        <v>236</v>
      </c>
      <c r="B56" t="s">
        <v>1464</v>
      </c>
      <c r="C56" t="s">
        <v>237</v>
      </c>
    </row>
    <row r="57" spans="1:3">
      <c r="A57" t="s">
        <v>240</v>
      </c>
      <c r="B57" t="s">
        <v>1466</v>
      </c>
      <c r="C57" t="s">
        <v>241</v>
      </c>
    </row>
    <row r="58" spans="1:3">
      <c r="A58" t="s">
        <v>244</v>
      </c>
      <c r="B58" t="s">
        <v>1468</v>
      </c>
      <c r="C58" t="s">
        <v>245</v>
      </c>
    </row>
    <row r="59" spans="1:3">
      <c r="A59" t="s">
        <v>248</v>
      </c>
      <c r="B59" t="s">
        <v>1470</v>
      </c>
      <c r="C59" t="s">
        <v>249</v>
      </c>
    </row>
    <row r="60" spans="1:3">
      <c r="A60" t="s">
        <v>256</v>
      </c>
      <c r="B60" t="s">
        <v>1474</v>
      </c>
      <c r="C60" t="s">
        <v>257</v>
      </c>
    </row>
    <row r="61" spans="1:3">
      <c r="A61" t="s">
        <v>262</v>
      </c>
      <c r="B61" t="s">
        <v>1477</v>
      </c>
      <c r="C61" t="s">
        <v>263</v>
      </c>
    </row>
    <row r="62" spans="1:3">
      <c r="A62" t="s">
        <v>264</v>
      </c>
      <c r="B62" t="s">
        <v>1478</v>
      </c>
      <c r="C62" t="s">
        <v>265</v>
      </c>
    </row>
    <row r="63" spans="1:3">
      <c r="A63" t="s">
        <v>274</v>
      </c>
      <c r="B63" t="s">
        <v>1483</v>
      </c>
      <c r="C63" t="s">
        <v>275</v>
      </c>
    </row>
    <row r="64" spans="1:3">
      <c r="A64" t="s">
        <v>278</v>
      </c>
      <c r="B64" t="s">
        <v>1485</v>
      </c>
      <c r="C64" t="s">
        <v>279</v>
      </c>
    </row>
    <row r="65" spans="1:3">
      <c r="A65" t="s">
        <v>294</v>
      </c>
      <c r="B65" t="s">
        <v>1493</v>
      </c>
      <c r="C65" t="s">
        <v>295</v>
      </c>
    </row>
    <row r="66" spans="1:3">
      <c r="A66" t="s">
        <v>300</v>
      </c>
      <c r="B66" t="s">
        <v>1496</v>
      </c>
      <c r="C66" t="s">
        <v>301</v>
      </c>
    </row>
    <row r="67" spans="1:3">
      <c r="A67" t="s">
        <v>302</v>
      </c>
      <c r="B67" t="s">
        <v>1497</v>
      </c>
      <c r="C67" t="s">
        <v>303</v>
      </c>
    </row>
    <row r="68" spans="1:3">
      <c r="A68" t="s">
        <v>304</v>
      </c>
      <c r="B68" t="s">
        <v>1498</v>
      </c>
      <c r="C68" t="s">
        <v>305</v>
      </c>
    </row>
    <row r="69" spans="1:3">
      <c r="A69" t="s">
        <v>306</v>
      </c>
      <c r="B69" t="s">
        <v>1499</v>
      </c>
      <c r="C69" t="s">
        <v>307</v>
      </c>
    </row>
    <row r="70" spans="1:3">
      <c r="A70" t="s">
        <v>310</v>
      </c>
      <c r="B70" t="s">
        <v>1501</v>
      </c>
      <c r="C70" t="s">
        <v>311</v>
      </c>
    </row>
    <row r="71" spans="1:3">
      <c r="A71" t="s">
        <v>316</v>
      </c>
      <c r="B71" t="s">
        <v>1504</v>
      </c>
      <c r="C71" t="s">
        <v>317</v>
      </c>
    </row>
    <row r="72" spans="1:3">
      <c r="A72" t="s">
        <v>318</v>
      </c>
      <c r="B72" t="s">
        <v>1505</v>
      </c>
      <c r="C72" t="s">
        <v>319</v>
      </c>
    </row>
    <row r="73" spans="1:3">
      <c r="A73" t="s">
        <v>320</v>
      </c>
      <c r="B73" t="s">
        <v>1506</v>
      </c>
      <c r="C73" t="s">
        <v>321</v>
      </c>
    </row>
    <row r="74" spans="1:3">
      <c r="A74" t="s">
        <v>328</v>
      </c>
      <c r="B74" t="s">
        <v>1510</v>
      </c>
      <c r="C74" t="s">
        <v>329</v>
      </c>
    </row>
    <row r="75" spans="1:3">
      <c r="A75" t="s">
        <v>334</v>
      </c>
      <c r="B75" t="s">
        <v>1513</v>
      </c>
      <c r="C75" t="s">
        <v>335</v>
      </c>
    </row>
    <row r="76" spans="1:3">
      <c r="A76" t="s">
        <v>336</v>
      </c>
      <c r="B76" t="s">
        <v>1514</v>
      </c>
      <c r="C76" t="s">
        <v>337</v>
      </c>
    </row>
    <row r="77" spans="1:3">
      <c r="A77" t="s">
        <v>342</v>
      </c>
      <c r="B77" t="s">
        <v>1517</v>
      </c>
      <c r="C77" t="s">
        <v>343</v>
      </c>
    </row>
    <row r="78" spans="1:3">
      <c r="A78" t="s">
        <v>344</v>
      </c>
      <c r="B78" t="s">
        <v>1518</v>
      </c>
      <c r="C78" t="s">
        <v>345</v>
      </c>
    </row>
    <row r="79" spans="1:3">
      <c r="A79" t="s">
        <v>346</v>
      </c>
      <c r="B79" t="s">
        <v>1519</v>
      </c>
      <c r="C79" t="s">
        <v>347</v>
      </c>
    </row>
    <row r="80" spans="1:3">
      <c r="A80" t="s">
        <v>352</v>
      </c>
      <c r="B80" t="s">
        <v>1522</v>
      </c>
      <c r="C80" t="s">
        <v>353</v>
      </c>
    </row>
    <row r="81" spans="1:3">
      <c r="A81" t="s">
        <v>366</v>
      </c>
      <c r="B81" t="s">
        <v>1529</v>
      </c>
      <c r="C81" t="s">
        <v>367</v>
      </c>
    </row>
    <row r="82" spans="1:3">
      <c r="A82" t="s">
        <v>372</v>
      </c>
      <c r="B82" t="s">
        <v>1532</v>
      </c>
      <c r="C82" t="s">
        <v>373</v>
      </c>
    </row>
    <row r="83" spans="1:3">
      <c r="A83" t="s">
        <v>384</v>
      </c>
      <c r="B83" t="s">
        <v>1538</v>
      </c>
      <c r="C83" t="s">
        <v>385</v>
      </c>
    </row>
    <row r="84" spans="1:3">
      <c r="A84" t="s">
        <v>386</v>
      </c>
      <c r="B84" t="s">
        <v>1539</v>
      </c>
      <c r="C84" t="s">
        <v>387</v>
      </c>
    </row>
    <row r="85" spans="1:3">
      <c r="A85" t="s">
        <v>400</v>
      </c>
      <c r="B85" t="s">
        <v>1546</v>
      </c>
      <c r="C85" t="s">
        <v>401</v>
      </c>
    </row>
    <row r="86" spans="1:3">
      <c r="A86" t="s">
        <v>404</v>
      </c>
      <c r="B86" t="s">
        <v>1548</v>
      </c>
      <c r="C86" t="s">
        <v>405</v>
      </c>
    </row>
    <row r="87" spans="1:3">
      <c r="A87" t="s">
        <v>406</v>
      </c>
      <c r="B87" t="s">
        <v>1549</v>
      </c>
      <c r="C87" t="s">
        <v>407</v>
      </c>
    </row>
    <row r="88" spans="1:3">
      <c r="A88" t="s">
        <v>408</v>
      </c>
      <c r="B88" t="s">
        <v>1550</v>
      </c>
      <c r="C88" t="s">
        <v>409</v>
      </c>
    </row>
    <row r="89" spans="1:3">
      <c r="A89" t="s">
        <v>410</v>
      </c>
      <c r="B89" t="s">
        <v>1551</v>
      </c>
      <c r="C89" t="s">
        <v>411</v>
      </c>
    </row>
    <row r="90" spans="1:3">
      <c r="A90" t="s">
        <v>412</v>
      </c>
      <c r="B90" t="s">
        <v>1552</v>
      </c>
      <c r="C90" t="s">
        <v>413</v>
      </c>
    </row>
    <row r="91" spans="1:3">
      <c r="A91" t="s">
        <v>416</v>
      </c>
      <c r="B91" t="s">
        <v>1554</v>
      </c>
      <c r="C91" t="s">
        <v>417</v>
      </c>
    </row>
    <row r="92" spans="1:3">
      <c r="A92" t="s">
        <v>418</v>
      </c>
      <c r="B92" t="s">
        <v>1555</v>
      </c>
      <c r="C92" t="s">
        <v>419</v>
      </c>
    </row>
    <row r="93" spans="1:3">
      <c r="A93" t="s">
        <v>422</v>
      </c>
      <c r="B93" t="s">
        <v>1557</v>
      </c>
      <c r="C93" t="s">
        <v>423</v>
      </c>
    </row>
    <row r="94" spans="1:3">
      <c r="A94" t="s">
        <v>436</v>
      </c>
      <c r="B94" t="s">
        <v>1564</v>
      </c>
      <c r="C94" t="s">
        <v>437</v>
      </c>
    </row>
    <row r="95" spans="1:3">
      <c r="A95" t="s">
        <v>438</v>
      </c>
      <c r="B95" t="s">
        <v>1565</v>
      </c>
      <c r="C95" t="s">
        <v>439</v>
      </c>
    </row>
    <row r="96" spans="1:3">
      <c r="A96" t="s">
        <v>440</v>
      </c>
      <c r="B96" t="s">
        <v>1566</v>
      </c>
      <c r="C96" t="s">
        <v>441</v>
      </c>
    </row>
    <row r="97" spans="1:3">
      <c r="A97" t="s">
        <v>444</v>
      </c>
      <c r="B97" t="s">
        <v>1568</v>
      </c>
      <c r="C97" t="s">
        <v>445</v>
      </c>
    </row>
    <row r="98" spans="1:3">
      <c r="A98" t="s">
        <v>450</v>
      </c>
      <c r="B98" t="s">
        <v>1571</v>
      </c>
      <c r="C98" t="s">
        <v>451</v>
      </c>
    </row>
    <row r="99" spans="1:3">
      <c r="A99" t="s">
        <v>454</v>
      </c>
      <c r="B99" t="s">
        <v>1573</v>
      </c>
      <c r="C99" t="s">
        <v>455</v>
      </c>
    </row>
    <row r="100" spans="1:3">
      <c r="A100" t="s">
        <v>456</v>
      </c>
      <c r="B100" t="s">
        <v>1574</v>
      </c>
      <c r="C100" t="s">
        <v>457</v>
      </c>
    </row>
    <row r="101" spans="1:3">
      <c r="A101" t="s">
        <v>458</v>
      </c>
      <c r="B101" t="s">
        <v>1575</v>
      </c>
      <c r="C101" t="s">
        <v>459</v>
      </c>
    </row>
    <row r="102" spans="1:3">
      <c r="A102" t="s">
        <v>466</v>
      </c>
      <c r="B102" t="s">
        <v>1579</v>
      </c>
      <c r="C102" t="s">
        <v>467</v>
      </c>
    </row>
    <row r="103" spans="1:3">
      <c r="A103" t="s">
        <v>472</v>
      </c>
      <c r="B103" t="s">
        <v>1582</v>
      </c>
      <c r="C103" t="s">
        <v>473</v>
      </c>
    </row>
    <row r="104" spans="1:3">
      <c r="A104" t="s">
        <v>474</v>
      </c>
      <c r="B104" t="s">
        <v>1583</v>
      </c>
      <c r="C104" t="s">
        <v>475</v>
      </c>
    </row>
    <row r="105" spans="1:3">
      <c r="A105" t="s">
        <v>476</v>
      </c>
      <c r="B105" t="s">
        <v>1584</v>
      </c>
      <c r="C105" t="s">
        <v>477</v>
      </c>
    </row>
    <row r="106" spans="1:3">
      <c r="A106" t="s">
        <v>480</v>
      </c>
      <c r="B106" t="s">
        <v>1586</v>
      </c>
      <c r="C106" t="s">
        <v>481</v>
      </c>
    </row>
    <row r="107" spans="1:3">
      <c r="A107" t="s">
        <v>484</v>
      </c>
      <c r="B107" t="s">
        <v>1588</v>
      </c>
      <c r="C107" t="s">
        <v>485</v>
      </c>
    </row>
    <row r="108" spans="1:3">
      <c r="A108" t="s">
        <v>488</v>
      </c>
      <c r="B108" t="s">
        <v>1590</v>
      </c>
      <c r="C108" t="s">
        <v>489</v>
      </c>
    </row>
    <row r="109" spans="1:3">
      <c r="A109" t="s">
        <v>494</v>
      </c>
      <c r="B109" t="s">
        <v>1593</v>
      </c>
      <c r="C109" t="s">
        <v>495</v>
      </c>
    </row>
    <row r="110" spans="1:3">
      <c r="A110" t="s">
        <v>498</v>
      </c>
      <c r="B110" t="s">
        <v>1595</v>
      </c>
      <c r="C110" t="s">
        <v>499</v>
      </c>
    </row>
    <row r="111" spans="1:3">
      <c r="A111" t="s">
        <v>500</v>
      </c>
      <c r="B111" t="s">
        <v>1596</v>
      </c>
      <c r="C111" t="s">
        <v>501</v>
      </c>
    </row>
    <row r="112" spans="1:3">
      <c r="A112" t="s">
        <v>506</v>
      </c>
      <c r="B112" t="s">
        <v>1599</v>
      </c>
      <c r="C112" t="s">
        <v>507</v>
      </c>
    </row>
    <row r="113" spans="1:3">
      <c r="A113" t="s">
        <v>514</v>
      </c>
      <c r="B113" t="s">
        <v>1603</v>
      </c>
      <c r="C113" t="s">
        <v>515</v>
      </c>
    </row>
    <row r="114" spans="1:3">
      <c r="A114" t="s">
        <v>524</v>
      </c>
      <c r="B114" t="s">
        <v>1608</v>
      </c>
      <c r="C114" t="s">
        <v>525</v>
      </c>
    </row>
    <row r="115" spans="1:3">
      <c r="A115" t="s">
        <v>530</v>
      </c>
      <c r="B115" t="s">
        <v>1611</v>
      </c>
      <c r="C115" t="s">
        <v>531</v>
      </c>
    </row>
    <row r="116" spans="1:3">
      <c r="A116" t="s">
        <v>542</v>
      </c>
      <c r="B116" t="s">
        <v>1617</v>
      </c>
      <c r="C116" t="s">
        <v>543</v>
      </c>
    </row>
    <row r="117" spans="1:3">
      <c r="A117" t="s">
        <v>544</v>
      </c>
      <c r="B117" t="s">
        <v>1618</v>
      </c>
      <c r="C117" t="s">
        <v>545</v>
      </c>
    </row>
    <row r="118" spans="1:3">
      <c r="A118" t="s">
        <v>548</v>
      </c>
      <c r="B118" t="s">
        <v>1620</v>
      </c>
      <c r="C118" t="s">
        <v>549</v>
      </c>
    </row>
    <row r="119" spans="1:3">
      <c r="A119" t="s">
        <v>554</v>
      </c>
      <c r="B119" t="s">
        <v>1623</v>
      </c>
      <c r="C119" t="s">
        <v>555</v>
      </c>
    </row>
    <row r="120" spans="1:3">
      <c r="A120" t="s">
        <v>558</v>
      </c>
      <c r="B120" t="s">
        <v>1625</v>
      </c>
      <c r="C120" t="s">
        <v>559</v>
      </c>
    </row>
    <row r="121" spans="1:3">
      <c r="A121" t="s">
        <v>560</v>
      </c>
      <c r="B121" t="s">
        <v>1626</v>
      </c>
      <c r="C121" t="s">
        <v>561</v>
      </c>
    </row>
    <row r="122" spans="1:3">
      <c r="A122" t="s">
        <v>572</v>
      </c>
      <c r="B122" t="s">
        <v>1632</v>
      </c>
      <c r="C122" t="s">
        <v>573</v>
      </c>
    </row>
    <row r="123" spans="1:3">
      <c r="A123" t="s">
        <v>576</v>
      </c>
      <c r="B123" t="s">
        <v>1634</v>
      </c>
      <c r="C123" t="s">
        <v>577</v>
      </c>
    </row>
    <row r="124" spans="1:3">
      <c r="A124" t="s">
        <v>578</v>
      </c>
      <c r="B124" t="s">
        <v>1635</v>
      </c>
      <c r="C124" t="s">
        <v>579</v>
      </c>
    </row>
    <row r="125" spans="1:3">
      <c r="A125" t="s">
        <v>604</v>
      </c>
      <c r="B125" t="s">
        <v>1648</v>
      </c>
      <c r="C125" t="s">
        <v>605</v>
      </c>
    </row>
    <row r="126" spans="1:3">
      <c r="A126" t="s">
        <v>608</v>
      </c>
      <c r="B126" t="s">
        <v>1650</v>
      </c>
      <c r="C126" t="s">
        <v>609</v>
      </c>
    </row>
    <row r="127" spans="1:3">
      <c r="A127" t="s">
        <v>612</v>
      </c>
      <c r="B127" t="s">
        <v>1652</v>
      </c>
      <c r="C127" t="s">
        <v>613</v>
      </c>
    </row>
    <row r="128" spans="1:3">
      <c r="A128" t="s">
        <v>622</v>
      </c>
      <c r="B128" t="s">
        <v>1657</v>
      </c>
      <c r="C128" t="s">
        <v>623</v>
      </c>
    </row>
    <row r="129" spans="1:3">
      <c r="A129" t="s">
        <v>624</v>
      </c>
      <c r="B129" t="s">
        <v>1658</v>
      </c>
      <c r="C129" t="s">
        <v>625</v>
      </c>
    </row>
    <row r="130" spans="1:3">
      <c r="A130" t="s">
        <v>632</v>
      </c>
      <c r="B130" t="s">
        <v>1662</v>
      </c>
      <c r="C130" t="s">
        <v>633</v>
      </c>
    </row>
    <row r="131" spans="1:3">
      <c r="A131" t="s">
        <v>636</v>
      </c>
      <c r="B131" t="s">
        <v>1664</v>
      </c>
      <c r="C131" t="s">
        <v>637</v>
      </c>
    </row>
    <row r="132" spans="1:3">
      <c r="A132" t="s">
        <v>644</v>
      </c>
      <c r="B132" t="s">
        <v>1668</v>
      </c>
      <c r="C132" t="s">
        <v>645</v>
      </c>
    </row>
    <row r="133" spans="1:3">
      <c r="A133" t="s">
        <v>648</v>
      </c>
      <c r="B133" t="s">
        <v>1670</v>
      </c>
      <c r="C133" t="s">
        <v>649</v>
      </c>
    </row>
    <row r="134" spans="1:3">
      <c r="A134" t="s">
        <v>650</v>
      </c>
      <c r="B134" t="s">
        <v>1671</v>
      </c>
      <c r="C134" t="s">
        <v>651</v>
      </c>
    </row>
    <row r="135" spans="1:3">
      <c r="A135" t="s">
        <v>664</v>
      </c>
      <c r="B135" t="s">
        <v>1678</v>
      </c>
      <c r="C135" t="s">
        <v>665</v>
      </c>
    </row>
    <row r="136" spans="1:3">
      <c r="A136" t="s">
        <v>668</v>
      </c>
      <c r="B136" t="s">
        <v>1680</v>
      </c>
      <c r="C136" t="s">
        <v>669</v>
      </c>
    </row>
    <row r="137" spans="1:3">
      <c r="A137" t="s">
        <v>672</v>
      </c>
      <c r="B137" t="s">
        <v>1682</v>
      </c>
      <c r="C137" t="s">
        <v>673</v>
      </c>
    </row>
    <row r="138" spans="1:3">
      <c r="A138" t="s">
        <v>684</v>
      </c>
      <c r="B138" t="s">
        <v>1688</v>
      </c>
      <c r="C138" t="s">
        <v>685</v>
      </c>
    </row>
    <row r="139" spans="1:3">
      <c r="A139" t="s">
        <v>694</v>
      </c>
      <c r="B139" t="s">
        <v>1693</v>
      </c>
      <c r="C139" t="s">
        <v>695</v>
      </c>
    </row>
    <row r="140" spans="1:3">
      <c r="A140" t="s">
        <v>702</v>
      </c>
      <c r="B140" t="s">
        <v>1697</v>
      </c>
      <c r="C140" t="s">
        <v>703</v>
      </c>
    </row>
    <row r="141" spans="1:3">
      <c r="A141" t="s">
        <v>704</v>
      </c>
      <c r="B141" t="s">
        <v>1698</v>
      </c>
      <c r="C141" t="s">
        <v>705</v>
      </c>
    </row>
    <row r="142" spans="1:3">
      <c r="A142" t="s">
        <v>712</v>
      </c>
      <c r="B142" t="s">
        <v>1702</v>
      </c>
      <c r="C142" t="s">
        <v>713</v>
      </c>
    </row>
    <row r="143" spans="1:3">
      <c r="A143" t="s">
        <v>728</v>
      </c>
      <c r="B143" t="s">
        <v>1710</v>
      </c>
      <c r="C143" t="s">
        <v>729</v>
      </c>
    </row>
    <row r="144" spans="1:3">
      <c r="A144" t="s">
        <v>738</v>
      </c>
      <c r="B144" t="s">
        <v>1715</v>
      </c>
      <c r="C144" t="s">
        <v>739</v>
      </c>
    </row>
    <row r="145" spans="1:3">
      <c r="A145" t="s">
        <v>746</v>
      </c>
      <c r="B145" t="s">
        <v>1719</v>
      </c>
      <c r="C145" t="s">
        <v>747</v>
      </c>
    </row>
    <row r="146" spans="1:3">
      <c r="A146" t="s">
        <v>750</v>
      </c>
      <c r="B146" t="s">
        <v>1721</v>
      </c>
      <c r="C146" t="s">
        <v>751</v>
      </c>
    </row>
    <row r="147" spans="1:3">
      <c r="A147" t="s">
        <v>772</v>
      </c>
      <c r="B147" t="s">
        <v>1732</v>
      </c>
      <c r="C147" t="s">
        <v>773</v>
      </c>
    </row>
    <row r="148" spans="1:3">
      <c r="A148" t="s">
        <v>774</v>
      </c>
      <c r="B148" t="s">
        <v>1733</v>
      </c>
      <c r="C148" t="s">
        <v>775</v>
      </c>
    </row>
    <row r="149" spans="1:3">
      <c r="A149" t="s">
        <v>776</v>
      </c>
      <c r="B149" t="s">
        <v>1734</v>
      </c>
      <c r="C149" t="s">
        <v>777</v>
      </c>
    </row>
    <row r="150" spans="1:3">
      <c r="A150" t="s">
        <v>778</v>
      </c>
      <c r="B150" t="s">
        <v>1735</v>
      </c>
      <c r="C150" t="s">
        <v>779</v>
      </c>
    </row>
    <row r="151" spans="1:3">
      <c r="A151" t="s">
        <v>780</v>
      </c>
      <c r="B151" t="s">
        <v>1736</v>
      </c>
      <c r="C151" t="s">
        <v>781</v>
      </c>
    </row>
    <row r="152" spans="1:3">
      <c r="A152" t="s">
        <v>784</v>
      </c>
      <c r="B152" t="s">
        <v>1738</v>
      </c>
      <c r="C152" t="s">
        <v>785</v>
      </c>
    </row>
    <row r="153" spans="1:3">
      <c r="A153" t="s">
        <v>790</v>
      </c>
      <c r="B153" t="s">
        <v>1741</v>
      </c>
      <c r="C153" t="s">
        <v>791</v>
      </c>
    </row>
    <row r="154" spans="1:3">
      <c r="A154" t="s">
        <v>794</v>
      </c>
      <c r="B154" t="s">
        <v>1743</v>
      </c>
      <c r="C154" t="s">
        <v>795</v>
      </c>
    </row>
    <row r="155" spans="1:3">
      <c r="A155" t="s">
        <v>802</v>
      </c>
      <c r="B155" t="s">
        <v>1747</v>
      </c>
      <c r="C155" t="s">
        <v>803</v>
      </c>
    </row>
    <row r="156" spans="1:3">
      <c r="A156" t="s">
        <v>804</v>
      </c>
      <c r="B156" t="s">
        <v>1748</v>
      </c>
      <c r="C156" t="s">
        <v>805</v>
      </c>
    </row>
    <row r="157" spans="1:3">
      <c r="A157" t="s">
        <v>814</v>
      </c>
      <c r="B157" t="s">
        <v>1753</v>
      </c>
      <c r="C157" t="s">
        <v>815</v>
      </c>
    </row>
    <row r="158" spans="1:3">
      <c r="A158" t="s">
        <v>816</v>
      </c>
      <c r="B158" t="s">
        <v>1754</v>
      </c>
      <c r="C158" t="s">
        <v>817</v>
      </c>
    </row>
    <row r="159" spans="1:3">
      <c r="A159" t="s">
        <v>818</v>
      </c>
      <c r="B159" t="s">
        <v>1755</v>
      </c>
      <c r="C159" t="s">
        <v>819</v>
      </c>
    </row>
    <row r="160" spans="1:3">
      <c r="A160" t="s">
        <v>822</v>
      </c>
      <c r="B160" t="s">
        <v>1757</v>
      </c>
      <c r="C160" t="s">
        <v>823</v>
      </c>
    </row>
    <row r="161" spans="1:3">
      <c r="A161" t="s">
        <v>826</v>
      </c>
      <c r="B161" t="s">
        <v>1759</v>
      </c>
      <c r="C161" t="s">
        <v>827</v>
      </c>
    </row>
    <row r="162" spans="1:3">
      <c r="A162" t="s">
        <v>836</v>
      </c>
      <c r="B162" t="s">
        <v>1764</v>
      </c>
      <c r="C162" t="s">
        <v>837</v>
      </c>
    </row>
    <row r="163" spans="1:3">
      <c r="A163" t="s">
        <v>850</v>
      </c>
      <c r="B163" t="s">
        <v>1771</v>
      </c>
      <c r="C163" t="s">
        <v>851</v>
      </c>
    </row>
    <row r="164" spans="1:3">
      <c r="A164" t="s">
        <v>852</v>
      </c>
      <c r="B164" t="s">
        <v>1772</v>
      </c>
      <c r="C164" t="s">
        <v>853</v>
      </c>
    </row>
    <row r="165" spans="1:3">
      <c r="A165" t="s">
        <v>854</v>
      </c>
      <c r="B165" t="s">
        <v>1773</v>
      </c>
      <c r="C165" t="s">
        <v>855</v>
      </c>
    </row>
    <row r="166" spans="1:3">
      <c r="A166" t="s">
        <v>858</v>
      </c>
      <c r="B166" t="s">
        <v>1775</v>
      </c>
      <c r="C166" t="s">
        <v>859</v>
      </c>
    </row>
    <row r="167" spans="1:3">
      <c r="A167" t="s">
        <v>860</v>
      </c>
      <c r="B167" t="s">
        <v>1776</v>
      </c>
      <c r="C167" t="s">
        <v>861</v>
      </c>
    </row>
    <row r="168" spans="1:3">
      <c r="A168" t="s">
        <v>862</v>
      </c>
      <c r="B168" t="s">
        <v>1777</v>
      </c>
      <c r="C168" t="s">
        <v>863</v>
      </c>
    </row>
    <row r="169" spans="1:3">
      <c r="A169" t="s">
        <v>864</v>
      </c>
      <c r="B169" t="s">
        <v>1778</v>
      </c>
      <c r="C169" t="s">
        <v>865</v>
      </c>
    </row>
    <row r="170" spans="1:3">
      <c r="A170" t="s">
        <v>866</v>
      </c>
      <c r="B170" t="s">
        <v>1779</v>
      </c>
      <c r="C170" t="s">
        <v>867</v>
      </c>
    </row>
    <row r="171" spans="1:3">
      <c r="A171" t="s">
        <v>868</v>
      </c>
      <c r="B171" t="s">
        <v>1780</v>
      </c>
      <c r="C171" t="s">
        <v>869</v>
      </c>
    </row>
    <row r="172" spans="1:3">
      <c r="A172" t="s">
        <v>884</v>
      </c>
      <c r="B172" t="s">
        <v>1788</v>
      </c>
      <c r="C172" t="s">
        <v>885</v>
      </c>
    </row>
    <row r="173" spans="1:3">
      <c r="A173" t="s">
        <v>886</v>
      </c>
      <c r="B173" t="s">
        <v>1789</v>
      </c>
      <c r="C173" t="s">
        <v>887</v>
      </c>
    </row>
    <row r="174" spans="1:3">
      <c r="A174" t="s">
        <v>894</v>
      </c>
      <c r="B174" t="s">
        <v>1793</v>
      </c>
      <c r="C174" t="s">
        <v>895</v>
      </c>
    </row>
    <row r="175" spans="1:3">
      <c r="A175" t="s">
        <v>918</v>
      </c>
      <c r="B175" t="s">
        <v>1805</v>
      </c>
      <c r="C175" t="s">
        <v>919</v>
      </c>
    </row>
    <row r="176" spans="1:3">
      <c r="A176" t="s">
        <v>920</v>
      </c>
      <c r="B176" t="s">
        <v>1806</v>
      </c>
      <c r="C176" t="s">
        <v>921</v>
      </c>
    </row>
    <row r="177" spans="1:3">
      <c r="A177" t="s">
        <v>936</v>
      </c>
      <c r="B177" t="s">
        <v>1814</v>
      </c>
      <c r="C177" t="s">
        <v>937</v>
      </c>
    </row>
    <row r="178" spans="1:3">
      <c r="A178" t="s">
        <v>946</v>
      </c>
      <c r="B178" t="s">
        <v>1819</v>
      </c>
      <c r="C178" t="s">
        <v>947</v>
      </c>
    </row>
    <row r="179" spans="1:3">
      <c r="A179" t="s">
        <v>950</v>
      </c>
      <c r="B179" t="s">
        <v>1821</v>
      </c>
      <c r="C179" t="s">
        <v>951</v>
      </c>
    </row>
    <row r="180" spans="1:3">
      <c r="A180" t="s">
        <v>960</v>
      </c>
      <c r="B180" t="s">
        <v>1826</v>
      </c>
      <c r="C180" t="s">
        <v>961</v>
      </c>
    </row>
    <row r="181" spans="1:3">
      <c r="A181" t="s">
        <v>970</v>
      </c>
      <c r="B181" t="s">
        <v>1831</v>
      </c>
      <c r="C181" t="s">
        <v>971</v>
      </c>
    </row>
    <row r="182" spans="1:3">
      <c r="A182" t="s">
        <v>972</v>
      </c>
      <c r="B182" t="s">
        <v>1832</v>
      </c>
      <c r="C182" t="s">
        <v>973</v>
      </c>
    </row>
    <row r="183" spans="1:3">
      <c r="A183" t="s">
        <v>978</v>
      </c>
      <c r="B183" t="s">
        <v>1835</v>
      </c>
      <c r="C183" t="s">
        <v>979</v>
      </c>
    </row>
    <row r="184" spans="1:3">
      <c r="A184" t="s">
        <v>982</v>
      </c>
      <c r="B184" t="s">
        <v>1837</v>
      </c>
      <c r="C184" t="s">
        <v>983</v>
      </c>
    </row>
    <row r="185" spans="1:3">
      <c r="A185" t="s">
        <v>984</v>
      </c>
      <c r="B185" t="s">
        <v>1838</v>
      </c>
      <c r="C185" t="s">
        <v>985</v>
      </c>
    </row>
    <row r="186" spans="1:3">
      <c r="A186" t="s">
        <v>986</v>
      </c>
      <c r="B186" t="s">
        <v>1839</v>
      </c>
      <c r="C186" t="s">
        <v>987</v>
      </c>
    </row>
    <row r="187" spans="1:3">
      <c r="A187" t="s">
        <v>988</v>
      </c>
      <c r="B187" t="s">
        <v>1840</v>
      </c>
      <c r="C187" t="s">
        <v>989</v>
      </c>
    </row>
    <row r="188" spans="1:3">
      <c r="A188" t="s">
        <v>990</v>
      </c>
      <c r="B188" t="s">
        <v>1841</v>
      </c>
      <c r="C188" t="s">
        <v>991</v>
      </c>
    </row>
    <row r="189" spans="1:3">
      <c r="A189" t="s">
        <v>994</v>
      </c>
      <c r="B189" t="s">
        <v>1843</v>
      </c>
      <c r="C189" t="s">
        <v>995</v>
      </c>
    </row>
    <row r="190" spans="1:3">
      <c r="A190" t="s">
        <v>996</v>
      </c>
      <c r="B190" t="s">
        <v>1844</v>
      </c>
      <c r="C190" t="s">
        <v>997</v>
      </c>
    </row>
    <row r="191" spans="1:3">
      <c r="A191" t="s">
        <v>998</v>
      </c>
      <c r="B191" t="s">
        <v>1845</v>
      </c>
      <c r="C191" t="s">
        <v>999</v>
      </c>
    </row>
    <row r="192" spans="1:3">
      <c r="A192" t="s">
        <v>1000</v>
      </c>
      <c r="B192" t="s">
        <v>1846</v>
      </c>
      <c r="C192" t="s">
        <v>1001</v>
      </c>
    </row>
    <row r="193" spans="1:3">
      <c r="A193" t="s">
        <v>1008</v>
      </c>
      <c r="B193" t="s">
        <v>1850</v>
      </c>
      <c r="C193" t="s">
        <v>1009</v>
      </c>
    </row>
    <row r="194" spans="1:3">
      <c r="A194" t="s">
        <v>1016</v>
      </c>
      <c r="B194" t="s">
        <v>1854</v>
      </c>
      <c r="C194" t="s">
        <v>1017</v>
      </c>
    </row>
    <row r="195" spans="1:3">
      <c r="A195" t="s">
        <v>1018</v>
      </c>
      <c r="B195" t="s">
        <v>1855</v>
      </c>
      <c r="C195" t="s">
        <v>1019</v>
      </c>
    </row>
    <row r="196" spans="1:3">
      <c r="A196" t="s">
        <v>1022</v>
      </c>
      <c r="B196" t="s">
        <v>1857</v>
      </c>
      <c r="C196" t="s">
        <v>1023</v>
      </c>
    </row>
    <row r="197" spans="1:3">
      <c r="A197" t="s">
        <v>1032</v>
      </c>
      <c r="B197" t="s">
        <v>1862</v>
      </c>
      <c r="C197" t="s">
        <v>1033</v>
      </c>
    </row>
    <row r="198" spans="1:3">
      <c r="A198" t="s">
        <v>1034</v>
      </c>
      <c r="B198" t="s">
        <v>1863</v>
      </c>
      <c r="C198" t="s">
        <v>1035</v>
      </c>
    </row>
    <row r="199" spans="1:3">
      <c r="A199" t="s">
        <v>1040</v>
      </c>
      <c r="B199" t="s">
        <v>1866</v>
      </c>
      <c r="C199" t="s">
        <v>1041</v>
      </c>
    </row>
    <row r="200" spans="1:3">
      <c r="A200" t="s">
        <v>1046</v>
      </c>
      <c r="B200" t="s">
        <v>1869</v>
      </c>
      <c r="C200" t="s">
        <v>1047</v>
      </c>
    </row>
    <row r="201" spans="1:3">
      <c r="A201" t="s">
        <v>1050</v>
      </c>
      <c r="B201" t="s">
        <v>1871</v>
      </c>
      <c r="C201" t="s">
        <v>1051</v>
      </c>
    </row>
    <row r="202" spans="1:3">
      <c r="A202" t="s">
        <v>1052</v>
      </c>
      <c r="B202" t="s">
        <v>1872</v>
      </c>
      <c r="C202" t="s">
        <v>1053</v>
      </c>
    </row>
    <row r="203" spans="1:3">
      <c r="A203" t="s">
        <v>1054</v>
      </c>
      <c r="B203" t="s">
        <v>1873</v>
      </c>
      <c r="C203" t="s">
        <v>1055</v>
      </c>
    </row>
    <row r="204" spans="1:3">
      <c r="A204" t="s">
        <v>1056</v>
      </c>
      <c r="B204" t="s">
        <v>1874</v>
      </c>
      <c r="C204" t="s">
        <v>1057</v>
      </c>
    </row>
    <row r="205" spans="1:3">
      <c r="A205" t="s">
        <v>1060</v>
      </c>
      <c r="B205" t="s">
        <v>1876</v>
      </c>
      <c r="C205" t="s">
        <v>1061</v>
      </c>
    </row>
    <row r="206" spans="1:3">
      <c r="A206" t="s">
        <v>1066</v>
      </c>
      <c r="B206" t="s">
        <v>1879</v>
      </c>
      <c r="C206" t="s">
        <v>1067</v>
      </c>
    </row>
    <row r="207" spans="1:3">
      <c r="A207" t="s">
        <v>1078</v>
      </c>
      <c r="B207" t="s">
        <v>1885</v>
      </c>
      <c r="C207" t="s">
        <v>1079</v>
      </c>
    </row>
    <row r="208" spans="1:3">
      <c r="A208" t="s">
        <v>1088</v>
      </c>
      <c r="B208" t="s">
        <v>1890</v>
      </c>
      <c r="C208" t="s">
        <v>1089</v>
      </c>
    </row>
    <row r="209" spans="1:3">
      <c r="A209" t="s">
        <v>1098</v>
      </c>
      <c r="B209" t="s">
        <v>1895</v>
      </c>
      <c r="C209" t="s">
        <v>1099</v>
      </c>
    </row>
    <row r="210" spans="1:3">
      <c r="A210" t="s">
        <v>1108</v>
      </c>
      <c r="B210" t="s">
        <v>1900</v>
      </c>
      <c r="C210" t="s">
        <v>1109</v>
      </c>
    </row>
    <row r="211" spans="1:3">
      <c r="A211" t="s">
        <v>1112</v>
      </c>
      <c r="B211" t="s">
        <v>1902</v>
      </c>
      <c r="C211" t="s">
        <v>1113</v>
      </c>
    </row>
    <row r="212" spans="1:3">
      <c r="A212" t="s">
        <v>1114</v>
      </c>
      <c r="B212" t="s">
        <v>1903</v>
      </c>
      <c r="C212" t="s">
        <v>1115</v>
      </c>
    </row>
    <row r="213" spans="1:3">
      <c r="A213" t="s">
        <v>1124</v>
      </c>
      <c r="B213" t="s">
        <v>1908</v>
      </c>
      <c r="C213" t="s">
        <v>1125</v>
      </c>
    </row>
    <row r="214" spans="1:3">
      <c r="A214" t="s">
        <v>1130</v>
      </c>
      <c r="B214" t="s">
        <v>1911</v>
      </c>
      <c r="C214" t="s">
        <v>1131</v>
      </c>
    </row>
    <row r="215" spans="1:3">
      <c r="A215" t="s">
        <v>1132</v>
      </c>
      <c r="B215" t="s">
        <v>1912</v>
      </c>
      <c r="C215" t="s">
        <v>1133</v>
      </c>
    </row>
    <row r="216" spans="1:3">
      <c r="A216" t="s">
        <v>1136</v>
      </c>
      <c r="B216" t="s">
        <v>1914</v>
      </c>
      <c r="C216" t="s">
        <v>1137</v>
      </c>
    </row>
    <row r="217" spans="1:3">
      <c r="A217" t="s">
        <v>1138</v>
      </c>
      <c r="B217" t="s">
        <v>1915</v>
      </c>
      <c r="C217" t="s">
        <v>1139</v>
      </c>
    </row>
    <row r="218" spans="1:3">
      <c r="A218" t="s">
        <v>1142</v>
      </c>
      <c r="B218" t="s">
        <v>1917</v>
      </c>
      <c r="C218" t="s">
        <v>1143</v>
      </c>
    </row>
    <row r="219" spans="1:3">
      <c r="A219" t="s">
        <v>1144</v>
      </c>
      <c r="B219" t="s">
        <v>1918</v>
      </c>
      <c r="C219" t="s">
        <v>1145</v>
      </c>
    </row>
    <row r="220" spans="1:3">
      <c r="A220" t="s">
        <v>1150</v>
      </c>
      <c r="B220" t="s">
        <v>1921</v>
      </c>
      <c r="C220" t="s">
        <v>1151</v>
      </c>
    </row>
    <row r="221" spans="1:3">
      <c r="A221" t="s">
        <v>1154</v>
      </c>
      <c r="B221" t="s">
        <v>1923</v>
      </c>
      <c r="C221" t="s">
        <v>1155</v>
      </c>
    </row>
    <row r="222" spans="1:3">
      <c r="A222" t="s">
        <v>1174</v>
      </c>
      <c r="B222" t="s">
        <v>1933</v>
      </c>
      <c r="C222" t="s">
        <v>1175</v>
      </c>
    </row>
    <row r="223" spans="1:3">
      <c r="A223" t="s">
        <v>1176</v>
      </c>
      <c r="B223" t="s">
        <v>1934</v>
      </c>
      <c r="C223" t="s">
        <v>1177</v>
      </c>
    </row>
    <row r="224" spans="1:3">
      <c r="A224" t="s">
        <v>1184</v>
      </c>
      <c r="B224" t="s">
        <v>1938</v>
      </c>
      <c r="C224" t="s">
        <v>1185</v>
      </c>
    </row>
    <row r="225" spans="1:3">
      <c r="A225" t="s">
        <v>1186</v>
      </c>
      <c r="B225" t="s">
        <v>1939</v>
      </c>
      <c r="C225" t="s">
        <v>1187</v>
      </c>
    </row>
    <row r="226" spans="1:3">
      <c r="A226" t="s">
        <v>1188</v>
      </c>
      <c r="B226" t="s">
        <v>1940</v>
      </c>
      <c r="C226" t="s">
        <v>1189</v>
      </c>
    </row>
    <row r="227" spans="1:3">
      <c r="A227" t="s">
        <v>1190</v>
      </c>
      <c r="B227" t="s">
        <v>1941</v>
      </c>
      <c r="C227" t="s">
        <v>1191</v>
      </c>
    </row>
    <row r="228" spans="1:3">
      <c r="A228" t="s">
        <v>1198</v>
      </c>
      <c r="B228" t="s">
        <v>1945</v>
      </c>
      <c r="C228" t="s">
        <v>1199</v>
      </c>
    </row>
    <row r="229" spans="1:3">
      <c r="A229" t="s">
        <v>1208</v>
      </c>
      <c r="B229" t="s">
        <v>1950</v>
      </c>
      <c r="C229" t="s">
        <v>1209</v>
      </c>
    </row>
    <row r="230" spans="1:3">
      <c r="A230" t="s">
        <v>1214</v>
      </c>
      <c r="B230" t="s">
        <v>1953</v>
      </c>
      <c r="C230" t="s">
        <v>1215</v>
      </c>
    </row>
    <row r="231" spans="1:3">
      <c r="A231" t="s">
        <v>1216</v>
      </c>
      <c r="B231" t="s">
        <v>1954</v>
      </c>
      <c r="C231" t="s">
        <v>1217</v>
      </c>
    </row>
    <row r="232" spans="1:3">
      <c r="A232" t="s">
        <v>1218</v>
      </c>
      <c r="B232" t="s">
        <v>1955</v>
      </c>
      <c r="C232" t="s">
        <v>1219</v>
      </c>
    </row>
    <row r="233" spans="1:3">
      <c r="A233" t="s">
        <v>1228</v>
      </c>
      <c r="B233" t="s">
        <v>1960</v>
      </c>
      <c r="C233" t="s">
        <v>1229</v>
      </c>
    </row>
    <row r="234" spans="1:3">
      <c r="A234" t="s">
        <v>1242</v>
      </c>
      <c r="B234" t="s">
        <v>1967</v>
      </c>
      <c r="C234" t="s">
        <v>1243</v>
      </c>
    </row>
    <row r="235" spans="1:3">
      <c r="A235" t="s">
        <v>1244</v>
      </c>
      <c r="B235" t="s">
        <v>1968</v>
      </c>
      <c r="C235" t="s">
        <v>1245</v>
      </c>
    </row>
    <row r="236" spans="1:3">
      <c r="A236" t="s">
        <v>1264</v>
      </c>
      <c r="B236" t="s">
        <v>1978</v>
      </c>
      <c r="C236" t="s">
        <v>1265</v>
      </c>
    </row>
    <row r="237" spans="1:3">
      <c r="A237" t="s">
        <v>1266</v>
      </c>
      <c r="B237" t="s">
        <v>1979</v>
      </c>
      <c r="C237" t="s">
        <v>1267</v>
      </c>
    </row>
    <row r="238" spans="1:3">
      <c r="A238" t="s">
        <v>1268</v>
      </c>
      <c r="B238" t="s">
        <v>1980</v>
      </c>
      <c r="C238" t="s">
        <v>1269</v>
      </c>
    </row>
    <row r="239" spans="1:3">
      <c r="A239" t="s">
        <v>1276</v>
      </c>
      <c r="B239" t="s">
        <v>1984</v>
      </c>
      <c r="C239" t="s">
        <v>1277</v>
      </c>
    </row>
    <row r="240" spans="1:3">
      <c r="A240" t="s">
        <v>1280</v>
      </c>
      <c r="B240" t="s">
        <v>1986</v>
      </c>
      <c r="C240" t="s">
        <v>1281</v>
      </c>
    </row>
    <row r="241" spans="1:3">
      <c r="A241" t="s">
        <v>1284</v>
      </c>
      <c r="B241" t="s">
        <v>1988</v>
      </c>
      <c r="C241" t="s">
        <v>1285</v>
      </c>
    </row>
    <row r="242" spans="1:3">
      <c r="A242" t="s">
        <v>1296</v>
      </c>
      <c r="B242" t="s">
        <v>1994</v>
      </c>
      <c r="C242" t="s">
        <v>1297</v>
      </c>
    </row>
    <row r="243" spans="1:3">
      <c r="A243" t="s">
        <v>1298</v>
      </c>
      <c r="B243" t="s">
        <v>1995</v>
      </c>
      <c r="C243" t="s">
        <v>1299</v>
      </c>
    </row>
    <row r="244" spans="1:3">
      <c r="A244" t="s">
        <v>1316</v>
      </c>
      <c r="B244" t="s">
        <v>2004</v>
      </c>
      <c r="C244" t="s">
        <v>1317</v>
      </c>
    </row>
    <row r="245" spans="1:3">
      <c r="A245" t="s">
        <v>1320</v>
      </c>
      <c r="B245" t="s">
        <v>2006</v>
      </c>
      <c r="C245" t="s">
        <v>1321</v>
      </c>
    </row>
    <row r="246" spans="1:3">
      <c r="A246" t="s">
        <v>1326</v>
      </c>
      <c r="B246" t="s">
        <v>2009</v>
      </c>
      <c r="C246" t="s">
        <v>1327</v>
      </c>
    </row>
    <row r="247" spans="1:3">
      <c r="A247" t="s">
        <v>1332</v>
      </c>
      <c r="B247" t="s">
        <v>2012</v>
      </c>
      <c r="C247" t="s">
        <v>1333</v>
      </c>
    </row>
    <row r="248" spans="1:3">
      <c r="A248" t="s">
        <v>1334</v>
      </c>
      <c r="B248" t="s">
        <v>2013</v>
      </c>
      <c r="C248" t="s">
        <v>1335</v>
      </c>
    </row>
    <row r="249" spans="1:3">
      <c r="A249" t="s">
        <v>1336</v>
      </c>
      <c r="B249" t="s">
        <v>2014</v>
      </c>
      <c r="C249" t="s">
        <v>1337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208"/>
  <sheetViews>
    <sheetView workbookViewId="0">
      <selection activeCell="H1" sqref="H1"/>
    </sheetView>
  </sheetViews>
  <sheetFormatPr defaultRowHeight="15"/>
  <cols>
    <col min="1" max="1" width="12.85546875" style="1" customWidth="1"/>
    <col min="3" max="3" width="9.140625" style="1"/>
    <col min="10" max="10" width="9.140625" style="1"/>
    <col min="12" max="12" width="63.28515625" customWidth="1"/>
    <col min="13" max="13" width="62.28515625" customWidth="1"/>
  </cols>
  <sheetData>
    <row r="1" spans="1:18">
      <c r="A1" s="1" t="s">
        <v>23226</v>
      </c>
      <c r="B1" t="s">
        <v>23227</v>
      </c>
      <c r="C1" s="1" t="s">
        <v>23228</v>
      </c>
      <c r="D1" t="s">
        <v>23230</v>
      </c>
      <c r="E1" t="s">
        <v>23232</v>
      </c>
      <c r="F1" t="s">
        <v>23231</v>
      </c>
      <c r="G1" t="s">
        <v>23233</v>
      </c>
      <c r="H1" t="s">
        <v>23234</v>
      </c>
      <c r="I1" t="s">
        <v>23235</v>
      </c>
      <c r="J1" s="1" t="s">
        <v>23247</v>
      </c>
      <c r="K1" t="s">
        <v>23236</v>
      </c>
      <c r="L1" t="s">
        <v>65662</v>
      </c>
      <c r="M1" t="s">
        <v>65663</v>
      </c>
      <c r="R1" s="1"/>
    </row>
    <row r="2" spans="1:18">
      <c r="A2" s="1" t="s">
        <v>2019</v>
      </c>
      <c r="B2">
        <v>8.8838556560242702E-9</v>
      </c>
      <c r="C2" s="1">
        <v>4.2010517231677902E-6</v>
      </c>
      <c r="D2">
        <v>1</v>
      </c>
      <c r="E2">
        <v>1</v>
      </c>
      <c r="F2">
        <v>0.9375</v>
      </c>
      <c r="G2">
        <v>1</v>
      </c>
      <c r="H2">
        <v>1</v>
      </c>
      <c r="I2">
        <v>0.99295774647887303</v>
      </c>
      <c r="J2" s="1" t="s">
        <v>23229</v>
      </c>
      <c r="K2" t="s">
        <v>23237</v>
      </c>
      <c r="L2" t="s">
        <v>23248</v>
      </c>
      <c r="M2" t="s">
        <v>23249</v>
      </c>
    </row>
    <row r="3" spans="1:18">
      <c r="A3" s="1" t="s">
        <v>2020</v>
      </c>
      <c r="B3">
        <v>9.5988439157656099E-6</v>
      </c>
      <c r="C3" s="1">
        <v>2.1531482559752699E-6</v>
      </c>
      <c r="D3">
        <v>0.89473684210526305</v>
      </c>
      <c r="E3">
        <v>0.69230769230769196</v>
      </c>
      <c r="F3">
        <v>0.73897058823529405</v>
      </c>
      <c r="G3">
        <v>0.35416666666666702</v>
      </c>
      <c r="H3">
        <v>0.81967213114754101</v>
      </c>
      <c r="I3">
        <v>0.157894736842105</v>
      </c>
      <c r="J3" s="1">
        <v>0</v>
      </c>
      <c r="K3" t="s">
        <v>23238</v>
      </c>
      <c r="L3" t="s">
        <v>23250</v>
      </c>
      <c r="M3" t="s">
        <v>23251</v>
      </c>
    </row>
    <row r="4" spans="1:18">
      <c r="A4" s="1" t="s">
        <v>2021</v>
      </c>
      <c r="B4">
        <v>1.2039432497089701E-7</v>
      </c>
      <c r="C4" s="1">
        <v>9.1518620219667096E-7</v>
      </c>
      <c r="D4">
        <v>1</v>
      </c>
      <c r="E4">
        <v>0.99390243902439002</v>
      </c>
      <c r="F4">
        <v>1</v>
      </c>
      <c r="G4">
        <v>1</v>
      </c>
      <c r="H4">
        <v>1</v>
      </c>
      <c r="I4">
        <v>0.95909090909090899</v>
      </c>
      <c r="J4" s="1">
        <v>0.94444444444444398</v>
      </c>
      <c r="K4" t="s">
        <v>23239</v>
      </c>
      <c r="L4" t="s">
        <v>23252</v>
      </c>
      <c r="M4" t="s">
        <v>23253</v>
      </c>
    </row>
    <row r="5" spans="1:18">
      <c r="A5" s="1" t="s">
        <v>2022</v>
      </c>
      <c r="B5">
        <v>4.3045013450512397E-5</v>
      </c>
      <c r="C5" s="1">
        <v>1.0302950430329E-3</v>
      </c>
      <c r="D5">
        <v>0.80357142857142905</v>
      </c>
      <c r="E5">
        <v>0.39325842696629199</v>
      </c>
      <c r="F5">
        <v>0.266666666666667</v>
      </c>
      <c r="G5">
        <v>0.96875</v>
      </c>
      <c r="H5">
        <v>0.38888888888888901</v>
      </c>
      <c r="I5">
        <v>0.88888888888888895</v>
      </c>
      <c r="J5" s="1" t="s">
        <v>23229</v>
      </c>
      <c r="K5" t="s">
        <v>23240</v>
      </c>
      <c r="L5" t="s">
        <v>23254</v>
      </c>
      <c r="M5" t="s">
        <v>23255</v>
      </c>
    </row>
    <row r="6" spans="1:18">
      <c r="A6" s="1" t="s">
        <v>2023</v>
      </c>
      <c r="B6">
        <v>1.10534815186328E-7</v>
      </c>
      <c r="C6" s="1">
        <v>3.7523892660615399E-8</v>
      </c>
      <c r="D6">
        <v>1</v>
      </c>
      <c r="E6">
        <v>0.97916666666666696</v>
      </c>
      <c r="F6">
        <v>0.996835443037975</v>
      </c>
      <c r="G6">
        <v>1</v>
      </c>
      <c r="H6">
        <v>1</v>
      </c>
      <c r="I6">
        <v>0.97333333333333305</v>
      </c>
      <c r="J6" s="1" t="s">
        <v>23229</v>
      </c>
      <c r="K6" t="s">
        <v>23237</v>
      </c>
      <c r="L6" t="s">
        <v>23256</v>
      </c>
      <c r="M6" t="s">
        <v>23257</v>
      </c>
    </row>
    <row r="7" spans="1:18">
      <c r="A7" s="1" t="s">
        <v>2024</v>
      </c>
      <c r="B7">
        <v>3.7711298037216001E-6</v>
      </c>
      <c r="C7" s="1">
        <v>3.3093468101975302E-6</v>
      </c>
      <c r="D7">
        <v>0.53571428571428603</v>
      </c>
      <c r="E7">
        <v>0.76704545454545503</v>
      </c>
      <c r="F7">
        <v>0.95108695652173902</v>
      </c>
      <c r="G7">
        <v>0.94594594594594605</v>
      </c>
      <c r="H7">
        <v>0.96842105263157896</v>
      </c>
      <c r="I7">
        <v>0.95370370370370405</v>
      </c>
      <c r="J7" s="1">
        <v>1</v>
      </c>
      <c r="K7" t="s">
        <v>23240</v>
      </c>
      <c r="L7" t="s">
        <v>23258</v>
      </c>
      <c r="M7" t="s">
        <v>23259</v>
      </c>
    </row>
    <row r="8" spans="1:18">
      <c r="A8" s="1" t="s">
        <v>2025</v>
      </c>
      <c r="B8">
        <v>1.2758242622378E-8</v>
      </c>
      <c r="C8" s="1">
        <v>9.1871706367359104E-7</v>
      </c>
      <c r="D8">
        <v>1</v>
      </c>
      <c r="E8">
        <v>1</v>
      </c>
      <c r="F8">
        <v>1</v>
      </c>
      <c r="G8">
        <v>1</v>
      </c>
      <c r="H8">
        <v>0.99561403508771895</v>
      </c>
      <c r="I8">
        <v>0.99590163934426201</v>
      </c>
      <c r="J8" s="1">
        <v>0.81818181818181801</v>
      </c>
      <c r="K8" t="s">
        <v>23240</v>
      </c>
      <c r="L8" t="s">
        <v>23260</v>
      </c>
      <c r="M8" t="s">
        <v>23261</v>
      </c>
    </row>
    <row r="9" spans="1:18">
      <c r="A9" s="1" t="s">
        <v>2026</v>
      </c>
      <c r="B9">
        <v>2.5057684424596499E-4</v>
      </c>
      <c r="C9" s="1">
        <v>1.0973897588215E-6</v>
      </c>
      <c r="D9">
        <v>0.81666666666666698</v>
      </c>
      <c r="E9">
        <v>0.91566265060241003</v>
      </c>
      <c r="F9">
        <v>0.81366459627329202</v>
      </c>
      <c r="G9">
        <v>0.88372093023255804</v>
      </c>
      <c r="H9">
        <v>0.55813953488372103</v>
      </c>
      <c r="I9">
        <v>0.70930232558139505</v>
      </c>
      <c r="J9" s="1" t="s">
        <v>23229</v>
      </c>
      <c r="K9" t="s">
        <v>23237</v>
      </c>
      <c r="L9" t="s">
        <v>23262</v>
      </c>
      <c r="M9" t="s">
        <v>23263</v>
      </c>
    </row>
    <row r="10" spans="1:18">
      <c r="A10" s="1" t="s">
        <v>2027</v>
      </c>
      <c r="B10">
        <v>5.6810174442494297E-6</v>
      </c>
      <c r="C10" s="1">
        <v>2.7481397978538999E-5</v>
      </c>
      <c r="D10">
        <v>0</v>
      </c>
      <c r="E10">
        <v>1.0416666666666701E-2</v>
      </c>
      <c r="F10">
        <v>8.0213903743315496E-2</v>
      </c>
      <c r="G10">
        <v>1.88679245283019E-2</v>
      </c>
      <c r="H10">
        <v>4.5454545454545496E-3</v>
      </c>
      <c r="I10">
        <v>2.1551724137931001E-2</v>
      </c>
      <c r="J10" s="1">
        <v>0</v>
      </c>
      <c r="K10" t="s">
        <v>23241</v>
      </c>
      <c r="L10" t="s">
        <v>23264</v>
      </c>
      <c r="M10" t="s">
        <v>23265</v>
      </c>
    </row>
    <row r="11" spans="1:18">
      <c r="A11" s="1" t="s">
        <v>2028</v>
      </c>
      <c r="B11">
        <v>6.06813951927105E-6</v>
      </c>
      <c r="C11" s="1">
        <v>1.3444225468366901E-9</v>
      </c>
      <c r="D11">
        <v>8.6206896551724102E-2</v>
      </c>
      <c r="E11">
        <v>5.2083333333333301E-2</v>
      </c>
      <c r="F11">
        <v>0</v>
      </c>
      <c r="G11">
        <v>0</v>
      </c>
      <c r="H11">
        <v>0</v>
      </c>
      <c r="I11">
        <v>5.8823529411764696E-3</v>
      </c>
      <c r="J11" s="1">
        <v>7.1428571428571397E-2</v>
      </c>
      <c r="K11" t="s">
        <v>23238</v>
      </c>
      <c r="L11" t="s">
        <v>23266</v>
      </c>
      <c r="M11" t="s">
        <v>23267</v>
      </c>
    </row>
    <row r="12" spans="1:18">
      <c r="A12" s="1" t="s">
        <v>2029</v>
      </c>
      <c r="B12">
        <v>8.4637578192724394E-5</v>
      </c>
      <c r="C12" s="1">
        <v>6.3959282231831603E-5</v>
      </c>
      <c r="D12">
        <v>0.359375</v>
      </c>
      <c r="E12">
        <v>0.77108433734939796</v>
      </c>
      <c r="F12">
        <v>7.02247191011236E-2</v>
      </c>
      <c r="G12">
        <v>4.6875E-2</v>
      </c>
      <c r="H12">
        <v>8.1250000000000003E-2</v>
      </c>
      <c r="I12">
        <v>0.146341463414634</v>
      </c>
      <c r="J12" s="1">
        <v>0</v>
      </c>
      <c r="K12" t="s">
        <v>23242</v>
      </c>
      <c r="L12" t="s">
        <v>23268</v>
      </c>
      <c r="M12" t="s">
        <v>23269</v>
      </c>
    </row>
    <row r="13" spans="1:18">
      <c r="A13" s="1" t="s">
        <v>2030</v>
      </c>
      <c r="B13">
        <v>4.3335290094775197E-6</v>
      </c>
      <c r="C13" s="1">
        <v>2.47948209855186E-6</v>
      </c>
      <c r="D13">
        <v>0.116666666666667</v>
      </c>
      <c r="E13">
        <v>0.26470588235294101</v>
      </c>
      <c r="F13">
        <v>2.6178010471204199E-3</v>
      </c>
      <c r="G13">
        <v>0</v>
      </c>
      <c r="H13">
        <v>0</v>
      </c>
      <c r="I13">
        <v>0</v>
      </c>
      <c r="J13" s="1" t="s">
        <v>23229</v>
      </c>
      <c r="K13" t="s">
        <v>23238</v>
      </c>
      <c r="L13" t="s">
        <v>23270</v>
      </c>
      <c r="M13" t="s">
        <v>23271</v>
      </c>
    </row>
    <row r="14" spans="1:18">
      <c r="A14" s="1" t="s">
        <v>2031</v>
      </c>
      <c r="B14">
        <v>1.7261228470329002E-8</v>
      </c>
      <c r="C14" s="1">
        <v>1.05426775676165E-7</v>
      </c>
      <c r="D14">
        <v>1</v>
      </c>
      <c r="E14">
        <v>1</v>
      </c>
      <c r="F14">
        <v>1</v>
      </c>
      <c r="G14">
        <v>0.92857142857142905</v>
      </c>
      <c r="H14">
        <v>0.98750000000000004</v>
      </c>
      <c r="I14">
        <v>0.98979591836734704</v>
      </c>
      <c r="J14" s="1">
        <v>0</v>
      </c>
      <c r="K14" t="s">
        <v>23238</v>
      </c>
      <c r="L14" t="s">
        <v>23272</v>
      </c>
      <c r="M14" t="s">
        <v>23273</v>
      </c>
    </row>
    <row r="15" spans="1:18">
      <c r="A15" s="1" t="s">
        <v>2032</v>
      </c>
      <c r="B15">
        <v>2.09709142046328E-6</v>
      </c>
      <c r="C15" s="1">
        <v>6.0478731131277499E-6</v>
      </c>
      <c r="D15">
        <v>0.984375</v>
      </c>
      <c r="E15">
        <v>1</v>
      </c>
      <c r="F15">
        <v>0.994871794871795</v>
      </c>
      <c r="G15">
        <v>0.97413793103448298</v>
      </c>
      <c r="H15">
        <v>0.99561403508771895</v>
      </c>
      <c r="I15">
        <v>0.92735042735042705</v>
      </c>
      <c r="J15" s="1">
        <v>1</v>
      </c>
      <c r="K15" t="s">
        <v>23238</v>
      </c>
      <c r="L15" t="s">
        <v>23274</v>
      </c>
      <c r="M15" t="s">
        <v>23275</v>
      </c>
    </row>
    <row r="16" spans="1:18">
      <c r="A16" s="1" t="s">
        <v>2033</v>
      </c>
      <c r="B16">
        <v>6.0010902326388798E-6</v>
      </c>
      <c r="C16" s="1">
        <v>6.71367249078399E-9</v>
      </c>
      <c r="D16">
        <v>0.90322580645161299</v>
      </c>
      <c r="E16">
        <v>0.98148148148148195</v>
      </c>
      <c r="F16">
        <v>0.98648648648648696</v>
      </c>
      <c r="G16">
        <v>1</v>
      </c>
      <c r="H16">
        <v>1</v>
      </c>
      <c r="I16">
        <v>0.97872340425531901</v>
      </c>
      <c r="J16" s="1" t="s">
        <v>23229</v>
      </c>
      <c r="K16" t="s">
        <v>23238</v>
      </c>
      <c r="L16" t="s">
        <v>23276</v>
      </c>
      <c r="M16" t="s">
        <v>23277</v>
      </c>
    </row>
    <row r="17" spans="1:13">
      <c r="A17" s="1" t="s">
        <v>2034</v>
      </c>
      <c r="B17">
        <v>7.7757317999144803E-6</v>
      </c>
      <c r="C17" s="1">
        <v>2.0839867273030799E-6</v>
      </c>
      <c r="D17">
        <v>0.931034482758621</v>
      </c>
      <c r="E17">
        <v>0.75641025641025605</v>
      </c>
      <c r="F17">
        <v>0.96407185628742498</v>
      </c>
      <c r="G17">
        <v>0.95161290322580605</v>
      </c>
      <c r="H17">
        <v>0.98275862068965503</v>
      </c>
      <c r="I17">
        <v>0.98</v>
      </c>
      <c r="J17" s="1">
        <v>1</v>
      </c>
      <c r="K17" t="s">
        <v>23240</v>
      </c>
      <c r="L17" t="s">
        <v>23278</v>
      </c>
      <c r="M17" t="s">
        <v>23279</v>
      </c>
    </row>
    <row r="18" spans="1:13">
      <c r="A18" s="1" t="s">
        <v>2035</v>
      </c>
      <c r="B18">
        <v>3.8796381599380698E-7</v>
      </c>
      <c r="C18" s="1">
        <v>1.9516003412741201E-6</v>
      </c>
      <c r="D18">
        <v>8.3333333333333301E-2</v>
      </c>
      <c r="E18">
        <v>0</v>
      </c>
      <c r="F18">
        <v>5.8139534883720903E-3</v>
      </c>
      <c r="G18">
        <v>0</v>
      </c>
      <c r="H18">
        <v>0</v>
      </c>
      <c r="I18">
        <v>1.5957446808510599E-2</v>
      </c>
      <c r="J18" s="1" t="s">
        <v>23229</v>
      </c>
      <c r="K18" t="s">
        <v>23241</v>
      </c>
      <c r="L18" t="s">
        <v>23280</v>
      </c>
      <c r="M18" t="s">
        <v>23281</v>
      </c>
    </row>
    <row r="19" spans="1:13">
      <c r="A19" s="1" t="s">
        <v>2036</v>
      </c>
      <c r="B19">
        <v>5.29776377020843E-7</v>
      </c>
      <c r="C19" s="1">
        <v>1.8193800974523399E-7</v>
      </c>
      <c r="D19">
        <v>1</v>
      </c>
      <c r="E19">
        <v>1</v>
      </c>
      <c r="F19">
        <v>0.99734042553191504</v>
      </c>
      <c r="G19">
        <v>0.57142857142857095</v>
      </c>
      <c r="H19">
        <v>0.98255813953488402</v>
      </c>
      <c r="I19">
        <v>0.92592592592592604</v>
      </c>
      <c r="J19" s="1">
        <v>1</v>
      </c>
      <c r="K19" t="s">
        <v>23239</v>
      </c>
      <c r="L19" t="s">
        <v>23282</v>
      </c>
      <c r="M19" t="s">
        <v>23283</v>
      </c>
    </row>
    <row r="20" spans="1:13">
      <c r="A20" s="1" t="s">
        <v>2037</v>
      </c>
      <c r="B20">
        <v>4.3902765693642802E-6</v>
      </c>
      <c r="C20" s="1">
        <v>3.3146546852044202E-5</v>
      </c>
      <c r="D20">
        <v>0</v>
      </c>
      <c r="E20">
        <v>0</v>
      </c>
      <c r="F20">
        <v>2.6315789473684201E-3</v>
      </c>
      <c r="G20">
        <v>0</v>
      </c>
      <c r="H20">
        <v>4.5454545454545496E-3</v>
      </c>
      <c r="I20">
        <v>8.8983050847457598E-2</v>
      </c>
      <c r="J20" s="1">
        <v>0</v>
      </c>
      <c r="K20" t="s">
        <v>23239</v>
      </c>
      <c r="L20" t="s">
        <v>23284</v>
      </c>
      <c r="M20" t="s">
        <v>23285</v>
      </c>
    </row>
    <row r="21" spans="1:13">
      <c r="A21" s="1" t="s">
        <v>2038</v>
      </c>
      <c r="B21">
        <v>3.0590462194215602E-5</v>
      </c>
      <c r="C21" s="1">
        <v>7.6979238103549297E-5</v>
      </c>
      <c r="D21">
        <v>0.967741935483871</v>
      </c>
      <c r="E21">
        <v>1</v>
      </c>
      <c r="F21">
        <v>0.982051282051282</v>
      </c>
      <c r="G21">
        <v>0.49137931034482801</v>
      </c>
      <c r="H21">
        <v>0.98684210526315796</v>
      </c>
      <c r="I21">
        <v>0.73949579831932799</v>
      </c>
      <c r="J21" s="1" t="s">
        <v>23229</v>
      </c>
      <c r="K21" t="s">
        <v>23239</v>
      </c>
      <c r="L21" t="s">
        <v>23286</v>
      </c>
      <c r="M21" t="s">
        <v>23287</v>
      </c>
    </row>
    <row r="22" spans="1:13">
      <c r="A22" s="1" t="s">
        <v>2039</v>
      </c>
      <c r="B22">
        <v>1.69046855205448E-7</v>
      </c>
      <c r="C22" s="1">
        <v>2.1817937763641101E-5</v>
      </c>
      <c r="D22">
        <v>1.5625E-2</v>
      </c>
      <c r="E22">
        <v>0</v>
      </c>
      <c r="F22">
        <v>1.03626943005181E-2</v>
      </c>
      <c r="G22">
        <v>0</v>
      </c>
      <c r="H22">
        <v>2.7522935779816501E-2</v>
      </c>
      <c r="I22">
        <v>2.57731958762887E-2</v>
      </c>
      <c r="J22" s="1">
        <v>0</v>
      </c>
      <c r="K22" t="s">
        <v>23238</v>
      </c>
      <c r="L22" t="s">
        <v>23288</v>
      </c>
      <c r="M22" t="s">
        <v>23289</v>
      </c>
    </row>
    <row r="23" spans="1:13">
      <c r="A23" s="1" t="s">
        <v>2040</v>
      </c>
      <c r="B23">
        <v>2.00114654128227E-7</v>
      </c>
      <c r="C23" s="1">
        <v>3.5389711931634701E-5</v>
      </c>
      <c r="D23">
        <v>0</v>
      </c>
      <c r="E23">
        <v>5.2083333333333296E-3</v>
      </c>
      <c r="F23">
        <v>8.7628865979381396E-2</v>
      </c>
      <c r="G23">
        <v>8.6206896551724102E-3</v>
      </c>
      <c r="H23">
        <v>3.5087719298245598E-2</v>
      </c>
      <c r="I23">
        <v>8.9285714285714298E-3</v>
      </c>
      <c r="J23" s="1">
        <v>0</v>
      </c>
      <c r="K23" t="s">
        <v>23241</v>
      </c>
      <c r="L23" t="s">
        <v>23290</v>
      </c>
      <c r="M23" t="s">
        <v>23291</v>
      </c>
    </row>
    <row r="24" spans="1:13">
      <c r="A24" s="1" t="s">
        <v>2041</v>
      </c>
      <c r="B24">
        <v>3.0586321631880497E-8</v>
      </c>
      <c r="C24" s="1">
        <v>1.8891986766839799E-8</v>
      </c>
      <c r="D24">
        <v>1</v>
      </c>
      <c r="E24">
        <v>1</v>
      </c>
      <c r="F24">
        <v>0.995</v>
      </c>
      <c r="G24">
        <v>1</v>
      </c>
      <c r="H24">
        <v>1</v>
      </c>
      <c r="I24">
        <v>1</v>
      </c>
      <c r="J24" s="1">
        <v>9.0909090909090898E-2</v>
      </c>
      <c r="K24" t="s">
        <v>23237</v>
      </c>
      <c r="L24" t="s">
        <v>23292</v>
      </c>
      <c r="M24" t="s">
        <v>23293</v>
      </c>
    </row>
    <row r="25" spans="1:13">
      <c r="A25" s="1" t="s">
        <v>2042</v>
      </c>
      <c r="B25">
        <v>1.2330590300421E-6</v>
      </c>
      <c r="C25" s="1">
        <v>2.5049596003444198E-7</v>
      </c>
      <c r="D25">
        <v>0.78260869565217395</v>
      </c>
      <c r="E25">
        <v>0.72794117647058798</v>
      </c>
      <c r="F25">
        <v>1</v>
      </c>
      <c r="G25">
        <v>0.44230769230769201</v>
      </c>
      <c r="H25">
        <v>0.88888888888888895</v>
      </c>
      <c r="I25">
        <v>0.95588235294117696</v>
      </c>
      <c r="J25" s="1">
        <v>1</v>
      </c>
      <c r="K25" t="s">
        <v>23240</v>
      </c>
      <c r="L25" t="s">
        <v>23294</v>
      </c>
      <c r="M25" t="s">
        <v>23295</v>
      </c>
    </row>
    <row r="26" spans="1:13">
      <c r="A26" s="1" t="s">
        <v>2043</v>
      </c>
      <c r="B26">
        <v>1.3588063658128699E-6</v>
      </c>
      <c r="C26" s="1">
        <v>1.4215348600663E-7</v>
      </c>
      <c r="D26">
        <v>0.14285714285714299</v>
      </c>
      <c r="E26">
        <v>0</v>
      </c>
      <c r="F26">
        <v>3.06122448979592E-2</v>
      </c>
      <c r="G26">
        <v>0</v>
      </c>
      <c r="H26">
        <v>1.3157894736842099E-2</v>
      </c>
      <c r="I26">
        <v>3.5714285714285698E-2</v>
      </c>
      <c r="J26" s="1" t="s">
        <v>23229</v>
      </c>
      <c r="K26" t="s">
        <v>23237</v>
      </c>
      <c r="L26" t="s">
        <v>23296</v>
      </c>
      <c r="M26" t="s">
        <v>23297</v>
      </c>
    </row>
    <row r="27" spans="1:13">
      <c r="A27" s="1" t="s">
        <v>2044</v>
      </c>
      <c r="B27">
        <v>1.05754788226705E-5</v>
      </c>
      <c r="C27" s="1">
        <v>7.4526433798157896E-6</v>
      </c>
      <c r="D27">
        <v>0</v>
      </c>
      <c r="E27">
        <v>0</v>
      </c>
      <c r="F27">
        <v>0</v>
      </c>
      <c r="G27">
        <v>0.63207547169811296</v>
      </c>
      <c r="H27">
        <v>1.41509433962264E-2</v>
      </c>
      <c r="I27">
        <v>0.269230769230769</v>
      </c>
      <c r="J27" s="1" t="s">
        <v>23229</v>
      </c>
      <c r="K27" t="s">
        <v>23238</v>
      </c>
      <c r="L27" t="s">
        <v>23298</v>
      </c>
      <c r="M27" t="s">
        <v>23299</v>
      </c>
    </row>
    <row r="28" spans="1:13">
      <c r="A28" s="1" t="s">
        <v>2045</v>
      </c>
      <c r="B28">
        <v>0</v>
      </c>
      <c r="C28" s="1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 s="1" t="s">
        <v>23229</v>
      </c>
      <c r="K28" t="s">
        <v>23237</v>
      </c>
      <c r="L28" t="s">
        <v>23300</v>
      </c>
      <c r="M28" t="s">
        <v>23301</v>
      </c>
    </row>
    <row r="29" spans="1:13">
      <c r="A29" s="1" t="s">
        <v>2046</v>
      </c>
      <c r="B29">
        <v>5.8153673640222802E-7</v>
      </c>
      <c r="C29" s="1">
        <v>4.6209153831132099E-6</v>
      </c>
      <c r="D29">
        <v>0.82</v>
      </c>
      <c r="E29">
        <v>0.83870967741935498</v>
      </c>
      <c r="F29">
        <v>0.435714285714286</v>
      </c>
      <c r="G29">
        <v>0.61111111111111105</v>
      </c>
      <c r="H29">
        <v>0.33333333333333298</v>
      </c>
      <c r="I29">
        <v>0.51351351351351304</v>
      </c>
      <c r="J29" s="1">
        <v>1</v>
      </c>
      <c r="K29" t="s">
        <v>23238</v>
      </c>
      <c r="L29" t="s">
        <v>23302</v>
      </c>
      <c r="M29" t="s">
        <v>23303</v>
      </c>
    </row>
    <row r="30" spans="1:13">
      <c r="A30" s="1" t="s">
        <v>2047</v>
      </c>
      <c r="B30">
        <v>1.28029621341905E-7</v>
      </c>
      <c r="C30" s="1">
        <v>4.7613370395486899E-8</v>
      </c>
      <c r="D30">
        <v>0</v>
      </c>
      <c r="E30">
        <v>1.05263157894737E-2</v>
      </c>
      <c r="F30">
        <v>0</v>
      </c>
      <c r="G30">
        <v>0</v>
      </c>
      <c r="H30">
        <v>0</v>
      </c>
      <c r="I30">
        <v>0</v>
      </c>
      <c r="J30" s="1" t="s">
        <v>23229</v>
      </c>
      <c r="K30" t="s">
        <v>23241</v>
      </c>
      <c r="L30" t="s">
        <v>23304</v>
      </c>
      <c r="M30" t="s">
        <v>23305</v>
      </c>
    </row>
    <row r="31" spans="1:13">
      <c r="A31" s="1" t="s">
        <v>2048</v>
      </c>
      <c r="B31">
        <v>1.8264619108922001E-8</v>
      </c>
      <c r="C31" s="1">
        <v>1.0372285926973301E-5</v>
      </c>
      <c r="D31">
        <v>0.18000000000000005</v>
      </c>
      <c r="E31">
        <v>2.9850746268657025E-2</v>
      </c>
      <c r="F31">
        <v>0.16312056737588698</v>
      </c>
      <c r="G31">
        <v>8.3333333333333037E-2</v>
      </c>
      <c r="H31">
        <v>7.4074074074073959E-2</v>
      </c>
      <c r="I31">
        <v>8.7719298245613975E-2</v>
      </c>
      <c r="J31" s="1" t="s">
        <v>23229</v>
      </c>
      <c r="K31" t="s">
        <v>23243</v>
      </c>
      <c r="L31" t="s">
        <v>23306</v>
      </c>
      <c r="M31" t="s">
        <v>23307</v>
      </c>
    </row>
    <row r="32" spans="1:13">
      <c r="A32" s="1" t="s">
        <v>2049</v>
      </c>
      <c r="B32">
        <v>1.58150705255887E-6</v>
      </c>
      <c r="C32" s="1">
        <v>1.04792329703424E-5</v>
      </c>
      <c r="D32">
        <v>1</v>
      </c>
      <c r="E32">
        <v>1</v>
      </c>
      <c r="F32">
        <v>0.99</v>
      </c>
      <c r="G32">
        <v>1</v>
      </c>
      <c r="H32">
        <v>0.97826086956521696</v>
      </c>
      <c r="I32">
        <v>0.97590361445783103</v>
      </c>
      <c r="J32" s="1">
        <v>1</v>
      </c>
      <c r="K32" t="s">
        <v>23241</v>
      </c>
      <c r="L32" t="s">
        <v>23308</v>
      </c>
      <c r="M32" t="s">
        <v>23309</v>
      </c>
    </row>
    <row r="33" spans="1:13">
      <c r="A33" s="1" t="s">
        <v>2050</v>
      </c>
      <c r="B33">
        <v>0</v>
      </c>
      <c r="C33" s="1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">
        <v>0.15</v>
      </c>
      <c r="K33" t="s">
        <v>23241</v>
      </c>
      <c r="L33" t="s">
        <v>23310</v>
      </c>
      <c r="M33" t="s">
        <v>23311</v>
      </c>
    </row>
    <row r="34" spans="1:13">
      <c r="A34" s="1" t="s">
        <v>2051</v>
      </c>
      <c r="B34">
        <v>6.52306587236339E-6</v>
      </c>
      <c r="C34" s="1">
        <v>1.34776794179008E-9</v>
      </c>
      <c r="D34">
        <v>3.3333333333333298E-2</v>
      </c>
      <c r="E34">
        <v>1.74418604651163E-2</v>
      </c>
      <c r="F34">
        <v>0.31410256410256399</v>
      </c>
      <c r="G34">
        <v>0.40476190476190499</v>
      </c>
      <c r="H34">
        <v>0.41549295774647899</v>
      </c>
      <c r="I34">
        <v>0.19607843137254899</v>
      </c>
      <c r="J34" s="1">
        <v>0</v>
      </c>
      <c r="K34" t="s">
        <v>23238</v>
      </c>
      <c r="L34" t="s">
        <v>23312</v>
      </c>
      <c r="M34" t="s">
        <v>23313</v>
      </c>
    </row>
    <row r="35" spans="1:13">
      <c r="A35" s="1" t="s">
        <v>2052</v>
      </c>
      <c r="B35">
        <v>4.9803723703946497E-7</v>
      </c>
      <c r="C35" s="1">
        <v>1.0692264759390299E-6</v>
      </c>
      <c r="D35">
        <v>1</v>
      </c>
      <c r="E35">
        <v>1</v>
      </c>
      <c r="F35">
        <v>0.99698795180722899</v>
      </c>
      <c r="G35">
        <v>0.96250000000000002</v>
      </c>
      <c r="H35">
        <v>0.953125</v>
      </c>
      <c r="I35">
        <v>0.91666666666666696</v>
      </c>
      <c r="J35" s="1" t="s">
        <v>23229</v>
      </c>
      <c r="K35" t="s">
        <v>23238</v>
      </c>
      <c r="L35" t="s">
        <v>23314</v>
      </c>
      <c r="M35" t="s">
        <v>23315</v>
      </c>
    </row>
    <row r="36" spans="1:13">
      <c r="A36" s="1" t="s">
        <v>2053</v>
      </c>
      <c r="B36">
        <v>3.3418165790933498E-6</v>
      </c>
      <c r="C36" s="1">
        <v>4.7232181954350503E-5</v>
      </c>
      <c r="D36">
        <v>1</v>
      </c>
      <c r="E36">
        <v>1</v>
      </c>
      <c r="F36">
        <v>1</v>
      </c>
      <c r="G36">
        <v>1</v>
      </c>
      <c r="H36">
        <v>0.94444444444444398</v>
      </c>
      <c r="I36">
        <v>1</v>
      </c>
      <c r="J36" s="1">
        <v>1</v>
      </c>
      <c r="K36" t="s">
        <v>23238</v>
      </c>
      <c r="L36" t="s">
        <v>23316</v>
      </c>
      <c r="M36" t="s">
        <v>23317</v>
      </c>
    </row>
    <row r="37" spans="1:13">
      <c r="A37" s="1" t="s">
        <v>2054</v>
      </c>
      <c r="B37">
        <v>5.7124807801742697E-5</v>
      </c>
      <c r="C37" s="1">
        <v>3.23513193744134E-6</v>
      </c>
      <c r="D37">
        <v>0</v>
      </c>
      <c r="E37">
        <v>0.35185185185185203</v>
      </c>
      <c r="F37">
        <v>0</v>
      </c>
      <c r="G37">
        <v>3.7037037037037E-2</v>
      </c>
      <c r="H37">
        <v>0</v>
      </c>
      <c r="I37">
        <v>0</v>
      </c>
      <c r="J37" s="1">
        <v>0</v>
      </c>
      <c r="K37" t="s">
        <v>23242</v>
      </c>
      <c r="L37" t="s">
        <v>23318</v>
      </c>
      <c r="M37" t="s">
        <v>23319</v>
      </c>
    </row>
    <row r="38" spans="1:13">
      <c r="A38" s="1" t="s">
        <v>2055</v>
      </c>
      <c r="B38">
        <v>7.1335136249293197E-7</v>
      </c>
      <c r="C38" s="1">
        <v>2.7488349914969999E-8</v>
      </c>
      <c r="D38">
        <v>0.98387096774193505</v>
      </c>
      <c r="E38">
        <v>0.98795180722891596</v>
      </c>
      <c r="F38">
        <v>0.99635036496350404</v>
      </c>
      <c r="G38">
        <v>1</v>
      </c>
      <c r="H38">
        <v>1</v>
      </c>
      <c r="I38">
        <v>1</v>
      </c>
      <c r="J38" s="1">
        <v>1</v>
      </c>
      <c r="K38" t="s">
        <v>23242</v>
      </c>
      <c r="L38" t="s">
        <v>23320</v>
      </c>
      <c r="M38" t="s">
        <v>23321</v>
      </c>
    </row>
    <row r="39" spans="1:13">
      <c r="A39" s="1" t="s">
        <v>2056</v>
      </c>
      <c r="B39">
        <v>4.8800983212640996E-10</v>
      </c>
      <c r="C39" s="1">
        <v>7.39903223229715E-6</v>
      </c>
      <c r="D39">
        <v>0</v>
      </c>
      <c r="E39">
        <v>0</v>
      </c>
      <c r="F39">
        <v>0</v>
      </c>
      <c r="G39">
        <v>0</v>
      </c>
      <c r="H39">
        <v>1.38888888888889E-2</v>
      </c>
      <c r="I39">
        <v>0</v>
      </c>
      <c r="J39" s="1">
        <v>1</v>
      </c>
      <c r="K39" t="s">
        <v>23238</v>
      </c>
      <c r="L39" t="s">
        <v>23322</v>
      </c>
      <c r="M39" t="s">
        <v>23323</v>
      </c>
    </row>
    <row r="40" spans="1:13">
      <c r="A40" s="1" t="s">
        <v>2057</v>
      </c>
      <c r="B40">
        <v>8.7875412122980406E-8</v>
      </c>
      <c r="C40" s="1">
        <v>1.9364600766301799E-7</v>
      </c>
      <c r="D40">
        <v>0</v>
      </c>
      <c r="E40">
        <v>0</v>
      </c>
      <c r="F40">
        <v>2.6178010471204199E-3</v>
      </c>
      <c r="G40">
        <v>0</v>
      </c>
      <c r="H40">
        <v>4.4642857142857097E-3</v>
      </c>
      <c r="I40">
        <v>5.2631578947368403E-3</v>
      </c>
      <c r="J40" s="1">
        <v>0.13636363636363599</v>
      </c>
      <c r="K40" t="s">
        <v>23238</v>
      </c>
      <c r="L40" t="s">
        <v>23324</v>
      </c>
      <c r="M40" t="s">
        <v>23325</v>
      </c>
    </row>
    <row r="41" spans="1:13">
      <c r="A41" s="1" t="s">
        <v>2058</v>
      </c>
      <c r="B41">
        <v>1.04812295179577E-7</v>
      </c>
      <c r="C41" s="1">
        <v>2.2626209527148199E-6</v>
      </c>
      <c r="D41">
        <v>0.90322580645161299</v>
      </c>
      <c r="E41">
        <v>0.96629213483146104</v>
      </c>
      <c r="F41">
        <v>0.94535519125683098</v>
      </c>
      <c r="G41">
        <v>0.875</v>
      </c>
      <c r="H41">
        <v>0.939393939393939</v>
      </c>
      <c r="I41">
        <v>0.92771084337349397</v>
      </c>
      <c r="J41" s="1">
        <v>1</v>
      </c>
      <c r="K41" t="s">
        <v>23238</v>
      </c>
      <c r="L41" t="s">
        <v>23326</v>
      </c>
      <c r="M41" t="s">
        <v>23327</v>
      </c>
    </row>
    <row r="42" spans="1:13">
      <c r="A42" s="1" t="s">
        <v>2059</v>
      </c>
      <c r="B42">
        <v>3.2081284821911402E-6</v>
      </c>
      <c r="C42" s="1">
        <v>1.8473541518833902E-5</v>
      </c>
      <c r="D42">
        <v>0.71428571428571397</v>
      </c>
      <c r="E42">
        <v>0.92763157894736803</v>
      </c>
      <c r="F42">
        <v>0.95491803278688503</v>
      </c>
      <c r="G42">
        <v>1</v>
      </c>
      <c r="H42">
        <v>0.86231884057970998</v>
      </c>
      <c r="I42">
        <v>0.87179487179487203</v>
      </c>
      <c r="J42" s="1">
        <v>1</v>
      </c>
      <c r="K42" t="s">
        <v>23239</v>
      </c>
      <c r="L42" t="s">
        <v>23328</v>
      </c>
      <c r="M42" t="s">
        <v>23329</v>
      </c>
    </row>
    <row r="43" spans="1:13">
      <c r="A43" s="1" t="s">
        <v>2060</v>
      </c>
      <c r="B43">
        <v>2.1845274560069401E-5</v>
      </c>
      <c r="C43" s="1">
        <v>2.5948183148688601E-5</v>
      </c>
      <c r="D43">
        <v>0.98387096774193505</v>
      </c>
      <c r="E43">
        <v>0.99468085106382997</v>
      </c>
      <c r="F43">
        <v>0.92227979274611405</v>
      </c>
      <c r="G43">
        <v>1</v>
      </c>
      <c r="H43">
        <v>0.99519230769230804</v>
      </c>
      <c r="I43">
        <v>0.99315068493150704</v>
      </c>
      <c r="J43" s="1">
        <v>1</v>
      </c>
      <c r="K43" t="s">
        <v>23241</v>
      </c>
      <c r="L43" t="s">
        <v>23330</v>
      </c>
      <c r="M43" t="s">
        <v>23331</v>
      </c>
    </row>
    <row r="44" spans="1:13">
      <c r="A44" s="1" t="s">
        <v>2061</v>
      </c>
      <c r="B44">
        <v>3.8154840263134704E-6</v>
      </c>
      <c r="C44" s="1">
        <v>1.95502145040522E-4</v>
      </c>
      <c r="D44">
        <v>0.68421052631578905</v>
      </c>
      <c r="E44">
        <v>4.3478260869565202E-2</v>
      </c>
      <c r="F44">
        <v>0.87313432835820903</v>
      </c>
      <c r="G44">
        <v>0.20270270270270299</v>
      </c>
      <c r="H44">
        <v>0.84375</v>
      </c>
      <c r="I44">
        <v>0.19387755102040799</v>
      </c>
      <c r="J44" s="1" t="s">
        <v>23229</v>
      </c>
      <c r="K44" t="s">
        <v>23237</v>
      </c>
      <c r="L44" t="s">
        <v>23332</v>
      </c>
      <c r="M44" t="s">
        <v>23333</v>
      </c>
    </row>
    <row r="45" spans="1:13">
      <c r="A45" s="1" t="s">
        <v>2062</v>
      </c>
      <c r="B45">
        <v>3.2395727285760402E-9</v>
      </c>
      <c r="C45" s="1">
        <v>1.1327378160622E-5</v>
      </c>
      <c r="D45">
        <v>0.984375</v>
      </c>
      <c r="E45">
        <v>1</v>
      </c>
      <c r="F45">
        <v>0.99465240641711195</v>
      </c>
      <c r="G45">
        <v>0.97142857142857097</v>
      </c>
      <c r="H45">
        <v>0.90109890109890101</v>
      </c>
      <c r="I45">
        <v>1</v>
      </c>
      <c r="J45" s="1">
        <v>1</v>
      </c>
      <c r="K45" t="s">
        <v>23238</v>
      </c>
      <c r="L45" t="s">
        <v>23334</v>
      </c>
      <c r="M45" t="s">
        <v>23335</v>
      </c>
    </row>
    <row r="46" spans="1:13">
      <c r="A46" s="1" t="s">
        <v>2063</v>
      </c>
      <c r="B46">
        <v>3.13376655130624E-6</v>
      </c>
      <c r="C46" s="1">
        <v>8.3616027989545801E-5</v>
      </c>
      <c r="D46">
        <v>0</v>
      </c>
      <c r="E46">
        <v>5.31914893617021E-3</v>
      </c>
      <c r="F46">
        <v>0.1796875</v>
      </c>
      <c r="G46">
        <v>9.4339622641509396E-3</v>
      </c>
      <c r="H46">
        <v>0</v>
      </c>
      <c r="I46">
        <v>0</v>
      </c>
      <c r="J46" s="1">
        <v>0</v>
      </c>
      <c r="K46" t="s">
        <v>23239</v>
      </c>
      <c r="L46" t="s">
        <v>23336</v>
      </c>
      <c r="M46" t="s">
        <v>23337</v>
      </c>
    </row>
    <row r="47" spans="1:13">
      <c r="A47" s="1" t="s">
        <v>2064</v>
      </c>
      <c r="B47">
        <v>1.9322830167628701E-10</v>
      </c>
      <c r="C47" s="1">
        <v>3.34991380865179E-4</v>
      </c>
      <c r="D47">
        <v>0</v>
      </c>
      <c r="E47">
        <v>0</v>
      </c>
      <c r="F47">
        <v>0</v>
      </c>
      <c r="G47">
        <v>0.15306122448979601</v>
      </c>
      <c r="H47">
        <v>6.1320754716981098E-2</v>
      </c>
      <c r="I47">
        <v>0.2</v>
      </c>
      <c r="J47" s="1">
        <v>0</v>
      </c>
      <c r="K47" t="s">
        <v>23241</v>
      </c>
      <c r="L47" t="s">
        <v>23338</v>
      </c>
      <c r="M47" t="s">
        <v>23339</v>
      </c>
    </row>
    <row r="48" spans="1:13">
      <c r="A48" s="1" t="s">
        <v>2065</v>
      </c>
      <c r="B48">
        <v>4.8044654185337201E-9</v>
      </c>
      <c r="C48" s="1">
        <v>3.8714979507055299E-9</v>
      </c>
      <c r="D48">
        <v>3.8461538461538498E-2</v>
      </c>
      <c r="E48">
        <v>0</v>
      </c>
      <c r="F48">
        <v>7.8125E-3</v>
      </c>
      <c r="G48">
        <v>0</v>
      </c>
      <c r="H48">
        <v>0</v>
      </c>
      <c r="I48">
        <v>0</v>
      </c>
      <c r="J48" s="1">
        <v>0</v>
      </c>
      <c r="K48" t="s">
        <v>23237</v>
      </c>
      <c r="L48" t="s">
        <v>23340</v>
      </c>
      <c r="M48" t="s">
        <v>23341</v>
      </c>
    </row>
    <row r="49" spans="1:13">
      <c r="A49" s="1" t="s">
        <v>2066</v>
      </c>
      <c r="B49">
        <v>1.5630190841846199E-5</v>
      </c>
      <c r="C49" s="1">
        <v>5.7398598290687202E-7</v>
      </c>
      <c r="D49">
        <v>0.91071428571428603</v>
      </c>
      <c r="E49">
        <v>1</v>
      </c>
      <c r="F49">
        <v>1</v>
      </c>
      <c r="G49">
        <v>1</v>
      </c>
      <c r="H49">
        <v>1</v>
      </c>
      <c r="I49">
        <v>1</v>
      </c>
      <c r="J49" s="1">
        <v>1</v>
      </c>
      <c r="K49" t="s">
        <v>23238</v>
      </c>
      <c r="L49" t="s">
        <v>23342</v>
      </c>
      <c r="M49" t="s">
        <v>23343</v>
      </c>
    </row>
    <row r="50" spans="1:13">
      <c r="A50" s="1" t="s">
        <v>2067</v>
      </c>
      <c r="B50">
        <v>3.1340842654470798E-8</v>
      </c>
      <c r="C50" s="1">
        <v>1.1127279176240999E-8</v>
      </c>
      <c r="D50">
        <v>1</v>
      </c>
      <c r="E50">
        <v>0.99358974358974395</v>
      </c>
      <c r="F50">
        <v>1</v>
      </c>
      <c r="G50">
        <v>1</v>
      </c>
      <c r="H50">
        <v>1</v>
      </c>
      <c r="I50">
        <v>1</v>
      </c>
      <c r="J50" s="1">
        <v>1</v>
      </c>
      <c r="K50" t="s">
        <v>23238</v>
      </c>
      <c r="L50" t="s">
        <v>23344</v>
      </c>
      <c r="M50" t="s">
        <v>23345</v>
      </c>
    </row>
    <row r="51" spans="1:13">
      <c r="A51" s="1" t="s">
        <v>2068</v>
      </c>
      <c r="B51">
        <v>3.6047914580348502E-5</v>
      </c>
      <c r="C51" s="1">
        <v>2.6462468972412099E-6</v>
      </c>
      <c r="D51">
        <v>9.5238095238095205E-2</v>
      </c>
      <c r="E51">
        <v>0</v>
      </c>
      <c r="F51">
        <v>0.30769230769230799</v>
      </c>
      <c r="G51">
        <v>0</v>
      </c>
      <c r="H51">
        <v>0.38068181818181801</v>
      </c>
      <c r="I51">
        <v>0.161016949152542</v>
      </c>
      <c r="J51" s="1">
        <v>0</v>
      </c>
      <c r="K51" t="s">
        <v>23241</v>
      </c>
      <c r="L51" t="s">
        <v>23346</v>
      </c>
      <c r="M51" t="s">
        <v>23347</v>
      </c>
    </row>
    <row r="52" spans="1:13">
      <c r="A52" s="1" t="s">
        <v>2069</v>
      </c>
      <c r="B52">
        <v>1.9447022691442399E-5</v>
      </c>
      <c r="C52" s="1">
        <v>3.0343895710471601E-5</v>
      </c>
      <c r="D52">
        <v>0.28846153846153799</v>
      </c>
      <c r="E52">
        <v>0.18461538461538499</v>
      </c>
      <c r="F52">
        <v>1.20481927710843E-2</v>
      </c>
      <c r="G52">
        <v>0</v>
      </c>
      <c r="H52">
        <v>2.5423728813559299E-2</v>
      </c>
      <c r="I52">
        <v>1.3157894736842099E-2</v>
      </c>
      <c r="J52" s="1">
        <v>0</v>
      </c>
      <c r="K52" t="s">
        <v>23242</v>
      </c>
      <c r="L52" t="s">
        <v>23348</v>
      </c>
      <c r="M52" t="s">
        <v>23349</v>
      </c>
    </row>
    <row r="53" spans="1:13">
      <c r="A53" s="1" t="s">
        <v>2070</v>
      </c>
      <c r="B53">
        <v>1.02682667282087E-5</v>
      </c>
      <c r="C53" s="1">
        <v>7.8211954551268592E-6</v>
      </c>
      <c r="D53">
        <v>0.953125</v>
      </c>
      <c r="E53">
        <v>0.92553191489361697</v>
      </c>
      <c r="F53">
        <v>0.99740932642487001</v>
      </c>
      <c r="G53">
        <v>1</v>
      </c>
      <c r="H53">
        <v>0.990291262135922</v>
      </c>
      <c r="I53">
        <v>0.98214285714285698</v>
      </c>
      <c r="J53" s="1">
        <v>4.5454545454545497E-2</v>
      </c>
      <c r="K53" t="s">
        <v>23238</v>
      </c>
      <c r="L53" t="s">
        <v>23350</v>
      </c>
      <c r="M53" t="s">
        <v>23351</v>
      </c>
    </row>
    <row r="54" spans="1:13">
      <c r="A54" s="1" t="s">
        <v>2071</v>
      </c>
      <c r="B54">
        <v>5.6454216083863798E-6</v>
      </c>
      <c r="C54" s="1">
        <v>1.6059375414731799E-5</v>
      </c>
      <c r="D54">
        <v>0.76785714285714302</v>
      </c>
      <c r="E54">
        <v>0.61445783132530096</v>
      </c>
      <c r="F54">
        <v>0.79891304347826098</v>
      </c>
      <c r="G54">
        <v>1</v>
      </c>
      <c r="H54">
        <v>0.81666666666666698</v>
      </c>
      <c r="I54">
        <v>0.92063492063492103</v>
      </c>
      <c r="J54" s="1">
        <v>1</v>
      </c>
      <c r="K54" t="s">
        <v>23240</v>
      </c>
      <c r="L54" t="s">
        <v>23352</v>
      </c>
      <c r="M54" t="s">
        <v>23353</v>
      </c>
    </row>
    <row r="55" spans="1:13">
      <c r="A55" s="1" t="s">
        <v>2072</v>
      </c>
      <c r="B55">
        <v>9.7186884005746298E-6</v>
      </c>
      <c r="C55" s="1">
        <v>1.8955749438305299E-5</v>
      </c>
      <c r="D55">
        <v>0.875</v>
      </c>
      <c r="E55">
        <v>0.94736842105263197</v>
      </c>
      <c r="F55">
        <v>0.88500000000000001</v>
      </c>
      <c r="G55">
        <v>1</v>
      </c>
      <c r="H55">
        <v>0.95890410958904104</v>
      </c>
      <c r="I55">
        <v>1</v>
      </c>
      <c r="J55" s="1" t="s">
        <v>23229</v>
      </c>
      <c r="K55" t="s">
        <v>23239</v>
      </c>
      <c r="L55" t="s">
        <v>23354</v>
      </c>
      <c r="M55" t="s">
        <v>23355</v>
      </c>
    </row>
    <row r="56" spans="1:13">
      <c r="A56" s="1" t="s">
        <v>2073</v>
      </c>
      <c r="B56">
        <v>3.3634830489299498E-6</v>
      </c>
      <c r="C56" s="1">
        <v>4.5215239877791201E-6</v>
      </c>
      <c r="D56">
        <v>3.4482758620689703E-2</v>
      </c>
      <c r="E56">
        <v>0</v>
      </c>
      <c r="F56">
        <v>0</v>
      </c>
      <c r="G56">
        <v>3.8461538461538498E-2</v>
      </c>
      <c r="H56">
        <v>0</v>
      </c>
      <c r="I56">
        <v>2.5641025641025599E-2</v>
      </c>
      <c r="J56" s="1">
        <v>0</v>
      </c>
      <c r="K56" t="s">
        <v>23239</v>
      </c>
      <c r="L56" t="s">
        <v>23356</v>
      </c>
      <c r="M56" t="s">
        <v>23357</v>
      </c>
    </row>
    <row r="57" spans="1:13">
      <c r="A57" s="1" t="s">
        <v>2074</v>
      </c>
      <c r="B57">
        <v>3.4052836616020701E-7</v>
      </c>
      <c r="C57" s="1">
        <v>1.10135864949817E-5</v>
      </c>
      <c r="D57">
        <v>0.84375</v>
      </c>
      <c r="E57">
        <v>0.98351648351648302</v>
      </c>
      <c r="F57">
        <v>0.85372340425531901</v>
      </c>
      <c r="G57">
        <v>0.65789473684210498</v>
      </c>
      <c r="H57">
        <v>0.90109890109890101</v>
      </c>
      <c r="I57">
        <v>0.962686567164179</v>
      </c>
      <c r="J57" s="1">
        <v>0.95454545454545503</v>
      </c>
      <c r="K57" t="s">
        <v>23240</v>
      </c>
      <c r="L57" t="s">
        <v>23358</v>
      </c>
      <c r="M57" t="s">
        <v>23359</v>
      </c>
    </row>
    <row r="58" spans="1:13">
      <c r="A58" s="1" t="s">
        <v>2075</v>
      </c>
      <c r="B58">
        <v>1.4975991851462101E-4</v>
      </c>
      <c r="C58" s="1">
        <v>1.51538019187124E-5</v>
      </c>
      <c r="D58">
        <v>0.6875</v>
      </c>
      <c r="E58">
        <v>0.92753623188405798</v>
      </c>
      <c r="F58">
        <v>0.5</v>
      </c>
      <c r="G58">
        <v>0.92727272727272703</v>
      </c>
      <c r="H58">
        <v>0.49489795918367302</v>
      </c>
      <c r="I58">
        <v>0.73364485981308403</v>
      </c>
      <c r="J58" s="1" t="s">
        <v>23229</v>
      </c>
      <c r="K58" t="s">
        <v>23238</v>
      </c>
      <c r="L58" t="s">
        <v>23360</v>
      </c>
      <c r="M58" t="s">
        <v>23361</v>
      </c>
    </row>
    <row r="59" spans="1:13">
      <c r="A59" s="1" t="s">
        <v>2076</v>
      </c>
      <c r="B59">
        <v>9.3655245540699301E-5</v>
      </c>
      <c r="C59" s="1">
        <v>4.2410622960797799E-6</v>
      </c>
      <c r="D59">
        <v>0.67857142857142905</v>
      </c>
      <c r="E59">
        <v>0.70588235294117696</v>
      </c>
      <c r="F59">
        <v>0.89583333333333304</v>
      </c>
      <c r="G59">
        <v>0.81034482758620696</v>
      </c>
      <c r="H59">
        <v>0.54494382022471899</v>
      </c>
      <c r="I59">
        <v>0.680851063829787</v>
      </c>
      <c r="J59" s="1" t="s">
        <v>23229</v>
      </c>
      <c r="K59" t="s">
        <v>23238</v>
      </c>
      <c r="L59" t="s">
        <v>23362</v>
      </c>
      <c r="M59" t="s">
        <v>23363</v>
      </c>
    </row>
    <row r="60" spans="1:13">
      <c r="A60" s="1" t="s">
        <v>2077</v>
      </c>
      <c r="B60">
        <v>8.2496185001055898E-6</v>
      </c>
      <c r="C60" s="1">
        <v>4.4874266530229E-6</v>
      </c>
      <c r="D60">
        <v>1</v>
      </c>
      <c r="E60">
        <v>1</v>
      </c>
      <c r="F60">
        <v>1</v>
      </c>
      <c r="G60">
        <v>0.972727272727273</v>
      </c>
      <c r="H60">
        <v>0.99541284403669705</v>
      </c>
      <c r="I60">
        <v>0.9</v>
      </c>
      <c r="J60" s="1" t="s">
        <v>23229</v>
      </c>
      <c r="K60" t="s">
        <v>23240</v>
      </c>
      <c r="L60" t="s">
        <v>23364</v>
      </c>
      <c r="M60" t="s">
        <v>23365</v>
      </c>
    </row>
    <row r="61" spans="1:13">
      <c r="A61" s="1" t="s">
        <v>2078</v>
      </c>
      <c r="B61">
        <v>0</v>
      </c>
      <c r="C61" s="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s="1">
        <v>1</v>
      </c>
      <c r="K61" t="s">
        <v>23239</v>
      </c>
      <c r="L61" t="s">
        <v>23366</v>
      </c>
      <c r="M61" t="s">
        <v>23367</v>
      </c>
    </row>
    <row r="62" spans="1:13">
      <c r="A62" s="1" t="s">
        <v>2079</v>
      </c>
      <c r="B62">
        <v>1.8336734722320699E-6</v>
      </c>
      <c r="C62" s="1">
        <v>2.9432509859087599E-5</v>
      </c>
      <c r="D62">
        <v>0</v>
      </c>
      <c r="E62">
        <v>0</v>
      </c>
      <c r="F62">
        <v>0</v>
      </c>
      <c r="G62">
        <v>0.65454545454545499</v>
      </c>
      <c r="H62">
        <v>1.33928571428571E-2</v>
      </c>
      <c r="I62">
        <v>0.19067796610169499</v>
      </c>
      <c r="J62" s="1">
        <v>0</v>
      </c>
      <c r="K62" t="s">
        <v>23241</v>
      </c>
      <c r="L62" t="s">
        <v>23368</v>
      </c>
      <c r="M62" t="s">
        <v>23369</v>
      </c>
    </row>
    <row r="63" spans="1:13">
      <c r="A63" s="1" t="s">
        <v>2080</v>
      </c>
      <c r="B63">
        <v>1.2789259422789699E-6</v>
      </c>
      <c r="C63" s="1">
        <v>1.66458801502074E-5</v>
      </c>
      <c r="D63">
        <v>1</v>
      </c>
      <c r="E63">
        <v>1</v>
      </c>
      <c r="F63">
        <v>0.99729729729729699</v>
      </c>
      <c r="G63">
        <v>0.93636363636363595</v>
      </c>
      <c r="H63">
        <v>0.82568807339449501</v>
      </c>
      <c r="I63">
        <v>0.95454545454545503</v>
      </c>
      <c r="J63" s="1">
        <v>1</v>
      </c>
      <c r="K63" t="s">
        <v>23238</v>
      </c>
      <c r="L63" t="s">
        <v>23370</v>
      </c>
      <c r="M63" t="s">
        <v>23371</v>
      </c>
    </row>
    <row r="64" spans="1:13">
      <c r="A64" s="1" t="s">
        <v>2081</v>
      </c>
      <c r="B64">
        <v>2.57969106214478E-5</v>
      </c>
      <c r="C64" s="1">
        <v>1.70285833534694E-6</v>
      </c>
      <c r="D64">
        <v>0.1</v>
      </c>
      <c r="E64">
        <v>0.135135135135135</v>
      </c>
      <c r="F64">
        <v>0.18141592920353999</v>
      </c>
      <c r="G64">
        <v>0.125</v>
      </c>
      <c r="H64">
        <v>2.5000000000000001E-2</v>
      </c>
      <c r="I64">
        <v>4.3478260869565202E-2</v>
      </c>
      <c r="J64" s="1" t="s">
        <v>23229</v>
      </c>
      <c r="K64" t="s">
        <v>23241</v>
      </c>
      <c r="L64" t="s">
        <v>23372</v>
      </c>
      <c r="M64" t="s">
        <v>23373</v>
      </c>
    </row>
    <row r="65" spans="1:13">
      <c r="A65" s="1" t="s">
        <v>2082</v>
      </c>
      <c r="B65">
        <v>1.82371889603729E-4</v>
      </c>
      <c r="C65" s="1">
        <v>3.3164606728689503E-4</v>
      </c>
      <c r="D65">
        <v>0.54166666666666696</v>
      </c>
      <c r="E65">
        <v>0.97435897435897401</v>
      </c>
      <c r="F65">
        <v>0.70689655172413801</v>
      </c>
      <c r="G65">
        <v>0.94545454545454499</v>
      </c>
      <c r="H65">
        <v>0.46323529411764702</v>
      </c>
      <c r="I65">
        <v>0.64159292035398197</v>
      </c>
      <c r="J65" s="1" t="s">
        <v>23229</v>
      </c>
      <c r="K65" t="s">
        <v>23239</v>
      </c>
      <c r="L65" t="s">
        <v>23374</v>
      </c>
      <c r="M65" t="s">
        <v>23375</v>
      </c>
    </row>
    <row r="66" spans="1:13">
      <c r="A66" s="1" t="s">
        <v>2083</v>
      </c>
      <c r="B66">
        <v>0</v>
      </c>
      <c r="C66" s="1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 s="1">
        <v>0.9</v>
      </c>
      <c r="K66" t="s">
        <v>23237</v>
      </c>
      <c r="L66" t="s">
        <v>23376</v>
      </c>
      <c r="M66" t="s">
        <v>23377</v>
      </c>
    </row>
    <row r="67" spans="1:13">
      <c r="A67" s="1" t="s">
        <v>2084</v>
      </c>
      <c r="B67">
        <v>1.82043607006969E-9</v>
      </c>
      <c r="C67" s="1">
        <v>3.31828087410491E-6</v>
      </c>
      <c r="D67">
        <v>0</v>
      </c>
      <c r="E67">
        <v>1.0638297872340399E-2</v>
      </c>
      <c r="F67">
        <v>0</v>
      </c>
      <c r="G67">
        <v>0.26041666666666702</v>
      </c>
      <c r="H67">
        <v>0</v>
      </c>
      <c r="I67">
        <v>1.7857142857142901E-2</v>
      </c>
      <c r="J67" s="1">
        <v>0</v>
      </c>
      <c r="K67" t="s">
        <v>23238</v>
      </c>
      <c r="L67" t="s">
        <v>23378</v>
      </c>
      <c r="M67" t="s">
        <v>23379</v>
      </c>
    </row>
    <row r="68" spans="1:13">
      <c r="A68" s="1" t="s">
        <v>2085</v>
      </c>
      <c r="B68">
        <v>3.5714851482696601E-11</v>
      </c>
      <c r="C68" s="1">
        <v>1.2311650926787699E-10</v>
      </c>
      <c r="D68">
        <v>1</v>
      </c>
      <c r="E68">
        <v>1</v>
      </c>
      <c r="F68">
        <v>1</v>
      </c>
      <c r="G68">
        <v>1</v>
      </c>
      <c r="H68">
        <v>1</v>
      </c>
      <c r="I68">
        <v>0.99137931034482796</v>
      </c>
      <c r="J68" s="1">
        <v>0.45454545454545497</v>
      </c>
      <c r="K68" t="s">
        <v>23241</v>
      </c>
      <c r="L68" t="s">
        <v>23380</v>
      </c>
      <c r="M68" t="s">
        <v>23381</v>
      </c>
    </row>
    <row r="69" spans="1:13">
      <c r="A69" s="1" t="s">
        <v>2086</v>
      </c>
      <c r="B69">
        <v>1.1994693656228499E-5</v>
      </c>
      <c r="C69" s="1">
        <v>1.9601961442246101E-6</v>
      </c>
      <c r="D69">
        <v>1</v>
      </c>
      <c r="E69">
        <v>1</v>
      </c>
      <c r="F69">
        <v>0.96285714285714297</v>
      </c>
      <c r="G69">
        <v>1</v>
      </c>
      <c r="H69">
        <v>0.94680851063829796</v>
      </c>
      <c r="I69">
        <v>1</v>
      </c>
      <c r="J69" s="1">
        <v>1</v>
      </c>
      <c r="K69" t="s">
        <v>23238</v>
      </c>
      <c r="L69" t="s">
        <v>23382</v>
      </c>
      <c r="M69" t="s">
        <v>23383</v>
      </c>
    </row>
    <row r="70" spans="1:13">
      <c r="A70" s="1" t="s">
        <v>2087</v>
      </c>
      <c r="B70">
        <v>2.9521034217985498E-7</v>
      </c>
      <c r="C70" s="1">
        <v>8.5879093325013703E-9</v>
      </c>
      <c r="D70">
        <v>3.2258064516128997E-2</v>
      </c>
      <c r="E70">
        <v>0</v>
      </c>
      <c r="F70">
        <v>0</v>
      </c>
      <c r="G70">
        <v>0</v>
      </c>
      <c r="H70">
        <v>0</v>
      </c>
      <c r="I70">
        <v>0</v>
      </c>
      <c r="J70" s="1">
        <v>0</v>
      </c>
      <c r="K70" t="s">
        <v>23238</v>
      </c>
      <c r="L70" t="s">
        <v>23384</v>
      </c>
      <c r="M70" t="s">
        <v>23385</v>
      </c>
    </row>
    <row r="71" spans="1:13">
      <c r="A71" s="1" t="s">
        <v>2088</v>
      </c>
      <c r="B71">
        <v>1.3499691356983401E-6</v>
      </c>
      <c r="C71" s="1">
        <v>8.7242839267098895E-5</v>
      </c>
      <c r="D71">
        <v>0</v>
      </c>
      <c r="E71">
        <v>0</v>
      </c>
      <c r="F71">
        <v>0.16032608695652201</v>
      </c>
      <c r="G71">
        <v>0.1125</v>
      </c>
      <c r="H71">
        <v>0.54255319148936199</v>
      </c>
      <c r="I71">
        <v>6.15384615384615E-2</v>
      </c>
      <c r="J71" s="1" t="s">
        <v>23229</v>
      </c>
      <c r="K71" t="s">
        <v>23242</v>
      </c>
      <c r="L71" t="s">
        <v>23386</v>
      </c>
      <c r="M71" t="s">
        <v>23387</v>
      </c>
    </row>
    <row r="72" spans="1:13">
      <c r="A72" s="1" t="s">
        <v>2089</v>
      </c>
      <c r="B72">
        <v>3.7187316762101199E-6</v>
      </c>
      <c r="C72" s="1">
        <v>1.16104192702948E-4</v>
      </c>
      <c r="D72">
        <v>0.95161290322580605</v>
      </c>
      <c r="E72">
        <v>0.98936170212765995</v>
      </c>
      <c r="F72">
        <v>0.97777777777777797</v>
      </c>
      <c r="G72">
        <v>0.97169811320754695</v>
      </c>
      <c r="H72">
        <v>0.83673469387755095</v>
      </c>
      <c r="I72">
        <v>0.92410714285714302</v>
      </c>
      <c r="J72" s="1">
        <v>0.94444444444444398</v>
      </c>
      <c r="K72" t="s">
        <v>23238</v>
      </c>
      <c r="L72" t="s">
        <v>23388</v>
      </c>
      <c r="M72" t="s">
        <v>23389</v>
      </c>
    </row>
    <row r="73" spans="1:13">
      <c r="A73" s="1" t="s">
        <v>2090</v>
      </c>
      <c r="B73">
        <v>2.8173684003420298E-6</v>
      </c>
      <c r="C73" s="1">
        <v>2.5998998772323101E-5</v>
      </c>
      <c r="D73">
        <v>0.984375</v>
      </c>
      <c r="E73">
        <v>0.99462365591397806</v>
      </c>
      <c r="F73">
        <v>0.88728323699421996</v>
      </c>
      <c r="G73">
        <v>0.91025641025641002</v>
      </c>
      <c r="H73">
        <v>0.62755102040816302</v>
      </c>
      <c r="I73">
        <v>0.97222222222222199</v>
      </c>
      <c r="J73" s="1">
        <v>1</v>
      </c>
      <c r="K73" t="s">
        <v>23239</v>
      </c>
      <c r="L73" t="s">
        <v>23390</v>
      </c>
      <c r="M73" t="s">
        <v>23391</v>
      </c>
    </row>
    <row r="74" spans="1:13">
      <c r="A74" s="1" t="s">
        <v>2091</v>
      </c>
      <c r="B74">
        <v>2.45220430132541E-6</v>
      </c>
      <c r="C74" s="1">
        <v>6.2848316166700404E-7</v>
      </c>
      <c r="D74">
        <v>0.890625</v>
      </c>
      <c r="E74">
        <v>0.88461538461538503</v>
      </c>
      <c r="F74">
        <v>0.75438596491228105</v>
      </c>
      <c r="G74">
        <v>0.93055555555555602</v>
      </c>
      <c r="H74">
        <v>0.79885057471264398</v>
      </c>
      <c r="I74">
        <v>0.90833333333333299</v>
      </c>
      <c r="J74" s="1">
        <v>1</v>
      </c>
      <c r="K74" t="s">
        <v>23240</v>
      </c>
      <c r="L74" t="s">
        <v>23392</v>
      </c>
      <c r="M74" t="s">
        <v>23393</v>
      </c>
    </row>
    <row r="75" spans="1:13">
      <c r="A75" s="1" t="s">
        <v>2092</v>
      </c>
      <c r="B75">
        <v>2.35758727579234E-5</v>
      </c>
      <c r="C75" s="1">
        <v>3.1662710156404402E-5</v>
      </c>
      <c r="D75">
        <v>0.109375</v>
      </c>
      <c r="E75">
        <v>0.35393258426966301</v>
      </c>
      <c r="F75">
        <v>8.9673913043478298E-2</v>
      </c>
      <c r="G75">
        <v>0.5</v>
      </c>
      <c r="H75">
        <v>7.1428571428571397E-2</v>
      </c>
      <c r="I75">
        <v>0.64423076923076905</v>
      </c>
      <c r="J75" s="1">
        <v>1</v>
      </c>
      <c r="K75" t="s">
        <v>23242</v>
      </c>
      <c r="L75" t="s">
        <v>23394</v>
      </c>
      <c r="M75" t="s">
        <v>23395</v>
      </c>
    </row>
    <row r="76" spans="1:13">
      <c r="A76" s="1" t="s">
        <v>2093</v>
      </c>
      <c r="B76">
        <v>8.0566900976439098E-8</v>
      </c>
      <c r="C76" s="1">
        <v>6.6500207438843101E-8</v>
      </c>
      <c r="D76">
        <v>0</v>
      </c>
      <c r="E76">
        <v>0</v>
      </c>
      <c r="F76">
        <v>2.60416666666667E-3</v>
      </c>
      <c r="G76">
        <v>0</v>
      </c>
      <c r="H76">
        <v>4.4247787610619503E-3</v>
      </c>
      <c r="I76">
        <v>8.0645161290322596E-3</v>
      </c>
      <c r="J76" s="1">
        <v>1</v>
      </c>
      <c r="K76" t="s">
        <v>23238</v>
      </c>
      <c r="L76" t="s">
        <v>23396</v>
      </c>
      <c r="M76" t="s">
        <v>23397</v>
      </c>
    </row>
    <row r="77" spans="1:13">
      <c r="A77" s="1" t="s">
        <v>2094</v>
      </c>
      <c r="B77">
        <v>8.7995656663189699E-7</v>
      </c>
      <c r="C77" s="1">
        <v>4.8953873937316399E-5</v>
      </c>
      <c r="D77">
        <v>0</v>
      </c>
      <c r="E77">
        <v>1.4925373134327957E-2</v>
      </c>
      <c r="F77">
        <v>9.2105263157895023E-2</v>
      </c>
      <c r="G77">
        <v>4.545454545454497E-2</v>
      </c>
      <c r="H77">
        <v>0.25</v>
      </c>
      <c r="I77">
        <v>1.9230769230769051E-2</v>
      </c>
      <c r="J77" s="1" t="s">
        <v>23229</v>
      </c>
      <c r="K77" t="s">
        <v>23244</v>
      </c>
      <c r="L77" t="s">
        <v>23398</v>
      </c>
      <c r="M77" t="s">
        <v>23399</v>
      </c>
    </row>
    <row r="78" spans="1:13">
      <c r="A78" s="1" t="s">
        <v>2095</v>
      </c>
      <c r="B78">
        <v>3.2878596163270001E-5</v>
      </c>
      <c r="C78" s="1">
        <v>1.43303098373657E-6</v>
      </c>
      <c r="D78">
        <v>1</v>
      </c>
      <c r="E78">
        <v>0.72972972972973005</v>
      </c>
      <c r="F78">
        <v>1</v>
      </c>
      <c r="G78">
        <v>1</v>
      </c>
      <c r="H78">
        <v>1</v>
      </c>
      <c r="I78">
        <v>1</v>
      </c>
      <c r="J78" s="1" t="s">
        <v>23229</v>
      </c>
      <c r="K78" t="s">
        <v>23240</v>
      </c>
      <c r="L78" t="s">
        <v>23400</v>
      </c>
      <c r="M78" t="s">
        <v>23401</v>
      </c>
    </row>
    <row r="79" spans="1:13">
      <c r="A79" s="1" t="s">
        <v>2096</v>
      </c>
      <c r="B79">
        <v>4.4408285266316902E-5</v>
      </c>
      <c r="C79" s="1">
        <v>6.2013743818613501E-6</v>
      </c>
      <c r="D79">
        <v>0.16666666666666699</v>
      </c>
      <c r="E79">
        <v>0.25</v>
      </c>
      <c r="F79">
        <v>1.5748031496062999E-2</v>
      </c>
      <c r="G79">
        <v>1.7857142857142901E-2</v>
      </c>
      <c r="H79">
        <v>0</v>
      </c>
      <c r="I79">
        <v>4.0983606557376998E-2</v>
      </c>
      <c r="J79" s="1">
        <v>0</v>
      </c>
      <c r="K79" t="s">
        <v>23242</v>
      </c>
      <c r="L79" t="s">
        <v>23402</v>
      </c>
      <c r="M79" t="s">
        <v>23403</v>
      </c>
    </row>
    <row r="80" spans="1:13">
      <c r="A80" s="1" t="s">
        <v>2097</v>
      </c>
      <c r="B80">
        <v>1.19053647978263E-8</v>
      </c>
      <c r="C80" s="1">
        <v>1.68341761483254E-6</v>
      </c>
      <c r="D80">
        <v>0</v>
      </c>
      <c r="E80">
        <v>0</v>
      </c>
      <c r="F80">
        <v>0</v>
      </c>
      <c r="G80">
        <v>0</v>
      </c>
      <c r="H80">
        <v>1.5151515151515201E-2</v>
      </c>
      <c r="I80">
        <v>2.7272727272727299E-2</v>
      </c>
      <c r="J80" s="1">
        <v>4.5454545454545497E-2</v>
      </c>
      <c r="K80" t="s">
        <v>23238</v>
      </c>
      <c r="L80" t="s">
        <v>23404</v>
      </c>
      <c r="M80" t="s">
        <v>23405</v>
      </c>
    </row>
    <row r="81" spans="1:13">
      <c r="A81" s="1" t="s">
        <v>2098</v>
      </c>
      <c r="B81">
        <v>5.2740055092894898E-7</v>
      </c>
      <c r="C81" s="1">
        <v>8.9107303974014395E-6</v>
      </c>
      <c r="D81">
        <v>0.64285714285714302</v>
      </c>
      <c r="E81">
        <v>0.61486486486486502</v>
      </c>
      <c r="F81">
        <v>0.12735849056603801</v>
      </c>
      <c r="G81">
        <v>1</v>
      </c>
      <c r="H81">
        <v>0.230769230769231</v>
      </c>
      <c r="I81">
        <v>0.78</v>
      </c>
      <c r="J81" s="1">
        <v>1</v>
      </c>
      <c r="K81" t="s">
        <v>23238</v>
      </c>
      <c r="L81" t="s">
        <v>23406</v>
      </c>
      <c r="M81" t="s">
        <v>23407</v>
      </c>
    </row>
    <row r="82" spans="1:13">
      <c r="A82" s="1" t="s">
        <v>2099</v>
      </c>
      <c r="B82">
        <v>1.6907719758017001E-4</v>
      </c>
      <c r="C82" s="1">
        <v>5.1023837611041598E-5</v>
      </c>
      <c r="D82">
        <v>0.16666666666666699</v>
      </c>
      <c r="E82">
        <v>3.42465753424658E-2</v>
      </c>
      <c r="F82">
        <v>0.69230769230769196</v>
      </c>
      <c r="G82">
        <v>8.3333333333333301E-2</v>
      </c>
      <c r="H82">
        <v>0.41803278688524598</v>
      </c>
      <c r="I82">
        <v>3.8461538461538498E-2</v>
      </c>
      <c r="J82" s="1" t="s">
        <v>23229</v>
      </c>
      <c r="K82" t="s">
        <v>23241</v>
      </c>
      <c r="L82" t="s">
        <v>23408</v>
      </c>
      <c r="M82" t="s">
        <v>23409</v>
      </c>
    </row>
    <row r="83" spans="1:13">
      <c r="A83" s="1" t="s">
        <v>2100</v>
      </c>
      <c r="B83">
        <v>7.3004551160527897E-5</v>
      </c>
      <c r="C83" s="1">
        <v>1.7477543010947898E-5</v>
      </c>
      <c r="D83">
        <v>0.33333333333333298</v>
      </c>
      <c r="E83">
        <v>0.348314606741573</v>
      </c>
      <c r="F83">
        <v>9.2741935483870996E-2</v>
      </c>
      <c r="G83">
        <v>0.57446808510638303</v>
      </c>
      <c r="H83">
        <v>5.8252427184466E-2</v>
      </c>
      <c r="I83">
        <v>0.22881355932203401</v>
      </c>
      <c r="J83" s="1">
        <v>0</v>
      </c>
      <c r="K83" t="s">
        <v>23237</v>
      </c>
      <c r="L83" t="s">
        <v>23410</v>
      </c>
      <c r="M83" t="s">
        <v>23411</v>
      </c>
    </row>
    <row r="84" spans="1:13">
      <c r="A84" s="1" t="s">
        <v>2101</v>
      </c>
      <c r="B84">
        <v>1.86142514371989E-5</v>
      </c>
      <c r="C84" s="1">
        <v>4.1654932811310797E-5</v>
      </c>
      <c r="D84">
        <v>1</v>
      </c>
      <c r="E84">
        <v>0.99479166666666696</v>
      </c>
      <c r="F84">
        <v>0.997435897435897</v>
      </c>
      <c r="G84">
        <v>0.55172413793103403</v>
      </c>
      <c r="H84">
        <v>0.95535714285714302</v>
      </c>
      <c r="I84">
        <v>0.72499999999999998</v>
      </c>
      <c r="J84" s="1">
        <v>1</v>
      </c>
      <c r="K84" t="s">
        <v>23242</v>
      </c>
      <c r="L84" t="s">
        <v>23412</v>
      </c>
      <c r="M84" t="s">
        <v>23413</v>
      </c>
    </row>
    <row r="85" spans="1:13">
      <c r="A85" s="1" t="s">
        <v>2102</v>
      </c>
      <c r="B85">
        <v>8.3933490902959302E-6</v>
      </c>
      <c r="C85" s="1">
        <v>2.0377430480101998E-6</v>
      </c>
      <c r="D85">
        <v>0.931034482758621</v>
      </c>
      <c r="E85">
        <v>0.92073170731707299</v>
      </c>
      <c r="F85">
        <v>0.99062499999999998</v>
      </c>
      <c r="G85">
        <v>1</v>
      </c>
      <c r="H85">
        <v>1</v>
      </c>
      <c r="I85">
        <v>0.98591549295774605</v>
      </c>
      <c r="J85" s="1" t="s">
        <v>23229</v>
      </c>
      <c r="K85" t="s">
        <v>23237</v>
      </c>
      <c r="L85" t="s">
        <v>23414</v>
      </c>
      <c r="M85" t="s">
        <v>23415</v>
      </c>
    </row>
    <row r="86" spans="1:13">
      <c r="A86" s="1" t="s">
        <v>2103</v>
      </c>
      <c r="B86">
        <v>7.8378405308661505E-6</v>
      </c>
      <c r="C86" s="1">
        <v>4.9830975564504799E-6</v>
      </c>
      <c r="D86">
        <v>0.82</v>
      </c>
      <c r="E86">
        <v>0.99180327868852503</v>
      </c>
      <c r="F86">
        <v>1</v>
      </c>
      <c r="G86">
        <v>1</v>
      </c>
      <c r="H86">
        <v>0.99456521739130399</v>
      </c>
      <c r="I86">
        <v>0.97368421052631604</v>
      </c>
      <c r="J86" s="1">
        <v>1</v>
      </c>
      <c r="K86" t="s">
        <v>23241</v>
      </c>
      <c r="L86" t="s">
        <v>23416</v>
      </c>
      <c r="M86" t="s">
        <v>23417</v>
      </c>
    </row>
    <row r="87" spans="1:13">
      <c r="A87" s="1" t="s">
        <v>2104</v>
      </c>
      <c r="B87">
        <v>5.3440488000599E-5</v>
      </c>
      <c r="C87" s="1">
        <v>4.8077620859045301E-7</v>
      </c>
      <c r="D87">
        <v>0.84375</v>
      </c>
      <c r="E87">
        <v>0.92553191489361697</v>
      </c>
      <c r="F87">
        <v>0.99736842105263201</v>
      </c>
      <c r="G87">
        <v>1</v>
      </c>
      <c r="H87">
        <v>1</v>
      </c>
      <c r="I87">
        <v>0.99425287356321801</v>
      </c>
      <c r="J87" s="1">
        <v>1</v>
      </c>
      <c r="K87" t="s">
        <v>23242</v>
      </c>
      <c r="L87" t="s">
        <v>23418</v>
      </c>
      <c r="M87" t="s">
        <v>23419</v>
      </c>
    </row>
    <row r="88" spans="1:13">
      <c r="A88" s="1" t="s">
        <v>2105</v>
      </c>
      <c r="B88">
        <v>2.2311121471959799E-6</v>
      </c>
      <c r="C88" s="1">
        <v>2.7096531222612299E-5</v>
      </c>
      <c r="D88">
        <v>0</v>
      </c>
      <c r="E88">
        <v>0</v>
      </c>
      <c r="F88">
        <v>0</v>
      </c>
      <c r="G88">
        <v>0.48148148148148101</v>
      </c>
      <c r="H88">
        <v>1.8072289156626498E-2</v>
      </c>
      <c r="I88">
        <v>6.7567567567567599E-2</v>
      </c>
      <c r="J88" s="1">
        <v>0</v>
      </c>
      <c r="K88" t="s">
        <v>23238</v>
      </c>
      <c r="L88" t="s">
        <v>23420</v>
      </c>
      <c r="M88" t="s">
        <v>23421</v>
      </c>
    </row>
    <row r="89" spans="1:13">
      <c r="A89" s="1" t="s">
        <v>2106</v>
      </c>
      <c r="B89">
        <v>9.4032346788801899E-7</v>
      </c>
      <c r="C89" s="1">
        <v>2.6562193875916201E-6</v>
      </c>
      <c r="D89">
        <v>0.98333333333333295</v>
      </c>
      <c r="E89">
        <v>0.99456521739130399</v>
      </c>
      <c r="F89">
        <v>0.90052356020942403</v>
      </c>
      <c r="G89">
        <v>1</v>
      </c>
      <c r="H89">
        <v>0.95673076923076905</v>
      </c>
      <c r="I89">
        <v>0.97807017543859698</v>
      </c>
      <c r="J89" s="1">
        <v>0.86363636363636398</v>
      </c>
      <c r="K89" t="s">
        <v>23238</v>
      </c>
      <c r="L89" t="s">
        <v>23422</v>
      </c>
      <c r="M89" t="s">
        <v>23423</v>
      </c>
    </row>
    <row r="90" spans="1:13">
      <c r="A90" s="1" t="s">
        <v>2107</v>
      </c>
      <c r="B90">
        <v>1.20035784681384E-4</v>
      </c>
      <c r="C90" s="1">
        <v>1.49912757651424E-4</v>
      </c>
      <c r="D90">
        <v>0.907407407407407</v>
      </c>
      <c r="E90">
        <v>0.46794871794871801</v>
      </c>
      <c r="F90">
        <v>0.45512820512820501</v>
      </c>
      <c r="G90">
        <v>0.70270270270270296</v>
      </c>
      <c r="H90">
        <v>0.59195402298850597</v>
      </c>
      <c r="I90">
        <v>0.78846153846153799</v>
      </c>
      <c r="J90" s="1">
        <v>1</v>
      </c>
      <c r="K90" t="s">
        <v>23241</v>
      </c>
      <c r="L90" t="s">
        <v>23424</v>
      </c>
      <c r="M90" t="s">
        <v>23425</v>
      </c>
    </row>
    <row r="91" spans="1:13">
      <c r="A91" s="1" t="s">
        <v>2108</v>
      </c>
      <c r="B91">
        <v>1.06591383690925E-4</v>
      </c>
      <c r="C91" s="1">
        <v>1.6930142731191099E-5</v>
      </c>
      <c r="D91">
        <v>0.15625</v>
      </c>
      <c r="E91">
        <v>0.53623188405797095</v>
      </c>
      <c r="F91">
        <v>0.194444444444444</v>
      </c>
      <c r="G91">
        <v>0.30555555555555602</v>
      </c>
      <c r="H91">
        <v>0.41025641025641002</v>
      </c>
      <c r="I91">
        <v>0.40243902439024398</v>
      </c>
      <c r="J91" s="1">
        <v>0</v>
      </c>
      <c r="K91" t="s">
        <v>23240</v>
      </c>
      <c r="L91" t="s">
        <v>23426</v>
      </c>
      <c r="M91" t="s">
        <v>23427</v>
      </c>
    </row>
    <row r="92" spans="1:13">
      <c r="A92" s="1" t="s">
        <v>2109</v>
      </c>
      <c r="B92">
        <v>2.8115196020093901E-8</v>
      </c>
      <c r="C92" s="1">
        <v>1.60844851761557E-7</v>
      </c>
      <c r="D92">
        <v>1</v>
      </c>
      <c r="E92">
        <v>1</v>
      </c>
      <c r="F92">
        <v>1</v>
      </c>
      <c r="G92">
        <v>0.88571428571428601</v>
      </c>
      <c r="H92">
        <v>1</v>
      </c>
      <c r="I92">
        <v>1</v>
      </c>
      <c r="J92" s="1">
        <v>1</v>
      </c>
      <c r="K92" t="s">
        <v>23237</v>
      </c>
      <c r="L92" t="s">
        <v>23428</v>
      </c>
      <c r="M92" t="s">
        <v>23429</v>
      </c>
    </row>
    <row r="93" spans="1:13">
      <c r="A93" s="1" t="s">
        <v>2110</v>
      </c>
      <c r="B93">
        <v>1.3998315630359599E-6</v>
      </c>
      <c r="C93" s="1">
        <v>7.1137762738424403E-7</v>
      </c>
      <c r="D93">
        <v>0.984375</v>
      </c>
      <c r="E93">
        <v>1</v>
      </c>
      <c r="F93">
        <v>0.98360655737704905</v>
      </c>
      <c r="G93">
        <v>1</v>
      </c>
      <c r="H93">
        <v>1</v>
      </c>
      <c r="I93">
        <v>0.99019607843137303</v>
      </c>
      <c r="J93" s="1">
        <v>1</v>
      </c>
      <c r="K93" t="s">
        <v>23240</v>
      </c>
      <c r="L93" t="s">
        <v>23430</v>
      </c>
      <c r="M93" t="s">
        <v>23431</v>
      </c>
    </row>
    <row r="94" spans="1:13">
      <c r="A94" s="1" t="s">
        <v>2111</v>
      </c>
      <c r="B94">
        <v>4.5220956918247604E-9</v>
      </c>
      <c r="C94" s="1">
        <v>6.1417763482603006E-8</v>
      </c>
      <c r="D94">
        <v>1</v>
      </c>
      <c r="E94">
        <v>0.93888888888888899</v>
      </c>
      <c r="F94">
        <v>0.997282608695652</v>
      </c>
      <c r="G94">
        <v>1</v>
      </c>
      <c r="H94">
        <v>1</v>
      </c>
      <c r="I94">
        <v>1</v>
      </c>
      <c r="J94" s="1">
        <v>1</v>
      </c>
      <c r="K94" t="s">
        <v>23240</v>
      </c>
      <c r="L94" t="s">
        <v>23432</v>
      </c>
      <c r="M94" t="s">
        <v>23433</v>
      </c>
    </row>
    <row r="95" spans="1:13">
      <c r="A95" s="1" t="s">
        <v>2112</v>
      </c>
      <c r="B95">
        <v>3.3715929751170101E-6</v>
      </c>
      <c r="C95" s="1">
        <v>1.3178183213947601E-5</v>
      </c>
      <c r="D95">
        <v>0.48214285714285698</v>
      </c>
      <c r="E95">
        <v>0.74324324324324298</v>
      </c>
      <c r="F95">
        <v>0.62</v>
      </c>
      <c r="G95">
        <v>1.7857142857142901E-2</v>
      </c>
      <c r="H95">
        <v>0.26219512195122002</v>
      </c>
      <c r="I95">
        <v>5.5555555555555601E-2</v>
      </c>
      <c r="J95" s="1">
        <v>0.28571428571428598</v>
      </c>
      <c r="K95" t="s">
        <v>23238</v>
      </c>
      <c r="L95" t="s">
        <v>23434</v>
      </c>
      <c r="M95" t="s">
        <v>23435</v>
      </c>
    </row>
    <row r="96" spans="1:13">
      <c r="A96" s="1" t="s">
        <v>2113</v>
      </c>
      <c r="B96">
        <v>3.710688658253E-5</v>
      </c>
      <c r="C96" s="1">
        <v>1.4112037986086599E-4</v>
      </c>
      <c r="D96">
        <v>0.112903225806452</v>
      </c>
      <c r="E96">
        <v>0</v>
      </c>
      <c r="F96">
        <v>1.67597765363128E-2</v>
      </c>
      <c r="G96">
        <v>2.7027027027027001E-2</v>
      </c>
      <c r="H96">
        <v>0.39534883720930197</v>
      </c>
      <c r="I96">
        <v>1.63934426229508E-2</v>
      </c>
      <c r="J96" s="1">
        <v>0</v>
      </c>
      <c r="K96" t="s">
        <v>23240</v>
      </c>
      <c r="L96" t="s">
        <v>23436</v>
      </c>
      <c r="M96" t="s">
        <v>23437</v>
      </c>
    </row>
    <row r="97" spans="1:13">
      <c r="A97" s="1" t="s">
        <v>2114</v>
      </c>
      <c r="B97">
        <v>1.2063723835521801E-5</v>
      </c>
      <c r="C97" s="1">
        <v>1.3903680589708099E-5</v>
      </c>
      <c r="D97">
        <v>0.98333333333333295</v>
      </c>
      <c r="E97">
        <v>1</v>
      </c>
      <c r="F97">
        <v>0.91005291005291</v>
      </c>
      <c r="G97">
        <v>0.98076923076923095</v>
      </c>
      <c r="H97">
        <v>0.99514563106796095</v>
      </c>
      <c r="I97">
        <v>1</v>
      </c>
      <c r="J97" s="1">
        <v>1</v>
      </c>
      <c r="K97" t="s">
        <v>23238</v>
      </c>
      <c r="L97" t="s">
        <v>23438</v>
      </c>
      <c r="M97" t="s">
        <v>23439</v>
      </c>
    </row>
    <row r="98" spans="1:13">
      <c r="A98" s="1" t="s">
        <v>2115</v>
      </c>
      <c r="B98">
        <v>4.4254017538583498E-4</v>
      </c>
      <c r="C98" s="1">
        <v>1.2902998364919401E-4</v>
      </c>
      <c r="D98">
        <v>0.69642857142857095</v>
      </c>
      <c r="E98">
        <v>0.26388888888888901</v>
      </c>
      <c r="F98">
        <v>0.99206349206349198</v>
      </c>
      <c r="G98">
        <v>1</v>
      </c>
      <c r="H98">
        <v>0.99425287356321801</v>
      </c>
      <c r="I98">
        <v>0.97402597402597402</v>
      </c>
      <c r="J98" s="1" t="s">
        <v>23229</v>
      </c>
      <c r="K98" t="s">
        <v>23238</v>
      </c>
      <c r="L98" t="s">
        <v>23440</v>
      </c>
      <c r="M98" t="s">
        <v>23441</v>
      </c>
    </row>
    <row r="99" spans="1:13">
      <c r="A99" s="1" t="s">
        <v>2116</v>
      </c>
      <c r="B99">
        <v>1.49942477912427E-7</v>
      </c>
      <c r="C99" s="1">
        <v>4.6658711179092897E-5</v>
      </c>
      <c r="D99">
        <v>1</v>
      </c>
      <c r="E99">
        <v>1</v>
      </c>
      <c r="F99">
        <v>1</v>
      </c>
      <c r="G99">
        <v>0.52</v>
      </c>
      <c r="H99">
        <v>0.953125</v>
      </c>
      <c r="I99">
        <v>0.94827586206896597</v>
      </c>
      <c r="J99" s="1" t="s">
        <v>23229</v>
      </c>
      <c r="K99" t="s">
        <v>23239</v>
      </c>
      <c r="L99" t="s">
        <v>23442</v>
      </c>
      <c r="M99" t="s">
        <v>23443</v>
      </c>
    </row>
    <row r="100" spans="1:13">
      <c r="A100" s="1" t="s">
        <v>2117</v>
      </c>
      <c r="B100">
        <v>9.1408939888801001E-5</v>
      </c>
      <c r="C100" s="1">
        <v>3.00031263055793E-4</v>
      </c>
      <c r="D100">
        <v>0.74137931034482796</v>
      </c>
      <c r="E100">
        <v>0.85802469135802495</v>
      </c>
      <c r="F100">
        <v>0.44857142857142901</v>
      </c>
      <c r="G100">
        <v>0.86607142857142905</v>
      </c>
      <c r="H100">
        <v>0.42424242424242398</v>
      </c>
      <c r="I100">
        <v>0.78571428571428603</v>
      </c>
      <c r="J100" s="1">
        <v>1</v>
      </c>
      <c r="K100" t="s">
        <v>23238</v>
      </c>
      <c r="L100" t="s">
        <v>23444</v>
      </c>
      <c r="M100" t="s">
        <v>23445</v>
      </c>
    </row>
    <row r="101" spans="1:13">
      <c r="A101" s="1" t="s">
        <v>2118</v>
      </c>
      <c r="B101">
        <v>6.27492568180248E-6</v>
      </c>
      <c r="C101" s="1">
        <v>4.5658107287547399E-5</v>
      </c>
      <c r="D101">
        <v>0</v>
      </c>
      <c r="E101">
        <v>0</v>
      </c>
      <c r="F101">
        <v>3.3333333333333298E-2</v>
      </c>
      <c r="G101">
        <v>0</v>
      </c>
      <c r="H101">
        <v>0.129464285714286</v>
      </c>
      <c r="I101">
        <v>2.8000000000000001E-2</v>
      </c>
      <c r="J101" s="1">
        <v>0</v>
      </c>
      <c r="K101" t="s">
        <v>23238</v>
      </c>
      <c r="L101" t="s">
        <v>23446</v>
      </c>
      <c r="M101" t="s">
        <v>23447</v>
      </c>
    </row>
    <row r="102" spans="1:13">
      <c r="A102" s="1" t="s">
        <v>2119</v>
      </c>
      <c r="B102">
        <v>4.5230892973269498E-9</v>
      </c>
      <c r="C102" s="1">
        <v>1.2612352183431701E-6</v>
      </c>
      <c r="D102">
        <v>0</v>
      </c>
      <c r="E102">
        <v>0</v>
      </c>
      <c r="F102">
        <v>0</v>
      </c>
      <c r="G102">
        <v>9.2592592592592601E-2</v>
      </c>
      <c r="H102">
        <v>0</v>
      </c>
      <c r="I102">
        <v>2.1739130434782601E-2</v>
      </c>
      <c r="J102" s="1">
        <v>0</v>
      </c>
      <c r="K102" t="s">
        <v>23238</v>
      </c>
      <c r="L102" t="s">
        <v>23448</v>
      </c>
      <c r="M102" t="s">
        <v>23449</v>
      </c>
    </row>
    <row r="103" spans="1:13">
      <c r="A103" s="1" t="s">
        <v>2120</v>
      </c>
      <c r="B103">
        <v>4.7271171185744601E-7</v>
      </c>
      <c r="C103" s="1">
        <v>1.17537874851185E-5</v>
      </c>
      <c r="D103">
        <v>0</v>
      </c>
      <c r="E103">
        <v>5.6818181818181802E-3</v>
      </c>
      <c r="F103">
        <v>4.0540540540540501E-2</v>
      </c>
      <c r="G103">
        <v>0</v>
      </c>
      <c r="H103">
        <v>0.15</v>
      </c>
      <c r="I103">
        <v>3.06122448979592E-2</v>
      </c>
      <c r="J103" s="1">
        <v>0</v>
      </c>
      <c r="K103" t="s">
        <v>23241</v>
      </c>
      <c r="L103" t="s">
        <v>23450</v>
      </c>
      <c r="M103" t="s">
        <v>23451</v>
      </c>
    </row>
    <row r="104" spans="1:13">
      <c r="A104" s="1" t="s">
        <v>2121</v>
      </c>
      <c r="B104">
        <v>5.7055445004887201E-9</v>
      </c>
      <c r="C104" s="1">
        <v>9.4665601185422804E-11</v>
      </c>
      <c r="D104">
        <v>1</v>
      </c>
      <c r="E104">
        <v>1</v>
      </c>
      <c r="F104">
        <v>1</v>
      </c>
      <c r="G104">
        <v>1</v>
      </c>
      <c r="H104">
        <v>0.993506493506494</v>
      </c>
      <c r="I104">
        <v>1</v>
      </c>
      <c r="J104" s="1">
        <v>0.81818181818181801</v>
      </c>
      <c r="K104" t="s">
        <v>23241</v>
      </c>
      <c r="L104" t="s">
        <v>23452</v>
      </c>
      <c r="M104" t="s">
        <v>23453</v>
      </c>
    </row>
    <row r="105" spans="1:13">
      <c r="A105" s="1" t="s">
        <v>2122</v>
      </c>
      <c r="B105">
        <v>4.2529303248097598E-5</v>
      </c>
      <c r="C105" s="1">
        <v>1.12226040682067E-5</v>
      </c>
      <c r="D105">
        <v>0.73076923076923095</v>
      </c>
      <c r="E105">
        <v>0.70454545454545503</v>
      </c>
      <c r="F105">
        <v>0.94055944055944096</v>
      </c>
      <c r="G105">
        <v>0.65517241379310298</v>
      </c>
      <c r="H105">
        <v>0.90804597701149403</v>
      </c>
      <c r="I105">
        <v>0.79787234042553201</v>
      </c>
      <c r="J105" s="1">
        <v>0</v>
      </c>
      <c r="K105" t="s">
        <v>23239</v>
      </c>
      <c r="L105" t="s">
        <v>23454</v>
      </c>
      <c r="M105" t="s">
        <v>23455</v>
      </c>
    </row>
    <row r="106" spans="1:13">
      <c r="A106" s="1" t="s">
        <v>2123</v>
      </c>
      <c r="B106">
        <v>1.8734441204859499E-4</v>
      </c>
      <c r="C106" s="1">
        <v>4.6645415093151402E-4</v>
      </c>
      <c r="D106">
        <v>1</v>
      </c>
      <c r="E106">
        <v>1</v>
      </c>
      <c r="F106">
        <v>0.44318181818181801</v>
      </c>
      <c r="G106">
        <v>0.95744680851063801</v>
      </c>
      <c r="H106">
        <v>0.80097087378640797</v>
      </c>
      <c r="I106">
        <v>0.97191011235955105</v>
      </c>
      <c r="J106" s="1">
        <v>1</v>
      </c>
      <c r="K106" t="s">
        <v>23239</v>
      </c>
      <c r="L106" t="s">
        <v>23456</v>
      </c>
      <c r="M106" t="s">
        <v>23457</v>
      </c>
    </row>
    <row r="107" spans="1:13">
      <c r="A107" s="1" t="s">
        <v>2124</v>
      </c>
      <c r="B107">
        <v>1.6158361452371999E-6</v>
      </c>
      <c r="C107" s="1">
        <v>1.6440730922542201E-6</v>
      </c>
      <c r="D107">
        <v>1</v>
      </c>
      <c r="E107">
        <v>1</v>
      </c>
      <c r="F107">
        <v>1</v>
      </c>
      <c r="G107">
        <v>0.85714285714285698</v>
      </c>
      <c r="H107">
        <v>1</v>
      </c>
      <c r="I107">
        <v>1</v>
      </c>
      <c r="J107" s="1">
        <v>1</v>
      </c>
      <c r="K107" t="s">
        <v>23239</v>
      </c>
      <c r="L107" t="s">
        <v>23458</v>
      </c>
      <c r="M107" t="s">
        <v>23459</v>
      </c>
    </row>
    <row r="108" spans="1:13">
      <c r="A108" s="1" t="s">
        <v>2125</v>
      </c>
      <c r="B108">
        <v>3.63797219146149E-8</v>
      </c>
      <c r="C108" s="1">
        <v>3.57850688200081E-11</v>
      </c>
      <c r="D108">
        <v>0.984375</v>
      </c>
      <c r="E108">
        <v>1</v>
      </c>
      <c r="F108">
        <v>1</v>
      </c>
      <c r="G108">
        <v>1</v>
      </c>
      <c r="H108">
        <v>1</v>
      </c>
      <c r="I108">
        <v>1</v>
      </c>
      <c r="J108" s="1">
        <v>0.66666666666666696</v>
      </c>
      <c r="K108" t="s">
        <v>23237</v>
      </c>
      <c r="L108" t="s">
        <v>23460</v>
      </c>
      <c r="M108" t="s">
        <v>23461</v>
      </c>
    </row>
    <row r="109" spans="1:13">
      <c r="A109" s="1" t="s">
        <v>2126</v>
      </c>
      <c r="B109">
        <v>2.3893076846015299E-5</v>
      </c>
      <c r="C109" s="1">
        <v>1.81868314763855E-5</v>
      </c>
      <c r="D109">
        <v>0.875</v>
      </c>
      <c r="E109">
        <v>0.884210526315789</v>
      </c>
      <c r="F109">
        <v>0.98947368421052595</v>
      </c>
      <c r="G109">
        <v>1</v>
      </c>
      <c r="H109">
        <v>0.99528301886792403</v>
      </c>
      <c r="I109">
        <v>0.96491228070175405</v>
      </c>
      <c r="J109" s="1">
        <v>1</v>
      </c>
      <c r="K109" t="s">
        <v>23239</v>
      </c>
      <c r="L109" t="s">
        <v>23462</v>
      </c>
      <c r="M109" t="s">
        <v>23463</v>
      </c>
    </row>
    <row r="110" spans="1:13">
      <c r="A110" s="1" t="s">
        <v>2127</v>
      </c>
      <c r="B110">
        <v>1.6567307612976701E-4</v>
      </c>
      <c r="C110" s="1">
        <v>5.4656525008302101E-6</v>
      </c>
      <c r="D110">
        <v>0.52272727272727304</v>
      </c>
      <c r="E110">
        <v>0.202380952380952</v>
      </c>
      <c r="F110">
        <v>0.96036585365853699</v>
      </c>
      <c r="G110">
        <v>0.93333333333333302</v>
      </c>
      <c r="H110">
        <v>1</v>
      </c>
      <c r="I110">
        <v>1</v>
      </c>
      <c r="J110" s="1">
        <v>0</v>
      </c>
      <c r="K110" t="s">
        <v>23237</v>
      </c>
      <c r="L110" t="s">
        <v>23464</v>
      </c>
      <c r="M110" t="s">
        <v>23465</v>
      </c>
    </row>
    <row r="111" spans="1:13">
      <c r="A111" s="1" t="s">
        <v>2128</v>
      </c>
      <c r="B111">
        <v>2.1586680634184999E-5</v>
      </c>
      <c r="C111" s="1">
        <v>5.43234238381799E-5</v>
      </c>
      <c r="D111">
        <v>0.75</v>
      </c>
      <c r="E111">
        <v>0.63043478260869601</v>
      </c>
      <c r="F111">
        <v>0.83064516129032295</v>
      </c>
      <c r="G111">
        <v>0.480392156862745</v>
      </c>
      <c r="H111">
        <v>0.77647058823529402</v>
      </c>
      <c r="I111">
        <v>0.45544554455445502</v>
      </c>
      <c r="J111" s="1">
        <v>0</v>
      </c>
      <c r="K111" t="s">
        <v>23241</v>
      </c>
      <c r="L111" t="s">
        <v>23466</v>
      </c>
      <c r="M111" t="s">
        <v>23467</v>
      </c>
    </row>
    <row r="112" spans="1:13">
      <c r="A112" s="1" t="s">
        <v>2129</v>
      </c>
      <c r="B112">
        <v>3.4736994152182499E-7</v>
      </c>
      <c r="C112" s="1">
        <v>8.9293766986287098E-6</v>
      </c>
      <c r="D112">
        <v>1.6129032258064498E-2</v>
      </c>
      <c r="E112">
        <v>0</v>
      </c>
      <c r="F112">
        <v>3.3613445378151301E-2</v>
      </c>
      <c r="G112">
        <v>0</v>
      </c>
      <c r="H112">
        <v>0.31451612903225801</v>
      </c>
      <c r="I112">
        <v>3.03030303030303E-2</v>
      </c>
      <c r="J112" s="1">
        <v>0</v>
      </c>
      <c r="K112" t="s">
        <v>23238</v>
      </c>
      <c r="L112" t="s">
        <v>23468</v>
      </c>
      <c r="M112" t="s">
        <v>23469</v>
      </c>
    </row>
    <row r="113" spans="1:13">
      <c r="A113" s="1" t="s">
        <v>2130</v>
      </c>
      <c r="B113">
        <v>1.0694938258550501E-4</v>
      </c>
      <c r="C113" s="1">
        <v>8.5670679992763904E-5</v>
      </c>
      <c r="D113">
        <v>0.96666666666666701</v>
      </c>
      <c r="E113">
        <v>0.99375000000000002</v>
      </c>
      <c r="F113">
        <v>0.75690607734806603</v>
      </c>
      <c r="G113">
        <v>1</v>
      </c>
      <c r="H113">
        <v>0.94897959183673497</v>
      </c>
      <c r="I113">
        <v>0.98314606741572996</v>
      </c>
      <c r="J113" s="1" t="s">
        <v>23229</v>
      </c>
      <c r="K113" t="s">
        <v>23238</v>
      </c>
      <c r="L113" t="s">
        <v>23470</v>
      </c>
      <c r="M113" t="s">
        <v>23471</v>
      </c>
    </row>
    <row r="114" spans="1:13">
      <c r="A114" s="1" t="s">
        <v>2131</v>
      </c>
      <c r="B114">
        <v>1.0199290729459501E-5</v>
      </c>
      <c r="C114" s="1">
        <v>3.8334603651042299E-6</v>
      </c>
      <c r="D114">
        <v>0.953125</v>
      </c>
      <c r="E114">
        <v>0.94565217391304346</v>
      </c>
      <c r="F114">
        <v>0.872282608695652</v>
      </c>
      <c r="G114">
        <v>0.43589743589743601</v>
      </c>
      <c r="H114">
        <v>0.94845360824742264</v>
      </c>
      <c r="I114">
        <v>0.76086956521739102</v>
      </c>
      <c r="J114" s="1">
        <v>1</v>
      </c>
      <c r="K114" t="s">
        <v>23245</v>
      </c>
      <c r="L114" t="s">
        <v>23472</v>
      </c>
      <c r="M114" t="s">
        <v>23473</v>
      </c>
    </row>
    <row r="115" spans="1:13">
      <c r="A115" s="1" t="s">
        <v>2132</v>
      </c>
      <c r="B115">
        <v>2.73634754681793E-6</v>
      </c>
      <c r="C115" s="1">
        <v>7.1918534060037405E-8</v>
      </c>
      <c r="D115">
        <v>0.91071428571428603</v>
      </c>
      <c r="E115">
        <v>0.98192771084337305</v>
      </c>
      <c r="F115">
        <v>1</v>
      </c>
      <c r="G115">
        <v>1</v>
      </c>
      <c r="H115">
        <v>1</v>
      </c>
      <c r="I115">
        <v>1</v>
      </c>
      <c r="J115" s="1">
        <v>1</v>
      </c>
      <c r="K115" t="s">
        <v>23242</v>
      </c>
      <c r="L115" t="s">
        <v>23474</v>
      </c>
      <c r="M115" t="s">
        <v>23475</v>
      </c>
    </row>
    <row r="116" spans="1:13">
      <c r="A116" s="1" t="s">
        <v>2133</v>
      </c>
      <c r="B116">
        <v>1.21614375595142E-7</v>
      </c>
      <c r="C116" s="1">
        <v>3.12986884718299E-7</v>
      </c>
      <c r="D116">
        <v>1</v>
      </c>
      <c r="E116">
        <v>1</v>
      </c>
      <c r="F116">
        <v>1</v>
      </c>
      <c r="G116">
        <v>0.75</v>
      </c>
      <c r="H116">
        <v>0.95714285714285696</v>
      </c>
      <c r="I116">
        <v>1</v>
      </c>
      <c r="J116" s="1">
        <v>1</v>
      </c>
      <c r="K116" t="s">
        <v>23238</v>
      </c>
      <c r="L116" t="s">
        <v>23476</v>
      </c>
      <c r="M116" t="s">
        <v>23477</v>
      </c>
    </row>
    <row r="117" spans="1:13">
      <c r="A117" s="1" t="s">
        <v>2134</v>
      </c>
      <c r="B117">
        <v>7.5919615687205896E-7</v>
      </c>
      <c r="C117" s="1">
        <v>8.9811285831819299E-7</v>
      </c>
      <c r="D117">
        <v>1.7857142857142901E-2</v>
      </c>
      <c r="E117">
        <v>0</v>
      </c>
      <c r="F117">
        <v>0.21621621621621601</v>
      </c>
      <c r="G117">
        <v>0</v>
      </c>
      <c r="H117">
        <v>1.0989010989011E-2</v>
      </c>
      <c r="I117">
        <v>0</v>
      </c>
      <c r="J117" s="1">
        <v>0</v>
      </c>
      <c r="K117" t="s">
        <v>23238</v>
      </c>
      <c r="L117" t="s">
        <v>23478</v>
      </c>
      <c r="M117" t="s">
        <v>23479</v>
      </c>
    </row>
    <row r="118" spans="1:13">
      <c r="A118" s="1" t="s">
        <v>2135</v>
      </c>
      <c r="B118">
        <v>8.7308998802409698E-7</v>
      </c>
      <c r="C118" s="1">
        <v>1.6202255425272099E-6</v>
      </c>
      <c r="D118">
        <v>0</v>
      </c>
      <c r="E118">
        <v>0</v>
      </c>
      <c r="F118">
        <v>0</v>
      </c>
      <c r="G118">
        <v>0.35</v>
      </c>
      <c r="H118">
        <v>0</v>
      </c>
      <c r="I118">
        <v>1.72413793103448E-2</v>
      </c>
      <c r="J118" s="1" t="s">
        <v>23229</v>
      </c>
      <c r="K118" t="s">
        <v>23238</v>
      </c>
      <c r="L118" t="s">
        <v>23480</v>
      </c>
      <c r="M118" t="s">
        <v>23481</v>
      </c>
    </row>
    <row r="119" spans="1:13">
      <c r="A119" s="1" t="s">
        <v>2136</v>
      </c>
      <c r="B119">
        <v>1.2241733573071799E-5</v>
      </c>
      <c r="C119" s="1">
        <v>4.8063856174558605E-7</v>
      </c>
      <c r="D119">
        <v>0.86206896551724099</v>
      </c>
      <c r="E119">
        <v>1</v>
      </c>
      <c r="F119">
        <v>0.645299145299145</v>
      </c>
      <c r="G119">
        <v>0.9</v>
      </c>
      <c r="H119">
        <v>0.43877551020408201</v>
      </c>
      <c r="I119">
        <v>0.67105263157894701</v>
      </c>
      <c r="J119" s="1">
        <v>1</v>
      </c>
      <c r="K119" t="s">
        <v>23238</v>
      </c>
      <c r="L119" t="s">
        <v>23482</v>
      </c>
      <c r="M119" t="s">
        <v>23483</v>
      </c>
    </row>
    <row r="120" spans="1:13">
      <c r="A120" s="1" t="s">
        <v>2137</v>
      </c>
      <c r="B120">
        <v>4.0212393937799198E-5</v>
      </c>
      <c r="C120" s="1">
        <v>8.3268882398428292E-6</v>
      </c>
      <c r="D120">
        <v>0.57692307692307698</v>
      </c>
      <c r="E120">
        <v>0.62121212121212099</v>
      </c>
      <c r="F120">
        <v>0.98484848484848497</v>
      </c>
      <c r="G120">
        <v>1</v>
      </c>
      <c r="H120">
        <v>0.97333333333333305</v>
      </c>
      <c r="I120">
        <v>1</v>
      </c>
      <c r="J120" s="1">
        <v>1</v>
      </c>
      <c r="K120" t="s">
        <v>23238</v>
      </c>
      <c r="L120" t="s">
        <v>23484</v>
      </c>
      <c r="M120" t="s">
        <v>23485</v>
      </c>
    </row>
    <row r="121" spans="1:13">
      <c r="A121" s="1" t="s">
        <v>2138</v>
      </c>
      <c r="B121">
        <v>2.67142422181982E-7</v>
      </c>
      <c r="C121" s="1">
        <v>7.4827408386557196E-7</v>
      </c>
      <c r="D121">
        <v>1</v>
      </c>
      <c r="E121">
        <v>1</v>
      </c>
      <c r="F121">
        <v>0.9719101123595506</v>
      </c>
      <c r="G121">
        <v>1</v>
      </c>
      <c r="H121">
        <v>0.96835443037974678</v>
      </c>
      <c r="I121">
        <v>1</v>
      </c>
      <c r="J121" s="1">
        <v>1</v>
      </c>
      <c r="K121" t="s">
        <v>23243</v>
      </c>
      <c r="L121" t="s">
        <v>23486</v>
      </c>
      <c r="M121" t="s">
        <v>23487</v>
      </c>
    </row>
    <row r="122" spans="1:13">
      <c r="A122" s="1" t="s">
        <v>2139</v>
      </c>
      <c r="B122">
        <v>6.9742217104633798E-6</v>
      </c>
      <c r="C122" s="1">
        <v>2.65742867887453E-6</v>
      </c>
      <c r="D122">
        <v>1</v>
      </c>
      <c r="E122">
        <v>0.98837209302325602</v>
      </c>
      <c r="F122">
        <v>0.94817073170731703</v>
      </c>
      <c r="G122">
        <v>0.51111111111111096</v>
      </c>
      <c r="H122">
        <v>0.93069306930693096</v>
      </c>
      <c r="I122">
        <v>0.73076923076923095</v>
      </c>
      <c r="J122" s="1">
        <v>0.95454545454545503</v>
      </c>
      <c r="K122" t="s">
        <v>23239</v>
      </c>
      <c r="L122" t="s">
        <v>23488</v>
      </c>
      <c r="M122" t="s">
        <v>23489</v>
      </c>
    </row>
    <row r="123" spans="1:13">
      <c r="A123" s="1" t="s">
        <v>2140</v>
      </c>
      <c r="B123">
        <v>1.0296220914697101E-6</v>
      </c>
      <c r="C123" s="1">
        <v>1.0474981297966999E-6</v>
      </c>
      <c r="D123">
        <v>1</v>
      </c>
      <c r="E123">
        <v>1</v>
      </c>
      <c r="F123">
        <v>0.97237569060773499</v>
      </c>
      <c r="G123">
        <v>1</v>
      </c>
      <c r="H123">
        <v>0.98170731707317105</v>
      </c>
      <c r="I123">
        <v>1</v>
      </c>
      <c r="J123" s="1">
        <v>1</v>
      </c>
      <c r="K123" t="s">
        <v>23241</v>
      </c>
      <c r="L123" t="s">
        <v>23490</v>
      </c>
      <c r="M123" t="s">
        <v>23491</v>
      </c>
    </row>
    <row r="124" spans="1:13">
      <c r="A124" s="1" t="s">
        <v>2141</v>
      </c>
      <c r="B124">
        <v>2.2139253298789699E-7</v>
      </c>
      <c r="C124" s="1">
        <v>6.5058224110041602E-8</v>
      </c>
      <c r="D124">
        <v>1</v>
      </c>
      <c r="E124">
        <v>1</v>
      </c>
      <c r="F124">
        <v>1</v>
      </c>
      <c r="G124">
        <v>0.98750000000000004</v>
      </c>
      <c r="H124">
        <v>1</v>
      </c>
      <c r="I124">
        <v>1</v>
      </c>
      <c r="J124" s="1">
        <v>0</v>
      </c>
      <c r="K124" t="s">
        <v>23241</v>
      </c>
      <c r="L124" t="s">
        <v>23492</v>
      </c>
      <c r="M124" t="s">
        <v>23493</v>
      </c>
    </row>
    <row r="125" spans="1:13">
      <c r="A125" s="1" t="s">
        <v>2142</v>
      </c>
      <c r="B125">
        <v>5.8313789233343598E-8</v>
      </c>
      <c r="C125" s="1">
        <v>1.1843612775162401E-8</v>
      </c>
      <c r="D125">
        <v>1.6129032258064498E-2</v>
      </c>
      <c r="E125">
        <v>0</v>
      </c>
      <c r="F125">
        <v>0</v>
      </c>
      <c r="G125">
        <v>0</v>
      </c>
      <c r="H125">
        <v>0</v>
      </c>
      <c r="I125">
        <v>0</v>
      </c>
      <c r="J125" s="1">
        <v>0</v>
      </c>
      <c r="K125" t="s">
        <v>23241</v>
      </c>
      <c r="L125" t="s">
        <v>23494</v>
      </c>
      <c r="M125" t="s">
        <v>23495</v>
      </c>
    </row>
    <row r="126" spans="1:13">
      <c r="A126" s="1" t="s">
        <v>2143</v>
      </c>
      <c r="B126">
        <v>2.6545759501619698E-8</v>
      </c>
      <c r="C126" s="1">
        <v>9.3731708888438599E-7</v>
      </c>
      <c r="D126">
        <v>1</v>
      </c>
      <c r="E126">
        <v>1</v>
      </c>
      <c r="F126">
        <v>0.988826815642458</v>
      </c>
      <c r="G126">
        <v>1</v>
      </c>
      <c r="H126">
        <v>1</v>
      </c>
      <c r="I126">
        <v>1</v>
      </c>
      <c r="J126" s="1">
        <v>1</v>
      </c>
      <c r="K126" t="s">
        <v>23238</v>
      </c>
      <c r="L126" t="s">
        <v>23496</v>
      </c>
      <c r="M126" t="s">
        <v>23497</v>
      </c>
    </row>
    <row r="127" spans="1:13">
      <c r="A127" s="1" t="s">
        <v>2144</v>
      </c>
      <c r="B127">
        <v>3.1364990951888397E-5</v>
      </c>
      <c r="C127" s="1">
        <v>1.06623605571765E-3</v>
      </c>
      <c r="D127">
        <v>0.640625</v>
      </c>
      <c r="E127">
        <v>0.703125</v>
      </c>
      <c r="F127">
        <v>0.97643979057591601</v>
      </c>
      <c r="G127">
        <v>0.39655172413793099</v>
      </c>
      <c r="H127">
        <v>0.91509433962264197</v>
      </c>
      <c r="I127">
        <v>0.4</v>
      </c>
      <c r="J127" s="1">
        <v>1</v>
      </c>
      <c r="K127" t="s">
        <v>23238</v>
      </c>
      <c r="L127" t="s">
        <v>23498</v>
      </c>
      <c r="M127" t="s">
        <v>23499</v>
      </c>
    </row>
    <row r="128" spans="1:13">
      <c r="A128" s="1" t="s">
        <v>2145</v>
      </c>
      <c r="B128">
        <v>4.87520308638331E-8</v>
      </c>
      <c r="C128" s="1">
        <v>1.08604022263836E-5</v>
      </c>
      <c r="D128">
        <v>0</v>
      </c>
      <c r="E128">
        <v>0</v>
      </c>
      <c r="F128">
        <v>0.170289855072464</v>
      </c>
      <c r="G128">
        <v>0</v>
      </c>
      <c r="H128">
        <v>0</v>
      </c>
      <c r="I128">
        <v>0</v>
      </c>
      <c r="J128" s="1">
        <v>0</v>
      </c>
      <c r="K128" t="s">
        <v>23237</v>
      </c>
      <c r="L128" t="s">
        <v>23500</v>
      </c>
      <c r="M128" t="s">
        <v>23501</v>
      </c>
    </row>
    <row r="129" spans="1:13">
      <c r="A129" s="1" t="s">
        <v>2146</v>
      </c>
      <c r="B129">
        <v>4.8420783365643602E-6</v>
      </c>
      <c r="C129" s="1">
        <v>1.42576778526954E-6</v>
      </c>
      <c r="D129">
        <v>1</v>
      </c>
      <c r="E129">
        <v>1</v>
      </c>
      <c r="F129">
        <v>0.90463917525773196</v>
      </c>
      <c r="G129">
        <v>1</v>
      </c>
      <c r="H129">
        <v>0.9375</v>
      </c>
      <c r="I129">
        <v>0.98790322580645196</v>
      </c>
      <c r="J129" s="1" t="s">
        <v>23229</v>
      </c>
      <c r="K129" t="s">
        <v>23241</v>
      </c>
      <c r="L129" t="s">
        <v>23502</v>
      </c>
      <c r="M129" t="s">
        <v>23503</v>
      </c>
    </row>
    <row r="130" spans="1:13">
      <c r="A130" s="1" t="s">
        <v>2147</v>
      </c>
      <c r="B130">
        <v>2.57036771352157E-8</v>
      </c>
      <c r="C130" s="1">
        <v>8.8760446051917904E-8</v>
      </c>
      <c r="D130">
        <v>1</v>
      </c>
      <c r="E130">
        <v>1</v>
      </c>
      <c r="F130">
        <v>1</v>
      </c>
      <c r="G130">
        <v>0.88235294117647101</v>
      </c>
      <c r="H130">
        <v>1</v>
      </c>
      <c r="I130">
        <v>1</v>
      </c>
      <c r="J130" s="1" t="s">
        <v>23229</v>
      </c>
      <c r="K130" t="s">
        <v>23239</v>
      </c>
      <c r="L130" t="s">
        <v>23504</v>
      </c>
      <c r="M130" t="s">
        <v>23505</v>
      </c>
    </row>
    <row r="131" spans="1:13">
      <c r="A131" s="1" t="s">
        <v>2148</v>
      </c>
      <c r="B131">
        <v>2.5490429009356102E-7</v>
      </c>
      <c r="C131" s="1">
        <v>5.33902458572094E-7</v>
      </c>
      <c r="D131">
        <v>1</v>
      </c>
      <c r="E131">
        <v>0.98780487804878003</v>
      </c>
      <c r="F131">
        <v>0.99568965517241403</v>
      </c>
      <c r="G131">
        <v>1</v>
      </c>
      <c r="H131">
        <v>0.99504950495049505</v>
      </c>
      <c r="I131">
        <v>1</v>
      </c>
      <c r="J131" s="1">
        <v>0.90909090909090895</v>
      </c>
      <c r="K131" t="s">
        <v>23238</v>
      </c>
      <c r="L131" t="s">
        <v>23506</v>
      </c>
      <c r="M131" t="s">
        <v>23507</v>
      </c>
    </row>
    <row r="132" spans="1:13">
      <c r="A132" s="1" t="s">
        <v>2149</v>
      </c>
      <c r="B132">
        <v>4.0789830933713898E-4</v>
      </c>
      <c r="C132" s="1">
        <v>3.8768563502749701E-7</v>
      </c>
      <c r="D132">
        <v>0.15909090909090901</v>
      </c>
      <c r="E132">
        <v>0.5</v>
      </c>
      <c r="F132">
        <v>7.3369565217391297E-2</v>
      </c>
      <c r="G132">
        <v>0.375</v>
      </c>
      <c r="H132">
        <v>9.9009900990098994E-3</v>
      </c>
      <c r="I132">
        <v>0.14361702127659601</v>
      </c>
      <c r="J132" s="1">
        <v>0</v>
      </c>
      <c r="K132" t="s">
        <v>23238</v>
      </c>
      <c r="L132" t="s">
        <v>23508</v>
      </c>
      <c r="M132" t="s">
        <v>23509</v>
      </c>
    </row>
    <row r="133" spans="1:13">
      <c r="A133" s="1" t="s">
        <v>2150</v>
      </c>
      <c r="B133">
        <v>1.2895383289230499E-4</v>
      </c>
      <c r="C133" s="1">
        <v>2.5437995866252599E-4</v>
      </c>
      <c r="D133">
        <v>0.53125</v>
      </c>
      <c r="E133">
        <v>0.59659090909090895</v>
      </c>
      <c r="F133">
        <v>0.65217391304347805</v>
      </c>
      <c r="G133">
        <v>0.43548387096774199</v>
      </c>
      <c r="H133">
        <v>0.252873563218391</v>
      </c>
      <c r="I133">
        <v>0.57291666666666696</v>
      </c>
      <c r="J133" s="1">
        <v>1</v>
      </c>
      <c r="K133" t="s">
        <v>23238</v>
      </c>
      <c r="L133" t="s">
        <v>23510</v>
      </c>
      <c r="M133" t="s">
        <v>23511</v>
      </c>
    </row>
    <row r="134" spans="1:13">
      <c r="A134" s="1" t="s">
        <v>2151</v>
      </c>
      <c r="B134">
        <v>1.7102082503589499E-7</v>
      </c>
      <c r="C134" s="1">
        <v>1.9989259301445499E-6</v>
      </c>
      <c r="D134">
        <v>0.90625</v>
      </c>
      <c r="E134">
        <v>0.87931034482758597</v>
      </c>
      <c r="F134">
        <v>1</v>
      </c>
      <c r="G134">
        <v>0.98529411764705899</v>
      </c>
      <c r="H134">
        <v>0.99411764705882399</v>
      </c>
      <c r="I134">
        <v>0.97560975609756095</v>
      </c>
      <c r="J134" s="1">
        <v>1</v>
      </c>
      <c r="K134" t="s">
        <v>23241</v>
      </c>
      <c r="L134" t="s">
        <v>23512</v>
      </c>
      <c r="M134" t="s">
        <v>23513</v>
      </c>
    </row>
    <row r="135" spans="1:13">
      <c r="A135" s="1" t="s">
        <v>2152</v>
      </c>
      <c r="B135">
        <v>1.9275978171229699E-5</v>
      </c>
      <c r="C135" s="1">
        <v>1.04789208794404E-4</v>
      </c>
      <c r="D135">
        <v>0.98333333333333295</v>
      </c>
      <c r="E135">
        <v>1</v>
      </c>
      <c r="F135">
        <v>1</v>
      </c>
      <c r="G135">
        <v>1</v>
      </c>
      <c r="H135">
        <v>0.92727272727272703</v>
      </c>
      <c r="I135">
        <v>1</v>
      </c>
      <c r="J135" s="1" t="s">
        <v>23229</v>
      </c>
      <c r="K135" t="s">
        <v>23238</v>
      </c>
      <c r="L135" t="s">
        <v>23514</v>
      </c>
      <c r="M135" t="s">
        <v>23515</v>
      </c>
    </row>
    <row r="136" spans="1:13">
      <c r="A136" s="1" t="s">
        <v>2153</v>
      </c>
      <c r="B136">
        <v>3.8735110167211402E-9</v>
      </c>
      <c r="C136" s="1">
        <v>3.5284963983750099E-6</v>
      </c>
      <c r="D136">
        <v>1</v>
      </c>
      <c r="E136">
        <v>0.99450549450549497</v>
      </c>
      <c r="F136">
        <v>0.95212765957446799</v>
      </c>
      <c r="G136">
        <v>0.98913043478260898</v>
      </c>
      <c r="H136">
        <v>1</v>
      </c>
      <c r="I136">
        <v>1</v>
      </c>
      <c r="J136" s="1">
        <v>1</v>
      </c>
      <c r="K136" t="s">
        <v>23238</v>
      </c>
      <c r="L136" t="s">
        <v>23516</v>
      </c>
      <c r="M136" t="s">
        <v>23517</v>
      </c>
    </row>
    <row r="137" spans="1:13">
      <c r="A137" s="1" t="s">
        <v>2154</v>
      </c>
      <c r="B137">
        <v>3.76156594018879E-4</v>
      </c>
      <c r="C137" s="1">
        <v>3.3282940977072601E-4</v>
      </c>
      <c r="D137">
        <v>4.6875E-2</v>
      </c>
      <c r="E137">
        <v>0.217391304347826</v>
      </c>
      <c r="F137">
        <v>5.3763440860215103E-2</v>
      </c>
      <c r="G137">
        <v>4.7619047619047603E-2</v>
      </c>
      <c r="H137">
        <v>0.32183908045977</v>
      </c>
      <c r="I137">
        <v>0.158730158730159</v>
      </c>
      <c r="J137" s="1">
        <v>0</v>
      </c>
      <c r="K137" t="s">
        <v>23238</v>
      </c>
      <c r="L137" t="s">
        <v>23518</v>
      </c>
      <c r="M137" t="s">
        <v>23519</v>
      </c>
    </row>
    <row r="138" spans="1:13">
      <c r="A138" s="1" t="s">
        <v>2155</v>
      </c>
      <c r="B138">
        <v>4.7312085291589503E-5</v>
      </c>
      <c r="C138" s="1">
        <v>5.9706900029886801E-5</v>
      </c>
      <c r="D138">
        <v>0.39655172413793099</v>
      </c>
      <c r="E138">
        <v>0.48192771084337299</v>
      </c>
      <c r="F138">
        <v>2.7272727272727299E-2</v>
      </c>
      <c r="G138">
        <v>0</v>
      </c>
      <c r="H138">
        <v>3.06122448979592E-2</v>
      </c>
      <c r="I138">
        <v>1.49253731343284E-2</v>
      </c>
      <c r="J138" s="1" t="s">
        <v>23229</v>
      </c>
      <c r="K138" t="s">
        <v>23241</v>
      </c>
      <c r="L138" t="s">
        <v>23520</v>
      </c>
      <c r="M138" t="s">
        <v>23521</v>
      </c>
    </row>
    <row r="139" spans="1:13">
      <c r="A139" s="1" t="s">
        <v>2156</v>
      </c>
      <c r="B139">
        <v>1.7280801677061599E-5</v>
      </c>
      <c r="C139" s="1">
        <v>2.89772769457625E-5</v>
      </c>
      <c r="D139">
        <v>0</v>
      </c>
      <c r="E139">
        <v>0</v>
      </c>
      <c r="F139">
        <v>0.143589743589744</v>
      </c>
      <c r="G139">
        <v>8.6206896551724102E-3</v>
      </c>
      <c r="H139">
        <v>3.94736842105263E-2</v>
      </c>
      <c r="I139">
        <v>1.2096774193548401E-2</v>
      </c>
      <c r="J139" s="1">
        <v>0</v>
      </c>
      <c r="K139" t="s">
        <v>23239</v>
      </c>
      <c r="L139" t="s">
        <v>23522</v>
      </c>
      <c r="M139" t="s">
        <v>23523</v>
      </c>
    </row>
    <row r="140" spans="1:13">
      <c r="A140" s="1" t="s">
        <v>2157</v>
      </c>
      <c r="B140">
        <v>2.7487458496008702E-6</v>
      </c>
      <c r="C140" s="1">
        <v>5.5754193208529899E-6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0.96296296296296302</v>
      </c>
      <c r="J140" s="1" t="s">
        <v>23229</v>
      </c>
      <c r="K140" t="s">
        <v>23238</v>
      </c>
      <c r="L140" t="s">
        <v>23524</v>
      </c>
      <c r="M140" t="s">
        <v>23525</v>
      </c>
    </row>
    <row r="141" spans="1:13">
      <c r="A141" s="1" t="s">
        <v>2158</v>
      </c>
      <c r="B141">
        <v>1.90406991579337E-5</v>
      </c>
      <c r="C141" s="1">
        <v>1.02836718634008E-5</v>
      </c>
      <c r="D141">
        <v>0.984375</v>
      </c>
      <c r="E141">
        <v>1</v>
      </c>
      <c r="F141">
        <v>0.90106951871657803</v>
      </c>
      <c r="G141">
        <v>1</v>
      </c>
      <c r="H141">
        <v>1</v>
      </c>
      <c r="I141">
        <v>1</v>
      </c>
      <c r="J141" s="1">
        <v>1</v>
      </c>
      <c r="K141" t="s">
        <v>23238</v>
      </c>
      <c r="L141" t="s">
        <v>23526</v>
      </c>
      <c r="M141" t="s">
        <v>23527</v>
      </c>
    </row>
    <row r="142" spans="1:13">
      <c r="A142" s="1" t="s">
        <v>2159</v>
      </c>
      <c r="B142">
        <v>1.1773885508991801E-8</v>
      </c>
      <c r="C142" s="1">
        <v>6.3583185181007404E-6</v>
      </c>
      <c r="D142">
        <v>0.98275862068965503</v>
      </c>
      <c r="E142">
        <v>1</v>
      </c>
      <c r="F142">
        <v>0.93712574850299402</v>
      </c>
      <c r="G142">
        <v>1</v>
      </c>
      <c r="H142">
        <v>0.95121951219512202</v>
      </c>
      <c r="I142">
        <v>0.98192771084337305</v>
      </c>
      <c r="J142" s="1">
        <v>1</v>
      </c>
      <c r="K142" t="s">
        <v>23238</v>
      </c>
      <c r="L142" t="s">
        <v>23528</v>
      </c>
      <c r="M142" t="s">
        <v>23529</v>
      </c>
    </row>
    <row r="143" spans="1:13">
      <c r="A143" s="1" t="s">
        <v>2160</v>
      </c>
      <c r="B143">
        <v>7.0250076036537502E-7</v>
      </c>
      <c r="C143" s="1">
        <v>6.6714920744527004E-6</v>
      </c>
      <c r="D143">
        <v>1</v>
      </c>
      <c r="E143">
        <v>1</v>
      </c>
      <c r="F143">
        <v>0.994871794871795</v>
      </c>
      <c r="G143">
        <v>0.74</v>
      </c>
      <c r="H143">
        <v>1</v>
      </c>
      <c r="I143">
        <v>0.96666666666666701</v>
      </c>
      <c r="J143" s="1">
        <v>0.5</v>
      </c>
      <c r="K143" t="s">
        <v>23239</v>
      </c>
      <c r="L143" t="s">
        <v>23530</v>
      </c>
      <c r="M143" t="s">
        <v>23531</v>
      </c>
    </row>
    <row r="144" spans="1:13">
      <c r="A144" s="1" t="s">
        <v>2161</v>
      </c>
      <c r="B144">
        <v>8.1994591083753698E-6</v>
      </c>
      <c r="C144" s="1">
        <v>6.9566806725481994E-5</v>
      </c>
      <c r="D144">
        <v>0.875</v>
      </c>
      <c r="E144">
        <v>0.99456521739130399</v>
      </c>
      <c r="F144">
        <v>0.99465240641711195</v>
      </c>
      <c r="G144">
        <v>0.99090909090909096</v>
      </c>
      <c r="H144">
        <v>0.91428571428571404</v>
      </c>
      <c r="I144">
        <v>0.92990654205607504</v>
      </c>
      <c r="J144" s="1" t="s">
        <v>23229</v>
      </c>
      <c r="K144" t="s">
        <v>23238</v>
      </c>
      <c r="L144" t="s">
        <v>23532</v>
      </c>
      <c r="M144" t="s">
        <v>23533</v>
      </c>
    </row>
    <row r="145" spans="1:13">
      <c r="A145" s="1" t="s">
        <v>2162</v>
      </c>
      <c r="B145">
        <v>7.7343054048886899E-7</v>
      </c>
      <c r="C145" s="1">
        <v>1.0072949544744801E-6</v>
      </c>
      <c r="D145">
        <v>1</v>
      </c>
      <c r="E145">
        <v>1</v>
      </c>
      <c r="F145">
        <v>0.994871794871795</v>
      </c>
      <c r="G145">
        <v>0.88793103448275901</v>
      </c>
      <c r="H145">
        <v>0.99561403508771895</v>
      </c>
      <c r="I145">
        <v>0.96370967741935498</v>
      </c>
      <c r="J145" s="1">
        <v>1</v>
      </c>
      <c r="K145" t="s">
        <v>23238</v>
      </c>
      <c r="L145" t="s">
        <v>23534</v>
      </c>
      <c r="M145" t="s">
        <v>23535</v>
      </c>
    </row>
    <row r="146" spans="1:13">
      <c r="A146" s="1" t="s">
        <v>2163</v>
      </c>
      <c r="B146">
        <v>5.54436435225852E-5</v>
      </c>
      <c r="C146" s="1">
        <v>3.0983982704214299E-5</v>
      </c>
      <c r="D146">
        <v>0.90322580645161299</v>
      </c>
      <c r="E146">
        <v>0.86170212765957399</v>
      </c>
      <c r="F146">
        <v>0.96410256410256401</v>
      </c>
      <c r="G146">
        <v>0.96808510638297895</v>
      </c>
      <c r="H146">
        <v>0.71698113207547198</v>
      </c>
      <c r="I146">
        <v>0.85882352941176499</v>
      </c>
      <c r="J146" s="1">
        <v>1</v>
      </c>
      <c r="K146" t="s">
        <v>23238</v>
      </c>
      <c r="L146" t="s">
        <v>23536</v>
      </c>
      <c r="M146" t="s">
        <v>23537</v>
      </c>
    </row>
    <row r="147" spans="1:13">
      <c r="A147" s="1" t="s">
        <v>2164</v>
      </c>
      <c r="B147">
        <v>2.87793719078311E-5</v>
      </c>
      <c r="C147" s="1">
        <v>7.8722545046096902E-5</v>
      </c>
      <c r="D147">
        <v>1</v>
      </c>
      <c r="E147">
        <v>1</v>
      </c>
      <c r="F147">
        <v>0.959537572254335</v>
      </c>
      <c r="G147">
        <v>1</v>
      </c>
      <c r="H147">
        <v>1</v>
      </c>
      <c r="I147">
        <v>0.99397590361445798</v>
      </c>
      <c r="J147" s="1" t="s">
        <v>23229</v>
      </c>
      <c r="K147" t="s">
        <v>23238</v>
      </c>
      <c r="L147" t="s">
        <v>23538</v>
      </c>
      <c r="M147" t="s">
        <v>23539</v>
      </c>
    </row>
    <row r="148" spans="1:13">
      <c r="A148" s="1" t="s">
        <v>2165</v>
      </c>
      <c r="B148">
        <v>2.63932665357015E-6</v>
      </c>
      <c r="C148" s="1">
        <v>4.9685789502828296E-6</v>
      </c>
      <c r="D148">
        <v>0.173913043478261</v>
      </c>
      <c r="E148">
        <v>0</v>
      </c>
      <c r="F148">
        <v>1.72413793103448E-2</v>
      </c>
      <c r="G148">
        <v>3.3333333333333298E-2</v>
      </c>
      <c r="H148">
        <v>4.7058823529411799E-2</v>
      </c>
      <c r="I148">
        <v>8.8709677419354802E-2</v>
      </c>
      <c r="J148" s="1" t="s">
        <v>23229</v>
      </c>
      <c r="K148" t="s">
        <v>23238</v>
      </c>
      <c r="L148" t="s">
        <v>23540</v>
      </c>
      <c r="M148" t="s">
        <v>23541</v>
      </c>
    </row>
    <row r="149" spans="1:13">
      <c r="A149" s="1" t="s">
        <v>2166</v>
      </c>
      <c r="B149">
        <v>9.6771625920341008E-6</v>
      </c>
      <c r="C149" s="1">
        <v>2.1021947154640999E-6</v>
      </c>
      <c r="D149">
        <v>0.15384615384615399</v>
      </c>
      <c r="E149">
        <v>0</v>
      </c>
      <c r="F149">
        <v>3.3018867924528301E-2</v>
      </c>
      <c r="G149">
        <v>7.4074074074074098E-2</v>
      </c>
      <c r="H149">
        <v>0.114942528735632</v>
      </c>
      <c r="I149">
        <v>8.5365853658536606E-2</v>
      </c>
      <c r="J149" s="1">
        <v>0</v>
      </c>
      <c r="K149" t="s">
        <v>23238</v>
      </c>
      <c r="L149" t="s">
        <v>23542</v>
      </c>
      <c r="M149" t="s">
        <v>23543</v>
      </c>
    </row>
    <row r="150" spans="1:13">
      <c r="A150" s="1" t="s">
        <v>2167</v>
      </c>
      <c r="B150">
        <v>6.2279956480415998E-4</v>
      </c>
      <c r="C150" s="1">
        <v>5.0322606167366302E-9</v>
      </c>
      <c r="D150">
        <v>0.87931034482758597</v>
      </c>
      <c r="E150">
        <v>0.41758241758241799</v>
      </c>
      <c r="F150">
        <v>1</v>
      </c>
      <c r="G150">
        <v>1</v>
      </c>
      <c r="H150">
        <v>0.98837209302325602</v>
      </c>
      <c r="I150">
        <v>0.98611111111111105</v>
      </c>
      <c r="J150" s="1">
        <v>1</v>
      </c>
      <c r="K150" t="s">
        <v>23242</v>
      </c>
      <c r="L150" t="s">
        <v>23544</v>
      </c>
      <c r="M150" t="s">
        <v>23545</v>
      </c>
    </row>
    <row r="151" spans="1:13">
      <c r="A151" s="1" t="s">
        <v>2168</v>
      </c>
      <c r="B151">
        <v>1.24645745619527E-4</v>
      </c>
      <c r="C151" s="1">
        <v>5.9163597387079799E-6</v>
      </c>
      <c r="D151">
        <v>4.5454545454545497E-2</v>
      </c>
      <c r="E151">
        <v>0.36805555555555602</v>
      </c>
      <c r="F151">
        <v>2.9585798816568001E-2</v>
      </c>
      <c r="G151">
        <v>9.0909090909090898E-2</v>
      </c>
      <c r="H151">
        <v>7.1428571428571397E-2</v>
      </c>
      <c r="I151">
        <v>0.134615384615385</v>
      </c>
      <c r="J151" s="1" t="s">
        <v>23229</v>
      </c>
      <c r="K151" t="s">
        <v>23238</v>
      </c>
      <c r="L151" t="s">
        <v>23546</v>
      </c>
      <c r="M151" t="s">
        <v>23547</v>
      </c>
    </row>
    <row r="152" spans="1:13">
      <c r="A152" s="1" t="s">
        <v>2169</v>
      </c>
      <c r="B152">
        <v>3.7091874810455099E-4</v>
      </c>
      <c r="C152" s="1">
        <v>2.05863028937969E-5</v>
      </c>
      <c r="D152">
        <v>0.84615384615384603</v>
      </c>
      <c r="E152">
        <v>0.38202247191011202</v>
      </c>
      <c r="F152">
        <v>0.98033707865168496</v>
      </c>
      <c r="G152">
        <v>0.96296296296296302</v>
      </c>
      <c r="H152">
        <v>0.99115044247787598</v>
      </c>
      <c r="I152">
        <v>0.91525423728813604</v>
      </c>
      <c r="J152" s="1">
        <v>0.95454545454545503</v>
      </c>
      <c r="K152" t="s">
        <v>23240</v>
      </c>
      <c r="L152" t="s">
        <v>23548</v>
      </c>
      <c r="M152" t="s">
        <v>23549</v>
      </c>
    </row>
    <row r="153" spans="1:13">
      <c r="A153" s="1" t="s">
        <v>2170</v>
      </c>
      <c r="B153">
        <v>8.3704523613568999E-8</v>
      </c>
      <c r="C153" s="1">
        <v>1.14984405612991E-6</v>
      </c>
      <c r="D153">
        <v>0.98275862068965503</v>
      </c>
      <c r="E153">
        <v>0.85185185185185197</v>
      </c>
      <c r="F153">
        <v>1</v>
      </c>
      <c r="G153">
        <v>1</v>
      </c>
      <c r="H153">
        <v>0.98765432098765404</v>
      </c>
      <c r="I153">
        <v>0.98181818181818203</v>
      </c>
      <c r="J153" s="1">
        <v>1</v>
      </c>
      <c r="K153" t="s">
        <v>23238</v>
      </c>
      <c r="L153" t="s">
        <v>23550</v>
      </c>
      <c r="M153" t="s">
        <v>23551</v>
      </c>
    </row>
    <row r="154" spans="1:13">
      <c r="A154" s="1" t="s">
        <v>2171</v>
      </c>
      <c r="B154">
        <v>6.5026747821607304E-7</v>
      </c>
      <c r="C154" s="1">
        <v>1.5731650899513202E-5</v>
      </c>
      <c r="D154">
        <v>1</v>
      </c>
      <c r="E154">
        <v>0.99404761904761896</v>
      </c>
      <c r="F154">
        <v>0.99725274725274704</v>
      </c>
      <c r="G154">
        <v>0.57142857142857095</v>
      </c>
      <c r="H154">
        <v>0.95402298850574696</v>
      </c>
      <c r="I154">
        <v>0.85227272727272696</v>
      </c>
      <c r="J154" s="1">
        <v>1</v>
      </c>
      <c r="K154" t="s">
        <v>23240</v>
      </c>
      <c r="L154" t="s">
        <v>23552</v>
      </c>
      <c r="M154" t="s">
        <v>23553</v>
      </c>
    </row>
    <row r="155" spans="1:13">
      <c r="A155" s="1" t="s">
        <v>2172</v>
      </c>
      <c r="B155">
        <v>5.5579421806351698E-8</v>
      </c>
      <c r="C155" s="1">
        <v>2.69317193382147E-6</v>
      </c>
      <c r="D155">
        <v>0.97499999999999998</v>
      </c>
      <c r="E155">
        <v>1</v>
      </c>
      <c r="F155">
        <v>1</v>
      </c>
      <c r="G155">
        <v>0.80208333333333304</v>
      </c>
      <c r="H155">
        <v>1</v>
      </c>
      <c r="I155">
        <v>0.98936170212765995</v>
      </c>
      <c r="J155" s="1">
        <v>1</v>
      </c>
      <c r="K155" t="s">
        <v>23240</v>
      </c>
      <c r="L155" t="s">
        <v>23554</v>
      </c>
      <c r="M155" t="s">
        <v>23555</v>
      </c>
    </row>
    <row r="156" spans="1:13">
      <c r="A156" s="1" t="s">
        <v>2173</v>
      </c>
      <c r="B156">
        <v>4.8037555614171003E-7</v>
      </c>
      <c r="C156" s="1">
        <v>1.9425819607302301E-6</v>
      </c>
      <c r="D156">
        <v>0</v>
      </c>
      <c r="E156">
        <v>0</v>
      </c>
      <c r="F156">
        <v>0</v>
      </c>
      <c r="G156">
        <v>0.105263157894737</v>
      </c>
      <c r="H156">
        <v>0</v>
      </c>
      <c r="I156">
        <v>2.1739130434782601E-2</v>
      </c>
      <c r="J156" s="1" t="s">
        <v>23229</v>
      </c>
      <c r="K156" t="s">
        <v>23242</v>
      </c>
      <c r="L156" t="s">
        <v>23556</v>
      </c>
      <c r="M156" t="s">
        <v>23557</v>
      </c>
    </row>
    <row r="157" spans="1:13">
      <c r="A157" s="1" t="s">
        <v>2174</v>
      </c>
      <c r="B157">
        <v>1.7402264000225202E-5</v>
      </c>
      <c r="C157" s="1">
        <v>3.9772439523677402E-6</v>
      </c>
      <c r="D157">
        <v>0.88095238095238104</v>
      </c>
      <c r="E157">
        <v>1</v>
      </c>
      <c r="F157">
        <v>0.89322916666666696</v>
      </c>
      <c r="G157">
        <v>1</v>
      </c>
      <c r="H157">
        <v>0.91441441441441396</v>
      </c>
      <c r="I157">
        <v>0.87790697674418605</v>
      </c>
      <c r="J157" s="1">
        <v>1</v>
      </c>
      <c r="K157" t="s">
        <v>23241</v>
      </c>
      <c r="L157" t="s">
        <v>23558</v>
      </c>
      <c r="M157" t="s">
        <v>23559</v>
      </c>
    </row>
    <row r="158" spans="1:13">
      <c r="A158" s="1" t="s">
        <v>2175</v>
      </c>
      <c r="B158">
        <v>4.1056335065885502E-6</v>
      </c>
      <c r="C158" s="1">
        <v>3.2497847064412303E-5</v>
      </c>
      <c r="D158">
        <v>1</v>
      </c>
      <c r="E158">
        <v>1</v>
      </c>
      <c r="F158">
        <v>0.55645161290322598</v>
      </c>
      <c r="G158">
        <v>0.91666666666666696</v>
      </c>
      <c r="H158">
        <v>0.62962962962962998</v>
      </c>
      <c r="I158">
        <v>0.929824561403509</v>
      </c>
      <c r="J158" s="1">
        <v>1</v>
      </c>
      <c r="K158" t="s">
        <v>23237</v>
      </c>
      <c r="L158" t="s">
        <v>23560</v>
      </c>
      <c r="M158" t="s">
        <v>23561</v>
      </c>
    </row>
    <row r="159" spans="1:13">
      <c r="A159" s="1" t="s">
        <v>2176</v>
      </c>
      <c r="B159">
        <v>7.1476761999570001E-4</v>
      </c>
      <c r="C159" s="1">
        <v>5.8274365970826599E-5</v>
      </c>
      <c r="D159">
        <v>0.671875</v>
      </c>
      <c r="E159">
        <v>0.79569892473118298</v>
      </c>
      <c r="F159">
        <v>9.2783505154639206E-2</v>
      </c>
      <c r="G159">
        <v>0.16666666666666699</v>
      </c>
      <c r="H159">
        <v>0.116504854368932</v>
      </c>
      <c r="I159">
        <v>0.3</v>
      </c>
      <c r="J159" s="1">
        <v>0.85714285714285698</v>
      </c>
      <c r="K159" t="s">
        <v>23241</v>
      </c>
      <c r="L159" t="s">
        <v>23562</v>
      </c>
      <c r="M159" t="s">
        <v>23563</v>
      </c>
    </row>
    <row r="160" spans="1:13">
      <c r="A160" s="1" t="s">
        <v>2177</v>
      </c>
      <c r="B160">
        <v>1.02341308235855E-4</v>
      </c>
      <c r="C160" s="1">
        <v>2.0713730261719699E-5</v>
      </c>
      <c r="D160">
        <v>0.42857142857142899</v>
      </c>
      <c r="E160">
        <v>0.67647058823529405</v>
      </c>
      <c r="F160">
        <v>0.109677419354839</v>
      </c>
      <c r="G160">
        <v>0.125</v>
      </c>
      <c r="H160">
        <v>0.14285714285714299</v>
      </c>
      <c r="I160">
        <v>0.16129032258064499</v>
      </c>
      <c r="J160" s="1" t="s">
        <v>23229</v>
      </c>
      <c r="K160" t="s">
        <v>23242</v>
      </c>
      <c r="L160" t="s">
        <v>23564</v>
      </c>
      <c r="M160" t="s">
        <v>23565</v>
      </c>
    </row>
    <row r="161" spans="1:13">
      <c r="A161" s="1" t="s">
        <v>2178</v>
      </c>
      <c r="B161">
        <v>1.3260930520626101E-7</v>
      </c>
      <c r="C161" s="1">
        <v>1.0472476867512599E-7</v>
      </c>
      <c r="D161">
        <v>0</v>
      </c>
      <c r="E161">
        <v>5.2083333333333296E-3</v>
      </c>
      <c r="F161">
        <v>0</v>
      </c>
      <c r="G161">
        <v>0.339622641509434</v>
      </c>
      <c r="H161">
        <v>9.3457943925233603E-3</v>
      </c>
      <c r="I161">
        <v>6.1797752808988797E-2</v>
      </c>
      <c r="J161" s="1">
        <v>0</v>
      </c>
      <c r="K161" t="s">
        <v>23238</v>
      </c>
      <c r="L161" t="s">
        <v>23566</v>
      </c>
      <c r="M161" t="s">
        <v>23567</v>
      </c>
    </row>
    <row r="162" spans="1:13">
      <c r="A162" s="1" t="s">
        <v>2179</v>
      </c>
      <c r="B162">
        <v>4.6030660436941797E-6</v>
      </c>
      <c r="C162" s="1">
        <v>2.0825273124350701E-8</v>
      </c>
      <c r="D162">
        <v>0.241935483870968</v>
      </c>
      <c r="E162">
        <v>0.24418604651162801</v>
      </c>
      <c r="F162">
        <v>0.21153846153846201</v>
      </c>
      <c r="G162">
        <v>1.4705882352941201E-2</v>
      </c>
      <c r="H162">
        <v>5.29411764705882E-2</v>
      </c>
      <c r="I162">
        <v>0.114583333333333</v>
      </c>
      <c r="J162" s="1">
        <v>0</v>
      </c>
      <c r="K162" t="s">
        <v>23238</v>
      </c>
      <c r="L162" t="s">
        <v>23568</v>
      </c>
      <c r="M162" t="s">
        <v>23569</v>
      </c>
    </row>
    <row r="163" spans="1:13">
      <c r="A163" s="1" t="s">
        <v>2180</v>
      </c>
      <c r="B163">
        <v>7.1837559004533095E-8</v>
      </c>
      <c r="C163" s="1">
        <v>3.8956457505175497E-8</v>
      </c>
      <c r="D163">
        <v>0</v>
      </c>
      <c r="E163">
        <v>0</v>
      </c>
      <c r="F163">
        <v>0</v>
      </c>
      <c r="G163">
        <v>6.6666666666666693E-2</v>
      </c>
      <c r="H163">
        <v>0</v>
      </c>
      <c r="I163">
        <v>0</v>
      </c>
      <c r="J163" s="1" t="s">
        <v>23229</v>
      </c>
      <c r="K163" t="s">
        <v>23240</v>
      </c>
      <c r="L163" t="s">
        <v>23570</v>
      </c>
      <c r="M163" t="s">
        <v>23571</v>
      </c>
    </row>
    <row r="164" spans="1:13">
      <c r="A164" s="1" t="s">
        <v>2181</v>
      </c>
      <c r="B164">
        <v>1.3330188503264501E-5</v>
      </c>
      <c r="C164" s="1">
        <v>3.3897017433270602E-6</v>
      </c>
      <c r="D164">
        <v>0.96875</v>
      </c>
      <c r="E164">
        <v>1</v>
      </c>
      <c r="F164">
        <v>0.82539682539682502</v>
      </c>
      <c r="G164">
        <v>0.99019607843137303</v>
      </c>
      <c r="H164">
        <v>0.75229357798165097</v>
      </c>
      <c r="I164">
        <v>0.95192307692307698</v>
      </c>
      <c r="J164" s="1">
        <v>1</v>
      </c>
      <c r="K164" t="s">
        <v>23238</v>
      </c>
      <c r="L164" t="s">
        <v>23572</v>
      </c>
      <c r="M164" t="s">
        <v>23573</v>
      </c>
    </row>
    <row r="165" spans="1:13">
      <c r="A165" s="1" t="s">
        <v>2182</v>
      </c>
      <c r="B165">
        <v>2.3162355041049599E-4</v>
      </c>
      <c r="C165" s="1">
        <v>1.0569728262364699E-4</v>
      </c>
      <c r="D165">
        <v>0</v>
      </c>
      <c r="E165">
        <v>1.9230769230769201E-2</v>
      </c>
      <c r="F165">
        <v>0.40625</v>
      </c>
      <c r="G165">
        <v>4.3478260869565202E-2</v>
      </c>
      <c r="H165">
        <v>9.7014925373134303E-2</v>
      </c>
      <c r="I165">
        <v>4.8780487804878099E-2</v>
      </c>
      <c r="J165" s="1">
        <v>0</v>
      </c>
      <c r="K165" t="s">
        <v>23237</v>
      </c>
      <c r="L165" t="s">
        <v>23574</v>
      </c>
      <c r="M165" t="s">
        <v>23575</v>
      </c>
    </row>
    <row r="166" spans="1:13">
      <c r="A166" s="1" t="s">
        <v>2183</v>
      </c>
      <c r="B166">
        <v>7.59791907053751E-8</v>
      </c>
      <c r="C166" s="1">
        <v>2.5511880643867702E-7</v>
      </c>
      <c r="D166">
        <v>0</v>
      </c>
      <c r="E166">
        <v>0</v>
      </c>
      <c r="F166">
        <v>1.27388535031847E-2</v>
      </c>
      <c r="G166">
        <v>1.2820512820512799E-2</v>
      </c>
      <c r="H166">
        <v>5.4945054945054897E-3</v>
      </c>
      <c r="I166">
        <v>0</v>
      </c>
      <c r="J166" s="1" t="s">
        <v>23229</v>
      </c>
      <c r="K166" t="s">
        <v>23238</v>
      </c>
      <c r="L166" t="s">
        <v>23576</v>
      </c>
      <c r="M166" t="s">
        <v>23577</v>
      </c>
    </row>
    <row r="167" spans="1:13">
      <c r="A167" s="1" t="s">
        <v>2184</v>
      </c>
      <c r="B167">
        <v>3.3870125842663701E-6</v>
      </c>
      <c r="C167" s="1">
        <v>7.1488879847662403E-6</v>
      </c>
      <c r="D167">
        <v>0</v>
      </c>
      <c r="E167">
        <v>2.1739130434782601E-2</v>
      </c>
      <c r="F167">
        <v>8.7719298245613996E-3</v>
      </c>
      <c r="G167">
        <v>0.1875</v>
      </c>
      <c r="H167">
        <v>2.9850746268656699E-2</v>
      </c>
      <c r="I167">
        <v>0.05</v>
      </c>
      <c r="J167" s="1" t="s">
        <v>23229</v>
      </c>
      <c r="K167" t="s">
        <v>23240</v>
      </c>
      <c r="L167" t="s">
        <v>23578</v>
      </c>
      <c r="M167" t="s">
        <v>23579</v>
      </c>
    </row>
    <row r="168" spans="1:13">
      <c r="A168" s="1" t="s">
        <v>2185</v>
      </c>
      <c r="B168">
        <v>0</v>
      </c>
      <c r="C168" s="1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s="1" t="s">
        <v>23229</v>
      </c>
      <c r="K168" t="s">
        <v>23242</v>
      </c>
      <c r="L168" t="s">
        <v>23580</v>
      </c>
      <c r="M168" t="s">
        <v>23581</v>
      </c>
    </row>
    <row r="169" spans="1:13">
      <c r="A169" s="1" t="s">
        <v>2186</v>
      </c>
      <c r="B169">
        <v>8.6762233092261705E-7</v>
      </c>
      <c r="C169" s="1">
        <v>4.1905455704418903E-8</v>
      </c>
      <c r="D169">
        <v>1.72413793103448E-2</v>
      </c>
      <c r="E169">
        <v>0</v>
      </c>
      <c r="F169">
        <v>2.5641025641025602E-3</v>
      </c>
      <c r="G169">
        <v>1.72413793103448E-2</v>
      </c>
      <c r="H169">
        <v>8.7719298245613996E-3</v>
      </c>
      <c r="I169">
        <v>7.6612903225806495E-2</v>
      </c>
      <c r="J169" s="1">
        <v>0</v>
      </c>
      <c r="K169" t="s">
        <v>23242</v>
      </c>
      <c r="L169" t="s">
        <v>23582</v>
      </c>
      <c r="M169" t="s">
        <v>23583</v>
      </c>
    </row>
    <row r="170" spans="1:13">
      <c r="A170" s="1" t="s">
        <v>2187</v>
      </c>
      <c r="B170">
        <v>1.0066629326099699E-5</v>
      </c>
      <c r="C170" s="1">
        <v>2.0495077925202701E-5</v>
      </c>
      <c r="D170">
        <v>0.625</v>
      </c>
      <c r="E170">
        <v>0.77272727272727304</v>
      </c>
      <c r="F170">
        <v>0.674050632911392</v>
      </c>
      <c r="G170">
        <v>0.907407407407407</v>
      </c>
      <c r="H170">
        <v>0.73493975903614495</v>
      </c>
      <c r="I170">
        <v>0.78070175438596501</v>
      </c>
      <c r="J170" s="1">
        <v>1</v>
      </c>
      <c r="K170" t="s">
        <v>23238</v>
      </c>
      <c r="L170" t="s">
        <v>23584</v>
      </c>
      <c r="M170" t="s">
        <v>23585</v>
      </c>
    </row>
    <row r="171" spans="1:13">
      <c r="A171" s="1" t="s">
        <v>2188</v>
      </c>
      <c r="B171">
        <v>0</v>
      </c>
      <c r="C171" s="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1">
        <v>1</v>
      </c>
      <c r="K171" t="s">
        <v>23238</v>
      </c>
      <c r="L171" t="s">
        <v>23586</v>
      </c>
      <c r="M171" t="s">
        <v>23587</v>
      </c>
    </row>
    <row r="172" spans="1:13">
      <c r="A172" s="1" t="s">
        <v>2189</v>
      </c>
      <c r="B172">
        <v>6.3841378093316102E-8</v>
      </c>
      <c r="C172" s="1">
        <v>5.3446437519139395E-7</v>
      </c>
      <c r="D172">
        <v>1</v>
      </c>
      <c r="E172">
        <v>0.99425287356321801</v>
      </c>
      <c r="F172">
        <v>1</v>
      </c>
      <c r="G172">
        <v>0.86842105263157898</v>
      </c>
      <c r="H172">
        <v>0.99473684210526303</v>
      </c>
      <c r="I172">
        <v>0.99285714285714299</v>
      </c>
      <c r="J172" s="1">
        <v>1</v>
      </c>
      <c r="K172" t="s">
        <v>23242</v>
      </c>
      <c r="L172" t="s">
        <v>23588</v>
      </c>
      <c r="M172" t="s">
        <v>23589</v>
      </c>
    </row>
    <row r="173" spans="1:13">
      <c r="A173" s="1" t="s">
        <v>2190</v>
      </c>
      <c r="B173">
        <v>7.0470901198681194E-8</v>
      </c>
      <c r="C173" s="1">
        <v>4.4884608954123902E-7</v>
      </c>
      <c r="D173">
        <v>1</v>
      </c>
      <c r="E173">
        <v>1</v>
      </c>
      <c r="F173">
        <v>0.99655172413793103</v>
      </c>
      <c r="G173">
        <v>1</v>
      </c>
      <c r="H173">
        <v>1</v>
      </c>
      <c r="I173">
        <v>0.99528301886792403</v>
      </c>
      <c r="J173" s="1">
        <v>1</v>
      </c>
      <c r="K173" t="s">
        <v>23241</v>
      </c>
      <c r="L173" t="s">
        <v>23590</v>
      </c>
      <c r="M173" t="s">
        <v>23591</v>
      </c>
    </row>
    <row r="174" spans="1:13">
      <c r="A174" s="1" t="s">
        <v>2191</v>
      </c>
      <c r="B174">
        <v>2.8265715203348499E-4</v>
      </c>
      <c r="C174" s="1">
        <v>9.3849772120321105E-5</v>
      </c>
      <c r="D174">
        <v>1</v>
      </c>
      <c r="E174">
        <v>1</v>
      </c>
      <c r="F174">
        <v>0.269230769230769</v>
      </c>
      <c r="G174">
        <v>0.662790697674419</v>
      </c>
      <c r="H174">
        <v>0.27564102564102599</v>
      </c>
      <c r="I174">
        <v>0.70588235294117696</v>
      </c>
      <c r="J174" s="1">
        <v>0.95454545454545503</v>
      </c>
      <c r="K174" t="s">
        <v>23237</v>
      </c>
      <c r="L174" t="s">
        <v>23592</v>
      </c>
      <c r="M174" t="s">
        <v>23593</v>
      </c>
    </row>
    <row r="175" spans="1:13">
      <c r="A175" s="1" t="s">
        <v>2192</v>
      </c>
      <c r="B175">
        <v>3.8925386354389698E-6</v>
      </c>
      <c r="C175" s="1">
        <v>1.2503980067960301E-5</v>
      </c>
      <c r="D175">
        <v>0.94642857142857095</v>
      </c>
      <c r="E175">
        <v>0.97499999999999998</v>
      </c>
      <c r="F175">
        <v>1</v>
      </c>
      <c r="G175">
        <v>0.22727272727272699</v>
      </c>
      <c r="H175">
        <v>0.94805194805194803</v>
      </c>
      <c r="I175">
        <v>0.840425531914894</v>
      </c>
      <c r="J175" s="1">
        <v>1</v>
      </c>
      <c r="K175" t="s">
        <v>23240</v>
      </c>
      <c r="L175" t="s">
        <v>23594</v>
      </c>
      <c r="M175" t="s">
        <v>23595</v>
      </c>
    </row>
    <row r="176" spans="1:13">
      <c r="A176" s="1" t="s">
        <v>2193</v>
      </c>
      <c r="B176">
        <v>1.40512128715723E-5</v>
      </c>
      <c r="C176" s="1">
        <v>1.6757957068484799E-5</v>
      </c>
      <c r="D176">
        <v>0</v>
      </c>
      <c r="E176">
        <v>0</v>
      </c>
      <c r="F176">
        <v>0</v>
      </c>
      <c r="G176">
        <v>0.5</v>
      </c>
      <c r="H176">
        <v>4.11764705882353E-2</v>
      </c>
      <c r="I176">
        <v>0.101851851851852</v>
      </c>
      <c r="J176" s="1">
        <v>0</v>
      </c>
      <c r="K176" t="s">
        <v>23241</v>
      </c>
      <c r="L176" t="s">
        <v>23596</v>
      </c>
      <c r="M176" t="s">
        <v>23597</v>
      </c>
    </row>
    <row r="177" spans="1:13">
      <c r="A177" s="1" t="s">
        <v>2194</v>
      </c>
      <c r="B177">
        <v>1.8514688284491699E-6</v>
      </c>
      <c r="C177" s="1">
        <v>1.2316156922913001E-6</v>
      </c>
      <c r="D177">
        <v>0</v>
      </c>
      <c r="E177">
        <v>0</v>
      </c>
      <c r="F177">
        <v>0</v>
      </c>
      <c r="G177">
        <v>2.9411764705882401E-2</v>
      </c>
      <c r="H177">
        <v>9.9009900990098994E-3</v>
      </c>
      <c r="I177">
        <v>7.4626865671641798E-2</v>
      </c>
      <c r="J177" s="1">
        <v>0</v>
      </c>
      <c r="K177" t="s">
        <v>23238</v>
      </c>
      <c r="L177" t="s">
        <v>23598</v>
      </c>
      <c r="M177" t="s">
        <v>23599</v>
      </c>
    </row>
    <row r="178" spans="1:13">
      <c r="A178" s="1" t="s">
        <v>2195</v>
      </c>
      <c r="B178">
        <v>3.6187487684922901E-6</v>
      </c>
      <c r="C178" s="1">
        <v>4.6996138491226602E-11</v>
      </c>
      <c r="D178">
        <v>0</v>
      </c>
      <c r="E178">
        <v>5.2083333333333296E-3</v>
      </c>
      <c r="F178">
        <v>7.43589743589744E-2</v>
      </c>
      <c r="G178">
        <v>0</v>
      </c>
      <c r="H178">
        <v>1.86915887850467E-2</v>
      </c>
      <c r="I178">
        <v>2.1505376344085999E-2</v>
      </c>
      <c r="J178" s="1">
        <v>0</v>
      </c>
      <c r="K178" t="s">
        <v>23241</v>
      </c>
      <c r="L178" t="s">
        <v>23600</v>
      </c>
      <c r="M178" t="s">
        <v>23601</v>
      </c>
    </row>
    <row r="179" spans="1:13">
      <c r="A179" s="1" t="s">
        <v>2196</v>
      </c>
      <c r="B179">
        <v>1.10796386644936E-5</v>
      </c>
      <c r="C179" s="1">
        <v>4.1751842917878297E-6</v>
      </c>
      <c r="D179">
        <v>0.83333333333333304</v>
      </c>
      <c r="E179">
        <v>1</v>
      </c>
      <c r="F179">
        <v>0.96511627906976705</v>
      </c>
      <c r="G179">
        <v>0.98863636363636398</v>
      </c>
      <c r="H179">
        <v>0.95794392523364502</v>
      </c>
      <c r="I179">
        <v>0.97029702970297005</v>
      </c>
      <c r="J179" s="1">
        <v>1</v>
      </c>
      <c r="K179" t="s">
        <v>23239</v>
      </c>
      <c r="L179" t="s">
        <v>23602</v>
      </c>
      <c r="M179" t="s">
        <v>23603</v>
      </c>
    </row>
    <row r="180" spans="1:13">
      <c r="A180" s="1" t="s">
        <v>2197</v>
      </c>
      <c r="B180">
        <v>3.8306400029510998E-7</v>
      </c>
      <c r="C180" s="1">
        <v>3.2817304835686001E-6</v>
      </c>
      <c r="D180">
        <v>1</v>
      </c>
      <c r="E180">
        <v>0.99462365591397806</v>
      </c>
      <c r="F180">
        <v>0.997435897435897</v>
      </c>
      <c r="G180">
        <v>0.95614035087719296</v>
      </c>
      <c r="H180">
        <v>0.99479166666666696</v>
      </c>
      <c r="I180">
        <v>0.96666666666666701</v>
      </c>
      <c r="J180" s="1" t="s">
        <v>23229</v>
      </c>
      <c r="K180" t="s">
        <v>23238</v>
      </c>
      <c r="L180" t="s">
        <v>23604</v>
      </c>
      <c r="M180" t="s">
        <v>23605</v>
      </c>
    </row>
    <row r="181" spans="1:13">
      <c r="A181" s="1" t="s">
        <v>2198</v>
      </c>
      <c r="B181">
        <v>7.8481659421815494E-8</v>
      </c>
      <c r="C181" s="1">
        <v>5.03800582746339E-8</v>
      </c>
      <c r="D181">
        <v>0</v>
      </c>
      <c r="E181">
        <v>5.5555555555555601E-3</v>
      </c>
      <c r="F181">
        <v>2.6737967914438501E-3</v>
      </c>
      <c r="G181">
        <v>1.2820512820512799E-2</v>
      </c>
      <c r="H181">
        <v>0</v>
      </c>
      <c r="I181">
        <v>4.2735042735042696E-3</v>
      </c>
      <c r="J181" s="1" t="s">
        <v>23229</v>
      </c>
      <c r="K181" t="s">
        <v>23239</v>
      </c>
      <c r="L181" t="s">
        <v>23606</v>
      </c>
      <c r="M181" t="s">
        <v>23607</v>
      </c>
    </row>
    <row r="182" spans="1:13">
      <c r="A182" s="1" t="s">
        <v>2199</v>
      </c>
      <c r="B182">
        <v>4.1610857463115104E-6</v>
      </c>
      <c r="C182" s="1">
        <v>2.2676097419294001E-7</v>
      </c>
      <c r="D182">
        <v>0.984375</v>
      </c>
      <c r="E182">
        <v>1</v>
      </c>
      <c r="F182">
        <v>0.99583333333333302</v>
      </c>
      <c r="G182">
        <v>1</v>
      </c>
      <c r="H182">
        <v>0.99242424242424199</v>
      </c>
      <c r="I182">
        <v>0.93203883495145601</v>
      </c>
      <c r="J182" s="1">
        <v>0.2</v>
      </c>
      <c r="K182" t="s">
        <v>23237</v>
      </c>
      <c r="L182" t="s">
        <v>23608</v>
      </c>
      <c r="M182" t="s">
        <v>23609</v>
      </c>
    </row>
    <row r="183" spans="1:13">
      <c r="A183" s="1" t="s">
        <v>2200</v>
      </c>
      <c r="B183">
        <v>2.12068475776847E-7</v>
      </c>
      <c r="C183" s="1">
        <v>1.02912682275406E-5</v>
      </c>
      <c r="D183">
        <v>0.828125</v>
      </c>
      <c r="E183">
        <v>0.86979166666666696</v>
      </c>
      <c r="F183">
        <v>0.72938144329896903</v>
      </c>
      <c r="G183">
        <v>0.46428571428571402</v>
      </c>
      <c r="H183">
        <v>0.84234234234234195</v>
      </c>
      <c r="I183">
        <v>0.72123893805309702</v>
      </c>
      <c r="J183" s="1">
        <v>1</v>
      </c>
      <c r="K183" t="s">
        <v>23240</v>
      </c>
      <c r="L183" t="s">
        <v>23610</v>
      </c>
      <c r="M183" t="s">
        <v>23611</v>
      </c>
    </row>
    <row r="184" spans="1:13">
      <c r="A184" s="1" t="s">
        <v>2201</v>
      </c>
      <c r="B184">
        <v>7.5950292740034999E-4</v>
      </c>
      <c r="C184" s="1">
        <v>7.3336770252523199E-6</v>
      </c>
      <c r="D184">
        <v>0.171875</v>
      </c>
      <c r="E184">
        <v>0.74468085106382997</v>
      </c>
      <c r="F184">
        <v>3.4883720930232599E-2</v>
      </c>
      <c r="G184">
        <v>6.0975609756097601E-2</v>
      </c>
      <c r="H184">
        <v>0.10638297872340401</v>
      </c>
      <c r="I184">
        <v>7.14285714285714E-3</v>
      </c>
      <c r="J184" s="1">
        <v>0</v>
      </c>
      <c r="K184" t="s">
        <v>23241</v>
      </c>
      <c r="L184" t="s">
        <v>23612</v>
      </c>
      <c r="M184" t="s">
        <v>23613</v>
      </c>
    </row>
    <row r="185" spans="1:13">
      <c r="A185" s="1" t="s">
        <v>2202</v>
      </c>
      <c r="B185">
        <v>1.6417701503551501E-4</v>
      </c>
      <c r="C185" s="1">
        <v>1.01318047618284E-4</v>
      </c>
      <c r="D185">
        <v>0.116666666666667</v>
      </c>
      <c r="E185">
        <v>0.47590361445783103</v>
      </c>
      <c r="F185">
        <v>5.5194805194805199E-2</v>
      </c>
      <c r="G185">
        <v>0.17857142857142899</v>
      </c>
      <c r="H185">
        <v>0</v>
      </c>
      <c r="I185">
        <v>1.6949152542372899E-2</v>
      </c>
      <c r="J185" s="1">
        <v>0</v>
      </c>
      <c r="K185" t="s">
        <v>23239</v>
      </c>
      <c r="L185" t="s">
        <v>23614</v>
      </c>
      <c r="M185" t="s">
        <v>23615</v>
      </c>
    </row>
    <row r="186" spans="1:13">
      <c r="A186" s="1" t="s">
        <v>2203</v>
      </c>
      <c r="B186">
        <v>6.2729241379652799E-6</v>
      </c>
      <c r="C186" s="1">
        <v>1.2500200169711999E-4</v>
      </c>
      <c r="D186">
        <v>0.78571428571428603</v>
      </c>
      <c r="E186">
        <v>0.60365853658536595</v>
      </c>
      <c r="F186">
        <v>0.58201058201058198</v>
      </c>
      <c r="G186">
        <v>0.94827586206896597</v>
      </c>
      <c r="H186">
        <v>0.68518518518518501</v>
      </c>
      <c r="I186">
        <v>0.91735537190082606</v>
      </c>
      <c r="J186" s="1">
        <v>1</v>
      </c>
      <c r="K186" t="s">
        <v>23242</v>
      </c>
      <c r="L186" t="s">
        <v>23616</v>
      </c>
      <c r="M186" t="s">
        <v>23617</v>
      </c>
    </row>
    <row r="187" spans="1:13">
      <c r="A187" s="1" t="s">
        <v>2204</v>
      </c>
      <c r="B187">
        <v>5.1404298347370402E-6</v>
      </c>
      <c r="C187" s="1">
        <v>2.79631042426427E-9</v>
      </c>
      <c r="D187">
        <v>0.9375</v>
      </c>
      <c r="E187">
        <v>0.992307692307692</v>
      </c>
      <c r="F187">
        <v>0.99572649572649596</v>
      </c>
      <c r="G187">
        <v>1</v>
      </c>
      <c r="H187">
        <v>1</v>
      </c>
      <c r="I187">
        <v>0.99324324324324298</v>
      </c>
      <c r="J187" s="1">
        <v>1</v>
      </c>
      <c r="K187" t="s">
        <v>23238</v>
      </c>
      <c r="L187" t="s">
        <v>23618</v>
      </c>
      <c r="M187" t="s">
        <v>23619</v>
      </c>
    </row>
    <row r="188" spans="1:13">
      <c r="A188" s="1" t="s">
        <v>2205</v>
      </c>
      <c r="B188">
        <v>1.86009151096357E-5</v>
      </c>
      <c r="C188" s="1">
        <v>4.8799314260274599E-6</v>
      </c>
      <c r="D188">
        <v>0.8125</v>
      </c>
      <c r="E188">
        <v>0.71505376344086002</v>
      </c>
      <c r="F188">
        <v>0.99732620320855603</v>
      </c>
      <c r="G188">
        <v>0.98275862068965503</v>
      </c>
      <c r="H188">
        <v>1</v>
      </c>
      <c r="I188">
        <v>0.98760330578512401</v>
      </c>
      <c r="J188" s="1">
        <v>1</v>
      </c>
      <c r="K188" t="s">
        <v>23239</v>
      </c>
      <c r="L188" t="s">
        <v>23620</v>
      </c>
      <c r="M188" t="s">
        <v>23621</v>
      </c>
    </row>
    <row r="189" spans="1:13">
      <c r="A189" s="1" t="s">
        <v>2206</v>
      </c>
      <c r="B189">
        <v>3.5265829915712802E-6</v>
      </c>
      <c r="C189" s="1">
        <v>1.9482041903680599E-7</v>
      </c>
      <c r="D189">
        <v>0.953125</v>
      </c>
      <c r="E189">
        <v>1</v>
      </c>
      <c r="F189">
        <v>0.96174863387978105</v>
      </c>
      <c r="G189">
        <v>0.91666666666666696</v>
      </c>
      <c r="H189">
        <v>0.97894736842105301</v>
      </c>
      <c r="I189">
        <v>0.92361111111111105</v>
      </c>
      <c r="J189" s="1">
        <v>0.94444444444444398</v>
      </c>
      <c r="K189" t="s">
        <v>23241</v>
      </c>
      <c r="L189" t="s">
        <v>23622</v>
      </c>
      <c r="M189" t="s">
        <v>23623</v>
      </c>
    </row>
    <row r="190" spans="1:13">
      <c r="A190" s="1" t="s">
        <v>2207</v>
      </c>
      <c r="B190">
        <v>7.0178048455699895E-7</v>
      </c>
      <c r="C190" s="1">
        <v>1.06277144161816E-10</v>
      </c>
      <c r="D190">
        <v>0.98333333333333295</v>
      </c>
      <c r="E190">
        <v>0.917721518987342</v>
      </c>
      <c r="F190">
        <v>1</v>
      </c>
      <c r="G190">
        <v>1</v>
      </c>
      <c r="H190">
        <v>1</v>
      </c>
      <c r="I190">
        <v>1</v>
      </c>
      <c r="J190" s="1">
        <v>1</v>
      </c>
      <c r="K190" t="s">
        <v>23242</v>
      </c>
      <c r="L190" t="s">
        <v>23624</v>
      </c>
      <c r="M190" t="s">
        <v>23625</v>
      </c>
    </row>
    <row r="191" spans="1:13">
      <c r="A191" s="1" t="s">
        <v>2208</v>
      </c>
      <c r="B191">
        <v>1.9546123949784799E-6</v>
      </c>
      <c r="C191" s="1">
        <v>2.4599729085327602E-6</v>
      </c>
      <c r="D191">
        <v>1</v>
      </c>
      <c r="E191">
        <v>1</v>
      </c>
      <c r="F191">
        <v>1</v>
      </c>
      <c r="G191">
        <v>0.81578947368421095</v>
      </c>
      <c r="H191">
        <v>1</v>
      </c>
      <c r="I191">
        <v>0.93859649122806998</v>
      </c>
      <c r="J191" s="1">
        <v>1</v>
      </c>
      <c r="K191" t="s">
        <v>23242</v>
      </c>
      <c r="L191" t="s">
        <v>23626</v>
      </c>
      <c r="M191" t="s">
        <v>23627</v>
      </c>
    </row>
    <row r="192" spans="1:13">
      <c r="A192" s="1" t="s">
        <v>2209</v>
      </c>
      <c r="B192">
        <v>6.1638484504247002E-6</v>
      </c>
      <c r="C192" s="1">
        <v>1.8448508968961199E-5</v>
      </c>
      <c r="D192">
        <v>3.4482758620689703E-2</v>
      </c>
      <c r="E192">
        <v>3.125E-2</v>
      </c>
      <c r="F192">
        <v>9.6153846153846194E-3</v>
      </c>
      <c r="G192">
        <v>0</v>
      </c>
      <c r="H192">
        <v>7.6923076923076901E-3</v>
      </c>
      <c r="I192">
        <v>0.14772727272727301</v>
      </c>
      <c r="J192" s="1" t="s">
        <v>23229</v>
      </c>
      <c r="K192" t="s">
        <v>23238</v>
      </c>
      <c r="L192" t="s">
        <v>23628</v>
      </c>
      <c r="M192" t="s">
        <v>23629</v>
      </c>
    </row>
    <row r="193" spans="1:13">
      <c r="A193" s="1" t="s">
        <v>2210</v>
      </c>
      <c r="B193">
        <v>6.6148192331387095E-5</v>
      </c>
      <c r="C193" s="1">
        <v>8.1128623748205199E-6</v>
      </c>
      <c r="D193">
        <v>0.30357142857142899</v>
      </c>
      <c r="E193">
        <v>1.21951219512195E-2</v>
      </c>
      <c r="F193">
        <v>0.14327485380117</v>
      </c>
      <c r="G193">
        <v>0.28301886792452802</v>
      </c>
      <c r="H193">
        <v>6.43564356435644E-2</v>
      </c>
      <c r="I193">
        <v>0.216494845360825</v>
      </c>
      <c r="J193" s="1">
        <v>0</v>
      </c>
      <c r="K193" t="s">
        <v>23238</v>
      </c>
      <c r="L193" t="s">
        <v>23630</v>
      </c>
      <c r="M193" t="s">
        <v>23631</v>
      </c>
    </row>
    <row r="194" spans="1:13">
      <c r="A194" s="1" t="s">
        <v>2211</v>
      </c>
      <c r="B194">
        <v>0</v>
      </c>
      <c r="C194" s="1">
        <v>0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 s="1">
        <v>1</v>
      </c>
      <c r="K194" t="s">
        <v>23238</v>
      </c>
      <c r="L194" t="s">
        <v>23632</v>
      </c>
      <c r="M194" t="s">
        <v>23633</v>
      </c>
    </row>
    <row r="195" spans="1:13">
      <c r="A195" s="1" t="s">
        <v>2212</v>
      </c>
      <c r="B195">
        <v>4.4094913105357499E-8</v>
      </c>
      <c r="C195" s="1">
        <v>1.60033344045531E-10</v>
      </c>
      <c r="D195">
        <v>1</v>
      </c>
      <c r="E195">
        <v>0.99382716049382702</v>
      </c>
      <c r="F195">
        <v>1</v>
      </c>
      <c r="G195">
        <v>1</v>
      </c>
      <c r="H195">
        <v>1</v>
      </c>
      <c r="I195">
        <v>0.98936170212765995</v>
      </c>
      <c r="J195" s="1">
        <v>0.40909090909090901</v>
      </c>
      <c r="K195" t="s">
        <v>23238</v>
      </c>
      <c r="L195" t="s">
        <v>23634</v>
      </c>
      <c r="M195" t="s">
        <v>23635</v>
      </c>
    </row>
    <row r="196" spans="1:13">
      <c r="A196" s="1" t="s">
        <v>2213</v>
      </c>
      <c r="B196">
        <v>2.2970876740404101E-5</v>
      </c>
      <c r="C196" s="1">
        <v>8.3206801446313197E-6</v>
      </c>
      <c r="D196">
        <v>0.90625</v>
      </c>
      <c r="E196">
        <v>0.99450549450549497</v>
      </c>
      <c r="F196">
        <v>0.96315789473684199</v>
      </c>
      <c r="G196">
        <v>1</v>
      </c>
      <c r="H196">
        <v>0.94444444444444398</v>
      </c>
      <c r="I196">
        <v>0.98684210526315796</v>
      </c>
      <c r="J196" s="1">
        <v>1</v>
      </c>
      <c r="K196" t="s">
        <v>23241</v>
      </c>
      <c r="L196" t="s">
        <v>23636</v>
      </c>
      <c r="M196" t="s">
        <v>23637</v>
      </c>
    </row>
    <row r="197" spans="1:13">
      <c r="A197" s="1" t="s">
        <v>2214</v>
      </c>
      <c r="B197">
        <v>6.0350161441347197E-6</v>
      </c>
      <c r="C197" s="1">
        <v>3.4118305746840598E-6</v>
      </c>
      <c r="D197">
        <v>0.55555555555555602</v>
      </c>
      <c r="E197">
        <v>0.89473684210526305</v>
      </c>
      <c r="F197">
        <v>0.97798742138364803</v>
      </c>
      <c r="G197">
        <v>0.5</v>
      </c>
      <c r="H197">
        <v>0.93867924528301905</v>
      </c>
      <c r="I197">
        <v>0.84239130434782605</v>
      </c>
      <c r="J197" s="1" t="s">
        <v>23229</v>
      </c>
      <c r="K197" t="s">
        <v>23238</v>
      </c>
      <c r="L197" t="s">
        <v>23638</v>
      </c>
      <c r="M197" t="s">
        <v>23639</v>
      </c>
    </row>
    <row r="198" spans="1:13">
      <c r="A198" s="1" t="s">
        <v>2215</v>
      </c>
      <c r="B198">
        <v>9.8669417765185804E-10</v>
      </c>
      <c r="C198" s="1">
        <v>1.22249675828453E-8</v>
      </c>
      <c r="D198">
        <v>1</v>
      </c>
      <c r="E198">
        <v>0.99390243902439002</v>
      </c>
      <c r="F198">
        <v>1</v>
      </c>
      <c r="G198">
        <v>1</v>
      </c>
      <c r="H198">
        <v>0.9921875</v>
      </c>
      <c r="I198">
        <v>0.94736842105263197</v>
      </c>
      <c r="J198" s="1">
        <v>0</v>
      </c>
      <c r="K198" t="s">
        <v>23241</v>
      </c>
      <c r="L198" t="s">
        <v>23640</v>
      </c>
      <c r="M198" t="s">
        <v>23641</v>
      </c>
    </row>
    <row r="199" spans="1:13">
      <c r="A199" s="1" t="s">
        <v>2216</v>
      </c>
      <c r="B199">
        <v>3.05864706319608E-5</v>
      </c>
      <c r="C199" s="1">
        <v>5.3384712101516103E-5</v>
      </c>
      <c r="D199">
        <v>1</v>
      </c>
      <c r="E199">
        <v>1</v>
      </c>
      <c r="F199">
        <v>0.75167785234899298</v>
      </c>
      <c r="G199">
        <v>1</v>
      </c>
      <c r="H199">
        <v>1</v>
      </c>
      <c r="I199">
        <v>1</v>
      </c>
      <c r="J199" s="1" t="s">
        <v>23229</v>
      </c>
      <c r="K199" t="s">
        <v>23240</v>
      </c>
      <c r="L199" t="s">
        <v>23642</v>
      </c>
      <c r="M199" t="s">
        <v>23643</v>
      </c>
    </row>
    <row r="200" spans="1:13">
      <c r="A200" s="1" t="s">
        <v>2217</v>
      </c>
      <c r="B200">
        <v>1.94623483247891E-4</v>
      </c>
      <c r="C200" s="1">
        <v>1.3348521548426599E-6</v>
      </c>
      <c r="D200">
        <v>0.1875</v>
      </c>
      <c r="E200">
        <v>5.2083333333333296E-3</v>
      </c>
      <c r="F200">
        <v>0.1</v>
      </c>
      <c r="G200">
        <v>5.2631578947368397E-2</v>
      </c>
      <c r="H200">
        <v>0.22807017543859601</v>
      </c>
      <c r="I200">
        <v>0.17338709677419401</v>
      </c>
      <c r="J200" s="1" t="s">
        <v>23229</v>
      </c>
      <c r="K200" t="s">
        <v>23237</v>
      </c>
      <c r="L200" t="s">
        <v>23644</v>
      </c>
      <c r="M200" t="s">
        <v>23645</v>
      </c>
    </row>
    <row r="201" spans="1:13">
      <c r="A201" s="1" t="s">
        <v>2218</v>
      </c>
      <c r="B201">
        <v>5.17914734591831E-5</v>
      </c>
      <c r="C201" s="1">
        <v>1.4422701632108099E-4</v>
      </c>
      <c r="D201">
        <v>7.8125E-2</v>
      </c>
      <c r="E201">
        <v>1.0416666666666701E-2</v>
      </c>
      <c r="F201">
        <v>0.125641025641026</v>
      </c>
      <c r="G201">
        <v>2.6785714285714302E-2</v>
      </c>
      <c r="H201">
        <v>0.172566371681416</v>
      </c>
      <c r="I201">
        <v>0.12704918032786899</v>
      </c>
      <c r="J201" s="1">
        <v>0</v>
      </c>
      <c r="K201" t="s">
        <v>23238</v>
      </c>
      <c r="L201" t="s">
        <v>23646</v>
      </c>
      <c r="M201" t="s">
        <v>23647</v>
      </c>
    </row>
    <row r="202" spans="1:13">
      <c r="A202" s="1" t="s">
        <v>2219</v>
      </c>
      <c r="B202">
        <v>1.7313194753413702E-5</v>
      </c>
      <c r="C202" s="1">
        <v>2.2758507189817601E-4</v>
      </c>
      <c r="D202">
        <v>0.96666666666666701</v>
      </c>
      <c r="E202">
        <v>0.99438202247190999</v>
      </c>
      <c r="F202">
        <v>0.87283236994219604</v>
      </c>
      <c r="G202">
        <v>0.57317073170731703</v>
      </c>
      <c r="H202">
        <v>0.42424242424242398</v>
      </c>
      <c r="I202">
        <v>0.72388059701492502</v>
      </c>
      <c r="J202" s="1">
        <v>1</v>
      </c>
      <c r="K202" t="s">
        <v>23238</v>
      </c>
      <c r="L202" t="s">
        <v>23648</v>
      </c>
      <c r="M202" t="s">
        <v>23649</v>
      </c>
    </row>
    <row r="203" spans="1:13">
      <c r="A203" s="1" t="s">
        <v>2220</v>
      </c>
      <c r="B203">
        <v>1.7586815778972599E-7</v>
      </c>
      <c r="C203" s="1">
        <v>2.5259513483768799E-8</v>
      </c>
      <c r="D203">
        <v>1.7857142857142901E-2</v>
      </c>
      <c r="E203">
        <v>0</v>
      </c>
      <c r="F203">
        <v>0</v>
      </c>
      <c r="G203">
        <v>0</v>
      </c>
      <c r="H203">
        <v>0</v>
      </c>
      <c r="I203">
        <v>0</v>
      </c>
      <c r="J203" s="1">
        <v>0</v>
      </c>
      <c r="K203" t="s">
        <v>23240</v>
      </c>
      <c r="L203" t="s">
        <v>23650</v>
      </c>
      <c r="M203" t="s">
        <v>23651</v>
      </c>
    </row>
    <row r="204" spans="1:13">
      <c r="A204" s="1" t="s">
        <v>2221</v>
      </c>
      <c r="B204">
        <v>1.46288120185203E-4</v>
      </c>
      <c r="C204" s="1">
        <v>5.4758541324007597E-6</v>
      </c>
      <c r="D204">
        <v>0</v>
      </c>
      <c r="E204">
        <v>8.1521739130434798E-2</v>
      </c>
      <c r="F204">
        <v>0</v>
      </c>
      <c r="G204">
        <v>1.9607843137254902E-2</v>
      </c>
      <c r="H204">
        <v>0</v>
      </c>
      <c r="I204">
        <v>0</v>
      </c>
      <c r="J204" s="1">
        <v>0</v>
      </c>
      <c r="K204" t="s">
        <v>23241</v>
      </c>
      <c r="L204" t="s">
        <v>23652</v>
      </c>
      <c r="M204" t="s">
        <v>23653</v>
      </c>
    </row>
    <row r="205" spans="1:13">
      <c r="A205" s="1" t="s">
        <v>2222</v>
      </c>
      <c r="B205">
        <v>2.4039265732787799E-5</v>
      </c>
      <c r="C205" s="1">
        <v>5.8390875095335296E-7</v>
      </c>
      <c r="D205">
        <v>0.984375</v>
      </c>
      <c r="E205">
        <v>0.99473684210526303</v>
      </c>
      <c r="F205">
        <v>0.90979381443299001</v>
      </c>
      <c r="G205">
        <v>0.99056603773584895</v>
      </c>
      <c r="H205">
        <v>0.91203703703703698</v>
      </c>
      <c r="I205">
        <v>0.94230769230769196</v>
      </c>
      <c r="J205" s="1">
        <v>1</v>
      </c>
      <c r="K205" t="s">
        <v>23241</v>
      </c>
      <c r="L205" t="s">
        <v>23654</v>
      </c>
      <c r="M205" t="s">
        <v>23655</v>
      </c>
    </row>
    <row r="206" spans="1:13">
      <c r="A206" s="1" t="s">
        <v>2223</v>
      </c>
      <c r="B206">
        <v>6.7075136615728896E-8</v>
      </c>
      <c r="C206" s="1">
        <v>1.9672601804057601E-8</v>
      </c>
      <c r="D206">
        <v>0</v>
      </c>
      <c r="E206">
        <v>6.2500000000000003E-3</v>
      </c>
      <c r="F206">
        <v>3.4965034965035E-3</v>
      </c>
      <c r="G206">
        <v>0</v>
      </c>
      <c r="H206">
        <v>0</v>
      </c>
      <c r="I206">
        <v>0</v>
      </c>
      <c r="J206" s="1" t="s">
        <v>23229</v>
      </c>
      <c r="K206" t="s">
        <v>23240</v>
      </c>
      <c r="L206" t="s">
        <v>23656</v>
      </c>
      <c r="M206" t="s">
        <v>23657</v>
      </c>
    </row>
    <row r="207" spans="1:13">
      <c r="A207" s="1" t="s">
        <v>2224</v>
      </c>
      <c r="B207">
        <v>8.9147854848928693E-6</v>
      </c>
      <c r="C207" s="1">
        <v>2.1809087063015901E-6</v>
      </c>
      <c r="D207">
        <v>1.7857142857142901E-2</v>
      </c>
      <c r="E207">
        <v>5.5555555555555601E-2</v>
      </c>
      <c r="F207">
        <v>0</v>
      </c>
      <c r="G207">
        <v>1.72413793103448E-2</v>
      </c>
      <c r="H207">
        <v>0</v>
      </c>
      <c r="I207">
        <v>0.1125</v>
      </c>
      <c r="J207" s="1">
        <v>0.05</v>
      </c>
      <c r="K207" t="s">
        <v>23241</v>
      </c>
      <c r="L207" t="s">
        <v>23658</v>
      </c>
      <c r="M207" t="s">
        <v>23659</v>
      </c>
    </row>
    <row r="208" spans="1:13">
      <c r="A208" s="1" t="s">
        <v>2225</v>
      </c>
      <c r="B208">
        <v>8.1552323860608905E-6</v>
      </c>
      <c r="C208" s="1">
        <v>7.9308792543559098E-6</v>
      </c>
      <c r="D208">
        <v>1</v>
      </c>
      <c r="E208">
        <v>1</v>
      </c>
      <c r="F208">
        <v>0.96134020618556704</v>
      </c>
      <c r="G208">
        <v>1</v>
      </c>
      <c r="H208">
        <v>0.990291262135922</v>
      </c>
      <c r="I208">
        <v>1</v>
      </c>
      <c r="J208" s="1">
        <v>1</v>
      </c>
      <c r="K208" t="s">
        <v>23238</v>
      </c>
      <c r="L208" t="s">
        <v>23660</v>
      </c>
      <c r="M208" t="s">
        <v>23661</v>
      </c>
    </row>
    <row r="209" spans="1:13">
      <c r="A209" s="1" t="s">
        <v>2226</v>
      </c>
      <c r="B209">
        <v>2.0827169710434399E-7</v>
      </c>
      <c r="C209" s="1">
        <v>3.3608759543862802E-6</v>
      </c>
      <c r="D209">
        <v>1</v>
      </c>
      <c r="E209">
        <v>1</v>
      </c>
      <c r="F209">
        <v>1</v>
      </c>
      <c r="G209">
        <v>1</v>
      </c>
      <c r="H209">
        <v>0.98672566371681403</v>
      </c>
      <c r="I209">
        <v>0.98706896551724099</v>
      </c>
      <c r="J209" s="1">
        <v>4.5454545454545497E-2</v>
      </c>
      <c r="K209" t="s">
        <v>23237</v>
      </c>
      <c r="L209" t="s">
        <v>23662</v>
      </c>
      <c r="M209" t="s">
        <v>23663</v>
      </c>
    </row>
    <row r="210" spans="1:13">
      <c r="A210" s="1" t="s">
        <v>2227</v>
      </c>
      <c r="B210">
        <v>2.5369363358208101E-6</v>
      </c>
      <c r="C210" s="1">
        <v>3.0215614152666099E-6</v>
      </c>
      <c r="D210">
        <v>1.72413793103448E-2</v>
      </c>
      <c r="E210">
        <v>2.6595744680851099E-2</v>
      </c>
      <c r="F210">
        <v>1.38888888888889E-2</v>
      </c>
      <c r="G210">
        <v>2.32558139534884E-2</v>
      </c>
      <c r="H210">
        <v>3.4313725490196102E-2</v>
      </c>
      <c r="I210">
        <v>3.1645569620253201E-2</v>
      </c>
      <c r="J210" s="1">
        <v>0.33333333333333298</v>
      </c>
      <c r="K210" t="s">
        <v>23239</v>
      </c>
      <c r="L210" t="s">
        <v>23664</v>
      </c>
      <c r="M210" t="s">
        <v>23665</v>
      </c>
    </row>
    <row r="211" spans="1:13">
      <c r="A211" s="1" t="s">
        <v>2228</v>
      </c>
      <c r="B211">
        <v>1.57638704332464E-8</v>
      </c>
      <c r="C211" s="1">
        <v>2.4837759390334E-7</v>
      </c>
      <c r="D211">
        <v>3.4482758620689703E-2</v>
      </c>
      <c r="E211">
        <v>0</v>
      </c>
      <c r="F211">
        <v>0</v>
      </c>
      <c r="G211">
        <v>0</v>
      </c>
      <c r="H211">
        <v>0</v>
      </c>
      <c r="I211">
        <v>0</v>
      </c>
      <c r="J211" s="1" t="s">
        <v>23229</v>
      </c>
      <c r="K211" t="s">
        <v>23237</v>
      </c>
      <c r="L211" t="s">
        <v>23666</v>
      </c>
      <c r="M211" t="s">
        <v>23667</v>
      </c>
    </row>
    <row r="212" spans="1:13">
      <c r="A212" s="1" t="s">
        <v>2229</v>
      </c>
      <c r="B212">
        <v>1.71231480836769E-7</v>
      </c>
      <c r="C212" s="1">
        <v>1.1291810119689399E-5</v>
      </c>
      <c r="D212">
        <v>0.5</v>
      </c>
      <c r="E212">
        <v>0.45522388059701502</v>
      </c>
      <c r="F212">
        <v>9.0361445783132502E-2</v>
      </c>
      <c r="G212">
        <v>0.86538461538461497</v>
      </c>
      <c r="H212">
        <v>0.23148148148148101</v>
      </c>
      <c r="I212">
        <v>0.83870967741935498</v>
      </c>
      <c r="J212" s="1" t="s">
        <v>23229</v>
      </c>
      <c r="K212" t="s">
        <v>23237</v>
      </c>
      <c r="L212" t="s">
        <v>23668</v>
      </c>
      <c r="M212" t="s">
        <v>23669</v>
      </c>
    </row>
    <row r="213" spans="1:13">
      <c r="A213" s="1" t="s">
        <v>2230</v>
      </c>
      <c r="B213">
        <v>1.9668188465220199E-8</v>
      </c>
      <c r="C213" s="1">
        <v>3.0022448719010999E-5</v>
      </c>
      <c r="D213">
        <v>1</v>
      </c>
      <c r="E213">
        <v>1</v>
      </c>
      <c r="F213">
        <v>0.96703296703296704</v>
      </c>
      <c r="G213">
        <v>0.98181818181818203</v>
      </c>
      <c r="H213">
        <v>1</v>
      </c>
      <c r="I213">
        <v>0.99382716049382702</v>
      </c>
      <c r="J213" s="1">
        <v>1</v>
      </c>
      <c r="K213" t="s">
        <v>23238</v>
      </c>
      <c r="L213" t="s">
        <v>23670</v>
      </c>
      <c r="M213" t="s">
        <v>23671</v>
      </c>
    </row>
    <row r="214" spans="1:13">
      <c r="A214" s="1" t="s">
        <v>2231</v>
      </c>
      <c r="B214">
        <v>2.2688424716657701E-5</v>
      </c>
      <c r="C214" s="1">
        <v>3.2787011042816499E-5</v>
      </c>
      <c r="D214">
        <v>0.984375</v>
      </c>
      <c r="E214">
        <v>0.98333333333333295</v>
      </c>
      <c r="F214">
        <v>0.97894736842105301</v>
      </c>
      <c r="G214">
        <v>0.18867924528301899</v>
      </c>
      <c r="H214">
        <v>0.95631067961165095</v>
      </c>
      <c r="I214">
        <v>0.66826923076923095</v>
      </c>
      <c r="J214" s="1">
        <v>1</v>
      </c>
      <c r="K214" t="s">
        <v>23240</v>
      </c>
      <c r="L214" t="s">
        <v>23672</v>
      </c>
      <c r="M214" t="s">
        <v>23673</v>
      </c>
    </row>
    <row r="215" spans="1:13">
      <c r="A215" s="1" t="s">
        <v>2232</v>
      </c>
      <c r="B215">
        <v>1.0481659332302001E-5</v>
      </c>
      <c r="C215" s="1">
        <v>1.8689329815834701E-4</v>
      </c>
      <c r="D215">
        <v>0.80357142857142905</v>
      </c>
      <c r="E215">
        <v>0.82317073170731703</v>
      </c>
      <c r="F215">
        <v>0.30379746835443</v>
      </c>
      <c r="G215">
        <v>0.61764705882352899</v>
      </c>
      <c r="H215">
        <v>0.160714285714286</v>
      </c>
      <c r="I215">
        <v>0.63541666666666696</v>
      </c>
      <c r="J215" s="1">
        <v>1</v>
      </c>
      <c r="K215" t="s">
        <v>23241</v>
      </c>
      <c r="L215" t="s">
        <v>23674</v>
      </c>
      <c r="M215" t="s">
        <v>23675</v>
      </c>
    </row>
    <row r="216" spans="1:13">
      <c r="A216" s="1" t="s">
        <v>2233</v>
      </c>
      <c r="B216">
        <v>1.9561385752151499E-5</v>
      </c>
      <c r="C216" s="1">
        <v>2.0885794243313499E-15</v>
      </c>
      <c r="D216">
        <v>0.96666666666666701</v>
      </c>
      <c r="E216">
        <v>1</v>
      </c>
      <c r="F216">
        <v>0.687074829931973</v>
      </c>
      <c r="G216">
        <v>0.92857142857142905</v>
      </c>
      <c r="H216">
        <v>0.59154929577464799</v>
      </c>
      <c r="I216">
        <v>0.82857142857142896</v>
      </c>
      <c r="J216" s="1">
        <v>1</v>
      </c>
      <c r="K216" t="s">
        <v>23238</v>
      </c>
      <c r="L216" t="s">
        <v>23676</v>
      </c>
      <c r="M216" t="s">
        <v>23677</v>
      </c>
    </row>
    <row r="217" spans="1:13">
      <c r="A217" s="1" t="s">
        <v>2234</v>
      </c>
      <c r="B217">
        <v>3.96652819616213E-6</v>
      </c>
      <c r="C217" s="1">
        <v>1.0133104208045201E-5</v>
      </c>
      <c r="D217">
        <v>1</v>
      </c>
      <c r="E217">
        <v>1</v>
      </c>
      <c r="F217">
        <v>0.95098039215686303</v>
      </c>
      <c r="G217">
        <v>1</v>
      </c>
      <c r="H217">
        <v>1</v>
      </c>
      <c r="I217">
        <v>1</v>
      </c>
      <c r="J217" s="1">
        <v>1</v>
      </c>
      <c r="K217" t="s">
        <v>23241</v>
      </c>
      <c r="L217" t="s">
        <v>23678</v>
      </c>
      <c r="M217" t="s">
        <v>23679</v>
      </c>
    </row>
    <row r="218" spans="1:13">
      <c r="A218" s="1" t="s">
        <v>2235</v>
      </c>
      <c r="B218">
        <v>1.15503667504874E-4</v>
      </c>
      <c r="C218" s="1">
        <v>3.3303980701348298E-4</v>
      </c>
      <c r="D218">
        <v>0.98148148148148195</v>
      </c>
      <c r="E218">
        <v>0.987341772151899</v>
      </c>
      <c r="F218">
        <v>0.63961038961038996</v>
      </c>
      <c r="G218">
        <v>0.53125</v>
      </c>
      <c r="H218">
        <v>0.967741935483871</v>
      </c>
      <c r="I218">
        <v>0.865079365079365</v>
      </c>
      <c r="J218" s="1">
        <v>0.9375</v>
      </c>
      <c r="K218" t="s">
        <v>23240</v>
      </c>
      <c r="L218" t="s">
        <v>23680</v>
      </c>
      <c r="M218" t="s">
        <v>23681</v>
      </c>
    </row>
    <row r="219" spans="1:13">
      <c r="A219" s="1" t="s">
        <v>2236</v>
      </c>
      <c r="B219">
        <v>3.2230774021337701E-7</v>
      </c>
      <c r="C219" s="1">
        <v>5.24720534006142E-5</v>
      </c>
      <c r="D219">
        <v>0.14285714285714299</v>
      </c>
      <c r="E219">
        <v>0.47435897435897401</v>
      </c>
      <c r="F219">
        <v>0.14784946236559099</v>
      </c>
      <c r="G219">
        <v>0.22368421052631601</v>
      </c>
      <c r="H219">
        <v>0.33333333333333298</v>
      </c>
      <c r="I219">
        <v>0.27777777777777801</v>
      </c>
      <c r="J219" s="1" t="s">
        <v>23229</v>
      </c>
      <c r="K219" t="s">
        <v>23239</v>
      </c>
      <c r="L219" t="s">
        <v>23682</v>
      </c>
      <c r="M219" t="s">
        <v>23683</v>
      </c>
    </row>
    <row r="220" spans="1:13">
      <c r="A220" s="1" t="s">
        <v>2237</v>
      </c>
      <c r="B220">
        <v>7.9368453126397805E-7</v>
      </c>
      <c r="C220" s="1">
        <v>2.82781193364216E-5</v>
      </c>
      <c r="D220">
        <v>7.8125E-2</v>
      </c>
      <c r="E220">
        <v>0</v>
      </c>
      <c r="F220">
        <v>0.109947643979058</v>
      </c>
      <c r="G220">
        <v>0</v>
      </c>
      <c r="H220">
        <v>9.2592592592592605E-3</v>
      </c>
      <c r="I220">
        <v>0</v>
      </c>
      <c r="J220" s="1">
        <v>0</v>
      </c>
      <c r="K220" t="s">
        <v>23238</v>
      </c>
      <c r="L220" t="s">
        <v>23684</v>
      </c>
      <c r="M220" t="s">
        <v>23685</v>
      </c>
    </row>
    <row r="221" spans="1:13">
      <c r="A221" s="1" t="s">
        <v>2238</v>
      </c>
      <c r="B221">
        <v>1.75616517816656E-5</v>
      </c>
      <c r="C221" s="1">
        <v>2.0888993413792298E-6</v>
      </c>
      <c r="D221">
        <v>0.75</v>
      </c>
      <c r="E221">
        <v>0.66049382716049398</v>
      </c>
      <c r="F221">
        <v>1</v>
      </c>
      <c r="G221">
        <v>1</v>
      </c>
      <c r="H221">
        <v>1</v>
      </c>
      <c r="I221">
        <v>1</v>
      </c>
      <c r="J221" s="1">
        <v>1</v>
      </c>
      <c r="K221" t="s">
        <v>23238</v>
      </c>
      <c r="L221" t="s">
        <v>23686</v>
      </c>
      <c r="M221" t="s">
        <v>23687</v>
      </c>
    </row>
    <row r="222" spans="1:13">
      <c r="A222" s="1" t="s">
        <v>2239</v>
      </c>
      <c r="B222">
        <v>6.0905251937887402E-5</v>
      </c>
      <c r="C222" s="1">
        <v>9.3242437637417604E-6</v>
      </c>
      <c r="D222">
        <v>0.77419354838709697</v>
      </c>
      <c r="E222">
        <v>0.91954022988505701</v>
      </c>
      <c r="F222">
        <v>1</v>
      </c>
      <c r="G222">
        <v>1</v>
      </c>
      <c r="H222">
        <v>1</v>
      </c>
      <c r="I222">
        <v>0.97619047619047605</v>
      </c>
      <c r="J222" s="1">
        <v>1</v>
      </c>
      <c r="K222" t="s">
        <v>23241</v>
      </c>
      <c r="L222" t="s">
        <v>23688</v>
      </c>
      <c r="M222" t="s">
        <v>23689</v>
      </c>
    </row>
    <row r="223" spans="1:13">
      <c r="A223" s="1" t="s">
        <v>2240</v>
      </c>
      <c r="B223">
        <v>1.4971701573481401E-5</v>
      </c>
      <c r="C223" s="1">
        <v>9.27106807327102E-7</v>
      </c>
      <c r="D223">
        <v>0.98387096774193505</v>
      </c>
      <c r="E223">
        <v>0.85714285714285698</v>
      </c>
      <c r="F223">
        <v>0.99652777777777801</v>
      </c>
      <c r="G223">
        <v>1</v>
      </c>
      <c r="H223">
        <v>0.99295774647887303</v>
      </c>
      <c r="I223">
        <v>0.99019607843137303</v>
      </c>
      <c r="J223" s="1">
        <v>1</v>
      </c>
      <c r="K223" t="s">
        <v>23238</v>
      </c>
      <c r="L223" t="s">
        <v>23690</v>
      </c>
      <c r="M223" t="s">
        <v>23691</v>
      </c>
    </row>
    <row r="224" spans="1:13">
      <c r="A224" s="1" t="s">
        <v>2241</v>
      </c>
      <c r="B224">
        <v>1.96798988310578E-4</v>
      </c>
      <c r="C224" s="1">
        <v>1.09849236163487E-4</v>
      </c>
      <c r="D224">
        <v>0.39655172413793099</v>
      </c>
      <c r="E224">
        <v>8.1395348837209294E-2</v>
      </c>
      <c r="F224">
        <v>0.74324324324324298</v>
      </c>
      <c r="G224">
        <v>0.92857142857142905</v>
      </c>
      <c r="H224">
        <v>1</v>
      </c>
      <c r="I224">
        <v>0.78048780487804903</v>
      </c>
      <c r="J224" s="1">
        <v>1</v>
      </c>
      <c r="K224" t="s">
        <v>23242</v>
      </c>
      <c r="L224" t="s">
        <v>23692</v>
      </c>
      <c r="M224" t="s">
        <v>23693</v>
      </c>
    </row>
    <row r="225" spans="1:13">
      <c r="A225" s="1" t="s">
        <v>2242</v>
      </c>
      <c r="B225">
        <v>7.1892151836632103E-7</v>
      </c>
      <c r="C225" s="1">
        <v>8.9866276341955805E-6</v>
      </c>
      <c r="D225">
        <v>1</v>
      </c>
      <c r="E225">
        <v>1</v>
      </c>
      <c r="F225">
        <v>0.3</v>
      </c>
      <c r="G225">
        <v>1</v>
      </c>
      <c r="H225">
        <v>0.64705882352941202</v>
      </c>
      <c r="I225">
        <v>0.98333333333333295</v>
      </c>
      <c r="J225" s="1">
        <v>1</v>
      </c>
      <c r="K225" t="s">
        <v>23237</v>
      </c>
      <c r="L225" t="s">
        <v>23694</v>
      </c>
      <c r="M225" t="s">
        <v>23695</v>
      </c>
    </row>
    <row r="226" spans="1:13">
      <c r="A226" s="1" t="s">
        <v>2243</v>
      </c>
      <c r="B226">
        <v>8.7373018350049892E-6</v>
      </c>
      <c r="C226" s="1">
        <v>2.6947302070460898E-6</v>
      </c>
      <c r="D226">
        <v>4.8387096774193498E-2</v>
      </c>
      <c r="E226">
        <v>0</v>
      </c>
      <c r="F226">
        <v>6.1111111111111102E-2</v>
      </c>
      <c r="G226">
        <v>0</v>
      </c>
      <c r="H226">
        <v>5.9523809523809503E-3</v>
      </c>
      <c r="I226">
        <v>1.3157894736842099E-2</v>
      </c>
      <c r="J226" s="1">
        <v>0</v>
      </c>
      <c r="K226" t="s">
        <v>23239</v>
      </c>
      <c r="L226" t="s">
        <v>23696</v>
      </c>
      <c r="M226" t="s">
        <v>23697</v>
      </c>
    </row>
    <row r="227" spans="1:13">
      <c r="A227" s="1" t="s">
        <v>2244</v>
      </c>
      <c r="B227">
        <v>4.3062680539738298E-8</v>
      </c>
      <c r="C227" s="1">
        <v>7.8015832610043402E-5</v>
      </c>
      <c r="D227">
        <v>1</v>
      </c>
      <c r="E227">
        <v>1</v>
      </c>
      <c r="F227">
        <v>1</v>
      </c>
      <c r="G227">
        <v>0.99090909090909096</v>
      </c>
      <c r="H227">
        <v>0.96534653465346498</v>
      </c>
      <c r="I227">
        <v>0.93852459016393397</v>
      </c>
      <c r="J227" s="1">
        <v>1</v>
      </c>
      <c r="K227" t="s">
        <v>23239</v>
      </c>
      <c r="L227" t="s">
        <v>23698</v>
      </c>
      <c r="M227" t="s">
        <v>23699</v>
      </c>
    </row>
    <row r="228" spans="1:13">
      <c r="A228" s="1" t="s">
        <v>2245</v>
      </c>
      <c r="B228">
        <v>2.8507128081892E-6</v>
      </c>
      <c r="C228" s="1">
        <v>7.7945994759647404E-11</v>
      </c>
      <c r="D228">
        <v>8.3333333333333301E-2</v>
      </c>
      <c r="E228">
        <v>2.3529411764705899E-2</v>
      </c>
      <c r="F228">
        <v>0.48255813953488402</v>
      </c>
      <c r="G228">
        <v>0.1</v>
      </c>
      <c r="H228">
        <v>0.41975308641975301</v>
      </c>
      <c r="I228">
        <v>2.2222222222222199E-2</v>
      </c>
      <c r="J228" s="1">
        <v>0</v>
      </c>
      <c r="K228" t="s">
        <v>23239</v>
      </c>
      <c r="L228" t="s">
        <v>23700</v>
      </c>
      <c r="M228" t="s">
        <v>23701</v>
      </c>
    </row>
    <row r="229" spans="1:13">
      <c r="A229" s="1" t="s">
        <v>2246</v>
      </c>
      <c r="B229">
        <v>1.3957361331891399E-7</v>
      </c>
      <c r="C229" s="1">
        <v>3.3729482481964299E-6</v>
      </c>
      <c r="D229">
        <v>0.984375</v>
      </c>
      <c r="E229">
        <v>1</v>
      </c>
      <c r="F229">
        <v>1</v>
      </c>
      <c r="G229">
        <v>1</v>
      </c>
      <c r="H229">
        <v>1</v>
      </c>
      <c r="I229">
        <v>0.94029850746268695</v>
      </c>
      <c r="J229" s="1">
        <v>1</v>
      </c>
      <c r="K229" t="s">
        <v>23241</v>
      </c>
      <c r="L229" t="s">
        <v>23702</v>
      </c>
      <c r="M229" t="s">
        <v>23703</v>
      </c>
    </row>
    <row r="230" spans="1:13">
      <c r="A230" s="1" t="s">
        <v>2247</v>
      </c>
      <c r="B230">
        <v>2.8528943990921199E-6</v>
      </c>
      <c r="C230" s="1">
        <v>6.3809410851623906E-5</v>
      </c>
      <c r="D230">
        <v>1</v>
      </c>
      <c r="E230">
        <v>1</v>
      </c>
      <c r="F230">
        <v>0.97337278106508895</v>
      </c>
      <c r="G230">
        <v>1</v>
      </c>
      <c r="H230">
        <v>0.87634408602150504</v>
      </c>
      <c r="I230">
        <v>0.96478873239436602</v>
      </c>
      <c r="J230" s="1" t="s">
        <v>23229</v>
      </c>
      <c r="K230" t="s">
        <v>23240</v>
      </c>
      <c r="L230" t="s">
        <v>23704</v>
      </c>
      <c r="M230" t="s">
        <v>23705</v>
      </c>
    </row>
    <row r="231" spans="1:13">
      <c r="A231" s="1" t="s">
        <v>2248</v>
      </c>
      <c r="B231">
        <v>4.5552367512080198E-4</v>
      </c>
      <c r="C231" s="1">
        <v>6.3554434928636598E-5</v>
      </c>
      <c r="D231">
        <v>0.19230769230769201</v>
      </c>
      <c r="E231">
        <v>0.61206896551724099</v>
      </c>
      <c r="F231">
        <v>0.13750000000000001</v>
      </c>
      <c r="G231">
        <v>0</v>
      </c>
      <c r="H231">
        <v>6.3380281690140802E-2</v>
      </c>
      <c r="I231">
        <v>0</v>
      </c>
      <c r="J231" s="1">
        <v>0</v>
      </c>
      <c r="K231" t="s">
        <v>23238</v>
      </c>
      <c r="L231" t="s">
        <v>23706</v>
      </c>
      <c r="M231" t="s">
        <v>23707</v>
      </c>
    </row>
    <row r="232" spans="1:13">
      <c r="A232" s="1" t="s">
        <v>2249</v>
      </c>
      <c r="B232">
        <v>2.6764558115569699E-7</v>
      </c>
      <c r="C232" s="1">
        <v>3.3860990644043799E-6</v>
      </c>
      <c r="D232">
        <v>0.640625</v>
      </c>
      <c r="E232">
        <v>0.71578947368421098</v>
      </c>
      <c r="F232">
        <v>0.79581151832460695</v>
      </c>
      <c r="G232">
        <v>0.62931034482758597</v>
      </c>
      <c r="H232">
        <v>0.62053571428571397</v>
      </c>
      <c r="I232">
        <v>0.66949152542372903</v>
      </c>
      <c r="J232" s="1">
        <v>1</v>
      </c>
      <c r="K232" t="s">
        <v>23241</v>
      </c>
      <c r="L232" t="s">
        <v>23708</v>
      </c>
      <c r="M232" t="s">
        <v>23709</v>
      </c>
    </row>
    <row r="233" spans="1:13">
      <c r="A233" s="1" t="s">
        <v>2250</v>
      </c>
      <c r="B233">
        <v>5.5454943878236603E-7</v>
      </c>
      <c r="C233" s="1">
        <v>6.6791799951880404E-6</v>
      </c>
      <c r="D233">
        <v>0.77083333333333304</v>
      </c>
      <c r="E233">
        <v>0.90243902439024404</v>
      </c>
      <c r="F233">
        <v>0.98905109489051102</v>
      </c>
      <c r="G233">
        <v>0.92857142857142905</v>
      </c>
      <c r="H233">
        <v>0.837209302325581</v>
      </c>
      <c r="I233">
        <v>0.931034482758621</v>
      </c>
      <c r="J233" s="1">
        <v>1</v>
      </c>
      <c r="K233" t="s">
        <v>23238</v>
      </c>
      <c r="L233" t="s">
        <v>23710</v>
      </c>
      <c r="M233" t="s">
        <v>23711</v>
      </c>
    </row>
    <row r="234" spans="1:13">
      <c r="A234" s="1" t="s">
        <v>2251</v>
      </c>
      <c r="B234">
        <v>4.0861433927903003E-5</v>
      </c>
      <c r="C234" s="1">
        <v>9.5388955901632794E-5</v>
      </c>
      <c r="D234">
        <v>0</v>
      </c>
      <c r="E234">
        <v>5.4945054945054897E-3</v>
      </c>
      <c r="F234">
        <v>0.24603174603174599</v>
      </c>
      <c r="G234">
        <v>1.5151515151515201E-2</v>
      </c>
      <c r="H234">
        <v>0</v>
      </c>
      <c r="I234">
        <v>0</v>
      </c>
      <c r="J234" s="1">
        <v>0</v>
      </c>
      <c r="K234" t="s">
        <v>23241</v>
      </c>
      <c r="L234" t="s">
        <v>23712</v>
      </c>
      <c r="M234" t="s">
        <v>23713</v>
      </c>
    </row>
    <row r="235" spans="1:13">
      <c r="A235" s="1" t="s">
        <v>2252</v>
      </c>
      <c r="B235">
        <v>4.38145916913565E-7</v>
      </c>
      <c r="C235" s="1">
        <v>9.1307949885888098E-7</v>
      </c>
      <c r="D235">
        <v>0</v>
      </c>
      <c r="E235">
        <v>0</v>
      </c>
      <c r="F235">
        <v>1.16279069767442E-2</v>
      </c>
      <c r="G235">
        <v>0</v>
      </c>
      <c r="H235">
        <v>1.5625E-2</v>
      </c>
      <c r="I235">
        <v>2.4390243902439001E-2</v>
      </c>
      <c r="J235" s="1">
        <v>0.35</v>
      </c>
      <c r="K235" t="s">
        <v>23237</v>
      </c>
      <c r="L235" t="s">
        <v>23714</v>
      </c>
      <c r="M235" t="s">
        <v>23715</v>
      </c>
    </row>
    <row r="236" spans="1:13">
      <c r="A236" s="1" t="s">
        <v>2253</v>
      </c>
      <c r="B236">
        <v>2.75420131525108E-5</v>
      </c>
      <c r="C236" s="1">
        <v>7.3012652687089099E-7</v>
      </c>
      <c r="D236">
        <v>0.7</v>
      </c>
      <c r="E236">
        <v>0.89215686274509798</v>
      </c>
      <c r="F236">
        <v>0.98550724637681197</v>
      </c>
      <c r="G236">
        <v>1</v>
      </c>
      <c r="H236">
        <v>1</v>
      </c>
      <c r="I236">
        <v>0.93243243243243201</v>
      </c>
      <c r="J236" s="1" t="s">
        <v>23229</v>
      </c>
      <c r="K236" t="s">
        <v>23239</v>
      </c>
      <c r="L236" t="s">
        <v>23716</v>
      </c>
      <c r="M236" t="s">
        <v>23717</v>
      </c>
    </row>
    <row r="237" spans="1:13">
      <c r="A237" s="1" t="s">
        <v>2254</v>
      </c>
      <c r="B237">
        <v>1.2253200130138699E-4</v>
      </c>
      <c r="C237" s="1">
        <v>6.6906048728815697E-6</v>
      </c>
      <c r="D237">
        <v>0.125</v>
      </c>
      <c r="E237">
        <v>8.6206896551724102E-2</v>
      </c>
      <c r="F237">
        <v>7.3825503355704702E-2</v>
      </c>
      <c r="G237">
        <v>3.3333333333333298E-2</v>
      </c>
      <c r="H237">
        <v>0.15909090909090901</v>
      </c>
      <c r="I237">
        <v>0.14285714285714299</v>
      </c>
      <c r="J237" s="1">
        <v>0</v>
      </c>
      <c r="K237" t="s">
        <v>23241</v>
      </c>
      <c r="L237" t="s">
        <v>23718</v>
      </c>
      <c r="M237" t="s">
        <v>23719</v>
      </c>
    </row>
    <row r="238" spans="1:13">
      <c r="A238" s="1" t="s">
        <v>2255</v>
      </c>
      <c r="B238">
        <v>4.0255910291491502E-6</v>
      </c>
      <c r="C238" s="1">
        <v>4.4108997022393499E-6</v>
      </c>
      <c r="D238">
        <v>0.45</v>
      </c>
      <c r="E238">
        <v>0.25</v>
      </c>
      <c r="F238">
        <v>3.2786885245901599E-2</v>
      </c>
      <c r="G238">
        <v>0</v>
      </c>
      <c r="H238">
        <v>0.14285714285714299</v>
      </c>
      <c r="I238">
        <v>0</v>
      </c>
      <c r="J238" s="1">
        <v>0</v>
      </c>
      <c r="K238" t="s">
        <v>23240</v>
      </c>
      <c r="L238" t="s">
        <v>23720</v>
      </c>
      <c r="M238" t="s">
        <v>23721</v>
      </c>
    </row>
    <row r="239" spans="1:13">
      <c r="A239" s="1" t="s">
        <v>2256</v>
      </c>
      <c r="B239">
        <v>6.0340488453831298E-5</v>
      </c>
      <c r="C239" s="1">
        <v>1.8528738789379099E-5</v>
      </c>
      <c r="D239">
        <v>9.375E-2</v>
      </c>
      <c r="E239">
        <v>5.2083333333333296E-3</v>
      </c>
      <c r="F239">
        <v>0.30512820512820499</v>
      </c>
      <c r="G239">
        <v>4.4642857142857102E-2</v>
      </c>
      <c r="H239">
        <v>0.46017699115044203</v>
      </c>
      <c r="I239">
        <v>7.3170731707317097E-2</v>
      </c>
      <c r="J239" s="1">
        <v>0</v>
      </c>
      <c r="K239" t="s">
        <v>23241</v>
      </c>
      <c r="L239" t="s">
        <v>23722</v>
      </c>
      <c r="M239" t="s">
        <v>23723</v>
      </c>
    </row>
    <row r="240" spans="1:13">
      <c r="A240" s="1" t="s">
        <v>2257</v>
      </c>
      <c r="B240">
        <v>5.04911517457962E-7</v>
      </c>
      <c r="C240" s="1">
        <v>1.19884205107316E-7</v>
      </c>
      <c r="D240">
        <v>0.96153846153846201</v>
      </c>
      <c r="E240">
        <v>0.94594594594594605</v>
      </c>
      <c r="F240">
        <v>0.99590163934426201</v>
      </c>
      <c r="G240">
        <v>0.98750000000000004</v>
      </c>
      <c r="H240">
        <v>0.98314606741572996</v>
      </c>
      <c r="I240">
        <v>0.98507462686567204</v>
      </c>
      <c r="J240" s="1">
        <v>1</v>
      </c>
      <c r="K240" t="s">
        <v>23240</v>
      </c>
      <c r="L240" t="s">
        <v>23724</v>
      </c>
      <c r="M240" t="s">
        <v>23725</v>
      </c>
    </row>
    <row r="241" spans="1:13">
      <c r="A241" s="1" t="s">
        <v>2258</v>
      </c>
      <c r="B241">
        <v>8.6736661798235205E-11</v>
      </c>
      <c r="C241" s="1">
        <v>4.1582293713358203E-8</v>
      </c>
      <c r="D241">
        <v>1</v>
      </c>
      <c r="E241">
        <v>1</v>
      </c>
      <c r="F241">
        <v>0.997282608695652</v>
      </c>
      <c r="G241">
        <v>1</v>
      </c>
      <c r="H241">
        <v>1</v>
      </c>
      <c r="I241">
        <v>0.95454545454545503</v>
      </c>
      <c r="J241" s="1">
        <v>1</v>
      </c>
      <c r="K241" t="s">
        <v>23238</v>
      </c>
      <c r="L241" t="s">
        <v>23726</v>
      </c>
      <c r="M241" t="s">
        <v>23727</v>
      </c>
    </row>
    <row r="242" spans="1:13">
      <c r="A242" s="1" t="s">
        <v>2259</v>
      </c>
      <c r="B242">
        <v>6.8598830143718102E-7</v>
      </c>
      <c r="C242" s="1">
        <v>2.7634868340596699E-5</v>
      </c>
      <c r="D242">
        <v>1</v>
      </c>
      <c r="E242">
        <v>1</v>
      </c>
      <c r="F242">
        <v>0.99720670391061506</v>
      </c>
      <c r="G242">
        <v>1</v>
      </c>
      <c r="H242">
        <v>0.95145631067961201</v>
      </c>
      <c r="I242">
        <v>0.98295454545454497</v>
      </c>
      <c r="J242" s="1">
        <v>1</v>
      </c>
      <c r="K242" t="s">
        <v>23239</v>
      </c>
      <c r="L242" t="s">
        <v>23728</v>
      </c>
      <c r="M242" t="s">
        <v>23729</v>
      </c>
    </row>
    <row r="243" spans="1:13">
      <c r="A243" s="1" t="s">
        <v>2260</v>
      </c>
      <c r="B243">
        <v>2.5973513385262998E-7</v>
      </c>
      <c r="C243" s="1">
        <v>2.05317780056679E-6</v>
      </c>
      <c r="D243">
        <v>1</v>
      </c>
      <c r="E243">
        <v>1</v>
      </c>
      <c r="F243">
        <v>1</v>
      </c>
      <c r="G243">
        <v>0.79545454545454497</v>
      </c>
      <c r="H243">
        <v>0.99484536082474195</v>
      </c>
      <c r="I243">
        <v>0.98666666666666702</v>
      </c>
      <c r="J243" s="1">
        <v>1</v>
      </c>
      <c r="K243" t="s">
        <v>23241</v>
      </c>
      <c r="L243" t="s">
        <v>23730</v>
      </c>
      <c r="M243" t="s">
        <v>23731</v>
      </c>
    </row>
    <row r="244" spans="1:13">
      <c r="A244" s="1" t="s">
        <v>2261</v>
      </c>
      <c r="B244">
        <v>3.4682111162626702E-6</v>
      </c>
      <c r="C244" s="1">
        <v>1.5746070192845801E-6</v>
      </c>
      <c r="D244">
        <v>7.8125E-2</v>
      </c>
      <c r="E244">
        <v>2.8735632183908E-2</v>
      </c>
      <c r="F244">
        <v>0.17318435754189901</v>
      </c>
      <c r="G244">
        <v>3.2258064516128997E-2</v>
      </c>
      <c r="H244">
        <v>4.6511627906976702E-2</v>
      </c>
      <c r="I244">
        <v>3.125E-2</v>
      </c>
      <c r="J244" s="1">
        <v>0</v>
      </c>
      <c r="K244" t="s">
        <v>23241</v>
      </c>
      <c r="L244" t="s">
        <v>23732</v>
      </c>
      <c r="M244" t="s">
        <v>23733</v>
      </c>
    </row>
    <row r="245" spans="1:13">
      <c r="A245" s="1" t="s">
        <v>2262</v>
      </c>
      <c r="B245">
        <v>4.9566639748829798E-5</v>
      </c>
      <c r="C245" s="1">
        <v>9.4553504552107899E-5</v>
      </c>
      <c r="D245">
        <v>0.467741935483871</v>
      </c>
      <c r="E245">
        <v>0.78260869565217395</v>
      </c>
      <c r="F245">
        <v>0.48697916666666702</v>
      </c>
      <c r="G245">
        <v>0.73611111111111105</v>
      </c>
      <c r="H245">
        <v>0.62135922330097104</v>
      </c>
      <c r="I245">
        <v>0.5</v>
      </c>
      <c r="J245" s="1">
        <v>0.45454545454545497</v>
      </c>
      <c r="K245" t="s">
        <v>23241</v>
      </c>
      <c r="L245" t="s">
        <v>23734</v>
      </c>
      <c r="M245" t="s">
        <v>23735</v>
      </c>
    </row>
    <row r="246" spans="1:13">
      <c r="A246" s="1" t="s">
        <v>2263</v>
      </c>
      <c r="B246">
        <v>5.2569754171729596E-7</v>
      </c>
      <c r="C246" s="1">
        <v>5.9710534701039397E-6</v>
      </c>
      <c r="D246">
        <v>0.96428571428571397</v>
      </c>
      <c r="E246">
        <v>0.98314606741572996</v>
      </c>
      <c r="F246">
        <v>0.98757763975155299</v>
      </c>
      <c r="G246">
        <v>0.85714285714285698</v>
      </c>
      <c r="H246">
        <v>0.98181818181818203</v>
      </c>
      <c r="I246">
        <v>0.92105263157894701</v>
      </c>
      <c r="J246" s="1">
        <v>1</v>
      </c>
      <c r="K246" t="s">
        <v>23240</v>
      </c>
      <c r="L246" t="s">
        <v>23736</v>
      </c>
      <c r="M246" t="s">
        <v>23737</v>
      </c>
    </row>
    <row r="247" spans="1:13">
      <c r="A247" s="1" t="s">
        <v>2264</v>
      </c>
      <c r="B247">
        <v>1.82609342763318E-4</v>
      </c>
      <c r="C247" s="1">
        <v>3.3451602189030998E-6</v>
      </c>
      <c r="D247">
        <v>0</v>
      </c>
      <c r="E247">
        <v>0.231578947368421</v>
      </c>
      <c r="F247">
        <v>2.60416666666667E-3</v>
      </c>
      <c r="G247">
        <v>0</v>
      </c>
      <c r="H247">
        <v>0</v>
      </c>
      <c r="I247">
        <v>5.4945054945054897E-3</v>
      </c>
      <c r="J247" s="1" t="s">
        <v>23229</v>
      </c>
      <c r="K247" t="s">
        <v>23238</v>
      </c>
      <c r="L247" t="s">
        <v>23738</v>
      </c>
      <c r="M247" t="s">
        <v>23739</v>
      </c>
    </row>
    <row r="248" spans="1:13">
      <c r="A248" s="1" t="s">
        <v>2265</v>
      </c>
      <c r="B248">
        <v>2.8134909229932098E-6</v>
      </c>
      <c r="C248" s="1">
        <v>4.7254025134217502E-6</v>
      </c>
      <c r="D248">
        <v>0</v>
      </c>
      <c r="E248">
        <v>3.2258064516128997E-2</v>
      </c>
      <c r="F248">
        <v>6.1170212765957403E-2</v>
      </c>
      <c r="G248">
        <v>2.3809523809523801E-2</v>
      </c>
      <c r="H248">
        <v>6.1224489795918401E-2</v>
      </c>
      <c r="I248">
        <v>6.9620253164557E-2</v>
      </c>
      <c r="J248" s="1">
        <v>0</v>
      </c>
      <c r="K248" t="s">
        <v>23241</v>
      </c>
      <c r="L248" t="s">
        <v>23740</v>
      </c>
      <c r="M248" t="s">
        <v>23741</v>
      </c>
    </row>
    <row r="249" spans="1:13">
      <c r="A249" s="1" t="s">
        <v>2266</v>
      </c>
      <c r="B249">
        <v>8.3598418442943606E-5</v>
      </c>
      <c r="C249" s="1">
        <v>2.10962059921169E-4</v>
      </c>
      <c r="D249">
        <v>0</v>
      </c>
      <c r="E249">
        <v>1.0638297872340399E-2</v>
      </c>
      <c r="F249">
        <v>0.25531914893617003</v>
      </c>
      <c r="G249">
        <v>2.5862068965517199E-2</v>
      </c>
      <c r="H249">
        <v>2.1929824561403501E-2</v>
      </c>
      <c r="I249">
        <v>8.1300813008130107E-3</v>
      </c>
      <c r="J249" s="1">
        <v>4.5454545454545497E-2</v>
      </c>
      <c r="K249" t="s">
        <v>23242</v>
      </c>
      <c r="L249" t="s">
        <v>23742</v>
      </c>
      <c r="M249" t="s">
        <v>23743</v>
      </c>
    </row>
    <row r="250" spans="1:13">
      <c r="A250" s="1" t="s">
        <v>2267</v>
      </c>
      <c r="B250">
        <v>8.4168562754221605E-7</v>
      </c>
      <c r="C250" s="1">
        <v>1.12312558080128E-5</v>
      </c>
      <c r="D250">
        <v>1</v>
      </c>
      <c r="E250">
        <v>1</v>
      </c>
      <c r="F250">
        <v>1</v>
      </c>
      <c r="G250">
        <v>0.99038461538461497</v>
      </c>
      <c r="H250">
        <v>0.99285714285714299</v>
      </c>
      <c r="I250">
        <v>0.94285714285714295</v>
      </c>
      <c r="J250" s="1">
        <v>1</v>
      </c>
      <c r="K250" t="s">
        <v>23241</v>
      </c>
      <c r="L250" t="s">
        <v>23744</v>
      </c>
      <c r="M250" t="s">
        <v>23745</v>
      </c>
    </row>
    <row r="251" spans="1:13">
      <c r="A251" s="1" t="s">
        <v>2268</v>
      </c>
      <c r="B251">
        <v>1.3285421376891399E-4</v>
      </c>
      <c r="C251" s="1">
        <v>2.0942347523287502E-5</v>
      </c>
      <c r="D251">
        <v>0.78571428571428603</v>
      </c>
      <c r="E251">
        <v>0.4375</v>
      </c>
      <c r="F251">
        <v>0.99736842105263201</v>
      </c>
      <c r="G251">
        <v>0.98181818181818203</v>
      </c>
      <c r="H251">
        <v>1</v>
      </c>
      <c r="I251">
        <v>0.99333333333333296</v>
      </c>
      <c r="J251" s="1">
        <v>1</v>
      </c>
      <c r="K251" t="s">
        <v>23238</v>
      </c>
      <c r="L251" t="s">
        <v>23746</v>
      </c>
      <c r="M251" t="s">
        <v>23747</v>
      </c>
    </row>
    <row r="252" spans="1:13">
      <c r="A252" s="1" t="s">
        <v>2269</v>
      </c>
      <c r="B252">
        <v>1.0491793477662601E-6</v>
      </c>
      <c r="C252" s="1">
        <v>8.3371883392208195E-7</v>
      </c>
      <c r="D252">
        <v>0</v>
      </c>
      <c r="E252">
        <v>0</v>
      </c>
      <c r="F252">
        <v>5.1546391752577301E-3</v>
      </c>
      <c r="G252">
        <v>8.6206896551724102E-3</v>
      </c>
      <c r="H252">
        <v>0</v>
      </c>
      <c r="I252">
        <v>8.1300813008130107E-3</v>
      </c>
      <c r="J252" s="1">
        <v>0.59090909090909105</v>
      </c>
      <c r="K252" t="s">
        <v>23238</v>
      </c>
      <c r="L252" t="s">
        <v>23748</v>
      </c>
      <c r="M252" t="s">
        <v>23749</v>
      </c>
    </row>
    <row r="253" spans="1:13">
      <c r="A253" s="1" t="s">
        <v>2270</v>
      </c>
      <c r="B253">
        <v>5.2237010858568196E-6</v>
      </c>
      <c r="C253" s="1">
        <v>8.0659153802761706E-5</v>
      </c>
      <c r="D253">
        <v>0.73333333333333295</v>
      </c>
      <c r="E253">
        <v>0.54819277108433695</v>
      </c>
      <c r="F253">
        <v>0.67213114754098402</v>
      </c>
      <c r="G253">
        <v>0.78</v>
      </c>
      <c r="H253">
        <v>0.95679012345679004</v>
      </c>
      <c r="I253">
        <v>0.84090909090909105</v>
      </c>
      <c r="J253" s="1">
        <v>1</v>
      </c>
      <c r="K253" t="s">
        <v>23239</v>
      </c>
      <c r="L253" t="s">
        <v>23750</v>
      </c>
      <c r="M253" t="s">
        <v>23751</v>
      </c>
    </row>
    <row r="254" spans="1:13">
      <c r="A254" s="1" t="s">
        <v>2271</v>
      </c>
      <c r="B254">
        <v>4.9873741847070001E-4</v>
      </c>
      <c r="C254" s="1">
        <v>1.24519753125393E-5</v>
      </c>
      <c r="D254">
        <v>4.6875E-2</v>
      </c>
      <c r="E254">
        <v>0.15625</v>
      </c>
      <c r="F254">
        <v>2.5641025641025602E-3</v>
      </c>
      <c r="G254">
        <v>1.88679245283019E-2</v>
      </c>
      <c r="H254">
        <v>8.8495575221238902E-3</v>
      </c>
      <c r="I254">
        <v>6.25E-2</v>
      </c>
      <c r="J254" s="1">
        <v>0</v>
      </c>
      <c r="K254" t="s">
        <v>23237</v>
      </c>
      <c r="L254" t="s">
        <v>23752</v>
      </c>
      <c r="M254" t="s">
        <v>23753</v>
      </c>
    </row>
    <row r="255" spans="1:13">
      <c r="A255" s="1" t="s">
        <v>2272</v>
      </c>
      <c r="B255">
        <v>5.4663399974167402E-5</v>
      </c>
      <c r="C255" s="1">
        <v>2.3081266831596E-7</v>
      </c>
      <c r="D255">
        <v>1.5625E-2</v>
      </c>
      <c r="E255">
        <v>9.7402597402597393E-2</v>
      </c>
      <c r="F255">
        <v>0</v>
      </c>
      <c r="G255">
        <v>0</v>
      </c>
      <c r="H255">
        <v>0</v>
      </c>
      <c r="I255">
        <v>0</v>
      </c>
      <c r="J255" s="1">
        <v>0</v>
      </c>
      <c r="K255" t="s">
        <v>23242</v>
      </c>
      <c r="L255" t="s">
        <v>23754</v>
      </c>
      <c r="M255" t="s">
        <v>23755</v>
      </c>
    </row>
    <row r="256" spans="1:13">
      <c r="A256" s="1" t="s">
        <v>2273</v>
      </c>
      <c r="B256">
        <v>2.4043778448130899E-4</v>
      </c>
      <c r="C256" s="1">
        <v>2.6532729458765801E-5</v>
      </c>
      <c r="D256">
        <v>0.67741935483870996</v>
      </c>
      <c r="E256">
        <v>0.922619047619048</v>
      </c>
      <c r="F256">
        <v>0.88124999999999998</v>
      </c>
      <c r="G256">
        <v>0</v>
      </c>
      <c r="H256">
        <v>0.78787878787878796</v>
      </c>
      <c r="I256">
        <v>0.19230769230769201</v>
      </c>
      <c r="J256" s="1">
        <v>0</v>
      </c>
      <c r="K256" t="s">
        <v>23241</v>
      </c>
      <c r="L256" t="s">
        <v>23756</v>
      </c>
      <c r="M256" t="s">
        <v>23757</v>
      </c>
    </row>
    <row r="257" spans="1:13">
      <c r="A257" s="1" t="s">
        <v>2274</v>
      </c>
      <c r="B257">
        <v>0</v>
      </c>
      <c r="C257" s="1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 s="1">
        <v>0.6</v>
      </c>
      <c r="K257" t="s">
        <v>23238</v>
      </c>
      <c r="L257" t="s">
        <v>23758</v>
      </c>
      <c r="M257" t="s">
        <v>23759</v>
      </c>
    </row>
    <row r="258" spans="1:13">
      <c r="A258" s="1" t="s">
        <v>2275</v>
      </c>
      <c r="B258">
        <v>4.1043073439232997E-6</v>
      </c>
      <c r="C258" s="1">
        <v>6.0563813572499198E-6</v>
      </c>
      <c r="D258">
        <v>0.96428571428571397</v>
      </c>
      <c r="E258">
        <v>0.8984375</v>
      </c>
      <c r="F258">
        <v>1</v>
      </c>
      <c r="G258">
        <v>1</v>
      </c>
      <c r="H258">
        <v>0.98666666666666702</v>
      </c>
      <c r="I258">
        <v>0.97435897435897401</v>
      </c>
      <c r="J258" s="1">
        <v>1</v>
      </c>
      <c r="K258" t="s">
        <v>23238</v>
      </c>
      <c r="L258" t="s">
        <v>23760</v>
      </c>
      <c r="M258" t="s">
        <v>23761</v>
      </c>
    </row>
    <row r="259" spans="1:13">
      <c r="A259" s="1" t="s">
        <v>2276</v>
      </c>
      <c r="B259">
        <v>7.7906650770710804E-8</v>
      </c>
      <c r="C259" s="1">
        <v>1.6853749544372101E-7</v>
      </c>
      <c r="D259">
        <v>1</v>
      </c>
      <c r="E259">
        <v>1</v>
      </c>
      <c r="F259">
        <v>1</v>
      </c>
      <c r="G259">
        <v>0.97959183673469397</v>
      </c>
      <c r="H259">
        <v>1</v>
      </c>
      <c r="I259">
        <v>0.99404761904761896</v>
      </c>
      <c r="J259" s="1" t="s">
        <v>23229</v>
      </c>
      <c r="K259" t="s">
        <v>23238</v>
      </c>
      <c r="L259" t="s">
        <v>23762</v>
      </c>
      <c r="M259" t="s">
        <v>23763</v>
      </c>
    </row>
    <row r="260" spans="1:13">
      <c r="A260" s="1" t="s">
        <v>2277</v>
      </c>
      <c r="B260">
        <v>5.9622827873354801E-9</v>
      </c>
      <c r="C260" s="1">
        <v>3.5468156763339802E-7</v>
      </c>
      <c r="D260">
        <v>1</v>
      </c>
      <c r="E260">
        <v>0.95</v>
      </c>
      <c r="F260">
        <v>1</v>
      </c>
      <c r="G260">
        <v>1</v>
      </c>
      <c r="H260">
        <v>0.99315068493150704</v>
      </c>
      <c r="I260">
        <v>1</v>
      </c>
      <c r="J260" s="1">
        <v>1</v>
      </c>
      <c r="K260" t="s">
        <v>23240</v>
      </c>
      <c r="L260" t="s">
        <v>23764</v>
      </c>
      <c r="M260" t="s">
        <v>23765</v>
      </c>
    </row>
    <row r="261" spans="1:13">
      <c r="A261" s="1" t="s">
        <v>2278</v>
      </c>
      <c r="B261">
        <v>9.7919608835507206E-6</v>
      </c>
      <c r="C261" s="1">
        <v>1.9887965709496E-5</v>
      </c>
      <c r="D261">
        <v>0.94117647058823495</v>
      </c>
      <c r="E261">
        <v>0.64</v>
      </c>
      <c r="F261">
        <v>0.99696969696969695</v>
      </c>
      <c r="G261">
        <v>0.88888888888888895</v>
      </c>
      <c r="H261">
        <v>0.99431818181818199</v>
      </c>
      <c r="I261">
        <v>0.86538461538461497</v>
      </c>
      <c r="J261" s="1">
        <v>0.75</v>
      </c>
      <c r="K261" t="s">
        <v>23238</v>
      </c>
      <c r="L261" t="s">
        <v>23766</v>
      </c>
      <c r="M261" t="s">
        <v>23767</v>
      </c>
    </row>
    <row r="262" spans="1:13">
      <c r="A262" s="1" t="s">
        <v>2279</v>
      </c>
      <c r="B262">
        <v>3.0986571973003402E-7</v>
      </c>
      <c r="C262" s="1">
        <v>3.1752910385594901E-7</v>
      </c>
      <c r="D262">
        <v>0.984375</v>
      </c>
      <c r="E262">
        <v>0.99479166666666696</v>
      </c>
      <c r="F262">
        <v>0.994871794871795</v>
      </c>
      <c r="G262">
        <v>1</v>
      </c>
      <c r="H262">
        <v>0.99545454545454504</v>
      </c>
      <c r="I262">
        <v>0.98684210526315796</v>
      </c>
      <c r="J262" s="1">
        <v>0.45454545454545497</v>
      </c>
      <c r="K262" t="s">
        <v>23238</v>
      </c>
      <c r="L262" t="s">
        <v>23768</v>
      </c>
      <c r="M262" t="s">
        <v>23769</v>
      </c>
    </row>
    <row r="263" spans="1:13">
      <c r="A263" s="1" t="s">
        <v>2280</v>
      </c>
      <c r="B263">
        <v>2.3368640926874001E-6</v>
      </c>
      <c r="C263" s="1">
        <v>2.0295223261356002E-5</v>
      </c>
      <c r="D263">
        <v>3.125E-2</v>
      </c>
      <c r="E263">
        <v>5.6179775280898901E-3</v>
      </c>
      <c r="F263">
        <v>3.6931818181818198E-2</v>
      </c>
      <c r="G263">
        <v>2.6315789473684199E-2</v>
      </c>
      <c r="H263">
        <v>5.5555555555555601E-2</v>
      </c>
      <c r="I263">
        <v>0.19230769230769201</v>
      </c>
      <c r="J263" s="1">
        <v>0</v>
      </c>
      <c r="K263" t="s">
        <v>23238</v>
      </c>
      <c r="L263" t="s">
        <v>23770</v>
      </c>
      <c r="M263" t="s">
        <v>23771</v>
      </c>
    </row>
    <row r="264" spans="1:13">
      <c r="A264" s="1" t="s">
        <v>2281</v>
      </c>
      <c r="B264">
        <v>7.9485589551997904E-6</v>
      </c>
      <c r="C264" s="1">
        <v>4.7911057858621896E-6</v>
      </c>
      <c r="D264">
        <v>1</v>
      </c>
      <c r="E264">
        <v>0.99456521739130399</v>
      </c>
      <c r="F264">
        <v>0.91269841269841301</v>
      </c>
      <c r="G264">
        <v>0.98913043478260898</v>
      </c>
      <c r="H264">
        <v>0.94897959183673497</v>
      </c>
      <c r="I264">
        <v>0.99305555555555602</v>
      </c>
      <c r="J264" s="1" t="s">
        <v>23229</v>
      </c>
      <c r="K264" t="s">
        <v>23238</v>
      </c>
      <c r="L264" t="s">
        <v>23772</v>
      </c>
      <c r="M264" t="s">
        <v>23773</v>
      </c>
    </row>
    <row r="265" spans="1:13">
      <c r="A265" s="1" t="s">
        <v>2282</v>
      </c>
      <c r="B265">
        <v>4.6700280655820001E-7</v>
      </c>
      <c r="C265" s="1">
        <v>2.2612392342315801E-5</v>
      </c>
      <c r="D265">
        <v>1</v>
      </c>
      <c r="E265">
        <v>1</v>
      </c>
      <c r="F265">
        <v>0.99629629629629601</v>
      </c>
      <c r="G265">
        <v>1</v>
      </c>
      <c r="H265">
        <v>0.96052631578947401</v>
      </c>
      <c r="I265">
        <v>0.90909090909090895</v>
      </c>
      <c r="J265" s="1">
        <v>0</v>
      </c>
      <c r="K265" t="s">
        <v>23238</v>
      </c>
      <c r="L265" t="s">
        <v>23774</v>
      </c>
      <c r="M265" t="s">
        <v>23775</v>
      </c>
    </row>
    <row r="266" spans="1:13">
      <c r="A266" s="1" t="s">
        <v>2283</v>
      </c>
      <c r="B266">
        <v>2.1443335404864101E-5</v>
      </c>
      <c r="C266" s="1">
        <v>5.61849691473269E-5</v>
      </c>
      <c r="D266">
        <v>0.86538461538461497</v>
      </c>
      <c r="E266">
        <v>0.98780487804878003</v>
      </c>
      <c r="F266">
        <v>0.88620689655172402</v>
      </c>
      <c r="G266">
        <v>0.98936170212765995</v>
      </c>
      <c r="H266">
        <v>0.99528301886792403</v>
      </c>
      <c r="I266">
        <v>0.99166666666666703</v>
      </c>
      <c r="J266" s="1">
        <v>1</v>
      </c>
      <c r="K266" t="s">
        <v>23240</v>
      </c>
      <c r="L266" t="s">
        <v>23776</v>
      </c>
      <c r="M266" t="s">
        <v>23777</v>
      </c>
    </row>
    <row r="267" spans="1:13">
      <c r="A267" s="1" t="s">
        <v>2284</v>
      </c>
      <c r="B267">
        <v>4.6733529646984099E-8</v>
      </c>
      <c r="C267" s="1">
        <v>1.47571299797539E-7</v>
      </c>
      <c r="D267">
        <v>1</v>
      </c>
      <c r="E267">
        <v>1</v>
      </c>
      <c r="F267">
        <v>1</v>
      </c>
      <c r="G267">
        <v>0.45652173913043498</v>
      </c>
      <c r="H267">
        <v>1</v>
      </c>
      <c r="I267">
        <v>0.93076923076923102</v>
      </c>
      <c r="J267" s="1">
        <v>1</v>
      </c>
      <c r="K267" t="s">
        <v>23241</v>
      </c>
      <c r="L267" t="s">
        <v>23778</v>
      </c>
      <c r="M267" t="s">
        <v>23779</v>
      </c>
    </row>
    <row r="268" spans="1:13">
      <c r="A268" s="1" t="s">
        <v>2285</v>
      </c>
      <c r="B268">
        <v>5.4026927933378302E-6</v>
      </c>
      <c r="C268" s="1">
        <v>1.9463008690196799E-6</v>
      </c>
      <c r="D268">
        <v>0.1</v>
      </c>
      <c r="E268">
        <v>0</v>
      </c>
      <c r="F268">
        <v>3.8235294117647103E-2</v>
      </c>
      <c r="G268">
        <v>2.9411764705882401E-2</v>
      </c>
      <c r="H268">
        <v>1.20481927710843E-2</v>
      </c>
      <c r="I268">
        <v>0.16666666666666699</v>
      </c>
      <c r="J268" s="1">
        <v>0</v>
      </c>
      <c r="K268" t="s">
        <v>23242</v>
      </c>
      <c r="L268" t="s">
        <v>23780</v>
      </c>
      <c r="M268" t="s">
        <v>23781</v>
      </c>
    </row>
    <row r="269" spans="1:13">
      <c r="A269" s="1" t="s">
        <v>2286</v>
      </c>
      <c r="B269">
        <v>1.3031377348963201E-7</v>
      </c>
      <c r="C269" s="1">
        <v>5.21636737950591E-8</v>
      </c>
      <c r="D269">
        <v>1</v>
      </c>
      <c r="E269">
        <v>0.97435897435897401</v>
      </c>
      <c r="F269">
        <v>1</v>
      </c>
      <c r="G269">
        <v>1</v>
      </c>
      <c r="H269">
        <v>1</v>
      </c>
      <c r="I269">
        <v>1</v>
      </c>
      <c r="J269" s="1" t="s">
        <v>23229</v>
      </c>
      <c r="K269" t="s">
        <v>23241</v>
      </c>
      <c r="L269" t="s">
        <v>23782</v>
      </c>
      <c r="M269" t="s">
        <v>23783</v>
      </c>
    </row>
    <row r="270" spans="1:13">
      <c r="A270" s="1" t="s">
        <v>2287</v>
      </c>
      <c r="B270">
        <v>8.0571493793833105E-5</v>
      </c>
      <c r="C270" s="1">
        <v>2.3624425702321201E-6</v>
      </c>
      <c r="D270">
        <v>0</v>
      </c>
      <c r="E270">
        <v>0</v>
      </c>
      <c r="F270">
        <v>1.7857142857142901E-2</v>
      </c>
      <c r="G270">
        <v>0.85185185185185197</v>
      </c>
      <c r="H270">
        <v>0</v>
      </c>
      <c r="I270">
        <v>0.25252525252525299</v>
      </c>
      <c r="J270" s="1">
        <v>0</v>
      </c>
      <c r="K270" t="s">
        <v>23238</v>
      </c>
      <c r="L270" t="s">
        <v>23784</v>
      </c>
      <c r="M270" t="s">
        <v>23785</v>
      </c>
    </row>
    <row r="271" spans="1:13">
      <c r="A271" s="1" t="s">
        <v>2288</v>
      </c>
      <c r="B271">
        <v>6.87694497898945E-7</v>
      </c>
      <c r="C271" s="1">
        <v>2.5015166836695E-10</v>
      </c>
      <c r="D271">
        <v>3.2258064516128997E-2</v>
      </c>
      <c r="E271">
        <v>5.4347826086956503E-3</v>
      </c>
      <c r="F271">
        <v>2.6595744680851098E-3</v>
      </c>
      <c r="G271">
        <v>0</v>
      </c>
      <c r="H271">
        <v>0</v>
      </c>
      <c r="I271">
        <v>6.8493150684931503E-3</v>
      </c>
      <c r="J271" s="1">
        <v>0</v>
      </c>
      <c r="K271" t="s">
        <v>23237</v>
      </c>
      <c r="L271" t="s">
        <v>23786</v>
      </c>
      <c r="M271" t="s">
        <v>23787</v>
      </c>
    </row>
    <row r="272" spans="1:13">
      <c r="A272" s="1" t="s">
        <v>2289</v>
      </c>
      <c r="B272">
        <v>6.7773279890059598E-7</v>
      </c>
      <c r="C272" s="1">
        <v>1.58808046349673E-6</v>
      </c>
      <c r="D272">
        <v>0</v>
      </c>
      <c r="E272">
        <v>0</v>
      </c>
      <c r="F272">
        <v>4.5454545454545496E-3</v>
      </c>
      <c r="G272">
        <v>0</v>
      </c>
      <c r="H272">
        <v>0</v>
      </c>
      <c r="I272">
        <v>0</v>
      </c>
      <c r="J272" s="1">
        <v>0.5</v>
      </c>
      <c r="K272" t="s">
        <v>23240</v>
      </c>
      <c r="L272" t="s">
        <v>23788</v>
      </c>
      <c r="M272" t="s">
        <v>23789</v>
      </c>
    </row>
    <row r="273" spans="1:13">
      <c r="A273" s="1" t="s">
        <v>2290</v>
      </c>
      <c r="B273">
        <v>4.5447170645757399E-7</v>
      </c>
      <c r="C273" s="1">
        <v>2.0412981122574199E-5</v>
      </c>
      <c r="D273">
        <v>0.6875</v>
      </c>
      <c r="E273">
        <v>0.91228070175438603</v>
      </c>
      <c r="F273">
        <v>0.68926553672316404</v>
      </c>
      <c r="G273">
        <v>0.952380952380952</v>
      </c>
      <c r="H273">
        <v>0.39130434782608697</v>
      </c>
      <c r="I273">
        <v>0.71590909090909105</v>
      </c>
      <c r="J273" s="1" t="s">
        <v>23229</v>
      </c>
      <c r="K273" t="s">
        <v>23241</v>
      </c>
      <c r="L273" t="s">
        <v>23790</v>
      </c>
      <c r="M273" t="s">
        <v>23791</v>
      </c>
    </row>
    <row r="274" spans="1:13">
      <c r="A274" s="1" t="s">
        <v>2291</v>
      </c>
      <c r="B274">
        <v>2.6729200831066599E-7</v>
      </c>
      <c r="C274" s="1">
        <v>1.7750822434913901E-6</v>
      </c>
      <c r="D274">
        <v>1</v>
      </c>
      <c r="E274">
        <v>1</v>
      </c>
      <c r="F274">
        <v>0.99702380952380998</v>
      </c>
      <c r="G274">
        <v>1</v>
      </c>
      <c r="H274">
        <v>0.987179487179487</v>
      </c>
      <c r="I274">
        <v>0.99253731343283602</v>
      </c>
      <c r="J274" s="1">
        <v>0.5</v>
      </c>
      <c r="K274" t="s">
        <v>23237</v>
      </c>
      <c r="L274" t="s">
        <v>23792</v>
      </c>
      <c r="M274" t="s">
        <v>23793</v>
      </c>
    </row>
    <row r="275" spans="1:13">
      <c r="A275" s="1" t="s">
        <v>2292</v>
      </c>
      <c r="B275">
        <v>8.8891248310130702E-9</v>
      </c>
      <c r="C275" s="1">
        <v>3.0876649860491702E-6</v>
      </c>
      <c r="D275">
        <v>0</v>
      </c>
      <c r="E275">
        <v>0</v>
      </c>
      <c r="F275">
        <v>9.5238095238095195E-3</v>
      </c>
      <c r="G275">
        <v>3.2258064516128997E-2</v>
      </c>
      <c r="H275">
        <v>2.0270270270270299E-2</v>
      </c>
      <c r="I275">
        <v>0.17142857142857101</v>
      </c>
      <c r="J275" s="1">
        <v>0</v>
      </c>
      <c r="K275" t="s">
        <v>23239</v>
      </c>
      <c r="L275" t="s">
        <v>23794</v>
      </c>
      <c r="M275" t="s">
        <v>23795</v>
      </c>
    </row>
    <row r="276" spans="1:13">
      <c r="A276" s="1" t="s">
        <v>2293</v>
      </c>
      <c r="B276">
        <v>5.3944033606491001E-7</v>
      </c>
      <c r="C276" s="1">
        <v>6.2989142054032698E-7</v>
      </c>
      <c r="D276">
        <v>3.4482758620689703E-2</v>
      </c>
      <c r="E276">
        <v>6.17283950617284E-3</v>
      </c>
      <c r="F276">
        <v>3.7593984962406E-3</v>
      </c>
      <c r="G276">
        <v>0</v>
      </c>
      <c r="H276">
        <v>0</v>
      </c>
      <c r="I276">
        <v>0</v>
      </c>
      <c r="J276" s="1">
        <v>0</v>
      </c>
      <c r="K276" t="s">
        <v>23238</v>
      </c>
      <c r="L276" t="s">
        <v>23796</v>
      </c>
      <c r="M276" t="s">
        <v>23797</v>
      </c>
    </row>
    <row r="277" spans="1:13">
      <c r="A277" s="1" t="s">
        <v>2294</v>
      </c>
      <c r="B277">
        <v>1.5693513534842E-6</v>
      </c>
      <c r="C277" s="1">
        <v>1.8020720069650199E-7</v>
      </c>
      <c r="D277">
        <v>1</v>
      </c>
      <c r="E277">
        <v>1</v>
      </c>
      <c r="F277">
        <v>0.99731182795698903</v>
      </c>
      <c r="G277">
        <v>1</v>
      </c>
      <c r="H277">
        <v>0.99444444444444402</v>
      </c>
      <c r="I277">
        <v>0.98863636363636398</v>
      </c>
      <c r="J277" s="1">
        <v>0</v>
      </c>
      <c r="K277" t="s">
        <v>23238</v>
      </c>
      <c r="L277" t="s">
        <v>23798</v>
      </c>
      <c r="M277" t="s">
        <v>23799</v>
      </c>
    </row>
    <row r="278" spans="1:13">
      <c r="A278" s="1" t="s">
        <v>2295</v>
      </c>
      <c r="B278">
        <v>1.1046515641139E-5</v>
      </c>
      <c r="C278" s="1">
        <v>7.8139710227291507E-6</v>
      </c>
      <c r="D278">
        <v>1</v>
      </c>
      <c r="E278">
        <v>1</v>
      </c>
      <c r="F278">
        <v>0.96315789473684199</v>
      </c>
      <c r="G278">
        <v>1</v>
      </c>
      <c r="H278">
        <v>0.99519230769230804</v>
      </c>
      <c r="I278">
        <v>1</v>
      </c>
      <c r="J278" s="1" t="s">
        <v>23229</v>
      </c>
      <c r="K278" t="s">
        <v>23241</v>
      </c>
      <c r="L278" t="s">
        <v>23800</v>
      </c>
      <c r="M278" t="s">
        <v>23801</v>
      </c>
    </row>
    <row r="279" spans="1:13">
      <c r="A279" s="1" t="s">
        <v>2296</v>
      </c>
      <c r="B279">
        <v>2.89531302045463E-7</v>
      </c>
      <c r="C279" s="1">
        <v>2.2585465128752101E-5</v>
      </c>
      <c r="D279">
        <v>1</v>
      </c>
      <c r="E279">
        <v>1</v>
      </c>
      <c r="F279">
        <v>0.78985507246376796</v>
      </c>
      <c r="G279">
        <v>1</v>
      </c>
      <c r="H279">
        <v>0.655555555555556</v>
      </c>
      <c r="I279">
        <v>0.90816326530612201</v>
      </c>
      <c r="J279" s="1">
        <v>1</v>
      </c>
      <c r="K279" t="s">
        <v>23240</v>
      </c>
      <c r="L279" t="s">
        <v>23802</v>
      </c>
      <c r="M279" t="s">
        <v>23803</v>
      </c>
    </row>
    <row r="280" spans="1:13">
      <c r="A280" s="1" t="s">
        <v>2297</v>
      </c>
      <c r="B280">
        <v>4.7921999134182301E-5</v>
      </c>
      <c r="C280" s="1">
        <v>5.76473706312683E-6</v>
      </c>
      <c r="D280">
        <v>0.02</v>
      </c>
      <c r="E280">
        <v>1.3333333333333299E-2</v>
      </c>
      <c r="F280">
        <v>0.296296296296296</v>
      </c>
      <c r="G280">
        <v>0.21249999999999999</v>
      </c>
      <c r="H280">
        <v>0.2</v>
      </c>
      <c r="I280">
        <v>0.29824561403508798</v>
      </c>
      <c r="J280" s="1" t="s">
        <v>23229</v>
      </c>
      <c r="K280" t="s">
        <v>23240</v>
      </c>
      <c r="L280" t="s">
        <v>23804</v>
      </c>
      <c r="M280" t="s">
        <v>23805</v>
      </c>
    </row>
    <row r="281" spans="1:13">
      <c r="A281" s="1" t="s">
        <v>2298</v>
      </c>
      <c r="B281">
        <v>2.5111471612180599E-8</v>
      </c>
      <c r="C281" s="1">
        <v>5.2598067973764198E-5</v>
      </c>
      <c r="D281">
        <v>0</v>
      </c>
      <c r="E281">
        <v>0</v>
      </c>
      <c r="F281">
        <v>0</v>
      </c>
      <c r="G281">
        <v>0.75641025641025605</v>
      </c>
      <c r="H281">
        <v>3.5000000000000003E-2</v>
      </c>
      <c r="I281">
        <v>0.25</v>
      </c>
      <c r="J281" s="1">
        <v>0</v>
      </c>
      <c r="K281" t="s">
        <v>23239</v>
      </c>
      <c r="L281" t="s">
        <v>23806</v>
      </c>
      <c r="M281" t="s">
        <v>23807</v>
      </c>
    </row>
    <row r="282" spans="1:13">
      <c r="A282" s="1" t="s">
        <v>2299</v>
      </c>
      <c r="B282">
        <v>1.28767752953926E-7</v>
      </c>
      <c r="C282" s="1">
        <v>6.7537940036734996E-6</v>
      </c>
      <c r="D282">
        <v>0.625</v>
      </c>
      <c r="E282">
        <v>0.66666666666666696</v>
      </c>
      <c r="F282">
        <v>0.53865979381443296</v>
      </c>
      <c r="G282">
        <v>0.5</v>
      </c>
      <c r="H282">
        <v>0.51315789473684204</v>
      </c>
      <c r="I282">
        <v>0.53200000000000003</v>
      </c>
      <c r="J282" s="1">
        <v>0.5</v>
      </c>
      <c r="K282" t="s">
        <v>23238</v>
      </c>
      <c r="L282" t="s">
        <v>23808</v>
      </c>
      <c r="M282" t="s">
        <v>23809</v>
      </c>
    </row>
    <row r="283" spans="1:13">
      <c r="A283" s="1" t="s">
        <v>2300</v>
      </c>
      <c r="B283">
        <v>6.7039166847330099E-6</v>
      </c>
      <c r="C283" s="1">
        <v>2.2497052193545699E-6</v>
      </c>
      <c r="D283">
        <v>0.68333333333333302</v>
      </c>
      <c r="E283">
        <v>0.99411764705882399</v>
      </c>
      <c r="F283">
        <v>1</v>
      </c>
      <c r="G283">
        <v>1</v>
      </c>
      <c r="H283">
        <v>0.99115044247787598</v>
      </c>
      <c r="I283">
        <v>0.99557522123893805</v>
      </c>
      <c r="J283" s="1">
        <v>1</v>
      </c>
      <c r="K283" t="s">
        <v>23238</v>
      </c>
      <c r="L283" t="s">
        <v>23810</v>
      </c>
      <c r="M283" t="s">
        <v>23811</v>
      </c>
    </row>
    <row r="284" spans="1:13">
      <c r="A284" s="1" t="s">
        <v>2301</v>
      </c>
      <c r="B284">
        <v>5.07626523859833E-6</v>
      </c>
      <c r="C284" s="1">
        <v>1.00819792481109E-4</v>
      </c>
      <c r="D284">
        <v>0.83333333333333304</v>
      </c>
      <c r="E284">
        <v>0.99390243902439002</v>
      </c>
      <c r="F284">
        <v>0.65350877192982504</v>
      </c>
      <c r="G284">
        <v>0.88709677419354804</v>
      </c>
      <c r="H284">
        <v>0.41358024691357997</v>
      </c>
      <c r="I284">
        <v>0.94444444444444398</v>
      </c>
      <c r="J284" s="1">
        <v>1</v>
      </c>
      <c r="K284" t="s">
        <v>23241</v>
      </c>
      <c r="L284" t="s">
        <v>23812</v>
      </c>
      <c r="M284" t="s">
        <v>23813</v>
      </c>
    </row>
    <row r="285" spans="1:13">
      <c r="A285" s="1" t="s">
        <v>2302</v>
      </c>
      <c r="B285">
        <v>1.2237117212017401E-7</v>
      </c>
      <c r="C285" s="1">
        <v>1.9484805455138599E-5</v>
      </c>
      <c r="D285">
        <v>1.5625E-2</v>
      </c>
      <c r="E285">
        <v>2.7777777777777801E-2</v>
      </c>
      <c r="F285">
        <v>0</v>
      </c>
      <c r="G285">
        <v>1.0638297872340399E-2</v>
      </c>
      <c r="H285">
        <v>2.74725274725275E-2</v>
      </c>
      <c r="I285">
        <v>6.4516129032258104E-2</v>
      </c>
      <c r="J285" s="1">
        <v>0</v>
      </c>
      <c r="K285" t="s">
        <v>23242</v>
      </c>
      <c r="L285" t="s">
        <v>23814</v>
      </c>
      <c r="M285" t="s">
        <v>23815</v>
      </c>
    </row>
    <row r="286" spans="1:13">
      <c r="A286" s="1" t="s">
        <v>2303</v>
      </c>
      <c r="B286">
        <v>1.3002266430959299E-6</v>
      </c>
      <c r="C286" s="1">
        <v>1.36435346459923E-5</v>
      </c>
      <c r="D286">
        <v>1</v>
      </c>
      <c r="E286">
        <v>1</v>
      </c>
      <c r="F286">
        <v>0.98201438848920897</v>
      </c>
      <c r="G286">
        <v>0.82692307692307698</v>
      </c>
      <c r="H286">
        <v>1</v>
      </c>
      <c r="I286">
        <v>0.94680851063829796</v>
      </c>
      <c r="J286" s="1">
        <v>1</v>
      </c>
      <c r="K286" t="s">
        <v>23240</v>
      </c>
      <c r="L286" t="s">
        <v>23816</v>
      </c>
      <c r="M286" t="s">
        <v>23817</v>
      </c>
    </row>
    <row r="287" spans="1:13">
      <c r="A287" s="1" t="s">
        <v>2304</v>
      </c>
      <c r="B287">
        <v>6.1231141939356599E-7</v>
      </c>
      <c r="C287" s="1">
        <v>2.1655218724375501E-6</v>
      </c>
      <c r="D287">
        <v>0.8</v>
      </c>
      <c r="E287">
        <v>0.89743589743589702</v>
      </c>
      <c r="F287">
        <v>1</v>
      </c>
      <c r="G287">
        <v>1</v>
      </c>
      <c r="H287">
        <v>1</v>
      </c>
      <c r="I287">
        <v>1</v>
      </c>
      <c r="J287" s="1">
        <v>1</v>
      </c>
      <c r="K287" t="s">
        <v>23241</v>
      </c>
      <c r="L287" t="s">
        <v>23818</v>
      </c>
      <c r="M287" t="s">
        <v>23819</v>
      </c>
    </row>
    <row r="288" spans="1:13">
      <c r="A288" s="1" t="s">
        <v>2305</v>
      </c>
      <c r="B288">
        <v>1.5496477941533001E-7</v>
      </c>
      <c r="C288" s="1">
        <v>2.2244329521377E-6</v>
      </c>
      <c r="D288">
        <v>1</v>
      </c>
      <c r="E288">
        <v>0.98958333333333304</v>
      </c>
      <c r="F288">
        <v>0.984615384615385</v>
      </c>
      <c r="G288">
        <v>0.98245614035087703</v>
      </c>
      <c r="H288">
        <v>0.97787610619469001</v>
      </c>
      <c r="I288">
        <v>0.98770491803278704</v>
      </c>
      <c r="J288" s="1">
        <v>0.13636363636363599</v>
      </c>
      <c r="K288" t="s">
        <v>23241</v>
      </c>
      <c r="L288" t="s">
        <v>23820</v>
      </c>
      <c r="M288" t="s">
        <v>23821</v>
      </c>
    </row>
    <row r="289" spans="1:13">
      <c r="A289" s="1" t="s">
        <v>2306</v>
      </c>
      <c r="B289">
        <v>1.34678960242032E-5</v>
      </c>
      <c r="C289" s="1">
        <v>3.9164399010545002E-5</v>
      </c>
      <c r="D289">
        <v>0.9375</v>
      </c>
      <c r="E289">
        <v>1</v>
      </c>
      <c r="F289">
        <v>0.99275362318840599</v>
      </c>
      <c r="G289">
        <v>1</v>
      </c>
      <c r="H289">
        <v>0.90441176470588203</v>
      </c>
      <c r="I289">
        <v>0.93055555555555602</v>
      </c>
      <c r="J289" s="1" t="s">
        <v>23229</v>
      </c>
      <c r="K289" t="s">
        <v>23241</v>
      </c>
      <c r="L289" t="s">
        <v>23822</v>
      </c>
      <c r="M289" t="s">
        <v>23823</v>
      </c>
    </row>
    <row r="290" spans="1:13">
      <c r="A290" s="1" t="s">
        <v>2307</v>
      </c>
      <c r="B290">
        <v>6.2144434008647902E-9</v>
      </c>
      <c r="C290" s="1">
        <v>5.4224708417841701E-8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0.993506493506494</v>
      </c>
      <c r="J290" s="1">
        <v>0</v>
      </c>
      <c r="K290" t="s">
        <v>23238</v>
      </c>
      <c r="L290" t="s">
        <v>23824</v>
      </c>
      <c r="M290" t="s">
        <v>23825</v>
      </c>
    </row>
    <row r="291" spans="1:13">
      <c r="A291" s="1" t="s">
        <v>2308</v>
      </c>
      <c r="B291">
        <v>2.43940179128796E-6</v>
      </c>
      <c r="C291" s="1">
        <v>1.9286560203819E-6</v>
      </c>
      <c r="D291">
        <v>0.98148148148148195</v>
      </c>
      <c r="E291">
        <v>0.90384615384615397</v>
      </c>
      <c r="F291">
        <v>1</v>
      </c>
      <c r="G291">
        <v>1</v>
      </c>
      <c r="H291">
        <v>1</v>
      </c>
      <c r="I291">
        <v>0.98684210526315796</v>
      </c>
      <c r="J291" s="1">
        <v>1</v>
      </c>
      <c r="K291" t="s">
        <v>23241</v>
      </c>
      <c r="L291" t="s">
        <v>23826</v>
      </c>
      <c r="M291" t="s">
        <v>23827</v>
      </c>
    </row>
    <row r="292" spans="1:13">
      <c r="A292" s="1" t="s">
        <v>2309</v>
      </c>
      <c r="B292">
        <v>4.4468435152143802E-7</v>
      </c>
      <c r="C292" s="1">
        <v>1.17341530869633E-7</v>
      </c>
      <c r="D292">
        <v>0.984375</v>
      </c>
      <c r="E292">
        <v>1</v>
      </c>
      <c r="F292">
        <v>0.99473684210526303</v>
      </c>
      <c r="G292">
        <v>0.99122807017543901</v>
      </c>
      <c r="H292">
        <v>0.99107142857142905</v>
      </c>
      <c r="I292">
        <v>0.99553571428571397</v>
      </c>
      <c r="J292" s="1">
        <v>0.77272727272727304</v>
      </c>
      <c r="K292" t="s">
        <v>23240</v>
      </c>
      <c r="L292" t="s">
        <v>23828</v>
      </c>
      <c r="M292" t="s">
        <v>23829</v>
      </c>
    </row>
    <row r="293" spans="1:13">
      <c r="A293" s="1" t="s">
        <v>2310</v>
      </c>
      <c r="B293">
        <v>1.0258281363914601E-6</v>
      </c>
      <c r="C293" s="1">
        <v>5.66064495935489E-8</v>
      </c>
      <c r="D293">
        <v>0.984375</v>
      </c>
      <c r="E293">
        <v>1</v>
      </c>
      <c r="F293">
        <v>0.99473684210526303</v>
      </c>
      <c r="G293">
        <v>0.98809523809523803</v>
      </c>
      <c r="H293">
        <v>1</v>
      </c>
      <c r="I293">
        <v>0.99305555555555602</v>
      </c>
      <c r="J293" s="1" t="s">
        <v>23229</v>
      </c>
      <c r="K293" t="s">
        <v>23240</v>
      </c>
      <c r="L293" t="s">
        <v>23830</v>
      </c>
      <c r="M293" t="s">
        <v>23831</v>
      </c>
    </row>
    <row r="294" spans="1:13">
      <c r="A294" s="1" t="s">
        <v>2311</v>
      </c>
      <c r="B294">
        <v>3.5367583892890298E-4</v>
      </c>
      <c r="C294" s="1">
        <v>8.3416714886124497E-4</v>
      </c>
      <c r="D294">
        <v>0.140625</v>
      </c>
      <c r="E294">
        <v>4.2553191489361701E-2</v>
      </c>
      <c r="F294">
        <v>0.94736842105263197</v>
      </c>
      <c r="G294">
        <v>9.2592592592592601E-2</v>
      </c>
      <c r="H294">
        <v>0.80092592592592604</v>
      </c>
      <c r="I294">
        <v>2.7027027027027001E-2</v>
      </c>
      <c r="J294" s="1">
        <v>0</v>
      </c>
      <c r="K294" t="s">
        <v>23241</v>
      </c>
      <c r="L294" t="s">
        <v>23832</v>
      </c>
      <c r="M294" t="s">
        <v>23833</v>
      </c>
    </row>
    <row r="295" spans="1:13">
      <c r="A295" s="1" t="s">
        <v>2312</v>
      </c>
      <c r="B295">
        <v>5.49743553585352E-5</v>
      </c>
      <c r="C295" s="1">
        <v>5.2343766653093199E-5</v>
      </c>
      <c r="D295">
        <v>0.69230769230769196</v>
      </c>
      <c r="E295">
        <v>0.48571428571428599</v>
      </c>
      <c r="F295">
        <v>0.321167883211679</v>
      </c>
      <c r="G295">
        <v>0.61538461538461497</v>
      </c>
      <c r="H295">
        <v>0.36029411764705899</v>
      </c>
      <c r="I295">
        <v>0.422222222222222</v>
      </c>
      <c r="J295" s="1">
        <v>0</v>
      </c>
      <c r="K295" t="s">
        <v>23241</v>
      </c>
      <c r="L295" t="s">
        <v>23834</v>
      </c>
      <c r="M295" t="s">
        <v>23835</v>
      </c>
    </row>
    <row r="296" spans="1:13">
      <c r="A296" s="1" t="s">
        <v>2313</v>
      </c>
      <c r="B296">
        <v>1.3109083282101301E-5</v>
      </c>
      <c r="C296" s="1">
        <v>3.51942982693282E-10</v>
      </c>
      <c r="D296">
        <v>0.13636363636363599</v>
      </c>
      <c r="E296">
        <v>0</v>
      </c>
      <c r="F296">
        <v>0</v>
      </c>
      <c r="G296">
        <v>0.45454545454545497</v>
      </c>
      <c r="H296">
        <v>2.0270270270270299E-2</v>
      </c>
      <c r="I296">
        <v>6.25E-2</v>
      </c>
      <c r="J296" s="1">
        <v>0</v>
      </c>
      <c r="K296" t="s">
        <v>23241</v>
      </c>
      <c r="L296" t="s">
        <v>23836</v>
      </c>
      <c r="M296" t="s">
        <v>23837</v>
      </c>
    </row>
    <row r="297" spans="1:13">
      <c r="A297" s="1" t="s">
        <v>2314</v>
      </c>
      <c r="B297">
        <v>1.8668127660294599E-5</v>
      </c>
      <c r="C297" s="1">
        <v>2.2580329709669002E-5</v>
      </c>
      <c r="D297">
        <v>0.58064516129032295</v>
      </c>
      <c r="E297">
        <v>0.70253164556962</v>
      </c>
      <c r="F297">
        <v>0.217105263157895</v>
      </c>
      <c r="G297">
        <v>5.2631578947368397E-2</v>
      </c>
      <c r="H297">
        <v>0.1</v>
      </c>
      <c r="I297">
        <v>0.21052631578947401</v>
      </c>
      <c r="J297" s="1">
        <v>0</v>
      </c>
      <c r="K297" t="s">
        <v>23238</v>
      </c>
      <c r="L297" t="s">
        <v>23838</v>
      </c>
      <c r="M297" t="s">
        <v>23839</v>
      </c>
    </row>
    <row r="298" spans="1:13">
      <c r="A298" s="1" t="s">
        <v>2315</v>
      </c>
      <c r="B298">
        <v>2.95880351829924E-6</v>
      </c>
      <c r="C298" s="1">
        <v>1.7296674188492999E-6</v>
      </c>
      <c r="D298">
        <v>1</v>
      </c>
      <c r="E298">
        <v>1</v>
      </c>
      <c r="F298">
        <v>0.95081967213114704</v>
      </c>
      <c r="G298">
        <v>0.96666666666666701</v>
      </c>
      <c r="H298">
        <v>0.98809523809523803</v>
      </c>
      <c r="I298">
        <v>0.94897959183673497</v>
      </c>
      <c r="J298" s="1">
        <v>1</v>
      </c>
      <c r="K298" t="s">
        <v>23241</v>
      </c>
      <c r="L298" t="s">
        <v>23840</v>
      </c>
      <c r="M298" t="s">
        <v>23841</v>
      </c>
    </row>
    <row r="299" spans="1:13">
      <c r="A299" s="1" t="s">
        <v>2316</v>
      </c>
      <c r="B299">
        <v>2.2149849321873501E-6</v>
      </c>
      <c r="C299" s="1">
        <v>3.2920521592718899E-8</v>
      </c>
      <c r="D299">
        <v>0.82758620689655205</v>
      </c>
      <c r="E299">
        <v>0.879746835443038</v>
      </c>
      <c r="F299">
        <v>0.98854961832061095</v>
      </c>
      <c r="G299">
        <v>1</v>
      </c>
      <c r="H299">
        <v>1</v>
      </c>
      <c r="I299">
        <v>0.97222222222222199</v>
      </c>
      <c r="J299" s="1" t="s">
        <v>23229</v>
      </c>
      <c r="K299" t="s">
        <v>23238</v>
      </c>
      <c r="L299" t="s">
        <v>23842</v>
      </c>
      <c r="M299" t="s">
        <v>23843</v>
      </c>
    </row>
    <row r="300" spans="1:13">
      <c r="A300" s="1" t="s">
        <v>2317</v>
      </c>
      <c r="B300">
        <v>1.9817510428678999E-6</v>
      </c>
      <c r="C300" s="1">
        <v>1.23876522150077E-5</v>
      </c>
      <c r="D300">
        <v>0</v>
      </c>
      <c r="E300">
        <v>0</v>
      </c>
      <c r="F300">
        <v>0</v>
      </c>
      <c r="G300">
        <v>0.43055555555555602</v>
      </c>
      <c r="H300">
        <v>1.2500000000000001E-2</v>
      </c>
      <c r="I300">
        <v>6.3636363636363602E-2</v>
      </c>
      <c r="J300" s="1" t="s">
        <v>23229</v>
      </c>
      <c r="K300" t="s">
        <v>23238</v>
      </c>
      <c r="L300" t="s">
        <v>23844</v>
      </c>
      <c r="M300" t="s">
        <v>23845</v>
      </c>
    </row>
    <row r="301" spans="1:13">
      <c r="A301" s="1" t="s">
        <v>2318</v>
      </c>
      <c r="B301">
        <v>2.0192614391886199E-5</v>
      </c>
      <c r="C301" s="1">
        <v>1.1521468142411299E-7</v>
      </c>
      <c r="D301">
        <v>0</v>
      </c>
      <c r="E301">
        <v>0.22794117647058801</v>
      </c>
      <c r="F301">
        <v>0</v>
      </c>
      <c r="G301">
        <v>1.85185185185185E-2</v>
      </c>
      <c r="H301">
        <v>0</v>
      </c>
      <c r="I301">
        <v>0</v>
      </c>
      <c r="J301" s="1" t="s">
        <v>23229</v>
      </c>
      <c r="K301" t="s">
        <v>23239</v>
      </c>
      <c r="L301" t="s">
        <v>23846</v>
      </c>
      <c r="M301" t="s">
        <v>23847</v>
      </c>
    </row>
    <row r="302" spans="1:13">
      <c r="A302" s="1" t="s">
        <v>2319</v>
      </c>
      <c r="B302">
        <v>7.9450340144072501E-5</v>
      </c>
      <c r="C302" s="1">
        <v>9.5596380577998296E-8</v>
      </c>
      <c r="D302">
        <v>0.64814814814814803</v>
      </c>
      <c r="E302">
        <v>0.73780487804878003</v>
      </c>
      <c r="F302">
        <v>0.56766917293233099</v>
      </c>
      <c r="G302">
        <v>1</v>
      </c>
      <c r="H302">
        <v>0.85507246376811596</v>
      </c>
      <c r="I302">
        <v>0.71153846153846201</v>
      </c>
      <c r="J302" s="1">
        <v>1</v>
      </c>
      <c r="K302" t="s">
        <v>23238</v>
      </c>
      <c r="L302" t="s">
        <v>23848</v>
      </c>
      <c r="M302" t="s">
        <v>23849</v>
      </c>
    </row>
    <row r="303" spans="1:13">
      <c r="A303" s="1" t="s">
        <v>2320</v>
      </c>
      <c r="B303">
        <v>1.50011059911785E-3</v>
      </c>
      <c r="C303" s="1">
        <v>3.79834197609432E-5</v>
      </c>
      <c r="D303">
        <v>0.625</v>
      </c>
      <c r="E303">
        <v>0.2</v>
      </c>
      <c r="F303">
        <v>0.94708994708994698</v>
      </c>
      <c r="G303">
        <v>0.77450980392156898</v>
      </c>
      <c r="H303">
        <v>0.97572815533980595</v>
      </c>
      <c r="I303">
        <v>0.86574074074074103</v>
      </c>
      <c r="J303" s="1">
        <v>1</v>
      </c>
      <c r="K303" t="s">
        <v>23241</v>
      </c>
      <c r="L303" t="s">
        <v>23850</v>
      </c>
      <c r="M303" t="s">
        <v>23851</v>
      </c>
    </row>
    <row r="304" spans="1:13">
      <c r="A304" s="1" t="s">
        <v>2321</v>
      </c>
      <c r="B304">
        <v>1.2770127006436401E-7</v>
      </c>
      <c r="C304" s="1">
        <v>6.0627344763249604E-8</v>
      </c>
      <c r="D304">
        <v>1</v>
      </c>
      <c r="E304">
        <v>0.987341772151899</v>
      </c>
      <c r="F304">
        <v>1</v>
      </c>
      <c r="G304">
        <v>1</v>
      </c>
      <c r="H304">
        <v>1</v>
      </c>
      <c r="I304">
        <v>1</v>
      </c>
      <c r="J304" s="1">
        <v>0</v>
      </c>
      <c r="K304" t="s">
        <v>23239</v>
      </c>
      <c r="L304" t="s">
        <v>23852</v>
      </c>
      <c r="M304" t="s">
        <v>23853</v>
      </c>
    </row>
    <row r="305" spans="1:13">
      <c r="A305" s="1" t="s">
        <v>2322</v>
      </c>
      <c r="B305">
        <v>1.4045555306905201E-4</v>
      </c>
      <c r="C305" s="1">
        <v>3.7879887863271999E-5</v>
      </c>
      <c r="D305">
        <v>0.90909090909090895</v>
      </c>
      <c r="E305">
        <v>0.441176470588235</v>
      </c>
      <c r="F305">
        <v>1</v>
      </c>
      <c r="G305">
        <v>1</v>
      </c>
      <c r="H305">
        <v>0.98913043478260898</v>
      </c>
      <c r="I305">
        <v>0.99557522123893805</v>
      </c>
      <c r="J305" s="1">
        <v>1</v>
      </c>
      <c r="K305" t="s">
        <v>23239</v>
      </c>
      <c r="L305" t="s">
        <v>23854</v>
      </c>
      <c r="M305" t="s">
        <v>23855</v>
      </c>
    </row>
    <row r="306" spans="1:13">
      <c r="A306" s="1" t="s">
        <v>2323</v>
      </c>
      <c r="B306">
        <v>4.1381178667432702E-8</v>
      </c>
      <c r="C306" s="1">
        <v>5.1571460655344698E-5</v>
      </c>
      <c r="D306">
        <v>0.25</v>
      </c>
      <c r="E306">
        <v>0.11764705882352899</v>
      </c>
      <c r="F306">
        <v>3.0864197530864199E-2</v>
      </c>
      <c r="G306">
        <v>3.4482758620689703E-2</v>
      </c>
      <c r="H306">
        <v>1.03092783505155E-2</v>
      </c>
      <c r="I306">
        <v>1.2500000000000001E-2</v>
      </c>
      <c r="J306" s="1">
        <v>0</v>
      </c>
      <c r="K306" t="s">
        <v>23238</v>
      </c>
      <c r="L306" t="s">
        <v>23856</v>
      </c>
      <c r="M306" t="s">
        <v>23857</v>
      </c>
    </row>
    <row r="307" spans="1:13">
      <c r="A307" s="1" t="s">
        <v>2324</v>
      </c>
      <c r="B307">
        <v>8.5830558972565608E-6</v>
      </c>
      <c r="C307" s="1">
        <v>9.4349857917419195E-5</v>
      </c>
      <c r="D307">
        <v>0</v>
      </c>
      <c r="E307">
        <v>0</v>
      </c>
      <c r="F307">
        <v>2.6595744680851099E-2</v>
      </c>
      <c r="G307">
        <v>8.6206896551724102E-3</v>
      </c>
      <c r="H307">
        <v>8.2568807339449504E-2</v>
      </c>
      <c r="I307">
        <v>0.104347826086957</v>
      </c>
      <c r="J307" s="1" t="s">
        <v>23229</v>
      </c>
      <c r="K307" t="s">
        <v>23238</v>
      </c>
      <c r="L307" t="s">
        <v>23858</v>
      </c>
      <c r="M307" t="s">
        <v>23859</v>
      </c>
    </row>
    <row r="308" spans="1:13">
      <c r="A308" s="1" t="s">
        <v>2325</v>
      </c>
      <c r="B308">
        <v>1.13296094069201E-4</v>
      </c>
      <c r="C308" s="1">
        <v>4.3189098516052599E-7</v>
      </c>
      <c r="D308">
        <v>0.171875</v>
      </c>
      <c r="E308">
        <v>7.4468085106383003E-2</v>
      </c>
      <c r="F308">
        <v>0.482051282051282</v>
      </c>
      <c r="G308">
        <v>6.0344827586206899E-2</v>
      </c>
      <c r="H308">
        <v>0.37280701754385998</v>
      </c>
      <c r="I308">
        <v>0.19421487603305801</v>
      </c>
      <c r="J308" s="1">
        <v>0</v>
      </c>
      <c r="K308" t="s">
        <v>23238</v>
      </c>
      <c r="L308" t="s">
        <v>23860</v>
      </c>
      <c r="M308" t="s">
        <v>23861</v>
      </c>
    </row>
    <row r="309" spans="1:13">
      <c r="A309" s="1" t="s">
        <v>2326</v>
      </c>
      <c r="B309">
        <v>2.9353185739802599E-5</v>
      </c>
      <c r="C309" s="1">
        <v>6.8788181506826604E-6</v>
      </c>
      <c r="D309">
        <v>0.984375</v>
      </c>
      <c r="E309">
        <v>0.82386363636363602</v>
      </c>
      <c r="F309">
        <v>0.99062499999999998</v>
      </c>
      <c r="G309">
        <v>1</v>
      </c>
      <c r="H309">
        <v>0.9453125</v>
      </c>
      <c r="I309">
        <v>0.97560975609756095</v>
      </c>
      <c r="J309" s="1">
        <v>1</v>
      </c>
      <c r="K309" t="s">
        <v>23238</v>
      </c>
      <c r="L309" t="s">
        <v>23862</v>
      </c>
      <c r="M309" t="s">
        <v>23863</v>
      </c>
    </row>
    <row r="310" spans="1:13">
      <c r="A310" s="1" t="s">
        <v>2327</v>
      </c>
      <c r="B310">
        <v>1.0635459294095901E-4</v>
      </c>
      <c r="C310" s="1">
        <v>5.9075986030310799E-5</v>
      </c>
      <c r="D310">
        <v>0.14000000000000001</v>
      </c>
      <c r="E310">
        <v>0</v>
      </c>
      <c r="F310">
        <v>8.54430379746835E-2</v>
      </c>
      <c r="G310">
        <v>0</v>
      </c>
      <c r="H310">
        <v>6.6326530612244902E-2</v>
      </c>
      <c r="I310">
        <v>7.7319587628865996E-2</v>
      </c>
      <c r="J310" s="1" t="s">
        <v>23229</v>
      </c>
      <c r="K310" t="s">
        <v>23241</v>
      </c>
      <c r="L310" t="s">
        <v>23864</v>
      </c>
      <c r="M310" t="s">
        <v>23865</v>
      </c>
    </row>
    <row r="311" spans="1:13">
      <c r="A311" s="1" t="s">
        <v>2328</v>
      </c>
      <c r="B311">
        <v>1.3373407765468999E-4</v>
      </c>
      <c r="C311" s="1">
        <v>3.1391856688709998E-6</v>
      </c>
      <c r="D311">
        <v>0.74193548387096797</v>
      </c>
      <c r="E311">
        <v>0.50724637681159401</v>
      </c>
      <c r="F311">
        <v>0.93048128342245995</v>
      </c>
      <c r="G311">
        <v>1</v>
      </c>
      <c r="H311">
        <v>0.95108695652173902</v>
      </c>
      <c r="I311">
        <v>0.87288135593220295</v>
      </c>
      <c r="J311" s="1" t="s">
        <v>23229</v>
      </c>
      <c r="K311" t="s">
        <v>23238</v>
      </c>
      <c r="L311" t="s">
        <v>23866</v>
      </c>
      <c r="M311" t="s">
        <v>23867</v>
      </c>
    </row>
    <row r="312" spans="1:13">
      <c r="A312" s="1" t="s">
        <v>2329</v>
      </c>
      <c r="B312">
        <v>2.9071282811844599E-7</v>
      </c>
      <c r="C312" s="1">
        <v>5.3706651256723202E-6</v>
      </c>
      <c r="D312">
        <v>0</v>
      </c>
      <c r="E312">
        <v>0</v>
      </c>
      <c r="F312">
        <v>0</v>
      </c>
      <c r="G312">
        <v>2.4390243902439001E-2</v>
      </c>
      <c r="H312">
        <v>1.1235955056179799E-2</v>
      </c>
      <c r="I312">
        <v>7.0422535211267599E-3</v>
      </c>
      <c r="J312" s="1">
        <v>9.0909090909090898E-2</v>
      </c>
      <c r="K312" t="s">
        <v>23238</v>
      </c>
      <c r="L312" t="s">
        <v>23868</v>
      </c>
      <c r="M312" t="s">
        <v>23869</v>
      </c>
    </row>
    <row r="313" spans="1:13">
      <c r="A313" s="1" t="s">
        <v>2330</v>
      </c>
      <c r="B313">
        <v>3.48335055186863E-8</v>
      </c>
      <c r="C313" s="1">
        <v>6.1399387143232299E-8</v>
      </c>
      <c r="D313">
        <v>6.4516129032258104E-2</v>
      </c>
      <c r="E313">
        <v>5.7471264367816098E-2</v>
      </c>
      <c r="F313">
        <v>2.9585798816567999E-3</v>
      </c>
      <c r="G313">
        <v>0</v>
      </c>
      <c r="H313">
        <v>6.3291139240506302E-3</v>
      </c>
      <c r="I313">
        <v>8.9285714285714302E-2</v>
      </c>
      <c r="J313" s="1" t="s">
        <v>23229</v>
      </c>
      <c r="K313" t="s">
        <v>23238</v>
      </c>
      <c r="L313" t="s">
        <v>23870</v>
      </c>
      <c r="M313" t="s">
        <v>23871</v>
      </c>
    </row>
    <row r="314" spans="1:13">
      <c r="A314" s="1" t="s">
        <v>2331</v>
      </c>
      <c r="B314">
        <v>2.6465259549660702E-6</v>
      </c>
      <c r="C314" s="1">
        <v>1.8305737083661201E-6</v>
      </c>
      <c r="D314">
        <v>0.82758620689655205</v>
      </c>
      <c r="E314">
        <v>0.97402597402597402</v>
      </c>
      <c r="F314">
        <v>0.97474747474747503</v>
      </c>
      <c r="G314">
        <v>1</v>
      </c>
      <c r="H314">
        <v>0.97887323943661997</v>
      </c>
      <c r="I314">
        <v>0.97619047619047605</v>
      </c>
      <c r="J314" s="1" t="s">
        <v>23229</v>
      </c>
      <c r="K314" t="s">
        <v>23242</v>
      </c>
      <c r="L314" t="s">
        <v>23872</v>
      </c>
      <c r="M314" t="s">
        <v>23873</v>
      </c>
    </row>
    <row r="315" spans="1:13">
      <c r="A315" s="1" t="s">
        <v>2332</v>
      </c>
      <c r="B315">
        <v>4.2773364771031303E-6</v>
      </c>
      <c r="C315" s="1">
        <v>8.9406882836859506E-9</v>
      </c>
      <c r="D315">
        <v>0</v>
      </c>
      <c r="E315">
        <v>0</v>
      </c>
      <c r="F315">
        <v>0</v>
      </c>
      <c r="G315">
        <v>0.484375</v>
      </c>
      <c r="H315">
        <v>2.4691358024691398E-2</v>
      </c>
      <c r="I315">
        <v>0.14285714285714299</v>
      </c>
      <c r="J315" s="1" t="s">
        <v>23229</v>
      </c>
      <c r="K315" t="s">
        <v>23238</v>
      </c>
      <c r="L315" t="s">
        <v>23874</v>
      </c>
      <c r="M315" t="s">
        <v>23875</v>
      </c>
    </row>
    <row r="316" spans="1:13">
      <c r="A316" s="1" t="s">
        <v>2333</v>
      </c>
      <c r="B316">
        <v>7.0271480396722302E-6</v>
      </c>
      <c r="C316" s="1">
        <v>6.0119048577016297E-7</v>
      </c>
      <c r="D316">
        <v>0.75925925925925897</v>
      </c>
      <c r="E316">
        <v>0.74731182795698903</v>
      </c>
      <c r="F316">
        <v>0.545801526717557</v>
      </c>
      <c r="G316">
        <v>0.85416666666666696</v>
      </c>
      <c r="H316">
        <v>0.17073170731707299</v>
      </c>
      <c r="I316">
        <v>0.81372549019607798</v>
      </c>
      <c r="J316" s="1" t="s">
        <v>23229</v>
      </c>
      <c r="K316" t="s">
        <v>23239</v>
      </c>
      <c r="L316" t="s">
        <v>23876</v>
      </c>
      <c r="M316" t="s">
        <v>23877</v>
      </c>
    </row>
    <row r="317" spans="1:13">
      <c r="A317" s="1" t="s">
        <v>2334</v>
      </c>
      <c r="B317">
        <v>1.5141540192584499E-5</v>
      </c>
      <c r="C317" s="1">
        <v>2.5108163827157698E-7</v>
      </c>
      <c r="D317">
        <v>4.8387096774193498E-2</v>
      </c>
      <c r="E317">
        <v>0.22093023255814001</v>
      </c>
      <c r="F317">
        <v>0</v>
      </c>
      <c r="G317">
        <v>0</v>
      </c>
      <c r="H317">
        <v>0</v>
      </c>
      <c r="I317">
        <v>0</v>
      </c>
      <c r="J317" s="1">
        <v>0</v>
      </c>
      <c r="K317" t="s">
        <v>23240</v>
      </c>
      <c r="L317" t="s">
        <v>23878</v>
      </c>
      <c r="M317" t="s">
        <v>23879</v>
      </c>
    </row>
    <row r="318" spans="1:13">
      <c r="A318" s="1" t="s">
        <v>2335</v>
      </c>
      <c r="B318">
        <v>7.4567719622076197E-7</v>
      </c>
      <c r="C318" s="1">
        <v>2.43112822072821E-8</v>
      </c>
      <c r="D318">
        <v>0</v>
      </c>
      <c r="E318">
        <v>0</v>
      </c>
      <c r="F318">
        <v>0</v>
      </c>
      <c r="G318">
        <v>0.12727272727272701</v>
      </c>
      <c r="H318">
        <v>0</v>
      </c>
      <c r="I318">
        <v>3.6363636363636397E-2</v>
      </c>
      <c r="J318" s="1">
        <v>0</v>
      </c>
      <c r="K318" t="s">
        <v>23239</v>
      </c>
      <c r="L318" t="s">
        <v>23880</v>
      </c>
      <c r="M318" t="s">
        <v>23881</v>
      </c>
    </row>
    <row r="319" spans="1:13">
      <c r="A319" s="1" t="s">
        <v>2336</v>
      </c>
      <c r="B319">
        <v>4.5365839535786197E-6</v>
      </c>
      <c r="C319" s="1">
        <v>7.91783594288332E-7</v>
      </c>
      <c r="D319">
        <v>1</v>
      </c>
      <c r="E319">
        <v>0.99431818181818199</v>
      </c>
      <c r="F319">
        <v>0.73351648351648302</v>
      </c>
      <c r="G319">
        <v>0.87037037037037002</v>
      </c>
      <c r="H319">
        <v>0.67441860465116299</v>
      </c>
      <c r="I319">
        <v>0.82432432432432401</v>
      </c>
      <c r="J319" s="1">
        <v>1</v>
      </c>
      <c r="K319" t="s">
        <v>23241</v>
      </c>
      <c r="L319" t="s">
        <v>23882</v>
      </c>
      <c r="M319" t="s">
        <v>23883</v>
      </c>
    </row>
    <row r="320" spans="1:13">
      <c r="A320" s="1" t="s">
        <v>2337</v>
      </c>
      <c r="B320">
        <v>2.7275383887740302E-6</v>
      </c>
      <c r="C320" s="1">
        <v>5.5535420125923602E-7</v>
      </c>
      <c r="D320">
        <v>3.7037037037037E-2</v>
      </c>
      <c r="E320">
        <v>1.3157894736842099E-2</v>
      </c>
      <c r="F320">
        <v>0.19565217391304299</v>
      </c>
      <c r="G320">
        <v>6.6666666666666693E-2</v>
      </c>
      <c r="H320">
        <v>0.13571428571428601</v>
      </c>
      <c r="I320">
        <v>0.11764705882352899</v>
      </c>
      <c r="J320" s="1">
        <v>0</v>
      </c>
      <c r="K320" t="s">
        <v>23240</v>
      </c>
      <c r="L320" t="s">
        <v>23884</v>
      </c>
      <c r="M320" t="s">
        <v>23885</v>
      </c>
    </row>
    <row r="321" spans="1:13">
      <c r="A321" s="1" t="s">
        <v>2338</v>
      </c>
      <c r="B321">
        <v>1.8751658103165601E-5</v>
      </c>
      <c r="C321" s="1">
        <v>4.0309016868254199E-4</v>
      </c>
      <c r="D321">
        <v>0.37096774193548399</v>
      </c>
      <c r="E321">
        <v>0.394736842105263</v>
      </c>
      <c r="F321">
        <v>0.41709844559585502</v>
      </c>
      <c r="G321">
        <v>0.88461538461538503</v>
      </c>
      <c r="H321">
        <v>0.38532110091743099</v>
      </c>
      <c r="I321">
        <v>0.73118279569892497</v>
      </c>
      <c r="J321" s="1">
        <v>0.90909090909090895</v>
      </c>
      <c r="K321" t="s">
        <v>23237</v>
      </c>
      <c r="L321" t="s">
        <v>23886</v>
      </c>
      <c r="M321" t="s">
        <v>23887</v>
      </c>
    </row>
    <row r="322" spans="1:13">
      <c r="A322" s="1" t="s">
        <v>2339</v>
      </c>
      <c r="B322">
        <v>3.5228498133183799E-5</v>
      </c>
      <c r="C322" s="1">
        <v>6.2753652838346506E-5</v>
      </c>
      <c r="D322">
        <v>0.17241379310344801</v>
      </c>
      <c r="E322">
        <v>0.55844155844155796</v>
      </c>
      <c r="F322">
        <v>0.52032520325203302</v>
      </c>
      <c r="G322">
        <v>1.3157894736842099E-2</v>
      </c>
      <c r="H322">
        <v>0.29518072289156599</v>
      </c>
      <c r="I322">
        <v>0.164383561643836</v>
      </c>
      <c r="J322" s="1">
        <v>4.5454545454545497E-2</v>
      </c>
      <c r="K322" t="s">
        <v>23240</v>
      </c>
      <c r="L322" t="s">
        <v>23888</v>
      </c>
      <c r="M322" t="s">
        <v>23889</v>
      </c>
    </row>
    <row r="323" spans="1:13">
      <c r="A323" s="1" t="s">
        <v>2340</v>
      </c>
      <c r="B323">
        <v>4.5555468131725599E-7</v>
      </c>
      <c r="C323" s="1">
        <v>1.2494879737900401E-6</v>
      </c>
      <c r="D323">
        <v>0.96296296296296302</v>
      </c>
      <c r="E323">
        <v>0.93506493506493504</v>
      </c>
      <c r="F323">
        <v>1</v>
      </c>
      <c r="G323">
        <v>1</v>
      </c>
      <c r="H323">
        <v>1</v>
      </c>
      <c r="I323">
        <v>1</v>
      </c>
      <c r="J323" s="1">
        <v>1</v>
      </c>
      <c r="K323" t="s">
        <v>23238</v>
      </c>
      <c r="L323" t="s">
        <v>23890</v>
      </c>
      <c r="M323" t="s">
        <v>23891</v>
      </c>
    </row>
    <row r="324" spans="1:13">
      <c r="A324" s="1" t="s">
        <v>2341</v>
      </c>
      <c r="B324">
        <v>8.9806802063240705E-9</v>
      </c>
      <c r="C324" s="1">
        <v>4.6176506935983298E-7</v>
      </c>
      <c r="D324">
        <v>0.984375</v>
      </c>
      <c r="E324">
        <v>0.99431818181818199</v>
      </c>
      <c r="F324">
        <v>0.989247311827957</v>
      </c>
      <c r="G324">
        <v>1</v>
      </c>
      <c r="H324">
        <v>1</v>
      </c>
      <c r="I324">
        <v>0.98823529411764699</v>
      </c>
      <c r="J324" s="1">
        <v>1</v>
      </c>
      <c r="K324" t="s">
        <v>23238</v>
      </c>
      <c r="L324" t="s">
        <v>23892</v>
      </c>
      <c r="M324" t="s">
        <v>23893</v>
      </c>
    </row>
    <row r="325" spans="1:13">
      <c r="A325" s="1" t="s">
        <v>2342</v>
      </c>
      <c r="B325">
        <v>0</v>
      </c>
      <c r="C325" s="1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s="1">
        <v>0.6</v>
      </c>
      <c r="K325" t="s">
        <v>23240</v>
      </c>
      <c r="L325" t="s">
        <v>23894</v>
      </c>
      <c r="M325" t="s">
        <v>23895</v>
      </c>
    </row>
    <row r="326" spans="1:13">
      <c r="A326" s="1" t="s">
        <v>2343</v>
      </c>
      <c r="B326">
        <v>1.8188324759884901E-4</v>
      </c>
      <c r="C326" s="1">
        <v>7.4408123289017894E-5</v>
      </c>
      <c r="D326">
        <v>1</v>
      </c>
      <c r="E326">
        <v>0.97368421052631604</v>
      </c>
      <c r="F326">
        <v>0.58823529411764697</v>
      </c>
      <c r="G326">
        <v>0.96551724137931005</v>
      </c>
      <c r="H326">
        <v>0.543010752688172</v>
      </c>
      <c r="I326">
        <v>0.81730769230769196</v>
      </c>
      <c r="J326" s="1" t="s">
        <v>23229</v>
      </c>
      <c r="K326" t="s">
        <v>23241</v>
      </c>
      <c r="L326" t="s">
        <v>23896</v>
      </c>
      <c r="M326" t="s">
        <v>23897</v>
      </c>
    </row>
    <row r="327" spans="1:13">
      <c r="A327" s="1" t="s">
        <v>2344</v>
      </c>
      <c r="B327">
        <v>4.0217651373442903E-6</v>
      </c>
      <c r="C327" s="1">
        <v>6.0804338755247201E-8</v>
      </c>
      <c r="D327">
        <v>0</v>
      </c>
      <c r="E327">
        <v>0.27840909090909099</v>
      </c>
      <c r="F327">
        <v>0</v>
      </c>
      <c r="G327">
        <v>0</v>
      </c>
      <c r="H327">
        <v>0</v>
      </c>
      <c r="I327">
        <v>0</v>
      </c>
      <c r="J327" s="1">
        <v>0</v>
      </c>
      <c r="K327" t="s">
        <v>23238</v>
      </c>
      <c r="L327" t="s">
        <v>23898</v>
      </c>
      <c r="M327" t="s">
        <v>23899</v>
      </c>
    </row>
    <row r="328" spans="1:13">
      <c r="A328" s="1" t="s">
        <v>2345</v>
      </c>
      <c r="B328">
        <v>2.2398530653329501E-4</v>
      </c>
      <c r="C328" s="1">
        <v>1.11185596511506E-4</v>
      </c>
      <c r="D328">
        <v>7.8125E-2</v>
      </c>
      <c r="E328">
        <v>5.6179775280898901E-3</v>
      </c>
      <c r="F328">
        <v>0.44864864864864901</v>
      </c>
      <c r="G328">
        <v>0</v>
      </c>
      <c r="H328">
        <v>6.4516129032258104E-2</v>
      </c>
      <c r="I328">
        <v>8.3333333333333301E-2</v>
      </c>
      <c r="J328" s="1">
        <v>0</v>
      </c>
      <c r="K328" t="s">
        <v>23240</v>
      </c>
      <c r="L328" t="s">
        <v>23900</v>
      </c>
      <c r="M328" t="s">
        <v>23901</v>
      </c>
    </row>
    <row r="329" spans="1:13">
      <c r="A329" s="1" t="s">
        <v>2346</v>
      </c>
      <c r="B329">
        <v>1.5317949049147601E-5</v>
      </c>
      <c r="C329" s="1">
        <v>2.15973563350004E-5</v>
      </c>
      <c r="D329">
        <v>0.98148148148148195</v>
      </c>
      <c r="E329">
        <v>0.99358974358974395</v>
      </c>
      <c r="F329">
        <v>0.89130434782608703</v>
      </c>
      <c r="G329">
        <v>0.96666666666666701</v>
      </c>
      <c r="H329">
        <v>0.98780487804878003</v>
      </c>
      <c r="I329">
        <v>1</v>
      </c>
      <c r="J329" s="1">
        <v>1</v>
      </c>
      <c r="K329" t="s">
        <v>23238</v>
      </c>
      <c r="L329" t="s">
        <v>23902</v>
      </c>
      <c r="M329" t="s">
        <v>23903</v>
      </c>
    </row>
    <row r="330" spans="1:13">
      <c r="A330" s="1" t="s">
        <v>2347</v>
      </c>
      <c r="B330">
        <v>1.7448896051527001E-4</v>
      </c>
      <c r="C330" s="1">
        <v>5.4683643953132799E-5</v>
      </c>
      <c r="D330">
        <v>0.88333333333333297</v>
      </c>
      <c r="E330">
        <v>0.96067415730337102</v>
      </c>
      <c r="F330">
        <v>0.66095890410958902</v>
      </c>
      <c r="G330">
        <v>0.83333333333333304</v>
      </c>
      <c r="H330">
        <v>0.93636363636363595</v>
      </c>
      <c r="I330">
        <v>1</v>
      </c>
      <c r="J330" s="1" t="s">
        <v>23229</v>
      </c>
      <c r="K330" t="s">
        <v>23241</v>
      </c>
      <c r="L330" t="s">
        <v>23904</v>
      </c>
      <c r="M330" t="s">
        <v>23905</v>
      </c>
    </row>
    <row r="331" spans="1:13">
      <c r="A331" s="1" t="s">
        <v>2348</v>
      </c>
      <c r="B331">
        <v>7.60710007016328E-7</v>
      </c>
      <c r="C331" s="1">
        <v>1.6773495871759899E-6</v>
      </c>
      <c r="D331">
        <v>1</v>
      </c>
      <c r="E331">
        <v>1</v>
      </c>
      <c r="F331">
        <v>0.99739583333333304</v>
      </c>
      <c r="G331">
        <v>1</v>
      </c>
      <c r="H331">
        <v>0.99122807017543901</v>
      </c>
      <c r="I331">
        <v>0.98760330578512401</v>
      </c>
      <c r="J331" s="1">
        <v>1</v>
      </c>
      <c r="K331" t="s">
        <v>23238</v>
      </c>
      <c r="L331" t="s">
        <v>23906</v>
      </c>
      <c r="M331" t="s">
        <v>23907</v>
      </c>
    </row>
    <row r="332" spans="1:13">
      <c r="A332" s="1" t="s">
        <v>2349</v>
      </c>
      <c r="B332">
        <v>2.7650572966148599E-4</v>
      </c>
      <c r="C332" s="1">
        <v>3.8211686878205698E-5</v>
      </c>
      <c r="D332">
        <v>0.14285714285714299</v>
      </c>
      <c r="E332">
        <v>0.38961038961039002</v>
      </c>
      <c r="F332">
        <v>1.5957446808510599E-2</v>
      </c>
      <c r="G332">
        <v>0</v>
      </c>
      <c r="H332">
        <v>4.7619047619047597E-3</v>
      </c>
      <c r="I332">
        <v>5.2631578947368403E-3</v>
      </c>
      <c r="J332" s="1" t="s">
        <v>23229</v>
      </c>
      <c r="K332" t="s">
        <v>23238</v>
      </c>
      <c r="L332" t="s">
        <v>23908</v>
      </c>
      <c r="M332" t="s">
        <v>23909</v>
      </c>
    </row>
    <row r="333" spans="1:13">
      <c r="A333" s="1" t="s">
        <v>2350</v>
      </c>
      <c r="B333">
        <v>3.75231390618936E-6</v>
      </c>
      <c r="C333" s="1">
        <v>5.9283989302926203E-8</v>
      </c>
      <c r="D333">
        <v>0.02</v>
      </c>
      <c r="E333">
        <v>0.16304347826087001</v>
      </c>
      <c r="F333">
        <v>0</v>
      </c>
      <c r="G333">
        <v>0</v>
      </c>
      <c r="H333">
        <v>0</v>
      </c>
      <c r="I333">
        <v>0</v>
      </c>
      <c r="J333" s="1">
        <v>0</v>
      </c>
      <c r="K333" t="s">
        <v>23238</v>
      </c>
      <c r="L333" t="s">
        <v>23910</v>
      </c>
      <c r="M333" t="s">
        <v>23911</v>
      </c>
    </row>
    <row r="334" spans="1:13">
      <c r="A334" s="1" t="s">
        <v>2351</v>
      </c>
      <c r="B334">
        <v>5.7332495323221502E-8</v>
      </c>
      <c r="C334" s="1">
        <v>4.38240230041415E-6</v>
      </c>
      <c r="D334">
        <v>0</v>
      </c>
      <c r="E334">
        <v>0</v>
      </c>
      <c r="F334">
        <v>0.16165413533834599</v>
      </c>
      <c r="G334">
        <v>0</v>
      </c>
      <c r="H334">
        <v>6.8627450980392204E-2</v>
      </c>
      <c r="I334">
        <v>0</v>
      </c>
      <c r="J334" s="1">
        <v>0</v>
      </c>
      <c r="K334" t="s">
        <v>23238</v>
      </c>
      <c r="L334" t="s">
        <v>23912</v>
      </c>
      <c r="M334" t="s">
        <v>23913</v>
      </c>
    </row>
    <row r="335" spans="1:13">
      <c r="A335" s="1" t="s">
        <v>2352</v>
      </c>
      <c r="B335">
        <v>7.2052115163671497E-6</v>
      </c>
      <c r="C335" s="1">
        <v>7.8610595650127196E-7</v>
      </c>
      <c r="D335">
        <v>1</v>
      </c>
      <c r="E335">
        <v>0.69736842105263197</v>
      </c>
      <c r="F335">
        <v>1</v>
      </c>
      <c r="G335">
        <v>1</v>
      </c>
      <c r="H335">
        <v>1</v>
      </c>
      <c r="I335">
        <v>1</v>
      </c>
      <c r="J335" s="1">
        <v>1</v>
      </c>
      <c r="K335" t="s">
        <v>23238</v>
      </c>
      <c r="L335" t="s">
        <v>23914</v>
      </c>
      <c r="M335" t="s">
        <v>23915</v>
      </c>
    </row>
    <row r="336" spans="1:13">
      <c r="A336" s="1" t="s">
        <v>2353</v>
      </c>
      <c r="B336">
        <v>7.6825999893233699E-6</v>
      </c>
      <c r="C336" s="1">
        <v>1.35876672795898E-3</v>
      </c>
      <c r="D336">
        <v>1.6666666666666701E-2</v>
      </c>
      <c r="E336">
        <v>0</v>
      </c>
      <c r="F336">
        <v>0.18263473053892201</v>
      </c>
      <c r="G336">
        <v>1</v>
      </c>
      <c r="H336">
        <v>0.898876404494382</v>
      </c>
      <c r="I336">
        <v>0.92647058823529405</v>
      </c>
      <c r="J336" s="1" t="s">
        <v>23229</v>
      </c>
      <c r="K336" t="s">
        <v>23238</v>
      </c>
      <c r="L336" t="s">
        <v>23916</v>
      </c>
      <c r="M336" t="s">
        <v>23917</v>
      </c>
    </row>
    <row r="337" spans="1:13">
      <c r="A337" s="1" t="s">
        <v>2354</v>
      </c>
      <c r="B337">
        <v>1.99846214795707E-7</v>
      </c>
      <c r="C337" s="1">
        <v>1.3560376196008299E-6</v>
      </c>
      <c r="D337">
        <v>1</v>
      </c>
      <c r="E337">
        <v>1</v>
      </c>
      <c r="F337">
        <v>0.89090909090909098</v>
      </c>
      <c r="G337">
        <v>1</v>
      </c>
      <c r="H337">
        <v>0.97297297297297303</v>
      </c>
      <c r="I337">
        <v>1</v>
      </c>
      <c r="J337" s="1">
        <v>1</v>
      </c>
      <c r="K337" t="s">
        <v>23238</v>
      </c>
      <c r="L337" t="s">
        <v>23918</v>
      </c>
      <c r="M337" t="s">
        <v>23919</v>
      </c>
    </row>
    <row r="338" spans="1:13">
      <c r="A338" s="1" t="s">
        <v>2355</v>
      </c>
      <c r="B338">
        <v>6.4231630996176796E-7</v>
      </c>
      <c r="C338" s="1">
        <v>6.0119802363880502E-7</v>
      </c>
      <c r="D338">
        <v>0</v>
      </c>
      <c r="E338">
        <v>0</v>
      </c>
      <c r="F338">
        <v>0.19140625</v>
      </c>
      <c r="G338">
        <v>0.21875</v>
      </c>
      <c r="H338">
        <v>0.26785714285714302</v>
      </c>
      <c r="I338">
        <v>0.10606060606060597</v>
      </c>
      <c r="J338" s="1">
        <v>0</v>
      </c>
      <c r="K338" t="s">
        <v>23245</v>
      </c>
      <c r="L338" t="s">
        <v>23920</v>
      </c>
      <c r="M338" t="s">
        <v>23921</v>
      </c>
    </row>
    <row r="339" spans="1:13">
      <c r="A339" s="1" t="s">
        <v>2356</v>
      </c>
      <c r="B339">
        <v>2.12875938442265E-5</v>
      </c>
      <c r="C339" s="1">
        <v>1.2448036616146E-5</v>
      </c>
      <c r="D339">
        <v>1.5625E-2</v>
      </c>
      <c r="E339">
        <v>0</v>
      </c>
      <c r="F339">
        <v>8.54430379746835E-2</v>
      </c>
      <c r="G339">
        <v>0</v>
      </c>
      <c r="H339">
        <v>0</v>
      </c>
      <c r="I339">
        <v>0</v>
      </c>
      <c r="J339" s="1">
        <v>0</v>
      </c>
      <c r="K339" t="s">
        <v>23241</v>
      </c>
      <c r="L339" t="s">
        <v>23922</v>
      </c>
      <c r="M339" t="s">
        <v>23923</v>
      </c>
    </row>
    <row r="340" spans="1:13">
      <c r="A340" s="1" t="s">
        <v>2357</v>
      </c>
      <c r="B340">
        <v>3.8713636249593301E-5</v>
      </c>
      <c r="C340" s="1">
        <v>2.4909457384837802E-6</v>
      </c>
      <c r="D340">
        <v>0.71875</v>
      </c>
      <c r="E340">
        <v>0.88333333333333297</v>
      </c>
      <c r="F340">
        <v>0.86440677966101698</v>
      </c>
      <c r="G340">
        <v>0.48484848484848497</v>
      </c>
      <c r="H340">
        <v>0.79255319148936199</v>
      </c>
      <c r="I340">
        <v>0.41666666666666702</v>
      </c>
      <c r="J340" s="1">
        <v>0</v>
      </c>
      <c r="K340" t="s">
        <v>23241</v>
      </c>
      <c r="L340" t="s">
        <v>23924</v>
      </c>
      <c r="M340" t="s">
        <v>23925</v>
      </c>
    </row>
    <row r="341" spans="1:13">
      <c r="A341" s="1" t="s">
        <v>2358</v>
      </c>
      <c r="B341">
        <v>3.6411039244925599E-7</v>
      </c>
      <c r="C341" s="1">
        <v>1.33604073482328E-6</v>
      </c>
      <c r="D341">
        <v>0</v>
      </c>
      <c r="E341">
        <v>0</v>
      </c>
      <c r="F341">
        <v>2.6178010471204199E-3</v>
      </c>
      <c r="G341">
        <v>0</v>
      </c>
      <c r="H341">
        <v>4.9019607843137298E-3</v>
      </c>
      <c r="I341">
        <v>0</v>
      </c>
      <c r="J341" s="1">
        <v>1</v>
      </c>
      <c r="K341" t="s">
        <v>23238</v>
      </c>
      <c r="L341" t="s">
        <v>23926</v>
      </c>
      <c r="M341" t="s">
        <v>23927</v>
      </c>
    </row>
    <row r="342" spans="1:13">
      <c r="A342" s="1" t="s">
        <v>2359</v>
      </c>
      <c r="B342">
        <v>1.56653635756924E-6</v>
      </c>
      <c r="C342" s="1">
        <v>1.3533171456831E-5</v>
      </c>
      <c r="D342">
        <v>1.72413793103448E-2</v>
      </c>
      <c r="E342">
        <v>6.7567567567567597E-3</v>
      </c>
      <c r="F342">
        <v>0.25373134328358199</v>
      </c>
      <c r="G342">
        <v>6.0606060606060601E-2</v>
      </c>
      <c r="H342">
        <v>9.6385542168674704E-2</v>
      </c>
      <c r="I342">
        <v>0.140350877192982</v>
      </c>
      <c r="J342" s="1">
        <v>0</v>
      </c>
      <c r="K342" t="s">
        <v>23238</v>
      </c>
      <c r="L342" t="s">
        <v>23928</v>
      </c>
      <c r="M342" t="s">
        <v>23929</v>
      </c>
    </row>
    <row r="343" spans="1:13">
      <c r="A343" s="1" t="s">
        <v>2360</v>
      </c>
      <c r="B343">
        <v>2.4911708878120102E-6</v>
      </c>
      <c r="C343" s="1">
        <v>2.9346964680990998E-6</v>
      </c>
      <c r="D343">
        <v>0.15384615384615399</v>
      </c>
      <c r="E343">
        <v>0.16666666666666699</v>
      </c>
      <c r="F343">
        <v>6.3694267515923596E-3</v>
      </c>
      <c r="G343">
        <v>1.16279069767442E-2</v>
      </c>
      <c r="H343">
        <v>1.6129032258064498E-2</v>
      </c>
      <c r="I343">
        <v>7.6388888888888895E-2</v>
      </c>
      <c r="J343" s="1" t="s">
        <v>23229</v>
      </c>
      <c r="K343" t="s">
        <v>23238</v>
      </c>
      <c r="L343" t="s">
        <v>23930</v>
      </c>
      <c r="M343" t="s">
        <v>23931</v>
      </c>
    </row>
    <row r="344" spans="1:13">
      <c r="A344" s="1" t="s">
        <v>2361</v>
      </c>
      <c r="B344">
        <v>7.4030458941412696E-7</v>
      </c>
      <c r="C344" s="1">
        <v>2.2787830920371701E-6</v>
      </c>
      <c r="D344">
        <v>1</v>
      </c>
      <c r="E344">
        <v>0.97894736842105301</v>
      </c>
      <c r="F344">
        <v>0.99484536082474195</v>
      </c>
      <c r="G344">
        <v>0.98275862068965503</v>
      </c>
      <c r="H344">
        <v>1</v>
      </c>
      <c r="I344">
        <v>0.94758064516129004</v>
      </c>
      <c r="J344" s="1">
        <v>1</v>
      </c>
      <c r="K344" t="s">
        <v>23238</v>
      </c>
      <c r="L344" t="s">
        <v>23932</v>
      </c>
      <c r="M344" t="s">
        <v>23933</v>
      </c>
    </row>
    <row r="345" spans="1:13">
      <c r="A345" s="1" t="s">
        <v>2362</v>
      </c>
      <c r="B345">
        <v>3.3391650210982402E-9</v>
      </c>
      <c r="C345" s="1">
        <v>1.5968650106799999E-8</v>
      </c>
      <c r="D345">
        <v>1</v>
      </c>
      <c r="E345">
        <v>1</v>
      </c>
      <c r="F345">
        <v>0.99609375</v>
      </c>
      <c r="G345">
        <v>1</v>
      </c>
      <c r="H345">
        <v>1</v>
      </c>
      <c r="I345">
        <v>1</v>
      </c>
      <c r="J345" s="1">
        <v>1</v>
      </c>
      <c r="K345" t="s">
        <v>23239</v>
      </c>
      <c r="L345" t="s">
        <v>23934</v>
      </c>
      <c r="M345" t="s">
        <v>23935</v>
      </c>
    </row>
    <row r="346" spans="1:13">
      <c r="A346" s="1" t="s">
        <v>2363</v>
      </c>
      <c r="B346">
        <v>8.0471641657709695E-6</v>
      </c>
      <c r="C346" s="1">
        <v>3.9758192734374402E-7</v>
      </c>
      <c r="D346">
        <v>3.7037037037037E-2</v>
      </c>
      <c r="E346">
        <v>6.0975609756097598E-3</v>
      </c>
      <c r="F346">
        <v>4.3859649122806998E-3</v>
      </c>
      <c r="G346">
        <v>0</v>
      </c>
      <c r="H346">
        <v>0</v>
      </c>
      <c r="I346">
        <v>0</v>
      </c>
      <c r="J346" s="1" t="s">
        <v>23229</v>
      </c>
      <c r="K346" t="s">
        <v>23242</v>
      </c>
      <c r="L346" t="s">
        <v>23936</v>
      </c>
      <c r="M346" t="s">
        <v>23937</v>
      </c>
    </row>
    <row r="347" spans="1:13">
      <c r="A347" s="1" t="s">
        <v>2364</v>
      </c>
      <c r="B347">
        <v>6.1553133233107397E-7</v>
      </c>
      <c r="C347" s="1">
        <v>1.02121107149529E-5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0.09</v>
      </c>
      <c r="J347" s="1">
        <v>0</v>
      </c>
      <c r="K347" t="s">
        <v>23239</v>
      </c>
      <c r="L347" t="s">
        <v>23938</v>
      </c>
      <c r="M347" t="s">
        <v>23939</v>
      </c>
    </row>
    <row r="348" spans="1:13">
      <c r="A348" s="1" t="s">
        <v>2365</v>
      </c>
      <c r="B348">
        <v>1.3858824684634401E-9</v>
      </c>
      <c r="C348" s="1">
        <v>4.4298707826875901E-10</v>
      </c>
      <c r="D348">
        <v>1</v>
      </c>
      <c r="E348">
        <v>0.99438202247190999</v>
      </c>
      <c r="F348">
        <v>1</v>
      </c>
      <c r="G348">
        <v>1</v>
      </c>
      <c r="H348">
        <v>1</v>
      </c>
      <c r="I348">
        <v>1</v>
      </c>
      <c r="J348" s="1">
        <v>0.5</v>
      </c>
      <c r="K348" t="s">
        <v>23238</v>
      </c>
      <c r="L348" t="s">
        <v>23940</v>
      </c>
      <c r="M348" t="s">
        <v>23941</v>
      </c>
    </row>
    <row r="349" spans="1:13">
      <c r="A349" s="1" t="s">
        <v>2366</v>
      </c>
      <c r="B349">
        <v>2.81294184933388E-5</v>
      </c>
      <c r="C349" s="1">
        <v>9.1108374677759005E-6</v>
      </c>
      <c r="D349">
        <v>0.31034482758620702</v>
      </c>
      <c r="E349">
        <v>0.11184210526315801</v>
      </c>
      <c r="F349">
        <v>0.45669291338582702</v>
      </c>
      <c r="G349">
        <v>0.90476190476190499</v>
      </c>
      <c r="H349">
        <v>0.58333333333333304</v>
      </c>
      <c r="I349">
        <v>0.91176470588235303</v>
      </c>
      <c r="J349" s="1" t="s">
        <v>23229</v>
      </c>
      <c r="K349" t="s">
        <v>23240</v>
      </c>
      <c r="L349" t="s">
        <v>23942</v>
      </c>
      <c r="M349" t="s">
        <v>23943</v>
      </c>
    </row>
    <row r="350" spans="1:13">
      <c r="A350" s="1" t="s">
        <v>2367</v>
      </c>
      <c r="B350">
        <v>1.04176294315801E-5</v>
      </c>
      <c r="C350" s="1">
        <v>2.4544152738267401E-5</v>
      </c>
      <c r="D350">
        <v>0</v>
      </c>
      <c r="E350">
        <v>0</v>
      </c>
      <c r="F350">
        <v>8.3333333333333301E-2</v>
      </c>
      <c r="G350">
        <v>0.1</v>
      </c>
      <c r="H350">
        <v>8.5714285714285701E-2</v>
      </c>
      <c r="I350">
        <v>1.6666666666666701E-2</v>
      </c>
      <c r="J350" s="1">
        <v>0</v>
      </c>
      <c r="K350" t="s">
        <v>23241</v>
      </c>
      <c r="L350" t="s">
        <v>23944</v>
      </c>
      <c r="M350" t="s">
        <v>23945</v>
      </c>
    </row>
    <row r="351" spans="1:13">
      <c r="A351" s="1" t="s">
        <v>2368</v>
      </c>
      <c r="B351">
        <v>0</v>
      </c>
      <c r="C351" s="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s="1">
        <v>1</v>
      </c>
      <c r="K351" t="s">
        <v>23238</v>
      </c>
      <c r="L351" t="s">
        <v>23946</v>
      </c>
      <c r="M351" t="s">
        <v>23947</v>
      </c>
    </row>
    <row r="352" spans="1:13">
      <c r="A352" s="1" t="s">
        <v>2369</v>
      </c>
      <c r="B352">
        <v>1.00047181945308E-6</v>
      </c>
      <c r="C352" s="1">
        <v>5.2814149967572099E-5</v>
      </c>
      <c r="D352">
        <v>0.984375</v>
      </c>
      <c r="E352">
        <v>0.98958333333333304</v>
      </c>
      <c r="F352">
        <v>0.98952879581151798</v>
      </c>
      <c r="G352">
        <v>0.66666666666666696</v>
      </c>
      <c r="H352">
        <v>0.99047619047619095</v>
      </c>
      <c r="I352">
        <v>0.83771929824561397</v>
      </c>
      <c r="J352" s="1">
        <v>0.95454545454545503</v>
      </c>
      <c r="K352" t="s">
        <v>23240</v>
      </c>
      <c r="L352" t="s">
        <v>23948</v>
      </c>
      <c r="M352" t="s">
        <v>23949</v>
      </c>
    </row>
    <row r="353" spans="1:13">
      <c r="A353" s="1" t="s">
        <v>2370</v>
      </c>
      <c r="B353">
        <v>6.2291613001998206E-5</v>
      </c>
      <c r="C353" s="1">
        <v>2.6561499696852099E-5</v>
      </c>
      <c r="D353">
        <v>0.1875</v>
      </c>
      <c r="E353">
        <v>1.1235955056179799E-2</v>
      </c>
      <c r="F353">
        <v>0.21052631578947401</v>
      </c>
      <c r="G353">
        <v>3.4090909090909102E-2</v>
      </c>
      <c r="H353">
        <v>0.25263157894736799</v>
      </c>
      <c r="I353">
        <v>0.101694915254237</v>
      </c>
      <c r="J353" s="1">
        <v>0</v>
      </c>
      <c r="K353" t="s">
        <v>23242</v>
      </c>
      <c r="L353" t="s">
        <v>23950</v>
      </c>
      <c r="M353" t="s">
        <v>23951</v>
      </c>
    </row>
    <row r="354" spans="1:13">
      <c r="A354" s="1" t="s">
        <v>2371</v>
      </c>
      <c r="B354">
        <v>2.78524268112571E-7</v>
      </c>
      <c r="C354" s="1">
        <v>1.2036954008475E-9</v>
      </c>
      <c r="D354">
        <v>1.5625E-2</v>
      </c>
      <c r="E354">
        <v>0</v>
      </c>
      <c r="F354">
        <v>0</v>
      </c>
      <c r="G354">
        <v>0</v>
      </c>
      <c r="H354">
        <v>0</v>
      </c>
      <c r="I354">
        <v>8.4033613445378096E-3</v>
      </c>
      <c r="J354" s="1">
        <v>0.90909090909090895</v>
      </c>
      <c r="K354" t="s">
        <v>23238</v>
      </c>
      <c r="L354" t="s">
        <v>23952</v>
      </c>
      <c r="M354" t="s">
        <v>23953</v>
      </c>
    </row>
    <row r="355" spans="1:13">
      <c r="A355" s="1" t="s">
        <v>2372</v>
      </c>
      <c r="B355">
        <v>0</v>
      </c>
      <c r="C355" s="1">
        <v>0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 s="1">
        <v>0</v>
      </c>
      <c r="K355" t="s">
        <v>23237</v>
      </c>
      <c r="L355" t="s">
        <v>23954</v>
      </c>
      <c r="M355" t="s">
        <v>23955</v>
      </c>
    </row>
    <row r="356" spans="1:13">
      <c r="A356" s="1" t="s">
        <v>2373</v>
      </c>
      <c r="B356">
        <v>2.5934702411402902E-4</v>
      </c>
      <c r="C356" s="1">
        <v>5.7502336950361001E-6</v>
      </c>
      <c r="D356">
        <v>0.125</v>
      </c>
      <c r="E356">
        <v>0.38947368421052603</v>
      </c>
      <c r="F356">
        <v>0</v>
      </c>
      <c r="G356">
        <v>1.02040816326531E-2</v>
      </c>
      <c r="H356">
        <v>4.7169811320754698E-3</v>
      </c>
      <c r="I356">
        <v>2.8571428571428598E-2</v>
      </c>
      <c r="J356" s="1">
        <v>0</v>
      </c>
      <c r="K356" t="s">
        <v>23238</v>
      </c>
      <c r="L356" t="s">
        <v>23956</v>
      </c>
      <c r="M356" t="s">
        <v>23957</v>
      </c>
    </row>
    <row r="357" spans="1:13">
      <c r="A357" s="1" t="s">
        <v>2374</v>
      </c>
      <c r="B357">
        <v>1.38324106495037E-7</v>
      </c>
      <c r="C357" s="1">
        <v>5.9822062175189897E-8</v>
      </c>
      <c r="D357">
        <v>0</v>
      </c>
      <c r="E357">
        <v>0</v>
      </c>
      <c r="F357">
        <v>0</v>
      </c>
      <c r="G357">
        <v>0</v>
      </c>
      <c r="H357">
        <v>6.2500000000000003E-3</v>
      </c>
      <c r="I357">
        <v>0</v>
      </c>
      <c r="J357" s="1">
        <v>1</v>
      </c>
      <c r="K357" t="s">
        <v>23240</v>
      </c>
      <c r="L357" t="s">
        <v>23958</v>
      </c>
      <c r="M357" t="s">
        <v>23959</v>
      </c>
    </row>
    <row r="358" spans="1:13">
      <c r="A358" s="1" t="s">
        <v>2375</v>
      </c>
      <c r="B358">
        <v>2.7454369458320402E-7</v>
      </c>
      <c r="C358" s="1">
        <v>1.4719973563576201E-7</v>
      </c>
      <c r="D358">
        <v>1</v>
      </c>
      <c r="E358">
        <v>1</v>
      </c>
      <c r="F358">
        <v>1</v>
      </c>
      <c r="G358">
        <v>0.9</v>
      </c>
      <c r="H358">
        <v>1</v>
      </c>
      <c r="I358">
        <v>0.93820224719101097</v>
      </c>
      <c r="J358" s="1" t="s">
        <v>23229</v>
      </c>
      <c r="K358" t="s">
        <v>23241</v>
      </c>
      <c r="L358" t="s">
        <v>23960</v>
      </c>
      <c r="M358" t="s">
        <v>23961</v>
      </c>
    </row>
    <row r="359" spans="1:13">
      <c r="A359" s="1" t="s">
        <v>2376</v>
      </c>
      <c r="B359">
        <v>4.3573870902479498E-6</v>
      </c>
      <c r="C359" s="1">
        <v>1.4164273158036401E-6</v>
      </c>
      <c r="D359">
        <v>0.70588235294117696</v>
      </c>
      <c r="E359">
        <v>0.79591836734693899</v>
      </c>
      <c r="F359">
        <v>0.98660714285714302</v>
      </c>
      <c r="G359">
        <v>0.94444444444444398</v>
      </c>
      <c r="H359">
        <v>1</v>
      </c>
      <c r="I359">
        <v>0.98275862068965503</v>
      </c>
      <c r="J359" s="1">
        <v>1</v>
      </c>
      <c r="K359" t="s">
        <v>23239</v>
      </c>
      <c r="L359" t="s">
        <v>23962</v>
      </c>
      <c r="M359" t="s">
        <v>23963</v>
      </c>
    </row>
    <row r="360" spans="1:13">
      <c r="A360" s="1" t="s">
        <v>2377</v>
      </c>
      <c r="B360">
        <v>1.5107381624226101E-4</v>
      </c>
      <c r="C360" s="1">
        <v>2.8472866967796E-5</v>
      </c>
      <c r="D360">
        <v>0.96875</v>
      </c>
      <c r="E360">
        <v>1</v>
      </c>
      <c r="F360">
        <v>0.28333333333333299</v>
      </c>
      <c r="G360">
        <v>0.92105263157894701</v>
      </c>
      <c r="H360">
        <v>0.27040816326530598</v>
      </c>
      <c r="I360">
        <v>0.8</v>
      </c>
      <c r="J360" s="1">
        <v>1</v>
      </c>
      <c r="K360" t="s">
        <v>23239</v>
      </c>
      <c r="L360" t="s">
        <v>23964</v>
      </c>
      <c r="M360" t="s">
        <v>23965</v>
      </c>
    </row>
    <row r="361" spans="1:13">
      <c r="A361" s="1" t="s">
        <v>2378</v>
      </c>
      <c r="B361">
        <v>1.3908635365862399E-6</v>
      </c>
      <c r="C361" s="1">
        <v>1.49538212564791E-5</v>
      </c>
      <c r="D361">
        <v>1</v>
      </c>
      <c r="E361">
        <v>0.98876404494381998</v>
      </c>
      <c r="F361">
        <v>1</v>
      </c>
      <c r="G361">
        <v>0.92682926829268297</v>
      </c>
      <c r="H361">
        <v>0.96499999999999997</v>
      </c>
      <c r="I361">
        <v>0.88372093023255804</v>
      </c>
      <c r="J361" s="1">
        <v>1</v>
      </c>
      <c r="K361" t="s">
        <v>23238</v>
      </c>
      <c r="L361" t="s">
        <v>23966</v>
      </c>
      <c r="M361" t="s">
        <v>23967</v>
      </c>
    </row>
    <row r="362" spans="1:13">
      <c r="A362" s="1" t="s">
        <v>2379</v>
      </c>
      <c r="B362">
        <v>7.2692944512397196E-5</v>
      </c>
      <c r="C362" s="1">
        <v>9.0056611660371298E-5</v>
      </c>
      <c r="D362">
        <v>0.61538461538461497</v>
      </c>
      <c r="E362">
        <v>0.85185185185185197</v>
      </c>
      <c r="F362">
        <v>0.90773809523809501</v>
      </c>
      <c r="G362">
        <v>0.72222222222222199</v>
      </c>
      <c r="H362">
        <v>0.85975609756097604</v>
      </c>
      <c r="I362">
        <v>0.918604651162791</v>
      </c>
      <c r="J362" s="1">
        <v>1</v>
      </c>
      <c r="K362" t="s">
        <v>23238</v>
      </c>
      <c r="L362" t="s">
        <v>23968</v>
      </c>
      <c r="M362" t="s">
        <v>23969</v>
      </c>
    </row>
    <row r="363" spans="1:13">
      <c r="A363" s="1" t="s">
        <v>2380</v>
      </c>
      <c r="B363">
        <v>1.8531468501168899E-6</v>
      </c>
      <c r="C363" s="1">
        <v>4.9149630405963799E-6</v>
      </c>
      <c r="D363">
        <v>8.3333333333333301E-2</v>
      </c>
      <c r="E363">
        <v>5.4054054054054099E-2</v>
      </c>
      <c r="F363">
        <v>1.4880952380952399E-2</v>
      </c>
      <c r="G363">
        <v>0</v>
      </c>
      <c r="H363">
        <v>0</v>
      </c>
      <c r="I363">
        <v>0</v>
      </c>
      <c r="J363" s="1">
        <v>0</v>
      </c>
      <c r="K363" t="s">
        <v>23242</v>
      </c>
      <c r="L363" t="s">
        <v>23970</v>
      </c>
      <c r="M363" t="s">
        <v>23971</v>
      </c>
    </row>
    <row r="364" spans="1:13">
      <c r="A364" s="1" t="s">
        <v>2381</v>
      </c>
      <c r="B364">
        <v>1.13244371100624E-8</v>
      </c>
      <c r="C364" s="1">
        <v>1.7303124092030099E-8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0.98863636363636398</v>
      </c>
      <c r="J364" s="1">
        <v>0</v>
      </c>
      <c r="K364" t="s">
        <v>23237</v>
      </c>
      <c r="L364" t="s">
        <v>23972</v>
      </c>
      <c r="M364" t="s">
        <v>23973</v>
      </c>
    </row>
    <row r="365" spans="1:13">
      <c r="A365" s="1" t="s">
        <v>2382</v>
      </c>
      <c r="B365">
        <v>4.2975154032817299E-6</v>
      </c>
      <c r="C365" s="1">
        <v>1.22363855556484E-5</v>
      </c>
      <c r="D365">
        <v>0.77777777777777801</v>
      </c>
      <c r="E365" t="s">
        <v>23229</v>
      </c>
      <c r="F365">
        <v>0.99333333333333296</v>
      </c>
      <c r="G365">
        <v>0.78571428571428603</v>
      </c>
      <c r="H365">
        <v>0.92</v>
      </c>
      <c r="I365">
        <v>0.64705882352941202</v>
      </c>
      <c r="J365" s="1">
        <v>0</v>
      </c>
      <c r="K365" t="s">
        <v>23237</v>
      </c>
      <c r="L365" t="s">
        <v>23974</v>
      </c>
      <c r="M365" t="s">
        <v>23975</v>
      </c>
    </row>
    <row r="366" spans="1:13">
      <c r="A366" s="1" t="s">
        <v>2383</v>
      </c>
      <c r="B366">
        <v>1.6337045102238701E-7</v>
      </c>
      <c r="C366" s="1">
        <v>3.38438487839665E-5</v>
      </c>
      <c r="D366">
        <v>1.72413793103448E-2</v>
      </c>
      <c r="E366">
        <v>0</v>
      </c>
      <c r="F366">
        <v>8.4745762711864406E-3</v>
      </c>
      <c r="G366">
        <v>0</v>
      </c>
      <c r="H366">
        <v>4.3478260869565202E-2</v>
      </c>
      <c r="I366">
        <v>0</v>
      </c>
      <c r="J366" s="1">
        <v>0</v>
      </c>
      <c r="K366" t="s">
        <v>23238</v>
      </c>
      <c r="L366" t="s">
        <v>23976</v>
      </c>
      <c r="M366" t="s">
        <v>23977</v>
      </c>
    </row>
    <row r="367" spans="1:13">
      <c r="A367" s="1" t="s">
        <v>2384</v>
      </c>
      <c r="B367">
        <v>8.3350293555144096E-9</v>
      </c>
      <c r="C367" s="1">
        <v>3.9462928269557202E-8</v>
      </c>
      <c r="D367">
        <v>0.97826086956521696</v>
      </c>
      <c r="E367">
        <v>0.93902439024390205</v>
      </c>
      <c r="F367">
        <v>0.85185185185185197</v>
      </c>
      <c r="G367">
        <v>1</v>
      </c>
      <c r="H367">
        <v>1</v>
      </c>
      <c r="I367">
        <v>1</v>
      </c>
      <c r="J367" s="1">
        <v>1</v>
      </c>
      <c r="K367" t="s">
        <v>23241</v>
      </c>
      <c r="L367" t="s">
        <v>23978</v>
      </c>
      <c r="M367" t="s">
        <v>23979</v>
      </c>
    </row>
    <row r="368" spans="1:13">
      <c r="A368" s="1" t="s">
        <v>2385</v>
      </c>
      <c r="B368">
        <v>6.4378202650747301E-7</v>
      </c>
      <c r="C368" s="1">
        <v>9.9683728318104799E-8</v>
      </c>
      <c r="D368">
        <v>0.9</v>
      </c>
      <c r="E368">
        <v>0.89285714285714302</v>
      </c>
      <c r="F368">
        <v>1</v>
      </c>
      <c r="G368">
        <v>1</v>
      </c>
      <c r="H368">
        <v>0.98823529411764699</v>
      </c>
      <c r="I368">
        <v>1</v>
      </c>
      <c r="J368" s="1" t="s">
        <v>23229</v>
      </c>
      <c r="K368" t="s">
        <v>23238</v>
      </c>
      <c r="L368" t="s">
        <v>23980</v>
      </c>
      <c r="M368" t="s">
        <v>23981</v>
      </c>
    </row>
    <row r="369" spans="1:13">
      <c r="A369" s="1" t="s">
        <v>2386</v>
      </c>
      <c r="B369">
        <v>1.43917914820572E-6</v>
      </c>
      <c r="C369" s="1">
        <v>3.2424133398302601E-7</v>
      </c>
      <c r="D369">
        <v>0.90384615384615397</v>
      </c>
      <c r="E369">
        <v>1</v>
      </c>
      <c r="F369">
        <v>1</v>
      </c>
      <c r="G369">
        <v>1</v>
      </c>
      <c r="H369">
        <v>1</v>
      </c>
      <c r="I369">
        <v>1</v>
      </c>
      <c r="J369" s="1">
        <v>1</v>
      </c>
      <c r="K369" t="s">
        <v>23238</v>
      </c>
      <c r="L369" t="s">
        <v>23982</v>
      </c>
      <c r="M369" t="s">
        <v>23983</v>
      </c>
    </row>
    <row r="370" spans="1:13">
      <c r="A370" s="1" t="s">
        <v>2387</v>
      </c>
      <c r="B370">
        <v>1.13015803480389E-7</v>
      </c>
      <c r="C370" s="1">
        <v>1.3625733329492199E-7</v>
      </c>
      <c r="D370">
        <v>0.98333333333333295</v>
      </c>
      <c r="E370">
        <v>1</v>
      </c>
      <c r="F370">
        <v>0.99712643678160895</v>
      </c>
      <c r="G370">
        <v>1</v>
      </c>
      <c r="H370">
        <v>1</v>
      </c>
      <c r="I370">
        <v>1</v>
      </c>
      <c r="J370" s="1">
        <v>1</v>
      </c>
      <c r="K370" t="s">
        <v>23240</v>
      </c>
      <c r="L370" t="s">
        <v>23984</v>
      </c>
      <c r="M370" t="s">
        <v>23985</v>
      </c>
    </row>
    <row r="371" spans="1:13">
      <c r="A371" s="1" t="s">
        <v>2388</v>
      </c>
      <c r="B371">
        <v>8.9321545438273303E-7</v>
      </c>
      <c r="C371" s="1">
        <v>1.3611461957112499E-9</v>
      </c>
      <c r="D371">
        <v>1</v>
      </c>
      <c r="E371">
        <v>1</v>
      </c>
      <c r="F371">
        <v>1</v>
      </c>
      <c r="G371">
        <v>0.97916666666666696</v>
      </c>
      <c r="H371">
        <v>0.94736842105263197</v>
      </c>
      <c r="I371">
        <v>1</v>
      </c>
      <c r="J371" s="1" t="s">
        <v>23229</v>
      </c>
      <c r="K371" t="s">
        <v>23241</v>
      </c>
      <c r="L371" t="s">
        <v>23986</v>
      </c>
      <c r="M371" t="s">
        <v>23987</v>
      </c>
    </row>
    <row r="372" spans="1:13">
      <c r="A372" s="1" t="s">
        <v>2389</v>
      </c>
      <c r="B372">
        <v>0</v>
      </c>
      <c r="C372" s="1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s="1">
        <v>1</v>
      </c>
      <c r="K372" t="s">
        <v>23240</v>
      </c>
      <c r="L372" t="s">
        <v>23988</v>
      </c>
      <c r="M372" t="s">
        <v>23989</v>
      </c>
    </row>
    <row r="373" spans="1:13">
      <c r="A373" s="1" t="s">
        <v>2390</v>
      </c>
      <c r="B373">
        <v>1.74305737109849E-6</v>
      </c>
      <c r="C373" s="1">
        <v>2.24415224672922E-7</v>
      </c>
      <c r="D373">
        <v>0.91666666666666696</v>
      </c>
      <c r="E373">
        <v>0.98765432098765404</v>
      </c>
      <c r="F373">
        <v>0.99090909090909096</v>
      </c>
      <c r="G373">
        <v>1</v>
      </c>
      <c r="H373">
        <v>1</v>
      </c>
      <c r="I373">
        <v>1</v>
      </c>
      <c r="J373" s="1">
        <v>1</v>
      </c>
      <c r="K373" t="s">
        <v>23241</v>
      </c>
      <c r="L373" t="s">
        <v>23990</v>
      </c>
      <c r="M373" t="s">
        <v>23991</v>
      </c>
    </row>
    <row r="374" spans="1:13">
      <c r="A374" s="1" t="s">
        <v>2391</v>
      </c>
      <c r="B374">
        <v>2.6711692082287299E-6</v>
      </c>
      <c r="C374" s="1">
        <v>1.30169606465955E-5</v>
      </c>
      <c r="D374">
        <v>1.72413793103448E-2</v>
      </c>
      <c r="E374">
        <v>0</v>
      </c>
      <c r="F374">
        <v>0</v>
      </c>
      <c r="G374">
        <v>0.18867924528301899</v>
      </c>
      <c r="H374">
        <v>9.8039215686274508E-3</v>
      </c>
      <c r="I374">
        <v>1.7857142857142901E-2</v>
      </c>
      <c r="J374" s="1">
        <v>0</v>
      </c>
      <c r="K374" t="s">
        <v>23238</v>
      </c>
      <c r="L374" t="s">
        <v>23992</v>
      </c>
      <c r="M374" t="s">
        <v>23993</v>
      </c>
    </row>
    <row r="375" spans="1:13">
      <c r="A375" s="1" t="s">
        <v>2392</v>
      </c>
      <c r="B375">
        <v>6.6123863008487298E-7</v>
      </c>
      <c r="C375" s="1">
        <v>3.0727835279146403E-7</v>
      </c>
      <c r="D375">
        <v>0.98275862068965503</v>
      </c>
      <c r="E375">
        <v>0.99444444444444402</v>
      </c>
      <c r="F375">
        <v>0.99358974358974395</v>
      </c>
      <c r="G375">
        <v>0.88</v>
      </c>
      <c r="H375">
        <v>1</v>
      </c>
      <c r="I375">
        <v>0.99418604651162801</v>
      </c>
      <c r="J375" s="1">
        <v>1</v>
      </c>
      <c r="K375" t="s">
        <v>23240</v>
      </c>
      <c r="L375" t="s">
        <v>23994</v>
      </c>
      <c r="M375" t="s">
        <v>23995</v>
      </c>
    </row>
    <row r="376" spans="1:13">
      <c r="A376" s="1" t="s">
        <v>2393</v>
      </c>
      <c r="B376">
        <v>5.1915691104851002E-7</v>
      </c>
      <c r="C376" s="1">
        <v>7.2506597704195594E-8</v>
      </c>
      <c r="D376">
        <v>1</v>
      </c>
      <c r="E376">
        <v>0.88709677419354804</v>
      </c>
      <c r="F376">
        <v>1</v>
      </c>
      <c r="G376">
        <v>1</v>
      </c>
      <c r="H376">
        <v>1</v>
      </c>
      <c r="I376">
        <v>1</v>
      </c>
      <c r="J376" s="1" t="s">
        <v>23229</v>
      </c>
      <c r="K376" t="s">
        <v>23239</v>
      </c>
      <c r="L376" t="s">
        <v>23996</v>
      </c>
      <c r="M376" t="s">
        <v>23997</v>
      </c>
    </row>
    <row r="377" spans="1:13">
      <c r="A377" s="1" t="s">
        <v>2394</v>
      </c>
      <c r="B377">
        <v>3.43102371267304E-6</v>
      </c>
      <c r="C377" s="1">
        <v>2.9045917087607699E-5</v>
      </c>
      <c r="D377">
        <v>1.7857142857142901E-2</v>
      </c>
      <c r="E377">
        <v>0.27710843373493999</v>
      </c>
      <c r="F377">
        <v>0</v>
      </c>
      <c r="G377">
        <v>0.483870967741935</v>
      </c>
      <c r="H377">
        <v>2.8169014084507001E-2</v>
      </c>
      <c r="I377">
        <v>0.115384615384615</v>
      </c>
      <c r="J377" s="1" t="s">
        <v>23229</v>
      </c>
      <c r="K377" t="s">
        <v>23241</v>
      </c>
      <c r="L377" t="s">
        <v>23998</v>
      </c>
      <c r="M377" t="s">
        <v>23999</v>
      </c>
    </row>
    <row r="378" spans="1:13">
      <c r="A378" s="1" t="s">
        <v>2395</v>
      </c>
      <c r="B378">
        <v>1.9337845041999102E-5</v>
      </c>
      <c r="C378" s="1">
        <v>3.0066599838332299E-6</v>
      </c>
      <c r="D378">
        <v>0.92857142857142905</v>
      </c>
      <c r="E378">
        <v>0.731578947368421</v>
      </c>
      <c r="F378">
        <v>1</v>
      </c>
      <c r="G378">
        <v>1</v>
      </c>
      <c r="H378">
        <v>0.98630136986301398</v>
      </c>
      <c r="I378">
        <v>0.98611111111111105</v>
      </c>
      <c r="J378" s="1">
        <v>1</v>
      </c>
      <c r="K378" t="s">
        <v>23239</v>
      </c>
      <c r="L378" t="s">
        <v>24000</v>
      </c>
      <c r="M378" t="s">
        <v>24001</v>
      </c>
    </row>
    <row r="379" spans="1:13">
      <c r="A379" s="1" t="s">
        <v>2396</v>
      </c>
      <c r="B379">
        <v>6.16847371448945E-7</v>
      </c>
      <c r="C379" s="1">
        <v>2.1310130627857E-8</v>
      </c>
      <c r="D379">
        <v>0</v>
      </c>
      <c r="E379">
        <v>0</v>
      </c>
      <c r="F379">
        <v>8.6705202312138702E-3</v>
      </c>
      <c r="G379">
        <v>0</v>
      </c>
      <c r="H379">
        <v>0.10752688172043</v>
      </c>
      <c r="I379">
        <v>6.0606060606060601E-2</v>
      </c>
      <c r="J379" s="1" t="s">
        <v>23229</v>
      </c>
      <c r="K379" t="s">
        <v>23237</v>
      </c>
      <c r="L379" t="s">
        <v>24002</v>
      </c>
      <c r="M379" t="s">
        <v>24003</v>
      </c>
    </row>
    <row r="380" spans="1:13">
      <c r="A380" s="1" t="s">
        <v>2397</v>
      </c>
      <c r="B380">
        <v>1.6617972202749698E-5</v>
      </c>
      <c r="C380" s="1">
        <v>1.15030495793554E-7</v>
      </c>
      <c r="D380">
        <v>0</v>
      </c>
      <c r="E380">
        <v>6.1797752808988797E-2</v>
      </c>
      <c r="F380">
        <v>3.3557046979865801E-3</v>
      </c>
      <c r="G380">
        <v>0</v>
      </c>
      <c r="H380">
        <v>0</v>
      </c>
      <c r="I380">
        <v>9.3457943925233603E-3</v>
      </c>
      <c r="J380" s="1">
        <v>0</v>
      </c>
      <c r="K380" t="s">
        <v>23237</v>
      </c>
      <c r="L380" t="s">
        <v>24004</v>
      </c>
      <c r="M380" t="s">
        <v>24005</v>
      </c>
    </row>
    <row r="381" spans="1:13">
      <c r="A381" s="1" t="s">
        <v>2398</v>
      </c>
      <c r="B381">
        <v>3.5528412414222199E-7</v>
      </c>
      <c r="C381" s="1">
        <v>1.6850979285037701E-5</v>
      </c>
      <c r="D381">
        <v>0</v>
      </c>
      <c r="E381">
        <v>0</v>
      </c>
      <c r="F381">
        <v>5.1282051282051299E-3</v>
      </c>
      <c r="G381">
        <v>0.12727272727272701</v>
      </c>
      <c r="H381">
        <v>8.9285714285714298E-3</v>
      </c>
      <c r="I381">
        <v>3.5714285714285698E-2</v>
      </c>
      <c r="J381" s="1">
        <v>0</v>
      </c>
      <c r="K381" t="s">
        <v>23241</v>
      </c>
      <c r="L381" t="s">
        <v>24006</v>
      </c>
      <c r="M381" t="s">
        <v>24007</v>
      </c>
    </row>
    <row r="382" spans="1:13">
      <c r="A382" s="1" t="s">
        <v>2399</v>
      </c>
      <c r="B382">
        <v>1.6916336839934E-6</v>
      </c>
      <c r="C382" s="1">
        <v>9.8183523118041403E-6</v>
      </c>
      <c r="D382">
        <v>1</v>
      </c>
      <c r="E382">
        <v>1</v>
      </c>
      <c r="F382">
        <v>0.989247311827957</v>
      </c>
      <c r="G382">
        <v>0.90909090909090895</v>
      </c>
      <c r="H382">
        <v>0.97474747474747503</v>
      </c>
      <c r="I382">
        <v>0.92105263157894701</v>
      </c>
      <c r="J382" s="1" t="s">
        <v>23229</v>
      </c>
      <c r="K382" t="s">
        <v>23241</v>
      </c>
      <c r="L382" t="s">
        <v>24008</v>
      </c>
      <c r="M382" t="s">
        <v>24009</v>
      </c>
    </row>
    <row r="383" spans="1:13">
      <c r="A383" s="1" t="s">
        <v>2400</v>
      </c>
      <c r="B383">
        <v>2.3491332386335801E-5</v>
      </c>
      <c r="C383" s="1">
        <v>3.4131659380132203E-5</v>
      </c>
      <c r="D383">
        <v>1</v>
      </c>
      <c r="E383">
        <v>1</v>
      </c>
      <c r="F383">
        <v>1</v>
      </c>
      <c r="G383">
        <v>0.69565217391304301</v>
      </c>
      <c r="H383">
        <v>1</v>
      </c>
      <c r="I383">
        <v>0.77142857142857102</v>
      </c>
      <c r="J383" s="1" t="s">
        <v>23229</v>
      </c>
      <c r="K383" t="s">
        <v>23238</v>
      </c>
      <c r="L383" t="s">
        <v>24010</v>
      </c>
      <c r="M383" t="s">
        <v>24011</v>
      </c>
    </row>
    <row r="384" spans="1:13">
      <c r="A384" s="1" t="s">
        <v>2401</v>
      </c>
      <c r="B384">
        <v>1.22567045167133E-5</v>
      </c>
      <c r="C384" s="1">
        <v>1.9457829942247699E-5</v>
      </c>
      <c r="D384">
        <v>0.84482758620689702</v>
      </c>
      <c r="E384">
        <v>0.89080459770114895</v>
      </c>
      <c r="F384">
        <v>0.98026315789473695</v>
      </c>
      <c r="G384">
        <v>0.53846153846153799</v>
      </c>
      <c r="H384">
        <v>0.79518072289156605</v>
      </c>
      <c r="I384">
        <v>0.57777777777777795</v>
      </c>
      <c r="J384" s="1" t="s">
        <v>23229</v>
      </c>
      <c r="K384" t="s">
        <v>23238</v>
      </c>
      <c r="L384" t="s">
        <v>24012</v>
      </c>
      <c r="M384" t="s">
        <v>24013</v>
      </c>
    </row>
    <row r="385" spans="1:13">
      <c r="A385" s="1" t="s">
        <v>2402</v>
      </c>
      <c r="B385">
        <v>2.1757169241565801E-5</v>
      </c>
      <c r="C385" s="1">
        <v>1.0656480132143801E-3</v>
      </c>
      <c r="D385">
        <v>0.21875</v>
      </c>
      <c r="E385">
        <v>0</v>
      </c>
      <c r="F385">
        <v>4.1450777202072499E-2</v>
      </c>
      <c r="G385">
        <v>0.22727272727272699</v>
      </c>
      <c r="H385">
        <v>0.31578947368421101</v>
      </c>
      <c r="I385">
        <v>0.31739130434782598</v>
      </c>
      <c r="J385" s="1" t="s">
        <v>23229</v>
      </c>
      <c r="K385" t="s">
        <v>23241</v>
      </c>
      <c r="L385" t="s">
        <v>24014</v>
      </c>
      <c r="M385" t="s">
        <v>24015</v>
      </c>
    </row>
    <row r="386" spans="1:13">
      <c r="A386" s="1" t="s">
        <v>2403</v>
      </c>
      <c r="B386">
        <v>1.9063038316526801E-5</v>
      </c>
      <c r="C386" s="1">
        <v>3.5926896585427302E-5</v>
      </c>
      <c r="D386">
        <v>0.78125</v>
      </c>
      <c r="E386">
        <v>0.97777777777777797</v>
      </c>
      <c r="F386">
        <v>0.452380952380952</v>
      </c>
      <c r="G386">
        <v>0.9</v>
      </c>
      <c r="H386">
        <v>0.430851063829787</v>
      </c>
      <c r="I386">
        <v>0.67692307692307696</v>
      </c>
      <c r="J386" s="1">
        <v>1</v>
      </c>
      <c r="K386" t="s">
        <v>23242</v>
      </c>
      <c r="L386" t="s">
        <v>24016</v>
      </c>
      <c r="M386" t="s">
        <v>24017</v>
      </c>
    </row>
    <row r="387" spans="1:13">
      <c r="A387" s="1" t="s">
        <v>2404</v>
      </c>
      <c r="B387">
        <v>3.1923161431300598E-5</v>
      </c>
      <c r="C387" s="1">
        <v>1.4047114179461999E-3</v>
      </c>
      <c r="D387">
        <v>0.34375</v>
      </c>
      <c r="E387">
        <v>4.3010752688171998E-2</v>
      </c>
      <c r="F387">
        <v>9.5930232558139497E-2</v>
      </c>
      <c r="G387">
        <v>0.65</v>
      </c>
      <c r="H387">
        <v>0.47422680412371099</v>
      </c>
      <c r="I387">
        <v>0.57142857142857095</v>
      </c>
      <c r="J387" s="1">
        <v>4.5454545454545497E-2</v>
      </c>
      <c r="K387" t="s">
        <v>23241</v>
      </c>
      <c r="L387" t="s">
        <v>24018</v>
      </c>
      <c r="M387" t="s">
        <v>24019</v>
      </c>
    </row>
    <row r="388" spans="1:13">
      <c r="A388" s="1" t="s">
        <v>2405</v>
      </c>
      <c r="B388">
        <v>7.5225774027178195E-7</v>
      </c>
      <c r="C388" s="1">
        <v>7.0647038701647095E-7</v>
      </c>
      <c r="D388">
        <v>1</v>
      </c>
      <c r="E388">
        <v>1</v>
      </c>
      <c r="F388">
        <v>0.99342105263157898</v>
      </c>
      <c r="G388">
        <v>1</v>
      </c>
      <c r="H388">
        <v>1</v>
      </c>
      <c r="I388">
        <v>0.99565217391304395</v>
      </c>
      <c r="J388" s="1">
        <v>0.375</v>
      </c>
      <c r="K388" t="s">
        <v>23238</v>
      </c>
      <c r="L388" t="s">
        <v>24020</v>
      </c>
      <c r="M388" t="s">
        <v>24021</v>
      </c>
    </row>
    <row r="389" spans="1:13">
      <c r="A389" s="1" t="s">
        <v>2406</v>
      </c>
      <c r="B389">
        <v>3.9850166354536601E-6</v>
      </c>
      <c r="C389" s="1">
        <v>1.2800338235004099E-4</v>
      </c>
      <c r="D389">
        <v>1</v>
      </c>
      <c r="E389">
        <v>1</v>
      </c>
      <c r="F389">
        <v>0.70277777777777795</v>
      </c>
      <c r="G389">
        <v>0.97321428571428603</v>
      </c>
      <c r="H389">
        <v>0.70370370370370405</v>
      </c>
      <c r="I389">
        <v>0.99056603773584895</v>
      </c>
      <c r="J389" s="1">
        <v>1</v>
      </c>
      <c r="K389" t="s">
        <v>23240</v>
      </c>
      <c r="L389" t="s">
        <v>24022</v>
      </c>
      <c r="M389" t="s">
        <v>24023</v>
      </c>
    </row>
    <row r="390" spans="1:13">
      <c r="A390" s="1" t="s">
        <v>2407</v>
      </c>
      <c r="B390">
        <v>1.01979411692126E-5</v>
      </c>
      <c r="C390" s="1">
        <v>9.1611431593238606E-5</v>
      </c>
      <c r="D390">
        <v>0.91666666666666696</v>
      </c>
      <c r="E390">
        <v>0.89010989010988995</v>
      </c>
      <c r="F390">
        <v>0.93315508021390403</v>
      </c>
      <c r="G390">
        <v>0.96</v>
      </c>
      <c r="H390">
        <v>0.73913043478260898</v>
      </c>
      <c r="I390">
        <v>0.891891891891892</v>
      </c>
      <c r="J390" s="1">
        <v>1</v>
      </c>
      <c r="K390" t="s">
        <v>23241</v>
      </c>
      <c r="L390" t="s">
        <v>24024</v>
      </c>
      <c r="M390" t="s">
        <v>24025</v>
      </c>
    </row>
    <row r="391" spans="1:13">
      <c r="A391" s="1" t="s">
        <v>2408</v>
      </c>
      <c r="B391">
        <v>1.67892113691975E-6</v>
      </c>
      <c r="C391" s="1">
        <v>2.48757519141212E-7</v>
      </c>
      <c r="D391">
        <v>0</v>
      </c>
      <c r="E391">
        <v>2.7777777777777801E-2</v>
      </c>
      <c r="F391">
        <v>6.7114093959731499E-3</v>
      </c>
      <c r="G391">
        <v>0</v>
      </c>
      <c r="H391">
        <v>6.3291139240506302E-3</v>
      </c>
      <c r="I391">
        <v>0</v>
      </c>
      <c r="J391" s="1" t="s">
        <v>23229</v>
      </c>
      <c r="K391" t="s">
        <v>23238</v>
      </c>
      <c r="L391" t="s">
        <v>24026</v>
      </c>
      <c r="M391" t="s">
        <v>24027</v>
      </c>
    </row>
    <row r="392" spans="1:13">
      <c r="A392" s="1" t="s">
        <v>2409</v>
      </c>
      <c r="B392">
        <v>0</v>
      </c>
      <c r="C392" s="1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 s="1">
        <v>1</v>
      </c>
      <c r="K392" t="s">
        <v>23238</v>
      </c>
      <c r="L392" t="s">
        <v>24028</v>
      </c>
      <c r="M392" t="s">
        <v>24029</v>
      </c>
    </row>
    <row r="393" spans="1:13">
      <c r="A393" s="1" t="s">
        <v>2410</v>
      </c>
      <c r="B393">
        <v>1.0557946424812599E-6</v>
      </c>
      <c r="C393" s="1">
        <v>1.5804750043410301E-5</v>
      </c>
      <c r="D393">
        <v>0</v>
      </c>
      <c r="E393">
        <v>0</v>
      </c>
      <c r="F393">
        <v>0</v>
      </c>
      <c r="G393">
        <v>0</v>
      </c>
      <c r="H393">
        <v>0.35</v>
      </c>
      <c r="I393">
        <v>0</v>
      </c>
      <c r="J393" s="1" t="s">
        <v>23229</v>
      </c>
      <c r="K393" t="s">
        <v>23242</v>
      </c>
      <c r="L393" t="s">
        <v>24030</v>
      </c>
      <c r="M393" t="s">
        <v>24031</v>
      </c>
    </row>
    <row r="394" spans="1:13">
      <c r="A394" s="1" t="s">
        <v>2411</v>
      </c>
      <c r="B394">
        <v>3.68944615400404E-6</v>
      </c>
      <c r="C394" s="1">
        <v>1.16272604394787E-5</v>
      </c>
      <c r="D394">
        <v>1</v>
      </c>
      <c r="E394">
        <v>1</v>
      </c>
      <c r="F394">
        <v>0.929824561403509</v>
      </c>
      <c r="G394">
        <v>1</v>
      </c>
      <c r="H394">
        <v>1</v>
      </c>
      <c r="I394">
        <v>0.99193548387096797</v>
      </c>
      <c r="J394" s="1">
        <v>1</v>
      </c>
      <c r="K394" t="s">
        <v>23238</v>
      </c>
      <c r="L394" t="s">
        <v>24032</v>
      </c>
      <c r="M394" t="s">
        <v>24033</v>
      </c>
    </row>
    <row r="395" spans="1:13">
      <c r="A395" s="1" t="s">
        <v>2412</v>
      </c>
      <c r="B395">
        <v>5.7548660459621398E-6</v>
      </c>
      <c r="C395" s="1">
        <v>1.5997710325877399E-6</v>
      </c>
      <c r="D395">
        <v>0.95</v>
      </c>
      <c r="E395">
        <v>0.99404761904761896</v>
      </c>
      <c r="F395">
        <v>0.94074074074074099</v>
      </c>
      <c r="G395">
        <v>1</v>
      </c>
      <c r="H395">
        <v>0.45833333333333298</v>
      </c>
      <c r="I395">
        <v>0.96590909090909105</v>
      </c>
      <c r="J395" s="1">
        <v>0</v>
      </c>
      <c r="K395" t="s">
        <v>23237</v>
      </c>
      <c r="L395" t="s">
        <v>24034</v>
      </c>
      <c r="M395" t="s">
        <v>24035</v>
      </c>
    </row>
    <row r="396" spans="1:13">
      <c r="A396" s="1" t="s">
        <v>2413</v>
      </c>
      <c r="B396">
        <v>7.3790461191417197E-6</v>
      </c>
      <c r="C396" s="1">
        <v>4.8752127531320502E-5</v>
      </c>
      <c r="D396">
        <v>1</v>
      </c>
      <c r="E396">
        <v>1</v>
      </c>
      <c r="F396">
        <v>0.99696969696969695</v>
      </c>
      <c r="G396">
        <v>0.86363636363636398</v>
      </c>
      <c r="H396">
        <v>0.92857142857142905</v>
      </c>
      <c r="I396">
        <v>0.89473684210526305</v>
      </c>
      <c r="J396" s="1" t="s">
        <v>23229</v>
      </c>
      <c r="K396" t="s">
        <v>23238</v>
      </c>
      <c r="L396" t="s">
        <v>24036</v>
      </c>
      <c r="M396" t="s">
        <v>24037</v>
      </c>
    </row>
    <row r="397" spans="1:13">
      <c r="A397" s="1" t="s">
        <v>2414</v>
      </c>
      <c r="B397">
        <v>6.6998827153881397E-5</v>
      </c>
      <c r="C397" s="1">
        <v>3.6143392428501603E-5</v>
      </c>
      <c r="D397">
        <v>1</v>
      </c>
      <c r="E397">
        <v>1</v>
      </c>
      <c r="F397">
        <v>0.78102189781021902</v>
      </c>
      <c r="G397">
        <v>1</v>
      </c>
      <c r="H397">
        <v>0.89610389610389596</v>
      </c>
      <c r="I397">
        <v>0.93333333333333302</v>
      </c>
      <c r="J397" s="1">
        <v>1</v>
      </c>
      <c r="K397" t="s">
        <v>23238</v>
      </c>
      <c r="L397" t="s">
        <v>24038</v>
      </c>
      <c r="M397" t="s">
        <v>24039</v>
      </c>
    </row>
    <row r="398" spans="1:13">
      <c r="A398" s="1" t="s">
        <v>2415</v>
      </c>
      <c r="B398">
        <v>6.1975810265167404E-4</v>
      </c>
      <c r="C398" s="1">
        <v>6.1588170364543302E-4</v>
      </c>
      <c r="D398">
        <v>0.796875</v>
      </c>
      <c r="E398">
        <v>0.359375</v>
      </c>
      <c r="F398">
        <v>0.22820512820512801</v>
      </c>
      <c r="G398">
        <v>0.96491228070175405</v>
      </c>
      <c r="H398">
        <v>0.37053571428571402</v>
      </c>
      <c r="I398">
        <v>0.93362831858407103</v>
      </c>
      <c r="J398" s="1" t="s">
        <v>23229</v>
      </c>
      <c r="K398" t="s">
        <v>23238</v>
      </c>
      <c r="L398" t="s">
        <v>24040</v>
      </c>
      <c r="M398" t="s">
        <v>24041</v>
      </c>
    </row>
    <row r="399" spans="1:13">
      <c r="A399" s="1" t="s">
        <v>2416</v>
      </c>
      <c r="B399">
        <v>0</v>
      </c>
      <c r="C399" s="1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s="1">
        <v>0</v>
      </c>
      <c r="K399" t="s">
        <v>23237</v>
      </c>
      <c r="L399" t="s">
        <v>24042</v>
      </c>
      <c r="M399" t="s">
        <v>24043</v>
      </c>
    </row>
    <row r="400" spans="1:13">
      <c r="A400" s="1" t="s">
        <v>2417</v>
      </c>
      <c r="B400">
        <v>8.6013213679284602E-6</v>
      </c>
      <c r="C400" s="1">
        <v>3.5997953634804702E-6</v>
      </c>
      <c r="D400">
        <v>0</v>
      </c>
      <c r="E400">
        <v>0</v>
      </c>
      <c r="F400">
        <v>0.103846153846154</v>
      </c>
      <c r="G400">
        <v>1.5151515151515201E-2</v>
      </c>
      <c r="H400">
        <v>0.104938271604938</v>
      </c>
      <c r="I400">
        <v>7.3770491803278701E-2</v>
      </c>
      <c r="J400" s="1" t="s">
        <v>23229</v>
      </c>
      <c r="K400" t="s">
        <v>23239</v>
      </c>
      <c r="L400" t="s">
        <v>24044</v>
      </c>
      <c r="M400" t="s">
        <v>24045</v>
      </c>
    </row>
    <row r="401" spans="1:13">
      <c r="A401" s="1" t="s">
        <v>2418</v>
      </c>
      <c r="B401">
        <v>5.0200217409612801E-5</v>
      </c>
      <c r="C401" s="1">
        <v>3.9244370985946999E-6</v>
      </c>
      <c r="D401">
        <v>0.74074074074074103</v>
      </c>
      <c r="E401">
        <v>0.99444444444444402</v>
      </c>
      <c r="F401">
        <v>0.95599999999999996</v>
      </c>
      <c r="G401">
        <v>0.97826086956521696</v>
      </c>
      <c r="H401">
        <v>1</v>
      </c>
      <c r="I401">
        <v>1</v>
      </c>
      <c r="J401" s="1">
        <v>1</v>
      </c>
      <c r="K401" t="s">
        <v>23240</v>
      </c>
      <c r="L401" t="s">
        <v>24046</v>
      </c>
      <c r="M401" t="s">
        <v>24047</v>
      </c>
    </row>
    <row r="402" spans="1:13">
      <c r="A402" s="1" t="s">
        <v>2419</v>
      </c>
      <c r="B402">
        <v>3.0962916276101899E-9</v>
      </c>
      <c r="C402" s="1">
        <v>1.2965315884031701E-5</v>
      </c>
      <c r="D402">
        <v>1</v>
      </c>
      <c r="E402">
        <v>1</v>
      </c>
      <c r="F402">
        <v>1</v>
      </c>
      <c r="G402">
        <v>0.83695652173913004</v>
      </c>
      <c r="H402">
        <v>0.96969696969696995</v>
      </c>
      <c r="I402">
        <v>0.98387096774193505</v>
      </c>
      <c r="J402" s="1">
        <v>1</v>
      </c>
      <c r="K402" t="s">
        <v>23239</v>
      </c>
      <c r="L402" t="s">
        <v>24048</v>
      </c>
      <c r="M402" t="s">
        <v>24049</v>
      </c>
    </row>
    <row r="403" spans="1:13">
      <c r="A403" s="1" t="s">
        <v>2420</v>
      </c>
      <c r="B403">
        <v>2.47360146361714E-6</v>
      </c>
      <c r="C403" s="1">
        <v>1.4146959579831101E-6</v>
      </c>
      <c r="D403">
        <v>0.78125</v>
      </c>
      <c r="E403">
        <v>0.78651685393258397</v>
      </c>
      <c r="F403">
        <v>0.98618784530386705</v>
      </c>
      <c r="G403">
        <v>1</v>
      </c>
      <c r="H403">
        <v>0.99418604651162801</v>
      </c>
      <c r="I403">
        <v>0.97368421052631604</v>
      </c>
      <c r="J403" s="1">
        <v>0.95454545454545503</v>
      </c>
      <c r="K403" t="s">
        <v>23240</v>
      </c>
      <c r="L403" t="s">
        <v>24050</v>
      </c>
      <c r="M403" t="s">
        <v>24051</v>
      </c>
    </row>
    <row r="404" spans="1:13">
      <c r="A404" s="1" t="s">
        <v>2421</v>
      </c>
      <c r="B404">
        <v>3.5488942944150002E-8</v>
      </c>
      <c r="C404" s="1">
        <v>6.1366833482290098E-5</v>
      </c>
      <c r="D404">
        <v>0.48214285714285698</v>
      </c>
      <c r="E404">
        <v>0.629411764705882</v>
      </c>
      <c r="F404">
        <v>0.79545454545454497</v>
      </c>
      <c r="G404">
        <v>1</v>
      </c>
      <c r="H404">
        <v>0.92073170731707299</v>
      </c>
      <c r="I404">
        <v>0.97777777777777797</v>
      </c>
      <c r="J404" s="1">
        <v>1</v>
      </c>
      <c r="K404" t="s">
        <v>23240</v>
      </c>
      <c r="L404" t="s">
        <v>24052</v>
      </c>
      <c r="M404" t="s">
        <v>24053</v>
      </c>
    </row>
    <row r="405" spans="1:13">
      <c r="A405" s="1" t="s">
        <v>2422</v>
      </c>
      <c r="B405">
        <v>3.6273435615118497E-5</v>
      </c>
      <c r="C405" s="1">
        <v>1.6029578692644699E-4</v>
      </c>
      <c r="D405">
        <v>0.83928571428571397</v>
      </c>
      <c r="E405">
        <v>0.90909090909090895</v>
      </c>
      <c r="F405">
        <v>0.52840909090909105</v>
      </c>
      <c r="G405">
        <v>1</v>
      </c>
      <c r="H405">
        <v>0.987179487179487</v>
      </c>
      <c r="I405">
        <v>0.99137931034482796</v>
      </c>
      <c r="J405" s="1">
        <v>1</v>
      </c>
      <c r="K405" t="s">
        <v>23240</v>
      </c>
      <c r="L405" t="s">
        <v>24054</v>
      </c>
      <c r="M405" t="s">
        <v>24055</v>
      </c>
    </row>
    <row r="406" spans="1:13">
      <c r="A406" s="1" t="s">
        <v>2423</v>
      </c>
      <c r="B406">
        <v>6.4263868337852703E-5</v>
      </c>
      <c r="C406" s="1">
        <v>2.2937636884612901E-4</v>
      </c>
      <c r="D406">
        <v>1</v>
      </c>
      <c r="E406">
        <v>0.97368421052631604</v>
      </c>
      <c r="F406">
        <v>0.907407407407407</v>
      </c>
      <c r="G406">
        <v>0.81428571428571395</v>
      </c>
      <c r="H406">
        <v>0.98529411764705899</v>
      </c>
      <c r="I406">
        <v>0.88636363636363602</v>
      </c>
      <c r="J406" s="1" t="s">
        <v>23229</v>
      </c>
      <c r="K406" t="s">
        <v>23240</v>
      </c>
      <c r="L406" t="s">
        <v>24056</v>
      </c>
      <c r="M406" t="s">
        <v>24057</v>
      </c>
    </row>
    <row r="407" spans="1:13">
      <c r="A407" s="1" t="s">
        <v>2424</v>
      </c>
      <c r="B407">
        <v>5.4647952085536798E-7</v>
      </c>
      <c r="C407" s="1">
        <v>1.4248977871353199E-7</v>
      </c>
      <c r="D407">
        <v>0.984375</v>
      </c>
      <c r="E407">
        <v>0.99479166666666696</v>
      </c>
      <c r="F407">
        <v>0.98974358974359</v>
      </c>
      <c r="G407">
        <v>0.98039215686274495</v>
      </c>
      <c r="H407">
        <v>0.98660714285714302</v>
      </c>
      <c r="I407">
        <v>0.98648648648648696</v>
      </c>
      <c r="J407" s="1">
        <v>9.0909090909090898E-2</v>
      </c>
      <c r="K407" t="s">
        <v>23241</v>
      </c>
      <c r="L407" t="s">
        <v>24058</v>
      </c>
      <c r="M407" t="s">
        <v>24059</v>
      </c>
    </row>
    <row r="408" spans="1:13">
      <c r="A408" s="1" t="s">
        <v>2425</v>
      </c>
      <c r="B408">
        <v>2.90167510513191E-6</v>
      </c>
      <c r="C408" s="1">
        <v>3.6690091422335801E-8</v>
      </c>
      <c r="D408">
        <v>1</v>
      </c>
      <c r="E408">
        <v>1</v>
      </c>
      <c r="F408">
        <v>0.997142857142857</v>
      </c>
      <c r="G408">
        <v>1</v>
      </c>
      <c r="H408">
        <v>0.95348837209302295</v>
      </c>
      <c r="I408">
        <v>0.97727272727272696</v>
      </c>
      <c r="J408" s="1">
        <v>1</v>
      </c>
      <c r="K408" t="s">
        <v>23241</v>
      </c>
      <c r="L408" t="s">
        <v>24060</v>
      </c>
      <c r="M408" t="s">
        <v>24061</v>
      </c>
    </row>
    <row r="409" spans="1:13">
      <c r="A409" s="1" t="s">
        <v>2426</v>
      </c>
      <c r="B409">
        <v>2.97068897887234E-7</v>
      </c>
      <c r="C409" s="1">
        <v>4.5728586065398699E-6</v>
      </c>
      <c r="D409">
        <v>0</v>
      </c>
      <c r="E409">
        <v>5.8823529411764696E-3</v>
      </c>
      <c r="F409">
        <v>0</v>
      </c>
      <c r="G409">
        <v>0.35714285714285698</v>
      </c>
      <c r="H409">
        <v>1.4084507042253501E-2</v>
      </c>
      <c r="I409">
        <v>0.159574468085106</v>
      </c>
      <c r="J409" s="1">
        <v>0</v>
      </c>
      <c r="K409" t="s">
        <v>23239</v>
      </c>
      <c r="L409" t="s">
        <v>24062</v>
      </c>
      <c r="M409" t="s">
        <v>24063</v>
      </c>
    </row>
    <row r="410" spans="1:13">
      <c r="A410" s="1" t="s">
        <v>2427</v>
      </c>
      <c r="B410">
        <v>2.5300824726541602E-5</v>
      </c>
      <c r="C410" s="1">
        <v>3.2938451475311798E-7</v>
      </c>
      <c r="D410">
        <v>1</v>
      </c>
      <c r="E410">
        <v>0.854430379746835</v>
      </c>
      <c r="F410">
        <v>1</v>
      </c>
      <c r="G410">
        <v>1</v>
      </c>
      <c r="H410">
        <v>1</v>
      </c>
      <c r="I410">
        <v>1</v>
      </c>
      <c r="J410" s="1">
        <v>1</v>
      </c>
      <c r="K410" t="s">
        <v>23241</v>
      </c>
      <c r="L410" t="s">
        <v>24064</v>
      </c>
      <c r="M410" t="s">
        <v>24065</v>
      </c>
    </row>
    <row r="411" spans="1:13">
      <c r="A411" s="1" t="s">
        <v>2428</v>
      </c>
      <c r="B411">
        <v>6.6532735210943797E-8</v>
      </c>
      <c r="C411" s="1">
        <v>1.3511886334366899E-7</v>
      </c>
      <c r="D411">
        <v>0.209677419354839</v>
      </c>
      <c r="E411">
        <v>0.311764705882353</v>
      </c>
      <c r="F411">
        <v>0.24468085106383</v>
      </c>
      <c r="G411">
        <v>0</v>
      </c>
      <c r="H411">
        <v>0.22388059701492499</v>
      </c>
      <c r="I411">
        <v>3.8461538461538498E-2</v>
      </c>
      <c r="J411" s="1">
        <v>0</v>
      </c>
      <c r="K411" t="s">
        <v>23241</v>
      </c>
      <c r="L411" t="s">
        <v>24066</v>
      </c>
      <c r="M411" t="s">
        <v>24067</v>
      </c>
    </row>
    <row r="412" spans="1:13">
      <c r="A412" s="1" t="s">
        <v>2429</v>
      </c>
      <c r="B412">
        <v>1.1255073556173599E-6</v>
      </c>
      <c r="C412" s="1">
        <v>1.0031819323716199E-6</v>
      </c>
      <c r="D412">
        <v>0</v>
      </c>
      <c r="E412">
        <v>0</v>
      </c>
      <c r="F412">
        <v>0</v>
      </c>
      <c r="G412">
        <v>0.45652173913043498</v>
      </c>
      <c r="H412">
        <v>0</v>
      </c>
      <c r="I412">
        <v>6.9444444444444406E-2</v>
      </c>
      <c r="J412" s="1" t="s">
        <v>23229</v>
      </c>
      <c r="K412" t="s">
        <v>23238</v>
      </c>
      <c r="L412" t="s">
        <v>24068</v>
      </c>
      <c r="M412" t="s">
        <v>24069</v>
      </c>
    </row>
    <row r="413" spans="1:13">
      <c r="A413" s="1" t="s">
        <v>2430</v>
      </c>
      <c r="B413">
        <v>1.44944043171182E-4</v>
      </c>
      <c r="C413" s="1">
        <v>1.45636697658921E-5</v>
      </c>
      <c r="D413">
        <v>0.65217391304347805</v>
      </c>
      <c r="E413">
        <v>0.84545454545454501</v>
      </c>
      <c r="F413">
        <v>0.77777777777777801</v>
      </c>
      <c r="G413">
        <v>0.54651162790697705</v>
      </c>
      <c r="H413">
        <v>0.91558441558441594</v>
      </c>
      <c r="I413">
        <v>0.61864406779660996</v>
      </c>
      <c r="J413" s="1">
        <v>0.14285714285714299</v>
      </c>
      <c r="K413" t="s">
        <v>23239</v>
      </c>
      <c r="L413" t="s">
        <v>24070</v>
      </c>
      <c r="M413" t="s">
        <v>24071</v>
      </c>
    </row>
    <row r="414" spans="1:13">
      <c r="A414" s="1" t="s">
        <v>2431</v>
      </c>
      <c r="B414">
        <v>1.4981087208018701E-5</v>
      </c>
      <c r="C414" s="1">
        <v>4.6067567276509202E-6</v>
      </c>
      <c r="D414">
        <v>0</v>
      </c>
      <c r="E414">
        <v>0</v>
      </c>
      <c r="F414">
        <v>0.162921348314607</v>
      </c>
      <c r="G414">
        <v>0</v>
      </c>
      <c r="H414">
        <v>0</v>
      </c>
      <c r="I414">
        <v>0</v>
      </c>
      <c r="J414" s="1">
        <v>0</v>
      </c>
      <c r="K414" t="s">
        <v>23238</v>
      </c>
      <c r="L414" t="s">
        <v>24072</v>
      </c>
      <c r="M414" t="s">
        <v>24073</v>
      </c>
    </row>
    <row r="415" spans="1:13">
      <c r="A415" s="1" t="s">
        <v>2432</v>
      </c>
      <c r="B415">
        <v>2.6587005405893601E-4</v>
      </c>
      <c r="C415" s="1">
        <v>3.9169574077164401E-6</v>
      </c>
      <c r="D415">
        <v>0.35185185185185203</v>
      </c>
      <c r="E415">
        <v>0.202380952380952</v>
      </c>
      <c r="F415">
        <v>5.4945054945054897E-3</v>
      </c>
      <c r="G415">
        <v>0</v>
      </c>
      <c r="H415">
        <v>0</v>
      </c>
      <c r="I415">
        <v>0.02</v>
      </c>
      <c r="J415" s="1" t="s">
        <v>23229</v>
      </c>
      <c r="K415" t="s">
        <v>23241</v>
      </c>
      <c r="L415" t="s">
        <v>24074</v>
      </c>
      <c r="M415" t="s">
        <v>24075</v>
      </c>
    </row>
    <row r="416" spans="1:13">
      <c r="A416" s="1" t="s">
        <v>2433</v>
      </c>
      <c r="B416">
        <v>1.49784463340989E-3</v>
      </c>
      <c r="C416" s="1">
        <v>3.2102785610913202E-5</v>
      </c>
      <c r="D416">
        <v>0.83333333333333304</v>
      </c>
      <c r="E416">
        <v>0.33333333333333298</v>
      </c>
      <c r="F416">
        <v>0.98684210526315796</v>
      </c>
      <c r="G416">
        <v>0.96808510638297895</v>
      </c>
      <c r="H416">
        <v>0.95833333333333304</v>
      </c>
      <c r="I416">
        <v>0.96470588235294097</v>
      </c>
      <c r="J416" s="1">
        <v>1</v>
      </c>
      <c r="K416" t="s">
        <v>23239</v>
      </c>
      <c r="L416" t="s">
        <v>24076</v>
      </c>
      <c r="M416" t="s">
        <v>24077</v>
      </c>
    </row>
    <row r="417" spans="1:13">
      <c r="A417" s="1" t="s">
        <v>2434</v>
      </c>
      <c r="B417">
        <v>7.1376161710047901E-7</v>
      </c>
      <c r="C417" s="1">
        <v>2.3184004354853699E-7</v>
      </c>
      <c r="D417">
        <v>1</v>
      </c>
      <c r="E417">
        <v>0.99411764705882399</v>
      </c>
      <c r="F417">
        <v>0.95428571428571396</v>
      </c>
      <c r="G417">
        <v>1</v>
      </c>
      <c r="H417">
        <v>1</v>
      </c>
      <c r="I417">
        <v>0.99122807017543901</v>
      </c>
      <c r="J417" s="1" t="s">
        <v>23229</v>
      </c>
      <c r="K417" t="s">
        <v>23241</v>
      </c>
      <c r="L417" t="s">
        <v>24078</v>
      </c>
      <c r="M417" t="s">
        <v>24079</v>
      </c>
    </row>
    <row r="418" spans="1:13">
      <c r="A418" s="1" t="s">
        <v>2435</v>
      </c>
      <c r="B418">
        <v>1.4365709269758799E-5</v>
      </c>
      <c r="C418" s="1">
        <v>5.0900108264730102E-7</v>
      </c>
      <c r="D418">
        <v>0.30769230769230799</v>
      </c>
      <c r="E418">
        <v>3.2894736842105303E-2</v>
      </c>
      <c r="F418">
        <v>0.14215686274509801</v>
      </c>
      <c r="G418">
        <v>0</v>
      </c>
      <c r="H418">
        <v>0.13636363636363599</v>
      </c>
      <c r="I418">
        <v>6.9444444444444406E-2</v>
      </c>
      <c r="J418" s="1">
        <v>0</v>
      </c>
      <c r="K418" t="s">
        <v>23240</v>
      </c>
      <c r="L418" t="s">
        <v>24080</v>
      </c>
      <c r="M418" t="s">
        <v>24081</v>
      </c>
    </row>
    <row r="419" spans="1:13">
      <c r="A419" s="1" t="s">
        <v>2436</v>
      </c>
      <c r="B419">
        <v>7.45304209701622E-6</v>
      </c>
      <c r="C419" s="1">
        <v>2.6703853662546503E-4</v>
      </c>
      <c r="D419">
        <v>0.74074074074074103</v>
      </c>
      <c r="E419">
        <v>1</v>
      </c>
      <c r="F419">
        <v>0.92051282051282002</v>
      </c>
      <c r="G419">
        <v>0.46</v>
      </c>
      <c r="H419">
        <v>0.92660550458715596</v>
      </c>
      <c r="I419">
        <v>0.46621621621621601</v>
      </c>
      <c r="J419" s="1" t="s">
        <v>23229</v>
      </c>
      <c r="K419" t="s">
        <v>23237</v>
      </c>
      <c r="L419" t="s">
        <v>24082</v>
      </c>
      <c r="M419" t="s">
        <v>24083</v>
      </c>
    </row>
    <row r="420" spans="1:13">
      <c r="A420" s="1" t="s">
        <v>2437</v>
      </c>
      <c r="B420">
        <v>5.8135542303666E-6</v>
      </c>
      <c r="C420" s="1">
        <v>3.73102012599189E-6</v>
      </c>
      <c r="D420">
        <v>3.4482758620689703E-2</v>
      </c>
      <c r="E420">
        <v>0.39622641509433998</v>
      </c>
      <c r="F420">
        <v>0</v>
      </c>
      <c r="G420">
        <v>0</v>
      </c>
      <c r="H420">
        <v>0</v>
      </c>
      <c r="I420">
        <v>0</v>
      </c>
      <c r="J420" s="1">
        <v>0</v>
      </c>
      <c r="K420" t="s">
        <v>23238</v>
      </c>
      <c r="L420" t="s">
        <v>24084</v>
      </c>
      <c r="M420" t="s">
        <v>24085</v>
      </c>
    </row>
    <row r="421" spans="1:13">
      <c r="A421" s="1" t="s">
        <v>2438</v>
      </c>
      <c r="B421">
        <v>5.3548253865444802E-5</v>
      </c>
      <c r="C421" s="1">
        <v>2.3605313885537599E-5</v>
      </c>
      <c r="D421">
        <v>0.22413793103448301</v>
      </c>
      <c r="E421">
        <v>0.45744680851063801</v>
      </c>
      <c r="F421">
        <v>0.30645161290322598</v>
      </c>
      <c r="G421">
        <v>0.35416666666666702</v>
      </c>
      <c r="H421">
        <v>0.45283018867924502</v>
      </c>
      <c r="I421">
        <v>0.240740740740741</v>
      </c>
      <c r="J421" s="1">
        <v>9.0909090909090898E-2</v>
      </c>
      <c r="K421" t="s">
        <v>23238</v>
      </c>
      <c r="L421" t="s">
        <v>24086</v>
      </c>
      <c r="M421" t="s">
        <v>24087</v>
      </c>
    </row>
    <row r="422" spans="1:13">
      <c r="A422" s="1" t="s">
        <v>2439</v>
      </c>
      <c r="B422">
        <v>2.38356800117677E-7</v>
      </c>
      <c r="C422" s="1">
        <v>9.2382000383924606E-5</v>
      </c>
      <c r="D422">
        <v>0.38461538461538503</v>
      </c>
      <c r="E422">
        <v>3.6764705882352901E-2</v>
      </c>
      <c r="F422">
        <v>0.49019607843137297</v>
      </c>
      <c r="G422">
        <v>0.5625</v>
      </c>
      <c r="H422">
        <v>0.4375</v>
      </c>
      <c r="I422">
        <v>0.55555555555555602</v>
      </c>
      <c r="J422" s="1">
        <v>0.11111111111111099</v>
      </c>
      <c r="K422" t="s">
        <v>23240</v>
      </c>
      <c r="L422" t="s">
        <v>24088</v>
      </c>
      <c r="M422" t="s">
        <v>24089</v>
      </c>
    </row>
    <row r="423" spans="1:13">
      <c r="A423" s="1" t="s">
        <v>2440</v>
      </c>
      <c r="B423">
        <v>1.87116858038803E-6</v>
      </c>
      <c r="C423" s="1">
        <v>7.8649741259004399E-5</v>
      </c>
      <c r="D423">
        <v>1</v>
      </c>
      <c r="E423">
        <v>0.98214285714285698</v>
      </c>
      <c r="F423">
        <v>0.94620253164557</v>
      </c>
      <c r="G423">
        <v>1</v>
      </c>
      <c r="H423">
        <v>0.93396226415094297</v>
      </c>
      <c r="I423">
        <v>0.88679245283018904</v>
      </c>
      <c r="J423" s="1">
        <v>1</v>
      </c>
      <c r="K423" t="s">
        <v>23241</v>
      </c>
      <c r="L423" t="s">
        <v>24090</v>
      </c>
      <c r="M423" t="s">
        <v>24091</v>
      </c>
    </row>
    <row r="424" spans="1:13">
      <c r="A424" s="1" t="s">
        <v>2441</v>
      </c>
      <c r="B424">
        <v>1.2881036324689101E-6</v>
      </c>
      <c r="C424" s="1">
        <v>1.50683030092047E-5</v>
      </c>
      <c r="D424">
        <v>1</v>
      </c>
      <c r="E424">
        <v>1</v>
      </c>
      <c r="F424">
        <v>0.99740932642487001</v>
      </c>
      <c r="G424">
        <v>0.97413793103448298</v>
      </c>
      <c r="H424">
        <v>0.98684210526315796</v>
      </c>
      <c r="I424">
        <v>0.96694214876033102</v>
      </c>
      <c r="J424" s="1">
        <v>1</v>
      </c>
      <c r="K424" t="s">
        <v>23240</v>
      </c>
      <c r="L424" t="s">
        <v>24092</v>
      </c>
      <c r="M424" t="s">
        <v>24093</v>
      </c>
    </row>
    <row r="425" spans="1:13">
      <c r="A425" s="1" t="s">
        <v>2442</v>
      </c>
      <c r="B425">
        <v>4.3065290278661901E-7</v>
      </c>
      <c r="C425" s="1">
        <v>1.1774868642715E-7</v>
      </c>
      <c r="D425">
        <v>0.98214285714285698</v>
      </c>
      <c r="E425">
        <v>0.96315789473684199</v>
      </c>
      <c r="F425">
        <v>0.99324324324324298</v>
      </c>
      <c r="G425">
        <v>1</v>
      </c>
      <c r="H425">
        <v>1</v>
      </c>
      <c r="I425">
        <v>0.952380952380952</v>
      </c>
      <c r="J425" s="1" t="s">
        <v>23229</v>
      </c>
      <c r="K425" t="s">
        <v>23238</v>
      </c>
      <c r="L425" t="s">
        <v>24094</v>
      </c>
      <c r="M425" t="s">
        <v>24095</v>
      </c>
    </row>
    <row r="426" spans="1:13">
      <c r="A426" s="1" t="s">
        <v>2443</v>
      </c>
      <c r="B426">
        <v>9.7615322519469606E-6</v>
      </c>
      <c r="C426" s="1">
        <v>2.01763094614624E-7</v>
      </c>
      <c r="D426">
        <v>1.6129032258064498E-2</v>
      </c>
      <c r="E426">
        <v>5.1724137931034503E-2</v>
      </c>
      <c r="F426">
        <v>0</v>
      </c>
      <c r="G426">
        <v>0</v>
      </c>
      <c r="H426">
        <v>0</v>
      </c>
      <c r="I426">
        <v>0</v>
      </c>
      <c r="J426" s="1">
        <v>1</v>
      </c>
      <c r="K426" t="s">
        <v>23242</v>
      </c>
      <c r="L426" t="s">
        <v>24096</v>
      </c>
      <c r="M426" t="s">
        <v>24097</v>
      </c>
    </row>
    <row r="427" spans="1:13">
      <c r="A427" s="1" t="s">
        <v>2444</v>
      </c>
      <c r="B427">
        <v>1.06608272467455E-6</v>
      </c>
      <c r="C427" s="1">
        <v>5.6026275781080795E-7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4.3956043956044001E-2</v>
      </c>
      <c r="J427" s="1">
        <v>0</v>
      </c>
      <c r="K427" t="s">
        <v>23241</v>
      </c>
      <c r="L427" t="s">
        <v>24098</v>
      </c>
      <c r="M427" t="s">
        <v>24099</v>
      </c>
    </row>
    <row r="428" spans="1:13">
      <c r="A428" s="1" t="s">
        <v>2445</v>
      </c>
      <c r="B428">
        <v>3.9804214154673799E-5</v>
      </c>
      <c r="C428" s="1">
        <v>3.5992339175970899E-6</v>
      </c>
      <c r="D428">
        <v>1</v>
      </c>
      <c r="E428">
        <v>0.86627906976744196</v>
      </c>
      <c r="F428">
        <v>0.99561403508771895</v>
      </c>
      <c r="G428">
        <v>1</v>
      </c>
      <c r="H428">
        <v>0.98148148148148195</v>
      </c>
      <c r="I428">
        <v>0.95588235294117696</v>
      </c>
      <c r="J428" s="1">
        <v>0.66666666666666696</v>
      </c>
      <c r="K428" t="s">
        <v>23238</v>
      </c>
      <c r="L428" t="s">
        <v>24100</v>
      </c>
      <c r="M428" t="s">
        <v>24101</v>
      </c>
    </row>
    <row r="429" spans="1:13">
      <c r="A429" s="1" t="s">
        <v>2446</v>
      </c>
      <c r="B429">
        <v>2.3467301905362599E-4</v>
      </c>
      <c r="C429" s="1">
        <v>4.0623953966090998E-5</v>
      </c>
      <c r="D429">
        <v>0.72222222222222199</v>
      </c>
      <c r="E429">
        <v>0.37222222222222201</v>
      </c>
      <c r="F429">
        <v>0.946902654867257</v>
      </c>
      <c r="G429">
        <v>0.99122807017543901</v>
      </c>
      <c r="H429">
        <v>0.97572815533980595</v>
      </c>
      <c r="I429">
        <v>0.91326530612244905</v>
      </c>
      <c r="J429" s="1">
        <v>1</v>
      </c>
      <c r="K429" t="s">
        <v>23240</v>
      </c>
      <c r="L429" t="s">
        <v>24102</v>
      </c>
      <c r="M429" t="s">
        <v>24103</v>
      </c>
    </row>
    <row r="430" spans="1:13">
      <c r="A430" s="1" t="s">
        <v>2447</v>
      </c>
      <c r="B430">
        <v>5.9945950899363004E-8</v>
      </c>
      <c r="C430" s="1">
        <v>4.2125346653979103E-4</v>
      </c>
      <c r="D430">
        <v>0.69354838709677402</v>
      </c>
      <c r="E430">
        <v>0.63157894736842102</v>
      </c>
      <c r="F430">
        <v>0.74157303370786498</v>
      </c>
      <c r="G430">
        <v>0.59782608695652195</v>
      </c>
      <c r="H430">
        <v>0.63761467889908297</v>
      </c>
      <c r="I430">
        <v>0.76470588235294101</v>
      </c>
      <c r="J430" s="1">
        <v>1</v>
      </c>
      <c r="K430" t="s">
        <v>23239</v>
      </c>
      <c r="L430" t="s">
        <v>24104</v>
      </c>
      <c r="M430" t="s">
        <v>24105</v>
      </c>
    </row>
    <row r="431" spans="1:13">
      <c r="A431" s="1" t="s">
        <v>2448</v>
      </c>
      <c r="B431">
        <v>1.4751697774873301E-5</v>
      </c>
      <c r="C431" s="1">
        <v>3.4894191433892198E-5</v>
      </c>
      <c r="D431">
        <v>0</v>
      </c>
      <c r="E431">
        <v>1.85185185185185E-2</v>
      </c>
      <c r="F431">
        <v>0.230769230769231</v>
      </c>
      <c r="G431">
        <v>3.5087719298245598E-2</v>
      </c>
      <c r="H431">
        <v>0.285087719298246</v>
      </c>
      <c r="I431">
        <v>6.4000000000000001E-2</v>
      </c>
      <c r="J431" s="1">
        <v>0</v>
      </c>
      <c r="K431" t="s">
        <v>23242</v>
      </c>
      <c r="L431" t="s">
        <v>24106</v>
      </c>
      <c r="M431" t="s">
        <v>24107</v>
      </c>
    </row>
    <row r="432" spans="1:13">
      <c r="A432" s="1" t="s">
        <v>2449</v>
      </c>
      <c r="B432">
        <v>3.5396063104189499E-6</v>
      </c>
      <c r="C432" s="1">
        <v>2.1801411449407499E-4</v>
      </c>
      <c r="D432">
        <v>0.95454545454545503</v>
      </c>
      <c r="E432">
        <v>1</v>
      </c>
      <c r="F432">
        <v>0.92896174863388004</v>
      </c>
      <c r="G432">
        <v>0.70689655172413801</v>
      </c>
      <c r="H432">
        <v>0.82142857142857095</v>
      </c>
      <c r="I432">
        <v>0.83478260869565202</v>
      </c>
      <c r="J432" s="1">
        <v>0.94444444444444398</v>
      </c>
      <c r="K432" t="s">
        <v>23238</v>
      </c>
      <c r="L432" t="s">
        <v>24108</v>
      </c>
      <c r="M432" t="s">
        <v>24109</v>
      </c>
    </row>
    <row r="433" spans="1:13">
      <c r="A433" s="1" t="s">
        <v>2450</v>
      </c>
      <c r="B433">
        <v>3.9452494398994801E-5</v>
      </c>
      <c r="C433" s="1">
        <v>4.8100241567298598E-5</v>
      </c>
      <c r="D433">
        <v>6.6666666666666693E-2</v>
      </c>
      <c r="E433">
        <v>0.27976190476190499</v>
      </c>
      <c r="F433">
        <v>4.0178571428571397E-2</v>
      </c>
      <c r="G433">
        <v>0.27631578947368401</v>
      </c>
      <c r="H433">
        <v>0.297619047619048</v>
      </c>
      <c r="I433">
        <v>0.36666666666666697</v>
      </c>
      <c r="J433" s="1">
        <v>0.94444444444444398</v>
      </c>
      <c r="K433" t="s">
        <v>23240</v>
      </c>
      <c r="L433" t="s">
        <v>24110</v>
      </c>
      <c r="M433" t="s">
        <v>24111</v>
      </c>
    </row>
    <row r="434" spans="1:13">
      <c r="A434" s="1" t="s">
        <v>2451</v>
      </c>
      <c r="B434">
        <v>6.3199742764918896E-5</v>
      </c>
      <c r="C434" s="1">
        <v>2.09085077580617E-6</v>
      </c>
      <c r="D434">
        <v>0.86538461538461497</v>
      </c>
      <c r="E434">
        <v>0.80232558139534904</v>
      </c>
      <c r="F434">
        <v>0.99435028248587598</v>
      </c>
      <c r="G434">
        <v>1</v>
      </c>
      <c r="H434">
        <v>1</v>
      </c>
      <c r="I434">
        <v>1</v>
      </c>
      <c r="J434" s="1">
        <v>0.95454545454545503</v>
      </c>
      <c r="K434" t="s">
        <v>23241</v>
      </c>
      <c r="L434" t="s">
        <v>24112</v>
      </c>
      <c r="M434" t="s">
        <v>24113</v>
      </c>
    </row>
    <row r="435" spans="1:13">
      <c r="A435" s="1" t="s">
        <v>2452</v>
      </c>
      <c r="B435">
        <v>9.1682651704998405E-6</v>
      </c>
      <c r="C435" s="1">
        <v>4.2848792847493503E-5</v>
      </c>
      <c r="D435">
        <v>0.73529411764705899</v>
      </c>
      <c r="E435">
        <v>0.60897435897435903</v>
      </c>
      <c r="F435">
        <v>0.72641509433962304</v>
      </c>
      <c r="G435">
        <v>0.63636363636363602</v>
      </c>
      <c r="H435">
        <v>0.22222222222222199</v>
      </c>
      <c r="I435">
        <v>0.5</v>
      </c>
      <c r="J435" s="1">
        <v>1</v>
      </c>
      <c r="K435" t="s">
        <v>23244</v>
      </c>
      <c r="L435" t="s">
        <v>24114</v>
      </c>
      <c r="M435" t="s">
        <v>24115</v>
      </c>
    </row>
    <row r="436" spans="1:13">
      <c r="A436" s="1" t="s">
        <v>2453</v>
      </c>
      <c r="B436">
        <v>1.2826190845029599E-5</v>
      </c>
      <c r="C436" s="1">
        <v>1.02027369775366E-6</v>
      </c>
      <c r="D436">
        <v>0.1</v>
      </c>
      <c r="E436">
        <v>7.1428571428571397E-2</v>
      </c>
      <c r="F436">
        <v>0</v>
      </c>
      <c r="G436">
        <v>0</v>
      </c>
      <c r="H436">
        <v>2.0833333333333301E-2</v>
      </c>
      <c r="I436">
        <v>4.80769230769231E-2</v>
      </c>
      <c r="J436" s="1">
        <v>0</v>
      </c>
      <c r="K436" t="s">
        <v>23241</v>
      </c>
      <c r="L436" t="s">
        <v>24116</v>
      </c>
      <c r="M436" t="s">
        <v>24117</v>
      </c>
    </row>
    <row r="437" spans="1:13">
      <c r="A437" s="1" t="s">
        <v>2454</v>
      </c>
      <c r="B437">
        <v>1.26331715594353E-6</v>
      </c>
      <c r="C437" s="1">
        <v>9.6121410521746196E-9</v>
      </c>
      <c r="D437">
        <v>0</v>
      </c>
      <c r="E437">
        <v>0</v>
      </c>
      <c r="F437">
        <v>0</v>
      </c>
      <c r="G437">
        <v>0.1</v>
      </c>
      <c r="H437">
        <v>0</v>
      </c>
      <c r="I437">
        <v>0.107142857142857</v>
      </c>
      <c r="J437" s="1">
        <v>0</v>
      </c>
      <c r="K437" t="s">
        <v>23239</v>
      </c>
      <c r="L437" t="s">
        <v>24118</v>
      </c>
      <c r="M437" t="s">
        <v>24119</v>
      </c>
    </row>
    <row r="438" spans="1:13">
      <c r="A438" s="1" t="s">
        <v>2455</v>
      </c>
      <c r="B438">
        <v>9.49341102430993E-7</v>
      </c>
      <c r="C438" s="1">
        <v>4.5276949859050198E-6</v>
      </c>
      <c r="D438">
        <v>1</v>
      </c>
      <c r="E438">
        <v>1</v>
      </c>
      <c r="F438">
        <v>0.94827586206896597</v>
      </c>
      <c r="G438">
        <v>1</v>
      </c>
      <c r="H438">
        <v>1</v>
      </c>
      <c r="I438">
        <v>1</v>
      </c>
      <c r="J438" s="1">
        <v>1</v>
      </c>
      <c r="K438" t="s">
        <v>23238</v>
      </c>
      <c r="L438" t="s">
        <v>24120</v>
      </c>
      <c r="M438" t="s">
        <v>24121</v>
      </c>
    </row>
    <row r="439" spans="1:13">
      <c r="A439" s="1" t="s">
        <v>2456</v>
      </c>
      <c r="B439">
        <v>4.6124596607930203E-6</v>
      </c>
      <c r="C439" s="1">
        <v>7.3238103523163301E-7</v>
      </c>
      <c r="D439">
        <v>0.81818181818181801</v>
      </c>
      <c r="E439">
        <v>1</v>
      </c>
      <c r="F439">
        <v>0.98897058823529405</v>
      </c>
      <c r="G439">
        <v>0.92592592592592604</v>
      </c>
      <c r="H439">
        <v>0.98571428571428599</v>
      </c>
      <c r="I439">
        <v>1</v>
      </c>
      <c r="J439" s="1">
        <v>1</v>
      </c>
      <c r="K439" t="s">
        <v>23238</v>
      </c>
      <c r="L439" t="s">
        <v>24122</v>
      </c>
      <c r="M439" t="s">
        <v>24123</v>
      </c>
    </row>
    <row r="440" spans="1:13">
      <c r="A440" s="1" t="s">
        <v>2457</v>
      </c>
      <c r="B440">
        <v>2.5071331230459999E-5</v>
      </c>
      <c r="C440" s="1">
        <v>4.1696859477719899E-5</v>
      </c>
      <c r="D440">
        <v>0.84375</v>
      </c>
      <c r="E440">
        <v>0.96842105263157896</v>
      </c>
      <c r="F440">
        <v>0.80319148936170204</v>
      </c>
      <c r="G440">
        <v>0.875</v>
      </c>
      <c r="H440">
        <v>0.78365384615384603</v>
      </c>
      <c r="I440">
        <v>0.79651162790697705</v>
      </c>
      <c r="J440" s="1">
        <v>0.88888888888888895</v>
      </c>
      <c r="K440" t="s">
        <v>23238</v>
      </c>
      <c r="L440" t="s">
        <v>24124</v>
      </c>
      <c r="M440" t="s">
        <v>24125</v>
      </c>
    </row>
    <row r="441" spans="1:13">
      <c r="A441" s="1" t="s">
        <v>2458</v>
      </c>
      <c r="B441">
        <v>3.2546988176778498E-7</v>
      </c>
      <c r="C441" s="1">
        <v>4.6375465426918501E-7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7.0000000000000007E-2</v>
      </c>
      <c r="J441" s="1">
        <v>0</v>
      </c>
      <c r="K441" t="s">
        <v>23238</v>
      </c>
      <c r="L441" t="s">
        <v>24126</v>
      </c>
      <c r="M441" t="s">
        <v>24127</v>
      </c>
    </row>
    <row r="442" spans="1:13">
      <c r="A442" s="1" t="s">
        <v>2459</v>
      </c>
      <c r="B442">
        <v>5.6420766855100203E-6</v>
      </c>
      <c r="C442" s="1">
        <v>6.4521935640109696E-8</v>
      </c>
      <c r="D442">
        <v>0.98387096774193505</v>
      </c>
      <c r="E442">
        <v>1</v>
      </c>
      <c r="F442">
        <v>1</v>
      </c>
      <c r="G442">
        <v>0.86956521739130399</v>
      </c>
      <c r="H442">
        <v>0.98019801980197996</v>
      </c>
      <c r="I442">
        <v>0.94565217391304301</v>
      </c>
      <c r="J442" s="1">
        <v>1</v>
      </c>
      <c r="K442" t="s">
        <v>23238</v>
      </c>
      <c r="L442" t="s">
        <v>24128</v>
      </c>
      <c r="M442" t="s">
        <v>24129</v>
      </c>
    </row>
    <row r="443" spans="1:13">
      <c r="A443" s="1" t="s">
        <v>2460</v>
      </c>
      <c r="B443">
        <v>2.5873386383632298E-7</v>
      </c>
      <c r="C443" s="1">
        <v>1.7429495620869099E-5</v>
      </c>
      <c r="D443">
        <v>1</v>
      </c>
      <c r="E443">
        <v>1</v>
      </c>
      <c r="F443">
        <v>1</v>
      </c>
      <c r="G443">
        <v>0.95614035087719296</v>
      </c>
      <c r="H443">
        <v>0.98684210526315796</v>
      </c>
      <c r="I443">
        <v>0.94214876033057804</v>
      </c>
      <c r="J443" s="1">
        <v>1</v>
      </c>
      <c r="K443" t="s">
        <v>23238</v>
      </c>
      <c r="L443" t="s">
        <v>24130</v>
      </c>
      <c r="M443" t="s">
        <v>24131</v>
      </c>
    </row>
    <row r="444" spans="1:13">
      <c r="A444" s="1" t="s">
        <v>2461</v>
      </c>
      <c r="B444">
        <v>1.4931946285288401E-6</v>
      </c>
      <c r="C444" s="1">
        <v>1.0130192430622301E-9</v>
      </c>
      <c r="D444">
        <v>0.95</v>
      </c>
      <c r="E444">
        <v>0.97058823529411797</v>
      </c>
      <c r="F444">
        <v>0.96505376344086002</v>
      </c>
      <c r="G444">
        <v>0.984375</v>
      </c>
      <c r="H444">
        <v>0.98275862068965503</v>
      </c>
      <c r="I444">
        <v>0.99152542372881403</v>
      </c>
      <c r="J444" s="1">
        <v>1</v>
      </c>
      <c r="K444" t="s">
        <v>23238</v>
      </c>
      <c r="L444" t="s">
        <v>24132</v>
      </c>
      <c r="M444" t="s">
        <v>24133</v>
      </c>
    </row>
    <row r="445" spans="1:13">
      <c r="A445" s="1" t="s">
        <v>2462</v>
      </c>
      <c r="B445">
        <v>1.05994812746511E-6</v>
      </c>
      <c r="C445" s="1">
        <v>1.5756278431183799E-7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0.90594059405940597</v>
      </c>
      <c r="J445" s="1" t="s">
        <v>23229</v>
      </c>
      <c r="K445" t="s">
        <v>23240</v>
      </c>
      <c r="L445" t="s">
        <v>24134</v>
      </c>
      <c r="M445" t="s">
        <v>24135</v>
      </c>
    </row>
    <row r="446" spans="1:13">
      <c r="A446" s="1" t="s">
        <v>2463</v>
      </c>
      <c r="B446">
        <v>4.5433438996636904E-6</v>
      </c>
      <c r="C446" s="1">
        <v>2.0059644928897902E-6</v>
      </c>
      <c r="D446">
        <v>1</v>
      </c>
      <c r="E446">
        <v>1</v>
      </c>
      <c r="F446">
        <v>0.90076335877862601</v>
      </c>
      <c r="G446">
        <v>0.98780487804878003</v>
      </c>
      <c r="H446">
        <v>0.83333333333333304</v>
      </c>
      <c r="I446">
        <v>0.88709677419354804</v>
      </c>
      <c r="J446" s="1">
        <v>1</v>
      </c>
      <c r="K446" t="s">
        <v>23240</v>
      </c>
      <c r="L446" t="s">
        <v>24136</v>
      </c>
      <c r="M446" t="s">
        <v>24137</v>
      </c>
    </row>
    <row r="447" spans="1:13">
      <c r="A447" s="1" t="s">
        <v>2464</v>
      </c>
      <c r="B447">
        <v>1.3007608966729E-7</v>
      </c>
      <c r="C447" s="1">
        <v>8.6012979200979102E-10</v>
      </c>
      <c r="D447">
        <v>1.72413793103448E-2</v>
      </c>
      <c r="E447">
        <v>4.2168674698795199E-2</v>
      </c>
      <c r="F447">
        <v>0</v>
      </c>
      <c r="G447">
        <v>0</v>
      </c>
      <c r="H447">
        <v>0</v>
      </c>
      <c r="I447">
        <v>0</v>
      </c>
      <c r="J447" s="1" t="s">
        <v>23229</v>
      </c>
      <c r="K447" t="s">
        <v>23239</v>
      </c>
      <c r="L447" t="s">
        <v>24138</v>
      </c>
      <c r="M447" t="s">
        <v>24139</v>
      </c>
    </row>
    <row r="448" spans="1:13">
      <c r="A448" s="1" t="s">
        <v>2465</v>
      </c>
      <c r="B448">
        <v>4.4105380169669798E-6</v>
      </c>
      <c r="C448" s="1">
        <v>6.7367623738080298E-6</v>
      </c>
      <c r="D448">
        <v>0.98387096774193505</v>
      </c>
      <c r="E448">
        <v>0.98863636363636398</v>
      </c>
      <c r="F448">
        <v>0.99202127659574502</v>
      </c>
      <c r="G448">
        <v>0.89705882352941202</v>
      </c>
      <c r="H448">
        <v>0.98275862068965503</v>
      </c>
      <c r="I448">
        <v>1</v>
      </c>
      <c r="J448" s="1">
        <v>1</v>
      </c>
      <c r="K448" t="s">
        <v>23240</v>
      </c>
      <c r="L448" t="s">
        <v>24140</v>
      </c>
      <c r="M448" t="s">
        <v>24141</v>
      </c>
    </row>
    <row r="449" spans="1:13">
      <c r="A449" s="1" t="s">
        <v>2466</v>
      </c>
      <c r="B449">
        <v>5.5965727713537296E-7</v>
      </c>
      <c r="C449" s="1">
        <v>3.53678259806727E-7</v>
      </c>
      <c r="D449">
        <v>1.5625E-2</v>
      </c>
      <c r="E449">
        <v>0</v>
      </c>
      <c r="F449">
        <v>5.1282051282051299E-3</v>
      </c>
      <c r="G449">
        <v>9.2592592592592605E-3</v>
      </c>
      <c r="H449">
        <v>4.5871559633027499E-3</v>
      </c>
      <c r="I449">
        <v>1.7857142857142901E-2</v>
      </c>
      <c r="J449" s="1">
        <v>0.81818181818181801</v>
      </c>
      <c r="K449" t="s">
        <v>23240</v>
      </c>
      <c r="L449" t="s">
        <v>24142</v>
      </c>
      <c r="M449" t="s">
        <v>24143</v>
      </c>
    </row>
    <row r="450" spans="1:13">
      <c r="A450" s="1" t="s">
        <v>2467</v>
      </c>
      <c r="B450">
        <v>3.0519002259912902E-9</v>
      </c>
      <c r="C450" s="1">
        <v>1.5292333784115399E-6</v>
      </c>
      <c r="D450">
        <v>0</v>
      </c>
      <c r="E450">
        <v>0</v>
      </c>
      <c r="F450">
        <v>0</v>
      </c>
      <c r="G450">
        <v>0</v>
      </c>
      <c r="H450">
        <v>8.9285714285714298E-3</v>
      </c>
      <c r="I450">
        <v>5.2083333333333296E-3</v>
      </c>
      <c r="J450" s="1" t="s">
        <v>23229</v>
      </c>
      <c r="K450" t="s">
        <v>23238</v>
      </c>
      <c r="L450" t="s">
        <v>24144</v>
      </c>
      <c r="M450" t="s">
        <v>24145</v>
      </c>
    </row>
    <row r="451" spans="1:13">
      <c r="A451" s="1" t="s">
        <v>2468</v>
      </c>
      <c r="B451">
        <v>1.3968710734891E-6</v>
      </c>
      <c r="C451" s="1">
        <v>8.3332162444195703E-6</v>
      </c>
      <c r="D451">
        <v>0.33928571428571402</v>
      </c>
      <c r="E451">
        <v>0.18831168831168801</v>
      </c>
      <c r="F451">
        <v>0.26760563380281699</v>
      </c>
      <c r="G451">
        <v>0.144736842105263</v>
      </c>
      <c r="H451">
        <v>0.15116279069767399</v>
      </c>
      <c r="I451">
        <v>0.163636363636364</v>
      </c>
      <c r="J451" s="1">
        <v>0</v>
      </c>
      <c r="K451" t="s">
        <v>23241</v>
      </c>
      <c r="L451" t="s">
        <v>24146</v>
      </c>
      <c r="M451" t="s">
        <v>24147</v>
      </c>
    </row>
    <row r="452" spans="1:13">
      <c r="A452" s="1" t="s">
        <v>2469</v>
      </c>
      <c r="B452">
        <v>3.2562179061381802E-4</v>
      </c>
      <c r="C452" s="1">
        <v>2.5446976522708101E-5</v>
      </c>
      <c r="D452">
        <v>7.8125E-2</v>
      </c>
      <c r="E452">
        <v>0.22916666666666699</v>
      </c>
      <c r="F452">
        <v>0.27179487179487199</v>
      </c>
      <c r="G452">
        <v>6.0344827586206899E-2</v>
      </c>
      <c r="H452">
        <v>0.32894736842105299</v>
      </c>
      <c r="I452">
        <v>4.8387096774193498E-2</v>
      </c>
      <c r="J452" s="1">
        <v>0</v>
      </c>
      <c r="K452" t="s">
        <v>23238</v>
      </c>
      <c r="L452" t="s">
        <v>24148</v>
      </c>
      <c r="M452" t="s">
        <v>24149</v>
      </c>
    </row>
    <row r="453" spans="1:13">
      <c r="A453" s="1" t="s">
        <v>2470</v>
      </c>
      <c r="B453">
        <v>3.2839303587829398E-8</v>
      </c>
      <c r="C453" s="1">
        <v>1.18231545360268E-6</v>
      </c>
      <c r="D453">
        <v>1</v>
      </c>
      <c r="E453">
        <v>0.99295774647887303</v>
      </c>
      <c r="F453">
        <v>1</v>
      </c>
      <c r="G453">
        <v>0.51785714285714302</v>
      </c>
      <c r="H453">
        <v>0.99333333333333296</v>
      </c>
      <c r="I453">
        <v>0.85869565217391297</v>
      </c>
      <c r="J453" s="1">
        <v>1</v>
      </c>
      <c r="K453" t="s">
        <v>23240</v>
      </c>
      <c r="L453" t="s">
        <v>24150</v>
      </c>
      <c r="M453" t="s">
        <v>24151</v>
      </c>
    </row>
    <row r="454" spans="1:13">
      <c r="A454" s="1" t="s">
        <v>2471</v>
      </c>
      <c r="B454">
        <v>2.6048556635079598E-7</v>
      </c>
      <c r="C454" s="1">
        <v>3.68321984386231E-8</v>
      </c>
      <c r="D454">
        <v>1.72413793103448E-2</v>
      </c>
      <c r="E454">
        <v>0</v>
      </c>
      <c r="F454">
        <v>0</v>
      </c>
      <c r="G454">
        <v>0</v>
      </c>
      <c r="H454">
        <v>0.23770491803278701</v>
      </c>
      <c r="I454">
        <v>0.15384615384615399</v>
      </c>
      <c r="J454" s="1">
        <v>0</v>
      </c>
      <c r="K454" t="s">
        <v>23241</v>
      </c>
      <c r="L454" t="s">
        <v>24152</v>
      </c>
      <c r="M454" t="s">
        <v>24153</v>
      </c>
    </row>
    <row r="455" spans="1:13">
      <c r="A455" s="1" t="s">
        <v>2472</v>
      </c>
      <c r="B455">
        <v>2.11088470573632E-7</v>
      </c>
      <c r="C455" s="1">
        <v>2.56210690137443E-6</v>
      </c>
      <c r="D455">
        <v>0</v>
      </c>
      <c r="E455">
        <v>0</v>
      </c>
      <c r="F455">
        <v>0</v>
      </c>
      <c r="G455">
        <v>9.7222222222222196E-2</v>
      </c>
      <c r="H455">
        <v>0</v>
      </c>
      <c r="I455">
        <v>6.1224489795918401E-2</v>
      </c>
      <c r="J455" s="1">
        <v>0</v>
      </c>
      <c r="K455" t="s">
        <v>23238</v>
      </c>
      <c r="L455" t="s">
        <v>24154</v>
      </c>
      <c r="M455" t="s">
        <v>24155</v>
      </c>
    </row>
    <row r="456" spans="1:13">
      <c r="A456" s="1" t="s">
        <v>2473</v>
      </c>
      <c r="B456">
        <v>4.0193691502226701E-9</v>
      </c>
      <c r="C456" s="1">
        <v>2.74366981521805E-5</v>
      </c>
      <c r="D456">
        <v>0</v>
      </c>
      <c r="E456">
        <v>0</v>
      </c>
      <c r="F456">
        <v>3.0303030303030299E-3</v>
      </c>
      <c r="G456">
        <v>0.54054054054054101</v>
      </c>
      <c r="H456">
        <v>3.2608695652173898E-2</v>
      </c>
      <c r="I456">
        <v>1.5384615384615399E-2</v>
      </c>
      <c r="J456" s="1" t="s">
        <v>23229</v>
      </c>
      <c r="K456" t="s">
        <v>23239</v>
      </c>
      <c r="L456" t="s">
        <v>24156</v>
      </c>
      <c r="M456" t="s">
        <v>24157</v>
      </c>
    </row>
    <row r="457" spans="1:13">
      <c r="A457" s="1" t="s">
        <v>2474</v>
      </c>
      <c r="B457">
        <v>3.18236238216001E-5</v>
      </c>
      <c r="C457" s="1">
        <v>7.4056522715882003E-6</v>
      </c>
      <c r="D457">
        <v>0.18518518518518501</v>
      </c>
      <c r="E457">
        <v>0.207317073170732</v>
      </c>
      <c r="F457">
        <v>4.7468354430379701E-2</v>
      </c>
      <c r="G457">
        <v>0</v>
      </c>
      <c r="H457">
        <v>1.4285714285714299E-2</v>
      </c>
      <c r="I457">
        <v>0.14516129032258099</v>
      </c>
      <c r="J457" s="1" t="s">
        <v>23229</v>
      </c>
      <c r="K457" t="s">
        <v>23239</v>
      </c>
      <c r="L457" t="s">
        <v>24158</v>
      </c>
      <c r="M457" t="s">
        <v>24159</v>
      </c>
    </row>
    <row r="458" spans="1:13">
      <c r="A458" s="1" t="s">
        <v>2475</v>
      </c>
      <c r="B458">
        <v>1.2743646578404501E-6</v>
      </c>
      <c r="C458" s="1">
        <v>3.8689862792001198E-7</v>
      </c>
      <c r="D458">
        <v>0</v>
      </c>
      <c r="E458">
        <v>5.3846153846153801E-2</v>
      </c>
      <c r="F458">
        <v>0</v>
      </c>
      <c r="G458">
        <v>0</v>
      </c>
      <c r="H458">
        <v>0</v>
      </c>
      <c r="I458">
        <v>0</v>
      </c>
      <c r="J458" s="1">
        <v>0</v>
      </c>
      <c r="K458" t="s">
        <v>23238</v>
      </c>
      <c r="L458" t="s">
        <v>24160</v>
      </c>
      <c r="M458" t="s">
        <v>24161</v>
      </c>
    </row>
    <row r="459" spans="1:13">
      <c r="A459" s="1" t="s">
        <v>2476</v>
      </c>
      <c r="B459">
        <v>2.8854192915847502E-6</v>
      </c>
      <c r="C459" s="1">
        <v>4.4377214392546602E-5</v>
      </c>
      <c r="D459">
        <v>0.5</v>
      </c>
      <c r="E459">
        <v>0.65686274509803899</v>
      </c>
      <c r="F459">
        <v>0.64338235294117696</v>
      </c>
      <c r="G459">
        <v>0.85714285714285698</v>
      </c>
      <c r="H459">
        <v>0.39411764705882402</v>
      </c>
      <c r="I459">
        <v>0.48936170212766</v>
      </c>
      <c r="J459" s="1">
        <v>0</v>
      </c>
      <c r="K459" t="s">
        <v>23241</v>
      </c>
      <c r="L459" t="s">
        <v>24162</v>
      </c>
      <c r="M459" t="s">
        <v>24163</v>
      </c>
    </row>
    <row r="460" spans="1:13">
      <c r="A460" s="1" t="s">
        <v>2477</v>
      </c>
      <c r="B460">
        <v>3.56628311791988E-6</v>
      </c>
      <c r="C460" s="1">
        <v>9.8123470705080401E-6</v>
      </c>
      <c r="D460">
        <v>0.921875</v>
      </c>
      <c r="E460">
        <v>0.93023255813953498</v>
      </c>
      <c r="F460">
        <v>0.98571428571428599</v>
      </c>
      <c r="G460">
        <v>0.85714285714285698</v>
      </c>
      <c r="H460">
        <v>0.92567567567567599</v>
      </c>
      <c r="I460">
        <v>1</v>
      </c>
      <c r="J460" s="1">
        <v>1</v>
      </c>
      <c r="K460" t="s">
        <v>23238</v>
      </c>
      <c r="L460" t="s">
        <v>24164</v>
      </c>
      <c r="M460" t="s">
        <v>24165</v>
      </c>
    </row>
    <row r="461" spans="1:13">
      <c r="A461" s="1" t="s">
        <v>2478</v>
      </c>
      <c r="B461">
        <v>3.6603793370038999E-5</v>
      </c>
      <c r="C461" s="1">
        <v>6.0051681740994896E-6</v>
      </c>
      <c r="D461">
        <v>0.53846153846153799</v>
      </c>
      <c r="E461">
        <v>0.74</v>
      </c>
      <c r="F461">
        <v>0.99171270718231996</v>
      </c>
      <c r="G461">
        <v>1</v>
      </c>
      <c r="H461">
        <v>1</v>
      </c>
      <c r="I461">
        <v>0.92028985507246397</v>
      </c>
      <c r="J461" s="1">
        <v>1</v>
      </c>
      <c r="K461" t="s">
        <v>23238</v>
      </c>
      <c r="L461" t="s">
        <v>24166</v>
      </c>
      <c r="M461" t="s">
        <v>24167</v>
      </c>
    </row>
    <row r="462" spans="1:13">
      <c r="A462" s="1" t="s">
        <v>2479</v>
      </c>
      <c r="B462">
        <v>0</v>
      </c>
      <c r="C462" s="1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1">
        <v>0</v>
      </c>
      <c r="K462" t="s">
        <v>23240</v>
      </c>
      <c r="L462" t="s">
        <v>24168</v>
      </c>
      <c r="M462" t="s">
        <v>24169</v>
      </c>
    </row>
    <row r="463" spans="1:13">
      <c r="A463" s="1" t="s">
        <v>2480</v>
      </c>
      <c r="B463">
        <v>2.0762836970851799E-5</v>
      </c>
      <c r="C463" s="1">
        <v>2.6359452513519399E-5</v>
      </c>
      <c r="D463">
        <v>1</v>
      </c>
      <c r="E463">
        <v>1</v>
      </c>
      <c r="F463">
        <v>0.96891191709844604</v>
      </c>
      <c r="G463">
        <v>0.98</v>
      </c>
      <c r="H463">
        <v>0.98148148148148195</v>
      </c>
      <c r="I463">
        <v>0.99528301886792403</v>
      </c>
      <c r="J463" s="1">
        <v>1</v>
      </c>
      <c r="K463" t="s">
        <v>23238</v>
      </c>
      <c r="L463" t="s">
        <v>24170</v>
      </c>
      <c r="M463" t="s">
        <v>24171</v>
      </c>
    </row>
    <row r="464" spans="1:13">
      <c r="A464" s="1" t="s">
        <v>2481</v>
      </c>
      <c r="B464">
        <v>4.4508372203521798E-10</v>
      </c>
      <c r="C464" s="1">
        <v>1.26676057326359E-9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0.98809523809523803</v>
      </c>
      <c r="J464" s="1">
        <v>0.77777777777777801</v>
      </c>
      <c r="K464" t="s">
        <v>23239</v>
      </c>
      <c r="L464" t="s">
        <v>24172</v>
      </c>
      <c r="M464" t="s">
        <v>24173</v>
      </c>
    </row>
    <row r="465" spans="1:13">
      <c r="A465" s="1" t="s">
        <v>2482</v>
      </c>
      <c r="B465">
        <v>6.6933505299500805E-8</v>
      </c>
      <c r="C465" s="1">
        <v>3.1475461089792301E-6</v>
      </c>
      <c r="D465">
        <v>1</v>
      </c>
      <c r="E465">
        <v>0.99431818181818199</v>
      </c>
      <c r="F465">
        <v>1</v>
      </c>
      <c r="G465">
        <v>1</v>
      </c>
      <c r="H465">
        <v>1</v>
      </c>
      <c r="I465">
        <v>0.95348837209302295</v>
      </c>
      <c r="J465" s="1" t="s">
        <v>23229</v>
      </c>
      <c r="K465" t="s">
        <v>23241</v>
      </c>
      <c r="L465" t="s">
        <v>24174</v>
      </c>
      <c r="M465" t="s">
        <v>24175</v>
      </c>
    </row>
    <row r="466" spans="1:13">
      <c r="A466" s="1" t="s">
        <v>2483</v>
      </c>
      <c r="B466">
        <v>1.29327790965027E-7</v>
      </c>
      <c r="C466" s="1">
        <v>5.3728934691699099E-8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0.98790322580645196</v>
      </c>
      <c r="J466" s="1">
        <v>0.63636363636363602</v>
      </c>
      <c r="K466" t="s">
        <v>23240</v>
      </c>
      <c r="L466" t="s">
        <v>24176</v>
      </c>
      <c r="M466" t="s">
        <v>24177</v>
      </c>
    </row>
    <row r="467" spans="1:13">
      <c r="A467" s="1" t="s">
        <v>2484</v>
      </c>
      <c r="B467">
        <v>7.0252305356018605E-5</v>
      </c>
      <c r="C467" s="1">
        <v>1.38120823725017E-4</v>
      </c>
      <c r="D467">
        <v>0.44827586206896602</v>
      </c>
      <c r="E467">
        <v>0.54347826086956497</v>
      </c>
      <c r="F467">
        <v>0.41666666666666702</v>
      </c>
      <c r="G467">
        <v>0.49122807017543901</v>
      </c>
      <c r="H467">
        <v>0.26991150442477901</v>
      </c>
      <c r="I467">
        <v>0.31451612903225801</v>
      </c>
      <c r="J467" s="1">
        <v>0</v>
      </c>
      <c r="K467" t="s">
        <v>23241</v>
      </c>
      <c r="L467" t="s">
        <v>24178</v>
      </c>
      <c r="M467" t="s">
        <v>24179</v>
      </c>
    </row>
    <row r="468" spans="1:13">
      <c r="A468" s="1" t="s">
        <v>2485</v>
      </c>
      <c r="B468">
        <v>1.5073747369248399E-6</v>
      </c>
      <c r="C468" s="1">
        <v>2.37064247293829E-5</v>
      </c>
      <c r="D468">
        <v>1</v>
      </c>
      <c r="E468">
        <v>0.99473684210526303</v>
      </c>
      <c r="F468">
        <v>0.93846153846153801</v>
      </c>
      <c r="G468">
        <v>1</v>
      </c>
      <c r="H468">
        <v>1</v>
      </c>
      <c r="I468">
        <v>0.99180327868852503</v>
      </c>
      <c r="J468" s="1">
        <v>1</v>
      </c>
      <c r="K468" t="s">
        <v>23238</v>
      </c>
      <c r="L468" t="s">
        <v>24180</v>
      </c>
      <c r="M468" t="s">
        <v>24181</v>
      </c>
    </row>
    <row r="469" spans="1:13">
      <c r="A469" s="1" t="s">
        <v>2486</v>
      </c>
      <c r="B469">
        <v>9.27568546441269E-4</v>
      </c>
      <c r="C469" s="1">
        <v>1.3400559238634601E-6</v>
      </c>
      <c r="D469">
        <v>0.66071428571428603</v>
      </c>
      <c r="E469">
        <v>0.31666666666666698</v>
      </c>
      <c r="F469">
        <v>0.92138364779874204</v>
      </c>
      <c r="G469">
        <v>0.76315789473684204</v>
      </c>
      <c r="H469">
        <v>0.86499999999999999</v>
      </c>
      <c r="I469">
        <v>0.80319148936170204</v>
      </c>
      <c r="J469" s="1" t="s">
        <v>23229</v>
      </c>
      <c r="K469" t="s">
        <v>23238</v>
      </c>
      <c r="L469" t="s">
        <v>24182</v>
      </c>
      <c r="M469" t="s">
        <v>24183</v>
      </c>
    </row>
    <row r="470" spans="1:13">
      <c r="A470" s="1" t="s">
        <v>2487</v>
      </c>
      <c r="B470">
        <v>1.5786954572327801E-6</v>
      </c>
      <c r="C470" s="1">
        <v>2.7839527747978999E-6</v>
      </c>
      <c r="D470">
        <v>0</v>
      </c>
      <c r="E470">
        <v>0</v>
      </c>
      <c r="F470">
        <v>0</v>
      </c>
      <c r="G470">
        <v>7.0175438596491196E-2</v>
      </c>
      <c r="H470">
        <v>0</v>
      </c>
      <c r="I470">
        <v>3.2786885245901599E-2</v>
      </c>
      <c r="J470" s="1">
        <v>0</v>
      </c>
      <c r="K470" t="s">
        <v>23241</v>
      </c>
      <c r="L470" t="s">
        <v>24184</v>
      </c>
      <c r="M470" t="s">
        <v>24185</v>
      </c>
    </row>
    <row r="471" spans="1:13">
      <c r="A471" s="1" t="s">
        <v>2488</v>
      </c>
      <c r="B471">
        <v>1.7091007880595901E-5</v>
      </c>
      <c r="C471" s="1">
        <v>2.1259180444299699E-7</v>
      </c>
      <c r="D471">
        <v>0.33333333333333298</v>
      </c>
      <c r="E471">
        <v>0.352112676056338</v>
      </c>
      <c r="F471">
        <v>9.3103448275862102E-2</v>
      </c>
      <c r="G471">
        <v>7.69230769230769E-2</v>
      </c>
      <c r="H471">
        <v>0.31111111111111101</v>
      </c>
      <c r="I471">
        <v>0.17241379310344801</v>
      </c>
      <c r="J471" s="1">
        <v>0</v>
      </c>
      <c r="K471" t="s">
        <v>23241</v>
      </c>
      <c r="L471" t="s">
        <v>24186</v>
      </c>
      <c r="M471" t="s">
        <v>24187</v>
      </c>
    </row>
    <row r="472" spans="1:13">
      <c r="A472" s="1" t="s">
        <v>2489</v>
      </c>
      <c r="B472">
        <v>8.4084762907490902E-8</v>
      </c>
      <c r="C472" s="1">
        <v>1.1671066133099901E-6</v>
      </c>
      <c r="D472">
        <v>0</v>
      </c>
      <c r="E472">
        <v>0</v>
      </c>
      <c r="F472">
        <v>0</v>
      </c>
      <c r="G472">
        <v>1.16279069767442E-2</v>
      </c>
      <c r="H472">
        <v>1.3157894736842099E-2</v>
      </c>
      <c r="I472">
        <v>0</v>
      </c>
      <c r="J472" s="1" t="s">
        <v>23229</v>
      </c>
      <c r="K472" t="s">
        <v>23240</v>
      </c>
      <c r="L472" t="s">
        <v>24188</v>
      </c>
      <c r="M472" t="s">
        <v>24189</v>
      </c>
    </row>
    <row r="473" spans="1:13">
      <c r="A473" s="1" t="s">
        <v>2490</v>
      </c>
      <c r="B473">
        <v>1.8346577901468501E-5</v>
      </c>
      <c r="C473" s="1">
        <v>1.4798739573461401E-7</v>
      </c>
      <c r="D473">
        <v>0.214285714285714</v>
      </c>
      <c r="E473">
        <v>0.17333333333333301</v>
      </c>
      <c r="F473">
        <v>0.117469879518072</v>
      </c>
      <c r="G473">
        <v>0</v>
      </c>
      <c r="H473">
        <v>9.6385542168674704E-2</v>
      </c>
      <c r="I473">
        <v>8.3333333333333297E-3</v>
      </c>
      <c r="J473" s="1">
        <v>0</v>
      </c>
      <c r="K473" t="s">
        <v>23241</v>
      </c>
      <c r="L473" t="s">
        <v>24190</v>
      </c>
      <c r="M473" t="s">
        <v>24191</v>
      </c>
    </row>
    <row r="474" spans="1:13">
      <c r="A474" s="1" t="s">
        <v>2491</v>
      </c>
      <c r="B474">
        <v>7.0257263767608699E-8</v>
      </c>
      <c r="C474" s="1">
        <v>1.93200551506097E-5</v>
      </c>
      <c r="D474">
        <v>1</v>
      </c>
      <c r="E474">
        <v>0.99456521739130399</v>
      </c>
      <c r="F474">
        <v>0.93782383419689097</v>
      </c>
      <c r="G474">
        <v>1</v>
      </c>
      <c r="H474">
        <v>0.99009900990098998</v>
      </c>
      <c r="I474">
        <v>0.98750000000000004</v>
      </c>
      <c r="J474" s="1">
        <v>1</v>
      </c>
      <c r="K474" t="s">
        <v>23240</v>
      </c>
      <c r="L474" t="s">
        <v>24192</v>
      </c>
      <c r="M474" t="s">
        <v>24193</v>
      </c>
    </row>
    <row r="475" spans="1:13">
      <c r="A475" s="1" t="s">
        <v>2492</v>
      </c>
      <c r="B475">
        <v>2.9819772235214899E-5</v>
      </c>
      <c r="C475" s="1">
        <v>1.5495847715421501E-6</v>
      </c>
      <c r="D475">
        <v>0.2</v>
      </c>
      <c r="E475">
        <v>7.03125E-2</v>
      </c>
      <c r="F475">
        <v>2.4647887323943699E-2</v>
      </c>
      <c r="G475">
        <v>0</v>
      </c>
      <c r="H475">
        <v>0</v>
      </c>
      <c r="I475">
        <v>6.1224489795918401E-2</v>
      </c>
      <c r="J475" s="1">
        <v>0.8125</v>
      </c>
      <c r="K475" t="s">
        <v>23240</v>
      </c>
      <c r="L475" t="s">
        <v>24194</v>
      </c>
      <c r="M475" t="s">
        <v>24195</v>
      </c>
    </row>
    <row r="476" spans="1:13">
      <c r="A476" s="1" t="s">
        <v>2493</v>
      </c>
      <c r="B476">
        <v>7.80666301625311E-7</v>
      </c>
      <c r="C476" s="1">
        <v>1.0155021169832901E-8</v>
      </c>
      <c r="D476">
        <v>0</v>
      </c>
      <c r="E476">
        <v>0</v>
      </c>
      <c r="F476">
        <v>0.12797619047618999</v>
      </c>
      <c r="G476">
        <v>0</v>
      </c>
      <c r="H476">
        <v>0.107142857142857</v>
      </c>
      <c r="I476">
        <v>0</v>
      </c>
      <c r="J476" s="1" t="s">
        <v>23229</v>
      </c>
      <c r="K476" t="s">
        <v>23241</v>
      </c>
      <c r="L476" t="s">
        <v>24196</v>
      </c>
      <c r="M476" t="s">
        <v>24197</v>
      </c>
    </row>
    <row r="477" spans="1:13">
      <c r="A477" s="1" t="s">
        <v>2494</v>
      </c>
      <c r="B477">
        <v>1.28626516194133E-4</v>
      </c>
      <c r="C477" s="1">
        <v>1.1820936644111399E-5</v>
      </c>
      <c r="D477">
        <v>0.34482758620689702</v>
      </c>
      <c r="E477">
        <v>0.18023255813953501</v>
      </c>
      <c r="F477">
        <v>0.75690607734806603</v>
      </c>
      <c r="G477">
        <v>0.73863636363636398</v>
      </c>
      <c r="H477">
        <v>0.8</v>
      </c>
      <c r="I477">
        <v>0.48125000000000001</v>
      </c>
      <c r="J477" s="1" t="s">
        <v>23229</v>
      </c>
      <c r="K477" t="s">
        <v>23242</v>
      </c>
      <c r="L477" t="s">
        <v>24198</v>
      </c>
      <c r="M477" t="s">
        <v>24199</v>
      </c>
    </row>
    <row r="478" spans="1:13">
      <c r="A478" s="1" t="s">
        <v>2495</v>
      </c>
      <c r="B478">
        <v>5.87819325262038E-6</v>
      </c>
      <c r="C478" s="1">
        <v>2.7136621878036602E-7</v>
      </c>
      <c r="D478">
        <v>0.77777777777777801</v>
      </c>
      <c r="E478">
        <v>1</v>
      </c>
      <c r="F478">
        <v>1</v>
      </c>
      <c r="G478">
        <v>1</v>
      </c>
      <c r="H478">
        <v>1</v>
      </c>
      <c r="I478">
        <v>1</v>
      </c>
      <c r="J478" s="1">
        <v>1</v>
      </c>
      <c r="K478" t="s">
        <v>23238</v>
      </c>
      <c r="L478" t="s">
        <v>24200</v>
      </c>
      <c r="M478" t="s">
        <v>24201</v>
      </c>
    </row>
    <row r="479" spans="1:13">
      <c r="A479" s="1" t="s">
        <v>2496</v>
      </c>
      <c r="B479">
        <v>2.7001270979813601E-5</v>
      </c>
      <c r="C479" s="1">
        <v>5.6899826147405197E-8</v>
      </c>
      <c r="D479">
        <v>0.80645161290322598</v>
      </c>
      <c r="E479">
        <v>0.82446808510638303</v>
      </c>
      <c r="F479">
        <v>0.93455497382198904</v>
      </c>
      <c r="G479">
        <v>0.98076923076923095</v>
      </c>
      <c r="H479">
        <v>0.98979591836734704</v>
      </c>
      <c r="I479">
        <v>0.9921875</v>
      </c>
      <c r="J479" s="1">
        <v>1</v>
      </c>
      <c r="K479" t="s">
        <v>23238</v>
      </c>
      <c r="L479" t="s">
        <v>24202</v>
      </c>
      <c r="M479" t="s">
        <v>24203</v>
      </c>
    </row>
    <row r="480" spans="1:13">
      <c r="A480" s="1" t="s">
        <v>2497</v>
      </c>
      <c r="B480">
        <v>9.8484605771701506E-6</v>
      </c>
      <c r="C480" s="1">
        <v>3.7336946661478702E-6</v>
      </c>
      <c r="D480">
        <v>0.94444444444444398</v>
      </c>
      <c r="E480">
        <v>0.99305555555555602</v>
      </c>
      <c r="F480">
        <v>0.57964601769911495</v>
      </c>
      <c r="G480">
        <v>0.95833333333333304</v>
      </c>
      <c r="H480">
        <v>0.65853658536585402</v>
      </c>
      <c r="I480">
        <v>0.84745762711864403</v>
      </c>
      <c r="J480" s="1">
        <v>1</v>
      </c>
      <c r="K480" t="s">
        <v>23242</v>
      </c>
      <c r="L480" t="s">
        <v>24204</v>
      </c>
      <c r="M480" t="s">
        <v>24205</v>
      </c>
    </row>
    <row r="481" spans="1:13">
      <c r="A481" s="1" t="s">
        <v>2498</v>
      </c>
      <c r="B481">
        <v>3.2252259134617298E-7</v>
      </c>
      <c r="C481" s="1">
        <v>6.5248467046373897E-7</v>
      </c>
      <c r="D481">
        <v>0.98387096774193505</v>
      </c>
      <c r="E481">
        <v>0.99390243902439002</v>
      </c>
      <c r="F481">
        <v>0.95129870129870098</v>
      </c>
      <c r="G481">
        <v>1</v>
      </c>
      <c r="H481">
        <v>1</v>
      </c>
      <c r="I481">
        <v>0.97619047619047605</v>
      </c>
      <c r="J481" s="1" t="s">
        <v>23229</v>
      </c>
      <c r="K481" t="s">
        <v>23238</v>
      </c>
      <c r="L481" t="s">
        <v>24206</v>
      </c>
      <c r="M481" t="s">
        <v>24207</v>
      </c>
    </row>
    <row r="482" spans="1:13">
      <c r="A482" s="1" t="s">
        <v>2499</v>
      </c>
      <c r="B482">
        <v>2.2173046339414399E-7</v>
      </c>
      <c r="C482" s="1">
        <v>1.4473265434967699E-6</v>
      </c>
      <c r="D482">
        <v>1</v>
      </c>
      <c r="E482">
        <v>0.99375000000000002</v>
      </c>
      <c r="F482">
        <v>1</v>
      </c>
      <c r="G482">
        <v>1</v>
      </c>
      <c r="H482">
        <v>1</v>
      </c>
      <c r="I482">
        <v>0.939393939393939</v>
      </c>
      <c r="J482" s="1">
        <v>1</v>
      </c>
      <c r="K482" t="s">
        <v>23237</v>
      </c>
      <c r="L482" t="s">
        <v>24208</v>
      </c>
      <c r="M482" t="s">
        <v>24209</v>
      </c>
    </row>
    <row r="483" spans="1:13">
      <c r="A483" s="1" t="s">
        <v>2500</v>
      </c>
      <c r="B483">
        <v>1.7023748809570498E-5</v>
      </c>
      <c r="C483" s="1">
        <v>2.23100210990367E-4</v>
      </c>
      <c r="D483">
        <v>0.98387096774193505</v>
      </c>
      <c r="E483">
        <v>0.98404255319148903</v>
      </c>
      <c r="F483">
        <v>0.88505747126436796</v>
      </c>
      <c r="G483">
        <v>0.625</v>
      </c>
      <c r="H483">
        <v>0.32291666666666702</v>
      </c>
      <c r="I483">
        <v>0.8</v>
      </c>
      <c r="J483" s="1">
        <v>0.5</v>
      </c>
      <c r="K483" t="s">
        <v>23240</v>
      </c>
      <c r="L483" t="s">
        <v>24210</v>
      </c>
      <c r="M483" t="s">
        <v>24211</v>
      </c>
    </row>
    <row r="484" spans="1:13">
      <c r="A484" s="1" t="s">
        <v>2501</v>
      </c>
      <c r="B484">
        <v>1.26869998566431E-6</v>
      </c>
      <c r="C484" s="1">
        <v>1.0029413608016901E-6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0.95614035087719296</v>
      </c>
      <c r="J484" s="1" t="s">
        <v>23229</v>
      </c>
      <c r="K484" t="s">
        <v>23239</v>
      </c>
      <c r="L484" t="s">
        <v>24212</v>
      </c>
      <c r="M484" t="s">
        <v>24213</v>
      </c>
    </row>
    <row r="485" spans="1:13">
      <c r="A485" s="1" t="s">
        <v>2502</v>
      </c>
      <c r="B485">
        <v>6.0176754981425597E-5</v>
      </c>
      <c r="C485" s="1">
        <v>4.4675497141283097E-7</v>
      </c>
      <c r="D485">
        <v>0.36206896551724099</v>
      </c>
      <c r="E485">
        <v>0.21153846153846201</v>
      </c>
      <c r="F485">
        <v>0</v>
      </c>
      <c r="G485">
        <v>2.7777777777777801E-2</v>
      </c>
      <c r="H485">
        <v>5.6818181818181802E-3</v>
      </c>
      <c r="I485">
        <v>5.5555555555555601E-2</v>
      </c>
      <c r="J485" s="1">
        <v>0</v>
      </c>
      <c r="K485" t="s">
        <v>23241</v>
      </c>
      <c r="L485" t="s">
        <v>24214</v>
      </c>
      <c r="M485" t="s">
        <v>24215</v>
      </c>
    </row>
    <row r="486" spans="1:13">
      <c r="A486" s="1" t="s">
        <v>2503</v>
      </c>
      <c r="B486">
        <v>7.2561021025843405E-5</v>
      </c>
      <c r="C486" s="1">
        <v>7.3757234391067094E-5</v>
      </c>
      <c r="D486">
        <v>0.46875</v>
      </c>
      <c r="E486">
        <v>0.18888888888888899</v>
      </c>
      <c r="F486">
        <v>0.35372340425531901</v>
      </c>
      <c r="G486">
        <v>1.4705882352941201E-2</v>
      </c>
      <c r="H486">
        <v>0.226315789473684</v>
      </c>
      <c r="I486">
        <v>0.138461538461538</v>
      </c>
      <c r="J486" s="1">
        <v>1</v>
      </c>
      <c r="K486" t="s">
        <v>23240</v>
      </c>
      <c r="L486" t="s">
        <v>24216</v>
      </c>
      <c r="M486" t="s">
        <v>24217</v>
      </c>
    </row>
    <row r="487" spans="1:13">
      <c r="A487" s="1" t="s">
        <v>2504</v>
      </c>
      <c r="B487">
        <v>1.7368262540072701E-6</v>
      </c>
      <c r="C487" s="1">
        <v>2.34556789819145E-7</v>
      </c>
      <c r="D487">
        <v>0.96551724137931005</v>
      </c>
      <c r="E487">
        <v>0.99382716049382702</v>
      </c>
      <c r="F487">
        <v>0.98701298701298701</v>
      </c>
      <c r="G487">
        <v>0.79787234042553201</v>
      </c>
      <c r="H487">
        <v>0.99</v>
      </c>
      <c r="I487">
        <v>0.91428571428571404</v>
      </c>
      <c r="J487" s="1" t="s">
        <v>23229</v>
      </c>
      <c r="K487" t="s">
        <v>23241</v>
      </c>
      <c r="L487" t="s">
        <v>24218</v>
      </c>
      <c r="M487" t="s">
        <v>24219</v>
      </c>
    </row>
    <row r="488" spans="1:13">
      <c r="A488" s="1" t="s">
        <v>2505</v>
      </c>
      <c r="B488">
        <v>1.21359756610254E-5</v>
      </c>
      <c r="C488" s="1">
        <v>7.3933724408647497E-6</v>
      </c>
      <c r="D488">
        <v>3.3333333333333298E-2</v>
      </c>
      <c r="E488">
        <v>0</v>
      </c>
      <c r="F488">
        <v>4.3715846994535498E-2</v>
      </c>
      <c r="G488">
        <v>0</v>
      </c>
      <c r="H488">
        <v>0</v>
      </c>
      <c r="I488">
        <v>0</v>
      </c>
      <c r="J488" s="1">
        <v>0</v>
      </c>
      <c r="K488" t="s">
        <v>23242</v>
      </c>
      <c r="L488" t="s">
        <v>24220</v>
      </c>
      <c r="M488" t="s">
        <v>24221</v>
      </c>
    </row>
    <row r="489" spans="1:13">
      <c r="A489" s="1" t="s">
        <v>2506</v>
      </c>
      <c r="B489">
        <v>6.2580415948932301E-6</v>
      </c>
      <c r="C489" s="1">
        <v>6.3359787497151705E-5</v>
      </c>
      <c r="D489">
        <v>0</v>
      </c>
      <c r="E489">
        <v>5.6179775280898901E-3</v>
      </c>
      <c r="F489">
        <v>1.4880952380952399E-2</v>
      </c>
      <c r="G489">
        <v>2.1276595744680899E-2</v>
      </c>
      <c r="H489">
        <v>9.6491228070175405E-2</v>
      </c>
      <c r="I489">
        <v>2.1367521367521399E-2</v>
      </c>
      <c r="J489" s="1">
        <v>0</v>
      </c>
      <c r="K489" t="s">
        <v>23241</v>
      </c>
      <c r="L489" t="s">
        <v>24222</v>
      </c>
      <c r="M489" t="s">
        <v>24223</v>
      </c>
    </row>
    <row r="490" spans="1:13">
      <c r="A490" s="1" t="s">
        <v>2507</v>
      </c>
      <c r="B490">
        <v>3.3455941576876198E-5</v>
      </c>
      <c r="C490" s="1">
        <v>1.2685261651923501E-5</v>
      </c>
      <c r="D490">
        <v>0.96666666666666701</v>
      </c>
      <c r="E490">
        <v>0.93125000000000002</v>
      </c>
      <c r="F490">
        <v>0.974683544303797</v>
      </c>
      <c r="G490">
        <v>0.36363636363636398</v>
      </c>
      <c r="H490">
        <v>0.86666666666666703</v>
      </c>
      <c r="I490">
        <v>0.79166666666666696</v>
      </c>
      <c r="J490" s="1" t="s">
        <v>23229</v>
      </c>
      <c r="K490" t="s">
        <v>23241</v>
      </c>
      <c r="L490" t="s">
        <v>24224</v>
      </c>
      <c r="M490" t="s">
        <v>24225</v>
      </c>
    </row>
    <row r="491" spans="1:13">
      <c r="A491" s="1" t="s">
        <v>2508</v>
      </c>
      <c r="B491">
        <v>3.3073538253239902E-8</v>
      </c>
      <c r="C491" s="1">
        <v>4.0159696399322003E-8</v>
      </c>
      <c r="D491">
        <v>0</v>
      </c>
      <c r="E491">
        <v>0</v>
      </c>
      <c r="F491">
        <v>0</v>
      </c>
      <c r="G491">
        <v>0.38709677419354799</v>
      </c>
      <c r="H491">
        <v>2.3529411764705899E-2</v>
      </c>
      <c r="I491">
        <v>5.8139534883720902E-2</v>
      </c>
      <c r="J491" s="1">
        <v>0</v>
      </c>
      <c r="K491" t="s">
        <v>23239</v>
      </c>
      <c r="L491" t="s">
        <v>24226</v>
      </c>
      <c r="M491" t="s">
        <v>24227</v>
      </c>
    </row>
    <row r="492" spans="1:13">
      <c r="A492" s="1" t="s">
        <v>2509</v>
      </c>
      <c r="B492">
        <v>0</v>
      </c>
      <c r="C492" s="1">
        <v>0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 s="1">
        <v>0.77272727272727304</v>
      </c>
      <c r="K492" t="s">
        <v>23242</v>
      </c>
      <c r="L492" t="s">
        <v>24228</v>
      </c>
      <c r="M492" t="s">
        <v>24229</v>
      </c>
    </row>
    <row r="493" spans="1:13">
      <c r="A493" s="1" t="s">
        <v>2510</v>
      </c>
      <c r="B493">
        <v>4.3548842200549301E-5</v>
      </c>
      <c r="C493" s="1">
        <v>3.4215492714018099E-6</v>
      </c>
      <c r="D493">
        <v>0.74137931034482796</v>
      </c>
      <c r="E493">
        <v>0.45833333333333298</v>
      </c>
      <c r="F493">
        <v>0.83219178082191803</v>
      </c>
      <c r="G493">
        <v>0.85714285714285698</v>
      </c>
      <c r="H493">
        <v>0.73387096774193505</v>
      </c>
      <c r="I493">
        <v>0.95161290322580605</v>
      </c>
      <c r="J493" s="1" t="s">
        <v>23229</v>
      </c>
      <c r="K493" t="s">
        <v>23238</v>
      </c>
      <c r="L493" t="s">
        <v>24230</v>
      </c>
      <c r="M493" t="s">
        <v>24231</v>
      </c>
    </row>
    <row r="494" spans="1:13">
      <c r="A494" s="1" t="s">
        <v>2511</v>
      </c>
      <c r="B494">
        <v>3.7018203747344499E-6</v>
      </c>
      <c r="C494" s="1">
        <v>1.9516560044380901E-4</v>
      </c>
      <c r="D494">
        <v>1</v>
      </c>
      <c r="E494">
        <v>1</v>
      </c>
      <c r="F494">
        <v>0.85833333333333295</v>
      </c>
      <c r="G494">
        <v>0.90625</v>
      </c>
      <c r="H494">
        <v>0.34705882352941197</v>
      </c>
      <c r="I494">
        <v>0.97435897435897401</v>
      </c>
      <c r="J494" s="1" t="s">
        <v>23229</v>
      </c>
      <c r="K494" t="s">
        <v>23241</v>
      </c>
      <c r="L494" t="s">
        <v>24232</v>
      </c>
      <c r="M494" t="s">
        <v>24233</v>
      </c>
    </row>
    <row r="495" spans="1:13">
      <c r="A495" s="1" t="s">
        <v>2512</v>
      </c>
      <c r="B495">
        <v>2.86790529906661E-7</v>
      </c>
      <c r="C495" s="1">
        <v>8.05635797310836E-7</v>
      </c>
      <c r="D495">
        <v>1</v>
      </c>
      <c r="E495">
        <v>1</v>
      </c>
      <c r="F495">
        <v>0.99740932642487001</v>
      </c>
      <c r="G495">
        <v>1</v>
      </c>
      <c r="H495">
        <v>0.98684210526315796</v>
      </c>
      <c r="I495">
        <v>0.995798319327731</v>
      </c>
      <c r="J495" s="1">
        <v>0</v>
      </c>
      <c r="K495" t="s">
        <v>23238</v>
      </c>
      <c r="L495" t="s">
        <v>24234</v>
      </c>
      <c r="M495" t="s">
        <v>24235</v>
      </c>
    </row>
    <row r="496" spans="1:13">
      <c r="A496" s="1" t="s">
        <v>2513</v>
      </c>
      <c r="B496">
        <v>8.1341871760820398E-5</v>
      </c>
      <c r="C496" s="1">
        <v>2.05027728341856E-6</v>
      </c>
      <c r="D496">
        <v>0.78125</v>
      </c>
      <c r="E496">
        <v>0.63636363636363602</v>
      </c>
      <c r="F496">
        <v>0.90730337078651702</v>
      </c>
      <c r="G496">
        <v>1</v>
      </c>
      <c r="H496">
        <v>0.98648648648648696</v>
      </c>
      <c r="I496">
        <v>1</v>
      </c>
      <c r="J496" s="1">
        <v>1</v>
      </c>
      <c r="K496" t="s">
        <v>23241</v>
      </c>
      <c r="L496" t="s">
        <v>24236</v>
      </c>
      <c r="M496" t="s">
        <v>24237</v>
      </c>
    </row>
    <row r="497" spans="1:13">
      <c r="A497" s="1" t="s">
        <v>2514</v>
      </c>
      <c r="B497">
        <v>3.8014717776944103E-7</v>
      </c>
      <c r="C497" s="1">
        <v>6.8843592137064395E-7</v>
      </c>
      <c r="D497">
        <v>1</v>
      </c>
      <c r="E497">
        <v>1</v>
      </c>
      <c r="F497">
        <v>0.99459459459459498</v>
      </c>
      <c r="G497">
        <v>1</v>
      </c>
      <c r="H497">
        <v>0.99009900990098998</v>
      </c>
      <c r="I497">
        <v>0.97663551401869197</v>
      </c>
      <c r="J497" s="1">
        <v>9.0909090909090898E-2</v>
      </c>
      <c r="K497" t="s">
        <v>23240</v>
      </c>
      <c r="L497" t="s">
        <v>24238</v>
      </c>
      <c r="M497" t="s">
        <v>24239</v>
      </c>
    </row>
    <row r="498" spans="1:13">
      <c r="A498" s="1" t="s">
        <v>2515</v>
      </c>
      <c r="B498">
        <v>6.0103978696893095E-8</v>
      </c>
      <c r="C498" s="1">
        <v>6.0415181292455198E-6</v>
      </c>
      <c r="D498">
        <v>1.5625E-2</v>
      </c>
      <c r="E498">
        <v>5.31914893617021E-3</v>
      </c>
      <c r="F498">
        <v>0.10597826086956499</v>
      </c>
      <c r="G498">
        <v>1.13636363636364E-2</v>
      </c>
      <c r="H498">
        <v>0.13736263736263701</v>
      </c>
      <c r="I498">
        <v>8.1967213114754103E-3</v>
      </c>
      <c r="J498" s="1" t="s">
        <v>23229</v>
      </c>
      <c r="K498" t="s">
        <v>23241</v>
      </c>
      <c r="L498" t="s">
        <v>24240</v>
      </c>
      <c r="M498" t="s">
        <v>24241</v>
      </c>
    </row>
    <row r="499" spans="1:13">
      <c r="A499" s="1" t="s">
        <v>2516</v>
      </c>
      <c r="B499">
        <v>2.0077038957462399E-5</v>
      </c>
      <c r="C499" s="1">
        <v>3.9121930799067001E-5</v>
      </c>
      <c r="D499">
        <v>0.16666666666666699</v>
      </c>
      <c r="E499">
        <v>0.342391304347826</v>
      </c>
      <c r="F499">
        <v>6.64893617021277E-2</v>
      </c>
      <c r="G499">
        <v>3.4883720930232599E-2</v>
      </c>
      <c r="H499">
        <v>5.85106382978723E-2</v>
      </c>
      <c r="I499">
        <v>5.2631578947368397E-2</v>
      </c>
      <c r="J499" s="1">
        <v>0</v>
      </c>
      <c r="K499" t="s">
        <v>23238</v>
      </c>
      <c r="L499" t="s">
        <v>24242</v>
      </c>
      <c r="M499" t="s">
        <v>24243</v>
      </c>
    </row>
    <row r="500" spans="1:13">
      <c r="A500" s="1" t="s">
        <v>2517</v>
      </c>
      <c r="B500">
        <v>3.4478274328136898E-7</v>
      </c>
      <c r="C500" s="1">
        <v>9.4318750825159306E-8</v>
      </c>
      <c r="D500">
        <v>0.98275862068965503</v>
      </c>
      <c r="E500">
        <v>1</v>
      </c>
      <c r="F500">
        <v>1</v>
      </c>
      <c r="G500">
        <v>1</v>
      </c>
      <c r="H500">
        <v>1</v>
      </c>
      <c r="I500">
        <v>0.98684210526315796</v>
      </c>
      <c r="J500" s="1">
        <v>1</v>
      </c>
      <c r="K500" t="s">
        <v>23241</v>
      </c>
      <c r="L500" t="s">
        <v>24244</v>
      </c>
      <c r="M500" t="s">
        <v>24245</v>
      </c>
    </row>
    <row r="501" spans="1:13">
      <c r="A501" s="1" t="s">
        <v>2518</v>
      </c>
      <c r="B501">
        <v>9.6272250708107905E-6</v>
      </c>
      <c r="C501" s="1">
        <v>2.6917441431572898E-5</v>
      </c>
      <c r="D501">
        <v>6.25E-2</v>
      </c>
      <c r="E501">
        <v>1.5625E-2</v>
      </c>
      <c r="F501">
        <v>6.15384615384615E-2</v>
      </c>
      <c r="G501">
        <v>0.183673469387755</v>
      </c>
      <c r="H501">
        <v>0.15909090909090901</v>
      </c>
      <c r="I501">
        <v>0.15486725663716799</v>
      </c>
      <c r="J501" s="1">
        <v>0</v>
      </c>
      <c r="K501" t="s">
        <v>23241</v>
      </c>
      <c r="L501" t="s">
        <v>24246</v>
      </c>
      <c r="M501" t="s">
        <v>24247</v>
      </c>
    </row>
    <row r="502" spans="1:13">
      <c r="A502" s="1" t="s">
        <v>2519</v>
      </c>
      <c r="B502">
        <v>2.2363477894106299E-7</v>
      </c>
      <c r="C502" s="1">
        <v>4.9946781312793796E-6</v>
      </c>
      <c r="D502">
        <v>0</v>
      </c>
      <c r="E502">
        <v>0</v>
      </c>
      <c r="F502">
        <v>0</v>
      </c>
      <c r="G502">
        <v>0.203703703703704</v>
      </c>
      <c r="H502">
        <v>9.3457943925233603E-3</v>
      </c>
      <c r="I502">
        <v>3.7383177570093497E-2</v>
      </c>
      <c r="J502" s="1" t="s">
        <v>23229</v>
      </c>
      <c r="K502" t="s">
        <v>23241</v>
      </c>
      <c r="L502" t="s">
        <v>24248</v>
      </c>
      <c r="M502" t="s">
        <v>24249</v>
      </c>
    </row>
    <row r="503" spans="1:13">
      <c r="A503" s="1" t="s">
        <v>2520</v>
      </c>
      <c r="B503">
        <v>4.1131906016863E-10</v>
      </c>
      <c r="C503" s="1">
        <v>2.0900654382364501E-9</v>
      </c>
      <c r="D503">
        <v>1</v>
      </c>
      <c r="E503">
        <v>0.97945205479452102</v>
      </c>
      <c r="F503">
        <v>1</v>
      </c>
      <c r="G503">
        <v>1</v>
      </c>
      <c r="H503">
        <v>1</v>
      </c>
      <c r="I503">
        <v>1</v>
      </c>
      <c r="J503" s="1">
        <v>1</v>
      </c>
      <c r="K503" t="s">
        <v>23241</v>
      </c>
      <c r="L503" t="s">
        <v>24250</v>
      </c>
      <c r="M503" t="s">
        <v>24251</v>
      </c>
    </row>
    <row r="504" spans="1:13">
      <c r="A504" s="1" t="s">
        <v>2521</v>
      </c>
      <c r="B504">
        <v>4.1289257634667002E-5</v>
      </c>
      <c r="C504" s="1">
        <v>1.9205959544659702E-5</v>
      </c>
      <c r="D504">
        <v>0.87037037037037002</v>
      </c>
      <c r="E504">
        <v>1</v>
      </c>
      <c r="F504">
        <v>0.98347107438016501</v>
      </c>
      <c r="G504">
        <v>0.76190476190476197</v>
      </c>
      <c r="H504">
        <v>0.898876404494382</v>
      </c>
      <c r="I504">
        <v>0.58333333333333304</v>
      </c>
      <c r="J504" s="1">
        <v>1</v>
      </c>
      <c r="K504" t="s">
        <v>23240</v>
      </c>
      <c r="L504" t="s">
        <v>24252</v>
      </c>
      <c r="M504" t="s">
        <v>24253</v>
      </c>
    </row>
    <row r="505" spans="1:13">
      <c r="A505" s="1" t="s">
        <v>2522</v>
      </c>
      <c r="B505">
        <v>4.5418489367458997E-6</v>
      </c>
      <c r="C505" s="1">
        <v>4.9152894005993597E-5</v>
      </c>
      <c r="D505">
        <v>0</v>
      </c>
      <c r="E505">
        <v>5.8139534883720903E-3</v>
      </c>
      <c r="F505">
        <v>5.6818181818181802E-2</v>
      </c>
      <c r="G505">
        <v>3.3333333333333298E-2</v>
      </c>
      <c r="H505">
        <v>0.182352941176471</v>
      </c>
      <c r="I505">
        <v>0.108695652173913</v>
      </c>
      <c r="J505" s="1">
        <v>0</v>
      </c>
      <c r="K505" t="s">
        <v>23238</v>
      </c>
      <c r="L505" t="s">
        <v>24254</v>
      </c>
      <c r="M505" t="s">
        <v>24255</v>
      </c>
    </row>
    <row r="506" spans="1:13">
      <c r="A506" s="1" t="s">
        <v>2523</v>
      </c>
      <c r="B506">
        <v>1.71075029261441E-9</v>
      </c>
      <c r="C506" s="1">
        <v>1.9886479074116699E-7</v>
      </c>
      <c r="D506">
        <v>6.25E-2</v>
      </c>
      <c r="E506">
        <v>0.25925925925925902</v>
      </c>
      <c r="F506">
        <v>0.05</v>
      </c>
      <c r="G506">
        <v>0</v>
      </c>
      <c r="H506">
        <v>0.05</v>
      </c>
      <c r="I506">
        <v>7.6086956521739094E-2</v>
      </c>
      <c r="J506" s="1">
        <v>0</v>
      </c>
      <c r="K506" t="s">
        <v>23241</v>
      </c>
      <c r="L506" t="s">
        <v>24256</v>
      </c>
      <c r="M506" t="s">
        <v>24257</v>
      </c>
    </row>
    <row r="507" spans="1:13">
      <c r="A507" s="1" t="s">
        <v>2524</v>
      </c>
      <c r="B507">
        <v>8.3509427381514696E-6</v>
      </c>
      <c r="C507" s="1">
        <v>5.8138394840046E-6</v>
      </c>
      <c r="D507">
        <v>1</v>
      </c>
      <c r="E507">
        <v>1</v>
      </c>
      <c r="F507">
        <v>1</v>
      </c>
      <c r="G507">
        <v>0.818965517241379</v>
      </c>
      <c r="H507">
        <v>1</v>
      </c>
      <c r="I507">
        <v>0.91463414634146301</v>
      </c>
      <c r="J507" s="1">
        <v>1</v>
      </c>
      <c r="K507" t="s">
        <v>23238</v>
      </c>
      <c r="L507" t="s">
        <v>24258</v>
      </c>
      <c r="M507" t="s">
        <v>24259</v>
      </c>
    </row>
    <row r="508" spans="1:13">
      <c r="A508" s="1" t="s">
        <v>2525</v>
      </c>
      <c r="B508">
        <v>1.8101955211886201E-6</v>
      </c>
      <c r="C508" s="1">
        <v>2.4647916058932502E-7</v>
      </c>
      <c r="D508">
        <v>1</v>
      </c>
      <c r="E508">
        <v>0.99479166666666696</v>
      </c>
      <c r="F508">
        <v>1</v>
      </c>
      <c r="G508">
        <v>0.89090909090909098</v>
      </c>
      <c r="H508">
        <v>0.99152542372881403</v>
      </c>
      <c r="I508">
        <v>0.99489795918367396</v>
      </c>
      <c r="J508" s="1">
        <v>0.95</v>
      </c>
      <c r="K508" t="s">
        <v>23238</v>
      </c>
      <c r="L508" t="s">
        <v>24260</v>
      </c>
      <c r="M508" t="s">
        <v>24261</v>
      </c>
    </row>
    <row r="509" spans="1:13">
      <c r="A509" s="1" t="s">
        <v>2526</v>
      </c>
      <c r="B509">
        <v>9.9818363005785295E-8</v>
      </c>
      <c r="C509" s="1">
        <v>9.8735727330296096E-10</v>
      </c>
      <c r="D509">
        <v>0</v>
      </c>
      <c r="E509">
        <v>5.4347826086956503E-3</v>
      </c>
      <c r="F509">
        <v>0</v>
      </c>
      <c r="G509">
        <v>1.8181818181818198E-2</v>
      </c>
      <c r="H509">
        <v>0</v>
      </c>
      <c r="I509">
        <v>4.0000000000000001E-3</v>
      </c>
      <c r="J509" s="1">
        <v>0</v>
      </c>
      <c r="K509" t="s">
        <v>23242</v>
      </c>
      <c r="L509" t="s">
        <v>24262</v>
      </c>
      <c r="M509" t="s">
        <v>24263</v>
      </c>
    </row>
    <row r="510" spans="1:13">
      <c r="A510" s="1" t="s">
        <v>2527</v>
      </c>
      <c r="B510">
        <v>1.52886643368902E-6</v>
      </c>
      <c r="C510" s="1">
        <v>4.1694321964244801E-6</v>
      </c>
      <c r="D510">
        <v>0.265625</v>
      </c>
      <c r="E510">
        <v>0.18888888888888899</v>
      </c>
      <c r="F510">
        <v>3.7634408602150497E-2</v>
      </c>
      <c r="G510">
        <v>0.337209302325581</v>
      </c>
      <c r="H510">
        <v>0.278947368421053</v>
      </c>
      <c r="I510">
        <v>0.25373134328358199</v>
      </c>
      <c r="J510" s="1">
        <v>0</v>
      </c>
      <c r="K510" t="s">
        <v>23239</v>
      </c>
      <c r="L510" t="s">
        <v>24264</v>
      </c>
      <c r="M510" t="s">
        <v>24265</v>
      </c>
    </row>
    <row r="511" spans="1:13">
      <c r="A511" s="1" t="s">
        <v>2528</v>
      </c>
      <c r="B511">
        <v>4.6285665568346701E-5</v>
      </c>
      <c r="C511" s="1">
        <v>3.3363500018340501E-7</v>
      </c>
      <c r="D511">
        <v>0.16666666666666699</v>
      </c>
      <c r="E511">
        <v>0.164179104477612</v>
      </c>
      <c r="F511">
        <v>1.2987012987013E-2</v>
      </c>
      <c r="G511">
        <v>0</v>
      </c>
      <c r="H511">
        <v>0</v>
      </c>
      <c r="I511">
        <v>4.2857142857142899E-2</v>
      </c>
      <c r="J511" s="1">
        <v>0</v>
      </c>
      <c r="K511" t="s">
        <v>23242</v>
      </c>
      <c r="L511" t="s">
        <v>24266</v>
      </c>
      <c r="M511" t="s">
        <v>24267</v>
      </c>
    </row>
    <row r="512" spans="1:13">
      <c r="A512" s="1" t="s">
        <v>2529</v>
      </c>
      <c r="B512">
        <v>4.9336753415985701E-7</v>
      </c>
      <c r="C512" s="1">
        <v>5.5421985921440602E-7</v>
      </c>
      <c r="D512">
        <v>3.2258064516128997E-2</v>
      </c>
      <c r="E512">
        <v>7.14285714285714E-3</v>
      </c>
      <c r="F512">
        <v>0</v>
      </c>
      <c r="G512">
        <v>0</v>
      </c>
      <c r="H512">
        <v>0</v>
      </c>
      <c r="I512">
        <v>0</v>
      </c>
      <c r="J512" s="1" t="s">
        <v>23229</v>
      </c>
      <c r="K512" t="s">
        <v>23238</v>
      </c>
      <c r="L512" t="s">
        <v>24268</v>
      </c>
      <c r="M512" t="s">
        <v>24269</v>
      </c>
    </row>
    <row r="513" spans="1:13">
      <c r="A513" s="1" t="s">
        <v>2530</v>
      </c>
      <c r="B513">
        <v>9.9100772132623901E-6</v>
      </c>
      <c r="C513" s="1">
        <v>1.40966244556873E-5</v>
      </c>
      <c r="D513">
        <v>1</v>
      </c>
      <c r="E513">
        <v>1</v>
      </c>
      <c r="F513">
        <v>1</v>
      </c>
      <c r="G513">
        <v>1</v>
      </c>
      <c r="H513">
        <v>0.987179487179487</v>
      </c>
      <c r="I513">
        <v>0.91874999999999996</v>
      </c>
      <c r="J513" s="1">
        <v>0</v>
      </c>
      <c r="K513" t="s">
        <v>23241</v>
      </c>
      <c r="L513" t="s">
        <v>24270</v>
      </c>
      <c r="M513" t="s">
        <v>24271</v>
      </c>
    </row>
    <row r="514" spans="1:13">
      <c r="A514" s="1" t="s">
        <v>2531</v>
      </c>
      <c r="B514">
        <v>2.14337906374938E-7</v>
      </c>
      <c r="C514" s="1">
        <v>1.2924393277483999E-5</v>
      </c>
      <c r="D514">
        <v>0</v>
      </c>
      <c r="E514">
        <v>0</v>
      </c>
      <c r="F514">
        <v>2.9761904761904799E-3</v>
      </c>
      <c r="G514">
        <v>0.28070175438596501</v>
      </c>
      <c r="H514">
        <v>9.4339622641509396E-3</v>
      </c>
      <c r="I514">
        <v>4.9549549549549501E-2</v>
      </c>
      <c r="J514" s="1">
        <v>0</v>
      </c>
      <c r="K514" t="s">
        <v>23238</v>
      </c>
      <c r="L514" t="s">
        <v>24272</v>
      </c>
      <c r="M514" t="s">
        <v>24273</v>
      </c>
    </row>
    <row r="515" spans="1:13">
      <c r="A515" s="1" t="s">
        <v>2532</v>
      </c>
      <c r="B515">
        <v>2.0172747518752899E-4</v>
      </c>
      <c r="C515" s="1">
        <v>2.2612710010742501E-5</v>
      </c>
      <c r="D515">
        <v>0.17241379310344801</v>
      </c>
      <c r="E515">
        <v>0.36904761904761901</v>
      </c>
      <c r="F515">
        <v>7.1052631578947395E-2</v>
      </c>
      <c r="G515">
        <v>0</v>
      </c>
      <c r="H515">
        <v>2.5252525252525301E-2</v>
      </c>
      <c r="I515">
        <v>0</v>
      </c>
      <c r="J515" s="1">
        <v>0</v>
      </c>
      <c r="K515" t="s">
        <v>23242</v>
      </c>
      <c r="L515" t="s">
        <v>24274</v>
      </c>
      <c r="M515" t="s">
        <v>24275</v>
      </c>
    </row>
    <row r="516" spans="1:13">
      <c r="A516" s="1" t="s">
        <v>2533</v>
      </c>
      <c r="B516">
        <v>1.05615569321653E-7</v>
      </c>
      <c r="C516" s="1">
        <v>8.9299083037060697E-6</v>
      </c>
      <c r="D516">
        <v>0.17307692307692299</v>
      </c>
      <c r="E516">
        <v>0.493506493506494</v>
      </c>
      <c r="F516">
        <v>3.4246575342465799E-3</v>
      </c>
      <c r="G516">
        <v>0</v>
      </c>
      <c r="H516">
        <v>0</v>
      </c>
      <c r="I516">
        <v>0</v>
      </c>
      <c r="J516" s="1" t="s">
        <v>23229</v>
      </c>
      <c r="K516" t="s">
        <v>23238</v>
      </c>
      <c r="L516" t="s">
        <v>24276</v>
      </c>
      <c r="M516" t="s">
        <v>24277</v>
      </c>
    </row>
    <row r="517" spans="1:13">
      <c r="A517" s="1" t="s">
        <v>2534</v>
      </c>
      <c r="B517">
        <v>1.12257670507877E-6</v>
      </c>
      <c r="C517" s="1">
        <v>1.5755220983989201E-7</v>
      </c>
      <c r="D517">
        <v>0</v>
      </c>
      <c r="E517">
        <v>0.1</v>
      </c>
      <c r="F517">
        <v>0.165289256198347</v>
      </c>
      <c r="G517">
        <v>0</v>
      </c>
      <c r="H517">
        <v>7.8947368421052599E-2</v>
      </c>
      <c r="I517">
        <v>9.8039215686274508E-3</v>
      </c>
      <c r="J517" s="1">
        <v>0</v>
      </c>
      <c r="K517" t="s">
        <v>23238</v>
      </c>
      <c r="L517" t="s">
        <v>24278</v>
      </c>
      <c r="M517" t="s">
        <v>24279</v>
      </c>
    </row>
    <row r="518" spans="1:13">
      <c r="A518" s="1" t="s">
        <v>2535</v>
      </c>
      <c r="B518">
        <v>8.3396819002662305E-5</v>
      </c>
      <c r="C518" s="1">
        <v>1.01917430564829E-4</v>
      </c>
      <c r="D518">
        <v>3.2258064516128997E-2</v>
      </c>
      <c r="E518">
        <v>0</v>
      </c>
      <c r="F518">
        <v>0.142405063291139</v>
      </c>
      <c r="G518">
        <v>0</v>
      </c>
      <c r="H518">
        <v>0.26874999999999999</v>
      </c>
      <c r="I518">
        <v>1.5625E-2</v>
      </c>
      <c r="J518" s="1">
        <v>0</v>
      </c>
      <c r="K518" t="s">
        <v>23238</v>
      </c>
      <c r="L518" t="s">
        <v>24280</v>
      </c>
      <c r="M518" t="s">
        <v>24281</v>
      </c>
    </row>
    <row r="519" spans="1:13">
      <c r="A519" s="1" t="s">
        <v>2536</v>
      </c>
      <c r="B519">
        <v>1.29248184534718E-6</v>
      </c>
      <c r="C519" s="1">
        <v>1.6922326010655901E-6</v>
      </c>
      <c r="D519">
        <v>0.984375</v>
      </c>
      <c r="E519">
        <v>1</v>
      </c>
      <c r="F519">
        <v>0.97252747252747296</v>
      </c>
      <c r="G519">
        <v>1</v>
      </c>
      <c r="H519">
        <v>0.99456521739130399</v>
      </c>
      <c r="I519">
        <v>1</v>
      </c>
      <c r="J519" s="1">
        <v>1</v>
      </c>
      <c r="K519" t="s">
        <v>23238</v>
      </c>
      <c r="L519" t="s">
        <v>24282</v>
      </c>
      <c r="M519" t="s">
        <v>24283</v>
      </c>
    </row>
    <row r="520" spans="1:13">
      <c r="A520" s="1" t="s">
        <v>2537</v>
      </c>
      <c r="B520">
        <v>0</v>
      </c>
      <c r="C520" s="1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s="1">
        <v>0.35</v>
      </c>
      <c r="K520" t="s">
        <v>23238</v>
      </c>
      <c r="L520" t="s">
        <v>24284</v>
      </c>
      <c r="M520" t="s">
        <v>24285</v>
      </c>
    </row>
    <row r="521" spans="1:13">
      <c r="A521" s="1" t="s">
        <v>2538</v>
      </c>
      <c r="B521">
        <v>6.0001319482753598E-4</v>
      </c>
      <c r="C521" s="1">
        <v>6.5032585629829398E-4</v>
      </c>
      <c r="D521">
        <v>0.21875</v>
      </c>
      <c r="E521">
        <v>5.3763440860215103E-2</v>
      </c>
      <c r="F521">
        <v>0.27083333333333298</v>
      </c>
      <c r="G521">
        <v>0.70588235294117696</v>
      </c>
      <c r="H521">
        <v>0.39622641509433998</v>
      </c>
      <c r="I521">
        <v>0.587209302325581</v>
      </c>
      <c r="J521" s="1">
        <v>1</v>
      </c>
      <c r="K521" t="s">
        <v>23238</v>
      </c>
      <c r="L521" t="s">
        <v>24286</v>
      </c>
      <c r="M521" t="s">
        <v>24287</v>
      </c>
    </row>
    <row r="522" spans="1:13">
      <c r="A522" s="1" t="s">
        <v>2539</v>
      </c>
      <c r="B522">
        <v>1.3878513666114601E-7</v>
      </c>
      <c r="C522" s="1">
        <v>5.5161669805512305E-7</v>
      </c>
      <c r="D522">
        <v>1</v>
      </c>
      <c r="E522">
        <v>1</v>
      </c>
      <c r="F522">
        <v>0.99691358024691401</v>
      </c>
      <c r="G522">
        <v>1</v>
      </c>
      <c r="H522">
        <v>1</v>
      </c>
      <c r="I522">
        <v>0.98648648648648696</v>
      </c>
      <c r="J522" s="1">
        <v>0.05</v>
      </c>
      <c r="K522" t="s">
        <v>23238</v>
      </c>
      <c r="L522" t="s">
        <v>24288</v>
      </c>
      <c r="M522" t="s">
        <v>24289</v>
      </c>
    </row>
    <row r="523" spans="1:13">
      <c r="A523" s="1" t="s">
        <v>2540</v>
      </c>
      <c r="B523">
        <v>1.50223174006995E-6</v>
      </c>
      <c r="C523" s="1">
        <v>1.37678661962361E-4</v>
      </c>
      <c r="D523">
        <v>0.80645161290322598</v>
      </c>
      <c r="E523">
        <v>0.72916666666666696</v>
      </c>
      <c r="F523">
        <v>0.72302158273381301</v>
      </c>
      <c r="G523">
        <v>0.60909090909090902</v>
      </c>
      <c r="H523">
        <v>0.67346938775510201</v>
      </c>
      <c r="I523">
        <v>0.445945945945946</v>
      </c>
      <c r="J523" s="1">
        <v>4.5454545454545497E-2</v>
      </c>
      <c r="K523" t="s">
        <v>23238</v>
      </c>
      <c r="L523" t="s">
        <v>24290</v>
      </c>
      <c r="M523" t="s">
        <v>24291</v>
      </c>
    </row>
    <row r="524" spans="1:13">
      <c r="A524" s="1" t="s">
        <v>2541</v>
      </c>
      <c r="B524">
        <v>1.9041094526577201E-8</v>
      </c>
      <c r="C524" s="1">
        <v>6.9057094121368698E-7</v>
      </c>
      <c r="D524">
        <v>0</v>
      </c>
      <c r="E524">
        <v>0</v>
      </c>
      <c r="F524">
        <v>0</v>
      </c>
      <c r="G524">
        <v>0</v>
      </c>
      <c r="H524">
        <v>0.01</v>
      </c>
      <c r="I524">
        <v>3.125E-2</v>
      </c>
      <c r="J524" s="1">
        <v>0</v>
      </c>
      <c r="K524" t="s">
        <v>23241</v>
      </c>
      <c r="L524" t="s">
        <v>24292</v>
      </c>
      <c r="M524" t="s">
        <v>24293</v>
      </c>
    </row>
    <row r="525" spans="1:13">
      <c r="A525" s="1" t="s">
        <v>2542</v>
      </c>
      <c r="B525">
        <v>2.1783015875819598E-6</v>
      </c>
      <c r="C525" s="1">
        <v>2.30986511699891E-5</v>
      </c>
      <c r="D525">
        <v>0</v>
      </c>
      <c r="E525">
        <v>0</v>
      </c>
      <c r="F525">
        <v>2.5773195876288698E-3</v>
      </c>
      <c r="G525">
        <v>0.54</v>
      </c>
      <c r="H525">
        <v>2.4038461538461502E-2</v>
      </c>
      <c r="I525">
        <v>0.17171717171717199</v>
      </c>
      <c r="J525" s="1">
        <v>0</v>
      </c>
      <c r="K525" t="s">
        <v>23237</v>
      </c>
      <c r="L525" t="s">
        <v>24294</v>
      </c>
      <c r="M525" t="s">
        <v>24295</v>
      </c>
    </row>
    <row r="526" spans="1:13">
      <c r="A526" s="1" t="s">
        <v>2543</v>
      </c>
      <c r="B526">
        <v>1.78776565597519E-4</v>
      </c>
      <c r="C526" s="1">
        <v>1.3339206124951801E-5</v>
      </c>
      <c r="D526">
        <v>0.57999999999999996</v>
      </c>
      <c r="E526">
        <v>0.74698795180722899</v>
      </c>
      <c r="F526">
        <v>0.73885350318471299</v>
      </c>
      <c r="G526">
        <v>0.95454545454545503</v>
      </c>
      <c r="H526">
        <v>0.77500000000000002</v>
      </c>
      <c r="I526">
        <v>0.64204545454545503</v>
      </c>
      <c r="J526" s="1">
        <v>1</v>
      </c>
      <c r="K526" t="s">
        <v>23241</v>
      </c>
      <c r="L526" t="s">
        <v>24296</v>
      </c>
      <c r="M526" t="s">
        <v>24297</v>
      </c>
    </row>
    <row r="527" spans="1:13">
      <c r="A527" s="1" t="s">
        <v>2544</v>
      </c>
      <c r="B527">
        <v>1.19261772704645E-4</v>
      </c>
      <c r="C527" s="1">
        <v>1.2180009540732801E-6</v>
      </c>
      <c r="D527">
        <v>0</v>
      </c>
      <c r="E527">
        <v>0.13698630136986301</v>
      </c>
      <c r="F527">
        <v>0</v>
      </c>
      <c r="G527">
        <v>0</v>
      </c>
      <c r="H527">
        <v>0</v>
      </c>
      <c r="I527">
        <v>0</v>
      </c>
      <c r="J527" s="1">
        <v>0</v>
      </c>
      <c r="K527" t="s">
        <v>23242</v>
      </c>
      <c r="L527" t="s">
        <v>24298</v>
      </c>
      <c r="M527" t="s">
        <v>24299</v>
      </c>
    </row>
    <row r="528" spans="1:13">
      <c r="A528" s="1" t="s">
        <v>2545</v>
      </c>
      <c r="B528">
        <v>8.04762467026413E-5</v>
      </c>
      <c r="C528" s="1">
        <v>7.5950981827543598E-6</v>
      </c>
      <c r="D528">
        <v>0.46666666666666701</v>
      </c>
      <c r="E528">
        <v>0.905063291139241</v>
      </c>
      <c r="F528">
        <v>1.1904761904761901E-2</v>
      </c>
      <c r="G528">
        <v>0</v>
      </c>
      <c r="H528">
        <v>7.14285714285714E-3</v>
      </c>
      <c r="I528">
        <v>2.4390243902439001E-2</v>
      </c>
      <c r="J528" s="1" t="s">
        <v>23229</v>
      </c>
      <c r="K528" t="s">
        <v>23241</v>
      </c>
      <c r="L528" t="s">
        <v>24300</v>
      </c>
      <c r="M528" t="s">
        <v>24301</v>
      </c>
    </row>
    <row r="529" spans="1:13">
      <c r="A529" s="1" t="s">
        <v>2546</v>
      </c>
      <c r="B529">
        <v>3.48169734182873E-5</v>
      </c>
      <c r="C529" s="1">
        <v>6.7706940889713096E-7</v>
      </c>
      <c r="D529">
        <v>0</v>
      </c>
      <c r="E529">
        <v>0.39506172839506198</v>
      </c>
      <c r="F529">
        <v>0</v>
      </c>
      <c r="G529">
        <v>0</v>
      </c>
      <c r="H529">
        <v>0</v>
      </c>
      <c r="I529">
        <v>0</v>
      </c>
      <c r="J529" s="1">
        <v>0</v>
      </c>
      <c r="K529" t="s">
        <v>23239</v>
      </c>
      <c r="L529" t="s">
        <v>24302</v>
      </c>
      <c r="M529" t="s">
        <v>24303</v>
      </c>
    </row>
    <row r="530" spans="1:13">
      <c r="A530" s="1" t="s">
        <v>2547</v>
      </c>
      <c r="B530">
        <v>3.0842403799744598E-5</v>
      </c>
      <c r="C530" s="1">
        <v>1.4714812221572099E-4</v>
      </c>
      <c r="D530">
        <v>0.54838709677419395</v>
      </c>
      <c r="E530">
        <v>0.61627906976744196</v>
      </c>
      <c r="F530">
        <v>0.44252873563218398</v>
      </c>
      <c r="G530">
        <v>0.88095238095238104</v>
      </c>
      <c r="H530">
        <v>0.4375</v>
      </c>
      <c r="I530">
        <v>0.96590909090909105</v>
      </c>
      <c r="J530" s="1">
        <v>0.88888888888888895</v>
      </c>
      <c r="K530" t="s">
        <v>23241</v>
      </c>
      <c r="L530" t="s">
        <v>24304</v>
      </c>
      <c r="M530" t="s">
        <v>24305</v>
      </c>
    </row>
    <row r="531" spans="1:13">
      <c r="A531" s="1" t="s">
        <v>2548</v>
      </c>
      <c r="B531">
        <v>7.3437335847540699E-4</v>
      </c>
      <c r="C531" s="1">
        <v>1.41935179999934E-5</v>
      </c>
      <c r="D531">
        <v>0.78571428571428603</v>
      </c>
      <c r="E531">
        <v>0.125</v>
      </c>
      <c r="F531">
        <v>0.82142857142857095</v>
      </c>
      <c r="G531">
        <v>0.84375</v>
      </c>
      <c r="H531">
        <v>0.31372549019607798</v>
      </c>
      <c r="I531">
        <v>0.56790123456790098</v>
      </c>
      <c r="J531" s="1">
        <v>1</v>
      </c>
      <c r="K531" t="s">
        <v>23240</v>
      </c>
      <c r="L531" t="s">
        <v>24306</v>
      </c>
      <c r="M531" t="s">
        <v>24307</v>
      </c>
    </row>
    <row r="532" spans="1:13">
      <c r="A532" s="1" t="s">
        <v>2549</v>
      </c>
      <c r="B532">
        <v>7.2899061800760697E-6</v>
      </c>
      <c r="C532" s="1">
        <v>4.8837713551101402E-8</v>
      </c>
      <c r="D532">
        <v>9.6153846153846201E-2</v>
      </c>
      <c r="E532">
        <v>2.0547945205479499E-2</v>
      </c>
      <c r="F532">
        <v>0</v>
      </c>
      <c r="G532">
        <v>0</v>
      </c>
      <c r="H532">
        <v>0</v>
      </c>
      <c r="I532">
        <v>0</v>
      </c>
      <c r="J532" s="1">
        <v>0</v>
      </c>
      <c r="K532" t="s">
        <v>23242</v>
      </c>
      <c r="L532" t="s">
        <v>24308</v>
      </c>
      <c r="M532" t="s">
        <v>24309</v>
      </c>
    </row>
    <row r="533" spans="1:13">
      <c r="A533" s="1" t="s">
        <v>2550</v>
      </c>
      <c r="B533">
        <v>0</v>
      </c>
      <c r="C533" s="1">
        <v>0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 s="1">
        <v>0.22222222222222199</v>
      </c>
      <c r="K533" t="s">
        <v>23242</v>
      </c>
      <c r="L533" t="s">
        <v>24310</v>
      </c>
      <c r="M533" t="s">
        <v>24311</v>
      </c>
    </row>
    <row r="534" spans="1:13">
      <c r="A534" s="1" t="s">
        <v>2551</v>
      </c>
      <c r="B534">
        <v>1.03850761259284E-6</v>
      </c>
      <c r="C534" s="1">
        <v>3.2685185540713501E-6</v>
      </c>
      <c r="D534">
        <v>0.96428571428571397</v>
      </c>
      <c r="E534">
        <v>0.99397590361445798</v>
      </c>
      <c r="F534">
        <v>0.99532710280373804</v>
      </c>
      <c r="G534">
        <v>1</v>
      </c>
      <c r="H534">
        <v>1</v>
      </c>
      <c r="I534">
        <v>0.94444444444444398</v>
      </c>
      <c r="J534" s="1">
        <v>1</v>
      </c>
      <c r="K534" t="s">
        <v>23237</v>
      </c>
      <c r="L534" t="s">
        <v>24312</v>
      </c>
      <c r="M534" t="s">
        <v>24313</v>
      </c>
    </row>
    <row r="535" spans="1:13">
      <c r="A535" s="1" t="s">
        <v>2552</v>
      </c>
      <c r="B535">
        <v>7.6556994115332893E-6</v>
      </c>
      <c r="C535" s="1">
        <v>1.95988869401526E-5</v>
      </c>
      <c r="D535">
        <v>1.5625E-2</v>
      </c>
      <c r="E535">
        <v>0</v>
      </c>
      <c r="F535">
        <v>9.4871794871794896E-2</v>
      </c>
      <c r="G535">
        <v>0</v>
      </c>
      <c r="H535">
        <v>4.7169811320754698E-3</v>
      </c>
      <c r="I535">
        <v>0</v>
      </c>
      <c r="J535" s="1">
        <v>0</v>
      </c>
      <c r="K535" t="s">
        <v>23242</v>
      </c>
      <c r="L535" t="s">
        <v>24314</v>
      </c>
      <c r="M535" t="s">
        <v>24315</v>
      </c>
    </row>
    <row r="536" spans="1:13">
      <c r="A536" s="1" t="s">
        <v>2553</v>
      </c>
      <c r="B536">
        <v>2.1541701380647399E-6</v>
      </c>
      <c r="C536" s="1">
        <v>3.22780272614125E-7</v>
      </c>
      <c r="D536">
        <v>0.98076923076923095</v>
      </c>
      <c r="E536">
        <v>0.99404761904761896</v>
      </c>
      <c r="F536">
        <v>1</v>
      </c>
      <c r="G536">
        <v>0.69298245614035103</v>
      </c>
      <c r="H536">
        <v>0.97938144329896903</v>
      </c>
      <c r="I536">
        <v>0.94491525423728795</v>
      </c>
      <c r="J536" s="1">
        <v>1</v>
      </c>
      <c r="K536" t="s">
        <v>23238</v>
      </c>
      <c r="L536" t="s">
        <v>24316</v>
      </c>
      <c r="M536" t="s">
        <v>24317</v>
      </c>
    </row>
    <row r="537" spans="1:13">
      <c r="A537" s="1" t="s">
        <v>2554</v>
      </c>
      <c r="B537">
        <v>7.8762028682579101E-8</v>
      </c>
      <c r="C537" s="1">
        <v>8.66672068804447E-10</v>
      </c>
      <c r="D537">
        <v>1</v>
      </c>
      <c r="E537">
        <v>1</v>
      </c>
      <c r="F537">
        <v>1</v>
      </c>
      <c r="G537">
        <v>0.98333333333333295</v>
      </c>
      <c r="H537">
        <v>1</v>
      </c>
      <c r="I537">
        <v>1</v>
      </c>
      <c r="J537" s="1">
        <v>1</v>
      </c>
      <c r="K537" t="s">
        <v>23237</v>
      </c>
      <c r="L537" t="s">
        <v>24318</v>
      </c>
      <c r="M537" t="s">
        <v>24319</v>
      </c>
    </row>
    <row r="538" spans="1:13">
      <c r="A538" s="1" t="s">
        <v>2555</v>
      </c>
      <c r="B538">
        <v>7.7678345781222997E-8</v>
      </c>
      <c r="C538" s="1">
        <v>3.1848447998261702E-8</v>
      </c>
      <c r="D538">
        <v>0</v>
      </c>
      <c r="E538">
        <v>0</v>
      </c>
      <c r="F538">
        <v>2.9940119760479E-3</v>
      </c>
      <c r="G538">
        <v>0</v>
      </c>
      <c r="H538">
        <v>4.9504950495049497E-3</v>
      </c>
      <c r="I538">
        <v>0</v>
      </c>
      <c r="J538" s="1">
        <v>0</v>
      </c>
      <c r="K538" t="s">
        <v>23239</v>
      </c>
      <c r="L538" t="s">
        <v>24320</v>
      </c>
      <c r="M538" t="s">
        <v>24321</v>
      </c>
    </row>
    <row r="539" spans="1:13">
      <c r="A539" s="1" t="s">
        <v>2556</v>
      </c>
      <c r="B539">
        <v>2.4492385792638301E-4</v>
      </c>
      <c r="C539" s="1">
        <v>1.0598850535465101E-5</v>
      </c>
      <c r="D539">
        <v>0.33870967741935498</v>
      </c>
      <c r="E539">
        <v>0.47887323943662002</v>
      </c>
      <c r="F539">
        <v>0.20604395604395601</v>
      </c>
      <c r="G539">
        <v>0.16666666666666699</v>
      </c>
      <c r="H539">
        <v>0.22549019607843099</v>
      </c>
      <c r="I539">
        <v>0.18981481481481499</v>
      </c>
      <c r="J539" s="1" t="s">
        <v>23229</v>
      </c>
      <c r="K539" t="s">
        <v>23241</v>
      </c>
      <c r="L539" t="s">
        <v>24322</v>
      </c>
      <c r="M539" t="s">
        <v>24323</v>
      </c>
    </row>
    <row r="540" spans="1:13">
      <c r="A540" s="1" t="s">
        <v>2557</v>
      </c>
      <c r="B540">
        <v>2.5618756020753802E-6</v>
      </c>
      <c r="C540" s="1">
        <v>2.9597913746527501E-6</v>
      </c>
      <c r="D540">
        <v>0.92857142857142905</v>
      </c>
      <c r="E540">
        <v>1</v>
      </c>
      <c r="F540">
        <v>1</v>
      </c>
      <c r="G540">
        <v>1</v>
      </c>
      <c r="H540">
        <v>0.981012658227848</v>
      </c>
      <c r="I540">
        <v>1</v>
      </c>
      <c r="J540" s="1">
        <v>0.83333333333333304</v>
      </c>
      <c r="K540" t="s">
        <v>23242</v>
      </c>
      <c r="L540" t="s">
        <v>24324</v>
      </c>
      <c r="M540" t="s">
        <v>24325</v>
      </c>
    </row>
    <row r="541" spans="1:13">
      <c r="A541" s="1" t="s">
        <v>2558</v>
      </c>
      <c r="B541">
        <v>1.5786535077407001E-6</v>
      </c>
      <c r="C541" s="1">
        <v>1.6899238163420299E-6</v>
      </c>
      <c r="D541">
        <v>0.984375</v>
      </c>
      <c r="E541">
        <v>1</v>
      </c>
      <c r="F541">
        <v>0.98711340206185605</v>
      </c>
      <c r="G541">
        <v>0.99122807017543901</v>
      </c>
      <c r="H541">
        <v>1</v>
      </c>
      <c r="I541">
        <v>0.99186991869918695</v>
      </c>
      <c r="J541" s="1">
        <v>1</v>
      </c>
      <c r="K541" t="s">
        <v>23241</v>
      </c>
      <c r="L541" t="s">
        <v>24326</v>
      </c>
      <c r="M541" t="s">
        <v>24327</v>
      </c>
    </row>
    <row r="542" spans="1:13">
      <c r="A542" s="1" t="s">
        <v>2559</v>
      </c>
      <c r="B542">
        <v>4.4924947098169996E-6</v>
      </c>
      <c r="C542" s="1">
        <v>2.57507772261534E-5</v>
      </c>
      <c r="D542">
        <v>0</v>
      </c>
      <c r="E542">
        <v>0</v>
      </c>
      <c r="F542">
        <v>0</v>
      </c>
      <c r="G542">
        <v>0</v>
      </c>
      <c r="H542">
        <v>0.134615384615385</v>
      </c>
      <c r="I542">
        <v>2.66666666666667E-2</v>
      </c>
      <c r="J542" s="1">
        <v>0</v>
      </c>
      <c r="K542" t="s">
        <v>23242</v>
      </c>
      <c r="L542" t="s">
        <v>24328</v>
      </c>
      <c r="M542" t="s">
        <v>24329</v>
      </c>
    </row>
    <row r="543" spans="1:13">
      <c r="A543" s="1" t="s">
        <v>2560</v>
      </c>
      <c r="B543">
        <v>1.1095045523450299E-5</v>
      </c>
      <c r="C543" s="1">
        <v>3.6577795117667703E-5</v>
      </c>
      <c r="D543">
        <v>0</v>
      </c>
      <c r="E543">
        <v>0</v>
      </c>
      <c r="F543">
        <v>0.179190751445087</v>
      </c>
      <c r="G543">
        <v>5.2631578947368397E-2</v>
      </c>
      <c r="H543">
        <v>0.16</v>
      </c>
      <c r="I543">
        <v>2.66666666666667E-2</v>
      </c>
      <c r="J543" s="1">
        <v>0</v>
      </c>
      <c r="K543" t="s">
        <v>23242</v>
      </c>
      <c r="L543" t="s">
        <v>24330</v>
      </c>
      <c r="M543" t="s">
        <v>24331</v>
      </c>
    </row>
    <row r="544" spans="1:13">
      <c r="A544" s="1" t="s">
        <v>2561</v>
      </c>
      <c r="B544">
        <v>5.1324638094215999E-8</v>
      </c>
      <c r="C544" s="1">
        <v>3.1383344760954502E-8</v>
      </c>
      <c r="D544">
        <v>2.1739130434782601E-2</v>
      </c>
      <c r="E544">
        <v>0</v>
      </c>
      <c r="F544">
        <v>0</v>
      </c>
      <c r="G544">
        <v>0</v>
      </c>
      <c r="H544">
        <v>0</v>
      </c>
      <c r="I544">
        <v>2.83018867924528E-2</v>
      </c>
      <c r="J544" s="1">
        <v>0</v>
      </c>
      <c r="K544" t="s">
        <v>23238</v>
      </c>
      <c r="L544" t="s">
        <v>24332</v>
      </c>
      <c r="M544" t="s">
        <v>24333</v>
      </c>
    </row>
    <row r="545" spans="1:13">
      <c r="A545" s="1" t="s">
        <v>2562</v>
      </c>
      <c r="B545">
        <v>4.6887846213372202E-7</v>
      </c>
      <c r="C545" s="1">
        <v>1.1813200229669999E-5</v>
      </c>
      <c r="D545">
        <v>0</v>
      </c>
      <c r="E545">
        <v>5.5555555555555601E-3</v>
      </c>
      <c r="F545">
        <v>0</v>
      </c>
      <c r="G545">
        <v>0.29545454545454503</v>
      </c>
      <c r="H545">
        <v>0</v>
      </c>
      <c r="I545">
        <v>7.7922077922077906E-2</v>
      </c>
      <c r="J545" s="1" t="s">
        <v>23229</v>
      </c>
      <c r="K545" t="s">
        <v>23241</v>
      </c>
      <c r="L545" t="s">
        <v>24334</v>
      </c>
      <c r="M545" t="s">
        <v>24335</v>
      </c>
    </row>
    <row r="546" spans="1:13">
      <c r="A546" s="1" t="s">
        <v>2563</v>
      </c>
      <c r="B546">
        <v>4.5932258809874999E-7</v>
      </c>
      <c r="C546" s="1">
        <v>1.3292487405030199E-6</v>
      </c>
      <c r="D546">
        <v>0.19642857142857101</v>
      </c>
      <c r="E546">
        <v>0.125</v>
      </c>
      <c r="F546">
        <v>0</v>
      </c>
      <c r="G546">
        <v>0</v>
      </c>
      <c r="H546">
        <v>0</v>
      </c>
      <c r="I546">
        <v>1.8181818181818198E-2</v>
      </c>
      <c r="J546" s="1">
        <v>0</v>
      </c>
      <c r="K546" t="s">
        <v>23242</v>
      </c>
      <c r="L546" t="s">
        <v>24336</v>
      </c>
      <c r="M546" t="s">
        <v>24337</v>
      </c>
    </row>
    <row r="547" spans="1:13">
      <c r="A547" s="1" t="s">
        <v>2564</v>
      </c>
      <c r="B547">
        <v>9.1498051972192002E-7</v>
      </c>
      <c r="C547" s="1">
        <v>1.9122708205499101E-5</v>
      </c>
      <c r="D547">
        <v>0.17499999999999999</v>
      </c>
      <c r="E547">
        <v>0.33333333333333298</v>
      </c>
      <c r="F547">
        <v>0.16666666666666699</v>
      </c>
      <c r="G547">
        <v>0.88297872340425498</v>
      </c>
      <c r="H547">
        <v>0.58928571428571397</v>
      </c>
      <c r="I547">
        <v>0.67032967032966995</v>
      </c>
      <c r="J547" s="1">
        <v>1</v>
      </c>
      <c r="K547" t="s">
        <v>23240</v>
      </c>
      <c r="L547" t="s">
        <v>24338</v>
      </c>
      <c r="M547" t="s">
        <v>24339</v>
      </c>
    </row>
    <row r="548" spans="1:13">
      <c r="A548" s="1" t="s">
        <v>2565</v>
      </c>
      <c r="B548">
        <v>1.00520520421792E-7</v>
      </c>
      <c r="C548" s="1">
        <v>4.3140972832318104E-6</v>
      </c>
      <c r="D548">
        <v>0.35416666666666702</v>
      </c>
      <c r="E548">
        <v>0.29166666666666702</v>
      </c>
      <c r="F548">
        <v>0.101851851851852</v>
      </c>
      <c r="G548">
        <v>0.28571428571428598</v>
      </c>
      <c r="H548">
        <v>0</v>
      </c>
      <c r="I548">
        <v>0.21875</v>
      </c>
      <c r="J548" s="1" t="s">
        <v>23229</v>
      </c>
      <c r="K548" t="s">
        <v>23241</v>
      </c>
      <c r="L548" t="s">
        <v>24340</v>
      </c>
      <c r="M548" t="s">
        <v>24341</v>
      </c>
    </row>
    <row r="549" spans="1:13">
      <c r="A549" s="1" t="s">
        <v>2566</v>
      </c>
      <c r="B549">
        <v>1.6716501208235201E-6</v>
      </c>
      <c r="C549" s="1">
        <v>9.2508328738496703E-7</v>
      </c>
      <c r="D549">
        <v>1</v>
      </c>
      <c r="E549">
        <v>0.8</v>
      </c>
      <c r="F549">
        <v>1</v>
      </c>
      <c r="G549">
        <v>1</v>
      </c>
      <c r="H549">
        <v>1</v>
      </c>
      <c r="I549">
        <v>1</v>
      </c>
      <c r="J549" s="1">
        <v>1</v>
      </c>
      <c r="K549" t="s">
        <v>23240</v>
      </c>
      <c r="L549" t="s">
        <v>24342</v>
      </c>
      <c r="M549" t="s">
        <v>24343</v>
      </c>
    </row>
    <row r="550" spans="1:13">
      <c r="A550" s="1" t="s">
        <v>2567</v>
      </c>
      <c r="B550">
        <v>3.2834086260100401E-7</v>
      </c>
      <c r="C550" s="1">
        <v>6.9124225310759003E-7</v>
      </c>
      <c r="D550">
        <v>0.15384615384615399</v>
      </c>
      <c r="E550">
        <v>4.6052631578947401E-2</v>
      </c>
      <c r="F550">
        <v>0.58737864077669899</v>
      </c>
      <c r="G550">
        <v>0.967741935483871</v>
      </c>
      <c r="H550">
        <v>0.878571428571429</v>
      </c>
      <c r="I550">
        <v>0.85</v>
      </c>
      <c r="J550" s="1" t="s">
        <v>23229</v>
      </c>
      <c r="K550" t="s">
        <v>23238</v>
      </c>
      <c r="L550" t="s">
        <v>24344</v>
      </c>
      <c r="M550" t="s">
        <v>24345</v>
      </c>
    </row>
    <row r="551" spans="1:13">
      <c r="A551" s="1" t="s">
        <v>2568</v>
      </c>
      <c r="B551">
        <v>4.5138978675463304E-6</v>
      </c>
      <c r="C551" s="1">
        <v>6.4934342936104E-6</v>
      </c>
      <c r="D551">
        <v>0.2</v>
      </c>
      <c r="E551">
        <v>0</v>
      </c>
      <c r="F551">
        <v>2.3809523809523801E-2</v>
      </c>
      <c r="G551">
        <v>1.0416666666666701E-2</v>
      </c>
      <c r="H551">
        <v>3.37837837837838E-2</v>
      </c>
      <c r="I551">
        <v>0</v>
      </c>
      <c r="J551" s="1" t="s">
        <v>23229</v>
      </c>
      <c r="K551" t="s">
        <v>23241</v>
      </c>
      <c r="L551" t="s">
        <v>24346</v>
      </c>
      <c r="M551" t="s">
        <v>24347</v>
      </c>
    </row>
    <row r="552" spans="1:13">
      <c r="A552" s="1" t="s">
        <v>2569</v>
      </c>
      <c r="B552">
        <v>5.3476185011517403E-8</v>
      </c>
      <c r="C552" s="1">
        <v>4.4436051251743798E-8</v>
      </c>
      <c r="D552">
        <v>1</v>
      </c>
      <c r="E552">
        <v>1</v>
      </c>
      <c r="F552">
        <v>1</v>
      </c>
      <c r="G552">
        <v>0.97058823529411797</v>
      </c>
      <c r="H552">
        <v>1</v>
      </c>
      <c r="I552">
        <v>1</v>
      </c>
      <c r="J552" s="1">
        <v>0</v>
      </c>
      <c r="K552" t="s">
        <v>23239</v>
      </c>
      <c r="L552" t="s">
        <v>24348</v>
      </c>
      <c r="M552" t="s">
        <v>24349</v>
      </c>
    </row>
    <row r="553" spans="1:13">
      <c r="A553" s="1" t="s">
        <v>2570</v>
      </c>
      <c r="B553">
        <v>2.2904087940965699E-6</v>
      </c>
      <c r="C553" s="1">
        <v>1.8271049766840499E-6</v>
      </c>
      <c r="D553">
        <v>0</v>
      </c>
      <c r="E553">
        <v>0</v>
      </c>
      <c r="F553">
        <v>0</v>
      </c>
      <c r="G553">
        <v>0.16666666666666699</v>
      </c>
      <c r="H553">
        <v>6.0975609756097598E-3</v>
      </c>
      <c r="I553">
        <v>0</v>
      </c>
      <c r="J553" s="1" t="s">
        <v>23229</v>
      </c>
      <c r="K553" t="s">
        <v>23241</v>
      </c>
      <c r="L553" t="s">
        <v>24350</v>
      </c>
      <c r="M553" t="s">
        <v>24351</v>
      </c>
    </row>
    <row r="554" spans="1:13">
      <c r="A554" s="1" t="s">
        <v>2571</v>
      </c>
      <c r="B554">
        <v>2.9903842206951698E-6</v>
      </c>
      <c r="C554" s="1">
        <v>3.9327370646491698E-13</v>
      </c>
      <c r="D554">
        <v>0.72</v>
      </c>
      <c r="E554">
        <v>0.91463414634146301</v>
      </c>
      <c r="F554">
        <v>0.98</v>
      </c>
      <c r="G554">
        <v>0.98387096774193505</v>
      </c>
      <c r="H554">
        <v>0.98823529411764699</v>
      </c>
      <c r="I554">
        <v>0.934782608695652</v>
      </c>
      <c r="J554" s="1" t="s">
        <v>23229</v>
      </c>
      <c r="K554" t="s">
        <v>23238</v>
      </c>
      <c r="L554" t="s">
        <v>24352</v>
      </c>
      <c r="M554" t="s">
        <v>24353</v>
      </c>
    </row>
    <row r="555" spans="1:13">
      <c r="A555" s="1" t="s">
        <v>2572</v>
      </c>
      <c r="B555">
        <v>5.2028102633525199E-6</v>
      </c>
      <c r="C555" s="1">
        <v>1.2440793309091899E-5</v>
      </c>
      <c r="D555">
        <v>1.5625E-2</v>
      </c>
      <c r="E555">
        <v>0</v>
      </c>
      <c r="F555">
        <v>7.9365079365079395E-3</v>
      </c>
      <c r="G555">
        <v>0.28703703703703698</v>
      </c>
      <c r="H555">
        <v>4.0909090909090902E-2</v>
      </c>
      <c r="I555">
        <v>0.17592592592592601</v>
      </c>
      <c r="J555" s="1">
        <v>0</v>
      </c>
      <c r="K555" t="s">
        <v>23242</v>
      </c>
      <c r="L555" t="s">
        <v>24354</v>
      </c>
      <c r="M555" t="s">
        <v>24355</v>
      </c>
    </row>
    <row r="556" spans="1:13">
      <c r="A556" s="1" t="s">
        <v>2573</v>
      </c>
      <c r="B556">
        <v>1.2778462428461699E-6</v>
      </c>
      <c r="C556" s="1">
        <v>2.9932194358379498E-7</v>
      </c>
      <c r="D556">
        <v>3.125E-2</v>
      </c>
      <c r="E556">
        <v>0</v>
      </c>
      <c r="F556">
        <v>8.2872928176795594E-3</v>
      </c>
      <c r="G556">
        <v>0</v>
      </c>
      <c r="H556">
        <v>0</v>
      </c>
      <c r="I556">
        <v>0</v>
      </c>
      <c r="J556" s="1">
        <v>0</v>
      </c>
      <c r="K556" t="s">
        <v>23241</v>
      </c>
      <c r="L556" t="s">
        <v>24356</v>
      </c>
      <c r="M556" t="s">
        <v>24357</v>
      </c>
    </row>
    <row r="557" spans="1:13">
      <c r="A557" s="1" t="s">
        <v>2574</v>
      </c>
      <c r="B557">
        <v>1.31502369435698E-7</v>
      </c>
      <c r="C557" s="1">
        <v>6.3029028208242994E-8</v>
      </c>
      <c r="D557">
        <v>1.7857142857142901E-2</v>
      </c>
      <c r="E557">
        <v>0</v>
      </c>
      <c r="F557">
        <v>8.0213903743315499E-3</v>
      </c>
      <c r="G557">
        <v>0</v>
      </c>
      <c r="H557">
        <v>0</v>
      </c>
      <c r="I557">
        <v>0</v>
      </c>
      <c r="J557" s="1" t="s">
        <v>23229</v>
      </c>
      <c r="K557" t="s">
        <v>23241</v>
      </c>
      <c r="L557" t="s">
        <v>24358</v>
      </c>
      <c r="M557" t="s">
        <v>24359</v>
      </c>
    </row>
    <row r="558" spans="1:13">
      <c r="A558" s="1" t="s">
        <v>2575</v>
      </c>
      <c r="B558">
        <v>1.5356871927268899E-8</v>
      </c>
      <c r="C558" s="1">
        <v>1.43077537305228E-5</v>
      </c>
      <c r="D558">
        <v>0</v>
      </c>
      <c r="E558">
        <v>0</v>
      </c>
      <c r="F558">
        <v>0</v>
      </c>
      <c r="G558">
        <v>0</v>
      </c>
      <c r="H558">
        <v>2.7397260273972601E-2</v>
      </c>
      <c r="I558">
        <v>0</v>
      </c>
      <c r="J558" s="1">
        <v>1</v>
      </c>
      <c r="K558" t="s">
        <v>23241</v>
      </c>
      <c r="L558" t="s">
        <v>24360</v>
      </c>
      <c r="M558" t="s">
        <v>24361</v>
      </c>
    </row>
    <row r="559" spans="1:13">
      <c r="A559" s="1" t="s">
        <v>2576</v>
      </c>
      <c r="B559">
        <v>1.26644015651064E-9</v>
      </c>
      <c r="C559" s="1">
        <v>9.4473994295223198E-7</v>
      </c>
      <c r="D559">
        <v>6.25E-2</v>
      </c>
      <c r="E559">
        <v>0.142045454545455</v>
      </c>
      <c r="F559">
        <v>0</v>
      </c>
      <c r="G559">
        <v>0</v>
      </c>
      <c r="H559">
        <v>6.0975609756097598E-3</v>
      </c>
      <c r="I559">
        <v>9.4339622641509396E-3</v>
      </c>
      <c r="J559" s="1">
        <v>0</v>
      </c>
      <c r="K559" t="s">
        <v>23239</v>
      </c>
      <c r="L559" t="s">
        <v>24362</v>
      </c>
      <c r="M559" t="s">
        <v>24363</v>
      </c>
    </row>
    <row r="560" spans="1:13">
      <c r="A560" s="1" t="s">
        <v>2577</v>
      </c>
      <c r="B560">
        <v>1.3947424157958899E-4</v>
      </c>
      <c r="C560" s="1">
        <v>5.6628187773728404E-7</v>
      </c>
      <c r="D560">
        <v>1</v>
      </c>
      <c r="E560">
        <v>0.92708333333333304</v>
      </c>
      <c r="F560">
        <v>0.987179487179487</v>
      </c>
      <c r="G560">
        <v>0.97619047619047605</v>
      </c>
      <c r="H560">
        <v>1</v>
      </c>
      <c r="I560">
        <v>0.98095238095238102</v>
      </c>
      <c r="J560" s="1">
        <v>1</v>
      </c>
      <c r="K560" t="s">
        <v>23240</v>
      </c>
      <c r="L560" t="s">
        <v>24364</v>
      </c>
      <c r="M560" t="s">
        <v>24365</v>
      </c>
    </row>
    <row r="561" spans="1:13">
      <c r="A561" s="1" t="s">
        <v>2578</v>
      </c>
      <c r="B561">
        <v>2.33646973332088E-4</v>
      </c>
      <c r="C561" s="1">
        <v>3.3795016887951899E-4</v>
      </c>
      <c r="D561">
        <v>0.45833333333333298</v>
      </c>
      <c r="E561">
        <v>0.52040816326530603</v>
      </c>
      <c r="F561">
        <v>0.7</v>
      </c>
      <c r="G561">
        <v>0.371428571428571</v>
      </c>
      <c r="H561">
        <v>0.36619718309859201</v>
      </c>
      <c r="I561">
        <v>0.38356164383561597</v>
      </c>
      <c r="J561" s="1">
        <v>0.3</v>
      </c>
      <c r="K561" t="s">
        <v>23242</v>
      </c>
      <c r="L561" t="s">
        <v>24366</v>
      </c>
      <c r="M561" t="s">
        <v>24367</v>
      </c>
    </row>
    <row r="562" spans="1:13">
      <c r="A562" s="1" t="s">
        <v>2579</v>
      </c>
      <c r="B562">
        <v>3.6513219017036901E-8</v>
      </c>
      <c r="C562" s="1">
        <v>6.2704956842228403E-6</v>
      </c>
      <c r="D562">
        <v>1</v>
      </c>
      <c r="E562">
        <v>0.85833333333333295</v>
      </c>
      <c r="F562">
        <v>1</v>
      </c>
      <c r="G562">
        <v>1</v>
      </c>
      <c r="H562">
        <v>0.95454545454545503</v>
      </c>
      <c r="I562">
        <v>0.91176470588235303</v>
      </c>
      <c r="J562" s="1" t="s">
        <v>23229</v>
      </c>
      <c r="K562" t="s">
        <v>23242</v>
      </c>
      <c r="L562" t="s">
        <v>24368</v>
      </c>
      <c r="M562" t="s">
        <v>24369</v>
      </c>
    </row>
    <row r="563" spans="1:13">
      <c r="A563" s="1" t="s">
        <v>2580</v>
      </c>
      <c r="B563">
        <v>2.5453380198919799E-6</v>
      </c>
      <c r="C563" s="1">
        <v>2.16718713250237E-7</v>
      </c>
      <c r="D563">
        <v>0</v>
      </c>
      <c r="E563">
        <v>0</v>
      </c>
      <c r="F563">
        <v>5.3846153846153801E-2</v>
      </c>
      <c r="G563">
        <v>0.218181818181818</v>
      </c>
      <c r="H563">
        <v>2.33644859813084E-2</v>
      </c>
      <c r="I563">
        <v>9.2233009708737906E-2</v>
      </c>
      <c r="J563" s="1">
        <v>0</v>
      </c>
      <c r="K563" t="s">
        <v>23240</v>
      </c>
      <c r="L563" t="s">
        <v>24370</v>
      </c>
      <c r="M563" t="s">
        <v>24371</v>
      </c>
    </row>
    <row r="564" spans="1:13">
      <c r="A564" s="1" t="s">
        <v>2581</v>
      </c>
      <c r="B564">
        <v>6.2116053232145296E-6</v>
      </c>
      <c r="C564" s="1">
        <v>8.0420120752368593E-6</v>
      </c>
      <c r="D564">
        <v>1</v>
      </c>
      <c r="E564">
        <v>0.984375</v>
      </c>
      <c r="F564">
        <v>0.994871794871795</v>
      </c>
      <c r="G564">
        <v>0.98245614035087703</v>
      </c>
      <c r="H564">
        <v>1</v>
      </c>
      <c r="I564">
        <v>0.95599999999999996</v>
      </c>
      <c r="J564" s="1">
        <v>0.95454545454545503</v>
      </c>
      <c r="K564" t="s">
        <v>23238</v>
      </c>
      <c r="L564" t="s">
        <v>24372</v>
      </c>
      <c r="M564" t="s">
        <v>24373</v>
      </c>
    </row>
    <row r="565" spans="1:13">
      <c r="A565" s="1" t="s">
        <v>2582</v>
      </c>
      <c r="B565">
        <v>8.9612574926263803E-7</v>
      </c>
      <c r="C565" s="1">
        <v>2.4137763127605801E-5</v>
      </c>
      <c r="D565">
        <v>1</v>
      </c>
      <c r="E565">
        <v>0.95205479452054798</v>
      </c>
      <c r="F565">
        <v>0.93925233644859796</v>
      </c>
      <c r="G565">
        <v>1</v>
      </c>
      <c r="H565">
        <v>1</v>
      </c>
      <c r="I565">
        <v>0.99404761904761896</v>
      </c>
      <c r="J565" s="1">
        <v>1</v>
      </c>
      <c r="K565" t="s">
        <v>23239</v>
      </c>
      <c r="L565" t="s">
        <v>24374</v>
      </c>
      <c r="M565" t="s">
        <v>24375</v>
      </c>
    </row>
    <row r="566" spans="1:13">
      <c r="A566" s="1" t="s">
        <v>2583</v>
      </c>
      <c r="B566">
        <v>6.8630529492116996E-4</v>
      </c>
      <c r="C566" s="1">
        <v>4.91392183314691E-5</v>
      </c>
      <c r="D566">
        <v>0.35</v>
      </c>
      <c r="E566">
        <v>0.252873563218391</v>
      </c>
      <c r="F566">
        <v>0.96285714285714297</v>
      </c>
      <c r="G566">
        <v>0.45454545454545497</v>
      </c>
      <c r="H566">
        <v>0.878571428571429</v>
      </c>
      <c r="I566">
        <v>0.608108108108108</v>
      </c>
      <c r="J566" s="1" t="s">
        <v>23229</v>
      </c>
      <c r="K566" t="s">
        <v>23238</v>
      </c>
      <c r="L566" t="s">
        <v>24376</v>
      </c>
      <c r="M566" t="s">
        <v>24377</v>
      </c>
    </row>
    <row r="567" spans="1:13">
      <c r="A567" s="1" t="s">
        <v>2584</v>
      </c>
      <c r="B567">
        <v>3.2168923443902902E-6</v>
      </c>
      <c r="C567" s="1">
        <v>7.1668506280313205E-8</v>
      </c>
      <c r="D567">
        <v>1</v>
      </c>
      <c r="E567">
        <v>0.94505494505494503</v>
      </c>
      <c r="F567">
        <v>0.99700598802395202</v>
      </c>
      <c r="G567">
        <v>1</v>
      </c>
      <c r="H567">
        <v>1</v>
      </c>
      <c r="I567">
        <v>1</v>
      </c>
      <c r="J567" s="1" t="s">
        <v>23229</v>
      </c>
      <c r="K567" t="s">
        <v>23240</v>
      </c>
      <c r="L567" t="s">
        <v>24378</v>
      </c>
      <c r="M567" t="s">
        <v>24379</v>
      </c>
    </row>
    <row r="568" spans="1:13">
      <c r="A568" s="1" t="s">
        <v>2585</v>
      </c>
      <c r="B568">
        <v>1.96366608948264E-5</v>
      </c>
      <c r="C568" s="1">
        <v>2.2909097727284798E-5</v>
      </c>
      <c r="D568">
        <v>0.83333333333333304</v>
      </c>
      <c r="E568">
        <v>0.73837209302325602</v>
      </c>
      <c r="F568">
        <v>0.87709497206703901</v>
      </c>
      <c r="G568">
        <v>1</v>
      </c>
      <c r="H568">
        <v>1</v>
      </c>
      <c r="I568">
        <v>1</v>
      </c>
      <c r="J568" s="1">
        <v>1</v>
      </c>
      <c r="K568" t="s">
        <v>23241</v>
      </c>
      <c r="L568" t="s">
        <v>24380</v>
      </c>
      <c r="M568" t="s">
        <v>24381</v>
      </c>
    </row>
    <row r="569" spans="1:13">
      <c r="A569" s="1" t="s">
        <v>2586</v>
      </c>
      <c r="B569">
        <v>6.0849727424983702E-6</v>
      </c>
      <c r="C569" s="1">
        <v>6.27790221335444E-6</v>
      </c>
      <c r="D569">
        <v>0.984375</v>
      </c>
      <c r="E569">
        <v>0.98958333333333304</v>
      </c>
      <c r="F569">
        <v>0.994871794871795</v>
      </c>
      <c r="G569">
        <v>1</v>
      </c>
      <c r="H569">
        <v>0.97368421052631604</v>
      </c>
      <c r="I569">
        <v>0.995867768595041</v>
      </c>
      <c r="J569" s="1">
        <v>0.95454545454545503</v>
      </c>
      <c r="K569" t="s">
        <v>23240</v>
      </c>
      <c r="L569" t="s">
        <v>24382</v>
      </c>
      <c r="M569" t="s">
        <v>24383</v>
      </c>
    </row>
    <row r="570" spans="1:13">
      <c r="A570" s="1" t="s">
        <v>2587</v>
      </c>
      <c r="B570">
        <v>1.5784541547235901E-4</v>
      </c>
      <c r="C570" s="1">
        <v>1.10739560060048E-5</v>
      </c>
      <c r="D570">
        <v>0.453125</v>
      </c>
      <c r="E570">
        <v>9.0425531914893595E-2</v>
      </c>
      <c r="F570">
        <v>0.27061855670103102</v>
      </c>
      <c r="G570">
        <v>8.0357142857142905E-2</v>
      </c>
      <c r="H570">
        <v>0.121621621621622</v>
      </c>
      <c r="I570">
        <v>0.22413793103448301</v>
      </c>
      <c r="J570" s="1">
        <v>0.5</v>
      </c>
      <c r="K570" t="s">
        <v>23238</v>
      </c>
      <c r="L570" t="s">
        <v>24384</v>
      </c>
      <c r="M570" t="s">
        <v>24385</v>
      </c>
    </row>
    <row r="571" spans="1:13">
      <c r="A571" s="1" t="s">
        <v>2588</v>
      </c>
      <c r="B571">
        <v>9.6352588259744995E-6</v>
      </c>
      <c r="C571" s="1">
        <v>9.1815977568349499E-5</v>
      </c>
      <c r="D571">
        <v>0.90625</v>
      </c>
      <c r="E571">
        <v>0.94270833333333304</v>
      </c>
      <c r="F571">
        <v>0.84031413612565398</v>
      </c>
      <c r="G571">
        <v>0.97368421052631604</v>
      </c>
      <c r="H571">
        <v>0.92857142857142905</v>
      </c>
      <c r="I571">
        <v>0.95614035087719296</v>
      </c>
      <c r="J571" s="1">
        <v>0.95454545454545503</v>
      </c>
      <c r="K571" t="s">
        <v>23238</v>
      </c>
      <c r="L571" t="s">
        <v>24386</v>
      </c>
      <c r="M571" t="s">
        <v>24387</v>
      </c>
    </row>
    <row r="572" spans="1:13">
      <c r="A572" s="1" t="s">
        <v>2589</v>
      </c>
      <c r="B572">
        <v>0</v>
      </c>
      <c r="C572" s="1">
        <v>0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 s="1" t="s">
        <v>23229</v>
      </c>
      <c r="K572" t="s">
        <v>23238</v>
      </c>
      <c r="L572" t="s">
        <v>24388</v>
      </c>
      <c r="M572" t="s">
        <v>24389</v>
      </c>
    </row>
    <row r="573" spans="1:13">
      <c r="A573" s="1" t="s">
        <v>2590</v>
      </c>
      <c r="B573">
        <v>6.4494420088742201E-7</v>
      </c>
      <c r="C573" s="1">
        <v>2.3115454667594201E-7</v>
      </c>
      <c r="D573">
        <v>0</v>
      </c>
      <c r="E573">
        <v>0</v>
      </c>
      <c r="F573">
        <v>0</v>
      </c>
      <c r="G573">
        <v>1.6129032258064498E-2</v>
      </c>
      <c r="H573">
        <v>0</v>
      </c>
      <c r="I573">
        <v>8.7719298245614002E-2</v>
      </c>
      <c r="J573" s="1">
        <v>0</v>
      </c>
      <c r="K573" t="s">
        <v>23238</v>
      </c>
      <c r="L573" t="s">
        <v>24390</v>
      </c>
      <c r="M573" t="s">
        <v>24391</v>
      </c>
    </row>
    <row r="574" spans="1:13">
      <c r="A574" s="1" t="s">
        <v>2591</v>
      </c>
      <c r="B574">
        <v>1.62387700270627E-8</v>
      </c>
      <c r="C574" s="1">
        <v>4.1591155045009101E-5</v>
      </c>
      <c r="D574">
        <v>0.19642857142857101</v>
      </c>
      <c r="E574">
        <v>0.29166666666666702</v>
      </c>
      <c r="F574">
        <v>0.29251700680272102</v>
      </c>
      <c r="G574">
        <v>0.266666666666667</v>
      </c>
      <c r="H574">
        <v>5.9210526315789498E-2</v>
      </c>
      <c r="I574">
        <v>0.16666666666666699</v>
      </c>
      <c r="J574" s="1">
        <v>0</v>
      </c>
      <c r="K574" t="s">
        <v>23241</v>
      </c>
      <c r="L574" t="s">
        <v>24392</v>
      </c>
      <c r="M574" t="s">
        <v>24393</v>
      </c>
    </row>
    <row r="575" spans="1:13">
      <c r="A575" s="1" t="s">
        <v>2592</v>
      </c>
      <c r="B575">
        <v>1.37469182563486E-8</v>
      </c>
      <c r="C575" s="1">
        <v>2.5551954979142598E-7</v>
      </c>
      <c r="D575">
        <v>1</v>
      </c>
      <c r="E575">
        <v>1</v>
      </c>
      <c r="F575">
        <v>0.98958333333333304</v>
      </c>
      <c r="G575">
        <v>1</v>
      </c>
      <c r="H575">
        <v>0.99504950495049505</v>
      </c>
      <c r="I575">
        <v>0.99450549450549497</v>
      </c>
      <c r="J575" s="1">
        <v>0.5</v>
      </c>
      <c r="K575" t="s">
        <v>23238</v>
      </c>
      <c r="L575" t="s">
        <v>24394</v>
      </c>
      <c r="M575" t="s">
        <v>24395</v>
      </c>
    </row>
    <row r="576" spans="1:13">
      <c r="A576" s="1" t="s">
        <v>2593</v>
      </c>
      <c r="B576">
        <v>2.9552138628045302E-4</v>
      </c>
      <c r="C576" s="1">
        <v>1.48243668586222E-5</v>
      </c>
      <c r="D576">
        <v>1.72413793103448E-2</v>
      </c>
      <c r="E576">
        <v>0.311594202898551</v>
      </c>
      <c r="F576">
        <v>0</v>
      </c>
      <c r="G576">
        <v>0</v>
      </c>
      <c r="H576">
        <v>0</v>
      </c>
      <c r="I576">
        <v>1.9230769230769201E-2</v>
      </c>
      <c r="J576" s="1">
        <v>0</v>
      </c>
      <c r="K576" t="s">
        <v>23239</v>
      </c>
      <c r="L576" t="s">
        <v>24396</v>
      </c>
      <c r="M576" t="s">
        <v>24397</v>
      </c>
    </row>
    <row r="577" spans="1:13">
      <c r="A577" s="1" t="s">
        <v>2594</v>
      </c>
      <c r="B577">
        <v>1.55743450308798E-4</v>
      </c>
      <c r="C577" s="1">
        <v>1.26030331989606E-5</v>
      </c>
      <c r="D577">
        <v>0</v>
      </c>
      <c r="E577">
        <v>0.18947368421052599</v>
      </c>
      <c r="F577">
        <v>5.1546391752577301E-3</v>
      </c>
      <c r="G577">
        <v>1.2820512820512799E-2</v>
      </c>
      <c r="H577">
        <v>0</v>
      </c>
      <c r="I577">
        <v>0</v>
      </c>
      <c r="J577" s="1" t="s">
        <v>23229</v>
      </c>
      <c r="K577" t="s">
        <v>23240</v>
      </c>
      <c r="L577" t="s">
        <v>24398</v>
      </c>
      <c r="M577" t="s">
        <v>24399</v>
      </c>
    </row>
    <row r="578" spans="1:13">
      <c r="A578" s="1" t="s">
        <v>2595</v>
      </c>
      <c r="B578">
        <v>6.0382960829660801E-5</v>
      </c>
      <c r="C578" s="1">
        <v>1.6523599592881401E-4</v>
      </c>
      <c r="D578">
        <v>0.32758620689655199</v>
      </c>
      <c r="E578">
        <v>0.41379310344827602</v>
      </c>
      <c r="F578">
        <v>0.44374999999999998</v>
      </c>
      <c r="G578">
        <v>0.12962962962963001</v>
      </c>
      <c r="H578">
        <v>0.60365853658536595</v>
      </c>
      <c r="I578">
        <v>0.33653846153846201</v>
      </c>
      <c r="J578" s="1">
        <v>0.05</v>
      </c>
      <c r="K578" t="s">
        <v>23242</v>
      </c>
      <c r="L578" t="s">
        <v>24400</v>
      </c>
      <c r="M578" t="s">
        <v>24401</v>
      </c>
    </row>
    <row r="579" spans="1:13">
      <c r="A579" s="1" t="s">
        <v>2596</v>
      </c>
      <c r="B579">
        <v>5.4343616927704802E-5</v>
      </c>
      <c r="C579" s="1">
        <v>6.2865856174507405E-5</v>
      </c>
      <c r="D579">
        <v>0.79310344827586199</v>
      </c>
      <c r="E579">
        <v>0.96341463414634099</v>
      </c>
      <c r="F579">
        <v>0.92248062015503896</v>
      </c>
      <c r="G579">
        <v>0.22</v>
      </c>
      <c r="H579">
        <v>0.77692307692307705</v>
      </c>
      <c r="I579">
        <v>0.74242424242424199</v>
      </c>
      <c r="J579" s="1" t="s">
        <v>23229</v>
      </c>
      <c r="K579" t="s">
        <v>23237</v>
      </c>
      <c r="L579" t="s">
        <v>24402</v>
      </c>
      <c r="M579" t="s">
        <v>24403</v>
      </c>
    </row>
    <row r="580" spans="1:13">
      <c r="A580" s="1" t="s">
        <v>2597</v>
      </c>
      <c r="B580">
        <v>1.5200068379774399E-5</v>
      </c>
      <c r="C580" s="1">
        <v>2.95379320163271E-5</v>
      </c>
      <c r="D580">
        <v>0.953125</v>
      </c>
      <c r="E580">
        <v>0.99479166666666696</v>
      </c>
      <c r="F580">
        <v>0.987179487179487</v>
      </c>
      <c r="G580">
        <v>0.80172413793103403</v>
      </c>
      <c r="H580">
        <v>0.98684210526315796</v>
      </c>
      <c r="I580">
        <v>0.91600000000000004</v>
      </c>
      <c r="J580" s="1">
        <v>1</v>
      </c>
      <c r="K580" t="s">
        <v>23238</v>
      </c>
      <c r="L580" t="s">
        <v>24404</v>
      </c>
      <c r="M580" t="s">
        <v>24405</v>
      </c>
    </row>
    <row r="581" spans="1:13">
      <c r="A581" s="1" t="s">
        <v>2598</v>
      </c>
      <c r="B581">
        <v>9.5671395226577701E-7</v>
      </c>
      <c r="C581" s="1">
        <v>1.1127733477588701E-6</v>
      </c>
      <c r="D581">
        <v>1.6129032258064498E-2</v>
      </c>
      <c r="E581">
        <v>0</v>
      </c>
      <c r="F581">
        <v>0</v>
      </c>
      <c r="G581">
        <v>6.9767441860465101E-2</v>
      </c>
      <c r="H581">
        <v>5.31914893617021E-3</v>
      </c>
      <c r="I581">
        <v>0</v>
      </c>
      <c r="J581" s="1">
        <v>0</v>
      </c>
      <c r="K581" t="s">
        <v>23242</v>
      </c>
      <c r="L581" t="s">
        <v>24406</v>
      </c>
      <c r="M581" t="s">
        <v>24407</v>
      </c>
    </row>
    <row r="582" spans="1:13">
      <c r="A582" s="1" t="s">
        <v>2599</v>
      </c>
      <c r="B582">
        <v>2.0822608458756098E-6</v>
      </c>
      <c r="C582" s="1">
        <v>7.9558768203729805E-6</v>
      </c>
      <c r="D582">
        <v>0.98387096774193505</v>
      </c>
      <c r="E582">
        <v>1</v>
      </c>
      <c r="F582">
        <v>0.92279411764705899</v>
      </c>
      <c r="G582">
        <v>0.96</v>
      </c>
      <c r="H582">
        <v>0.965753424657534</v>
      </c>
      <c r="I582">
        <v>0.625</v>
      </c>
      <c r="J582" s="1">
        <v>0.9</v>
      </c>
      <c r="K582" t="s">
        <v>23240</v>
      </c>
      <c r="L582" t="s">
        <v>24408</v>
      </c>
      <c r="M582" t="s">
        <v>24409</v>
      </c>
    </row>
    <row r="583" spans="1:13">
      <c r="A583" s="1" t="s">
        <v>2600</v>
      </c>
      <c r="B583">
        <v>2.1466470202563201E-7</v>
      </c>
      <c r="C583" s="1">
        <v>1.16487735192548E-7</v>
      </c>
      <c r="D583">
        <v>0.81666666666666698</v>
      </c>
      <c r="E583">
        <v>0.93529411764705905</v>
      </c>
      <c r="F583">
        <v>0.99722222222222201</v>
      </c>
      <c r="G583">
        <v>1</v>
      </c>
      <c r="H583">
        <v>0.99397590361445798</v>
      </c>
      <c r="I583">
        <v>1</v>
      </c>
      <c r="J583" s="1">
        <v>1</v>
      </c>
      <c r="K583" t="s">
        <v>23241</v>
      </c>
      <c r="L583" t="s">
        <v>24410</v>
      </c>
      <c r="M583" t="s">
        <v>24411</v>
      </c>
    </row>
    <row r="584" spans="1:13">
      <c r="A584" s="1" t="s">
        <v>2601</v>
      </c>
      <c r="B584">
        <v>4.8436763617788401E-4</v>
      </c>
      <c r="C584" s="1">
        <v>1.6864626497556701E-6</v>
      </c>
      <c r="D584">
        <v>0.431034482758621</v>
      </c>
      <c r="E584">
        <v>0.158823529411765</v>
      </c>
      <c r="F584">
        <v>0.79559748427673005</v>
      </c>
      <c r="G584" t="s">
        <v>23229</v>
      </c>
      <c r="H584">
        <v>0.9140625</v>
      </c>
      <c r="I584">
        <v>0.71428571428571397</v>
      </c>
      <c r="J584" s="1">
        <v>1</v>
      </c>
      <c r="K584" t="s">
        <v>23239</v>
      </c>
      <c r="L584" t="s">
        <v>24412</v>
      </c>
      <c r="M584" t="s">
        <v>24413</v>
      </c>
    </row>
    <row r="585" spans="1:13">
      <c r="A585" s="1" t="s">
        <v>2602</v>
      </c>
      <c r="B585">
        <v>2.6561183041266401E-6</v>
      </c>
      <c r="C585" s="1">
        <v>3.0516602679140701E-8</v>
      </c>
      <c r="D585">
        <v>0</v>
      </c>
      <c r="E585">
        <v>0</v>
      </c>
      <c r="F585">
        <v>0</v>
      </c>
      <c r="G585">
        <v>0.19298245614035101</v>
      </c>
      <c r="H585">
        <v>0</v>
      </c>
      <c r="I585">
        <v>5.9633027522935797E-2</v>
      </c>
      <c r="J585" s="1">
        <v>0</v>
      </c>
      <c r="K585" t="s">
        <v>23241</v>
      </c>
      <c r="L585" t="s">
        <v>24414</v>
      </c>
      <c r="M585" t="s">
        <v>24415</v>
      </c>
    </row>
    <row r="586" spans="1:13">
      <c r="A586" s="1" t="s">
        <v>2603</v>
      </c>
      <c r="B586">
        <v>3.1447507889819298E-7</v>
      </c>
      <c r="C586" s="1">
        <v>1.00147888952257E-6</v>
      </c>
      <c r="D586">
        <v>0</v>
      </c>
      <c r="E586">
        <v>0</v>
      </c>
      <c r="F586">
        <v>0</v>
      </c>
      <c r="G586">
        <v>0.17346938775510201</v>
      </c>
      <c r="H586">
        <v>0</v>
      </c>
      <c r="I586">
        <v>0.13580246913580199</v>
      </c>
      <c r="J586" s="1">
        <v>0</v>
      </c>
      <c r="K586" t="s">
        <v>23238</v>
      </c>
      <c r="L586" t="s">
        <v>24416</v>
      </c>
      <c r="M586" t="s">
        <v>24417</v>
      </c>
    </row>
    <row r="587" spans="1:13">
      <c r="A587" s="1" t="s">
        <v>2604</v>
      </c>
      <c r="B587">
        <v>1.48357572125761E-6</v>
      </c>
      <c r="C587" s="1">
        <v>1.2827633867896899E-4</v>
      </c>
      <c r="D587">
        <v>0.25</v>
      </c>
      <c r="E587">
        <v>0.16049382716049401</v>
      </c>
      <c r="F587">
        <v>8.9595375722543294E-2</v>
      </c>
      <c r="G587">
        <v>0.10606060606060599</v>
      </c>
      <c r="H587">
        <v>0.310975609756098</v>
      </c>
      <c r="I587">
        <v>0.104166666666667</v>
      </c>
      <c r="J587" s="1">
        <v>0</v>
      </c>
      <c r="K587" t="s">
        <v>23242</v>
      </c>
      <c r="L587" t="s">
        <v>24418</v>
      </c>
      <c r="M587" t="s">
        <v>24419</v>
      </c>
    </row>
    <row r="588" spans="1:13">
      <c r="A588" s="1" t="s">
        <v>2605</v>
      </c>
      <c r="B588">
        <v>5.4810843679876401E-6</v>
      </c>
      <c r="C588" s="1">
        <v>7.8074936484347905E-6</v>
      </c>
      <c r="D588">
        <v>1</v>
      </c>
      <c r="E588">
        <v>1</v>
      </c>
      <c r="F588">
        <v>0.966480446927374</v>
      </c>
      <c r="G588">
        <v>0.77272727272727304</v>
      </c>
      <c r="H588">
        <v>0.58426966292134797</v>
      </c>
      <c r="I588">
        <v>0.92647058823529405</v>
      </c>
      <c r="J588" s="1" t="s">
        <v>23229</v>
      </c>
      <c r="K588" t="s">
        <v>23241</v>
      </c>
      <c r="L588" t="s">
        <v>24420</v>
      </c>
      <c r="M588" t="s">
        <v>24421</v>
      </c>
    </row>
    <row r="589" spans="1:13">
      <c r="A589" s="1" t="s">
        <v>2606</v>
      </c>
      <c r="B589">
        <v>1.20469043239397E-4</v>
      </c>
      <c r="C589" s="1">
        <v>2.5362958654519199E-6</v>
      </c>
      <c r="D589">
        <v>0.2</v>
      </c>
      <c r="E589">
        <v>0.27419354838709697</v>
      </c>
      <c r="F589">
        <v>4.6052631578947401E-2</v>
      </c>
      <c r="G589">
        <v>2.7027027027027001E-2</v>
      </c>
      <c r="H589">
        <v>0.19166666666666701</v>
      </c>
      <c r="I589">
        <v>0.11764705882352899</v>
      </c>
      <c r="J589" s="1">
        <v>0</v>
      </c>
      <c r="K589" t="s">
        <v>23238</v>
      </c>
      <c r="L589" t="s">
        <v>24422</v>
      </c>
      <c r="M589" t="s">
        <v>24423</v>
      </c>
    </row>
    <row r="590" spans="1:13">
      <c r="A590" s="1" t="s">
        <v>2607</v>
      </c>
      <c r="B590">
        <v>9.2278132117949501E-5</v>
      </c>
      <c r="C590" s="1">
        <v>1.46746771456715E-4</v>
      </c>
      <c r="D590">
        <v>5.5555555555555601E-2</v>
      </c>
      <c r="E590">
        <v>5.5555555555555601E-2</v>
      </c>
      <c r="F590">
        <v>0.33969465648855002</v>
      </c>
      <c r="G590">
        <v>8.6956521739130405E-2</v>
      </c>
      <c r="H590">
        <v>0.70634920634920595</v>
      </c>
      <c r="I590">
        <v>0.24285714285714299</v>
      </c>
      <c r="J590" s="1" t="s">
        <v>23229</v>
      </c>
      <c r="K590" t="s">
        <v>23241</v>
      </c>
      <c r="L590" t="s">
        <v>24424</v>
      </c>
      <c r="M590" t="s">
        <v>24425</v>
      </c>
    </row>
    <row r="591" spans="1:13">
      <c r="A591" s="1" t="s">
        <v>2608</v>
      </c>
      <c r="B591">
        <v>4.4168950401525098E-6</v>
      </c>
      <c r="C591" s="1">
        <v>6.4907366572367603E-8</v>
      </c>
      <c r="D591">
        <v>4.6875E-2</v>
      </c>
      <c r="E591">
        <v>2.6595744680851099E-2</v>
      </c>
      <c r="F591">
        <v>2.6455026455026501E-3</v>
      </c>
      <c r="G591">
        <v>0</v>
      </c>
      <c r="H591">
        <v>0</v>
      </c>
      <c r="I591">
        <v>0</v>
      </c>
      <c r="J591" s="1">
        <v>0</v>
      </c>
      <c r="K591" t="s">
        <v>23242</v>
      </c>
      <c r="L591" t="s">
        <v>24426</v>
      </c>
      <c r="M591" t="s">
        <v>24427</v>
      </c>
    </row>
    <row r="592" spans="1:13">
      <c r="A592" s="1" t="s">
        <v>2609</v>
      </c>
      <c r="B592">
        <v>9.8438837257560007E-6</v>
      </c>
      <c r="C592" s="1">
        <v>1.44704785131418E-5</v>
      </c>
      <c r="D592">
        <v>0.10344827586206901</v>
      </c>
      <c r="E592">
        <v>0</v>
      </c>
      <c r="F592">
        <v>0.441176470588235</v>
      </c>
      <c r="G592">
        <v>3.03030303030303E-2</v>
      </c>
      <c r="H592">
        <v>0.40384615384615402</v>
      </c>
      <c r="I592">
        <v>0.194444444444444</v>
      </c>
      <c r="J592" s="1">
        <v>0</v>
      </c>
      <c r="K592" t="s">
        <v>23241</v>
      </c>
      <c r="L592" t="s">
        <v>24428</v>
      </c>
      <c r="M592" t="s">
        <v>24429</v>
      </c>
    </row>
    <row r="593" spans="1:13">
      <c r="A593" s="1" t="s">
        <v>2610</v>
      </c>
      <c r="B593">
        <v>2.30224767212928E-6</v>
      </c>
      <c r="C593" s="1">
        <v>3.1585353090288199E-6</v>
      </c>
      <c r="D593">
        <v>0.98148148148148195</v>
      </c>
      <c r="E593">
        <v>1</v>
      </c>
      <c r="F593">
        <v>1</v>
      </c>
      <c r="G593">
        <v>1</v>
      </c>
      <c r="H593">
        <v>1</v>
      </c>
      <c r="I593">
        <v>0.9</v>
      </c>
      <c r="J593" s="1">
        <v>0</v>
      </c>
      <c r="K593" t="s">
        <v>23241</v>
      </c>
      <c r="L593" t="s">
        <v>24430</v>
      </c>
      <c r="M593" t="s">
        <v>24431</v>
      </c>
    </row>
    <row r="594" spans="1:13">
      <c r="A594" s="1" t="s">
        <v>2611</v>
      </c>
      <c r="B594">
        <v>9.9271414871442507E-9</v>
      </c>
      <c r="C594" s="1">
        <v>4.2029485642618399E-7</v>
      </c>
      <c r="D594">
        <v>0</v>
      </c>
      <c r="E594">
        <v>0</v>
      </c>
      <c r="F594">
        <v>0</v>
      </c>
      <c r="G594">
        <v>7.8431372549019607E-2</v>
      </c>
      <c r="H594">
        <v>0</v>
      </c>
      <c r="I594">
        <v>1.02040816326531E-2</v>
      </c>
      <c r="J594" s="1">
        <v>0</v>
      </c>
      <c r="K594" t="s">
        <v>23241</v>
      </c>
      <c r="L594" t="s">
        <v>24432</v>
      </c>
      <c r="M594" t="s">
        <v>24433</v>
      </c>
    </row>
    <row r="595" spans="1:13">
      <c r="A595" s="1" t="s">
        <v>2612</v>
      </c>
      <c r="B595">
        <v>4.2152415436803002E-4</v>
      </c>
      <c r="C595" s="1">
        <v>2.6288909486183399E-5</v>
      </c>
      <c r="D595">
        <v>0.95652173913043503</v>
      </c>
      <c r="E595">
        <v>0.70689655172413801</v>
      </c>
      <c r="F595">
        <v>0.99722222222222201</v>
      </c>
      <c r="G595">
        <v>1</v>
      </c>
      <c r="H595">
        <v>1</v>
      </c>
      <c r="I595">
        <v>1</v>
      </c>
      <c r="J595" s="1" t="s">
        <v>23229</v>
      </c>
      <c r="K595" t="s">
        <v>23238</v>
      </c>
      <c r="L595" t="s">
        <v>24434</v>
      </c>
      <c r="M595" t="s">
        <v>24435</v>
      </c>
    </row>
    <row r="596" spans="1:13">
      <c r="A596" s="1" t="s">
        <v>2613</v>
      </c>
      <c r="B596">
        <v>9.5746036881580893E-5</v>
      </c>
      <c r="C596" s="1">
        <v>5.21525719353001E-7</v>
      </c>
      <c r="D596">
        <v>1</v>
      </c>
      <c r="E596">
        <v>1</v>
      </c>
      <c r="F596">
        <v>0.82083333333333297</v>
      </c>
      <c r="G596">
        <v>0.96153846153846201</v>
      </c>
      <c r="H596">
        <v>0.83908045977011503</v>
      </c>
      <c r="I596">
        <v>1</v>
      </c>
      <c r="J596" s="1">
        <v>1</v>
      </c>
      <c r="K596" t="s">
        <v>23240</v>
      </c>
      <c r="L596" t="s">
        <v>24436</v>
      </c>
      <c r="M596" t="s">
        <v>24437</v>
      </c>
    </row>
    <row r="597" spans="1:13">
      <c r="A597" s="1" t="s">
        <v>2614</v>
      </c>
      <c r="B597">
        <v>3.7663466902913401E-5</v>
      </c>
      <c r="C597" s="1">
        <v>5.1988759924567301E-5</v>
      </c>
      <c r="D597">
        <v>0.14516129032258099</v>
      </c>
      <c r="E597">
        <v>2.74725274725275E-2</v>
      </c>
      <c r="F597">
        <v>5.8974358974359001E-2</v>
      </c>
      <c r="G597">
        <v>0.118181818181818</v>
      </c>
      <c r="H597">
        <v>2.6785714285714302E-2</v>
      </c>
      <c r="I597">
        <v>0.15289256198347101</v>
      </c>
      <c r="J597" s="1">
        <v>0</v>
      </c>
      <c r="K597" t="s">
        <v>23237</v>
      </c>
      <c r="L597" t="s">
        <v>24438</v>
      </c>
      <c r="M597" t="s">
        <v>24439</v>
      </c>
    </row>
    <row r="598" spans="1:13">
      <c r="A598" s="1" t="s">
        <v>2615</v>
      </c>
      <c r="B598">
        <v>6.0127757489641801E-5</v>
      </c>
      <c r="C598" s="1">
        <v>2.8217331951300799E-5</v>
      </c>
      <c r="D598">
        <v>0.75</v>
      </c>
      <c r="E598">
        <v>0.99425287356321801</v>
      </c>
      <c r="F598">
        <v>0.89939024390243905</v>
      </c>
      <c r="G598">
        <v>0.202380952380952</v>
      </c>
      <c r="H598">
        <v>0.61111111111111105</v>
      </c>
      <c r="I598">
        <v>0.7890625</v>
      </c>
      <c r="J598" s="1">
        <v>1</v>
      </c>
      <c r="K598" t="s">
        <v>23240</v>
      </c>
      <c r="L598" t="s">
        <v>24440</v>
      </c>
      <c r="M598" t="s">
        <v>24441</v>
      </c>
    </row>
    <row r="599" spans="1:13">
      <c r="A599" s="1" t="s">
        <v>2616</v>
      </c>
      <c r="B599">
        <v>3.68128005692659E-6</v>
      </c>
      <c r="C599" s="1">
        <v>2.1866005359198E-5</v>
      </c>
      <c r="D599">
        <v>0.109375</v>
      </c>
      <c r="E599">
        <v>1.5625E-2</v>
      </c>
      <c r="F599">
        <v>9.2307692307692299E-2</v>
      </c>
      <c r="G599">
        <v>0</v>
      </c>
      <c r="H599">
        <v>8.7719298245613996E-3</v>
      </c>
      <c r="I599">
        <v>0</v>
      </c>
      <c r="J599" s="1">
        <v>4.5454545454545497E-2</v>
      </c>
      <c r="K599" t="s">
        <v>23241</v>
      </c>
      <c r="L599" t="s">
        <v>24442</v>
      </c>
      <c r="M599" t="s">
        <v>24443</v>
      </c>
    </row>
    <row r="600" spans="1:13">
      <c r="A600" s="1" t="s">
        <v>2617</v>
      </c>
      <c r="B600">
        <v>5.2009065662556199E-9</v>
      </c>
      <c r="C600" s="1">
        <v>8.7089204576716297E-7</v>
      </c>
      <c r="D600">
        <v>0</v>
      </c>
      <c r="E600">
        <v>0</v>
      </c>
      <c r="F600">
        <v>5.2631578947369695E-3</v>
      </c>
      <c r="G600">
        <v>1.0638297872340052E-2</v>
      </c>
      <c r="H600">
        <v>4.5045045045040144E-3</v>
      </c>
      <c r="I600">
        <v>4.3859649122810485E-3</v>
      </c>
      <c r="J600" s="1">
        <v>0.77272727272727304</v>
      </c>
      <c r="K600" t="s">
        <v>23243</v>
      </c>
      <c r="L600" t="s">
        <v>24444</v>
      </c>
      <c r="M600" t="s">
        <v>24445</v>
      </c>
    </row>
    <row r="601" spans="1:13">
      <c r="A601" s="1" t="s">
        <v>2618</v>
      </c>
      <c r="B601">
        <v>0</v>
      </c>
      <c r="C601" s="1">
        <v>0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 s="1">
        <v>5.5555555555555601E-2</v>
      </c>
      <c r="K601" t="s">
        <v>23238</v>
      </c>
      <c r="L601" t="s">
        <v>24446</v>
      </c>
      <c r="M601" t="s">
        <v>24447</v>
      </c>
    </row>
    <row r="602" spans="1:13">
      <c r="A602" s="1" t="s">
        <v>2619</v>
      </c>
      <c r="B602">
        <v>7.6644589850160597E-5</v>
      </c>
      <c r="C602" s="1">
        <v>7.8881444080694508E-6</v>
      </c>
      <c r="D602">
        <v>0.14516129032258099</v>
      </c>
      <c r="E602">
        <v>0.103260869565217</v>
      </c>
      <c r="F602">
        <v>0.14772727272727301</v>
      </c>
      <c r="G602">
        <v>0.26190476190476197</v>
      </c>
      <c r="H602">
        <v>0.116279069767442</v>
      </c>
      <c r="I602">
        <v>0.131944444444444</v>
      </c>
      <c r="J602" s="1">
        <v>0</v>
      </c>
      <c r="K602" t="s">
        <v>23241</v>
      </c>
      <c r="L602" t="s">
        <v>24448</v>
      </c>
      <c r="M602" t="s">
        <v>24449</v>
      </c>
    </row>
    <row r="603" spans="1:13">
      <c r="A603" s="1" t="s">
        <v>2620</v>
      </c>
      <c r="B603">
        <v>1.8789133715368899E-5</v>
      </c>
      <c r="C603" s="1">
        <v>3.9084596749171003E-4</v>
      </c>
      <c r="D603">
        <v>0.60714285714285698</v>
      </c>
      <c r="E603">
        <v>0.97402597402597402</v>
      </c>
      <c r="F603">
        <v>0.587662337662338</v>
      </c>
      <c r="G603">
        <v>5.8823529411764698E-2</v>
      </c>
      <c r="H603">
        <v>0.348101265822785</v>
      </c>
      <c r="I603">
        <v>0.141025641025641</v>
      </c>
      <c r="J603" s="1">
        <v>0</v>
      </c>
      <c r="K603" t="s">
        <v>23241</v>
      </c>
      <c r="L603" t="s">
        <v>24450</v>
      </c>
      <c r="M603" t="s">
        <v>24451</v>
      </c>
    </row>
    <row r="604" spans="1:13">
      <c r="A604" s="1" t="s">
        <v>2621</v>
      </c>
      <c r="B604">
        <v>3.4209156859751102E-4</v>
      </c>
      <c r="C604" s="1">
        <v>1.0462809030152399E-6</v>
      </c>
      <c r="D604">
        <v>0.476190476190476</v>
      </c>
      <c r="E604">
        <v>0.547619047619048</v>
      </c>
      <c r="F604">
        <v>0.34782608695652201</v>
      </c>
      <c r="G604">
        <v>0.70930232558139505</v>
      </c>
      <c r="H604">
        <v>0.35616438356164398</v>
      </c>
      <c r="I604">
        <v>0.46511627906976699</v>
      </c>
      <c r="J604" s="1">
        <v>0.05</v>
      </c>
      <c r="K604" t="s">
        <v>23240</v>
      </c>
      <c r="L604" t="s">
        <v>24452</v>
      </c>
      <c r="M604" t="s">
        <v>24453</v>
      </c>
    </row>
    <row r="605" spans="1:13">
      <c r="A605" s="1" t="s">
        <v>2622</v>
      </c>
      <c r="B605">
        <v>6.7755886177972398E-6</v>
      </c>
      <c r="C605" s="1">
        <v>4.9043619149156296E-6</v>
      </c>
      <c r="D605">
        <v>1.6129032258064498E-2</v>
      </c>
      <c r="E605">
        <v>0</v>
      </c>
      <c r="F605">
        <v>0.19780219780219799</v>
      </c>
      <c r="G605">
        <v>2.2222222222222199E-2</v>
      </c>
      <c r="H605">
        <v>0.19306930693069299</v>
      </c>
      <c r="I605">
        <v>1.21951219512195E-2</v>
      </c>
      <c r="J605" s="1">
        <v>0.36363636363636398</v>
      </c>
      <c r="K605" t="s">
        <v>23241</v>
      </c>
      <c r="L605" t="s">
        <v>24454</v>
      </c>
      <c r="M605" t="s">
        <v>24455</v>
      </c>
    </row>
    <row r="606" spans="1:13">
      <c r="A606" s="1" t="s">
        <v>2623</v>
      </c>
      <c r="B606">
        <v>2.1474358311456901E-6</v>
      </c>
      <c r="C606" s="1">
        <v>6.0522292442066998E-6</v>
      </c>
      <c r="D606">
        <v>0</v>
      </c>
      <c r="E606">
        <v>0</v>
      </c>
      <c r="F606">
        <v>0</v>
      </c>
      <c r="G606">
        <v>0.101851851851852</v>
      </c>
      <c r="H606">
        <v>5.0505050505050501E-3</v>
      </c>
      <c r="I606">
        <v>8.7628865979381396E-2</v>
      </c>
      <c r="J606" s="1">
        <v>0</v>
      </c>
      <c r="K606" t="s">
        <v>23242</v>
      </c>
      <c r="L606" t="s">
        <v>24456</v>
      </c>
      <c r="M606" t="s">
        <v>24457</v>
      </c>
    </row>
    <row r="607" spans="1:13">
      <c r="A607" s="1" t="s">
        <v>2624</v>
      </c>
      <c r="B607">
        <v>1.73821942678806E-4</v>
      </c>
      <c r="C607" s="1">
        <v>1.5386131358036901E-4</v>
      </c>
      <c r="D607">
        <v>3.2258064516128997E-2</v>
      </c>
      <c r="E607">
        <v>1.0989010989011E-2</v>
      </c>
      <c r="F607">
        <v>0.62032085561497297</v>
      </c>
      <c r="G607">
        <v>0.5</v>
      </c>
      <c r="H607">
        <v>0.309782608695652</v>
      </c>
      <c r="I607">
        <v>0.22033898305084701</v>
      </c>
      <c r="J607" s="1">
        <v>0</v>
      </c>
      <c r="K607" t="s">
        <v>23241</v>
      </c>
      <c r="L607" t="s">
        <v>24458</v>
      </c>
      <c r="M607" t="s">
        <v>24459</v>
      </c>
    </row>
    <row r="608" spans="1:13">
      <c r="A608" s="1" t="s">
        <v>2625</v>
      </c>
      <c r="B608">
        <v>5.7407473264729397E-7</v>
      </c>
      <c r="C608" s="1">
        <v>5.8688179753705E-7</v>
      </c>
      <c r="D608">
        <v>1</v>
      </c>
      <c r="E608">
        <v>1</v>
      </c>
      <c r="F608">
        <v>1</v>
      </c>
      <c r="G608">
        <v>0.918604651162791</v>
      </c>
      <c r="H608">
        <v>1</v>
      </c>
      <c r="I608">
        <v>0.978494623655914</v>
      </c>
      <c r="J608" s="1">
        <v>1</v>
      </c>
      <c r="K608" t="s">
        <v>23238</v>
      </c>
      <c r="L608" t="s">
        <v>24460</v>
      </c>
      <c r="M608" t="s">
        <v>24461</v>
      </c>
    </row>
    <row r="609" spans="1:13">
      <c r="A609" s="1" t="s">
        <v>2626</v>
      </c>
      <c r="B609">
        <v>6.3913409544103E-7</v>
      </c>
      <c r="C609" s="1">
        <v>7.7275439042473998E-7</v>
      </c>
      <c r="D609">
        <v>0</v>
      </c>
      <c r="E609">
        <v>0</v>
      </c>
      <c r="F609">
        <v>0</v>
      </c>
      <c r="G609">
        <v>0</v>
      </c>
      <c r="H609">
        <v>0.18243243243243201</v>
      </c>
      <c r="I609">
        <v>5.9523809523809503E-3</v>
      </c>
      <c r="J609" s="1">
        <v>0</v>
      </c>
      <c r="K609" t="s">
        <v>23242</v>
      </c>
      <c r="L609" t="s">
        <v>24462</v>
      </c>
      <c r="M609" t="s">
        <v>24463</v>
      </c>
    </row>
    <row r="610" spans="1:13">
      <c r="A610" s="1" t="s">
        <v>2627</v>
      </c>
      <c r="B610">
        <v>4.3380308916243901E-4</v>
      </c>
      <c r="C610" s="1">
        <v>1.20760080606938E-5</v>
      </c>
      <c r="D610">
        <v>0.21875</v>
      </c>
      <c r="E610">
        <v>0</v>
      </c>
      <c r="F610">
        <v>0.38082901554404103</v>
      </c>
      <c r="G610">
        <v>0.85526315789473695</v>
      </c>
      <c r="H610">
        <v>0.28421052631578902</v>
      </c>
      <c r="I610">
        <v>0.64084507042253502</v>
      </c>
      <c r="J610" s="1">
        <v>1</v>
      </c>
      <c r="K610" t="s">
        <v>23240</v>
      </c>
      <c r="L610" t="s">
        <v>24464</v>
      </c>
      <c r="M610" t="s">
        <v>24465</v>
      </c>
    </row>
    <row r="611" spans="1:13">
      <c r="A611" s="1" t="s">
        <v>2628</v>
      </c>
      <c r="B611">
        <v>5.7061803689280799E-4</v>
      </c>
      <c r="C611" s="1">
        <v>1.19283032110002E-4</v>
      </c>
      <c r="D611">
        <v>6.25E-2</v>
      </c>
      <c r="E611">
        <v>5.4945054945054897E-3</v>
      </c>
      <c r="F611">
        <v>0.51052631578947405</v>
      </c>
      <c r="G611">
        <v>0.22368421052631601</v>
      </c>
      <c r="H611">
        <v>0.33908045977011497</v>
      </c>
      <c r="I611">
        <v>0.21929824561403499</v>
      </c>
      <c r="J611" s="1">
        <v>4.5454545454545497E-2</v>
      </c>
      <c r="K611" t="s">
        <v>23239</v>
      </c>
      <c r="L611" t="s">
        <v>24466</v>
      </c>
      <c r="M611" t="s">
        <v>24467</v>
      </c>
    </row>
    <row r="612" spans="1:13">
      <c r="A612" s="1" t="s">
        <v>2629</v>
      </c>
      <c r="B612">
        <v>6.5654415298545701E-9</v>
      </c>
      <c r="C612" s="1">
        <v>3.7973674491188997E-7</v>
      </c>
      <c r="D612">
        <v>0.94827586206896597</v>
      </c>
      <c r="E612">
        <v>1</v>
      </c>
      <c r="F612">
        <v>1</v>
      </c>
      <c r="G612">
        <v>1</v>
      </c>
      <c r="H612">
        <v>1</v>
      </c>
      <c r="I612">
        <v>1</v>
      </c>
      <c r="J612" s="1" t="s">
        <v>23229</v>
      </c>
      <c r="K612" t="s">
        <v>23240</v>
      </c>
      <c r="L612" t="s">
        <v>24468</v>
      </c>
      <c r="M612" t="s">
        <v>24469</v>
      </c>
    </row>
    <row r="613" spans="1:13">
      <c r="A613" s="1" t="s">
        <v>2630</v>
      </c>
      <c r="B613">
        <v>5.9260421137995596E-6</v>
      </c>
      <c r="C613" s="1">
        <v>1.1256348818770599E-5</v>
      </c>
      <c r="D613">
        <v>0</v>
      </c>
      <c r="E613">
        <v>0</v>
      </c>
      <c r="F613">
        <v>0</v>
      </c>
      <c r="G613">
        <v>0</v>
      </c>
      <c r="H613">
        <v>0.140845070422535</v>
      </c>
      <c r="I613">
        <v>0</v>
      </c>
      <c r="J613" s="1" t="s">
        <v>23229</v>
      </c>
      <c r="K613" t="s">
        <v>23237</v>
      </c>
      <c r="L613" t="s">
        <v>24470</v>
      </c>
      <c r="M613" t="s">
        <v>24471</v>
      </c>
    </row>
    <row r="614" spans="1:13">
      <c r="A614" s="1" t="s">
        <v>2631</v>
      </c>
      <c r="B614">
        <v>3.0248588270177101E-6</v>
      </c>
      <c r="C614" s="1">
        <v>1.58404894234405E-6</v>
      </c>
      <c r="D614">
        <v>0</v>
      </c>
      <c r="E614">
        <v>0</v>
      </c>
      <c r="F614">
        <v>0</v>
      </c>
      <c r="G614">
        <v>0</v>
      </c>
      <c r="H614">
        <v>0.13297872340425501</v>
      </c>
      <c r="I614">
        <v>0</v>
      </c>
      <c r="J614" s="1">
        <v>0</v>
      </c>
      <c r="K614" t="s">
        <v>23238</v>
      </c>
      <c r="L614" t="s">
        <v>24472</v>
      </c>
      <c r="M614" t="s">
        <v>24473</v>
      </c>
    </row>
    <row r="615" spans="1:13">
      <c r="A615" s="1" t="s">
        <v>2632</v>
      </c>
      <c r="B615">
        <v>4.8646789504726701E-7</v>
      </c>
      <c r="C615" s="1">
        <v>1.31532542984129E-5</v>
      </c>
      <c r="D615">
        <v>9.375E-2</v>
      </c>
      <c r="E615">
        <v>5.2631578947368403E-3</v>
      </c>
      <c r="F615">
        <v>0.141025641025641</v>
      </c>
      <c r="G615">
        <v>4.3859649122807001E-2</v>
      </c>
      <c r="H615">
        <v>0.162280701754386</v>
      </c>
      <c r="I615">
        <v>2.4390243902439001E-2</v>
      </c>
      <c r="J615" s="1">
        <v>0</v>
      </c>
      <c r="K615" t="s">
        <v>23241</v>
      </c>
      <c r="L615" t="s">
        <v>24474</v>
      </c>
      <c r="M615" t="s">
        <v>24475</v>
      </c>
    </row>
    <row r="616" spans="1:13">
      <c r="A616" s="1" t="s">
        <v>2633</v>
      </c>
      <c r="B616">
        <v>1.29496007422172E-4</v>
      </c>
      <c r="C616" s="1">
        <v>1.13306981195002E-4</v>
      </c>
      <c r="D616">
        <v>0.85</v>
      </c>
      <c r="E616">
        <v>0.870588235294118</v>
      </c>
      <c r="F616">
        <v>0.81764705882352895</v>
      </c>
      <c r="G616">
        <v>0.95161290322580605</v>
      </c>
      <c r="H616">
        <v>0.34868421052631599</v>
      </c>
      <c r="I616">
        <v>0.82894736842105299</v>
      </c>
      <c r="J616" s="1" t="s">
        <v>23229</v>
      </c>
      <c r="K616" t="s">
        <v>23238</v>
      </c>
      <c r="L616" t="s">
        <v>24476</v>
      </c>
      <c r="M616" t="s">
        <v>24477</v>
      </c>
    </row>
    <row r="617" spans="1:13">
      <c r="A617" s="1" t="s">
        <v>2634</v>
      </c>
      <c r="B617">
        <v>4.8221006198114404E-6</v>
      </c>
      <c r="C617" s="1">
        <v>1.16392436027881E-11</v>
      </c>
      <c r="D617">
        <v>0</v>
      </c>
      <c r="E617">
        <v>0</v>
      </c>
      <c r="F617">
        <v>0</v>
      </c>
      <c r="G617">
        <v>0.59459459459459496</v>
      </c>
      <c r="H617">
        <v>3.2051282051282E-2</v>
      </c>
      <c r="I617">
        <v>2.3809523809523801E-2</v>
      </c>
      <c r="J617" s="1">
        <v>0</v>
      </c>
      <c r="K617" t="s">
        <v>23237</v>
      </c>
      <c r="L617" t="s">
        <v>24478</v>
      </c>
      <c r="M617" t="s">
        <v>24479</v>
      </c>
    </row>
    <row r="618" spans="1:13">
      <c r="A618" s="1" t="s">
        <v>2635</v>
      </c>
      <c r="B618">
        <v>6.1708355908380798E-6</v>
      </c>
      <c r="C618" s="1">
        <v>1.3772018354158399E-5</v>
      </c>
      <c r="D618">
        <v>0.95</v>
      </c>
      <c r="E618">
        <v>0.99404761904761896</v>
      </c>
      <c r="F618">
        <v>0.93092105263157898</v>
      </c>
      <c r="G618">
        <v>1</v>
      </c>
      <c r="H618">
        <v>1</v>
      </c>
      <c r="I618">
        <v>1</v>
      </c>
      <c r="J618" s="1" t="s">
        <v>23229</v>
      </c>
      <c r="K618" t="s">
        <v>23239</v>
      </c>
      <c r="L618" t="s">
        <v>24480</v>
      </c>
      <c r="M618" t="s">
        <v>24481</v>
      </c>
    </row>
    <row r="619" spans="1:13">
      <c r="A619" s="1" t="s">
        <v>2636</v>
      </c>
      <c r="B619">
        <v>2.5178106168071799E-5</v>
      </c>
      <c r="C619" s="1">
        <v>2.49177158269372E-6</v>
      </c>
      <c r="D619">
        <v>1.5625E-2</v>
      </c>
      <c r="E619">
        <v>0.21341463414634099</v>
      </c>
      <c r="F619">
        <v>0</v>
      </c>
      <c r="G619">
        <v>0</v>
      </c>
      <c r="H619">
        <v>0</v>
      </c>
      <c r="I619">
        <v>0</v>
      </c>
      <c r="J619" s="1" t="s">
        <v>23229</v>
      </c>
      <c r="K619" t="s">
        <v>23240</v>
      </c>
      <c r="L619" t="s">
        <v>24482</v>
      </c>
      <c r="M619" t="s">
        <v>24483</v>
      </c>
    </row>
    <row r="620" spans="1:13">
      <c r="A620" s="1" t="s">
        <v>2637</v>
      </c>
      <c r="B620">
        <v>1.3136731072616099E-6</v>
      </c>
      <c r="C620" s="1">
        <v>2.5425989308691301E-6</v>
      </c>
      <c r="D620">
        <v>1</v>
      </c>
      <c r="E620">
        <v>0.99473684210526314</v>
      </c>
      <c r="F620">
        <v>1</v>
      </c>
      <c r="G620">
        <v>0.98275862068965525</v>
      </c>
      <c r="H620">
        <v>1</v>
      </c>
      <c r="I620">
        <v>0.98</v>
      </c>
      <c r="J620" s="1">
        <v>0.54545454545454497</v>
      </c>
      <c r="K620" t="s">
        <v>23245</v>
      </c>
      <c r="L620" t="s">
        <v>24484</v>
      </c>
      <c r="M620" t="s">
        <v>24485</v>
      </c>
    </row>
    <row r="621" spans="1:13">
      <c r="A621" s="1" t="s">
        <v>2638</v>
      </c>
      <c r="B621">
        <v>3.0136844646061999E-6</v>
      </c>
      <c r="C621" s="1">
        <v>6.25786110086427E-8</v>
      </c>
      <c r="D621">
        <v>3.125E-2</v>
      </c>
      <c r="E621">
        <v>0</v>
      </c>
      <c r="F621">
        <v>0</v>
      </c>
      <c r="G621">
        <v>0</v>
      </c>
      <c r="H621">
        <v>0</v>
      </c>
      <c r="I621">
        <v>0</v>
      </c>
      <c r="J621" s="1" t="s">
        <v>23229</v>
      </c>
      <c r="K621" t="s">
        <v>23238</v>
      </c>
      <c r="L621" t="s">
        <v>24486</v>
      </c>
      <c r="M621" t="s">
        <v>24487</v>
      </c>
    </row>
    <row r="622" spans="1:13">
      <c r="A622" s="1" t="s">
        <v>2639</v>
      </c>
      <c r="B622">
        <v>1.2839411583162801E-7</v>
      </c>
      <c r="C622" s="1">
        <v>9.6228670273282508E-7</v>
      </c>
      <c r="D622">
        <v>0</v>
      </c>
      <c r="E622">
        <v>0</v>
      </c>
      <c r="F622">
        <v>0</v>
      </c>
      <c r="G622">
        <v>4.4642857142857102E-2</v>
      </c>
      <c r="H622">
        <v>0</v>
      </c>
      <c r="I622">
        <v>7.2727272727272696E-2</v>
      </c>
      <c r="J622" s="1">
        <v>0</v>
      </c>
      <c r="K622" t="s">
        <v>23238</v>
      </c>
      <c r="L622" t="s">
        <v>24488</v>
      </c>
      <c r="M622" t="s">
        <v>24489</v>
      </c>
    </row>
    <row r="623" spans="1:13">
      <c r="A623" s="1" t="s">
        <v>2640</v>
      </c>
      <c r="B623">
        <v>3.11307183518204E-6</v>
      </c>
      <c r="C623" s="1">
        <v>2.37698348353589E-4</v>
      </c>
      <c r="D623">
        <v>0.58928571428571397</v>
      </c>
      <c r="E623">
        <v>0.64179104477611904</v>
      </c>
      <c r="F623">
        <v>0.570175438596491</v>
      </c>
      <c r="G623">
        <v>0.96428571428571397</v>
      </c>
      <c r="H623">
        <v>0.63636363636363602</v>
      </c>
      <c r="I623">
        <v>0.75</v>
      </c>
      <c r="J623" s="1" t="s">
        <v>23229</v>
      </c>
      <c r="K623" t="s">
        <v>23238</v>
      </c>
      <c r="L623" t="s">
        <v>24490</v>
      </c>
      <c r="M623" t="s">
        <v>24491</v>
      </c>
    </row>
    <row r="624" spans="1:13">
      <c r="A624" s="1" t="s">
        <v>2641</v>
      </c>
      <c r="B624">
        <v>1.0644647962099699E-3</v>
      </c>
      <c r="C624" s="1">
        <v>1.1061414269906E-5</v>
      </c>
      <c r="D624">
        <v>0.87931034482758597</v>
      </c>
      <c r="E624">
        <v>0.52717391304347805</v>
      </c>
      <c r="F624">
        <v>0.99735449735449699</v>
      </c>
      <c r="G624">
        <v>1</v>
      </c>
      <c r="H624">
        <v>0.98936170212765995</v>
      </c>
      <c r="I624">
        <v>1</v>
      </c>
      <c r="J624" s="1">
        <v>1</v>
      </c>
      <c r="K624" t="s">
        <v>23238</v>
      </c>
      <c r="L624" t="s">
        <v>24492</v>
      </c>
      <c r="M624" t="s">
        <v>24493</v>
      </c>
    </row>
    <row r="625" spans="1:13">
      <c r="A625" s="1" t="s">
        <v>2642</v>
      </c>
      <c r="B625">
        <v>6.5018432565529901E-6</v>
      </c>
      <c r="C625" s="1">
        <v>1.0440868085810399E-4</v>
      </c>
      <c r="D625">
        <v>0.46153846153846201</v>
      </c>
      <c r="E625">
        <v>0.61538461538461497</v>
      </c>
      <c r="F625">
        <v>0.42748091603053401</v>
      </c>
      <c r="G625">
        <v>0.20588235294117599</v>
      </c>
      <c r="H625">
        <v>0.195402298850575</v>
      </c>
      <c r="I625">
        <v>0.3828125</v>
      </c>
      <c r="J625" s="1">
        <v>9.0909090909090898E-2</v>
      </c>
      <c r="K625" t="s">
        <v>23239</v>
      </c>
      <c r="L625" t="s">
        <v>24494</v>
      </c>
      <c r="M625" t="s">
        <v>24495</v>
      </c>
    </row>
    <row r="626" spans="1:13">
      <c r="A626" s="1" t="s">
        <v>2643</v>
      </c>
      <c r="B626">
        <v>1.26732886867292E-7</v>
      </c>
      <c r="C626" s="1">
        <v>3.38888961005366E-5</v>
      </c>
      <c r="D626">
        <v>0.375</v>
      </c>
      <c r="E626">
        <v>0.15322580645161299</v>
      </c>
      <c r="F626">
        <v>3.2467532467532499E-2</v>
      </c>
      <c r="G626">
        <v>5.1282051282051301E-2</v>
      </c>
      <c r="H626">
        <v>0.25581395348837199</v>
      </c>
      <c r="I626">
        <v>7.4074074074074098E-2</v>
      </c>
      <c r="J626" s="1">
        <v>0</v>
      </c>
      <c r="K626" t="s">
        <v>23241</v>
      </c>
      <c r="L626" t="s">
        <v>24496</v>
      </c>
      <c r="M626" t="s">
        <v>24497</v>
      </c>
    </row>
    <row r="627" spans="1:13">
      <c r="A627" s="1" t="s">
        <v>2644</v>
      </c>
      <c r="B627">
        <v>3.8112006890834602E-6</v>
      </c>
      <c r="C627" s="1">
        <v>7.1766728022171306E-5</v>
      </c>
      <c r="D627">
        <v>0</v>
      </c>
      <c r="E627">
        <v>0</v>
      </c>
      <c r="F627">
        <v>0</v>
      </c>
      <c r="G627">
        <v>0</v>
      </c>
      <c r="H627">
        <v>0.31182795698924698</v>
      </c>
      <c r="I627">
        <v>0.13636363636363599</v>
      </c>
      <c r="J627" s="1" t="s">
        <v>23229</v>
      </c>
      <c r="K627" t="s">
        <v>23241</v>
      </c>
      <c r="L627" t="s">
        <v>24498</v>
      </c>
      <c r="M627" t="s">
        <v>24499</v>
      </c>
    </row>
    <row r="628" spans="1:13">
      <c r="A628" s="1" t="s">
        <v>2645</v>
      </c>
      <c r="B628">
        <v>7.11388516821938E-6</v>
      </c>
      <c r="C628" s="1">
        <v>7.1584023780153702E-9</v>
      </c>
      <c r="D628">
        <v>0.98333333333333295</v>
      </c>
      <c r="E628">
        <v>0.993506493506494</v>
      </c>
      <c r="F628">
        <v>0.86842105263157898</v>
      </c>
      <c r="G628">
        <v>0.51666666666666705</v>
      </c>
      <c r="H628">
        <v>0.93902439024390205</v>
      </c>
      <c r="I628">
        <v>0.66129032258064502</v>
      </c>
      <c r="J628" s="1" t="s">
        <v>23229</v>
      </c>
      <c r="K628" t="s">
        <v>23241</v>
      </c>
      <c r="L628" t="s">
        <v>24500</v>
      </c>
      <c r="M628" t="s">
        <v>24501</v>
      </c>
    </row>
    <row r="629" spans="1:13">
      <c r="A629" s="1" t="s">
        <v>2646</v>
      </c>
      <c r="B629">
        <v>1.7495777783812001E-8</v>
      </c>
      <c r="C629" s="1">
        <v>1.8936823305458E-8</v>
      </c>
      <c r="D629">
        <v>0</v>
      </c>
      <c r="E629">
        <v>0</v>
      </c>
      <c r="F629">
        <v>3.90625E-3</v>
      </c>
      <c r="G629">
        <v>0</v>
      </c>
      <c r="H629">
        <v>0</v>
      </c>
      <c r="I629">
        <v>0</v>
      </c>
      <c r="J629" s="1" t="s">
        <v>23229</v>
      </c>
      <c r="K629" t="s">
        <v>23238</v>
      </c>
      <c r="L629" t="s">
        <v>24502</v>
      </c>
      <c r="M629" t="s">
        <v>24503</v>
      </c>
    </row>
    <row r="630" spans="1:13">
      <c r="A630" s="1" t="s">
        <v>2647</v>
      </c>
      <c r="B630">
        <v>2.0185659186977001E-5</v>
      </c>
      <c r="C630" s="1">
        <v>2.02587918445007E-5</v>
      </c>
      <c r="D630">
        <v>7.8125E-2</v>
      </c>
      <c r="E630">
        <v>5.2083333333333296E-3</v>
      </c>
      <c r="F630">
        <v>4.6153846153846198E-2</v>
      </c>
      <c r="G630">
        <v>3.4482758620689703E-2</v>
      </c>
      <c r="H630">
        <v>2.6315789473684199E-2</v>
      </c>
      <c r="I630">
        <v>0.128</v>
      </c>
      <c r="J630" s="1">
        <v>0</v>
      </c>
      <c r="K630" t="s">
        <v>23239</v>
      </c>
      <c r="L630" t="s">
        <v>24504</v>
      </c>
      <c r="M630" t="s">
        <v>24505</v>
      </c>
    </row>
    <row r="631" spans="1:13">
      <c r="A631" s="1" t="s">
        <v>2648</v>
      </c>
      <c r="B631">
        <v>2.0597219001154101E-5</v>
      </c>
      <c r="C631" s="1">
        <v>4.8423529341904599E-5</v>
      </c>
      <c r="D631">
        <v>0.86111111111111105</v>
      </c>
      <c r="E631">
        <v>0.848314606741573</v>
      </c>
      <c r="F631">
        <v>0.997058823529412</v>
      </c>
      <c r="G631">
        <v>1</v>
      </c>
      <c r="H631">
        <v>0.94329896907216504</v>
      </c>
      <c r="I631">
        <v>0.79032258064516103</v>
      </c>
      <c r="J631" s="1" t="s">
        <v>23229</v>
      </c>
      <c r="K631" t="s">
        <v>23238</v>
      </c>
      <c r="L631" t="s">
        <v>24506</v>
      </c>
      <c r="M631" t="s">
        <v>24507</v>
      </c>
    </row>
    <row r="632" spans="1:13">
      <c r="A632" s="1" t="s">
        <v>2649</v>
      </c>
      <c r="B632">
        <v>1.17611439069567E-4</v>
      </c>
      <c r="C632" s="1">
        <v>5.7318328915294595E-4</v>
      </c>
      <c r="D632">
        <v>0.83333333333333304</v>
      </c>
      <c r="E632">
        <v>0.97590361445783103</v>
      </c>
      <c r="F632">
        <v>0.92771084337349397</v>
      </c>
      <c r="G632">
        <v>0.38</v>
      </c>
      <c r="H632">
        <v>0.77403846153846201</v>
      </c>
      <c r="I632">
        <v>0.46794871794871801</v>
      </c>
      <c r="J632" s="1" t="s">
        <v>23229</v>
      </c>
      <c r="K632" t="s">
        <v>23238</v>
      </c>
      <c r="L632" t="s">
        <v>24508</v>
      </c>
      <c r="M632" t="s">
        <v>24509</v>
      </c>
    </row>
    <row r="633" spans="1:13">
      <c r="A633" s="1" t="s">
        <v>2650</v>
      </c>
      <c r="B633">
        <v>2.4959195639630699E-5</v>
      </c>
      <c r="C633" s="1">
        <v>2.1380893150106999E-6</v>
      </c>
      <c r="D633">
        <v>0.92857142857142905</v>
      </c>
      <c r="E633">
        <v>0.85</v>
      </c>
      <c r="F633">
        <v>0.99738219895288005</v>
      </c>
      <c r="G633">
        <v>0.98484848484848497</v>
      </c>
      <c r="H633">
        <v>0.995</v>
      </c>
      <c r="I633">
        <v>0.98387096774193505</v>
      </c>
      <c r="J633" s="1" t="s">
        <v>23229</v>
      </c>
      <c r="K633" t="s">
        <v>23238</v>
      </c>
      <c r="L633" t="s">
        <v>24510</v>
      </c>
      <c r="M633" t="s">
        <v>24511</v>
      </c>
    </row>
    <row r="634" spans="1:13">
      <c r="A634" s="1" t="s">
        <v>2651</v>
      </c>
      <c r="B634">
        <v>9.5671097557272497E-8</v>
      </c>
      <c r="C634" s="1">
        <v>1.7615993710185599E-6</v>
      </c>
      <c r="D634">
        <v>0.98076923076923095</v>
      </c>
      <c r="E634">
        <v>1</v>
      </c>
      <c r="F634">
        <v>1</v>
      </c>
      <c r="G634">
        <v>1</v>
      </c>
      <c r="H634">
        <v>1</v>
      </c>
      <c r="I634">
        <v>0.91666666666666696</v>
      </c>
      <c r="J634" s="1" t="s">
        <v>23229</v>
      </c>
      <c r="K634" t="s">
        <v>23238</v>
      </c>
      <c r="L634" t="s">
        <v>24512</v>
      </c>
      <c r="M634" t="s">
        <v>24513</v>
      </c>
    </row>
    <row r="635" spans="1:13">
      <c r="A635" s="1" t="s">
        <v>2652</v>
      </c>
      <c r="B635">
        <v>1.00056081572885E-7</v>
      </c>
      <c r="C635" s="1">
        <v>8.0530046935127097E-6</v>
      </c>
      <c r="D635">
        <v>0.125</v>
      </c>
      <c r="E635">
        <v>0</v>
      </c>
      <c r="F635">
        <v>7.4626865671641798E-3</v>
      </c>
      <c r="G635">
        <v>3.4482758620689703E-2</v>
      </c>
      <c r="H635">
        <v>0</v>
      </c>
      <c r="I635">
        <v>0.207317073170732</v>
      </c>
      <c r="J635" s="1" t="s">
        <v>23229</v>
      </c>
      <c r="K635" t="s">
        <v>23241</v>
      </c>
      <c r="L635" t="s">
        <v>24514</v>
      </c>
      <c r="M635" t="s">
        <v>24515</v>
      </c>
    </row>
    <row r="636" spans="1:13">
      <c r="A636" s="1" t="s">
        <v>2653</v>
      </c>
      <c r="B636">
        <v>1.13086554132297E-5</v>
      </c>
      <c r="C636" s="1">
        <v>1.3347979812739001E-7</v>
      </c>
      <c r="D636">
        <v>0.85714285714285698</v>
      </c>
      <c r="E636">
        <v>0.92622950819672101</v>
      </c>
      <c r="F636">
        <v>0.90184049079754602</v>
      </c>
      <c r="G636">
        <v>1</v>
      </c>
      <c r="H636">
        <v>0.55681818181818199</v>
      </c>
      <c r="I636">
        <v>0.907407407407407</v>
      </c>
      <c r="J636" s="1">
        <v>1</v>
      </c>
      <c r="K636" t="s">
        <v>23240</v>
      </c>
      <c r="L636" t="s">
        <v>24516</v>
      </c>
      <c r="M636" t="s">
        <v>24517</v>
      </c>
    </row>
    <row r="637" spans="1:13">
      <c r="A637" s="1" t="s">
        <v>2654</v>
      </c>
      <c r="B637">
        <v>5.0681598895868199E-5</v>
      </c>
      <c r="C637" s="1">
        <v>2.8606962768366299E-5</v>
      </c>
      <c r="D637">
        <v>0.9375</v>
      </c>
      <c r="E637">
        <v>0.99425287356321801</v>
      </c>
      <c r="F637">
        <v>0.95480225988700596</v>
      </c>
      <c r="G637">
        <v>1</v>
      </c>
      <c r="H637">
        <v>0.72839506172839497</v>
      </c>
      <c r="I637">
        <v>0.96428571428571397</v>
      </c>
      <c r="J637" s="1">
        <v>1</v>
      </c>
      <c r="K637" t="s">
        <v>23241</v>
      </c>
      <c r="L637" t="s">
        <v>24518</v>
      </c>
      <c r="M637" t="s">
        <v>24519</v>
      </c>
    </row>
    <row r="638" spans="1:13">
      <c r="A638" s="1" t="s">
        <v>2655</v>
      </c>
      <c r="B638">
        <v>1.90994757428828E-5</v>
      </c>
      <c r="C638" s="1">
        <v>1.23528737134788E-4</v>
      </c>
      <c r="D638">
        <v>0.83333333333333304</v>
      </c>
      <c r="E638">
        <v>0.52500000000000002</v>
      </c>
      <c r="F638">
        <v>9.765625E-2</v>
      </c>
      <c r="G638">
        <v>0.83333333333333304</v>
      </c>
      <c r="H638">
        <v>9.7701149425287404E-2</v>
      </c>
      <c r="I638">
        <v>0.63749999999999996</v>
      </c>
      <c r="J638" s="1">
        <v>1</v>
      </c>
      <c r="K638" t="s">
        <v>23240</v>
      </c>
      <c r="L638" t="s">
        <v>24520</v>
      </c>
      <c r="M638" t="s">
        <v>24521</v>
      </c>
    </row>
    <row r="639" spans="1:13">
      <c r="A639" s="1" t="s">
        <v>2656</v>
      </c>
      <c r="B639">
        <v>3.3537747615112403E-5</v>
      </c>
      <c r="C639" s="1">
        <v>1.9435528691126E-4</v>
      </c>
      <c r="D639">
        <v>3.2258064516128997E-2</v>
      </c>
      <c r="E639">
        <v>1.6129032258064498E-2</v>
      </c>
      <c r="F639">
        <v>0.42820512820512802</v>
      </c>
      <c r="G639">
        <v>1.72413793103448E-2</v>
      </c>
      <c r="H639">
        <v>0.285087719298246</v>
      </c>
      <c r="I639">
        <v>3.3018867924528301E-2</v>
      </c>
      <c r="J639" s="1">
        <v>9.0909090909090898E-2</v>
      </c>
      <c r="K639" t="s">
        <v>23241</v>
      </c>
      <c r="L639" t="s">
        <v>24522</v>
      </c>
      <c r="M639" t="s">
        <v>24523</v>
      </c>
    </row>
    <row r="640" spans="1:13">
      <c r="A640" s="1" t="s">
        <v>2657</v>
      </c>
      <c r="B640">
        <v>5.2832970556397002E-5</v>
      </c>
      <c r="C640" s="1">
        <v>8.5760140890223606E-5</v>
      </c>
      <c r="D640">
        <v>0.74074074074074103</v>
      </c>
      <c r="E640">
        <v>0.68902439024390205</v>
      </c>
      <c r="F640">
        <v>0.49732620320855597</v>
      </c>
      <c r="G640">
        <v>0.68421052631578905</v>
      </c>
      <c r="H640">
        <v>0.5</v>
      </c>
      <c r="I640">
        <v>0.79</v>
      </c>
      <c r="J640" s="1">
        <v>0.95</v>
      </c>
      <c r="K640" t="s">
        <v>23237</v>
      </c>
      <c r="L640" t="s">
        <v>24524</v>
      </c>
      <c r="M640" t="s">
        <v>24525</v>
      </c>
    </row>
    <row r="641" spans="1:13">
      <c r="A641" s="1" t="s">
        <v>2658</v>
      </c>
      <c r="B641">
        <v>1.18916354529193E-5</v>
      </c>
      <c r="C641" s="1">
        <v>3.9616702945127901E-6</v>
      </c>
      <c r="D641">
        <v>0.66666666666666696</v>
      </c>
      <c r="E641">
        <v>0.84146341463414598</v>
      </c>
      <c r="F641">
        <v>0.91379310344827602</v>
      </c>
      <c r="G641">
        <v>0.90322580645161299</v>
      </c>
      <c r="H641">
        <v>0.9</v>
      </c>
      <c r="I641">
        <v>0.82692307692307698</v>
      </c>
      <c r="J641" s="1" t="s">
        <v>23229</v>
      </c>
      <c r="K641" t="s">
        <v>23242</v>
      </c>
      <c r="L641" t="s">
        <v>24526</v>
      </c>
      <c r="M641" t="s">
        <v>24527</v>
      </c>
    </row>
    <row r="642" spans="1:13">
      <c r="A642" s="1" t="s">
        <v>2659</v>
      </c>
      <c r="B642">
        <v>1.9375252474801601E-4</v>
      </c>
      <c r="C642" s="1">
        <v>1.20513472455039E-4</v>
      </c>
      <c r="D642">
        <v>0.27419354838709697</v>
      </c>
      <c r="E642">
        <v>0.402985074626866</v>
      </c>
      <c r="F642">
        <v>0.49068322981366502</v>
      </c>
      <c r="G642">
        <v>7.1428571428571397E-2</v>
      </c>
      <c r="H642">
        <v>0.59302325581395399</v>
      </c>
      <c r="I642">
        <v>0.132743362831858</v>
      </c>
      <c r="J642" s="1">
        <v>0</v>
      </c>
      <c r="K642" t="s">
        <v>23241</v>
      </c>
      <c r="L642" t="s">
        <v>24528</v>
      </c>
      <c r="M642" t="s">
        <v>24529</v>
      </c>
    </row>
    <row r="643" spans="1:13">
      <c r="A643" s="1" t="s">
        <v>2660</v>
      </c>
      <c r="B643">
        <v>3.7218710736314598E-5</v>
      </c>
      <c r="C643" s="1">
        <v>1.4538158239007499E-6</v>
      </c>
      <c r="D643">
        <v>1</v>
      </c>
      <c r="E643">
        <v>0.89655172413793105</v>
      </c>
      <c r="F643">
        <v>0.99687499999999996</v>
      </c>
      <c r="G643">
        <v>0.98</v>
      </c>
      <c r="H643">
        <v>1</v>
      </c>
      <c r="I643">
        <v>1</v>
      </c>
      <c r="J643" s="1">
        <v>1</v>
      </c>
      <c r="K643" t="s">
        <v>23238</v>
      </c>
      <c r="L643" t="s">
        <v>24530</v>
      </c>
      <c r="M643" t="s">
        <v>24531</v>
      </c>
    </row>
    <row r="644" spans="1:13">
      <c r="A644" s="1" t="s">
        <v>2661</v>
      </c>
      <c r="B644">
        <v>6.7705418837413497E-7</v>
      </c>
      <c r="C644" s="1">
        <v>4.3558728300767398E-9</v>
      </c>
      <c r="D644">
        <v>0.98387096774193505</v>
      </c>
      <c r="E644">
        <v>0.97159090909090895</v>
      </c>
      <c r="F644">
        <v>1</v>
      </c>
      <c r="G644">
        <v>1</v>
      </c>
      <c r="H644">
        <v>1</v>
      </c>
      <c r="I644">
        <v>1</v>
      </c>
      <c r="J644" s="1">
        <v>1</v>
      </c>
      <c r="K644" t="s">
        <v>23239</v>
      </c>
      <c r="L644" t="s">
        <v>24532</v>
      </c>
      <c r="M644" t="s">
        <v>24533</v>
      </c>
    </row>
    <row r="645" spans="1:13">
      <c r="A645" s="1" t="s">
        <v>2662</v>
      </c>
      <c r="B645">
        <v>3.9359703469190899E-7</v>
      </c>
      <c r="C645" s="1">
        <v>1.1125375839032901E-8</v>
      </c>
      <c r="D645">
        <v>7.8125E-2</v>
      </c>
      <c r="E645">
        <v>0</v>
      </c>
      <c r="F645">
        <v>2.7472527472527501E-3</v>
      </c>
      <c r="G645">
        <v>0</v>
      </c>
      <c r="H645">
        <v>0</v>
      </c>
      <c r="I645">
        <v>1.7857142857142901E-2</v>
      </c>
      <c r="J645" s="1">
        <v>0</v>
      </c>
      <c r="K645" t="s">
        <v>23238</v>
      </c>
      <c r="L645" t="s">
        <v>24534</v>
      </c>
      <c r="M645" t="s">
        <v>24535</v>
      </c>
    </row>
    <row r="646" spans="1:13">
      <c r="A646" s="1" t="s">
        <v>2663</v>
      </c>
      <c r="B646">
        <v>8.0353565670160403E-7</v>
      </c>
      <c r="C646" s="1">
        <v>6.5835316336305203E-7</v>
      </c>
      <c r="D646">
        <v>0.98148148148148195</v>
      </c>
      <c r="E646">
        <v>0.84415584415584399</v>
      </c>
      <c r="F646">
        <v>1</v>
      </c>
      <c r="G646">
        <v>1</v>
      </c>
      <c r="H646">
        <v>1</v>
      </c>
      <c r="I646">
        <v>1</v>
      </c>
      <c r="J646" s="1">
        <v>1</v>
      </c>
      <c r="K646" t="s">
        <v>23238</v>
      </c>
      <c r="L646" t="s">
        <v>24536</v>
      </c>
      <c r="M646" t="s">
        <v>24537</v>
      </c>
    </row>
    <row r="647" spans="1:13">
      <c r="A647" s="1" t="s">
        <v>2664</v>
      </c>
      <c r="B647">
        <v>8.2433883466194805E-6</v>
      </c>
      <c r="C647" s="1">
        <v>1.3507932979180501E-6</v>
      </c>
      <c r="D647">
        <v>0.63793103448275901</v>
      </c>
      <c r="E647">
        <v>0.79629629629629595</v>
      </c>
      <c r="F647">
        <v>0.94166666666666698</v>
      </c>
      <c r="G647">
        <v>1</v>
      </c>
      <c r="H647">
        <v>0.99431818181818199</v>
      </c>
      <c r="I647">
        <v>0.96666666666666701</v>
      </c>
      <c r="J647" s="1">
        <v>1</v>
      </c>
      <c r="K647" t="s">
        <v>23238</v>
      </c>
      <c r="L647" t="s">
        <v>24538</v>
      </c>
      <c r="M647" t="s">
        <v>24539</v>
      </c>
    </row>
    <row r="648" spans="1:13">
      <c r="A648" s="1" t="s">
        <v>2665</v>
      </c>
      <c r="B648">
        <v>8.0233951387580698E-5</v>
      </c>
      <c r="C648" s="1">
        <v>1.4796050854287099E-4</v>
      </c>
      <c r="D648">
        <v>0.53125</v>
      </c>
      <c r="E648">
        <v>0.18023255813953501</v>
      </c>
      <c r="F648">
        <v>0.222857142857143</v>
      </c>
      <c r="G648">
        <v>0.98571428571428599</v>
      </c>
      <c r="H648">
        <v>0.74404761904761896</v>
      </c>
      <c r="I648">
        <v>0.72727272727272696</v>
      </c>
      <c r="J648" s="1">
        <v>1</v>
      </c>
      <c r="K648" t="s">
        <v>23239</v>
      </c>
      <c r="L648" t="s">
        <v>24540</v>
      </c>
      <c r="M648" t="s">
        <v>24541</v>
      </c>
    </row>
    <row r="649" spans="1:13">
      <c r="A649" s="1" t="s">
        <v>2666</v>
      </c>
      <c r="B649">
        <v>2.0244520103765199E-7</v>
      </c>
      <c r="C649" s="1">
        <v>1.34111853496127E-5</v>
      </c>
      <c r="D649">
        <v>1</v>
      </c>
      <c r="E649">
        <v>1</v>
      </c>
      <c r="F649">
        <v>0.99739583333333304</v>
      </c>
      <c r="G649">
        <v>0.72916666666666696</v>
      </c>
      <c r="H649">
        <v>0.99489795918367396</v>
      </c>
      <c r="I649">
        <v>0.84567901234567899</v>
      </c>
      <c r="J649" s="1">
        <v>1</v>
      </c>
      <c r="K649" t="s">
        <v>23238</v>
      </c>
      <c r="L649" t="s">
        <v>24542</v>
      </c>
      <c r="M649" t="s">
        <v>24543</v>
      </c>
    </row>
    <row r="650" spans="1:13">
      <c r="A650" s="1" t="s">
        <v>2667</v>
      </c>
      <c r="B650">
        <v>1.3701667436496199E-4</v>
      </c>
      <c r="C650" s="1">
        <v>4.2124971163697697E-5</v>
      </c>
      <c r="D650">
        <v>0.44</v>
      </c>
      <c r="E650">
        <v>0.234939759036145</v>
      </c>
      <c r="F650">
        <v>0.64545454545454595</v>
      </c>
      <c r="G650">
        <v>8.6956521739130405E-2</v>
      </c>
      <c r="H650">
        <v>0.61038961038961004</v>
      </c>
      <c r="I650">
        <v>5.95238095238095E-2</v>
      </c>
      <c r="J650" s="1">
        <v>0</v>
      </c>
      <c r="K650" t="s">
        <v>23238</v>
      </c>
      <c r="L650" t="s">
        <v>24544</v>
      </c>
      <c r="M650" t="s">
        <v>24545</v>
      </c>
    </row>
    <row r="651" spans="1:13">
      <c r="A651" s="1" t="s">
        <v>2668</v>
      </c>
      <c r="B651">
        <v>4.1330458293964497E-5</v>
      </c>
      <c r="C651" s="1">
        <v>6.2423524856533695E-7</v>
      </c>
      <c r="D651">
        <v>0.8</v>
      </c>
      <c r="E651">
        <v>0.46296296296296302</v>
      </c>
      <c r="F651">
        <v>0.97463768115941996</v>
      </c>
      <c r="G651">
        <v>1</v>
      </c>
      <c r="H651">
        <v>0.968354430379747</v>
      </c>
      <c r="I651">
        <v>1</v>
      </c>
      <c r="J651" s="1">
        <v>1</v>
      </c>
      <c r="K651" t="s">
        <v>23239</v>
      </c>
      <c r="L651" t="s">
        <v>24546</v>
      </c>
      <c r="M651" t="s">
        <v>24547</v>
      </c>
    </row>
    <row r="652" spans="1:13">
      <c r="A652" s="1" t="s">
        <v>2669</v>
      </c>
      <c r="B652">
        <v>2.6679310362164E-4</v>
      </c>
      <c r="C652" s="1">
        <v>8.3007470840827698E-5</v>
      </c>
      <c r="D652">
        <v>0.25</v>
      </c>
      <c r="E652">
        <v>0.55208333333333304</v>
      </c>
      <c r="F652">
        <v>0.27319587628865999</v>
      </c>
      <c r="G652">
        <v>2.5862068965517199E-2</v>
      </c>
      <c r="H652">
        <v>0.12719298245614</v>
      </c>
      <c r="I652">
        <v>0.116935483870968</v>
      </c>
      <c r="J652" s="1">
        <v>0</v>
      </c>
      <c r="K652" t="s">
        <v>23241</v>
      </c>
      <c r="L652" t="s">
        <v>24548</v>
      </c>
      <c r="M652" t="s">
        <v>24549</v>
      </c>
    </row>
    <row r="653" spans="1:13">
      <c r="A653" s="1" t="s">
        <v>2670</v>
      </c>
      <c r="B653">
        <v>2.31700215815201E-5</v>
      </c>
      <c r="C653" s="1">
        <v>1.62124347310469E-6</v>
      </c>
      <c r="D653">
        <v>1</v>
      </c>
      <c r="E653">
        <v>1</v>
      </c>
      <c r="F653">
        <v>0.87987012987013002</v>
      </c>
      <c r="G653">
        <v>1</v>
      </c>
      <c r="H653">
        <v>0.96666666666666701</v>
      </c>
      <c r="I653">
        <v>0.92622950819672101</v>
      </c>
      <c r="J653" s="1" t="s">
        <v>23229</v>
      </c>
      <c r="K653" t="s">
        <v>23240</v>
      </c>
      <c r="L653" t="s">
        <v>24550</v>
      </c>
      <c r="M653" t="s">
        <v>24551</v>
      </c>
    </row>
    <row r="654" spans="1:13">
      <c r="A654" s="1" t="s">
        <v>2671</v>
      </c>
      <c r="B654">
        <v>3.0298534984105101E-9</v>
      </c>
      <c r="C654" s="1">
        <v>3.6158028333335401E-7</v>
      </c>
      <c r="D654">
        <v>1</v>
      </c>
      <c r="E654">
        <v>0.96590909090909105</v>
      </c>
      <c r="F654">
        <v>1</v>
      </c>
      <c r="G654">
        <v>1</v>
      </c>
      <c r="H654">
        <v>1</v>
      </c>
      <c r="I654">
        <v>1</v>
      </c>
      <c r="J654" s="1">
        <v>1</v>
      </c>
      <c r="K654" t="s">
        <v>23239</v>
      </c>
      <c r="L654" t="s">
        <v>24552</v>
      </c>
      <c r="M654" t="s">
        <v>24553</v>
      </c>
    </row>
    <row r="655" spans="1:13">
      <c r="A655" s="1" t="s">
        <v>2672</v>
      </c>
      <c r="B655">
        <v>9.2402894225779101E-7</v>
      </c>
      <c r="C655" s="1">
        <v>6.4299676125509196E-6</v>
      </c>
      <c r="D655">
        <v>1</v>
      </c>
      <c r="E655">
        <v>0.96875</v>
      </c>
      <c r="F655">
        <v>0.981958762886598</v>
      </c>
      <c r="G655">
        <v>0.987179487179487</v>
      </c>
      <c r="H655">
        <v>0.97787610619469001</v>
      </c>
      <c r="I655">
        <v>0.97520661157024802</v>
      </c>
      <c r="J655" s="1" t="s">
        <v>23229</v>
      </c>
      <c r="K655" t="s">
        <v>23240</v>
      </c>
      <c r="L655" t="s">
        <v>24554</v>
      </c>
      <c r="M655" t="s">
        <v>24555</v>
      </c>
    </row>
    <row r="656" spans="1:13">
      <c r="A656" s="1" t="s">
        <v>2673</v>
      </c>
      <c r="B656">
        <v>2.4980217316357399E-5</v>
      </c>
      <c r="C656" s="1">
        <v>6.53809546717179E-5</v>
      </c>
      <c r="D656">
        <v>0.671875</v>
      </c>
      <c r="E656">
        <v>0.58333333333333304</v>
      </c>
      <c r="F656">
        <v>0.33846153846153798</v>
      </c>
      <c r="G656">
        <v>0.73684210526315796</v>
      </c>
      <c r="H656">
        <v>0.390350877192982</v>
      </c>
      <c r="I656">
        <v>0.44308943089430902</v>
      </c>
      <c r="J656" s="1">
        <v>0.88888888888888895</v>
      </c>
      <c r="K656" t="s">
        <v>23241</v>
      </c>
      <c r="L656" t="s">
        <v>24556</v>
      </c>
      <c r="M656" t="s">
        <v>24557</v>
      </c>
    </row>
    <row r="657" spans="1:13">
      <c r="A657" s="1" t="s">
        <v>2674</v>
      </c>
      <c r="B657">
        <v>3.5726001045975303E-8</v>
      </c>
      <c r="C657" s="1">
        <v>8.9889319933872698E-7</v>
      </c>
      <c r="D657">
        <v>0.79629629629629595</v>
      </c>
      <c r="E657">
        <v>1</v>
      </c>
      <c r="F657">
        <v>0.994871794871795</v>
      </c>
      <c r="G657">
        <v>1</v>
      </c>
      <c r="H657">
        <v>1</v>
      </c>
      <c r="I657">
        <v>0.95138888888888895</v>
      </c>
      <c r="J657" s="1">
        <v>0.95454545454545503</v>
      </c>
      <c r="K657" t="s">
        <v>23240</v>
      </c>
      <c r="L657" t="s">
        <v>24558</v>
      </c>
      <c r="M657" t="s">
        <v>24559</v>
      </c>
    </row>
    <row r="658" spans="1:13">
      <c r="A658" s="1" t="s">
        <v>2675</v>
      </c>
      <c r="B658">
        <v>1.2665508476195099E-6</v>
      </c>
      <c r="C658" s="1">
        <v>2.7475612765181699E-7</v>
      </c>
      <c r="D658">
        <v>0.95652173913043503</v>
      </c>
      <c r="E658">
        <v>1</v>
      </c>
      <c r="F658">
        <v>0.99742268041237103</v>
      </c>
      <c r="G658">
        <v>0.99074074074074103</v>
      </c>
      <c r="H658">
        <v>1</v>
      </c>
      <c r="I658">
        <v>1</v>
      </c>
      <c r="J658" s="1" t="s">
        <v>23229</v>
      </c>
      <c r="K658" t="s">
        <v>23238</v>
      </c>
      <c r="L658" t="s">
        <v>24560</v>
      </c>
      <c r="M658" t="s">
        <v>24561</v>
      </c>
    </row>
    <row r="659" spans="1:13">
      <c r="A659" s="1" t="s">
        <v>2676</v>
      </c>
      <c r="B659">
        <v>4.2730010647958403E-4</v>
      </c>
      <c r="C659" s="1">
        <v>1.47242669093084E-5</v>
      </c>
      <c r="D659">
        <v>0</v>
      </c>
      <c r="E659">
        <v>0.35263157894736802</v>
      </c>
      <c r="F659">
        <v>5.1546391752577301E-3</v>
      </c>
      <c r="G659">
        <v>0</v>
      </c>
      <c r="H659">
        <v>0</v>
      </c>
      <c r="I659">
        <v>0</v>
      </c>
      <c r="J659" s="1">
        <v>0</v>
      </c>
      <c r="K659" t="s">
        <v>23239</v>
      </c>
      <c r="L659" t="s">
        <v>24562</v>
      </c>
      <c r="M659" t="s">
        <v>24563</v>
      </c>
    </row>
    <row r="660" spans="1:13">
      <c r="A660" s="1" t="s">
        <v>2677</v>
      </c>
      <c r="B660">
        <v>1.05374144390052E-4</v>
      </c>
      <c r="C660" s="1">
        <v>5.1611442203078803E-8</v>
      </c>
      <c r="D660">
        <v>0.984375</v>
      </c>
      <c r="E660">
        <v>0.82183908045977005</v>
      </c>
      <c r="F660">
        <v>1</v>
      </c>
      <c r="G660">
        <v>0.96666666666666701</v>
      </c>
      <c r="H660">
        <v>1</v>
      </c>
      <c r="I660">
        <v>0.97058823529411797</v>
      </c>
      <c r="J660" s="1" t="s">
        <v>23229</v>
      </c>
      <c r="K660" t="s">
        <v>23240</v>
      </c>
      <c r="L660" t="s">
        <v>24564</v>
      </c>
      <c r="M660" t="s">
        <v>24565</v>
      </c>
    </row>
    <row r="661" spans="1:13">
      <c r="A661" s="1" t="s">
        <v>2678</v>
      </c>
      <c r="B661">
        <v>3.9113629750100099E-7</v>
      </c>
      <c r="C661" s="1">
        <v>4.0708988001688401E-6</v>
      </c>
      <c r="D661">
        <v>0.19230769230769201</v>
      </c>
      <c r="E661">
        <v>0.17613636363636401</v>
      </c>
      <c r="F661">
        <v>0.28947368421052599</v>
      </c>
      <c r="G661">
        <v>1.4705882352941201E-2</v>
      </c>
      <c r="H661">
        <v>0.125</v>
      </c>
      <c r="I661">
        <v>0.103174603174603</v>
      </c>
      <c r="J661" s="1" t="s">
        <v>23229</v>
      </c>
      <c r="K661" t="s">
        <v>23240</v>
      </c>
      <c r="L661" t="s">
        <v>24566</v>
      </c>
      <c r="M661" t="s">
        <v>24567</v>
      </c>
    </row>
    <row r="662" spans="1:13">
      <c r="A662" s="1" t="s">
        <v>2679</v>
      </c>
      <c r="B662">
        <v>1.15028040966013E-4</v>
      </c>
      <c r="C662" s="1">
        <v>7.7503230701899594E-5</v>
      </c>
      <c r="D662">
        <v>0.8125</v>
      </c>
      <c r="E662">
        <v>0.65591397849462396</v>
      </c>
      <c r="F662">
        <v>0.93296089385474901</v>
      </c>
      <c r="G662">
        <v>0.43636363636363601</v>
      </c>
      <c r="H662">
        <v>0.88738738738738698</v>
      </c>
      <c r="I662">
        <v>0.56140350877193002</v>
      </c>
      <c r="J662" s="1">
        <v>9.0909090909090898E-2</v>
      </c>
      <c r="K662" t="s">
        <v>23239</v>
      </c>
      <c r="L662" t="s">
        <v>24568</v>
      </c>
      <c r="M662" t="s">
        <v>24569</v>
      </c>
    </row>
    <row r="663" spans="1:13">
      <c r="A663" s="1" t="s">
        <v>2680</v>
      </c>
      <c r="B663">
        <v>7.0113975863012005E-7</v>
      </c>
      <c r="C663" s="1">
        <v>4.9617271813558001E-6</v>
      </c>
      <c r="D663">
        <v>1</v>
      </c>
      <c r="E663">
        <v>1</v>
      </c>
      <c r="F663">
        <v>0.99726775956284197</v>
      </c>
      <c r="G663">
        <v>0.86206896551724099</v>
      </c>
      <c r="H663">
        <v>0.99557522123893805</v>
      </c>
      <c r="I663">
        <v>0.967741935483871</v>
      </c>
      <c r="J663" s="1">
        <v>1</v>
      </c>
      <c r="K663" t="s">
        <v>23237</v>
      </c>
      <c r="L663" t="s">
        <v>24570</v>
      </c>
      <c r="M663" t="s">
        <v>24571</v>
      </c>
    </row>
    <row r="664" spans="1:13">
      <c r="A664" s="1" t="s">
        <v>2681</v>
      </c>
      <c r="B664">
        <v>5.6918039069349602E-5</v>
      </c>
      <c r="C664" s="1">
        <v>4.9686739285245501E-5</v>
      </c>
      <c r="D664">
        <v>1.5625E-2</v>
      </c>
      <c r="E664">
        <v>0.29166666666666702</v>
      </c>
      <c r="F664">
        <v>2.5641025641025599E-2</v>
      </c>
      <c r="G664">
        <v>8.6206896551724102E-3</v>
      </c>
      <c r="H664">
        <v>0</v>
      </c>
      <c r="I664">
        <v>4.0000000000000001E-3</v>
      </c>
      <c r="J664" s="1">
        <v>0</v>
      </c>
      <c r="K664" t="s">
        <v>23241</v>
      </c>
      <c r="L664" t="s">
        <v>24572</v>
      </c>
      <c r="M664" t="s">
        <v>24573</v>
      </c>
    </row>
    <row r="665" spans="1:13">
      <c r="A665" s="1" t="s">
        <v>2682</v>
      </c>
      <c r="B665">
        <v>2.6135080227131799E-7</v>
      </c>
      <c r="C665" s="1">
        <v>6.9314479504911398E-5</v>
      </c>
      <c r="D665">
        <v>0.84615384615384603</v>
      </c>
      <c r="E665">
        <v>0.90789473684210498</v>
      </c>
      <c r="F665">
        <v>0.962025316455696</v>
      </c>
      <c r="G665">
        <v>0.97058823529411797</v>
      </c>
      <c r="H665">
        <v>0.84868421052631604</v>
      </c>
      <c r="I665">
        <v>0.83908045977011503</v>
      </c>
      <c r="J665" s="1">
        <v>1</v>
      </c>
      <c r="K665" t="s">
        <v>23241</v>
      </c>
      <c r="L665" t="s">
        <v>24574</v>
      </c>
      <c r="M665" t="s">
        <v>24575</v>
      </c>
    </row>
    <row r="666" spans="1:13">
      <c r="A666" s="1" t="s">
        <v>2683</v>
      </c>
      <c r="B666">
        <v>5.9060366711221197E-5</v>
      </c>
      <c r="C666" s="1">
        <v>1.76876905953288E-3</v>
      </c>
      <c r="D666">
        <v>0</v>
      </c>
      <c r="E666">
        <v>0</v>
      </c>
      <c r="F666">
        <v>0</v>
      </c>
      <c r="G666">
        <v>0.75</v>
      </c>
      <c r="H666">
        <v>0.161764705882353</v>
      </c>
      <c r="I666">
        <v>0.67647058823529405</v>
      </c>
      <c r="J666" s="1">
        <v>0</v>
      </c>
      <c r="K666" t="s">
        <v>23240</v>
      </c>
      <c r="L666" t="s">
        <v>24576</v>
      </c>
      <c r="M666" t="s">
        <v>24577</v>
      </c>
    </row>
    <row r="667" spans="1:13">
      <c r="A667" s="1" t="s">
        <v>2684</v>
      </c>
      <c r="B667">
        <v>1.0409086377270601E-5</v>
      </c>
      <c r="C667" s="1">
        <v>1.01950380173905E-4</v>
      </c>
      <c r="D667">
        <v>0</v>
      </c>
      <c r="E667">
        <v>5.74712643678161E-3</v>
      </c>
      <c r="F667">
        <v>0.16896551724137901</v>
      </c>
      <c r="G667">
        <v>0.05</v>
      </c>
      <c r="H667">
        <v>0.22727272727272699</v>
      </c>
      <c r="I667">
        <v>0.107142857142857</v>
      </c>
      <c r="J667" s="1">
        <v>0</v>
      </c>
      <c r="K667" t="s">
        <v>23242</v>
      </c>
      <c r="L667" t="s">
        <v>24578</v>
      </c>
      <c r="M667" t="s">
        <v>24579</v>
      </c>
    </row>
    <row r="668" spans="1:13">
      <c r="A668" s="1" t="s">
        <v>2685</v>
      </c>
      <c r="B668">
        <v>1.20653477733454E-6</v>
      </c>
      <c r="C668" s="1">
        <v>5.62878206755195E-6</v>
      </c>
      <c r="D668">
        <v>1</v>
      </c>
      <c r="E668">
        <v>0.99479166666666696</v>
      </c>
      <c r="F668">
        <v>0.96923076923076901</v>
      </c>
      <c r="G668">
        <v>1</v>
      </c>
      <c r="H668">
        <v>0.99553571428571397</v>
      </c>
      <c r="I668">
        <v>0.98760330578512401</v>
      </c>
      <c r="J668" s="1">
        <v>0.54545454545454497</v>
      </c>
      <c r="K668" t="s">
        <v>23240</v>
      </c>
      <c r="L668" t="s">
        <v>24580</v>
      </c>
      <c r="M668" t="s">
        <v>24581</v>
      </c>
    </row>
    <row r="669" spans="1:13">
      <c r="A669" s="1" t="s">
        <v>2686</v>
      </c>
      <c r="B669">
        <v>3.62100179393268E-6</v>
      </c>
      <c r="C669" s="1">
        <v>5.7445014577311998E-6</v>
      </c>
      <c r="D669">
        <v>0</v>
      </c>
      <c r="E669">
        <v>0</v>
      </c>
      <c r="F669">
        <v>2.3668639053254399E-2</v>
      </c>
      <c r="G669">
        <v>0</v>
      </c>
      <c r="H669">
        <v>4.2682926829268303E-2</v>
      </c>
      <c r="I669">
        <v>0.15</v>
      </c>
      <c r="J669" s="1" t="s">
        <v>23229</v>
      </c>
      <c r="K669" t="s">
        <v>23242</v>
      </c>
      <c r="L669" t="s">
        <v>24582</v>
      </c>
      <c r="M669" t="s">
        <v>24583</v>
      </c>
    </row>
    <row r="670" spans="1:13">
      <c r="A670" s="1" t="s">
        <v>2687</v>
      </c>
      <c r="B670">
        <v>9.5347212980387199E-6</v>
      </c>
      <c r="C670" s="1">
        <v>4.1524285067033297E-5</v>
      </c>
      <c r="D670">
        <v>0</v>
      </c>
      <c r="E670">
        <v>0</v>
      </c>
      <c r="F670">
        <v>0.108465608465608</v>
      </c>
      <c r="G670">
        <v>0</v>
      </c>
      <c r="H670">
        <v>0</v>
      </c>
      <c r="I670">
        <v>0</v>
      </c>
      <c r="J670" s="1">
        <v>0</v>
      </c>
      <c r="K670" t="s">
        <v>23239</v>
      </c>
      <c r="L670" t="s">
        <v>24584</v>
      </c>
      <c r="M670" t="s">
        <v>24585</v>
      </c>
    </row>
    <row r="671" spans="1:13">
      <c r="A671" s="1" t="s">
        <v>2688</v>
      </c>
      <c r="B671">
        <v>1.32117289949982E-6</v>
      </c>
      <c r="C671" s="1">
        <v>7.09870508506649E-8</v>
      </c>
      <c r="D671">
        <v>0.94827586206896597</v>
      </c>
      <c r="E671">
        <v>0.95</v>
      </c>
      <c r="F671">
        <v>1</v>
      </c>
      <c r="G671">
        <v>1</v>
      </c>
      <c r="H671">
        <v>0.993670886075949</v>
      </c>
      <c r="I671">
        <v>1</v>
      </c>
      <c r="J671" s="1">
        <v>0.94444444444444398</v>
      </c>
      <c r="K671" t="s">
        <v>23241</v>
      </c>
      <c r="L671" t="s">
        <v>24586</v>
      </c>
      <c r="M671" t="s">
        <v>24587</v>
      </c>
    </row>
    <row r="672" spans="1:13">
      <c r="A672" s="1" t="s">
        <v>2689</v>
      </c>
      <c r="B672">
        <v>5.8060082508683901E-9</v>
      </c>
      <c r="C672" s="1">
        <v>1.19438657201439E-6</v>
      </c>
      <c r="D672">
        <v>0.12903225806451601</v>
      </c>
      <c r="E672">
        <v>8.974358974358998E-2</v>
      </c>
      <c r="F672">
        <v>0.235119047619048</v>
      </c>
      <c r="G672">
        <v>0</v>
      </c>
      <c r="H672">
        <v>0.12068965517241403</v>
      </c>
      <c r="I672">
        <v>6.6666666666666985E-2</v>
      </c>
      <c r="J672" s="1" t="s">
        <v>23229</v>
      </c>
      <c r="K672" t="s">
        <v>23244</v>
      </c>
      <c r="L672" t="s">
        <v>24588</v>
      </c>
      <c r="M672" t="s">
        <v>24589</v>
      </c>
    </row>
    <row r="673" spans="1:13">
      <c r="A673" s="1" t="s">
        <v>2690</v>
      </c>
      <c r="B673">
        <v>1.0927095825806301E-7</v>
      </c>
      <c r="C673" s="1">
        <v>1.2481568594264001E-6</v>
      </c>
      <c r="D673">
        <v>3.5714285714285698E-2</v>
      </c>
      <c r="E673">
        <v>0.21126760563380301</v>
      </c>
      <c r="F673">
        <v>8.1300813008130107E-3</v>
      </c>
      <c r="G673">
        <v>0</v>
      </c>
      <c r="H673">
        <v>0</v>
      </c>
      <c r="I673">
        <v>1.21951219512195E-2</v>
      </c>
      <c r="J673" s="1">
        <v>0</v>
      </c>
      <c r="K673" t="s">
        <v>23241</v>
      </c>
      <c r="L673" t="s">
        <v>24590</v>
      </c>
      <c r="M673" t="s">
        <v>24591</v>
      </c>
    </row>
    <row r="674" spans="1:13">
      <c r="A674" s="1" t="s">
        <v>2691</v>
      </c>
      <c r="B674">
        <v>6.6653827600524499E-6</v>
      </c>
      <c r="C674" s="1">
        <v>8.1131277390612195E-6</v>
      </c>
      <c r="D674">
        <v>1</v>
      </c>
      <c r="E674">
        <v>1</v>
      </c>
      <c r="F674">
        <v>0.994871794871795</v>
      </c>
      <c r="G674">
        <v>0.81818181818181801</v>
      </c>
      <c r="H674">
        <v>1</v>
      </c>
      <c r="I674">
        <v>0.94354838709677402</v>
      </c>
      <c r="J674" s="1">
        <v>1</v>
      </c>
      <c r="K674" t="s">
        <v>23241</v>
      </c>
      <c r="L674" t="s">
        <v>24592</v>
      </c>
      <c r="M674" t="s">
        <v>24593</v>
      </c>
    </row>
    <row r="675" spans="1:13">
      <c r="A675" s="1" t="s">
        <v>2692</v>
      </c>
      <c r="B675">
        <v>7.1688794445804103E-6</v>
      </c>
      <c r="C675" s="1">
        <v>1.8067094086881601E-5</v>
      </c>
      <c r="D675">
        <v>0.41379310344827602</v>
      </c>
      <c r="E675">
        <v>0.262820512820513</v>
      </c>
      <c r="F675">
        <v>5.8823529411764698E-2</v>
      </c>
      <c r="G675">
        <v>0</v>
      </c>
      <c r="H675">
        <v>4.0540540540540501E-2</v>
      </c>
      <c r="I675">
        <v>0.2</v>
      </c>
      <c r="J675" s="1">
        <v>1</v>
      </c>
      <c r="K675" t="s">
        <v>23238</v>
      </c>
      <c r="L675" t="s">
        <v>24594</v>
      </c>
      <c r="M675" t="s">
        <v>24595</v>
      </c>
    </row>
    <row r="676" spans="1:13">
      <c r="A676" s="1" t="s">
        <v>2693</v>
      </c>
      <c r="B676">
        <v>2.3639867096155902E-6</v>
      </c>
      <c r="C676" s="1">
        <v>8.5950077611904005E-7</v>
      </c>
      <c r="D676">
        <v>3.3333333333333298E-2</v>
      </c>
      <c r="E676">
        <v>0</v>
      </c>
      <c r="F676">
        <v>2.06185567010309E-2</v>
      </c>
      <c r="G676">
        <v>2.5641025641025599E-2</v>
      </c>
      <c r="H676">
        <v>9.8039215686274508E-3</v>
      </c>
      <c r="I676">
        <v>9.375E-2</v>
      </c>
      <c r="J676" s="1">
        <v>0</v>
      </c>
      <c r="K676" t="s">
        <v>23238</v>
      </c>
      <c r="L676" t="s">
        <v>24596</v>
      </c>
      <c r="M676" t="s">
        <v>24597</v>
      </c>
    </row>
    <row r="677" spans="1:13">
      <c r="A677" s="1" t="s">
        <v>2694</v>
      </c>
      <c r="B677">
        <v>1.19825720585585E-7</v>
      </c>
      <c r="C677" s="1">
        <v>2.7589686327233101E-6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0.98314606741572996</v>
      </c>
      <c r="J677" s="1">
        <v>1</v>
      </c>
      <c r="K677" t="s">
        <v>23239</v>
      </c>
      <c r="L677" t="s">
        <v>24598</v>
      </c>
      <c r="M677" t="s">
        <v>24599</v>
      </c>
    </row>
    <row r="678" spans="1:13">
      <c r="A678" s="1" t="s">
        <v>2695</v>
      </c>
      <c r="B678">
        <v>1.9541615780973898E-5</v>
      </c>
      <c r="C678" s="1">
        <v>8.5483817068691698E-5</v>
      </c>
      <c r="D678">
        <v>0</v>
      </c>
      <c r="E678">
        <v>1.5151515151515201E-2</v>
      </c>
      <c r="F678">
        <v>0.25203252032520301</v>
      </c>
      <c r="G678">
        <v>0</v>
      </c>
      <c r="H678">
        <v>5.8823529411764698E-2</v>
      </c>
      <c r="I678">
        <v>1.85185185185185E-2</v>
      </c>
      <c r="J678" s="1">
        <v>0</v>
      </c>
      <c r="K678" t="s">
        <v>23241</v>
      </c>
      <c r="L678" t="s">
        <v>24600</v>
      </c>
      <c r="M678" t="s">
        <v>24601</v>
      </c>
    </row>
    <row r="679" spans="1:13">
      <c r="A679" s="1" t="s">
        <v>2696</v>
      </c>
      <c r="B679">
        <v>6.70087567507326E-5</v>
      </c>
      <c r="C679" s="1">
        <v>5.1858135183949799E-5</v>
      </c>
      <c r="D679">
        <v>0.65625</v>
      </c>
      <c r="E679">
        <v>0.74175824175824201</v>
      </c>
      <c r="F679">
        <v>0.80172413793103403</v>
      </c>
      <c r="G679">
        <v>0.97916666666666696</v>
      </c>
      <c r="H679">
        <v>0.95263157894736805</v>
      </c>
      <c r="I679">
        <v>0.878571428571429</v>
      </c>
      <c r="J679" s="1" t="s">
        <v>23229</v>
      </c>
      <c r="K679" t="s">
        <v>23238</v>
      </c>
      <c r="L679" t="s">
        <v>24602</v>
      </c>
      <c r="M679" t="s">
        <v>24603</v>
      </c>
    </row>
    <row r="680" spans="1:13">
      <c r="A680" s="1" t="s">
        <v>2697</v>
      </c>
      <c r="B680">
        <v>2.94367373069934E-5</v>
      </c>
      <c r="C680" s="1">
        <v>3.1119937198611401E-6</v>
      </c>
      <c r="D680">
        <v>0</v>
      </c>
      <c r="E680">
        <v>0.30379746835443</v>
      </c>
      <c r="F680">
        <v>0</v>
      </c>
      <c r="G680">
        <v>2.27272727272727E-2</v>
      </c>
      <c r="H680">
        <v>0</v>
      </c>
      <c r="I680">
        <v>0</v>
      </c>
      <c r="J680" s="1" t="s">
        <v>23229</v>
      </c>
      <c r="K680" t="s">
        <v>23241</v>
      </c>
      <c r="L680" t="s">
        <v>24604</v>
      </c>
      <c r="M680" t="s">
        <v>24605</v>
      </c>
    </row>
    <row r="681" spans="1:13">
      <c r="A681" s="1" t="s">
        <v>2698</v>
      </c>
      <c r="B681">
        <v>7.1225761679712802E-5</v>
      </c>
      <c r="C681" s="1">
        <v>5.5496640570553002E-6</v>
      </c>
      <c r="D681">
        <v>0.29032258064516098</v>
      </c>
      <c r="E681">
        <v>0.51724137931034497</v>
      </c>
      <c r="F681">
        <v>0.43225806451612903</v>
      </c>
      <c r="G681">
        <v>0.18181818181818199</v>
      </c>
      <c r="H681">
        <v>0.47260273972602701</v>
      </c>
      <c r="I681">
        <v>0.17948717948717899</v>
      </c>
      <c r="J681" s="1">
        <v>0</v>
      </c>
      <c r="K681" t="s">
        <v>23238</v>
      </c>
      <c r="L681" t="s">
        <v>24606</v>
      </c>
      <c r="M681" t="s">
        <v>24607</v>
      </c>
    </row>
    <row r="682" spans="1:13">
      <c r="A682" s="1" t="s">
        <v>2699</v>
      </c>
      <c r="B682">
        <v>1.5424959940261999E-6</v>
      </c>
      <c r="C682" s="1">
        <v>2.3013504606008601E-5</v>
      </c>
      <c r="D682">
        <v>0.69354838709677402</v>
      </c>
      <c r="E682">
        <v>0.80219780219780201</v>
      </c>
      <c r="F682">
        <v>0.85195530726256996</v>
      </c>
      <c r="G682">
        <v>1</v>
      </c>
      <c r="H682">
        <v>0.63529411764705901</v>
      </c>
      <c r="I682">
        <v>0.89</v>
      </c>
      <c r="J682" s="1">
        <v>1</v>
      </c>
      <c r="K682" t="s">
        <v>23241</v>
      </c>
      <c r="L682" t="s">
        <v>24608</v>
      </c>
      <c r="M682" t="s">
        <v>24609</v>
      </c>
    </row>
    <row r="683" spans="1:13">
      <c r="A683" s="1" t="s">
        <v>2700</v>
      </c>
      <c r="B683">
        <v>1.10043170754468E-4</v>
      </c>
      <c r="C683" s="1">
        <v>6.2479788945811902E-5</v>
      </c>
      <c r="D683">
        <v>0.859375</v>
      </c>
      <c r="E683">
        <v>0.96808510638297895</v>
      </c>
      <c r="F683">
        <v>0.56153846153846199</v>
      </c>
      <c r="G683">
        <v>0.86607142857142905</v>
      </c>
      <c r="H683">
        <v>0.65929203539823</v>
      </c>
      <c r="I683">
        <v>0.792682926829268</v>
      </c>
      <c r="J683" s="1">
        <v>0.45454545454545497</v>
      </c>
      <c r="K683" t="s">
        <v>23239</v>
      </c>
      <c r="L683" t="s">
        <v>24610</v>
      </c>
      <c r="M683" t="s">
        <v>24611</v>
      </c>
    </row>
    <row r="684" spans="1:13">
      <c r="A684" s="1" t="s">
        <v>2701</v>
      </c>
      <c r="B684">
        <v>3.0064986138641899E-6</v>
      </c>
      <c r="C684" s="1">
        <v>1.46195817423413E-7</v>
      </c>
      <c r="D684">
        <v>0</v>
      </c>
      <c r="E684">
        <v>0</v>
      </c>
      <c r="F684">
        <v>6.1111111111111102E-2</v>
      </c>
      <c r="G684">
        <v>0</v>
      </c>
      <c r="H684">
        <v>1.6129032258064498E-2</v>
      </c>
      <c r="I684">
        <v>0</v>
      </c>
      <c r="J684" s="1">
        <v>0</v>
      </c>
      <c r="K684" t="s">
        <v>23241</v>
      </c>
      <c r="L684" t="s">
        <v>24612</v>
      </c>
      <c r="M684" t="s">
        <v>24613</v>
      </c>
    </row>
    <row r="685" spans="1:13">
      <c r="A685" s="1" t="s">
        <v>2702</v>
      </c>
      <c r="B685">
        <v>2.1347201685583001E-6</v>
      </c>
      <c r="C685" s="1">
        <v>9.6310204541747506E-7</v>
      </c>
      <c r="D685">
        <v>0.931034482758621</v>
      </c>
      <c r="E685">
        <v>0.98124999999999996</v>
      </c>
      <c r="F685">
        <v>1</v>
      </c>
      <c r="G685">
        <v>1</v>
      </c>
      <c r="H685">
        <v>0.90131578947368396</v>
      </c>
      <c r="I685">
        <v>0.98214285714285698</v>
      </c>
      <c r="J685" s="1">
        <v>1</v>
      </c>
      <c r="K685" t="s">
        <v>23238</v>
      </c>
      <c r="L685" t="s">
        <v>24614</v>
      </c>
      <c r="M685" t="s">
        <v>24615</v>
      </c>
    </row>
    <row r="686" spans="1:13">
      <c r="A686" s="1" t="s">
        <v>2703</v>
      </c>
      <c r="B686">
        <v>6.2844488349129103E-7</v>
      </c>
      <c r="C686" s="1">
        <v>2.2751572422908E-5</v>
      </c>
      <c r="D686">
        <v>1.7857142857142901E-2</v>
      </c>
      <c r="E686">
        <v>0</v>
      </c>
      <c r="F686">
        <v>1.0869565217391301E-2</v>
      </c>
      <c r="G686">
        <v>0.35714285714285698</v>
      </c>
      <c r="H686">
        <v>4.6875E-2</v>
      </c>
      <c r="I686">
        <v>7.1428571428571397E-2</v>
      </c>
      <c r="J686" s="1" t="s">
        <v>23229</v>
      </c>
      <c r="K686" t="s">
        <v>23241</v>
      </c>
      <c r="L686" t="s">
        <v>24616</v>
      </c>
      <c r="M686" t="s">
        <v>24617</v>
      </c>
    </row>
    <row r="687" spans="1:13">
      <c r="A687" s="1" t="s">
        <v>2704</v>
      </c>
      <c r="B687">
        <v>1.9610873225687401E-5</v>
      </c>
      <c r="C687" s="1">
        <v>6.5197877392935701E-6</v>
      </c>
      <c r="D687">
        <v>0.12903225806451599</v>
      </c>
      <c r="E687">
        <v>1.1764705882352899E-2</v>
      </c>
      <c r="F687">
        <v>3.3333333333333298E-2</v>
      </c>
      <c r="G687">
        <v>9.2592592592592605E-3</v>
      </c>
      <c r="H687">
        <v>9.0090090090090107E-3</v>
      </c>
      <c r="I687">
        <v>4.5454545454545497E-2</v>
      </c>
      <c r="J687" s="1">
        <v>0</v>
      </c>
      <c r="K687" t="s">
        <v>23238</v>
      </c>
      <c r="L687" t="s">
        <v>24618</v>
      </c>
      <c r="M687" t="s">
        <v>24619</v>
      </c>
    </row>
    <row r="688" spans="1:13">
      <c r="A688" s="1" t="s">
        <v>2705</v>
      </c>
      <c r="B688">
        <v>4.7978458808049503E-4</v>
      </c>
      <c r="C688" s="1">
        <v>3.1119846654874198E-5</v>
      </c>
      <c r="D688">
        <v>9.375E-2</v>
      </c>
      <c r="E688">
        <v>0.375</v>
      </c>
      <c r="F688">
        <v>5.1282051282051299E-3</v>
      </c>
      <c r="G688">
        <v>0</v>
      </c>
      <c r="H688">
        <v>4.5045045045045001E-3</v>
      </c>
      <c r="I688">
        <v>0</v>
      </c>
      <c r="J688" s="1">
        <v>4.5454545454545497E-2</v>
      </c>
      <c r="K688" t="s">
        <v>23238</v>
      </c>
      <c r="L688" t="s">
        <v>24620</v>
      </c>
      <c r="M688" t="s">
        <v>24621</v>
      </c>
    </row>
    <row r="689" spans="1:13">
      <c r="A689" s="1" t="s">
        <v>2706</v>
      </c>
      <c r="B689">
        <v>8.1144976703331199E-9</v>
      </c>
      <c r="C689" s="1">
        <v>7.95130566406713E-8</v>
      </c>
      <c r="D689">
        <v>1</v>
      </c>
      <c r="E689">
        <v>1</v>
      </c>
      <c r="F689">
        <v>0.99082568807339499</v>
      </c>
      <c r="G689">
        <v>1</v>
      </c>
      <c r="H689">
        <v>0.98958333333333304</v>
      </c>
      <c r="I689">
        <v>0.99489795918367396</v>
      </c>
      <c r="J689" s="1">
        <v>0.27272727272727298</v>
      </c>
      <c r="K689" t="s">
        <v>23240</v>
      </c>
      <c r="L689" t="s">
        <v>24622</v>
      </c>
      <c r="M689" t="s">
        <v>24623</v>
      </c>
    </row>
    <row r="690" spans="1:13">
      <c r="A690" s="1" t="s">
        <v>2707</v>
      </c>
      <c r="B690">
        <v>6.3055558007226504E-6</v>
      </c>
      <c r="C690" s="1">
        <v>5.03649283745964E-6</v>
      </c>
      <c r="D690">
        <v>9.0909090909090898E-2</v>
      </c>
      <c r="E690">
        <v>7.8125E-3</v>
      </c>
      <c r="F690">
        <v>2.7173913043478299E-3</v>
      </c>
      <c r="G690">
        <v>0</v>
      </c>
      <c r="H690">
        <v>5.9523809523809503E-3</v>
      </c>
      <c r="I690">
        <v>0.29729729729729698</v>
      </c>
      <c r="J690" s="1">
        <v>0</v>
      </c>
      <c r="K690" t="s">
        <v>23242</v>
      </c>
      <c r="L690" t="s">
        <v>24624</v>
      </c>
      <c r="M690" t="s">
        <v>24625</v>
      </c>
    </row>
    <row r="691" spans="1:13">
      <c r="A691" s="1" t="s">
        <v>2708</v>
      </c>
      <c r="B691">
        <v>8.5235523116634702E-6</v>
      </c>
      <c r="C691" s="1">
        <v>1.0577112431205E-5</v>
      </c>
      <c r="D691">
        <v>0.22413793103448301</v>
      </c>
      <c r="E691">
        <v>5.95238095238095E-2</v>
      </c>
      <c r="F691">
        <v>3.3333333333333298E-2</v>
      </c>
      <c r="G691">
        <v>2.27272727272727E-2</v>
      </c>
      <c r="H691">
        <v>0.21621621621621601</v>
      </c>
      <c r="I691">
        <v>0.170212765957447</v>
      </c>
      <c r="J691" s="1">
        <v>0</v>
      </c>
      <c r="K691" t="s">
        <v>23242</v>
      </c>
      <c r="L691" t="s">
        <v>24626</v>
      </c>
      <c r="M691" t="s">
        <v>24627</v>
      </c>
    </row>
    <row r="692" spans="1:13">
      <c r="A692" s="1" t="s">
        <v>2709</v>
      </c>
      <c r="B692">
        <v>7.2376484099046601E-7</v>
      </c>
      <c r="C692" s="1">
        <v>4.7199779826237797E-8</v>
      </c>
      <c r="D692">
        <v>4.6875E-2</v>
      </c>
      <c r="E692">
        <v>9.6774193548387094E-2</v>
      </c>
      <c r="F692">
        <v>2.7027027027026998E-3</v>
      </c>
      <c r="G692">
        <v>0</v>
      </c>
      <c r="H692">
        <v>0</v>
      </c>
      <c r="I692">
        <v>8.0645161290322596E-3</v>
      </c>
      <c r="J692" s="1">
        <v>0</v>
      </c>
      <c r="K692" t="s">
        <v>23241</v>
      </c>
      <c r="L692" t="s">
        <v>24628</v>
      </c>
      <c r="M692" t="s">
        <v>24629</v>
      </c>
    </row>
    <row r="693" spans="1:13">
      <c r="A693" s="1" t="s">
        <v>2710</v>
      </c>
      <c r="B693">
        <v>2.66104782119859E-6</v>
      </c>
      <c r="C693" s="1">
        <v>6.1209750849096795E-5</v>
      </c>
      <c r="D693">
        <v>4.6875E-2</v>
      </c>
      <c r="E693">
        <v>5.74712643678161E-3</v>
      </c>
      <c r="F693">
        <v>3.90625E-2</v>
      </c>
      <c r="G693">
        <v>0</v>
      </c>
      <c r="H693">
        <v>0.105555555555556</v>
      </c>
      <c r="I693">
        <v>1.02040816326531E-2</v>
      </c>
      <c r="J693" s="1">
        <v>0</v>
      </c>
      <c r="K693" t="s">
        <v>23238</v>
      </c>
      <c r="L693" t="s">
        <v>24630</v>
      </c>
      <c r="M693" t="s">
        <v>24631</v>
      </c>
    </row>
    <row r="694" spans="1:13">
      <c r="A694" s="1" t="s">
        <v>2711</v>
      </c>
      <c r="B694">
        <v>1.6238904159744101E-5</v>
      </c>
      <c r="C694" s="1">
        <v>1.5356707050089799E-5</v>
      </c>
      <c r="D694">
        <v>0</v>
      </c>
      <c r="E694">
        <v>8.2417582417582402E-2</v>
      </c>
      <c r="F694">
        <v>6.2500000000000003E-3</v>
      </c>
      <c r="G694">
        <v>0.76315789473684204</v>
      </c>
      <c r="H694">
        <v>4.2105263157894701E-2</v>
      </c>
      <c r="I694">
        <v>0.18067226890756299</v>
      </c>
      <c r="J694" s="1">
        <v>0</v>
      </c>
      <c r="K694" t="s">
        <v>23241</v>
      </c>
      <c r="L694" t="s">
        <v>24632</v>
      </c>
      <c r="M694" t="s">
        <v>24633</v>
      </c>
    </row>
    <row r="695" spans="1:13">
      <c r="A695" s="1" t="s">
        <v>2712</v>
      </c>
      <c r="B695">
        <v>0</v>
      </c>
      <c r="C695" s="1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s="1">
        <v>0.875</v>
      </c>
      <c r="K695" t="s">
        <v>23242</v>
      </c>
      <c r="L695" t="s">
        <v>24634</v>
      </c>
      <c r="M695" t="s">
        <v>24635</v>
      </c>
    </row>
    <row r="696" spans="1:13">
      <c r="A696" s="1" t="s">
        <v>2713</v>
      </c>
      <c r="B696">
        <v>4.2359734182607401E-7</v>
      </c>
      <c r="C696" s="1">
        <v>6.7475914744020804E-8</v>
      </c>
      <c r="D696">
        <v>1</v>
      </c>
      <c r="E696">
        <v>1</v>
      </c>
      <c r="F696">
        <v>0.97916666666666696</v>
      </c>
      <c r="G696">
        <v>1</v>
      </c>
      <c r="H696">
        <v>1</v>
      </c>
      <c r="I696">
        <v>1</v>
      </c>
      <c r="J696" s="1" t="s">
        <v>23229</v>
      </c>
      <c r="K696" t="s">
        <v>23238</v>
      </c>
      <c r="L696" t="s">
        <v>24636</v>
      </c>
      <c r="M696" t="s">
        <v>24637</v>
      </c>
    </row>
    <row r="697" spans="1:13">
      <c r="A697" s="1" t="s">
        <v>2714</v>
      </c>
      <c r="B697">
        <v>2.64220564725994E-7</v>
      </c>
      <c r="C697" s="1">
        <v>3.0146707407493898E-6</v>
      </c>
      <c r="D697">
        <v>1</v>
      </c>
      <c r="E697">
        <v>1</v>
      </c>
      <c r="F697">
        <v>0.98660714285714302</v>
      </c>
      <c r="G697">
        <v>1</v>
      </c>
      <c r="H697">
        <v>1</v>
      </c>
      <c r="I697">
        <v>1</v>
      </c>
      <c r="J697" s="1">
        <v>0.95454545454545503</v>
      </c>
      <c r="K697" t="s">
        <v>23238</v>
      </c>
      <c r="L697" t="s">
        <v>24638</v>
      </c>
      <c r="M697" t="s">
        <v>24639</v>
      </c>
    </row>
    <row r="698" spans="1:13">
      <c r="A698" s="1" t="s">
        <v>2715</v>
      </c>
      <c r="B698">
        <v>2.3576569565876301E-5</v>
      </c>
      <c r="C698" s="1">
        <v>5.3262776518607999E-5</v>
      </c>
      <c r="D698">
        <v>0.16666666666666699</v>
      </c>
      <c r="E698">
        <v>0</v>
      </c>
      <c r="F698">
        <v>5.7432432432432401E-2</v>
      </c>
      <c r="G698">
        <v>0.33333333333333298</v>
      </c>
      <c r="H698">
        <v>0.37692307692307703</v>
      </c>
      <c r="I698">
        <v>0.25806451612903197</v>
      </c>
      <c r="J698" s="1">
        <v>0</v>
      </c>
      <c r="K698" t="s">
        <v>23242</v>
      </c>
      <c r="L698" t="s">
        <v>24640</v>
      </c>
      <c r="M698" t="s">
        <v>24641</v>
      </c>
    </row>
    <row r="699" spans="1:13">
      <c r="A699" s="1" t="s">
        <v>2716</v>
      </c>
      <c r="B699">
        <v>2.9998029101194398E-5</v>
      </c>
      <c r="C699" s="1">
        <v>1.1074197661989099E-6</v>
      </c>
      <c r="D699">
        <v>0.98214285714285698</v>
      </c>
      <c r="E699">
        <v>0.89506172839506204</v>
      </c>
      <c r="F699">
        <v>1</v>
      </c>
      <c r="G699">
        <v>1</v>
      </c>
      <c r="H699">
        <v>1</v>
      </c>
      <c r="I699">
        <v>1</v>
      </c>
      <c r="J699" s="1">
        <v>1</v>
      </c>
      <c r="K699" t="s">
        <v>23239</v>
      </c>
      <c r="L699" t="s">
        <v>24642</v>
      </c>
      <c r="M699" t="s">
        <v>24643</v>
      </c>
    </row>
    <row r="700" spans="1:13">
      <c r="A700" s="1" t="s">
        <v>2717</v>
      </c>
      <c r="B700">
        <v>1.36923452837451E-4</v>
      </c>
      <c r="C700" s="1">
        <v>1.6191224642857601E-4</v>
      </c>
      <c r="D700">
        <v>0.59375</v>
      </c>
      <c r="E700">
        <v>0.60752688172043001</v>
      </c>
      <c r="F700">
        <v>0.55497382198952905</v>
      </c>
      <c r="G700">
        <v>5.4347826086956499E-2</v>
      </c>
      <c r="H700">
        <v>0.36082474226804101</v>
      </c>
      <c r="I700">
        <v>0.21910112359550599</v>
      </c>
      <c r="J700" s="1">
        <v>0.1</v>
      </c>
      <c r="K700" t="s">
        <v>23238</v>
      </c>
      <c r="L700" t="s">
        <v>24644</v>
      </c>
      <c r="M700" t="s">
        <v>24645</v>
      </c>
    </row>
    <row r="701" spans="1:13">
      <c r="A701" s="1" t="s">
        <v>2718</v>
      </c>
      <c r="B701">
        <v>8.8534974623905202E-7</v>
      </c>
      <c r="C701" s="1">
        <v>5.9961641608934701E-5</v>
      </c>
      <c r="D701">
        <v>0.875</v>
      </c>
      <c r="E701">
        <v>0.78333333333333299</v>
      </c>
      <c r="F701">
        <v>0.79477611940298498</v>
      </c>
      <c r="G701">
        <v>0.94117647058823495</v>
      </c>
      <c r="H701">
        <v>0.85483870967741904</v>
      </c>
      <c r="I701">
        <v>0.63888888888888895</v>
      </c>
      <c r="J701" s="1">
        <v>1</v>
      </c>
      <c r="K701" t="s">
        <v>23241</v>
      </c>
      <c r="L701" t="s">
        <v>24646</v>
      </c>
      <c r="M701" t="s">
        <v>24647</v>
      </c>
    </row>
    <row r="702" spans="1:13">
      <c r="A702" s="1" t="s">
        <v>2719</v>
      </c>
      <c r="B702">
        <v>2.4705768960989302E-4</v>
      </c>
      <c r="C702" s="1">
        <v>1.5609714293836801E-6</v>
      </c>
      <c r="D702">
        <v>6.25E-2</v>
      </c>
      <c r="E702">
        <v>0.47802197802197799</v>
      </c>
      <c r="F702">
        <v>2.6737967914438501E-3</v>
      </c>
      <c r="G702">
        <v>0</v>
      </c>
      <c r="H702">
        <v>0</v>
      </c>
      <c r="I702">
        <v>0.15476190476190499</v>
      </c>
      <c r="J702" s="1">
        <v>1</v>
      </c>
      <c r="K702" t="s">
        <v>23238</v>
      </c>
      <c r="L702" t="s">
        <v>24648</v>
      </c>
      <c r="M702" t="s">
        <v>24649</v>
      </c>
    </row>
    <row r="703" spans="1:13">
      <c r="A703" s="1" t="s">
        <v>2720</v>
      </c>
      <c r="B703">
        <v>1.16972763758297E-6</v>
      </c>
      <c r="C703" s="1">
        <v>1.04519070687835E-5</v>
      </c>
      <c r="D703">
        <v>1</v>
      </c>
      <c r="E703">
        <v>1</v>
      </c>
      <c r="F703">
        <v>1</v>
      </c>
      <c r="G703">
        <v>1</v>
      </c>
      <c r="H703">
        <v>0.8828125</v>
      </c>
      <c r="I703">
        <v>0.97826086956521696</v>
      </c>
      <c r="J703" s="1" t="s">
        <v>23229</v>
      </c>
      <c r="K703" t="s">
        <v>23238</v>
      </c>
      <c r="L703" t="s">
        <v>24650</v>
      </c>
      <c r="M703" t="s">
        <v>24651</v>
      </c>
    </row>
    <row r="704" spans="1:13">
      <c r="A704" s="1" t="s">
        <v>2721</v>
      </c>
      <c r="B704">
        <v>4.8841980721984204E-6</v>
      </c>
      <c r="C704" s="1">
        <v>1.1035532460754601E-5</v>
      </c>
      <c r="D704">
        <v>0.92857142857142905</v>
      </c>
      <c r="E704">
        <v>1</v>
      </c>
      <c r="F704">
        <v>0.98648648648648696</v>
      </c>
      <c r="G704">
        <v>7.1428571428571397E-2</v>
      </c>
      <c r="H704">
        <v>0.88392857142857095</v>
      </c>
      <c r="I704">
        <v>0.72916666666666696</v>
      </c>
      <c r="J704" s="1">
        <v>4.5454545454545497E-2</v>
      </c>
      <c r="K704" t="s">
        <v>23237</v>
      </c>
      <c r="L704" t="s">
        <v>24652</v>
      </c>
      <c r="M704" t="s">
        <v>24653</v>
      </c>
    </row>
    <row r="705" spans="1:13">
      <c r="A705" s="1" t="s">
        <v>2722</v>
      </c>
      <c r="B705">
        <v>9.1871227143304303E-5</v>
      </c>
      <c r="C705" s="1">
        <v>2.0646048461661799E-4</v>
      </c>
      <c r="D705">
        <v>0</v>
      </c>
      <c r="E705">
        <v>0</v>
      </c>
      <c r="F705">
        <v>0.112820512820513</v>
      </c>
      <c r="G705">
        <v>0.44545454545454499</v>
      </c>
      <c r="H705">
        <v>0.31531531531531498</v>
      </c>
      <c r="I705">
        <v>0.30180180180180199</v>
      </c>
      <c r="J705" s="1">
        <v>0</v>
      </c>
      <c r="K705" t="s">
        <v>23241</v>
      </c>
      <c r="L705" t="s">
        <v>24654</v>
      </c>
      <c r="M705" t="s">
        <v>24655</v>
      </c>
    </row>
    <row r="706" spans="1:13">
      <c r="A706" s="1" t="s">
        <v>2723</v>
      </c>
      <c r="B706">
        <v>2.67451336676372E-9</v>
      </c>
      <c r="C706" s="1">
        <v>3.1682022215830101E-9</v>
      </c>
      <c r="D706">
        <v>1</v>
      </c>
      <c r="E706">
        <v>1</v>
      </c>
      <c r="F706">
        <v>0.99735449735449699</v>
      </c>
      <c r="G706">
        <v>1</v>
      </c>
      <c r="H706">
        <v>1</v>
      </c>
      <c r="I706">
        <v>1</v>
      </c>
      <c r="J706" s="1">
        <v>1</v>
      </c>
      <c r="K706" t="s">
        <v>23241</v>
      </c>
      <c r="L706" t="s">
        <v>24656</v>
      </c>
      <c r="M706" t="s">
        <v>24657</v>
      </c>
    </row>
    <row r="707" spans="1:13">
      <c r="A707" s="1" t="s">
        <v>2724</v>
      </c>
      <c r="B707">
        <v>3.4170282868038E-4</v>
      </c>
      <c r="C707" s="1">
        <v>2.3951711628308799E-5</v>
      </c>
      <c r="D707">
        <v>0.62903225806451601</v>
      </c>
      <c r="E707">
        <v>0.49425287356321801</v>
      </c>
      <c r="F707">
        <v>0.75537634408602194</v>
      </c>
      <c r="G707">
        <v>0.128571428571429</v>
      </c>
      <c r="H707">
        <v>0.462365591397849</v>
      </c>
      <c r="I707">
        <v>0.467391304347826</v>
      </c>
      <c r="J707" s="1">
        <v>0</v>
      </c>
      <c r="K707" t="s">
        <v>23241</v>
      </c>
      <c r="L707" t="s">
        <v>24658</v>
      </c>
      <c r="M707" t="s">
        <v>24659</v>
      </c>
    </row>
    <row r="708" spans="1:13">
      <c r="A708" s="1" t="s">
        <v>2725</v>
      </c>
      <c r="B708">
        <v>4.0867097874864497E-5</v>
      </c>
      <c r="C708" s="1">
        <v>4.7003705349133702E-7</v>
      </c>
      <c r="D708">
        <v>1.6666666666666701E-2</v>
      </c>
      <c r="E708">
        <v>0.05</v>
      </c>
      <c r="F708">
        <v>2.8248587570621499E-3</v>
      </c>
      <c r="G708">
        <v>0</v>
      </c>
      <c r="H708">
        <v>0</v>
      </c>
      <c r="I708">
        <v>0</v>
      </c>
      <c r="J708" s="1">
        <v>5.5555555555555601E-2</v>
      </c>
      <c r="K708" t="s">
        <v>23238</v>
      </c>
      <c r="L708" t="s">
        <v>24660</v>
      </c>
      <c r="M708" t="s">
        <v>24661</v>
      </c>
    </row>
    <row r="709" spans="1:13">
      <c r="A709" s="1" t="s">
        <v>2726</v>
      </c>
      <c r="B709">
        <v>3.8887223888051699E-7</v>
      </c>
      <c r="C709" s="1">
        <v>1.4375731861382901E-8</v>
      </c>
      <c r="D709">
        <v>1</v>
      </c>
      <c r="E709">
        <v>0.98780487804878003</v>
      </c>
      <c r="F709">
        <v>1</v>
      </c>
      <c r="G709">
        <v>1</v>
      </c>
      <c r="H709">
        <v>1</v>
      </c>
      <c r="I709">
        <v>1</v>
      </c>
      <c r="J709" s="1">
        <v>0</v>
      </c>
      <c r="K709" t="s">
        <v>23239</v>
      </c>
      <c r="L709" t="s">
        <v>24662</v>
      </c>
      <c r="M709" t="s">
        <v>24663</v>
      </c>
    </row>
    <row r="710" spans="1:13">
      <c r="A710" s="1" t="s">
        <v>2727</v>
      </c>
      <c r="B710">
        <v>1.02862800263815E-8</v>
      </c>
      <c r="C710" s="1">
        <v>8.5086880727004303E-8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0.993506493506494</v>
      </c>
      <c r="J710" s="1">
        <v>1</v>
      </c>
      <c r="K710" t="s">
        <v>23238</v>
      </c>
      <c r="L710" t="s">
        <v>24664</v>
      </c>
      <c r="M710" t="s">
        <v>24665</v>
      </c>
    </row>
    <row r="711" spans="1:13">
      <c r="A711" s="1" t="s">
        <v>2728</v>
      </c>
      <c r="B711">
        <v>3.2747211453188602E-4</v>
      </c>
      <c r="C711" s="1">
        <v>2.16856080076789E-4</v>
      </c>
      <c r="D711">
        <v>0.5</v>
      </c>
      <c r="E711">
        <v>0.328125</v>
      </c>
      <c r="F711">
        <v>0.76165803108808305</v>
      </c>
      <c r="G711">
        <v>0.92307692307692302</v>
      </c>
      <c r="H711">
        <v>0.88571428571428601</v>
      </c>
      <c r="I711">
        <v>0.88690476190476197</v>
      </c>
      <c r="J711" s="1">
        <v>1</v>
      </c>
      <c r="K711" t="s">
        <v>23242</v>
      </c>
      <c r="L711" t="s">
        <v>24666</v>
      </c>
      <c r="M711" t="s">
        <v>24667</v>
      </c>
    </row>
    <row r="712" spans="1:13">
      <c r="A712" s="1" t="s">
        <v>2729</v>
      </c>
      <c r="B712">
        <v>1.18507067735095E-6</v>
      </c>
      <c r="C712" s="1">
        <v>3.1876178926732301E-5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9.3220338983050793E-2</v>
      </c>
      <c r="J712" s="1">
        <v>0</v>
      </c>
      <c r="K712" t="s">
        <v>23241</v>
      </c>
      <c r="L712" t="s">
        <v>24668</v>
      </c>
      <c r="M712" t="s">
        <v>24669</v>
      </c>
    </row>
    <row r="713" spans="1:13">
      <c r="A713" s="1" t="s">
        <v>2730</v>
      </c>
      <c r="B713">
        <v>1.50043018954362E-5</v>
      </c>
      <c r="C713" s="1">
        <v>4.67585321867899E-6</v>
      </c>
      <c r="D713">
        <v>1</v>
      </c>
      <c r="E713">
        <v>0.98901098901098905</v>
      </c>
      <c r="F713">
        <v>0.95081967213114704</v>
      </c>
      <c r="G713">
        <v>0.98571428571428599</v>
      </c>
      <c r="H713">
        <v>0.99468085106382997</v>
      </c>
      <c r="I713">
        <v>0.94696969696969702</v>
      </c>
      <c r="J713" s="1">
        <v>0.81818181818181801</v>
      </c>
      <c r="K713" t="s">
        <v>23238</v>
      </c>
      <c r="L713" t="s">
        <v>24670</v>
      </c>
      <c r="M713" t="s">
        <v>24671</v>
      </c>
    </row>
    <row r="714" spans="1:13">
      <c r="A714" s="1" t="s">
        <v>2731</v>
      </c>
      <c r="B714">
        <v>1.19553455857782E-4</v>
      </c>
      <c r="C714" s="1">
        <v>6.8963387136232695E-5</v>
      </c>
      <c r="D714">
        <v>6.25E-2</v>
      </c>
      <c r="E714">
        <v>0.31666666666666698</v>
      </c>
      <c r="F714">
        <v>9.5808383233532898E-2</v>
      </c>
      <c r="G714">
        <v>2.27272727272727E-2</v>
      </c>
      <c r="H714">
        <v>5.2083333333333296E-3</v>
      </c>
      <c r="I714">
        <v>4.2253521126760597E-2</v>
      </c>
      <c r="J714" s="1">
        <v>0</v>
      </c>
      <c r="K714" t="s">
        <v>23241</v>
      </c>
      <c r="L714" t="s">
        <v>24672</v>
      </c>
      <c r="M714" t="s">
        <v>24673</v>
      </c>
    </row>
    <row r="715" spans="1:13">
      <c r="A715" s="1" t="s">
        <v>2732</v>
      </c>
      <c r="B715">
        <v>3.3783826597784301E-6</v>
      </c>
      <c r="C715" s="1">
        <v>2.3348193051711698E-6</v>
      </c>
      <c r="D715">
        <v>1</v>
      </c>
      <c r="E715">
        <v>1</v>
      </c>
      <c r="F715">
        <v>0.90277777777777801</v>
      </c>
      <c r="G715">
        <v>1</v>
      </c>
      <c r="H715">
        <v>0.91111111111111098</v>
      </c>
      <c r="I715">
        <v>0.97580645161290303</v>
      </c>
      <c r="J715" s="1" t="s">
        <v>23229</v>
      </c>
      <c r="K715" t="s">
        <v>23241</v>
      </c>
      <c r="L715" t="s">
        <v>24674</v>
      </c>
      <c r="M715" t="s">
        <v>24675</v>
      </c>
    </row>
    <row r="716" spans="1:13">
      <c r="A716" s="1" t="s">
        <v>2733</v>
      </c>
      <c r="B716">
        <v>1.66283942578777E-6</v>
      </c>
      <c r="C716" s="1">
        <v>2.3918504032992001E-8</v>
      </c>
      <c r="D716">
        <v>0</v>
      </c>
      <c r="E716">
        <v>1.3157894736842099E-2</v>
      </c>
      <c r="F716">
        <v>6.9930069930069904E-3</v>
      </c>
      <c r="G716">
        <v>0</v>
      </c>
      <c r="H716">
        <v>0.15306122448979601</v>
      </c>
      <c r="I716">
        <v>0</v>
      </c>
      <c r="J716" s="1">
        <v>0</v>
      </c>
      <c r="K716" t="s">
        <v>23241</v>
      </c>
      <c r="L716" t="s">
        <v>24676</v>
      </c>
      <c r="M716" t="s">
        <v>24677</v>
      </c>
    </row>
    <row r="717" spans="1:13">
      <c r="A717" s="1" t="s">
        <v>2734</v>
      </c>
      <c r="B717">
        <v>2.2329883418860498E-6</v>
      </c>
      <c r="C717" s="1">
        <v>2.94043369814935E-6</v>
      </c>
      <c r="D717">
        <v>0.90384615384615397</v>
      </c>
      <c r="E717">
        <v>0.98051948051948101</v>
      </c>
      <c r="F717">
        <v>0.96363636363636396</v>
      </c>
      <c r="G717">
        <v>1</v>
      </c>
      <c r="H717">
        <v>1</v>
      </c>
      <c r="I717">
        <v>1</v>
      </c>
      <c r="J717" s="1" t="s">
        <v>23229</v>
      </c>
      <c r="K717" t="s">
        <v>23240</v>
      </c>
      <c r="L717" t="s">
        <v>24678</v>
      </c>
      <c r="M717" t="s">
        <v>24679</v>
      </c>
    </row>
    <row r="718" spans="1:13">
      <c r="A718" s="1" t="s">
        <v>2735</v>
      </c>
      <c r="B718">
        <v>4.1605530222386899E-7</v>
      </c>
      <c r="C718" s="1">
        <v>5.8205363854130399E-8</v>
      </c>
      <c r="D718">
        <v>0</v>
      </c>
      <c r="E718">
        <v>0</v>
      </c>
      <c r="F718">
        <v>1.04895104895105E-2</v>
      </c>
      <c r="G718">
        <v>0</v>
      </c>
      <c r="H718">
        <v>0</v>
      </c>
      <c r="I718">
        <v>0</v>
      </c>
      <c r="J718" s="1" t="s">
        <v>23229</v>
      </c>
      <c r="K718" t="s">
        <v>23240</v>
      </c>
      <c r="L718" t="s">
        <v>24680</v>
      </c>
      <c r="M718" t="s">
        <v>24681</v>
      </c>
    </row>
    <row r="719" spans="1:13">
      <c r="A719" s="1" t="s">
        <v>2736</v>
      </c>
      <c r="B719">
        <v>7.0481117406173804E-5</v>
      </c>
      <c r="C719" s="1">
        <v>1.7184564507075799E-5</v>
      </c>
      <c r="D719">
        <v>0.28846153846153799</v>
      </c>
      <c r="E719">
        <v>0.47872340425531901</v>
      </c>
      <c r="F719">
        <v>3.1468531468531499E-2</v>
      </c>
      <c r="G719">
        <v>0.105263157894737</v>
      </c>
      <c r="H719">
        <v>0.198630136986301</v>
      </c>
      <c r="I719">
        <v>0.14285714285714299</v>
      </c>
      <c r="J719" s="1" t="s">
        <v>23229</v>
      </c>
      <c r="K719" t="s">
        <v>23237</v>
      </c>
      <c r="L719" t="s">
        <v>24682</v>
      </c>
      <c r="M719" t="s">
        <v>24683</v>
      </c>
    </row>
    <row r="720" spans="1:13">
      <c r="A720" s="1" t="s">
        <v>2737</v>
      </c>
      <c r="B720">
        <v>0</v>
      </c>
      <c r="C720" s="1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s="1">
        <v>0</v>
      </c>
      <c r="K720" t="s">
        <v>23238</v>
      </c>
      <c r="L720" t="s">
        <v>24684</v>
      </c>
      <c r="M720" t="s">
        <v>24685</v>
      </c>
    </row>
    <row r="721" spans="1:13">
      <c r="A721" s="1" t="s">
        <v>2738</v>
      </c>
      <c r="B721">
        <v>2.3258426078994299E-6</v>
      </c>
      <c r="C721" s="1">
        <v>5.4000184427460897E-5</v>
      </c>
      <c r="D721">
        <v>0</v>
      </c>
      <c r="E721">
        <v>0</v>
      </c>
      <c r="F721">
        <v>1.4084507042253501E-2</v>
      </c>
      <c r="G721">
        <v>0</v>
      </c>
      <c r="H721">
        <v>0.21511627906976699</v>
      </c>
      <c r="I721">
        <v>0.23863636363636401</v>
      </c>
      <c r="J721" s="1">
        <v>0</v>
      </c>
      <c r="K721" t="s">
        <v>23237</v>
      </c>
      <c r="L721" t="s">
        <v>24686</v>
      </c>
      <c r="M721" t="s">
        <v>24687</v>
      </c>
    </row>
    <row r="722" spans="1:13">
      <c r="A722" s="1" t="s">
        <v>2739</v>
      </c>
      <c r="B722">
        <v>1.14196289476086E-7</v>
      </c>
      <c r="C722" s="1">
        <v>8.3227796700898892E-6</v>
      </c>
      <c r="D722">
        <v>0.88709677419354804</v>
      </c>
      <c r="E722">
        <v>0.92682926829268297</v>
      </c>
      <c r="F722">
        <v>0.98342541436464104</v>
      </c>
      <c r="G722">
        <v>1</v>
      </c>
      <c r="H722">
        <v>0.99397590361445798</v>
      </c>
      <c r="I722">
        <v>0.98113207547169801</v>
      </c>
      <c r="J722" s="1">
        <v>0.8</v>
      </c>
      <c r="K722" t="s">
        <v>23238</v>
      </c>
      <c r="L722" t="s">
        <v>24688</v>
      </c>
      <c r="M722" t="s">
        <v>24689</v>
      </c>
    </row>
    <row r="723" spans="1:13">
      <c r="A723" s="1" t="s">
        <v>2740</v>
      </c>
      <c r="B723">
        <v>4.4885787375148199E-7</v>
      </c>
      <c r="C723" s="1">
        <v>4.9952379175444404E-7</v>
      </c>
      <c r="D723">
        <v>0</v>
      </c>
      <c r="E723">
        <v>0</v>
      </c>
      <c r="F723">
        <v>4.6391752577319603E-2</v>
      </c>
      <c r="G723">
        <v>0</v>
      </c>
      <c r="H723">
        <v>3.4313725490196102E-2</v>
      </c>
      <c r="I723">
        <v>5.4945054945054897E-3</v>
      </c>
      <c r="J723" s="1">
        <v>0</v>
      </c>
      <c r="K723" t="s">
        <v>23241</v>
      </c>
      <c r="L723" t="s">
        <v>24690</v>
      </c>
      <c r="M723" t="s">
        <v>24691</v>
      </c>
    </row>
    <row r="724" spans="1:13">
      <c r="A724" s="1" t="s">
        <v>2741</v>
      </c>
      <c r="B724">
        <v>8.8322923499339196E-4</v>
      </c>
      <c r="C724" s="1">
        <v>1.9491921173947599E-4</v>
      </c>
      <c r="D724">
        <v>0.64583333333333304</v>
      </c>
      <c r="E724">
        <v>0.81944444444444398</v>
      </c>
      <c r="F724">
        <v>5.5045871559633031E-2</v>
      </c>
      <c r="G724">
        <v>0.16000000000000003</v>
      </c>
      <c r="H724">
        <v>0</v>
      </c>
      <c r="I724">
        <v>0.16666666666666696</v>
      </c>
      <c r="J724" s="1">
        <v>0</v>
      </c>
      <c r="K724" t="s">
        <v>23245</v>
      </c>
      <c r="L724" t="s">
        <v>24692</v>
      </c>
      <c r="M724" t="s">
        <v>24693</v>
      </c>
    </row>
    <row r="725" spans="1:13">
      <c r="A725" s="1" t="s">
        <v>2742</v>
      </c>
      <c r="B725">
        <v>5.18173510789343E-10</v>
      </c>
      <c r="C725" s="1">
        <v>1.6386223451451901E-6</v>
      </c>
      <c r="D725">
        <v>1</v>
      </c>
      <c r="E725">
        <v>1</v>
      </c>
      <c r="F725">
        <v>1</v>
      </c>
      <c r="G725">
        <v>0.85</v>
      </c>
      <c r="H725">
        <v>0.995</v>
      </c>
      <c r="I725">
        <v>0.91095890410958902</v>
      </c>
      <c r="J725" s="1" t="s">
        <v>23229</v>
      </c>
      <c r="K725" t="s">
        <v>23238</v>
      </c>
      <c r="L725" t="s">
        <v>24694</v>
      </c>
      <c r="M725" t="s">
        <v>24695</v>
      </c>
    </row>
    <row r="726" spans="1:13">
      <c r="A726" s="1" t="s">
        <v>2743</v>
      </c>
      <c r="B726">
        <v>1.40734704727008E-5</v>
      </c>
      <c r="C726" s="1">
        <v>5.76481520535474E-7</v>
      </c>
      <c r="D726">
        <v>1</v>
      </c>
      <c r="E726">
        <v>1</v>
      </c>
      <c r="F726">
        <v>0.98089171974522305</v>
      </c>
      <c r="G726">
        <v>1</v>
      </c>
      <c r="H726">
        <v>0.93258426966292096</v>
      </c>
      <c r="I726">
        <v>0.97368421052631604</v>
      </c>
      <c r="J726" s="1">
        <v>1</v>
      </c>
      <c r="K726" t="s">
        <v>23240</v>
      </c>
      <c r="L726" t="s">
        <v>24696</v>
      </c>
      <c r="M726" t="s">
        <v>24697</v>
      </c>
    </row>
    <row r="727" spans="1:13">
      <c r="A727" s="1" t="s">
        <v>2744</v>
      </c>
      <c r="B727">
        <v>9.5599359307791092E-7</v>
      </c>
      <c r="C727" s="1">
        <v>1.4309203056836501E-7</v>
      </c>
      <c r="D727">
        <v>0.98333333333333295</v>
      </c>
      <c r="E727">
        <v>0.99411764705882399</v>
      </c>
      <c r="F727">
        <v>1</v>
      </c>
      <c r="G727">
        <v>1</v>
      </c>
      <c r="H727">
        <v>1</v>
      </c>
      <c r="I727">
        <v>1</v>
      </c>
      <c r="J727" s="1">
        <v>0</v>
      </c>
      <c r="K727" t="s">
        <v>23238</v>
      </c>
      <c r="L727" t="s">
        <v>24698</v>
      </c>
      <c r="M727" t="s">
        <v>24699</v>
      </c>
    </row>
    <row r="728" spans="1:13">
      <c r="A728" s="1" t="s">
        <v>2745</v>
      </c>
      <c r="B728">
        <v>1.9996283670365401E-6</v>
      </c>
      <c r="C728" s="1">
        <v>2.1536531554209901E-8</v>
      </c>
      <c r="D728">
        <v>0.98148148148148195</v>
      </c>
      <c r="E728">
        <v>0.905063291139241</v>
      </c>
      <c r="F728">
        <v>1</v>
      </c>
      <c r="G728">
        <v>1</v>
      </c>
      <c r="H728">
        <v>1</v>
      </c>
      <c r="I728">
        <v>1</v>
      </c>
      <c r="J728" s="1" t="s">
        <v>23229</v>
      </c>
      <c r="K728" t="s">
        <v>23238</v>
      </c>
      <c r="L728" t="s">
        <v>24700</v>
      </c>
      <c r="M728" t="s">
        <v>24701</v>
      </c>
    </row>
    <row r="729" spans="1:13">
      <c r="A729" s="1" t="s">
        <v>2746</v>
      </c>
      <c r="B729">
        <v>0</v>
      </c>
      <c r="C729" s="1">
        <v>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 s="1" t="s">
        <v>23229</v>
      </c>
      <c r="K729" t="s">
        <v>23238</v>
      </c>
      <c r="L729" t="s">
        <v>24702</v>
      </c>
      <c r="M729" t="s">
        <v>24703</v>
      </c>
    </row>
    <row r="730" spans="1:13">
      <c r="A730" s="1" t="s">
        <v>2747</v>
      </c>
      <c r="B730">
        <v>5.5818289709571599E-5</v>
      </c>
      <c r="C730" s="1">
        <v>6.8908548772982497E-6</v>
      </c>
      <c r="D730">
        <v>0.24137931034482801</v>
      </c>
      <c r="E730">
        <v>0.36046511627907002</v>
      </c>
      <c r="F730">
        <v>5.3571428571428603E-2</v>
      </c>
      <c r="G730">
        <v>0.92</v>
      </c>
      <c r="H730">
        <v>5.5555555555555601E-2</v>
      </c>
      <c r="I730">
        <v>0.40789473684210498</v>
      </c>
      <c r="J730" s="1">
        <v>1</v>
      </c>
      <c r="K730" t="s">
        <v>23241</v>
      </c>
      <c r="L730" t="s">
        <v>24704</v>
      </c>
      <c r="M730" t="s">
        <v>24705</v>
      </c>
    </row>
    <row r="731" spans="1:13">
      <c r="A731" s="1" t="s">
        <v>2748</v>
      </c>
      <c r="B731">
        <v>6.1027017304915497E-4</v>
      </c>
      <c r="C731" s="1">
        <v>6.5068767430974395E-5</v>
      </c>
      <c r="D731">
        <v>0.20833333333333301</v>
      </c>
      <c r="E731">
        <v>0.72499999999999998</v>
      </c>
      <c r="F731">
        <v>0.22448979591836701</v>
      </c>
      <c r="G731">
        <v>0.421875</v>
      </c>
      <c r="H731">
        <v>0.63095238095238104</v>
      </c>
      <c r="I731">
        <v>0.318965517241379</v>
      </c>
      <c r="J731" s="1">
        <v>0</v>
      </c>
      <c r="K731" t="s">
        <v>23239</v>
      </c>
      <c r="L731" t="s">
        <v>24706</v>
      </c>
      <c r="M731" t="s">
        <v>24707</v>
      </c>
    </row>
    <row r="732" spans="1:13">
      <c r="A732" s="1" t="s">
        <v>2749</v>
      </c>
      <c r="B732">
        <v>7.2587863339314704E-6</v>
      </c>
      <c r="C732" s="1">
        <v>1.09832234348053E-6</v>
      </c>
      <c r="D732">
        <v>0.94827586206896597</v>
      </c>
      <c r="E732">
        <v>0.99411764705882399</v>
      </c>
      <c r="F732">
        <v>1</v>
      </c>
      <c r="G732">
        <v>0.42307692307692302</v>
      </c>
      <c r="H732">
        <v>0.974683544303797</v>
      </c>
      <c r="I732">
        <v>0.74390243902439002</v>
      </c>
      <c r="J732" s="1">
        <v>1</v>
      </c>
      <c r="K732" t="s">
        <v>23239</v>
      </c>
      <c r="L732" t="s">
        <v>24708</v>
      </c>
      <c r="M732" t="s">
        <v>24709</v>
      </c>
    </row>
    <row r="733" spans="1:13">
      <c r="A733" s="1" t="s">
        <v>2750</v>
      </c>
      <c r="B733">
        <v>1.1722971672168699E-5</v>
      </c>
      <c r="C733" s="1">
        <v>7.1080644987209702E-6</v>
      </c>
      <c r="D733">
        <v>0.71875</v>
      </c>
      <c r="E733">
        <v>0.60638297872340396</v>
      </c>
      <c r="F733">
        <v>0.492307692307692</v>
      </c>
      <c r="G733">
        <v>0.47674418604651198</v>
      </c>
      <c r="H733">
        <v>0.44859813084112099</v>
      </c>
      <c r="I733">
        <v>0.47894736842105301</v>
      </c>
      <c r="J733" s="1" t="s">
        <v>23229</v>
      </c>
      <c r="K733" t="s">
        <v>23240</v>
      </c>
      <c r="L733" t="s">
        <v>24710</v>
      </c>
      <c r="M733" t="s">
        <v>24711</v>
      </c>
    </row>
    <row r="734" spans="1:13">
      <c r="A734" s="1" t="s">
        <v>2751</v>
      </c>
      <c r="B734">
        <v>7.6293854183617402E-6</v>
      </c>
      <c r="C734" s="1">
        <v>1.3588237126612899E-4</v>
      </c>
      <c r="D734">
        <v>0.85714285714285698</v>
      </c>
      <c r="E734">
        <v>0</v>
      </c>
      <c r="F734">
        <v>0.35869565217391303</v>
      </c>
      <c r="G734">
        <v>0.92857142857142905</v>
      </c>
      <c r="H734">
        <v>0.45</v>
      </c>
      <c r="I734">
        <v>0.80555555555555602</v>
      </c>
      <c r="J734" s="1" t="s">
        <v>23229</v>
      </c>
      <c r="K734" t="s">
        <v>23238</v>
      </c>
      <c r="L734" t="s">
        <v>24712</v>
      </c>
      <c r="M734" t="s">
        <v>24713</v>
      </c>
    </row>
    <row r="735" spans="1:13">
      <c r="A735" s="1" t="s">
        <v>2752</v>
      </c>
      <c r="B735">
        <v>1.10152699350237E-5</v>
      </c>
      <c r="C735" s="1">
        <v>4.4397750354568104E-6</v>
      </c>
      <c r="D735">
        <v>1</v>
      </c>
      <c r="E735">
        <v>1</v>
      </c>
      <c r="F735">
        <v>0.83536585365853699</v>
      </c>
      <c r="G735">
        <v>1</v>
      </c>
      <c r="H735">
        <v>0.78395061728395099</v>
      </c>
      <c r="I735">
        <v>0.92857142857142905</v>
      </c>
      <c r="J735" s="1">
        <v>0.88888888888888895</v>
      </c>
      <c r="K735" t="s">
        <v>23238</v>
      </c>
      <c r="L735" t="s">
        <v>24714</v>
      </c>
      <c r="M735" t="s">
        <v>24715</v>
      </c>
    </row>
    <row r="736" spans="1:13">
      <c r="A736" s="1" t="s">
        <v>2753</v>
      </c>
      <c r="B736">
        <v>1.27728047932068E-5</v>
      </c>
      <c r="C736" s="1">
        <v>5.2867765911822402E-5</v>
      </c>
      <c r="D736">
        <v>0.25806451612903197</v>
      </c>
      <c r="E736">
        <v>0.104166666666667</v>
      </c>
      <c r="F736">
        <v>2.8645833333333301E-2</v>
      </c>
      <c r="G736">
        <v>0.13725490196078399</v>
      </c>
      <c r="H736">
        <v>4.3859649122807001E-2</v>
      </c>
      <c r="I736">
        <v>0.133333333333333</v>
      </c>
      <c r="J736" s="1">
        <v>0</v>
      </c>
      <c r="K736" t="s">
        <v>23242</v>
      </c>
      <c r="L736" t="s">
        <v>24716</v>
      </c>
      <c r="M736" t="s">
        <v>24717</v>
      </c>
    </row>
    <row r="737" spans="1:13">
      <c r="A737" s="1" t="s">
        <v>2754</v>
      </c>
      <c r="B737">
        <v>6.6859517951933498E-7</v>
      </c>
      <c r="C737" s="1">
        <v>1.4648142103794801E-6</v>
      </c>
      <c r="D737">
        <v>0.98387096774193505</v>
      </c>
      <c r="E737">
        <v>1</v>
      </c>
      <c r="F737">
        <v>1</v>
      </c>
      <c r="G737">
        <v>0.96250000000000002</v>
      </c>
      <c r="H737">
        <v>1</v>
      </c>
      <c r="I737">
        <v>1</v>
      </c>
      <c r="J737" s="1">
        <v>1</v>
      </c>
      <c r="K737" t="s">
        <v>23241</v>
      </c>
      <c r="L737" t="s">
        <v>24718</v>
      </c>
      <c r="M737" t="s">
        <v>24719</v>
      </c>
    </row>
    <row r="738" spans="1:13">
      <c r="A738" s="1" t="s">
        <v>2755</v>
      </c>
      <c r="B738">
        <v>7.4684460924567001E-6</v>
      </c>
      <c r="C738" s="1">
        <v>7.7219503430762193E-6</v>
      </c>
      <c r="D738">
        <v>1</v>
      </c>
      <c r="E738">
        <v>0.99418604651162801</v>
      </c>
      <c r="F738">
        <v>0.97202797202797198</v>
      </c>
      <c r="G738">
        <v>1</v>
      </c>
      <c r="H738">
        <v>0.96103896103896103</v>
      </c>
      <c r="I738">
        <v>1</v>
      </c>
      <c r="J738" s="1">
        <v>1</v>
      </c>
      <c r="K738" t="s">
        <v>23238</v>
      </c>
      <c r="L738" t="s">
        <v>24720</v>
      </c>
      <c r="M738" t="s">
        <v>24721</v>
      </c>
    </row>
    <row r="739" spans="1:13">
      <c r="A739" s="1" t="s">
        <v>2756</v>
      </c>
      <c r="B739">
        <v>2.5646251256261101E-4</v>
      </c>
      <c r="C739" s="1">
        <v>2.6323529186616201E-6</v>
      </c>
      <c r="D739">
        <v>0.859375</v>
      </c>
      <c r="E739">
        <v>0.64130434782608703</v>
      </c>
      <c r="F739">
        <v>0.98087431693989102</v>
      </c>
      <c r="G739">
        <v>1</v>
      </c>
      <c r="H739">
        <v>0.99418604651162801</v>
      </c>
      <c r="I739">
        <v>1</v>
      </c>
      <c r="J739" s="1">
        <v>1</v>
      </c>
      <c r="K739" t="s">
        <v>23239</v>
      </c>
      <c r="L739" t="s">
        <v>24722</v>
      </c>
      <c r="M739" t="s">
        <v>24723</v>
      </c>
    </row>
    <row r="740" spans="1:13">
      <c r="A740" s="1" t="s">
        <v>2757</v>
      </c>
      <c r="B740">
        <v>8.2572634364932703E-7</v>
      </c>
      <c r="C740" s="1">
        <v>8.5786838737204603E-5</v>
      </c>
      <c r="D740">
        <v>3.125E-2</v>
      </c>
      <c r="E740">
        <v>0</v>
      </c>
      <c r="F740">
        <v>0.233870967741935</v>
      </c>
      <c r="G740">
        <v>0.38095238095238099</v>
      </c>
      <c r="H740">
        <v>0.49473684210526298</v>
      </c>
      <c r="I740">
        <v>6.25E-2</v>
      </c>
      <c r="J740" s="1">
        <v>0</v>
      </c>
      <c r="K740" t="s">
        <v>23237</v>
      </c>
      <c r="L740" t="s">
        <v>24724</v>
      </c>
      <c r="M740" t="s">
        <v>24725</v>
      </c>
    </row>
    <row r="741" spans="1:13">
      <c r="A741" s="1" t="s">
        <v>2758</v>
      </c>
      <c r="B741">
        <v>6.8325228751176396E-6</v>
      </c>
      <c r="C741" s="1">
        <v>2.6933072705726798E-6</v>
      </c>
      <c r="D741">
        <v>0.984375</v>
      </c>
      <c r="E741">
        <v>0.99473684210526303</v>
      </c>
      <c r="F741">
        <v>0.97814207650273199</v>
      </c>
      <c r="G741">
        <v>1</v>
      </c>
      <c r="H741">
        <v>1</v>
      </c>
      <c r="I741">
        <v>1</v>
      </c>
      <c r="J741" s="1">
        <v>1</v>
      </c>
      <c r="K741" t="s">
        <v>23239</v>
      </c>
      <c r="L741" t="s">
        <v>24726</v>
      </c>
      <c r="M741" t="s">
        <v>24727</v>
      </c>
    </row>
    <row r="742" spans="1:13">
      <c r="A742" s="1" t="s">
        <v>2759</v>
      </c>
      <c r="B742">
        <v>1.2427132066019301E-5</v>
      </c>
      <c r="C742" s="1">
        <v>1.6334459947624401E-6</v>
      </c>
      <c r="D742">
        <v>0.89285714285714302</v>
      </c>
      <c r="E742">
        <v>0.987179487179487</v>
      </c>
      <c r="F742">
        <v>0.98765432098765404</v>
      </c>
      <c r="G742">
        <v>0.85483870967741904</v>
      </c>
      <c r="H742">
        <v>0.98076923076923095</v>
      </c>
      <c r="I742">
        <v>0.88888888888888895</v>
      </c>
      <c r="J742" s="1" t="s">
        <v>23229</v>
      </c>
      <c r="K742" t="s">
        <v>23240</v>
      </c>
      <c r="L742" t="s">
        <v>24728</v>
      </c>
      <c r="M742" t="s">
        <v>24729</v>
      </c>
    </row>
    <row r="743" spans="1:13">
      <c r="A743" s="1" t="s">
        <v>2760</v>
      </c>
      <c r="B743">
        <v>1.9692382943159799E-8</v>
      </c>
      <c r="C743" s="1">
        <v>1.7966652355684901E-6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7.5630252100840303E-2</v>
      </c>
      <c r="J743" s="1">
        <v>0</v>
      </c>
      <c r="K743" t="s">
        <v>23239</v>
      </c>
      <c r="L743" t="s">
        <v>24730</v>
      </c>
      <c r="M743" t="s">
        <v>24731</v>
      </c>
    </row>
    <row r="744" spans="1:13">
      <c r="A744" s="1" t="s">
        <v>2761</v>
      </c>
      <c r="B744">
        <v>2.94434043446764E-6</v>
      </c>
      <c r="C744" s="1">
        <v>5.2093939881017603E-5</v>
      </c>
      <c r="D744">
        <v>0.86666666666666703</v>
      </c>
      <c r="E744">
        <v>0.9</v>
      </c>
      <c r="F744">
        <v>0.89534883720930203</v>
      </c>
      <c r="G744">
        <v>0.875</v>
      </c>
      <c r="H744">
        <v>0.91975308641975295</v>
      </c>
      <c r="I744">
        <v>0.97058823529411797</v>
      </c>
      <c r="J744" s="1" t="s">
        <v>23229</v>
      </c>
      <c r="K744" t="s">
        <v>23237</v>
      </c>
      <c r="L744" t="s">
        <v>24732</v>
      </c>
      <c r="M744" t="s">
        <v>24733</v>
      </c>
    </row>
    <row r="745" spans="1:13">
      <c r="A745" s="1" t="s">
        <v>2762</v>
      </c>
      <c r="B745">
        <v>3.9772766389633697E-6</v>
      </c>
      <c r="C745" s="1">
        <v>3.0228363014417598E-6</v>
      </c>
      <c r="D745">
        <v>0</v>
      </c>
      <c r="E745">
        <v>0</v>
      </c>
      <c r="F745">
        <v>6.2874251497005998E-2</v>
      </c>
      <c r="G745">
        <v>0</v>
      </c>
      <c r="H745">
        <v>0</v>
      </c>
      <c r="I745">
        <v>0</v>
      </c>
      <c r="J745" s="1">
        <v>0</v>
      </c>
      <c r="K745" t="s">
        <v>23238</v>
      </c>
      <c r="L745" t="s">
        <v>24734</v>
      </c>
      <c r="M745" t="s">
        <v>24735</v>
      </c>
    </row>
    <row r="746" spans="1:13">
      <c r="A746" s="1" t="s">
        <v>2763</v>
      </c>
      <c r="B746">
        <v>3.96761140565824E-5</v>
      </c>
      <c r="C746" s="1">
        <v>1.5473127212216499E-4</v>
      </c>
      <c r="D746">
        <v>0</v>
      </c>
      <c r="E746">
        <v>0</v>
      </c>
      <c r="F746">
        <v>0.13496932515337401</v>
      </c>
      <c r="G746">
        <v>0</v>
      </c>
      <c r="H746">
        <v>5.4216867469879498E-2</v>
      </c>
      <c r="I746">
        <v>4.3478260869565201E-3</v>
      </c>
      <c r="J746" s="1">
        <v>9.0909090909090898E-2</v>
      </c>
      <c r="K746" t="s">
        <v>23241</v>
      </c>
      <c r="L746" t="s">
        <v>24736</v>
      </c>
      <c r="M746" t="s">
        <v>24737</v>
      </c>
    </row>
    <row r="747" spans="1:13">
      <c r="A747" s="1" t="s">
        <v>2764</v>
      </c>
      <c r="B747">
        <v>4.0079248133930798E-7</v>
      </c>
      <c r="C747" s="1">
        <v>1.8087011670390701E-7</v>
      </c>
      <c r="D747">
        <v>1</v>
      </c>
      <c r="E747">
        <v>1</v>
      </c>
      <c r="F747">
        <v>1</v>
      </c>
      <c r="G747">
        <v>0.97368421052631604</v>
      </c>
      <c r="H747">
        <v>1</v>
      </c>
      <c r="I747">
        <v>0.99295774647887303</v>
      </c>
      <c r="J747" s="1">
        <v>0.81818181818181801</v>
      </c>
      <c r="K747" t="s">
        <v>23238</v>
      </c>
      <c r="L747" t="s">
        <v>24738</v>
      </c>
      <c r="M747" t="s">
        <v>24739</v>
      </c>
    </row>
    <row r="748" spans="1:13">
      <c r="A748" s="1" t="s">
        <v>2765</v>
      </c>
      <c r="B748">
        <v>7.6135200909522704E-5</v>
      </c>
      <c r="C748" s="1">
        <v>1.2275635652788E-5</v>
      </c>
      <c r="D748">
        <v>0.51666666666666705</v>
      </c>
      <c r="E748">
        <v>0.48876404494381998</v>
      </c>
      <c r="F748">
        <v>0.60740740740740695</v>
      </c>
      <c r="G748">
        <v>0.12962962962963001</v>
      </c>
      <c r="H748">
        <v>0.74603174603174605</v>
      </c>
      <c r="I748">
        <v>0.25</v>
      </c>
      <c r="J748" s="1">
        <v>0.13636363636363599</v>
      </c>
      <c r="K748" t="s">
        <v>23241</v>
      </c>
      <c r="L748" t="s">
        <v>24740</v>
      </c>
      <c r="M748" t="s">
        <v>24741</v>
      </c>
    </row>
    <row r="749" spans="1:13">
      <c r="A749" s="1" t="s">
        <v>2766</v>
      </c>
      <c r="B749">
        <v>9.3458879837979405E-7</v>
      </c>
      <c r="C749" s="1">
        <v>3.7012966621161603E-5</v>
      </c>
      <c r="D749">
        <v>0</v>
      </c>
      <c r="E749">
        <v>6.17283950617284E-3</v>
      </c>
      <c r="F749">
        <v>0.26216216216216198</v>
      </c>
      <c r="G749">
        <v>5.3571428571428603E-2</v>
      </c>
      <c r="H749">
        <v>0.46111111111111103</v>
      </c>
      <c r="I749">
        <v>0.14772727272727301</v>
      </c>
      <c r="J749" s="1" t="s">
        <v>23229</v>
      </c>
      <c r="K749" t="s">
        <v>23240</v>
      </c>
      <c r="L749" t="s">
        <v>24742</v>
      </c>
      <c r="M749" t="s">
        <v>24743</v>
      </c>
    </row>
    <row r="750" spans="1:13">
      <c r="A750" s="1" t="s">
        <v>2767</v>
      </c>
      <c r="B750">
        <v>1.4524532704444E-6</v>
      </c>
      <c r="C750" s="1">
        <v>5.9319130240657998E-6</v>
      </c>
      <c r="D750">
        <v>0.27586206896551702</v>
      </c>
      <c r="E750">
        <v>7.3033707865168496E-2</v>
      </c>
      <c r="F750">
        <v>2.8571428571428598E-2</v>
      </c>
      <c r="G750">
        <v>0</v>
      </c>
      <c r="H750">
        <v>0</v>
      </c>
      <c r="I750">
        <v>0</v>
      </c>
      <c r="J750" s="1">
        <v>0.05</v>
      </c>
      <c r="K750" t="s">
        <v>23239</v>
      </c>
      <c r="L750" t="s">
        <v>24744</v>
      </c>
      <c r="M750" t="s">
        <v>24745</v>
      </c>
    </row>
    <row r="751" spans="1:13">
      <c r="A751" s="1" t="s">
        <v>2768</v>
      </c>
      <c r="B751">
        <v>1.19268048627158E-5</v>
      </c>
      <c r="C751" s="1">
        <v>1.5614393979077001E-6</v>
      </c>
      <c r="D751">
        <v>8.0645161290322606E-2</v>
      </c>
      <c r="E751">
        <v>0</v>
      </c>
      <c r="F751">
        <v>5.1282051282051299E-3</v>
      </c>
      <c r="G751">
        <v>3.4482758620689703E-2</v>
      </c>
      <c r="H751">
        <v>0</v>
      </c>
      <c r="I751">
        <v>2.5000000000000001E-2</v>
      </c>
      <c r="J751" s="1">
        <v>0</v>
      </c>
      <c r="K751" t="s">
        <v>23238</v>
      </c>
      <c r="L751" t="s">
        <v>24746</v>
      </c>
      <c r="M751" t="s">
        <v>24747</v>
      </c>
    </row>
    <row r="752" spans="1:13">
      <c r="A752" s="1" t="s">
        <v>2769</v>
      </c>
      <c r="B752">
        <v>1.5495334380671201E-6</v>
      </c>
      <c r="C752" s="1">
        <v>1.5776816398273199E-7</v>
      </c>
      <c r="D752">
        <v>0</v>
      </c>
      <c r="E752">
        <v>0</v>
      </c>
      <c r="F752">
        <v>0</v>
      </c>
      <c r="G752">
        <v>0.83333333333333304</v>
      </c>
      <c r="H752">
        <v>2.1739130434782601E-2</v>
      </c>
      <c r="I752">
        <v>0.27777777777777801</v>
      </c>
      <c r="J752" s="1" t="s">
        <v>23229</v>
      </c>
      <c r="K752" t="s">
        <v>23238</v>
      </c>
      <c r="L752" t="s">
        <v>24748</v>
      </c>
      <c r="M752" t="s">
        <v>24749</v>
      </c>
    </row>
    <row r="753" spans="1:13">
      <c r="A753" s="1" t="s">
        <v>2770</v>
      </c>
      <c r="B753">
        <v>3.4444264239283899E-6</v>
      </c>
      <c r="C753" s="1">
        <v>4.6656199412744701E-6</v>
      </c>
      <c r="D753">
        <v>0.70370370370370405</v>
      </c>
      <c r="E753">
        <v>0.94666666666666699</v>
      </c>
      <c r="F753">
        <v>0.27868852459016402</v>
      </c>
      <c r="G753">
        <v>0.74193548387096797</v>
      </c>
      <c r="H753">
        <v>0.48125000000000001</v>
      </c>
      <c r="I753">
        <v>0.82352941176470595</v>
      </c>
      <c r="J753" s="1">
        <v>1</v>
      </c>
      <c r="K753" t="s">
        <v>23238</v>
      </c>
      <c r="L753" t="s">
        <v>24750</v>
      </c>
      <c r="M753" t="s">
        <v>24751</v>
      </c>
    </row>
    <row r="754" spans="1:13">
      <c r="A754" s="1" t="s">
        <v>2771</v>
      </c>
      <c r="B754">
        <v>7.7401430747215294E-5</v>
      </c>
      <c r="C754" s="1">
        <v>1.2227655054871801E-5</v>
      </c>
      <c r="D754">
        <v>0.5</v>
      </c>
      <c r="E754">
        <v>0.13725490196078399</v>
      </c>
      <c r="F754">
        <v>0.26086956521739102</v>
      </c>
      <c r="G754">
        <v>4.2857142857142899E-2</v>
      </c>
      <c r="H754">
        <v>8.4745762711864406E-3</v>
      </c>
      <c r="I754">
        <v>0.40441176470588203</v>
      </c>
      <c r="J754" s="1">
        <v>1</v>
      </c>
      <c r="K754" t="s">
        <v>23238</v>
      </c>
      <c r="L754" t="s">
        <v>24752</v>
      </c>
      <c r="M754" t="s">
        <v>24753</v>
      </c>
    </row>
    <row r="755" spans="1:13">
      <c r="A755" s="1" t="s">
        <v>2772</v>
      </c>
      <c r="B755">
        <v>6.8279869656538399E-7</v>
      </c>
      <c r="C755" s="1">
        <v>2.19463258226176E-7</v>
      </c>
      <c r="D755">
        <v>1</v>
      </c>
      <c r="E755">
        <v>0.99431818181818199</v>
      </c>
      <c r="F755">
        <v>0.997282608695652</v>
      </c>
      <c r="G755">
        <v>0.93333333333333302</v>
      </c>
      <c r="H755">
        <v>1</v>
      </c>
      <c r="I755">
        <v>1</v>
      </c>
      <c r="J755" s="1" t="s">
        <v>23229</v>
      </c>
      <c r="K755" t="s">
        <v>23240</v>
      </c>
      <c r="L755" t="s">
        <v>24754</v>
      </c>
      <c r="M755" t="s">
        <v>24755</v>
      </c>
    </row>
    <row r="756" spans="1:13">
      <c r="A756" s="1" t="s">
        <v>2773</v>
      </c>
      <c r="B756">
        <v>6.8593238644247496E-6</v>
      </c>
      <c r="C756" s="1">
        <v>4.7454607657865103E-5</v>
      </c>
      <c r="D756">
        <v>1</v>
      </c>
      <c r="E756">
        <v>0.98947368421052595</v>
      </c>
      <c r="F756">
        <v>1</v>
      </c>
      <c r="G756">
        <v>0.98</v>
      </c>
      <c r="H756">
        <v>0.98969072164948502</v>
      </c>
      <c r="I756">
        <v>0.92783505154639201</v>
      </c>
      <c r="J756" s="1">
        <v>1</v>
      </c>
      <c r="K756" t="s">
        <v>23238</v>
      </c>
      <c r="L756" t="s">
        <v>24756</v>
      </c>
      <c r="M756" t="s">
        <v>24757</v>
      </c>
    </row>
    <row r="757" spans="1:13">
      <c r="A757" s="1" t="s">
        <v>2774</v>
      </c>
      <c r="B757">
        <v>2.07714261271821E-4</v>
      </c>
      <c r="C757" s="1">
        <v>3.46787726783811E-6</v>
      </c>
      <c r="D757">
        <v>0.84</v>
      </c>
      <c r="E757">
        <v>0.42682926829268297</v>
      </c>
      <c r="F757">
        <v>1</v>
      </c>
      <c r="G757">
        <v>1</v>
      </c>
      <c r="H757">
        <v>1</v>
      </c>
      <c r="I757">
        <v>0.88983050847457601</v>
      </c>
      <c r="J757" s="1">
        <v>1</v>
      </c>
      <c r="K757" t="s">
        <v>23238</v>
      </c>
      <c r="L757" t="s">
        <v>24758</v>
      </c>
      <c r="M757" t="s">
        <v>24759</v>
      </c>
    </row>
    <row r="758" spans="1:13">
      <c r="A758" s="1" t="s">
        <v>2775</v>
      </c>
      <c r="B758">
        <v>3.7020271911258102E-6</v>
      </c>
      <c r="C758" s="1">
        <v>7.0407809756705203E-5</v>
      </c>
      <c r="D758">
        <v>0</v>
      </c>
      <c r="E758">
        <v>0</v>
      </c>
      <c r="F758">
        <v>7.5221238938053103E-2</v>
      </c>
      <c r="G758">
        <v>0</v>
      </c>
      <c r="H758">
        <v>7.69230769230769E-2</v>
      </c>
      <c r="I758">
        <v>7.9365079365079395E-3</v>
      </c>
      <c r="J758" s="1">
        <v>0</v>
      </c>
      <c r="K758" t="s">
        <v>23237</v>
      </c>
      <c r="L758" t="s">
        <v>24760</v>
      </c>
      <c r="M758" t="s">
        <v>24761</v>
      </c>
    </row>
    <row r="759" spans="1:13">
      <c r="A759" s="1" t="s">
        <v>2776</v>
      </c>
      <c r="B759">
        <v>3.5217447336361799E-5</v>
      </c>
      <c r="C759" s="1">
        <v>2.2832871778459099E-4</v>
      </c>
      <c r="D759">
        <v>6.25E-2</v>
      </c>
      <c r="E759">
        <v>4.0229885057471299E-2</v>
      </c>
      <c r="F759">
        <v>0.22099447513812201</v>
      </c>
      <c r="G759">
        <v>8.0645161290322606E-2</v>
      </c>
      <c r="H759">
        <v>0.30246913580246898</v>
      </c>
      <c r="I759">
        <v>0.27419354838709697</v>
      </c>
      <c r="J759" s="1">
        <v>0</v>
      </c>
      <c r="K759" t="s">
        <v>23238</v>
      </c>
      <c r="L759" t="s">
        <v>24762</v>
      </c>
      <c r="M759" t="s">
        <v>24763</v>
      </c>
    </row>
    <row r="760" spans="1:13">
      <c r="A760" s="1" t="s">
        <v>2777</v>
      </c>
      <c r="B760">
        <v>1.66887041809593E-7</v>
      </c>
      <c r="C760" s="1">
        <v>5.9555680486500803E-6</v>
      </c>
      <c r="D760">
        <v>7.1428571428571397E-2</v>
      </c>
      <c r="E760">
        <v>0.230263157894737</v>
      </c>
      <c r="F760">
        <v>0</v>
      </c>
      <c r="G760">
        <v>0</v>
      </c>
      <c r="H760">
        <v>1.2500000000000001E-2</v>
      </c>
      <c r="I760">
        <v>0</v>
      </c>
      <c r="J760" s="1">
        <v>0</v>
      </c>
      <c r="K760" t="s">
        <v>23241</v>
      </c>
      <c r="L760" t="s">
        <v>24764</v>
      </c>
      <c r="M760" t="s">
        <v>24765</v>
      </c>
    </row>
    <row r="761" spans="1:13">
      <c r="A761" s="1" t="s">
        <v>2778</v>
      </c>
      <c r="B761">
        <v>6.2950965012038794E-11</v>
      </c>
      <c r="C761" s="1">
        <v>3.4114694129331197E-8</v>
      </c>
      <c r="D761">
        <v>0</v>
      </c>
      <c r="E761">
        <v>0</v>
      </c>
      <c r="F761">
        <v>0</v>
      </c>
      <c r="G761">
        <v>0.109756097560976</v>
      </c>
      <c r="H761">
        <v>0</v>
      </c>
      <c r="I761">
        <v>0</v>
      </c>
      <c r="J761" s="1">
        <v>0</v>
      </c>
      <c r="K761" t="s">
        <v>23241</v>
      </c>
      <c r="L761" t="s">
        <v>24766</v>
      </c>
      <c r="M761" t="s">
        <v>24767</v>
      </c>
    </row>
    <row r="762" spans="1:13">
      <c r="A762" s="1" t="s">
        <v>2779</v>
      </c>
      <c r="B762">
        <v>6.4124593549571298E-7</v>
      </c>
      <c r="C762" s="1">
        <v>1.29404398540065E-6</v>
      </c>
      <c r="D762">
        <v>0.98333333333333295</v>
      </c>
      <c r="E762">
        <v>0.99473684210526303</v>
      </c>
      <c r="F762">
        <v>0.99739583333333304</v>
      </c>
      <c r="G762">
        <v>0.99122807017543901</v>
      </c>
      <c r="H762">
        <v>0.98660714285714302</v>
      </c>
      <c r="I762">
        <v>1</v>
      </c>
      <c r="J762" s="1">
        <v>1</v>
      </c>
      <c r="K762" t="s">
        <v>23240</v>
      </c>
      <c r="L762" t="s">
        <v>24768</v>
      </c>
      <c r="M762" t="s">
        <v>24769</v>
      </c>
    </row>
    <row r="763" spans="1:13">
      <c r="A763" s="1" t="s">
        <v>2780</v>
      </c>
      <c r="B763">
        <v>6.9558596073430296E-4</v>
      </c>
      <c r="C763" s="1">
        <v>5.3913048210405203E-6</v>
      </c>
      <c r="D763">
        <v>0.43333333333333302</v>
      </c>
      <c r="E763">
        <v>0.21249999999999999</v>
      </c>
      <c r="F763">
        <v>0.71614583333333304</v>
      </c>
      <c r="G763">
        <v>0.63235294117647101</v>
      </c>
      <c r="H763">
        <v>0.70297029702970304</v>
      </c>
      <c r="I763">
        <v>0.53301886792452802</v>
      </c>
      <c r="J763" s="1">
        <v>1</v>
      </c>
      <c r="K763" t="s">
        <v>23241</v>
      </c>
      <c r="L763" t="s">
        <v>24770</v>
      </c>
      <c r="M763" t="s">
        <v>24771</v>
      </c>
    </row>
    <row r="764" spans="1:13">
      <c r="A764" s="1" t="s">
        <v>2781</v>
      </c>
      <c r="B764">
        <v>1.5105572866073199E-5</v>
      </c>
      <c r="C764" s="1">
        <v>1.84624961679945E-6</v>
      </c>
      <c r="D764">
        <v>0.96875</v>
      </c>
      <c r="E764">
        <v>0.97916666666666696</v>
      </c>
      <c r="F764">
        <v>0.97938144329896903</v>
      </c>
      <c r="G764">
        <v>0.98275862068965503</v>
      </c>
      <c r="H764">
        <v>0.99122807017543901</v>
      </c>
      <c r="I764">
        <v>0.95121951219512202</v>
      </c>
      <c r="J764" s="1">
        <v>1</v>
      </c>
      <c r="K764" t="s">
        <v>23240</v>
      </c>
      <c r="L764" t="s">
        <v>24772</v>
      </c>
      <c r="M764" t="s">
        <v>24773</v>
      </c>
    </row>
    <row r="765" spans="1:13">
      <c r="A765" s="1" t="s">
        <v>2782</v>
      </c>
      <c r="B765">
        <v>5.1563743783303998E-5</v>
      </c>
      <c r="C765" s="1">
        <v>7.18744424960835E-5</v>
      </c>
      <c r="D765">
        <v>0.765625</v>
      </c>
      <c r="E765">
        <v>0.80113636363636398</v>
      </c>
      <c r="F765">
        <v>0.66666666666666696</v>
      </c>
      <c r="G765">
        <v>0.95121951219512202</v>
      </c>
      <c r="H765">
        <v>0.58928571428571397</v>
      </c>
      <c r="I765">
        <v>0.81944444444444398</v>
      </c>
      <c r="J765" s="1" t="s">
        <v>23229</v>
      </c>
      <c r="K765" t="s">
        <v>23238</v>
      </c>
      <c r="L765" t="s">
        <v>24774</v>
      </c>
      <c r="M765" t="s">
        <v>24775</v>
      </c>
    </row>
    <row r="766" spans="1:13">
      <c r="A766" s="1" t="s">
        <v>2783</v>
      </c>
      <c r="B766">
        <v>7.9620595386075199E-6</v>
      </c>
      <c r="C766" s="1">
        <v>6.7149115146259503E-9</v>
      </c>
      <c r="D766">
        <v>7.1428571428571397E-2</v>
      </c>
      <c r="E766">
        <v>3.0120481927710802E-2</v>
      </c>
      <c r="F766">
        <v>3.0120481927710802E-2</v>
      </c>
      <c r="G766">
        <v>3.4482758620689703E-2</v>
      </c>
      <c r="H766">
        <v>2.40963855421687E-2</v>
      </c>
      <c r="I766">
        <v>2.5000000000000001E-2</v>
      </c>
      <c r="J766" s="1">
        <v>0</v>
      </c>
      <c r="K766" t="s">
        <v>23240</v>
      </c>
      <c r="L766" t="s">
        <v>24776</v>
      </c>
      <c r="M766" t="s">
        <v>24777</v>
      </c>
    </row>
    <row r="767" spans="1:13">
      <c r="A767" s="1" t="s">
        <v>2784</v>
      </c>
      <c r="B767">
        <v>9.4752571713988298E-8</v>
      </c>
      <c r="C767" s="1">
        <v>7.7734602079542294E-5</v>
      </c>
      <c r="D767">
        <v>0.984375</v>
      </c>
      <c r="E767">
        <v>0.97368421052631604</v>
      </c>
      <c r="F767">
        <v>0.9921875</v>
      </c>
      <c r="G767">
        <v>0.89655172413793105</v>
      </c>
      <c r="H767">
        <v>0.97596153846153799</v>
      </c>
      <c r="I767">
        <v>0.92916666666666703</v>
      </c>
      <c r="J767" s="1">
        <v>0.95</v>
      </c>
      <c r="K767" t="s">
        <v>23242</v>
      </c>
      <c r="L767" t="s">
        <v>24778</v>
      </c>
      <c r="M767" t="s">
        <v>24779</v>
      </c>
    </row>
    <row r="768" spans="1:13">
      <c r="A768" s="1" t="s">
        <v>2785</v>
      </c>
      <c r="B768">
        <v>1.09753694397215E-4</v>
      </c>
      <c r="C768" s="1">
        <v>1.38453158080394E-5</v>
      </c>
      <c r="D768">
        <v>0.11764705882352899</v>
      </c>
      <c r="E768">
        <v>0.23</v>
      </c>
      <c r="F768">
        <v>0.17532467532467499</v>
      </c>
      <c r="G768">
        <v>2.7272727272727299E-2</v>
      </c>
      <c r="H768">
        <v>0.114754098360656</v>
      </c>
      <c r="I768">
        <v>0.14516129032258099</v>
      </c>
      <c r="J768" s="1">
        <v>0</v>
      </c>
      <c r="K768" t="s">
        <v>23241</v>
      </c>
      <c r="L768" t="s">
        <v>24780</v>
      </c>
      <c r="M768" t="s">
        <v>24781</v>
      </c>
    </row>
    <row r="769" spans="1:13">
      <c r="A769" s="1" t="s">
        <v>2786</v>
      </c>
      <c r="B769">
        <v>4.7385707596915399E-6</v>
      </c>
      <c r="C769" s="1">
        <v>8.8505586289225407E-6</v>
      </c>
      <c r="D769">
        <v>0.94444444444444398</v>
      </c>
      <c r="E769">
        <v>1</v>
      </c>
      <c r="F769">
        <v>0.94413407821229001</v>
      </c>
      <c r="G769">
        <v>1</v>
      </c>
      <c r="H769">
        <v>1</v>
      </c>
      <c r="I769">
        <v>0.99358974358974395</v>
      </c>
      <c r="J769" s="1">
        <v>1</v>
      </c>
      <c r="K769" t="s">
        <v>23242</v>
      </c>
      <c r="L769" t="s">
        <v>24782</v>
      </c>
      <c r="M769" t="s">
        <v>24783</v>
      </c>
    </row>
    <row r="770" spans="1:13">
      <c r="A770" s="1" t="s">
        <v>2787</v>
      </c>
      <c r="B770">
        <v>3.5782019054308398E-6</v>
      </c>
      <c r="C770" s="1">
        <v>4.4240020705394198E-6</v>
      </c>
      <c r="D770">
        <v>1</v>
      </c>
      <c r="E770">
        <v>0.97959183673469397</v>
      </c>
      <c r="F770">
        <v>0.99698795180722899</v>
      </c>
      <c r="G770">
        <v>1</v>
      </c>
      <c r="H770">
        <v>0.98684210526315796</v>
      </c>
      <c r="I770">
        <v>0.94186046511627897</v>
      </c>
      <c r="J770" s="1" t="s">
        <v>23229</v>
      </c>
      <c r="K770" t="s">
        <v>23238</v>
      </c>
      <c r="L770" t="s">
        <v>24784</v>
      </c>
      <c r="M770" t="s">
        <v>24785</v>
      </c>
    </row>
    <row r="771" spans="1:13">
      <c r="A771" s="1" t="s">
        <v>2788</v>
      </c>
      <c r="B771">
        <v>1.5241907431646099E-4</v>
      </c>
      <c r="C771" s="1">
        <v>8.8433150235835994E-6</v>
      </c>
      <c r="D771">
        <v>0.9375</v>
      </c>
      <c r="E771">
        <v>0.99431818181818199</v>
      </c>
      <c r="F771">
        <v>0.67032967032966995</v>
      </c>
      <c r="G771">
        <v>1</v>
      </c>
      <c r="H771">
        <v>0.85955056179775302</v>
      </c>
      <c r="I771">
        <v>0.92307692307692302</v>
      </c>
      <c r="J771" s="1">
        <v>0</v>
      </c>
      <c r="K771" t="s">
        <v>23241</v>
      </c>
      <c r="L771" t="s">
        <v>24786</v>
      </c>
      <c r="M771" t="s">
        <v>24787</v>
      </c>
    </row>
    <row r="772" spans="1:13">
      <c r="A772" s="1" t="s">
        <v>2789</v>
      </c>
      <c r="B772">
        <v>5.6115452912848699E-5</v>
      </c>
      <c r="C772" s="1">
        <v>4.4628994466376896E-6</v>
      </c>
      <c r="D772">
        <v>0</v>
      </c>
      <c r="E772">
        <v>0</v>
      </c>
      <c r="F772">
        <v>0.17435897435897399</v>
      </c>
      <c r="G772">
        <v>0</v>
      </c>
      <c r="H772">
        <v>9.7087378640776698E-2</v>
      </c>
      <c r="I772">
        <v>0</v>
      </c>
      <c r="J772" s="1">
        <v>0</v>
      </c>
      <c r="K772" t="s">
        <v>23242</v>
      </c>
      <c r="L772" t="s">
        <v>24788</v>
      </c>
      <c r="M772" t="s">
        <v>24789</v>
      </c>
    </row>
    <row r="773" spans="1:13">
      <c r="A773" s="1" t="s">
        <v>2790</v>
      </c>
      <c r="B773">
        <v>4.7289594229181002E-6</v>
      </c>
      <c r="C773" s="1">
        <v>1.47644924611547E-7</v>
      </c>
      <c r="D773">
        <v>3.7037037037037E-2</v>
      </c>
      <c r="E773">
        <v>5.31914893617021E-3</v>
      </c>
      <c r="F773">
        <v>6.5217391304347797E-2</v>
      </c>
      <c r="G773">
        <v>0.01</v>
      </c>
      <c r="H773">
        <v>1.16279069767442E-2</v>
      </c>
      <c r="I773">
        <v>8.0645161290322606E-2</v>
      </c>
      <c r="J773" s="1" t="s">
        <v>23229</v>
      </c>
      <c r="K773" t="s">
        <v>23238</v>
      </c>
      <c r="L773" t="s">
        <v>24790</v>
      </c>
      <c r="M773" t="s">
        <v>24791</v>
      </c>
    </row>
    <row r="774" spans="1:13">
      <c r="A774" s="1" t="s">
        <v>2791</v>
      </c>
      <c r="B774">
        <v>8.9231461409506395E-8</v>
      </c>
      <c r="C774" s="1">
        <v>7.97801022441029E-7</v>
      </c>
      <c r="D774">
        <v>1</v>
      </c>
      <c r="E774">
        <v>1</v>
      </c>
      <c r="F774">
        <v>1</v>
      </c>
      <c r="G774">
        <v>0.64814814814814803</v>
      </c>
      <c r="H774">
        <v>0.98809523809523803</v>
      </c>
      <c r="I774">
        <v>0.96153846153846201</v>
      </c>
      <c r="J774" s="1">
        <v>1</v>
      </c>
      <c r="K774" t="s">
        <v>23239</v>
      </c>
      <c r="L774" t="s">
        <v>24792</v>
      </c>
      <c r="M774" t="s">
        <v>24793</v>
      </c>
    </row>
    <row r="775" spans="1:13">
      <c r="A775" s="1" t="s">
        <v>2792</v>
      </c>
      <c r="B775">
        <v>5.0560513686650297E-6</v>
      </c>
      <c r="C775" s="1">
        <v>2.7254937148127898E-6</v>
      </c>
      <c r="D775">
        <v>3.2258064516128997E-2</v>
      </c>
      <c r="E775">
        <v>1.1494252873563199E-2</v>
      </c>
      <c r="F775">
        <v>1.95530726256983E-2</v>
      </c>
      <c r="G775">
        <v>0</v>
      </c>
      <c r="H775">
        <v>5.6818181818181802E-3</v>
      </c>
      <c r="I775">
        <v>0</v>
      </c>
      <c r="J775" s="1">
        <v>0</v>
      </c>
      <c r="K775" t="s">
        <v>23239</v>
      </c>
      <c r="L775" t="s">
        <v>24794</v>
      </c>
      <c r="M775" t="s">
        <v>24795</v>
      </c>
    </row>
    <row r="776" spans="1:13">
      <c r="A776" s="1" t="s">
        <v>2793</v>
      </c>
      <c r="B776">
        <v>1.26512943572531E-5</v>
      </c>
      <c r="C776" s="1">
        <v>4.1644294089627599E-6</v>
      </c>
      <c r="D776">
        <v>1</v>
      </c>
      <c r="E776">
        <v>0.987341772151899</v>
      </c>
      <c r="F776">
        <v>0.967741935483871</v>
      </c>
      <c r="G776">
        <v>0.95454545454545503</v>
      </c>
      <c r="H776">
        <v>0.98591549295774605</v>
      </c>
      <c r="I776">
        <v>0.90909090909090895</v>
      </c>
      <c r="J776" s="1">
        <v>1</v>
      </c>
      <c r="K776" t="s">
        <v>23238</v>
      </c>
      <c r="L776" t="s">
        <v>24796</v>
      </c>
      <c r="M776" t="s">
        <v>24797</v>
      </c>
    </row>
    <row r="777" spans="1:13">
      <c r="A777" s="1" t="s">
        <v>2794</v>
      </c>
      <c r="B777">
        <v>3.3898360835180603E-5</v>
      </c>
      <c r="C777" s="1">
        <v>2.1566109094728399E-5</v>
      </c>
      <c r="D777">
        <v>0.26</v>
      </c>
      <c r="E777">
        <v>0.561728395061728</v>
      </c>
      <c r="F777">
        <v>0</v>
      </c>
      <c r="G777">
        <v>0</v>
      </c>
      <c r="H777">
        <v>1.38888888888889E-2</v>
      </c>
      <c r="I777">
        <v>4.4117647058823498E-2</v>
      </c>
      <c r="J777" s="1">
        <v>0.125</v>
      </c>
      <c r="K777" t="s">
        <v>23241</v>
      </c>
      <c r="L777" t="s">
        <v>24798</v>
      </c>
      <c r="M777" t="s">
        <v>24799</v>
      </c>
    </row>
    <row r="778" spans="1:13">
      <c r="A778" s="1" t="s">
        <v>2795</v>
      </c>
      <c r="B778">
        <v>1.3601604119205099E-5</v>
      </c>
      <c r="C778" s="1">
        <v>6.1250182082365994E-8</v>
      </c>
      <c r="D778">
        <v>0.85714285714285698</v>
      </c>
      <c r="E778">
        <v>1</v>
      </c>
      <c r="F778">
        <v>0.46842105263157902</v>
      </c>
      <c r="G778">
        <v>0.86842105263157898</v>
      </c>
      <c r="H778">
        <v>0.67283950617283905</v>
      </c>
      <c r="I778">
        <v>0.6875</v>
      </c>
      <c r="J778" s="1">
        <v>1</v>
      </c>
      <c r="K778" t="s">
        <v>23240</v>
      </c>
      <c r="L778" t="s">
        <v>24800</v>
      </c>
      <c r="M778" t="s">
        <v>24801</v>
      </c>
    </row>
    <row r="779" spans="1:13">
      <c r="A779" s="1" t="s">
        <v>2796</v>
      </c>
      <c r="B779">
        <v>4.7048513859148403E-6</v>
      </c>
      <c r="C779" s="1">
        <v>2.06313606701177E-5</v>
      </c>
      <c r="D779">
        <v>1</v>
      </c>
      <c r="E779">
        <v>0.993670886075949</v>
      </c>
      <c r="F779">
        <v>1</v>
      </c>
      <c r="G779">
        <v>0.96296296296296302</v>
      </c>
      <c r="H779">
        <v>0.87654320987654299</v>
      </c>
      <c r="I779">
        <v>1</v>
      </c>
      <c r="J779" s="1">
        <v>1</v>
      </c>
      <c r="K779" t="s">
        <v>23238</v>
      </c>
      <c r="L779" t="s">
        <v>24802</v>
      </c>
      <c r="M779" t="s">
        <v>24803</v>
      </c>
    </row>
    <row r="780" spans="1:13">
      <c r="A780" s="1" t="s">
        <v>2797</v>
      </c>
      <c r="B780">
        <v>1.81558197508479E-9</v>
      </c>
      <c r="C780" s="1">
        <v>5.7702628439125899E-8</v>
      </c>
      <c r="D780">
        <v>1</v>
      </c>
      <c r="E780">
        <v>0.98765432098765404</v>
      </c>
      <c r="F780">
        <v>1</v>
      </c>
      <c r="G780">
        <v>1</v>
      </c>
      <c r="H780">
        <v>0.98550724637681197</v>
      </c>
      <c r="I780">
        <v>1</v>
      </c>
      <c r="J780" s="1">
        <v>0.55555555555555602</v>
      </c>
      <c r="K780" t="s">
        <v>23240</v>
      </c>
      <c r="L780" t="s">
        <v>24804</v>
      </c>
      <c r="M780" t="s">
        <v>24805</v>
      </c>
    </row>
    <row r="781" spans="1:13">
      <c r="A781" s="1" t="s">
        <v>2798</v>
      </c>
      <c r="B781">
        <v>3.7131316658207098E-10</v>
      </c>
      <c r="C781" s="1">
        <v>4.55834786985077E-5</v>
      </c>
      <c r="D781">
        <v>0.88461538461538503</v>
      </c>
      <c r="E781">
        <v>0.911392405063291</v>
      </c>
      <c r="F781">
        <v>0.84482758620689702</v>
      </c>
      <c r="G781">
        <v>0.18518518518518501</v>
      </c>
      <c r="H781">
        <v>0.93589743589743601</v>
      </c>
      <c r="I781">
        <v>0.75</v>
      </c>
      <c r="J781" s="1">
        <v>1</v>
      </c>
      <c r="K781" t="s">
        <v>23241</v>
      </c>
      <c r="L781" t="s">
        <v>24806</v>
      </c>
      <c r="M781" t="s">
        <v>24807</v>
      </c>
    </row>
    <row r="782" spans="1:13">
      <c r="A782" s="1" t="s">
        <v>2799</v>
      </c>
      <c r="B782">
        <v>4.5449894859215802E-8</v>
      </c>
      <c r="C782" s="1">
        <v>4.0374343825331701E-6</v>
      </c>
      <c r="D782">
        <v>0</v>
      </c>
      <c r="E782">
        <v>0</v>
      </c>
      <c r="F782">
        <v>0</v>
      </c>
      <c r="G782">
        <v>0</v>
      </c>
      <c r="H782">
        <v>1.3333333333333299E-2</v>
      </c>
      <c r="I782">
        <v>0</v>
      </c>
      <c r="J782" s="1">
        <v>0.5</v>
      </c>
      <c r="K782" t="s">
        <v>23242</v>
      </c>
      <c r="L782" t="s">
        <v>24808</v>
      </c>
      <c r="M782" t="s">
        <v>24809</v>
      </c>
    </row>
    <row r="783" spans="1:13">
      <c r="A783" s="1" t="s">
        <v>2800</v>
      </c>
      <c r="B783">
        <v>2.41247235266753E-6</v>
      </c>
      <c r="C783" s="1">
        <v>1.57563742866219E-7</v>
      </c>
      <c r="D783">
        <v>0.70689655172413801</v>
      </c>
      <c r="E783">
        <v>0.95789473684210502</v>
      </c>
      <c r="F783">
        <v>0.89528795811518302</v>
      </c>
      <c r="G783">
        <v>0.89090909090909098</v>
      </c>
      <c r="H783">
        <v>0.74537037037037002</v>
      </c>
      <c r="I783">
        <v>0.89912280701754399</v>
      </c>
      <c r="J783" s="1">
        <v>1</v>
      </c>
      <c r="K783" t="s">
        <v>23238</v>
      </c>
      <c r="L783" t="s">
        <v>24810</v>
      </c>
      <c r="M783" t="s">
        <v>24811</v>
      </c>
    </row>
    <row r="784" spans="1:13">
      <c r="A784" s="1" t="s">
        <v>2801</v>
      </c>
      <c r="B784">
        <v>1.2891583747495799E-8</v>
      </c>
      <c r="C784" s="1">
        <v>1.1495636745677E-10</v>
      </c>
      <c r="D784">
        <v>0</v>
      </c>
      <c r="E784">
        <v>0</v>
      </c>
      <c r="F784">
        <v>4.7619047619047597E-3</v>
      </c>
      <c r="G784">
        <v>0</v>
      </c>
      <c r="H784">
        <v>0</v>
      </c>
      <c r="I784">
        <v>0</v>
      </c>
      <c r="J784" s="1">
        <v>0</v>
      </c>
      <c r="K784" t="s">
        <v>23241</v>
      </c>
      <c r="L784" t="s">
        <v>24812</v>
      </c>
      <c r="M784" t="s">
        <v>24813</v>
      </c>
    </row>
    <row r="785" spans="1:13">
      <c r="A785" s="1" t="s">
        <v>2802</v>
      </c>
      <c r="B785">
        <v>1.2950579339381499E-5</v>
      </c>
      <c r="C785" s="1">
        <v>1.4220149400829E-5</v>
      </c>
      <c r="D785">
        <v>0.984375</v>
      </c>
      <c r="E785">
        <v>1</v>
      </c>
      <c r="F785">
        <v>0.97938144329896903</v>
      </c>
      <c r="G785">
        <v>0.97321428571428603</v>
      </c>
      <c r="H785">
        <v>0.99115044247787598</v>
      </c>
      <c r="I785">
        <v>0.86752136752136799</v>
      </c>
      <c r="J785" s="1">
        <v>0.88888888888888895</v>
      </c>
      <c r="K785" t="s">
        <v>23239</v>
      </c>
      <c r="L785" t="s">
        <v>24814</v>
      </c>
      <c r="M785" t="s">
        <v>24815</v>
      </c>
    </row>
    <row r="786" spans="1:13">
      <c r="A786" s="1" t="s">
        <v>2803</v>
      </c>
      <c r="B786">
        <v>2.05082260900332E-6</v>
      </c>
      <c r="C786" s="1">
        <v>3.7103224674122901E-7</v>
      </c>
      <c r="D786">
        <v>0</v>
      </c>
      <c r="E786">
        <v>0</v>
      </c>
      <c r="F786">
        <v>0</v>
      </c>
      <c r="G786">
        <v>6.0975609756097601E-2</v>
      </c>
      <c r="H786">
        <v>0</v>
      </c>
      <c r="I786">
        <v>6.14035087719298E-2</v>
      </c>
      <c r="J786" s="1">
        <v>0</v>
      </c>
      <c r="K786" t="s">
        <v>23238</v>
      </c>
      <c r="L786" t="s">
        <v>24816</v>
      </c>
      <c r="M786" t="s">
        <v>24817</v>
      </c>
    </row>
    <row r="787" spans="1:13">
      <c r="A787" s="1" t="s">
        <v>2804</v>
      </c>
      <c r="B787">
        <v>3.8020202791596299E-6</v>
      </c>
      <c r="C787" s="1">
        <v>1.4357941931637801E-5</v>
      </c>
      <c r="D787">
        <v>0.65</v>
      </c>
      <c r="E787">
        <v>0.734177215189873</v>
      </c>
      <c r="F787">
        <v>1</v>
      </c>
      <c r="G787">
        <v>1</v>
      </c>
      <c r="H787">
        <v>0.99438202247190999</v>
      </c>
      <c r="I787">
        <v>0.99166666666666703</v>
      </c>
      <c r="J787" s="1">
        <v>1</v>
      </c>
      <c r="K787" t="s">
        <v>23241</v>
      </c>
      <c r="L787" t="s">
        <v>24818</v>
      </c>
      <c r="M787" t="s">
        <v>24819</v>
      </c>
    </row>
    <row r="788" spans="1:13">
      <c r="A788" s="1" t="s">
        <v>2805</v>
      </c>
      <c r="B788">
        <v>5.1088200917537202E-5</v>
      </c>
      <c r="C788" s="1">
        <v>2.65803814556678E-5</v>
      </c>
      <c r="D788">
        <v>1</v>
      </c>
      <c r="E788">
        <v>0.98947368421052595</v>
      </c>
      <c r="F788">
        <v>0.76546391752577303</v>
      </c>
      <c r="G788">
        <v>1</v>
      </c>
      <c r="H788">
        <v>0.94339622641509402</v>
      </c>
      <c r="I788">
        <v>0.95789473684210502</v>
      </c>
      <c r="J788" s="1" t="s">
        <v>23229</v>
      </c>
      <c r="K788" t="s">
        <v>23238</v>
      </c>
      <c r="L788" t="s">
        <v>24820</v>
      </c>
      <c r="M788" t="s">
        <v>24821</v>
      </c>
    </row>
    <row r="789" spans="1:13">
      <c r="A789" s="1" t="s">
        <v>2806</v>
      </c>
      <c r="B789">
        <v>4.2648022503949597E-8</v>
      </c>
      <c r="C789" s="1">
        <v>8.4666932022528098E-7</v>
      </c>
      <c r="D789">
        <v>1</v>
      </c>
      <c r="E789">
        <v>0.98936170212765995</v>
      </c>
      <c r="F789">
        <v>1</v>
      </c>
      <c r="G789">
        <v>1</v>
      </c>
      <c r="H789">
        <v>0.99557522123893805</v>
      </c>
      <c r="I789">
        <v>0.99180327868852503</v>
      </c>
      <c r="J789" s="1">
        <v>0.86363636363636398</v>
      </c>
      <c r="K789" t="s">
        <v>23238</v>
      </c>
      <c r="L789" t="s">
        <v>24822</v>
      </c>
      <c r="M789" t="s">
        <v>24823</v>
      </c>
    </row>
    <row r="790" spans="1:13">
      <c r="A790" s="1" t="s">
        <v>2807</v>
      </c>
      <c r="B790">
        <v>1.7836042275671499E-5</v>
      </c>
      <c r="C790" s="1">
        <v>2.3960627952801801E-4</v>
      </c>
      <c r="D790">
        <v>0.77586206896551702</v>
      </c>
      <c r="E790">
        <v>0.98235294117647098</v>
      </c>
      <c r="F790">
        <v>0.88095238095238104</v>
      </c>
      <c r="G790">
        <v>0.59375</v>
      </c>
      <c r="H790">
        <v>0.45121951219512202</v>
      </c>
      <c r="I790">
        <v>0.53749999999999998</v>
      </c>
      <c r="J790" s="1" t="s">
        <v>23229</v>
      </c>
      <c r="K790" t="s">
        <v>23238</v>
      </c>
      <c r="L790" t="s">
        <v>24824</v>
      </c>
      <c r="M790" t="s">
        <v>24825</v>
      </c>
    </row>
    <row r="791" spans="1:13">
      <c r="A791" s="1" t="s">
        <v>2808</v>
      </c>
      <c r="B791">
        <v>2.3569999292849001E-6</v>
      </c>
      <c r="C791" s="1">
        <v>8.7462628126168795E-6</v>
      </c>
      <c r="D791">
        <v>1</v>
      </c>
      <c r="E791">
        <v>1</v>
      </c>
      <c r="F791">
        <v>0.97499999999999998</v>
      </c>
      <c r="G791">
        <v>1</v>
      </c>
      <c r="H791">
        <v>1</v>
      </c>
      <c r="I791">
        <v>1</v>
      </c>
      <c r="J791" s="1">
        <v>1</v>
      </c>
      <c r="K791" t="s">
        <v>23238</v>
      </c>
      <c r="L791" t="s">
        <v>24826</v>
      </c>
      <c r="M791" t="s">
        <v>24827</v>
      </c>
    </row>
    <row r="792" spans="1:13">
      <c r="A792" s="1" t="s">
        <v>2809</v>
      </c>
      <c r="B792">
        <v>1.05611974280021E-6</v>
      </c>
      <c r="C792" s="1">
        <v>3.6633231578864702E-7</v>
      </c>
      <c r="D792">
        <v>0.9375</v>
      </c>
      <c r="E792">
        <v>0.96721311475409799</v>
      </c>
      <c r="F792">
        <v>1</v>
      </c>
      <c r="G792">
        <v>1</v>
      </c>
      <c r="H792">
        <v>0.995</v>
      </c>
      <c r="I792">
        <v>1</v>
      </c>
      <c r="J792" s="1">
        <v>0</v>
      </c>
      <c r="K792" t="s">
        <v>23240</v>
      </c>
      <c r="L792" t="s">
        <v>24828</v>
      </c>
      <c r="M792" t="s">
        <v>24829</v>
      </c>
    </row>
    <row r="793" spans="1:13">
      <c r="A793" s="1" t="s">
        <v>2810</v>
      </c>
      <c r="B793">
        <v>7.1128791149946902E-7</v>
      </c>
      <c r="C793" s="1">
        <v>1.36323865328333E-6</v>
      </c>
      <c r="D793">
        <v>0.96875</v>
      </c>
      <c r="E793">
        <v>1</v>
      </c>
      <c r="F793">
        <v>0.89367816091954</v>
      </c>
      <c r="G793">
        <v>1</v>
      </c>
      <c r="H793">
        <v>0.89411764705882402</v>
      </c>
      <c r="I793">
        <v>0.96666666666666701</v>
      </c>
      <c r="J793" s="1">
        <v>1</v>
      </c>
      <c r="K793" t="s">
        <v>23241</v>
      </c>
      <c r="L793" t="s">
        <v>24830</v>
      </c>
      <c r="M793" t="s">
        <v>24831</v>
      </c>
    </row>
    <row r="794" spans="1:13">
      <c r="A794" s="1" t="s">
        <v>2811</v>
      </c>
      <c r="B794">
        <v>8.7384239481049602E-7</v>
      </c>
      <c r="C794" s="1">
        <v>5.6057469500906798E-6</v>
      </c>
      <c r="D794">
        <v>6.25E-2</v>
      </c>
      <c r="E794">
        <v>2.2222222222222199E-2</v>
      </c>
      <c r="F794">
        <v>1.60427807486631E-2</v>
      </c>
      <c r="G794">
        <v>0</v>
      </c>
      <c r="H794">
        <v>0</v>
      </c>
      <c r="I794">
        <v>0</v>
      </c>
      <c r="J794" s="1">
        <v>0</v>
      </c>
      <c r="K794" t="s">
        <v>23238</v>
      </c>
      <c r="L794" t="s">
        <v>24832</v>
      </c>
      <c r="M794" t="s">
        <v>24833</v>
      </c>
    </row>
    <row r="795" spans="1:13">
      <c r="A795" s="1" t="s">
        <v>2812</v>
      </c>
      <c r="B795">
        <v>2.09006833919254E-6</v>
      </c>
      <c r="C795" s="1">
        <v>1.72976020277536E-6</v>
      </c>
      <c r="D795">
        <v>0.19230769230769201</v>
      </c>
      <c r="E795">
        <v>0.36666666666666697</v>
      </c>
      <c r="F795">
        <v>0</v>
      </c>
      <c r="G795">
        <v>0</v>
      </c>
      <c r="H795">
        <v>7.8125E-3</v>
      </c>
      <c r="I795">
        <v>0</v>
      </c>
      <c r="J795" s="1">
        <v>0</v>
      </c>
      <c r="K795" t="s">
        <v>23241</v>
      </c>
      <c r="L795" t="s">
        <v>24834</v>
      </c>
      <c r="M795" t="s">
        <v>24835</v>
      </c>
    </row>
    <row r="796" spans="1:13">
      <c r="A796" s="1" t="s">
        <v>2813</v>
      </c>
      <c r="B796">
        <v>4.3443702180242E-7</v>
      </c>
      <c r="C796" s="1">
        <v>3.2991825133222101E-5</v>
      </c>
      <c r="D796">
        <v>1</v>
      </c>
      <c r="E796">
        <v>1</v>
      </c>
      <c r="F796">
        <v>1</v>
      </c>
      <c r="G796">
        <v>0.235849056603774</v>
      </c>
      <c r="H796">
        <v>0.98076923076923095</v>
      </c>
      <c r="I796">
        <v>0.83582089552238803</v>
      </c>
      <c r="J796" s="1" t="s">
        <v>23229</v>
      </c>
      <c r="K796" t="s">
        <v>23238</v>
      </c>
      <c r="L796" t="s">
        <v>24836</v>
      </c>
      <c r="M796" t="s">
        <v>24837</v>
      </c>
    </row>
    <row r="797" spans="1:13">
      <c r="A797" s="1" t="s">
        <v>2814</v>
      </c>
      <c r="B797">
        <v>2.2999435363808999E-6</v>
      </c>
      <c r="C797" s="1">
        <v>2.96861444676087E-5</v>
      </c>
      <c r="D797">
        <v>0.92500000000000004</v>
      </c>
      <c r="E797">
        <v>0.98305084745762705</v>
      </c>
      <c r="F797">
        <v>0.83898305084745806</v>
      </c>
      <c r="G797">
        <v>1</v>
      </c>
      <c r="H797">
        <v>0.25</v>
      </c>
      <c r="I797">
        <v>0.77450980392156898</v>
      </c>
      <c r="J797" s="1">
        <v>1</v>
      </c>
      <c r="K797" t="s">
        <v>23245</v>
      </c>
      <c r="L797" t="s">
        <v>24838</v>
      </c>
      <c r="M797" t="s">
        <v>24839</v>
      </c>
    </row>
    <row r="798" spans="1:13">
      <c r="A798" s="1" t="s">
        <v>2815</v>
      </c>
      <c r="B798">
        <v>1.54200962094028E-7</v>
      </c>
      <c r="C798" s="1">
        <v>9.6898107534036502E-8</v>
      </c>
      <c r="D798">
        <v>1</v>
      </c>
      <c r="E798">
        <v>1</v>
      </c>
      <c r="F798">
        <v>1</v>
      </c>
      <c r="G798">
        <v>1</v>
      </c>
      <c r="H798">
        <v>0.99523809523809503</v>
      </c>
      <c r="I798">
        <v>1</v>
      </c>
      <c r="J798" s="1">
        <v>0</v>
      </c>
      <c r="K798" t="s">
        <v>23238</v>
      </c>
      <c r="L798" t="s">
        <v>24840</v>
      </c>
      <c r="M798" t="s">
        <v>24841</v>
      </c>
    </row>
    <row r="799" spans="1:13">
      <c r="A799" s="1" t="s">
        <v>2816</v>
      </c>
      <c r="B799">
        <v>1.3931078723422901E-7</v>
      </c>
      <c r="C799" s="1">
        <v>3.69689612956911E-6</v>
      </c>
      <c r="D799">
        <v>0</v>
      </c>
      <c r="E799">
        <v>5.2083333333333296E-3</v>
      </c>
      <c r="F799">
        <v>2.5641025641025602E-3</v>
      </c>
      <c r="G799">
        <v>0.16666666666666699</v>
      </c>
      <c r="H799">
        <v>8.7719298245613996E-3</v>
      </c>
      <c r="I799">
        <v>2.0325203252032499E-2</v>
      </c>
      <c r="J799" s="1">
        <v>4.5454545454545497E-2</v>
      </c>
      <c r="K799" t="s">
        <v>23241</v>
      </c>
      <c r="L799" t="s">
        <v>24842</v>
      </c>
      <c r="M799" t="s">
        <v>24843</v>
      </c>
    </row>
    <row r="800" spans="1:13">
      <c r="A800" s="1" t="s">
        <v>2817</v>
      </c>
      <c r="B800">
        <v>0</v>
      </c>
      <c r="C800" s="1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 s="1">
        <v>0.1</v>
      </c>
      <c r="K800" t="s">
        <v>23241</v>
      </c>
      <c r="L800" t="s">
        <v>24844</v>
      </c>
      <c r="M800" t="s">
        <v>24845</v>
      </c>
    </row>
    <row r="801" spans="1:13">
      <c r="A801" s="1" t="s">
        <v>2818</v>
      </c>
      <c r="B801">
        <v>1.13690208859805E-6</v>
      </c>
      <c r="C801" s="1">
        <v>2.1644133877993E-5</v>
      </c>
      <c r="D801">
        <v>0.47368421052631599</v>
      </c>
      <c r="E801">
        <v>0.40789473684210498</v>
      </c>
      <c r="F801">
        <v>0.13235294117647101</v>
      </c>
      <c r="G801">
        <v>0.25</v>
      </c>
      <c r="H801">
        <v>0.114583333333333</v>
      </c>
      <c r="I801">
        <v>0.421875</v>
      </c>
      <c r="J801" s="1">
        <v>0.25</v>
      </c>
      <c r="K801" t="s">
        <v>23242</v>
      </c>
      <c r="L801" t="s">
        <v>24846</v>
      </c>
      <c r="M801" t="s">
        <v>24847</v>
      </c>
    </row>
    <row r="802" spans="1:13">
      <c r="A802" s="1" t="s">
        <v>2819</v>
      </c>
      <c r="B802">
        <v>0</v>
      </c>
      <c r="C802" s="1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1">
        <v>1</v>
      </c>
      <c r="K802" t="s">
        <v>23241</v>
      </c>
      <c r="L802" t="s">
        <v>24848</v>
      </c>
      <c r="M802" t="s">
        <v>24849</v>
      </c>
    </row>
    <row r="803" spans="1:13">
      <c r="A803" s="1" t="s">
        <v>2820</v>
      </c>
      <c r="B803">
        <v>9.1508215830928297E-7</v>
      </c>
      <c r="C803" s="1">
        <v>2.9117263847268799E-8</v>
      </c>
      <c r="D803">
        <v>6.25E-2</v>
      </c>
      <c r="E803">
        <v>5.9782608695652197E-2</v>
      </c>
      <c r="F803">
        <v>2.5906735751295299E-3</v>
      </c>
      <c r="G803">
        <v>0.17708333333333301</v>
      </c>
      <c r="H803">
        <v>0.01</v>
      </c>
      <c r="I803">
        <v>5.5555555555555601E-2</v>
      </c>
      <c r="J803" s="1">
        <v>0</v>
      </c>
      <c r="K803" t="s">
        <v>23239</v>
      </c>
      <c r="L803" t="s">
        <v>24850</v>
      </c>
      <c r="M803" t="s">
        <v>24851</v>
      </c>
    </row>
    <row r="804" spans="1:13">
      <c r="A804" s="1" t="s">
        <v>2821</v>
      </c>
      <c r="B804">
        <v>5.7281749382147499E-6</v>
      </c>
      <c r="C804" s="1">
        <v>4.4564868366891E-6</v>
      </c>
      <c r="D804">
        <v>0.907407407407407</v>
      </c>
      <c r="E804">
        <v>0.96296296296296302</v>
      </c>
      <c r="F804">
        <v>0.96086956521739098</v>
      </c>
      <c r="G804">
        <v>1</v>
      </c>
      <c r="H804">
        <v>1</v>
      </c>
      <c r="I804">
        <v>1</v>
      </c>
      <c r="J804" s="1">
        <v>1</v>
      </c>
      <c r="K804" t="s">
        <v>23238</v>
      </c>
      <c r="L804" t="s">
        <v>24852</v>
      </c>
      <c r="M804" t="s">
        <v>24853</v>
      </c>
    </row>
    <row r="805" spans="1:13">
      <c r="A805" s="1" t="s">
        <v>2822</v>
      </c>
      <c r="B805">
        <v>9.0754235603684795E-7</v>
      </c>
      <c r="C805" s="1">
        <v>8.7441515113998496E-6</v>
      </c>
      <c r="D805">
        <v>0.94444444444444398</v>
      </c>
      <c r="E805">
        <v>0.99295774647887303</v>
      </c>
      <c r="F805">
        <v>0.90666666666666695</v>
      </c>
      <c r="G805">
        <v>0.99090909090909096</v>
      </c>
      <c r="H805">
        <v>0.90217391304347805</v>
      </c>
      <c r="I805">
        <v>0.99152542372881403</v>
      </c>
      <c r="J805" s="1">
        <v>1</v>
      </c>
      <c r="K805" t="s">
        <v>23240</v>
      </c>
      <c r="L805" t="s">
        <v>24854</v>
      </c>
      <c r="M805" t="s">
        <v>24855</v>
      </c>
    </row>
    <row r="806" spans="1:13">
      <c r="A806" s="1" t="s">
        <v>2823</v>
      </c>
      <c r="B806">
        <v>5.49356184498223E-5</v>
      </c>
      <c r="C806" s="1">
        <v>8.5943104646150496E-5</v>
      </c>
      <c r="D806">
        <v>0.51785714285714302</v>
      </c>
      <c r="E806">
        <v>0.94852941176470595</v>
      </c>
      <c r="F806">
        <v>0.28160919540229901</v>
      </c>
      <c r="G806">
        <v>1.7857142857142901E-2</v>
      </c>
      <c r="H806">
        <v>0.113924050632911</v>
      </c>
      <c r="I806">
        <v>3.1914893617021302E-2</v>
      </c>
      <c r="J806" s="1" t="s">
        <v>23229</v>
      </c>
      <c r="K806" t="s">
        <v>23240</v>
      </c>
      <c r="L806" t="s">
        <v>24856</v>
      </c>
      <c r="M806" t="s">
        <v>24857</v>
      </c>
    </row>
    <row r="807" spans="1:13">
      <c r="A807" s="1" t="s">
        <v>2824</v>
      </c>
      <c r="B807">
        <v>5.9356485601535801E-5</v>
      </c>
      <c r="C807" s="1">
        <v>2.29005908841696E-4</v>
      </c>
      <c r="D807">
        <v>0.967741935483871</v>
      </c>
      <c r="E807">
        <v>0.97368421052631604</v>
      </c>
      <c r="F807">
        <v>0.64136125654450304</v>
      </c>
      <c r="G807">
        <v>1</v>
      </c>
      <c r="H807">
        <v>0.929824561403509</v>
      </c>
      <c r="I807">
        <v>0.96982758620689702</v>
      </c>
      <c r="J807" s="1">
        <v>1</v>
      </c>
      <c r="K807" t="s">
        <v>23242</v>
      </c>
      <c r="L807" t="s">
        <v>24858</v>
      </c>
      <c r="M807" t="s">
        <v>24859</v>
      </c>
    </row>
    <row r="808" spans="1:13">
      <c r="A808" s="1" t="s">
        <v>2825</v>
      </c>
      <c r="B808">
        <v>2.3603098669794599E-5</v>
      </c>
      <c r="C808" s="1">
        <v>1.7472703016386301E-5</v>
      </c>
      <c r="D808">
        <v>0.84090909090909105</v>
      </c>
      <c r="E808">
        <v>0.96551724137931005</v>
      </c>
      <c r="F808">
        <v>0.83076923076923104</v>
      </c>
      <c r="G808">
        <v>0.98484848484848497</v>
      </c>
      <c r="H808">
        <v>0.65068493150684903</v>
      </c>
      <c r="I808">
        <v>0.86046511627906996</v>
      </c>
      <c r="J808" s="1" t="s">
        <v>23229</v>
      </c>
      <c r="K808" t="s">
        <v>23238</v>
      </c>
      <c r="L808" t="s">
        <v>24860</v>
      </c>
      <c r="M808" t="s">
        <v>24861</v>
      </c>
    </row>
    <row r="809" spans="1:13">
      <c r="A809" s="1" t="s">
        <v>2826</v>
      </c>
      <c r="B809">
        <v>0</v>
      </c>
      <c r="C809" s="1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1">
        <v>0.94444444444444398</v>
      </c>
      <c r="K809" t="s">
        <v>23238</v>
      </c>
      <c r="L809" t="s">
        <v>24862</v>
      </c>
      <c r="M809" t="s">
        <v>24863</v>
      </c>
    </row>
    <row r="810" spans="1:13">
      <c r="A810" s="1" t="s">
        <v>2827</v>
      </c>
      <c r="B810">
        <v>2.6356850567757001E-5</v>
      </c>
      <c r="C810" s="1">
        <v>5.4819333453086803E-5</v>
      </c>
      <c r="D810">
        <v>1</v>
      </c>
      <c r="E810">
        <v>1</v>
      </c>
      <c r="F810">
        <v>0.85947712418300704</v>
      </c>
      <c r="G810">
        <v>0.97142857142857097</v>
      </c>
      <c r="H810">
        <v>0.94666666666666699</v>
      </c>
      <c r="I810">
        <v>1</v>
      </c>
      <c r="J810" s="1">
        <v>1</v>
      </c>
      <c r="K810" t="s">
        <v>23241</v>
      </c>
      <c r="L810" t="s">
        <v>24864</v>
      </c>
      <c r="M810" t="s">
        <v>24865</v>
      </c>
    </row>
    <row r="811" spans="1:13">
      <c r="A811" s="1" t="s">
        <v>2828</v>
      </c>
      <c r="B811">
        <v>2.8428113425704E-6</v>
      </c>
      <c r="C811" s="1">
        <v>1.32030157735702E-5</v>
      </c>
      <c r="D811">
        <v>0</v>
      </c>
      <c r="E811">
        <v>1.5625E-2</v>
      </c>
      <c r="F811">
        <v>0</v>
      </c>
      <c r="G811">
        <v>0.18181818181818199</v>
      </c>
      <c r="H811">
        <v>1.13636363636364E-2</v>
      </c>
      <c r="I811">
        <v>5.83333333333333E-2</v>
      </c>
      <c r="J811" s="1">
        <v>0</v>
      </c>
      <c r="K811" t="s">
        <v>23241</v>
      </c>
      <c r="L811" t="s">
        <v>24866</v>
      </c>
      <c r="M811" t="s">
        <v>24867</v>
      </c>
    </row>
    <row r="812" spans="1:13">
      <c r="A812" s="1" t="s">
        <v>2829</v>
      </c>
      <c r="B812">
        <v>4.1639864615003599E-4</v>
      </c>
      <c r="C812" s="1">
        <v>2.7774974496372898E-4</v>
      </c>
      <c r="D812">
        <v>0.25</v>
      </c>
      <c r="E812">
        <v>0.625</v>
      </c>
      <c r="F812">
        <v>7.43589743589744E-2</v>
      </c>
      <c r="G812">
        <v>1.72413793103448E-2</v>
      </c>
      <c r="H812">
        <v>0</v>
      </c>
      <c r="I812">
        <v>0</v>
      </c>
      <c r="J812" s="1">
        <v>0</v>
      </c>
      <c r="K812" t="s">
        <v>23237</v>
      </c>
      <c r="L812" t="s">
        <v>24868</v>
      </c>
      <c r="M812" t="s">
        <v>24869</v>
      </c>
    </row>
    <row r="813" spans="1:13">
      <c r="A813" s="1" t="s">
        <v>2830</v>
      </c>
      <c r="B813">
        <v>7.6067978625403697E-5</v>
      </c>
      <c r="C813" s="1">
        <v>1.49025544736713E-5</v>
      </c>
      <c r="D813">
        <v>0.79032258064516103</v>
      </c>
      <c r="E813">
        <v>0.98235294117647098</v>
      </c>
      <c r="F813">
        <v>7.8488372093023298E-2</v>
      </c>
      <c r="G813">
        <v>0.81034482758620696</v>
      </c>
      <c r="H813">
        <v>0.11363636363636399</v>
      </c>
      <c r="I813">
        <v>0.375</v>
      </c>
      <c r="J813" s="1">
        <v>1</v>
      </c>
      <c r="K813" t="s">
        <v>23239</v>
      </c>
      <c r="L813" t="s">
        <v>24870</v>
      </c>
      <c r="M813" t="s">
        <v>24871</v>
      </c>
    </row>
    <row r="814" spans="1:13">
      <c r="A814" s="1" t="s">
        <v>2831</v>
      </c>
      <c r="B814">
        <v>1.2865973466305E-5</v>
      </c>
      <c r="C814" s="1">
        <v>3.8611896330845998E-7</v>
      </c>
      <c r="D814">
        <v>3.125E-2</v>
      </c>
      <c r="E814">
        <v>4.11764705882353E-2</v>
      </c>
      <c r="F814">
        <v>0</v>
      </c>
      <c r="G814">
        <v>0.13235294117647101</v>
      </c>
      <c r="H814">
        <v>0</v>
      </c>
      <c r="I814">
        <v>2.6315789473684199E-2</v>
      </c>
      <c r="J814" s="1" t="s">
        <v>23229</v>
      </c>
      <c r="K814" t="s">
        <v>23242</v>
      </c>
      <c r="L814" t="s">
        <v>24872</v>
      </c>
      <c r="M814" t="s">
        <v>24873</v>
      </c>
    </row>
    <row r="815" spans="1:13">
      <c r="A815" s="1" t="s">
        <v>2832</v>
      </c>
      <c r="B815">
        <v>1.61529681926684E-4</v>
      </c>
      <c r="C815" s="1">
        <v>2.33201154853285E-6</v>
      </c>
      <c r="D815">
        <v>1.72413793103448E-2</v>
      </c>
      <c r="E815">
        <v>0.45512820512820501</v>
      </c>
      <c r="F815">
        <v>1.9607843137254902E-2</v>
      </c>
      <c r="G815">
        <v>8.3333333333333301E-2</v>
      </c>
      <c r="H815">
        <v>0</v>
      </c>
      <c r="I815">
        <v>0.171875</v>
      </c>
      <c r="J815" s="1">
        <v>0</v>
      </c>
      <c r="K815" t="s">
        <v>23238</v>
      </c>
      <c r="L815" t="s">
        <v>24874</v>
      </c>
      <c r="M815" t="s">
        <v>24875</v>
      </c>
    </row>
    <row r="816" spans="1:13">
      <c r="A816" s="1" t="s">
        <v>2833</v>
      </c>
      <c r="B816">
        <v>3.89227325757801E-8</v>
      </c>
      <c r="C816" s="1">
        <v>2.42540268489793E-6</v>
      </c>
      <c r="D816">
        <v>1</v>
      </c>
      <c r="E816">
        <v>1</v>
      </c>
      <c r="F816">
        <v>1</v>
      </c>
      <c r="G816">
        <v>1</v>
      </c>
      <c r="H816">
        <v>0.99411764705882399</v>
      </c>
      <c r="I816">
        <v>0.99431818181818199</v>
      </c>
      <c r="J816" s="1">
        <v>0</v>
      </c>
      <c r="K816" t="s">
        <v>23238</v>
      </c>
      <c r="L816" t="s">
        <v>24876</v>
      </c>
      <c r="M816" t="s">
        <v>24877</v>
      </c>
    </row>
    <row r="817" spans="1:13">
      <c r="A817" s="1" t="s">
        <v>2834</v>
      </c>
      <c r="B817">
        <v>8.3930941870729996E-7</v>
      </c>
      <c r="C817" s="1">
        <v>3.63531968139303E-7</v>
      </c>
      <c r="D817">
        <v>0.98333333333333295</v>
      </c>
      <c r="E817">
        <v>1</v>
      </c>
      <c r="F817">
        <v>0.99626865671641796</v>
      </c>
      <c r="G817">
        <v>1</v>
      </c>
      <c r="H817">
        <v>1</v>
      </c>
      <c r="I817">
        <v>1</v>
      </c>
      <c r="J817" s="1">
        <v>0.16666666666666699</v>
      </c>
      <c r="K817" t="s">
        <v>23241</v>
      </c>
      <c r="L817" t="s">
        <v>24878</v>
      </c>
      <c r="M817" t="s">
        <v>24879</v>
      </c>
    </row>
    <row r="818" spans="1:13">
      <c r="A818" s="1" t="s">
        <v>2835</v>
      </c>
      <c r="B818">
        <v>9.7349554104410998E-7</v>
      </c>
      <c r="C818" s="1">
        <v>5.45507001236022E-6</v>
      </c>
      <c r="D818">
        <v>3.2258064516128997E-2</v>
      </c>
      <c r="E818">
        <v>0</v>
      </c>
      <c r="F818">
        <v>0</v>
      </c>
      <c r="G818">
        <v>1.4285714285714299E-2</v>
      </c>
      <c r="H818">
        <v>1.0869565217391301E-2</v>
      </c>
      <c r="I818">
        <v>0.117021276595745</v>
      </c>
      <c r="J818" s="1" t="s">
        <v>23229</v>
      </c>
      <c r="K818" t="s">
        <v>23238</v>
      </c>
      <c r="L818" t="s">
        <v>24880</v>
      </c>
      <c r="M818" t="s">
        <v>24881</v>
      </c>
    </row>
    <row r="819" spans="1:13">
      <c r="A819" s="1" t="s">
        <v>2836</v>
      </c>
      <c r="B819">
        <v>2.0285616707654201E-4</v>
      </c>
      <c r="C819" s="1">
        <v>2.3395093131283501E-4</v>
      </c>
      <c r="D819">
        <v>0.77419354838709697</v>
      </c>
      <c r="E819">
        <v>0.88541666666666696</v>
      </c>
      <c r="F819">
        <v>0.87434554973821998</v>
      </c>
      <c r="G819">
        <v>0.74038461538461497</v>
      </c>
      <c r="H819">
        <v>0.90789473684210498</v>
      </c>
      <c r="I819">
        <v>0.65200000000000002</v>
      </c>
      <c r="J819" s="1">
        <v>1</v>
      </c>
      <c r="K819" t="s">
        <v>23238</v>
      </c>
      <c r="L819" t="s">
        <v>24882</v>
      </c>
      <c r="M819" t="s">
        <v>24883</v>
      </c>
    </row>
    <row r="820" spans="1:13">
      <c r="A820" s="1" t="s">
        <v>2837</v>
      </c>
      <c r="B820">
        <v>2.1227539581832699E-7</v>
      </c>
      <c r="C820" s="1">
        <v>7.6070369595888998E-6</v>
      </c>
      <c r="D820">
        <v>0.98387096774193505</v>
      </c>
      <c r="E820">
        <v>0.987341772151899</v>
      </c>
      <c r="F820">
        <v>0.99115044247787598</v>
      </c>
      <c r="G820">
        <v>8.6956521739130405E-2</v>
      </c>
      <c r="H820">
        <v>0.95833333333333304</v>
      </c>
      <c r="I820">
        <v>0.52631578947368396</v>
      </c>
      <c r="J820" s="1">
        <v>1</v>
      </c>
      <c r="K820" t="s">
        <v>23240</v>
      </c>
      <c r="L820" t="s">
        <v>24884</v>
      </c>
      <c r="M820" t="s">
        <v>24885</v>
      </c>
    </row>
    <row r="821" spans="1:13">
      <c r="A821" s="1" t="s">
        <v>2838</v>
      </c>
      <c r="B821">
        <v>5.5775752790992204E-7</v>
      </c>
      <c r="C821" s="1">
        <v>1.5521309149990801E-7</v>
      </c>
      <c r="D821">
        <v>1</v>
      </c>
      <c r="E821">
        <v>0.89506172839506204</v>
      </c>
      <c r="F821">
        <v>1</v>
      </c>
      <c r="G821">
        <v>1</v>
      </c>
      <c r="H821">
        <v>1</v>
      </c>
      <c r="I821">
        <v>1</v>
      </c>
      <c r="J821" s="1">
        <v>1</v>
      </c>
      <c r="K821" t="s">
        <v>23242</v>
      </c>
      <c r="L821" t="s">
        <v>24886</v>
      </c>
      <c r="M821" t="s">
        <v>24887</v>
      </c>
    </row>
    <row r="822" spans="1:13">
      <c r="A822" s="1" t="s">
        <v>2839</v>
      </c>
      <c r="B822">
        <v>1.02451618748477E-4</v>
      </c>
      <c r="C822" s="1">
        <v>9.3749053525187604E-7</v>
      </c>
      <c r="D822">
        <v>1.6666666666666701E-2</v>
      </c>
      <c r="E822">
        <v>0.189873417721519</v>
      </c>
      <c r="F822">
        <v>0</v>
      </c>
      <c r="G822">
        <v>7.1428571428571397E-2</v>
      </c>
      <c r="H822">
        <v>6.3291139240506302E-3</v>
      </c>
      <c r="I822">
        <v>2.2058823529411801E-2</v>
      </c>
      <c r="J822" s="1">
        <v>0</v>
      </c>
      <c r="K822" t="s">
        <v>23242</v>
      </c>
      <c r="L822" t="s">
        <v>24888</v>
      </c>
      <c r="M822" t="s">
        <v>24889</v>
      </c>
    </row>
    <row r="823" spans="1:13">
      <c r="A823" s="1" t="s">
        <v>2840</v>
      </c>
      <c r="B823">
        <v>1.29699684426012E-5</v>
      </c>
      <c r="C823" s="1">
        <v>2.22320311107426E-5</v>
      </c>
      <c r="D823">
        <v>0</v>
      </c>
      <c r="E823">
        <v>5.8823529411764696E-3</v>
      </c>
      <c r="F823">
        <v>0.144230769230769</v>
      </c>
      <c r="G823">
        <v>0</v>
      </c>
      <c r="H823">
        <v>0</v>
      </c>
      <c r="I823">
        <v>0</v>
      </c>
      <c r="J823" s="1" t="s">
        <v>23229</v>
      </c>
      <c r="K823" t="s">
        <v>23240</v>
      </c>
      <c r="L823" t="s">
        <v>24890</v>
      </c>
      <c r="M823" t="s">
        <v>24891</v>
      </c>
    </row>
    <row r="824" spans="1:13">
      <c r="A824" s="1" t="s">
        <v>2841</v>
      </c>
      <c r="B824">
        <v>1.5075987268189E-6</v>
      </c>
      <c r="C824" s="1">
        <v>4.7094780947181602E-6</v>
      </c>
      <c r="D824">
        <v>0.98333333333333295</v>
      </c>
      <c r="E824">
        <v>1</v>
      </c>
      <c r="F824">
        <v>1</v>
      </c>
      <c r="G824">
        <v>1</v>
      </c>
      <c r="H824">
        <v>0.987341772151899</v>
      </c>
      <c r="I824">
        <v>0.94736842105263197</v>
      </c>
      <c r="J824" s="1" t="s">
        <v>23229</v>
      </c>
      <c r="K824" t="s">
        <v>23239</v>
      </c>
      <c r="L824" t="s">
        <v>24892</v>
      </c>
      <c r="M824" t="s">
        <v>24893</v>
      </c>
    </row>
    <row r="825" spans="1:13">
      <c r="A825" s="1" t="s">
        <v>2842</v>
      </c>
      <c r="B825">
        <v>1.348311427607E-6</v>
      </c>
      <c r="C825" s="1">
        <v>9.4670664950456193E-9</v>
      </c>
      <c r="D825">
        <v>0</v>
      </c>
      <c r="E825">
        <v>0</v>
      </c>
      <c r="F825">
        <v>3.6363636363636397E-2</v>
      </c>
      <c r="G825">
        <v>0</v>
      </c>
      <c r="H825">
        <v>0</v>
      </c>
      <c r="I825">
        <v>0</v>
      </c>
      <c r="J825" s="1">
        <v>0</v>
      </c>
      <c r="K825" t="s">
        <v>23238</v>
      </c>
      <c r="L825" t="s">
        <v>24894</v>
      </c>
      <c r="M825" t="s">
        <v>24895</v>
      </c>
    </row>
    <row r="826" spans="1:13">
      <c r="A826" s="1" t="s">
        <v>2843</v>
      </c>
      <c r="B826">
        <v>1.09224172448576E-8</v>
      </c>
      <c r="C826" s="1">
        <v>9.5147331143595598E-8</v>
      </c>
      <c r="D826">
        <v>0.97826086956521696</v>
      </c>
      <c r="E826">
        <v>0.97894736842105301</v>
      </c>
      <c r="F826">
        <v>1</v>
      </c>
      <c r="G826">
        <v>1</v>
      </c>
      <c r="H826">
        <v>1</v>
      </c>
      <c r="I826">
        <v>1</v>
      </c>
      <c r="J826" s="1">
        <v>1</v>
      </c>
      <c r="K826" t="s">
        <v>23238</v>
      </c>
      <c r="L826" t="s">
        <v>24896</v>
      </c>
      <c r="M826" t="s">
        <v>24897</v>
      </c>
    </row>
    <row r="827" spans="1:13">
      <c r="A827" s="1" t="s">
        <v>2844</v>
      </c>
      <c r="B827">
        <v>1.12180902846232E-6</v>
      </c>
      <c r="C827" s="1">
        <v>3.9173452317442598E-10</v>
      </c>
      <c r="D827">
        <v>0</v>
      </c>
      <c r="E827">
        <v>5.2631578947368403E-3</v>
      </c>
      <c r="F827">
        <v>0</v>
      </c>
      <c r="G827">
        <v>0.01</v>
      </c>
      <c r="H827">
        <v>0</v>
      </c>
      <c r="I827">
        <v>5.6818181818181802E-3</v>
      </c>
      <c r="J827" s="1">
        <v>0.81818181818181801</v>
      </c>
      <c r="K827" t="s">
        <v>23240</v>
      </c>
      <c r="L827" t="s">
        <v>24898</v>
      </c>
      <c r="M827" t="s">
        <v>24899</v>
      </c>
    </row>
    <row r="828" spans="1:13">
      <c r="A828" s="1" t="s">
        <v>2845</v>
      </c>
      <c r="B828">
        <v>4.1447622787044797E-8</v>
      </c>
      <c r="C828" s="1">
        <v>2.3549501344113201E-7</v>
      </c>
      <c r="D828">
        <v>1</v>
      </c>
      <c r="E828">
        <v>1</v>
      </c>
      <c r="F828">
        <v>0.99484536082474195</v>
      </c>
      <c r="G828">
        <v>1</v>
      </c>
      <c r="H828">
        <v>1</v>
      </c>
      <c r="I828">
        <v>1</v>
      </c>
      <c r="J828" s="1" t="s">
        <v>23229</v>
      </c>
      <c r="K828" t="s">
        <v>23240</v>
      </c>
      <c r="L828" t="s">
        <v>24900</v>
      </c>
      <c r="M828" t="s">
        <v>24901</v>
      </c>
    </row>
    <row r="829" spans="1:13">
      <c r="A829" s="1" t="s">
        <v>2846</v>
      </c>
      <c r="B829">
        <v>1.27315764836127E-8</v>
      </c>
      <c r="C829" s="1">
        <v>1.2832656751081301E-7</v>
      </c>
      <c r="D829">
        <v>0</v>
      </c>
      <c r="E829">
        <v>1.8292682926829298E-2</v>
      </c>
      <c r="F829">
        <v>0</v>
      </c>
      <c r="G829">
        <v>0</v>
      </c>
      <c r="H829">
        <v>0</v>
      </c>
      <c r="I829">
        <v>0</v>
      </c>
      <c r="J829" s="1" t="s">
        <v>23229</v>
      </c>
      <c r="K829" t="s">
        <v>23237</v>
      </c>
      <c r="L829" t="s">
        <v>24902</v>
      </c>
      <c r="M829" t="s">
        <v>24903</v>
      </c>
    </row>
    <row r="830" spans="1:13">
      <c r="A830" s="1" t="s">
        <v>2847</v>
      </c>
      <c r="B830">
        <v>2.0675955821417499E-6</v>
      </c>
      <c r="C830" s="1">
        <v>6.4814416408557897E-5</v>
      </c>
      <c r="D830">
        <v>0.66666666666666696</v>
      </c>
      <c r="E830">
        <v>0.80666666666666698</v>
      </c>
      <c r="F830">
        <v>1</v>
      </c>
      <c r="G830">
        <v>6.7567567567567599E-2</v>
      </c>
      <c r="H830">
        <v>0.94736842105263197</v>
      </c>
      <c r="I830">
        <v>0.37878787878787901</v>
      </c>
      <c r="J830" s="1">
        <v>1</v>
      </c>
      <c r="K830" t="s">
        <v>23241</v>
      </c>
      <c r="L830" t="s">
        <v>24904</v>
      </c>
      <c r="M830" t="s">
        <v>24905</v>
      </c>
    </row>
    <row r="831" spans="1:13">
      <c r="A831" s="1" t="s">
        <v>2848</v>
      </c>
      <c r="B831">
        <v>2.42871556709424E-4</v>
      </c>
      <c r="C831" s="1">
        <v>1.64184913537239E-5</v>
      </c>
      <c r="D831">
        <v>0.3125</v>
      </c>
      <c r="E831">
        <v>0.47916666666666702</v>
      </c>
      <c r="F831">
        <v>3.3333333333333298E-2</v>
      </c>
      <c r="G831">
        <v>0.30172413793103398</v>
      </c>
      <c r="H831">
        <v>4.4642857142857097E-3</v>
      </c>
      <c r="I831">
        <v>0.14754098360655701</v>
      </c>
      <c r="J831" s="1">
        <v>0</v>
      </c>
      <c r="K831" t="s">
        <v>23240</v>
      </c>
      <c r="L831" t="s">
        <v>24906</v>
      </c>
      <c r="M831" t="s">
        <v>24907</v>
      </c>
    </row>
    <row r="832" spans="1:13">
      <c r="A832" s="1" t="s">
        <v>2849</v>
      </c>
      <c r="B832">
        <v>2.0868013711134202E-5</v>
      </c>
      <c r="C832" s="1">
        <v>9.1012134754558507E-5</v>
      </c>
      <c r="D832">
        <v>0.70370370370370394</v>
      </c>
      <c r="E832">
        <v>0.7</v>
      </c>
      <c r="F832">
        <v>0.83647798742138402</v>
      </c>
      <c r="G832">
        <v>1</v>
      </c>
      <c r="H832">
        <v>0.98</v>
      </c>
      <c r="I832">
        <v>1</v>
      </c>
      <c r="J832" s="1">
        <v>1</v>
      </c>
      <c r="K832" t="s">
        <v>23243</v>
      </c>
      <c r="L832" t="s">
        <v>24908</v>
      </c>
      <c r="M832" t="s">
        <v>24909</v>
      </c>
    </row>
    <row r="833" spans="1:13">
      <c r="A833" s="1" t="s">
        <v>2850</v>
      </c>
      <c r="B833">
        <v>2.3629156559417799E-7</v>
      </c>
      <c r="C833" s="1">
        <v>1.01179498810308E-8</v>
      </c>
      <c r="D833">
        <v>8.3333333333333301E-2</v>
      </c>
      <c r="E833">
        <v>8.8235294117647106E-2</v>
      </c>
      <c r="F833">
        <v>0</v>
      </c>
      <c r="G833">
        <v>0</v>
      </c>
      <c r="H833">
        <v>0</v>
      </c>
      <c r="I833">
        <v>0</v>
      </c>
      <c r="J833" s="1" t="s">
        <v>23229</v>
      </c>
      <c r="K833" t="s">
        <v>23242</v>
      </c>
      <c r="L833" t="s">
        <v>24910</v>
      </c>
      <c r="M833" t="s">
        <v>24911</v>
      </c>
    </row>
    <row r="834" spans="1:13">
      <c r="A834" s="1" t="s">
        <v>2851</v>
      </c>
      <c r="B834">
        <v>4.5329724419020201E-7</v>
      </c>
      <c r="C834" s="1">
        <v>2.2961794676466E-7</v>
      </c>
      <c r="D834">
        <v>1</v>
      </c>
      <c r="E834">
        <v>1</v>
      </c>
      <c r="F834">
        <v>0.99621212121212099</v>
      </c>
      <c r="G834">
        <v>0.89285714285714302</v>
      </c>
      <c r="H834">
        <v>1</v>
      </c>
      <c r="I834">
        <v>0.94117647058823495</v>
      </c>
      <c r="J834" s="1">
        <v>1</v>
      </c>
      <c r="K834" t="s">
        <v>23238</v>
      </c>
      <c r="L834" t="s">
        <v>24912</v>
      </c>
      <c r="M834" t="s">
        <v>24913</v>
      </c>
    </row>
    <row r="835" spans="1:13">
      <c r="A835" s="1" t="s">
        <v>2852</v>
      </c>
      <c r="B835">
        <v>2.8312812712061401E-6</v>
      </c>
      <c r="C835" s="1">
        <v>9.6329450529974508E-6</v>
      </c>
      <c r="D835">
        <v>4.6875E-2</v>
      </c>
      <c r="E835">
        <v>4.8913043478260899E-2</v>
      </c>
      <c r="F835">
        <v>2.3684210526315801E-2</v>
      </c>
      <c r="G835">
        <v>4.1666666666666699E-2</v>
      </c>
      <c r="H835">
        <v>0.06</v>
      </c>
      <c r="I835">
        <v>3.5714285714285698E-2</v>
      </c>
      <c r="J835" s="1">
        <v>0.22727272727272699</v>
      </c>
      <c r="K835" t="s">
        <v>23240</v>
      </c>
      <c r="L835" t="s">
        <v>24914</v>
      </c>
      <c r="M835" t="s">
        <v>24915</v>
      </c>
    </row>
    <row r="836" spans="1:13">
      <c r="A836" s="1" t="s">
        <v>2853</v>
      </c>
      <c r="B836">
        <v>7.3457875195212294E-5</v>
      </c>
      <c r="C836" s="1">
        <v>1.1699950286015501E-5</v>
      </c>
      <c r="D836">
        <v>0.93333333333333302</v>
      </c>
      <c r="E836">
        <v>1</v>
      </c>
      <c r="F836">
        <v>0.46604938271604901</v>
      </c>
      <c r="G836">
        <v>0.60606060606060597</v>
      </c>
      <c r="H836">
        <v>0.36931818181818199</v>
      </c>
      <c r="I836">
        <v>0.875</v>
      </c>
      <c r="J836" s="1">
        <v>1</v>
      </c>
      <c r="K836" t="s">
        <v>23240</v>
      </c>
      <c r="L836" t="s">
        <v>24916</v>
      </c>
      <c r="M836" t="s">
        <v>24917</v>
      </c>
    </row>
    <row r="837" spans="1:13">
      <c r="A837" s="1" t="s">
        <v>2854</v>
      </c>
      <c r="B837">
        <v>2.8623664142136699E-5</v>
      </c>
      <c r="C837" s="1">
        <v>3.9818894532225001E-7</v>
      </c>
      <c r="D837">
        <v>0.96666666666666701</v>
      </c>
      <c r="E837">
        <v>0.875</v>
      </c>
      <c r="F837">
        <v>0.93949044585987296</v>
      </c>
      <c r="G837">
        <v>0.36666666666666697</v>
      </c>
      <c r="H837">
        <v>0.934782608695652</v>
      </c>
      <c r="I837">
        <v>0.6</v>
      </c>
      <c r="J837" s="1">
        <v>0.5</v>
      </c>
      <c r="K837" t="s">
        <v>23238</v>
      </c>
      <c r="L837" t="s">
        <v>24918</v>
      </c>
      <c r="M837" t="s">
        <v>24919</v>
      </c>
    </row>
    <row r="838" spans="1:13">
      <c r="A838" s="1" t="s">
        <v>2855</v>
      </c>
      <c r="B838">
        <v>2.5849628407650301E-6</v>
      </c>
      <c r="C838" s="1">
        <v>7.3347037859092794E-8</v>
      </c>
      <c r="D838">
        <v>0</v>
      </c>
      <c r="E838">
        <v>0</v>
      </c>
      <c r="F838">
        <v>8.0645161290322596E-3</v>
      </c>
      <c r="G838">
        <v>0.104651162790698</v>
      </c>
      <c r="H838">
        <v>9.8039215686274508E-3</v>
      </c>
      <c r="I838">
        <v>7.4074074074074098E-2</v>
      </c>
      <c r="J838" s="1" t="s">
        <v>23229</v>
      </c>
      <c r="K838" t="s">
        <v>23238</v>
      </c>
      <c r="L838" t="s">
        <v>24920</v>
      </c>
      <c r="M838" t="s">
        <v>24921</v>
      </c>
    </row>
    <row r="839" spans="1:13">
      <c r="A839" s="1" t="s">
        <v>2856</v>
      </c>
      <c r="B839">
        <v>1.8429661940276001E-6</v>
      </c>
      <c r="C839" s="1">
        <v>2.8591188096717599E-5</v>
      </c>
      <c r="D839">
        <v>0</v>
      </c>
      <c r="E839">
        <v>0</v>
      </c>
      <c r="F839">
        <v>0.43370165745856398</v>
      </c>
      <c r="G839">
        <v>2.04081632653061E-2</v>
      </c>
      <c r="H839">
        <v>0.58181818181818201</v>
      </c>
      <c r="I839">
        <v>3.2051282051282E-2</v>
      </c>
      <c r="J839" s="1">
        <v>0</v>
      </c>
      <c r="K839" t="s">
        <v>23241</v>
      </c>
      <c r="L839" t="s">
        <v>24922</v>
      </c>
      <c r="M839" t="s">
        <v>24923</v>
      </c>
    </row>
    <row r="840" spans="1:13">
      <c r="A840" s="1" t="s">
        <v>2857</v>
      </c>
      <c r="B840">
        <v>2.7642648541030299E-8</v>
      </c>
      <c r="C840" s="1">
        <v>1.6578365733148E-6</v>
      </c>
      <c r="D840">
        <v>1</v>
      </c>
      <c r="E840">
        <v>0.99456521739130399</v>
      </c>
      <c r="F840">
        <v>1</v>
      </c>
      <c r="G840">
        <v>1</v>
      </c>
      <c r="H840">
        <v>0.98837209302325602</v>
      </c>
      <c r="I840">
        <v>1</v>
      </c>
      <c r="J840" s="1">
        <v>0.214285714285714</v>
      </c>
      <c r="K840" t="s">
        <v>23241</v>
      </c>
      <c r="L840" t="s">
        <v>24924</v>
      </c>
      <c r="M840" t="s">
        <v>24925</v>
      </c>
    </row>
    <row r="841" spans="1:13">
      <c r="A841" s="1" t="s">
        <v>2858</v>
      </c>
      <c r="B841">
        <v>1.48573205708534E-5</v>
      </c>
      <c r="C841" s="1">
        <v>4.9366876941527998E-6</v>
      </c>
      <c r="D841">
        <v>0.148148148148148</v>
      </c>
      <c r="E841">
        <v>0.56122448979591799</v>
      </c>
      <c r="F841">
        <v>0.124</v>
      </c>
      <c r="G841">
        <v>0</v>
      </c>
      <c r="H841">
        <v>6.3829787234042507E-2</v>
      </c>
      <c r="I841">
        <v>8.3333333333333301E-2</v>
      </c>
      <c r="J841" s="1">
        <v>0.5</v>
      </c>
      <c r="K841" t="s">
        <v>23242</v>
      </c>
      <c r="L841" t="s">
        <v>24926</v>
      </c>
      <c r="M841" t="s">
        <v>24927</v>
      </c>
    </row>
    <row r="842" spans="1:13">
      <c r="A842" s="1" t="s">
        <v>2859</v>
      </c>
      <c r="B842">
        <v>5.2789832357553603E-6</v>
      </c>
      <c r="C842" s="1">
        <v>3.1364273620305599E-5</v>
      </c>
      <c r="D842">
        <v>0.64516129032258096</v>
      </c>
      <c r="E842">
        <v>0.81609195402298895</v>
      </c>
      <c r="F842">
        <v>0.81446540880503104</v>
      </c>
      <c r="G842">
        <v>0.75</v>
      </c>
      <c r="H842">
        <v>0.92666666666666697</v>
      </c>
      <c r="I842">
        <v>0.84166666666666701</v>
      </c>
      <c r="J842" s="1">
        <v>1</v>
      </c>
      <c r="K842" t="s">
        <v>23239</v>
      </c>
      <c r="L842" t="s">
        <v>24928</v>
      </c>
      <c r="M842" t="s">
        <v>24929</v>
      </c>
    </row>
    <row r="843" spans="1:13">
      <c r="A843" s="1" t="s">
        <v>2860</v>
      </c>
      <c r="B843">
        <v>1.9384657480980499E-4</v>
      </c>
      <c r="C843" s="1">
        <v>2.9553993271354599E-6</v>
      </c>
      <c r="D843">
        <v>4.6875E-2</v>
      </c>
      <c r="E843">
        <v>0.376404494382022</v>
      </c>
      <c r="F843">
        <v>0</v>
      </c>
      <c r="G843">
        <v>0.55952380952380998</v>
      </c>
      <c r="H843">
        <v>3.8834951456310697E-2</v>
      </c>
      <c r="I843">
        <v>0.119402985074627</v>
      </c>
      <c r="J843" s="1">
        <v>0</v>
      </c>
      <c r="K843" t="s">
        <v>23241</v>
      </c>
      <c r="L843" t="s">
        <v>24930</v>
      </c>
      <c r="M843" t="s">
        <v>24931</v>
      </c>
    </row>
    <row r="844" spans="1:13">
      <c r="A844" s="1" t="s">
        <v>2861</v>
      </c>
      <c r="B844">
        <v>7.5428097180071195E-11</v>
      </c>
      <c r="C844" s="1">
        <v>4.5351956382442101E-9</v>
      </c>
      <c r="D844">
        <v>0.984375</v>
      </c>
      <c r="E844">
        <v>0.99375000000000002</v>
      </c>
      <c r="F844">
        <v>0.99734042553191504</v>
      </c>
      <c r="G844">
        <v>0.90476190476190499</v>
      </c>
      <c r="H844">
        <v>0.99462365591397806</v>
      </c>
      <c r="I844">
        <v>1</v>
      </c>
      <c r="J844" s="1">
        <v>1</v>
      </c>
      <c r="K844" t="s">
        <v>23241</v>
      </c>
      <c r="L844" t="s">
        <v>24932</v>
      </c>
      <c r="M844" t="s">
        <v>24933</v>
      </c>
    </row>
    <row r="845" spans="1:13">
      <c r="A845" s="1" t="s">
        <v>2862</v>
      </c>
      <c r="B845">
        <v>1.3511959325613099E-4</v>
      </c>
      <c r="C845" s="1">
        <v>2.0891759987374601E-6</v>
      </c>
      <c r="D845">
        <v>0.875</v>
      </c>
      <c r="E845">
        <v>0.73026315789473695</v>
      </c>
      <c r="F845">
        <v>0.86184210526315796</v>
      </c>
      <c r="G845">
        <v>0.89130434782608703</v>
      </c>
      <c r="H845">
        <v>0.85135135135135098</v>
      </c>
      <c r="I845">
        <v>0.77777777777777801</v>
      </c>
      <c r="J845" s="1">
        <v>1</v>
      </c>
      <c r="K845" t="s">
        <v>23241</v>
      </c>
      <c r="L845" t="s">
        <v>24934</v>
      </c>
      <c r="M845" t="s">
        <v>24935</v>
      </c>
    </row>
    <row r="846" spans="1:13">
      <c r="A846" s="1" t="s">
        <v>2863</v>
      </c>
      <c r="B846">
        <v>1.8776196353601598E-8</v>
      </c>
      <c r="C846" s="1">
        <v>4.9899018114046595E-4</v>
      </c>
      <c r="D846">
        <v>1.72413793103448E-2</v>
      </c>
      <c r="E846">
        <v>0</v>
      </c>
      <c r="F846">
        <v>2.9069767441860499E-3</v>
      </c>
      <c r="G846">
        <v>0.625</v>
      </c>
      <c r="H846">
        <v>0.162790697674419</v>
      </c>
      <c r="I846">
        <v>0.39814814814814797</v>
      </c>
      <c r="J846" s="1" t="s">
        <v>23229</v>
      </c>
      <c r="K846" t="s">
        <v>23242</v>
      </c>
      <c r="L846" t="s">
        <v>24936</v>
      </c>
      <c r="M846" t="s">
        <v>24937</v>
      </c>
    </row>
    <row r="847" spans="1:13">
      <c r="A847" s="1" t="s">
        <v>2864</v>
      </c>
      <c r="B847">
        <v>7.6769127319225195E-4</v>
      </c>
      <c r="C847" s="1">
        <v>7.2170571872147302E-5</v>
      </c>
      <c r="D847">
        <v>0.78125</v>
      </c>
      <c r="E847">
        <v>0.268421052631579</v>
      </c>
      <c r="F847">
        <v>0.89230769230769202</v>
      </c>
      <c r="G847">
        <v>0.85869565217391297</v>
      </c>
      <c r="H847">
        <v>0.97572815533980595</v>
      </c>
      <c r="I847">
        <v>0.97701149425287404</v>
      </c>
      <c r="J847" s="1">
        <v>1</v>
      </c>
      <c r="K847" t="s">
        <v>23238</v>
      </c>
      <c r="L847" t="s">
        <v>24938</v>
      </c>
      <c r="M847" t="s">
        <v>24939</v>
      </c>
    </row>
    <row r="848" spans="1:13">
      <c r="A848" s="1" t="s">
        <v>2865</v>
      </c>
      <c r="B848">
        <v>1.6734022208076801E-4</v>
      </c>
      <c r="C848" s="1">
        <v>1.3988759575829799E-5</v>
      </c>
      <c r="D848">
        <v>0.93548387096774199</v>
      </c>
      <c r="E848">
        <v>0.62637362637362604</v>
      </c>
      <c r="F848">
        <v>1</v>
      </c>
      <c r="G848">
        <v>1</v>
      </c>
      <c r="H848">
        <v>0.99489795918367396</v>
      </c>
      <c r="I848">
        <v>0.981012658227848</v>
      </c>
      <c r="J848" s="1" t="s">
        <v>23229</v>
      </c>
      <c r="K848" t="s">
        <v>23237</v>
      </c>
      <c r="L848" t="s">
        <v>24940</v>
      </c>
      <c r="M848" t="s">
        <v>24941</v>
      </c>
    </row>
    <row r="849" spans="1:13">
      <c r="A849" s="1" t="s">
        <v>2866</v>
      </c>
      <c r="B849">
        <v>5.5640406470107998E-6</v>
      </c>
      <c r="C849" s="1">
        <v>6.4718002947264396E-7</v>
      </c>
      <c r="D849">
        <v>0.9642857142857143</v>
      </c>
      <c r="E849">
        <v>0.99404761904761907</v>
      </c>
      <c r="F849">
        <v>1</v>
      </c>
      <c r="G849">
        <v>0.98648648648648651</v>
      </c>
      <c r="H849">
        <v>1</v>
      </c>
      <c r="I849">
        <v>0.97872340425531912</v>
      </c>
      <c r="J849" s="1">
        <v>1</v>
      </c>
      <c r="K849" t="s">
        <v>23243</v>
      </c>
      <c r="L849" t="s">
        <v>24942</v>
      </c>
      <c r="M849" t="s">
        <v>24943</v>
      </c>
    </row>
    <row r="850" spans="1:13">
      <c r="A850" s="1" t="s">
        <v>2867</v>
      </c>
      <c r="B850">
        <v>2.7817510349656399E-8</v>
      </c>
      <c r="C850" s="1">
        <v>1.1249469029875701E-5</v>
      </c>
      <c r="D850">
        <v>0</v>
      </c>
      <c r="E850">
        <v>7.9365079365079395E-3</v>
      </c>
      <c r="F850">
        <v>0</v>
      </c>
      <c r="G850">
        <v>0.27586206896551702</v>
      </c>
      <c r="H850">
        <v>2.3809523809523801E-2</v>
      </c>
      <c r="I850">
        <v>2.1276595744680899E-2</v>
      </c>
      <c r="J850" s="1" t="s">
        <v>23229</v>
      </c>
      <c r="K850" t="s">
        <v>23238</v>
      </c>
      <c r="L850" t="s">
        <v>24944</v>
      </c>
      <c r="M850" t="s">
        <v>24945</v>
      </c>
    </row>
    <row r="851" spans="1:13">
      <c r="A851" s="1" t="s">
        <v>2868</v>
      </c>
      <c r="B851">
        <v>1.4824626322756101E-6</v>
      </c>
      <c r="C851" s="1">
        <v>4.7142836083048501E-7</v>
      </c>
      <c r="D851">
        <v>0</v>
      </c>
      <c r="E851">
        <v>0</v>
      </c>
      <c r="F851">
        <v>0</v>
      </c>
      <c r="G851">
        <v>5.1724137931034503E-2</v>
      </c>
      <c r="H851">
        <v>0</v>
      </c>
      <c r="I851">
        <v>5.24193548387097E-2</v>
      </c>
      <c r="J851" s="1" t="s">
        <v>23229</v>
      </c>
      <c r="K851" t="s">
        <v>23239</v>
      </c>
      <c r="L851" t="s">
        <v>24946</v>
      </c>
      <c r="M851" t="s">
        <v>24947</v>
      </c>
    </row>
    <row r="852" spans="1:13">
      <c r="A852" s="1" t="s">
        <v>2869</v>
      </c>
      <c r="B852">
        <v>1.10172220493635E-4</v>
      </c>
      <c r="C852" s="1">
        <v>1.0996402421705499E-5</v>
      </c>
      <c r="D852">
        <v>0</v>
      </c>
      <c r="E852">
        <v>4.2553191489361701E-2</v>
      </c>
      <c r="F852">
        <v>0.5</v>
      </c>
      <c r="G852">
        <v>0.14285714285714299</v>
      </c>
      <c r="H852">
        <v>0.42465753424657499</v>
      </c>
      <c r="I852">
        <v>0.18965517241379301</v>
      </c>
      <c r="J852" s="1" t="s">
        <v>23229</v>
      </c>
      <c r="K852" t="s">
        <v>23241</v>
      </c>
      <c r="L852" t="s">
        <v>24948</v>
      </c>
      <c r="M852" t="s">
        <v>24949</v>
      </c>
    </row>
    <row r="853" spans="1:13">
      <c r="A853" s="1" t="s">
        <v>2870</v>
      </c>
      <c r="B853">
        <v>8.80468911355616E-5</v>
      </c>
      <c r="C853" s="1">
        <v>1.21995098202357E-4</v>
      </c>
      <c r="D853">
        <v>0.31578947368421101</v>
      </c>
      <c r="E853">
        <v>3.6231884057971002E-2</v>
      </c>
      <c r="F853">
        <v>0.363924050632911</v>
      </c>
      <c r="G853">
        <v>1.38888888888889E-2</v>
      </c>
      <c r="H853">
        <v>0.125</v>
      </c>
      <c r="I853">
        <v>0.110169491525424</v>
      </c>
      <c r="J853" s="1">
        <v>0</v>
      </c>
      <c r="K853" t="s">
        <v>23241</v>
      </c>
      <c r="L853" t="s">
        <v>24950</v>
      </c>
      <c r="M853" t="s">
        <v>24951</v>
      </c>
    </row>
    <row r="854" spans="1:13">
      <c r="A854" s="1" t="s">
        <v>2871</v>
      </c>
      <c r="B854">
        <v>6.22689832476553E-11</v>
      </c>
      <c r="C854" s="1">
        <v>7.8010009697747505E-6</v>
      </c>
      <c r="D854">
        <v>0.17241379310344801</v>
      </c>
      <c r="E854">
        <v>0.46385542168674698</v>
      </c>
      <c r="F854">
        <v>0.93465909090909105</v>
      </c>
      <c r="G854">
        <v>0.33333333333333298</v>
      </c>
      <c r="H854">
        <v>0.974683544303797</v>
      </c>
      <c r="I854">
        <v>0.89130434782608703</v>
      </c>
      <c r="J854" s="1">
        <v>0</v>
      </c>
      <c r="K854" t="s">
        <v>23238</v>
      </c>
      <c r="L854" t="s">
        <v>24952</v>
      </c>
      <c r="M854" t="s">
        <v>24953</v>
      </c>
    </row>
    <row r="855" spans="1:13">
      <c r="A855" s="1" t="s">
        <v>2872</v>
      </c>
      <c r="B855">
        <v>1.9441735563450001E-6</v>
      </c>
      <c r="C855" s="1">
        <v>6.1347995994091497E-10</v>
      </c>
      <c r="D855">
        <v>0.125</v>
      </c>
      <c r="E855">
        <v>6.4935064935064896E-3</v>
      </c>
      <c r="F855">
        <v>6.4516129032258099E-3</v>
      </c>
      <c r="G855">
        <v>0.16666666666666699</v>
      </c>
      <c r="H855">
        <v>9.0909090909090898E-2</v>
      </c>
      <c r="I855">
        <v>0</v>
      </c>
      <c r="J855" s="1">
        <v>0</v>
      </c>
      <c r="K855" t="s">
        <v>23240</v>
      </c>
      <c r="L855" t="s">
        <v>24954</v>
      </c>
      <c r="M855" t="s">
        <v>24955</v>
      </c>
    </row>
    <row r="856" spans="1:13">
      <c r="A856" s="1" t="s">
        <v>2873</v>
      </c>
      <c r="B856">
        <v>2.2097697102748402E-6</v>
      </c>
      <c r="C856" s="1">
        <v>8.5814309510145497E-8</v>
      </c>
      <c r="D856">
        <v>6.25E-2</v>
      </c>
      <c r="E856">
        <v>0.23611111111111099</v>
      </c>
      <c r="F856">
        <v>3.1847133757961798E-3</v>
      </c>
      <c r="G856">
        <v>0</v>
      </c>
      <c r="H856">
        <v>0</v>
      </c>
      <c r="I856">
        <v>0</v>
      </c>
      <c r="J856" s="1" t="s">
        <v>23229</v>
      </c>
      <c r="K856" t="s">
        <v>23242</v>
      </c>
      <c r="L856" t="s">
        <v>24956</v>
      </c>
      <c r="M856" t="s">
        <v>24957</v>
      </c>
    </row>
    <row r="857" spans="1:13">
      <c r="A857" s="1" t="s">
        <v>2874</v>
      </c>
      <c r="B857">
        <v>3.62028772781875E-7</v>
      </c>
      <c r="C857" s="1">
        <v>7.8076510262217295E-7</v>
      </c>
      <c r="D857">
        <v>0</v>
      </c>
      <c r="E857">
        <v>0</v>
      </c>
      <c r="F857">
        <v>0</v>
      </c>
      <c r="G857">
        <v>0</v>
      </c>
      <c r="H857">
        <v>1.49253731343284E-2</v>
      </c>
      <c r="I857">
        <v>4.7619047619047603E-2</v>
      </c>
      <c r="J857" s="1">
        <v>1</v>
      </c>
      <c r="K857" t="s">
        <v>23239</v>
      </c>
      <c r="L857" t="s">
        <v>24958</v>
      </c>
      <c r="M857" t="s">
        <v>24959</v>
      </c>
    </row>
    <row r="858" spans="1:13">
      <c r="A858" s="1" t="s">
        <v>2875</v>
      </c>
      <c r="B858">
        <v>6.0619909498642699E-6</v>
      </c>
      <c r="C858" s="1">
        <v>2.15652303190789E-9</v>
      </c>
      <c r="D858">
        <v>0.934782608695652</v>
      </c>
      <c r="E858">
        <v>1</v>
      </c>
      <c r="F858">
        <v>1</v>
      </c>
      <c r="G858">
        <v>1</v>
      </c>
      <c r="H858">
        <v>1</v>
      </c>
      <c r="I858">
        <v>0.99206349206349198</v>
      </c>
      <c r="J858" s="1" t="s">
        <v>23229</v>
      </c>
      <c r="K858" t="s">
        <v>23241</v>
      </c>
      <c r="L858" t="s">
        <v>24960</v>
      </c>
      <c r="M858" t="s">
        <v>24961</v>
      </c>
    </row>
    <row r="859" spans="1:13">
      <c r="A859" s="1" t="s">
        <v>2876</v>
      </c>
      <c r="B859">
        <v>4.4138568116820499E-4</v>
      </c>
      <c r="C859" s="1">
        <v>1.17785364393516E-5</v>
      </c>
      <c r="D859">
        <v>0.453125</v>
      </c>
      <c r="E859">
        <v>0.42934782608695699</v>
      </c>
      <c r="F859">
        <v>0.74074074074074103</v>
      </c>
      <c r="G859">
        <v>0.89130434782608703</v>
      </c>
      <c r="H859">
        <v>0.87378640776699001</v>
      </c>
      <c r="I859">
        <v>0.936708860759494</v>
      </c>
      <c r="J859" s="1">
        <v>1</v>
      </c>
      <c r="K859" t="s">
        <v>23238</v>
      </c>
      <c r="L859" t="s">
        <v>24962</v>
      </c>
      <c r="M859" t="s">
        <v>24963</v>
      </c>
    </row>
    <row r="860" spans="1:13">
      <c r="A860" s="1" t="s">
        <v>2877</v>
      </c>
      <c r="B860">
        <v>1.05785697818507E-6</v>
      </c>
      <c r="C860" s="1">
        <v>1.8529146618373001E-7</v>
      </c>
      <c r="D860">
        <v>1</v>
      </c>
      <c r="E860">
        <v>1</v>
      </c>
      <c r="F860">
        <v>0.99523809523809503</v>
      </c>
      <c r="G860">
        <v>1</v>
      </c>
      <c r="H860">
        <v>1</v>
      </c>
      <c r="I860">
        <v>0.95744680851063801</v>
      </c>
      <c r="J860" s="1" t="s">
        <v>23229</v>
      </c>
      <c r="K860" t="s">
        <v>23241</v>
      </c>
      <c r="L860" t="s">
        <v>24964</v>
      </c>
      <c r="M860" t="s">
        <v>24965</v>
      </c>
    </row>
    <row r="861" spans="1:13">
      <c r="A861" s="1" t="s">
        <v>2878</v>
      </c>
      <c r="B861">
        <v>8.4103809698715601E-7</v>
      </c>
      <c r="C861" s="1">
        <v>4.0595276007929802E-5</v>
      </c>
      <c r="D861">
        <v>0</v>
      </c>
      <c r="E861">
        <v>0</v>
      </c>
      <c r="F861">
        <v>5.3763440860215101E-3</v>
      </c>
      <c r="G861">
        <v>0.73076923076923095</v>
      </c>
      <c r="H861">
        <v>4.3478260869565202E-2</v>
      </c>
      <c r="I861">
        <v>0.16666666666666699</v>
      </c>
      <c r="J861" s="1">
        <v>0</v>
      </c>
      <c r="K861" t="s">
        <v>23238</v>
      </c>
      <c r="L861" t="s">
        <v>24966</v>
      </c>
      <c r="M861" t="s">
        <v>24967</v>
      </c>
    </row>
    <row r="862" spans="1:13">
      <c r="A862" s="1" t="s">
        <v>2879</v>
      </c>
      <c r="B862">
        <v>4.3687131653705099E-5</v>
      </c>
      <c r="C862" s="1">
        <v>1.6834925733023199E-5</v>
      </c>
      <c r="D862">
        <v>0.875</v>
      </c>
      <c r="E862">
        <v>0.69047619047619002</v>
      </c>
      <c r="F862">
        <v>0.71014492753623204</v>
      </c>
      <c r="G862">
        <v>0.20833333333333301</v>
      </c>
      <c r="H862">
        <v>0.71428571428571397</v>
      </c>
      <c r="I862">
        <v>0.371428571428571</v>
      </c>
      <c r="J862" s="1">
        <v>0</v>
      </c>
      <c r="K862" t="s">
        <v>23238</v>
      </c>
      <c r="L862" t="s">
        <v>24968</v>
      </c>
      <c r="M862" t="s">
        <v>24969</v>
      </c>
    </row>
    <row r="863" spans="1:13">
      <c r="A863" s="1" t="s">
        <v>2880</v>
      </c>
      <c r="B863">
        <v>5.91319094860445E-5</v>
      </c>
      <c r="C863" s="1">
        <v>5.81592356632281E-6</v>
      </c>
      <c r="D863">
        <v>0.953125</v>
      </c>
      <c r="E863">
        <v>0.97894736842105301</v>
      </c>
      <c r="F863">
        <v>0.77409638554216897</v>
      </c>
      <c r="G863">
        <v>0.97321428571428603</v>
      </c>
      <c r="H863">
        <v>0.82380952380952399</v>
      </c>
      <c r="I863">
        <v>0.80416666666666703</v>
      </c>
      <c r="J863" s="1">
        <v>1</v>
      </c>
      <c r="K863" t="s">
        <v>23238</v>
      </c>
      <c r="L863" t="s">
        <v>24970</v>
      </c>
      <c r="M863" t="s">
        <v>24971</v>
      </c>
    </row>
    <row r="864" spans="1:13">
      <c r="A864" s="1" t="s">
        <v>2881</v>
      </c>
      <c r="B864">
        <v>5.2242030012884802E-8</v>
      </c>
      <c r="C864" s="1">
        <v>2.98449207854166E-6</v>
      </c>
      <c r="D864">
        <v>8.3333333333333301E-2</v>
      </c>
      <c r="E864">
        <v>0.18181818181818199</v>
      </c>
      <c r="F864">
        <v>7.8740157480314994E-3</v>
      </c>
      <c r="G864">
        <v>0.240740740740741</v>
      </c>
      <c r="H864">
        <v>0</v>
      </c>
      <c r="I864">
        <v>3.8043478260869602E-2</v>
      </c>
      <c r="J864" s="1">
        <v>0</v>
      </c>
      <c r="K864" t="s">
        <v>23241</v>
      </c>
      <c r="L864" t="s">
        <v>24972</v>
      </c>
      <c r="M864" t="s">
        <v>24973</v>
      </c>
    </row>
    <row r="865" spans="1:13">
      <c r="A865" s="1" t="s">
        <v>2882</v>
      </c>
      <c r="B865">
        <v>3.14344672107578E-6</v>
      </c>
      <c r="C865" s="1">
        <v>2.3707216260301098E-6</v>
      </c>
      <c r="D865">
        <v>3.5714285714285698E-2</v>
      </c>
      <c r="E865">
        <v>6.0975609756097598E-3</v>
      </c>
      <c r="F865">
        <v>0</v>
      </c>
      <c r="G865">
        <v>0</v>
      </c>
      <c r="H865">
        <v>1.5957446808510599E-2</v>
      </c>
      <c r="I865">
        <v>0</v>
      </c>
      <c r="J865" s="1" t="s">
        <v>23229</v>
      </c>
      <c r="K865" t="s">
        <v>23241</v>
      </c>
      <c r="L865" t="s">
        <v>24974</v>
      </c>
      <c r="M865" t="s">
        <v>24975</v>
      </c>
    </row>
    <row r="866" spans="1:13">
      <c r="A866" s="1" t="s">
        <v>2883</v>
      </c>
      <c r="B866">
        <v>3.8324849545545302E-5</v>
      </c>
      <c r="C866" s="1">
        <v>1.59682927624773E-6</v>
      </c>
      <c r="D866">
        <v>0.54838709677419395</v>
      </c>
      <c r="E866">
        <v>0.83707865168539297</v>
      </c>
      <c r="F866">
        <v>0.20165745856353601</v>
      </c>
      <c r="G866">
        <v>0.63793103448275901</v>
      </c>
      <c r="H866">
        <v>0.327777777777778</v>
      </c>
      <c r="I866">
        <v>0.33636363636363598</v>
      </c>
      <c r="J866" s="1" t="s">
        <v>23229</v>
      </c>
      <c r="K866" t="s">
        <v>23237</v>
      </c>
      <c r="L866" t="s">
        <v>24976</v>
      </c>
      <c r="M866" t="s">
        <v>24977</v>
      </c>
    </row>
    <row r="867" spans="1:13">
      <c r="A867" s="1" t="s">
        <v>2884</v>
      </c>
      <c r="B867">
        <v>5.4302744591196401E-6</v>
      </c>
      <c r="C867" s="1">
        <v>4.9602786516454301E-8</v>
      </c>
      <c r="D867">
        <v>0.16</v>
      </c>
      <c r="E867">
        <v>3.7313432835820899E-2</v>
      </c>
      <c r="F867">
        <v>1.9480519480519501E-2</v>
      </c>
      <c r="G867">
        <v>3.4482758620689703E-2</v>
      </c>
      <c r="H867">
        <v>1.7045454545454499E-2</v>
      </c>
      <c r="I867">
        <v>1.9607843137254902E-2</v>
      </c>
      <c r="J867" s="1">
        <v>0</v>
      </c>
      <c r="K867" t="s">
        <v>23241</v>
      </c>
      <c r="L867" t="s">
        <v>24978</v>
      </c>
      <c r="M867" t="s">
        <v>24979</v>
      </c>
    </row>
    <row r="868" spans="1:13">
      <c r="A868" s="1" t="s">
        <v>2885</v>
      </c>
      <c r="B868">
        <v>5.4915681044306797E-5</v>
      </c>
      <c r="C868" s="1">
        <v>3.7940520299501101E-5</v>
      </c>
      <c r="D868">
        <v>0.27586206896551702</v>
      </c>
      <c r="E868">
        <v>0.54374999999999996</v>
      </c>
      <c r="F868">
        <v>6.2992125984251995E-2</v>
      </c>
      <c r="G868">
        <v>4.7619047619047603E-2</v>
      </c>
      <c r="H868">
        <v>0</v>
      </c>
      <c r="I868">
        <v>9.0909090909090905E-3</v>
      </c>
      <c r="J868" s="1">
        <v>0</v>
      </c>
      <c r="K868" t="s">
        <v>23242</v>
      </c>
      <c r="L868" t="s">
        <v>24980</v>
      </c>
      <c r="M868" t="s">
        <v>24981</v>
      </c>
    </row>
    <row r="869" spans="1:13">
      <c r="A869" s="1" t="s">
        <v>2886</v>
      </c>
      <c r="B869">
        <v>5.7808312002017703E-6</v>
      </c>
      <c r="C869" s="1">
        <v>1.2861368384724E-5</v>
      </c>
      <c r="D869">
        <v>1</v>
      </c>
      <c r="E869">
        <v>1</v>
      </c>
      <c r="F869">
        <v>1</v>
      </c>
      <c r="G869">
        <v>0.269230769230769</v>
      </c>
      <c r="H869">
        <v>0.94067796610169496</v>
      </c>
      <c r="I869">
        <v>0.98484848484848497</v>
      </c>
      <c r="J869" s="1">
        <v>1</v>
      </c>
      <c r="K869" t="s">
        <v>23238</v>
      </c>
      <c r="L869" t="s">
        <v>24982</v>
      </c>
      <c r="M869" t="s">
        <v>24983</v>
      </c>
    </row>
    <row r="870" spans="1:13">
      <c r="A870" s="1" t="s">
        <v>2887</v>
      </c>
      <c r="B870">
        <v>3.1535237442858898E-8</v>
      </c>
      <c r="C870" s="1">
        <v>2.4297158621505699E-5</v>
      </c>
      <c r="D870">
        <v>0.26785714285714302</v>
      </c>
      <c r="E870">
        <v>0.243055555555556</v>
      </c>
      <c r="F870">
        <v>0.43678160919540199</v>
      </c>
      <c r="G870">
        <v>0.83870967741935498</v>
      </c>
      <c r="H870">
        <v>0.53278688524590201</v>
      </c>
      <c r="I870">
        <v>0.56382978723404298</v>
      </c>
      <c r="J870" s="1">
        <v>0</v>
      </c>
      <c r="K870" t="s">
        <v>23241</v>
      </c>
      <c r="L870" t="s">
        <v>24984</v>
      </c>
      <c r="M870" t="s">
        <v>24985</v>
      </c>
    </row>
    <row r="871" spans="1:13">
      <c r="A871" s="1" t="s">
        <v>2888</v>
      </c>
      <c r="B871">
        <v>9.3699821866075696E-5</v>
      </c>
      <c r="C871" s="1">
        <v>8.4901139771240201E-5</v>
      </c>
      <c r="D871">
        <v>0.94230769230769196</v>
      </c>
      <c r="E871">
        <v>0.89130434782608703</v>
      </c>
      <c r="F871">
        <v>0.86538461538461497</v>
      </c>
      <c r="G871">
        <v>1</v>
      </c>
      <c r="H871">
        <v>1</v>
      </c>
      <c r="I871">
        <v>1</v>
      </c>
      <c r="J871" s="1">
        <v>1</v>
      </c>
      <c r="K871" t="s">
        <v>23240</v>
      </c>
      <c r="L871" t="s">
        <v>24986</v>
      </c>
      <c r="M871" t="s">
        <v>24987</v>
      </c>
    </row>
    <row r="872" spans="1:13">
      <c r="A872" s="1" t="s">
        <v>2889</v>
      </c>
      <c r="B872">
        <v>4.7402468665566701E-5</v>
      </c>
      <c r="C872" s="1">
        <v>1.72598512889455E-5</v>
      </c>
      <c r="D872">
        <v>0.73214285714285698</v>
      </c>
      <c r="E872">
        <v>0.97802197802197799</v>
      </c>
      <c r="F872">
        <v>0.87575757575757596</v>
      </c>
      <c r="G872">
        <v>0.69444444444444398</v>
      </c>
      <c r="H872">
        <v>0.87931034482758597</v>
      </c>
      <c r="I872">
        <v>0.89705882352941202</v>
      </c>
      <c r="J872" s="1">
        <v>1</v>
      </c>
      <c r="K872" t="s">
        <v>23240</v>
      </c>
      <c r="L872" t="s">
        <v>24988</v>
      </c>
      <c r="M872" t="s">
        <v>24989</v>
      </c>
    </row>
    <row r="873" spans="1:13">
      <c r="A873" s="1" t="s">
        <v>2890</v>
      </c>
      <c r="B873">
        <v>9.7067022029970093E-6</v>
      </c>
      <c r="C873" s="1">
        <v>1.27334417166719E-5</v>
      </c>
      <c r="D873">
        <v>1</v>
      </c>
      <c r="E873">
        <v>0.98701298701298701</v>
      </c>
      <c r="F873">
        <v>0.99468085106382997</v>
      </c>
      <c r="G873">
        <v>0.83823529411764697</v>
      </c>
      <c r="H873">
        <v>0.99462365591397806</v>
      </c>
      <c r="I873">
        <v>0.82142857142857095</v>
      </c>
      <c r="J873" s="1">
        <v>1</v>
      </c>
      <c r="K873" t="s">
        <v>23238</v>
      </c>
      <c r="L873" t="s">
        <v>24990</v>
      </c>
      <c r="M873" t="s">
        <v>24991</v>
      </c>
    </row>
    <row r="874" spans="1:13">
      <c r="A874" s="1" t="s">
        <v>2891</v>
      </c>
      <c r="B874">
        <v>5.6772475832760902E-9</v>
      </c>
      <c r="C874" s="1">
        <v>5.0045502295574698E-8</v>
      </c>
      <c r="D874">
        <v>0.98387096774193505</v>
      </c>
      <c r="E874">
        <v>0.92771084337349397</v>
      </c>
      <c r="F874">
        <v>0.99709302325581395</v>
      </c>
      <c r="G874">
        <v>0.98484848484848497</v>
      </c>
      <c r="H874">
        <v>1</v>
      </c>
      <c r="I874">
        <v>1</v>
      </c>
      <c r="J874" s="1">
        <v>1</v>
      </c>
      <c r="K874" t="s">
        <v>23240</v>
      </c>
      <c r="L874" t="s">
        <v>24992</v>
      </c>
      <c r="M874" t="s">
        <v>24993</v>
      </c>
    </row>
    <row r="875" spans="1:13">
      <c r="A875" s="1" t="s">
        <v>2892</v>
      </c>
      <c r="B875">
        <v>5.7071493687520602E-5</v>
      </c>
      <c r="C875" s="1">
        <v>1.41854767362273E-5</v>
      </c>
      <c r="D875">
        <v>0.35483870967741898</v>
      </c>
      <c r="E875">
        <v>0.469879518072289</v>
      </c>
      <c r="F875">
        <v>9.375E-2</v>
      </c>
      <c r="G875">
        <v>0</v>
      </c>
      <c r="H875">
        <v>6.5789473684210495E-2</v>
      </c>
      <c r="I875">
        <v>3.06122448979592E-2</v>
      </c>
      <c r="J875" s="1">
        <v>0</v>
      </c>
      <c r="K875" t="s">
        <v>23242</v>
      </c>
      <c r="L875" t="s">
        <v>24994</v>
      </c>
      <c r="M875" t="s">
        <v>24995</v>
      </c>
    </row>
    <row r="876" spans="1:13">
      <c r="A876" s="1" t="s">
        <v>2893</v>
      </c>
      <c r="B876">
        <v>8.7570388191412599E-8</v>
      </c>
      <c r="C876" s="1">
        <v>8.5130927158919897E-11</v>
      </c>
      <c r="D876">
        <v>0</v>
      </c>
      <c r="E876">
        <v>0</v>
      </c>
      <c r="F876">
        <v>0</v>
      </c>
      <c r="G876">
        <v>0.104166666666667</v>
      </c>
      <c r="H876">
        <v>0</v>
      </c>
      <c r="I876">
        <v>6.5217391304347797E-2</v>
      </c>
      <c r="J876" s="1">
        <v>0</v>
      </c>
      <c r="K876" t="s">
        <v>23238</v>
      </c>
      <c r="L876" t="s">
        <v>24996</v>
      </c>
      <c r="M876" t="s">
        <v>24997</v>
      </c>
    </row>
    <row r="877" spans="1:13">
      <c r="A877" s="1" t="s">
        <v>2894</v>
      </c>
      <c r="B877">
        <v>1.06221756563523E-4</v>
      </c>
      <c r="C877" s="1">
        <v>1.9791740434152198E-6</v>
      </c>
      <c r="D877">
        <v>0</v>
      </c>
      <c r="E877">
        <v>0.30337078651685401</v>
      </c>
      <c r="F877">
        <v>0</v>
      </c>
      <c r="G877">
        <v>0</v>
      </c>
      <c r="H877">
        <v>5.6818181818181802E-3</v>
      </c>
      <c r="I877">
        <v>0</v>
      </c>
      <c r="J877" s="1">
        <v>0</v>
      </c>
      <c r="K877" t="s">
        <v>23241</v>
      </c>
      <c r="L877" t="s">
        <v>24998</v>
      </c>
      <c r="M877" t="s">
        <v>24999</v>
      </c>
    </row>
    <row r="878" spans="1:13">
      <c r="A878" s="1" t="s">
        <v>2895</v>
      </c>
      <c r="B878">
        <v>8.1848758012312196E-6</v>
      </c>
      <c r="C878" s="1">
        <v>3.6240817751824499E-5</v>
      </c>
      <c r="D878">
        <v>0</v>
      </c>
      <c r="E878">
        <v>0</v>
      </c>
      <c r="F878">
        <v>0</v>
      </c>
      <c r="G878">
        <v>0.42105263157894701</v>
      </c>
      <c r="H878">
        <v>1.5384615384615399E-2</v>
      </c>
      <c r="I878">
        <v>5.1724137931034503E-2</v>
      </c>
      <c r="J878" s="1" t="s">
        <v>23229</v>
      </c>
      <c r="K878" t="s">
        <v>23238</v>
      </c>
      <c r="L878" t="s">
        <v>25000</v>
      </c>
      <c r="M878" t="s">
        <v>25001</v>
      </c>
    </row>
    <row r="879" spans="1:13">
      <c r="A879" s="1" t="s">
        <v>2896</v>
      </c>
      <c r="B879">
        <v>2.9572153348932101E-5</v>
      </c>
      <c r="C879" s="1">
        <v>1.27910034084651E-4</v>
      </c>
      <c r="D879">
        <v>0.78125</v>
      </c>
      <c r="E879">
        <v>0.89583333333333304</v>
      </c>
      <c r="F879">
        <v>0.979487179487179</v>
      </c>
      <c r="G879">
        <v>0.73529411764705899</v>
      </c>
      <c r="H879">
        <v>0.95045045045044996</v>
      </c>
      <c r="I879">
        <v>0.81632653061224503</v>
      </c>
      <c r="J879" s="1">
        <v>1</v>
      </c>
      <c r="K879" t="s">
        <v>23242</v>
      </c>
      <c r="L879" t="s">
        <v>25002</v>
      </c>
      <c r="M879" t="s">
        <v>25003</v>
      </c>
    </row>
    <row r="880" spans="1:13">
      <c r="A880" s="1" t="s">
        <v>2897</v>
      </c>
      <c r="B880">
        <v>1.5165103306349399E-4</v>
      </c>
      <c r="C880" s="1">
        <v>4.0165585851582999E-4</v>
      </c>
      <c r="D880">
        <v>1.9230769230769201E-2</v>
      </c>
      <c r="E880">
        <v>0</v>
      </c>
      <c r="F880">
        <v>0.55078125</v>
      </c>
      <c r="G880">
        <v>0</v>
      </c>
      <c r="H880">
        <v>9.6385542168674704E-2</v>
      </c>
      <c r="I880">
        <v>8.3333333333333301E-2</v>
      </c>
      <c r="J880" s="1">
        <v>0</v>
      </c>
      <c r="K880" t="s">
        <v>23238</v>
      </c>
      <c r="L880" t="s">
        <v>25004</v>
      </c>
      <c r="M880" t="s">
        <v>25005</v>
      </c>
    </row>
    <row r="881" spans="1:13">
      <c r="A881" s="1" t="s">
        <v>2898</v>
      </c>
      <c r="B881">
        <v>9.7316737384147596E-6</v>
      </c>
      <c r="C881" s="1">
        <v>4.8503094879751901E-6</v>
      </c>
      <c r="D881">
        <v>0.96875</v>
      </c>
      <c r="E881">
        <v>0.826315789473684</v>
      </c>
      <c r="F881">
        <v>0.96373056994818695</v>
      </c>
      <c r="G881">
        <v>1</v>
      </c>
      <c r="H881">
        <v>0.96902654867256599</v>
      </c>
      <c r="I881">
        <v>0.95175438596491202</v>
      </c>
      <c r="J881" s="1">
        <v>1</v>
      </c>
      <c r="K881" t="s">
        <v>23237</v>
      </c>
      <c r="L881" t="s">
        <v>25006</v>
      </c>
      <c r="M881" t="s">
        <v>25007</v>
      </c>
    </row>
    <row r="882" spans="1:13">
      <c r="A882" s="1" t="s">
        <v>2899</v>
      </c>
      <c r="B882">
        <v>2.8592165800755101E-6</v>
      </c>
      <c r="C882" s="1">
        <v>2.8767570405099301E-6</v>
      </c>
      <c r="D882">
        <v>0</v>
      </c>
      <c r="E882">
        <v>7.0422535211267599E-3</v>
      </c>
      <c r="F882">
        <v>7.5187969924812E-3</v>
      </c>
      <c r="G882">
        <v>8.8235294117647106E-2</v>
      </c>
      <c r="H882">
        <v>0</v>
      </c>
      <c r="I882">
        <v>4.2372881355932202E-2</v>
      </c>
      <c r="J882" s="1" t="s">
        <v>23229</v>
      </c>
      <c r="K882" t="s">
        <v>23238</v>
      </c>
      <c r="L882" t="s">
        <v>25008</v>
      </c>
      <c r="M882" t="s">
        <v>25009</v>
      </c>
    </row>
    <row r="883" spans="1:13">
      <c r="A883" s="1" t="s">
        <v>2900</v>
      </c>
      <c r="B883">
        <v>4.5437020319820403E-6</v>
      </c>
      <c r="C883" s="1">
        <v>1.4547648947024999E-4</v>
      </c>
      <c r="D883">
        <v>0.94230769230769196</v>
      </c>
      <c r="E883">
        <v>0.99404761904761896</v>
      </c>
      <c r="F883">
        <v>0.96646341463414598</v>
      </c>
      <c r="G883">
        <v>1</v>
      </c>
      <c r="H883">
        <v>0.84931506849315097</v>
      </c>
      <c r="I883">
        <v>0.98113207547169801</v>
      </c>
      <c r="J883" s="1">
        <v>1</v>
      </c>
      <c r="K883" t="s">
        <v>23237</v>
      </c>
      <c r="L883" t="s">
        <v>25010</v>
      </c>
      <c r="M883" t="s">
        <v>25011</v>
      </c>
    </row>
    <row r="884" spans="1:13">
      <c r="A884" s="1" t="s">
        <v>2901</v>
      </c>
      <c r="B884">
        <v>6.8368561322122701E-6</v>
      </c>
      <c r="C884" s="1">
        <v>1.9059684679365901E-8</v>
      </c>
      <c r="D884">
        <v>0.119047619047619</v>
      </c>
      <c r="E884">
        <v>3.37837837837838E-2</v>
      </c>
      <c r="F884">
        <v>0</v>
      </c>
      <c r="G884">
        <v>0</v>
      </c>
      <c r="H884">
        <v>5.2083333333333296E-3</v>
      </c>
      <c r="I884">
        <v>0</v>
      </c>
      <c r="J884" s="1">
        <v>0</v>
      </c>
      <c r="K884" t="s">
        <v>23238</v>
      </c>
      <c r="L884" t="s">
        <v>25012</v>
      </c>
      <c r="M884" t="s">
        <v>25013</v>
      </c>
    </row>
    <row r="885" spans="1:13">
      <c r="A885" s="1" t="s">
        <v>2902</v>
      </c>
      <c r="B885">
        <v>3.7434889140423801E-6</v>
      </c>
      <c r="C885" s="1">
        <v>1.43639980104042E-5</v>
      </c>
      <c r="D885">
        <v>1</v>
      </c>
      <c r="E885">
        <v>1</v>
      </c>
      <c r="F885">
        <v>0.94285714285714295</v>
      </c>
      <c r="G885">
        <v>0.85344827586206895</v>
      </c>
      <c r="H885">
        <v>0.93617021276595702</v>
      </c>
      <c r="I885">
        <v>0.94262295081967196</v>
      </c>
      <c r="J885" s="1">
        <v>1</v>
      </c>
      <c r="K885" t="s">
        <v>23238</v>
      </c>
      <c r="L885" t="s">
        <v>25014</v>
      </c>
      <c r="M885" t="s">
        <v>25015</v>
      </c>
    </row>
    <row r="886" spans="1:13">
      <c r="A886" s="1" t="s">
        <v>2903</v>
      </c>
      <c r="B886">
        <v>2.40049894241148E-6</v>
      </c>
      <c r="C886" s="1">
        <v>1.7335166374373601E-5</v>
      </c>
      <c r="D886">
        <v>0</v>
      </c>
      <c r="E886">
        <v>0</v>
      </c>
      <c r="F886">
        <v>3.6764705882352902E-3</v>
      </c>
      <c r="G886">
        <v>6.0344827586206899E-2</v>
      </c>
      <c r="H886">
        <v>2.27272727272727E-2</v>
      </c>
      <c r="I886">
        <v>4.4354838709677401E-2</v>
      </c>
      <c r="J886" s="1">
        <v>1</v>
      </c>
      <c r="K886" t="s">
        <v>23238</v>
      </c>
      <c r="L886" t="s">
        <v>25016</v>
      </c>
      <c r="M886" t="s">
        <v>25017</v>
      </c>
    </row>
    <row r="887" spans="1:13">
      <c r="A887" s="1" t="s">
        <v>2904</v>
      </c>
      <c r="B887">
        <v>6.1199574889955498E-7</v>
      </c>
      <c r="C887" s="1">
        <v>1.9370624393591399E-5</v>
      </c>
      <c r="D887">
        <v>0</v>
      </c>
      <c r="E887">
        <v>5.8139534883720903E-3</v>
      </c>
      <c r="F887">
        <v>0</v>
      </c>
      <c r="G887">
        <v>0</v>
      </c>
      <c r="H887">
        <v>4.6728971962616802E-3</v>
      </c>
      <c r="I887">
        <v>9.1346153846153799E-2</v>
      </c>
      <c r="J887" s="1">
        <v>0</v>
      </c>
      <c r="K887" t="s">
        <v>23241</v>
      </c>
      <c r="L887" t="s">
        <v>25018</v>
      </c>
      <c r="M887" t="s">
        <v>25019</v>
      </c>
    </row>
    <row r="888" spans="1:13">
      <c r="A888" s="1" t="s">
        <v>2905</v>
      </c>
      <c r="B888">
        <v>3.4977397551126502E-7</v>
      </c>
      <c r="C888" s="1">
        <v>3.0092316999443699E-7</v>
      </c>
      <c r="D888">
        <v>0.92592592592592604</v>
      </c>
      <c r="E888">
        <v>0.81147540983606603</v>
      </c>
      <c r="F888">
        <v>0.52108433734939796</v>
      </c>
      <c r="G888">
        <v>0.90909090909090895</v>
      </c>
      <c r="H888">
        <v>0.55208333333333304</v>
      </c>
      <c r="I888">
        <v>0.68421052631578905</v>
      </c>
      <c r="J888" s="1">
        <v>0.5</v>
      </c>
      <c r="K888" t="s">
        <v>23240</v>
      </c>
      <c r="L888" t="s">
        <v>25020</v>
      </c>
      <c r="M888" t="s">
        <v>25021</v>
      </c>
    </row>
    <row r="889" spans="1:13">
      <c r="A889" s="1" t="s">
        <v>2906</v>
      </c>
      <c r="B889">
        <v>0</v>
      </c>
      <c r="C889" s="1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1">
        <v>0.6875</v>
      </c>
      <c r="K889" t="s">
        <v>23242</v>
      </c>
      <c r="L889" t="s">
        <v>25022</v>
      </c>
      <c r="M889" t="s">
        <v>25023</v>
      </c>
    </row>
    <row r="890" spans="1:13">
      <c r="A890" s="1" t="s">
        <v>2907</v>
      </c>
      <c r="B890">
        <v>5.9786390375167696E-6</v>
      </c>
      <c r="C890" s="1">
        <v>3.5692916580031301E-6</v>
      </c>
      <c r="D890">
        <v>1</v>
      </c>
      <c r="E890">
        <v>1</v>
      </c>
      <c r="F890">
        <v>0.97826086956521696</v>
      </c>
      <c r="G890">
        <v>1</v>
      </c>
      <c r="H890">
        <v>0.78846153846153799</v>
      </c>
      <c r="I890">
        <v>1</v>
      </c>
      <c r="J890" s="1">
        <v>1</v>
      </c>
      <c r="K890" t="s">
        <v>23238</v>
      </c>
      <c r="L890" t="s">
        <v>25024</v>
      </c>
      <c r="M890" t="s">
        <v>25025</v>
      </c>
    </row>
    <row r="891" spans="1:13">
      <c r="A891" s="1" t="s">
        <v>2908</v>
      </c>
      <c r="B891">
        <v>1.9693959560612499E-5</v>
      </c>
      <c r="C891" s="1">
        <v>1.45127929700157E-5</v>
      </c>
      <c r="D891">
        <v>0</v>
      </c>
      <c r="E891">
        <v>0</v>
      </c>
      <c r="F891">
        <v>4.9618320610687001E-2</v>
      </c>
      <c r="G891">
        <v>0</v>
      </c>
      <c r="H891">
        <v>0.26515151515151503</v>
      </c>
      <c r="I891">
        <v>8.5714285714285701E-2</v>
      </c>
      <c r="J891" s="1">
        <v>0</v>
      </c>
      <c r="K891" t="s">
        <v>23237</v>
      </c>
      <c r="L891" t="s">
        <v>25026</v>
      </c>
      <c r="M891" t="s">
        <v>25027</v>
      </c>
    </row>
    <row r="892" spans="1:13">
      <c r="A892" s="1" t="s">
        <v>2909</v>
      </c>
      <c r="B892">
        <v>7.0684302356565596E-7</v>
      </c>
      <c r="C892" s="1">
        <v>9.6692128134044305E-8</v>
      </c>
      <c r="D892">
        <v>0.76</v>
      </c>
      <c r="E892">
        <v>0.67948717948717996</v>
      </c>
      <c r="F892">
        <v>0.95289855072463803</v>
      </c>
      <c r="G892">
        <v>0.98333333333333295</v>
      </c>
      <c r="H892">
        <v>0.86231884057970998</v>
      </c>
      <c r="I892">
        <v>0.987179487179487</v>
      </c>
      <c r="J892" s="1">
        <v>1</v>
      </c>
      <c r="K892" t="s">
        <v>23238</v>
      </c>
      <c r="L892" t="s">
        <v>25028</v>
      </c>
      <c r="M892" t="s">
        <v>25029</v>
      </c>
    </row>
    <row r="893" spans="1:13">
      <c r="A893" s="1" t="s">
        <v>2910</v>
      </c>
      <c r="B893">
        <v>2.0154151386595199E-5</v>
      </c>
      <c r="C893" s="1">
        <v>1.2501946974289601E-5</v>
      </c>
      <c r="D893">
        <v>0.94444444444444398</v>
      </c>
      <c r="E893">
        <v>0.86842105263157898</v>
      </c>
      <c r="F893">
        <v>0.94387755102040805</v>
      </c>
      <c r="G893">
        <v>0.95454545454545503</v>
      </c>
      <c r="H893">
        <v>0.94029850746268695</v>
      </c>
      <c r="I893">
        <v>0.90476190476190499</v>
      </c>
      <c r="J893" s="1">
        <v>1</v>
      </c>
      <c r="K893" t="s">
        <v>23237</v>
      </c>
      <c r="L893" t="s">
        <v>25030</v>
      </c>
      <c r="M893" t="s">
        <v>25031</v>
      </c>
    </row>
    <row r="894" spans="1:13">
      <c r="A894" s="1" t="s">
        <v>2911</v>
      </c>
      <c r="B894">
        <v>1.31756222799147E-6</v>
      </c>
      <c r="C894" s="1">
        <v>1.49893642260984E-5</v>
      </c>
      <c r="D894">
        <v>0.148148148148148</v>
      </c>
      <c r="E894">
        <v>0</v>
      </c>
      <c r="F894">
        <v>1.6129032258064498E-2</v>
      </c>
      <c r="G894">
        <v>0.24242424242424199</v>
      </c>
      <c r="H894">
        <v>1.3698630136986301E-2</v>
      </c>
      <c r="I894">
        <v>0.162162162162162</v>
      </c>
      <c r="J894" s="1" t="s">
        <v>23229</v>
      </c>
      <c r="K894" t="s">
        <v>23241</v>
      </c>
      <c r="L894" t="s">
        <v>25032</v>
      </c>
      <c r="M894" t="s">
        <v>25033</v>
      </c>
    </row>
    <row r="895" spans="1:13">
      <c r="A895" s="1" t="s">
        <v>2912</v>
      </c>
      <c r="B895">
        <v>2.4241598688724502E-5</v>
      </c>
      <c r="C895" s="1">
        <v>6.2818398396636204E-5</v>
      </c>
      <c r="D895">
        <v>1</v>
      </c>
      <c r="E895">
        <v>1</v>
      </c>
      <c r="F895">
        <v>0.85897435897435903</v>
      </c>
      <c r="G895">
        <v>0.99137931034482796</v>
      </c>
      <c r="H895">
        <v>0.94298245614035103</v>
      </c>
      <c r="I895">
        <v>1</v>
      </c>
      <c r="J895" s="1">
        <v>0.5</v>
      </c>
      <c r="K895" t="s">
        <v>23238</v>
      </c>
      <c r="L895" t="s">
        <v>25034</v>
      </c>
      <c r="M895" t="s">
        <v>25035</v>
      </c>
    </row>
    <row r="896" spans="1:13">
      <c r="A896" s="1" t="s">
        <v>2913</v>
      </c>
      <c r="B896">
        <v>9.1904527001194396E-6</v>
      </c>
      <c r="C896" s="1">
        <v>8.4086839932573994E-5</v>
      </c>
      <c r="D896">
        <v>0.125</v>
      </c>
      <c r="E896">
        <v>4.5977011494252901E-2</v>
      </c>
      <c r="F896">
        <v>0.26536312849162003</v>
      </c>
      <c r="G896">
        <v>8.6206896551724102E-2</v>
      </c>
      <c r="H896">
        <v>0.49411764705882399</v>
      </c>
      <c r="I896">
        <v>0.21052631578947401</v>
      </c>
      <c r="J896" s="1">
        <v>0.05</v>
      </c>
      <c r="K896" t="s">
        <v>23239</v>
      </c>
      <c r="L896" t="s">
        <v>25036</v>
      </c>
      <c r="M896" t="s">
        <v>25037</v>
      </c>
    </row>
    <row r="897" spans="1:13">
      <c r="A897" s="1" t="s">
        <v>2914</v>
      </c>
      <c r="B897">
        <v>8.5393973523364994E-8</v>
      </c>
      <c r="C897" s="1">
        <v>6.2052910780010896E-7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0.98630136986301398</v>
      </c>
      <c r="J897" s="1" t="s">
        <v>23229</v>
      </c>
      <c r="K897" t="s">
        <v>23238</v>
      </c>
      <c r="L897" t="s">
        <v>25038</v>
      </c>
      <c r="M897" t="s">
        <v>25039</v>
      </c>
    </row>
    <row r="898" spans="1:13">
      <c r="A898" s="1" t="s">
        <v>2915</v>
      </c>
      <c r="B898">
        <v>4.7610522870223701E-5</v>
      </c>
      <c r="C898" s="1">
        <v>1.2741246841335599E-4</v>
      </c>
      <c r="D898">
        <v>0.90384615384615397</v>
      </c>
      <c r="E898">
        <v>0.78191489361702105</v>
      </c>
      <c r="F898">
        <v>0.59433962264150897</v>
      </c>
      <c r="G898">
        <v>0.94736842105263197</v>
      </c>
      <c r="H898">
        <v>0.44148936170212799</v>
      </c>
      <c r="I898">
        <v>0.94444444444444398</v>
      </c>
      <c r="J898" s="1">
        <v>1</v>
      </c>
      <c r="K898" t="s">
        <v>23238</v>
      </c>
      <c r="L898" t="s">
        <v>25040</v>
      </c>
      <c r="M898" t="s">
        <v>25041</v>
      </c>
    </row>
    <row r="899" spans="1:13">
      <c r="A899" s="1" t="s">
        <v>2916</v>
      </c>
      <c r="B899">
        <v>3.4094862975823702E-10</v>
      </c>
      <c r="C899" s="1">
        <v>1.0499388410644401E-5</v>
      </c>
      <c r="D899">
        <v>1</v>
      </c>
      <c r="E899">
        <v>0.99444444444444402</v>
      </c>
      <c r="F899">
        <v>1</v>
      </c>
      <c r="G899">
        <v>0.7</v>
      </c>
      <c r="H899">
        <v>1</v>
      </c>
      <c r="I899">
        <v>0.934782608695652</v>
      </c>
      <c r="J899" s="1">
        <v>1</v>
      </c>
      <c r="K899" t="s">
        <v>23238</v>
      </c>
      <c r="L899" t="s">
        <v>25042</v>
      </c>
      <c r="M899" t="s">
        <v>25043</v>
      </c>
    </row>
    <row r="900" spans="1:13">
      <c r="A900" s="1" t="s">
        <v>2917</v>
      </c>
      <c r="B900">
        <v>1.58984442967923E-7</v>
      </c>
      <c r="C900" s="1">
        <v>2.34221068400881E-6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7.4766355140186896E-2</v>
      </c>
      <c r="J900" s="1" t="s">
        <v>23229</v>
      </c>
      <c r="K900" t="s">
        <v>23242</v>
      </c>
      <c r="L900" t="s">
        <v>25044</v>
      </c>
      <c r="M900" t="s">
        <v>25045</v>
      </c>
    </row>
    <row r="901" spans="1:13">
      <c r="A901" s="1" t="s">
        <v>2918</v>
      </c>
      <c r="B901">
        <v>1.9906141398225799E-5</v>
      </c>
      <c r="C901" s="1">
        <v>8.5699282860403702E-7</v>
      </c>
      <c r="D901">
        <v>0.27586206896551702</v>
      </c>
      <c r="E901">
        <v>0.25925925925925902</v>
      </c>
      <c r="F901">
        <v>6.9444444444444397E-3</v>
      </c>
      <c r="G901">
        <v>0</v>
      </c>
      <c r="H901">
        <v>1.4084507042253501E-2</v>
      </c>
      <c r="I901">
        <v>0</v>
      </c>
      <c r="J901" s="1" t="s">
        <v>23229</v>
      </c>
      <c r="K901" t="s">
        <v>23241</v>
      </c>
      <c r="L901" t="s">
        <v>25046</v>
      </c>
      <c r="M901" t="s">
        <v>25047</v>
      </c>
    </row>
    <row r="902" spans="1:13">
      <c r="A902" s="1" t="s">
        <v>2919</v>
      </c>
      <c r="B902">
        <v>2.3192527741640698E-6</v>
      </c>
      <c r="C902" s="1">
        <v>1.5364991586677701E-7</v>
      </c>
      <c r="D902">
        <v>3.5714285714285698E-2</v>
      </c>
      <c r="E902">
        <v>0</v>
      </c>
      <c r="F902">
        <v>9.8360655737704902E-2</v>
      </c>
      <c r="G902">
        <v>1.16279069767442E-2</v>
      </c>
      <c r="H902">
        <v>0.114583333333333</v>
      </c>
      <c r="I902">
        <v>1.6483516483516501E-2</v>
      </c>
      <c r="J902" s="1">
        <v>0</v>
      </c>
      <c r="K902" t="s">
        <v>23237</v>
      </c>
      <c r="L902" t="s">
        <v>25048</v>
      </c>
      <c r="M902" t="s">
        <v>25049</v>
      </c>
    </row>
    <row r="903" spans="1:13">
      <c r="A903" s="1" t="s">
        <v>2920</v>
      </c>
      <c r="B903">
        <v>3.5751368580886898E-6</v>
      </c>
      <c r="C903" s="1">
        <v>2.4719656166650201E-5</v>
      </c>
      <c r="D903">
        <v>0</v>
      </c>
      <c r="E903">
        <v>1.0416666666666701E-2</v>
      </c>
      <c r="F903">
        <v>3.3333333333333298E-2</v>
      </c>
      <c r="G903">
        <v>7.1428571428571397E-2</v>
      </c>
      <c r="H903">
        <v>0.114035087719298</v>
      </c>
      <c r="I903">
        <v>0.105691056910569</v>
      </c>
      <c r="J903" s="1">
        <v>0</v>
      </c>
      <c r="K903" t="s">
        <v>23240</v>
      </c>
      <c r="L903" t="s">
        <v>25050</v>
      </c>
      <c r="M903" t="s">
        <v>25051</v>
      </c>
    </row>
    <row r="904" spans="1:13">
      <c r="A904" s="1" t="s">
        <v>2921</v>
      </c>
      <c r="B904">
        <v>2.5146238667047801E-5</v>
      </c>
      <c r="C904" s="1">
        <v>2.0822782497383499E-6</v>
      </c>
      <c r="D904">
        <v>0</v>
      </c>
      <c r="E904">
        <v>0.11413043478260899</v>
      </c>
      <c r="F904">
        <v>0</v>
      </c>
      <c r="G904">
        <v>0</v>
      </c>
      <c r="H904">
        <v>4.8076923076923097E-3</v>
      </c>
      <c r="I904">
        <v>0</v>
      </c>
      <c r="J904" s="1">
        <v>0</v>
      </c>
      <c r="K904" t="s">
        <v>23241</v>
      </c>
      <c r="L904" t="s">
        <v>25052</v>
      </c>
      <c r="M904" t="s">
        <v>25053</v>
      </c>
    </row>
    <row r="905" spans="1:13">
      <c r="A905" s="1" t="s">
        <v>2922</v>
      </c>
      <c r="B905">
        <v>3.0632156611698898E-5</v>
      </c>
      <c r="C905" s="1">
        <v>1.41350027536101E-5</v>
      </c>
      <c r="D905">
        <v>0.10344827586206901</v>
      </c>
      <c r="E905">
        <v>1.0638297872340399E-2</v>
      </c>
      <c r="F905">
        <v>0.14655172413793099</v>
      </c>
      <c r="G905">
        <v>0.26086956521739102</v>
      </c>
      <c r="H905">
        <v>0.16355140186915901</v>
      </c>
      <c r="I905">
        <v>7.7777777777777807E-2</v>
      </c>
      <c r="J905" s="1">
        <v>0</v>
      </c>
      <c r="K905" t="s">
        <v>23238</v>
      </c>
      <c r="L905" t="s">
        <v>25054</v>
      </c>
      <c r="M905" t="s">
        <v>25055</v>
      </c>
    </row>
    <row r="906" spans="1:13">
      <c r="A906" s="1" t="s">
        <v>2923</v>
      </c>
      <c r="B906">
        <v>1.8713445003857001E-5</v>
      </c>
      <c r="C906" s="1">
        <v>5.8328047817463001E-6</v>
      </c>
      <c r="D906">
        <v>0.890625</v>
      </c>
      <c r="E906">
        <v>0.98958333333333304</v>
      </c>
      <c r="F906">
        <v>0.80256410256410304</v>
      </c>
      <c r="G906">
        <v>0.96551724137931005</v>
      </c>
      <c r="H906">
        <v>0.72807017543859698</v>
      </c>
      <c r="I906">
        <v>0.85199999999999998</v>
      </c>
      <c r="J906" s="1">
        <v>0.95454545454545503</v>
      </c>
      <c r="K906" t="s">
        <v>23240</v>
      </c>
      <c r="L906" t="s">
        <v>25056</v>
      </c>
      <c r="M906" t="s">
        <v>25057</v>
      </c>
    </row>
    <row r="907" spans="1:13">
      <c r="A907" s="1" t="s">
        <v>2924</v>
      </c>
      <c r="B907">
        <v>5.4500683802824002E-4</v>
      </c>
      <c r="C907" s="1">
        <v>1.01047387889485E-5</v>
      </c>
      <c r="D907">
        <v>0</v>
      </c>
      <c r="E907">
        <v>0.43023255813953498</v>
      </c>
      <c r="F907">
        <v>0</v>
      </c>
      <c r="G907">
        <v>0</v>
      </c>
      <c r="H907">
        <v>0</v>
      </c>
      <c r="I907">
        <v>0</v>
      </c>
      <c r="J907" s="1" t="s">
        <v>23229</v>
      </c>
      <c r="K907" t="s">
        <v>23240</v>
      </c>
      <c r="L907" t="s">
        <v>25058</v>
      </c>
      <c r="M907" t="s">
        <v>25059</v>
      </c>
    </row>
    <row r="908" spans="1:13">
      <c r="A908" s="1" t="s">
        <v>2925</v>
      </c>
      <c r="B908">
        <v>2.9463314430388499E-7</v>
      </c>
      <c r="C908" s="1">
        <v>1.8983935661591101E-7</v>
      </c>
      <c r="D908">
        <v>0.96428571428571397</v>
      </c>
      <c r="E908">
        <v>1</v>
      </c>
      <c r="F908">
        <v>0.86688311688311703</v>
      </c>
      <c r="G908">
        <v>1</v>
      </c>
      <c r="H908">
        <v>0.96551724137931005</v>
      </c>
      <c r="I908">
        <v>1</v>
      </c>
      <c r="J908" s="1">
        <v>1</v>
      </c>
      <c r="K908" t="s">
        <v>23241</v>
      </c>
      <c r="L908" t="s">
        <v>25060</v>
      </c>
      <c r="M908" t="s">
        <v>25061</v>
      </c>
    </row>
    <row r="909" spans="1:13">
      <c r="A909" s="1" t="s">
        <v>2926</v>
      </c>
      <c r="B909">
        <v>3.53154554843087E-7</v>
      </c>
      <c r="C909" s="1">
        <v>1.81200712145863E-8</v>
      </c>
      <c r="D909">
        <v>1.7857142857142901E-2</v>
      </c>
      <c r="E909">
        <v>6.7567567567567597E-3</v>
      </c>
      <c r="F909">
        <v>0</v>
      </c>
      <c r="G909">
        <v>1.4705882352941201E-2</v>
      </c>
      <c r="H909">
        <v>5.8823529411764696E-3</v>
      </c>
      <c r="I909">
        <v>1.88679245283019E-2</v>
      </c>
      <c r="J909" s="1">
        <v>1</v>
      </c>
      <c r="K909" t="s">
        <v>23239</v>
      </c>
      <c r="L909" t="s">
        <v>25062</v>
      </c>
      <c r="M909" t="s">
        <v>25063</v>
      </c>
    </row>
    <row r="910" spans="1:13">
      <c r="A910" s="1" t="s">
        <v>2927</v>
      </c>
      <c r="B910">
        <v>1.7453425129834201E-4</v>
      </c>
      <c r="C910" s="1">
        <v>1.4800393073096499E-5</v>
      </c>
      <c r="D910">
        <v>0.90625</v>
      </c>
      <c r="E910">
        <v>0.52173913043478304</v>
      </c>
      <c r="F910">
        <v>0.77018633540372705</v>
      </c>
      <c r="G910">
        <v>0.625</v>
      </c>
      <c r="H910">
        <v>0.67032967032966995</v>
      </c>
      <c r="I910">
        <v>0.81395348837209303</v>
      </c>
      <c r="J910" s="1">
        <v>1</v>
      </c>
      <c r="K910" t="s">
        <v>23241</v>
      </c>
      <c r="L910" t="s">
        <v>25064</v>
      </c>
      <c r="M910" t="s">
        <v>25065</v>
      </c>
    </row>
    <row r="911" spans="1:13">
      <c r="A911" s="1" t="s">
        <v>2928</v>
      </c>
      <c r="B911">
        <v>6.4472986576061099E-7</v>
      </c>
      <c r="C911" s="1">
        <v>1.0119153619124101E-5</v>
      </c>
      <c r="D911">
        <v>1</v>
      </c>
      <c r="E911">
        <v>0.98076923076923095</v>
      </c>
      <c r="F911">
        <v>0.99609375</v>
      </c>
      <c r="G911">
        <v>1</v>
      </c>
      <c r="H911">
        <v>1</v>
      </c>
      <c r="I911">
        <v>0.96153846153846201</v>
      </c>
      <c r="J911" s="1" t="s">
        <v>23229</v>
      </c>
      <c r="K911" t="s">
        <v>23238</v>
      </c>
      <c r="L911" t="s">
        <v>25066</v>
      </c>
      <c r="M911" t="s">
        <v>25067</v>
      </c>
    </row>
    <row r="912" spans="1:13">
      <c r="A912" s="1" t="s">
        <v>2929</v>
      </c>
      <c r="B912">
        <v>6.8987546441402895E-7</v>
      </c>
      <c r="C912" s="1">
        <v>1.1872668095125901E-6</v>
      </c>
      <c r="D912">
        <v>1</v>
      </c>
      <c r="E912">
        <v>1</v>
      </c>
      <c r="F912">
        <v>1</v>
      </c>
      <c r="G912">
        <v>1</v>
      </c>
      <c r="H912">
        <v>0.97826086956521696</v>
      </c>
      <c r="I912">
        <v>0.90909090909090895</v>
      </c>
      <c r="J912" s="1">
        <v>1</v>
      </c>
      <c r="K912" t="s">
        <v>23241</v>
      </c>
      <c r="L912" t="s">
        <v>25068</v>
      </c>
      <c r="M912" t="s">
        <v>25069</v>
      </c>
    </row>
    <row r="913" spans="1:13">
      <c r="A913" s="1" t="s">
        <v>2930</v>
      </c>
      <c r="B913">
        <v>2.12375448341183E-7</v>
      </c>
      <c r="C913" s="1">
        <v>2.4710876408695901E-7</v>
      </c>
      <c r="D913">
        <v>1.6129032258064498E-2</v>
      </c>
      <c r="E913">
        <v>1.0869565217391301E-2</v>
      </c>
      <c r="F913">
        <v>1.58730158730159E-2</v>
      </c>
      <c r="G913">
        <v>9.8039215686274508E-3</v>
      </c>
      <c r="H913">
        <v>0</v>
      </c>
      <c r="I913">
        <v>1.02040816326531E-2</v>
      </c>
      <c r="J913" s="1">
        <v>0.22727272727272699</v>
      </c>
      <c r="K913" t="s">
        <v>23240</v>
      </c>
      <c r="L913" t="s">
        <v>25070</v>
      </c>
      <c r="M913" t="s">
        <v>25071</v>
      </c>
    </row>
    <row r="914" spans="1:13">
      <c r="A914" s="1" t="s">
        <v>2931</v>
      </c>
      <c r="B914">
        <v>4.1927351007402699E-6</v>
      </c>
      <c r="C914" s="1">
        <v>2.9828992171152799E-5</v>
      </c>
      <c r="D914">
        <v>0.94642857142857095</v>
      </c>
      <c r="E914">
        <v>0.94155844155844204</v>
      </c>
      <c r="F914">
        <v>0.92342342342342298</v>
      </c>
      <c r="G914">
        <v>1</v>
      </c>
      <c r="H914">
        <v>0.79710144927536197</v>
      </c>
      <c r="I914">
        <v>0.86904761904761896</v>
      </c>
      <c r="J914" s="1">
        <v>1</v>
      </c>
      <c r="K914" t="s">
        <v>23238</v>
      </c>
      <c r="L914" t="s">
        <v>25072</v>
      </c>
      <c r="M914" t="s">
        <v>25073</v>
      </c>
    </row>
    <row r="915" spans="1:13">
      <c r="A915" s="1" t="s">
        <v>2932</v>
      </c>
      <c r="B915">
        <v>3.8264760086471802E-7</v>
      </c>
      <c r="C915" s="1">
        <v>1.14623450577459E-5</v>
      </c>
      <c r="D915">
        <v>1</v>
      </c>
      <c r="E915">
        <v>1</v>
      </c>
      <c r="F915">
        <v>0.875</v>
      </c>
      <c r="G915">
        <v>0.98529411764705899</v>
      </c>
      <c r="H915">
        <v>0.87654320987654299</v>
      </c>
      <c r="I915">
        <v>0.97499999999999998</v>
      </c>
      <c r="J915" s="1">
        <v>1</v>
      </c>
      <c r="K915" t="s">
        <v>23238</v>
      </c>
      <c r="L915" t="s">
        <v>25074</v>
      </c>
      <c r="M915" t="s">
        <v>25075</v>
      </c>
    </row>
    <row r="916" spans="1:13">
      <c r="A916" s="1" t="s">
        <v>2933</v>
      </c>
      <c r="B916">
        <v>9.0625601045822698E-4</v>
      </c>
      <c r="C916" s="1">
        <v>5.1271903017983099E-4</v>
      </c>
      <c r="D916">
        <v>0.203703703703704</v>
      </c>
      <c r="E916">
        <v>2.1052631578947399E-2</v>
      </c>
      <c r="F916">
        <v>0.66752577319587603</v>
      </c>
      <c r="G916">
        <v>4.71698113207547E-2</v>
      </c>
      <c r="H916">
        <v>0.28899082568807299</v>
      </c>
      <c r="I916">
        <v>0.14732142857142899</v>
      </c>
      <c r="J916" s="1">
        <v>0</v>
      </c>
      <c r="K916" t="s">
        <v>23240</v>
      </c>
      <c r="L916" t="s">
        <v>25076</v>
      </c>
      <c r="M916" t="s">
        <v>25077</v>
      </c>
    </row>
    <row r="917" spans="1:13">
      <c r="A917" s="1" t="s">
        <v>2934</v>
      </c>
      <c r="B917">
        <v>6.6619531777743294E-5</v>
      </c>
      <c r="C917" s="1">
        <v>1.13630637695622E-6</v>
      </c>
      <c r="D917">
        <v>0.5</v>
      </c>
      <c r="E917">
        <v>0.56741573033707904</v>
      </c>
      <c r="F917">
        <v>0.32258064516128998</v>
      </c>
      <c r="G917">
        <v>0.88793103448275901</v>
      </c>
      <c r="H917">
        <v>0.22380952380952401</v>
      </c>
      <c r="I917">
        <v>0.707317073170732</v>
      </c>
      <c r="J917" s="1">
        <v>1</v>
      </c>
      <c r="K917" t="s">
        <v>23238</v>
      </c>
      <c r="L917" t="s">
        <v>25078</v>
      </c>
      <c r="M917" t="s">
        <v>25079</v>
      </c>
    </row>
    <row r="918" spans="1:13">
      <c r="A918" s="1" t="s">
        <v>2935</v>
      </c>
      <c r="B918">
        <v>4.8140267694642799E-6</v>
      </c>
      <c r="C918" s="1">
        <v>2.8050062247454802E-7</v>
      </c>
      <c r="D918">
        <v>0.953125</v>
      </c>
      <c r="E918">
        <v>0.99473684210526303</v>
      </c>
      <c r="F918">
        <v>0.997435897435897</v>
      </c>
      <c r="G918">
        <v>0.79310344827586199</v>
      </c>
      <c r="H918">
        <v>0.97807017543859698</v>
      </c>
      <c r="I918">
        <v>0.93697478991596606</v>
      </c>
      <c r="J918" s="1">
        <v>1</v>
      </c>
      <c r="K918" t="s">
        <v>23240</v>
      </c>
      <c r="L918" t="s">
        <v>25080</v>
      </c>
      <c r="M918" t="s">
        <v>25081</v>
      </c>
    </row>
    <row r="919" spans="1:13">
      <c r="A919" s="1" t="s">
        <v>2936</v>
      </c>
      <c r="B919">
        <v>6.8898006436139799E-6</v>
      </c>
      <c r="C919" s="1">
        <v>2.5271012369140701E-5</v>
      </c>
      <c r="D919">
        <v>0.98387096774193505</v>
      </c>
      <c r="E919">
        <v>0.99305555555555602</v>
      </c>
      <c r="F919">
        <v>0.92741935483870996</v>
      </c>
      <c r="G919">
        <v>1</v>
      </c>
      <c r="H919">
        <v>0.99456521739130399</v>
      </c>
      <c r="I919">
        <v>1</v>
      </c>
      <c r="J919" s="1" t="s">
        <v>23229</v>
      </c>
      <c r="K919" t="s">
        <v>23241</v>
      </c>
      <c r="L919" t="s">
        <v>25082</v>
      </c>
      <c r="M919" t="s">
        <v>25083</v>
      </c>
    </row>
    <row r="920" spans="1:13">
      <c r="A920" s="1" t="s">
        <v>2937</v>
      </c>
      <c r="B920">
        <v>1.1264030754616901E-3</v>
      </c>
      <c r="C920" s="1">
        <v>7.1647248384598397E-6</v>
      </c>
      <c r="D920">
        <v>0.875</v>
      </c>
      <c r="E920">
        <v>0.557894736842105</v>
      </c>
      <c r="F920">
        <v>0.989247311827957</v>
      </c>
      <c r="G920">
        <v>0.98888888888888904</v>
      </c>
      <c r="H920">
        <v>0.99468085106382997</v>
      </c>
      <c r="I920">
        <v>0.949438202247191</v>
      </c>
      <c r="J920" s="1">
        <v>1</v>
      </c>
      <c r="K920" t="s">
        <v>23242</v>
      </c>
      <c r="L920" t="s">
        <v>25084</v>
      </c>
      <c r="M920" t="s">
        <v>25085</v>
      </c>
    </row>
    <row r="921" spans="1:13">
      <c r="A921" s="1" t="s">
        <v>2938</v>
      </c>
      <c r="B921">
        <v>3.7837224067101201E-5</v>
      </c>
      <c r="C921" s="1">
        <v>6.6920594265030502E-6</v>
      </c>
      <c r="D921">
        <v>3.8461538461538498E-2</v>
      </c>
      <c r="E921">
        <v>0</v>
      </c>
      <c r="F921">
        <v>0.41732283464566899</v>
      </c>
      <c r="G921">
        <v>0</v>
      </c>
      <c r="H921">
        <v>0.158227848101266</v>
      </c>
      <c r="I921">
        <v>0.204545454545455</v>
      </c>
      <c r="J921" s="1" t="s">
        <v>23229</v>
      </c>
      <c r="K921" t="s">
        <v>23240</v>
      </c>
      <c r="L921" t="s">
        <v>25086</v>
      </c>
      <c r="M921" t="s">
        <v>25087</v>
      </c>
    </row>
    <row r="922" spans="1:13">
      <c r="A922" s="1" t="s">
        <v>2939</v>
      </c>
      <c r="B922">
        <v>1.29832686664891E-6</v>
      </c>
      <c r="C922" s="1">
        <v>1.7778453726760401E-6</v>
      </c>
      <c r="D922">
        <v>1</v>
      </c>
      <c r="E922">
        <v>0.98958333333333304</v>
      </c>
      <c r="F922">
        <v>1</v>
      </c>
      <c r="G922">
        <v>0.87931034482758597</v>
      </c>
      <c r="H922">
        <v>0.99561403508771895</v>
      </c>
      <c r="I922">
        <v>0.98</v>
      </c>
      <c r="J922" s="1">
        <v>1</v>
      </c>
      <c r="K922" t="s">
        <v>23238</v>
      </c>
      <c r="L922" t="s">
        <v>25088</v>
      </c>
      <c r="M922" t="s">
        <v>25089</v>
      </c>
    </row>
    <row r="923" spans="1:13">
      <c r="A923" s="1" t="s">
        <v>2940</v>
      </c>
      <c r="B923">
        <v>4.2316405420173499E-6</v>
      </c>
      <c r="C923" s="1">
        <v>1.38875383702329E-5</v>
      </c>
      <c r="D923">
        <v>0.84375</v>
      </c>
      <c r="E923">
        <v>1</v>
      </c>
      <c r="F923">
        <v>0.98201438848920897</v>
      </c>
      <c r="G923">
        <v>1</v>
      </c>
      <c r="H923">
        <v>0.84166666666666701</v>
      </c>
      <c r="I923">
        <v>0.92682926829268297</v>
      </c>
      <c r="J923" s="1">
        <v>1</v>
      </c>
      <c r="K923" t="s">
        <v>23238</v>
      </c>
      <c r="L923" t="s">
        <v>25090</v>
      </c>
      <c r="M923" t="s">
        <v>25091</v>
      </c>
    </row>
    <row r="924" spans="1:13">
      <c r="A924" s="1" t="s">
        <v>2941</v>
      </c>
      <c r="B924">
        <v>1.24899173029263E-8</v>
      </c>
      <c r="C924" s="1">
        <v>5.5377181338015995E-7</v>
      </c>
      <c r="D924">
        <v>0</v>
      </c>
      <c r="E924">
        <v>0</v>
      </c>
      <c r="F924">
        <v>0</v>
      </c>
      <c r="G924">
        <v>3.7037037037037E-2</v>
      </c>
      <c r="H924">
        <v>0</v>
      </c>
      <c r="I924">
        <v>2.9411764705882401E-2</v>
      </c>
      <c r="J924" s="1" t="s">
        <v>23229</v>
      </c>
      <c r="K924" t="s">
        <v>23241</v>
      </c>
      <c r="L924" t="s">
        <v>25092</v>
      </c>
      <c r="M924" t="s">
        <v>25093</v>
      </c>
    </row>
    <row r="925" spans="1:13">
      <c r="A925" s="1" t="s">
        <v>2942</v>
      </c>
      <c r="B925">
        <v>3.2828765078821999E-4</v>
      </c>
      <c r="C925" s="1">
        <v>6.1955365352307095E-4</v>
      </c>
      <c r="D925">
        <v>0.71153846153846201</v>
      </c>
      <c r="E925">
        <v>0.98387096774193505</v>
      </c>
      <c r="F925">
        <v>0.63461538461538503</v>
      </c>
      <c r="G925">
        <v>0.42</v>
      </c>
      <c r="H925">
        <v>0.278947368421053</v>
      </c>
      <c r="I925">
        <v>0.265060240963855</v>
      </c>
      <c r="J925" s="1">
        <v>1</v>
      </c>
      <c r="K925" t="s">
        <v>23239</v>
      </c>
      <c r="L925" t="s">
        <v>25094</v>
      </c>
      <c r="M925" t="s">
        <v>25095</v>
      </c>
    </row>
    <row r="926" spans="1:13">
      <c r="A926" s="1" t="s">
        <v>2943</v>
      </c>
      <c r="B926">
        <v>0</v>
      </c>
      <c r="C926" s="1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 s="1" t="s">
        <v>23229</v>
      </c>
      <c r="K926" t="s">
        <v>23242</v>
      </c>
      <c r="L926" t="s">
        <v>25096</v>
      </c>
      <c r="M926" t="s">
        <v>25097</v>
      </c>
    </row>
    <row r="927" spans="1:13">
      <c r="A927" s="1" t="s">
        <v>2944</v>
      </c>
      <c r="B927">
        <v>2.8214608517505398E-7</v>
      </c>
      <c r="C927" s="1">
        <v>1.3693116852392601E-8</v>
      </c>
      <c r="D927">
        <v>0.05</v>
      </c>
      <c r="E927">
        <v>0</v>
      </c>
      <c r="F927">
        <v>1.0714285714285701E-2</v>
      </c>
      <c r="G927">
        <v>1.2500000000000001E-2</v>
      </c>
      <c r="H927">
        <v>0</v>
      </c>
      <c r="I927">
        <v>0</v>
      </c>
      <c r="J927" s="1" t="s">
        <v>23229</v>
      </c>
      <c r="K927" t="s">
        <v>23241</v>
      </c>
      <c r="L927" t="s">
        <v>25098</v>
      </c>
      <c r="M927" t="s">
        <v>25099</v>
      </c>
    </row>
    <row r="928" spans="1:13">
      <c r="A928" s="1" t="s">
        <v>2945</v>
      </c>
      <c r="B928">
        <v>2.51209415480968E-8</v>
      </c>
      <c r="C928" s="1">
        <v>2.9358841085580698E-9</v>
      </c>
      <c r="D928">
        <v>1</v>
      </c>
      <c r="E928">
        <v>0.99444444444444402</v>
      </c>
      <c r="F928">
        <v>1</v>
      </c>
      <c r="G928">
        <v>1</v>
      </c>
      <c r="H928">
        <v>1</v>
      </c>
      <c r="I928">
        <v>1</v>
      </c>
      <c r="J928" s="1">
        <v>1</v>
      </c>
      <c r="K928" t="s">
        <v>23238</v>
      </c>
      <c r="L928" t="s">
        <v>25100</v>
      </c>
      <c r="M928" t="s">
        <v>25101</v>
      </c>
    </row>
    <row r="929" spans="1:13">
      <c r="A929" s="1" t="s">
        <v>2946</v>
      </c>
      <c r="B929">
        <v>2.6422886388981099E-9</v>
      </c>
      <c r="C929" s="1">
        <v>1.07595150360141E-8</v>
      </c>
      <c r="D929">
        <v>0.984375</v>
      </c>
      <c r="E929">
        <v>0.85882352941176499</v>
      </c>
      <c r="F929">
        <v>0.92105263157894701</v>
      </c>
      <c r="G929">
        <v>1</v>
      </c>
      <c r="H929">
        <v>1</v>
      </c>
      <c r="I929">
        <v>0.97560975609756095</v>
      </c>
      <c r="J929" s="1">
        <v>1</v>
      </c>
      <c r="K929" t="s">
        <v>23241</v>
      </c>
      <c r="L929" t="s">
        <v>25102</v>
      </c>
      <c r="M929" t="s">
        <v>25103</v>
      </c>
    </row>
    <row r="930" spans="1:13">
      <c r="A930" s="1" t="s">
        <v>2947</v>
      </c>
      <c r="B930">
        <v>5.1104115761445799E-8</v>
      </c>
      <c r="C930" s="1">
        <v>1.2597228679324599E-4</v>
      </c>
      <c r="D930">
        <v>0.87931034482758597</v>
      </c>
      <c r="E930">
        <v>0.993506493506494</v>
      </c>
      <c r="F930">
        <v>0.63138686131386901</v>
      </c>
      <c r="G930">
        <v>0.77083333333333304</v>
      </c>
      <c r="H930">
        <v>0.61486486486486502</v>
      </c>
      <c r="I930">
        <v>0.85227272727272696</v>
      </c>
      <c r="J930" s="1">
        <v>0.94444444444444398</v>
      </c>
      <c r="K930" t="s">
        <v>23238</v>
      </c>
      <c r="L930" t="s">
        <v>25104</v>
      </c>
      <c r="M930" t="s">
        <v>25105</v>
      </c>
    </row>
    <row r="931" spans="1:13">
      <c r="A931" s="1" t="s">
        <v>2948</v>
      </c>
      <c r="B931">
        <v>1.7809202344273501E-4</v>
      </c>
      <c r="C931" s="1">
        <v>2.4429593732140699E-5</v>
      </c>
      <c r="D931">
        <v>9.2592592592592601E-2</v>
      </c>
      <c r="E931">
        <v>0.683544303797468</v>
      </c>
      <c r="F931">
        <v>0.30303030303030298</v>
      </c>
      <c r="G931">
        <v>0</v>
      </c>
      <c r="H931">
        <v>0.25362318840579701</v>
      </c>
      <c r="I931">
        <v>6.4102564102564097E-2</v>
      </c>
      <c r="J931" s="1">
        <v>0</v>
      </c>
      <c r="K931" t="s">
        <v>23238</v>
      </c>
      <c r="L931" t="s">
        <v>25106</v>
      </c>
      <c r="M931" t="s">
        <v>25107</v>
      </c>
    </row>
    <row r="932" spans="1:13">
      <c r="A932" s="1" t="s">
        <v>2949</v>
      </c>
      <c r="B932">
        <v>8.0314892227933794E-8</v>
      </c>
      <c r="C932" s="1">
        <v>4.0357844423820598E-7</v>
      </c>
      <c r="D932">
        <v>0</v>
      </c>
      <c r="E932">
        <v>5.31914893617021E-3</v>
      </c>
      <c r="F932">
        <v>5.6497175141242903E-3</v>
      </c>
      <c r="G932">
        <v>0</v>
      </c>
      <c r="H932">
        <v>4.4642857142857097E-3</v>
      </c>
      <c r="I932">
        <v>4.0983606557377103E-3</v>
      </c>
      <c r="J932" s="1">
        <v>1</v>
      </c>
      <c r="K932" t="s">
        <v>23242</v>
      </c>
      <c r="L932" t="s">
        <v>25108</v>
      </c>
      <c r="M932" t="s">
        <v>25109</v>
      </c>
    </row>
    <row r="933" spans="1:13">
      <c r="A933" s="1" t="s">
        <v>2950</v>
      </c>
      <c r="B933">
        <v>8.0639871007166598E-6</v>
      </c>
      <c r="C933" s="1">
        <v>6.9786761045608302E-6</v>
      </c>
      <c r="D933">
        <v>1</v>
      </c>
      <c r="E933">
        <v>1</v>
      </c>
      <c r="F933">
        <v>0.997435897435897</v>
      </c>
      <c r="G933">
        <v>1</v>
      </c>
      <c r="H933">
        <v>1</v>
      </c>
      <c r="I933">
        <v>0.91600000000000004</v>
      </c>
      <c r="J933" s="1">
        <v>1</v>
      </c>
      <c r="K933" t="s">
        <v>23241</v>
      </c>
      <c r="L933" t="s">
        <v>25110</v>
      </c>
      <c r="M933" t="s">
        <v>25111</v>
      </c>
    </row>
    <row r="934" spans="1:13">
      <c r="A934" s="1" t="s">
        <v>2951</v>
      </c>
      <c r="B934">
        <v>6.5415045415963597E-6</v>
      </c>
      <c r="C934" s="1">
        <v>2.2855083688117299E-5</v>
      </c>
      <c r="D934">
        <v>0</v>
      </c>
      <c r="E934">
        <v>0</v>
      </c>
      <c r="F934">
        <v>3.6290322580645198E-2</v>
      </c>
      <c r="G934">
        <v>3.5714285714285698E-2</v>
      </c>
      <c r="H934">
        <v>0.144230769230769</v>
      </c>
      <c r="I934">
        <v>0.225806451612903</v>
      </c>
      <c r="J934" s="1">
        <v>0</v>
      </c>
      <c r="K934" t="s">
        <v>23237</v>
      </c>
      <c r="L934" t="s">
        <v>25112</v>
      </c>
      <c r="M934" t="s">
        <v>25113</v>
      </c>
    </row>
    <row r="935" spans="1:13">
      <c r="A935" s="1" t="s">
        <v>2952</v>
      </c>
      <c r="B935">
        <v>1.3422296898301701E-6</v>
      </c>
      <c r="C935" s="1">
        <v>5.2867693769352697E-7</v>
      </c>
      <c r="D935">
        <v>0</v>
      </c>
      <c r="E935">
        <v>0</v>
      </c>
      <c r="F935">
        <v>0</v>
      </c>
      <c r="G935">
        <v>0.20833333333333301</v>
      </c>
      <c r="H935">
        <v>6.5573770491803296E-2</v>
      </c>
      <c r="I935">
        <v>8.9285714285714302E-2</v>
      </c>
      <c r="J935" s="1">
        <v>0</v>
      </c>
      <c r="K935" t="s">
        <v>23237</v>
      </c>
      <c r="L935" t="s">
        <v>25114</v>
      </c>
      <c r="M935" t="s">
        <v>25115</v>
      </c>
    </row>
    <row r="936" spans="1:13">
      <c r="A936" s="1" t="s">
        <v>2953</v>
      </c>
      <c r="B936">
        <v>8.5868270338477907E-5</v>
      </c>
      <c r="C936" s="1">
        <v>3.8310952655028503E-5</v>
      </c>
      <c r="D936">
        <v>0.63333333333333297</v>
      </c>
      <c r="E936">
        <v>0.72891566265060204</v>
      </c>
      <c r="F936">
        <v>0.5390625</v>
      </c>
      <c r="G936">
        <v>0.46296296296296302</v>
      </c>
      <c r="H936">
        <v>0.63063063063063096</v>
      </c>
      <c r="I936">
        <v>0.40434782608695702</v>
      </c>
      <c r="J936" s="1">
        <v>0</v>
      </c>
      <c r="K936" t="s">
        <v>23238</v>
      </c>
      <c r="L936" t="s">
        <v>25116</v>
      </c>
      <c r="M936" t="s">
        <v>25117</v>
      </c>
    </row>
    <row r="937" spans="1:13">
      <c r="A937" s="1" t="s">
        <v>2954</v>
      </c>
      <c r="B937">
        <v>1.7086342399796499E-7</v>
      </c>
      <c r="C937" s="1">
        <v>1.7196311518018601E-9</v>
      </c>
      <c r="D937">
        <v>0.86666666666666703</v>
      </c>
      <c r="E937">
        <v>0.70129870129870098</v>
      </c>
      <c r="F937">
        <v>1</v>
      </c>
      <c r="G937">
        <v>1</v>
      </c>
      <c r="H937">
        <v>1</v>
      </c>
      <c r="I937">
        <v>1</v>
      </c>
      <c r="J937" s="1">
        <v>0.94444444444444398</v>
      </c>
      <c r="K937" t="s">
        <v>23241</v>
      </c>
      <c r="L937" t="s">
        <v>25118</v>
      </c>
      <c r="M937" t="s">
        <v>25119</v>
      </c>
    </row>
    <row r="938" spans="1:13">
      <c r="A938" s="1" t="s">
        <v>2955</v>
      </c>
      <c r="B938">
        <v>4.3292574499571501E-6</v>
      </c>
      <c r="C938" s="1">
        <v>6.4360699292526102E-4</v>
      </c>
      <c r="D938">
        <v>0.5</v>
      </c>
      <c r="E938">
        <v>0.22</v>
      </c>
      <c r="F938">
        <v>0.13265306122449</v>
      </c>
      <c r="G938">
        <v>0.54</v>
      </c>
      <c r="H938">
        <v>0.56000000000000005</v>
      </c>
      <c r="I938">
        <v>0.67763157894736803</v>
      </c>
      <c r="J938" s="1">
        <v>1</v>
      </c>
      <c r="K938" t="s">
        <v>23238</v>
      </c>
      <c r="L938" t="s">
        <v>25120</v>
      </c>
      <c r="M938" t="s">
        <v>25121</v>
      </c>
    </row>
    <row r="939" spans="1:13">
      <c r="A939" s="1" t="s">
        <v>2956</v>
      </c>
      <c r="B939">
        <v>2.4459473267057801E-5</v>
      </c>
      <c r="C939" s="1">
        <v>3.8691050317373301E-5</v>
      </c>
      <c r="D939">
        <v>0.84482758620689702</v>
      </c>
      <c r="E939">
        <v>0.81578947368421095</v>
      </c>
      <c r="F939">
        <v>0.38135593220338998</v>
      </c>
      <c r="G939">
        <v>0.70833333333333304</v>
      </c>
      <c r="H939">
        <v>0.194444444444444</v>
      </c>
      <c r="I939">
        <v>0.72857142857142898</v>
      </c>
      <c r="J939" s="1">
        <v>0</v>
      </c>
      <c r="K939" t="s">
        <v>23238</v>
      </c>
      <c r="L939" t="s">
        <v>25122</v>
      </c>
      <c r="M939" t="s">
        <v>25123</v>
      </c>
    </row>
    <row r="940" spans="1:13">
      <c r="A940" s="1" t="s">
        <v>2957</v>
      </c>
      <c r="B940">
        <v>2.1927422739485699E-6</v>
      </c>
      <c r="C940" s="1">
        <v>1.8503430543166099E-6</v>
      </c>
      <c r="D940">
        <v>0.984375</v>
      </c>
      <c r="E940">
        <v>1</v>
      </c>
      <c r="F940">
        <v>0.994285714285714</v>
      </c>
      <c r="G940">
        <v>1</v>
      </c>
      <c r="H940">
        <v>0.99166666666666703</v>
      </c>
      <c r="I940">
        <v>0.99333333333333296</v>
      </c>
      <c r="J940" s="1">
        <v>0</v>
      </c>
      <c r="K940" t="s">
        <v>23238</v>
      </c>
      <c r="L940" t="s">
        <v>25124</v>
      </c>
      <c r="M940" t="s">
        <v>25125</v>
      </c>
    </row>
    <row r="941" spans="1:13">
      <c r="A941" s="1" t="s">
        <v>2958</v>
      </c>
      <c r="B941">
        <v>7.0837028943095996E-7</v>
      </c>
      <c r="C941" s="1">
        <v>2.1381141012852699E-8</v>
      </c>
      <c r="D941">
        <v>0.984375</v>
      </c>
      <c r="E941">
        <v>1</v>
      </c>
      <c r="F941">
        <v>0.99481865284974103</v>
      </c>
      <c r="G941">
        <v>1</v>
      </c>
      <c r="H941">
        <v>0.99099099099099097</v>
      </c>
      <c r="I941">
        <v>0.99438202247190999</v>
      </c>
      <c r="J941" s="1">
        <v>0.95454545454545503</v>
      </c>
      <c r="K941" t="s">
        <v>23238</v>
      </c>
      <c r="L941" t="s">
        <v>25126</v>
      </c>
      <c r="M941" t="s">
        <v>25127</v>
      </c>
    </row>
    <row r="942" spans="1:13">
      <c r="A942" s="1" t="s">
        <v>2959</v>
      </c>
      <c r="B942">
        <v>2.8824782103288999E-8</v>
      </c>
      <c r="C942" s="1">
        <v>3.3504019130587399E-7</v>
      </c>
      <c r="D942">
        <v>0</v>
      </c>
      <c r="E942">
        <v>1.2820512820512799E-2</v>
      </c>
      <c r="F942">
        <v>3.28947368421053E-3</v>
      </c>
      <c r="G942">
        <v>0</v>
      </c>
      <c r="H942">
        <v>0</v>
      </c>
      <c r="I942">
        <v>0</v>
      </c>
      <c r="J942" s="1">
        <v>0.7</v>
      </c>
      <c r="K942" t="s">
        <v>23238</v>
      </c>
      <c r="L942" t="s">
        <v>25128</v>
      </c>
      <c r="M942" t="s">
        <v>25129</v>
      </c>
    </row>
    <row r="943" spans="1:13">
      <c r="A943" s="1" t="s">
        <v>2960</v>
      </c>
      <c r="B943">
        <v>1.3725415437559901E-6</v>
      </c>
      <c r="C943" s="1">
        <v>8.2378727842329798E-8</v>
      </c>
      <c r="D943">
        <v>0</v>
      </c>
      <c r="E943">
        <v>0</v>
      </c>
      <c r="F943">
        <v>9.8039215686274495E-2</v>
      </c>
      <c r="G943">
        <v>0.125</v>
      </c>
      <c r="H943">
        <v>1.35135135135135E-2</v>
      </c>
      <c r="I943">
        <v>0.105263157894737</v>
      </c>
      <c r="J943" s="1">
        <v>0</v>
      </c>
      <c r="K943" t="s">
        <v>23241</v>
      </c>
      <c r="L943" t="s">
        <v>25130</v>
      </c>
      <c r="M943" t="s">
        <v>25131</v>
      </c>
    </row>
    <row r="944" spans="1:13">
      <c r="A944" s="1" t="s">
        <v>2961</v>
      </c>
      <c r="B944">
        <v>5.28383734004047E-6</v>
      </c>
      <c r="C944" s="1">
        <v>5.4205551730548701E-6</v>
      </c>
      <c r="D944">
        <v>0</v>
      </c>
      <c r="E944">
        <v>0</v>
      </c>
      <c r="F944">
        <v>0</v>
      </c>
      <c r="G944">
        <v>0</v>
      </c>
      <c r="H944">
        <v>0.14499999999999999</v>
      </c>
      <c r="I944">
        <v>0</v>
      </c>
      <c r="J944" s="1" t="s">
        <v>23229</v>
      </c>
      <c r="K944" t="s">
        <v>23241</v>
      </c>
      <c r="L944" t="s">
        <v>25132</v>
      </c>
      <c r="M944" t="s">
        <v>25133</v>
      </c>
    </row>
    <row r="945" spans="1:13">
      <c r="A945" s="1" t="s">
        <v>2962</v>
      </c>
      <c r="B945">
        <v>7.4886576917662105E-7</v>
      </c>
      <c r="C945" s="1">
        <v>2.1866711186661501E-4</v>
      </c>
      <c r="D945">
        <v>1</v>
      </c>
      <c r="E945">
        <v>1</v>
      </c>
      <c r="F945">
        <v>0.957219251336898</v>
      </c>
      <c r="G945">
        <v>0.95</v>
      </c>
      <c r="H945">
        <v>0.84234234234234195</v>
      </c>
      <c r="I945">
        <v>0.88172043010752699</v>
      </c>
      <c r="J945" s="1">
        <v>1</v>
      </c>
      <c r="K945" t="s">
        <v>23237</v>
      </c>
      <c r="L945" t="s">
        <v>25134</v>
      </c>
      <c r="M945" t="s">
        <v>25135</v>
      </c>
    </row>
    <row r="946" spans="1:13">
      <c r="A946" s="1" t="s">
        <v>2963</v>
      </c>
      <c r="B946">
        <v>1.2785899508883601E-7</v>
      </c>
      <c r="C946" s="1">
        <v>2.7300945050751202E-7</v>
      </c>
      <c r="D946">
        <v>0</v>
      </c>
      <c r="E946">
        <v>0</v>
      </c>
      <c r="F946">
        <v>7.7720207253886E-3</v>
      </c>
      <c r="G946">
        <v>0</v>
      </c>
      <c r="H946">
        <v>0</v>
      </c>
      <c r="I946">
        <v>0</v>
      </c>
      <c r="J946" s="1">
        <v>0</v>
      </c>
      <c r="K946" t="s">
        <v>23241</v>
      </c>
      <c r="L946" t="s">
        <v>25136</v>
      </c>
      <c r="M946" t="s">
        <v>25137</v>
      </c>
    </row>
    <row r="947" spans="1:13">
      <c r="A947" s="1" t="s">
        <v>2964</v>
      </c>
      <c r="B947">
        <v>1.1321669168625499E-7</v>
      </c>
      <c r="C947" s="1">
        <v>1.0103242453974399E-5</v>
      </c>
      <c r="D947">
        <v>1</v>
      </c>
      <c r="E947">
        <v>1</v>
      </c>
      <c r="F947">
        <v>0.99702380952380998</v>
      </c>
      <c r="G947">
        <v>1</v>
      </c>
      <c r="H947">
        <v>0.974683544303797</v>
      </c>
      <c r="I947">
        <v>1</v>
      </c>
      <c r="J947" s="1">
        <v>1</v>
      </c>
      <c r="K947" t="s">
        <v>23240</v>
      </c>
      <c r="L947" t="s">
        <v>25138</v>
      </c>
      <c r="M947" t="s">
        <v>25139</v>
      </c>
    </row>
    <row r="948" spans="1:13">
      <c r="A948" s="1" t="s">
        <v>2965</v>
      </c>
      <c r="B948">
        <v>9.0270506830475504E-4</v>
      </c>
      <c r="C948" s="1">
        <v>4.0977286966885399E-5</v>
      </c>
      <c r="D948">
        <v>6.8965517241379296E-2</v>
      </c>
      <c r="E948">
        <v>0.615789473684211</v>
      </c>
      <c r="F948">
        <v>5.1282051282051299E-3</v>
      </c>
      <c r="G948">
        <v>0</v>
      </c>
      <c r="H948">
        <v>1.3274336283185801E-2</v>
      </c>
      <c r="I948">
        <v>7.9365079365079395E-3</v>
      </c>
      <c r="J948" s="1">
        <v>0</v>
      </c>
      <c r="K948" t="s">
        <v>23241</v>
      </c>
      <c r="L948" t="s">
        <v>25140</v>
      </c>
      <c r="M948" t="s">
        <v>25141</v>
      </c>
    </row>
    <row r="949" spans="1:13">
      <c r="A949" s="1" t="s">
        <v>2966</v>
      </c>
      <c r="B949">
        <v>1.46981163888386E-6</v>
      </c>
      <c r="C949" s="1">
        <v>4.75469359414521E-7</v>
      </c>
      <c r="D949">
        <v>0</v>
      </c>
      <c r="E949">
        <v>0</v>
      </c>
      <c r="F949">
        <v>2.9801324503311299E-2</v>
      </c>
      <c r="G949">
        <v>0</v>
      </c>
      <c r="H949">
        <v>0.164383561643836</v>
      </c>
      <c r="I949">
        <v>0</v>
      </c>
      <c r="J949" s="1">
        <v>0</v>
      </c>
      <c r="K949" t="s">
        <v>23241</v>
      </c>
      <c r="L949" t="s">
        <v>25142</v>
      </c>
      <c r="M949" t="s">
        <v>25143</v>
      </c>
    </row>
    <row r="950" spans="1:13">
      <c r="A950" s="1" t="s">
        <v>2967</v>
      </c>
      <c r="B950">
        <v>3.8351246052756199E-5</v>
      </c>
      <c r="C950" s="1">
        <v>1.23682714280737E-4</v>
      </c>
      <c r="D950">
        <v>0.921875</v>
      </c>
      <c r="E950">
        <v>0.64880952380952395</v>
      </c>
      <c r="F950">
        <v>0.29559748427672999</v>
      </c>
      <c r="G950">
        <v>0.94444444444444398</v>
      </c>
      <c r="H950">
        <v>0.79285714285714304</v>
      </c>
      <c r="I950">
        <v>0.82352941176470595</v>
      </c>
      <c r="J950" s="1">
        <v>1</v>
      </c>
      <c r="K950" t="s">
        <v>23238</v>
      </c>
      <c r="L950" t="s">
        <v>25144</v>
      </c>
      <c r="M950" t="s">
        <v>25145</v>
      </c>
    </row>
    <row r="951" spans="1:13">
      <c r="A951" s="1" t="s">
        <v>2968</v>
      </c>
      <c r="B951">
        <v>1.27214071726434E-5</v>
      </c>
      <c r="C951" s="1">
        <v>6.9889450031744498E-6</v>
      </c>
      <c r="D951">
        <v>1.6129032258064498E-2</v>
      </c>
      <c r="E951">
        <v>0</v>
      </c>
      <c r="F951">
        <v>2.8248587570621499E-3</v>
      </c>
      <c r="G951">
        <v>0</v>
      </c>
      <c r="H951">
        <v>0</v>
      </c>
      <c r="I951">
        <v>5.4347826086956499E-2</v>
      </c>
      <c r="J951" s="1">
        <v>6.25E-2</v>
      </c>
      <c r="K951" t="s">
        <v>23238</v>
      </c>
      <c r="L951" t="s">
        <v>25146</v>
      </c>
      <c r="M951" t="s">
        <v>25147</v>
      </c>
    </row>
    <row r="952" spans="1:13">
      <c r="A952" s="1" t="s">
        <v>2969</v>
      </c>
      <c r="B952">
        <v>2.66169572828602E-9</v>
      </c>
      <c r="C952" s="1">
        <v>3.62022959519656E-9</v>
      </c>
      <c r="D952">
        <v>1</v>
      </c>
      <c r="E952">
        <v>0.99456521739130432</v>
      </c>
      <c r="F952">
        <v>1</v>
      </c>
      <c r="G952">
        <v>1</v>
      </c>
      <c r="H952">
        <v>1</v>
      </c>
      <c r="I952">
        <v>1</v>
      </c>
      <c r="J952" s="1">
        <v>0.72727272727272707</v>
      </c>
      <c r="K952" t="s">
        <v>23243</v>
      </c>
      <c r="L952" t="s">
        <v>25148</v>
      </c>
      <c r="M952" t="s">
        <v>25149</v>
      </c>
    </row>
    <row r="953" spans="1:13">
      <c r="A953" s="1" t="s">
        <v>2970</v>
      </c>
      <c r="B953">
        <v>1.5989526733016101E-7</v>
      </c>
      <c r="C953" s="1">
        <v>1.8330750560723E-8</v>
      </c>
      <c r="D953">
        <v>0.984375</v>
      </c>
      <c r="E953">
        <v>0.99479166666666696</v>
      </c>
      <c r="F953">
        <v>1</v>
      </c>
      <c r="G953">
        <v>1</v>
      </c>
      <c r="H953">
        <v>0.99553571428571397</v>
      </c>
      <c r="I953">
        <v>0.99537037037037002</v>
      </c>
      <c r="J953" s="1">
        <v>4.5454545454545497E-2</v>
      </c>
      <c r="K953" t="s">
        <v>23242</v>
      </c>
      <c r="L953" t="s">
        <v>25150</v>
      </c>
      <c r="M953" t="s">
        <v>25151</v>
      </c>
    </row>
    <row r="954" spans="1:13">
      <c r="A954" s="1" t="s">
        <v>2971</v>
      </c>
      <c r="B954">
        <v>5.61578776974125E-6</v>
      </c>
      <c r="C954" s="1">
        <v>7.4397534105157806E-5</v>
      </c>
      <c r="D954">
        <v>1</v>
      </c>
      <c r="E954">
        <v>1</v>
      </c>
      <c r="F954">
        <v>0.83798882681564202</v>
      </c>
      <c r="G954">
        <v>0.17307692307692299</v>
      </c>
      <c r="H954">
        <v>0.84939759036144602</v>
      </c>
      <c r="I954">
        <v>0.55555555555555602</v>
      </c>
      <c r="J954" s="1">
        <v>1</v>
      </c>
      <c r="K954" t="s">
        <v>23241</v>
      </c>
      <c r="L954" t="s">
        <v>25152</v>
      </c>
      <c r="M954" t="s">
        <v>25153</v>
      </c>
    </row>
    <row r="955" spans="1:13">
      <c r="A955" s="1" t="s">
        <v>2972</v>
      </c>
      <c r="B955">
        <v>1.7836470171881501E-6</v>
      </c>
      <c r="C955" s="1">
        <v>1.12125671636237E-4</v>
      </c>
      <c r="D955">
        <v>0.390625</v>
      </c>
      <c r="E955">
        <v>0.62048192771084298</v>
      </c>
      <c r="F955">
        <v>0.11038961038961</v>
      </c>
      <c r="G955">
        <v>6.25E-2</v>
      </c>
      <c r="H955">
        <v>0.2890625</v>
      </c>
      <c r="I955">
        <v>0.26470588235294101</v>
      </c>
      <c r="J955" s="1">
        <v>0</v>
      </c>
      <c r="K955" t="s">
        <v>23241</v>
      </c>
      <c r="L955" t="s">
        <v>25154</v>
      </c>
      <c r="M955" t="s">
        <v>25155</v>
      </c>
    </row>
    <row r="956" spans="1:13">
      <c r="A956" s="1" t="s">
        <v>2973</v>
      </c>
      <c r="B956">
        <v>1.03865123038053E-7</v>
      </c>
      <c r="C956" s="1">
        <v>3.0213105021278101E-8</v>
      </c>
      <c r="D956">
        <v>1</v>
      </c>
      <c r="E956">
        <v>0.97058823529411797</v>
      </c>
      <c r="F956">
        <v>1</v>
      </c>
      <c r="G956" t="s">
        <v>23229</v>
      </c>
      <c r="H956">
        <v>1</v>
      </c>
      <c r="I956">
        <v>1</v>
      </c>
      <c r="J956" s="1" t="s">
        <v>23229</v>
      </c>
      <c r="K956" t="s">
        <v>23238</v>
      </c>
      <c r="L956" t="s">
        <v>25156</v>
      </c>
      <c r="M956" t="s">
        <v>25157</v>
      </c>
    </row>
    <row r="957" spans="1:13">
      <c r="A957" s="1" t="s">
        <v>2974</v>
      </c>
      <c r="B957">
        <v>3.7561115290543602E-6</v>
      </c>
      <c r="C957" s="1">
        <v>1.0690372999584499E-5</v>
      </c>
      <c r="D957">
        <v>8.9285714285714302E-2</v>
      </c>
      <c r="E957">
        <v>0</v>
      </c>
      <c r="F957">
        <v>6.8965517241379296E-2</v>
      </c>
      <c r="G957">
        <v>1.4285714285714299E-2</v>
      </c>
      <c r="H957">
        <v>3.8461538461538498E-2</v>
      </c>
      <c r="I957">
        <v>6.5217391304347797E-2</v>
      </c>
      <c r="J957" s="1">
        <v>0</v>
      </c>
      <c r="K957" t="s">
        <v>23240</v>
      </c>
      <c r="L957" t="s">
        <v>25158</v>
      </c>
      <c r="M957" t="s">
        <v>25159</v>
      </c>
    </row>
    <row r="958" spans="1:13">
      <c r="A958" s="1" t="s">
        <v>2975</v>
      </c>
      <c r="B958">
        <v>2.9733278437444501E-7</v>
      </c>
      <c r="C958" s="1">
        <v>1.04825850711047E-5</v>
      </c>
      <c r="D958">
        <v>1</v>
      </c>
      <c r="E958">
        <v>1</v>
      </c>
      <c r="F958">
        <v>0.99655172413793103</v>
      </c>
      <c r="G958">
        <v>0.88095238095238104</v>
      </c>
      <c r="H958">
        <v>0.9921875</v>
      </c>
      <c r="I958">
        <v>0.94512195121951204</v>
      </c>
      <c r="J958" s="1">
        <v>1</v>
      </c>
      <c r="K958" t="s">
        <v>23238</v>
      </c>
      <c r="L958" t="s">
        <v>25160</v>
      </c>
      <c r="M958" t="s">
        <v>25161</v>
      </c>
    </row>
    <row r="959" spans="1:13">
      <c r="A959" s="1" t="s">
        <v>2976</v>
      </c>
      <c r="B959">
        <v>4.3087232163390201E-6</v>
      </c>
      <c r="C959" s="1">
        <v>1.4355985848524701E-6</v>
      </c>
      <c r="D959">
        <v>1</v>
      </c>
      <c r="E959">
        <v>1</v>
      </c>
      <c r="F959">
        <v>0.98395721925133695</v>
      </c>
      <c r="G959">
        <v>1</v>
      </c>
      <c r="H959">
        <v>1</v>
      </c>
      <c r="I959">
        <v>1</v>
      </c>
      <c r="J959" s="1" t="s">
        <v>23229</v>
      </c>
      <c r="K959" t="s">
        <v>23238</v>
      </c>
      <c r="L959" t="s">
        <v>25162</v>
      </c>
      <c r="M959" t="s">
        <v>25163</v>
      </c>
    </row>
    <row r="960" spans="1:13">
      <c r="A960" s="1" t="s">
        <v>2977</v>
      </c>
      <c r="B960">
        <v>2.0774559347103501E-5</v>
      </c>
      <c r="C960" s="1">
        <v>4.38430111277006E-6</v>
      </c>
      <c r="D960">
        <v>0</v>
      </c>
      <c r="E960">
        <v>2.3076923076923099E-2</v>
      </c>
      <c r="F960">
        <v>2.8089887640449398E-3</v>
      </c>
      <c r="G960">
        <v>0.70833333333333304</v>
      </c>
      <c r="H960">
        <v>2.8089887640449399E-2</v>
      </c>
      <c r="I960">
        <v>0.114754098360656</v>
      </c>
      <c r="J960" s="1">
        <v>0</v>
      </c>
      <c r="K960" t="s">
        <v>23240</v>
      </c>
      <c r="L960" t="s">
        <v>25164</v>
      </c>
      <c r="M960" t="s">
        <v>25165</v>
      </c>
    </row>
    <row r="961" spans="1:13">
      <c r="A961" s="1" t="s">
        <v>2978</v>
      </c>
      <c r="B961">
        <v>4.5798296343560303E-6</v>
      </c>
      <c r="C961" s="1">
        <v>9.4230038540375896E-10</v>
      </c>
      <c r="D961">
        <v>1</v>
      </c>
      <c r="E961">
        <v>1</v>
      </c>
      <c r="F961">
        <v>1</v>
      </c>
      <c r="G961">
        <v>0.96250000000000002</v>
      </c>
      <c r="H961">
        <v>1</v>
      </c>
      <c r="I961">
        <v>0.90598290598290598</v>
      </c>
      <c r="J961" s="1">
        <v>1</v>
      </c>
      <c r="K961" t="s">
        <v>23240</v>
      </c>
      <c r="L961" t="s">
        <v>25166</v>
      </c>
      <c r="M961" t="s">
        <v>25167</v>
      </c>
    </row>
    <row r="962" spans="1:13">
      <c r="A962" s="1" t="s">
        <v>2979</v>
      </c>
      <c r="B962">
        <v>4.2108616605341102E-6</v>
      </c>
      <c r="C962" s="1">
        <v>3.6444528080228198E-6</v>
      </c>
      <c r="D962">
        <v>1.6129032258064498E-2</v>
      </c>
      <c r="E962">
        <v>0</v>
      </c>
      <c r="F962">
        <v>8.2417582417582402E-3</v>
      </c>
      <c r="G962">
        <v>0</v>
      </c>
      <c r="H962">
        <v>2.2988505747126398E-2</v>
      </c>
      <c r="I962">
        <v>4.47761194029851E-2</v>
      </c>
      <c r="J962" s="1" t="s">
        <v>23229</v>
      </c>
      <c r="K962" t="s">
        <v>23240</v>
      </c>
      <c r="L962" t="s">
        <v>25168</v>
      </c>
      <c r="M962" t="s">
        <v>25169</v>
      </c>
    </row>
    <row r="963" spans="1:13">
      <c r="A963" s="1" t="s">
        <v>2980</v>
      </c>
      <c r="B963">
        <v>7.5858244128429794E-9</v>
      </c>
      <c r="C963" s="1">
        <v>2.9802912030222901E-6</v>
      </c>
      <c r="D963">
        <v>0</v>
      </c>
      <c r="E963">
        <v>0</v>
      </c>
      <c r="F963">
        <v>0</v>
      </c>
      <c r="G963">
        <v>0.32894736842105299</v>
      </c>
      <c r="H963">
        <v>2.7777777777777801E-2</v>
      </c>
      <c r="I963">
        <v>8.4745762711864406E-3</v>
      </c>
      <c r="J963" s="1">
        <v>0</v>
      </c>
      <c r="K963" t="s">
        <v>23238</v>
      </c>
      <c r="L963" t="s">
        <v>25170</v>
      </c>
      <c r="M963" t="s">
        <v>25171</v>
      </c>
    </row>
    <row r="964" spans="1:13">
      <c r="A964" s="1" t="s">
        <v>2981</v>
      </c>
      <c r="B964">
        <v>8.2041500331311303E-10</v>
      </c>
      <c r="C964" s="1">
        <v>4.61823256887048E-10</v>
      </c>
      <c r="D964">
        <v>0</v>
      </c>
      <c r="E964">
        <v>0</v>
      </c>
      <c r="F964">
        <v>4.5045045045045001E-3</v>
      </c>
      <c r="G964">
        <v>0</v>
      </c>
      <c r="H964">
        <v>0</v>
      </c>
      <c r="I964">
        <v>0</v>
      </c>
      <c r="J964" s="1">
        <v>0</v>
      </c>
      <c r="K964" t="s">
        <v>23238</v>
      </c>
      <c r="L964" t="s">
        <v>25172</v>
      </c>
      <c r="M964" t="s">
        <v>25173</v>
      </c>
    </row>
    <row r="965" spans="1:13">
      <c r="A965" s="1" t="s">
        <v>2982</v>
      </c>
      <c r="B965">
        <v>3.6653839495155501E-7</v>
      </c>
      <c r="C965" s="1">
        <v>4.0225364099183102E-7</v>
      </c>
      <c r="D965">
        <v>1</v>
      </c>
      <c r="E965">
        <v>0.99137931034482796</v>
      </c>
      <c r="F965">
        <v>0.94761904761904803</v>
      </c>
      <c r="G965">
        <v>1</v>
      </c>
      <c r="H965">
        <v>1</v>
      </c>
      <c r="I965">
        <v>0.95762711864406802</v>
      </c>
      <c r="J965" s="1" t="s">
        <v>23229</v>
      </c>
      <c r="K965" t="s">
        <v>23238</v>
      </c>
      <c r="L965" t="s">
        <v>25174</v>
      </c>
      <c r="M965" t="s">
        <v>25175</v>
      </c>
    </row>
    <row r="966" spans="1:13">
      <c r="A966" s="1" t="s">
        <v>2983</v>
      </c>
      <c r="B966">
        <v>6.3329470363273699E-8</v>
      </c>
      <c r="C966" s="1">
        <v>1.01356141547571E-6</v>
      </c>
      <c r="D966">
        <v>0.96428571428571397</v>
      </c>
      <c r="E966">
        <v>0.95625000000000004</v>
      </c>
      <c r="F966">
        <v>1</v>
      </c>
      <c r="G966">
        <v>1</v>
      </c>
      <c r="H966">
        <v>0.98507462686567204</v>
      </c>
      <c r="I966">
        <v>1</v>
      </c>
      <c r="J966" s="1">
        <v>1</v>
      </c>
      <c r="K966" t="s">
        <v>23240</v>
      </c>
      <c r="L966" t="s">
        <v>25176</v>
      </c>
      <c r="M966" t="s">
        <v>25177</v>
      </c>
    </row>
    <row r="967" spans="1:13">
      <c r="A967" s="1" t="s">
        <v>2984</v>
      </c>
      <c r="B967">
        <v>8.6912555096802796E-8</v>
      </c>
      <c r="C967" s="1">
        <v>1.2954450186926499E-6</v>
      </c>
      <c r="D967">
        <v>1</v>
      </c>
      <c r="E967">
        <v>1</v>
      </c>
      <c r="F967">
        <v>0.997435897435897</v>
      </c>
      <c r="G967">
        <v>1</v>
      </c>
      <c r="H967">
        <v>0.99122807017543901</v>
      </c>
      <c r="I967">
        <v>0.99593495934959397</v>
      </c>
      <c r="J967" s="1">
        <v>0.5</v>
      </c>
      <c r="K967" t="s">
        <v>23238</v>
      </c>
      <c r="L967" t="s">
        <v>25178</v>
      </c>
      <c r="M967" t="s">
        <v>25179</v>
      </c>
    </row>
    <row r="968" spans="1:13">
      <c r="A968" s="1" t="s">
        <v>2985</v>
      </c>
      <c r="B968">
        <v>2.0444352735131501E-8</v>
      </c>
      <c r="C968" s="1">
        <v>8.88996771471571E-7</v>
      </c>
      <c r="D968">
        <v>0.98275862068965503</v>
      </c>
      <c r="E968">
        <v>0.99411764705882399</v>
      </c>
      <c r="F968">
        <v>0.99264705882352899</v>
      </c>
      <c r="G968">
        <v>1</v>
      </c>
      <c r="H968">
        <v>1</v>
      </c>
      <c r="I968">
        <v>0.98148148148148195</v>
      </c>
      <c r="J968" s="1">
        <v>1</v>
      </c>
      <c r="K968" t="s">
        <v>23238</v>
      </c>
      <c r="L968" t="s">
        <v>25180</v>
      </c>
      <c r="M968" t="s">
        <v>25181</v>
      </c>
    </row>
    <row r="969" spans="1:13">
      <c r="A969" s="1" t="s">
        <v>2986</v>
      </c>
      <c r="B969">
        <v>3.3613696315243699E-6</v>
      </c>
      <c r="C969" s="1">
        <v>1.8068191841163402E-5</v>
      </c>
      <c r="D969">
        <v>1</v>
      </c>
      <c r="E969">
        <v>0.99333333333333296</v>
      </c>
      <c r="F969">
        <v>0.91017964071856305</v>
      </c>
      <c r="G969">
        <v>1</v>
      </c>
      <c r="H969">
        <v>0.95454545454545503</v>
      </c>
      <c r="I969">
        <v>0.921875</v>
      </c>
      <c r="J969" s="1" t="s">
        <v>23229</v>
      </c>
      <c r="K969" t="s">
        <v>23238</v>
      </c>
      <c r="L969" t="s">
        <v>25182</v>
      </c>
      <c r="M969" t="s">
        <v>25183</v>
      </c>
    </row>
    <row r="970" spans="1:13">
      <c r="A970" s="1" t="s">
        <v>2987</v>
      </c>
      <c r="B970">
        <v>2.50680411948707E-5</v>
      </c>
      <c r="C970" s="1">
        <v>1.82906423619122E-4</v>
      </c>
      <c r="D970">
        <v>0.73913043478260898</v>
      </c>
      <c r="E970">
        <v>0.192857142857143</v>
      </c>
      <c r="F970">
        <v>0.18023255813953501</v>
      </c>
      <c r="G970">
        <v>0.1</v>
      </c>
      <c r="H970">
        <v>2.7272727272727299E-2</v>
      </c>
      <c r="I970">
        <v>1.9607843137254902E-2</v>
      </c>
      <c r="J970" s="1" t="s">
        <v>23229</v>
      </c>
      <c r="K970" t="s">
        <v>23240</v>
      </c>
      <c r="L970" t="s">
        <v>25184</v>
      </c>
      <c r="M970" t="s">
        <v>25185</v>
      </c>
    </row>
    <row r="971" spans="1:13">
      <c r="A971" s="1" t="s">
        <v>2988</v>
      </c>
      <c r="B971">
        <v>5.9818445467709401E-5</v>
      </c>
      <c r="C971" s="1">
        <v>3.4878999347928E-7</v>
      </c>
      <c r="D971">
        <v>1</v>
      </c>
      <c r="E971">
        <v>0.90340909090909105</v>
      </c>
      <c r="F971">
        <v>1</v>
      </c>
      <c r="G971">
        <v>1</v>
      </c>
      <c r="H971">
        <v>1</v>
      </c>
      <c r="I971">
        <v>1</v>
      </c>
      <c r="J971" s="1" t="s">
        <v>23229</v>
      </c>
      <c r="K971" t="s">
        <v>23241</v>
      </c>
      <c r="L971" t="s">
        <v>25186</v>
      </c>
      <c r="M971" t="s">
        <v>25187</v>
      </c>
    </row>
    <row r="972" spans="1:13">
      <c r="A972" s="1" t="s">
        <v>2989</v>
      </c>
      <c r="B972">
        <v>3.1648045411101499E-6</v>
      </c>
      <c r="C972" s="1">
        <v>3.1253770996898399E-5</v>
      </c>
      <c r="D972">
        <v>1.6666666666666701E-2</v>
      </c>
      <c r="E972">
        <v>0</v>
      </c>
      <c r="F972">
        <v>6.0975609756097598E-3</v>
      </c>
      <c r="G972">
        <v>0</v>
      </c>
      <c r="H972">
        <v>0.13043478260869601</v>
      </c>
      <c r="I972">
        <v>0.125</v>
      </c>
      <c r="J972" s="1">
        <v>0</v>
      </c>
      <c r="K972" t="s">
        <v>23240</v>
      </c>
      <c r="L972" t="s">
        <v>25188</v>
      </c>
      <c r="M972" t="s">
        <v>25189</v>
      </c>
    </row>
    <row r="973" spans="1:13">
      <c r="A973" s="1" t="s">
        <v>2990</v>
      </c>
      <c r="B973">
        <v>7.8899146103144602E-7</v>
      </c>
      <c r="C973" s="1">
        <v>1.6829369107461101E-7</v>
      </c>
      <c r="D973">
        <v>1</v>
      </c>
      <c r="E973">
        <v>0.99462365591397806</v>
      </c>
      <c r="F973">
        <v>0.99736842105263201</v>
      </c>
      <c r="G973">
        <v>1</v>
      </c>
      <c r="H973">
        <v>1</v>
      </c>
      <c r="I973">
        <v>0.99305555555555602</v>
      </c>
      <c r="J973" s="1">
        <v>1</v>
      </c>
      <c r="K973" t="s">
        <v>23241</v>
      </c>
      <c r="L973" t="s">
        <v>25190</v>
      </c>
      <c r="M973" t="s">
        <v>25191</v>
      </c>
    </row>
    <row r="974" spans="1:13">
      <c r="A974" s="1" t="s">
        <v>2991</v>
      </c>
      <c r="B974">
        <v>3.4601305141766397E-5</v>
      </c>
      <c r="C974" s="1">
        <v>1.9271544423344301E-9</v>
      </c>
      <c r="D974">
        <v>0.133333333333333</v>
      </c>
      <c r="E974">
        <v>1.16279069767442E-2</v>
      </c>
      <c r="F974">
        <v>2.1739130434782601E-2</v>
      </c>
      <c r="G974">
        <v>0</v>
      </c>
      <c r="H974">
        <v>1.35135135135135E-2</v>
      </c>
      <c r="I974">
        <v>0</v>
      </c>
      <c r="J974" s="1">
        <v>0</v>
      </c>
      <c r="K974" t="s">
        <v>23240</v>
      </c>
      <c r="L974" t="s">
        <v>25192</v>
      </c>
      <c r="M974" t="s">
        <v>25193</v>
      </c>
    </row>
    <row r="975" spans="1:13">
      <c r="A975" s="1" t="s">
        <v>2992</v>
      </c>
      <c r="B975">
        <v>6.97216256977518E-4</v>
      </c>
      <c r="C975" s="1">
        <v>1.91611343808886E-5</v>
      </c>
      <c r="D975">
        <v>0.483870967741935</v>
      </c>
      <c r="E975">
        <v>0.662790697674419</v>
      </c>
      <c r="F975">
        <v>0.36163522012578603</v>
      </c>
      <c r="G975">
        <v>0.5</v>
      </c>
      <c r="H975">
        <v>0.41176470588235298</v>
      </c>
      <c r="I975">
        <v>0.73188405797101497</v>
      </c>
      <c r="J975" s="1">
        <v>1</v>
      </c>
      <c r="K975" t="s">
        <v>23238</v>
      </c>
      <c r="L975" t="s">
        <v>25194</v>
      </c>
      <c r="M975" t="s">
        <v>25195</v>
      </c>
    </row>
    <row r="976" spans="1:13">
      <c r="A976" s="1" t="s">
        <v>2993</v>
      </c>
      <c r="B976">
        <v>1.3072003657212199E-7</v>
      </c>
      <c r="C976" s="1">
        <v>1.3524882645238299E-4</v>
      </c>
      <c r="D976">
        <v>0.921875</v>
      </c>
      <c r="E976">
        <v>0.79787234042553201</v>
      </c>
      <c r="F976">
        <v>0.93041237113402098</v>
      </c>
      <c r="G976">
        <v>0.73148148148148195</v>
      </c>
      <c r="H976">
        <v>0.95794392523364502</v>
      </c>
      <c r="I976">
        <v>0.89150943396226401</v>
      </c>
      <c r="J976" s="1">
        <v>1</v>
      </c>
      <c r="K976" t="s">
        <v>23238</v>
      </c>
      <c r="L976" t="s">
        <v>25196</v>
      </c>
      <c r="M976" t="s">
        <v>25197</v>
      </c>
    </row>
    <row r="977" spans="1:13">
      <c r="A977" s="1" t="s">
        <v>2994</v>
      </c>
      <c r="B977">
        <v>2.0636634765938301E-8</v>
      </c>
      <c r="C977" s="1">
        <v>4.9368530388042597E-6</v>
      </c>
      <c r="D977">
        <v>1</v>
      </c>
      <c r="E977">
        <v>0.99462365591397806</v>
      </c>
      <c r="F977">
        <v>0.99435028248587598</v>
      </c>
      <c r="G977">
        <v>0.972727272727273</v>
      </c>
      <c r="H977">
        <v>0.96788990825688104</v>
      </c>
      <c r="I977">
        <v>0.98684210526315796</v>
      </c>
      <c r="J977" s="1">
        <v>1</v>
      </c>
      <c r="K977" t="s">
        <v>23240</v>
      </c>
      <c r="L977" t="s">
        <v>25198</v>
      </c>
      <c r="M977" t="s">
        <v>25199</v>
      </c>
    </row>
    <row r="978" spans="1:13">
      <c r="A978" s="1" t="s">
        <v>2995</v>
      </c>
      <c r="B978">
        <v>2.9428044301550801E-5</v>
      </c>
      <c r="C978" s="1">
        <v>4.3123313448583201E-6</v>
      </c>
      <c r="D978">
        <v>1.5625E-2</v>
      </c>
      <c r="E978">
        <v>0.14361702127659601</v>
      </c>
      <c r="F978">
        <v>0</v>
      </c>
      <c r="G978">
        <v>0</v>
      </c>
      <c r="H978">
        <v>0</v>
      </c>
      <c r="I978">
        <v>0</v>
      </c>
      <c r="J978" s="1">
        <v>0</v>
      </c>
      <c r="K978" t="s">
        <v>23238</v>
      </c>
      <c r="L978" t="s">
        <v>25200</v>
      </c>
      <c r="M978" t="s">
        <v>25201</v>
      </c>
    </row>
    <row r="979" spans="1:13">
      <c r="A979" s="1" t="s">
        <v>2996</v>
      </c>
      <c r="B979">
        <v>5.3675200505496297E-5</v>
      </c>
      <c r="C979" s="1">
        <v>1.0786602673096999E-6</v>
      </c>
      <c r="D979">
        <v>1</v>
      </c>
      <c r="E979">
        <v>0.90625</v>
      </c>
      <c r="F979">
        <v>0.99729729729729699</v>
      </c>
      <c r="G979">
        <v>1</v>
      </c>
      <c r="H979">
        <v>0.99561403508771895</v>
      </c>
      <c r="I979">
        <v>0.995867768595041</v>
      </c>
      <c r="J979" s="1">
        <v>0.9375</v>
      </c>
      <c r="K979" t="s">
        <v>23238</v>
      </c>
      <c r="L979" t="s">
        <v>25202</v>
      </c>
      <c r="M979" t="s">
        <v>25203</v>
      </c>
    </row>
    <row r="980" spans="1:13">
      <c r="A980" s="1" t="s">
        <v>2997</v>
      </c>
      <c r="B980">
        <v>3.1054324619421401E-7</v>
      </c>
      <c r="C980" s="1">
        <v>5.3960463808128797E-8</v>
      </c>
      <c r="D980">
        <v>1</v>
      </c>
      <c r="E980">
        <v>0.99305555555555602</v>
      </c>
      <c r="F980">
        <v>0.96571428571428597</v>
      </c>
      <c r="G980">
        <v>0.931034482758621</v>
      </c>
      <c r="H980">
        <v>0.98571428571428599</v>
      </c>
      <c r="I980">
        <v>0.995867768595041</v>
      </c>
      <c r="J980" s="1">
        <v>1</v>
      </c>
      <c r="K980" t="s">
        <v>23238</v>
      </c>
      <c r="L980" t="s">
        <v>25204</v>
      </c>
      <c r="M980" t="s">
        <v>25205</v>
      </c>
    </row>
    <row r="981" spans="1:13">
      <c r="A981" s="1" t="s">
        <v>2998</v>
      </c>
      <c r="B981">
        <v>1.77997476273719E-6</v>
      </c>
      <c r="C981" s="1">
        <v>1.00051328425517E-4</v>
      </c>
      <c r="D981">
        <v>0.984375</v>
      </c>
      <c r="E981">
        <v>1</v>
      </c>
      <c r="F981">
        <v>0.93351063829787195</v>
      </c>
      <c r="G981">
        <v>1</v>
      </c>
      <c r="H981">
        <v>0.80769230769230804</v>
      </c>
      <c r="I981">
        <v>0.98412698412698396</v>
      </c>
      <c r="J981" s="1">
        <v>1</v>
      </c>
      <c r="K981" t="s">
        <v>23239</v>
      </c>
      <c r="L981" t="s">
        <v>25206</v>
      </c>
      <c r="M981" t="s">
        <v>25207</v>
      </c>
    </row>
    <row r="982" spans="1:13">
      <c r="A982" s="1" t="s">
        <v>2999</v>
      </c>
      <c r="B982">
        <v>1.2219523930950201E-6</v>
      </c>
      <c r="C982" s="1">
        <v>1.3232490441286299E-6</v>
      </c>
      <c r="D982">
        <v>1</v>
      </c>
      <c r="E982">
        <v>0.99462365591397806</v>
      </c>
      <c r="F982">
        <v>0.98412698412698396</v>
      </c>
      <c r="G982">
        <v>1</v>
      </c>
      <c r="H982">
        <v>0.99479166666666696</v>
      </c>
      <c r="I982">
        <v>1</v>
      </c>
      <c r="J982" s="1">
        <v>1</v>
      </c>
      <c r="K982" t="s">
        <v>23238</v>
      </c>
      <c r="L982" t="s">
        <v>25208</v>
      </c>
      <c r="M982" t="s">
        <v>25209</v>
      </c>
    </row>
    <row r="983" spans="1:13">
      <c r="A983" s="1" t="s">
        <v>3000</v>
      </c>
      <c r="B983">
        <v>1.9656128734255098E-6</v>
      </c>
      <c r="C983" s="1">
        <v>7.6581916600939003E-8</v>
      </c>
      <c r="D983">
        <v>0.984375</v>
      </c>
      <c r="E983">
        <v>1</v>
      </c>
      <c r="F983">
        <v>0.967741935483871</v>
      </c>
      <c r="G983">
        <v>1</v>
      </c>
      <c r="H983">
        <v>1</v>
      </c>
      <c r="I983">
        <v>1</v>
      </c>
      <c r="J983" s="1">
        <v>1</v>
      </c>
      <c r="K983" t="s">
        <v>23241</v>
      </c>
      <c r="L983" t="s">
        <v>25210</v>
      </c>
      <c r="M983" t="s">
        <v>25211</v>
      </c>
    </row>
    <row r="984" spans="1:13">
      <c r="A984" s="1" t="s">
        <v>3001</v>
      </c>
      <c r="B984">
        <v>5.86807976375585E-6</v>
      </c>
      <c r="C984" s="1">
        <v>2.50335981806963E-5</v>
      </c>
      <c r="D984">
        <v>1.6666666666666701E-2</v>
      </c>
      <c r="E984">
        <v>5.8823529411764696E-3</v>
      </c>
      <c r="F984">
        <v>5.4054054054054099E-2</v>
      </c>
      <c r="G984">
        <v>0</v>
      </c>
      <c r="H984">
        <v>1.0752688172042999E-2</v>
      </c>
      <c r="I984">
        <v>0</v>
      </c>
      <c r="J984" s="1" t="s">
        <v>23229</v>
      </c>
      <c r="K984" t="s">
        <v>23239</v>
      </c>
      <c r="L984" t="s">
        <v>25212</v>
      </c>
      <c r="M984" t="s">
        <v>25213</v>
      </c>
    </row>
    <row r="985" spans="1:13">
      <c r="A985" s="1" t="s">
        <v>3002</v>
      </c>
      <c r="B985">
        <v>4.62206773430228E-6</v>
      </c>
      <c r="C985" s="1">
        <v>1.03643956335934E-4</v>
      </c>
      <c r="D985">
        <v>0.35714285714285698</v>
      </c>
      <c r="E985">
        <v>0.14285714285714299</v>
      </c>
      <c r="F985">
        <v>0.15963855421686701</v>
      </c>
      <c r="G985">
        <v>0</v>
      </c>
      <c r="H985">
        <v>0</v>
      </c>
      <c r="I985">
        <v>1.6949152542372899E-2</v>
      </c>
      <c r="J985" s="1">
        <v>0</v>
      </c>
      <c r="K985" t="s">
        <v>23238</v>
      </c>
      <c r="L985" t="s">
        <v>25214</v>
      </c>
      <c r="M985" t="s">
        <v>25215</v>
      </c>
    </row>
    <row r="986" spans="1:13">
      <c r="A986" s="1" t="s">
        <v>3003</v>
      </c>
      <c r="B986">
        <v>7.7657827607724298E-4</v>
      </c>
      <c r="C986" s="1">
        <v>3.5169734147966101E-5</v>
      </c>
      <c r="D986">
        <v>0.17499999999999999</v>
      </c>
      <c r="E986">
        <v>0.60606060606060597</v>
      </c>
      <c r="F986">
        <v>8.1300813008130093E-2</v>
      </c>
      <c r="G986">
        <v>0</v>
      </c>
      <c r="H986">
        <v>6.9230769230769207E-2</v>
      </c>
      <c r="I986">
        <v>0.114285714285714</v>
      </c>
      <c r="J986" s="1">
        <v>0</v>
      </c>
      <c r="K986" t="s">
        <v>23242</v>
      </c>
      <c r="L986" t="s">
        <v>25216</v>
      </c>
      <c r="M986" t="s">
        <v>25217</v>
      </c>
    </row>
    <row r="987" spans="1:13">
      <c r="A987" s="1" t="s">
        <v>3004</v>
      </c>
      <c r="B987">
        <v>4.80731918848378E-4</v>
      </c>
      <c r="C987" s="1">
        <v>6.5301838233660194E-5</v>
      </c>
      <c r="D987">
        <v>3.5714285714285698E-2</v>
      </c>
      <c r="E987">
        <v>0.10666666666666701</v>
      </c>
      <c r="F987">
        <v>0.629120879120879</v>
      </c>
      <c r="G987">
        <v>0.87254901960784303</v>
      </c>
      <c r="H987">
        <v>0.67682926829268297</v>
      </c>
      <c r="I987">
        <v>0.71739130434782605</v>
      </c>
      <c r="J987" s="1">
        <v>0.1</v>
      </c>
      <c r="K987" t="s">
        <v>23240</v>
      </c>
      <c r="L987" t="s">
        <v>25218</v>
      </c>
      <c r="M987" t="s">
        <v>25219</v>
      </c>
    </row>
    <row r="988" spans="1:13">
      <c r="A988" s="1" t="s">
        <v>3005</v>
      </c>
      <c r="B988">
        <v>4.4262197007633603E-8</v>
      </c>
      <c r="C988" s="1">
        <v>1.0484991644414801E-6</v>
      </c>
      <c r="D988">
        <v>1</v>
      </c>
      <c r="E988">
        <v>1</v>
      </c>
      <c r="F988">
        <v>0.98224852071005897</v>
      </c>
      <c r="G988">
        <v>1</v>
      </c>
      <c r="H988">
        <v>0.98333333333333295</v>
      </c>
      <c r="I988">
        <v>0.95833333333333304</v>
      </c>
      <c r="J988" s="1">
        <v>1</v>
      </c>
      <c r="K988" t="s">
        <v>23237</v>
      </c>
      <c r="L988" t="s">
        <v>25220</v>
      </c>
      <c r="M988" t="s">
        <v>25221</v>
      </c>
    </row>
    <row r="989" spans="1:13">
      <c r="A989" s="1" t="s">
        <v>3006</v>
      </c>
      <c r="B989">
        <v>1.6588747251177201E-7</v>
      </c>
      <c r="C989" s="1">
        <v>6.1499901549561302E-8</v>
      </c>
      <c r="D989">
        <v>0</v>
      </c>
      <c r="E989">
        <v>0</v>
      </c>
      <c r="F989">
        <v>0</v>
      </c>
      <c r="G989">
        <v>0</v>
      </c>
      <c r="H989">
        <v>6.5789473684210497E-3</v>
      </c>
      <c r="I989">
        <v>0</v>
      </c>
      <c r="J989" s="1">
        <v>0.3125</v>
      </c>
      <c r="K989" t="s">
        <v>23238</v>
      </c>
      <c r="L989" t="s">
        <v>25222</v>
      </c>
      <c r="M989" t="s">
        <v>25223</v>
      </c>
    </row>
    <row r="990" spans="1:13">
      <c r="A990" s="1" t="s">
        <v>3007</v>
      </c>
      <c r="B990">
        <v>2.8451282469664701E-9</v>
      </c>
      <c r="C990" s="1">
        <v>1.3840582761598099E-8</v>
      </c>
      <c r="D990">
        <v>1</v>
      </c>
      <c r="E990">
        <v>1</v>
      </c>
      <c r="F990">
        <v>0.99725274725274704</v>
      </c>
      <c r="G990">
        <v>1</v>
      </c>
      <c r="H990">
        <v>1</v>
      </c>
      <c r="I990">
        <v>1</v>
      </c>
      <c r="J990" s="1">
        <v>0.8</v>
      </c>
      <c r="K990" t="s">
        <v>23238</v>
      </c>
      <c r="L990" t="s">
        <v>25224</v>
      </c>
      <c r="M990" t="s">
        <v>25225</v>
      </c>
    </row>
    <row r="991" spans="1:13">
      <c r="A991" s="1" t="s">
        <v>3008</v>
      </c>
      <c r="B991">
        <v>4.9351905188504195E-7</v>
      </c>
      <c r="C991" s="1">
        <v>5.72081846830514E-7</v>
      </c>
      <c r="D991">
        <v>0</v>
      </c>
      <c r="E991">
        <v>0</v>
      </c>
      <c r="F991">
        <v>5.1282051282051299E-3</v>
      </c>
      <c r="G991">
        <v>0</v>
      </c>
      <c r="H991">
        <v>0</v>
      </c>
      <c r="I991">
        <v>1.29310344827586E-2</v>
      </c>
      <c r="J991" s="1">
        <v>0.5</v>
      </c>
      <c r="K991" t="s">
        <v>23242</v>
      </c>
      <c r="L991" t="s">
        <v>25226</v>
      </c>
      <c r="M991" t="s">
        <v>25227</v>
      </c>
    </row>
    <row r="992" spans="1:13">
      <c r="A992" s="1" t="s">
        <v>3009</v>
      </c>
      <c r="B992">
        <v>5.7021135196507604E-7</v>
      </c>
      <c r="C992" s="1">
        <v>7.42011812724498E-7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0.97435897435897401</v>
      </c>
      <c r="J992" s="1">
        <v>1</v>
      </c>
      <c r="K992" t="s">
        <v>23239</v>
      </c>
      <c r="L992" t="s">
        <v>25228</v>
      </c>
      <c r="M992" t="s">
        <v>25229</v>
      </c>
    </row>
    <row r="993" spans="1:13">
      <c r="A993" s="1" t="s">
        <v>3010</v>
      </c>
      <c r="B993">
        <v>6.4095446676957898E-6</v>
      </c>
      <c r="C993" s="1">
        <v>1.10975571295653E-7</v>
      </c>
      <c r="D993">
        <v>1</v>
      </c>
      <c r="E993">
        <v>1</v>
      </c>
      <c r="F993">
        <v>1</v>
      </c>
      <c r="G993">
        <v>0.55769230769230804</v>
      </c>
      <c r="H993">
        <v>0.98750000000000004</v>
      </c>
      <c r="I993">
        <v>0.90952380952380996</v>
      </c>
      <c r="J993" s="1" t="s">
        <v>23229</v>
      </c>
      <c r="K993" t="s">
        <v>23241</v>
      </c>
      <c r="L993" t="s">
        <v>25230</v>
      </c>
      <c r="M993" t="s">
        <v>25231</v>
      </c>
    </row>
    <row r="994" spans="1:13">
      <c r="A994" s="1" t="s">
        <v>3011</v>
      </c>
      <c r="B994">
        <v>7.2099024807434895E-8</v>
      </c>
      <c r="C994" s="1">
        <v>2.8695555367207201E-6</v>
      </c>
      <c r="D994">
        <v>1.5625E-2</v>
      </c>
      <c r="E994">
        <v>1.1111111111111099E-2</v>
      </c>
      <c r="F994">
        <v>1.49253731343284E-2</v>
      </c>
      <c r="G994">
        <v>0.42857142857142899</v>
      </c>
      <c r="H994">
        <v>0.22340425531914901</v>
      </c>
      <c r="I994">
        <v>8.1081081081081099E-2</v>
      </c>
      <c r="J994" s="1">
        <v>0</v>
      </c>
      <c r="K994" t="s">
        <v>23238</v>
      </c>
      <c r="L994" t="s">
        <v>25232</v>
      </c>
      <c r="M994" t="s">
        <v>25233</v>
      </c>
    </row>
    <row r="995" spans="1:13">
      <c r="A995" s="1" t="s">
        <v>3012</v>
      </c>
      <c r="B995">
        <v>0</v>
      </c>
      <c r="C995" s="1">
        <v>0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 s="1">
        <v>0.18181818181818199</v>
      </c>
      <c r="K995" t="s">
        <v>23238</v>
      </c>
      <c r="L995" t="s">
        <v>25234</v>
      </c>
      <c r="M995" t="s">
        <v>25235</v>
      </c>
    </row>
    <row r="996" spans="1:13">
      <c r="A996" s="1" t="s">
        <v>3013</v>
      </c>
      <c r="B996">
        <v>1.44855774298919E-4</v>
      </c>
      <c r="C996" s="1">
        <v>8.5979589564577998E-7</v>
      </c>
      <c r="D996">
        <v>0.88333333333333297</v>
      </c>
      <c r="E996">
        <v>1</v>
      </c>
      <c r="F996">
        <v>0.64960629921259805</v>
      </c>
      <c r="G996">
        <v>0.89024390243902396</v>
      </c>
      <c r="H996">
        <v>0.64204545454545503</v>
      </c>
      <c r="I996">
        <v>0.92441860465116299</v>
      </c>
      <c r="J996" s="1">
        <v>1</v>
      </c>
      <c r="K996" t="s">
        <v>23241</v>
      </c>
      <c r="L996" t="s">
        <v>25236</v>
      </c>
      <c r="M996" t="s">
        <v>25237</v>
      </c>
    </row>
    <row r="997" spans="1:13">
      <c r="A997" s="1" t="s">
        <v>3014</v>
      </c>
      <c r="B997">
        <v>7.3066514950836498E-7</v>
      </c>
      <c r="C997" s="1">
        <v>9.7086815417663105E-6</v>
      </c>
      <c r="D997">
        <v>1.6129032258064498E-2</v>
      </c>
      <c r="E997">
        <v>0</v>
      </c>
      <c r="F997">
        <v>2.5773195876288698E-3</v>
      </c>
      <c r="G997">
        <v>0.39655172413793099</v>
      </c>
      <c r="H997">
        <v>4.3859649122806998E-3</v>
      </c>
      <c r="I997">
        <v>6.08695652173913E-2</v>
      </c>
      <c r="J997" s="1">
        <v>0</v>
      </c>
      <c r="K997" t="s">
        <v>23241</v>
      </c>
      <c r="L997" t="s">
        <v>25238</v>
      </c>
      <c r="M997" t="s">
        <v>25239</v>
      </c>
    </row>
    <row r="998" spans="1:13">
      <c r="A998" s="1" t="s">
        <v>3015</v>
      </c>
      <c r="B998">
        <v>2.0583406256020602E-6</v>
      </c>
      <c r="C998" s="1">
        <v>9.8188415914423195E-8</v>
      </c>
      <c r="D998">
        <v>1.5625E-2</v>
      </c>
      <c r="E998">
        <v>0</v>
      </c>
      <c r="F998">
        <v>2.60416666666667E-3</v>
      </c>
      <c r="G998">
        <v>0</v>
      </c>
      <c r="H998">
        <v>0</v>
      </c>
      <c r="I998">
        <v>7.4626865671641798E-3</v>
      </c>
      <c r="J998" s="1">
        <v>0</v>
      </c>
      <c r="K998" t="s">
        <v>23242</v>
      </c>
      <c r="L998" t="s">
        <v>25240</v>
      </c>
      <c r="M998" t="s">
        <v>25241</v>
      </c>
    </row>
    <row r="999" spans="1:13">
      <c r="A999" s="1" t="s">
        <v>3016</v>
      </c>
      <c r="B999">
        <v>8.6546693835925604E-6</v>
      </c>
      <c r="C999" s="1">
        <v>1.8468628406437401E-4</v>
      </c>
      <c r="D999">
        <v>6.8965517241379296E-2</v>
      </c>
      <c r="E999">
        <v>1.7045454545454499E-2</v>
      </c>
      <c r="F999">
        <v>7.8212290502793297E-2</v>
      </c>
      <c r="G999">
        <v>0.12121212121212099</v>
      </c>
      <c r="H999">
        <v>0.459302325581395</v>
      </c>
      <c r="I999">
        <v>7.8947368421052599E-2</v>
      </c>
      <c r="J999" s="1">
        <v>0</v>
      </c>
      <c r="K999" t="s">
        <v>23238</v>
      </c>
      <c r="L999" t="s">
        <v>25242</v>
      </c>
      <c r="M999" t="s">
        <v>25243</v>
      </c>
    </row>
    <row r="1000" spans="1:13">
      <c r="A1000" s="1" t="s">
        <v>3017</v>
      </c>
      <c r="B1000">
        <v>6.1497814621972997E-5</v>
      </c>
      <c r="C1000" s="1">
        <v>2.85173808107215E-5</v>
      </c>
      <c r="D1000">
        <v>0.02</v>
      </c>
      <c r="E1000">
        <v>0</v>
      </c>
      <c r="F1000">
        <v>0.13571428571428601</v>
      </c>
      <c r="G1000">
        <v>0</v>
      </c>
      <c r="H1000">
        <v>2.8735632183908E-2</v>
      </c>
      <c r="I1000">
        <v>2.1739130434782601E-2</v>
      </c>
      <c r="J1000" s="1" t="s">
        <v>23229</v>
      </c>
      <c r="K1000" t="s">
        <v>23238</v>
      </c>
      <c r="L1000" t="s">
        <v>25244</v>
      </c>
      <c r="M1000" t="s">
        <v>25245</v>
      </c>
    </row>
    <row r="1001" spans="1:13">
      <c r="A1001" s="1" t="s">
        <v>3018</v>
      </c>
      <c r="B1001">
        <v>1.4140087148295899E-7</v>
      </c>
      <c r="C1001" s="1">
        <v>9.6217536630043504E-7</v>
      </c>
      <c r="D1001">
        <v>0</v>
      </c>
      <c r="E1001">
        <v>6.0240963855421699E-3</v>
      </c>
      <c r="F1001">
        <v>6.4864864864864896E-2</v>
      </c>
      <c r="G1001">
        <v>0</v>
      </c>
      <c r="H1001">
        <v>3.6697247706422E-2</v>
      </c>
      <c r="I1001">
        <v>0</v>
      </c>
      <c r="J1001" s="1">
        <v>0</v>
      </c>
      <c r="K1001" t="s">
        <v>23238</v>
      </c>
      <c r="L1001" t="s">
        <v>25246</v>
      </c>
      <c r="M1001" t="s">
        <v>25247</v>
      </c>
    </row>
    <row r="1002" spans="1:13">
      <c r="A1002" s="1" t="s">
        <v>3019</v>
      </c>
      <c r="B1002">
        <v>6.8187698383340197E-6</v>
      </c>
      <c r="C1002" s="1">
        <v>1.0463644795406401E-5</v>
      </c>
      <c r="D1002">
        <v>0.63636363636363602</v>
      </c>
      <c r="E1002">
        <v>0.77777777777777801</v>
      </c>
      <c r="F1002">
        <v>0.69277108433734902</v>
      </c>
      <c r="G1002">
        <v>0.41666666666666702</v>
      </c>
      <c r="H1002">
        <v>0.42771084337349402</v>
      </c>
      <c r="I1002">
        <v>0.53030303030303005</v>
      </c>
      <c r="J1002" s="1" t="s">
        <v>23229</v>
      </c>
      <c r="K1002" t="s">
        <v>23242</v>
      </c>
      <c r="L1002" t="s">
        <v>25248</v>
      </c>
      <c r="M1002" t="s">
        <v>25249</v>
      </c>
    </row>
    <row r="1003" spans="1:13">
      <c r="A1003" s="1" t="s">
        <v>3020</v>
      </c>
      <c r="B1003">
        <v>2.51306915382717E-6</v>
      </c>
      <c r="C1003" s="1">
        <v>6.4805101662560003E-6</v>
      </c>
      <c r="D1003">
        <v>0.96</v>
      </c>
      <c r="E1003">
        <v>1</v>
      </c>
      <c r="F1003">
        <v>0.98571428571428599</v>
      </c>
      <c r="G1003">
        <v>1</v>
      </c>
      <c r="H1003">
        <v>1</v>
      </c>
      <c r="I1003">
        <v>1</v>
      </c>
      <c r="J1003" s="1">
        <v>1</v>
      </c>
      <c r="K1003" t="s">
        <v>23238</v>
      </c>
      <c r="L1003" t="s">
        <v>25250</v>
      </c>
      <c r="M1003" t="s">
        <v>25251</v>
      </c>
    </row>
    <row r="1004" spans="1:13">
      <c r="A1004" s="1" t="s">
        <v>3021</v>
      </c>
      <c r="B1004">
        <v>8.7497244816671804E-6</v>
      </c>
      <c r="C1004" s="1">
        <v>5.8507342425507798E-4</v>
      </c>
      <c r="D1004">
        <v>0.79310344827586199</v>
      </c>
      <c r="E1004">
        <v>0.73972602739726001</v>
      </c>
      <c r="F1004">
        <v>0.170634920634921</v>
      </c>
      <c r="G1004">
        <v>0.01</v>
      </c>
      <c r="H1004">
        <v>4.2553191489361701E-2</v>
      </c>
      <c r="I1004">
        <v>0.10294117647058799</v>
      </c>
      <c r="J1004" s="1">
        <v>0</v>
      </c>
      <c r="K1004" t="s">
        <v>23241</v>
      </c>
      <c r="L1004" t="s">
        <v>25252</v>
      </c>
      <c r="M1004" t="s">
        <v>25253</v>
      </c>
    </row>
    <row r="1005" spans="1:13">
      <c r="A1005" s="1" t="s">
        <v>3022</v>
      </c>
      <c r="B1005">
        <v>3.0002975371568799E-5</v>
      </c>
      <c r="C1005" s="1">
        <v>6.2795135982151901E-5</v>
      </c>
      <c r="D1005">
        <v>0</v>
      </c>
      <c r="E1005">
        <v>0</v>
      </c>
      <c r="F1005">
        <v>0.108695652173913</v>
      </c>
      <c r="G1005">
        <v>0</v>
      </c>
      <c r="H1005">
        <v>3.77358490566038E-2</v>
      </c>
      <c r="I1005">
        <v>1.5151515151515201E-2</v>
      </c>
      <c r="J1005" s="1">
        <v>0</v>
      </c>
      <c r="K1005" t="s">
        <v>23238</v>
      </c>
      <c r="L1005" t="s">
        <v>25254</v>
      </c>
      <c r="M1005" t="s">
        <v>25255</v>
      </c>
    </row>
    <row r="1006" spans="1:13">
      <c r="A1006" s="1" t="s">
        <v>3023</v>
      </c>
      <c r="B1006">
        <v>1.52281975503393E-4</v>
      </c>
      <c r="C1006" s="1">
        <v>1.41968896454761E-4</v>
      </c>
      <c r="D1006">
        <v>0.52173913043478304</v>
      </c>
      <c r="E1006">
        <v>0.28787878787878801</v>
      </c>
      <c r="F1006">
        <v>0.70809248554913296</v>
      </c>
      <c r="G1006">
        <v>0.3</v>
      </c>
      <c r="H1006">
        <v>0.365079365079365</v>
      </c>
      <c r="I1006">
        <v>0.170454545454545</v>
      </c>
      <c r="J1006" s="1">
        <v>0.77272727272727304</v>
      </c>
      <c r="K1006" t="s">
        <v>23240</v>
      </c>
      <c r="L1006" t="s">
        <v>25256</v>
      </c>
      <c r="M1006" t="s">
        <v>25257</v>
      </c>
    </row>
    <row r="1007" spans="1:13">
      <c r="A1007" s="1" t="s">
        <v>3024</v>
      </c>
      <c r="B1007">
        <v>1.87451713872094E-7</v>
      </c>
      <c r="C1007" s="1">
        <v>1.8780474390832899E-6</v>
      </c>
      <c r="D1007">
        <v>1</v>
      </c>
      <c r="E1007">
        <v>1</v>
      </c>
      <c r="F1007">
        <v>0.99583333333333302</v>
      </c>
      <c r="G1007">
        <v>0.7</v>
      </c>
      <c r="H1007">
        <v>1</v>
      </c>
      <c r="I1007">
        <v>0.92424242424242398</v>
      </c>
      <c r="J1007" s="1" t="s">
        <v>23229</v>
      </c>
      <c r="K1007" t="s">
        <v>23242</v>
      </c>
      <c r="L1007" t="s">
        <v>25258</v>
      </c>
      <c r="M1007" t="s">
        <v>25259</v>
      </c>
    </row>
    <row r="1008" spans="1:13">
      <c r="A1008" s="1" t="s">
        <v>3025</v>
      </c>
      <c r="B1008">
        <v>2.9523719762986201E-6</v>
      </c>
      <c r="C1008" s="1">
        <v>1.3161882670984701E-5</v>
      </c>
      <c r="D1008">
        <v>0.967741935483871</v>
      </c>
      <c r="E1008">
        <v>0.90116279069767402</v>
      </c>
      <c r="F1008">
        <v>0.92727272727272703</v>
      </c>
      <c r="G1008">
        <v>1</v>
      </c>
      <c r="H1008">
        <v>1</v>
      </c>
      <c r="I1008">
        <v>0.95614035087719296</v>
      </c>
      <c r="J1008" s="1">
        <v>1</v>
      </c>
      <c r="K1008" t="s">
        <v>23237</v>
      </c>
      <c r="L1008" t="s">
        <v>25260</v>
      </c>
      <c r="M1008" t="s">
        <v>25261</v>
      </c>
    </row>
    <row r="1009" spans="1:13">
      <c r="A1009" s="1" t="s">
        <v>3026</v>
      </c>
      <c r="B1009">
        <v>2.2140054290080701E-7</v>
      </c>
      <c r="C1009" s="1">
        <v>1.29501507987343E-5</v>
      </c>
      <c r="D1009">
        <v>0.921875</v>
      </c>
      <c r="E1009">
        <v>0.98936170212765995</v>
      </c>
      <c r="F1009">
        <v>0.88205128205128203</v>
      </c>
      <c r="G1009">
        <v>0.97413793103448298</v>
      </c>
      <c r="H1009">
        <v>0.95982142857142905</v>
      </c>
      <c r="I1009">
        <v>0.98347107438016501</v>
      </c>
      <c r="J1009" s="1">
        <v>0.95454545454545503</v>
      </c>
      <c r="K1009" t="s">
        <v>23239</v>
      </c>
      <c r="L1009" t="s">
        <v>25262</v>
      </c>
      <c r="M1009" t="s">
        <v>25263</v>
      </c>
    </row>
    <row r="1010" spans="1:13">
      <c r="A1010" s="1" t="s">
        <v>3027</v>
      </c>
      <c r="B1010">
        <v>1.38988914246072E-7</v>
      </c>
      <c r="C1010" s="1">
        <v>1.88875305862785E-7</v>
      </c>
      <c r="D1010">
        <v>1</v>
      </c>
      <c r="E1010">
        <v>1</v>
      </c>
      <c r="F1010">
        <v>0.91223404255319196</v>
      </c>
      <c r="G1010">
        <v>1</v>
      </c>
      <c r="H1010">
        <v>0.95588235294117696</v>
      </c>
      <c r="I1010">
        <v>0.970873786407767</v>
      </c>
      <c r="J1010" s="1">
        <v>1</v>
      </c>
      <c r="K1010" t="s">
        <v>23238</v>
      </c>
      <c r="L1010" t="s">
        <v>25264</v>
      </c>
      <c r="M1010" t="s">
        <v>25265</v>
      </c>
    </row>
    <row r="1011" spans="1:13">
      <c r="A1011" s="1" t="s">
        <v>3028</v>
      </c>
      <c r="B1011">
        <v>7.3477200729853896E-5</v>
      </c>
      <c r="C1011" s="1">
        <v>8.2162215143636695E-6</v>
      </c>
      <c r="D1011">
        <v>0.80769230769230804</v>
      </c>
      <c r="E1011">
        <v>0.92500000000000004</v>
      </c>
      <c r="F1011">
        <v>0.64018691588785004</v>
      </c>
      <c r="G1011">
        <v>0.88235294117647101</v>
      </c>
      <c r="H1011">
        <v>0.568965517241379</v>
      </c>
      <c r="I1011">
        <v>0.75925925925925897</v>
      </c>
      <c r="J1011" s="1">
        <v>6.25E-2</v>
      </c>
      <c r="K1011" t="s">
        <v>23237</v>
      </c>
      <c r="L1011" t="s">
        <v>25266</v>
      </c>
      <c r="M1011" t="s">
        <v>25267</v>
      </c>
    </row>
    <row r="1012" spans="1:13">
      <c r="A1012" s="1" t="s">
        <v>3029</v>
      </c>
      <c r="B1012">
        <v>4.7325427916395498E-9</v>
      </c>
      <c r="C1012" s="1">
        <v>2.2954449643986701E-5</v>
      </c>
      <c r="D1012">
        <v>0.76785714285714302</v>
      </c>
      <c r="E1012">
        <v>0.892405063291139</v>
      </c>
      <c r="F1012">
        <v>0.73790322580645196</v>
      </c>
      <c r="G1012">
        <v>1</v>
      </c>
      <c r="H1012">
        <v>0.91874999999999996</v>
      </c>
      <c r="I1012">
        <v>0.97959183673469397</v>
      </c>
      <c r="J1012" s="1">
        <v>1</v>
      </c>
      <c r="K1012" t="s">
        <v>23238</v>
      </c>
      <c r="L1012" t="s">
        <v>25268</v>
      </c>
      <c r="M1012" t="s">
        <v>25269</v>
      </c>
    </row>
    <row r="1013" spans="1:13">
      <c r="A1013" s="1" t="s">
        <v>3030</v>
      </c>
      <c r="B1013">
        <v>3.4508271918259599E-5</v>
      </c>
      <c r="C1013" s="1">
        <v>1.57848133615836E-5</v>
      </c>
      <c r="D1013">
        <v>0</v>
      </c>
      <c r="E1013">
        <v>5.4347826086956503E-3</v>
      </c>
      <c r="F1013">
        <v>0.16578947368421099</v>
      </c>
      <c r="G1013">
        <v>0</v>
      </c>
      <c r="H1013">
        <v>5.2631578947368397E-2</v>
      </c>
      <c r="I1013">
        <v>5.0847457627118599E-2</v>
      </c>
      <c r="J1013" s="1">
        <v>0.05</v>
      </c>
      <c r="K1013" t="s">
        <v>23241</v>
      </c>
      <c r="L1013" t="s">
        <v>25270</v>
      </c>
      <c r="M1013" t="s">
        <v>25271</v>
      </c>
    </row>
    <row r="1014" spans="1:13">
      <c r="A1014" s="1" t="s">
        <v>3031</v>
      </c>
      <c r="B1014">
        <v>1.22739119433375E-6</v>
      </c>
      <c r="C1014" s="1">
        <v>4.5667676253672E-5</v>
      </c>
      <c r="D1014">
        <v>0.53125</v>
      </c>
      <c r="E1014">
        <v>0.27058823529411802</v>
      </c>
      <c r="F1014">
        <v>0.43681318681318698</v>
      </c>
      <c r="G1014">
        <v>0.39285714285714302</v>
      </c>
      <c r="H1014">
        <v>0.72023809523809501</v>
      </c>
      <c r="I1014">
        <v>0.54347826086956497</v>
      </c>
      <c r="J1014" s="1" t="s">
        <v>23229</v>
      </c>
      <c r="K1014" t="s">
        <v>23237</v>
      </c>
      <c r="L1014" t="s">
        <v>25272</v>
      </c>
      <c r="M1014" t="s">
        <v>25273</v>
      </c>
    </row>
    <row r="1015" spans="1:13">
      <c r="A1015" s="1" t="s">
        <v>3032</v>
      </c>
      <c r="B1015">
        <v>3.2315624786380101E-5</v>
      </c>
      <c r="C1015" s="1">
        <v>1.30952171685675E-4</v>
      </c>
      <c r="D1015">
        <v>0</v>
      </c>
      <c r="E1015">
        <v>6.0975609756097598E-3</v>
      </c>
      <c r="F1015">
        <v>0.16052631578947399</v>
      </c>
      <c r="G1015">
        <v>0</v>
      </c>
      <c r="H1015">
        <v>0</v>
      </c>
      <c r="I1015">
        <v>4.3103448275862103E-3</v>
      </c>
      <c r="J1015" s="1" t="s">
        <v>23229</v>
      </c>
      <c r="K1015" t="s">
        <v>23238</v>
      </c>
      <c r="L1015" t="s">
        <v>25274</v>
      </c>
      <c r="M1015" t="s">
        <v>25275</v>
      </c>
    </row>
    <row r="1016" spans="1:13">
      <c r="A1016" s="1" t="s">
        <v>3033</v>
      </c>
      <c r="B1016">
        <v>9.5243329748344206E-6</v>
      </c>
      <c r="C1016" s="1">
        <v>5.8242932687420204E-6</v>
      </c>
      <c r="D1016">
        <v>0.93548387096774199</v>
      </c>
      <c r="E1016">
        <v>0.97777777777777797</v>
      </c>
      <c r="F1016">
        <v>0.9296875</v>
      </c>
      <c r="G1016">
        <v>0.92857142857142905</v>
      </c>
      <c r="H1016">
        <v>0.93577981651376196</v>
      </c>
      <c r="I1016">
        <v>0.89393939393939403</v>
      </c>
      <c r="J1016" s="1">
        <v>1</v>
      </c>
      <c r="K1016" t="s">
        <v>23240</v>
      </c>
      <c r="L1016" t="s">
        <v>25276</v>
      </c>
      <c r="M1016" t="s">
        <v>25277</v>
      </c>
    </row>
    <row r="1017" spans="1:13">
      <c r="A1017" s="1" t="s">
        <v>3034</v>
      </c>
      <c r="B1017">
        <v>1.2204959904196299E-5</v>
      </c>
      <c r="C1017" s="1">
        <v>1.0203167295249199E-5</v>
      </c>
      <c r="D1017">
        <v>0.46551724137931</v>
      </c>
      <c r="E1017">
        <v>0.6</v>
      </c>
      <c r="F1017">
        <v>0.38135593220338998</v>
      </c>
      <c r="G1017">
        <v>0.92857142857142905</v>
      </c>
      <c r="H1017">
        <v>0.72388059701492502</v>
      </c>
      <c r="I1017">
        <v>0.56862745098039202</v>
      </c>
      <c r="J1017" s="1">
        <v>1</v>
      </c>
      <c r="K1017" t="s">
        <v>23242</v>
      </c>
      <c r="L1017" t="s">
        <v>25278</v>
      </c>
      <c r="M1017" t="s">
        <v>25279</v>
      </c>
    </row>
    <row r="1018" spans="1:13">
      <c r="A1018" s="1" t="s">
        <v>3035</v>
      </c>
      <c r="B1018">
        <v>2.0172707534368599E-8</v>
      </c>
      <c r="C1018" s="1">
        <v>1.79980348453817E-5</v>
      </c>
      <c r="D1018">
        <v>0</v>
      </c>
      <c r="E1018">
        <v>0</v>
      </c>
      <c r="F1018">
        <v>0</v>
      </c>
      <c r="G1018">
        <v>0.34375</v>
      </c>
      <c r="H1018">
        <v>2.4271844660194199E-2</v>
      </c>
      <c r="I1018">
        <v>0.19791666666666699</v>
      </c>
      <c r="J1018" s="1">
        <v>0</v>
      </c>
      <c r="K1018" t="s">
        <v>23241</v>
      </c>
      <c r="L1018" t="s">
        <v>25280</v>
      </c>
      <c r="M1018" t="s">
        <v>25281</v>
      </c>
    </row>
    <row r="1019" spans="1:13">
      <c r="A1019" s="1" t="s">
        <v>3036</v>
      </c>
      <c r="B1019">
        <v>1.6005572842111599E-5</v>
      </c>
      <c r="C1019" s="1">
        <v>4.6515512211301496E-6</v>
      </c>
      <c r="D1019">
        <v>0.984375</v>
      </c>
      <c r="E1019">
        <v>0.98780487804878003</v>
      </c>
      <c r="F1019">
        <v>0.99358974358974395</v>
      </c>
      <c r="G1019">
        <v>1</v>
      </c>
      <c r="H1019">
        <v>0.77631578947368396</v>
      </c>
      <c r="I1019">
        <v>0.95555555555555605</v>
      </c>
      <c r="J1019" s="1">
        <v>1</v>
      </c>
      <c r="K1019" t="s">
        <v>23238</v>
      </c>
      <c r="L1019" t="s">
        <v>25282</v>
      </c>
      <c r="M1019" t="s">
        <v>25283</v>
      </c>
    </row>
    <row r="1020" spans="1:13">
      <c r="A1020" s="1" t="s">
        <v>3037</v>
      </c>
      <c r="B1020">
        <v>3.2483074012240903E-5</v>
      </c>
      <c r="C1020" s="1">
        <v>2.53590633536857E-5</v>
      </c>
      <c r="D1020">
        <v>0.25</v>
      </c>
      <c r="E1020">
        <v>7.8651685393258397E-2</v>
      </c>
      <c r="F1020">
        <v>0.12707182320442001</v>
      </c>
      <c r="G1020">
        <v>2.9411764705882401E-2</v>
      </c>
      <c r="H1020">
        <v>1.0989010989011E-2</v>
      </c>
      <c r="I1020">
        <v>1.7543859649122799E-2</v>
      </c>
      <c r="J1020" s="1">
        <v>0</v>
      </c>
      <c r="K1020" t="s">
        <v>23238</v>
      </c>
      <c r="L1020" t="s">
        <v>25284</v>
      </c>
      <c r="M1020" t="s">
        <v>25285</v>
      </c>
    </row>
    <row r="1021" spans="1:13">
      <c r="A1021" s="1" t="s">
        <v>3038</v>
      </c>
      <c r="B1021">
        <v>4.6702182896789598E-4</v>
      </c>
      <c r="C1021" s="1">
        <v>6.8478254063342495E-4</v>
      </c>
      <c r="D1021">
        <v>1</v>
      </c>
      <c r="E1021">
        <v>0.98958333333333304</v>
      </c>
      <c r="F1021">
        <v>0.55154639175257703</v>
      </c>
      <c r="G1021">
        <v>0.95689655172413801</v>
      </c>
      <c r="H1021">
        <v>0.80180180180180205</v>
      </c>
      <c r="I1021">
        <v>0.91525423728813604</v>
      </c>
      <c r="J1021" s="1">
        <v>0.95454545454545503</v>
      </c>
      <c r="K1021" t="s">
        <v>23238</v>
      </c>
      <c r="L1021" t="s">
        <v>25286</v>
      </c>
      <c r="M1021" t="s">
        <v>25287</v>
      </c>
    </row>
    <row r="1022" spans="1:13">
      <c r="A1022" s="1" t="s">
        <v>3039</v>
      </c>
      <c r="B1022">
        <v>5.0659409545156498E-8</v>
      </c>
      <c r="C1022" s="1">
        <v>2.5498692106470102E-6</v>
      </c>
      <c r="D1022">
        <v>0.82258064516129004</v>
      </c>
      <c r="E1022">
        <v>0.97894736842105301</v>
      </c>
      <c r="F1022">
        <v>0.97938144329896903</v>
      </c>
      <c r="G1022">
        <v>1</v>
      </c>
      <c r="H1022">
        <v>0.98584905660377398</v>
      </c>
      <c r="I1022">
        <v>0.993670886075949</v>
      </c>
      <c r="J1022" s="1" t="s">
        <v>23229</v>
      </c>
      <c r="K1022" t="s">
        <v>23238</v>
      </c>
      <c r="L1022" t="s">
        <v>25288</v>
      </c>
      <c r="M1022" t="s">
        <v>25289</v>
      </c>
    </row>
    <row r="1023" spans="1:13">
      <c r="A1023" s="1" t="s">
        <v>3040</v>
      </c>
      <c r="B1023">
        <v>1.23913104824719E-5</v>
      </c>
      <c r="C1023" s="1">
        <v>3.00280769643114E-5</v>
      </c>
      <c r="D1023">
        <v>0.66666666666666696</v>
      </c>
      <c r="E1023">
        <v>0.79746835443038</v>
      </c>
      <c r="F1023">
        <v>0.57453416149068304</v>
      </c>
      <c r="G1023">
        <v>1</v>
      </c>
      <c r="H1023">
        <v>0.98648648648648696</v>
      </c>
      <c r="I1023">
        <v>1</v>
      </c>
      <c r="J1023" s="1" t="s">
        <v>23229</v>
      </c>
      <c r="K1023" t="s">
        <v>23238</v>
      </c>
      <c r="L1023" t="s">
        <v>25290</v>
      </c>
      <c r="M1023" t="s">
        <v>25291</v>
      </c>
    </row>
    <row r="1024" spans="1:13">
      <c r="A1024" s="1" t="s">
        <v>3041</v>
      </c>
      <c r="B1024">
        <v>1.20662296118774E-6</v>
      </c>
      <c r="C1024" s="1">
        <v>6.7963248087845094E-5</v>
      </c>
      <c r="D1024">
        <v>0.69354838709677402</v>
      </c>
      <c r="E1024">
        <v>0.97395833333333304</v>
      </c>
      <c r="F1024">
        <v>0.997435897435897</v>
      </c>
      <c r="G1024">
        <v>0.99137931034482796</v>
      </c>
      <c r="H1024">
        <v>0.94642857142857095</v>
      </c>
      <c r="I1024">
        <v>0.93145161290322598</v>
      </c>
      <c r="J1024" s="1">
        <v>1</v>
      </c>
      <c r="K1024" t="s">
        <v>23238</v>
      </c>
      <c r="L1024" t="s">
        <v>25292</v>
      </c>
      <c r="M1024" t="s">
        <v>25293</v>
      </c>
    </row>
    <row r="1025" spans="1:13">
      <c r="A1025" s="1" t="s">
        <v>3042</v>
      </c>
      <c r="B1025">
        <v>8.3121583824489802E-7</v>
      </c>
      <c r="C1025" s="1">
        <v>6.2790574469615302E-8</v>
      </c>
      <c r="D1025">
        <v>0.96428571428571397</v>
      </c>
      <c r="E1025">
        <v>0.93125000000000002</v>
      </c>
      <c r="F1025">
        <v>1</v>
      </c>
      <c r="G1025">
        <v>1</v>
      </c>
      <c r="H1025">
        <v>0.99122807017543901</v>
      </c>
      <c r="I1025">
        <v>1</v>
      </c>
      <c r="J1025" s="1">
        <v>1</v>
      </c>
      <c r="K1025" t="s">
        <v>23241</v>
      </c>
      <c r="L1025" t="s">
        <v>25294</v>
      </c>
      <c r="M1025" t="s">
        <v>25295</v>
      </c>
    </row>
    <row r="1026" spans="1:13">
      <c r="A1026" s="1" t="s">
        <v>3043</v>
      </c>
      <c r="B1026">
        <v>1.1575027194804E-6</v>
      </c>
      <c r="C1026" s="1">
        <v>1.94586774417007E-5</v>
      </c>
      <c r="D1026">
        <v>0</v>
      </c>
      <c r="E1026">
        <v>0</v>
      </c>
      <c r="F1026">
        <v>0</v>
      </c>
      <c r="G1026">
        <v>0.57142857142857095</v>
      </c>
      <c r="H1026">
        <v>4.92957746478873E-2</v>
      </c>
      <c r="I1026">
        <v>0.20588235294117599</v>
      </c>
      <c r="J1026" s="1" t="s">
        <v>23229</v>
      </c>
      <c r="K1026" t="s">
        <v>23239</v>
      </c>
      <c r="L1026" t="s">
        <v>25296</v>
      </c>
      <c r="M1026" t="s">
        <v>25297</v>
      </c>
    </row>
    <row r="1027" spans="1:13">
      <c r="A1027" s="1" t="s">
        <v>3044</v>
      </c>
      <c r="B1027">
        <v>0</v>
      </c>
      <c r="C1027" s="1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1">
        <v>0.40909090909090901</v>
      </c>
      <c r="K1027" t="s">
        <v>23238</v>
      </c>
      <c r="L1027" t="s">
        <v>25298</v>
      </c>
      <c r="M1027" t="s">
        <v>25299</v>
      </c>
    </row>
    <row r="1028" spans="1:13">
      <c r="A1028" s="1" t="s">
        <v>3045</v>
      </c>
      <c r="B1028">
        <v>4.26946755471908E-5</v>
      </c>
      <c r="C1028" s="1">
        <v>2.9540439667173699E-4</v>
      </c>
      <c r="D1028">
        <v>0.25</v>
      </c>
      <c r="E1028">
        <v>0.28804347826087001</v>
      </c>
      <c r="F1028">
        <v>0.280927835051546</v>
      </c>
      <c r="G1028">
        <v>1.72413793103448E-2</v>
      </c>
      <c r="H1028">
        <v>5.3571428571428603E-2</v>
      </c>
      <c r="I1028">
        <v>6.0975609756097601E-2</v>
      </c>
      <c r="J1028" s="1">
        <v>0</v>
      </c>
      <c r="K1028" t="s">
        <v>23241</v>
      </c>
      <c r="L1028" t="s">
        <v>25300</v>
      </c>
      <c r="M1028" t="s">
        <v>25301</v>
      </c>
    </row>
    <row r="1029" spans="1:13">
      <c r="A1029" s="1" t="s">
        <v>3046</v>
      </c>
      <c r="B1029">
        <v>3.7729149585384203E-8</v>
      </c>
      <c r="C1029" s="1">
        <v>1.9523577521405501E-5</v>
      </c>
      <c r="D1029">
        <v>1</v>
      </c>
      <c r="E1029">
        <v>1</v>
      </c>
      <c r="F1029">
        <v>0.78896103896103897</v>
      </c>
      <c r="G1029">
        <v>0.90476190476190499</v>
      </c>
      <c r="H1029">
        <v>0.67910447761194004</v>
      </c>
      <c r="I1029">
        <v>1</v>
      </c>
      <c r="J1029" s="1">
        <v>1</v>
      </c>
      <c r="K1029" t="s">
        <v>23241</v>
      </c>
      <c r="L1029" t="s">
        <v>25302</v>
      </c>
      <c r="M1029" t="s">
        <v>25303</v>
      </c>
    </row>
    <row r="1030" spans="1:13">
      <c r="A1030" s="1" t="s">
        <v>3047</v>
      </c>
      <c r="B1030">
        <v>3.2348392785202403E-5</v>
      </c>
      <c r="C1030" s="1">
        <v>3.2317089406504202E-5</v>
      </c>
      <c r="D1030">
        <v>0.14516129032258099</v>
      </c>
      <c r="E1030">
        <v>5.7894736842105297E-2</v>
      </c>
      <c r="F1030">
        <v>0.31987577639751602</v>
      </c>
      <c r="G1030">
        <v>1.2820512820512799E-2</v>
      </c>
      <c r="H1030">
        <v>0.204918032786885</v>
      </c>
      <c r="I1030">
        <v>8.3333333333333301E-2</v>
      </c>
      <c r="J1030" s="1">
        <v>0</v>
      </c>
      <c r="K1030" t="s">
        <v>23242</v>
      </c>
      <c r="L1030" t="s">
        <v>25304</v>
      </c>
      <c r="M1030" t="s">
        <v>25305</v>
      </c>
    </row>
    <row r="1031" spans="1:13">
      <c r="A1031" s="1" t="s">
        <v>3048</v>
      </c>
      <c r="B1031">
        <v>8.28628826940513E-9</v>
      </c>
      <c r="C1031" s="1">
        <v>1.82691469193499E-8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9.0909090909090905E-3</v>
      </c>
      <c r="J1031" s="1">
        <v>0</v>
      </c>
      <c r="K1031" t="s">
        <v>23238</v>
      </c>
      <c r="L1031" t="s">
        <v>25306</v>
      </c>
      <c r="M1031" t="s">
        <v>25307</v>
      </c>
    </row>
    <row r="1032" spans="1:13">
      <c r="A1032" s="1" t="s">
        <v>3049</v>
      </c>
      <c r="B1032">
        <v>2.0889834944037E-6</v>
      </c>
      <c r="C1032" s="1">
        <v>2.86237355837396E-5</v>
      </c>
      <c r="D1032">
        <v>0.17741935483870999</v>
      </c>
      <c r="E1032">
        <v>8.7209302325581398E-2</v>
      </c>
      <c r="F1032">
        <v>0.25892857142857101</v>
      </c>
      <c r="G1032">
        <v>4.3478260869565202E-2</v>
      </c>
      <c r="H1032">
        <v>0.375</v>
      </c>
      <c r="I1032">
        <v>6.25E-2</v>
      </c>
      <c r="J1032" s="1">
        <v>0</v>
      </c>
      <c r="K1032" t="s">
        <v>23238</v>
      </c>
      <c r="L1032" t="s">
        <v>25308</v>
      </c>
      <c r="M1032" t="s">
        <v>25309</v>
      </c>
    </row>
    <row r="1033" spans="1:13">
      <c r="A1033" s="1" t="s">
        <v>3050</v>
      </c>
      <c r="B1033">
        <v>7.0149137109639499E-9</v>
      </c>
      <c r="C1033" s="1">
        <v>2.50084670793895E-7</v>
      </c>
      <c r="D1033">
        <v>0</v>
      </c>
      <c r="E1033">
        <v>0</v>
      </c>
      <c r="F1033">
        <v>7.4626865671641798E-3</v>
      </c>
      <c r="G1033">
        <v>0.17346938775510201</v>
      </c>
      <c r="H1033">
        <v>4.3859649122807001E-2</v>
      </c>
      <c r="I1033">
        <v>4.4444444444444398E-2</v>
      </c>
      <c r="J1033" s="1">
        <v>0</v>
      </c>
      <c r="K1033" t="s">
        <v>23241</v>
      </c>
      <c r="L1033" t="s">
        <v>25310</v>
      </c>
      <c r="M1033" t="s">
        <v>25311</v>
      </c>
    </row>
    <row r="1034" spans="1:13">
      <c r="A1034" s="1" t="s">
        <v>3051</v>
      </c>
      <c r="B1034">
        <v>3.7075376389951203E-5</v>
      </c>
      <c r="C1034" s="1">
        <v>1.0902872732330201E-5</v>
      </c>
      <c r="D1034">
        <v>1.5625E-2</v>
      </c>
      <c r="E1034">
        <v>7.8125E-2</v>
      </c>
      <c r="F1034">
        <v>2.5773195876288698E-3</v>
      </c>
      <c r="G1034">
        <v>8.9285714285714298E-3</v>
      </c>
      <c r="H1034">
        <v>4.4642857142857097E-3</v>
      </c>
      <c r="I1034">
        <v>0</v>
      </c>
      <c r="J1034" s="1">
        <v>0</v>
      </c>
      <c r="K1034" t="s">
        <v>23238</v>
      </c>
      <c r="L1034" t="s">
        <v>25312</v>
      </c>
      <c r="M1034" t="s">
        <v>25313</v>
      </c>
    </row>
    <row r="1035" spans="1:13">
      <c r="A1035" s="1" t="s">
        <v>3052</v>
      </c>
      <c r="B1035">
        <v>1.130837989801E-5</v>
      </c>
      <c r="C1035" s="1">
        <v>1.9610478860346101E-5</v>
      </c>
      <c r="D1035">
        <v>0</v>
      </c>
      <c r="E1035">
        <v>0</v>
      </c>
      <c r="F1035">
        <v>8.0838323353293398E-2</v>
      </c>
      <c r="G1035">
        <v>0.173913043478261</v>
      </c>
      <c r="H1035">
        <v>0.15060240963855401</v>
      </c>
      <c r="I1035">
        <v>0.1</v>
      </c>
      <c r="J1035" s="1" t="s">
        <v>23229</v>
      </c>
      <c r="K1035" t="s">
        <v>23241</v>
      </c>
      <c r="L1035" t="s">
        <v>25314</v>
      </c>
      <c r="M1035" t="s">
        <v>25315</v>
      </c>
    </row>
    <row r="1036" spans="1:13">
      <c r="A1036" s="1" t="s">
        <v>3053</v>
      </c>
      <c r="B1036">
        <v>0</v>
      </c>
      <c r="C1036" s="1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1">
        <v>0.36363636363636398</v>
      </c>
      <c r="K1036" t="s">
        <v>23241</v>
      </c>
      <c r="L1036" t="s">
        <v>25316</v>
      </c>
      <c r="M1036" t="s">
        <v>25317</v>
      </c>
    </row>
    <row r="1037" spans="1:13">
      <c r="A1037" s="1" t="s">
        <v>3054</v>
      </c>
      <c r="B1037">
        <v>2.2349671275495899E-5</v>
      </c>
      <c r="C1037" s="1">
        <v>2.8947820608833299E-5</v>
      </c>
      <c r="D1037">
        <v>1</v>
      </c>
      <c r="E1037">
        <v>1</v>
      </c>
      <c r="F1037">
        <v>0.773722627737226</v>
      </c>
      <c r="G1037">
        <v>0.984375</v>
      </c>
      <c r="H1037">
        <v>0.943037974683544</v>
      </c>
      <c r="I1037">
        <v>0.918604651162791</v>
      </c>
      <c r="J1037" s="1">
        <v>0.83333333333333304</v>
      </c>
      <c r="K1037" t="s">
        <v>23238</v>
      </c>
      <c r="L1037" t="s">
        <v>25318</v>
      </c>
      <c r="M1037" t="s">
        <v>25319</v>
      </c>
    </row>
    <row r="1038" spans="1:13">
      <c r="A1038" s="1" t="s">
        <v>3055</v>
      </c>
      <c r="B1038">
        <v>6.9146625937040599E-6</v>
      </c>
      <c r="C1038" s="1">
        <v>1.5042474409157199E-5</v>
      </c>
      <c r="D1038">
        <v>0.984375</v>
      </c>
      <c r="E1038">
        <v>1</v>
      </c>
      <c r="F1038">
        <v>0.93589743589743601</v>
      </c>
      <c r="G1038">
        <v>1</v>
      </c>
      <c r="H1038">
        <v>0.97196261682243001</v>
      </c>
      <c r="I1038">
        <v>1</v>
      </c>
      <c r="J1038" s="1" t="s">
        <v>23229</v>
      </c>
      <c r="K1038" t="s">
        <v>23238</v>
      </c>
      <c r="L1038" t="s">
        <v>25320</v>
      </c>
      <c r="M1038" t="s">
        <v>25321</v>
      </c>
    </row>
    <row r="1039" spans="1:13">
      <c r="A1039" s="1" t="s">
        <v>3056</v>
      </c>
      <c r="B1039">
        <v>1.6372272850541901E-4</v>
      </c>
      <c r="C1039" s="1">
        <v>4.5750631101382298E-4</v>
      </c>
      <c r="D1039">
        <v>0.828125</v>
      </c>
      <c r="E1039">
        <v>0.898876404494382</v>
      </c>
      <c r="F1039">
        <v>0.58290155440414504</v>
      </c>
      <c r="G1039">
        <v>0.87209302325581395</v>
      </c>
      <c r="H1039">
        <v>0.79126213592232997</v>
      </c>
      <c r="I1039">
        <v>0.84946236559139798</v>
      </c>
      <c r="J1039" s="1">
        <v>0.90909090909090895</v>
      </c>
      <c r="K1039" t="s">
        <v>23240</v>
      </c>
      <c r="L1039" t="s">
        <v>25322</v>
      </c>
      <c r="M1039" t="s">
        <v>25323</v>
      </c>
    </row>
    <row r="1040" spans="1:13">
      <c r="A1040" s="1" t="s">
        <v>3057</v>
      </c>
      <c r="B1040">
        <v>5.47250481345248E-6</v>
      </c>
      <c r="C1040" s="1">
        <v>5.7896371835085998E-8</v>
      </c>
      <c r="D1040">
        <v>0</v>
      </c>
      <c r="E1040">
        <v>0.11971830985915501</v>
      </c>
      <c r="F1040">
        <v>0</v>
      </c>
      <c r="G1040">
        <v>0</v>
      </c>
      <c r="H1040">
        <v>0</v>
      </c>
      <c r="I1040">
        <v>0</v>
      </c>
      <c r="J1040" s="1">
        <v>0</v>
      </c>
      <c r="K1040" t="s">
        <v>23239</v>
      </c>
      <c r="L1040" t="s">
        <v>25324</v>
      </c>
      <c r="M1040" t="s">
        <v>25325</v>
      </c>
    </row>
    <row r="1041" spans="1:13">
      <c r="A1041" s="1" t="s">
        <v>3058</v>
      </c>
      <c r="B1041">
        <v>5.4727921220092102E-6</v>
      </c>
      <c r="C1041" s="1">
        <v>8.57835615838577E-7</v>
      </c>
      <c r="D1041">
        <v>0.84482758620689702</v>
      </c>
      <c r="E1041">
        <v>1</v>
      </c>
      <c r="F1041">
        <v>0.967741935483871</v>
      </c>
      <c r="G1041">
        <v>1</v>
      </c>
      <c r="H1041">
        <v>1</v>
      </c>
      <c r="I1041">
        <v>1</v>
      </c>
      <c r="J1041" s="1">
        <v>1</v>
      </c>
      <c r="K1041" t="s">
        <v>23241</v>
      </c>
      <c r="L1041" t="s">
        <v>25326</v>
      </c>
      <c r="M1041" t="s">
        <v>25327</v>
      </c>
    </row>
    <row r="1042" spans="1:13">
      <c r="A1042" s="1" t="s">
        <v>3059</v>
      </c>
      <c r="B1042">
        <v>6.1645641540817298E-6</v>
      </c>
      <c r="C1042" s="1">
        <v>8.0082864469193895E-7</v>
      </c>
      <c r="D1042">
        <v>0.921875</v>
      </c>
      <c r="E1042">
        <v>0.97126436781609204</v>
      </c>
      <c r="F1042">
        <v>0.98595505617977497</v>
      </c>
      <c r="G1042">
        <v>1</v>
      </c>
      <c r="H1042">
        <v>0.98235294117647098</v>
      </c>
      <c r="I1042">
        <v>1</v>
      </c>
      <c r="J1042" s="1" t="s">
        <v>23229</v>
      </c>
      <c r="K1042" t="s">
        <v>23240</v>
      </c>
      <c r="L1042" t="s">
        <v>25328</v>
      </c>
      <c r="M1042" t="s">
        <v>25329</v>
      </c>
    </row>
    <row r="1043" spans="1:13">
      <c r="A1043" s="1" t="s">
        <v>3060</v>
      </c>
      <c r="B1043">
        <v>5.2282757983046295E-7</v>
      </c>
      <c r="C1043" s="1">
        <v>3.5480828930636099E-7</v>
      </c>
      <c r="D1043">
        <v>0.89583333333333304</v>
      </c>
      <c r="E1043">
        <v>0.965753424657534</v>
      </c>
      <c r="F1043">
        <v>0.99666666666666703</v>
      </c>
      <c r="G1043">
        <v>1</v>
      </c>
      <c r="H1043">
        <v>1</v>
      </c>
      <c r="I1043">
        <v>1</v>
      </c>
      <c r="J1043" s="1">
        <v>1</v>
      </c>
      <c r="K1043" t="s">
        <v>23238</v>
      </c>
      <c r="L1043" t="s">
        <v>25330</v>
      </c>
      <c r="M1043" t="s">
        <v>25331</v>
      </c>
    </row>
    <row r="1044" spans="1:13">
      <c r="A1044" s="1" t="s">
        <v>3061</v>
      </c>
      <c r="B1044">
        <v>1.0652045649639599E-6</v>
      </c>
      <c r="C1044" s="1">
        <v>2.8059319376128498E-9</v>
      </c>
      <c r="D1044">
        <v>0.94642857142857095</v>
      </c>
      <c r="E1044">
        <v>1</v>
      </c>
      <c r="F1044">
        <v>1</v>
      </c>
      <c r="G1044">
        <v>1</v>
      </c>
      <c r="H1044">
        <v>1</v>
      </c>
      <c r="I1044">
        <v>0.97777777777777797</v>
      </c>
      <c r="J1044" s="1" t="s">
        <v>23229</v>
      </c>
      <c r="K1044" t="s">
        <v>23241</v>
      </c>
      <c r="L1044" t="s">
        <v>25332</v>
      </c>
      <c r="M1044" t="s">
        <v>25333</v>
      </c>
    </row>
    <row r="1045" spans="1:13">
      <c r="A1045" s="1" t="s">
        <v>3062</v>
      </c>
      <c r="B1045">
        <v>5.4176243535887997E-7</v>
      </c>
      <c r="C1045" s="1">
        <v>1.6877056435437001E-6</v>
      </c>
      <c r="D1045">
        <v>6.25E-2</v>
      </c>
      <c r="E1045">
        <v>0</v>
      </c>
      <c r="F1045">
        <v>0</v>
      </c>
      <c r="G1045">
        <v>0</v>
      </c>
      <c r="H1045">
        <v>0</v>
      </c>
      <c r="I1045">
        <v>1.16279069767442E-2</v>
      </c>
      <c r="J1045" s="1">
        <v>0</v>
      </c>
      <c r="K1045" t="s">
        <v>23237</v>
      </c>
      <c r="L1045" t="s">
        <v>25334</v>
      </c>
      <c r="M1045" t="s">
        <v>25335</v>
      </c>
    </row>
    <row r="1046" spans="1:13">
      <c r="A1046" s="1" t="s">
        <v>3063</v>
      </c>
      <c r="B1046">
        <v>5.4293312874739202E-5</v>
      </c>
      <c r="C1046" s="1">
        <v>2.9863506710740801E-4</v>
      </c>
      <c r="D1046">
        <v>1</v>
      </c>
      <c r="E1046">
        <v>1</v>
      </c>
      <c r="F1046">
        <v>0.37172774869109898</v>
      </c>
      <c r="G1046">
        <v>0.85714285714285698</v>
      </c>
      <c r="H1046">
        <v>0.51401869158878499</v>
      </c>
      <c r="I1046">
        <v>0.90265486725663702</v>
      </c>
      <c r="J1046" s="1">
        <v>1</v>
      </c>
      <c r="K1046" t="s">
        <v>23238</v>
      </c>
      <c r="L1046" t="s">
        <v>25336</v>
      </c>
      <c r="M1046" t="s">
        <v>25337</v>
      </c>
    </row>
    <row r="1047" spans="1:13">
      <c r="A1047" s="1" t="s">
        <v>3064</v>
      </c>
      <c r="B1047">
        <v>7.2108026640342396E-7</v>
      </c>
      <c r="C1047" s="1">
        <v>6.0292648375357103E-7</v>
      </c>
      <c r="D1047">
        <v>1</v>
      </c>
      <c r="E1047">
        <v>1</v>
      </c>
      <c r="F1047">
        <v>0.99695121951219501</v>
      </c>
      <c r="G1047">
        <v>1</v>
      </c>
      <c r="H1047">
        <v>1</v>
      </c>
      <c r="I1047">
        <v>0.92622950819672101</v>
      </c>
      <c r="J1047" s="1" t="s">
        <v>23229</v>
      </c>
      <c r="K1047" t="s">
        <v>23240</v>
      </c>
      <c r="L1047" t="s">
        <v>25338</v>
      </c>
      <c r="M1047" t="s">
        <v>25339</v>
      </c>
    </row>
    <row r="1048" spans="1:13">
      <c r="A1048" s="1" t="s">
        <v>3065</v>
      </c>
      <c r="B1048">
        <v>2.5073694041845701E-5</v>
      </c>
      <c r="C1048" s="1">
        <v>2.5787984691639299E-5</v>
      </c>
      <c r="D1048">
        <v>1</v>
      </c>
      <c r="E1048">
        <v>1</v>
      </c>
      <c r="F1048">
        <v>1</v>
      </c>
      <c r="G1048">
        <v>0.49090909090909102</v>
      </c>
      <c r="H1048">
        <v>0.97647058823529398</v>
      </c>
      <c r="I1048">
        <v>0.86516853932584303</v>
      </c>
      <c r="J1048" s="1">
        <v>1</v>
      </c>
      <c r="K1048" t="s">
        <v>23240</v>
      </c>
      <c r="L1048" t="s">
        <v>25340</v>
      </c>
      <c r="M1048" t="s">
        <v>25341</v>
      </c>
    </row>
    <row r="1049" spans="1:13">
      <c r="A1049" s="1" t="s">
        <v>3066</v>
      </c>
      <c r="B1049">
        <v>2.47304680742397E-6</v>
      </c>
      <c r="C1049" s="1">
        <v>1.08220397138099E-6</v>
      </c>
      <c r="D1049">
        <v>1</v>
      </c>
      <c r="E1049">
        <v>1</v>
      </c>
      <c r="F1049">
        <v>0.89705882352941202</v>
      </c>
      <c r="G1049">
        <v>1</v>
      </c>
      <c r="H1049">
        <v>0.934782608695652</v>
      </c>
      <c r="I1049">
        <v>0.98333333333333295</v>
      </c>
      <c r="J1049" s="1">
        <v>1</v>
      </c>
      <c r="K1049" t="s">
        <v>23238</v>
      </c>
      <c r="L1049" t="s">
        <v>25342</v>
      </c>
      <c r="M1049" t="s">
        <v>25343</v>
      </c>
    </row>
    <row r="1050" spans="1:13">
      <c r="A1050" s="1" t="s">
        <v>3067</v>
      </c>
      <c r="B1050">
        <v>3.6213326010877801E-9</v>
      </c>
      <c r="C1050" s="1">
        <v>4.5577572301629401E-8</v>
      </c>
      <c r="D1050">
        <v>1</v>
      </c>
      <c r="E1050">
        <v>1</v>
      </c>
      <c r="F1050">
        <v>1</v>
      </c>
      <c r="G1050">
        <v>0.98245614035087703</v>
      </c>
      <c r="H1050">
        <v>1</v>
      </c>
      <c r="I1050">
        <v>0.98611111111111105</v>
      </c>
      <c r="J1050" s="1">
        <v>1</v>
      </c>
      <c r="K1050" t="s">
        <v>23238</v>
      </c>
      <c r="L1050" t="s">
        <v>25344</v>
      </c>
      <c r="M1050" t="s">
        <v>25345</v>
      </c>
    </row>
    <row r="1051" spans="1:13">
      <c r="A1051" s="1" t="s">
        <v>3068</v>
      </c>
      <c r="B1051">
        <v>2.34583873110784E-6</v>
      </c>
      <c r="C1051" s="1">
        <v>3.9601391556882603E-5</v>
      </c>
      <c r="D1051">
        <v>0</v>
      </c>
      <c r="E1051">
        <v>1.8987341772151899E-2</v>
      </c>
      <c r="F1051">
        <v>1.16279069767442E-2</v>
      </c>
      <c r="G1051">
        <v>0.75675675675675702</v>
      </c>
      <c r="H1051">
        <v>4.2682926829268303E-2</v>
      </c>
      <c r="I1051">
        <v>0.37254901960784298</v>
      </c>
      <c r="J1051" s="1">
        <v>0</v>
      </c>
      <c r="K1051" t="s">
        <v>23241</v>
      </c>
      <c r="L1051" t="s">
        <v>25346</v>
      </c>
      <c r="M1051" t="s">
        <v>25347</v>
      </c>
    </row>
    <row r="1052" spans="1:13">
      <c r="A1052" s="1" t="s">
        <v>3069</v>
      </c>
      <c r="B1052">
        <v>2.9098571334542698E-6</v>
      </c>
      <c r="C1052" s="1">
        <v>5.5778559722869202E-5</v>
      </c>
      <c r="D1052">
        <v>0.269230769230769</v>
      </c>
      <c r="E1052">
        <v>0.30246913580246898</v>
      </c>
      <c r="F1052">
        <v>0.106837606837607</v>
      </c>
      <c r="G1052">
        <v>0</v>
      </c>
      <c r="H1052">
        <v>7.7380952380952397E-2</v>
      </c>
      <c r="I1052">
        <v>6.5217391304347797E-2</v>
      </c>
      <c r="J1052" s="1">
        <v>0</v>
      </c>
      <c r="K1052" t="s">
        <v>23242</v>
      </c>
      <c r="L1052" t="s">
        <v>25348</v>
      </c>
      <c r="M1052" t="s">
        <v>25349</v>
      </c>
    </row>
    <row r="1053" spans="1:13">
      <c r="A1053" s="1" t="s">
        <v>3070</v>
      </c>
      <c r="B1053">
        <v>2.3028858409552201E-6</v>
      </c>
      <c r="C1053" s="1">
        <v>1.03110051789742E-6</v>
      </c>
      <c r="D1053">
        <v>1</v>
      </c>
      <c r="E1053">
        <v>0.98780487804878003</v>
      </c>
      <c r="F1053">
        <v>0.879411764705882</v>
      </c>
      <c r="G1053">
        <v>0.80769230769230804</v>
      </c>
      <c r="H1053">
        <v>0.841584158415842</v>
      </c>
      <c r="I1053">
        <v>0.929824561403509</v>
      </c>
      <c r="J1053" s="1" t="s">
        <v>23229</v>
      </c>
      <c r="K1053" t="s">
        <v>23240</v>
      </c>
      <c r="L1053" t="s">
        <v>25350</v>
      </c>
      <c r="M1053" t="s">
        <v>25351</v>
      </c>
    </row>
    <row r="1054" spans="1:13">
      <c r="A1054" s="1" t="s">
        <v>3071</v>
      </c>
      <c r="B1054">
        <v>1.50679803471838E-4</v>
      </c>
      <c r="C1054" s="1">
        <v>4.7834230350834601E-5</v>
      </c>
      <c r="D1054">
        <v>0.98275862068965503</v>
      </c>
      <c r="E1054">
        <v>0.69270833333333304</v>
      </c>
      <c r="F1054">
        <v>0.99122807017543901</v>
      </c>
      <c r="G1054">
        <v>0.99107142857142905</v>
      </c>
      <c r="H1054">
        <v>0.99537037037037002</v>
      </c>
      <c r="I1054">
        <v>1</v>
      </c>
      <c r="J1054" s="1" t="s">
        <v>23229</v>
      </c>
      <c r="K1054" t="s">
        <v>23241</v>
      </c>
      <c r="L1054" t="s">
        <v>25352</v>
      </c>
      <c r="M1054" t="s">
        <v>25353</v>
      </c>
    </row>
    <row r="1055" spans="1:13">
      <c r="A1055" s="1" t="s">
        <v>3072</v>
      </c>
      <c r="B1055">
        <v>1.5602220476358199E-6</v>
      </c>
      <c r="C1055" s="1">
        <v>3.33855455847596E-8</v>
      </c>
      <c r="D1055">
        <v>0.98333333333333295</v>
      </c>
      <c r="E1055">
        <v>0.95783132530120496</v>
      </c>
      <c r="F1055">
        <v>1</v>
      </c>
      <c r="G1055">
        <v>1</v>
      </c>
      <c r="H1055">
        <v>0.99358974358974395</v>
      </c>
      <c r="I1055">
        <v>1</v>
      </c>
      <c r="J1055" s="1">
        <v>0.75</v>
      </c>
      <c r="K1055" t="s">
        <v>23237</v>
      </c>
      <c r="L1055" t="s">
        <v>25354</v>
      </c>
      <c r="M1055" t="s">
        <v>25355</v>
      </c>
    </row>
    <row r="1056" spans="1:13">
      <c r="A1056" s="1" t="s">
        <v>3073</v>
      </c>
      <c r="B1056">
        <v>1.7306836950151201E-4</v>
      </c>
      <c r="C1056" s="1">
        <v>1.1938160579073599E-6</v>
      </c>
      <c r="D1056">
        <v>0.7</v>
      </c>
      <c r="E1056">
        <v>0.95070422535211296</v>
      </c>
      <c r="F1056">
        <v>1</v>
      </c>
      <c r="G1056">
        <v>0.44047619047619002</v>
      </c>
      <c r="H1056">
        <v>0.891891891891892</v>
      </c>
      <c r="I1056">
        <v>0.76984126984126999</v>
      </c>
      <c r="J1056" s="1" t="s">
        <v>23229</v>
      </c>
      <c r="K1056" t="s">
        <v>23238</v>
      </c>
      <c r="L1056" t="s">
        <v>25356</v>
      </c>
      <c r="M1056" t="s">
        <v>25357</v>
      </c>
    </row>
    <row r="1057" spans="1:13">
      <c r="A1057" s="1" t="s">
        <v>3074</v>
      </c>
      <c r="B1057">
        <v>9.7406572539511799E-7</v>
      </c>
      <c r="C1057" s="1">
        <v>3.7677002035772199E-6</v>
      </c>
      <c r="D1057">
        <v>0</v>
      </c>
      <c r="E1057">
        <v>0</v>
      </c>
      <c r="F1057">
        <v>1.8292682926829298E-2</v>
      </c>
      <c r="G1057">
        <v>0</v>
      </c>
      <c r="H1057">
        <v>5.1886792452830198E-2</v>
      </c>
      <c r="I1057">
        <v>1.2987012987013E-2</v>
      </c>
      <c r="J1057" s="1" t="s">
        <v>23229</v>
      </c>
      <c r="K1057" t="s">
        <v>23239</v>
      </c>
      <c r="L1057" t="s">
        <v>25358</v>
      </c>
      <c r="M1057" t="s">
        <v>25359</v>
      </c>
    </row>
    <row r="1058" spans="1:13">
      <c r="A1058" s="1" t="s">
        <v>3075</v>
      </c>
      <c r="B1058">
        <v>4.45414988044854E-5</v>
      </c>
      <c r="C1058" s="1">
        <v>1.0970974003781499E-4</v>
      </c>
      <c r="D1058">
        <v>0.46875</v>
      </c>
      <c r="E1058">
        <v>0.202380952380952</v>
      </c>
      <c r="F1058">
        <v>0.27743902439024398</v>
      </c>
      <c r="G1058">
        <v>0.33333333333333298</v>
      </c>
      <c r="H1058">
        <v>0.19620253164557</v>
      </c>
      <c r="I1058">
        <v>0.32500000000000001</v>
      </c>
      <c r="J1058" s="1" t="s">
        <v>23229</v>
      </c>
      <c r="K1058" t="s">
        <v>23238</v>
      </c>
      <c r="L1058" t="s">
        <v>25360</v>
      </c>
      <c r="M1058" t="s">
        <v>25361</v>
      </c>
    </row>
    <row r="1059" spans="1:13">
      <c r="A1059" s="1" t="s">
        <v>3076</v>
      </c>
      <c r="B1059">
        <v>2.41382416735566E-6</v>
      </c>
      <c r="C1059" s="1">
        <v>1.25613821699798E-6</v>
      </c>
      <c r="D1059">
        <v>0.25</v>
      </c>
      <c r="E1059">
        <v>0</v>
      </c>
      <c r="F1059">
        <v>7.77027027027027E-2</v>
      </c>
      <c r="G1059">
        <v>0</v>
      </c>
      <c r="H1059">
        <v>0.133333333333333</v>
      </c>
      <c r="I1059">
        <v>0.19642857142857101</v>
      </c>
      <c r="J1059" s="1">
        <v>0</v>
      </c>
      <c r="K1059" t="s">
        <v>23238</v>
      </c>
      <c r="L1059" t="s">
        <v>25362</v>
      </c>
      <c r="M1059" t="s">
        <v>25363</v>
      </c>
    </row>
    <row r="1060" spans="1:13">
      <c r="A1060" s="1" t="s">
        <v>3077</v>
      </c>
      <c r="B1060">
        <v>2.3259591370278201E-6</v>
      </c>
      <c r="C1060" s="1">
        <v>6.8107738150621906E-8</v>
      </c>
      <c r="D1060">
        <v>6.25E-2</v>
      </c>
      <c r="E1060">
        <v>0.109195402298851</v>
      </c>
      <c r="F1060">
        <v>2.7322404371584699E-3</v>
      </c>
      <c r="G1060">
        <v>2.7777777777777801E-2</v>
      </c>
      <c r="H1060">
        <v>1.1235955056179799E-2</v>
      </c>
      <c r="I1060">
        <v>0</v>
      </c>
      <c r="J1060" s="1">
        <v>0</v>
      </c>
      <c r="K1060" t="s">
        <v>23239</v>
      </c>
      <c r="L1060" t="s">
        <v>25364</v>
      </c>
      <c r="M1060" t="s">
        <v>25365</v>
      </c>
    </row>
    <row r="1061" spans="1:13">
      <c r="A1061" s="1" t="s">
        <v>3078</v>
      </c>
      <c r="B1061">
        <v>9.2749651210787107E-6</v>
      </c>
      <c r="C1061" s="1">
        <v>2.56539202610718E-5</v>
      </c>
      <c r="D1061">
        <v>0.27083333333333298</v>
      </c>
      <c r="E1061">
        <v>0</v>
      </c>
      <c r="F1061">
        <v>0.119791666666667</v>
      </c>
      <c r="G1061">
        <v>0</v>
      </c>
      <c r="H1061">
        <v>1.02040816326531E-2</v>
      </c>
      <c r="I1061">
        <v>0</v>
      </c>
      <c r="J1061" s="1">
        <v>0.36363636363636398</v>
      </c>
      <c r="K1061" t="s">
        <v>23239</v>
      </c>
      <c r="L1061" t="s">
        <v>25366</v>
      </c>
      <c r="M1061" t="s">
        <v>25367</v>
      </c>
    </row>
    <row r="1062" spans="1:13">
      <c r="A1062" s="1" t="s">
        <v>3079</v>
      </c>
      <c r="B1062">
        <v>1.02141864067813E-4</v>
      </c>
      <c r="C1062" s="1">
        <v>2.0332974709988999E-4</v>
      </c>
      <c r="D1062">
        <v>0.931034482758621</v>
      </c>
      <c r="E1062">
        <v>0.840425531914894</v>
      </c>
      <c r="F1062">
        <v>0.98314606741572996</v>
      </c>
      <c r="G1062">
        <v>0.84313725490196101</v>
      </c>
      <c r="H1062">
        <v>0.87878787878787901</v>
      </c>
      <c r="I1062">
        <v>0.81382978723404298</v>
      </c>
      <c r="J1062" s="1" t="s">
        <v>23229</v>
      </c>
      <c r="K1062" t="s">
        <v>23240</v>
      </c>
      <c r="L1062" t="s">
        <v>25368</v>
      </c>
      <c r="M1062" t="s">
        <v>25369</v>
      </c>
    </row>
    <row r="1063" spans="1:13">
      <c r="A1063" s="1" t="s">
        <v>3080</v>
      </c>
      <c r="B1063">
        <v>1.1487854721782199E-6</v>
      </c>
      <c r="C1063" s="1">
        <v>9.31498140012159E-8</v>
      </c>
      <c r="D1063">
        <v>1</v>
      </c>
      <c r="E1063">
        <v>1</v>
      </c>
      <c r="F1063">
        <v>0.99655172413793103</v>
      </c>
      <c r="G1063">
        <v>0.375</v>
      </c>
      <c r="H1063">
        <v>0.98148148148148195</v>
      </c>
      <c r="I1063">
        <v>0.94</v>
      </c>
      <c r="J1063" s="1">
        <v>1</v>
      </c>
      <c r="K1063" t="s">
        <v>23240</v>
      </c>
      <c r="L1063" t="s">
        <v>25370</v>
      </c>
      <c r="M1063" t="s">
        <v>25371</v>
      </c>
    </row>
    <row r="1064" spans="1:13">
      <c r="A1064" s="1" t="s">
        <v>3081</v>
      </c>
      <c r="B1064">
        <v>5.1193587932849699E-5</v>
      </c>
      <c r="C1064" s="1">
        <v>7.9999468565927003E-6</v>
      </c>
      <c r="D1064">
        <v>1</v>
      </c>
      <c r="E1064">
        <v>1</v>
      </c>
      <c r="F1064">
        <v>0.80994152046783596</v>
      </c>
      <c r="G1064">
        <v>0.98750000000000004</v>
      </c>
      <c r="H1064">
        <v>0.80357142857142905</v>
      </c>
      <c r="I1064">
        <v>0.97761194029850795</v>
      </c>
      <c r="J1064" s="1">
        <v>1</v>
      </c>
      <c r="K1064" t="s">
        <v>23239</v>
      </c>
      <c r="L1064" t="s">
        <v>25372</v>
      </c>
      <c r="M1064" t="s">
        <v>25373</v>
      </c>
    </row>
    <row r="1065" spans="1:13">
      <c r="A1065" s="1" t="s">
        <v>3082</v>
      </c>
      <c r="B1065">
        <v>2.5916606524110897E-4</v>
      </c>
      <c r="C1065" s="1">
        <v>3.8278969952752903E-4</v>
      </c>
      <c r="D1065">
        <v>0.6875</v>
      </c>
      <c r="E1065">
        <v>0.83684210526315805</v>
      </c>
      <c r="F1065">
        <v>0.78717948717948705</v>
      </c>
      <c r="G1065">
        <v>0.86792452830188704</v>
      </c>
      <c r="H1065">
        <v>0.71875</v>
      </c>
      <c r="I1065">
        <v>0.76262626262626299</v>
      </c>
      <c r="J1065" s="1">
        <v>1</v>
      </c>
      <c r="K1065" t="s">
        <v>23238</v>
      </c>
      <c r="L1065" t="s">
        <v>25374</v>
      </c>
      <c r="M1065" t="s">
        <v>25375</v>
      </c>
    </row>
    <row r="1066" spans="1:13">
      <c r="A1066" s="1" t="s">
        <v>3083</v>
      </c>
      <c r="B1066">
        <v>2.71328366117836E-6</v>
      </c>
      <c r="C1066" s="1">
        <v>1.4154870780959201E-6</v>
      </c>
      <c r="D1066">
        <v>0.84375</v>
      </c>
      <c r="E1066">
        <v>0.99456521739130399</v>
      </c>
      <c r="F1066">
        <v>0.98351648351648302</v>
      </c>
      <c r="G1066">
        <v>1</v>
      </c>
      <c r="H1066">
        <v>1</v>
      </c>
      <c r="I1066">
        <v>1</v>
      </c>
      <c r="J1066" s="1" t="s">
        <v>23229</v>
      </c>
      <c r="K1066" t="s">
        <v>23238</v>
      </c>
      <c r="L1066" t="s">
        <v>25376</v>
      </c>
      <c r="M1066" t="s">
        <v>25377</v>
      </c>
    </row>
    <row r="1067" spans="1:13">
      <c r="A1067" s="1" t="s">
        <v>3084</v>
      </c>
      <c r="B1067">
        <v>7.9975299556476296E-5</v>
      </c>
      <c r="C1067" s="1">
        <v>3.5673963991222102E-5</v>
      </c>
      <c r="D1067">
        <v>0</v>
      </c>
      <c r="E1067">
        <v>0</v>
      </c>
      <c r="F1067">
        <v>0</v>
      </c>
      <c r="G1067">
        <v>3.4482758620689703E-2</v>
      </c>
      <c r="H1067">
        <v>0.35789473684210499</v>
      </c>
      <c r="I1067">
        <v>3.27102803738318E-2</v>
      </c>
      <c r="J1067" s="1">
        <v>0</v>
      </c>
      <c r="K1067" t="s">
        <v>23242</v>
      </c>
      <c r="L1067" t="s">
        <v>25378</v>
      </c>
      <c r="M1067" t="s">
        <v>25379</v>
      </c>
    </row>
    <row r="1068" spans="1:13">
      <c r="A1068" s="1" t="s">
        <v>3085</v>
      </c>
      <c r="B1068">
        <v>2.2223771820013799E-7</v>
      </c>
      <c r="C1068" s="1">
        <v>2.5410414694287201E-7</v>
      </c>
      <c r="D1068">
        <v>0</v>
      </c>
      <c r="E1068">
        <v>5.31914893617021E-3</v>
      </c>
      <c r="F1068">
        <v>0</v>
      </c>
      <c r="G1068">
        <v>0.102272727272727</v>
      </c>
      <c r="H1068">
        <v>1.16279069767442E-2</v>
      </c>
      <c r="I1068">
        <v>1.49253731343284E-2</v>
      </c>
      <c r="J1068" s="1" t="s">
        <v>23229</v>
      </c>
      <c r="K1068" t="s">
        <v>23241</v>
      </c>
      <c r="L1068" t="s">
        <v>25380</v>
      </c>
      <c r="M1068" t="s">
        <v>25381</v>
      </c>
    </row>
    <row r="1069" spans="1:13">
      <c r="A1069" s="1" t="s">
        <v>3086</v>
      </c>
      <c r="B1069">
        <v>2.5052390513290601E-7</v>
      </c>
      <c r="C1069" s="1">
        <v>6.8213902629156401E-9</v>
      </c>
      <c r="D1069">
        <v>1.7857142857142901E-2</v>
      </c>
      <c r="E1069">
        <v>1.26582278481013E-2</v>
      </c>
      <c r="F1069">
        <v>3.3333333333333301E-3</v>
      </c>
      <c r="G1069">
        <v>0</v>
      </c>
      <c r="H1069">
        <v>0</v>
      </c>
      <c r="I1069">
        <v>0</v>
      </c>
      <c r="J1069" s="1">
        <v>1</v>
      </c>
      <c r="K1069" t="s">
        <v>23238</v>
      </c>
      <c r="L1069" t="s">
        <v>25382</v>
      </c>
      <c r="M1069" t="s">
        <v>25383</v>
      </c>
    </row>
    <row r="1070" spans="1:13">
      <c r="A1070" s="1" t="s">
        <v>3087</v>
      </c>
      <c r="B1070">
        <v>7.3848587375259803E-6</v>
      </c>
      <c r="C1070" s="1">
        <v>1.01409618222949E-8</v>
      </c>
      <c r="D1070">
        <v>0</v>
      </c>
      <c r="E1070">
        <v>8.1521739130434798E-2</v>
      </c>
      <c r="F1070">
        <v>0</v>
      </c>
      <c r="G1070">
        <v>0</v>
      </c>
      <c r="H1070">
        <v>0</v>
      </c>
      <c r="I1070">
        <v>0</v>
      </c>
      <c r="J1070" s="1">
        <v>0</v>
      </c>
      <c r="K1070" t="s">
        <v>23238</v>
      </c>
      <c r="L1070" t="s">
        <v>25384</v>
      </c>
      <c r="M1070" t="s">
        <v>25385</v>
      </c>
    </row>
    <row r="1071" spans="1:13">
      <c r="A1071" s="1" t="s">
        <v>3088</v>
      </c>
      <c r="B1071">
        <v>4.3073581898312403E-6</v>
      </c>
      <c r="C1071" s="1">
        <v>1.10102505300021E-5</v>
      </c>
      <c r="D1071">
        <v>0</v>
      </c>
      <c r="E1071">
        <v>5.74712643678161E-3</v>
      </c>
      <c r="F1071">
        <v>7.2254335260115599E-2</v>
      </c>
      <c r="G1071">
        <v>0</v>
      </c>
      <c r="H1071">
        <v>6.5789473684210497E-3</v>
      </c>
      <c r="I1071">
        <v>0</v>
      </c>
      <c r="J1071" s="1" t="s">
        <v>23229</v>
      </c>
      <c r="K1071" t="s">
        <v>23242</v>
      </c>
      <c r="L1071" t="s">
        <v>25386</v>
      </c>
      <c r="M1071" t="s">
        <v>25387</v>
      </c>
    </row>
    <row r="1072" spans="1:13">
      <c r="A1072" s="1" t="s">
        <v>3089</v>
      </c>
      <c r="B1072">
        <v>7.5235896163998303E-7</v>
      </c>
      <c r="C1072" s="1">
        <v>1.2397234315720901E-10</v>
      </c>
      <c r="D1072">
        <v>1.6129032258064498E-2</v>
      </c>
      <c r="E1072">
        <v>0</v>
      </c>
      <c r="F1072">
        <v>0</v>
      </c>
      <c r="G1072">
        <v>4.8780487804878099E-2</v>
      </c>
      <c r="H1072">
        <v>8.5227272727272693E-2</v>
      </c>
      <c r="I1072">
        <v>1.4492753623188401E-2</v>
      </c>
      <c r="J1072" s="1">
        <v>0</v>
      </c>
      <c r="K1072" t="s">
        <v>23238</v>
      </c>
      <c r="L1072" t="s">
        <v>25388</v>
      </c>
      <c r="M1072" t="s">
        <v>25389</v>
      </c>
    </row>
    <row r="1073" spans="1:13">
      <c r="A1073" s="1" t="s">
        <v>3090</v>
      </c>
      <c r="B1073">
        <v>7.2864343285641596E-8</v>
      </c>
      <c r="C1073" s="1">
        <v>7.1889370226438701E-5</v>
      </c>
      <c r="D1073">
        <v>0.61290322580645196</v>
      </c>
      <c r="E1073">
        <v>0.70786516853932602</v>
      </c>
      <c r="F1073">
        <v>0.28804347826086996</v>
      </c>
      <c r="G1073">
        <v>0.56756756756756799</v>
      </c>
      <c r="H1073">
        <v>0.22159090909090895</v>
      </c>
      <c r="I1073">
        <v>0.45283018867924496</v>
      </c>
      <c r="J1073" s="1">
        <v>1</v>
      </c>
      <c r="K1073" t="s">
        <v>23243</v>
      </c>
      <c r="L1073" t="s">
        <v>25390</v>
      </c>
      <c r="M1073" t="s">
        <v>25391</v>
      </c>
    </row>
    <row r="1074" spans="1:13">
      <c r="A1074" s="1" t="s">
        <v>3091</v>
      </c>
      <c r="B1074">
        <v>0</v>
      </c>
      <c r="C1074" s="1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s="1">
        <v>0</v>
      </c>
      <c r="K1074" t="s">
        <v>23238</v>
      </c>
      <c r="L1074" t="s">
        <v>25392</v>
      </c>
      <c r="M1074" t="s">
        <v>25393</v>
      </c>
    </row>
    <row r="1075" spans="1:13">
      <c r="A1075" s="1" t="s">
        <v>3092</v>
      </c>
      <c r="B1075">
        <v>6.8511416914843202E-12</v>
      </c>
      <c r="C1075" s="1">
        <v>1.3156426707833701E-8</v>
      </c>
      <c r="D1075">
        <v>0</v>
      </c>
      <c r="E1075">
        <v>0</v>
      </c>
      <c r="F1075">
        <v>0</v>
      </c>
      <c r="G1075">
        <v>1.21951219512195E-2</v>
      </c>
      <c r="H1075">
        <v>0</v>
      </c>
      <c r="I1075">
        <v>0</v>
      </c>
      <c r="J1075" s="1">
        <v>0.72727272727272696</v>
      </c>
      <c r="K1075" t="s">
        <v>23242</v>
      </c>
      <c r="L1075" t="s">
        <v>25394</v>
      </c>
      <c r="M1075" t="s">
        <v>25395</v>
      </c>
    </row>
    <row r="1076" spans="1:13">
      <c r="A1076" s="1" t="s">
        <v>3093</v>
      </c>
      <c r="B1076">
        <v>3.9906496409313401E-7</v>
      </c>
      <c r="C1076" s="1">
        <v>5.1582444292795499E-9</v>
      </c>
      <c r="D1076">
        <v>6.4516129032258104E-2</v>
      </c>
      <c r="E1076">
        <v>2.9411764705882401E-2</v>
      </c>
      <c r="F1076">
        <v>0</v>
      </c>
      <c r="G1076">
        <v>0</v>
      </c>
      <c r="H1076">
        <v>0</v>
      </c>
      <c r="I1076">
        <v>0</v>
      </c>
      <c r="J1076" s="1">
        <v>0</v>
      </c>
      <c r="K1076" t="s">
        <v>23242</v>
      </c>
      <c r="L1076" t="s">
        <v>25396</v>
      </c>
      <c r="M1076" t="s">
        <v>25397</v>
      </c>
    </row>
    <row r="1077" spans="1:13">
      <c r="A1077" s="1" t="s">
        <v>3094</v>
      </c>
      <c r="B1077">
        <v>6.1513313402286103E-5</v>
      </c>
      <c r="C1077" s="1">
        <v>2.1652433422489299E-4</v>
      </c>
      <c r="D1077">
        <v>1</v>
      </c>
      <c r="E1077">
        <v>1</v>
      </c>
      <c r="F1077">
        <v>0.79819277108433695</v>
      </c>
      <c r="G1077">
        <v>1</v>
      </c>
      <c r="H1077">
        <v>1</v>
      </c>
      <c r="I1077">
        <v>1</v>
      </c>
      <c r="J1077" s="1" t="s">
        <v>23229</v>
      </c>
      <c r="K1077" t="s">
        <v>23241</v>
      </c>
      <c r="L1077" t="s">
        <v>25398</v>
      </c>
      <c r="M1077" t="s">
        <v>25399</v>
      </c>
    </row>
    <row r="1078" spans="1:13">
      <c r="A1078" s="1" t="s">
        <v>3095</v>
      </c>
      <c r="B1078">
        <v>1.3539972840906599E-5</v>
      </c>
      <c r="C1078" s="1">
        <v>6.7721497921430301E-6</v>
      </c>
      <c r="D1078">
        <v>0.67857142857142905</v>
      </c>
      <c r="E1078">
        <v>0.67073170731707299</v>
      </c>
      <c r="F1078">
        <v>0.86956521739130399</v>
      </c>
      <c r="G1078">
        <v>1</v>
      </c>
      <c r="H1078">
        <v>0.97159090909090895</v>
      </c>
      <c r="I1078">
        <v>0.98039215686274495</v>
      </c>
      <c r="J1078" s="1" t="s">
        <v>23229</v>
      </c>
      <c r="K1078" t="s">
        <v>23237</v>
      </c>
      <c r="L1078" t="s">
        <v>25400</v>
      </c>
      <c r="M1078" t="s">
        <v>25401</v>
      </c>
    </row>
    <row r="1079" spans="1:13">
      <c r="A1079" s="1" t="s">
        <v>3096</v>
      </c>
      <c r="B1079">
        <v>1.19788474387412E-4</v>
      </c>
      <c r="C1079" s="1">
        <v>6.0675317548057703E-6</v>
      </c>
      <c r="D1079">
        <v>0.94827586206896597</v>
      </c>
      <c r="E1079">
        <v>0.70512820512820495</v>
      </c>
      <c r="F1079">
        <v>0.97445255474452597</v>
      </c>
      <c r="G1079">
        <v>0.87931034482758597</v>
      </c>
      <c r="H1079">
        <v>0.918604651162791</v>
      </c>
      <c r="I1079">
        <v>0.97</v>
      </c>
      <c r="J1079" s="1">
        <v>0.94444444444444398</v>
      </c>
      <c r="K1079" t="s">
        <v>23240</v>
      </c>
      <c r="L1079" t="s">
        <v>25402</v>
      </c>
      <c r="M1079" t="s">
        <v>25403</v>
      </c>
    </row>
    <row r="1080" spans="1:13">
      <c r="A1080" s="1" t="s">
        <v>3097</v>
      </c>
      <c r="B1080">
        <v>1.58402356887183E-6</v>
      </c>
      <c r="C1080" s="1">
        <v>6.4487608463370002E-5</v>
      </c>
      <c r="D1080">
        <v>0.96428571428571397</v>
      </c>
      <c r="E1080">
        <v>1</v>
      </c>
      <c r="F1080">
        <v>1</v>
      </c>
      <c r="G1080">
        <v>0.38</v>
      </c>
      <c r="H1080">
        <v>0.99456521739130399</v>
      </c>
      <c r="I1080">
        <v>0.80263157894736803</v>
      </c>
      <c r="J1080" s="1">
        <v>1</v>
      </c>
      <c r="K1080" t="s">
        <v>23237</v>
      </c>
      <c r="L1080" t="s">
        <v>25404</v>
      </c>
      <c r="M1080" t="s">
        <v>25405</v>
      </c>
    </row>
    <row r="1081" spans="1:13">
      <c r="A1081" s="1" t="s">
        <v>3098</v>
      </c>
      <c r="B1081">
        <v>1.39353648065075E-8</v>
      </c>
      <c r="C1081" s="1">
        <v>4.0897937456911796E-6</v>
      </c>
      <c r="D1081">
        <v>1</v>
      </c>
      <c r="E1081">
        <v>1</v>
      </c>
      <c r="F1081">
        <v>0.96875</v>
      </c>
      <c r="G1081">
        <v>1</v>
      </c>
      <c r="H1081">
        <v>0.95138888888888895</v>
      </c>
      <c r="I1081">
        <v>1</v>
      </c>
      <c r="J1081" s="1" t="s">
        <v>23229</v>
      </c>
      <c r="K1081" t="s">
        <v>23239</v>
      </c>
      <c r="L1081" t="s">
        <v>25406</v>
      </c>
      <c r="M1081" t="s">
        <v>25407</v>
      </c>
    </row>
    <row r="1082" spans="1:13">
      <c r="A1082" s="1" t="s">
        <v>3099</v>
      </c>
      <c r="B1082">
        <v>5.7400006862253498E-7</v>
      </c>
      <c r="C1082" s="1">
        <v>2.6968002002298001E-8</v>
      </c>
      <c r="D1082">
        <v>1.5625E-2</v>
      </c>
      <c r="E1082">
        <v>0</v>
      </c>
      <c r="F1082">
        <v>2.5773195876288698E-3</v>
      </c>
      <c r="G1082">
        <v>0</v>
      </c>
      <c r="H1082">
        <v>4.5454545454545496E-3</v>
      </c>
      <c r="I1082">
        <v>1.26050420168067E-2</v>
      </c>
      <c r="J1082" s="1">
        <v>1</v>
      </c>
      <c r="K1082" t="s">
        <v>23240</v>
      </c>
      <c r="L1082" t="s">
        <v>25408</v>
      </c>
      <c r="M1082" t="s">
        <v>25409</v>
      </c>
    </row>
    <row r="1083" spans="1:13">
      <c r="A1083" s="1" t="s">
        <v>3100</v>
      </c>
      <c r="B1083">
        <v>2.1703154880802101E-5</v>
      </c>
      <c r="C1083" s="1">
        <v>5.3593451858839195E-7</v>
      </c>
      <c r="D1083">
        <v>0.98333333333333295</v>
      </c>
      <c r="E1083">
        <v>0.88068181818181801</v>
      </c>
      <c r="F1083">
        <v>1</v>
      </c>
      <c r="G1083">
        <v>1</v>
      </c>
      <c r="H1083">
        <v>1</v>
      </c>
      <c r="I1083">
        <v>1</v>
      </c>
      <c r="J1083" s="1">
        <v>1</v>
      </c>
      <c r="K1083" t="s">
        <v>23237</v>
      </c>
      <c r="L1083" t="s">
        <v>25410</v>
      </c>
      <c r="M1083" t="s">
        <v>25411</v>
      </c>
    </row>
    <row r="1084" spans="1:13">
      <c r="A1084" s="1" t="s">
        <v>3101</v>
      </c>
      <c r="B1084">
        <v>1.2869740896544701E-5</v>
      </c>
      <c r="C1084" s="1">
        <v>9.0635104361817202E-4</v>
      </c>
      <c r="D1084">
        <v>0.546875</v>
      </c>
      <c r="E1084">
        <v>0.48421052631578898</v>
      </c>
      <c r="F1084">
        <v>0.61621621621621603</v>
      </c>
      <c r="G1084">
        <v>1</v>
      </c>
      <c r="H1084">
        <v>0.984615384615385</v>
      </c>
      <c r="I1084">
        <v>1</v>
      </c>
      <c r="J1084" s="1" t="s">
        <v>23229</v>
      </c>
      <c r="K1084" t="s">
        <v>23239</v>
      </c>
      <c r="L1084" t="s">
        <v>25412</v>
      </c>
      <c r="M1084" t="s">
        <v>25413</v>
      </c>
    </row>
    <row r="1085" spans="1:13">
      <c r="A1085" s="1" t="s">
        <v>3102</v>
      </c>
      <c r="B1085">
        <v>8.0430434794399199E-6</v>
      </c>
      <c r="C1085" s="1">
        <v>1.6187827527545301E-5</v>
      </c>
      <c r="D1085">
        <v>0.95</v>
      </c>
      <c r="E1085">
        <v>0.85057471264367801</v>
      </c>
      <c r="F1085">
        <v>0.924050632911392</v>
      </c>
      <c r="G1085">
        <v>1</v>
      </c>
      <c r="H1085">
        <v>1</v>
      </c>
      <c r="I1085">
        <v>1</v>
      </c>
      <c r="J1085" s="1">
        <v>1</v>
      </c>
      <c r="K1085" t="s">
        <v>23238</v>
      </c>
      <c r="L1085" t="s">
        <v>25414</v>
      </c>
      <c r="M1085" t="s">
        <v>25415</v>
      </c>
    </row>
    <row r="1086" spans="1:13">
      <c r="A1086" s="1" t="s">
        <v>3103</v>
      </c>
      <c r="B1086">
        <v>6.7597738255846697E-5</v>
      </c>
      <c r="C1086" s="1">
        <v>8.3053471452755297E-4</v>
      </c>
      <c r="D1086">
        <v>0.125</v>
      </c>
      <c r="E1086">
        <v>7.2916666666666699E-2</v>
      </c>
      <c r="F1086">
        <v>0.107692307692308</v>
      </c>
      <c r="G1086">
        <v>0.26415094339622602</v>
      </c>
      <c r="H1086">
        <v>0.34433962264150902</v>
      </c>
      <c r="I1086">
        <v>0.37735849056603799</v>
      </c>
      <c r="J1086" s="1">
        <v>0</v>
      </c>
      <c r="K1086" t="s">
        <v>23239</v>
      </c>
      <c r="L1086" t="s">
        <v>25416</v>
      </c>
      <c r="M1086" t="s">
        <v>25417</v>
      </c>
    </row>
    <row r="1087" spans="1:13">
      <c r="A1087" s="1" t="s">
        <v>3104</v>
      </c>
      <c r="B1087">
        <v>1.10300589987271E-5</v>
      </c>
      <c r="C1087" s="1">
        <v>3.8142593347134597E-5</v>
      </c>
      <c r="D1087">
        <v>0.265625</v>
      </c>
      <c r="E1087">
        <v>9.8958333333333301E-2</v>
      </c>
      <c r="F1087">
        <v>0.17783505154639201</v>
      </c>
      <c r="G1087">
        <v>0.15517241379310301</v>
      </c>
      <c r="H1087">
        <v>3.5087719298245598E-2</v>
      </c>
      <c r="I1087">
        <v>0.06</v>
      </c>
      <c r="J1087" s="1">
        <v>0</v>
      </c>
      <c r="K1087" t="s">
        <v>23241</v>
      </c>
      <c r="L1087" t="s">
        <v>25418</v>
      </c>
      <c r="M1087" t="s">
        <v>25419</v>
      </c>
    </row>
    <row r="1088" spans="1:13">
      <c r="A1088" s="1" t="s">
        <v>3105</v>
      </c>
      <c r="B1088">
        <v>1.4520707816214E-7</v>
      </c>
      <c r="C1088" s="1">
        <v>2.6948634506791602E-9</v>
      </c>
      <c r="D1088">
        <v>1</v>
      </c>
      <c r="E1088">
        <v>0.99390243902439002</v>
      </c>
      <c r="F1088">
        <v>1</v>
      </c>
      <c r="G1088">
        <v>1</v>
      </c>
      <c r="H1088">
        <v>1</v>
      </c>
      <c r="I1088">
        <v>1</v>
      </c>
      <c r="J1088" s="1">
        <v>0.25</v>
      </c>
      <c r="K1088" t="s">
        <v>23242</v>
      </c>
      <c r="L1088" t="s">
        <v>25420</v>
      </c>
      <c r="M1088" t="s">
        <v>25421</v>
      </c>
    </row>
    <row r="1089" spans="1:13">
      <c r="A1089" s="1" t="s">
        <v>3106</v>
      </c>
      <c r="B1089">
        <v>1.0853287841776501E-5</v>
      </c>
      <c r="C1089" s="1">
        <v>1.9969146428242199E-4</v>
      </c>
      <c r="D1089">
        <v>0.87931034482758597</v>
      </c>
      <c r="E1089">
        <v>1</v>
      </c>
      <c r="F1089">
        <v>0.586666666666667</v>
      </c>
      <c r="G1089">
        <v>0.46969696969697</v>
      </c>
      <c r="H1089">
        <v>0.449438202247191</v>
      </c>
      <c r="I1089">
        <v>0.62222222222222201</v>
      </c>
      <c r="J1089" s="1">
        <v>1</v>
      </c>
      <c r="K1089" t="s">
        <v>23241</v>
      </c>
      <c r="L1089" t="s">
        <v>25422</v>
      </c>
      <c r="M1089" t="s">
        <v>25423</v>
      </c>
    </row>
    <row r="1090" spans="1:13">
      <c r="A1090" s="1" t="s">
        <v>3107</v>
      </c>
      <c r="B1090">
        <v>3.6985955450199199E-7</v>
      </c>
      <c r="C1090" s="1">
        <v>1.5177800984036E-7</v>
      </c>
      <c r="D1090">
        <v>0</v>
      </c>
      <c r="E1090">
        <v>6.0240963855421699E-3</v>
      </c>
      <c r="F1090">
        <v>2.9761904761904799E-3</v>
      </c>
      <c r="G1090">
        <v>8.3333333333333301E-2</v>
      </c>
      <c r="H1090">
        <v>0</v>
      </c>
      <c r="I1090">
        <v>0</v>
      </c>
      <c r="J1090" s="1">
        <v>0.86363636363636398</v>
      </c>
      <c r="K1090" t="s">
        <v>23240</v>
      </c>
      <c r="L1090" t="s">
        <v>25424</v>
      </c>
      <c r="M1090" t="s">
        <v>25425</v>
      </c>
    </row>
    <row r="1091" spans="1:13">
      <c r="A1091" s="1" t="s">
        <v>3108</v>
      </c>
      <c r="B1091">
        <v>1.4965112341076799E-5</v>
      </c>
      <c r="C1091" s="1">
        <v>7.4416056712989005E-8</v>
      </c>
      <c r="D1091">
        <v>0.02</v>
      </c>
      <c r="E1091">
        <v>0</v>
      </c>
      <c r="F1091">
        <v>9.6875000000000003E-2</v>
      </c>
      <c r="G1091">
        <v>0</v>
      </c>
      <c r="H1091">
        <v>3.7234042553191501E-2</v>
      </c>
      <c r="I1091">
        <v>1.38888888888889E-2</v>
      </c>
      <c r="J1091" s="1" t="s">
        <v>23229</v>
      </c>
      <c r="K1091" t="s">
        <v>23242</v>
      </c>
      <c r="L1091" t="s">
        <v>25426</v>
      </c>
      <c r="M1091" t="s">
        <v>25427</v>
      </c>
    </row>
    <row r="1092" spans="1:13">
      <c r="A1092" s="1" t="s">
        <v>3109</v>
      </c>
      <c r="B1092">
        <v>5.83144783890209E-6</v>
      </c>
      <c r="C1092" s="1">
        <v>9.9954473007487303E-5</v>
      </c>
      <c r="D1092">
        <v>0.95652173913043503</v>
      </c>
      <c r="E1092">
        <v>1</v>
      </c>
      <c r="F1092">
        <v>0.70229007633587803</v>
      </c>
      <c r="G1092">
        <v>0.41666666666666702</v>
      </c>
      <c r="H1092">
        <v>0.114583333333333</v>
      </c>
      <c r="I1092">
        <v>0.74358974358974395</v>
      </c>
      <c r="J1092" s="1" t="s">
        <v>23229</v>
      </c>
      <c r="K1092" t="s">
        <v>23238</v>
      </c>
      <c r="L1092" t="s">
        <v>25428</v>
      </c>
      <c r="M1092" t="s">
        <v>25429</v>
      </c>
    </row>
    <row r="1093" spans="1:13">
      <c r="A1093" s="1" t="s">
        <v>3110</v>
      </c>
      <c r="B1093">
        <v>1.0851396278224101E-5</v>
      </c>
      <c r="C1093" s="1">
        <v>1.67376214315292E-4</v>
      </c>
      <c r="D1093">
        <v>0.95833333333333304</v>
      </c>
      <c r="E1093">
        <v>1</v>
      </c>
      <c r="F1093">
        <v>0.79032258064516103</v>
      </c>
      <c r="G1093">
        <v>1</v>
      </c>
      <c r="H1093">
        <v>0.61111111111111105</v>
      </c>
      <c r="I1093">
        <v>0.91428571428571404</v>
      </c>
      <c r="J1093" s="1">
        <v>1</v>
      </c>
      <c r="K1093" t="s">
        <v>23238</v>
      </c>
      <c r="L1093" t="s">
        <v>25430</v>
      </c>
      <c r="M1093" t="s">
        <v>25431</v>
      </c>
    </row>
    <row r="1094" spans="1:13">
      <c r="A1094" s="1" t="s">
        <v>3111</v>
      </c>
      <c r="B1094">
        <v>6.7494231197260001E-5</v>
      </c>
      <c r="C1094" s="1">
        <v>6.3115674023976804E-5</v>
      </c>
      <c r="D1094">
        <v>0.92857142857142905</v>
      </c>
      <c r="E1094">
        <v>1</v>
      </c>
      <c r="F1094">
        <v>0.28000000000000003</v>
      </c>
      <c r="G1094">
        <v>0.95833333333333304</v>
      </c>
      <c r="H1094">
        <v>0.59836065573770503</v>
      </c>
      <c r="I1094">
        <v>0.88636363636363602</v>
      </c>
      <c r="J1094" s="1" t="s">
        <v>23229</v>
      </c>
      <c r="K1094" t="s">
        <v>23238</v>
      </c>
      <c r="L1094" t="s">
        <v>25432</v>
      </c>
      <c r="M1094" t="s">
        <v>25433</v>
      </c>
    </row>
    <row r="1095" spans="1:13">
      <c r="A1095" s="1" t="s">
        <v>3112</v>
      </c>
      <c r="B1095">
        <v>2.03445475175421E-6</v>
      </c>
      <c r="C1095" s="1">
        <v>1.6795705140082199E-8</v>
      </c>
      <c r="D1095">
        <v>0.859375</v>
      </c>
      <c r="E1095">
        <v>0.79120879120879095</v>
      </c>
      <c r="F1095">
        <v>0.99732620320855603</v>
      </c>
      <c r="G1095">
        <v>1</v>
      </c>
      <c r="H1095">
        <v>1</v>
      </c>
      <c r="I1095">
        <v>0.99137931034482796</v>
      </c>
      <c r="J1095" s="1">
        <v>1</v>
      </c>
      <c r="K1095" t="s">
        <v>23240</v>
      </c>
      <c r="L1095" t="s">
        <v>25434</v>
      </c>
      <c r="M1095" t="s">
        <v>25435</v>
      </c>
    </row>
    <row r="1096" spans="1:13">
      <c r="A1096" s="1" t="s">
        <v>3113</v>
      </c>
      <c r="B1096">
        <v>4.4473387123232999E-5</v>
      </c>
      <c r="C1096" s="1">
        <v>3.8786396805046402E-4</v>
      </c>
      <c r="D1096">
        <v>1</v>
      </c>
      <c r="E1096">
        <v>0.992307692307692</v>
      </c>
      <c r="F1096">
        <v>0.909326424870466</v>
      </c>
      <c r="G1096">
        <v>0.94897959183673497</v>
      </c>
      <c r="H1096">
        <v>0.44761904761904803</v>
      </c>
      <c r="I1096">
        <v>0.88333333333333297</v>
      </c>
      <c r="J1096" s="1">
        <v>0.95454545454545503</v>
      </c>
      <c r="K1096" t="s">
        <v>23242</v>
      </c>
      <c r="L1096" t="s">
        <v>25436</v>
      </c>
      <c r="M1096" t="s">
        <v>25437</v>
      </c>
    </row>
    <row r="1097" spans="1:13">
      <c r="A1097" s="1" t="s">
        <v>3114</v>
      </c>
      <c r="B1097">
        <v>1.09498412648567E-6</v>
      </c>
      <c r="C1097" s="1">
        <v>1.6373208395410799E-5</v>
      </c>
      <c r="D1097">
        <v>8.9285714285714302E-2</v>
      </c>
      <c r="E1097">
        <v>6.8493150684931503E-3</v>
      </c>
      <c r="F1097">
        <v>0</v>
      </c>
      <c r="G1097">
        <v>0.57142857142857095</v>
      </c>
      <c r="H1097">
        <v>7.8125E-2</v>
      </c>
      <c r="I1097">
        <v>0.23214285714285701</v>
      </c>
      <c r="J1097" s="1">
        <v>0.77777777777777801</v>
      </c>
      <c r="K1097" t="s">
        <v>23240</v>
      </c>
      <c r="L1097" t="s">
        <v>25438</v>
      </c>
      <c r="M1097" t="s">
        <v>25439</v>
      </c>
    </row>
    <row r="1098" spans="1:13">
      <c r="A1098" s="1" t="s">
        <v>3115</v>
      </c>
      <c r="B1098">
        <v>6.5834425324919405E-7</v>
      </c>
      <c r="C1098" s="1">
        <v>4.3571295128134096E-6</v>
      </c>
      <c r="D1098">
        <v>1</v>
      </c>
      <c r="E1098">
        <v>1</v>
      </c>
      <c r="F1098">
        <v>1</v>
      </c>
      <c r="G1098">
        <v>0.99137931034482796</v>
      </c>
      <c r="H1098">
        <v>0.99561403508771895</v>
      </c>
      <c r="I1098">
        <v>0.98</v>
      </c>
      <c r="J1098" s="1">
        <v>1</v>
      </c>
      <c r="K1098" t="s">
        <v>23238</v>
      </c>
      <c r="L1098" t="s">
        <v>25440</v>
      </c>
      <c r="M1098" t="s">
        <v>25441</v>
      </c>
    </row>
    <row r="1099" spans="1:13">
      <c r="A1099" s="1" t="s">
        <v>3116</v>
      </c>
      <c r="B1099">
        <v>9.5093102278880697E-5</v>
      </c>
      <c r="C1099" s="1">
        <v>9.7212789029101594E-5</v>
      </c>
      <c r="D1099">
        <v>0.69230769230769196</v>
      </c>
      <c r="E1099">
        <v>0.66049382716049398</v>
      </c>
      <c r="F1099">
        <v>0.72839506172839497</v>
      </c>
      <c r="G1099">
        <v>0.66129032258064502</v>
      </c>
      <c r="H1099">
        <v>0.41975308641975301</v>
      </c>
      <c r="I1099">
        <v>0.79347826086956497</v>
      </c>
      <c r="J1099" s="1" t="s">
        <v>23229</v>
      </c>
      <c r="K1099" t="s">
        <v>23241</v>
      </c>
      <c r="L1099" t="s">
        <v>25442</v>
      </c>
      <c r="M1099" t="s">
        <v>25443</v>
      </c>
    </row>
    <row r="1100" spans="1:13">
      <c r="A1100" s="1" t="s">
        <v>3117</v>
      </c>
      <c r="B1100">
        <v>5.4676500523905701E-6</v>
      </c>
      <c r="C1100" s="1">
        <v>8.3883767787658203E-11</v>
      </c>
      <c r="D1100">
        <v>2.0833333333333301E-2</v>
      </c>
      <c r="E1100">
        <v>1.5625E-2</v>
      </c>
      <c r="F1100">
        <v>0</v>
      </c>
      <c r="G1100">
        <v>0</v>
      </c>
      <c r="H1100">
        <v>0</v>
      </c>
      <c r="I1100">
        <v>0</v>
      </c>
      <c r="J1100" s="1">
        <v>0</v>
      </c>
      <c r="K1100" t="s">
        <v>23242</v>
      </c>
      <c r="L1100" t="s">
        <v>25444</v>
      </c>
      <c r="M1100" t="s">
        <v>25445</v>
      </c>
    </row>
    <row r="1101" spans="1:13">
      <c r="A1101" s="1" t="s">
        <v>3118</v>
      </c>
      <c r="B1101">
        <v>5.2979307505460204E-7</v>
      </c>
      <c r="C1101" s="1">
        <v>9.2641380590528201E-8</v>
      </c>
      <c r="D1101">
        <v>0.98214285714285698</v>
      </c>
      <c r="E1101">
        <v>1</v>
      </c>
      <c r="F1101">
        <v>1</v>
      </c>
      <c r="G1101">
        <v>1</v>
      </c>
      <c r="H1101">
        <v>1</v>
      </c>
      <c r="I1101">
        <v>1</v>
      </c>
      <c r="J1101" s="1">
        <v>0.41666666666666702</v>
      </c>
      <c r="K1101" t="s">
        <v>23240</v>
      </c>
      <c r="L1101" t="s">
        <v>25446</v>
      </c>
      <c r="M1101" t="s">
        <v>25447</v>
      </c>
    </row>
    <row r="1102" spans="1:13">
      <c r="A1102" s="1" t="s">
        <v>3119</v>
      </c>
      <c r="B1102">
        <v>5.4857352521549505E-7</v>
      </c>
      <c r="C1102" s="1">
        <v>1.5583214206195899E-6</v>
      </c>
      <c r="D1102">
        <v>1</v>
      </c>
      <c r="E1102">
        <v>1</v>
      </c>
      <c r="F1102">
        <v>0.994871794871795</v>
      </c>
      <c r="G1102">
        <v>0.98181818181818203</v>
      </c>
      <c r="H1102">
        <v>0.99509803921568596</v>
      </c>
      <c r="I1102">
        <v>0.99074074074074103</v>
      </c>
      <c r="J1102" s="1">
        <v>0.63636363636363602</v>
      </c>
      <c r="K1102" t="s">
        <v>23239</v>
      </c>
      <c r="L1102" t="s">
        <v>25448</v>
      </c>
      <c r="M1102" t="s">
        <v>25449</v>
      </c>
    </row>
    <row r="1103" spans="1:13">
      <c r="A1103" s="1" t="s">
        <v>3120</v>
      </c>
      <c r="B1103">
        <v>2.63016682209947E-6</v>
      </c>
      <c r="C1103" s="1">
        <v>2.0030187205778999E-5</v>
      </c>
      <c r="D1103">
        <v>0</v>
      </c>
      <c r="E1103">
        <v>0</v>
      </c>
      <c r="F1103">
        <v>0.218181818181818</v>
      </c>
      <c r="G1103">
        <v>0</v>
      </c>
      <c r="H1103">
        <v>2.5641025641025599E-2</v>
      </c>
      <c r="I1103">
        <v>0</v>
      </c>
      <c r="J1103" s="1">
        <v>0</v>
      </c>
      <c r="K1103" t="s">
        <v>23238</v>
      </c>
      <c r="L1103" t="s">
        <v>25450</v>
      </c>
      <c r="M1103" t="s">
        <v>25451</v>
      </c>
    </row>
    <row r="1104" spans="1:13">
      <c r="A1104" s="1" t="s">
        <v>3121</v>
      </c>
      <c r="B1104">
        <v>3.8279392096847597E-6</v>
      </c>
      <c r="C1104" s="1">
        <v>6.7893976291835797E-8</v>
      </c>
      <c r="D1104">
        <v>0.98275862068965503</v>
      </c>
      <c r="E1104">
        <v>0.87804878048780499</v>
      </c>
      <c r="F1104">
        <v>0.79104477611940305</v>
      </c>
      <c r="G1104">
        <v>0.76666666666666705</v>
      </c>
      <c r="H1104">
        <v>0.47058823529411797</v>
      </c>
      <c r="I1104">
        <v>0.87</v>
      </c>
      <c r="J1104" s="1">
        <v>1</v>
      </c>
      <c r="K1104" t="s">
        <v>23238</v>
      </c>
      <c r="L1104" t="s">
        <v>25452</v>
      </c>
      <c r="M1104" t="s">
        <v>25453</v>
      </c>
    </row>
    <row r="1105" spans="1:13">
      <c r="A1105" s="1" t="s">
        <v>3122</v>
      </c>
      <c r="B1105">
        <v>2.9455729567322797E-7</v>
      </c>
      <c r="C1105" s="1">
        <v>1.90663985525251E-7</v>
      </c>
      <c r="D1105">
        <v>0.93333333333333302</v>
      </c>
      <c r="E1105">
        <v>0.86746987951807197</v>
      </c>
      <c r="F1105">
        <v>0.95483870967741902</v>
      </c>
      <c r="G1105">
        <v>1</v>
      </c>
      <c r="H1105">
        <v>1</v>
      </c>
      <c r="I1105">
        <v>1</v>
      </c>
      <c r="J1105" s="1">
        <v>1</v>
      </c>
      <c r="K1105" t="s">
        <v>23240</v>
      </c>
      <c r="L1105" t="s">
        <v>25454</v>
      </c>
      <c r="M1105" t="s">
        <v>25455</v>
      </c>
    </row>
    <row r="1106" spans="1:13">
      <c r="A1106" s="1" t="s">
        <v>3123</v>
      </c>
      <c r="B1106">
        <v>2.0690014089230499E-7</v>
      </c>
      <c r="C1106" s="1">
        <v>2.2555883165107499E-6</v>
      </c>
      <c r="D1106">
        <v>0.116666666666667</v>
      </c>
      <c r="E1106">
        <v>0.23214285714285701</v>
      </c>
      <c r="F1106">
        <v>0</v>
      </c>
      <c r="G1106">
        <v>0</v>
      </c>
      <c r="H1106">
        <v>2.2388059701492501E-2</v>
      </c>
      <c r="I1106">
        <v>3.125E-2</v>
      </c>
      <c r="J1106" s="1">
        <v>0</v>
      </c>
      <c r="K1106" t="s">
        <v>23238</v>
      </c>
      <c r="L1106" t="s">
        <v>25456</v>
      </c>
      <c r="M1106" t="s">
        <v>25457</v>
      </c>
    </row>
    <row r="1107" spans="1:13">
      <c r="A1107" s="1" t="s">
        <v>3124</v>
      </c>
      <c r="B1107">
        <v>4.1890703068064202E-6</v>
      </c>
      <c r="C1107" s="1">
        <v>1.24103509613438E-6</v>
      </c>
      <c r="D1107">
        <v>0.931034482758621</v>
      </c>
      <c r="E1107">
        <v>0.95294117647058796</v>
      </c>
      <c r="F1107">
        <v>0.97727272727272696</v>
      </c>
      <c r="G1107">
        <v>0.51515151515151503</v>
      </c>
      <c r="H1107">
        <v>0.89534883720930203</v>
      </c>
      <c r="I1107">
        <v>0.70930232558139505</v>
      </c>
      <c r="J1107" s="1" t="s">
        <v>23229</v>
      </c>
      <c r="K1107" t="s">
        <v>23238</v>
      </c>
      <c r="L1107" t="s">
        <v>25458</v>
      </c>
      <c r="M1107" t="s">
        <v>25459</v>
      </c>
    </row>
    <row r="1108" spans="1:13">
      <c r="A1108" s="1" t="s">
        <v>3125</v>
      </c>
      <c r="B1108">
        <v>6.2426979987237398E-6</v>
      </c>
      <c r="C1108" s="1">
        <v>3.7318554127587299E-5</v>
      </c>
      <c r="D1108">
        <v>0.89130434782608703</v>
      </c>
      <c r="E1108">
        <v>0.99411764705882399</v>
      </c>
      <c r="F1108">
        <v>0.83333333333333304</v>
      </c>
      <c r="G1108">
        <v>0.97142857142857097</v>
      </c>
      <c r="H1108">
        <v>0.95512820512820495</v>
      </c>
      <c r="I1108">
        <v>0.91891891891891897</v>
      </c>
      <c r="J1108" s="1" t="s">
        <v>23229</v>
      </c>
      <c r="K1108" t="s">
        <v>23239</v>
      </c>
      <c r="L1108" t="s">
        <v>25460</v>
      </c>
      <c r="M1108" t="s">
        <v>25461</v>
      </c>
    </row>
    <row r="1109" spans="1:13">
      <c r="A1109" s="1" t="s">
        <v>3126</v>
      </c>
      <c r="B1109">
        <v>1.6203295298157E-6</v>
      </c>
      <c r="C1109" s="1">
        <v>1.06514928816276E-7</v>
      </c>
      <c r="D1109">
        <v>0.984375</v>
      </c>
      <c r="E1109">
        <v>0.99479166666666696</v>
      </c>
      <c r="F1109">
        <v>0.98974358974359</v>
      </c>
      <c r="G1109">
        <v>0.97413793103448298</v>
      </c>
      <c r="H1109">
        <v>1</v>
      </c>
      <c r="I1109">
        <v>1</v>
      </c>
      <c r="J1109" s="1">
        <v>1</v>
      </c>
      <c r="K1109" t="s">
        <v>23238</v>
      </c>
      <c r="L1109" t="s">
        <v>25462</v>
      </c>
      <c r="M1109" t="s">
        <v>25463</v>
      </c>
    </row>
    <row r="1110" spans="1:13">
      <c r="A1110" s="1" t="s">
        <v>3127</v>
      </c>
      <c r="B1110">
        <v>1.6503405999458798E-5</v>
      </c>
      <c r="C1110" s="1">
        <v>4.1145314333393097E-6</v>
      </c>
      <c r="D1110">
        <v>0.48</v>
      </c>
      <c r="E1110">
        <v>0.59420289855072506</v>
      </c>
      <c r="F1110">
        <v>7.7160493827160948E-2</v>
      </c>
      <c r="G1110">
        <v>0</v>
      </c>
      <c r="H1110">
        <v>6.849315068492956E-3</v>
      </c>
      <c r="I1110">
        <v>1.8518518518518046E-2</v>
      </c>
      <c r="J1110" s="1" t="s">
        <v>23229</v>
      </c>
      <c r="K1110" t="s">
        <v>23243</v>
      </c>
      <c r="L1110" t="s">
        <v>25464</v>
      </c>
      <c r="M1110" t="s">
        <v>25465</v>
      </c>
    </row>
    <row r="1111" spans="1:13">
      <c r="A1111" s="1" t="s">
        <v>3128</v>
      </c>
      <c r="B1111">
        <v>0</v>
      </c>
      <c r="C1111" s="1">
        <v>0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 s="1">
        <v>0.90909090909090895</v>
      </c>
      <c r="K1111" t="s">
        <v>23242</v>
      </c>
      <c r="L1111" t="s">
        <v>25466</v>
      </c>
      <c r="M1111" t="s">
        <v>25467</v>
      </c>
    </row>
    <row r="1112" spans="1:13">
      <c r="A1112" s="1" t="s">
        <v>3129</v>
      </c>
      <c r="B1112">
        <v>3.1636812962756298E-6</v>
      </c>
      <c r="C1112" s="1">
        <v>1.67340401143618E-5</v>
      </c>
      <c r="D1112">
        <v>0.22916666666666699</v>
      </c>
      <c r="E1112">
        <v>0.28767123287671198</v>
      </c>
      <c r="F1112">
        <v>0.27064220183486198</v>
      </c>
      <c r="G1112">
        <v>0.45652173913043498</v>
      </c>
      <c r="H1112">
        <v>0.34415584415584399</v>
      </c>
      <c r="I1112">
        <v>0.32692307692307698</v>
      </c>
      <c r="J1112" s="1">
        <v>0</v>
      </c>
      <c r="K1112" t="s">
        <v>23238</v>
      </c>
      <c r="L1112" t="s">
        <v>25468</v>
      </c>
      <c r="M1112" t="s">
        <v>25469</v>
      </c>
    </row>
    <row r="1113" spans="1:13">
      <c r="A1113" s="1" t="s">
        <v>3130</v>
      </c>
      <c r="B1113">
        <v>1.48900192738445E-5</v>
      </c>
      <c r="C1113" s="1">
        <v>5.3845467673943798E-5</v>
      </c>
      <c r="D1113">
        <v>0.85714285714285698</v>
      </c>
      <c r="E1113">
        <v>1</v>
      </c>
      <c r="F1113">
        <v>0.72674418604651203</v>
      </c>
      <c r="G1113">
        <v>0.61111111111111105</v>
      </c>
      <c r="H1113">
        <v>0.49324324324324298</v>
      </c>
      <c r="I1113">
        <v>0.72619047619047605</v>
      </c>
      <c r="J1113" s="1">
        <v>1</v>
      </c>
      <c r="K1113" t="s">
        <v>23242</v>
      </c>
      <c r="L1113" t="s">
        <v>25470</v>
      </c>
      <c r="M1113" t="s">
        <v>25471</v>
      </c>
    </row>
    <row r="1114" spans="1:13">
      <c r="A1114" s="1" t="s">
        <v>3131</v>
      </c>
      <c r="B1114">
        <v>3.4297881538186198E-8</v>
      </c>
      <c r="C1114" s="1">
        <v>3.49956097102141E-8</v>
      </c>
      <c r="D1114">
        <v>0</v>
      </c>
      <c r="E1114">
        <v>0</v>
      </c>
      <c r="F1114">
        <v>0</v>
      </c>
      <c r="G1114">
        <v>1.6129032258064498E-2</v>
      </c>
      <c r="H1114">
        <v>0</v>
      </c>
      <c r="I1114">
        <v>0</v>
      </c>
      <c r="J1114" s="1">
        <v>1</v>
      </c>
      <c r="K1114" t="s">
        <v>23240</v>
      </c>
      <c r="L1114" t="s">
        <v>25472</v>
      </c>
      <c r="M1114" t="s">
        <v>25473</v>
      </c>
    </row>
    <row r="1115" spans="1:13">
      <c r="A1115" s="1" t="s">
        <v>3132</v>
      </c>
      <c r="B1115">
        <v>5.1211669971523802E-6</v>
      </c>
      <c r="C1115" s="1">
        <v>1.8136554042842099E-5</v>
      </c>
      <c r="D1115">
        <v>0.296296296296296</v>
      </c>
      <c r="E1115">
        <v>0.60144927536231896</v>
      </c>
      <c r="F1115">
        <v>0</v>
      </c>
      <c r="G1115">
        <v>0</v>
      </c>
      <c r="H1115">
        <v>0</v>
      </c>
      <c r="I1115">
        <v>3.125E-2</v>
      </c>
      <c r="J1115" s="1" t="s">
        <v>23229</v>
      </c>
      <c r="K1115" t="s">
        <v>23242</v>
      </c>
      <c r="L1115" t="s">
        <v>25474</v>
      </c>
      <c r="M1115" t="s">
        <v>25475</v>
      </c>
    </row>
    <row r="1116" spans="1:13">
      <c r="A1116" s="1" t="s">
        <v>3133</v>
      </c>
      <c r="B1116">
        <v>3.09109079501205E-6</v>
      </c>
      <c r="C1116" s="1">
        <v>1.44119517201336E-5</v>
      </c>
      <c r="D1116">
        <v>1</v>
      </c>
      <c r="E1116">
        <v>1</v>
      </c>
      <c r="F1116">
        <v>0.92941176470588205</v>
      </c>
      <c r="G1116">
        <v>1</v>
      </c>
      <c r="H1116">
        <v>0.97297297297297303</v>
      </c>
      <c r="I1116">
        <v>0.93902439024390205</v>
      </c>
      <c r="J1116" s="1">
        <v>0</v>
      </c>
      <c r="K1116" t="s">
        <v>23238</v>
      </c>
      <c r="L1116" t="s">
        <v>25476</v>
      </c>
      <c r="M1116" t="s">
        <v>25477</v>
      </c>
    </row>
    <row r="1117" spans="1:13">
      <c r="A1117" s="1" t="s">
        <v>3134</v>
      </c>
      <c r="B1117">
        <v>1.1363776193301799E-5</v>
      </c>
      <c r="C1117" s="1">
        <v>1.26329878659504E-5</v>
      </c>
      <c r="D1117">
        <v>0.69230769230769196</v>
      </c>
      <c r="E1117">
        <v>0.86986301369862995</v>
      </c>
      <c r="F1117">
        <v>0.78861788617886197</v>
      </c>
      <c r="G1117">
        <v>1</v>
      </c>
      <c r="H1117">
        <v>1</v>
      </c>
      <c r="I1117">
        <v>0.90476190476190499</v>
      </c>
      <c r="J1117" s="1">
        <v>1</v>
      </c>
      <c r="K1117" t="s">
        <v>23242</v>
      </c>
      <c r="L1117" t="s">
        <v>25478</v>
      </c>
      <c r="M1117" t="s">
        <v>25479</v>
      </c>
    </row>
    <row r="1118" spans="1:13">
      <c r="A1118" s="1" t="s">
        <v>3135</v>
      </c>
      <c r="B1118">
        <v>2.2530986133229101E-5</v>
      </c>
      <c r="C1118" s="1">
        <v>4.8814656993620698E-5</v>
      </c>
      <c r="D1118">
        <v>9.6153846153846201E-2</v>
      </c>
      <c r="E1118">
        <v>0.237179487179487</v>
      </c>
      <c r="F1118">
        <v>0.13671875</v>
      </c>
      <c r="G1118">
        <v>8.3333333333333301E-2</v>
      </c>
      <c r="H1118">
        <v>0.34375</v>
      </c>
      <c r="I1118">
        <v>4.4117647058823498E-2</v>
      </c>
      <c r="J1118" s="1">
        <v>0</v>
      </c>
      <c r="K1118" t="s">
        <v>23242</v>
      </c>
      <c r="L1118" t="s">
        <v>25480</v>
      </c>
      <c r="M1118" t="s">
        <v>25481</v>
      </c>
    </row>
    <row r="1119" spans="1:13">
      <c r="A1119" s="1" t="s">
        <v>3136</v>
      </c>
      <c r="B1119">
        <v>3.0206148882208701E-5</v>
      </c>
      <c r="C1119" s="1">
        <v>6.8023032636286196E-4</v>
      </c>
      <c r="D1119">
        <v>0.55000000000000004</v>
      </c>
      <c r="E1119">
        <v>0.46590909090909099</v>
      </c>
      <c r="F1119">
        <v>0.25574712643678199</v>
      </c>
      <c r="G1119">
        <v>0.32500000000000001</v>
      </c>
      <c r="H1119">
        <v>0.45</v>
      </c>
      <c r="I1119">
        <v>0.6015625</v>
      </c>
      <c r="J1119" s="1">
        <v>1</v>
      </c>
      <c r="K1119" t="s">
        <v>23238</v>
      </c>
      <c r="L1119" t="s">
        <v>25482</v>
      </c>
      <c r="M1119" t="s">
        <v>25483</v>
      </c>
    </row>
    <row r="1120" spans="1:13">
      <c r="A1120" s="1" t="s">
        <v>3137</v>
      </c>
      <c r="B1120">
        <v>7.1416869488808101E-8</v>
      </c>
      <c r="C1120" s="1">
        <v>2.0342101759373501E-8</v>
      </c>
      <c r="D1120">
        <v>1</v>
      </c>
      <c r="E1120">
        <v>0.989247311827957</v>
      </c>
      <c r="F1120">
        <v>1</v>
      </c>
      <c r="G1120">
        <v>1</v>
      </c>
      <c r="H1120">
        <v>0.99557522123893805</v>
      </c>
      <c r="I1120">
        <v>0.99572649572649596</v>
      </c>
      <c r="J1120" s="1">
        <v>0.68181818181818199</v>
      </c>
      <c r="K1120" t="s">
        <v>23238</v>
      </c>
      <c r="L1120" t="s">
        <v>25484</v>
      </c>
      <c r="M1120" t="s">
        <v>25485</v>
      </c>
    </row>
    <row r="1121" spans="1:13">
      <c r="A1121" s="1" t="s">
        <v>3138</v>
      </c>
      <c r="B1121">
        <v>2.3330970191054099E-4</v>
      </c>
      <c r="C1121" s="1">
        <v>3.42719043626971E-5</v>
      </c>
      <c r="D1121">
        <v>0.46875</v>
      </c>
      <c r="E1121">
        <v>0.29605263157894701</v>
      </c>
      <c r="F1121">
        <v>0.59615384615384603</v>
      </c>
      <c r="G1121">
        <v>0.85483870967741904</v>
      </c>
      <c r="H1121">
        <v>0.37362637362637402</v>
      </c>
      <c r="I1121">
        <v>0.939393939393939</v>
      </c>
      <c r="J1121" s="1">
        <v>1</v>
      </c>
      <c r="K1121" t="s">
        <v>23241</v>
      </c>
      <c r="L1121" t="s">
        <v>25486</v>
      </c>
      <c r="M1121" t="s">
        <v>25487</v>
      </c>
    </row>
    <row r="1122" spans="1:13">
      <c r="A1122" s="1" t="s">
        <v>3139</v>
      </c>
      <c r="B1122">
        <v>3.2460640976628599E-6</v>
      </c>
      <c r="C1122" s="1">
        <v>5.7079286005013101E-6</v>
      </c>
      <c r="D1122">
        <v>0.953125</v>
      </c>
      <c r="E1122">
        <v>0.99450549450549497</v>
      </c>
      <c r="F1122">
        <v>0.89893617021276595</v>
      </c>
      <c r="G1122">
        <v>1</v>
      </c>
      <c r="H1122">
        <v>0.989247311827957</v>
      </c>
      <c r="I1122">
        <v>0.987179487179487</v>
      </c>
      <c r="J1122" s="1">
        <v>1</v>
      </c>
      <c r="K1122" t="s">
        <v>23238</v>
      </c>
      <c r="L1122" t="s">
        <v>25488</v>
      </c>
      <c r="M1122" t="s">
        <v>25489</v>
      </c>
    </row>
    <row r="1123" spans="1:13">
      <c r="A1123" s="1" t="s">
        <v>3140</v>
      </c>
      <c r="B1123">
        <v>0</v>
      </c>
      <c r="C1123" s="1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1">
        <v>1</v>
      </c>
      <c r="K1123" t="s">
        <v>23237</v>
      </c>
      <c r="L1123" t="s">
        <v>25490</v>
      </c>
      <c r="M1123" t="s">
        <v>25491</v>
      </c>
    </row>
    <row r="1124" spans="1:13">
      <c r="A1124" s="1" t="s">
        <v>3141</v>
      </c>
      <c r="B1124">
        <v>2.57771273403611E-6</v>
      </c>
      <c r="C1124" s="1">
        <v>8.4088773422648797E-7</v>
      </c>
      <c r="D1124">
        <v>1</v>
      </c>
      <c r="E1124">
        <v>1</v>
      </c>
      <c r="F1124">
        <v>0.91891891891891897</v>
      </c>
      <c r="G1124">
        <v>1</v>
      </c>
      <c r="H1124">
        <v>0.95652173913043503</v>
      </c>
      <c r="I1124">
        <v>0.96808510638297895</v>
      </c>
      <c r="J1124" s="1">
        <v>1</v>
      </c>
      <c r="K1124" t="s">
        <v>23238</v>
      </c>
      <c r="L1124" t="s">
        <v>25492</v>
      </c>
      <c r="M1124" t="s">
        <v>25493</v>
      </c>
    </row>
    <row r="1125" spans="1:13">
      <c r="A1125" s="1" t="s">
        <v>3142</v>
      </c>
      <c r="B1125">
        <v>3.97576697545185E-9</v>
      </c>
      <c r="C1125" s="1">
        <v>1.7361370371900499E-7</v>
      </c>
      <c r="D1125">
        <v>0</v>
      </c>
      <c r="E1125">
        <v>0</v>
      </c>
      <c r="F1125">
        <v>0.79611650485436902</v>
      </c>
      <c r="G1125">
        <v>0.14705882352941199</v>
      </c>
      <c r="H1125">
        <v>0.70161290322580605</v>
      </c>
      <c r="I1125">
        <v>0.265625</v>
      </c>
      <c r="J1125" s="1" t="s">
        <v>23229</v>
      </c>
      <c r="K1125" t="s">
        <v>23241</v>
      </c>
      <c r="L1125" t="s">
        <v>25494</v>
      </c>
      <c r="M1125" t="s">
        <v>25495</v>
      </c>
    </row>
    <row r="1126" spans="1:13">
      <c r="A1126" s="1" t="s">
        <v>3143</v>
      </c>
      <c r="B1126">
        <v>1.37595494775766E-4</v>
      </c>
      <c r="C1126" s="1">
        <v>1.0028926366955601E-6</v>
      </c>
      <c r="D1126">
        <v>1</v>
      </c>
      <c r="E1126">
        <v>0.73863636363636398</v>
      </c>
      <c r="F1126">
        <v>1</v>
      </c>
      <c r="G1126">
        <v>1</v>
      </c>
      <c r="H1126">
        <v>1</v>
      </c>
      <c r="I1126">
        <v>0.929824561403509</v>
      </c>
      <c r="J1126" s="1">
        <v>1</v>
      </c>
      <c r="K1126" t="s">
        <v>23241</v>
      </c>
      <c r="L1126" t="s">
        <v>25496</v>
      </c>
      <c r="M1126" t="s">
        <v>25497</v>
      </c>
    </row>
    <row r="1127" spans="1:13">
      <c r="A1127" s="1" t="s">
        <v>3144</v>
      </c>
      <c r="B1127">
        <v>7.2542980816240501E-6</v>
      </c>
      <c r="C1127" s="1">
        <v>5.3220815503884396E-6</v>
      </c>
      <c r="D1127">
        <v>1</v>
      </c>
      <c r="E1127">
        <v>0.98936170212765995</v>
      </c>
      <c r="F1127">
        <v>0.83557046979865801</v>
      </c>
      <c r="G1127">
        <v>0.99137931034482796</v>
      </c>
      <c r="H1127">
        <v>0.85106382978723405</v>
      </c>
      <c r="I1127">
        <v>0.97368421052631604</v>
      </c>
      <c r="J1127" s="1">
        <v>1</v>
      </c>
      <c r="K1127" t="s">
        <v>23238</v>
      </c>
      <c r="L1127" t="s">
        <v>25498</v>
      </c>
      <c r="M1127" t="s">
        <v>25499</v>
      </c>
    </row>
    <row r="1128" spans="1:13">
      <c r="A1128" s="1" t="s">
        <v>3145</v>
      </c>
      <c r="B1128">
        <v>0</v>
      </c>
      <c r="C1128" s="1">
        <v>0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 s="1">
        <v>0.55000000000000004</v>
      </c>
      <c r="K1128" t="s">
        <v>23243</v>
      </c>
      <c r="L1128" t="s">
        <v>25500</v>
      </c>
      <c r="M1128" t="s">
        <v>25501</v>
      </c>
    </row>
    <row r="1129" spans="1:13">
      <c r="A1129" s="1" t="s">
        <v>3146</v>
      </c>
      <c r="B1129">
        <v>2.9638525250047402E-6</v>
      </c>
      <c r="C1129" s="1">
        <v>3.60567614100872E-6</v>
      </c>
      <c r="D1129">
        <v>1</v>
      </c>
      <c r="E1129">
        <v>1</v>
      </c>
      <c r="F1129">
        <v>1</v>
      </c>
      <c r="G1129">
        <v>0.60909090909090902</v>
      </c>
      <c r="H1129">
        <v>0.99519230769230804</v>
      </c>
      <c r="I1129">
        <v>0.93589743589743601</v>
      </c>
      <c r="J1129" s="1">
        <v>1</v>
      </c>
      <c r="K1129" t="s">
        <v>23238</v>
      </c>
      <c r="L1129" t="s">
        <v>25502</v>
      </c>
      <c r="M1129" t="s">
        <v>25503</v>
      </c>
    </row>
    <row r="1130" spans="1:13">
      <c r="A1130" s="1" t="s">
        <v>3147</v>
      </c>
      <c r="B1130">
        <v>1.3542123442299001E-5</v>
      </c>
      <c r="C1130" s="1">
        <v>1.9092918252209699E-4</v>
      </c>
      <c r="D1130">
        <v>0</v>
      </c>
      <c r="E1130">
        <v>0</v>
      </c>
      <c r="F1130">
        <v>0</v>
      </c>
      <c r="G1130">
        <v>0.17307692307692299</v>
      </c>
      <c r="H1130">
        <v>1.38888888888889E-2</v>
      </c>
      <c r="I1130">
        <v>0.17857142857142899</v>
      </c>
      <c r="J1130" s="1">
        <v>0</v>
      </c>
      <c r="K1130" t="s">
        <v>23238</v>
      </c>
      <c r="L1130" t="s">
        <v>25504</v>
      </c>
      <c r="M1130" t="s">
        <v>25505</v>
      </c>
    </row>
    <row r="1131" spans="1:13">
      <c r="A1131" s="1" t="s">
        <v>3148</v>
      </c>
      <c r="B1131">
        <v>3.4144017220557097E-5</v>
      </c>
      <c r="C1131" s="1">
        <v>5.1371988317259703E-5</v>
      </c>
      <c r="D1131">
        <v>0</v>
      </c>
      <c r="E1131">
        <v>0</v>
      </c>
      <c r="F1131">
        <v>4.6296296296296301E-2</v>
      </c>
      <c r="G1131">
        <v>0</v>
      </c>
      <c r="H1131">
        <v>0</v>
      </c>
      <c r="I1131">
        <v>0</v>
      </c>
      <c r="J1131" s="1" t="s">
        <v>23229</v>
      </c>
      <c r="K1131" t="s">
        <v>23238</v>
      </c>
      <c r="L1131" t="s">
        <v>25506</v>
      </c>
      <c r="M1131" t="s">
        <v>25507</v>
      </c>
    </row>
    <row r="1132" spans="1:13">
      <c r="A1132" s="1" t="s">
        <v>3149</v>
      </c>
      <c r="B1132">
        <v>1.13741285195405E-7</v>
      </c>
      <c r="C1132" s="1">
        <v>7.8543454239553801E-9</v>
      </c>
      <c r="D1132">
        <v>1</v>
      </c>
      <c r="E1132">
        <v>1</v>
      </c>
      <c r="F1132">
        <v>1</v>
      </c>
      <c r="G1132">
        <v>1</v>
      </c>
      <c r="H1132">
        <v>0.99242424242424199</v>
      </c>
      <c r="I1132">
        <v>1</v>
      </c>
      <c r="J1132" s="1" t="s">
        <v>23229</v>
      </c>
      <c r="K1132" t="s">
        <v>23240</v>
      </c>
      <c r="L1132" t="s">
        <v>25508</v>
      </c>
      <c r="M1132" t="s">
        <v>25509</v>
      </c>
    </row>
    <row r="1133" spans="1:13">
      <c r="A1133" s="1" t="s">
        <v>3150</v>
      </c>
      <c r="B1133">
        <v>5.07391883974285E-5</v>
      </c>
      <c r="C1133" s="1">
        <v>1.62996673859541E-4</v>
      </c>
      <c r="D1133">
        <v>1</v>
      </c>
      <c r="E1133">
        <v>0.99468085106382997</v>
      </c>
      <c r="F1133">
        <v>0.88717948717948703</v>
      </c>
      <c r="G1133">
        <v>1</v>
      </c>
      <c r="H1133">
        <v>0.99553571428571397</v>
      </c>
      <c r="I1133">
        <v>1</v>
      </c>
      <c r="J1133" s="1" t="s">
        <v>23229</v>
      </c>
      <c r="K1133" t="s">
        <v>23239</v>
      </c>
      <c r="L1133" t="s">
        <v>25510</v>
      </c>
      <c r="M1133" t="s">
        <v>25511</v>
      </c>
    </row>
    <row r="1134" spans="1:13">
      <c r="A1134" s="1" t="s">
        <v>3151</v>
      </c>
      <c r="B1134">
        <v>1.9997380163937399E-8</v>
      </c>
      <c r="C1134" s="1">
        <v>8.4152677284656601E-6</v>
      </c>
      <c r="D1134">
        <v>0.931034482758621</v>
      </c>
      <c r="E1134">
        <v>1</v>
      </c>
      <c r="F1134">
        <v>0.91463414634146301</v>
      </c>
      <c r="G1134">
        <v>1</v>
      </c>
      <c r="H1134">
        <v>1</v>
      </c>
      <c r="I1134">
        <v>1</v>
      </c>
      <c r="J1134" s="1">
        <v>1</v>
      </c>
      <c r="K1134" t="s">
        <v>23238</v>
      </c>
      <c r="L1134" t="s">
        <v>25512</v>
      </c>
      <c r="M1134" t="s">
        <v>25513</v>
      </c>
    </row>
    <row r="1135" spans="1:13">
      <c r="A1135" s="1" t="s">
        <v>3152</v>
      </c>
      <c r="B1135">
        <v>4.0060406345898003E-5</v>
      </c>
      <c r="C1135" s="1">
        <v>3.8774752455006698E-4</v>
      </c>
      <c r="D1135">
        <v>1.9230769230769201E-2</v>
      </c>
      <c r="E1135">
        <v>0</v>
      </c>
      <c r="F1135">
        <v>0.65983606557377095</v>
      </c>
      <c r="G1135">
        <v>1.7543859649122799E-2</v>
      </c>
      <c r="H1135">
        <v>0.27777777777777801</v>
      </c>
      <c r="I1135">
        <v>7.2649572649572697E-2</v>
      </c>
      <c r="J1135" s="1">
        <v>8.3333333333333301E-2</v>
      </c>
      <c r="K1135" t="s">
        <v>23241</v>
      </c>
      <c r="L1135" t="s">
        <v>25514</v>
      </c>
      <c r="M1135" t="s">
        <v>25515</v>
      </c>
    </row>
    <row r="1136" spans="1:13">
      <c r="A1136" s="1" t="s">
        <v>3153</v>
      </c>
      <c r="B1136">
        <v>4.1713100263044098E-9</v>
      </c>
      <c r="C1136" s="1">
        <v>4.4284488903848502E-6</v>
      </c>
      <c r="D1136">
        <v>0</v>
      </c>
      <c r="E1136">
        <v>0</v>
      </c>
      <c r="F1136">
        <v>0</v>
      </c>
      <c r="G1136">
        <v>8.6206896551724102E-3</v>
      </c>
      <c r="H1136">
        <v>3.5714285714285698E-2</v>
      </c>
      <c r="I1136">
        <v>8.0645161290322596E-3</v>
      </c>
      <c r="J1136" s="1" t="s">
        <v>23229</v>
      </c>
      <c r="K1136" t="s">
        <v>23241</v>
      </c>
      <c r="L1136" t="s">
        <v>25516</v>
      </c>
      <c r="M1136" t="s">
        <v>25517</v>
      </c>
    </row>
    <row r="1137" spans="1:13">
      <c r="A1137" s="1" t="s">
        <v>3154</v>
      </c>
      <c r="B1137">
        <v>4.4178095868621197E-5</v>
      </c>
      <c r="C1137" s="1">
        <v>3.5153752285552998E-5</v>
      </c>
      <c r="D1137">
        <v>0</v>
      </c>
      <c r="E1137">
        <v>5.2631578947368403E-3</v>
      </c>
      <c r="F1137">
        <v>0.17010309278350499</v>
      </c>
      <c r="G1137">
        <v>0</v>
      </c>
      <c r="H1137">
        <v>2.33644859813084E-2</v>
      </c>
      <c r="I1137">
        <v>7.8703703703703706E-2</v>
      </c>
      <c r="J1137" s="1">
        <v>1</v>
      </c>
      <c r="K1137" t="s">
        <v>23241</v>
      </c>
      <c r="L1137" t="s">
        <v>25518</v>
      </c>
      <c r="M1137" t="s">
        <v>25519</v>
      </c>
    </row>
    <row r="1138" spans="1:13">
      <c r="A1138" s="1" t="s">
        <v>3155</v>
      </c>
      <c r="B1138">
        <v>6.4942856437298997E-6</v>
      </c>
      <c r="C1138" s="1">
        <v>5.1606034450341497E-6</v>
      </c>
      <c r="D1138">
        <v>0</v>
      </c>
      <c r="E1138">
        <v>0</v>
      </c>
      <c r="F1138">
        <v>2.7932960893854702E-3</v>
      </c>
      <c r="G1138">
        <v>3.03030303030303E-2</v>
      </c>
      <c r="H1138">
        <v>0.185393258426966</v>
      </c>
      <c r="I1138">
        <v>9.8039215686274508E-3</v>
      </c>
      <c r="J1138" s="1">
        <v>0</v>
      </c>
      <c r="K1138" t="s">
        <v>23241</v>
      </c>
      <c r="L1138" t="s">
        <v>25520</v>
      </c>
      <c r="M1138" t="s">
        <v>25521</v>
      </c>
    </row>
    <row r="1139" spans="1:13">
      <c r="A1139" s="1" t="s">
        <v>3156</v>
      </c>
      <c r="B1139">
        <v>7.4520843144236196E-6</v>
      </c>
      <c r="C1139" s="1">
        <v>1.54742812225004E-6</v>
      </c>
      <c r="D1139">
        <v>0</v>
      </c>
      <c r="E1139">
        <v>0</v>
      </c>
      <c r="F1139">
        <v>0.117948717948718</v>
      </c>
      <c r="G1139">
        <v>0</v>
      </c>
      <c r="H1139">
        <v>0.14646464646464599</v>
      </c>
      <c r="I1139">
        <v>0</v>
      </c>
      <c r="J1139" s="1" t="s">
        <v>23229</v>
      </c>
      <c r="K1139" t="s">
        <v>23239</v>
      </c>
      <c r="L1139" t="s">
        <v>25522</v>
      </c>
      <c r="M1139" t="s">
        <v>25523</v>
      </c>
    </row>
    <row r="1140" spans="1:13">
      <c r="A1140" s="1" t="s">
        <v>3157</v>
      </c>
      <c r="B1140">
        <v>3.59273383357118E-10</v>
      </c>
      <c r="C1140" s="1">
        <v>8.2137635737831301E-10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2.5000000000000001E-2</v>
      </c>
      <c r="J1140" s="1">
        <v>1</v>
      </c>
      <c r="K1140" t="s">
        <v>23239</v>
      </c>
      <c r="L1140" t="s">
        <v>25524</v>
      </c>
      <c r="M1140" t="s">
        <v>25525</v>
      </c>
    </row>
    <row r="1141" spans="1:13">
      <c r="A1141" s="1" t="s">
        <v>3158</v>
      </c>
      <c r="B1141">
        <v>9.7994966785496505E-5</v>
      </c>
      <c r="C1141" s="1">
        <v>3.9123907602129498E-7</v>
      </c>
      <c r="D1141">
        <v>1</v>
      </c>
      <c r="E1141">
        <v>0.80864197530864201</v>
      </c>
      <c r="F1141">
        <v>1</v>
      </c>
      <c r="G1141">
        <v>1</v>
      </c>
      <c r="H1141">
        <v>1</v>
      </c>
      <c r="I1141">
        <v>1</v>
      </c>
      <c r="J1141" s="1" t="s">
        <v>23229</v>
      </c>
      <c r="K1141" t="s">
        <v>23241</v>
      </c>
      <c r="L1141" t="s">
        <v>25526</v>
      </c>
      <c r="M1141" t="s">
        <v>25527</v>
      </c>
    </row>
    <row r="1142" spans="1:13">
      <c r="A1142" s="1" t="s">
        <v>3159</v>
      </c>
      <c r="B1142">
        <v>2.6392602503580299E-5</v>
      </c>
      <c r="C1142" s="1">
        <v>1.77545511229496E-4</v>
      </c>
      <c r="D1142">
        <v>0.6</v>
      </c>
      <c r="E1142">
        <v>0.39772727272727298</v>
      </c>
      <c r="F1142">
        <v>0.37356321839080497</v>
      </c>
      <c r="G1142">
        <v>0.46296296296296302</v>
      </c>
      <c r="H1142">
        <v>0.240740740740741</v>
      </c>
      <c r="I1142">
        <v>0.67073170731707299</v>
      </c>
      <c r="J1142" s="1">
        <v>1</v>
      </c>
      <c r="K1142" t="s">
        <v>23241</v>
      </c>
      <c r="L1142" t="s">
        <v>25528</v>
      </c>
      <c r="M1142" t="s">
        <v>25529</v>
      </c>
    </row>
    <row r="1143" spans="1:13">
      <c r="A1143" s="1" t="s">
        <v>3160</v>
      </c>
      <c r="B1143">
        <v>4.0566610184874499E-4</v>
      </c>
      <c r="C1143" s="1">
        <v>3.0559927466193299E-6</v>
      </c>
      <c r="D1143">
        <v>0.91071428571428603</v>
      </c>
      <c r="E1143">
        <v>0.25</v>
      </c>
      <c r="F1143">
        <v>0.97674418604651203</v>
      </c>
      <c r="G1143">
        <v>1</v>
      </c>
      <c r="H1143">
        <v>1</v>
      </c>
      <c r="I1143">
        <v>0.86363636363636398</v>
      </c>
      <c r="J1143" s="1" t="s">
        <v>23229</v>
      </c>
      <c r="K1143" t="s">
        <v>23238</v>
      </c>
      <c r="L1143" t="s">
        <v>25530</v>
      </c>
      <c r="M1143" t="s">
        <v>25531</v>
      </c>
    </row>
    <row r="1144" spans="1:13">
      <c r="A1144" s="1" t="s">
        <v>3161</v>
      </c>
      <c r="B1144">
        <v>3.05725410833709E-8</v>
      </c>
      <c r="C1144" s="1">
        <v>4.0097871820447602E-8</v>
      </c>
      <c r="D1144">
        <v>1</v>
      </c>
      <c r="E1144">
        <v>1</v>
      </c>
      <c r="F1144">
        <v>0.98421052631578898</v>
      </c>
      <c r="G1144">
        <v>1</v>
      </c>
      <c r="H1144">
        <v>0.992307692307692</v>
      </c>
      <c r="I1144">
        <v>0.99519230769230804</v>
      </c>
      <c r="J1144" s="1">
        <v>0.86363636363636398</v>
      </c>
      <c r="K1144" t="s">
        <v>23238</v>
      </c>
      <c r="L1144" t="s">
        <v>25532</v>
      </c>
      <c r="M1144" t="s">
        <v>25533</v>
      </c>
    </row>
    <row r="1145" spans="1:13">
      <c r="A1145" s="1" t="s">
        <v>3162</v>
      </c>
      <c r="B1145">
        <v>2.6422739373960801E-5</v>
      </c>
      <c r="C1145" s="1">
        <v>2.4258124354189202E-5</v>
      </c>
      <c r="D1145">
        <v>0.14516129032258096</v>
      </c>
      <c r="E1145">
        <v>0</v>
      </c>
      <c r="F1145">
        <v>0</v>
      </c>
      <c r="G1145">
        <v>6.25E-2</v>
      </c>
      <c r="H1145">
        <v>0.13207547169811296</v>
      </c>
      <c r="I1145">
        <v>0</v>
      </c>
      <c r="J1145" s="1">
        <v>0.25</v>
      </c>
      <c r="K1145" t="s">
        <v>23244</v>
      </c>
      <c r="L1145" t="s">
        <v>25534</v>
      </c>
      <c r="M1145" t="s">
        <v>25535</v>
      </c>
    </row>
    <row r="1146" spans="1:13">
      <c r="A1146" s="1" t="s">
        <v>3163</v>
      </c>
      <c r="B1146">
        <v>2.2939499080357401E-4</v>
      </c>
      <c r="C1146" s="1">
        <v>2.0286152309422499E-5</v>
      </c>
      <c r="D1146">
        <v>1</v>
      </c>
      <c r="E1146">
        <v>0.61235955056179803</v>
      </c>
      <c r="F1146">
        <v>0.997435897435897</v>
      </c>
      <c r="G1146">
        <v>1</v>
      </c>
      <c r="H1146">
        <v>0.99557522123893805</v>
      </c>
      <c r="I1146">
        <v>0.99514563106796095</v>
      </c>
      <c r="J1146" s="1">
        <v>1</v>
      </c>
      <c r="K1146" t="s">
        <v>23238</v>
      </c>
      <c r="L1146" t="s">
        <v>25536</v>
      </c>
      <c r="M1146" t="s">
        <v>25537</v>
      </c>
    </row>
    <row r="1147" spans="1:13">
      <c r="A1147" s="1" t="s">
        <v>3164</v>
      </c>
      <c r="B1147">
        <v>3.6216995800124698E-5</v>
      </c>
      <c r="C1147" s="1">
        <v>6.1395285838306999E-6</v>
      </c>
      <c r="D1147">
        <v>0.890625</v>
      </c>
      <c r="E1147">
        <v>0.78651685393258397</v>
      </c>
      <c r="F1147">
        <v>0.91160220994475105</v>
      </c>
      <c r="G1147">
        <v>0.43877551020408201</v>
      </c>
      <c r="H1147">
        <v>0.99462365591397806</v>
      </c>
      <c r="I1147">
        <v>0.83928571428571397</v>
      </c>
      <c r="J1147" s="1">
        <v>1</v>
      </c>
      <c r="K1147" t="s">
        <v>23239</v>
      </c>
      <c r="L1147" t="s">
        <v>25538</v>
      </c>
      <c r="M1147" t="s">
        <v>25539</v>
      </c>
    </row>
    <row r="1148" spans="1:13">
      <c r="A1148" s="1" t="s">
        <v>3165</v>
      </c>
      <c r="B1148">
        <v>3.4032475107118E-4</v>
      </c>
      <c r="C1148" s="1">
        <v>4.9059838179261197E-6</v>
      </c>
      <c r="D1148">
        <v>0.98275862068965503</v>
      </c>
      <c r="E1148">
        <v>0.62921348314606695</v>
      </c>
      <c r="F1148">
        <v>1</v>
      </c>
      <c r="G1148">
        <v>1</v>
      </c>
      <c r="H1148">
        <v>1</v>
      </c>
      <c r="I1148">
        <v>1</v>
      </c>
      <c r="J1148" s="1" t="s">
        <v>23229</v>
      </c>
      <c r="K1148" t="s">
        <v>23238</v>
      </c>
      <c r="L1148" t="s">
        <v>25540</v>
      </c>
      <c r="M1148" t="s">
        <v>25541</v>
      </c>
    </row>
    <row r="1149" spans="1:13">
      <c r="A1149" s="1" t="s">
        <v>3166</v>
      </c>
      <c r="B1149">
        <v>3.3432533900268303E-5</v>
      </c>
      <c r="C1149" s="1">
        <v>4.6148993997983003E-5</v>
      </c>
      <c r="D1149">
        <v>0</v>
      </c>
      <c r="E1149">
        <v>0</v>
      </c>
      <c r="F1149">
        <v>0.51796407185628701</v>
      </c>
      <c r="G1149">
        <v>0.13750000000000001</v>
      </c>
      <c r="H1149">
        <v>0.47727272727272702</v>
      </c>
      <c r="I1149">
        <v>7.2463768115942004E-2</v>
      </c>
      <c r="J1149" s="1">
        <v>0</v>
      </c>
      <c r="K1149" t="s">
        <v>23242</v>
      </c>
      <c r="L1149" t="s">
        <v>25542</v>
      </c>
      <c r="M1149" t="s">
        <v>25543</v>
      </c>
    </row>
    <row r="1150" spans="1:13">
      <c r="A1150" s="1" t="s">
        <v>3167</v>
      </c>
      <c r="B1150">
        <v>5.7813605730468998E-7</v>
      </c>
      <c r="C1150" s="1">
        <v>1.8003593370712E-7</v>
      </c>
      <c r="D1150">
        <v>1</v>
      </c>
      <c r="E1150">
        <v>0.98750000000000004</v>
      </c>
      <c r="F1150">
        <v>0.97865853658536595</v>
      </c>
      <c r="G1150">
        <v>1</v>
      </c>
      <c r="H1150">
        <v>0.99375000000000002</v>
      </c>
      <c r="I1150">
        <v>0.96</v>
      </c>
      <c r="J1150" s="1">
        <v>1</v>
      </c>
      <c r="K1150" t="s">
        <v>23238</v>
      </c>
      <c r="L1150" t="s">
        <v>25544</v>
      </c>
      <c r="M1150" t="s">
        <v>25545</v>
      </c>
    </row>
    <row r="1151" spans="1:13">
      <c r="A1151" s="1" t="s">
        <v>3168</v>
      </c>
      <c r="B1151">
        <v>3.7879869457139899E-5</v>
      </c>
      <c r="C1151" s="1">
        <v>2.5507931387660999E-4</v>
      </c>
      <c r="D1151">
        <v>1</v>
      </c>
      <c r="E1151">
        <v>1</v>
      </c>
      <c r="F1151">
        <v>0.98167539267015702</v>
      </c>
      <c r="G1151">
        <v>0.181034482758621</v>
      </c>
      <c r="H1151">
        <v>0.56818181818181801</v>
      </c>
      <c r="I1151">
        <v>0.88235294117647101</v>
      </c>
      <c r="J1151" s="1">
        <v>1</v>
      </c>
      <c r="K1151" t="s">
        <v>23237</v>
      </c>
      <c r="L1151" t="s">
        <v>25546</v>
      </c>
      <c r="M1151" t="s">
        <v>25547</v>
      </c>
    </row>
    <row r="1152" spans="1:13">
      <c r="A1152" s="1" t="s">
        <v>3169</v>
      </c>
      <c r="B1152">
        <v>5.4757354553028997E-7</v>
      </c>
      <c r="C1152" s="1">
        <v>1.88086094916699E-7</v>
      </c>
      <c r="D1152">
        <v>1</v>
      </c>
      <c r="E1152">
        <v>1</v>
      </c>
      <c r="F1152">
        <v>0.99354838709677396</v>
      </c>
      <c r="G1152">
        <v>0.92857142857142905</v>
      </c>
      <c r="H1152">
        <v>1</v>
      </c>
      <c r="I1152">
        <v>0.952380952380952</v>
      </c>
      <c r="J1152" s="1" t="s">
        <v>23229</v>
      </c>
      <c r="K1152" t="s">
        <v>23238</v>
      </c>
      <c r="L1152" t="s">
        <v>25548</v>
      </c>
      <c r="M1152" t="s">
        <v>25549</v>
      </c>
    </row>
    <row r="1153" spans="1:13">
      <c r="A1153" s="1" t="s">
        <v>3170</v>
      </c>
      <c r="B1153">
        <v>7.1362533156055897E-5</v>
      </c>
      <c r="C1153" s="1">
        <v>8.2067694814200097E-5</v>
      </c>
      <c r="D1153">
        <v>0.7</v>
      </c>
      <c r="E1153">
        <v>0.51492537313432796</v>
      </c>
      <c r="F1153">
        <v>0.16666666666666699</v>
      </c>
      <c r="G1153">
        <v>4.0540540540540501E-2</v>
      </c>
      <c r="H1153">
        <v>2.1739130434782601E-2</v>
      </c>
      <c r="I1153">
        <v>0.16</v>
      </c>
      <c r="J1153" s="1">
        <v>0</v>
      </c>
      <c r="K1153" t="s">
        <v>23238</v>
      </c>
      <c r="L1153" t="s">
        <v>25550</v>
      </c>
      <c r="M1153" t="s">
        <v>25551</v>
      </c>
    </row>
    <row r="1154" spans="1:13">
      <c r="A1154" s="1" t="s">
        <v>3171</v>
      </c>
      <c r="B1154">
        <v>2.5684120413270101E-5</v>
      </c>
      <c r="C1154" s="1">
        <v>1.35481281613979E-5</v>
      </c>
      <c r="D1154">
        <v>1</v>
      </c>
      <c r="E1154">
        <v>1</v>
      </c>
      <c r="F1154">
        <v>0.87378640776699001</v>
      </c>
      <c r="G1154">
        <v>1</v>
      </c>
      <c r="H1154">
        <v>1</v>
      </c>
      <c r="I1154">
        <v>0.939393939393939</v>
      </c>
      <c r="J1154" s="1">
        <v>1</v>
      </c>
      <c r="K1154" t="s">
        <v>23238</v>
      </c>
      <c r="L1154" t="s">
        <v>25552</v>
      </c>
      <c r="M1154" t="s">
        <v>25553</v>
      </c>
    </row>
    <row r="1155" spans="1:13">
      <c r="A1155" s="1" t="s">
        <v>3172</v>
      </c>
      <c r="B1155">
        <v>1.29210519128153E-4</v>
      </c>
      <c r="C1155" s="1">
        <v>4.0408775977413602E-5</v>
      </c>
      <c r="D1155">
        <v>0.984375</v>
      </c>
      <c r="E1155">
        <v>0.80729166666666696</v>
      </c>
      <c r="F1155">
        <v>0.925133689839572</v>
      </c>
      <c r="G1155">
        <v>0.99137931034482796</v>
      </c>
      <c r="H1155">
        <v>0.97247706422018398</v>
      </c>
      <c r="I1155">
        <v>1</v>
      </c>
      <c r="J1155" s="1">
        <v>1</v>
      </c>
      <c r="K1155" t="s">
        <v>23240</v>
      </c>
      <c r="L1155" t="s">
        <v>25554</v>
      </c>
      <c r="M1155" t="s">
        <v>25555</v>
      </c>
    </row>
    <row r="1156" spans="1:13">
      <c r="A1156" s="1" t="s">
        <v>3173</v>
      </c>
      <c r="B1156">
        <v>5.45194602990592E-7</v>
      </c>
      <c r="C1156" s="1">
        <v>1.74691686106086E-6</v>
      </c>
      <c r="D1156">
        <v>0</v>
      </c>
      <c r="E1156">
        <v>0</v>
      </c>
      <c r="F1156">
        <v>2.5906735751295299E-3</v>
      </c>
      <c r="G1156">
        <v>0.25</v>
      </c>
      <c r="H1156">
        <v>9.4339622641509396E-3</v>
      </c>
      <c r="I1156">
        <v>8.1081081081081099E-2</v>
      </c>
      <c r="J1156" s="1" t="s">
        <v>23229</v>
      </c>
      <c r="K1156" t="s">
        <v>23238</v>
      </c>
      <c r="L1156" t="s">
        <v>25556</v>
      </c>
      <c r="M1156" t="s">
        <v>25557</v>
      </c>
    </row>
    <row r="1157" spans="1:13">
      <c r="A1157" s="1" t="s">
        <v>3174</v>
      </c>
      <c r="B1157">
        <v>7.7020061972823104E-7</v>
      </c>
      <c r="C1157" s="1">
        <v>1.4303415659476101E-7</v>
      </c>
      <c r="D1157">
        <v>1</v>
      </c>
      <c r="E1157">
        <v>1</v>
      </c>
      <c r="F1157">
        <v>0.99549549549549599</v>
      </c>
      <c r="G1157">
        <v>0.76923076923076905</v>
      </c>
      <c r="H1157">
        <v>0.99275362318840599</v>
      </c>
      <c r="I1157">
        <v>0.95652173913043503</v>
      </c>
      <c r="J1157" s="1">
        <v>1</v>
      </c>
      <c r="K1157" t="s">
        <v>23238</v>
      </c>
      <c r="L1157" t="s">
        <v>25558</v>
      </c>
      <c r="M1157" t="s">
        <v>25559</v>
      </c>
    </row>
    <row r="1158" spans="1:13">
      <c r="A1158" s="1" t="s">
        <v>3175</v>
      </c>
      <c r="B1158">
        <v>3.1198378174240297E-5</v>
      </c>
      <c r="C1158" s="1">
        <v>1.2896036789670801E-4</v>
      </c>
      <c r="D1158">
        <v>0</v>
      </c>
      <c r="E1158">
        <v>0</v>
      </c>
      <c r="F1158">
        <v>5.4644808743169399E-3</v>
      </c>
      <c r="G1158">
        <v>0</v>
      </c>
      <c r="H1158">
        <v>6.0240963855421699E-3</v>
      </c>
      <c r="I1158">
        <v>0.38235294117647101</v>
      </c>
      <c r="J1158" s="1">
        <v>0</v>
      </c>
      <c r="K1158" t="s">
        <v>23242</v>
      </c>
      <c r="L1158" t="s">
        <v>25560</v>
      </c>
      <c r="M1158" t="s">
        <v>25561</v>
      </c>
    </row>
    <row r="1159" spans="1:13">
      <c r="A1159" s="1" t="s">
        <v>3176</v>
      </c>
      <c r="B1159">
        <v>4.1547410927640697E-5</v>
      </c>
      <c r="C1159" s="1">
        <v>1.36612257405696E-5</v>
      </c>
      <c r="D1159">
        <v>0.93548387096774199</v>
      </c>
      <c r="E1159">
        <v>0.99418604651162801</v>
      </c>
      <c r="F1159">
        <v>0.97267759562841505</v>
      </c>
      <c r="G1159">
        <v>0.99074074074074103</v>
      </c>
      <c r="H1159">
        <v>0.96875</v>
      </c>
      <c r="I1159">
        <v>0.88934426229508201</v>
      </c>
      <c r="J1159" s="1">
        <v>1</v>
      </c>
      <c r="K1159" t="s">
        <v>23239</v>
      </c>
      <c r="L1159" t="s">
        <v>25562</v>
      </c>
      <c r="M1159" t="s">
        <v>25563</v>
      </c>
    </row>
    <row r="1160" spans="1:13">
      <c r="A1160" s="1" t="s">
        <v>3177</v>
      </c>
      <c r="B1160">
        <v>2.3025596283138802E-6</v>
      </c>
      <c r="C1160" s="1">
        <v>2.39454326813461E-6</v>
      </c>
      <c r="D1160">
        <v>1</v>
      </c>
      <c r="E1160">
        <v>1</v>
      </c>
      <c r="F1160">
        <v>0.94444444444444398</v>
      </c>
      <c r="G1160">
        <v>1</v>
      </c>
      <c r="H1160">
        <v>1</v>
      </c>
      <c r="I1160">
        <v>1</v>
      </c>
      <c r="J1160" s="1">
        <v>1</v>
      </c>
      <c r="K1160" t="s">
        <v>23238</v>
      </c>
      <c r="L1160" t="s">
        <v>25564</v>
      </c>
      <c r="M1160" t="s">
        <v>25565</v>
      </c>
    </row>
    <row r="1161" spans="1:13">
      <c r="A1161" s="1" t="s">
        <v>3178</v>
      </c>
      <c r="B1161">
        <v>2.0560909969196102E-6</v>
      </c>
      <c r="C1161" s="1">
        <v>3.5591948390428401E-6</v>
      </c>
      <c r="D1161">
        <v>0</v>
      </c>
      <c r="E1161">
        <v>0</v>
      </c>
      <c r="F1161">
        <v>2.9940119760479E-3</v>
      </c>
      <c r="G1161">
        <v>0.27777777777777801</v>
      </c>
      <c r="H1161">
        <v>0</v>
      </c>
      <c r="I1161">
        <v>3.0769230769230799E-2</v>
      </c>
      <c r="J1161" s="1">
        <v>0</v>
      </c>
      <c r="K1161" t="s">
        <v>23241</v>
      </c>
      <c r="L1161" t="s">
        <v>25566</v>
      </c>
      <c r="M1161" t="s">
        <v>25567</v>
      </c>
    </row>
    <row r="1162" spans="1:13">
      <c r="A1162" s="1" t="s">
        <v>3179</v>
      </c>
      <c r="B1162">
        <v>0</v>
      </c>
      <c r="C1162" s="1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 s="1">
        <v>0.59090909090909105</v>
      </c>
      <c r="K1162" t="s">
        <v>23241</v>
      </c>
      <c r="L1162" t="s">
        <v>25568</v>
      </c>
      <c r="M1162" t="s">
        <v>25569</v>
      </c>
    </row>
    <row r="1163" spans="1:13">
      <c r="A1163" s="1" t="s">
        <v>3180</v>
      </c>
      <c r="B1163">
        <v>1.31281088420638E-6</v>
      </c>
      <c r="C1163" s="1">
        <v>1.34272563847874E-6</v>
      </c>
      <c r="D1163">
        <v>1</v>
      </c>
      <c r="E1163">
        <v>1</v>
      </c>
      <c r="F1163">
        <v>0.99719101123595499</v>
      </c>
      <c r="G1163">
        <v>0.67948717948717996</v>
      </c>
      <c r="H1163">
        <v>1</v>
      </c>
      <c r="I1163">
        <v>0.98765432098765404</v>
      </c>
      <c r="J1163" s="1">
        <v>1</v>
      </c>
      <c r="K1163" t="s">
        <v>23241</v>
      </c>
      <c r="L1163" t="s">
        <v>25570</v>
      </c>
      <c r="M1163" t="s">
        <v>25571</v>
      </c>
    </row>
    <row r="1164" spans="1:13">
      <c r="A1164" s="1" t="s">
        <v>3181</v>
      </c>
      <c r="B1164">
        <v>7.4222757089386197E-6</v>
      </c>
      <c r="C1164" s="1">
        <v>1.9984381359356999E-7</v>
      </c>
      <c r="D1164">
        <v>1</v>
      </c>
      <c r="E1164">
        <v>1</v>
      </c>
      <c r="F1164">
        <v>0.88757396449704096</v>
      </c>
      <c r="G1164">
        <v>0.98245614035087703</v>
      </c>
      <c r="H1164">
        <v>0.74038461538461497</v>
      </c>
      <c r="I1164">
        <v>0.99115044247787598</v>
      </c>
      <c r="J1164" s="1">
        <v>1</v>
      </c>
      <c r="K1164" t="s">
        <v>23238</v>
      </c>
      <c r="L1164" t="s">
        <v>25572</v>
      </c>
      <c r="M1164" t="s">
        <v>25573</v>
      </c>
    </row>
    <row r="1165" spans="1:13">
      <c r="A1165" s="1" t="s">
        <v>3182</v>
      </c>
      <c r="B1165">
        <v>1.51732625329397E-5</v>
      </c>
      <c r="C1165" s="1">
        <v>1.5210221988475601E-4</v>
      </c>
      <c r="D1165">
        <v>0.20689655172413801</v>
      </c>
      <c r="E1165">
        <v>0.13529411764705901</v>
      </c>
      <c r="F1165">
        <v>8.4848484848484895E-2</v>
      </c>
      <c r="G1165">
        <v>0.86538461538461497</v>
      </c>
      <c r="H1165">
        <v>0.52597402597402598</v>
      </c>
      <c r="I1165">
        <v>0.74468085106382997</v>
      </c>
      <c r="J1165" s="1">
        <v>0</v>
      </c>
      <c r="K1165" t="s">
        <v>23238</v>
      </c>
      <c r="L1165" t="s">
        <v>25574</v>
      </c>
      <c r="M1165" t="s">
        <v>25575</v>
      </c>
    </row>
    <row r="1166" spans="1:13">
      <c r="A1166" s="1" t="s">
        <v>3183</v>
      </c>
      <c r="B1166">
        <v>2.8290059052856799E-4</v>
      </c>
      <c r="C1166" s="1">
        <v>1.32629260664728E-4</v>
      </c>
      <c r="D1166">
        <v>0.87096774193548399</v>
      </c>
      <c r="E1166">
        <v>0.98421052631578898</v>
      </c>
      <c r="F1166">
        <v>0.65706806282722496</v>
      </c>
      <c r="G1166">
        <v>0.97169811320754695</v>
      </c>
      <c r="H1166">
        <v>0.80102040816326503</v>
      </c>
      <c r="I1166">
        <v>0.978494623655914</v>
      </c>
      <c r="J1166" s="1">
        <v>1</v>
      </c>
      <c r="K1166" t="s">
        <v>23238</v>
      </c>
      <c r="L1166" t="s">
        <v>25576</v>
      </c>
      <c r="M1166" t="s">
        <v>25577</v>
      </c>
    </row>
    <row r="1167" spans="1:13">
      <c r="A1167" s="1" t="s">
        <v>3184</v>
      </c>
      <c r="B1167">
        <v>4.6740212433654402E-7</v>
      </c>
      <c r="C1167" s="1">
        <v>1.54118512652545E-5</v>
      </c>
      <c r="D1167">
        <v>1</v>
      </c>
      <c r="E1167">
        <v>1</v>
      </c>
      <c r="F1167">
        <v>1</v>
      </c>
      <c r="G1167">
        <v>1</v>
      </c>
      <c r="H1167">
        <v>0.98660714285714302</v>
      </c>
      <c r="I1167">
        <v>0.97950819672131195</v>
      </c>
      <c r="J1167" s="1">
        <v>1</v>
      </c>
      <c r="K1167" t="s">
        <v>23238</v>
      </c>
      <c r="L1167" t="s">
        <v>25578</v>
      </c>
      <c r="M1167" t="s">
        <v>25579</v>
      </c>
    </row>
    <row r="1168" spans="1:13">
      <c r="A1168" s="1" t="s">
        <v>3185</v>
      </c>
      <c r="B1168">
        <v>9.3157444851006906E-9</v>
      </c>
      <c r="C1168" s="1">
        <v>1.93113041517704E-6</v>
      </c>
      <c r="D1168">
        <v>0</v>
      </c>
      <c r="E1168">
        <v>0</v>
      </c>
      <c r="F1168">
        <v>8.0838323353293398E-2</v>
      </c>
      <c r="G1168">
        <v>0</v>
      </c>
      <c r="H1168">
        <v>6.8493150684931503E-2</v>
      </c>
      <c r="I1168">
        <v>0</v>
      </c>
      <c r="J1168" s="1" t="s">
        <v>23229</v>
      </c>
      <c r="K1168" t="s">
        <v>23241</v>
      </c>
      <c r="L1168" t="s">
        <v>25580</v>
      </c>
      <c r="M1168" t="s">
        <v>25581</v>
      </c>
    </row>
    <row r="1169" spans="1:13">
      <c r="A1169" s="1" t="s">
        <v>3186</v>
      </c>
      <c r="B1169">
        <v>2.48948717426136E-6</v>
      </c>
      <c r="C1169" s="1">
        <v>1.6459280041123701E-6</v>
      </c>
      <c r="D1169">
        <v>1</v>
      </c>
      <c r="E1169">
        <v>0.99425287356321801</v>
      </c>
      <c r="F1169">
        <v>0.93274853801169599</v>
      </c>
      <c r="G1169">
        <v>1</v>
      </c>
      <c r="H1169">
        <v>0.96875</v>
      </c>
      <c r="I1169">
        <v>1</v>
      </c>
      <c r="J1169" s="1">
        <v>1</v>
      </c>
      <c r="K1169" t="s">
        <v>23238</v>
      </c>
      <c r="L1169" t="s">
        <v>25582</v>
      </c>
      <c r="M1169" t="s">
        <v>25583</v>
      </c>
    </row>
    <row r="1170" spans="1:13">
      <c r="A1170" s="1" t="s">
        <v>3187</v>
      </c>
      <c r="B1170">
        <v>8.35400599630086E-8</v>
      </c>
      <c r="C1170" s="1">
        <v>1.8115247648673501E-4</v>
      </c>
      <c r="D1170">
        <v>0.931034482758621</v>
      </c>
      <c r="E1170">
        <v>0.90963855421686701</v>
      </c>
      <c r="F1170">
        <v>0.82246376811594202</v>
      </c>
      <c r="G1170">
        <v>0.891891891891892</v>
      </c>
      <c r="H1170">
        <v>0.66304347826086996</v>
      </c>
      <c r="I1170">
        <v>0.59016393442622905</v>
      </c>
      <c r="J1170" s="1">
        <v>1</v>
      </c>
      <c r="K1170" t="s">
        <v>23241</v>
      </c>
      <c r="L1170" t="s">
        <v>25584</v>
      </c>
      <c r="M1170" t="s">
        <v>25585</v>
      </c>
    </row>
    <row r="1171" spans="1:13">
      <c r="A1171" s="1" t="s">
        <v>3188</v>
      </c>
      <c r="B1171">
        <v>3.9869895793327701E-6</v>
      </c>
      <c r="C1171" s="1">
        <v>1.00520690084659E-5</v>
      </c>
      <c r="D1171">
        <v>0</v>
      </c>
      <c r="E1171">
        <v>0</v>
      </c>
      <c r="F1171">
        <v>0</v>
      </c>
      <c r="G1171">
        <v>0.05</v>
      </c>
      <c r="H1171">
        <v>1.2820512820512799E-2</v>
      </c>
      <c r="I1171">
        <v>0.13571428571428601</v>
      </c>
      <c r="J1171" s="1">
        <v>0</v>
      </c>
      <c r="K1171" t="s">
        <v>23238</v>
      </c>
      <c r="L1171" t="s">
        <v>25586</v>
      </c>
      <c r="M1171" t="s">
        <v>25587</v>
      </c>
    </row>
    <row r="1172" spans="1:13">
      <c r="A1172" s="1" t="s">
        <v>3189</v>
      </c>
      <c r="B1172">
        <v>4.5340831765137E-7</v>
      </c>
      <c r="C1172" s="1">
        <v>3.1824514188975102E-5</v>
      </c>
      <c r="D1172">
        <v>0.83870967741935498</v>
      </c>
      <c r="E1172">
        <v>0.88823529411764701</v>
      </c>
      <c r="F1172">
        <v>0.94610778443113797</v>
      </c>
      <c r="G1172">
        <v>0.91176470588235303</v>
      </c>
      <c r="H1172">
        <v>0.91935483870967705</v>
      </c>
      <c r="I1172">
        <v>0.85</v>
      </c>
      <c r="J1172" s="1">
        <v>0</v>
      </c>
      <c r="K1172" t="s">
        <v>23242</v>
      </c>
      <c r="L1172" t="s">
        <v>25588</v>
      </c>
      <c r="M1172" t="s">
        <v>25589</v>
      </c>
    </row>
    <row r="1173" spans="1:13">
      <c r="A1173" s="1" t="s">
        <v>3190</v>
      </c>
      <c r="B1173">
        <v>4.8755258598814096E-7</v>
      </c>
      <c r="C1173" s="1">
        <v>1.34900124435253E-8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0.97101449275362295</v>
      </c>
      <c r="J1173" s="1">
        <v>1</v>
      </c>
      <c r="K1173" t="s">
        <v>23237</v>
      </c>
      <c r="L1173" t="s">
        <v>25590</v>
      </c>
      <c r="M1173" t="s">
        <v>25591</v>
      </c>
    </row>
    <row r="1174" spans="1:13">
      <c r="A1174" s="1" t="s">
        <v>3191</v>
      </c>
      <c r="B1174">
        <v>3.17852081585376E-6</v>
      </c>
      <c r="C1174" s="1">
        <v>6.1214557606408001E-6</v>
      </c>
      <c r="D1174">
        <v>0.921875</v>
      </c>
      <c r="E1174">
        <v>0.82</v>
      </c>
      <c r="F1174">
        <v>0.98941798941798897</v>
      </c>
      <c r="G1174">
        <v>1</v>
      </c>
      <c r="H1174">
        <v>0.98170731707317105</v>
      </c>
      <c r="I1174">
        <v>0.84782608695652195</v>
      </c>
      <c r="J1174" s="1">
        <v>0.125</v>
      </c>
      <c r="K1174" t="s">
        <v>23237</v>
      </c>
      <c r="L1174" t="s">
        <v>25592</v>
      </c>
      <c r="M1174" t="s">
        <v>25593</v>
      </c>
    </row>
    <row r="1175" spans="1:13">
      <c r="A1175" s="1" t="s">
        <v>3192</v>
      </c>
      <c r="B1175">
        <v>1.63304000351051E-4</v>
      </c>
      <c r="C1175" s="1">
        <v>8.0681068026730303E-4</v>
      </c>
      <c r="D1175">
        <v>0.921875</v>
      </c>
      <c r="E1175">
        <v>1</v>
      </c>
      <c r="F1175">
        <v>0.69743589743589696</v>
      </c>
      <c r="G1175">
        <v>0.81034482758620696</v>
      </c>
      <c r="H1175">
        <v>0.61842105263157898</v>
      </c>
      <c r="I1175">
        <v>0.65600000000000003</v>
      </c>
      <c r="J1175" s="1">
        <v>1</v>
      </c>
      <c r="K1175" t="s">
        <v>23241</v>
      </c>
      <c r="L1175" t="s">
        <v>25594</v>
      </c>
      <c r="M1175" t="s">
        <v>25595</v>
      </c>
    </row>
    <row r="1176" spans="1:13">
      <c r="A1176" s="1" t="s">
        <v>3193</v>
      </c>
      <c r="B1176">
        <v>1.9037088129464498E-5</v>
      </c>
      <c r="C1176" s="1">
        <v>3.0393925993399698E-6</v>
      </c>
      <c r="D1176">
        <v>0.15625</v>
      </c>
      <c r="E1176">
        <v>5.5555555555555601E-3</v>
      </c>
      <c r="F1176">
        <v>0.122395833333333</v>
      </c>
      <c r="G1176">
        <v>0.17073170731707299</v>
      </c>
      <c r="H1176">
        <v>0.123711340206186</v>
      </c>
      <c r="I1176">
        <v>4.5454545454545497E-2</v>
      </c>
      <c r="J1176" s="1">
        <v>0</v>
      </c>
      <c r="K1176" t="s">
        <v>23237</v>
      </c>
      <c r="L1176" t="s">
        <v>25596</v>
      </c>
      <c r="M1176" t="s">
        <v>25597</v>
      </c>
    </row>
    <row r="1177" spans="1:13">
      <c r="A1177" s="1" t="s">
        <v>3194</v>
      </c>
      <c r="B1177">
        <v>6.9850612369190096E-5</v>
      </c>
      <c r="C1177" s="1">
        <v>5.84127670795991E-6</v>
      </c>
      <c r="D1177">
        <v>0.91935483870967705</v>
      </c>
      <c r="E1177">
        <v>0.94680851063829796</v>
      </c>
      <c r="F1177">
        <v>0.97927461139896399</v>
      </c>
      <c r="G1177">
        <v>0.96491228070175405</v>
      </c>
      <c r="H1177">
        <v>0.96428571428571397</v>
      </c>
      <c r="I1177">
        <v>0.97457627118644097</v>
      </c>
      <c r="J1177" s="1">
        <v>1</v>
      </c>
      <c r="K1177" t="s">
        <v>23240</v>
      </c>
      <c r="L1177" t="s">
        <v>25598</v>
      </c>
      <c r="M1177" t="s">
        <v>25599</v>
      </c>
    </row>
    <row r="1178" spans="1:13">
      <c r="A1178" s="1" t="s">
        <v>3195</v>
      </c>
      <c r="B1178">
        <v>3.47509805426583E-7</v>
      </c>
      <c r="C1178" s="1">
        <v>2.4085940378115798E-7</v>
      </c>
      <c r="D1178">
        <v>0.96875</v>
      </c>
      <c r="E1178">
        <v>0.99479166666666696</v>
      </c>
      <c r="F1178">
        <v>0.99481865284974103</v>
      </c>
      <c r="G1178">
        <v>1</v>
      </c>
      <c r="H1178">
        <v>0.99122807017543901</v>
      </c>
      <c r="I1178">
        <v>1</v>
      </c>
      <c r="J1178" s="1">
        <v>1</v>
      </c>
      <c r="K1178" t="s">
        <v>23241</v>
      </c>
      <c r="L1178" t="s">
        <v>25600</v>
      </c>
      <c r="M1178" t="s">
        <v>25601</v>
      </c>
    </row>
    <row r="1179" spans="1:13">
      <c r="A1179" s="1" t="s">
        <v>3196</v>
      </c>
      <c r="B1179">
        <v>4.5084091168708798E-7</v>
      </c>
      <c r="C1179" s="1">
        <v>1.0140097320986899E-5</v>
      </c>
      <c r="D1179">
        <v>1</v>
      </c>
      <c r="E1179">
        <v>0.99468085106382997</v>
      </c>
      <c r="F1179">
        <v>0.99484536082474195</v>
      </c>
      <c r="G1179">
        <v>1</v>
      </c>
      <c r="H1179">
        <v>0.99074074074074103</v>
      </c>
      <c r="I1179">
        <v>0.94607843137254899</v>
      </c>
      <c r="J1179" s="1">
        <v>1</v>
      </c>
      <c r="K1179" t="s">
        <v>23240</v>
      </c>
      <c r="L1179" t="s">
        <v>25602</v>
      </c>
      <c r="M1179" t="s">
        <v>25603</v>
      </c>
    </row>
    <row r="1180" spans="1:13">
      <c r="A1180" s="1" t="s">
        <v>3197</v>
      </c>
      <c r="B1180">
        <v>2.3732627302700199E-8</v>
      </c>
      <c r="C1180" s="1">
        <v>6.1675815196362298E-6</v>
      </c>
      <c r="D1180">
        <v>1</v>
      </c>
      <c r="E1180">
        <v>1</v>
      </c>
      <c r="F1180">
        <v>0.99476439790575899</v>
      </c>
      <c r="G1180">
        <v>1</v>
      </c>
      <c r="H1180">
        <v>0.98529411764705899</v>
      </c>
      <c r="I1180">
        <v>0.98765432098765404</v>
      </c>
      <c r="J1180" s="1">
        <v>0.33333333333333298</v>
      </c>
      <c r="K1180" t="s">
        <v>23238</v>
      </c>
      <c r="L1180" t="s">
        <v>25604</v>
      </c>
      <c r="M1180" t="s">
        <v>25605</v>
      </c>
    </row>
    <row r="1181" spans="1:13">
      <c r="A1181" s="1" t="s">
        <v>3198</v>
      </c>
      <c r="B1181">
        <v>5.10667589675756E-7</v>
      </c>
      <c r="C1181" s="1">
        <v>1.5658160453383502E-5</v>
      </c>
      <c r="D1181">
        <v>0</v>
      </c>
      <c r="E1181">
        <v>6.2500000000000003E-3</v>
      </c>
      <c r="F1181">
        <v>0</v>
      </c>
      <c r="G1181">
        <v>0.33333333333333298</v>
      </c>
      <c r="H1181">
        <v>1.0416666666666701E-2</v>
      </c>
      <c r="I1181">
        <v>0.08</v>
      </c>
      <c r="J1181" s="1">
        <v>1</v>
      </c>
      <c r="K1181" t="s">
        <v>23238</v>
      </c>
      <c r="L1181" t="s">
        <v>25606</v>
      </c>
      <c r="M1181" t="s">
        <v>25607</v>
      </c>
    </row>
    <row r="1182" spans="1:13">
      <c r="A1182" s="1" t="s">
        <v>3199</v>
      </c>
      <c r="B1182">
        <v>3.04605852710751E-6</v>
      </c>
      <c r="C1182" s="1">
        <v>1.2381598943240901E-5</v>
      </c>
      <c r="D1182">
        <v>1</v>
      </c>
      <c r="E1182">
        <v>1</v>
      </c>
      <c r="F1182">
        <v>1</v>
      </c>
      <c r="G1182">
        <v>0.81034482758620696</v>
      </c>
      <c r="H1182">
        <v>0.99468085106382997</v>
      </c>
      <c r="I1182">
        <v>0.946902654867257</v>
      </c>
      <c r="J1182" s="1">
        <v>1</v>
      </c>
      <c r="K1182" t="s">
        <v>23239</v>
      </c>
      <c r="L1182" t="s">
        <v>25608</v>
      </c>
      <c r="M1182" t="s">
        <v>25609</v>
      </c>
    </row>
    <row r="1183" spans="1:13">
      <c r="A1183" s="1" t="s">
        <v>3200</v>
      </c>
      <c r="B1183">
        <v>1.2004384905612801E-6</v>
      </c>
      <c r="C1183" s="1">
        <v>5.03577768025679E-5</v>
      </c>
      <c r="D1183">
        <v>1</v>
      </c>
      <c r="E1183">
        <v>0.98901098901098905</v>
      </c>
      <c r="F1183">
        <v>1</v>
      </c>
      <c r="G1183">
        <v>0.83620689655172398</v>
      </c>
      <c r="H1183">
        <v>0.98</v>
      </c>
      <c r="I1183">
        <v>0.91284403669724801</v>
      </c>
      <c r="J1183" s="1">
        <v>1</v>
      </c>
      <c r="K1183" t="s">
        <v>23240</v>
      </c>
      <c r="L1183" t="s">
        <v>25610</v>
      </c>
      <c r="M1183" t="s">
        <v>25611</v>
      </c>
    </row>
    <row r="1184" spans="1:13">
      <c r="A1184" s="1" t="s">
        <v>3201</v>
      </c>
      <c r="B1184">
        <v>3.2277962353825199E-6</v>
      </c>
      <c r="C1184" s="1">
        <v>1.57468468763474E-6</v>
      </c>
      <c r="D1184">
        <v>0.953125</v>
      </c>
      <c r="E1184">
        <v>0.97340425531914898</v>
      </c>
      <c r="F1184">
        <v>0.97409326424870502</v>
      </c>
      <c r="G1184">
        <v>1</v>
      </c>
      <c r="H1184">
        <v>0.99553571428571397</v>
      </c>
      <c r="I1184">
        <v>0.98469387755102</v>
      </c>
      <c r="J1184" s="1" t="s">
        <v>23229</v>
      </c>
      <c r="K1184" t="s">
        <v>23240</v>
      </c>
      <c r="L1184" t="s">
        <v>25612</v>
      </c>
      <c r="M1184" t="s">
        <v>25613</v>
      </c>
    </row>
    <row r="1185" spans="1:13">
      <c r="A1185" s="1" t="s">
        <v>3202</v>
      </c>
      <c r="B1185">
        <v>6.08248171860242E-7</v>
      </c>
      <c r="C1185" s="1">
        <v>2.4155100341685301E-6</v>
      </c>
      <c r="D1185">
        <v>0</v>
      </c>
      <c r="E1185">
        <v>0.26219512195122002</v>
      </c>
      <c r="F1185">
        <v>4.2372881355932203E-3</v>
      </c>
      <c r="G1185">
        <v>0</v>
      </c>
      <c r="H1185">
        <v>0</v>
      </c>
      <c r="I1185">
        <v>0</v>
      </c>
      <c r="J1185" s="1">
        <v>0</v>
      </c>
      <c r="K1185" t="s">
        <v>23237</v>
      </c>
      <c r="L1185" t="s">
        <v>25614</v>
      </c>
      <c r="M1185" t="s">
        <v>25615</v>
      </c>
    </row>
    <row r="1186" spans="1:13">
      <c r="A1186" s="1" t="s">
        <v>3203</v>
      </c>
      <c r="B1186">
        <v>3.8251551767758503E-6</v>
      </c>
      <c r="C1186" s="1">
        <v>3.6812170333815098E-6</v>
      </c>
      <c r="D1186">
        <v>0.87037037037037002</v>
      </c>
      <c r="E1186">
        <v>0.99425287356321801</v>
      </c>
      <c r="F1186">
        <v>0.92207792207792205</v>
      </c>
      <c r="G1186">
        <v>1</v>
      </c>
      <c r="H1186">
        <v>1</v>
      </c>
      <c r="I1186">
        <v>1</v>
      </c>
      <c r="J1186" s="1">
        <v>1</v>
      </c>
      <c r="K1186" t="s">
        <v>23241</v>
      </c>
      <c r="L1186" t="s">
        <v>25616</v>
      </c>
      <c r="M1186" t="s">
        <v>25617</v>
      </c>
    </row>
    <row r="1187" spans="1:13">
      <c r="A1187" s="1" t="s">
        <v>3204</v>
      </c>
      <c r="B1187">
        <v>1.4943155513952799E-4</v>
      </c>
      <c r="C1187" s="1">
        <v>1.06989562445448E-5</v>
      </c>
      <c r="D1187">
        <v>0.57142857142857095</v>
      </c>
      <c r="E1187">
        <v>0.99333333333333296</v>
      </c>
      <c r="F1187">
        <v>0.72023809523809501</v>
      </c>
      <c r="G1187">
        <v>3.125E-2</v>
      </c>
      <c r="H1187">
        <v>0.87078651685393305</v>
      </c>
      <c r="I1187">
        <v>0.194444444444444</v>
      </c>
      <c r="J1187" s="1">
        <v>0</v>
      </c>
      <c r="K1187" t="s">
        <v>23241</v>
      </c>
      <c r="L1187" t="s">
        <v>25618</v>
      </c>
      <c r="M1187" t="s">
        <v>25619</v>
      </c>
    </row>
    <row r="1188" spans="1:13">
      <c r="A1188" s="1" t="s">
        <v>3205</v>
      </c>
      <c r="B1188">
        <v>1.35054651511567E-7</v>
      </c>
      <c r="C1188" s="1">
        <v>1.1079093253212E-5</v>
      </c>
      <c r="D1188">
        <v>1</v>
      </c>
      <c r="E1188">
        <v>0.987341772151899</v>
      </c>
      <c r="F1188">
        <v>0.94583333333333297</v>
      </c>
      <c r="G1188">
        <v>0.97222222222222199</v>
      </c>
      <c r="H1188">
        <v>0.967741935483871</v>
      </c>
      <c r="I1188">
        <v>0.97959183673469397</v>
      </c>
      <c r="J1188" s="1">
        <v>1</v>
      </c>
      <c r="K1188" t="s">
        <v>23238</v>
      </c>
      <c r="L1188" t="s">
        <v>25620</v>
      </c>
      <c r="M1188" t="s">
        <v>25621</v>
      </c>
    </row>
    <row r="1189" spans="1:13">
      <c r="A1189" s="1" t="s">
        <v>3206</v>
      </c>
      <c r="B1189">
        <v>1.9944624422704201E-4</v>
      </c>
      <c r="C1189" s="1">
        <v>3.1477641338422897E-5</v>
      </c>
      <c r="D1189">
        <v>0.61764705882352899</v>
      </c>
      <c r="E1189">
        <v>0.133333333333333</v>
      </c>
      <c r="F1189">
        <v>0.996428571428571</v>
      </c>
      <c r="G1189">
        <v>1</v>
      </c>
      <c r="H1189">
        <v>1</v>
      </c>
      <c r="I1189">
        <v>1</v>
      </c>
      <c r="J1189" s="1" t="s">
        <v>23229</v>
      </c>
      <c r="K1189" t="s">
        <v>23238</v>
      </c>
      <c r="L1189" t="s">
        <v>25622</v>
      </c>
      <c r="M1189" t="s">
        <v>25623</v>
      </c>
    </row>
    <row r="1190" spans="1:13">
      <c r="A1190" s="1" t="s">
        <v>3207</v>
      </c>
      <c r="B1190">
        <v>1.18401838602317E-4</v>
      </c>
      <c r="C1190" s="1">
        <v>2.4823668202500299E-5</v>
      </c>
      <c r="D1190">
        <v>0.14285714285714299</v>
      </c>
      <c r="E1190">
        <v>0.145348837209302</v>
      </c>
      <c r="F1190">
        <v>0.02</v>
      </c>
      <c r="G1190">
        <v>7.8431372549019607E-2</v>
      </c>
      <c r="H1190">
        <v>5.6603773584905703E-2</v>
      </c>
      <c r="I1190">
        <v>8.8541666666666699E-2</v>
      </c>
      <c r="J1190" s="1">
        <v>0</v>
      </c>
      <c r="K1190" t="s">
        <v>23237</v>
      </c>
      <c r="L1190" t="s">
        <v>25624</v>
      </c>
      <c r="M1190" t="s">
        <v>25625</v>
      </c>
    </row>
    <row r="1191" spans="1:13">
      <c r="A1191" s="1" t="s">
        <v>3208</v>
      </c>
      <c r="B1191">
        <v>1.5807835518842199E-7</v>
      </c>
      <c r="C1191" s="1">
        <v>4.5037171484756901E-7</v>
      </c>
      <c r="D1191">
        <v>7.8125E-2</v>
      </c>
      <c r="E1191">
        <v>2.8089887640449399E-2</v>
      </c>
      <c r="F1191">
        <v>0</v>
      </c>
      <c r="G1191">
        <v>0</v>
      </c>
      <c r="H1191">
        <v>0</v>
      </c>
      <c r="I1191">
        <v>0</v>
      </c>
      <c r="J1191" s="1">
        <v>0</v>
      </c>
      <c r="K1191" t="s">
        <v>23237</v>
      </c>
      <c r="L1191" t="s">
        <v>25626</v>
      </c>
      <c r="M1191" t="s">
        <v>25627</v>
      </c>
    </row>
    <row r="1192" spans="1:13">
      <c r="A1192" s="1" t="s">
        <v>3209</v>
      </c>
      <c r="B1192">
        <v>2.55934320878345E-5</v>
      </c>
      <c r="C1192" s="1">
        <v>9.1199477997196392E-6</v>
      </c>
      <c r="D1192">
        <v>7.8125E-2</v>
      </c>
      <c r="E1192">
        <v>0.28645833333333298</v>
      </c>
      <c r="F1192">
        <v>2.6041666666666699E-2</v>
      </c>
      <c r="G1192">
        <v>3.8461538461538498E-2</v>
      </c>
      <c r="H1192">
        <v>4.0404040404040401E-2</v>
      </c>
      <c r="I1192">
        <v>0.173553719008264</v>
      </c>
      <c r="J1192" s="1">
        <v>4.5454545454545497E-2</v>
      </c>
      <c r="K1192" t="s">
        <v>23239</v>
      </c>
      <c r="L1192" t="s">
        <v>25628</v>
      </c>
      <c r="M1192" t="s">
        <v>25629</v>
      </c>
    </row>
    <row r="1193" spans="1:13">
      <c r="A1193" s="1" t="s">
        <v>3210</v>
      </c>
      <c r="B1193">
        <v>4.7892818057172697E-5</v>
      </c>
      <c r="C1193" s="1">
        <v>2.97842121732659E-6</v>
      </c>
      <c r="D1193">
        <v>0.86206896551724099</v>
      </c>
      <c r="E1193">
        <v>0.98124999999999996</v>
      </c>
      <c r="F1193">
        <v>0.98039215686274495</v>
      </c>
      <c r="G1193">
        <v>0.83783783783783805</v>
      </c>
      <c r="H1193">
        <v>0.92021276595744705</v>
      </c>
      <c r="I1193">
        <v>0.91818181818181799</v>
      </c>
      <c r="J1193" s="1">
        <v>1</v>
      </c>
      <c r="K1193" t="s">
        <v>23239</v>
      </c>
      <c r="L1193" t="s">
        <v>25630</v>
      </c>
      <c r="M1193" t="s">
        <v>25631</v>
      </c>
    </row>
    <row r="1194" spans="1:13">
      <c r="A1194" s="1" t="s">
        <v>3211</v>
      </c>
      <c r="B1194">
        <v>1.6262295463635201E-5</v>
      </c>
      <c r="C1194" s="1">
        <v>2.6629291513330499E-6</v>
      </c>
      <c r="D1194">
        <v>0.952380952380952</v>
      </c>
      <c r="E1194">
        <v>1</v>
      </c>
      <c r="F1194">
        <v>0.81739130434782603</v>
      </c>
      <c r="G1194">
        <v>1</v>
      </c>
      <c r="H1194">
        <v>0.92592592592592604</v>
      </c>
      <c r="I1194">
        <v>1</v>
      </c>
      <c r="J1194" s="1" t="s">
        <v>23229</v>
      </c>
      <c r="K1194" t="s">
        <v>23240</v>
      </c>
      <c r="L1194" t="s">
        <v>25632</v>
      </c>
      <c r="M1194" t="s">
        <v>25633</v>
      </c>
    </row>
    <row r="1195" spans="1:13">
      <c r="A1195" s="1" t="s">
        <v>3212</v>
      </c>
      <c r="B1195">
        <v>4.7808407370378098E-6</v>
      </c>
      <c r="C1195" s="1">
        <v>5.9253962422275696E-7</v>
      </c>
      <c r="D1195">
        <v>1</v>
      </c>
      <c r="E1195">
        <v>0.98901098901098905</v>
      </c>
      <c r="F1195">
        <v>0.98850574712643702</v>
      </c>
      <c r="G1195">
        <v>0.70512820512820495</v>
      </c>
      <c r="H1195">
        <v>0.984375</v>
      </c>
      <c r="I1195">
        <v>0.94262295081967196</v>
      </c>
      <c r="J1195" s="1">
        <v>1</v>
      </c>
      <c r="K1195" t="s">
        <v>23242</v>
      </c>
      <c r="L1195" t="s">
        <v>25634</v>
      </c>
      <c r="M1195" t="s">
        <v>25635</v>
      </c>
    </row>
    <row r="1196" spans="1:13">
      <c r="A1196" s="1" t="s">
        <v>3213</v>
      </c>
      <c r="B1196">
        <v>3.10937285602067E-7</v>
      </c>
      <c r="C1196" s="1">
        <v>5.3531162371464297E-7</v>
      </c>
      <c r="D1196">
        <v>1</v>
      </c>
      <c r="E1196">
        <v>1</v>
      </c>
      <c r="F1196">
        <v>1</v>
      </c>
      <c r="G1196">
        <v>1</v>
      </c>
      <c r="H1196">
        <v>0.96527777777777801</v>
      </c>
      <c r="I1196">
        <v>1</v>
      </c>
      <c r="J1196" s="1">
        <v>0.05</v>
      </c>
      <c r="K1196" t="s">
        <v>23238</v>
      </c>
      <c r="L1196" t="s">
        <v>25636</v>
      </c>
      <c r="M1196" t="s">
        <v>25637</v>
      </c>
    </row>
    <row r="1197" spans="1:13">
      <c r="A1197" s="1" t="s">
        <v>3214</v>
      </c>
      <c r="B1197">
        <v>4.3596565509472802E-6</v>
      </c>
      <c r="C1197" s="1">
        <v>1.4735500440261001E-6</v>
      </c>
      <c r="D1197">
        <v>0</v>
      </c>
      <c r="E1197">
        <v>0</v>
      </c>
      <c r="F1197">
        <v>5.2631578947368403E-3</v>
      </c>
      <c r="G1197">
        <v>8.6206896551724102E-3</v>
      </c>
      <c r="H1197">
        <v>0</v>
      </c>
      <c r="I1197">
        <v>2.8000000000000001E-2</v>
      </c>
      <c r="J1197" s="1">
        <v>0</v>
      </c>
      <c r="K1197" t="s">
        <v>23238</v>
      </c>
      <c r="L1197" t="s">
        <v>25638</v>
      </c>
      <c r="M1197" t="s">
        <v>25639</v>
      </c>
    </row>
    <row r="1198" spans="1:13">
      <c r="A1198" s="1" t="s">
        <v>3215</v>
      </c>
      <c r="B1198">
        <v>8.5103382030647593E-6</v>
      </c>
      <c r="C1198" s="1">
        <v>1.9003854727107299E-5</v>
      </c>
      <c r="D1198">
        <v>1</v>
      </c>
      <c r="E1198">
        <v>1</v>
      </c>
      <c r="F1198">
        <v>1</v>
      </c>
      <c r="G1198">
        <v>0.96250000000000002</v>
      </c>
      <c r="H1198">
        <v>0.78378378378378399</v>
      </c>
      <c r="I1198">
        <v>0.98295454545454497</v>
      </c>
      <c r="J1198" s="1" t="s">
        <v>23229</v>
      </c>
      <c r="K1198" t="s">
        <v>23238</v>
      </c>
      <c r="L1198" t="s">
        <v>25640</v>
      </c>
      <c r="M1198" t="s">
        <v>25641</v>
      </c>
    </row>
    <row r="1199" spans="1:13">
      <c r="A1199" s="1" t="s">
        <v>3216</v>
      </c>
      <c r="B1199">
        <v>1.1910443190145599E-6</v>
      </c>
      <c r="C1199" s="1">
        <v>3.7518313411466103E-8</v>
      </c>
      <c r="D1199">
        <v>0.97826086956521696</v>
      </c>
      <c r="E1199">
        <v>1</v>
      </c>
      <c r="F1199">
        <v>1</v>
      </c>
      <c r="G1199">
        <v>0.98387096774193505</v>
      </c>
      <c r="H1199">
        <v>1</v>
      </c>
      <c r="I1199">
        <v>0.98648648648648696</v>
      </c>
      <c r="J1199" s="1">
        <v>0</v>
      </c>
      <c r="K1199" t="s">
        <v>23239</v>
      </c>
      <c r="L1199" t="s">
        <v>25642</v>
      </c>
      <c r="M1199" t="s">
        <v>25643</v>
      </c>
    </row>
    <row r="1200" spans="1:13">
      <c r="A1200" s="1" t="s">
        <v>3217</v>
      </c>
      <c r="B1200">
        <v>4.2540709829069097E-9</v>
      </c>
      <c r="C1200" s="1">
        <v>3.2917995793785801E-9</v>
      </c>
      <c r="D1200">
        <v>1</v>
      </c>
      <c r="E1200">
        <v>1</v>
      </c>
      <c r="F1200">
        <v>1</v>
      </c>
      <c r="G1200">
        <v>0.86170212765957399</v>
      </c>
      <c r="H1200">
        <v>1</v>
      </c>
      <c r="I1200">
        <v>0.96470588235294097</v>
      </c>
      <c r="J1200" s="1">
        <v>1</v>
      </c>
      <c r="K1200" t="s">
        <v>23238</v>
      </c>
      <c r="L1200" t="s">
        <v>25644</v>
      </c>
      <c r="M1200" t="s">
        <v>25645</v>
      </c>
    </row>
    <row r="1201" spans="1:13">
      <c r="A1201" s="1" t="s">
        <v>3218</v>
      </c>
      <c r="B1201">
        <v>1.07076314928669E-5</v>
      </c>
      <c r="C1201" s="1">
        <v>6.6951077382753797E-7</v>
      </c>
      <c r="D1201">
        <v>0</v>
      </c>
      <c r="E1201">
        <v>0.104395604395604</v>
      </c>
      <c r="F1201">
        <v>2.7932960893854702E-3</v>
      </c>
      <c r="G1201">
        <v>0</v>
      </c>
      <c r="H1201">
        <v>0</v>
      </c>
      <c r="I1201">
        <v>4.3478260869565201E-3</v>
      </c>
      <c r="J1201" s="1">
        <v>0</v>
      </c>
      <c r="K1201" t="s">
        <v>23242</v>
      </c>
      <c r="L1201" t="s">
        <v>25646</v>
      </c>
      <c r="M1201" t="s">
        <v>25647</v>
      </c>
    </row>
    <row r="1202" spans="1:13">
      <c r="A1202" s="1" t="s">
        <v>3219</v>
      </c>
      <c r="B1202">
        <v>8.5867575419199496E-8</v>
      </c>
      <c r="C1202" s="1">
        <v>3.5109999696720098E-6</v>
      </c>
      <c r="D1202">
        <v>1</v>
      </c>
      <c r="E1202">
        <v>1</v>
      </c>
      <c r="F1202">
        <v>0.997142857142857</v>
      </c>
      <c r="G1202">
        <v>1</v>
      </c>
      <c r="H1202">
        <v>0.98765432098765404</v>
      </c>
      <c r="I1202">
        <v>1</v>
      </c>
      <c r="J1202" s="1">
        <v>0.5</v>
      </c>
      <c r="K1202" t="s">
        <v>23238</v>
      </c>
      <c r="L1202" t="s">
        <v>25648</v>
      </c>
      <c r="M1202" t="s">
        <v>25649</v>
      </c>
    </row>
    <row r="1203" spans="1:13">
      <c r="A1203" s="1" t="s">
        <v>3220</v>
      </c>
      <c r="B1203">
        <v>4.1140901603612003E-5</v>
      </c>
      <c r="C1203" s="1">
        <v>4.9678821635984202E-7</v>
      </c>
      <c r="D1203">
        <v>5.3571428571428603E-2</v>
      </c>
      <c r="E1203">
        <v>0.379746835443038</v>
      </c>
      <c r="F1203">
        <v>0</v>
      </c>
      <c r="G1203">
        <v>0</v>
      </c>
      <c r="H1203">
        <v>0</v>
      </c>
      <c r="I1203">
        <v>0</v>
      </c>
      <c r="J1203" s="1">
        <v>0</v>
      </c>
      <c r="K1203" t="s">
        <v>23238</v>
      </c>
      <c r="L1203" t="s">
        <v>25650</v>
      </c>
      <c r="M1203" t="s">
        <v>25651</v>
      </c>
    </row>
    <row r="1204" spans="1:13">
      <c r="A1204" s="1" t="s">
        <v>3221</v>
      </c>
      <c r="B1204">
        <v>9.5003687108383901E-5</v>
      </c>
      <c r="C1204" s="1">
        <v>4.2849062105924003E-5</v>
      </c>
      <c r="D1204">
        <v>0.39285714285714302</v>
      </c>
      <c r="E1204">
        <v>0.71910112359550604</v>
      </c>
      <c r="F1204">
        <v>8.2644628099173608E-3</v>
      </c>
      <c r="G1204">
        <v>0</v>
      </c>
      <c r="H1204">
        <v>5.4945054945054897E-3</v>
      </c>
      <c r="I1204">
        <v>2.8846153846153799E-2</v>
      </c>
      <c r="J1204" s="1" t="s">
        <v>23229</v>
      </c>
      <c r="K1204" t="s">
        <v>23239</v>
      </c>
      <c r="L1204" t="s">
        <v>25652</v>
      </c>
      <c r="M1204" t="s">
        <v>25653</v>
      </c>
    </row>
    <row r="1205" spans="1:13">
      <c r="A1205" s="1" t="s">
        <v>3222</v>
      </c>
      <c r="B1205">
        <v>5.8743870878854998E-7</v>
      </c>
      <c r="C1205" s="1">
        <v>1.16183938071468E-6</v>
      </c>
      <c r="D1205">
        <v>0.967741935483871</v>
      </c>
      <c r="E1205">
        <v>0.98666666666666702</v>
      </c>
      <c r="F1205">
        <v>0.99645390070922002</v>
      </c>
      <c r="G1205">
        <v>0.88461538461538503</v>
      </c>
      <c r="H1205">
        <v>0.995</v>
      </c>
      <c r="I1205">
        <v>0.97169811320754695</v>
      </c>
      <c r="J1205" s="1" t="s">
        <v>23229</v>
      </c>
      <c r="K1205" t="s">
        <v>23241</v>
      </c>
      <c r="L1205" t="s">
        <v>25654</v>
      </c>
      <c r="M1205" t="s">
        <v>25655</v>
      </c>
    </row>
    <row r="1206" spans="1:13">
      <c r="A1206" s="1" t="s">
        <v>3223</v>
      </c>
      <c r="B1206">
        <v>4.31654687698681E-4</v>
      </c>
      <c r="C1206" s="1">
        <v>5.2051702874163501E-5</v>
      </c>
      <c r="D1206">
        <v>0.859375</v>
      </c>
      <c r="E1206">
        <v>0.48421052631578898</v>
      </c>
      <c r="F1206">
        <v>0.92746113989637302</v>
      </c>
      <c r="G1206">
        <v>0.122222222222222</v>
      </c>
      <c r="H1206">
        <v>0.90099009900990101</v>
      </c>
      <c r="I1206">
        <v>0.35256410256410298</v>
      </c>
      <c r="J1206" s="1">
        <v>1</v>
      </c>
      <c r="K1206" t="s">
        <v>23241</v>
      </c>
      <c r="L1206" t="s">
        <v>25656</v>
      </c>
      <c r="M1206" t="s">
        <v>25657</v>
      </c>
    </row>
    <row r="1207" spans="1:13">
      <c r="A1207" s="1" t="s">
        <v>3224</v>
      </c>
      <c r="B1207">
        <v>0</v>
      </c>
      <c r="C1207" s="1">
        <v>0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 s="1">
        <v>0</v>
      </c>
      <c r="K1207" t="s">
        <v>23237</v>
      </c>
      <c r="L1207" t="s">
        <v>25658</v>
      </c>
      <c r="M1207" t="s">
        <v>25659</v>
      </c>
    </row>
    <row r="1208" spans="1:13">
      <c r="A1208" s="1" t="s">
        <v>3225</v>
      </c>
      <c r="B1208">
        <v>6.45748798920431E-7</v>
      </c>
      <c r="C1208" s="1">
        <v>2.6541370676577901E-6</v>
      </c>
      <c r="D1208">
        <v>0</v>
      </c>
      <c r="E1208">
        <v>5.5555555555555601E-3</v>
      </c>
      <c r="F1208">
        <v>1.13636363636364E-2</v>
      </c>
      <c r="G1208">
        <v>0</v>
      </c>
      <c r="H1208">
        <v>3.94736842105263E-2</v>
      </c>
      <c r="I1208">
        <v>9.8039215686274508E-3</v>
      </c>
      <c r="J1208" s="1">
        <v>1</v>
      </c>
      <c r="K1208" t="s">
        <v>23240</v>
      </c>
      <c r="L1208" t="s">
        <v>25660</v>
      </c>
      <c r="M1208" t="s">
        <v>25661</v>
      </c>
    </row>
    <row r="1209" spans="1:13">
      <c r="A1209" s="1" t="s">
        <v>3226</v>
      </c>
      <c r="B1209">
        <v>3.94422390407667E-8</v>
      </c>
      <c r="C1209" s="1">
        <v>1.1762072169791201E-5</v>
      </c>
      <c r="D1209">
        <v>0.890625</v>
      </c>
      <c r="E1209">
        <v>0.58235294117647096</v>
      </c>
      <c r="F1209">
        <v>0.94333333333333302</v>
      </c>
      <c r="G1209">
        <v>1</v>
      </c>
      <c r="H1209">
        <v>0.99418604651162801</v>
      </c>
      <c r="I1209">
        <v>0.9</v>
      </c>
      <c r="J1209" s="1">
        <v>1</v>
      </c>
      <c r="K1209" t="s">
        <v>23241</v>
      </c>
      <c r="L1209" t="s">
        <v>25662</v>
      </c>
      <c r="M1209" t="s">
        <v>25663</v>
      </c>
    </row>
    <row r="1210" spans="1:13">
      <c r="A1210" s="1" t="s">
        <v>3227</v>
      </c>
      <c r="B1210">
        <v>1.12123020606776E-5</v>
      </c>
      <c r="C1210" s="1">
        <v>2.0802815929401E-5</v>
      </c>
      <c r="D1210">
        <v>0</v>
      </c>
      <c r="E1210">
        <v>0</v>
      </c>
      <c r="F1210">
        <v>0.12365591397849496</v>
      </c>
      <c r="G1210">
        <v>0</v>
      </c>
      <c r="H1210">
        <v>0</v>
      </c>
      <c r="I1210">
        <v>0</v>
      </c>
      <c r="J1210" s="1" t="s">
        <v>23229</v>
      </c>
      <c r="K1210" t="s">
        <v>23244</v>
      </c>
      <c r="L1210" t="s">
        <v>25664</v>
      </c>
      <c r="M1210" t="s">
        <v>25665</v>
      </c>
    </row>
    <row r="1211" spans="1:13">
      <c r="A1211" s="1" t="s">
        <v>3228</v>
      </c>
      <c r="B1211">
        <v>2.5167076503617201E-7</v>
      </c>
      <c r="C1211" s="1">
        <v>5.5277800030890302E-7</v>
      </c>
      <c r="D1211">
        <v>0</v>
      </c>
      <c r="E1211">
        <v>0</v>
      </c>
      <c r="F1211">
        <v>3.1250000000000002E-3</v>
      </c>
      <c r="G1211">
        <v>0.25</v>
      </c>
      <c r="H1211">
        <v>0</v>
      </c>
      <c r="I1211">
        <v>5.5555555555555601E-2</v>
      </c>
      <c r="J1211" s="1">
        <v>0</v>
      </c>
      <c r="K1211" t="s">
        <v>23238</v>
      </c>
      <c r="L1211" t="s">
        <v>25666</v>
      </c>
      <c r="M1211" t="s">
        <v>25667</v>
      </c>
    </row>
    <row r="1212" spans="1:13">
      <c r="A1212" s="1" t="s">
        <v>3229</v>
      </c>
      <c r="B1212">
        <v>1.9812403216602102E-5</v>
      </c>
      <c r="C1212" s="1">
        <v>1.54770991967005E-6</v>
      </c>
      <c r="D1212">
        <v>0.125</v>
      </c>
      <c r="E1212">
        <v>0.05</v>
      </c>
      <c r="F1212">
        <v>0.20526315789473701</v>
      </c>
      <c r="G1212">
        <v>0</v>
      </c>
      <c r="H1212">
        <v>0.158823529411765</v>
      </c>
      <c r="I1212">
        <v>2.2222222222222199E-2</v>
      </c>
      <c r="J1212" s="1">
        <v>0</v>
      </c>
      <c r="K1212" t="s">
        <v>23241</v>
      </c>
      <c r="L1212" t="s">
        <v>25668</v>
      </c>
      <c r="M1212" t="s">
        <v>25669</v>
      </c>
    </row>
    <row r="1213" spans="1:13">
      <c r="A1213" s="1" t="s">
        <v>3230</v>
      </c>
      <c r="B1213">
        <v>1.37941226631808E-5</v>
      </c>
      <c r="C1213" s="1">
        <v>2.6160168584922301E-5</v>
      </c>
      <c r="D1213">
        <v>3.5714285714285698E-2</v>
      </c>
      <c r="E1213">
        <v>0</v>
      </c>
      <c r="F1213">
        <v>0.12030075187969901</v>
      </c>
      <c r="G1213">
        <v>0</v>
      </c>
      <c r="H1213">
        <v>0</v>
      </c>
      <c r="I1213">
        <v>0</v>
      </c>
      <c r="J1213" s="1" t="s">
        <v>23229</v>
      </c>
      <c r="K1213" t="s">
        <v>23238</v>
      </c>
      <c r="L1213" t="s">
        <v>25670</v>
      </c>
      <c r="M1213" t="s">
        <v>25671</v>
      </c>
    </row>
    <row r="1214" spans="1:13">
      <c r="A1214" s="1" t="s">
        <v>3231</v>
      </c>
      <c r="B1214">
        <v>5.2649771491743698E-7</v>
      </c>
      <c r="C1214" s="1">
        <v>1.9155638409450801E-7</v>
      </c>
      <c r="D1214">
        <v>1</v>
      </c>
      <c r="E1214">
        <v>1</v>
      </c>
      <c r="F1214">
        <v>0.99358974358974395</v>
      </c>
      <c r="G1214">
        <v>1</v>
      </c>
      <c r="H1214">
        <v>1</v>
      </c>
      <c r="I1214">
        <v>0.91666666666666696</v>
      </c>
      <c r="J1214" s="1" t="s">
        <v>23229</v>
      </c>
      <c r="K1214" t="s">
        <v>23238</v>
      </c>
      <c r="L1214" t="s">
        <v>25672</v>
      </c>
      <c r="M1214" t="s">
        <v>25673</v>
      </c>
    </row>
    <row r="1215" spans="1:13">
      <c r="A1215" s="1" t="s">
        <v>3232</v>
      </c>
      <c r="B1215">
        <v>1.0176677212879299E-6</v>
      </c>
      <c r="C1215" s="1">
        <v>6.2393022457535503E-6</v>
      </c>
      <c r="D1215">
        <v>0</v>
      </c>
      <c r="E1215">
        <v>5.8139534883720903E-3</v>
      </c>
      <c r="F1215">
        <v>0</v>
      </c>
      <c r="G1215">
        <v>0.7</v>
      </c>
      <c r="H1215">
        <v>0</v>
      </c>
      <c r="I1215">
        <v>0.209677419354839</v>
      </c>
      <c r="J1215" s="1">
        <v>0.05</v>
      </c>
      <c r="K1215" t="s">
        <v>23238</v>
      </c>
      <c r="L1215" t="s">
        <v>25674</v>
      </c>
      <c r="M1215" t="s">
        <v>25675</v>
      </c>
    </row>
    <row r="1216" spans="1:13">
      <c r="A1216" s="1" t="s">
        <v>3233</v>
      </c>
      <c r="B1216">
        <v>2.91267789679473E-8</v>
      </c>
      <c r="C1216" s="1">
        <v>3.3192311976337401E-11</v>
      </c>
      <c r="D1216">
        <v>0.96666666666666701</v>
      </c>
      <c r="E1216">
        <v>0.94252873563218398</v>
      </c>
      <c r="F1216">
        <v>1</v>
      </c>
      <c r="G1216">
        <v>1</v>
      </c>
      <c r="H1216">
        <v>1</v>
      </c>
      <c r="I1216">
        <v>1</v>
      </c>
      <c r="J1216" s="1">
        <v>1</v>
      </c>
      <c r="K1216" t="s">
        <v>23238</v>
      </c>
      <c r="L1216" t="s">
        <v>25676</v>
      </c>
      <c r="M1216" t="s">
        <v>25677</v>
      </c>
    </row>
    <row r="1217" spans="1:13">
      <c r="A1217" s="1" t="s">
        <v>3234</v>
      </c>
      <c r="B1217">
        <v>2.5775001130398201E-6</v>
      </c>
      <c r="C1217" s="1">
        <v>7.7945507144804703E-8</v>
      </c>
      <c r="D1217">
        <v>3.4482758620689703E-2</v>
      </c>
      <c r="E1217">
        <v>0</v>
      </c>
      <c r="F1217">
        <v>0.14963503649634999</v>
      </c>
      <c r="G1217">
        <v>5.4054054054054099E-2</v>
      </c>
      <c r="H1217">
        <v>3.4883720930232599E-2</v>
      </c>
      <c r="I1217">
        <v>8.4745762711864406E-3</v>
      </c>
      <c r="J1217" s="1" t="s">
        <v>23229</v>
      </c>
      <c r="K1217" t="s">
        <v>23239</v>
      </c>
      <c r="L1217" t="s">
        <v>25678</v>
      </c>
      <c r="M1217" t="s">
        <v>25679</v>
      </c>
    </row>
    <row r="1218" spans="1:13">
      <c r="A1218" s="1" t="s">
        <v>3235</v>
      </c>
      <c r="B1218">
        <v>5.8807621437050898E-7</v>
      </c>
      <c r="C1218" s="1">
        <v>7.4992678714677502E-7</v>
      </c>
      <c r="D1218">
        <v>0.921875</v>
      </c>
      <c r="E1218">
        <v>1</v>
      </c>
      <c r="F1218">
        <v>0.99735449735449699</v>
      </c>
      <c r="G1218">
        <v>0.86956521739130399</v>
      </c>
      <c r="H1218">
        <v>0.98979591836734704</v>
      </c>
      <c r="I1218">
        <v>0.87362637362637396</v>
      </c>
      <c r="J1218" s="1">
        <v>1</v>
      </c>
      <c r="K1218" t="s">
        <v>23241</v>
      </c>
      <c r="L1218" t="s">
        <v>25680</v>
      </c>
      <c r="M1218" t="s">
        <v>25681</v>
      </c>
    </row>
    <row r="1219" spans="1:13">
      <c r="A1219" s="1" t="s">
        <v>3236</v>
      </c>
      <c r="B1219">
        <v>8.6567720374705894E-6</v>
      </c>
      <c r="C1219" s="1">
        <v>5.9254082263628402E-6</v>
      </c>
      <c r="D1219">
        <v>0.952380952380952</v>
      </c>
      <c r="E1219">
        <v>0.98333333333333295</v>
      </c>
      <c r="F1219">
        <v>0.93577981651376196</v>
      </c>
      <c r="G1219">
        <v>1</v>
      </c>
      <c r="H1219">
        <v>0.99444444444444402</v>
      </c>
      <c r="I1219">
        <v>0.98780487804878003</v>
      </c>
      <c r="J1219" s="1">
        <v>1</v>
      </c>
      <c r="K1219" t="s">
        <v>23237</v>
      </c>
      <c r="L1219" t="s">
        <v>25682</v>
      </c>
      <c r="M1219" t="s">
        <v>25683</v>
      </c>
    </row>
    <row r="1220" spans="1:13">
      <c r="A1220" s="1" t="s">
        <v>3237</v>
      </c>
      <c r="B1220">
        <v>3.2262188080504401E-5</v>
      </c>
      <c r="C1220" s="1">
        <v>1.15866950620569E-6</v>
      </c>
      <c r="D1220">
        <v>0.15</v>
      </c>
      <c r="E1220">
        <v>0.18390804597701099</v>
      </c>
      <c r="F1220">
        <v>0.33620689655172398</v>
      </c>
      <c r="G1220">
        <v>0</v>
      </c>
      <c r="H1220">
        <v>0.16470588235294101</v>
      </c>
      <c r="I1220">
        <v>0.05</v>
      </c>
      <c r="J1220" s="1">
        <v>0</v>
      </c>
      <c r="K1220" t="s">
        <v>23237</v>
      </c>
      <c r="L1220" t="s">
        <v>25684</v>
      </c>
      <c r="M1220" t="s">
        <v>25685</v>
      </c>
    </row>
    <row r="1221" spans="1:13">
      <c r="A1221" s="1" t="s">
        <v>3238</v>
      </c>
      <c r="B1221">
        <v>7.0759716977238098E-6</v>
      </c>
      <c r="C1221" s="1">
        <v>1.7017410644986599E-5</v>
      </c>
      <c r="D1221">
        <v>1</v>
      </c>
      <c r="E1221">
        <v>0.98295454545454497</v>
      </c>
      <c r="F1221">
        <v>0.99736842105263201</v>
      </c>
      <c r="G1221">
        <v>0.98648648648648696</v>
      </c>
      <c r="H1221">
        <v>0.98333333333333295</v>
      </c>
      <c r="I1221">
        <v>0.78181818181818197</v>
      </c>
      <c r="J1221" s="1">
        <v>1</v>
      </c>
      <c r="K1221" t="s">
        <v>23238</v>
      </c>
      <c r="L1221" t="s">
        <v>25686</v>
      </c>
      <c r="M1221" t="s">
        <v>25687</v>
      </c>
    </row>
    <row r="1222" spans="1:13">
      <c r="A1222" s="1" t="s">
        <v>3239</v>
      </c>
      <c r="B1222">
        <v>4.1791662730723402E-5</v>
      </c>
      <c r="C1222" s="1">
        <v>1.5931646427939101E-4</v>
      </c>
      <c r="D1222">
        <v>1</v>
      </c>
      <c r="E1222">
        <v>1</v>
      </c>
      <c r="F1222">
        <v>0.64560439560439598</v>
      </c>
      <c r="G1222">
        <v>0.99074074074074103</v>
      </c>
      <c r="H1222">
        <v>0.89444444444444404</v>
      </c>
      <c r="I1222">
        <v>0.98571428571428599</v>
      </c>
      <c r="J1222" s="1">
        <v>1</v>
      </c>
      <c r="K1222" t="s">
        <v>23241</v>
      </c>
      <c r="L1222" t="s">
        <v>25688</v>
      </c>
      <c r="M1222" t="s">
        <v>25689</v>
      </c>
    </row>
    <row r="1223" spans="1:13">
      <c r="A1223" s="1" t="s">
        <v>3240</v>
      </c>
      <c r="B1223">
        <v>2.25993586079988E-5</v>
      </c>
      <c r="C1223" s="1">
        <v>4.39430694079153E-6</v>
      </c>
      <c r="D1223">
        <v>0.33333333333333298</v>
      </c>
      <c r="E1223">
        <v>0.58333333333333304</v>
      </c>
      <c r="F1223">
        <v>0.31481481481481499</v>
      </c>
      <c r="G1223">
        <v>0.04</v>
      </c>
      <c r="H1223">
        <v>0.36363636363636398</v>
      </c>
      <c r="I1223">
        <v>3.8461538461538498E-2</v>
      </c>
      <c r="J1223" s="1">
        <v>0</v>
      </c>
      <c r="K1223" t="s">
        <v>23241</v>
      </c>
      <c r="L1223" t="s">
        <v>25690</v>
      </c>
      <c r="M1223" t="s">
        <v>25691</v>
      </c>
    </row>
    <row r="1224" spans="1:13">
      <c r="A1224" s="1" t="s">
        <v>3241</v>
      </c>
      <c r="B1224">
        <v>1.4541286350185399E-4</v>
      </c>
      <c r="C1224" s="1">
        <v>1.29281639190046E-4</v>
      </c>
      <c r="D1224">
        <v>0.282608695652174</v>
      </c>
      <c r="E1224">
        <v>0.27083333333333298</v>
      </c>
      <c r="F1224">
        <v>0.46666666666666701</v>
      </c>
      <c r="G1224">
        <v>0.875</v>
      </c>
      <c r="H1224">
        <v>0.40714285714285697</v>
      </c>
      <c r="I1224">
        <v>0.42647058823529399</v>
      </c>
      <c r="J1224" s="1" t="s">
        <v>23229</v>
      </c>
      <c r="K1224" t="s">
        <v>23238</v>
      </c>
      <c r="L1224" t="s">
        <v>25692</v>
      </c>
      <c r="M1224" t="s">
        <v>25693</v>
      </c>
    </row>
    <row r="1225" spans="1:13">
      <c r="A1225" s="1" t="s">
        <v>3242</v>
      </c>
      <c r="B1225">
        <v>2.6492214527345397E-4</v>
      </c>
      <c r="C1225" s="1">
        <v>5.79963260917859E-4</v>
      </c>
      <c r="D1225">
        <v>0.8</v>
      </c>
      <c r="E1225">
        <v>1</v>
      </c>
      <c r="F1225">
        <v>6.1224489795917991E-2</v>
      </c>
      <c r="G1225">
        <v>1</v>
      </c>
      <c r="H1225">
        <v>0.19999999999999996</v>
      </c>
      <c r="I1225">
        <v>0.85416666666666696</v>
      </c>
      <c r="J1225" s="1">
        <v>1</v>
      </c>
      <c r="K1225" t="s">
        <v>23244</v>
      </c>
      <c r="L1225" t="s">
        <v>25694</v>
      </c>
      <c r="M1225" t="s">
        <v>25695</v>
      </c>
    </row>
    <row r="1226" spans="1:13">
      <c r="A1226" s="1" t="s">
        <v>3243</v>
      </c>
      <c r="B1226">
        <v>3.52077348297171E-8</v>
      </c>
      <c r="C1226" s="1">
        <v>9.0251471947340395E-8</v>
      </c>
      <c r="D1226">
        <v>1</v>
      </c>
      <c r="E1226">
        <v>1</v>
      </c>
      <c r="F1226">
        <v>0.99725274725274704</v>
      </c>
      <c r="G1226">
        <v>1</v>
      </c>
      <c r="H1226">
        <v>1</v>
      </c>
      <c r="I1226">
        <v>1</v>
      </c>
      <c r="J1226" s="1">
        <v>1</v>
      </c>
      <c r="K1226" t="s">
        <v>23242</v>
      </c>
      <c r="L1226" t="s">
        <v>25696</v>
      </c>
      <c r="M1226" t="s">
        <v>25697</v>
      </c>
    </row>
    <row r="1227" spans="1:13">
      <c r="A1227" s="1" t="s">
        <v>3244</v>
      </c>
      <c r="B1227">
        <v>4.2979074726521097E-8</v>
      </c>
      <c r="C1227" s="1">
        <v>2.7911813225701801E-6</v>
      </c>
      <c r="D1227">
        <v>1</v>
      </c>
      <c r="E1227">
        <v>0.98780487804878003</v>
      </c>
      <c r="F1227">
        <v>0.98828125</v>
      </c>
      <c r="G1227">
        <v>0.98529411764705899</v>
      </c>
      <c r="H1227">
        <v>0.98571428571428599</v>
      </c>
      <c r="I1227">
        <v>0.98181818181818203</v>
      </c>
      <c r="J1227" s="1">
        <v>0.05</v>
      </c>
      <c r="K1227" t="s">
        <v>23240</v>
      </c>
      <c r="L1227" t="s">
        <v>25698</v>
      </c>
      <c r="M1227" t="s">
        <v>25699</v>
      </c>
    </row>
    <row r="1228" spans="1:13">
      <c r="A1228" s="1" t="s">
        <v>3245</v>
      </c>
      <c r="B1228">
        <v>2.8103792761459002E-6</v>
      </c>
      <c r="C1228" s="1">
        <v>3.5203945483610499E-9</v>
      </c>
      <c r="D1228">
        <v>0.95833333333333304</v>
      </c>
      <c r="E1228">
        <v>0.97023809523809501</v>
      </c>
      <c r="F1228">
        <v>0.99652777777777801</v>
      </c>
      <c r="G1228">
        <v>0.875</v>
      </c>
      <c r="H1228">
        <v>0.99431818181818199</v>
      </c>
      <c r="I1228">
        <v>0.86956521739130399</v>
      </c>
      <c r="J1228" s="1" t="s">
        <v>23229</v>
      </c>
      <c r="K1228" t="s">
        <v>23241</v>
      </c>
      <c r="L1228" t="s">
        <v>25700</v>
      </c>
      <c r="M1228" t="s">
        <v>25701</v>
      </c>
    </row>
    <row r="1229" spans="1:13">
      <c r="A1229" s="1" t="s">
        <v>3246</v>
      </c>
      <c r="B1229">
        <v>1.4077620855025999E-5</v>
      </c>
      <c r="C1229" s="1">
        <v>1.28910464448831E-7</v>
      </c>
      <c r="D1229">
        <v>0.83333333333333304</v>
      </c>
      <c r="E1229">
        <v>1</v>
      </c>
      <c r="F1229">
        <v>0.97530864197530898</v>
      </c>
      <c r="G1229">
        <v>1</v>
      </c>
      <c r="H1229">
        <v>0.95945945945945899</v>
      </c>
      <c r="I1229">
        <v>0.97959183673469397</v>
      </c>
      <c r="J1229" s="1">
        <v>1</v>
      </c>
      <c r="K1229" t="s">
        <v>23237</v>
      </c>
      <c r="L1229" t="s">
        <v>25702</v>
      </c>
      <c r="M1229" t="s">
        <v>25703</v>
      </c>
    </row>
    <row r="1230" spans="1:13">
      <c r="A1230" s="1" t="s">
        <v>3247</v>
      </c>
      <c r="B1230">
        <v>1.4078523809833999E-6</v>
      </c>
      <c r="C1230" s="1">
        <v>9.29287225133295E-7</v>
      </c>
      <c r="D1230">
        <v>7.1428571428571397E-2</v>
      </c>
      <c r="E1230">
        <v>0</v>
      </c>
      <c r="F1230">
        <v>3.3783783783783799E-3</v>
      </c>
      <c r="G1230">
        <v>0</v>
      </c>
      <c r="H1230">
        <v>7.14285714285714E-3</v>
      </c>
      <c r="I1230">
        <v>0</v>
      </c>
      <c r="J1230" s="1">
        <v>0</v>
      </c>
      <c r="K1230" t="s">
        <v>23242</v>
      </c>
      <c r="L1230" t="s">
        <v>25704</v>
      </c>
      <c r="M1230" t="s">
        <v>25705</v>
      </c>
    </row>
    <row r="1231" spans="1:13">
      <c r="A1231" s="1" t="s">
        <v>3248</v>
      </c>
      <c r="B1231">
        <v>2.27757876329935E-4</v>
      </c>
      <c r="C1231" s="1">
        <v>6.0220148833891002E-4</v>
      </c>
      <c r="D1231">
        <v>0.80645161290322598</v>
      </c>
      <c r="E1231">
        <v>0.94117647058823495</v>
      </c>
      <c r="F1231">
        <v>0.309248554913295</v>
      </c>
      <c r="G1231">
        <v>0.39705882352941202</v>
      </c>
      <c r="H1231">
        <v>0.75824175824175799</v>
      </c>
      <c r="I1231">
        <v>0.72641509433962304</v>
      </c>
      <c r="J1231" s="1" t="s">
        <v>23229</v>
      </c>
      <c r="K1231" t="s">
        <v>23238</v>
      </c>
      <c r="L1231" t="s">
        <v>25706</v>
      </c>
      <c r="M1231" t="s">
        <v>25707</v>
      </c>
    </row>
    <row r="1232" spans="1:13">
      <c r="A1232" s="1" t="s">
        <v>3249</v>
      </c>
      <c r="B1232">
        <v>1.43395566726218E-6</v>
      </c>
      <c r="C1232" s="1">
        <v>2.0447581888188401E-6</v>
      </c>
      <c r="D1232">
        <v>0</v>
      </c>
      <c r="E1232">
        <v>0</v>
      </c>
      <c r="F1232">
        <v>5.7823129251700703E-2</v>
      </c>
      <c r="G1232">
        <v>0</v>
      </c>
      <c r="H1232">
        <v>0</v>
      </c>
      <c r="I1232">
        <v>0</v>
      </c>
      <c r="J1232" s="1">
        <v>0</v>
      </c>
      <c r="K1232" t="s">
        <v>23241</v>
      </c>
      <c r="L1232" t="s">
        <v>25708</v>
      </c>
      <c r="M1232" t="s">
        <v>25709</v>
      </c>
    </row>
    <row r="1233" spans="1:13">
      <c r="A1233" s="1" t="s">
        <v>3250</v>
      </c>
      <c r="B1233">
        <v>5.1469034098502001E-5</v>
      </c>
      <c r="C1233" s="1">
        <v>3.42188316928609E-7</v>
      </c>
      <c r="D1233">
        <v>0.84375</v>
      </c>
      <c r="E1233">
        <v>0.565217391304348</v>
      </c>
      <c r="F1233">
        <v>0.92349726775956298</v>
      </c>
      <c r="G1233">
        <v>0.72857142857142898</v>
      </c>
      <c r="H1233">
        <v>0.82584269662921395</v>
      </c>
      <c r="I1233">
        <v>0.81632653061224503</v>
      </c>
      <c r="J1233" s="1">
        <v>1</v>
      </c>
      <c r="K1233" t="s">
        <v>23241</v>
      </c>
      <c r="L1233" t="s">
        <v>25710</v>
      </c>
      <c r="M1233" t="s">
        <v>25711</v>
      </c>
    </row>
    <row r="1234" spans="1:13">
      <c r="A1234" s="1" t="s">
        <v>3251</v>
      </c>
      <c r="B1234">
        <v>1.00813810477011E-5</v>
      </c>
      <c r="C1234" s="1">
        <v>7.7171421544036201E-7</v>
      </c>
      <c r="D1234">
        <v>0.209677419354839</v>
      </c>
      <c r="E1234">
        <v>0</v>
      </c>
      <c r="F1234">
        <v>0.13775510204081601</v>
      </c>
      <c r="G1234">
        <v>0</v>
      </c>
      <c r="H1234">
        <v>4.8387096774193498E-2</v>
      </c>
      <c r="I1234">
        <v>0</v>
      </c>
      <c r="J1234" s="1">
        <v>0</v>
      </c>
      <c r="K1234" t="s">
        <v>23241</v>
      </c>
      <c r="L1234" t="s">
        <v>25712</v>
      </c>
      <c r="M1234" t="s">
        <v>25713</v>
      </c>
    </row>
    <row r="1235" spans="1:13">
      <c r="A1235" s="1" t="s">
        <v>3252</v>
      </c>
      <c r="B1235">
        <v>1.3708151523913201E-4</v>
      </c>
      <c r="C1235" s="1">
        <v>6.6264763164796496E-5</v>
      </c>
      <c r="D1235">
        <v>0.5625</v>
      </c>
      <c r="E1235">
        <v>0.75268817204301097</v>
      </c>
      <c r="F1235">
        <v>0.321989528795811</v>
      </c>
      <c r="G1235">
        <v>0.67647058823529405</v>
      </c>
      <c r="H1235">
        <v>0.18518518518518501</v>
      </c>
      <c r="I1235">
        <v>0.66</v>
      </c>
      <c r="J1235" s="1">
        <v>0</v>
      </c>
      <c r="K1235" t="s">
        <v>23237</v>
      </c>
      <c r="L1235" t="s">
        <v>25714</v>
      </c>
      <c r="M1235" t="s">
        <v>25715</v>
      </c>
    </row>
    <row r="1236" spans="1:13">
      <c r="A1236" s="1" t="s">
        <v>3253</v>
      </c>
      <c r="B1236">
        <v>1.6582025316231999E-5</v>
      </c>
      <c r="C1236" s="1">
        <v>1.17146166697402E-4</v>
      </c>
      <c r="D1236">
        <v>1.6666666666666701E-2</v>
      </c>
      <c r="E1236">
        <v>0</v>
      </c>
      <c r="F1236">
        <v>7.0247933884297495E-2</v>
      </c>
      <c r="G1236">
        <v>4.4444444444444398E-2</v>
      </c>
      <c r="H1236">
        <v>0.123376623376623</v>
      </c>
      <c r="I1236">
        <v>5.3846153846153801E-2</v>
      </c>
      <c r="J1236" s="1" t="s">
        <v>23229</v>
      </c>
      <c r="K1236" t="s">
        <v>23238</v>
      </c>
      <c r="L1236" t="s">
        <v>25716</v>
      </c>
      <c r="M1236" t="s">
        <v>25717</v>
      </c>
    </row>
    <row r="1237" spans="1:13">
      <c r="A1237" s="1" t="s">
        <v>3254</v>
      </c>
      <c r="B1237">
        <v>6.3051280527813398E-5</v>
      </c>
      <c r="C1237" s="1">
        <v>5.2591954547542505E-4</v>
      </c>
      <c r="D1237">
        <v>0.79310344827586199</v>
      </c>
      <c r="E1237">
        <v>0.876811594202899</v>
      </c>
      <c r="F1237">
        <v>0.55594405594405605</v>
      </c>
      <c r="G1237">
        <v>0.98275862068965503</v>
      </c>
      <c r="H1237">
        <v>7.4074074074074098E-2</v>
      </c>
      <c r="I1237">
        <v>0.70270270270270296</v>
      </c>
      <c r="J1237" s="1" t="s">
        <v>23229</v>
      </c>
      <c r="K1237" t="s">
        <v>23238</v>
      </c>
      <c r="L1237" t="s">
        <v>25718</v>
      </c>
      <c r="M1237" t="s">
        <v>25719</v>
      </c>
    </row>
    <row r="1238" spans="1:13">
      <c r="A1238" s="1" t="s">
        <v>3255</v>
      </c>
      <c r="B1238">
        <v>0</v>
      </c>
      <c r="C1238" s="1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 s="1">
        <v>0.68181818181818199</v>
      </c>
      <c r="K1238" t="s">
        <v>23238</v>
      </c>
      <c r="L1238" t="s">
        <v>25720</v>
      </c>
      <c r="M1238" t="s">
        <v>25721</v>
      </c>
    </row>
    <row r="1239" spans="1:13">
      <c r="A1239" s="1" t="s">
        <v>3256</v>
      </c>
      <c r="B1239">
        <v>6.1198410342932198E-6</v>
      </c>
      <c r="C1239" s="1">
        <v>2.4688720980163401E-6</v>
      </c>
      <c r="D1239">
        <v>1</v>
      </c>
      <c r="E1239">
        <v>0.98795180722891596</v>
      </c>
      <c r="F1239">
        <v>1</v>
      </c>
      <c r="G1239">
        <v>0.85135135135135098</v>
      </c>
      <c r="H1239">
        <v>0.97191011235955105</v>
      </c>
      <c r="I1239">
        <v>0.94736842105263197</v>
      </c>
      <c r="J1239" s="1">
        <v>0.54545454545454497</v>
      </c>
      <c r="K1239" t="s">
        <v>23237</v>
      </c>
      <c r="L1239" t="s">
        <v>25722</v>
      </c>
      <c r="M1239" t="s">
        <v>25723</v>
      </c>
    </row>
    <row r="1240" spans="1:13">
      <c r="A1240" s="1" t="s">
        <v>3257</v>
      </c>
      <c r="B1240">
        <v>1.00093875593837E-5</v>
      </c>
      <c r="C1240" s="1">
        <v>6.5800671077351797E-5</v>
      </c>
      <c r="D1240">
        <v>9.2592592592592601E-2</v>
      </c>
      <c r="E1240">
        <v>0</v>
      </c>
      <c r="F1240">
        <v>9.0909090909090898E-2</v>
      </c>
      <c r="G1240">
        <v>0.173913043478261</v>
      </c>
      <c r="H1240">
        <v>0.19587628865979401</v>
      </c>
      <c r="I1240">
        <v>0.233333333333333</v>
      </c>
      <c r="J1240" s="1">
        <v>0.9</v>
      </c>
      <c r="K1240" t="s">
        <v>23241</v>
      </c>
      <c r="L1240" t="s">
        <v>25724</v>
      </c>
      <c r="M1240" t="s">
        <v>25725</v>
      </c>
    </row>
    <row r="1241" spans="1:13">
      <c r="A1241" s="1" t="s">
        <v>3258</v>
      </c>
      <c r="B1241">
        <v>6.0692934708962497E-6</v>
      </c>
      <c r="C1241" s="1">
        <v>6.1017845010237004E-7</v>
      </c>
      <c r="D1241">
        <v>0</v>
      </c>
      <c r="E1241">
        <v>0</v>
      </c>
      <c r="F1241">
        <v>8.3333333333333301E-2</v>
      </c>
      <c r="G1241">
        <v>0</v>
      </c>
      <c r="H1241">
        <v>6.8181818181818205E-2</v>
      </c>
      <c r="I1241">
        <v>4.1666666666666699E-2</v>
      </c>
      <c r="J1241" s="1" t="s">
        <v>23229</v>
      </c>
      <c r="K1241" t="s">
        <v>23242</v>
      </c>
      <c r="L1241" t="s">
        <v>25726</v>
      </c>
      <c r="M1241" t="s">
        <v>25727</v>
      </c>
    </row>
    <row r="1242" spans="1:13">
      <c r="A1242" s="1" t="s">
        <v>3259</v>
      </c>
      <c r="B1242">
        <v>1.6277599300749E-4</v>
      </c>
      <c r="C1242" s="1">
        <v>7.1450090241885594E-5</v>
      </c>
      <c r="D1242">
        <v>0.1</v>
      </c>
      <c r="E1242">
        <v>5.5555555555555601E-2</v>
      </c>
      <c r="F1242">
        <v>0.167883211678832</v>
      </c>
      <c r="G1242">
        <v>0.88571428571428601</v>
      </c>
      <c r="H1242">
        <v>0.36309523809523803</v>
      </c>
      <c r="I1242">
        <v>0.63888888888888895</v>
      </c>
      <c r="J1242" s="1">
        <v>0.8</v>
      </c>
      <c r="K1242" t="s">
        <v>23239</v>
      </c>
      <c r="L1242" t="s">
        <v>25728</v>
      </c>
      <c r="M1242" t="s">
        <v>25729</v>
      </c>
    </row>
    <row r="1243" spans="1:13">
      <c r="A1243" s="1" t="s">
        <v>3260</v>
      </c>
      <c r="B1243">
        <v>1.1349860441933E-7</v>
      </c>
      <c r="C1243" s="1">
        <v>5.85878248564722E-6</v>
      </c>
      <c r="D1243">
        <v>0</v>
      </c>
      <c r="E1243">
        <v>0</v>
      </c>
      <c r="F1243">
        <v>0.332317073170732</v>
      </c>
      <c r="G1243">
        <v>0</v>
      </c>
      <c r="H1243">
        <v>0.52083333333333304</v>
      </c>
      <c r="I1243">
        <v>1.7857142857142901E-2</v>
      </c>
      <c r="J1243" s="1" t="s">
        <v>23229</v>
      </c>
      <c r="K1243" t="s">
        <v>23241</v>
      </c>
      <c r="L1243" t="s">
        <v>25730</v>
      </c>
      <c r="M1243" t="s">
        <v>25731</v>
      </c>
    </row>
    <row r="1244" spans="1:13">
      <c r="A1244" s="1" t="s">
        <v>3261</v>
      </c>
      <c r="B1244">
        <v>7.0723909377243801E-9</v>
      </c>
      <c r="C1244" s="1">
        <v>2.0362370340950299E-10</v>
      </c>
      <c r="D1244">
        <v>1</v>
      </c>
      <c r="E1244">
        <v>0.99342105263157898</v>
      </c>
      <c r="F1244">
        <v>1</v>
      </c>
      <c r="G1244">
        <v>1</v>
      </c>
      <c r="H1244">
        <v>1</v>
      </c>
      <c r="I1244">
        <v>1</v>
      </c>
      <c r="J1244" s="1" t="s">
        <v>23229</v>
      </c>
      <c r="K1244" t="s">
        <v>23238</v>
      </c>
      <c r="L1244" t="s">
        <v>25732</v>
      </c>
      <c r="M1244" t="s">
        <v>25733</v>
      </c>
    </row>
    <row r="1245" spans="1:13">
      <c r="A1245" s="1" t="s">
        <v>3262</v>
      </c>
      <c r="B1245">
        <v>8.1195470381192396E-5</v>
      </c>
      <c r="C1245" s="1">
        <v>2.1330846319040698E-6</v>
      </c>
      <c r="D1245">
        <v>1</v>
      </c>
      <c r="E1245">
        <v>0.78571428571428603</v>
      </c>
      <c r="F1245">
        <v>1</v>
      </c>
      <c r="G1245">
        <v>0.98750000000000004</v>
      </c>
      <c r="H1245">
        <v>1</v>
      </c>
      <c r="I1245">
        <v>1</v>
      </c>
      <c r="J1245" s="1" t="s">
        <v>23229</v>
      </c>
      <c r="K1245" t="s">
        <v>23238</v>
      </c>
      <c r="L1245" t="s">
        <v>25734</v>
      </c>
      <c r="M1245" t="s">
        <v>25735</v>
      </c>
    </row>
    <row r="1246" spans="1:13">
      <c r="A1246" s="1" t="s">
        <v>3263</v>
      </c>
      <c r="B1246">
        <v>2.6068173415145899E-5</v>
      </c>
      <c r="C1246" s="1">
        <v>1.9148341366565702E-5</v>
      </c>
      <c r="D1246">
        <v>0.89655172413793105</v>
      </c>
      <c r="E1246">
        <v>0.5234375</v>
      </c>
      <c r="F1246">
        <v>0.96385542168674698</v>
      </c>
      <c r="G1246">
        <v>0.63793103448275901</v>
      </c>
      <c r="H1246">
        <v>0.94852941176470595</v>
      </c>
      <c r="I1246">
        <v>0.84615384615384603</v>
      </c>
      <c r="J1246" s="1">
        <v>1</v>
      </c>
      <c r="K1246" t="s">
        <v>23238</v>
      </c>
      <c r="L1246" t="s">
        <v>25736</v>
      </c>
      <c r="M1246" t="s">
        <v>25737</v>
      </c>
    </row>
    <row r="1247" spans="1:13">
      <c r="A1247" s="1" t="s">
        <v>3264</v>
      </c>
      <c r="B1247">
        <v>5.1606292461933198E-5</v>
      </c>
      <c r="C1247" s="1">
        <v>8.7843169274619802E-6</v>
      </c>
      <c r="D1247">
        <v>0</v>
      </c>
      <c r="E1247">
        <v>0</v>
      </c>
      <c r="F1247">
        <v>0.13212435233160599</v>
      </c>
      <c r="G1247">
        <v>0</v>
      </c>
      <c r="H1247">
        <v>1.7045454545454499E-2</v>
      </c>
      <c r="I1247">
        <v>0</v>
      </c>
      <c r="J1247" s="1">
        <v>0</v>
      </c>
      <c r="K1247" t="s">
        <v>23241</v>
      </c>
      <c r="L1247" t="s">
        <v>25738</v>
      </c>
      <c r="M1247" t="s">
        <v>25739</v>
      </c>
    </row>
    <row r="1248" spans="1:13">
      <c r="A1248" s="1" t="s">
        <v>3265</v>
      </c>
      <c r="B1248">
        <v>2.7643665018500298E-6</v>
      </c>
      <c r="C1248" s="1">
        <v>5.9645218095917898E-6</v>
      </c>
      <c r="D1248">
        <v>0</v>
      </c>
      <c r="E1248">
        <v>0</v>
      </c>
      <c r="F1248">
        <v>0</v>
      </c>
      <c r="G1248">
        <v>8.0357142857142905E-2</v>
      </c>
      <c r="H1248">
        <v>0</v>
      </c>
      <c r="I1248">
        <v>7.5892857142857095E-2</v>
      </c>
      <c r="J1248" s="1" t="s">
        <v>23229</v>
      </c>
      <c r="K1248" t="s">
        <v>23242</v>
      </c>
      <c r="L1248" t="s">
        <v>25740</v>
      </c>
      <c r="M1248" t="s">
        <v>25741</v>
      </c>
    </row>
    <row r="1249" spans="1:13">
      <c r="A1249" s="1" t="s">
        <v>3266</v>
      </c>
      <c r="B1249">
        <v>1.8401079469187299E-5</v>
      </c>
      <c r="C1249" s="1">
        <v>8.2635887808818701E-6</v>
      </c>
      <c r="D1249">
        <v>0.91935483870967705</v>
      </c>
      <c r="E1249">
        <v>0.93292682926829296</v>
      </c>
      <c r="F1249">
        <v>0.82558139534883701</v>
      </c>
      <c r="G1249">
        <v>1</v>
      </c>
      <c r="H1249">
        <v>0.76973684210526305</v>
      </c>
      <c r="I1249">
        <v>0.76744186046511598</v>
      </c>
      <c r="J1249" s="1">
        <v>1</v>
      </c>
      <c r="K1249" t="s">
        <v>23239</v>
      </c>
      <c r="L1249" t="s">
        <v>25742</v>
      </c>
      <c r="M1249" t="s">
        <v>25743</v>
      </c>
    </row>
    <row r="1250" spans="1:13">
      <c r="A1250" s="1" t="s">
        <v>3267</v>
      </c>
      <c r="B1250">
        <v>3.5059748898926797E-5</v>
      </c>
      <c r="C1250" s="1">
        <v>7.1872700590697103E-7</v>
      </c>
      <c r="D1250">
        <v>0.31578947368421101</v>
      </c>
      <c r="E1250">
        <v>6.0975609756097601E-2</v>
      </c>
      <c r="F1250">
        <v>7.63358778625954E-3</v>
      </c>
      <c r="G1250">
        <v>1.35135135135135E-2</v>
      </c>
      <c r="H1250">
        <v>1.13636363636364E-2</v>
      </c>
      <c r="I1250">
        <v>9.8039215686274508E-3</v>
      </c>
      <c r="J1250" s="1">
        <v>0</v>
      </c>
      <c r="K1250" t="s">
        <v>23241</v>
      </c>
      <c r="L1250" t="s">
        <v>25744</v>
      </c>
      <c r="M1250" t="s">
        <v>25745</v>
      </c>
    </row>
    <row r="1251" spans="1:13">
      <c r="A1251" s="1" t="s">
        <v>3268</v>
      </c>
      <c r="B1251">
        <v>5.6704927211651802E-5</v>
      </c>
      <c r="C1251" s="1">
        <v>8.25089495340925E-7</v>
      </c>
      <c r="D1251">
        <v>0.25</v>
      </c>
      <c r="E1251">
        <v>0.37078651685393299</v>
      </c>
      <c r="F1251">
        <v>5.6179775280898901E-3</v>
      </c>
      <c r="G1251">
        <v>8.8235294117647106E-2</v>
      </c>
      <c r="H1251">
        <v>1.6853932584269701E-2</v>
      </c>
      <c r="I1251">
        <v>7.2916666666666699E-2</v>
      </c>
      <c r="J1251" s="1">
        <v>0</v>
      </c>
      <c r="K1251" t="s">
        <v>23241</v>
      </c>
      <c r="L1251" t="s">
        <v>25746</v>
      </c>
      <c r="M1251" t="s">
        <v>25747</v>
      </c>
    </row>
    <row r="1252" spans="1:13">
      <c r="A1252" s="1" t="s">
        <v>3269</v>
      </c>
      <c r="B1252">
        <v>2.52497271321337E-7</v>
      </c>
      <c r="C1252" s="1">
        <v>1.85689588746986E-7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0.83695652173913004</v>
      </c>
      <c r="J1252" s="1">
        <v>1</v>
      </c>
      <c r="K1252" t="s">
        <v>23241</v>
      </c>
      <c r="L1252" t="s">
        <v>25748</v>
      </c>
      <c r="M1252" t="s">
        <v>25749</v>
      </c>
    </row>
    <row r="1253" spans="1:13">
      <c r="A1253" s="1" t="s">
        <v>3270</v>
      </c>
      <c r="B1253">
        <v>6.2205833702772699E-7</v>
      </c>
      <c r="C1253" s="1">
        <v>1.38129896946058E-5</v>
      </c>
      <c r="D1253">
        <v>1</v>
      </c>
      <c r="E1253">
        <v>1</v>
      </c>
      <c r="F1253">
        <v>0.936746987951807</v>
      </c>
      <c r="G1253">
        <v>1</v>
      </c>
      <c r="H1253">
        <v>1</v>
      </c>
      <c r="I1253">
        <v>1</v>
      </c>
      <c r="J1253" s="1" t="s">
        <v>23229</v>
      </c>
      <c r="K1253" t="s">
        <v>23238</v>
      </c>
      <c r="L1253" t="s">
        <v>25750</v>
      </c>
      <c r="M1253" t="s">
        <v>25751</v>
      </c>
    </row>
    <row r="1254" spans="1:13">
      <c r="A1254" s="1" t="s">
        <v>3271</v>
      </c>
      <c r="B1254">
        <v>1.49942867773836E-6</v>
      </c>
      <c r="C1254" s="1">
        <v>2.0467081761375499E-6</v>
      </c>
      <c r="D1254">
        <v>6.25E-2</v>
      </c>
      <c r="E1254">
        <v>8.6206896551724102E-2</v>
      </c>
      <c r="F1254">
        <v>2.734375E-2</v>
      </c>
      <c r="G1254">
        <v>0</v>
      </c>
      <c r="H1254">
        <v>7.2727272727272696E-2</v>
      </c>
      <c r="I1254">
        <v>0.13043478260869601</v>
      </c>
      <c r="J1254" s="1" t="s">
        <v>23229</v>
      </c>
      <c r="K1254" t="s">
        <v>23238</v>
      </c>
      <c r="L1254" t="s">
        <v>25752</v>
      </c>
      <c r="M1254" t="s">
        <v>25753</v>
      </c>
    </row>
    <row r="1255" spans="1:13">
      <c r="A1255" s="1" t="s">
        <v>3272</v>
      </c>
      <c r="B1255">
        <v>2.4565515842924401E-4</v>
      </c>
      <c r="C1255" s="1">
        <v>9.22456480087375E-8</v>
      </c>
      <c r="D1255">
        <v>0.96551724137931005</v>
      </c>
      <c r="E1255">
        <v>0.48749999999999999</v>
      </c>
      <c r="F1255">
        <v>0.99629629629629601</v>
      </c>
      <c r="G1255">
        <v>1</v>
      </c>
      <c r="H1255">
        <v>1</v>
      </c>
      <c r="I1255">
        <v>0.97142857142857097</v>
      </c>
      <c r="J1255" s="1">
        <v>1</v>
      </c>
      <c r="K1255" t="s">
        <v>23238</v>
      </c>
      <c r="L1255" t="s">
        <v>25754</v>
      </c>
      <c r="M1255" t="s">
        <v>25755</v>
      </c>
    </row>
    <row r="1256" spans="1:13">
      <c r="A1256" s="1" t="s">
        <v>3273</v>
      </c>
      <c r="B1256">
        <v>1.8856279958553E-4</v>
      </c>
      <c r="C1256" s="1">
        <v>2.7968797008312101E-5</v>
      </c>
      <c r="D1256">
        <v>0.83333333333333304</v>
      </c>
      <c r="E1256">
        <v>1</v>
      </c>
      <c r="F1256">
        <v>0.30597014925373101</v>
      </c>
      <c r="G1256">
        <v>0.22500000000000001</v>
      </c>
      <c r="H1256">
        <v>0.370588235294118</v>
      </c>
      <c r="I1256">
        <v>0.29310344827586199</v>
      </c>
      <c r="J1256" s="1">
        <v>1</v>
      </c>
      <c r="K1256" t="s">
        <v>23241</v>
      </c>
      <c r="L1256" t="s">
        <v>25756</v>
      </c>
      <c r="M1256" t="s">
        <v>25757</v>
      </c>
    </row>
    <row r="1257" spans="1:13">
      <c r="A1257" s="1" t="s">
        <v>3274</v>
      </c>
      <c r="B1257">
        <v>4.8495336428471198E-4</v>
      </c>
      <c r="C1257" s="1">
        <v>1.6712870545076199E-4</v>
      </c>
      <c r="D1257">
        <v>0.6875</v>
      </c>
      <c r="E1257">
        <v>0.72580645161290303</v>
      </c>
      <c r="F1257">
        <v>0.59585492227979298</v>
      </c>
      <c r="G1257">
        <v>8.9285714285714302E-2</v>
      </c>
      <c r="H1257">
        <v>0.513636363636364</v>
      </c>
      <c r="I1257">
        <v>0.282407407407407</v>
      </c>
      <c r="J1257" s="1">
        <v>1</v>
      </c>
      <c r="K1257" t="s">
        <v>23241</v>
      </c>
      <c r="L1257" t="s">
        <v>25758</v>
      </c>
      <c r="M1257" t="s">
        <v>25759</v>
      </c>
    </row>
    <row r="1258" spans="1:13">
      <c r="A1258" s="1" t="s">
        <v>3275</v>
      </c>
      <c r="B1258">
        <v>4.5092616936127598E-6</v>
      </c>
      <c r="C1258" s="1">
        <v>4.8263923500626902E-6</v>
      </c>
      <c r="D1258">
        <v>1</v>
      </c>
      <c r="E1258">
        <v>0.99473684210526303</v>
      </c>
      <c r="F1258">
        <v>1</v>
      </c>
      <c r="G1258">
        <v>0.85714285714285698</v>
      </c>
      <c r="H1258">
        <v>0.99553571428571397</v>
      </c>
      <c r="I1258">
        <v>0.95798319327731096</v>
      </c>
      <c r="J1258" s="1">
        <v>1</v>
      </c>
      <c r="K1258" t="s">
        <v>23238</v>
      </c>
      <c r="L1258" t="s">
        <v>25760</v>
      </c>
      <c r="M1258" t="s">
        <v>25761</v>
      </c>
    </row>
    <row r="1259" spans="1:13">
      <c r="A1259" s="1" t="s">
        <v>3276</v>
      </c>
      <c r="B1259">
        <v>5.1942871612784298E-6</v>
      </c>
      <c r="C1259" s="1">
        <v>8.9737920719227502E-5</v>
      </c>
      <c r="D1259">
        <v>0.85483870967741904</v>
      </c>
      <c r="E1259">
        <v>0.99431818181818199</v>
      </c>
      <c r="F1259">
        <v>0.79365079365079405</v>
      </c>
      <c r="G1259">
        <v>0.98333333333333295</v>
      </c>
      <c r="H1259">
        <v>0.99425287356321801</v>
      </c>
      <c r="I1259">
        <v>1</v>
      </c>
      <c r="J1259" s="1">
        <v>0.5</v>
      </c>
      <c r="K1259" t="s">
        <v>23240</v>
      </c>
      <c r="L1259" t="s">
        <v>25762</v>
      </c>
      <c r="M1259" t="s">
        <v>25763</v>
      </c>
    </row>
    <row r="1260" spans="1:13">
      <c r="A1260" s="1" t="s">
        <v>3277</v>
      </c>
      <c r="B1260">
        <v>1.90605349362871E-6</v>
      </c>
      <c r="C1260" s="1">
        <v>1.71943029914695E-8</v>
      </c>
      <c r="D1260">
        <v>9.375E-2</v>
      </c>
      <c r="E1260">
        <v>0.21022727272727301</v>
      </c>
      <c r="F1260">
        <v>2.6881720430107499E-3</v>
      </c>
      <c r="G1260">
        <v>1.5151515151515201E-2</v>
      </c>
      <c r="H1260">
        <v>1.13636363636364E-2</v>
      </c>
      <c r="I1260">
        <v>2.8846153846153799E-2</v>
      </c>
      <c r="J1260" s="1">
        <v>0</v>
      </c>
      <c r="K1260" t="s">
        <v>23241</v>
      </c>
      <c r="L1260" t="s">
        <v>25764</v>
      </c>
      <c r="M1260" t="s">
        <v>25765</v>
      </c>
    </row>
    <row r="1261" spans="1:13">
      <c r="A1261" s="1" t="s">
        <v>3278</v>
      </c>
      <c r="B1261">
        <v>1.6826749520948401E-7</v>
      </c>
      <c r="C1261" s="1">
        <v>3.3146922777612002E-6</v>
      </c>
      <c r="D1261">
        <v>0</v>
      </c>
      <c r="E1261">
        <v>5.5555555555555601E-3</v>
      </c>
      <c r="F1261">
        <v>0</v>
      </c>
      <c r="G1261">
        <v>4.3478260869565202E-2</v>
      </c>
      <c r="H1261">
        <v>0.26865671641791</v>
      </c>
      <c r="I1261">
        <v>5.6179775280898901E-3</v>
      </c>
      <c r="J1261" s="1">
        <v>0.1</v>
      </c>
      <c r="K1261" t="s">
        <v>23241</v>
      </c>
      <c r="L1261" t="s">
        <v>25766</v>
      </c>
      <c r="M1261" t="s">
        <v>25767</v>
      </c>
    </row>
    <row r="1262" spans="1:13">
      <c r="A1262" s="1" t="s">
        <v>3279</v>
      </c>
      <c r="B1262">
        <v>1.6230229013186701E-4</v>
      </c>
      <c r="C1262" s="1">
        <v>9.6429551498784503E-7</v>
      </c>
      <c r="D1262">
        <v>0.9375</v>
      </c>
      <c r="E1262">
        <v>0.73118279569892497</v>
      </c>
      <c r="F1262">
        <v>0.99736842105263201</v>
      </c>
      <c r="G1262">
        <v>1</v>
      </c>
      <c r="H1262">
        <v>0.99494949494949503</v>
      </c>
      <c r="I1262">
        <v>1</v>
      </c>
      <c r="J1262" s="1">
        <v>1</v>
      </c>
      <c r="K1262" t="s">
        <v>23241</v>
      </c>
      <c r="L1262" t="s">
        <v>25768</v>
      </c>
      <c r="M1262" t="s">
        <v>25769</v>
      </c>
    </row>
    <row r="1263" spans="1:13">
      <c r="A1263" s="1" t="s">
        <v>3280</v>
      </c>
      <c r="B1263">
        <v>3.3733837447076702E-8</v>
      </c>
      <c r="C1263" s="1">
        <v>3.45040894300966E-9</v>
      </c>
      <c r="D1263">
        <v>0.98275862068965503</v>
      </c>
      <c r="E1263">
        <v>1</v>
      </c>
      <c r="F1263">
        <v>1</v>
      </c>
      <c r="G1263">
        <v>1</v>
      </c>
      <c r="H1263">
        <v>1</v>
      </c>
      <c r="I1263">
        <v>1</v>
      </c>
      <c r="J1263" s="1" t="s">
        <v>23229</v>
      </c>
      <c r="K1263" t="s">
        <v>23241</v>
      </c>
      <c r="L1263" t="s">
        <v>25770</v>
      </c>
      <c r="M1263" t="s">
        <v>25771</v>
      </c>
    </row>
    <row r="1264" spans="1:13">
      <c r="A1264" s="1" t="s">
        <v>3281</v>
      </c>
      <c r="B1264">
        <v>1.2090800468673101E-7</v>
      </c>
      <c r="C1264" s="1">
        <v>2.1431963816761199E-6</v>
      </c>
      <c r="D1264">
        <v>1</v>
      </c>
      <c r="E1264">
        <v>0.99456521739130399</v>
      </c>
      <c r="F1264">
        <v>0.98947368421052595</v>
      </c>
      <c r="G1264">
        <v>0.88461538461538503</v>
      </c>
      <c r="H1264">
        <v>0.97345132743362806</v>
      </c>
      <c r="I1264">
        <v>0.929824561403509</v>
      </c>
      <c r="J1264" s="1">
        <v>0.95454545454545503</v>
      </c>
      <c r="K1264" t="s">
        <v>23240</v>
      </c>
      <c r="L1264" t="s">
        <v>25772</v>
      </c>
      <c r="M1264" t="s">
        <v>25773</v>
      </c>
    </row>
    <row r="1265" spans="1:13">
      <c r="A1265" s="1" t="s">
        <v>3282</v>
      </c>
      <c r="B1265">
        <v>2.5113909060471799E-7</v>
      </c>
      <c r="C1265" s="1">
        <v>1.06936759381322E-6</v>
      </c>
      <c r="D1265">
        <v>1</v>
      </c>
      <c r="E1265">
        <v>1</v>
      </c>
      <c r="F1265">
        <v>0.96323529411764697</v>
      </c>
      <c r="G1265">
        <v>1</v>
      </c>
      <c r="H1265">
        <v>1</v>
      </c>
      <c r="I1265">
        <v>0.89473684210526305</v>
      </c>
      <c r="J1265" s="1">
        <v>1</v>
      </c>
      <c r="K1265" t="s">
        <v>23241</v>
      </c>
      <c r="L1265" t="s">
        <v>25774</v>
      </c>
      <c r="M1265" t="s">
        <v>25775</v>
      </c>
    </row>
    <row r="1266" spans="1:13">
      <c r="A1266" s="1" t="s">
        <v>3283</v>
      </c>
      <c r="B1266">
        <v>5.1575642498656098E-6</v>
      </c>
      <c r="C1266" s="1">
        <v>4.2977742997552999E-6</v>
      </c>
      <c r="D1266">
        <v>0.96875</v>
      </c>
      <c r="E1266">
        <v>0.96875</v>
      </c>
      <c r="F1266">
        <v>0.93076923076923102</v>
      </c>
      <c r="G1266">
        <v>0.99090909090909096</v>
      </c>
      <c r="H1266">
        <v>1</v>
      </c>
      <c r="I1266">
        <v>0.99528301886792403</v>
      </c>
      <c r="J1266" s="1">
        <v>1</v>
      </c>
      <c r="K1266" t="s">
        <v>23240</v>
      </c>
      <c r="L1266" t="s">
        <v>25776</v>
      </c>
      <c r="M1266" t="s">
        <v>25777</v>
      </c>
    </row>
    <row r="1267" spans="1:13">
      <c r="A1267" s="1" t="s">
        <v>3284</v>
      </c>
      <c r="B1267">
        <v>1.45809733848541E-5</v>
      </c>
      <c r="C1267" s="1">
        <v>1.3056878073936799E-6</v>
      </c>
      <c r="D1267">
        <v>0.9375</v>
      </c>
      <c r="E1267">
        <v>0.98876404494381998</v>
      </c>
      <c r="F1267">
        <v>0.92021276595744705</v>
      </c>
      <c r="G1267">
        <v>0.97222222222222199</v>
      </c>
      <c r="H1267">
        <v>0.905555555555556</v>
      </c>
      <c r="I1267">
        <v>0.85454545454545405</v>
      </c>
      <c r="J1267" s="1">
        <v>0.90909090909090895</v>
      </c>
      <c r="K1267" t="s">
        <v>23238</v>
      </c>
      <c r="L1267" t="s">
        <v>25778</v>
      </c>
      <c r="M1267" t="s">
        <v>25779</v>
      </c>
    </row>
    <row r="1268" spans="1:13">
      <c r="A1268" s="1" t="s">
        <v>3285</v>
      </c>
      <c r="B1268">
        <v>3.3716212377273098E-6</v>
      </c>
      <c r="C1268" s="1">
        <v>8.2159748356642304E-5</v>
      </c>
      <c r="D1268">
        <v>1</v>
      </c>
      <c r="E1268">
        <v>1</v>
      </c>
      <c r="F1268">
        <v>0.97305389221556904</v>
      </c>
      <c r="G1268">
        <v>1</v>
      </c>
      <c r="H1268">
        <v>0.93023255813953498</v>
      </c>
      <c r="I1268">
        <v>1</v>
      </c>
      <c r="J1268" s="1">
        <v>1</v>
      </c>
      <c r="K1268" t="s">
        <v>23241</v>
      </c>
      <c r="L1268" t="s">
        <v>25780</v>
      </c>
      <c r="M1268" t="s">
        <v>25781</v>
      </c>
    </row>
    <row r="1269" spans="1:13">
      <c r="A1269" s="1" t="s">
        <v>3286</v>
      </c>
      <c r="B1269">
        <v>1.6308606595640898E-5</v>
      </c>
      <c r="C1269" s="1">
        <v>1.4823673792194299E-6</v>
      </c>
      <c r="D1269">
        <v>0.80645161290322598</v>
      </c>
      <c r="E1269">
        <v>0.92553191489361697</v>
      </c>
      <c r="F1269">
        <v>1</v>
      </c>
      <c r="G1269">
        <v>1</v>
      </c>
      <c r="H1269">
        <v>0.98165137614678899</v>
      </c>
      <c r="I1269">
        <v>0.98214285714285698</v>
      </c>
      <c r="J1269" s="1" t="s">
        <v>23229</v>
      </c>
      <c r="K1269" t="s">
        <v>23238</v>
      </c>
      <c r="L1269" t="s">
        <v>25782</v>
      </c>
      <c r="M1269" t="s">
        <v>25783</v>
      </c>
    </row>
    <row r="1270" spans="1:13">
      <c r="A1270" s="1" t="s">
        <v>3287</v>
      </c>
      <c r="B1270">
        <v>0</v>
      </c>
      <c r="C1270" s="1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 s="1">
        <v>1</v>
      </c>
      <c r="K1270" t="s">
        <v>23237</v>
      </c>
      <c r="L1270" t="s">
        <v>25784</v>
      </c>
      <c r="M1270" t="s">
        <v>25785</v>
      </c>
    </row>
    <row r="1271" spans="1:13">
      <c r="A1271" s="1" t="s">
        <v>3288</v>
      </c>
      <c r="B1271">
        <v>1.9392801528549099E-7</v>
      </c>
      <c r="C1271" s="1">
        <v>3.8249762248749198E-4</v>
      </c>
      <c r="D1271">
        <v>1</v>
      </c>
      <c r="E1271">
        <v>0.97530864197530898</v>
      </c>
      <c r="F1271">
        <v>0.84745762711864403</v>
      </c>
      <c r="G1271">
        <v>0.95454545454545503</v>
      </c>
      <c r="H1271">
        <v>0.63559322033898302</v>
      </c>
      <c r="I1271">
        <v>0.83333333333333304</v>
      </c>
      <c r="J1271" s="1">
        <v>1</v>
      </c>
      <c r="K1271" t="s">
        <v>23241</v>
      </c>
      <c r="L1271" t="s">
        <v>25786</v>
      </c>
      <c r="M1271" t="s">
        <v>25787</v>
      </c>
    </row>
    <row r="1272" spans="1:13">
      <c r="A1272" s="1" t="s">
        <v>3289</v>
      </c>
      <c r="B1272">
        <v>3.4977404214941098E-4</v>
      </c>
      <c r="C1272" s="1">
        <v>3.0568751752869498E-5</v>
      </c>
      <c r="D1272">
        <v>0.9375</v>
      </c>
      <c r="E1272">
        <v>0.99473684210526303</v>
      </c>
      <c r="F1272">
        <v>0.69047619047619002</v>
      </c>
      <c r="G1272">
        <v>0.31578947368421101</v>
      </c>
      <c r="H1272">
        <v>0.82589285714285698</v>
      </c>
      <c r="I1272">
        <v>0.46610169491525399</v>
      </c>
      <c r="J1272" s="1" t="s">
        <v>23229</v>
      </c>
      <c r="K1272" t="s">
        <v>23238</v>
      </c>
      <c r="L1272" t="s">
        <v>25788</v>
      </c>
      <c r="M1272" t="s">
        <v>25789</v>
      </c>
    </row>
    <row r="1273" spans="1:13">
      <c r="A1273" s="1" t="s">
        <v>3290</v>
      </c>
      <c r="B1273">
        <v>8.2831420808160507E-6</v>
      </c>
      <c r="C1273" s="1">
        <v>1.3692738454404E-5</v>
      </c>
      <c r="D1273">
        <v>1</v>
      </c>
      <c r="E1273">
        <v>0.99418604651162801</v>
      </c>
      <c r="F1273">
        <v>0.94399999999999995</v>
      </c>
      <c r="G1273">
        <v>1</v>
      </c>
      <c r="H1273">
        <v>0.98913043478260898</v>
      </c>
      <c r="I1273">
        <v>0.98387096774193505</v>
      </c>
      <c r="J1273" s="1">
        <v>1</v>
      </c>
      <c r="K1273" t="s">
        <v>23237</v>
      </c>
      <c r="L1273" t="s">
        <v>25790</v>
      </c>
      <c r="M1273" t="s">
        <v>25791</v>
      </c>
    </row>
    <row r="1274" spans="1:13">
      <c r="A1274" s="1" t="s">
        <v>3291</v>
      </c>
      <c r="B1274">
        <v>1.61880885850507E-8</v>
      </c>
      <c r="C1274" s="1">
        <v>2.1683432211503098E-6</v>
      </c>
      <c r="D1274">
        <v>0.94444444444444398</v>
      </c>
      <c r="E1274">
        <v>1</v>
      </c>
      <c r="F1274">
        <v>0.94932432432432401</v>
      </c>
      <c r="G1274">
        <v>1</v>
      </c>
      <c r="H1274">
        <v>0.99532710280373804</v>
      </c>
      <c r="I1274">
        <v>1</v>
      </c>
      <c r="J1274" s="1" t="s">
        <v>23229</v>
      </c>
      <c r="K1274" t="s">
        <v>23241</v>
      </c>
      <c r="L1274" t="s">
        <v>25792</v>
      </c>
      <c r="M1274" t="s">
        <v>25793</v>
      </c>
    </row>
    <row r="1275" spans="1:13">
      <c r="A1275" s="1" t="s">
        <v>3292</v>
      </c>
      <c r="B1275">
        <v>4.4459509503954302E-6</v>
      </c>
      <c r="C1275" s="1">
        <v>1.0761837608790799E-6</v>
      </c>
      <c r="D1275">
        <v>0</v>
      </c>
      <c r="E1275">
        <v>6.6666666666666697E-3</v>
      </c>
      <c r="F1275">
        <v>0.29310344827586199</v>
      </c>
      <c r="G1275">
        <v>0</v>
      </c>
      <c r="H1275">
        <v>0.57352941176470595</v>
      </c>
      <c r="I1275">
        <v>0</v>
      </c>
      <c r="J1275" s="1" t="s">
        <v>23229</v>
      </c>
      <c r="K1275" t="s">
        <v>23242</v>
      </c>
      <c r="L1275" t="s">
        <v>25794</v>
      </c>
      <c r="M1275" t="s">
        <v>25795</v>
      </c>
    </row>
    <row r="1276" spans="1:13">
      <c r="A1276" s="1" t="s">
        <v>3293</v>
      </c>
      <c r="B1276">
        <v>0</v>
      </c>
      <c r="C1276" s="1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s="1">
        <v>0</v>
      </c>
      <c r="K1276" t="s">
        <v>23241</v>
      </c>
      <c r="L1276" t="s">
        <v>25796</v>
      </c>
      <c r="M1276" t="s">
        <v>25797</v>
      </c>
    </row>
    <row r="1277" spans="1:13">
      <c r="A1277" s="1" t="s">
        <v>3294</v>
      </c>
      <c r="B1277">
        <v>4.3837673233657499E-7</v>
      </c>
      <c r="C1277" s="1">
        <v>6.0986786525966195E-7</v>
      </c>
      <c r="D1277">
        <v>1</v>
      </c>
      <c r="E1277">
        <v>1</v>
      </c>
      <c r="F1277">
        <v>1</v>
      </c>
      <c r="G1277">
        <v>1</v>
      </c>
      <c r="H1277">
        <v>0.97826086956521696</v>
      </c>
      <c r="I1277">
        <v>0.93333333333333302</v>
      </c>
      <c r="J1277" s="1" t="s">
        <v>23229</v>
      </c>
      <c r="K1277" t="s">
        <v>23238</v>
      </c>
      <c r="L1277" t="s">
        <v>25798</v>
      </c>
      <c r="M1277" t="s">
        <v>25799</v>
      </c>
    </row>
    <row r="1278" spans="1:13">
      <c r="A1278" s="1" t="s">
        <v>3295</v>
      </c>
      <c r="B1278">
        <v>1.21666810315341E-4</v>
      </c>
      <c r="C1278" s="1">
        <v>3.7044616223657701E-4</v>
      </c>
      <c r="D1278">
        <v>0.08</v>
      </c>
      <c r="E1278">
        <v>0.54166666666666696</v>
      </c>
      <c r="F1278">
        <v>0.161016949152542</v>
      </c>
      <c r="G1278">
        <v>9.2105263157894704E-2</v>
      </c>
      <c r="H1278">
        <v>0.43406593406593402</v>
      </c>
      <c r="I1278">
        <v>0.30147058823529399</v>
      </c>
      <c r="J1278" s="1">
        <v>0</v>
      </c>
      <c r="K1278" t="s">
        <v>23239</v>
      </c>
      <c r="L1278" t="s">
        <v>25800</v>
      </c>
      <c r="M1278" t="s">
        <v>25801</v>
      </c>
    </row>
    <row r="1279" spans="1:13">
      <c r="A1279" s="1" t="s">
        <v>3296</v>
      </c>
      <c r="B1279">
        <v>2.5140774787141E-5</v>
      </c>
      <c r="C1279" s="1">
        <v>2.2521300174694502E-5</v>
      </c>
      <c r="D1279">
        <v>1</v>
      </c>
      <c r="E1279">
        <v>1</v>
      </c>
      <c r="F1279">
        <v>0.89893617021276595</v>
      </c>
      <c r="G1279">
        <v>0.98684210526315796</v>
      </c>
      <c r="H1279">
        <v>0.98369565217391297</v>
      </c>
      <c r="I1279">
        <v>1</v>
      </c>
      <c r="J1279" s="1">
        <v>1</v>
      </c>
      <c r="K1279" t="s">
        <v>23240</v>
      </c>
      <c r="L1279" t="s">
        <v>25802</v>
      </c>
      <c r="M1279" t="s">
        <v>25803</v>
      </c>
    </row>
    <row r="1280" spans="1:13">
      <c r="A1280" s="1" t="s">
        <v>3297</v>
      </c>
      <c r="B1280">
        <v>2.8468232211937198E-9</v>
      </c>
      <c r="C1280" s="1">
        <v>4.0059846491855098E-8</v>
      </c>
      <c r="D1280">
        <v>0</v>
      </c>
      <c r="E1280">
        <v>0</v>
      </c>
      <c r="F1280">
        <v>2.7472527472527501E-3</v>
      </c>
      <c r="G1280">
        <v>0</v>
      </c>
      <c r="H1280">
        <v>0</v>
      </c>
      <c r="I1280">
        <v>2.2388059701492501E-2</v>
      </c>
      <c r="J1280" s="1">
        <v>0.81818181818181801</v>
      </c>
      <c r="K1280" t="s">
        <v>23239</v>
      </c>
      <c r="L1280" t="s">
        <v>25804</v>
      </c>
      <c r="M1280" t="s">
        <v>25805</v>
      </c>
    </row>
    <row r="1281" spans="1:13">
      <c r="A1281" s="1" t="s">
        <v>3298</v>
      </c>
      <c r="B1281">
        <v>2.1305271025402E-6</v>
      </c>
      <c r="C1281" s="1">
        <v>6.8929978082046302E-9</v>
      </c>
      <c r="D1281">
        <v>0</v>
      </c>
      <c r="E1281">
        <v>6.3291139240506302E-3</v>
      </c>
      <c r="F1281">
        <v>5.2631578947368403E-3</v>
      </c>
      <c r="G1281">
        <v>0</v>
      </c>
      <c r="H1281">
        <v>0</v>
      </c>
      <c r="I1281">
        <v>0</v>
      </c>
      <c r="J1281" s="1" t="s">
        <v>23229</v>
      </c>
      <c r="K1281" t="s">
        <v>23241</v>
      </c>
      <c r="L1281" t="s">
        <v>25806</v>
      </c>
      <c r="M1281" t="s">
        <v>25807</v>
      </c>
    </row>
    <row r="1282" spans="1:13">
      <c r="A1282" s="1" t="s">
        <v>3299</v>
      </c>
      <c r="B1282">
        <v>1.08588472471038E-6</v>
      </c>
      <c r="C1282" s="1">
        <v>1.72405655168444E-7</v>
      </c>
      <c r="D1282">
        <v>9.6153846153846201E-2</v>
      </c>
      <c r="E1282">
        <v>0</v>
      </c>
      <c r="F1282">
        <v>1.6574585635359101E-2</v>
      </c>
      <c r="G1282">
        <v>0</v>
      </c>
      <c r="H1282">
        <v>0</v>
      </c>
      <c r="I1282">
        <v>2.1739130434782601E-2</v>
      </c>
      <c r="J1282" s="1">
        <v>0</v>
      </c>
      <c r="K1282" t="s">
        <v>23241</v>
      </c>
      <c r="L1282" t="s">
        <v>25808</v>
      </c>
      <c r="M1282" t="s">
        <v>25809</v>
      </c>
    </row>
    <row r="1283" spans="1:13">
      <c r="A1283" s="1" t="s">
        <v>3300</v>
      </c>
      <c r="B1283">
        <v>9.5631022546866692E-7</v>
      </c>
      <c r="C1283" s="1">
        <v>1.5719382114357899E-5</v>
      </c>
      <c r="D1283">
        <v>0.875</v>
      </c>
      <c r="E1283">
        <v>1</v>
      </c>
      <c r="F1283">
        <v>0.840425531914894</v>
      </c>
      <c r="G1283">
        <v>1</v>
      </c>
      <c r="H1283">
        <v>0.962025316455696</v>
      </c>
      <c r="I1283">
        <v>0.99206349206349198</v>
      </c>
      <c r="J1283" s="1">
        <v>1</v>
      </c>
      <c r="K1283" t="s">
        <v>23240</v>
      </c>
      <c r="L1283" t="s">
        <v>25810</v>
      </c>
      <c r="M1283" t="s">
        <v>25811</v>
      </c>
    </row>
    <row r="1284" spans="1:13">
      <c r="A1284" s="1" t="s">
        <v>3301</v>
      </c>
      <c r="B1284">
        <v>1.2804012701534501E-5</v>
      </c>
      <c r="C1284" s="1">
        <v>1.5708606321355702E-5</v>
      </c>
      <c r="D1284">
        <v>0</v>
      </c>
      <c r="E1284">
        <v>0</v>
      </c>
      <c r="F1284">
        <v>1.9047619047619001E-2</v>
      </c>
      <c r="G1284">
        <v>1.88679245283019E-2</v>
      </c>
      <c r="H1284">
        <v>6.17283950617284E-3</v>
      </c>
      <c r="I1284">
        <v>2.2522522522522501E-2</v>
      </c>
      <c r="J1284" s="1">
        <v>0</v>
      </c>
      <c r="K1284" t="s">
        <v>23240</v>
      </c>
      <c r="L1284" t="s">
        <v>25812</v>
      </c>
      <c r="M1284" t="s">
        <v>25813</v>
      </c>
    </row>
    <row r="1285" spans="1:13">
      <c r="A1285" s="1" t="s">
        <v>3302</v>
      </c>
      <c r="B1285">
        <v>2.2587756056063099E-7</v>
      </c>
      <c r="C1285" s="1">
        <v>9.6943724941946103E-6</v>
      </c>
      <c r="D1285">
        <v>0.890625</v>
      </c>
      <c r="E1285">
        <v>1</v>
      </c>
      <c r="F1285">
        <v>0.901685393258427</v>
      </c>
      <c r="G1285">
        <v>0.94</v>
      </c>
      <c r="H1285">
        <v>0.94565217391304301</v>
      </c>
      <c r="I1285">
        <v>0.969387755102041</v>
      </c>
      <c r="J1285" s="1">
        <v>1</v>
      </c>
      <c r="K1285" t="s">
        <v>23238</v>
      </c>
      <c r="L1285" t="s">
        <v>25814</v>
      </c>
      <c r="M1285" t="s">
        <v>25815</v>
      </c>
    </row>
    <row r="1286" spans="1:13">
      <c r="A1286" s="1" t="s">
        <v>3303</v>
      </c>
      <c r="B1286">
        <v>3.7103342485566701E-7</v>
      </c>
      <c r="C1286" s="1">
        <v>3.6244826802630502E-7</v>
      </c>
      <c r="D1286">
        <v>0.97727272727272696</v>
      </c>
      <c r="E1286">
        <v>1</v>
      </c>
      <c r="F1286">
        <v>1</v>
      </c>
      <c r="G1286">
        <v>0.98571428571428599</v>
      </c>
      <c r="H1286">
        <v>1</v>
      </c>
      <c r="I1286">
        <v>0.98333333333333295</v>
      </c>
      <c r="J1286" s="1" t="s">
        <v>23229</v>
      </c>
      <c r="K1286" t="s">
        <v>23240</v>
      </c>
      <c r="L1286" t="s">
        <v>25816</v>
      </c>
      <c r="M1286" t="s">
        <v>25817</v>
      </c>
    </row>
    <row r="1287" spans="1:13">
      <c r="A1287" s="1" t="s">
        <v>3304</v>
      </c>
      <c r="B1287">
        <v>2.16960067438076E-5</v>
      </c>
      <c r="C1287" s="1">
        <v>9.0517474019150806E-6</v>
      </c>
      <c r="D1287">
        <v>0.17741935483870999</v>
      </c>
      <c r="E1287">
        <v>0.136904761904762</v>
      </c>
      <c r="F1287">
        <v>8.3892617449664406E-2</v>
      </c>
      <c r="G1287">
        <v>0</v>
      </c>
      <c r="H1287">
        <v>6.9444444444444406E-2</v>
      </c>
      <c r="I1287">
        <v>8.5714285714285701E-2</v>
      </c>
      <c r="J1287" s="1">
        <v>0</v>
      </c>
      <c r="K1287" t="s">
        <v>23241</v>
      </c>
      <c r="L1287" t="s">
        <v>25818</v>
      </c>
      <c r="M1287" t="s">
        <v>25819</v>
      </c>
    </row>
    <row r="1288" spans="1:13">
      <c r="A1288" s="1" t="s">
        <v>3305</v>
      </c>
      <c r="B1288">
        <v>1.10764571446443E-7</v>
      </c>
      <c r="C1288" s="1">
        <v>1.26479479168921E-7</v>
      </c>
      <c r="D1288">
        <v>0</v>
      </c>
      <c r="E1288">
        <v>0</v>
      </c>
      <c r="F1288">
        <v>0</v>
      </c>
      <c r="G1288">
        <v>0.06</v>
      </c>
      <c r="H1288">
        <v>2.1739130434782601E-2</v>
      </c>
      <c r="I1288">
        <v>4.2735042735042696E-3</v>
      </c>
      <c r="J1288" s="1">
        <v>0</v>
      </c>
      <c r="K1288" t="s">
        <v>23240</v>
      </c>
      <c r="L1288" t="s">
        <v>25820</v>
      </c>
      <c r="M1288" t="s">
        <v>25821</v>
      </c>
    </row>
    <row r="1289" spans="1:13">
      <c r="A1289" s="1" t="s">
        <v>3306</v>
      </c>
      <c r="B1289">
        <v>2.9077862409126102E-7</v>
      </c>
      <c r="C1289" s="1">
        <v>4.2902238076822502E-7</v>
      </c>
      <c r="D1289">
        <v>0.97222222222222199</v>
      </c>
      <c r="E1289">
        <v>0.92682926829268297</v>
      </c>
      <c r="F1289">
        <v>0.96276595744680804</v>
      </c>
      <c r="G1289">
        <v>1</v>
      </c>
      <c r="H1289">
        <v>1</v>
      </c>
      <c r="I1289">
        <v>1</v>
      </c>
      <c r="J1289" s="1" t="s">
        <v>23229</v>
      </c>
      <c r="K1289" t="s">
        <v>23237</v>
      </c>
      <c r="L1289" t="s">
        <v>25822</v>
      </c>
      <c r="M1289" t="s">
        <v>25823</v>
      </c>
    </row>
    <row r="1290" spans="1:13">
      <c r="A1290" s="1" t="s">
        <v>3307</v>
      </c>
      <c r="B1290">
        <v>1.25734866995513E-8</v>
      </c>
      <c r="C1290" s="1">
        <v>1.07509387812258E-5</v>
      </c>
      <c r="D1290">
        <v>0.81034482758620696</v>
      </c>
      <c r="E1290">
        <v>1</v>
      </c>
      <c r="F1290">
        <v>0.97983870967741904</v>
      </c>
      <c r="G1290">
        <v>0.85416666666666696</v>
      </c>
      <c r="H1290">
        <v>0.92105263157894701</v>
      </c>
      <c r="I1290">
        <v>0.86184210526315796</v>
      </c>
      <c r="J1290" s="1">
        <v>1</v>
      </c>
      <c r="K1290" t="s">
        <v>23238</v>
      </c>
      <c r="L1290" t="s">
        <v>25824</v>
      </c>
      <c r="M1290" t="s">
        <v>25825</v>
      </c>
    </row>
    <row r="1291" spans="1:13">
      <c r="A1291" s="1" t="s">
        <v>3308</v>
      </c>
      <c r="B1291">
        <v>7.7336205167846304E-4</v>
      </c>
      <c r="C1291" s="1">
        <v>2.1157274534430701E-6</v>
      </c>
      <c r="D1291">
        <v>0.88709677419354804</v>
      </c>
      <c r="E1291">
        <v>0.88333333333333297</v>
      </c>
      <c r="F1291">
        <v>0.2578125</v>
      </c>
      <c r="G1291">
        <v>0.28947368421052599</v>
      </c>
      <c r="H1291">
        <v>0.5</v>
      </c>
      <c r="I1291">
        <v>0.25675675675675702</v>
      </c>
      <c r="J1291" s="1">
        <v>4.5454545454545497E-2</v>
      </c>
      <c r="K1291" t="s">
        <v>23238</v>
      </c>
      <c r="L1291" t="s">
        <v>25826</v>
      </c>
      <c r="M1291" t="s">
        <v>25827</v>
      </c>
    </row>
    <row r="1292" spans="1:13">
      <c r="A1292" s="1" t="s">
        <v>3309</v>
      </c>
      <c r="B1292">
        <v>5.7421186978356497E-6</v>
      </c>
      <c r="C1292" s="1">
        <v>1.13578315060072E-4</v>
      </c>
      <c r="D1292">
        <v>1</v>
      </c>
      <c r="E1292">
        <v>1</v>
      </c>
      <c r="F1292">
        <v>0.99722222222222201</v>
      </c>
      <c r="G1292">
        <v>0.29411764705882398</v>
      </c>
      <c r="H1292">
        <v>0.95930232558139505</v>
      </c>
      <c r="I1292">
        <v>0.41666666666666702</v>
      </c>
      <c r="J1292" s="1">
        <v>0</v>
      </c>
      <c r="K1292" t="s">
        <v>23242</v>
      </c>
      <c r="L1292" t="s">
        <v>25828</v>
      </c>
      <c r="M1292" t="s">
        <v>25829</v>
      </c>
    </row>
    <row r="1293" spans="1:13">
      <c r="A1293" s="1" t="s">
        <v>3310</v>
      </c>
      <c r="B1293">
        <v>3.4057590481088799E-6</v>
      </c>
      <c r="C1293" s="1">
        <v>2.2680738164888598E-6</v>
      </c>
      <c r="D1293">
        <v>3.125E-2</v>
      </c>
      <c r="E1293">
        <v>0</v>
      </c>
      <c r="F1293">
        <v>0.49242424242424199</v>
      </c>
      <c r="G1293">
        <v>0</v>
      </c>
      <c r="H1293">
        <v>0.11363636363636399</v>
      </c>
      <c r="I1293">
        <v>7.8125E-2</v>
      </c>
      <c r="J1293" s="1">
        <v>1</v>
      </c>
      <c r="K1293" t="s">
        <v>23237</v>
      </c>
      <c r="L1293" t="s">
        <v>25830</v>
      </c>
      <c r="M1293" t="s">
        <v>25831</v>
      </c>
    </row>
    <row r="1294" spans="1:13">
      <c r="A1294" s="1" t="s">
        <v>3311</v>
      </c>
      <c r="B1294">
        <v>6.9232109393658795E-5</v>
      </c>
      <c r="C1294" s="1">
        <v>1.41847148519326E-4</v>
      </c>
      <c r="D1294">
        <v>0.953125</v>
      </c>
      <c r="E1294">
        <v>1</v>
      </c>
      <c r="F1294">
        <v>0.80104712041884796</v>
      </c>
      <c r="G1294">
        <v>1</v>
      </c>
      <c r="H1294">
        <v>0.94174757281553401</v>
      </c>
      <c r="I1294">
        <v>0.94366197183098599</v>
      </c>
      <c r="J1294" s="1">
        <v>1</v>
      </c>
      <c r="K1294" t="s">
        <v>23241</v>
      </c>
      <c r="L1294" t="s">
        <v>25832</v>
      </c>
      <c r="M1294" t="s">
        <v>25833</v>
      </c>
    </row>
    <row r="1295" spans="1:13">
      <c r="A1295" s="1" t="s">
        <v>3312</v>
      </c>
      <c r="B1295">
        <v>1.40273991469735E-6</v>
      </c>
      <c r="C1295" s="1">
        <v>1.57005007135322E-6</v>
      </c>
      <c r="D1295">
        <v>1</v>
      </c>
      <c r="E1295">
        <v>1</v>
      </c>
      <c r="F1295">
        <v>1</v>
      </c>
      <c r="G1295">
        <v>0.84615384615384603</v>
      </c>
      <c r="H1295">
        <v>1</v>
      </c>
      <c r="I1295">
        <v>0.97260273972602695</v>
      </c>
      <c r="J1295" s="1">
        <v>1</v>
      </c>
      <c r="K1295" t="s">
        <v>23239</v>
      </c>
      <c r="L1295" t="s">
        <v>25834</v>
      </c>
      <c r="M1295" t="s">
        <v>25835</v>
      </c>
    </row>
    <row r="1296" spans="1:13">
      <c r="A1296" s="1" t="s">
        <v>3313</v>
      </c>
      <c r="B1296">
        <v>4.0705558602421898E-5</v>
      </c>
      <c r="C1296" s="1">
        <v>2.3617916440565201E-5</v>
      </c>
      <c r="D1296">
        <v>1</v>
      </c>
      <c r="E1296">
        <v>1</v>
      </c>
      <c r="F1296">
        <v>0.90225563909774398</v>
      </c>
      <c r="G1296">
        <v>1</v>
      </c>
      <c r="H1296">
        <v>0.99473684210526303</v>
      </c>
      <c r="I1296">
        <v>0.94761904761904803</v>
      </c>
      <c r="J1296" s="1">
        <v>1</v>
      </c>
      <c r="K1296" t="s">
        <v>23238</v>
      </c>
      <c r="L1296" t="s">
        <v>25836</v>
      </c>
      <c r="M1296" t="s">
        <v>25837</v>
      </c>
    </row>
    <row r="1297" spans="1:13">
      <c r="A1297" s="1" t="s">
        <v>3314</v>
      </c>
      <c r="B1297">
        <v>7.8749931592334607E-5</v>
      </c>
      <c r="C1297" s="1">
        <v>4.10158118225644E-5</v>
      </c>
      <c r="D1297">
        <v>0.43548387096774199</v>
      </c>
      <c r="E1297">
        <v>0.21354166666666699</v>
      </c>
      <c r="F1297">
        <v>8.3769633507853394E-2</v>
      </c>
      <c r="G1297">
        <v>1.0638297872340399E-2</v>
      </c>
      <c r="H1297">
        <v>9.0090090090090107E-3</v>
      </c>
      <c r="I1297">
        <v>0.10309278350515499</v>
      </c>
      <c r="J1297" s="1">
        <v>0.66666666666666696</v>
      </c>
      <c r="K1297" t="s">
        <v>23238</v>
      </c>
      <c r="L1297" t="s">
        <v>25838</v>
      </c>
      <c r="M1297" t="s">
        <v>25839</v>
      </c>
    </row>
    <row r="1298" spans="1:13">
      <c r="A1298" s="1" t="s">
        <v>3315</v>
      </c>
      <c r="B1298">
        <v>4.67239184417003E-6</v>
      </c>
      <c r="C1298" s="1">
        <v>2.54579246915122E-8</v>
      </c>
      <c r="D1298">
        <v>0</v>
      </c>
      <c r="E1298">
        <v>0</v>
      </c>
      <c r="F1298">
        <v>5.3571428571428603E-2</v>
      </c>
      <c r="G1298">
        <v>2.9411764705882401E-2</v>
      </c>
      <c r="H1298">
        <v>0.05</v>
      </c>
      <c r="I1298">
        <v>0.125</v>
      </c>
      <c r="J1298" s="1">
        <v>0</v>
      </c>
      <c r="K1298" t="s">
        <v>23241</v>
      </c>
      <c r="L1298" t="s">
        <v>25840</v>
      </c>
      <c r="M1298" t="s">
        <v>25841</v>
      </c>
    </row>
    <row r="1299" spans="1:13">
      <c r="A1299" s="1" t="s">
        <v>3316</v>
      </c>
      <c r="B1299">
        <v>7.5784603636185499E-6</v>
      </c>
      <c r="C1299" s="1">
        <v>3.3469504527837201E-4</v>
      </c>
      <c r="D1299">
        <v>1</v>
      </c>
      <c r="E1299">
        <v>0.99479166666666696</v>
      </c>
      <c r="F1299">
        <v>0.94594594594594605</v>
      </c>
      <c r="G1299">
        <v>0.931034482758621</v>
      </c>
      <c r="H1299">
        <v>0.77368421052631597</v>
      </c>
      <c r="I1299">
        <v>0.85655737704918</v>
      </c>
      <c r="J1299" s="1">
        <v>1</v>
      </c>
      <c r="K1299" t="s">
        <v>23238</v>
      </c>
      <c r="L1299" t="s">
        <v>25842</v>
      </c>
      <c r="M1299" t="s">
        <v>25843</v>
      </c>
    </row>
    <row r="1300" spans="1:13">
      <c r="A1300" s="1" t="s">
        <v>3317</v>
      </c>
      <c r="B1300">
        <v>5.1495932025519499E-6</v>
      </c>
      <c r="C1300" s="1">
        <v>7.2288640397742297E-6</v>
      </c>
      <c r="D1300">
        <v>0.51724137931034497</v>
      </c>
      <c r="E1300">
        <v>0.84415584415584399</v>
      </c>
      <c r="F1300">
        <v>0.89772727272727304</v>
      </c>
      <c r="G1300">
        <v>1</v>
      </c>
      <c r="H1300">
        <v>0.97872340425531901</v>
      </c>
      <c r="I1300">
        <v>0.95967741935483897</v>
      </c>
      <c r="J1300" s="1">
        <v>1</v>
      </c>
      <c r="K1300" t="s">
        <v>23241</v>
      </c>
      <c r="L1300" t="s">
        <v>25844</v>
      </c>
      <c r="M1300" t="s">
        <v>25845</v>
      </c>
    </row>
    <row r="1301" spans="1:13">
      <c r="A1301" s="1" t="s">
        <v>3318</v>
      </c>
      <c r="B1301">
        <v>4.1207761952556402E-6</v>
      </c>
      <c r="C1301" s="1">
        <v>1.78486388633999E-4</v>
      </c>
      <c r="D1301">
        <v>0.33333333333333298</v>
      </c>
      <c r="E1301">
        <v>0.31666666666666698</v>
      </c>
      <c r="F1301">
        <v>0.759493670886076</v>
      </c>
      <c r="G1301">
        <v>0.85714285714285698</v>
      </c>
      <c r="H1301">
        <v>0.85638297872340396</v>
      </c>
      <c r="I1301">
        <v>0.93243243243243201</v>
      </c>
      <c r="J1301" s="1">
        <v>1</v>
      </c>
      <c r="K1301" t="s">
        <v>23242</v>
      </c>
      <c r="L1301" t="s">
        <v>25846</v>
      </c>
      <c r="M1301" t="s">
        <v>25847</v>
      </c>
    </row>
    <row r="1302" spans="1:13">
      <c r="A1302" s="1" t="s">
        <v>3319</v>
      </c>
      <c r="B1302">
        <v>3.1581840615163602E-7</v>
      </c>
      <c r="C1302" s="1">
        <v>1.6549841143122E-6</v>
      </c>
      <c r="D1302">
        <v>0.5</v>
      </c>
      <c r="E1302">
        <v>6.25E-2</v>
      </c>
      <c r="F1302">
        <v>0.16666666666666699</v>
      </c>
      <c r="G1302">
        <v>0.220588235294118</v>
      </c>
      <c r="H1302">
        <v>9.0909090909090898E-2</v>
      </c>
      <c r="I1302">
        <v>0.102739726027397</v>
      </c>
      <c r="J1302" s="1">
        <v>0</v>
      </c>
      <c r="K1302" t="s">
        <v>23238</v>
      </c>
      <c r="L1302" t="s">
        <v>25848</v>
      </c>
      <c r="M1302" t="s">
        <v>25849</v>
      </c>
    </row>
    <row r="1303" spans="1:13">
      <c r="A1303" s="1" t="s">
        <v>3320</v>
      </c>
      <c r="B1303">
        <v>1.20514324297667E-5</v>
      </c>
      <c r="C1303" s="1">
        <v>7.1530736619110003E-6</v>
      </c>
      <c r="D1303">
        <v>0.95161290322580605</v>
      </c>
      <c r="E1303">
        <v>0.97727272727272696</v>
      </c>
      <c r="F1303">
        <v>0.85537190082644599</v>
      </c>
      <c r="G1303">
        <v>0.65476190476190499</v>
      </c>
      <c r="H1303">
        <v>0.60989010989011005</v>
      </c>
      <c r="I1303">
        <v>0.77397260273972601</v>
      </c>
      <c r="J1303" s="1">
        <v>0</v>
      </c>
      <c r="K1303" t="s">
        <v>23241</v>
      </c>
      <c r="L1303" t="s">
        <v>25850</v>
      </c>
      <c r="M1303" t="s">
        <v>25851</v>
      </c>
    </row>
    <row r="1304" spans="1:13">
      <c r="A1304" s="1" t="s">
        <v>3321</v>
      </c>
      <c r="B1304">
        <v>1.0842564504215E-4</v>
      </c>
      <c r="C1304" s="1">
        <v>8.5448938826480404E-4</v>
      </c>
      <c r="D1304">
        <v>1.85185185185185E-2</v>
      </c>
      <c r="E1304">
        <v>0</v>
      </c>
      <c r="F1304">
        <v>1.3761467889908299E-2</v>
      </c>
      <c r="G1304">
        <v>0.72340425531914898</v>
      </c>
      <c r="H1304">
        <v>0.115853658536585</v>
      </c>
      <c r="I1304">
        <v>0.49333333333333301</v>
      </c>
      <c r="J1304" s="1">
        <v>0</v>
      </c>
      <c r="K1304" t="s">
        <v>23241</v>
      </c>
      <c r="L1304" t="s">
        <v>25852</v>
      </c>
      <c r="M1304" t="s">
        <v>25853</v>
      </c>
    </row>
    <row r="1305" spans="1:13">
      <c r="A1305" s="1" t="s">
        <v>3322</v>
      </c>
      <c r="B1305">
        <v>2.3076549755571598E-6</v>
      </c>
      <c r="C1305" s="1">
        <v>1.35034197337052E-7</v>
      </c>
      <c r="D1305">
        <v>0.84375</v>
      </c>
      <c r="E1305">
        <v>0.95555555555555605</v>
      </c>
      <c r="F1305">
        <v>0.95151515151515198</v>
      </c>
      <c r="G1305">
        <v>1</v>
      </c>
      <c r="H1305">
        <v>1</v>
      </c>
      <c r="I1305">
        <v>1</v>
      </c>
      <c r="J1305" s="1">
        <v>1</v>
      </c>
      <c r="K1305" t="s">
        <v>23239</v>
      </c>
      <c r="L1305" t="s">
        <v>25854</v>
      </c>
      <c r="M1305" t="s">
        <v>25855</v>
      </c>
    </row>
    <row r="1306" spans="1:13">
      <c r="A1306" s="1" t="s">
        <v>3323</v>
      </c>
      <c r="B1306">
        <v>4.5537377281273601E-7</v>
      </c>
      <c r="C1306" s="1">
        <v>8.0620922894247004E-6</v>
      </c>
      <c r="D1306">
        <v>0.98275862068965503</v>
      </c>
      <c r="E1306">
        <v>0.99295774647887303</v>
      </c>
      <c r="F1306">
        <v>1</v>
      </c>
      <c r="G1306">
        <v>0.92452830188679203</v>
      </c>
      <c r="H1306">
        <v>0.77528089887640494</v>
      </c>
      <c r="I1306">
        <v>0.86315789473684201</v>
      </c>
      <c r="J1306" s="1">
        <v>1</v>
      </c>
      <c r="K1306" t="s">
        <v>23238</v>
      </c>
      <c r="L1306" t="s">
        <v>25856</v>
      </c>
      <c r="M1306" t="s">
        <v>25857</v>
      </c>
    </row>
    <row r="1307" spans="1:13">
      <c r="A1307" s="1" t="s">
        <v>3324</v>
      </c>
      <c r="B1307">
        <v>2.6316788910168499E-4</v>
      </c>
      <c r="C1307" s="1">
        <v>1.6583925941933801E-5</v>
      </c>
      <c r="D1307">
        <v>0.203125</v>
      </c>
      <c r="E1307">
        <v>1.0416666666666701E-2</v>
      </c>
      <c r="F1307">
        <v>0.74358974358974395</v>
      </c>
      <c r="G1307">
        <v>0.46551724137931</v>
      </c>
      <c r="H1307">
        <v>0.84070796460177</v>
      </c>
      <c r="I1307">
        <v>0.58130081300812997</v>
      </c>
      <c r="J1307" s="1">
        <v>9.0909090909090898E-2</v>
      </c>
      <c r="K1307" t="s">
        <v>23241</v>
      </c>
      <c r="L1307" t="s">
        <v>25858</v>
      </c>
      <c r="M1307" t="s">
        <v>25859</v>
      </c>
    </row>
    <row r="1308" spans="1:13">
      <c r="A1308" s="1" t="s">
        <v>3325</v>
      </c>
      <c r="B1308">
        <v>7.9451044599358205E-5</v>
      </c>
      <c r="C1308" s="1">
        <v>1.5353427917554101E-4</v>
      </c>
      <c r="D1308">
        <v>0</v>
      </c>
      <c r="E1308">
        <v>0</v>
      </c>
      <c r="F1308">
        <v>0.29824561403508798</v>
      </c>
      <c r="G1308">
        <v>0</v>
      </c>
      <c r="H1308">
        <v>1.2820512820512799E-2</v>
      </c>
      <c r="I1308">
        <v>0</v>
      </c>
      <c r="J1308" s="1">
        <v>0</v>
      </c>
      <c r="K1308" t="s">
        <v>23241</v>
      </c>
      <c r="L1308" t="s">
        <v>25860</v>
      </c>
      <c r="M1308" t="s">
        <v>25861</v>
      </c>
    </row>
    <row r="1309" spans="1:13">
      <c r="A1309" s="1" t="s">
        <v>3326</v>
      </c>
      <c r="B1309">
        <v>6.9075366693089801E-6</v>
      </c>
      <c r="C1309" s="1">
        <v>3.8296412210425203E-6</v>
      </c>
      <c r="D1309">
        <v>0.94642857142857095</v>
      </c>
      <c r="E1309">
        <v>1</v>
      </c>
      <c r="F1309">
        <v>0.96794871794871795</v>
      </c>
      <c r="G1309">
        <v>1</v>
      </c>
      <c r="H1309">
        <v>0.93373493975903599</v>
      </c>
      <c r="I1309">
        <v>0.97297297297297303</v>
      </c>
      <c r="J1309" s="1" t="s">
        <v>23229</v>
      </c>
      <c r="K1309" t="s">
        <v>23237</v>
      </c>
      <c r="L1309" t="s">
        <v>25862</v>
      </c>
      <c r="M1309" t="s">
        <v>25863</v>
      </c>
    </row>
    <row r="1310" spans="1:13">
      <c r="A1310" s="1" t="s">
        <v>3327</v>
      </c>
      <c r="B1310">
        <v>9.6951328268690897E-6</v>
      </c>
      <c r="C1310" s="1">
        <v>9.1570890088040103E-6</v>
      </c>
      <c r="D1310">
        <v>8.3333333333333301E-2</v>
      </c>
      <c r="E1310">
        <v>0.122093023255814</v>
      </c>
      <c r="F1310">
        <v>3.08641975308642E-3</v>
      </c>
      <c r="G1310">
        <v>0.119047619047619</v>
      </c>
      <c r="H1310">
        <v>0</v>
      </c>
      <c r="I1310">
        <v>5.5555555555555601E-2</v>
      </c>
      <c r="J1310" s="1">
        <v>0.2</v>
      </c>
      <c r="K1310" t="s">
        <v>23238</v>
      </c>
      <c r="L1310" t="s">
        <v>25864</v>
      </c>
      <c r="M1310" t="s">
        <v>25865</v>
      </c>
    </row>
    <row r="1311" spans="1:13">
      <c r="A1311" s="1" t="s">
        <v>3328</v>
      </c>
      <c r="B1311">
        <v>4.1738392930187001E-4</v>
      </c>
      <c r="C1311" s="1">
        <v>5.3282101297915098E-6</v>
      </c>
      <c r="D1311">
        <v>0.69354838709677402</v>
      </c>
      <c r="E1311">
        <v>0.56451612903225801</v>
      </c>
      <c r="F1311">
        <v>0.99738219895288005</v>
      </c>
      <c r="G1311">
        <v>1</v>
      </c>
      <c r="H1311">
        <v>0.99019607843137303</v>
      </c>
      <c r="I1311">
        <v>0.98235294117647098</v>
      </c>
      <c r="J1311" s="1">
        <v>1</v>
      </c>
      <c r="K1311" t="s">
        <v>23239</v>
      </c>
      <c r="L1311" t="s">
        <v>25866</v>
      </c>
      <c r="M1311" t="s">
        <v>25867</v>
      </c>
    </row>
    <row r="1312" spans="1:13">
      <c r="A1312" s="1" t="s">
        <v>3329</v>
      </c>
      <c r="B1312">
        <v>1.6359196810944499E-5</v>
      </c>
      <c r="C1312" s="1">
        <v>1.3732135632209299E-4</v>
      </c>
      <c r="D1312">
        <v>0.46296296296296302</v>
      </c>
      <c r="E1312">
        <v>0.67272727272727295</v>
      </c>
      <c r="F1312">
        <v>0.223300970873786</v>
      </c>
      <c r="G1312">
        <v>0.61290322580645196</v>
      </c>
      <c r="H1312">
        <v>0.44852941176470601</v>
      </c>
      <c r="I1312">
        <v>0.29411764705882398</v>
      </c>
      <c r="J1312" s="1" t="s">
        <v>23229</v>
      </c>
      <c r="K1312" t="s">
        <v>23241</v>
      </c>
      <c r="L1312" t="s">
        <v>25868</v>
      </c>
      <c r="M1312" t="s">
        <v>25869</v>
      </c>
    </row>
    <row r="1313" spans="1:13">
      <c r="A1313" s="1" t="s">
        <v>3330</v>
      </c>
      <c r="B1313">
        <v>1.10417032798366E-6</v>
      </c>
      <c r="C1313" s="1">
        <v>1.0022349520739001E-6</v>
      </c>
      <c r="D1313">
        <v>1</v>
      </c>
      <c r="E1313">
        <v>1</v>
      </c>
      <c r="F1313">
        <v>0.95253164556962</v>
      </c>
      <c r="G1313">
        <v>1</v>
      </c>
      <c r="H1313">
        <v>1</v>
      </c>
      <c r="I1313">
        <v>1</v>
      </c>
      <c r="J1313" s="1">
        <v>1</v>
      </c>
      <c r="K1313" t="s">
        <v>23241</v>
      </c>
      <c r="L1313" t="s">
        <v>25870</v>
      </c>
      <c r="M1313" t="s">
        <v>25871</v>
      </c>
    </row>
    <row r="1314" spans="1:13">
      <c r="A1314" s="1" t="s">
        <v>3331</v>
      </c>
      <c r="B1314">
        <v>1.80589791601396E-6</v>
      </c>
      <c r="C1314" s="1">
        <v>2.5470483725112498E-10</v>
      </c>
      <c r="D1314">
        <v>4.6875E-2</v>
      </c>
      <c r="E1314">
        <v>5.4878048780487798E-2</v>
      </c>
      <c r="F1314">
        <v>2.6737967914438501E-3</v>
      </c>
      <c r="G1314">
        <v>0</v>
      </c>
      <c r="H1314">
        <v>0</v>
      </c>
      <c r="I1314">
        <v>0</v>
      </c>
      <c r="J1314" s="1" t="s">
        <v>23229</v>
      </c>
      <c r="K1314" t="s">
        <v>23240</v>
      </c>
      <c r="L1314" t="s">
        <v>25872</v>
      </c>
      <c r="M1314" t="s">
        <v>25873</v>
      </c>
    </row>
    <row r="1315" spans="1:13">
      <c r="A1315" s="1" t="s">
        <v>3332</v>
      </c>
      <c r="B1315">
        <v>1.47555398853425E-6</v>
      </c>
      <c r="C1315" s="1">
        <v>7.1293156843885205E-7</v>
      </c>
      <c r="D1315">
        <v>0</v>
      </c>
      <c r="E1315">
        <v>0</v>
      </c>
      <c r="F1315">
        <v>8.0769230769230801E-2</v>
      </c>
      <c r="G1315">
        <v>0</v>
      </c>
      <c r="H1315">
        <v>4.2682926829268303E-2</v>
      </c>
      <c r="I1315">
        <v>0</v>
      </c>
      <c r="J1315" s="1">
        <v>0</v>
      </c>
      <c r="K1315" t="s">
        <v>23240</v>
      </c>
      <c r="L1315" t="s">
        <v>25874</v>
      </c>
      <c r="M1315" t="s">
        <v>25875</v>
      </c>
    </row>
    <row r="1316" spans="1:13">
      <c r="A1316" s="1" t="s">
        <v>3333</v>
      </c>
      <c r="B1316">
        <v>1.27793207200988E-7</v>
      </c>
      <c r="C1316" s="1">
        <v>1.6870397385439399E-7</v>
      </c>
      <c r="D1316">
        <v>0</v>
      </c>
      <c r="E1316">
        <v>0</v>
      </c>
      <c r="F1316">
        <v>0</v>
      </c>
      <c r="G1316">
        <v>0</v>
      </c>
      <c r="H1316">
        <v>4.8543689320388302E-3</v>
      </c>
      <c r="I1316">
        <v>0</v>
      </c>
      <c r="J1316" s="1">
        <v>0.95454545454545503</v>
      </c>
      <c r="K1316" t="s">
        <v>23241</v>
      </c>
      <c r="L1316" t="s">
        <v>25876</v>
      </c>
      <c r="M1316" t="s">
        <v>25877</v>
      </c>
    </row>
    <row r="1317" spans="1:13">
      <c r="A1317" s="1" t="s">
        <v>3334</v>
      </c>
      <c r="B1317">
        <v>6.1986331797464896E-10</v>
      </c>
      <c r="C1317" s="1">
        <v>7.2807635554220498E-8</v>
      </c>
      <c r="D1317">
        <v>1</v>
      </c>
      <c r="E1317">
        <v>0.99468085106382997</v>
      </c>
      <c r="F1317">
        <v>0.99735449735449699</v>
      </c>
      <c r="G1317">
        <v>1</v>
      </c>
      <c r="H1317">
        <v>1</v>
      </c>
      <c r="I1317">
        <v>1</v>
      </c>
      <c r="J1317" s="1">
        <v>0.77272727272727304</v>
      </c>
      <c r="K1317" t="s">
        <v>23238</v>
      </c>
      <c r="L1317" t="s">
        <v>25878</v>
      </c>
      <c r="M1317" t="s">
        <v>25879</v>
      </c>
    </row>
    <row r="1318" spans="1:13">
      <c r="A1318" s="1" t="s">
        <v>3335</v>
      </c>
      <c r="B1318">
        <v>8.3723786026854705E-4</v>
      </c>
      <c r="C1318" s="1">
        <v>8.9556902958837199E-5</v>
      </c>
      <c r="D1318">
        <v>0.1875</v>
      </c>
      <c r="E1318">
        <v>0.64516129032258096</v>
      </c>
      <c r="F1318">
        <v>0.31818181818181801</v>
      </c>
      <c r="G1318">
        <v>0.77906976744186096</v>
      </c>
      <c r="H1318">
        <v>0.51</v>
      </c>
      <c r="I1318">
        <v>0.62820512820512797</v>
      </c>
      <c r="J1318" s="1" t="s">
        <v>23229</v>
      </c>
      <c r="K1318" t="s">
        <v>23241</v>
      </c>
      <c r="L1318" t="s">
        <v>25880</v>
      </c>
      <c r="M1318" t="s">
        <v>25881</v>
      </c>
    </row>
    <row r="1319" spans="1:13">
      <c r="A1319" s="1" t="s">
        <v>3336</v>
      </c>
      <c r="B1319">
        <v>1.0436644864205201E-6</v>
      </c>
      <c r="C1319" s="1">
        <v>5.8856403598088305E-7</v>
      </c>
      <c r="D1319">
        <v>1.5625E-2</v>
      </c>
      <c r="E1319">
        <v>2.1052631578947399E-2</v>
      </c>
      <c r="F1319">
        <v>7.7319587628866E-3</v>
      </c>
      <c r="G1319">
        <v>9.6153846153846194E-3</v>
      </c>
      <c r="H1319">
        <v>9.0090090090090107E-3</v>
      </c>
      <c r="I1319">
        <v>4.5454545454545496E-3</v>
      </c>
      <c r="J1319" s="1">
        <v>0.40909090909090901</v>
      </c>
      <c r="K1319" t="s">
        <v>23240</v>
      </c>
      <c r="L1319" t="s">
        <v>25882</v>
      </c>
      <c r="M1319" t="s">
        <v>25883</v>
      </c>
    </row>
    <row r="1320" spans="1:13">
      <c r="A1320" s="1" t="s">
        <v>3337</v>
      </c>
      <c r="B1320">
        <v>3.6740024270096099E-6</v>
      </c>
      <c r="C1320" s="1">
        <v>1.89308225013206E-4</v>
      </c>
      <c r="D1320">
        <v>1</v>
      </c>
      <c r="E1320">
        <v>1</v>
      </c>
      <c r="F1320">
        <v>0.94217687074829903</v>
      </c>
      <c r="G1320">
        <v>0.97499999999999998</v>
      </c>
      <c r="H1320">
        <v>0.61627906976744196</v>
      </c>
      <c r="I1320">
        <v>0.92857142857142905</v>
      </c>
      <c r="J1320" s="1">
        <v>1</v>
      </c>
      <c r="K1320" t="s">
        <v>23240</v>
      </c>
      <c r="L1320" t="s">
        <v>25884</v>
      </c>
      <c r="M1320" t="s">
        <v>25885</v>
      </c>
    </row>
    <row r="1321" spans="1:13">
      <c r="A1321" s="1" t="s">
        <v>3338</v>
      </c>
      <c r="B1321">
        <v>3.6224741726936601E-7</v>
      </c>
      <c r="C1321" s="1">
        <v>4.84986729171129E-6</v>
      </c>
      <c r="D1321">
        <v>1</v>
      </c>
      <c r="E1321">
        <v>0.992307692307692</v>
      </c>
      <c r="F1321">
        <v>1</v>
      </c>
      <c r="G1321">
        <v>0.194444444444444</v>
      </c>
      <c r="H1321">
        <v>0.99295774647887303</v>
      </c>
      <c r="I1321">
        <v>0.85526315789473695</v>
      </c>
      <c r="J1321" s="1">
        <v>1</v>
      </c>
      <c r="K1321" t="s">
        <v>23238</v>
      </c>
      <c r="L1321" t="s">
        <v>25886</v>
      </c>
      <c r="M1321" t="s">
        <v>25887</v>
      </c>
    </row>
    <row r="1322" spans="1:13">
      <c r="A1322" s="1" t="s">
        <v>3339</v>
      </c>
      <c r="B1322">
        <v>3.12237254752521E-7</v>
      </c>
      <c r="C1322" s="1">
        <v>2.5793156925871802E-7</v>
      </c>
      <c r="D1322">
        <v>0.98387096774193505</v>
      </c>
      <c r="E1322">
        <v>0.97297297297297303</v>
      </c>
      <c r="F1322">
        <v>0.988826815642458</v>
      </c>
      <c r="G1322">
        <v>0.97</v>
      </c>
      <c r="H1322">
        <v>0.99528301886792403</v>
      </c>
      <c r="I1322">
        <v>0.98484848484848497</v>
      </c>
      <c r="J1322" s="1">
        <v>1</v>
      </c>
      <c r="K1322" t="s">
        <v>23241</v>
      </c>
      <c r="L1322" t="s">
        <v>25888</v>
      </c>
      <c r="M1322" t="s">
        <v>25889</v>
      </c>
    </row>
    <row r="1323" spans="1:13">
      <c r="A1323" s="1" t="s">
        <v>3340</v>
      </c>
      <c r="B1323">
        <v>1.63228928530434E-6</v>
      </c>
      <c r="C1323" s="1">
        <v>6.9387485852350003E-7</v>
      </c>
      <c r="D1323">
        <v>0</v>
      </c>
      <c r="E1323">
        <v>0</v>
      </c>
      <c r="F1323">
        <v>0</v>
      </c>
      <c r="G1323">
        <v>0</v>
      </c>
      <c r="H1323">
        <v>1.0204081632652962E-2</v>
      </c>
      <c r="I1323">
        <v>3.5714285714286031E-2</v>
      </c>
      <c r="J1323" s="1">
        <v>0.90909090909090906</v>
      </c>
      <c r="K1323" t="s">
        <v>23244</v>
      </c>
      <c r="L1323" t="s">
        <v>25890</v>
      </c>
      <c r="M1323" t="s">
        <v>25891</v>
      </c>
    </row>
    <row r="1324" spans="1:13">
      <c r="A1324" s="1" t="s">
        <v>3341</v>
      </c>
      <c r="B1324">
        <v>3.4525200651258501E-4</v>
      </c>
      <c r="C1324" s="1">
        <v>2.0661108121764698E-6</v>
      </c>
      <c r="D1324">
        <v>0.70967741935483897</v>
      </c>
      <c r="E1324">
        <v>0.45604395604395598</v>
      </c>
      <c r="F1324">
        <v>0.93922651933701695</v>
      </c>
      <c r="G1324">
        <v>0.89705882352941202</v>
      </c>
      <c r="H1324">
        <v>0.98958333333333304</v>
      </c>
      <c r="I1324">
        <v>0.71212121212121204</v>
      </c>
      <c r="J1324" s="1">
        <v>0</v>
      </c>
      <c r="K1324" t="s">
        <v>23241</v>
      </c>
      <c r="L1324" t="s">
        <v>25892</v>
      </c>
      <c r="M1324" t="s">
        <v>25893</v>
      </c>
    </row>
    <row r="1325" spans="1:13">
      <c r="A1325" s="1" t="s">
        <v>3342</v>
      </c>
      <c r="B1325">
        <v>9.2333691753877095E-4</v>
      </c>
      <c r="C1325" s="1">
        <v>7.0078254460215799E-5</v>
      </c>
      <c r="D1325">
        <v>1</v>
      </c>
      <c r="E1325">
        <v>0.50520833333333304</v>
      </c>
      <c r="F1325">
        <v>0.99689440993788803</v>
      </c>
      <c r="G1325">
        <v>1</v>
      </c>
      <c r="H1325">
        <v>1</v>
      </c>
      <c r="I1325">
        <v>1</v>
      </c>
      <c r="J1325" s="1">
        <v>1</v>
      </c>
      <c r="K1325" t="s">
        <v>23238</v>
      </c>
      <c r="L1325" t="s">
        <v>25894</v>
      </c>
      <c r="M1325" t="s">
        <v>25895</v>
      </c>
    </row>
    <row r="1326" spans="1:13">
      <c r="A1326" s="1" t="s">
        <v>3343</v>
      </c>
      <c r="B1326">
        <v>0</v>
      </c>
      <c r="C1326" s="1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1">
        <v>0.95</v>
      </c>
      <c r="K1326" t="s">
        <v>23238</v>
      </c>
      <c r="L1326" t="s">
        <v>25896</v>
      </c>
      <c r="M1326" t="s">
        <v>25897</v>
      </c>
    </row>
    <row r="1327" spans="1:13">
      <c r="A1327" s="1" t="s">
        <v>3344</v>
      </c>
      <c r="B1327">
        <v>1.9372707057932999E-5</v>
      </c>
      <c r="C1327" s="1">
        <v>1.1685518725140901E-5</v>
      </c>
      <c r="D1327">
        <v>0.173913043478261</v>
      </c>
      <c r="E1327">
        <v>0.22463768115942001</v>
      </c>
      <c r="F1327">
        <v>4.3859649122807001E-2</v>
      </c>
      <c r="G1327">
        <v>1.85185185185185E-2</v>
      </c>
      <c r="H1327">
        <v>8.1967213114754103E-3</v>
      </c>
      <c r="I1327">
        <v>0.114285714285714</v>
      </c>
      <c r="J1327" s="1">
        <v>0</v>
      </c>
      <c r="K1327" t="s">
        <v>23238</v>
      </c>
      <c r="L1327" t="s">
        <v>25898</v>
      </c>
      <c r="M1327" t="s">
        <v>25899</v>
      </c>
    </row>
    <row r="1328" spans="1:13">
      <c r="A1328" s="1" t="s">
        <v>3345</v>
      </c>
      <c r="B1328">
        <v>4.9427064038013803E-5</v>
      </c>
      <c r="C1328" s="1">
        <v>2.85115611388641E-4</v>
      </c>
      <c r="D1328">
        <v>0.3</v>
      </c>
      <c r="E1328">
        <v>0.140845070422535</v>
      </c>
      <c r="F1328">
        <v>0.56666666666666698</v>
      </c>
      <c r="G1328">
        <v>0.87037037037037002</v>
      </c>
      <c r="H1328">
        <v>0.65384615384615397</v>
      </c>
      <c r="I1328">
        <v>0.93877551020408201</v>
      </c>
      <c r="J1328" s="1">
        <v>1</v>
      </c>
      <c r="K1328" t="s">
        <v>23238</v>
      </c>
      <c r="L1328" t="s">
        <v>25900</v>
      </c>
      <c r="M1328" t="s">
        <v>25901</v>
      </c>
    </row>
    <row r="1329" spans="1:13">
      <c r="A1329" s="1" t="s">
        <v>3346</v>
      </c>
      <c r="B1329">
        <v>9.7508508801480496E-5</v>
      </c>
      <c r="C1329" s="1">
        <v>1.02192624102873E-5</v>
      </c>
      <c r="D1329">
        <v>0.92307692307692302</v>
      </c>
      <c r="E1329">
        <v>0.435714285714286</v>
      </c>
      <c r="F1329">
        <v>0.90944881889763796</v>
      </c>
      <c r="G1329">
        <v>0.92307692307692302</v>
      </c>
      <c r="H1329">
        <v>0.55797101449275399</v>
      </c>
      <c r="I1329">
        <v>0.90714285714285703</v>
      </c>
      <c r="J1329" s="1">
        <v>0</v>
      </c>
      <c r="K1329" t="s">
        <v>23237</v>
      </c>
      <c r="L1329" t="s">
        <v>25902</v>
      </c>
      <c r="M1329" t="s">
        <v>25903</v>
      </c>
    </row>
    <row r="1330" spans="1:13">
      <c r="A1330" s="1" t="s">
        <v>3347</v>
      </c>
      <c r="B1330">
        <v>3.3962913052431799E-6</v>
      </c>
      <c r="C1330" s="1">
        <v>4.1425361419389803E-6</v>
      </c>
      <c r="D1330">
        <v>1</v>
      </c>
      <c r="E1330">
        <v>0.99425287356321801</v>
      </c>
      <c r="F1330">
        <v>0.98333333333333295</v>
      </c>
      <c r="G1330">
        <v>1</v>
      </c>
      <c r="H1330">
        <v>0.91249999999999998</v>
      </c>
      <c r="I1330">
        <v>0.98979591836734704</v>
      </c>
      <c r="J1330" s="1">
        <v>1</v>
      </c>
      <c r="K1330" t="s">
        <v>23238</v>
      </c>
      <c r="L1330" t="s">
        <v>25904</v>
      </c>
      <c r="M1330" t="s">
        <v>25905</v>
      </c>
    </row>
    <row r="1331" spans="1:13">
      <c r="A1331" s="1" t="s">
        <v>3348</v>
      </c>
      <c r="B1331">
        <v>9.8353475666419405E-6</v>
      </c>
      <c r="C1331" s="1">
        <v>5.3178249381933599E-5</v>
      </c>
      <c r="D1331">
        <v>1.5625E-2</v>
      </c>
      <c r="E1331">
        <v>1.0416666666666701E-2</v>
      </c>
      <c r="F1331">
        <v>0.10309278350515499</v>
      </c>
      <c r="G1331">
        <v>0</v>
      </c>
      <c r="H1331">
        <v>0</v>
      </c>
      <c r="I1331">
        <v>8.0645161290322596E-3</v>
      </c>
      <c r="J1331" s="1">
        <v>0</v>
      </c>
      <c r="K1331" t="s">
        <v>23240</v>
      </c>
      <c r="L1331" t="s">
        <v>25906</v>
      </c>
      <c r="M1331" t="s">
        <v>25907</v>
      </c>
    </row>
    <row r="1332" spans="1:13">
      <c r="A1332" s="1" t="s">
        <v>3349</v>
      </c>
      <c r="B1332">
        <v>8.8799521071628399E-8</v>
      </c>
      <c r="C1332" s="1">
        <v>6.0187753585809196E-7</v>
      </c>
      <c r="D1332">
        <v>1</v>
      </c>
      <c r="E1332">
        <v>1</v>
      </c>
      <c r="F1332">
        <v>1</v>
      </c>
      <c r="G1332">
        <v>0.99122807017543901</v>
      </c>
      <c r="H1332">
        <v>1</v>
      </c>
      <c r="I1332">
        <v>0.99590163934426201</v>
      </c>
      <c r="J1332" s="1">
        <v>0</v>
      </c>
      <c r="K1332" t="s">
        <v>23238</v>
      </c>
      <c r="L1332" t="s">
        <v>25908</v>
      </c>
      <c r="M1332" t="s">
        <v>25909</v>
      </c>
    </row>
    <row r="1333" spans="1:13">
      <c r="A1333" s="1" t="s">
        <v>3350</v>
      </c>
      <c r="B1333">
        <v>5.2212633554111697E-6</v>
      </c>
      <c r="C1333" s="1">
        <v>1.4556431552850101E-3</v>
      </c>
      <c r="D1333">
        <v>0.328125</v>
      </c>
      <c r="E1333">
        <v>0.21276595744680901</v>
      </c>
      <c r="F1333">
        <v>0.33937823834196901</v>
      </c>
      <c r="G1333">
        <v>0.101851851851852</v>
      </c>
      <c r="H1333">
        <v>0.82710280373831802</v>
      </c>
      <c r="I1333">
        <v>0.26262626262626299</v>
      </c>
      <c r="J1333" s="1">
        <v>0</v>
      </c>
      <c r="K1333" t="s">
        <v>23241</v>
      </c>
      <c r="L1333" t="s">
        <v>25910</v>
      </c>
      <c r="M1333" t="s">
        <v>25911</v>
      </c>
    </row>
    <row r="1334" spans="1:13">
      <c r="A1334" s="1" t="s">
        <v>3351</v>
      </c>
      <c r="B1334">
        <v>2.07968502341679E-7</v>
      </c>
      <c r="C1334" s="1">
        <v>7.8421759965380699E-7</v>
      </c>
      <c r="D1334">
        <v>1</v>
      </c>
      <c r="E1334">
        <v>0.99479166666666696</v>
      </c>
      <c r="F1334">
        <v>0.99742268041237103</v>
      </c>
      <c r="G1334">
        <v>1</v>
      </c>
      <c r="H1334">
        <v>0.99115044247787598</v>
      </c>
      <c r="I1334">
        <v>0.99583333333333302</v>
      </c>
      <c r="J1334" s="1">
        <v>0.95454545454545503</v>
      </c>
      <c r="K1334" t="s">
        <v>23238</v>
      </c>
      <c r="L1334" t="s">
        <v>25912</v>
      </c>
      <c r="M1334" t="s">
        <v>25913</v>
      </c>
    </row>
    <row r="1335" spans="1:13">
      <c r="A1335" s="1" t="s">
        <v>3352</v>
      </c>
      <c r="B1335">
        <v>2.5653675400318399E-5</v>
      </c>
      <c r="C1335" s="1">
        <v>1.82824607595917E-5</v>
      </c>
      <c r="D1335">
        <v>0.34482758620689702</v>
      </c>
      <c r="E1335">
        <v>0.29166666666666702</v>
      </c>
      <c r="F1335">
        <v>0.42592592592592599</v>
      </c>
      <c r="G1335">
        <v>9.45945945945946E-2</v>
      </c>
      <c r="H1335">
        <v>0.226315789473684</v>
      </c>
      <c r="I1335">
        <v>0.138461538461538</v>
      </c>
      <c r="J1335" s="1">
        <v>1</v>
      </c>
      <c r="K1335" t="s">
        <v>23238</v>
      </c>
      <c r="L1335" t="s">
        <v>25914</v>
      </c>
      <c r="M1335" t="s">
        <v>25915</v>
      </c>
    </row>
    <row r="1336" spans="1:13">
      <c r="A1336" s="1" t="s">
        <v>3353</v>
      </c>
      <c r="B1336">
        <v>1.3799115545964299E-5</v>
      </c>
      <c r="C1336" s="1">
        <v>2.8399921285495199E-5</v>
      </c>
      <c r="D1336">
        <v>0.97499999999999998</v>
      </c>
      <c r="E1336">
        <v>1</v>
      </c>
      <c r="F1336">
        <v>0.99528301886792403</v>
      </c>
      <c r="G1336">
        <v>1</v>
      </c>
      <c r="H1336">
        <v>0.86144578313252995</v>
      </c>
      <c r="I1336">
        <v>1</v>
      </c>
      <c r="J1336" s="1" t="s">
        <v>23229</v>
      </c>
      <c r="K1336" t="s">
        <v>23240</v>
      </c>
      <c r="L1336" t="s">
        <v>25916</v>
      </c>
      <c r="M1336" t="s">
        <v>25917</v>
      </c>
    </row>
    <row r="1337" spans="1:13">
      <c r="A1337" s="1" t="s">
        <v>3354</v>
      </c>
      <c r="B1337">
        <v>2.4568986442874398E-5</v>
      </c>
      <c r="C1337" s="1">
        <v>2.7839485685704602E-7</v>
      </c>
      <c r="D1337">
        <v>0.568965517241379</v>
      </c>
      <c r="E1337">
        <v>0.24025974025974001</v>
      </c>
      <c r="F1337">
        <v>7.6642335766423403E-2</v>
      </c>
      <c r="G1337">
        <v>1</v>
      </c>
      <c r="H1337">
        <v>1.5151515151515201E-2</v>
      </c>
      <c r="I1337">
        <v>0.59375</v>
      </c>
      <c r="J1337" s="1">
        <v>1</v>
      </c>
      <c r="K1337" t="s">
        <v>23241</v>
      </c>
      <c r="L1337" t="s">
        <v>25918</v>
      </c>
      <c r="M1337" t="s">
        <v>25919</v>
      </c>
    </row>
    <row r="1338" spans="1:13">
      <c r="A1338" s="1" t="s">
        <v>3355</v>
      </c>
      <c r="B1338">
        <v>7.5212290989092301E-6</v>
      </c>
      <c r="C1338" s="1">
        <v>5.1740397802271302E-7</v>
      </c>
      <c r="D1338">
        <v>1</v>
      </c>
      <c r="E1338">
        <v>0.87333333333333296</v>
      </c>
      <c r="F1338">
        <v>1</v>
      </c>
      <c r="G1338">
        <v>1</v>
      </c>
      <c r="H1338">
        <v>1</v>
      </c>
      <c r="I1338">
        <v>1</v>
      </c>
      <c r="J1338" s="1">
        <v>1</v>
      </c>
      <c r="K1338" t="s">
        <v>23238</v>
      </c>
      <c r="L1338" t="s">
        <v>25920</v>
      </c>
      <c r="M1338" t="s">
        <v>25921</v>
      </c>
    </row>
    <row r="1339" spans="1:13">
      <c r="A1339" s="1" t="s">
        <v>3356</v>
      </c>
      <c r="B1339">
        <v>1.9664147939354798E-6</v>
      </c>
      <c r="C1339" s="1">
        <v>4.37554697949399E-10</v>
      </c>
      <c r="D1339">
        <v>1</v>
      </c>
      <c r="E1339">
        <v>1</v>
      </c>
      <c r="F1339">
        <v>1</v>
      </c>
      <c r="G1339">
        <v>0.49074074074074098</v>
      </c>
      <c r="H1339">
        <v>0.71428571428571397</v>
      </c>
      <c r="I1339">
        <v>0.71264367816092</v>
      </c>
      <c r="J1339" s="1">
        <v>1</v>
      </c>
      <c r="K1339" t="s">
        <v>23239</v>
      </c>
      <c r="L1339" t="s">
        <v>25922</v>
      </c>
      <c r="M1339" t="s">
        <v>25923</v>
      </c>
    </row>
    <row r="1340" spans="1:13">
      <c r="A1340" s="1" t="s">
        <v>3357</v>
      </c>
      <c r="B1340">
        <v>1.0567936142600901E-6</v>
      </c>
      <c r="C1340" s="1">
        <v>9.0049475914919206E-6</v>
      </c>
      <c r="D1340">
        <v>0.87096774193548399</v>
      </c>
      <c r="E1340">
        <v>0.97311827956989205</v>
      </c>
      <c r="F1340">
        <v>1</v>
      </c>
      <c r="G1340">
        <v>0.94318181818181801</v>
      </c>
      <c r="H1340">
        <v>0.98947368421052595</v>
      </c>
      <c r="I1340">
        <v>0.91891891891891897</v>
      </c>
      <c r="J1340" s="1">
        <v>1</v>
      </c>
      <c r="K1340" t="s">
        <v>23238</v>
      </c>
      <c r="L1340" t="s">
        <v>25924</v>
      </c>
      <c r="M1340" t="s">
        <v>25925</v>
      </c>
    </row>
    <row r="1341" spans="1:13">
      <c r="A1341" s="1" t="s">
        <v>3358</v>
      </c>
      <c r="B1341">
        <v>1.01823820086269E-7</v>
      </c>
      <c r="C1341" s="1">
        <v>2.14974124489745E-7</v>
      </c>
      <c r="D1341">
        <v>0</v>
      </c>
      <c r="E1341">
        <v>0</v>
      </c>
      <c r="F1341">
        <v>0</v>
      </c>
      <c r="G1341">
        <v>0</v>
      </c>
      <c r="H1341">
        <v>7.0422535211267599E-3</v>
      </c>
      <c r="I1341">
        <v>1.85185185185185E-2</v>
      </c>
      <c r="J1341" s="1">
        <v>0.85</v>
      </c>
      <c r="K1341" t="s">
        <v>23238</v>
      </c>
      <c r="L1341" t="s">
        <v>25926</v>
      </c>
      <c r="M1341" t="s">
        <v>25927</v>
      </c>
    </row>
    <row r="1342" spans="1:13">
      <c r="A1342" s="1" t="s">
        <v>3359</v>
      </c>
      <c r="B1342">
        <v>5.3382858187980103E-5</v>
      </c>
      <c r="C1342" s="1">
        <v>4.1105630392080103E-5</v>
      </c>
      <c r="D1342">
        <v>0.33333333333333298</v>
      </c>
      <c r="E1342">
        <v>0.25352112676056299</v>
      </c>
      <c r="F1342">
        <v>0.222772277227723</v>
      </c>
      <c r="G1342">
        <v>0.484375</v>
      </c>
      <c r="H1342">
        <v>0.59836065573770503</v>
      </c>
      <c r="I1342">
        <v>0.53260869565217395</v>
      </c>
      <c r="J1342" s="1">
        <v>0.45</v>
      </c>
      <c r="K1342" t="s">
        <v>23240</v>
      </c>
      <c r="L1342" t="s">
        <v>25928</v>
      </c>
      <c r="M1342" t="s">
        <v>25929</v>
      </c>
    </row>
    <row r="1343" spans="1:13">
      <c r="A1343" s="1" t="s">
        <v>3360</v>
      </c>
      <c r="B1343">
        <v>4.6049356885354803E-6</v>
      </c>
      <c r="C1343" s="1">
        <v>1.1107945285222599E-5</v>
      </c>
      <c r="D1343">
        <v>0</v>
      </c>
      <c r="E1343">
        <v>0</v>
      </c>
      <c r="F1343">
        <v>0</v>
      </c>
      <c r="G1343">
        <v>0.560606060606061</v>
      </c>
      <c r="H1343">
        <v>6.0975609756097598E-3</v>
      </c>
      <c r="I1343">
        <v>9.7826086956521702E-2</v>
      </c>
      <c r="J1343" s="1">
        <v>0</v>
      </c>
      <c r="K1343" t="s">
        <v>23238</v>
      </c>
      <c r="L1343" t="s">
        <v>25930</v>
      </c>
      <c r="M1343" t="s">
        <v>25931</v>
      </c>
    </row>
    <row r="1344" spans="1:13">
      <c r="A1344" s="1" t="s">
        <v>3361</v>
      </c>
      <c r="B1344">
        <v>6.1635842341211403E-7</v>
      </c>
      <c r="C1344" s="1">
        <v>1.2735323603170899E-8</v>
      </c>
      <c r="D1344">
        <v>1</v>
      </c>
      <c r="E1344">
        <v>0.99462365591397806</v>
      </c>
      <c r="F1344">
        <v>1</v>
      </c>
      <c r="G1344">
        <v>0.97826086956521696</v>
      </c>
      <c r="H1344">
        <v>0.98499999999999999</v>
      </c>
      <c r="I1344">
        <v>0.993670886075949</v>
      </c>
      <c r="J1344" s="1">
        <v>1</v>
      </c>
      <c r="K1344" t="s">
        <v>23239</v>
      </c>
      <c r="L1344" t="s">
        <v>25932</v>
      </c>
      <c r="M1344" t="s">
        <v>25933</v>
      </c>
    </row>
    <row r="1345" spans="1:13">
      <c r="A1345" s="1" t="s">
        <v>3362</v>
      </c>
      <c r="B1345">
        <v>9.6925581459314099E-5</v>
      </c>
      <c r="C1345" s="1">
        <v>7.86380005376384E-6</v>
      </c>
      <c r="D1345">
        <v>8.9285714285714302E-2</v>
      </c>
      <c r="E1345">
        <v>0.48125000000000001</v>
      </c>
      <c r="F1345">
        <v>0</v>
      </c>
      <c r="G1345">
        <v>0</v>
      </c>
      <c r="H1345">
        <v>0</v>
      </c>
      <c r="I1345">
        <v>0</v>
      </c>
      <c r="J1345" s="1">
        <v>0</v>
      </c>
      <c r="K1345" t="s">
        <v>23238</v>
      </c>
      <c r="L1345" t="s">
        <v>25934</v>
      </c>
      <c r="M1345" t="s">
        <v>25935</v>
      </c>
    </row>
    <row r="1346" spans="1:13">
      <c r="A1346" s="1" t="s">
        <v>3363</v>
      </c>
      <c r="B1346">
        <v>0</v>
      </c>
      <c r="C1346" s="1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s="1">
        <v>0</v>
      </c>
      <c r="K1346" t="s">
        <v>23242</v>
      </c>
      <c r="L1346" t="s">
        <v>25936</v>
      </c>
      <c r="M1346" t="s">
        <v>25937</v>
      </c>
    </row>
    <row r="1347" spans="1:13">
      <c r="A1347" s="1" t="s">
        <v>3364</v>
      </c>
      <c r="B1347">
        <v>1.1118504650947999E-5</v>
      </c>
      <c r="C1347" s="1">
        <v>3.6761385093033399E-4</v>
      </c>
      <c r="D1347">
        <v>1.5625E-2</v>
      </c>
      <c r="E1347">
        <v>0</v>
      </c>
      <c r="F1347">
        <v>0.16666666666666699</v>
      </c>
      <c r="G1347">
        <v>1.7543859649122799E-2</v>
      </c>
      <c r="H1347">
        <v>0.26315789473684198</v>
      </c>
      <c r="I1347">
        <v>9.8360655737704902E-2</v>
      </c>
      <c r="J1347" s="1" t="s">
        <v>23229</v>
      </c>
      <c r="K1347" t="s">
        <v>23242</v>
      </c>
      <c r="L1347" t="s">
        <v>25938</v>
      </c>
      <c r="M1347" t="s">
        <v>25939</v>
      </c>
    </row>
    <row r="1348" spans="1:13">
      <c r="A1348" s="1" t="s">
        <v>3365</v>
      </c>
      <c r="B1348">
        <v>1.9171800871256899E-6</v>
      </c>
      <c r="C1348" s="1">
        <v>2.2380924926521199E-5</v>
      </c>
      <c r="D1348">
        <v>0.16</v>
      </c>
      <c r="E1348">
        <v>0.43055555555555602</v>
      </c>
      <c r="F1348">
        <v>1.5384615384615399E-2</v>
      </c>
      <c r="G1348">
        <v>0</v>
      </c>
      <c r="H1348">
        <v>1.5151515151515201E-2</v>
      </c>
      <c r="I1348">
        <v>0.3</v>
      </c>
      <c r="J1348" s="1">
        <v>0</v>
      </c>
      <c r="K1348" t="s">
        <v>23238</v>
      </c>
      <c r="L1348" t="s">
        <v>25940</v>
      </c>
      <c r="M1348" t="s">
        <v>25941</v>
      </c>
    </row>
    <row r="1349" spans="1:13">
      <c r="A1349" s="1" t="s">
        <v>3366</v>
      </c>
      <c r="B1349">
        <v>2.0595611620930101E-7</v>
      </c>
      <c r="C1349" s="1">
        <v>1.36669262089105E-6</v>
      </c>
      <c r="D1349">
        <v>0.95833333333333304</v>
      </c>
      <c r="E1349">
        <v>0.98192771084337305</v>
      </c>
      <c r="F1349">
        <v>1</v>
      </c>
      <c r="G1349">
        <v>1</v>
      </c>
      <c r="H1349">
        <v>1</v>
      </c>
      <c r="I1349">
        <v>0.94736842105263197</v>
      </c>
      <c r="J1349" s="1">
        <v>1</v>
      </c>
      <c r="K1349" t="s">
        <v>23240</v>
      </c>
      <c r="L1349" t="s">
        <v>25942</v>
      </c>
      <c r="M1349" t="s">
        <v>25943</v>
      </c>
    </row>
    <row r="1350" spans="1:13">
      <c r="A1350" s="1" t="s">
        <v>3367</v>
      </c>
      <c r="B1350">
        <v>4.6844371236365702E-7</v>
      </c>
      <c r="C1350" s="1">
        <v>2.3811480738937698E-10</v>
      </c>
      <c r="D1350">
        <v>6.4516129032258104E-2</v>
      </c>
      <c r="E1350">
        <v>0</v>
      </c>
      <c r="F1350">
        <v>8.2417582417582402E-3</v>
      </c>
      <c r="G1350">
        <v>0</v>
      </c>
      <c r="H1350">
        <v>0</v>
      </c>
      <c r="I1350">
        <v>0</v>
      </c>
      <c r="J1350" s="1" t="s">
        <v>23229</v>
      </c>
      <c r="K1350" t="s">
        <v>23242</v>
      </c>
      <c r="L1350" t="s">
        <v>25944</v>
      </c>
      <c r="M1350" t="s">
        <v>25945</v>
      </c>
    </row>
    <row r="1351" spans="1:13">
      <c r="A1351" s="1" t="s">
        <v>3368</v>
      </c>
      <c r="B1351">
        <v>1.7316233238686399E-5</v>
      </c>
      <c r="C1351" s="1">
        <v>7.1353589503143202E-7</v>
      </c>
      <c r="D1351">
        <v>0.828125</v>
      </c>
      <c r="E1351">
        <v>0.93229166666666696</v>
      </c>
      <c r="F1351">
        <v>0.93076923076923102</v>
      </c>
      <c r="G1351">
        <v>0.99137931034482796</v>
      </c>
      <c r="H1351">
        <v>0.95614035087719296</v>
      </c>
      <c r="I1351">
        <v>0.98373983739837401</v>
      </c>
      <c r="J1351" s="1">
        <v>1</v>
      </c>
      <c r="K1351" t="s">
        <v>23240</v>
      </c>
      <c r="L1351" t="s">
        <v>25946</v>
      </c>
      <c r="M1351" t="s">
        <v>25947</v>
      </c>
    </row>
    <row r="1352" spans="1:13">
      <c r="A1352" s="1" t="s">
        <v>3369</v>
      </c>
      <c r="B1352">
        <v>2.5862641062961501E-5</v>
      </c>
      <c r="C1352" s="1">
        <v>7.4660022180396796E-6</v>
      </c>
      <c r="D1352">
        <v>0.859375</v>
      </c>
      <c r="E1352">
        <v>0.97395833333333304</v>
      </c>
      <c r="F1352">
        <v>0.95641025641025601</v>
      </c>
      <c r="G1352">
        <v>0.98275862068965503</v>
      </c>
      <c r="H1352">
        <v>0.96491228070175405</v>
      </c>
      <c r="I1352">
        <v>0.94354838709677402</v>
      </c>
      <c r="J1352" s="1">
        <v>1</v>
      </c>
      <c r="K1352" t="s">
        <v>23240</v>
      </c>
      <c r="L1352" t="s">
        <v>25948</v>
      </c>
      <c r="M1352" t="s">
        <v>25949</v>
      </c>
    </row>
    <row r="1353" spans="1:13">
      <c r="A1353" s="1" t="s">
        <v>3370</v>
      </c>
      <c r="B1353">
        <v>2.7338072945988501E-6</v>
      </c>
      <c r="C1353" s="1">
        <v>5.4223258713041698E-5</v>
      </c>
      <c r="D1353">
        <v>3.8461538461538498E-2</v>
      </c>
      <c r="E1353">
        <v>1.0989010989011E-2</v>
      </c>
      <c r="F1353">
        <v>2.9585798816567999E-3</v>
      </c>
      <c r="G1353">
        <v>0</v>
      </c>
      <c r="H1353">
        <v>5.3763440860215101E-3</v>
      </c>
      <c r="I1353">
        <v>7.4074074074074098E-2</v>
      </c>
      <c r="J1353" s="1">
        <v>0.1</v>
      </c>
      <c r="K1353" t="s">
        <v>23240</v>
      </c>
      <c r="L1353" t="s">
        <v>25950</v>
      </c>
      <c r="M1353" t="s">
        <v>25951</v>
      </c>
    </row>
    <row r="1354" spans="1:13">
      <c r="A1354" s="1" t="s">
        <v>3371</v>
      </c>
      <c r="B1354">
        <v>6.4074039138725596E-5</v>
      </c>
      <c r="C1354" s="1">
        <v>4.5990675534966002E-6</v>
      </c>
      <c r="D1354">
        <v>3.125E-2</v>
      </c>
      <c r="E1354">
        <v>0.27604166666666702</v>
      </c>
      <c r="F1354">
        <v>2.0512820512820499E-2</v>
      </c>
      <c r="G1354">
        <v>1.72413793103448E-2</v>
      </c>
      <c r="H1354">
        <v>0</v>
      </c>
      <c r="I1354">
        <v>1.21951219512195E-2</v>
      </c>
      <c r="J1354" s="1">
        <v>0</v>
      </c>
      <c r="K1354" t="s">
        <v>23238</v>
      </c>
      <c r="L1354" t="s">
        <v>25952</v>
      </c>
      <c r="M1354" t="s">
        <v>25953</v>
      </c>
    </row>
    <row r="1355" spans="1:13">
      <c r="A1355" s="1" t="s">
        <v>3372</v>
      </c>
      <c r="B1355">
        <v>5.4479364497477704E-6</v>
      </c>
      <c r="C1355" s="1">
        <v>3.9501350666662003E-8</v>
      </c>
      <c r="D1355">
        <v>0.13157894736842099</v>
      </c>
      <c r="E1355">
        <v>0.11333333333333299</v>
      </c>
      <c r="F1355">
        <v>0.12608695652173901</v>
      </c>
      <c r="G1355">
        <v>0.25</v>
      </c>
      <c r="H1355">
        <v>0.17272727272727301</v>
      </c>
      <c r="I1355">
        <v>0.144736842105263</v>
      </c>
      <c r="J1355" s="1">
        <v>0.75</v>
      </c>
      <c r="K1355" t="s">
        <v>23237</v>
      </c>
      <c r="L1355" t="s">
        <v>25954</v>
      </c>
      <c r="M1355" t="s">
        <v>25955</v>
      </c>
    </row>
    <row r="1356" spans="1:13">
      <c r="A1356" s="1" t="s">
        <v>3373</v>
      </c>
      <c r="B1356">
        <v>6.7080145706904997E-6</v>
      </c>
      <c r="C1356" s="1">
        <v>2.64300825903299E-7</v>
      </c>
      <c r="D1356">
        <v>0</v>
      </c>
      <c r="E1356">
        <v>0</v>
      </c>
      <c r="F1356">
        <v>0.12628865979381401</v>
      </c>
      <c r="G1356">
        <v>6.3636363636363602E-2</v>
      </c>
      <c r="H1356">
        <v>0.25</v>
      </c>
      <c r="I1356">
        <v>2.9166666666666698E-2</v>
      </c>
      <c r="J1356" s="1">
        <v>0</v>
      </c>
      <c r="K1356" t="s">
        <v>23242</v>
      </c>
      <c r="L1356" t="s">
        <v>25956</v>
      </c>
      <c r="M1356" t="s">
        <v>25957</v>
      </c>
    </row>
    <row r="1357" spans="1:13">
      <c r="A1357" s="1" t="s">
        <v>3374</v>
      </c>
      <c r="B1357">
        <v>9.1169820809025695E-5</v>
      </c>
      <c r="C1357" s="1">
        <v>1.03634287230475E-5</v>
      </c>
      <c r="D1357">
        <v>1</v>
      </c>
      <c r="E1357">
        <v>0.815217391304348</v>
      </c>
      <c r="F1357">
        <v>0.99166666666666703</v>
      </c>
      <c r="G1357">
        <v>0.97368421052631604</v>
      </c>
      <c r="H1357">
        <v>0.97706422018348604</v>
      </c>
      <c r="I1357">
        <v>0.89224137931034497</v>
      </c>
      <c r="J1357" s="1">
        <v>1</v>
      </c>
      <c r="K1357" t="s">
        <v>23239</v>
      </c>
      <c r="L1357" t="s">
        <v>25958</v>
      </c>
      <c r="M1357" t="s">
        <v>25959</v>
      </c>
    </row>
    <row r="1358" spans="1:13">
      <c r="A1358" s="1" t="s">
        <v>3375</v>
      </c>
      <c r="B1358">
        <v>9.5852876055117206E-5</v>
      </c>
      <c r="C1358" s="1">
        <v>3.1104548205501898E-4</v>
      </c>
      <c r="D1358">
        <v>0.21875</v>
      </c>
      <c r="E1358">
        <v>0.3</v>
      </c>
      <c r="F1358">
        <v>0.52849740932642497</v>
      </c>
      <c r="G1358">
        <v>0.78571428571428603</v>
      </c>
      <c r="H1358">
        <v>0.53636363636363604</v>
      </c>
      <c r="I1358">
        <v>0.61274509803921595</v>
      </c>
      <c r="J1358" s="1">
        <v>0</v>
      </c>
      <c r="K1358" t="s">
        <v>23237</v>
      </c>
      <c r="L1358" t="s">
        <v>25960</v>
      </c>
      <c r="M1358" t="s">
        <v>25961</v>
      </c>
    </row>
    <row r="1359" spans="1:13">
      <c r="A1359" s="1" t="s">
        <v>3376</v>
      </c>
      <c r="B1359">
        <v>1.3638413009452E-5</v>
      </c>
      <c r="C1359" s="1">
        <v>4.17497925302979E-6</v>
      </c>
      <c r="D1359">
        <v>0.96875</v>
      </c>
      <c r="E1359">
        <v>0.95604395604395598</v>
      </c>
      <c r="F1359">
        <v>0.76822916666666696</v>
      </c>
      <c r="G1359">
        <v>1</v>
      </c>
      <c r="H1359">
        <v>0.94117647058823495</v>
      </c>
      <c r="I1359">
        <v>0.93820224719101097</v>
      </c>
      <c r="J1359" s="1">
        <v>0.90909090909090895</v>
      </c>
      <c r="K1359" t="s">
        <v>23238</v>
      </c>
      <c r="L1359" t="s">
        <v>25962</v>
      </c>
      <c r="M1359" t="s">
        <v>25963</v>
      </c>
    </row>
    <row r="1360" spans="1:13">
      <c r="A1360" s="1" t="s">
        <v>3377</v>
      </c>
      <c r="B1360">
        <v>1.9039668425414101E-5</v>
      </c>
      <c r="C1360" s="1">
        <v>1.20252374442393E-4</v>
      </c>
      <c r="D1360">
        <v>1</v>
      </c>
      <c r="E1360">
        <v>0.88059701492537301</v>
      </c>
      <c r="F1360">
        <v>0.72499999999999998</v>
      </c>
      <c r="G1360">
        <v>0.98979591836734704</v>
      </c>
      <c r="H1360">
        <v>0.74038461538461497</v>
      </c>
      <c r="I1360">
        <v>0.82653061224489799</v>
      </c>
      <c r="J1360" s="1">
        <v>1</v>
      </c>
      <c r="K1360" t="s">
        <v>23237</v>
      </c>
      <c r="L1360" t="s">
        <v>25964</v>
      </c>
      <c r="M1360" t="s">
        <v>25965</v>
      </c>
    </row>
    <row r="1361" spans="1:13">
      <c r="A1361" s="1" t="s">
        <v>3378</v>
      </c>
      <c r="B1361">
        <v>7.8686233812085695E-6</v>
      </c>
      <c r="C1361" s="1">
        <v>4.9892936532491501E-6</v>
      </c>
      <c r="D1361">
        <v>0.84375</v>
      </c>
      <c r="E1361">
        <v>0.69662921348314599</v>
      </c>
      <c r="F1361">
        <v>0.99210526315789505</v>
      </c>
      <c r="G1361">
        <v>0.98780487804878003</v>
      </c>
      <c r="H1361">
        <v>1</v>
      </c>
      <c r="I1361">
        <v>1</v>
      </c>
      <c r="J1361" s="1">
        <v>1</v>
      </c>
      <c r="K1361" t="s">
        <v>23242</v>
      </c>
      <c r="L1361" t="s">
        <v>25966</v>
      </c>
      <c r="M1361" t="s">
        <v>25967</v>
      </c>
    </row>
    <row r="1362" spans="1:13">
      <c r="A1362" s="1" t="s">
        <v>3379</v>
      </c>
      <c r="B1362">
        <v>1.52496102575899E-6</v>
      </c>
      <c r="C1362" s="1">
        <v>1.1630500999444001E-6</v>
      </c>
      <c r="D1362">
        <v>1</v>
      </c>
      <c r="E1362">
        <v>1</v>
      </c>
      <c r="F1362">
        <v>0.98936170212765995</v>
      </c>
      <c r="G1362">
        <v>1</v>
      </c>
      <c r="H1362">
        <v>0.98550724637681197</v>
      </c>
      <c r="I1362">
        <v>0.98611111111111105</v>
      </c>
      <c r="J1362" s="1" t="s">
        <v>23229</v>
      </c>
      <c r="K1362" t="s">
        <v>23238</v>
      </c>
      <c r="L1362" t="s">
        <v>25968</v>
      </c>
      <c r="M1362" t="s">
        <v>25969</v>
      </c>
    </row>
    <row r="1363" spans="1:13">
      <c r="A1363" s="1" t="s">
        <v>3380</v>
      </c>
      <c r="B1363">
        <v>6.8201757723031198E-4</v>
      </c>
      <c r="C1363" s="1">
        <v>1.4373782188317001E-4</v>
      </c>
      <c r="D1363">
        <v>0.565217391304348</v>
      </c>
      <c r="E1363">
        <v>0.31707317073170699</v>
      </c>
      <c r="F1363">
        <v>0.68292682926829296</v>
      </c>
      <c r="G1363">
        <v>0.98148148148148195</v>
      </c>
      <c r="H1363">
        <v>0.75</v>
      </c>
      <c r="I1363">
        <v>0.83928571428571397</v>
      </c>
      <c r="J1363" s="1">
        <v>1</v>
      </c>
      <c r="K1363" t="s">
        <v>23237</v>
      </c>
      <c r="L1363" t="s">
        <v>25970</v>
      </c>
      <c r="M1363" t="s">
        <v>25971</v>
      </c>
    </row>
    <row r="1364" spans="1:13">
      <c r="A1364" s="1" t="s">
        <v>3381</v>
      </c>
      <c r="B1364">
        <v>1.06910367048569E-6</v>
      </c>
      <c r="C1364" s="1">
        <v>7.8206571296229395E-6</v>
      </c>
      <c r="D1364">
        <v>0</v>
      </c>
      <c r="E1364">
        <v>7.6923076923076901E-3</v>
      </c>
      <c r="F1364">
        <v>0.163793103448276</v>
      </c>
      <c r="G1364">
        <v>0</v>
      </c>
      <c r="H1364">
        <v>0</v>
      </c>
      <c r="I1364">
        <v>0</v>
      </c>
      <c r="J1364" s="1" t="s">
        <v>23229</v>
      </c>
      <c r="K1364" t="s">
        <v>23237</v>
      </c>
      <c r="L1364" t="s">
        <v>25972</v>
      </c>
      <c r="M1364" t="s">
        <v>25973</v>
      </c>
    </row>
    <row r="1365" spans="1:13">
      <c r="A1365" s="1" t="s">
        <v>3382</v>
      </c>
      <c r="B1365">
        <v>1.24040989703206E-6</v>
      </c>
      <c r="C1365" s="1">
        <v>1.8284064850777399E-6</v>
      </c>
      <c r="D1365">
        <v>0</v>
      </c>
      <c r="E1365">
        <v>0</v>
      </c>
      <c r="F1365">
        <v>0</v>
      </c>
      <c r="G1365">
        <v>0.107142857142857</v>
      </c>
      <c r="H1365">
        <v>0</v>
      </c>
      <c r="I1365">
        <v>2.7777777777777801E-2</v>
      </c>
      <c r="J1365" s="1">
        <v>0</v>
      </c>
      <c r="K1365" t="s">
        <v>23238</v>
      </c>
      <c r="L1365" t="s">
        <v>25974</v>
      </c>
      <c r="M1365" t="s">
        <v>25975</v>
      </c>
    </row>
    <row r="1366" spans="1:13">
      <c r="A1366" s="1" t="s">
        <v>3383</v>
      </c>
      <c r="B1366">
        <v>3.4161283429296601E-10</v>
      </c>
      <c r="C1366" s="1">
        <v>7.8041345433189696E-5</v>
      </c>
      <c r="D1366">
        <v>6.6666666666666693E-2</v>
      </c>
      <c r="E1366">
        <v>0.1</v>
      </c>
      <c r="F1366">
        <v>0.20952380952381</v>
      </c>
      <c r="G1366">
        <v>0.80434782608695699</v>
      </c>
      <c r="H1366">
        <v>0.51315789473684204</v>
      </c>
      <c r="I1366">
        <v>0.71590909090909105</v>
      </c>
      <c r="J1366" s="1">
        <v>0.95</v>
      </c>
      <c r="K1366" t="s">
        <v>23237</v>
      </c>
      <c r="L1366" t="s">
        <v>25976</v>
      </c>
      <c r="M1366" t="s">
        <v>25977</v>
      </c>
    </row>
    <row r="1367" spans="1:13">
      <c r="A1367" s="1" t="s">
        <v>3384</v>
      </c>
      <c r="B1367">
        <v>4.02654145252757E-8</v>
      </c>
      <c r="C1367" s="1">
        <v>6.6616729560128298E-6</v>
      </c>
      <c r="D1367">
        <v>0</v>
      </c>
      <c r="E1367">
        <v>0</v>
      </c>
      <c r="F1367">
        <v>4.5045045045045001E-3</v>
      </c>
      <c r="G1367">
        <v>0</v>
      </c>
      <c r="H1367">
        <v>1.9480519480519501E-2</v>
      </c>
      <c r="I1367">
        <v>1.13636363636364E-2</v>
      </c>
      <c r="J1367" s="1" t="s">
        <v>23229</v>
      </c>
      <c r="K1367" t="s">
        <v>23238</v>
      </c>
      <c r="L1367" t="s">
        <v>25978</v>
      </c>
      <c r="M1367" t="s">
        <v>25979</v>
      </c>
    </row>
    <row r="1368" spans="1:13">
      <c r="A1368" s="1" t="s">
        <v>3385</v>
      </c>
      <c r="B1368">
        <v>1.04074591281584E-8</v>
      </c>
      <c r="C1368" s="1">
        <v>3.56786667357633E-6</v>
      </c>
      <c r="D1368">
        <v>7.4074074074074098E-2</v>
      </c>
      <c r="E1368">
        <v>3.7037037037037E-2</v>
      </c>
      <c r="F1368">
        <v>1.7094017094017099E-2</v>
      </c>
      <c r="G1368">
        <v>0</v>
      </c>
      <c r="H1368">
        <v>0</v>
      </c>
      <c r="I1368">
        <v>0</v>
      </c>
      <c r="J1368" s="1" t="s">
        <v>23229</v>
      </c>
      <c r="K1368" t="s">
        <v>23241</v>
      </c>
      <c r="L1368" t="s">
        <v>25980</v>
      </c>
      <c r="M1368" t="s">
        <v>25981</v>
      </c>
    </row>
    <row r="1369" spans="1:13">
      <c r="A1369" s="1" t="s">
        <v>3386</v>
      </c>
      <c r="B1369">
        <v>1.7577604268347299E-5</v>
      </c>
      <c r="C1369" s="1">
        <v>1.32452998508192E-5</v>
      </c>
      <c r="D1369">
        <v>1</v>
      </c>
      <c r="E1369">
        <v>0.99473684210526303</v>
      </c>
      <c r="F1369">
        <v>1</v>
      </c>
      <c r="G1369">
        <v>0.60526315789473695</v>
      </c>
      <c r="H1369">
        <v>1</v>
      </c>
      <c r="I1369">
        <v>0.83760683760683796</v>
      </c>
      <c r="J1369" s="1">
        <v>1</v>
      </c>
      <c r="K1369" t="s">
        <v>23238</v>
      </c>
      <c r="L1369" t="s">
        <v>25982</v>
      </c>
      <c r="M1369" t="s">
        <v>25983</v>
      </c>
    </row>
    <row r="1370" spans="1:13">
      <c r="A1370" s="1" t="s">
        <v>3387</v>
      </c>
      <c r="B1370">
        <v>1.3137341974809399E-8</v>
      </c>
      <c r="C1370" s="1">
        <v>4.2516901735734401E-8</v>
      </c>
      <c r="D1370">
        <v>1</v>
      </c>
      <c r="E1370">
        <v>1</v>
      </c>
      <c r="F1370">
        <v>0.99606299212598404</v>
      </c>
      <c r="G1370">
        <v>1</v>
      </c>
      <c r="H1370">
        <v>1</v>
      </c>
      <c r="I1370">
        <v>1</v>
      </c>
      <c r="J1370" s="1">
        <v>1</v>
      </c>
      <c r="K1370" t="s">
        <v>23240</v>
      </c>
      <c r="L1370" t="s">
        <v>25984</v>
      </c>
      <c r="M1370" t="s">
        <v>25985</v>
      </c>
    </row>
    <row r="1371" spans="1:13">
      <c r="A1371" s="1" t="s">
        <v>3388</v>
      </c>
      <c r="B1371">
        <v>6.2888245128077299E-5</v>
      </c>
      <c r="C1371" s="1">
        <v>8.5866865445970403E-5</v>
      </c>
      <c r="D1371">
        <v>0.19354838709677399</v>
      </c>
      <c r="E1371">
        <v>5.8139534883720902E-2</v>
      </c>
      <c r="F1371">
        <v>0.4</v>
      </c>
      <c r="G1371">
        <v>0</v>
      </c>
      <c r="H1371">
        <v>0.61864406779660996</v>
      </c>
      <c r="I1371">
        <v>8.8709677419354802E-2</v>
      </c>
      <c r="J1371" s="1">
        <v>0</v>
      </c>
      <c r="K1371" t="s">
        <v>23241</v>
      </c>
      <c r="L1371" t="s">
        <v>25986</v>
      </c>
      <c r="M1371" t="s">
        <v>25987</v>
      </c>
    </row>
    <row r="1372" spans="1:13">
      <c r="A1372" s="1" t="s">
        <v>3389</v>
      </c>
      <c r="B1372">
        <v>0</v>
      </c>
      <c r="C1372" s="1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 s="1">
        <v>0.8</v>
      </c>
      <c r="K1372" t="s">
        <v>23237</v>
      </c>
      <c r="L1372" t="s">
        <v>25988</v>
      </c>
      <c r="M1372" t="s">
        <v>25989</v>
      </c>
    </row>
    <row r="1373" spans="1:13">
      <c r="A1373" s="1" t="s">
        <v>3390</v>
      </c>
      <c r="B1373">
        <v>3.6809663925994102E-7</v>
      </c>
      <c r="C1373" s="1">
        <v>1.6168929907936101E-6</v>
      </c>
      <c r="D1373">
        <v>1</v>
      </c>
      <c r="E1373">
        <v>1</v>
      </c>
      <c r="F1373">
        <v>1</v>
      </c>
      <c r="G1373">
        <v>1</v>
      </c>
      <c r="H1373">
        <v>0.99333333333333296</v>
      </c>
      <c r="I1373">
        <v>0.99264705882352899</v>
      </c>
      <c r="J1373" s="1" t="s">
        <v>23229</v>
      </c>
      <c r="K1373" t="s">
        <v>23238</v>
      </c>
      <c r="L1373" t="s">
        <v>25990</v>
      </c>
      <c r="M1373" t="s">
        <v>25991</v>
      </c>
    </row>
    <row r="1374" spans="1:13">
      <c r="A1374" s="1" t="s">
        <v>3391</v>
      </c>
      <c r="B1374">
        <v>8.4572579717830397E-5</v>
      </c>
      <c r="C1374" s="1">
        <v>1.12809544956642E-4</v>
      </c>
      <c r="D1374">
        <v>3.125E-2</v>
      </c>
      <c r="E1374">
        <v>0</v>
      </c>
      <c r="F1374">
        <v>0.21081081081081099</v>
      </c>
      <c r="G1374">
        <v>0</v>
      </c>
      <c r="H1374">
        <v>0</v>
      </c>
      <c r="I1374">
        <v>7.0422535211267599E-3</v>
      </c>
      <c r="J1374" s="1">
        <v>0</v>
      </c>
      <c r="K1374" t="s">
        <v>23242</v>
      </c>
      <c r="L1374" t="s">
        <v>25992</v>
      </c>
      <c r="M1374" t="s">
        <v>25993</v>
      </c>
    </row>
    <row r="1375" spans="1:13">
      <c r="A1375" s="1" t="s">
        <v>3392</v>
      </c>
      <c r="B1375">
        <v>4.16849065566862E-7</v>
      </c>
      <c r="C1375" s="1">
        <v>1.38612182917482E-6</v>
      </c>
      <c r="D1375">
        <v>0</v>
      </c>
      <c r="E1375">
        <v>0</v>
      </c>
      <c r="F1375">
        <v>2.1505376344086002E-2</v>
      </c>
      <c r="G1375">
        <v>0</v>
      </c>
      <c r="H1375">
        <v>0.11494252873563204</v>
      </c>
      <c r="I1375">
        <v>0</v>
      </c>
      <c r="J1375" s="1">
        <v>0</v>
      </c>
      <c r="K1375" t="s">
        <v>23246</v>
      </c>
      <c r="L1375" t="s">
        <v>25994</v>
      </c>
      <c r="M1375" t="s">
        <v>25995</v>
      </c>
    </row>
    <row r="1376" spans="1:13">
      <c r="A1376" s="1" t="s">
        <v>3393</v>
      </c>
      <c r="B1376">
        <v>2.5852928983672598E-4</v>
      </c>
      <c r="C1376" s="1">
        <v>1.86561076630569E-6</v>
      </c>
      <c r="D1376">
        <v>0.39655172413793099</v>
      </c>
      <c r="E1376">
        <v>0.27777777777777801</v>
      </c>
      <c r="F1376">
        <v>0.58241758241758201</v>
      </c>
      <c r="G1376">
        <v>0.407407407407407</v>
      </c>
      <c r="H1376">
        <v>0.62698412698412698</v>
      </c>
      <c r="I1376">
        <v>0.61224489795918402</v>
      </c>
      <c r="J1376" s="1" t="s">
        <v>23229</v>
      </c>
      <c r="K1376" t="s">
        <v>23238</v>
      </c>
      <c r="L1376" t="s">
        <v>25996</v>
      </c>
      <c r="M1376" t="s">
        <v>25997</v>
      </c>
    </row>
    <row r="1377" spans="1:13">
      <c r="A1377" s="1" t="s">
        <v>3394</v>
      </c>
      <c r="B1377">
        <v>8.6353068913524397E-7</v>
      </c>
      <c r="C1377" s="1">
        <v>1.09876815390053E-7</v>
      </c>
      <c r="D1377">
        <v>0</v>
      </c>
      <c r="E1377">
        <v>1.0752688172042999E-2</v>
      </c>
      <c r="F1377">
        <v>2.6595744680851098E-3</v>
      </c>
      <c r="G1377">
        <v>0</v>
      </c>
      <c r="H1377">
        <v>0</v>
      </c>
      <c r="I1377">
        <v>1.9607843137254902E-2</v>
      </c>
      <c r="J1377" s="1">
        <v>1</v>
      </c>
      <c r="K1377" t="s">
        <v>23242</v>
      </c>
      <c r="L1377" t="s">
        <v>25998</v>
      </c>
      <c r="M1377" t="s">
        <v>25999</v>
      </c>
    </row>
    <row r="1378" spans="1:13">
      <c r="A1378" s="1" t="s">
        <v>3395</v>
      </c>
      <c r="B1378">
        <v>9.2052893926985399E-8</v>
      </c>
      <c r="C1378" s="1">
        <v>1.02110433867519E-8</v>
      </c>
      <c r="D1378">
        <v>0.98076923076923095</v>
      </c>
      <c r="E1378">
        <v>1</v>
      </c>
      <c r="F1378">
        <v>0.99528301886792403</v>
      </c>
      <c r="G1378">
        <v>1</v>
      </c>
      <c r="H1378">
        <v>1</v>
      </c>
      <c r="I1378">
        <v>1</v>
      </c>
      <c r="J1378" s="1" t="s">
        <v>23229</v>
      </c>
      <c r="K1378" t="s">
        <v>23238</v>
      </c>
      <c r="L1378" t="s">
        <v>26000</v>
      </c>
      <c r="M1378" t="s">
        <v>26001</v>
      </c>
    </row>
    <row r="1379" spans="1:13">
      <c r="A1379" s="1" t="s">
        <v>3396</v>
      </c>
      <c r="B1379">
        <v>1.48503691080833E-7</v>
      </c>
      <c r="C1379" s="1">
        <v>2.6605355146520102E-7</v>
      </c>
      <c r="D1379">
        <v>1</v>
      </c>
      <c r="E1379">
        <v>0.93023255813953498</v>
      </c>
      <c r="F1379">
        <v>1</v>
      </c>
      <c r="G1379">
        <v>1</v>
      </c>
      <c r="H1379">
        <v>1</v>
      </c>
      <c r="I1379">
        <v>1</v>
      </c>
      <c r="J1379" s="1">
        <v>1</v>
      </c>
      <c r="K1379" t="s">
        <v>23241</v>
      </c>
      <c r="L1379" t="s">
        <v>26002</v>
      </c>
      <c r="M1379" t="s">
        <v>26003</v>
      </c>
    </row>
    <row r="1380" spans="1:13">
      <c r="A1380" s="1" t="s">
        <v>3397</v>
      </c>
      <c r="B1380">
        <v>1.2977585250102699E-6</v>
      </c>
      <c r="C1380" s="1">
        <v>5.9122423157418198E-5</v>
      </c>
      <c r="D1380">
        <v>1</v>
      </c>
      <c r="E1380">
        <v>1</v>
      </c>
      <c r="F1380">
        <v>1</v>
      </c>
      <c r="G1380">
        <v>0.16666666666666699</v>
      </c>
      <c r="H1380">
        <v>0.95454545454545503</v>
      </c>
      <c r="I1380">
        <v>0.87837837837837796</v>
      </c>
      <c r="J1380" s="1">
        <v>1</v>
      </c>
      <c r="K1380" t="s">
        <v>23237</v>
      </c>
      <c r="L1380" t="s">
        <v>26004</v>
      </c>
      <c r="M1380" t="s">
        <v>26005</v>
      </c>
    </row>
    <row r="1381" spans="1:13">
      <c r="A1381" s="1" t="s">
        <v>3398</v>
      </c>
      <c r="B1381">
        <v>3.3554759837032302E-4</v>
      </c>
      <c r="C1381" s="1">
        <v>8.3937908033825397E-4</v>
      </c>
      <c r="D1381">
        <v>0.875</v>
      </c>
      <c r="E1381">
        <v>1</v>
      </c>
      <c r="F1381">
        <v>0.64285714285714302</v>
      </c>
      <c r="G1381">
        <v>1</v>
      </c>
      <c r="H1381">
        <v>0.92783505154639201</v>
      </c>
      <c r="I1381">
        <v>0.98795180722891596</v>
      </c>
      <c r="J1381" s="1">
        <v>1</v>
      </c>
      <c r="K1381" t="s">
        <v>23239</v>
      </c>
      <c r="L1381" t="s">
        <v>26006</v>
      </c>
      <c r="M1381" t="s">
        <v>26007</v>
      </c>
    </row>
    <row r="1382" spans="1:13">
      <c r="A1382" s="1" t="s">
        <v>3399</v>
      </c>
      <c r="B1382">
        <v>1.2690958079909701E-6</v>
      </c>
      <c r="C1382" s="1">
        <v>1.6000606194636699E-8</v>
      </c>
      <c r="D1382">
        <v>0.96875</v>
      </c>
      <c r="E1382">
        <v>0.99418604651162801</v>
      </c>
      <c r="F1382">
        <v>1</v>
      </c>
      <c r="G1382">
        <v>1</v>
      </c>
      <c r="H1382">
        <v>1</v>
      </c>
      <c r="I1382">
        <v>1</v>
      </c>
      <c r="J1382" s="1">
        <v>1</v>
      </c>
      <c r="K1382" t="s">
        <v>23238</v>
      </c>
      <c r="L1382" t="s">
        <v>26008</v>
      </c>
      <c r="M1382" t="s">
        <v>26009</v>
      </c>
    </row>
    <row r="1383" spans="1:13">
      <c r="A1383" s="1" t="s">
        <v>3400</v>
      </c>
      <c r="B1383">
        <v>8.2248577207043195E-6</v>
      </c>
      <c r="C1383" s="1">
        <v>2.9169366338614601E-8</v>
      </c>
      <c r="D1383">
        <v>0</v>
      </c>
      <c r="E1383">
        <v>0.23780487804878001</v>
      </c>
      <c r="F1383">
        <v>0</v>
      </c>
      <c r="G1383">
        <v>0</v>
      </c>
      <c r="H1383">
        <v>0</v>
      </c>
      <c r="I1383">
        <v>1.2500000000000001E-2</v>
      </c>
      <c r="J1383" s="1">
        <v>0</v>
      </c>
      <c r="K1383" t="s">
        <v>23241</v>
      </c>
      <c r="L1383" t="s">
        <v>26010</v>
      </c>
      <c r="M1383" t="s">
        <v>26011</v>
      </c>
    </row>
    <row r="1384" spans="1:13">
      <c r="A1384" s="1" t="s">
        <v>3401</v>
      </c>
      <c r="B1384">
        <v>4.62053519681226E-6</v>
      </c>
      <c r="C1384" s="1">
        <v>1.61394193551866E-6</v>
      </c>
      <c r="D1384">
        <v>0.14285714285714302</v>
      </c>
      <c r="E1384">
        <v>0.11864406779660996</v>
      </c>
      <c r="F1384">
        <v>7.8125E-3</v>
      </c>
      <c r="G1384">
        <v>0</v>
      </c>
      <c r="H1384">
        <v>0.10897435897435903</v>
      </c>
      <c r="I1384">
        <v>0</v>
      </c>
      <c r="J1384" s="1">
        <v>0</v>
      </c>
      <c r="K1384" t="s">
        <v>23246</v>
      </c>
      <c r="L1384" t="s">
        <v>26012</v>
      </c>
      <c r="M1384" t="s">
        <v>26013</v>
      </c>
    </row>
    <row r="1385" spans="1:13">
      <c r="A1385" s="1" t="s">
        <v>3402</v>
      </c>
      <c r="B1385">
        <v>6.8359657078579203E-9</v>
      </c>
      <c r="C1385" s="1">
        <v>3.2395011402373998E-7</v>
      </c>
      <c r="D1385">
        <v>1</v>
      </c>
      <c r="E1385">
        <v>1</v>
      </c>
      <c r="F1385">
        <v>0.97222222222222199</v>
      </c>
      <c r="G1385">
        <v>1</v>
      </c>
      <c r="H1385">
        <v>1</v>
      </c>
      <c r="I1385">
        <v>1</v>
      </c>
      <c r="J1385" s="1" t="s">
        <v>23229</v>
      </c>
      <c r="K1385" t="s">
        <v>23240</v>
      </c>
      <c r="L1385" t="s">
        <v>26014</v>
      </c>
      <c r="M1385" t="s">
        <v>26015</v>
      </c>
    </row>
    <row r="1386" spans="1:13">
      <c r="A1386" s="1" t="s">
        <v>3403</v>
      </c>
      <c r="B1386">
        <v>7.5409634267075298E-7</v>
      </c>
      <c r="C1386" s="1">
        <v>2.1348929079642499E-6</v>
      </c>
      <c r="D1386">
        <v>0.97222222222222221</v>
      </c>
      <c r="E1386">
        <v>1</v>
      </c>
      <c r="F1386">
        <v>0.9731182795698925</v>
      </c>
      <c r="G1386">
        <v>1</v>
      </c>
      <c r="H1386">
        <v>0.95652173913043481</v>
      </c>
      <c r="I1386">
        <v>1</v>
      </c>
      <c r="J1386" s="1" t="s">
        <v>23229</v>
      </c>
      <c r="K1386" t="s">
        <v>23243</v>
      </c>
      <c r="L1386" t="s">
        <v>26016</v>
      </c>
      <c r="M1386" t="s">
        <v>26017</v>
      </c>
    </row>
    <row r="1387" spans="1:13">
      <c r="A1387" s="1" t="s">
        <v>3404</v>
      </c>
      <c r="B1387">
        <v>2.80180892039309E-4</v>
      </c>
      <c r="C1387" s="1">
        <v>6.70346276370681E-5</v>
      </c>
      <c r="D1387">
        <v>0.82258064516129004</v>
      </c>
      <c r="E1387">
        <v>0.68333333333333302</v>
      </c>
      <c r="F1387">
        <v>0.96031746031746001</v>
      </c>
      <c r="G1387">
        <v>1</v>
      </c>
      <c r="H1387">
        <v>0.93055555555555602</v>
      </c>
      <c r="I1387">
        <v>0.95327102803738295</v>
      </c>
      <c r="J1387" s="1" t="s">
        <v>23229</v>
      </c>
      <c r="K1387" t="s">
        <v>23238</v>
      </c>
      <c r="L1387" t="s">
        <v>26018</v>
      </c>
      <c r="M1387" t="s">
        <v>26019</v>
      </c>
    </row>
    <row r="1388" spans="1:13">
      <c r="A1388" s="1" t="s">
        <v>3405</v>
      </c>
      <c r="B1388">
        <v>5.16759174402133E-5</v>
      </c>
      <c r="C1388" s="1">
        <v>3.1906788464687999E-5</v>
      </c>
      <c r="D1388">
        <v>0.13793103448275901</v>
      </c>
      <c r="E1388">
        <v>2.1276595744680899E-2</v>
      </c>
      <c r="F1388">
        <v>6.4327485380116997E-2</v>
      </c>
      <c r="G1388">
        <v>0.82608695652173902</v>
      </c>
      <c r="H1388">
        <v>6.1728395061728399E-2</v>
      </c>
      <c r="I1388">
        <v>0.49295774647887303</v>
      </c>
      <c r="J1388" s="1" t="s">
        <v>23229</v>
      </c>
      <c r="K1388" t="s">
        <v>23238</v>
      </c>
      <c r="L1388" t="s">
        <v>26020</v>
      </c>
      <c r="M1388" t="s">
        <v>26021</v>
      </c>
    </row>
    <row r="1389" spans="1:13">
      <c r="A1389" s="1" t="s">
        <v>3406</v>
      </c>
      <c r="B1389">
        <v>7.2181467597268901E-8</v>
      </c>
      <c r="C1389" s="1">
        <v>1.7796413525805399E-7</v>
      </c>
      <c r="D1389">
        <v>1.7857142857142901E-2</v>
      </c>
      <c r="E1389">
        <v>6.41025641025641E-3</v>
      </c>
      <c r="F1389">
        <v>0</v>
      </c>
      <c r="G1389">
        <v>0</v>
      </c>
      <c r="H1389">
        <v>0</v>
      </c>
      <c r="I1389">
        <v>0</v>
      </c>
      <c r="J1389" s="1">
        <v>0</v>
      </c>
      <c r="K1389" t="s">
        <v>23240</v>
      </c>
      <c r="L1389" t="s">
        <v>26022</v>
      </c>
      <c r="M1389" t="s">
        <v>26023</v>
      </c>
    </row>
    <row r="1390" spans="1:13">
      <c r="A1390" s="1" t="s">
        <v>3407</v>
      </c>
      <c r="B1390">
        <v>4.5542789197296102E-5</v>
      </c>
      <c r="C1390" s="1">
        <v>8.6519295163722998E-6</v>
      </c>
      <c r="D1390">
        <v>0.66666666666666696</v>
      </c>
      <c r="E1390">
        <v>0.88690476190476197</v>
      </c>
      <c r="F1390">
        <v>1</v>
      </c>
      <c r="G1390">
        <v>0.80555555555555602</v>
      </c>
      <c r="H1390">
        <v>0.96666666666666701</v>
      </c>
      <c r="I1390">
        <v>0.75</v>
      </c>
      <c r="J1390" s="1" t="s">
        <v>23229</v>
      </c>
      <c r="K1390" t="s">
        <v>23238</v>
      </c>
      <c r="L1390" t="s">
        <v>26024</v>
      </c>
      <c r="M1390" t="s">
        <v>26025</v>
      </c>
    </row>
    <row r="1391" spans="1:13">
      <c r="A1391" s="1" t="s">
        <v>3408</v>
      </c>
      <c r="B1391">
        <v>3.9276262086712502E-5</v>
      </c>
      <c r="C1391" s="1">
        <v>9.6521718281223399E-6</v>
      </c>
      <c r="D1391">
        <v>0.96875</v>
      </c>
      <c r="E1391">
        <v>0.79670329670329698</v>
      </c>
      <c r="F1391">
        <v>0.912337662337662</v>
      </c>
      <c r="G1391">
        <v>1</v>
      </c>
      <c r="H1391">
        <v>0.98809523809523803</v>
      </c>
      <c r="I1391">
        <v>1</v>
      </c>
      <c r="J1391" s="1" t="s">
        <v>23229</v>
      </c>
      <c r="K1391" t="s">
        <v>23237</v>
      </c>
      <c r="L1391" t="s">
        <v>26026</v>
      </c>
      <c r="M1391" t="s">
        <v>26027</v>
      </c>
    </row>
    <row r="1392" spans="1:13">
      <c r="A1392" s="1" t="s">
        <v>3409</v>
      </c>
      <c r="B1392">
        <v>1.5242182367606E-6</v>
      </c>
      <c r="C1392" s="1">
        <v>1.2540875973732699E-7</v>
      </c>
      <c r="D1392">
        <v>4.5454545454545497E-2</v>
      </c>
      <c r="E1392">
        <v>2.5423728813559299E-2</v>
      </c>
      <c r="F1392">
        <v>2.9032258064516099E-2</v>
      </c>
      <c r="G1392">
        <v>2.1739130434782601E-2</v>
      </c>
      <c r="H1392">
        <v>6.0975609756097598E-3</v>
      </c>
      <c r="I1392">
        <v>0</v>
      </c>
      <c r="J1392" s="1" t="s">
        <v>23229</v>
      </c>
      <c r="K1392" t="s">
        <v>23240</v>
      </c>
      <c r="L1392" t="s">
        <v>26028</v>
      </c>
      <c r="M1392" t="s">
        <v>26029</v>
      </c>
    </row>
    <row r="1393" spans="1:13">
      <c r="A1393" s="1" t="s">
        <v>3410</v>
      </c>
      <c r="B1393">
        <v>7.2517650661211501E-6</v>
      </c>
      <c r="C1393" s="1">
        <v>2.53329713418686E-4</v>
      </c>
      <c r="D1393">
        <v>1.6666666666666701E-2</v>
      </c>
      <c r="E1393">
        <v>0</v>
      </c>
      <c r="F1393">
        <v>2.3809523809523801E-2</v>
      </c>
      <c r="G1393">
        <v>1.5625E-2</v>
      </c>
      <c r="H1393">
        <v>0.33333333333333298</v>
      </c>
      <c r="I1393">
        <v>0.155555555555556</v>
      </c>
      <c r="J1393" s="1">
        <v>0</v>
      </c>
      <c r="K1393" t="s">
        <v>23239</v>
      </c>
      <c r="L1393" t="s">
        <v>26030</v>
      </c>
      <c r="M1393" t="s">
        <v>26031</v>
      </c>
    </row>
    <row r="1394" spans="1:13">
      <c r="A1394" s="1" t="s">
        <v>3411</v>
      </c>
      <c r="B1394">
        <v>2.3698281722381501E-7</v>
      </c>
      <c r="C1394" s="1">
        <v>6.5786847423221104E-8</v>
      </c>
      <c r="D1394">
        <v>4.5454545454545497E-2</v>
      </c>
      <c r="E1394">
        <v>6.6265060240963902E-2</v>
      </c>
      <c r="F1394">
        <v>0</v>
      </c>
      <c r="G1394">
        <v>0</v>
      </c>
      <c r="H1394">
        <v>0</v>
      </c>
      <c r="I1394">
        <v>4.49438202247191E-2</v>
      </c>
      <c r="J1394" s="1">
        <v>0.2</v>
      </c>
      <c r="K1394" t="s">
        <v>23238</v>
      </c>
      <c r="L1394" t="s">
        <v>26032</v>
      </c>
      <c r="M1394" t="s">
        <v>26033</v>
      </c>
    </row>
    <row r="1395" spans="1:13">
      <c r="A1395" s="1" t="s">
        <v>3412</v>
      </c>
      <c r="B1395">
        <v>3.0111639336617098E-5</v>
      </c>
      <c r="C1395" s="1">
        <v>1.0209950245935001E-4</v>
      </c>
      <c r="D1395">
        <v>0.26</v>
      </c>
      <c r="E1395">
        <v>0.128571428571429</v>
      </c>
      <c r="F1395">
        <v>0.186440677966102</v>
      </c>
      <c r="G1395">
        <v>0</v>
      </c>
      <c r="H1395">
        <v>8.7378640776699004E-2</v>
      </c>
      <c r="I1395">
        <v>4.4117647058823498E-2</v>
      </c>
      <c r="J1395" s="1" t="s">
        <v>23229</v>
      </c>
      <c r="K1395" t="s">
        <v>23242</v>
      </c>
      <c r="L1395" t="s">
        <v>26034</v>
      </c>
      <c r="M1395" t="s">
        <v>26035</v>
      </c>
    </row>
    <row r="1396" spans="1:13">
      <c r="A1396" s="1" t="s">
        <v>3413</v>
      </c>
      <c r="B1396">
        <v>2.4685681477258699E-5</v>
      </c>
      <c r="C1396" s="1">
        <v>3.0624228143130801E-5</v>
      </c>
      <c r="D1396">
        <v>0.71875</v>
      </c>
      <c r="E1396">
        <v>0.61111111111111105</v>
      </c>
      <c r="F1396">
        <v>0.74193548387096797</v>
      </c>
      <c r="G1396">
        <v>0.94117647058823495</v>
      </c>
      <c r="H1396">
        <v>0.89772727272727304</v>
      </c>
      <c r="I1396">
        <v>0.94444444444444398</v>
      </c>
      <c r="J1396" s="1">
        <v>1</v>
      </c>
      <c r="K1396" t="s">
        <v>23237</v>
      </c>
      <c r="L1396" t="s">
        <v>26036</v>
      </c>
      <c r="M1396" t="s">
        <v>26037</v>
      </c>
    </row>
    <row r="1397" spans="1:13">
      <c r="A1397" s="1" t="s">
        <v>3414</v>
      </c>
      <c r="B1397">
        <v>4.17280394956673E-5</v>
      </c>
      <c r="C1397" s="1">
        <v>8.9099014671349607E-5</v>
      </c>
      <c r="D1397">
        <v>0</v>
      </c>
      <c r="E1397">
        <v>5.8139534883720903E-3</v>
      </c>
      <c r="F1397">
        <v>0.21081081081081099</v>
      </c>
      <c r="G1397">
        <v>0</v>
      </c>
      <c r="H1397">
        <v>6.0240963855421699E-3</v>
      </c>
      <c r="I1397">
        <v>0</v>
      </c>
      <c r="J1397" s="1" t="s">
        <v>23229</v>
      </c>
      <c r="K1397" t="s">
        <v>23239</v>
      </c>
      <c r="L1397" t="s">
        <v>26038</v>
      </c>
      <c r="M1397" t="s">
        <v>26039</v>
      </c>
    </row>
    <row r="1398" spans="1:13">
      <c r="A1398" s="1" t="s">
        <v>3415</v>
      </c>
      <c r="B1398">
        <v>3.1293427587506899E-6</v>
      </c>
      <c r="C1398" s="1">
        <v>3.18752545985885E-6</v>
      </c>
      <c r="D1398">
        <v>0</v>
      </c>
      <c r="E1398">
        <v>0</v>
      </c>
      <c r="F1398">
        <v>7.0247933884297495E-2</v>
      </c>
      <c r="G1398">
        <v>0</v>
      </c>
      <c r="H1398">
        <v>0</v>
      </c>
      <c r="I1398">
        <v>0</v>
      </c>
      <c r="J1398" s="1" t="s">
        <v>23229</v>
      </c>
      <c r="K1398" t="s">
        <v>23241</v>
      </c>
      <c r="L1398" t="s">
        <v>26040</v>
      </c>
      <c r="M1398" t="s">
        <v>26041</v>
      </c>
    </row>
    <row r="1399" spans="1:13">
      <c r="A1399" s="1" t="s">
        <v>3416</v>
      </c>
      <c r="B1399">
        <v>2.93826992693033E-6</v>
      </c>
      <c r="C1399" s="1">
        <v>2.7432768141288401E-5</v>
      </c>
      <c r="D1399">
        <v>0.21666666666666701</v>
      </c>
      <c r="E1399">
        <v>2.9761904761904798E-2</v>
      </c>
      <c r="F1399">
        <v>8.7378640776699004E-2</v>
      </c>
      <c r="G1399">
        <v>0</v>
      </c>
      <c r="H1399">
        <v>2.9069767441860499E-2</v>
      </c>
      <c r="I1399">
        <v>0</v>
      </c>
      <c r="J1399" s="1">
        <v>0</v>
      </c>
      <c r="K1399" t="s">
        <v>23242</v>
      </c>
      <c r="L1399" t="s">
        <v>26042</v>
      </c>
      <c r="M1399" t="s">
        <v>26043</v>
      </c>
    </row>
    <row r="1400" spans="1:13">
      <c r="A1400" s="1" t="s">
        <v>3417</v>
      </c>
      <c r="B1400">
        <v>0</v>
      </c>
      <c r="C1400" s="1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s="1">
        <v>0</v>
      </c>
      <c r="K1400" t="s">
        <v>23237</v>
      </c>
      <c r="L1400" t="s">
        <v>26044</v>
      </c>
      <c r="M1400" t="s">
        <v>26045</v>
      </c>
    </row>
    <row r="1401" spans="1:13">
      <c r="A1401" s="1" t="s">
        <v>3418</v>
      </c>
      <c r="B1401">
        <v>5.25799549644505E-7</v>
      </c>
      <c r="C1401" s="1">
        <v>1.2959164818672899E-8</v>
      </c>
      <c r="D1401">
        <v>1</v>
      </c>
      <c r="E1401">
        <v>1</v>
      </c>
      <c r="F1401">
        <v>0.95061728395061695</v>
      </c>
      <c r="G1401">
        <v>1</v>
      </c>
      <c r="H1401">
        <v>0.84</v>
      </c>
      <c r="I1401">
        <v>1</v>
      </c>
      <c r="J1401" s="1" t="s">
        <v>23229</v>
      </c>
      <c r="K1401" t="s">
        <v>23240</v>
      </c>
      <c r="L1401" t="s">
        <v>26046</v>
      </c>
      <c r="M1401" t="s">
        <v>26047</v>
      </c>
    </row>
    <row r="1402" spans="1:13">
      <c r="A1402" s="1" t="s">
        <v>3419</v>
      </c>
      <c r="B1402">
        <v>1.39551546088233E-4</v>
      </c>
      <c r="C1402" s="1">
        <v>1.80250959156931E-5</v>
      </c>
      <c r="D1402">
        <v>0.70689655172413801</v>
      </c>
      <c r="E1402">
        <v>0.88</v>
      </c>
      <c r="F1402">
        <v>0.5</v>
      </c>
      <c r="G1402">
        <v>0.58333333333333304</v>
      </c>
      <c r="H1402">
        <v>0.50714285714285701</v>
      </c>
      <c r="I1402">
        <v>0.57446808510638303</v>
      </c>
      <c r="J1402" s="1">
        <v>0.40909090909090901</v>
      </c>
      <c r="K1402" t="s">
        <v>23238</v>
      </c>
      <c r="L1402" t="s">
        <v>26048</v>
      </c>
      <c r="M1402" t="s">
        <v>26049</v>
      </c>
    </row>
    <row r="1403" spans="1:13">
      <c r="A1403" s="1" t="s">
        <v>3420</v>
      </c>
      <c r="B1403">
        <v>8.2609501732440203E-5</v>
      </c>
      <c r="C1403" s="1">
        <v>1.3796085992638299E-5</v>
      </c>
      <c r="D1403">
        <v>0.65</v>
      </c>
      <c r="E1403">
        <v>0.78472222222222199</v>
      </c>
      <c r="F1403">
        <v>0.5</v>
      </c>
      <c r="G1403">
        <v>0.65</v>
      </c>
      <c r="H1403">
        <v>0.556962025316456</v>
      </c>
      <c r="I1403">
        <v>0.64285714285714302</v>
      </c>
      <c r="J1403" s="1">
        <v>0.36363636363636398</v>
      </c>
      <c r="K1403" t="s">
        <v>23239</v>
      </c>
      <c r="L1403" t="s">
        <v>26050</v>
      </c>
      <c r="M1403" t="s">
        <v>26051</v>
      </c>
    </row>
    <row r="1404" spans="1:13">
      <c r="A1404" s="1" t="s">
        <v>3421</v>
      </c>
      <c r="B1404">
        <v>1.10289169959601E-6</v>
      </c>
      <c r="C1404" s="1">
        <v>1.19784437620365E-6</v>
      </c>
      <c r="D1404">
        <v>0</v>
      </c>
      <c r="E1404">
        <v>0</v>
      </c>
      <c r="F1404">
        <v>0</v>
      </c>
      <c r="G1404">
        <v>0.11206896551724101</v>
      </c>
      <c r="H1404">
        <v>0</v>
      </c>
      <c r="I1404">
        <v>3.0172413793103401E-2</v>
      </c>
      <c r="J1404" s="1" t="s">
        <v>23229</v>
      </c>
      <c r="K1404" t="s">
        <v>23238</v>
      </c>
      <c r="L1404" t="s">
        <v>26052</v>
      </c>
      <c r="M1404" t="s">
        <v>26053</v>
      </c>
    </row>
    <row r="1405" spans="1:13">
      <c r="A1405" s="1" t="s">
        <v>3422</v>
      </c>
      <c r="B1405">
        <v>5.8793303258361202E-6</v>
      </c>
      <c r="C1405" s="1">
        <v>3.0070408200637202E-6</v>
      </c>
      <c r="D1405">
        <v>0</v>
      </c>
      <c r="E1405">
        <v>5.3763440860215101E-3</v>
      </c>
      <c r="F1405">
        <v>2.6178010471204199E-3</v>
      </c>
      <c r="G1405">
        <v>0.48275862068965503</v>
      </c>
      <c r="H1405">
        <v>2.6548672566371698E-2</v>
      </c>
      <c r="I1405">
        <v>0.16129032258064499</v>
      </c>
      <c r="J1405" s="1" t="s">
        <v>23229</v>
      </c>
      <c r="K1405" t="s">
        <v>23238</v>
      </c>
      <c r="L1405" t="s">
        <v>26054</v>
      </c>
      <c r="M1405" t="s">
        <v>26055</v>
      </c>
    </row>
    <row r="1406" spans="1:13">
      <c r="A1406" s="1" t="s">
        <v>3423</v>
      </c>
      <c r="B1406">
        <v>2.9821292416058499E-7</v>
      </c>
      <c r="C1406" s="1">
        <v>2.9278426965344201E-7</v>
      </c>
      <c r="D1406">
        <v>0.95</v>
      </c>
      <c r="E1406">
        <v>0.99431818181818199</v>
      </c>
      <c r="F1406">
        <v>1</v>
      </c>
      <c r="G1406">
        <v>1</v>
      </c>
      <c r="H1406">
        <v>0.99390243902439002</v>
      </c>
      <c r="I1406">
        <v>1</v>
      </c>
      <c r="J1406" s="1">
        <v>1</v>
      </c>
      <c r="K1406" t="s">
        <v>23237</v>
      </c>
      <c r="L1406" t="s">
        <v>26056</v>
      </c>
      <c r="M1406" t="s">
        <v>26057</v>
      </c>
    </row>
    <row r="1407" spans="1:13">
      <c r="A1407" s="1" t="s">
        <v>3424</v>
      </c>
      <c r="B1407">
        <v>1.1045934766810801E-5</v>
      </c>
      <c r="C1407" s="1">
        <v>5.34233922869536E-8</v>
      </c>
      <c r="D1407">
        <v>1</v>
      </c>
      <c r="E1407">
        <v>0.85164835164835195</v>
      </c>
      <c r="F1407">
        <v>1</v>
      </c>
      <c r="G1407">
        <v>1</v>
      </c>
      <c r="H1407">
        <v>1</v>
      </c>
      <c r="I1407">
        <v>1</v>
      </c>
      <c r="J1407" s="1">
        <v>1</v>
      </c>
      <c r="K1407" t="s">
        <v>23241</v>
      </c>
      <c r="L1407" t="s">
        <v>26058</v>
      </c>
      <c r="M1407" t="s">
        <v>26059</v>
      </c>
    </row>
    <row r="1408" spans="1:13">
      <c r="A1408" s="1" t="s">
        <v>3425</v>
      </c>
      <c r="B1408">
        <v>4.5828487046392397E-6</v>
      </c>
      <c r="C1408" s="1">
        <v>3.7671834809539199E-6</v>
      </c>
      <c r="D1408">
        <v>0</v>
      </c>
      <c r="E1408">
        <v>0</v>
      </c>
      <c r="F1408">
        <v>0.194915254237288</v>
      </c>
      <c r="G1408">
        <v>0.25757575757575801</v>
      </c>
      <c r="H1408">
        <v>5.6818181818181802E-2</v>
      </c>
      <c r="I1408">
        <v>0.115384615384615</v>
      </c>
      <c r="J1408" s="1">
        <v>0</v>
      </c>
      <c r="K1408" t="s">
        <v>23241</v>
      </c>
      <c r="L1408" t="s">
        <v>26060</v>
      </c>
      <c r="M1408" t="s">
        <v>26061</v>
      </c>
    </row>
    <row r="1409" spans="1:13">
      <c r="A1409" s="1" t="s">
        <v>3426</v>
      </c>
      <c r="B1409">
        <v>1.17563827895939E-4</v>
      </c>
      <c r="C1409" s="1">
        <v>1.0883947136575201E-4</v>
      </c>
      <c r="D1409">
        <v>0.5</v>
      </c>
      <c r="E1409">
        <v>0.95161290322580605</v>
      </c>
      <c r="F1409">
        <v>0.79639175257731998</v>
      </c>
      <c r="G1409">
        <v>0.79347826086956497</v>
      </c>
      <c r="H1409">
        <v>0.64903846153846201</v>
      </c>
      <c r="I1409">
        <v>0.61956521739130399</v>
      </c>
      <c r="J1409" s="1">
        <v>1</v>
      </c>
      <c r="K1409" t="s">
        <v>23238</v>
      </c>
      <c r="L1409" t="s">
        <v>26062</v>
      </c>
      <c r="M1409" t="s">
        <v>26063</v>
      </c>
    </row>
    <row r="1410" spans="1:13">
      <c r="A1410" s="1" t="s">
        <v>3427</v>
      </c>
      <c r="B1410">
        <v>1.9593457603930199E-4</v>
      </c>
      <c r="C1410" s="1">
        <v>4.5482105489270899E-6</v>
      </c>
      <c r="D1410">
        <v>1</v>
      </c>
      <c r="E1410">
        <v>0.765625</v>
      </c>
      <c r="F1410">
        <v>0.997435897435897</v>
      </c>
      <c r="G1410">
        <v>1</v>
      </c>
      <c r="H1410">
        <v>0.990291262135922</v>
      </c>
      <c r="I1410">
        <v>0.98623853211009205</v>
      </c>
      <c r="J1410" s="1">
        <v>1</v>
      </c>
      <c r="K1410" t="s">
        <v>23241</v>
      </c>
      <c r="L1410" t="s">
        <v>26064</v>
      </c>
      <c r="M1410" t="s">
        <v>26065</v>
      </c>
    </row>
    <row r="1411" spans="1:13">
      <c r="A1411" s="1" t="s">
        <v>3428</v>
      </c>
      <c r="B1411">
        <v>3.6064856641511903E-8</v>
      </c>
      <c r="C1411" s="1">
        <v>9.53542500383223E-8</v>
      </c>
      <c r="D1411">
        <v>1.5625E-2</v>
      </c>
      <c r="E1411">
        <v>0</v>
      </c>
      <c r="F1411">
        <v>2.6178010471204199E-3</v>
      </c>
      <c r="G1411">
        <v>0.02</v>
      </c>
      <c r="H1411">
        <v>0.25</v>
      </c>
      <c r="I1411">
        <v>5.8139534883720903E-3</v>
      </c>
      <c r="J1411" s="1">
        <v>0</v>
      </c>
      <c r="K1411" t="s">
        <v>23242</v>
      </c>
      <c r="L1411" t="s">
        <v>26066</v>
      </c>
      <c r="M1411" t="s">
        <v>26067</v>
      </c>
    </row>
    <row r="1412" spans="1:13">
      <c r="A1412" s="1" t="s">
        <v>3429</v>
      </c>
      <c r="B1412">
        <v>2.0881948192588999E-4</v>
      </c>
      <c r="C1412" s="1">
        <v>7.7457111006431803E-5</v>
      </c>
      <c r="D1412">
        <v>0</v>
      </c>
      <c r="E1412">
        <v>1.1111111111111099E-2</v>
      </c>
      <c r="F1412">
        <v>0.53488372093023295</v>
      </c>
      <c r="G1412">
        <v>0</v>
      </c>
      <c r="H1412">
        <v>0.275280898876405</v>
      </c>
      <c r="I1412">
        <v>0.15094339622641501</v>
      </c>
      <c r="J1412" s="1">
        <v>1</v>
      </c>
      <c r="K1412" t="s">
        <v>23238</v>
      </c>
      <c r="L1412" t="s">
        <v>26068</v>
      </c>
      <c r="M1412" t="s">
        <v>26069</v>
      </c>
    </row>
    <row r="1413" spans="1:13">
      <c r="A1413" s="1" t="s">
        <v>3430</v>
      </c>
      <c r="B1413">
        <v>1.30342630809073E-6</v>
      </c>
      <c r="C1413" s="1">
        <v>5.6632767241483101E-8</v>
      </c>
      <c r="D1413">
        <v>0</v>
      </c>
      <c r="E1413">
        <v>0</v>
      </c>
      <c r="F1413">
        <v>5.1020408163265302E-3</v>
      </c>
      <c r="G1413">
        <v>0</v>
      </c>
      <c r="H1413">
        <v>0</v>
      </c>
      <c r="I1413">
        <v>3.3653846153846201E-2</v>
      </c>
      <c r="J1413" s="1">
        <v>0</v>
      </c>
      <c r="K1413" t="s">
        <v>23238</v>
      </c>
      <c r="L1413" t="s">
        <v>26070</v>
      </c>
      <c r="M1413" t="s">
        <v>26071</v>
      </c>
    </row>
    <row r="1414" spans="1:13">
      <c r="A1414" s="1" t="s">
        <v>3431</v>
      </c>
      <c r="B1414">
        <v>7.2045358248028497E-6</v>
      </c>
      <c r="C1414" s="1">
        <v>1.52693817058787E-8</v>
      </c>
      <c r="D1414">
        <v>0</v>
      </c>
      <c r="E1414">
        <v>8.8888888888888906E-2</v>
      </c>
      <c r="F1414">
        <v>0</v>
      </c>
      <c r="G1414">
        <v>0</v>
      </c>
      <c r="H1414">
        <v>0</v>
      </c>
      <c r="I1414">
        <v>0</v>
      </c>
      <c r="J1414" s="1">
        <v>0</v>
      </c>
      <c r="K1414" t="s">
        <v>23238</v>
      </c>
      <c r="L1414" t="s">
        <v>26072</v>
      </c>
      <c r="M1414" t="s">
        <v>26073</v>
      </c>
    </row>
    <row r="1415" spans="1:13">
      <c r="A1415" s="1" t="s">
        <v>3432</v>
      </c>
      <c r="B1415">
        <v>4.32418663744104E-5</v>
      </c>
      <c r="C1415" s="1">
        <v>2.9792935509594401E-5</v>
      </c>
      <c r="D1415">
        <v>1.5625E-2</v>
      </c>
      <c r="E1415">
        <v>5.5555555555555601E-3</v>
      </c>
      <c r="F1415">
        <v>0.15988372093023301</v>
      </c>
      <c r="G1415">
        <v>0</v>
      </c>
      <c r="H1415">
        <v>3.7037037037037E-2</v>
      </c>
      <c r="I1415">
        <v>0</v>
      </c>
      <c r="J1415" s="1">
        <v>0</v>
      </c>
      <c r="K1415" t="s">
        <v>23238</v>
      </c>
      <c r="L1415" t="s">
        <v>26074</v>
      </c>
      <c r="M1415" t="s">
        <v>26075</v>
      </c>
    </row>
    <row r="1416" spans="1:13">
      <c r="A1416" s="1" t="s">
        <v>3433</v>
      </c>
      <c r="B1416">
        <v>3.6367237780722401E-7</v>
      </c>
      <c r="C1416" s="1">
        <v>2.9915132267326699E-6</v>
      </c>
      <c r="D1416">
        <v>0</v>
      </c>
      <c r="E1416">
        <v>0</v>
      </c>
      <c r="F1416">
        <v>2.4793388429752101E-2</v>
      </c>
      <c r="G1416">
        <v>0</v>
      </c>
      <c r="H1416">
        <v>0</v>
      </c>
      <c r="I1416">
        <v>0</v>
      </c>
      <c r="J1416" s="1" t="s">
        <v>23229</v>
      </c>
      <c r="K1416" t="s">
        <v>23239</v>
      </c>
      <c r="L1416" t="s">
        <v>26076</v>
      </c>
      <c r="M1416" t="s">
        <v>26077</v>
      </c>
    </row>
    <row r="1417" spans="1:13">
      <c r="A1417" s="1" t="s">
        <v>3434</v>
      </c>
      <c r="B1417">
        <v>7.5072693136165494E-8</v>
      </c>
      <c r="C1417" s="1">
        <v>2.19685540817296E-8</v>
      </c>
      <c r="D1417">
        <v>1</v>
      </c>
      <c r="E1417">
        <v>1</v>
      </c>
      <c r="F1417">
        <v>0.997435897435897</v>
      </c>
      <c r="G1417">
        <v>1</v>
      </c>
      <c r="H1417">
        <v>1</v>
      </c>
      <c r="I1417">
        <v>1</v>
      </c>
      <c r="J1417" s="1">
        <v>1</v>
      </c>
      <c r="K1417" t="s">
        <v>23240</v>
      </c>
      <c r="L1417" t="s">
        <v>26078</v>
      </c>
      <c r="M1417" t="s">
        <v>26079</v>
      </c>
    </row>
    <row r="1418" spans="1:13">
      <c r="A1418" s="1" t="s">
        <v>3435</v>
      </c>
      <c r="B1418">
        <v>9.8205089793004696E-6</v>
      </c>
      <c r="C1418" s="1">
        <v>7.52444670726863E-5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0.84322033898305104</v>
      </c>
      <c r="J1418" s="1" t="s">
        <v>23229</v>
      </c>
      <c r="K1418" t="s">
        <v>23241</v>
      </c>
      <c r="L1418" t="s">
        <v>26080</v>
      </c>
      <c r="M1418" t="s">
        <v>26081</v>
      </c>
    </row>
    <row r="1419" spans="1:13">
      <c r="A1419" s="1" t="s">
        <v>3436</v>
      </c>
      <c r="B1419">
        <v>9.6741874824488705E-7</v>
      </c>
      <c r="C1419" s="1">
        <v>7.6338887624285E-5</v>
      </c>
      <c r="D1419">
        <v>0.96153846153846201</v>
      </c>
      <c r="E1419">
        <v>1</v>
      </c>
      <c r="F1419">
        <v>0.71428571428571397</v>
      </c>
      <c r="G1419">
        <v>0.98750000000000004</v>
      </c>
      <c r="H1419">
        <v>0.88823529411764701</v>
      </c>
      <c r="I1419">
        <v>0.83928571428571397</v>
      </c>
      <c r="J1419" s="1" t="s">
        <v>23229</v>
      </c>
      <c r="K1419" t="s">
        <v>23238</v>
      </c>
      <c r="L1419" t="s">
        <v>26082</v>
      </c>
      <c r="M1419" t="s">
        <v>26083</v>
      </c>
    </row>
    <row r="1420" spans="1:13">
      <c r="A1420" s="1" t="s">
        <v>3437</v>
      </c>
      <c r="B1420">
        <v>1.5257870604168799E-6</v>
      </c>
      <c r="C1420" s="1">
        <v>8.2042169025963797E-6</v>
      </c>
      <c r="D1420">
        <v>0</v>
      </c>
      <c r="E1420">
        <v>0</v>
      </c>
      <c r="F1420">
        <v>2.8368794326241099E-2</v>
      </c>
      <c r="G1420">
        <v>0</v>
      </c>
      <c r="H1420">
        <v>4.8611111111111098E-2</v>
      </c>
      <c r="I1420">
        <v>4.6052631578947401E-2</v>
      </c>
      <c r="J1420" s="1">
        <v>0</v>
      </c>
      <c r="K1420" t="s">
        <v>23240</v>
      </c>
      <c r="L1420" t="s">
        <v>26084</v>
      </c>
      <c r="M1420" t="s">
        <v>26085</v>
      </c>
    </row>
    <row r="1421" spans="1:13">
      <c r="A1421" s="1" t="s">
        <v>3438</v>
      </c>
      <c r="B1421">
        <v>1.08502583280547E-5</v>
      </c>
      <c r="C1421" s="1">
        <v>3.0152736142316801E-5</v>
      </c>
      <c r="D1421">
        <v>0</v>
      </c>
      <c r="E1421">
        <v>0</v>
      </c>
      <c r="F1421">
        <v>0</v>
      </c>
      <c r="G1421">
        <v>0.56818181818181801</v>
      </c>
      <c r="H1421">
        <v>4.94505494505494E-2</v>
      </c>
      <c r="I1421">
        <v>0.22307692307692301</v>
      </c>
      <c r="J1421" s="1">
        <v>0</v>
      </c>
      <c r="K1421" t="s">
        <v>23237</v>
      </c>
      <c r="L1421" t="s">
        <v>26086</v>
      </c>
      <c r="M1421" t="s">
        <v>26087</v>
      </c>
    </row>
    <row r="1422" spans="1:13">
      <c r="A1422" s="1" t="s">
        <v>3439</v>
      </c>
      <c r="B1422">
        <v>3.6580138863266E-6</v>
      </c>
      <c r="C1422" s="1">
        <v>4.5021106078832497E-7</v>
      </c>
      <c r="D1422">
        <v>0.84375</v>
      </c>
      <c r="E1422">
        <v>0.98958333333333304</v>
      </c>
      <c r="F1422">
        <v>0.984615384615385</v>
      </c>
      <c r="G1422">
        <v>1</v>
      </c>
      <c r="H1422">
        <v>1</v>
      </c>
      <c r="I1422">
        <v>0.984375</v>
      </c>
      <c r="J1422" s="1">
        <v>1</v>
      </c>
      <c r="K1422" t="s">
        <v>23240</v>
      </c>
      <c r="L1422" t="s">
        <v>26088</v>
      </c>
      <c r="M1422" t="s">
        <v>26089</v>
      </c>
    </row>
    <row r="1423" spans="1:13">
      <c r="A1423" s="1" t="s">
        <v>3440</v>
      </c>
      <c r="B1423">
        <v>6.9891681167316301E-7</v>
      </c>
      <c r="C1423" s="1">
        <v>3.9343600472405702E-7</v>
      </c>
      <c r="D1423">
        <v>0</v>
      </c>
      <c r="E1423">
        <v>0</v>
      </c>
      <c r="F1423">
        <v>0</v>
      </c>
      <c r="G1423">
        <v>0.25</v>
      </c>
      <c r="H1423">
        <v>0</v>
      </c>
      <c r="I1423">
        <v>4.5454545454545497E-2</v>
      </c>
      <c r="J1423" s="1">
        <v>0</v>
      </c>
      <c r="K1423" t="s">
        <v>23242</v>
      </c>
      <c r="L1423" t="s">
        <v>26090</v>
      </c>
      <c r="M1423" t="s">
        <v>26091</v>
      </c>
    </row>
    <row r="1424" spans="1:13">
      <c r="A1424" s="1" t="s">
        <v>3441</v>
      </c>
      <c r="B1424">
        <v>1.0766635588512001E-6</v>
      </c>
      <c r="C1424" s="1">
        <v>1.5141702216645501E-7</v>
      </c>
      <c r="D1424">
        <v>0.88461538461538503</v>
      </c>
      <c r="E1424">
        <v>0.96067415730337102</v>
      </c>
      <c r="F1424">
        <v>0.97</v>
      </c>
      <c r="G1424">
        <v>1</v>
      </c>
      <c r="H1424">
        <v>0.96428571428571397</v>
      </c>
      <c r="I1424">
        <v>0.852112676056338</v>
      </c>
      <c r="J1424" s="1">
        <v>1</v>
      </c>
      <c r="K1424" t="s">
        <v>23241</v>
      </c>
      <c r="L1424" t="s">
        <v>26092</v>
      </c>
      <c r="M1424" t="s">
        <v>26093</v>
      </c>
    </row>
    <row r="1425" spans="1:13">
      <c r="A1425" s="1" t="s">
        <v>3442</v>
      </c>
      <c r="B1425">
        <v>1.9021883024558099E-6</v>
      </c>
      <c r="C1425" s="1">
        <v>9.0388670287742993E-6</v>
      </c>
      <c r="D1425">
        <v>1</v>
      </c>
      <c r="E1425">
        <v>1</v>
      </c>
      <c r="F1425">
        <v>0.997282608695652</v>
      </c>
      <c r="G1425">
        <v>0.72641509433962304</v>
      </c>
      <c r="H1425">
        <v>1</v>
      </c>
      <c r="I1425">
        <v>0.95555555555555605</v>
      </c>
      <c r="J1425" s="1" t="s">
        <v>23229</v>
      </c>
      <c r="K1425" t="s">
        <v>23239</v>
      </c>
      <c r="L1425" t="s">
        <v>26094</v>
      </c>
      <c r="M1425" t="s">
        <v>26095</v>
      </c>
    </row>
    <row r="1426" spans="1:13">
      <c r="A1426" s="1" t="s">
        <v>3443</v>
      </c>
      <c r="B1426">
        <v>4.3687463992118697E-5</v>
      </c>
      <c r="C1426" s="1">
        <v>5.5442012873221604E-7</v>
      </c>
      <c r="D1426">
        <v>1</v>
      </c>
      <c r="E1426">
        <v>0.93846153846153801</v>
      </c>
      <c r="F1426">
        <v>0.93877551020408201</v>
      </c>
      <c r="G1426">
        <v>0.98863636363636398</v>
      </c>
      <c r="H1426">
        <v>0.99264705882352899</v>
      </c>
      <c r="I1426">
        <v>0.90677966101694896</v>
      </c>
      <c r="J1426" s="1">
        <v>0.9375</v>
      </c>
      <c r="K1426" t="s">
        <v>23239</v>
      </c>
      <c r="L1426" t="s">
        <v>26096</v>
      </c>
      <c r="M1426" t="s">
        <v>26097</v>
      </c>
    </row>
    <row r="1427" spans="1:13">
      <c r="A1427" s="1" t="s">
        <v>3444</v>
      </c>
      <c r="B1427">
        <v>1.81151119130148E-5</v>
      </c>
      <c r="C1427" s="1">
        <v>5.0793475311810901E-6</v>
      </c>
      <c r="D1427">
        <v>0.96666666666666701</v>
      </c>
      <c r="E1427">
        <v>0.987341772151899</v>
      </c>
      <c r="F1427">
        <v>0.780555555555556</v>
      </c>
      <c r="G1427">
        <v>0.89215686274509798</v>
      </c>
      <c r="H1427">
        <v>0.81018518518518501</v>
      </c>
      <c r="I1427">
        <v>0.92410714285714302</v>
      </c>
      <c r="J1427" s="1">
        <v>0.33333333333333298</v>
      </c>
      <c r="K1427" t="s">
        <v>23241</v>
      </c>
      <c r="L1427" t="s">
        <v>26098</v>
      </c>
      <c r="M1427" t="s">
        <v>26099</v>
      </c>
    </row>
    <row r="1428" spans="1:13">
      <c r="A1428" s="1" t="s">
        <v>3445</v>
      </c>
      <c r="B1428">
        <v>2.7948294332829202E-7</v>
      </c>
      <c r="C1428" s="1">
        <v>5.9522184671829902E-6</v>
      </c>
      <c r="D1428">
        <v>0</v>
      </c>
      <c r="E1428">
        <v>5.2083333333333296E-3</v>
      </c>
      <c r="F1428">
        <v>0</v>
      </c>
      <c r="G1428">
        <v>0.163793103448276</v>
      </c>
      <c r="H1428">
        <v>8.7719298245613996E-3</v>
      </c>
      <c r="I1428">
        <v>0.08</v>
      </c>
      <c r="J1428" s="1">
        <v>4.5454545454545497E-2</v>
      </c>
      <c r="K1428" t="s">
        <v>23238</v>
      </c>
      <c r="L1428" t="s">
        <v>26100</v>
      </c>
      <c r="M1428" t="s">
        <v>26101</v>
      </c>
    </row>
    <row r="1429" spans="1:13">
      <c r="A1429" s="1" t="s">
        <v>3446</v>
      </c>
      <c r="B1429">
        <v>1.6787779345066E-4</v>
      </c>
      <c r="C1429" s="1">
        <v>1.22473977985179E-6</v>
      </c>
      <c r="D1429">
        <v>0.875</v>
      </c>
      <c r="E1429">
        <v>0.87765957446808496</v>
      </c>
      <c r="F1429">
        <v>0.59729729729729697</v>
      </c>
      <c r="G1429">
        <v>0.72340425531914898</v>
      </c>
      <c r="H1429">
        <v>0.57526881720430101</v>
      </c>
      <c r="I1429">
        <v>0.67105263157894701</v>
      </c>
      <c r="J1429" s="1">
        <v>1</v>
      </c>
      <c r="K1429" t="s">
        <v>23239</v>
      </c>
      <c r="L1429" t="s">
        <v>26102</v>
      </c>
      <c r="M1429" t="s">
        <v>26103</v>
      </c>
    </row>
    <row r="1430" spans="1:13">
      <c r="A1430" s="1" t="s">
        <v>3447</v>
      </c>
      <c r="B1430">
        <v>6.9300378263666695E-7</v>
      </c>
      <c r="C1430" s="1">
        <v>1.6533370996120298E-5</v>
      </c>
      <c r="D1430">
        <v>0.96666666666666701</v>
      </c>
      <c r="E1430">
        <v>0.98529411764705899</v>
      </c>
      <c r="F1430">
        <v>0.95945945945945899</v>
      </c>
      <c r="G1430">
        <v>0.97826086956521696</v>
      </c>
      <c r="H1430">
        <v>0.98095238095238102</v>
      </c>
      <c r="I1430">
        <v>0.98750000000000004</v>
      </c>
      <c r="J1430" s="1">
        <v>1</v>
      </c>
      <c r="K1430" t="s">
        <v>23239</v>
      </c>
      <c r="L1430" t="s">
        <v>26104</v>
      </c>
      <c r="M1430" t="s">
        <v>26105</v>
      </c>
    </row>
    <row r="1431" spans="1:13">
      <c r="A1431" s="1" t="s">
        <v>3448</v>
      </c>
      <c r="B1431">
        <v>1.7816665897116001E-6</v>
      </c>
      <c r="C1431" s="1">
        <v>1.90046593230325E-5</v>
      </c>
      <c r="D1431">
        <v>0</v>
      </c>
      <c r="E1431">
        <v>0</v>
      </c>
      <c r="F1431">
        <v>2.5641025641025602E-3</v>
      </c>
      <c r="G1431">
        <v>7.1428571428571397E-2</v>
      </c>
      <c r="H1431">
        <v>8.9285714285714298E-3</v>
      </c>
      <c r="I1431">
        <v>5.3278688524590202E-2</v>
      </c>
      <c r="J1431" s="1">
        <v>0</v>
      </c>
      <c r="K1431" t="s">
        <v>23241</v>
      </c>
      <c r="L1431" t="s">
        <v>26106</v>
      </c>
      <c r="M1431" t="s">
        <v>26107</v>
      </c>
    </row>
    <row r="1432" spans="1:13">
      <c r="A1432" s="1" t="s">
        <v>3449</v>
      </c>
      <c r="B1432">
        <v>7.4184060130131397E-6</v>
      </c>
      <c r="C1432" s="1">
        <v>2.64956749108412E-5</v>
      </c>
      <c r="D1432">
        <v>0.203703703703704</v>
      </c>
      <c r="E1432">
        <v>0.16666666666666699</v>
      </c>
      <c r="F1432">
        <v>0.13392857142857101</v>
      </c>
      <c r="G1432">
        <v>0.314285714285714</v>
      </c>
      <c r="H1432">
        <v>6.6176470588235295E-2</v>
      </c>
      <c r="I1432">
        <v>0.30555555555555602</v>
      </c>
      <c r="J1432" s="1" t="s">
        <v>23229</v>
      </c>
      <c r="K1432" t="s">
        <v>23241</v>
      </c>
      <c r="L1432" t="s">
        <v>26108</v>
      </c>
      <c r="M1432" t="s">
        <v>26109</v>
      </c>
    </row>
    <row r="1433" spans="1:13">
      <c r="A1433" s="1" t="s">
        <v>3450</v>
      </c>
      <c r="B1433">
        <v>2.2143024730490501E-6</v>
      </c>
      <c r="C1433" s="1">
        <v>2.09513782445567E-7</v>
      </c>
      <c r="D1433">
        <v>0.96551724137931005</v>
      </c>
      <c r="E1433">
        <v>1</v>
      </c>
      <c r="F1433">
        <v>0.94262295081967196</v>
      </c>
      <c r="G1433">
        <v>0.91025641025641002</v>
      </c>
      <c r="H1433">
        <v>0.93956043956044</v>
      </c>
      <c r="I1433">
        <v>0.95081967213114704</v>
      </c>
      <c r="J1433" s="1">
        <v>1</v>
      </c>
      <c r="K1433" t="s">
        <v>23238</v>
      </c>
      <c r="L1433" t="s">
        <v>26110</v>
      </c>
      <c r="M1433" t="s">
        <v>26111</v>
      </c>
    </row>
    <row r="1434" spans="1:13">
      <c r="A1434" s="1" t="s">
        <v>3451</v>
      </c>
      <c r="B1434">
        <v>1.96037313752787E-4</v>
      </c>
      <c r="C1434" s="1">
        <v>3.02778201963343E-6</v>
      </c>
      <c r="D1434">
        <v>0.91666666666666696</v>
      </c>
      <c r="E1434">
        <v>0.61170212765957399</v>
      </c>
      <c r="F1434">
        <v>0.99184782608695699</v>
      </c>
      <c r="G1434">
        <v>0.97321428571428603</v>
      </c>
      <c r="H1434">
        <v>0.96330275229357798</v>
      </c>
      <c r="I1434">
        <v>0.95689655172413801</v>
      </c>
      <c r="J1434" s="1">
        <v>1</v>
      </c>
      <c r="K1434" t="s">
        <v>23238</v>
      </c>
      <c r="L1434" t="s">
        <v>26112</v>
      </c>
      <c r="M1434" t="s">
        <v>26113</v>
      </c>
    </row>
    <row r="1435" spans="1:13">
      <c r="A1435" s="1" t="s">
        <v>3452</v>
      </c>
      <c r="B1435">
        <v>1.9784523956914099E-5</v>
      </c>
      <c r="C1435" s="1">
        <v>3.0264592278147801E-5</v>
      </c>
      <c r="D1435">
        <v>0.82142857142857095</v>
      </c>
      <c r="E1435">
        <v>0.88679245283018904</v>
      </c>
      <c r="F1435">
        <v>0.99337748344370858</v>
      </c>
      <c r="G1435">
        <v>1</v>
      </c>
      <c r="H1435">
        <v>0.93434343434343425</v>
      </c>
      <c r="I1435">
        <v>0.89473684210526305</v>
      </c>
      <c r="J1435" s="1">
        <v>0.95</v>
      </c>
      <c r="K1435" t="s">
        <v>23243</v>
      </c>
      <c r="L1435" t="s">
        <v>26114</v>
      </c>
      <c r="M1435" t="s">
        <v>26115</v>
      </c>
    </row>
    <row r="1436" spans="1:13">
      <c r="A1436" s="1" t="s">
        <v>3453</v>
      </c>
      <c r="B1436">
        <v>1.73772329752816E-6</v>
      </c>
      <c r="C1436" s="1">
        <v>4.5026985479917599E-5</v>
      </c>
      <c r="D1436">
        <v>1</v>
      </c>
      <c r="E1436">
        <v>1</v>
      </c>
      <c r="F1436">
        <v>0.98780487804878003</v>
      </c>
      <c r="G1436">
        <v>1</v>
      </c>
      <c r="H1436">
        <v>0.95408163265306101</v>
      </c>
      <c r="I1436">
        <v>0.99137931034482796</v>
      </c>
      <c r="J1436" s="1" t="s">
        <v>23229</v>
      </c>
      <c r="K1436" t="s">
        <v>23240</v>
      </c>
      <c r="L1436" t="s">
        <v>26116</v>
      </c>
      <c r="M1436" t="s">
        <v>26117</v>
      </c>
    </row>
    <row r="1437" spans="1:13">
      <c r="A1437" s="1" t="s">
        <v>3454</v>
      </c>
      <c r="B1437">
        <v>3.3833803456208899E-5</v>
      </c>
      <c r="C1437" s="1">
        <v>5.4207271007038599E-5</v>
      </c>
      <c r="D1437">
        <v>0.9</v>
      </c>
      <c r="E1437">
        <v>0.96428571428571397</v>
      </c>
      <c r="F1437">
        <v>0.832278481012658</v>
      </c>
      <c r="G1437">
        <v>0.98076923076923095</v>
      </c>
      <c r="H1437">
        <v>0.98750000000000004</v>
      </c>
      <c r="I1437">
        <v>0.97260273972602695</v>
      </c>
      <c r="J1437" s="1" t="s">
        <v>23229</v>
      </c>
      <c r="K1437" t="s">
        <v>23240</v>
      </c>
      <c r="L1437" t="s">
        <v>26118</v>
      </c>
      <c r="M1437" t="s">
        <v>26119</v>
      </c>
    </row>
    <row r="1438" spans="1:13">
      <c r="A1438" s="1" t="s">
        <v>3455</v>
      </c>
      <c r="B1438">
        <v>6.8281094222908296E-7</v>
      </c>
      <c r="C1438" s="1">
        <v>3.2529866775116999E-5</v>
      </c>
      <c r="D1438">
        <v>0.96875</v>
      </c>
      <c r="E1438">
        <v>0.984375</v>
      </c>
      <c r="F1438">
        <v>0.97179487179487201</v>
      </c>
      <c r="G1438">
        <v>0.71551724137931005</v>
      </c>
      <c r="H1438">
        <v>0.93859649122806998</v>
      </c>
      <c r="I1438">
        <v>0.92400000000000004</v>
      </c>
      <c r="J1438" s="1">
        <v>0.95454545454545503</v>
      </c>
      <c r="K1438" t="s">
        <v>23238</v>
      </c>
      <c r="L1438" t="s">
        <v>26120</v>
      </c>
      <c r="M1438" t="s">
        <v>26121</v>
      </c>
    </row>
    <row r="1439" spans="1:13">
      <c r="A1439" s="1" t="s">
        <v>3456</v>
      </c>
      <c r="B1439">
        <v>5.1919196871783201E-6</v>
      </c>
      <c r="C1439" s="1">
        <v>4.1385574831521498E-5</v>
      </c>
      <c r="D1439">
        <v>0.75</v>
      </c>
      <c r="E1439">
        <v>0.88775510204081598</v>
      </c>
      <c r="F1439">
        <v>0.98633879781420797</v>
      </c>
      <c r="G1439">
        <v>0.98780487804878003</v>
      </c>
      <c r="H1439">
        <v>0.95348837209302295</v>
      </c>
      <c r="I1439">
        <v>0.79729729729729704</v>
      </c>
      <c r="J1439" s="1">
        <v>0</v>
      </c>
      <c r="K1439" t="s">
        <v>23238</v>
      </c>
      <c r="L1439" t="s">
        <v>26122</v>
      </c>
      <c r="M1439" t="s">
        <v>26123</v>
      </c>
    </row>
    <row r="1440" spans="1:13">
      <c r="A1440" s="1" t="s">
        <v>3457</v>
      </c>
      <c r="B1440">
        <v>1.54490413905596E-6</v>
      </c>
      <c r="C1440" s="1">
        <v>5.5704606975462603E-6</v>
      </c>
      <c r="D1440">
        <v>0.984375</v>
      </c>
      <c r="E1440">
        <v>1</v>
      </c>
      <c r="F1440">
        <v>1</v>
      </c>
      <c r="G1440">
        <v>0.98863636363636398</v>
      </c>
      <c r="H1440">
        <v>0.98888888888888904</v>
      </c>
      <c r="I1440">
        <v>0.96296296296296302</v>
      </c>
      <c r="J1440" s="1">
        <v>1</v>
      </c>
      <c r="K1440" t="s">
        <v>23241</v>
      </c>
      <c r="L1440" t="s">
        <v>26124</v>
      </c>
      <c r="M1440" t="s">
        <v>26125</v>
      </c>
    </row>
    <row r="1441" spans="1:13">
      <c r="A1441" s="1" t="s">
        <v>3458</v>
      </c>
      <c r="B1441">
        <v>2.6398352028298599E-4</v>
      </c>
      <c r="C1441" s="1">
        <v>6.6732430368352904E-5</v>
      </c>
      <c r="D1441">
        <v>1</v>
      </c>
      <c r="E1441">
        <v>0.99397590361445798</v>
      </c>
      <c r="F1441">
        <v>0.43197278911564602</v>
      </c>
      <c r="G1441">
        <v>1</v>
      </c>
      <c r="H1441">
        <v>0.57386363636363602</v>
      </c>
      <c r="I1441">
        <v>0.91747572815533995</v>
      </c>
      <c r="J1441" s="1" t="s">
        <v>23229</v>
      </c>
      <c r="K1441" t="s">
        <v>23239</v>
      </c>
      <c r="L1441" t="s">
        <v>26126</v>
      </c>
      <c r="M1441" t="s">
        <v>26127</v>
      </c>
    </row>
    <row r="1442" spans="1:13">
      <c r="A1442" s="1" t="s">
        <v>3459</v>
      </c>
      <c r="B1442">
        <v>2.3660832375713099E-4</v>
      </c>
      <c r="C1442" s="1">
        <v>3.4257485301709699E-6</v>
      </c>
      <c r="D1442">
        <v>2.7777777777777801E-2</v>
      </c>
      <c r="E1442">
        <v>0.58196721311475397</v>
      </c>
      <c r="F1442">
        <v>0</v>
      </c>
      <c r="G1442">
        <v>0</v>
      </c>
      <c r="H1442">
        <v>0</v>
      </c>
      <c r="I1442">
        <v>8.6206896551724102E-3</v>
      </c>
      <c r="J1442" s="1">
        <v>0</v>
      </c>
      <c r="K1442" t="s">
        <v>23240</v>
      </c>
      <c r="L1442" t="s">
        <v>26128</v>
      </c>
      <c r="M1442" t="s">
        <v>26129</v>
      </c>
    </row>
    <row r="1443" spans="1:13">
      <c r="A1443" s="1" t="s">
        <v>3460</v>
      </c>
      <c r="B1443">
        <v>3.3763913309810298E-6</v>
      </c>
      <c r="C1443" s="1">
        <v>5.7136382496467901E-6</v>
      </c>
      <c r="D1443">
        <v>1</v>
      </c>
      <c r="E1443">
        <v>1</v>
      </c>
      <c r="F1443">
        <v>0.875</v>
      </c>
      <c r="G1443">
        <v>1</v>
      </c>
      <c r="H1443">
        <v>0.83132530120481896</v>
      </c>
      <c r="I1443">
        <v>0.97916666666666696</v>
      </c>
      <c r="J1443" s="1">
        <v>1</v>
      </c>
      <c r="K1443" t="s">
        <v>23238</v>
      </c>
      <c r="L1443" t="s">
        <v>26130</v>
      </c>
      <c r="M1443" t="s">
        <v>26131</v>
      </c>
    </row>
    <row r="1444" spans="1:13">
      <c r="A1444" s="1" t="s">
        <v>3461</v>
      </c>
      <c r="B1444">
        <v>5.4425902115965199E-6</v>
      </c>
      <c r="C1444" s="1">
        <v>1.17452388761315E-5</v>
      </c>
      <c r="D1444">
        <v>8.0645161290322606E-2</v>
      </c>
      <c r="E1444">
        <v>4.5977011494252901E-2</v>
      </c>
      <c r="F1444">
        <v>5.9171597633136102E-3</v>
      </c>
      <c r="G1444">
        <v>6.25E-2</v>
      </c>
      <c r="H1444">
        <v>2.9069767441860499E-2</v>
      </c>
      <c r="I1444">
        <v>0.14893617021276601</v>
      </c>
      <c r="J1444" s="1">
        <v>0</v>
      </c>
      <c r="K1444" t="s">
        <v>23241</v>
      </c>
      <c r="L1444" t="s">
        <v>26132</v>
      </c>
      <c r="M1444" t="s">
        <v>26133</v>
      </c>
    </row>
    <row r="1445" spans="1:13">
      <c r="A1445" s="1" t="s">
        <v>3462</v>
      </c>
      <c r="B1445">
        <v>3.8858412676400303E-4</v>
      </c>
      <c r="C1445" s="1">
        <v>1.5359034556509E-4</v>
      </c>
      <c r="D1445">
        <v>0.96875</v>
      </c>
      <c r="E1445">
        <v>1</v>
      </c>
      <c r="F1445">
        <v>0.54188481675392697</v>
      </c>
      <c r="G1445">
        <v>0.82653061224489799</v>
      </c>
      <c r="H1445">
        <v>0.36</v>
      </c>
      <c r="I1445">
        <v>0.86363636363636398</v>
      </c>
      <c r="J1445" s="1">
        <v>1</v>
      </c>
      <c r="K1445" t="s">
        <v>23241</v>
      </c>
      <c r="L1445" t="s">
        <v>26134</v>
      </c>
      <c r="M1445" t="s">
        <v>26135</v>
      </c>
    </row>
    <row r="1446" spans="1:13">
      <c r="A1446" s="1" t="s">
        <v>3463</v>
      </c>
      <c r="B1446">
        <v>2.6449787334756501E-5</v>
      </c>
      <c r="C1446" s="1">
        <v>3.0558493398456201E-5</v>
      </c>
      <c r="D1446">
        <v>1.6129032258064498E-2</v>
      </c>
      <c r="E1446">
        <v>6.6666666666666693E-2</v>
      </c>
      <c r="F1446">
        <v>0.21676300578034699</v>
      </c>
      <c r="G1446">
        <v>0</v>
      </c>
      <c r="H1446">
        <v>3.6458333333333301E-2</v>
      </c>
      <c r="I1446">
        <v>1.7857142857142901E-2</v>
      </c>
      <c r="J1446" s="1">
        <v>0</v>
      </c>
      <c r="K1446" t="s">
        <v>23237</v>
      </c>
      <c r="L1446" t="s">
        <v>26136</v>
      </c>
      <c r="M1446" t="s">
        <v>26137</v>
      </c>
    </row>
    <row r="1447" spans="1:13">
      <c r="A1447" s="1" t="s">
        <v>3464</v>
      </c>
      <c r="B1447">
        <v>8.0635851696901899E-4</v>
      </c>
      <c r="C1447" s="1">
        <v>1.97889011499479E-5</v>
      </c>
      <c r="D1447">
        <v>0.9375</v>
      </c>
      <c r="E1447">
        <v>0.96354166666666696</v>
      </c>
      <c r="F1447">
        <v>0.29508196721311503</v>
      </c>
      <c r="G1447">
        <v>0.52631578947368396</v>
      </c>
      <c r="H1447">
        <v>0.37946428571428598</v>
      </c>
      <c r="I1447">
        <v>0.553097345132743</v>
      </c>
      <c r="J1447" s="1">
        <v>1</v>
      </c>
      <c r="K1447" t="s">
        <v>23241</v>
      </c>
      <c r="L1447" t="s">
        <v>26138</v>
      </c>
      <c r="M1447" t="s">
        <v>26139</v>
      </c>
    </row>
    <row r="1448" spans="1:13">
      <c r="A1448" s="1" t="s">
        <v>3465</v>
      </c>
      <c r="B1448">
        <v>2.6373133321672498E-5</v>
      </c>
      <c r="C1448" s="1">
        <v>5.4966544670260101E-8</v>
      </c>
      <c r="D1448">
        <v>0.95161290322580649</v>
      </c>
      <c r="E1448">
        <v>0.9022988505747126</v>
      </c>
      <c r="F1448">
        <v>0.99047619047619051</v>
      </c>
      <c r="G1448">
        <v>1</v>
      </c>
      <c r="H1448">
        <v>1</v>
      </c>
      <c r="I1448">
        <v>1</v>
      </c>
      <c r="J1448" s="1">
        <v>1</v>
      </c>
      <c r="K1448" t="s">
        <v>23244</v>
      </c>
      <c r="L1448" t="s">
        <v>26140</v>
      </c>
      <c r="M1448" t="s">
        <v>26141</v>
      </c>
    </row>
    <row r="1449" spans="1:13">
      <c r="A1449" s="1" t="s">
        <v>3466</v>
      </c>
      <c r="B1449">
        <v>4.4921806375520401E-6</v>
      </c>
      <c r="C1449" s="1">
        <v>1.29308004485233E-5</v>
      </c>
      <c r="D1449">
        <v>0.98387096774193505</v>
      </c>
      <c r="E1449">
        <v>1</v>
      </c>
      <c r="F1449">
        <v>0.94010416666666696</v>
      </c>
      <c r="G1449">
        <v>1</v>
      </c>
      <c r="H1449">
        <v>0.99438202247190999</v>
      </c>
      <c r="I1449">
        <v>0.99074074074074103</v>
      </c>
      <c r="J1449" s="1">
        <v>1</v>
      </c>
      <c r="K1449" t="s">
        <v>23240</v>
      </c>
      <c r="L1449" t="s">
        <v>26142</v>
      </c>
      <c r="M1449" t="s">
        <v>26143</v>
      </c>
    </row>
    <row r="1450" spans="1:13">
      <c r="A1450" s="1" t="s">
        <v>3467</v>
      </c>
      <c r="B1450">
        <v>1.58257686387267E-9</v>
      </c>
      <c r="C1450" s="1">
        <v>6.3669713061785294E-5</v>
      </c>
      <c r="D1450">
        <v>0.23913043478260901</v>
      </c>
      <c r="E1450">
        <v>0.37878787878787901</v>
      </c>
      <c r="F1450">
        <v>0</v>
      </c>
      <c r="G1450">
        <v>0.28787878787878801</v>
      </c>
      <c r="H1450">
        <v>8.7912087912087905E-2</v>
      </c>
      <c r="I1450">
        <v>0.3125</v>
      </c>
      <c r="J1450" s="1">
        <v>1</v>
      </c>
      <c r="K1450" t="s">
        <v>23237</v>
      </c>
      <c r="L1450" t="s">
        <v>26144</v>
      </c>
      <c r="M1450" t="s">
        <v>26145</v>
      </c>
    </row>
    <row r="1451" spans="1:13">
      <c r="A1451" s="1" t="s">
        <v>3468</v>
      </c>
      <c r="B1451">
        <v>1.26971689005603E-5</v>
      </c>
      <c r="C1451" s="1">
        <v>1.0876230923066101E-5</v>
      </c>
      <c r="D1451">
        <v>0</v>
      </c>
      <c r="E1451">
        <v>0.182352941176471</v>
      </c>
      <c r="F1451">
        <v>4.1666666666666699E-2</v>
      </c>
      <c r="G1451">
        <v>0</v>
      </c>
      <c r="H1451">
        <v>6.2500000000000003E-3</v>
      </c>
      <c r="I1451">
        <v>0</v>
      </c>
      <c r="J1451" s="1">
        <v>0</v>
      </c>
      <c r="K1451" t="s">
        <v>23242</v>
      </c>
      <c r="L1451" t="s">
        <v>26146</v>
      </c>
      <c r="M1451" t="s">
        <v>26147</v>
      </c>
    </row>
    <row r="1452" spans="1:13">
      <c r="A1452" s="1" t="s">
        <v>3469</v>
      </c>
      <c r="B1452">
        <v>2.22773017014972E-8</v>
      </c>
      <c r="C1452" s="1">
        <v>5.1430419992610497E-8</v>
      </c>
      <c r="D1452">
        <v>1</v>
      </c>
      <c r="E1452">
        <v>0.99404761904761896</v>
      </c>
      <c r="F1452">
        <v>0.99732620320855603</v>
      </c>
      <c r="G1452">
        <v>0.89130434782608703</v>
      </c>
      <c r="H1452">
        <v>0.99489795918367396</v>
      </c>
      <c r="I1452">
        <v>1</v>
      </c>
      <c r="J1452" s="1">
        <v>1</v>
      </c>
      <c r="K1452" t="s">
        <v>23240</v>
      </c>
      <c r="L1452" t="s">
        <v>26148</v>
      </c>
      <c r="M1452" t="s">
        <v>26149</v>
      </c>
    </row>
    <row r="1453" spans="1:13">
      <c r="A1453" s="1" t="s">
        <v>3470</v>
      </c>
      <c r="B1453">
        <v>4.3692355690672004E-6</v>
      </c>
      <c r="C1453" s="1">
        <v>7.9509176370851708E-6</v>
      </c>
      <c r="D1453">
        <v>0</v>
      </c>
      <c r="E1453">
        <v>1.5789473684210499E-2</v>
      </c>
      <c r="F1453">
        <v>0</v>
      </c>
      <c r="G1453">
        <v>0.232758620689655</v>
      </c>
      <c r="H1453">
        <v>0</v>
      </c>
      <c r="I1453">
        <v>5.6034482758620698E-2</v>
      </c>
      <c r="J1453" s="1">
        <v>0</v>
      </c>
      <c r="K1453" t="s">
        <v>23239</v>
      </c>
      <c r="L1453" t="s">
        <v>26150</v>
      </c>
      <c r="M1453" t="s">
        <v>26151</v>
      </c>
    </row>
    <row r="1454" spans="1:13">
      <c r="A1454" s="1" t="s">
        <v>3471</v>
      </c>
      <c r="B1454">
        <v>1.0850134614850299E-5</v>
      </c>
      <c r="C1454" s="1">
        <v>2.6343199767888201E-5</v>
      </c>
      <c r="D1454">
        <v>0.46875</v>
      </c>
      <c r="E1454">
        <v>0.47395833333333298</v>
      </c>
      <c r="F1454">
        <v>0.52307692307692299</v>
      </c>
      <c r="G1454">
        <v>0.48181818181818198</v>
      </c>
      <c r="H1454">
        <v>0.5</v>
      </c>
      <c r="I1454">
        <v>0.42499999999999999</v>
      </c>
      <c r="J1454" s="1">
        <v>9.0909090909090898E-2</v>
      </c>
      <c r="K1454" t="s">
        <v>23241</v>
      </c>
      <c r="L1454" t="s">
        <v>26152</v>
      </c>
      <c r="M1454" t="s">
        <v>26153</v>
      </c>
    </row>
    <row r="1455" spans="1:13">
      <c r="A1455" s="1" t="s">
        <v>3472</v>
      </c>
      <c r="B1455">
        <v>1.143239916197E-4</v>
      </c>
      <c r="C1455" s="1">
        <v>5.8850901316477404E-4</v>
      </c>
      <c r="D1455">
        <v>0.84210526315789502</v>
      </c>
      <c r="E1455">
        <v>0.89743589743589702</v>
      </c>
      <c r="F1455">
        <v>0.92727272727272703</v>
      </c>
      <c r="G1455">
        <v>0.19565217391304299</v>
      </c>
      <c r="H1455">
        <v>0.75568181818181801</v>
      </c>
      <c r="I1455">
        <v>0.19230769230769201</v>
      </c>
      <c r="J1455" s="1">
        <v>0.66666666666666696</v>
      </c>
      <c r="K1455" t="s">
        <v>23239</v>
      </c>
      <c r="L1455" t="s">
        <v>26154</v>
      </c>
      <c r="M1455" t="s">
        <v>26155</v>
      </c>
    </row>
    <row r="1456" spans="1:13">
      <c r="A1456" s="1" t="s">
        <v>3473</v>
      </c>
      <c r="B1456">
        <v>6.2493503464808504E-6</v>
      </c>
      <c r="C1456" s="1">
        <v>2.5494379090689799E-5</v>
      </c>
      <c r="D1456">
        <v>0.984375</v>
      </c>
      <c r="E1456">
        <v>1</v>
      </c>
      <c r="F1456">
        <v>1</v>
      </c>
      <c r="G1456">
        <v>0.90517241379310298</v>
      </c>
      <c r="H1456">
        <v>0.99561403508771895</v>
      </c>
      <c r="I1456">
        <v>0.92338709677419395</v>
      </c>
      <c r="J1456" s="1">
        <v>1</v>
      </c>
      <c r="K1456" t="s">
        <v>23239</v>
      </c>
      <c r="L1456" t="s">
        <v>26156</v>
      </c>
      <c r="M1456" t="s">
        <v>26157</v>
      </c>
    </row>
    <row r="1457" spans="1:13">
      <c r="A1457" s="1" t="s">
        <v>3474</v>
      </c>
      <c r="B1457">
        <v>1.0608756047980701E-6</v>
      </c>
      <c r="C1457" s="1">
        <v>1.9056346130867799E-6</v>
      </c>
      <c r="D1457">
        <v>1</v>
      </c>
      <c r="E1457">
        <v>1</v>
      </c>
      <c r="F1457">
        <v>0.989304812834225</v>
      </c>
      <c r="G1457">
        <v>1</v>
      </c>
      <c r="H1457">
        <v>1</v>
      </c>
      <c r="I1457">
        <v>1</v>
      </c>
      <c r="J1457" s="1" t="s">
        <v>23229</v>
      </c>
      <c r="K1457" t="s">
        <v>23241</v>
      </c>
      <c r="L1457" t="s">
        <v>26158</v>
      </c>
      <c r="M1457" t="s">
        <v>26159</v>
      </c>
    </row>
    <row r="1458" spans="1:13">
      <c r="A1458" s="1" t="s">
        <v>3475</v>
      </c>
      <c r="B1458">
        <v>3.2195197897442498E-5</v>
      </c>
      <c r="C1458" s="1">
        <v>4.08707498934486E-5</v>
      </c>
      <c r="D1458">
        <v>1</v>
      </c>
      <c r="E1458">
        <v>1</v>
      </c>
      <c r="F1458">
        <v>0.92447916666666696</v>
      </c>
      <c r="G1458">
        <v>1</v>
      </c>
      <c r="H1458">
        <v>1</v>
      </c>
      <c r="I1458">
        <v>1</v>
      </c>
      <c r="J1458" s="1">
        <v>1</v>
      </c>
      <c r="K1458" t="s">
        <v>23238</v>
      </c>
      <c r="L1458" t="s">
        <v>26160</v>
      </c>
      <c r="M1458" t="s">
        <v>26161</v>
      </c>
    </row>
    <row r="1459" spans="1:13">
      <c r="A1459" s="1" t="s">
        <v>3476</v>
      </c>
      <c r="B1459">
        <v>6.0200668154708196E-7</v>
      </c>
      <c r="C1459" s="1">
        <v>8.2784070354384399E-6</v>
      </c>
      <c r="D1459">
        <v>1</v>
      </c>
      <c r="E1459">
        <v>1</v>
      </c>
      <c r="F1459">
        <v>0.79914529914529897</v>
      </c>
      <c r="G1459">
        <v>1</v>
      </c>
      <c r="H1459">
        <v>0.96969696969696995</v>
      </c>
      <c r="I1459">
        <v>0.94736842105263197</v>
      </c>
      <c r="J1459" s="1" t="s">
        <v>23229</v>
      </c>
      <c r="K1459" t="s">
        <v>23241</v>
      </c>
      <c r="L1459" t="s">
        <v>26162</v>
      </c>
      <c r="M1459" t="s">
        <v>26163</v>
      </c>
    </row>
    <row r="1460" spans="1:13">
      <c r="A1460" s="1" t="s">
        <v>3477</v>
      </c>
      <c r="B1460">
        <v>6.8883396632576595E-7</v>
      </c>
      <c r="C1460" s="1">
        <v>4.7696624702192101E-5</v>
      </c>
      <c r="D1460">
        <v>0.225806451612903</v>
      </c>
      <c r="E1460">
        <v>1.26582278481013E-2</v>
      </c>
      <c r="F1460">
        <v>0.69491525423728795</v>
      </c>
      <c r="G1460">
        <v>0</v>
      </c>
      <c r="H1460">
        <v>0.80327868852458995</v>
      </c>
      <c r="I1460">
        <v>0.12962962962963001</v>
      </c>
      <c r="J1460" s="1">
        <v>4.5454545454545497E-2</v>
      </c>
      <c r="K1460" t="s">
        <v>23241</v>
      </c>
      <c r="L1460" t="s">
        <v>26164</v>
      </c>
      <c r="M1460" t="s">
        <v>26165</v>
      </c>
    </row>
    <row r="1461" spans="1:13">
      <c r="A1461" s="1" t="s">
        <v>3478</v>
      </c>
      <c r="B1461">
        <v>8.6341429653377403E-5</v>
      </c>
      <c r="C1461" s="1">
        <v>1.5088040707402799E-4</v>
      </c>
      <c r="D1461">
        <v>0.390625</v>
      </c>
      <c r="E1461">
        <v>0.21875</v>
      </c>
      <c r="F1461">
        <v>0.144736842105263</v>
      </c>
      <c r="G1461">
        <v>0</v>
      </c>
      <c r="H1461">
        <v>0.11504424778761101</v>
      </c>
      <c r="I1461">
        <v>4.91803278688525E-2</v>
      </c>
      <c r="J1461" s="1" t="s">
        <v>23229</v>
      </c>
      <c r="K1461" t="s">
        <v>23238</v>
      </c>
      <c r="L1461" t="s">
        <v>26166</v>
      </c>
      <c r="M1461" t="s">
        <v>26167</v>
      </c>
    </row>
    <row r="1462" spans="1:13">
      <c r="A1462" s="1" t="s">
        <v>3479</v>
      </c>
      <c r="B1462">
        <v>5.7362416636527501E-5</v>
      </c>
      <c r="C1462" s="1">
        <v>1.05761655872635E-5</v>
      </c>
      <c r="D1462">
        <v>0.55555555555555602</v>
      </c>
      <c r="E1462">
        <v>0.59574468085106402</v>
      </c>
      <c r="F1462">
        <v>0.35666666666666702</v>
      </c>
      <c r="G1462">
        <v>6.25E-2</v>
      </c>
      <c r="H1462">
        <v>0.34375</v>
      </c>
      <c r="I1462">
        <v>0.107142857142857</v>
      </c>
      <c r="J1462" s="1" t="s">
        <v>23229</v>
      </c>
      <c r="K1462" t="s">
        <v>23240</v>
      </c>
      <c r="L1462" t="s">
        <v>26168</v>
      </c>
      <c r="M1462" t="s">
        <v>26169</v>
      </c>
    </row>
    <row r="1463" spans="1:13">
      <c r="A1463" s="1" t="s">
        <v>3480</v>
      </c>
      <c r="B1463">
        <v>1.0231923081332201E-5</v>
      </c>
      <c r="C1463" s="1">
        <v>1.25163058805803E-6</v>
      </c>
      <c r="D1463">
        <v>0.91666666666666696</v>
      </c>
      <c r="E1463">
        <v>0.8</v>
      </c>
      <c r="F1463">
        <v>0.93113772455089805</v>
      </c>
      <c r="G1463">
        <v>0.96</v>
      </c>
      <c r="H1463">
        <v>0.98255813953488402</v>
      </c>
      <c r="I1463">
        <v>0.89772727272727304</v>
      </c>
      <c r="J1463" s="1">
        <v>1</v>
      </c>
      <c r="K1463" t="s">
        <v>23241</v>
      </c>
      <c r="L1463" t="s">
        <v>26170</v>
      </c>
      <c r="M1463" t="s">
        <v>26171</v>
      </c>
    </row>
    <row r="1464" spans="1:13">
      <c r="A1464" s="1" t="s">
        <v>3481</v>
      </c>
      <c r="B1464">
        <v>1.63243841168503E-6</v>
      </c>
      <c r="C1464" s="1">
        <v>2.3056764489436498E-5</v>
      </c>
      <c r="D1464">
        <v>1</v>
      </c>
      <c r="E1464">
        <v>1</v>
      </c>
      <c r="F1464">
        <v>0.89367816091954</v>
      </c>
      <c r="G1464">
        <v>1</v>
      </c>
      <c r="H1464">
        <v>1</v>
      </c>
      <c r="I1464">
        <v>1</v>
      </c>
      <c r="J1464" s="1">
        <v>0.9</v>
      </c>
      <c r="K1464" t="s">
        <v>23238</v>
      </c>
      <c r="L1464" t="s">
        <v>26172</v>
      </c>
      <c r="M1464" t="s">
        <v>26173</v>
      </c>
    </row>
    <row r="1465" spans="1:13">
      <c r="A1465" s="1" t="s">
        <v>3482</v>
      </c>
      <c r="B1465">
        <v>1.35094136728326E-6</v>
      </c>
      <c r="C1465" s="1">
        <v>4.4322196552815499E-6</v>
      </c>
      <c r="D1465">
        <v>1</v>
      </c>
      <c r="E1465">
        <v>1</v>
      </c>
      <c r="F1465">
        <v>0.986206896551724</v>
      </c>
      <c r="G1465">
        <v>0.95454545454545503</v>
      </c>
      <c r="H1465">
        <v>0.936708860759494</v>
      </c>
      <c r="I1465">
        <v>0.9375</v>
      </c>
      <c r="J1465" s="1" t="s">
        <v>23229</v>
      </c>
      <c r="K1465" t="s">
        <v>23239</v>
      </c>
      <c r="L1465" t="s">
        <v>26174</v>
      </c>
      <c r="M1465" t="s">
        <v>26175</v>
      </c>
    </row>
    <row r="1466" spans="1:13">
      <c r="A1466" s="1" t="s">
        <v>3483</v>
      </c>
      <c r="B1466">
        <v>9.6155250109510803E-6</v>
      </c>
      <c r="C1466" s="1">
        <v>2.5117960541493799E-7</v>
      </c>
      <c r="D1466">
        <v>1</v>
      </c>
      <c r="E1466">
        <v>1</v>
      </c>
      <c r="F1466">
        <v>1</v>
      </c>
      <c r="G1466">
        <v>0.86842105263157898</v>
      </c>
      <c r="H1466">
        <v>0.93292682926829296</v>
      </c>
      <c r="I1466">
        <v>0.92857142857142905</v>
      </c>
      <c r="J1466" s="1">
        <v>1</v>
      </c>
      <c r="K1466" t="s">
        <v>23238</v>
      </c>
      <c r="L1466" t="s">
        <v>26176</v>
      </c>
      <c r="M1466" t="s">
        <v>26177</v>
      </c>
    </row>
    <row r="1467" spans="1:13">
      <c r="A1467" s="1" t="s">
        <v>3484</v>
      </c>
      <c r="B1467">
        <v>1.6820834312134899E-8</v>
      </c>
      <c r="C1467" s="1">
        <v>5.7158552750180304E-7</v>
      </c>
      <c r="D1467">
        <v>1</v>
      </c>
      <c r="E1467">
        <v>1</v>
      </c>
      <c r="F1467">
        <v>0.99444444444444402</v>
      </c>
      <c r="G1467">
        <v>0.97619047619047605</v>
      </c>
      <c r="H1467">
        <v>0.88333333333333297</v>
      </c>
      <c r="I1467">
        <v>0.98051948051948101</v>
      </c>
      <c r="J1467" s="1">
        <v>1</v>
      </c>
      <c r="K1467" t="s">
        <v>23240</v>
      </c>
      <c r="L1467" t="s">
        <v>26178</v>
      </c>
      <c r="M1467" t="s">
        <v>26179</v>
      </c>
    </row>
    <row r="1468" spans="1:13">
      <c r="A1468" s="1" t="s">
        <v>3485</v>
      </c>
      <c r="B1468">
        <v>8.3144054532817093E-5</v>
      </c>
      <c r="C1468" s="1">
        <v>1.4968967623943299E-4</v>
      </c>
      <c r="D1468">
        <v>4.6875E-2</v>
      </c>
      <c r="E1468">
        <v>1.0638297872340399E-2</v>
      </c>
      <c r="F1468">
        <v>0.15641025641025599</v>
      </c>
      <c r="G1468">
        <v>0</v>
      </c>
      <c r="H1468">
        <v>0</v>
      </c>
      <c r="I1468">
        <v>1.7699115044247801E-2</v>
      </c>
      <c r="J1468" s="1">
        <v>0</v>
      </c>
      <c r="K1468" t="s">
        <v>23238</v>
      </c>
      <c r="L1468" t="s">
        <v>26180</v>
      </c>
      <c r="M1468" t="s">
        <v>26181</v>
      </c>
    </row>
    <row r="1469" spans="1:13">
      <c r="A1469" s="1" t="s">
        <v>3486</v>
      </c>
      <c r="B1469">
        <v>8.9089146199073395E-7</v>
      </c>
      <c r="C1469" s="1">
        <v>2.6460867957589798E-7</v>
      </c>
      <c r="D1469">
        <v>1</v>
      </c>
      <c r="E1469">
        <v>0.99397590361445798</v>
      </c>
      <c r="F1469">
        <v>1</v>
      </c>
      <c r="G1469">
        <v>1</v>
      </c>
      <c r="H1469">
        <v>0.89436619718309895</v>
      </c>
      <c r="I1469">
        <v>1</v>
      </c>
      <c r="J1469" s="1">
        <v>1</v>
      </c>
      <c r="K1469" t="s">
        <v>23242</v>
      </c>
      <c r="L1469" t="s">
        <v>26182</v>
      </c>
      <c r="M1469" t="s">
        <v>26183</v>
      </c>
    </row>
    <row r="1470" spans="1:13">
      <c r="A1470" s="1" t="s">
        <v>3487</v>
      </c>
      <c r="B1470">
        <v>4.5626022444454403E-5</v>
      </c>
      <c r="C1470" s="1">
        <v>1.7345266673016701E-5</v>
      </c>
      <c r="D1470">
        <v>0</v>
      </c>
      <c r="E1470">
        <v>0</v>
      </c>
      <c r="F1470">
        <v>0.28571428571428598</v>
      </c>
      <c r="G1470">
        <v>0</v>
      </c>
      <c r="H1470">
        <v>0.207792207792208</v>
      </c>
      <c r="I1470">
        <v>0.18421052631578899</v>
      </c>
      <c r="J1470" s="1" t="s">
        <v>23229</v>
      </c>
      <c r="K1470" t="s">
        <v>23237</v>
      </c>
      <c r="L1470" t="s">
        <v>26184</v>
      </c>
      <c r="M1470" t="s">
        <v>26185</v>
      </c>
    </row>
    <row r="1471" spans="1:13">
      <c r="A1471" s="1" t="s">
        <v>3488</v>
      </c>
      <c r="B1471">
        <v>1.83640542731114E-7</v>
      </c>
      <c r="C1471" s="1">
        <v>1.00548570035056E-6</v>
      </c>
      <c r="D1471">
        <v>3.125E-2</v>
      </c>
      <c r="E1471">
        <v>0</v>
      </c>
      <c r="F1471">
        <v>5.31914893617021E-3</v>
      </c>
      <c r="G1471">
        <v>0</v>
      </c>
      <c r="H1471">
        <v>4.7619047619047597E-3</v>
      </c>
      <c r="I1471">
        <v>0</v>
      </c>
      <c r="J1471" s="1">
        <v>0</v>
      </c>
      <c r="K1471" t="s">
        <v>23242</v>
      </c>
      <c r="L1471" t="s">
        <v>26186</v>
      </c>
      <c r="M1471" t="s">
        <v>26187</v>
      </c>
    </row>
    <row r="1472" spans="1:13">
      <c r="A1472" s="1" t="s">
        <v>3489</v>
      </c>
      <c r="B1472">
        <v>2.42624854105674E-4</v>
      </c>
      <c r="C1472" s="1">
        <v>2.9780608548117201E-5</v>
      </c>
      <c r="D1472">
        <v>0.43548387096774199</v>
      </c>
      <c r="E1472">
        <v>0.33516483516483497</v>
      </c>
      <c r="F1472">
        <v>0.65</v>
      </c>
      <c r="G1472">
        <v>0.337837837837838</v>
      </c>
      <c r="H1472">
        <v>0.58247422680412397</v>
      </c>
      <c r="I1472">
        <v>0.6</v>
      </c>
      <c r="J1472" s="1">
        <v>1</v>
      </c>
      <c r="K1472" t="s">
        <v>23238</v>
      </c>
      <c r="L1472" t="s">
        <v>26188</v>
      </c>
      <c r="M1472" t="s">
        <v>26189</v>
      </c>
    </row>
    <row r="1473" spans="1:13">
      <c r="A1473" s="1" t="s">
        <v>3490</v>
      </c>
      <c r="B1473">
        <v>1.0850244718117901E-7</v>
      </c>
      <c r="C1473" s="1">
        <v>7.6649119773758298E-7</v>
      </c>
      <c r="D1473">
        <v>1</v>
      </c>
      <c r="E1473">
        <v>0.94680851063829796</v>
      </c>
      <c r="F1473">
        <v>0.96180555555555602</v>
      </c>
      <c r="G1473">
        <v>1</v>
      </c>
      <c r="H1473">
        <v>1</v>
      </c>
      <c r="I1473">
        <v>0.95833333333333304</v>
      </c>
      <c r="J1473" s="1">
        <v>0.9375</v>
      </c>
      <c r="K1473" t="s">
        <v>23240</v>
      </c>
      <c r="L1473" t="s">
        <v>26190</v>
      </c>
      <c r="M1473" t="s">
        <v>26191</v>
      </c>
    </row>
    <row r="1474" spans="1:13">
      <c r="A1474" s="1" t="s">
        <v>3491</v>
      </c>
      <c r="B1474">
        <v>3.2915995948062198E-7</v>
      </c>
      <c r="C1474" s="1">
        <v>3.0856956437376999E-8</v>
      </c>
      <c r="D1474">
        <v>0.125</v>
      </c>
      <c r="E1474">
        <v>5.5555555555555601E-2</v>
      </c>
      <c r="F1474">
        <v>1.0638297872340399E-2</v>
      </c>
      <c r="G1474">
        <v>0</v>
      </c>
      <c r="H1474">
        <v>0.11</v>
      </c>
      <c r="I1474">
        <v>2.9411764705882401E-2</v>
      </c>
      <c r="J1474" s="1">
        <v>0</v>
      </c>
      <c r="K1474" t="s">
        <v>23240</v>
      </c>
      <c r="L1474" t="s">
        <v>26192</v>
      </c>
      <c r="M1474" t="s">
        <v>26193</v>
      </c>
    </row>
    <row r="1475" spans="1:13">
      <c r="A1475" s="1" t="s">
        <v>3492</v>
      </c>
      <c r="B1475">
        <v>4.79164253073775E-8</v>
      </c>
      <c r="C1475" s="1">
        <v>2.9812584714560803E-8</v>
      </c>
      <c r="D1475">
        <v>1</v>
      </c>
      <c r="E1475">
        <v>1</v>
      </c>
      <c r="F1475">
        <v>0.98251748251748205</v>
      </c>
      <c r="G1475">
        <v>1</v>
      </c>
      <c r="H1475">
        <v>0.98369565217391297</v>
      </c>
      <c r="I1475">
        <v>0.984615384615385</v>
      </c>
      <c r="J1475" s="1">
        <v>0.2</v>
      </c>
      <c r="K1475" t="s">
        <v>23240</v>
      </c>
      <c r="L1475" t="s">
        <v>26194</v>
      </c>
      <c r="M1475" t="s">
        <v>26195</v>
      </c>
    </row>
    <row r="1476" spans="1:13">
      <c r="A1476" s="1" t="s">
        <v>3493</v>
      </c>
      <c r="B1476">
        <v>9.4102685836347906E-5</v>
      </c>
      <c r="C1476" s="1">
        <v>1.28325524731876E-5</v>
      </c>
      <c r="D1476">
        <v>0.84782608695652195</v>
      </c>
      <c r="E1476">
        <v>0.54054054054054101</v>
      </c>
      <c r="F1476">
        <v>0.98046875</v>
      </c>
      <c r="G1476">
        <v>1</v>
      </c>
      <c r="H1476">
        <v>1</v>
      </c>
      <c r="I1476">
        <v>0.94230769230769196</v>
      </c>
      <c r="J1476" s="1">
        <v>1</v>
      </c>
      <c r="K1476" t="s">
        <v>23238</v>
      </c>
      <c r="L1476" t="s">
        <v>26196</v>
      </c>
      <c r="M1476" t="s">
        <v>26197</v>
      </c>
    </row>
    <row r="1477" spans="1:13">
      <c r="A1477" s="1" t="s">
        <v>3494</v>
      </c>
      <c r="B1477">
        <v>8.6283627263067902E-7</v>
      </c>
      <c r="C1477" s="1">
        <v>4.7200989282900002E-7</v>
      </c>
      <c r="D1477">
        <v>0.05</v>
      </c>
      <c r="E1477">
        <v>6.02409638554217E-2</v>
      </c>
      <c r="F1477">
        <v>0</v>
      </c>
      <c r="G1477">
        <v>0</v>
      </c>
      <c r="H1477">
        <v>0</v>
      </c>
      <c r="I1477">
        <v>0</v>
      </c>
      <c r="J1477" s="1">
        <v>0</v>
      </c>
      <c r="K1477" t="s">
        <v>23238</v>
      </c>
      <c r="L1477" t="s">
        <v>26198</v>
      </c>
      <c r="M1477" t="s">
        <v>26199</v>
      </c>
    </row>
    <row r="1478" spans="1:13">
      <c r="A1478" s="1" t="s">
        <v>3495</v>
      </c>
      <c r="B1478">
        <v>1.11789549772325E-7</v>
      </c>
      <c r="C1478" s="1">
        <v>4.3901289561821502E-8</v>
      </c>
      <c r="D1478">
        <v>1</v>
      </c>
      <c r="E1478">
        <v>0.987341772151899</v>
      </c>
      <c r="F1478">
        <v>1</v>
      </c>
      <c r="G1478">
        <v>1</v>
      </c>
      <c r="H1478">
        <v>1</v>
      </c>
      <c r="I1478">
        <v>1</v>
      </c>
      <c r="J1478" s="1">
        <v>0.4375</v>
      </c>
      <c r="K1478" t="s">
        <v>23241</v>
      </c>
      <c r="L1478" t="s">
        <v>26200</v>
      </c>
      <c r="M1478" t="s">
        <v>26201</v>
      </c>
    </row>
    <row r="1479" spans="1:13">
      <c r="A1479" s="1" t="s">
        <v>3496</v>
      </c>
      <c r="B1479">
        <v>3.2149619538388601E-8</v>
      </c>
      <c r="C1479" s="1">
        <v>2.15129288746113E-7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0.98648648648648696</v>
      </c>
      <c r="J1479" s="1">
        <v>0</v>
      </c>
      <c r="K1479" t="s">
        <v>23240</v>
      </c>
      <c r="L1479" t="s">
        <v>26202</v>
      </c>
      <c r="M1479" t="s">
        <v>26203</v>
      </c>
    </row>
    <row r="1480" spans="1:13">
      <c r="A1480" s="1" t="s">
        <v>3497</v>
      </c>
      <c r="B1480">
        <v>1.34756639858627E-5</v>
      </c>
      <c r="C1480" s="1">
        <v>4.3470593556330499E-5</v>
      </c>
      <c r="D1480">
        <v>0.87931034482758597</v>
      </c>
      <c r="E1480">
        <v>0.90217391304347805</v>
      </c>
      <c r="F1480">
        <v>0.98684210526315796</v>
      </c>
      <c r="G1480">
        <v>1</v>
      </c>
      <c r="H1480">
        <v>0.98076923076923095</v>
      </c>
      <c r="I1480">
        <v>0.82941176470588196</v>
      </c>
      <c r="J1480" s="1">
        <v>1</v>
      </c>
      <c r="K1480" t="s">
        <v>23240</v>
      </c>
      <c r="L1480" t="s">
        <v>26204</v>
      </c>
      <c r="M1480" t="s">
        <v>26205</v>
      </c>
    </row>
    <row r="1481" spans="1:13">
      <c r="A1481" s="1" t="s">
        <v>3498</v>
      </c>
      <c r="B1481">
        <v>6.9588993917249405E-5</v>
      </c>
      <c r="C1481" s="1">
        <v>4.9666156773622101E-5</v>
      </c>
      <c r="D1481">
        <v>0.73809523809523803</v>
      </c>
      <c r="E1481">
        <v>0.54807692307692302</v>
      </c>
      <c r="F1481">
        <v>0.91158536585365901</v>
      </c>
      <c r="G1481">
        <v>1</v>
      </c>
      <c r="H1481">
        <v>1</v>
      </c>
      <c r="I1481">
        <v>0.97959183673469397</v>
      </c>
      <c r="J1481" s="1" t="s">
        <v>23229</v>
      </c>
      <c r="K1481" t="s">
        <v>23241</v>
      </c>
      <c r="L1481" t="s">
        <v>26206</v>
      </c>
      <c r="M1481" t="s">
        <v>26207</v>
      </c>
    </row>
    <row r="1482" spans="1:13">
      <c r="A1482" s="1" t="s">
        <v>3499</v>
      </c>
      <c r="B1482">
        <v>6.5397639584094202E-8</v>
      </c>
      <c r="C1482" s="1">
        <v>1.36274075720012E-6</v>
      </c>
      <c r="D1482">
        <v>1</v>
      </c>
      <c r="E1482">
        <v>1</v>
      </c>
      <c r="F1482">
        <v>0.99019607843137303</v>
      </c>
      <c r="G1482">
        <v>1</v>
      </c>
      <c r="H1482">
        <v>0.99009900990098998</v>
      </c>
      <c r="I1482">
        <v>1</v>
      </c>
      <c r="J1482" s="1">
        <v>1</v>
      </c>
      <c r="K1482" t="s">
        <v>23239</v>
      </c>
      <c r="L1482" t="s">
        <v>26208</v>
      </c>
      <c r="M1482" t="s">
        <v>26209</v>
      </c>
    </row>
    <row r="1483" spans="1:13">
      <c r="A1483" s="1" t="s">
        <v>3500</v>
      </c>
      <c r="B1483">
        <v>2.9981980185272299E-6</v>
      </c>
      <c r="C1483" s="1">
        <v>2.1087478469230702E-6</v>
      </c>
      <c r="D1483">
        <v>1</v>
      </c>
      <c r="E1483">
        <v>1</v>
      </c>
      <c r="F1483">
        <v>0.99626865671641796</v>
      </c>
      <c r="G1483">
        <v>1</v>
      </c>
      <c r="H1483">
        <v>0.93023255813953498</v>
      </c>
      <c r="I1483">
        <v>1</v>
      </c>
      <c r="J1483" s="1" t="s">
        <v>23229</v>
      </c>
      <c r="K1483" t="s">
        <v>23238</v>
      </c>
      <c r="L1483" t="s">
        <v>26210</v>
      </c>
      <c r="M1483" t="s">
        <v>26211</v>
      </c>
    </row>
    <row r="1484" spans="1:13">
      <c r="A1484" s="1" t="s">
        <v>3501</v>
      </c>
      <c r="B1484">
        <v>1.5562157760759899E-6</v>
      </c>
      <c r="C1484" s="1">
        <v>9.9436389272075797E-7</v>
      </c>
      <c r="D1484">
        <v>0.75</v>
      </c>
      <c r="E1484">
        <v>0.94318181818181801</v>
      </c>
      <c r="F1484">
        <v>1</v>
      </c>
      <c r="G1484">
        <v>1</v>
      </c>
      <c r="H1484">
        <v>1</v>
      </c>
      <c r="I1484">
        <v>0.97222222222222199</v>
      </c>
      <c r="J1484" s="1">
        <v>1</v>
      </c>
      <c r="K1484" t="s">
        <v>23240</v>
      </c>
      <c r="L1484" t="s">
        <v>26212</v>
      </c>
      <c r="M1484" t="s">
        <v>26213</v>
      </c>
    </row>
    <row r="1485" spans="1:13">
      <c r="A1485" s="1" t="s">
        <v>3502</v>
      </c>
      <c r="B1485">
        <v>6.9540124095880995E-7</v>
      </c>
      <c r="C1485" s="1">
        <v>5.4574094728344902E-6</v>
      </c>
      <c r="D1485">
        <v>0.91666666666666696</v>
      </c>
      <c r="E1485">
        <v>1</v>
      </c>
      <c r="F1485">
        <v>0.98876404494381998</v>
      </c>
      <c r="G1485">
        <v>0.87234042553191504</v>
      </c>
      <c r="H1485">
        <v>0.91269841269841301</v>
      </c>
      <c r="I1485">
        <v>0.62921348314606695</v>
      </c>
      <c r="J1485" s="1">
        <v>1</v>
      </c>
      <c r="K1485" t="s">
        <v>23240</v>
      </c>
      <c r="L1485" t="s">
        <v>26214</v>
      </c>
      <c r="M1485" t="s">
        <v>26215</v>
      </c>
    </row>
    <row r="1486" spans="1:13">
      <c r="A1486" s="1" t="s">
        <v>3503</v>
      </c>
      <c r="B1486">
        <v>9.5674036391852997E-5</v>
      </c>
      <c r="C1486" s="1">
        <v>1.2237750571443399E-4</v>
      </c>
      <c r="D1486">
        <v>0.234375</v>
      </c>
      <c r="E1486">
        <v>0.33854166666666702</v>
      </c>
      <c r="F1486">
        <v>0.17525773195876301</v>
      </c>
      <c r="G1486">
        <v>5.7692307692307702E-2</v>
      </c>
      <c r="H1486">
        <v>0.122727272727273</v>
      </c>
      <c r="I1486">
        <v>4.85436893203883E-2</v>
      </c>
      <c r="J1486" s="1">
        <v>0</v>
      </c>
      <c r="K1486" t="s">
        <v>23238</v>
      </c>
      <c r="L1486" t="s">
        <v>26216</v>
      </c>
      <c r="M1486" t="s">
        <v>26217</v>
      </c>
    </row>
    <row r="1487" spans="1:13">
      <c r="A1487" s="1" t="s">
        <v>3504</v>
      </c>
      <c r="B1487">
        <v>5.9350946165123603E-8</v>
      </c>
      <c r="C1487" s="1">
        <v>3.34461762467986E-7</v>
      </c>
      <c r="D1487">
        <v>0.2</v>
      </c>
      <c r="E1487">
        <v>0</v>
      </c>
      <c r="F1487">
        <v>1.3274336283185801E-2</v>
      </c>
      <c r="G1487">
        <v>0</v>
      </c>
      <c r="H1487">
        <v>6.0975609756097598E-3</v>
      </c>
      <c r="I1487">
        <v>0</v>
      </c>
      <c r="J1487" s="1">
        <v>0</v>
      </c>
      <c r="K1487" t="s">
        <v>23241</v>
      </c>
      <c r="L1487" t="s">
        <v>26218</v>
      </c>
      <c r="M1487" t="s">
        <v>26219</v>
      </c>
    </row>
    <row r="1488" spans="1:13">
      <c r="A1488" s="1" t="s">
        <v>3505</v>
      </c>
      <c r="B1488">
        <v>5.7998556832858099E-5</v>
      </c>
      <c r="C1488" s="1">
        <v>3.0545747249319999E-7</v>
      </c>
      <c r="D1488">
        <v>0.4375</v>
      </c>
      <c r="E1488">
        <v>0.30526315789473701</v>
      </c>
      <c r="F1488">
        <v>0.16755319148936201</v>
      </c>
      <c r="G1488">
        <v>0.163793103448276</v>
      </c>
      <c r="H1488">
        <v>0.32882882882882902</v>
      </c>
      <c r="I1488">
        <v>0.121848739495798</v>
      </c>
      <c r="J1488" s="1" t="s">
        <v>23229</v>
      </c>
      <c r="K1488" t="s">
        <v>23240</v>
      </c>
      <c r="L1488" t="s">
        <v>26220</v>
      </c>
      <c r="M1488" t="s">
        <v>26221</v>
      </c>
    </row>
    <row r="1489" spans="1:13">
      <c r="A1489" s="1" t="s">
        <v>3506</v>
      </c>
      <c r="B1489">
        <v>6.1061407119213599E-6</v>
      </c>
      <c r="C1489" s="1">
        <v>1.7439495858879399E-6</v>
      </c>
      <c r="D1489">
        <v>0.85185185185185197</v>
      </c>
      <c r="E1489">
        <v>0.99242424242424199</v>
      </c>
      <c r="F1489">
        <v>0.96825396825396803</v>
      </c>
      <c r="G1489">
        <v>1</v>
      </c>
      <c r="H1489">
        <v>0.86301369863013699</v>
      </c>
      <c r="I1489">
        <v>1</v>
      </c>
      <c r="J1489" s="1">
        <v>1</v>
      </c>
      <c r="K1489" t="s">
        <v>23241</v>
      </c>
      <c r="L1489" t="s">
        <v>26222</v>
      </c>
      <c r="M1489" t="s">
        <v>26223</v>
      </c>
    </row>
    <row r="1490" spans="1:13">
      <c r="A1490" s="1" t="s">
        <v>3507</v>
      </c>
      <c r="B1490">
        <v>1.71691775173183E-5</v>
      </c>
      <c r="C1490" s="1">
        <v>2.54390207940694E-8</v>
      </c>
      <c r="D1490">
        <v>0.65384615384615397</v>
      </c>
      <c r="E1490">
        <v>0.97402597402597402</v>
      </c>
      <c r="F1490">
        <v>0.95</v>
      </c>
      <c r="G1490">
        <v>0.97058823529411797</v>
      </c>
      <c r="H1490">
        <v>0.94230769230769196</v>
      </c>
      <c r="I1490">
        <v>0.91379310344827602</v>
      </c>
      <c r="J1490" s="1">
        <v>1</v>
      </c>
      <c r="K1490" t="s">
        <v>23238</v>
      </c>
      <c r="L1490" t="s">
        <v>26224</v>
      </c>
      <c r="M1490" t="s">
        <v>26225</v>
      </c>
    </row>
    <row r="1491" spans="1:13">
      <c r="A1491" s="1" t="s">
        <v>3508</v>
      </c>
      <c r="B1491">
        <v>2.1227212380584501E-6</v>
      </c>
      <c r="C1491" s="1">
        <v>1.0793878819096699E-6</v>
      </c>
      <c r="D1491">
        <v>0.703125</v>
      </c>
      <c r="E1491">
        <v>0.68888888888888899</v>
      </c>
      <c r="F1491">
        <v>0.48177083333333298</v>
      </c>
      <c r="G1491">
        <v>0.38235294117647101</v>
      </c>
      <c r="H1491">
        <v>0.53271028037383195</v>
      </c>
      <c r="I1491">
        <v>0.33333333333333298</v>
      </c>
      <c r="J1491" s="1" t="s">
        <v>23229</v>
      </c>
      <c r="K1491" t="s">
        <v>23237</v>
      </c>
      <c r="L1491" t="s">
        <v>26226</v>
      </c>
      <c r="M1491" t="s">
        <v>26227</v>
      </c>
    </row>
    <row r="1492" spans="1:13">
      <c r="A1492" s="1" t="s">
        <v>3509</v>
      </c>
      <c r="B1492">
        <v>4.6158652249398202E-7</v>
      </c>
      <c r="C1492" s="1">
        <v>6.3304622682602002E-9</v>
      </c>
      <c r="D1492">
        <v>1</v>
      </c>
      <c r="E1492">
        <v>0.99473684210526303</v>
      </c>
      <c r="F1492">
        <v>0.98958333333333304</v>
      </c>
      <c r="G1492">
        <v>0.98148148148148195</v>
      </c>
      <c r="H1492">
        <v>0.99561403508771895</v>
      </c>
      <c r="I1492">
        <v>0.995798319327731</v>
      </c>
      <c r="J1492" s="1">
        <v>5.5555555555555601E-2</v>
      </c>
      <c r="K1492" t="s">
        <v>23240</v>
      </c>
      <c r="L1492" t="s">
        <v>26228</v>
      </c>
      <c r="M1492" t="s">
        <v>26229</v>
      </c>
    </row>
    <row r="1493" spans="1:13">
      <c r="A1493" s="1" t="s">
        <v>3510</v>
      </c>
      <c r="B1493">
        <v>2.9437217840203002E-7</v>
      </c>
      <c r="C1493" s="1">
        <v>2.2157457645308399E-8</v>
      </c>
      <c r="D1493">
        <v>1.5625E-2</v>
      </c>
      <c r="E1493">
        <v>3.2258064516128997E-2</v>
      </c>
      <c r="F1493">
        <v>5.1813471502590702E-3</v>
      </c>
      <c r="G1493">
        <v>1.0869565217391301E-2</v>
      </c>
      <c r="H1493">
        <v>0</v>
      </c>
      <c r="I1493">
        <v>0</v>
      </c>
      <c r="J1493" s="1">
        <v>0</v>
      </c>
      <c r="K1493" t="s">
        <v>23241</v>
      </c>
      <c r="L1493" t="s">
        <v>26230</v>
      </c>
      <c r="M1493" t="s">
        <v>26231</v>
      </c>
    </row>
    <row r="1494" spans="1:13">
      <c r="A1494" s="1" t="s">
        <v>3511</v>
      </c>
      <c r="B1494">
        <v>1.4705129021569399E-5</v>
      </c>
      <c r="C1494" s="1">
        <v>1.19608624248424E-6</v>
      </c>
      <c r="D1494">
        <v>3.5714285714285698E-2</v>
      </c>
      <c r="E1494">
        <v>0.272151898734177</v>
      </c>
      <c r="F1494">
        <v>8.3333333333333301E-2</v>
      </c>
      <c r="G1494">
        <v>0</v>
      </c>
      <c r="H1494">
        <v>0.16666666666666699</v>
      </c>
      <c r="I1494">
        <v>5.2631578947368397E-2</v>
      </c>
      <c r="J1494" s="1" t="s">
        <v>23229</v>
      </c>
      <c r="K1494" t="s">
        <v>23242</v>
      </c>
      <c r="L1494" t="s">
        <v>26232</v>
      </c>
      <c r="M1494" t="s">
        <v>26233</v>
      </c>
    </row>
    <row r="1495" spans="1:13">
      <c r="A1495" s="1" t="s">
        <v>3512</v>
      </c>
      <c r="B1495">
        <v>1.6785465575164101E-7</v>
      </c>
      <c r="C1495" s="1">
        <v>2.4587034504939901E-7</v>
      </c>
      <c r="D1495">
        <v>0</v>
      </c>
      <c r="E1495">
        <v>0</v>
      </c>
      <c r="F1495">
        <v>2.8248587570621499E-3</v>
      </c>
      <c r="G1495">
        <v>2.4390243902439001E-2</v>
      </c>
      <c r="H1495">
        <v>0</v>
      </c>
      <c r="I1495">
        <v>7.9365079365079395E-3</v>
      </c>
      <c r="J1495" s="1">
        <v>1</v>
      </c>
      <c r="K1495" t="s">
        <v>23239</v>
      </c>
      <c r="L1495" t="s">
        <v>26234</v>
      </c>
      <c r="M1495" t="s">
        <v>26235</v>
      </c>
    </row>
    <row r="1496" spans="1:13">
      <c r="A1496" s="1" t="s">
        <v>3513</v>
      </c>
      <c r="B1496">
        <v>3.7742338545624598E-5</v>
      </c>
      <c r="C1496" s="1">
        <v>4.3820152884156299E-6</v>
      </c>
      <c r="D1496">
        <v>0.96875</v>
      </c>
      <c r="E1496">
        <v>0.75531914893617003</v>
      </c>
      <c r="F1496">
        <v>0.997076023391813</v>
      </c>
      <c r="G1496">
        <v>0.95</v>
      </c>
      <c r="H1496">
        <v>0.99509803921568596</v>
      </c>
      <c r="I1496">
        <v>0.95061728395061695</v>
      </c>
      <c r="J1496" s="1" t="s">
        <v>23229</v>
      </c>
      <c r="K1496" t="s">
        <v>23238</v>
      </c>
      <c r="L1496" t="s">
        <v>26236</v>
      </c>
      <c r="M1496" t="s">
        <v>26237</v>
      </c>
    </row>
    <row r="1497" spans="1:13">
      <c r="A1497" s="1" t="s">
        <v>3514</v>
      </c>
      <c r="B1497">
        <v>6.53776699087966E-6</v>
      </c>
      <c r="C1497" s="1">
        <v>4.2381776116842098E-7</v>
      </c>
      <c r="D1497">
        <v>0</v>
      </c>
      <c r="E1497">
        <v>0</v>
      </c>
      <c r="F1497">
        <v>3.6423841059602599E-2</v>
      </c>
      <c r="G1497">
        <v>0.35185185185185203</v>
      </c>
      <c r="H1497">
        <v>0.209876543209877</v>
      </c>
      <c r="I1497">
        <v>7.1428571428571397E-2</v>
      </c>
      <c r="J1497" s="1" t="s">
        <v>23229</v>
      </c>
      <c r="K1497" t="s">
        <v>23240</v>
      </c>
      <c r="L1497" t="s">
        <v>26238</v>
      </c>
      <c r="M1497" t="s">
        <v>26239</v>
      </c>
    </row>
    <row r="1498" spans="1:13">
      <c r="A1498" s="1" t="s">
        <v>3515</v>
      </c>
      <c r="B1498">
        <v>4.4197290879569799E-6</v>
      </c>
      <c r="C1498" s="1">
        <v>2.0492129005482701E-5</v>
      </c>
      <c r="D1498">
        <v>0.47727272727272702</v>
      </c>
      <c r="E1498">
        <v>0.63513513513513498</v>
      </c>
      <c r="F1498">
        <v>0.50588235294117601</v>
      </c>
      <c r="G1498">
        <v>0.29166666666666702</v>
      </c>
      <c r="H1498">
        <v>0.42741935483871002</v>
      </c>
      <c r="I1498">
        <v>0.40833333333333299</v>
      </c>
      <c r="J1498" s="1">
        <v>1</v>
      </c>
      <c r="K1498" t="s">
        <v>23242</v>
      </c>
      <c r="L1498" t="s">
        <v>26240</v>
      </c>
      <c r="M1498" t="s">
        <v>26241</v>
      </c>
    </row>
    <row r="1499" spans="1:13">
      <c r="A1499" s="1" t="s">
        <v>3516</v>
      </c>
      <c r="B1499">
        <v>4.48638012263219E-7</v>
      </c>
      <c r="C1499" s="1">
        <v>1.2187127118675599E-7</v>
      </c>
      <c r="D1499">
        <v>0.81666666666666698</v>
      </c>
      <c r="E1499">
        <v>0.83522727272727304</v>
      </c>
      <c r="F1499">
        <v>0.97267759562841505</v>
      </c>
      <c r="G1499">
        <v>0.98484848484848497</v>
      </c>
      <c r="H1499">
        <v>0.97126436781609204</v>
      </c>
      <c r="I1499">
        <v>1</v>
      </c>
      <c r="J1499" s="1">
        <v>1</v>
      </c>
      <c r="K1499" t="s">
        <v>23237</v>
      </c>
      <c r="L1499" t="s">
        <v>26242</v>
      </c>
      <c r="M1499" t="s">
        <v>26243</v>
      </c>
    </row>
    <row r="1500" spans="1:13">
      <c r="A1500" s="1" t="s">
        <v>3517</v>
      </c>
      <c r="B1500">
        <v>9.0712958599255599E-6</v>
      </c>
      <c r="C1500" s="1">
        <v>7.0124174342194796E-5</v>
      </c>
      <c r="D1500">
        <v>1</v>
      </c>
      <c r="E1500">
        <v>0.97916666666666696</v>
      </c>
      <c r="F1500">
        <v>0.87692307692307703</v>
      </c>
      <c r="G1500">
        <v>0.99137931034482796</v>
      </c>
      <c r="H1500">
        <v>0.99122807017543901</v>
      </c>
      <c r="I1500">
        <v>0.98799999999999999</v>
      </c>
      <c r="J1500" s="1">
        <v>1</v>
      </c>
      <c r="K1500" t="s">
        <v>23240</v>
      </c>
      <c r="L1500" t="s">
        <v>26244</v>
      </c>
      <c r="M1500" t="s">
        <v>26245</v>
      </c>
    </row>
    <row r="1501" spans="1:13">
      <c r="A1501" s="1" t="s">
        <v>3518</v>
      </c>
      <c r="B1501">
        <v>1.8096700934978801E-4</v>
      </c>
      <c r="C1501" s="1">
        <v>2.84752785447158E-5</v>
      </c>
      <c r="D1501">
        <v>0.29545454545454503</v>
      </c>
      <c r="E1501">
        <v>0.28703703703703698</v>
      </c>
      <c r="F1501">
        <v>0.12626262626262599</v>
      </c>
      <c r="G1501">
        <v>0</v>
      </c>
      <c r="H1501">
        <v>2.0270270270270299E-2</v>
      </c>
      <c r="I1501">
        <v>8.3333333333333301E-2</v>
      </c>
      <c r="J1501" s="1" t="s">
        <v>23229</v>
      </c>
      <c r="K1501" t="s">
        <v>23239</v>
      </c>
      <c r="L1501" t="s">
        <v>26246</v>
      </c>
      <c r="M1501" t="s">
        <v>26247</v>
      </c>
    </row>
    <row r="1502" spans="1:13">
      <c r="A1502" s="1" t="s">
        <v>3519</v>
      </c>
      <c r="B1502">
        <v>2.29508002318719E-6</v>
      </c>
      <c r="C1502" s="1">
        <v>4.6042716332913099E-6</v>
      </c>
      <c r="D1502">
        <v>0</v>
      </c>
      <c r="E1502">
        <v>5.9523809523809503E-3</v>
      </c>
      <c r="F1502">
        <v>2.3809523809523801E-2</v>
      </c>
      <c r="G1502">
        <v>0</v>
      </c>
      <c r="H1502">
        <v>6.2500000000000003E-3</v>
      </c>
      <c r="I1502">
        <v>4.80769230769231E-2</v>
      </c>
      <c r="J1502" s="1">
        <v>0</v>
      </c>
      <c r="K1502" t="s">
        <v>23238</v>
      </c>
      <c r="L1502" t="s">
        <v>26248</v>
      </c>
      <c r="M1502" t="s">
        <v>26249</v>
      </c>
    </row>
    <row r="1503" spans="1:13">
      <c r="A1503" s="1" t="s">
        <v>3520</v>
      </c>
      <c r="B1503">
        <v>7.3585548889633094E-5</v>
      </c>
      <c r="C1503" s="1">
        <v>5.4437764183175697E-5</v>
      </c>
      <c r="D1503">
        <v>0.17857142857142899</v>
      </c>
      <c r="E1503">
        <v>0.26785714285714302</v>
      </c>
      <c r="F1503">
        <v>0.238095238095238</v>
      </c>
      <c r="G1503">
        <v>0.26</v>
      </c>
      <c r="H1503">
        <v>0</v>
      </c>
      <c r="I1503">
        <v>6.5217391304347797E-2</v>
      </c>
      <c r="J1503" s="1">
        <v>0</v>
      </c>
      <c r="K1503" t="s">
        <v>23240</v>
      </c>
      <c r="L1503" t="s">
        <v>26250</v>
      </c>
      <c r="M1503" t="s">
        <v>26251</v>
      </c>
    </row>
    <row r="1504" spans="1:13">
      <c r="A1504" s="1" t="s">
        <v>3521</v>
      </c>
      <c r="B1504">
        <v>7.0053236076777104E-9</v>
      </c>
      <c r="C1504" s="1">
        <v>2.33958542720798E-7</v>
      </c>
      <c r="D1504">
        <v>0</v>
      </c>
      <c r="E1504">
        <v>0</v>
      </c>
      <c r="F1504">
        <v>3.4965034965035E-3</v>
      </c>
      <c r="G1504">
        <v>1.9230769230769201E-2</v>
      </c>
      <c r="H1504">
        <v>0</v>
      </c>
      <c r="I1504">
        <v>0</v>
      </c>
      <c r="J1504" s="1" t="s">
        <v>23229</v>
      </c>
      <c r="K1504" t="s">
        <v>23242</v>
      </c>
      <c r="L1504" t="s">
        <v>26252</v>
      </c>
      <c r="M1504" t="s">
        <v>26253</v>
      </c>
    </row>
    <row r="1505" spans="1:13">
      <c r="A1505" s="1" t="s">
        <v>3522</v>
      </c>
      <c r="B1505">
        <v>8.8229125929475505E-4</v>
      </c>
      <c r="C1505" s="1">
        <v>5.6881742066818605E-4</v>
      </c>
      <c r="D1505">
        <v>1</v>
      </c>
      <c r="E1505">
        <v>0.99107142857142905</v>
      </c>
      <c r="F1505">
        <v>0.342592592592593</v>
      </c>
      <c r="G1505">
        <v>0.5</v>
      </c>
      <c r="H1505">
        <v>0.70430107526881702</v>
      </c>
      <c r="I1505">
        <v>0.90243902439024404</v>
      </c>
      <c r="J1505" s="1" t="s">
        <v>23229</v>
      </c>
      <c r="K1505" t="s">
        <v>23241</v>
      </c>
      <c r="L1505" t="s">
        <v>26254</v>
      </c>
      <c r="M1505" t="s">
        <v>26255</v>
      </c>
    </row>
    <row r="1506" spans="1:13">
      <c r="A1506" s="1" t="s">
        <v>3523</v>
      </c>
      <c r="B1506">
        <v>1.83534171947788E-5</v>
      </c>
      <c r="C1506" s="1">
        <v>7.1816476847141699E-7</v>
      </c>
      <c r="D1506">
        <v>0.17741935483870999</v>
      </c>
      <c r="E1506">
        <v>0.19767441860465099</v>
      </c>
      <c r="F1506">
        <v>2.30263157894737E-2</v>
      </c>
      <c r="G1506">
        <v>0</v>
      </c>
      <c r="H1506">
        <v>0</v>
      </c>
      <c r="I1506">
        <v>0</v>
      </c>
      <c r="J1506" s="1">
        <v>0</v>
      </c>
      <c r="K1506" t="s">
        <v>23238</v>
      </c>
      <c r="L1506" t="s">
        <v>26256</v>
      </c>
      <c r="M1506" t="s">
        <v>26257</v>
      </c>
    </row>
    <row r="1507" spans="1:13">
      <c r="A1507" s="1" t="s">
        <v>3524</v>
      </c>
      <c r="B1507">
        <v>2.6879220692985101E-5</v>
      </c>
      <c r="C1507" s="1">
        <v>5.1510678877818495E-7</v>
      </c>
      <c r="D1507">
        <v>0</v>
      </c>
      <c r="E1507">
        <v>0.121428571428571</v>
      </c>
      <c r="F1507">
        <v>0</v>
      </c>
      <c r="G1507">
        <v>0.38888888888888901</v>
      </c>
      <c r="H1507">
        <v>2.8571428571428598E-2</v>
      </c>
      <c r="I1507">
        <v>0.14285714285714299</v>
      </c>
      <c r="J1507" s="1">
        <v>0</v>
      </c>
      <c r="K1507" t="s">
        <v>23242</v>
      </c>
      <c r="L1507" t="s">
        <v>26258</v>
      </c>
      <c r="M1507" t="s">
        <v>26259</v>
      </c>
    </row>
    <row r="1508" spans="1:13">
      <c r="A1508" s="1" t="s">
        <v>3525</v>
      </c>
      <c r="B1508">
        <v>4.2817461991927202E-7</v>
      </c>
      <c r="C1508" s="1">
        <v>5.96932818396689E-8</v>
      </c>
      <c r="D1508">
        <v>0.953125</v>
      </c>
      <c r="E1508">
        <v>0.99479166666666696</v>
      </c>
      <c r="F1508">
        <v>0.99226804123711299</v>
      </c>
      <c r="G1508">
        <v>0.99137931034482796</v>
      </c>
      <c r="H1508">
        <v>1</v>
      </c>
      <c r="I1508">
        <v>0.97967479674796698</v>
      </c>
      <c r="J1508" s="1">
        <v>4.5454545454545497E-2</v>
      </c>
      <c r="K1508" t="s">
        <v>23238</v>
      </c>
      <c r="L1508" t="s">
        <v>26260</v>
      </c>
      <c r="M1508" t="s">
        <v>26261</v>
      </c>
    </row>
    <row r="1509" spans="1:13">
      <c r="A1509" s="1" t="s">
        <v>3526</v>
      </c>
      <c r="B1509">
        <v>9.4041777005843999E-8</v>
      </c>
      <c r="C1509" s="1">
        <v>1.28361653671045E-11</v>
      </c>
      <c r="D1509">
        <v>0.98076923076923095</v>
      </c>
      <c r="E1509">
        <v>1</v>
      </c>
      <c r="F1509">
        <v>1</v>
      </c>
      <c r="G1509">
        <v>1</v>
      </c>
      <c r="H1509">
        <v>1</v>
      </c>
      <c r="I1509">
        <v>0.987341772151899</v>
      </c>
      <c r="J1509" s="1" t="s">
        <v>23229</v>
      </c>
      <c r="K1509" t="s">
        <v>23238</v>
      </c>
      <c r="L1509" t="s">
        <v>26262</v>
      </c>
      <c r="M1509" t="s">
        <v>26263</v>
      </c>
    </row>
    <row r="1510" spans="1:13">
      <c r="A1510" s="1" t="s">
        <v>3527</v>
      </c>
      <c r="B1510">
        <v>1.24501534587556E-5</v>
      </c>
      <c r="C1510" s="1">
        <v>2.2583184677970599E-6</v>
      </c>
      <c r="D1510">
        <v>0.53703703703703698</v>
      </c>
      <c r="E1510">
        <v>0.37662337662337703</v>
      </c>
      <c r="F1510">
        <v>0.880368098159509</v>
      </c>
      <c r="G1510">
        <v>1</v>
      </c>
      <c r="H1510">
        <v>0.9453125</v>
      </c>
      <c r="I1510">
        <v>1</v>
      </c>
      <c r="J1510" s="1">
        <v>1</v>
      </c>
      <c r="K1510" t="s">
        <v>23238</v>
      </c>
      <c r="L1510" t="s">
        <v>26264</v>
      </c>
      <c r="M1510" t="s">
        <v>26265</v>
      </c>
    </row>
    <row r="1511" spans="1:13">
      <c r="A1511" s="1" t="s">
        <v>3528</v>
      </c>
      <c r="B1511">
        <v>7.3900717723550102E-7</v>
      </c>
      <c r="C1511" s="1">
        <v>3.04049818081964E-6</v>
      </c>
      <c r="D1511">
        <v>0</v>
      </c>
      <c r="E1511">
        <v>0</v>
      </c>
      <c r="F1511">
        <v>0</v>
      </c>
      <c r="G1511">
        <v>0.40540540540540498</v>
      </c>
      <c r="H1511">
        <v>1.20481927710843E-2</v>
      </c>
      <c r="I1511">
        <v>0.162790697674419</v>
      </c>
      <c r="J1511" s="1">
        <v>0</v>
      </c>
      <c r="K1511" t="s">
        <v>23238</v>
      </c>
      <c r="L1511" t="s">
        <v>26266</v>
      </c>
      <c r="M1511" t="s">
        <v>26267</v>
      </c>
    </row>
    <row r="1512" spans="1:13">
      <c r="A1512" s="1" t="s">
        <v>3529</v>
      </c>
      <c r="B1512">
        <v>1.1580804454139E-5</v>
      </c>
      <c r="C1512" s="1">
        <v>6.6496418402521297E-7</v>
      </c>
      <c r="D1512">
        <v>0.14516129032258099</v>
      </c>
      <c r="E1512">
        <v>4.49438202247191E-2</v>
      </c>
      <c r="F1512">
        <v>2.6595744680851098E-3</v>
      </c>
      <c r="G1512">
        <v>0</v>
      </c>
      <c r="H1512">
        <v>0</v>
      </c>
      <c r="I1512">
        <v>0.11111111111111099</v>
      </c>
      <c r="J1512" s="1">
        <v>0</v>
      </c>
      <c r="K1512" t="s">
        <v>23242</v>
      </c>
      <c r="L1512" t="s">
        <v>26268</v>
      </c>
      <c r="M1512" t="s">
        <v>26269</v>
      </c>
    </row>
    <row r="1513" spans="1:13">
      <c r="A1513" s="1" t="s">
        <v>3530</v>
      </c>
      <c r="B1513">
        <v>9.6608560314848698E-5</v>
      </c>
      <c r="C1513" s="1">
        <v>1.3198963244453701E-4</v>
      </c>
      <c r="D1513">
        <v>0.70454545454545503</v>
      </c>
      <c r="E1513">
        <v>0.84920634920634896</v>
      </c>
      <c r="F1513">
        <v>0.80188679245283001</v>
      </c>
      <c r="G1513">
        <v>1</v>
      </c>
      <c r="H1513">
        <v>1</v>
      </c>
      <c r="I1513">
        <v>0.91071428571428603</v>
      </c>
      <c r="J1513" s="1">
        <v>1</v>
      </c>
      <c r="K1513" t="s">
        <v>23237</v>
      </c>
      <c r="L1513" t="s">
        <v>26270</v>
      </c>
      <c r="M1513" t="s">
        <v>26271</v>
      </c>
    </row>
    <row r="1514" spans="1:13">
      <c r="A1514" s="1" t="s">
        <v>3531</v>
      </c>
      <c r="B1514">
        <v>3.8186385475559597E-5</v>
      </c>
      <c r="C1514" s="1">
        <v>2.29560913705555E-8</v>
      </c>
      <c r="D1514">
        <v>0.98275862068965503</v>
      </c>
      <c r="E1514">
        <v>0.76506024096385505</v>
      </c>
      <c r="F1514">
        <v>0.99664429530201304</v>
      </c>
      <c r="G1514">
        <v>1</v>
      </c>
      <c r="H1514">
        <v>1</v>
      </c>
      <c r="I1514">
        <v>1</v>
      </c>
      <c r="J1514" s="1">
        <v>1</v>
      </c>
      <c r="K1514" t="s">
        <v>23238</v>
      </c>
      <c r="L1514" t="s">
        <v>26272</v>
      </c>
      <c r="M1514" t="s">
        <v>26273</v>
      </c>
    </row>
    <row r="1515" spans="1:13">
      <c r="A1515" s="1" t="s">
        <v>3532</v>
      </c>
      <c r="B1515">
        <v>2.2608272576062902E-6</v>
      </c>
      <c r="C1515" s="1">
        <v>2.7972582596839001E-6</v>
      </c>
      <c r="D1515">
        <v>0</v>
      </c>
      <c r="E1515">
        <v>0</v>
      </c>
      <c r="F1515">
        <v>3.90625E-2</v>
      </c>
      <c r="G1515">
        <v>0</v>
      </c>
      <c r="H1515">
        <v>0</v>
      </c>
      <c r="I1515">
        <v>9.0909090909090384E-3</v>
      </c>
      <c r="J1515" s="1">
        <v>0</v>
      </c>
      <c r="K1515" t="s">
        <v>23243</v>
      </c>
      <c r="L1515" t="s">
        <v>26274</v>
      </c>
      <c r="M1515" t="s">
        <v>26275</v>
      </c>
    </row>
    <row r="1516" spans="1:13">
      <c r="A1516" s="1" t="s">
        <v>3533</v>
      </c>
      <c r="B1516">
        <v>1.16495213941644E-5</v>
      </c>
      <c r="C1516" s="1">
        <v>2.1692676806574301E-5</v>
      </c>
      <c r="D1516">
        <v>1</v>
      </c>
      <c r="E1516">
        <v>1</v>
      </c>
      <c r="F1516">
        <v>0.765625</v>
      </c>
      <c r="G1516">
        <v>1</v>
      </c>
      <c r="H1516">
        <v>0.96551724137931005</v>
      </c>
      <c r="I1516">
        <v>1</v>
      </c>
      <c r="J1516" s="1">
        <v>1</v>
      </c>
      <c r="K1516" t="s">
        <v>23242</v>
      </c>
      <c r="L1516" t="s">
        <v>26276</v>
      </c>
      <c r="M1516" t="s">
        <v>26277</v>
      </c>
    </row>
    <row r="1517" spans="1:13">
      <c r="A1517" s="1" t="s">
        <v>3534</v>
      </c>
      <c r="B1517">
        <v>0</v>
      </c>
      <c r="C1517" s="1">
        <v>0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 s="1" t="s">
        <v>23229</v>
      </c>
      <c r="K1517" t="s">
        <v>23241</v>
      </c>
      <c r="L1517" t="s">
        <v>26278</v>
      </c>
      <c r="M1517" t="s">
        <v>26279</v>
      </c>
    </row>
    <row r="1518" spans="1:13">
      <c r="A1518" s="1" t="s">
        <v>3535</v>
      </c>
      <c r="B1518">
        <v>2.4509433678531201E-8</v>
      </c>
      <c r="C1518" s="1">
        <v>2.1756247443299701E-6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0.96399999999999997</v>
      </c>
      <c r="J1518" s="1">
        <v>1</v>
      </c>
      <c r="K1518" t="s">
        <v>23238</v>
      </c>
      <c r="L1518" t="s">
        <v>26280</v>
      </c>
      <c r="M1518" t="s">
        <v>26281</v>
      </c>
    </row>
    <row r="1519" spans="1:13">
      <c r="A1519" s="1" t="s">
        <v>3536</v>
      </c>
      <c r="B1519">
        <v>3.7606487575745402E-7</v>
      </c>
      <c r="C1519" s="1">
        <v>3.8865775291541603E-6</v>
      </c>
      <c r="D1519">
        <v>0</v>
      </c>
      <c r="E1519">
        <v>0</v>
      </c>
      <c r="F1519">
        <v>6.8306010928961797E-2</v>
      </c>
      <c r="G1519">
        <v>0</v>
      </c>
      <c r="H1519">
        <v>0</v>
      </c>
      <c r="I1519">
        <v>0</v>
      </c>
      <c r="J1519" s="1">
        <v>0</v>
      </c>
      <c r="K1519" t="s">
        <v>23242</v>
      </c>
      <c r="L1519" t="s">
        <v>26282</v>
      </c>
      <c r="M1519" t="s">
        <v>26283</v>
      </c>
    </row>
    <row r="1520" spans="1:13">
      <c r="A1520" s="1" t="s">
        <v>3537</v>
      </c>
      <c r="B1520">
        <v>3.8646533558849503E-6</v>
      </c>
      <c r="C1520" s="1">
        <v>5.2408858719229103E-6</v>
      </c>
      <c r="D1520">
        <v>1</v>
      </c>
      <c r="E1520">
        <v>0.93636363636363595</v>
      </c>
      <c r="F1520">
        <v>1</v>
      </c>
      <c r="G1520">
        <v>0.90909090909090895</v>
      </c>
      <c r="H1520">
        <v>0.99324324324324298</v>
      </c>
      <c r="I1520">
        <v>0.98148148148148195</v>
      </c>
      <c r="J1520" s="1">
        <v>1</v>
      </c>
      <c r="K1520" t="s">
        <v>23237</v>
      </c>
      <c r="L1520" t="s">
        <v>26284</v>
      </c>
      <c r="M1520" t="s">
        <v>26285</v>
      </c>
    </row>
    <row r="1521" spans="1:13">
      <c r="A1521" s="1" t="s">
        <v>3538</v>
      </c>
      <c r="B1521">
        <v>7.113740011196E-7</v>
      </c>
      <c r="C1521" s="1">
        <v>4.6169624541494399E-5</v>
      </c>
      <c r="D1521">
        <v>6.5217391304347797E-2</v>
      </c>
      <c r="E1521">
        <v>0.113207547169811</v>
      </c>
      <c r="F1521">
        <v>0.113821138211382</v>
      </c>
      <c r="G1521">
        <v>0.3</v>
      </c>
      <c r="H1521">
        <v>0.218181818181818</v>
      </c>
      <c r="I1521">
        <v>0.15909090909090901</v>
      </c>
      <c r="J1521" s="1" t="s">
        <v>23229</v>
      </c>
      <c r="K1521" t="s">
        <v>23239</v>
      </c>
      <c r="L1521" t="s">
        <v>26286</v>
      </c>
      <c r="M1521" t="s">
        <v>26287</v>
      </c>
    </row>
    <row r="1522" spans="1:13">
      <c r="A1522" s="1" t="s">
        <v>3539</v>
      </c>
      <c r="B1522">
        <v>9.6292836412908107E-6</v>
      </c>
      <c r="C1522" s="1">
        <v>3.65673111366048E-5</v>
      </c>
      <c r="D1522">
        <v>0.875</v>
      </c>
      <c r="E1522">
        <v>0.875</v>
      </c>
      <c r="F1522">
        <v>0.99079754601226999</v>
      </c>
      <c r="G1522">
        <v>0.67045454545454497</v>
      </c>
      <c r="H1522">
        <v>1</v>
      </c>
      <c r="I1522">
        <v>0.70625000000000004</v>
      </c>
      <c r="J1522" s="1">
        <v>1</v>
      </c>
      <c r="K1522" t="s">
        <v>23241</v>
      </c>
      <c r="L1522" t="s">
        <v>26288</v>
      </c>
      <c r="M1522" t="s">
        <v>26289</v>
      </c>
    </row>
    <row r="1523" spans="1:13">
      <c r="A1523" s="1" t="s">
        <v>3540</v>
      </c>
      <c r="B1523">
        <v>6.9619730608943403E-6</v>
      </c>
      <c r="C1523" s="1">
        <v>1.6157449194940699E-5</v>
      </c>
      <c r="D1523">
        <v>1</v>
      </c>
      <c r="E1523">
        <v>1</v>
      </c>
      <c r="F1523">
        <v>0.92307692307692302</v>
      </c>
      <c r="G1523">
        <v>0.89361702127659604</v>
      </c>
      <c r="H1523">
        <v>0.76744186046511598</v>
      </c>
      <c r="I1523">
        <v>0.96511627906976705</v>
      </c>
      <c r="J1523" s="1" t="s">
        <v>23229</v>
      </c>
      <c r="K1523" t="s">
        <v>23239</v>
      </c>
      <c r="L1523" t="s">
        <v>26290</v>
      </c>
      <c r="M1523" t="s">
        <v>26291</v>
      </c>
    </row>
    <row r="1524" spans="1:13">
      <c r="A1524" s="1" t="s">
        <v>3541</v>
      </c>
      <c r="B1524">
        <v>2.9123749818781801E-6</v>
      </c>
      <c r="C1524" s="1">
        <v>1.4453940958871599E-6</v>
      </c>
      <c r="D1524">
        <v>0.75</v>
      </c>
      <c r="E1524">
        <v>0.90625</v>
      </c>
      <c r="F1524">
        <v>1</v>
      </c>
      <c r="G1524">
        <v>1</v>
      </c>
      <c r="H1524">
        <v>1</v>
      </c>
      <c r="I1524">
        <v>1</v>
      </c>
      <c r="J1524" s="1" t="s">
        <v>23229</v>
      </c>
      <c r="K1524" t="s">
        <v>23239</v>
      </c>
      <c r="L1524" t="s">
        <v>26292</v>
      </c>
      <c r="M1524" t="s">
        <v>26293</v>
      </c>
    </row>
    <row r="1525" spans="1:13">
      <c r="A1525" s="1" t="s">
        <v>3542</v>
      </c>
      <c r="B1525">
        <v>6.1655214487541098E-7</v>
      </c>
      <c r="C1525" s="1">
        <v>9.2110933491212196E-10</v>
      </c>
      <c r="D1525">
        <v>0</v>
      </c>
      <c r="E1525">
        <v>2.6041666666666699E-2</v>
      </c>
      <c r="F1525">
        <v>0</v>
      </c>
      <c r="G1525">
        <v>0</v>
      </c>
      <c r="H1525">
        <v>0</v>
      </c>
      <c r="I1525">
        <v>0</v>
      </c>
      <c r="J1525" s="1">
        <v>0</v>
      </c>
      <c r="K1525" t="s">
        <v>23239</v>
      </c>
      <c r="L1525" t="s">
        <v>26294</v>
      </c>
      <c r="M1525" t="s">
        <v>26295</v>
      </c>
    </row>
    <row r="1526" spans="1:13">
      <c r="A1526" s="1" t="s">
        <v>3543</v>
      </c>
      <c r="B1526">
        <v>2.2027964336265399E-8</v>
      </c>
      <c r="C1526" s="1">
        <v>2.10647837694245E-7</v>
      </c>
      <c r="D1526">
        <v>0</v>
      </c>
      <c r="E1526">
        <v>5.8823529411764696E-3</v>
      </c>
      <c r="F1526">
        <v>0</v>
      </c>
      <c r="G1526">
        <v>0</v>
      </c>
      <c r="H1526">
        <v>5.8139534883720903E-3</v>
      </c>
      <c r="I1526">
        <v>1.88679245283019E-2</v>
      </c>
      <c r="J1526" s="1">
        <v>1</v>
      </c>
      <c r="K1526" t="s">
        <v>23238</v>
      </c>
      <c r="L1526" t="s">
        <v>26296</v>
      </c>
      <c r="M1526" t="s">
        <v>26297</v>
      </c>
    </row>
    <row r="1527" spans="1:13">
      <c r="A1527" s="1" t="s">
        <v>3544</v>
      </c>
      <c r="B1527">
        <v>3.0024161296603301E-5</v>
      </c>
      <c r="C1527" s="1">
        <v>3.6338368445583202E-4</v>
      </c>
      <c r="D1527">
        <v>0.77419354838709697</v>
      </c>
      <c r="E1527">
        <v>1</v>
      </c>
      <c r="F1527">
        <v>0.95263157894736805</v>
      </c>
      <c r="G1527">
        <v>0.75</v>
      </c>
      <c r="H1527">
        <v>0.83944954128440397</v>
      </c>
      <c r="I1527">
        <v>0.90476190476190499</v>
      </c>
      <c r="J1527" s="1" t="s">
        <v>23229</v>
      </c>
      <c r="K1527" t="s">
        <v>23241</v>
      </c>
      <c r="L1527" t="s">
        <v>26298</v>
      </c>
      <c r="M1527" t="s">
        <v>26299</v>
      </c>
    </row>
    <row r="1528" spans="1:13">
      <c r="A1528" s="1" t="s">
        <v>3545</v>
      </c>
      <c r="B1528">
        <v>2.4424782493293199E-5</v>
      </c>
      <c r="C1528" s="1">
        <v>7.3028389801410001E-5</v>
      </c>
      <c r="D1528">
        <v>0</v>
      </c>
      <c r="E1528">
        <v>0</v>
      </c>
      <c r="F1528">
        <v>0.29274611398963701</v>
      </c>
      <c r="G1528">
        <v>5.4347826086956499E-2</v>
      </c>
      <c r="H1528">
        <v>0.25980392156862703</v>
      </c>
      <c r="I1528">
        <v>1.9230769230769201E-2</v>
      </c>
      <c r="J1528" s="1">
        <v>0</v>
      </c>
      <c r="K1528" t="s">
        <v>23238</v>
      </c>
      <c r="L1528" t="s">
        <v>26300</v>
      </c>
      <c r="M1528" t="s">
        <v>26301</v>
      </c>
    </row>
    <row r="1529" spans="1:13">
      <c r="A1529" s="1" t="s">
        <v>3546</v>
      </c>
      <c r="B1529">
        <v>1.0924839678968599E-5</v>
      </c>
      <c r="C1529" s="1">
        <v>8.0133874538723299E-6</v>
      </c>
      <c r="D1529">
        <v>0.92857142857142905</v>
      </c>
      <c r="E1529">
        <v>1</v>
      </c>
      <c r="F1529">
        <v>0.92561983471074405</v>
      </c>
      <c r="G1529">
        <v>1</v>
      </c>
      <c r="H1529">
        <v>0.93373493975903599</v>
      </c>
      <c r="I1529">
        <v>0.93181818181818199</v>
      </c>
      <c r="J1529" s="1">
        <v>1</v>
      </c>
      <c r="K1529" t="s">
        <v>23241</v>
      </c>
      <c r="L1529" t="s">
        <v>26302</v>
      </c>
      <c r="M1529" t="s">
        <v>26303</v>
      </c>
    </row>
    <row r="1530" spans="1:13">
      <c r="A1530" s="1" t="s">
        <v>3547</v>
      </c>
      <c r="B1530">
        <v>1.1349841438778599E-5</v>
      </c>
      <c r="C1530" s="1">
        <v>2.55333385764786E-6</v>
      </c>
      <c r="D1530">
        <v>0.69642857142857095</v>
      </c>
      <c r="E1530">
        <v>0.41249999999999998</v>
      </c>
      <c r="F1530">
        <v>0.92592592592592604</v>
      </c>
      <c r="G1530">
        <v>0.44827586206896602</v>
      </c>
      <c r="H1530">
        <v>0.85256410256410298</v>
      </c>
      <c r="I1530">
        <v>0.61702127659574502</v>
      </c>
      <c r="J1530" s="1">
        <v>0</v>
      </c>
      <c r="K1530" t="s">
        <v>23238</v>
      </c>
      <c r="L1530" t="s">
        <v>26304</v>
      </c>
      <c r="M1530" t="s">
        <v>26305</v>
      </c>
    </row>
    <row r="1531" spans="1:13">
      <c r="A1531" s="1" t="s">
        <v>3548</v>
      </c>
      <c r="B1531">
        <v>2.10882599416871E-6</v>
      </c>
      <c r="C1531" s="1">
        <v>3.942302071866E-7</v>
      </c>
      <c r="D1531">
        <v>0</v>
      </c>
      <c r="E1531">
        <v>0</v>
      </c>
      <c r="F1531">
        <v>0</v>
      </c>
      <c r="G1531">
        <v>0.31944444444444398</v>
      </c>
      <c r="H1531">
        <v>0.22023809523809501</v>
      </c>
      <c r="I1531">
        <v>8.3333333333333301E-2</v>
      </c>
      <c r="J1531" s="1">
        <v>0</v>
      </c>
      <c r="K1531" t="s">
        <v>23240</v>
      </c>
      <c r="L1531" t="s">
        <v>26306</v>
      </c>
      <c r="M1531" t="s">
        <v>26307</v>
      </c>
    </row>
    <row r="1532" spans="1:13">
      <c r="A1532" s="1" t="s">
        <v>3549</v>
      </c>
      <c r="B1532">
        <v>2.7701443986370101E-6</v>
      </c>
      <c r="C1532" s="1">
        <v>1.3197093699771701E-5</v>
      </c>
      <c r="D1532">
        <v>0.98076923076923095</v>
      </c>
      <c r="E1532">
        <v>1</v>
      </c>
      <c r="F1532">
        <v>0.79090909090909101</v>
      </c>
      <c r="G1532">
        <v>0.953125</v>
      </c>
      <c r="H1532">
        <v>0.8046875</v>
      </c>
      <c r="I1532">
        <v>1</v>
      </c>
      <c r="J1532" s="1">
        <v>0.91666666666666696</v>
      </c>
      <c r="K1532" t="s">
        <v>23238</v>
      </c>
      <c r="L1532" t="s">
        <v>26308</v>
      </c>
      <c r="M1532" t="s">
        <v>26309</v>
      </c>
    </row>
    <row r="1533" spans="1:13">
      <c r="A1533" s="1" t="s">
        <v>3550</v>
      </c>
      <c r="B1533">
        <v>2.6317757797464998E-4</v>
      </c>
      <c r="C1533" s="1">
        <v>1.4839731292187499E-5</v>
      </c>
      <c r="D1533">
        <v>0.407407407407407</v>
      </c>
      <c r="E1533">
        <v>0.89411764705882402</v>
      </c>
      <c r="F1533">
        <v>0.22077922077922099</v>
      </c>
      <c r="G1533">
        <v>3.8461538461538498E-2</v>
      </c>
      <c r="H1533">
        <v>0.14383561643835599</v>
      </c>
      <c r="I1533">
        <v>8.3333333333333301E-2</v>
      </c>
      <c r="J1533" s="1">
        <v>0</v>
      </c>
      <c r="K1533" t="s">
        <v>23238</v>
      </c>
      <c r="L1533" t="s">
        <v>26310</v>
      </c>
      <c r="M1533" t="s">
        <v>26311</v>
      </c>
    </row>
    <row r="1534" spans="1:13">
      <c r="A1534" s="1" t="s">
        <v>3551</v>
      </c>
      <c r="B1534">
        <v>2.58219472253823E-5</v>
      </c>
      <c r="C1534" s="1">
        <v>5.84897553855562E-6</v>
      </c>
      <c r="D1534">
        <v>1.6129032258064498E-2</v>
      </c>
      <c r="E1534">
        <v>0</v>
      </c>
      <c r="F1534">
        <v>0.15691489361702099</v>
      </c>
      <c r="G1534">
        <v>0</v>
      </c>
      <c r="H1534">
        <v>0.05</v>
      </c>
      <c r="I1534">
        <v>6.3380281690140802E-2</v>
      </c>
      <c r="J1534" s="1">
        <v>0</v>
      </c>
      <c r="K1534" t="s">
        <v>23242</v>
      </c>
      <c r="L1534" t="s">
        <v>26312</v>
      </c>
      <c r="M1534" t="s">
        <v>26313</v>
      </c>
    </row>
    <row r="1535" spans="1:13">
      <c r="A1535" s="1" t="s">
        <v>3552</v>
      </c>
      <c r="B1535">
        <v>5.0804687634778598E-6</v>
      </c>
      <c r="C1535" s="1">
        <v>3.11123970439862E-6</v>
      </c>
      <c r="D1535">
        <v>0</v>
      </c>
      <c r="E1535">
        <v>0.293333333333333</v>
      </c>
      <c r="F1535">
        <v>0</v>
      </c>
      <c r="G1535">
        <v>0</v>
      </c>
      <c r="H1535">
        <v>0</v>
      </c>
      <c r="I1535">
        <v>0</v>
      </c>
      <c r="J1535" s="1" t="s">
        <v>23229</v>
      </c>
      <c r="K1535" t="s">
        <v>23241</v>
      </c>
      <c r="L1535" t="s">
        <v>26314</v>
      </c>
      <c r="M1535" t="s">
        <v>26315</v>
      </c>
    </row>
    <row r="1536" spans="1:13">
      <c r="A1536" s="1" t="s">
        <v>3553</v>
      </c>
      <c r="B1536">
        <v>0</v>
      </c>
      <c r="C1536" s="1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s="1" t="s">
        <v>23229</v>
      </c>
      <c r="K1536" t="s">
        <v>23238</v>
      </c>
      <c r="L1536" t="s">
        <v>26316</v>
      </c>
      <c r="M1536" t="s">
        <v>26317</v>
      </c>
    </row>
    <row r="1537" spans="1:13">
      <c r="A1537" s="1" t="s">
        <v>3554</v>
      </c>
      <c r="B1537">
        <v>1.1549525097401801E-7</v>
      </c>
      <c r="C1537" s="1">
        <v>1.0215510735427101E-6</v>
      </c>
      <c r="D1537">
        <v>1</v>
      </c>
      <c r="E1537">
        <v>1</v>
      </c>
      <c r="F1537">
        <v>1</v>
      </c>
      <c r="G1537">
        <v>0.83783783783783805</v>
      </c>
      <c r="H1537">
        <v>0.98809523809523803</v>
      </c>
      <c r="I1537">
        <v>1</v>
      </c>
      <c r="J1537" s="1" t="s">
        <v>23229</v>
      </c>
      <c r="K1537" t="s">
        <v>23238</v>
      </c>
      <c r="L1537" t="s">
        <v>26318</v>
      </c>
      <c r="M1537" t="s">
        <v>26319</v>
      </c>
    </row>
    <row r="1538" spans="1:13">
      <c r="A1538" s="1" t="s">
        <v>3555</v>
      </c>
      <c r="B1538">
        <v>0</v>
      </c>
      <c r="C1538" s="1">
        <v>0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 s="1">
        <v>0</v>
      </c>
      <c r="K1538" t="s">
        <v>23240</v>
      </c>
      <c r="L1538" t="s">
        <v>26320</v>
      </c>
      <c r="M1538" t="s">
        <v>26321</v>
      </c>
    </row>
    <row r="1539" spans="1:13">
      <c r="A1539" s="1" t="s">
        <v>3556</v>
      </c>
      <c r="B1539">
        <v>4.4891529684551698E-7</v>
      </c>
      <c r="C1539" s="1">
        <v>1.56909846937299E-5</v>
      </c>
      <c r="D1539">
        <v>0.87931034482758597</v>
      </c>
      <c r="E1539">
        <v>0.98630136986301398</v>
      </c>
      <c r="F1539">
        <v>0.184873949579832</v>
      </c>
      <c r="G1539">
        <v>4.5454545454545497E-2</v>
      </c>
      <c r="H1539">
        <v>5.7692307692307702E-2</v>
      </c>
      <c r="I1539">
        <v>0.24324324324324301</v>
      </c>
      <c r="J1539" s="1">
        <v>1</v>
      </c>
      <c r="K1539" t="s">
        <v>23241</v>
      </c>
      <c r="L1539" t="s">
        <v>26322</v>
      </c>
      <c r="M1539" t="s">
        <v>26323</v>
      </c>
    </row>
    <row r="1540" spans="1:13">
      <c r="A1540" s="1" t="s">
        <v>3557</v>
      </c>
      <c r="B1540">
        <v>0</v>
      </c>
      <c r="C1540" s="1">
        <v>0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 s="1">
        <v>1</v>
      </c>
      <c r="K1540" t="s">
        <v>23241</v>
      </c>
      <c r="L1540" t="s">
        <v>26324</v>
      </c>
      <c r="M1540" t="s">
        <v>26325</v>
      </c>
    </row>
    <row r="1541" spans="1:13">
      <c r="A1541" s="1" t="s">
        <v>3558</v>
      </c>
      <c r="B1541">
        <v>1.6481478300182701E-6</v>
      </c>
      <c r="C1541" s="1">
        <v>1.21508861041079E-6</v>
      </c>
      <c r="D1541">
        <v>6.25E-2</v>
      </c>
      <c r="E1541">
        <v>0</v>
      </c>
      <c r="F1541">
        <v>7.7319587628866E-3</v>
      </c>
      <c r="G1541">
        <v>8.6206896551724102E-3</v>
      </c>
      <c r="H1541">
        <v>1.3157894736842099E-2</v>
      </c>
      <c r="I1541">
        <v>4.1666666666666701E-3</v>
      </c>
      <c r="J1541" s="1">
        <v>0</v>
      </c>
      <c r="K1541" t="s">
        <v>23239</v>
      </c>
      <c r="L1541" t="s">
        <v>26326</v>
      </c>
      <c r="M1541" t="s">
        <v>26327</v>
      </c>
    </row>
    <row r="1542" spans="1:13">
      <c r="A1542" s="1" t="s">
        <v>3559</v>
      </c>
      <c r="B1542">
        <v>2.2431254404114399E-9</v>
      </c>
      <c r="C1542" s="1">
        <v>6.2927404490748805E-7</v>
      </c>
      <c r="D1542">
        <v>1</v>
      </c>
      <c r="E1542">
        <v>1</v>
      </c>
      <c r="F1542">
        <v>0.94017094017094005</v>
      </c>
      <c r="G1542">
        <v>1</v>
      </c>
      <c r="H1542">
        <v>1</v>
      </c>
      <c r="I1542">
        <v>1</v>
      </c>
      <c r="J1542" s="1">
        <v>1</v>
      </c>
      <c r="K1542" t="s">
        <v>23238</v>
      </c>
      <c r="L1542" t="s">
        <v>26328</v>
      </c>
      <c r="M1542" t="s">
        <v>26329</v>
      </c>
    </row>
    <row r="1543" spans="1:13">
      <c r="A1543" s="1" t="s">
        <v>3560</v>
      </c>
      <c r="B1543">
        <v>2.95872282706973E-5</v>
      </c>
      <c r="C1543" s="1">
        <v>6.7177882888594904E-6</v>
      </c>
      <c r="D1543">
        <v>9.6774193548387094E-2</v>
      </c>
      <c r="E1543">
        <v>5.2083333333333296E-3</v>
      </c>
      <c r="F1543">
        <v>2.5773195876288698E-3</v>
      </c>
      <c r="G1543">
        <v>3.6363636363636397E-2</v>
      </c>
      <c r="H1543">
        <v>1.3157894736842099E-2</v>
      </c>
      <c r="I1543">
        <v>6.6371681415929196E-2</v>
      </c>
      <c r="J1543" s="1">
        <v>0</v>
      </c>
      <c r="K1543" t="s">
        <v>23239</v>
      </c>
      <c r="L1543" t="s">
        <v>26330</v>
      </c>
      <c r="M1543" t="s">
        <v>26331</v>
      </c>
    </row>
    <row r="1544" spans="1:13">
      <c r="A1544" s="1" t="s">
        <v>3561</v>
      </c>
      <c r="B1544">
        <v>1.6732258767254801E-5</v>
      </c>
      <c r="C1544" s="1">
        <v>2.5966381431705101E-5</v>
      </c>
      <c r="D1544">
        <v>0</v>
      </c>
      <c r="E1544">
        <v>5.6818181818181802E-3</v>
      </c>
      <c r="F1544">
        <v>0.22282608695652201</v>
      </c>
      <c r="G1544">
        <v>0</v>
      </c>
      <c r="H1544">
        <v>5.3571428571428603E-2</v>
      </c>
      <c r="I1544">
        <v>0</v>
      </c>
      <c r="J1544" s="1">
        <v>0</v>
      </c>
      <c r="K1544" t="s">
        <v>23241</v>
      </c>
      <c r="L1544" t="s">
        <v>26332</v>
      </c>
      <c r="M1544" t="s">
        <v>26333</v>
      </c>
    </row>
    <row r="1545" spans="1:13">
      <c r="A1545" s="1" t="s">
        <v>3562</v>
      </c>
      <c r="B1545">
        <v>8.52634073015271E-6</v>
      </c>
      <c r="C1545" s="1">
        <v>5.2989648480928302E-5</v>
      </c>
      <c r="D1545">
        <v>0.78125</v>
      </c>
      <c r="E1545">
        <v>0.73958333333333304</v>
      </c>
      <c r="F1545">
        <v>0.85384615384615403</v>
      </c>
      <c r="G1545">
        <v>0.97413793103448298</v>
      </c>
      <c r="H1545">
        <v>0.98245614035087703</v>
      </c>
      <c r="I1545">
        <v>0.88400000000000001</v>
      </c>
      <c r="J1545" s="1">
        <v>1</v>
      </c>
      <c r="K1545" t="s">
        <v>23238</v>
      </c>
      <c r="L1545" t="s">
        <v>26334</v>
      </c>
      <c r="M1545" t="s">
        <v>26335</v>
      </c>
    </row>
    <row r="1546" spans="1:13">
      <c r="A1546" s="1" t="s">
        <v>3563</v>
      </c>
      <c r="B1546">
        <v>1.20270218186337E-3</v>
      </c>
      <c r="C1546" s="1">
        <v>1.5946496102264202E-5</v>
      </c>
      <c r="D1546">
        <v>0.16666666666666699</v>
      </c>
      <c r="E1546">
        <v>0.80555555555555602</v>
      </c>
      <c r="F1546">
        <v>0</v>
      </c>
      <c r="G1546">
        <v>2.3809523809523801E-2</v>
      </c>
      <c r="H1546">
        <v>3.5714285714285698E-2</v>
      </c>
      <c r="I1546">
        <v>0</v>
      </c>
      <c r="J1546" s="1">
        <v>0.5</v>
      </c>
      <c r="K1546" t="s">
        <v>23242</v>
      </c>
      <c r="L1546" t="s">
        <v>26336</v>
      </c>
      <c r="M1546" t="s">
        <v>26337</v>
      </c>
    </row>
    <row r="1547" spans="1:13">
      <c r="A1547" s="1" t="s">
        <v>3564</v>
      </c>
      <c r="B1547">
        <v>5.3130835238702405E-4</v>
      </c>
      <c r="C1547" s="1">
        <v>2.7723033974999401E-6</v>
      </c>
      <c r="D1547">
        <v>0.65625</v>
      </c>
      <c r="E1547">
        <v>0.60752688172043001</v>
      </c>
      <c r="F1547">
        <v>0.9921875</v>
      </c>
      <c r="G1547">
        <v>0.98</v>
      </c>
      <c r="H1547">
        <v>0.98113207547169801</v>
      </c>
      <c r="I1547">
        <v>0.98214285714285698</v>
      </c>
      <c r="J1547" s="1">
        <v>1</v>
      </c>
      <c r="K1547" t="s">
        <v>23238</v>
      </c>
      <c r="L1547" t="s">
        <v>26338</v>
      </c>
      <c r="M1547" t="s">
        <v>26339</v>
      </c>
    </row>
    <row r="1548" spans="1:13">
      <c r="A1548" s="1" t="s">
        <v>3565</v>
      </c>
      <c r="B1548">
        <v>1.0571171704798601E-9</v>
      </c>
      <c r="C1548" s="1">
        <v>2.42655948413701E-7</v>
      </c>
      <c r="D1548">
        <v>0.22916666666666699</v>
      </c>
      <c r="E1548">
        <v>0</v>
      </c>
      <c r="F1548">
        <v>1.2345679012345699E-2</v>
      </c>
      <c r="G1548">
        <v>1.6666666666666701E-2</v>
      </c>
      <c r="H1548">
        <v>0</v>
      </c>
      <c r="I1548">
        <v>0</v>
      </c>
      <c r="J1548" s="1" t="s">
        <v>23229</v>
      </c>
      <c r="K1548" t="s">
        <v>23238</v>
      </c>
      <c r="L1548" t="s">
        <v>26340</v>
      </c>
      <c r="M1548" t="s">
        <v>26341</v>
      </c>
    </row>
    <row r="1549" spans="1:13">
      <c r="A1549" s="1" t="s">
        <v>3566</v>
      </c>
      <c r="B1549">
        <v>0</v>
      </c>
      <c r="C1549" s="1">
        <v>0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 s="1">
        <v>0</v>
      </c>
      <c r="K1549" t="s">
        <v>23238</v>
      </c>
      <c r="L1549" t="s">
        <v>26342</v>
      </c>
      <c r="M1549" t="s">
        <v>26343</v>
      </c>
    </row>
    <row r="1550" spans="1:13">
      <c r="A1550" s="1" t="s">
        <v>3567</v>
      </c>
      <c r="B1550">
        <v>2.16648105899019E-5</v>
      </c>
      <c r="C1550" s="1">
        <v>1.4589720734083601E-5</v>
      </c>
      <c r="D1550">
        <v>0.625</v>
      </c>
      <c r="E1550">
        <v>0.55555555555555602</v>
      </c>
      <c r="F1550">
        <v>0.67914438502673802</v>
      </c>
      <c r="G1550">
        <v>0.12068965517241401</v>
      </c>
      <c r="H1550">
        <v>0.40697674418604701</v>
      </c>
      <c r="I1550">
        <v>0.190909090909091</v>
      </c>
      <c r="J1550" s="1">
        <v>9.0909090909090898E-2</v>
      </c>
      <c r="K1550" t="s">
        <v>23241</v>
      </c>
      <c r="L1550" t="s">
        <v>26344</v>
      </c>
      <c r="M1550" t="s">
        <v>26345</v>
      </c>
    </row>
    <row r="1551" spans="1:13">
      <c r="A1551" s="1" t="s">
        <v>3568</v>
      </c>
      <c r="B1551">
        <v>2.1293901566614801E-5</v>
      </c>
      <c r="C1551" s="1">
        <v>1.15848005686001E-5</v>
      </c>
      <c r="D1551">
        <v>0.73076923076923095</v>
      </c>
      <c r="E1551">
        <v>0.91379310344827602</v>
      </c>
      <c r="F1551">
        <v>0.88636363636363602</v>
      </c>
      <c r="G1551">
        <v>0.90625</v>
      </c>
      <c r="H1551">
        <v>0.99253731343283602</v>
      </c>
      <c r="I1551">
        <v>0.94444444444444398</v>
      </c>
      <c r="J1551" s="1">
        <v>1</v>
      </c>
      <c r="K1551" t="s">
        <v>23242</v>
      </c>
      <c r="L1551" t="s">
        <v>26346</v>
      </c>
      <c r="M1551" t="s">
        <v>26347</v>
      </c>
    </row>
    <row r="1552" spans="1:13">
      <c r="A1552" s="1" t="s">
        <v>3569</v>
      </c>
      <c r="B1552">
        <v>5.17919653749139E-6</v>
      </c>
      <c r="C1552" s="1">
        <v>5.1005332362670301E-6</v>
      </c>
      <c r="D1552">
        <v>0.98387096774193505</v>
      </c>
      <c r="E1552">
        <v>0.98936170212765995</v>
      </c>
      <c r="F1552">
        <v>0.99484536082474195</v>
      </c>
      <c r="G1552">
        <v>0.98245614035087703</v>
      </c>
      <c r="H1552">
        <v>0.99107142857142905</v>
      </c>
      <c r="I1552">
        <v>0.94642857142857095</v>
      </c>
      <c r="J1552" s="1">
        <v>1</v>
      </c>
      <c r="K1552" t="s">
        <v>23238</v>
      </c>
      <c r="L1552" t="s">
        <v>26348</v>
      </c>
      <c r="M1552" t="s">
        <v>26349</v>
      </c>
    </row>
    <row r="1553" spans="1:13">
      <c r="A1553" s="1" t="s">
        <v>3570</v>
      </c>
      <c r="B1553">
        <v>2.6953741786794901E-7</v>
      </c>
      <c r="C1553" s="1">
        <v>5.7825278832564802E-9</v>
      </c>
      <c r="D1553">
        <v>0</v>
      </c>
      <c r="E1553">
        <v>0</v>
      </c>
      <c r="F1553">
        <v>0</v>
      </c>
      <c r="G1553">
        <v>0</v>
      </c>
      <c r="H1553">
        <v>5.3763440860215101E-3</v>
      </c>
      <c r="I1553">
        <v>7.6086956521739094E-2</v>
      </c>
      <c r="J1553" s="1" t="s">
        <v>23229</v>
      </c>
      <c r="K1553" t="s">
        <v>23238</v>
      </c>
      <c r="L1553" t="s">
        <v>26350</v>
      </c>
      <c r="M1553" t="s">
        <v>26351</v>
      </c>
    </row>
    <row r="1554" spans="1:13">
      <c r="A1554" s="1" t="s">
        <v>3571</v>
      </c>
      <c r="B1554">
        <v>8.1558533174653597E-8</v>
      </c>
      <c r="C1554" s="1">
        <v>5.1813136868397698E-8</v>
      </c>
      <c r="D1554">
        <v>0.98275862068965503</v>
      </c>
      <c r="E1554">
        <v>1</v>
      </c>
      <c r="F1554">
        <v>0.99731182795698903</v>
      </c>
      <c r="G1554">
        <v>1</v>
      </c>
      <c r="H1554">
        <v>1</v>
      </c>
      <c r="I1554">
        <v>1</v>
      </c>
      <c r="J1554" s="1">
        <v>1</v>
      </c>
      <c r="K1554" t="s">
        <v>23238</v>
      </c>
      <c r="L1554" t="s">
        <v>26352</v>
      </c>
      <c r="M1554" t="s">
        <v>26353</v>
      </c>
    </row>
    <row r="1555" spans="1:13">
      <c r="A1555" s="1" t="s">
        <v>3572</v>
      </c>
      <c r="B1555">
        <v>2.42304352442875E-5</v>
      </c>
      <c r="C1555" s="1">
        <v>1.26020864224686E-4</v>
      </c>
      <c r="D1555">
        <v>0.225806451612903</v>
      </c>
      <c r="E1555">
        <v>0.26373626373626402</v>
      </c>
      <c r="F1555">
        <v>2.1978021978022001E-2</v>
      </c>
      <c r="G1555">
        <v>0.46969696969697</v>
      </c>
      <c r="H1555">
        <v>0.17441860465116299</v>
      </c>
      <c r="I1555">
        <v>0.28813559322033899</v>
      </c>
      <c r="J1555" s="1">
        <v>0</v>
      </c>
      <c r="K1555" t="s">
        <v>23241</v>
      </c>
      <c r="L1555" t="s">
        <v>26354</v>
      </c>
      <c r="M1555" t="s">
        <v>26355</v>
      </c>
    </row>
    <row r="1556" spans="1:13">
      <c r="A1556" s="1" t="s">
        <v>3573</v>
      </c>
      <c r="B1556">
        <v>1.83752561322423E-7</v>
      </c>
      <c r="C1556" s="1">
        <v>3.4463019386705598E-5</v>
      </c>
      <c r="D1556">
        <v>9.6153846153846201E-2</v>
      </c>
      <c r="E1556">
        <v>0.136904761904762</v>
      </c>
      <c r="F1556">
        <v>0</v>
      </c>
      <c r="G1556">
        <v>0</v>
      </c>
      <c r="H1556">
        <v>0</v>
      </c>
      <c r="I1556">
        <v>7.69230769230769E-2</v>
      </c>
      <c r="J1556" s="1" t="s">
        <v>23229</v>
      </c>
      <c r="K1556" t="s">
        <v>23238</v>
      </c>
      <c r="L1556" t="s">
        <v>26356</v>
      </c>
      <c r="M1556" t="s">
        <v>26357</v>
      </c>
    </row>
    <row r="1557" spans="1:13">
      <c r="A1557" s="1" t="s">
        <v>3574</v>
      </c>
      <c r="B1557">
        <v>7.4658743117903303E-7</v>
      </c>
      <c r="C1557" s="1">
        <v>3.1744246209247101E-7</v>
      </c>
      <c r="D1557">
        <v>0.890625</v>
      </c>
      <c r="E1557">
        <v>0.90845070422535201</v>
      </c>
      <c r="F1557">
        <v>1</v>
      </c>
      <c r="G1557">
        <v>1</v>
      </c>
      <c r="H1557">
        <v>1</v>
      </c>
      <c r="I1557">
        <v>1</v>
      </c>
      <c r="J1557" s="1">
        <v>1</v>
      </c>
      <c r="K1557" t="s">
        <v>23237</v>
      </c>
      <c r="L1557" t="s">
        <v>26358</v>
      </c>
      <c r="M1557" t="s">
        <v>26359</v>
      </c>
    </row>
    <row r="1558" spans="1:13">
      <c r="A1558" s="1" t="s">
        <v>3575</v>
      </c>
      <c r="B1558">
        <v>0</v>
      </c>
      <c r="C1558" s="1">
        <v>0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 s="1">
        <v>0</v>
      </c>
      <c r="K1558" t="s">
        <v>23239</v>
      </c>
      <c r="L1558" t="s">
        <v>26360</v>
      </c>
      <c r="M1558" t="s">
        <v>26361</v>
      </c>
    </row>
    <row r="1559" spans="1:13">
      <c r="A1559" s="1" t="s">
        <v>3576</v>
      </c>
      <c r="B1559">
        <v>9.0943344860496601E-6</v>
      </c>
      <c r="C1559" s="1">
        <v>5.0241293850640702E-5</v>
      </c>
      <c r="D1559">
        <v>0.56818181818181801</v>
      </c>
      <c r="E1559">
        <v>0.69753086419753096</v>
      </c>
      <c r="F1559">
        <v>1</v>
      </c>
      <c r="G1559">
        <v>1</v>
      </c>
      <c r="H1559">
        <v>0.96666666666666701</v>
      </c>
      <c r="I1559">
        <v>0.88461538461538503</v>
      </c>
      <c r="J1559" s="1" t="s">
        <v>23229</v>
      </c>
      <c r="K1559" t="s">
        <v>23238</v>
      </c>
      <c r="L1559" t="s">
        <v>26362</v>
      </c>
      <c r="M1559" t="s">
        <v>26363</v>
      </c>
    </row>
    <row r="1560" spans="1:13">
      <c r="A1560" s="1" t="s">
        <v>3577</v>
      </c>
      <c r="B1560">
        <v>0</v>
      </c>
      <c r="C1560" s="1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s="1">
        <v>0</v>
      </c>
      <c r="K1560" t="s">
        <v>23241</v>
      </c>
      <c r="L1560" t="s">
        <v>26364</v>
      </c>
      <c r="M1560" t="s">
        <v>26365</v>
      </c>
    </row>
    <row r="1561" spans="1:13">
      <c r="A1561" s="1" t="s">
        <v>3578</v>
      </c>
      <c r="B1561">
        <v>9.6070609257573796E-4</v>
      </c>
      <c r="C1561" s="1">
        <v>5.8563130921026497E-5</v>
      </c>
      <c r="D1561">
        <v>0.81666666666666698</v>
      </c>
      <c r="E1561">
        <v>0.33854166666666702</v>
      </c>
      <c r="F1561">
        <v>0.9921875</v>
      </c>
      <c r="G1561">
        <v>1</v>
      </c>
      <c r="H1561">
        <v>0.96261682242990698</v>
      </c>
      <c r="I1561">
        <v>0.98113207547169801</v>
      </c>
      <c r="J1561" s="1">
        <v>1</v>
      </c>
      <c r="K1561" t="s">
        <v>23240</v>
      </c>
      <c r="L1561" t="s">
        <v>26366</v>
      </c>
      <c r="M1561" t="s">
        <v>26367</v>
      </c>
    </row>
    <row r="1562" spans="1:13">
      <c r="A1562" s="1" t="s">
        <v>3579</v>
      </c>
      <c r="B1562">
        <v>1.49904183396341E-7</v>
      </c>
      <c r="C1562" s="1">
        <v>3.9314553904471801E-7</v>
      </c>
      <c r="D1562">
        <v>1</v>
      </c>
      <c r="E1562">
        <v>1</v>
      </c>
      <c r="F1562">
        <v>1</v>
      </c>
      <c r="G1562">
        <v>1</v>
      </c>
      <c r="H1562">
        <v>0.96808510638297895</v>
      </c>
      <c r="I1562">
        <v>1</v>
      </c>
      <c r="J1562" s="1">
        <v>0.95454545454545503</v>
      </c>
      <c r="K1562" t="s">
        <v>23239</v>
      </c>
      <c r="L1562" t="s">
        <v>26368</v>
      </c>
      <c r="M1562" t="s">
        <v>26369</v>
      </c>
    </row>
    <row r="1563" spans="1:13">
      <c r="A1563" s="1" t="s">
        <v>3580</v>
      </c>
      <c r="B1563">
        <v>4.5726838592773902E-7</v>
      </c>
      <c r="C1563" s="1">
        <v>3.53481281734458E-6</v>
      </c>
      <c r="D1563">
        <v>0.98148148148148195</v>
      </c>
      <c r="E1563">
        <v>1</v>
      </c>
      <c r="F1563">
        <v>0.841772151898734</v>
      </c>
      <c r="G1563">
        <v>1</v>
      </c>
      <c r="H1563">
        <v>1</v>
      </c>
      <c r="I1563">
        <v>1</v>
      </c>
      <c r="J1563" s="1" t="s">
        <v>23229</v>
      </c>
      <c r="K1563" t="s">
        <v>23237</v>
      </c>
      <c r="L1563" t="s">
        <v>26370</v>
      </c>
      <c r="M1563" t="s">
        <v>26371</v>
      </c>
    </row>
    <row r="1564" spans="1:13">
      <c r="A1564" s="1" t="s">
        <v>3581</v>
      </c>
      <c r="B1564">
        <v>1.45227327061125E-6</v>
      </c>
      <c r="C1564" s="1">
        <v>2.88705582384394E-8</v>
      </c>
      <c r="D1564">
        <v>0</v>
      </c>
      <c r="E1564">
        <v>0</v>
      </c>
      <c r="F1564">
        <v>0</v>
      </c>
      <c r="G1564">
        <v>0.33333333333333298</v>
      </c>
      <c r="H1564">
        <v>0.13157894736842099</v>
      </c>
      <c r="I1564">
        <v>2.6785714285714302E-2</v>
      </c>
      <c r="J1564" s="1">
        <v>0</v>
      </c>
      <c r="K1564" t="s">
        <v>23241</v>
      </c>
      <c r="L1564" t="s">
        <v>26372</v>
      </c>
      <c r="M1564" t="s">
        <v>26373</v>
      </c>
    </row>
    <row r="1565" spans="1:13">
      <c r="A1565" s="1" t="s">
        <v>3582</v>
      </c>
      <c r="B1565">
        <v>3.2050017936141199E-5</v>
      </c>
      <c r="C1565" s="1">
        <v>5.52151664066281E-5</v>
      </c>
      <c r="D1565">
        <v>0</v>
      </c>
      <c r="E1565">
        <v>5.0632911392405097E-2</v>
      </c>
      <c r="F1565">
        <v>0.51398601398601396</v>
      </c>
      <c r="G1565">
        <v>4.7619047619047603E-2</v>
      </c>
      <c r="H1565">
        <v>9.7222222222222196E-2</v>
      </c>
      <c r="I1565">
        <v>0</v>
      </c>
      <c r="J1565" s="1" t="s">
        <v>23229</v>
      </c>
      <c r="K1565" t="s">
        <v>23237</v>
      </c>
      <c r="L1565" t="s">
        <v>26374</v>
      </c>
      <c r="M1565" t="s">
        <v>26375</v>
      </c>
    </row>
    <row r="1566" spans="1:13">
      <c r="A1566" s="1" t="s">
        <v>3583</v>
      </c>
      <c r="B1566">
        <v>8.6297442383841103E-8</v>
      </c>
      <c r="C1566" s="1">
        <v>3.0729936276469099E-7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0.95370370370370372</v>
      </c>
      <c r="J1566" s="1">
        <v>1</v>
      </c>
      <c r="K1566" t="s">
        <v>23243</v>
      </c>
      <c r="L1566" t="s">
        <v>26376</v>
      </c>
      <c r="M1566" t="s">
        <v>26377</v>
      </c>
    </row>
    <row r="1567" spans="1:13">
      <c r="A1567" s="1" t="s">
        <v>3584</v>
      </c>
      <c r="B1567">
        <v>2.49629415568731E-7</v>
      </c>
      <c r="C1567" s="1">
        <v>5.0416108498809498E-6</v>
      </c>
      <c r="D1567">
        <v>1</v>
      </c>
      <c r="E1567">
        <v>0.98901098901098905</v>
      </c>
      <c r="F1567">
        <v>1</v>
      </c>
      <c r="G1567">
        <v>0.75</v>
      </c>
      <c r="H1567">
        <v>1</v>
      </c>
      <c r="I1567">
        <v>0.83673469387755095</v>
      </c>
      <c r="J1567" s="1">
        <v>1</v>
      </c>
      <c r="K1567" t="s">
        <v>23238</v>
      </c>
      <c r="L1567" t="s">
        <v>26378</v>
      </c>
      <c r="M1567" t="s">
        <v>26379</v>
      </c>
    </row>
    <row r="1568" spans="1:13">
      <c r="A1568" s="1" t="s">
        <v>3585</v>
      </c>
      <c r="B1568">
        <v>4.1156591188436799E-6</v>
      </c>
      <c r="C1568" s="1">
        <v>2.0959028387781099E-6</v>
      </c>
      <c r="D1568">
        <v>0.91071428571428603</v>
      </c>
      <c r="E1568">
        <v>1</v>
      </c>
      <c r="F1568">
        <v>0.984615384615385</v>
      </c>
      <c r="G1568">
        <v>0.79032258064516103</v>
      </c>
      <c r="H1568">
        <v>0.94155844155844204</v>
      </c>
      <c r="I1568">
        <v>0.71428571428571397</v>
      </c>
      <c r="J1568" s="1">
        <v>1</v>
      </c>
      <c r="K1568" t="s">
        <v>23241</v>
      </c>
      <c r="L1568" t="s">
        <v>26380</v>
      </c>
      <c r="M1568" t="s">
        <v>26381</v>
      </c>
    </row>
    <row r="1569" spans="1:13">
      <c r="A1569" s="1" t="s">
        <v>3586</v>
      </c>
      <c r="B1569">
        <v>8.4053710098775103E-6</v>
      </c>
      <c r="C1569" s="1">
        <v>7.7550133929396295E-6</v>
      </c>
      <c r="D1569">
        <v>0.88235294117647101</v>
      </c>
      <c r="E1569">
        <v>0.77</v>
      </c>
      <c r="F1569">
        <v>0.97014925373134298</v>
      </c>
      <c r="G1569">
        <v>0.91111111111111098</v>
      </c>
      <c r="H1569">
        <v>0.99473684210526303</v>
      </c>
      <c r="I1569">
        <v>0.94</v>
      </c>
      <c r="J1569" s="1">
        <v>1</v>
      </c>
      <c r="K1569" t="s">
        <v>23238</v>
      </c>
      <c r="L1569" t="s">
        <v>26382</v>
      </c>
      <c r="M1569" t="s">
        <v>26383</v>
      </c>
    </row>
    <row r="1570" spans="1:13">
      <c r="A1570" s="1" t="s">
        <v>3587</v>
      </c>
      <c r="B1570">
        <v>1.3047532919845399E-6</v>
      </c>
      <c r="C1570" s="1">
        <v>2.6386235333392399E-7</v>
      </c>
      <c r="D1570">
        <v>1.6129032258064498E-2</v>
      </c>
      <c r="E1570">
        <v>0</v>
      </c>
      <c r="F1570">
        <v>5.61497326203209E-2</v>
      </c>
      <c r="G1570">
        <v>1.1111111111111099E-2</v>
      </c>
      <c r="H1570">
        <v>0.10309278350515499</v>
      </c>
      <c r="I1570">
        <v>3.125E-2</v>
      </c>
      <c r="J1570" s="1">
        <v>1</v>
      </c>
      <c r="K1570" t="s">
        <v>23241</v>
      </c>
      <c r="L1570" t="s">
        <v>26384</v>
      </c>
      <c r="M1570" t="s">
        <v>26385</v>
      </c>
    </row>
    <row r="1571" spans="1:13">
      <c r="A1571" s="1" t="s">
        <v>3588</v>
      </c>
      <c r="B1571">
        <v>3.01025267105999E-7</v>
      </c>
      <c r="C1571" s="1">
        <v>2.60091163048299E-5</v>
      </c>
      <c r="D1571">
        <v>0.859375</v>
      </c>
      <c r="E1571">
        <v>0.96875</v>
      </c>
      <c r="F1571">
        <v>0.979487179487179</v>
      </c>
      <c r="G1571">
        <v>0.97413793103448298</v>
      </c>
      <c r="H1571">
        <v>0.90350877192982504</v>
      </c>
      <c r="I1571">
        <v>0.91600000000000004</v>
      </c>
      <c r="J1571" s="1">
        <v>1</v>
      </c>
      <c r="K1571" t="s">
        <v>23240</v>
      </c>
      <c r="L1571" t="s">
        <v>26386</v>
      </c>
      <c r="M1571" t="s">
        <v>26387</v>
      </c>
    </row>
    <row r="1572" spans="1:13">
      <c r="A1572" s="1" t="s">
        <v>3589</v>
      </c>
      <c r="B1572">
        <v>9.5828916497807406E-6</v>
      </c>
      <c r="C1572" s="1">
        <v>2.2618837829569801E-6</v>
      </c>
      <c r="D1572">
        <v>1</v>
      </c>
      <c r="E1572">
        <v>1</v>
      </c>
      <c r="F1572">
        <v>0.99470899470899499</v>
      </c>
      <c r="G1572">
        <v>0.99122807017543901</v>
      </c>
      <c r="H1572">
        <v>1</v>
      </c>
      <c r="I1572">
        <v>1</v>
      </c>
      <c r="J1572" s="1">
        <v>0.27272727272727298</v>
      </c>
      <c r="K1572" t="s">
        <v>23241</v>
      </c>
      <c r="L1572" t="s">
        <v>26388</v>
      </c>
      <c r="M1572" t="s">
        <v>26389</v>
      </c>
    </row>
    <row r="1573" spans="1:13">
      <c r="A1573" s="1" t="s">
        <v>3590</v>
      </c>
      <c r="B1573">
        <v>5.4257065094061603E-5</v>
      </c>
      <c r="C1573" s="1">
        <v>2.7802925375213499E-6</v>
      </c>
      <c r="D1573">
        <v>0.67500000000000004</v>
      </c>
      <c r="E1573">
        <v>0.97674418604651203</v>
      </c>
      <c r="F1573">
        <v>0.98124999999999996</v>
      </c>
      <c r="G1573">
        <v>1</v>
      </c>
      <c r="H1573">
        <v>0.96739130434782605</v>
      </c>
      <c r="I1573">
        <v>0.98245614035087703</v>
      </c>
      <c r="J1573" s="1" t="s">
        <v>23229</v>
      </c>
      <c r="K1573" t="s">
        <v>23238</v>
      </c>
      <c r="L1573" t="s">
        <v>26390</v>
      </c>
      <c r="M1573" t="s">
        <v>26391</v>
      </c>
    </row>
    <row r="1574" spans="1:13">
      <c r="A1574" s="1" t="s">
        <v>3591</v>
      </c>
      <c r="B1574">
        <v>2.0304001068262999E-6</v>
      </c>
      <c r="C1574" s="1">
        <v>3.8836628669538897E-5</v>
      </c>
      <c r="D1574">
        <v>0.98076923076923095</v>
      </c>
      <c r="E1574">
        <v>1</v>
      </c>
      <c r="F1574">
        <v>0.94554455445544505</v>
      </c>
      <c r="G1574">
        <v>0.76923076923076905</v>
      </c>
      <c r="H1574">
        <v>0.60135135135135098</v>
      </c>
      <c r="I1574">
        <v>0.8125</v>
      </c>
      <c r="J1574" s="1">
        <v>1</v>
      </c>
      <c r="K1574" t="s">
        <v>23240</v>
      </c>
      <c r="L1574" t="s">
        <v>26392</v>
      </c>
      <c r="M1574" t="s">
        <v>26393</v>
      </c>
    </row>
    <row r="1575" spans="1:13">
      <c r="A1575" s="1" t="s">
        <v>3592</v>
      </c>
      <c r="B1575">
        <v>2.01917216055849E-5</v>
      </c>
      <c r="C1575" s="1">
        <v>2.0470604059862099E-6</v>
      </c>
      <c r="D1575">
        <v>1</v>
      </c>
      <c r="E1575">
        <v>0.75862068965517204</v>
      </c>
      <c r="F1575">
        <v>1</v>
      </c>
      <c r="G1575">
        <v>1</v>
      </c>
      <c r="H1575">
        <v>0.993506493506494</v>
      </c>
      <c r="I1575">
        <v>1</v>
      </c>
      <c r="J1575" s="1" t="s">
        <v>23229</v>
      </c>
      <c r="K1575" t="s">
        <v>23239</v>
      </c>
      <c r="L1575" t="s">
        <v>26394</v>
      </c>
      <c r="M1575" t="s">
        <v>26395</v>
      </c>
    </row>
    <row r="1576" spans="1:13">
      <c r="A1576" s="1" t="s">
        <v>3593</v>
      </c>
      <c r="B1576">
        <v>4.4188683259106199E-5</v>
      </c>
      <c r="C1576" s="1">
        <v>7.3322523305041499E-5</v>
      </c>
      <c r="D1576">
        <v>1.9230769230769201E-2</v>
      </c>
      <c r="E1576">
        <v>0</v>
      </c>
      <c r="F1576">
        <v>2.7624309392265201E-3</v>
      </c>
      <c r="G1576">
        <v>0.11111111111111099</v>
      </c>
      <c r="H1576">
        <v>0</v>
      </c>
      <c r="I1576">
        <v>0.207317073170732</v>
      </c>
      <c r="J1576" s="1">
        <v>0</v>
      </c>
      <c r="K1576" t="s">
        <v>23240</v>
      </c>
      <c r="L1576" t="s">
        <v>26396</v>
      </c>
      <c r="M1576" t="s">
        <v>26397</v>
      </c>
    </row>
    <row r="1577" spans="1:13">
      <c r="A1577" s="1" t="s">
        <v>3594</v>
      </c>
      <c r="B1577">
        <v>3.0935118692263701E-5</v>
      </c>
      <c r="C1577" s="1">
        <v>8.0433072409638605E-6</v>
      </c>
      <c r="D1577">
        <v>0.88636363636363602</v>
      </c>
      <c r="E1577">
        <v>0.69354838709677402</v>
      </c>
      <c r="F1577">
        <v>0.95454545454545503</v>
      </c>
      <c r="G1577">
        <v>1</v>
      </c>
      <c r="H1577">
        <v>1</v>
      </c>
      <c r="I1577">
        <v>0.98214285714285698</v>
      </c>
      <c r="J1577" s="1">
        <v>1</v>
      </c>
      <c r="K1577" t="s">
        <v>23238</v>
      </c>
      <c r="L1577" t="s">
        <v>26398</v>
      </c>
      <c r="M1577" t="s">
        <v>26399</v>
      </c>
    </row>
    <row r="1578" spans="1:13">
      <c r="A1578" s="1" t="s">
        <v>3595</v>
      </c>
      <c r="B1578">
        <v>8.8395979661755997E-5</v>
      </c>
      <c r="C1578" s="1">
        <v>3.1562578769302097E-5</v>
      </c>
      <c r="D1578">
        <v>0.83333333333333304</v>
      </c>
      <c r="E1578">
        <v>0.647887323943662</v>
      </c>
      <c r="F1578">
        <v>1</v>
      </c>
      <c r="G1578">
        <v>0.98529411764705899</v>
      </c>
      <c r="H1578">
        <v>0.95138888888888895</v>
      </c>
      <c r="I1578">
        <v>0.83783783783783805</v>
      </c>
      <c r="J1578" s="1">
        <v>1</v>
      </c>
      <c r="K1578" t="s">
        <v>23238</v>
      </c>
      <c r="L1578" t="s">
        <v>26400</v>
      </c>
      <c r="M1578" t="s">
        <v>26401</v>
      </c>
    </row>
    <row r="1579" spans="1:13">
      <c r="A1579" s="1" t="s">
        <v>3596</v>
      </c>
      <c r="B1579">
        <v>3.5189770803009002E-7</v>
      </c>
      <c r="C1579" s="1">
        <v>1.8135524093767101E-4</v>
      </c>
      <c r="D1579">
        <v>0.35</v>
      </c>
      <c r="E1579">
        <v>7.0588235294117604E-2</v>
      </c>
      <c r="F1579">
        <v>0.434108527131783</v>
      </c>
      <c r="G1579">
        <v>5.7692307692307702E-2</v>
      </c>
      <c r="H1579">
        <v>0.57843137254902</v>
      </c>
      <c r="I1579">
        <v>0.52500000000000002</v>
      </c>
      <c r="J1579" s="1" t="s">
        <v>23229</v>
      </c>
      <c r="K1579" t="s">
        <v>23242</v>
      </c>
      <c r="L1579" t="s">
        <v>26402</v>
      </c>
      <c r="M1579" t="s">
        <v>26403</v>
      </c>
    </row>
    <row r="1580" spans="1:13">
      <c r="A1580" s="1" t="s">
        <v>3597</v>
      </c>
      <c r="B1580">
        <v>2.52543258485068E-5</v>
      </c>
      <c r="C1580" s="1">
        <v>2.9813820321016499E-6</v>
      </c>
      <c r="D1580">
        <v>5.1724137931034503E-2</v>
      </c>
      <c r="E1580">
        <v>0.130769230769231</v>
      </c>
      <c r="F1580">
        <v>1.1194029850746299E-2</v>
      </c>
      <c r="G1580">
        <v>0</v>
      </c>
      <c r="H1580">
        <v>1.9230769230769201E-2</v>
      </c>
      <c r="I1580">
        <v>0.06</v>
      </c>
      <c r="J1580" s="1">
        <v>0</v>
      </c>
      <c r="K1580" t="s">
        <v>23240</v>
      </c>
      <c r="L1580" t="s">
        <v>26404</v>
      </c>
      <c r="M1580" t="s">
        <v>26405</v>
      </c>
    </row>
    <row r="1581" spans="1:13">
      <c r="A1581" s="1" t="s">
        <v>3598</v>
      </c>
      <c r="B1581">
        <v>8.8543180472246901E-7</v>
      </c>
      <c r="C1581" s="1">
        <v>5.2241273988601797E-7</v>
      </c>
      <c r="D1581">
        <v>0.98275862068965503</v>
      </c>
      <c r="E1581">
        <v>0.98170731707317105</v>
      </c>
      <c r="F1581">
        <v>1</v>
      </c>
      <c r="G1581">
        <v>1</v>
      </c>
      <c r="H1581">
        <v>1</v>
      </c>
      <c r="I1581">
        <v>0.97826086956521696</v>
      </c>
      <c r="J1581" s="1">
        <v>1</v>
      </c>
      <c r="K1581" t="s">
        <v>23238</v>
      </c>
      <c r="L1581" t="s">
        <v>26406</v>
      </c>
      <c r="M1581" t="s">
        <v>26407</v>
      </c>
    </row>
    <row r="1582" spans="1:13">
      <c r="A1582" s="1" t="s">
        <v>3599</v>
      </c>
      <c r="B1582">
        <v>3.8638050227436204E-6</v>
      </c>
      <c r="C1582" s="1">
        <v>8.7526446202917304E-7</v>
      </c>
      <c r="D1582">
        <v>1</v>
      </c>
      <c r="E1582">
        <v>1</v>
      </c>
      <c r="F1582">
        <v>0.99742268041237103</v>
      </c>
      <c r="G1582">
        <v>0.25925925925925902</v>
      </c>
      <c r="H1582">
        <v>0.99122807017543901</v>
      </c>
      <c r="I1582">
        <v>0.78861788617886197</v>
      </c>
      <c r="J1582" s="1">
        <v>1</v>
      </c>
      <c r="K1582" t="s">
        <v>23242</v>
      </c>
      <c r="L1582" t="s">
        <v>26408</v>
      </c>
      <c r="M1582" t="s">
        <v>26409</v>
      </c>
    </row>
    <row r="1583" spans="1:13">
      <c r="A1583" s="1" t="s">
        <v>3600</v>
      </c>
      <c r="B1583">
        <v>1.5961729771044201E-5</v>
      </c>
      <c r="C1583" s="1">
        <v>4.7023770981047397E-6</v>
      </c>
      <c r="D1583">
        <v>0.90322580645161299</v>
      </c>
      <c r="E1583">
        <v>0.95263157894736805</v>
      </c>
      <c r="F1583">
        <v>0.80927835051546404</v>
      </c>
      <c r="G1583">
        <v>0.99122807017543901</v>
      </c>
      <c r="H1583">
        <v>0.88157894736842102</v>
      </c>
      <c r="I1583">
        <v>0.92276422764227595</v>
      </c>
      <c r="J1583" s="1">
        <v>1</v>
      </c>
      <c r="K1583" t="s">
        <v>23240</v>
      </c>
      <c r="L1583" t="s">
        <v>26410</v>
      </c>
      <c r="M1583" t="s">
        <v>26411</v>
      </c>
    </row>
    <row r="1584" spans="1:13">
      <c r="A1584" s="1" t="s">
        <v>3601</v>
      </c>
      <c r="B1584">
        <v>1.4672952497215399E-7</v>
      </c>
      <c r="C1584" s="1">
        <v>1.12081654192174E-5</v>
      </c>
      <c r="D1584">
        <v>1</v>
      </c>
      <c r="E1584">
        <v>1</v>
      </c>
      <c r="F1584">
        <v>1</v>
      </c>
      <c r="G1584">
        <v>1</v>
      </c>
      <c r="H1584">
        <v>0.98958333333333304</v>
      </c>
      <c r="I1584">
        <v>0.98823529411764699</v>
      </c>
      <c r="J1584" s="1" t="s">
        <v>23229</v>
      </c>
      <c r="K1584" t="s">
        <v>23237</v>
      </c>
      <c r="L1584" t="s">
        <v>26412</v>
      </c>
      <c r="M1584" t="s">
        <v>26413</v>
      </c>
    </row>
    <row r="1585" spans="1:13">
      <c r="A1585" s="1" t="s">
        <v>3602</v>
      </c>
      <c r="B1585">
        <v>9.0753680555558702E-5</v>
      </c>
      <c r="C1585" s="1">
        <v>7.0771807034162699E-6</v>
      </c>
      <c r="D1585">
        <v>1</v>
      </c>
      <c r="E1585">
        <v>0.88235294117647101</v>
      </c>
      <c r="F1585">
        <v>1</v>
      </c>
      <c r="G1585">
        <v>0.99137931034482796</v>
      </c>
      <c r="H1585">
        <v>1</v>
      </c>
      <c r="I1585">
        <v>0.99173553719008301</v>
      </c>
      <c r="J1585" s="1">
        <v>0.88888888888888895</v>
      </c>
      <c r="K1585" t="s">
        <v>23237</v>
      </c>
      <c r="L1585" t="s">
        <v>26414</v>
      </c>
      <c r="M1585" t="s">
        <v>26415</v>
      </c>
    </row>
    <row r="1586" spans="1:13">
      <c r="A1586" s="1" t="s">
        <v>3603</v>
      </c>
      <c r="B1586">
        <v>1.4725213911906999E-7</v>
      </c>
      <c r="C1586" s="1">
        <v>4.87503785370291E-5</v>
      </c>
      <c r="D1586">
        <v>0.984375</v>
      </c>
      <c r="E1586">
        <v>0.99397590361445798</v>
      </c>
      <c r="F1586">
        <v>1</v>
      </c>
      <c r="G1586">
        <v>0.96250000000000002</v>
      </c>
      <c r="H1586">
        <v>0.98412698412698396</v>
      </c>
      <c r="I1586">
        <v>0.87692307692307703</v>
      </c>
      <c r="J1586" s="1">
        <v>1</v>
      </c>
      <c r="K1586" t="s">
        <v>23237</v>
      </c>
      <c r="L1586" t="s">
        <v>26416</v>
      </c>
      <c r="M1586" t="s">
        <v>26417</v>
      </c>
    </row>
    <row r="1587" spans="1:13">
      <c r="A1587" s="1" t="s">
        <v>3604</v>
      </c>
      <c r="B1587">
        <v>1.09241970414661E-7</v>
      </c>
      <c r="C1587" s="1">
        <v>1.73193606438702E-6</v>
      </c>
      <c r="D1587">
        <v>1.7857142857142901E-2</v>
      </c>
      <c r="E1587">
        <v>0</v>
      </c>
      <c r="F1587">
        <v>0.27868852459016402</v>
      </c>
      <c r="G1587">
        <v>3.3333333333333298E-2</v>
      </c>
      <c r="H1587">
        <v>0.14000000000000001</v>
      </c>
      <c r="I1587">
        <v>5.5555555555555601E-2</v>
      </c>
      <c r="J1587" s="1" t="s">
        <v>23229</v>
      </c>
      <c r="K1587" t="s">
        <v>23237</v>
      </c>
      <c r="L1587" t="s">
        <v>26418</v>
      </c>
      <c r="M1587" t="s">
        <v>26419</v>
      </c>
    </row>
    <row r="1588" spans="1:13">
      <c r="A1588" s="1" t="s">
        <v>3605</v>
      </c>
      <c r="B1588">
        <v>7.0427738573207196E-8</v>
      </c>
      <c r="C1588" s="1">
        <v>2.9080803607010299E-6</v>
      </c>
      <c r="D1588">
        <v>0</v>
      </c>
      <c r="E1588">
        <v>5.9523809523809503E-3</v>
      </c>
      <c r="F1588">
        <v>0</v>
      </c>
      <c r="G1588">
        <v>0.11764705882352899</v>
      </c>
      <c r="H1588">
        <v>8.0645161290322596E-3</v>
      </c>
      <c r="I1588">
        <v>5.7971014492753603E-2</v>
      </c>
      <c r="J1588" s="1">
        <v>0</v>
      </c>
      <c r="K1588" t="s">
        <v>23238</v>
      </c>
      <c r="L1588" t="s">
        <v>26420</v>
      </c>
      <c r="M1588" t="s">
        <v>26421</v>
      </c>
    </row>
    <row r="1589" spans="1:13">
      <c r="A1589" s="1" t="s">
        <v>3606</v>
      </c>
      <c r="B1589">
        <v>2.5148842194847598E-6</v>
      </c>
      <c r="C1589" s="1">
        <v>1.9209572201039299E-5</v>
      </c>
      <c r="D1589">
        <v>0</v>
      </c>
      <c r="E1589">
        <v>0</v>
      </c>
      <c r="F1589">
        <v>0</v>
      </c>
      <c r="G1589">
        <v>0</v>
      </c>
      <c r="H1589">
        <v>0.22602739726027399</v>
      </c>
      <c r="I1589">
        <v>1.13636363636364E-2</v>
      </c>
      <c r="J1589" s="1">
        <v>0</v>
      </c>
      <c r="K1589" t="s">
        <v>23238</v>
      </c>
      <c r="L1589" t="s">
        <v>26422</v>
      </c>
      <c r="M1589" t="s">
        <v>26423</v>
      </c>
    </row>
    <row r="1590" spans="1:13">
      <c r="A1590" s="1" t="s">
        <v>3607</v>
      </c>
      <c r="B1590">
        <v>4.91343292466802E-6</v>
      </c>
      <c r="C1590" s="1">
        <v>7.7495717128038599E-6</v>
      </c>
      <c r="D1590">
        <v>1</v>
      </c>
      <c r="E1590">
        <v>0.99473684210526303</v>
      </c>
      <c r="F1590">
        <v>0.88974358974359002</v>
      </c>
      <c r="G1590">
        <v>0.95614035087719296</v>
      </c>
      <c r="H1590">
        <v>0.80530973451327403</v>
      </c>
      <c r="I1590">
        <v>0.94537815126050395</v>
      </c>
      <c r="J1590" s="1">
        <v>1</v>
      </c>
      <c r="K1590" t="s">
        <v>23238</v>
      </c>
      <c r="L1590" t="s">
        <v>26424</v>
      </c>
      <c r="M1590" t="s">
        <v>26425</v>
      </c>
    </row>
    <row r="1591" spans="1:13">
      <c r="A1591" s="1" t="s">
        <v>3608</v>
      </c>
      <c r="B1591">
        <v>3.4980425628646002E-8</v>
      </c>
      <c r="C1591" s="1">
        <v>3.1266549236636802E-7</v>
      </c>
      <c r="D1591">
        <v>0</v>
      </c>
      <c r="E1591">
        <v>0</v>
      </c>
      <c r="F1591">
        <v>0</v>
      </c>
      <c r="G1591">
        <v>0.62790697674418605</v>
      </c>
      <c r="H1591">
        <v>4.3749999999999997E-2</v>
      </c>
      <c r="I1591">
        <v>8.8888888888888906E-2</v>
      </c>
      <c r="J1591" s="1">
        <v>0</v>
      </c>
      <c r="K1591" t="s">
        <v>23241</v>
      </c>
      <c r="L1591" t="s">
        <v>26426</v>
      </c>
      <c r="M1591" t="s">
        <v>26427</v>
      </c>
    </row>
    <row r="1592" spans="1:13">
      <c r="A1592" s="1" t="s">
        <v>3609</v>
      </c>
      <c r="B1592">
        <v>2.9979797932312599E-4</v>
      </c>
      <c r="C1592" s="1">
        <v>2.0579621753587499E-5</v>
      </c>
      <c r="D1592">
        <v>3.7037037037037E-2</v>
      </c>
      <c r="E1592">
        <v>0.34523809523809501</v>
      </c>
      <c r="F1592">
        <v>0</v>
      </c>
      <c r="G1592">
        <v>0</v>
      </c>
      <c r="H1592">
        <v>5.1020408163265302E-3</v>
      </c>
      <c r="I1592">
        <v>0</v>
      </c>
      <c r="J1592" s="1" t="s">
        <v>23229</v>
      </c>
      <c r="K1592" t="s">
        <v>23237</v>
      </c>
      <c r="L1592" t="s">
        <v>26428</v>
      </c>
      <c r="M1592" t="s">
        <v>26429</v>
      </c>
    </row>
    <row r="1593" spans="1:13">
      <c r="A1593" s="1" t="s">
        <v>3610</v>
      </c>
      <c r="B1593">
        <v>3.6806645556756E-5</v>
      </c>
      <c r="C1593" s="1">
        <v>2.6451075918385698E-6</v>
      </c>
      <c r="D1593">
        <v>0.95</v>
      </c>
      <c r="E1593">
        <v>1</v>
      </c>
      <c r="F1593">
        <v>0.952380952380952</v>
      </c>
      <c r="G1593">
        <v>0.58333333333333304</v>
      </c>
      <c r="H1593">
        <v>0.99375000000000002</v>
      </c>
      <c r="I1593">
        <v>0.74038461538461497</v>
      </c>
      <c r="J1593" s="1">
        <v>1</v>
      </c>
      <c r="K1593" t="s">
        <v>23241</v>
      </c>
      <c r="L1593" t="s">
        <v>26430</v>
      </c>
      <c r="M1593" t="s">
        <v>26431</v>
      </c>
    </row>
    <row r="1594" spans="1:13">
      <c r="A1594" s="1" t="s">
        <v>3611</v>
      </c>
      <c r="B1594">
        <v>2.5123645336728502E-4</v>
      </c>
      <c r="C1594" s="1">
        <v>1.59799159567048E-6</v>
      </c>
      <c r="D1594">
        <v>0.59375</v>
      </c>
      <c r="E1594">
        <v>0.55555555555555602</v>
      </c>
      <c r="F1594">
        <v>0.97894736842105301</v>
      </c>
      <c r="G1594">
        <v>0.97560975609756095</v>
      </c>
      <c r="H1594">
        <v>0.98888888888888904</v>
      </c>
      <c r="I1594">
        <v>0.86666666666666703</v>
      </c>
      <c r="J1594" s="1">
        <v>1</v>
      </c>
      <c r="K1594" t="s">
        <v>23238</v>
      </c>
      <c r="L1594" t="s">
        <v>26432</v>
      </c>
      <c r="M1594" t="s">
        <v>26433</v>
      </c>
    </row>
    <row r="1595" spans="1:13">
      <c r="A1595" s="1" t="s">
        <v>3612</v>
      </c>
      <c r="B1595">
        <v>4.2240561409527101E-6</v>
      </c>
      <c r="C1595" s="1">
        <v>3.80637845605231E-5</v>
      </c>
      <c r="D1595">
        <v>0.3125</v>
      </c>
      <c r="E1595">
        <v>0.114583333333333</v>
      </c>
      <c r="F1595">
        <v>4.1025641025640998E-2</v>
      </c>
      <c r="G1595">
        <v>0</v>
      </c>
      <c r="H1595">
        <v>9.0909090909090905E-3</v>
      </c>
      <c r="I1595">
        <v>5.1020408163265302E-3</v>
      </c>
      <c r="J1595" s="1">
        <v>0</v>
      </c>
      <c r="K1595" t="s">
        <v>23238</v>
      </c>
      <c r="L1595" t="s">
        <v>26434</v>
      </c>
      <c r="M1595" t="s">
        <v>26435</v>
      </c>
    </row>
    <row r="1596" spans="1:13">
      <c r="A1596" s="1" t="s">
        <v>3613</v>
      </c>
      <c r="B1596">
        <v>4.0562253519347702E-5</v>
      </c>
      <c r="C1596" s="1">
        <v>2.9467504828249602E-5</v>
      </c>
      <c r="D1596">
        <v>0.55000000000000004</v>
      </c>
      <c r="E1596">
        <v>0.31927710843373502</v>
      </c>
      <c r="F1596">
        <v>0.98603351955307295</v>
      </c>
      <c r="G1596">
        <v>0.83333333333333304</v>
      </c>
      <c r="H1596">
        <v>0.80519480519480502</v>
      </c>
      <c r="I1596">
        <v>0.92307692307692302</v>
      </c>
      <c r="J1596" s="1" t="s">
        <v>23229</v>
      </c>
      <c r="K1596" t="s">
        <v>23241</v>
      </c>
      <c r="L1596" t="s">
        <v>26436</v>
      </c>
      <c r="M1596" t="s">
        <v>26437</v>
      </c>
    </row>
    <row r="1597" spans="1:13">
      <c r="A1597" s="1" t="s">
        <v>3614</v>
      </c>
      <c r="B1597">
        <v>1.0766125018981901E-6</v>
      </c>
      <c r="C1597" s="1">
        <v>6.8593039691172605E-7</v>
      </c>
      <c r="D1597">
        <v>8.9285714285714302E-2</v>
      </c>
      <c r="E1597">
        <v>0</v>
      </c>
      <c r="F1597">
        <v>0.677966101694915</v>
      </c>
      <c r="G1597">
        <v>7.8125E-2</v>
      </c>
      <c r="H1597">
        <v>0.41975308641975301</v>
      </c>
      <c r="I1597">
        <v>0.14444444444444399</v>
      </c>
      <c r="J1597" s="1" t="s">
        <v>23229</v>
      </c>
      <c r="K1597" t="s">
        <v>23238</v>
      </c>
      <c r="L1597" t="s">
        <v>26438</v>
      </c>
      <c r="M1597" t="s">
        <v>26439</v>
      </c>
    </row>
    <row r="1598" spans="1:13">
      <c r="A1598" s="1" t="s">
        <v>3615</v>
      </c>
      <c r="B1598">
        <v>1.8578754113556801E-5</v>
      </c>
      <c r="C1598" s="1">
        <v>4.1236309898720597E-6</v>
      </c>
      <c r="D1598">
        <v>0.92857142857142905</v>
      </c>
      <c r="E1598">
        <v>0.91447368421052599</v>
      </c>
      <c r="F1598">
        <v>0.87755102040816302</v>
      </c>
      <c r="G1598">
        <v>0.87837837837837796</v>
      </c>
      <c r="H1598">
        <v>0.96703296703296704</v>
      </c>
      <c r="I1598">
        <v>0.88135593220339004</v>
      </c>
      <c r="J1598" s="1">
        <v>1</v>
      </c>
      <c r="K1598" t="s">
        <v>23242</v>
      </c>
      <c r="L1598" t="s">
        <v>26440</v>
      </c>
      <c r="M1598" t="s">
        <v>26441</v>
      </c>
    </row>
    <row r="1599" spans="1:13">
      <c r="A1599" s="1" t="s">
        <v>3616</v>
      </c>
      <c r="B1599">
        <v>7.0900849195515397E-6</v>
      </c>
      <c r="C1599" s="1">
        <v>2.2535718899691099E-5</v>
      </c>
      <c r="D1599">
        <v>0.157894736842105</v>
      </c>
      <c r="E1599">
        <v>0</v>
      </c>
      <c r="F1599">
        <v>4.5045045045045001E-2</v>
      </c>
      <c r="G1599">
        <v>0.31818181818181801</v>
      </c>
      <c r="H1599">
        <v>8.9285714285714298E-3</v>
      </c>
      <c r="I1599">
        <v>0.13157894736842099</v>
      </c>
      <c r="J1599" s="1" t="s">
        <v>23229</v>
      </c>
      <c r="K1599" t="s">
        <v>23238</v>
      </c>
      <c r="L1599" t="s">
        <v>26442</v>
      </c>
      <c r="M1599" t="s">
        <v>26443</v>
      </c>
    </row>
    <row r="1600" spans="1:13">
      <c r="A1600" s="1" t="s">
        <v>3617</v>
      </c>
      <c r="B1600">
        <v>2.33996606541776E-9</v>
      </c>
      <c r="C1600" s="1">
        <v>7.5897252678294699E-7</v>
      </c>
      <c r="D1600">
        <v>1</v>
      </c>
      <c r="E1600">
        <v>1</v>
      </c>
      <c r="F1600">
        <v>1</v>
      </c>
      <c r="G1600">
        <v>0.99019607843137303</v>
      </c>
      <c r="H1600">
        <v>0.99537037037037002</v>
      </c>
      <c r="I1600">
        <v>1</v>
      </c>
      <c r="J1600" s="1">
        <v>9.0909090909090898E-2</v>
      </c>
      <c r="K1600" t="s">
        <v>23239</v>
      </c>
      <c r="L1600" t="s">
        <v>26444</v>
      </c>
      <c r="M1600" t="s">
        <v>26445</v>
      </c>
    </row>
    <row r="1601" spans="1:13">
      <c r="A1601" s="1" t="s">
        <v>3618</v>
      </c>
      <c r="B1601">
        <v>1.4926006442398199E-6</v>
      </c>
      <c r="C1601" s="1">
        <v>5.5406309869839299E-5</v>
      </c>
      <c r="D1601">
        <v>0.12</v>
      </c>
      <c r="E1601">
        <v>0.243589743589744</v>
      </c>
      <c r="F1601">
        <v>2.3809523809523801E-2</v>
      </c>
      <c r="G1601">
        <v>1.1111111111111099E-2</v>
      </c>
      <c r="H1601">
        <v>7.0652173913043501E-2</v>
      </c>
      <c r="I1601">
        <v>0.13380281690140799</v>
      </c>
      <c r="J1601" s="1">
        <v>0</v>
      </c>
      <c r="K1601" t="s">
        <v>23241</v>
      </c>
      <c r="L1601" t="s">
        <v>26446</v>
      </c>
      <c r="M1601" t="s">
        <v>26447</v>
      </c>
    </row>
    <row r="1602" spans="1:13">
      <c r="A1602" s="1" t="s">
        <v>3619</v>
      </c>
      <c r="B1602">
        <v>2.4972911597500202E-5</v>
      </c>
      <c r="C1602" s="1">
        <v>1.06185784321028E-6</v>
      </c>
      <c r="D1602">
        <v>0.95652173913043503</v>
      </c>
      <c r="E1602">
        <v>0.99295774647887303</v>
      </c>
      <c r="F1602">
        <v>0.99152542372881403</v>
      </c>
      <c r="G1602">
        <v>1</v>
      </c>
      <c r="H1602">
        <v>1</v>
      </c>
      <c r="I1602">
        <v>0.68965517241379304</v>
      </c>
      <c r="J1602" s="1">
        <v>1</v>
      </c>
      <c r="K1602" t="s">
        <v>23238</v>
      </c>
      <c r="L1602" t="s">
        <v>26448</v>
      </c>
      <c r="M1602" t="s">
        <v>26449</v>
      </c>
    </row>
    <row r="1603" spans="1:13">
      <c r="A1603" s="1" t="s">
        <v>3620</v>
      </c>
      <c r="B1603">
        <v>9.0331676617332005E-8</v>
      </c>
      <c r="C1603" s="1">
        <v>5.3160656066561997E-5</v>
      </c>
      <c r="D1603">
        <v>0.96551724137931005</v>
      </c>
      <c r="E1603">
        <v>0.87209302325581395</v>
      </c>
      <c r="F1603">
        <v>0.80555555555555602</v>
      </c>
      <c r="G1603">
        <v>0.98076923076923095</v>
      </c>
      <c r="H1603">
        <v>0.96728971962616805</v>
      </c>
      <c r="I1603">
        <v>0.84579439252336497</v>
      </c>
      <c r="J1603" s="1">
        <v>0.95454545454545503</v>
      </c>
      <c r="K1603" t="s">
        <v>23240</v>
      </c>
      <c r="L1603" t="s">
        <v>26450</v>
      </c>
      <c r="M1603" t="s">
        <v>26451</v>
      </c>
    </row>
    <row r="1604" spans="1:13">
      <c r="A1604" s="1" t="s">
        <v>3621</v>
      </c>
      <c r="B1604">
        <v>6.1501120080827503E-5</v>
      </c>
      <c r="C1604" s="1">
        <v>1.8144757304067299E-4</v>
      </c>
      <c r="D1604">
        <v>1.5625E-2</v>
      </c>
      <c r="E1604">
        <v>5.2083333333333296E-3</v>
      </c>
      <c r="F1604">
        <v>0.17948717948717899</v>
      </c>
      <c r="G1604">
        <v>8.9285714285714298E-3</v>
      </c>
      <c r="H1604">
        <v>0.13157894736842099</v>
      </c>
      <c r="I1604">
        <v>2.9166666666666698E-2</v>
      </c>
      <c r="J1604" s="1">
        <v>0</v>
      </c>
      <c r="K1604" t="s">
        <v>23241</v>
      </c>
      <c r="L1604" t="s">
        <v>26452</v>
      </c>
      <c r="M1604" t="s">
        <v>26453</v>
      </c>
    </row>
    <row r="1605" spans="1:13">
      <c r="A1605" s="1" t="s">
        <v>3622</v>
      </c>
      <c r="B1605">
        <v>4.2953425299706099E-7</v>
      </c>
      <c r="C1605" s="1">
        <v>4.3274746103771502E-8</v>
      </c>
      <c r="D1605">
        <v>0</v>
      </c>
      <c r="E1605">
        <v>5.2083333333333296E-3</v>
      </c>
      <c r="F1605">
        <v>0</v>
      </c>
      <c r="G1605">
        <v>8.7719298245613996E-3</v>
      </c>
      <c r="H1605">
        <v>0</v>
      </c>
      <c r="I1605">
        <v>8.0000000000000002E-3</v>
      </c>
      <c r="J1605" s="1">
        <v>0</v>
      </c>
      <c r="K1605" t="s">
        <v>23239</v>
      </c>
      <c r="L1605" t="s">
        <v>26454</v>
      </c>
      <c r="M1605" t="s">
        <v>26455</v>
      </c>
    </row>
    <row r="1606" spans="1:13">
      <c r="A1606" s="1" t="s">
        <v>3623</v>
      </c>
      <c r="B1606">
        <v>5.7127598354722401E-9</v>
      </c>
      <c r="C1606" s="1">
        <v>3.1804457526299E-7</v>
      </c>
      <c r="D1606">
        <v>0</v>
      </c>
      <c r="E1606">
        <v>0</v>
      </c>
      <c r="F1606">
        <v>3.24324324324324E-2</v>
      </c>
      <c r="G1606">
        <v>0</v>
      </c>
      <c r="H1606">
        <v>0</v>
      </c>
      <c r="I1606">
        <v>0</v>
      </c>
      <c r="J1606" s="1">
        <v>0</v>
      </c>
      <c r="K1606" t="s">
        <v>23241</v>
      </c>
      <c r="L1606" t="s">
        <v>26456</v>
      </c>
      <c r="M1606" t="s">
        <v>26457</v>
      </c>
    </row>
    <row r="1607" spans="1:13">
      <c r="A1607" s="1" t="s">
        <v>3624</v>
      </c>
      <c r="B1607">
        <v>3.70641674737323E-5</v>
      </c>
      <c r="C1607" s="1">
        <v>2.5448567817257602E-7</v>
      </c>
      <c r="D1607">
        <v>0.32142857142857101</v>
      </c>
      <c r="E1607">
        <v>3.5294117647058802E-2</v>
      </c>
      <c r="F1607">
        <v>6.7934782608695607E-2</v>
      </c>
      <c r="G1607">
        <v>2.04081632653061E-2</v>
      </c>
      <c r="H1607">
        <v>0.1875</v>
      </c>
      <c r="I1607">
        <v>3.2608695652173898E-2</v>
      </c>
      <c r="J1607" s="1">
        <v>0.2</v>
      </c>
      <c r="K1607" t="s">
        <v>23241</v>
      </c>
      <c r="L1607" t="s">
        <v>26458</v>
      </c>
      <c r="M1607" t="s">
        <v>26459</v>
      </c>
    </row>
    <row r="1608" spans="1:13">
      <c r="A1608" s="1" t="s">
        <v>3625</v>
      </c>
      <c r="B1608">
        <v>5.9113188296547099E-7</v>
      </c>
      <c r="C1608" s="1">
        <v>3.8884169116569799E-6</v>
      </c>
      <c r="D1608">
        <v>0</v>
      </c>
      <c r="E1608">
        <v>0</v>
      </c>
      <c r="F1608">
        <v>2.9166666666666698E-2</v>
      </c>
      <c r="G1608">
        <v>0.125</v>
      </c>
      <c r="H1608">
        <v>0.16875000000000001</v>
      </c>
      <c r="I1608">
        <v>0.27027027027027001</v>
      </c>
      <c r="J1608" s="1">
        <v>0</v>
      </c>
      <c r="K1608" t="s">
        <v>23239</v>
      </c>
      <c r="L1608" t="s">
        <v>26460</v>
      </c>
      <c r="M1608" t="s">
        <v>26461</v>
      </c>
    </row>
    <row r="1609" spans="1:13">
      <c r="A1609" s="1" t="s">
        <v>3626</v>
      </c>
      <c r="B1609">
        <v>2.5882913496926601E-5</v>
      </c>
      <c r="C1609" s="1">
        <v>1.6528721259177599E-4</v>
      </c>
      <c r="D1609">
        <v>0.65909090909090895</v>
      </c>
      <c r="E1609">
        <v>0.72916666666666696</v>
      </c>
      <c r="F1609">
        <v>0.83467741935483897</v>
      </c>
      <c r="G1609">
        <v>0.98275862068965503</v>
      </c>
      <c r="H1609">
        <v>0.99253731343283602</v>
      </c>
      <c r="I1609">
        <v>0.97413793103448298</v>
      </c>
      <c r="J1609" s="1">
        <v>1</v>
      </c>
      <c r="K1609" t="s">
        <v>23240</v>
      </c>
      <c r="L1609" t="s">
        <v>26462</v>
      </c>
      <c r="M1609" t="s">
        <v>26463</v>
      </c>
    </row>
    <row r="1610" spans="1:13">
      <c r="A1610" s="1" t="s">
        <v>3627</v>
      </c>
      <c r="B1610">
        <v>4.1538512882034599E-4</v>
      </c>
      <c r="C1610" s="1">
        <v>9.5417432090725706E-5</v>
      </c>
      <c r="D1610">
        <v>0.203125</v>
      </c>
      <c r="E1610">
        <v>9.8360655737704902E-2</v>
      </c>
      <c r="F1610">
        <v>0.79230769230769205</v>
      </c>
      <c r="G1610">
        <v>9.2592592592592601E-2</v>
      </c>
      <c r="H1610">
        <v>0.84112149532710301</v>
      </c>
      <c r="I1610">
        <v>0.49468085106382997</v>
      </c>
      <c r="J1610" s="1">
        <v>0</v>
      </c>
      <c r="K1610" t="s">
        <v>23242</v>
      </c>
      <c r="L1610" t="s">
        <v>26464</v>
      </c>
      <c r="M1610" t="s">
        <v>26465</v>
      </c>
    </row>
    <row r="1611" spans="1:13">
      <c r="A1611" s="1" t="s">
        <v>3628</v>
      </c>
      <c r="B1611">
        <v>1.00901341472975E-5</v>
      </c>
      <c r="C1611" s="1">
        <v>2.9562662657339001E-5</v>
      </c>
      <c r="D1611">
        <v>0.25862068965517199</v>
      </c>
      <c r="E1611">
        <v>1.1494252873563199E-2</v>
      </c>
      <c r="F1611">
        <v>0.105095541401274</v>
      </c>
      <c r="G1611">
        <v>0.05</v>
      </c>
      <c r="H1611">
        <v>0.29797979797979801</v>
      </c>
      <c r="I1611">
        <v>4.48717948717949E-2</v>
      </c>
      <c r="J1611" s="1">
        <v>0</v>
      </c>
      <c r="K1611" t="s">
        <v>23238</v>
      </c>
      <c r="L1611" t="s">
        <v>26466</v>
      </c>
      <c r="M1611" t="s">
        <v>26467</v>
      </c>
    </row>
    <row r="1612" spans="1:13">
      <c r="A1612" s="1" t="s">
        <v>3629</v>
      </c>
      <c r="B1612">
        <v>5.3441893169978499E-6</v>
      </c>
      <c r="C1612" s="1">
        <v>2.2001873559494499E-6</v>
      </c>
      <c r="D1612">
        <v>0</v>
      </c>
      <c r="E1612">
        <v>6.6666666666666697E-3</v>
      </c>
      <c r="F1612">
        <v>0.02</v>
      </c>
      <c r="G1612">
        <v>0</v>
      </c>
      <c r="H1612">
        <v>0</v>
      </c>
      <c r="I1612">
        <v>8.2417582417582402E-2</v>
      </c>
      <c r="J1612" s="1">
        <v>0</v>
      </c>
      <c r="K1612" t="s">
        <v>23238</v>
      </c>
      <c r="L1612" t="s">
        <v>26468</v>
      </c>
      <c r="M1612" t="s">
        <v>26469</v>
      </c>
    </row>
    <row r="1613" spans="1:13">
      <c r="A1613" s="1" t="s">
        <v>3630</v>
      </c>
      <c r="B1613">
        <v>2.41176995896023E-6</v>
      </c>
      <c r="C1613" s="1">
        <v>6.3808973941474802E-9</v>
      </c>
      <c r="D1613">
        <v>0</v>
      </c>
      <c r="E1613">
        <v>6.6666666666666697E-3</v>
      </c>
      <c r="F1613">
        <v>0</v>
      </c>
      <c r="G1613">
        <v>0</v>
      </c>
      <c r="H1613">
        <v>0</v>
      </c>
      <c r="I1613">
        <v>0</v>
      </c>
      <c r="J1613" s="1">
        <v>0.86363636363636398</v>
      </c>
      <c r="K1613" t="s">
        <v>23240</v>
      </c>
      <c r="L1613" t="s">
        <v>26470</v>
      </c>
      <c r="M1613" t="s">
        <v>26471</v>
      </c>
    </row>
    <row r="1614" spans="1:13">
      <c r="A1614" s="1" t="s">
        <v>3631</v>
      </c>
      <c r="B1614">
        <v>1.4656268752088599E-4</v>
      </c>
      <c r="C1614" s="1">
        <v>1.53197226730531E-5</v>
      </c>
      <c r="D1614">
        <v>0.18518518518518501</v>
      </c>
      <c r="E1614">
        <v>0</v>
      </c>
      <c r="F1614">
        <v>0.23595505617977497</v>
      </c>
      <c r="G1614">
        <v>0</v>
      </c>
      <c r="H1614">
        <v>0.10185185185185197</v>
      </c>
      <c r="I1614">
        <v>0.17692307692307696</v>
      </c>
      <c r="J1614" s="1">
        <v>0</v>
      </c>
      <c r="K1614" t="s">
        <v>23244</v>
      </c>
      <c r="L1614" t="s">
        <v>26472</v>
      </c>
      <c r="M1614" t="s">
        <v>26473</v>
      </c>
    </row>
    <row r="1615" spans="1:13">
      <c r="A1615" s="1" t="s">
        <v>3632</v>
      </c>
      <c r="B1615">
        <v>1.00231686582628E-6</v>
      </c>
      <c r="C1615" s="1">
        <v>2.37446700719676E-5</v>
      </c>
      <c r="D1615">
        <v>0.98387096774193505</v>
      </c>
      <c r="E1615">
        <v>1</v>
      </c>
      <c r="F1615">
        <v>0.79365079365079405</v>
      </c>
      <c r="G1615">
        <v>0.97499999999999998</v>
      </c>
      <c r="H1615">
        <v>0.64948453608247403</v>
      </c>
      <c r="I1615">
        <v>0.98888888888888904</v>
      </c>
      <c r="J1615" s="1">
        <v>0</v>
      </c>
      <c r="K1615" t="s">
        <v>23238</v>
      </c>
      <c r="L1615" t="s">
        <v>26474</v>
      </c>
      <c r="M1615" t="s">
        <v>26475</v>
      </c>
    </row>
    <row r="1616" spans="1:13">
      <c r="A1616" s="1" t="s">
        <v>3633</v>
      </c>
      <c r="B1616">
        <v>0</v>
      </c>
      <c r="C1616" s="1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1" t="s">
        <v>23229</v>
      </c>
      <c r="K1616" t="s">
        <v>23241</v>
      </c>
      <c r="L1616" t="s">
        <v>26476</v>
      </c>
      <c r="M1616" t="s">
        <v>26477</v>
      </c>
    </row>
    <row r="1617" spans="1:13">
      <c r="A1617" s="1" t="s">
        <v>3634</v>
      </c>
      <c r="B1617">
        <v>3.9736811389758801E-9</v>
      </c>
      <c r="C1617" s="1">
        <v>4.1292331234776198E-8</v>
      </c>
      <c r="D1617">
        <v>1.6666666666666701E-2</v>
      </c>
      <c r="E1617">
        <v>0</v>
      </c>
      <c r="F1617">
        <v>3.0120481927710802E-3</v>
      </c>
      <c r="G1617">
        <v>0</v>
      </c>
      <c r="H1617">
        <v>0</v>
      </c>
      <c r="I1617">
        <v>0</v>
      </c>
      <c r="J1617" s="1">
        <v>0</v>
      </c>
      <c r="K1617" t="s">
        <v>23240</v>
      </c>
      <c r="L1617" t="s">
        <v>26478</v>
      </c>
      <c r="M1617" t="s">
        <v>26479</v>
      </c>
    </row>
    <row r="1618" spans="1:13">
      <c r="A1618" s="1" t="s">
        <v>3635</v>
      </c>
      <c r="B1618">
        <v>3.0380156008974997E-8</v>
      </c>
      <c r="C1618" s="1">
        <v>3.8855116551308403E-6</v>
      </c>
      <c r="D1618">
        <v>0</v>
      </c>
      <c r="E1618">
        <v>0</v>
      </c>
      <c r="F1618">
        <v>0</v>
      </c>
      <c r="G1618">
        <v>0.371428571428571</v>
      </c>
      <c r="H1618">
        <v>3.4482758620689703E-2</v>
      </c>
      <c r="I1618">
        <v>0.21153846153846201</v>
      </c>
      <c r="J1618" s="1">
        <v>0</v>
      </c>
      <c r="K1618" t="s">
        <v>23237</v>
      </c>
      <c r="L1618" t="s">
        <v>26480</v>
      </c>
      <c r="M1618" t="s">
        <v>26481</v>
      </c>
    </row>
    <row r="1619" spans="1:13">
      <c r="A1619" s="1" t="s">
        <v>3636</v>
      </c>
      <c r="B1619">
        <v>2.02485584062941E-8</v>
      </c>
      <c r="C1619" s="1">
        <v>1.4021223739547599E-6</v>
      </c>
      <c r="D1619">
        <v>0</v>
      </c>
      <c r="E1619">
        <v>0</v>
      </c>
      <c r="F1619">
        <v>4.20168067226891E-2</v>
      </c>
      <c r="G1619">
        <v>2.5000000000000001E-2</v>
      </c>
      <c r="H1619">
        <v>1.4705882352941201E-2</v>
      </c>
      <c r="I1619">
        <v>2.8571428571428598E-2</v>
      </c>
      <c r="J1619" s="1">
        <v>0</v>
      </c>
      <c r="K1619" t="s">
        <v>23242</v>
      </c>
      <c r="L1619" t="s">
        <v>26482</v>
      </c>
      <c r="M1619" t="s">
        <v>26483</v>
      </c>
    </row>
    <row r="1620" spans="1:13">
      <c r="A1620" s="1" t="s">
        <v>3637</v>
      </c>
      <c r="B1620">
        <v>3.4722697657046299E-6</v>
      </c>
      <c r="C1620" s="1">
        <v>9.6934888685468897E-6</v>
      </c>
      <c r="D1620">
        <v>0.109375</v>
      </c>
      <c r="E1620">
        <v>0</v>
      </c>
      <c r="F1620">
        <v>5.7065217391304303E-2</v>
      </c>
      <c r="G1620">
        <v>0</v>
      </c>
      <c r="H1620">
        <v>0</v>
      </c>
      <c r="I1620">
        <v>2.8571428571428598E-2</v>
      </c>
      <c r="J1620" s="1">
        <v>0</v>
      </c>
      <c r="K1620" t="s">
        <v>23241</v>
      </c>
      <c r="L1620" t="s">
        <v>26484</v>
      </c>
      <c r="M1620" t="s">
        <v>26485</v>
      </c>
    </row>
    <row r="1621" spans="1:13">
      <c r="A1621" s="1" t="s">
        <v>3638</v>
      </c>
      <c r="B1621">
        <v>1.09288271246631E-7</v>
      </c>
      <c r="C1621" s="1">
        <v>1.6437625102855198E-8</v>
      </c>
      <c r="D1621">
        <v>1</v>
      </c>
      <c r="E1621">
        <v>1</v>
      </c>
      <c r="F1621">
        <v>1</v>
      </c>
      <c r="G1621">
        <v>0.52857142857142903</v>
      </c>
      <c r="H1621">
        <v>0.95121951219512202</v>
      </c>
      <c r="I1621">
        <v>0.95348837209302295</v>
      </c>
      <c r="J1621" s="1" t="s">
        <v>23229</v>
      </c>
      <c r="K1621" t="s">
        <v>23238</v>
      </c>
      <c r="L1621" t="s">
        <v>26486</v>
      </c>
      <c r="M1621" t="s">
        <v>26487</v>
      </c>
    </row>
    <row r="1622" spans="1:13">
      <c r="A1622" s="1" t="s">
        <v>3639</v>
      </c>
      <c r="B1622">
        <v>5.0494598478871097E-5</v>
      </c>
      <c r="C1622" s="1">
        <v>2.0134049160555099E-4</v>
      </c>
      <c r="D1622">
        <v>0.21052631578947401</v>
      </c>
      <c r="E1622">
        <v>0.163793103448276</v>
      </c>
      <c r="F1622">
        <v>0.35064935064935099</v>
      </c>
      <c r="G1622">
        <v>8.1395348837209294E-2</v>
      </c>
      <c r="H1622">
        <v>0.15</v>
      </c>
      <c r="I1622">
        <v>4.48717948717949E-2</v>
      </c>
      <c r="J1622" s="1">
        <v>0.1</v>
      </c>
      <c r="K1622" t="s">
        <v>23237</v>
      </c>
      <c r="L1622" t="s">
        <v>26488</v>
      </c>
      <c r="M1622" t="s">
        <v>26489</v>
      </c>
    </row>
    <row r="1623" spans="1:13">
      <c r="A1623" s="1" t="s">
        <v>3640</v>
      </c>
      <c r="B1623">
        <v>1.17893159513842E-4</v>
      </c>
      <c r="C1623" s="1">
        <v>2.49104558652208E-5</v>
      </c>
      <c r="D1623">
        <v>0.39285714285714302</v>
      </c>
      <c r="E1623">
        <v>0.56382978723404298</v>
      </c>
      <c r="F1623">
        <v>0.33695652173912999</v>
      </c>
      <c r="G1623">
        <v>9.0909090909090898E-2</v>
      </c>
      <c r="H1623">
        <v>0.19178082191780799</v>
      </c>
      <c r="I1623">
        <v>0.42105263157894701</v>
      </c>
      <c r="J1623" s="1" t="s">
        <v>23229</v>
      </c>
      <c r="K1623" t="s">
        <v>23239</v>
      </c>
      <c r="L1623" t="s">
        <v>26490</v>
      </c>
      <c r="M1623" t="s">
        <v>26491</v>
      </c>
    </row>
    <row r="1624" spans="1:13">
      <c r="A1624" s="1" t="s">
        <v>3641</v>
      </c>
      <c r="B1624">
        <v>4.7275488507976603E-7</v>
      </c>
      <c r="C1624" s="1">
        <v>3.53925184055659E-5</v>
      </c>
      <c r="D1624">
        <v>6.4516129032258104E-2</v>
      </c>
      <c r="E1624">
        <v>1.2345679012345699E-2</v>
      </c>
      <c r="F1624">
        <v>0.19662921348314599</v>
      </c>
      <c r="G1624">
        <v>0.20270270270270299</v>
      </c>
      <c r="H1624">
        <v>8.8888888888888906E-2</v>
      </c>
      <c r="I1624">
        <v>0.21875</v>
      </c>
      <c r="J1624" s="1">
        <v>0</v>
      </c>
      <c r="K1624" t="s">
        <v>23241</v>
      </c>
      <c r="L1624" t="s">
        <v>26492</v>
      </c>
      <c r="M1624" t="s">
        <v>26493</v>
      </c>
    </row>
    <row r="1625" spans="1:13">
      <c r="A1625" s="1" t="s">
        <v>3642</v>
      </c>
      <c r="B1625">
        <v>2.0387923541976001E-5</v>
      </c>
      <c r="C1625" s="1">
        <v>2.5005979036427099E-5</v>
      </c>
      <c r="D1625">
        <v>0.92592592592592604</v>
      </c>
      <c r="E1625">
        <v>0.97499999999999998</v>
      </c>
      <c r="F1625">
        <v>0.90659340659340704</v>
      </c>
      <c r="G1625">
        <v>0.96428571428571397</v>
      </c>
      <c r="H1625">
        <v>0.97333333333333305</v>
      </c>
      <c r="I1625">
        <v>0.89814814814814803</v>
      </c>
      <c r="J1625" s="1">
        <v>1</v>
      </c>
      <c r="K1625" t="s">
        <v>23237</v>
      </c>
      <c r="L1625" t="s">
        <v>26494</v>
      </c>
      <c r="M1625" t="s">
        <v>26495</v>
      </c>
    </row>
    <row r="1626" spans="1:13">
      <c r="A1626" s="1" t="s">
        <v>3643</v>
      </c>
      <c r="B1626">
        <v>9.4389773697923594E-8</v>
      </c>
      <c r="C1626" s="1">
        <v>1.0678146614272501E-6</v>
      </c>
      <c r="D1626">
        <v>0</v>
      </c>
      <c r="E1626">
        <v>0</v>
      </c>
      <c r="F1626">
        <v>3.1645569620253199E-3</v>
      </c>
      <c r="G1626">
        <v>0.203125</v>
      </c>
      <c r="H1626">
        <v>1.2500000000000001E-2</v>
      </c>
      <c r="I1626">
        <v>4.3478260869565202E-2</v>
      </c>
      <c r="J1626" s="1">
        <v>0</v>
      </c>
      <c r="K1626" t="s">
        <v>23238</v>
      </c>
      <c r="L1626" t="s">
        <v>26496</v>
      </c>
      <c r="M1626" t="s">
        <v>26497</v>
      </c>
    </row>
    <row r="1627" spans="1:13">
      <c r="A1627" s="1" t="s">
        <v>3644</v>
      </c>
      <c r="B1627">
        <v>1.3938915260851199E-7</v>
      </c>
      <c r="C1627" s="1">
        <v>1.3831423805350299E-7</v>
      </c>
      <c r="D1627">
        <v>0.98387096774193505</v>
      </c>
      <c r="E1627">
        <v>1</v>
      </c>
      <c r="F1627">
        <v>0.99736842105263201</v>
      </c>
      <c r="G1627">
        <v>0.84</v>
      </c>
      <c r="H1627">
        <v>1</v>
      </c>
      <c r="I1627">
        <v>0.97368421052631604</v>
      </c>
      <c r="J1627" s="1">
        <v>1</v>
      </c>
      <c r="K1627" t="s">
        <v>23240</v>
      </c>
      <c r="L1627" t="s">
        <v>26498</v>
      </c>
      <c r="M1627" t="s">
        <v>26499</v>
      </c>
    </row>
    <row r="1628" spans="1:13">
      <c r="A1628" s="1" t="s">
        <v>3645</v>
      </c>
      <c r="B1628">
        <v>7.6176428198999398E-7</v>
      </c>
      <c r="C1628" s="1">
        <v>3.70744589930268E-6</v>
      </c>
      <c r="D1628">
        <v>0.96875</v>
      </c>
      <c r="E1628">
        <v>1</v>
      </c>
      <c r="F1628">
        <v>1</v>
      </c>
      <c r="G1628">
        <v>1</v>
      </c>
      <c r="H1628">
        <v>0.99122807017543901</v>
      </c>
      <c r="I1628">
        <v>0.98799999999999999</v>
      </c>
      <c r="J1628" s="1">
        <v>1</v>
      </c>
      <c r="K1628" t="s">
        <v>23238</v>
      </c>
      <c r="L1628" t="s">
        <v>26500</v>
      </c>
      <c r="M1628" t="s">
        <v>26501</v>
      </c>
    </row>
    <row r="1629" spans="1:13">
      <c r="A1629" s="1" t="s">
        <v>3646</v>
      </c>
      <c r="B1629">
        <v>1.20806454754084E-6</v>
      </c>
      <c r="C1629" s="1">
        <v>1.0518740056179199E-6</v>
      </c>
      <c r="D1629">
        <v>0.875</v>
      </c>
      <c r="E1629">
        <v>0.97159090909090895</v>
      </c>
      <c r="F1629">
        <v>0.98936170212765995</v>
      </c>
      <c r="G1629">
        <v>1</v>
      </c>
      <c r="H1629">
        <v>1</v>
      </c>
      <c r="I1629">
        <v>0.99180327868852503</v>
      </c>
      <c r="J1629" s="1">
        <v>1</v>
      </c>
      <c r="K1629" t="s">
        <v>23242</v>
      </c>
      <c r="L1629" t="s">
        <v>26502</v>
      </c>
      <c r="M1629" t="s">
        <v>26503</v>
      </c>
    </row>
    <row r="1630" spans="1:13">
      <c r="A1630" s="1" t="s">
        <v>3647</v>
      </c>
      <c r="B1630">
        <v>1.1451580177843801E-5</v>
      </c>
      <c r="C1630" s="1">
        <v>1.4313335801774001E-4</v>
      </c>
      <c r="D1630">
        <v>0.19354838709677399</v>
      </c>
      <c r="E1630">
        <v>9.2391304347826095E-2</v>
      </c>
      <c r="F1630">
        <v>1.9230769230769201E-2</v>
      </c>
      <c r="G1630">
        <v>3.5714285714285698E-2</v>
      </c>
      <c r="H1630">
        <v>0.31976744186046502</v>
      </c>
      <c r="I1630">
        <v>5.6603773584905703E-2</v>
      </c>
      <c r="J1630" s="1" t="s">
        <v>23229</v>
      </c>
      <c r="K1630" t="s">
        <v>23241</v>
      </c>
      <c r="L1630" t="s">
        <v>26504</v>
      </c>
      <c r="M1630" t="s">
        <v>26505</v>
      </c>
    </row>
    <row r="1631" spans="1:13">
      <c r="A1631" s="1" t="s">
        <v>3648</v>
      </c>
      <c r="B1631">
        <v>2.1538876074729101E-7</v>
      </c>
      <c r="C1631" s="1">
        <v>3.2727413610999698E-5</v>
      </c>
      <c r="D1631">
        <v>0</v>
      </c>
      <c r="E1631">
        <v>0</v>
      </c>
      <c r="F1631">
        <v>0.25925925925925902</v>
      </c>
      <c r="G1631">
        <v>4.2857142857142899E-2</v>
      </c>
      <c r="H1631">
        <v>0.30898876404494402</v>
      </c>
      <c r="I1631">
        <v>7.0175438596491196E-2</v>
      </c>
      <c r="J1631" s="1">
        <v>0</v>
      </c>
      <c r="K1631" t="s">
        <v>23241</v>
      </c>
      <c r="L1631" t="s">
        <v>26506</v>
      </c>
      <c r="M1631" t="s">
        <v>26507</v>
      </c>
    </row>
    <row r="1632" spans="1:13">
      <c r="A1632" s="1" t="s">
        <v>3649</v>
      </c>
      <c r="B1632">
        <v>8.9434587501431406E-6</v>
      </c>
      <c r="C1632" s="1">
        <v>5.3596912289702002E-8</v>
      </c>
      <c r="D1632">
        <v>0.97826086956521696</v>
      </c>
      <c r="E1632">
        <v>0.98780487804878003</v>
      </c>
      <c r="F1632">
        <v>0.94247787610619504</v>
      </c>
      <c r="G1632">
        <v>0.98484848484848497</v>
      </c>
      <c r="H1632">
        <v>0.94594594594594605</v>
      </c>
      <c r="I1632">
        <v>0.92592592592592604</v>
      </c>
      <c r="J1632" s="1" t="s">
        <v>23229</v>
      </c>
      <c r="K1632" t="s">
        <v>23238</v>
      </c>
      <c r="L1632" t="s">
        <v>26508</v>
      </c>
      <c r="M1632" t="s">
        <v>26509</v>
      </c>
    </row>
    <row r="1633" spans="1:13">
      <c r="A1633" s="1" t="s">
        <v>3650</v>
      </c>
      <c r="B1633">
        <v>2.6087090580670802E-5</v>
      </c>
      <c r="C1633" s="1">
        <v>2.1807193162956299E-5</v>
      </c>
      <c r="D1633">
        <v>1</v>
      </c>
      <c r="E1633">
        <v>0.984375</v>
      </c>
      <c r="F1633">
        <v>0.89893617021276595</v>
      </c>
      <c r="G1633">
        <v>0.99074074074074103</v>
      </c>
      <c r="H1633">
        <v>1</v>
      </c>
      <c r="I1633">
        <v>0.98660714285714302</v>
      </c>
      <c r="J1633" s="1">
        <v>1</v>
      </c>
      <c r="K1633" t="s">
        <v>23238</v>
      </c>
      <c r="L1633" t="s">
        <v>26510</v>
      </c>
      <c r="M1633" t="s">
        <v>26511</v>
      </c>
    </row>
    <row r="1634" spans="1:13">
      <c r="A1634" s="1" t="s">
        <v>3651</v>
      </c>
      <c r="B1634">
        <v>4.8807713579576903E-7</v>
      </c>
      <c r="C1634" s="1">
        <v>1.4594607907103401E-5</v>
      </c>
      <c r="D1634">
        <v>0.94642857142857095</v>
      </c>
      <c r="E1634">
        <v>1</v>
      </c>
      <c r="F1634">
        <v>0.91153846153846196</v>
      </c>
      <c r="G1634">
        <v>0.75</v>
      </c>
      <c r="H1634">
        <v>0.70161290322580605</v>
      </c>
      <c r="I1634">
        <v>0.69117647058823495</v>
      </c>
      <c r="J1634" s="1">
        <v>1</v>
      </c>
      <c r="K1634" t="s">
        <v>23238</v>
      </c>
      <c r="L1634" t="s">
        <v>26512</v>
      </c>
      <c r="M1634" t="s">
        <v>26513</v>
      </c>
    </row>
    <row r="1635" spans="1:13">
      <c r="A1635" s="1" t="s">
        <v>3652</v>
      </c>
      <c r="B1635">
        <v>2.52838064227331E-5</v>
      </c>
      <c r="C1635" s="1">
        <v>5.9834101208618299E-5</v>
      </c>
      <c r="D1635">
        <v>0.40909090909090901</v>
      </c>
      <c r="E1635">
        <v>0.18333333333333299</v>
      </c>
      <c r="F1635">
        <v>3.4482758620689703E-2</v>
      </c>
      <c r="G1635">
        <v>0.13636363636363599</v>
      </c>
      <c r="H1635">
        <v>3.6231884057971002E-2</v>
      </c>
      <c r="I1635">
        <v>0.16666666666666699</v>
      </c>
      <c r="J1635" s="1">
        <v>0</v>
      </c>
      <c r="K1635" t="s">
        <v>23242</v>
      </c>
      <c r="L1635" t="s">
        <v>26514</v>
      </c>
      <c r="M1635" t="s">
        <v>26515</v>
      </c>
    </row>
    <row r="1636" spans="1:13">
      <c r="A1636" s="1" t="s">
        <v>3653</v>
      </c>
      <c r="B1636">
        <v>2.5871304627487698E-4</v>
      </c>
      <c r="C1636" s="1">
        <v>1.2174059797471E-4</v>
      </c>
      <c r="D1636">
        <v>0.94642857142857095</v>
      </c>
      <c r="E1636">
        <v>0.81147540983606603</v>
      </c>
      <c r="F1636">
        <v>0.743670886075949</v>
      </c>
      <c r="G1636">
        <v>0.95689655172413801</v>
      </c>
      <c r="H1636">
        <v>0.48876404494381998</v>
      </c>
      <c r="I1636">
        <v>0.90384615384615397</v>
      </c>
      <c r="J1636" s="1">
        <v>1</v>
      </c>
      <c r="K1636" t="s">
        <v>23238</v>
      </c>
      <c r="L1636" t="s">
        <v>26516</v>
      </c>
      <c r="M1636" t="s">
        <v>26517</v>
      </c>
    </row>
    <row r="1637" spans="1:13">
      <c r="A1637" s="1" t="s">
        <v>3654</v>
      </c>
      <c r="B1637">
        <v>6.4110238567300898E-8</v>
      </c>
      <c r="C1637" s="1">
        <v>9.5607587539865701E-10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0.98387096774193505</v>
      </c>
      <c r="J1637" s="1">
        <v>0.8125</v>
      </c>
      <c r="K1637" t="s">
        <v>23238</v>
      </c>
      <c r="L1637" t="s">
        <v>26518</v>
      </c>
      <c r="M1637" t="s">
        <v>26519</v>
      </c>
    </row>
    <row r="1638" spans="1:13">
      <c r="A1638" s="1" t="s">
        <v>3655</v>
      </c>
      <c r="B1638">
        <v>8.6013036051242306E-8</v>
      </c>
      <c r="C1638" s="1">
        <v>3.5241834219792498E-5</v>
      </c>
      <c r="D1638">
        <v>0.859375</v>
      </c>
      <c r="E1638">
        <v>0.85326086956521696</v>
      </c>
      <c r="F1638">
        <v>0.95052083333333304</v>
      </c>
      <c r="G1638">
        <v>0.96875</v>
      </c>
      <c r="H1638">
        <v>1</v>
      </c>
      <c r="I1638">
        <v>1</v>
      </c>
      <c r="J1638" s="1">
        <v>0.90909090909090895</v>
      </c>
      <c r="K1638" t="s">
        <v>23238</v>
      </c>
      <c r="L1638" t="s">
        <v>26520</v>
      </c>
      <c r="M1638" t="s">
        <v>26521</v>
      </c>
    </row>
    <row r="1639" spans="1:13">
      <c r="A1639" s="1" t="s">
        <v>3656</v>
      </c>
      <c r="B1639">
        <v>2.08002249352246E-7</v>
      </c>
      <c r="C1639" s="1">
        <v>6.7889508463642704E-9</v>
      </c>
      <c r="D1639">
        <v>1.7857142857142901E-2</v>
      </c>
      <c r="E1639">
        <v>0</v>
      </c>
      <c r="F1639">
        <v>0</v>
      </c>
      <c r="G1639">
        <v>0</v>
      </c>
      <c r="H1639">
        <v>0</v>
      </c>
      <c r="I1639">
        <v>0</v>
      </c>
      <c r="J1639" s="1">
        <v>0</v>
      </c>
      <c r="K1639" t="s">
        <v>23239</v>
      </c>
      <c r="L1639" t="s">
        <v>26522</v>
      </c>
      <c r="M1639" t="s">
        <v>26523</v>
      </c>
    </row>
    <row r="1640" spans="1:13">
      <c r="A1640" s="1" t="s">
        <v>3657</v>
      </c>
      <c r="B1640">
        <v>4.1289349320176399E-5</v>
      </c>
      <c r="C1640" s="1">
        <v>2.1192505624773799E-6</v>
      </c>
      <c r="D1640">
        <v>0.98333333333333295</v>
      </c>
      <c r="E1640">
        <v>1</v>
      </c>
      <c r="F1640">
        <v>0.62</v>
      </c>
      <c r="G1640">
        <v>1</v>
      </c>
      <c r="H1640">
        <v>0.72499999999999998</v>
      </c>
      <c r="I1640">
        <v>0.98314606741572996</v>
      </c>
      <c r="J1640" s="1" t="s">
        <v>23229</v>
      </c>
      <c r="K1640" t="s">
        <v>23238</v>
      </c>
      <c r="L1640" t="s">
        <v>26524</v>
      </c>
      <c r="M1640" t="s">
        <v>26525</v>
      </c>
    </row>
    <row r="1641" spans="1:13">
      <c r="A1641" s="1" t="s">
        <v>3658</v>
      </c>
      <c r="B1641">
        <v>3.5168890049617801E-7</v>
      </c>
      <c r="C1641" s="1">
        <v>5.1919685129997903E-5</v>
      </c>
      <c r="D1641">
        <v>1</v>
      </c>
      <c r="E1641">
        <v>1</v>
      </c>
      <c r="F1641">
        <v>0.99484536082474195</v>
      </c>
      <c r="G1641">
        <v>0.31132075471698101</v>
      </c>
      <c r="H1641">
        <v>0.95909090909090899</v>
      </c>
      <c r="I1641">
        <v>0.83333333333333304</v>
      </c>
      <c r="J1641" s="1">
        <v>1</v>
      </c>
      <c r="K1641" t="s">
        <v>23242</v>
      </c>
      <c r="L1641" t="s">
        <v>26526</v>
      </c>
      <c r="M1641" t="s">
        <v>26527</v>
      </c>
    </row>
    <row r="1642" spans="1:13">
      <c r="A1642" s="1" t="s">
        <v>3659</v>
      </c>
      <c r="B1642">
        <v>1.3897972311709101E-6</v>
      </c>
      <c r="C1642" s="1">
        <v>6.7153113035182604E-6</v>
      </c>
      <c r="D1642">
        <v>0.85714285714285698</v>
      </c>
      <c r="E1642">
        <v>0.99342105263157898</v>
      </c>
      <c r="F1642">
        <v>0.97014925373134298</v>
      </c>
      <c r="G1642">
        <v>1</v>
      </c>
      <c r="H1642">
        <v>0.99264705882352899</v>
      </c>
      <c r="I1642">
        <v>0.98387096774193505</v>
      </c>
      <c r="J1642" s="1">
        <v>1</v>
      </c>
      <c r="K1642" t="s">
        <v>23237</v>
      </c>
      <c r="L1642" t="s">
        <v>26528</v>
      </c>
      <c r="M1642" t="s">
        <v>26529</v>
      </c>
    </row>
    <row r="1643" spans="1:13">
      <c r="A1643" s="1" t="s">
        <v>3660</v>
      </c>
      <c r="B1643">
        <v>1.17167115023994E-4</v>
      </c>
      <c r="C1643" s="1">
        <v>8.1985571902058597E-5</v>
      </c>
      <c r="D1643">
        <v>0.82142857142857095</v>
      </c>
      <c r="E1643">
        <v>0.64925373134328401</v>
      </c>
      <c r="F1643">
        <v>0.43023255813953498</v>
      </c>
      <c r="G1643">
        <v>0.5</v>
      </c>
      <c r="H1643">
        <v>0.77142857142857102</v>
      </c>
      <c r="I1643">
        <v>0.58333333333333304</v>
      </c>
      <c r="J1643" s="1" t="s">
        <v>23229</v>
      </c>
      <c r="K1643" t="s">
        <v>23242</v>
      </c>
      <c r="L1643" t="s">
        <v>26530</v>
      </c>
      <c r="M1643" t="s">
        <v>26531</v>
      </c>
    </row>
    <row r="1644" spans="1:13">
      <c r="A1644" s="1" t="s">
        <v>3661</v>
      </c>
      <c r="B1644">
        <v>3.72060098448563E-9</v>
      </c>
      <c r="C1644" s="1">
        <v>1.28825793098411E-7</v>
      </c>
      <c r="D1644">
        <v>0</v>
      </c>
      <c r="E1644">
        <v>0</v>
      </c>
      <c r="F1644">
        <v>0</v>
      </c>
      <c r="G1644">
        <v>1.5625E-2</v>
      </c>
      <c r="H1644">
        <v>0</v>
      </c>
      <c r="I1644">
        <v>0</v>
      </c>
      <c r="J1644" s="1">
        <v>0.7</v>
      </c>
      <c r="K1644" t="s">
        <v>23238</v>
      </c>
      <c r="L1644" t="s">
        <v>26532</v>
      </c>
      <c r="M1644" t="s">
        <v>26533</v>
      </c>
    </row>
    <row r="1645" spans="1:13">
      <c r="A1645" s="1" t="s">
        <v>3662</v>
      </c>
      <c r="B1645">
        <v>2.60485740996063E-5</v>
      </c>
      <c r="C1645" s="1">
        <v>4.5692385031251303E-6</v>
      </c>
      <c r="D1645">
        <v>0</v>
      </c>
      <c r="E1645">
        <v>6.7567567567567597E-3</v>
      </c>
      <c r="F1645">
        <v>6.7375886524822695E-2</v>
      </c>
      <c r="G1645">
        <v>0</v>
      </c>
      <c r="H1645">
        <v>9.1549295774647904E-2</v>
      </c>
      <c r="I1645">
        <v>0</v>
      </c>
      <c r="J1645" s="1">
        <v>0</v>
      </c>
      <c r="K1645" t="s">
        <v>23242</v>
      </c>
      <c r="L1645" t="s">
        <v>26534</v>
      </c>
      <c r="M1645" t="s">
        <v>26535</v>
      </c>
    </row>
    <row r="1646" spans="1:13">
      <c r="A1646" s="1" t="s">
        <v>3663</v>
      </c>
      <c r="B1646">
        <v>1.4801968715547299E-6</v>
      </c>
      <c r="C1646" s="1">
        <v>3.22959651261927E-6</v>
      </c>
      <c r="D1646">
        <v>0.90384615384615397</v>
      </c>
      <c r="E1646">
        <v>0.99375000000000002</v>
      </c>
      <c r="F1646">
        <v>0.86861313868613099</v>
      </c>
      <c r="G1646">
        <v>0.88333333333333297</v>
      </c>
      <c r="H1646">
        <v>0.77500000000000002</v>
      </c>
      <c r="I1646">
        <v>0.84615384615384603</v>
      </c>
      <c r="J1646" s="1">
        <v>1</v>
      </c>
      <c r="K1646" t="s">
        <v>23238</v>
      </c>
      <c r="L1646" t="s">
        <v>26536</v>
      </c>
      <c r="M1646" t="s">
        <v>26537</v>
      </c>
    </row>
    <row r="1647" spans="1:13">
      <c r="A1647" s="1" t="s">
        <v>3664</v>
      </c>
      <c r="B1647">
        <v>3.08976004891532E-7</v>
      </c>
      <c r="C1647" s="1">
        <v>9.4301457531750893E-6</v>
      </c>
      <c r="D1647">
        <v>0.984375</v>
      </c>
      <c r="E1647">
        <v>1</v>
      </c>
      <c r="F1647">
        <v>0.99710982658959502</v>
      </c>
      <c r="G1647">
        <v>0.93137254901960798</v>
      </c>
      <c r="H1647">
        <v>1</v>
      </c>
      <c r="I1647">
        <v>0.91666666666666696</v>
      </c>
      <c r="J1647" s="1">
        <v>1</v>
      </c>
      <c r="K1647" t="s">
        <v>23238</v>
      </c>
      <c r="L1647" t="s">
        <v>26538</v>
      </c>
      <c r="M1647" t="s">
        <v>26539</v>
      </c>
    </row>
    <row r="1648" spans="1:13">
      <c r="A1648" s="1" t="s">
        <v>3665</v>
      </c>
      <c r="B1648">
        <v>7.2004778959333204E-5</v>
      </c>
      <c r="C1648" s="1">
        <v>5.5269030533250196E-6</v>
      </c>
      <c r="D1648">
        <v>0.17241379310344801</v>
      </c>
      <c r="E1648">
        <v>0.15384615384615399</v>
      </c>
      <c r="F1648">
        <v>0.63175675675675702</v>
      </c>
      <c r="G1648">
        <v>0.91666666666666696</v>
      </c>
      <c r="H1648">
        <v>0.84545454545454501</v>
      </c>
      <c r="I1648">
        <v>0.44642857142857101</v>
      </c>
      <c r="J1648" s="1" t="s">
        <v>23229</v>
      </c>
      <c r="K1648" t="s">
        <v>23242</v>
      </c>
      <c r="L1648" t="s">
        <v>26540</v>
      </c>
      <c r="M1648" t="s">
        <v>26541</v>
      </c>
    </row>
    <row r="1649" spans="1:13">
      <c r="A1649" s="1" t="s">
        <v>3666</v>
      </c>
      <c r="B1649">
        <v>4.1357824855384297E-5</v>
      </c>
      <c r="C1649" s="1">
        <v>3.80330527479816E-8</v>
      </c>
      <c r="D1649">
        <v>0.16666666666666699</v>
      </c>
      <c r="E1649">
        <v>0.17441860465116299</v>
      </c>
      <c r="F1649">
        <v>2.7472527472527501E-3</v>
      </c>
      <c r="G1649">
        <v>0</v>
      </c>
      <c r="H1649">
        <v>0</v>
      </c>
      <c r="I1649">
        <v>0</v>
      </c>
      <c r="J1649" s="1">
        <v>0</v>
      </c>
      <c r="K1649" t="s">
        <v>23241</v>
      </c>
      <c r="L1649" t="s">
        <v>26542</v>
      </c>
      <c r="M1649" t="s">
        <v>26543</v>
      </c>
    </row>
    <row r="1650" spans="1:13">
      <c r="A1650" s="1" t="s">
        <v>3667</v>
      </c>
      <c r="B1650">
        <v>2.0921599365720901E-4</v>
      </c>
      <c r="C1650" s="1">
        <v>5.0610046949750196E-4</v>
      </c>
      <c r="D1650">
        <v>0.671875</v>
      </c>
      <c r="E1650">
        <v>0.77368421052631597</v>
      </c>
      <c r="F1650">
        <v>0.98360655737704905</v>
      </c>
      <c r="G1650">
        <v>0.96808510638297895</v>
      </c>
      <c r="H1650">
        <v>0.84574468085106402</v>
      </c>
      <c r="I1650">
        <v>0.51973684210526305</v>
      </c>
      <c r="J1650" s="1">
        <v>1</v>
      </c>
      <c r="K1650" t="s">
        <v>23241</v>
      </c>
      <c r="L1650" t="s">
        <v>26544</v>
      </c>
      <c r="M1650" t="s">
        <v>26545</v>
      </c>
    </row>
    <row r="1651" spans="1:13">
      <c r="A1651" s="1" t="s">
        <v>3668</v>
      </c>
      <c r="B1651">
        <v>2.2408942347750399E-5</v>
      </c>
      <c r="C1651" s="1">
        <v>5.0613916711530997E-5</v>
      </c>
      <c r="D1651">
        <v>0.52777777777777801</v>
      </c>
      <c r="E1651">
        <v>0.256410256410256</v>
      </c>
      <c r="F1651">
        <v>1.5625E-2</v>
      </c>
      <c r="G1651">
        <v>0</v>
      </c>
      <c r="H1651">
        <v>0</v>
      </c>
      <c r="I1651">
        <v>1.58730158730159E-2</v>
      </c>
      <c r="J1651" s="1" t="s">
        <v>23229</v>
      </c>
      <c r="K1651" t="s">
        <v>23242</v>
      </c>
      <c r="L1651" t="s">
        <v>26546</v>
      </c>
      <c r="M1651" t="s">
        <v>26547</v>
      </c>
    </row>
    <row r="1652" spans="1:13">
      <c r="A1652" s="1" t="s">
        <v>3669</v>
      </c>
      <c r="B1652">
        <v>6.01809157827951E-5</v>
      </c>
      <c r="C1652" s="1">
        <v>3.1434332325614502E-4</v>
      </c>
      <c r="D1652">
        <v>0.51923076923076905</v>
      </c>
      <c r="E1652">
        <v>0.79411764705882304</v>
      </c>
      <c r="F1652">
        <v>0.72516556291390699</v>
      </c>
      <c r="G1652">
        <v>0.88888888888888895</v>
      </c>
      <c r="H1652">
        <v>0.938271604938272</v>
      </c>
      <c r="I1652">
        <v>0.89</v>
      </c>
      <c r="J1652" s="1">
        <v>0.9</v>
      </c>
      <c r="K1652" t="s">
        <v>23241</v>
      </c>
      <c r="L1652" t="s">
        <v>26548</v>
      </c>
      <c r="M1652" t="s">
        <v>26549</v>
      </c>
    </row>
    <row r="1653" spans="1:13">
      <c r="A1653" s="1" t="s">
        <v>3670</v>
      </c>
      <c r="B1653">
        <v>5.0615569960229602E-5</v>
      </c>
      <c r="C1653" s="1">
        <v>7.9334955575562102E-5</v>
      </c>
      <c r="D1653">
        <v>0</v>
      </c>
      <c r="E1653">
        <v>0</v>
      </c>
      <c r="F1653">
        <v>0.16206896551724101</v>
      </c>
      <c r="G1653">
        <v>2.32558139534884E-2</v>
      </c>
      <c r="H1653">
        <v>2.2058823529411801E-2</v>
      </c>
      <c r="I1653">
        <v>4.6875E-2</v>
      </c>
      <c r="J1653" s="1" t="s">
        <v>23229</v>
      </c>
      <c r="K1653" t="s">
        <v>23242</v>
      </c>
      <c r="L1653" t="s">
        <v>26550</v>
      </c>
      <c r="M1653" t="s">
        <v>26551</v>
      </c>
    </row>
    <row r="1654" spans="1:13">
      <c r="A1654" s="1" t="s">
        <v>3671</v>
      </c>
      <c r="B1654">
        <v>3.4002025318962498E-6</v>
      </c>
      <c r="C1654" s="1">
        <v>3.1935835016206299E-6</v>
      </c>
      <c r="D1654">
        <v>1</v>
      </c>
      <c r="E1654">
        <v>1</v>
      </c>
      <c r="F1654">
        <v>0.99006622516556297</v>
      </c>
      <c r="G1654">
        <v>1</v>
      </c>
      <c r="H1654">
        <v>0.99545454545454504</v>
      </c>
      <c r="I1654">
        <v>0.995867768595041</v>
      </c>
      <c r="J1654" s="1">
        <v>1</v>
      </c>
      <c r="K1654" t="s">
        <v>23238</v>
      </c>
      <c r="L1654" t="s">
        <v>26552</v>
      </c>
      <c r="M1654" t="s">
        <v>26553</v>
      </c>
    </row>
    <row r="1655" spans="1:13">
      <c r="A1655" s="1" t="s">
        <v>3672</v>
      </c>
      <c r="B1655">
        <v>7.0088623089218505E-7</v>
      </c>
      <c r="C1655" s="1">
        <v>1.2830139145969801E-7</v>
      </c>
      <c r="D1655">
        <v>3.3333333333333298E-2</v>
      </c>
      <c r="E1655">
        <v>0</v>
      </c>
      <c r="F1655">
        <v>0</v>
      </c>
      <c r="G1655">
        <v>0</v>
      </c>
      <c r="H1655">
        <v>0</v>
      </c>
      <c r="I1655">
        <v>0</v>
      </c>
      <c r="J1655" s="1">
        <v>0</v>
      </c>
      <c r="K1655" t="s">
        <v>23241</v>
      </c>
      <c r="L1655" t="s">
        <v>26554</v>
      </c>
      <c r="M1655" t="s">
        <v>26555</v>
      </c>
    </row>
    <row r="1656" spans="1:13">
      <c r="A1656" s="1" t="s">
        <v>3673</v>
      </c>
      <c r="B1656">
        <v>1.8626691414000199E-7</v>
      </c>
      <c r="C1656" s="1">
        <v>3.1655168932221998E-9</v>
      </c>
      <c r="D1656">
        <v>0.98148148148148195</v>
      </c>
      <c r="E1656">
        <v>1</v>
      </c>
      <c r="F1656">
        <v>1</v>
      </c>
      <c r="G1656">
        <v>0.987179487179487</v>
      </c>
      <c r="H1656">
        <v>1</v>
      </c>
      <c r="I1656">
        <v>1</v>
      </c>
      <c r="J1656" s="1" t="s">
        <v>23229</v>
      </c>
      <c r="K1656" t="s">
        <v>23241</v>
      </c>
      <c r="L1656" t="s">
        <v>26556</v>
      </c>
      <c r="M1656" t="s">
        <v>26557</v>
      </c>
    </row>
    <row r="1657" spans="1:13">
      <c r="A1657" s="1" t="s">
        <v>3674</v>
      </c>
      <c r="B1657">
        <v>3.1307440565700299E-5</v>
      </c>
      <c r="C1657" s="1">
        <v>5.3986678340733701E-4</v>
      </c>
      <c r="D1657">
        <v>0.77777777777777801</v>
      </c>
      <c r="E1657">
        <v>1</v>
      </c>
      <c r="F1657">
        <v>0.75</v>
      </c>
      <c r="G1657">
        <v>0.43181818181818199</v>
      </c>
      <c r="H1657">
        <v>0.115853658536585</v>
      </c>
      <c r="I1657">
        <v>0.5</v>
      </c>
      <c r="J1657" s="1" t="s">
        <v>23229</v>
      </c>
      <c r="K1657" t="s">
        <v>23241</v>
      </c>
      <c r="L1657" t="s">
        <v>26558</v>
      </c>
      <c r="M1657" t="s">
        <v>26559</v>
      </c>
    </row>
    <row r="1658" spans="1:13">
      <c r="A1658" s="1" t="s">
        <v>3675</v>
      </c>
      <c r="B1658">
        <v>9.9689239468296297E-9</v>
      </c>
      <c r="C1658" s="1">
        <v>5.81136747477682E-9</v>
      </c>
      <c r="D1658">
        <v>0</v>
      </c>
      <c r="E1658">
        <v>0</v>
      </c>
      <c r="F1658">
        <v>8.1967213114749748E-3</v>
      </c>
      <c r="G1658">
        <v>0</v>
      </c>
      <c r="H1658">
        <v>0</v>
      </c>
      <c r="I1658">
        <v>9.0909090909090384E-3</v>
      </c>
      <c r="J1658" s="1">
        <v>0</v>
      </c>
      <c r="K1658" t="s">
        <v>23243</v>
      </c>
      <c r="L1658" t="s">
        <v>26560</v>
      </c>
      <c r="M1658" t="s">
        <v>26561</v>
      </c>
    </row>
    <row r="1659" spans="1:13">
      <c r="A1659" s="1" t="s">
        <v>3676</v>
      </c>
      <c r="B1659">
        <v>5.5179828099146E-8</v>
      </c>
      <c r="C1659" s="1">
        <v>5.4682722277065301E-5</v>
      </c>
      <c r="D1659">
        <v>0.29032258064516098</v>
      </c>
      <c r="E1659">
        <v>9.375E-2</v>
      </c>
      <c r="F1659">
        <v>0.16237113402061901</v>
      </c>
      <c r="G1659">
        <v>5.3571428571428603E-2</v>
      </c>
      <c r="H1659">
        <v>1.33928571428571E-2</v>
      </c>
      <c r="I1659">
        <v>9.9137931034482804E-2</v>
      </c>
      <c r="J1659" s="1">
        <v>0</v>
      </c>
      <c r="K1659" t="s">
        <v>23240</v>
      </c>
      <c r="L1659" t="s">
        <v>26562</v>
      </c>
      <c r="M1659" t="s">
        <v>26563</v>
      </c>
    </row>
    <row r="1660" spans="1:13">
      <c r="A1660" s="1" t="s">
        <v>3677</v>
      </c>
      <c r="B1660">
        <v>3.1551937212329699E-5</v>
      </c>
      <c r="C1660" s="1">
        <v>3.9537910692550499E-6</v>
      </c>
      <c r="D1660">
        <v>0.2</v>
      </c>
      <c r="E1660">
        <v>9.2105263157894704E-2</v>
      </c>
      <c r="F1660">
        <v>0.32500000000000001</v>
      </c>
      <c r="G1660">
        <v>0.1875</v>
      </c>
      <c r="H1660">
        <v>0.41666666666666702</v>
      </c>
      <c r="I1660">
        <v>0.13750000000000001</v>
      </c>
      <c r="J1660" s="1">
        <v>0</v>
      </c>
      <c r="K1660" t="s">
        <v>23242</v>
      </c>
      <c r="L1660" t="s">
        <v>26564</v>
      </c>
      <c r="M1660" t="s">
        <v>26565</v>
      </c>
    </row>
    <row r="1661" spans="1:13">
      <c r="A1661" s="1" t="s">
        <v>3678</v>
      </c>
      <c r="B1661">
        <v>3.2938709517879403E-8</v>
      </c>
      <c r="C1661" s="1">
        <v>1.6850591475142399E-7</v>
      </c>
      <c r="D1661">
        <v>1</v>
      </c>
      <c r="E1661">
        <v>1</v>
      </c>
      <c r="F1661">
        <v>0.99557522123893805</v>
      </c>
      <c r="G1661">
        <v>1</v>
      </c>
      <c r="H1661">
        <v>1</v>
      </c>
      <c r="I1661">
        <v>1</v>
      </c>
      <c r="J1661" s="1">
        <v>0.5625</v>
      </c>
      <c r="K1661" t="s">
        <v>23238</v>
      </c>
      <c r="L1661" t="s">
        <v>26566</v>
      </c>
      <c r="M1661" t="s">
        <v>26567</v>
      </c>
    </row>
    <row r="1662" spans="1:13">
      <c r="A1662" s="1" t="s">
        <v>3679</v>
      </c>
      <c r="B1662">
        <v>1.3276537920489201E-6</v>
      </c>
      <c r="C1662" s="1">
        <v>1.5192057759313801E-5</v>
      </c>
      <c r="D1662">
        <v>0</v>
      </c>
      <c r="E1662">
        <v>0</v>
      </c>
      <c r="F1662">
        <v>0</v>
      </c>
      <c r="G1662">
        <v>0.63235294117647101</v>
      </c>
      <c r="H1662">
        <v>2.27272727272727E-2</v>
      </c>
      <c r="I1662">
        <v>6.5217391304347797E-2</v>
      </c>
      <c r="J1662" s="1" t="s">
        <v>23229</v>
      </c>
      <c r="K1662" t="s">
        <v>23241</v>
      </c>
      <c r="L1662" t="s">
        <v>26568</v>
      </c>
      <c r="M1662" t="s">
        <v>26569</v>
      </c>
    </row>
    <row r="1663" spans="1:13">
      <c r="A1663" s="1" t="s">
        <v>3680</v>
      </c>
      <c r="B1663">
        <v>2.1522183139060899E-6</v>
      </c>
      <c r="C1663" s="1">
        <v>2.9031900748107701E-5</v>
      </c>
      <c r="D1663">
        <v>5.5555555555555601E-2</v>
      </c>
      <c r="E1663">
        <v>0</v>
      </c>
      <c r="F1663">
        <v>9.5041322314049603E-2</v>
      </c>
      <c r="G1663">
        <v>0</v>
      </c>
      <c r="H1663">
        <v>0</v>
      </c>
      <c r="I1663">
        <v>0</v>
      </c>
      <c r="J1663" s="1" t="s">
        <v>23229</v>
      </c>
      <c r="K1663" t="s">
        <v>23242</v>
      </c>
      <c r="L1663" t="s">
        <v>26570</v>
      </c>
      <c r="M1663" t="s">
        <v>26571</v>
      </c>
    </row>
    <row r="1664" spans="1:13">
      <c r="A1664" s="1" t="s">
        <v>3681</v>
      </c>
      <c r="B1664">
        <v>8.1425602073434193E-6</v>
      </c>
      <c r="C1664" s="1">
        <v>4.1989939241150601E-5</v>
      </c>
      <c r="D1664">
        <v>2.5000000000000022E-2</v>
      </c>
      <c r="E1664">
        <v>0.20625000000000004</v>
      </c>
      <c r="F1664">
        <v>0.13483146067415697</v>
      </c>
      <c r="G1664">
        <v>0</v>
      </c>
      <c r="H1664">
        <v>0</v>
      </c>
      <c r="I1664">
        <v>2.0000000000000018E-2</v>
      </c>
      <c r="J1664" s="1" t="s">
        <v>23229</v>
      </c>
      <c r="K1664" t="s">
        <v>23246</v>
      </c>
      <c r="L1664" t="s">
        <v>26572</v>
      </c>
      <c r="M1664" t="s">
        <v>26573</v>
      </c>
    </row>
    <row r="1665" spans="1:13">
      <c r="A1665" s="1" t="s">
        <v>3682</v>
      </c>
      <c r="B1665">
        <v>5.2255094168415897E-5</v>
      </c>
      <c r="C1665" s="1">
        <v>1.7372502161180601E-5</v>
      </c>
      <c r="D1665">
        <v>1.7857142857142901E-2</v>
      </c>
      <c r="E1665">
        <v>0</v>
      </c>
      <c r="F1665">
        <v>0.65359477124182996</v>
      </c>
      <c r="G1665">
        <v>0.15384615384615399</v>
      </c>
      <c r="H1665">
        <v>0.65753424657534199</v>
      </c>
      <c r="I1665">
        <v>0.125</v>
      </c>
      <c r="J1665" s="1">
        <v>0</v>
      </c>
      <c r="K1665" t="s">
        <v>23237</v>
      </c>
      <c r="L1665" t="s">
        <v>26574</v>
      </c>
      <c r="M1665" t="s">
        <v>26575</v>
      </c>
    </row>
    <row r="1666" spans="1:13">
      <c r="A1666" s="1" t="s">
        <v>3683</v>
      </c>
      <c r="B1666">
        <v>1.42081646565932E-6</v>
      </c>
      <c r="C1666" s="1">
        <v>4.3729832028402399E-7</v>
      </c>
      <c r="D1666">
        <v>1</v>
      </c>
      <c r="E1666">
        <v>0.99479166666666696</v>
      </c>
      <c r="F1666">
        <v>0.88717948717948703</v>
      </c>
      <c r="G1666">
        <v>0.99090909090909096</v>
      </c>
      <c r="H1666">
        <v>0.87837837837837796</v>
      </c>
      <c r="I1666">
        <v>0.96610169491525399</v>
      </c>
      <c r="J1666" s="1">
        <v>1</v>
      </c>
      <c r="K1666" t="s">
        <v>23240</v>
      </c>
      <c r="L1666" t="s">
        <v>26576</v>
      </c>
      <c r="M1666" t="s">
        <v>26577</v>
      </c>
    </row>
    <row r="1667" spans="1:13">
      <c r="A1667" s="1" t="s">
        <v>3684</v>
      </c>
      <c r="B1667">
        <v>5.8667221082109097E-8</v>
      </c>
      <c r="C1667" s="1">
        <v>1.7544118973648501E-6</v>
      </c>
      <c r="D1667">
        <v>0</v>
      </c>
      <c r="E1667">
        <v>0</v>
      </c>
      <c r="F1667">
        <v>0</v>
      </c>
      <c r="G1667">
        <v>9.4339622641509396E-3</v>
      </c>
      <c r="H1667">
        <v>4.3859649122806998E-3</v>
      </c>
      <c r="I1667">
        <v>0</v>
      </c>
      <c r="J1667" s="1">
        <v>0.72727272727272696</v>
      </c>
      <c r="K1667" t="s">
        <v>23240</v>
      </c>
      <c r="L1667" t="s">
        <v>26578</v>
      </c>
      <c r="M1667" t="s">
        <v>26579</v>
      </c>
    </row>
    <row r="1668" spans="1:13">
      <c r="A1668" s="1" t="s">
        <v>3685</v>
      </c>
      <c r="B1668">
        <v>1.19284737998878E-4</v>
      </c>
      <c r="C1668" s="1">
        <v>3.7890906404666497E-5</v>
      </c>
      <c r="D1668">
        <v>0.64814814814814803</v>
      </c>
      <c r="E1668">
        <v>0.88356164383561597</v>
      </c>
      <c r="F1668">
        <v>0.58598726114649702</v>
      </c>
      <c r="G1668">
        <v>0.58928571428571397</v>
      </c>
      <c r="H1668">
        <v>0.79878048780487798</v>
      </c>
      <c r="I1668">
        <v>0.68181818181818199</v>
      </c>
      <c r="J1668" s="1">
        <v>1</v>
      </c>
      <c r="K1668" t="s">
        <v>23237</v>
      </c>
      <c r="L1668" t="s">
        <v>26580</v>
      </c>
      <c r="M1668" t="s">
        <v>26581</v>
      </c>
    </row>
    <row r="1669" spans="1:13">
      <c r="A1669" s="1" t="s">
        <v>3686</v>
      </c>
      <c r="B1669">
        <v>1.7487964077200799E-5</v>
      </c>
      <c r="C1669" s="1">
        <v>1.18961181472823E-4</v>
      </c>
      <c r="D1669">
        <v>1</v>
      </c>
      <c r="E1669">
        <v>1</v>
      </c>
      <c r="F1669">
        <v>0.86187845303867405</v>
      </c>
      <c r="G1669">
        <v>1</v>
      </c>
      <c r="H1669">
        <v>1</v>
      </c>
      <c r="I1669">
        <v>1</v>
      </c>
      <c r="J1669" s="1">
        <v>1</v>
      </c>
      <c r="K1669" t="s">
        <v>23237</v>
      </c>
      <c r="L1669" t="s">
        <v>26582</v>
      </c>
      <c r="M1669" t="s">
        <v>26583</v>
      </c>
    </row>
    <row r="1670" spans="1:13">
      <c r="A1670" s="1" t="s">
        <v>3687</v>
      </c>
      <c r="B1670">
        <v>3.3925973773774201E-6</v>
      </c>
      <c r="C1670" s="1">
        <v>7.1660880496256799E-5</v>
      </c>
      <c r="D1670">
        <v>1</v>
      </c>
      <c r="E1670">
        <v>0.98192771084337305</v>
      </c>
      <c r="F1670">
        <v>0.97953216374269003</v>
      </c>
      <c r="G1670">
        <v>0.390625</v>
      </c>
      <c r="H1670">
        <v>0.95294117647058796</v>
      </c>
      <c r="I1670">
        <v>0.89534883720930203</v>
      </c>
      <c r="J1670" s="1">
        <v>0.625</v>
      </c>
      <c r="K1670" t="s">
        <v>23240</v>
      </c>
      <c r="L1670" t="s">
        <v>26584</v>
      </c>
      <c r="M1670" t="s">
        <v>26585</v>
      </c>
    </row>
    <row r="1671" spans="1:13">
      <c r="A1671" s="1" t="s">
        <v>3688</v>
      </c>
      <c r="B1671">
        <v>7.4647265475641706E-5</v>
      </c>
      <c r="C1671" s="1">
        <v>1.17412869523433E-4</v>
      </c>
      <c r="D1671">
        <v>0.14285714285714299</v>
      </c>
      <c r="E1671">
        <v>0</v>
      </c>
      <c r="F1671">
        <v>8.7179487179487203E-2</v>
      </c>
      <c r="G1671">
        <v>0</v>
      </c>
      <c r="H1671">
        <v>4.7619047619047597E-3</v>
      </c>
      <c r="I1671">
        <v>1.3043478260869599E-2</v>
      </c>
      <c r="J1671" s="1">
        <v>0</v>
      </c>
      <c r="K1671" t="s">
        <v>23241</v>
      </c>
      <c r="L1671" t="s">
        <v>26586</v>
      </c>
      <c r="M1671" t="s">
        <v>26587</v>
      </c>
    </row>
    <row r="1672" spans="1:13">
      <c r="A1672" s="1" t="s">
        <v>3689</v>
      </c>
      <c r="B1672">
        <v>4.5287416204691801E-4</v>
      </c>
      <c r="C1672" s="1">
        <v>9.6263539422225606E-5</v>
      </c>
      <c r="D1672">
        <v>0.67741935483870996</v>
      </c>
      <c r="E1672">
        <v>0.942105263157895</v>
      </c>
      <c r="F1672">
        <v>0.32051282051282098</v>
      </c>
      <c r="G1672">
        <v>0.24137931034482801</v>
      </c>
      <c r="H1672">
        <v>0.22368421052631601</v>
      </c>
      <c r="I1672">
        <v>0.54400000000000004</v>
      </c>
      <c r="J1672" s="1">
        <v>0.95454545454545503</v>
      </c>
      <c r="K1672" t="s">
        <v>23238</v>
      </c>
      <c r="L1672" t="s">
        <v>26588</v>
      </c>
      <c r="M1672" t="s">
        <v>26589</v>
      </c>
    </row>
    <row r="1673" spans="1:13">
      <c r="A1673" s="1" t="s">
        <v>3690</v>
      </c>
      <c r="B1673">
        <v>1.74345715632329E-6</v>
      </c>
      <c r="C1673" s="1">
        <v>4.72555243876687E-8</v>
      </c>
      <c r="D1673">
        <v>0.98387096774193505</v>
      </c>
      <c r="E1673">
        <v>0.99418604651162801</v>
      </c>
      <c r="F1673">
        <v>0.96428571428571397</v>
      </c>
      <c r="G1673">
        <v>1</v>
      </c>
      <c r="H1673">
        <v>0.96195652173913004</v>
      </c>
      <c r="I1673">
        <v>1</v>
      </c>
      <c r="J1673" s="1">
        <v>1</v>
      </c>
      <c r="K1673" t="s">
        <v>23238</v>
      </c>
      <c r="L1673" t="s">
        <v>26590</v>
      </c>
      <c r="M1673" t="s">
        <v>26591</v>
      </c>
    </row>
    <row r="1674" spans="1:13">
      <c r="A1674" s="1" t="s">
        <v>3691</v>
      </c>
      <c r="B1674">
        <v>1.09127991129417E-4</v>
      </c>
      <c r="C1674" s="1">
        <v>2.8459927436040897E-4</v>
      </c>
      <c r="D1674">
        <v>0.859375</v>
      </c>
      <c r="E1674">
        <v>0.826315789473684</v>
      </c>
      <c r="F1674">
        <v>0.35309278350515499</v>
      </c>
      <c r="G1674">
        <v>0.94545454545454499</v>
      </c>
      <c r="H1674">
        <v>0.66216216216216195</v>
      </c>
      <c r="I1674">
        <v>0.82300884955752196</v>
      </c>
      <c r="J1674" s="1">
        <v>1</v>
      </c>
      <c r="K1674" t="s">
        <v>23241</v>
      </c>
      <c r="L1674" t="s">
        <v>26592</v>
      </c>
      <c r="M1674" t="s">
        <v>26593</v>
      </c>
    </row>
    <row r="1675" spans="1:13">
      <c r="A1675" s="1" t="s">
        <v>3692</v>
      </c>
      <c r="B1675">
        <v>1.22968816266865E-5</v>
      </c>
      <c r="C1675" s="1">
        <v>1.70710276557594E-5</v>
      </c>
      <c r="D1675">
        <v>0</v>
      </c>
      <c r="E1675">
        <v>0</v>
      </c>
      <c r="F1675">
        <v>3.4965034965035E-3</v>
      </c>
      <c r="G1675">
        <v>3.5714285714285698E-2</v>
      </c>
      <c r="H1675">
        <v>7.9787234042553196E-2</v>
      </c>
      <c r="I1675">
        <v>0</v>
      </c>
      <c r="J1675" s="1">
        <v>0</v>
      </c>
      <c r="K1675" t="s">
        <v>23242</v>
      </c>
      <c r="L1675" t="s">
        <v>26594</v>
      </c>
      <c r="M1675" t="s">
        <v>26595</v>
      </c>
    </row>
    <row r="1676" spans="1:13">
      <c r="A1676" s="1" t="s">
        <v>3693</v>
      </c>
      <c r="B1676">
        <v>6.0931088000425303E-6</v>
      </c>
      <c r="C1676" s="1">
        <v>2.2099977280502102E-5</v>
      </c>
      <c r="D1676">
        <v>0.52500000000000002</v>
      </c>
      <c r="E1676">
        <v>0.26</v>
      </c>
      <c r="F1676">
        <v>0.86220472440944895</v>
      </c>
      <c r="G1676">
        <v>6.25E-2</v>
      </c>
      <c r="H1676">
        <v>0.75892857142857095</v>
      </c>
      <c r="I1676">
        <v>0.247422680412371</v>
      </c>
      <c r="J1676" s="1" t="s">
        <v>23229</v>
      </c>
      <c r="K1676" t="s">
        <v>23241</v>
      </c>
      <c r="L1676" t="s">
        <v>26596</v>
      </c>
      <c r="M1676" t="s">
        <v>26597</v>
      </c>
    </row>
    <row r="1677" spans="1:13">
      <c r="A1677" s="1" t="s">
        <v>3694</v>
      </c>
      <c r="B1677">
        <v>7.4247587670405302E-6</v>
      </c>
      <c r="C1677" s="1">
        <v>2.1961474564346901E-5</v>
      </c>
      <c r="D1677">
        <v>0</v>
      </c>
      <c r="E1677">
        <v>6.2500000000000003E-3</v>
      </c>
      <c r="F1677">
        <v>0.24852071005917201</v>
      </c>
      <c r="G1677">
        <v>4.5454545454545497E-2</v>
      </c>
      <c r="H1677">
        <v>0.43333333333333302</v>
      </c>
      <c r="I1677">
        <v>2.2222222222222199E-2</v>
      </c>
      <c r="J1677" s="1">
        <v>0</v>
      </c>
      <c r="K1677" t="s">
        <v>23241</v>
      </c>
      <c r="L1677" t="s">
        <v>26598</v>
      </c>
      <c r="M1677" t="s">
        <v>26599</v>
      </c>
    </row>
    <row r="1678" spans="1:13">
      <c r="A1678" s="1" t="s">
        <v>3695</v>
      </c>
      <c r="B1678">
        <v>1.68135242795646E-5</v>
      </c>
      <c r="C1678" s="1">
        <v>1.99243285939792E-5</v>
      </c>
      <c r="D1678">
        <v>0.452380952380952</v>
      </c>
      <c r="E1678">
        <v>0.47916666666666702</v>
      </c>
      <c r="F1678">
        <v>0.33333333333333298</v>
      </c>
      <c r="G1678">
        <v>7.1428571428571397E-2</v>
      </c>
      <c r="H1678">
        <v>0.46153846153846201</v>
      </c>
      <c r="I1678">
        <v>0.38235294117647101</v>
      </c>
      <c r="J1678" s="1" t="s">
        <v>23229</v>
      </c>
      <c r="K1678" t="s">
        <v>23239</v>
      </c>
      <c r="L1678" t="s">
        <v>26600</v>
      </c>
      <c r="M1678" t="s">
        <v>26601</v>
      </c>
    </row>
    <row r="1679" spans="1:13">
      <c r="A1679" s="1" t="s">
        <v>3696</v>
      </c>
      <c r="B1679">
        <v>4.4799326660039199E-6</v>
      </c>
      <c r="C1679" s="1">
        <v>2.4776343000696601E-6</v>
      </c>
      <c r="D1679">
        <v>1</v>
      </c>
      <c r="E1679">
        <v>1</v>
      </c>
      <c r="F1679">
        <v>1</v>
      </c>
      <c r="G1679">
        <v>0.88461538461538503</v>
      </c>
      <c r="H1679">
        <v>0.98888888888888904</v>
      </c>
      <c r="I1679">
        <v>0.95871559633027503</v>
      </c>
      <c r="J1679" s="1" t="s">
        <v>23229</v>
      </c>
      <c r="K1679" t="s">
        <v>23242</v>
      </c>
      <c r="L1679" t="s">
        <v>26602</v>
      </c>
      <c r="M1679" t="s">
        <v>26603</v>
      </c>
    </row>
    <row r="1680" spans="1:13">
      <c r="A1680" s="1" t="s">
        <v>3697</v>
      </c>
      <c r="B1680">
        <v>9.5726768936413496E-5</v>
      </c>
      <c r="C1680" s="1">
        <v>4.2541817832010699E-6</v>
      </c>
      <c r="D1680">
        <v>1</v>
      </c>
      <c r="E1680">
        <v>0.89361702127659604</v>
      </c>
      <c r="F1680">
        <v>1</v>
      </c>
      <c r="G1680">
        <v>0.99137931034482796</v>
      </c>
      <c r="H1680">
        <v>0.99074074074074103</v>
      </c>
      <c r="I1680">
        <v>1</v>
      </c>
      <c r="J1680" s="1">
        <v>1</v>
      </c>
      <c r="K1680" t="s">
        <v>23238</v>
      </c>
      <c r="L1680" t="s">
        <v>26604</v>
      </c>
      <c r="M1680" t="s">
        <v>26605</v>
      </c>
    </row>
    <row r="1681" spans="1:13">
      <c r="A1681" s="1" t="s">
        <v>3698</v>
      </c>
      <c r="B1681">
        <v>1.4784898077349501E-4</v>
      </c>
      <c r="C1681" s="1">
        <v>8.4575734207342204E-5</v>
      </c>
      <c r="D1681">
        <v>7.4074074074074098E-2</v>
      </c>
      <c r="E1681">
        <v>2.6041666666666699E-2</v>
      </c>
      <c r="F1681">
        <v>0.490506329113924</v>
      </c>
      <c r="G1681">
        <v>0.36764705882352899</v>
      </c>
      <c r="H1681">
        <v>0.4375</v>
      </c>
      <c r="I1681">
        <v>9.2105263157894704E-2</v>
      </c>
      <c r="J1681" s="1" t="s">
        <v>23229</v>
      </c>
      <c r="K1681" t="s">
        <v>23241</v>
      </c>
      <c r="L1681" t="s">
        <v>26606</v>
      </c>
      <c r="M1681" t="s">
        <v>26607</v>
      </c>
    </row>
    <row r="1682" spans="1:13">
      <c r="A1682" s="1" t="s">
        <v>3699</v>
      </c>
      <c r="B1682">
        <v>4.0215068257726801E-7</v>
      </c>
      <c r="C1682" s="1">
        <v>1.5250649017766399E-5</v>
      </c>
      <c r="D1682">
        <v>0.81666666666666698</v>
      </c>
      <c r="E1682">
        <v>0.76027397260273999</v>
      </c>
      <c r="F1682">
        <v>1</v>
      </c>
      <c r="G1682">
        <v>0.95833333333333304</v>
      </c>
      <c r="H1682">
        <v>0.98529411764705899</v>
      </c>
      <c r="I1682">
        <v>0.97435897435897401</v>
      </c>
      <c r="J1682" s="1">
        <v>1</v>
      </c>
      <c r="K1682" t="s">
        <v>23239</v>
      </c>
      <c r="L1682" t="s">
        <v>26608</v>
      </c>
      <c r="M1682" t="s">
        <v>26609</v>
      </c>
    </row>
    <row r="1683" spans="1:13">
      <c r="A1683" s="1" t="s">
        <v>3700</v>
      </c>
      <c r="B1683">
        <v>1.25271308369987E-4</v>
      </c>
      <c r="C1683" s="1">
        <v>4.5579713550369601E-5</v>
      </c>
      <c r="D1683">
        <v>0.7</v>
      </c>
      <c r="E1683">
        <v>0.97368421052631582</v>
      </c>
      <c r="F1683">
        <v>0.28947368421052599</v>
      </c>
      <c r="G1683">
        <v>0.94318181818181823</v>
      </c>
      <c r="H1683">
        <v>0.30660377358490598</v>
      </c>
      <c r="I1683">
        <v>0.69879518072289204</v>
      </c>
      <c r="J1683" s="1" t="s">
        <v>23229</v>
      </c>
      <c r="K1683" t="s">
        <v>23246</v>
      </c>
      <c r="L1683" t="s">
        <v>26610</v>
      </c>
      <c r="M1683" t="s">
        <v>26611</v>
      </c>
    </row>
    <row r="1684" spans="1:13">
      <c r="A1684" s="1" t="s">
        <v>3701</v>
      </c>
      <c r="B1684">
        <v>2.2117252138097498E-5</v>
      </c>
      <c r="C1684" s="1">
        <v>3.1015826818799103E-5</v>
      </c>
      <c r="D1684">
        <v>0.2</v>
      </c>
      <c r="E1684">
        <v>0</v>
      </c>
      <c r="F1684">
        <v>1.4705882352941201E-2</v>
      </c>
      <c r="G1684">
        <v>0.88571428571428601</v>
      </c>
      <c r="H1684">
        <v>0.25675675675675702</v>
      </c>
      <c r="I1684">
        <v>0.58695652173913004</v>
      </c>
      <c r="J1684" s="1">
        <v>0.66666666666666696</v>
      </c>
      <c r="K1684" t="s">
        <v>23239</v>
      </c>
      <c r="L1684" t="s">
        <v>26612</v>
      </c>
      <c r="M1684" t="s">
        <v>26613</v>
      </c>
    </row>
    <row r="1685" spans="1:13">
      <c r="A1685" s="1" t="s">
        <v>3702</v>
      </c>
      <c r="B1685">
        <v>3.13110891940564E-8</v>
      </c>
      <c r="C1685" s="1">
        <v>5.4552723201622498E-5</v>
      </c>
      <c r="D1685">
        <v>1</v>
      </c>
      <c r="E1685">
        <v>1</v>
      </c>
      <c r="F1685">
        <v>0.87853107344632797</v>
      </c>
      <c r="G1685">
        <v>1</v>
      </c>
      <c r="H1685">
        <v>1</v>
      </c>
      <c r="I1685">
        <v>1</v>
      </c>
      <c r="J1685" s="1" t="s">
        <v>23229</v>
      </c>
      <c r="K1685" t="s">
        <v>23238</v>
      </c>
      <c r="L1685" t="s">
        <v>26614</v>
      </c>
      <c r="M1685" t="s">
        <v>26615</v>
      </c>
    </row>
    <row r="1686" spans="1:13">
      <c r="A1686" s="1" t="s">
        <v>3703</v>
      </c>
      <c r="B1686">
        <v>6.5712025398231597E-5</v>
      </c>
      <c r="C1686" s="1">
        <v>1.2334268883322701E-6</v>
      </c>
      <c r="D1686">
        <v>6.25E-2</v>
      </c>
      <c r="E1686">
        <v>0.36</v>
      </c>
      <c r="F1686">
        <v>2.5139664804469299E-2</v>
      </c>
      <c r="G1686">
        <v>3.125E-2</v>
      </c>
      <c r="H1686">
        <v>0</v>
      </c>
      <c r="I1686">
        <v>7.0000000000000007E-2</v>
      </c>
      <c r="J1686" s="1">
        <v>0</v>
      </c>
      <c r="K1686" t="s">
        <v>23238</v>
      </c>
      <c r="L1686" t="s">
        <v>26616</v>
      </c>
      <c r="M1686" t="s">
        <v>26617</v>
      </c>
    </row>
    <row r="1687" spans="1:13">
      <c r="A1687" s="1" t="s">
        <v>3704</v>
      </c>
      <c r="B1687">
        <v>1.4634514996032401E-5</v>
      </c>
      <c r="C1687" s="1">
        <v>8.3866460599159298E-4</v>
      </c>
      <c r="D1687">
        <v>0.80645161290322598</v>
      </c>
      <c r="E1687">
        <v>0.90697674418604601</v>
      </c>
      <c r="F1687">
        <v>0.88888888888888895</v>
      </c>
      <c r="G1687">
        <v>0.87719298245613997</v>
      </c>
      <c r="H1687">
        <v>0.58108108108108103</v>
      </c>
      <c r="I1687">
        <v>0.67567567567567599</v>
      </c>
      <c r="J1687" s="1">
        <v>0.95454545454545503</v>
      </c>
      <c r="K1687" t="s">
        <v>23240</v>
      </c>
      <c r="L1687" t="s">
        <v>26618</v>
      </c>
      <c r="M1687" t="s">
        <v>26619</v>
      </c>
    </row>
    <row r="1688" spans="1:13">
      <c r="A1688" s="1" t="s">
        <v>3705</v>
      </c>
      <c r="B1688">
        <v>1.7657226639216801E-6</v>
      </c>
      <c r="C1688" s="1">
        <v>1.9489518336288299E-5</v>
      </c>
      <c r="D1688">
        <v>8.0645161290322606E-2</v>
      </c>
      <c r="E1688">
        <v>5.2083333333333301E-2</v>
      </c>
      <c r="F1688">
        <v>6.9948186528497394E-2</v>
      </c>
      <c r="G1688">
        <v>0.114583333333333</v>
      </c>
      <c r="H1688">
        <v>1.9047619047619001E-2</v>
      </c>
      <c r="I1688">
        <v>0.114583333333333</v>
      </c>
      <c r="J1688" s="1">
        <v>4.5454545454545497E-2</v>
      </c>
      <c r="K1688" t="s">
        <v>23239</v>
      </c>
      <c r="L1688" t="s">
        <v>26620</v>
      </c>
      <c r="M1688" t="s">
        <v>26621</v>
      </c>
    </row>
    <row r="1689" spans="1:13">
      <c r="A1689" s="1" t="s">
        <v>3706</v>
      </c>
      <c r="B1689">
        <v>1.6302002385095099E-5</v>
      </c>
      <c r="C1689" s="1">
        <v>2.00477069732598E-6</v>
      </c>
      <c r="D1689">
        <v>0.96666666666666701</v>
      </c>
      <c r="E1689">
        <v>1</v>
      </c>
      <c r="F1689">
        <v>0.91287878787878796</v>
      </c>
      <c r="G1689">
        <v>1</v>
      </c>
      <c r="H1689">
        <v>0.95833333333333304</v>
      </c>
      <c r="I1689">
        <v>1</v>
      </c>
      <c r="J1689" s="1">
        <v>1</v>
      </c>
      <c r="K1689" t="s">
        <v>23241</v>
      </c>
      <c r="L1689" t="s">
        <v>26622</v>
      </c>
      <c r="M1689" t="s">
        <v>26623</v>
      </c>
    </row>
    <row r="1690" spans="1:13">
      <c r="A1690" s="1" t="s">
        <v>3707</v>
      </c>
      <c r="B1690">
        <v>1.2769575834159901E-8</v>
      </c>
      <c r="C1690" s="1">
        <v>1.04092440679555E-8</v>
      </c>
      <c r="D1690">
        <v>1.5625E-2</v>
      </c>
      <c r="E1690">
        <v>0</v>
      </c>
      <c r="F1690">
        <v>0</v>
      </c>
      <c r="G1690">
        <v>0</v>
      </c>
      <c r="H1690">
        <v>0</v>
      </c>
      <c r="I1690">
        <v>0</v>
      </c>
      <c r="J1690" s="1">
        <v>0</v>
      </c>
      <c r="K1690" t="s">
        <v>23240</v>
      </c>
      <c r="L1690" t="s">
        <v>26624</v>
      </c>
      <c r="M1690" t="s">
        <v>26625</v>
      </c>
    </row>
    <row r="1691" spans="1:13">
      <c r="A1691" s="1" t="s">
        <v>3708</v>
      </c>
      <c r="B1691">
        <v>4.2509209051955403E-6</v>
      </c>
      <c r="C1691" s="1">
        <v>8.6893289266902193E-6</v>
      </c>
      <c r="D1691">
        <v>1</v>
      </c>
      <c r="E1691">
        <v>1</v>
      </c>
      <c r="F1691">
        <v>0.94444444444444398</v>
      </c>
      <c r="G1691">
        <v>1</v>
      </c>
      <c r="H1691">
        <v>0.96022727272727304</v>
      </c>
      <c r="I1691">
        <v>0.87234042553191504</v>
      </c>
      <c r="J1691" s="1">
        <v>1</v>
      </c>
      <c r="K1691" t="s">
        <v>23238</v>
      </c>
      <c r="L1691" t="s">
        <v>26626</v>
      </c>
      <c r="M1691" t="s">
        <v>26627</v>
      </c>
    </row>
    <row r="1692" spans="1:13">
      <c r="A1692" s="1" t="s">
        <v>3709</v>
      </c>
      <c r="B1692">
        <v>3.69732572391561E-6</v>
      </c>
      <c r="C1692" s="1">
        <v>9.3025605762190095E-11</v>
      </c>
      <c r="D1692">
        <v>0.61666666666666703</v>
      </c>
      <c r="E1692">
        <v>0.57777777777777795</v>
      </c>
      <c r="F1692">
        <v>0.45505617977528101</v>
      </c>
      <c r="G1692">
        <v>0.61290322580645196</v>
      </c>
      <c r="H1692">
        <v>0.317647058823529</v>
      </c>
      <c r="I1692">
        <v>0.217391304347826</v>
      </c>
      <c r="J1692" s="1" t="s">
        <v>23229</v>
      </c>
      <c r="K1692" t="s">
        <v>23241</v>
      </c>
      <c r="L1692" t="s">
        <v>26628</v>
      </c>
      <c r="M1692" t="s">
        <v>26629</v>
      </c>
    </row>
    <row r="1693" spans="1:13">
      <c r="A1693" s="1" t="s">
        <v>3710</v>
      </c>
      <c r="B1693">
        <v>2.7220156126553098E-6</v>
      </c>
      <c r="C1693" s="1">
        <v>2.6794805903467801E-5</v>
      </c>
      <c r="D1693">
        <v>1</v>
      </c>
      <c r="E1693">
        <v>1</v>
      </c>
      <c r="F1693">
        <v>0.94010416666666696</v>
      </c>
      <c r="G1693">
        <v>1</v>
      </c>
      <c r="H1693">
        <v>0.99484536082474195</v>
      </c>
      <c r="I1693">
        <v>1</v>
      </c>
      <c r="J1693" s="1">
        <v>1</v>
      </c>
      <c r="K1693" t="s">
        <v>23238</v>
      </c>
      <c r="L1693" t="s">
        <v>26630</v>
      </c>
      <c r="M1693" t="s">
        <v>26631</v>
      </c>
    </row>
    <row r="1694" spans="1:13">
      <c r="A1694" s="1" t="s">
        <v>3711</v>
      </c>
      <c r="B1694">
        <v>5.9281003553401896E-7</v>
      </c>
      <c r="C1694" s="1">
        <v>2.7911642472160401E-5</v>
      </c>
      <c r="D1694">
        <v>1</v>
      </c>
      <c r="E1694">
        <v>0.98913043478260898</v>
      </c>
      <c r="F1694">
        <v>1</v>
      </c>
      <c r="G1694">
        <v>0.95945945945945899</v>
      </c>
      <c r="H1694">
        <v>1</v>
      </c>
      <c r="I1694">
        <v>0.88095238095238104</v>
      </c>
      <c r="J1694" s="1">
        <v>1</v>
      </c>
      <c r="K1694" t="s">
        <v>23238</v>
      </c>
      <c r="L1694" t="s">
        <v>26632</v>
      </c>
      <c r="M1694" t="s">
        <v>26633</v>
      </c>
    </row>
    <row r="1695" spans="1:13">
      <c r="A1695" s="1" t="s">
        <v>3712</v>
      </c>
      <c r="B1695">
        <v>5.1168763478055003E-5</v>
      </c>
      <c r="C1695" s="1">
        <v>8.5489945161121305E-5</v>
      </c>
      <c r="D1695">
        <v>1</v>
      </c>
      <c r="E1695">
        <v>1</v>
      </c>
      <c r="F1695">
        <v>0.83333333333333304</v>
      </c>
      <c r="G1695">
        <v>1</v>
      </c>
      <c r="H1695">
        <v>0.99411764705882355</v>
      </c>
      <c r="I1695">
        <v>1</v>
      </c>
      <c r="J1695" s="1">
        <v>1</v>
      </c>
      <c r="K1695" t="s">
        <v>23244</v>
      </c>
      <c r="L1695" t="s">
        <v>26634</v>
      </c>
      <c r="M1695" t="s">
        <v>26635</v>
      </c>
    </row>
    <row r="1696" spans="1:13">
      <c r="A1696" s="1" t="s">
        <v>3713</v>
      </c>
      <c r="B1696">
        <v>2.3887134283020999E-6</v>
      </c>
      <c r="C1696" s="1">
        <v>6.0875574171036302E-6</v>
      </c>
      <c r="D1696">
        <v>0</v>
      </c>
      <c r="E1696">
        <v>0</v>
      </c>
      <c r="F1696">
        <v>4.9382716049382699E-2</v>
      </c>
      <c r="G1696">
        <v>0</v>
      </c>
      <c r="H1696">
        <v>0</v>
      </c>
      <c r="I1696">
        <v>9.2592592592592605E-3</v>
      </c>
      <c r="J1696" s="1" t="s">
        <v>23229</v>
      </c>
      <c r="K1696" t="s">
        <v>23238</v>
      </c>
      <c r="L1696" t="s">
        <v>26636</v>
      </c>
      <c r="M1696" t="s">
        <v>26637</v>
      </c>
    </row>
    <row r="1697" spans="1:13">
      <c r="A1697" s="1" t="s">
        <v>3714</v>
      </c>
      <c r="B1697">
        <v>5.9970659897677799E-4</v>
      </c>
      <c r="C1697" s="1">
        <v>3.5321437826540203E-5</v>
      </c>
      <c r="D1697">
        <v>0.328125</v>
      </c>
      <c r="E1697">
        <v>1.5789473684210499E-2</v>
      </c>
      <c r="F1697">
        <v>0.73711340206185605</v>
      </c>
      <c r="G1697">
        <v>0.160377358490566</v>
      </c>
      <c r="H1697">
        <v>0.82882882882882902</v>
      </c>
      <c r="I1697">
        <v>0.32038834951456302</v>
      </c>
      <c r="J1697" s="1">
        <v>0</v>
      </c>
      <c r="K1697" t="s">
        <v>23240</v>
      </c>
      <c r="L1697" t="s">
        <v>26638</v>
      </c>
      <c r="M1697" t="s">
        <v>26639</v>
      </c>
    </row>
    <row r="1698" spans="1:13">
      <c r="A1698" s="1" t="s">
        <v>3715</v>
      </c>
      <c r="B1698">
        <v>4.9308744373371701E-5</v>
      </c>
      <c r="C1698" s="1">
        <v>7.3306576510059197E-6</v>
      </c>
      <c r="D1698">
        <v>0.46875</v>
      </c>
      <c r="E1698">
        <v>0.114583333333333</v>
      </c>
      <c r="F1698">
        <v>0.59844559585492196</v>
      </c>
      <c r="G1698">
        <v>0.84210526315789502</v>
      </c>
      <c r="H1698">
        <v>0.75221238938053103</v>
      </c>
      <c r="I1698">
        <v>0.31355932203389802</v>
      </c>
      <c r="J1698" s="1">
        <v>0</v>
      </c>
      <c r="K1698" t="s">
        <v>23242</v>
      </c>
      <c r="L1698" t="s">
        <v>26640</v>
      </c>
      <c r="M1698" t="s">
        <v>26641</v>
      </c>
    </row>
    <row r="1699" spans="1:13">
      <c r="A1699" s="1" t="s">
        <v>3716</v>
      </c>
      <c r="B1699">
        <v>2.1629198414394701E-8</v>
      </c>
      <c r="C1699" s="1">
        <v>4.1087599866016804E-6</v>
      </c>
      <c r="D1699">
        <v>0</v>
      </c>
      <c r="E1699">
        <v>0</v>
      </c>
      <c r="F1699">
        <v>0</v>
      </c>
      <c r="G1699">
        <v>0.31818181818181801</v>
      </c>
      <c r="H1699">
        <v>1.58730158730159E-2</v>
      </c>
      <c r="I1699">
        <v>0.13095238095238099</v>
      </c>
      <c r="J1699" s="1">
        <v>0</v>
      </c>
      <c r="K1699" t="s">
        <v>23241</v>
      </c>
      <c r="L1699" t="s">
        <v>26642</v>
      </c>
      <c r="M1699" t="s">
        <v>26643</v>
      </c>
    </row>
    <row r="1700" spans="1:13">
      <c r="A1700" s="1" t="s">
        <v>3717</v>
      </c>
      <c r="B1700">
        <v>1.70596383925925E-6</v>
      </c>
      <c r="C1700" s="1">
        <v>8.5403281176329404E-8</v>
      </c>
      <c r="D1700">
        <v>0.98387096774193505</v>
      </c>
      <c r="E1700">
        <v>0.98876404494381998</v>
      </c>
      <c r="F1700">
        <v>0.99729729729729699</v>
      </c>
      <c r="G1700">
        <v>1</v>
      </c>
      <c r="H1700">
        <v>1</v>
      </c>
      <c r="I1700">
        <v>0.99152542372881403</v>
      </c>
      <c r="J1700" s="1">
        <v>1</v>
      </c>
      <c r="K1700" t="s">
        <v>23241</v>
      </c>
      <c r="L1700" t="s">
        <v>26644</v>
      </c>
      <c r="M1700" t="s">
        <v>26645</v>
      </c>
    </row>
    <row r="1701" spans="1:13">
      <c r="A1701" s="1" t="s">
        <v>3718</v>
      </c>
      <c r="B1701">
        <v>3.5227352586526697E-4</v>
      </c>
      <c r="C1701" s="1">
        <v>7.4738265947679896E-5</v>
      </c>
      <c r="D1701">
        <v>0</v>
      </c>
      <c r="E1701">
        <v>0.34210526315789502</v>
      </c>
      <c r="F1701">
        <v>0.10309278350515499</v>
      </c>
      <c r="G1701">
        <v>9.6153846153846194E-3</v>
      </c>
      <c r="H1701">
        <v>5.8035714285714302E-2</v>
      </c>
      <c r="I1701">
        <v>2.89256198347107E-2</v>
      </c>
      <c r="J1701" s="1">
        <v>0.33333333333333298</v>
      </c>
      <c r="K1701" t="s">
        <v>23240</v>
      </c>
      <c r="L1701" t="s">
        <v>26646</v>
      </c>
      <c r="M1701" t="s">
        <v>26647</v>
      </c>
    </row>
    <row r="1702" spans="1:13">
      <c r="A1702" s="1" t="s">
        <v>3719</v>
      </c>
      <c r="B1702">
        <v>6.2114906970685501E-7</v>
      </c>
      <c r="C1702" s="1">
        <v>8.7790022423443397E-6</v>
      </c>
      <c r="D1702">
        <v>0.703125</v>
      </c>
      <c r="E1702">
        <v>0.921875</v>
      </c>
      <c r="F1702">
        <v>0.98704663212435195</v>
      </c>
      <c r="G1702">
        <v>0.96551724137931005</v>
      </c>
      <c r="H1702">
        <v>0.99545454545454504</v>
      </c>
      <c r="I1702">
        <v>0.97916666666666696</v>
      </c>
      <c r="J1702" s="1">
        <v>1</v>
      </c>
      <c r="K1702" t="s">
        <v>23240</v>
      </c>
      <c r="L1702" t="s">
        <v>26648</v>
      </c>
      <c r="M1702" t="s">
        <v>26649</v>
      </c>
    </row>
    <row r="1703" spans="1:13">
      <c r="A1703" s="1" t="s">
        <v>3720</v>
      </c>
      <c r="B1703">
        <v>8.8690594777295306E-5</v>
      </c>
      <c r="C1703" s="1">
        <v>5.8646117050337102E-5</v>
      </c>
      <c r="D1703">
        <v>0</v>
      </c>
      <c r="E1703">
        <v>0</v>
      </c>
      <c r="F1703">
        <v>0.32989690721649501</v>
      </c>
      <c r="G1703">
        <v>3.4482758620689703E-2</v>
      </c>
      <c r="H1703">
        <v>9.6330275229357804E-2</v>
      </c>
      <c r="I1703">
        <v>5.2845528455284597E-2</v>
      </c>
      <c r="J1703" s="1">
        <v>0</v>
      </c>
      <c r="K1703" t="s">
        <v>23238</v>
      </c>
      <c r="L1703" t="s">
        <v>26650</v>
      </c>
      <c r="M1703" t="s">
        <v>26651</v>
      </c>
    </row>
    <row r="1704" spans="1:13">
      <c r="A1704" s="1" t="s">
        <v>3721</v>
      </c>
      <c r="B1704">
        <v>7.7111583400213196E-4</v>
      </c>
      <c r="C1704" s="1">
        <v>6.3718686349821801E-5</v>
      </c>
      <c r="D1704">
        <v>3.3333333333333298E-2</v>
      </c>
      <c r="E1704">
        <v>0.44791666666666702</v>
      </c>
      <c r="F1704">
        <v>2.60416666666667E-3</v>
      </c>
      <c r="G1704">
        <v>1.8181818181818198E-2</v>
      </c>
      <c r="H1704">
        <v>4.4247787610619503E-3</v>
      </c>
      <c r="I1704">
        <v>4.5871559633027499E-3</v>
      </c>
      <c r="J1704" s="1">
        <v>0</v>
      </c>
      <c r="K1704" t="s">
        <v>23238</v>
      </c>
      <c r="L1704" t="s">
        <v>26652</v>
      </c>
      <c r="M1704" t="s">
        <v>26653</v>
      </c>
    </row>
    <row r="1705" spans="1:13">
      <c r="A1705" s="1" t="s">
        <v>3722</v>
      </c>
      <c r="B1705">
        <v>3.2398705441209798E-5</v>
      </c>
      <c r="C1705" s="1">
        <v>3.4020650205142902E-6</v>
      </c>
      <c r="D1705">
        <v>0.76666666666666705</v>
      </c>
      <c r="E1705">
        <v>0.96511627906976705</v>
      </c>
      <c r="F1705">
        <v>0.99206349206349198</v>
      </c>
      <c r="G1705">
        <v>1</v>
      </c>
      <c r="H1705">
        <v>1</v>
      </c>
      <c r="I1705">
        <v>1</v>
      </c>
      <c r="J1705" s="1" t="s">
        <v>23229</v>
      </c>
      <c r="K1705" t="s">
        <v>23238</v>
      </c>
      <c r="L1705" t="s">
        <v>26654</v>
      </c>
      <c r="M1705" t="s">
        <v>26655</v>
      </c>
    </row>
    <row r="1706" spans="1:13">
      <c r="A1706" s="1" t="s">
        <v>3723</v>
      </c>
      <c r="B1706">
        <v>3.7870742316342599E-5</v>
      </c>
      <c r="C1706" s="1">
        <v>1.28624832862498E-4</v>
      </c>
      <c r="D1706">
        <v>9.5238095238095205E-2</v>
      </c>
      <c r="E1706">
        <v>0</v>
      </c>
      <c r="F1706">
        <v>0.435</v>
      </c>
      <c r="G1706">
        <v>0</v>
      </c>
      <c r="H1706">
        <v>0</v>
      </c>
      <c r="I1706">
        <v>0</v>
      </c>
      <c r="J1706" s="1" t="s">
        <v>23229</v>
      </c>
      <c r="K1706" t="s">
        <v>23238</v>
      </c>
      <c r="L1706" t="s">
        <v>26656</v>
      </c>
      <c r="M1706" t="s">
        <v>26657</v>
      </c>
    </row>
    <row r="1707" spans="1:13">
      <c r="A1707" s="1" t="s">
        <v>3724</v>
      </c>
      <c r="B1707">
        <v>2.93547914111646E-5</v>
      </c>
      <c r="C1707" s="1">
        <v>4.0932961443448201E-7</v>
      </c>
      <c r="D1707">
        <v>0.3</v>
      </c>
      <c r="E1707">
        <v>0.17441860465116299</v>
      </c>
      <c r="F1707">
        <v>0.18181818181818199</v>
      </c>
      <c r="G1707">
        <v>2.5000000000000001E-2</v>
      </c>
      <c r="H1707">
        <v>6.3218390804597693E-2</v>
      </c>
      <c r="I1707">
        <v>0.185714285714286</v>
      </c>
      <c r="J1707" s="1">
        <v>0</v>
      </c>
      <c r="K1707" t="s">
        <v>23237</v>
      </c>
      <c r="L1707" t="s">
        <v>26658</v>
      </c>
      <c r="M1707" t="s">
        <v>26659</v>
      </c>
    </row>
    <row r="1708" spans="1:13">
      <c r="A1708" s="1" t="s">
        <v>3725</v>
      </c>
      <c r="B1708">
        <v>4.8553274115942497E-5</v>
      </c>
      <c r="C1708" s="1">
        <v>9.3771247549154197E-5</v>
      </c>
      <c r="D1708">
        <v>0.98387096774193505</v>
      </c>
      <c r="E1708">
        <v>1</v>
      </c>
      <c r="F1708">
        <v>0.88586956521739102</v>
      </c>
      <c r="G1708">
        <v>1</v>
      </c>
      <c r="H1708">
        <v>1</v>
      </c>
      <c r="I1708">
        <v>1</v>
      </c>
      <c r="J1708" s="1">
        <v>1</v>
      </c>
      <c r="K1708" t="s">
        <v>23238</v>
      </c>
      <c r="L1708" t="s">
        <v>26660</v>
      </c>
      <c r="M1708" t="s">
        <v>26661</v>
      </c>
    </row>
    <row r="1709" spans="1:13">
      <c r="A1709" s="1" t="s">
        <v>3726</v>
      </c>
      <c r="B1709">
        <v>2.9253179395324401E-5</v>
      </c>
      <c r="C1709" s="1">
        <v>1.7844679367917398E-5</v>
      </c>
      <c r="D1709">
        <v>1</v>
      </c>
      <c r="E1709">
        <v>1</v>
      </c>
      <c r="F1709">
        <v>0.79896907216494895</v>
      </c>
      <c r="G1709">
        <v>0.97321428571428603</v>
      </c>
      <c r="H1709">
        <v>0.90625</v>
      </c>
      <c r="I1709">
        <v>0.95299145299145305</v>
      </c>
      <c r="J1709" s="1">
        <v>1</v>
      </c>
      <c r="K1709" t="s">
        <v>23238</v>
      </c>
      <c r="L1709" t="s">
        <v>26662</v>
      </c>
      <c r="M1709" t="s">
        <v>26663</v>
      </c>
    </row>
    <row r="1710" spans="1:13">
      <c r="A1710" s="1" t="s">
        <v>3727</v>
      </c>
      <c r="B1710">
        <v>4.3417075491400799E-4</v>
      </c>
      <c r="C1710" s="1">
        <v>3.3909638583625198E-5</v>
      </c>
      <c r="D1710">
        <v>0.9375</v>
      </c>
      <c r="E1710">
        <v>0.76315789473684204</v>
      </c>
      <c r="F1710">
        <v>0.994871794871795</v>
      </c>
      <c r="G1710">
        <v>0.98979591836734704</v>
      </c>
      <c r="H1710">
        <v>0.995</v>
      </c>
      <c r="I1710">
        <v>0.989247311827957</v>
      </c>
      <c r="J1710" s="1">
        <v>1</v>
      </c>
      <c r="K1710" t="s">
        <v>23238</v>
      </c>
      <c r="L1710" t="s">
        <v>26664</v>
      </c>
      <c r="M1710" t="s">
        <v>26665</v>
      </c>
    </row>
    <row r="1711" spans="1:13">
      <c r="A1711" s="1" t="s">
        <v>3728</v>
      </c>
      <c r="B1711">
        <v>2.1669391268627199E-7</v>
      </c>
      <c r="C1711" s="1">
        <v>2.4487910189147201E-5</v>
      </c>
      <c r="D1711">
        <v>0</v>
      </c>
      <c r="E1711">
        <v>0</v>
      </c>
      <c r="F1711">
        <v>0</v>
      </c>
      <c r="G1711">
        <v>0.60869565217391297</v>
      </c>
      <c r="H1711">
        <v>5.9523809523809503E-3</v>
      </c>
      <c r="I1711">
        <v>0.17361111111111099</v>
      </c>
      <c r="J1711" s="1">
        <v>0</v>
      </c>
      <c r="K1711" t="s">
        <v>23240</v>
      </c>
      <c r="L1711" t="s">
        <v>26666</v>
      </c>
      <c r="M1711" t="s">
        <v>26667</v>
      </c>
    </row>
    <row r="1712" spans="1:13">
      <c r="A1712" s="1" t="s">
        <v>3729</v>
      </c>
      <c r="B1712">
        <v>2.9650385769911202E-6</v>
      </c>
      <c r="C1712" s="1">
        <v>2.4782648118237002E-9</v>
      </c>
      <c r="D1712">
        <v>7.1428571428571397E-2</v>
      </c>
      <c r="E1712">
        <v>6.9444444444444397E-3</v>
      </c>
      <c r="F1712">
        <v>0</v>
      </c>
      <c r="G1712">
        <v>2.04081632653061E-2</v>
      </c>
      <c r="H1712">
        <v>0</v>
      </c>
      <c r="I1712">
        <v>0</v>
      </c>
      <c r="J1712" s="1">
        <v>0</v>
      </c>
      <c r="K1712" t="s">
        <v>23240</v>
      </c>
      <c r="L1712" t="s">
        <v>26668</v>
      </c>
      <c r="M1712" t="s">
        <v>26669</v>
      </c>
    </row>
    <row r="1713" spans="1:13">
      <c r="A1713" s="1" t="s">
        <v>3730</v>
      </c>
      <c r="B1713">
        <v>2.2623309146383399E-5</v>
      </c>
      <c r="C1713" s="1">
        <v>5.7132434674183598E-6</v>
      </c>
      <c r="D1713">
        <v>0.921875</v>
      </c>
      <c r="E1713">
        <v>0.76470588235294101</v>
      </c>
      <c r="F1713">
        <v>0.99704142011834296</v>
      </c>
      <c r="G1713">
        <v>1</v>
      </c>
      <c r="H1713">
        <v>0.96470588235294097</v>
      </c>
      <c r="I1713">
        <v>0.95714285714285696</v>
      </c>
      <c r="J1713" s="1">
        <v>1</v>
      </c>
      <c r="K1713" t="s">
        <v>23238</v>
      </c>
      <c r="L1713" t="s">
        <v>26670</v>
      </c>
      <c r="M1713" t="s">
        <v>26671</v>
      </c>
    </row>
    <row r="1714" spans="1:13">
      <c r="A1714" s="1" t="s">
        <v>3731</v>
      </c>
      <c r="B1714">
        <v>4.8322093655875902E-8</v>
      </c>
      <c r="C1714" s="1">
        <v>1.519630297689E-6</v>
      </c>
      <c r="D1714">
        <v>3.125E-2</v>
      </c>
      <c r="E1714">
        <v>0</v>
      </c>
      <c r="F1714">
        <v>0</v>
      </c>
      <c r="G1714">
        <v>0</v>
      </c>
      <c r="H1714">
        <v>1.0869565217391301E-2</v>
      </c>
      <c r="I1714">
        <v>0</v>
      </c>
      <c r="J1714" s="1">
        <v>0</v>
      </c>
      <c r="K1714" t="s">
        <v>23242</v>
      </c>
      <c r="L1714" t="s">
        <v>26672</v>
      </c>
      <c r="M1714" t="s">
        <v>26673</v>
      </c>
    </row>
    <row r="1715" spans="1:13">
      <c r="A1715" s="1" t="s">
        <v>3732</v>
      </c>
      <c r="B1715">
        <v>2.44168903845039E-6</v>
      </c>
      <c r="C1715" s="1">
        <v>2.68230031998735E-6</v>
      </c>
      <c r="D1715">
        <v>0.9375</v>
      </c>
      <c r="E1715">
        <v>0.9375</v>
      </c>
      <c r="F1715">
        <v>0.96113989637305697</v>
      </c>
      <c r="G1715">
        <v>0.99137931034482796</v>
      </c>
      <c r="H1715">
        <v>0.97807017543859698</v>
      </c>
      <c r="I1715">
        <v>0.92682926829268297</v>
      </c>
      <c r="J1715" s="1">
        <v>1</v>
      </c>
      <c r="K1715" t="s">
        <v>23238</v>
      </c>
      <c r="L1715" t="s">
        <v>26674</v>
      </c>
      <c r="M1715" t="s">
        <v>26675</v>
      </c>
    </row>
    <row r="1716" spans="1:13">
      <c r="A1716" s="1" t="s">
        <v>3733</v>
      </c>
      <c r="B1716">
        <v>8.6372608855542703E-9</v>
      </c>
      <c r="C1716" s="1">
        <v>3.76231632995653E-6</v>
      </c>
      <c r="D1716">
        <v>0</v>
      </c>
      <c r="E1716">
        <v>0</v>
      </c>
      <c r="F1716">
        <v>5.5921052631578899E-2</v>
      </c>
      <c r="G1716">
        <v>0</v>
      </c>
      <c r="H1716">
        <v>0</v>
      </c>
      <c r="I1716">
        <v>0</v>
      </c>
      <c r="J1716" s="1" t="s">
        <v>23229</v>
      </c>
      <c r="K1716" t="s">
        <v>23241</v>
      </c>
      <c r="L1716" t="s">
        <v>26676</v>
      </c>
      <c r="M1716" t="s">
        <v>26677</v>
      </c>
    </row>
    <row r="1717" spans="1:13">
      <c r="A1717" s="1" t="s">
        <v>3734</v>
      </c>
      <c r="B1717">
        <v>6.6803351144415103E-8</v>
      </c>
      <c r="C1717" s="1">
        <v>3.0250688783388899E-6</v>
      </c>
      <c r="D1717">
        <v>0</v>
      </c>
      <c r="E1717">
        <v>0</v>
      </c>
      <c r="F1717">
        <v>7.32484076433121E-2</v>
      </c>
      <c r="G1717">
        <v>0</v>
      </c>
      <c r="H1717">
        <v>0</v>
      </c>
      <c r="I1717">
        <v>0</v>
      </c>
      <c r="J1717" s="1">
        <v>0</v>
      </c>
      <c r="K1717" t="s">
        <v>23241</v>
      </c>
      <c r="L1717" t="s">
        <v>26678</v>
      </c>
      <c r="M1717" t="s">
        <v>26679</v>
      </c>
    </row>
    <row r="1718" spans="1:13">
      <c r="A1718" s="1" t="s">
        <v>3735</v>
      </c>
      <c r="B1718">
        <v>6.6112792237831199E-7</v>
      </c>
      <c r="C1718" s="1">
        <v>1.33641547452144E-5</v>
      </c>
      <c r="D1718">
        <v>0.83870967741935498</v>
      </c>
      <c r="E1718">
        <v>0.96470588235294097</v>
      </c>
      <c r="F1718">
        <v>0.94502617801047095</v>
      </c>
      <c r="G1718">
        <v>0.98571428571428599</v>
      </c>
      <c r="H1718">
        <v>0.97093023255813904</v>
      </c>
      <c r="I1718">
        <v>0.99295774647887303</v>
      </c>
      <c r="J1718" s="1">
        <v>1</v>
      </c>
      <c r="K1718" t="s">
        <v>23238</v>
      </c>
      <c r="L1718" t="s">
        <v>26680</v>
      </c>
      <c r="M1718" t="s">
        <v>26681</v>
      </c>
    </row>
    <row r="1719" spans="1:13">
      <c r="A1719" s="1" t="s">
        <v>3736</v>
      </c>
      <c r="B1719">
        <v>2.37987767023995E-6</v>
      </c>
      <c r="C1719" s="1">
        <v>1.0583155163117999E-4</v>
      </c>
      <c r="D1719">
        <v>0.34482758620689702</v>
      </c>
      <c r="E1719">
        <v>0.1</v>
      </c>
      <c r="F1719">
        <v>0.57092198581560305</v>
      </c>
      <c r="G1719">
        <v>0.05</v>
      </c>
      <c r="H1719">
        <v>0.29729729729729698</v>
      </c>
      <c r="I1719">
        <v>0.19166666666666701</v>
      </c>
      <c r="J1719" s="1">
        <v>0</v>
      </c>
      <c r="K1719" t="s">
        <v>23240</v>
      </c>
      <c r="L1719" t="s">
        <v>26682</v>
      </c>
      <c r="M1719" t="s">
        <v>26683</v>
      </c>
    </row>
    <row r="1720" spans="1:13">
      <c r="A1720" s="1" t="s">
        <v>3737</v>
      </c>
      <c r="B1720">
        <v>1.7015460935214701E-6</v>
      </c>
      <c r="C1720" s="1">
        <v>1.37974951534849E-5</v>
      </c>
      <c r="D1720">
        <v>0</v>
      </c>
      <c r="E1720">
        <v>5.8823529411764696E-3</v>
      </c>
      <c r="F1720">
        <v>0.46242774566473999</v>
      </c>
      <c r="G1720">
        <v>0.375</v>
      </c>
      <c r="H1720">
        <v>0.421875</v>
      </c>
      <c r="I1720">
        <v>0.33606557377049201</v>
      </c>
      <c r="J1720" s="1">
        <v>0</v>
      </c>
      <c r="K1720" t="s">
        <v>23238</v>
      </c>
      <c r="L1720" t="s">
        <v>26684</v>
      </c>
      <c r="M1720" t="s">
        <v>26685</v>
      </c>
    </row>
    <row r="1721" spans="1:13">
      <c r="A1721" s="1" t="s">
        <v>3738</v>
      </c>
      <c r="B1721">
        <v>4.7298446017269403E-5</v>
      </c>
      <c r="C1721" s="1">
        <v>4.9123674826188599E-5</v>
      </c>
      <c r="D1721">
        <v>6.6666666666666693E-2</v>
      </c>
      <c r="E1721">
        <v>0</v>
      </c>
      <c r="F1721">
        <v>0.33437499999999998</v>
      </c>
      <c r="G1721">
        <v>2.6315789473684199E-2</v>
      </c>
      <c r="H1721">
        <v>6.3291139240506306E-2</v>
      </c>
      <c r="I1721">
        <v>6.9444444444444406E-2</v>
      </c>
      <c r="J1721" s="1" t="s">
        <v>23229</v>
      </c>
      <c r="K1721" t="s">
        <v>23241</v>
      </c>
      <c r="L1721" t="s">
        <v>26686</v>
      </c>
      <c r="M1721" t="s">
        <v>26687</v>
      </c>
    </row>
    <row r="1722" spans="1:13">
      <c r="A1722" s="1" t="s">
        <v>3739</v>
      </c>
      <c r="B1722">
        <v>3.0751104989147801E-6</v>
      </c>
      <c r="C1722" s="1">
        <v>1.16295148858797E-6</v>
      </c>
      <c r="D1722">
        <v>0.96551724137931005</v>
      </c>
      <c r="E1722">
        <v>0.97368421052631604</v>
      </c>
      <c r="F1722">
        <v>0.96764705882352897</v>
      </c>
      <c r="G1722">
        <v>1</v>
      </c>
      <c r="H1722">
        <v>1</v>
      </c>
      <c r="I1722">
        <v>1</v>
      </c>
      <c r="J1722" s="1">
        <v>1</v>
      </c>
      <c r="K1722" t="s">
        <v>23238</v>
      </c>
      <c r="L1722" t="s">
        <v>26688</v>
      </c>
      <c r="M1722" t="s">
        <v>26689</v>
      </c>
    </row>
    <row r="1723" spans="1:13">
      <c r="A1723" s="1" t="s">
        <v>3740</v>
      </c>
      <c r="B1723">
        <v>2.2531624876436499E-5</v>
      </c>
      <c r="C1723" s="1">
        <v>8.4342779229485494E-8</v>
      </c>
      <c r="D1723">
        <v>0.98387096774193505</v>
      </c>
      <c r="E1723">
        <v>0.94252873563218398</v>
      </c>
      <c r="F1723">
        <v>0.98044692737430195</v>
      </c>
      <c r="G1723">
        <v>1</v>
      </c>
      <c r="H1723">
        <v>1</v>
      </c>
      <c r="I1723">
        <v>0.99137931034482796</v>
      </c>
      <c r="J1723" s="1">
        <v>1</v>
      </c>
      <c r="K1723" t="s">
        <v>23238</v>
      </c>
      <c r="L1723" t="s">
        <v>26690</v>
      </c>
      <c r="M1723" t="s">
        <v>26691</v>
      </c>
    </row>
    <row r="1724" spans="1:13">
      <c r="A1724" s="1" t="s">
        <v>3741</v>
      </c>
      <c r="B1724">
        <v>9.7372506851797494E-6</v>
      </c>
      <c r="C1724" s="1">
        <v>3.20206403447361E-5</v>
      </c>
      <c r="D1724">
        <v>0.953125</v>
      </c>
      <c r="E1724">
        <v>0.92708333333333304</v>
      </c>
      <c r="F1724">
        <v>0.59541984732824405</v>
      </c>
      <c r="G1724">
        <v>0.89215686274509798</v>
      </c>
      <c r="H1724">
        <v>0.59868421052631604</v>
      </c>
      <c r="I1724">
        <v>0.93243243243243201</v>
      </c>
      <c r="J1724" s="1">
        <v>1</v>
      </c>
      <c r="K1724" t="s">
        <v>23238</v>
      </c>
      <c r="L1724" t="s">
        <v>26692</v>
      </c>
      <c r="M1724" t="s">
        <v>26693</v>
      </c>
    </row>
    <row r="1725" spans="1:13">
      <c r="A1725" s="1" t="s">
        <v>3742</v>
      </c>
      <c r="B1725">
        <v>1.7616893354524199E-4</v>
      </c>
      <c r="C1725" s="1">
        <v>3.6988341296235899E-7</v>
      </c>
      <c r="D1725">
        <v>0.984375</v>
      </c>
      <c r="E1725">
        <v>0.99468085106382975</v>
      </c>
      <c r="F1725">
        <v>0.58695652173912993</v>
      </c>
      <c r="G1725">
        <v>0.81818181818181801</v>
      </c>
      <c r="H1725">
        <v>0.73863636363636398</v>
      </c>
      <c r="I1725">
        <v>0.90625</v>
      </c>
      <c r="J1725" s="1">
        <v>1</v>
      </c>
      <c r="K1725" t="s">
        <v>23244</v>
      </c>
      <c r="L1725" t="s">
        <v>26694</v>
      </c>
      <c r="M1725" t="s">
        <v>26695</v>
      </c>
    </row>
    <row r="1726" spans="1:13">
      <c r="A1726" s="1" t="s">
        <v>3743</v>
      </c>
      <c r="B1726">
        <v>2.9663799624515899E-8</v>
      </c>
      <c r="C1726" s="1">
        <v>1.0558939559366301E-6</v>
      </c>
      <c r="D1726">
        <v>1</v>
      </c>
      <c r="E1726">
        <v>1</v>
      </c>
      <c r="F1726">
        <v>0.98275862068965503</v>
      </c>
      <c r="G1726">
        <v>0.931034482758621</v>
      </c>
      <c r="H1726">
        <v>0.95</v>
      </c>
      <c r="I1726">
        <v>1</v>
      </c>
      <c r="J1726" s="1">
        <v>1</v>
      </c>
      <c r="K1726" t="s">
        <v>23241</v>
      </c>
      <c r="L1726" t="s">
        <v>26696</v>
      </c>
      <c r="M1726" t="s">
        <v>26697</v>
      </c>
    </row>
    <row r="1727" spans="1:13">
      <c r="A1727" s="1" t="s">
        <v>3744</v>
      </c>
      <c r="B1727">
        <v>2.2319097306123399E-8</v>
      </c>
      <c r="C1727" s="1">
        <v>1.09377501013995E-5</v>
      </c>
      <c r="D1727">
        <v>1</v>
      </c>
      <c r="E1727">
        <v>0.99285714285714299</v>
      </c>
      <c r="F1727">
        <v>1</v>
      </c>
      <c r="G1727">
        <v>0.76595744680851097</v>
      </c>
      <c r="H1727">
        <v>1</v>
      </c>
      <c r="I1727">
        <v>0.97692307692307701</v>
      </c>
      <c r="J1727" s="1" t="s">
        <v>23229</v>
      </c>
      <c r="K1727" t="s">
        <v>23238</v>
      </c>
      <c r="L1727" t="s">
        <v>26698</v>
      </c>
      <c r="M1727" t="s">
        <v>26699</v>
      </c>
    </row>
    <row r="1728" spans="1:13">
      <c r="A1728" s="1" t="s">
        <v>3745</v>
      </c>
      <c r="B1728">
        <v>4.8414979973785403E-5</v>
      </c>
      <c r="C1728" s="1">
        <v>2.6141082147854998E-5</v>
      </c>
      <c r="D1728">
        <v>0.40625</v>
      </c>
      <c r="E1728">
        <v>0.55357142857142905</v>
      </c>
      <c r="F1728">
        <v>0.83750000000000002</v>
      </c>
      <c r="G1728">
        <v>0.97727272727272696</v>
      </c>
      <c r="H1728">
        <v>0.94202898550724601</v>
      </c>
      <c r="I1728">
        <v>0.64375000000000004</v>
      </c>
      <c r="J1728" s="1">
        <v>1</v>
      </c>
      <c r="K1728" t="s">
        <v>23239</v>
      </c>
      <c r="L1728" t="s">
        <v>26700</v>
      </c>
      <c r="M1728" t="s">
        <v>26701</v>
      </c>
    </row>
    <row r="1729" spans="1:13">
      <c r="A1729" s="1" t="s">
        <v>3746</v>
      </c>
      <c r="B1729">
        <v>1.74067678778811E-6</v>
      </c>
      <c r="C1729" s="1">
        <v>1.5531442710459999E-7</v>
      </c>
      <c r="D1729">
        <v>1</v>
      </c>
      <c r="E1729">
        <v>0.97727272727272696</v>
      </c>
      <c r="F1729">
        <v>1</v>
      </c>
      <c r="G1729">
        <v>0.99038461538461497</v>
      </c>
      <c r="H1729">
        <v>0.98387096774193505</v>
      </c>
      <c r="I1729">
        <v>0.99473684210526303</v>
      </c>
      <c r="J1729" s="1">
        <v>0.40909090909090901</v>
      </c>
      <c r="K1729" t="s">
        <v>23240</v>
      </c>
      <c r="L1729" t="s">
        <v>26702</v>
      </c>
      <c r="M1729" t="s">
        <v>26703</v>
      </c>
    </row>
    <row r="1730" spans="1:13">
      <c r="A1730" s="1" t="s">
        <v>3747</v>
      </c>
      <c r="B1730">
        <v>4.9727972764101002E-6</v>
      </c>
      <c r="C1730" s="1">
        <v>3.1812348328800502E-5</v>
      </c>
      <c r="D1730">
        <v>0</v>
      </c>
      <c r="E1730">
        <v>6.0240963855421699E-3</v>
      </c>
      <c r="F1730">
        <v>5.22875816993464E-2</v>
      </c>
      <c r="G1730">
        <v>0</v>
      </c>
      <c r="H1730">
        <v>0.18461538461538499</v>
      </c>
      <c r="I1730">
        <v>0.114285714285714</v>
      </c>
      <c r="J1730" s="1" t="s">
        <v>23229</v>
      </c>
      <c r="K1730" t="s">
        <v>23241</v>
      </c>
      <c r="L1730" t="s">
        <v>26704</v>
      </c>
      <c r="M1730" t="s">
        <v>26705</v>
      </c>
    </row>
    <row r="1731" spans="1:13">
      <c r="A1731" s="1" t="s">
        <v>3748</v>
      </c>
      <c r="B1731">
        <v>3.4250387874923399E-4</v>
      </c>
      <c r="C1731" s="1">
        <v>8.5429323259031398E-5</v>
      </c>
      <c r="D1731">
        <v>0.91071428571428603</v>
      </c>
      <c r="E1731">
        <v>0.703125</v>
      </c>
      <c r="F1731">
        <v>0.95380434782608703</v>
      </c>
      <c r="G1731">
        <v>1</v>
      </c>
      <c r="H1731">
        <v>0.99489795918367396</v>
      </c>
      <c r="I1731">
        <v>0.98514851485148502</v>
      </c>
      <c r="J1731" s="1">
        <v>1</v>
      </c>
      <c r="K1731" t="s">
        <v>23241</v>
      </c>
      <c r="L1731" t="s">
        <v>26706</v>
      </c>
      <c r="M1731" t="s">
        <v>26707</v>
      </c>
    </row>
    <row r="1732" spans="1:13">
      <c r="A1732" s="1" t="s">
        <v>3749</v>
      </c>
      <c r="B1732">
        <v>2.0145311811344901E-6</v>
      </c>
      <c r="C1732" s="1">
        <v>5.4681672879247703E-6</v>
      </c>
      <c r="D1732">
        <v>1.72413793103448E-2</v>
      </c>
      <c r="E1732">
        <v>1.16279069767442E-2</v>
      </c>
      <c r="F1732">
        <v>7.63358778625954E-3</v>
      </c>
      <c r="G1732">
        <v>0.671875</v>
      </c>
      <c r="H1732">
        <v>0</v>
      </c>
      <c r="I1732">
        <v>5.4054054054054099E-2</v>
      </c>
      <c r="J1732" s="1">
        <v>0</v>
      </c>
      <c r="K1732" t="s">
        <v>23240</v>
      </c>
      <c r="L1732" t="s">
        <v>26708</v>
      </c>
      <c r="M1732" t="s">
        <v>26709</v>
      </c>
    </row>
    <row r="1733" spans="1:13">
      <c r="A1733" s="1" t="s">
        <v>3750</v>
      </c>
      <c r="B1733">
        <v>1.42734945622201E-6</v>
      </c>
      <c r="C1733" s="1">
        <v>6.0291232004233406E-8</v>
      </c>
      <c r="D1733">
        <v>1</v>
      </c>
      <c r="E1733">
        <v>0.95333333333333303</v>
      </c>
      <c r="F1733">
        <v>0.99685534591195002</v>
      </c>
      <c r="G1733">
        <v>0.75757575757575801</v>
      </c>
      <c r="H1733">
        <v>0.96250000000000002</v>
      </c>
      <c r="I1733">
        <v>0.89772727272727304</v>
      </c>
      <c r="J1733" s="1">
        <v>1</v>
      </c>
      <c r="K1733" t="s">
        <v>23238</v>
      </c>
      <c r="L1733" t="s">
        <v>26710</v>
      </c>
      <c r="M1733" t="s">
        <v>26711</v>
      </c>
    </row>
    <row r="1734" spans="1:13">
      <c r="A1734" s="1" t="s">
        <v>3751</v>
      </c>
      <c r="B1734">
        <v>1.8410611849936301E-4</v>
      </c>
      <c r="C1734" s="1">
        <v>2.4971943397148102E-6</v>
      </c>
      <c r="D1734">
        <v>0.36666666666666697</v>
      </c>
      <c r="E1734">
        <v>0.43975903614457801</v>
      </c>
      <c r="F1734">
        <v>0.12068965517241401</v>
      </c>
      <c r="G1734">
        <v>0.12903225806451599</v>
      </c>
      <c r="H1734">
        <v>5.4216867469879498E-2</v>
      </c>
      <c r="I1734">
        <v>9.375E-2</v>
      </c>
      <c r="J1734" s="1">
        <v>0</v>
      </c>
      <c r="K1734" t="s">
        <v>23241</v>
      </c>
      <c r="L1734" t="s">
        <v>26712</v>
      </c>
      <c r="M1734" t="s">
        <v>26713</v>
      </c>
    </row>
    <row r="1735" spans="1:13">
      <c r="A1735" s="1" t="s">
        <v>3752</v>
      </c>
      <c r="B1735">
        <v>3.56240845935339E-7</v>
      </c>
      <c r="C1735" s="1">
        <v>1.9296367241024401E-6</v>
      </c>
      <c r="D1735">
        <v>0.93333333333333302</v>
      </c>
      <c r="E1735">
        <v>0.99382716049382702</v>
      </c>
      <c r="F1735">
        <v>0.96892655367231595</v>
      </c>
      <c r="G1735">
        <v>1</v>
      </c>
      <c r="H1735">
        <v>0.94871794871794901</v>
      </c>
      <c r="I1735">
        <v>1</v>
      </c>
      <c r="J1735" s="1">
        <v>1</v>
      </c>
      <c r="K1735" t="s">
        <v>23239</v>
      </c>
      <c r="L1735" t="s">
        <v>26714</v>
      </c>
      <c r="M1735" t="s">
        <v>26715</v>
      </c>
    </row>
    <row r="1736" spans="1:13">
      <c r="A1736" s="1" t="s">
        <v>3753</v>
      </c>
      <c r="B1736">
        <v>1.73373531426269E-8</v>
      </c>
      <c r="C1736" s="1">
        <v>2.2358735866139899E-5</v>
      </c>
      <c r="D1736">
        <v>0</v>
      </c>
      <c r="E1736">
        <v>5.31914893617021E-3</v>
      </c>
      <c r="F1736">
        <v>0</v>
      </c>
      <c r="G1736">
        <v>0.36842105263157898</v>
      </c>
      <c r="H1736">
        <v>4.2452830188679201E-2</v>
      </c>
      <c r="I1736">
        <v>6.3025210084033598E-2</v>
      </c>
      <c r="J1736" s="1">
        <v>0</v>
      </c>
      <c r="K1736" t="s">
        <v>23241</v>
      </c>
      <c r="L1736" t="s">
        <v>26716</v>
      </c>
      <c r="M1736" t="s">
        <v>26717</v>
      </c>
    </row>
    <row r="1737" spans="1:13">
      <c r="A1737" s="1" t="s">
        <v>3754</v>
      </c>
      <c r="B1737">
        <v>1.2445527914451E-5</v>
      </c>
      <c r="C1737" s="1">
        <v>3.6862271908003898E-4</v>
      </c>
      <c r="D1737">
        <v>0.8125</v>
      </c>
      <c r="E1737">
        <v>0.98901098901098905</v>
      </c>
      <c r="F1737">
        <v>1</v>
      </c>
      <c r="G1737">
        <v>0.51785714285714302</v>
      </c>
      <c r="H1737">
        <v>0.99514563106796095</v>
      </c>
      <c r="I1737">
        <v>0.72685185185185197</v>
      </c>
      <c r="J1737" s="1" t="s">
        <v>23229</v>
      </c>
      <c r="K1737" t="s">
        <v>23238</v>
      </c>
      <c r="L1737" t="s">
        <v>26718</v>
      </c>
      <c r="M1737" t="s">
        <v>26719</v>
      </c>
    </row>
    <row r="1738" spans="1:13">
      <c r="A1738" s="1" t="s">
        <v>3755</v>
      </c>
      <c r="B1738">
        <v>6.4243977509816997E-6</v>
      </c>
      <c r="C1738" s="1">
        <v>1.66013914056626E-8</v>
      </c>
      <c r="D1738">
        <v>0.9375</v>
      </c>
      <c r="E1738">
        <v>0.93975903614457801</v>
      </c>
      <c r="F1738">
        <v>1</v>
      </c>
      <c r="G1738">
        <v>1</v>
      </c>
      <c r="H1738">
        <v>1</v>
      </c>
      <c r="I1738">
        <v>1</v>
      </c>
      <c r="J1738" s="1">
        <v>1</v>
      </c>
      <c r="K1738" t="s">
        <v>23241</v>
      </c>
      <c r="L1738" t="s">
        <v>26720</v>
      </c>
      <c r="M1738" t="s">
        <v>26721</v>
      </c>
    </row>
    <row r="1739" spans="1:13">
      <c r="A1739" s="1" t="s">
        <v>3756</v>
      </c>
      <c r="B1739">
        <v>1.4712918837213299E-4</v>
      </c>
      <c r="C1739" s="1">
        <v>3.6597047940585997E-4</v>
      </c>
      <c r="D1739">
        <v>1</v>
      </c>
      <c r="E1739">
        <v>1</v>
      </c>
      <c r="F1739">
        <v>0.58988764044943798</v>
      </c>
      <c r="G1739">
        <v>1</v>
      </c>
      <c r="H1739">
        <v>0.94148936170212805</v>
      </c>
      <c r="I1739">
        <v>1</v>
      </c>
      <c r="J1739" s="1">
        <v>1</v>
      </c>
      <c r="K1739" t="s">
        <v>23239</v>
      </c>
      <c r="L1739" t="s">
        <v>26722</v>
      </c>
      <c r="M1739" t="s">
        <v>26723</v>
      </c>
    </row>
    <row r="1740" spans="1:13">
      <c r="A1740" s="1" t="s">
        <v>3757</v>
      </c>
      <c r="B1740">
        <v>4.1135635289854904E-6</v>
      </c>
      <c r="C1740" s="1">
        <v>9.6434558294594309E-7</v>
      </c>
      <c r="D1740">
        <v>0.953125</v>
      </c>
      <c r="E1740">
        <v>0.98947368421052595</v>
      </c>
      <c r="F1740">
        <v>0.68556701030927802</v>
      </c>
      <c r="G1740">
        <v>0.90909090909090895</v>
      </c>
      <c r="H1740">
        <v>0.58558558558558604</v>
      </c>
      <c r="I1740">
        <v>0.84033613445378197</v>
      </c>
      <c r="J1740" s="1">
        <v>1</v>
      </c>
      <c r="K1740" t="s">
        <v>23241</v>
      </c>
      <c r="L1740" t="s">
        <v>26724</v>
      </c>
      <c r="M1740" t="s">
        <v>26725</v>
      </c>
    </row>
    <row r="1741" spans="1:13">
      <c r="A1741" s="1" t="s">
        <v>3758</v>
      </c>
      <c r="B1741">
        <v>2.3565848183105699E-6</v>
      </c>
      <c r="C1741" s="1">
        <v>7.5384938793242101E-5</v>
      </c>
      <c r="D1741">
        <v>0.98214285714285698</v>
      </c>
      <c r="E1741">
        <v>1</v>
      </c>
      <c r="F1741">
        <v>0.84687500000000004</v>
      </c>
      <c r="G1741">
        <v>1</v>
      </c>
      <c r="H1741">
        <v>1</v>
      </c>
      <c r="I1741">
        <v>0.99404761904761896</v>
      </c>
      <c r="J1741" s="1">
        <v>1</v>
      </c>
      <c r="K1741" t="s">
        <v>23238</v>
      </c>
      <c r="L1741" t="s">
        <v>26726</v>
      </c>
      <c r="M1741" t="s">
        <v>26727</v>
      </c>
    </row>
    <row r="1742" spans="1:13">
      <c r="A1742" s="1" t="s">
        <v>3759</v>
      </c>
      <c r="B1742">
        <v>4.3906575666817102E-5</v>
      </c>
      <c r="C1742" s="1">
        <v>5.2627353104008702E-5</v>
      </c>
      <c r="D1742">
        <v>1</v>
      </c>
      <c r="E1742">
        <v>0.99438202247190999</v>
      </c>
      <c r="F1742">
        <v>0.86697247706421998</v>
      </c>
      <c r="G1742">
        <v>1</v>
      </c>
      <c r="H1742">
        <v>1</v>
      </c>
      <c r="I1742">
        <v>0.953125</v>
      </c>
      <c r="J1742" s="1">
        <v>1</v>
      </c>
      <c r="K1742" t="s">
        <v>23240</v>
      </c>
      <c r="L1742" t="s">
        <v>26728</v>
      </c>
      <c r="M1742" t="s">
        <v>26729</v>
      </c>
    </row>
    <row r="1743" spans="1:13">
      <c r="A1743" s="1" t="s">
        <v>3760</v>
      </c>
      <c r="B1743">
        <v>3.5670362525748301E-7</v>
      </c>
      <c r="C1743" s="1">
        <v>1.4348358232740201E-6</v>
      </c>
      <c r="D1743">
        <v>0.984375</v>
      </c>
      <c r="E1743">
        <v>1</v>
      </c>
      <c r="F1743">
        <v>1</v>
      </c>
      <c r="G1743">
        <v>0.96551724137931005</v>
      </c>
      <c r="H1743">
        <v>0.98076923076923095</v>
      </c>
      <c r="I1743">
        <v>0.95714285714285696</v>
      </c>
      <c r="J1743" s="1">
        <v>0.95454545454545503</v>
      </c>
      <c r="K1743" t="s">
        <v>23238</v>
      </c>
      <c r="L1743" t="s">
        <v>26730</v>
      </c>
      <c r="M1743" t="s">
        <v>26731</v>
      </c>
    </row>
    <row r="1744" spans="1:13">
      <c r="A1744" s="1" t="s">
        <v>3761</v>
      </c>
      <c r="B1744">
        <v>7.0306267615649002E-5</v>
      </c>
      <c r="C1744" s="1">
        <v>8.2891002141143494E-5</v>
      </c>
      <c r="D1744">
        <v>0</v>
      </c>
      <c r="E1744">
        <v>6.17283950617284E-3</v>
      </c>
      <c r="F1744">
        <v>0.33734939759036098</v>
      </c>
      <c r="G1744">
        <v>0</v>
      </c>
      <c r="H1744">
        <v>0</v>
      </c>
      <c r="I1744">
        <v>0</v>
      </c>
      <c r="J1744" s="1" t="s">
        <v>23229</v>
      </c>
      <c r="K1744" t="s">
        <v>23238</v>
      </c>
      <c r="L1744" t="s">
        <v>26732</v>
      </c>
      <c r="M1744" t="s">
        <v>26733</v>
      </c>
    </row>
    <row r="1745" spans="1:13">
      <c r="A1745" s="1" t="s">
        <v>3762</v>
      </c>
      <c r="B1745">
        <v>5.4366940891243197E-9</v>
      </c>
      <c r="C1745" s="1">
        <v>1.3055955231515701E-8</v>
      </c>
      <c r="D1745">
        <v>0</v>
      </c>
      <c r="E1745">
        <v>0</v>
      </c>
      <c r="F1745">
        <v>0</v>
      </c>
      <c r="G1745">
        <v>0</v>
      </c>
      <c r="H1745">
        <v>5.4347826086956503E-3</v>
      </c>
      <c r="I1745">
        <v>0</v>
      </c>
      <c r="J1745" s="1">
        <v>1</v>
      </c>
      <c r="K1745" t="s">
        <v>23241</v>
      </c>
      <c r="L1745" t="s">
        <v>26734</v>
      </c>
      <c r="M1745" t="s">
        <v>26735</v>
      </c>
    </row>
    <row r="1746" spans="1:13">
      <c r="A1746" s="1" t="s">
        <v>3763</v>
      </c>
      <c r="B1746">
        <v>2.6483912555408902E-7</v>
      </c>
      <c r="C1746" s="1">
        <v>1.2714783981571401E-5</v>
      </c>
      <c r="D1746">
        <v>0</v>
      </c>
      <c r="E1746">
        <v>0</v>
      </c>
      <c r="F1746">
        <v>0</v>
      </c>
      <c r="G1746">
        <v>8.6206896551724102E-2</v>
      </c>
      <c r="H1746">
        <v>2.1929824561403501E-2</v>
      </c>
      <c r="I1746">
        <v>0.101626016260163</v>
      </c>
      <c r="J1746" s="1">
        <v>0</v>
      </c>
      <c r="K1746" t="s">
        <v>23238</v>
      </c>
      <c r="L1746" t="s">
        <v>26736</v>
      </c>
      <c r="M1746" t="s">
        <v>26737</v>
      </c>
    </row>
    <row r="1747" spans="1:13">
      <c r="A1747" s="1" t="s">
        <v>3764</v>
      </c>
      <c r="B1747">
        <v>4.9867333489003398E-7</v>
      </c>
      <c r="C1747" s="1">
        <v>7.4121306886959003E-7</v>
      </c>
      <c r="D1747">
        <v>0</v>
      </c>
      <c r="E1747">
        <v>0</v>
      </c>
      <c r="F1747">
        <v>0.114285714285714</v>
      </c>
      <c r="G1747">
        <v>0</v>
      </c>
      <c r="H1747">
        <v>0.13636363636363599</v>
      </c>
      <c r="I1747">
        <v>4.0540540540540501E-2</v>
      </c>
      <c r="J1747" s="1">
        <v>0</v>
      </c>
      <c r="K1747" t="s">
        <v>23238</v>
      </c>
      <c r="L1747" t="s">
        <v>26738</v>
      </c>
      <c r="M1747" t="s">
        <v>26739</v>
      </c>
    </row>
    <row r="1748" spans="1:13">
      <c r="A1748" s="1" t="s">
        <v>3765</v>
      </c>
      <c r="B1748">
        <v>3.1961269601943099E-6</v>
      </c>
      <c r="C1748" s="1">
        <v>3.0785979374031598E-6</v>
      </c>
      <c r="D1748">
        <v>0.91935483870967705</v>
      </c>
      <c r="E1748">
        <v>0.98333333333333295</v>
      </c>
      <c r="F1748">
        <v>1</v>
      </c>
      <c r="G1748">
        <v>1</v>
      </c>
      <c r="H1748">
        <v>1</v>
      </c>
      <c r="I1748">
        <v>0.98571428571428599</v>
      </c>
      <c r="J1748" s="1">
        <v>1</v>
      </c>
      <c r="K1748" t="s">
        <v>23238</v>
      </c>
      <c r="L1748" t="s">
        <v>26740</v>
      </c>
      <c r="M1748" t="s">
        <v>26741</v>
      </c>
    </row>
    <row r="1749" spans="1:13">
      <c r="A1749" s="1" t="s">
        <v>3766</v>
      </c>
      <c r="B1749">
        <v>4.1295869018125698E-4</v>
      </c>
      <c r="C1749" s="1">
        <v>5.0259311591360401E-5</v>
      </c>
      <c r="D1749">
        <v>0</v>
      </c>
      <c r="E1749">
        <v>0.430851063829787</v>
      </c>
      <c r="F1749">
        <v>5.2356020942408397E-3</v>
      </c>
      <c r="G1749">
        <v>0.33653846153846201</v>
      </c>
      <c r="H1749">
        <v>5.5E-2</v>
      </c>
      <c r="I1749">
        <v>3.2051282051282E-2</v>
      </c>
      <c r="J1749" s="1">
        <v>0</v>
      </c>
      <c r="K1749" t="s">
        <v>23239</v>
      </c>
      <c r="L1749" t="s">
        <v>26742</v>
      </c>
      <c r="M1749" t="s">
        <v>26743</v>
      </c>
    </row>
    <row r="1750" spans="1:13">
      <c r="A1750" s="1" t="s">
        <v>3767</v>
      </c>
      <c r="B1750">
        <v>1.02564789735877E-4</v>
      </c>
      <c r="C1750" s="1">
        <v>1.0220339077863E-5</v>
      </c>
      <c r="D1750">
        <v>0.2</v>
      </c>
      <c r="E1750">
        <v>0.158823529411765</v>
      </c>
      <c r="F1750">
        <v>3.5502958579881699E-2</v>
      </c>
      <c r="G1750">
        <v>0.17857142857142899</v>
      </c>
      <c r="H1750">
        <v>0</v>
      </c>
      <c r="I1750">
        <v>0.220588235294118</v>
      </c>
      <c r="J1750" s="1">
        <v>0.33333333333333298</v>
      </c>
      <c r="K1750" t="s">
        <v>23241</v>
      </c>
      <c r="L1750" t="s">
        <v>26744</v>
      </c>
      <c r="M1750" t="s">
        <v>26745</v>
      </c>
    </row>
    <row r="1751" spans="1:13">
      <c r="A1751" s="1" t="s">
        <v>3768</v>
      </c>
      <c r="B1751">
        <v>9.4704231848462395E-7</v>
      </c>
      <c r="C1751" s="1">
        <v>4.6777085108271199E-6</v>
      </c>
      <c r="D1751">
        <v>0</v>
      </c>
      <c r="E1751">
        <v>0</v>
      </c>
      <c r="F1751">
        <v>5.32544378698225E-2</v>
      </c>
      <c r="G1751">
        <v>0</v>
      </c>
      <c r="H1751">
        <v>0.151785714285714</v>
      </c>
      <c r="I1751">
        <v>2.2471910112359501E-2</v>
      </c>
      <c r="J1751" s="1">
        <v>0</v>
      </c>
      <c r="K1751" t="s">
        <v>23241</v>
      </c>
      <c r="L1751" t="s">
        <v>26746</v>
      </c>
      <c r="M1751" t="s">
        <v>26747</v>
      </c>
    </row>
    <row r="1752" spans="1:13">
      <c r="A1752" s="1" t="s">
        <v>3769</v>
      </c>
      <c r="B1752">
        <v>3.5023109889523098E-4</v>
      </c>
      <c r="C1752" s="1">
        <v>1.8002716306931301E-3</v>
      </c>
      <c r="D1752">
        <v>0.15384615384615399</v>
      </c>
      <c r="E1752">
        <v>0</v>
      </c>
      <c r="F1752">
        <v>0.84062499999999996</v>
      </c>
      <c r="G1752">
        <v>0</v>
      </c>
      <c r="H1752">
        <v>2.1505376344085999E-2</v>
      </c>
      <c r="I1752">
        <v>0</v>
      </c>
      <c r="J1752" s="1" t="s">
        <v>23229</v>
      </c>
      <c r="K1752" t="s">
        <v>23238</v>
      </c>
      <c r="L1752" t="s">
        <v>26748</v>
      </c>
      <c r="M1752" t="s">
        <v>26749</v>
      </c>
    </row>
    <row r="1753" spans="1:13">
      <c r="A1753" s="1" t="s">
        <v>3770</v>
      </c>
      <c r="B1753">
        <v>3.7477578325748599E-6</v>
      </c>
      <c r="C1753" s="1">
        <v>2.6258490130130999E-5</v>
      </c>
      <c r="D1753">
        <v>1</v>
      </c>
      <c r="E1753">
        <v>1</v>
      </c>
      <c r="F1753">
        <v>1</v>
      </c>
      <c r="G1753">
        <v>1</v>
      </c>
      <c r="H1753">
        <v>0.9907407407407407</v>
      </c>
      <c r="I1753">
        <v>0.93965517241379315</v>
      </c>
      <c r="J1753" s="1" t="s">
        <v>23229</v>
      </c>
      <c r="K1753" t="s">
        <v>23244</v>
      </c>
      <c r="L1753" t="s">
        <v>26750</v>
      </c>
      <c r="M1753" t="s">
        <v>26751</v>
      </c>
    </row>
    <row r="1754" spans="1:13">
      <c r="A1754" s="1" t="s">
        <v>3771</v>
      </c>
      <c r="B1754">
        <v>3.41015713140026E-4</v>
      </c>
      <c r="C1754" s="1">
        <v>1.02025801602366E-4</v>
      </c>
      <c r="D1754">
        <v>0.484375</v>
      </c>
      <c r="E1754">
        <v>0.140625</v>
      </c>
      <c r="F1754">
        <v>0.199481865284974</v>
      </c>
      <c r="G1754">
        <v>0.54464285714285698</v>
      </c>
      <c r="H1754">
        <v>0.31140350877193002</v>
      </c>
      <c r="I1754">
        <v>0.45867768595041303</v>
      </c>
      <c r="J1754" s="1">
        <v>0</v>
      </c>
      <c r="K1754" t="s">
        <v>23241</v>
      </c>
      <c r="L1754" t="s">
        <v>26752</v>
      </c>
      <c r="M1754" t="s">
        <v>26753</v>
      </c>
    </row>
    <row r="1755" spans="1:13">
      <c r="A1755" s="1" t="s">
        <v>3772</v>
      </c>
      <c r="B1755">
        <v>8.6862281631647595E-6</v>
      </c>
      <c r="C1755" s="1">
        <v>2.0516734412004299E-5</v>
      </c>
      <c r="D1755">
        <v>1.5625E-2</v>
      </c>
      <c r="E1755">
        <v>0</v>
      </c>
      <c r="F1755">
        <v>9.0361445783132502E-2</v>
      </c>
      <c r="G1755">
        <v>0</v>
      </c>
      <c r="H1755">
        <v>0</v>
      </c>
      <c r="I1755">
        <v>4.4247787610619503E-3</v>
      </c>
      <c r="J1755" s="1">
        <v>0</v>
      </c>
      <c r="K1755" t="s">
        <v>23237</v>
      </c>
      <c r="L1755" t="s">
        <v>26754</v>
      </c>
      <c r="M1755" t="s">
        <v>26755</v>
      </c>
    </row>
    <row r="1756" spans="1:13">
      <c r="A1756" s="1" t="s">
        <v>3773</v>
      </c>
      <c r="B1756">
        <v>8.1909895022849097E-8</v>
      </c>
      <c r="C1756" s="1">
        <v>5.0177928166745904E-6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0.81395348837209303</v>
      </c>
      <c r="J1756" s="1">
        <v>1</v>
      </c>
      <c r="K1756" t="s">
        <v>23238</v>
      </c>
      <c r="L1756" t="s">
        <v>26756</v>
      </c>
      <c r="M1756" t="s">
        <v>26757</v>
      </c>
    </row>
    <row r="1757" spans="1:13">
      <c r="A1757" s="1" t="s">
        <v>3774</v>
      </c>
      <c r="B1757">
        <v>8.4511428090354992E-6</v>
      </c>
      <c r="C1757" s="1">
        <v>4.0797909724971897E-5</v>
      </c>
      <c r="D1757">
        <v>1</v>
      </c>
      <c r="E1757">
        <v>1</v>
      </c>
      <c r="F1757">
        <v>0.99664429530201304</v>
      </c>
      <c r="G1757">
        <v>0.9375</v>
      </c>
      <c r="H1757">
        <v>1</v>
      </c>
      <c r="I1757">
        <v>0.80136986301369895</v>
      </c>
      <c r="J1757" s="1">
        <v>1</v>
      </c>
      <c r="K1757" t="s">
        <v>23239</v>
      </c>
      <c r="L1757" t="s">
        <v>26758</v>
      </c>
      <c r="M1757" t="s">
        <v>26759</v>
      </c>
    </row>
    <row r="1758" spans="1:13">
      <c r="A1758" s="1" t="s">
        <v>3775</v>
      </c>
      <c r="B1758">
        <v>1.06075318273199E-5</v>
      </c>
      <c r="C1758" s="1">
        <v>4.3675010627538601E-6</v>
      </c>
      <c r="D1758">
        <v>1.5625E-2</v>
      </c>
      <c r="E1758">
        <v>0</v>
      </c>
      <c r="F1758">
        <v>2.9255319148936199E-2</v>
      </c>
      <c r="G1758">
        <v>0</v>
      </c>
      <c r="H1758">
        <v>0</v>
      </c>
      <c r="I1758">
        <v>0</v>
      </c>
      <c r="J1758" s="1">
        <v>0</v>
      </c>
      <c r="K1758" t="s">
        <v>23242</v>
      </c>
      <c r="L1758" t="s">
        <v>26760</v>
      </c>
      <c r="M1758" t="s">
        <v>26761</v>
      </c>
    </row>
    <row r="1759" spans="1:13">
      <c r="A1759" s="1" t="s">
        <v>3776</v>
      </c>
      <c r="B1759">
        <v>1.7653083410006399E-4</v>
      </c>
      <c r="C1759" s="1">
        <v>4.2842239984639001E-6</v>
      </c>
      <c r="D1759">
        <v>6.6666666666666693E-2</v>
      </c>
      <c r="E1759">
        <v>0.39344262295082</v>
      </c>
      <c r="F1759">
        <v>0.13186813186813201</v>
      </c>
      <c r="G1759">
        <v>0</v>
      </c>
      <c r="H1759">
        <v>0.14606741573033699</v>
      </c>
      <c r="I1759">
        <v>6.8807339449541302E-2</v>
      </c>
      <c r="J1759" s="1">
        <v>0</v>
      </c>
      <c r="K1759" t="s">
        <v>23238</v>
      </c>
      <c r="L1759" t="s">
        <v>26762</v>
      </c>
      <c r="M1759" t="s">
        <v>26763</v>
      </c>
    </row>
    <row r="1760" spans="1:13">
      <c r="A1760" s="1" t="s">
        <v>3777</v>
      </c>
      <c r="B1760">
        <v>9.8468204345222798E-7</v>
      </c>
      <c r="C1760" s="1">
        <v>5.9227027950224604E-9</v>
      </c>
      <c r="D1760">
        <v>0</v>
      </c>
      <c r="E1760">
        <v>6.8181818181818205E-2</v>
      </c>
      <c r="F1760">
        <v>0</v>
      </c>
      <c r="G1760">
        <v>1.1904761904761901E-2</v>
      </c>
      <c r="H1760">
        <v>0</v>
      </c>
      <c r="I1760">
        <v>0</v>
      </c>
      <c r="J1760" s="1" t="s">
        <v>23229</v>
      </c>
      <c r="K1760" t="s">
        <v>23240</v>
      </c>
      <c r="L1760" t="s">
        <v>26764</v>
      </c>
      <c r="M1760" t="s">
        <v>26765</v>
      </c>
    </row>
    <row r="1761" spans="1:13">
      <c r="A1761" s="1" t="s">
        <v>3778</v>
      </c>
      <c r="B1761">
        <v>9.41398863264809E-8</v>
      </c>
      <c r="C1761" s="1">
        <v>1.25334310032403E-7</v>
      </c>
      <c r="D1761">
        <v>1</v>
      </c>
      <c r="E1761">
        <v>1</v>
      </c>
      <c r="F1761">
        <v>0.966165413533835</v>
      </c>
      <c r="G1761">
        <v>1</v>
      </c>
      <c r="H1761">
        <v>1</v>
      </c>
      <c r="I1761">
        <v>0.99431818181818199</v>
      </c>
      <c r="J1761" s="1" t="s">
        <v>23229</v>
      </c>
      <c r="K1761" t="s">
        <v>23239</v>
      </c>
      <c r="L1761" t="s">
        <v>26766</v>
      </c>
      <c r="M1761" t="s">
        <v>26767</v>
      </c>
    </row>
    <row r="1762" spans="1:13">
      <c r="A1762" s="1" t="s">
        <v>3779</v>
      </c>
      <c r="B1762">
        <v>3.6417285372426699E-7</v>
      </c>
      <c r="C1762" s="1">
        <v>4.2747291336377898E-7</v>
      </c>
      <c r="D1762">
        <v>1</v>
      </c>
      <c r="E1762">
        <v>0.95833333333333304</v>
      </c>
      <c r="F1762">
        <v>0.859375</v>
      </c>
      <c r="G1762">
        <v>1</v>
      </c>
      <c r="H1762">
        <v>0.91111111111111098</v>
      </c>
      <c r="I1762">
        <v>0.88749999999999996</v>
      </c>
      <c r="J1762" s="1">
        <v>1</v>
      </c>
      <c r="K1762" t="s">
        <v>23239</v>
      </c>
      <c r="L1762" t="s">
        <v>26768</v>
      </c>
      <c r="M1762" t="s">
        <v>26769</v>
      </c>
    </row>
    <row r="1763" spans="1:13">
      <c r="A1763" s="1" t="s">
        <v>3780</v>
      </c>
      <c r="B1763">
        <v>1.0158956585189999E-3</v>
      </c>
      <c r="C1763" s="1">
        <v>6.36262521232952E-5</v>
      </c>
      <c r="D1763">
        <v>0.434782608695652</v>
      </c>
      <c r="E1763">
        <v>0.93661971830985902</v>
      </c>
      <c r="F1763">
        <v>8.6592178770949699E-2</v>
      </c>
      <c r="G1763">
        <v>9.45945945945946E-2</v>
      </c>
      <c r="H1763">
        <v>0.29279279279279302</v>
      </c>
      <c r="I1763">
        <v>3.4482758620689703E-2</v>
      </c>
      <c r="J1763" s="1">
        <v>0</v>
      </c>
      <c r="K1763" t="s">
        <v>23238</v>
      </c>
      <c r="L1763" t="s">
        <v>26770</v>
      </c>
      <c r="M1763" t="s">
        <v>26771</v>
      </c>
    </row>
    <row r="1764" spans="1:13">
      <c r="A1764" s="1" t="s">
        <v>3781</v>
      </c>
      <c r="B1764">
        <v>2.7993822624133602E-4</v>
      </c>
      <c r="C1764" s="1">
        <v>1.21914173474844E-3</v>
      </c>
      <c r="D1764">
        <v>0.90625</v>
      </c>
      <c r="E1764">
        <v>0.96842105263157896</v>
      </c>
      <c r="F1764">
        <v>0.52820512820512799</v>
      </c>
      <c r="G1764">
        <v>0.78448275862068995</v>
      </c>
      <c r="H1764">
        <v>0.59649122807017496</v>
      </c>
      <c r="I1764">
        <v>0.57499999999999996</v>
      </c>
      <c r="J1764" s="1">
        <v>9.0909090909090898E-2</v>
      </c>
      <c r="K1764" t="s">
        <v>23240</v>
      </c>
      <c r="L1764" t="s">
        <v>26772</v>
      </c>
      <c r="M1764" t="s">
        <v>26773</v>
      </c>
    </row>
    <row r="1765" spans="1:13">
      <c r="A1765" s="1" t="s">
        <v>3782</v>
      </c>
      <c r="B1765">
        <v>6.8179109924625999E-6</v>
      </c>
      <c r="C1765" s="1">
        <v>2.2523422313716802E-6</v>
      </c>
      <c r="D1765">
        <v>0.15384615384615399</v>
      </c>
      <c r="E1765">
        <v>6.4935064935064896E-3</v>
      </c>
      <c r="F1765">
        <v>0.50925925925925897</v>
      </c>
      <c r="G1765">
        <v>1.5151515151515201E-2</v>
      </c>
      <c r="H1765">
        <v>0.5</v>
      </c>
      <c r="I1765">
        <v>2.8571428571428598E-2</v>
      </c>
      <c r="J1765" s="1">
        <v>5.5555555555555601E-2</v>
      </c>
      <c r="K1765" t="s">
        <v>23242</v>
      </c>
      <c r="L1765" t="s">
        <v>26774</v>
      </c>
      <c r="M1765" t="s">
        <v>26775</v>
      </c>
    </row>
    <row r="1766" spans="1:13">
      <c r="A1766" s="1" t="s">
        <v>3783</v>
      </c>
      <c r="B1766">
        <v>1.26513073429646E-5</v>
      </c>
      <c r="C1766" s="1">
        <v>3.2344478193815099E-5</v>
      </c>
      <c r="D1766">
        <v>0</v>
      </c>
      <c r="E1766">
        <v>0</v>
      </c>
      <c r="F1766">
        <v>2.1505376344085999E-2</v>
      </c>
      <c r="G1766">
        <v>0</v>
      </c>
      <c r="H1766">
        <v>0.14210526315789501</v>
      </c>
      <c r="I1766">
        <v>0</v>
      </c>
      <c r="J1766" s="1">
        <v>0</v>
      </c>
      <c r="K1766" t="s">
        <v>23238</v>
      </c>
      <c r="L1766" t="s">
        <v>26776</v>
      </c>
      <c r="M1766" t="s">
        <v>26777</v>
      </c>
    </row>
    <row r="1767" spans="1:13">
      <c r="A1767" s="1" t="s">
        <v>3784</v>
      </c>
      <c r="B1767">
        <v>1.3641337309427501E-4</v>
      </c>
      <c r="C1767" s="1">
        <v>1.4572659826922699E-6</v>
      </c>
      <c r="D1767">
        <v>0.51612903225806495</v>
      </c>
      <c r="E1767">
        <v>0.52173913043478293</v>
      </c>
      <c r="F1767">
        <v>0.62972972972972996</v>
      </c>
      <c r="G1767">
        <v>0.9642857142857143</v>
      </c>
      <c r="H1767">
        <v>0.54597701149425304</v>
      </c>
      <c r="I1767">
        <v>0.90625</v>
      </c>
      <c r="J1767" s="1">
        <v>1</v>
      </c>
      <c r="K1767" t="s">
        <v>23245</v>
      </c>
      <c r="L1767" t="s">
        <v>26778</v>
      </c>
      <c r="M1767" t="s">
        <v>26779</v>
      </c>
    </row>
    <row r="1768" spans="1:13">
      <c r="A1768" s="1" t="s">
        <v>3785</v>
      </c>
      <c r="B1768">
        <v>6.6197589440138804E-7</v>
      </c>
      <c r="C1768" s="1">
        <v>4.2764428480855002E-6</v>
      </c>
      <c r="D1768">
        <v>1</v>
      </c>
      <c r="E1768">
        <v>1</v>
      </c>
      <c r="F1768">
        <v>1</v>
      </c>
      <c r="G1768">
        <v>0.46875</v>
      </c>
      <c r="H1768">
        <v>0.92307692307692302</v>
      </c>
      <c r="I1768">
        <v>0.71287128712871295</v>
      </c>
      <c r="J1768" s="1">
        <v>1</v>
      </c>
      <c r="K1768" t="s">
        <v>23241</v>
      </c>
      <c r="L1768" t="s">
        <v>26780</v>
      </c>
      <c r="M1768" t="s">
        <v>26781</v>
      </c>
    </row>
    <row r="1769" spans="1:13">
      <c r="A1769" s="1" t="s">
        <v>3786</v>
      </c>
      <c r="B1769">
        <v>2.7571125580749098E-5</v>
      </c>
      <c r="C1769" s="1">
        <v>1.1275235578978E-8</v>
      </c>
      <c r="D1769">
        <v>0.96551724137931005</v>
      </c>
      <c r="E1769">
        <v>1</v>
      </c>
      <c r="F1769">
        <v>0.94632768361581898</v>
      </c>
      <c r="G1769">
        <v>0.85135135135135098</v>
      </c>
      <c r="H1769">
        <v>0.96067415730337102</v>
      </c>
      <c r="I1769">
        <v>0.93548387096774199</v>
      </c>
      <c r="J1769" s="1">
        <v>1</v>
      </c>
      <c r="K1769" t="s">
        <v>23238</v>
      </c>
      <c r="L1769" t="s">
        <v>26782</v>
      </c>
      <c r="M1769" t="s">
        <v>26783</v>
      </c>
    </row>
    <row r="1770" spans="1:13">
      <c r="A1770" s="1" t="s">
        <v>3787</v>
      </c>
      <c r="B1770">
        <v>1.4061113173328399E-4</v>
      </c>
      <c r="C1770" s="1">
        <v>1.3692915907693101E-4</v>
      </c>
      <c r="D1770">
        <v>0.69642857142857095</v>
      </c>
      <c r="E1770">
        <v>0.92613636363636398</v>
      </c>
      <c r="F1770">
        <v>0.64367816091954</v>
      </c>
      <c r="G1770">
        <v>0.95535714285714302</v>
      </c>
      <c r="H1770">
        <v>0.972727272727273</v>
      </c>
      <c r="I1770">
        <v>0.85087719298245601</v>
      </c>
      <c r="J1770" s="1">
        <v>1</v>
      </c>
      <c r="K1770" t="s">
        <v>23238</v>
      </c>
      <c r="L1770" t="s">
        <v>26784</v>
      </c>
      <c r="M1770" t="s">
        <v>26785</v>
      </c>
    </row>
    <row r="1771" spans="1:13">
      <c r="A1771" s="1" t="s">
        <v>3788</v>
      </c>
      <c r="B1771">
        <v>3.2139107508269801E-4</v>
      </c>
      <c r="C1771" s="1">
        <v>4.4517839515367201E-6</v>
      </c>
      <c r="D1771">
        <v>0.74137931034482796</v>
      </c>
      <c r="E1771">
        <v>0.343373493975904</v>
      </c>
      <c r="F1771">
        <v>0.93209876543209902</v>
      </c>
      <c r="G1771">
        <v>0.67857142857142905</v>
      </c>
      <c r="H1771">
        <v>0.79487179487179505</v>
      </c>
      <c r="I1771">
        <v>0.60606060606060597</v>
      </c>
      <c r="J1771" s="1" t="s">
        <v>23229</v>
      </c>
      <c r="K1771" t="s">
        <v>23238</v>
      </c>
      <c r="L1771" t="s">
        <v>26786</v>
      </c>
      <c r="M1771" t="s">
        <v>26787</v>
      </c>
    </row>
    <row r="1772" spans="1:13">
      <c r="A1772" s="1" t="s">
        <v>3789</v>
      </c>
      <c r="B1772">
        <v>1.7882014545912298E-5</v>
      </c>
      <c r="C1772" s="1">
        <v>4.5244854769956601E-8</v>
      </c>
      <c r="D1772">
        <v>0</v>
      </c>
      <c r="E1772">
        <v>0</v>
      </c>
      <c r="F1772">
        <v>0.159574468085106</v>
      </c>
      <c r="G1772">
        <v>8.1081081081081099E-2</v>
      </c>
      <c r="H1772">
        <v>0.19907407407407399</v>
      </c>
      <c r="I1772">
        <v>0.125</v>
      </c>
      <c r="J1772" s="1" t="s">
        <v>23229</v>
      </c>
      <c r="K1772" t="s">
        <v>23242</v>
      </c>
      <c r="L1772" t="s">
        <v>26788</v>
      </c>
      <c r="M1772" t="s">
        <v>26789</v>
      </c>
    </row>
    <row r="1773" spans="1:13">
      <c r="A1773" s="1" t="s">
        <v>3790</v>
      </c>
      <c r="B1773">
        <v>3.0229033279690902E-6</v>
      </c>
      <c r="C1773" s="1">
        <v>5.5526635527889598E-9</v>
      </c>
      <c r="D1773">
        <v>0.96428571428571397</v>
      </c>
      <c r="E1773">
        <v>1</v>
      </c>
      <c r="F1773">
        <v>1</v>
      </c>
      <c r="G1773">
        <v>1</v>
      </c>
      <c r="H1773">
        <v>1</v>
      </c>
      <c r="I1773">
        <v>1</v>
      </c>
      <c r="J1773" s="1">
        <v>1</v>
      </c>
      <c r="K1773" t="s">
        <v>23238</v>
      </c>
      <c r="L1773" t="s">
        <v>26790</v>
      </c>
      <c r="M1773" t="s">
        <v>26791</v>
      </c>
    </row>
    <row r="1774" spans="1:13">
      <c r="A1774" s="1" t="s">
        <v>3791</v>
      </c>
      <c r="B1774">
        <v>2.4301887207478501E-5</v>
      </c>
      <c r="C1774" s="1">
        <v>8.33027909707288E-7</v>
      </c>
      <c r="D1774">
        <v>0.95161290322580605</v>
      </c>
      <c r="E1774">
        <v>0.91666666666666696</v>
      </c>
      <c r="F1774">
        <v>1</v>
      </c>
      <c r="G1774">
        <v>0.99090909090909096</v>
      </c>
      <c r="H1774">
        <v>0.99561403508771895</v>
      </c>
      <c r="I1774">
        <v>1</v>
      </c>
      <c r="J1774" s="1">
        <v>0.40909090909090901</v>
      </c>
      <c r="K1774" t="s">
        <v>23241</v>
      </c>
      <c r="L1774" t="s">
        <v>26792</v>
      </c>
      <c r="M1774" t="s">
        <v>26793</v>
      </c>
    </row>
    <row r="1775" spans="1:13">
      <c r="A1775" s="1" t="s">
        <v>3792</v>
      </c>
      <c r="B1775">
        <v>0</v>
      </c>
      <c r="C1775" s="1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s="1">
        <v>0</v>
      </c>
      <c r="K1775" t="s">
        <v>23241</v>
      </c>
      <c r="L1775" t="s">
        <v>26794</v>
      </c>
      <c r="M1775" t="s">
        <v>26795</v>
      </c>
    </row>
    <row r="1776" spans="1:13">
      <c r="A1776" s="1" t="s">
        <v>3793</v>
      </c>
      <c r="B1776">
        <v>5.00507139847708E-7</v>
      </c>
      <c r="C1776" s="1">
        <v>2.26361187049126E-5</v>
      </c>
      <c r="D1776">
        <v>1</v>
      </c>
      <c r="E1776">
        <v>0.99468085106382997</v>
      </c>
      <c r="F1776">
        <v>0.997435897435897</v>
      </c>
      <c r="G1776">
        <v>0.81034482758620696</v>
      </c>
      <c r="H1776">
        <v>0.99561403508771895</v>
      </c>
      <c r="I1776">
        <v>0.96</v>
      </c>
      <c r="J1776" s="1" t="s">
        <v>23229</v>
      </c>
      <c r="K1776" t="s">
        <v>23240</v>
      </c>
      <c r="L1776" t="s">
        <v>26796</v>
      </c>
      <c r="M1776" t="s">
        <v>26797</v>
      </c>
    </row>
    <row r="1777" spans="1:13">
      <c r="A1777" s="1" t="s">
        <v>3794</v>
      </c>
      <c r="B1777">
        <v>3.0337743736555101E-6</v>
      </c>
      <c r="C1777" s="1">
        <v>2.1141829305655499E-5</v>
      </c>
      <c r="D1777">
        <v>0.67307692307692302</v>
      </c>
      <c r="E1777">
        <v>0.87662337662337697</v>
      </c>
      <c r="F1777">
        <v>6.6666666666666693E-2</v>
      </c>
      <c r="G1777">
        <v>0.45161290322580599</v>
      </c>
      <c r="H1777">
        <v>9.0277777777777804E-2</v>
      </c>
      <c r="I1777">
        <v>0.27500000000000002</v>
      </c>
      <c r="J1777" s="1">
        <v>0</v>
      </c>
      <c r="K1777" t="s">
        <v>23242</v>
      </c>
      <c r="L1777" t="s">
        <v>26798</v>
      </c>
      <c r="M1777" t="s">
        <v>26799</v>
      </c>
    </row>
    <row r="1778" spans="1:13">
      <c r="A1778" s="1" t="s">
        <v>3795</v>
      </c>
      <c r="B1778">
        <v>1.2121663965080001E-5</v>
      </c>
      <c r="C1778" s="1">
        <v>1.2088434157698599E-5</v>
      </c>
      <c r="D1778">
        <v>0.94230769230769196</v>
      </c>
      <c r="E1778">
        <v>1</v>
      </c>
      <c r="F1778">
        <v>1</v>
      </c>
      <c r="G1778">
        <v>0.95714285714285696</v>
      </c>
      <c r="H1778">
        <v>0.81538461538461504</v>
      </c>
      <c r="I1778">
        <v>0.88793103448275901</v>
      </c>
      <c r="J1778" s="1">
        <v>0</v>
      </c>
      <c r="K1778" t="s">
        <v>23239</v>
      </c>
      <c r="L1778" t="s">
        <v>26800</v>
      </c>
      <c r="M1778" t="s">
        <v>26801</v>
      </c>
    </row>
    <row r="1779" spans="1:13">
      <c r="A1779" s="1" t="s">
        <v>3796</v>
      </c>
      <c r="B1779">
        <v>1.01453662848097E-4</v>
      </c>
      <c r="C1779" s="1">
        <v>2.0754526189502799E-5</v>
      </c>
      <c r="D1779">
        <v>0.59615384615384603</v>
      </c>
      <c r="E1779">
        <v>0.81506849315068497</v>
      </c>
      <c r="F1779">
        <v>0.483108108108108</v>
      </c>
      <c r="G1779">
        <v>0.70833333333333304</v>
      </c>
      <c r="H1779">
        <v>0.63934426229508201</v>
      </c>
      <c r="I1779">
        <v>0.68055555555555602</v>
      </c>
      <c r="J1779" s="1">
        <v>0</v>
      </c>
      <c r="K1779" t="s">
        <v>23241</v>
      </c>
      <c r="L1779" t="s">
        <v>26802</v>
      </c>
      <c r="M1779" t="s">
        <v>26803</v>
      </c>
    </row>
    <row r="1780" spans="1:13">
      <c r="A1780" s="1" t="s">
        <v>3797</v>
      </c>
      <c r="B1780">
        <v>5.36600900623697E-7</v>
      </c>
      <c r="C1780" s="1">
        <v>1.41105507969419E-6</v>
      </c>
      <c r="D1780">
        <v>1</v>
      </c>
      <c r="E1780">
        <v>0.99382716049382702</v>
      </c>
      <c r="F1780">
        <v>1</v>
      </c>
      <c r="G1780">
        <v>0.85135135135135098</v>
      </c>
      <c r="H1780">
        <v>0.98809523809523803</v>
      </c>
      <c r="I1780">
        <v>0.91</v>
      </c>
      <c r="J1780" s="1">
        <v>1</v>
      </c>
      <c r="K1780" t="s">
        <v>23238</v>
      </c>
      <c r="L1780" t="s">
        <v>26804</v>
      </c>
      <c r="M1780" t="s">
        <v>26805</v>
      </c>
    </row>
    <row r="1781" spans="1:13">
      <c r="A1781" s="1" t="s">
        <v>3798</v>
      </c>
      <c r="B1781">
        <v>3.20298344809212E-5</v>
      </c>
      <c r="C1781" s="1">
        <v>7.1896540946887101E-5</v>
      </c>
      <c r="D1781">
        <v>0.109375</v>
      </c>
      <c r="E1781">
        <v>0.163157894736842</v>
      </c>
      <c r="F1781">
        <v>8.8709677419354802E-2</v>
      </c>
      <c r="G1781">
        <v>7.8947368421052599E-2</v>
      </c>
      <c r="H1781">
        <v>0.15151515151515199</v>
      </c>
      <c r="I1781">
        <v>8.0645161290322606E-2</v>
      </c>
      <c r="J1781" s="1">
        <v>0</v>
      </c>
      <c r="K1781" t="s">
        <v>23238</v>
      </c>
      <c r="L1781" t="s">
        <v>26806</v>
      </c>
      <c r="M1781" t="s">
        <v>26807</v>
      </c>
    </row>
    <row r="1782" spans="1:13">
      <c r="A1782" s="1" t="s">
        <v>3799</v>
      </c>
      <c r="B1782">
        <v>1.20155044908897E-6</v>
      </c>
      <c r="C1782" s="1">
        <v>1.8505803614901499E-9</v>
      </c>
      <c r="D1782">
        <v>0</v>
      </c>
      <c r="E1782">
        <v>2.5641025641025599E-2</v>
      </c>
      <c r="F1782">
        <v>0</v>
      </c>
      <c r="G1782">
        <v>0</v>
      </c>
      <c r="H1782">
        <v>0</v>
      </c>
      <c r="I1782">
        <v>0</v>
      </c>
      <c r="J1782" s="1">
        <v>0</v>
      </c>
      <c r="K1782" t="s">
        <v>23238</v>
      </c>
      <c r="L1782" t="s">
        <v>26808</v>
      </c>
      <c r="M1782" t="s">
        <v>26809</v>
      </c>
    </row>
    <row r="1783" spans="1:13">
      <c r="A1783" s="1" t="s">
        <v>3800</v>
      </c>
      <c r="B1783">
        <v>3.3269605210554397E-5</v>
      </c>
      <c r="C1783" s="1">
        <v>3.1010697344861702E-5</v>
      </c>
      <c r="D1783">
        <v>0.69565217391304301</v>
      </c>
      <c r="E1783">
        <v>1</v>
      </c>
      <c r="F1783">
        <v>0.86250000000000004</v>
      </c>
      <c r="G1783">
        <v>1</v>
      </c>
      <c r="H1783">
        <v>0.77941176470588203</v>
      </c>
      <c r="I1783">
        <v>0.67857142857142905</v>
      </c>
      <c r="J1783" s="1" t="s">
        <v>23229</v>
      </c>
      <c r="K1783" t="s">
        <v>23243</v>
      </c>
      <c r="L1783" t="s">
        <v>26810</v>
      </c>
      <c r="M1783" t="s">
        <v>26811</v>
      </c>
    </row>
    <row r="1784" spans="1:13">
      <c r="A1784" s="1" t="s">
        <v>3801</v>
      </c>
      <c r="B1784">
        <v>1.00955141725759E-6</v>
      </c>
      <c r="C1784" s="1">
        <v>1.70416708923913E-6</v>
      </c>
      <c r="D1784">
        <v>0.96153846153846201</v>
      </c>
      <c r="E1784">
        <v>1</v>
      </c>
      <c r="F1784">
        <v>0.98695652173912995</v>
      </c>
      <c r="G1784">
        <v>1</v>
      </c>
      <c r="H1784">
        <v>0.93965517241379304</v>
      </c>
      <c r="I1784">
        <v>1</v>
      </c>
      <c r="J1784" s="1">
        <v>1</v>
      </c>
      <c r="K1784" t="s">
        <v>23240</v>
      </c>
      <c r="L1784" t="s">
        <v>26812</v>
      </c>
      <c r="M1784" t="s">
        <v>26813</v>
      </c>
    </row>
    <row r="1785" spans="1:13">
      <c r="A1785" s="1" t="s">
        <v>3802</v>
      </c>
      <c r="B1785">
        <v>3.5512575575594898E-5</v>
      </c>
      <c r="C1785" s="1">
        <v>3.1493478338581699E-4</v>
      </c>
      <c r="D1785">
        <v>0</v>
      </c>
      <c r="E1785">
        <v>6.7567567567567597E-3</v>
      </c>
      <c r="F1785">
        <v>0</v>
      </c>
      <c r="G1785">
        <v>9.7222222222222196E-2</v>
      </c>
      <c r="H1785">
        <v>0.35185185185185203</v>
      </c>
      <c r="I1785">
        <v>7.4999999999999997E-2</v>
      </c>
      <c r="J1785" s="1">
        <v>0</v>
      </c>
      <c r="K1785" t="s">
        <v>23238</v>
      </c>
      <c r="L1785" t="s">
        <v>26814</v>
      </c>
      <c r="M1785" t="s">
        <v>26815</v>
      </c>
    </row>
    <row r="1786" spans="1:13">
      <c r="A1786" s="1" t="s">
        <v>3803</v>
      </c>
      <c r="B1786">
        <v>9.9473766434882297E-6</v>
      </c>
      <c r="C1786" s="1">
        <v>4.3155011211363499E-5</v>
      </c>
      <c r="D1786">
        <v>0.12903225806451599</v>
      </c>
      <c r="E1786">
        <v>7.4712643678160898E-2</v>
      </c>
      <c r="F1786">
        <v>5.39772727272727E-2</v>
      </c>
      <c r="G1786">
        <v>4.4117647058823498E-2</v>
      </c>
      <c r="H1786">
        <v>7.3170731707317097E-2</v>
      </c>
      <c r="I1786">
        <v>0.19387755102040799</v>
      </c>
      <c r="J1786" s="1">
        <v>0.05</v>
      </c>
      <c r="K1786" t="s">
        <v>23238</v>
      </c>
      <c r="L1786" t="s">
        <v>26816</v>
      </c>
      <c r="M1786" t="s">
        <v>26817</v>
      </c>
    </row>
    <row r="1787" spans="1:13">
      <c r="A1787" s="1" t="s">
        <v>3804</v>
      </c>
      <c r="B1787">
        <v>0</v>
      </c>
      <c r="C1787" s="1">
        <v>0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 s="1">
        <v>1</v>
      </c>
      <c r="K1787" t="s">
        <v>23238</v>
      </c>
      <c r="L1787" t="s">
        <v>26818</v>
      </c>
      <c r="M1787" t="s">
        <v>26819</v>
      </c>
    </row>
    <row r="1788" spans="1:13">
      <c r="A1788" s="1" t="s">
        <v>3805</v>
      </c>
      <c r="B1788">
        <v>5.5304222393345597E-6</v>
      </c>
      <c r="C1788" s="1">
        <v>3.1720634996350899E-7</v>
      </c>
      <c r="D1788">
        <v>0.95833333333333304</v>
      </c>
      <c r="E1788">
        <v>0.99324324324324298</v>
      </c>
      <c r="F1788">
        <v>0.99358974358974395</v>
      </c>
      <c r="G1788">
        <v>0.7</v>
      </c>
      <c r="H1788">
        <v>0.98765432098765404</v>
      </c>
      <c r="I1788">
        <v>0.931034482758621</v>
      </c>
      <c r="J1788" s="1">
        <v>1</v>
      </c>
      <c r="K1788" t="s">
        <v>23240</v>
      </c>
      <c r="L1788" t="s">
        <v>26820</v>
      </c>
      <c r="M1788" t="s">
        <v>26821</v>
      </c>
    </row>
    <row r="1789" spans="1:13">
      <c r="A1789" s="1" t="s">
        <v>3806</v>
      </c>
      <c r="B1789">
        <v>3.3442675071219201E-8</v>
      </c>
      <c r="C1789" s="1">
        <v>4.7809662192137104E-7</v>
      </c>
      <c r="D1789">
        <v>1</v>
      </c>
      <c r="E1789">
        <v>1</v>
      </c>
      <c r="F1789">
        <v>0.92857142857142905</v>
      </c>
      <c r="G1789">
        <v>1</v>
      </c>
      <c r="H1789">
        <v>1</v>
      </c>
      <c r="I1789">
        <v>1</v>
      </c>
      <c r="J1789" s="1">
        <v>1</v>
      </c>
      <c r="K1789" t="s">
        <v>23242</v>
      </c>
      <c r="L1789" t="s">
        <v>26822</v>
      </c>
      <c r="M1789" t="s">
        <v>26823</v>
      </c>
    </row>
    <row r="1790" spans="1:13">
      <c r="A1790" s="1" t="s">
        <v>3807</v>
      </c>
      <c r="B1790">
        <v>8.2369269309103393E-6</v>
      </c>
      <c r="C1790" s="1">
        <v>4.61892146777374E-5</v>
      </c>
      <c r="D1790">
        <v>0.15625</v>
      </c>
      <c r="E1790">
        <v>0.42941176470588199</v>
      </c>
      <c r="F1790">
        <v>0.430635838150289</v>
      </c>
      <c r="G1790">
        <v>0.640625</v>
      </c>
      <c r="H1790">
        <v>0.373493975903614</v>
      </c>
      <c r="I1790">
        <v>0.38043478260869601</v>
      </c>
      <c r="J1790" s="1">
        <v>0</v>
      </c>
      <c r="K1790" t="s">
        <v>23241</v>
      </c>
      <c r="L1790" t="s">
        <v>26824</v>
      </c>
      <c r="M1790" t="s">
        <v>26825</v>
      </c>
    </row>
    <row r="1791" spans="1:13">
      <c r="A1791" s="1" t="s">
        <v>3808</v>
      </c>
      <c r="B1791">
        <v>5.7516944047668502E-6</v>
      </c>
      <c r="C1791" s="1">
        <v>5.9277199189662499E-6</v>
      </c>
      <c r="D1791">
        <v>0</v>
      </c>
      <c r="E1791">
        <v>0</v>
      </c>
      <c r="F1791">
        <v>0</v>
      </c>
      <c r="G1791">
        <v>0.18181818181818199</v>
      </c>
      <c r="H1791">
        <v>0</v>
      </c>
      <c r="I1791">
        <v>1.8018018018018001E-2</v>
      </c>
      <c r="J1791" s="1">
        <v>1</v>
      </c>
      <c r="K1791" t="s">
        <v>23238</v>
      </c>
      <c r="L1791" t="s">
        <v>26826</v>
      </c>
      <c r="M1791" t="s">
        <v>26827</v>
      </c>
    </row>
    <row r="1792" spans="1:13">
      <c r="A1792" s="1" t="s">
        <v>3809</v>
      </c>
      <c r="B1792">
        <v>1.19781324234127E-6</v>
      </c>
      <c r="C1792" s="1">
        <v>1.0688177969087099E-5</v>
      </c>
      <c r="D1792">
        <v>0.82608695652173902</v>
      </c>
      <c r="E1792">
        <v>0.88059701492537301</v>
      </c>
      <c r="F1792">
        <v>0.91052631578947396</v>
      </c>
      <c r="G1792">
        <v>0.97619047619047605</v>
      </c>
      <c r="H1792">
        <v>0.96250000000000002</v>
      </c>
      <c r="I1792">
        <v>0.94949494949494995</v>
      </c>
      <c r="J1792" s="1">
        <v>0.91666666666666696</v>
      </c>
      <c r="K1792" t="s">
        <v>23240</v>
      </c>
      <c r="L1792" t="s">
        <v>26828</v>
      </c>
      <c r="M1792" t="s">
        <v>26829</v>
      </c>
    </row>
    <row r="1793" spans="1:13">
      <c r="A1793" s="1" t="s">
        <v>3810</v>
      </c>
      <c r="B1793">
        <v>7.3551689021958996E-7</v>
      </c>
      <c r="C1793" s="1">
        <v>1.9482552892433999E-5</v>
      </c>
      <c r="D1793">
        <v>0</v>
      </c>
      <c r="E1793">
        <v>1.6853932584269701E-2</v>
      </c>
      <c r="F1793">
        <v>3.90625E-3</v>
      </c>
      <c r="G1793">
        <v>0.48484848484848497</v>
      </c>
      <c r="H1793">
        <v>1.1764705882352899E-2</v>
      </c>
      <c r="I1793">
        <v>0.148148148148148</v>
      </c>
      <c r="J1793" s="1" t="s">
        <v>23229</v>
      </c>
      <c r="K1793" t="s">
        <v>23241</v>
      </c>
      <c r="L1793" t="s">
        <v>26830</v>
      </c>
      <c r="M1793" t="s">
        <v>26831</v>
      </c>
    </row>
    <row r="1794" spans="1:13">
      <c r="A1794" s="1" t="s">
        <v>3811</v>
      </c>
      <c r="B1794">
        <v>1.7291477310097599E-5</v>
      </c>
      <c r="C1794" s="1">
        <v>6.0577187962621101E-5</v>
      </c>
      <c r="D1794">
        <v>0.26086956521739102</v>
      </c>
      <c r="E1794">
        <v>0.71969696969696995</v>
      </c>
      <c r="F1794">
        <v>0.17352941176470599</v>
      </c>
      <c r="G1794">
        <v>0.04</v>
      </c>
      <c r="H1794">
        <v>5.63380281690141E-2</v>
      </c>
      <c r="I1794">
        <v>3.3333333333333298E-2</v>
      </c>
      <c r="J1794" s="1" t="s">
        <v>23229</v>
      </c>
      <c r="K1794" t="s">
        <v>23241</v>
      </c>
      <c r="L1794" t="s">
        <v>26832</v>
      </c>
      <c r="M1794" t="s">
        <v>26833</v>
      </c>
    </row>
    <row r="1795" spans="1:13">
      <c r="A1795" s="1" t="s">
        <v>3812</v>
      </c>
      <c r="B1795">
        <v>9.7247686989543594E-5</v>
      </c>
      <c r="C1795" s="1">
        <v>2.33278220010837E-6</v>
      </c>
      <c r="D1795">
        <v>0.91071428571428603</v>
      </c>
      <c r="E1795">
        <v>0.80107526881720403</v>
      </c>
      <c r="F1795">
        <v>0.93220338983050799</v>
      </c>
      <c r="G1795">
        <v>1</v>
      </c>
      <c r="H1795">
        <v>0.95327102803738295</v>
      </c>
      <c r="I1795">
        <v>0.98305084745762705</v>
      </c>
      <c r="J1795" s="1">
        <v>0.95454545454545503</v>
      </c>
      <c r="K1795" t="s">
        <v>23238</v>
      </c>
      <c r="L1795" t="s">
        <v>26834</v>
      </c>
      <c r="M1795" t="s">
        <v>26835</v>
      </c>
    </row>
    <row r="1796" spans="1:13">
      <c r="A1796" s="1" t="s">
        <v>3813</v>
      </c>
      <c r="B1796">
        <v>6.3917977320260803E-5</v>
      </c>
      <c r="C1796" s="1">
        <v>9.9508424750156403E-5</v>
      </c>
      <c r="D1796">
        <v>0.77419354838709697</v>
      </c>
      <c r="E1796">
        <v>0.993506493506494</v>
      </c>
      <c r="F1796">
        <v>0.292682926829268</v>
      </c>
      <c r="G1796">
        <v>0.96153846153846201</v>
      </c>
      <c r="H1796">
        <v>0.48684210526315802</v>
      </c>
      <c r="I1796">
        <v>0.97674418604651203</v>
      </c>
      <c r="J1796" s="1">
        <v>1</v>
      </c>
      <c r="K1796" t="s">
        <v>23239</v>
      </c>
      <c r="L1796" t="s">
        <v>26836</v>
      </c>
      <c r="M1796" t="s">
        <v>26837</v>
      </c>
    </row>
    <row r="1797" spans="1:13">
      <c r="A1797" s="1" t="s">
        <v>3814</v>
      </c>
      <c r="B1797">
        <v>3.3197028663414002E-6</v>
      </c>
      <c r="C1797" s="1">
        <v>3.09692070378741E-7</v>
      </c>
      <c r="D1797">
        <v>0.984375</v>
      </c>
      <c r="E1797">
        <v>0.99479166666666696</v>
      </c>
      <c r="F1797">
        <v>0.99226804123711299</v>
      </c>
      <c r="G1797">
        <v>1</v>
      </c>
      <c r="H1797">
        <v>1</v>
      </c>
      <c r="I1797">
        <v>0.99596774193548399</v>
      </c>
      <c r="J1797" s="1">
        <v>1</v>
      </c>
      <c r="K1797" t="s">
        <v>23239</v>
      </c>
      <c r="L1797" t="s">
        <v>26838</v>
      </c>
      <c r="M1797" t="s">
        <v>26839</v>
      </c>
    </row>
    <row r="1798" spans="1:13">
      <c r="A1798" s="1" t="s">
        <v>3815</v>
      </c>
      <c r="B1798">
        <v>2.4053401112194599E-6</v>
      </c>
      <c r="C1798" s="1">
        <v>7.8472208377553307E-6</v>
      </c>
      <c r="D1798">
        <v>0.953125</v>
      </c>
      <c r="E1798">
        <v>1</v>
      </c>
      <c r="F1798">
        <v>0.94358974358974401</v>
      </c>
      <c r="G1798">
        <v>0.99137931034482796</v>
      </c>
      <c r="H1798">
        <v>0.99553571428571397</v>
      </c>
      <c r="I1798">
        <v>0.93951612903225801</v>
      </c>
      <c r="J1798" s="1">
        <v>1</v>
      </c>
      <c r="K1798" t="s">
        <v>23240</v>
      </c>
      <c r="L1798" t="s">
        <v>26840</v>
      </c>
      <c r="M1798" t="s">
        <v>26841</v>
      </c>
    </row>
    <row r="1799" spans="1:13">
      <c r="A1799" s="1" t="s">
        <v>3816</v>
      </c>
      <c r="B1799">
        <v>3.6442002761271798E-6</v>
      </c>
      <c r="C1799" s="1">
        <v>1.4590151571592299E-4</v>
      </c>
      <c r="D1799">
        <v>0.59090909090909105</v>
      </c>
      <c r="E1799">
        <v>0.43269230769230799</v>
      </c>
      <c r="F1799">
        <v>0.485915492957746</v>
      </c>
      <c r="G1799">
        <v>0.35294117647058798</v>
      </c>
      <c r="H1799">
        <v>0.36559139784946199</v>
      </c>
      <c r="I1799">
        <v>0.267123287671233</v>
      </c>
      <c r="J1799" s="1" t="s">
        <v>23229</v>
      </c>
      <c r="K1799" t="s">
        <v>23240</v>
      </c>
      <c r="L1799" t="s">
        <v>26842</v>
      </c>
      <c r="M1799" t="s">
        <v>26843</v>
      </c>
    </row>
    <row r="1800" spans="1:13">
      <c r="A1800" s="1" t="s">
        <v>3817</v>
      </c>
      <c r="B1800">
        <v>1.7093238701872801E-8</v>
      </c>
      <c r="C1800" s="1">
        <v>2.4927634751202002E-6</v>
      </c>
      <c r="D1800">
        <v>0</v>
      </c>
      <c r="E1800">
        <v>0</v>
      </c>
      <c r="F1800">
        <v>0</v>
      </c>
      <c r="G1800">
        <v>0</v>
      </c>
      <c r="H1800">
        <v>5.0000000000000001E-3</v>
      </c>
      <c r="I1800">
        <v>1.9230769230769201E-2</v>
      </c>
      <c r="J1800" s="1" t="s">
        <v>23229</v>
      </c>
      <c r="K1800" t="s">
        <v>23237</v>
      </c>
      <c r="L1800" t="s">
        <v>26844</v>
      </c>
      <c r="M1800" t="s">
        <v>26845</v>
      </c>
    </row>
    <row r="1801" spans="1:13">
      <c r="A1801" s="1" t="s">
        <v>3818</v>
      </c>
      <c r="B1801">
        <v>3.17922487446504E-4</v>
      </c>
      <c r="C1801" s="1">
        <v>1.94533205532066E-5</v>
      </c>
      <c r="D1801">
        <v>0.25</v>
      </c>
      <c r="E1801">
        <v>0.26851851851851899</v>
      </c>
      <c r="F1801">
        <v>0.99691358024691401</v>
      </c>
      <c r="G1801">
        <v>1</v>
      </c>
      <c r="H1801">
        <v>0.99411764705882399</v>
      </c>
      <c r="I1801">
        <v>1</v>
      </c>
      <c r="J1801" s="1">
        <v>1</v>
      </c>
      <c r="K1801" t="s">
        <v>23241</v>
      </c>
      <c r="L1801" t="s">
        <v>26846</v>
      </c>
      <c r="M1801" t="s">
        <v>26847</v>
      </c>
    </row>
    <row r="1802" spans="1:13">
      <c r="A1802" s="1" t="s">
        <v>3819</v>
      </c>
      <c r="B1802">
        <v>8.3657295684245699E-8</v>
      </c>
      <c r="C1802" s="1">
        <v>2.2916904362882E-7</v>
      </c>
      <c r="D1802">
        <v>1</v>
      </c>
      <c r="E1802">
        <v>1</v>
      </c>
      <c r="F1802">
        <v>1</v>
      </c>
      <c r="G1802">
        <v>0.97872340425531901</v>
      </c>
      <c r="H1802">
        <v>0.96478873239436602</v>
      </c>
      <c r="I1802">
        <v>0.96022727272727304</v>
      </c>
      <c r="J1802" s="1">
        <v>1</v>
      </c>
      <c r="K1802" t="s">
        <v>23239</v>
      </c>
      <c r="L1802" t="s">
        <v>26848</v>
      </c>
      <c r="M1802" t="s">
        <v>26849</v>
      </c>
    </row>
    <row r="1803" spans="1:13">
      <c r="A1803" s="1" t="s">
        <v>3820</v>
      </c>
      <c r="B1803">
        <v>1.17783672635575E-7</v>
      </c>
      <c r="C1803" s="1">
        <v>2.2298934403795199E-7</v>
      </c>
      <c r="D1803">
        <v>1</v>
      </c>
      <c r="E1803">
        <v>1</v>
      </c>
      <c r="F1803">
        <v>0.98660714285714302</v>
      </c>
      <c r="G1803">
        <v>1</v>
      </c>
      <c r="H1803">
        <v>1</v>
      </c>
      <c r="I1803">
        <v>1</v>
      </c>
      <c r="J1803" s="1" t="s">
        <v>23229</v>
      </c>
      <c r="K1803" t="s">
        <v>23238</v>
      </c>
      <c r="L1803" t="s">
        <v>26850</v>
      </c>
      <c r="M1803" t="s">
        <v>26851</v>
      </c>
    </row>
    <row r="1804" spans="1:13">
      <c r="A1804" s="1" t="s">
        <v>3821</v>
      </c>
      <c r="B1804">
        <v>1.1499905155930601E-4</v>
      </c>
      <c r="C1804" s="1">
        <v>3.3943461852022902E-4</v>
      </c>
      <c r="D1804">
        <v>0.72</v>
      </c>
      <c r="E1804">
        <v>0.91428571428571404</v>
      </c>
      <c r="F1804">
        <v>0.85026737967914401</v>
      </c>
      <c r="G1804">
        <v>0.98484848484848497</v>
      </c>
      <c r="H1804">
        <v>0.86585365853658502</v>
      </c>
      <c r="I1804">
        <v>0.91975308641975295</v>
      </c>
      <c r="J1804" s="1">
        <v>1</v>
      </c>
      <c r="K1804" t="s">
        <v>23238</v>
      </c>
      <c r="L1804" t="s">
        <v>26852</v>
      </c>
      <c r="M1804" t="s">
        <v>26853</v>
      </c>
    </row>
    <row r="1805" spans="1:13">
      <c r="A1805" s="1" t="s">
        <v>3822</v>
      </c>
      <c r="B1805">
        <v>0</v>
      </c>
      <c r="C1805" s="1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1">
        <v>1</v>
      </c>
      <c r="K1805" t="s">
        <v>23237</v>
      </c>
      <c r="L1805" t="s">
        <v>26854</v>
      </c>
      <c r="M1805" t="s">
        <v>26855</v>
      </c>
    </row>
    <row r="1806" spans="1:13">
      <c r="A1806" s="1" t="s">
        <v>3823</v>
      </c>
      <c r="B1806">
        <v>5.1286956027774497E-6</v>
      </c>
      <c r="C1806" s="1">
        <v>6.5522702648894202E-7</v>
      </c>
      <c r="D1806">
        <v>0.1</v>
      </c>
      <c r="E1806">
        <v>0</v>
      </c>
      <c r="F1806">
        <v>1.20481927710843E-2</v>
      </c>
      <c r="G1806">
        <v>0</v>
      </c>
      <c r="H1806">
        <v>0</v>
      </c>
      <c r="I1806">
        <v>0</v>
      </c>
      <c r="J1806" s="1" t="s">
        <v>23229</v>
      </c>
      <c r="K1806" t="s">
        <v>23238</v>
      </c>
      <c r="L1806" t="s">
        <v>26856</v>
      </c>
      <c r="M1806" t="s">
        <v>26857</v>
      </c>
    </row>
    <row r="1807" spans="1:13">
      <c r="A1807" s="1" t="s">
        <v>3824</v>
      </c>
      <c r="B1807">
        <v>0</v>
      </c>
      <c r="C1807" s="1">
        <v>0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 s="1">
        <v>0</v>
      </c>
      <c r="K1807" t="s">
        <v>23241</v>
      </c>
      <c r="L1807" t="s">
        <v>26858</v>
      </c>
      <c r="M1807" t="s">
        <v>26859</v>
      </c>
    </row>
    <row r="1808" spans="1:13">
      <c r="A1808" s="1" t="s">
        <v>3825</v>
      </c>
      <c r="B1808">
        <v>9.1436848068828403E-4</v>
      </c>
      <c r="C1808" s="1">
        <v>1.4745526575232301E-4</v>
      </c>
      <c r="D1808">
        <v>0.28125</v>
      </c>
      <c r="E1808">
        <v>0.68229166666666696</v>
      </c>
      <c r="F1808">
        <v>4.3589743589743601E-2</v>
      </c>
      <c r="G1808">
        <v>8.6206896551724102E-3</v>
      </c>
      <c r="H1808">
        <v>8.8495575221238902E-3</v>
      </c>
      <c r="I1808">
        <v>8.2644628099173608E-3</v>
      </c>
      <c r="J1808" s="1">
        <v>0</v>
      </c>
      <c r="K1808" t="s">
        <v>23238</v>
      </c>
      <c r="L1808" t="s">
        <v>26860</v>
      </c>
      <c r="M1808" t="s">
        <v>26861</v>
      </c>
    </row>
    <row r="1809" spans="1:13">
      <c r="A1809" s="1" t="s">
        <v>3826</v>
      </c>
      <c r="B1809">
        <v>9.4721510512959595E-8</v>
      </c>
      <c r="C1809" s="1">
        <v>2.2459574514696301E-7</v>
      </c>
      <c r="D1809">
        <v>0.140625</v>
      </c>
      <c r="E1809">
        <v>0.25543478260869601</v>
      </c>
      <c r="F1809">
        <v>2.7624309392265201E-3</v>
      </c>
      <c r="G1809">
        <v>1.7543859649122799E-2</v>
      </c>
      <c r="H1809">
        <v>1.3274336283185801E-2</v>
      </c>
      <c r="I1809">
        <v>2.4193548387096801E-2</v>
      </c>
      <c r="J1809" s="1" t="s">
        <v>23229</v>
      </c>
      <c r="K1809" t="s">
        <v>23240</v>
      </c>
      <c r="L1809" t="s">
        <v>26862</v>
      </c>
      <c r="M1809" t="s">
        <v>26863</v>
      </c>
    </row>
    <row r="1810" spans="1:13">
      <c r="A1810" s="1" t="s">
        <v>3827</v>
      </c>
      <c r="B1810">
        <v>1.2024659571672699E-6</v>
      </c>
      <c r="C1810" s="1">
        <v>5.8631639448956203E-5</v>
      </c>
      <c r="D1810">
        <v>0.9375</v>
      </c>
      <c r="E1810">
        <v>0.99438202247190999</v>
      </c>
      <c r="F1810">
        <v>0.95652173913043503</v>
      </c>
      <c r="G1810">
        <v>0.98484848484848497</v>
      </c>
      <c r="H1810">
        <v>0.86702127659574502</v>
      </c>
      <c r="I1810">
        <v>0.93</v>
      </c>
      <c r="J1810" s="1">
        <v>1</v>
      </c>
      <c r="K1810" t="s">
        <v>23241</v>
      </c>
      <c r="L1810" t="s">
        <v>26864</v>
      </c>
      <c r="M1810" t="s">
        <v>26865</v>
      </c>
    </row>
    <row r="1811" spans="1:13">
      <c r="A1811" s="1" t="s">
        <v>3828</v>
      </c>
      <c r="B1811">
        <v>2.3458765432389701E-4</v>
      </c>
      <c r="C1811" s="1">
        <v>1.29882779416972E-6</v>
      </c>
      <c r="D1811">
        <v>0.85</v>
      </c>
      <c r="E1811">
        <v>0.72826086956521696</v>
      </c>
      <c r="F1811">
        <v>1</v>
      </c>
      <c r="G1811">
        <v>0.84</v>
      </c>
      <c r="H1811">
        <v>0.98969072164948502</v>
      </c>
      <c r="I1811">
        <v>0.98780487804878003</v>
      </c>
      <c r="J1811" s="1">
        <v>1</v>
      </c>
      <c r="K1811" t="s">
        <v>23238</v>
      </c>
      <c r="L1811" t="s">
        <v>26866</v>
      </c>
      <c r="M1811" t="s">
        <v>26867</v>
      </c>
    </row>
    <row r="1812" spans="1:13">
      <c r="A1812" s="1" t="s">
        <v>3829</v>
      </c>
      <c r="B1812">
        <v>1.42057016779838E-8</v>
      </c>
      <c r="C1812" s="1">
        <v>9.6926275650329803E-8</v>
      </c>
      <c r="D1812">
        <v>0</v>
      </c>
      <c r="E1812">
        <v>6.4935064935064896E-3</v>
      </c>
      <c r="F1812">
        <v>0</v>
      </c>
      <c r="G1812">
        <v>0</v>
      </c>
      <c r="H1812">
        <v>5.6179775280898901E-3</v>
      </c>
      <c r="I1812">
        <v>0</v>
      </c>
      <c r="J1812" s="1">
        <v>0.36363636363636398</v>
      </c>
      <c r="K1812" t="s">
        <v>23238</v>
      </c>
      <c r="L1812" t="s">
        <v>26868</v>
      </c>
      <c r="M1812" t="s">
        <v>26869</v>
      </c>
    </row>
    <row r="1813" spans="1:13">
      <c r="A1813" s="1" t="s">
        <v>3830</v>
      </c>
      <c r="B1813">
        <v>3.6023051815102297E-8</v>
      </c>
      <c r="C1813" s="1">
        <v>2.5758618563853801E-7</v>
      </c>
      <c r="D1813">
        <v>0</v>
      </c>
      <c r="E1813">
        <v>0</v>
      </c>
      <c r="F1813">
        <v>0</v>
      </c>
      <c r="G1813">
        <v>3.4883720930232599E-2</v>
      </c>
      <c r="H1813">
        <v>0</v>
      </c>
      <c r="I1813">
        <v>6.7307692307692304E-2</v>
      </c>
      <c r="J1813" s="1">
        <v>0</v>
      </c>
      <c r="K1813" t="s">
        <v>23242</v>
      </c>
      <c r="L1813" t="s">
        <v>26870</v>
      </c>
      <c r="M1813" t="s">
        <v>26871</v>
      </c>
    </row>
    <row r="1814" spans="1:13">
      <c r="A1814" s="1" t="s">
        <v>3831</v>
      </c>
      <c r="B1814">
        <v>6.7625134245952004E-6</v>
      </c>
      <c r="C1814" s="1">
        <v>1.0449326579016799E-5</v>
      </c>
      <c r="D1814">
        <v>1</v>
      </c>
      <c r="E1814">
        <v>1</v>
      </c>
      <c r="F1814">
        <v>0.80708661417322802</v>
      </c>
      <c r="G1814">
        <v>0.98275862068965503</v>
      </c>
      <c r="H1814">
        <v>0.79203539823008895</v>
      </c>
      <c r="I1814">
        <v>0.96799999999999997</v>
      </c>
      <c r="J1814" s="1">
        <v>0.9</v>
      </c>
      <c r="K1814" t="s">
        <v>23238</v>
      </c>
      <c r="L1814" t="s">
        <v>26872</v>
      </c>
      <c r="M1814" t="s">
        <v>26873</v>
      </c>
    </row>
    <row r="1815" spans="1:13">
      <c r="A1815" s="1" t="s">
        <v>3832</v>
      </c>
      <c r="B1815">
        <v>1.6343543549823799E-6</v>
      </c>
      <c r="C1815" s="1">
        <v>1.6111451567488E-6</v>
      </c>
      <c r="D1815">
        <v>0</v>
      </c>
      <c r="E1815">
        <v>1.1235955056179799E-2</v>
      </c>
      <c r="F1815">
        <v>0</v>
      </c>
      <c r="G1815">
        <v>0</v>
      </c>
      <c r="H1815">
        <v>1.0638297872340399E-2</v>
      </c>
      <c r="I1815">
        <v>0</v>
      </c>
      <c r="J1815" s="1">
        <v>0.5</v>
      </c>
      <c r="K1815" t="s">
        <v>23238</v>
      </c>
      <c r="L1815" t="s">
        <v>26874</v>
      </c>
      <c r="M1815" t="s">
        <v>26875</v>
      </c>
    </row>
    <row r="1816" spans="1:13">
      <c r="A1816" s="1" t="s">
        <v>3833</v>
      </c>
      <c r="B1816">
        <v>4.7061933156580403E-8</v>
      </c>
      <c r="C1816" s="1">
        <v>3.62952816104711E-8</v>
      </c>
      <c r="D1816">
        <v>0</v>
      </c>
      <c r="E1816">
        <v>0</v>
      </c>
      <c r="F1816">
        <v>2.5641025641025602E-3</v>
      </c>
      <c r="G1816">
        <v>0</v>
      </c>
      <c r="H1816">
        <v>0</v>
      </c>
      <c r="I1816">
        <v>0</v>
      </c>
      <c r="J1816" s="1">
        <v>0.90909090909090895</v>
      </c>
      <c r="K1816" t="s">
        <v>23239</v>
      </c>
      <c r="L1816" t="s">
        <v>26876</v>
      </c>
      <c r="M1816" t="s">
        <v>26877</v>
      </c>
    </row>
    <row r="1817" spans="1:13">
      <c r="A1817" s="1" t="s">
        <v>3834</v>
      </c>
      <c r="B1817">
        <v>4.9444746440303998E-6</v>
      </c>
      <c r="C1817" s="1">
        <v>1.24817660598448E-5</v>
      </c>
      <c r="D1817">
        <v>1</v>
      </c>
      <c r="E1817">
        <v>1</v>
      </c>
      <c r="F1817">
        <v>0.99715909090909105</v>
      </c>
      <c r="G1817">
        <v>1</v>
      </c>
      <c r="H1817">
        <v>0.81818181818181801</v>
      </c>
      <c r="I1817">
        <v>0.94444444444444398</v>
      </c>
      <c r="J1817" s="1" t="s">
        <v>23229</v>
      </c>
      <c r="K1817" t="s">
        <v>23238</v>
      </c>
      <c r="L1817" t="s">
        <v>26878</v>
      </c>
      <c r="M1817" t="s">
        <v>26879</v>
      </c>
    </row>
    <row r="1818" spans="1:13">
      <c r="A1818" s="1" t="s">
        <v>3835</v>
      </c>
      <c r="B1818">
        <v>0</v>
      </c>
      <c r="C1818" s="1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1" t="s">
        <v>23229</v>
      </c>
      <c r="K1818" t="s">
        <v>23242</v>
      </c>
      <c r="L1818" t="s">
        <v>26880</v>
      </c>
      <c r="M1818" t="s">
        <v>26881</v>
      </c>
    </row>
    <row r="1819" spans="1:13">
      <c r="A1819" s="1" t="s">
        <v>3836</v>
      </c>
      <c r="B1819">
        <v>0</v>
      </c>
      <c r="C1819" s="1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1">
        <v>1</v>
      </c>
      <c r="K1819" t="s">
        <v>23238</v>
      </c>
      <c r="L1819" t="s">
        <v>26882</v>
      </c>
      <c r="M1819" t="s">
        <v>26883</v>
      </c>
    </row>
    <row r="1820" spans="1:13">
      <c r="A1820" s="1" t="s">
        <v>3837</v>
      </c>
      <c r="B1820">
        <v>2.0190744106310002E-6</v>
      </c>
      <c r="C1820" s="1">
        <v>3.5323295166413102E-6</v>
      </c>
      <c r="D1820">
        <v>1</v>
      </c>
      <c r="E1820">
        <v>1</v>
      </c>
      <c r="F1820">
        <v>1</v>
      </c>
      <c r="G1820">
        <v>0.88</v>
      </c>
      <c r="H1820">
        <v>1</v>
      </c>
      <c r="I1820">
        <v>0.946902654867257</v>
      </c>
      <c r="J1820" s="1">
        <v>1</v>
      </c>
      <c r="K1820" t="s">
        <v>23240</v>
      </c>
      <c r="L1820" t="s">
        <v>26884</v>
      </c>
      <c r="M1820" t="s">
        <v>26885</v>
      </c>
    </row>
    <row r="1821" spans="1:13">
      <c r="A1821" s="1" t="s">
        <v>3838</v>
      </c>
      <c r="B1821">
        <v>1.0429286458085701E-6</v>
      </c>
      <c r="C1821" s="1">
        <v>5.5723057093878999E-6</v>
      </c>
      <c r="D1821">
        <v>1</v>
      </c>
      <c r="E1821">
        <v>1</v>
      </c>
      <c r="F1821">
        <v>0.92592592592592604</v>
      </c>
      <c r="G1821">
        <v>0.96875</v>
      </c>
      <c r="H1821">
        <v>0.93529411764705905</v>
      </c>
      <c r="I1821">
        <v>1</v>
      </c>
      <c r="J1821" s="1" t="s">
        <v>23229</v>
      </c>
      <c r="K1821" t="s">
        <v>23239</v>
      </c>
      <c r="L1821" t="s">
        <v>26886</v>
      </c>
      <c r="M1821" t="s">
        <v>26887</v>
      </c>
    </row>
    <row r="1822" spans="1:13">
      <c r="A1822" s="1" t="s">
        <v>3839</v>
      </c>
      <c r="B1822">
        <v>3.8146534037274799E-7</v>
      </c>
      <c r="C1822" s="1">
        <v>3.8586678941727301E-6</v>
      </c>
      <c r="D1822">
        <v>0</v>
      </c>
      <c r="E1822">
        <v>1.2499999999999956E-2</v>
      </c>
      <c r="F1822">
        <v>3.8461538461537992E-2</v>
      </c>
      <c r="G1822">
        <v>0</v>
      </c>
      <c r="H1822">
        <v>1.7857142857143016E-2</v>
      </c>
      <c r="I1822">
        <v>1.8867924528301994E-2</v>
      </c>
      <c r="J1822" s="1">
        <v>0</v>
      </c>
      <c r="K1822" t="s">
        <v>23243</v>
      </c>
      <c r="L1822" t="s">
        <v>26888</v>
      </c>
      <c r="M1822" t="s">
        <v>26889</v>
      </c>
    </row>
    <row r="1823" spans="1:13">
      <c r="A1823" s="1" t="s">
        <v>3840</v>
      </c>
      <c r="B1823">
        <v>1.7195999307842301E-6</v>
      </c>
      <c r="C1823" s="1">
        <v>6.6848057957557297E-7</v>
      </c>
      <c r="D1823">
        <v>0.98333333333333295</v>
      </c>
      <c r="E1823">
        <v>0.98888888888888904</v>
      </c>
      <c r="F1823">
        <v>0.97041420118343202</v>
      </c>
      <c r="G1823">
        <v>0.99038461538461497</v>
      </c>
      <c r="H1823">
        <v>0.83796296296296302</v>
      </c>
      <c r="I1823">
        <v>0.98913043478260898</v>
      </c>
      <c r="J1823" s="1">
        <v>1</v>
      </c>
      <c r="K1823" t="s">
        <v>23240</v>
      </c>
      <c r="L1823" t="s">
        <v>26890</v>
      </c>
      <c r="M1823" t="s">
        <v>26891</v>
      </c>
    </row>
    <row r="1824" spans="1:13">
      <c r="A1824" s="1" t="s">
        <v>3841</v>
      </c>
      <c r="B1824">
        <v>4.41828060989145E-7</v>
      </c>
      <c r="C1824" s="1">
        <v>1.9718851371971599E-6</v>
      </c>
      <c r="D1824">
        <v>0.88333333333333297</v>
      </c>
      <c r="E1824">
        <v>0.99438202247190999</v>
      </c>
      <c r="F1824">
        <v>1</v>
      </c>
      <c r="G1824">
        <v>0.95</v>
      </c>
      <c r="H1824">
        <v>1</v>
      </c>
      <c r="I1824">
        <v>0.971830985915493</v>
      </c>
      <c r="J1824" s="1">
        <v>1</v>
      </c>
      <c r="K1824" t="s">
        <v>23241</v>
      </c>
      <c r="L1824" t="s">
        <v>26892</v>
      </c>
      <c r="M1824" t="s">
        <v>26893</v>
      </c>
    </row>
    <row r="1825" spans="1:13">
      <c r="A1825" s="1" t="s">
        <v>3842</v>
      </c>
      <c r="B1825">
        <v>6.1172341569420398E-6</v>
      </c>
      <c r="C1825" s="1">
        <v>2.6343467379715901E-5</v>
      </c>
      <c r="D1825">
        <v>0.703125</v>
      </c>
      <c r="E1825">
        <v>0.85263157894736796</v>
      </c>
      <c r="F1825">
        <v>0.93048128342245995</v>
      </c>
      <c r="G1825">
        <v>0.99107142857142905</v>
      </c>
      <c r="H1825">
        <v>0.927927927927928</v>
      </c>
      <c r="I1825">
        <v>0.95132743362831895</v>
      </c>
      <c r="J1825" s="1">
        <v>1</v>
      </c>
      <c r="K1825" t="s">
        <v>23238</v>
      </c>
      <c r="L1825" t="s">
        <v>26894</v>
      </c>
      <c r="M1825" t="s">
        <v>26895</v>
      </c>
    </row>
    <row r="1826" spans="1:13">
      <c r="A1826" s="1" t="s">
        <v>3843</v>
      </c>
      <c r="B1826">
        <v>9.6031807607895899E-5</v>
      </c>
      <c r="C1826" s="1">
        <v>4.9110257714044802E-5</v>
      </c>
      <c r="D1826">
        <v>0.27083333333333298</v>
      </c>
      <c r="E1826">
        <v>0.86538461538461497</v>
      </c>
      <c r="F1826">
        <v>0.54285714285714304</v>
      </c>
      <c r="G1826">
        <v>0.972727272727273</v>
      </c>
      <c r="H1826">
        <v>0.7</v>
      </c>
      <c r="I1826">
        <v>0.95977011494252895</v>
      </c>
      <c r="J1826" s="1">
        <v>1</v>
      </c>
      <c r="K1826" t="s">
        <v>23240</v>
      </c>
      <c r="L1826" t="s">
        <v>26896</v>
      </c>
      <c r="M1826" t="s">
        <v>26897</v>
      </c>
    </row>
    <row r="1827" spans="1:13">
      <c r="A1827" s="1" t="s">
        <v>3844</v>
      </c>
      <c r="B1827">
        <v>9.8613097322483296E-5</v>
      </c>
      <c r="C1827" s="1">
        <v>1.43744706009947E-5</v>
      </c>
      <c r="D1827">
        <v>0.64814814814814803</v>
      </c>
      <c r="E1827">
        <v>0.58974358974358998</v>
      </c>
      <c r="F1827">
        <v>0.111764705882353</v>
      </c>
      <c r="G1827">
        <v>0.32857142857142901</v>
      </c>
      <c r="H1827">
        <v>0.17857142857142899</v>
      </c>
      <c r="I1827">
        <v>0.36363636363636398</v>
      </c>
      <c r="J1827" s="1">
        <v>0</v>
      </c>
      <c r="K1827" t="s">
        <v>23238</v>
      </c>
      <c r="L1827" t="s">
        <v>26898</v>
      </c>
      <c r="M1827" t="s">
        <v>26899</v>
      </c>
    </row>
    <row r="1828" spans="1:13">
      <c r="A1828" s="1" t="s">
        <v>3845</v>
      </c>
      <c r="B1828">
        <v>4.4374489892975503E-8</v>
      </c>
      <c r="C1828" s="1">
        <v>7.2313678889734899E-5</v>
      </c>
      <c r="D1828">
        <v>1</v>
      </c>
      <c r="E1828">
        <v>0.99479166666666696</v>
      </c>
      <c r="F1828">
        <v>0.94871794871794901</v>
      </c>
      <c r="G1828">
        <v>0.91071428571428603</v>
      </c>
      <c r="H1828">
        <v>0.93693693693693703</v>
      </c>
      <c r="I1828">
        <v>0.93421052631578905</v>
      </c>
      <c r="J1828" s="1">
        <v>1</v>
      </c>
      <c r="K1828" t="s">
        <v>23241</v>
      </c>
      <c r="L1828" t="s">
        <v>26900</v>
      </c>
      <c r="M1828" t="s">
        <v>26901</v>
      </c>
    </row>
    <row r="1829" spans="1:13">
      <c r="A1829" s="1" t="s">
        <v>3846</v>
      </c>
      <c r="B1829">
        <v>1.8092542894564501E-5</v>
      </c>
      <c r="C1829" s="1">
        <v>1.4260582733722699E-4</v>
      </c>
      <c r="D1829">
        <v>0.78846153846153799</v>
      </c>
      <c r="E1829">
        <v>0.71250000000000002</v>
      </c>
      <c r="F1829">
        <v>0.37378640776699001</v>
      </c>
      <c r="G1829">
        <v>0.68965517241379304</v>
      </c>
      <c r="H1829">
        <v>0.84146341463414598</v>
      </c>
      <c r="I1829">
        <v>0.90909090909090895</v>
      </c>
      <c r="J1829" s="1" t="s">
        <v>23229</v>
      </c>
      <c r="K1829" t="s">
        <v>23241</v>
      </c>
      <c r="L1829" t="s">
        <v>26902</v>
      </c>
      <c r="M1829" t="s">
        <v>26903</v>
      </c>
    </row>
    <row r="1830" spans="1:13">
      <c r="A1830" s="1" t="s">
        <v>3847</v>
      </c>
      <c r="B1830">
        <v>4.8095846357513804E-7</v>
      </c>
      <c r="C1830" s="1">
        <v>2.9366218430652299E-5</v>
      </c>
      <c r="D1830">
        <v>0</v>
      </c>
      <c r="E1830">
        <v>0</v>
      </c>
      <c r="F1830">
        <v>0</v>
      </c>
      <c r="G1830">
        <v>0</v>
      </c>
      <c r="H1830">
        <v>5.7894736842105297E-2</v>
      </c>
      <c r="I1830">
        <v>2.4193548387096801E-2</v>
      </c>
      <c r="J1830" s="1" t="s">
        <v>23229</v>
      </c>
      <c r="K1830" t="s">
        <v>23241</v>
      </c>
      <c r="L1830" t="s">
        <v>26904</v>
      </c>
      <c r="M1830" t="s">
        <v>26905</v>
      </c>
    </row>
    <row r="1831" spans="1:13">
      <c r="A1831" s="1" t="s">
        <v>3848</v>
      </c>
      <c r="B1831">
        <v>1.42585059955468E-4</v>
      </c>
      <c r="C1831" s="1">
        <v>1.21618074354045E-5</v>
      </c>
      <c r="D1831">
        <v>0.78260869565217395</v>
      </c>
      <c r="E1831">
        <v>1</v>
      </c>
      <c r="F1831">
        <v>0.55504587155963303</v>
      </c>
      <c r="G1831">
        <v>0.91935483870967705</v>
      </c>
      <c r="H1831">
        <v>0.41666666666666702</v>
      </c>
      <c r="I1831">
        <v>0.81818181818181801</v>
      </c>
      <c r="J1831" s="1" t="s">
        <v>23229</v>
      </c>
      <c r="K1831" t="s">
        <v>23238</v>
      </c>
      <c r="L1831" t="s">
        <v>26906</v>
      </c>
      <c r="M1831" t="s">
        <v>26907</v>
      </c>
    </row>
    <row r="1832" spans="1:13">
      <c r="A1832" s="1" t="s">
        <v>3849</v>
      </c>
      <c r="B1832">
        <v>1.0812074135802001E-5</v>
      </c>
      <c r="C1832" s="1">
        <v>6.8334285318907004E-4</v>
      </c>
      <c r="D1832">
        <v>0.796875</v>
      </c>
      <c r="E1832">
        <v>0.96195652173913004</v>
      </c>
      <c r="F1832">
        <v>0.88770053475935795</v>
      </c>
      <c r="G1832">
        <v>0.32558139534883701</v>
      </c>
      <c r="H1832">
        <v>0.73655913978494603</v>
      </c>
      <c r="I1832">
        <v>0.36249999999999999</v>
      </c>
      <c r="J1832" s="1">
        <v>1</v>
      </c>
      <c r="K1832" t="s">
        <v>23240</v>
      </c>
      <c r="L1832" t="s">
        <v>26908</v>
      </c>
      <c r="M1832" t="s">
        <v>26909</v>
      </c>
    </row>
    <row r="1833" spans="1:13">
      <c r="A1833" s="1" t="s">
        <v>3850</v>
      </c>
      <c r="B1833">
        <v>0</v>
      </c>
      <c r="C1833" s="1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1">
        <v>0</v>
      </c>
      <c r="K1833" t="s">
        <v>23241</v>
      </c>
      <c r="L1833" t="s">
        <v>26910</v>
      </c>
      <c r="M1833" t="s">
        <v>26911</v>
      </c>
    </row>
    <row r="1834" spans="1:13">
      <c r="A1834" s="1" t="s">
        <v>3851</v>
      </c>
      <c r="B1834">
        <v>5.7665026966824299E-5</v>
      </c>
      <c r="C1834" s="1">
        <v>9.9184574525152094E-5</v>
      </c>
      <c r="D1834">
        <v>0</v>
      </c>
      <c r="E1834">
        <v>0</v>
      </c>
      <c r="F1834">
        <v>0.2</v>
      </c>
      <c r="G1834">
        <v>1.88679245283019E-2</v>
      </c>
      <c r="H1834">
        <v>4.9107142857142898E-2</v>
      </c>
      <c r="I1834">
        <v>1.2500000000000001E-2</v>
      </c>
      <c r="J1834" s="1" t="s">
        <v>23229</v>
      </c>
      <c r="K1834" t="s">
        <v>23241</v>
      </c>
      <c r="L1834" t="s">
        <v>26912</v>
      </c>
      <c r="M1834" t="s">
        <v>26913</v>
      </c>
    </row>
    <row r="1835" spans="1:13">
      <c r="A1835" s="1" t="s">
        <v>3852</v>
      </c>
      <c r="B1835">
        <v>3.2478753943710099E-6</v>
      </c>
      <c r="C1835" s="1">
        <v>1.2988280227825701E-6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0.14285714285714299</v>
      </c>
      <c r="J1835" s="1" t="s">
        <v>23229</v>
      </c>
      <c r="K1835" t="s">
        <v>23238</v>
      </c>
      <c r="L1835" t="s">
        <v>26914</v>
      </c>
      <c r="M1835" t="s">
        <v>26915</v>
      </c>
    </row>
    <row r="1836" spans="1:13">
      <c r="A1836" s="1" t="s">
        <v>3853</v>
      </c>
      <c r="B1836">
        <v>3.4403815928476498E-9</v>
      </c>
      <c r="C1836" s="1">
        <v>2.4168337514084399E-5</v>
      </c>
      <c r="D1836">
        <v>1</v>
      </c>
      <c r="E1836">
        <v>1</v>
      </c>
      <c r="F1836">
        <v>0.98876404494381998</v>
      </c>
      <c r="G1836">
        <v>1</v>
      </c>
      <c r="H1836">
        <v>0.74025974025973995</v>
      </c>
      <c r="I1836">
        <v>0.95833333333333304</v>
      </c>
      <c r="J1836" s="1">
        <v>1</v>
      </c>
      <c r="K1836" t="s">
        <v>23238</v>
      </c>
      <c r="L1836" t="s">
        <v>26916</v>
      </c>
      <c r="M1836" t="s">
        <v>26917</v>
      </c>
    </row>
    <row r="1837" spans="1:13">
      <c r="A1837" s="1" t="s">
        <v>3854</v>
      </c>
      <c r="B1837">
        <v>1.0203260965409599E-6</v>
      </c>
      <c r="C1837" s="1">
        <v>5.7535061997696499E-6</v>
      </c>
      <c r="D1837">
        <v>3.7037037037037E-2</v>
      </c>
      <c r="E1837">
        <v>0</v>
      </c>
      <c r="F1837">
        <v>0</v>
      </c>
      <c r="G1837">
        <v>0.71428571428571397</v>
      </c>
      <c r="H1837">
        <v>4.4444444444444398E-2</v>
      </c>
      <c r="I1837">
        <v>0.26190476190476197</v>
      </c>
      <c r="J1837" s="1">
        <v>0</v>
      </c>
      <c r="K1837" t="s">
        <v>23242</v>
      </c>
      <c r="L1837" t="s">
        <v>26918</v>
      </c>
      <c r="M1837" t="s">
        <v>26919</v>
      </c>
    </row>
    <row r="1838" spans="1:13">
      <c r="A1838" s="1" t="s">
        <v>3855</v>
      </c>
      <c r="B1838">
        <v>1.2616122908774E-5</v>
      </c>
      <c r="C1838" s="1">
        <v>1.63284080031636E-5</v>
      </c>
      <c r="D1838">
        <v>0.61290322580645196</v>
      </c>
      <c r="E1838">
        <v>0.75543478260869601</v>
      </c>
      <c r="F1838">
        <v>0.77777777777777801</v>
      </c>
      <c r="G1838">
        <v>0.93965517241379304</v>
      </c>
      <c r="H1838">
        <v>0.58108108108108103</v>
      </c>
      <c r="I1838">
        <v>0.94444444444444398</v>
      </c>
      <c r="J1838" s="1" t="s">
        <v>23229</v>
      </c>
      <c r="K1838" t="s">
        <v>23238</v>
      </c>
      <c r="L1838" t="s">
        <v>26920</v>
      </c>
      <c r="M1838" t="s">
        <v>26921</v>
      </c>
    </row>
    <row r="1839" spans="1:13">
      <c r="A1839" s="1" t="s">
        <v>3856</v>
      </c>
      <c r="B1839">
        <v>9.5727931998709195E-9</v>
      </c>
      <c r="C1839" s="1">
        <v>1.1684606541256099E-5</v>
      </c>
      <c r="D1839">
        <v>0.11111111111111099</v>
      </c>
      <c r="E1839">
        <v>0.4375</v>
      </c>
      <c r="F1839">
        <v>0</v>
      </c>
      <c r="G1839">
        <v>0</v>
      </c>
      <c r="H1839">
        <v>5.6818181818181802E-3</v>
      </c>
      <c r="I1839">
        <v>2.4590163934426201E-2</v>
      </c>
      <c r="J1839" s="1">
        <v>0</v>
      </c>
      <c r="K1839" t="s">
        <v>23241</v>
      </c>
      <c r="L1839" t="s">
        <v>26922</v>
      </c>
      <c r="M1839" t="s">
        <v>26923</v>
      </c>
    </row>
    <row r="1840" spans="1:13">
      <c r="A1840" s="1" t="s">
        <v>3857</v>
      </c>
      <c r="B1840">
        <v>3.0432380184128599E-6</v>
      </c>
      <c r="C1840" s="1">
        <v>6.7110182911902198E-7</v>
      </c>
      <c r="D1840">
        <v>1.6666666666666701E-2</v>
      </c>
      <c r="E1840">
        <v>9.0909090909090898E-2</v>
      </c>
      <c r="F1840">
        <v>0</v>
      </c>
      <c r="G1840">
        <v>0</v>
      </c>
      <c r="H1840">
        <v>0</v>
      </c>
      <c r="I1840">
        <v>0</v>
      </c>
      <c r="J1840" s="1">
        <v>0</v>
      </c>
      <c r="K1840" t="s">
        <v>23242</v>
      </c>
      <c r="L1840" t="s">
        <v>26924</v>
      </c>
      <c r="M1840" t="s">
        <v>26925</v>
      </c>
    </row>
    <row r="1841" spans="1:13">
      <c r="A1841" s="1" t="s">
        <v>3858</v>
      </c>
      <c r="B1841">
        <v>3.6590037543252699E-6</v>
      </c>
      <c r="C1841" s="1">
        <v>4.8234141037362998E-6</v>
      </c>
      <c r="D1841">
        <v>0.75</v>
      </c>
      <c r="E1841">
        <v>0.88636363636363602</v>
      </c>
      <c r="F1841">
        <v>0.89153439153439196</v>
      </c>
      <c r="G1841">
        <v>0.95454545454545503</v>
      </c>
      <c r="H1841">
        <v>0.93548387096774199</v>
      </c>
      <c r="I1841">
        <v>0.88793103448275901</v>
      </c>
      <c r="J1841" s="1">
        <v>1</v>
      </c>
      <c r="K1841" t="s">
        <v>23240</v>
      </c>
      <c r="L1841" t="s">
        <v>26926</v>
      </c>
      <c r="M1841" t="s">
        <v>26927</v>
      </c>
    </row>
    <row r="1842" spans="1:13">
      <c r="A1842" s="1" t="s">
        <v>3859</v>
      </c>
      <c r="B1842">
        <v>6.1179006651051902E-6</v>
      </c>
      <c r="C1842" s="1">
        <v>2.4111010159430201E-6</v>
      </c>
      <c r="D1842">
        <v>0.96875</v>
      </c>
      <c r="E1842">
        <v>0.96739130434782605</v>
      </c>
      <c r="F1842">
        <v>0.89835164835164805</v>
      </c>
      <c r="G1842">
        <v>0.99090909090909096</v>
      </c>
      <c r="H1842">
        <v>0.625</v>
      </c>
      <c r="I1842">
        <v>0.87878787878787901</v>
      </c>
      <c r="J1842" s="1">
        <v>1</v>
      </c>
      <c r="K1842" t="s">
        <v>23238</v>
      </c>
      <c r="L1842" t="s">
        <v>26928</v>
      </c>
      <c r="M1842" t="s">
        <v>26929</v>
      </c>
    </row>
    <row r="1843" spans="1:13">
      <c r="A1843" s="1" t="s">
        <v>3860</v>
      </c>
      <c r="B1843">
        <v>8.6531208999841395E-7</v>
      </c>
      <c r="C1843" s="1">
        <v>4.3963938323616599E-7</v>
      </c>
      <c r="D1843">
        <v>0.9375</v>
      </c>
      <c r="E1843">
        <v>1</v>
      </c>
      <c r="F1843">
        <v>0.99142857142857099</v>
      </c>
      <c r="G1843">
        <v>1</v>
      </c>
      <c r="H1843">
        <v>0.99489795918367396</v>
      </c>
      <c r="I1843">
        <v>0.98823529411764699</v>
      </c>
      <c r="J1843" s="1">
        <v>1</v>
      </c>
      <c r="K1843" t="s">
        <v>23238</v>
      </c>
      <c r="L1843" t="s">
        <v>26930</v>
      </c>
      <c r="M1843" t="s">
        <v>26931</v>
      </c>
    </row>
    <row r="1844" spans="1:13">
      <c r="A1844" s="1" t="s">
        <v>3861</v>
      </c>
      <c r="B1844">
        <v>1.4633052666606199E-7</v>
      </c>
      <c r="C1844" s="1">
        <v>3.1742666169472101E-6</v>
      </c>
      <c r="D1844">
        <v>1</v>
      </c>
      <c r="E1844">
        <v>1</v>
      </c>
      <c r="F1844">
        <v>0.99687499999999996</v>
      </c>
      <c r="G1844">
        <v>1</v>
      </c>
      <c r="H1844">
        <v>0.98701298701298701</v>
      </c>
      <c r="I1844">
        <v>1</v>
      </c>
      <c r="J1844" s="1">
        <v>0.3125</v>
      </c>
      <c r="K1844" t="s">
        <v>23241</v>
      </c>
      <c r="L1844" t="s">
        <v>26932</v>
      </c>
      <c r="M1844" t="s">
        <v>26933</v>
      </c>
    </row>
    <row r="1845" spans="1:13">
      <c r="A1845" s="1" t="s">
        <v>3862</v>
      </c>
      <c r="B1845">
        <v>5.0302246858139396E-7</v>
      </c>
      <c r="C1845" s="1">
        <v>1.2194506816855199E-5</v>
      </c>
      <c r="D1845">
        <v>0.93548387096774199</v>
      </c>
      <c r="E1845">
        <v>0.98314606741572996</v>
      </c>
      <c r="F1845">
        <v>0.95360824742268002</v>
      </c>
      <c r="G1845">
        <v>0.98245614035087703</v>
      </c>
      <c r="H1845">
        <v>0.96491228070175405</v>
      </c>
      <c r="I1845">
        <v>0.97368421052631604</v>
      </c>
      <c r="J1845" s="1">
        <v>1</v>
      </c>
      <c r="K1845" t="s">
        <v>23238</v>
      </c>
      <c r="L1845" t="s">
        <v>26934</v>
      </c>
      <c r="M1845" t="s">
        <v>26935</v>
      </c>
    </row>
    <row r="1846" spans="1:13">
      <c r="A1846" s="1" t="s">
        <v>3863</v>
      </c>
      <c r="B1846">
        <v>1.08359873646541E-6</v>
      </c>
      <c r="C1846" s="1">
        <v>1.3833569088733001E-5</v>
      </c>
      <c r="D1846">
        <v>8.6206896551724102E-2</v>
      </c>
      <c r="E1846">
        <v>9.4339622641509396E-3</v>
      </c>
      <c r="F1846">
        <v>0.22872340425531901</v>
      </c>
      <c r="G1846">
        <v>0</v>
      </c>
      <c r="H1846">
        <v>0.33152173913043498</v>
      </c>
      <c r="I1846">
        <v>3.8461538461538498E-2</v>
      </c>
      <c r="J1846" s="1" t="s">
        <v>23229</v>
      </c>
      <c r="K1846" t="s">
        <v>23238</v>
      </c>
      <c r="L1846" t="s">
        <v>26936</v>
      </c>
      <c r="M1846" t="s">
        <v>26937</v>
      </c>
    </row>
    <row r="1847" spans="1:13">
      <c r="A1847" s="1" t="s">
        <v>3864</v>
      </c>
      <c r="B1847">
        <v>5.2237591395327398E-5</v>
      </c>
      <c r="C1847" s="1">
        <v>6.4711191666879397E-7</v>
      </c>
      <c r="D1847">
        <v>0.71052631578947401</v>
      </c>
      <c r="E1847">
        <v>0.97560975609756095</v>
      </c>
      <c r="F1847">
        <v>0.441176470588235</v>
      </c>
      <c r="G1847">
        <v>0.94827586206896597</v>
      </c>
      <c r="H1847">
        <v>0.78571428571428603</v>
      </c>
      <c r="I1847">
        <v>0.984375</v>
      </c>
      <c r="J1847" s="1" t="s">
        <v>23229</v>
      </c>
      <c r="K1847" t="s">
        <v>23238</v>
      </c>
      <c r="L1847" t="s">
        <v>26938</v>
      </c>
      <c r="M1847" t="s">
        <v>26939</v>
      </c>
    </row>
    <row r="1848" spans="1:13">
      <c r="A1848" s="1" t="s">
        <v>3865</v>
      </c>
      <c r="B1848">
        <v>2.6867442141959201E-6</v>
      </c>
      <c r="C1848" s="1">
        <v>2.1068937413177601E-8</v>
      </c>
      <c r="D1848">
        <v>0.921875</v>
      </c>
      <c r="E1848">
        <v>0.9375</v>
      </c>
      <c r="F1848">
        <v>1</v>
      </c>
      <c r="G1848">
        <v>1</v>
      </c>
      <c r="H1848">
        <v>0.97802197802197799</v>
      </c>
      <c r="I1848">
        <v>0.99206349206349198</v>
      </c>
      <c r="J1848" s="1">
        <v>0.1</v>
      </c>
      <c r="K1848" t="s">
        <v>23238</v>
      </c>
      <c r="L1848" t="s">
        <v>26940</v>
      </c>
      <c r="M1848" t="s">
        <v>26941</v>
      </c>
    </row>
    <row r="1849" spans="1:13">
      <c r="A1849" s="1" t="s">
        <v>3866</v>
      </c>
      <c r="B1849">
        <v>6.8003838222146201E-7</v>
      </c>
      <c r="C1849" s="1">
        <v>2.2336975663816698E-6</v>
      </c>
      <c r="D1849">
        <v>0.9375</v>
      </c>
      <c r="E1849">
        <v>0.99456521739130399</v>
      </c>
      <c r="F1849">
        <v>0.97790055248618801</v>
      </c>
      <c r="G1849">
        <v>0.98275862068965503</v>
      </c>
      <c r="H1849">
        <v>0.99122807017543901</v>
      </c>
      <c r="I1849">
        <v>0.98387096774193505</v>
      </c>
      <c r="J1849" s="1">
        <v>1</v>
      </c>
      <c r="K1849" t="s">
        <v>23238</v>
      </c>
      <c r="L1849" t="s">
        <v>26942</v>
      </c>
      <c r="M1849" t="s">
        <v>26943</v>
      </c>
    </row>
    <row r="1850" spans="1:13">
      <c r="A1850" s="1" t="s">
        <v>3867</v>
      </c>
      <c r="B1850">
        <v>2.7757228613945298E-5</v>
      </c>
      <c r="C1850" s="1">
        <v>5.3206038749326404E-4</v>
      </c>
      <c r="D1850">
        <v>0.37037037037037002</v>
      </c>
      <c r="E1850">
        <v>4.3478260869565202E-2</v>
      </c>
      <c r="F1850">
        <v>0.47289156626506001</v>
      </c>
      <c r="G1850">
        <v>3.4482758620689703E-2</v>
      </c>
      <c r="H1850">
        <v>2.3809523809523801E-2</v>
      </c>
      <c r="I1850">
        <v>3.9682539682539701E-2</v>
      </c>
      <c r="J1850" s="1" t="s">
        <v>23229</v>
      </c>
      <c r="K1850" t="s">
        <v>23237</v>
      </c>
      <c r="L1850" t="s">
        <v>26944</v>
      </c>
      <c r="M1850" t="s">
        <v>26945</v>
      </c>
    </row>
    <row r="1851" spans="1:13">
      <c r="A1851" s="1" t="s">
        <v>3868</v>
      </c>
      <c r="B1851">
        <v>2.1901147182564799E-4</v>
      </c>
      <c r="C1851" s="1">
        <v>1.74805875529212E-4</v>
      </c>
      <c r="D1851">
        <v>0</v>
      </c>
      <c r="E1851">
        <v>0.12903225806451599</v>
      </c>
      <c r="F1851">
        <v>0.61855670103092797</v>
      </c>
      <c r="G1851">
        <v>2.7272727272727299E-2</v>
      </c>
      <c r="H1851">
        <v>0.608108108108108</v>
      </c>
      <c r="I1851">
        <v>0.125</v>
      </c>
      <c r="J1851" s="1" t="s">
        <v>23229</v>
      </c>
      <c r="K1851" t="s">
        <v>23242</v>
      </c>
      <c r="L1851" t="s">
        <v>26946</v>
      </c>
      <c r="M1851" t="s">
        <v>26947</v>
      </c>
    </row>
    <row r="1852" spans="1:13">
      <c r="A1852" s="1" t="s">
        <v>3869</v>
      </c>
      <c r="B1852">
        <v>4.7815213029185302E-4</v>
      </c>
      <c r="C1852" s="1">
        <v>2.2595267874122999E-5</v>
      </c>
      <c r="D1852">
        <v>0.3</v>
      </c>
      <c r="E1852">
        <v>0</v>
      </c>
      <c r="F1852">
        <v>0.42820512820512802</v>
      </c>
      <c r="G1852">
        <v>0.63888888888888895</v>
      </c>
      <c r="H1852">
        <v>0.32882882882882902</v>
      </c>
      <c r="I1852">
        <v>0.35169491525423702</v>
      </c>
      <c r="J1852" s="1">
        <v>0</v>
      </c>
      <c r="K1852" t="s">
        <v>23242</v>
      </c>
      <c r="L1852" t="s">
        <v>26948</v>
      </c>
      <c r="M1852" t="s">
        <v>26949</v>
      </c>
    </row>
    <row r="1853" spans="1:13">
      <c r="A1853" s="1" t="s">
        <v>3870</v>
      </c>
      <c r="B1853">
        <v>8.0140280867796992E-6</v>
      </c>
      <c r="C1853" s="1">
        <v>1.8062402605512199E-6</v>
      </c>
      <c r="D1853">
        <v>0.953125</v>
      </c>
      <c r="E1853">
        <v>0.99479166666666696</v>
      </c>
      <c r="F1853">
        <v>0.98974358974359</v>
      </c>
      <c r="G1853">
        <v>0.73275862068965503</v>
      </c>
      <c r="H1853">
        <v>0.99553571428571397</v>
      </c>
      <c r="I1853">
        <v>0.97967479674796698</v>
      </c>
      <c r="J1853" s="1" t="s">
        <v>23229</v>
      </c>
      <c r="K1853" t="s">
        <v>23240</v>
      </c>
      <c r="L1853" t="s">
        <v>26950</v>
      </c>
      <c r="M1853" t="s">
        <v>26951</v>
      </c>
    </row>
    <row r="1854" spans="1:13">
      <c r="A1854" s="1" t="s">
        <v>3871</v>
      </c>
      <c r="B1854">
        <v>2.23729377452914E-5</v>
      </c>
      <c r="C1854" s="1">
        <v>6.8241124834409597E-7</v>
      </c>
      <c r="D1854">
        <v>0.28333333333333299</v>
      </c>
      <c r="E1854">
        <v>0.335443037974684</v>
      </c>
      <c r="F1854">
        <v>0.37797619047619002</v>
      </c>
      <c r="G1854">
        <v>0.42045454545454503</v>
      </c>
      <c r="H1854">
        <v>0.515625</v>
      </c>
      <c r="I1854">
        <v>0.34722222222222199</v>
      </c>
      <c r="J1854" s="1">
        <v>0</v>
      </c>
      <c r="K1854" t="s">
        <v>23241</v>
      </c>
      <c r="L1854" t="s">
        <v>26952</v>
      </c>
      <c r="M1854" t="s">
        <v>26953</v>
      </c>
    </row>
    <row r="1855" spans="1:13">
      <c r="A1855" s="1" t="s">
        <v>3872</v>
      </c>
      <c r="B1855">
        <v>4.14512287265156E-7</v>
      </c>
      <c r="C1855" s="1">
        <v>1.80528871030061E-5</v>
      </c>
      <c r="D1855">
        <v>1</v>
      </c>
      <c r="E1855">
        <v>1</v>
      </c>
      <c r="F1855">
        <v>1</v>
      </c>
      <c r="G1855">
        <v>0.67857142857142905</v>
      </c>
      <c r="H1855">
        <v>1</v>
      </c>
      <c r="I1855">
        <v>0.95454545454545503</v>
      </c>
      <c r="J1855" s="1">
        <v>1</v>
      </c>
      <c r="K1855" t="s">
        <v>23238</v>
      </c>
      <c r="L1855" t="s">
        <v>26954</v>
      </c>
      <c r="M1855" t="s">
        <v>26955</v>
      </c>
    </row>
    <row r="1856" spans="1:13">
      <c r="A1856" s="1" t="s">
        <v>3873</v>
      </c>
      <c r="B1856">
        <v>2.1205114188347301E-4</v>
      </c>
      <c r="C1856" s="1">
        <v>1.6931216020451401E-4</v>
      </c>
      <c r="D1856">
        <v>0.15909090909090901</v>
      </c>
      <c r="E1856">
        <v>3.6764705882352901E-2</v>
      </c>
      <c r="F1856">
        <v>0.46540880503144699</v>
      </c>
      <c r="G1856">
        <v>0.1875</v>
      </c>
      <c r="H1856">
        <v>0.134146341463415</v>
      </c>
      <c r="I1856">
        <v>6.6666666666666693E-2</v>
      </c>
      <c r="J1856" s="1" t="s">
        <v>23229</v>
      </c>
      <c r="K1856" t="s">
        <v>23242</v>
      </c>
      <c r="L1856" t="s">
        <v>26956</v>
      </c>
      <c r="M1856" t="s">
        <v>26957</v>
      </c>
    </row>
    <row r="1857" spans="1:13">
      <c r="A1857" s="1" t="s">
        <v>3874</v>
      </c>
      <c r="B1857">
        <v>6.6679092910113295E-4</v>
      </c>
      <c r="C1857" s="1">
        <v>3.2911547521293001E-6</v>
      </c>
      <c r="D1857">
        <v>0.31666666666666698</v>
      </c>
      <c r="E1857">
        <v>0.57647058823529396</v>
      </c>
      <c r="F1857">
        <v>0.19607843137254899</v>
      </c>
      <c r="G1857">
        <v>3.3333333333333298E-2</v>
      </c>
      <c r="H1857">
        <v>0.47222222222222199</v>
      </c>
      <c r="I1857">
        <v>0.107142857142857</v>
      </c>
      <c r="J1857" s="1">
        <v>0</v>
      </c>
      <c r="K1857" t="s">
        <v>23241</v>
      </c>
      <c r="L1857" t="s">
        <v>26958</v>
      </c>
      <c r="M1857" t="s">
        <v>26959</v>
      </c>
    </row>
    <row r="1858" spans="1:13">
      <c r="A1858" s="1" t="s">
        <v>3875</v>
      </c>
      <c r="B1858">
        <v>3.110628796843E-6</v>
      </c>
      <c r="C1858" s="1">
        <v>2.17027211348856E-7</v>
      </c>
      <c r="D1858">
        <v>1</v>
      </c>
      <c r="E1858">
        <v>0.99438202247190999</v>
      </c>
      <c r="F1858">
        <v>1</v>
      </c>
      <c r="G1858">
        <v>0.94565217391304301</v>
      </c>
      <c r="H1858">
        <v>1</v>
      </c>
      <c r="I1858">
        <v>0.93181818181818199</v>
      </c>
      <c r="J1858" s="1">
        <v>1</v>
      </c>
      <c r="K1858" t="s">
        <v>23238</v>
      </c>
      <c r="L1858" t="s">
        <v>26960</v>
      </c>
      <c r="M1858" t="s">
        <v>26961</v>
      </c>
    </row>
    <row r="1859" spans="1:13">
      <c r="A1859" s="1" t="s">
        <v>3876</v>
      </c>
      <c r="B1859">
        <v>1.6165828845622299E-5</v>
      </c>
      <c r="C1859" s="1">
        <v>6.1717831673942393E-5</v>
      </c>
      <c r="D1859">
        <v>0</v>
      </c>
      <c r="E1859">
        <v>5.2083333333333296E-3</v>
      </c>
      <c r="F1859">
        <v>5.1546391752577301E-3</v>
      </c>
      <c r="G1859">
        <v>0.18181818181818199</v>
      </c>
      <c r="H1859">
        <v>0</v>
      </c>
      <c r="I1859">
        <v>0.26016260162601601</v>
      </c>
      <c r="J1859" s="1" t="s">
        <v>23229</v>
      </c>
      <c r="K1859" t="s">
        <v>23238</v>
      </c>
      <c r="L1859" t="s">
        <v>26962</v>
      </c>
      <c r="M1859" t="s">
        <v>26963</v>
      </c>
    </row>
    <row r="1860" spans="1:13">
      <c r="A1860" s="1" t="s">
        <v>3877</v>
      </c>
      <c r="B1860">
        <v>2.3551495282722399E-5</v>
      </c>
      <c r="C1860" s="1">
        <v>3.47875352032767E-5</v>
      </c>
      <c r="D1860">
        <v>2.0833333333333301E-2</v>
      </c>
      <c r="E1860">
        <v>0</v>
      </c>
      <c r="F1860">
        <v>0</v>
      </c>
      <c r="G1860">
        <v>0.45</v>
      </c>
      <c r="H1860">
        <v>0</v>
      </c>
      <c r="I1860">
        <v>0.17</v>
      </c>
      <c r="J1860" s="1">
        <v>0</v>
      </c>
      <c r="K1860" t="s">
        <v>23237</v>
      </c>
      <c r="L1860" t="s">
        <v>26964</v>
      </c>
      <c r="M1860" t="s">
        <v>26965</v>
      </c>
    </row>
    <row r="1861" spans="1:13">
      <c r="A1861" s="1" t="s">
        <v>3878</v>
      </c>
      <c r="B1861">
        <v>6.1192838574834902E-7</v>
      </c>
      <c r="C1861" s="1">
        <v>2.3518011504068899E-6</v>
      </c>
      <c r="D1861">
        <v>4.8387096774193498E-2</v>
      </c>
      <c r="E1861">
        <v>5.3763440860215101E-3</v>
      </c>
      <c r="F1861">
        <v>4.0935672514619902E-2</v>
      </c>
      <c r="G1861">
        <v>0</v>
      </c>
      <c r="H1861">
        <v>0</v>
      </c>
      <c r="I1861">
        <v>1.5625E-2</v>
      </c>
      <c r="J1861" s="1">
        <v>0</v>
      </c>
      <c r="K1861" t="s">
        <v>23241</v>
      </c>
      <c r="L1861" t="s">
        <v>26966</v>
      </c>
      <c r="M1861" t="s">
        <v>26967</v>
      </c>
    </row>
    <row r="1862" spans="1:13">
      <c r="A1862" s="1" t="s">
        <v>3879</v>
      </c>
      <c r="B1862">
        <v>2.4881567623567301E-5</v>
      </c>
      <c r="C1862" s="1">
        <v>1.62059032464881E-5</v>
      </c>
      <c r="D1862">
        <v>3.8461538461538498E-2</v>
      </c>
      <c r="E1862">
        <v>0</v>
      </c>
      <c r="F1862">
        <v>0.08</v>
      </c>
      <c r="G1862">
        <v>0</v>
      </c>
      <c r="H1862">
        <v>0</v>
      </c>
      <c r="I1862">
        <v>0</v>
      </c>
      <c r="J1862" s="1">
        <v>0</v>
      </c>
      <c r="K1862" t="s">
        <v>23242</v>
      </c>
      <c r="L1862" t="s">
        <v>26968</v>
      </c>
      <c r="M1862" t="s">
        <v>26969</v>
      </c>
    </row>
    <row r="1863" spans="1:13">
      <c r="A1863" s="1" t="s">
        <v>3880</v>
      </c>
      <c r="B1863">
        <v>1.4969359315035501E-4</v>
      </c>
      <c r="C1863" s="1">
        <v>5.5472712260367903E-4</v>
      </c>
      <c r="D1863">
        <v>0.55357142857142905</v>
      </c>
      <c r="E1863">
        <v>0.76162790697674398</v>
      </c>
      <c r="F1863">
        <v>0.43575418994413401</v>
      </c>
      <c r="G1863">
        <v>0.98809523809523803</v>
      </c>
      <c r="H1863">
        <v>0.66842105263157903</v>
      </c>
      <c r="I1863">
        <v>0.91269841269841301</v>
      </c>
      <c r="J1863" s="1" t="s">
        <v>23229</v>
      </c>
      <c r="K1863" t="s">
        <v>23238</v>
      </c>
      <c r="L1863" t="s">
        <v>26970</v>
      </c>
      <c r="M1863" t="s">
        <v>26971</v>
      </c>
    </row>
    <row r="1864" spans="1:13">
      <c r="A1864" s="1" t="s">
        <v>3881</v>
      </c>
      <c r="B1864">
        <v>2.82095565246639E-8</v>
      </c>
      <c r="C1864" s="1">
        <v>9.4136250700846301E-6</v>
      </c>
      <c r="D1864">
        <v>1</v>
      </c>
      <c r="E1864">
        <v>1</v>
      </c>
      <c r="F1864">
        <v>1</v>
      </c>
      <c r="G1864">
        <v>0.36363636363636398</v>
      </c>
      <c r="H1864">
        <v>0.98958333333333304</v>
      </c>
      <c r="I1864">
        <v>0.97058823529411797</v>
      </c>
      <c r="J1864" s="1" t="s">
        <v>23229</v>
      </c>
      <c r="K1864" t="s">
        <v>23238</v>
      </c>
      <c r="L1864" t="s">
        <v>26972</v>
      </c>
      <c r="M1864" t="s">
        <v>26973</v>
      </c>
    </row>
    <row r="1865" spans="1:13">
      <c r="A1865" s="1" t="s">
        <v>3882</v>
      </c>
      <c r="B1865">
        <v>2.2944743968724901E-4</v>
      </c>
      <c r="C1865" s="1">
        <v>3.9181602065958601E-5</v>
      </c>
      <c r="D1865">
        <v>0.160714285714286</v>
      </c>
      <c r="E1865">
        <v>0.30645161290322598</v>
      </c>
      <c r="F1865">
        <v>3.03030303030303E-2</v>
      </c>
      <c r="G1865">
        <v>8.6206896551724102E-3</v>
      </c>
      <c r="H1865">
        <v>1.7543859649122799E-2</v>
      </c>
      <c r="I1865">
        <v>3.5999999999999997E-2</v>
      </c>
      <c r="J1865" s="1">
        <v>0</v>
      </c>
      <c r="K1865" t="s">
        <v>23241</v>
      </c>
      <c r="L1865" t="s">
        <v>26974</v>
      </c>
      <c r="M1865" t="s">
        <v>26975</v>
      </c>
    </row>
    <row r="1866" spans="1:13">
      <c r="A1866" s="1" t="s">
        <v>3883</v>
      </c>
      <c r="B1866">
        <v>2.4081878631317402E-7</v>
      </c>
      <c r="C1866" s="1">
        <v>1.94372100715987E-5</v>
      </c>
      <c r="D1866">
        <v>1</v>
      </c>
      <c r="E1866">
        <v>1</v>
      </c>
      <c r="F1866">
        <v>1</v>
      </c>
      <c r="G1866">
        <v>1</v>
      </c>
      <c r="H1866">
        <v>0.97435897435897401</v>
      </c>
      <c r="I1866">
        <v>0.98611111111111105</v>
      </c>
      <c r="J1866" s="1">
        <v>1</v>
      </c>
      <c r="K1866" t="s">
        <v>23238</v>
      </c>
      <c r="L1866" t="s">
        <v>26976</v>
      </c>
      <c r="M1866" t="s">
        <v>26977</v>
      </c>
    </row>
    <row r="1867" spans="1:13">
      <c r="A1867" s="1" t="s">
        <v>3884</v>
      </c>
      <c r="B1867">
        <v>4.0382977741995298E-5</v>
      </c>
      <c r="C1867" s="1">
        <v>3.0628104579646101E-4</v>
      </c>
      <c r="D1867">
        <v>0.74193548387096797</v>
      </c>
      <c r="E1867">
        <v>0.875</v>
      </c>
      <c r="F1867">
        <v>0.97883597883597895</v>
      </c>
      <c r="G1867">
        <v>0.22807017543859601</v>
      </c>
      <c r="H1867">
        <v>0.93181818181818199</v>
      </c>
      <c r="I1867">
        <v>0.48695652173913001</v>
      </c>
      <c r="J1867" s="1">
        <v>0</v>
      </c>
      <c r="K1867" t="s">
        <v>23241</v>
      </c>
      <c r="L1867" t="s">
        <v>26978</v>
      </c>
      <c r="M1867" t="s">
        <v>26979</v>
      </c>
    </row>
    <row r="1868" spans="1:13">
      <c r="A1868" s="1" t="s">
        <v>3885</v>
      </c>
      <c r="B1868">
        <v>4.2879378951479301E-5</v>
      </c>
      <c r="C1868" s="1">
        <v>7.8118025712186002E-6</v>
      </c>
      <c r="D1868">
        <v>0.27777777777777801</v>
      </c>
      <c r="E1868">
        <v>0.55000000000000004</v>
      </c>
      <c r="F1868">
        <v>0.55652173913043501</v>
      </c>
      <c r="G1868">
        <v>0.40476190476190499</v>
      </c>
      <c r="H1868">
        <v>0.60833333333333295</v>
      </c>
      <c r="I1868">
        <v>0.439393939393939</v>
      </c>
      <c r="J1868" s="1">
        <v>1</v>
      </c>
      <c r="K1868" t="s">
        <v>23244</v>
      </c>
      <c r="L1868" t="s">
        <v>26980</v>
      </c>
      <c r="M1868" t="s">
        <v>26981</v>
      </c>
    </row>
    <row r="1869" spans="1:13">
      <c r="A1869" s="1" t="s">
        <v>3886</v>
      </c>
      <c r="B1869">
        <v>9.0540255680451994E-8</v>
      </c>
      <c r="C1869" s="1">
        <v>3.72012689358678E-8</v>
      </c>
      <c r="D1869">
        <v>0.93333333333333302</v>
      </c>
      <c r="E1869">
        <v>0.77222222222222203</v>
      </c>
      <c r="F1869">
        <v>1</v>
      </c>
      <c r="G1869">
        <v>1</v>
      </c>
      <c r="H1869">
        <v>1</v>
      </c>
      <c r="I1869">
        <v>1</v>
      </c>
      <c r="J1869" s="1">
        <v>1</v>
      </c>
      <c r="K1869" t="s">
        <v>23240</v>
      </c>
      <c r="L1869" t="s">
        <v>26982</v>
      </c>
      <c r="M1869" t="s">
        <v>26983</v>
      </c>
    </row>
    <row r="1870" spans="1:13">
      <c r="A1870" s="1" t="s">
        <v>3887</v>
      </c>
      <c r="B1870">
        <v>1.0428953877148701E-6</v>
      </c>
      <c r="C1870" s="1">
        <v>6.3239868524279794E-5</v>
      </c>
      <c r="D1870">
        <v>0.19047619047618999</v>
      </c>
      <c r="E1870">
        <v>0.25</v>
      </c>
      <c r="F1870">
        <v>0.435606060606061</v>
      </c>
      <c r="G1870">
        <v>0.96226415094339601</v>
      </c>
      <c r="H1870">
        <v>0.41489361702127697</v>
      </c>
      <c r="I1870">
        <v>0.83695652173913004</v>
      </c>
      <c r="J1870" s="1">
        <v>1</v>
      </c>
      <c r="K1870" t="s">
        <v>23241</v>
      </c>
      <c r="L1870" t="s">
        <v>26984</v>
      </c>
      <c r="M1870" t="s">
        <v>26985</v>
      </c>
    </row>
    <row r="1871" spans="1:13">
      <c r="A1871" s="1" t="s">
        <v>3888</v>
      </c>
      <c r="B1871">
        <v>3.8640650874122197E-6</v>
      </c>
      <c r="C1871" s="1">
        <v>8.49264669411959E-6</v>
      </c>
      <c r="D1871">
        <v>1</v>
      </c>
      <c r="E1871">
        <v>0.98913043478260898</v>
      </c>
      <c r="F1871">
        <v>1</v>
      </c>
      <c r="G1871">
        <v>1</v>
      </c>
      <c r="H1871">
        <v>0.99047619047619095</v>
      </c>
      <c r="I1871">
        <v>0.91121495327102797</v>
      </c>
      <c r="J1871" s="1">
        <v>0</v>
      </c>
      <c r="K1871" t="s">
        <v>23242</v>
      </c>
      <c r="L1871" t="s">
        <v>26986</v>
      </c>
      <c r="M1871" t="s">
        <v>26987</v>
      </c>
    </row>
    <row r="1872" spans="1:13">
      <c r="A1872" s="1" t="s">
        <v>3889</v>
      </c>
      <c r="B1872">
        <v>6.0332270667087299E-5</v>
      </c>
      <c r="C1872" s="1">
        <v>1.2659334612786201E-4</v>
      </c>
      <c r="D1872">
        <v>3.3333333333333298E-2</v>
      </c>
      <c r="E1872">
        <v>1.05263157894737E-2</v>
      </c>
      <c r="F1872">
        <v>0.23480662983425399</v>
      </c>
      <c r="G1872">
        <v>0.35087719298245601</v>
      </c>
      <c r="H1872">
        <v>0.446902654867257</v>
      </c>
      <c r="I1872">
        <v>0.188524590163934</v>
      </c>
      <c r="J1872" s="1" t="s">
        <v>23229</v>
      </c>
      <c r="K1872" t="s">
        <v>23239</v>
      </c>
      <c r="L1872" t="s">
        <v>26988</v>
      </c>
      <c r="M1872" t="s">
        <v>26989</v>
      </c>
    </row>
    <row r="1873" spans="1:13">
      <c r="A1873" s="1" t="s">
        <v>3890</v>
      </c>
      <c r="B1873">
        <v>2.2397681816210699E-7</v>
      </c>
      <c r="C1873" s="1">
        <v>3.67976591346258E-5</v>
      </c>
      <c r="D1873">
        <v>1.6129032258064498E-2</v>
      </c>
      <c r="E1873">
        <v>1.0416666666666701E-2</v>
      </c>
      <c r="F1873">
        <v>5.46875E-2</v>
      </c>
      <c r="G1873">
        <v>0.18421052631578899</v>
      </c>
      <c r="H1873">
        <v>0.245</v>
      </c>
      <c r="I1873">
        <v>0.145454545454545</v>
      </c>
      <c r="J1873" s="1">
        <v>0.9</v>
      </c>
      <c r="K1873" t="s">
        <v>23242</v>
      </c>
      <c r="L1873" t="s">
        <v>26990</v>
      </c>
      <c r="M1873" t="s">
        <v>26991</v>
      </c>
    </row>
    <row r="1874" spans="1:13">
      <c r="A1874" s="1" t="s">
        <v>3891</v>
      </c>
      <c r="B1874">
        <v>6.88200411084537E-7</v>
      </c>
      <c r="C1874" s="1">
        <v>1.67753200765441E-6</v>
      </c>
      <c r="D1874">
        <v>0.98387096774193505</v>
      </c>
      <c r="E1874">
        <v>0.97916666666666696</v>
      </c>
      <c r="F1874">
        <v>0.992307692307692</v>
      </c>
      <c r="G1874">
        <v>0.57758620689655205</v>
      </c>
      <c r="H1874">
        <v>0.97368421052631604</v>
      </c>
      <c r="I1874">
        <v>0.85772357723577197</v>
      </c>
      <c r="J1874" s="1" t="s">
        <v>23229</v>
      </c>
      <c r="K1874" t="s">
        <v>23242</v>
      </c>
      <c r="L1874" t="s">
        <v>26992</v>
      </c>
      <c r="M1874" t="s">
        <v>26993</v>
      </c>
    </row>
    <row r="1875" spans="1:13">
      <c r="A1875" s="1" t="s">
        <v>3892</v>
      </c>
      <c r="B1875">
        <v>3.1977664612983101E-6</v>
      </c>
      <c r="C1875" s="1">
        <v>1.9644915232693599E-4</v>
      </c>
      <c r="D1875">
        <v>1</v>
      </c>
      <c r="E1875">
        <v>0.98765432098765404</v>
      </c>
      <c r="F1875">
        <v>1</v>
      </c>
      <c r="G1875">
        <v>0.99056603773584895</v>
      </c>
      <c r="H1875">
        <v>0.88053097345132703</v>
      </c>
      <c r="I1875">
        <v>0.92342342342342298</v>
      </c>
      <c r="J1875" s="1">
        <v>1</v>
      </c>
      <c r="K1875" t="s">
        <v>23241</v>
      </c>
      <c r="L1875" t="s">
        <v>26994</v>
      </c>
      <c r="M1875" t="s">
        <v>26995</v>
      </c>
    </row>
    <row r="1876" spans="1:13">
      <c r="A1876" s="1" t="s">
        <v>3893</v>
      </c>
      <c r="B1876">
        <v>6.0259921179167002E-6</v>
      </c>
      <c r="C1876" s="1">
        <v>3.00344879108116E-5</v>
      </c>
      <c r="D1876">
        <v>0.116666666666667</v>
      </c>
      <c r="E1876">
        <v>0.25581395348837199</v>
      </c>
      <c r="F1876">
        <v>0.24671052631578899</v>
      </c>
      <c r="G1876">
        <v>0.19607843137254899</v>
      </c>
      <c r="H1876">
        <v>0.16911764705882401</v>
      </c>
      <c r="I1876">
        <v>0.34745762711864397</v>
      </c>
      <c r="J1876" s="1">
        <v>0</v>
      </c>
      <c r="K1876" t="s">
        <v>23240</v>
      </c>
      <c r="L1876" t="s">
        <v>26996</v>
      </c>
      <c r="M1876" t="s">
        <v>26997</v>
      </c>
    </row>
    <row r="1877" spans="1:13">
      <c r="A1877" s="1" t="s">
        <v>3894</v>
      </c>
      <c r="B1877">
        <v>1.11734621979882E-5</v>
      </c>
      <c r="C1877" s="1">
        <v>5.3920314452217397E-5</v>
      </c>
      <c r="D1877">
        <v>1</v>
      </c>
      <c r="E1877">
        <v>1</v>
      </c>
      <c r="F1877">
        <v>0.94892473118279597</v>
      </c>
      <c r="G1877">
        <v>1</v>
      </c>
      <c r="H1877">
        <v>1</v>
      </c>
      <c r="I1877">
        <v>1</v>
      </c>
      <c r="J1877" s="1">
        <v>1</v>
      </c>
      <c r="K1877" t="s">
        <v>23238</v>
      </c>
      <c r="L1877" t="s">
        <v>26998</v>
      </c>
      <c r="M1877" t="s">
        <v>26999</v>
      </c>
    </row>
    <row r="1878" spans="1:13">
      <c r="A1878" s="1" t="s">
        <v>3895</v>
      </c>
      <c r="B1878">
        <v>6.0772447618859997E-4</v>
      </c>
      <c r="C1878" s="1">
        <v>2.2816491065197901E-5</v>
      </c>
      <c r="D1878">
        <v>0.171875</v>
      </c>
      <c r="E1878">
        <v>0.442105263157895</v>
      </c>
      <c r="F1878">
        <v>5.1282051282051299E-3</v>
      </c>
      <c r="G1878">
        <v>4.80769230769231E-2</v>
      </c>
      <c r="H1878">
        <v>3.6036036036036001E-2</v>
      </c>
      <c r="I1878">
        <v>1.3157894736842099E-2</v>
      </c>
      <c r="J1878" s="1">
        <v>1</v>
      </c>
      <c r="K1878" t="s">
        <v>23242</v>
      </c>
      <c r="L1878" t="s">
        <v>27000</v>
      </c>
      <c r="M1878" t="s">
        <v>27001</v>
      </c>
    </row>
    <row r="1879" spans="1:13">
      <c r="A1879" s="1" t="s">
        <v>3896</v>
      </c>
      <c r="B1879">
        <v>9.8542648054568802E-6</v>
      </c>
      <c r="C1879" s="1">
        <v>1.12945526857694E-4</v>
      </c>
      <c r="D1879">
        <v>0.05</v>
      </c>
      <c r="E1879">
        <v>3.6458333333333301E-2</v>
      </c>
      <c r="F1879">
        <v>0.135897435897436</v>
      </c>
      <c r="G1879">
        <v>4.4642857142857102E-2</v>
      </c>
      <c r="H1879">
        <v>0.42410714285714302</v>
      </c>
      <c r="I1879">
        <v>3.4188034188034198E-2</v>
      </c>
      <c r="J1879" s="1">
        <v>0</v>
      </c>
      <c r="K1879" t="s">
        <v>23241</v>
      </c>
      <c r="L1879" t="s">
        <v>27002</v>
      </c>
      <c r="M1879" t="s">
        <v>27003</v>
      </c>
    </row>
    <row r="1880" spans="1:13">
      <c r="A1880" s="1" t="s">
        <v>3897</v>
      </c>
      <c r="B1880">
        <v>1.1567167700983E-5</v>
      </c>
      <c r="C1880" s="1">
        <v>2.6924387342182799E-6</v>
      </c>
      <c r="D1880">
        <v>1.7857142857142901E-2</v>
      </c>
      <c r="E1880">
        <v>8.4745762711864406E-3</v>
      </c>
      <c r="F1880">
        <v>0.28275862068965502</v>
      </c>
      <c r="G1880">
        <v>7.69230769230769E-2</v>
      </c>
      <c r="H1880">
        <v>0.20833333333333301</v>
      </c>
      <c r="I1880">
        <v>0.15306122448979601</v>
      </c>
      <c r="J1880" s="1">
        <v>0</v>
      </c>
      <c r="K1880" t="s">
        <v>23241</v>
      </c>
      <c r="L1880" t="s">
        <v>27004</v>
      </c>
      <c r="M1880" t="s">
        <v>27005</v>
      </c>
    </row>
    <row r="1881" spans="1:13">
      <c r="A1881" s="1" t="s">
        <v>3898</v>
      </c>
      <c r="B1881">
        <v>1.06439431308374E-4</v>
      </c>
      <c r="C1881" s="1">
        <v>2.3758265189239199E-6</v>
      </c>
      <c r="D1881">
        <v>7.8125E-2</v>
      </c>
      <c r="E1881">
        <v>0.20945945945945901</v>
      </c>
      <c r="F1881">
        <v>0</v>
      </c>
      <c r="G1881">
        <v>1.5151515151515201E-2</v>
      </c>
      <c r="H1881">
        <v>5.1020408163265302E-3</v>
      </c>
      <c r="I1881">
        <v>5.6818181818181802E-3</v>
      </c>
      <c r="J1881" s="1">
        <v>0</v>
      </c>
      <c r="K1881" t="s">
        <v>23241</v>
      </c>
      <c r="L1881" t="s">
        <v>27006</v>
      </c>
      <c r="M1881" t="s">
        <v>27007</v>
      </c>
    </row>
    <row r="1882" spans="1:13">
      <c r="A1882" s="1" t="s">
        <v>3899</v>
      </c>
      <c r="B1882">
        <v>1.04407981510933E-5</v>
      </c>
      <c r="C1882" s="1">
        <v>1.08247581210005E-5</v>
      </c>
      <c r="D1882">
        <v>0.890625</v>
      </c>
      <c r="E1882">
        <v>0.99456521739130399</v>
      </c>
      <c r="F1882">
        <v>0.95854922279792698</v>
      </c>
      <c r="G1882">
        <v>0.99137931034482796</v>
      </c>
      <c r="H1882">
        <v>0.99122807017543901</v>
      </c>
      <c r="I1882">
        <v>0.95416666666666705</v>
      </c>
      <c r="J1882" s="1" t="s">
        <v>23229</v>
      </c>
      <c r="K1882" t="s">
        <v>23241</v>
      </c>
      <c r="L1882" t="s">
        <v>27008</v>
      </c>
      <c r="M1882" t="s">
        <v>27009</v>
      </c>
    </row>
    <row r="1883" spans="1:13">
      <c r="A1883" s="1" t="s">
        <v>3900</v>
      </c>
      <c r="B1883">
        <v>2.53821536559381E-5</v>
      </c>
      <c r="C1883" s="1">
        <v>2.4596467317196201E-5</v>
      </c>
      <c r="D1883">
        <v>0.33870967741935498</v>
      </c>
      <c r="E1883">
        <v>1.1235955056179799E-2</v>
      </c>
      <c r="F1883">
        <v>7.2222222222222202E-2</v>
      </c>
      <c r="G1883">
        <v>0</v>
      </c>
      <c r="H1883">
        <v>0</v>
      </c>
      <c r="I1883">
        <v>1.02040816326531E-2</v>
      </c>
      <c r="J1883" s="1">
        <v>0</v>
      </c>
      <c r="K1883" t="s">
        <v>23237</v>
      </c>
      <c r="L1883" t="s">
        <v>27010</v>
      </c>
      <c r="M1883" t="s">
        <v>27011</v>
      </c>
    </row>
    <row r="1884" spans="1:13">
      <c r="A1884" s="1" t="s">
        <v>3901</v>
      </c>
      <c r="B1884">
        <v>3.5650416240580899E-6</v>
      </c>
      <c r="C1884" s="1">
        <v>5.1316457345855304E-6</v>
      </c>
      <c r="D1884">
        <v>0.57692307692307698</v>
      </c>
      <c r="E1884">
        <v>0.266666666666667</v>
      </c>
      <c r="F1884">
        <v>0.82499999999999996</v>
      </c>
      <c r="G1884">
        <v>7.2916666666666699E-2</v>
      </c>
      <c r="H1884">
        <v>0.81632653061224503</v>
      </c>
      <c r="I1884">
        <v>0.164179104477612</v>
      </c>
      <c r="J1884" s="1">
        <v>0</v>
      </c>
      <c r="K1884" t="s">
        <v>23241</v>
      </c>
      <c r="L1884" t="s">
        <v>27012</v>
      </c>
      <c r="M1884" t="s">
        <v>27013</v>
      </c>
    </row>
    <row r="1885" spans="1:13">
      <c r="A1885" s="1" t="s">
        <v>3902</v>
      </c>
      <c r="B1885">
        <v>2.7305452391913098E-6</v>
      </c>
      <c r="C1885" s="1">
        <v>8.2737130670748897E-5</v>
      </c>
      <c r="D1885">
        <v>0.9375</v>
      </c>
      <c r="E1885">
        <v>0.99462365591397806</v>
      </c>
      <c r="F1885">
        <v>0.994871794871795</v>
      </c>
      <c r="G1885">
        <v>0.71551724137931005</v>
      </c>
      <c r="H1885">
        <v>0.95175438596491202</v>
      </c>
      <c r="I1885">
        <v>0.90800000000000003</v>
      </c>
      <c r="J1885" s="1">
        <v>0.5</v>
      </c>
      <c r="K1885" t="s">
        <v>23238</v>
      </c>
      <c r="L1885" t="s">
        <v>27014</v>
      </c>
      <c r="M1885" t="s">
        <v>27015</v>
      </c>
    </row>
    <row r="1886" spans="1:13">
      <c r="A1886" s="1" t="s">
        <v>3903</v>
      </c>
      <c r="B1886">
        <v>1.8964253282398999E-7</v>
      </c>
      <c r="C1886" s="1">
        <v>2.0165639781275601E-6</v>
      </c>
      <c r="D1886">
        <v>1</v>
      </c>
      <c r="E1886">
        <v>0.98529411764705899</v>
      </c>
      <c r="F1886">
        <v>0.98203592814371299</v>
      </c>
      <c r="G1886">
        <v>0.97777777777777797</v>
      </c>
      <c r="H1886">
        <v>0.99333333333333296</v>
      </c>
      <c r="I1886">
        <v>0.97058823529411797</v>
      </c>
      <c r="J1886" s="1" t="s">
        <v>23229</v>
      </c>
      <c r="K1886" t="s">
        <v>23240</v>
      </c>
      <c r="L1886" t="s">
        <v>27016</v>
      </c>
      <c r="M1886" t="s">
        <v>27017</v>
      </c>
    </row>
    <row r="1887" spans="1:13">
      <c r="A1887" s="1" t="s">
        <v>3904</v>
      </c>
      <c r="B1887">
        <v>1.41486977704122E-4</v>
      </c>
      <c r="C1887" s="1">
        <v>8.9184706162020499E-6</v>
      </c>
      <c r="D1887">
        <v>0.82758620689655205</v>
      </c>
      <c r="E1887">
        <v>0.68125000000000002</v>
      </c>
      <c r="F1887">
        <v>0.99476439790575899</v>
      </c>
      <c r="G1887">
        <v>0.89795918367346905</v>
      </c>
      <c r="H1887">
        <v>0.95049504950495001</v>
      </c>
      <c r="I1887">
        <v>0.89534883720930203</v>
      </c>
      <c r="J1887" s="1">
        <v>1</v>
      </c>
      <c r="K1887" t="s">
        <v>23240</v>
      </c>
      <c r="L1887" t="s">
        <v>27018</v>
      </c>
      <c r="M1887" t="s">
        <v>27019</v>
      </c>
    </row>
    <row r="1888" spans="1:13">
      <c r="A1888" s="1" t="s">
        <v>3905</v>
      </c>
      <c r="B1888">
        <v>2.17210820708323E-6</v>
      </c>
      <c r="C1888" s="1">
        <v>7.0939820675594496E-6</v>
      </c>
      <c r="D1888">
        <v>1.5625E-2</v>
      </c>
      <c r="E1888">
        <v>0</v>
      </c>
      <c r="F1888">
        <v>0.10362694300518099</v>
      </c>
      <c r="G1888">
        <v>0</v>
      </c>
      <c r="H1888">
        <v>9.0090090090090107E-3</v>
      </c>
      <c r="I1888">
        <v>2.7272727272727299E-2</v>
      </c>
      <c r="J1888" s="1">
        <v>0</v>
      </c>
      <c r="K1888" t="s">
        <v>23241</v>
      </c>
      <c r="L1888" t="s">
        <v>27020</v>
      </c>
      <c r="M1888" t="s">
        <v>27021</v>
      </c>
    </row>
    <row r="1889" spans="1:13">
      <c r="A1889" s="1" t="s">
        <v>3906</v>
      </c>
      <c r="B1889">
        <v>7.8979150194776097E-7</v>
      </c>
      <c r="C1889" s="1">
        <v>6.4151056862534004E-6</v>
      </c>
      <c r="D1889">
        <v>0.97916666666666696</v>
      </c>
      <c r="E1889">
        <v>0.98124999999999996</v>
      </c>
      <c r="F1889">
        <v>0.94101123595505598</v>
      </c>
      <c r="G1889">
        <v>1</v>
      </c>
      <c r="H1889">
        <v>0.97938144329896903</v>
      </c>
      <c r="I1889">
        <v>1</v>
      </c>
      <c r="J1889" s="1">
        <v>1</v>
      </c>
      <c r="K1889" t="s">
        <v>23240</v>
      </c>
      <c r="L1889" t="s">
        <v>27022</v>
      </c>
      <c r="M1889" t="s">
        <v>27023</v>
      </c>
    </row>
    <row r="1890" spans="1:13">
      <c r="A1890" s="1" t="s">
        <v>3907</v>
      </c>
      <c r="B1890">
        <v>2.6222399521846301E-5</v>
      </c>
      <c r="C1890" s="1">
        <v>1.6618123898595399E-5</v>
      </c>
      <c r="D1890">
        <v>0.95161290322580605</v>
      </c>
      <c r="E1890">
        <v>1</v>
      </c>
      <c r="F1890">
        <v>0.91223404255319196</v>
      </c>
      <c r="G1890">
        <v>0.330188679245283</v>
      </c>
      <c r="H1890">
        <v>0.94392523364486003</v>
      </c>
      <c r="I1890">
        <v>0.79906542056074803</v>
      </c>
      <c r="J1890" s="1">
        <v>1</v>
      </c>
      <c r="K1890" t="s">
        <v>23238</v>
      </c>
      <c r="L1890" t="s">
        <v>27024</v>
      </c>
      <c r="M1890" t="s">
        <v>27025</v>
      </c>
    </row>
    <row r="1891" spans="1:13">
      <c r="A1891" s="1" t="s">
        <v>3908</v>
      </c>
      <c r="B1891">
        <v>2.5454919349249102E-6</v>
      </c>
      <c r="C1891" s="1">
        <v>2.2111580674626301E-6</v>
      </c>
      <c r="D1891">
        <v>0.984375</v>
      </c>
      <c r="E1891">
        <v>1</v>
      </c>
      <c r="F1891">
        <v>0.99468085106382997</v>
      </c>
      <c r="G1891">
        <v>1</v>
      </c>
      <c r="H1891">
        <v>1</v>
      </c>
      <c r="I1891">
        <v>0.93965517241379304</v>
      </c>
      <c r="J1891" s="1">
        <v>1</v>
      </c>
      <c r="K1891" t="s">
        <v>23241</v>
      </c>
      <c r="L1891" t="s">
        <v>27026</v>
      </c>
      <c r="M1891" t="s">
        <v>27027</v>
      </c>
    </row>
    <row r="1892" spans="1:13">
      <c r="A1892" s="1" t="s">
        <v>3909</v>
      </c>
      <c r="B1892">
        <v>1.55465824261593E-5</v>
      </c>
      <c r="C1892" s="1">
        <v>7.2214620472768701E-5</v>
      </c>
      <c r="D1892">
        <v>0.98387096774193505</v>
      </c>
      <c r="E1892">
        <v>1</v>
      </c>
      <c r="F1892">
        <v>1</v>
      </c>
      <c r="G1892">
        <v>0.96341463414634099</v>
      </c>
      <c r="H1892">
        <v>0.84459459459459496</v>
      </c>
      <c r="I1892">
        <v>0.96031746031746001</v>
      </c>
      <c r="J1892" s="1" t="s">
        <v>23229</v>
      </c>
      <c r="K1892" t="s">
        <v>23241</v>
      </c>
      <c r="L1892" t="s">
        <v>27028</v>
      </c>
      <c r="M1892" t="s">
        <v>27029</v>
      </c>
    </row>
    <row r="1893" spans="1:13">
      <c r="A1893" s="1" t="s">
        <v>3910</v>
      </c>
      <c r="B1893">
        <v>2.9542848595119002E-9</v>
      </c>
      <c r="C1893" s="1">
        <v>4.9526324327800801E-5</v>
      </c>
      <c r="D1893">
        <v>0</v>
      </c>
      <c r="E1893">
        <v>0</v>
      </c>
      <c r="F1893">
        <v>0.16853932584269701</v>
      </c>
      <c r="G1893">
        <v>0</v>
      </c>
      <c r="H1893">
        <v>0.12626262626262599</v>
      </c>
      <c r="I1893">
        <v>1.38888888888889E-2</v>
      </c>
      <c r="J1893" s="1" t="s">
        <v>23229</v>
      </c>
      <c r="K1893" t="s">
        <v>23241</v>
      </c>
      <c r="L1893" t="s">
        <v>27030</v>
      </c>
      <c r="M1893" t="s">
        <v>27031</v>
      </c>
    </row>
    <row r="1894" spans="1:13">
      <c r="A1894" s="1" t="s">
        <v>3911</v>
      </c>
      <c r="B1894">
        <v>2.00691266092882E-7</v>
      </c>
      <c r="C1894" s="1">
        <v>2.99822417753836E-6</v>
      </c>
      <c r="D1894">
        <v>1</v>
      </c>
      <c r="E1894">
        <v>1</v>
      </c>
      <c r="F1894">
        <v>1</v>
      </c>
      <c r="G1894">
        <v>1</v>
      </c>
      <c r="H1894">
        <v>0.98235294117647098</v>
      </c>
      <c r="I1894">
        <v>1</v>
      </c>
      <c r="J1894" s="1">
        <v>0</v>
      </c>
      <c r="K1894" t="s">
        <v>23239</v>
      </c>
      <c r="L1894" t="s">
        <v>27032</v>
      </c>
      <c r="M1894" t="s">
        <v>27033</v>
      </c>
    </row>
    <row r="1895" spans="1:13">
      <c r="A1895" s="1" t="s">
        <v>3912</v>
      </c>
      <c r="B1895">
        <v>3.33050451129783E-7</v>
      </c>
      <c r="C1895" s="1">
        <v>1.2729481704184601E-6</v>
      </c>
      <c r="D1895">
        <v>3.125E-2</v>
      </c>
      <c r="E1895">
        <v>5.6818181818181802E-3</v>
      </c>
      <c r="F1895">
        <v>7.8947368421052599E-3</v>
      </c>
      <c r="G1895">
        <v>1.2500000000000001E-2</v>
      </c>
      <c r="H1895">
        <v>0</v>
      </c>
      <c r="I1895">
        <v>1.4084507042253501E-2</v>
      </c>
      <c r="J1895" s="1">
        <v>0</v>
      </c>
      <c r="K1895" t="s">
        <v>23241</v>
      </c>
      <c r="L1895" t="s">
        <v>27034</v>
      </c>
      <c r="M1895" t="s">
        <v>27035</v>
      </c>
    </row>
    <row r="1896" spans="1:13">
      <c r="A1896" s="1" t="s">
        <v>3913</v>
      </c>
      <c r="B1896">
        <v>7.5567835930199806E-8</v>
      </c>
      <c r="C1896" s="1">
        <v>1.51639052369342E-7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8.1967213114754103E-3</v>
      </c>
      <c r="J1896" s="1">
        <v>4.5454545454545497E-2</v>
      </c>
      <c r="K1896" t="s">
        <v>23241</v>
      </c>
      <c r="L1896" t="s">
        <v>27036</v>
      </c>
      <c r="M1896" t="s">
        <v>27037</v>
      </c>
    </row>
    <row r="1897" spans="1:13">
      <c r="A1897" s="1" t="s">
        <v>3914</v>
      </c>
      <c r="B1897">
        <v>1.8962872850124599E-9</v>
      </c>
      <c r="C1897" s="1">
        <v>2.3663404411283599E-10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2.0833333333333301E-2</v>
      </c>
      <c r="J1897" s="1">
        <v>0.5</v>
      </c>
      <c r="K1897" t="s">
        <v>23239</v>
      </c>
      <c r="L1897" t="s">
        <v>27038</v>
      </c>
      <c r="M1897" t="s">
        <v>27039</v>
      </c>
    </row>
    <row r="1898" spans="1:13">
      <c r="A1898" s="1" t="s">
        <v>3915</v>
      </c>
      <c r="B1898">
        <v>3.92591767555632E-9</v>
      </c>
      <c r="C1898" s="1">
        <v>1.5866078440264E-7</v>
      </c>
      <c r="D1898">
        <v>0</v>
      </c>
      <c r="E1898">
        <v>0</v>
      </c>
      <c r="F1898">
        <v>5.1282051282051299E-3</v>
      </c>
      <c r="G1898">
        <v>8.6206896551724102E-3</v>
      </c>
      <c r="H1898">
        <v>8.8495575221238902E-3</v>
      </c>
      <c r="I1898">
        <v>8.0645161290322596E-3</v>
      </c>
      <c r="J1898" s="1">
        <v>0.27272727272727298</v>
      </c>
      <c r="K1898" t="s">
        <v>23242</v>
      </c>
      <c r="L1898" t="s">
        <v>27040</v>
      </c>
      <c r="M1898" t="s">
        <v>27041</v>
      </c>
    </row>
    <row r="1899" spans="1:13">
      <c r="A1899" s="1" t="s">
        <v>3916</v>
      </c>
      <c r="B1899">
        <v>4.4969192472055398E-7</v>
      </c>
      <c r="C1899" s="1">
        <v>6.10167814720334E-7</v>
      </c>
      <c r="D1899">
        <v>1</v>
      </c>
      <c r="E1899">
        <v>1</v>
      </c>
      <c r="F1899">
        <v>0.99479166666666696</v>
      </c>
      <c r="G1899">
        <v>0.98148148148148195</v>
      </c>
      <c r="H1899">
        <v>0.99561403508771895</v>
      </c>
      <c r="I1899">
        <v>0.98</v>
      </c>
      <c r="J1899" s="1">
        <v>1</v>
      </c>
      <c r="K1899" t="s">
        <v>23238</v>
      </c>
      <c r="L1899" t="s">
        <v>27042</v>
      </c>
      <c r="M1899" t="s">
        <v>27043</v>
      </c>
    </row>
    <row r="1900" spans="1:13">
      <c r="A1900" s="1" t="s">
        <v>3917</v>
      </c>
      <c r="B1900">
        <v>7.2575540280973303E-6</v>
      </c>
      <c r="C1900" s="1">
        <v>2.1130583206531201E-5</v>
      </c>
      <c r="D1900">
        <v>0.87037037037037002</v>
      </c>
      <c r="E1900">
        <v>1</v>
      </c>
      <c r="F1900">
        <v>0.87745098039215697</v>
      </c>
      <c r="G1900">
        <v>1</v>
      </c>
      <c r="H1900">
        <v>0.99056603773584895</v>
      </c>
      <c r="I1900">
        <v>0.99523809523809503</v>
      </c>
      <c r="J1900" s="1">
        <v>1</v>
      </c>
      <c r="K1900" t="s">
        <v>23238</v>
      </c>
      <c r="L1900" t="s">
        <v>27044</v>
      </c>
      <c r="M1900" t="s">
        <v>27045</v>
      </c>
    </row>
    <row r="1901" spans="1:13">
      <c r="A1901" s="1" t="s">
        <v>3918</v>
      </c>
      <c r="B1901">
        <v>4.9590905973302397E-9</v>
      </c>
      <c r="C1901" s="1">
        <v>3.5722401359771299E-6</v>
      </c>
      <c r="D1901">
        <v>0</v>
      </c>
      <c r="E1901">
        <v>5.6818181818181802E-3</v>
      </c>
      <c r="F1901">
        <v>0</v>
      </c>
      <c r="G1901">
        <v>0</v>
      </c>
      <c r="H1901">
        <v>1.1904761904761901E-2</v>
      </c>
      <c r="I1901">
        <v>0</v>
      </c>
      <c r="J1901" s="1">
        <v>1</v>
      </c>
      <c r="K1901" t="s">
        <v>23239</v>
      </c>
      <c r="L1901" t="s">
        <v>27046</v>
      </c>
      <c r="M1901" t="s">
        <v>27047</v>
      </c>
    </row>
    <row r="1902" spans="1:13">
      <c r="A1902" s="1" t="s">
        <v>3919</v>
      </c>
      <c r="B1902">
        <v>1.0065968713952E-5</v>
      </c>
      <c r="C1902" s="1">
        <v>2.0866128491494002E-5</v>
      </c>
      <c r="D1902">
        <v>1</v>
      </c>
      <c r="E1902">
        <v>1</v>
      </c>
      <c r="F1902">
        <v>0.89583333333333304</v>
      </c>
      <c r="G1902">
        <v>1</v>
      </c>
      <c r="H1902">
        <v>1</v>
      </c>
      <c r="I1902">
        <v>1</v>
      </c>
      <c r="J1902" s="1">
        <v>1</v>
      </c>
      <c r="K1902" t="s">
        <v>23241</v>
      </c>
      <c r="L1902" t="s">
        <v>27048</v>
      </c>
      <c r="M1902" t="s">
        <v>27049</v>
      </c>
    </row>
    <row r="1903" spans="1:13">
      <c r="A1903" s="1" t="s">
        <v>3920</v>
      </c>
      <c r="B1903">
        <v>8.0240023817716201E-4</v>
      </c>
      <c r="C1903" s="1">
        <v>7.6636075180502699E-6</v>
      </c>
      <c r="D1903">
        <v>0.70967741935483897</v>
      </c>
      <c r="E1903">
        <v>0.615789473684211</v>
      </c>
      <c r="F1903">
        <v>0.22702702702702701</v>
      </c>
      <c r="G1903">
        <v>0.45</v>
      </c>
      <c r="H1903">
        <v>0.22500000000000001</v>
      </c>
      <c r="I1903">
        <v>0.36666666666666697</v>
      </c>
      <c r="J1903" s="1">
        <v>0</v>
      </c>
      <c r="K1903" t="s">
        <v>23238</v>
      </c>
      <c r="L1903" t="s">
        <v>27050</v>
      </c>
      <c r="M1903" t="s">
        <v>27051</v>
      </c>
    </row>
    <row r="1904" spans="1:13">
      <c r="A1904" s="1" t="s">
        <v>3921</v>
      </c>
      <c r="B1904">
        <v>1.5228428070407201E-6</v>
      </c>
      <c r="C1904" s="1">
        <v>7.4211302497137506E-8</v>
      </c>
      <c r="D1904">
        <v>0.96551724137931005</v>
      </c>
      <c r="E1904">
        <v>1</v>
      </c>
      <c r="F1904">
        <v>0.99736842105263201</v>
      </c>
      <c r="G1904">
        <v>1</v>
      </c>
      <c r="H1904">
        <v>1</v>
      </c>
      <c r="I1904">
        <v>1</v>
      </c>
      <c r="J1904" s="1" t="s">
        <v>23229</v>
      </c>
      <c r="K1904" t="s">
        <v>23241</v>
      </c>
      <c r="L1904" t="s">
        <v>27052</v>
      </c>
      <c r="M1904" t="s">
        <v>27053</v>
      </c>
    </row>
    <row r="1905" spans="1:13">
      <c r="A1905" s="1" t="s">
        <v>3922</v>
      </c>
      <c r="B1905">
        <v>5.3331764735203098E-4</v>
      </c>
      <c r="C1905" s="1">
        <v>4.22130098026406E-4</v>
      </c>
      <c r="D1905">
        <v>0.125</v>
      </c>
      <c r="E1905">
        <v>0.1</v>
      </c>
      <c r="F1905">
        <v>0</v>
      </c>
      <c r="G1905">
        <v>0.91346153846153799</v>
      </c>
      <c r="H1905">
        <v>0.190140845070423</v>
      </c>
      <c r="I1905">
        <v>0.69499999999999995</v>
      </c>
      <c r="J1905" s="1" t="s">
        <v>23229</v>
      </c>
      <c r="K1905" t="s">
        <v>23241</v>
      </c>
      <c r="L1905" t="s">
        <v>27054</v>
      </c>
      <c r="M1905" t="s">
        <v>27055</v>
      </c>
    </row>
    <row r="1906" spans="1:13">
      <c r="A1906" s="1" t="s">
        <v>3923</v>
      </c>
      <c r="B1906">
        <v>8.3732226498317705E-5</v>
      </c>
      <c r="C1906" s="1">
        <v>2.7898146833863098E-4</v>
      </c>
      <c r="D1906">
        <v>1</v>
      </c>
      <c r="E1906">
        <v>0.98936170212765995</v>
      </c>
      <c r="F1906">
        <v>0.62951807228915702</v>
      </c>
      <c r="G1906">
        <v>0.34375</v>
      </c>
      <c r="H1906">
        <v>0.81666666666666698</v>
      </c>
      <c r="I1906">
        <v>0.72368421052631604</v>
      </c>
      <c r="J1906" s="1">
        <v>1</v>
      </c>
      <c r="K1906" t="s">
        <v>23238</v>
      </c>
      <c r="L1906" t="s">
        <v>27056</v>
      </c>
      <c r="M1906" t="s">
        <v>27057</v>
      </c>
    </row>
    <row r="1907" spans="1:13">
      <c r="A1907" s="1" t="s">
        <v>3924</v>
      </c>
      <c r="B1907">
        <v>1.33141268746106E-6</v>
      </c>
      <c r="C1907" s="1">
        <v>1.16352900590452E-6</v>
      </c>
      <c r="D1907">
        <v>0.96153846153846201</v>
      </c>
      <c r="E1907">
        <v>1</v>
      </c>
      <c r="F1907">
        <v>0.98830409356725102</v>
      </c>
      <c r="G1907">
        <v>0.984375</v>
      </c>
      <c r="H1907">
        <v>1</v>
      </c>
      <c r="I1907">
        <v>1</v>
      </c>
      <c r="J1907" s="1">
        <v>1</v>
      </c>
      <c r="K1907" t="s">
        <v>23240</v>
      </c>
      <c r="L1907" t="s">
        <v>27058</v>
      </c>
      <c r="M1907" t="s">
        <v>27059</v>
      </c>
    </row>
    <row r="1908" spans="1:13">
      <c r="A1908" s="1" t="s">
        <v>3925</v>
      </c>
      <c r="B1908">
        <v>1.23399975619994E-4</v>
      </c>
      <c r="C1908" s="1">
        <v>3.67975216273709E-4</v>
      </c>
      <c r="D1908">
        <v>0.230769230769231</v>
      </c>
      <c r="E1908">
        <v>0.11038961038961</v>
      </c>
      <c r="F1908">
        <v>0.21614583333333301</v>
      </c>
      <c r="G1908">
        <v>0.52586206896551702</v>
      </c>
      <c r="H1908">
        <v>0.35840707964601798</v>
      </c>
      <c r="I1908">
        <v>0.46370967741935498</v>
      </c>
      <c r="J1908" s="1">
        <v>0.59090909090909105</v>
      </c>
      <c r="K1908" t="s">
        <v>23241</v>
      </c>
      <c r="L1908" t="s">
        <v>27060</v>
      </c>
      <c r="M1908" t="s">
        <v>27061</v>
      </c>
    </row>
    <row r="1909" spans="1:13">
      <c r="A1909" s="1" t="s">
        <v>3926</v>
      </c>
      <c r="B1909">
        <v>5.1126710392603702E-6</v>
      </c>
      <c r="C1909" s="1">
        <v>3.8595583155351503E-6</v>
      </c>
      <c r="D1909">
        <v>1</v>
      </c>
      <c r="E1909">
        <v>1</v>
      </c>
      <c r="F1909">
        <v>0.90607734806629803</v>
      </c>
      <c r="G1909">
        <v>1</v>
      </c>
      <c r="H1909">
        <v>1</v>
      </c>
      <c r="I1909">
        <v>1</v>
      </c>
      <c r="J1909" s="1">
        <v>1</v>
      </c>
      <c r="K1909" t="s">
        <v>23241</v>
      </c>
      <c r="L1909" t="s">
        <v>27062</v>
      </c>
      <c r="M1909" t="s">
        <v>27063</v>
      </c>
    </row>
    <row r="1910" spans="1:13">
      <c r="A1910" s="1" t="s">
        <v>3927</v>
      </c>
      <c r="B1910">
        <v>7.2520406260851605E-4</v>
      </c>
      <c r="C1910" s="1">
        <v>4.7721462651592702E-5</v>
      </c>
      <c r="D1910">
        <v>0.90322580645161299</v>
      </c>
      <c r="E1910">
        <v>0.70967741935483897</v>
      </c>
      <c r="F1910">
        <v>0.99465240641711195</v>
      </c>
      <c r="G1910">
        <v>1</v>
      </c>
      <c r="H1910">
        <v>0.98660714285714302</v>
      </c>
      <c r="I1910">
        <v>0.99173553719008301</v>
      </c>
      <c r="J1910" s="1" t="s">
        <v>23229</v>
      </c>
      <c r="K1910" t="s">
        <v>23237</v>
      </c>
      <c r="L1910" t="s">
        <v>27064</v>
      </c>
      <c r="M1910" t="s">
        <v>27065</v>
      </c>
    </row>
    <row r="1911" spans="1:13">
      <c r="A1911" s="1" t="s">
        <v>3928</v>
      </c>
      <c r="B1911">
        <v>6.3330922879545901E-6</v>
      </c>
      <c r="C1911" s="1">
        <v>5.2787261297594797E-8</v>
      </c>
      <c r="D1911">
        <v>0.30434782608695699</v>
      </c>
      <c r="E1911">
        <v>0.05</v>
      </c>
      <c r="F1911">
        <v>0.185714285714286</v>
      </c>
      <c r="G1911">
        <v>0.16666666666666699</v>
      </c>
      <c r="H1911">
        <v>0.13793103448275901</v>
      </c>
      <c r="I1911">
        <v>0.19354838709677399</v>
      </c>
      <c r="J1911" s="1">
        <v>0.14285714285714299</v>
      </c>
      <c r="K1911" t="s">
        <v>23237</v>
      </c>
      <c r="L1911" t="s">
        <v>27066</v>
      </c>
      <c r="M1911" t="s">
        <v>27067</v>
      </c>
    </row>
    <row r="1912" spans="1:13">
      <c r="A1912" s="1" t="s">
        <v>3929</v>
      </c>
      <c r="B1912">
        <v>5.0687145004071297E-6</v>
      </c>
      <c r="C1912" s="1">
        <v>2.3097955670191501E-5</v>
      </c>
      <c r="D1912">
        <v>1</v>
      </c>
      <c r="E1912">
        <v>1</v>
      </c>
      <c r="F1912">
        <v>1</v>
      </c>
      <c r="G1912">
        <v>0.94642857142857095</v>
      </c>
      <c r="H1912">
        <v>0.98181818181818203</v>
      </c>
      <c r="I1912">
        <v>0.86792452830188704</v>
      </c>
      <c r="J1912" s="1">
        <v>1</v>
      </c>
      <c r="K1912" t="s">
        <v>23241</v>
      </c>
      <c r="L1912" t="s">
        <v>27068</v>
      </c>
      <c r="M1912" t="s">
        <v>27069</v>
      </c>
    </row>
    <row r="1913" spans="1:13">
      <c r="A1913" s="1" t="s">
        <v>3930</v>
      </c>
      <c r="B1913">
        <v>3.0770350950672399E-6</v>
      </c>
      <c r="C1913" s="1">
        <v>8.4515261543380795E-7</v>
      </c>
      <c r="D1913">
        <v>1</v>
      </c>
      <c r="E1913">
        <v>0.99479166666666696</v>
      </c>
      <c r="F1913">
        <v>0.99742268041237103</v>
      </c>
      <c r="G1913">
        <v>0.76470588235294101</v>
      </c>
      <c r="H1913">
        <v>0.97685185185185197</v>
      </c>
      <c r="I1913">
        <v>0.95</v>
      </c>
      <c r="J1913" s="1">
        <v>1</v>
      </c>
      <c r="K1913" t="s">
        <v>23238</v>
      </c>
      <c r="L1913" t="s">
        <v>27070</v>
      </c>
      <c r="M1913" t="s">
        <v>27071</v>
      </c>
    </row>
    <row r="1914" spans="1:13">
      <c r="A1914" s="1" t="s">
        <v>3931</v>
      </c>
      <c r="B1914">
        <v>5.9770435913469997E-6</v>
      </c>
      <c r="C1914" s="1">
        <v>3.2340635235914302E-6</v>
      </c>
      <c r="D1914">
        <v>6.6666666666666693E-2</v>
      </c>
      <c r="E1914">
        <v>5.8139534883720903E-3</v>
      </c>
      <c r="F1914">
        <v>9.12162162162162E-2</v>
      </c>
      <c r="G1914">
        <v>0</v>
      </c>
      <c r="H1914">
        <v>9.6491228070175405E-2</v>
      </c>
      <c r="I1914">
        <v>1.6949152542372899E-2</v>
      </c>
      <c r="J1914" s="1">
        <v>0</v>
      </c>
      <c r="K1914" t="s">
        <v>23241</v>
      </c>
      <c r="L1914" t="s">
        <v>27072</v>
      </c>
      <c r="M1914" t="s">
        <v>27073</v>
      </c>
    </row>
    <row r="1915" spans="1:13">
      <c r="A1915" s="1" t="s">
        <v>3932</v>
      </c>
      <c r="B1915">
        <v>1.0208066999382299E-6</v>
      </c>
      <c r="C1915" s="1">
        <v>2.2002249058885102E-6</v>
      </c>
      <c r="D1915">
        <v>0</v>
      </c>
      <c r="E1915">
        <v>0</v>
      </c>
      <c r="F1915">
        <v>0</v>
      </c>
      <c r="G1915">
        <v>0.407407407407407</v>
      </c>
      <c r="H1915">
        <v>9.4339622641509396E-3</v>
      </c>
      <c r="I1915">
        <v>2.1978021978022001E-2</v>
      </c>
      <c r="J1915" s="1" t="s">
        <v>23229</v>
      </c>
      <c r="K1915" t="s">
        <v>23241</v>
      </c>
      <c r="L1915" t="s">
        <v>27074</v>
      </c>
      <c r="M1915" t="s">
        <v>27075</v>
      </c>
    </row>
    <row r="1916" spans="1:13">
      <c r="A1916" s="1" t="s">
        <v>3933</v>
      </c>
      <c r="B1916">
        <v>1.9007289989630802E-5</v>
      </c>
      <c r="C1916" s="1">
        <v>4.1656431028379901E-5</v>
      </c>
      <c r="D1916">
        <v>0.95</v>
      </c>
      <c r="E1916">
        <v>0.92045454545454497</v>
      </c>
      <c r="F1916">
        <v>0.96086956521739098</v>
      </c>
      <c r="G1916">
        <v>0.97413793103448298</v>
      </c>
      <c r="H1916">
        <v>0.91228070175438603</v>
      </c>
      <c r="I1916">
        <v>0.92561983471074405</v>
      </c>
      <c r="J1916" s="1">
        <v>1</v>
      </c>
      <c r="K1916" t="s">
        <v>23238</v>
      </c>
      <c r="L1916" t="s">
        <v>27076</v>
      </c>
      <c r="M1916" t="s">
        <v>27077</v>
      </c>
    </row>
    <row r="1917" spans="1:13">
      <c r="A1917" s="1" t="s">
        <v>3934</v>
      </c>
      <c r="B1917">
        <v>2.9343737974660001E-8</v>
      </c>
      <c r="C1917" s="1">
        <v>1.0161018023656699E-6</v>
      </c>
      <c r="D1917">
        <v>0</v>
      </c>
      <c r="E1917">
        <v>0</v>
      </c>
      <c r="F1917">
        <v>0.182539682539683</v>
      </c>
      <c r="G1917">
        <v>3.7037037037037E-2</v>
      </c>
      <c r="H1917">
        <v>0.11046511627907001</v>
      </c>
      <c r="I1917">
        <v>0.11363636363636399</v>
      </c>
      <c r="J1917" s="1">
        <v>0</v>
      </c>
      <c r="K1917" t="s">
        <v>23238</v>
      </c>
      <c r="L1917" t="s">
        <v>27078</v>
      </c>
      <c r="M1917" t="s">
        <v>27079</v>
      </c>
    </row>
    <row r="1918" spans="1:13">
      <c r="A1918" s="1" t="s">
        <v>3935</v>
      </c>
      <c r="B1918">
        <v>1.51751785549257E-5</v>
      </c>
      <c r="C1918" s="1">
        <v>8.7329468517180202E-5</v>
      </c>
      <c r="D1918">
        <v>1</v>
      </c>
      <c r="E1918">
        <v>1</v>
      </c>
      <c r="F1918">
        <v>1</v>
      </c>
      <c r="G1918">
        <v>1</v>
      </c>
      <c r="H1918">
        <v>0.84027777777777801</v>
      </c>
      <c r="I1918">
        <v>1</v>
      </c>
      <c r="J1918" s="1" t="s">
        <v>23229</v>
      </c>
      <c r="K1918" t="s">
        <v>23242</v>
      </c>
      <c r="L1918" t="s">
        <v>27080</v>
      </c>
      <c r="M1918" t="s">
        <v>27081</v>
      </c>
    </row>
    <row r="1919" spans="1:13">
      <c r="A1919" s="1" t="s">
        <v>3936</v>
      </c>
      <c r="B1919">
        <v>3.2775685432906902E-5</v>
      </c>
      <c r="C1919" s="1">
        <v>2.5074738625594699E-5</v>
      </c>
      <c r="D1919">
        <v>7.4999999999999997E-2</v>
      </c>
      <c r="E1919">
        <v>0</v>
      </c>
      <c r="F1919">
        <v>0.168224299065421</v>
      </c>
      <c r="G1919">
        <v>0</v>
      </c>
      <c r="H1919">
        <v>0</v>
      </c>
      <c r="I1919">
        <v>0</v>
      </c>
      <c r="J1919" s="1">
        <v>0</v>
      </c>
      <c r="K1919" t="s">
        <v>23241</v>
      </c>
      <c r="L1919" t="s">
        <v>27082</v>
      </c>
      <c r="M1919" t="s">
        <v>27083</v>
      </c>
    </row>
    <row r="1920" spans="1:13">
      <c r="A1920" s="1" t="s">
        <v>3937</v>
      </c>
      <c r="B1920">
        <v>1.8446046282284299E-5</v>
      </c>
      <c r="C1920" s="1">
        <v>5.40365277918389E-7</v>
      </c>
      <c r="D1920">
        <v>0.230769230769231</v>
      </c>
      <c r="E1920">
        <v>9.375E-2</v>
      </c>
      <c r="F1920">
        <v>0.19791666666666699</v>
      </c>
      <c r="G1920">
        <v>0.22413793103448301</v>
      </c>
      <c r="H1920">
        <v>0.21052631578947401</v>
      </c>
      <c r="I1920">
        <v>5.1724137931034503E-2</v>
      </c>
      <c r="J1920" s="1">
        <v>0</v>
      </c>
      <c r="K1920" t="s">
        <v>23242</v>
      </c>
      <c r="L1920" t="s">
        <v>27084</v>
      </c>
      <c r="M1920" t="s">
        <v>27085</v>
      </c>
    </row>
    <row r="1921" spans="1:13">
      <c r="A1921" s="1" t="s">
        <v>3938</v>
      </c>
      <c r="B1921">
        <v>5.0233442418168103E-7</v>
      </c>
      <c r="C1921" s="1">
        <v>3.64694594478469E-5</v>
      </c>
      <c r="D1921">
        <v>1</v>
      </c>
      <c r="E1921">
        <v>0.99444444444444402</v>
      </c>
      <c r="F1921">
        <v>0.997435897435897</v>
      </c>
      <c r="G1921">
        <v>0.42727272727272703</v>
      </c>
      <c r="H1921">
        <v>0.99107142857142905</v>
      </c>
      <c r="I1921">
        <v>0.90265486725663702</v>
      </c>
      <c r="J1921" s="1">
        <v>1</v>
      </c>
      <c r="K1921" t="s">
        <v>23240</v>
      </c>
      <c r="L1921" t="s">
        <v>27086</v>
      </c>
      <c r="M1921" t="s">
        <v>27087</v>
      </c>
    </row>
    <row r="1922" spans="1:13">
      <c r="A1922" s="1" t="s">
        <v>3939</v>
      </c>
      <c r="B1922">
        <v>4.6289554026330002E-8</v>
      </c>
      <c r="C1922" s="1">
        <v>2.8838374045554999E-6</v>
      </c>
      <c r="D1922">
        <v>1</v>
      </c>
      <c r="E1922">
        <v>0.99473684210526303</v>
      </c>
      <c r="F1922">
        <v>0.99418604651162801</v>
      </c>
      <c r="G1922">
        <v>0.78571428571428603</v>
      </c>
      <c r="H1922">
        <v>0.96428571428571397</v>
      </c>
      <c r="I1922">
        <v>0.93283582089552197</v>
      </c>
      <c r="J1922" s="1">
        <v>1</v>
      </c>
      <c r="K1922" t="s">
        <v>23239</v>
      </c>
      <c r="L1922" t="s">
        <v>27088</v>
      </c>
      <c r="M1922" t="s">
        <v>27089</v>
      </c>
    </row>
    <row r="1923" spans="1:13">
      <c r="A1923" s="1" t="s">
        <v>3940</v>
      </c>
      <c r="B1923">
        <v>7.3569105990876404E-7</v>
      </c>
      <c r="C1923" s="1">
        <v>1.6993275210853999E-5</v>
      </c>
      <c r="D1923">
        <v>2.0833333333333301E-2</v>
      </c>
      <c r="E1923">
        <v>0</v>
      </c>
      <c r="F1923">
        <v>5.9880239520958096E-3</v>
      </c>
      <c r="G1923">
        <v>1.0869565217391301E-2</v>
      </c>
      <c r="H1923">
        <v>0.28749999999999998</v>
      </c>
      <c r="I1923">
        <v>2.1739130434782601E-2</v>
      </c>
      <c r="J1923" s="1">
        <v>0</v>
      </c>
      <c r="K1923" t="s">
        <v>23241</v>
      </c>
      <c r="L1923" t="s">
        <v>27090</v>
      </c>
      <c r="M1923" t="s">
        <v>27091</v>
      </c>
    </row>
    <row r="1924" spans="1:13">
      <c r="A1924" s="1" t="s">
        <v>3941</v>
      </c>
      <c r="B1924">
        <v>2.5043761901272E-7</v>
      </c>
      <c r="C1924" s="1">
        <v>5.6995602992385298E-8</v>
      </c>
      <c r="D1924">
        <v>1</v>
      </c>
      <c r="E1924">
        <v>1</v>
      </c>
      <c r="F1924">
        <v>0.99671052631578905</v>
      </c>
      <c r="G1924">
        <v>0.93548387096774199</v>
      </c>
      <c r="H1924">
        <v>0.97794117647058798</v>
      </c>
      <c r="I1924">
        <v>1</v>
      </c>
      <c r="J1924" s="1">
        <v>0.95</v>
      </c>
      <c r="K1924" t="s">
        <v>23240</v>
      </c>
      <c r="L1924" t="s">
        <v>27092</v>
      </c>
      <c r="M1924" t="s">
        <v>27093</v>
      </c>
    </row>
    <row r="1925" spans="1:13">
      <c r="A1925" s="1" t="s">
        <v>3942</v>
      </c>
      <c r="B1925">
        <v>3.44786860611037E-4</v>
      </c>
      <c r="C1925" s="1">
        <v>1.3781602982220501E-5</v>
      </c>
      <c r="D1925">
        <v>4.7619047619047603E-2</v>
      </c>
      <c r="E1925">
        <v>0.40322580645161299</v>
      </c>
      <c r="F1925">
        <v>0.184931506849315</v>
      </c>
      <c r="G1925">
        <v>2.7777777777777801E-2</v>
      </c>
      <c r="H1925">
        <v>0.19230769230769201</v>
      </c>
      <c r="I1925">
        <v>0.109090909090909</v>
      </c>
      <c r="J1925" s="1">
        <v>0.125</v>
      </c>
      <c r="K1925" t="s">
        <v>23241</v>
      </c>
      <c r="L1925" t="s">
        <v>27094</v>
      </c>
      <c r="M1925" t="s">
        <v>27095</v>
      </c>
    </row>
    <row r="1926" spans="1:13">
      <c r="A1926" s="1" t="s">
        <v>3943</v>
      </c>
      <c r="B1926">
        <v>1.00988679693175E-4</v>
      </c>
      <c r="C1926" s="1">
        <v>5.8335143088375597E-6</v>
      </c>
      <c r="D1926">
        <v>0.109375</v>
      </c>
      <c r="E1926">
        <v>0.23404255319148901</v>
      </c>
      <c r="F1926">
        <v>1.8041237113402098E-2</v>
      </c>
      <c r="G1926">
        <v>3.4883720930232599E-2</v>
      </c>
      <c r="H1926">
        <v>0</v>
      </c>
      <c r="I1926">
        <v>5.5555555555555601E-3</v>
      </c>
      <c r="J1926" s="1">
        <v>0</v>
      </c>
      <c r="K1926" t="s">
        <v>23237</v>
      </c>
      <c r="L1926" t="s">
        <v>27096</v>
      </c>
      <c r="M1926" t="s">
        <v>27097</v>
      </c>
    </row>
    <row r="1927" spans="1:13">
      <c r="A1927" s="1" t="s">
        <v>3944</v>
      </c>
      <c r="B1927">
        <v>2.7287282779643598E-5</v>
      </c>
      <c r="C1927" s="1">
        <v>1.2980920402624801E-7</v>
      </c>
      <c r="D1927">
        <v>0.95</v>
      </c>
      <c r="E1927">
        <v>0.69620253164557</v>
      </c>
      <c r="F1927">
        <v>1</v>
      </c>
      <c r="G1927">
        <v>0.98571428571428599</v>
      </c>
      <c r="H1927">
        <v>1</v>
      </c>
      <c r="I1927">
        <v>1</v>
      </c>
      <c r="J1927" s="1">
        <v>1</v>
      </c>
      <c r="K1927" t="s">
        <v>23240</v>
      </c>
      <c r="L1927" t="s">
        <v>27098</v>
      </c>
      <c r="M1927" t="s">
        <v>27099</v>
      </c>
    </row>
    <row r="1928" spans="1:13">
      <c r="A1928" s="1" t="s">
        <v>3945</v>
      </c>
      <c r="B1928">
        <v>3.2161608023521403E-5</v>
      </c>
      <c r="C1928" s="1">
        <v>1.60960451725117E-5</v>
      </c>
      <c r="D1928">
        <v>3.3333333333333298E-2</v>
      </c>
      <c r="E1928">
        <v>0</v>
      </c>
      <c r="F1928">
        <v>0.18586387434554999</v>
      </c>
      <c r="G1928">
        <v>0</v>
      </c>
      <c r="H1928">
        <v>0.26063829787234</v>
      </c>
      <c r="I1928">
        <v>0.15573770491803299</v>
      </c>
      <c r="J1928" s="1">
        <v>0</v>
      </c>
      <c r="K1928" t="s">
        <v>23240</v>
      </c>
      <c r="L1928" t="s">
        <v>27100</v>
      </c>
      <c r="M1928" t="s">
        <v>27101</v>
      </c>
    </row>
    <row r="1929" spans="1:13">
      <c r="A1929" s="1" t="s">
        <v>3946</v>
      </c>
      <c r="B1929">
        <v>3.0859519881646502E-6</v>
      </c>
      <c r="C1929" s="1">
        <v>1.01915279017566E-5</v>
      </c>
      <c r="D1929">
        <v>0.107142857142857</v>
      </c>
      <c r="E1929">
        <v>3.7499999999999999E-2</v>
      </c>
      <c r="F1929">
        <v>1.71232876712329E-2</v>
      </c>
      <c r="G1929">
        <v>0</v>
      </c>
      <c r="H1929">
        <v>1.5384615384615399E-2</v>
      </c>
      <c r="I1929">
        <v>2.2222222222222199E-2</v>
      </c>
      <c r="J1929" s="1">
        <v>0</v>
      </c>
      <c r="K1929" t="s">
        <v>23238</v>
      </c>
      <c r="L1929" t="s">
        <v>27102</v>
      </c>
      <c r="M1929" t="s">
        <v>27103</v>
      </c>
    </row>
    <row r="1930" spans="1:13">
      <c r="A1930" s="1" t="s">
        <v>3947</v>
      </c>
      <c r="B1930">
        <v>1.24585954157656E-8</v>
      </c>
      <c r="C1930" s="1">
        <v>7.2357797701280203E-9</v>
      </c>
      <c r="D1930">
        <v>1</v>
      </c>
      <c r="E1930">
        <v>1</v>
      </c>
      <c r="F1930">
        <v>0.99704142011834296</v>
      </c>
      <c r="G1930">
        <v>1</v>
      </c>
      <c r="H1930">
        <v>1</v>
      </c>
      <c r="I1930">
        <v>1</v>
      </c>
      <c r="J1930" s="1">
        <v>0.18181818181818199</v>
      </c>
      <c r="K1930" t="s">
        <v>23241</v>
      </c>
      <c r="L1930" t="s">
        <v>27104</v>
      </c>
      <c r="M1930" t="s">
        <v>27105</v>
      </c>
    </row>
    <row r="1931" spans="1:13">
      <c r="A1931" s="1" t="s">
        <v>3948</v>
      </c>
      <c r="B1931">
        <v>2.20162659799503E-6</v>
      </c>
      <c r="C1931" s="1">
        <v>1.7821082590873899E-6</v>
      </c>
      <c r="D1931">
        <v>0.9375</v>
      </c>
      <c r="E1931">
        <v>1</v>
      </c>
      <c r="F1931">
        <v>0.99484536082474195</v>
      </c>
      <c r="G1931">
        <v>1</v>
      </c>
      <c r="H1931">
        <v>1</v>
      </c>
      <c r="I1931">
        <v>1</v>
      </c>
      <c r="J1931" s="1">
        <v>1</v>
      </c>
      <c r="K1931" t="s">
        <v>23238</v>
      </c>
      <c r="L1931" t="s">
        <v>27106</v>
      </c>
      <c r="M1931" t="s">
        <v>27107</v>
      </c>
    </row>
    <row r="1932" spans="1:13">
      <c r="A1932" s="1" t="s">
        <v>3949</v>
      </c>
      <c r="B1932">
        <v>1.7789071047810001E-4</v>
      </c>
      <c r="C1932" s="1">
        <v>4.3161267027826197E-5</v>
      </c>
      <c r="D1932">
        <v>0.56451612903225801</v>
      </c>
      <c r="E1932">
        <v>0.93975903614457801</v>
      </c>
      <c r="F1932">
        <v>0.40939597315436199</v>
      </c>
      <c r="G1932">
        <v>0.95</v>
      </c>
      <c r="H1932">
        <v>0.64583333333333304</v>
      </c>
      <c r="I1932">
        <v>0.84693877551020402</v>
      </c>
      <c r="J1932" s="1">
        <v>1</v>
      </c>
      <c r="K1932" t="s">
        <v>23241</v>
      </c>
      <c r="L1932" t="s">
        <v>27108</v>
      </c>
      <c r="M1932" t="s">
        <v>27109</v>
      </c>
    </row>
    <row r="1933" spans="1:13">
      <c r="A1933" s="1" t="s">
        <v>3950</v>
      </c>
      <c r="B1933">
        <v>4.5848952063464598E-7</v>
      </c>
      <c r="C1933" s="1">
        <v>5.9680476104009797E-7</v>
      </c>
      <c r="D1933">
        <v>7.8125E-2</v>
      </c>
      <c r="E1933">
        <v>5.8139534883720902E-2</v>
      </c>
      <c r="F1933">
        <v>0.29239766081871299</v>
      </c>
      <c r="G1933">
        <v>3.8461538461538498E-2</v>
      </c>
      <c r="H1933">
        <v>0.115384615384615</v>
      </c>
      <c r="I1933">
        <v>4.7619047619047603E-2</v>
      </c>
      <c r="J1933" s="1">
        <v>0</v>
      </c>
      <c r="K1933" t="s">
        <v>23241</v>
      </c>
      <c r="L1933" t="s">
        <v>27110</v>
      </c>
      <c r="M1933" t="s">
        <v>27111</v>
      </c>
    </row>
    <row r="1934" spans="1:13">
      <c r="A1934" s="1" t="s">
        <v>3951</v>
      </c>
      <c r="B1934">
        <v>4.3758863640082103E-6</v>
      </c>
      <c r="C1934" s="1">
        <v>4.2856334930522496E-6</v>
      </c>
      <c r="D1934">
        <v>0</v>
      </c>
      <c r="E1934">
        <v>0</v>
      </c>
      <c r="F1934">
        <v>4.5454545454545497E-2</v>
      </c>
      <c r="G1934">
        <v>0</v>
      </c>
      <c r="H1934">
        <v>0</v>
      </c>
      <c r="I1934">
        <v>6.9444444444444397E-3</v>
      </c>
      <c r="J1934" s="1">
        <v>0</v>
      </c>
      <c r="K1934" t="s">
        <v>23241</v>
      </c>
      <c r="L1934" t="s">
        <v>27112</v>
      </c>
      <c r="M1934" t="s">
        <v>27113</v>
      </c>
    </row>
    <row r="1935" spans="1:13">
      <c r="A1935" s="1" t="s">
        <v>3952</v>
      </c>
      <c r="B1935">
        <v>1.0886837506921701E-4</v>
      </c>
      <c r="C1935" s="1">
        <v>3.805122648598E-4</v>
      </c>
      <c r="D1935">
        <v>0.859375</v>
      </c>
      <c r="E1935">
        <v>0.93229166666666696</v>
      </c>
      <c r="F1935">
        <v>0.86923076923076903</v>
      </c>
      <c r="G1935">
        <v>0.74137931034482796</v>
      </c>
      <c r="H1935">
        <v>0.77192982456140302</v>
      </c>
      <c r="I1935">
        <v>0.69199999999999995</v>
      </c>
      <c r="J1935" s="1">
        <v>1</v>
      </c>
      <c r="K1935" t="s">
        <v>23239</v>
      </c>
      <c r="L1935" t="s">
        <v>27114</v>
      </c>
      <c r="M1935" t="s">
        <v>27115</v>
      </c>
    </row>
    <row r="1936" spans="1:13">
      <c r="A1936" s="1" t="s">
        <v>3953</v>
      </c>
      <c r="B1936">
        <v>3.1645957951200799E-4</v>
      </c>
      <c r="C1936" s="1">
        <v>3.5093909736527202E-6</v>
      </c>
      <c r="D1936">
        <v>0.9375</v>
      </c>
      <c r="E1936">
        <v>0.60416666666666696</v>
      </c>
      <c r="F1936">
        <v>0.99484536082474195</v>
      </c>
      <c r="G1936">
        <v>0.96551724137931005</v>
      </c>
      <c r="H1936">
        <v>0.99561403508771895</v>
      </c>
      <c r="I1936">
        <v>0.96</v>
      </c>
      <c r="J1936" s="1">
        <v>0.95454545454545503</v>
      </c>
      <c r="K1936" t="s">
        <v>23238</v>
      </c>
      <c r="L1936" t="s">
        <v>27116</v>
      </c>
      <c r="M1936" t="s">
        <v>27117</v>
      </c>
    </row>
    <row r="1937" spans="1:13">
      <c r="A1937" s="1" t="s">
        <v>3954</v>
      </c>
      <c r="B1937">
        <v>4.5247008132512E-7</v>
      </c>
      <c r="C1937" s="1">
        <v>3.1295363455466302E-8</v>
      </c>
      <c r="D1937">
        <v>0.96875</v>
      </c>
      <c r="E1937">
        <v>0.98275862068965503</v>
      </c>
      <c r="F1937">
        <v>0.99438202247190999</v>
      </c>
      <c r="G1937">
        <v>0.967741935483871</v>
      </c>
      <c r="H1937">
        <v>0.99418604651162801</v>
      </c>
      <c r="I1937">
        <v>1</v>
      </c>
      <c r="J1937" s="1" t="s">
        <v>23229</v>
      </c>
      <c r="K1937" t="s">
        <v>23240</v>
      </c>
      <c r="L1937" t="s">
        <v>27118</v>
      </c>
      <c r="M1937" t="s">
        <v>27119</v>
      </c>
    </row>
    <row r="1938" spans="1:13">
      <c r="A1938" s="1" t="s">
        <v>3955</v>
      </c>
      <c r="B1938">
        <v>1.86640804444716E-5</v>
      </c>
      <c r="C1938" s="1">
        <v>1.7636303667029799E-6</v>
      </c>
      <c r="D1938">
        <v>0</v>
      </c>
      <c r="E1938">
        <v>0.22666666666666699</v>
      </c>
      <c r="F1938">
        <v>6.8027210884353704E-3</v>
      </c>
      <c r="G1938">
        <v>0</v>
      </c>
      <c r="H1938">
        <v>6.7567567567567597E-3</v>
      </c>
      <c r="I1938">
        <v>0</v>
      </c>
      <c r="J1938" s="1" t="s">
        <v>23229</v>
      </c>
      <c r="K1938" t="s">
        <v>23241</v>
      </c>
      <c r="L1938" t="s">
        <v>27120</v>
      </c>
      <c r="M1938" t="s">
        <v>27121</v>
      </c>
    </row>
    <row r="1939" spans="1:13">
      <c r="A1939" s="1" t="s">
        <v>3956</v>
      </c>
      <c r="B1939">
        <v>3.9961810888438498E-7</v>
      </c>
      <c r="C1939" s="1">
        <v>2.2663277734840201E-6</v>
      </c>
      <c r="D1939">
        <v>0</v>
      </c>
      <c r="E1939">
        <v>0</v>
      </c>
      <c r="F1939">
        <v>2.8901734104046198E-3</v>
      </c>
      <c r="G1939">
        <v>0.64634146341463405</v>
      </c>
      <c r="H1939">
        <v>2.66666666666667E-2</v>
      </c>
      <c r="I1939">
        <v>0.120967741935484</v>
      </c>
      <c r="J1939" s="1" t="s">
        <v>23229</v>
      </c>
      <c r="K1939" t="s">
        <v>23241</v>
      </c>
      <c r="L1939" t="s">
        <v>27122</v>
      </c>
      <c r="M1939" t="s">
        <v>27123</v>
      </c>
    </row>
    <row r="1940" spans="1:13">
      <c r="A1940" s="1" t="s">
        <v>3957</v>
      </c>
      <c r="B1940">
        <v>2.49317915909753E-5</v>
      </c>
      <c r="C1940" s="1">
        <v>3.1664365708883099E-5</v>
      </c>
      <c r="D1940">
        <v>1</v>
      </c>
      <c r="E1940">
        <v>1</v>
      </c>
      <c r="F1940">
        <v>0.77948717948717905</v>
      </c>
      <c r="G1940">
        <v>0.96551724137931005</v>
      </c>
      <c r="H1940">
        <v>0.91666666666666696</v>
      </c>
      <c r="I1940">
        <v>0.87903225806451601</v>
      </c>
      <c r="J1940" s="1">
        <v>1</v>
      </c>
      <c r="K1940" t="s">
        <v>23241</v>
      </c>
      <c r="L1940" t="s">
        <v>27124</v>
      </c>
      <c r="M1940" t="s">
        <v>27125</v>
      </c>
    </row>
    <row r="1941" spans="1:13">
      <c r="A1941" s="1" t="s">
        <v>3958</v>
      </c>
      <c r="B1941">
        <v>1.4872087892764399E-6</v>
      </c>
      <c r="C1941" s="1">
        <v>6.6604632689396003E-7</v>
      </c>
      <c r="D1941">
        <v>0.94444444444444398</v>
      </c>
      <c r="E1941">
        <v>0.90361445783132499</v>
      </c>
      <c r="F1941">
        <v>1</v>
      </c>
      <c r="G1941">
        <v>0.98611111111111105</v>
      </c>
      <c r="H1941">
        <v>1</v>
      </c>
      <c r="I1941">
        <v>1</v>
      </c>
      <c r="J1941" s="1" t="s">
        <v>23229</v>
      </c>
      <c r="K1941" t="s">
        <v>23241</v>
      </c>
      <c r="L1941" t="s">
        <v>27126</v>
      </c>
      <c r="M1941" t="s">
        <v>27127</v>
      </c>
    </row>
    <row r="1942" spans="1:13">
      <c r="A1942" s="1" t="s">
        <v>3959</v>
      </c>
      <c r="B1942">
        <v>3.0250608196908099E-6</v>
      </c>
      <c r="C1942" s="1">
        <v>3.52178402165034E-5</v>
      </c>
      <c r="D1942">
        <v>0.47916666666666702</v>
      </c>
      <c r="E1942">
        <v>0.217647058823529</v>
      </c>
      <c r="F1942">
        <v>0.23097826086956499</v>
      </c>
      <c r="G1942">
        <v>0.14285714285714299</v>
      </c>
      <c r="H1942">
        <v>3.8043478260869602E-2</v>
      </c>
      <c r="I1942">
        <v>0.14285714285714299</v>
      </c>
      <c r="J1942" s="1" t="s">
        <v>23229</v>
      </c>
      <c r="K1942" t="s">
        <v>23237</v>
      </c>
      <c r="L1942" t="s">
        <v>27128</v>
      </c>
      <c r="M1942" t="s">
        <v>27129</v>
      </c>
    </row>
    <row r="1943" spans="1:13">
      <c r="A1943" s="1" t="s">
        <v>3960</v>
      </c>
      <c r="B1943">
        <v>2.50045064411659E-7</v>
      </c>
      <c r="C1943" s="1">
        <v>9.2673310897615596E-9</v>
      </c>
      <c r="D1943">
        <v>0</v>
      </c>
      <c r="E1943">
        <v>0</v>
      </c>
      <c r="F1943">
        <v>8.6206896551724102E-3</v>
      </c>
      <c r="G1943">
        <v>1.21951219512195E-2</v>
      </c>
      <c r="H1943">
        <v>1.0638297872340399E-2</v>
      </c>
      <c r="I1943">
        <v>1.49253731343284E-2</v>
      </c>
      <c r="J1943" s="1">
        <v>0</v>
      </c>
      <c r="K1943" t="s">
        <v>23241</v>
      </c>
      <c r="L1943" t="s">
        <v>27130</v>
      </c>
      <c r="M1943" t="s">
        <v>27131</v>
      </c>
    </row>
    <row r="1944" spans="1:13">
      <c r="A1944" s="1" t="s">
        <v>3961</v>
      </c>
      <c r="B1944">
        <v>2.9581576563549799E-5</v>
      </c>
      <c r="C1944" s="1">
        <v>1.2957149008902699E-4</v>
      </c>
      <c r="D1944">
        <v>0.431034482758621</v>
      </c>
      <c r="E1944">
        <v>0.34375</v>
      </c>
      <c r="F1944">
        <v>9.5238095238095205E-2</v>
      </c>
      <c r="G1944">
        <v>0.75</v>
      </c>
      <c r="H1944">
        <v>0.19753086419753099</v>
      </c>
      <c r="I1944">
        <v>0.66666666666666696</v>
      </c>
      <c r="J1944" s="1" t="s">
        <v>23229</v>
      </c>
      <c r="K1944" t="s">
        <v>23241</v>
      </c>
      <c r="L1944" t="s">
        <v>27132</v>
      </c>
      <c r="M1944" t="s">
        <v>27133</v>
      </c>
    </row>
    <row r="1945" spans="1:13">
      <c r="A1945" s="1" t="s">
        <v>3962</v>
      </c>
      <c r="B1945">
        <v>3.0084412211258599E-7</v>
      </c>
      <c r="C1945" s="1">
        <v>7.7717350762128803E-5</v>
      </c>
      <c r="D1945">
        <v>1</v>
      </c>
      <c r="E1945">
        <v>1</v>
      </c>
      <c r="F1945">
        <v>0.96134020618556704</v>
      </c>
      <c r="G1945">
        <v>1</v>
      </c>
      <c r="H1945">
        <v>0.88392857142857095</v>
      </c>
      <c r="I1945">
        <v>0.98728813559322004</v>
      </c>
      <c r="J1945" s="1">
        <v>1</v>
      </c>
      <c r="K1945" t="s">
        <v>23239</v>
      </c>
      <c r="L1945" t="s">
        <v>27134</v>
      </c>
      <c r="M1945" t="s">
        <v>27135</v>
      </c>
    </row>
    <row r="1946" spans="1:13">
      <c r="A1946" s="1" t="s">
        <v>3963</v>
      </c>
      <c r="B1946">
        <v>1.8109109290185401E-5</v>
      </c>
      <c r="C1946" s="1">
        <v>2.34600079628395E-6</v>
      </c>
      <c r="D1946">
        <v>0.875</v>
      </c>
      <c r="E1946">
        <v>0.64117647058823501</v>
      </c>
      <c r="F1946">
        <v>0.972067039106145</v>
      </c>
      <c r="G1946">
        <v>1</v>
      </c>
      <c r="H1946">
        <v>0.98387096774193505</v>
      </c>
      <c r="I1946">
        <v>1</v>
      </c>
      <c r="J1946" s="1">
        <v>1</v>
      </c>
      <c r="K1946" t="s">
        <v>23238</v>
      </c>
      <c r="L1946" t="s">
        <v>27136</v>
      </c>
      <c r="M1946" t="s">
        <v>27137</v>
      </c>
    </row>
    <row r="1947" spans="1:13">
      <c r="A1947" s="1" t="s">
        <v>3964</v>
      </c>
      <c r="B1947">
        <v>3.4517066076552997E-5</v>
      </c>
      <c r="C1947" s="1">
        <v>2.9134032473977298E-8</v>
      </c>
      <c r="D1947">
        <v>0.148148148148148</v>
      </c>
      <c r="E1947">
        <v>4.3209876543209902E-2</v>
      </c>
      <c r="F1947">
        <v>0</v>
      </c>
      <c r="G1947">
        <v>0</v>
      </c>
      <c r="H1947">
        <v>0</v>
      </c>
      <c r="I1947">
        <v>0</v>
      </c>
      <c r="J1947" s="1">
        <v>0</v>
      </c>
      <c r="K1947" t="s">
        <v>23241</v>
      </c>
      <c r="L1947" t="s">
        <v>27138</v>
      </c>
      <c r="M1947" t="s">
        <v>27139</v>
      </c>
    </row>
    <row r="1948" spans="1:13">
      <c r="A1948" s="1" t="s">
        <v>3965</v>
      </c>
      <c r="B1948">
        <v>3.69584431733844E-6</v>
      </c>
      <c r="C1948" s="1">
        <v>1.21215455660866E-6</v>
      </c>
      <c r="D1948">
        <v>0.95</v>
      </c>
      <c r="E1948">
        <v>1</v>
      </c>
      <c r="F1948">
        <v>0.99019607843137303</v>
      </c>
      <c r="G1948">
        <v>1</v>
      </c>
      <c r="H1948">
        <v>1</v>
      </c>
      <c r="I1948">
        <v>1</v>
      </c>
      <c r="J1948" s="1">
        <v>1</v>
      </c>
      <c r="K1948" t="s">
        <v>23238</v>
      </c>
      <c r="L1948" t="s">
        <v>27140</v>
      </c>
      <c r="M1948" t="s">
        <v>27141</v>
      </c>
    </row>
    <row r="1949" spans="1:13">
      <c r="A1949" s="1" t="s">
        <v>3966</v>
      </c>
      <c r="B1949">
        <v>3.2624497068891902E-7</v>
      </c>
      <c r="C1949" s="1">
        <v>3.8155824498928199E-9</v>
      </c>
      <c r="D1949">
        <v>1.72413793103448E-2</v>
      </c>
      <c r="E1949">
        <v>0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 t="s">
        <v>23242</v>
      </c>
      <c r="L1949" t="s">
        <v>27142</v>
      </c>
      <c r="M1949" t="s">
        <v>27143</v>
      </c>
    </row>
    <row r="1950" spans="1:13">
      <c r="A1950" s="1" t="s">
        <v>3967</v>
      </c>
      <c r="B1950">
        <v>2.0923945291039499E-5</v>
      </c>
      <c r="C1950" s="1">
        <v>1.8402938375918799E-5</v>
      </c>
      <c r="D1950">
        <v>1</v>
      </c>
      <c r="E1950">
        <v>0.99418604651162801</v>
      </c>
      <c r="F1950">
        <v>0.85449735449735498</v>
      </c>
      <c r="G1950">
        <v>1</v>
      </c>
      <c r="H1950">
        <v>0.99438202247190999</v>
      </c>
      <c r="I1950">
        <v>1</v>
      </c>
      <c r="J1950" s="1">
        <v>1</v>
      </c>
      <c r="K1950" t="s">
        <v>23238</v>
      </c>
      <c r="L1950" t="s">
        <v>27144</v>
      </c>
      <c r="M1950" t="s">
        <v>27145</v>
      </c>
    </row>
    <row r="1951" spans="1:13">
      <c r="A1951" s="1" t="s">
        <v>3968</v>
      </c>
      <c r="B1951">
        <v>6.21290400335756E-9</v>
      </c>
      <c r="C1951" s="1">
        <v>2.2874904888776299E-4</v>
      </c>
      <c r="D1951">
        <v>1</v>
      </c>
      <c r="E1951">
        <v>1</v>
      </c>
      <c r="F1951">
        <v>0.987179487179487</v>
      </c>
      <c r="G1951">
        <v>0.79310344827586199</v>
      </c>
      <c r="H1951">
        <v>0.83928571428571397</v>
      </c>
      <c r="I1951">
        <v>0.81300813008130102</v>
      </c>
      <c r="J1951" s="1">
        <v>0.66666666666666696</v>
      </c>
      <c r="K1951" t="s">
        <v>23240</v>
      </c>
      <c r="L1951" t="s">
        <v>27146</v>
      </c>
      <c r="M1951" t="s">
        <v>27147</v>
      </c>
    </row>
    <row r="1952" spans="1:13">
      <c r="A1952" s="1" t="s">
        <v>3969</v>
      </c>
      <c r="B1952">
        <v>7.0345875885056004E-5</v>
      </c>
      <c r="C1952" s="1">
        <v>7.3825479883185495E-5</v>
      </c>
      <c r="D1952">
        <v>0.8125</v>
      </c>
      <c r="E1952">
        <v>0.96153846153846201</v>
      </c>
      <c r="F1952">
        <v>0.81675392670157099</v>
      </c>
      <c r="G1952">
        <v>0.97435897435897401</v>
      </c>
      <c r="H1952">
        <v>0.97979797979798</v>
      </c>
      <c r="I1952">
        <v>0.962686567164179</v>
      </c>
      <c r="J1952" s="1">
        <v>1</v>
      </c>
      <c r="K1952" t="s">
        <v>23239</v>
      </c>
      <c r="L1952" t="s">
        <v>27148</v>
      </c>
      <c r="M1952" t="s">
        <v>27149</v>
      </c>
    </row>
    <row r="1953" spans="1:13">
      <c r="A1953" s="1" t="s">
        <v>3970</v>
      </c>
      <c r="B1953">
        <v>7.9933309871558096E-5</v>
      </c>
      <c r="C1953" s="1">
        <v>1.2168529431162701E-5</v>
      </c>
      <c r="D1953">
        <v>0.592592592592593</v>
      </c>
      <c r="E1953">
        <v>0.31111111111111101</v>
      </c>
      <c r="F1953">
        <v>9.8837209302325604E-2</v>
      </c>
      <c r="G1953">
        <v>0.77941176470588203</v>
      </c>
      <c r="H1953">
        <v>5.5555555555555601E-2</v>
      </c>
      <c r="I1953">
        <v>0.483333333333333</v>
      </c>
      <c r="J1953" s="1" t="s">
        <v>23229</v>
      </c>
      <c r="K1953" t="s">
        <v>23240</v>
      </c>
      <c r="L1953" t="s">
        <v>27150</v>
      </c>
      <c r="M1953" t="s">
        <v>27151</v>
      </c>
    </row>
    <row r="1954" spans="1:13">
      <c r="A1954" s="1" t="s">
        <v>3971</v>
      </c>
      <c r="B1954">
        <v>1.26234262884204E-5</v>
      </c>
      <c r="C1954" s="1">
        <v>2.78251344653457E-5</v>
      </c>
      <c r="D1954">
        <v>0</v>
      </c>
      <c r="E1954">
        <v>0</v>
      </c>
      <c r="F1954">
        <v>7.5129533678756494E-2</v>
      </c>
      <c r="G1954">
        <v>1.0638297872340399E-2</v>
      </c>
      <c r="H1954">
        <v>0</v>
      </c>
      <c r="I1954">
        <v>0</v>
      </c>
      <c r="J1954" s="1">
        <v>0</v>
      </c>
      <c r="K1954" t="s">
        <v>23238</v>
      </c>
      <c r="L1954" t="s">
        <v>27152</v>
      </c>
      <c r="M1954" t="s">
        <v>27153</v>
      </c>
    </row>
    <row r="1955" spans="1:13">
      <c r="A1955" s="1" t="s">
        <v>3972</v>
      </c>
      <c r="B1955">
        <v>3.8012033515708998E-7</v>
      </c>
      <c r="C1955" s="1">
        <v>2.0449171945042901E-5</v>
      </c>
      <c r="D1955">
        <v>0</v>
      </c>
      <c r="E1955">
        <v>0</v>
      </c>
      <c r="F1955">
        <v>0</v>
      </c>
      <c r="G1955">
        <v>0.58620689655172398</v>
      </c>
      <c r="H1955">
        <v>9.8039215686274508E-3</v>
      </c>
      <c r="I1955">
        <v>0</v>
      </c>
      <c r="J1955" s="1" t="s">
        <v>23229</v>
      </c>
      <c r="K1955" t="s">
        <v>23239</v>
      </c>
      <c r="L1955" t="s">
        <v>27154</v>
      </c>
      <c r="M1955" t="s">
        <v>27155</v>
      </c>
    </row>
    <row r="1956" spans="1:13">
      <c r="A1956" s="1" t="s">
        <v>3973</v>
      </c>
      <c r="B1956">
        <v>1.31044701757468E-8</v>
      </c>
      <c r="C1956" s="1">
        <v>1.67089665707257E-6</v>
      </c>
      <c r="D1956">
        <v>1</v>
      </c>
      <c r="E1956">
        <v>1</v>
      </c>
      <c r="F1956">
        <v>1</v>
      </c>
      <c r="G1956">
        <v>0.96296296296296302</v>
      </c>
      <c r="H1956">
        <v>1</v>
      </c>
      <c r="I1956">
        <v>0.93859649122806998</v>
      </c>
      <c r="J1956" s="1">
        <v>1</v>
      </c>
      <c r="K1956" t="s">
        <v>23241</v>
      </c>
      <c r="L1956" t="s">
        <v>27156</v>
      </c>
      <c r="M1956" t="s">
        <v>27157</v>
      </c>
    </row>
    <row r="1957" spans="1:13">
      <c r="A1957" s="1" t="s">
        <v>3974</v>
      </c>
      <c r="B1957">
        <v>1.6738383331264199E-7</v>
      </c>
      <c r="C1957" s="1">
        <v>9.6349662966212495E-4</v>
      </c>
      <c r="D1957">
        <v>0.28571428571428598</v>
      </c>
      <c r="E1957">
        <v>1.5384615384615399E-2</v>
      </c>
      <c r="F1957">
        <v>7.8947368421052599E-2</v>
      </c>
      <c r="G1957">
        <v>0.87209302325581395</v>
      </c>
      <c r="H1957">
        <v>0.73376623376623396</v>
      </c>
      <c r="I1957">
        <v>0.46153846153846201</v>
      </c>
      <c r="J1957" s="1" t="s">
        <v>23229</v>
      </c>
      <c r="K1957" t="s">
        <v>23239</v>
      </c>
      <c r="L1957" t="s">
        <v>27158</v>
      </c>
      <c r="M1957" t="s">
        <v>27159</v>
      </c>
    </row>
    <row r="1958" spans="1:13">
      <c r="A1958" s="1" t="s">
        <v>3975</v>
      </c>
      <c r="B1958">
        <v>6.7989915153209597E-6</v>
      </c>
      <c r="C1958" s="1">
        <v>1.7336628019635599E-9</v>
      </c>
      <c r="D1958">
        <v>0.91379310344827602</v>
      </c>
      <c r="E1958">
        <v>1</v>
      </c>
      <c r="F1958">
        <v>0.96785714285714297</v>
      </c>
      <c r="G1958">
        <v>1</v>
      </c>
      <c r="H1958">
        <v>0.91304347826086996</v>
      </c>
      <c r="I1958">
        <v>0.95161290322580605</v>
      </c>
      <c r="J1958" s="1">
        <v>1</v>
      </c>
      <c r="K1958" t="s">
        <v>23238</v>
      </c>
      <c r="L1958" t="s">
        <v>27160</v>
      </c>
      <c r="M1958" t="s">
        <v>27161</v>
      </c>
    </row>
    <row r="1959" spans="1:13">
      <c r="A1959" s="1" t="s">
        <v>3976</v>
      </c>
      <c r="B1959">
        <v>1.26395021388529E-5</v>
      </c>
      <c r="C1959" s="1">
        <v>1.55782044341691E-4</v>
      </c>
      <c r="D1959">
        <v>0.94827586206896597</v>
      </c>
      <c r="E1959">
        <v>0.92352941176470604</v>
      </c>
      <c r="F1959">
        <v>0.969444444444444</v>
      </c>
      <c r="G1959">
        <v>0.89215686274509798</v>
      </c>
      <c r="H1959">
        <v>0.90476190476190499</v>
      </c>
      <c r="I1959">
        <v>0.88073394495412805</v>
      </c>
      <c r="J1959" s="1">
        <v>0.81818181818181801</v>
      </c>
      <c r="K1959" t="s">
        <v>23240</v>
      </c>
      <c r="L1959" t="s">
        <v>27162</v>
      </c>
      <c r="M1959" t="s">
        <v>27163</v>
      </c>
    </row>
    <row r="1960" spans="1:13">
      <c r="A1960" s="1" t="s">
        <v>3977</v>
      </c>
      <c r="B1960">
        <v>5.4014587651013597E-7</v>
      </c>
      <c r="C1960" s="1">
        <v>1.30816231551724E-6</v>
      </c>
      <c r="D1960">
        <v>1</v>
      </c>
      <c r="E1960">
        <v>0.97872340425531901</v>
      </c>
      <c r="F1960">
        <v>1</v>
      </c>
      <c r="G1960">
        <v>1</v>
      </c>
      <c r="H1960">
        <v>0.99468085106382997</v>
      </c>
      <c r="I1960">
        <v>0.95327102803738295</v>
      </c>
      <c r="J1960" s="1">
        <v>1</v>
      </c>
      <c r="K1960" t="s">
        <v>23242</v>
      </c>
      <c r="L1960" t="s">
        <v>27164</v>
      </c>
      <c r="M1960" t="s">
        <v>27165</v>
      </c>
    </row>
    <row r="1961" spans="1:13">
      <c r="A1961" s="1" t="s">
        <v>3978</v>
      </c>
      <c r="B1961">
        <v>3.7543212317272498E-8</v>
      </c>
      <c r="C1961" s="1">
        <v>1.8902140496483298E-9</v>
      </c>
      <c r="D1961">
        <v>0</v>
      </c>
      <c r="E1961">
        <v>1.5789473684210499E-2</v>
      </c>
      <c r="F1961">
        <v>2.5773195876288698E-3</v>
      </c>
      <c r="G1961">
        <v>0</v>
      </c>
      <c r="H1961">
        <v>0</v>
      </c>
      <c r="I1961">
        <v>5.6818181818181802E-3</v>
      </c>
      <c r="J1961" s="1">
        <v>0</v>
      </c>
      <c r="K1961" t="s">
        <v>23240</v>
      </c>
      <c r="L1961" t="s">
        <v>27166</v>
      </c>
      <c r="M1961" t="s">
        <v>27167</v>
      </c>
    </row>
    <row r="1962" spans="1:13">
      <c r="A1962" s="1" t="s">
        <v>3979</v>
      </c>
      <c r="B1962">
        <v>8.0258205890304695E-10</v>
      </c>
      <c r="C1962" s="1">
        <v>5.2093888069633398E-6</v>
      </c>
      <c r="D1962">
        <v>0</v>
      </c>
      <c r="E1962">
        <v>5.2083333333333296E-3</v>
      </c>
      <c r="F1962">
        <v>0</v>
      </c>
      <c r="G1962">
        <v>0.273809523809524</v>
      </c>
      <c r="H1962">
        <v>8.7719298245613996E-3</v>
      </c>
      <c r="I1962">
        <v>3.6036036036036001E-2</v>
      </c>
      <c r="J1962" s="1">
        <v>0</v>
      </c>
      <c r="K1962" t="s">
        <v>23239</v>
      </c>
      <c r="L1962" t="s">
        <v>27168</v>
      </c>
      <c r="M1962" t="s">
        <v>27169</v>
      </c>
    </row>
    <row r="1963" spans="1:13">
      <c r="A1963" s="1" t="s">
        <v>3980</v>
      </c>
      <c r="B1963">
        <v>1.7138538046056699E-7</v>
      </c>
      <c r="C1963" s="1">
        <v>1.3451036125097101E-5</v>
      </c>
      <c r="D1963">
        <v>0</v>
      </c>
      <c r="E1963">
        <v>0</v>
      </c>
      <c r="F1963">
        <v>0</v>
      </c>
      <c r="G1963">
        <v>0</v>
      </c>
      <c r="H1963">
        <v>5.74712643678161E-3</v>
      </c>
      <c r="I1963">
        <v>5.8441558441558399E-2</v>
      </c>
      <c r="J1963" s="1">
        <v>0</v>
      </c>
      <c r="K1963" t="s">
        <v>23241</v>
      </c>
      <c r="L1963" t="s">
        <v>27170</v>
      </c>
      <c r="M1963" t="s">
        <v>27171</v>
      </c>
    </row>
    <row r="1964" spans="1:13">
      <c r="A1964" s="1" t="s">
        <v>3981</v>
      </c>
      <c r="B1964">
        <v>2.3351408322851998E-9</v>
      </c>
      <c r="C1964" s="1">
        <v>1.32384549408057E-9</v>
      </c>
      <c r="D1964">
        <v>0</v>
      </c>
      <c r="E1964">
        <v>7.2463768115942004E-3</v>
      </c>
      <c r="F1964">
        <v>0</v>
      </c>
      <c r="G1964">
        <v>0</v>
      </c>
      <c r="H1964">
        <v>0</v>
      </c>
      <c r="I1964">
        <v>6.3829787234042507E-2</v>
      </c>
      <c r="J1964" s="1">
        <v>0</v>
      </c>
      <c r="K1964" t="s">
        <v>23237</v>
      </c>
      <c r="L1964" t="s">
        <v>27172</v>
      </c>
      <c r="M1964" t="s">
        <v>27173</v>
      </c>
    </row>
    <row r="1965" spans="1:13">
      <c r="A1965" s="1" t="s">
        <v>3982</v>
      </c>
      <c r="B1965">
        <v>6.4101871664084799E-5</v>
      </c>
      <c r="C1965" s="1">
        <v>5.6780121954592104E-6</v>
      </c>
      <c r="D1965">
        <v>0</v>
      </c>
      <c r="E1965">
        <v>0.48837209302325602</v>
      </c>
      <c r="F1965">
        <v>0</v>
      </c>
      <c r="G1965">
        <v>0</v>
      </c>
      <c r="H1965">
        <v>0</v>
      </c>
      <c r="I1965">
        <v>0</v>
      </c>
      <c r="J1965" s="1" t="s">
        <v>23229</v>
      </c>
      <c r="K1965" t="s">
        <v>23242</v>
      </c>
      <c r="L1965" t="s">
        <v>27174</v>
      </c>
      <c r="M1965" t="s">
        <v>27175</v>
      </c>
    </row>
    <row r="1966" spans="1:13">
      <c r="A1966" s="1" t="s">
        <v>3983</v>
      </c>
      <c r="B1966">
        <v>3.1325712613915898E-6</v>
      </c>
      <c r="C1966" s="1">
        <v>6.5555615955275E-6</v>
      </c>
      <c r="D1966">
        <v>1</v>
      </c>
      <c r="E1966">
        <v>0.99473684210526303</v>
      </c>
      <c r="F1966">
        <v>0.87179487179487203</v>
      </c>
      <c r="G1966">
        <v>0.99056603773584895</v>
      </c>
      <c r="H1966">
        <v>0.78037383177570097</v>
      </c>
      <c r="I1966">
        <v>0.99019607843137303</v>
      </c>
      <c r="J1966" s="1">
        <v>1</v>
      </c>
      <c r="K1966" t="s">
        <v>23241</v>
      </c>
      <c r="L1966" t="s">
        <v>27176</v>
      </c>
      <c r="M1966" t="s">
        <v>27177</v>
      </c>
    </row>
    <row r="1967" spans="1:13">
      <c r="A1967" s="1" t="s">
        <v>3984</v>
      </c>
      <c r="B1967">
        <v>2.22295370488128E-7</v>
      </c>
      <c r="C1967" s="1">
        <v>3.0430479601855401E-9</v>
      </c>
      <c r="D1967">
        <v>1.72413793103448E-2</v>
      </c>
      <c r="E1967">
        <v>0</v>
      </c>
      <c r="F1967">
        <v>0</v>
      </c>
      <c r="G1967">
        <v>0</v>
      </c>
      <c r="H1967">
        <v>0</v>
      </c>
      <c r="I1967">
        <v>0</v>
      </c>
      <c r="J1967" s="1">
        <v>0.22727272727272699</v>
      </c>
      <c r="K1967" t="s">
        <v>23237</v>
      </c>
      <c r="L1967" t="s">
        <v>27178</v>
      </c>
      <c r="M1967" t="s">
        <v>27179</v>
      </c>
    </row>
    <row r="1968" spans="1:13">
      <c r="A1968" s="1" t="s">
        <v>3985</v>
      </c>
      <c r="B1968">
        <v>2.1739475541648898E-5</v>
      </c>
      <c r="C1968" s="1">
        <v>3.6209516550954998E-6</v>
      </c>
      <c r="D1968">
        <v>1</v>
      </c>
      <c r="E1968">
        <v>0.89204545454545503</v>
      </c>
      <c r="F1968">
        <v>1</v>
      </c>
      <c r="G1968">
        <v>1</v>
      </c>
      <c r="H1968">
        <v>0.99090909090909096</v>
      </c>
      <c r="I1968">
        <v>0.995798319327731</v>
      </c>
      <c r="J1968" s="1">
        <v>1</v>
      </c>
      <c r="K1968" t="s">
        <v>23238</v>
      </c>
      <c r="L1968" t="s">
        <v>27180</v>
      </c>
      <c r="M1968" t="s">
        <v>27181</v>
      </c>
    </row>
    <row r="1969" spans="1:13">
      <c r="A1969" s="1" t="s">
        <v>3986</v>
      </c>
      <c r="B1969">
        <v>3.4712271137969602E-5</v>
      </c>
      <c r="C1969" s="1">
        <v>9.2727034025908496E-5</v>
      </c>
      <c r="D1969">
        <v>0.82258064516129004</v>
      </c>
      <c r="E1969">
        <v>0.69680851063829796</v>
      </c>
      <c r="F1969">
        <v>0.42708333333333298</v>
      </c>
      <c r="G1969">
        <v>0.6</v>
      </c>
      <c r="H1969">
        <v>0.37850467289719603</v>
      </c>
      <c r="I1969">
        <v>0.43137254901960798</v>
      </c>
      <c r="J1969" s="1">
        <v>0</v>
      </c>
      <c r="K1969" t="s">
        <v>23241</v>
      </c>
      <c r="L1969" t="s">
        <v>27182</v>
      </c>
      <c r="M1969" t="s">
        <v>27183</v>
      </c>
    </row>
    <row r="1970" spans="1:13">
      <c r="A1970" s="1" t="s">
        <v>3987</v>
      </c>
      <c r="B1970">
        <v>2.8430063257708899E-4</v>
      </c>
      <c r="C1970" s="1">
        <v>2.13100387282948E-5</v>
      </c>
      <c r="D1970">
        <v>0.24137931034482801</v>
      </c>
      <c r="E1970">
        <v>8.0246913580246895E-2</v>
      </c>
      <c r="F1970">
        <v>0.53421052631578902</v>
      </c>
      <c r="G1970">
        <v>0.77777777777777801</v>
      </c>
      <c r="H1970">
        <v>0.54736842105263195</v>
      </c>
      <c r="I1970">
        <v>0.60784313725490202</v>
      </c>
      <c r="J1970" s="1" t="s">
        <v>23229</v>
      </c>
      <c r="K1970" t="s">
        <v>23238</v>
      </c>
      <c r="L1970" t="s">
        <v>27184</v>
      </c>
      <c r="M1970" t="s">
        <v>27185</v>
      </c>
    </row>
    <row r="1971" spans="1:13">
      <c r="A1971" s="1" t="s">
        <v>3988</v>
      </c>
      <c r="B1971">
        <v>3.6178930926331503E-5</v>
      </c>
      <c r="C1971" s="1">
        <v>4.68647475953993E-5</v>
      </c>
      <c r="D1971">
        <v>3.125E-2</v>
      </c>
      <c r="E1971">
        <v>0.1</v>
      </c>
      <c r="F1971">
        <v>0.40804597701149398</v>
      </c>
      <c r="G1971">
        <v>7.5757575757575801E-2</v>
      </c>
      <c r="H1971">
        <v>0.18023255813953501</v>
      </c>
      <c r="I1971">
        <v>0.14705882352941199</v>
      </c>
      <c r="J1971" s="1" t="s">
        <v>23229</v>
      </c>
      <c r="K1971" t="s">
        <v>23238</v>
      </c>
      <c r="L1971" t="s">
        <v>27186</v>
      </c>
      <c r="M1971" t="s">
        <v>27187</v>
      </c>
    </row>
    <row r="1972" spans="1:13">
      <c r="A1972" s="1" t="s">
        <v>3989</v>
      </c>
      <c r="B1972">
        <v>4.4232556951276398E-5</v>
      </c>
      <c r="C1972" s="1">
        <v>2.2875971636297601E-5</v>
      </c>
      <c r="D1972">
        <v>0.203125</v>
      </c>
      <c r="E1972">
        <v>0.28823529411764698</v>
      </c>
      <c r="F1972">
        <v>0.19836956521739099</v>
      </c>
      <c r="G1972">
        <v>3.3333333333333298E-2</v>
      </c>
      <c r="H1972">
        <v>0.17676767676767699</v>
      </c>
      <c r="I1972">
        <v>2.8985507246376802E-2</v>
      </c>
      <c r="J1972" s="1">
        <v>0</v>
      </c>
      <c r="K1972" t="s">
        <v>23238</v>
      </c>
      <c r="L1972" t="s">
        <v>27188</v>
      </c>
      <c r="M1972" t="s">
        <v>27189</v>
      </c>
    </row>
    <row r="1973" spans="1:13">
      <c r="A1973" s="1" t="s">
        <v>3990</v>
      </c>
      <c r="B1973">
        <v>6.5540559891430503E-6</v>
      </c>
      <c r="C1973" s="1">
        <v>1.52286318935403E-6</v>
      </c>
      <c r="D1973">
        <v>1</v>
      </c>
      <c r="E1973">
        <v>1</v>
      </c>
      <c r="F1973">
        <v>0.94476744186046502</v>
      </c>
      <c r="G1973">
        <v>1</v>
      </c>
      <c r="H1973">
        <v>0.92771084337349397</v>
      </c>
      <c r="I1973">
        <v>0.97916666666666696</v>
      </c>
      <c r="J1973" s="1">
        <v>1</v>
      </c>
      <c r="K1973" t="s">
        <v>23242</v>
      </c>
      <c r="L1973" t="s">
        <v>27190</v>
      </c>
      <c r="M1973" t="s">
        <v>27191</v>
      </c>
    </row>
    <row r="1974" spans="1:13">
      <c r="A1974" s="1" t="s">
        <v>3991</v>
      </c>
      <c r="B1974">
        <v>5.4817241136632598E-9</v>
      </c>
      <c r="C1974" s="1">
        <v>5.8410220003507502E-6</v>
      </c>
      <c r="D1974">
        <v>1.5625E-2</v>
      </c>
      <c r="E1974">
        <v>5.6818181818181802E-3</v>
      </c>
      <c r="F1974">
        <v>0.13259668508287301</v>
      </c>
      <c r="G1974">
        <v>0</v>
      </c>
      <c r="H1974">
        <v>7.9268292682926803E-2</v>
      </c>
      <c r="I1974">
        <v>2.27272727272727E-2</v>
      </c>
      <c r="J1974" s="1">
        <v>0</v>
      </c>
      <c r="K1974" t="s">
        <v>23241</v>
      </c>
      <c r="L1974" t="s">
        <v>27192</v>
      </c>
      <c r="M1974" t="s">
        <v>27193</v>
      </c>
    </row>
    <row r="1975" spans="1:13">
      <c r="A1975" s="1" t="s">
        <v>3992</v>
      </c>
      <c r="B1975">
        <v>3.1249095154784802E-7</v>
      </c>
      <c r="C1975" s="1">
        <v>8.7322149544487301E-8</v>
      </c>
      <c r="D1975">
        <v>0</v>
      </c>
      <c r="E1975">
        <v>0</v>
      </c>
      <c r="F1975">
        <v>2.9069767441860499E-3</v>
      </c>
      <c r="G1975">
        <v>0</v>
      </c>
      <c r="H1975">
        <v>0</v>
      </c>
      <c r="I1975">
        <v>0</v>
      </c>
      <c r="J1975" s="1">
        <v>1</v>
      </c>
      <c r="K1975" t="s">
        <v>23241</v>
      </c>
      <c r="L1975" t="s">
        <v>27194</v>
      </c>
      <c r="M1975" t="s">
        <v>27195</v>
      </c>
    </row>
    <row r="1976" spans="1:13">
      <c r="A1976" s="1" t="s">
        <v>3993</v>
      </c>
      <c r="B1976">
        <v>2.7019318535224598E-6</v>
      </c>
      <c r="C1976" s="1">
        <v>2.00832973477167E-9</v>
      </c>
      <c r="D1976">
        <v>0</v>
      </c>
      <c r="E1976">
        <v>0</v>
      </c>
      <c r="F1976">
        <v>8.5470085470085496E-3</v>
      </c>
      <c r="G1976">
        <v>0</v>
      </c>
      <c r="H1976">
        <v>0.28030303030303</v>
      </c>
      <c r="I1976">
        <v>0</v>
      </c>
      <c r="J1976" s="1">
        <v>0</v>
      </c>
      <c r="K1976" t="s">
        <v>23241</v>
      </c>
      <c r="L1976" t="s">
        <v>27196</v>
      </c>
      <c r="M1976" t="s">
        <v>27197</v>
      </c>
    </row>
    <row r="1977" spans="1:13">
      <c r="A1977" s="1" t="s">
        <v>3994</v>
      </c>
      <c r="B1977">
        <v>3.5164126286834598E-5</v>
      </c>
      <c r="C1977" s="1">
        <v>4.4111161774572501E-4</v>
      </c>
      <c r="D1977">
        <v>0.125</v>
      </c>
      <c r="E1977">
        <v>0.24137931034482801</v>
      </c>
      <c r="F1977">
        <v>0.18421052631578899</v>
      </c>
      <c r="G1977">
        <v>0.31666666666666698</v>
      </c>
      <c r="H1977">
        <v>0.62765957446808496</v>
      </c>
      <c r="I1977">
        <v>0.53787878787878796</v>
      </c>
      <c r="J1977" s="1">
        <v>1</v>
      </c>
      <c r="K1977" t="s">
        <v>23241</v>
      </c>
      <c r="L1977" t="s">
        <v>27198</v>
      </c>
      <c r="M1977" t="s">
        <v>27199</v>
      </c>
    </row>
    <row r="1978" spans="1:13">
      <c r="A1978" s="1" t="s">
        <v>3995</v>
      </c>
      <c r="B1978">
        <v>1.5234617111866501E-6</v>
      </c>
      <c r="C1978" s="1">
        <v>1.50854650407882E-7</v>
      </c>
      <c r="D1978">
        <v>1</v>
      </c>
      <c r="E1978">
        <v>0.95402298850574696</v>
      </c>
      <c r="F1978">
        <v>0.99689440993788803</v>
      </c>
      <c r="G1978">
        <v>1</v>
      </c>
      <c r="H1978">
        <v>1</v>
      </c>
      <c r="I1978">
        <v>1</v>
      </c>
      <c r="J1978" s="1" t="s">
        <v>23229</v>
      </c>
      <c r="K1978" t="s">
        <v>23241</v>
      </c>
      <c r="L1978" t="s">
        <v>27200</v>
      </c>
      <c r="M1978" t="s">
        <v>27201</v>
      </c>
    </row>
    <row r="1979" spans="1:13">
      <c r="A1979" s="1" t="s">
        <v>3996</v>
      </c>
      <c r="B1979">
        <v>5.6581642812661702E-8</v>
      </c>
      <c r="C1979" s="1">
        <v>1.81933818004031E-6</v>
      </c>
      <c r="D1979">
        <v>0.96153846153846201</v>
      </c>
      <c r="E1979">
        <v>0.97761194029850795</v>
      </c>
      <c r="F1979">
        <v>0.96564885496183195</v>
      </c>
      <c r="G1979">
        <v>0.91379310344827602</v>
      </c>
      <c r="H1979">
        <v>0.98051948051948101</v>
      </c>
      <c r="I1979">
        <v>0.97560975609756095</v>
      </c>
      <c r="J1979" s="1">
        <v>1</v>
      </c>
      <c r="K1979" t="s">
        <v>23238</v>
      </c>
      <c r="L1979" t="s">
        <v>27202</v>
      </c>
      <c r="M1979" t="s">
        <v>27203</v>
      </c>
    </row>
    <row r="1980" spans="1:13">
      <c r="A1980" s="1" t="s">
        <v>3997</v>
      </c>
      <c r="B1980">
        <v>1.00192507165412E-7</v>
      </c>
      <c r="C1980" s="1">
        <v>6.5872326445345096E-8</v>
      </c>
      <c r="D1980">
        <v>0</v>
      </c>
      <c r="E1980">
        <v>2.0547945205479499E-2</v>
      </c>
      <c r="F1980">
        <v>3.4246575342465799E-3</v>
      </c>
      <c r="G1980">
        <v>0</v>
      </c>
      <c r="H1980">
        <v>0</v>
      </c>
      <c r="I1980">
        <v>0</v>
      </c>
      <c r="J1980" s="1" t="s">
        <v>23229</v>
      </c>
      <c r="K1980" t="s">
        <v>23240</v>
      </c>
      <c r="L1980" t="s">
        <v>27204</v>
      </c>
      <c r="M1980" t="s">
        <v>27205</v>
      </c>
    </row>
    <row r="1981" spans="1:13">
      <c r="A1981" s="1" t="s">
        <v>3998</v>
      </c>
      <c r="B1981">
        <v>8.5590061570801001E-5</v>
      </c>
      <c r="C1981" s="1">
        <v>9.7946524597668501E-5</v>
      </c>
      <c r="D1981">
        <v>0.58064516129032295</v>
      </c>
      <c r="E1981">
        <v>0.76470588235294101</v>
      </c>
      <c r="F1981">
        <v>0.4375</v>
      </c>
      <c r="G1981">
        <v>0.41666666666666702</v>
      </c>
      <c r="H1981">
        <v>0.42553191489361702</v>
      </c>
      <c r="I1981">
        <v>0.38297872340425498</v>
      </c>
      <c r="J1981" s="1">
        <v>0</v>
      </c>
      <c r="K1981" t="s">
        <v>23241</v>
      </c>
      <c r="L1981" t="s">
        <v>27206</v>
      </c>
      <c r="M1981" t="s">
        <v>27207</v>
      </c>
    </row>
    <row r="1982" spans="1:13">
      <c r="A1982" s="1" t="s">
        <v>3999</v>
      </c>
      <c r="B1982">
        <v>1.4622058900894301E-4</v>
      </c>
      <c r="C1982" s="1">
        <v>3.1385745354159603E-5</v>
      </c>
      <c r="D1982">
        <v>0.90625</v>
      </c>
      <c r="E1982">
        <v>0.67934782608695699</v>
      </c>
      <c r="F1982">
        <v>0.984615384615385</v>
      </c>
      <c r="G1982">
        <v>0.97169811320754695</v>
      </c>
      <c r="H1982">
        <v>0.99074074074074103</v>
      </c>
      <c r="I1982">
        <v>0.99504950495049505</v>
      </c>
      <c r="J1982" s="1">
        <v>1</v>
      </c>
      <c r="K1982" t="s">
        <v>23238</v>
      </c>
      <c r="L1982" t="s">
        <v>27208</v>
      </c>
      <c r="M1982" t="s">
        <v>27209</v>
      </c>
    </row>
    <row r="1983" spans="1:13">
      <c r="A1983" s="1" t="s">
        <v>4000</v>
      </c>
      <c r="B1983">
        <v>1.67081152958785E-7</v>
      </c>
      <c r="C1983" s="1">
        <v>6.0085563315258004E-6</v>
      </c>
      <c r="D1983">
        <v>0.87096774193548399</v>
      </c>
      <c r="E1983">
        <v>0.83888888888888902</v>
      </c>
      <c r="F1983">
        <v>0.97368421052631604</v>
      </c>
      <c r="G1983">
        <v>0.98333333333333295</v>
      </c>
      <c r="H1983">
        <v>0.94767441860465096</v>
      </c>
      <c r="I1983">
        <v>0.89583333333333304</v>
      </c>
      <c r="J1983" s="1">
        <v>1</v>
      </c>
      <c r="K1983" t="s">
        <v>23241</v>
      </c>
      <c r="L1983" t="s">
        <v>27210</v>
      </c>
      <c r="M1983" t="s">
        <v>27211</v>
      </c>
    </row>
    <row r="1984" spans="1:13">
      <c r="A1984" s="1" t="s">
        <v>4001</v>
      </c>
      <c r="B1984">
        <v>3.5348868128169701E-5</v>
      </c>
      <c r="C1984" s="1">
        <v>1.3031304239491701E-6</v>
      </c>
      <c r="D1984">
        <v>3.8461538461538498E-2</v>
      </c>
      <c r="E1984">
        <v>0.16875000000000001</v>
      </c>
      <c r="F1984">
        <v>0</v>
      </c>
      <c r="G1984">
        <v>0</v>
      </c>
      <c r="H1984">
        <v>0</v>
      </c>
      <c r="I1984">
        <v>0</v>
      </c>
      <c r="J1984" s="1">
        <v>0</v>
      </c>
      <c r="K1984" t="s">
        <v>23241</v>
      </c>
      <c r="L1984" t="s">
        <v>27212</v>
      </c>
      <c r="M1984" t="s">
        <v>27213</v>
      </c>
    </row>
    <row r="1985" spans="1:13">
      <c r="A1985" s="1" t="s">
        <v>4002</v>
      </c>
      <c r="B1985">
        <v>1.36058204235838E-8</v>
      </c>
      <c r="C1985" s="1">
        <v>1.32281150075179E-7</v>
      </c>
      <c r="D1985">
        <v>1</v>
      </c>
      <c r="E1985">
        <v>1</v>
      </c>
      <c r="F1985">
        <v>1</v>
      </c>
      <c r="G1985">
        <v>1</v>
      </c>
      <c r="H1985">
        <v>0.94696969696969702</v>
      </c>
      <c r="I1985">
        <v>1</v>
      </c>
      <c r="J1985" s="1">
        <v>1</v>
      </c>
      <c r="K1985" t="s">
        <v>23241</v>
      </c>
      <c r="L1985" t="s">
        <v>27214</v>
      </c>
      <c r="M1985" t="s">
        <v>27215</v>
      </c>
    </row>
    <row r="1986" spans="1:13">
      <c r="A1986" s="1" t="s">
        <v>4003</v>
      </c>
      <c r="B1986">
        <v>1.5568185077842401E-7</v>
      </c>
      <c r="C1986" s="1">
        <v>1.2752567254616301E-7</v>
      </c>
      <c r="D1986">
        <v>1</v>
      </c>
      <c r="E1986">
        <v>0.81343283582089598</v>
      </c>
      <c r="F1986">
        <v>0.98369565217391297</v>
      </c>
      <c r="G1986">
        <v>1</v>
      </c>
      <c r="H1986">
        <v>0.97</v>
      </c>
      <c r="I1986">
        <v>0.90833333333333299</v>
      </c>
      <c r="J1986" s="1">
        <v>1</v>
      </c>
      <c r="K1986" t="s">
        <v>23240</v>
      </c>
      <c r="L1986" t="s">
        <v>27216</v>
      </c>
      <c r="M1986" t="s">
        <v>27217</v>
      </c>
    </row>
    <row r="1987" spans="1:13">
      <c r="A1987" s="1" t="s">
        <v>4004</v>
      </c>
      <c r="B1987">
        <v>3.5311113209064102E-4</v>
      </c>
      <c r="C1987" s="1">
        <v>9.6972152510303708E-6</v>
      </c>
      <c r="D1987">
        <v>0</v>
      </c>
      <c r="E1987">
        <v>0</v>
      </c>
      <c r="F1987">
        <v>0.74045801526717603</v>
      </c>
      <c r="G1987">
        <v>9.2592592592592601E-2</v>
      </c>
      <c r="H1987">
        <v>0.44382022471910099</v>
      </c>
      <c r="I1987">
        <v>0.21875</v>
      </c>
      <c r="J1987" s="1" t="s">
        <v>23229</v>
      </c>
      <c r="K1987" t="s">
        <v>23238</v>
      </c>
      <c r="L1987" t="s">
        <v>27218</v>
      </c>
      <c r="M1987" t="s">
        <v>27219</v>
      </c>
    </row>
    <row r="1988" spans="1:13">
      <c r="A1988" s="1" t="s">
        <v>4005</v>
      </c>
      <c r="B1988">
        <v>6.6120807013799994E-5</v>
      </c>
      <c r="C1988" s="1">
        <v>1.5990280855874301E-5</v>
      </c>
      <c r="D1988">
        <v>0.25925925925925902</v>
      </c>
      <c r="E1988">
        <v>4.81927710843374E-2</v>
      </c>
      <c r="F1988">
        <v>0.29166666666666702</v>
      </c>
      <c r="G1988">
        <v>0.33823529411764702</v>
      </c>
      <c r="H1988">
        <v>0.22500000000000001</v>
      </c>
      <c r="I1988">
        <v>0.51470588235294101</v>
      </c>
      <c r="J1988" s="1" t="s">
        <v>23229</v>
      </c>
      <c r="K1988" t="s">
        <v>23239</v>
      </c>
      <c r="L1988" t="s">
        <v>27220</v>
      </c>
      <c r="M1988" t="s">
        <v>27221</v>
      </c>
    </row>
    <row r="1989" spans="1:13">
      <c r="A1989" s="1" t="s">
        <v>4006</v>
      </c>
      <c r="B1989">
        <v>4.79348975026522E-5</v>
      </c>
      <c r="C1989" s="1">
        <v>1.3674445131001801E-4</v>
      </c>
      <c r="D1989">
        <v>0.45</v>
      </c>
      <c r="E1989">
        <v>0.353333333333333</v>
      </c>
      <c r="F1989">
        <v>0.16666666666666699</v>
      </c>
      <c r="G1989">
        <v>0.41304347826087001</v>
      </c>
      <c r="H1989">
        <v>0.41111111111111098</v>
      </c>
      <c r="I1989">
        <v>0.27450980392156898</v>
      </c>
      <c r="J1989" s="1">
        <v>0</v>
      </c>
      <c r="K1989" t="s">
        <v>23241</v>
      </c>
      <c r="L1989" t="s">
        <v>27222</v>
      </c>
      <c r="M1989" t="s">
        <v>27223</v>
      </c>
    </row>
    <row r="1990" spans="1:13">
      <c r="A1990" s="1" t="s">
        <v>4007</v>
      </c>
      <c r="B1990">
        <v>8.7866680007004395E-6</v>
      </c>
      <c r="C1990" s="1">
        <v>7.6213696475846697E-6</v>
      </c>
      <c r="D1990">
        <v>0.14516129032258099</v>
      </c>
      <c r="E1990">
        <v>1.58730158730159E-2</v>
      </c>
      <c r="F1990">
        <v>3.35570469798658E-2</v>
      </c>
      <c r="G1990">
        <v>6.6666666666666693E-2</v>
      </c>
      <c r="H1990">
        <v>9.3023255813953501E-2</v>
      </c>
      <c r="I1990">
        <v>0.13</v>
      </c>
      <c r="J1990" s="1">
        <v>0</v>
      </c>
      <c r="K1990" t="s">
        <v>23241</v>
      </c>
      <c r="L1990" t="s">
        <v>27224</v>
      </c>
      <c r="M1990" t="s">
        <v>27225</v>
      </c>
    </row>
    <row r="1991" spans="1:13">
      <c r="A1991" s="1" t="s">
        <v>4008</v>
      </c>
      <c r="B1991">
        <v>1.0754195641076301E-5</v>
      </c>
      <c r="C1991" s="1">
        <v>4.5790817807534802E-6</v>
      </c>
      <c r="D1991">
        <v>0.94827586206896597</v>
      </c>
      <c r="E1991">
        <v>0.87333333333333296</v>
      </c>
      <c r="F1991">
        <v>1</v>
      </c>
      <c r="G1991">
        <v>1</v>
      </c>
      <c r="H1991">
        <v>1</v>
      </c>
      <c r="I1991">
        <v>1</v>
      </c>
      <c r="J1991" s="1">
        <v>1</v>
      </c>
      <c r="K1991" t="s">
        <v>23238</v>
      </c>
      <c r="L1991" t="s">
        <v>27226</v>
      </c>
      <c r="M1991" t="s">
        <v>27227</v>
      </c>
    </row>
    <row r="1992" spans="1:13">
      <c r="A1992" s="1" t="s">
        <v>4009</v>
      </c>
      <c r="B1992">
        <v>1.6345909594929999E-5</v>
      </c>
      <c r="C1992" s="1">
        <v>6.0701237579692897E-6</v>
      </c>
      <c r="D1992">
        <v>0</v>
      </c>
      <c r="E1992">
        <v>0</v>
      </c>
      <c r="F1992">
        <v>0.17931034482758601</v>
      </c>
      <c r="G1992">
        <v>0</v>
      </c>
      <c r="H1992">
        <v>0.22131147540983601</v>
      </c>
      <c r="I1992">
        <v>3.2258064516128997E-2</v>
      </c>
      <c r="J1992" s="1">
        <v>1</v>
      </c>
      <c r="K1992" t="s">
        <v>23238</v>
      </c>
      <c r="L1992" t="s">
        <v>27228</v>
      </c>
      <c r="M1992" t="s">
        <v>27229</v>
      </c>
    </row>
    <row r="1993" spans="1:13">
      <c r="A1993" s="1" t="s">
        <v>4010</v>
      </c>
      <c r="B1993">
        <v>3.2858243763561902E-7</v>
      </c>
      <c r="C1993" s="1">
        <v>8.5439705254913896E-12</v>
      </c>
      <c r="D1993">
        <v>1.6666666666666701E-2</v>
      </c>
      <c r="E1993">
        <v>0</v>
      </c>
      <c r="F1993">
        <v>0</v>
      </c>
      <c r="G1993">
        <v>0</v>
      </c>
      <c r="H1993">
        <v>0</v>
      </c>
      <c r="I1993">
        <v>0</v>
      </c>
      <c r="J1993" s="1">
        <v>0</v>
      </c>
      <c r="K1993" t="s">
        <v>23241</v>
      </c>
      <c r="L1993" t="s">
        <v>27230</v>
      </c>
      <c r="M1993" t="s">
        <v>27231</v>
      </c>
    </row>
    <row r="1994" spans="1:13">
      <c r="A1994" s="1" t="s">
        <v>4011</v>
      </c>
      <c r="B1994">
        <v>2.3697325436382001E-7</v>
      </c>
      <c r="C1994" s="1">
        <v>1.7758229375855299E-8</v>
      </c>
      <c r="D1994">
        <v>0.98387096774193505</v>
      </c>
      <c r="E1994">
        <v>1</v>
      </c>
      <c r="F1994">
        <v>0.99668874172185395</v>
      </c>
      <c r="G1994">
        <v>1</v>
      </c>
      <c r="H1994">
        <v>1</v>
      </c>
      <c r="I1994">
        <v>1</v>
      </c>
      <c r="J1994" s="1">
        <v>0.54545454545454497</v>
      </c>
      <c r="K1994" t="s">
        <v>23241</v>
      </c>
      <c r="L1994" t="s">
        <v>27232</v>
      </c>
      <c r="M1994" t="s">
        <v>27233</v>
      </c>
    </row>
    <row r="1995" spans="1:13">
      <c r="A1995" s="1" t="s">
        <v>4012</v>
      </c>
      <c r="B1995">
        <v>6.7790453410313096E-7</v>
      </c>
      <c r="C1995" s="1">
        <v>2.3242478629604501E-6</v>
      </c>
      <c r="D1995">
        <v>0</v>
      </c>
      <c r="E1995">
        <v>0</v>
      </c>
      <c r="F1995">
        <v>1.03448275862069E-2</v>
      </c>
      <c r="G1995">
        <v>0</v>
      </c>
      <c r="H1995">
        <v>0</v>
      </c>
      <c r="I1995">
        <v>3.37837837837838E-2</v>
      </c>
      <c r="J1995" s="1">
        <v>0</v>
      </c>
      <c r="K1995" t="s">
        <v>23242</v>
      </c>
      <c r="L1995" t="s">
        <v>27234</v>
      </c>
      <c r="M1995" t="s">
        <v>27235</v>
      </c>
    </row>
    <row r="1996" spans="1:13">
      <c r="A1996" s="1" t="s">
        <v>4013</v>
      </c>
      <c r="B1996">
        <v>2.1228963256172602E-6</v>
      </c>
      <c r="C1996" s="1">
        <v>4.0961052941662098E-5</v>
      </c>
      <c r="D1996">
        <v>3.5714285714285698E-2</v>
      </c>
      <c r="E1996">
        <v>0</v>
      </c>
      <c r="F1996">
        <v>2.8409090909090901E-2</v>
      </c>
      <c r="G1996">
        <v>0</v>
      </c>
      <c r="H1996">
        <v>5.6818181818181802E-2</v>
      </c>
      <c r="I1996">
        <v>0</v>
      </c>
      <c r="J1996" s="1">
        <v>0</v>
      </c>
      <c r="K1996" t="s">
        <v>23238</v>
      </c>
      <c r="L1996" t="s">
        <v>27236</v>
      </c>
      <c r="M1996" t="s">
        <v>27237</v>
      </c>
    </row>
    <row r="1997" spans="1:13">
      <c r="A1997" s="1" t="s">
        <v>4014</v>
      </c>
      <c r="B1997">
        <v>1.5553305744004799E-4</v>
      </c>
      <c r="C1997" s="1">
        <v>6.8982503637154494E-5</v>
      </c>
      <c r="D1997">
        <v>5.7692307692307702E-2</v>
      </c>
      <c r="E1997">
        <v>0</v>
      </c>
      <c r="F1997">
        <v>0.79012345679012297</v>
      </c>
      <c r="G1997">
        <v>0.22727272727272699</v>
      </c>
      <c r="H1997">
        <v>0.512658227848101</v>
      </c>
      <c r="I1997">
        <v>0.28571428571428598</v>
      </c>
      <c r="J1997" s="1">
        <v>0</v>
      </c>
      <c r="K1997" t="s">
        <v>23241</v>
      </c>
      <c r="L1997" t="s">
        <v>27238</v>
      </c>
      <c r="M1997" t="s">
        <v>27239</v>
      </c>
    </row>
    <row r="1998" spans="1:13">
      <c r="A1998" s="1" t="s">
        <v>4015</v>
      </c>
      <c r="B1998">
        <v>1.4242076596815299E-5</v>
      </c>
      <c r="C1998" s="1">
        <v>3.52886211882048E-6</v>
      </c>
      <c r="D1998">
        <v>0</v>
      </c>
      <c r="E1998">
        <v>4.7872340425531901E-2</v>
      </c>
      <c r="F1998">
        <v>4.2553191489361701E-2</v>
      </c>
      <c r="G1998">
        <v>5.2631578947368397E-2</v>
      </c>
      <c r="H1998">
        <v>0</v>
      </c>
      <c r="I1998">
        <v>6.8181818181818205E-2</v>
      </c>
      <c r="J1998" s="1">
        <v>0</v>
      </c>
      <c r="K1998" t="s">
        <v>23242</v>
      </c>
      <c r="L1998" t="s">
        <v>27240</v>
      </c>
      <c r="M1998" t="s">
        <v>27241</v>
      </c>
    </row>
    <row r="1999" spans="1:13">
      <c r="A1999" s="1" t="s">
        <v>4016</v>
      </c>
      <c r="B1999">
        <v>2.5070628855970299E-6</v>
      </c>
      <c r="C1999" s="1">
        <v>6.9202991212750402E-6</v>
      </c>
      <c r="D1999">
        <v>1</v>
      </c>
      <c r="E1999">
        <v>1</v>
      </c>
      <c r="F1999">
        <v>1</v>
      </c>
      <c r="G1999">
        <v>0.70833333333333304</v>
      </c>
      <c r="H1999">
        <v>0.957317073170732</v>
      </c>
      <c r="I1999">
        <v>0.92857142857142905</v>
      </c>
      <c r="J1999" s="1" t="s">
        <v>23229</v>
      </c>
      <c r="K1999" t="s">
        <v>23241</v>
      </c>
      <c r="L1999" t="s">
        <v>27242</v>
      </c>
      <c r="M1999" t="s">
        <v>27243</v>
      </c>
    </row>
    <row r="2000" spans="1:13">
      <c r="A2000" s="1" t="s">
        <v>4017</v>
      </c>
      <c r="B2000">
        <v>1.4951351058747001E-6</v>
      </c>
      <c r="C2000" s="1">
        <v>5.3652376823659902E-5</v>
      </c>
      <c r="D2000">
        <v>9.2592592592592601E-2</v>
      </c>
      <c r="E2000">
        <v>4.2682926829268303E-2</v>
      </c>
      <c r="F2000">
        <v>0.11224489795918401</v>
      </c>
      <c r="G2000">
        <v>0.66216216216216195</v>
      </c>
      <c r="H2000">
        <v>0.162921348314607</v>
      </c>
      <c r="I2000">
        <v>0.55102040816326503</v>
      </c>
      <c r="J2000" s="1">
        <v>0</v>
      </c>
      <c r="K2000" t="s">
        <v>23242</v>
      </c>
      <c r="L2000" t="s">
        <v>27244</v>
      </c>
      <c r="M2000" t="s">
        <v>27245</v>
      </c>
    </row>
    <row r="2001" spans="1:13">
      <c r="A2001" s="1" t="s">
        <v>4018</v>
      </c>
      <c r="B2001">
        <v>2.2769633946781099E-8</v>
      </c>
      <c r="C2001" s="1">
        <v>1.50889146291952E-7</v>
      </c>
      <c r="D2001">
        <v>1</v>
      </c>
      <c r="E2001">
        <v>1</v>
      </c>
      <c r="F2001">
        <v>0.99553571428571397</v>
      </c>
      <c r="G2001">
        <v>0.92222222222222205</v>
      </c>
      <c r="H2001">
        <v>1</v>
      </c>
      <c r="I2001">
        <v>1</v>
      </c>
      <c r="J2001" s="1" t="s">
        <v>23229</v>
      </c>
      <c r="K2001" t="s">
        <v>23238</v>
      </c>
      <c r="L2001" t="s">
        <v>27246</v>
      </c>
      <c r="M2001" t="s">
        <v>27247</v>
      </c>
    </row>
    <row r="2002" spans="1:13">
      <c r="A2002" s="1" t="s">
        <v>4019</v>
      </c>
      <c r="B2002">
        <v>4.5705288971358802E-5</v>
      </c>
      <c r="C2002" s="1">
        <v>1.9805998268311301E-6</v>
      </c>
      <c r="D2002">
        <v>1</v>
      </c>
      <c r="E2002">
        <v>0.79885057471264398</v>
      </c>
      <c r="F2002">
        <v>0.99687499999999996</v>
      </c>
      <c r="G2002">
        <v>1</v>
      </c>
      <c r="H2002">
        <v>1</v>
      </c>
      <c r="I2002">
        <v>1</v>
      </c>
      <c r="J2002" s="1">
        <v>1</v>
      </c>
      <c r="K2002" t="s">
        <v>23242</v>
      </c>
      <c r="L2002" t="s">
        <v>27248</v>
      </c>
      <c r="M2002" t="s">
        <v>27249</v>
      </c>
    </row>
    <row r="2003" spans="1:13">
      <c r="A2003" s="1" t="s">
        <v>4020</v>
      </c>
      <c r="B2003">
        <v>1.1889849921569901E-6</v>
      </c>
      <c r="C2003" s="1">
        <v>7.33888912499498E-5</v>
      </c>
      <c r="D2003">
        <v>0.25</v>
      </c>
      <c r="E2003">
        <v>0.19473684210526301</v>
      </c>
      <c r="F2003">
        <v>0.10103626943005201</v>
      </c>
      <c r="G2003">
        <v>0.78333333333333299</v>
      </c>
      <c r="H2003">
        <v>3.3333333333333298E-2</v>
      </c>
      <c r="I2003">
        <v>0.13571428571428601</v>
      </c>
      <c r="J2003" s="1" t="s">
        <v>23229</v>
      </c>
      <c r="K2003" t="s">
        <v>23241</v>
      </c>
      <c r="L2003" t="s">
        <v>27250</v>
      </c>
      <c r="M2003" t="s">
        <v>27251</v>
      </c>
    </row>
    <row r="2004" spans="1:13">
      <c r="A2004" s="1" t="s">
        <v>4021</v>
      </c>
      <c r="B2004">
        <v>1.26365161916159E-4</v>
      </c>
      <c r="C2004" s="1">
        <v>6.1846968525578397E-7</v>
      </c>
      <c r="D2004">
        <v>0.18333333333333299</v>
      </c>
      <c r="E2004">
        <v>0.47560975609756101</v>
      </c>
      <c r="F2004">
        <v>7.2992700729926996E-3</v>
      </c>
      <c r="G2004">
        <v>0</v>
      </c>
      <c r="H2004">
        <v>4.6153846153846198E-2</v>
      </c>
      <c r="I2004">
        <v>7.4999999999999997E-2</v>
      </c>
      <c r="J2004" s="1">
        <v>0</v>
      </c>
      <c r="K2004" t="s">
        <v>23241</v>
      </c>
      <c r="L2004" t="s">
        <v>27252</v>
      </c>
      <c r="M2004" t="s">
        <v>27253</v>
      </c>
    </row>
    <row r="2005" spans="1:13">
      <c r="A2005" s="1" t="s">
        <v>4022</v>
      </c>
      <c r="B2005">
        <v>3.2396325565556E-5</v>
      </c>
      <c r="C2005" s="1">
        <v>6.5351127141310304E-7</v>
      </c>
      <c r="D2005">
        <v>0.8</v>
      </c>
      <c r="E2005">
        <v>0.95</v>
      </c>
      <c r="F2005">
        <v>0.98876404494381998</v>
      </c>
      <c r="G2005">
        <v>1</v>
      </c>
      <c r="H2005">
        <v>0.82</v>
      </c>
      <c r="I2005">
        <v>0.98076923076923095</v>
      </c>
      <c r="J2005" s="1">
        <v>1</v>
      </c>
      <c r="K2005" t="s">
        <v>23238</v>
      </c>
      <c r="L2005" t="s">
        <v>27254</v>
      </c>
      <c r="M2005" t="s">
        <v>27255</v>
      </c>
    </row>
    <row r="2006" spans="1:13">
      <c r="A2006" s="1" t="s">
        <v>4023</v>
      </c>
      <c r="B2006">
        <v>8.7386971736767895E-10</v>
      </c>
      <c r="C2006" s="1">
        <v>1.17702727350071E-5</v>
      </c>
      <c r="D2006">
        <v>1</v>
      </c>
      <c r="E2006">
        <v>1</v>
      </c>
      <c r="F2006">
        <v>0.943037974683544</v>
      </c>
      <c r="G2006">
        <v>1</v>
      </c>
      <c r="H2006">
        <v>0.94117647058823495</v>
      </c>
      <c r="I2006">
        <v>0.8125</v>
      </c>
      <c r="J2006" s="1" t="s">
        <v>23229</v>
      </c>
      <c r="K2006" t="s">
        <v>23238</v>
      </c>
      <c r="L2006" t="s">
        <v>27256</v>
      </c>
      <c r="M2006" t="s">
        <v>27257</v>
      </c>
    </row>
    <row r="2007" spans="1:13">
      <c r="A2007" s="1" t="s">
        <v>4024</v>
      </c>
      <c r="B2007">
        <v>1.7508665152536801E-8</v>
      </c>
      <c r="C2007" s="1">
        <v>6.3460602006246397E-7</v>
      </c>
      <c r="D2007">
        <v>1</v>
      </c>
      <c r="E2007">
        <v>0.99404761904761907</v>
      </c>
      <c r="F2007">
        <v>0.89784946236559104</v>
      </c>
      <c r="G2007">
        <v>1</v>
      </c>
      <c r="H2007">
        <v>0.94230769230769229</v>
      </c>
      <c r="I2007">
        <v>1</v>
      </c>
      <c r="J2007" s="1">
        <v>1</v>
      </c>
      <c r="K2007" t="s">
        <v>23243</v>
      </c>
      <c r="L2007" t="s">
        <v>27258</v>
      </c>
      <c r="M2007" t="s">
        <v>27259</v>
      </c>
    </row>
    <row r="2008" spans="1:13">
      <c r="A2008" s="1" t="s">
        <v>4025</v>
      </c>
      <c r="B2008">
        <v>3.6045076715920798E-5</v>
      </c>
      <c r="C2008" s="1">
        <v>1.31002156300961E-7</v>
      </c>
      <c r="D2008">
        <v>0</v>
      </c>
      <c r="E2008">
        <v>7.0512820512820498E-2</v>
      </c>
      <c r="F2008">
        <v>3.2051282051282098E-3</v>
      </c>
      <c r="G2008">
        <v>0</v>
      </c>
      <c r="H2008">
        <v>0</v>
      </c>
      <c r="I2008">
        <v>0</v>
      </c>
      <c r="J2008" s="1">
        <v>0.05</v>
      </c>
      <c r="K2008" t="s">
        <v>23240</v>
      </c>
      <c r="L2008" t="s">
        <v>27260</v>
      </c>
      <c r="M2008" t="s">
        <v>27261</v>
      </c>
    </row>
    <row r="2009" spans="1:13">
      <c r="A2009" s="1" t="s">
        <v>4026</v>
      </c>
      <c r="B2009">
        <v>8.6667934386923205E-9</v>
      </c>
      <c r="C2009" s="1">
        <v>4.8426751567460697E-7</v>
      </c>
      <c r="D2009">
        <v>7.8125E-2</v>
      </c>
      <c r="E2009">
        <v>0.14942528735632199</v>
      </c>
      <c r="F2009">
        <v>0.18956043956044</v>
      </c>
      <c r="G2009">
        <v>0</v>
      </c>
      <c r="H2009">
        <v>7.8313253012048195E-2</v>
      </c>
      <c r="I2009">
        <v>5.10204081632653E-2</v>
      </c>
      <c r="J2009" s="1">
        <v>0</v>
      </c>
      <c r="K2009" t="s">
        <v>23238</v>
      </c>
      <c r="L2009" t="s">
        <v>27262</v>
      </c>
      <c r="M2009" t="s">
        <v>27263</v>
      </c>
    </row>
    <row r="2010" spans="1:13">
      <c r="A2010" s="1" t="s">
        <v>4027</v>
      </c>
      <c r="B2010">
        <v>5.6793617422830297E-8</v>
      </c>
      <c r="C2010" s="1">
        <v>6.5517577573790005E-7</v>
      </c>
      <c r="D2010">
        <v>8.6206896551724102E-2</v>
      </c>
      <c r="E2010">
        <v>0.156626506024096</v>
      </c>
      <c r="F2010">
        <v>8.6956521739130405E-2</v>
      </c>
      <c r="G2010">
        <v>1.5625E-2</v>
      </c>
      <c r="H2010">
        <v>0</v>
      </c>
      <c r="I2010">
        <v>2.5000000000000001E-2</v>
      </c>
      <c r="J2010" s="1" t="s">
        <v>23229</v>
      </c>
      <c r="K2010" t="s">
        <v>23239</v>
      </c>
      <c r="L2010" t="s">
        <v>27264</v>
      </c>
      <c r="M2010" t="s">
        <v>27265</v>
      </c>
    </row>
    <row r="2011" spans="1:13">
      <c r="A2011" s="1" t="s">
        <v>4028</v>
      </c>
      <c r="B2011">
        <v>7.1480791457899002E-5</v>
      </c>
      <c r="C2011" s="1">
        <v>2.3059391274160401E-6</v>
      </c>
      <c r="D2011">
        <v>1</v>
      </c>
      <c r="E2011">
        <v>0.79032258064516103</v>
      </c>
      <c r="F2011">
        <v>0.99735449735449699</v>
      </c>
      <c r="G2011">
        <v>0.98039215686274495</v>
      </c>
      <c r="H2011">
        <v>1</v>
      </c>
      <c r="I2011">
        <v>0.99519230769230804</v>
      </c>
      <c r="J2011" s="1">
        <v>1</v>
      </c>
      <c r="K2011" t="s">
        <v>23237</v>
      </c>
      <c r="L2011" t="s">
        <v>27266</v>
      </c>
      <c r="M2011" t="s">
        <v>27267</v>
      </c>
    </row>
    <row r="2012" spans="1:13">
      <c r="A2012" s="1" t="s">
        <v>4029</v>
      </c>
      <c r="B2012">
        <v>4.4663272351117099E-7</v>
      </c>
      <c r="C2012" s="1">
        <v>1.02704249551548E-7</v>
      </c>
      <c r="D2012">
        <v>0.96875</v>
      </c>
      <c r="E2012">
        <v>0.99431818181818199</v>
      </c>
      <c r="F2012">
        <v>1</v>
      </c>
      <c r="G2012">
        <v>1</v>
      </c>
      <c r="H2012">
        <v>1</v>
      </c>
      <c r="I2012">
        <v>0.9921875</v>
      </c>
      <c r="J2012" s="1">
        <v>0.68181818181818199</v>
      </c>
      <c r="K2012" t="s">
        <v>23240</v>
      </c>
      <c r="L2012" t="s">
        <v>27268</v>
      </c>
      <c r="M2012" t="s">
        <v>27269</v>
      </c>
    </row>
    <row r="2013" spans="1:13">
      <c r="A2013" s="1" t="s">
        <v>4030</v>
      </c>
      <c r="B2013">
        <v>3.0340444318146503E-8</v>
      </c>
      <c r="C2013" s="1">
        <v>2.8486217113108401E-6</v>
      </c>
      <c r="D2013">
        <v>0.967741935483871</v>
      </c>
      <c r="E2013">
        <v>0.99411764705882399</v>
      </c>
      <c r="F2013">
        <v>0.884816753926702</v>
      </c>
      <c r="G2013">
        <v>0.87234042553191504</v>
      </c>
      <c r="H2013">
        <v>0.97938144329896903</v>
      </c>
      <c r="I2013">
        <v>0.87790697674418605</v>
      </c>
      <c r="J2013" s="1">
        <v>1</v>
      </c>
      <c r="K2013" t="s">
        <v>23238</v>
      </c>
      <c r="L2013" t="s">
        <v>27270</v>
      </c>
      <c r="M2013" t="s">
        <v>27271</v>
      </c>
    </row>
    <row r="2014" spans="1:13">
      <c r="A2014" s="1" t="s">
        <v>4031</v>
      </c>
      <c r="B2014">
        <v>5.5362707847091697E-8</v>
      </c>
      <c r="C2014" s="1">
        <v>1.5213190107632E-5</v>
      </c>
      <c r="D2014">
        <v>5.1724137931034503E-2</v>
      </c>
      <c r="E2014">
        <v>3.6144578313252997E-2</v>
      </c>
      <c r="F2014">
        <v>2.04081632653061E-2</v>
      </c>
      <c r="G2014">
        <v>0</v>
      </c>
      <c r="H2014">
        <v>0</v>
      </c>
      <c r="I2014">
        <v>1.4705882352941201E-2</v>
      </c>
      <c r="J2014" s="1">
        <v>0</v>
      </c>
      <c r="K2014" t="s">
        <v>23238</v>
      </c>
      <c r="L2014" t="s">
        <v>27272</v>
      </c>
      <c r="M2014" t="s">
        <v>27273</v>
      </c>
    </row>
    <row r="2015" spans="1:13">
      <c r="A2015" s="1" t="s">
        <v>4032</v>
      </c>
      <c r="B2015">
        <v>3.67429436584338E-6</v>
      </c>
      <c r="C2015" s="1">
        <v>6.4368962895093598E-7</v>
      </c>
      <c r="D2015">
        <v>0.81034482758620696</v>
      </c>
      <c r="E2015">
        <v>0.78666666666666696</v>
      </c>
      <c r="F2015">
        <v>0.78448275862068995</v>
      </c>
      <c r="G2015">
        <v>0.47058823529411797</v>
      </c>
      <c r="H2015">
        <v>0.65972222222222199</v>
      </c>
      <c r="I2015">
        <v>0.69607843137254899</v>
      </c>
      <c r="J2015" s="1">
        <v>0.58333333333333304</v>
      </c>
      <c r="K2015" t="s">
        <v>23240</v>
      </c>
      <c r="L2015" t="s">
        <v>27274</v>
      </c>
      <c r="M2015" t="s">
        <v>27275</v>
      </c>
    </row>
    <row r="2016" spans="1:13">
      <c r="A2016" s="1" t="s">
        <v>4033</v>
      </c>
      <c r="B2016">
        <v>1.7999812591830698E-5</v>
      </c>
      <c r="C2016" s="1">
        <v>3.4328592034888698E-6</v>
      </c>
      <c r="D2016">
        <v>0</v>
      </c>
      <c r="E2016">
        <v>0</v>
      </c>
      <c r="F2016">
        <v>4.1025641025640998E-2</v>
      </c>
      <c r="G2016">
        <v>6.8965517241379296E-2</v>
      </c>
      <c r="H2016">
        <v>4.3859649122806998E-3</v>
      </c>
      <c r="I2016">
        <v>6.0483870967741903E-2</v>
      </c>
      <c r="J2016" s="1">
        <v>0</v>
      </c>
      <c r="K2016" t="s">
        <v>23238</v>
      </c>
      <c r="L2016" t="s">
        <v>27276</v>
      </c>
      <c r="M2016" t="s">
        <v>27277</v>
      </c>
    </row>
    <row r="2017" spans="1:13">
      <c r="A2017" s="1" t="s">
        <v>4034</v>
      </c>
      <c r="B2017">
        <v>1.39147567890831E-7</v>
      </c>
      <c r="C2017" s="1">
        <v>2.35890270498071E-6</v>
      </c>
      <c r="D2017">
        <v>1</v>
      </c>
      <c r="E2017">
        <v>0.987341772151899</v>
      </c>
      <c r="F2017">
        <v>1</v>
      </c>
      <c r="G2017">
        <v>1</v>
      </c>
      <c r="H2017">
        <v>1</v>
      </c>
      <c r="I2017">
        <v>0.96428571428571397</v>
      </c>
      <c r="J2017" s="1">
        <v>0</v>
      </c>
      <c r="K2017" t="s">
        <v>23239</v>
      </c>
      <c r="L2017" t="s">
        <v>27278</v>
      </c>
      <c r="M2017" t="s">
        <v>27279</v>
      </c>
    </row>
    <row r="2018" spans="1:13">
      <c r="A2018" s="1" t="s">
        <v>4035</v>
      </c>
      <c r="B2018">
        <v>8.4877518555449997E-7</v>
      </c>
      <c r="C2018" s="1">
        <v>1.2686710969179001E-9</v>
      </c>
      <c r="D2018">
        <v>1</v>
      </c>
      <c r="E2018">
        <v>0.99450549450549497</v>
      </c>
      <c r="F2018">
        <v>1</v>
      </c>
      <c r="G2018">
        <v>0.94444444444444398</v>
      </c>
      <c r="H2018">
        <v>0.99528301886792403</v>
      </c>
      <c r="I2018">
        <v>0.95794392523364502</v>
      </c>
      <c r="J2018" s="1">
        <v>1</v>
      </c>
      <c r="K2018" t="s">
        <v>23238</v>
      </c>
      <c r="L2018" t="s">
        <v>27280</v>
      </c>
      <c r="M2018" t="s">
        <v>27281</v>
      </c>
    </row>
    <row r="2019" spans="1:13">
      <c r="A2019" s="1" t="s">
        <v>4036</v>
      </c>
      <c r="B2019">
        <v>2.2589660862497E-5</v>
      </c>
      <c r="C2019" s="1">
        <v>1.6788198799456901E-4</v>
      </c>
      <c r="D2019">
        <v>0.931034482758621</v>
      </c>
      <c r="E2019">
        <v>0.90659340659340704</v>
      </c>
      <c r="F2019">
        <v>0.92901234567901203</v>
      </c>
      <c r="G2019">
        <v>0.92241379310344795</v>
      </c>
      <c r="H2019">
        <v>0.82300884955752196</v>
      </c>
      <c r="I2019">
        <v>0.75213675213675202</v>
      </c>
      <c r="J2019" s="1">
        <v>1</v>
      </c>
      <c r="K2019" t="s">
        <v>23238</v>
      </c>
      <c r="L2019" t="s">
        <v>27282</v>
      </c>
      <c r="M2019" t="s">
        <v>27283</v>
      </c>
    </row>
    <row r="2020" spans="1:13">
      <c r="A2020" s="1" t="s">
        <v>4037</v>
      </c>
      <c r="B2020">
        <v>8.2371978803418401E-6</v>
      </c>
      <c r="C2020" s="1">
        <v>2.0274982083860398E-6</v>
      </c>
      <c r="D2020">
        <v>0.98076923076923095</v>
      </c>
      <c r="E2020">
        <v>0.993506493506494</v>
      </c>
      <c r="F2020">
        <v>1</v>
      </c>
      <c r="G2020">
        <v>1</v>
      </c>
      <c r="H2020">
        <v>0.98484848484848497</v>
      </c>
      <c r="I2020">
        <v>0.82352941176470595</v>
      </c>
      <c r="J2020" s="1">
        <v>1</v>
      </c>
      <c r="K2020" t="s">
        <v>23237</v>
      </c>
      <c r="L2020" t="s">
        <v>27284</v>
      </c>
      <c r="M2020" t="s">
        <v>27285</v>
      </c>
    </row>
    <row r="2021" spans="1:13">
      <c r="A2021" s="1" t="s">
        <v>4038</v>
      </c>
      <c r="B2021">
        <v>3.1970064454958698E-5</v>
      </c>
      <c r="C2021" s="1">
        <v>1.2935496897889099E-5</v>
      </c>
      <c r="D2021">
        <v>0.94444444444444398</v>
      </c>
      <c r="E2021">
        <v>1</v>
      </c>
      <c r="F2021">
        <v>0.84482758620689702</v>
      </c>
      <c r="G2021">
        <v>1</v>
      </c>
      <c r="H2021">
        <v>0.855140186915888</v>
      </c>
      <c r="I2021">
        <v>0.94827586206896597</v>
      </c>
      <c r="J2021" s="1" t="s">
        <v>23229</v>
      </c>
      <c r="K2021" t="s">
        <v>23237</v>
      </c>
      <c r="L2021" t="s">
        <v>27286</v>
      </c>
      <c r="M2021" t="s">
        <v>27287</v>
      </c>
    </row>
    <row r="2022" spans="1:13">
      <c r="A2022" s="1" t="s">
        <v>4039</v>
      </c>
      <c r="B2022">
        <v>8.0537930087237701E-5</v>
      </c>
      <c r="C2022" s="1">
        <v>1.0728079356896E-5</v>
      </c>
      <c r="D2022">
        <v>0.2</v>
      </c>
      <c r="E2022">
        <v>0.69387755102040805</v>
      </c>
      <c r="F2022">
        <v>0.58571428571428596</v>
      </c>
      <c r="G2022">
        <v>1</v>
      </c>
      <c r="H2022">
        <v>0.57926829268292701</v>
      </c>
      <c r="I2022">
        <v>0.77659574468085102</v>
      </c>
      <c r="J2022" s="1">
        <v>1</v>
      </c>
      <c r="K2022" t="s">
        <v>23241</v>
      </c>
      <c r="L2022" t="s">
        <v>27288</v>
      </c>
      <c r="M2022" t="s">
        <v>27289</v>
      </c>
    </row>
    <row r="2023" spans="1:13">
      <c r="A2023" s="1" t="s">
        <v>4040</v>
      </c>
      <c r="B2023">
        <v>5.99506651565204E-4</v>
      </c>
      <c r="C2023" s="1">
        <v>1.61724498566026E-4</v>
      </c>
      <c r="D2023">
        <v>0.453125</v>
      </c>
      <c r="E2023">
        <v>0.78723404255319196</v>
      </c>
      <c r="F2023">
        <v>0.34920634920634902</v>
      </c>
      <c r="G2023">
        <v>2.1739130434782601E-2</v>
      </c>
      <c r="H2023">
        <v>7.1428571428571397E-2</v>
      </c>
      <c r="I2023">
        <v>0.33333333333333298</v>
      </c>
      <c r="J2023" s="1" t="s">
        <v>23229</v>
      </c>
      <c r="K2023" t="s">
        <v>23241</v>
      </c>
      <c r="L2023" t="s">
        <v>27290</v>
      </c>
      <c r="M2023" t="s">
        <v>27291</v>
      </c>
    </row>
    <row r="2024" spans="1:13">
      <c r="A2024" s="1" t="s">
        <v>4041</v>
      </c>
      <c r="B2024">
        <v>0</v>
      </c>
      <c r="C2024" s="1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s="1">
        <v>0</v>
      </c>
      <c r="K2024" t="s">
        <v>23240</v>
      </c>
      <c r="L2024" t="s">
        <v>27292</v>
      </c>
      <c r="M2024" t="s">
        <v>27293</v>
      </c>
    </row>
    <row r="2025" spans="1:13">
      <c r="A2025" s="1" t="s">
        <v>4042</v>
      </c>
      <c r="B2025">
        <v>1.70437223268755E-4</v>
      </c>
      <c r="C2025" s="1">
        <v>1.3530290966974301E-5</v>
      </c>
      <c r="D2025">
        <v>1.6129032258064498E-2</v>
      </c>
      <c r="E2025">
        <v>0.19680851063829799</v>
      </c>
      <c r="F2025">
        <v>1.3089005235602099E-2</v>
      </c>
      <c r="G2025">
        <v>0.57446808510638303</v>
      </c>
      <c r="H2025">
        <v>5.4455445544554497E-2</v>
      </c>
      <c r="I2025">
        <v>9.3333333333333296E-2</v>
      </c>
      <c r="J2025" s="1">
        <v>0</v>
      </c>
      <c r="K2025" t="s">
        <v>23237</v>
      </c>
      <c r="L2025" t="s">
        <v>27294</v>
      </c>
      <c r="M2025" t="s">
        <v>27295</v>
      </c>
    </row>
    <row r="2026" spans="1:13">
      <c r="A2026" s="1" t="s">
        <v>4043</v>
      </c>
      <c r="B2026">
        <v>1.22051468884926E-5</v>
      </c>
      <c r="C2026" s="1">
        <v>5.4045844166914399E-5</v>
      </c>
      <c r="D2026">
        <v>0</v>
      </c>
      <c r="E2026">
        <v>1.0416666666666701E-2</v>
      </c>
      <c r="F2026">
        <v>5.1282051282051301E-2</v>
      </c>
      <c r="G2026">
        <v>0</v>
      </c>
      <c r="H2026">
        <v>0.14077669902912601</v>
      </c>
      <c r="I2026">
        <v>0</v>
      </c>
      <c r="J2026" s="1">
        <v>0</v>
      </c>
      <c r="K2026" t="s">
        <v>23239</v>
      </c>
      <c r="L2026" t="s">
        <v>27296</v>
      </c>
      <c r="M2026" t="s">
        <v>27297</v>
      </c>
    </row>
    <row r="2027" spans="1:13">
      <c r="A2027" s="1" t="s">
        <v>4044</v>
      </c>
      <c r="B2027">
        <v>1.50253162663788E-4</v>
      </c>
      <c r="C2027" s="1">
        <v>1.5116945587899799E-5</v>
      </c>
      <c r="D2027">
        <v>0</v>
      </c>
      <c r="E2027">
        <v>0.27222222222222198</v>
      </c>
      <c r="F2027">
        <v>0</v>
      </c>
      <c r="G2027">
        <v>0</v>
      </c>
      <c r="H2027">
        <v>0</v>
      </c>
      <c r="I2027">
        <v>0</v>
      </c>
      <c r="J2027" s="1" t="s">
        <v>23229</v>
      </c>
      <c r="K2027" t="s">
        <v>23241</v>
      </c>
      <c r="L2027" t="s">
        <v>27298</v>
      </c>
      <c r="M2027" t="s">
        <v>27299</v>
      </c>
    </row>
    <row r="2028" spans="1:13">
      <c r="A2028" s="1" t="s">
        <v>4045</v>
      </c>
      <c r="B2028">
        <v>7.6578525625676608E-6</v>
      </c>
      <c r="C2028" s="1">
        <v>9.7080220934016008E-6</v>
      </c>
      <c r="D2028">
        <v>0.94444444444444398</v>
      </c>
      <c r="E2028">
        <v>0.98809523809523803</v>
      </c>
      <c r="F2028">
        <v>0.99404761904761896</v>
      </c>
      <c r="G2028">
        <v>1</v>
      </c>
      <c r="H2028">
        <v>0.95121951219512202</v>
      </c>
      <c r="I2028">
        <v>1</v>
      </c>
      <c r="J2028" s="1" t="s">
        <v>23229</v>
      </c>
      <c r="K2028" t="s">
        <v>23238</v>
      </c>
      <c r="L2028" t="s">
        <v>27300</v>
      </c>
      <c r="M2028" t="s">
        <v>27301</v>
      </c>
    </row>
    <row r="2029" spans="1:13">
      <c r="A2029" s="1" t="s">
        <v>4046</v>
      </c>
      <c r="B2029">
        <v>3.9144417162949397E-6</v>
      </c>
      <c r="C2029" s="1">
        <v>2.3168147846554301E-6</v>
      </c>
      <c r="D2029">
        <v>3.125E-2</v>
      </c>
      <c r="E2029">
        <v>0</v>
      </c>
      <c r="F2029">
        <v>0</v>
      </c>
      <c r="G2029">
        <v>0</v>
      </c>
      <c r="H2029">
        <v>6.9306930693069299E-2</v>
      </c>
      <c r="I2029">
        <v>0</v>
      </c>
      <c r="J2029" s="1">
        <v>0</v>
      </c>
      <c r="K2029" t="s">
        <v>23242</v>
      </c>
      <c r="L2029" t="s">
        <v>27302</v>
      </c>
      <c r="M2029" t="s">
        <v>27303</v>
      </c>
    </row>
    <row r="2030" spans="1:13">
      <c r="A2030" s="1" t="s">
        <v>4047</v>
      </c>
      <c r="B2030">
        <v>2.2362580300893601E-4</v>
      </c>
      <c r="C2030" s="1">
        <v>6.26872412544324E-4</v>
      </c>
      <c r="D2030">
        <v>0</v>
      </c>
      <c r="E2030">
        <v>0</v>
      </c>
      <c r="F2030">
        <v>0.44247787610619499</v>
      </c>
      <c r="G2030">
        <v>0.8125</v>
      </c>
      <c r="H2030">
        <v>0.94382022471910099</v>
      </c>
      <c r="I2030">
        <v>0.79729729729729704</v>
      </c>
      <c r="J2030" s="1" t="s">
        <v>23229</v>
      </c>
      <c r="K2030" t="s">
        <v>23239</v>
      </c>
      <c r="L2030" t="s">
        <v>27304</v>
      </c>
      <c r="M2030" t="s">
        <v>27305</v>
      </c>
    </row>
    <row r="2031" spans="1:13">
      <c r="A2031" s="1" t="s">
        <v>4048</v>
      </c>
      <c r="B2031">
        <v>3.25085287780382E-6</v>
      </c>
      <c r="C2031" s="1">
        <v>6.3313806579357E-6</v>
      </c>
      <c r="D2031">
        <v>0</v>
      </c>
      <c r="E2031">
        <v>0</v>
      </c>
      <c r="F2031">
        <v>0</v>
      </c>
      <c r="G2031">
        <v>0.133333333333333</v>
      </c>
      <c r="H2031">
        <v>0</v>
      </c>
      <c r="I2031">
        <v>7.69230769230769E-2</v>
      </c>
      <c r="J2031" s="1" t="s">
        <v>23229</v>
      </c>
      <c r="K2031" t="s">
        <v>23241</v>
      </c>
      <c r="L2031" t="s">
        <v>27306</v>
      </c>
      <c r="M2031" t="s">
        <v>27307</v>
      </c>
    </row>
    <row r="2032" spans="1:13">
      <c r="A2032" s="1" t="s">
        <v>4049</v>
      </c>
      <c r="B2032">
        <v>4.4510331697205902E-6</v>
      </c>
      <c r="C2032" s="1">
        <v>4.9284702467402697E-6</v>
      </c>
      <c r="D2032">
        <v>0.92857142857142905</v>
      </c>
      <c r="E2032">
        <v>0.98387096774193505</v>
      </c>
      <c r="F2032">
        <v>0.92164179104477595</v>
      </c>
      <c r="G2032">
        <v>1</v>
      </c>
      <c r="H2032">
        <v>1</v>
      </c>
      <c r="I2032">
        <v>1</v>
      </c>
      <c r="J2032" s="1" t="s">
        <v>23229</v>
      </c>
      <c r="K2032" t="s">
        <v>23240</v>
      </c>
      <c r="L2032" t="s">
        <v>27308</v>
      </c>
      <c r="M2032" t="s">
        <v>27309</v>
      </c>
    </row>
    <row r="2033" spans="1:13">
      <c r="A2033" s="1" t="s">
        <v>4050</v>
      </c>
      <c r="B2033">
        <v>1.36203445997713E-6</v>
      </c>
      <c r="C2033" s="1">
        <v>1.8453946232557899E-5</v>
      </c>
      <c r="D2033">
        <v>1</v>
      </c>
      <c r="E2033">
        <v>1</v>
      </c>
      <c r="F2033">
        <v>1</v>
      </c>
      <c r="G2033">
        <v>0.64655172413793105</v>
      </c>
      <c r="H2033">
        <v>0.99561403508771895</v>
      </c>
      <c r="I2033">
        <v>0.93801652892562004</v>
      </c>
      <c r="J2033" s="1">
        <v>1</v>
      </c>
      <c r="K2033" t="s">
        <v>23241</v>
      </c>
      <c r="L2033" t="s">
        <v>27310</v>
      </c>
      <c r="M2033" t="s">
        <v>27311</v>
      </c>
    </row>
    <row r="2034" spans="1:13">
      <c r="A2034" s="1" t="s">
        <v>4051</v>
      </c>
      <c r="B2034">
        <v>2.0225820374955699E-5</v>
      </c>
      <c r="C2034" s="1">
        <v>8.05556554369291E-5</v>
      </c>
      <c r="D2034">
        <v>0.85714285714285698</v>
      </c>
      <c r="E2034">
        <v>0.98076923076923095</v>
      </c>
      <c r="F2034">
        <v>0.55555555555555602</v>
      </c>
      <c r="G2034">
        <v>0.95833333333333304</v>
      </c>
      <c r="H2034">
        <v>0.86263736263736301</v>
      </c>
      <c r="I2034">
        <v>0.93181818181818199</v>
      </c>
      <c r="J2034" s="1">
        <v>0</v>
      </c>
      <c r="K2034" t="s">
        <v>23240</v>
      </c>
      <c r="L2034" t="s">
        <v>27312</v>
      </c>
      <c r="M2034" t="s">
        <v>27313</v>
      </c>
    </row>
    <row r="2035" spans="1:13">
      <c r="A2035" s="1" t="s">
        <v>4052</v>
      </c>
      <c r="B2035">
        <v>7.6512584293279201E-6</v>
      </c>
      <c r="C2035" s="1">
        <v>1.9056025616280901E-5</v>
      </c>
      <c r="D2035">
        <v>0.64285714285714302</v>
      </c>
      <c r="E2035">
        <v>0.75</v>
      </c>
      <c r="F2035">
        <v>0.54371584699453601</v>
      </c>
      <c r="G2035">
        <v>0.9375</v>
      </c>
      <c r="H2035">
        <v>0.58333333333333304</v>
      </c>
      <c r="I2035">
        <v>0.63333333333333297</v>
      </c>
      <c r="J2035" s="1">
        <v>1</v>
      </c>
      <c r="K2035" t="s">
        <v>23242</v>
      </c>
      <c r="L2035" t="s">
        <v>27314</v>
      </c>
      <c r="M2035" t="s">
        <v>27315</v>
      </c>
    </row>
    <row r="2036" spans="1:13">
      <c r="A2036" s="1" t="s">
        <v>4053</v>
      </c>
      <c r="B2036">
        <v>3.0134307810316701E-6</v>
      </c>
      <c r="C2036" s="1">
        <v>1.02103071717257E-5</v>
      </c>
      <c r="D2036">
        <v>0</v>
      </c>
      <c r="E2036">
        <v>5.31914893617021E-3</v>
      </c>
      <c r="F2036">
        <v>0</v>
      </c>
      <c r="G2036">
        <v>8.6206896551724102E-2</v>
      </c>
      <c r="H2036">
        <v>1.3157894736842099E-2</v>
      </c>
      <c r="I2036">
        <v>0.04</v>
      </c>
      <c r="J2036" s="1">
        <v>0</v>
      </c>
      <c r="K2036" t="s">
        <v>23242</v>
      </c>
      <c r="L2036" t="s">
        <v>27316</v>
      </c>
      <c r="M2036" t="s">
        <v>27317</v>
      </c>
    </row>
    <row r="2037" spans="1:13">
      <c r="A2037" s="1" t="s">
        <v>4054</v>
      </c>
      <c r="B2037">
        <v>4.4149144361480702E-7</v>
      </c>
      <c r="C2037" s="1">
        <v>1.61018406715909E-7</v>
      </c>
      <c r="D2037">
        <v>0.96666666666666701</v>
      </c>
      <c r="E2037">
        <v>0.987341772151899</v>
      </c>
      <c r="F2037">
        <v>0.99044585987261102</v>
      </c>
      <c r="G2037">
        <v>0.71276595744680804</v>
      </c>
      <c r="H2037">
        <v>0.99504950495049505</v>
      </c>
      <c r="I2037">
        <v>0.87634408602150504</v>
      </c>
      <c r="J2037" s="1">
        <v>1</v>
      </c>
      <c r="K2037" t="s">
        <v>23240</v>
      </c>
      <c r="L2037" t="s">
        <v>27318</v>
      </c>
      <c r="M2037" t="s">
        <v>27319</v>
      </c>
    </row>
    <row r="2038" spans="1:13">
      <c r="A2038" s="1" t="s">
        <v>4055</v>
      </c>
      <c r="B2038">
        <v>1.78623947629026E-5</v>
      </c>
      <c r="C2038" s="1">
        <v>1.63000675407147E-5</v>
      </c>
      <c r="D2038">
        <v>1</v>
      </c>
      <c r="E2038">
        <v>1</v>
      </c>
      <c r="F2038">
        <v>0.96276595744680804</v>
      </c>
      <c r="G2038">
        <v>0.875</v>
      </c>
      <c r="H2038">
        <v>1</v>
      </c>
      <c r="I2038">
        <v>0.94761904761904803</v>
      </c>
      <c r="J2038" s="1" t="s">
        <v>23229</v>
      </c>
      <c r="K2038" t="s">
        <v>23238</v>
      </c>
      <c r="L2038" t="s">
        <v>27320</v>
      </c>
      <c r="M2038" t="s">
        <v>27321</v>
      </c>
    </row>
    <row r="2039" spans="1:13">
      <c r="A2039" s="1" t="s">
        <v>4056</v>
      </c>
      <c r="B2039">
        <v>5.2131928117218699E-5</v>
      </c>
      <c r="C2039" s="1">
        <v>1.8722982268904801E-4</v>
      </c>
      <c r="D2039">
        <v>0.69230769230769196</v>
      </c>
      <c r="E2039">
        <v>0.42857142857142899</v>
      </c>
      <c r="F2039">
        <v>0.47435897435897401</v>
      </c>
      <c r="G2039">
        <v>0.95161290322580605</v>
      </c>
      <c r="H2039">
        <v>0.44444444444444398</v>
      </c>
      <c r="I2039">
        <v>0.76153846153846105</v>
      </c>
      <c r="J2039" s="1">
        <v>1</v>
      </c>
      <c r="K2039" t="s">
        <v>23238</v>
      </c>
      <c r="L2039" t="s">
        <v>27322</v>
      </c>
      <c r="M2039" t="s">
        <v>27323</v>
      </c>
    </row>
    <row r="2040" spans="1:13">
      <c r="A2040" s="1" t="s">
        <v>4057</v>
      </c>
      <c r="B2040">
        <v>3.0217766075532702E-4</v>
      </c>
      <c r="C2040" s="1">
        <v>3.3783099610012098E-5</v>
      </c>
      <c r="D2040">
        <v>0.734375</v>
      </c>
      <c r="E2040">
        <v>0.56547619047619002</v>
      </c>
      <c r="F2040">
        <v>0.94300518134714995</v>
      </c>
      <c r="G2040">
        <v>0.77678571428571397</v>
      </c>
      <c r="H2040">
        <v>0.893805309734513</v>
      </c>
      <c r="I2040">
        <v>0.64634146341463405</v>
      </c>
      <c r="J2040" s="1">
        <v>1</v>
      </c>
      <c r="K2040" t="s">
        <v>23238</v>
      </c>
      <c r="L2040" t="s">
        <v>27324</v>
      </c>
      <c r="M2040" t="s">
        <v>27325</v>
      </c>
    </row>
    <row r="2041" spans="1:13">
      <c r="A2041" s="1" t="s">
        <v>4058</v>
      </c>
      <c r="B2041">
        <v>3.1553289908549398E-5</v>
      </c>
      <c r="C2041" s="1">
        <v>1.42788998080922E-5</v>
      </c>
      <c r="D2041">
        <v>5.3571428571428603E-2</v>
      </c>
      <c r="E2041">
        <v>0</v>
      </c>
      <c r="F2041">
        <v>0</v>
      </c>
      <c r="G2041">
        <v>0.22727272727272699</v>
      </c>
      <c r="H2041">
        <v>4.1237113402061903E-2</v>
      </c>
      <c r="I2041">
        <v>0.101694915254237</v>
      </c>
      <c r="J2041" s="1">
        <v>0</v>
      </c>
      <c r="K2041" t="s">
        <v>23242</v>
      </c>
      <c r="L2041" t="s">
        <v>27326</v>
      </c>
      <c r="M2041" t="s">
        <v>27327</v>
      </c>
    </row>
    <row r="2042" spans="1:13">
      <c r="A2042" s="1" t="s">
        <v>4059</v>
      </c>
      <c r="B2042">
        <v>3.2508383929465899E-7</v>
      </c>
      <c r="C2042" s="1">
        <v>7.4960178667645498E-6</v>
      </c>
      <c r="D2042">
        <v>0</v>
      </c>
      <c r="E2042">
        <v>0</v>
      </c>
      <c r="F2042">
        <v>0</v>
      </c>
      <c r="G2042">
        <v>0.71428571428571397</v>
      </c>
      <c r="H2042">
        <v>3.8043478260869602E-2</v>
      </c>
      <c r="I2042">
        <v>7.3333333333333306E-2</v>
      </c>
      <c r="J2042" s="1" t="s">
        <v>23229</v>
      </c>
      <c r="K2042" t="s">
        <v>23241</v>
      </c>
      <c r="L2042" t="s">
        <v>27328</v>
      </c>
      <c r="M2042" t="s">
        <v>27329</v>
      </c>
    </row>
    <row r="2043" spans="1:13">
      <c r="A2043" s="1" t="s">
        <v>4060</v>
      </c>
      <c r="B2043">
        <v>4.3111890007853099E-10</v>
      </c>
      <c r="C2043" s="1">
        <v>3.0704632839060697E-7</v>
      </c>
      <c r="D2043">
        <v>1</v>
      </c>
      <c r="E2043">
        <v>0.99375000000000002</v>
      </c>
      <c r="F2043">
        <v>1</v>
      </c>
      <c r="G2043">
        <v>0.97058823529411797</v>
      </c>
      <c r="H2043">
        <v>1</v>
      </c>
      <c r="I2043">
        <v>0.969879518072289</v>
      </c>
      <c r="J2043" s="1" t="s">
        <v>23229</v>
      </c>
      <c r="K2043" t="s">
        <v>23237</v>
      </c>
      <c r="L2043" t="s">
        <v>27330</v>
      </c>
      <c r="M2043" t="s">
        <v>27331</v>
      </c>
    </row>
    <row r="2044" spans="1:13">
      <c r="A2044" s="1" t="s">
        <v>4061</v>
      </c>
      <c r="B2044">
        <v>5.5117087504480503E-5</v>
      </c>
      <c r="C2044" s="1">
        <v>6.5123327812548306E-8</v>
      </c>
      <c r="D2044">
        <v>0.80434782608695699</v>
      </c>
      <c r="E2044">
        <v>0.75694444444444398</v>
      </c>
      <c r="F2044">
        <v>0.97767857142857095</v>
      </c>
      <c r="G2044">
        <v>1</v>
      </c>
      <c r="H2044">
        <v>0.99090909090909096</v>
      </c>
      <c r="I2044">
        <v>1</v>
      </c>
      <c r="J2044" s="1">
        <v>1</v>
      </c>
      <c r="K2044" t="s">
        <v>23240</v>
      </c>
      <c r="L2044" t="s">
        <v>27332</v>
      </c>
      <c r="M2044" t="s">
        <v>27333</v>
      </c>
    </row>
    <row r="2045" spans="1:13">
      <c r="A2045" s="1" t="s">
        <v>4062</v>
      </c>
      <c r="B2045">
        <v>4.2457491781071097E-5</v>
      </c>
      <c r="C2045" s="1">
        <v>5.2232978524217603E-9</v>
      </c>
      <c r="D2045">
        <v>1</v>
      </c>
      <c r="E2045">
        <v>0.90243902439024404</v>
      </c>
      <c r="F2045">
        <v>0.99673202614379097</v>
      </c>
      <c r="G2045">
        <v>1</v>
      </c>
      <c r="H2045">
        <v>0.993506493506494</v>
      </c>
      <c r="I2045">
        <v>1</v>
      </c>
      <c r="J2045" s="1">
        <v>1</v>
      </c>
      <c r="K2045" t="s">
        <v>23238</v>
      </c>
      <c r="L2045" t="s">
        <v>27334</v>
      </c>
      <c r="M2045" t="s">
        <v>27335</v>
      </c>
    </row>
    <row r="2046" spans="1:13">
      <c r="A2046" s="1" t="s">
        <v>4063</v>
      </c>
      <c r="B2046">
        <v>2.0070319462491701E-5</v>
      </c>
      <c r="C2046" s="1">
        <v>4.85342546329483E-4</v>
      </c>
      <c r="D2046">
        <v>0.9375</v>
      </c>
      <c r="E2046">
        <v>0.99462365591397806</v>
      </c>
      <c r="F2046">
        <v>0.97422680412371099</v>
      </c>
      <c r="G2046">
        <v>0.91964285714285698</v>
      </c>
      <c r="H2046">
        <v>0.89523809523809506</v>
      </c>
      <c r="I2046">
        <v>0.72608695652173905</v>
      </c>
      <c r="J2046" s="1">
        <v>1</v>
      </c>
      <c r="K2046" t="s">
        <v>23242</v>
      </c>
      <c r="L2046" t="s">
        <v>27336</v>
      </c>
      <c r="M2046" t="s">
        <v>27337</v>
      </c>
    </row>
    <row r="2047" spans="1:13">
      <c r="A2047" s="1" t="s">
        <v>4064</v>
      </c>
      <c r="B2047">
        <v>2.4720095988107401E-7</v>
      </c>
      <c r="C2047" s="1">
        <v>1.72008183783267E-7</v>
      </c>
      <c r="D2047">
        <v>0</v>
      </c>
      <c r="E2047">
        <v>6.0975609756097601E-2</v>
      </c>
      <c r="F2047">
        <v>0</v>
      </c>
      <c r="G2047">
        <v>0</v>
      </c>
      <c r="H2047">
        <v>0</v>
      </c>
      <c r="I2047">
        <v>0</v>
      </c>
      <c r="J2047" s="1" t="s">
        <v>23229</v>
      </c>
      <c r="K2047" t="s">
        <v>23241</v>
      </c>
      <c r="L2047" t="s">
        <v>27338</v>
      </c>
      <c r="M2047" t="s">
        <v>27339</v>
      </c>
    </row>
    <row r="2048" spans="1:13">
      <c r="A2048" s="1" t="s">
        <v>4065</v>
      </c>
      <c r="B2048">
        <v>4.6844386400486098E-7</v>
      </c>
      <c r="C2048" s="1">
        <v>8.8799017465164797E-6</v>
      </c>
      <c r="D2048">
        <v>1</v>
      </c>
      <c r="E2048">
        <v>1</v>
      </c>
      <c r="F2048">
        <v>0.992307692307692</v>
      </c>
      <c r="G2048">
        <v>0.85416666666666696</v>
      </c>
      <c r="H2048">
        <v>1</v>
      </c>
      <c r="I2048">
        <v>0.97916666666666696</v>
      </c>
      <c r="J2048" s="1">
        <v>1</v>
      </c>
      <c r="K2048" t="s">
        <v>23238</v>
      </c>
      <c r="L2048" t="s">
        <v>27340</v>
      </c>
      <c r="M2048" t="s">
        <v>27341</v>
      </c>
    </row>
    <row r="2049" spans="1:13">
      <c r="A2049" s="1" t="s">
        <v>4066</v>
      </c>
      <c r="B2049">
        <v>1.09880875729746E-5</v>
      </c>
      <c r="C2049" s="1">
        <v>1.16977403297439E-5</v>
      </c>
      <c r="D2049">
        <v>0.19354838709677399</v>
      </c>
      <c r="E2049">
        <v>1.74418604651163E-2</v>
      </c>
      <c r="F2049">
        <v>2.8248587570621499E-3</v>
      </c>
      <c r="G2049">
        <v>0.27027027027027001</v>
      </c>
      <c r="H2049">
        <v>1.0989010989011E-2</v>
      </c>
      <c r="I2049">
        <v>0.42156862745098</v>
      </c>
      <c r="J2049" s="1">
        <v>0</v>
      </c>
      <c r="K2049" t="s">
        <v>23242</v>
      </c>
      <c r="L2049" t="s">
        <v>27342</v>
      </c>
      <c r="M2049" t="s">
        <v>27343</v>
      </c>
    </row>
    <row r="2050" spans="1:13">
      <c r="A2050" s="1" t="s">
        <v>4067</v>
      </c>
      <c r="B2050">
        <v>2.0916486259250699E-4</v>
      </c>
      <c r="C2050" s="1">
        <v>4.3910071778364903E-4</v>
      </c>
      <c r="D2050">
        <v>0.66071428571428603</v>
      </c>
      <c r="E2050">
        <v>0.50555555555555598</v>
      </c>
      <c r="F2050">
        <v>0.60655737704918</v>
      </c>
      <c r="G2050">
        <v>0.987179487179487</v>
      </c>
      <c r="H2050">
        <v>0.67058823529411804</v>
      </c>
      <c r="I2050">
        <v>0.97297297297297303</v>
      </c>
      <c r="J2050" s="1" t="s">
        <v>23229</v>
      </c>
      <c r="K2050" t="s">
        <v>23239</v>
      </c>
      <c r="L2050" t="s">
        <v>27344</v>
      </c>
      <c r="M2050" t="s">
        <v>27345</v>
      </c>
    </row>
    <row r="2051" spans="1:13">
      <c r="A2051" s="1" t="s">
        <v>4068</v>
      </c>
      <c r="B2051">
        <v>1.2198980454094599E-6</v>
      </c>
      <c r="C2051" s="1">
        <v>6.4583635171224297E-6</v>
      </c>
      <c r="D2051">
        <v>1</v>
      </c>
      <c r="E2051">
        <v>1</v>
      </c>
      <c r="F2051">
        <v>0.93884892086330896</v>
      </c>
      <c r="G2051">
        <v>1</v>
      </c>
      <c r="H2051">
        <v>0.99342105263157898</v>
      </c>
      <c r="I2051">
        <v>1</v>
      </c>
      <c r="J2051" s="1">
        <v>1</v>
      </c>
      <c r="K2051" t="s">
        <v>23238</v>
      </c>
      <c r="L2051" t="s">
        <v>27346</v>
      </c>
      <c r="M2051" t="s">
        <v>27347</v>
      </c>
    </row>
    <row r="2052" spans="1:13">
      <c r="A2052" s="1" t="s">
        <v>4069</v>
      </c>
      <c r="B2052">
        <v>1.08691331598274E-5</v>
      </c>
      <c r="C2052" s="1">
        <v>5.4506783210685898E-5</v>
      </c>
      <c r="D2052">
        <v>0.36206896551724099</v>
      </c>
      <c r="E2052">
        <v>0.256410256410256</v>
      </c>
      <c r="F2052">
        <v>5.7971014492753603E-2</v>
      </c>
      <c r="G2052">
        <v>0.63636363636363602</v>
      </c>
      <c r="H2052">
        <v>0.105263157894737</v>
      </c>
      <c r="I2052">
        <v>0.69354838709677402</v>
      </c>
      <c r="J2052" s="1">
        <v>1</v>
      </c>
      <c r="K2052" t="s">
        <v>23238</v>
      </c>
      <c r="L2052" t="s">
        <v>27348</v>
      </c>
      <c r="M2052" t="s">
        <v>27349</v>
      </c>
    </row>
    <row r="2053" spans="1:13">
      <c r="A2053" s="1" t="s">
        <v>4070</v>
      </c>
      <c r="B2053">
        <v>4.8356965865114797E-8</v>
      </c>
      <c r="C2053" s="1">
        <v>1.8060248334165301E-6</v>
      </c>
      <c r="D2053">
        <v>1</v>
      </c>
      <c r="E2053">
        <v>1</v>
      </c>
      <c r="F2053">
        <v>1</v>
      </c>
      <c r="G2053">
        <v>1</v>
      </c>
      <c r="H2053">
        <v>0.98701298701298701</v>
      </c>
      <c r="I2053">
        <v>0.98484848484848497</v>
      </c>
      <c r="J2053" s="1">
        <v>0</v>
      </c>
      <c r="K2053" t="s">
        <v>23242</v>
      </c>
      <c r="L2053" t="s">
        <v>27350</v>
      </c>
      <c r="M2053" t="s">
        <v>27351</v>
      </c>
    </row>
    <row r="2054" spans="1:13">
      <c r="A2054" s="1" t="s">
        <v>4071</v>
      </c>
      <c r="B2054">
        <v>7.1456081557775594E-8</v>
      </c>
      <c r="C2054" s="1">
        <v>2.3803821443416601E-9</v>
      </c>
      <c r="D2054">
        <v>5.5555555555555601E-2</v>
      </c>
      <c r="E2054">
        <v>5.46875E-2</v>
      </c>
      <c r="F2054">
        <v>0</v>
      </c>
      <c r="G2054">
        <v>0</v>
      </c>
      <c r="H2054">
        <v>0</v>
      </c>
      <c r="I2054">
        <v>0</v>
      </c>
      <c r="J2054" s="1">
        <v>0</v>
      </c>
      <c r="K2054" t="s">
        <v>23238</v>
      </c>
      <c r="L2054" t="s">
        <v>27352</v>
      </c>
      <c r="M2054" t="s">
        <v>27353</v>
      </c>
    </row>
    <row r="2055" spans="1:13">
      <c r="A2055" s="1" t="s">
        <v>4072</v>
      </c>
      <c r="B2055">
        <v>9.3560944919495499E-6</v>
      </c>
      <c r="C2055" s="1">
        <v>2.2241979951935001E-7</v>
      </c>
      <c r="D2055">
        <v>0.98387096774193505</v>
      </c>
      <c r="E2055">
        <v>0.99479166666666696</v>
      </c>
      <c r="F2055">
        <v>0.83505154639175305</v>
      </c>
      <c r="G2055">
        <v>0.98076923076923095</v>
      </c>
      <c r="H2055">
        <v>0.82727272727272705</v>
      </c>
      <c r="I2055">
        <v>0.97321428571428603</v>
      </c>
      <c r="J2055" s="1">
        <v>1</v>
      </c>
      <c r="K2055" t="s">
        <v>23237</v>
      </c>
      <c r="L2055" t="s">
        <v>27354</v>
      </c>
      <c r="M2055" t="s">
        <v>27355</v>
      </c>
    </row>
    <row r="2056" spans="1:13">
      <c r="A2056" s="1" t="s">
        <v>4073</v>
      </c>
      <c r="B2056">
        <v>8.22391409812234E-10</v>
      </c>
      <c r="C2056" s="1">
        <v>3.7853791968000601E-7</v>
      </c>
      <c r="D2056">
        <v>1</v>
      </c>
      <c r="E2056">
        <v>0.99425287356321801</v>
      </c>
      <c r="F2056">
        <v>0.99698795180722899</v>
      </c>
      <c r="G2056">
        <v>1</v>
      </c>
      <c r="H2056">
        <v>0.99390243902439002</v>
      </c>
      <c r="I2056">
        <v>1</v>
      </c>
      <c r="J2056" s="1">
        <v>0.8</v>
      </c>
      <c r="K2056" t="s">
        <v>23238</v>
      </c>
      <c r="L2056" t="s">
        <v>27356</v>
      </c>
      <c r="M2056" t="s">
        <v>27357</v>
      </c>
    </row>
    <row r="2057" spans="1:13">
      <c r="A2057" s="1" t="s">
        <v>4074</v>
      </c>
      <c r="B2057">
        <v>8.3387214565031403E-7</v>
      </c>
      <c r="C2057" s="1">
        <v>1.66430954767367E-6</v>
      </c>
      <c r="D2057">
        <v>0.95652173913043503</v>
      </c>
      <c r="E2057">
        <v>0.98333333333333295</v>
      </c>
      <c r="F2057">
        <v>0.96296296296296302</v>
      </c>
      <c r="G2057">
        <v>0.96511627906976705</v>
      </c>
      <c r="H2057">
        <v>0.95689655172413801</v>
      </c>
      <c r="I2057">
        <v>0.98333333333333295</v>
      </c>
      <c r="J2057" s="1">
        <v>1</v>
      </c>
      <c r="K2057" t="s">
        <v>23238</v>
      </c>
      <c r="L2057" t="s">
        <v>27358</v>
      </c>
      <c r="M2057" t="s">
        <v>27359</v>
      </c>
    </row>
    <row r="2058" spans="1:13">
      <c r="A2058" s="1" t="s">
        <v>4075</v>
      </c>
      <c r="B2058">
        <v>3.5656547914932899E-5</v>
      </c>
      <c r="C2058" s="1">
        <v>1.7372450903894899E-5</v>
      </c>
      <c r="D2058">
        <v>0</v>
      </c>
      <c r="E2058">
        <v>6.0240963855421699E-3</v>
      </c>
      <c r="F2058">
        <v>0.20333333333333301</v>
      </c>
      <c r="G2058">
        <v>0</v>
      </c>
      <c r="H2058">
        <v>2.8169014084507001E-2</v>
      </c>
      <c r="I2058">
        <v>0</v>
      </c>
      <c r="J2058" s="1">
        <v>0</v>
      </c>
      <c r="K2058" t="s">
        <v>23238</v>
      </c>
      <c r="L2058" t="s">
        <v>27360</v>
      </c>
      <c r="M2058" t="s">
        <v>27361</v>
      </c>
    </row>
    <row r="2059" spans="1:13">
      <c r="A2059" s="1" t="s">
        <v>4076</v>
      </c>
      <c r="B2059">
        <v>7.9931499761193199E-8</v>
      </c>
      <c r="C2059" s="1">
        <v>1.15769867000824E-5</v>
      </c>
      <c r="D2059">
        <v>0.72916666666666696</v>
      </c>
      <c r="E2059">
        <v>0.94374999999999998</v>
      </c>
      <c r="F2059">
        <v>0.98203592814371299</v>
      </c>
      <c r="G2059">
        <v>1</v>
      </c>
      <c r="H2059">
        <v>0.89682539682539697</v>
      </c>
      <c r="I2059">
        <v>1</v>
      </c>
      <c r="J2059" s="1">
        <v>1</v>
      </c>
      <c r="K2059" t="s">
        <v>23238</v>
      </c>
      <c r="L2059" t="s">
        <v>27362</v>
      </c>
      <c r="M2059" t="s">
        <v>27363</v>
      </c>
    </row>
    <row r="2060" spans="1:13">
      <c r="A2060" s="1" t="s">
        <v>4077</v>
      </c>
      <c r="B2060">
        <v>2.1021490818749501E-6</v>
      </c>
      <c r="C2060" s="1">
        <v>1.45225531857304E-5</v>
      </c>
      <c r="D2060">
        <v>0</v>
      </c>
      <c r="E2060">
        <v>0</v>
      </c>
      <c r="F2060">
        <v>1.2820512820512799E-2</v>
      </c>
      <c r="G2060">
        <v>8.6206896551724102E-3</v>
      </c>
      <c r="H2060">
        <v>0</v>
      </c>
      <c r="I2060">
        <v>4.0650406504065002E-3</v>
      </c>
      <c r="J2060" s="1">
        <v>0</v>
      </c>
      <c r="K2060" t="s">
        <v>23242</v>
      </c>
      <c r="L2060" t="s">
        <v>27364</v>
      </c>
      <c r="M2060" t="s">
        <v>27365</v>
      </c>
    </row>
    <row r="2061" spans="1:13">
      <c r="A2061" s="1" t="s">
        <v>4078</v>
      </c>
      <c r="B2061">
        <v>1.18524428542898E-7</v>
      </c>
      <c r="C2061" s="1">
        <v>1.17247347243481E-4</v>
      </c>
      <c r="D2061">
        <v>0</v>
      </c>
      <c r="E2061">
        <v>0</v>
      </c>
      <c r="F2061">
        <v>0.11328125</v>
      </c>
      <c r="G2061">
        <v>0.625</v>
      </c>
      <c r="H2061">
        <v>0.247058823529412</v>
      </c>
      <c r="I2061">
        <v>0.63749999999999996</v>
      </c>
      <c r="J2061" s="1" t="s">
        <v>23229</v>
      </c>
      <c r="K2061" t="s">
        <v>23242</v>
      </c>
      <c r="L2061" t="s">
        <v>27366</v>
      </c>
      <c r="M2061" t="s">
        <v>27367</v>
      </c>
    </row>
    <row r="2062" spans="1:13">
      <c r="A2062" s="1" t="s">
        <v>4079</v>
      </c>
      <c r="B2062">
        <v>6.1928599384956402E-5</v>
      </c>
      <c r="C2062" s="1">
        <v>1.50600191972276E-5</v>
      </c>
      <c r="D2062">
        <v>0.63043478260869601</v>
      </c>
      <c r="E2062">
        <v>0.58695652173913004</v>
      </c>
      <c r="F2062">
        <v>0.44630872483221501</v>
      </c>
      <c r="G2062">
        <v>0.87037037037037002</v>
      </c>
      <c r="H2062">
        <v>0.42253521126760601</v>
      </c>
      <c r="I2062">
        <v>0.55000000000000004</v>
      </c>
      <c r="J2062" s="1" t="s">
        <v>23229</v>
      </c>
      <c r="K2062" t="s">
        <v>23237</v>
      </c>
      <c r="L2062" t="s">
        <v>27368</v>
      </c>
      <c r="M2062" t="s">
        <v>27369</v>
      </c>
    </row>
    <row r="2063" spans="1:13">
      <c r="A2063" s="1" t="s">
        <v>4080</v>
      </c>
      <c r="B2063">
        <v>3.9154879644910097E-6</v>
      </c>
      <c r="C2063" s="1">
        <v>3.3389702668140702E-5</v>
      </c>
      <c r="D2063">
        <v>1.5625E-2</v>
      </c>
      <c r="E2063">
        <v>0</v>
      </c>
      <c r="F2063">
        <v>5.2910052910052898E-3</v>
      </c>
      <c r="G2063">
        <v>0</v>
      </c>
      <c r="H2063">
        <v>5.4347826086956503E-3</v>
      </c>
      <c r="I2063">
        <v>6.14035087719298E-2</v>
      </c>
      <c r="J2063" s="1">
        <v>0</v>
      </c>
      <c r="K2063" t="s">
        <v>23241</v>
      </c>
      <c r="L2063" t="s">
        <v>27370</v>
      </c>
      <c r="M2063" t="s">
        <v>27371</v>
      </c>
    </row>
    <row r="2064" spans="1:13">
      <c r="A2064" s="1" t="s">
        <v>4081</v>
      </c>
      <c r="B2064">
        <v>3.1886261258029301E-6</v>
      </c>
      <c r="C2064" s="1">
        <v>2.2156248106787999E-6</v>
      </c>
      <c r="D2064">
        <v>0</v>
      </c>
      <c r="E2064">
        <v>0</v>
      </c>
      <c r="F2064">
        <v>0</v>
      </c>
      <c r="G2064">
        <v>5.8823529411764698E-2</v>
      </c>
      <c r="H2064">
        <v>0</v>
      </c>
      <c r="I2064">
        <v>6.5217391304347797E-2</v>
      </c>
      <c r="J2064" s="1">
        <v>0</v>
      </c>
      <c r="K2064" t="s">
        <v>23241</v>
      </c>
      <c r="L2064" t="s">
        <v>27372</v>
      </c>
      <c r="M2064" t="s">
        <v>27373</v>
      </c>
    </row>
    <row r="2065" spans="1:13">
      <c r="A2065" s="1" t="s">
        <v>4082</v>
      </c>
      <c r="B2065">
        <v>5.1399136853138597E-6</v>
      </c>
      <c r="C2065" s="1">
        <v>1.6616500352069901E-5</v>
      </c>
      <c r="D2065">
        <v>0.81034482758620696</v>
      </c>
      <c r="E2065">
        <v>0.7</v>
      </c>
      <c r="F2065">
        <v>0.49700598802395202</v>
      </c>
      <c r="G2065">
        <v>0.97777777777777797</v>
      </c>
      <c r="H2065">
        <v>0.29381443298969101</v>
      </c>
      <c r="I2065">
        <v>0.67460317460317498</v>
      </c>
      <c r="J2065" s="1">
        <v>1</v>
      </c>
      <c r="K2065" t="s">
        <v>23237</v>
      </c>
      <c r="L2065" t="s">
        <v>27374</v>
      </c>
      <c r="M2065" t="s">
        <v>27375</v>
      </c>
    </row>
    <row r="2066" spans="1:13">
      <c r="A2066" s="1" t="s">
        <v>4083</v>
      </c>
      <c r="B2066">
        <v>9.2248805736901101E-6</v>
      </c>
      <c r="C2066" s="1">
        <v>2.4275828357264002E-5</v>
      </c>
      <c r="D2066">
        <v>7.69230769230769E-2</v>
      </c>
      <c r="E2066">
        <v>0</v>
      </c>
      <c r="F2066">
        <v>0.23353293413173701</v>
      </c>
      <c r="G2066">
        <v>0.25</v>
      </c>
      <c r="H2066">
        <v>0.10294117647058799</v>
      </c>
      <c r="I2066">
        <v>0.57499999999999996</v>
      </c>
      <c r="J2066" s="1">
        <v>0</v>
      </c>
      <c r="K2066" t="s">
        <v>23241</v>
      </c>
      <c r="L2066" t="s">
        <v>27376</v>
      </c>
      <c r="M2066" t="s">
        <v>27377</v>
      </c>
    </row>
    <row r="2067" spans="1:13">
      <c r="A2067" s="1" t="s">
        <v>4084</v>
      </c>
      <c r="B2067">
        <v>7.9617592230438999E-5</v>
      </c>
      <c r="C2067" s="1">
        <v>4.1888200321749998E-6</v>
      </c>
      <c r="D2067">
        <v>0.82608695652173902</v>
      </c>
      <c r="E2067">
        <v>0.99425287356321801</v>
      </c>
      <c r="F2067">
        <v>0.40291262135922301</v>
      </c>
      <c r="G2067">
        <v>1</v>
      </c>
      <c r="H2067">
        <v>0.23913043478260901</v>
      </c>
      <c r="I2067">
        <v>0.84615384615384603</v>
      </c>
      <c r="J2067" s="1">
        <v>0</v>
      </c>
      <c r="K2067" t="s">
        <v>23239</v>
      </c>
      <c r="L2067" t="s">
        <v>27378</v>
      </c>
      <c r="M2067" t="s">
        <v>27379</v>
      </c>
    </row>
    <row r="2068" spans="1:13">
      <c r="A2068" s="1" t="s">
        <v>4085</v>
      </c>
      <c r="B2068">
        <v>5.6861063289269901E-7</v>
      </c>
      <c r="C2068" s="1">
        <v>3.4122884509006101E-5</v>
      </c>
      <c r="D2068">
        <v>0</v>
      </c>
      <c r="E2068">
        <v>0</v>
      </c>
      <c r="F2068">
        <v>0</v>
      </c>
      <c r="G2068">
        <v>0.64814814814814803</v>
      </c>
      <c r="H2068">
        <v>3.27102803738318E-2</v>
      </c>
      <c r="I2068">
        <v>0.123711340206186</v>
      </c>
      <c r="J2068" s="1">
        <v>0</v>
      </c>
      <c r="K2068" t="s">
        <v>23242</v>
      </c>
      <c r="L2068" t="s">
        <v>27380</v>
      </c>
      <c r="M2068" t="s">
        <v>27381</v>
      </c>
    </row>
    <row r="2069" spans="1:13">
      <c r="A2069" s="1" t="s">
        <v>4086</v>
      </c>
      <c r="B2069">
        <v>1.31189243127118E-6</v>
      </c>
      <c r="C2069" s="1">
        <v>6.46722724516894E-6</v>
      </c>
      <c r="D2069">
        <v>1</v>
      </c>
      <c r="E2069">
        <v>1</v>
      </c>
      <c r="F2069">
        <v>0.99736842105263201</v>
      </c>
      <c r="G2069">
        <v>0.51041666666666696</v>
      </c>
      <c r="H2069">
        <v>0.97368421052631604</v>
      </c>
      <c r="I2069">
        <v>0.95</v>
      </c>
      <c r="J2069" s="1">
        <v>1</v>
      </c>
      <c r="K2069" t="s">
        <v>23239</v>
      </c>
      <c r="L2069" t="s">
        <v>27382</v>
      </c>
      <c r="M2069" t="s">
        <v>27383</v>
      </c>
    </row>
    <row r="2070" spans="1:13">
      <c r="A2070" s="1" t="s">
        <v>4087</v>
      </c>
      <c r="B2070">
        <v>1.06580025333996E-4</v>
      </c>
      <c r="C2070" s="1">
        <v>4.43727495234721E-4</v>
      </c>
      <c r="D2070">
        <v>1.6129032258064498E-2</v>
      </c>
      <c r="E2070">
        <v>0</v>
      </c>
      <c r="F2070">
        <v>0.41891891891891903</v>
      </c>
      <c r="G2070">
        <v>0</v>
      </c>
      <c r="H2070">
        <v>8.6021505376344107E-2</v>
      </c>
      <c r="I2070">
        <v>2.2388059701492501E-2</v>
      </c>
      <c r="J2070" s="1">
        <v>9.0909090909090898E-2</v>
      </c>
      <c r="K2070" t="s">
        <v>23239</v>
      </c>
      <c r="L2070" t="s">
        <v>27384</v>
      </c>
      <c r="M2070" t="s">
        <v>27385</v>
      </c>
    </row>
    <row r="2071" spans="1:13">
      <c r="A2071" s="1" t="s">
        <v>4088</v>
      </c>
      <c r="B2071">
        <v>4.0681477911417802E-5</v>
      </c>
      <c r="C2071" s="1">
        <v>1.01896409860146E-4</v>
      </c>
      <c r="D2071">
        <v>0.59090909090909105</v>
      </c>
      <c r="E2071">
        <v>0.64285714285714302</v>
      </c>
      <c r="F2071">
        <v>0.98993288590604001</v>
      </c>
      <c r="G2071">
        <v>1</v>
      </c>
      <c r="H2071">
        <v>0.86666666666666703</v>
      </c>
      <c r="I2071">
        <v>0.71739130434782605</v>
      </c>
      <c r="J2071" s="1">
        <v>1</v>
      </c>
      <c r="K2071" t="s">
        <v>23237</v>
      </c>
      <c r="L2071" t="s">
        <v>27386</v>
      </c>
      <c r="M2071" t="s">
        <v>27387</v>
      </c>
    </row>
    <row r="2072" spans="1:13">
      <c r="A2072" s="1" t="s">
        <v>4089</v>
      </c>
      <c r="B2072">
        <v>1.14162268319244E-7</v>
      </c>
      <c r="C2072" s="1">
        <v>1.45474637138105E-6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1.58730158730159E-2</v>
      </c>
      <c r="J2072" s="1">
        <v>0</v>
      </c>
      <c r="K2072" t="s">
        <v>23238</v>
      </c>
      <c r="L2072" t="s">
        <v>27388</v>
      </c>
      <c r="M2072" t="s">
        <v>27389</v>
      </c>
    </row>
    <row r="2073" spans="1:13">
      <c r="A2073" s="1" t="s">
        <v>4090</v>
      </c>
      <c r="B2073">
        <v>3.42740885956107E-6</v>
      </c>
      <c r="C2073" s="1">
        <v>5.4744732073058799E-5</v>
      </c>
      <c r="D2073">
        <v>0</v>
      </c>
      <c r="E2073">
        <v>0</v>
      </c>
      <c r="F2073">
        <v>0</v>
      </c>
      <c r="G2073">
        <v>0</v>
      </c>
      <c r="H2073">
        <v>8.7719298245613996E-3</v>
      </c>
      <c r="I2073">
        <v>5.6910569105691103E-2</v>
      </c>
      <c r="J2073" s="1">
        <v>0</v>
      </c>
      <c r="K2073" t="s">
        <v>23242</v>
      </c>
      <c r="L2073" t="s">
        <v>27390</v>
      </c>
      <c r="M2073" t="s">
        <v>27391</v>
      </c>
    </row>
    <row r="2074" spans="1:13">
      <c r="A2074" s="1" t="s">
        <v>4091</v>
      </c>
      <c r="B2074">
        <v>1.3686351289586601E-6</v>
      </c>
      <c r="C2074" s="1">
        <v>4.7688868983848298E-7</v>
      </c>
      <c r="D2074">
        <v>0.96551724137931005</v>
      </c>
      <c r="E2074">
        <v>0.99411764705882399</v>
      </c>
      <c r="F2074">
        <v>0.99453551912568305</v>
      </c>
      <c r="G2074">
        <v>0.96296296296296302</v>
      </c>
      <c r="H2074">
        <v>0.98275862068965503</v>
      </c>
      <c r="I2074">
        <v>1</v>
      </c>
      <c r="J2074" s="1">
        <v>1</v>
      </c>
      <c r="K2074" t="s">
        <v>23242</v>
      </c>
      <c r="L2074" t="s">
        <v>27392</v>
      </c>
      <c r="M2074" t="s">
        <v>27393</v>
      </c>
    </row>
    <row r="2075" spans="1:13">
      <c r="A2075" s="1" t="s">
        <v>4092</v>
      </c>
      <c r="B2075">
        <v>8.6591074389748705E-7</v>
      </c>
      <c r="C2075" s="1">
        <v>6.3334097911986801E-7</v>
      </c>
      <c r="D2075">
        <v>0</v>
      </c>
      <c r="E2075">
        <v>8.8607594936708903E-2</v>
      </c>
      <c r="F2075">
        <v>0</v>
      </c>
      <c r="G2075">
        <v>0</v>
      </c>
      <c r="H2075">
        <v>0</v>
      </c>
      <c r="I2075">
        <v>3.5714285714285698E-2</v>
      </c>
      <c r="J2075" s="1" t="s">
        <v>23229</v>
      </c>
      <c r="K2075" t="s">
        <v>23241</v>
      </c>
      <c r="L2075" t="s">
        <v>27394</v>
      </c>
      <c r="M2075" t="s">
        <v>27395</v>
      </c>
    </row>
    <row r="2076" spans="1:13">
      <c r="A2076" s="1" t="s">
        <v>4093</v>
      </c>
      <c r="B2076">
        <v>4.3723105819086901E-7</v>
      </c>
      <c r="C2076" s="1">
        <v>5.6197073596108698E-8</v>
      </c>
      <c r="D2076">
        <v>2.0833333333333301E-2</v>
      </c>
      <c r="E2076">
        <v>0</v>
      </c>
      <c r="F2076">
        <v>3.0487804878048799E-3</v>
      </c>
      <c r="G2076">
        <v>2.6315789473684199E-2</v>
      </c>
      <c r="H2076">
        <v>0</v>
      </c>
      <c r="I2076">
        <v>0</v>
      </c>
      <c r="J2076" s="1">
        <v>0</v>
      </c>
      <c r="K2076" t="s">
        <v>23238</v>
      </c>
      <c r="L2076" t="s">
        <v>27396</v>
      </c>
      <c r="M2076" t="s">
        <v>27397</v>
      </c>
    </row>
    <row r="2077" spans="1:13">
      <c r="A2077" s="1" t="s">
        <v>4094</v>
      </c>
      <c r="B2077">
        <v>1.4908877502555901E-6</v>
      </c>
      <c r="C2077" s="1">
        <v>4.1503264208676297E-8</v>
      </c>
      <c r="D2077">
        <v>0</v>
      </c>
      <c r="E2077">
        <v>0</v>
      </c>
      <c r="F2077">
        <v>6.13496932515337E-3</v>
      </c>
      <c r="G2077">
        <v>0.14000000000000001</v>
      </c>
      <c r="H2077">
        <v>7.2463768115942004E-3</v>
      </c>
      <c r="I2077">
        <v>0.104651162790698</v>
      </c>
      <c r="J2077" s="1">
        <v>0</v>
      </c>
      <c r="K2077" t="s">
        <v>23239</v>
      </c>
      <c r="L2077" t="s">
        <v>27398</v>
      </c>
      <c r="M2077" t="s">
        <v>27399</v>
      </c>
    </row>
    <row r="2078" spans="1:13">
      <c r="A2078" s="1" t="s">
        <v>4095</v>
      </c>
      <c r="B2078">
        <v>1.10912409005182E-4</v>
      </c>
      <c r="C2078" s="1">
        <v>4.2678027808918799E-4</v>
      </c>
      <c r="D2078">
        <v>8.3333333333333301E-2</v>
      </c>
      <c r="E2078">
        <v>0.24117647058823499</v>
      </c>
      <c r="F2078">
        <v>0.20114942528735599</v>
      </c>
      <c r="G2078">
        <v>0.11764705882352899</v>
      </c>
      <c r="H2078">
        <v>0.52222222222222203</v>
      </c>
      <c r="I2078">
        <v>0.16463414634146301</v>
      </c>
      <c r="J2078" s="1">
        <v>0</v>
      </c>
      <c r="K2078" t="s">
        <v>23241</v>
      </c>
      <c r="L2078" t="s">
        <v>27400</v>
      </c>
      <c r="M2078" t="s">
        <v>27401</v>
      </c>
    </row>
    <row r="2079" spans="1:13">
      <c r="A2079" s="1" t="s">
        <v>4096</v>
      </c>
      <c r="B2079">
        <v>4.0413333056250703E-7</v>
      </c>
      <c r="C2079" s="1">
        <v>5.3790138958929101E-7</v>
      </c>
      <c r="D2079">
        <v>0.94444444444444398</v>
      </c>
      <c r="E2079">
        <v>1</v>
      </c>
      <c r="F2079">
        <v>1</v>
      </c>
      <c r="G2079">
        <v>0.8</v>
      </c>
      <c r="H2079">
        <v>1</v>
      </c>
      <c r="I2079">
        <v>1</v>
      </c>
      <c r="J2079" s="1" t="s">
        <v>23229</v>
      </c>
      <c r="K2079" t="s">
        <v>23239</v>
      </c>
      <c r="L2079" t="s">
        <v>27402</v>
      </c>
      <c r="M2079" t="s">
        <v>27403</v>
      </c>
    </row>
    <row r="2080" spans="1:13">
      <c r="A2080" s="1" t="s">
        <v>4097</v>
      </c>
      <c r="B2080">
        <v>7.7845234274970894E-5</v>
      </c>
      <c r="C2080" s="1">
        <v>6.9820842054736602E-7</v>
      </c>
      <c r="D2080">
        <v>0.107142857142857</v>
      </c>
      <c r="E2080">
        <v>0.38554216867469898</v>
      </c>
      <c r="F2080">
        <v>4.6666666666666697E-2</v>
      </c>
      <c r="G2080">
        <v>3.2258064516128997E-2</v>
      </c>
      <c r="H2080">
        <v>1.7857142857142901E-2</v>
      </c>
      <c r="I2080">
        <v>0</v>
      </c>
      <c r="J2080" s="1">
        <v>1</v>
      </c>
      <c r="K2080" t="s">
        <v>23238</v>
      </c>
      <c r="L2080" t="s">
        <v>27404</v>
      </c>
      <c r="M2080" t="s">
        <v>27405</v>
      </c>
    </row>
    <row r="2081" spans="1:13">
      <c r="A2081" s="1" t="s">
        <v>4098</v>
      </c>
      <c r="B2081">
        <v>2.19918358876262E-4</v>
      </c>
      <c r="C2081" s="1">
        <v>8.2173442057090498E-6</v>
      </c>
      <c r="D2081">
        <v>0.82258064516129004</v>
      </c>
      <c r="E2081">
        <v>0.55376344086021501</v>
      </c>
      <c r="F2081">
        <v>0.80423280423280397</v>
      </c>
      <c r="G2081">
        <v>0.44</v>
      </c>
      <c r="H2081">
        <v>0.85096153846153799</v>
      </c>
      <c r="I2081">
        <v>0.59473684210526301</v>
      </c>
      <c r="J2081" s="1">
        <v>0.59090909090909105</v>
      </c>
      <c r="K2081" t="s">
        <v>23241</v>
      </c>
      <c r="L2081" t="s">
        <v>27406</v>
      </c>
      <c r="M2081" t="s">
        <v>27407</v>
      </c>
    </row>
    <row r="2082" spans="1:13">
      <c r="A2082" s="1" t="s">
        <v>4099</v>
      </c>
      <c r="B2082">
        <v>3.7711323290225101E-5</v>
      </c>
      <c r="C2082" s="1">
        <v>1.00038019754336E-6</v>
      </c>
      <c r="D2082">
        <v>0.60714285714285698</v>
      </c>
      <c r="E2082">
        <v>0.64583333333333304</v>
      </c>
      <c r="F2082">
        <v>0.72463768115941996</v>
      </c>
      <c r="G2082">
        <v>0.67500000000000004</v>
      </c>
      <c r="H2082">
        <v>0.76470588235294101</v>
      </c>
      <c r="I2082">
        <v>0.51190476190476197</v>
      </c>
      <c r="J2082" s="1">
        <v>1</v>
      </c>
      <c r="K2082" t="s">
        <v>23239</v>
      </c>
      <c r="L2082" t="s">
        <v>27408</v>
      </c>
      <c r="M2082" t="s">
        <v>27409</v>
      </c>
    </row>
    <row r="2083" spans="1:13">
      <c r="A2083" s="1" t="s">
        <v>4100</v>
      </c>
      <c r="B2083">
        <v>1.3362421338272599E-5</v>
      </c>
      <c r="C2083" s="1">
        <v>2.9765331519130399E-5</v>
      </c>
      <c r="D2083">
        <v>0.20689655172413801</v>
      </c>
      <c r="E2083">
        <v>0.32558139534883701</v>
      </c>
      <c r="F2083">
        <v>8.6705202312138702E-3</v>
      </c>
      <c r="G2083">
        <v>0</v>
      </c>
      <c r="H2083">
        <v>4.4444444444444398E-2</v>
      </c>
      <c r="I2083">
        <v>0.108108108108108</v>
      </c>
      <c r="J2083" s="1">
        <v>0</v>
      </c>
      <c r="K2083" t="s">
        <v>23238</v>
      </c>
      <c r="L2083" t="s">
        <v>27410</v>
      </c>
      <c r="M2083" t="s">
        <v>27411</v>
      </c>
    </row>
    <row r="2084" spans="1:13">
      <c r="A2084" s="1" t="s">
        <v>4101</v>
      </c>
      <c r="B2084">
        <v>9.8580066220733401E-11</v>
      </c>
      <c r="C2084" s="1">
        <v>1.1640678703989101E-4</v>
      </c>
      <c r="D2084">
        <v>0</v>
      </c>
      <c r="E2084">
        <v>0</v>
      </c>
      <c r="F2084">
        <v>9.5108695652173905E-2</v>
      </c>
      <c r="G2084">
        <v>0</v>
      </c>
      <c r="H2084">
        <v>0.48404255319148898</v>
      </c>
      <c r="I2084">
        <v>7.0000000000000007E-2</v>
      </c>
      <c r="J2084" s="1" t="s">
        <v>23229</v>
      </c>
      <c r="K2084" t="s">
        <v>23238</v>
      </c>
      <c r="L2084" t="s">
        <v>27412</v>
      </c>
      <c r="M2084" t="s">
        <v>27413</v>
      </c>
    </row>
    <row r="2085" spans="1:13">
      <c r="A2085" s="1" t="s">
        <v>4102</v>
      </c>
      <c r="B2085">
        <v>1.7369835096843001E-4</v>
      </c>
      <c r="C2085" s="1">
        <v>5.89820906803582E-4</v>
      </c>
      <c r="D2085">
        <v>0.69642857142857095</v>
      </c>
      <c r="E2085">
        <v>0.86567164179104505</v>
      </c>
      <c r="F2085">
        <v>0.86259541984732802</v>
      </c>
      <c r="G2085">
        <v>0.17777777777777801</v>
      </c>
      <c r="H2085">
        <v>0.45977011494252901</v>
      </c>
      <c r="I2085">
        <v>0.37</v>
      </c>
      <c r="J2085" s="1">
        <v>0</v>
      </c>
      <c r="K2085" t="s">
        <v>23238</v>
      </c>
      <c r="L2085" t="s">
        <v>27414</v>
      </c>
      <c r="M2085" t="s">
        <v>27415</v>
      </c>
    </row>
    <row r="2086" spans="1:13">
      <c r="A2086" s="1" t="s">
        <v>4103</v>
      </c>
      <c r="B2086">
        <v>5.5789444318078304E-9</v>
      </c>
      <c r="C2086" s="1">
        <v>8.5066529427579801E-7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2.7777777777777801E-2</v>
      </c>
      <c r="J2086" s="1">
        <v>0.85</v>
      </c>
      <c r="K2086" t="s">
        <v>23238</v>
      </c>
      <c r="L2086" t="s">
        <v>27416</v>
      </c>
      <c r="M2086" t="s">
        <v>27417</v>
      </c>
    </row>
    <row r="2087" spans="1:13">
      <c r="A2087" s="1" t="s">
        <v>4104</v>
      </c>
      <c r="B2087">
        <v>2.0433217727201999E-5</v>
      </c>
      <c r="C2087" s="1">
        <v>1.3668705165995E-4</v>
      </c>
      <c r="D2087">
        <v>1</v>
      </c>
      <c r="E2087">
        <v>0.98958333333333304</v>
      </c>
      <c r="F2087">
        <v>0.87435897435897403</v>
      </c>
      <c r="G2087">
        <v>1</v>
      </c>
      <c r="H2087">
        <v>0.97807017543859698</v>
      </c>
      <c r="I2087">
        <v>0.98</v>
      </c>
      <c r="J2087" s="1">
        <v>0.95454545454545503</v>
      </c>
      <c r="K2087" t="s">
        <v>23238</v>
      </c>
      <c r="L2087" t="s">
        <v>27418</v>
      </c>
      <c r="M2087" t="s">
        <v>27419</v>
      </c>
    </row>
    <row r="2088" spans="1:13">
      <c r="A2088" s="1" t="s">
        <v>4105</v>
      </c>
      <c r="B2088">
        <v>1.9483811875790998E-6</v>
      </c>
      <c r="C2088" s="1">
        <v>1.7726666615769199E-6</v>
      </c>
      <c r="D2088">
        <v>0.890625</v>
      </c>
      <c r="E2088">
        <v>1</v>
      </c>
      <c r="F2088">
        <v>0.96410256410256401</v>
      </c>
      <c r="G2088">
        <v>0.98275862068965503</v>
      </c>
      <c r="H2088">
        <v>0.99557522123893805</v>
      </c>
      <c r="I2088">
        <v>0.987179487179487</v>
      </c>
      <c r="J2088" s="1">
        <v>0.95454545454545503</v>
      </c>
      <c r="K2088" t="s">
        <v>23239</v>
      </c>
      <c r="L2088" t="s">
        <v>27420</v>
      </c>
      <c r="M2088" t="s">
        <v>27421</v>
      </c>
    </row>
    <row r="2089" spans="1:13">
      <c r="A2089" s="1" t="s">
        <v>4106</v>
      </c>
      <c r="B2089">
        <v>3.2945911667887303E-8</v>
      </c>
      <c r="C2089" s="1">
        <v>5.8104895816887503E-7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0.98913043478260898</v>
      </c>
      <c r="J2089" s="1">
        <v>0</v>
      </c>
      <c r="K2089" t="s">
        <v>23238</v>
      </c>
      <c r="L2089" t="s">
        <v>27422</v>
      </c>
      <c r="M2089" t="s">
        <v>27423</v>
      </c>
    </row>
    <row r="2090" spans="1:13">
      <c r="A2090" s="1" t="s">
        <v>4107</v>
      </c>
      <c r="B2090">
        <v>4.16941041889908E-5</v>
      </c>
      <c r="C2090" s="1">
        <v>8.7229507918616103E-5</v>
      </c>
      <c r="D2090">
        <v>0</v>
      </c>
      <c r="E2090">
        <v>0.16666666666666699</v>
      </c>
      <c r="F2090">
        <v>0.30053191489361702</v>
      </c>
      <c r="G2090">
        <v>0.4</v>
      </c>
      <c r="H2090">
        <v>0.30909090909090903</v>
      </c>
      <c r="I2090">
        <v>0.37254901960784298</v>
      </c>
      <c r="J2090" s="1">
        <v>0</v>
      </c>
      <c r="K2090" t="s">
        <v>23240</v>
      </c>
      <c r="L2090" t="s">
        <v>27424</v>
      </c>
      <c r="M2090" t="s">
        <v>27425</v>
      </c>
    </row>
    <row r="2091" spans="1:13">
      <c r="A2091" s="1" t="s">
        <v>4108</v>
      </c>
      <c r="B2091">
        <v>1.6563868458308699E-5</v>
      </c>
      <c r="C2091" s="1">
        <v>2.5693164766197001E-6</v>
      </c>
      <c r="D2091">
        <v>0.08</v>
      </c>
      <c r="E2091">
        <v>6.9444444444444397E-3</v>
      </c>
      <c r="F2091">
        <v>0.15648854961832101</v>
      </c>
      <c r="G2091">
        <v>0.1</v>
      </c>
      <c r="H2091">
        <v>0.33823529411764702</v>
      </c>
      <c r="I2091">
        <v>0.04</v>
      </c>
      <c r="J2091" s="1" t="s">
        <v>23229</v>
      </c>
      <c r="K2091" t="s">
        <v>23238</v>
      </c>
      <c r="L2091" t="s">
        <v>27426</v>
      </c>
      <c r="M2091" t="s">
        <v>27427</v>
      </c>
    </row>
    <row r="2092" spans="1:13">
      <c r="A2092" s="1" t="s">
        <v>4109</v>
      </c>
      <c r="B2092">
        <v>1.15527109758446E-4</v>
      </c>
      <c r="C2092" s="1">
        <v>4.26356551844111E-5</v>
      </c>
      <c r="D2092">
        <v>0.52272727272727304</v>
      </c>
      <c r="E2092">
        <v>0.30327868852459</v>
      </c>
      <c r="F2092">
        <v>0.81203007518796999</v>
      </c>
      <c r="G2092">
        <v>0.28000000000000003</v>
      </c>
      <c r="H2092">
        <v>0.48550724637681197</v>
      </c>
      <c r="I2092">
        <v>0.5</v>
      </c>
      <c r="J2092" s="1">
        <v>0</v>
      </c>
      <c r="K2092" t="s">
        <v>23238</v>
      </c>
      <c r="L2092" t="s">
        <v>27428</v>
      </c>
      <c r="M2092" t="s">
        <v>27429</v>
      </c>
    </row>
    <row r="2093" spans="1:13">
      <c r="A2093" s="1" t="s">
        <v>4110</v>
      </c>
      <c r="B2093">
        <v>8.4439938343470303E-5</v>
      </c>
      <c r="C2093" s="1">
        <v>6.1552297928952596E-5</v>
      </c>
      <c r="D2093">
        <v>7.8125E-2</v>
      </c>
      <c r="E2093">
        <v>0</v>
      </c>
      <c r="F2093">
        <v>0.16062176165803099</v>
      </c>
      <c r="G2093">
        <v>9.2592592592592605E-3</v>
      </c>
      <c r="H2093">
        <v>4.5871559633027498E-2</v>
      </c>
      <c r="I2093">
        <v>2.04081632653061E-2</v>
      </c>
      <c r="J2093" s="1">
        <v>0</v>
      </c>
      <c r="K2093" t="s">
        <v>23241</v>
      </c>
      <c r="L2093" t="s">
        <v>27430</v>
      </c>
      <c r="M2093" t="s">
        <v>27431</v>
      </c>
    </row>
    <row r="2094" spans="1:13">
      <c r="A2094" s="1" t="s">
        <v>4111</v>
      </c>
      <c r="B2094">
        <v>3.78723501302759E-11</v>
      </c>
      <c r="C2094" s="1">
        <v>9.7334838089102002E-7</v>
      </c>
      <c r="D2094">
        <v>0</v>
      </c>
      <c r="E2094">
        <v>0</v>
      </c>
      <c r="F2094">
        <v>0</v>
      </c>
      <c r="G2094">
        <v>0.14583333333333301</v>
      </c>
      <c r="H2094">
        <v>5.5555555555555601E-2</v>
      </c>
      <c r="I2094">
        <v>0.1875</v>
      </c>
      <c r="J2094" s="1" t="s">
        <v>23229</v>
      </c>
      <c r="K2094" t="s">
        <v>23242</v>
      </c>
      <c r="L2094" t="s">
        <v>27432</v>
      </c>
      <c r="M2094" t="s">
        <v>27433</v>
      </c>
    </row>
    <row r="2095" spans="1:13">
      <c r="A2095" s="1" t="s">
        <v>4112</v>
      </c>
      <c r="B2095">
        <v>4.7739386207539397E-5</v>
      </c>
      <c r="C2095" s="1">
        <v>6.2394554433244106E-5</v>
      </c>
      <c r="D2095">
        <v>0.116666666666667</v>
      </c>
      <c r="E2095">
        <v>7.2916666666666699E-2</v>
      </c>
      <c r="F2095">
        <v>0.20725388601036299</v>
      </c>
      <c r="G2095">
        <v>4.3859649122807001E-2</v>
      </c>
      <c r="H2095">
        <v>0.24324324324324301</v>
      </c>
      <c r="I2095">
        <v>0.208695652173913</v>
      </c>
      <c r="J2095" s="1">
        <v>0</v>
      </c>
      <c r="K2095" t="s">
        <v>23241</v>
      </c>
      <c r="L2095" t="s">
        <v>27434</v>
      </c>
      <c r="M2095" t="s">
        <v>27435</v>
      </c>
    </row>
    <row r="2096" spans="1:13">
      <c r="A2096" s="1" t="s">
        <v>4113</v>
      </c>
      <c r="B2096">
        <v>1.01668339305104E-5</v>
      </c>
      <c r="C2096" s="1">
        <v>2.16533800362165E-5</v>
      </c>
      <c r="D2096">
        <v>8.6206896551724102E-2</v>
      </c>
      <c r="E2096">
        <v>9.1954022988505704E-2</v>
      </c>
      <c r="F2096">
        <v>2.6315789473684201E-3</v>
      </c>
      <c r="G2096">
        <v>0</v>
      </c>
      <c r="H2096">
        <v>1.0869565217391301E-2</v>
      </c>
      <c r="I2096">
        <v>7.7586206896551699E-2</v>
      </c>
      <c r="J2096" s="1">
        <v>0</v>
      </c>
      <c r="K2096" t="s">
        <v>23240</v>
      </c>
      <c r="L2096" t="s">
        <v>27436</v>
      </c>
      <c r="M2096" t="s">
        <v>27437</v>
      </c>
    </row>
    <row r="2097" spans="1:13">
      <c r="A2097" s="1" t="s">
        <v>4114</v>
      </c>
      <c r="B2097">
        <v>2.3704360003344901E-7</v>
      </c>
      <c r="C2097" s="1">
        <v>1.93030293822185E-6</v>
      </c>
      <c r="D2097">
        <v>0.96875</v>
      </c>
      <c r="E2097">
        <v>1</v>
      </c>
      <c r="F2097">
        <v>0.97680412371133996</v>
      </c>
      <c r="G2097">
        <v>1</v>
      </c>
      <c r="H2097">
        <v>0.972727272727273</v>
      </c>
      <c r="I2097">
        <v>0.99137931034482796</v>
      </c>
      <c r="J2097" s="1">
        <v>1</v>
      </c>
      <c r="K2097" t="s">
        <v>23241</v>
      </c>
      <c r="L2097" t="s">
        <v>27438</v>
      </c>
      <c r="M2097" t="s">
        <v>27439</v>
      </c>
    </row>
    <row r="2098" spans="1:13">
      <c r="A2098" s="1" t="s">
        <v>4115</v>
      </c>
      <c r="B2098">
        <v>6.1726494950025204E-8</v>
      </c>
      <c r="C2098" s="1">
        <v>1.10237354656008E-6</v>
      </c>
      <c r="D2098">
        <v>1</v>
      </c>
      <c r="E2098">
        <v>1</v>
      </c>
      <c r="F2098">
        <v>1</v>
      </c>
      <c r="G2098">
        <v>0.9375</v>
      </c>
      <c r="H2098">
        <v>0.99324324324324298</v>
      </c>
      <c r="I2098">
        <v>0.98876404494381998</v>
      </c>
      <c r="J2098" s="1" t="s">
        <v>23229</v>
      </c>
      <c r="K2098" t="s">
        <v>23240</v>
      </c>
      <c r="L2098" t="s">
        <v>27440</v>
      </c>
      <c r="M2098" t="s">
        <v>27441</v>
      </c>
    </row>
    <row r="2099" spans="1:13">
      <c r="A2099" s="1" t="s">
        <v>4116</v>
      </c>
      <c r="B2099">
        <v>5.9290249523240204E-4</v>
      </c>
      <c r="C2099" s="1">
        <v>6.8183361222600499E-4</v>
      </c>
      <c r="D2099">
        <v>7.8125E-2</v>
      </c>
      <c r="E2099">
        <v>5.31914893617021E-3</v>
      </c>
      <c r="F2099">
        <v>0.902061855670103</v>
      </c>
      <c r="G2099">
        <v>9.8214285714285698E-2</v>
      </c>
      <c r="H2099">
        <v>0.71491228070175405</v>
      </c>
      <c r="I2099">
        <v>0.144736842105263</v>
      </c>
      <c r="J2099" s="1">
        <v>0.66666666666666696</v>
      </c>
      <c r="K2099" t="s">
        <v>23238</v>
      </c>
      <c r="L2099" t="s">
        <v>27442</v>
      </c>
      <c r="M2099" t="s">
        <v>27443</v>
      </c>
    </row>
    <row r="2100" spans="1:13">
      <c r="A2100" s="1" t="s">
        <v>4117</v>
      </c>
      <c r="B2100">
        <v>1.9694487567711599E-5</v>
      </c>
      <c r="C2100" s="1">
        <v>4.9496279310256898E-5</v>
      </c>
      <c r="D2100">
        <v>0</v>
      </c>
      <c r="E2100">
        <v>0</v>
      </c>
      <c r="F2100">
        <v>2.5773195876288698E-3</v>
      </c>
      <c r="G2100">
        <v>4.4642857142857102E-2</v>
      </c>
      <c r="H2100">
        <v>0</v>
      </c>
      <c r="I2100">
        <v>0.13793103448275901</v>
      </c>
      <c r="J2100" s="1">
        <v>0</v>
      </c>
      <c r="K2100" t="s">
        <v>23237</v>
      </c>
      <c r="L2100" t="s">
        <v>27444</v>
      </c>
      <c r="M2100" t="s">
        <v>27445</v>
      </c>
    </row>
    <row r="2101" spans="1:13">
      <c r="A2101" s="1" t="s">
        <v>4118</v>
      </c>
      <c r="B2101">
        <v>1.6269061829679101E-6</v>
      </c>
      <c r="C2101" s="1">
        <v>9.3330767447104295E-5</v>
      </c>
      <c r="D2101">
        <v>0.96153846153846201</v>
      </c>
      <c r="E2101">
        <v>1</v>
      </c>
      <c r="F2101">
        <v>0.96560846560846603</v>
      </c>
      <c r="G2101">
        <v>0.65625</v>
      </c>
      <c r="H2101">
        <v>0.88349514563106801</v>
      </c>
      <c r="I2101">
        <v>0.75</v>
      </c>
      <c r="J2101" s="1">
        <v>1</v>
      </c>
      <c r="K2101" t="s">
        <v>23241</v>
      </c>
      <c r="L2101" t="s">
        <v>27446</v>
      </c>
      <c r="M2101" t="s">
        <v>27447</v>
      </c>
    </row>
    <row r="2102" spans="1:13">
      <c r="A2102" s="1" t="s">
        <v>4119</v>
      </c>
      <c r="B2102">
        <v>2.7412815831972399E-7</v>
      </c>
      <c r="C2102" s="1">
        <v>2.6286345982812798E-6</v>
      </c>
      <c r="D2102">
        <v>1.5625E-2</v>
      </c>
      <c r="E2102">
        <v>0</v>
      </c>
      <c r="F2102">
        <v>5.1282051282051299E-3</v>
      </c>
      <c r="G2102">
        <v>0.198275862068966</v>
      </c>
      <c r="H2102">
        <v>8.7719298245613996E-3</v>
      </c>
      <c r="I2102">
        <v>0.04</v>
      </c>
      <c r="J2102" s="1">
        <v>0</v>
      </c>
      <c r="K2102" t="s">
        <v>23241</v>
      </c>
      <c r="L2102" t="s">
        <v>27448</v>
      </c>
      <c r="M2102" t="s">
        <v>27449</v>
      </c>
    </row>
    <row r="2103" spans="1:13">
      <c r="A2103" s="1" t="s">
        <v>4120</v>
      </c>
      <c r="B2103">
        <v>3.2067741912442701E-4</v>
      </c>
      <c r="C2103" s="1">
        <v>7.0589415421883796E-10</v>
      </c>
      <c r="D2103">
        <v>0.87096774193548399</v>
      </c>
      <c r="E2103">
        <v>0.99390243902439002</v>
      </c>
      <c r="F2103">
        <v>0.33433734939759002</v>
      </c>
      <c r="G2103">
        <v>0.80434782608695699</v>
      </c>
      <c r="H2103">
        <v>0.63888888888888895</v>
      </c>
      <c r="I2103">
        <v>0.51612903225806495</v>
      </c>
      <c r="J2103" s="1">
        <v>1</v>
      </c>
      <c r="K2103" t="s">
        <v>23241</v>
      </c>
      <c r="L2103" t="s">
        <v>27450</v>
      </c>
      <c r="M2103" t="s">
        <v>27451</v>
      </c>
    </row>
    <row r="2104" spans="1:13">
      <c r="A2104" s="1" t="s">
        <v>4121</v>
      </c>
      <c r="B2104">
        <v>8.6484765026533701E-7</v>
      </c>
      <c r="C2104" s="1">
        <v>1.45674981915732E-7</v>
      </c>
      <c r="D2104">
        <v>5.3571428571428603E-2</v>
      </c>
      <c r="E2104">
        <v>5.9523809523809503E-3</v>
      </c>
      <c r="F2104">
        <v>0</v>
      </c>
      <c r="G2104">
        <v>0</v>
      </c>
      <c r="H2104">
        <v>0</v>
      </c>
      <c r="I2104">
        <v>0</v>
      </c>
      <c r="J2104" s="1">
        <v>0</v>
      </c>
      <c r="K2104" t="s">
        <v>23238</v>
      </c>
      <c r="L2104" t="s">
        <v>27452</v>
      </c>
      <c r="M2104" t="s">
        <v>27453</v>
      </c>
    </row>
    <row r="2105" spans="1:13">
      <c r="A2105" s="1" t="s">
        <v>4122</v>
      </c>
      <c r="B2105">
        <v>2.5865810224829402E-5</v>
      </c>
      <c r="C2105" s="1">
        <v>1.02121137860189E-4</v>
      </c>
      <c r="D2105">
        <v>1</v>
      </c>
      <c r="E2105">
        <v>1</v>
      </c>
      <c r="F2105">
        <v>0.8</v>
      </c>
      <c r="G2105">
        <v>1</v>
      </c>
      <c r="H2105">
        <v>0.98235294117647098</v>
      </c>
      <c r="I2105">
        <v>0.97321428571428603</v>
      </c>
      <c r="J2105" s="1" t="s">
        <v>23229</v>
      </c>
      <c r="K2105" t="s">
        <v>23239</v>
      </c>
      <c r="L2105" t="s">
        <v>27454</v>
      </c>
      <c r="M2105" t="s">
        <v>27455</v>
      </c>
    </row>
    <row r="2106" spans="1:13">
      <c r="A2106" s="1" t="s">
        <v>4123</v>
      </c>
      <c r="B2106">
        <v>1.01411090998331E-6</v>
      </c>
      <c r="C2106" s="1">
        <v>1.2907529863944399E-5</v>
      </c>
      <c r="D2106">
        <v>1</v>
      </c>
      <c r="E2106">
        <v>1</v>
      </c>
      <c r="F2106">
        <v>1</v>
      </c>
      <c r="G2106">
        <v>1</v>
      </c>
      <c r="H2106">
        <v>0.96478873239436602</v>
      </c>
      <c r="I2106">
        <v>0.90909090909090895</v>
      </c>
      <c r="J2106" s="1">
        <v>1</v>
      </c>
      <c r="K2106" t="s">
        <v>23241</v>
      </c>
      <c r="L2106" t="s">
        <v>27456</v>
      </c>
      <c r="M2106" t="s">
        <v>27457</v>
      </c>
    </row>
    <row r="2107" spans="1:13">
      <c r="A2107" s="1" t="s">
        <v>4124</v>
      </c>
      <c r="B2107">
        <v>2.2321278895631601E-6</v>
      </c>
      <c r="C2107" s="1">
        <v>1.51314072578836E-5</v>
      </c>
      <c r="D2107">
        <v>3.8461538461538498E-2</v>
      </c>
      <c r="E2107">
        <v>4.8387096774193498E-2</v>
      </c>
      <c r="F2107">
        <v>7.1428571428571397E-2</v>
      </c>
      <c r="G2107">
        <v>7.5757575757575801E-2</v>
      </c>
      <c r="H2107">
        <v>0.114457831325301</v>
      </c>
      <c r="I2107">
        <v>0.21276595744680901</v>
      </c>
      <c r="J2107" s="1">
        <v>0</v>
      </c>
      <c r="K2107" t="s">
        <v>23241</v>
      </c>
      <c r="L2107" t="s">
        <v>27458</v>
      </c>
      <c r="M2107" t="s">
        <v>27459</v>
      </c>
    </row>
    <row r="2108" spans="1:13">
      <c r="A2108" s="1" t="s">
        <v>4125</v>
      </c>
      <c r="B2108">
        <v>3.8748129322284597E-6</v>
      </c>
      <c r="C2108" s="1">
        <v>9.5333302969881097E-7</v>
      </c>
      <c r="D2108">
        <v>0.67741935483870996</v>
      </c>
      <c r="E2108">
        <v>0.71505376344086002</v>
      </c>
      <c r="F2108">
        <v>0.75647668393782397</v>
      </c>
      <c r="G2108">
        <v>0.45</v>
      </c>
      <c r="H2108">
        <v>0.82828282828282795</v>
      </c>
      <c r="I2108">
        <v>0.44705882352941201</v>
      </c>
      <c r="J2108" s="1">
        <v>1</v>
      </c>
      <c r="K2108" t="s">
        <v>23238</v>
      </c>
      <c r="L2108" t="s">
        <v>27460</v>
      </c>
      <c r="M2108" t="s">
        <v>27461</v>
      </c>
    </row>
    <row r="2109" spans="1:13">
      <c r="A2109" s="1" t="s">
        <v>4126</v>
      </c>
      <c r="B2109">
        <v>5.8746441010493805E-10</v>
      </c>
      <c r="C2109" s="1">
        <v>3.75340300978503E-7</v>
      </c>
      <c r="D2109">
        <v>1</v>
      </c>
      <c r="E2109">
        <v>0.984375</v>
      </c>
      <c r="F2109">
        <v>1</v>
      </c>
      <c r="G2109">
        <v>0.64</v>
      </c>
      <c r="H2109">
        <v>0.98095238095238102</v>
      </c>
      <c r="I2109">
        <v>0.94285714285714295</v>
      </c>
      <c r="J2109" s="1">
        <v>0.95454545454545503</v>
      </c>
      <c r="K2109" t="s">
        <v>23242</v>
      </c>
      <c r="L2109" t="s">
        <v>27462</v>
      </c>
      <c r="M2109" t="s">
        <v>27463</v>
      </c>
    </row>
    <row r="2110" spans="1:13">
      <c r="A2110" s="1" t="s">
        <v>4127</v>
      </c>
      <c r="B2110">
        <v>3.4394250560998302E-8</v>
      </c>
      <c r="C2110" s="1">
        <v>6.4337643861573496E-7</v>
      </c>
      <c r="D2110">
        <v>0</v>
      </c>
      <c r="E2110">
        <v>0</v>
      </c>
      <c r="F2110">
        <v>3.0120481927710802E-3</v>
      </c>
      <c r="G2110">
        <v>0</v>
      </c>
      <c r="H2110">
        <v>1.1904761904761901E-2</v>
      </c>
      <c r="I2110">
        <v>5.4945054945054897E-3</v>
      </c>
      <c r="J2110" s="1">
        <v>0.77272727272727304</v>
      </c>
      <c r="K2110" t="s">
        <v>23238</v>
      </c>
      <c r="L2110" t="s">
        <v>27464</v>
      </c>
      <c r="M2110" t="s">
        <v>27465</v>
      </c>
    </row>
    <row r="2111" spans="1:13">
      <c r="A2111" s="1" t="s">
        <v>4128</v>
      </c>
      <c r="B2111">
        <v>1.0399521263621999E-6</v>
      </c>
      <c r="C2111" s="1">
        <v>2.36682264511796E-5</v>
      </c>
      <c r="D2111">
        <v>9.6774193548387094E-2</v>
      </c>
      <c r="E2111">
        <v>7.1428571428571397E-2</v>
      </c>
      <c r="F2111">
        <v>2.1390374331550801E-2</v>
      </c>
      <c r="G2111">
        <v>4.3478260869565202E-2</v>
      </c>
      <c r="H2111">
        <v>0.13297872340425501</v>
      </c>
      <c r="I2111">
        <v>2.7777777777777801E-2</v>
      </c>
      <c r="J2111" s="1">
        <v>0</v>
      </c>
      <c r="K2111" t="s">
        <v>23241</v>
      </c>
      <c r="L2111" t="s">
        <v>27466</v>
      </c>
      <c r="M2111" t="s">
        <v>27467</v>
      </c>
    </row>
    <row r="2112" spans="1:13">
      <c r="A2112" s="1" t="s">
        <v>4129</v>
      </c>
      <c r="B2112">
        <v>1.3599209486473701E-7</v>
      </c>
      <c r="C2112" s="1">
        <v>1.96122746748584E-7</v>
      </c>
      <c r="D2112">
        <v>1</v>
      </c>
      <c r="E2112">
        <v>1</v>
      </c>
      <c r="F2112">
        <v>1</v>
      </c>
      <c r="G2112">
        <v>1</v>
      </c>
      <c r="H2112">
        <v>0.99264705882352899</v>
      </c>
      <c r="I2112">
        <v>0.92647058823529405</v>
      </c>
      <c r="J2112" s="1">
        <v>1</v>
      </c>
      <c r="K2112" t="s">
        <v>23241</v>
      </c>
      <c r="L2112" t="s">
        <v>27468</v>
      </c>
      <c r="M2112" t="s">
        <v>27469</v>
      </c>
    </row>
    <row r="2113" spans="1:13">
      <c r="A2113" s="1" t="s">
        <v>4130</v>
      </c>
      <c r="B2113">
        <v>4.6146896842582598E-9</v>
      </c>
      <c r="C2113" s="1">
        <v>1.5614065325653E-6</v>
      </c>
      <c r="D2113">
        <v>0.14285714285714299</v>
      </c>
      <c r="E2113">
        <v>3.5294117647058802E-2</v>
      </c>
      <c r="F2113">
        <v>4.81481481481481E-2</v>
      </c>
      <c r="G2113">
        <v>0</v>
      </c>
      <c r="H2113">
        <v>1.38888888888889E-2</v>
      </c>
      <c r="I2113">
        <v>2.7027027027027001E-2</v>
      </c>
      <c r="J2113" s="1" t="s">
        <v>23229</v>
      </c>
      <c r="K2113" t="s">
        <v>23242</v>
      </c>
      <c r="L2113" t="s">
        <v>27470</v>
      </c>
      <c r="M2113" t="s">
        <v>27471</v>
      </c>
    </row>
    <row r="2114" spans="1:13">
      <c r="A2114" s="1" t="s">
        <v>4131</v>
      </c>
      <c r="B2114">
        <v>3.3735932680352697E-5</v>
      </c>
      <c r="C2114" s="1">
        <v>1.36747187906751E-6</v>
      </c>
      <c r="D2114">
        <v>0.875</v>
      </c>
      <c r="E2114">
        <v>0.99275362318840599</v>
      </c>
      <c r="F2114">
        <v>1</v>
      </c>
      <c r="G2114">
        <v>1</v>
      </c>
      <c r="H2114">
        <v>0.99484536082474195</v>
      </c>
      <c r="I2114">
        <v>0.96666666666666701</v>
      </c>
      <c r="J2114" s="1">
        <v>1</v>
      </c>
      <c r="K2114" t="s">
        <v>23238</v>
      </c>
      <c r="L2114" t="s">
        <v>27472</v>
      </c>
      <c r="M2114" t="s">
        <v>27473</v>
      </c>
    </row>
    <row r="2115" spans="1:13">
      <c r="A2115" s="1" t="s">
        <v>4132</v>
      </c>
      <c r="B2115">
        <v>1.60492638719436E-6</v>
      </c>
      <c r="C2115" s="1">
        <v>2.0200236018665301E-5</v>
      </c>
      <c r="D2115">
        <v>0</v>
      </c>
      <c r="E2115">
        <v>5.2083333333333296E-3</v>
      </c>
      <c r="F2115">
        <v>0</v>
      </c>
      <c r="G2115">
        <v>0.26724137931034497</v>
      </c>
      <c r="H2115">
        <v>0</v>
      </c>
      <c r="I2115">
        <v>7.7868852459016397E-2</v>
      </c>
      <c r="J2115" s="1" t="s">
        <v>23229</v>
      </c>
      <c r="K2115" t="s">
        <v>23241</v>
      </c>
      <c r="L2115" t="s">
        <v>27474</v>
      </c>
      <c r="M2115" t="s">
        <v>27475</v>
      </c>
    </row>
    <row r="2116" spans="1:13">
      <c r="A2116" s="1" t="s">
        <v>4133</v>
      </c>
      <c r="B2116">
        <v>5.6762355956034901E-5</v>
      </c>
      <c r="C2116" s="1">
        <v>3.5009682315820201E-5</v>
      </c>
      <c r="D2116">
        <v>1.5625E-2</v>
      </c>
      <c r="E2116">
        <v>0</v>
      </c>
      <c r="F2116">
        <v>0.36170212765957399</v>
      </c>
      <c r="G2116">
        <v>1.7857142857142901E-2</v>
      </c>
      <c r="H2116">
        <v>0.33636363636363598</v>
      </c>
      <c r="I2116">
        <v>4.0909090909090902E-2</v>
      </c>
      <c r="J2116" s="1" t="s">
        <v>23229</v>
      </c>
      <c r="K2116" t="s">
        <v>23241</v>
      </c>
      <c r="L2116" t="s">
        <v>27476</v>
      </c>
      <c r="M2116" t="s">
        <v>27477</v>
      </c>
    </row>
    <row r="2117" spans="1:13">
      <c r="A2117" s="1" t="s">
        <v>4134</v>
      </c>
      <c r="B2117">
        <v>7.0038670129483198E-7</v>
      </c>
      <c r="C2117" s="1">
        <v>6.6763030966845603E-6</v>
      </c>
      <c r="D2117">
        <v>1.6666666666666701E-2</v>
      </c>
      <c r="E2117">
        <v>0</v>
      </c>
      <c r="F2117">
        <v>0</v>
      </c>
      <c r="G2117">
        <v>0.28448275862069</v>
      </c>
      <c r="H2117">
        <v>1.53061224489796E-2</v>
      </c>
      <c r="I2117">
        <v>8.54700854700855E-2</v>
      </c>
      <c r="J2117" s="1">
        <v>0</v>
      </c>
      <c r="K2117" t="s">
        <v>23238</v>
      </c>
      <c r="L2117" t="s">
        <v>27478</v>
      </c>
      <c r="M2117" t="s">
        <v>27479</v>
      </c>
    </row>
    <row r="2118" spans="1:13">
      <c r="A2118" s="1" t="s">
        <v>4135</v>
      </c>
      <c r="B2118">
        <v>3.0895481334640201E-6</v>
      </c>
      <c r="C2118" s="1">
        <v>3.5655115516140702E-6</v>
      </c>
      <c r="D2118">
        <v>6.25E-2</v>
      </c>
      <c r="E2118">
        <v>8.9473684210526302E-2</v>
      </c>
      <c r="F2118">
        <v>5.1813471502590702E-3</v>
      </c>
      <c r="G2118">
        <v>0</v>
      </c>
      <c r="H2118">
        <v>0</v>
      </c>
      <c r="I2118">
        <v>4.0650406504065002E-3</v>
      </c>
      <c r="J2118" s="1">
        <v>4.5454545454545497E-2</v>
      </c>
      <c r="K2118" t="s">
        <v>23238</v>
      </c>
      <c r="L2118" t="s">
        <v>27480</v>
      </c>
      <c r="M2118" t="s">
        <v>27481</v>
      </c>
    </row>
    <row r="2119" spans="1:13">
      <c r="A2119" s="1" t="s">
        <v>4136</v>
      </c>
      <c r="B2119">
        <v>5.1455630234504298E-6</v>
      </c>
      <c r="C2119" s="1">
        <v>7.8045717839755698E-6</v>
      </c>
      <c r="D2119">
        <v>4.5454545454545497E-2</v>
      </c>
      <c r="E2119">
        <v>5.1470588235294101E-2</v>
      </c>
      <c r="F2119">
        <v>3.7313432835820899E-3</v>
      </c>
      <c r="G2119">
        <v>5.2631578947368397E-2</v>
      </c>
      <c r="H2119">
        <v>5.22388059701493E-2</v>
      </c>
      <c r="I2119">
        <v>5.5555555555555601E-2</v>
      </c>
      <c r="J2119" s="1">
        <v>0</v>
      </c>
      <c r="K2119" t="s">
        <v>23238</v>
      </c>
      <c r="L2119" t="s">
        <v>27482</v>
      </c>
      <c r="M2119" t="s">
        <v>27483</v>
      </c>
    </row>
    <row r="2120" spans="1:13">
      <c r="A2120" s="1" t="s">
        <v>4137</v>
      </c>
      <c r="B2120">
        <v>6.9508215515794997E-6</v>
      </c>
      <c r="C2120" s="1">
        <v>3.9455544854396803E-5</v>
      </c>
      <c r="D2120">
        <v>1</v>
      </c>
      <c r="E2120">
        <v>1</v>
      </c>
      <c r="F2120">
        <v>0.92700729927007297</v>
      </c>
      <c r="G2120">
        <v>1</v>
      </c>
      <c r="H2120">
        <v>0.70786516853932602</v>
      </c>
      <c r="I2120">
        <v>0.98958333333333304</v>
      </c>
      <c r="J2120" s="1">
        <v>1</v>
      </c>
      <c r="K2120" t="s">
        <v>23238</v>
      </c>
      <c r="L2120" t="s">
        <v>27484</v>
      </c>
      <c r="M2120" t="s">
        <v>27485</v>
      </c>
    </row>
    <row r="2121" spans="1:13">
      <c r="A2121" s="1" t="s">
        <v>4138</v>
      </c>
      <c r="B2121">
        <v>0</v>
      </c>
      <c r="C2121" s="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s="1">
        <v>0.2</v>
      </c>
      <c r="K2121" t="s">
        <v>23237</v>
      </c>
      <c r="L2121" t="s">
        <v>27486</v>
      </c>
      <c r="M2121" t="s">
        <v>27487</v>
      </c>
    </row>
    <row r="2122" spans="1:13">
      <c r="A2122" s="1" t="s">
        <v>4139</v>
      </c>
      <c r="B2122">
        <v>2.71650466135982E-5</v>
      </c>
      <c r="C2122" s="1">
        <v>1.5058666209987199E-6</v>
      </c>
      <c r="D2122">
        <v>0.28000000000000003</v>
      </c>
      <c r="E2122">
        <v>0.411392405063291</v>
      </c>
      <c r="F2122">
        <v>0.78400000000000003</v>
      </c>
      <c r="G2122">
        <v>1.5625E-2</v>
      </c>
      <c r="H2122">
        <v>0.46621621621621601</v>
      </c>
      <c r="I2122">
        <v>0.35555555555555601</v>
      </c>
      <c r="J2122" s="1">
        <v>0</v>
      </c>
      <c r="K2122" t="s">
        <v>23238</v>
      </c>
      <c r="L2122" t="s">
        <v>27488</v>
      </c>
      <c r="M2122" t="s">
        <v>27489</v>
      </c>
    </row>
    <row r="2123" spans="1:13">
      <c r="A2123" s="1" t="s">
        <v>4140</v>
      </c>
      <c r="B2123">
        <v>3.4970432919445998E-5</v>
      </c>
      <c r="C2123" s="1">
        <v>4.12930712053857E-4</v>
      </c>
      <c r="D2123">
        <v>0.1875</v>
      </c>
      <c r="E2123">
        <v>0.54945054945054905</v>
      </c>
      <c r="F2123">
        <v>0.20408163265306101</v>
      </c>
      <c r="G2123">
        <v>0.76</v>
      </c>
      <c r="H2123">
        <v>0.20253164556962</v>
      </c>
      <c r="I2123">
        <v>0.60144927536231896</v>
      </c>
      <c r="J2123" s="1">
        <v>0</v>
      </c>
      <c r="K2123" t="s">
        <v>23238</v>
      </c>
      <c r="L2123" t="s">
        <v>27490</v>
      </c>
      <c r="M2123" t="s">
        <v>27491</v>
      </c>
    </row>
    <row r="2124" spans="1:13">
      <c r="A2124" s="1" t="s">
        <v>4141</v>
      </c>
      <c r="B2124">
        <v>8.8592102679122795E-5</v>
      </c>
      <c r="C2124" s="1">
        <v>1.87886945540716E-6</v>
      </c>
      <c r="D2124">
        <v>0</v>
      </c>
      <c r="E2124">
        <v>0.27011494252873602</v>
      </c>
      <c r="F2124">
        <v>0</v>
      </c>
      <c r="G2124">
        <v>0</v>
      </c>
      <c r="H2124">
        <v>0</v>
      </c>
      <c r="I2124">
        <v>0</v>
      </c>
      <c r="J2124" s="1">
        <v>0</v>
      </c>
      <c r="K2124" t="s">
        <v>23237</v>
      </c>
      <c r="L2124" t="s">
        <v>27492</v>
      </c>
      <c r="M2124" t="s">
        <v>27493</v>
      </c>
    </row>
    <row r="2125" spans="1:13">
      <c r="A2125" s="1" t="s">
        <v>4142</v>
      </c>
      <c r="B2125">
        <v>9.6661080712031099E-7</v>
      </c>
      <c r="C2125" s="1">
        <v>2.23514718495364E-4</v>
      </c>
      <c r="D2125">
        <v>0.43548387096774199</v>
      </c>
      <c r="E2125">
        <v>0.325842696629214</v>
      </c>
      <c r="F2125">
        <v>0.63243243243243197</v>
      </c>
      <c r="G2125">
        <v>0.95945945945945899</v>
      </c>
      <c r="H2125">
        <v>0.98369565217391297</v>
      </c>
      <c r="I2125">
        <v>0.93518518518518501</v>
      </c>
      <c r="J2125" s="1">
        <v>0.27777777777777801</v>
      </c>
      <c r="K2125" t="s">
        <v>23238</v>
      </c>
      <c r="L2125" t="s">
        <v>27494</v>
      </c>
      <c r="M2125" t="s">
        <v>27495</v>
      </c>
    </row>
    <row r="2126" spans="1:13">
      <c r="A2126" s="1" t="s">
        <v>4143</v>
      </c>
      <c r="B2126">
        <v>1.3353873884291E-4</v>
      </c>
      <c r="C2126" s="1">
        <v>1.1482746795593501E-5</v>
      </c>
      <c r="D2126">
        <v>0.483870967741935</v>
      </c>
      <c r="E2126">
        <v>0.33870967741935498</v>
      </c>
      <c r="F2126">
        <v>0.29834254143646399</v>
      </c>
      <c r="G2126">
        <v>0.34</v>
      </c>
      <c r="H2126">
        <v>0.163157894736842</v>
      </c>
      <c r="I2126">
        <v>0.58333333333333304</v>
      </c>
      <c r="J2126" s="1">
        <v>0.9</v>
      </c>
      <c r="K2126" t="s">
        <v>23238</v>
      </c>
      <c r="L2126" t="s">
        <v>27496</v>
      </c>
      <c r="M2126" t="s">
        <v>27497</v>
      </c>
    </row>
    <row r="2127" spans="1:13">
      <c r="A2127" s="1" t="s">
        <v>4144</v>
      </c>
      <c r="B2127">
        <v>1.67687397884825E-6</v>
      </c>
      <c r="C2127" s="1">
        <v>9.2480430666631304E-8</v>
      </c>
      <c r="D2127">
        <v>0.05</v>
      </c>
      <c r="E2127">
        <v>2.1505376344085999E-2</v>
      </c>
      <c r="F2127">
        <v>0</v>
      </c>
      <c r="G2127">
        <v>0</v>
      </c>
      <c r="H2127">
        <v>4.9019607843137298E-3</v>
      </c>
      <c r="I2127">
        <v>0</v>
      </c>
      <c r="J2127" s="1">
        <v>0</v>
      </c>
      <c r="K2127" t="s">
        <v>23239</v>
      </c>
      <c r="L2127" t="s">
        <v>27498</v>
      </c>
      <c r="M2127" t="s">
        <v>27499</v>
      </c>
    </row>
    <row r="2128" spans="1:13">
      <c r="A2128" s="1" t="s">
        <v>4145</v>
      </c>
      <c r="B2128">
        <v>1.64513770847459E-7</v>
      </c>
      <c r="C2128" s="1">
        <v>3.0541155444940699E-7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3.03030303030303E-2</v>
      </c>
      <c r="J2128" s="1">
        <v>0.83333333333333304</v>
      </c>
      <c r="K2128" t="s">
        <v>23241</v>
      </c>
      <c r="L2128" t="s">
        <v>27500</v>
      </c>
      <c r="M2128" t="s">
        <v>27501</v>
      </c>
    </row>
    <row r="2129" spans="1:13">
      <c r="A2129" s="1" t="s">
        <v>4146</v>
      </c>
      <c r="B2129">
        <v>2.40213542734075E-7</v>
      </c>
      <c r="C2129" s="1">
        <v>1.5594820423623901E-6</v>
      </c>
      <c r="D2129">
        <v>3.2258064516128997E-2</v>
      </c>
      <c r="E2129">
        <v>2.68817204301075E-2</v>
      </c>
      <c r="F2129">
        <v>2.6737967914438501E-3</v>
      </c>
      <c r="G2129">
        <v>2.32558139534884E-2</v>
      </c>
      <c r="H2129">
        <v>9.9009900990098994E-3</v>
      </c>
      <c r="I2129">
        <v>0</v>
      </c>
      <c r="J2129" s="1">
        <v>4.5454545454545497E-2</v>
      </c>
      <c r="K2129" t="s">
        <v>23241</v>
      </c>
      <c r="L2129" t="s">
        <v>27502</v>
      </c>
      <c r="M2129" t="s">
        <v>27503</v>
      </c>
    </row>
    <row r="2130" spans="1:13">
      <c r="A2130" s="1" t="s">
        <v>4147</v>
      </c>
      <c r="B2130">
        <v>1.53129062441115E-9</v>
      </c>
      <c r="C2130" s="1">
        <v>3.1801187645146302E-8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2.34375E-2</v>
      </c>
      <c r="J2130" s="1" t="s">
        <v>23229</v>
      </c>
      <c r="K2130" t="s">
        <v>23239</v>
      </c>
      <c r="L2130" t="s">
        <v>27504</v>
      </c>
      <c r="M2130" t="s">
        <v>27505</v>
      </c>
    </row>
    <row r="2131" spans="1:13">
      <c r="A2131" s="1" t="s">
        <v>4148</v>
      </c>
      <c r="B2131">
        <v>2.2450585737555401E-6</v>
      </c>
      <c r="C2131" s="1">
        <v>1.9794777627809702E-6</v>
      </c>
      <c r="D2131">
        <v>0.82258064516129004</v>
      </c>
      <c r="E2131">
        <v>0.89893617021276595</v>
      </c>
      <c r="F2131">
        <v>0.98870056497175096</v>
      </c>
      <c r="G2131">
        <v>0.94565217391304301</v>
      </c>
      <c r="H2131">
        <v>0.9375</v>
      </c>
      <c r="I2131">
        <v>0.873417721518987</v>
      </c>
      <c r="J2131" s="1">
        <v>1</v>
      </c>
      <c r="K2131" t="s">
        <v>23238</v>
      </c>
      <c r="L2131" t="s">
        <v>27506</v>
      </c>
      <c r="M2131" t="s">
        <v>27507</v>
      </c>
    </row>
    <row r="2132" spans="1:13">
      <c r="A2132" s="1" t="s">
        <v>4149</v>
      </c>
      <c r="B2132">
        <v>6.3203953473805904E-6</v>
      </c>
      <c r="C2132" s="1">
        <v>1.4434528238565001E-4</v>
      </c>
      <c r="D2132">
        <v>0.375</v>
      </c>
      <c r="E2132">
        <v>0.138461538461538</v>
      </c>
      <c r="F2132">
        <v>0.47297297297297303</v>
      </c>
      <c r="G2132">
        <v>0</v>
      </c>
      <c r="H2132">
        <v>0</v>
      </c>
      <c r="I2132">
        <v>8.7719298245613996E-3</v>
      </c>
      <c r="J2132" s="1">
        <v>0</v>
      </c>
      <c r="K2132" t="s">
        <v>23238</v>
      </c>
      <c r="L2132" t="s">
        <v>27508</v>
      </c>
      <c r="M2132" t="s">
        <v>27509</v>
      </c>
    </row>
    <row r="2133" spans="1:13">
      <c r="A2133" s="1" t="s">
        <v>4150</v>
      </c>
      <c r="B2133">
        <v>1.12622859600861E-6</v>
      </c>
      <c r="C2133" s="1">
        <v>6.6428941674958998E-6</v>
      </c>
      <c r="D2133">
        <v>0.25</v>
      </c>
      <c r="E2133">
        <v>7.9365079365079395E-3</v>
      </c>
      <c r="F2133">
        <v>2.6086956521739101E-2</v>
      </c>
      <c r="G2133">
        <v>0.84285714285714297</v>
      </c>
      <c r="H2133">
        <v>0.116279069767442</v>
      </c>
      <c r="I2133">
        <v>0.62222222222222201</v>
      </c>
      <c r="J2133" s="1" t="s">
        <v>23229</v>
      </c>
      <c r="K2133" t="s">
        <v>23238</v>
      </c>
      <c r="L2133" t="s">
        <v>27510</v>
      </c>
      <c r="M2133" t="s">
        <v>27511</v>
      </c>
    </row>
    <row r="2134" spans="1:13">
      <c r="A2134" s="1" t="s">
        <v>4151</v>
      </c>
      <c r="B2134">
        <v>3.5405058245151098E-8</v>
      </c>
      <c r="C2134" s="1">
        <v>1.2211123262063699E-6</v>
      </c>
      <c r="D2134">
        <v>1</v>
      </c>
      <c r="E2134">
        <v>1</v>
      </c>
      <c r="F2134">
        <v>0.995</v>
      </c>
      <c r="G2134">
        <v>0.78260869565217395</v>
      </c>
      <c r="H2134">
        <v>1</v>
      </c>
      <c r="I2134">
        <v>1</v>
      </c>
      <c r="J2134" s="1" t="s">
        <v>23229</v>
      </c>
      <c r="K2134" t="s">
        <v>23240</v>
      </c>
      <c r="L2134" t="s">
        <v>27512</v>
      </c>
      <c r="M2134" t="s">
        <v>27513</v>
      </c>
    </row>
    <row r="2135" spans="1:13">
      <c r="A2135" s="1" t="s">
        <v>4152</v>
      </c>
      <c r="B2135">
        <v>1.8339956959564802E-5</v>
      </c>
      <c r="C2135" s="1">
        <v>2.9775170189029399E-5</v>
      </c>
      <c r="D2135">
        <v>0.18333333333333299</v>
      </c>
      <c r="E2135">
        <v>4.7872340425531901E-2</v>
      </c>
      <c r="F2135">
        <v>2.3391812865497099E-2</v>
      </c>
      <c r="G2135">
        <v>0</v>
      </c>
      <c r="H2135">
        <v>0</v>
      </c>
      <c r="I2135">
        <v>7.5471698113207503E-2</v>
      </c>
      <c r="J2135" s="1">
        <v>0</v>
      </c>
      <c r="K2135" t="s">
        <v>23242</v>
      </c>
      <c r="L2135" t="s">
        <v>27514</v>
      </c>
      <c r="M2135" t="s">
        <v>27515</v>
      </c>
    </row>
    <row r="2136" spans="1:13">
      <c r="A2136" s="1" t="s">
        <v>4153</v>
      </c>
      <c r="B2136">
        <v>2.4371923836809702E-6</v>
      </c>
      <c r="C2136" s="1">
        <v>7.0553886762421696E-8</v>
      </c>
      <c r="D2136">
        <v>1</v>
      </c>
      <c r="E2136">
        <v>0.98214285714285698</v>
      </c>
      <c r="F2136">
        <v>1</v>
      </c>
      <c r="G2136">
        <v>0.87254901960784303</v>
      </c>
      <c r="H2136">
        <v>0.995</v>
      </c>
      <c r="I2136">
        <v>0.96354166666666696</v>
      </c>
      <c r="J2136" s="1">
        <v>1</v>
      </c>
      <c r="K2136" t="s">
        <v>23240</v>
      </c>
      <c r="L2136" t="s">
        <v>27516</v>
      </c>
      <c r="M2136" t="s">
        <v>27517</v>
      </c>
    </row>
    <row r="2137" spans="1:13">
      <c r="A2137" s="1" t="s">
        <v>4154</v>
      </c>
      <c r="B2137">
        <v>7.7544565633027698E-8</v>
      </c>
      <c r="C2137" s="1">
        <v>1.0571051913598301E-5</v>
      </c>
      <c r="D2137">
        <v>6.4516129032258104E-2</v>
      </c>
      <c r="E2137">
        <v>0</v>
      </c>
      <c r="F2137">
        <v>8.0213903743315499E-3</v>
      </c>
      <c r="G2137">
        <v>0.109756097560976</v>
      </c>
      <c r="H2137">
        <v>8.1521739130434798E-2</v>
      </c>
      <c r="I2137">
        <v>0.15476190476190499</v>
      </c>
      <c r="J2137" s="1">
        <v>0</v>
      </c>
      <c r="K2137" t="s">
        <v>23241</v>
      </c>
      <c r="L2137" t="s">
        <v>27518</v>
      </c>
      <c r="M2137" t="s">
        <v>27519</v>
      </c>
    </row>
    <row r="2138" spans="1:13">
      <c r="A2138" s="1" t="s">
        <v>4155</v>
      </c>
      <c r="B2138">
        <v>4.2823938890371997E-5</v>
      </c>
      <c r="C2138" s="1">
        <v>1.4181771887180099E-5</v>
      </c>
      <c r="D2138">
        <v>0</v>
      </c>
      <c r="E2138">
        <v>0.21176470588235299</v>
      </c>
      <c r="F2138">
        <v>0</v>
      </c>
      <c r="G2138">
        <v>0</v>
      </c>
      <c r="H2138">
        <v>0</v>
      </c>
      <c r="I2138">
        <v>0</v>
      </c>
      <c r="J2138" s="1">
        <v>0</v>
      </c>
      <c r="K2138" t="s">
        <v>23238</v>
      </c>
      <c r="L2138" t="s">
        <v>27520</v>
      </c>
      <c r="M2138" t="s">
        <v>27521</v>
      </c>
    </row>
    <row r="2139" spans="1:13">
      <c r="A2139" s="1" t="s">
        <v>4156</v>
      </c>
      <c r="B2139">
        <v>2.9408159392932702E-7</v>
      </c>
      <c r="C2139" s="1">
        <v>1.15684845443937E-5</v>
      </c>
      <c r="D2139">
        <v>0.75</v>
      </c>
      <c r="E2139">
        <v>0.537313432835821</v>
      </c>
      <c r="F2139">
        <v>0.953125</v>
      </c>
      <c r="G2139">
        <v>1</v>
      </c>
      <c r="H2139">
        <v>1</v>
      </c>
      <c r="I2139">
        <v>0.96296296296296302</v>
      </c>
      <c r="J2139" s="1">
        <v>1</v>
      </c>
      <c r="K2139" t="s">
        <v>23238</v>
      </c>
      <c r="L2139" t="s">
        <v>27522</v>
      </c>
      <c r="M2139" t="s">
        <v>27523</v>
      </c>
    </row>
    <row r="2140" spans="1:13">
      <c r="A2140" s="1" t="s">
        <v>4157</v>
      </c>
      <c r="B2140">
        <v>1.2441129870077901E-7</v>
      </c>
      <c r="C2140" s="1">
        <v>6.7516711188405795E-8</v>
      </c>
      <c r="D2140">
        <v>0</v>
      </c>
      <c r="E2140">
        <v>1.21951219512195E-2</v>
      </c>
      <c r="F2140">
        <v>0</v>
      </c>
      <c r="G2140">
        <v>0</v>
      </c>
      <c r="H2140">
        <v>0</v>
      </c>
      <c r="I2140">
        <v>2.8571428571428598E-2</v>
      </c>
      <c r="J2140" s="1">
        <v>0.6</v>
      </c>
      <c r="K2140" t="s">
        <v>23242</v>
      </c>
      <c r="L2140" t="s">
        <v>27524</v>
      </c>
      <c r="M2140" t="s">
        <v>27525</v>
      </c>
    </row>
    <row r="2141" spans="1:13">
      <c r="A2141" s="1" t="s">
        <v>4158</v>
      </c>
      <c r="B2141">
        <v>9.4747852635882406E-6</v>
      </c>
      <c r="C2141" s="1">
        <v>6.4949765400602902E-7</v>
      </c>
      <c r="D2141">
        <v>0.108695652173913</v>
      </c>
      <c r="E2141">
        <v>0</v>
      </c>
      <c r="F2141">
        <v>2.1739130434782601E-2</v>
      </c>
      <c r="G2141">
        <v>0</v>
      </c>
      <c r="H2141">
        <v>0</v>
      </c>
      <c r="I2141">
        <v>3.1914893617021302E-2</v>
      </c>
      <c r="J2141" s="1" t="s">
        <v>23229</v>
      </c>
      <c r="K2141" t="s">
        <v>23242</v>
      </c>
      <c r="L2141" t="s">
        <v>27526</v>
      </c>
      <c r="M2141" t="s">
        <v>27527</v>
      </c>
    </row>
    <row r="2142" spans="1:13">
      <c r="A2142" s="1" t="s">
        <v>4159</v>
      </c>
      <c r="B2142">
        <v>5.8380617689365096E-4</v>
      </c>
      <c r="C2142" s="1">
        <v>7.7546243266366801E-4</v>
      </c>
      <c r="D2142">
        <v>0.967741935483871</v>
      </c>
      <c r="E2142">
        <v>1</v>
      </c>
      <c r="F2142">
        <v>0.37435897435897397</v>
      </c>
      <c r="G2142">
        <v>0.9</v>
      </c>
      <c r="H2142">
        <v>0.63839285714285698</v>
      </c>
      <c r="I2142">
        <v>0.820175438596491</v>
      </c>
      <c r="J2142" s="1">
        <v>1</v>
      </c>
      <c r="K2142" t="s">
        <v>23242</v>
      </c>
      <c r="L2142" t="s">
        <v>27528</v>
      </c>
      <c r="M2142" t="s">
        <v>27529</v>
      </c>
    </row>
    <row r="2143" spans="1:13">
      <c r="A2143" s="1" t="s">
        <v>4160</v>
      </c>
      <c r="B2143">
        <v>5.5722568316649897E-7</v>
      </c>
      <c r="C2143" s="1">
        <v>2.21565060232178E-7</v>
      </c>
      <c r="D2143">
        <v>0</v>
      </c>
      <c r="E2143">
        <v>4.71698113207547E-2</v>
      </c>
      <c r="F2143">
        <v>0</v>
      </c>
      <c r="G2143">
        <v>0</v>
      </c>
      <c r="H2143">
        <v>0</v>
      </c>
      <c r="I2143">
        <v>2.1739130434782601E-2</v>
      </c>
      <c r="J2143" s="1">
        <v>0</v>
      </c>
      <c r="K2143" t="s">
        <v>23241</v>
      </c>
      <c r="L2143" t="s">
        <v>27530</v>
      </c>
      <c r="M2143" t="s">
        <v>27531</v>
      </c>
    </row>
    <row r="2144" spans="1:13">
      <c r="A2144" s="1" t="s">
        <v>4161</v>
      </c>
      <c r="B2144">
        <v>7.2879398650222901E-9</v>
      </c>
      <c r="C2144" s="1">
        <v>1.4275222308397E-6</v>
      </c>
      <c r="D2144">
        <v>0.96428571428571397</v>
      </c>
      <c r="E2144">
        <v>0.97126436781609204</v>
      </c>
      <c r="F2144">
        <v>0.96283783783783805</v>
      </c>
      <c r="G2144">
        <v>0.97368421052631604</v>
      </c>
      <c r="H2144">
        <v>0.98333333333333295</v>
      </c>
      <c r="I2144">
        <v>1</v>
      </c>
      <c r="J2144" s="1">
        <v>0.95</v>
      </c>
      <c r="K2144" t="s">
        <v>23239</v>
      </c>
      <c r="L2144" t="s">
        <v>27532</v>
      </c>
      <c r="M2144" t="s">
        <v>27533</v>
      </c>
    </row>
    <row r="2145" spans="1:13">
      <c r="A2145" s="1" t="s">
        <v>4162</v>
      </c>
      <c r="B2145">
        <v>9.3904742901296905E-7</v>
      </c>
      <c r="C2145" s="1">
        <v>4.0907292407392397E-9</v>
      </c>
      <c r="D2145">
        <v>0.95833333333333304</v>
      </c>
      <c r="E2145">
        <v>1</v>
      </c>
      <c r="F2145">
        <v>1</v>
      </c>
      <c r="G2145">
        <v>1</v>
      </c>
      <c r="H2145">
        <v>1</v>
      </c>
      <c r="I2145">
        <v>1</v>
      </c>
      <c r="J2145" s="1">
        <v>1</v>
      </c>
      <c r="K2145" t="s">
        <v>23241</v>
      </c>
      <c r="L2145" t="s">
        <v>27534</v>
      </c>
      <c r="M2145" t="s">
        <v>27535</v>
      </c>
    </row>
    <row r="2146" spans="1:13">
      <c r="A2146" s="1" t="s">
        <v>4163</v>
      </c>
      <c r="B2146">
        <v>0</v>
      </c>
      <c r="C2146" s="1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 s="1">
        <v>0</v>
      </c>
      <c r="K2146" t="s">
        <v>23241</v>
      </c>
      <c r="L2146" t="s">
        <v>27536</v>
      </c>
      <c r="M2146" t="s">
        <v>27537</v>
      </c>
    </row>
    <row r="2147" spans="1:13">
      <c r="A2147" s="1" t="s">
        <v>4164</v>
      </c>
      <c r="B2147">
        <v>2.4852528174048401E-4</v>
      </c>
      <c r="C2147" s="1">
        <v>2.01241713162667E-5</v>
      </c>
      <c r="D2147">
        <v>0.62962962962962998</v>
      </c>
      <c r="E2147">
        <v>0.92682926829268297</v>
      </c>
      <c r="F2147">
        <v>0.27514792899408302</v>
      </c>
      <c r="G2147">
        <v>0.6875</v>
      </c>
      <c r="H2147">
        <v>0.27011494252873602</v>
      </c>
      <c r="I2147">
        <v>0.63749999999999996</v>
      </c>
      <c r="J2147" s="1">
        <v>0.95454545454545503</v>
      </c>
      <c r="K2147" t="s">
        <v>23241</v>
      </c>
      <c r="L2147" t="s">
        <v>27538</v>
      </c>
      <c r="M2147" t="s">
        <v>27539</v>
      </c>
    </row>
    <row r="2148" spans="1:13">
      <c r="A2148" s="1" t="s">
        <v>4165</v>
      </c>
      <c r="B2148">
        <v>5.87698678417548E-6</v>
      </c>
      <c r="C2148" s="1">
        <v>7.1507115605792197E-5</v>
      </c>
      <c r="D2148">
        <v>0.22413793103448301</v>
      </c>
      <c r="E2148">
        <v>0.26623376623376599</v>
      </c>
      <c r="F2148">
        <v>0.35599999999999998</v>
      </c>
      <c r="G2148">
        <v>0.16666666666666699</v>
      </c>
      <c r="H2148">
        <v>4.4444444444444398E-2</v>
      </c>
      <c r="I2148">
        <v>0.1875</v>
      </c>
      <c r="J2148" s="1">
        <v>0</v>
      </c>
      <c r="K2148" t="s">
        <v>23239</v>
      </c>
      <c r="L2148" t="s">
        <v>27540</v>
      </c>
      <c r="M2148" t="s">
        <v>27541</v>
      </c>
    </row>
    <row r="2149" spans="1:13">
      <c r="A2149" s="1" t="s">
        <v>4166</v>
      </c>
      <c r="B2149">
        <v>3.78701367445947E-8</v>
      </c>
      <c r="C2149" s="1">
        <v>4.0399908301237698E-7</v>
      </c>
      <c r="D2149">
        <v>0</v>
      </c>
      <c r="E2149">
        <v>5.2083333333333296E-3</v>
      </c>
      <c r="F2149">
        <v>0</v>
      </c>
      <c r="G2149">
        <v>0</v>
      </c>
      <c r="H2149">
        <v>0</v>
      </c>
      <c r="I2149">
        <v>4.3103448275862103E-3</v>
      </c>
      <c r="J2149" s="1">
        <v>0</v>
      </c>
      <c r="K2149" t="s">
        <v>23240</v>
      </c>
      <c r="L2149" t="s">
        <v>27542</v>
      </c>
      <c r="M2149" t="s">
        <v>27543</v>
      </c>
    </row>
    <row r="2150" spans="1:13">
      <c r="A2150" s="1" t="s">
        <v>4167</v>
      </c>
      <c r="B2150">
        <v>1.3068273297378401E-6</v>
      </c>
      <c r="C2150" s="1">
        <v>5.84301817095832E-8</v>
      </c>
      <c r="D2150">
        <v>0.91071428571428603</v>
      </c>
      <c r="E2150">
        <v>1</v>
      </c>
      <c r="F2150">
        <v>1</v>
      </c>
      <c r="G2150">
        <v>1</v>
      </c>
      <c r="H2150">
        <v>1</v>
      </c>
      <c r="I2150">
        <v>1</v>
      </c>
      <c r="J2150" s="1">
        <v>1</v>
      </c>
      <c r="K2150" t="s">
        <v>23238</v>
      </c>
      <c r="L2150" t="s">
        <v>27544</v>
      </c>
      <c r="M2150" t="s">
        <v>27545</v>
      </c>
    </row>
    <row r="2151" spans="1:13">
      <c r="A2151" s="1" t="s">
        <v>4168</v>
      </c>
      <c r="B2151">
        <v>5.9782366570307398E-7</v>
      </c>
      <c r="C2151" s="1">
        <v>1.76510720784722E-5</v>
      </c>
      <c r="D2151">
        <v>0</v>
      </c>
      <c r="E2151">
        <v>0</v>
      </c>
      <c r="F2151">
        <v>0</v>
      </c>
      <c r="G2151">
        <v>0.56944444444444398</v>
      </c>
      <c r="H2151">
        <v>1.4285714285714299E-2</v>
      </c>
      <c r="I2151">
        <v>0.43055555555555602</v>
      </c>
      <c r="J2151" s="1">
        <v>0.95</v>
      </c>
      <c r="K2151" t="s">
        <v>23238</v>
      </c>
      <c r="L2151" t="s">
        <v>27546</v>
      </c>
      <c r="M2151" t="s">
        <v>27547</v>
      </c>
    </row>
    <row r="2152" spans="1:13">
      <c r="A2152" s="1" t="s">
        <v>4169</v>
      </c>
      <c r="B2152">
        <v>3.3985522718974099E-6</v>
      </c>
      <c r="C2152" s="1">
        <v>1.1687259703861701E-6</v>
      </c>
      <c r="D2152">
        <v>0</v>
      </c>
      <c r="E2152">
        <v>6.6666666666666697E-3</v>
      </c>
      <c r="F2152">
        <v>2.5641025641025602E-3</v>
      </c>
      <c r="G2152">
        <v>8.6206896551724102E-3</v>
      </c>
      <c r="H2152">
        <v>1.41509433962264E-2</v>
      </c>
      <c r="I2152">
        <v>2.27272727272727E-2</v>
      </c>
      <c r="J2152" s="1">
        <v>0.95454545454545503</v>
      </c>
      <c r="K2152" t="s">
        <v>23238</v>
      </c>
      <c r="L2152" t="s">
        <v>27548</v>
      </c>
      <c r="M2152" t="s">
        <v>27549</v>
      </c>
    </row>
    <row r="2153" spans="1:13">
      <c r="A2153" s="1" t="s">
        <v>4170</v>
      </c>
      <c r="B2153">
        <v>6.7184695522552804E-8</v>
      </c>
      <c r="C2153" s="1">
        <v>3.19130379169971E-7</v>
      </c>
      <c r="D2153">
        <v>0</v>
      </c>
      <c r="E2153">
        <v>0</v>
      </c>
      <c r="F2153">
        <v>2.9761904761904799E-3</v>
      </c>
      <c r="G2153">
        <v>0</v>
      </c>
      <c r="H2153">
        <v>0</v>
      </c>
      <c r="I2153">
        <v>5.5555555555555601E-3</v>
      </c>
      <c r="J2153" s="1">
        <v>1</v>
      </c>
      <c r="K2153" t="s">
        <v>23241</v>
      </c>
      <c r="L2153" t="s">
        <v>27550</v>
      </c>
      <c r="M2153" t="s">
        <v>27551</v>
      </c>
    </row>
    <row r="2154" spans="1:13">
      <c r="A2154" s="1" t="s">
        <v>4171</v>
      </c>
      <c r="B2154">
        <v>1.9320351778629301E-4</v>
      </c>
      <c r="C2154" s="1">
        <v>2.7053587939796002E-4</v>
      </c>
      <c r="D2154">
        <v>1</v>
      </c>
      <c r="E2154">
        <v>0.98876404494381998</v>
      </c>
      <c r="F2154">
        <v>0.67897727272727304</v>
      </c>
      <c r="G2154">
        <v>1</v>
      </c>
      <c r="H2154">
        <v>0.96067415730337102</v>
      </c>
      <c r="I2154">
        <v>1</v>
      </c>
      <c r="J2154" s="1">
        <v>0.83333333333333304</v>
      </c>
      <c r="K2154" t="s">
        <v>23241</v>
      </c>
      <c r="L2154" t="s">
        <v>27552</v>
      </c>
      <c r="M2154" t="s">
        <v>27553</v>
      </c>
    </row>
    <row r="2155" spans="1:13">
      <c r="A2155" s="1" t="s">
        <v>4172</v>
      </c>
      <c r="B2155">
        <v>5.68895083875953E-7</v>
      </c>
      <c r="C2155" s="1">
        <v>4.6707556241787597E-9</v>
      </c>
      <c r="D2155">
        <v>1</v>
      </c>
      <c r="E2155">
        <v>1</v>
      </c>
      <c r="F2155">
        <v>0.99626865671641796</v>
      </c>
      <c r="G2155">
        <v>1</v>
      </c>
      <c r="H2155">
        <v>1</v>
      </c>
      <c r="I2155">
        <v>0.98484848484848497</v>
      </c>
      <c r="J2155" s="1">
        <v>0</v>
      </c>
      <c r="K2155" t="s">
        <v>23241</v>
      </c>
      <c r="L2155" t="s">
        <v>27554</v>
      </c>
      <c r="M2155" t="s">
        <v>27555</v>
      </c>
    </row>
    <row r="2156" spans="1:13">
      <c r="A2156" s="1" t="s">
        <v>4173</v>
      </c>
      <c r="B2156">
        <v>1.9751792596657598E-6</v>
      </c>
      <c r="C2156" s="1">
        <v>1.6073180812395699E-5</v>
      </c>
      <c r="D2156">
        <v>0.90625</v>
      </c>
      <c r="E2156">
        <v>0.978494623655914</v>
      </c>
      <c r="F2156">
        <v>0.99226804123711299</v>
      </c>
      <c r="G2156">
        <v>0.95555555555555605</v>
      </c>
      <c r="H2156">
        <v>0.96601941747572795</v>
      </c>
      <c r="I2156">
        <v>0.95876288659793796</v>
      </c>
      <c r="J2156" s="1">
        <v>1</v>
      </c>
      <c r="K2156" t="s">
        <v>23241</v>
      </c>
      <c r="L2156" t="s">
        <v>27556</v>
      </c>
      <c r="M2156" t="s">
        <v>27557</v>
      </c>
    </row>
    <row r="2157" spans="1:13">
      <c r="A2157" s="1" t="s">
        <v>4174</v>
      </c>
      <c r="B2157">
        <v>2.4214541292071101E-6</v>
      </c>
      <c r="C2157" s="1">
        <v>1.4425729372414399E-6</v>
      </c>
      <c r="D2157">
        <v>1.7857142857142901E-2</v>
      </c>
      <c r="E2157">
        <v>0.125</v>
      </c>
      <c r="F2157">
        <v>0</v>
      </c>
      <c r="G2157">
        <v>0</v>
      </c>
      <c r="H2157">
        <v>0</v>
      </c>
      <c r="I2157">
        <v>0</v>
      </c>
      <c r="J2157" s="1">
        <v>0</v>
      </c>
      <c r="K2157" t="s">
        <v>23238</v>
      </c>
      <c r="L2157" t="s">
        <v>27558</v>
      </c>
      <c r="M2157" t="s">
        <v>27559</v>
      </c>
    </row>
    <row r="2158" spans="1:13">
      <c r="A2158" s="1" t="s">
        <v>4175</v>
      </c>
      <c r="B2158">
        <v>3.2643816235849003E-7</v>
      </c>
      <c r="C2158" s="1">
        <v>4.0493203525746502E-7</v>
      </c>
      <c r="D2158">
        <v>1</v>
      </c>
      <c r="E2158">
        <v>0.98295454545454497</v>
      </c>
      <c r="F2158">
        <v>1</v>
      </c>
      <c r="G2158">
        <v>1</v>
      </c>
      <c r="H2158">
        <v>1</v>
      </c>
      <c r="I2158">
        <v>1</v>
      </c>
      <c r="J2158" s="1">
        <v>1</v>
      </c>
      <c r="K2158" t="s">
        <v>23238</v>
      </c>
      <c r="L2158" t="s">
        <v>27560</v>
      </c>
      <c r="M2158" t="s">
        <v>27561</v>
      </c>
    </row>
    <row r="2159" spans="1:13">
      <c r="A2159" s="1" t="s">
        <v>4176</v>
      </c>
      <c r="B2159">
        <v>2.00462518148394E-4</v>
      </c>
      <c r="C2159" s="1">
        <v>5.6810054034334102E-5</v>
      </c>
      <c r="D2159">
        <v>0.4375</v>
      </c>
      <c r="E2159">
        <v>0.67741935483870996</v>
      </c>
      <c r="F2159">
        <v>0.26288659793814401</v>
      </c>
      <c r="G2159">
        <v>0.43396226415094302</v>
      </c>
      <c r="H2159">
        <v>0.16203703703703701</v>
      </c>
      <c r="I2159">
        <v>0.43577981651376102</v>
      </c>
      <c r="J2159" s="1">
        <v>0</v>
      </c>
      <c r="K2159" t="s">
        <v>23238</v>
      </c>
      <c r="L2159" t="s">
        <v>27562</v>
      </c>
      <c r="M2159" t="s">
        <v>27563</v>
      </c>
    </row>
    <row r="2160" spans="1:13">
      <c r="A2160" s="1" t="s">
        <v>4177</v>
      </c>
      <c r="B2160">
        <v>9.8279907563936595E-7</v>
      </c>
      <c r="C2160" s="1">
        <v>5.7986204488034496E-7</v>
      </c>
      <c r="D2160">
        <v>0.96428571428571397</v>
      </c>
      <c r="E2160">
        <v>0.93421052631578905</v>
      </c>
      <c r="F2160">
        <v>1</v>
      </c>
      <c r="G2160">
        <v>1</v>
      </c>
      <c r="H2160">
        <v>1</v>
      </c>
      <c r="I2160">
        <v>1</v>
      </c>
      <c r="J2160" s="1">
        <v>1</v>
      </c>
      <c r="K2160" t="s">
        <v>23239</v>
      </c>
      <c r="L2160" t="s">
        <v>27564</v>
      </c>
      <c r="M2160" t="s">
        <v>27565</v>
      </c>
    </row>
    <row r="2161" spans="1:13">
      <c r="A2161" s="1" t="s">
        <v>4178</v>
      </c>
      <c r="B2161">
        <v>1.45366113512364E-7</v>
      </c>
      <c r="C2161" s="1">
        <v>2.4550576564749298E-6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0.9</v>
      </c>
      <c r="J2161" s="1">
        <v>1</v>
      </c>
      <c r="K2161" t="s">
        <v>23241</v>
      </c>
      <c r="L2161" t="s">
        <v>27566</v>
      </c>
      <c r="M2161" t="s">
        <v>27567</v>
      </c>
    </row>
    <row r="2162" spans="1:13">
      <c r="A2162" s="1" t="s">
        <v>4179</v>
      </c>
      <c r="B2162">
        <v>9.2874215137183697E-10</v>
      </c>
      <c r="C2162" s="1">
        <v>3.5290896026949098E-7</v>
      </c>
      <c r="D2162">
        <v>0.9</v>
      </c>
      <c r="E2162">
        <v>0.96666666666666701</v>
      </c>
      <c r="F2162">
        <v>0.98203592814371299</v>
      </c>
      <c r="G2162">
        <v>0.97321428571428603</v>
      </c>
      <c r="H2162">
        <v>0.81904761904761902</v>
      </c>
      <c r="I2162">
        <v>0.96610169491525399</v>
      </c>
      <c r="J2162" s="1">
        <v>1</v>
      </c>
      <c r="K2162" t="s">
        <v>23241</v>
      </c>
      <c r="L2162" t="s">
        <v>27568</v>
      </c>
      <c r="M2162" t="s">
        <v>27569</v>
      </c>
    </row>
    <row r="2163" spans="1:13">
      <c r="A2163" s="1" t="s">
        <v>4180</v>
      </c>
      <c r="B2163">
        <v>6.7944236185890696E-8</v>
      </c>
      <c r="C2163" s="1">
        <v>2.64156652050204E-7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0.92647058823529405</v>
      </c>
      <c r="J2163" s="1">
        <v>1</v>
      </c>
      <c r="K2163" t="s">
        <v>23242</v>
      </c>
      <c r="L2163" t="s">
        <v>27570</v>
      </c>
      <c r="M2163" t="s">
        <v>27571</v>
      </c>
    </row>
    <row r="2164" spans="1:13">
      <c r="A2164" s="1" t="s">
        <v>4181</v>
      </c>
      <c r="B2164">
        <v>2.5414627088114601E-5</v>
      </c>
      <c r="C2164" s="1">
        <v>2.32398339183828E-4</v>
      </c>
      <c r="D2164">
        <v>0.70370370370370405</v>
      </c>
      <c r="E2164">
        <v>0.59036144578313299</v>
      </c>
      <c r="F2164">
        <v>0.66287878787878796</v>
      </c>
      <c r="G2164">
        <v>0.4</v>
      </c>
      <c r="H2164">
        <v>0.36875000000000002</v>
      </c>
      <c r="I2164">
        <v>0.170454545454545</v>
      </c>
      <c r="J2164" s="1">
        <v>0</v>
      </c>
      <c r="K2164" t="s">
        <v>23238</v>
      </c>
      <c r="L2164" t="s">
        <v>27572</v>
      </c>
      <c r="M2164" t="s">
        <v>27573</v>
      </c>
    </row>
    <row r="2165" spans="1:13">
      <c r="A2165" s="1" t="s">
        <v>4182</v>
      </c>
      <c r="B2165">
        <v>1.5955561113251299E-6</v>
      </c>
      <c r="C2165" s="1">
        <v>4.9468732877630897E-7</v>
      </c>
      <c r="D2165">
        <v>0</v>
      </c>
      <c r="E2165">
        <v>0</v>
      </c>
      <c r="F2165">
        <v>1.0810810810810799E-2</v>
      </c>
      <c r="G2165">
        <v>0</v>
      </c>
      <c r="H2165">
        <v>5.4455445544554497E-2</v>
      </c>
      <c r="I2165">
        <v>2.5510204081632699E-2</v>
      </c>
      <c r="J2165" s="1">
        <v>0.11111111111111099</v>
      </c>
      <c r="K2165" t="s">
        <v>23241</v>
      </c>
      <c r="L2165" t="s">
        <v>27574</v>
      </c>
      <c r="M2165" t="s">
        <v>27575</v>
      </c>
    </row>
    <row r="2166" spans="1:13">
      <c r="A2166" s="1" t="s">
        <v>4183</v>
      </c>
      <c r="B2166">
        <v>7.6715701658352203E-7</v>
      </c>
      <c r="C2166" s="1">
        <v>3.4709609617035702E-6</v>
      </c>
      <c r="D2166">
        <v>1</v>
      </c>
      <c r="E2166">
        <v>1</v>
      </c>
      <c r="F2166">
        <v>0.957219251336898</v>
      </c>
      <c r="G2166">
        <v>1</v>
      </c>
      <c r="H2166">
        <v>1</v>
      </c>
      <c r="I2166">
        <v>0.99180327868852503</v>
      </c>
      <c r="J2166" s="1" t="s">
        <v>23229</v>
      </c>
      <c r="K2166" t="s">
        <v>23237</v>
      </c>
      <c r="L2166" t="s">
        <v>27576</v>
      </c>
      <c r="M2166" t="s">
        <v>27577</v>
      </c>
    </row>
    <row r="2167" spans="1:13">
      <c r="A2167" s="1" t="s">
        <v>4184</v>
      </c>
      <c r="B2167">
        <v>1.5556591875927399E-4</v>
      </c>
      <c r="C2167" s="1">
        <v>4.8121000852545396E-7</v>
      </c>
      <c r="D2167">
        <v>3.5714285714285698E-2</v>
      </c>
      <c r="E2167">
        <v>0.38095238095238099</v>
      </c>
      <c r="F2167">
        <v>0</v>
      </c>
      <c r="G2167">
        <v>0</v>
      </c>
      <c r="H2167">
        <v>0.102739726027397</v>
      </c>
      <c r="I2167">
        <v>6.6666666666666693E-2</v>
      </c>
      <c r="J2167" s="1">
        <v>0</v>
      </c>
      <c r="K2167" t="s">
        <v>23239</v>
      </c>
      <c r="L2167" t="s">
        <v>27578</v>
      </c>
      <c r="M2167" t="s">
        <v>27579</v>
      </c>
    </row>
    <row r="2168" spans="1:13">
      <c r="A2168" s="1" t="s">
        <v>4185</v>
      </c>
      <c r="B2168">
        <v>2.3686601002846699E-5</v>
      </c>
      <c r="C2168" s="1">
        <v>2.0558866783620101E-4</v>
      </c>
      <c r="D2168">
        <v>0.52500000000000002</v>
      </c>
      <c r="E2168">
        <v>0.67808219178082196</v>
      </c>
      <c r="F2168">
        <v>0.79605263157894701</v>
      </c>
      <c r="G2168">
        <v>0.52</v>
      </c>
      <c r="H2168">
        <v>0.46875</v>
      </c>
      <c r="I2168">
        <v>0.56944444444444398</v>
      </c>
      <c r="J2168" s="1">
        <v>0.95</v>
      </c>
      <c r="K2168" t="s">
        <v>23241</v>
      </c>
      <c r="L2168" t="s">
        <v>27580</v>
      </c>
      <c r="M2168" t="s">
        <v>27581</v>
      </c>
    </row>
    <row r="2169" spans="1:13">
      <c r="A2169" s="1" t="s">
        <v>4186</v>
      </c>
      <c r="B2169">
        <v>4.0273116998632298E-5</v>
      </c>
      <c r="C2169" s="1">
        <v>1.80464542995513E-6</v>
      </c>
      <c r="D2169">
        <v>0</v>
      </c>
      <c r="E2169">
        <v>0.101190476190476</v>
      </c>
      <c r="F2169">
        <v>1.3157894736842099E-2</v>
      </c>
      <c r="G2169">
        <v>0</v>
      </c>
      <c r="H2169">
        <v>0</v>
      </c>
      <c r="I2169">
        <v>1.4285714285714299E-2</v>
      </c>
      <c r="J2169" s="1" t="s">
        <v>23229</v>
      </c>
      <c r="K2169" t="s">
        <v>23240</v>
      </c>
      <c r="L2169" t="s">
        <v>27582</v>
      </c>
      <c r="M2169" t="s">
        <v>27583</v>
      </c>
    </row>
    <row r="2170" spans="1:13">
      <c r="A2170" s="1" t="s">
        <v>4187</v>
      </c>
      <c r="B2170">
        <v>2.1033547597596199E-6</v>
      </c>
      <c r="C2170" s="1">
        <v>3.4353018747774498E-6</v>
      </c>
      <c r="D2170">
        <v>1</v>
      </c>
      <c r="E2170">
        <v>1</v>
      </c>
      <c r="F2170">
        <v>0.88207547169811296</v>
      </c>
      <c r="G2170">
        <v>1</v>
      </c>
      <c r="H2170">
        <v>0.97540983606557397</v>
      </c>
      <c r="I2170">
        <v>0.97619047619047605</v>
      </c>
      <c r="J2170" s="1" t="s">
        <v>23229</v>
      </c>
      <c r="K2170" t="s">
        <v>23237</v>
      </c>
      <c r="L2170" t="s">
        <v>27584</v>
      </c>
      <c r="M2170" t="s">
        <v>27585</v>
      </c>
    </row>
    <row r="2171" spans="1:13">
      <c r="A2171" s="1" t="s">
        <v>4188</v>
      </c>
      <c r="B2171">
        <v>1.6495056682092499E-5</v>
      </c>
      <c r="C2171" s="1">
        <v>3.5542965579840101E-6</v>
      </c>
      <c r="D2171">
        <v>0.85714285714285698</v>
      </c>
      <c r="E2171">
        <v>0.78378378378378399</v>
      </c>
      <c r="F2171">
        <v>0.984177215189873</v>
      </c>
      <c r="G2171">
        <v>0.98275862068965503</v>
      </c>
      <c r="H2171">
        <v>1</v>
      </c>
      <c r="I2171">
        <v>0.96551724137931005</v>
      </c>
      <c r="J2171" s="1" t="s">
        <v>23229</v>
      </c>
      <c r="K2171" t="s">
        <v>23240</v>
      </c>
      <c r="L2171" t="s">
        <v>27586</v>
      </c>
      <c r="M2171" t="s">
        <v>27587</v>
      </c>
    </row>
    <row r="2172" spans="1:13">
      <c r="A2172" s="1" t="s">
        <v>4189</v>
      </c>
      <c r="B2172">
        <v>4.0295221596022999E-4</v>
      </c>
      <c r="C2172" s="1">
        <v>4.4895711728625898E-6</v>
      </c>
      <c r="D2172">
        <v>0.484375</v>
      </c>
      <c r="E2172">
        <v>9.5744680851063801E-2</v>
      </c>
      <c r="F2172">
        <v>0.38144329896907198</v>
      </c>
      <c r="G2172">
        <v>0.125</v>
      </c>
      <c r="H2172">
        <v>0.324561403508772</v>
      </c>
      <c r="I2172">
        <v>0.38934426229508201</v>
      </c>
      <c r="J2172" s="1" t="s">
        <v>23229</v>
      </c>
      <c r="K2172" t="s">
        <v>23240</v>
      </c>
      <c r="L2172" t="s">
        <v>27588</v>
      </c>
      <c r="M2172" t="s">
        <v>27589</v>
      </c>
    </row>
    <row r="2173" spans="1:13">
      <c r="A2173" s="1" t="s">
        <v>4190</v>
      </c>
      <c r="B2173">
        <v>1.27099771923976E-4</v>
      </c>
      <c r="C2173" s="1">
        <v>3.20809983868589E-4</v>
      </c>
      <c r="D2173">
        <v>0.9375</v>
      </c>
      <c r="E2173">
        <v>0.97894736842105301</v>
      </c>
      <c r="F2173">
        <v>0.786082474226804</v>
      </c>
      <c r="G2173">
        <v>0.99056603773584895</v>
      </c>
      <c r="H2173">
        <v>0.82894736842105299</v>
      </c>
      <c r="I2173">
        <v>0.98750000000000004</v>
      </c>
      <c r="J2173" s="1">
        <v>1</v>
      </c>
      <c r="K2173" t="s">
        <v>23239</v>
      </c>
      <c r="L2173" t="s">
        <v>27590</v>
      </c>
      <c r="M2173" t="s">
        <v>27591</v>
      </c>
    </row>
    <row r="2174" spans="1:13">
      <c r="A2174" s="1" t="s">
        <v>4191</v>
      </c>
      <c r="B2174">
        <v>1.0257116923010099E-5</v>
      </c>
      <c r="C2174" s="1">
        <v>1.46684783292252E-5</v>
      </c>
      <c r="D2174">
        <v>0.84090909090909105</v>
      </c>
      <c r="E2174">
        <v>0.88888888888888895</v>
      </c>
      <c r="F2174">
        <v>0.82065217391304301</v>
      </c>
      <c r="G2174">
        <v>0.92307692307692302</v>
      </c>
      <c r="H2174">
        <v>0.95588235294117696</v>
      </c>
      <c r="I2174">
        <v>0.79411764705882304</v>
      </c>
      <c r="J2174" s="1" t="s">
        <v>23229</v>
      </c>
      <c r="K2174" t="s">
        <v>23241</v>
      </c>
      <c r="L2174" t="s">
        <v>27592</v>
      </c>
      <c r="M2174" t="s">
        <v>27593</v>
      </c>
    </row>
    <row r="2175" spans="1:13">
      <c r="A2175" s="1" t="s">
        <v>4192</v>
      </c>
      <c r="B2175">
        <v>2.8551111396858301E-6</v>
      </c>
      <c r="C2175" s="1">
        <v>5.56431712173977E-7</v>
      </c>
      <c r="D2175">
        <v>1</v>
      </c>
      <c r="E2175">
        <v>1</v>
      </c>
      <c r="F2175">
        <v>1</v>
      </c>
      <c r="G2175">
        <v>0.91935483870967705</v>
      </c>
      <c r="H2175">
        <v>1</v>
      </c>
      <c r="I2175">
        <v>0.98148148148148195</v>
      </c>
      <c r="J2175" s="1" t="s">
        <v>23229</v>
      </c>
      <c r="K2175" t="s">
        <v>23238</v>
      </c>
      <c r="L2175" t="s">
        <v>27594</v>
      </c>
      <c r="M2175" t="s">
        <v>27595</v>
      </c>
    </row>
    <row r="2176" spans="1:13">
      <c r="A2176" s="1" t="s">
        <v>4193</v>
      </c>
      <c r="B2176">
        <v>7.1408674491003893E-5</v>
      </c>
      <c r="C2176" s="1">
        <v>5.1018224340775501E-5</v>
      </c>
      <c r="D2176">
        <v>0.44642857142857101</v>
      </c>
      <c r="E2176">
        <v>0.62195121951219501</v>
      </c>
      <c r="F2176">
        <v>0.81410256410256399</v>
      </c>
      <c r="G2176">
        <v>0.6875</v>
      </c>
      <c r="H2176">
        <v>0.72560975609756095</v>
      </c>
      <c r="I2176">
        <v>0.66666666666666696</v>
      </c>
      <c r="J2176" s="1">
        <v>1</v>
      </c>
      <c r="K2176" t="s">
        <v>23239</v>
      </c>
      <c r="L2176" t="s">
        <v>27596</v>
      </c>
      <c r="M2176" t="s">
        <v>27597</v>
      </c>
    </row>
    <row r="2177" spans="1:13">
      <c r="A2177" s="1" t="s">
        <v>4194</v>
      </c>
      <c r="B2177">
        <v>5.3806337385234797E-7</v>
      </c>
      <c r="C2177" s="1">
        <v>1.3261529467882701E-7</v>
      </c>
      <c r="D2177">
        <v>1</v>
      </c>
      <c r="E2177">
        <v>1</v>
      </c>
      <c r="F2177">
        <v>0.85606060606060597</v>
      </c>
      <c r="G2177">
        <v>1</v>
      </c>
      <c r="H2177">
        <v>0.94186046511627897</v>
      </c>
      <c r="I2177">
        <v>0.97619047619047605</v>
      </c>
      <c r="J2177" s="1">
        <v>1</v>
      </c>
      <c r="K2177" t="s">
        <v>23238</v>
      </c>
      <c r="L2177" t="s">
        <v>27598</v>
      </c>
      <c r="M2177" t="s">
        <v>27599</v>
      </c>
    </row>
    <row r="2178" spans="1:13">
      <c r="A2178" s="1" t="s">
        <v>4195</v>
      </c>
      <c r="B2178">
        <v>9.4028182771268395E-7</v>
      </c>
      <c r="C2178" s="1">
        <v>1.2604442505365299E-7</v>
      </c>
      <c r="D2178">
        <v>0.88709677419354804</v>
      </c>
      <c r="E2178">
        <v>0.921875</v>
      </c>
      <c r="F2178">
        <v>0.992307692307692</v>
      </c>
      <c r="G2178">
        <v>1</v>
      </c>
      <c r="H2178">
        <v>1</v>
      </c>
      <c r="I2178">
        <v>0.98113207547169801</v>
      </c>
      <c r="J2178" s="1">
        <v>1</v>
      </c>
      <c r="K2178" t="s">
        <v>23240</v>
      </c>
      <c r="L2178" t="s">
        <v>27600</v>
      </c>
      <c r="M2178" t="s">
        <v>27601</v>
      </c>
    </row>
    <row r="2179" spans="1:13">
      <c r="A2179" s="1" t="s">
        <v>4196</v>
      </c>
      <c r="B2179">
        <v>5.1482631950005501E-7</v>
      </c>
      <c r="C2179" s="1">
        <v>7.70362665675233E-6</v>
      </c>
      <c r="D2179">
        <v>1</v>
      </c>
      <c r="E2179">
        <v>0.99431818181818199</v>
      </c>
      <c r="F2179">
        <v>0.99731182795698903</v>
      </c>
      <c r="G2179">
        <v>0.66249999999999998</v>
      </c>
      <c r="H2179">
        <v>0.95977011494252895</v>
      </c>
      <c r="I2179">
        <v>0.9</v>
      </c>
      <c r="J2179" s="1">
        <v>1</v>
      </c>
      <c r="K2179" t="s">
        <v>23238</v>
      </c>
      <c r="L2179" t="s">
        <v>27602</v>
      </c>
      <c r="M2179" t="s">
        <v>27603</v>
      </c>
    </row>
    <row r="2180" spans="1:13">
      <c r="A2180" s="1" t="s">
        <v>4197</v>
      </c>
      <c r="B2180">
        <v>0</v>
      </c>
      <c r="C2180" s="1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s="1">
        <v>0.63636363636363602</v>
      </c>
      <c r="K2180" t="s">
        <v>23237</v>
      </c>
      <c r="L2180" t="s">
        <v>27604</v>
      </c>
      <c r="M2180" t="s">
        <v>27605</v>
      </c>
    </row>
    <row r="2181" spans="1:13">
      <c r="A2181" s="1" t="s">
        <v>4198</v>
      </c>
      <c r="B2181">
        <v>4.3739674946323601E-6</v>
      </c>
      <c r="C2181" s="1">
        <v>1.96910560048088E-6</v>
      </c>
      <c r="D2181">
        <v>0</v>
      </c>
      <c r="E2181">
        <v>0</v>
      </c>
      <c r="F2181">
        <v>2.32558139534884E-2</v>
      </c>
      <c r="G2181">
        <v>0</v>
      </c>
      <c r="H2181">
        <v>0</v>
      </c>
      <c r="I2181">
        <v>5.6818181818181802E-3</v>
      </c>
      <c r="J2181" s="1" t="s">
        <v>23229</v>
      </c>
      <c r="K2181" t="s">
        <v>23238</v>
      </c>
      <c r="L2181" t="s">
        <v>27606</v>
      </c>
      <c r="M2181" t="s">
        <v>27607</v>
      </c>
    </row>
    <row r="2182" spans="1:13">
      <c r="A2182" s="1" t="s">
        <v>4199</v>
      </c>
      <c r="B2182">
        <v>1.7172063532307799E-4</v>
      </c>
      <c r="C2182" s="1">
        <v>6.8664517604073599E-6</v>
      </c>
      <c r="D2182">
        <v>0.375</v>
      </c>
      <c r="E2182">
        <v>0.28125</v>
      </c>
      <c r="F2182">
        <v>2.3076923076923099E-2</v>
      </c>
      <c r="G2182">
        <v>6.25E-2</v>
      </c>
      <c r="H2182">
        <v>0.103603603603604</v>
      </c>
      <c r="I2182">
        <v>5.5084745762711898E-2</v>
      </c>
      <c r="J2182" s="1">
        <v>4.5454545454545497E-2</v>
      </c>
      <c r="K2182" t="s">
        <v>23238</v>
      </c>
      <c r="L2182" t="s">
        <v>27608</v>
      </c>
      <c r="M2182" t="s">
        <v>27609</v>
      </c>
    </row>
    <row r="2183" spans="1:13">
      <c r="A2183" s="1" t="s">
        <v>4200</v>
      </c>
      <c r="B2183">
        <v>8.6362268121449695E-6</v>
      </c>
      <c r="C2183" s="1">
        <v>8.5505680402789595E-7</v>
      </c>
      <c r="D2183">
        <v>0</v>
      </c>
      <c r="E2183">
        <v>9.7701149425287404E-2</v>
      </c>
      <c r="F2183">
        <v>0</v>
      </c>
      <c r="G2183">
        <v>0</v>
      </c>
      <c r="H2183">
        <v>0</v>
      </c>
      <c r="I2183">
        <v>0</v>
      </c>
      <c r="J2183" s="1" t="s">
        <v>23229</v>
      </c>
      <c r="K2183" t="s">
        <v>23237</v>
      </c>
      <c r="L2183" t="s">
        <v>27610</v>
      </c>
      <c r="M2183" t="s">
        <v>27611</v>
      </c>
    </row>
    <row r="2184" spans="1:13">
      <c r="A2184" s="1" t="s">
        <v>4201</v>
      </c>
      <c r="B2184">
        <v>7.5996952497153399E-7</v>
      </c>
      <c r="C2184" s="1">
        <v>1.3944536881816399E-6</v>
      </c>
      <c r="D2184">
        <v>1</v>
      </c>
      <c r="E2184">
        <v>1</v>
      </c>
      <c r="F2184">
        <v>0.994871794871795</v>
      </c>
      <c r="G2184">
        <v>0.83333333333333304</v>
      </c>
      <c r="H2184">
        <v>1</v>
      </c>
      <c r="I2184">
        <v>1</v>
      </c>
      <c r="J2184" s="1">
        <v>1</v>
      </c>
      <c r="K2184" t="s">
        <v>23241</v>
      </c>
      <c r="L2184" t="s">
        <v>27612</v>
      </c>
      <c r="M2184" t="s">
        <v>27613</v>
      </c>
    </row>
    <row r="2185" spans="1:13">
      <c r="A2185" s="1" t="s">
        <v>4202</v>
      </c>
      <c r="B2185">
        <v>9.6689102226279398E-8</v>
      </c>
      <c r="C2185" s="1">
        <v>2.01479800510631E-7</v>
      </c>
      <c r="D2185">
        <v>0</v>
      </c>
      <c r="E2185">
        <v>0</v>
      </c>
      <c r="F2185">
        <v>2.1186440677966101E-2</v>
      </c>
      <c r="G2185" t="s">
        <v>23229</v>
      </c>
      <c r="H2185">
        <v>0</v>
      </c>
      <c r="I2185">
        <v>0</v>
      </c>
      <c r="J2185" s="1">
        <v>0</v>
      </c>
      <c r="K2185" t="s">
        <v>23238</v>
      </c>
      <c r="L2185" t="s">
        <v>27614</v>
      </c>
      <c r="M2185" t="s">
        <v>27615</v>
      </c>
    </row>
    <row r="2186" spans="1:13">
      <c r="A2186" s="1" t="s">
        <v>4203</v>
      </c>
      <c r="B2186">
        <v>3.7219558234411899E-6</v>
      </c>
      <c r="C2186" s="1">
        <v>5.5108384818206301E-6</v>
      </c>
      <c r="D2186">
        <v>0.95161290322580605</v>
      </c>
      <c r="E2186">
        <v>0.98958333333333304</v>
      </c>
      <c r="F2186">
        <v>0.92564102564102602</v>
      </c>
      <c r="G2186">
        <v>0.99137931034482796</v>
      </c>
      <c r="H2186">
        <v>0.96052631578947401</v>
      </c>
      <c r="I2186">
        <v>0.95967741935483897</v>
      </c>
      <c r="J2186" s="1">
        <v>1</v>
      </c>
      <c r="K2186" t="s">
        <v>23238</v>
      </c>
      <c r="L2186" t="s">
        <v>27616</v>
      </c>
      <c r="M2186" t="s">
        <v>27617</v>
      </c>
    </row>
    <row r="2187" spans="1:13">
      <c r="A2187" s="1" t="s">
        <v>4204</v>
      </c>
      <c r="B2187">
        <v>3.35107959222027E-8</v>
      </c>
      <c r="C2187" s="1">
        <v>4.3667089422720401E-7</v>
      </c>
      <c r="D2187">
        <v>0</v>
      </c>
      <c r="E2187">
        <v>0</v>
      </c>
      <c r="F2187">
        <v>0</v>
      </c>
      <c r="G2187">
        <v>0.22916666666666699</v>
      </c>
      <c r="H2187">
        <v>3.6231884057971002E-2</v>
      </c>
      <c r="I2187">
        <v>2.6315789473684199E-2</v>
      </c>
      <c r="J2187" s="1">
        <v>0</v>
      </c>
      <c r="K2187" t="s">
        <v>23238</v>
      </c>
      <c r="L2187" t="s">
        <v>27618</v>
      </c>
      <c r="M2187" t="s">
        <v>27619</v>
      </c>
    </row>
    <row r="2188" spans="1:13">
      <c r="A2188" s="1" t="s">
        <v>4205</v>
      </c>
      <c r="B2188">
        <v>9.1265439371171703E-6</v>
      </c>
      <c r="C2188" s="1">
        <v>6.4816228190845299E-5</v>
      </c>
      <c r="D2188">
        <v>0.94444444444444398</v>
      </c>
      <c r="E2188">
        <v>0.93373493975903599</v>
      </c>
      <c r="F2188">
        <v>0.85714285714285698</v>
      </c>
      <c r="G2188">
        <v>0.93548387096774199</v>
      </c>
      <c r="H2188">
        <v>0.70909090909090899</v>
      </c>
      <c r="I2188">
        <v>0.76595744680851097</v>
      </c>
      <c r="J2188" s="1">
        <v>1</v>
      </c>
      <c r="K2188" t="s">
        <v>23241</v>
      </c>
      <c r="L2188" t="s">
        <v>27620</v>
      </c>
      <c r="M2188" t="s">
        <v>27621</v>
      </c>
    </row>
    <row r="2189" spans="1:13">
      <c r="A2189" s="1" t="s">
        <v>4206</v>
      </c>
      <c r="B2189">
        <v>1.19065268169298E-7</v>
      </c>
      <c r="C2189" s="1">
        <v>6.2245561326968099E-7</v>
      </c>
      <c r="D2189">
        <v>1</v>
      </c>
      <c r="E2189">
        <v>0.99404761904761896</v>
      </c>
      <c r="F2189">
        <v>1</v>
      </c>
      <c r="G2189">
        <v>0.89622641509433998</v>
      </c>
      <c r="H2189">
        <v>0.99545454545454504</v>
      </c>
      <c r="I2189">
        <v>0.97008547008546997</v>
      </c>
      <c r="J2189" s="1" t="s">
        <v>23229</v>
      </c>
      <c r="K2189" t="s">
        <v>23238</v>
      </c>
      <c r="L2189" t="s">
        <v>27622</v>
      </c>
      <c r="M2189" t="s">
        <v>27623</v>
      </c>
    </row>
    <row r="2190" spans="1:13">
      <c r="A2190" s="1" t="s">
        <v>4207</v>
      </c>
      <c r="B2190">
        <v>3.29939220884916E-4</v>
      </c>
      <c r="C2190" s="1">
        <v>3.2864304627677602E-4</v>
      </c>
      <c r="D2190">
        <v>0.28125</v>
      </c>
      <c r="E2190">
        <v>0.49473684210526298</v>
      </c>
      <c r="F2190">
        <v>9.4871794871794896E-2</v>
      </c>
      <c r="G2190">
        <v>8.9285714285714298E-3</v>
      </c>
      <c r="H2190">
        <v>4.3859649122807001E-2</v>
      </c>
      <c r="I2190">
        <v>6.3063063063063099E-2</v>
      </c>
      <c r="J2190" s="1">
        <v>0</v>
      </c>
      <c r="K2190" t="s">
        <v>23241</v>
      </c>
      <c r="L2190" t="s">
        <v>27624</v>
      </c>
      <c r="M2190" t="s">
        <v>27625</v>
      </c>
    </row>
    <row r="2191" spans="1:13">
      <c r="A2191" s="1" t="s">
        <v>4208</v>
      </c>
      <c r="B2191">
        <v>1.85291384438847E-6</v>
      </c>
      <c r="C2191" s="1">
        <v>4.2829834048353497E-6</v>
      </c>
      <c r="D2191">
        <v>9.375E-2</v>
      </c>
      <c r="E2191">
        <v>2.2222222222222199E-2</v>
      </c>
      <c r="F2191">
        <v>4.3604651162790699E-2</v>
      </c>
      <c r="G2191">
        <v>0</v>
      </c>
      <c r="H2191">
        <v>0.15730337078651699</v>
      </c>
      <c r="I2191">
        <v>3.7499999999999999E-2</v>
      </c>
      <c r="J2191" s="1">
        <v>0</v>
      </c>
      <c r="K2191" t="s">
        <v>23238</v>
      </c>
      <c r="L2191" t="s">
        <v>27626</v>
      </c>
      <c r="M2191" t="s">
        <v>27627</v>
      </c>
    </row>
    <row r="2192" spans="1:13">
      <c r="A2192" s="1" t="s">
        <v>4209</v>
      </c>
      <c r="B2192">
        <v>1.16433702738659E-5</v>
      </c>
      <c r="C2192" s="1">
        <v>1.0904877866985599E-5</v>
      </c>
      <c r="D2192">
        <v>0.65625</v>
      </c>
      <c r="E2192">
        <v>0.81818181818181801</v>
      </c>
      <c r="F2192">
        <v>0.521505376344086</v>
      </c>
      <c r="G2192">
        <v>0.44736842105263203</v>
      </c>
      <c r="H2192">
        <v>0.26404494382022498</v>
      </c>
      <c r="I2192">
        <v>0.37755102040816302</v>
      </c>
      <c r="J2192" s="1" t="s">
        <v>23229</v>
      </c>
      <c r="K2192" t="s">
        <v>23238</v>
      </c>
      <c r="L2192" t="s">
        <v>27628</v>
      </c>
      <c r="M2192" t="s">
        <v>27629</v>
      </c>
    </row>
    <row r="2193" spans="1:13">
      <c r="A2193" s="1" t="s">
        <v>4210</v>
      </c>
      <c r="B2193">
        <v>1.1102046290425801E-5</v>
      </c>
      <c r="C2193" s="1">
        <v>4.2804503915267099E-7</v>
      </c>
      <c r="D2193">
        <v>0.15625</v>
      </c>
      <c r="E2193">
        <v>0.16666666666666699</v>
      </c>
      <c r="F2193">
        <v>0</v>
      </c>
      <c r="G2193">
        <v>0.10344827586206901</v>
      </c>
      <c r="H2193">
        <v>2.23214285714286E-2</v>
      </c>
      <c r="I2193">
        <v>1.6666666666666701E-2</v>
      </c>
      <c r="J2193" s="1">
        <v>0</v>
      </c>
      <c r="K2193" t="s">
        <v>23238</v>
      </c>
      <c r="L2193" t="s">
        <v>27630</v>
      </c>
      <c r="M2193" t="s">
        <v>27631</v>
      </c>
    </row>
    <row r="2194" spans="1:13">
      <c r="A2194" s="1" t="s">
        <v>4211</v>
      </c>
      <c r="B2194">
        <v>2.5750691085109399E-9</v>
      </c>
      <c r="C2194" s="1">
        <v>3.2891911681510399E-9</v>
      </c>
      <c r="D2194">
        <v>0</v>
      </c>
      <c r="E2194">
        <v>0</v>
      </c>
      <c r="F2194">
        <v>0</v>
      </c>
      <c r="G2194">
        <v>9.2592592592592605E-3</v>
      </c>
      <c r="H2194">
        <v>0</v>
      </c>
      <c r="I2194">
        <v>0</v>
      </c>
      <c r="J2194" s="1">
        <v>0.5</v>
      </c>
      <c r="K2194" t="s">
        <v>23242</v>
      </c>
      <c r="L2194" t="s">
        <v>27632</v>
      </c>
      <c r="M2194" t="s">
        <v>27633</v>
      </c>
    </row>
    <row r="2195" spans="1:13">
      <c r="A2195" s="1" t="s">
        <v>4212</v>
      </c>
      <c r="B2195">
        <v>2.6399183101113598E-4</v>
      </c>
      <c r="C2195" s="1">
        <v>2.9449483027931401E-4</v>
      </c>
      <c r="D2195">
        <v>0</v>
      </c>
      <c r="E2195">
        <v>5.31914893617021E-3</v>
      </c>
      <c r="F2195">
        <v>0.60880829015544002</v>
      </c>
      <c r="G2195">
        <v>1.13636363636364E-2</v>
      </c>
      <c r="H2195">
        <v>0.314285714285714</v>
      </c>
      <c r="I2195">
        <v>0.106741573033708</v>
      </c>
      <c r="J2195" s="1">
        <v>0</v>
      </c>
      <c r="K2195" t="s">
        <v>23241</v>
      </c>
      <c r="L2195" t="s">
        <v>27634</v>
      </c>
      <c r="M2195" t="s">
        <v>27635</v>
      </c>
    </row>
    <row r="2196" spans="1:13">
      <c r="A2196" s="1" t="s">
        <v>4213</v>
      </c>
      <c r="B2196">
        <v>3.95289599865482E-8</v>
      </c>
      <c r="C2196" s="1">
        <v>2.0039419985447901E-6</v>
      </c>
      <c r="D2196">
        <v>1</v>
      </c>
      <c r="E2196">
        <v>1</v>
      </c>
      <c r="F2196">
        <v>0.90270270270270303</v>
      </c>
      <c r="G2196">
        <v>1</v>
      </c>
      <c r="H2196">
        <v>0.91237113402061898</v>
      </c>
      <c r="I2196">
        <v>0.85185185185185197</v>
      </c>
      <c r="J2196" s="1">
        <v>1</v>
      </c>
      <c r="K2196" t="s">
        <v>23238</v>
      </c>
      <c r="L2196" t="s">
        <v>27636</v>
      </c>
      <c r="M2196" t="s">
        <v>27637</v>
      </c>
    </row>
    <row r="2197" spans="1:13">
      <c r="A2197" s="1" t="s">
        <v>4214</v>
      </c>
      <c r="B2197">
        <v>4.9062752798312103E-5</v>
      </c>
      <c r="C2197" s="1">
        <v>1.47540763961305E-5</v>
      </c>
      <c r="D2197">
        <v>0.79310344827586199</v>
      </c>
      <c r="E2197">
        <v>0.95205479452054798</v>
      </c>
      <c r="F2197">
        <v>0.85036496350364998</v>
      </c>
      <c r="G2197">
        <v>0.26086956521739102</v>
      </c>
      <c r="H2197">
        <v>0.95714285714285696</v>
      </c>
      <c r="I2197">
        <v>0.73170731707317105</v>
      </c>
      <c r="J2197" s="1">
        <v>1</v>
      </c>
      <c r="K2197" t="s">
        <v>23239</v>
      </c>
      <c r="L2197" t="s">
        <v>27638</v>
      </c>
      <c r="M2197" t="s">
        <v>27639</v>
      </c>
    </row>
    <row r="2198" spans="1:13">
      <c r="A2198" s="1" t="s">
        <v>4215</v>
      </c>
      <c r="B2198">
        <v>5.6483464227709898E-8</v>
      </c>
      <c r="C2198" s="1">
        <v>4.7675977258175399E-7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0.97413793103448298</v>
      </c>
      <c r="J2198" s="1" t="s">
        <v>23229</v>
      </c>
      <c r="K2198" t="s">
        <v>23238</v>
      </c>
      <c r="L2198" t="s">
        <v>27640</v>
      </c>
      <c r="M2198" t="s">
        <v>27641</v>
      </c>
    </row>
    <row r="2199" spans="1:13">
      <c r="A2199" s="1" t="s">
        <v>4216</v>
      </c>
      <c r="B2199">
        <v>6.5503672299119398E-6</v>
      </c>
      <c r="C2199" s="1">
        <v>1.7452646245623799E-8</v>
      </c>
      <c r="D2199">
        <v>0.18421052631578899</v>
      </c>
      <c r="E2199">
        <v>8.3333333333333301E-2</v>
      </c>
      <c r="F2199">
        <v>0</v>
      </c>
      <c r="G2199">
        <v>0.33333333333333298</v>
      </c>
      <c r="H2199">
        <v>6.6666666666666697E-3</v>
      </c>
      <c r="I2199">
        <v>0.15833333333333299</v>
      </c>
      <c r="J2199" s="1">
        <v>0</v>
      </c>
      <c r="K2199" t="s">
        <v>23241</v>
      </c>
      <c r="L2199" t="s">
        <v>27642</v>
      </c>
      <c r="M2199" t="s">
        <v>27643</v>
      </c>
    </row>
    <row r="2200" spans="1:13">
      <c r="A2200" s="1" t="s">
        <v>4217</v>
      </c>
      <c r="B2200">
        <v>1.3710449216962099E-6</v>
      </c>
      <c r="C2200" s="1">
        <v>2.2175213816010401E-6</v>
      </c>
      <c r="D2200">
        <v>0.875</v>
      </c>
      <c r="E2200">
        <v>0.93258426966292096</v>
      </c>
      <c r="F2200">
        <v>0.952380952380952</v>
      </c>
      <c r="G2200">
        <v>1</v>
      </c>
      <c r="H2200">
        <v>0.99382716049382702</v>
      </c>
      <c r="I2200">
        <v>1</v>
      </c>
      <c r="J2200" s="1" t="s">
        <v>23229</v>
      </c>
      <c r="K2200" t="s">
        <v>23241</v>
      </c>
      <c r="L2200" t="s">
        <v>27644</v>
      </c>
      <c r="M2200" t="s">
        <v>27645</v>
      </c>
    </row>
    <row r="2201" spans="1:13">
      <c r="A2201" s="1" t="s">
        <v>4218</v>
      </c>
      <c r="B2201">
        <v>3.98430135112714E-4</v>
      </c>
      <c r="C2201" s="1">
        <v>4.9643332982304602E-6</v>
      </c>
      <c r="D2201">
        <v>0.79629629629629595</v>
      </c>
      <c r="E2201">
        <v>0.96527777777777801</v>
      </c>
      <c r="F2201">
        <v>0.39322916666666702</v>
      </c>
      <c r="G2201">
        <v>0.75581395348837199</v>
      </c>
      <c r="H2201">
        <v>0.52659574468085102</v>
      </c>
      <c r="I2201">
        <v>0.40789473684210498</v>
      </c>
      <c r="J2201" s="1">
        <v>1</v>
      </c>
      <c r="K2201" t="s">
        <v>23239</v>
      </c>
      <c r="L2201" t="s">
        <v>27646</v>
      </c>
      <c r="M2201" t="s">
        <v>27647</v>
      </c>
    </row>
    <row r="2202" spans="1:13">
      <c r="A2202" s="1" t="s">
        <v>4219</v>
      </c>
      <c r="B2202">
        <v>1.1171529619589401E-9</v>
      </c>
      <c r="C2202" s="1">
        <v>5.3020897339710203E-7</v>
      </c>
      <c r="D2202">
        <v>0</v>
      </c>
      <c r="E2202">
        <v>0.16923076923076899</v>
      </c>
      <c r="F2202">
        <v>0.1875</v>
      </c>
      <c r="G2202">
        <v>0</v>
      </c>
      <c r="H2202">
        <v>2.7027027027027001E-2</v>
      </c>
      <c r="I2202">
        <v>0.13636363636363599</v>
      </c>
      <c r="J2202" s="1">
        <v>0</v>
      </c>
      <c r="K2202" t="s">
        <v>23241</v>
      </c>
      <c r="L2202" t="s">
        <v>27648</v>
      </c>
      <c r="M2202" t="s">
        <v>27649</v>
      </c>
    </row>
    <row r="2203" spans="1:13">
      <c r="A2203" s="1" t="s">
        <v>4220</v>
      </c>
      <c r="B2203">
        <v>2.3527777894253702E-5</v>
      </c>
      <c r="C2203" s="1">
        <v>1.85834603859748E-4</v>
      </c>
      <c r="D2203">
        <v>1</v>
      </c>
      <c r="E2203">
        <v>0.84210526315789502</v>
      </c>
      <c r="F2203">
        <v>0.875</v>
      </c>
      <c r="G2203">
        <v>0.85294117647058798</v>
      </c>
      <c r="H2203">
        <v>0.88823529411764701</v>
      </c>
      <c r="I2203">
        <v>0.71551724137931005</v>
      </c>
      <c r="J2203" s="1">
        <v>1</v>
      </c>
      <c r="K2203" t="s">
        <v>23238</v>
      </c>
      <c r="L2203" t="s">
        <v>27650</v>
      </c>
      <c r="M2203" t="s">
        <v>27651</v>
      </c>
    </row>
    <row r="2204" spans="1:13">
      <c r="A2204" s="1" t="s">
        <v>4221</v>
      </c>
      <c r="B2204">
        <v>1.22795409089231E-4</v>
      </c>
      <c r="C2204" s="1">
        <v>2.6316641283624198E-4</v>
      </c>
      <c r="D2204">
        <v>0</v>
      </c>
      <c r="E2204">
        <v>0</v>
      </c>
      <c r="F2204">
        <v>0.40119760479041899</v>
      </c>
      <c r="G2204">
        <v>0</v>
      </c>
      <c r="H2204">
        <v>2.9069767441860499E-2</v>
      </c>
      <c r="I2204">
        <v>1.21951219512195E-2</v>
      </c>
      <c r="J2204" s="1">
        <v>0</v>
      </c>
      <c r="K2204" t="s">
        <v>23241</v>
      </c>
      <c r="L2204" t="s">
        <v>27652</v>
      </c>
      <c r="M2204" t="s">
        <v>27653</v>
      </c>
    </row>
    <row r="2205" spans="1:13">
      <c r="A2205" s="1" t="s">
        <v>4222</v>
      </c>
      <c r="B2205">
        <v>2.59601004345831E-6</v>
      </c>
      <c r="C2205" s="1">
        <v>4.3871021775116602E-5</v>
      </c>
      <c r="D2205">
        <v>1.5625E-2</v>
      </c>
      <c r="E2205">
        <v>3.2258064516128997E-2</v>
      </c>
      <c r="F2205">
        <v>0</v>
      </c>
      <c r="G2205">
        <v>4.6296296296296301E-2</v>
      </c>
      <c r="H2205">
        <v>1.33928571428571E-2</v>
      </c>
      <c r="I2205">
        <v>0.109649122807018</v>
      </c>
      <c r="J2205" s="1">
        <v>0</v>
      </c>
      <c r="K2205" t="s">
        <v>23240</v>
      </c>
      <c r="L2205" t="s">
        <v>27654</v>
      </c>
      <c r="M2205" t="s">
        <v>27655</v>
      </c>
    </row>
    <row r="2206" spans="1:13">
      <c r="A2206" s="1" t="s">
        <v>4223</v>
      </c>
      <c r="B2206">
        <v>1.6207877436974701E-7</v>
      </c>
      <c r="C2206" s="1">
        <v>1.1115447638459701E-5</v>
      </c>
      <c r="D2206">
        <v>1</v>
      </c>
      <c r="E2206">
        <v>0.98113207547169801</v>
      </c>
      <c r="F2206">
        <v>0.918604651162791</v>
      </c>
      <c r="G2206">
        <v>1</v>
      </c>
      <c r="H2206">
        <v>0.98404255319148903</v>
      </c>
      <c r="I2206">
        <v>1</v>
      </c>
      <c r="J2206" s="1" t="s">
        <v>23229</v>
      </c>
      <c r="K2206" t="s">
        <v>23238</v>
      </c>
      <c r="L2206" t="s">
        <v>27656</v>
      </c>
      <c r="M2206" t="s">
        <v>27657</v>
      </c>
    </row>
    <row r="2207" spans="1:13">
      <c r="A2207" s="1" t="s">
        <v>4224</v>
      </c>
      <c r="B2207">
        <v>2.69443319245485E-6</v>
      </c>
      <c r="C2207" s="1">
        <v>2.4516805461514201E-5</v>
      </c>
      <c r="D2207">
        <v>1</v>
      </c>
      <c r="E2207">
        <v>1</v>
      </c>
      <c r="F2207">
        <v>1</v>
      </c>
      <c r="G2207">
        <v>0.80172413793103403</v>
      </c>
      <c r="H2207">
        <v>1</v>
      </c>
      <c r="I2207">
        <v>0.93333333333333335</v>
      </c>
      <c r="J2207" s="1" t="s">
        <v>23229</v>
      </c>
      <c r="K2207" t="s">
        <v>23243</v>
      </c>
      <c r="L2207" t="s">
        <v>27658</v>
      </c>
      <c r="M2207" t="s">
        <v>27659</v>
      </c>
    </row>
    <row r="2208" spans="1:13">
      <c r="A2208" s="1" t="s">
        <v>4225</v>
      </c>
      <c r="B2208">
        <v>2.4113940032942001E-5</v>
      </c>
      <c r="C2208" s="1">
        <v>6.20735310477317E-4</v>
      </c>
      <c r="D2208">
        <v>0.75806451612903203</v>
      </c>
      <c r="E2208">
        <v>0.930851063829787</v>
      </c>
      <c r="F2208">
        <v>0.73280423280423301</v>
      </c>
      <c r="G2208">
        <v>0.86363636363636398</v>
      </c>
      <c r="H2208">
        <v>0.25</v>
      </c>
      <c r="I2208">
        <v>0.841880341880342</v>
      </c>
      <c r="J2208" s="1" t="s">
        <v>23229</v>
      </c>
      <c r="K2208" t="s">
        <v>23239</v>
      </c>
      <c r="L2208" t="s">
        <v>27660</v>
      </c>
      <c r="M2208" t="s">
        <v>27661</v>
      </c>
    </row>
    <row r="2209" spans="1:13">
      <c r="A2209" s="1" t="s">
        <v>4226</v>
      </c>
      <c r="B2209">
        <v>1.54122184937135E-4</v>
      </c>
      <c r="C2209" s="1">
        <v>4.1229915885523999E-6</v>
      </c>
      <c r="D2209">
        <v>0.75</v>
      </c>
      <c r="E2209">
        <v>0.79166666666666696</v>
      </c>
      <c r="F2209">
        <v>0.98958333333333304</v>
      </c>
      <c r="G2209">
        <v>0.98958333333333304</v>
      </c>
      <c r="H2209">
        <v>0.99473684210526303</v>
      </c>
      <c r="I2209">
        <v>0.98148148148148195</v>
      </c>
      <c r="J2209" s="1">
        <v>1</v>
      </c>
      <c r="K2209" t="s">
        <v>23240</v>
      </c>
      <c r="L2209" t="s">
        <v>27662</v>
      </c>
      <c r="M2209" t="s">
        <v>27663</v>
      </c>
    </row>
    <row r="2210" spans="1:13">
      <c r="A2210" s="1" t="s">
        <v>4227</v>
      </c>
      <c r="B2210">
        <v>3.1460199760334301E-7</v>
      </c>
      <c r="C2210" s="1">
        <v>6.1452480474313402E-10</v>
      </c>
      <c r="D2210">
        <v>0</v>
      </c>
      <c r="E2210">
        <v>0</v>
      </c>
      <c r="F2210">
        <v>0</v>
      </c>
      <c r="G2210">
        <v>0</v>
      </c>
      <c r="H2210">
        <v>5.0505050505050501E-3</v>
      </c>
      <c r="I2210">
        <v>0</v>
      </c>
      <c r="J2210" s="1">
        <v>0.95454545454545503</v>
      </c>
      <c r="K2210" t="s">
        <v>23240</v>
      </c>
      <c r="L2210" t="s">
        <v>27664</v>
      </c>
      <c r="M2210" t="s">
        <v>27665</v>
      </c>
    </row>
    <row r="2211" spans="1:13">
      <c r="A2211" s="1" t="s">
        <v>4228</v>
      </c>
      <c r="B2211">
        <v>9.4753830789880696E-7</v>
      </c>
      <c r="C2211" s="1">
        <v>1.12176155749956E-8</v>
      </c>
      <c r="D2211">
        <v>1</v>
      </c>
      <c r="E2211">
        <v>0.97619047619047605</v>
      </c>
      <c r="F2211">
        <v>0.99456521739130399</v>
      </c>
      <c r="G2211">
        <v>1</v>
      </c>
      <c r="H2211">
        <v>1</v>
      </c>
      <c r="I2211">
        <v>1</v>
      </c>
      <c r="J2211" s="1">
        <v>1</v>
      </c>
      <c r="K2211" t="s">
        <v>23240</v>
      </c>
      <c r="L2211" t="s">
        <v>27666</v>
      </c>
      <c r="M2211" t="s">
        <v>27667</v>
      </c>
    </row>
    <row r="2212" spans="1:13">
      <c r="A2212" s="1" t="s">
        <v>4229</v>
      </c>
      <c r="B2212">
        <v>3.7715492690413099E-5</v>
      </c>
      <c r="C2212" s="1">
        <v>8.75100203672153E-5</v>
      </c>
      <c r="D2212">
        <v>0</v>
      </c>
      <c r="E2212">
        <v>0</v>
      </c>
      <c r="F2212">
        <v>0.435606060606061</v>
      </c>
      <c r="G2212">
        <v>0</v>
      </c>
      <c r="H2212">
        <v>5.95238095238095E-2</v>
      </c>
      <c r="I2212">
        <v>2.1276595744680899E-2</v>
      </c>
      <c r="J2212" s="1">
        <v>0</v>
      </c>
      <c r="K2212" t="s">
        <v>23241</v>
      </c>
      <c r="L2212" t="s">
        <v>27668</v>
      </c>
      <c r="M2212" t="s">
        <v>27669</v>
      </c>
    </row>
    <row r="2213" spans="1:13">
      <c r="A2213" s="1" t="s">
        <v>4230</v>
      </c>
      <c r="B2213">
        <v>1.0295741150057099E-6</v>
      </c>
      <c r="C2213" s="1">
        <v>4.1850295584821801E-8</v>
      </c>
      <c r="D2213">
        <v>1.6129032258064498E-2</v>
      </c>
      <c r="E2213">
        <v>0</v>
      </c>
      <c r="F2213">
        <v>3.54609929078014E-3</v>
      </c>
      <c r="G2213">
        <v>0</v>
      </c>
      <c r="H2213">
        <v>0</v>
      </c>
      <c r="I2213">
        <v>0</v>
      </c>
      <c r="J2213" s="1">
        <v>0.85</v>
      </c>
      <c r="K2213" t="s">
        <v>23242</v>
      </c>
      <c r="L2213" t="s">
        <v>27670</v>
      </c>
      <c r="M2213" t="s">
        <v>27671</v>
      </c>
    </row>
    <row r="2214" spans="1:13">
      <c r="A2214" s="1" t="s">
        <v>4231</v>
      </c>
      <c r="B2214">
        <v>1.36886545360851E-5</v>
      </c>
      <c r="C2214" s="1">
        <v>4.24082134966778E-5</v>
      </c>
      <c r="D2214">
        <v>0.46296296296296302</v>
      </c>
      <c r="E2214">
        <v>2.40963855421687E-2</v>
      </c>
      <c r="F2214">
        <v>0.974683544303797</v>
      </c>
      <c r="G2214">
        <v>1</v>
      </c>
      <c r="H2214">
        <v>0.97590361445783103</v>
      </c>
      <c r="I2214">
        <v>0.81428571428571395</v>
      </c>
      <c r="J2214" s="1" t="s">
        <v>23229</v>
      </c>
      <c r="K2214" t="s">
        <v>23241</v>
      </c>
      <c r="L2214" t="s">
        <v>27672</v>
      </c>
      <c r="M2214" t="s">
        <v>27673</v>
      </c>
    </row>
    <row r="2215" spans="1:13">
      <c r="A2215" s="1" t="s">
        <v>4232</v>
      </c>
      <c r="B2215">
        <v>1.76317444890321E-6</v>
      </c>
      <c r="C2215" s="1">
        <v>4.0548739294823397E-5</v>
      </c>
      <c r="D2215">
        <v>1</v>
      </c>
      <c r="E2215">
        <v>0.98404255319148903</v>
      </c>
      <c r="F2215">
        <v>0.92670157068062797</v>
      </c>
      <c r="G2215">
        <v>0.931034482758621</v>
      </c>
      <c r="H2215">
        <v>0.97297297297297303</v>
      </c>
      <c r="I2215">
        <v>0.81854838709677402</v>
      </c>
      <c r="J2215" s="1">
        <v>1</v>
      </c>
      <c r="K2215" t="s">
        <v>23240</v>
      </c>
      <c r="L2215" t="s">
        <v>27674</v>
      </c>
      <c r="M2215" t="s">
        <v>27675</v>
      </c>
    </row>
    <row r="2216" spans="1:13">
      <c r="A2216" s="1" t="s">
        <v>4233</v>
      </c>
      <c r="B2216">
        <v>1.5261587748526001E-5</v>
      </c>
      <c r="C2216" s="1">
        <v>5.1169081427979198E-5</v>
      </c>
      <c r="D2216">
        <v>0</v>
      </c>
      <c r="E2216">
        <v>0</v>
      </c>
      <c r="F2216">
        <v>0.10233918128654999</v>
      </c>
      <c r="G2216">
        <v>0</v>
      </c>
      <c r="H2216">
        <v>4.3478260869565202E-2</v>
      </c>
      <c r="I2216">
        <v>7.2463768115942004E-3</v>
      </c>
      <c r="J2216" s="1">
        <v>0</v>
      </c>
      <c r="K2216" t="s">
        <v>23238</v>
      </c>
      <c r="L2216" t="s">
        <v>27676</v>
      </c>
      <c r="M2216" t="s">
        <v>27677</v>
      </c>
    </row>
    <row r="2217" spans="1:13">
      <c r="A2217" s="1" t="s">
        <v>4234</v>
      </c>
      <c r="B2217">
        <v>4.6962905184071101E-7</v>
      </c>
      <c r="C2217" s="1">
        <v>3.3306235707474698E-6</v>
      </c>
      <c r="D2217">
        <v>0.12068965517241401</v>
      </c>
      <c r="E2217">
        <v>1.7647058823529401E-2</v>
      </c>
      <c r="F2217">
        <v>3.4759358288770102E-2</v>
      </c>
      <c r="G2217">
        <v>0.36666666666666697</v>
      </c>
      <c r="H2217">
        <v>0.14285714285714299</v>
      </c>
      <c r="I2217">
        <v>0.20175438596491199</v>
      </c>
      <c r="J2217" s="1">
        <v>0</v>
      </c>
      <c r="K2217" t="s">
        <v>23238</v>
      </c>
      <c r="L2217" t="s">
        <v>27678</v>
      </c>
      <c r="M2217" t="s">
        <v>27679</v>
      </c>
    </row>
    <row r="2218" spans="1:13">
      <c r="A2218" s="1" t="s">
        <v>4235</v>
      </c>
      <c r="B2218">
        <v>2.2983570934803799E-6</v>
      </c>
      <c r="C2218" s="1">
        <v>2.2155030372201402E-6</v>
      </c>
      <c r="D2218">
        <v>1</v>
      </c>
      <c r="E2218">
        <v>0.99411764705882399</v>
      </c>
      <c r="F2218">
        <v>0.946540880503145</v>
      </c>
      <c r="G2218">
        <v>1</v>
      </c>
      <c r="H2218">
        <v>1</v>
      </c>
      <c r="I2218">
        <v>1</v>
      </c>
      <c r="J2218" s="1">
        <v>1</v>
      </c>
      <c r="K2218" t="s">
        <v>23241</v>
      </c>
      <c r="L2218" t="s">
        <v>27680</v>
      </c>
      <c r="M2218" t="s">
        <v>27681</v>
      </c>
    </row>
    <row r="2219" spans="1:13">
      <c r="A2219" s="1" t="s">
        <v>4236</v>
      </c>
      <c r="B2219">
        <v>2.1959391444386899E-6</v>
      </c>
      <c r="C2219" s="1">
        <v>2.9392841969599498E-7</v>
      </c>
      <c r="D2219">
        <v>0.65517241379310298</v>
      </c>
      <c r="E2219">
        <v>0.79729729729729704</v>
      </c>
      <c r="F2219">
        <v>0.69491525423728795</v>
      </c>
      <c r="G2219">
        <v>0.83333333333333304</v>
      </c>
      <c r="H2219">
        <v>0.76744186046511598</v>
      </c>
      <c r="I2219">
        <v>0.88333333333333297</v>
      </c>
      <c r="J2219" s="1" t="s">
        <v>23229</v>
      </c>
      <c r="K2219" t="s">
        <v>23241</v>
      </c>
      <c r="L2219" t="s">
        <v>27682</v>
      </c>
      <c r="M2219" t="s">
        <v>27683</v>
      </c>
    </row>
    <row r="2220" spans="1:13">
      <c r="A2220" s="1" t="s">
        <v>4237</v>
      </c>
      <c r="B2220">
        <v>2.9957551403043799E-7</v>
      </c>
      <c r="C2220" s="1">
        <v>1.40581398945143E-6</v>
      </c>
      <c r="D2220">
        <v>1</v>
      </c>
      <c r="E2220">
        <v>1</v>
      </c>
      <c r="F2220">
        <v>1</v>
      </c>
      <c r="G2220">
        <v>1</v>
      </c>
      <c r="H2220">
        <v>0.99450549450549497</v>
      </c>
      <c r="I2220">
        <v>0.98181818181818203</v>
      </c>
      <c r="J2220" s="1">
        <v>0.85714285714285698</v>
      </c>
      <c r="K2220" t="s">
        <v>23238</v>
      </c>
      <c r="L2220" t="s">
        <v>27684</v>
      </c>
      <c r="M2220" t="s">
        <v>27685</v>
      </c>
    </row>
    <row r="2221" spans="1:13">
      <c r="A2221" s="1" t="s">
        <v>4238</v>
      </c>
      <c r="B2221">
        <v>8.3179006349097203E-5</v>
      </c>
      <c r="C2221" s="1">
        <v>5.8402761554822399E-5</v>
      </c>
      <c r="D2221">
        <v>0.77586206896551702</v>
      </c>
      <c r="E2221">
        <v>0.95679012345679004</v>
      </c>
      <c r="F2221">
        <v>0.684782608695652</v>
      </c>
      <c r="G2221">
        <v>0.9375</v>
      </c>
      <c r="H2221">
        <v>0.81481481481481499</v>
      </c>
      <c r="I2221">
        <v>0.61797752808988804</v>
      </c>
      <c r="J2221" s="1">
        <v>1</v>
      </c>
      <c r="K2221" t="s">
        <v>23238</v>
      </c>
      <c r="L2221" t="s">
        <v>27686</v>
      </c>
      <c r="M2221" t="s">
        <v>27687</v>
      </c>
    </row>
    <row r="2222" spans="1:13">
      <c r="A2222" s="1" t="s">
        <v>4239</v>
      </c>
      <c r="B2222">
        <v>6.9288240637936503E-5</v>
      </c>
      <c r="C2222" s="1">
        <v>6.6915497093141205E-5</v>
      </c>
      <c r="D2222">
        <v>0.33870967741935498</v>
      </c>
      <c r="E2222">
        <v>0.42941176470588199</v>
      </c>
      <c r="F2222">
        <v>3.00751879699248E-2</v>
      </c>
      <c r="G2222">
        <v>0.9</v>
      </c>
      <c r="H2222">
        <v>0.19642857142857101</v>
      </c>
      <c r="I2222">
        <v>0.69491525423728795</v>
      </c>
      <c r="J2222" s="1" t="s">
        <v>23229</v>
      </c>
      <c r="K2222" t="s">
        <v>23237</v>
      </c>
      <c r="L2222" t="s">
        <v>27688</v>
      </c>
      <c r="M2222" t="s">
        <v>27689</v>
      </c>
    </row>
    <row r="2223" spans="1:13">
      <c r="A2223" s="1" t="s">
        <v>4240</v>
      </c>
      <c r="B2223">
        <v>1.6220992065597701E-4</v>
      </c>
      <c r="C2223" s="1">
        <v>3.2852035358473599E-5</v>
      </c>
      <c r="D2223">
        <v>0.5</v>
      </c>
      <c r="E2223">
        <v>0.72727272727272696</v>
      </c>
      <c r="F2223">
        <v>8.7155963302752298E-2</v>
      </c>
      <c r="G2223">
        <v>0</v>
      </c>
      <c r="H2223">
        <v>0</v>
      </c>
      <c r="I2223">
        <v>5.4945054945054903E-2</v>
      </c>
      <c r="J2223" s="1">
        <v>0</v>
      </c>
      <c r="K2223" t="s">
        <v>23242</v>
      </c>
      <c r="L2223" t="s">
        <v>27690</v>
      </c>
      <c r="M2223" t="s">
        <v>27691</v>
      </c>
    </row>
    <row r="2224" spans="1:13">
      <c r="A2224" s="1" t="s">
        <v>4241</v>
      </c>
      <c r="B2224">
        <v>2.3932687469783302E-6</v>
      </c>
      <c r="C2224" s="1">
        <v>3.4123212311988398E-7</v>
      </c>
      <c r="D2224">
        <v>0.98387096774193505</v>
      </c>
      <c r="E2224">
        <v>1</v>
      </c>
      <c r="F2224">
        <v>0.99459459459459498</v>
      </c>
      <c r="G2224">
        <v>0.90277777777777801</v>
      </c>
      <c r="H2224">
        <v>0.97159090909090895</v>
      </c>
      <c r="I2224">
        <v>0.8984375</v>
      </c>
      <c r="J2224" s="1">
        <v>1</v>
      </c>
      <c r="K2224" t="s">
        <v>23240</v>
      </c>
      <c r="L2224" t="s">
        <v>27692</v>
      </c>
      <c r="M2224" t="s">
        <v>27693</v>
      </c>
    </row>
    <row r="2225" spans="1:13">
      <c r="A2225" s="1" t="s">
        <v>4242</v>
      </c>
      <c r="B2225">
        <v>7.9773687269214203E-4</v>
      </c>
      <c r="C2225" s="1">
        <v>1.3424184866449201E-4</v>
      </c>
      <c r="D2225">
        <v>0.87096774193548399</v>
      </c>
      <c r="E2225">
        <v>0.56666666666666698</v>
      </c>
      <c r="F2225">
        <v>0.94973544973544999</v>
      </c>
      <c r="G2225">
        <v>1</v>
      </c>
      <c r="H2225">
        <v>0.98499999999999999</v>
      </c>
      <c r="I2225">
        <v>0.99519230769230804</v>
      </c>
      <c r="J2225" s="1">
        <v>1</v>
      </c>
      <c r="K2225" t="s">
        <v>23237</v>
      </c>
      <c r="L2225" t="s">
        <v>27694</v>
      </c>
      <c r="M2225" t="s">
        <v>27695</v>
      </c>
    </row>
    <row r="2226" spans="1:13">
      <c r="A2226" s="1" t="s">
        <v>4243</v>
      </c>
      <c r="B2226">
        <v>4.6951238794374197E-6</v>
      </c>
      <c r="C2226" s="1">
        <v>1.6112688787496499E-5</v>
      </c>
      <c r="D2226">
        <v>1</v>
      </c>
      <c r="E2226">
        <v>0.99333333333333296</v>
      </c>
      <c r="F2226">
        <v>0.67021276595744705</v>
      </c>
      <c r="G2226">
        <v>1</v>
      </c>
      <c r="H2226">
        <v>0.90410958904109595</v>
      </c>
      <c r="I2226">
        <v>1</v>
      </c>
      <c r="J2226" s="1">
        <v>1</v>
      </c>
      <c r="K2226" t="s">
        <v>23238</v>
      </c>
      <c r="L2226" t="s">
        <v>27696</v>
      </c>
      <c r="M2226" t="s">
        <v>27697</v>
      </c>
    </row>
    <row r="2227" spans="1:13">
      <c r="A2227" s="1" t="s">
        <v>4244</v>
      </c>
      <c r="B2227">
        <v>3.0433248189104801E-6</v>
      </c>
      <c r="C2227" s="1">
        <v>2.3623270392144199E-5</v>
      </c>
      <c r="D2227">
        <v>1</v>
      </c>
      <c r="E2227">
        <v>1</v>
      </c>
      <c r="F2227">
        <v>0.89106145251396696</v>
      </c>
      <c r="G2227">
        <v>0.66666666666666696</v>
      </c>
      <c r="H2227">
        <v>0.92948717948717996</v>
      </c>
      <c r="I2227">
        <v>0.88749999999999996</v>
      </c>
      <c r="J2227" s="1">
        <v>1</v>
      </c>
      <c r="K2227" t="s">
        <v>23241</v>
      </c>
      <c r="L2227" t="s">
        <v>27698</v>
      </c>
      <c r="M2227" t="s">
        <v>27699</v>
      </c>
    </row>
    <row r="2228" spans="1:13">
      <c r="A2228" s="1" t="s">
        <v>4245</v>
      </c>
      <c r="B2228">
        <v>6.5274454623162998E-7</v>
      </c>
      <c r="C2228" s="1">
        <v>1.67167366095832E-9</v>
      </c>
      <c r="D2228">
        <v>1.85185185185185E-2</v>
      </c>
      <c r="E2228">
        <v>0</v>
      </c>
      <c r="F2228">
        <v>8.6206896551724102E-3</v>
      </c>
      <c r="G2228">
        <v>0</v>
      </c>
      <c r="H2228">
        <v>0</v>
      </c>
      <c r="I2228">
        <v>0</v>
      </c>
      <c r="J2228" s="1">
        <v>0.4375</v>
      </c>
      <c r="K2228" t="s">
        <v>23239</v>
      </c>
      <c r="L2228" t="s">
        <v>27700</v>
      </c>
      <c r="M2228" t="s">
        <v>27701</v>
      </c>
    </row>
    <row r="2229" spans="1:13">
      <c r="A2229" s="1" t="s">
        <v>4246</v>
      </c>
      <c r="B2229">
        <v>2.6741355911111302E-4</v>
      </c>
      <c r="C2229" s="1">
        <v>8.9967139196801198E-4</v>
      </c>
      <c r="D2229">
        <v>0.15909090909090901</v>
      </c>
      <c r="E2229">
        <v>7.5581395348837205E-2</v>
      </c>
      <c r="F2229">
        <v>0.292682926829268</v>
      </c>
      <c r="G2229">
        <v>0.93421052631578905</v>
      </c>
      <c r="H2229">
        <v>0.436708860759494</v>
      </c>
      <c r="I2229">
        <v>0.85393258426966301</v>
      </c>
      <c r="J2229" s="1">
        <v>0.95454545454545503</v>
      </c>
      <c r="K2229" t="s">
        <v>23240</v>
      </c>
      <c r="L2229" t="s">
        <v>27702</v>
      </c>
      <c r="M2229" t="s">
        <v>27703</v>
      </c>
    </row>
    <row r="2230" spans="1:13">
      <c r="A2230" s="1" t="s">
        <v>4247</v>
      </c>
      <c r="B2230">
        <v>3.13614394004568E-4</v>
      </c>
      <c r="C2230" s="1">
        <v>1.09575656073574E-4</v>
      </c>
      <c r="D2230">
        <v>0.3125</v>
      </c>
      <c r="E2230">
        <v>0.75280898876404501</v>
      </c>
      <c r="F2230">
        <v>0.568965517241379</v>
      </c>
      <c r="G2230">
        <v>0.28301886792452802</v>
      </c>
      <c r="H2230">
        <v>0.56382978723404298</v>
      </c>
      <c r="I2230">
        <v>0.70873786407767003</v>
      </c>
      <c r="J2230" s="1" t="s">
        <v>23229</v>
      </c>
      <c r="K2230" t="s">
        <v>23238</v>
      </c>
      <c r="L2230" t="s">
        <v>27704</v>
      </c>
      <c r="M2230" t="s">
        <v>27705</v>
      </c>
    </row>
    <row r="2231" spans="1:13">
      <c r="A2231" s="1" t="s">
        <v>4248</v>
      </c>
      <c r="B2231">
        <v>3.0639298100907697E-5</v>
      </c>
      <c r="C2231" s="1">
        <v>4.1404484764107502E-8</v>
      </c>
      <c r="D2231">
        <v>6.25E-2</v>
      </c>
      <c r="E2231">
        <v>0</v>
      </c>
      <c r="F2231">
        <v>0.238461538461538</v>
      </c>
      <c r="G2231">
        <v>0.18965517241379301</v>
      </c>
      <c r="H2231">
        <v>0.31578947368421101</v>
      </c>
      <c r="I2231">
        <v>0.11885245901639301</v>
      </c>
      <c r="J2231" s="1">
        <v>0</v>
      </c>
      <c r="K2231" t="s">
        <v>23238</v>
      </c>
      <c r="L2231" t="s">
        <v>27706</v>
      </c>
      <c r="M2231" t="s">
        <v>27707</v>
      </c>
    </row>
    <row r="2232" spans="1:13">
      <c r="A2232" s="1" t="s">
        <v>4249</v>
      </c>
      <c r="B2232">
        <v>1.5017547724475799E-7</v>
      </c>
      <c r="C2232" s="1">
        <v>2.9458145492915102E-6</v>
      </c>
      <c r="D2232">
        <v>0.12962962962963001</v>
      </c>
      <c r="E2232">
        <v>0.11267605633802801</v>
      </c>
      <c r="F2232">
        <v>0.215</v>
      </c>
      <c r="G2232">
        <v>0</v>
      </c>
      <c r="H2232">
        <v>0.104477611940299</v>
      </c>
      <c r="I2232">
        <v>3.125E-2</v>
      </c>
      <c r="J2232" s="1">
        <v>0</v>
      </c>
      <c r="K2232" t="s">
        <v>23237</v>
      </c>
      <c r="L2232" t="s">
        <v>27708</v>
      </c>
      <c r="M2232" t="s">
        <v>27709</v>
      </c>
    </row>
    <row r="2233" spans="1:13">
      <c r="A2233" s="1" t="s">
        <v>4250</v>
      </c>
      <c r="B2233">
        <v>3.0068409117457401E-5</v>
      </c>
      <c r="C2233" s="1">
        <v>2.3391970013786098E-5</v>
      </c>
      <c r="D2233">
        <v>0.109375</v>
      </c>
      <c r="E2233">
        <v>5.6179775280898901E-3</v>
      </c>
      <c r="F2233">
        <v>8.3333333333333301E-2</v>
      </c>
      <c r="G2233">
        <v>1.72413793103448E-2</v>
      </c>
      <c r="H2233">
        <v>0.15697674418604701</v>
      </c>
      <c r="I2233">
        <v>0.14285714285714299</v>
      </c>
      <c r="J2233" s="1">
        <v>9.0909090909090898E-2</v>
      </c>
      <c r="K2233" t="s">
        <v>23240</v>
      </c>
      <c r="L2233" t="s">
        <v>27710</v>
      </c>
      <c r="M2233" t="s">
        <v>27711</v>
      </c>
    </row>
    <row r="2234" spans="1:13">
      <c r="A2234" s="1" t="s">
        <v>4251</v>
      </c>
      <c r="B2234">
        <v>3.3137847959871499E-6</v>
      </c>
      <c r="C2234" s="1">
        <v>3.1662706126144099E-6</v>
      </c>
      <c r="D2234">
        <v>0.96428571428571397</v>
      </c>
      <c r="E2234">
        <v>1</v>
      </c>
      <c r="F2234">
        <v>0.83986928104575198</v>
      </c>
      <c r="G2234">
        <v>1</v>
      </c>
      <c r="H2234">
        <v>0.87894736842105303</v>
      </c>
      <c r="I2234">
        <v>0.98</v>
      </c>
      <c r="J2234" s="1">
        <v>1</v>
      </c>
      <c r="K2234" t="s">
        <v>23242</v>
      </c>
      <c r="L2234" t="s">
        <v>27712</v>
      </c>
      <c r="M2234" t="s">
        <v>27713</v>
      </c>
    </row>
    <row r="2235" spans="1:13">
      <c r="A2235" s="1" t="s">
        <v>4252</v>
      </c>
      <c r="B2235">
        <v>1.39602887013992E-4</v>
      </c>
      <c r="C2235" s="1">
        <v>6.2943998089463101E-4</v>
      </c>
      <c r="D2235">
        <v>0</v>
      </c>
      <c r="E2235">
        <v>5.7692307692307702E-2</v>
      </c>
      <c r="F2235">
        <v>1</v>
      </c>
      <c r="G2235">
        <v>0.4</v>
      </c>
      <c r="H2235">
        <v>0.40588235294117597</v>
      </c>
      <c r="I2235">
        <v>0.32786885245901598</v>
      </c>
      <c r="J2235" s="1">
        <v>0</v>
      </c>
      <c r="K2235" t="s">
        <v>23242</v>
      </c>
      <c r="L2235" t="s">
        <v>27714</v>
      </c>
      <c r="M2235" t="s">
        <v>27715</v>
      </c>
    </row>
    <row r="2236" spans="1:13">
      <c r="A2236" s="1" t="s">
        <v>4253</v>
      </c>
      <c r="B2236">
        <v>9.9760324037119897E-5</v>
      </c>
      <c r="C2236" s="1">
        <v>1.80629704086985E-4</v>
      </c>
      <c r="D2236">
        <v>1</v>
      </c>
      <c r="E2236">
        <v>0.99358974358974395</v>
      </c>
      <c r="F2236">
        <v>0.56611570247933896</v>
      </c>
      <c r="G2236">
        <v>1</v>
      </c>
      <c r="H2236">
        <v>1</v>
      </c>
      <c r="I2236">
        <v>0.97959183673469397</v>
      </c>
      <c r="J2236" s="1" t="s">
        <v>23229</v>
      </c>
      <c r="K2236" t="s">
        <v>23237</v>
      </c>
      <c r="L2236" t="s">
        <v>27716</v>
      </c>
      <c r="M2236" t="s">
        <v>27717</v>
      </c>
    </row>
    <row r="2237" spans="1:13">
      <c r="A2237" s="1" t="s">
        <v>4254</v>
      </c>
      <c r="B2237">
        <v>6.7286723133033697E-5</v>
      </c>
      <c r="C2237" s="1">
        <v>2.5312937110083801E-6</v>
      </c>
      <c r="D2237">
        <v>4.6875E-2</v>
      </c>
      <c r="E2237">
        <v>0.12631578947368399</v>
      </c>
      <c r="F2237">
        <v>0.12886597938144301</v>
      </c>
      <c r="G2237">
        <v>0.16666666666666699</v>
      </c>
      <c r="H2237">
        <v>0.13636363636363599</v>
      </c>
      <c r="I2237">
        <v>9.2592592592592601E-2</v>
      </c>
      <c r="J2237" s="1">
        <v>9.0909090909090898E-2</v>
      </c>
      <c r="K2237" t="s">
        <v>23242</v>
      </c>
      <c r="L2237" t="s">
        <v>27718</v>
      </c>
      <c r="M2237" t="s">
        <v>27719</v>
      </c>
    </row>
    <row r="2238" spans="1:13">
      <c r="A2238" s="1" t="s">
        <v>4255</v>
      </c>
      <c r="B2238">
        <v>8.0667811986885795E-6</v>
      </c>
      <c r="C2238" s="1">
        <v>7.6867842175964702E-5</v>
      </c>
      <c r="D2238">
        <v>0.21666666666666701</v>
      </c>
      <c r="E2238">
        <v>0.56179775280898903</v>
      </c>
      <c r="F2238">
        <v>0.32500000000000001</v>
      </c>
      <c r="G2238">
        <v>0.53846153846153799</v>
      </c>
      <c r="H2238">
        <v>7.8651685393258397E-2</v>
      </c>
      <c r="I2238">
        <v>0.640625</v>
      </c>
      <c r="J2238" s="1">
        <v>0</v>
      </c>
      <c r="K2238" t="s">
        <v>23241</v>
      </c>
      <c r="L2238" t="s">
        <v>27720</v>
      </c>
      <c r="M2238" t="s">
        <v>27721</v>
      </c>
    </row>
    <row r="2239" spans="1:13">
      <c r="A2239" s="1" t="s">
        <v>4256</v>
      </c>
      <c r="B2239">
        <v>6.9433839909258803E-8</v>
      </c>
      <c r="C2239" s="1">
        <v>1.64977941489079E-7</v>
      </c>
      <c r="D2239">
        <v>1</v>
      </c>
      <c r="E2239">
        <v>0.99253731343283602</v>
      </c>
      <c r="F2239">
        <v>0.99438202247190999</v>
      </c>
      <c r="G2239">
        <v>1</v>
      </c>
      <c r="H2239">
        <v>1</v>
      </c>
      <c r="I2239">
        <v>1</v>
      </c>
      <c r="J2239" s="1">
        <v>0</v>
      </c>
      <c r="K2239" t="s">
        <v>23240</v>
      </c>
      <c r="L2239" t="s">
        <v>27722</v>
      </c>
      <c r="M2239" t="s">
        <v>27723</v>
      </c>
    </row>
    <row r="2240" spans="1:13">
      <c r="A2240" s="1" t="s">
        <v>4257</v>
      </c>
      <c r="B2240">
        <v>1.10101593257235E-6</v>
      </c>
      <c r="C2240" s="1">
        <v>2.93935558142945E-5</v>
      </c>
      <c r="D2240">
        <v>1</v>
      </c>
      <c r="E2240">
        <v>0.967741935483871</v>
      </c>
      <c r="F2240">
        <v>0.94791666666666696</v>
      </c>
      <c r="G2240">
        <v>0.97826086956521696</v>
      </c>
      <c r="H2240">
        <v>0.92452830188679203</v>
      </c>
      <c r="I2240">
        <v>0.95212765957446799</v>
      </c>
      <c r="J2240" s="1">
        <v>1</v>
      </c>
      <c r="K2240" t="s">
        <v>23238</v>
      </c>
      <c r="L2240" t="s">
        <v>27724</v>
      </c>
      <c r="M2240" t="s">
        <v>27725</v>
      </c>
    </row>
    <row r="2241" spans="1:13">
      <c r="A2241" s="1" t="s">
        <v>4258</v>
      </c>
      <c r="B2241">
        <v>1.12397430562017E-4</v>
      </c>
      <c r="C2241" s="1">
        <v>1.3582527105541599E-4</v>
      </c>
      <c r="D2241">
        <v>0.17241379310344801</v>
      </c>
      <c r="E2241">
        <v>1.1904761904761901E-2</v>
      </c>
      <c r="F2241">
        <v>0.26767676767676801</v>
      </c>
      <c r="G2241">
        <v>0</v>
      </c>
      <c r="H2241">
        <v>0</v>
      </c>
      <c r="I2241">
        <v>6.7073170731707293E-2</v>
      </c>
      <c r="J2241" s="1">
        <v>0</v>
      </c>
      <c r="K2241" t="s">
        <v>23238</v>
      </c>
      <c r="L2241" t="s">
        <v>27726</v>
      </c>
      <c r="M2241" t="s">
        <v>27727</v>
      </c>
    </row>
    <row r="2242" spans="1:13">
      <c r="A2242" s="1" t="s">
        <v>4259</v>
      </c>
      <c r="B2242">
        <v>1.29917159477141E-5</v>
      </c>
      <c r="C2242" s="1">
        <v>1.9007070215298299E-6</v>
      </c>
      <c r="D2242">
        <v>0.98387096774193505</v>
      </c>
      <c r="E2242">
        <v>1</v>
      </c>
      <c r="F2242">
        <v>0.71768707482993199</v>
      </c>
      <c r="G2242">
        <v>0.94791666666666696</v>
      </c>
      <c r="H2242">
        <v>0.75581395348837199</v>
      </c>
      <c r="I2242">
        <v>0.87301587301587302</v>
      </c>
      <c r="J2242" s="1" t="s">
        <v>23229</v>
      </c>
      <c r="K2242" t="s">
        <v>23238</v>
      </c>
      <c r="L2242" t="s">
        <v>27728</v>
      </c>
      <c r="M2242" t="s">
        <v>27729</v>
      </c>
    </row>
    <row r="2243" spans="1:13">
      <c r="A2243" s="1" t="s">
        <v>4260</v>
      </c>
      <c r="B2243">
        <v>1.4552744187060999E-7</v>
      </c>
      <c r="C2243" s="1">
        <v>3.2459672207684198E-7</v>
      </c>
      <c r="D2243">
        <v>0</v>
      </c>
      <c r="E2243">
        <v>5.5555555555555601E-3</v>
      </c>
      <c r="F2243">
        <v>6.06936416184971E-2</v>
      </c>
      <c r="G2243">
        <v>0</v>
      </c>
      <c r="H2243">
        <v>0.13541666666666699</v>
      </c>
      <c r="I2243">
        <v>0</v>
      </c>
      <c r="J2243" s="1">
        <v>0</v>
      </c>
      <c r="K2243" t="s">
        <v>23237</v>
      </c>
      <c r="L2243" t="s">
        <v>27730</v>
      </c>
      <c r="M2243" t="s">
        <v>27731</v>
      </c>
    </row>
    <row r="2244" spans="1:13">
      <c r="A2244" s="1" t="s">
        <v>4261</v>
      </c>
      <c r="B2244">
        <v>7.7417727101793495E-6</v>
      </c>
      <c r="C2244" s="1">
        <v>5.8498446646682903E-8</v>
      </c>
      <c r="D2244">
        <v>1</v>
      </c>
      <c r="E2244">
        <v>1</v>
      </c>
      <c r="F2244">
        <v>0.942408376963351</v>
      </c>
      <c r="G2244">
        <v>1</v>
      </c>
      <c r="H2244">
        <v>0.92</v>
      </c>
      <c r="I2244">
        <v>1</v>
      </c>
      <c r="J2244" s="1">
        <v>1</v>
      </c>
      <c r="K2244" t="s">
        <v>23241</v>
      </c>
      <c r="L2244" t="s">
        <v>27732</v>
      </c>
      <c r="M2244" t="s">
        <v>27733</v>
      </c>
    </row>
    <row r="2245" spans="1:13">
      <c r="A2245" s="1" t="s">
        <v>4262</v>
      </c>
      <c r="B2245">
        <v>2.1012700304287698E-6</v>
      </c>
      <c r="C2245" s="1">
        <v>1.21613042423283E-6</v>
      </c>
      <c r="D2245">
        <v>1</v>
      </c>
      <c r="E2245">
        <v>0.993506493506494</v>
      </c>
      <c r="F2245">
        <v>1</v>
      </c>
      <c r="G2245">
        <v>0.51515151515151503</v>
      </c>
      <c r="H2245">
        <v>1</v>
      </c>
      <c r="I2245">
        <v>0.9453125</v>
      </c>
      <c r="J2245" s="1">
        <v>1</v>
      </c>
      <c r="K2245" t="s">
        <v>23241</v>
      </c>
      <c r="L2245" t="s">
        <v>27734</v>
      </c>
      <c r="M2245" t="s">
        <v>27735</v>
      </c>
    </row>
    <row r="2246" spans="1:13">
      <c r="A2246" s="1" t="s">
        <v>4263</v>
      </c>
      <c r="B2246">
        <v>9.1493281295125901E-9</v>
      </c>
      <c r="C2246" s="1">
        <v>2.18999623673766E-10</v>
      </c>
      <c r="D2246">
        <v>0</v>
      </c>
      <c r="E2246">
        <v>0</v>
      </c>
      <c r="F2246">
        <v>0</v>
      </c>
      <c r="G2246">
        <v>0</v>
      </c>
      <c r="H2246">
        <v>5.8139534883720903E-3</v>
      </c>
      <c r="I2246">
        <v>0</v>
      </c>
      <c r="J2246" s="1">
        <v>0</v>
      </c>
      <c r="K2246" t="s">
        <v>23241</v>
      </c>
      <c r="L2246" t="s">
        <v>27736</v>
      </c>
      <c r="M2246" t="s">
        <v>27737</v>
      </c>
    </row>
    <row r="2247" spans="1:13">
      <c r="A2247" s="1" t="s">
        <v>4264</v>
      </c>
      <c r="B2247">
        <v>1.36702629226877E-4</v>
      </c>
      <c r="C2247" s="1">
        <v>9.5374238516756203E-6</v>
      </c>
      <c r="D2247">
        <v>0.84482758620689702</v>
      </c>
      <c r="E2247">
        <v>0.623529411764706</v>
      </c>
      <c r="F2247">
        <v>0.99096385542168697</v>
      </c>
      <c r="G2247">
        <v>1</v>
      </c>
      <c r="H2247">
        <v>0.974683544303797</v>
      </c>
      <c r="I2247">
        <v>0.97560975609756095</v>
      </c>
      <c r="J2247" s="1">
        <v>1</v>
      </c>
      <c r="K2247" t="s">
        <v>23238</v>
      </c>
      <c r="L2247" t="s">
        <v>27738</v>
      </c>
      <c r="M2247" t="s">
        <v>27739</v>
      </c>
    </row>
    <row r="2248" spans="1:13">
      <c r="A2248" s="1" t="s">
        <v>4265</v>
      </c>
      <c r="B2248">
        <v>9.2340133022596302E-6</v>
      </c>
      <c r="C2248" s="1">
        <v>1.42080006936611E-5</v>
      </c>
      <c r="D2248">
        <v>9.375E-2</v>
      </c>
      <c r="E2248">
        <v>0</v>
      </c>
      <c r="F2248">
        <v>0</v>
      </c>
      <c r="G2248">
        <v>0.22413793103448301</v>
      </c>
      <c r="H2248">
        <v>3.1645569620253201E-2</v>
      </c>
      <c r="I2248">
        <v>0.104651162790698</v>
      </c>
      <c r="J2248" s="1" t="s">
        <v>23229</v>
      </c>
      <c r="K2248" t="s">
        <v>23241</v>
      </c>
      <c r="L2248" t="s">
        <v>27740</v>
      </c>
      <c r="M2248" t="s">
        <v>27741</v>
      </c>
    </row>
    <row r="2249" spans="1:13">
      <c r="A2249" s="1" t="s">
        <v>4266</v>
      </c>
      <c r="B2249">
        <v>3.5354896505308399E-5</v>
      </c>
      <c r="C2249" s="1">
        <v>7.0220464113118205E-5</v>
      </c>
      <c r="D2249">
        <v>0.233333333333333</v>
      </c>
      <c r="E2249">
        <v>1.8072289156626498E-2</v>
      </c>
      <c r="F2249">
        <v>0.284246575342466</v>
      </c>
      <c r="G2249">
        <v>0</v>
      </c>
      <c r="H2249">
        <v>7.69230769230769E-2</v>
      </c>
      <c r="I2249">
        <v>0.107142857142857</v>
      </c>
      <c r="J2249" s="1" t="s">
        <v>23229</v>
      </c>
      <c r="K2249" t="s">
        <v>23237</v>
      </c>
      <c r="L2249" t="s">
        <v>27742</v>
      </c>
      <c r="M2249" t="s">
        <v>27743</v>
      </c>
    </row>
    <row r="2250" spans="1:13">
      <c r="A2250" s="1" t="s">
        <v>4267</v>
      </c>
      <c r="B2250">
        <v>9.695571679736819E-7</v>
      </c>
      <c r="C2250" s="1">
        <v>8.2246586486437104E-6</v>
      </c>
      <c r="D2250">
        <v>0</v>
      </c>
      <c r="E2250">
        <v>0</v>
      </c>
      <c r="F2250">
        <v>2.7472527472527501E-3</v>
      </c>
      <c r="G2250">
        <v>0.5</v>
      </c>
      <c r="H2250">
        <v>3.8888888888888903E-2</v>
      </c>
      <c r="I2250">
        <v>7.69230769230769E-2</v>
      </c>
      <c r="J2250" s="1">
        <v>0</v>
      </c>
      <c r="K2250" t="s">
        <v>23237</v>
      </c>
      <c r="L2250" t="s">
        <v>27744</v>
      </c>
      <c r="M2250" t="s">
        <v>27745</v>
      </c>
    </row>
    <row r="2251" spans="1:13">
      <c r="A2251" s="1" t="s">
        <v>4268</v>
      </c>
      <c r="B2251">
        <v>3.7166144410259001E-10</v>
      </c>
      <c r="C2251" s="1">
        <v>3.25417089514091E-5</v>
      </c>
      <c r="D2251">
        <v>0.13043478260869601</v>
      </c>
      <c r="E2251">
        <v>1.58730158730159E-2</v>
      </c>
      <c r="F2251">
        <v>0.24747474747474699</v>
      </c>
      <c r="G2251">
        <v>0.155555555555556</v>
      </c>
      <c r="H2251">
        <v>0.41447368421052599</v>
      </c>
      <c r="I2251">
        <v>6.7415730337078594E-2</v>
      </c>
      <c r="J2251" s="1">
        <v>0</v>
      </c>
      <c r="K2251" t="s">
        <v>23241</v>
      </c>
      <c r="L2251" t="s">
        <v>27746</v>
      </c>
      <c r="M2251" t="s">
        <v>27747</v>
      </c>
    </row>
    <row r="2252" spans="1:13">
      <c r="A2252" s="1" t="s">
        <v>4269</v>
      </c>
      <c r="B2252">
        <v>1.13505769993261E-5</v>
      </c>
      <c r="C2252" s="1">
        <v>1.3728367999828399E-5</v>
      </c>
      <c r="D2252">
        <v>0</v>
      </c>
      <c r="E2252">
        <v>0</v>
      </c>
      <c r="F2252">
        <v>0.120567375886525</v>
      </c>
      <c r="G2252">
        <v>0</v>
      </c>
      <c r="H2252">
        <v>4.5454545454545497E-2</v>
      </c>
      <c r="I2252">
        <v>2.4752475247524799E-2</v>
      </c>
      <c r="J2252" s="1" t="s">
        <v>23229</v>
      </c>
      <c r="K2252" t="s">
        <v>23237</v>
      </c>
      <c r="L2252" t="s">
        <v>27748</v>
      </c>
      <c r="M2252" t="s">
        <v>27749</v>
      </c>
    </row>
    <row r="2253" spans="1:13">
      <c r="A2253" s="1" t="s">
        <v>4270</v>
      </c>
      <c r="B2253">
        <v>2.19805713063777E-6</v>
      </c>
      <c r="C2253" s="1">
        <v>2.08759924222896E-5</v>
      </c>
      <c r="D2253">
        <v>1</v>
      </c>
      <c r="E2253">
        <v>0.99468085106382997</v>
      </c>
      <c r="F2253">
        <v>0.99742268041237103</v>
      </c>
      <c r="G2253">
        <v>0.359649122807018</v>
      </c>
      <c r="H2253">
        <v>0.97321428571428603</v>
      </c>
      <c r="I2253">
        <v>0.93644067796610198</v>
      </c>
      <c r="J2253" s="1">
        <v>1</v>
      </c>
      <c r="K2253" t="s">
        <v>23239</v>
      </c>
      <c r="L2253" t="s">
        <v>27750</v>
      </c>
      <c r="M2253" t="s">
        <v>27751</v>
      </c>
    </row>
    <row r="2254" spans="1:13">
      <c r="A2254" s="1" t="s">
        <v>4271</v>
      </c>
      <c r="B2254">
        <v>1.22154620989475E-6</v>
      </c>
      <c r="C2254" s="1">
        <v>2.4014660257967099E-5</v>
      </c>
      <c r="D2254">
        <v>0.79032258064516103</v>
      </c>
      <c r="E2254">
        <v>0.78472222222222199</v>
      </c>
      <c r="F2254">
        <v>0.81640625</v>
      </c>
      <c r="G2254">
        <v>0.5</v>
      </c>
      <c r="H2254">
        <v>0.8828125</v>
      </c>
      <c r="I2254">
        <v>0.89473684210526305</v>
      </c>
      <c r="J2254" s="1">
        <v>0.45</v>
      </c>
      <c r="K2254" t="s">
        <v>23238</v>
      </c>
      <c r="L2254" t="s">
        <v>27752</v>
      </c>
      <c r="M2254" t="s">
        <v>27753</v>
      </c>
    </row>
    <row r="2255" spans="1:13">
      <c r="A2255" s="1" t="s">
        <v>4272</v>
      </c>
      <c r="B2255">
        <v>1.1412352903871001E-5</v>
      </c>
      <c r="C2255" s="1">
        <v>2.8823431474712E-6</v>
      </c>
      <c r="D2255">
        <v>1.7857142857142901E-2</v>
      </c>
      <c r="E2255">
        <v>3.0487804878048801E-2</v>
      </c>
      <c r="F2255">
        <v>4.51807228915663E-2</v>
      </c>
      <c r="G2255">
        <v>0.16964285714285701</v>
      </c>
      <c r="H2255">
        <v>1.88679245283019E-2</v>
      </c>
      <c r="I2255">
        <v>3.5398230088495602E-2</v>
      </c>
      <c r="J2255" s="1">
        <v>0</v>
      </c>
      <c r="K2255" t="s">
        <v>23240</v>
      </c>
      <c r="L2255" t="s">
        <v>27754</v>
      </c>
      <c r="M2255" t="s">
        <v>27755</v>
      </c>
    </row>
    <row r="2256" spans="1:13">
      <c r="A2256" s="1" t="s">
        <v>4273</v>
      </c>
      <c r="B2256">
        <v>2.0385163169671499E-4</v>
      </c>
      <c r="C2256" s="1">
        <v>9.7207609510967298E-5</v>
      </c>
      <c r="D2256">
        <v>0.703125</v>
      </c>
      <c r="E2256">
        <v>0.546875</v>
      </c>
      <c r="F2256">
        <v>0.43556701030927802</v>
      </c>
      <c r="G2256">
        <v>0.839622641509434</v>
      </c>
      <c r="H2256">
        <v>0.42342342342342298</v>
      </c>
      <c r="I2256">
        <v>0.65546218487395003</v>
      </c>
      <c r="J2256" s="1">
        <v>1</v>
      </c>
      <c r="K2256" t="s">
        <v>23237</v>
      </c>
      <c r="L2256" t="s">
        <v>27756</v>
      </c>
      <c r="M2256" t="s">
        <v>27757</v>
      </c>
    </row>
    <row r="2257" spans="1:13">
      <c r="A2257" s="1" t="s">
        <v>4274</v>
      </c>
      <c r="B2257">
        <v>8.3466164686112197E-6</v>
      </c>
      <c r="C2257" s="1">
        <v>6.93765759366919E-5</v>
      </c>
      <c r="D2257">
        <v>0.484375</v>
      </c>
      <c r="E2257">
        <v>0.69892473118279597</v>
      </c>
      <c r="F2257">
        <v>0.87113402061855705</v>
      </c>
      <c r="G2257">
        <v>0.23529411764705899</v>
      </c>
      <c r="H2257">
        <v>0.93925233644859796</v>
      </c>
      <c r="I2257">
        <v>0.72330097087378598</v>
      </c>
      <c r="J2257" s="1">
        <v>1</v>
      </c>
      <c r="K2257" t="s">
        <v>23240</v>
      </c>
      <c r="L2257" t="s">
        <v>27758</v>
      </c>
      <c r="M2257" t="s">
        <v>27759</v>
      </c>
    </row>
    <row r="2258" spans="1:13">
      <c r="A2258" s="1" t="s">
        <v>4275</v>
      </c>
      <c r="B2258">
        <v>1.1543036588479399E-6</v>
      </c>
      <c r="C2258" s="1">
        <v>8.0605596827905397E-6</v>
      </c>
      <c r="D2258">
        <v>0.875</v>
      </c>
      <c r="E2258">
        <v>0.88947368421052597</v>
      </c>
      <c r="F2258">
        <v>0.96315789473684199</v>
      </c>
      <c r="G2258">
        <v>0.69444444444444398</v>
      </c>
      <c r="H2258">
        <v>0.934782608695652</v>
      </c>
      <c r="I2258">
        <v>0.83783783783783805</v>
      </c>
      <c r="J2258" s="1">
        <v>0.95454545454545503</v>
      </c>
      <c r="K2258" t="s">
        <v>23238</v>
      </c>
      <c r="L2258" t="s">
        <v>27760</v>
      </c>
      <c r="M2258" t="s">
        <v>27761</v>
      </c>
    </row>
    <row r="2259" spans="1:13">
      <c r="A2259" s="1" t="s">
        <v>4276</v>
      </c>
      <c r="B2259">
        <v>2.1758049325773699E-6</v>
      </c>
      <c r="C2259" s="1">
        <v>5.58796413027935E-7</v>
      </c>
      <c r="D2259">
        <v>0</v>
      </c>
      <c r="E2259">
        <v>6.5217391304347797E-2</v>
      </c>
      <c r="F2259">
        <v>0</v>
      </c>
      <c r="G2259">
        <v>0</v>
      </c>
      <c r="H2259">
        <v>3.5353535353535401E-2</v>
      </c>
      <c r="I2259">
        <v>6.9620253164557E-2</v>
      </c>
      <c r="J2259" s="1">
        <v>0</v>
      </c>
      <c r="K2259" t="s">
        <v>23239</v>
      </c>
      <c r="L2259" t="s">
        <v>27762</v>
      </c>
      <c r="M2259" t="s">
        <v>27763</v>
      </c>
    </row>
    <row r="2260" spans="1:13">
      <c r="A2260" s="1" t="s">
        <v>4277</v>
      </c>
      <c r="B2260">
        <v>4.3128472468188801E-7</v>
      </c>
      <c r="C2260" s="1">
        <v>6.3376144913992198E-9</v>
      </c>
      <c r="D2260">
        <v>0</v>
      </c>
      <c r="E2260">
        <v>0</v>
      </c>
      <c r="F2260">
        <v>0</v>
      </c>
      <c r="G2260">
        <v>0</v>
      </c>
      <c r="H2260">
        <v>4.9504950495049497E-3</v>
      </c>
      <c r="I2260">
        <v>0</v>
      </c>
      <c r="J2260" s="1">
        <v>1</v>
      </c>
      <c r="K2260" t="s">
        <v>23238</v>
      </c>
      <c r="L2260" t="s">
        <v>27764</v>
      </c>
      <c r="M2260" t="s">
        <v>27765</v>
      </c>
    </row>
    <row r="2261" spans="1:13">
      <c r="A2261" s="1" t="s">
        <v>4278</v>
      </c>
      <c r="B2261">
        <v>7.7786667473715205E-5</v>
      </c>
      <c r="C2261" s="1">
        <v>4.2427576309447097E-5</v>
      </c>
      <c r="D2261">
        <v>5.5555555555555601E-2</v>
      </c>
      <c r="E2261">
        <v>0</v>
      </c>
      <c r="F2261">
        <v>0.14583333333333301</v>
      </c>
      <c r="G2261">
        <v>0</v>
      </c>
      <c r="H2261">
        <v>1.1494252873563199E-2</v>
      </c>
      <c r="I2261">
        <v>0</v>
      </c>
      <c r="J2261" s="1" t="s">
        <v>23229</v>
      </c>
      <c r="K2261" t="s">
        <v>23239</v>
      </c>
      <c r="L2261" t="s">
        <v>27766</v>
      </c>
      <c r="M2261" t="s">
        <v>27767</v>
      </c>
    </row>
    <row r="2262" spans="1:13">
      <c r="A2262" s="1" t="s">
        <v>4279</v>
      </c>
      <c r="B2262">
        <v>4.32580920356477E-6</v>
      </c>
      <c r="C2262" s="1">
        <v>4.75250529400821E-7</v>
      </c>
      <c r="D2262">
        <v>2.1739130434782601E-2</v>
      </c>
      <c r="E2262">
        <v>5.5555555555555601E-2</v>
      </c>
      <c r="F2262">
        <v>0</v>
      </c>
      <c r="G2262">
        <v>0.233333333333333</v>
      </c>
      <c r="H2262">
        <v>0</v>
      </c>
      <c r="I2262">
        <v>2.3809523809523801E-2</v>
      </c>
      <c r="J2262" s="1">
        <v>0</v>
      </c>
      <c r="K2262" t="s">
        <v>23241</v>
      </c>
      <c r="L2262" t="s">
        <v>27768</v>
      </c>
      <c r="M2262" t="s">
        <v>27769</v>
      </c>
    </row>
    <row r="2263" spans="1:13">
      <c r="A2263" s="1" t="s">
        <v>4280</v>
      </c>
      <c r="B2263">
        <v>7.4832556530794203E-6</v>
      </c>
      <c r="C2263" s="1">
        <v>3.68882908062204E-7</v>
      </c>
      <c r="D2263">
        <v>0.05</v>
      </c>
      <c r="E2263">
        <v>0.15853658536585399</v>
      </c>
      <c r="F2263">
        <v>0.14527027027027001</v>
      </c>
      <c r="G2263">
        <v>0.2</v>
      </c>
      <c r="H2263">
        <v>0.170886075949367</v>
      </c>
      <c r="I2263">
        <v>6.6666666666666693E-2</v>
      </c>
      <c r="J2263" s="1">
        <v>0</v>
      </c>
      <c r="K2263" t="s">
        <v>23242</v>
      </c>
      <c r="L2263" t="s">
        <v>27770</v>
      </c>
      <c r="M2263" t="s">
        <v>27771</v>
      </c>
    </row>
    <row r="2264" spans="1:13">
      <c r="A2264" s="1" t="s">
        <v>4281</v>
      </c>
      <c r="B2264">
        <v>5.8892492434368005E-4</v>
      </c>
      <c r="C2264" s="1">
        <v>6.1238203590007698E-5</v>
      </c>
      <c r="D2264">
        <v>0.30434782608695699</v>
      </c>
      <c r="E2264">
        <v>0.91228070175438603</v>
      </c>
      <c r="F2264">
        <v>1.9662921348314599E-2</v>
      </c>
      <c r="G2264">
        <v>9.4339622641509396E-3</v>
      </c>
      <c r="H2264">
        <v>1.53061224489796E-2</v>
      </c>
      <c r="I2264">
        <v>0.02</v>
      </c>
      <c r="J2264" s="1" t="s">
        <v>23229</v>
      </c>
      <c r="K2264" t="s">
        <v>23237</v>
      </c>
      <c r="L2264" t="s">
        <v>27772</v>
      </c>
      <c r="M2264" t="s">
        <v>27773</v>
      </c>
    </row>
    <row r="2265" spans="1:13">
      <c r="A2265" s="1" t="s">
        <v>4282</v>
      </c>
      <c r="B2265">
        <v>1.2751914947686701E-7</v>
      </c>
      <c r="C2265" s="1">
        <v>3.4812934507114202E-6</v>
      </c>
      <c r="D2265">
        <v>0.65517241379310298</v>
      </c>
      <c r="E2265">
        <v>0.93292682926829296</v>
      </c>
      <c r="F2265">
        <v>0.96896551724137903</v>
      </c>
      <c r="G2265">
        <v>1</v>
      </c>
      <c r="H2265">
        <v>1</v>
      </c>
      <c r="I2265">
        <v>0.931034482758621</v>
      </c>
      <c r="J2265" s="1">
        <v>1</v>
      </c>
      <c r="K2265" t="s">
        <v>23242</v>
      </c>
      <c r="L2265" t="s">
        <v>27774</v>
      </c>
      <c r="M2265" t="s">
        <v>27775</v>
      </c>
    </row>
    <row r="2266" spans="1:13">
      <c r="A2266" s="1" t="s">
        <v>4283</v>
      </c>
      <c r="B2266">
        <v>4.4774003639615697E-5</v>
      </c>
      <c r="C2266" s="1">
        <v>1.3374204000581099E-5</v>
      </c>
      <c r="D2266">
        <v>0.78571428571428603</v>
      </c>
      <c r="E2266">
        <v>0.98507462686567204</v>
      </c>
      <c r="F2266">
        <v>0.99738219895288005</v>
      </c>
      <c r="G2266">
        <v>0.95652173913043503</v>
      </c>
      <c r="H2266">
        <v>0.98198198198198205</v>
      </c>
      <c r="I2266">
        <v>0.94366197183098599</v>
      </c>
      <c r="J2266" s="1" t="s">
        <v>23229</v>
      </c>
      <c r="K2266" t="s">
        <v>23242</v>
      </c>
      <c r="L2266" t="s">
        <v>27776</v>
      </c>
      <c r="M2266" t="s">
        <v>27777</v>
      </c>
    </row>
    <row r="2267" spans="1:13">
      <c r="A2267" s="1" t="s">
        <v>4284</v>
      </c>
      <c r="B2267">
        <v>3.2840547474876999E-6</v>
      </c>
      <c r="C2267" s="1">
        <v>4.9713859536852301E-5</v>
      </c>
      <c r="D2267">
        <v>1</v>
      </c>
      <c r="E2267">
        <v>1</v>
      </c>
      <c r="F2267">
        <v>0.996932515337423</v>
      </c>
      <c r="G2267">
        <v>1</v>
      </c>
      <c r="H2267">
        <v>1</v>
      </c>
      <c r="I2267">
        <v>0.85789473684210504</v>
      </c>
      <c r="J2267" s="1" t="s">
        <v>23229</v>
      </c>
      <c r="K2267" t="s">
        <v>23241</v>
      </c>
      <c r="L2267" t="s">
        <v>27778</v>
      </c>
      <c r="M2267" t="s">
        <v>27779</v>
      </c>
    </row>
    <row r="2268" spans="1:13">
      <c r="A2268" s="1" t="s">
        <v>4285</v>
      </c>
      <c r="B2268">
        <v>1.85763990686138E-4</v>
      </c>
      <c r="C2268" s="1">
        <v>6.3378987467198902E-6</v>
      </c>
      <c r="D2268">
        <v>0.94736842105263197</v>
      </c>
      <c r="E2268">
        <v>0.55625000000000002</v>
      </c>
      <c r="F2268">
        <v>0.99734042553191504</v>
      </c>
      <c r="G2268">
        <v>1</v>
      </c>
      <c r="H2268">
        <v>1</v>
      </c>
      <c r="I2268">
        <v>1</v>
      </c>
      <c r="J2268" s="1">
        <v>1</v>
      </c>
      <c r="K2268" t="s">
        <v>23238</v>
      </c>
      <c r="L2268" t="s">
        <v>27780</v>
      </c>
      <c r="M2268" t="s">
        <v>27781</v>
      </c>
    </row>
    <row r="2269" spans="1:13">
      <c r="A2269" s="1" t="s">
        <v>4286</v>
      </c>
      <c r="B2269">
        <v>1.25654269586337E-5</v>
      </c>
      <c r="C2269" s="1">
        <v>5.0749240528004295E-7</v>
      </c>
      <c r="D2269">
        <v>0.95161290322580605</v>
      </c>
      <c r="E2269">
        <v>0.89024390243902396</v>
      </c>
      <c r="F2269">
        <v>1</v>
      </c>
      <c r="G2269">
        <v>1</v>
      </c>
      <c r="H2269">
        <v>1</v>
      </c>
      <c r="I2269">
        <v>1</v>
      </c>
      <c r="J2269" s="1">
        <v>1</v>
      </c>
      <c r="K2269" t="s">
        <v>23237</v>
      </c>
      <c r="L2269" t="s">
        <v>27782</v>
      </c>
      <c r="M2269" t="s">
        <v>27783</v>
      </c>
    </row>
    <row r="2270" spans="1:13">
      <c r="A2270" s="1" t="s">
        <v>4287</v>
      </c>
      <c r="B2270">
        <v>2.4351692473350201E-5</v>
      </c>
      <c r="C2270" s="1">
        <v>1.09423915992218E-9</v>
      </c>
      <c r="D2270">
        <v>0</v>
      </c>
      <c r="E2270">
        <v>5.31914893617021E-3</v>
      </c>
      <c r="F2270">
        <v>7.03125E-2</v>
      </c>
      <c r="G2270">
        <v>0.01</v>
      </c>
      <c r="H2270">
        <v>9.6153846153846194E-3</v>
      </c>
      <c r="I2270">
        <v>8.4158415841584205E-2</v>
      </c>
      <c r="J2270" s="1">
        <v>0</v>
      </c>
      <c r="K2270" t="s">
        <v>23238</v>
      </c>
      <c r="L2270" t="s">
        <v>27784</v>
      </c>
      <c r="M2270" t="s">
        <v>27785</v>
      </c>
    </row>
    <row r="2271" spans="1:13">
      <c r="A2271" s="1" t="s">
        <v>4288</v>
      </c>
      <c r="B2271">
        <v>1.97274816342548E-6</v>
      </c>
      <c r="C2271" s="1">
        <v>1.26347073977896E-7</v>
      </c>
      <c r="D2271">
        <v>1</v>
      </c>
      <c r="E2271">
        <v>1</v>
      </c>
      <c r="F2271">
        <v>1</v>
      </c>
      <c r="G2271">
        <v>0.83636363636363598</v>
      </c>
      <c r="H2271">
        <v>0.98295454545454497</v>
      </c>
      <c r="I2271">
        <v>0.95833333333333304</v>
      </c>
      <c r="J2271" s="1">
        <v>1</v>
      </c>
      <c r="K2271" t="s">
        <v>23238</v>
      </c>
      <c r="L2271" t="s">
        <v>27786</v>
      </c>
      <c r="M2271" t="s">
        <v>27787</v>
      </c>
    </row>
    <row r="2272" spans="1:13">
      <c r="A2272" s="1" t="s">
        <v>4289</v>
      </c>
      <c r="B2272">
        <v>7.7551762615942594E-5</v>
      </c>
      <c r="C2272" s="1">
        <v>1.48352374365845E-4</v>
      </c>
      <c r="D2272">
        <v>0.4</v>
      </c>
      <c r="E2272">
        <v>0.337837837837838</v>
      </c>
      <c r="F2272">
        <v>0.31920903954802299</v>
      </c>
      <c r="G2272">
        <v>6.25E-2</v>
      </c>
      <c r="H2272">
        <v>0.68965517241379304</v>
      </c>
      <c r="I2272">
        <v>0.45161290322580599</v>
      </c>
      <c r="J2272" s="1">
        <v>1</v>
      </c>
      <c r="K2272" t="s">
        <v>23239</v>
      </c>
      <c r="L2272" t="s">
        <v>27788</v>
      </c>
      <c r="M2272" t="s">
        <v>27789</v>
      </c>
    </row>
    <row r="2273" spans="1:13">
      <c r="A2273" s="1" t="s">
        <v>4290</v>
      </c>
      <c r="B2273">
        <v>4.8149011585591201E-6</v>
      </c>
      <c r="C2273" s="1">
        <v>2.6492175867588901E-5</v>
      </c>
      <c r="D2273">
        <v>0.91935483870967705</v>
      </c>
      <c r="E2273">
        <v>0.89361702127659604</v>
      </c>
      <c r="F2273">
        <v>0.92525773195876304</v>
      </c>
      <c r="G2273">
        <v>0.99038461538461497</v>
      </c>
      <c r="H2273">
        <v>0.97747747747747704</v>
      </c>
      <c r="I2273">
        <v>0.98275862068965503</v>
      </c>
      <c r="J2273" s="1">
        <v>1</v>
      </c>
      <c r="K2273" t="s">
        <v>23238</v>
      </c>
      <c r="L2273" t="s">
        <v>27790</v>
      </c>
      <c r="M2273" t="s">
        <v>27791</v>
      </c>
    </row>
    <row r="2274" spans="1:13">
      <c r="A2274" s="1" t="s">
        <v>4291</v>
      </c>
      <c r="B2274">
        <v>5.6741664554837303E-7</v>
      </c>
      <c r="C2274" s="1">
        <v>4.6167760901941802E-7</v>
      </c>
      <c r="D2274">
        <v>0.71875</v>
      </c>
      <c r="E2274">
        <v>1</v>
      </c>
      <c r="F2274">
        <v>0.78717948717948705</v>
      </c>
      <c r="G2274">
        <v>0.98148148148148195</v>
      </c>
      <c r="H2274">
        <v>0.59459459459459496</v>
      </c>
      <c r="I2274">
        <v>0.88738738738738698</v>
      </c>
      <c r="J2274" s="1">
        <v>0.95454545454545503</v>
      </c>
      <c r="K2274" t="s">
        <v>23238</v>
      </c>
      <c r="L2274" t="s">
        <v>27792</v>
      </c>
      <c r="M2274" t="s">
        <v>27793</v>
      </c>
    </row>
    <row r="2275" spans="1:13">
      <c r="A2275" s="1" t="s">
        <v>4292</v>
      </c>
      <c r="B2275">
        <v>3.8538678323054899E-6</v>
      </c>
      <c r="C2275" s="1">
        <v>6.7024102671463104E-9</v>
      </c>
      <c r="D2275">
        <v>0</v>
      </c>
      <c r="E2275">
        <v>0</v>
      </c>
      <c r="F2275">
        <v>0.10084033613445401</v>
      </c>
      <c r="G2275">
        <v>0.11111111111111099</v>
      </c>
      <c r="H2275">
        <v>3.42465753424658E-2</v>
      </c>
      <c r="I2275">
        <v>0</v>
      </c>
      <c r="J2275" s="1" t="s">
        <v>23229</v>
      </c>
      <c r="K2275" t="s">
        <v>23242</v>
      </c>
      <c r="L2275" t="s">
        <v>27794</v>
      </c>
      <c r="M2275" t="s">
        <v>27795</v>
      </c>
    </row>
    <row r="2276" spans="1:13">
      <c r="A2276" s="1" t="s">
        <v>4293</v>
      </c>
      <c r="B2276">
        <v>2.0905182714048299E-5</v>
      </c>
      <c r="C2276" s="1">
        <v>3.08761804784099E-5</v>
      </c>
      <c r="D2276">
        <v>1</v>
      </c>
      <c r="E2276">
        <v>1</v>
      </c>
      <c r="F2276">
        <v>0.82467532467532501</v>
      </c>
      <c r="G2276">
        <v>1</v>
      </c>
      <c r="H2276">
        <v>1</v>
      </c>
      <c r="I2276">
        <v>1</v>
      </c>
      <c r="J2276" s="1" t="s">
        <v>23229</v>
      </c>
      <c r="K2276" t="s">
        <v>23238</v>
      </c>
      <c r="L2276" t="s">
        <v>27796</v>
      </c>
      <c r="M2276" t="s">
        <v>27797</v>
      </c>
    </row>
    <row r="2277" spans="1:13">
      <c r="A2277" s="1" t="s">
        <v>4294</v>
      </c>
      <c r="B2277">
        <v>4.0910121688477897E-6</v>
      </c>
      <c r="C2277" s="1">
        <v>3.31864514006393E-6</v>
      </c>
      <c r="D2277">
        <v>0.31034482758620702</v>
      </c>
      <c r="E2277">
        <v>0.202247191011236</v>
      </c>
      <c r="F2277">
        <v>7.69230769230769E-2</v>
      </c>
      <c r="G2277">
        <v>0</v>
      </c>
      <c r="H2277">
        <v>0</v>
      </c>
      <c r="I2277">
        <v>1.21951219512195E-2</v>
      </c>
      <c r="J2277" s="1">
        <v>0</v>
      </c>
      <c r="K2277" t="s">
        <v>23237</v>
      </c>
      <c r="L2277" t="s">
        <v>27798</v>
      </c>
      <c r="M2277" t="s">
        <v>27799</v>
      </c>
    </row>
    <row r="2278" spans="1:13">
      <c r="A2278" s="1" t="s">
        <v>4295</v>
      </c>
      <c r="B2278">
        <v>9.1004217457376702E-5</v>
      </c>
      <c r="C2278" s="1">
        <v>1.58673575793247E-6</v>
      </c>
      <c r="D2278">
        <v>1.5625E-2</v>
      </c>
      <c r="E2278">
        <v>0.42352941176470599</v>
      </c>
      <c r="F2278">
        <v>8.8235294117647092E-3</v>
      </c>
      <c r="G2278">
        <v>5.7692307692307702E-2</v>
      </c>
      <c r="H2278">
        <v>0</v>
      </c>
      <c r="I2278">
        <v>2.2222222222222199E-2</v>
      </c>
      <c r="J2278" s="1">
        <v>0</v>
      </c>
      <c r="K2278" t="s">
        <v>23238</v>
      </c>
      <c r="L2278" t="s">
        <v>27800</v>
      </c>
      <c r="M2278" t="s">
        <v>27801</v>
      </c>
    </row>
    <row r="2279" spans="1:13">
      <c r="A2279" s="1" t="s">
        <v>4296</v>
      </c>
      <c r="B2279">
        <v>1.51390635120435E-6</v>
      </c>
      <c r="C2279" s="1">
        <v>7.9565883964090404E-5</v>
      </c>
      <c r="D2279">
        <v>0.78125</v>
      </c>
      <c r="E2279">
        <v>0.77604166666666696</v>
      </c>
      <c r="F2279">
        <v>0.92564102564102602</v>
      </c>
      <c r="G2279">
        <v>0.96551724137931005</v>
      </c>
      <c r="H2279">
        <v>0.86283185840707999</v>
      </c>
      <c r="I2279">
        <v>0.84375</v>
      </c>
      <c r="J2279" s="1">
        <v>1</v>
      </c>
      <c r="K2279" t="s">
        <v>23238</v>
      </c>
      <c r="L2279" t="s">
        <v>27802</v>
      </c>
      <c r="M2279" t="s">
        <v>27803</v>
      </c>
    </row>
    <row r="2280" spans="1:13">
      <c r="A2280" s="1" t="s">
        <v>4297</v>
      </c>
      <c r="B2280">
        <v>1.9717470057761701E-7</v>
      </c>
      <c r="C2280" s="1">
        <v>2.4367628667348101E-5</v>
      </c>
      <c r="D2280">
        <v>0</v>
      </c>
      <c r="E2280">
        <v>0</v>
      </c>
      <c r="F2280">
        <v>7.9787234042553203E-3</v>
      </c>
      <c r="G2280">
        <v>3.03030303030303E-2</v>
      </c>
      <c r="H2280">
        <v>0.172619047619048</v>
      </c>
      <c r="I2280">
        <v>8.0645161290322596E-3</v>
      </c>
      <c r="J2280" s="1">
        <v>0</v>
      </c>
      <c r="K2280" t="s">
        <v>23238</v>
      </c>
      <c r="L2280" t="s">
        <v>27804</v>
      </c>
      <c r="M2280" t="s">
        <v>27805</v>
      </c>
    </row>
    <row r="2281" spans="1:13">
      <c r="A2281" s="1" t="s">
        <v>4298</v>
      </c>
      <c r="B2281">
        <v>3.2580190690178799E-5</v>
      </c>
      <c r="C2281" s="1">
        <v>4.9843494894002403E-5</v>
      </c>
      <c r="D2281">
        <v>6.25E-2</v>
      </c>
      <c r="E2281">
        <v>0.3</v>
      </c>
      <c r="F2281">
        <v>7.5129533678756494E-2</v>
      </c>
      <c r="G2281">
        <v>5.1724137931034503E-2</v>
      </c>
      <c r="H2281">
        <v>5.2631578947368397E-2</v>
      </c>
      <c r="I2281">
        <v>3.3057851239669402E-2</v>
      </c>
      <c r="J2281" s="1">
        <v>0</v>
      </c>
      <c r="K2281" t="s">
        <v>23239</v>
      </c>
      <c r="L2281" t="s">
        <v>27806</v>
      </c>
      <c r="M2281" t="s">
        <v>27807</v>
      </c>
    </row>
    <row r="2282" spans="1:13">
      <c r="A2282" s="1" t="s">
        <v>4299</v>
      </c>
      <c r="B2282">
        <v>7.1381209097034804E-10</v>
      </c>
      <c r="C2282" s="1">
        <v>1.8988314371241799E-5</v>
      </c>
      <c r="D2282">
        <v>0.41304347826087001</v>
      </c>
      <c r="E2282">
        <v>0.42499999999999999</v>
      </c>
      <c r="F2282">
        <v>0.85922330097087396</v>
      </c>
      <c r="G2282">
        <v>0.72499999999999998</v>
      </c>
      <c r="H2282">
        <v>0.83898305084745795</v>
      </c>
      <c r="I2282">
        <v>0.52631578947368396</v>
      </c>
      <c r="J2282" s="1">
        <v>0</v>
      </c>
      <c r="K2282" t="s">
        <v>23240</v>
      </c>
      <c r="L2282" t="s">
        <v>27808</v>
      </c>
      <c r="M2282" t="s">
        <v>27809</v>
      </c>
    </row>
    <row r="2283" spans="1:13">
      <c r="A2283" s="1" t="s">
        <v>4300</v>
      </c>
      <c r="B2283">
        <v>8.15929737906521E-7</v>
      </c>
      <c r="C2283" s="1">
        <v>2.90139597067536E-7</v>
      </c>
      <c r="D2283">
        <v>0.98387096774193505</v>
      </c>
      <c r="E2283">
        <v>0.99438202247190999</v>
      </c>
      <c r="F2283">
        <v>1</v>
      </c>
      <c r="G2283">
        <v>0.99107142857142905</v>
      </c>
      <c r="H2283">
        <v>1</v>
      </c>
      <c r="I2283">
        <v>0.99173553719008301</v>
      </c>
      <c r="J2283" s="1">
        <v>4.5454545454545497E-2</v>
      </c>
      <c r="K2283" t="s">
        <v>23238</v>
      </c>
      <c r="L2283" t="s">
        <v>27810</v>
      </c>
      <c r="M2283" t="s">
        <v>27811</v>
      </c>
    </row>
    <row r="2284" spans="1:13">
      <c r="A2284" s="1" t="s">
        <v>4301</v>
      </c>
      <c r="B2284">
        <v>1.9247832675237E-5</v>
      </c>
      <c r="C2284" s="1">
        <v>2.50024698988735E-5</v>
      </c>
      <c r="D2284">
        <v>0.32258064516128998</v>
      </c>
      <c r="E2284">
        <v>3.9325842696629199E-2</v>
      </c>
      <c r="F2284">
        <v>8.3783783783783802E-2</v>
      </c>
      <c r="G2284">
        <v>0.56944444444444398</v>
      </c>
      <c r="H2284">
        <v>0.27586206896551702</v>
      </c>
      <c r="I2284">
        <v>0.25806451612903197</v>
      </c>
      <c r="J2284" s="1">
        <v>0</v>
      </c>
      <c r="K2284" t="s">
        <v>23239</v>
      </c>
      <c r="L2284" t="s">
        <v>27812</v>
      </c>
      <c r="M2284" t="s">
        <v>27813</v>
      </c>
    </row>
    <row r="2285" spans="1:13">
      <c r="A2285" s="1" t="s">
        <v>4302</v>
      </c>
      <c r="B2285">
        <v>5.5731917507594401E-5</v>
      </c>
      <c r="C2285" s="1">
        <v>3.1261725307982702E-7</v>
      </c>
      <c r="D2285">
        <v>0</v>
      </c>
      <c r="E2285">
        <v>0.25362318840579701</v>
      </c>
      <c r="F2285">
        <v>0</v>
      </c>
      <c r="G2285">
        <v>0</v>
      </c>
      <c r="H2285">
        <v>0</v>
      </c>
      <c r="I2285">
        <v>0</v>
      </c>
      <c r="J2285" s="1" t="s">
        <v>23229</v>
      </c>
      <c r="K2285" t="s">
        <v>23238</v>
      </c>
      <c r="L2285" t="s">
        <v>27814</v>
      </c>
      <c r="M2285" t="s">
        <v>27815</v>
      </c>
    </row>
    <row r="2286" spans="1:13">
      <c r="A2286" s="1" t="s">
        <v>4303</v>
      </c>
      <c r="B2286">
        <v>8.3429453889604796E-6</v>
      </c>
      <c r="C2286" s="1">
        <v>4.4423017609206099E-6</v>
      </c>
      <c r="D2286">
        <v>0.75</v>
      </c>
      <c r="E2286">
        <v>0.96551724137931005</v>
      </c>
      <c r="F2286">
        <v>0.95495495495495497</v>
      </c>
      <c r="G2286">
        <v>1</v>
      </c>
      <c r="H2286">
        <v>0.97692307692307701</v>
      </c>
      <c r="I2286">
        <v>0.97826086956521696</v>
      </c>
      <c r="J2286" s="1" t="s">
        <v>23229</v>
      </c>
      <c r="K2286" t="s">
        <v>23240</v>
      </c>
      <c r="L2286" t="s">
        <v>27816</v>
      </c>
      <c r="M2286" t="s">
        <v>27817</v>
      </c>
    </row>
    <row r="2287" spans="1:13">
      <c r="A2287" s="1" t="s">
        <v>4304</v>
      </c>
      <c r="B2287">
        <v>0</v>
      </c>
      <c r="C2287" s="1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s="1" t="s">
        <v>23229</v>
      </c>
      <c r="K2287" t="s">
        <v>23237</v>
      </c>
      <c r="L2287" t="s">
        <v>27818</v>
      </c>
      <c r="M2287" t="s">
        <v>27819</v>
      </c>
    </row>
    <row r="2288" spans="1:13">
      <c r="A2288" s="1" t="s">
        <v>4305</v>
      </c>
      <c r="B2288">
        <v>3.0035373716111699E-5</v>
      </c>
      <c r="C2288" s="1">
        <v>1.9672222461384598E-6</v>
      </c>
      <c r="D2288">
        <v>0.94</v>
      </c>
      <c r="E2288">
        <v>0.80821917808219201</v>
      </c>
      <c r="F2288">
        <v>1</v>
      </c>
      <c r="G2288">
        <v>1</v>
      </c>
      <c r="H2288">
        <v>0.99404761904761896</v>
      </c>
      <c r="I2288">
        <v>0.97872340425531901</v>
      </c>
      <c r="J2288" s="1">
        <v>1</v>
      </c>
      <c r="K2288" t="s">
        <v>23238</v>
      </c>
      <c r="L2288" t="s">
        <v>27820</v>
      </c>
      <c r="M2288" t="s">
        <v>27821</v>
      </c>
    </row>
    <row r="2289" spans="1:13">
      <c r="A2289" s="1" t="s">
        <v>4306</v>
      </c>
      <c r="B2289">
        <v>2.7309042459030201E-5</v>
      </c>
      <c r="C2289" s="1">
        <v>2.7743594188156999E-5</v>
      </c>
      <c r="D2289">
        <v>0.984375</v>
      </c>
      <c r="E2289">
        <v>0.99468085106382997</v>
      </c>
      <c r="F2289">
        <v>0.84536082474226804</v>
      </c>
      <c r="G2289">
        <v>1</v>
      </c>
      <c r="H2289">
        <v>0.92129629629629595</v>
      </c>
      <c r="I2289">
        <v>0.956989247311828</v>
      </c>
      <c r="J2289" s="1">
        <v>0.90909090909090895</v>
      </c>
      <c r="K2289" t="s">
        <v>23241</v>
      </c>
      <c r="L2289" t="s">
        <v>27822</v>
      </c>
      <c r="M2289" t="s">
        <v>27823</v>
      </c>
    </row>
    <row r="2290" spans="1:13">
      <c r="A2290" s="1" t="s">
        <v>4307</v>
      </c>
      <c r="B2290">
        <v>5.9823377717725197E-6</v>
      </c>
      <c r="C2290" s="1">
        <v>9.9013629691291004E-8</v>
      </c>
      <c r="D2290">
        <v>1</v>
      </c>
      <c r="E2290">
        <v>1</v>
      </c>
      <c r="F2290">
        <v>1</v>
      </c>
      <c r="G2290">
        <v>1</v>
      </c>
      <c r="H2290">
        <v>0.86842105263157898</v>
      </c>
      <c r="I2290">
        <v>1</v>
      </c>
      <c r="J2290" s="1">
        <v>1</v>
      </c>
      <c r="K2290" t="s">
        <v>23241</v>
      </c>
      <c r="L2290" t="s">
        <v>27824</v>
      </c>
      <c r="M2290" t="s">
        <v>27825</v>
      </c>
    </row>
    <row r="2291" spans="1:13">
      <c r="A2291" s="1" t="s">
        <v>4308</v>
      </c>
      <c r="B2291">
        <v>2.0972234190336701E-5</v>
      </c>
      <c r="C2291" s="1">
        <v>1.5023423185637899E-5</v>
      </c>
      <c r="D2291">
        <v>1</v>
      </c>
      <c r="E2291">
        <v>1</v>
      </c>
      <c r="F2291">
        <v>1</v>
      </c>
      <c r="G2291">
        <v>0.96666666666666701</v>
      </c>
      <c r="H2291">
        <v>0.70707070707070696</v>
      </c>
      <c r="I2291">
        <v>0.95882352941176496</v>
      </c>
      <c r="J2291" s="1">
        <v>1</v>
      </c>
      <c r="K2291" t="s">
        <v>23241</v>
      </c>
      <c r="L2291" t="s">
        <v>27826</v>
      </c>
      <c r="M2291" t="s">
        <v>27827</v>
      </c>
    </row>
    <row r="2292" spans="1:13">
      <c r="A2292" s="1" t="s">
        <v>4309</v>
      </c>
      <c r="B2292">
        <v>4.9579782238099301E-5</v>
      </c>
      <c r="C2292" s="1">
        <v>1.0090349174244699E-6</v>
      </c>
      <c r="D2292">
        <v>0.115384615384615</v>
      </c>
      <c r="E2292">
        <v>0.20253164556962</v>
      </c>
      <c r="F2292">
        <v>0</v>
      </c>
      <c r="G2292">
        <v>0</v>
      </c>
      <c r="H2292">
        <v>0</v>
      </c>
      <c r="I2292">
        <v>0</v>
      </c>
      <c r="J2292" s="1">
        <v>0</v>
      </c>
      <c r="K2292" t="s">
        <v>23241</v>
      </c>
      <c r="L2292" t="s">
        <v>27828</v>
      </c>
      <c r="M2292" t="s">
        <v>27829</v>
      </c>
    </row>
    <row r="2293" spans="1:13">
      <c r="A2293" s="1" t="s">
        <v>4310</v>
      </c>
      <c r="B2293">
        <v>4.7695129818624E-5</v>
      </c>
      <c r="C2293" s="1">
        <v>1.38328506711775E-6</v>
      </c>
      <c r="D2293">
        <v>0.32758620689655199</v>
      </c>
      <c r="E2293">
        <v>0.51249999999999996</v>
      </c>
      <c r="F2293">
        <v>0.27118644067796599</v>
      </c>
      <c r="G2293">
        <v>0.71428571428571397</v>
      </c>
      <c r="H2293">
        <v>0.59230769230769198</v>
      </c>
      <c r="I2293">
        <v>0.75925925925925897</v>
      </c>
      <c r="J2293" s="1">
        <v>0.66666666666666696</v>
      </c>
      <c r="K2293" t="s">
        <v>23242</v>
      </c>
      <c r="L2293" t="s">
        <v>27830</v>
      </c>
      <c r="M2293" t="s">
        <v>27831</v>
      </c>
    </row>
    <row r="2294" spans="1:13">
      <c r="A2294" s="1" t="s">
        <v>4311</v>
      </c>
      <c r="B2294">
        <v>1.51383875296416E-6</v>
      </c>
      <c r="C2294" s="1">
        <v>2.9204559539028999E-5</v>
      </c>
      <c r="D2294">
        <v>0.984375</v>
      </c>
      <c r="E2294">
        <v>0.99479166666666696</v>
      </c>
      <c r="F2294">
        <v>0.96666666666666701</v>
      </c>
      <c r="G2294">
        <v>0.95945945945945899</v>
      </c>
      <c r="H2294">
        <v>0.91228070175438603</v>
      </c>
      <c r="I2294">
        <v>0.94736842105263197</v>
      </c>
      <c r="J2294" s="1">
        <v>1</v>
      </c>
      <c r="K2294" t="s">
        <v>23242</v>
      </c>
      <c r="L2294" t="s">
        <v>27832</v>
      </c>
      <c r="M2294" t="s">
        <v>27833</v>
      </c>
    </row>
    <row r="2295" spans="1:13">
      <c r="A2295" s="1" t="s">
        <v>4312</v>
      </c>
      <c r="B2295">
        <v>1.47886910090212E-8</v>
      </c>
      <c r="C2295" s="1">
        <v>1.09711679990168E-6</v>
      </c>
      <c r="D2295">
        <v>1</v>
      </c>
      <c r="E2295">
        <v>0.99425287356321801</v>
      </c>
      <c r="F2295">
        <v>0.99085365853658502</v>
      </c>
      <c r="G2295">
        <v>1</v>
      </c>
      <c r="H2295">
        <v>0.99107142857142905</v>
      </c>
      <c r="I2295">
        <v>1</v>
      </c>
      <c r="J2295" s="1">
        <v>0</v>
      </c>
      <c r="K2295" t="s">
        <v>23240</v>
      </c>
      <c r="L2295" t="s">
        <v>27834</v>
      </c>
      <c r="M2295" t="s">
        <v>27835</v>
      </c>
    </row>
    <row r="2296" spans="1:13">
      <c r="A2296" s="1" t="s">
        <v>4313</v>
      </c>
      <c r="B2296">
        <v>3.0286379530231401E-5</v>
      </c>
      <c r="C2296" s="1">
        <v>1.23457630150827E-7</v>
      </c>
      <c r="D2296">
        <v>9.375E-2</v>
      </c>
      <c r="E2296">
        <v>0</v>
      </c>
      <c r="F2296">
        <v>6.7010309278350499E-2</v>
      </c>
      <c r="G2296">
        <v>0.17</v>
      </c>
      <c r="H2296">
        <v>4.7619047619047603E-2</v>
      </c>
      <c r="I2296">
        <v>0.12745098039215699</v>
      </c>
      <c r="J2296" s="1">
        <v>4.5454545454545497E-2</v>
      </c>
      <c r="K2296" t="s">
        <v>23242</v>
      </c>
      <c r="L2296" t="s">
        <v>27836</v>
      </c>
      <c r="M2296" t="s">
        <v>27837</v>
      </c>
    </row>
    <row r="2297" spans="1:13">
      <c r="A2297" s="1" t="s">
        <v>4314</v>
      </c>
      <c r="B2297">
        <v>1.22875130056119E-8</v>
      </c>
      <c r="C2297" s="1">
        <v>3.3313456409756401E-7</v>
      </c>
      <c r="D2297">
        <v>2.6315789473684199E-2</v>
      </c>
      <c r="E2297">
        <v>0</v>
      </c>
      <c r="F2297">
        <v>0.36649214659685903</v>
      </c>
      <c r="G2297">
        <v>0.02</v>
      </c>
      <c r="H2297">
        <v>0.245283018867925</v>
      </c>
      <c r="I2297">
        <v>5.10204081632653E-2</v>
      </c>
      <c r="J2297" s="1">
        <v>0</v>
      </c>
      <c r="K2297" t="s">
        <v>23242</v>
      </c>
      <c r="L2297" t="s">
        <v>27838</v>
      </c>
      <c r="M2297" t="s">
        <v>27839</v>
      </c>
    </row>
    <row r="2298" spans="1:13">
      <c r="A2298" s="1" t="s">
        <v>4315</v>
      </c>
      <c r="B2298">
        <v>1.9707695945958299E-6</v>
      </c>
      <c r="C2298" s="1">
        <v>6.6604172196449402E-5</v>
      </c>
      <c r="D2298">
        <v>0.14516129032258099</v>
      </c>
      <c r="E2298">
        <v>0.14736842105263201</v>
      </c>
      <c r="F2298">
        <v>3.8860103626942998E-2</v>
      </c>
      <c r="G2298">
        <v>0.57843137254902</v>
      </c>
      <c r="H2298">
        <v>5.3763440860215103E-2</v>
      </c>
      <c r="I2298">
        <v>0.34</v>
      </c>
      <c r="J2298" s="1">
        <v>5.5555555555555601E-2</v>
      </c>
      <c r="K2298" t="s">
        <v>23238</v>
      </c>
      <c r="L2298" t="s">
        <v>27840</v>
      </c>
      <c r="M2298" t="s">
        <v>27841</v>
      </c>
    </row>
    <row r="2299" spans="1:13">
      <c r="A2299" s="1" t="s">
        <v>4316</v>
      </c>
      <c r="B2299">
        <v>8.2739436578308398E-5</v>
      </c>
      <c r="C2299" s="1">
        <v>1.8616215147250001E-5</v>
      </c>
      <c r="D2299">
        <v>0</v>
      </c>
      <c r="E2299">
        <v>0</v>
      </c>
      <c r="F2299">
        <v>0.28205128205128199</v>
      </c>
      <c r="G2299">
        <v>0.12280701754386</v>
      </c>
      <c r="H2299">
        <v>0.179824561403509</v>
      </c>
      <c r="I2299">
        <v>0.108</v>
      </c>
      <c r="J2299" s="1">
        <v>0</v>
      </c>
      <c r="K2299" t="s">
        <v>23238</v>
      </c>
      <c r="L2299" t="s">
        <v>27842</v>
      </c>
      <c r="M2299" t="s">
        <v>27843</v>
      </c>
    </row>
    <row r="2300" spans="1:13">
      <c r="A2300" s="1" t="s">
        <v>4317</v>
      </c>
      <c r="B2300">
        <v>2.2558872027943801E-7</v>
      </c>
      <c r="C2300" s="1">
        <v>1.1390856954467001E-5</v>
      </c>
      <c r="D2300">
        <v>0.96875</v>
      </c>
      <c r="E2300">
        <v>0.978494623655914</v>
      </c>
      <c r="F2300">
        <v>0.92051282051282002</v>
      </c>
      <c r="G2300">
        <v>0.97727272727272696</v>
      </c>
      <c r="H2300">
        <v>0.97727272727272696</v>
      </c>
      <c r="I2300">
        <v>0.97478991596638698</v>
      </c>
      <c r="J2300" s="1">
        <v>1</v>
      </c>
      <c r="K2300" t="s">
        <v>23238</v>
      </c>
      <c r="L2300" t="s">
        <v>27844</v>
      </c>
      <c r="M2300" t="s">
        <v>27845</v>
      </c>
    </row>
    <row r="2301" spans="1:13">
      <c r="A2301" s="1" t="s">
        <v>4318</v>
      </c>
      <c r="B2301">
        <v>7.5036580913263001E-7</v>
      </c>
      <c r="C2301" s="1">
        <v>1.11697326138092E-5</v>
      </c>
      <c r="D2301">
        <v>1</v>
      </c>
      <c r="E2301">
        <v>1</v>
      </c>
      <c r="F2301">
        <v>0.99715909090909105</v>
      </c>
      <c r="G2301">
        <v>1</v>
      </c>
      <c r="H2301">
        <v>0.99275362318840599</v>
      </c>
      <c r="I2301">
        <v>0.95614035087719296</v>
      </c>
      <c r="J2301" s="1" t="s">
        <v>23229</v>
      </c>
      <c r="K2301" t="s">
        <v>23241</v>
      </c>
      <c r="L2301" t="s">
        <v>27846</v>
      </c>
      <c r="M2301" t="s">
        <v>27847</v>
      </c>
    </row>
    <row r="2302" spans="1:13">
      <c r="A2302" s="1" t="s">
        <v>4319</v>
      </c>
      <c r="B2302">
        <v>2.8252372178574701E-7</v>
      </c>
      <c r="C2302" s="1">
        <v>3.0833031568054502E-6</v>
      </c>
      <c r="D2302">
        <v>0.890625</v>
      </c>
      <c r="E2302">
        <v>0.90760869565217395</v>
      </c>
      <c r="F2302">
        <v>0.99734042553191504</v>
      </c>
      <c r="G2302">
        <v>1</v>
      </c>
      <c r="H2302">
        <v>0.97</v>
      </c>
      <c r="I2302">
        <v>0.95588235294117696</v>
      </c>
      <c r="J2302" s="1">
        <v>1</v>
      </c>
      <c r="K2302" t="s">
        <v>23238</v>
      </c>
      <c r="L2302" t="s">
        <v>27848</v>
      </c>
      <c r="M2302" t="s">
        <v>27849</v>
      </c>
    </row>
    <row r="2303" spans="1:13">
      <c r="A2303" s="1" t="s">
        <v>4320</v>
      </c>
      <c r="B2303">
        <v>5.7653159633068501E-7</v>
      </c>
      <c r="C2303" s="1">
        <v>6.7478550244704304E-7</v>
      </c>
      <c r="D2303">
        <v>0</v>
      </c>
      <c r="E2303">
        <v>0</v>
      </c>
      <c r="F2303">
        <v>0</v>
      </c>
      <c r="G2303">
        <v>0.34285714285714303</v>
      </c>
      <c r="H2303">
        <v>1.5625E-2</v>
      </c>
      <c r="I2303">
        <v>2.9411764705882401E-2</v>
      </c>
      <c r="J2303" s="1" t="s">
        <v>23229</v>
      </c>
      <c r="K2303" t="s">
        <v>23238</v>
      </c>
      <c r="L2303" t="s">
        <v>27850</v>
      </c>
      <c r="M2303" t="s">
        <v>27851</v>
      </c>
    </row>
    <row r="2304" spans="1:13">
      <c r="A2304" s="1" t="s">
        <v>4321</v>
      </c>
      <c r="B2304">
        <v>1.47694051665181E-9</v>
      </c>
      <c r="C2304" s="1">
        <v>2.5153537007766501E-8</v>
      </c>
      <c r="D2304">
        <v>0</v>
      </c>
      <c r="E2304">
        <v>9.0909090909090905E-3</v>
      </c>
      <c r="F2304">
        <v>0</v>
      </c>
      <c r="G2304">
        <v>0</v>
      </c>
      <c r="H2304">
        <v>0</v>
      </c>
      <c r="I2304">
        <v>8.1967213114754103E-3</v>
      </c>
      <c r="J2304" s="1">
        <v>0</v>
      </c>
      <c r="K2304" t="s">
        <v>23241</v>
      </c>
      <c r="L2304" t="s">
        <v>27852</v>
      </c>
      <c r="M2304" t="s">
        <v>27853</v>
      </c>
    </row>
    <row r="2305" spans="1:13">
      <c r="A2305" s="1" t="s">
        <v>4322</v>
      </c>
      <c r="B2305">
        <v>3.93070432453409E-7</v>
      </c>
      <c r="C2305" s="1">
        <v>7.1930239522008197E-6</v>
      </c>
      <c r="D2305">
        <v>0.97826086956521696</v>
      </c>
      <c r="E2305">
        <v>1</v>
      </c>
      <c r="F2305">
        <v>0.99734042553191504</v>
      </c>
      <c r="G2305">
        <v>1</v>
      </c>
      <c r="H2305">
        <v>0.98181818181818203</v>
      </c>
      <c r="I2305">
        <v>0.96491228070175405</v>
      </c>
      <c r="J2305" s="1" t="s">
        <v>23229</v>
      </c>
      <c r="K2305" t="s">
        <v>23241</v>
      </c>
      <c r="L2305" t="s">
        <v>27854</v>
      </c>
      <c r="M2305" t="s">
        <v>27855</v>
      </c>
    </row>
    <row r="2306" spans="1:13">
      <c r="A2306" s="1" t="s">
        <v>4323</v>
      </c>
      <c r="B2306">
        <v>4.2846301085223E-6</v>
      </c>
      <c r="C2306" s="1">
        <v>1.5198203185177001E-5</v>
      </c>
      <c r="D2306">
        <v>1.6129032258064498E-2</v>
      </c>
      <c r="E2306">
        <v>5.2083333333333296E-3</v>
      </c>
      <c r="F2306">
        <v>5.4644808743169399E-3</v>
      </c>
      <c r="G2306">
        <v>1.9230769230769201E-2</v>
      </c>
      <c r="H2306">
        <v>2.2522522522522501E-2</v>
      </c>
      <c r="I2306">
        <v>6.8965517241379296E-2</v>
      </c>
      <c r="J2306" s="1">
        <v>0</v>
      </c>
      <c r="K2306" t="s">
        <v>23238</v>
      </c>
      <c r="L2306" t="s">
        <v>27856</v>
      </c>
      <c r="M2306" t="s">
        <v>27857</v>
      </c>
    </row>
    <row r="2307" spans="1:13">
      <c r="A2307" s="1" t="s">
        <v>4324</v>
      </c>
      <c r="B2307">
        <v>1.08875982699028E-7</v>
      </c>
      <c r="C2307" s="1">
        <v>1.1669102087020299E-5</v>
      </c>
      <c r="D2307">
        <v>0</v>
      </c>
      <c r="E2307">
        <v>0</v>
      </c>
      <c r="F2307">
        <v>0</v>
      </c>
      <c r="G2307">
        <v>0.26744186046511598</v>
      </c>
      <c r="H2307">
        <v>4.6728971962616802E-3</v>
      </c>
      <c r="I2307">
        <v>3.09278350515464E-2</v>
      </c>
      <c r="J2307" s="1">
        <v>0</v>
      </c>
      <c r="K2307" t="s">
        <v>23242</v>
      </c>
      <c r="L2307" t="s">
        <v>27858</v>
      </c>
      <c r="M2307" t="s">
        <v>27859</v>
      </c>
    </row>
    <row r="2308" spans="1:13">
      <c r="A2308" s="1" t="s">
        <v>4325</v>
      </c>
      <c r="B2308">
        <v>1.4808011862993601E-7</v>
      </c>
      <c r="C2308" s="1">
        <v>1.35913613462336E-7</v>
      </c>
      <c r="D2308">
        <v>1</v>
      </c>
      <c r="E2308">
        <v>0.99479166666666696</v>
      </c>
      <c r="F2308">
        <v>0.994871794871795</v>
      </c>
      <c r="G2308">
        <v>1</v>
      </c>
      <c r="H2308">
        <v>1</v>
      </c>
      <c r="I2308">
        <v>1</v>
      </c>
      <c r="J2308" s="1">
        <v>1</v>
      </c>
      <c r="K2308" t="s">
        <v>23238</v>
      </c>
      <c r="L2308" t="s">
        <v>27860</v>
      </c>
      <c r="M2308" t="s">
        <v>27861</v>
      </c>
    </row>
    <row r="2309" spans="1:13">
      <c r="A2309" s="1" t="s">
        <v>4326</v>
      </c>
      <c r="B2309">
        <v>2.4651540034960901E-5</v>
      </c>
      <c r="C2309" s="1">
        <v>2.02672626301424E-6</v>
      </c>
      <c r="D2309">
        <v>0.98148148148148195</v>
      </c>
      <c r="E2309">
        <v>1</v>
      </c>
      <c r="F2309">
        <v>0.91317365269461104</v>
      </c>
      <c r="G2309">
        <v>0.96250000000000002</v>
      </c>
      <c r="H2309">
        <v>0.87179487179487203</v>
      </c>
      <c r="I2309">
        <v>0.93820224719101097</v>
      </c>
      <c r="J2309" s="1" t="s">
        <v>23229</v>
      </c>
      <c r="K2309" t="s">
        <v>23237</v>
      </c>
      <c r="L2309" t="s">
        <v>27862</v>
      </c>
      <c r="M2309" t="s">
        <v>27863</v>
      </c>
    </row>
    <row r="2310" spans="1:13">
      <c r="A2310" s="1" t="s">
        <v>4327</v>
      </c>
      <c r="B2310">
        <v>1.4260434785608901E-5</v>
      </c>
      <c r="C2310" s="1">
        <v>5.0349135497403597E-8</v>
      </c>
      <c r="D2310">
        <v>0</v>
      </c>
      <c r="E2310">
        <v>0</v>
      </c>
      <c r="F2310">
        <v>0.30172413793103398</v>
      </c>
      <c r="G2310">
        <v>1.85185185185185E-2</v>
      </c>
      <c r="H2310">
        <v>0.37301587301587302</v>
      </c>
      <c r="I2310">
        <v>8.7499999999999994E-2</v>
      </c>
      <c r="J2310" s="1">
        <v>0</v>
      </c>
      <c r="K2310" t="s">
        <v>23238</v>
      </c>
      <c r="L2310" t="s">
        <v>27864</v>
      </c>
      <c r="M2310" t="s">
        <v>27865</v>
      </c>
    </row>
    <row r="2311" spans="1:13">
      <c r="A2311" s="1" t="s">
        <v>4328</v>
      </c>
      <c r="B2311">
        <v>2.4200774430748301E-5</v>
      </c>
      <c r="C2311" s="1">
        <v>9.2281614435979695E-5</v>
      </c>
      <c r="D2311">
        <v>1</v>
      </c>
      <c r="E2311">
        <v>0.98837209302325602</v>
      </c>
      <c r="F2311">
        <v>0.99459459459459498</v>
      </c>
      <c r="G2311">
        <v>0.236363636363636</v>
      </c>
      <c r="H2311">
        <v>0.95982142857142905</v>
      </c>
      <c r="I2311">
        <v>0.607594936708861</v>
      </c>
      <c r="J2311" s="1" t="s">
        <v>23229</v>
      </c>
      <c r="K2311" t="s">
        <v>23238</v>
      </c>
      <c r="L2311" t="s">
        <v>27866</v>
      </c>
      <c r="M2311" t="s">
        <v>27867</v>
      </c>
    </row>
    <row r="2312" spans="1:13">
      <c r="A2312" s="1" t="s">
        <v>4329</v>
      </c>
      <c r="B2312">
        <v>1.24016890046515E-5</v>
      </c>
      <c r="C2312" s="1">
        <v>1.6846161080166699E-4</v>
      </c>
      <c r="D2312">
        <v>0.64285714285714302</v>
      </c>
      <c r="E2312">
        <v>0.92465753424657504</v>
      </c>
      <c r="F2312">
        <v>0.41134751773049599</v>
      </c>
      <c r="G2312">
        <v>0.83333333333333304</v>
      </c>
      <c r="H2312">
        <v>0.118421052631579</v>
      </c>
      <c r="I2312">
        <v>0.63829787234042601</v>
      </c>
      <c r="J2312" s="1">
        <v>0.95454545454545503</v>
      </c>
      <c r="K2312" t="s">
        <v>23238</v>
      </c>
      <c r="L2312" t="s">
        <v>27868</v>
      </c>
      <c r="M2312" t="s">
        <v>27869</v>
      </c>
    </row>
    <row r="2313" spans="1:13">
      <c r="A2313" s="1" t="s">
        <v>4330</v>
      </c>
      <c r="B2313">
        <v>1.6892271485574801E-4</v>
      </c>
      <c r="C2313" s="1">
        <v>3.1605609748966997E-7</v>
      </c>
      <c r="D2313">
        <v>0.434782608695652</v>
      </c>
      <c r="E2313">
        <v>0.232758620689655</v>
      </c>
      <c r="F2313">
        <v>0.77551020408163296</v>
      </c>
      <c r="G2313">
        <v>0.90625</v>
      </c>
      <c r="H2313">
        <v>0.92307692307692302</v>
      </c>
      <c r="I2313">
        <v>0.77272727272727304</v>
      </c>
      <c r="J2313" s="1">
        <v>1</v>
      </c>
      <c r="K2313" t="s">
        <v>23238</v>
      </c>
      <c r="L2313" t="s">
        <v>27870</v>
      </c>
      <c r="M2313" t="s">
        <v>27871</v>
      </c>
    </row>
    <row r="2314" spans="1:13">
      <c r="A2314" s="1" t="s">
        <v>4331</v>
      </c>
      <c r="B2314">
        <v>4.1637707171760299E-5</v>
      </c>
      <c r="C2314" s="1">
        <v>6.1886204659696305E-5</v>
      </c>
      <c r="D2314">
        <v>9.6153846153846201E-2</v>
      </c>
      <c r="E2314">
        <v>1.6949152542372899E-2</v>
      </c>
      <c r="F2314">
        <v>0.32692307692307698</v>
      </c>
      <c r="G2314">
        <v>0</v>
      </c>
      <c r="H2314">
        <v>0</v>
      </c>
      <c r="I2314">
        <v>6.4516129032258104E-2</v>
      </c>
      <c r="J2314" s="1">
        <v>0</v>
      </c>
      <c r="K2314" t="s">
        <v>23241</v>
      </c>
      <c r="L2314" t="s">
        <v>27872</v>
      </c>
      <c r="M2314" t="s">
        <v>27873</v>
      </c>
    </row>
    <row r="2315" spans="1:13">
      <c r="A2315" s="1" t="s">
        <v>4332</v>
      </c>
      <c r="B2315">
        <v>3.6942262631654901E-6</v>
      </c>
      <c r="C2315" s="1">
        <v>4.7500404551513798E-8</v>
      </c>
      <c r="D2315">
        <v>0.875</v>
      </c>
      <c r="E2315">
        <v>1</v>
      </c>
      <c r="F2315">
        <v>0.86065573770491799</v>
      </c>
      <c r="G2315">
        <v>1</v>
      </c>
      <c r="H2315">
        <v>0.91071428571428603</v>
      </c>
      <c r="I2315">
        <v>0.94029850746268695</v>
      </c>
      <c r="J2315" s="1">
        <v>1</v>
      </c>
      <c r="K2315" t="s">
        <v>23238</v>
      </c>
      <c r="L2315" t="s">
        <v>27874</v>
      </c>
      <c r="M2315" t="s">
        <v>27875</v>
      </c>
    </row>
    <row r="2316" spans="1:13">
      <c r="A2316" s="1" t="s">
        <v>4333</v>
      </c>
      <c r="B2316">
        <v>5.0689344528220402E-8</v>
      </c>
      <c r="C2316" s="1">
        <v>2.59666815136253E-5</v>
      </c>
      <c r="D2316">
        <v>1</v>
      </c>
      <c r="E2316">
        <v>1</v>
      </c>
      <c r="F2316">
        <v>0.73809523809523803</v>
      </c>
      <c r="G2316">
        <v>0.96666666666666701</v>
      </c>
      <c r="H2316">
        <v>0.73571428571428599</v>
      </c>
      <c r="I2316">
        <v>0.95945945945945899</v>
      </c>
      <c r="J2316" s="1">
        <v>1</v>
      </c>
      <c r="K2316" t="s">
        <v>23241</v>
      </c>
      <c r="L2316" t="s">
        <v>27876</v>
      </c>
      <c r="M2316" t="s">
        <v>27877</v>
      </c>
    </row>
    <row r="2317" spans="1:13">
      <c r="A2317" s="1" t="s">
        <v>4334</v>
      </c>
      <c r="B2317">
        <v>5.98351961729619E-5</v>
      </c>
      <c r="C2317" s="1">
        <v>1.6225395406625E-4</v>
      </c>
      <c r="D2317">
        <v>0.875</v>
      </c>
      <c r="E2317">
        <v>0.890625</v>
      </c>
      <c r="F2317">
        <v>0.73846153846153895</v>
      </c>
      <c r="G2317">
        <v>0.95689655172413801</v>
      </c>
      <c r="H2317">
        <v>0.79385964912280704</v>
      </c>
      <c r="I2317">
        <v>0.94799999999999995</v>
      </c>
      <c r="J2317" s="1">
        <v>1</v>
      </c>
      <c r="K2317" t="s">
        <v>23238</v>
      </c>
      <c r="L2317" t="s">
        <v>27878</v>
      </c>
      <c r="M2317" t="s">
        <v>27879</v>
      </c>
    </row>
    <row r="2318" spans="1:13">
      <c r="A2318" s="1" t="s">
        <v>4335</v>
      </c>
      <c r="B2318">
        <v>2.32039554077978E-12</v>
      </c>
      <c r="C2318" s="1">
        <v>9.1869151325303806E-9</v>
      </c>
      <c r="D2318">
        <v>0</v>
      </c>
      <c r="E2318">
        <v>0</v>
      </c>
      <c r="F2318">
        <v>3.57142857142857E-3</v>
      </c>
      <c r="G2318">
        <v>0</v>
      </c>
      <c r="H2318">
        <v>0</v>
      </c>
      <c r="I2318">
        <v>0</v>
      </c>
      <c r="J2318" s="1">
        <v>0.05</v>
      </c>
      <c r="K2318" t="s">
        <v>23238</v>
      </c>
      <c r="L2318" t="s">
        <v>27880</v>
      </c>
      <c r="M2318" t="s">
        <v>27881</v>
      </c>
    </row>
    <row r="2319" spans="1:13">
      <c r="A2319" s="1" t="s">
        <v>4336</v>
      </c>
      <c r="B2319">
        <v>7.8921919364147202E-5</v>
      </c>
      <c r="C2319" s="1">
        <v>1.8716388536455299E-8</v>
      </c>
      <c r="D2319">
        <v>0</v>
      </c>
      <c r="E2319">
        <v>1.2345679012345699E-2</v>
      </c>
      <c r="F2319">
        <v>0.177215189873418</v>
      </c>
      <c r="G2319">
        <v>2.4390243902439001E-2</v>
      </c>
      <c r="H2319">
        <v>0.21195652173912999</v>
      </c>
      <c r="I2319">
        <v>0.04</v>
      </c>
      <c r="J2319" s="1">
        <v>0</v>
      </c>
      <c r="K2319" t="s">
        <v>23240</v>
      </c>
      <c r="L2319" t="s">
        <v>27882</v>
      </c>
      <c r="M2319" t="s">
        <v>27883</v>
      </c>
    </row>
    <row r="2320" spans="1:13">
      <c r="A2320" s="1" t="s">
        <v>4337</v>
      </c>
      <c r="B2320">
        <v>9.4476058131558604E-7</v>
      </c>
      <c r="C2320" s="1">
        <v>1.0011703082626001E-4</v>
      </c>
      <c r="D2320">
        <v>0.109375</v>
      </c>
      <c r="E2320">
        <v>0.233695652173913</v>
      </c>
      <c r="F2320">
        <v>0.210106382978723</v>
      </c>
      <c r="G2320">
        <v>7.2916666666666699E-2</v>
      </c>
      <c r="H2320">
        <v>9.4339622641509396E-3</v>
      </c>
      <c r="I2320">
        <v>7.1428571428571397E-2</v>
      </c>
      <c r="J2320" s="1">
        <v>0</v>
      </c>
      <c r="K2320" t="s">
        <v>23241</v>
      </c>
      <c r="L2320" t="s">
        <v>27884</v>
      </c>
      <c r="M2320" t="s">
        <v>27885</v>
      </c>
    </row>
    <row r="2321" spans="1:13">
      <c r="A2321" s="1" t="s">
        <v>4338</v>
      </c>
      <c r="B2321">
        <v>1.50732274261916E-7</v>
      </c>
      <c r="C2321" s="1">
        <v>1.02151697894303E-6</v>
      </c>
      <c r="D2321">
        <v>1</v>
      </c>
      <c r="E2321">
        <v>1</v>
      </c>
      <c r="F2321">
        <v>1</v>
      </c>
      <c r="G2321">
        <v>1</v>
      </c>
      <c r="H2321">
        <v>0.98666666666666702</v>
      </c>
      <c r="I2321">
        <v>1</v>
      </c>
      <c r="J2321" s="1">
        <v>0.05</v>
      </c>
      <c r="K2321" t="s">
        <v>23241</v>
      </c>
      <c r="L2321" t="s">
        <v>27886</v>
      </c>
      <c r="M2321" t="s">
        <v>27887</v>
      </c>
    </row>
    <row r="2322" spans="1:13">
      <c r="A2322" s="1" t="s">
        <v>4339</v>
      </c>
      <c r="B2322">
        <v>1.75402452274877E-6</v>
      </c>
      <c r="C2322" s="1">
        <v>1.1077790768342199E-5</v>
      </c>
      <c r="D2322">
        <v>0.9375</v>
      </c>
      <c r="E2322">
        <v>0.97058823529411797</v>
      </c>
      <c r="F2322">
        <v>0.97222222222222199</v>
      </c>
      <c r="G2322">
        <v>1</v>
      </c>
      <c r="H2322">
        <v>1</v>
      </c>
      <c r="I2322">
        <v>0.99479166666666696</v>
      </c>
      <c r="J2322" s="1" t="s">
        <v>23229</v>
      </c>
      <c r="K2322" t="s">
        <v>23240</v>
      </c>
      <c r="L2322" t="s">
        <v>27888</v>
      </c>
      <c r="M2322" t="s">
        <v>27889</v>
      </c>
    </row>
    <row r="2323" spans="1:13">
      <c r="A2323" s="1" t="s">
        <v>4340</v>
      </c>
      <c r="B2323">
        <v>4.0568382483330398E-4</v>
      </c>
      <c r="C2323" s="1">
        <v>2.20057104354117E-6</v>
      </c>
      <c r="D2323">
        <v>0.5625</v>
      </c>
      <c r="E2323">
        <v>0.78421052631578902</v>
      </c>
      <c r="F2323">
        <v>0.235602094240838</v>
      </c>
      <c r="G2323">
        <v>0.58750000000000002</v>
      </c>
      <c r="H2323">
        <v>0.515625</v>
      </c>
      <c r="I2323">
        <v>0.35616438356164398</v>
      </c>
      <c r="J2323" s="1">
        <v>0.95454545454545503</v>
      </c>
      <c r="K2323" t="s">
        <v>23239</v>
      </c>
      <c r="L2323" t="s">
        <v>27890</v>
      </c>
      <c r="M2323" t="s">
        <v>27891</v>
      </c>
    </row>
    <row r="2324" spans="1:13">
      <c r="A2324" s="1" t="s">
        <v>4341</v>
      </c>
      <c r="B2324">
        <v>0</v>
      </c>
      <c r="C2324" s="1">
        <v>0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 s="1">
        <v>1</v>
      </c>
      <c r="K2324" t="s">
        <v>23239</v>
      </c>
      <c r="L2324" t="s">
        <v>27892</v>
      </c>
      <c r="M2324" t="s">
        <v>27893</v>
      </c>
    </row>
    <row r="2325" spans="1:13">
      <c r="A2325" s="1" t="s">
        <v>4342</v>
      </c>
      <c r="B2325">
        <v>6.77919493922883E-6</v>
      </c>
      <c r="C2325" s="1">
        <v>1.34687702001321E-5</v>
      </c>
      <c r="D2325">
        <v>0.61904761904761896</v>
      </c>
      <c r="E2325">
        <v>0.89102564102564097</v>
      </c>
      <c r="F2325">
        <v>0.87419354838709695</v>
      </c>
      <c r="G2325">
        <v>1</v>
      </c>
      <c r="H2325">
        <v>0.96794871794871795</v>
      </c>
      <c r="I2325">
        <v>0.94186046511627897</v>
      </c>
      <c r="J2325" s="1">
        <v>1</v>
      </c>
      <c r="K2325" t="s">
        <v>23239</v>
      </c>
      <c r="L2325" t="s">
        <v>27894</v>
      </c>
      <c r="M2325" t="s">
        <v>27895</v>
      </c>
    </row>
    <row r="2326" spans="1:13">
      <c r="A2326" s="1" t="s">
        <v>4343</v>
      </c>
      <c r="B2326">
        <v>7.2845398272134197E-7</v>
      </c>
      <c r="C2326" s="1">
        <v>1.0942755425818101E-8</v>
      </c>
      <c r="D2326">
        <v>0.98148148148148195</v>
      </c>
      <c r="E2326">
        <v>1</v>
      </c>
      <c r="F2326">
        <v>0.96405228758169903</v>
      </c>
      <c r="G2326">
        <v>1</v>
      </c>
      <c r="H2326">
        <v>1</v>
      </c>
      <c r="I2326">
        <v>1</v>
      </c>
      <c r="J2326" s="1">
        <v>1</v>
      </c>
      <c r="K2326" t="s">
        <v>23238</v>
      </c>
      <c r="L2326" t="s">
        <v>27896</v>
      </c>
      <c r="M2326" t="s">
        <v>27897</v>
      </c>
    </row>
    <row r="2327" spans="1:13">
      <c r="A2327" s="1" t="s">
        <v>4344</v>
      </c>
      <c r="B2327">
        <v>2.59265521351846E-5</v>
      </c>
      <c r="C2327" s="1">
        <v>8.7720155328289298E-9</v>
      </c>
      <c r="D2327">
        <v>3.4482758620689703E-2</v>
      </c>
      <c r="E2327">
        <v>0</v>
      </c>
      <c r="F2327">
        <v>0.31132075471698101</v>
      </c>
      <c r="G2327">
        <v>2.3809523809523801E-2</v>
      </c>
      <c r="H2327">
        <v>0.230769230769231</v>
      </c>
      <c r="I2327">
        <v>0.107142857142857</v>
      </c>
      <c r="J2327" s="1">
        <v>0</v>
      </c>
      <c r="K2327" t="s">
        <v>23238</v>
      </c>
      <c r="L2327" t="s">
        <v>27898</v>
      </c>
      <c r="M2327" t="s">
        <v>27899</v>
      </c>
    </row>
    <row r="2328" spans="1:13">
      <c r="A2328" s="1" t="s">
        <v>4345</v>
      </c>
      <c r="B2328">
        <v>2.2609163092139501E-5</v>
      </c>
      <c r="C2328" s="1">
        <v>3.1877966307302301E-6</v>
      </c>
      <c r="D2328">
        <v>9.375E-2</v>
      </c>
      <c r="E2328">
        <v>5.2083333333333301E-2</v>
      </c>
      <c r="F2328">
        <v>8.9743589743589702E-2</v>
      </c>
      <c r="G2328">
        <v>0.214285714285714</v>
      </c>
      <c r="H2328">
        <v>6.25E-2</v>
      </c>
      <c r="I2328">
        <v>0.141025641025641</v>
      </c>
      <c r="J2328" s="1">
        <v>0</v>
      </c>
      <c r="K2328" t="s">
        <v>23238</v>
      </c>
      <c r="L2328" t="s">
        <v>27900</v>
      </c>
      <c r="M2328" t="s">
        <v>27901</v>
      </c>
    </row>
    <row r="2329" spans="1:13">
      <c r="A2329" s="1" t="s">
        <v>4346</v>
      </c>
      <c r="B2329">
        <v>4.80295675619914E-5</v>
      </c>
      <c r="C2329" s="1">
        <v>3.4790417366086303E-5</v>
      </c>
      <c r="D2329">
        <v>0</v>
      </c>
      <c r="E2329">
        <v>0</v>
      </c>
      <c r="F2329">
        <v>9.8958333333333301E-2</v>
      </c>
      <c r="G2329">
        <v>0</v>
      </c>
      <c r="H2329">
        <v>3.1531531531531501E-2</v>
      </c>
      <c r="I2329">
        <v>3.8793103448275898E-2</v>
      </c>
      <c r="J2329" s="1" t="s">
        <v>23229</v>
      </c>
      <c r="K2329" t="s">
        <v>23238</v>
      </c>
      <c r="L2329" t="s">
        <v>27902</v>
      </c>
      <c r="M2329" t="s">
        <v>27903</v>
      </c>
    </row>
    <row r="2330" spans="1:13">
      <c r="A2330" s="1" t="s">
        <v>4347</v>
      </c>
      <c r="B2330">
        <v>5.2253984948689296E-7</v>
      </c>
      <c r="C2330" s="1">
        <v>5.4873227363163205E-7</v>
      </c>
      <c r="D2330">
        <v>0</v>
      </c>
      <c r="E2330">
        <v>0.19753086419753099</v>
      </c>
      <c r="F2330">
        <v>3.54609929078014E-3</v>
      </c>
      <c r="G2330">
        <v>0</v>
      </c>
      <c r="H2330">
        <v>0</v>
      </c>
      <c r="I2330">
        <v>0</v>
      </c>
      <c r="J2330" s="1">
        <v>0</v>
      </c>
      <c r="K2330" t="s">
        <v>23241</v>
      </c>
      <c r="L2330" t="s">
        <v>27904</v>
      </c>
      <c r="M2330" t="s">
        <v>27905</v>
      </c>
    </row>
    <row r="2331" spans="1:13">
      <c r="A2331" s="1" t="s">
        <v>4348</v>
      </c>
      <c r="B2331">
        <v>8.0364296445838302E-7</v>
      </c>
      <c r="C2331" s="1">
        <v>6.0205222813474599E-9</v>
      </c>
      <c r="D2331">
        <v>1</v>
      </c>
      <c r="E2331">
        <v>1</v>
      </c>
      <c r="F2331">
        <v>0.80270270270270305</v>
      </c>
      <c r="G2331">
        <v>0.97435897435897401</v>
      </c>
      <c r="H2331">
        <v>0.69791666666666696</v>
      </c>
      <c r="I2331">
        <v>0.931034482758621</v>
      </c>
      <c r="J2331" s="1" t="s">
        <v>23229</v>
      </c>
      <c r="K2331" t="s">
        <v>23241</v>
      </c>
      <c r="L2331" t="s">
        <v>27906</v>
      </c>
      <c r="M2331" t="s">
        <v>27907</v>
      </c>
    </row>
    <row r="2332" spans="1:13">
      <c r="A2332" s="1" t="s">
        <v>4349</v>
      </c>
      <c r="B2332">
        <v>1.5270832517447901E-5</v>
      </c>
      <c r="C2332" s="1">
        <v>9.0844860745646001E-7</v>
      </c>
      <c r="D2332">
        <v>1.6666666666666701E-2</v>
      </c>
      <c r="E2332">
        <v>5.8823529411764698E-2</v>
      </c>
      <c r="F2332">
        <v>0</v>
      </c>
      <c r="G2332">
        <v>0</v>
      </c>
      <c r="H2332">
        <v>0</v>
      </c>
      <c r="I2332">
        <v>0</v>
      </c>
      <c r="J2332" s="1" t="s">
        <v>23229</v>
      </c>
      <c r="K2332" t="s">
        <v>23241</v>
      </c>
      <c r="L2332" t="s">
        <v>27908</v>
      </c>
      <c r="M2332" t="s">
        <v>27909</v>
      </c>
    </row>
    <row r="2333" spans="1:13">
      <c r="A2333" s="1" t="s">
        <v>4350</v>
      </c>
      <c r="B2333">
        <v>2.55078164813135E-6</v>
      </c>
      <c r="C2333" s="1">
        <v>4.8998959960861898E-8</v>
      </c>
      <c r="D2333">
        <v>0.89655172413793105</v>
      </c>
      <c r="E2333">
        <v>0.83974358974358998</v>
      </c>
      <c r="F2333">
        <v>0.70895522388059695</v>
      </c>
      <c r="G2333">
        <v>0.96428571428571397</v>
      </c>
      <c r="H2333">
        <v>0.73255813953488402</v>
      </c>
      <c r="I2333">
        <v>0.94117647058823495</v>
      </c>
      <c r="J2333" s="1">
        <v>1</v>
      </c>
      <c r="K2333" t="s">
        <v>23238</v>
      </c>
      <c r="L2333" t="s">
        <v>27910</v>
      </c>
      <c r="M2333" t="s">
        <v>27911</v>
      </c>
    </row>
    <row r="2334" spans="1:13">
      <c r="A2334" s="1" t="s">
        <v>4351</v>
      </c>
      <c r="B2334">
        <v>6.6739001005031005E-5</v>
      </c>
      <c r="C2334" s="1">
        <v>2.7012179784543E-6</v>
      </c>
      <c r="D2334">
        <v>0.84482758620689702</v>
      </c>
      <c r="E2334">
        <v>0.98124999999999996</v>
      </c>
      <c r="F2334">
        <v>0.73228346456692905</v>
      </c>
      <c r="G2334">
        <v>0.9</v>
      </c>
      <c r="H2334">
        <v>0.59285714285714297</v>
      </c>
      <c r="I2334">
        <v>0.88333333333333297</v>
      </c>
      <c r="J2334" s="1" t="s">
        <v>23229</v>
      </c>
      <c r="K2334" t="s">
        <v>23239</v>
      </c>
      <c r="L2334" t="s">
        <v>27912</v>
      </c>
      <c r="M2334" t="s">
        <v>27913</v>
      </c>
    </row>
    <row r="2335" spans="1:13">
      <c r="A2335" s="1" t="s">
        <v>4352</v>
      </c>
      <c r="B2335">
        <v>1.03297337164466E-6</v>
      </c>
      <c r="C2335" s="1">
        <v>7.5132671089031601E-6</v>
      </c>
      <c r="D2335">
        <v>0</v>
      </c>
      <c r="E2335">
        <v>0</v>
      </c>
      <c r="F2335">
        <v>0.17469879518072301</v>
      </c>
      <c r="G2335">
        <v>0</v>
      </c>
      <c r="H2335">
        <v>1.8987341772151899E-2</v>
      </c>
      <c r="I2335">
        <v>2.5000000000000001E-2</v>
      </c>
      <c r="J2335" s="1" t="s">
        <v>23229</v>
      </c>
      <c r="K2335" t="s">
        <v>23238</v>
      </c>
      <c r="L2335" t="s">
        <v>27914</v>
      </c>
      <c r="M2335" t="s">
        <v>27915</v>
      </c>
    </row>
    <row r="2336" spans="1:13">
      <c r="A2336" s="1" t="s">
        <v>4353</v>
      </c>
      <c r="B2336">
        <v>1.0355108545606001E-5</v>
      </c>
      <c r="C2336" s="1">
        <v>3.3840454396619603E-5</v>
      </c>
      <c r="D2336">
        <v>5.3571428571428603E-2</v>
      </c>
      <c r="E2336">
        <v>0</v>
      </c>
      <c r="F2336">
        <v>0.36363636363636398</v>
      </c>
      <c r="G2336">
        <v>0.133333333333333</v>
      </c>
      <c r="H2336">
        <v>0.29230769230769199</v>
      </c>
      <c r="I2336">
        <v>0.292682926829268</v>
      </c>
      <c r="J2336" s="1" t="s">
        <v>23229</v>
      </c>
      <c r="K2336" t="s">
        <v>23239</v>
      </c>
      <c r="L2336" t="s">
        <v>27916</v>
      </c>
      <c r="M2336" t="s">
        <v>27917</v>
      </c>
    </row>
    <row r="2337" spans="1:13">
      <c r="A2337" s="1" t="s">
        <v>4354</v>
      </c>
      <c r="B2337">
        <v>6.4709287757314096E-6</v>
      </c>
      <c r="C2337" s="1">
        <v>3.9632871735760199E-5</v>
      </c>
      <c r="D2337">
        <v>0.68965517241379304</v>
      </c>
      <c r="E2337">
        <v>0.465753424657534</v>
      </c>
      <c r="F2337">
        <v>0.79699248120300703</v>
      </c>
      <c r="G2337">
        <v>0.98684210526315796</v>
      </c>
      <c r="H2337">
        <v>0.75</v>
      </c>
      <c r="I2337">
        <v>0.98113207547169801</v>
      </c>
      <c r="J2337" s="1" t="s">
        <v>23229</v>
      </c>
      <c r="K2337" t="s">
        <v>23238</v>
      </c>
      <c r="L2337" t="s">
        <v>27918</v>
      </c>
      <c r="M2337" t="s">
        <v>27919</v>
      </c>
    </row>
    <row r="2338" spans="1:13">
      <c r="A2338" s="1" t="s">
        <v>4355</v>
      </c>
      <c r="B2338">
        <v>7.34981021032872E-7</v>
      </c>
      <c r="C2338" s="1">
        <v>1.43134696008617E-6</v>
      </c>
      <c r="D2338">
        <v>0</v>
      </c>
      <c r="E2338">
        <v>0</v>
      </c>
      <c r="F2338">
        <v>2.4647887323943699E-2</v>
      </c>
      <c r="G2338">
        <v>0</v>
      </c>
      <c r="H2338">
        <v>0</v>
      </c>
      <c r="I2338">
        <v>3.8461538461538498E-2</v>
      </c>
      <c r="J2338" s="1">
        <v>0</v>
      </c>
      <c r="K2338" t="s">
        <v>23238</v>
      </c>
      <c r="L2338" t="s">
        <v>27920</v>
      </c>
      <c r="M2338" t="s">
        <v>27921</v>
      </c>
    </row>
    <row r="2339" spans="1:13">
      <c r="A2339" s="1" t="s">
        <v>4356</v>
      </c>
      <c r="B2339">
        <v>7.3373937069044E-6</v>
      </c>
      <c r="C2339" s="1">
        <v>6.0134393021730204E-6</v>
      </c>
      <c r="D2339">
        <v>0.98387096774193505</v>
      </c>
      <c r="E2339">
        <v>0.99404761904761896</v>
      </c>
      <c r="F2339">
        <v>0.95679012345679004</v>
      </c>
      <c r="G2339">
        <v>1</v>
      </c>
      <c r="H2339">
        <v>1</v>
      </c>
      <c r="I2339">
        <v>1</v>
      </c>
      <c r="J2339" s="1">
        <v>1</v>
      </c>
      <c r="K2339" t="s">
        <v>23238</v>
      </c>
      <c r="L2339" t="s">
        <v>27922</v>
      </c>
      <c r="M2339" t="s">
        <v>27923</v>
      </c>
    </row>
    <row r="2340" spans="1:13">
      <c r="A2340" s="1" t="s">
        <v>4357</v>
      </c>
      <c r="B2340">
        <v>3.9392230127119798E-6</v>
      </c>
      <c r="C2340" s="1">
        <v>1.2016577496755399E-6</v>
      </c>
      <c r="D2340">
        <v>4.8387096774193498E-2</v>
      </c>
      <c r="E2340">
        <v>0</v>
      </c>
      <c r="F2340">
        <v>0</v>
      </c>
      <c r="G2340">
        <v>8.6206896551724102E-3</v>
      </c>
      <c r="H2340">
        <v>0</v>
      </c>
      <c r="I2340">
        <v>7.43801652892562E-2</v>
      </c>
      <c r="J2340" s="1" t="s">
        <v>23229</v>
      </c>
      <c r="K2340" t="s">
        <v>23242</v>
      </c>
      <c r="L2340" t="s">
        <v>27924</v>
      </c>
      <c r="M2340" t="s">
        <v>27925</v>
      </c>
    </row>
    <row r="2341" spans="1:13">
      <c r="A2341" s="1" t="s">
        <v>4358</v>
      </c>
      <c r="B2341">
        <v>1.2579570014513501E-4</v>
      </c>
      <c r="C2341" s="1">
        <v>1.18685453428442E-4</v>
      </c>
      <c r="D2341">
        <v>0.21875</v>
      </c>
      <c r="E2341">
        <v>0.36979166666666702</v>
      </c>
      <c r="F2341">
        <v>0.72164948453608202</v>
      </c>
      <c r="G2341">
        <v>0.16666666666666699</v>
      </c>
      <c r="H2341">
        <v>0.71495327102803696</v>
      </c>
      <c r="I2341">
        <v>0.230769230769231</v>
      </c>
      <c r="J2341" s="1">
        <v>1</v>
      </c>
      <c r="K2341" t="s">
        <v>23239</v>
      </c>
      <c r="L2341" t="s">
        <v>27926</v>
      </c>
      <c r="M2341" t="s">
        <v>27927</v>
      </c>
    </row>
    <row r="2342" spans="1:13">
      <c r="A2342" s="1" t="s">
        <v>4359</v>
      </c>
      <c r="B2342">
        <v>1.6655280355263401E-4</v>
      </c>
      <c r="C2342" s="1">
        <v>5.9140265093401603E-5</v>
      </c>
      <c r="D2342">
        <v>0.32258064516128998</v>
      </c>
      <c r="E2342">
        <v>0.348101265822785</v>
      </c>
      <c r="F2342">
        <v>0.76436781609195403</v>
      </c>
      <c r="G2342">
        <v>0.94117647058823495</v>
      </c>
      <c r="H2342">
        <v>0.75301204819277101</v>
      </c>
      <c r="I2342">
        <v>0.84</v>
      </c>
      <c r="J2342" s="1">
        <v>1</v>
      </c>
      <c r="K2342" t="s">
        <v>23238</v>
      </c>
      <c r="L2342" t="s">
        <v>27928</v>
      </c>
      <c r="M2342" t="s">
        <v>27929</v>
      </c>
    </row>
    <row r="2343" spans="1:13">
      <c r="A2343" s="1" t="s">
        <v>4360</v>
      </c>
      <c r="B2343">
        <v>1.9092879224028001E-5</v>
      </c>
      <c r="C2343" s="1">
        <v>3.7212124016076E-9</v>
      </c>
      <c r="D2343">
        <v>0.2</v>
      </c>
      <c r="E2343">
        <v>3.37837837837838E-2</v>
      </c>
      <c r="F2343">
        <v>0</v>
      </c>
      <c r="G2343">
        <v>0</v>
      </c>
      <c r="H2343">
        <v>0</v>
      </c>
      <c r="I2343">
        <v>0</v>
      </c>
      <c r="J2343" s="1">
        <v>0</v>
      </c>
      <c r="K2343" t="s">
        <v>23242</v>
      </c>
      <c r="L2343" t="s">
        <v>27930</v>
      </c>
      <c r="M2343" t="s">
        <v>27931</v>
      </c>
    </row>
    <row r="2344" spans="1:13">
      <c r="A2344" s="1" t="s">
        <v>4361</v>
      </c>
      <c r="B2344">
        <v>4.3763116042319503E-8</v>
      </c>
      <c r="C2344" s="1">
        <v>6.3799522321786099E-6</v>
      </c>
      <c r="D2344">
        <v>0</v>
      </c>
      <c r="E2344">
        <v>0</v>
      </c>
      <c r="F2344">
        <v>0</v>
      </c>
      <c r="G2344">
        <v>0</v>
      </c>
      <c r="H2344">
        <v>5.4878048780487798E-2</v>
      </c>
      <c r="I2344">
        <v>3.7037037037037E-2</v>
      </c>
      <c r="J2344" s="1">
        <v>1</v>
      </c>
      <c r="K2344" t="s">
        <v>23242</v>
      </c>
      <c r="L2344" t="s">
        <v>27932</v>
      </c>
      <c r="M2344" t="s">
        <v>27933</v>
      </c>
    </row>
    <row r="2345" spans="1:13">
      <c r="A2345" s="1" t="s">
        <v>4362</v>
      </c>
      <c r="B2345">
        <v>3.3662689718590799E-6</v>
      </c>
      <c r="C2345" s="1">
        <v>3.4071019747533198E-5</v>
      </c>
      <c r="D2345">
        <v>1</v>
      </c>
      <c r="E2345">
        <v>1</v>
      </c>
      <c r="F2345">
        <v>0.99074074074074103</v>
      </c>
      <c r="G2345">
        <v>1</v>
      </c>
      <c r="H2345">
        <v>0.89285714285714302</v>
      </c>
      <c r="I2345">
        <v>0.91666666666666696</v>
      </c>
      <c r="J2345" s="1">
        <v>0</v>
      </c>
      <c r="K2345" t="s">
        <v>23238</v>
      </c>
      <c r="L2345" t="s">
        <v>27934</v>
      </c>
      <c r="M2345" t="s">
        <v>27935</v>
      </c>
    </row>
    <row r="2346" spans="1:13">
      <c r="A2346" s="1" t="s">
        <v>4363</v>
      </c>
      <c r="B2346">
        <v>1.9336743768072999E-6</v>
      </c>
      <c r="C2346" s="1">
        <v>4.6729751896634097E-8</v>
      </c>
      <c r="D2346">
        <v>0.80555555555555602</v>
      </c>
      <c r="E2346">
        <v>1</v>
      </c>
      <c r="F2346">
        <v>1</v>
      </c>
      <c r="G2346">
        <v>1</v>
      </c>
      <c r="H2346">
        <v>1</v>
      </c>
      <c r="I2346">
        <v>1</v>
      </c>
      <c r="J2346" s="1" t="s">
        <v>23229</v>
      </c>
      <c r="K2346" t="s">
        <v>23237</v>
      </c>
      <c r="L2346" t="s">
        <v>27936</v>
      </c>
      <c r="M2346" t="s">
        <v>27937</v>
      </c>
    </row>
    <row r="2347" spans="1:13">
      <c r="A2347" s="1" t="s">
        <v>4364</v>
      </c>
      <c r="B2347">
        <v>7.0639415438120603E-8</v>
      </c>
      <c r="C2347" s="1">
        <v>9.0472501588202504E-7</v>
      </c>
      <c r="D2347">
        <v>0</v>
      </c>
      <c r="E2347">
        <v>0</v>
      </c>
      <c r="F2347">
        <v>0</v>
      </c>
      <c r="G2347">
        <v>0.13095238095238099</v>
      </c>
      <c r="H2347">
        <v>1.4705882352941201E-2</v>
      </c>
      <c r="I2347">
        <v>6.5789473684210497E-3</v>
      </c>
      <c r="J2347" s="1">
        <v>0</v>
      </c>
      <c r="K2347" t="s">
        <v>23241</v>
      </c>
      <c r="L2347" t="s">
        <v>27938</v>
      </c>
      <c r="M2347" t="s">
        <v>27939</v>
      </c>
    </row>
    <row r="2348" spans="1:13">
      <c r="A2348" s="1" t="s">
        <v>4365</v>
      </c>
      <c r="B2348">
        <v>5.1020154094780003E-5</v>
      </c>
      <c r="C2348" s="1">
        <v>6.03230216738132E-10</v>
      </c>
      <c r="D2348">
        <v>0.92500000000000004</v>
      </c>
      <c r="E2348">
        <v>0.77222222222222203</v>
      </c>
      <c r="F2348">
        <v>0.92307692307692302</v>
      </c>
      <c r="G2348">
        <v>0.98076923076923095</v>
      </c>
      <c r="H2348">
        <v>0.96052631578947401</v>
      </c>
      <c r="I2348">
        <v>0.90322580645161299</v>
      </c>
      <c r="J2348" s="1" t="s">
        <v>23229</v>
      </c>
      <c r="K2348" t="s">
        <v>23240</v>
      </c>
      <c r="L2348" t="s">
        <v>27940</v>
      </c>
      <c r="M2348" t="s">
        <v>27941</v>
      </c>
    </row>
    <row r="2349" spans="1:13">
      <c r="A2349" s="1" t="s">
        <v>4366</v>
      </c>
      <c r="B2349">
        <v>2.0828107881655901E-5</v>
      </c>
      <c r="C2349" s="1">
        <v>5.8847584710802899E-4</v>
      </c>
      <c r="D2349">
        <v>0.9</v>
      </c>
      <c r="E2349">
        <v>0.98809523809523803</v>
      </c>
      <c r="F2349">
        <v>0.86799999999999999</v>
      </c>
      <c r="G2349">
        <v>0.987179487179487</v>
      </c>
      <c r="H2349">
        <v>0.441176470588235</v>
      </c>
      <c r="I2349">
        <v>0.70945945945945899</v>
      </c>
      <c r="J2349" s="1">
        <v>0</v>
      </c>
      <c r="K2349" t="s">
        <v>23238</v>
      </c>
      <c r="L2349" t="s">
        <v>27942</v>
      </c>
      <c r="M2349" t="s">
        <v>27943</v>
      </c>
    </row>
    <row r="2350" spans="1:13">
      <c r="A2350" s="1" t="s">
        <v>4367</v>
      </c>
      <c r="B2350">
        <v>2.7387751374957001E-5</v>
      </c>
      <c r="C2350" s="1">
        <v>8.5506066505599101E-6</v>
      </c>
      <c r="D2350">
        <v>0.1875</v>
      </c>
      <c r="E2350">
        <v>4.5454545454545497E-2</v>
      </c>
      <c r="F2350">
        <v>0.35</v>
      </c>
      <c r="G2350">
        <v>0.592592592592593</v>
      </c>
      <c r="H2350">
        <v>0.3984375</v>
      </c>
      <c r="I2350">
        <v>0.375</v>
      </c>
      <c r="J2350" s="1">
        <v>0.2</v>
      </c>
      <c r="K2350" t="s">
        <v>23237</v>
      </c>
      <c r="L2350" t="s">
        <v>27944</v>
      </c>
      <c r="M2350" t="s">
        <v>27945</v>
      </c>
    </row>
    <row r="2351" spans="1:13">
      <c r="A2351" s="1" t="s">
        <v>4368</v>
      </c>
      <c r="B2351">
        <v>1.18189073559036E-6</v>
      </c>
      <c r="C2351" s="1">
        <v>4.7207730802546202E-6</v>
      </c>
      <c r="D2351">
        <v>0.87931034482758597</v>
      </c>
      <c r="E2351">
        <v>0.747058823529412</v>
      </c>
      <c r="F2351">
        <v>1</v>
      </c>
      <c r="G2351">
        <v>1</v>
      </c>
      <c r="H2351">
        <v>1</v>
      </c>
      <c r="I2351">
        <v>0.99038461538461497</v>
      </c>
      <c r="J2351" s="1">
        <v>1</v>
      </c>
      <c r="K2351" t="s">
        <v>23238</v>
      </c>
      <c r="L2351" t="s">
        <v>27946</v>
      </c>
      <c r="M2351" t="s">
        <v>27947</v>
      </c>
    </row>
    <row r="2352" spans="1:13">
      <c r="A2352" s="1" t="s">
        <v>4369</v>
      </c>
      <c r="B2352">
        <v>4.6915772546148297E-5</v>
      </c>
      <c r="C2352" s="1">
        <v>1.2207805028447301E-5</v>
      </c>
      <c r="D2352">
        <v>0.859375</v>
      </c>
      <c r="E2352">
        <v>0.95604395604395598</v>
      </c>
      <c r="F2352">
        <v>0.93989071038251404</v>
      </c>
      <c r="G2352">
        <v>0.969387755102041</v>
      </c>
      <c r="H2352">
        <v>0.98989898989898994</v>
      </c>
      <c r="I2352">
        <v>1</v>
      </c>
      <c r="J2352" s="1">
        <v>1</v>
      </c>
      <c r="K2352" t="s">
        <v>23240</v>
      </c>
      <c r="L2352" t="s">
        <v>27948</v>
      </c>
      <c r="M2352" t="s">
        <v>27949</v>
      </c>
    </row>
    <row r="2353" spans="1:13">
      <c r="A2353" s="1" t="s">
        <v>4370</v>
      </c>
      <c r="B2353">
        <v>5.6386815994730702E-6</v>
      </c>
      <c r="C2353" s="1">
        <v>1.22347903410228E-4</v>
      </c>
      <c r="D2353">
        <v>0</v>
      </c>
      <c r="E2353">
        <v>5.31914893617021E-3</v>
      </c>
      <c r="F2353">
        <v>1.5706806282722498E-2</v>
      </c>
      <c r="G2353">
        <v>3.4883720930232599E-2</v>
      </c>
      <c r="H2353">
        <v>0.214285714285714</v>
      </c>
      <c r="I2353">
        <v>5.9210526315789498E-2</v>
      </c>
      <c r="J2353" s="1">
        <v>0</v>
      </c>
      <c r="K2353" t="s">
        <v>23238</v>
      </c>
      <c r="L2353" t="s">
        <v>27950</v>
      </c>
      <c r="M2353" t="s">
        <v>27951</v>
      </c>
    </row>
    <row r="2354" spans="1:13">
      <c r="A2354" s="1" t="s">
        <v>4371</v>
      </c>
      <c r="B2354">
        <v>1.8331663769628501E-4</v>
      </c>
      <c r="C2354" s="1">
        <v>7.1781299232467197E-6</v>
      </c>
      <c r="D2354">
        <v>0.94444444444444398</v>
      </c>
      <c r="E2354">
        <v>0.95333333333333303</v>
      </c>
      <c r="F2354">
        <v>0.29924242424242398</v>
      </c>
      <c r="G2354">
        <v>0.22</v>
      </c>
      <c r="H2354">
        <v>0.12295081967213101</v>
      </c>
      <c r="I2354">
        <v>0.467741935483871</v>
      </c>
      <c r="J2354" s="1" t="s">
        <v>23229</v>
      </c>
      <c r="K2354" t="s">
        <v>23239</v>
      </c>
      <c r="L2354" t="s">
        <v>27952</v>
      </c>
      <c r="M2354" t="s">
        <v>27953</v>
      </c>
    </row>
    <row r="2355" spans="1:13">
      <c r="A2355" s="1" t="s">
        <v>4372</v>
      </c>
      <c r="B2355">
        <v>2.1548288568142599E-7</v>
      </c>
      <c r="C2355" s="1">
        <v>8.2056583323693708E-6</v>
      </c>
      <c r="D2355">
        <v>0</v>
      </c>
      <c r="E2355">
        <v>0</v>
      </c>
      <c r="F2355">
        <v>0</v>
      </c>
      <c r="G2355">
        <v>0.39622641509433998</v>
      </c>
      <c r="H2355">
        <v>2.7272727272727299E-2</v>
      </c>
      <c r="I2355">
        <v>0.18181818181818199</v>
      </c>
      <c r="J2355" s="1">
        <v>0</v>
      </c>
      <c r="K2355" t="s">
        <v>23242</v>
      </c>
      <c r="L2355" t="s">
        <v>27954</v>
      </c>
      <c r="M2355" t="s">
        <v>27955</v>
      </c>
    </row>
    <row r="2356" spans="1:13">
      <c r="A2356" s="1" t="s">
        <v>4373</v>
      </c>
      <c r="B2356">
        <v>4.6404930568189996E-6</v>
      </c>
      <c r="C2356" s="1">
        <v>1.0662582006207201E-5</v>
      </c>
      <c r="D2356">
        <v>1.72413793103448E-2</v>
      </c>
      <c r="E2356">
        <v>5.2083333333333296E-3</v>
      </c>
      <c r="F2356">
        <v>0</v>
      </c>
      <c r="G2356">
        <v>0.40350877192982498</v>
      </c>
      <c r="H2356">
        <v>2.27272727272727E-2</v>
      </c>
      <c r="I2356">
        <v>8.6776859504132206E-2</v>
      </c>
      <c r="J2356" s="1">
        <v>0</v>
      </c>
      <c r="K2356" t="s">
        <v>23241</v>
      </c>
      <c r="L2356" t="s">
        <v>27956</v>
      </c>
      <c r="M2356" t="s">
        <v>27957</v>
      </c>
    </row>
    <row r="2357" spans="1:13">
      <c r="A2357" s="1" t="s">
        <v>4374</v>
      </c>
      <c r="B2357">
        <v>1.11925769648984E-5</v>
      </c>
      <c r="C2357" s="1">
        <v>6.8976972341030098E-7</v>
      </c>
      <c r="D2357">
        <v>0</v>
      </c>
      <c r="E2357">
        <v>0.12222222222222201</v>
      </c>
      <c r="F2357">
        <v>0</v>
      </c>
      <c r="G2357">
        <v>0</v>
      </c>
      <c r="H2357">
        <v>0</v>
      </c>
      <c r="I2357">
        <v>0</v>
      </c>
      <c r="J2357" s="1" t="s">
        <v>23229</v>
      </c>
      <c r="K2357" t="s">
        <v>23243</v>
      </c>
      <c r="L2357" t="s">
        <v>27958</v>
      </c>
      <c r="M2357" t="s">
        <v>27959</v>
      </c>
    </row>
    <row r="2358" spans="1:13">
      <c r="A2358" s="1" t="s">
        <v>4375</v>
      </c>
      <c r="B2358">
        <v>1.3657056179044199E-6</v>
      </c>
      <c r="C2358" s="1">
        <v>5.2931697344619801E-7</v>
      </c>
      <c r="D2358">
        <v>0</v>
      </c>
      <c r="E2358">
        <v>0</v>
      </c>
      <c r="F2358">
        <v>0</v>
      </c>
      <c r="G2358">
        <v>5.8823529411764698E-2</v>
      </c>
      <c r="H2358">
        <v>0.13888888888888901</v>
      </c>
      <c r="I2358">
        <v>0</v>
      </c>
      <c r="J2358" s="1" t="s">
        <v>23229</v>
      </c>
      <c r="K2358" t="s">
        <v>23240</v>
      </c>
      <c r="L2358" t="s">
        <v>27960</v>
      </c>
      <c r="M2358" t="s">
        <v>27961</v>
      </c>
    </row>
    <row r="2359" spans="1:13">
      <c r="A2359" s="1" t="s">
        <v>4376</v>
      </c>
      <c r="B2359">
        <v>3.8886040124100499E-7</v>
      </c>
      <c r="C2359" s="1">
        <v>5.1223008796412797E-6</v>
      </c>
      <c r="D2359">
        <v>1.6666666666666701E-2</v>
      </c>
      <c r="E2359">
        <v>0</v>
      </c>
      <c r="F2359">
        <v>0</v>
      </c>
      <c r="G2359">
        <v>0</v>
      </c>
      <c r="H2359">
        <v>1.3698630136986301E-2</v>
      </c>
      <c r="I2359">
        <v>1.38888888888889E-2</v>
      </c>
      <c r="J2359" s="1" t="s">
        <v>23229</v>
      </c>
      <c r="K2359" t="s">
        <v>23242</v>
      </c>
      <c r="L2359" t="s">
        <v>27962</v>
      </c>
      <c r="M2359" t="s">
        <v>27963</v>
      </c>
    </row>
    <row r="2360" spans="1:13">
      <c r="A2360" s="1" t="s">
        <v>4377</v>
      </c>
      <c r="B2360">
        <v>9.8617406137602703E-6</v>
      </c>
      <c r="C2360" s="1">
        <v>9.8733490465094401E-7</v>
      </c>
      <c r="D2360">
        <v>5.1724137931034503E-2</v>
      </c>
      <c r="E2360">
        <v>4.8611111111111098E-2</v>
      </c>
      <c r="F2360">
        <v>7.8740157480314994E-3</v>
      </c>
      <c r="G2360">
        <v>0</v>
      </c>
      <c r="H2360">
        <v>0</v>
      </c>
      <c r="I2360">
        <v>0</v>
      </c>
      <c r="J2360" s="1">
        <v>0</v>
      </c>
      <c r="K2360" t="s">
        <v>23238</v>
      </c>
      <c r="L2360" t="s">
        <v>27964</v>
      </c>
      <c r="M2360" t="s">
        <v>27965</v>
      </c>
    </row>
    <row r="2361" spans="1:13">
      <c r="A2361" s="1" t="s">
        <v>4378</v>
      </c>
      <c r="B2361">
        <v>8.8632635046939301E-7</v>
      </c>
      <c r="C2361" s="1">
        <v>1.2692729428390499E-8</v>
      </c>
      <c r="D2361">
        <v>4.6875E-2</v>
      </c>
      <c r="E2361">
        <v>0</v>
      </c>
      <c r="F2361">
        <v>0</v>
      </c>
      <c r="G2361">
        <v>0.22727272727272699</v>
      </c>
      <c r="H2361">
        <v>6.17283950617284E-3</v>
      </c>
      <c r="I2361">
        <v>0.146341463414634</v>
      </c>
      <c r="J2361" s="1">
        <v>0</v>
      </c>
      <c r="K2361" t="s">
        <v>23242</v>
      </c>
      <c r="L2361" t="s">
        <v>27966</v>
      </c>
      <c r="M2361" t="s">
        <v>27967</v>
      </c>
    </row>
    <row r="2362" spans="1:13">
      <c r="A2362" s="1" t="s">
        <v>4379</v>
      </c>
      <c r="B2362">
        <v>5.66695347018404E-6</v>
      </c>
      <c r="C2362" s="1">
        <v>1.8349379044590999E-5</v>
      </c>
      <c r="D2362">
        <v>0.98148148148148195</v>
      </c>
      <c r="E2362">
        <v>1</v>
      </c>
      <c r="F2362">
        <v>0.994871794871795</v>
      </c>
      <c r="G2362">
        <v>0.73333333333333295</v>
      </c>
      <c r="H2362">
        <v>1</v>
      </c>
      <c r="I2362">
        <v>0.86875000000000002</v>
      </c>
      <c r="J2362" s="1">
        <v>1</v>
      </c>
      <c r="K2362" t="s">
        <v>23241</v>
      </c>
      <c r="L2362" t="s">
        <v>27968</v>
      </c>
      <c r="M2362" t="s">
        <v>27969</v>
      </c>
    </row>
    <row r="2363" spans="1:13">
      <c r="A2363" s="1" t="s">
        <v>4380</v>
      </c>
      <c r="B2363">
        <v>3.18083176116737E-7</v>
      </c>
      <c r="C2363" s="1">
        <v>1.1909169898915901E-6</v>
      </c>
      <c r="D2363">
        <v>1</v>
      </c>
      <c r="E2363">
        <v>0.99305555555555602</v>
      </c>
      <c r="F2363">
        <v>1</v>
      </c>
      <c r="G2363">
        <v>0.592592592592593</v>
      </c>
      <c r="H2363">
        <v>0.98571428571428599</v>
      </c>
      <c r="I2363">
        <v>0.59375</v>
      </c>
      <c r="J2363" s="1">
        <v>1</v>
      </c>
      <c r="K2363" t="s">
        <v>23240</v>
      </c>
      <c r="L2363" t="s">
        <v>27970</v>
      </c>
      <c r="M2363" t="s">
        <v>27971</v>
      </c>
    </row>
    <row r="2364" spans="1:13">
      <c r="A2364" s="1" t="s">
        <v>4381</v>
      </c>
      <c r="B2364">
        <v>4.0214395417384598E-5</v>
      </c>
      <c r="C2364" s="1">
        <v>2.7563746843137601E-6</v>
      </c>
      <c r="D2364">
        <v>1.5625E-2</v>
      </c>
      <c r="E2364">
        <v>7.8125E-2</v>
      </c>
      <c r="F2364">
        <v>2.8089887640449398E-3</v>
      </c>
      <c r="G2364">
        <v>8.9285714285714298E-3</v>
      </c>
      <c r="H2364">
        <v>0</v>
      </c>
      <c r="I2364">
        <v>4.1322314049586804E-3</v>
      </c>
      <c r="J2364" s="1">
        <v>0</v>
      </c>
      <c r="K2364" t="s">
        <v>23241</v>
      </c>
      <c r="L2364" t="s">
        <v>27972</v>
      </c>
      <c r="M2364" t="s">
        <v>27973</v>
      </c>
    </row>
    <row r="2365" spans="1:13">
      <c r="A2365" s="1" t="s">
        <v>4382</v>
      </c>
      <c r="B2365">
        <v>2.8478985157821698E-6</v>
      </c>
      <c r="C2365" s="1">
        <v>3.4216021904837399E-5</v>
      </c>
      <c r="D2365">
        <v>0</v>
      </c>
      <c r="E2365">
        <v>0</v>
      </c>
      <c r="F2365">
        <v>0</v>
      </c>
      <c r="G2365">
        <v>0.33928571428571402</v>
      </c>
      <c r="H2365">
        <v>5.8823529411764698E-2</v>
      </c>
      <c r="I2365">
        <v>6.3492063492063502E-2</v>
      </c>
      <c r="J2365" s="1">
        <v>0</v>
      </c>
      <c r="K2365" t="s">
        <v>23237</v>
      </c>
      <c r="L2365" t="s">
        <v>27974</v>
      </c>
      <c r="M2365" t="s">
        <v>27975</v>
      </c>
    </row>
    <row r="2366" spans="1:13">
      <c r="A2366" s="1" t="s">
        <v>4383</v>
      </c>
      <c r="B2366">
        <v>8.6943617984948704E-6</v>
      </c>
      <c r="C2366" s="1">
        <v>4.1286108246857698E-6</v>
      </c>
      <c r="D2366">
        <v>0</v>
      </c>
      <c r="E2366">
        <v>5.8139534883720903E-3</v>
      </c>
      <c r="F2366">
        <v>9.6045197740112997E-2</v>
      </c>
      <c r="G2366">
        <v>0</v>
      </c>
      <c r="H2366">
        <v>5.8823529411764696E-3</v>
      </c>
      <c r="I2366">
        <v>0</v>
      </c>
      <c r="J2366" s="1" t="s">
        <v>23229</v>
      </c>
      <c r="K2366" t="s">
        <v>23241</v>
      </c>
      <c r="L2366" t="s">
        <v>27976</v>
      </c>
      <c r="M2366" t="s">
        <v>27977</v>
      </c>
    </row>
    <row r="2367" spans="1:13">
      <c r="A2367" s="1" t="s">
        <v>4384</v>
      </c>
      <c r="B2367">
        <v>3.4907635012850898E-6</v>
      </c>
      <c r="C2367" s="1">
        <v>4.2244932219031402E-6</v>
      </c>
      <c r="D2367">
        <v>0</v>
      </c>
      <c r="E2367">
        <v>1.20481927710843E-2</v>
      </c>
      <c r="F2367">
        <v>4.1666666666666699E-2</v>
      </c>
      <c r="G2367">
        <v>0</v>
      </c>
      <c r="H2367">
        <v>0</v>
      </c>
      <c r="I2367">
        <v>0</v>
      </c>
      <c r="J2367" s="1">
        <v>0</v>
      </c>
      <c r="K2367" t="s">
        <v>23238</v>
      </c>
      <c r="L2367" t="s">
        <v>27978</v>
      </c>
      <c r="M2367" t="s">
        <v>27979</v>
      </c>
    </row>
    <row r="2368" spans="1:13">
      <c r="A2368" s="1" t="s">
        <v>4385</v>
      </c>
      <c r="B2368">
        <v>4.28070388501537E-4</v>
      </c>
      <c r="C2368" s="1">
        <v>1.19145630669159E-8</v>
      </c>
      <c r="D2368">
        <v>0.69354838709677402</v>
      </c>
      <c r="E2368">
        <v>0.12345679012345701</v>
      </c>
      <c r="F2368">
        <v>0.997076023391813</v>
      </c>
      <c r="G2368">
        <v>0.97916666666666696</v>
      </c>
      <c r="H2368">
        <v>0.95454545454545503</v>
      </c>
      <c r="I2368">
        <v>1</v>
      </c>
      <c r="J2368" s="1" t="s">
        <v>23229</v>
      </c>
      <c r="K2368" t="s">
        <v>23238</v>
      </c>
      <c r="L2368" t="s">
        <v>27980</v>
      </c>
      <c r="M2368" t="s">
        <v>27981</v>
      </c>
    </row>
    <row r="2369" spans="1:13">
      <c r="A2369" s="1" t="s">
        <v>4386</v>
      </c>
      <c r="B2369">
        <v>2.36267419613897E-6</v>
      </c>
      <c r="C2369" s="1">
        <v>2.9906362908914102E-7</v>
      </c>
      <c r="D2369">
        <v>0.921875</v>
      </c>
      <c r="E2369">
        <v>1</v>
      </c>
      <c r="F2369">
        <v>0.97382198952879595</v>
      </c>
      <c r="G2369">
        <v>0.97499999999999998</v>
      </c>
      <c r="H2369">
        <v>0.99479166666666696</v>
      </c>
      <c r="I2369">
        <v>0.9</v>
      </c>
      <c r="J2369" s="1">
        <v>1</v>
      </c>
      <c r="K2369" t="s">
        <v>23238</v>
      </c>
      <c r="L2369" t="s">
        <v>27982</v>
      </c>
      <c r="M2369" t="s">
        <v>27983</v>
      </c>
    </row>
    <row r="2370" spans="1:13">
      <c r="A2370" s="1" t="s">
        <v>4387</v>
      </c>
      <c r="B2370">
        <v>1.9321057339830499E-5</v>
      </c>
      <c r="C2370" s="1">
        <v>8.5698309326788595E-5</v>
      </c>
      <c r="D2370">
        <v>0.952380952380952</v>
      </c>
      <c r="E2370">
        <v>0.71568627450980404</v>
      </c>
      <c r="F2370">
        <v>1</v>
      </c>
      <c r="G2370">
        <v>0.85227272727272696</v>
      </c>
      <c r="H2370">
        <v>0.95535714285714302</v>
      </c>
      <c r="I2370">
        <v>0.586666666666667</v>
      </c>
      <c r="J2370" s="1" t="s">
        <v>23229</v>
      </c>
      <c r="K2370" t="s">
        <v>23241</v>
      </c>
      <c r="L2370" t="s">
        <v>27984</v>
      </c>
      <c r="M2370" t="s">
        <v>27985</v>
      </c>
    </row>
    <row r="2371" spans="1:13">
      <c r="A2371" s="1" t="s">
        <v>4388</v>
      </c>
      <c r="B2371">
        <v>9.0701742616328997E-5</v>
      </c>
      <c r="C2371" s="1">
        <v>2.7481272490596E-4</v>
      </c>
      <c r="D2371">
        <v>0.230769230769231</v>
      </c>
      <c r="E2371">
        <v>9.8901098901098897E-2</v>
      </c>
      <c r="F2371">
        <v>0.28296703296703302</v>
      </c>
      <c r="G2371">
        <v>0.54629629629629595</v>
      </c>
      <c r="H2371">
        <v>0.47</v>
      </c>
      <c r="I2371">
        <v>0.49532710280373798</v>
      </c>
      <c r="J2371" s="1" t="s">
        <v>23229</v>
      </c>
      <c r="K2371" t="s">
        <v>23242</v>
      </c>
      <c r="L2371" t="s">
        <v>27986</v>
      </c>
      <c r="M2371" t="s">
        <v>27987</v>
      </c>
    </row>
    <row r="2372" spans="1:13">
      <c r="A2372" s="1" t="s">
        <v>4389</v>
      </c>
      <c r="B2372">
        <v>4.3302928615844901E-7</v>
      </c>
      <c r="C2372" s="1">
        <v>1.8301540261362699E-7</v>
      </c>
      <c r="D2372">
        <v>1</v>
      </c>
      <c r="E2372">
        <v>0.99468085106382997</v>
      </c>
      <c r="F2372">
        <v>0.99736842105263201</v>
      </c>
      <c r="G2372">
        <v>1</v>
      </c>
      <c r="H2372">
        <v>0.99549549549549599</v>
      </c>
      <c r="I2372">
        <v>0.99565217391304395</v>
      </c>
      <c r="J2372" s="1">
        <v>4.5454545454545497E-2</v>
      </c>
      <c r="K2372" t="s">
        <v>23239</v>
      </c>
      <c r="L2372" t="s">
        <v>27988</v>
      </c>
      <c r="M2372" t="s">
        <v>27989</v>
      </c>
    </row>
    <row r="2373" spans="1:13">
      <c r="A2373" s="1" t="s">
        <v>4390</v>
      </c>
      <c r="B2373">
        <v>1.5197729439666601E-6</v>
      </c>
      <c r="C2373" s="1">
        <v>4.0383156185973103E-6</v>
      </c>
      <c r="D2373">
        <v>3.125E-2</v>
      </c>
      <c r="E2373">
        <v>0</v>
      </c>
      <c r="F2373">
        <v>0</v>
      </c>
      <c r="G2373">
        <v>0.375</v>
      </c>
      <c r="H2373">
        <v>1.4705882352941201E-2</v>
      </c>
      <c r="I2373">
        <v>2.4390243902439001E-2</v>
      </c>
      <c r="J2373" s="1">
        <v>0</v>
      </c>
      <c r="K2373" t="s">
        <v>23241</v>
      </c>
      <c r="L2373" t="s">
        <v>27990</v>
      </c>
      <c r="M2373" t="s">
        <v>27991</v>
      </c>
    </row>
    <row r="2374" spans="1:13">
      <c r="A2374" s="1" t="s">
        <v>4391</v>
      </c>
      <c r="B2374">
        <v>3.5601082343288899E-5</v>
      </c>
      <c r="C2374" s="1">
        <v>1.00682228807667E-4</v>
      </c>
      <c r="D2374">
        <v>0.112903225806452</v>
      </c>
      <c r="E2374">
        <v>0.14736842105263201</v>
      </c>
      <c r="F2374">
        <v>0.17948717948717899</v>
      </c>
      <c r="G2374">
        <v>8.6206896551724102E-3</v>
      </c>
      <c r="H2374">
        <v>0.12280701754386</v>
      </c>
      <c r="I2374">
        <v>2.4E-2</v>
      </c>
      <c r="J2374" s="1">
        <v>0.13636363636363599</v>
      </c>
      <c r="K2374" t="s">
        <v>23238</v>
      </c>
      <c r="L2374" t="s">
        <v>27992</v>
      </c>
      <c r="M2374" t="s">
        <v>27993</v>
      </c>
    </row>
    <row r="2375" spans="1:13">
      <c r="A2375" s="1" t="s">
        <v>4392</v>
      </c>
      <c r="B2375">
        <v>2.5206851550151201E-4</v>
      </c>
      <c r="C2375" s="1">
        <v>1.07572472292844E-5</v>
      </c>
      <c r="D2375">
        <v>0.140625</v>
      </c>
      <c r="E2375">
        <v>7.2916666666666699E-2</v>
      </c>
      <c r="F2375">
        <v>0.37948717948717903</v>
      </c>
      <c r="G2375">
        <v>0.40517241379310298</v>
      </c>
      <c r="H2375">
        <v>0.24561403508771901</v>
      </c>
      <c r="I2375">
        <v>0.252</v>
      </c>
      <c r="J2375" s="1">
        <v>0</v>
      </c>
      <c r="K2375" t="s">
        <v>23241</v>
      </c>
      <c r="L2375" t="s">
        <v>27994</v>
      </c>
      <c r="M2375" t="s">
        <v>27995</v>
      </c>
    </row>
    <row r="2376" spans="1:13">
      <c r="A2376" s="1" t="s">
        <v>4393</v>
      </c>
      <c r="B2376">
        <v>6.3092024952313797E-6</v>
      </c>
      <c r="C2376" s="1">
        <v>1.79539334778951E-4</v>
      </c>
      <c r="D2376">
        <v>0.148148148148148</v>
      </c>
      <c r="E2376">
        <v>0.229885057471264</v>
      </c>
      <c r="F2376">
        <v>0.11333333333333299</v>
      </c>
      <c r="G2376">
        <v>0</v>
      </c>
      <c r="H2376">
        <v>0.15979381443299001</v>
      </c>
      <c r="I2376">
        <v>4.3478260869565202E-2</v>
      </c>
      <c r="J2376" s="1">
        <v>0</v>
      </c>
      <c r="K2376" t="s">
        <v>23238</v>
      </c>
      <c r="L2376" t="s">
        <v>27996</v>
      </c>
      <c r="M2376" t="s">
        <v>27997</v>
      </c>
    </row>
    <row r="2377" spans="1:13">
      <c r="A2377" s="1" t="s">
        <v>4394</v>
      </c>
      <c r="B2377">
        <v>9.0803185339948905E-6</v>
      </c>
      <c r="C2377" s="1">
        <v>2.5804439450082401E-7</v>
      </c>
      <c r="D2377">
        <v>0.98148148148148195</v>
      </c>
      <c r="E2377">
        <v>0.91358024691357997</v>
      </c>
      <c r="F2377">
        <v>0.97979797979798</v>
      </c>
      <c r="G2377">
        <v>1</v>
      </c>
      <c r="H2377">
        <v>1</v>
      </c>
      <c r="I2377">
        <v>0.84210526315789502</v>
      </c>
      <c r="J2377" s="1">
        <v>1</v>
      </c>
      <c r="K2377" t="s">
        <v>23241</v>
      </c>
      <c r="L2377" t="s">
        <v>27998</v>
      </c>
      <c r="M2377" t="s">
        <v>27999</v>
      </c>
    </row>
    <row r="2378" spans="1:13">
      <c r="A2378" s="1" t="s">
        <v>4395</v>
      </c>
      <c r="B2378">
        <v>5.7027739309655904E-6</v>
      </c>
      <c r="C2378" s="1">
        <v>7.1729085577742999E-7</v>
      </c>
      <c r="D2378">
        <v>0.84615384615384603</v>
      </c>
      <c r="E2378">
        <v>0.75</v>
      </c>
      <c r="F2378">
        <v>0.98739495798319299</v>
      </c>
      <c r="G2378">
        <v>1</v>
      </c>
      <c r="H2378">
        <v>0.934782608695652</v>
      </c>
      <c r="I2378">
        <v>0.95</v>
      </c>
      <c r="J2378" s="1">
        <v>1</v>
      </c>
      <c r="K2378" t="s">
        <v>23240</v>
      </c>
      <c r="L2378" t="s">
        <v>28000</v>
      </c>
      <c r="M2378" t="s">
        <v>28001</v>
      </c>
    </row>
    <row r="2379" spans="1:13">
      <c r="A2379" s="1" t="s">
        <v>4396</v>
      </c>
      <c r="B2379">
        <v>6.7298838304665301E-5</v>
      </c>
      <c r="C2379" s="1">
        <v>2.2563681109730501E-6</v>
      </c>
      <c r="D2379">
        <v>0.44827586206896602</v>
      </c>
      <c r="E2379">
        <v>0.52777777777777801</v>
      </c>
      <c r="F2379">
        <v>7.9268292682926803E-2</v>
      </c>
      <c r="G2379">
        <v>0</v>
      </c>
      <c r="H2379">
        <v>6.1797752808988797E-2</v>
      </c>
      <c r="I2379">
        <v>0.13636363636363599</v>
      </c>
      <c r="J2379" s="1">
        <v>6.25E-2</v>
      </c>
      <c r="K2379" t="s">
        <v>23241</v>
      </c>
      <c r="L2379" t="s">
        <v>28002</v>
      </c>
      <c r="M2379" t="s">
        <v>28003</v>
      </c>
    </row>
    <row r="2380" spans="1:13">
      <c r="A2380" s="1" t="s">
        <v>4397</v>
      </c>
      <c r="B2380">
        <v>1.49247308843608E-4</v>
      </c>
      <c r="C2380" s="1">
        <v>5.27282652114415E-5</v>
      </c>
      <c r="D2380">
        <v>0.70689655172413801</v>
      </c>
      <c r="E2380">
        <v>0.49390243902439002</v>
      </c>
      <c r="F2380">
        <v>0.90909090909090895</v>
      </c>
      <c r="G2380">
        <v>0.467741935483871</v>
      </c>
      <c r="H2380">
        <v>0.76271186440677996</v>
      </c>
      <c r="I2380">
        <v>0.69117647058823495</v>
      </c>
      <c r="J2380" s="1">
        <v>0</v>
      </c>
      <c r="K2380" t="s">
        <v>23241</v>
      </c>
      <c r="L2380" t="s">
        <v>28004</v>
      </c>
      <c r="M2380" t="s">
        <v>28005</v>
      </c>
    </row>
    <row r="2381" spans="1:13">
      <c r="A2381" s="1" t="s">
        <v>4398</v>
      </c>
      <c r="B2381">
        <v>2.0340240219817702E-6</v>
      </c>
      <c r="C2381" s="1">
        <v>1.51172366872609E-5</v>
      </c>
      <c r="D2381">
        <v>0.53333333333333299</v>
      </c>
      <c r="E2381">
        <v>0.65789473684210498</v>
      </c>
      <c r="F2381">
        <v>0.58333333333333304</v>
      </c>
      <c r="G2381">
        <v>0.95918367346938804</v>
      </c>
      <c r="H2381">
        <v>0.64383561643835596</v>
      </c>
      <c r="I2381">
        <v>0.93023255813953498</v>
      </c>
      <c r="J2381" s="1">
        <v>0.81818181818181801</v>
      </c>
      <c r="K2381" t="s">
        <v>23239</v>
      </c>
      <c r="L2381" t="s">
        <v>28006</v>
      </c>
      <c r="M2381" t="s">
        <v>28007</v>
      </c>
    </row>
    <row r="2382" spans="1:13">
      <c r="A2382" s="1" t="s">
        <v>4399</v>
      </c>
      <c r="B2382">
        <v>8.8594121932459296E-7</v>
      </c>
      <c r="C2382" s="1">
        <v>3.9439138674838897E-6</v>
      </c>
      <c r="D2382">
        <v>0.14285714285714299</v>
      </c>
      <c r="E2382">
        <v>0</v>
      </c>
      <c r="F2382">
        <v>6.4885496183206104E-2</v>
      </c>
      <c r="G2382">
        <v>0</v>
      </c>
      <c r="H2382">
        <v>0</v>
      </c>
      <c r="I2382">
        <v>0</v>
      </c>
      <c r="J2382" s="1">
        <v>0</v>
      </c>
      <c r="K2382" t="s">
        <v>23239</v>
      </c>
      <c r="L2382" t="s">
        <v>28008</v>
      </c>
      <c r="M2382" t="s">
        <v>28009</v>
      </c>
    </row>
    <row r="2383" spans="1:13">
      <c r="A2383" s="1" t="s">
        <v>4400</v>
      </c>
      <c r="B2383">
        <v>0</v>
      </c>
      <c r="C2383" s="1">
        <v>0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 s="1">
        <v>1</v>
      </c>
      <c r="K2383" t="s">
        <v>23238</v>
      </c>
      <c r="L2383" t="s">
        <v>28010</v>
      </c>
      <c r="M2383" t="s">
        <v>28011</v>
      </c>
    </row>
    <row r="2384" spans="1:13">
      <c r="A2384" s="1" t="s">
        <v>4401</v>
      </c>
      <c r="B2384">
        <v>1.03197175491701E-4</v>
      </c>
      <c r="C2384" s="1">
        <v>2.1418019986313901E-5</v>
      </c>
      <c r="D2384">
        <v>0</v>
      </c>
      <c r="E2384">
        <v>0.35820895522388102</v>
      </c>
      <c r="F2384">
        <v>1.02564102564103E-2</v>
      </c>
      <c r="G2384">
        <v>0</v>
      </c>
      <c r="H2384">
        <v>4.7619047619047597E-3</v>
      </c>
      <c r="I2384">
        <v>2.6785714285714302E-2</v>
      </c>
      <c r="J2384" s="1">
        <v>0</v>
      </c>
      <c r="K2384" t="s">
        <v>23237</v>
      </c>
      <c r="L2384" t="s">
        <v>28012</v>
      </c>
      <c r="M2384" t="s">
        <v>28013</v>
      </c>
    </row>
    <row r="2385" spans="1:13">
      <c r="A2385" s="1" t="s">
        <v>4402</v>
      </c>
      <c r="B2385">
        <v>7.2102647130362696E-7</v>
      </c>
      <c r="C2385" s="1">
        <v>1.1014550928840999E-8</v>
      </c>
      <c r="D2385">
        <v>0.02</v>
      </c>
      <c r="E2385">
        <v>0</v>
      </c>
      <c r="F2385">
        <v>0</v>
      </c>
      <c r="G2385">
        <v>9.0909090909090898E-2</v>
      </c>
      <c r="H2385">
        <v>1.2500000000000001E-2</v>
      </c>
      <c r="I2385">
        <v>9.6153846153846194E-3</v>
      </c>
      <c r="J2385" s="1">
        <v>0.95454545454545503</v>
      </c>
      <c r="K2385" t="s">
        <v>23241</v>
      </c>
      <c r="L2385" t="s">
        <v>28014</v>
      </c>
      <c r="M2385" t="s">
        <v>28015</v>
      </c>
    </row>
    <row r="2386" spans="1:13">
      <c r="A2386" s="1" t="s">
        <v>4403</v>
      </c>
      <c r="B2386">
        <v>1.83318561449428E-5</v>
      </c>
      <c r="C2386" s="1">
        <v>1.1222405168537701E-6</v>
      </c>
      <c r="D2386">
        <v>0.85714285714285698</v>
      </c>
      <c r="E2386">
        <v>0.689873417721519</v>
      </c>
      <c r="F2386">
        <v>0.98809523809523803</v>
      </c>
      <c r="G2386">
        <v>1</v>
      </c>
      <c r="H2386">
        <v>0.91666666666666696</v>
      </c>
      <c r="I2386">
        <v>0.96590909090909105</v>
      </c>
      <c r="J2386" s="1">
        <v>1</v>
      </c>
      <c r="K2386" t="s">
        <v>23239</v>
      </c>
      <c r="L2386" t="s">
        <v>28016</v>
      </c>
      <c r="M2386" t="s">
        <v>28017</v>
      </c>
    </row>
    <row r="2387" spans="1:13">
      <c r="A2387" s="1" t="s">
        <v>4404</v>
      </c>
      <c r="B2387">
        <v>2.2937718120439901E-5</v>
      </c>
      <c r="C2387" s="1">
        <v>3.8535877681161398E-4</v>
      </c>
      <c r="D2387">
        <v>1</v>
      </c>
      <c r="E2387">
        <v>1</v>
      </c>
      <c r="F2387">
        <v>0.93041237113402098</v>
      </c>
      <c r="G2387">
        <v>0.95689655172413801</v>
      </c>
      <c r="H2387">
        <v>0.54385964912280704</v>
      </c>
      <c r="I2387">
        <v>0.95967741935483897</v>
      </c>
      <c r="J2387" s="1">
        <v>1</v>
      </c>
      <c r="K2387" t="s">
        <v>23238</v>
      </c>
      <c r="L2387" t="s">
        <v>28018</v>
      </c>
      <c r="M2387" t="s">
        <v>28019</v>
      </c>
    </row>
    <row r="2388" spans="1:13">
      <c r="A2388" s="1" t="s">
        <v>4405</v>
      </c>
      <c r="B2388">
        <v>3.04575227551257E-5</v>
      </c>
      <c r="C2388" s="1">
        <v>7.2649012343452495E-7</v>
      </c>
      <c r="D2388">
        <v>0.796875</v>
      </c>
      <c r="E2388">
        <v>0.98913043478260898</v>
      </c>
      <c r="F2388">
        <v>0.98648648648648696</v>
      </c>
      <c r="G2388">
        <v>1</v>
      </c>
      <c r="H2388">
        <v>0.98333333333333295</v>
      </c>
      <c r="I2388">
        <v>0.86538461538461497</v>
      </c>
      <c r="J2388" s="1">
        <v>1</v>
      </c>
      <c r="K2388" t="s">
        <v>23238</v>
      </c>
      <c r="L2388" t="s">
        <v>28020</v>
      </c>
      <c r="M2388" t="s">
        <v>28021</v>
      </c>
    </row>
    <row r="2389" spans="1:13">
      <c r="A2389" s="1" t="s">
        <v>4406</v>
      </c>
      <c r="B2389">
        <v>1.97706017321406E-6</v>
      </c>
      <c r="C2389" s="1">
        <v>1.34494887430315E-5</v>
      </c>
      <c r="D2389">
        <v>0</v>
      </c>
      <c r="E2389">
        <v>7.0422535211267599E-3</v>
      </c>
      <c r="F2389">
        <v>0</v>
      </c>
      <c r="G2389">
        <v>0.40476190476190499</v>
      </c>
      <c r="H2389">
        <v>6.0240963855421699E-3</v>
      </c>
      <c r="I2389">
        <v>0.2</v>
      </c>
      <c r="J2389" s="1" t="s">
        <v>23229</v>
      </c>
      <c r="K2389" t="s">
        <v>23239</v>
      </c>
      <c r="L2389" t="s">
        <v>28022</v>
      </c>
      <c r="M2389" t="s">
        <v>28023</v>
      </c>
    </row>
    <row r="2390" spans="1:13">
      <c r="A2390" s="1" t="s">
        <v>4407</v>
      </c>
      <c r="B2390">
        <v>2.58871357892176E-4</v>
      </c>
      <c r="C2390" s="1">
        <v>2.2593327963565799E-5</v>
      </c>
      <c r="D2390">
        <v>0.3</v>
      </c>
      <c r="E2390">
        <v>0.230769230769231</v>
      </c>
      <c r="F2390">
        <v>0.39322916666666702</v>
      </c>
      <c r="G2390">
        <v>0.71568627450980404</v>
      </c>
      <c r="H2390">
        <v>0.44174757281553401</v>
      </c>
      <c r="I2390">
        <v>0.569148936170213</v>
      </c>
      <c r="J2390" s="1">
        <v>0.86363636363636398</v>
      </c>
      <c r="K2390" t="s">
        <v>23238</v>
      </c>
      <c r="L2390" t="s">
        <v>28024</v>
      </c>
      <c r="M2390" t="s">
        <v>28025</v>
      </c>
    </row>
    <row r="2391" spans="1:13">
      <c r="A2391" s="1" t="s">
        <v>4408</v>
      </c>
      <c r="B2391">
        <v>1.16172019671627E-4</v>
      </c>
      <c r="C2391" s="1">
        <v>2.3974921621059201E-5</v>
      </c>
      <c r="D2391">
        <v>0.54838709677419395</v>
      </c>
      <c r="E2391">
        <v>0.63068181818181801</v>
      </c>
      <c r="F2391">
        <v>0.64423076923076905</v>
      </c>
      <c r="G2391">
        <v>0.76923076923076905</v>
      </c>
      <c r="H2391">
        <v>0.55147058823529405</v>
      </c>
      <c r="I2391">
        <v>0.91538461538461502</v>
      </c>
      <c r="J2391" s="1" t="s">
        <v>23229</v>
      </c>
      <c r="K2391" t="s">
        <v>23240</v>
      </c>
      <c r="L2391" t="s">
        <v>28026</v>
      </c>
      <c r="M2391" t="s">
        <v>28027</v>
      </c>
    </row>
    <row r="2392" spans="1:13">
      <c r="A2392" s="1" t="s">
        <v>4409</v>
      </c>
      <c r="B2392">
        <v>1.2800005039106901E-6</v>
      </c>
      <c r="C2392" s="1">
        <v>3.3552393096701803E-5</v>
      </c>
      <c r="D2392">
        <v>0</v>
      </c>
      <c r="E2392">
        <v>1.0416666666666701E-2</v>
      </c>
      <c r="F2392">
        <v>0.20769230769230801</v>
      </c>
      <c r="G2392">
        <v>6.25E-2</v>
      </c>
      <c r="H2392">
        <v>0.24122807017543901</v>
      </c>
      <c r="I2392">
        <v>4.1322314049586799E-2</v>
      </c>
      <c r="J2392" s="1">
        <v>0</v>
      </c>
      <c r="K2392" t="s">
        <v>23239</v>
      </c>
      <c r="L2392" t="s">
        <v>28028</v>
      </c>
      <c r="M2392" t="s">
        <v>28029</v>
      </c>
    </row>
    <row r="2393" spans="1:13">
      <c r="A2393" s="1" t="s">
        <v>4410</v>
      </c>
      <c r="B2393">
        <v>1.6679315497758499E-6</v>
      </c>
      <c r="C2393" s="1">
        <v>2.6183732431734201E-6</v>
      </c>
      <c r="D2393">
        <v>1</v>
      </c>
      <c r="E2393">
        <v>0.99390243902439002</v>
      </c>
      <c r="F2393">
        <v>0.98655913978494603</v>
      </c>
      <c r="G2393">
        <v>1</v>
      </c>
      <c r="H2393">
        <v>1</v>
      </c>
      <c r="I2393">
        <v>0.98979591836734704</v>
      </c>
      <c r="J2393" s="1">
        <v>1</v>
      </c>
      <c r="K2393" t="s">
        <v>23238</v>
      </c>
      <c r="L2393" t="s">
        <v>28030</v>
      </c>
      <c r="M2393" t="s">
        <v>28031</v>
      </c>
    </row>
    <row r="2394" spans="1:13">
      <c r="A2394" s="1" t="s">
        <v>4411</v>
      </c>
      <c r="B2394">
        <v>2.8564916110602401E-7</v>
      </c>
      <c r="C2394" s="1">
        <v>2.7020995578658099E-6</v>
      </c>
      <c r="D2394">
        <v>0.74137931034482796</v>
      </c>
      <c r="E2394">
        <v>0.42537313432835799</v>
      </c>
      <c r="F2394">
        <v>0.99285714285714299</v>
      </c>
      <c r="G2394">
        <v>0.91666666666666696</v>
      </c>
      <c r="H2394">
        <v>0.96511627906976705</v>
      </c>
      <c r="I2394">
        <v>1</v>
      </c>
      <c r="J2394" s="1">
        <v>1</v>
      </c>
      <c r="K2394" t="s">
        <v>23242</v>
      </c>
      <c r="L2394" t="s">
        <v>28032</v>
      </c>
      <c r="M2394" t="s">
        <v>28033</v>
      </c>
    </row>
    <row r="2395" spans="1:13">
      <c r="A2395" s="1" t="s">
        <v>4412</v>
      </c>
      <c r="B2395">
        <v>2.84937641220859E-7</v>
      </c>
      <c r="C2395" s="1">
        <v>1.90392066702852E-9</v>
      </c>
      <c r="D2395">
        <v>1</v>
      </c>
      <c r="E2395">
        <v>0.99473684210526303</v>
      </c>
      <c r="F2395">
        <v>1</v>
      </c>
      <c r="G2395">
        <v>0.99090909090909096</v>
      </c>
      <c r="H2395">
        <v>1</v>
      </c>
      <c r="I2395">
        <v>1</v>
      </c>
      <c r="J2395" s="1">
        <v>0.77272727272727304</v>
      </c>
      <c r="K2395" t="s">
        <v>23238</v>
      </c>
      <c r="L2395" t="s">
        <v>28034</v>
      </c>
      <c r="M2395" t="s">
        <v>28035</v>
      </c>
    </row>
    <row r="2396" spans="1:13">
      <c r="A2396" s="1" t="s">
        <v>4413</v>
      </c>
      <c r="B2396">
        <v>6.2625797840346495E-7</v>
      </c>
      <c r="C2396" s="1">
        <v>4.0935853115003397E-6</v>
      </c>
      <c r="D2396">
        <v>1</v>
      </c>
      <c r="E2396">
        <v>1</v>
      </c>
      <c r="F2396">
        <v>0.97191011235955105</v>
      </c>
      <c r="G2396">
        <v>1</v>
      </c>
      <c r="H2396">
        <v>0.99494949494949503</v>
      </c>
      <c r="I2396">
        <v>0.99418604651162801</v>
      </c>
      <c r="J2396" s="1">
        <v>1</v>
      </c>
      <c r="K2396" t="s">
        <v>23238</v>
      </c>
      <c r="L2396" t="s">
        <v>28036</v>
      </c>
      <c r="M2396" t="s">
        <v>28037</v>
      </c>
    </row>
    <row r="2397" spans="1:13">
      <c r="A2397" s="1" t="s">
        <v>4414</v>
      </c>
      <c r="B2397">
        <v>3.0635444206264598E-7</v>
      </c>
      <c r="C2397" s="1">
        <v>4.1539722937642496E-6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5.4347826086956499E-2</v>
      </c>
      <c r="J2397" s="1">
        <v>0</v>
      </c>
      <c r="K2397" t="s">
        <v>23237</v>
      </c>
      <c r="L2397" t="s">
        <v>28038</v>
      </c>
      <c r="M2397" t="s">
        <v>28039</v>
      </c>
    </row>
    <row r="2398" spans="1:13">
      <c r="A2398" s="1" t="s">
        <v>4415</v>
      </c>
      <c r="B2398">
        <v>1.69099812938475E-6</v>
      </c>
      <c r="C2398" s="1">
        <v>5.4144964131307798E-7</v>
      </c>
      <c r="D2398">
        <v>0.984375</v>
      </c>
      <c r="E2398">
        <v>0.97368421052631604</v>
      </c>
      <c r="F2398">
        <v>0.85309278350515505</v>
      </c>
      <c r="G2398">
        <v>0.99122807017543901</v>
      </c>
      <c r="H2398">
        <v>0.95412844036697297</v>
      </c>
      <c r="I2398">
        <v>0.98623853211009205</v>
      </c>
      <c r="J2398" s="1">
        <v>1</v>
      </c>
      <c r="K2398" t="s">
        <v>23240</v>
      </c>
      <c r="L2398" t="s">
        <v>28040</v>
      </c>
      <c r="M2398" t="s">
        <v>28041</v>
      </c>
    </row>
    <row r="2399" spans="1:13">
      <c r="A2399" s="1" t="s">
        <v>4416</v>
      </c>
      <c r="B2399">
        <v>6.5212122696940603E-6</v>
      </c>
      <c r="C2399" s="1">
        <v>3.5434079877828601E-6</v>
      </c>
      <c r="D2399">
        <v>0.90625</v>
      </c>
      <c r="E2399">
        <v>0.97916666666666696</v>
      </c>
      <c r="F2399">
        <v>0.99425287356321801</v>
      </c>
      <c r="G2399">
        <v>1</v>
      </c>
      <c r="H2399">
        <v>0.99099099099099097</v>
      </c>
      <c r="I2399">
        <v>0.98648648648648696</v>
      </c>
      <c r="J2399" s="1">
        <v>1</v>
      </c>
      <c r="K2399" t="s">
        <v>23238</v>
      </c>
      <c r="L2399" t="s">
        <v>28042</v>
      </c>
      <c r="M2399" t="s">
        <v>28043</v>
      </c>
    </row>
    <row r="2400" spans="1:13">
      <c r="A2400" s="1" t="s">
        <v>4417</v>
      </c>
      <c r="B2400">
        <v>1.45124116583641E-5</v>
      </c>
      <c r="C2400" s="1">
        <v>8.2018588053237899E-6</v>
      </c>
      <c r="D2400">
        <v>0</v>
      </c>
      <c r="E2400">
        <v>0</v>
      </c>
      <c r="F2400">
        <v>0.11607142857142905</v>
      </c>
      <c r="G2400">
        <v>0</v>
      </c>
      <c r="H2400">
        <v>0</v>
      </c>
      <c r="I2400">
        <v>0</v>
      </c>
      <c r="J2400" s="1" t="s">
        <v>23229</v>
      </c>
      <c r="K2400" t="s">
        <v>23243</v>
      </c>
      <c r="L2400" t="s">
        <v>28044</v>
      </c>
      <c r="M2400" t="s">
        <v>28045</v>
      </c>
    </row>
    <row r="2401" spans="1:13">
      <c r="A2401" s="1" t="s">
        <v>4418</v>
      </c>
      <c r="B2401">
        <v>1.1370534605856501E-6</v>
      </c>
      <c r="C2401" s="1">
        <v>8.7805858064854505E-6</v>
      </c>
      <c r="D2401">
        <v>7.6923076923076983E-2</v>
      </c>
      <c r="E2401">
        <v>0</v>
      </c>
      <c r="F2401">
        <v>6.2893081761006053E-2</v>
      </c>
      <c r="G2401">
        <v>0</v>
      </c>
      <c r="H2401">
        <v>1.8292682926828951E-2</v>
      </c>
      <c r="I2401">
        <v>0</v>
      </c>
      <c r="J2401" s="1">
        <v>0</v>
      </c>
      <c r="K2401" t="s">
        <v>23245</v>
      </c>
      <c r="L2401" t="s">
        <v>28046</v>
      </c>
      <c r="M2401" t="s">
        <v>28047</v>
      </c>
    </row>
    <row r="2402" spans="1:13">
      <c r="A2402" s="1" t="s">
        <v>4419</v>
      </c>
      <c r="B2402">
        <v>1.4995557556048E-5</v>
      </c>
      <c r="C2402" s="1">
        <v>2.7277733476178999E-6</v>
      </c>
      <c r="D2402">
        <v>0</v>
      </c>
      <c r="E2402">
        <v>1.0416666666666701E-2</v>
      </c>
      <c r="F2402">
        <v>0.141025641025641</v>
      </c>
      <c r="G2402">
        <v>8.6206896551724102E-3</v>
      </c>
      <c r="H2402">
        <v>7.4561403508771898E-2</v>
      </c>
      <c r="I2402">
        <v>6.8000000000000005E-2</v>
      </c>
      <c r="J2402" s="1">
        <v>0</v>
      </c>
      <c r="K2402" t="s">
        <v>23241</v>
      </c>
      <c r="L2402" t="s">
        <v>28048</v>
      </c>
      <c r="M2402" t="s">
        <v>28049</v>
      </c>
    </row>
    <row r="2403" spans="1:13">
      <c r="A2403" s="1" t="s">
        <v>4420</v>
      </c>
      <c r="B2403">
        <v>8.5635973821014895E-6</v>
      </c>
      <c r="C2403" s="1">
        <v>1.2322747528156899E-4</v>
      </c>
      <c r="D2403">
        <v>0.84375</v>
      </c>
      <c r="E2403">
        <v>0.76630434782608703</v>
      </c>
      <c r="F2403">
        <v>0.57179487179487198</v>
      </c>
      <c r="G2403">
        <v>0.78301886792452802</v>
      </c>
      <c r="H2403">
        <v>0.68584070796460195</v>
      </c>
      <c r="I2403">
        <v>0.79385964912280704</v>
      </c>
      <c r="J2403" s="1">
        <v>0.81818181818181801</v>
      </c>
      <c r="K2403" t="s">
        <v>23238</v>
      </c>
      <c r="L2403" t="s">
        <v>28050</v>
      </c>
      <c r="M2403" t="s">
        <v>28051</v>
      </c>
    </row>
    <row r="2404" spans="1:13">
      <c r="A2404" s="1" t="s">
        <v>4421</v>
      </c>
      <c r="B2404">
        <v>1.46423428546826E-4</v>
      </c>
      <c r="C2404" s="1">
        <v>3.7630740597153303E-5</v>
      </c>
      <c r="D2404">
        <v>0.434782608695652</v>
      </c>
      <c r="E2404">
        <v>0.45</v>
      </c>
      <c r="F2404">
        <v>0.83088235294117696</v>
      </c>
      <c r="G2404">
        <v>0.73958333333333304</v>
      </c>
      <c r="H2404">
        <v>0.8</v>
      </c>
      <c r="I2404">
        <v>0.85955056179775302</v>
      </c>
      <c r="J2404" s="1">
        <v>1</v>
      </c>
      <c r="K2404" t="s">
        <v>23241</v>
      </c>
      <c r="L2404" t="s">
        <v>28052</v>
      </c>
      <c r="M2404" t="s">
        <v>28053</v>
      </c>
    </row>
    <row r="2405" spans="1:13">
      <c r="A2405" s="1" t="s">
        <v>4422</v>
      </c>
      <c r="B2405">
        <v>1.96341656181171E-7</v>
      </c>
      <c r="C2405" s="1">
        <v>1.9315773032228402E-6</v>
      </c>
      <c r="D2405">
        <v>0.96875</v>
      </c>
      <c r="E2405">
        <v>0.98421052631578898</v>
      </c>
      <c r="F2405">
        <v>0.9140625</v>
      </c>
      <c r="G2405">
        <v>0.98113207547169801</v>
      </c>
      <c r="H2405">
        <v>0.875</v>
      </c>
      <c r="I2405">
        <v>0.905555555555556</v>
      </c>
      <c r="J2405" s="1">
        <v>0.9375</v>
      </c>
      <c r="K2405" t="s">
        <v>23242</v>
      </c>
      <c r="L2405" t="s">
        <v>28054</v>
      </c>
      <c r="M2405" t="s">
        <v>28055</v>
      </c>
    </row>
    <row r="2406" spans="1:13">
      <c r="A2406" s="1" t="s">
        <v>4423</v>
      </c>
      <c r="B2406">
        <v>1.206844206068E-4</v>
      </c>
      <c r="C2406" s="1">
        <v>8.6749540827143898E-5</v>
      </c>
      <c r="D2406">
        <v>0.209677419354839</v>
      </c>
      <c r="E2406">
        <v>1.5789473684210499E-2</v>
      </c>
      <c r="F2406">
        <v>2.3684210526315801E-2</v>
      </c>
      <c r="G2406">
        <v>0.14912280701754399</v>
      </c>
      <c r="H2406">
        <v>1.45631067961165E-2</v>
      </c>
      <c r="I2406">
        <v>0.26495726495726502</v>
      </c>
      <c r="J2406" s="1">
        <v>0</v>
      </c>
      <c r="K2406" t="s">
        <v>23240</v>
      </c>
      <c r="L2406" t="s">
        <v>28056</v>
      </c>
      <c r="M2406" t="s">
        <v>28057</v>
      </c>
    </row>
    <row r="2407" spans="1:13">
      <c r="A2407" s="1" t="s">
        <v>4424</v>
      </c>
      <c r="B2407">
        <v>2.2927522029845799E-5</v>
      </c>
      <c r="C2407" s="1">
        <v>5.7919562874582701E-4</v>
      </c>
      <c r="D2407">
        <v>1</v>
      </c>
      <c r="E2407">
        <v>0.98148148148148195</v>
      </c>
      <c r="F2407">
        <v>0.7734375</v>
      </c>
      <c r="G2407">
        <v>0.86111111111111105</v>
      </c>
      <c r="H2407">
        <v>0.20614035087719301</v>
      </c>
      <c r="I2407">
        <v>0.8</v>
      </c>
      <c r="J2407" s="1">
        <v>1</v>
      </c>
      <c r="K2407" t="s">
        <v>23238</v>
      </c>
      <c r="L2407" t="s">
        <v>28058</v>
      </c>
      <c r="M2407" t="s">
        <v>28059</v>
      </c>
    </row>
    <row r="2408" spans="1:13">
      <c r="A2408" s="1" t="s">
        <v>4425</v>
      </c>
      <c r="B2408">
        <v>4.44840851381458E-8</v>
      </c>
      <c r="C2408" s="1">
        <v>4.2094454442426902E-6</v>
      </c>
      <c r="D2408">
        <v>1</v>
      </c>
      <c r="E2408">
        <v>1</v>
      </c>
      <c r="F2408">
        <v>1</v>
      </c>
      <c r="G2408">
        <v>1</v>
      </c>
      <c r="H2408">
        <v>0.98648648648648696</v>
      </c>
      <c r="I2408">
        <v>1</v>
      </c>
      <c r="J2408" s="1">
        <v>0.44444444444444398</v>
      </c>
      <c r="K2408" t="s">
        <v>23238</v>
      </c>
      <c r="L2408" t="s">
        <v>28060</v>
      </c>
      <c r="M2408" t="s">
        <v>28061</v>
      </c>
    </row>
    <row r="2409" spans="1:13">
      <c r="A2409" s="1" t="s">
        <v>4426</v>
      </c>
      <c r="B2409">
        <v>1.6184952410925898E-5</v>
      </c>
      <c r="C2409" s="1">
        <v>1.75138312328943E-5</v>
      </c>
      <c r="D2409">
        <v>7.8125E-2</v>
      </c>
      <c r="E2409">
        <v>2.1052631578947399E-2</v>
      </c>
      <c r="F2409">
        <v>0</v>
      </c>
      <c r="G2409">
        <v>0.48979591836734698</v>
      </c>
      <c r="H2409">
        <v>0</v>
      </c>
      <c r="I2409">
        <v>0.29411764705882398</v>
      </c>
      <c r="J2409" s="1">
        <v>0</v>
      </c>
      <c r="K2409" t="s">
        <v>23238</v>
      </c>
      <c r="L2409" t="s">
        <v>28062</v>
      </c>
      <c r="M2409" t="s">
        <v>28063</v>
      </c>
    </row>
    <row r="2410" spans="1:13">
      <c r="A2410" s="1" t="s">
        <v>4427</v>
      </c>
      <c r="B2410">
        <v>1.5798877529317701E-5</v>
      </c>
      <c r="C2410" s="1">
        <v>1.1303858343852999E-6</v>
      </c>
      <c r="D2410">
        <v>0.12</v>
      </c>
      <c r="E2410">
        <v>0</v>
      </c>
      <c r="F2410">
        <v>0</v>
      </c>
      <c r="G2410">
        <v>1.0638297872340399E-2</v>
      </c>
      <c r="H2410">
        <v>0</v>
      </c>
      <c r="I2410">
        <v>0</v>
      </c>
      <c r="J2410" s="1">
        <v>0</v>
      </c>
      <c r="K2410" t="s">
        <v>23242</v>
      </c>
      <c r="L2410" t="s">
        <v>28064</v>
      </c>
      <c r="M2410" t="s">
        <v>28065</v>
      </c>
    </row>
    <row r="2411" spans="1:13">
      <c r="A2411" s="1" t="s">
        <v>4428</v>
      </c>
      <c r="B2411">
        <v>8.1196118771891898E-5</v>
      </c>
      <c r="C2411" s="1">
        <v>2.37027532047648E-4</v>
      </c>
      <c r="D2411">
        <v>0.97727272727272696</v>
      </c>
      <c r="E2411">
        <v>0.89772727272727304</v>
      </c>
      <c r="F2411">
        <v>0.59541984732824405</v>
      </c>
      <c r="G2411">
        <v>0.97058823529411797</v>
      </c>
      <c r="H2411">
        <v>1</v>
      </c>
      <c r="I2411">
        <v>1</v>
      </c>
      <c r="J2411" s="1">
        <v>0.95454545454545503</v>
      </c>
      <c r="K2411" t="s">
        <v>23238</v>
      </c>
      <c r="L2411" t="s">
        <v>28066</v>
      </c>
      <c r="M2411" t="s">
        <v>28067</v>
      </c>
    </row>
    <row r="2412" spans="1:13">
      <c r="A2412" s="1" t="s">
        <v>4429</v>
      </c>
      <c r="B2412">
        <v>2.80711610510458E-4</v>
      </c>
      <c r="C2412" s="1">
        <v>8.5084255852305705E-6</v>
      </c>
      <c r="D2412">
        <v>1</v>
      </c>
      <c r="E2412">
        <v>0.49295774647887303</v>
      </c>
      <c r="F2412">
        <v>1</v>
      </c>
      <c r="G2412">
        <v>0.8</v>
      </c>
      <c r="H2412">
        <v>0.99315068493150704</v>
      </c>
      <c r="I2412">
        <v>1</v>
      </c>
      <c r="J2412" s="1" t="s">
        <v>23229</v>
      </c>
      <c r="K2412" t="s">
        <v>23242</v>
      </c>
      <c r="L2412" t="s">
        <v>28068</v>
      </c>
      <c r="M2412" t="s">
        <v>28069</v>
      </c>
    </row>
    <row r="2413" spans="1:13">
      <c r="A2413" s="1" t="s">
        <v>4430</v>
      </c>
      <c r="B2413">
        <v>5.9354937854352597E-6</v>
      </c>
      <c r="C2413" s="1">
        <v>1.81718877475315E-6</v>
      </c>
      <c r="D2413">
        <v>1</v>
      </c>
      <c r="E2413">
        <v>1</v>
      </c>
      <c r="F2413">
        <v>0.993506493506494</v>
      </c>
      <c r="G2413">
        <v>1</v>
      </c>
      <c r="H2413">
        <v>0.97777777777777797</v>
      </c>
      <c r="I2413">
        <v>1</v>
      </c>
      <c r="J2413" s="1">
        <v>1</v>
      </c>
      <c r="K2413" t="s">
        <v>23242</v>
      </c>
      <c r="L2413" t="s">
        <v>28070</v>
      </c>
      <c r="M2413" t="s">
        <v>28071</v>
      </c>
    </row>
    <row r="2414" spans="1:13">
      <c r="A2414" s="1" t="s">
        <v>4431</v>
      </c>
      <c r="B2414">
        <v>1.8774328261087301E-6</v>
      </c>
      <c r="C2414" s="1">
        <v>1.8860870211034399E-6</v>
      </c>
      <c r="D2414">
        <v>0</v>
      </c>
      <c r="E2414">
        <v>0</v>
      </c>
      <c r="F2414">
        <v>2.9761904761904799E-3</v>
      </c>
      <c r="G2414">
        <v>0.33333333333333298</v>
      </c>
      <c r="H2414">
        <v>0</v>
      </c>
      <c r="I2414">
        <v>8.2191780821917804E-2</v>
      </c>
      <c r="J2414" s="1">
        <v>0</v>
      </c>
      <c r="K2414" t="s">
        <v>23238</v>
      </c>
      <c r="L2414" t="s">
        <v>28072</v>
      </c>
      <c r="M2414" t="s">
        <v>28073</v>
      </c>
    </row>
    <row r="2415" spans="1:13">
      <c r="A2415" s="1" t="s">
        <v>4432</v>
      </c>
      <c r="B2415">
        <v>2.7782063464573999E-5</v>
      </c>
      <c r="C2415" s="1">
        <v>2.4567038264161399E-6</v>
      </c>
      <c r="D2415">
        <v>0.30434782608695699</v>
      </c>
      <c r="E2415">
        <v>0</v>
      </c>
      <c r="F2415">
        <v>2.7272727272727299E-2</v>
      </c>
      <c r="G2415">
        <v>0</v>
      </c>
      <c r="H2415">
        <v>0</v>
      </c>
      <c r="I2415">
        <v>0</v>
      </c>
      <c r="J2415" s="1" t="s">
        <v>23229</v>
      </c>
      <c r="K2415" t="s">
        <v>23240</v>
      </c>
      <c r="L2415" t="s">
        <v>28074</v>
      </c>
      <c r="M2415" t="s">
        <v>28075</v>
      </c>
    </row>
    <row r="2416" spans="1:13">
      <c r="A2416" s="1" t="s">
        <v>4433</v>
      </c>
      <c r="B2416">
        <v>2.7498911127256102E-7</v>
      </c>
      <c r="C2416" s="1">
        <v>2.1254469630993E-7</v>
      </c>
      <c r="D2416">
        <v>0.90625</v>
      </c>
      <c r="E2416">
        <v>0.99411764705882399</v>
      </c>
      <c r="F2416">
        <v>1</v>
      </c>
      <c r="G2416">
        <v>1</v>
      </c>
      <c r="H2416">
        <v>1</v>
      </c>
      <c r="I2416">
        <v>0.987179487179487</v>
      </c>
      <c r="J2416" s="1">
        <v>1</v>
      </c>
      <c r="K2416" t="s">
        <v>23240</v>
      </c>
      <c r="L2416" t="s">
        <v>28076</v>
      </c>
      <c r="M2416" t="s">
        <v>28077</v>
      </c>
    </row>
    <row r="2417" spans="1:13">
      <c r="A2417" s="1" t="s">
        <v>4434</v>
      </c>
      <c r="B2417">
        <v>2.5100941011576902E-7</v>
      </c>
      <c r="C2417" s="1">
        <v>5.7138026822391799E-8</v>
      </c>
      <c r="D2417">
        <v>1</v>
      </c>
      <c r="E2417">
        <v>1</v>
      </c>
      <c r="F2417">
        <v>0.91379310344827602</v>
      </c>
      <c r="G2417">
        <v>1</v>
      </c>
      <c r="H2417">
        <v>1</v>
      </c>
      <c r="I2417">
        <v>1</v>
      </c>
      <c r="J2417" s="1">
        <v>1</v>
      </c>
      <c r="K2417" t="s">
        <v>23239</v>
      </c>
      <c r="L2417" t="s">
        <v>28078</v>
      </c>
      <c r="M2417" t="s">
        <v>28079</v>
      </c>
    </row>
    <row r="2418" spans="1:13">
      <c r="A2418" s="1" t="s">
        <v>4435</v>
      </c>
      <c r="B2418">
        <v>5.21838784884189E-7</v>
      </c>
      <c r="C2418" s="1">
        <v>9.1396179189556595E-6</v>
      </c>
      <c r="D2418">
        <v>1</v>
      </c>
      <c r="E2418">
        <v>0.98958333333333304</v>
      </c>
      <c r="F2418">
        <v>0.95103092783505105</v>
      </c>
      <c r="G2418">
        <v>1</v>
      </c>
      <c r="H2418">
        <v>0.94247787610619504</v>
      </c>
      <c r="I2418">
        <v>0.95673076923076905</v>
      </c>
      <c r="J2418" s="1">
        <v>1</v>
      </c>
      <c r="K2418" t="s">
        <v>23238</v>
      </c>
      <c r="L2418" t="s">
        <v>28080</v>
      </c>
      <c r="M2418" t="s">
        <v>28081</v>
      </c>
    </row>
    <row r="2419" spans="1:13">
      <c r="A2419" s="1" t="s">
        <v>4436</v>
      </c>
      <c r="B2419">
        <v>1.6331360350578401E-7</v>
      </c>
      <c r="C2419" s="1">
        <v>5.8245627073518199E-8</v>
      </c>
      <c r="D2419">
        <v>0</v>
      </c>
      <c r="E2419">
        <v>0</v>
      </c>
      <c r="F2419">
        <v>0</v>
      </c>
      <c r="G2419">
        <v>0</v>
      </c>
      <c r="H2419">
        <v>6.41025641025641E-3</v>
      </c>
      <c r="I2419">
        <v>0</v>
      </c>
      <c r="J2419" s="1">
        <v>1</v>
      </c>
      <c r="K2419" t="s">
        <v>23241</v>
      </c>
      <c r="L2419" t="s">
        <v>28082</v>
      </c>
      <c r="M2419" t="s">
        <v>28083</v>
      </c>
    </row>
    <row r="2420" spans="1:13">
      <c r="A2420" s="1" t="s">
        <v>4437</v>
      </c>
      <c r="B2420">
        <v>5.8523097969265298E-5</v>
      </c>
      <c r="C2420" s="1">
        <v>1.3475819734600701E-4</v>
      </c>
      <c r="D2420">
        <v>0</v>
      </c>
      <c r="E2420">
        <v>1.13636363636364E-2</v>
      </c>
      <c r="F2420">
        <v>1.52439024390244E-2</v>
      </c>
      <c r="G2420">
        <v>2.9411764705882401E-2</v>
      </c>
      <c r="H2420">
        <v>0.2</v>
      </c>
      <c r="I2420">
        <v>6.4102564102564097E-2</v>
      </c>
      <c r="J2420" s="1" t="s">
        <v>23229</v>
      </c>
      <c r="K2420" t="s">
        <v>23238</v>
      </c>
      <c r="L2420" t="s">
        <v>28084</v>
      </c>
      <c r="M2420" t="s">
        <v>28085</v>
      </c>
    </row>
    <row r="2421" spans="1:13">
      <c r="A2421" s="1" t="s">
        <v>4438</v>
      </c>
      <c r="B2421">
        <v>0</v>
      </c>
      <c r="C2421" s="1">
        <v>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 s="1">
        <v>0</v>
      </c>
      <c r="K2421" t="s">
        <v>23241</v>
      </c>
      <c r="L2421" t="s">
        <v>28086</v>
      </c>
      <c r="M2421" t="s">
        <v>28087</v>
      </c>
    </row>
    <row r="2422" spans="1:13">
      <c r="A2422" s="1" t="s">
        <v>4439</v>
      </c>
      <c r="B2422">
        <v>0</v>
      </c>
      <c r="C2422" s="1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 s="1">
        <v>0</v>
      </c>
      <c r="K2422" t="s">
        <v>23240</v>
      </c>
      <c r="L2422" t="s">
        <v>28088</v>
      </c>
      <c r="M2422" t="s">
        <v>28089</v>
      </c>
    </row>
    <row r="2423" spans="1:13">
      <c r="A2423" s="1" t="s">
        <v>4440</v>
      </c>
      <c r="B2423">
        <v>8.4073178813769397E-6</v>
      </c>
      <c r="C2423" s="1">
        <v>1.2944978624665599E-5</v>
      </c>
      <c r="D2423">
        <v>0.967741935483871</v>
      </c>
      <c r="E2423">
        <v>0.98947368421052595</v>
      </c>
      <c r="F2423">
        <v>0.94764397905759201</v>
      </c>
      <c r="G2423">
        <v>0.99090909090909096</v>
      </c>
      <c r="H2423">
        <v>0.83177570093457898</v>
      </c>
      <c r="I2423">
        <v>0.96153846153846201</v>
      </c>
      <c r="J2423" s="1">
        <v>1</v>
      </c>
      <c r="K2423" t="s">
        <v>23238</v>
      </c>
      <c r="L2423" t="s">
        <v>28090</v>
      </c>
      <c r="M2423" t="s">
        <v>28091</v>
      </c>
    </row>
    <row r="2424" spans="1:13">
      <c r="A2424" s="1" t="s">
        <v>4441</v>
      </c>
      <c r="B2424">
        <v>1.84364432740822E-4</v>
      </c>
      <c r="C2424" s="1">
        <v>1.8322793800415601E-6</v>
      </c>
      <c r="D2424">
        <v>1</v>
      </c>
      <c r="E2424">
        <v>0.82065217391304301</v>
      </c>
      <c r="F2424">
        <v>0.99740932642487001</v>
      </c>
      <c r="G2424">
        <v>1</v>
      </c>
      <c r="H2424">
        <v>0.99489795918367396</v>
      </c>
      <c r="I2424">
        <v>0.98979591836734704</v>
      </c>
      <c r="J2424" s="1">
        <v>1</v>
      </c>
      <c r="K2424" t="s">
        <v>23238</v>
      </c>
      <c r="L2424" t="s">
        <v>28092</v>
      </c>
      <c r="M2424" t="s">
        <v>28093</v>
      </c>
    </row>
    <row r="2425" spans="1:13">
      <c r="A2425" s="1" t="s">
        <v>4442</v>
      </c>
      <c r="B2425">
        <v>7.76618204918574E-5</v>
      </c>
      <c r="C2425" s="1">
        <v>1.65881891327916E-5</v>
      </c>
      <c r="D2425">
        <v>0.51666666666666705</v>
      </c>
      <c r="E2425">
        <v>0.51149425287356298</v>
      </c>
      <c r="F2425">
        <v>0.491620111731844</v>
      </c>
      <c r="G2425">
        <v>0.64705882352941202</v>
      </c>
      <c r="H2425">
        <v>0.55555555555555602</v>
      </c>
      <c r="I2425">
        <v>0.33333333333333298</v>
      </c>
      <c r="J2425" s="1">
        <v>0</v>
      </c>
      <c r="K2425" t="s">
        <v>23237</v>
      </c>
      <c r="L2425" t="s">
        <v>28094</v>
      </c>
      <c r="M2425" t="s">
        <v>28095</v>
      </c>
    </row>
    <row r="2426" spans="1:13">
      <c r="A2426" s="1" t="s">
        <v>4443</v>
      </c>
      <c r="B2426">
        <v>5.9057904981238298E-8</v>
      </c>
      <c r="C2426" s="1">
        <v>3.42372942271873E-6</v>
      </c>
      <c r="D2426">
        <v>0</v>
      </c>
      <c r="E2426">
        <v>0</v>
      </c>
      <c r="F2426">
        <v>5.6756756756756802E-2</v>
      </c>
      <c r="G2426">
        <v>0</v>
      </c>
      <c r="H2426">
        <v>0</v>
      </c>
      <c r="I2426">
        <v>0</v>
      </c>
      <c r="J2426" s="1">
        <v>0</v>
      </c>
      <c r="K2426" t="s">
        <v>23237</v>
      </c>
      <c r="L2426" t="s">
        <v>28096</v>
      </c>
      <c r="M2426" t="s">
        <v>28097</v>
      </c>
    </row>
    <row r="2427" spans="1:13">
      <c r="A2427" s="1" t="s">
        <v>4444</v>
      </c>
      <c r="B2427">
        <v>1.24878863650905E-5</v>
      </c>
      <c r="C2427" s="1">
        <v>1.9199453485473999E-6</v>
      </c>
      <c r="D2427">
        <v>1</v>
      </c>
      <c r="E2427">
        <v>0.70689655172413801</v>
      </c>
      <c r="F2427">
        <v>1</v>
      </c>
      <c r="G2427">
        <v>1</v>
      </c>
      <c r="H2427">
        <v>1</v>
      </c>
      <c r="I2427">
        <v>1</v>
      </c>
      <c r="J2427" s="1">
        <v>1</v>
      </c>
      <c r="K2427" t="s">
        <v>23238</v>
      </c>
      <c r="L2427" t="s">
        <v>28098</v>
      </c>
      <c r="M2427" t="s">
        <v>28099</v>
      </c>
    </row>
    <row r="2428" spans="1:13">
      <c r="A2428" s="1" t="s">
        <v>4445</v>
      </c>
      <c r="B2428">
        <v>8.4256306602502702E-7</v>
      </c>
      <c r="C2428" s="1">
        <v>2.4257044222762899E-6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8.3333333333333301E-2</v>
      </c>
      <c r="J2428" s="1">
        <v>0</v>
      </c>
      <c r="K2428" t="s">
        <v>23242</v>
      </c>
      <c r="L2428" t="s">
        <v>28100</v>
      </c>
      <c r="M2428" t="s">
        <v>28101</v>
      </c>
    </row>
    <row r="2429" spans="1:13">
      <c r="A2429" s="1" t="s">
        <v>4446</v>
      </c>
      <c r="B2429">
        <v>2.3045038479171201E-5</v>
      </c>
      <c r="C2429" s="1">
        <v>2.6461216585687002E-4</v>
      </c>
      <c r="D2429">
        <v>1</v>
      </c>
      <c r="E2429">
        <v>1</v>
      </c>
      <c r="F2429">
        <v>0.99732620320855603</v>
      </c>
      <c r="G2429">
        <v>1</v>
      </c>
      <c r="H2429">
        <v>0.58415841584158401</v>
      </c>
      <c r="I2429">
        <v>0.927927927927928</v>
      </c>
      <c r="J2429" s="1" t="s">
        <v>23229</v>
      </c>
      <c r="K2429" t="s">
        <v>23239</v>
      </c>
      <c r="L2429" t="s">
        <v>28102</v>
      </c>
      <c r="M2429" t="s">
        <v>28103</v>
      </c>
    </row>
    <row r="2430" spans="1:13">
      <c r="A2430" s="1" t="s">
        <v>4447</v>
      </c>
      <c r="B2430">
        <v>2.0471284042904499E-7</v>
      </c>
      <c r="C2430" s="1">
        <v>1.55626968465629E-7</v>
      </c>
      <c r="D2430">
        <v>1</v>
      </c>
      <c r="E2430">
        <v>1</v>
      </c>
      <c r="F2430">
        <v>1</v>
      </c>
      <c r="G2430">
        <v>0.81578947368421095</v>
      </c>
      <c r="H2430">
        <v>1</v>
      </c>
      <c r="I2430">
        <v>0.97540983606557397</v>
      </c>
      <c r="J2430" s="1" t="s">
        <v>23229</v>
      </c>
      <c r="K2430" t="s">
        <v>23241</v>
      </c>
      <c r="L2430" t="s">
        <v>28104</v>
      </c>
      <c r="M2430" t="s">
        <v>28105</v>
      </c>
    </row>
    <row r="2431" spans="1:13">
      <c r="A2431" s="1" t="s">
        <v>4448</v>
      </c>
      <c r="B2431">
        <v>3.0046890587974198E-6</v>
      </c>
      <c r="C2431" s="1">
        <v>2.6953693313210999E-6</v>
      </c>
      <c r="D2431">
        <v>0</v>
      </c>
      <c r="E2431">
        <v>6.17283950617284E-3</v>
      </c>
      <c r="F2431">
        <v>2.6315789473684199E-2</v>
      </c>
      <c r="G2431">
        <v>0</v>
      </c>
      <c r="H2431">
        <v>8.8235294117647106E-2</v>
      </c>
      <c r="I2431">
        <v>1.3157894736842099E-2</v>
      </c>
      <c r="J2431" s="1">
        <v>0</v>
      </c>
      <c r="K2431" t="s">
        <v>23240</v>
      </c>
      <c r="L2431" t="s">
        <v>28106</v>
      </c>
      <c r="M2431" t="s">
        <v>28107</v>
      </c>
    </row>
    <row r="2432" spans="1:13">
      <c r="A2432" s="1" t="s">
        <v>4449</v>
      </c>
      <c r="B2432">
        <v>4.7622658904535902E-7</v>
      </c>
      <c r="C2432" s="1">
        <v>7.1425634188002195E-8</v>
      </c>
      <c r="D2432">
        <v>0.98333333333333295</v>
      </c>
      <c r="E2432">
        <v>1</v>
      </c>
      <c r="F2432">
        <v>1</v>
      </c>
      <c r="G2432">
        <v>1</v>
      </c>
      <c r="H2432">
        <v>1</v>
      </c>
      <c r="I2432">
        <v>1</v>
      </c>
      <c r="J2432" s="1" t="s">
        <v>23229</v>
      </c>
      <c r="K2432" t="s">
        <v>23241</v>
      </c>
      <c r="L2432" t="s">
        <v>28108</v>
      </c>
      <c r="M2432" t="s">
        <v>28109</v>
      </c>
    </row>
    <row r="2433" spans="1:13">
      <c r="A2433" s="1" t="s">
        <v>4450</v>
      </c>
      <c r="B2433">
        <v>1.0860486405059501E-5</v>
      </c>
      <c r="C2433" s="1">
        <v>2.3343872676942601E-5</v>
      </c>
      <c r="D2433">
        <v>1</v>
      </c>
      <c r="E2433">
        <v>0.99404761904761896</v>
      </c>
      <c r="F2433">
        <v>0.87254901960784303</v>
      </c>
      <c r="G2433">
        <v>0.89285714285714302</v>
      </c>
      <c r="H2433">
        <v>0.75</v>
      </c>
      <c r="I2433">
        <v>0.93243243243243201</v>
      </c>
      <c r="J2433" s="1">
        <v>1</v>
      </c>
      <c r="K2433" t="s">
        <v>23240</v>
      </c>
      <c r="L2433" t="s">
        <v>28110</v>
      </c>
      <c r="M2433" t="s">
        <v>28111</v>
      </c>
    </row>
    <row r="2434" spans="1:13">
      <c r="A2434" s="1" t="s">
        <v>4451</v>
      </c>
      <c r="B2434">
        <v>3.7692789201493102E-7</v>
      </c>
      <c r="C2434" s="1">
        <v>3.8525966692359001E-7</v>
      </c>
      <c r="D2434">
        <v>1</v>
      </c>
      <c r="E2434">
        <v>0.99382716049382702</v>
      </c>
      <c r="F2434">
        <v>1</v>
      </c>
      <c r="G2434">
        <v>0.72368421052631604</v>
      </c>
      <c r="H2434">
        <v>1</v>
      </c>
      <c r="I2434">
        <v>1</v>
      </c>
      <c r="J2434" s="1" t="s">
        <v>23229</v>
      </c>
      <c r="K2434" t="s">
        <v>23240</v>
      </c>
      <c r="L2434" t="s">
        <v>28112</v>
      </c>
      <c r="M2434" t="s">
        <v>28113</v>
      </c>
    </row>
    <row r="2435" spans="1:13">
      <c r="A2435" s="1" t="s">
        <v>4452</v>
      </c>
      <c r="B2435">
        <v>8.4627674580335505E-9</v>
      </c>
      <c r="C2435" s="1">
        <v>1.5123470597337999E-7</v>
      </c>
      <c r="D2435">
        <v>1</v>
      </c>
      <c r="E2435">
        <v>1</v>
      </c>
      <c r="F2435">
        <v>0.98</v>
      </c>
      <c r="G2435">
        <v>0.98076923076923095</v>
      </c>
      <c r="H2435">
        <v>0.98124999999999996</v>
      </c>
      <c r="I2435">
        <v>0.9375</v>
      </c>
      <c r="J2435" s="1">
        <v>1</v>
      </c>
      <c r="K2435" t="s">
        <v>23237</v>
      </c>
      <c r="L2435" t="s">
        <v>28114</v>
      </c>
      <c r="M2435" t="s">
        <v>28115</v>
      </c>
    </row>
    <row r="2436" spans="1:13">
      <c r="A2436" s="1" t="s">
        <v>4453</v>
      </c>
      <c r="B2436">
        <v>1.08145459635058E-4</v>
      </c>
      <c r="C2436" s="1">
        <v>5.1194018668914299E-5</v>
      </c>
      <c r="D2436">
        <v>0.532258064516129</v>
      </c>
      <c r="E2436">
        <v>0.151685393258427</v>
      </c>
      <c r="F2436">
        <v>0.24</v>
      </c>
      <c r="G2436">
        <v>0.30909090909090903</v>
      </c>
      <c r="H2436">
        <v>0.155660377358491</v>
      </c>
      <c r="I2436">
        <v>0.76923076923076905</v>
      </c>
      <c r="J2436" s="1">
        <v>1</v>
      </c>
      <c r="K2436" t="s">
        <v>23240</v>
      </c>
      <c r="L2436" t="s">
        <v>28116</v>
      </c>
      <c r="M2436" t="s">
        <v>28117</v>
      </c>
    </row>
    <row r="2437" spans="1:13">
      <c r="A2437" s="1" t="s">
        <v>4454</v>
      </c>
      <c r="B2437">
        <v>8.2240819378648992E-6</v>
      </c>
      <c r="C2437" s="1">
        <v>7.0761088853800102E-6</v>
      </c>
      <c r="D2437">
        <v>0.125</v>
      </c>
      <c r="E2437">
        <v>0.24157303370786501</v>
      </c>
      <c r="F2437">
        <v>8.0645161290322596E-3</v>
      </c>
      <c r="G2437">
        <v>0</v>
      </c>
      <c r="H2437">
        <v>0</v>
      </c>
      <c r="I2437">
        <v>8.9285714285714298E-3</v>
      </c>
      <c r="J2437" s="1" t="s">
        <v>23229</v>
      </c>
      <c r="K2437" t="s">
        <v>23238</v>
      </c>
      <c r="L2437" t="s">
        <v>28118</v>
      </c>
      <c r="M2437" t="s">
        <v>28119</v>
      </c>
    </row>
    <row r="2438" spans="1:13">
      <c r="A2438" s="1" t="s">
        <v>4455</v>
      </c>
      <c r="B2438">
        <v>1.6998320945167301E-6</v>
      </c>
      <c r="C2438" s="1">
        <v>7.7182708613346207E-6</v>
      </c>
      <c r="D2438">
        <v>9.6774193548387094E-2</v>
      </c>
      <c r="E2438">
        <v>1.5957446808510599E-2</v>
      </c>
      <c r="F2438">
        <v>9.6858638743455502E-2</v>
      </c>
      <c r="G2438">
        <v>7.3170731707317097E-2</v>
      </c>
      <c r="H2438">
        <v>6.7708333333333301E-2</v>
      </c>
      <c r="I2438">
        <v>0.10280373831775701</v>
      </c>
      <c r="J2438" s="1">
        <v>0</v>
      </c>
      <c r="K2438" t="s">
        <v>23241</v>
      </c>
      <c r="L2438" t="s">
        <v>28120</v>
      </c>
      <c r="M2438" t="s">
        <v>28121</v>
      </c>
    </row>
    <row r="2439" spans="1:13">
      <c r="A2439" s="1" t="s">
        <v>4456</v>
      </c>
      <c r="B2439">
        <v>5.5147431680946305E-7</v>
      </c>
      <c r="C2439" s="1">
        <v>1.33575564774075E-5</v>
      </c>
      <c r="D2439">
        <v>3.4482758620689703E-2</v>
      </c>
      <c r="E2439">
        <v>2.5862068965517199E-2</v>
      </c>
      <c r="F2439">
        <v>0.125</v>
      </c>
      <c r="G2439">
        <v>3.1914893617021302E-2</v>
      </c>
      <c r="H2439">
        <v>0.201030927835052</v>
      </c>
      <c r="I2439">
        <v>3.5294117647058802E-2</v>
      </c>
      <c r="J2439" s="1">
        <v>0</v>
      </c>
      <c r="K2439" t="s">
        <v>23237</v>
      </c>
      <c r="L2439" t="s">
        <v>28122</v>
      </c>
      <c r="M2439" t="s">
        <v>28123</v>
      </c>
    </row>
    <row r="2440" spans="1:13">
      <c r="A2440" s="1" t="s">
        <v>4457</v>
      </c>
      <c r="B2440">
        <v>7.0920500330772695E-5</v>
      </c>
      <c r="C2440" s="1">
        <v>2.2662413760229001E-6</v>
      </c>
      <c r="D2440">
        <v>0.2</v>
      </c>
      <c r="E2440">
        <v>0.227777777777778</v>
      </c>
      <c r="F2440">
        <v>0.182608695652174</v>
      </c>
      <c r="G2440">
        <v>4.2857142857142899E-2</v>
      </c>
      <c r="H2440">
        <v>0.117977528089888</v>
      </c>
      <c r="I2440">
        <v>0.11224489795918401</v>
      </c>
      <c r="J2440" s="1">
        <v>7.1428571428571397E-2</v>
      </c>
      <c r="K2440" t="s">
        <v>23238</v>
      </c>
      <c r="L2440" t="s">
        <v>28124</v>
      </c>
      <c r="M2440" t="s">
        <v>28125</v>
      </c>
    </row>
    <row r="2441" spans="1:13">
      <c r="A2441" s="1" t="s">
        <v>4458</v>
      </c>
      <c r="B2441">
        <v>1.06073775172145E-6</v>
      </c>
      <c r="C2441" s="1">
        <v>1.7197501656193399E-6</v>
      </c>
      <c r="D2441">
        <v>0.89473684210526305</v>
      </c>
      <c r="E2441">
        <v>0.953125</v>
      </c>
      <c r="F2441">
        <v>0.81294964028776995</v>
      </c>
      <c r="G2441">
        <v>0.66666666666666696</v>
      </c>
      <c r="H2441">
        <v>0.47802197802197799</v>
      </c>
      <c r="I2441">
        <v>0.90714285714285703</v>
      </c>
      <c r="J2441" s="1" t="s">
        <v>23229</v>
      </c>
      <c r="K2441" t="s">
        <v>23241</v>
      </c>
      <c r="L2441" t="s">
        <v>28126</v>
      </c>
      <c r="M2441" t="s">
        <v>28127</v>
      </c>
    </row>
    <row r="2442" spans="1:13">
      <c r="A2442" s="1" t="s">
        <v>4459</v>
      </c>
      <c r="B2442">
        <v>5.0372651633428501E-6</v>
      </c>
      <c r="C2442" s="1">
        <v>2.4001193893950198E-7</v>
      </c>
      <c r="D2442">
        <v>0.96428571428571397</v>
      </c>
      <c r="E2442">
        <v>0.97674418604651203</v>
      </c>
      <c r="F2442">
        <v>0.99689440993788803</v>
      </c>
      <c r="G2442">
        <v>1</v>
      </c>
      <c r="H2442">
        <v>1</v>
      </c>
      <c r="I2442">
        <v>1</v>
      </c>
      <c r="J2442" s="1" t="s">
        <v>23229</v>
      </c>
      <c r="K2442" t="s">
        <v>23238</v>
      </c>
      <c r="L2442" t="s">
        <v>28128</v>
      </c>
      <c r="M2442" t="s">
        <v>28129</v>
      </c>
    </row>
    <row r="2443" spans="1:13">
      <c r="A2443" s="1" t="s">
        <v>4460</v>
      </c>
      <c r="B2443">
        <v>2.3811840946508401E-6</v>
      </c>
      <c r="C2443" s="1">
        <v>2.69507543485134E-6</v>
      </c>
      <c r="D2443">
        <v>0.73333333333333295</v>
      </c>
      <c r="E2443">
        <v>0.82530120481927705</v>
      </c>
      <c r="F2443">
        <v>0.99386503067484699</v>
      </c>
      <c r="G2443">
        <v>1</v>
      </c>
      <c r="H2443">
        <v>0.98901098901098905</v>
      </c>
      <c r="I2443">
        <v>0.99107142857142905</v>
      </c>
      <c r="J2443" s="1" t="s">
        <v>23229</v>
      </c>
      <c r="K2443" t="s">
        <v>23239</v>
      </c>
      <c r="L2443" t="s">
        <v>28130</v>
      </c>
      <c r="M2443" t="s">
        <v>28131</v>
      </c>
    </row>
    <row r="2444" spans="1:13">
      <c r="A2444" s="1" t="s">
        <v>4461</v>
      </c>
      <c r="B2444">
        <v>1.13712768682888E-5</v>
      </c>
      <c r="C2444" s="1">
        <v>1.7525952757283799E-5</v>
      </c>
      <c r="D2444">
        <v>1</v>
      </c>
      <c r="E2444">
        <v>1</v>
      </c>
      <c r="F2444">
        <v>0.93571428571428605</v>
      </c>
      <c r="G2444">
        <v>0.98837209302325602</v>
      </c>
      <c r="H2444">
        <v>1</v>
      </c>
      <c r="I2444">
        <v>1</v>
      </c>
      <c r="J2444" s="1" t="s">
        <v>23229</v>
      </c>
      <c r="K2444" t="s">
        <v>23241</v>
      </c>
      <c r="L2444" t="s">
        <v>28132</v>
      </c>
      <c r="M2444" t="s">
        <v>28133</v>
      </c>
    </row>
    <row r="2445" spans="1:13">
      <c r="A2445" s="1" t="s">
        <v>4462</v>
      </c>
      <c r="B2445">
        <v>1.93228511027727E-5</v>
      </c>
      <c r="C2445" s="1">
        <v>6.0713955450681102E-6</v>
      </c>
      <c r="D2445">
        <v>0.194444444444444</v>
      </c>
      <c r="E2445">
        <v>0.28846153846153799</v>
      </c>
      <c r="F2445">
        <v>6.3063063063063099E-2</v>
      </c>
      <c r="G2445">
        <v>0.06</v>
      </c>
      <c r="H2445">
        <v>0.18461538461538499</v>
      </c>
      <c r="I2445">
        <v>0.107142857142857</v>
      </c>
      <c r="J2445" s="1">
        <v>0</v>
      </c>
      <c r="K2445" t="s">
        <v>23241</v>
      </c>
      <c r="L2445" t="s">
        <v>28134</v>
      </c>
      <c r="M2445" t="s">
        <v>28135</v>
      </c>
    </row>
    <row r="2446" spans="1:13">
      <c r="A2446" s="1" t="s">
        <v>4463</v>
      </c>
      <c r="B2446">
        <v>6.7305232290807696E-9</v>
      </c>
      <c r="C2446" s="1">
        <v>2.2356271136802799E-7</v>
      </c>
      <c r="D2446">
        <v>3.7037037037037E-2</v>
      </c>
      <c r="E2446">
        <v>0</v>
      </c>
      <c r="F2446">
        <v>7.9113924050632903E-2</v>
      </c>
      <c r="G2446">
        <v>0</v>
      </c>
      <c r="H2446">
        <v>3.2467532467532499E-2</v>
      </c>
      <c r="I2446">
        <v>0</v>
      </c>
      <c r="J2446" s="1">
        <v>0</v>
      </c>
      <c r="K2446" t="s">
        <v>23241</v>
      </c>
      <c r="L2446" t="s">
        <v>28136</v>
      </c>
      <c r="M2446" t="s">
        <v>28137</v>
      </c>
    </row>
    <row r="2447" spans="1:13">
      <c r="A2447" s="1" t="s">
        <v>4464</v>
      </c>
      <c r="B2447">
        <v>6.0524222752509897E-6</v>
      </c>
      <c r="C2447" s="1">
        <v>2.3443415779486198E-6</v>
      </c>
      <c r="D2447">
        <v>0.98</v>
      </c>
      <c r="E2447">
        <v>0.99206349206349198</v>
      </c>
      <c r="F2447">
        <v>0.84876543209876498</v>
      </c>
      <c r="G2447">
        <v>1</v>
      </c>
      <c r="H2447">
        <v>0.89534883720930203</v>
      </c>
      <c r="I2447">
        <v>1</v>
      </c>
      <c r="J2447" s="1" t="s">
        <v>23229</v>
      </c>
      <c r="K2447" t="s">
        <v>23238</v>
      </c>
      <c r="L2447" t="s">
        <v>28138</v>
      </c>
      <c r="M2447" t="s">
        <v>28139</v>
      </c>
    </row>
    <row r="2448" spans="1:13">
      <c r="A2448" s="1" t="s">
        <v>4465</v>
      </c>
      <c r="B2448">
        <v>3.0481660717129598E-8</v>
      </c>
      <c r="C2448" s="1">
        <v>1.26511686731069E-6</v>
      </c>
      <c r="D2448">
        <v>0</v>
      </c>
      <c r="E2448">
        <v>0</v>
      </c>
      <c r="F2448">
        <v>0</v>
      </c>
      <c r="G2448">
        <v>0</v>
      </c>
      <c r="H2448">
        <v>5.4347826086960094E-3</v>
      </c>
      <c r="I2448">
        <v>7.5757575757580131E-3</v>
      </c>
      <c r="J2448" s="1">
        <v>0.5</v>
      </c>
      <c r="K2448" t="s">
        <v>23244</v>
      </c>
      <c r="L2448" t="s">
        <v>28140</v>
      </c>
      <c r="M2448" t="s">
        <v>28141</v>
      </c>
    </row>
    <row r="2449" spans="1:13">
      <c r="A2449" s="1" t="s">
        <v>4466</v>
      </c>
      <c r="B2449">
        <v>3.1159501388034699E-7</v>
      </c>
      <c r="C2449" s="1">
        <v>6.74152746885773E-7</v>
      </c>
      <c r="D2449">
        <v>1</v>
      </c>
      <c r="E2449">
        <v>1</v>
      </c>
      <c r="F2449">
        <v>1</v>
      </c>
      <c r="G2449">
        <v>0.987179487179487</v>
      </c>
      <c r="H2449">
        <v>0.85106382978723405</v>
      </c>
      <c r="I2449">
        <v>1</v>
      </c>
      <c r="J2449" s="1">
        <v>1</v>
      </c>
      <c r="K2449" t="s">
        <v>23241</v>
      </c>
      <c r="L2449" t="s">
        <v>28142</v>
      </c>
      <c r="M2449" t="s">
        <v>28143</v>
      </c>
    </row>
    <row r="2450" spans="1:13">
      <c r="A2450" s="1" t="s">
        <v>4467</v>
      </c>
      <c r="B2450">
        <v>2.0357626951387101E-6</v>
      </c>
      <c r="C2450" s="1">
        <v>2.6291799143190002E-6</v>
      </c>
      <c r="D2450">
        <v>0.18965517241379301</v>
      </c>
      <c r="E2450">
        <v>5.8823529411764696E-3</v>
      </c>
      <c r="F2450">
        <v>0.178260869565217</v>
      </c>
      <c r="G2450">
        <v>1.1904761904761901E-2</v>
      </c>
      <c r="H2450">
        <v>0.20879120879120899</v>
      </c>
      <c r="I2450">
        <v>0.113207547169811</v>
      </c>
      <c r="J2450" s="1">
        <v>0</v>
      </c>
      <c r="K2450" t="s">
        <v>23241</v>
      </c>
      <c r="L2450" t="s">
        <v>28144</v>
      </c>
      <c r="M2450" t="s">
        <v>28145</v>
      </c>
    </row>
    <row r="2451" spans="1:13">
      <c r="A2451" s="1" t="s">
        <v>4468</v>
      </c>
      <c r="B2451">
        <v>1.7819517063443399E-5</v>
      </c>
      <c r="C2451" s="1">
        <v>1.5486512025159499E-4</v>
      </c>
      <c r="D2451">
        <v>0.890625</v>
      </c>
      <c r="E2451">
        <v>0.98314606741572996</v>
      </c>
      <c r="F2451">
        <v>0.94559585492228004</v>
      </c>
      <c r="G2451">
        <v>0.67</v>
      </c>
      <c r="H2451">
        <v>0.75700934579439205</v>
      </c>
      <c r="I2451">
        <v>0.74</v>
      </c>
      <c r="J2451" s="1">
        <v>1</v>
      </c>
      <c r="K2451" t="s">
        <v>23241</v>
      </c>
      <c r="L2451" t="s">
        <v>28146</v>
      </c>
      <c r="M2451" t="s">
        <v>28147</v>
      </c>
    </row>
    <row r="2452" spans="1:13">
      <c r="A2452" s="1" t="s">
        <v>4469</v>
      </c>
      <c r="B2452">
        <v>9.7401565996550793E-7</v>
      </c>
      <c r="C2452" s="1">
        <v>6.8173498374262899E-6</v>
      </c>
      <c r="D2452">
        <v>0</v>
      </c>
      <c r="E2452">
        <v>0</v>
      </c>
      <c r="F2452">
        <v>0</v>
      </c>
      <c r="G2452">
        <v>0.25</v>
      </c>
      <c r="H2452">
        <v>0</v>
      </c>
      <c r="I2452">
        <v>0.26086956521739102</v>
      </c>
      <c r="J2452" s="1">
        <v>0</v>
      </c>
      <c r="K2452" t="s">
        <v>23238</v>
      </c>
      <c r="L2452" t="s">
        <v>28148</v>
      </c>
      <c r="M2452" t="s">
        <v>28149</v>
      </c>
    </row>
    <row r="2453" spans="1:13">
      <c r="A2453" s="1" t="s">
        <v>4470</v>
      </c>
      <c r="B2453">
        <v>4.2791531320593697E-6</v>
      </c>
      <c r="C2453" s="1">
        <v>5.1828274823983703E-7</v>
      </c>
      <c r="D2453">
        <v>0.90384615384615397</v>
      </c>
      <c r="E2453">
        <v>0.98666666666666702</v>
      </c>
      <c r="F2453">
        <v>1</v>
      </c>
      <c r="G2453">
        <v>0.99038461538461497</v>
      </c>
      <c r="H2453">
        <v>0.98484848484848497</v>
      </c>
      <c r="I2453">
        <v>0.97685185185185197</v>
      </c>
      <c r="J2453" s="1">
        <v>0.9</v>
      </c>
      <c r="K2453" t="s">
        <v>23241</v>
      </c>
      <c r="L2453" t="s">
        <v>28150</v>
      </c>
      <c r="M2453" t="s">
        <v>28151</v>
      </c>
    </row>
    <row r="2454" spans="1:13">
      <c r="A2454" s="1" t="s">
        <v>4471</v>
      </c>
      <c r="B2454">
        <v>1.9390548698660899E-4</v>
      </c>
      <c r="C2454" s="1">
        <v>5.1894136939417598E-5</v>
      </c>
      <c r="D2454">
        <v>0.86666666666666703</v>
      </c>
      <c r="E2454">
        <v>0.97222222222222199</v>
      </c>
      <c r="F2454">
        <v>0.72916666666666696</v>
      </c>
      <c r="G2454">
        <v>0.58888888888888902</v>
      </c>
      <c r="H2454">
        <v>0.25862068965517199</v>
      </c>
      <c r="I2454">
        <v>0.52083333333333304</v>
      </c>
      <c r="J2454" s="1" t="s">
        <v>23229</v>
      </c>
      <c r="K2454" t="s">
        <v>23241</v>
      </c>
      <c r="L2454" t="s">
        <v>28152</v>
      </c>
      <c r="M2454" t="s">
        <v>28153</v>
      </c>
    </row>
    <row r="2455" spans="1:13">
      <c r="A2455" s="1" t="s">
        <v>4472</v>
      </c>
      <c r="B2455">
        <v>8.8622603205851794E-6</v>
      </c>
      <c r="C2455" s="1">
        <v>6.9973849133776504E-6</v>
      </c>
      <c r="D2455">
        <v>0.125</v>
      </c>
      <c r="E2455">
        <v>6.0975609756097598E-3</v>
      </c>
      <c r="F2455">
        <v>2.4456521739130401E-2</v>
      </c>
      <c r="G2455">
        <v>0</v>
      </c>
      <c r="H2455">
        <v>1.1904761904761901E-2</v>
      </c>
      <c r="I2455">
        <v>0</v>
      </c>
      <c r="J2455" s="1">
        <v>0</v>
      </c>
      <c r="K2455" t="s">
        <v>23237</v>
      </c>
      <c r="L2455" t="s">
        <v>28154</v>
      </c>
      <c r="M2455" t="s">
        <v>28155</v>
      </c>
    </row>
    <row r="2456" spans="1:13">
      <c r="A2456" s="1" t="s">
        <v>4473</v>
      </c>
      <c r="B2456">
        <v>1.38200073318867E-5</v>
      </c>
      <c r="C2456" s="1">
        <v>1.4488359302454799E-9</v>
      </c>
      <c r="D2456">
        <v>0</v>
      </c>
      <c r="E2456">
        <v>0.13095238095238099</v>
      </c>
      <c r="F2456">
        <v>0</v>
      </c>
      <c r="G2456">
        <v>0</v>
      </c>
      <c r="H2456">
        <v>0</v>
      </c>
      <c r="I2456">
        <v>0</v>
      </c>
      <c r="J2456" s="1" t="s">
        <v>23229</v>
      </c>
      <c r="K2456" t="s">
        <v>23238</v>
      </c>
      <c r="L2456" t="s">
        <v>28156</v>
      </c>
      <c r="M2456" t="s">
        <v>28157</v>
      </c>
    </row>
    <row r="2457" spans="1:13">
      <c r="A2457" s="1" t="s">
        <v>4474</v>
      </c>
      <c r="B2457">
        <v>9.2215874247680302E-6</v>
      </c>
      <c r="C2457" s="1">
        <v>5.3029828548968702E-5</v>
      </c>
      <c r="D2457">
        <v>1</v>
      </c>
      <c r="E2457">
        <v>1</v>
      </c>
      <c r="F2457">
        <v>0.87931034482758597</v>
      </c>
      <c r="G2457">
        <v>0.98611111111111105</v>
      </c>
      <c r="H2457">
        <v>0.58823529411764697</v>
      </c>
      <c r="I2457">
        <v>0.97435897435897401</v>
      </c>
      <c r="J2457" s="1">
        <v>1</v>
      </c>
      <c r="K2457" t="s">
        <v>23238</v>
      </c>
      <c r="L2457" t="s">
        <v>28158</v>
      </c>
      <c r="M2457" t="s">
        <v>28159</v>
      </c>
    </row>
    <row r="2458" spans="1:13">
      <c r="A2458" s="1" t="s">
        <v>4475</v>
      </c>
      <c r="B2458">
        <v>7.0746153080858594E-5</v>
      </c>
      <c r="C2458" s="1">
        <v>5.8108615574342002E-5</v>
      </c>
      <c r="D2458">
        <v>0</v>
      </c>
      <c r="E2458">
        <v>5.5555555555555601E-3</v>
      </c>
      <c r="F2458">
        <v>0.19836956521739099</v>
      </c>
      <c r="G2458">
        <v>0</v>
      </c>
      <c r="H2458">
        <v>3.60824742268041E-2</v>
      </c>
      <c r="I2458">
        <v>0</v>
      </c>
      <c r="J2458" s="1">
        <v>0</v>
      </c>
      <c r="K2458" t="s">
        <v>23241</v>
      </c>
      <c r="L2458" t="s">
        <v>28160</v>
      </c>
      <c r="M2458" t="s">
        <v>28161</v>
      </c>
    </row>
    <row r="2459" spans="1:13">
      <c r="A2459" s="1" t="s">
        <v>4476</v>
      </c>
      <c r="B2459">
        <v>3.8214366176384897E-6</v>
      </c>
      <c r="C2459" s="1">
        <v>4.1038906577828601E-7</v>
      </c>
      <c r="D2459">
        <v>0.95161290322580605</v>
      </c>
      <c r="E2459">
        <v>0.98947368421052595</v>
      </c>
      <c r="F2459">
        <v>0.98387096774193505</v>
      </c>
      <c r="G2459">
        <v>1</v>
      </c>
      <c r="H2459">
        <v>0.98543689320388395</v>
      </c>
      <c r="I2459">
        <v>0.98404255319148903</v>
      </c>
      <c r="J2459" s="1">
        <v>1</v>
      </c>
      <c r="K2459" t="s">
        <v>23241</v>
      </c>
      <c r="L2459" t="s">
        <v>28162</v>
      </c>
      <c r="M2459" t="s">
        <v>28163</v>
      </c>
    </row>
    <row r="2460" spans="1:13">
      <c r="A2460" s="1" t="s">
        <v>4477</v>
      </c>
      <c r="B2460">
        <v>2.0189845318905302E-6</v>
      </c>
      <c r="C2460" s="1">
        <v>2.3659567760667401E-7</v>
      </c>
      <c r="D2460">
        <v>1</v>
      </c>
      <c r="E2460">
        <v>0.95882352941176496</v>
      </c>
      <c r="F2460">
        <v>1</v>
      </c>
      <c r="G2460">
        <v>1</v>
      </c>
      <c r="H2460">
        <v>1</v>
      </c>
      <c r="I2460">
        <v>1</v>
      </c>
      <c r="J2460" s="1">
        <v>1</v>
      </c>
      <c r="K2460" t="s">
        <v>23242</v>
      </c>
      <c r="L2460" t="s">
        <v>28164</v>
      </c>
      <c r="M2460" t="s">
        <v>28165</v>
      </c>
    </row>
    <row r="2461" spans="1:13">
      <c r="A2461" s="1" t="s">
        <v>4478</v>
      </c>
      <c r="B2461">
        <v>4.9896105629796398E-6</v>
      </c>
      <c r="C2461" s="1">
        <v>8.0476837386228697E-5</v>
      </c>
      <c r="D2461">
        <v>1.6129032258064498E-2</v>
      </c>
      <c r="E2461">
        <v>5.3763440860215101E-3</v>
      </c>
      <c r="F2461">
        <v>2.7322404371584699E-3</v>
      </c>
      <c r="G2461">
        <v>0.5</v>
      </c>
      <c r="H2461">
        <v>3.7037037037037E-2</v>
      </c>
      <c r="I2461">
        <v>0.21794871794871801</v>
      </c>
      <c r="J2461" s="1" t="s">
        <v>23229</v>
      </c>
      <c r="K2461" t="s">
        <v>23238</v>
      </c>
      <c r="L2461" t="s">
        <v>28166</v>
      </c>
      <c r="M2461" t="s">
        <v>28167</v>
      </c>
    </row>
    <row r="2462" spans="1:13">
      <c r="A2462" s="1" t="s">
        <v>4479</v>
      </c>
      <c r="B2462">
        <v>5.9351264427168098E-7</v>
      </c>
      <c r="C2462" s="1">
        <v>9.0393634882558798E-5</v>
      </c>
      <c r="D2462">
        <v>1</v>
      </c>
      <c r="E2462">
        <v>1</v>
      </c>
      <c r="F2462">
        <v>0.97580645161290303</v>
      </c>
      <c r="G2462">
        <v>1</v>
      </c>
      <c r="H2462">
        <v>0.85576923076923095</v>
      </c>
      <c r="I2462">
        <v>0.57499999999999996</v>
      </c>
      <c r="J2462" s="1">
        <v>1</v>
      </c>
      <c r="K2462" t="s">
        <v>23241</v>
      </c>
      <c r="L2462" t="s">
        <v>28168</v>
      </c>
      <c r="M2462" t="s">
        <v>28169</v>
      </c>
    </row>
    <row r="2463" spans="1:13">
      <c r="A2463" s="1" t="s">
        <v>4480</v>
      </c>
      <c r="B2463">
        <v>1.0661412445024701E-5</v>
      </c>
      <c r="C2463" s="1">
        <v>8.1225499566968897E-6</v>
      </c>
      <c r="D2463">
        <v>0</v>
      </c>
      <c r="E2463">
        <v>0</v>
      </c>
      <c r="F2463">
        <v>3.3678756476683898E-2</v>
      </c>
      <c r="G2463">
        <v>2.7272727272727299E-2</v>
      </c>
      <c r="H2463">
        <v>0.103603603603604</v>
      </c>
      <c r="I2463">
        <v>4.7826086956521699E-2</v>
      </c>
      <c r="J2463" s="1">
        <v>0</v>
      </c>
      <c r="K2463" t="s">
        <v>23238</v>
      </c>
      <c r="L2463" t="s">
        <v>28170</v>
      </c>
      <c r="M2463" t="s">
        <v>28171</v>
      </c>
    </row>
    <row r="2464" spans="1:13">
      <c r="A2464" s="1" t="s">
        <v>4481</v>
      </c>
      <c r="B2464">
        <v>1.71483270402661E-5</v>
      </c>
      <c r="C2464" s="1">
        <v>3.0078227782594598E-6</v>
      </c>
      <c r="D2464">
        <v>0.98333333333333295</v>
      </c>
      <c r="E2464">
        <v>0.91489361702127703</v>
      </c>
      <c r="F2464">
        <v>0.99019607843137303</v>
      </c>
      <c r="G2464">
        <v>1</v>
      </c>
      <c r="H2464">
        <v>0.99537037037037002</v>
      </c>
      <c r="I2464">
        <v>0.99504950495049505</v>
      </c>
      <c r="J2464" s="1">
        <v>1</v>
      </c>
      <c r="K2464" t="s">
        <v>23238</v>
      </c>
      <c r="L2464" t="s">
        <v>28172</v>
      </c>
      <c r="M2464" t="s">
        <v>28173</v>
      </c>
    </row>
    <row r="2465" spans="1:13">
      <c r="A2465" s="1" t="s">
        <v>4482</v>
      </c>
      <c r="B2465">
        <v>6.4250942607893901E-7</v>
      </c>
      <c r="C2465" s="1">
        <v>5.4745052273595498E-5</v>
      </c>
      <c r="D2465">
        <v>1</v>
      </c>
      <c r="E2465">
        <v>0.98484848484848497</v>
      </c>
      <c r="F2465">
        <v>0.86562499999999998</v>
      </c>
      <c r="G2465">
        <v>1</v>
      </c>
      <c r="H2465">
        <v>0.99504950495049505</v>
      </c>
      <c r="I2465">
        <v>1</v>
      </c>
      <c r="J2465" s="1">
        <v>1</v>
      </c>
      <c r="K2465" t="s">
        <v>23240</v>
      </c>
      <c r="L2465" t="s">
        <v>28174</v>
      </c>
      <c r="M2465" t="s">
        <v>28175</v>
      </c>
    </row>
    <row r="2466" spans="1:13">
      <c r="A2466" s="1" t="s">
        <v>4483</v>
      </c>
      <c r="B2466">
        <v>3.4233506975102899E-5</v>
      </c>
      <c r="C2466" s="1">
        <v>9.6500029809078804E-5</v>
      </c>
      <c r="D2466">
        <v>0.133333333333333</v>
      </c>
      <c r="E2466">
        <v>2.8735632183908E-2</v>
      </c>
      <c r="F2466">
        <v>0.59722222222222199</v>
      </c>
      <c r="G2466">
        <v>5.8139534883720902E-2</v>
      </c>
      <c r="H2466">
        <v>0.48936170212766</v>
      </c>
      <c r="I2466">
        <v>0.263636363636364</v>
      </c>
      <c r="J2466" s="1">
        <v>0</v>
      </c>
      <c r="K2466" t="s">
        <v>23241</v>
      </c>
      <c r="L2466" t="s">
        <v>28176</v>
      </c>
      <c r="M2466" t="s">
        <v>28177</v>
      </c>
    </row>
    <row r="2467" spans="1:13">
      <c r="A2467" s="1" t="s">
        <v>4484</v>
      </c>
      <c r="B2467">
        <v>2.3406765048635301E-4</v>
      </c>
      <c r="C2467" s="1">
        <v>1.6707288502424602E-5</v>
      </c>
      <c r="D2467">
        <v>0.66666666666666696</v>
      </c>
      <c r="E2467">
        <v>0.33707865168539303</v>
      </c>
      <c r="F2467">
        <v>1</v>
      </c>
      <c r="G2467">
        <v>0.85294117647058798</v>
      </c>
      <c r="H2467">
        <v>1</v>
      </c>
      <c r="I2467">
        <v>0.96</v>
      </c>
      <c r="J2467" s="1">
        <v>0</v>
      </c>
      <c r="K2467" t="s">
        <v>23242</v>
      </c>
      <c r="L2467" t="s">
        <v>28178</v>
      </c>
      <c r="M2467" t="s">
        <v>28179</v>
      </c>
    </row>
    <row r="2468" spans="1:13">
      <c r="A2468" s="1" t="s">
        <v>4485</v>
      </c>
      <c r="B2468">
        <v>5.5672207262314499E-6</v>
      </c>
      <c r="C2468" s="1">
        <v>3.1312140081561101E-8</v>
      </c>
      <c r="D2468">
        <v>0.9375</v>
      </c>
      <c r="E2468">
        <v>1</v>
      </c>
      <c r="F2468">
        <v>0.97422680412371099</v>
      </c>
      <c r="G2468">
        <v>1</v>
      </c>
      <c r="H2468">
        <v>1</v>
      </c>
      <c r="I2468">
        <v>0.99285714285714299</v>
      </c>
      <c r="J2468" s="1">
        <v>1</v>
      </c>
      <c r="K2468" t="s">
        <v>23241</v>
      </c>
      <c r="L2468" t="s">
        <v>28180</v>
      </c>
      <c r="M2468" t="s">
        <v>28181</v>
      </c>
    </row>
    <row r="2469" spans="1:13">
      <c r="A2469" s="1" t="s">
        <v>4486</v>
      </c>
      <c r="B2469">
        <v>6.1188575371157898E-6</v>
      </c>
      <c r="C2469" s="1">
        <v>1.11123002627595E-5</v>
      </c>
      <c r="D2469">
        <v>1</v>
      </c>
      <c r="E2469">
        <v>0.99473684210526314</v>
      </c>
      <c r="F2469">
        <v>0.99742268041237114</v>
      </c>
      <c r="G2469">
        <v>0.67592592592592604</v>
      </c>
      <c r="H2469">
        <v>0.99545454545454548</v>
      </c>
      <c r="I2469">
        <v>0.88738738738738698</v>
      </c>
      <c r="J2469" s="1">
        <v>1</v>
      </c>
      <c r="K2469" t="s">
        <v>23244</v>
      </c>
      <c r="L2469" t="s">
        <v>28182</v>
      </c>
      <c r="M2469" t="s">
        <v>28183</v>
      </c>
    </row>
    <row r="2470" spans="1:13">
      <c r="A2470" s="1" t="s">
        <v>4487</v>
      </c>
      <c r="B2470">
        <v>2.8308317249956E-7</v>
      </c>
      <c r="C2470" s="1">
        <v>3.7428641203673599E-6</v>
      </c>
      <c r="D2470">
        <v>1</v>
      </c>
      <c r="E2470">
        <v>1</v>
      </c>
      <c r="F2470">
        <v>0.91477272727272696</v>
      </c>
      <c r="G2470">
        <v>1</v>
      </c>
      <c r="H2470">
        <v>0.99444444444444402</v>
      </c>
      <c r="I2470">
        <v>1</v>
      </c>
      <c r="J2470" s="1">
        <v>1</v>
      </c>
      <c r="K2470" t="s">
        <v>23241</v>
      </c>
      <c r="L2470" t="s">
        <v>28184</v>
      </c>
      <c r="M2470" t="s">
        <v>28185</v>
      </c>
    </row>
    <row r="2471" spans="1:13">
      <c r="A2471" s="1" t="s">
        <v>4488</v>
      </c>
      <c r="B2471">
        <v>1.4712152357281299E-6</v>
      </c>
      <c r="C2471" s="1">
        <v>9.0952413649570097E-7</v>
      </c>
      <c r="D2471">
        <v>1.72413793103448E-2</v>
      </c>
      <c r="E2471">
        <v>0</v>
      </c>
      <c r="F2471">
        <v>0.28301886792452802</v>
      </c>
      <c r="G2471">
        <v>0</v>
      </c>
      <c r="H2471">
        <v>0.217647058823529</v>
      </c>
      <c r="I2471">
        <v>4.0540540540540501E-2</v>
      </c>
      <c r="J2471" s="1" t="s">
        <v>23229</v>
      </c>
      <c r="K2471" t="s">
        <v>23238</v>
      </c>
      <c r="L2471" t="s">
        <v>28186</v>
      </c>
      <c r="M2471" t="s">
        <v>28187</v>
      </c>
    </row>
    <row r="2472" spans="1:13">
      <c r="A2472" s="1" t="s">
        <v>4489</v>
      </c>
      <c r="B2472">
        <v>1.0318713094326799E-6</v>
      </c>
      <c r="C2472" s="1">
        <v>2.1471242705840901E-6</v>
      </c>
      <c r="D2472">
        <v>0.109375</v>
      </c>
      <c r="E2472">
        <v>6.5217391304347797E-2</v>
      </c>
      <c r="F2472">
        <v>0.16666666666666699</v>
      </c>
      <c r="G2472">
        <v>0.2</v>
      </c>
      <c r="H2472">
        <v>0.484375</v>
      </c>
      <c r="I2472">
        <v>0.245283018867925</v>
      </c>
      <c r="J2472" s="1" t="s">
        <v>23229</v>
      </c>
      <c r="K2472" t="s">
        <v>23240</v>
      </c>
      <c r="L2472" t="s">
        <v>28188</v>
      </c>
      <c r="M2472" t="s">
        <v>28189</v>
      </c>
    </row>
    <row r="2473" spans="1:13">
      <c r="A2473" s="1" t="s">
        <v>4490</v>
      </c>
      <c r="B2473">
        <v>2.0397038597566301E-4</v>
      </c>
      <c r="C2473" s="1">
        <v>9.59795368587901E-5</v>
      </c>
      <c r="D2473">
        <v>0.828125</v>
      </c>
      <c r="E2473">
        <v>0.45555555555555599</v>
      </c>
      <c r="F2473">
        <v>0.978609625668449</v>
      </c>
      <c r="G2473">
        <v>0.78125</v>
      </c>
      <c r="H2473">
        <v>0.83888888888888902</v>
      </c>
      <c r="I2473">
        <v>0.71666666666666701</v>
      </c>
      <c r="J2473" s="1">
        <v>0</v>
      </c>
      <c r="K2473" t="s">
        <v>23241</v>
      </c>
      <c r="L2473" t="s">
        <v>28190</v>
      </c>
      <c r="M2473" t="s">
        <v>28191</v>
      </c>
    </row>
    <row r="2474" spans="1:13">
      <c r="A2474" s="1" t="s">
        <v>4491</v>
      </c>
      <c r="B2474">
        <v>3.8620229682595198E-6</v>
      </c>
      <c r="C2474" s="1">
        <v>1.58195009291966E-5</v>
      </c>
      <c r="D2474">
        <v>0.94827586206896597</v>
      </c>
      <c r="E2474">
        <v>0.97701149425287404</v>
      </c>
      <c r="F2474">
        <v>0.87168141592920401</v>
      </c>
      <c r="G2474">
        <v>1</v>
      </c>
      <c r="H2474">
        <v>0.96153846153846201</v>
      </c>
      <c r="I2474">
        <v>0.87068965517241403</v>
      </c>
      <c r="J2474" s="1">
        <v>0</v>
      </c>
      <c r="K2474" t="s">
        <v>23239</v>
      </c>
      <c r="L2474" t="s">
        <v>28192</v>
      </c>
      <c r="M2474" t="s">
        <v>28193</v>
      </c>
    </row>
    <row r="2475" spans="1:13">
      <c r="A2475" s="1" t="s">
        <v>4492</v>
      </c>
      <c r="B2475">
        <v>1.43385020474002E-5</v>
      </c>
      <c r="C2475" s="1">
        <v>8.1186792709418196E-6</v>
      </c>
      <c r="D2475">
        <v>0</v>
      </c>
      <c r="E2475">
        <v>0</v>
      </c>
      <c r="F2475">
        <v>3.5714285714285698E-2</v>
      </c>
      <c r="G2475">
        <v>0</v>
      </c>
      <c r="H2475">
        <v>0.29545454545454503</v>
      </c>
      <c r="I2475">
        <v>1.0416666666666701E-2</v>
      </c>
      <c r="J2475" s="1">
        <v>0</v>
      </c>
      <c r="K2475" t="s">
        <v>23241</v>
      </c>
      <c r="L2475" t="s">
        <v>28194</v>
      </c>
      <c r="M2475" t="s">
        <v>28195</v>
      </c>
    </row>
    <row r="2476" spans="1:13">
      <c r="A2476" s="1" t="s">
        <v>4493</v>
      </c>
      <c r="B2476">
        <v>1.8946790957725E-9</v>
      </c>
      <c r="C2476" s="1">
        <v>1.7960977413138001E-6</v>
      </c>
      <c r="D2476">
        <v>1</v>
      </c>
      <c r="E2476">
        <v>1</v>
      </c>
      <c r="F2476">
        <v>0.997435897435897</v>
      </c>
      <c r="G2476">
        <v>0.80392156862745101</v>
      </c>
      <c r="H2476">
        <v>1</v>
      </c>
      <c r="I2476">
        <v>0.97959183673469397</v>
      </c>
      <c r="J2476" s="1">
        <v>1</v>
      </c>
      <c r="K2476" t="s">
        <v>23241</v>
      </c>
      <c r="L2476" t="s">
        <v>28196</v>
      </c>
      <c r="M2476" t="s">
        <v>28197</v>
      </c>
    </row>
    <row r="2477" spans="1:13">
      <c r="A2477" s="1" t="s">
        <v>4494</v>
      </c>
      <c r="B2477">
        <v>0</v>
      </c>
      <c r="C2477" s="1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1">
        <v>0</v>
      </c>
      <c r="K2477" t="s">
        <v>23242</v>
      </c>
      <c r="L2477" t="s">
        <v>28198</v>
      </c>
      <c r="M2477" t="s">
        <v>28199</v>
      </c>
    </row>
    <row r="2478" spans="1:13">
      <c r="A2478" s="1" t="s">
        <v>4495</v>
      </c>
      <c r="B2478">
        <v>7.5858221649707002E-5</v>
      </c>
      <c r="C2478" s="1">
        <v>2.5964151650139001E-4</v>
      </c>
      <c r="D2478">
        <v>9.6774193548387094E-2</v>
      </c>
      <c r="E2478">
        <v>1.5957446808510599E-2</v>
      </c>
      <c r="F2478">
        <v>0.125641025641026</v>
      </c>
      <c r="G2478">
        <v>4.3859649122807001E-2</v>
      </c>
      <c r="H2478">
        <v>0.22807017543859601</v>
      </c>
      <c r="I2478">
        <v>0.184</v>
      </c>
      <c r="J2478" s="1">
        <v>0.05</v>
      </c>
      <c r="K2478" t="s">
        <v>23242</v>
      </c>
      <c r="L2478" t="s">
        <v>28200</v>
      </c>
      <c r="M2478" t="s">
        <v>28201</v>
      </c>
    </row>
    <row r="2479" spans="1:13">
      <c r="A2479" s="1" t="s">
        <v>4496</v>
      </c>
      <c r="B2479">
        <v>2.6787553224898298E-5</v>
      </c>
      <c r="C2479" s="1">
        <v>2.85286060070446E-5</v>
      </c>
      <c r="D2479">
        <v>4.6875E-2</v>
      </c>
      <c r="E2479">
        <v>0</v>
      </c>
      <c r="F2479">
        <v>0.106770833333333</v>
      </c>
      <c r="G2479">
        <v>8.6206896551724102E-3</v>
      </c>
      <c r="H2479">
        <v>4.8076923076923097E-3</v>
      </c>
      <c r="I2479">
        <v>0</v>
      </c>
      <c r="J2479" s="1">
        <v>0</v>
      </c>
      <c r="K2479" t="s">
        <v>23241</v>
      </c>
      <c r="L2479" t="s">
        <v>28202</v>
      </c>
      <c r="M2479" t="s">
        <v>28203</v>
      </c>
    </row>
    <row r="2480" spans="1:13">
      <c r="A2480" s="1" t="s">
        <v>4497</v>
      </c>
      <c r="B2480">
        <v>7.8824175470748306E-6</v>
      </c>
      <c r="C2480" s="1">
        <v>1.0024507241447E-5</v>
      </c>
      <c r="D2480">
        <v>0.43181818181818199</v>
      </c>
      <c r="E2480">
        <v>0.67682926829268297</v>
      </c>
      <c r="F2480">
        <v>0.67441860465116299</v>
      </c>
      <c r="G2480">
        <v>0.74107142857142905</v>
      </c>
      <c r="H2480">
        <v>0.701834862385321</v>
      </c>
      <c r="I2480">
        <v>0.78278688524590201</v>
      </c>
      <c r="J2480" s="1">
        <v>0</v>
      </c>
      <c r="K2480" t="s">
        <v>23238</v>
      </c>
      <c r="L2480" t="s">
        <v>28204</v>
      </c>
      <c r="M2480" t="s">
        <v>28205</v>
      </c>
    </row>
    <row r="2481" spans="1:13">
      <c r="A2481" s="1" t="s">
        <v>4498</v>
      </c>
      <c r="B2481">
        <v>2.03116808220191E-6</v>
      </c>
      <c r="C2481" s="1">
        <v>2.9455579390675602E-7</v>
      </c>
      <c r="D2481">
        <v>0.30357142857142899</v>
      </c>
      <c r="E2481">
        <v>0.11038961038961</v>
      </c>
      <c r="F2481">
        <v>0.34967320261437901</v>
      </c>
      <c r="G2481">
        <v>0.17857142857142899</v>
      </c>
      <c r="H2481">
        <v>0.66891891891891897</v>
      </c>
      <c r="I2481">
        <v>4.3010752688171998E-2</v>
      </c>
      <c r="J2481" s="1">
        <v>0</v>
      </c>
      <c r="K2481" t="s">
        <v>23238</v>
      </c>
      <c r="L2481" t="s">
        <v>28206</v>
      </c>
      <c r="M2481" t="s">
        <v>28207</v>
      </c>
    </row>
    <row r="2482" spans="1:13">
      <c r="A2482" s="1" t="s">
        <v>4499</v>
      </c>
      <c r="B2482">
        <v>1.5268017570372102E-8</v>
      </c>
      <c r="C2482" s="1">
        <v>2.2863997358638799E-7</v>
      </c>
      <c r="D2482">
        <v>1</v>
      </c>
      <c r="E2482">
        <v>1</v>
      </c>
      <c r="F2482">
        <v>1</v>
      </c>
      <c r="G2482">
        <v>0.987179487179487</v>
      </c>
      <c r="H2482">
        <v>1</v>
      </c>
      <c r="I2482">
        <v>1</v>
      </c>
      <c r="J2482" s="1">
        <v>0</v>
      </c>
      <c r="K2482" t="s">
        <v>23241</v>
      </c>
      <c r="L2482" t="s">
        <v>28208</v>
      </c>
      <c r="M2482" t="s">
        <v>28209</v>
      </c>
    </row>
    <row r="2483" spans="1:13">
      <c r="A2483" s="1" t="s">
        <v>4500</v>
      </c>
      <c r="B2483">
        <v>1.40870127054463E-5</v>
      </c>
      <c r="C2483" s="1">
        <v>2.4411048709849601E-7</v>
      </c>
      <c r="D2483">
        <v>1</v>
      </c>
      <c r="E2483">
        <v>0.93604651162790697</v>
      </c>
      <c r="F2483">
        <v>1</v>
      </c>
      <c r="G2483">
        <v>1</v>
      </c>
      <c r="H2483">
        <v>1</v>
      </c>
      <c r="I2483">
        <v>1</v>
      </c>
      <c r="J2483" s="1">
        <v>1</v>
      </c>
      <c r="K2483" t="s">
        <v>23238</v>
      </c>
      <c r="L2483" t="s">
        <v>28210</v>
      </c>
      <c r="M2483" t="s">
        <v>28211</v>
      </c>
    </row>
    <row r="2484" spans="1:13">
      <c r="A2484" s="1" t="s">
        <v>4501</v>
      </c>
      <c r="B2484">
        <v>3.31348456344595E-8</v>
      </c>
      <c r="C2484" s="1">
        <v>1.5539623991823999E-5</v>
      </c>
      <c r="D2484">
        <v>0</v>
      </c>
      <c r="E2484">
        <v>0</v>
      </c>
      <c r="F2484">
        <v>0</v>
      </c>
      <c r="G2484">
        <v>0</v>
      </c>
      <c r="H2484">
        <v>2.3529411764705899E-2</v>
      </c>
      <c r="I2484">
        <v>0</v>
      </c>
      <c r="J2484" s="1" t="s">
        <v>23229</v>
      </c>
      <c r="K2484" t="s">
        <v>23240</v>
      </c>
      <c r="L2484" t="s">
        <v>28212</v>
      </c>
      <c r="M2484" t="s">
        <v>28213</v>
      </c>
    </row>
    <row r="2485" spans="1:13">
      <c r="A2485" s="1" t="s">
        <v>4502</v>
      </c>
      <c r="B2485">
        <v>2.13008558816113E-7</v>
      </c>
      <c r="C2485" s="1">
        <v>1.2088639123598399E-7</v>
      </c>
      <c r="D2485">
        <v>0</v>
      </c>
      <c r="E2485">
        <v>0</v>
      </c>
      <c r="F2485">
        <v>0</v>
      </c>
      <c r="G2485">
        <v>0</v>
      </c>
      <c r="H2485">
        <v>5.9523809523809503E-3</v>
      </c>
      <c r="I2485">
        <v>0</v>
      </c>
      <c r="J2485" s="1" t="s">
        <v>23229</v>
      </c>
      <c r="K2485" t="s">
        <v>23241</v>
      </c>
      <c r="L2485" t="s">
        <v>28214</v>
      </c>
      <c r="M2485" t="s">
        <v>28215</v>
      </c>
    </row>
    <row r="2486" spans="1:13">
      <c r="A2486" s="1" t="s">
        <v>4503</v>
      </c>
      <c r="B2486">
        <v>3.8027786718187002E-5</v>
      </c>
      <c r="C2486" s="1">
        <v>4.1569316332583E-5</v>
      </c>
      <c r="D2486">
        <v>0.98387096774193505</v>
      </c>
      <c r="E2486">
        <v>1</v>
      </c>
      <c r="F2486">
        <v>0.66666666666666696</v>
      </c>
      <c r="G2486">
        <v>0.95</v>
      </c>
      <c r="H2486">
        <v>0.83571428571428596</v>
      </c>
      <c r="I2486">
        <v>0.81944444444444398</v>
      </c>
      <c r="J2486" s="1" t="s">
        <v>23229</v>
      </c>
      <c r="K2486" t="s">
        <v>23238</v>
      </c>
      <c r="L2486" t="s">
        <v>28216</v>
      </c>
      <c r="M2486" t="s">
        <v>28217</v>
      </c>
    </row>
    <row r="2487" spans="1:13">
      <c r="A2487" s="1" t="s">
        <v>4504</v>
      </c>
      <c r="B2487">
        <v>3.1233103370876899E-7</v>
      </c>
      <c r="C2487" s="1">
        <v>1.6898055810306401E-4</v>
      </c>
      <c r="D2487">
        <v>0.875</v>
      </c>
      <c r="E2487">
        <v>0.80120481927710796</v>
      </c>
      <c r="F2487">
        <v>0.58955223880596996</v>
      </c>
      <c r="G2487">
        <v>0.77941176470588203</v>
      </c>
      <c r="H2487">
        <v>0.32500000000000001</v>
      </c>
      <c r="I2487">
        <v>0.74074074074074103</v>
      </c>
      <c r="J2487" s="1">
        <v>0</v>
      </c>
      <c r="K2487" t="s">
        <v>23241</v>
      </c>
      <c r="L2487" t="s">
        <v>28218</v>
      </c>
      <c r="M2487" t="s">
        <v>28219</v>
      </c>
    </row>
    <row r="2488" spans="1:13">
      <c r="A2488" s="1" t="s">
        <v>4505</v>
      </c>
      <c r="B2488">
        <v>6.3551944475881796E-4</v>
      </c>
      <c r="C2488" s="1">
        <v>3.8736649409843998E-5</v>
      </c>
      <c r="D2488">
        <v>0.5</v>
      </c>
      <c r="E2488">
        <v>5.1282051282051301E-2</v>
      </c>
      <c r="F2488">
        <v>0.92753623188405798</v>
      </c>
      <c r="G2488">
        <v>0.95</v>
      </c>
      <c r="H2488">
        <v>0.80921052631578905</v>
      </c>
      <c r="I2488">
        <v>0.82857142857142896</v>
      </c>
      <c r="J2488" s="1">
        <v>1</v>
      </c>
      <c r="K2488" t="s">
        <v>23242</v>
      </c>
      <c r="L2488" t="s">
        <v>28220</v>
      </c>
      <c r="M2488" t="s">
        <v>28221</v>
      </c>
    </row>
    <row r="2489" spans="1:13">
      <c r="A2489" s="1" t="s">
        <v>4506</v>
      </c>
      <c r="B2489">
        <v>4.12000369100833E-6</v>
      </c>
      <c r="C2489" s="1">
        <v>3.0315688847133802E-6</v>
      </c>
      <c r="D2489">
        <v>0.1</v>
      </c>
      <c r="E2489">
        <v>9.5890410958904104E-2</v>
      </c>
      <c r="F2489">
        <v>3.0172413793103401E-2</v>
      </c>
      <c r="G2489">
        <v>0.22222222222222199</v>
      </c>
      <c r="H2489">
        <v>4.6875E-2</v>
      </c>
      <c r="I2489">
        <v>0.37931034482758602</v>
      </c>
      <c r="J2489" s="1">
        <v>0</v>
      </c>
      <c r="K2489" t="s">
        <v>23242</v>
      </c>
      <c r="L2489" t="s">
        <v>28222</v>
      </c>
      <c r="M2489" t="s">
        <v>28223</v>
      </c>
    </row>
    <row r="2490" spans="1:13">
      <c r="A2490" s="1" t="s">
        <v>4507</v>
      </c>
      <c r="B2490">
        <v>5.5998216340142298E-6</v>
      </c>
      <c r="C2490" s="1">
        <v>3.7164630541144801E-7</v>
      </c>
      <c r="D2490">
        <v>1</v>
      </c>
      <c r="E2490">
        <v>0.9609375</v>
      </c>
      <c r="F2490">
        <v>0.80357142857142905</v>
      </c>
      <c r="G2490">
        <v>1</v>
      </c>
      <c r="H2490">
        <v>0.9</v>
      </c>
      <c r="I2490">
        <v>0.88095238095238104</v>
      </c>
      <c r="J2490" s="1">
        <v>1</v>
      </c>
      <c r="K2490" t="s">
        <v>23239</v>
      </c>
      <c r="L2490" t="s">
        <v>28224</v>
      </c>
      <c r="M2490" t="s">
        <v>28225</v>
      </c>
    </row>
    <row r="2491" spans="1:13">
      <c r="A2491" s="1" t="s">
        <v>4508</v>
      </c>
      <c r="B2491">
        <v>7.9559049139969995E-8</v>
      </c>
      <c r="C2491" s="1">
        <v>5.3172887544149004E-7</v>
      </c>
      <c r="D2491">
        <v>0</v>
      </c>
      <c r="E2491">
        <v>8.6206896551724102E-3</v>
      </c>
      <c r="F2491">
        <v>4.2944785276073601E-2</v>
      </c>
      <c r="G2491">
        <v>0</v>
      </c>
      <c r="H2491">
        <v>1.02040816326531E-2</v>
      </c>
      <c r="I2491">
        <v>3.3333333333333298E-2</v>
      </c>
      <c r="J2491" s="1">
        <v>0</v>
      </c>
      <c r="K2491" t="s">
        <v>23238</v>
      </c>
      <c r="L2491" t="s">
        <v>28226</v>
      </c>
      <c r="M2491" t="s">
        <v>28227</v>
      </c>
    </row>
    <row r="2492" spans="1:13">
      <c r="A2492" s="1" t="s">
        <v>4509</v>
      </c>
      <c r="B2492">
        <v>1.3887323710703301E-5</v>
      </c>
      <c r="C2492" s="1">
        <v>1.8693878662335401E-5</v>
      </c>
      <c r="D2492">
        <v>0.66071428571428603</v>
      </c>
      <c r="E2492">
        <v>0.67441860465116299</v>
      </c>
      <c r="F2492">
        <v>0.25</v>
      </c>
      <c r="G2492">
        <v>0.209677419354839</v>
      </c>
      <c r="H2492">
        <v>0.48749999999999999</v>
      </c>
      <c r="I2492">
        <v>0.25</v>
      </c>
      <c r="J2492" s="1">
        <v>0</v>
      </c>
      <c r="K2492" t="s">
        <v>23241</v>
      </c>
      <c r="L2492" t="s">
        <v>28228</v>
      </c>
      <c r="M2492" t="s">
        <v>28229</v>
      </c>
    </row>
    <row r="2493" spans="1:13">
      <c r="A2493" s="1" t="s">
        <v>4510</v>
      </c>
      <c r="B2493">
        <v>4.63091434400103E-8</v>
      </c>
      <c r="C2493" s="1">
        <v>4.3981322348181103E-6</v>
      </c>
      <c r="D2493">
        <v>0</v>
      </c>
      <c r="E2493">
        <v>0</v>
      </c>
      <c r="F2493">
        <v>0</v>
      </c>
      <c r="G2493">
        <v>0</v>
      </c>
      <c r="H2493">
        <v>1.1111111111111099E-2</v>
      </c>
      <c r="I2493">
        <v>0</v>
      </c>
      <c r="J2493" s="1">
        <v>1</v>
      </c>
      <c r="K2493" t="s">
        <v>23239</v>
      </c>
      <c r="L2493" t="s">
        <v>28230</v>
      </c>
      <c r="M2493" t="s">
        <v>28231</v>
      </c>
    </row>
    <row r="2494" spans="1:13">
      <c r="A2494" s="1" t="s">
        <v>4511</v>
      </c>
      <c r="B2494">
        <v>2.2545380614783101E-5</v>
      </c>
      <c r="C2494" s="1">
        <v>3.5837307919565201E-6</v>
      </c>
      <c r="D2494">
        <v>0.375</v>
      </c>
      <c r="E2494">
        <v>0.365079365079365</v>
      </c>
      <c r="F2494">
        <v>8.3916083916083906E-2</v>
      </c>
      <c r="G2494">
        <v>0.67500000000000004</v>
      </c>
      <c r="H2494">
        <v>2.1126760563380299E-2</v>
      </c>
      <c r="I2494">
        <v>0.22916666666666699</v>
      </c>
      <c r="J2494" s="1">
        <v>4.5454545454545497E-2</v>
      </c>
      <c r="K2494" t="s">
        <v>23238</v>
      </c>
      <c r="L2494" t="s">
        <v>28232</v>
      </c>
      <c r="M2494" t="s">
        <v>28233</v>
      </c>
    </row>
    <row r="2495" spans="1:13">
      <c r="A2495" s="1" t="s">
        <v>4512</v>
      </c>
      <c r="B2495">
        <v>4.5782478868957898E-6</v>
      </c>
      <c r="C2495" s="1">
        <v>2.4328105099087898E-5</v>
      </c>
      <c r="D2495">
        <v>1</v>
      </c>
      <c r="E2495">
        <v>1</v>
      </c>
      <c r="F2495">
        <v>0.90285714285714302</v>
      </c>
      <c r="G2495">
        <v>1</v>
      </c>
      <c r="H2495">
        <v>1</v>
      </c>
      <c r="I2495">
        <v>1</v>
      </c>
      <c r="J2495" s="1" t="s">
        <v>23229</v>
      </c>
      <c r="K2495" t="s">
        <v>23240</v>
      </c>
      <c r="L2495" t="s">
        <v>28234</v>
      </c>
      <c r="M2495" t="s">
        <v>28235</v>
      </c>
    </row>
    <row r="2496" spans="1:13">
      <c r="A2496" s="1" t="s">
        <v>4513</v>
      </c>
      <c r="B2496">
        <v>7.8108069574793198E-7</v>
      </c>
      <c r="C2496" s="1">
        <v>1.9527605308716201E-6</v>
      </c>
      <c r="D2496">
        <v>0</v>
      </c>
      <c r="E2496">
        <v>5.6179775280898901E-3</v>
      </c>
      <c r="F2496">
        <v>3.7313432835820899E-3</v>
      </c>
      <c r="G2496">
        <v>0</v>
      </c>
      <c r="H2496">
        <v>0</v>
      </c>
      <c r="I2496">
        <v>9.9009900990098994E-3</v>
      </c>
      <c r="J2496" s="1" t="s">
        <v>23229</v>
      </c>
      <c r="K2496" t="s">
        <v>23238</v>
      </c>
      <c r="L2496" t="s">
        <v>28236</v>
      </c>
      <c r="M2496" t="s">
        <v>28237</v>
      </c>
    </row>
    <row r="2497" spans="1:13">
      <c r="A2497" s="1" t="s">
        <v>4514</v>
      </c>
      <c r="B2497">
        <v>7.3581966859230898E-4</v>
      </c>
      <c r="C2497" s="1">
        <v>3.4561189489479497E-5</v>
      </c>
      <c r="D2497">
        <v>0.921875</v>
      </c>
      <c r="E2497">
        <v>0.58333333333333304</v>
      </c>
      <c r="F2497">
        <v>0.9921875</v>
      </c>
      <c r="G2497">
        <v>0.96808510638297895</v>
      </c>
      <c r="H2497">
        <v>0.98543689320388395</v>
      </c>
      <c r="I2497">
        <v>0.96511627906976705</v>
      </c>
      <c r="J2497" s="1">
        <v>1</v>
      </c>
      <c r="K2497" t="s">
        <v>23241</v>
      </c>
      <c r="L2497" t="s">
        <v>28238</v>
      </c>
      <c r="M2497" t="s">
        <v>28239</v>
      </c>
    </row>
    <row r="2498" spans="1:13">
      <c r="A2498" s="1" t="s">
        <v>4515</v>
      </c>
      <c r="B2498">
        <v>1.49230842649796E-5</v>
      </c>
      <c r="C2498" s="1">
        <v>5.5644901340624399E-7</v>
      </c>
      <c r="D2498">
        <v>9.375E-2</v>
      </c>
      <c r="E2498">
        <v>1.5625E-2</v>
      </c>
      <c r="F2498">
        <v>8.8541666666666699E-2</v>
      </c>
      <c r="G2498">
        <v>5.4545454545454501E-2</v>
      </c>
      <c r="H2498">
        <v>3.6697247706422E-2</v>
      </c>
      <c r="I2498">
        <v>0.123853211009174</v>
      </c>
      <c r="J2498" s="1">
        <v>4.5454545454545497E-2</v>
      </c>
      <c r="K2498" t="s">
        <v>23237</v>
      </c>
      <c r="L2498" t="s">
        <v>28240</v>
      </c>
      <c r="M2498" t="s">
        <v>28241</v>
      </c>
    </row>
    <row r="2499" spans="1:13">
      <c r="A2499" s="1" t="s">
        <v>4516</v>
      </c>
      <c r="B2499">
        <v>1.41559497094218E-6</v>
      </c>
      <c r="C2499" s="1">
        <v>6.1234695863406804E-5</v>
      </c>
      <c r="D2499">
        <v>0.65517241379310298</v>
      </c>
      <c r="E2499">
        <v>0.51470588235294101</v>
      </c>
      <c r="F2499">
        <v>0.89637305699481895</v>
      </c>
      <c r="G2499">
        <v>0.98275862068965503</v>
      </c>
      <c r="H2499">
        <v>0.93181818181818199</v>
      </c>
      <c r="I2499">
        <v>0.85344827586206895</v>
      </c>
      <c r="J2499" s="1">
        <v>0.95454545454545503</v>
      </c>
      <c r="K2499" t="s">
        <v>23238</v>
      </c>
      <c r="L2499" t="s">
        <v>28242</v>
      </c>
      <c r="M2499" t="s">
        <v>28243</v>
      </c>
    </row>
    <row r="2500" spans="1:13">
      <c r="A2500" s="1" t="s">
        <v>4517</v>
      </c>
      <c r="B2500">
        <v>1.1362321050835E-7</v>
      </c>
      <c r="C2500" s="1">
        <v>3.5760832476829498E-7</v>
      </c>
      <c r="D2500">
        <v>8.6206896551724102E-2</v>
      </c>
      <c r="E2500">
        <v>0</v>
      </c>
      <c r="F2500">
        <v>0.122699386503067</v>
      </c>
      <c r="G2500">
        <v>3.1914893617021302E-2</v>
      </c>
      <c r="H2500">
        <v>0.14444444444444399</v>
      </c>
      <c r="I2500">
        <v>0.120967741935484</v>
      </c>
      <c r="J2500" s="1">
        <v>1</v>
      </c>
      <c r="K2500" t="s">
        <v>23242</v>
      </c>
      <c r="L2500" t="s">
        <v>28244</v>
      </c>
      <c r="M2500" t="s">
        <v>28245</v>
      </c>
    </row>
    <row r="2501" spans="1:13">
      <c r="A2501" s="1" t="s">
        <v>4518</v>
      </c>
      <c r="B2501">
        <v>4.4879527555715201E-6</v>
      </c>
      <c r="C2501" s="1">
        <v>2.3872720857151701E-6</v>
      </c>
      <c r="D2501">
        <v>1</v>
      </c>
      <c r="E2501">
        <v>1</v>
      </c>
      <c r="F2501">
        <v>0.977653631284916</v>
      </c>
      <c r="G2501">
        <v>1</v>
      </c>
      <c r="H2501">
        <v>0.98275862068965503</v>
      </c>
      <c r="I2501">
        <v>0.97887323943661997</v>
      </c>
      <c r="J2501" s="1">
        <v>1</v>
      </c>
      <c r="K2501" t="s">
        <v>23239</v>
      </c>
      <c r="L2501" t="s">
        <v>28246</v>
      </c>
      <c r="M2501" t="s">
        <v>28247</v>
      </c>
    </row>
    <row r="2502" spans="1:13">
      <c r="A2502" s="1" t="s">
        <v>4519</v>
      </c>
      <c r="B2502">
        <v>3.4015883607669099E-6</v>
      </c>
      <c r="C2502" s="1">
        <v>5.2457001856019803E-8</v>
      </c>
      <c r="D2502">
        <v>0.98387096774193505</v>
      </c>
      <c r="E2502">
        <v>0.99479166666666696</v>
      </c>
      <c r="F2502">
        <v>0.96153846153846201</v>
      </c>
      <c r="G2502">
        <v>0.99137931034482796</v>
      </c>
      <c r="H2502">
        <v>0.98684210526315796</v>
      </c>
      <c r="I2502">
        <v>0.99186991869918695</v>
      </c>
      <c r="J2502" s="1">
        <v>1</v>
      </c>
      <c r="K2502" t="s">
        <v>23238</v>
      </c>
      <c r="L2502" t="s">
        <v>28248</v>
      </c>
      <c r="M2502" t="s">
        <v>28249</v>
      </c>
    </row>
    <row r="2503" spans="1:13">
      <c r="A2503" s="1" t="s">
        <v>4520</v>
      </c>
      <c r="B2503">
        <v>1.52462884566121E-5</v>
      </c>
      <c r="C2503" s="1">
        <v>9.1245403614827994E-9</v>
      </c>
      <c r="D2503">
        <v>1</v>
      </c>
      <c r="E2503">
        <v>0.87222222222222201</v>
      </c>
      <c r="F2503">
        <v>1</v>
      </c>
      <c r="G2503">
        <v>1</v>
      </c>
      <c r="H2503">
        <v>1</v>
      </c>
      <c r="I2503">
        <v>1</v>
      </c>
      <c r="J2503" s="1">
        <v>1</v>
      </c>
      <c r="K2503" t="s">
        <v>23237</v>
      </c>
      <c r="L2503" t="s">
        <v>28250</v>
      </c>
      <c r="M2503" t="s">
        <v>28251</v>
      </c>
    </row>
    <row r="2504" spans="1:13">
      <c r="A2504" s="1" t="s">
        <v>4521</v>
      </c>
      <c r="B2504">
        <v>5.8015481511283698E-5</v>
      </c>
      <c r="C2504" s="1">
        <v>7.7914694672437602E-6</v>
      </c>
      <c r="D2504">
        <v>0.79032258064516103</v>
      </c>
      <c r="E2504">
        <v>0.90760869565217395</v>
      </c>
      <c r="F2504">
        <v>0.52923976608187095</v>
      </c>
      <c r="G2504">
        <v>0.50943396226415105</v>
      </c>
      <c r="H2504">
        <v>0.48499999999999999</v>
      </c>
      <c r="I2504">
        <v>0.77319587628866004</v>
      </c>
      <c r="J2504" s="1">
        <v>0.9</v>
      </c>
      <c r="K2504" t="s">
        <v>23238</v>
      </c>
      <c r="L2504" t="s">
        <v>28252</v>
      </c>
      <c r="M2504" t="s">
        <v>28253</v>
      </c>
    </row>
    <row r="2505" spans="1:13">
      <c r="A2505" s="1" t="s">
        <v>4522</v>
      </c>
      <c r="B2505">
        <v>3.5313808966989902E-4</v>
      </c>
      <c r="C2505" s="1">
        <v>7.5556287562327797E-5</v>
      </c>
      <c r="D2505">
        <v>0</v>
      </c>
      <c r="E2505">
        <v>0</v>
      </c>
      <c r="F2505">
        <v>0.46802325581395299</v>
      </c>
      <c r="G2505">
        <v>0.75757575757575801</v>
      </c>
      <c r="H2505">
        <v>0.43</v>
      </c>
      <c r="I2505">
        <v>0.39285714285714302</v>
      </c>
      <c r="J2505" s="1">
        <v>0.33333333333333298</v>
      </c>
      <c r="K2505" t="s">
        <v>23239</v>
      </c>
      <c r="L2505" t="s">
        <v>28254</v>
      </c>
      <c r="M2505" t="s">
        <v>28255</v>
      </c>
    </row>
    <row r="2506" spans="1:13">
      <c r="A2506" s="1" t="s">
        <v>4523</v>
      </c>
      <c r="B2506">
        <v>7.9900623764510994E-5</v>
      </c>
      <c r="C2506" s="1">
        <v>9.0663735779091594E-5</v>
      </c>
      <c r="D2506">
        <v>0.88235294117647101</v>
      </c>
      <c r="E2506">
        <v>0.99253731343283602</v>
      </c>
      <c r="F2506">
        <v>0.58203125</v>
      </c>
      <c r="G2506">
        <v>0.53571428571428603</v>
      </c>
      <c r="H2506">
        <v>0.54385964912280704</v>
      </c>
      <c r="I2506">
        <v>0.9296875</v>
      </c>
      <c r="J2506" s="1">
        <v>1</v>
      </c>
      <c r="K2506" t="s">
        <v>23239</v>
      </c>
      <c r="L2506" t="s">
        <v>28256</v>
      </c>
      <c r="M2506" t="s">
        <v>28257</v>
      </c>
    </row>
    <row r="2507" spans="1:13">
      <c r="A2507" s="1" t="s">
        <v>4524</v>
      </c>
      <c r="B2507">
        <v>5.0780721344801001E-5</v>
      </c>
      <c r="C2507" s="1">
        <v>2.2889894492243602E-6</v>
      </c>
      <c r="D2507">
        <v>0.96428571428571397</v>
      </c>
      <c r="E2507">
        <v>0.97499999999999998</v>
      </c>
      <c r="F2507">
        <v>0.93820224719101097</v>
      </c>
      <c r="G2507">
        <v>0.77777777777777801</v>
      </c>
      <c r="H2507">
        <v>0.83522727272727304</v>
      </c>
      <c r="I2507">
        <v>0.73333333333333295</v>
      </c>
      <c r="J2507" s="1">
        <v>1</v>
      </c>
      <c r="K2507" t="s">
        <v>23238</v>
      </c>
      <c r="L2507" t="s">
        <v>28258</v>
      </c>
      <c r="M2507" t="s">
        <v>28259</v>
      </c>
    </row>
    <row r="2508" spans="1:13">
      <c r="A2508" s="1" t="s">
        <v>4525</v>
      </c>
      <c r="B2508">
        <v>5.21586876670084E-6</v>
      </c>
      <c r="C2508" s="1">
        <v>3.03806829415486E-4</v>
      </c>
      <c r="D2508">
        <v>1</v>
      </c>
      <c r="E2508">
        <v>1</v>
      </c>
      <c r="F2508">
        <v>0.994871794871795</v>
      </c>
      <c r="G2508">
        <v>0.98275862068965503</v>
      </c>
      <c r="H2508">
        <v>0.890350877192982</v>
      </c>
      <c r="I2508">
        <v>0.92682926829268297</v>
      </c>
      <c r="J2508" s="1">
        <v>1</v>
      </c>
      <c r="K2508" t="s">
        <v>23242</v>
      </c>
      <c r="L2508" t="s">
        <v>28260</v>
      </c>
      <c r="M2508" t="s">
        <v>28261</v>
      </c>
    </row>
    <row r="2509" spans="1:13">
      <c r="A2509" s="1" t="s">
        <v>4526</v>
      </c>
      <c r="B2509">
        <v>5.2260656252470901E-5</v>
      </c>
      <c r="C2509" s="1">
        <v>4.1067598802494801E-7</v>
      </c>
      <c r="D2509">
        <v>0.77586206896551702</v>
      </c>
      <c r="E2509">
        <v>0.76470588235294101</v>
      </c>
      <c r="F2509">
        <v>0.95703125</v>
      </c>
      <c r="G2509">
        <v>1</v>
      </c>
      <c r="H2509">
        <v>0.97395833333333304</v>
      </c>
      <c r="I2509">
        <v>0.86986301369862995</v>
      </c>
      <c r="J2509" s="1">
        <v>1</v>
      </c>
      <c r="K2509" t="s">
        <v>23238</v>
      </c>
      <c r="L2509" t="s">
        <v>28262</v>
      </c>
      <c r="M2509" t="s">
        <v>28263</v>
      </c>
    </row>
    <row r="2510" spans="1:13">
      <c r="A2510" s="1" t="s">
        <v>4527</v>
      </c>
      <c r="B2510">
        <v>7.86334989717902E-5</v>
      </c>
      <c r="C2510" s="1">
        <v>2.34709930624658E-7</v>
      </c>
      <c r="D2510">
        <v>0.90322580645161299</v>
      </c>
      <c r="E2510">
        <v>0.73936170212765995</v>
      </c>
      <c r="F2510">
        <v>0.96373056994818695</v>
      </c>
      <c r="G2510">
        <v>0.99122807017543901</v>
      </c>
      <c r="H2510">
        <v>0.97297297297297303</v>
      </c>
      <c r="I2510">
        <v>0.95762711864406802</v>
      </c>
      <c r="J2510" s="1">
        <v>1</v>
      </c>
      <c r="K2510" t="s">
        <v>23239</v>
      </c>
      <c r="L2510" t="s">
        <v>28264</v>
      </c>
      <c r="M2510" t="s">
        <v>28265</v>
      </c>
    </row>
    <row r="2511" spans="1:13">
      <c r="A2511" s="1" t="s">
        <v>4528</v>
      </c>
      <c r="B2511">
        <v>1.09962803646693E-6</v>
      </c>
      <c r="C2511" s="1">
        <v>1.54715773670877E-6</v>
      </c>
      <c r="D2511">
        <v>0.96875</v>
      </c>
      <c r="E2511">
        <v>0.99479166666666696</v>
      </c>
      <c r="F2511">
        <v>0.984615384615385</v>
      </c>
      <c r="G2511">
        <v>0.94444444444444398</v>
      </c>
      <c r="H2511">
        <v>0.99549549549549599</v>
      </c>
      <c r="I2511">
        <v>0.97572815533980595</v>
      </c>
      <c r="J2511" s="1">
        <v>0.35</v>
      </c>
      <c r="K2511" t="s">
        <v>23237</v>
      </c>
      <c r="L2511" t="s">
        <v>28266</v>
      </c>
      <c r="M2511" t="s">
        <v>28267</v>
      </c>
    </row>
    <row r="2512" spans="1:13">
      <c r="A2512" s="1" t="s">
        <v>4529</v>
      </c>
      <c r="B2512">
        <v>3.3289082335185602E-8</v>
      </c>
      <c r="C2512" s="1">
        <v>7.2551904154560002E-9</v>
      </c>
      <c r="D2512">
        <v>1</v>
      </c>
      <c r="E2512">
        <v>1</v>
      </c>
      <c r="F2512">
        <v>0.99742268041237103</v>
      </c>
      <c r="G2512">
        <v>1</v>
      </c>
      <c r="H2512">
        <v>0.99557522123893805</v>
      </c>
      <c r="I2512">
        <v>0.996</v>
      </c>
      <c r="J2512" s="1">
        <v>1</v>
      </c>
      <c r="K2512" t="s">
        <v>23238</v>
      </c>
      <c r="L2512" t="s">
        <v>28268</v>
      </c>
      <c r="M2512" t="s">
        <v>28269</v>
      </c>
    </row>
    <row r="2513" spans="1:13">
      <c r="A2513" s="1" t="s">
        <v>4530</v>
      </c>
      <c r="B2513">
        <v>7.2218962204058501E-5</v>
      </c>
      <c r="C2513" s="1">
        <v>1.04121462780168E-4</v>
      </c>
      <c r="D2513">
        <v>0.24137931034482801</v>
      </c>
      <c r="E2513">
        <v>5.2083333333333301E-2</v>
      </c>
      <c r="F2513">
        <v>0.14784946236559099</v>
      </c>
      <c r="G2513">
        <v>0.375</v>
      </c>
      <c r="H2513">
        <v>0.29090909090909101</v>
      </c>
      <c r="I2513">
        <v>0.30319148936170198</v>
      </c>
      <c r="J2513" s="1">
        <v>0.22727272727272699</v>
      </c>
      <c r="K2513" t="s">
        <v>23242</v>
      </c>
      <c r="L2513" t="s">
        <v>28270</v>
      </c>
      <c r="M2513" t="s">
        <v>28271</v>
      </c>
    </row>
    <row r="2514" spans="1:13">
      <c r="A2514" s="1" t="s">
        <v>4531</v>
      </c>
      <c r="B2514">
        <v>4.5451271440521803E-8</v>
      </c>
      <c r="C2514" s="1">
        <v>1.14532001626099E-5</v>
      </c>
      <c r="D2514">
        <v>6.6666666666666693E-2</v>
      </c>
      <c r="E2514">
        <v>8.4507042253521097E-2</v>
      </c>
      <c r="F2514">
        <v>3.71900826446281E-2</v>
      </c>
      <c r="G2514">
        <v>0.4</v>
      </c>
      <c r="H2514">
        <v>0.14393939393939401</v>
      </c>
      <c r="I2514">
        <v>0.32352941176470601</v>
      </c>
      <c r="J2514" s="1">
        <v>0</v>
      </c>
      <c r="K2514" t="s">
        <v>23238</v>
      </c>
      <c r="L2514" t="s">
        <v>28272</v>
      </c>
      <c r="M2514" t="s">
        <v>28273</v>
      </c>
    </row>
    <row r="2515" spans="1:13">
      <c r="A2515" s="1" t="s">
        <v>4532</v>
      </c>
      <c r="B2515">
        <v>3.0848857084131498E-5</v>
      </c>
      <c r="C2515" s="1">
        <v>3.0365918203550299E-6</v>
      </c>
      <c r="D2515">
        <v>0.76470588235294101</v>
      </c>
      <c r="E2515">
        <v>0.77</v>
      </c>
      <c r="F2515">
        <v>0.98641304347826098</v>
      </c>
      <c r="G2515">
        <v>1</v>
      </c>
      <c r="H2515">
        <v>0.99397590361445798</v>
      </c>
      <c r="I2515">
        <v>0.96875</v>
      </c>
      <c r="J2515" s="1" t="s">
        <v>23229</v>
      </c>
      <c r="K2515" t="s">
        <v>23241</v>
      </c>
      <c r="L2515" t="s">
        <v>28274</v>
      </c>
      <c r="M2515" t="s">
        <v>28275</v>
      </c>
    </row>
    <row r="2516" spans="1:13">
      <c r="A2516" s="1" t="s">
        <v>4533</v>
      </c>
      <c r="B2516">
        <v>1.22180029615932E-6</v>
      </c>
      <c r="C2516" s="1">
        <v>2.7137446014168502E-4</v>
      </c>
      <c r="D2516">
        <v>1.6666666666666701E-2</v>
      </c>
      <c r="E2516">
        <v>0</v>
      </c>
      <c r="F2516">
        <v>3.6423841059602599E-2</v>
      </c>
      <c r="G2516">
        <v>0.47321428571428598</v>
      </c>
      <c r="H2516">
        <v>0.24</v>
      </c>
      <c r="I2516">
        <v>0.19158878504672899</v>
      </c>
      <c r="J2516" s="1" t="s">
        <v>23229</v>
      </c>
      <c r="K2516" t="s">
        <v>23241</v>
      </c>
      <c r="L2516" t="s">
        <v>28276</v>
      </c>
      <c r="M2516" t="s">
        <v>28277</v>
      </c>
    </row>
    <row r="2517" spans="1:13">
      <c r="A2517" s="1" t="s">
        <v>4534</v>
      </c>
      <c r="B2517">
        <v>2.7575731074334601E-7</v>
      </c>
      <c r="C2517" s="1">
        <v>1.6168914901597199E-6</v>
      </c>
      <c r="D2517">
        <v>0.160714285714286</v>
      </c>
      <c r="E2517">
        <v>7.3529411764705899E-3</v>
      </c>
      <c r="F2517">
        <v>9.0361445783132502E-2</v>
      </c>
      <c r="G2517">
        <v>0.15625</v>
      </c>
      <c r="H2517">
        <v>0.31756756756756799</v>
      </c>
      <c r="I2517">
        <v>0.26041666666666702</v>
      </c>
      <c r="J2517" s="1">
        <v>0</v>
      </c>
      <c r="K2517" t="s">
        <v>23238</v>
      </c>
      <c r="L2517" t="s">
        <v>28278</v>
      </c>
      <c r="M2517" t="s">
        <v>28279</v>
      </c>
    </row>
    <row r="2518" spans="1:13">
      <c r="A2518" s="1" t="s">
        <v>4535</v>
      </c>
      <c r="B2518">
        <v>1.23342742011365E-4</v>
      </c>
      <c r="C2518" s="1">
        <v>5.9873191412971798E-5</v>
      </c>
      <c r="D2518">
        <v>0.214285714285714</v>
      </c>
      <c r="E2518">
        <v>4.2553191489361701E-2</v>
      </c>
      <c r="F2518">
        <v>0.21959459459459499</v>
      </c>
      <c r="G2518">
        <v>3.65853658536585E-2</v>
      </c>
      <c r="H2518">
        <v>0.43023255813953498</v>
      </c>
      <c r="I2518">
        <v>0.28169014084506999</v>
      </c>
      <c r="J2518" s="1">
        <v>1</v>
      </c>
      <c r="K2518" t="s">
        <v>23241</v>
      </c>
      <c r="L2518" t="s">
        <v>28280</v>
      </c>
      <c r="M2518" t="s">
        <v>28281</v>
      </c>
    </row>
    <row r="2519" spans="1:13">
      <c r="A2519" s="1" t="s">
        <v>4536</v>
      </c>
      <c r="B2519">
        <v>6.2266018341449099E-7</v>
      </c>
      <c r="C2519" s="1">
        <v>3.55801854298036E-5</v>
      </c>
      <c r="D2519">
        <v>0.82258064516129004</v>
      </c>
      <c r="E2519">
        <v>0.876470588235294</v>
      </c>
      <c r="F2519">
        <v>0.95512820512820495</v>
      </c>
      <c r="G2519">
        <v>0.91379310344827602</v>
      </c>
      <c r="H2519">
        <v>0.79166666666666696</v>
      </c>
      <c r="I2519">
        <v>0.92682926829268297</v>
      </c>
      <c r="J2519" s="1">
        <v>0.25</v>
      </c>
      <c r="K2519" t="s">
        <v>23238</v>
      </c>
      <c r="L2519" t="s">
        <v>28282</v>
      </c>
      <c r="M2519" t="s">
        <v>28283</v>
      </c>
    </row>
    <row r="2520" spans="1:13">
      <c r="A2520" s="1" t="s">
        <v>4537</v>
      </c>
      <c r="B2520">
        <v>3.1188085497116901E-5</v>
      </c>
      <c r="C2520" s="1">
        <v>2.5849255210650399E-5</v>
      </c>
      <c r="D2520">
        <v>0.233333333333333</v>
      </c>
      <c r="E2520">
        <v>0.24691358024691401</v>
      </c>
      <c r="F2520">
        <v>0.11363636363636399</v>
      </c>
      <c r="G2520">
        <v>0.14705882352941199</v>
      </c>
      <c r="H2520">
        <v>2.0833333333333301E-2</v>
      </c>
      <c r="I2520">
        <v>0.16666666666666699</v>
      </c>
      <c r="J2520" s="1">
        <v>0</v>
      </c>
      <c r="K2520" t="s">
        <v>23242</v>
      </c>
      <c r="L2520" t="s">
        <v>28284</v>
      </c>
      <c r="M2520" t="s">
        <v>28285</v>
      </c>
    </row>
    <row r="2521" spans="1:13">
      <c r="A2521" s="1" t="s">
        <v>4538</v>
      </c>
      <c r="B2521">
        <v>1.05886443603319E-6</v>
      </c>
      <c r="C2521" s="1">
        <v>3.8056078228728098E-5</v>
      </c>
      <c r="D2521">
        <v>0.32258064516128998</v>
      </c>
      <c r="E2521">
        <v>0.59523809523809501</v>
      </c>
      <c r="F2521">
        <v>0.70748299319727903</v>
      </c>
      <c r="G2521">
        <v>0.128571428571429</v>
      </c>
      <c r="H2521">
        <v>0.23626373626373601</v>
      </c>
      <c r="I2521">
        <v>0.18627450980392199</v>
      </c>
      <c r="J2521" s="1" t="s">
        <v>23229</v>
      </c>
      <c r="K2521" t="s">
        <v>23241</v>
      </c>
      <c r="L2521" t="s">
        <v>28286</v>
      </c>
      <c r="M2521" t="s">
        <v>28287</v>
      </c>
    </row>
    <row r="2522" spans="1:13">
      <c r="A2522" s="1" t="s">
        <v>4539</v>
      </c>
      <c r="B2522">
        <v>3.3060521782844501E-6</v>
      </c>
      <c r="C2522" s="1">
        <v>4.8041301745801996E-6</v>
      </c>
      <c r="D2522">
        <v>0.952380952380952</v>
      </c>
      <c r="E2522">
        <v>1</v>
      </c>
      <c r="F2522">
        <v>0.98951048951048903</v>
      </c>
      <c r="G2522">
        <v>1</v>
      </c>
      <c r="H2522">
        <v>1</v>
      </c>
      <c r="I2522">
        <v>0.92567567567567599</v>
      </c>
      <c r="J2522" s="1">
        <v>1</v>
      </c>
      <c r="K2522" t="s">
        <v>23240</v>
      </c>
      <c r="L2522" t="s">
        <v>28288</v>
      </c>
      <c r="M2522" t="s">
        <v>28289</v>
      </c>
    </row>
    <row r="2523" spans="1:13">
      <c r="A2523" s="1" t="s">
        <v>4540</v>
      </c>
      <c r="B2523">
        <v>6.0892616731509894E-8</v>
      </c>
      <c r="C2523" s="1">
        <v>1.01983230100525E-6</v>
      </c>
      <c r="D2523">
        <v>1</v>
      </c>
      <c r="E2523">
        <v>1</v>
      </c>
      <c r="F2523">
        <v>1</v>
      </c>
      <c r="G2523">
        <v>0.5625</v>
      </c>
      <c r="H2523">
        <v>0.99514563106796095</v>
      </c>
      <c r="I2523">
        <v>1</v>
      </c>
      <c r="J2523" s="1">
        <v>1</v>
      </c>
      <c r="K2523" t="s">
        <v>23237</v>
      </c>
      <c r="L2523" t="s">
        <v>28290</v>
      </c>
      <c r="M2523" t="s">
        <v>28291</v>
      </c>
    </row>
    <row r="2524" spans="1:13">
      <c r="A2524" s="1" t="s">
        <v>4541</v>
      </c>
      <c r="B2524">
        <v>4.43358477173051E-5</v>
      </c>
      <c r="C2524" s="1">
        <v>2.2124269447120999E-6</v>
      </c>
      <c r="D2524">
        <v>0.116666666666667</v>
      </c>
      <c r="E2524">
        <v>1.8749999999999999E-2</v>
      </c>
      <c r="F2524">
        <v>6.9620253164557E-2</v>
      </c>
      <c r="G2524">
        <v>0.1</v>
      </c>
      <c r="H2524">
        <v>3.7313432835820899E-2</v>
      </c>
      <c r="I2524">
        <v>4.2857142857142899E-2</v>
      </c>
      <c r="J2524" s="1">
        <v>0</v>
      </c>
      <c r="K2524" t="s">
        <v>23237</v>
      </c>
      <c r="L2524" t="s">
        <v>28292</v>
      </c>
      <c r="M2524" t="s">
        <v>28293</v>
      </c>
    </row>
    <row r="2525" spans="1:13">
      <c r="A2525" s="1" t="s">
        <v>4542</v>
      </c>
      <c r="B2525">
        <v>1.5425330381043899E-5</v>
      </c>
      <c r="C2525" s="1">
        <v>9.9374961816126997E-8</v>
      </c>
      <c r="D2525">
        <v>0.96666666666666701</v>
      </c>
      <c r="E2525">
        <v>0.875</v>
      </c>
      <c r="F2525">
        <v>0.97422680412371099</v>
      </c>
      <c r="G2525">
        <v>1</v>
      </c>
      <c r="H2525">
        <v>0.97196261682243001</v>
      </c>
      <c r="I2525">
        <v>0.97674418604651203</v>
      </c>
      <c r="J2525" s="1">
        <v>1</v>
      </c>
      <c r="K2525" t="s">
        <v>23240</v>
      </c>
      <c r="L2525" t="s">
        <v>28294</v>
      </c>
      <c r="M2525" t="s">
        <v>28295</v>
      </c>
    </row>
    <row r="2526" spans="1:13">
      <c r="A2526" s="1" t="s">
        <v>4543</v>
      </c>
      <c r="B2526">
        <v>1.4765791550552399E-3</v>
      </c>
      <c r="C2526" s="1">
        <v>4.7536580631119899E-5</v>
      </c>
      <c r="D2526">
        <v>1</v>
      </c>
      <c r="E2526">
        <v>0.13636363636363599</v>
      </c>
      <c r="F2526">
        <v>0.97752808988763995</v>
      </c>
      <c r="G2526">
        <v>0.98148148148148195</v>
      </c>
      <c r="H2526">
        <v>0.97499999999999998</v>
      </c>
      <c r="I2526">
        <v>0.98936170212765995</v>
      </c>
      <c r="J2526" s="1">
        <v>0.95</v>
      </c>
      <c r="K2526" t="s">
        <v>23241</v>
      </c>
      <c r="L2526" t="s">
        <v>28296</v>
      </c>
      <c r="M2526" t="s">
        <v>28297</v>
      </c>
    </row>
    <row r="2527" spans="1:13">
      <c r="A2527" s="1" t="s">
        <v>4544</v>
      </c>
      <c r="B2527">
        <v>1.93346180338407E-5</v>
      </c>
      <c r="C2527" s="1">
        <v>9.0818943505752799E-7</v>
      </c>
      <c r="D2527">
        <v>0.68</v>
      </c>
      <c r="E2527">
        <v>0.38888888888888901</v>
      </c>
      <c r="F2527">
        <v>0.77906976744186096</v>
      </c>
      <c r="G2527">
        <v>1</v>
      </c>
      <c r="H2527">
        <v>0.82835820895522405</v>
      </c>
      <c r="I2527">
        <v>0.79166666666666696</v>
      </c>
      <c r="J2527" s="1">
        <v>1</v>
      </c>
      <c r="K2527" t="s">
        <v>23238</v>
      </c>
      <c r="L2527" t="s">
        <v>28298</v>
      </c>
      <c r="M2527" t="s">
        <v>28299</v>
      </c>
    </row>
    <row r="2528" spans="1:13">
      <c r="A2528" s="1" t="s">
        <v>4545</v>
      </c>
      <c r="B2528">
        <v>1.5491584262072501E-5</v>
      </c>
      <c r="C2528" s="1">
        <v>9.9092595439334601E-8</v>
      </c>
      <c r="D2528">
        <v>0.9</v>
      </c>
      <c r="E2528">
        <v>1</v>
      </c>
      <c r="F2528">
        <v>1</v>
      </c>
      <c r="G2528">
        <v>1</v>
      </c>
      <c r="H2528">
        <v>1</v>
      </c>
      <c r="I2528">
        <v>1</v>
      </c>
      <c r="J2528" s="1">
        <v>1</v>
      </c>
      <c r="K2528" t="s">
        <v>23238</v>
      </c>
      <c r="L2528" t="s">
        <v>28300</v>
      </c>
      <c r="M2528" t="s">
        <v>28301</v>
      </c>
    </row>
    <row r="2529" spans="1:13">
      <c r="A2529" s="1" t="s">
        <v>4546</v>
      </c>
      <c r="B2529">
        <v>9.4761240640519901E-7</v>
      </c>
      <c r="C2529" s="1">
        <v>3.9388071626475299E-7</v>
      </c>
      <c r="D2529">
        <v>1.85185185185185E-2</v>
      </c>
      <c r="E2529">
        <v>0</v>
      </c>
      <c r="F2529">
        <v>0</v>
      </c>
      <c r="G2529">
        <v>0.483333333333333</v>
      </c>
      <c r="H2529">
        <v>7.14285714285714E-3</v>
      </c>
      <c r="I2529">
        <v>0.1</v>
      </c>
      <c r="J2529" s="1">
        <v>0</v>
      </c>
      <c r="K2529" t="s">
        <v>23237</v>
      </c>
      <c r="L2529" t="s">
        <v>28302</v>
      </c>
      <c r="M2529" t="s">
        <v>28303</v>
      </c>
    </row>
    <row r="2530" spans="1:13">
      <c r="A2530" s="1" t="s">
        <v>4547</v>
      </c>
      <c r="B2530">
        <v>3.5994043497450398E-6</v>
      </c>
      <c r="C2530" s="1">
        <v>2.8808071899991501E-6</v>
      </c>
      <c r="D2530">
        <v>0</v>
      </c>
      <c r="E2530">
        <v>0</v>
      </c>
      <c r="F2530">
        <v>0</v>
      </c>
      <c r="G2530">
        <v>0.27586206896551702</v>
      </c>
      <c r="H2530">
        <v>1.8987341772151899E-2</v>
      </c>
      <c r="I2530">
        <v>2.3809523809523801E-2</v>
      </c>
      <c r="J2530" s="1" t="s">
        <v>23229</v>
      </c>
      <c r="K2530" t="s">
        <v>23242</v>
      </c>
      <c r="L2530" t="s">
        <v>28304</v>
      </c>
      <c r="M2530" t="s">
        <v>28305</v>
      </c>
    </row>
    <row r="2531" spans="1:13">
      <c r="A2531" s="1" t="s">
        <v>4548</v>
      </c>
      <c r="B2531">
        <v>8.80653507734967E-7</v>
      </c>
      <c r="C2531" s="1">
        <v>2.3656405099732101E-4</v>
      </c>
      <c r="D2531">
        <v>0</v>
      </c>
      <c r="E2531">
        <v>0</v>
      </c>
      <c r="F2531">
        <v>0.118421052631579</v>
      </c>
      <c r="G2531">
        <v>0.11111111111111099</v>
      </c>
      <c r="H2531">
        <v>0.56741573033707904</v>
      </c>
      <c r="I2531">
        <v>4.0540540540540501E-2</v>
      </c>
      <c r="J2531" s="1">
        <v>1</v>
      </c>
      <c r="K2531" t="s">
        <v>23240</v>
      </c>
      <c r="L2531" t="s">
        <v>28306</v>
      </c>
      <c r="M2531" t="s">
        <v>28307</v>
      </c>
    </row>
    <row r="2532" spans="1:13">
      <c r="A2532" s="1" t="s">
        <v>4549</v>
      </c>
      <c r="B2532">
        <v>1.30571888020261E-5</v>
      </c>
      <c r="C2532" s="1">
        <v>2.9849917857722001E-6</v>
      </c>
      <c r="D2532">
        <v>0.91666666666666696</v>
      </c>
      <c r="E2532">
        <v>0.91764705882352904</v>
      </c>
      <c r="F2532">
        <v>0.99044585987261102</v>
      </c>
      <c r="G2532">
        <v>1</v>
      </c>
      <c r="H2532">
        <v>1</v>
      </c>
      <c r="I2532">
        <v>0.97826086956521696</v>
      </c>
      <c r="J2532" s="1">
        <v>1</v>
      </c>
      <c r="K2532" t="s">
        <v>23237</v>
      </c>
      <c r="L2532" t="s">
        <v>28308</v>
      </c>
      <c r="M2532" t="s">
        <v>28309</v>
      </c>
    </row>
    <row r="2533" spans="1:13">
      <c r="A2533" s="1" t="s">
        <v>4550</v>
      </c>
      <c r="B2533">
        <v>2.6588705765268601E-5</v>
      </c>
      <c r="C2533" s="1">
        <v>6.61391365585717E-5</v>
      </c>
      <c r="D2533">
        <v>0.921875</v>
      </c>
      <c r="E2533">
        <v>0.93684210526315803</v>
      </c>
      <c r="F2533">
        <v>0.85714285714285698</v>
      </c>
      <c r="G2533">
        <v>0.95121951219512202</v>
      </c>
      <c r="H2533">
        <v>0.56111111111111101</v>
      </c>
      <c r="I2533">
        <v>0.92028985507246397</v>
      </c>
      <c r="J2533" s="1">
        <v>0.95</v>
      </c>
      <c r="K2533" t="s">
        <v>23241</v>
      </c>
      <c r="L2533" t="s">
        <v>28310</v>
      </c>
      <c r="M2533" t="s">
        <v>28311</v>
      </c>
    </row>
    <row r="2534" spans="1:13">
      <c r="A2534" s="1" t="s">
        <v>4551</v>
      </c>
      <c r="B2534">
        <v>6.2080454755259899E-5</v>
      </c>
      <c r="C2534" s="1">
        <v>5.5057238003103301E-5</v>
      </c>
      <c r="D2534">
        <v>0</v>
      </c>
      <c r="E2534">
        <v>0</v>
      </c>
      <c r="F2534">
        <v>0.18717948717948699</v>
      </c>
      <c r="G2534">
        <v>0</v>
      </c>
      <c r="H2534">
        <v>4.2857142857142899E-2</v>
      </c>
      <c r="I2534">
        <v>0</v>
      </c>
      <c r="J2534" s="1">
        <v>0</v>
      </c>
      <c r="K2534" t="s">
        <v>23238</v>
      </c>
      <c r="L2534" t="s">
        <v>28312</v>
      </c>
      <c r="M2534" t="s">
        <v>28313</v>
      </c>
    </row>
    <row r="2535" spans="1:13">
      <c r="A2535" s="1" t="s">
        <v>4552</v>
      </c>
      <c r="B2535">
        <v>1.4050065438945499E-5</v>
      </c>
      <c r="C2535" s="1">
        <v>7.4458731021949203E-6</v>
      </c>
      <c r="D2535">
        <v>7.8125E-2</v>
      </c>
      <c r="E2535">
        <v>0.54545454545454497</v>
      </c>
      <c r="F2535">
        <v>0.223118279569892</v>
      </c>
      <c r="G2535">
        <v>0.74242424242424199</v>
      </c>
      <c r="H2535">
        <v>0.28977272727272702</v>
      </c>
      <c r="I2535">
        <v>0.60317460317460303</v>
      </c>
      <c r="J2535" s="1">
        <v>1</v>
      </c>
      <c r="K2535" t="s">
        <v>23241</v>
      </c>
      <c r="L2535" t="s">
        <v>28314</v>
      </c>
      <c r="M2535" t="s">
        <v>28315</v>
      </c>
    </row>
    <row r="2536" spans="1:13">
      <c r="A2536" s="1" t="s">
        <v>4553</v>
      </c>
      <c r="B2536">
        <v>3.2656999477334602E-4</v>
      </c>
      <c r="C2536" s="1">
        <v>5.2721377035597704E-4</v>
      </c>
      <c r="D2536">
        <v>0.33333333333333298</v>
      </c>
      <c r="E2536">
        <v>0.89634146341463405</v>
      </c>
      <c r="F2536">
        <v>0.24390243902438999</v>
      </c>
      <c r="G2536">
        <v>0.871428571428571</v>
      </c>
      <c r="H2536">
        <v>1</v>
      </c>
      <c r="I2536">
        <v>0.93283582089552197</v>
      </c>
      <c r="J2536" s="1" t="s">
        <v>23229</v>
      </c>
      <c r="K2536" t="s">
        <v>23241</v>
      </c>
      <c r="L2536" t="s">
        <v>28316</v>
      </c>
      <c r="M2536" t="s">
        <v>28317</v>
      </c>
    </row>
    <row r="2537" spans="1:13">
      <c r="A2537" s="1" t="s">
        <v>4554</v>
      </c>
      <c r="B2537">
        <v>1.20164055987439E-8</v>
      </c>
      <c r="C2537" s="1">
        <v>1.19470934958928E-5</v>
      </c>
      <c r="D2537">
        <v>0.14516129032258099</v>
      </c>
      <c r="E2537">
        <v>0.159574468085106</v>
      </c>
      <c r="F2537">
        <v>1.9021739130434801E-2</v>
      </c>
      <c r="G2537">
        <v>0</v>
      </c>
      <c r="H2537">
        <v>5.0505050505050501E-3</v>
      </c>
      <c r="I2537">
        <v>0</v>
      </c>
      <c r="J2537" s="1">
        <v>0</v>
      </c>
      <c r="K2537" t="s">
        <v>23242</v>
      </c>
      <c r="L2537" t="s">
        <v>28318</v>
      </c>
      <c r="M2537" t="s">
        <v>28319</v>
      </c>
    </row>
    <row r="2538" spans="1:13">
      <c r="A2538" s="1" t="s">
        <v>4555</v>
      </c>
      <c r="B2538">
        <v>1.4703225793644999E-5</v>
      </c>
      <c r="C2538" s="1">
        <v>9.6326142432751004E-5</v>
      </c>
      <c r="D2538">
        <v>3.125E-2</v>
      </c>
      <c r="E2538">
        <v>0</v>
      </c>
      <c r="F2538">
        <v>0.31547619047619002</v>
      </c>
      <c r="G2538">
        <v>9.2592592592592605E-3</v>
      </c>
      <c r="H2538">
        <v>0</v>
      </c>
      <c r="I2538">
        <v>1.2987012987013E-2</v>
      </c>
      <c r="J2538" s="1">
        <v>0</v>
      </c>
      <c r="K2538" t="s">
        <v>23238</v>
      </c>
      <c r="L2538" t="s">
        <v>28320</v>
      </c>
      <c r="M2538" t="s">
        <v>28321</v>
      </c>
    </row>
    <row r="2539" spans="1:13">
      <c r="A2539" s="1" t="s">
        <v>4556</v>
      </c>
      <c r="B2539">
        <v>4.5156091429752296E-6</v>
      </c>
      <c r="C2539" s="1">
        <v>4.67156730598465E-5</v>
      </c>
      <c r="D2539">
        <v>0</v>
      </c>
      <c r="E2539">
        <v>0</v>
      </c>
      <c r="F2539">
        <v>5.5194805194805019E-2</v>
      </c>
      <c r="G2539">
        <v>0</v>
      </c>
      <c r="H2539">
        <v>5.7894736842104999E-2</v>
      </c>
      <c r="I2539">
        <v>0</v>
      </c>
      <c r="J2539" s="1">
        <v>0</v>
      </c>
      <c r="K2539" t="s">
        <v>23243</v>
      </c>
      <c r="L2539" t="s">
        <v>28322</v>
      </c>
      <c r="M2539" t="s">
        <v>28323</v>
      </c>
    </row>
    <row r="2540" spans="1:13">
      <c r="A2540" s="1" t="s">
        <v>4557</v>
      </c>
      <c r="B2540">
        <v>2.8289192087054098E-6</v>
      </c>
      <c r="C2540" s="1">
        <v>9.2612794168340196E-9</v>
      </c>
      <c r="D2540">
        <v>0.967741935483871</v>
      </c>
      <c r="E2540">
        <v>0.918604651162791</v>
      </c>
      <c r="F2540">
        <v>0.98739495798319299</v>
      </c>
      <c r="G2540">
        <v>1</v>
      </c>
      <c r="H2540">
        <v>0.99404761904761896</v>
      </c>
      <c r="I2540">
        <v>1</v>
      </c>
      <c r="J2540" s="1">
        <v>1</v>
      </c>
      <c r="K2540" t="s">
        <v>23241</v>
      </c>
      <c r="L2540" t="s">
        <v>28324</v>
      </c>
      <c r="M2540" t="s">
        <v>28325</v>
      </c>
    </row>
    <row r="2541" spans="1:13">
      <c r="A2541" s="1" t="s">
        <v>4558</v>
      </c>
      <c r="B2541">
        <v>3.2657782755757302E-5</v>
      </c>
      <c r="C2541" s="1">
        <v>3.12951038115291E-5</v>
      </c>
      <c r="D2541">
        <v>0.27500000000000002</v>
      </c>
      <c r="E2541">
        <v>0</v>
      </c>
      <c r="F2541">
        <v>4.51807228915663E-2</v>
      </c>
      <c r="G2541">
        <v>0</v>
      </c>
      <c r="H2541">
        <v>0</v>
      </c>
      <c r="I2541">
        <v>0</v>
      </c>
      <c r="J2541" s="1">
        <v>0</v>
      </c>
      <c r="K2541" t="s">
        <v>23242</v>
      </c>
      <c r="L2541" t="s">
        <v>28326</v>
      </c>
      <c r="M2541" t="s">
        <v>28327</v>
      </c>
    </row>
    <row r="2542" spans="1:13">
      <c r="A2542" s="1" t="s">
        <v>4559</v>
      </c>
      <c r="B2542">
        <v>3.0523109996508302E-4</v>
      </c>
      <c r="C2542" s="1">
        <v>8.5563053073876199E-4</v>
      </c>
      <c r="D2542">
        <v>0.81034482758620696</v>
      </c>
      <c r="E2542">
        <v>0.546875</v>
      </c>
      <c r="F2542">
        <v>0.80256410256410304</v>
      </c>
      <c r="G2542">
        <v>1</v>
      </c>
      <c r="H2542">
        <v>0.84513274336283195</v>
      </c>
      <c r="I2542">
        <v>0.94545454545454499</v>
      </c>
      <c r="J2542" s="1">
        <v>0</v>
      </c>
      <c r="K2542" t="s">
        <v>23237</v>
      </c>
      <c r="L2542" t="s">
        <v>28328</v>
      </c>
      <c r="M2542" t="s">
        <v>28329</v>
      </c>
    </row>
    <row r="2543" spans="1:13">
      <c r="A2543" s="1" t="s">
        <v>4560</v>
      </c>
      <c r="B2543">
        <v>8.2627040147466596E-7</v>
      </c>
      <c r="C2543" s="1">
        <v>2.3070930613124699E-7</v>
      </c>
      <c r="D2543">
        <v>1</v>
      </c>
      <c r="E2543">
        <v>1</v>
      </c>
      <c r="F2543">
        <v>0.617088607594937</v>
      </c>
      <c r="G2543">
        <v>0.75</v>
      </c>
      <c r="H2543">
        <v>0.67567567567567599</v>
      </c>
      <c r="I2543">
        <v>0.78947368421052599</v>
      </c>
      <c r="J2543" s="1">
        <v>0.95</v>
      </c>
      <c r="K2543" t="s">
        <v>23238</v>
      </c>
      <c r="L2543" t="s">
        <v>28330</v>
      </c>
      <c r="M2543" t="s">
        <v>28331</v>
      </c>
    </row>
    <row r="2544" spans="1:13">
      <c r="A2544" s="1" t="s">
        <v>4561</v>
      </c>
      <c r="B2544">
        <v>7.7359587731896096E-6</v>
      </c>
      <c r="C2544" s="1">
        <v>1.5528133191833001E-5</v>
      </c>
      <c r="D2544">
        <v>0.88333333333333297</v>
      </c>
      <c r="E2544">
        <v>0.89204545454545503</v>
      </c>
      <c r="F2544">
        <v>0.94578313253012003</v>
      </c>
      <c r="G2544">
        <v>0.875</v>
      </c>
      <c r="H2544">
        <v>0.92682926829268297</v>
      </c>
      <c r="I2544">
        <v>0.63</v>
      </c>
      <c r="J2544" s="1">
        <v>0.1</v>
      </c>
      <c r="K2544" t="s">
        <v>23238</v>
      </c>
      <c r="L2544" t="s">
        <v>28332</v>
      </c>
      <c r="M2544" t="s">
        <v>28333</v>
      </c>
    </row>
    <row r="2545" spans="1:13">
      <c r="A2545" s="1" t="s">
        <v>4562</v>
      </c>
      <c r="B2545">
        <v>9.2582103630946197E-6</v>
      </c>
      <c r="C2545" s="1">
        <v>9.2736171922376208E-6</v>
      </c>
      <c r="D2545">
        <v>0.24</v>
      </c>
      <c r="E2545">
        <v>5.7377049180327898E-2</v>
      </c>
      <c r="F2545">
        <v>0.12765957446808501</v>
      </c>
      <c r="G2545">
        <v>1.72413793103448E-2</v>
      </c>
      <c r="H2545">
        <v>0.14492753623188401</v>
      </c>
      <c r="I2545">
        <v>6.7307692307692304E-2</v>
      </c>
      <c r="J2545" s="1">
        <v>0</v>
      </c>
      <c r="K2545" t="s">
        <v>23238</v>
      </c>
      <c r="L2545" t="s">
        <v>28334</v>
      </c>
      <c r="M2545" t="s">
        <v>28335</v>
      </c>
    </row>
    <row r="2546" spans="1:13">
      <c r="A2546" s="1" t="s">
        <v>4563</v>
      </c>
      <c r="B2546">
        <v>1.6689212105849899E-8</v>
      </c>
      <c r="C2546" s="1">
        <v>3.4303182923377902E-5</v>
      </c>
      <c r="D2546">
        <v>1</v>
      </c>
      <c r="E2546">
        <v>1</v>
      </c>
      <c r="F2546">
        <v>0.99609375</v>
      </c>
      <c r="G2546">
        <v>0.5</v>
      </c>
      <c r="H2546">
        <v>0.94736842105263197</v>
      </c>
      <c r="I2546">
        <v>0.91111111111111098</v>
      </c>
      <c r="J2546" s="1">
        <v>1</v>
      </c>
      <c r="K2546" t="s">
        <v>23241</v>
      </c>
      <c r="L2546" t="s">
        <v>28336</v>
      </c>
      <c r="M2546" t="s">
        <v>28337</v>
      </c>
    </row>
    <row r="2547" spans="1:13">
      <c r="A2547" s="1" t="s">
        <v>4564</v>
      </c>
      <c r="B2547">
        <v>4.3954483698798503E-5</v>
      </c>
      <c r="C2547" s="1">
        <v>3.2616070700796701E-6</v>
      </c>
      <c r="D2547">
        <v>0.25</v>
      </c>
      <c r="E2547">
        <v>3.2467532467532499E-2</v>
      </c>
      <c r="F2547">
        <v>9.2920353982300904E-2</v>
      </c>
      <c r="G2547">
        <v>0.11363636363636399</v>
      </c>
      <c r="H2547">
        <v>2.9850746268656699E-2</v>
      </c>
      <c r="I2547">
        <v>0.240740740740741</v>
      </c>
      <c r="J2547" s="1">
        <v>0</v>
      </c>
      <c r="K2547" t="s">
        <v>23241</v>
      </c>
      <c r="L2547" t="s">
        <v>28338</v>
      </c>
      <c r="M2547" t="s">
        <v>28339</v>
      </c>
    </row>
    <row r="2548" spans="1:13">
      <c r="A2548" s="1" t="s">
        <v>4565</v>
      </c>
      <c r="B2548">
        <v>0</v>
      </c>
      <c r="C2548" s="1">
        <v>0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 s="1">
        <v>4.5454545454545497E-2</v>
      </c>
      <c r="K2548" t="s">
        <v>23241</v>
      </c>
      <c r="L2548" t="s">
        <v>28340</v>
      </c>
      <c r="M2548" t="s">
        <v>28341</v>
      </c>
    </row>
    <row r="2549" spans="1:13">
      <c r="A2549" s="1" t="s">
        <v>4566</v>
      </c>
      <c r="B2549">
        <v>5.4839762489805898E-8</v>
      </c>
      <c r="C2549" s="1">
        <v>9.6864266734039007E-6</v>
      </c>
      <c r="D2549">
        <v>1</v>
      </c>
      <c r="E2549">
        <v>1</v>
      </c>
      <c r="F2549">
        <v>0.94630872483221495</v>
      </c>
      <c r="G2549">
        <v>0.98113207547169801</v>
      </c>
      <c r="H2549">
        <v>1</v>
      </c>
      <c r="I2549">
        <v>1</v>
      </c>
      <c r="J2549" s="1" t="s">
        <v>23229</v>
      </c>
      <c r="K2549" t="s">
        <v>23240</v>
      </c>
      <c r="L2549" t="s">
        <v>28342</v>
      </c>
      <c r="M2549" t="s">
        <v>28343</v>
      </c>
    </row>
    <row r="2550" spans="1:13">
      <c r="A2550" s="1" t="s">
        <v>4567</v>
      </c>
      <c r="B2550">
        <v>1.02066313617484E-5</v>
      </c>
      <c r="C2550" s="1">
        <v>4.2596391306715702E-6</v>
      </c>
      <c r="D2550">
        <v>1.9230769230769201E-2</v>
      </c>
      <c r="E2550">
        <v>0</v>
      </c>
      <c r="F2550">
        <v>0.18232044198895</v>
      </c>
      <c r="G2550">
        <v>0</v>
      </c>
      <c r="H2550">
        <v>5.7471264367816098E-2</v>
      </c>
      <c r="I2550">
        <v>5.1282051282051301E-2</v>
      </c>
      <c r="J2550" s="1">
        <v>0</v>
      </c>
      <c r="K2550" t="s">
        <v>23238</v>
      </c>
      <c r="L2550" t="s">
        <v>28344</v>
      </c>
      <c r="M2550" t="s">
        <v>28345</v>
      </c>
    </row>
    <row r="2551" spans="1:13">
      <c r="A2551" s="1" t="s">
        <v>4568</v>
      </c>
      <c r="B2551">
        <v>6.8685002229286997E-5</v>
      </c>
      <c r="C2551" s="1">
        <v>1.0634974712382601E-6</v>
      </c>
      <c r="D2551">
        <v>0.934782608695652</v>
      </c>
      <c r="E2551">
        <v>0.94202898550724601</v>
      </c>
      <c r="F2551">
        <v>1</v>
      </c>
      <c r="G2551">
        <v>1</v>
      </c>
      <c r="H2551">
        <v>0.98611111111111105</v>
      </c>
      <c r="I2551">
        <v>0.99038461538461497</v>
      </c>
      <c r="J2551" s="1">
        <v>1</v>
      </c>
      <c r="K2551" t="s">
        <v>23241</v>
      </c>
      <c r="L2551" t="s">
        <v>28346</v>
      </c>
      <c r="M2551" t="s">
        <v>28347</v>
      </c>
    </row>
    <row r="2552" spans="1:13">
      <c r="A2552" s="1" t="s">
        <v>4569</v>
      </c>
      <c r="B2552">
        <v>1.4244729929316099E-7</v>
      </c>
      <c r="C2552" s="1">
        <v>2.1438265237987998E-6</v>
      </c>
      <c r="D2552">
        <v>6.8181818181818205E-2</v>
      </c>
      <c r="E2552">
        <v>2.32558139534884E-2</v>
      </c>
      <c r="F2552">
        <v>0</v>
      </c>
      <c r="G2552">
        <v>0.148148148148148</v>
      </c>
      <c r="H2552">
        <v>0</v>
      </c>
      <c r="I2552">
        <v>0.1</v>
      </c>
      <c r="J2552" s="1">
        <v>0</v>
      </c>
      <c r="K2552" t="s">
        <v>23240</v>
      </c>
      <c r="L2552" t="s">
        <v>28348</v>
      </c>
      <c r="M2552" t="s">
        <v>28349</v>
      </c>
    </row>
    <row r="2553" spans="1:13">
      <c r="A2553" s="1" t="s">
        <v>4570</v>
      </c>
      <c r="B2553">
        <v>4.6435568684580702E-4</v>
      </c>
      <c r="C2553" s="1">
        <v>1.3390384239566399E-4</v>
      </c>
      <c r="D2553">
        <v>8.3333333333333301E-2</v>
      </c>
      <c r="E2553">
        <v>0.22881355932203401</v>
      </c>
      <c r="F2553">
        <v>5.2631578947368397E-2</v>
      </c>
      <c r="G2553">
        <v>0</v>
      </c>
      <c r="H2553">
        <v>0</v>
      </c>
      <c r="I2553">
        <v>0</v>
      </c>
      <c r="J2553" s="1">
        <v>0</v>
      </c>
      <c r="K2553" t="s">
        <v>23241</v>
      </c>
      <c r="L2553" t="s">
        <v>28350</v>
      </c>
      <c r="M2553" t="s">
        <v>28351</v>
      </c>
    </row>
    <row r="2554" spans="1:13">
      <c r="A2554" s="1" t="s">
        <v>4571</v>
      </c>
      <c r="B2554">
        <v>1.2518989249375801E-4</v>
      </c>
      <c r="C2554" s="1">
        <v>1.01372514040429E-7</v>
      </c>
      <c r="D2554">
        <v>0.5</v>
      </c>
      <c r="E2554">
        <v>0.54117647058823504</v>
      </c>
      <c r="F2554">
        <v>0.55945945945945896</v>
      </c>
      <c r="G2554">
        <v>0.27777777777777801</v>
      </c>
      <c r="H2554">
        <v>0.39204545454545497</v>
      </c>
      <c r="I2554">
        <v>0.24509803921568599</v>
      </c>
      <c r="J2554" s="1" t="s">
        <v>23229</v>
      </c>
      <c r="K2554" t="s">
        <v>23238</v>
      </c>
      <c r="L2554" t="s">
        <v>28352</v>
      </c>
      <c r="M2554" t="s">
        <v>28353</v>
      </c>
    </row>
    <row r="2555" spans="1:13">
      <c r="A2555" s="1" t="s">
        <v>4572</v>
      </c>
      <c r="B2555">
        <v>6.8246214183775394E-5</v>
      </c>
      <c r="C2555" s="1">
        <v>2.7107952807029401E-6</v>
      </c>
      <c r="D2555">
        <v>1</v>
      </c>
      <c r="E2555">
        <v>0.81460674157303403</v>
      </c>
      <c r="F2555">
        <v>1</v>
      </c>
      <c r="G2555">
        <v>0.98863636363636398</v>
      </c>
      <c r="H2555">
        <v>0.99523809523809503</v>
      </c>
      <c r="I2555">
        <v>1</v>
      </c>
      <c r="J2555" s="1" t="s">
        <v>23229</v>
      </c>
      <c r="K2555" t="s">
        <v>23238</v>
      </c>
      <c r="L2555" t="s">
        <v>28354</v>
      </c>
      <c r="M2555" t="s">
        <v>28355</v>
      </c>
    </row>
    <row r="2556" spans="1:13">
      <c r="A2556" s="1" t="s">
        <v>4573</v>
      </c>
      <c r="B2556">
        <v>9.0086501712856594E-5</v>
      </c>
      <c r="C2556" s="1">
        <v>2.6283067259339099E-5</v>
      </c>
      <c r="D2556">
        <v>0</v>
      </c>
      <c r="E2556">
        <v>0</v>
      </c>
      <c r="F2556">
        <v>0.375</v>
      </c>
      <c r="G2556">
        <v>0</v>
      </c>
      <c r="H2556">
        <v>0.266666666666667</v>
      </c>
      <c r="I2556">
        <v>6.17283950617284E-3</v>
      </c>
      <c r="J2556" s="1">
        <v>8.3333333333333301E-2</v>
      </c>
      <c r="K2556" t="s">
        <v>23239</v>
      </c>
      <c r="L2556" t="s">
        <v>28356</v>
      </c>
      <c r="M2556" t="s">
        <v>28357</v>
      </c>
    </row>
    <row r="2557" spans="1:13">
      <c r="A2557" s="1" t="s">
        <v>4574</v>
      </c>
      <c r="B2557">
        <v>1.7470295978311301E-5</v>
      </c>
      <c r="C2557" s="1">
        <v>2.3548551566384299E-4</v>
      </c>
      <c r="D2557">
        <v>0.98275862068965503</v>
      </c>
      <c r="E2557">
        <v>0.97368421052631604</v>
      </c>
      <c r="F2557">
        <v>0.98287671232876705</v>
      </c>
      <c r="G2557">
        <v>0.48245614035087703</v>
      </c>
      <c r="H2557">
        <v>0.84574468085106402</v>
      </c>
      <c r="I2557">
        <v>0.74122807017543901</v>
      </c>
      <c r="J2557" s="1" t="s">
        <v>23229</v>
      </c>
      <c r="K2557" t="s">
        <v>23238</v>
      </c>
      <c r="L2557" t="s">
        <v>28358</v>
      </c>
      <c r="M2557" t="s">
        <v>28359</v>
      </c>
    </row>
    <row r="2558" spans="1:13">
      <c r="A2558" s="1" t="s">
        <v>4575</v>
      </c>
      <c r="B2558">
        <v>1.6492310353223501E-6</v>
      </c>
      <c r="C2558" s="1">
        <v>2.3374075909444401E-6</v>
      </c>
      <c r="D2558">
        <v>0.92500000000000004</v>
      </c>
      <c r="E2558">
        <v>0.99450549450549497</v>
      </c>
      <c r="F2558">
        <v>0.99180327868852503</v>
      </c>
      <c r="G2558">
        <v>1</v>
      </c>
      <c r="H2558">
        <v>1</v>
      </c>
      <c r="I2558">
        <v>0.95192307692307698</v>
      </c>
      <c r="J2558" s="1">
        <v>0</v>
      </c>
      <c r="K2558" t="s">
        <v>23237</v>
      </c>
      <c r="L2558" t="s">
        <v>28360</v>
      </c>
      <c r="M2558" t="s">
        <v>28361</v>
      </c>
    </row>
    <row r="2559" spans="1:13">
      <c r="A2559" s="1" t="s">
        <v>4576</v>
      </c>
      <c r="B2559">
        <v>0</v>
      </c>
      <c r="C2559" s="1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s="1">
        <v>0.85</v>
      </c>
      <c r="K2559" t="s">
        <v>23241</v>
      </c>
      <c r="L2559" t="s">
        <v>28362</v>
      </c>
      <c r="M2559" t="s">
        <v>28363</v>
      </c>
    </row>
    <row r="2560" spans="1:13">
      <c r="A2560" s="1" t="s">
        <v>4577</v>
      </c>
      <c r="B2560">
        <v>5.2064974564602997E-5</v>
      </c>
      <c r="C2560" s="1">
        <v>4.2039984158647401E-5</v>
      </c>
      <c r="D2560">
        <v>0.407407407407407</v>
      </c>
      <c r="E2560">
        <v>0.16867469879518099</v>
      </c>
      <c r="F2560">
        <v>3.6885245901639302E-2</v>
      </c>
      <c r="G2560">
        <v>0</v>
      </c>
      <c r="H2560">
        <v>5.8823529411764696E-3</v>
      </c>
      <c r="I2560">
        <v>2.0833333333333301E-2</v>
      </c>
      <c r="J2560" s="1">
        <v>0</v>
      </c>
      <c r="K2560" t="s">
        <v>23241</v>
      </c>
      <c r="L2560" t="s">
        <v>28364</v>
      </c>
      <c r="M2560" t="s">
        <v>28365</v>
      </c>
    </row>
    <row r="2561" spans="1:13">
      <c r="A2561" s="1" t="s">
        <v>4578</v>
      </c>
      <c r="B2561">
        <v>5.5400457228353599E-6</v>
      </c>
      <c r="C2561" s="1">
        <v>1.09319848712239E-6</v>
      </c>
      <c r="D2561">
        <v>0.36111111111111099</v>
      </c>
      <c r="E2561">
        <v>0.72448979591836704</v>
      </c>
      <c r="F2561">
        <v>0.77272727272727304</v>
      </c>
      <c r="G2561">
        <v>0</v>
      </c>
      <c r="H2561">
        <v>0.38059701492537301</v>
      </c>
      <c r="I2561">
        <v>0.49411764705882399</v>
      </c>
      <c r="J2561" s="1" t="s">
        <v>23229</v>
      </c>
      <c r="K2561" t="s">
        <v>23239</v>
      </c>
      <c r="L2561" t="s">
        <v>28366</v>
      </c>
      <c r="M2561" t="s">
        <v>28367</v>
      </c>
    </row>
    <row r="2562" spans="1:13">
      <c r="A2562" s="1" t="s">
        <v>4579</v>
      </c>
      <c r="B2562">
        <v>3.3088898445116102E-7</v>
      </c>
      <c r="C2562" s="1">
        <v>3.0430026236909199E-6</v>
      </c>
      <c r="D2562">
        <v>0</v>
      </c>
      <c r="E2562">
        <v>0</v>
      </c>
      <c r="F2562">
        <v>0</v>
      </c>
      <c r="G2562">
        <v>1.0869565217391301E-2</v>
      </c>
      <c r="H2562">
        <v>0</v>
      </c>
      <c r="I2562">
        <v>6.3636363636363602E-2</v>
      </c>
      <c r="J2562" s="1">
        <v>0</v>
      </c>
      <c r="K2562" t="s">
        <v>23237</v>
      </c>
      <c r="L2562" t="s">
        <v>28368</v>
      </c>
      <c r="M2562" t="s">
        <v>28369</v>
      </c>
    </row>
    <row r="2563" spans="1:13">
      <c r="A2563" s="1" t="s">
        <v>4580</v>
      </c>
      <c r="B2563">
        <v>3.9359192368238002E-7</v>
      </c>
      <c r="C2563" s="1">
        <v>5.8140481721182598E-6</v>
      </c>
      <c r="D2563">
        <v>1</v>
      </c>
      <c r="E2563">
        <v>1</v>
      </c>
      <c r="F2563">
        <v>1</v>
      </c>
      <c r="G2563">
        <v>1</v>
      </c>
      <c r="H2563">
        <v>0.99479166666666696</v>
      </c>
      <c r="I2563">
        <v>0.967741935483871</v>
      </c>
      <c r="J2563" s="1" t="s">
        <v>23229</v>
      </c>
      <c r="K2563" t="s">
        <v>23241</v>
      </c>
      <c r="L2563" t="s">
        <v>28370</v>
      </c>
      <c r="M2563" t="s">
        <v>28371</v>
      </c>
    </row>
    <row r="2564" spans="1:13">
      <c r="A2564" s="1" t="s">
        <v>4581</v>
      </c>
      <c r="B2564">
        <v>1.14966241116037E-4</v>
      </c>
      <c r="C2564" s="1">
        <v>4.1622101582444E-4</v>
      </c>
      <c r="D2564">
        <v>0.35</v>
      </c>
      <c r="E2564">
        <v>0.35714285714285698</v>
      </c>
      <c r="F2564">
        <v>0.59536082474226804</v>
      </c>
      <c r="G2564">
        <v>3.5087719298245598E-2</v>
      </c>
      <c r="H2564">
        <v>0.50480769230769196</v>
      </c>
      <c r="I2564">
        <v>0.225663716814159</v>
      </c>
      <c r="J2564" s="1">
        <v>0</v>
      </c>
      <c r="K2564" t="s">
        <v>23241</v>
      </c>
      <c r="L2564" t="s">
        <v>28372</v>
      </c>
      <c r="M2564" t="s">
        <v>28373</v>
      </c>
    </row>
    <row r="2565" spans="1:13">
      <c r="A2565" s="1" t="s">
        <v>4582</v>
      </c>
      <c r="B2565">
        <v>2.0475579007222599E-5</v>
      </c>
      <c r="C2565" s="1">
        <v>3.9998428734482203E-8</v>
      </c>
      <c r="D2565">
        <v>0.94642857142857095</v>
      </c>
      <c r="E2565">
        <v>0.98039215686274495</v>
      </c>
      <c r="F2565">
        <v>0.994871794871795</v>
      </c>
      <c r="G2565">
        <v>0.99122807017543901</v>
      </c>
      <c r="H2565">
        <v>0.99553571428571397</v>
      </c>
      <c r="I2565">
        <v>0.989247311827957</v>
      </c>
      <c r="J2565" s="1">
        <v>1</v>
      </c>
      <c r="K2565" t="s">
        <v>23238</v>
      </c>
      <c r="L2565" t="s">
        <v>28374</v>
      </c>
      <c r="M2565" t="s">
        <v>28375</v>
      </c>
    </row>
    <row r="2566" spans="1:13">
      <c r="A2566" s="1" t="s">
        <v>4583</v>
      </c>
      <c r="B2566">
        <v>2.1181703537810099E-7</v>
      </c>
      <c r="C2566" s="1">
        <v>5.2099910585281298E-6</v>
      </c>
      <c r="D2566">
        <v>0</v>
      </c>
      <c r="E2566">
        <v>0</v>
      </c>
      <c r="F2566">
        <v>0</v>
      </c>
      <c r="G2566">
        <v>0.113207547169811</v>
      </c>
      <c r="H2566">
        <v>4.9504950495049497E-3</v>
      </c>
      <c r="I2566">
        <v>3.3018867924528301E-2</v>
      </c>
      <c r="J2566" s="1">
        <v>0</v>
      </c>
      <c r="K2566" t="s">
        <v>23239</v>
      </c>
      <c r="L2566" t="s">
        <v>28376</v>
      </c>
      <c r="M2566" t="s">
        <v>28377</v>
      </c>
    </row>
    <row r="2567" spans="1:13">
      <c r="A2567" s="1" t="s">
        <v>4584</v>
      </c>
      <c r="B2567">
        <v>2.2243155605106598E-6</v>
      </c>
      <c r="C2567" s="1">
        <v>2.9373134781369001E-7</v>
      </c>
      <c r="D2567">
        <v>0</v>
      </c>
      <c r="E2567">
        <v>0</v>
      </c>
      <c r="F2567">
        <v>1.0638297872340399E-2</v>
      </c>
      <c r="G2567">
        <v>0</v>
      </c>
      <c r="H2567">
        <v>7.0652173913043501E-2</v>
      </c>
      <c r="I2567">
        <v>0</v>
      </c>
      <c r="J2567" s="1">
        <v>0</v>
      </c>
      <c r="K2567" t="s">
        <v>23241</v>
      </c>
      <c r="L2567" t="s">
        <v>28378</v>
      </c>
      <c r="M2567" t="s">
        <v>28379</v>
      </c>
    </row>
    <row r="2568" spans="1:13">
      <c r="A2568" s="1" t="s">
        <v>4585</v>
      </c>
      <c r="B2568">
        <v>7.9336365969634897E-6</v>
      </c>
      <c r="C2568" s="1">
        <v>3.2497286236229201E-5</v>
      </c>
      <c r="D2568">
        <v>0.57692307692307698</v>
      </c>
      <c r="E2568">
        <v>0.29487179487179499</v>
      </c>
      <c r="F2568">
        <v>0.74691358024691401</v>
      </c>
      <c r="G2568">
        <v>0.66</v>
      </c>
      <c r="H2568">
        <v>0.95555555555555605</v>
      </c>
      <c r="I2568">
        <v>0.61666666666666703</v>
      </c>
      <c r="J2568" s="1">
        <v>1</v>
      </c>
      <c r="K2568" t="s">
        <v>23239</v>
      </c>
      <c r="L2568" t="s">
        <v>28380</v>
      </c>
      <c r="M2568" t="s">
        <v>28381</v>
      </c>
    </row>
    <row r="2569" spans="1:13">
      <c r="A2569" s="1" t="s">
        <v>4586</v>
      </c>
      <c r="B2569">
        <v>4.8444546792575704E-6</v>
      </c>
      <c r="C2569" s="1">
        <v>8.2419649703195493E-9</v>
      </c>
      <c r="D2569">
        <v>0.94444444444444398</v>
      </c>
      <c r="E2569">
        <v>0.99324324324324298</v>
      </c>
      <c r="F2569">
        <v>1</v>
      </c>
      <c r="G2569">
        <v>1</v>
      </c>
      <c r="H2569">
        <v>1</v>
      </c>
      <c r="I2569">
        <v>1</v>
      </c>
      <c r="J2569" s="1">
        <v>1</v>
      </c>
      <c r="K2569" t="s">
        <v>23238</v>
      </c>
      <c r="L2569" t="s">
        <v>28382</v>
      </c>
      <c r="M2569" t="s">
        <v>28383</v>
      </c>
    </row>
    <row r="2570" spans="1:13">
      <c r="A2570" s="1" t="s">
        <v>4587</v>
      </c>
      <c r="B2570">
        <v>1.76853159996619E-6</v>
      </c>
      <c r="C2570" s="1">
        <v>2.6452762111825E-5</v>
      </c>
      <c r="D2570">
        <v>0</v>
      </c>
      <c r="E2570">
        <v>1.05263157894737E-2</v>
      </c>
      <c r="F2570">
        <v>0</v>
      </c>
      <c r="G2570">
        <v>0</v>
      </c>
      <c r="H2570">
        <v>0</v>
      </c>
      <c r="I2570">
        <v>6.8548387096774202E-2</v>
      </c>
      <c r="J2570" s="1">
        <v>0</v>
      </c>
      <c r="K2570" t="s">
        <v>23242</v>
      </c>
      <c r="L2570" t="s">
        <v>28384</v>
      </c>
      <c r="M2570" t="s">
        <v>28385</v>
      </c>
    </row>
    <row r="2571" spans="1:13">
      <c r="A2571" s="1" t="s">
        <v>4588</v>
      </c>
      <c r="B2571">
        <v>1.43765192313642E-6</v>
      </c>
      <c r="C2571" s="1">
        <v>4.1334641161724401E-7</v>
      </c>
      <c r="D2571">
        <v>0</v>
      </c>
      <c r="E2571">
        <v>5.2083333333333296E-3</v>
      </c>
      <c r="F2571">
        <v>5.1813471502590702E-3</v>
      </c>
      <c r="G2571">
        <v>8.6206896551724102E-3</v>
      </c>
      <c r="H2571">
        <v>1.3157894736842099E-2</v>
      </c>
      <c r="I2571">
        <v>8.6956521739130401E-3</v>
      </c>
      <c r="J2571" s="1">
        <v>0.95454545454545503</v>
      </c>
      <c r="K2571" t="s">
        <v>23239</v>
      </c>
      <c r="L2571" t="s">
        <v>28386</v>
      </c>
      <c r="M2571" t="s">
        <v>28387</v>
      </c>
    </row>
    <row r="2572" spans="1:13">
      <c r="A2572" s="1" t="s">
        <v>4589</v>
      </c>
      <c r="B2572">
        <v>2.5064306027417799E-5</v>
      </c>
      <c r="C2572" s="1">
        <v>6.2451375884403903E-6</v>
      </c>
      <c r="D2572">
        <v>0.953125</v>
      </c>
      <c r="E2572">
        <v>1</v>
      </c>
      <c r="F2572">
        <v>0.97931034482758605</v>
      </c>
      <c r="G2572">
        <v>1</v>
      </c>
      <c r="H2572">
        <v>1</v>
      </c>
      <c r="I2572">
        <v>0.86842105263157898</v>
      </c>
      <c r="J2572" s="1" t="s">
        <v>23229</v>
      </c>
      <c r="K2572" t="s">
        <v>23242</v>
      </c>
      <c r="L2572" t="s">
        <v>28388</v>
      </c>
      <c r="M2572" t="s">
        <v>28389</v>
      </c>
    </row>
    <row r="2573" spans="1:13">
      <c r="A2573" s="1" t="s">
        <v>4590</v>
      </c>
      <c r="B2573">
        <v>9.0542251005790807E-5</v>
      </c>
      <c r="C2573" s="1">
        <v>1.5000847328233599E-4</v>
      </c>
      <c r="D2573">
        <v>0</v>
      </c>
      <c r="E2573">
        <v>0</v>
      </c>
      <c r="F2573">
        <v>0.354430379746835</v>
      </c>
      <c r="G2573">
        <v>0</v>
      </c>
      <c r="H2573">
        <v>0.16250000000000001</v>
      </c>
      <c r="I2573">
        <v>1.4705882352941201E-2</v>
      </c>
      <c r="J2573" s="1">
        <v>0</v>
      </c>
      <c r="K2573" t="s">
        <v>23239</v>
      </c>
      <c r="L2573" t="s">
        <v>28390</v>
      </c>
      <c r="M2573" t="s">
        <v>28391</v>
      </c>
    </row>
    <row r="2574" spans="1:13">
      <c r="A2574" s="1" t="s">
        <v>4591</v>
      </c>
      <c r="B2574">
        <v>4.6713792073904499E-7</v>
      </c>
      <c r="C2574" s="1">
        <v>1.2747046880341701E-6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0.97881355932203395</v>
      </c>
      <c r="J2574" s="1">
        <v>1</v>
      </c>
      <c r="K2574" t="s">
        <v>23238</v>
      </c>
      <c r="L2574" t="s">
        <v>28392</v>
      </c>
      <c r="M2574" t="s">
        <v>28393</v>
      </c>
    </row>
    <row r="2575" spans="1:13">
      <c r="A2575" s="1" t="s">
        <v>4592</v>
      </c>
      <c r="B2575">
        <v>0</v>
      </c>
      <c r="C2575" s="1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s="1" t="s">
        <v>23229</v>
      </c>
      <c r="K2575" t="s">
        <v>23241</v>
      </c>
      <c r="L2575" t="s">
        <v>28394</v>
      </c>
      <c r="M2575" t="s">
        <v>28395</v>
      </c>
    </row>
    <row r="2576" spans="1:13">
      <c r="A2576" s="1" t="s">
        <v>4593</v>
      </c>
      <c r="B2576">
        <v>2.3019716645982901E-5</v>
      </c>
      <c r="C2576" s="1">
        <v>1.4029923769203999E-7</v>
      </c>
      <c r="D2576">
        <v>1</v>
      </c>
      <c r="E2576">
        <v>0.92105263157894701</v>
      </c>
      <c r="F2576">
        <v>1</v>
      </c>
      <c r="G2576">
        <v>1</v>
      </c>
      <c r="H2576">
        <v>1</v>
      </c>
      <c r="I2576">
        <v>1</v>
      </c>
      <c r="J2576" s="1">
        <v>1</v>
      </c>
      <c r="K2576" t="s">
        <v>23238</v>
      </c>
      <c r="L2576" t="s">
        <v>28396</v>
      </c>
      <c r="M2576" t="s">
        <v>28397</v>
      </c>
    </row>
    <row r="2577" spans="1:13">
      <c r="A2577" s="1" t="s">
        <v>4594</v>
      </c>
      <c r="B2577">
        <v>9.0368686857100694E-8</v>
      </c>
      <c r="C2577" s="1">
        <v>1.1452730438856901E-11</v>
      </c>
      <c r="D2577">
        <v>1</v>
      </c>
      <c r="E2577">
        <v>1</v>
      </c>
      <c r="F2577">
        <v>0.97857142857142898</v>
      </c>
      <c r="G2577">
        <v>1</v>
      </c>
      <c r="H2577">
        <v>1</v>
      </c>
      <c r="I2577">
        <v>1</v>
      </c>
      <c r="J2577" s="1">
        <v>1</v>
      </c>
      <c r="K2577" t="s">
        <v>23238</v>
      </c>
      <c r="L2577" t="s">
        <v>28398</v>
      </c>
      <c r="M2577" t="s">
        <v>28399</v>
      </c>
    </row>
    <row r="2578" spans="1:13">
      <c r="A2578" s="1" t="s">
        <v>4595</v>
      </c>
      <c r="B2578">
        <v>3.2126576318360401E-6</v>
      </c>
      <c r="C2578" s="1">
        <v>2.67345148834235E-5</v>
      </c>
      <c r="D2578">
        <v>1</v>
      </c>
      <c r="E2578">
        <v>0.99479166666666696</v>
      </c>
      <c r="F2578">
        <v>1</v>
      </c>
      <c r="G2578">
        <v>1</v>
      </c>
      <c r="H2578">
        <v>0.91071428571428603</v>
      </c>
      <c r="I2578">
        <v>1</v>
      </c>
      <c r="J2578" s="1">
        <v>1</v>
      </c>
      <c r="K2578" t="s">
        <v>23238</v>
      </c>
      <c r="L2578" t="s">
        <v>28400</v>
      </c>
      <c r="M2578" t="s">
        <v>28401</v>
      </c>
    </row>
    <row r="2579" spans="1:13">
      <c r="A2579" s="1" t="s">
        <v>4596</v>
      </c>
      <c r="B2579">
        <v>1.7924883138900801E-6</v>
      </c>
      <c r="C2579" s="1">
        <v>1.16170842082347E-4</v>
      </c>
      <c r="D2579">
        <v>1</v>
      </c>
      <c r="E2579">
        <v>1</v>
      </c>
      <c r="F2579">
        <v>0.90983606557377095</v>
      </c>
      <c r="G2579">
        <v>0.92647058823529405</v>
      </c>
      <c r="H2579">
        <v>0.83673469387755095</v>
      </c>
      <c r="I2579">
        <v>0.71276595744680804</v>
      </c>
      <c r="J2579" s="1">
        <v>1</v>
      </c>
      <c r="K2579" t="s">
        <v>23241</v>
      </c>
      <c r="L2579" t="s">
        <v>28402</v>
      </c>
      <c r="M2579" t="s">
        <v>28403</v>
      </c>
    </row>
    <row r="2580" spans="1:13">
      <c r="A2580" s="1" t="s">
        <v>4597</v>
      </c>
      <c r="B2580">
        <v>2.6519916998766599E-6</v>
      </c>
      <c r="C2580" s="1">
        <v>4.4157134823672003E-8</v>
      </c>
      <c r="D2580">
        <v>1</v>
      </c>
      <c r="E2580">
        <v>0.99056603773584895</v>
      </c>
      <c r="F2580">
        <v>0.97448979591836704</v>
      </c>
      <c r="G2580">
        <v>1</v>
      </c>
      <c r="H2580">
        <v>0.99382716049382702</v>
      </c>
      <c r="I2580">
        <v>0.987179487179487</v>
      </c>
      <c r="J2580" s="1" t="s">
        <v>23229</v>
      </c>
      <c r="K2580" t="s">
        <v>23242</v>
      </c>
      <c r="L2580" t="s">
        <v>28404</v>
      </c>
      <c r="M2580" t="s">
        <v>28405</v>
      </c>
    </row>
    <row r="2581" spans="1:13">
      <c r="A2581" s="1" t="s">
        <v>4598</v>
      </c>
      <c r="B2581">
        <v>2.0496500813154E-6</v>
      </c>
      <c r="C2581" s="1">
        <v>7.3298147749816507E-5</v>
      </c>
      <c r="D2581">
        <v>0.96153846153846201</v>
      </c>
      <c r="E2581">
        <v>0.87313432835820903</v>
      </c>
      <c r="F2581">
        <v>0.60714285714285698</v>
      </c>
      <c r="G2581">
        <v>1</v>
      </c>
      <c r="H2581">
        <v>0.81355932203389802</v>
      </c>
      <c r="I2581">
        <v>0.90384615384615397</v>
      </c>
      <c r="J2581" s="1">
        <v>1</v>
      </c>
      <c r="K2581" t="s">
        <v>23240</v>
      </c>
      <c r="L2581" t="s">
        <v>28406</v>
      </c>
      <c r="M2581" t="s">
        <v>28407</v>
      </c>
    </row>
    <row r="2582" spans="1:13">
      <c r="A2582" s="1" t="s">
        <v>4599</v>
      </c>
      <c r="B2582">
        <v>4.1631326566063101E-8</v>
      </c>
      <c r="C2582" s="1">
        <v>5.9388393876696802E-7</v>
      </c>
      <c r="D2582">
        <v>1</v>
      </c>
      <c r="E2582">
        <v>0.99450549450549453</v>
      </c>
      <c r="F2582">
        <v>1</v>
      </c>
      <c r="G2582">
        <v>0.97727272727272729</v>
      </c>
      <c r="H2582">
        <v>0.99489795918367352</v>
      </c>
      <c r="I2582">
        <v>0.9887640449438202</v>
      </c>
      <c r="J2582" s="1">
        <v>9.090909090909105E-2</v>
      </c>
      <c r="K2582" t="s">
        <v>23246</v>
      </c>
      <c r="L2582" t="s">
        <v>28408</v>
      </c>
      <c r="M2582" t="s">
        <v>28409</v>
      </c>
    </row>
    <row r="2583" spans="1:13">
      <c r="A2583" s="1" t="s">
        <v>4600</v>
      </c>
      <c r="B2583">
        <v>2.8123702892244299E-6</v>
      </c>
      <c r="C2583" s="1">
        <v>3.1807327959320097E-5</v>
      </c>
      <c r="D2583">
        <v>0</v>
      </c>
      <c r="E2583">
        <v>1.0416666666666701E-2</v>
      </c>
      <c r="F2583">
        <v>0</v>
      </c>
      <c r="G2583">
        <v>0</v>
      </c>
      <c r="H2583">
        <v>0</v>
      </c>
      <c r="I2583">
        <v>6.0483870967741903E-2</v>
      </c>
      <c r="J2583" s="1">
        <v>0</v>
      </c>
      <c r="K2583" t="s">
        <v>23238</v>
      </c>
      <c r="L2583" t="s">
        <v>28410</v>
      </c>
      <c r="M2583" t="s">
        <v>28411</v>
      </c>
    </row>
    <row r="2584" spans="1:13">
      <c r="A2584" s="1" t="s">
        <v>4601</v>
      </c>
      <c r="B2584">
        <v>6.78384429125113E-6</v>
      </c>
      <c r="C2584" s="1">
        <v>1.5637551672039102E-5</v>
      </c>
      <c r="D2584">
        <v>0.890625</v>
      </c>
      <c r="E2584">
        <v>0.99479166666666696</v>
      </c>
      <c r="F2584">
        <v>0.95263157894736805</v>
      </c>
      <c r="G2584">
        <v>0.99107142857142905</v>
      </c>
      <c r="H2584">
        <v>0.99553571428571397</v>
      </c>
      <c r="I2584">
        <v>0.99593495934959397</v>
      </c>
      <c r="J2584" s="1">
        <v>0.95454545454545503</v>
      </c>
      <c r="K2584" t="s">
        <v>23238</v>
      </c>
      <c r="L2584" t="s">
        <v>28412</v>
      </c>
      <c r="M2584" t="s">
        <v>28413</v>
      </c>
    </row>
    <row r="2585" spans="1:13">
      <c r="A2585" s="1" t="s">
        <v>4602</v>
      </c>
      <c r="B2585">
        <v>2.5514644889956101E-6</v>
      </c>
      <c r="C2585" s="1">
        <v>2.5431052977749199E-5</v>
      </c>
      <c r="D2585">
        <v>0</v>
      </c>
      <c r="E2585">
        <v>0</v>
      </c>
      <c r="F2585">
        <v>0</v>
      </c>
      <c r="G2585">
        <v>0</v>
      </c>
      <c r="H2585">
        <v>5.4878048780487798E-2</v>
      </c>
      <c r="I2585">
        <v>0</v>
      </c>
      <c r="J2585" s="1" t="s">
        <v>23229</v>
      </c>
      <c r="K2585" t="s">
        <v>23241</v>
      </c>
      <c r="L2585" t="s">
        <v>28414</v>
      </c>
      <c r="M2585" t="s">
        <v>28415</v>
      </c>
    </row>
    <row r="2586" spans="1:13">
      <c r="A2586" s="1" t="s">
        <v>4603</v>
      </c>
      <c r="B2586">
        <v>5.9015265263448602E-6</v>
      </c>
      <c r="C2586" s="1">
        <v>4.8450295474462397E-6</v>
      </c>
      <c r="D2586">
        <v>1</v>
      </c>
      <c r="E2586">
        <v>1</v>
      </c>
      <c r="F2586">
        <v>0.89893617021276595</v>
      </c>
      <c r="G2586">
        <v>1</v>
      </c>
      <c r="H2586">
        <v>1</v>
      </c>
      <c r="I2586">
        <v>1</v>
      </c>
      <c r="J2586" s="1">
        <v>1</v>
      </c>
      <c r="K2586" t="s">
        <v>23237</v>
      </c>
      <c r="L2586" t="s">
        <v>28416</v>
      </c>
      <c r="M2586" t="s">
        <v>28417</v>
      </c>
    </row>
    <row r="2587" spans="1:13">
      <c r="A2587" s="1" t="s">
        <v>4604</v>
      </c>
      <c r="B2587">
        <v>9.3171555007482603E-7</v>
      </c>
      <c r="C2587" s="1">
        <v>1.19433932442386E-6</v>
      </c>
      <c r="D2587">
        <v>1</v>
      </c>
      <c r="E2587">
        <v>1</v>
      </c>
      <c r="F2587">
        <v>0.94318181818181801</v>
      </c>
      <c r="G2587">
        <v>1</v>
      </c>
      <c r="H2587">
        <v>1</v>
      </c>
      <c r="I2587">
        <v>1</v>
      </c>
      <c r="J2587" s="1">
        <v>1</v>
      </c>
      <c r="K2587" t="s">
        <v>23239</v>
      </c>
      <c r="L2587" t="s">
        <v>28418</v>
      </c>
      <c r="M2587" t="s">
        <v>28419</v>
      </c>
    </row>
    <row r="2588" spans="1:13">
      <c r="A2588" s="1" t="s">
        <v>4605</v>
      </c>
      <c r="B2588">
        <v>3.7510903416185399E-6</v>
      </c>
      <c r="C2588" s="1">
        <v>2.04838276756676E-5</v>
      </c>
      <c r="D2588">
        <v>0</v>
      </c>
      <c r="E2588">
        <v>0</v>
      </c>
      <c r="F2588">
        <v>0.100609756097561</v>
      </c>
      <c r="G2588">
        <v>0</v>
      </c>
      <c r="H2588">
        <v>0</v>
      </c>
      <c r="I2588">
        <v>0</v>
      </c>
      <c r="J2588" s="1">
        <v>0</v>
      </c>
      <c r="K2588" t="s">
        <v>23237</v>
      </c>
      <c r="L2588" t="s">
        <v>28420</v>
      </c>
      <c r="M2588" t="s">
        <v>28421</v>
      </c>
    </row>
    <row r="2589" spans="1:13">
      <c r="A2589" s="1" t="s">
        <v>4606</v>
      </c>
      <c r="B2589">
        <v>1.42539590086245E-5</v>
      </c>
      <c r="C2589" s="1">
        <v>4.1368805330469502E-4</v>
      </c>
      <c r="D2589">
        <v>1</v>
      </c>
      <c r="E2589">
        <v>1</v>
      </c>
      <c r="F2589">
        <v>0.99740932642487001</v>
      </c>
      <c r="G2589">
        <v>0.86206896551724099</v>
      </c>
      <c r="H2589">
        <v>1</v>
      </c>
      <c r="I2589">
        <v>0.78629032258064502</v>
      </c>
      <c r="J2589" s="1" t="s">
        <v>23229</v>
      </c>
      <c r="K2589" t="s">
        <v>23239</v>
      </c>
      <c r="L2589" t="s">
        <v>28422</v>
      </c>
      <c r="M2589" t="s">
        <v>28423</v>
      </c>
    </row>
    <row r="2590" spans="1:13">
      <c r="A2590" s="1" t="s">
        <v>4607</v>
      </c>
      <c r="B2590">
        <v>2.3067147958437501E-6</v>
      </c>
      <c r="C2590" s="1">
        <v>5.2370821470011096E-7</v>
      </c>
      <c r="D2590">
        <v>0.9375</v>
      </c>
      <c r="E2590">
        <v>0.85542168674698804</v>
      </c>
      <c r="F2590">
        <v>0.99668874172185395</v>
      </c>
      <c r="G2590">
        <v>1</v>
      </c>
      <c r="H2590">
        <v>1</v>
      </c>
      <c r="I2590">
        <v>1</v>
      </c>
      <c r="J2590" s="1">
        <v>1</v>
      </c>
      <c r="K2590" t="s">
        <v>23238</v>
      </c>
      <c r="L2590" t="s">
        <v>28424</v>
      </c>
      <c r="M2590" t="s">
        <v>28425</v>
      </c>
    </row>
    <row r="2591" spans="1:13">
      <c r="A2591" s="1" t="s">
        <v>4608</v>
      </c>
      <c r="B2591">
        <v>2.3820816167966899E-7</v>
      </c>
      <c r="C2591" s="1">
        <v>1.04013344267817E-7</v>
      </c>
      <c r="D2591">
        <v>0.95652173913043503</v>
      </c>
      <c r="E2591">
        <v>1</v>
      </c>
      <c r="F2591">
        <v>1</v>
      </c>
      <c r="G2591">
        <v>1</v>
      </c>
      <c r="H2591">
        <v>1</v>
      </c>
      <c r="I2591">
        <v>1</v>
      </c>
      <c r="J2591" s="1" t="s">
        <v>23229</v>
      </c>
      <c r="K2591" t="s">
        <v>23238</v>
      </c>
      <c r="L2591" t="s">
        <v>28426</v>
      </c>
      <c r="M2591" t="s">
        <v>28427</v>
      </c>
    </row>
    <row r="2592" spans="1:13">
      <c r="A2592" s="1" t="s">
        <v>4609</v>
      </c>
      <c r="B2592">
        <v>2.7985347070865801E-6</v>
      </c>
      <c r="C2592" s="1">
        <v>1.95566606429782E-5</v>
      </c>
      <c r="D2592">
        <v>0</v>
      </c>
      <c r="E2592">
        <v>0</v>
      </c>
      <c r="F2592">
        <v>0.29824561403508798</v>
      </c>
      <c r="G2592">
        <v>8.7719298245613996E-3</v>
      </c>
      <c r="H2592">
        <v>0.177215189873418</v>
      </c>
      <c r="I2592">
        <v>3.2608695652173898E-2</v>
      </c>
      <c r="J2592" s="1" t="s">
        <v>23229</v>
      </c>
      <c r="K2592" t="s">
        <v>23238</v>
      </c>
      <c r="L2592" t="s">
        <v>28428</v>
      </c>
      <c r="M2592" t="s">
        <v>28429</v>
      </c>
    </row>
    <row r="2593" spans="1:13">
      <c r="A2593" s="1" t="s">
        <v>4610</v>
      </c>
      <c r="B2593">
        <v>5.6538131550077499E-5</v>
      </c>
      <c r="C2593" s="1">
        <v>9.7493400875527594E-5</v>
      </c>
      <c r="D2593">
        <v>0.05</v>
      </c>
      <c r="E2593">
        <v>5.7291666666666699E-2</v>
      </c>
      <c r="F2593">
        <v>1.3297872340425501E-2</v>
      </c>
      <c r="G2593">
        <v>1.7543859649122799E-2</v>
      </c>
      <c r="H2593">
        <v>0.214912280701754</v>
      </c>
      <c r="I2593">
        <v>0.11440677966101701</v>
      </c>
      <c r="J2593" s="1">
        <v>0</v>
      </c>
      <c r="K2593" t="s">
        <v>23241</v>
      </c>
      <c r="L2593" t="s">
        <v>28430</v>
      </c>
      <c r="M2593" t="s">
        <v>28431</v>
      </c>
    </row>
    <row r="2594" spans="1:13">
      <c r="A2594" s="1" t="s">
        <v>4611</v>
      </c>
      <c r="B2594">
        <v>6.7669134406024598E-6</v>
      </c>
      <c r="C2594" s="1">
        <v>1.41658407565028E-5</v>
      </c>
      <c r="D2594">
        <v>1</v>
      </c>
      <c r="E2594">
        <v>1</v>
      </c>
      <c r="F2594">
        <v>1</v>
      </c>
      <c r="G2594">
        <v>0.74509803921568596</v>
      </c>
      <c r="H2594">
        <v>0.99390243902439002</v>
      </c>
      <c r="I2594">
        <v>0.953125</v>
      </c>
      <c r="J2594" s="1" t="s">
        <v>23229</v>
      </c>
      <c r="K2594" t="s">
        <v>23238</v>
      </c>
      <c r="L2594" t="s">
        <v>28432</v>
      </c>
      <c r="M2594" t="s">
        <v>28433</v>
      </c>
    </row>
    <row r="2595" spans="1:13">
      <c r="A2595" s="1" t="s">
        <v>4612</v>
      </c>
      <c r="B2595">
        <v>4.63602543336824E-5</v>
      </c>
      <c r="C2595" s="1">
        <v>7.9297298156665795E-7</v>
      </c>
      <c r="D2595">
        <v>1.7857142857142901E-2</v>
      </c>
      <c r="E2595">
        <v>0.22222222222222199</v>
      </c>
      <c r="F2595">
        <v>5.4455445544554497E-2</v>
      </c>
      <c r="G2595">
        <v>0</v>
      </c>
      <c r="H2595">
        <v>0</v>
      </c>
      <c r="I2595">
        <v>0</v>
      </c>
      <c r="J2595" s="1">
        <v>0</v>
      </c>
      <c r="K2595" t="s">
        <v>23242</v>
      </c>
      <c r="L2595" t="s">
        <v>28434</v>
      </c>
      <c r="M2595" t="s">
        <v>28435</v>
      </c>
    </row>
    <row r="2596" spans="1:13">
      <c r="A2596" s="1" t="s">
        <v>4613</v>
      </c>
      <c r="B2596">
        <v>5.6480092965356802E-5</v>
      </c>
      <c r="C2596" s="1">
        <v>1.68587254172306E-4</v>
      </c>
      <c r="D2596">
        <v>0.67500000000000004</v>
      </c>
      <c r="E2596">
        <v>0.163636363636364</v>
      </c>
      <c r="F2596">
        <v>8.59375E-2</v>
      </c>
      <c r="G2596">
        <v>0.68269230769230804</v>
      </c>
      <c r="H2596">
        <v>0.163793103448276</v>
      </c>
      <c r="I2596">
        <v>0.67808219178082196</v>
      </c>
      <c r="J2596" s="1">
        <v>1</v>
      </c>
      <c r="K2596" t="s">
        <v>23238</v>
      </c>
      <c r="L2596" t="s">
        <v>28436</v>
      </c>
      <c r="M2596" t="s">
        <v>28437</v>
      </c>
    </row>
    <row r="2597" spans="1:13">
      <c r="A2597" s="1" t="s">
        <v>4614</v>
      </c>
      <c r="B2597">
        <v>5.6703000457117202E-5</v>
      </c>
      <c r="C2597" s="1">
        <v>7.1084751587831496E-7</v>
      </c>
      <c r="D2597">
        <v>5.1724137931034503E-2</v>
      </c>
      <c r="E2597">
        <v>0.12804878048780499</v>
      </c>
      <c r="F2597">
        <v>0</v>
      </c>
      <c r="G2597">
        <v>0.27586206896551702</v>
      </c>
      <c r="H2597">
        <v>0</v>
      </c>
      <c r="I2597">
        <v>5.5555555555555601E-2</v>
      </c>
      <c r="J2597" s="1" t="s">
        <v>23229</v>
      </c>
      <c r="K2597" t="s">
        <v>23238</v>
      </c>
      <c r="L2597" t="s">
        <v>28438</v>
      </c>
      <c r="M2597" t="s">
        <v>28439</v>
      </c>
    </row>
    <row r="2598" spans="1:13">
      <c r="A2598" s="1" t="s">
        <v>4615</v>
      </c>
      <c r="B2598">
        <v>1.9752740050465801E-7</v>
      </c>
      <c r="C2598" s="1">
        <v>2.2688572377405399E-6</v>
      </c>
      <c r="D2598">
        <v>1</v>
      </c>
      <c r="E2598">
        <v>0.99425287356321801</v>
      </c>
      <c r="F2598">
        <v>1</v>
      </c>
      <c r="G2598">
        <v>0.66666666666666696</v>
      </c>
      <c r="H2598">
        <v>0.99444444444444402</v>
      </c>
      <c r="I2598">
        <v>0.93283582089552197</v>
      </c>
      <c r="J2598" s="1">
        <v>1</v>
      </c>
      <c r="K2598" t="s">
        <v>23238</v>
      </c>
      <c r="L2598" t="s">
        <v>28440</v>
      </c>
      <c r="M2598" t="s">
        <v>28441</v>
      </c>
    </row>
    <row r="2599" spans="1:13">
      <c r="A2599" s="1" t="s">
        <v>4616</v>
      </c>
      <c r="B2599">
        <v>5.3569215839355403E-5</v>
      </c>
      <c r="C2599" s="1">
        <v>5.4396062794706899E-5</v>
      </c>
      <c r="D2599">
        <v>0.72</v>
      </c>
      <c r="E2599">
        <v>0.78472222222222199</v>
      </c>
      <c r="F2599">
        <v>0.47463768115942001</v>
      </c>
      <c r="G2599">
        <v>0.796875</v>
      </c>
      <c r="H2599">
        <v>0.43209876543209902</v>
      </c>
      <c r="I2599">
        <v>0.45833333333333298</v>
      </c>
      <c r="J2599" s="1">
        <v>0</v>
      </c>
      <c r="K2599" t="s">
        <v>23241</v>
      </c>
      <c r="L2599" t="s">
        <v>28442</v>
      </c>
      <c r="M2599" t="s">
        <v>28443</v>
      </c>
    </row>
    <row r="2600" spans="1:13">
      <c r="A2600" s="1" t="s">
        <v>4617</v>
      </c>
      <c r="B2600">
        <v>1.23779055450072E-8</v>
      </c>
      <c r="C2600" s="1">
        <v>1.0867325289490299E-9</v>
      </c>
      <c r="D2600">
        <v>1.6666666666666701E-2</v>
      </c>
      <c r="E2600">
        <v>0</v>
      </c>
      <c r="F2600">
        <v>0</v>
      </c>
      <c r="G2600">
        <v>0</v>
      </c>
      <c r="H2600">
        <v>0</v>
      </c>
      <c r="I2600">
        <v>0</v>
      </c>
      <c r="J2600" s="1">
        <v>1</v>
      </c>
      <c r="K2600" t="s">
        <v>23242</v>
      </c>
      <c r="L2600" t="s">
        <v>28444</v>
      </c>
      <c r="M2600" t="s">
        <v>28445</v>
      </c>
    </row>
    <row r="2601" spans="1:13">
      <c r="A2601" s="1" t="s">
        <v>4618</v>
      </c>
      <c r="B2601">
        <v>1.51931174040185E-5</v>
      </c>
      <c r="C2601" s="1">
        <v>6.0236623088944302E-5</v>
      </c>
      <c r="D2601">
        <v>1.5625E-2</v>
      </c>
      <c r="E2601">
        <v>0</v>
      </c>
      <c r="F2601">
        <v>0.33967391304347799</v>
      </c>
      <c r="G2601">
        <v>0.118421052631579</v>
      </c>
      <c r="H2601">
        <v>0.57303370786516805</v>
      </c>
      <c r="I2601">
        <v>0.163793103448276</v>
      </c>
      <c r="J2601" s="1">
        <v>0</v>
      </c>
      <c r="K2601" t="s">
        <v>23241</v>
      </c>
      <c r="L2601" t="s">
        <v>28446</v>
      </c>
      <c r="M2601" t="s">
        <v>28447</v>
      </c>
    </row>
    <row r="2602" spans="1:13">
      <c r="A2602" s="1" t="s">
        <v>4619</v>
      </c>
      <c r="B2602">
        <v>3.2040742970859198E-5</v>
      </c>
      <c r="C2602" s="1">
        <v>1.61764750002662E-6</v>
      </c>
      <c r="D2602">
        <v>0</v>
      </c>
      <c r="E2602">
        <v>0</v>
      </c>
      <c r="F2602">
        <v>0.23931623931623899</v>
      </c>
      <c r="G2602">
        <v>0</v>
      </c>
      <c r="H2602">
        <v>3.9682539682539701E-2</v>
      </c>
      <c r="I2602">
        <v>0</v>
      </c>
      <c r="J2602" s="1">
        <v>0</v>
      </c>
      <c r="K2602" t="s">
        <v>23241</v>
      </c>
      <c r="L2602" t="s">
        <v>28448</v>
      </c>
      <c r="M2602" t="s">
        <v>28449</v>
      </c>
    </row>
    <row r="2603" spans="1:13">
      <c r="A2603" s="1" t="s">
        <v>4620</v>
      </c>
      <c r="B2603">
        <v>1.73761456392479E-6</v>
      </c>
      <c r="C2603" s="1">
        <v>1.1970645021563001E-5</v>
      </c>
      <c r="D2603">
        <v>1</v>
      </c>
      <c r="E2603">
        <v>1</v>
      </c>
      <c r="F2603">
        <v>1</v>
      </c>
      <c r="G2603">
        <v>0.34482758620689702</v>
      </c>
      <c r="H2603">
        <v>0.96212121212121204</v>
      </c>
      <c r="I2603">
        <v>0.875</v>
      </c>
      <c r="J2603" s="1">
        <v>1</v>
      </c>
      <c r="K2603" t="s">
        <v>23241</v>
      </c>
      <c r="L2603" t="s">
        <v>28450</v>
      </c>
      <c r="M2603" t="s">
        <v>28451</v>
      </c>
    </row>
    <row r="2604" spans="1:13">
      <c r="A2604" s="1" t="s">
        <v>4621</v>
      </c>
      <c r="B2604">
        <v>7.8493364596703503E-7</v>
      </c>
      <c r="C2604" s="1">
        <v>4.3818173226847601E-6</v>
      </c>
      <c r="D2604">
        <v>0.282608695652174</v>
      </c>
      <c r="E2604">
        <v>0</v>
      </c>
      <c r="F2604">
        <v>0.39595375722543402</v>
      </c>
      <c r="G2604">
        <v>0.214285714285714</v>
      </c>
      <c r="H2604">
        <v>0.53703703703703698</v>
      </c>
      <c r="I2604">
        <v>0.19696969696969699</v>
      </c>
      <c r="J2604" s="1">
        <v>0.375</v>
      </c>
      <c r="K2604" t="s">
        <v>23242</v>
      </c>
      <c r="L2604" t="s">
        <v>28452</v>
      </c>
      <c r="M2604" t="s">
        <v>28453</v>
      </c>
    </row>
    <row r="2605" spans="1:13">
      <c r="A2605" s="1" t="s">
        <v>4622</v>
      </c>
      <c r="B2605">
        <v>1.18110744729943E-6</v>
      </c>
      <c r="C2605" s="1">
        <v>3.5184918834592302E-5</v>
      </c>
      <c r="D2605">
        <v>1</v>
      </c>
      <c r="E2605">
        <v>1</v>
      </c>
      <c r="F2605">
        <v>1</v>
      </c>
      <c r="G2605">
        <v>0.29824561403508798</v>
      </c>
      <c r="H2605">
        <v>0.95588235294117696</v>
      </c>
      <c r="I2605">
        <v>0.83157894736842097</v>
      </c>
      <c r="J2605" s="1">
        <v>1</v>
      </c>
      <c r="K2605" t="s">
        <v>23238</v>
      </c>
      <c r="L2605" t="s">
        <v>28454</v>
      </c>
      <c r="M2605" t="s">
        <v>28455</v>
      </c>
    </row>
    <row r="2606" spans="1:13">
      <c r="A2606" s="1" t="s">
        <v>4623</v>
      </c>
      <c r="B2606">
        <v>2.1415120655186399E-8</v>
      </c>
      <c r="C2606" s="1">
        <v>3.0117801631154602E-6</v>
      </c>
      <c r="D2606">
        <v>0</v>
      </c>
      <c r="E2606">
        <v>0</v>
      </c>
      <c r="F2606">
        <v>5.1282051282051299E-3</v>
      </c>
      <c r="G2606">
        <v>0.1</v>
      </c>
      <c r="H2606">
        <v>3.6036036036036001E-2</v>
      </c>
      <c r="I2606">
        <v>2.7027027027027001E-2</v>
      </c>
      <c r="J2606" s="1">
        <v>0</v>
      </c>
      <c r="K2606" t="s">
        <v>23238</v>
      </c>
      <c r="L2606" t="s">
        <v>28456</v>
      </c>
      <c r="M2606" t="s">
        <v>28457</v>
      </c>
    </row>
    <row r="2607" spans="1:13">
      <c r="A2607" s="1" t="s">
        <v>4624</v>
      </c>
      <c r="B2607">
        <v>0</v>
      </c>
      <c r="C2607" s="1">
        <v>0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 s="1">
        <v>0.77777777777777801</v>
      </c>
      <c r="K2607" t="s">
        <v>23239</v>
      </c>
      <c r="L2607" t="s">
        <v>28458</v>
      </c>
      <c r="M2607" t="s">
        <v>28459</v>
      </c>
    </row>
    <row r="2608" spans="1:13">
      <c r="A2608" s="1" t="s">
        <v>4625</v>
      </c>
      <c r="B2608">
        <v>5.9301821805358097E-7</v>
      </c>
      <c r="C2608" s="1">
        <v>7.5913833223857703E-6</v>
      </c>
      <c r="D2608">
        <v>1</v>
      </c>
      <c r="E2608">
        <v>0.98795180722891596</v>
      </c>
      <c r="F2608">
        <v>1</v>
      </c>
      <c r="G2608">
        <v>1</v>
      </c>
      <c r="H2608">
        <v>1</v>
      </c>
      <c r="I2608">
        <v>0.94705882352941195</v>
      </c>
      <c r="J2608" s="1" t="s">
        <v>23229</v>
      </c>
      <c r="K2608" t="s">
        <v>23237</v>
      </c>
      <c r="L2608" t="s">
        <v>28460</v>
      </c>
      <c r="M2608" t="s">
        <v>28461</v>
      </c>
    </row>
    <row r="2609" spans="1:13">
      <c r="A2609" s="1" t="s">
        <v>4626</v>
      </c>
      <c r="B2609">
        <v>0</v>
      </c>
      <c r="C2609" s="1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 s="1">
        <v>0</v>
      </c>
      <c r="K2609" t="s">
        <v>23238</v>
      </c>
      <c r="L2609" t="s">
        <v>28462</v>
      </c>
      <c r="M2609" t="s">
        <v>28463</v>
      </c>
    </row>
    <row r="2610" spans="1:13">
      <c r="A2610" s="1" t="s">
        <v>4627</v>
      </c>
      <c r="B2610">
        <v>2.6303734128675899E-9</v>
      </c>
      <c r="C2610" s="1">
        <v>3.1738274976722399E-7</v>
      </c>
      <c r="D2610">
        <v>0</v>
      </c>
      <c r="E2610">
        <v>0</v>
      </c>
      <c r="F2610">
        <v>0</v>
      </c>
      <c r="G2610">
        <v>2.5862068965517199E-2</v>
      </c>
      <c r="H2610">
        <v>0</v>
      </c>
      <c r="I2610">
        <v>0</v>
      </c>
      <c r="J2610" s="1">
        <v>0</v>
      </c>
      <c r="K2610" t="s">
        <v>23242</v>
      </c>
      <c r="L2610" t="s">
        <v>28464</v>
      </c>
      <c r="M2610" t="s">
        <v>28465</v>
      </c>
    </row>
    <row r="2611" spans="1:13">
      <c r="A2611" s="1" t="s">
        <v>4628</v>
      </c>
      <c r="B2611">
        <v>9.3901713487840998E-4</v>
      </c>
      <c r="C2611" s="1">
        <v>4.67300951858994E-4</v>
      </c>
      <c r="D2611">
        <v>0.34375</v>
      </c>
      <c r="E2611">
        <v>0</v>
      </c>
      <c r="F2611">
        <v>0.77393617021276595</v>
      </c>
      <c r="G2611">
        <v>0.99056603773584895</v>
      </c>
      <c r="H2611">
        <v>0.97222222222222199</v>
      </c>
      <c r="I2611">
        <v>0.83333333333333304</v>
      </c>
      <c r="J2611" s="1">
        <v>0</v>
      </c>
      <c r="K2611" t="s">
        <v>23242</v>
      </c>
      <c r="L2611" t="s">
        <v>28466</v>
      </c>
      <c r="M2611" t="s">
        <v>28467</v>
      </c>
    </row>
    <row r="2612" spans="1:13">
      <c r="A2612" s="1" t="s">
        <v>4629</v>
      </c>
      <c r="B2612">
        <v>1.0406855100596E-4</v>
      </c>
      <c r="C2612" s="1">
        <v>1.4676860127717001E-5</v>
      </c>
      <c r="D2612">
        <v>0.483333333333333</v>
      </c>
      <c r="E2612">
        <v>0.46315789473684199</v>
      </c>
      <c r="F2612">
        <v>0.41794871794871802</v>
      </c>
      <c r="G2612">
        <v>0.101851851851852</v>
      </c>
      <c r="H2612">
        <v>0.50438596491228105</v>
      </c>
      <c r="I2612">
        <v>0.23170731707317099</v>
      </c>
      <c r="J2612" s="1">
        <v>0</v>
      </c>
      <c r="K2612" t="s">
        <v>23238</v>
      </c>
      <c r="L2612" t="s">
        <v>28468</v>
      </c>
      <c r="M2612" t="s">
        <v>28469</v>
      </c>
    </row>
    <row r="2613" spans="1:13">
      <c r="A2613" s="1" t="s">
        <v>4630</v>
      </c>
      <c r="B2613">
        <v>9.7000817365252891E-7</v>
      </c>
      <c r="C2613" s="1">
        <v>3.2777593733877002E-6</v>
      </c>
      <c r="D2613">
        <v>1</v>
      </c>
      <c r="E2613">
        <v>1</v>
      </c>
      <c r="F2613">
        <v>0.99444444444444402</v>
      </c>
      <c r="G2613">
        <v>0.82</v>
      </c>
      <c r="H2613">
        <v>0.94444444444444398</v>
      </c>
      <c r="I2613">
        <v>0.90163934426229497</v>
      </c>
      <c r="J2613" s="1">
        <v>0</v>
      </c>
      <c r="K2613" t="s">
        <v>23241</v>
      </c>
      <c r="L2613" t="s">
        <v>28470</v>
      </c>
      <c r="M2613" t="s">
        <v>28471</v>
      </c>
    </row>
    <row r="2614" spans="1:13">
      <c r="A2614" s="1" t="s">
        <v>4631</v>
      </c>
      <c r="B2614">
        <v>2.31882203893048E-5</v>
      </c>
      <c r="C2614" s="1">
        <v>5.7539079122430402E-5</v>
      </c>
      <c r="D2614">
        <v>1.9230769230769201E-2</v>
      </c>
      <c r="E2614">
        <v>0</v>
      </c>
      <c r="F2614">
        <v>0.140625</v>
      </c>
      <c r="G2614">
        <v>8.8235294117647106E-2</v>
      </c>
      <c r="H2614">
        <v>2.68817204301075E-2</v>
      </c>
      <c r="I2614">
        <v>0</v>
      </c>
      <c r="J2614" s="1">
        <v>4.5454545454545497E-2</v>
      </c>
      <c r="K2614" t="s">
        <v>23242</v>
      </c>
      <c r="L2614" t="s">
        <v>28472</v>
      </c>
      <c r="M2614" t="s">
        <v>28473</v>
      </c>
    </row>
    <row r="2615" spans="1:13">
      <c r="A2615" s="1" t="s">
        <v>4632</v>
      </c>
      <c r="B2615">
        <v>1.3473506188219599E-6</v>
      </c>
      <c r="C2615" s="1">
        <v>1.73400346739286E-6</v>
      </c>
      <c r="D2615">
        <v>0</v>
      </c>
      <c r="E2615">
        <v>0</v>
      </c>
      <c r="F2615">
        <v>6.1728395061728399E-2</v>
      </c>
      <c r="G2615">
        <v>0</v>
      </c>
      <c r="H2615">
        <v>7.7922077922077906E-2</v>
      </c>
      <c r="I2615">
        <v>0</v>
      </c>
      <c r="J2615" s="1" t="s">
        <v>23229</v>
      </c>
      <c r="K2615" t="s">
        <v>23241</v>
      </c>
      <c r="L2615" t="s">
        <v>28474</v>
      </c>
      <c r="M2615" t="s">
        <v>28475</v>
      </c>
    </row>
    <row r="2616" spans="1:13">
      <c r="A2616" s="1" t="s">
        <v>4633</v>
      </c>
      <c r="B2616">
        <v>2.3354994721891801E-7</v>
      </c>
      <c r="C2616" s="1">
        <v>5.6700685314306396E-6</v>
      </c>
      <c r="D2616">
        <v>1</v>
      </c>
      <c r="E2616">
        <v>1</v>
      </c>
      <c r="F2616">
        <v>1</v>
      </c>
      <c r="G2616">
        <v>0.69512195121951204</v>
      </c>
      <c r="H2616">
        <v>1</v>
      </c>
      <c r="I2616">
        <v>0.969879518072289</v>
      </c>
      <c r="J2616" s="1">
        <v>1</v>
      </c>
      <c r="K2616" t="s">
        <v>23241</v>
      </c>
      <c r="L2616" t="s">
        <v>28476</v>
      </c>
      <c r="M2616" t="s">
        <v>28477</v>
      </c>
    </row>
    <row r="2617" spans="1:13">
      <c r="A2617" s="1" t="s">
        <v>4634</v>
      </c>
      <c r="B2617">
        <v>7.8430651327000902E-6</v>
      </c>
      <c r="C2617" s="1">
        <v>2.3924775888271902E-7</v>
      </c>
      <c r="D2617">
        <v>1.6129032258064498E-2</v>
      </c>
      <c r="E2617">
        <v>0</v>
      </c>
      <c r="F2617">
        <v>0</v>
      </c>
      <c r="G2617">
        <v>0</v>
      </c>
      <c r="H2617">
        <v>0</v>
      </c>
      <c r="I2617">
        <v>7.6086956521739094E-2</v>
      </c>
      <c r="J2617" s="1" t="s">
        <v>23229</v>
      </c>
      <c r="K2617" t="s">
        <v>23238</v>
      </c>
      <c r="L2617" t="s">
        <v>28478</v>
      </c>
      <c r="M2617" t="s">
        <v>28479</v>
      </c>
    </row>
    <row r="2618" spans="1:13">
      <c r="A2618" s="1" t="s">
        <v>4635</v>
      </c>
      <c r="B2618">
        <v>5.9463070807664802E-5</v>
      </c>
      <c r="C2618" s="1">
        <v>1.9478548937548301E-4</v>
      </c>
      <c r="D2618">
        <v>1.72413793103448E-2</v>
      </c>
      <c r="E2618">
        <v>0</v>
      </c>
      <c r="F2618">
        <v>0.61153846153846203</v>
      </c>
      <c r="G2618">
        <v>7.1428571428571397E-2</v>
      </c>
      <c r="H2618">
        <v>0.340425531914894</v>
      </c>
      <c r="I2618">
        <v>5.22388059701493E-2</v>
      </c>
      <c r="J2618" s="1">
        <v>0</v>
      </c>
      <c r="K2618" t="s">
        <v>23241</v>
      </c>
      <c r="L2618" t="s">
        <v>28480</v>
      </c>
      <c r="M2618" t="s">
        <v>28481</v>
      </c>
    </row>
    <row r="2619" spans="1:13">
      <c r="A2619" s="1" t="s">
        <v>4636</v>
      </c>
      <c r="B2619">
        <v>1.2434430362779001E-4</v>
      </c>
      <c r="C2619" s="1">
        <v>9.2920543565865805E-5</v>
      </c>
      <c r="D2619">
        <v>1.6666666666666701E-2</v>
      </c>
      <c r="E2619">
        <v>0</v>
      </c>
      <c r="F2619">
        <v>0.307894736842105</v>
      </c>
      <c r="G2619">
        <v>9.4339622641509396E-3</v>
      </c>
      <c r="H2619">
        <v>0.41441441441441401</v>
      </c>
      <c r="I2619">
        <v>0.18224299065420599</v>
      </c>
      <c r="J2619" s="1">
        <v>0</v>
      </c>
      <c r="K2619" t="s">
        <v>23241</v>
      </c>
      <c r="L2619" t="s">
        <v>28482</v>
      </c>
      <c r="M2619" t="s">
        <v>28483</v>
      </c>
    </row>
    <row r="2620" spans="1:13">
      <c r="A2620" s="1" t="s">
        <v>4637</v>
      </c>
      <c r="B2620">
        <v>6.9554737189066102E-6</v>
      </c>
      <c r="C2620" s="1">
        <v>8.4885545009202206E-8</v>
      </c>
      <c r="D2620">
        <v>0.92592592592592604</v>
      </c>
      <c r="E2620">
        <v>0.88392857142857095</v>
      </c>
      <c r="F2620">
        <v>0.96638655462184897</v>
      </c>
      <c r="G2620">
        <v>0.94680851063829796</v>
      </c>
      <c r="H2620">
        <v>0.88383838383838398</v>
      </c>
      <c r="I2620">
        <v>0.96</v>
      </c>
      <c r="J2620" s="1">
        <v>1</v>
      </c>
      <c r="K2620" t="s">
        <v>23239</v>
      </c>
      <c r="L2620" t="s">
        <v>28484</v>
      </c>
      <c r="M2620" t="s">
        <v>28485</v>
      </c>
    </row>
    <row r="2621" spans="1:13">
      <c r="A2621" s="1" t="s">
        <v>4638</v>
      </c>
      <c r="B2621">
        <v>2.6682080784121302E-5</v>
      </c>
      <c r="C2621" s="1">
        <v>2.95479700360978E-5</v>
      </c>
      <c r="D2621">
        <v>1</v>
      </c>
      <c r="E2621">
        <v>0.74479166666666696</v>
      </c>
      <c r="F2621">
        <v>0.98076923076923095</v>
      </c>
      <c r="G2621">
        <v>1</v>
      </c>
      <c r="H2621">
        <v>1</v>
      </c>
      <c r="I2621">
        <v>1</v>
      </c>
      <c r="J2621" s="1">
        <v>1</v>
      </c>
      <c r="K2621" t="s">
        <v>23242</v>
      </c>
      <c r="L2621" t="s">
        <v>28486</v>
      </c>
      <c r="M2621" t="s">
        <v>28487</v>
      </c>
    </row>
    <row r="2622" spans="1:13">
      <c r="A2622" s="1" t="s">
        <v>4639</v>
      </c>
      <c r="B2622">
        <v>5.6558099058344499E-9</v>
      </c>
      <c r="C2622" s="1">
        <v>1.7913587049325698E-5</v>
      </c>
      <c r="D2622">
        <v>0.51785714285714302</v>
      </c>
      <c r="E2622">
        <v>0.58333333333333304</v>
      </c>
      <c r="F2622">
        <v>0.87704918032786905</v>
      </c>
      <c r="G2622">
        <v>0.44827586206896602</v>
      </c>
      <c r="H2622">
        <v>0.89156626506024095</v>
      </c>
      <c r="I2622">
        <v>0.60465116279069797</v>
      </c>
      <c r="J2622" s="1">
        <v>1</v>
      </c>
      <c r="K2622" t="s">
        <v>23239</v>
      </c>
      <c r="L2622" t="s">
        <v>28488</v>
      </c>
      <c r="M2622" t="s">
        <v>28489</v>
      </c>
    </row>
    <row r="2623" spans="1:13">
      <c r="A2623" s="1" t="s">
        <v>4640</v>
      </c>
      <c r="B2623">
        <v>2.1211384696094901E-4</v>
      </c>
      <c r="C2623" s="1">
        <v>7.7348241474441603E-5</v>
      </c>
      <c r="D2623">
        <v>0.20689655172413801</v>
      </c>
      <c r="E2623">
        <v>0</v>
      </c>
      <c r="F2623">
        <v>0.26785714285714302</v>
      </c>
      <c r="G2623">
        <v>0.76666666666666705</v>
      </c>
      <c r="H2623">
        <v>0.36931818181818199</v>
      </c>
      <c r="I2623">
        <v>0.59701492537313405</v>
      </c>
      <c r="J2623" s="1" t="s">
        <v>23229</v>
      </c>
      <c r="K2623" t="s">
        <v>23240</v>
      </c>
      <c r="L2623" t="s">
        <v>28490</v>
      </c>
      <c r="M2623" t="s">
        <v>28491</v>
      </c>
    </row>
    <row r="2624" spans="1:13">
      <c r="A2624" s="1" t="s">
        <v>4641</v>
      </c>
      <c r="B2624">
        <v>7.0512155610449399E-7</v>
      </c>
      <c r="C2624" s="1">
        <v>5.8118149604826298E-5</v>
      </c>
      <c r="D2624">
        <v>0.91304347826086996</v>
      </c>
      <c r="E2624">
        <v>0.83552631578947401</v>
      </c>
      <c r="F2624">
        <v>0.83576642335766405</v>
      </c>
      <c r="G2624">
        <v>1</v>
      </c>
      <c r="H2624">
        <v>0.96590909090909105</v>
      </c>
      <c r="I2624">
        <v>0.98750000000000004</v>
      </c>
      <c r="J2624" s="1">
        <v>0.95</v>
      </c>
      <c r="K2624" t="s">
        <v>23238</v>
      </c>
      <c r="L2624" t="s">
        <v>28492</v>
      </c>
      <c r="M2624" t="s">
        <v>28493</v>
      </c>
    </row>
    <row r="2625" spans="1:13">
      <c r="A2625" s="1" t="s">
        <v>4642</v>
      </c>
      <c r="B2625">
        <v>1.2408646991643901E-7</v>
      </c>
      <c r="C2625" s="1">
        <v>7.5327877138220903E-6</v>
      </c>
      <c r="D2625">
        <v>0.98333333333333295</v>
      </c>
      <c r="E2625">
        <v>1</v>
      </c>
      <c r="F2625">
        <v>1</v>
      </c>
      <c r="G2625">
        <v>0.4</v>
      </c>
      <c r="H2625">
        <v>0.97857142857142898</v>
      </c>
      <c r="I2625">
        <v>0.84883720930232598</v>
      </c>
      <c r="J2625" s="1">
        <v>0.95454545454545503</v>
      </c>
      <c r="K2625" t="s">
        <v>23240</v>
      </c>
      <c r="L2625" t="s">
        <v>28494</v>
      </c>
      <c r="M2625" t="s">
        <v>28495</v>
      </c>
    </row>
    <row r="2626" spans="1:13">
      <c r="A2626" s="1" t="s">
        <v>4643</v>
      </c>
      <c r="B2626">
        <v>2.7260111038430502E-5</v>
      </c>
      <c r="C2626" s="1">
        <v>2.9028612910466801E-6</v>
      </c>
      <c r="D2626">
        <v>1.85185185185185E-2</v>
      </c>
      <c r="E2626">
        <v>0.23214285714285701</v>
      </c>
      <c r="F2626">
        <v>2.94117647058824E-3</v>
      </c>
      <c r="G2626">
        <v>0</v>
      </c>
      <c r="H2626">
        <v>0.171875</v>
      </c>
      <c r="I2626">
        <v>7.69230769230769E-2</v>
      </c>
      <c r="J2626" s="1">
        <v>0</v>
      </c>
      <c r="K2626" t="s">
        <v>23241</v>
      </c>
      <c r="L2626" t="s">
        <v>28496</v>
      </c>
      <c r="M2626" t="s">
        <v>28497</v>
      </c>
    </row>
    <row r="2627" spans="1:13">
      <c r="A2627" s="1" t="s">
        <v>4644</v>
      </c>
      <c r="B2627">
        <v>5.1063108614006797E-6</v>
      </c>
      <c r="C2627" s="1">
        <v>1.2585832358535501E-5</v>
      </c>
      <c r="D2627">
        <v>0.98214285714285698</v>
      </c>
      <c r="E2627">
        <v>1</v>
      </c>
      <c r="F2627">
        <v>0.95604395604395598</v>
      </c>
      <c r="G2627">
        <v>1</v>
      </c>
      <c r="H2627">
        <v>0.93650793650793696</v>
      </c>
      <c r="I2627">
        <v>0.96551724137931005</v>
      </c>
      <c r="J2627" s="1">
        <v>1</v>
      </c>
      <c r="K2627" t="s">
        <v>23238</v>
      </c>
      <c r="L2627" t="s">
        <v>28498</v>
      </c>
      <c r="M2627" t="s">
        <v>28499</v>
      </c>
    </row>
    <row r="2628" spans="1:13">
      <c r="A2628" s="1" t="s">
        <v>4645</v>
      </c>
      <c r="B2628">
        <v>5.4874601685073997E-6</v>
      </c>
      <c r="C2628" s="1">
        <v>2.1686808054970499E-5</v>
      </c>
      <c r="D2628">
        <v>0.984375</v>
      </c>
      <c r="E2628">
        <v>0.99462365591397806</v>
      </c>
      <c r="F2628">
        <v>0.93617021276595702</v>
      </c>
      <c r="G2628">
        <v>1</v>
      </c>
      <c r="H2628">
        <v>0.98979591836734704</v>
      </c>
      <c r="I2628">
        <v>1</v>
      </c>
      <c r="J2628" s="1">
        <v>0.95454545454545503</v>
      </c>
      <c r="K2628" t="s">
        <v>23238</v>
      </c>
      <c r="L2628" t="s">
        <v>28500</v>
      </c>
      <c r="M2628" t="s">
        <v>28501</v>
      </c>
    </row>
    <row r="2629" spans="1:13">
      <c r="A2629" s="1" t="s">
        <v>4646</v>
      </c>
      <c r="B2629">
        <v>7.6231932563273605E-7</v>
      </c>
      <c r="C2629" s="1">
        <v>1.34787548158465E-6</v>
      </c>
      <c r="D2629">
        <v>0</v>
      </c>
      <c r="E2629">
        <v>0</v>
      </c>
      <c r="F2629">
        <v>2.5641025641025602E-3</v>
      </c>
      <c r="G2629">
        <v>0</v>
      </c>
      <c r="H2629">
        <v>0</v>
      </c>
      <c r="I2629">
        <v>8.0000000000000002E-3</v>
      </c>
      <c r="J2629" s="1">
        <v>0</v>
      </c>
      <c r="K2629" t="s">
        <v>23241</v>
      </c>
      <c r="L2629" t="s">
        <v>28502</v>
      </c>
      <c r="M2629" t="s">
        <v>28503</v>
      </c>
    </row>
    <row r="2630" spans="1:13">
      <c r="A2630" s="1" t="s">
        <v>4647</v>
      </c>
      <c r="B2630">
        <v>3.9788411991534502E-7</v>
      </c>
      <c r="C2630" s="1">
        <v>2.45971122383607E-9</v>
      </c>
      <c r="D2630">
        <v>1</v>
      </c>
      <c r="E2630">
        <v>1</v>
      </c>
      <c r="F2630">
        <v>1</v>
      </c>
      <c r="G2630">
        <v>0.93023255813953498</v>
      </c>
      <c r="H2630">
        <v>1</v>
      </c>
      <c r="I2630">
        <v>0.89473684210526305</v>
      </c>
      <c r="J2630" s="1">
        <v>1</v>
      </c>
      <c r="K2630" t="s">
        <v>23238</v>
      </c>
      <c r="L2630" t="s">
        <v>28504</v>
      </c>
      <c r="M2630" t="s">
        <v>28505</v>
      </c>
    </row>
    <row r="2631" spans="1:13">
      <c r="A2631" s="1" t="s">
        <v>4648</v>
      </c>
      <c r="B2631">
        <v>7.4855122357324003E-7</v>
      </c>
      <c r="C2631" s="1">
        <v>1.3325361745552201E-8</v>
      </c>
      <c r="D2631">
        <v>1</v>
      </c>
      <c r="E2631">
        <v>0.993670886075949</v>
      </c>
      <c r="F2631">
        <v>1</v>
      </c>
      <c r="G2631">
        <v>1</v>
      </c>
      <c r="H2631">
        <v>1</v>
      </c>
      <c r="I2631">
        <v>0.96728971962616805</v>
      </c>
      <c r="J2631" s="1">
        <v>1</v>
      </c>
      <c r="K2631" t="s">
        <v>23238</v>
      </c>
      <c r="L2631" t="s">
        <v>28506</v>
      </c>
      <c r="M2631" t="s">
        <v>28507</v>
      </c>
    </row>
    <row r="2632" spans="1:13">
      <c r="A2632" s="1" t="s">
        <v>4649</v>
      </c>
      <c r="B2632">
        <v>4.0985634827666998E-6</v>
      </c>
      <c r="C2632" s="1">
        <v>9.0691138699217306E-8</v>
      </c>
      <c r="D2632">
        <v>1.5625E-2</v>
      </c>
      <c r="E2632">
        <v>0</v>
      </c>
      <c r="F2632">
        <v>4.1450777202072499E-2</v>
      </c>
      <c r="G2632">
        <v>5.1724137931034503E-2</v>
      </c>
      <c r="H2632">
        <v>4.3859649122807001E-2</v>
      </c>
      <c r="I2632">
        <v>1.6129032258064498E-2</v>
      </c>
      <c r="J2632" s="1">
        <v>9.0909090909090898E-2</v>
      </c>
      <c r="K2632" t="s">
        <v>23241</v>
      </c>
      <c r="L2632" t="s">
        <v>28508</v>
      </c>
      <c r="M2632" t="s">
        <v>28509</v>
      </c>
    </row>
    <row r="2633" spans="1:13">
      <c r="A2633" s="1" t="s">
        <v>4650</v>
      </c>
      <c r="B2633">
        <v>8.90903118301918E-11</v>
      </c>
      <c r="C2633" s="1">
        <v>1.02696489226988E-10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0.96428571428571397</v>
      </c>
      <c r="J2633" s="1">
        <v>0</v>
      </c>
      <c r="K2633" t="s">
        <v>23241</v>
      </c>
      <c r="L2633" t="s">
        <v>28510</v>
      </c>
      <c r="M2633" t="s">
        <v>28511</v>
      </c>
    </row>
    <row r="2634" spans="1:13">
      <c r="A2634" s="1" t="s">
        <v>4651</v>
      </c>
      <c r="B2634">
        <v>1.2216065045775699E-6</v>
      </c>
      <c r="C2634" s="1">
        <v>4.0340140202059504E-6</v>
      </c>
      <c r="D2634">
        <v>1</v>
      </c>
      <c r="E2634">
        <v>0.99382716049382702</v>
      </c>
      <c r="F2634">
        <v>0.88571428571428601</v>
      </c>
      <c r="G2634">
        <v>0.97142857142857097</v>
      </c>
      <c r="H2634">
        <v>0.90476190476190499</v>
      </c>
      <c r="I2634">
        <v>0.987179487179487</v>
      </c>
      <c r="J2634" s="1" t="s">
        <v>23229</v>
      </c>
      <c r="K2634" t="s">
        <v>23238</v>
      </c>
      <c r="L2634" t="s">
        <v>28512</v>
      </c>
      <c r="M2634" t="s">
        <v>28513</v>
      </c>
    </row>
    <row r="2635" spans="1:13">
      <c r="A2635" s="1" t="s">
        <v>4652</v>
      </c>
      <c r="B2635">
        <v>4.8197097556082803E-6</v>
      </c>
      <c r="C2635" s="1">
        <v>6.4875890584905295E-7</v>
      </c>
      <c r="D2635">
        <v>0.02</v>
      </c>
      <c r="E2635">
        <v>0.13043478260869601</v>
      </c>
      <c r="F2635">
        <v>0</v>
      </c>
      <c r="G2635">
        <v>0</v>
      </c>
      <c r="H2635">
        <v>0</v>
      </c>
      <c r="I2635">
        <v>8.1818181818181804E-2</v>
      </c>
      <c r="J2635" s="1">
        <v>0.1875</v>
      </c>
      <c r="K2635" t="s">
        <v>23241</v>
      </c>
      <c r="L2635" t="s">
        <v>28514</v>
      </c>
      <c r="M2635" t="s">
        <v>28515</v>
      </c>
    </row>
    <row r="2636" spans="1:13">
      <c r="A2636" s="1" t="s">
        <v>4653</v>
      </c>
      <c r="B2636">
        <v>7.7262092763041196E-6</v>
      </c>
      <c r="C2636" s="1">
        <v>3.1763936463293603E-5</v>
      </c>
      <c r="D2636">
        <v>0.96666666666666701</v>
      </c>
      <c r="E2636">
        <v>1</v>
      </c>
      <c r="F2636">
        <v>0.91949152542372903</v>
      </c>
      <c r="G2636">
        <v>1</v>
      </c>
      <c r="H2636">
        <v>0.84126984126984095</v>
      </c>
      <c r="I2636">
        <v>1</v>
      </c>
      <c r="J2636" s="1">
        <v>1</v>
      </c>
      <c r="K2636" t="s">
        <v>23238</v>
      </c>
      <c r="L2636" t="s">
        <v>28516</v>
      </c>
      <c r="M2636" t="s">
        <v>28517</v>
      </c>
    </row>
    <row r="2637" spans="1:13">
      <c r="A2637" s="1" t="s">
        <v>4654</v>
      </c>
      <c r="B2637">
        <v>9.92514556261209E-5</v>
      </c>
      <c r="C2637" s="1">
        <v>4.7941509209983303E-5</v>
      </c>
      <c r="D2637">
        <v>3.125E-2</v>
      </c>
      <c r="E2637">
        <v>0.30107526881720398</v>
      </c>
      <c r="F2637">
        <v>3.8461538461538498E-2</v>
      </c>
      <c r="G2637">
        <v>0</v>
      </c>
      <c r="H2637">
        <v>8.7719298245613996E-3</v>
      </c>
      <c r="I2637">
        <v>0</v>
      </c>
      <c r="J2637" s="1">
        <v>0</v>
      </c>
      <c r="K2637" t="s">
        <v>23242</v>
      </c>
      <c r="L2637" t="s">
        <v>28518</v>
      </c>
      <c r="M2637" t="s">
        <v>28519</v>
      </c>
    </row>
    <row r="2638" spans="1:13">
      <c r="A2638" s="1" t="s">
        <v>4655</v>
      </c>
      <c r="B2638">
        <v>3.10107282824469E-8</v>
      </c>
      <c r="C2638" s="1">
        <v>5.1613932027625903E-5</v>
      </c>
      <c r="D2638">
        <v>3.5714285714285698E-2</v>
      </c>
      <c r="E2638">
        <v>7.2463768115942004E-3</v>
      </c>
      <c r="F2638">
        <v>0</v>
      </c>
      <c r="G2638">
        <v>0.66666666666666696</v>
      </c>
      <c r="H2638">
        <v>3.37837837837838E-2</v>
      </c>
      <c r="I2638">
        <v>0.125</v>
      </c>
      <c r="J2638" s="1">
        <v>0</v>
      </c>
      <c r="K2638" t="s">
        <v>23238</v>
      </c>
      <c r="L2638" t="s">
        <v>28520</v>
      </c>
      <c r="M2638" t="s">
        <v>28521</v>
      </c>
    </row>
    <row r="2639" spans="1:13">
      <c r="A2639" s="1" t="s">
        <v>4656</v>
      </c>
      <c r="B2639">
        <v>1.06933520541573E-5</v>
      </c>
      <c r="C2639" s="1">
        <v>1.13893454659156E-7</v>
      </c>
      <c r="D2639">
        <v>0.11111111111111099</v>
      </c>
      <c r="E2639">
        <v>0</v>
      </c>
      <c r="F2639">
        <v>0</v>
      </c>
      <c r="G2639">
        <v>0</v>
      </c>
      <c r="H2639">
        <v>0</v>
      </c>
      <c r="I2639">
        <v>0</v>
      </c>
      <c r="J2639" s="1" t="s">
        <v>23229</v>
      </c>
      <c r="K2639" t="s">
        <v>23237</v>
      </c>
      <c r="L2639" t="s">
        <v>28522</v>
      </c>
      <c r="M2639" t="s">
        <v>28523</v>
      </c>
    </row>
    <row r="2640" spans="1:13">
      <c r="A2640" s="1" t="s">
        <v>4657</v>
      </c>
      <c r="B2640">
        <v>2.2757977257427799E-5</v>
      </c>
      <c r="C2640" s="1">
        <v>1.30902765662559E-4</v>
      </c>
      <c r="D2640">
        <v>0.15517241379310301</v>
      </c>
      <c r="E2640">
        <v>9.375E-2</v>
      </c>
      <c r="F2640">
        <v>0.37398373983739802</v>
      </c>
      <c r="G2640">
        <v>0</v>
      </c>
      <c r="H2640">
        <v>0.15942028985507201</v>
      </c>
      <c r="I2640">
        <v>0.17708333333333301</v>
      </c>
      <c r="J2640" s="1">
        <v>0</v>
      </c>
      <c r="K2640" t="s">
        <v>23237</v>
      </c>
      <c r="L2640" t="s">
        <v>28524</v>
      </c>
      <c r="M2640" t="s">
        <v>28525</v>
      </c>
    </row>
    <row r="2641" spans="1:13">
      <c r="A2641" s="1" t="s">
        <v>4658</v>
      </c>
      <c r="B2641">
        <v>9.0817298093736904E-6</v>
      </c>
      <c r="C2641" s="1">
        <v>1.37524433332429E-5</v>
      </c>
      <c r="D2641">
        <v>0.16666666666666699</v>
      </c>
      <c r="E2641">
        <v>0.22159090909090901</v>
      </c>
      <c r="F2641">
        <v>0.17679558011049701</v>
      </c>
      <c r="G2641">
        <v>0.15151515151515199</v>
      </c>
      <c r="H2641">
        <v>0.224719101123595</v>
      </c>
      <c r="I2641">
        <v>0.11206896551724101</v>
      </c>
      <c r="J2641" s="1">
        <v>0.40909090909090901</v>
      </c>
      <c r="K2641" t="s">
        <v>23238</v>
      </c>
      <c r="L2641" t="s">
        <v>28526</v>
      </c>
      <c r="M2641" t="s">
        <v>28527</v>
      </c>
    </row>
    <row r="2642" spans="1:13">
      <c r="A2642" s="1" t="s">
        <v>4659</v>
      </c>
      <c r="B2642">
        <v>5.4820408321696102E-7</v>
      </c>
      <c r="C2642" s="1">
        <v>3.0721109877231702E-5</v>
      </c>
      <c r="D2642">
        <v>0.29032258064516098</v>
      </c>
      <c r="E2642">
        <v>0.375</v>
      </c>
      <c r="F2642">
        <v>0.48148148148148101</v>
      </c>
      <c r="G2642">
        <v>7.7777777777777807E-2</v>
      </c>
      <c r="H2642">
        <v>0.450549450549451</v>
      </c>
      <c r="I2642">
        <v>9.5588235294117599E-2</v>
      </c>
      <c r="J2642" s="1">
        <v>0</v>
      </c>
      <c r="K2642" t="s">
        <v>23239</v>
      </c>
      <c r="L2642" t="s">
        <v>28528</v>
      </c>
      <c r="M2642" t="s">
        <v>28529</v>
      </c>
    </row>
    <row r="2643" spans="1:13">
      <c r="A2643" s="1" t="s">
        <v>4660</v>
      </c>
      <c r="B2643">
        <v>3.2562682290724899E-5</v>
      </c>
      <c r="C2643" s="1">
        <v>2.4689526020920998E-6</v>
      </c>
      <c r="D2643">
        <v>1</v>
      </c>
      <c r="E2643">
        <v>0.86428571428571399</v>
      </c>
      <c r="F2643">
        <v>1</v>
      </c>
      <c r="G2643">
        <v>1</v>
      </c>
      <c r="H2643">
        <v>1</v>
      </c>
      <c r="I2643">
        <v>1</v>
      </c>
      <c r="J2643" s="1" t="s">
        <v>23229</v>
      </c>
      <c r="K2643" t="s">
        <v>23242</v>
      </c>
      <c r="L2643" t="s">
        <v>28530</v>
      </c>
      <c r="M2643" t="s">
        <v>28531</v>
      </c>
    </row>
    <row r="2644" spans="1:13">
      <c r="A2644" s="1" t="s">
        <v>4661</v>
      </c>
      <c r="B2644">
        <v>9.4960350283443797E-7</v>
      </c>
      <c r="C2644" s="1">
        <v>1.2045161682108799E-6</v>
      </c>
      <c r="D2644">
        <v>0</v>
      </c>
      <c r="E2644">
        <v>0</v>
      </c>
      <c r="F2644">
        <v>2.6178010471204199E-3</v>
      </c>
      <c r="G2644">
        <v>0.226190476190476</v>
      </c>
      <c r="H2644">
        <v>5.1546391752577301E-3</v>
      </c>
      <c r="I2644">
        <v>0</v>
      </c>
      <c r="J2644" s="1">
        <v>0</v>
      </c>
      <c r="K2644" t="s">
        <v>23241</v>
      </c>
      <c r="L2644" t="s">
        <v>28532</v>
      </c>
      <c r="M2644" t="s">
        <v>28533</v>
      </c>
    </row>
    <row r="2645" spans="1:13">
      <c r="A2645" s="1" t="s">
        <v>4662</v>
      </c>
      <c r="B2645">
        <v>0</v>
      </c>
      <c r="C2645" s="1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s="1">
        <v>0.1</v>
      </c>
      <c r="K2645" t="s">
        <v>23238</v>
      </c>
      <c r="L2645" t="s">
        <v>28534</v>
      </c>
      <c r="M2645" t="s">
        <v>28535</v>
      </c>
    </row>
    <row r="2646" spans="1:13">
      <c r="A2646" s="1" t="s">
        <v>4663</v>
      </c>
      <c r="B2646">
        <v>5.56107112030748E-6</v>
      </c>
      <c r="C2646" s="1">
        <v>8.8885249109884803E-6</v>
      </c>
      <c r="D2646">
        <v>0</v>
      </c>
      <c r="E2646">
        <v>0</v>
      </c>
      <c r="F2646">
        <v>4.7619047619047603E-2</v>
      </c>
      <c r="G2646">
        <v>0</v>
      </c>
      <c r="H2646">
        <v>0</v>
      </c>
      <c r="I2646">
        <v>0</v>
      </c>
      <c r="J2646" s="1" t="s">
        <v>23229</v>
      </c>
      <c r="K2646" t="s">
        <v>23238</v>
      </c>
      <c r="L2646" t="s">
        <v>28536</v>
      </c>
      <c r="M2646" t="s">
        <v>28537</v>
      </c>
    </row>
    <row r="2647" spans="1:13">
      <c r="A2647" s="1" t="s">
        <v>4664</v>
      </c>
      <c r="B2647">
        <v>6.22052193329076E-6</v>
      </c>
      <c r="C2647" s="1">
        <v>1.3363365576575701E-5</v>
      </c>
      <c r="D2647">
        <v>1</v>
      </c>
      <c r="E2647">
        <v>1</v>
      </c>
      <c r="F2647">
        <v>1</v>
      </c>
      <c r="G2647">
        <v>0.58490566037735803</v>
      </c>
      <c r="H2647">
        <v>0.98571428571428599</v>
      </c>
      <c r="I2647">
        <v>0.87623762376237602</v>
      </c>
      <c r="J2647" s="1">
        <v>1</v>
      </c>
      <c r="K2647" t="s">
        <v>23238</v>
      </c>
      <c r="L2647" t="s">
        <v>28538</v>
      </c>
      <c r="M2647" t="s">
        <v>28539</v>
      </c>
    </row>
    <row r="2648" spans="1:13">
      <c r="A2648" s="1" t="s">
        <v>4665</v>
      </c>
      <c r="B2648">
        <v>5.6703296729605504E-6</v>
      </c>
      <c r="C2648" s="1">
        <v>1.4421412295244899E-5</v>
      </c>
      <c r="D2648">
        <v>0.96551724137931005</v>
      </c>
      <c r="E2648">
        <v>0.978494623655914</v>
      </c>
      <c r="F2648">
        <v>0.92063492063492103</v>
      </c>
      <c r="G2648">
        <v>0.96739130434782605</v>
      </c>
      <c r="H2648">
        <v>0.9</v>
      </c>
      <c r="I2648">
        <v>0.97252747252747296</v>
      </c>
      <c r="J2648" s="1">
        <v>1</v>
      </c>
      <c r="K2648" t="s">
        <v>23238</v>
      </c>
      <c r="L2648" t="s">
        <v>28540</v>
      </c>
      <c r="M2648" t="s">
        <v>28541</v>
      </c>
    </row>
    <row r="2649" spans="1:13">
      <c r="A2649" s="1" t="s">
        <v>4666</v>
      </c>
      <c r="B2649">
        <v>1.14906125496713E-4</v>
      </c>
      <c r="C2649" s="1">
        <v>2.6238671368085601E-6</v>
      </c>
      <c r="D2649">
        <v>0.89285714285714302</v>
      </c>
      <c r="E2649">
        <v>0.378571428571429</v>
      </c>
      <c r="F2649">
        <v>0.99074074074074103</v>
      </c>
      <c r="G2649">
        <v>1</v>
      </c>
      <c r="H2649">
        <v>0.99358974358974395</v>
      </c>
      <c r="I2649">
        <v>1</v>
      </c>
      <c r="J2649" s="1">
        <v>1</v>
      </c>
      <c r="K2649" t="s">
        <v>23237</v>
      </c>
      <c r="L2649" t="s">
        <v>28542</v>
      </c>
      <c r="M2649" t="s">
        <v>28543</v>
      </c>
    </row>
    <row r="2650" spans="1:13">
      <c r="A2650" s="1" t="s">
        <v>4667</v>
      </c>
      <c r="B2650">
        <v>7.1447461513336902E-10</v>
      </c>
      <c r="C2650" s="1">
        <v>7.3994425220849495E-7</v>
      </c>
      <c r="D2650">
        <v>0</v>
      </c>
      <c r="E2650">
        <v>0</v>
      </c>
      <c r="F2650">
        <v>0</v>
      </c>
      <c r="G2650">
        <v>1.02040816326531E-2</v>
      </c>
      <c r="H2650">
        <v>0</v>
      </c>
      <c r="I2650">
        <v>2.8169014084507001E-2</v>
      </c>
      <c r="J2650" s="1" t="s">
        <v>23229</v>
      </c>
      <c r="K2650" t="s">
        <v>23242</v>
      </c>
      <c r="L2650" t="s">
        <v>28544</v>
      </c>
      <c r="M2650" t="s">
        <v>28545</v>
      </c>
    </row>
    <row r="2651" spans="1:13">
      <c r="A2651" s="1" t="s">
        <v>4668</v>
      </c>
      <c r="B2651">
        <v>5.0346819388263998E-6</v>
      </c>
      <c r="C2651" s="1">
        <v>2.6669351869532201E-7</v>
      </c>
      <c r="D2651">
        <v>0.890625</v>
      </c>
      <c r="E2651">
        <v>0.95108695652173902</v>
      </c>
      <c r="F2651">
        <v>0.94587628865979401</v>
      </c>
      <c r="G2651">
        <v>0.98387096774193505</v>
      </c>
      <c r="H2651">
        <v>0.98198198198198205</v>
      </c>
      <c r="I2651">
        <v>0.97252747252747296</v>
      </c>
      <c r="J2651" s="1">
        <v>1</v>
      </c>
      <c r="K2651" t="s">
        <v>23240</v>
      </c>
      <c r="L2651" t="s">
        <v>28546</v>
      </c>
      <c r="M2651" t="s">
        <v>28547</v>
      </c>
    </row>
    <row r="2652" spans="1:13">
      <c r="A2652" s="1" t="s">
        <v>4669</v>
      </c>
      <c r="B2652">
        <v>2.4041530610238299E-5</v>
      </c>
      <c r="C2652" s="1">
        <v>2.5798893967318601E-5</v>
      </c>
      <c r="D2652">
        <v>0.22916666666666699</v>
      </c>
      <c r="E2652">
        <v>0.46153846153846201</v>
      </c>
      <c r="F2652">
        <v>4.0322580645161298E-3</v>
      </c>
      <c r="G2652">
        <v>4.5454545454545497E-2</v>
      </c>
      <c r="H2652">
        <v>1.6483516483516501E-2</v>
      </c>
      <c r="I2652">
        <v>0.25555555555555598</v>
      </c>
      <c r="J2652" s="1" t="s">
        <v>23229</v>
      </c>
      <c r="K2652" t="s">
        <v>23238</v>
      </c>
      <c r="L2652" t="s">
        <v>28548</v>
      </c>
      <c r="M2652" t="s">
        <v>28549</v>
      </c>
    </row>
    <row r="2653" spans="1:13">
      <c r="A2653" s="1" t="s">
        <v>4670</v>
      </c>
      <c r="B2653">
        <v>2.8623531015751899E-7</v>
      </c>
      <c r="C2653" s="1">
        <v>2.8168906191434099E-6</v>
      </c>
      <c r="D2653">
        <v>0</v>
      </c>
      <c r="E2653">
        <v>8.6206896551724102E-3</v>
      </c>
      <c r="F2653">
        <v>5.6818181818181802E-2</v>
      </c>
      <c r="G2653">
        <v>0</v>
      </c>
      <c r="H2653">
        <v>0.115942028985507</v>
      </c>
      <c r="I2653">
        <v>0</v>
      </c>
      <c r="J2653" s="1">
        <v>0</v>
      </c>
      <c r="K2653" t="s">
        <v>23238</v>
      </c>
      <c r="L2653" t="s">
        <v>28550</v>
      </c>
      <c r="M2653" t="s">
        <v>28551</v>
      </c>
    </row>
    <row r="2654" spans="1:13">
      <c r="A2654" s="1" t="s">
        <v>4671</v>
      </c>
      <c r="B2654">
        <v>9.6818554530205195E-5</v>
      </c>
      <c r="C2654" s="1">
        <v>3.9420335355328697E-5</v>
      </c>
      <c r="D2654">
        <v>0.41935483870967699</v>
      </c>
      <c r="E2654">
        <v>0.6875</v>
      </c>
      <c r="F2654">
        <v>0.377300613496933</v>
      </c>
      <c r="G2654">
        <v>0.31081081081081102</v>
      </c>
      <c r="H2654">
        <v>0.25862068965517199</v>
      </c>
      <c r="I2654">
        <v>0.70289855072463803</v>
      </c>
      <c r="J2654" s="1">
        <v>1</v>
      </c>
      <c r="K2654" t="s">
        <v>23240</v>
      </c>
      <c r="L2654" t="s">
        <v>28552</v>
      </c>
      <c r="M2654" t="s">
        <v>28553</v>
      </c>
    </row>
    <row r="2655" spans="1:13">
      <c r="A2655" s="1" t="s">
        <v>4672</v>
      </c>
      <c r="B2655">
        <v>2.77835305892545E-5</v>
      </c>
      <c r="C2655" s="1">
        <v>2.0692707792818798E-5</v>
      </c>
      <c r="D2655">
        <v>1</v>
      </c>
      <c r="E2655">
        <v>1</v>
      </c>
      <c r="F2655">
        <v>0.96410256410256401</v>
      </c>
      <c r="G2655">
        <v>0.98611111111111105</v>
      </c>
      <c r="H2655">
        <v>0.86893203883495096</v>
      </c>
      <c r="I2655">
        <v>0.918604651162791</v>
      </c>
      <c r="J2655" s="1">
        <v>1</v>
      </c>
      <c r="K2655" t="s">
        <v>23238</v>
      </c>
      <c r="L2655" t="s">
        <v>28554</v>
      </c>
      <c r="M2655" t="s">
        <v>28555</v>
      </c>
    </row>
    <row r="2656" spans="1:13">
      <c r="A2656" s="1" t="s">
        <v>4673</v>
      </c>
      <c r="B2656">
        <v>2.9905406930736401E-9</v>
      </c>
      <c r="C2656" s="1">
        <v>6.7537184033368698E-9</v>
      </c>
      <c r="D2656">
        <v>1</v>
      </c>
      <c r="E2656">
        <v>1</v>
      </c>
      <c r="F2656">
        <v>1</v>
      </c>
      <c r="G2656">
        <v>1</v>
      </c>
      <c r="H2656">
        <v>0.99275362318840599</v>
      </c>
      <c r="I2656">
        <v>1</v>
      </c>
      <c r="J2656" s="1" t="s">
        <v>23229</v>
      </c>
      <c r="K2656" t="s">
        <v>23238</v>
      </c>
      <c r="L2656" t="s">
        <v>28556</v>
      </c>
      <c r="M2656" t="s">
        <v>28557</v>
      </c>
    </row>
    <row r="2657" spans="1:13">
      <c r="A2657" s="1" t="s">
        <v>4674</v>
      </c>
      <c r="B2657">
        <v>6.46572636122382E-6</v>
      </c>
      <c r="C2657" s="1">
        <v>2.0978880406100701E-6</v>
      </c>
      <c r="D2657">
        <v>8.3333333333333301E-2</v>
      </c>
      <c r="E2657">
        <v>0.109195402298851</v>
      </c>
      <c r="F2657">
        <v>3.2786885245901599E-2</v>
      </c>
      <c r="G2657">
        <v>2.9411764705882401E-2</v>
      </c>
      <c r="H2657">
        <v>1.1494252873563199E-2</v>
      </c>
      <c r="I2657">
        <v>0</v>
      </c>
      <c r="J2657" s="1">
        <v>0</v>
      </c>
      <c r="K2657" t="s">
        <v>23240</v>
      </c>
      <c r="L2657" t="s">
        <v>28558</v>
      </c>
      <c r="M2657" t="s">
        <v>28559</v>
      </c>
    </row>
    <row r="2658" spans="1:13">
      <c r="A2658" s="1" t="s">
        <v>4675</v>
      </c>
      <c r="B2658">
        <v>3.5493811474185801E-5</v>
      </c>
      <c r="C2658" s="1">
        <v>2.3705212212644298E-5</v>
      </c>
      <c r="D2658">
        <v>0.96296296296296302</v>
      </c>
      <c r="E2658">
        <v>0.99358974358974395</v>
      </c>
      <c r="F2658">
        <v>0.71527777777777801</v>
      </c>
      <c r="G2658">
        <v>0.88888888888888895</v>
      </c>
      <c r="H2658">
        <v>0.41666666666666702</v>
      </c>
      <c r="I2658">
        <v>0.95945945945945899</v>
      </c>
      <c r="J2658" s="1">
        <v>1</v>
      </c>
      <c r="K2658" t="s">
        <v>23241</v>
      </c>
      <c r="L2658" t="s">
        <v>28560</v>
      </c>
      <c r="M2658" t="s">
        <v>28561</v>
      </c>
    </row>
    <row r="2659" spans="1:13">
      <c r="A2659" s="1" t="s">
        <v>4676</v>
      </c>
      <c r="B2659">
        <v>4.5405799229724997E-9</v>
      </c>
      <c r="C2659" s="1">
        <v>7.5896483635692495E-7</v>
      </c>
      <c r="D2659">
        <v>1</v>
      </c>
      <c r="E2659">
        <v>1</v>
      </c>
      <c r="F2659">
        <v>0.98314606741572996</v>
      </c>
      <c r="G2659">
        <v>1</v>
      </c>
      <c r="H2659">
        <v>0.98387096774193505</v>
      </c>
      <c r="I2659">
        <v>1</v>
      </c>
      <c r="J2659" s="1" t="s">
        <v>23229</v>
      </c>
      <c r="K2659" t="s">
        <v>23241</v>
      </c>
      <c r="L2659" t="s">
        <v>28562</v>
      </c>
      <c r="M2659" t="s">
        <v>28563</v>
      </c>
    </row>
    <row r="2660" spans="1:13">
      <c r="A2660" s="1" t="s">
        <v>4677</v>
      </c>
      <c r="B2660">
        <v>8.2783504596898306E-5</v>
      </c>
      <c r="C2660" s="1">
        <v>7.1082162298221296E-7</v>
      </c>
      <c r="D2660">
        <v>1</v>
      </c>
      <c r="E2660">
        <v>0.88</v>
      </c>
      <c r="F2660">
        <v>0.99668874172185395</v>
      </c>
      <c r="G2660">
        <v>1</v>
      </c>
      <c r="H2660">
        <v>0.98969072164948502</v>
      </c>
      <c r="I2660">
        <v>1</v>
      </c>
      <c r="J2660" s="1">
        <v>1</v>
      </c>
      <c r="K2660" t="s">
        <v>23241</v>
      </c>
      <c r="L2660" t="s">
        <v>28564</v>
      </c>
      <c r="M2660" t="s">
        <v>28565</v>
      </c>
    </row>
    <row r="2661" spans="1:13">
      <c r="A2661" s="1" t="s">
        <v>4678</v>
      </c>
      <c r="B2661">
        <v>0</v>
      </c>
      <c r="C2661" s="1">
        <v>0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 s="1" t="s">
        <v>23229</v>
      </c>
      <c r="K2661" t="s">
        <v>23241</v>
      </c>
      <c r="L2661" t="s">
        <v>28566</v>
      </c>
      <c r="M2661" t="s">
        <v>28567</v>
      </c>
    </row>
    <row r="2662" spans="1:13">
      <c r="A2662" s="1" t="s">
        <v>4679</v>
      </c>
      <c r="B2662">
        <v>5.8517384962592396E-6</v>
      </c>
      <c r="C2662" s="1">
        <v>7.1690638248811402E-6</v>
      </c>
      <c r="D2662">
        <v>0</v>
      </c>
      <c r="E2662">
        <v>0</v>
      </c>
      <c r="F2662">
        <v>2.1739130434782601E-2</v>
      </c>
      <c r="G2662">
        <v>0</v>
      </c>
      <c r="H2662">
        <v>0.144736842105263</v>
      </c>
      <c r="I2662">
        <v>9.8039215686274508E-3</v>
      </c>
      <c r="J2662" s="1">
        <v>0</v>
      </c>
      <c r="K2662" t="s">
        <v>23242</v>
      </c>
      <c r="L2662" t="s">
        <v>28568</v>
      </c>
      <c r="M2662" t="s">
        <v>28569</v>
      </c>
    </row>
    <row r="2663" spans="1:13">
      <c r="A2663" s="1" t="s">
        <v>4680</v>
      </c>
      <c r="B2663">
        <v>1.4334405645289599E-5</v>
      </c>
      <c r="C2663" s="1">
        <v>2.4757070702287001E-7</v>
      </c>
      <c r="D2663">
        <v>0.9375</v>
      </c>
      <c r="E2663">
        <v>1</v>
      </c>
      <c r="F2663">
        <v>0.69576719576719603</v>
      </c>
      <c r="G2663">
        <v>0.94318181818181823</v>
      </c>
      <c r="H2663">
        <v>0.63829787234042601</v>
      </c>
      <c r="I2663">
        <v>0.93181818181818177</v>
      </c>
      <c r="J2663" s="1">
        <v>1</v>
      </c>
      <c r="K2663" t="s">
        <v>23246</v>
      </c>
      <c r="L2663" t="s">
        <v>28570</v>
      </c>
      <c r="M2663" t="s">
        <v>28571</v>
      </c>
    </row>
    <row r="2664" spans="1:13">
      <c r="A2664" s="1" t="s">
        <v>4681</v>
      </c>
      <c r="B2664">
        <v>1.50409291564603E-5</v>
      </c>
      <c r="C2664" s="1">
        <v>2.1894677581241599E-4</v>
      </c>
      <c r="D2664">
        <v>4.6875E-2</v>
      </c>
      <c r="E2664">
        <v>0</v>
      </c>
      <c r="F2664">
        <v>4.6875E-2</v>
      </c>
      <c r="G2664">
        <v>0.55405405405405395</v>
      </c>
      <c r="H2664">
        <v>0.180412371134021</v>
      </c>
      <c r="I2664">
        <v>0.54861111111111105</v>
      </c>
      <c r="J2664" s="1">
        <v>0</v>
      </c>
      <c r="K2664" t="s">
        <v>23241</v>
      </c>
      <c r="L2664" t="s">
        <v>28572</v>
      </c>
      <c r="M2664" t="s">
        <v>28573</v>
      </c>
    </row>
    <row r="2665" spans="1:13">
      <c r="A2665" s="1" t="s">
        <v>4682</v>
      </c>
      <c r="B2665">
        <v>6.8253619342766902E-6</v>
      </c>
      <c r="C2665" s="1">
        <v>5.0089209588891199E-5</v>
      </c>
      <c r="D2665">
        <v>0.38888888888888901</v>
      </c>
      <c r="E2665">
        <v>0.25</v>
      </c>
      <c r="F2665">
        <v>8.3333333333333301E-2</v>
      </c>
      <c r="G2665">
        <v>0.30555555555555602</v>
      </c>
      <c r="H2665">
        <v>4.4554455445544601E-2</v>
      </c>
      <c r="I2665">
        <v>0.38372093023255799</v>
      </c>
      <c r="J2665" s="1" t="s">
        <v>23229</v>
      </c>
      <c r="K2665" t="s">
        <v>23241</v>
      </c>
      <c r="L2665" t="s">
        <v>28574</v>
      </c>
      <c r="M2665" t="s">
        <v>28575</v>
      </c>
    </row>
    <row r="2666" spans="1:13">
      <c r="A2666" s="1" t="s">
        <v>4683</v>
      </c>
      <c r="B2666">
        <v>1.94860573161404E-6</v>
      </c>
      <c r="C2666" s="1">
        <v>4.42392391851051E-5</v>
      </c>
      <c r="D2666">
        <v>0</v>
      </c>
      <c r="E2666">
        <v>0</v>
      </c>
      <c r="F2666">
        <v>0.184782608695652</v>
      </c>
      <c r="G2666">
        <v>0.22222222222222199</v>
      </c>
      <c r="H2666">
        <v>0.140625</v>
      </c>
      <c r="I2666">
        <v>5.0000000000000044E-2</v>
      </c>
      <c r="J2666" s="1">
        <v>1</v>
      </c>
      <c r="K2666" t="s">
        <v>23243</v>
      </c>
      <c r="L2666" t="s">
        <v>28576</v>
      </c>
      <c r="M2666" t="s">
        <v>28577</v>
      </c>
    </row>
    <row r="2667" spans="1:13">
      <c r="A2667" s="1" t="s">
        <v>4684</v>
      </c>
      <c r="B2667">
        <v>1.5310952783946799E-6</v>
      </c>
      <c r="C2667" s="1">
        <v>7.8221618481410195E-7</v>
      </c>
      <c r="D2667">
        <v>0</v>
      </c>
      <c r="E2667">
        <v>0</v>
      </c>
      <c r="F2667">
        <v>9.4936708860759497E-3</v>
      </c>
      <c r="G2667">
        <v>2.0833333333333301E-2</v>
      </c>
      <c r="H2667">
        <v>0</v>
      </c>
      <c r="I2667">
        <v>5.46875E-2</v>
      </c>
      <c r="J2667" s="1">
        <v>0</v>
      </c>
      <c r="K2667" t="s">
        <v>23242</v>
      </c>
      <c r="L2667" t="s">
        <v>28578</v>
      </c>
      <c r="M2667" t="s">
        <v>28579</v>
      </c>
    </row>
    <row r="2668" spans="1:13">
      <c r="A2668" s="1" t="s">
        <v>4685</v>
      </c>
      <c r="B2668">
        <v>2.93852424237192E-7</v>
      </c>
      <c r="C2668" s="1">
        <v>2.4991003564714398E-7</v>
      </c>
      <c r="D2668">
        <v>0</v>
      </c>
      <c r="E2668">
        <v>0</v>
      </c>
      <c r="F2668">
        <v>5.1351351351351403E-2</v>
      </c>
      <c r="G2668">
        <v>0</v>
      </c>
      <c r="H2668">
        <v>3.8043478260869602E-2</v>
      </c>
      <c r="I2668">
        <v>0</v>
      </c>
      <c r="J2668" s="1">
        <v>0</v>
      </c>
      <c r="K2668" t="s">
        <v>23242</v>
      </c>
      <c r="L2668" t="s">
        <v>28580</v>
      </c>
      <c r="M2668" t="s">
        <v>28581</v>
      </c>
    </row>
    <row r="2669" spans="1:13">
      <c r="A2669" s="1" t="s">
        <v>4686</v>
      </c>
      <c r="B2669">
        <v>8.4680072480617898E-5</v>
      </c>
      <c r="C2669" s="1">
        <v>5.3814258358798898E-6</v>
      </c>
      <c r="D2669">
        <v>0.18181818181818199</v>
      </c>
      <c r="E2669">
        <v>0.133333333333333</v>
      </c>
      <c r="F2669">
        <v>4.5454545454545497E-2</v>
      </c>
      <c r="G2669">
        <v>0.14285714285714299</v>
      </c>
      <c r="H2669">
        <v>7.3529411764705899E-2</v>
      </c>
      <c r="I2669">
        <v>0.203125</v>
      </c>
      <c r="J2669" s="1" t="s">
        <v>23229</v>
      </c>
      <c r="K2669" t="s">
        <v>23242</v>
      </c>
      <c r="L2669" t="s">
        <v>28582</v>
      </c>
      <c r="M2669" t="s">
        <v>28583</v>
      </c>
    </row>
    <row r="2670" spans="1:13">
      <c r="A2670" s="1" t="s">
        <v>4687</v>
      </c>
      <c r="B2670">
        <v>6.2888720288423698E-5</v>
      </c>
      <c r="C2670" s="1">
        <v>4.4760969058948E-5</v>
      </c>
      <c r="D2670">
        <v>0.133333333333333</v>
      </c>
      <c r="E2670">
        <v>0.18292682926829301</v>
      </c>
      <c r="F2670">
        <v>1.3966480446927399E-2</v>
      </c>
      <c r="G2670">
        <v>6.8965517241379296E-2</v>
      </c>
      <c r="H2670">
        <v>0.22159090909090901</v>
      </c>
      <c r="I2670">
        <v>0.2</v>
      </c>
      <c r="J2670" s="1">
        <v>0</v>
      </c>
      <c r="K2670" t="s">
        <v>23238</v>
      </c>
      <c r="L2670" t="s">
        <v>28584</v>
      </c>
      <c r="M2670" t="s">
        <v>28585</v>
      </c>
    </row>
    <row r="2671" spans="1:13">
      <c r="A2671" s="1" t="s">
        <v>4688</v>
      </c>
      <c r="B2671">
        <v>3.6320214785106898E-4</v>
      </c>
      <c r="C2671" s="1">
        <v>4.8595228530740599E-6</v>
      </c>
      <c r="D2671">
        <v>0.75</v>
      </c>
      <c r="E2671">
        <v>0.50724637681159401</v>
      </c>
      <c r="F2671">
        <v>0.71367521367521403</v>
      </c>
      <c r="G2671">
        <v>0.89743589743589702</v>
      </c>
      <c r="H2671">
        <v>0.578125</v>
      </c>
      <c r="I2671">
        <v>0.94805194805194803</v>
      </c>
      <c r="J2671" s="1">
        <v>1</v>
      </c>
      <c r="K2671" t="s">
        <v>23238</v>
      </c>
      <c r="L2671" t="s">
        <v>28586</v>
      </c>
      <c r="M2671" t="s">
        <v>28587</v>
      </c>
    </row>
    <row r="2672" spans="1:13">
      <c r="A2672" s="1" t="s">
        <v>4689</v>
      </c>
      <c r="B2672">
        <v>1.46251222254759E-5</v>
      </c>
      <c r="C2672" s="1">
        <v>1.29228708565308E-5</v>
      </c>
      <c r="D2672">
        <v>0</v>
      </c>
      <c r="E2672">
        <v>0</v>
      </c>
      <c r="F2672">
        <v>0.22395833333333301</v>
      </c>
      <c r="G2672">
        <v>4.5454545454545497E-2</v>
      </c>
      <c r="H2672">
        <v>0.34579439252336402</v>
      </c>
      <c r="I2672">
        <v>0.143564356435644</v>
      </c>
      <c r="J2672" s="1">
        <v>0</v>
      </c>
      <c r="K2672" t="s">
        <v>23238</v>
      </c>
      <c r="L2672" t="s">
        <v>28588</v>
      </c>
      <c r="M2672" t="s">
        <v>28589</v>
      </c>
    </row>
    <row r="2673" spans="1:13">
      <c r="A2673" s="1" t="s">
        <v>4690</v>
      </c>
      <c r="B2673">
        <v>5.6857454207367598E-8</v>
      </c>
      <c r="C2673" s="1">
        <v>8.5910778930468299E-7</v>
      </c>
      <c r="D2673">
        <v>0</v>
      </c>
      <c r="E2673">
        <v>0</v>
      </c>
      <c r="F2673">
        <v>0</v>
      </c>
      <c r="G2673">
        <v>0.14705882352941199</v>
      </c>
      <c r="H2673">
        <v>2.2471910112359501E-2</v>
      </c>
      <c r="I2673">
        <v>2.9411764705882401E-2</v>
      </c>
      <c r="J2673" s="1">
        <v>0</v>
      </c>
      <c r="K2673" t="s">
        <v>23239</v>
      </c>
      <c r="L2673" t="s">
        <v>28590</v>
      </c>
      <c r="M2673" t="s">
        <v>28591</v>
      </c>
    </row>
    <row r="2674" spans="1:13">
      <c r="A2674" s="1" t="s">
        <v>4691</v>
      </c>
      <c r="B2674">
        <v>1.5629258103568399E-8</v>
      </c>
      <c r="C2674" s="1">
        <v>3.1966271449260301E-7</v>
      </c>
      <c r="D2674">
        <v>0</v>
      </c>
      <c r="E2674">
        <v>0.13095238095238099</v>
      </c>
      <c r="F2674">
        <v>0</v>
      </c>
      <c r="G2674">
        <v>2.9411764705882401E-2</v>
      </c>
      <c r="H2674">
        <v>0</v>
      </c>
      <c r="I2674">
        <v>2.7027027027027001E-2</v>
      </c>
      <c r="J2674" s="1">
        <v>0</v>
      </c>
      <c r="K2674" t="s">
        <v>23241</v>
      </c>
      <c r="L2674" t="s">
        <v>28592</v>
      </c>
      <c r="M2674" t="s">
        <v>28593</v>
      </c>
    </row>
    <row r="2675" spans="1:13">
      <c r="A2675" s="1" t="s">
        <v>4692</v>
      </c>
      <c r="B2675">
        <v>2.90896593664263E-4</v>
      </c>
      <c r="C2675" s="1">
        <v>6.1221260907866999E-4</v>
      </c>
      <c r="D2675">
        <v>0</v>
      </c>
      <c r="E2675">
        <v>0</v>
      </c>
      <c r="F2675">
        <v>0.37105263157894702</v>
      </c>
      <c r="G2675">
        <v>0</v>
      </c>
      <c r="H2675">
        <v>5.9405940594059403E-2</v>
      </c>
      <c r="I2675">
        <v>1.6666666666666701E-2</v>
      </c>
      <c r="J2675" s="1">
        <v>0.5</v>
      </c>
      <c r="K2675" t="s">
        <v>23237</v>
      </c>
      <c r="L2675" t="s">
        <v>28594</v>
      </c>
      <c r="M2675" t="s">
        <v>28595</v>
      </c>
    </row>
    <row r="2676" spans="1:13">
      <c r="A2676" s="1" t="s">
        <v>4693</v>
      </c>
      <c r="B2676">
        <v>2.7600701330279698E-7</v>
      </c>
      <c r="C2676" s="1">
        <v>5.3770588994151897E-7</v>
      </c>
      <c r="D2676">
        <v>1.5625E-2</v>
      </c>
      <c r="E2676">
        <v>5.31914893617021E-3</v>
      </c>
      <c r="F2676">
        <v>5.1282051282051299E-3</v>
      </c>
      <c r="G2676">
        <v>0</v>
      </c>
      <c r="H2676">
        <v>1.3157894736842099E-2</v>
      </c>
      <c r="I2676">
        <v>4.1322314049586804E-3</v>
      </c>
      <c r="J2676" s="1">
        <v>0.95454545454545503</v>
      </c>
      <c r="K2676" t="s">
        <v>23238</v>
      </c>
      <c r="L2676" t="s">
        <v>28596</v>
      </c>
      <c r="M2676" t="s">
        <v>28597</v>
      </c>
    </row>
    <row r="2677" spans="1:13">
      <c r="A2677" s="1" t="s">
        <v>4694</v>
      </c>
      <c r="B2677">
        <v>9.1192520553481698E-7</v>
      </c>
      <c r="C2677" s="1">
        <v>4.6640567528718597E-9</v>
      </c>
      <c r="D2677">
        <v>0</v>
      </c>
      <c r="E2677">
        <v>0.10752688172043</v>
      </c>
      <c r="F2677">
        <v>0</v>
      </c>
      <c r="G2677">
        <v>0</v>
      </c>
      <c r="H2677">
        <v>0</v>
      </c>
      <c r="I2677">
        <v>0</v>
      </c>
      <c r="J2677" s="1">
        <v>0</v>
      </c>
      <c r="K2677" t="s">
        <v>23241</v>
      </c>
      <c r="L2677" t="s">
        <v>28598</v>
      </c>
      <c r="M2677" t="s">
        <v>28599</v>
      </c>
    </row>
    <row r="2678" spans="1:13">
      <c r="A2678" s="1" t="s">
        <v>4695</v>
      </c>
      <c r="B2678">
        <v>5.6406051129053399E-8</v>
      </c>
      <c r="C2678" s="1">
        <v>1.27881439806563E-8</v>
      </c>
      <c r="D2678">
        <v>1</v>
      </c>
      <c r="E2678">
        <v>1</v>
      </c>
      <c r="F2678">
        <v>0.99624060150375904</v>
      </c>
      <c r="G2678">
        <v>1</v>
      </c>
      <c r="H2678">
        <v>1</v>
      </c>
      <c r="I2678">
        <v>1</v>
      </c>
      <c r="J2678" s="1">
        <v>1</v>
      </c>
      <c r="K2678" t="s">
        <v>23238</v>
      </c>
      <c r="L2678" t="s">
        <v>28600</v>
      </c>
      <c r="M2678" t="s">
        <v>28601</v>
      </c>
    </row>
    <row r="2679" spans="1:13">
      <c r="A2679" s="1" t="s">
        <v>4696</v>
      </c>
      <c r="B2679">
        <v>6.0064369578114397E-7</v>
      </c>
      <c r="C2679" s="1">
        <v>5.7364240188153602E-6</v>
      </c>
      <c r="D2679">
        <v>0.96875</v>
      </c>
      <c r="E2679">
        <v>0.98958333333333304</v>
      </c>
      <c r="F2679">
        <v>0.95618556701030899</v>
      </c>
      <c r="G2679">
        <v>0.99038461538461497</v>
      </c>
      <c r="H2679">
        <v>0.87980769230769196</v>
      </c>
      <c r="I2679">
        <v>0.96666666666666701</v>
      </c>
      <c r="J2679" s="1">
        <v>1</v>
      </c>
      <c r="K2679" t="s">
        <v>23239</v>
      </c>
      <c r="L2679" t="s">
        <v>28602</v>
      </c>
      <c r="M2679" t="s">
        <v>28603</v>
      </c>
    </row>
    <row r="2680" spans="1:13">
      <c r="A2680" s="1" t="s">
        <v>4697</v>
      </c>
      <c r="B2680">
        <v>1.35374846793041E-6</v>
      </c>
      <c r="C2680" s="1">
        <v>7.0525847981590196E-6</v>
      </c>
      <c r="D2680">
        <v>1</v>
      </c>
      <c r="E2680">
        <v>1</v>
      </c>
      <c r="F2680">
        <v>1</v>
      </c>
      <c r="G2680">
        <v>0.63725490196078405</v>
      </c>
      <c r="H2680">
        <v>0.99509803921568596</v>
      </c>
      <c r="I2680">
        <v>0.91203703703703698</v>
      </c>
      <c r="J2680" s="1">
        <v>1</v>
      </c>
      <c r="K2680" t="s">
        <v>23238</v>
      </c>
      <c r="L2680" t="s">
        <v>28604</v>
      </c>
      <c r="M2680" t="s">
        <v>28605</v>
      </c>
    </row>
    <row r="2681" spans="1:13">
      <c r="A2681" s="1" t="s">
        <v>4698</v>
      </c>
      <c r="B2681">
        <v>6.6832671090638003E-5</v>
      </c>
      <c r="C2681" s="1">
        <v>2.9634840542241699E-5</v>
      </c>
      <c r="D2681">
        <v>0.41666666666666702</v>
      </c>
      <c r="E2681">
        <v>0.65</v>
      </c>
      <c r="F2681">
        <v>0.58974358974358998</v>
      </c>
      <c r="G2681">
        <v>0.92857142857142905</v>
      </c>
      <c r="H2681">
        <v>0.77830188679245305</v>
      </c>
      <c r="I2681">
        <v>0.6328125</v>
      </c>
      <c r="J2681" s="1">
        <v>0.85</v>
      </c>
      <c r="K2681" t="s">
        <v>23241</v>
      </c>
      <c r="L2681" t="s">
        <v>28606</v>
      </c>
      <c r="M2681" t="s">
        <v>28607</v>
      </c>
    </row>
    <row r="2682" spans="1:13">
      <c r="A2682" s="1" t="s">
        <v>4699</v>
      </c>
      <c r="B2682">
        <v>2.1349380746067801E-7</v>
      </c>
      <c r="C2682" s="1">
        <v>4.9881858882463998E-6</v>
      </c>
      <c r="D2682">
        <v>0.296296296296296</v>
      </c>
      <c r="E2682">
        <v>0.15432098765432101</v>
      </c>
      <c r="F2682">
        <v>3.2786885245901599E-2</v>
      </c>
      <c r="G2682">
        <v>0</v>
      </c>
      <c r="H2682">
        <v>1.5384615384615399E-2</v>
      </c>
      <c r="I2682">
        <v>6.3829787234042507E-2</v>
      </c>
      <c r="J2682" s="1">
        <v>0.16666666666666699</v>
      </c>
      <c r="K2682" t="s">
        <v>23241</v>
      </c>
      <c r="L2682" t="s">
        <v>28608</v>
      </c>
      <c r="M2682" t="s">
        <v>28609</v>
      </c>
    </row>
    <row r="2683" spans="1:13">
      <c r="A2683" s="1" t="s">
        <v>4700</v>
      </c>
      <c r="B2683">
        <v>9.32047286492678E-8</v>
      </c>
      <c r="C2683" s="1">
        <v>4.6014867194566504E-6</v>
      </c>
      <c r="D2683">
        <v>0</v>
      </c>
      <c r="E2683">
        <v>1.05263157894737E-2</v>
      </c>
      <c r="F2683">
        <v>0</v>
      </c>
      <c r="G2683">
        <v>0.30952380952380998</v>
      </c>
      <c r="H2683">
        <v>4.3859649122806998E-3</v>
      </c>
      <c r="I2683">
        <v>4.5045045045045001E-2</v>
      </c>
      <c r="J2683" s="1">
        <v>0</v>
      </c>
      <c r="K2683" t="s">
        <v>23239</v>
      </c>
      <c r="L2683" t="s">
        <v>28610</v>
      </c>
      <c r="M2683" t="s">
        <v>28611</v>
      </c>
    </row>
    <row r="2684" spans="1:13">
      <c r="A2684" s="1" t="s">
        <v>4701</v>
      </c>
      <c r="B2684">
        <v>1.3159391312401299E-5</v>
      </c>
      <c r="C2684" s="1">
        <v>2.6616002127592998E-6</v>
      </c>
      <c r="D2684">
        <v>0.952380952380952</v>
      </c>
      <c r="E2684">
        <v>0.95535714285714302</v>
      </c>
      <c r="F2684">
        <v>0.94318181818181801</v>
      </c>
      <c r="G2684">
        <v>0.87931034482758597</v>
      </c>
      <c r="H2684">
        <v>1</v>
      </c>
      <c r="I2684">
        <v>1</v>
      </c>
      <c r="J2684" s="1">
        <v>1</v>
      </c>
      <c r="K2684" t="s">
        <v>23238</v>
      </c>
      <c r="L2684" t="s">
        <v>28612</v>
      </c>
      <c r="M2684" t="s">
        <v>28613</v>
      </c>
    </row>
    <row r="2685" spans="1:13">
      <c r="A2685" s="1" t="s">
        <v>4702</v>
      </c>
      <c r="B2685">
        <v>5.4221366262350599E-6</v>
      </c>
      <c r="C2685" s="1">
        <v>4.5625496881612799E-7</v>
      </c>
      <c r="D2685">
        <v>0</v>
      </c>
      <c r="E2685">
        <v>0</v>
      </c>
      <c r="F2685">
        <v>0</v>
      </c>
      <c r="G2685">
        <v>0.15277777777777801</v>
      </c>
      <c r="H2685">
        <v>9.0090090090090107E-3</v>
      </c>
      <c r="I2685">
        <v>1.5789473684210499E-2</v>
      </c>
      <c r="J2685" s="1" t="s">
        <v>23229</v>
      </c>
      <c r="K2685" t="s">
        <v>23239</v>
      </c>
      <c r="L2685" t="s">
        <v>28614</v>
      </c>
      <c r="M2685" t="s">
        <v>28615</v>
      </c>
    </row>
    <row r="2686" spans="1:13">
      <c r="A2686" s="1" t="s">
        <v>4703</v>
      </c>
      <c r="B2686">
        <v>9.2504751094194596E-7</v>
      </c>
      <c r="C2686" s="1">
        <v>3.1223510446243101E-6</v>
      </c>
      <c r="D2686">
        <v>1.72413793103448E-2</v>
      </c>
      <c r="E2686">
        <v>5.74712643678161E-3</v>
      </c>
      <c r="F2686">
        <v>0.23553719008264501</v>
      </c>
      <c r="G2686">
        <v>0</v>
      </c>
      <c r="H2686">
        <v>8.2352941176470601E-2</v>
      </c>
      <c r="I2686">
        <v>0</v>
      </c>
      <c r="J2686" s="1">
        <v>0</v>
      </c>
      <c r="K2686" t="s">
        <v>23238</v>
      </c>
      <c r="L2686" t="s">
        <v>28616</v>
      </c>
      <c r="M2686" t="s">
        <v>28617</v>
      </c>
    </row>
    <row r="2687" spans="1:13">
      <c r="A2687" s="1" t="s">
        <v>4704</v>
      </c>
      <c r="B2687">
        <v>2.2997555792746701E-7</v>
      </c>
      <c r="C2687" s="1">
        <v>4.0694394783432802E-6</v>
      </c>
      <c r="D2687">
        <v>0.92592592592592604</v>
      </c>
      <c r="E2687">
        <v>0.99418604651162801</v>
      </c>
      <c r="F2687">
        <v>1</v>
      </c>
      <c r="G2687">
        <v>0.98076923076923095</v>
      </c>
      <c r="H2687">
        <v>0.99047619047619095</v>
      </c>
      <c r="I2687">
        <v>1</v>
      </c>
      <c r="J2687" s="1" t="s">
        <v>23229</v>
      </c>
      <c r="K2687" t="s">
        <v>23238</v>
      </c>
      <c r="L2687" t="s">
        <v>28618</v>
      </c>
      <c r="M2687" t="s">
        <v>28619</v>
      </c>
    </row>
    <row r="2688" spans="1:13">
      <c r="A2688" s="1" t="s">
        <v>4705</v>
      </c>
      <c r="B2688">
        <v>1.3531698978353199E-6</v>
      </c>
      <c r="C2688" s="1">
        <v>6.5961898440158298E-6</v>
      </c>
      <c r="D2688">
        <v>1</v>
      </c>
      <c r="E2688">
        <v>0.99367088607594933</v>
      </c>
      <c r="F2688">
        <v>0.99210526315789471</v>
      </c>
      <c r="G2688">
        <v>0.97499999999999998</v>
      </c>
      <c r="H2688">
        <v>0.68686868686868707</v>
      </c>
      <c r="I2688">
        <v>0.98148148148148151</v>
      </c>
      <c r="J2688" s="1" t="s">
        <v>23229</v>
      </c>
      <c r="K2688" t="s">
        <v>23243</v>
      </c>
      <c r="L2688" t="s">
        <v>28620</v>
      </c>
      <c r="M2688" t="s">
        <v>28621</v>
      </c>
    </row>
    <row r="2689" spans="1:13">
      <c r="A2689" s="1" t="s">
        <v>4706</v>
      </c>
      <c r="B2689">
        <v>2.4478766812220101E-4</v>
      </c>
      <c r="C2689" s="1">
        <v>5.2521576662813897E-7</v>
      </c>
      <c r="D2689">
        <v>0.203125</v>
      </c>
      <c r="E2689">
        <v>0.17708333333333301</v>
      </c>
      <c r="F2689">
        <v>2.6737967914438501E-3</v>
      </c>
      <c r="G2689">
        <v>1.7857142857142901E-2</v>
      </c>
      <c r="H2689">
        <v>2.2935779816513801E-2</v>
      </c>
      <c r="I2689">
        <v>2.1551724137931001E-2</v>
      </c>
      <c r="J2689" s="1">
        <v>0</v>
      </c>
      <c r="K2689" t="s">
        <v>23241</v>
      </c>
      <c r="L2689" t="s">
        <v>28622</v>
      </c>
      <c r="M2689" t="s">
        <v>28623</v>
      </c>
    </row>
    <row r="2690" spans="1:13">
      <c r="A2690" s="1" t="s">
        <v>4707</v>
      </c>
      <c r="B2690">
        <v>2.2890659872370398E-6</v>
      </c>
      <c r="C2690" s="1">
        <v>1.92968620241903E-5</v>
      </c>
      <c r="D2690">
        <v>0</v>
      </c>
      <c r="E2690">
        <v>0</v>
      </c>
      <c r="F2690">
        <v>5.1813471502590702E-3</v>
      </c>
      <c r="G2690">
        <v>0.439024390243902</v>
      </c>
      <c r="H2690">
        <v>4.3859649122806998E-3</v>
      </c>
      <c r="I2690">
        <v>0.44230769230769201</v>
      </c>
      <c r="J2690" s="1">
        <v>0</v>
      </c>
      <c r="K2690" t="s">
        <v>23238</v>
      </c>
      <c r="L2690" t="s">
        <v>28624</v>
      </c>
      <c r="M2690" t="s">
        <v>28625</v>
      </c>
    </row>
    <row r="2691" spans="1:13">
      <c r="A2691" s="1" t="s">
        <v>4708</v>
      </c>
      <c r="B2691">
        <v>6.9773069695351201E-6</v>
      </c>
      <c r="C2691" s="1">
        <v>8.3990819463733604E-7</v>
      </c>
      <c r="D2691">
        <v>0.96875</v>
      </c>
      <c r="E2691">
        <v>0.859375</v>
      </c>
      <c r="F2691">
        <v>0.984615384615385</v>
      </c>
      <c r="G2691">
        <v>0.90384615384615397</v>
      </c>
      <c r="H2691">
        <v>0.98214285714285698</v>
      </c>
      <c r="I2691">
        <v>0.95098039215686303</v>
      </c>
      <c r="J2691" s="1">
        <v>1</v>
      </c>
      <c r="K2691" t="s">
        <v>23240</v>
      </c>
      <c r="L2691" t="s">
        <v>28626</v>
      </c>
      <c r="M2691" t="s">
        <v>28627</v>
      </c>
    </row>
    <row r="2692" spans="1:13">
      <c r="A2692" s="1" t="s">
        <v>4709</v>
      </c>
      <c r="B2692">
        <v>4.4558325227693496E-6</v>
      </c>
      <c r="C2692" s="1">
        <v>8.6958355480865299E-7</v>
      </c>
      <c r="D2692">
        <v>0.204545454545455</v>
      </c>
      <c r="E2692">
        <v>4.9019607843137303E-2</v>
      </c>
      <c r="F2692">
        <v>0</v>
      </c>
      <c r="G2692">
        <v>0</v>
      </c>
      <c r="H2692">
        <v>0</v>
      </c>
      <c r="I2692">
        <v>0</v>
      </c>
      <c r="J2692" s="1">
        <v>0</v>
      </c>
      <c r="K2692" t="s">
        <v>23241</v>
      </c>
      <c r="L2692" t="s">
        <v>28628</v>
      </c>
      <c r="M2692" t="s">
        <v>28629</v>
      </c>
    </row>
    <row r="2693" spans="1:13">
      <c r="A2693" s="1" t="s">
        <v>4710</v>
      </c>
      <c r="B2693">
        <v>1.34703267503359E-6</v>
      </c>
      <c r="C2693" s="1">
        <v>3.2700536473588299E-5</v>
      </c>
      <c r="D2693">
        <v>0.92500000000000004</v>
      </c>
      <c r="E2693">
        <v>1</v>
      </c>
      <c r="F2693">
        <v>0.83219178082191803</v>
      </c>
      <c r="G2693">
        <v>0.98484848484848497</v>
      </c>
      <c r="H2693">
        <v>0.981012658227848</v>
      </c>
      <c r="I2693">
        <v>1</v>
      </c>
      <c r="J2693" s="1">
        <v>1</v>
      </c>
      <c r="K2693" t="s">
        <v>23238</v>
      </c>
      <c r="L2693" t="s">
        <v>28630</v>
      </c>
      <c r="M2693" t="s">
        <v>28631</v>
      </c>
    </row>
    <row r="2694" spans="1:13">
      <c r="A2694" s="1" t="s">
        <v>4711</v>
      </c>
      <c r="B2694">
        <v>7.0222669704908496E-6</v>
      </c>
      <c r="C2694" s="1">
        <v>8.0590765629992496E-5</v>
      </c>
      <c r="D2694">
        <v>6.25E-2</v>
      </c>
      <c r="E2694">
        <v>0.14893617021276601</v>
      </c>
      <c r="F2694">
        <v>2.7624309392265201E-3</v>
      </c>
      <c r="G2694">
        <v>8.9285714285714298E-3</v>
      </c>
      <c r="H2694">
        <v>4.0178571428571397E-2</v>
      </c>
      <c r="I2694">
        <v>5.7377049180327898E-2</v>
      </c>
      <c r="J2694" s="1">
        <v>0</v>
      </c>
      <c r="K2694" t="s">
        <v>23242</v>
      </c>
      <c r="L2694" t="s">
        <v>28632</v>
      </c>
      <c r="M2694" t="s">
        <v>28633</v>
      </c>
    </row>
    <row r="2695" spans="1:13">
      <c r="A2695" s="1" t="s">
        <v>4712</v>
      </c>
      <c r="B2695">
        <v>2.6886248178909501E-8</v>
      </c>
      <c r="C2695" s="1">
        <v>1.8324113590234101E-5</v>
      </c>
      <c r="D2695">
        <v>0.984375</v>
      </c>
      <c r="E2695">
        <v>0.98404255319148903</v>
      </c>
      <c r="F2695">
        <v>0.94615384615384601</v>
      </c>
      <c r="G2695">
        <v>0.99137931034482796</v>
      </c>
      <c r="H2695">
        <v>0.99561403508771895</v>
      </c>
      <c r="I2695">
        <v>0.97154471544715404</v>
      </c>
      <c r="J2695" s="1">
        <v>0.95454545454545503</v>
      </c>
      <c r="K2695" t="s">
        <v>23238</v>
      </c>
      <c r="L2695" t="s">
        <v>28634</v>
      </c>
      <c r="M2695" t="s">
        <v>28635</v>
      </c>
    </row>
    <row r="2696" spans="1:13">
      <c r="A2696" s="1" t="s">
        <v>4713</v>
      </c>
      <c r="B2696">
        <v>1.7578174184345E-6</v>
      </c>
      <c r="C2696" s="1">
        <v>2.2139785002847801E-7</v>
      </c>
      <c r="D2696">
        <v>0</v>
      </c>
      <c r="E2696">
        <v>5.2083333333333296E-3</v>
      </c>
      <c r="F2696">
        <v>0.28717948717948699</v>
      </c>
      <c r="G2696">
        <v>4.31034482758621E-2</v>
      </c>
      <c r="H2696">
        <v>0.30701754385964902</v>
      </c>
      <c r="I2696">
        <v>3.7499999999999999E-2</v>
      </c>
      <c r="J2696" s="1">
        <v>0</v>
      </c>
      <c r="K2696" t="s">
        <v>23241</v>
      </c>
      <c r="L2696" t="s">
        <v>28636</v>
      </c>
      <c r="M2696" t="s">
        <v>28637</v>
      </c>
    </row>
    <row r="2697" spans="1:13">
      <c r="A2697" s="1" t="s">
        <v>4714</v>
      </c>
      <c r="B2697">
        <v>2.47785935656463E-6</v>
      </c>
      <c r="C2697" s="1">
        <v>8.8975251074723604E-8</v>
      </c>
      <c r="D2697">
        <v>0</v>
      </c>
      <c r="E2697">
        <v>1.72413793103448E-2</v>
      </c>
      <c r="F2697">
        <v>0</v>
      </c>
      <c r="G2697">
        <v>9.0909090909090905E-3</v>
      </c>
      <c r="H2697">
        <v>0</v>
      </c>
      <c r="I2697">
        <v>1.6304347826087001E-2</v>
      </c>
      <c r="J2697" s="1">
        <v>0.40909090909090901</v>
      </c>
      <c r="K2697" t="s">
        <v>23241</v>
      </c>
      <c r="L2697" t="s">
        <v>28638</v>
      </c>
      <c r="M2697" t="s">
        <v>28639</v>
      </c>
    </row>
    <row r="2698" spans="1:13">
      <c r="A2698" s="1" t="s">
        <v>4715</v>
      </c>
      <c r="B2698">
        <v>4.3242775977114301E-5</v>
      </c>
      <c r="C2698" s="1">
        <v>7.3538744908881704E-6</v>
      </c>
      <c r="D2698">
        <v>0.39655172413793099</v>
      </c>
      <c r="E2698">
        <v>0.313253012048193</v>
      </c>
      <c r="F2698">
        <v>3.97727272727273E-2</v>
      </c>
      <c r="G2698">
        <v>0</v>
      </c>
      <c r="H2698">
        <v>6.0240963855421699E-3</v>
      </c>
      <c r="I2698">
        <v>0</v>
      </c>
      <c r="J2698" s="1">
        <v>0</v>
      </c>
      <c r="K2698" t="s">
        <v>23241</v>
      </c>
      <c r="L2698" t="s">
        <v>28640</v>
      </c>
      <c r="M2698" t="s">
        <v>28641</v>
      </c>
    </row>
    <row r="2699" spans="1:13">
      <c r="A2699" s="1" t="s">
        <v>4716</v>
      </c>
      <c r="B2699">
        <v>5.7362078443855799E-6</v>
      </c>
      <c r="C2699" s="1">
        <v>2.1759619493628299E-6</v>
      </c>
      <c r="D2699">
        <v>0.92105263157894735</v>
      </c>
      <c r="E2699">
        <v>1</v>
      </c>
      <c r="F2699">
        <v>0.97697368421052633</v>
      </c>
      <c r="G2699">
        <v>0.94</v>
      </c>
      <c r="H2699">
        <v>0.96739130434782605</v>
      </c>
      <c r="I2699">
        <v>0.9285714285714286</v>
      </c>
      <c r="J2699" s="1">
        <v>1</v>
      </c>
      <c r="K2699" t="s">
        <v>23244</v>
      </c>
      <c r="L2699" t="s">
        <v>28642</v>
      </c>
      <c r="M2699" t="s">
        <v>28643</v>
      </c>
    </row>
    <row r="2700" spans="1:13">
      <c r="A2700" s="1" t="s">
        <v>4717</v>
      </c>
      <c r="B2700">
        <v>2.07612017998146E-4</v>
      </c>
      <c r="C2700" s="1">
        <v>2.0480210089107702E-5</v>
      </c>
      <c r="D2700">
        <v>0.85714285714285698</v>
      </c>
      <c r="E2700">
        <v>0.73972602739726001</v>
      </c>
      <c r="F2700">
        <v>0.98120300751879697</v>
      </c>
      <c r="G2700">
        <v>0.88709677419354804</v>
      </c>
      <c r="H2700">
        <v>0.97191011235955105</v>
      </c>
      <c r="I2700">
        <v>0.96875</v>
      </c>
      <c r="J2700" s="1">
        <v>1</v>
      </c>
      <c r="K2700" t="s">
        <v>23237</v>
      </c>
      <c r="L2700" t="s">
        <v>28644</v>
      </c>
      <c r="M2700" t="s">
        <v>28645</v>
      </c>
    </row>
    <row r="2701" spans="1:13">
      <c r="A2701" s="1" t="s">
        <v>4718</v>
      </c>
      <c r="B2701">
        <v>2.9002722260785798E-4</v>
      </c>
      <c r="C2701" s="1">
        <v>2.9104356852837801E-5</v>
      </c>
      <c r="D2701">
        <v>0.609375</v>
      </c>
      <c r="E2701">
        <v>0.32954545454545497</v>
      </c>
      <c r="F2701">
        <v>0.89473684210526305</v>
      </c>
      <c r="G2701">
        <v>0.842592592592593</v>
      </c>
      <c r="H2701">
        <v>0.86036036036036001</v>
      </c>
      <c r="I2701">
        <v>0.68468468468468502</v>
      </c>
      <c r="J2701" s="1" t="s">
        <v>23229</v>
      </c>
      <c r="K2701" t="s">
        <v>23238</v>
      </c>
      <c r="L2701" t="s">
        <v>28646</v>
      </c>
      <c r="M2701" t="s">
        <v>28647</v>
      </c>
    </row>
    <row r="2702" spans="1:13">
      <c r="A2702" s="1" t="s">
        <v>4719</v>
      </c>
      <c r="B2702">
        <v>1.9852088927707099E-6</v>
      </c>
      <c r="C2702" s="1">
        <v>3.0830873496690098E-6</v>
      </c>
      <c r="D2702">
        <v>0.640625</v>
      </c>
      <c r="E2702">
        <v>0.62105263157894697</v>
      </c>
      <c r="F2702">
        <v>0.63589743589743597</v>
      </c>
      <c r="G2702">
        <v>0.83035714285714302</v>
      </c>
      <c r="H2702">
        <v>0.67699115044247804</v>
      </c>
      <c r="I2702">
        <v>0.71900826446280997</v>
      </c>
      <c r="J2702" s="1">
        <v>1</v>
      </c>
      <c r="K2702" t="s">
        <v>23240</v>
      </c>
      <c r="L2702" t="s">
        <v>28648</v>
      </c>
      <c r="M2702" t="s">
        <v>28649</v>
      </c>
    </row>
    <row r="2703" spans="1:13">
      <c r="A2703" s="1" t="s">
        <v>4720</v>
      </c>
      <c r="B2703">
        <v>2.9621805087045098E-7</v>
      </c>
      <c r="C2703" s="1">
        <v>4.8185333265937704E-7</v>
      </c>
      <c r="D2703">
        <v>0.96428571428571397</v>
      </c>
      <c r="E2703">
        <v>1</v>
      </c>
      <c r="F2703">
        <v>0.996</v>
      </c>
      <c r="G2703">
        <v>1</v>
      </c>
      <c r="H2703">
        <v>0.85135135135135098</v>
      </c>
      <c r="I2703">
        <v>0.97196261682243001</v>
      </c>
      <c r="J2703" s="1">
        <v>1</v>
      </c>
      <c r="K2703" t="s">
        <v>23240</v>
      </c>
      <c r="L2703" t="s">
        <v>28650</v>
      </c>
      <c r="M2703" t="s">
        <v>28651</v>
      </c>
    </row>
    <row r="2704" spans="1:13">
      <c r="A2704" s="1" t="s">
        <v>4721</v>
      </c>
      <c r="B2704">
        <v>3.8852727824636604E-6</v>
      </c>
      <c r="C2704" s="1">
        <v>1.00459632743399E-6</v>
      </c>
      <c r="D2704">
        <v>0</v>
      </c>
      <c r="E2704">
        <v>0</v>
      </c>
      <c r="F2704">
        <v>0</v>
      </c>
      <c r="G2704">
        <v>0.27083333333333298</v>
      </c>
      <c r="H2704">
        <v>0.01</v>
      </c>
      <c r="I2704">
        <v>3.125E-2</v>
      </c>
      <c r="J2704" s="1">
        <v>0</v>
      </c>
      <c r="K2704" t="s">
        <v>23242</v>
      </c>
      <c r="L2704" t="s">
        <v>28652</v>
      </c>
      <c r="M2704" t="s">
        <v>28653</v>
      </c>
    </row>
    <row r="2705" spans="1:13">
      <c r="A2705" s="1" t="s">
        <v>4722</v>
      </c>
      <c r="B2705">
        <v>2.6473122772679398E-6</v>
      </c>
      <c r="C2705" s="1">
        <v>5.2431088854564799E-5</v>
      </c>
      <c r="D2705">
        <v>1.6129032258064498E-2</v>
      </c>
      <c r="E2705">
        <v>0</v>
      </c>
      <c r="F2705">
        <v>2.6627218934911202E-2</v>
      </c>
      <c r="G2705">
        <v>0.04</v>
      </c>
      <c r="H2705">
        <v>0.25581395348837199</v>
      </c>
      <c r="I2705">
        <v>9.6153846153846194E-3</v>
      </c>
      <c r="J2705" s="1">
        <v>0</v>
      </c>
      <c r="K2705" t="s">
        <v>23238</v>
      </c>
      <c r="L2705" t="s">
        <v>28654</v>
      </c>
      <c r="M2705" t="s">
        <v>28655</v>
      </c>
    </row>
    <row r="2706" spans="1:13">
      <c r="A2706" s="1" t="s">
        <v>4723</v>
      </c>
      <c r="B2706">
        <v>0</v>
      </c>
      <c r="C2706" s="1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s="1">
        <v>0.5</v>
      </c>
      <c r="K2706" t="s">
        <v>23240</v>
      </c>
      <c r="L2706" t="s">
        <v>28656</v>
      </c>
      <c r="M2706" t="s">
        <v>28657</v>
      </c>
    </row>
    <row r="2707" spans="1:13">
      <c r="A2707" s="1" t="s">
        <v>4724</v>
      </c>
      <c r="B2707">
        <v>8.4488837261729807E-8</v>
      </c>
      <c r="C2707" s="1">
        <v>1.2310958008009501E-5</v>
      </c>
      <c r="D2707">
        <v>0</v>
      </c>
      <c r="E2707">
        <v>0</v>
      </c>
      <c r="F2707">
        <v>2.6737967914438501E-3</v>
      </c>
      <c r="G2707">
        <v>0.34285714285714303</v>
      </c>
      <c r="H2707">
        <v>1.03092783505155E-2</v>
      </c>
      <c r="I2707">
        <v>7.8947368421052599E-2</v>
      </c>
      <c r="J2707" s="1">
        <v>0</v>
      </c>
      <c r="K2707" t="s">
        <v>23242</v>
      </c>
      <c r="L2707" t="s">
        <v>28658</v>
      </c>
      <c r="M2707" t="s">
        <v>28659</v>
      </c>
    </row>
    <row r="2708" spans="1:13">
      <c r="A2708" s="1" t="s">
        <v>4725</v>
      </c>
      <c r="B2708">
        <v>1.5551169999788199E-7</v>
      </c>
      <c r="C2708" s="1">
        <v>1.8347916551796201E-7</v>
      </c>
      <c r="D2708">
        <v>1</v>
      </c>
      <c r="E2708">
        <v>1</v>
      </c>
      <c r="F2708">
        <v>0.99590163934426201</v>
      </c>
      <c r="G2708">
        <v>1</v>
      </c>
      <c r="H2708">
        <v>1</v>
      </c>
      <c r="I2708">
        <v>1</v>
      </c>
      <c r="J2708" s="1">
        <v>0.77272727272727304</v>
      </c>
      <c r="K2708" t="s">
        <v>23238</v>
      </c>
      <c r="L2708" t="s">
        <v>28660</v>
      </c>
      <c r="M2708" t="s">
        <v>28661</v>
      </c>
    </row>
    <row r="2709" spans="1:13">
      <c r="A2709" s="1" t="s">
        <v>4726</v>
      </c>
      <c r="B2709">
        <v>4.7170126869993104E-6</v>
      </c>
      <c r="C2709" s="1">
        <v>4.9768057526871704E-7</v>
      </c>
      <c r="D2709">
        <v>7.8125E-2</v>
      </c>
      <c r="E2709">
        <v>0.102272727272727</v>
      </c>
      <c r="F2709">
        <v>0</v>
      </c>
      <c r="G2709">
        <v>0</v>
      </c>
      <c r="H2709">
        <v>0</v>
      </c>
      <c r="I2709">
        <v>0</v>
      </c>
      <c r="J2709" s="1">
        <v>0</v>
      </c>
      <c r="K2709" t="s">
        <v>23238</v>
      </c>
      <c r="L2709" t="s">
        <v>28662</v>
      </c>
      <c r="M2709" t="s">
        <v>28663</v>
      </c>
    </row>
    <row r="2710" spans="1:13">
      <c r="A2710" s="1" t="s">
        <v>4727</v>
      </c>
      <c r="B2710">
        <v>2.5682458262910901E-5</v>
      </c>
      <c r="C2710" s="1">
        <v>1.9030106134718299E-5</v>
      </c>
      <c r="D2710">
        <v>0.5</v>
      </c>
      <c r="E2710">
        <v>0.668604651162791</v>
      </c>
      <c r="F2710">
        <v>0.502941176470588</v>
      </c>
      <c r="G2710">
        <v>2.5641025641025599E-2</v>
      </c>
      <c r="H2710">
        <v>0.54545454545454497</v>
      </c>
      <c r="I2710">
        <v>0.16346153846153799</v>
      </c>
      <c r="J2710" s="1">
        <v>0.5</v>
      </c>
      <c r="K2710" t="s">
        <v>23241</v>
      </c>
      <c r="L2710" t="s">
        <v>28664</v>
      </c>
      <c r="M2710" t="s">
        <v>28665</v>
      </c>
    </row>
    <row r="2711" spans="1:13">
      <c r="A2711" s="1" t="s">
        <v>4728</v>
      </c>
      <c r="B2711">
        <v>2.25424323853595E-5</v>
      </c>
      <c r="C2711" s="1">
        <v>6.9693336885318502E-7</v>
      </c>
      <c r="D2711">
        <v>0.91379310344827602</v>
      </c>
      <c r="E2711">
        <v>0.80107526881720403</v>
      </c>
      <c r="F2711">
        <v>0.98888888888888904</v>
      </c>
      <c r="G2711">
        <v>0.99122807017543901</v>
      </c>
      <c r="H2711">
        <v>0.99090909090909096</v>
      </c>
      <c r="I2711">
        <v>0.89603960396039595</v>
      </c>
      <c r="J2711" s="1" t="s">
        <v>23229</v>
      </c>
      <c r="K2711" t="s">
        <v>23238</v>
      </c>
      <c r="L2711" t="s">
        <v>28666</v>
      </c>
      <c r="M2711" t="s">
        <v>28667</v>
      </c>
    </row>
    <row r="2712" spans="1:13">
      <c r="A2712" s="1" t="s">
        <v>4729</v>
      </c>
      <c r="B2712">
        <v>4.2150434550601303E-8</v>
      </c>
      <c r="C2712" s="1">
        <v>1.06983799600665E-10</v>
      </c>
      <c r="D2712">
        <v>1</v>
      </c>
      <c r="E2712">
        <v>1</v>
      </c>
      <c r="F2712">
        <v>1</v>
      </c>
      <c r="G2712">
        <v>0.98780487804878003</v>
      </c>
      <c r="H2712">
        <v>1</v>
      </c>
      <c r="I2712">
        <v>1</v>
      </c>
      <c r="J2712" s="1">
        <v>0.5</v>
      </c>
      <c r="K2712" t="s">
        <v>23238</v>
      </c>
      <c r="L2712" t="s">
        <v>28668</v>
      </c>
      <c r="M2712" t="s">
        <v>28669</v>
      </c>
    </row>
    <row r="2713" spans="1:13">
      <c r="A2713" s="1" t="s">
        <v>4730</v>
      </c>
      <c r="B2713">
        <v>3.2751149956634497E-5</v>
      </c>
      <c r="C2713" s="1">
        <v>8.6082036930975497E-5</v>
      </c>
      <c r="D2713">
        <v>0</v>
      </c>
      <c r="E2713">
        <v>1.5789473684210499E-2</v>
      </c>
      <c r="F2713">
        <v>0</v>
      </c>
      <c r="G2713">
        <v>5.2631578947368397E-2</v>
      </c>
      <c r="H2713">
        <v>4.0697674418604703E-2</v>
      </c>
      <c r="I2713">
        <v>0.188524590163934</v>
      </c>
      <c r="J2713" s="1">
        <v>0</v>
      </c>
      <c r="K2713" t="s">
        <v>23237</v>
      </c>
      <c r="L2713" t="s">
        <v>28670</v>
      </c>
      <c r="M2713" t="s">
        <v>28671</v>
      </c>
    </row>
    <row r="2714" spans="1:13">
      <c r="A2714" s="1" t="s">
        <v>4731</v>
      </c>
      <c r="B2714">
        <v>5.8446309653457998E-6</v>
      </c>
      <c r="C2714" s="1">
        <v>3.3683405914114801E-6</v>
      </c>
      <c r="D2714">
        <v>0.84090909090909105</v>
      </c>
      <c r="E2714">
        <v>0.61458333333333304</v>
      </c>
      <c r="F2714">
        <v>0.78048780487804903</v>
      </c>
      <c r="G2714">
        <v>0.96153846153846201</v>
      </c>
      <c r="H2714">
        <v>0.78787878787878796</v>
      </c>
      <c r="I2714">
        <v>0.82575757575757602</v>
      </c>
      <c r="J2714" s="1" t="s">
        <v>23229</v>
      </c>
      <c r="K2714" t="s">
        <v>23241</v>
      </c>
      <c r="L2714" t="s">
        <v>28672</v>
      </c>
      <c r="M2714" t="s">
        <v>28673</v>
      </c>
    </row>
    <row r="2715" spans="1:13">
      <c r="A2715" s="1" t="s">
        <v>4732</v>
      </c>
      <c r="B2715">
        <v>6.6425367347080797E-6</v>
      </c>
      <c r="C2715" s="1">
        <v>2.09043577360628E-5</v>
      </c>
      <c r="D2715">
        <v>4.6875E-2</v>
      </c>
      <c r="E2715">
        <v>6.3953488372092998E-2</v>
      </c>
      <c r="F2715">
        <v>0</v>
      </c>
      <c r="G2715">
        <v>7.8125E-2</v>
      </c>
      <c r="H2715">
        <v>0</v>
      </c>
      <c r="I2715">
        <v>0.31</v>
      </c>
      <c r="J2715" s="1">
        <v>1</v>
      </c>
      <c r="K2715" t="s">
        <v>23239</v>
      </c>
      <c r="L2715" t="s">
        <v>28674</v>
      </c>
      <c r="M2715" t="s">
        <v>28675</v>
      </c>
    </row>
    <row r="2716" spans="1:13">
      <c r="A2716" s="1" t="s">
        <v>4733</v>
      </c>
      <c r="B2716">
        <v>3.1743757413707503E-8</v>
      </c>
      <c r="C2716" s="1">
        <v>4.7055682337934502E-5</v>
      </c>
      <c r="D2716">
        <v>0.26470588235294101</v>
      </c>
      <c r="E2716">
        <v>0.429824561403509</v>
      </c>
      <c r="F2716">
        <v>0.20283018867924499</v>
      </c>
      <c r="G2716">
        <v>0.17857142857142899</v>
      </c>
      <c r="H2716">
        <v>4.3859649122807001E-2</v>
      </c>
      <c r="I2716">
        <v>0.41836734693877597</v>
      </c>
      <c r="J2716" s="1">
        <v>0</v>
      </c>
      <c r="K2716" t="s">
        <v>23241</v>
      </c>
      <c r="L2716" t="s">
        <v>28676</v>
      </c>
      <c r="M2716" t="s">
        <v>28677</v>
      </c>
    </row>
    <row r="2717" spans="1:13">
      <c r="A2717" s="1" t="s">
        <v>4734</v>
      </c>
      <c r="B2717">
        <v>1.3216220754854499E-7</v>
      </c>
      <c r="C2717" s="1">
        <v>1.08093088338648E-6</v>
      </c>
      <c r="D2717">
        <v>0</v>
      </c>
      <c r="E2717">
        <v>5.2083333333333296E-3</v>
      </c>
      <c r="F2717">
        <v>2.60416666666667E-3</v>
      </c>
      <c r="G2717">
        <v>0</v>
      </c>
      <c r="H2717">
        <v>0</v>
      </c>
      <c r="I2717">
        <v>8.4745762711864406E-3</v>
      </c>
      <c r="J2717" s="1">
        <v>1</v>
      </c>
      <c r="K2717" t="s">
        <v>23238</v>
      </c>
      <c r="L2717" t="s">
        <v>28678</v>
      </c>
      <c r="M2717" t="s">
        <v>28679</v>
      </c>
    </row>
    <row r="2718" spans="1:13">
      <c r="A2718" s="1" t="s">
        <v>4735</v>
      </c>
      <c r="B2718">
        <v>8.0020979728697197E-6</v>
      </c>
      <c r="C2718" s="1">
        <v>1.29060701513492E-5</v>
      </c>
      <c r="D2718">
        <v>1</v>
      </c>
      <c r="E2718">
        <v>1</v>
      </c>
      <c r="F2718">
        <v>0.98175182481751799</v>
      </c>
      <c r="G2718">
        <v>1</v>
      </c>
      <c r="H2718">
        <v>1</v>
      </c>
      <c r="I2718">
        <v>0.97619047619047605</v>
      </c>
      <c r="J2718" s="1" t="s">
        <v>23229</v>
      </c>
      <c r="K2718" t="s">
        <v>23237</v>
      </c>
      <c r="L2718" t="s">
        <v>28680</v>
      </c>
      <c r="M2718" t="s">
        <v>28681</v>
      </c>
    </row>
    <row r="2719" spans="1:13">
      <c r="A2719" s="1" t="s">
        <v>4736</v>
      </c>
      <c r="B2719">
        <v>1.4174308897216499E-5</v>
      </c>
      <c r="C2719" s="1">
        <v>1.58839517205316E-5</v>
      </c>
      <c r="D2719">
        <v>0.17241379310344801</v>
      </c>
      <c r="E2719">
        <v>0</v>
      </c>
      <c r="F2719">
        <v>2.7173913043478298E-2</v>
      </c>
      <c r="G2719">
        <v>0</v>
      </c>
      <c r="H2719">
        <v>2.5974025974026E-2</v>
      </c>
      <c r="I2719">
        <v>5.95238095238095E-2</v>
      </c>
      <c r="J2719" s="1" t="s">
        <v>23229</v>
      </c>
      <c r="K2719" t="s">
        <v>23238</v>
      </c>
      <c r="L2719" t="s">
        <v>28682</v>
      </c>
      <c r="M2719" t="s">
        <v>28683</v>
      </c>
    </row>
    <row r="2720" spans="1:13">
      <c r="A2720" s="1" t="s">
        <v>4737</v>
      </c>
      <c r="B2720">
        <v>2.8440637018199401E-6</v>
      </c>
      <c r="C2720" s="1">
        <v>5.8920107578335597E-6</v>
      </c>
      <c r="D2720">
        <v>0.96875</v>
      </c>
      <c r="E2720">
        <v>0.953125</v>
      </c>
      <c r="F2720">
        <v>0.97435897435897401</v>
      </c>
      <c r="G2720">
        <v>1</v>
      </c>
      <c r="H2720">
        <v>0.986363636363636</v>
      </c>
      <c r="I2720">
        <v>0.99082568807339499</v>
      </c>
      <c r="J2720" s="1">
        <v>0.5</v>
      </c>
      <c r="K2720" t="s">
        <v>23240</v>
      </c>
      <c r="L2720" t="s">
        <v>28684</v>
      </c>
      <c r="M2720" t="s">
        <v>28685</v>
      </c>
    </row>
    <row r="2721" spans="1:13">
      <c r="A2721" s="1" t="s">
        <v>4738</v>
      </c>
      <c r="B2721">
        <v>7.1960509495280501E-5</v>
      </c>
      <c r="C2721" s="1">
        <v>1.17178314014866E-4</v>
      </c>
      <c r="D2721">
        <v>0.74193548387096797</v>
      </c>
      <c r="E2721">
        <v>0.99479166666666696</v>
      </c>
      <c r="F2721">
        <v>0.91752577319587603</v>
      </c>
      <c r="G2721">
        <v>0.96491228070175405</v>
      </c>
      <c r="H2721">
        <v>0.91203703703703698</v>
      </c>
      <c r="I2721">
        <v>0.79565217391304299</v>
      </c>
      <c r="J2721" s="1">
        <v>1</v>
      </c>
      <c r="K2721" t="s">
        <v>23241</v>
      </c>
      <c r="L2721" t="s">
        <v>28686</v>
      </c>
      <c r="M2721" t="s">
        <v>28687</v>
      </c>
    </row>
    <row r="2722" spans="1:13">
      <c r="A2722" s="1" t="s">
        <v>4739</v>
      </c>
      <c r="B2722">
        <v>7.5048296995987002E-7</v>
      </c>
      <c r="C2722" s="1">
        <v>6.4741331108567404E-6</v>
      </c>
      <c r="D2722">
        <v>0.984375</v>
      </c>
      <c r="E2722">
        <v>0.95833333333333304</v>
      </c>
      <c r="F2722">
        <v>0.984615384615385</v>
      </c>
      <c r="G2722">
        <v>0.98275862068965503</v>
      </c>
      <c r="H2722">
        <v>0.97368421052631604</v>
      </c>
      <c r="I2722">
        <v>0.97199999999999998</v>
      </c>
      <c r="J2722" s="1">
        <v>0.5</v>
      </c>
      <c r="K2722" t="s">
        <v>23240</v>
      </c>
      <c r="L2722" t="s">
        <v>28688</v>
      </c>
      <c r="M2722" t="s">
        <v>28689</v>
      </c>
    </row>
    <row r="2723" spans="1:13">
      <c r="A2723" s="1" t="s">
        <v>4740</v>
      </c>
      <c r="B2723">
        <v>4.1058635961953203E-5</v>
      </c>
      <c r="C2723" s="1">
        <v>6.9375536354756297E-7</v>
      </c>
      <c r="D2723">
        <v>5.3571428571428603E-2</v>
      </c>
      <c r="E2723">
        <v>1.0752688172042999E-2</v>
      </c>
      <c r="F2723">
        <v>0.05</v>
      </c>
      <c r="G2723">
        <v>0.01</v>
      </c>
      <c r="H2723">
        <v>0</v>
      </c>
      <c r="I2723">
        <v>6.43564356435644E-2</v>
      </c>
      <c r="J2723" s="1">
        <v>0</v>
      </c>
      <c r="K2723" t="s">
        <v>23239</v>
      </c>
      <c r="L2723" t="s">
        <v>28690</v>
      </c>
      <c r="M2723" t="s">
        <v>28691</v>
      </c>
    </row>
    <row r="2724" spans="1:13">
      <c r="A2724" s="1" t="s">
        <v>4741</v>
      </c>
      <c r="B2724">
        <v>1.0760241736056199E-6</v>
      </c>
      <c r="C2724" s="1">
        <v>1.9196702937744898E-6</v>
      </c>
      <c r="D2724">
        <v>0</v>
      </c>
      <c r="E2724">
        <v>0</v>
      </c>
      <c r="F2724">
        <v>5.6410256410256397E-2</v>
      </c>
      <c r="G2724">
        <v>0</v>
      </c>
      <c r="H2724">
        <v>0</v>
      </c>
      <c r="I2724">
        <v>0</v>
      </c>
      <c r="J2724" s="1">
        <v>0</v>
      </c>
      <c r="K2724" t="s">
        <v>23242</v>
      </c>
      <c r="L2724" t="s">
        <v>28692</v>
      </c>
      <c r="M2724" t="s">
        <v>28693</v>
      </c>
    </row>
    <row r="2725" spans="1:13">
      <c r="A2725" s="1" t="s">
        <v>4742</v>
      </c>
      <c r="B2725">
        <v>2.2369214359987599E-4</v>
      </c>
      <c r="C2725" s="1">
        <v>2.1821585897194301E-4</v>
      </c>
      <c r="D2725">
        <v>1</v>
      </c>
      <c r="E2725">
        <v>1</v>
      </c>
      <c r="F2725">
        <v>0.71204188481675401</v>
      </c>
      <c r="G2725">
        <v>1</v>
      </c>
      <c r="H2725">
        <v>0.82142857142857095</v>
      </c>
      <c r="I2725">
        <v>0.967741935483871</v>
      </c>
      <c r="J2725" s="1" t="s">
        <v>23229</v>
      </c>
      <c r="K2725" t="s">
        <v>23238</v>
      </c>
      <c r="L2725" t="s">
        <v>28694</v>
      </c>
      <c r="M2725" t="s">
        <v>28695</v>
      </c>
    </row>
    <row r="2726" spans="1:13">
      <c r="A2726" s="1" t="s">
        <v>4743</v>
      </c>
      <c r="B2726">
        <v>5.9384081402932799E-4</v>
      </c>
      <c r="C2726" s="1">
        <v>5.5196539046158404E-4</v>
      </c>
      <c r="D2726">
        <v>0.57407407407407396</v>
      </c>
      <c r="E2726">
        <v>0.125</v>
      </c>
      <c r="F2726">
        <v>0.53125</v>
      </c>
      <c r="G2726">
        <v>0.86363636363636398</v>
      </c>
      <c r="H2726">
        <v>0.80909090909090897</v>
      </c>
      <c r="I2726">
        <v>0.77419354838709697</v>
      </c>
      <c r="J2726" s="1" t="s">
        <v>23229</v>
      </c>
      <c r="K2726" t="s">
        <v>23239</v>
      </c>
      <c r="L2726" t="s">
        <v>28696</v>
      </c>
      <c r="M2726" t="s">
        <v>28697</v>
      </c>
    </row>
    <row r="2727" spans="1:13">
      <c r="A2727" s="1" t="s">
        <v>4744</v>
      </c>
      <c r="B2727">
        <v>4.39524231391422E-6</v>
      </c>
      <c r="C2727" s="1">
        <v>3.2083354827754199E-7</v>
      </c>
      <c r="D2727">
        <v>0</v>
      </c>
      <c r="E2727">
        <v>5.2083333333333296E-3</v>
      </c>
      <c r="F2727">
        <v>7.7720207253886E-3</v>
      </c>
      <c r="G2727">
        <v>0.181034482758621</v>
      </c>
      <c r="H2727">
        <v>4.8672566371681401E-2</v>
      </c>
      <c r="I2727">
        <v>4.4715447154471497E-2</v>
      </c>
      <c r="J2727" s="1">
        <v>0</v>
      </c>
      <c r="K2727" t="s">
        <v>23240</v>
      </c>
      <c r="L2727" t="s">
        <v>28698</v>
      </c>
      <c r="M2727" t="s">
        <v>28699</v>
      </c>
    </row>
    <row r="2728" spans="1:13">
      <c r="A2728" s="1" t="s">
        <v>4745</v>
      </c>
      <c r="B2728">
        <v>9.7243900156416494E-8</v>
      </c>
      <c r="C2728" s="1">
        <v>1.8473395222037901E-6</v>
      </c>
      <c r="D2728">
        <v>0.984375</v>
      </c>
      <c r="E2728">
        <v>0.98958333333333304</v>
      </c>
      <c r="F2728">
        <v>0.96875</v>
      </c>
      <c r="G2728">
        <v>0.99122807017543901</v>
      </c>
      <c r="H2728">
        <v>0.99479166666666696</v>
      </c>
      <c r="I2728">
        <v>1</v>
      </c>
      <c r="J2728" s="1">
        <v>1</v>
      </c>
      <c r="K2728" t="s">
        <v>23238</v>
      </c>
      <c r="L2728" t="s">
        <v>28700</v>
      </c>
      <c r="M2728" t="s">
        <v>28701</v>
      </c>
    </row>
    <row r="2729" spans="1:13">
      <c r="A2729" s="1" t="s">
        <v>4746</v>
      </c>
      <c r="B2729">
        <v>1.8346269859538599E-5</v>
      </c>
      <c r="C2729" s="1">
        <v>2.1116286169261101E-5</v>
      </c>
      <c r="D2729">
        <v>0.953125</v>
      </c>
      <c r="E2729">
        <v>0.97894736842105301</v>
      </c>
      <c r="F2729">
        <v>0.92021276595744705</v>
      </c>
      <c r="G2729">
        <v>0.83620689655172398</v>
      </c>
      <c r="H2729">
        <v>0.95132743362831895</v>
      </c>
      <c r="I2729">
        <v>0.87391304347826104</v>
      </c>
      <c r="J2729" s="1" t="s">
        <v>23229</v>
      </c>
      <c r="K2729" t="s">
        <v>23240</v>
      </c>
      <c r="L2729" t="s">
        <v>28702</v>
      </c>
      <c r="M2729" t="s">
        <v>28703</v>
      </c>
    </row>
    <row r="2730" spans="1:13">
      <c r="A2730" s="1" t="s">
        <v>4747</v>
      </c>
      <c r="B2730">
        <v>2.8092464795550702E-8</v>
      </c>
      <c r="C2730" s="1">
        <v>1.31620269403648E-6</v>
      </c>
      <c r="D2730">
        <v>0</v>
      </c>
      <c r="E2730">
        <v>5.2083333333330373E-3</v>
      </c>
      <c r="F2730">
        <v>2.5641025641029991E-3</v>
      </c>
      <c r="G2730">
        <v>0</v>
      </c>
      <c r="H2730">
        <v>4.4247787610619538E-3</v>
      </c>
      <c r="I2730">
        <v>1.271186440677996E-2</v>
      </c>
      <c r="J2730" s="1">
        <v>0.90909090909090906</v>
      </c>
      <c r="K2730" t="s">
        <v>23244</v>
      </c>
      <c r="L2730" t="s">
        <v>28704</v>
      </c>
      <c r="M2730" t="s">
        <v>28705</v>
      </c>
    </row>
    <row r="2731" spans="1:13">
      <c r="A2731" s="1" t="s">
        <v>4748</v>
      </c>
      <c r="B2731">
        <v>6.2238690368311004E-7</v>
      </c>
      <c r="C2731" s="1">
        <v>3.5332192050281101E-6</v>
      </c>
      <c r="D2731">
        <v>0.97368421052631604</v>
      </c>
      <c r="E2731">
        <v>0.98958333333333304</v>
      </c>
      <c r="F2731">
        <v>1</v>
      </c>
      <c r="G2731">
        <v>0.99107142857142905</v>
      </c>
      <c r="H2731">
        <v>1</v>
      </c>
      <c r="I2731">
        <v>0.97596153846153799</v>
      </c>
      <c r="J2731" s="1">
        <v>1</v>
      </c>
      <c r="K2731" t="s">
        <v>23241</v>
      </c>
      <c r="L2731" t="s">
        <v>28706</v>
      </c>
      <c r="M2731" t="s">
        <v>28707</v>
      </c>
    </row>
    <row r="2732" spans="1:13">
      <c r="A2732" s="1" t="s">
        <v>4749</v>
      </c>
      <c r="B2732">
        <v>1.90388748213875E-9</v>
      </c>
      <c r="C2732" s="1">
        <v>4.9815951851205903E-9</v>
      </c>
      <c r="D2732">
        <v>0</v>
      </c>
      <c r="E2732">
        <v>0</v>
      </c>
      <c r="F2732">
        <v>4.0983606557377103E-3</v>
      </c>
      <c r="G2732">
        <v>0</v>
      </c>
      <c r="H2732">
        <v>0</v>
      </c>
      <c r="I2732">
        <v>2.40963855421687E-2</v>
      </c>
      <c r="J2732" s="1">
        <v>0</v>
      </c>
      <c r="K2732" t="s">
        <v>23238</v>
      </c>
      <c r="L2732" t="s">
        <v>28708</v>
      </c>
      <c r="M2732" t="s">
        <v>28709</v>
      </c>
    </row>
    <row r="2733" spans="1:13">
      <c r="A2733" s="1" t="s">
        <v>4750</v>
      </c>
      <c r="B2733">
        <v>5.7493073042933999E-6</v>
      </c>
      <c r="C2733" s="1">
        <v>1.2312892650165001E-7</v>
      </c>
      <c r="D2733">
        <v>0.08</v>
      </c>
      <c r="E2733">
        <v>0</v>
      </c>
      <c r="F2733">
        <v>0</v>
      </c>
      <c r="G2733">
        <v>0</v>
      </c>
      <c r="H2733">
        <v>0</v>
      </c>
      <c r="I2733">
        <v>0</v>
      </c>
      <c r="J2733" s="1">
        <v>0</v>
      </c>
      <c r="K2733" t="s">
        <v>23242</v>
      </c>
      <c r="L2733" t="s">
        <v>28710</v>
      </c>
      <c r="M2733" t="s">
        <v>28711</v>
      </c>
    </row>
    <row r="2734" spans="1:13">
      <c r="A2734" s="1" t="s">
        <v>4751</v>
      </c>
      <c r="B2734">
        <v>2.2920758726554701E-7</v>
      </c>
      <c r="C2734" s="1">
        <v>9.7993066484177606E-9</v>
      </c>
      <c r="D2734">
        <v>0</v>
      </c>
      <c r="E2734">
        <v>0</v>
      </c>
      <c r="F2734">
        <v>2.5773195876288698E-3</v>
      </c>
      <c r="G2734">
        <v>9.8039215686274508E-3</v>
      </c>
      <c r="H2734">
        <v>0</v>
      </c>
      <c r="I2734">
        <v>0</v>
      </c>
      <c r="J2734" s="1">
        <v>0.59090909090909105</v>
      </c>
      <c r="K2734" t="s">
        <v>23241</v>
      </c>
      <c r="L2734" t="s">
        <v>28712</v>
      </c>
      <c r="M2734" t="s">
        <v>28713</v>
      </c>
    </row>
    <row r="2735" spans="1:13">
      <c r="A2735" s="1" t="s">
        <v>4752</v>
      </c>
      <c r="B2735">
        <v>3.4066019555337499E-7</v>
      </c>
      <c r="C2735" s="1">
        <v>3.6487648633503502E-7</v>
      </c>
      <c r="D2735">
        <v>1</v>
      </c>
      <c r="E2735">
        <v>1</v>
      </c>
      <c r="F2735">
        <v>1</v>
      </c>
      <c r="G2735">
        <v>0.91964285714285698</v>
      </c>
      <c r="H2735">
        <v>1</v>
      </c>
      <c r="I2735">
        <v>0.99568965517241403</v>
      </c>
      <c r="J2735" s="1">
        <v>1</v>
      </c>
      <c r="K2735" t="s">
        <v>23238</v>
      </c>
      <c r="L2735" t="s">
        <v>28714</v>
      </c>
      <c r="M2735" t="s">
        <v>28715</v>
      </c>
    </row>
    <row r="2736" spans="1:13">
      <c r="A2736" s="1" t="s">
        <v>4753</v>
      </c>
      <c r="B2736">
        <v>1.5603229890997999E-5</v>
      </c>
      <c r="C2736" s="1">
        <v>1.14291989875981E-4</v>
      </c>
      <c r="D2736">
        <v>0</v>
      </c>
      <c r="E2736">
        <v>5.6179775280898901E-3</v>
      </c>
      <c r="F2736">
        <v>0.17297297297297301</v>
      </c>
      <c r="G2736">
        <v>0</v>
      </c>
      <c r="H2736">
        <v>0.32105263157894698</v>
      </c>
      <c r="I2736">
        <v>9.1549295774647904E-2</v>
      </c>
      <c r="J2736" s="1">
        <v>0.66666666666666696</v>
      </c>
      <c r="K2736" t="s">
        <v>23241</v>
      </c>
      <c r="L2736" t="s">
        <v>28716</v>
      </c>
      <c r="M2736" t="s">
        <v>28717</v>
      </c>
    </row>
    <row r="2737" spans="1:13">
      <c r="A2737" s="1" t="s">
        <v>4754</v>
      </c>
      <c r="B2737">
        <v>1.73651353640386E-6</v>
      </c>
      <c r="C2737" s="1">
        <v>1.33079633619012E-6</v>
      </c>
      <c r="D2737">
        <v>0.96875</v>
      </c>
      <c r="E2737">
        <v>1</v>
      </c>
      <c r="F2737">
        <v>1</v>
      </c>
      <c r="G2737">
        <v>0.73</v>
      </c>
      <c r="H2737">
        <v>0.97647058823529398</v>
      </c>
      <c r="I2737">
        <v>0.860759493670886</v>
      </c>
      <c r="J2737" s="1">
        <v>1</v>
      </c>
      <c r="K2737" t="s">
        <v>23241</v>
      </c>
      <c r="L2737" t="s">
        <v>28718</v>
      </c>
      <c r="M2737" t="s">
        <v>28719</v>
      </c>
    </row>
    <row r="2738" spans="1:13">
      <c r="A2738" s="1" t="s">
        <v>4755</v>
      </c>
      <c r="B2738">
        <v>1.00481276659446E-5</v>
      </c>
      <c r="C2738" s="1">
        <v>1.3062397473506399E-9</v>
      </c>
      <c r="D2738">
        <v>0.96296296296296302</v>
      </c>
      <c r="E2738">
        <v>1</v>
      </c>
      <c r="F2738">
        <v>0.96084337349397597</v>
      </c>
      <c r="G2738">
        <v>1</v>
      </c>
      <c r="H2738">
        <v>0.95121951219512202</v>
      </c>
      <c r="I2738">
        <v>0.94736842105263197</v>
      </c>
      <c r="J2738" s="1" t="s">
        <v>23229</v>
      </c>
      <c r="K2738" t="s">
        <v>23238</v>
      </c>
      <c r="L2738" t="s">
        <v>28720</v>
      </c>
      <c r="M2738" t="s">
        <v>28721</v>
      </c>
    </row>
    <row r="2739" spans="1:13">
      <c r="A2739" s="1" t="s">
        <v>4756</v>
      </c>
      <c r="B2739">
        <v>8.1859560108255E-6</v>
      </c>
      <c r="C2739" s="1">
        <v>9.0657758042120102E-7</v>
      </c>
      <c r="D2739">
        <v>6.4516129032258104E-2</v>
      </c>
      <c r="E2739">
        <v>3.4090909090909102E-2</v>
      </c>
      <c r="F2739">
        <v>5.1546391752577301E-3</v>
      </c>
      <c r="G2739">
        <v>8.7719298245613996E-3</v>
      </c>
      <c r="H2739">
        <v>8.7719298245613996E-3</v>
      </c>
      <c r="I2739">
        <v>8.2644628099173608E-3</v>
      </c>
      <c r="J2739" s="1">
        <v>0</v>
      </c>
      <c r="K2739" t="s">
        <v>23242</v>
      </c>
      <c r="L2739" t="s">
        <v>28722</v>
      </c>
      <c r="M2739" t="s">
        <v>28723</v>
      </c>
    </row>
    <row r="2740" spans="1:13">
      <c r="A2740" s="1" t="s">
        <v>4757</v>
      </c>
      <c r="B2740">
        <v>6.2438630694474403E-6</v>
      </c>
      <c r="C2740" s="1">
        <v>1.1753893505001901E-5</v>
      </c>
      <c r="D2740">
        <v>0.97916666666666674</v>
      </c>
      <c r="E2740">
        <v>1</v>
      </c>
      <c r="F2740">
        <v>0.99450549450549453</v>
      </c>
      <c r="G2740">
        <v>0.84146341463414598</v>
      </c>
      <c r="H2740">
        <v>1</v>
      </c>
      <c r="I2740">
        <v>0.77500000000000002</v>
      </c>
      <c r="J2740" s="1" t="s">
        <v>23229</v>
      </c>
      <c r="K2740" t="s">
        <v>23243</v>
      </c>
      <c r="L2740" t="s">
        <v>28724</v>
      </c>
      <c r="M2740" t="s">
        <v>28725</v>
      </c>
    </row>
    <row r="2741" spans="1:13">
      <c r="A2741" s="1" t="s">
        <v>4758</v>
      </c>
      <c r="B2741">
        <v>6.6680681073681203E-9</v>
      </c>
      <c r="C2741" s="1">
        <v>2.1923009214672101E-7</v>
      </c>
      <c r="D2741">
        <v>1</v>
      </c>
      <c r="E2741">
        <v>0.98958333333333304</v>
      </c>
      <c r="F2741">
        <v>1</v>
      </c>
      <c r="G2741">
        <v>1</v>
      </c>
      <c r="H2741">
        <v>0.99561403508771895</v>
      </c>
      <c r="I2741">
        <v>1</v>
      </c>
      <c r="J2741" s="1">
        <v>0.90909090909090895</v>
      </c>
      <c r="K2741" t="s">
        <v>23239</v>
      </c>
      <c r="L2741" t="s">
        <v>28726</v>
      </c>
      <c r="M2741" t="s">
        <v>28727</v>
      </c>
    </row>
    <row r="2742" spans="1:13">
      <c r="A2742" s="1" t="s">
        <v>4759</v>
      </c>
      <c r="B2742">
        <v>7.6437731999220194E-6</v>
      </c>
      <c r="C2742" s="1">
        <v>5.3163970357161503E-8</v>
      </c>
      <c r="D2742">
        <v>0.209677419354839</v>
      </c>
      <c r="E2742">
        <v>2.8089887640449399E-2</v>
      </c>
      <c r="F2742">
        <v>1.6666666666666701E-2</v>
      </c>
      <c r="G2742">
        <v>0.01</v>
      </c>
      <c r="H2742">
        <v>0</v>
      </c>
      <c r="I2742">
        <v>3.2407407407407399E-2</v>
      </c>
      <c r="J2742" s="1" t="s">
        <v>23229</v>
      </c>
      <c r="K2742" t="s">
        <v>23238</v>
      </c>
      <c r="L2742" t="s">
        <v>28728</v>
      </c>
      <c r="M2742" t="s">
        <v>28729</v>
      </c>
    </row>
    <row r="2743" spans="1:13">
      <c r="A2743" s="1" t="s">
        <v>4760</v>
      </c>
      <c r="B2743">
        <v>1.79983233322602E-5</v>
      </c>
      <c r="C2743" s="1">
        <v>7.8773324564987092E-6</v>
      </c>
      <c r="D2743">
        <v>0.9</v>
      </c>
      <c r="E2743">
        <v>0.97777777777777797</v>
      </c>
      <c r="F2743">
        <v>0.93611111111111101</v>
      </c>
      <c r="G2743">
        <v>1</v>
      </c>
      <c r="H2743">
        <v>0.99519230769230804</v>
      </c>
      <c r="I2743">
        <v>0.95652173913043503</v>
      </c>
      <c r="J2743" s="1">
        <v>0.95454545454545503</v>
      </c>
      <c r="K2743" t="s">
        <v>23242</v>
      </c>
      <c r="L2743" t="s">
        <v>28730</v>
      </c>
      <c r="M2743" t="s">
        <v>28731</v>
      </c>
    </row>
    <row r="2744" spans="1:13">
      <c r="A2744" s="1" t="s">
        <v>4761</v>
      </c>
      <c r="B2744">
        <v>5.9071962316258002E-6</v>
      </c>
      <c r="C2744" s="1">
        <v>4.0291434204061003E-5</v>
      </c>
      <c r="D2744">
        <v>0.88888888888888895</v>
      </c>
      <c r="E2744">
        <v>0.98837209302325602</v>
      </c>
      <c r="F2744">
        <v>0.97590361445783103</v>
      </c>
      <c r="G2744">
        <v>1</v>
      </c>
      <c r="H2744">
        <v>0.9375</v>
      </c>
      <c r="I2744">
        <v>0.78676470588235303</v>
      </c>
      <c r="J2744" s="1">
        <v>1</v>
      </c>
      <c r="K2744" t="s">
        <v>23241</v>
      </c>
      <c r="L2744" t="s">
        <v>28732</v>
      </c>
      <c r="M2744" t="s">
        <v>28733</v>
      </c>
    </row>
    <row r="2745" spans="1:13">
      <c r="A2745" s="1" t="s">
        <v>4762</v>
      </c>
      <c r="B2745">
        <v>3.8364934866063301E-7</v>
      </c>
      <c r="C2745" s="1">
        <v>2.3468267585712098E-6</v>
      </c>
      <c r="D2745">
        <v>3.3333333333333298E-2</v>
      </c>
      <c r="E2745">
        <v>6.6265060240963902E-2</v>
      </c>
      <c r="F2745">
        <v>1.1111111111111099E-2</v>
      </c>
      <c r="G2745">
        <v>0.33823529411764702</v>
      </c>
      <c r="H2745">
        <v>6.3953488372092998E-2</v>
      </c>
      <c r="I2745">
        <v>0.58490566037735803</v>
      </c>
      <c r="J2745" s="1">
        <v>0</v>
      </c>
      <c r="K2745" t="s">
        <v>23237</v>
      </c>
      <c r="L2745" t="s">
        <v>28734</v>
      </c>
      <c r="M2745" t="s">
        <v>28735</v>
      </c>
    </row>
    <row r="2746" spans="1:13">
      <c r="A2746" s="1" t="s">
        <v>4763</v>
      </c>
      <c r="B2746">
        <v>9.0189045283432397E-8</v>
      </c>
      <c r="C2746" s="1">
        <v>3.73371597936556E-7</v>
      </c>
      <c r="D2746">
        <v>0</v>
      </c>
      <c r="E2746">
        <v>1.2500000000000001E-2</v>
      </c>
      <c r="F2746">
        <v>8.7209302325581394E-3</v>
      </c>
      <c r="G2746">
        <v>0</v>
      </c>
      <c r="H2746">
        <v>9.4339622641509396E-3</v>
      </c>
      <c r="I2746">
        <v>3.125E-2</v>
      </c>
      <c r="J2746" s="1">
        <v>0</v>
      </c>
      <c r="K2746" t="s">
        <v>23242</v>
      </c>
      <c r="L2746" t="s">
        <v>28736</v>
      </c>
      <c r="M2746" t="s">
        <v>28737</v>
      </c>
    </row>
    <row r="2747" spans="1:13">
      <c r="A2747" s="1" t="s">
        <v>4764</v>
      </c>
      <c r="B2747">
        <v>2.7484592075040301E-5</v>
      </c>
      <c r="C2747" s="1">
        <v>2.6470124394580098E-5</v>
      </c>
      <c r="D2747">
        <v>1</v>
      </c>
      <c r="E2747">
        <v>1</v>
      </c>
      <c r="F2747">
        <v>0.95086705202312105</v>
      </c>
      <c r="G2747">
        <v>0.91666666666666696</v>
      </c>
      <c r="H2747">
        <v>0.95408163265306101</v>
      </c>
      <c r="I2747">
        <v>0.87931034482758597</v>
      </c>
      <c r="J2747" s="1">
        <v>1</v>
      </c>
      <c r="K2747" t="s">
        <v>23238</v>
      </c>
      <c r="L2747" t="s">
        <v>28738</v>
      </c>
      <c r="M2747" t="s">
        <v>28739</v>
      </c>
    </row>
    <row r="2748" spans="1:13">
      <c r="A2748" s="1" t="s">
        <v>4765</v>
      </c>
      <c r="B2748">
        <v>1.9744507991852799E-5</v>
      </c>
      <c r="C2748" s="1">
        <v>2.52333672213598E-5</v>
      </c>
      <c r="D2748">
        <v>1</v>
      </c>
      <c r="E2748">
        <v>0.99411764705882399</v>
      </c>
      <c r="F2748">
        <v>1</v>
      </c>
      <c r="G2748">
        <v>0.55172413793103403</v>
      </c>
      <c r="H2748">
        <v>0.97572815533980595</v>
      </c>
      <c r="I2748">
        <v>0.85772357723577197</v>
      </c>
      <c r="J2748" s="1" t="s">
        <v>23229</v>
      </c>
      <c r="K2748" t="s">
        <v>23238</v>
      </c>
      <c r="L2748" t="s">
        <v>28740</v>
      </c>
      <c r="M2748" t="s">
        <v>28741</v>
      </c>
    </row>
    <row r="2749" spans="1:13">
      <c r="A2749" s="1" t="s">
        <v>4766</v>
      </c>
      <c r="B2749">
        <v>4.1287803588125404E-6</v>
      </c>
      <c r="C2749" s="1">
        <v>5.7208960286063902E-6</v>
      </c>
      <c r="D2749">
        <v>0.97727272727272696</v>
      </c>
      <c r="E2749">
        <v>0.92708333333333304</v>
      </c>
      <c r="F2749">
        <v>0.98947368421052595</v>
      </c>
      <c r="G2749">
        <v>1</v>
      </c>
      <c r="H2749">
        <v>1</v>
      </c>
      <c r="I2749">
        <v>0.99545454545454504</v>
      </c>
      <c r="J2749" s="1">
        <v>1</v>
      </c>
      <c r="K2749" t="s">
        <v>23238</v>
      </c>
      <c r="L2749" t="s">
        <v>28742</v>
      </c>
      <c r="M2749" t="s">
        <v>28743</v>
      </c>
    </row>
    <row r="2750" spans="1:13">
      <c r="A2750" s="1" t="s">
        <v>4767</v>
      </c>
      <c r="B2750">
        <v>4.81757222359686E-6</v>
      </c>
      <c r="C2750" s="1">
        <v>2.4691352176661101E-6</v>
      </c>
      <c r="D2750">
        <v>0.96875</v>
      </c>
      <c r="E2750">
        <v>0.98421052631578898</v>
      </c>
      <c r="F2750">
        <v>1</v>
      </c>
      <c r="G2750">
        <v>0.98275862068965503</v>
      </c>
      <c r="H2750">
        <v>0.98660714285714302</v>
      </c>
      <c r="I2750">
        <v>0.996</v>
      </c>
      <c r="J2750" s="1">
        <v>1</v>
      </c>
      <c r="K2750" t="s">
        <v>23241</v>
      </c>
      <c r="L2750" t="s">
        <v>28744</v>
      </c>
      <c r="M2750" t="s">
        <v>28745</v>
      </c>
    </row>
    <row r="2751" spans="1:13">
      <c r="A2751" s="1" t="s">
        <v>4768</v>
      </c>
      <c r="B2751">
        <v>5.9872792610380702E-7</v>
      </c>
      <c r="C2751" s="1">
        <v>9.0733029409112E-6</v>
      </c>
      <c r="D2751">
        <v>1</v>
      </c>
      <c r="E2751">
        <v>1</v>
      </c>
      <c r="F2751">
        <v>1</v>
      </c>
      <c r="G2751">
        <v>1</v>
      </c>
      <c r="H2751">
        <v>0.97807017543859698</v>
      </c>
      <c r="I2751">
        <v>0.99199999999999999</v>
      </c>
      <c r="J2751" s="1">
        <v>0.5</v>
      </c>
      <c r="K2751" t="s">
        <v>23238</v>
      </c>
      <c r="L2751" t="s">
        <v>28746</v>
      </c>
      <c r="M2751" t="s">
        <v>28747</v>
      </c>
    </row>
    <row r="2752" spans="1:13">
      <c r="A2752" s="1" t="s">
        <v>4769</v>
      </c>
      <c r="B2752">
        <v>1.7779018390946599E-6</v>
      </c>
      <c r="C2752" s="1">
        <v>6.2657487695810699E-6</v>
      </c>
      <c r="D2752">
        <v>0</v>
      </c>
      <c r="E2752">
        <v>0</v>
      </c>
      <c r="F2752">
        <v>8.4745762711864406E-3</v>
      </c>
      <c r="G2752">
        <v>0.45161290322580599</v>
      </c>
      <c r="H2752">
        <v>0.30555555555555602</v>
      </c>
      <c r="I2752">
        <v>0.35714285714285698</v>
      </c>
      <c r="J2752" s="1">
        <v>0.05</v>
      </c>
      <c r="K2752" t="s">
        <v>23241</v>
      </c>
      <c r="L2752" t="s">
        <v>28748</v>
      </c>
      <c r="M2752" t="s">
        <v>28749</v>
      </c>
    </row>
    <row r="2753" spans="1:13">
      <c r="A2753" s="1" t="s">
        <v>4770</v>
      </c>
      <c r="B2753">
        <v>7.8307237680312607E-6</v>
      </c>
      <c r="C2753" s="1">
        <v>5.9104253775251598E-6</v>
      </c>
      <c r="D2753">
        <v>0</v>
      </c>
      <c r="E2753">
        <v>0</v>
      </c>
      <c r="F2753">
        <v>0</v>
      </c>
      <c r="G2753">
        <v>0.86363636363636398</v>
      </c>
      <c r="H2753">
        <v>0</v>
      </c>
      <c r="I2753">
        <v>9.5238095238095205E-2</v>
      </c>
      <c r="J2753" s="1">
        <v>0</v>
      </c>
      <c r="K2753" t="s">
        <v>23237</v>
      </c>
      <c r="L2753" t="s">
        <v>28750</v>
      </c>
      <c r="M2753" t="s">
        <v>28751</v>
      </c>
    </row>
    <row r="2754" spans="1:13">
      <c r="A2754" s="1" t="s">
        <v>4771</v>
      </c>
      <c r="B2754">
        <v>3.0612887442898401E-7</v>
      </c>
      <c r="C2754" s="1">
        <v>1.80346680196657E-6</v>
      </c>
      <c r="D2754">
        <v>0</v>
      </c>
      <c r="E2754">
        <v>0</v>
      </c>
      <c r="F2754">
        <v>0</v>
      </c>
      <c r="G2754">
        <v>0</v>
      </c>
      <c r="H2754">
        <v>2.27272727272727E-2</v>
      </c>
      <c r="I2754">
        <v>0</v>
      </c>
      <c r="J2754" s="1">
        <v>0</v>
      </c>
      <c r="K2754" t="s">
        <v>23241</v>
      </c>
      <c r="L2754" t="s">
        <v>28752</v>
      </c>
      <c r="M2754" t="s">
        <v>28753</v>
      </c>
    </row>
    <row r="2755" spans="1:13">
      <c r="A2755" s="1" t="s">
        <v>4772</v>
      </c>
      <c r="B2755">
        <v>2.03489018732855E-13</v>
      </c>
      <c r="C2755" s="1">
        <v>7.0194237382132401E-6</v>
      </c>
      <c r="D2755">
        <v>0.875</v>
      </c>
      <c r="E2755">
        <v>1</v>
      </c>
      <c r="F2755">
        <v>0.98387096774193505</v>
      </c>
      <c r="G2755">
        <v>0.96875</v>
      </c>
      <c r="H2755">
        <v>0.86813186813186805</v>
      </c>
      <c r="I2755">
        <v>0.93846153846153801</v>
      </c>
      <c r="J2755" s="1">
        <v>1</v>
      </c>
      <c r="K2755" t="s">
        <v>23237</v>
      </c>
      <c r="L2755" t="s">
        <v>28754</v>
      </c>
      <c r="M2755" t="s">
        <v>28755</v>
      </c>
    </row>
    <row r="2756" spans="1:13">
      <c r="A2756" s="1" t="s">
        <v>4773</v>
      </c>
      <c r="B2756">
        <v>4.1040782916336003E-5</v>
      </c>
      <c r="C2756" s="1">
        <v>1.0484913192193401E-7</v>
      </c>
      <c r="D2756">
        <v>0.94</v>
      </c>
      <c r="E2756">
        <v>0.80120481927710796</v>
      </c>
      <c r="F2756">
        <v>1</v>
      </c>
      <c r="G2756">
        <v>1</v>
      </c>
      <c r="H2756">
        <v>1</v>
      </c>
      <c r="I2756">
        <v>1</v>
      </c>
      <c r="J2756" s="1">
        <v>1</v>
      </c>
      <c r="K2756" t="s">
        <v>23241</v>
      </c>
      <c r="L2756" t="s">
        <v>28756</v>
      </c>
      <c r="M2756" t="s">
        <v>28757</v>
      </c>
    </row>
    <row r="2757" spans="1:13">
      <c r="A2757" s="1" t="s">
        <v>4774</v>
      </c>
      <c r="B2757">
        <v>1.3222346536560499E-5</v>
      </c>
      <c r="C2757" s="1">
        <v>2.2690390339517798E-6</v>
      </c>
      <c r="D2757">
        <v>0</v>
      </c>
      <c r="E2757">
        <v>0</v>
      </c>
      <c r="F2757">
        <v>2.1739130434782601E-2</v>
      </c>
      <c r="G2757">
        <v>0.17346938775510201</v>
      </c>
      <c r="H2757">
        <v>0</v>
      </c>
      <c r="I2757">
        <v>5.83333333333333E-2</v>
      </c>
      <c r="J2757" s="1" t="s">
        <v>23229</v>
      </c>
      <c r="K2757" t="s">
        <v>23241</v>
      </c>
      <c r="L2757" t="s">
        <v>28758</v>
      </c>
      <c r="M2757" t="s">
        <v>28759</v>
      </c>
    </row>
    <row r="2758" spans="1:13">
      <c r="A2758" s="1" t="s">
        <v>4775</v>
      </c>
      <c r="B2758">
        <v>2.8167312690576498E-6</v>
      </c>
      <c r="C2758" s="1">
        <v>1.08276622843139E-10</v>
      </c>
      <c r="D2758">
        <v>0.23684210526315799</v>
      </c>
      <c r="E2758">
        <v>0.28977272727272702</v>
      </c>
      <c r="F2758">
        <v>2.94117647058824E-3</v>
      </c>
      <c r="G2758">
        <v>0</v>
      </c>
      <c r="H2758">
        <v>0</v>
      </c>
      <c r="I2758">
        <v>0.104651162790698</v>
      </c>
      <c r="J2758" s="1">
        <v>1</v>
      </c>
      <c r="K2758" t="s">
        <v>23238</v>
      </c>
      <c r="L2758" t="s">
        <v>28760</v>
      </c>
      <c r="M2758" t="s">
        <v>28761</v>
      </c>
    </row>
    <row r="2759" spans="1:13">
      <c r="A2759" s="1" t="s">
        <v>4776</v>
      </c>
      <c r="B2759">
        <v>3.5945158876101099E-8</v>
      </c>
      <c r="C2759" s="1">
        <v>7.0586254109427698E-6</v>
      </c>
      <c r="D2759">
        <v>1</v>
      </c>
      <c r="E2759">
        <v>0.99418604651162801</v>
      </c>
      <c r="F2759">
        <v>1</v>
      </c>
      <c r="G2759">
        <v>1</v>
      </c>
      <c r="H2759">
        <v>0.86986301369862995</v>
      </c>
      <c r="I2759">
        <v>1</v>
      </c>
      <c r="J2759" s="1">
        <v>1</v>
      </c>
      <c r="K2759" t="s">
        <v>23238</v>
      </c>
      <c r="L2759" t="s">
        <v>28762</v>
      </c>
      <c r="M2759" t="s">
        <v>28763</v>
      </c>
    </row>
    <row r="2760" spans="1:13">
      <c r="A2760" s="1" t="s">
        <v>4777</v>
      </c>
      <c r="B2760">
        <v>4.4762345000905498E-5</v>
      </c>
      <c r="C2760" s="1">
        <v>1.01594755794124E-5</v>
      </c>
      <c r="D2760">
        <v>1</v>
      </c>
      <c r="E2760">
        <v>1</v>
      </c>
      <c r="F2760">
        <v>0.65267175572519098</v>
      </c>
      <c r="G2760">
        <v>1</v>
      </c>
      <c r="H2760">
        <v>0.71875</v>
      </c>
      <c r="I2760">
        <v>1</v>
      </c>
      <c r="J2760" s="1" t="s">
        <v>23229</v>
      </c>
      <c r="K2760" t="s">
        <v>23238</v>
      </c>
      <c r="L2760" t="s">
        <v>28764</v>
      </c>
      <c r="M2760" t="s">
        <v>28765</v>
      </c>
    </row>
    <row r="2761" spans="1:13">
      <c r="A2761" s="1" t="s">
        <v>4778</v>
      </c>
      <c r="B2761">
        <v>1.19197646268865E-5</v>
      </c>
      <c r="C2761" s="1">
        <v>1.80465722360419E-5</v>
      </c>
      <c r="D2761">
        <v>1</v>
      </c>
      <c r="E2761">
        <v>1</v>
      </c>
      <c r="F2761">
        <v>0.91578947368421004</v>
      </c>
      <c r="G2761">
        <v>1</v>
      </c>
      <c r="H2761">
        <v>0.99082568807339499</v>
      </c>
      <c r="I2761">
        <v>1</v>
      </c>
      <c r="J2761" s="1">
        <v>1</v>
      </c>
      <c r="K2761" t="s">
        <v>23238</v>
      </c>
      <c r="L2761" t="s">
        <v>28766</v>
      </c>
      <c r="M2761" t="s">
        <v>28767</v>
      </c>
    </row>
    <row r="2762" spans="1:13">
      <c r="A2762" s="1" t="s">
        <v>4779</v>
      </c>
      <c r="B2762">
        <v>1.38367441251056E-5</v>
      </c>
      <c r="C2762" s="1">
        <v>4.2787889275881301E-5</v>
      </c>
      <c r="D2762">
        <v>4.3478260869565202E-2</v>
      </c>
      <c r="E2762">
        <v>0</v>
      </c>
      <c r="F2762">
        <v>0</v>
      </c>
      <c r="G2762">
        <v>0</v>
      </c>
      <c r="H2762">
        <v>0.25</v>
      </c>
      <c r="I2762">
        <v>4.5454545454545497E-2</v>
      </c>
      <c r="J2762" s="1">
        <v>0</v>
      </c>
      <c r="K2762" t="s">
        <v>23242</v>
      </c>
      <c r="L2762" t="s">
        <v>28768</v>
      </c>
      <c r="M2762" t="s">
        <v>28769</v>
      </c>
    </row>
    <row r="2763" spans="1:13">
      <c r="A2763" s="1" t="s">
        <v>4780</v>
      </c>
      <c r="B2763">
        <v>3.4750045507589E-6</v>
      </c>
      <c r="C2763" s="1">
        <v>8.2350445374288308E-6</v>
      </c>
      <c r="D2763">
        <v>0.84375</v>
      </c>
      <c r="E2763">
        <v>0.84659090909090895</v>
      </c>
      <c r="F2763">
        <v>0.65094339622641495</v>
      </c>
      <c r="G2763">
        <v>0.88157894736842102</v>
      </c>
      <c r="H2763">
        <v>0.51578947368421102</v>
      </c>
      <c r="I2763">
        <v>0.92500000000000004</v>
      </c>
      <c r="J2763" s="1">
        <v>1</v>
      </c>
      <c r="K2763" t="s">
        <v>23238</v>
      </c>
      <c r="L2763" t="s">
        <v>28770</v>
      </c>
      <c r="M2763" t="s">
        <v>28771</v>
      </c>
    </row>
    <row r="2764" spans="1:13">
      <c r="A2764" s="1" t="s">
        <v>4781</v>
      </c>
      <c r="B2764">
        <v>9.5871131559193997E-7</v>
      </c>
      <c r="C2764" s="1">
        <v>3.5225585999837203E-7</v>
      </c>
      <c r="D2764">
        <v>1</v>
      </c>
      <c r="E2764">
        <v>1</v>
      </c>
      <c r="F2764">
        <v>0.94196428571428603</v>
      </c>
      <c r="G2764">
        <v>1</v>
      </c>
      <c r="H2764">
        <v>1</v>
      </c>
      <c r="I2764">
        <v>1</v>
      </c>
      <c r="J2764" s="1">
        <v>1</v>
      </c>
      <c r="K2764" t="s">
        <v>23238</v>
      </c>
      <c r="L2764" t="s">
        <v>28772</v>
      </c>
      <c r="M2764" t="s">
        <v>28773</v>
      </c>
    </row>
    <row r="2765" spans="1:13">
      <c r="A2765" s="1" t="s">
        <v>4782</v>
      </c>
      <c r="B2765">
        <v>2.4496044728287199E-5</v>
      </c>
      <c r="C2765" s="1">
        <v>9.0934024680768206E-5</v>
      </c>
      <c r="D2765">
        <v>0</v>
      </c>
      <c r="E2765">
        <v>0</v>
      </c>
      <c r="F2765">
        <v>0.105555555555556</v>
      </c>
      <c r="G2765">
        <v>8.7719298245613996E-3</v>
      </c>
      <c r="H2765">
        <v>3.125E-2</v>
      </c>
      <c r="I2765">
        <v>4.0650406504065002E-3</v>
      </c>
      <c r="J2765" s="1">
        <v>0</v>
      </c>
      <c r="K2765" t="s">
        <v>23241</v>
      </c>
      <c r="L2765" t="s">
        <v>28774</v>
      </c>
      <c r="M2765" t="s">
        <v>28775</v>
      </c>
    </row>
    <row r="2766" spans="1:13">
      <c r="A2766" s="1" t="s">
        <v>4783</v>
      </c>
      <c r="B2766">
        <v>2.72661730344085E-5</v>
      </c>
      <c r="C2766" s="1">
        <v>1.3187128914076101E-5</v>
      </c>
      <c r="D2766">
        <v>0.76666666666666705</v>
      </c>
      <c r="E2766">
        <v>0.75624999999999998</v>
      </c>
      <c r="F2766">
        <v>0.62130177514792895</v>
      </c>
      <c r="G2766">
        <v>0.92424242424242398</v>
      </c>
      <c r="H2766">
        <v>0.52409638554216897</v>
      </c>
      <c r="I2766">
        <v>0.77500000000000002</v>
      </c>
      <c r="J2766" s="1">
        <v>1</v>
      </c>
      <c r="K2766" t="s">
        <v>23238</v>
      </c>
      <c r="L2766" t="s">
        <v>28776</v>
      </c>
      <c r="M2766" t="s">
        <v>28777</v>
      </c>
    </row>
    <row r="2767" spans="1:13">
      <c r="A2767" s="1" t="s">
        <v>4784</v>
      </c>
      <c r="B2767">
        <v>4.8842309416324601E-6</v>
      </c>
      <c r="C2767" s="1">
        <v>1.6044832721198E-6</v>
      </c>
      <c r="D2767">
        <v>1</v>
      </c>
      <c r="E2767">
        <v>0.99479166666666696</v>
      </c>
      <c r="F2767">
        <v>1</v>
      </c>
      <c r="G2767">
        <v>0.98148148148148195</v>
      </c>
      <c r="H2767">
        <v>0.98623853211009205</v>
      </c>
      <c r="I2767">
        <v>0.97297297297297303</v>
      </c>
      <c r="J2767" s="1">
        <v>0.95454545454545503</v>
      </c>
      <c r="K2767" t="s">
        <v>23238</v>
      </c>
      <c r="L2767" t="s">
        <v>28778</v>
      </c>
      <c r="M2767" t="s">
        <v>28779</v>
      </c>
    </row>
    <row r="2768" spans="1:13">
      <c r="A2768" s="1" t="s">
        <v>4785</v>
      </c>
      <c r="B2768">
        <v>5.2147090431245399E-5</v>
      </c>
      <c r="C2768" s="1">
        <v>5.19000550372731E-5</v>
      </c>
      <c r="D2768">
        <v>0.55555555555555602</v>
      </c>
      <c r="E2768">
        <v>0.51724137931034497</v>
      </c>
      <c r="F2768">
        <v>0.92519685039370103</v>
      </c>
      <c r="G2768">
        <v>0.953125</v>
      </c>
      <c r="H2768">
        <v>0.99397590361445798</v>
      </c>
      <c r="I2768">
        <v>0.99090909090909096</v>
      </c>
      <c r="J2768" s="1" t="s">
        <v>23229</v>
      </c>
      <c r="K2768" t="s">
        <v>23241</v>
      </c>
      <c r="L2768" t="s">
        <v>28780</v>
      </c>
      <c r="M2768" t="s">
        <v>28781</v>
      </c>
    </row>
    <row r="2769" spans="1:13">
      <c r="A2769" s="1" t="s">
        <v>4786</v>
      </c>
      <c r="B2769">
        <v>7.8346323039662506E-9</v>
      </c>
      <c r="C2769" s="1">
        <v>5.0081050212668796E-6</v>
      </c>
      <c r="D2769">
        <v>0.93548387096774199</v>
      </c>
      <c r="E2769">
        <v>1</v>
      </c>
      <c r="F2769">
        <v>0.92732558139534904</v>
      </c>
      <c r="G2769">
        <v>1</v>
      </c>
      <c r="H2769">
        <v>0.98837209302325602</v>
      </c>
      <c r="I2769">
        <v>1</v>
      </c>
      <c r="J2769" s="1" t="s">
        <v>23229</v>
      </c>
      <c r="K2769" t="s">
        <v>23238</v>
      </c>
      <c r="L2769" t="s">
        <v>28782</v>
      </c>
      <c r="M2769" t="s">
        <v>28783</v>
      </c>
    </row>
    <row r="2770" spans="1:13">
      <c r="A2770" s="1" t="s">
        <v>4787</v>
      </c>
      <c r="B2770">
        <v>1.8078435393168499E-7</v>
      </c>
      <c r="C2770" s="1">
        <v>4.9449835373854502E-7</v>
      </c>
      <c r="D2770">
        <v>0.112903225806452</v>
      </c>
      <c r="E2770">
        <v>1.05263157894737E-2</v>
      </c>
      <c r="F2770">
        <v>4.0650406504065002E-3</v>
      </c>
      <c r="G2770">
        <v>8.6206896551724102E-3</v>
      </c>
      <c r="H2770">
        <v>0</v>
      </c>
      <c r="I2770">
        <v>9.5652173913043495E-2</v>
      </c>
      <c r="J2770" s="1">
        <v>0</v>
      </c>
      <c r="K2770" t="s">
        <v>23238</v>
      </c>
      <c r="L2770" t="s">
        <v>28784</v>
      </c>
      <c r="M2770" t="s">
        <v>28785</v>
      </c>
    </row>
    <row r="2771" spans="1:13">
      <c r="A2771" s="1" t="s">
        <v>4788</v>
      </c>
      <c r="B2771">
        <v>8.5001488845329201E-6</v>
      </c>
      <c r="C2771" s="1">
        <v>2.39305267934187E-7</v>
      </c>
      <c r="D2771">
        <v>1.6129032258064498E-2</v>
      </c>
      <c r="E2771">
        <v>6.0975609756097598E-3</v>
      </c>
      <c r="F2771">
        <v>7.0512820512820498E-2</v>
      </c>
      <c r="G2771">
        <v>0</v>
      </c>
      <c r="H2771">
        <v>5.6818181818181802E-2</v>
      </c>
      <c r="I2771">
        <v>4.3689320388349502E-2</v>
      </c>
      <c r="J2771" s="1">
        <v>0</v>
      </c>
      <c r="K2771" t="s">
        <v>23238</v>
      </c>
      <c r="L2771" t="s">
        <v>28786</v>
      </c>
      <c r="M2771" t="s">
        <v>28787</v>
      </c>
    </row>
    <row r="2772" spans="1:13">
      <c r="A2772" s="1" t="s">
        <v>4789</v>
      </c>
      <c r="B2772">
        <v>7.1685345160108703E-6</v>
      </c>
      <c r="C2772" s="1">
        <v>9.1214143645455405E-6</v>
      </c>
      <c r="D2772">
        <v>0.96875</v>
      </c>
      <c r="E2772">
        <v>0.98913043478260898</v>
      </c>
      <c r="F2772">
        <v>0.95562130177514804</v>
      </c>
      <c r="G2772">
        <v>0.97142857142857097</v>
      </c>
      <c r="H2772">
        <v>1</v>
      </c>
      <c r="I2772">
        <v>0.98507462686567204</v>
      </c>
      <c r="J2772" s="1">
        <v>1</v>
      </c>
      <c r="K2772" t="s">
        <v>23241</v>
      </c>
      <c r="L2772" t="s">
        <v>28788</v>
      </c>
      <c r="M2772" t="s">
        <v>28789</v>
      </c>
    </row>
    <row r="2773" spans="1:13">
      <c r="A2773" s="1" t="s">
        <v>4790</v>
      </c>
      <c r="B2773">
        <v>7.2776010936569503E-6</v>
      </c>
      <c r="C2773" s="1">
        <v>4.2321454480691501E-4</v>
      </c>
      <c r="D2773">
        <v>4.6875E-2</v>
      </c>
      <c r="E2773">
        <v>0</v>
      </c>
      <c r="F2773">
        <v>0.37113402061855699</v>
      </c>
      <c r="G2773">
        <v>8.0357142857142905E-2</v>
      </c>
      <c r="H2773">
        <v>0.35185185185185203</v>
      </c>
      <c r="I2773">
        <v>8.4070796460176997E-2</v>
      </c>
      <c r="J2773" s="1">
        <v>4.5454545454545497E-2</v>
      </c>
      <c r="K2773" t="s">
        <v>23240</v>
      </c>
      <c r="L2773" t="s">
        <v>28790</v>
      </c>
      <c r="M2773" t="s">
        <v>28791</v>
      </c>
    </row>
    <row r="2774" spans="1:13">
      <c r="A2774" s="1" t="s">
        <v>4791</v>
      </c>
      <c r="B2774">
        <v>7.35757637700748E-7</v>
      </c>
      <c r="C2774" s="1">
        <v>9.4736300473812399E-6</v>
      </c>
      <c r="D2774">
        <v>0.984375</v>
      </c>
      <c r="E2774">
        <v>1</v>
      </c>
      <c r="F2774">
        <v>0.902061855670103</v>
      </c>
      <c r="G2774">
        <v>0.98245614035087703</v>
      </c>
      <c r="H2774">
        <v>0.90178571428571397</v>
      </c>
      <c r="I2774">
        <v>0.98245614035087703</v>
      </c>
      <c r="J2774" s="1">
        <v>1</v>
      </c>
      <c r="K2774" t="s">
        <v>23238</v>
      </c>
      <c r="L2774" t="s">
        <v>28792</v>
      </c>
      <c r="M2774" t="s">
        <v>28793</v>
      </c>
    </row>
    <row r="2775" spans="1:13">
      <c r="A2775" s="1" t="s">
        <v>4792</v>
      </c>
      <c r="B2775">
        <v>2.4318220030808E-5</v>
      </c>
      <c r="C2775" s="1">
        <v>1.01650406813291E-4</v>
      </c>
      <c r="D2775">
        <v>1</v>
      </c>
      <c r="E2775">
        <v>1</v>
      </c>
      <c r="F2775">
        <v>0.88205128205128203</v>
      </c>
      <c r="G2775">
        <v>0.99107142857142905</v>
      </c>
      <c r="H2775">
        <v>0.98181818181818203</v>
      </c>
      <c r="I2775">
        <v>1</v>
      </c>
      <c r="J2775" s="1">
        <v>1</v>
      </c>
      <c r="K2775" t="s">
        <v>23241</v>
      </c>
      <c r="L2775" t="s">
        <v>28794</v>
      </c>
      <c r="M2775" t="s">
        <v>28795</v>
      </c>
    </row>
    <row r="2776" spans="1:13">
      <c r="A2776" s="1" t="s">
        <v>4793</v>
      </c>
      <c r="B2776">
        <v>1.8768568218361802E-5</v>
      </c>
      <c r="C2776" s="1">
        <v>2.2289488945763E-5</v>
      </c>
      <c r="D2776">
        <v>0.98333333333333295</v>
      </c>
      <c r="E2776">
        <v>0.99444444444444402</v>
      </c>
      <c r="F2776">
        <v>0.98033707865168496</v>
      </c>
      <c r="G2776">
        <v>1</v>
      </c>
      <c r="H2776">
        <v>0.97727272727272696</v>
      </c>
      <c r="I2776">
        <v>0.91935483870967705</v>
      </c>
      <c r="J2776" s="1">
        <v>1</v>
      </c>
      <c r="K2776" t="s">
        <v>23241</v>
      </c>
      <c r="L2776" t="s">
        <v>28796</v>
      </c>
      <c r="M2776" t="s">
        <v>28797</v>
      </c>
    </row>
    <row r="2777" spans="1:13">
      <c r="A2777" s="1" t="s">
        <v>4794</v>
      </c>
      <c r="B2777">
        <v>1.11063091922615E-6</v>
      </c>
      <c r="C2777" s="1">
        <v>1.47313101614423E-6</v>
      </c>
      <c r="D2777">
        <v>0.98214285714285698</v>
      </c>
      <c r="E2777">
        <v>0.98</v>
      </c>
      <c r="F2777">
        <v>0.99453551912568305</v>
      </c>
      <c r="G2777">
        <v>0.96153846153846201</v>
      </c>
      <c r="H2777">
        <v>0.98198198198198205</v>
      </c>
      <c r="I2777">
        <v>0.94827586206896597</v>
      </c>
      <c r="J2777" s="1">
        <v>1</v>
      </c>
      <c r="K2777" t="s">
        <v>23240</v>
      </c>
      <c r="L2777" t="s">
        <v>28798</v>
      </c>
      <c r="M2777" t="s">
        <v>28799</v>
      </c>
    </row>
    <row r="2778" spans="1:13">
      <c r="A2778" s="1" t="s">
        <v>4795</v>
      </c>
      <c r="B2778">
        <v>2.07517055779482E-7</v>
      </c>
      <c r="C2778" s="1">
        <v>1.8414342354773E-5</v>
      </c>
      <c r="D2778">
        <v>0.12068965517241401</v>
      </c>
      <c r="E2778">
        <v>0.28409090909090901</v>
      </c>
      <c r="F2778">
        <v>0.230994152046784</v>
      </c>
      <c r="G2778">
        <v>0.19354838709677399</v>
      </c>
      <c r="H2778">
        <v>0.568965517241379</v>
      </c>
      <c r="I2778">
        <v>0.140350877192982</v>
      </c>
      <c r="J2778" s="1">
        <v>0</v>
      </c>
      <c r="K2778" t="s">
        <v>23238</v>
      </c>
      <c r="L2778" t="s">
        <v>28800</v>
      </c>
      <c r="M2778" t="s">
        <v>28801</v>
      </c>
    </row>
    <row r="2779" spans="1:13">
      <c r="A2779" s="1" t="s">
        <v>4796</v>
      </c>
      <c r="B2779">
        <v>4.0156329207355902E-7</v>
      </c>
      <c r="C2779" s="1">
        <v>6.6373151820985703E-6</v>
      </c>
      <c r="D2779">
        <v>0</v>
      </c>
      <c r="E2779">
        <v>0</v>
      </c>
      <c r="F2779">
        <v>0</v>
      </c>
      <c r="G2779">
        <v>0.23214285714285701</v>
      </c>
      <c r="H2779">
        <v>0</v>
      </c>
      <c r="I2779">
        <v>1.01010101010101E-2</v>
      </c>
      <c r="J2779" s="1">
        <v>0</v>
      </c>
      <c r="K2779" t="s">
        <v>23239</v>
      </c>
      <c r="L2779" t="s">
        <v>28802</v>
      </c>
      <c r="M2779" t="s">
        <v>28803</v>
      </c>
    </row>
    <row r="2780" spans="1:13">
      <c r="A2780" s="1" t="s">
        <v>4797</v>
      </c>
      <c r="B2780">
        <v>3.57833102964209E-7</v>
      </c>
      <c r="C2780" s="1">
        <v>3.49099021455106E-7</v>
      </c>
      <c r="D2780">
        <v>1</v>
      </c>
      <c r="E2780">
        <v>1</v>
      </c>
      <c r="F2780">
        <v>0.98502994011976097</v>
      </c>
      <c r="G2780">
        <v>1</v>
      </c>
      <c r="H2780">
        <v>1</v>
      </c>
      <c r="I2780">
        <v>1</v>
      </c>
      <c r="J2780" s="1" t="s">
        <v>23229</v>
      </c>
      <c r="K2780" t="s">
        <v>23241</v>
      </c>
      <c r="L2780" t="s">
        <v>28804</v>
      </c>
      <c r="M2780" t="s">
        <v>28805</v>
      </c>
    </row>
    <row r="2781" spans="1:13">
      <c r="A2781" s="1" t="s">
        <v>4798</v>
      </c>
      <c r="B2781">
        <v>1.8302389073354299E-5</v>
      </c>
      <c r="C2781" s="1">
        <v>1.8017811264301699E-5</v>
      </c>
      <c r="D2781">
        <v>0.29310344827586199</v>
      </c>
      <c r="E2781">
        <v>0.269230769230769</v>
      </c>
      <c r="F2781">
        <v>0.22955974842767299</v>
      </c>
      <c r="G2781">
        <v>5.2631578947368397E-2</v>
      </c>
      <c r="H2781">
        <v>3.8888888888888903E-2</v>
      </c>
      <c r="I2781">
        <v>9.7826086956521702E-2</v>
      </c>
      <c r="J2781" s="1">
        <v>1</v>
      </c>
      <c r="K2781" t="s">
        <v>23238</v>
      </c>
      <c r="L2781" t="s">
        <v>28806</v>
      </c>
      <c r="M2781" t="s">
        <v>28807</v>
      </c>
    </row>
    <row r="2782" spans="1:13">
      <c r="A2782" s="1" t="s">
        <v>4799</v>
      </c>
      <c r="B2782">
        <v>0</v>
      </c>
      <c r="C2782" s="1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s="1">
        <v>0.27777777777777801</v>
      </c>
      <c r="K2782" t="s">
        <v>23241</v>
      </c>
      <c r="L2782" t="s">
        <v>28808</v>
      </c>
      <c r="M2782" t="s">
        <v>28809</v>
      </c>
    </row>
    <row r="2783" spans="1:13">
      <c r="A2783" s="1" t="s">
        <v>4800</v>
      </c>
      <c r="B2783">
        <v>8.7802932772081898E-7</v>
      </c>
      <c r="C2783" s="1">
        <v>2.3777331914229502E-6</v>
      </c>
      <c r="D2783">
        <v>0</v>
      </c>
      <c r="E2783">
        <v>4.81927710843374E-2</v>
      </c>
      <c r="F2783">
        <v>4.0983606557377103E-3</v>
      </c>
      <c r="G2783">
        <v>0</v>
      </c>
      <c r="H2783">
        <v>0</v>
      </c>
      <c r="I2783">
        <v>4.8543689320388302E-3</v>
      </c>
      <c r="J2783" s="1">
        <v>0</v>
      </c>
      <c r="K2783" t="s">
        <v>23241</v>
      </c>
      <c r="L2783" t="s">
        <v>28810</v>
      </c>
      <c r="M2783" t="s">
        <v>28811</v>
      </c>
    </row>
    <row r="2784" spans="1:13">
      <c r="A2784" s="1" t="s">
        <v>4801</v>
      </c>
      <c r="B2784">
        <v>7.98235784667489E-7</v>
      </c>
      <c r="C2784" s="1">
        <v>4.3602169246806602E-7</v>
      </c>
      <c r="D2784">
        <v>0.96296296296296302</v>
      </c>
      <c r="E2784">
        <v>0.99390243902439002</v>
      </c>
      <c r="F2784">
        <v>0.90225563909774398</v>
      </c>
      <c r="G2784">
        <v>0.98571428571428599</v>
      </c>
      <c r="H2784">
        <v>0.85869565217391297</v>
      </c>
      <c r="I2784">
        <v>0.94444444444444398</v>
      </c>
      <c r="J2784" s="1" t="s">
        <v>23229</v>
      </c>
      <c r="K2784" t="s">
        <v>23240</v>
      </c>
      <c r="L2784" t="s">
        <v>28812</v>
      </c>
      <c r="M2784" t="s">
        <v>28813</v>
      </c>
    </row>
    <row r="2785" spans="1:13">
      <c r="A2785" s="1" t="s">
        <v>4802</v>
      </c>
      <c r="B2785">
        <v>1.6590354716158001E-6</v>
      </c>
      <c r="C2785" s="1">
        <v>1.3919356406445701E-7</v>
      </c>
      <c r="D2785">
        <v>0.96153846153846201</v>
      </c>
      <c r="E2785">
        <v>0.993506493506494</v>
      </c>
      <c r="F2785">
        <v>1</v>
      </c>
      <c r="G2785">
        <v>1</v>
      </c>
      <c r="H2785">
        <v>1</v>
      </c>
      <c r="I2785">
        <v>0.97297297297297303</v>
      </c>
      <c r="J2785" s="1" t="s">
        <v>23229</v>
      </c>
      <c r="K2785" t="s">
        <v>23238</v>
      </c>
      <c r="L2785" t="s">
        <v>28814</v>
      </c>
      <c r="M2785" t="s">
        <v>28815</v>
      </c>
    </row>
    <row r="2786" spans="1:13">
      <c r="A2786" s="1" t="s">
        <v>4803</v>
      </c>
      <c r="B2786">
        <v>3.6622754749488002E-7</v>
      </c>
      <c r="C2786" s="1">
        <v>7.0823521886166797E-6</v>
      </c>
      <c r="D2786">
        <v>0.97727272727272696</v>
      </c>
      <c r="E2786">
        <v>0.99193548387096797</v>
      </c>
      <c r="F2786">
        <v>0.99122807017543901</v>
      </c>
      <c r="G2786">
        <v>0.80392156862745101</v>
      </c>
      <c r="H2786">
        <v>1</v>
      </c>
      <c r="I2786">
        <v>0.978494623655914</v>
      </c>
      <c r="J2786" s="1">
        <v>0.94444444444444398</v>
      </c>
      <c r="K2786" t="s">
        <v>23238</v>
      </c>
      <c r="L2786" t="s">
        <v>28816</v>
      </c>
      <c r="M2786" t="s">
        <v>28817</v>
      </c>
    </row>
    <row r="2787" spans="1:13">
      <c r="A2787" s="1" t="s">
        <v>4804</v>
      </c>
      <c r="B2787">
        <v>6.7364384468002195E-5</v>
      </c>
      <c r="C2787" s="1">
        <v>3.01830802563758E-5</v>
      </c>
      <c r="D2787">
        <v>0.86842105263157898</v>
      </c>
      <c r="E2787">
        <v>0.71014492753623204</v>
      </c>
      <c r="F2787">
        <v>0.89393939393939403</v>
      </c>
      <c r="G2787">
        <v>1</v>
      </c>
      <c r="H2787">
        <v>0.90909090909090895</v>
      </c>
      <c r="I2787">
        <v>0.95833333333333304</v>
      </c>
      <c r="J2787" s="1">
        <v>1</v>
      </c>
      <c r="K2787" t="s">
        <v>23242</v>
      </c>
      <c r="L2787" t="s">
        <v>28818</v>
      </c>
      <c r="M2787" t="s">
        <v>28819</v>
      </c>
    </row>
    <row r="2788" spans="1:13">
      <c r="A2788" s="1" t="s">
        <v>4805</v>
      </c>
      <c r="B2788">
        <v>7.5678731295106502E-6</v>
      </c>
      <c r="C2788" s="1">
        <v>1.9414921487292502E-5</v>
      </c>
      <c r="D2788">
        <v>1</v>
      </c>
      <c r="E2788">
        <v>1</v>
      </c>
      <c r="F2788">
        <v>1</v>
      </c>
      <c r="G2788">
        <v>0.63414634146341498</v>
      </c>
      <c r="H2788">
        <v>0.95535714285714302</v>
      </c>
      <c r="I2788">
        <v>0.85714285714285698</v>
      </c>
      <c r="J2788" s="1">
        <v>1</v>
      </c>
      <c r="K2788" t="s">
        <v>23238</v>
      </c>
      <c r="L2788" t="s">
        <v>28820</v>
      </c>
      <c r="M2788" t="s">
        <v>28821</v>
      </c>
    </row>
    <row r="2789" spans="1:13">
      <c r="A2789" s="1" t="s">
        <v>4806</v>
      </c>
      <c r="B2789">
        <v>5.73544090327384E-11</v>
      </c>
      <c r="C2789" s="1">
        <v>1.9978563033564098E-6</v>
      </c>
      <c r="D2789">
        <v>0.88888888888888895</v>
      </c>
      <c r="E2789">
        <v>0.96428571428571397</v>
      </c>
      <c r="F2789">
        <v>0.96376811594202905</v>
      </c>
      <c r="G2789">
        <v>0.79729729729729704</v>
      </c>
      <c r="H2789">
        <v>0.98809523809523803</v>
      </c>
      <c r="I2789">
        <v>0.73214285714285698</v>
      </c>
      <c r="J2789" s="1">
        <v>1</v>
      </c>
      <c r="K2789" t="s">
        <v>23242</v>
      </c>
      <c r="L2789" t="s">
        <v>28822</v>
      </c>
      <c r="M2789" t="s">
        <v>28823</v>
      </c>
    </row>
    <row r="2790" spans="1:13">
      <c r="A2790" s="1" t="s">
        <v>4807</v>
      </c>
      <c r="B2790">
        <v>3.2929057895777501E-8</v>
      </c>
      <c r="C2790" s="1">
        <v>1.1418490072514299E-8</v>
      </c>
      <c r="D2790">
        <v>0</v>
      </c>
      <c r="E2790">
        <v>5.2083333333333296E-3</v>
      </c>
      <c r="F2790">
        <v>0</v>
      </c>
      <c r="G2790">
        <v>0</v>
      </c>
      <c r="H2790">
        <v>9.6153846153846194E-3</v>
      </c>
      <c r="I2790">
        <v>9.7087378640776708E-3</v>
      </c>
      <c r="J2790" s="1">
        <v>0.55000000000000004</v>
      </c>
      <c r="K2790" t="s">
        <v>23241</v>
      </c>
      <c r="L2790" t="s">
        <v>28824</v>
      </c>
      <c r="M2790" t="s">
        <v>28825</v>
      </c>
    </row>
    <row r="2791" spans="1:13">
      <c r="A2791" s="1" t="s">
        <v>4808</v>
      </c>
      <c r="B2791">
        <v>8.2258671981226903E-6</v>
      </c>
      <c r="C2791" s="1">
        <v>1.6754965063429201E-7</v>
      </c>
      <c r="D2791">
        <v>0.14285714285714299</v>
      </c>
      <c r="E2791">
        <v>1.4705882352941201E-2</v>
      </c>
      <c r="F2791">
        <v>0</v>
      </c>
      <c r="G2791">
        <v>0</v>
      </c>
      <c r="H2791">
        <v>0</v>
      </c>
      <c r="I2791">
        <v>0</v>
      </c>
      <c r="J2791" s="1">
        <v>0</v>
      </c>
      <c r="K2791" t="s">
        <v>23241</v>
      </c>
      <c r="L2791" t="s">
        <v>28826</v>
      </c>
      <c r="M2791" t="s">
        <v>28827</v>
      </c>
    </row>
    <row r="2792" spans="1:13">
      <c r="A2792" s="1" t="s">
        <v>4809</v>
      </c>
      <c r="B2792">
        <v>5.54820853236791E-5</v>
      </c>
      <c r="C2792" s="1">
        <v>3.2834032622378002E-5</v>
      </c>
      <c r="D2792">
        <v>0.93333333333333302</v>
      </c>
      <c r="E2792">
        <v>0.74157303370786498</v>
      </c>
      <c r="F2792">
        <v>0.93448275862068997</v>
      </c>
      <c r="G2792">
        <v>0.96341463414634099</v>
      </c>
      <c r="H2792">
        <v>0.96428571428571397</v>
      </c>
      <c r="I2792">
        <v>0.94696969696969702</v>
      </c>
      <c r="J2792" s="1">
        <v>1</v>
      </c>
      <c r="K2792" t="s">
        <v>23240</v>
      </c>
      <c r="L2792" t="s">
        <v>28828</v>
      </c>
      <c r="M2792" t="s">
        <v>28829</v>
      </c>
    </row>
    <row r="2793" spans="1:13">
      <c r="A2793" s="1" t="s">
        <v>4810</v>
      </c>
      <c r="B2793">
        <v>8.5242439845367493E-9</v>
      </c>
      <c r="C2793" s="1">
        <v>1.18159672471534E-8</v>
      </c>
      <c r="D2793">
        <v>1.6666666666666701E-2</v>
      </c>
      <c r="E2793">
        <v>0</v>
      </c>
      <c r="F2793">
        <v>1.3274336283185801E-2</v>
      </c>
      <c r="G2793">
        <v>4.6875E-2</v>
      </c>
      <c r="H2793">
        <v>0.17647058823529399</v>
      </c>
      <c r="I2793">
        <v>0.04</v>
      </c>
      <c r="J2793" s="1">
        <v>0</v>
      </c>
      <c r="K2793" t="s">
        <v>23238</v>
      </c>
      <c r="L2793" t="s">
        <v>28830</v>
      </c>
      <c r="M2793" t="s">
        <v>28831</v>
      </c>
    </row>
    <row r="2794" spans="1:13">
      <c r="A2794" s="1" t="s">
        <v>4811</v>
      </c>
      <c r="B2794">
        <v>1.4216485227510299E-6</v>
      </c>
      <c r="C2794" s="1">
        <v>4.6642817931868096E-6</v>
      </c>
      <c r="D2794">
        <v>0.90625</v>
      </c>
      <c r="E2794">
        <v>1</v>
      </c>
      <c r="F2794">
        <v>1</v>
      </c>
      <c r="G2794">
        <v>1</v>
      </c>
      <c r="H2794">
        <v>0.99397590361445798</v>
      </c>
      <c r="I2794">
        <v>0.91304347826086996</v>
      </c>
      <c r="J2794" s="1">
        <v>1</v>
      </c>
      <c r="K2794" t="s">
        <v>23238</v>
      </c>
      <c r="L2794" t="s">
        <v>28832</v>
      </c>
      <c r="M2794" t="s">
        <v>28833</v>
      </c>
    </row>
    <row r="2795" spans="1:13">
      <c r="A2795" s="1" t="s">
        <v>4812</v>
      </c>
      <c r="B2795">
        <v>4.2160020344074301E-5</v>
      </c>
      <c r="C2795" s="1">
        <v>4.76785153890034E-6</v>
      </c>
      <c r="D2795">
        <v>3.125E-2</v>
      </c>
      <c r="E2795">
        <v>0.116666666666667</v>
      </c>
      <c r="F2795">
        <v>1.3297872340425501E-2</v>
      </c>
      <c r="G2795">
        <v>0</v>
      </c>
      <c r="H2795">
        <v>6.0240963855421699E-3</v>
      </c>
      <c r="I2795">
        <v>0</v>
      </c>
      <c r="J2795" s="1">
        <v>0</v>
      </c>
      <c r="K2795" t="s">
        <v>23241</v>
      </c>
      <c r="L2795" t="s">
        <v>28834</v>
      </c>
      <c r="M2795" t="s">
        <v>28835</v>
      </c>
    </row>
    <row r="2796" spans="1:13">
      <c r="A2796" s="1" t="s">
        <v>4813</v>
      </c>
      <c r="B2796">
        <v>6.5659045832861602E-6</v>
      </c>
      <c r="C2796" s="1">
        <v>9.6587754622274894E-5</v>
      </c>
      <c r="D2796">
        <v>6.5217391304347797E-2</v>
      </c>
      <c r="E2796">
        <v>0.111702127659574</v>
      </c>
      <c r="F2796">
        <v>0.134228187919463</v>
      </c>
      <c r="G2796">
        <v>0.11363636363636399</v>
      </c>
      <c r="H2796">
        <v>5.0505050505050501E-3</v>
      </c>
      <c r="I2796">
        <v>1.7543859649122799E-2</v>
      </c>
      <c r="J2796" s="1" t="s">
        <v>23229</v>
      </c>
      <c r="K2796" t="s">
        <v>23242</v>
      </c>
      <c r="L2796" t="s">
        <v>28836</v>
      </c>
      <c r="M2796" t="s">
        <v>28837</v>
      </c>
    </row>
    <row r="2797" spans="1:13">
      <c r="A2797" s="1" t="s">
        <v>4814</v>
      </c>
      <c r="B2797">
        <v>8.4550751875384796E-6</v>
      </c>
      <c r="C2797" s="1">
        <v>5.4988323362405499E-5</v>
      </c>
      <c r="D2797">
        <v>0.171875</v>
      </c>
      <c r="E2797">
        <v>5.85106382978723E-2</v>
      </c>
      <c r="F2797">
        <v>0.1</v>
      </c>
      <c r="G2797">
        <v>0.269230769230769</v>
      </c>
      <c r="H2797">
        <v>0.17289719626168201</v>
      </c>
      <c r="I2797">
        <v>0.203125</v>
      </c>
      <c r="J2797" s="1">
        <v>0</v>
      </c>
      <c r="K2797" t="s">
        <v>23238</v>
      </c>
      <c r="L2797" t="s">
        <v>28838</v>
      </c>
      <c r="M2797" t="s">
        <v>28839</v>
      </c>
    </row>
    <row r="2798" spans="1:13">
      <c r="A2798" s="1" t="s">
        <v>4815</v>
      </c>
      <c r="B2798">
        <v>2.01017030548034E-5</v>
      </c>
      <c r="C2798" s="1">
        <v>5.9958735073936401E-6</v>
      </c>
      <c r="D2798">
        <v>0.21875</v>
      </c>
      <c r="E2798">
        <v>0.133333333333333</v>
      </c>
      <c r="F2798">
        <v>0.82620320855615004</v>
      </c>
      <c r="G2798">
        <v>0.59677419354838701</v>
      </c>
      <c r="H2798">
        <v>0.94252873563218398</v>
      </c>
      <c r="I2798">
        <v>0.38461538461538503</v>
      </c>
      <c r="J2798" s="1">
        <v>0.05</v>
      </c>
      <c r="K2798" t="s">
        <v>23238</v>
      </c>
      <c r="L2798" t="s">
        <v>28840</v>
      </c>
      <c r="M2798" t="s">
        <v>28841</v>
      </c>
    </row>
    <row r="2799" spans="1:13">
      <c r="A2799" s="1" t="s">
        <v>4816</v>
      </c>
      <c r="B2799">
        <v>1.55549402338228E-4</v>
      </c>
      <c r="C2799" s="1">
        <v>2.47033122794498E-4</v>
      </c>
      <c r="D2799">
        <v>0.37037037037037002</v>
      </c>
      <c r="E2799">
        <v>0.662790697674419</v>
      </c>
      <c r="F2799">
        <v>0.47747747747747699</v>
      </c>
      <c r="G2799">
        <v>1</v>
      </c>
      <c r="H2799">
        <v>0.42253521126760601</v>
      </c>
      <c r="I2799">
        <v>0.75510204081632604</v>
      </c>
      <c r="J2799" s="1">
        <v>1</v>
      </c>
      <c r="K2799" t="s">
        <v>23237</v>
      </c>
      <c r="L2799" t="s">
        <v>28842</v>
      </c>
      <c r="M2799" t="s">
        <v>28843</v>
      </c>
    </row>
    <row r="2800" spans="1:13">
      <c r="A2800" s="1" t="s">
        <v>4817</v>
      </c>
      <c r="B2800">
        <v>0</v>
      </c>
      <c r="C2800" s="1">
        <v>0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 s="1">
        <v>1</v>
      </c>
      <c r="K2800" t="s">
        <v>23238</v>
      </c>
      <c r="L2800" t="s">
        <v>28844</v>
      </c>
      <c r="M2800" t="s">
        <v>28845</v>
      </c>
    </row>
    <row r="2801" spans="1:13">
      <c r="A2801" s="1" t="s">
        <v>4818</v>
      </c>
      <c r="B2801">
        <v>2.5048309276809103E-4</v>
      </c>
      <c r="C2801" s="1">
        <v>1.23757596808574E-4</v>
      </c>
      <c r="D2801">
        <v>0.62068965517241403</v>
      </c>
      <c r="E2801">
        <v>0.85106382978723405</v>
      </c>
      <c r="F2801">
        <v>0.31528662420382197</v>
      </c>
      <c r="G2801">
        <v>0.98648648648648696</v>
      </c>
      <c r="H2801">
        <v>0.53529411764705903</v>
      </c>
      <c r="I2801">
        <v>0.645569620253165</v>
      </c>
      <c r="J2801" s="1">
        <v>1</v>
      </c>
      <c r="K2801" t="s">
        <v>23238</v>
      </c>
      <c r="L2801" t="s">
        <v>28846</v>
      </c>
      <c r="M2801" t="s">
        <v>28847</v>
      </c>
    </row>
    <row r="2802" spans="1:13">
      <c r="A2802" s="1" t="s">
        <v>4819</v>
      </c>
      <c r="B2802">
        <v>3.8800424317342402E-8</v>
      </c>
      <c r="C2802" s="1">
        <v>4.09288510974091E-5</v>
      </c>
      <c r="D2802">
        <v>0.953125</v>
      </c>
      <c r="E2802">
        <v>1</v>
      </c>
      <c r="F2802">
        <v>0.90979381443299001</v>
      </c>
      <c r="G2802">
        <v>1</v>
      </c>
      <c r="H2802">
        <v>0.85377358490566002</v>
      </c>
      <c r="I2802">
        <v>0.89423076923076905</v>
      </c>
      <c r="J2802" s="1">
        <v>1</v>
      </c>
      <c r="K2802" t="s">
        <v>23241</v>
      </c>
      <c r="L2802" t="s">
        <v>28848</v>
      </c>
      <c r="M2802" t="s">
        <v>28849</v>
      </c>
    </row>
    <row r="2803" spans="1:13">
      <c r="A2803" s="1" t="s">
        <v>4820</v>
      </c>
      <c r="B2803">
        <v>2.3558686578374999E-7</v>
      </c>
      <c r="C2803" s="1">
        <v>2.8443292872307801E-8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3.7499999999999999E-2</v>
      </c>
      <c r="J2803" s="1">
        <v>0</v>
      </c>
      <c r="K2803" t="s">
        <v>23238</v>
      </c>
      <c r="L2803" t="s">
        <v>28850</v>
      </c>
      <c r="M2803" t="s">
        <v>28851</v>
      </c>
    </row>
    <row r="2804" spans="1:13">
      <c r="A2804" s="1" t="s">
        <v>4821</v>
      </c>
      <c r="B2804">
        <v>8.8639498590030807E-9</v>
      </c>
      <c r="C2804" s="1">
        <v>1.27361948919211E-7</v>
      </c>
      <c r="D2804">
        <v>0.14516129032258099</v>
      </c>
      <c r="E2804">
        <v>0</v>
      </c>
      <c r="F2804">
        <v>0</v>
      </c>
      <c r="G2804">
        <v>0</v>
      </c>
      <c r="H2804">
        <v>0</v>
      </c>
      <c r="I2804">
        <v>3.3333333333333298E-2</v>
      </c>
      <c r="J2804" s="1">
        <v>0</v>
      </c>
      <c r="K2804" t="s">
        <v>23239</v>
      </c>
      <c r="L2804" t="s">
        <v>28852</v>
      </c>
      <c r="M2804" t="s">
        <v>28853</v>
      </c>
    </row>
    <row r="2805" spans="1:13">
      <c r="A2805" s="1" t="s">
        <v>4822</v>
      </c>
      <c r="B2805">
        <v>3.7986600555275701E-5</v>
      </c>
      <c r="C2805" s="1">
        <v>3.7258742283341897E-5</v>
      </c>
      <c r="D2805">
        <v>6.25E-2</v>
      </c>
      <c r="E2805">
        <v>5.6179775280898901E-3</v>
      </c>
      <c r="F2805">
        <v>0.17272727272727301</v>
      </c>
      <c r="G2805">
        <v>0</v>
      </c>
      <c r="H2805">
        <v>0.175438596491228</v>
      </c>
      <c r="I2805">
        <v>6.25E-2</v>
      </c>
      <c r="J2805" s="1" t="s">
        <v>23229</v>
      </c>
      <c r="K2805" t="s">
        <v>23241</v>
      </c>
      <c r="L2805" t="s">
        <v>28854</v>
      </c>
      <c r="M2805" t="s">
        <v>28855</v>
      </c>
    </row>
    <row r="2806" spans="1:13">
      <c r="A2806" s="1" t="s">
        <v>4823</v>
      </c>
      <c r="B2806">
        <v>1.7549745403377399E-7</v>
      </c>
      <c r="C2806" s="1">
        <v>1.39092693406599E-8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7.69230769230769E-2</v>
      </c>
      <c r="J2806" s="1">
        <v>0</v>
      </c>
      <c r="K2806" t="s">
        <v>23238</v>
      </c>
      <c r="L2806" t="s">
        <v>28856</v>
      </c>
      <c r="M2806" t="s">
        <v>28857</v>
      </c>
    </row>
    <row r="2807" spans="1:13">
      <c r="A2807" s="1" t="s">
        <v>4824</v>
      </c>
      <c r="B2807">
        <v>5.8906894453949102E-8</v>
      </c>
      <c r="C2807" s="1">
        <v>4.0226969239717098E-6</v>
      </c>
      <c r="D2807">
        <v>1</v>
      </c>
      <c r="E2807">
        <v>1</v>
      </c>
      <c r="F2807">
        <v>0.99729729729729699</v>
      </c>
      <c r="G2807">
        <v>1</v>
      </c>
      <c r="H2807">
        <v>0.98850574712643702</v>
      </c>
      <c r="I2807">
        <v>0.92727272727272703</v>
      </c>
      <c r="J2807" s="1">
        <v>0.94444444444444398</v>
      </c>
      <c r="K2807" t="s">
        <v>23238</v>
      </c>
      <c r="L2807" t="s">
        <v>28858</v>
      </c>
      <c r="M2807" t="s">
        <v>28859</v>
      </c>
    </row>
    <row r="2808" spans="1:13">
      <c r="A2808" s="1" t="s">
        <v>4825</v>
      </c>
      <c r="B2808">
        <v>6.3995820608617599E-7</v>
      </c>
      <c r="C2808" s="1">
        <v>3.1836802348929501E-4</v>
      </c>
      <c r="D2808">
        <v>0.59375</v>
      </c>
      <c r="E2808">
        <v>0.44736842105263203</v>
      </c>
      <c r="F2808">
        <v>0.48148148148148101</v>
      </c>
      <c r="G2808">
        <v>0.75</v>
      </c>
      <c r="H2808">
        <v>0.58878504672897203</v>
      </c>
      <c r="I2808">
        <v>0.69117647058823495</v>
      </c>
      <c r="J2808" s="1">
        <v>1</v>
      </c>
      <c r="K2808" t="s">
        <v>23241</v>
      </c>
      <c r="L2808" t="s">
        <v>28860</v>
      </c>
      <c r="M2808" t="s">
        <v>28861</v>
      </c>
    </row>
    <row r="2809" spans="1:13">
      <c r="A2809" s="1" t="s">
        <v>4826</v>
      </c>
      <c r="B2809">
        <v>5.0154950722458302E-8</v>
      </c>
      <c r="C2809" s="1">
        <v>4.9925930480141197E-7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0.92857142857142905</v>
      </c>
      <c r="J2809" s="1">
        <v>1</v>
      </c>
      <c r="K2809" t="s">
        <v>23241</v>
      </c>
      <c r="L2809" t="s">
        <v>28862</v>
      </c>
      <c r="M2809" t="s">
        <v>28863</v>
      </c>
    </row>
    <row r="2810" spans="1:13">
      <c r="A2810" s="1" t="s">
        <v>4827</v>
      </c>
      <c r="B2810">
        <v>2.3305576395095299E-7</v>
      </c>
      <c r="C2810" s="1">
        <v>1.0509463858590499E-9</v>
      </c>
      <c r="D2810">
        <v>0.98</v>
      </c>
      <c r="E2810">
        <v>1</v>
      </c>
      <c r="F2810">
        <v>0.99618320610686995</v>
      </c>
      <c r="G2810">
        <v>1</v>
      </c>
      <c r="H2810">
        <v>1</v>
      </c>
      <c r="I2810">
        <v>1</v>
      </c>
      <c r="J2810" s="1" t="s">
        <v>23229</v>
      </c>
      <c r="K2810" t="s">
        <v>23238</v>
      </c>
      <c r="L2810" t="s">
        <v>28864</v>
      </c>
      <c r="M2810" t="s">
        <v>28865</v>
      </c>
    </row>
    <row r="2811" spans="1:13">
      <c r="A2811" s="1" t="s">
        <v>4828</v>
      </c>
      <c r="B2811">
        <v>3.8464361871083904E-9</v>
      </c>
      <c r="C2811" s="1">
        <v>1.5070788358707899E-5</v>
      </c>
      <c r="D2811">
        <v>7.1428571428571397E-2</v>
      </c>
      <c r="E2811">
        <v>3.4722222222222203E-2</v>
      </c>
      <c r="F2811">
        <v>3.03030303030303E-2</v>
      </c>
      <c r="G2811">
        <v>0</v>
      </c>
      <c r="H2811">
        <v>6.8493150684931503E-3</v>
      </c>
      <c r="I2811">
        <v>3.03030303030303E-2</v>
      </c>
      <c r="J2811" s="1" t="s">
        <v>23229</v>
      </c>
      <c r="K2811" t="s">
        <v>23239</v>
      </c>
      <c r="L2811" t="s">
        <v>28866</v>
      </c>
      <c r="M2811" t="s">
        <v>28867</v>
      </c>
    </row>
    <row r="2812" spans="1:13">
      <c r="A2812" s="1" t="s">
        <v>4829</v>
      </c>
      <c r="B2812">
        <v>2.6524821238987E-5</v>
      </c>
      <c r="C2812" s="1">
        <v>1.64805177332442E-6</v>
      </c>
      <c r="D2812">
        <v>1.6666666666666701E-2</v>
      </c>
      <c r="E2812">
        <v>0.129411764705882</v>
      </c>
      <c r="F2812">
        <v>0</v>
      </c>
      <c r="G2812">
        <v>0</v>
      </c>
      <c r="H2812">
        <v>0</v>
      </c>
      <c r="I2812">
        <v>2.9411764705882401E-2</v>
      </c>
      <c r="J2812" s="1" t="s">
        <v>23229</v>
      </c>
      <c r="K2812" t="s">
        <v>23241</v>
      </c>
      <c r="L2812" t="s">
        <v>28868</v>
      </c>
      <c r="M2812" t="s">
        <v>28869</v>
      </c>
    </row>
    <row r="2813" spans="1:13">
      <c r="A2813" s="1" t="s">
        <v>4830</v>
      </c>
      <c r="B2813">
        <v>2.8870580427734102E-8</v>
      </c>
      <c r="C2813" s="1">
        <v>1.6049156876091E-6</v>
      </c>
      <c r="D2813">
        <v>1</v>
      </c>
      <c r="E2813">
        <v>1</v>
      </c>
      <c r="F2813">
        <v>0.996835443037975</v>
      </c>
      <c r="G2813">
        <v>0.98979591836734704</v>
      </c>
      <c r="H2813">
        <v>0.98823529411764699</v>
      </c>
      <c r="I2813">
        <v>1</v>
      </c>
      <c r="J2813" s="1" t="s">
        <v>23229</v>
      </c>
      <c r="K2813" t="s">
        <v>23239</v>
      </c>
      <c r="L2813" t="s">
        <v>28870</v>
      </c>
      <c r="M2813" t="s">
        <v>28871</v>
      </c>
    </row>
    <row r="2814" spans="1:13">
      <c r="A2814" s="1" t="s">
        <v>4831</v>
      </c>
      <c r="B2814">
        <v>1.56348905653962E-10</v>
      </c>
      <c r="C2814" s="1">
        <v>9.8064155273901899E-6</v>
      </c>
      <c r="D2814">
        <v>0.2</v>
      </c>
      <c r="E2814">
        <v>0</v>
      </c>
      <c r="F2814">
        <v>0.73333333333333295</v>
      </c>
      <c r="G2814">
        <v>0.97413793103448298</v>
      </c>
      <c r="H2814">
        <v>0.95333333333333303</v>
      </c>
      <c r="I2814">
        <v>0.96666666666666701</v>
      </c>
      <c r="J2814" s="1" t="s">
        <v>23229</v>
      </c>
      <c r="K2814" t="s">
        <v>23240</v>
      </c>
      <c r="L2814" t="s">
        <v>28872</v>
      </c>
      <c r="M2814" t="s">
        <v>28873</v>
      </c>
    </row>
    <row r="2815" spans="1:13">
      <c r="A2815" s="1" t="s">
        <v>4832</v>
      </c>
      <c r="B2815">
        <v>1.5421477194651299E-4</v>
      </c>
      <c r="C2815" s="1">
        <v>5.6736300426037903E-4</v>
      </c>
      <c r="D2815">
        <v>0.29166666666666702</v>
      </c>
      <c r="E2815">
        <v>0.20422535211267601</v>
      </c>
      <c r="F2815">
        <v>7.6271186440677999E-2</v>
      </c>
      <c r="G2815">
        <v>0.86274509803921595</v>
      </c>
      <c r="H2815">
        <v>0.28915662650602397</v>
      </c>
      <c r="I2815">
        <v>0.74736842105263201</v>
      </c>
      <c r="J2815" s="1">
        <v>0</v>
      </c>
      <c r="K2815" t="s">
        <v>23241</v>
      </c>
      <c r="L2815" t="s">
        <v>28874</v>
      </c>
      <c r="M2815" t="s">
        <v>28875</v>
      </c>
    </row>
    <row r="2816" spans="1:13">
      <c r="A2816" s="1" t="s">
        <v>4833</v>
      </c>
      <c r="B2816">
        <v>4.5299497007708202E-7</v>
      </c>
      <c r="C2816" s="1">
        <v>8.3849035028279604E-8</v>
      </c>
      <c r="D2816">
        <v>1</v>
      </c>
      <c r="E2816">
        <v>1</v>
      </c>
      <c r="F2816">
        <v>1</v>
      </c>
      <c r="G2816">
        <v>1</v>
      </c>
      <c r="H2816">
        <v>0.987179487179487</v>
      </c>
      <c r="I2816">
        <v>0.92708333333333304</v>
      </c>
      <c r="J2816" s="1">
        <v>1</v>
      </c>
      <c r="K2816" t="s">
        <v>23238</v>
      </c>
      <c r="L2816" t="s">
        <v>28876</v>
      </c>
      <c r="M2816" t="s">
        <v>28877</v>
      </c>
    </row>
    <row r="2817" spans="1:13">
      <c r="A2817" s="1" t="s">
        <v>4834</v>
      </c>
      <c r="B2817">
        <v>1.6022449449751999E-8</v>
      </c>
      <c r="C2817" s="1">
        <v>6.1805190764769697E-7</v>
      </c>
      <c r="D2817">
        <v>1</v>
      </c>
      <c r="E2817">
        <v>0.99285714285714299</v>
      </c>
      <c r="F2817">
        <v>1</v>
      </c>
      <c r="G2817">
        <v>0.85185185185185197</v>
      </c>
      <c r="H2817">
        <v>1</v>
      </c>
      <c r="I2817">
        <v>0.98</v>
      </c>
      <c r="J2817" s="1">
        <v>1</v>
      </c>
      <c r="K2817" t="s">
        <v>23238</v>
      </c>
      <c r="L2817" t="s">
        <v>28878</v>
      </c>
      <c r="M2817" t="s">
        <v>28879</v>
      </c>
    </row>
    <row r="2818" spans="1:13">
      <c r="A2818" s="1" t="s">
        <v>4835</v>
      </c>
      <c r="B2818">
        <v>2.05743199047882E-5</v>
      </c>
      <c r="C2818" s="1">
        <v>2.7289737446916299E-7</v>
      </c>
      <c r="D2818">
        <v>0.75</v>
      </c>
      <c r="E2818">
        <v>0.98837209302325602</v>
      </c>
      <c r="F2818">
        <v>1</v>
      </c>
      <c r="G2818">
        <v>1</v>
      </c>
      <c r="H2818">
        <v>1</v>
      </c>
      <c r="I2818">
        <v>1</v>
      </c>
      <c r="J2818" s="1" t="s">
        <v>23229</v>
      </c>
      <c r="K2818" t="s">
        <v>23240</v>
      </c>
      <c r="L2818" t="s">
        <v>28880</v>
      </c>
      <c r="M2818" t="s">
        <v>28881</v>
      </c>
    </row>
    <row r="2819" spans="1:13">
      <c r="A2819" s="1" t="s">
        <v>4836</v>
      </c>
      <c r="B2819">
        <v>2.0204137165769399E-6</v>
      </c>
      <c r="C2819" s="1">
        <v>4.7495307252449E-5</v>
      </c>
      <c r="D2819">
        <v>0.82258064516129004</v>
      </c>
      <c r="E2819">
        <v>0.98913043478260898</v>
      </c>
      <c r="F2819">
        <v>0.92972972972973</v>
      </c>
      <c r="G2819">
        <v>1</v>
      </c>
      <c r="H2819">
        <v>1</v>
      </c>
      <c r="I2819">
        <v>0.99193548387096797</v>
      </c>
      <c r="J2819" s="1">
        <v>1</v>
      </c>
      <c r="K2819" t="s">
        <v>23237</v>
      </c>
      <c r="L2819" t="s">
        <v>28882</v>
      </c>
      <c r="M2819" t="s">
        <v>28883</v>
      </c>
    </row>
    <row r="2820" spans="1:13">
      <c r="A2820" s="1" t="s">
        <v>4837</v>
      </c>
      <c r="B2820">
        <v>6.6772145477691895E-4</v>
      </c>
      <c r="C2820" s="1">
        <v>2.3590248728597599E-4</v>
      </c>
      <c r="D2820">
        <v>0.25</v>
      </c>
      <c r="E2820">
        <v>0.108695652173913</v>
      </c>
      <c r="F2820">
        <v>0.75423728813559299</v>
      </c>
      <c r="G2820">
        <v>8.7719298245614002E-2</v>
      </c>
      <c r="H2820">
        <v>0.65765765765765805</v>
      </c>
      <c r="I2820">
        <v>0.171296296296296</v>
      </c>
      <c r="J2820" s="1">
        <v>0.2</v>
      </c>
      <c r="K2820" t="s">
        <v>23238</v>
      </c>
      <c r="L2820" t="s">
        <v>28884</v>
      </c>
      <c r="M2820" t="s">
        <v>28885</v>
      </c>
    </row>
    <row r="2821" spans="1:13">
      <c r="A2821" s="1" t="s">
        <v>4838</v>
      </c>
      <c r="B2821">
        <v>1.5637685816694301E-4</v>
      </c>
      <c r="C2821" s="1">
        <v>1.1083912683241101E-5</v>
      </c>
      <c r="D2821">
        <v>0.66</v>
      </c>
      <c r="E2821">
        <v>0.84905660377358505</v>
      </c>
      <c r="F2821">
        <v>0.451871657754011</v>
      </c>
      <c r="G2821">
        <v>0.86792452830188704</v>
      </c>
      <c r="H2821">
        <v>0.45945945945945899</v>
      </c>
      <c r="I2821">
        <v>0.80188679245283001</v>
      </c>
      <c r="J2821" s="1">
        <v>1</v>
      </c>
      <c r="K2821" t="s">
        <v>23242</v>
      </c>
      <c r="L2821" t="s">
        <v>28886</v>
      </c>
      <c r="M2821" t="s">
        <v>28887</v>
      </c>
    </row>
    <row r="2822" spans="1:13">
      <c r="A2822" s="1" t="s">
        <v>4839</v>
      </c>
      <c r="B2822">
        <v>1.6134819694221199E-6</v>
      </c>
      <c r="C2822" s="1">
        <v>5.7892886151186597E-6</v>
      </c>
      <c r="D2822">
        <v>0.66666666666666696</v>
      </c>
      <c r="E2822">
        <v>0.98412698412698396</v>
      </c>
      <c r="F2822">
        <v>0.968354430379747</v>
      </c>
      <c r="G2822">
        <v>1</v>
      </c>
      <c r="H2822">
        <v>1</v>
      </c>
      <c r="I2822">
        <v>1</v>
      </c>
      <c r="J2822" s="1">
        <v>1</v>
      </c>
      <c r="K2822" t="s">
        <v>23240</v>
      </c>
      <c r="L2822" t="s">
        <v>28888</v>
      </c>
      <c r="M2822" t="s">
        <v>28889</v>
      </c>
    </row>
    <row r="2823" spans="1:13">
      <c r="A2823" s="1" t="s">
        <v>4840</v>
      </c>
      <c r="B2823">
        <v>1.4245346022971599E-6</v>
      </c>
      <c r="C2823" s="1">
        <v>8.6441195785736298E-6</v>
      </c>
      <c r="D2823">
        <v>0</v>
      </c>
      <c r="E2823">
        <v>0</v>
      </c>
      <c r="F2823">
        <v>5.8823529411764698E-2</v>
      </c>
      <c r="G2823">
        <v>0</v>
      </c>
      <c r="H2823">
        <v>0</v>
      </c>
      <c r="I2823">
        <v>0</v>
      </c>
      <c r="J2823" s="1">
        <v>0</v>
      </c>
      <c r="K2823" t="s">
        <v>23238</v>
      </c>
      <c r="L2823" t="s">
        <v>28890</v>
      </c>
      <c r="M2823" t="s">
        <v>28891</v>
      </c>
    </row>
    <row r="2824" spans="1:13">
      <c r="A2824" s="1" t="s">
        <v>4841</v>
      </c>
      <c r="B2824">
        <v>4.6683829402963199E-7</v>
      </c>
      <c r="C2824" s="1">
        <v>4.1957629567607698E-6</v>
      </c>
      <c r="D2824">
        <v>0</v>
      </c>
      <c r="E2824">
        <v>0</v>
      </c>
      <c r="F2824">
        <v>0</v>
      </c>
      <c r="G2824">
        <v>0.114583333333333</v>
      </c>
      <c r="H2824">
        <v>9.3457943925233603E-3</v>
      </c>
      <c r="I2824">
        <v>4.67289719626168E-2</v>
      </c>
      <c r="J2824" s="1">
        <v>0</v>
      </c>
      <c r="K2824" t="s">
        <v>23238</v>
      </c>
      <c r="L2824" t="s">
        <v>28892</v>
      </c>
      <c r="M2824" t="s">
        <v>28893</v>
      </c>
    </row>
    <row r="2825" spans="1:13">
      <c r="A2825" s="1" t="s">
        <v>4842</v>
      </c>
      <c r="B2825">
        <v>2.29304503435788E-8</v>
      </c>
      <c r="C2825" s="1">
        <v>5.3688807065225097E-7</v>
      </c>
      <c r="D2825">
        <v>0.91379310344827602</v>
      </c>
      <c r="E2825">
        <v>0.71590909090909105</v>
      </c>
      <c r="F2825">
        <v>0.95774647887323905</v>
      </c>
      <c r="G2825">
        <v>0.98181818181818203</v>
      </c>
      <c r="H2825">
        <v>1</v>
      </c>
      <c r="I2825">
        <v>0.95774647887323905</v>
      </c>
      <c r="J2825" s="1" t="s">
        <v>23229</v>
      </c>
      <c r="K2825" t="s">
        <v>23240</v>
      </c>
      <c r="L2825" t="s">
        <v>28894</v>
      </c>
      <c r="M2825" t="s">
        <v>28895</v>
      </c>
    </row>
    <row r="2826" spans="1:13">
      <c r="A2826" s="1" t="s">
        <v>4843</v>
      </c>
      <c r="B2826">
        <v>8.5645089457493694E-8</v>
      </c>
      <c r="C2826" s="1">
        <v>2.1885484652768801E-6</v>
      </c>
      <c r="D2826">
        <v>0</v>
      </c>
      <c r="E2826">
        <v>2.27272727272727E-2</v>
      </c>
      <c r="F2826">
        <v>0</v>
      </c>
      <c r="G2826">
        <v>1.85185185185185E-2</v>
      </c>
      <c r="H2826">
        <v>4.7058823529411799E-2</v>
      </c>
      <c r="I2826">
        <v>2.0833333333333301E-2</v>
      </c>
      <c r="J2826" s="1">
        <v>0</v>
      </c>
      <c r="K2826" t="s">
        <v>23240</v>
      </c>
      <c r="L2826" t="s">
        <v>28896</v>
      </c>
      <c r="M2826" t="s">
        <v>28897</v>
      </c>
    </row>
    <row r="2827" spans="1:13">
      <c r="A2827" s="1" t="s">
        <v>4844</v>
      </c>
      <c r="B2827">
        <v>7.8634592290275696E-6</v>
      </c>
      <c r="C2827" s="1">
        <v>3.4511226519192001E-6</v>
      </c>
      <c r="D2827">
        <v>0</v>
      </c>
      <c r="E2827">
        <v>0</v>
      </c>
      <c r="F2827">
        <v>0.19060773480663001</v>
      </c>
      <c r="G2827">
        <v>0</v>
      </c>
      <c r="H2827">
        <v>8.7209302325581398E-2</v>
      </c>
      <c r="I2827">
        <v>7.8947368421052599E-2</v>
      </c>
      <c r="J2827" s="1">
        <v>0</v>
      </c>
      <c r="K2827" t="s">
        <v>23238</v>
      </c>
      <c r="L2827" t="s">
        <v>28898</v>
      </c>
      <c r="M2827" t="s">
        <v>28899</v>
      </c>
    </row>
    <row r="2828" spans="1:13">
      <c r="A2828" s="1" t="s">
        <v>4845</v>
      </c>
      <c r="B2828">
        <v>9.4118836064596094E-8</v>
      </c>
      <c r="C2828" s="1">
        <v>8.8486418943291197E-7</v>
      </c>
      <c r="D2828">
        <v>0.98387096774193505</v>
      </c>
      <c r="E2828">
        <v>0.99411764705882399</v>
      </c>
      <c r="F2828">
        <v>1</v>
      </c>
      <c r="G2828">
        <v>1</v>
      </c>
      <c r="H2828">
        <v>0.98591549295774605</v>
      </c>
      <c r="I2828">
        <v>0.97499999999999998</v>
      </c>
      <c r="J2828" s="1">
        <v>0</v>
      </c>
      <c r="K2828" t="s">
        <v>23241</v>
      </c>
      <c r="L2828" t="s">
        <v>28900</v>
      </c>
      <c r="M2828" t="s">
        <v>28901</v>
      </c>
    </row>
    <row r="2829" spans="1:13">
      <c r="A2829" s="1" t="s">
        <v>4846</v>
      </c>
      <c r="B2829">
        <v>8.5799825188208199E-7</v>
      </c>
      <c r="C2829" s="1">
        <v>6.2947571322703503E-6</v>
      </c>
      <c r="D2829">
        <v>3.125E-2</v>
      </c>
      <c r="E2829">
        <v>5.2083333333333296E-3</v>
      </c>
      <c r="F2829">
        <v>6.6666666666666693E-2</v>
      </c>
      <c r="G2829">
        <v>1.1111111111111099E-2</v>
      </c>
      <c r="H2829">
        <v>0.120192307692308</v>
      </c>
      <c r="I2829">
        <v>3.2467532467532499E-2</v>
      </c>
      <c r="J2829" s="1">
        <v>0</v>
      </c>
      <c r="K2829" t="s">
        <v>23241</v>
      </c>
      <c r="L2829" t="s">
        <v>28902</v>
      </c>
      <c r="M2829" t="s">
        <v>28903</v>
      </c>
    </row>
    <row r="2830" spans="1:13">
      <c r="A2830" s="1" t="s">
        <v>4847</v>
      </c>
      <c r="B2830">
        <v>1.0868662472108799E-4</v>
      </c>
      <c r="C2830" s="1">
        <v>1.54648686036245E-4</v>
      </c>
      <c r="D2830">
        <v>0</v>
      </c>
      <c r="E2830">
        <v>0.30666666666666698</v>
      </c>
      <c r="F2830">
        <v>2.1084337349397599E-2</v>
      </c>
      <c r="G2830">
        <v>3.03030303030303E-2</v>
      </c>
      <c r="H2830">
        <v>0.20547945205479501</v>
      </c>
      <c r="I2830">
        <v>0.13559322033898299</v>
      </c>
      <c r="J2830" s="1">
        <v>0</v>
      </c>
      <c r="K2830" t="s">
        <v>23238</v>
      </c>
      <c r="L2830" t="s">
        <v>28904</v>
      </c>
      <c r="M2830" t="s">
        <v>28905</v>
      </c>
    </row>
    <row r="2831" spans="1:13">
      <c r="A2831" s="1" t="s">
        <v>4848</v>
      </c>
      <c r="B2831">
        <v>1.4701962538469099E-6</v>
      </c>
      <c r="C2831" s="1">
        <v>6.7935931989157601E-6</v>
      </c>
      <c r="D2831">
        <v>3.5714285714285698E-2</v>
      </c>
      <c r="E2831">
        <v>0</v>
      </c>
      <c r="F2831">
        <v>1.3157894736842099E-2</v>
      </c>
      <c r="G2831">
        <v>0.112903225806452</v>
      </c>
      <c r="H2831">
        <v>4.49438202247191E-2</v>
      </c>
      <c r="I2831">
        <v>3.3333333333333298E-2</v>
      </c>
      <c r="J2831" s="1">
        <v>0</v>
      </c>
      <c r="K2831" t="s">
        <v>23239</v>
      </c>
      <c r="L2831" t="s">
        <v>28906</v>
      </c>
      <c r="M2831" t="s">
        <v>28907</v>
      </c>
    </row>
    <row r="2832" spans="1:13">
      <c r="A2832" s="1" t="s">
        <v>4849</v>
      </c>
      <c r="B2832">
        <v>6.5488737733522295E-7</v>
      </c>
      <c r="C2832" s="1">
        <v>7.8753105493546403E-5</v>
      </c>
      <c r="D2832">
        <v>0.26785714285714302</v>
      </c>
      <c r="E2832">
        <v>0.1</v>
      </c>
      <c r="F2832">
        <v>0.83093525179856098</v>
      </c>
      <c r="G2832">
        <v>1</v>
      </c>
      <c r="H2832">
        <v>0.91129032258064502</v>
      </c>
      <c r="I2832">
        <v>0.90217391304347805</v>
      </c>
      <c r="J2832" s="1">
        <v>1</v>
      </c>
      <c r="K2832" t="s">
        <v>23239</v>
      </c>
      <c r="L2832" t="s">
        <v>28908</v>
      </c>
      <c r="M2832" t="s">
        <v>28909</v>
      </c>
    </row>
    <row r="2833" spans="1:13">
      <c r="A2833" s="1" t="s">
        <v>4850</v>
      </c>
      <c r="B2833">
        <v>1.06043112175039E-5</v>
      </c>
      <c r="C2833" s="1">
        <v>4.2734911634868797E-6</v>
      </c>
      <c r="D2833">
        <v>0</v>
      </c>
      <c r="E2833">
        <v>7.4626865671641798E-3</v>
      </c>
      <c r="F2833">
        <v>0</v>
      </c>
      <c r="G2833">
        <v>0.37878787878787901</v>
      </c>
      <c r="H2833">
        <v>1.21951219512195E-2</v>
      </c>
      <c r="I2833">
        <v>0.22222222222222199</v>
      </c>
      <c r="J2833" s="1" t="s">
        <v>23229</v>
      </c>
      <c r="K2833" t="s">
        <v>23240</v>
      </c>
      <c r="L2833" t="s">
        <v>28910</v>
      </c>
      <c r="M2833" t="s">
        <v>28911</v>
      </c>
    </row>
    <row r="2834" spans="1:13">
      <c r="A2834" s="1" t="s">
        <v>4851</v>
      </c>
      <c r="B2834">
        <v>4.1420532263667602E-5</v>
      </c>
      <c r="C2834" s="1">
        <v>1.3707142650392E-5</v>
      </c>
      <c r="D2834">
        <v>0.75</v>
      </c>
      <c r="E2834">
        <v>0.77439024390243905</v>
      </c>
      <c r="F2834">
        <v>0.75297619047619002</v>
      </c>
      <c r="G2834">
        <v>0.78</v>
      </c>
      <c r="H2834">
        <v>0.84210526315789502</v>
      </c>
      <c r="I2834">
        <v>0.8125</v>
      </c>
      <c r="J2834" s="1">
        <v>1</v>
      </c>
      <c r="K2834" t="s">
        <v>23241</v>
      </c>
      <c r="L2834" t="s">
        <v>28912</v>
      </c>
      <c r="M2834" t="s">
        <v>28913</v>
      </c>
    </row>
    <row r="2835" spans="1:13">
      <c r="A2835" s="1" t="s">
        <v>4852</v>
      </c>
      <c r="B2835">
        <v>6.3612220380342203E-5</v>
      </c>
      <c r="C2835" s="1">
        <v>5.3417622793220797E-5</v>
      </c>
      <c r="D2835">
        <v>1</v>
      </c>
      <c r="E2835">
        <v>1</v>
      </c>
      <c r="F2835">
        <v>0.89095744680851097</v>
      </c>
      <c r="G2835">
        <v>1</v>
      </c>
      <c r="H2835">
        <v>1</v>
      </c>
      <c r="I2835">
        <v>1</v>
      </c>
      <c r="J2835" s="1">
        <v>1</v>
      </c>
      <c r="K2835" t="s">
        <v>23238</v>
      </c>
      <c r="L2835" t="s">
        <v>28914</v>
      </c>
      <c r="M2835" t="s">
        <v>28915</v>
      </c>
    </row>
    <row r="2836" spans="1:13">
      <c r="A2836" s="1" t="s">
        <v>4853</v>
      </c>
      <c r="B2836">
        <v>7.15470879267265E-6</v>
      </c>
      <c r="C2836" s="1">
        <v>2.0906104405695701E-6</v>
      </c>
      <c r="D2836">
        <v>0.2</v>
      </c>
      <c r="E2836">
        <v>0</v>
      </c>
      <c r="F2836">
        <v>1.6949152542372899E-2</v>
      </c>
      <c r="G2836">
        <v>0</v>
      </c>
      <c r="H2836">
        <v>1.1494252873563199E-2</v>
      </c>
      <c r="I2836">
        <v>9.3023255813953501E-2</v>
      </c>
      <c r="J2836" s="1">
        <v>0</v>
      </c>
      <c r="K2836" t="s">
        <v>23240</v>
      </c>
      <c r="L2836" t="s">
        <v>28916</v>
      </c>
      <c r="M2836" t="s">
        <v>28917</v>
      </c>
    </row>
    <row r="2837" spans="1:13">
      <c r="A2837" s="1" t="s">
        <v>4854</v>
      </c>
      <c r="B2837">
        <v>0</v>
      </c>
      <c r="C2837" s="1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 s="1">
        <v>0.44444444444444398</v>
      </c>
      <c r="K2837" t="s">
        <v>23238</v>
      </c>
      <c r="L2837" t="s">
        <v>28918</v>
      </c>
      <c r="M2837" t="s">
        <v>28919</v>
      </c>
    </row>
    <row r="2838" spans="1:13">
      <c r="A2838" s="1" t="s">
        <v>4855</v>
      </c>
      <c r="B2838">
        <v>7.2702032993814705E-7</v>
      </c>
      <c r="C2838" s="1">
        <v>5.7280803773779001E-6</v>
      </c>
      <c r="D2838">
        <v>0.32142857142857101</v>
      </c>
      <c r="E2838">
        <v>0.234177215189873</v>
      </c>
      <c r="F2838">
        <v>0.59473684210526301</v>
      </c>
      <c r="G2838">
        <v>5.5555555555555601E-2</v>
      </c>
      <c r="H2838">
        <v>0.431506849315068</v>
      </c>
      <c r="I2838">
        <v>0.17073170731707299</v>
      </c>
      <c r="J2838" s="1">
        <v>0</v>
      </c>
      <c r="K2838" t="s">
        <v>23242</v>
      </c>
      <c r="L2838" t="s">
        <v>28920</v>
      </c>
      <c r="M2838" t="s">
        <v>28921</v>
      </c>
    </row>
    <row r="2839" spans="1:13">
      <c r="A2839" s="1" t="s">
        <v>4856</v>
      </c>
      <c r="B2839">
        <v>9.6203938849479507E-6</v>
      </c>
      <c r="C2839" s="1">
        <v>5.1514695377486797E-10</v>
      </c>
      <c r="D2839">
        <v>1</v>
      </c>
      <c r="E2839">
        <v>0.99390243902439002</v>
      </c>
      <c r="F2839">
        <v>0.97222222222222199</v>
      </c>
      <c r="G2839">
        <v>1</v>
      </c>
      <c r="H2839">
        <v>1</v>
      </c>
      <c r="I2839">
        <v>0.97058823529411797</v>
      </c>
      <c r="J2839" s="1">
        <v>1</v>
      </c>
      <c r="K2839" t="s">
        <v>23238</v>
      </c>
      <c r="L2839" t="s">
        <v>28922</v>
      </c>
      <c r="M2839" t="s">
        <v>28923</v>
      </c>
    </row>
    <row r="2840" spans="1:13">
      <c r="A2840" s="1" t="s">
        <v>4857</v>
      </c>
      <c r="B2840">
        <v>2.4394071653049898E-6</v>
      </c>
      <c r="C2840" s="1">
        <v>7.0435034784977306E-5</v>
      </c>
      <c r="D2840">
        <v>1</v>
      </c>
      <c r="E2840">
        <v>0.97499999999999998</v>
      </c>
      <c r="F2840">
        <v>0.70760233918128701</v>
      </c>
      <c r="G2840">
        <v>1</v>
      </c>
      <c r="H2840">
        <v>0.72023809523809501</v>
      </c>
      <c r="I2840">
        <v>0.9375</v>
      </c>
      <c r="J2840" s="1">
        <v>1</v>
      </c>
      <c r="K2840" t="s">
        <v>23237</v>
      </c>
      <c r="L2840" t="s">
        <v>28924</v>
      </c>
      <c r="M2840" t="s">
        <v>28925</v>
      </c>
    </row>
    <row r="2841" spans="1:13">
      <c r="A2841" s="1" t="s">
        <v>4858</v>
      </c>
      <c r="B2841">
        <v>3.0031142956945899E-4</v>
      </c>
      <c r="C2841" s="1">
        <v>4.6075848928029698E-8</v>
      </c>
      <c r="D2841">
        <v>0.26470588235294101</v>
      </c>
      <c r="E2841">
        <v>0.68181818181818199</v>
      </c>
      <c r="F2841">
        <v>5.4545454545454501E-2</v>
      </c>
      <c r="G2841">
        <v>3.2608695652173898E-2</v>
      </c>
      <c r="H2841">
        <v>9.4339622641509396E-3</v>
      </c>
      <c r="I2841">
        <v>0</v>
      </c>
      <c r="J2841" s="1">
        <v>0</v>
      </c>
      <c r="K2841" t="s">
        <v>23241</v>
      </c>
      <c r="L2841" t="s">
        <v>28926</v>
      </c>
      <c r="M2841" t="s">
        <v>28927</v>
      </c>
    </row>
    <row r="2842" spans="1:13">
      <c r="A2842" s="1" t="s">
        <v>4859</v>
      </c>
      <c r="B2842">
        <v>3.6956715671036901E-5</v>
      </c>
      <c r="C2842" s="1">
        <v>1.80112947498358E-5</v>
      </c>
      <c r="D2842">
        <v>0.17741935483870999</v>
      </c>
      <c r="E2842">
        <v>0.13372093023255799</v>
      </c>
      <c r="F2842">
        <v>0.36885245901639302</v>
      </c>
      <c r="G2842">
        <v>9.2592592592592601E-2</v>
      </c>
      <c r="H2842">
        <v>0.33146067415730301</v>
      </c>
      <c r="I2842">
        <v>0.41428571428571398</v>
      </c>
      <c r="J2842" s="1">
        <v>0</v>
      </c>
      <c r="K2842" t="s">
        <v>23238</v>
      </c>
      <c r="L2842" t="s">
        <v>28928</v>
      </c>
      <c r="M2842" t="s">
        <v>28929</v>
      </c>
    </row>
    <row r="2843" spans="1:13">
      <c r="A2843" s="1" t="s">
        <v>4860</v>
      </c>
      <c r="B2843">
        <v>3.0564614383292401E-9</v>
      </c>
      <c r="C2843" s="1">
        <v>5.6631548935754399E-7</v>
      </c>
      <c r="D2843">
        <v>0</v>
      </c>
      <c r="E2843">
        <v>0</v>
      </c>
      <c r="F2843">
        <v>2.1739130434782601E-2</v>
      </c>
      <c r="G2843">
        <v>0</v>
      </c>
      <c r="H2843">
        <v>0</v>
      </c>
      <c r="I2843">
        <v>0</v>
      </c>
      <c r="J2843" s="1" t="s">
        <v>23229</v>
      </c>
      <c r="K2843" t="s">
        <v>23237</v>
      </c>
      <c r="L2843" t="s">
        <v>28930</v>
      </c>
      <c r="M2843" t="s">
        <v>28931</v>
      </c>
    </row>
    <row r="2844" spans="1:13">
      <c r="A2844" s="1" t="s">
        <v>4861</v>
      </c>
      <c r="B2844">
        <v>6.6865271746870304E-5</v>
      </c>
      <c r="C2844" s="1">
        <v>2.7352491603177001E-5</v>
      </c>
      <c r="D2844">
        <v>1</v>
      </c>
      <c r="E2844">
        <v>0.99462365591397806</v>
      </c>
      <c r="F2844">
        <v>0.84536082474226804</v>
      </c>
      <c r="G2844">
        <v>0.97169811320754695</v>
      </c>
      <c r="H2844">
        <v>0.89150943396226401</v>
      </c>
      <c r="I2844">
        <v>0.88181818181818195</v>
      </c>
      <c r="J2844" s="1" t="s">
        <v>23229</v>
      </c>
      <c r="K2844" t="s">
        <v>23240</v>
      </c>
      <c r="L2844" t="s">
        <v>28932</v>
      </c>
      <c r="M2844" t="s">
        <v>28933</v>
      </c>
    </row>
    <row r="2845" spans="1:13">
      <c r="A2845" s="1" t="s">
        <v>4862</v>
      </c>
      <c r="B2845">
        <v>3.0068927497731602E-4</v>
      </c>
      <c r="C2845" s="1">
        <v>2.2749890672726899E-7</v>
      </c>
      <c r="D2845">
        <v>0.116666666666667</v>
      </c>
      <c r="E2845">
        <v>0.74375000000000002</v>
      </c>
      <c r="F2845">
        <v>3.4161490683229802E-2</v>
      </c>
      <c r="G2845">
        <v>0.86666666666666703</v>
      </c>
      <c r="H2845">
        <v>5.8823529411764698E-2</v>
      </c>
      <c r="I2845">
        <v>0.14705882352941199</v>
      </c>
      <c r="J2845" s="1">
        <v>0.33333333333333298</v>
      </c>
      <c r="K2845" t="s">
        <v>23240</v>
      </c>
      <c r="L2845" t="s">
        <v>28934</v>
      </c>
      <c r="M2845" t="s">
        <v>28935</v>
      </c>
    </row>
    <row r="2846" spans="1:13">
      <c r="A2846" s="1" t="s">
        <v>4863</v>
      </c>
      <c r="B2846">
        <v>2.25938479478527E-4</v>
      </c>
      <c r="C2846" s="1">
        <v>1.13791195740184E-4</v>
      </c>
      <c r="D2846">
        <v>0.82142857142857095</v>
      </c>
      <c r="E2846">
        <v>0.98148148148148195</v>
      </c>
      <c r="F2846">
        <v>5.83333333333333E-2</v>
      </c>
      <c r="G2846">
        <v>7.1428571428571397E-2</v>
      </c>
      <c r="H2846">
        <v>0.22857142857142901</v>
      </c>
      <c r="I2846">
        <v>0.30769230769230799</v>
      </c>
      <c r="J2846" s="1">
        <v>1</v>
      </c>
      <c r="K2846" t="s">
        <v>23238</v>
      </c>
      <c r="L2846" t="s">
        <v>28936</v>
      </c>
      <c r="M2846" t="s">
        <v>28937</v>
      </c>
    </row>
    <row r="2847" spans="1:13">
      <c r="A2847" s="1" t="s">
        <v>4864</v>
      </c>
      <c r="B2847">
        <v>2.0643300113339501E-4</v>
      </c>
      <c r="C2847" s="1">
        <v>4.9064712792565799E-5</v>
      </c>
      <c r="D2847">
        <v>0.703125</v>
      </c>
      <c r="E2847">
        <v>0.44623655913978499</v>
      </c>
      <c r="F2847">
        <v>0.81282051282051304</v>
      </c>
      <c r="G2847">
        <v>0.93965517241379304</v>
      </c>
      <c r="H2847">
        <v>0.57894736842105299</v>
      </c>
      <c r="I2847">
        <v>0.84</v>
      </c>
      <c r="J2847" s="1">
        <v>1</v>
      </c>
      <c r="K2847" t="s">
        <v>23240</v>
      </c>
      <c r="L2847" t="s">
        <v>28938</v>
      </c>
      <c r="M2847" t="s">
        <v>28939</v>
      </c>
    </row>
    <row r="2848" spans="1:13">
      <c r="A2848" s="1" t="s">
        <v>4865</v>
      </c>
      <c r="B2848">
        <v>1.2625844851628199E-7</v>
      </c>
      <c r="C2848" s="1">
        <v>1.6381848256300999E-6</v>
      </c>
      <c r="D2848">
        <v>1</v>
      </c>
      <c r="E2848">
        <v>1</v>
      </c>
      <c r="F2848">
        <v>0.99742268041237103</v>
      </c>
      <c r="G2848">
        <v>0.98275862068965503</v>
      </c>
      <c r="H2848">
        <v>1</v>
      </c>
      <c r="I2848">
        <v>0.99596774193548399</v>
      </c>
      <c r="J2848" s="1">
        <v>1</v>
      </c>
      <c r="K2848" t="s">
        <v>23242</v>
      </c>
      <c r="L2848" t="s">
        <v>28940</v>
      </c>
      <c r="M2848" t="s">
        <v>28941</v>
      </c>
    </row>
    <row r="2849" spans="1:13">
      <c r="A2849" s="1" t="s">
        <v>4866</v>
      </c>
      <c r="B2849">
        <v>1.04740722447589E-8</v>
      </c>
      <c r="C2849" s="1">
        <v>5.2056744447781904E-6</v>
      </c>
      <c r="D2849">
        <v>1</v>
      </c>
      <c r="E2849">
        <v>0.99411764705882399</v>
      </c>
      <c r="F2849">
        <v>1</v>
      </c>
      <c r="G2849">
        <v>0.93243243243243201</v>
      </c>
      <c r="H2849">
        <v>0.99431818181818199</v>
      </c>
      <c r="I2849">
        <v>0.95</v>
      </c>
      <c r="J2849" s="1">
        <v>1</v>
      </c>
      <c r="K2849" t="s">
        <v>23238</v>
      </c>
      <c r="L2849" t="s">
        <v>28942</v>
      </c>
      <c r="M2849" t="s">
        <v>28943</v>
      </c>
    </row>
    <row r="2850" spans="1:13">
      <c r="A2850" s="1" t="s">
        <v>4867</v>
      </c>
      <c r="B2850">
        <v>2.3200808701359901E-4</v>
      </c>
      <c r="C2850" s="1">
        <v>3.7498316199756102E-5</v>
      </c>
      <c r="D2850">
        <v>3.125E-2</v>
      </c>
      <c r="E2850">
        <v>0.268421052631579</v>
      </c>
      <c r="F2850">
        <v>7.6923076923076901E-3</v>
      </c>
      <c r="G2850">
        <v>8.7719298245613996E-3</v>
      </c>
      <c r="H2850">
        <v>4.4642857142857097E-3</v>
      </c>
      <c r="I2850">
        <v>0</v>
      </c>
      <c r="J2850" s="1">
        <v>0</v>
      </c>
      <c r="K2850" t="s">
        <v>23238</v>
      </c>
      <c r="L2850" t="s">
        <v>28944</v>
      </c>
      <c r="M2850" t="s">
        <v>28945</v>
      </c>
    </row>
    <row r="2851" spans="1:13">
      <c r="A2851" s="1" t="s">
        <v>4868</v>
      </c>
      <c r="B2851">
        <v>3.2543384982884502E-4</v>
      </c>
      <c r="C2851" s="1">
        <v>7.87494689953807E-5</v>
      </c>
      <c r="D2851">
        <v>0.39285714285714302</v>
      </c>
      <c r="E2851">
        <v>0.27472527472527503</v>
      </c>
      <c r="F2851">
        <v>0.70661157024793397</v>
      </c>
      <c r="G2851">
        <v>0.75</v>
      </c>
      <c r="H2851">
        <v>0.64705882352941202</v>
      </c>
      <c r="I2851">
        <v>0.70833333333333304</v>
      </c>
      <c r="J2851" s="1">
        <v>0</v>
      </c>
      <c r="K2851" t="s">
        <v>23241</v>
      </c>
      <c r="L2851" t="s">
        <v>28946</v>
      </c>
      <c r="M2851" t="s">
        <v>28947</v>
      </c>
    </row>
    <row r="2852" spans="1:13">
      <c r="A2852" s="1" t="s">
        <v>4869</v>
      </c>
      <c r="B2852">
        <v>3.4316599802355901E-6</v>
      </c>
      <c r="C2852" s="1">
        <v>1.56241258834887E-5</v>
      </c>
      <c r="D2852">
        <v>3.125E-2</v>
      </c>
      <c r="E2852">
        <v>0.109375</v>
      </c>
      <c r="F2852">
        <v>2.8350515463917501E-2</v>
      </c>
      <c r="G2852">
        <v>2.6785714285714302E-2</v>
      </c>
      <c r="H2852">
        <v>0</v>
      </c>
      <c r="I2852">
        <v>1.7543859649122799E-2</v>
      </c>
      <c r="J2852" s="1">
        <v>4.5454545454545497E-2</v>
      </c>
      <c r="K2852" t="s">
        <v>23241</v>
      </c>
      <c r="L2852" t="s">
        <v>28948</v>
      </c>
      <c r="M2852" t="s">
        <v>28949</v>
      </c>
    </row>
    <row r="2853" spans="1:13">
      <c r="A2853" s="1" t="s">
        <v>4870</v>
      </c>
      <c r="B2853">
        <v>4.0721495231735796E-6</v>
      </c>
      <c r="C2853" s="1">
        <v>1.97569638462973E-9</v>
      </c>
      <c r="D2853">
        <v>1</v>
      </c>
      <c r="E2853">
        <v>0.99479166666666696</v>
      </c>
      <c r="F2853">
        <v>0.99484536082474195</v>
      </c>
      <c r="G2853">
        <v>0.90517241379310298</v>
      </c>
      <c r="H2853">
        <v>0.99561403508771895</v>
      </c>
      <c r="I2853">
        <v>0.97131147540983598</v>
      </c>
      <c r="J2853" s="1" t="s">
        <v>23229</v>
      </c>
      <c r="K2853" t="s">
        <v>23238</v>
      </c>
      <c r="L2853" t="s">
        <v>28950</v>
      </c>
      <c r="M2853" t="s">
        <v>28951</v>
      </c>
    </row>
    <row r="2854" spans="1:13">
      <c r="A2854" s="1" t="s">
        <v>4871</v>
      </c>
      <c r="B2854">
        <v>1.6031271131321E-6</v>
      </c>
      <c r="C2854" s="1">
        <v>7.3287510081194802E-8</v>
      </c>
      <c r="D2854">
        <v>0.95454545454545503</v>
      </c>
      <c r="E2854">
        <v>0.98571428571428599</v>
      </c>
      <c r="F2854">
        <v>0.98773006134969299</v>
      </c>
      <c r="G2854">
        <v>1</v>
      </c>
      <c r="H2854">
        <v>0.98823529411764699</v>
      </c>
      <c r="I2854">
        <v>0.97916666666666696</v>
      </c>
      <c r="J2854" s="1" t="s">
        <v>23229</v>
      </c>
      <c r="K2854" t="s">
        <v>23237</v>
      </c>
      <c r="L2854" t="s">
        <v>28952</v>
      </c>
      <c r="M2854" t="s">
        <v>28953</v>
      </c>
    </row>
    <row r="2855" spans="1:13">
      <c r="A2855" s="1" t="s">
        <v>4872</v>
      </c>
      <c r="B2855">
        <v>8.2111329167703005E-7</v>
      </c>
      <c r="C2855" s="1">
        <v>7.8851369369130399E-7</v>
      </c>
      <c r="D2855">
        <v>0</v>
      </c>
      <c r="E2855">
        <v>0</v>
      </c>
      <c r="F2855">
        <v>0</v>
      </c>
      <c r="G2855">
        <v>0.20192307692307701</v>
      </c>
      <c r="H2855">
        <v>4.7169811320754698E-3</v>
      </c>
      <c r="I2855">
        <v>5.5555555555555601E-3</v>
      </c>
      <c r="J2855" s="1">
        <v>9.0909090909090898E-2</v>
      </c>
      <c r="K2855" t="s">
        <v>23237</v>
      </c>
      <c r="L2855" t="s">
        <v>28954</v>
      </c>
      <c r="M2855" t="s">
        <v>28955</v>
      </c>
    </row>
    <row r="2856" spans="1:13">
      <c r="A2856" s="1" t="s">
        <v>4873</v>
      </c>
      <c r="B2856">
        <v>3.49965711483397E-7</v>
      </c>
      <c r="C2856" s="1">
        <v>4.25376617504514E-8</v>
      </c>
      <c r="D2856">
        <v>0</v>
      </c>
      <c r="E2856">
        <v>9.0909090909090898E-2</v>
      </c>
      <c r="F2856">
        <v>5.8139534883720903E-3</v>
      </c>
      <c r="G2856">
        <v>0</v>
      </c>
      <c r="H2856">
        <v>9.9009900990098994E-3</v>
      </c>
      <c r="I2856">
        <v>1.3761467889908299E-2</v>
      </c>
      <c r="J2856" s="1">
        <v>0</v>
      </c>
      <c r="K2856" t="s">
        <v>23240</v>
      </c>
      <c r="L2856" t="s">
        <v>28956</v>
      </c>
      <c r="M2856" t="s">
        <v>28957</v>
      </c>
    </row>
    <row r="2857" spans="1:13">
      <c r="A2857" s="1" t="s">
        <v>4874</v>
      </c>
      <c r="B2857">
        <v>6.4104494734912104E-4</v>
      </c>
      <c r="C2857" s="1">
        <v>6.4579294398390898E-5</v>
      </c>
      <c r="D2857">
        <v>0.23913043478260901</v>
      </c>
      <c r="E2857">
        <v>6.8493150684931503E-3</v>
      </c>
      <c r="F2857">
        <v>0.84013605442176897</v>
      </c>
      <c r="G2857">
        <v>1</v>
      </c>
      <c r="H2857">
        <v>0.91397849462365599</v>
      </c>
      <c r="I2857">
        <v>0.91489361702127703</v>
      </c>
      <c r="J2857" s="1" t="s">
        <v>23229</v>
      </c>
      <c r="K2857" t="s">
        <v>23240</v>
      </c>
      <c r="L2857" t="s">
        <v>28958</v>
      </c>
      <c r="M2857" t="s">
        <v>28959</v>
      </c>
    </row>
    <row r="2858" spans="1:13">
      <c r="A2858" s="1" t="s">
        <v>4875</v>
      </c>
      <c r="B2858">
        <v>1.0532828969688701E-9</v>
      </c>
      <c r="C2858" s="1">
        <v>2.13270053667018E-7</v>
      </c>
      <c r="D2858">
        <v>1</v>
      </c>
      <c r="E2858">
        <v>1</v>
      </c>
      <c r="F2858">
        <v>1</v>
      </c>
      <c r="G2858">
        <v>0.96250000000000002</v>
      </c>
      <c r="H2858">
        <v>0.99479166666666696</v>
      </c>
      <c r="I2858">
        <v>1</v>
      </c>
      <c r="J2858" s="1">
        <v>4.5454545454545497E-2</v>
      </c>
      <c r="K2858" t="s">
        <v>23241</v>
      </c>
      <c r="L2858" t="s">
        <v>28960</v>
      </c>
      <c r="M2858" t="s">
        <v>28961</v>
      </c>
    </row>
    <row r="2859" spans="1:13">
      <c r="A2859" s="1" t="s">
        <v>4876</v>
      </c>
      <c r="B2859">
        <v>1.21767439591117E-5</v>
      </c>
      <c r="C2859" s="1">
        <v>7.7708435585648397E-7</v>
      </c>
      <c r="D2859">
        <v>0.828125</v>
      </c>
      <c r="E2859">
        <v>0.95789473684210502</v>
      </c>
      <c r="F2859">
        <v>0.94358974358974401</v>
      </c>
      <c r="G2859">
        <v>0.99019607843137303</v>
      </c>
      <c r="H2859">
        <v>0.91747572815533995</v>
      </c>
      <c r="I2859">
        <v>0.91489361702127703</v>
      </c>
      <c r="J2859" s="1">
        <v>1</v>
      </c>
      <c r="K2859" t="s">
        <v>23238</v>
      </c>
      <c r="L2859" t="s">
        <v>28962</v>
      </c>
      <c r="M2859" t="s">
        <v>28963</v>
      </c>
    </row>
    <row r="2860" spans="1:13">
      <c r="A2860" s="1" t="s">
        <v>4877</v>
      </c>
      <c r="B2860">
        <v>2.5086381089699398E-7</v>
      </c>
      <c r="C2860" s="1">
        <v>1.20233402068626E-6</v>
      </c>
      <c r="D2860">
        <v>1</v>
      </c>
      <c r="E2860">
        <v>1</v>
      </c>
      <c r="F2860">
        <v>0.98974358974359</v>
      </c>
      <c r="G2860">
        <v>0.99019607843137303</v>
      </c>
      <c r="H2860">
        <v>1</v>
      </c>
      <c r="I2860">
        <v>1</v>
      </c>
      <c r="J2860" s="1">
        <v>0.77272727272727304</v>
      </c>
      <c r="K2860" t="s">
        <v>23238</v>
      </c>
      <c r="L2860" t="s">
        <v>28964</v>
      </c>
      <c r="M2860" t="s">
        <v>28965</v>
      </c>
    </row>
    <row r="2861" spans="1:13">
      <c r="A2861" s="1" t="s">
        <v>4878</v>
      </c>
      <c r="B2861">
        <v>2.2525184075447799E-12</v>
      </c>
      <c r="C2861" s="1">
        <v>4.6702757398923799E-11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0.99056603773584895</v>
      </c>
      <c r="J2861" s="1">
        <v>0.27272727272727298</v>
      </c>
      <c r="K2861" t="s">
        <v>23241</v>
      </c>
      <c r="L2861" t="s">
        <v>28966</v>
      </c>
      <c r="M2861" t="s">
        <v>28967</v>
      </c>
    </row>
    <row r="2862" spans="1:13">
      <c r="A2862" s="1" t="s">
        <v>4879</v>
      </c>
      <c r="B2862">
        <v>7.6135204298679499E-6</v>
      </c>
      <c r="C2862" s="1">
        <v>1.2592520773635801E-5</v>
      </c>
      <c r="D2862">
        <v>0.23214285714285701</v>
      </c>
      <c r="E2862">
        <v>2.27272727272727E-2</v>
      </c>
      <c r="F2862">
        <v>5.3892215568862298E-2</v>
      </c>
      <c r="G2862">
        <v>0</v>
      </c>
      <c r="H2862">
        <v>2.1126760563380299E-2</v>
      </c>
      <c r="I2862">
        <v>0.21249999999999999</v>
      </c>
      <c r="J2862" s="1">
        <v>0</v>
      </c>
      <c r="K2862" t="s">
        <v>23238</v>
      </c>
      <c r="L2862" t="s">
        <v>28968</v>
      </c>
      <c r="M2862" t="s">
        <v>28969</v>
      </c>
    </row>
    <row r="2863" spans="1:13">
      <c r="A2863" s="1" t="s">
        <v>4880</v>
      </c>
      <c r="B2863">
        <v>5.7157958778273396E-7</v>
      </c>
      <c r="C2863" s="1">
        <v>7.6495050670208798E-9</v>
      </c>
      <c r="D2863">
        <v>0</v>
      </c>
      <c r="E2863">
        <v>0</v>
      </c>
      <c r="F2863">
        <v>5.9880239520958096E-3</v>
      </c>
      <c r="G2863">
        <v>5.2631578947368397E-2</v>
      </c>
      <c r="H2863">
        <v>6.41025641025641E-3</v>
      </c>
      <c r="I2863">
        <v>0</v>
      </c>
      <c r="J2863" s="1">
        <v>0.35</v>
      </c>
      <c r="K2863" t="s">
        <v>23240</v>
      </c>
      <c r="L2863" t="s">
        <v>28970</v>
      </c>
      <c r="M2863" t="s">
        <v>28971</v>
      </c>
    </row>
    <row r="2864" spans="1:13">
      <c r="A2864" s="1" t="s">
        <v>4881</v>
      </c>
      <c r="B2864">
        <v>8.29405456061077E-5</v>
      </c>
      <c r="C2864" s="1">
        <v>8.39928052004489E-6</v>
      </c>
      <c r="D2864">
        <v>0.83333333333333304</v>
      </c>
      <c r="E2864">
        <v>0.62222222222222201</v>
      </c>
      <c r="F2864">
        <v>0.58823529411764697</v>
      </c>
      <c r="G2864">
        <v>0.84523809523809501</v>
      </c>
      <c r="H2864">
        <v>0.28125</v>
      </c>
      <c r="I2864">
        <v>0.63380281690140805</v>
      </c>
      <c r="J2864" s="1" t="s">
        <v>23229</v>
      </c>
      <c r="K2864" t="s">
        <v>23241</v>
      </c>
      <c r="L2864" t="s">
        <v>28972</v>
      </c>
      <c r="M2864" t="s">
        <v>28973</v>
      </c>
    </row>
    <row r="2865" spans="1:13">
      <c r="A2865" s="1" t="s">
        <v>4882</v>
      </c>
      <c r="B2865">
        <v>8.9360581441188695E-7</v>
      </c>
      <c r="C2865" s="1">
        <v>5.5140754303187699E-7</v>
      </c>
      <c r="D2865">
        <v>0</v>
      </c>
      <c r="E2865">
        <v>5.4945054945054897E-3</v>
      </c>
      <c r="F2865">
        <v>0</v>
      </c>
      <c r="G2865">
        <v>0</v>
      </c>
      <c r="H2865">
        <v>6.17283950617284E-3</v>
      </c>
      <c r="I2865">
        <v>0</v>
      </c>
      <c r="J2865" s="1">
        <v>0</v>
      </c>
      <c r="K2865" t="s">
        <v>23240</v>
      </c>
      <c r="L2865" t="s">
        <v>28974</v>
      </c>
      <c r="M2865" t="s">
        <v>28975</v>
      </c>
    </row>
    <row r="2866" spans="1:13">
      <c r="A2866" s="1" t="s">
        <v>4883</v>
      </c>
      <c r="B2866">
        <v>5.6861658360215198E-9</v>
      </c>
      <c r="C2866" s="1">
        <v>2.0148850057264499E-6</v>
      </c>
      <c r="D2866">
        <v>0.967741935483871</v>
      </c>
      <c r="E2866">
        <v>0.98275862068965503</v>
      </c>
      <c r="F2866">
        <v>0.99732620320855603</v>
      </c>
      <c r="G2866">
        <v>0.51388888888888895</v>
      </c>
      <c r="H2866">
        <v>0.97647058823529398</v>
      </c>
      <c r="I2866">
        <v>0.91666666666666696</v>
      </c>
      <c r="J2866" s="1" t="s">
        <v>23229</v>
      </c>
      <c r="K2866" t="s">
        <v>23240</v>
      </c>
      <c r="L2866" t="s">
        <v>28976</v>
      </c>
      <c r="M2866" t="s">
        <v>28977</v>
      </c>
    </row>
    <row r="2867" spans="1:13">
      <c r="A2867" s="1" t="s">
        <v>4884</v>
      </c>
      <c r="B2867">
        <v>4.6099960709636298E-6</v>
      </c>
      <c r="C2867" s="1">
        <v>2.5883599409621499E-5</v>
      </c>
      <c r="D2867">
        <v>1</v>
      </c>
      <c r="E2867">
        <v>1</v>
      </c>
      <c r="F2867">
        <v>0.98170731707317105</v>
      </c>
      <c r="G2867">
        <v>0.5</v>
      </c>
      <c r="H2867">
        <v>0.873417721518987</v>
      </c>
      <c r="I2867">
        <v>0.87719298245613997</v>
      </c>
      <c r="J2867" s="1" t="s">
        <v>23229</v>
      </c>
      <c r="K2867" t="s">
        <v>23238</v>
      </c>
      <c r="L2867" t="s">
        <v>28978</v>
      </c>
      <c r="M2867" t="s">
        <v>28979</v>
      </c>
    </row>
    <row r="2868" spans="1:13">
      <c r="A2868" s="1" t="s">
        <v>4885</v>
      </c>
      <c r="B2868">
        <v>1.045551457207E-4</v>
      </c>
      <c r="C2868" s="1">
        <v>1.8881026334220599E-5</v>
      </c>
      <c r="D2868">
        <v>3.125E-2</v>
      </c>
      <c r="E2868">
        <v>0.55769230769230804</v>
      </c>
      <c r="F2868">
        <v>0.199421965317919</v>
      </c>
      <c r="G2868">
        <v>6.8965517241379296E-2</v>
      </c>
      <c r="H2868">
        <v>5.3763440860215103E-2</v>
      </c>
      <c r="I2868">
        <v>0.41891891891891903</v>
      </c>
      <c r="J2868" s="1">
        <v>0.14285714285714299</v>
      </c>
      <c r="K2868" t="s">
        <v>23237</v>
      </c>
      <c r="L2868" t="s">
        <v>28980</v>
      </c>
      <c r="M2868" t="s">
        <v>28981</v>
      </c>
    </row>
    <row r="2869" spans="1:13">
      <c r="A2869" s="1" t="s">
        <v>4886</v>
      </c>
      <c r="B2869">
        <v>7.5585880035714804E-7</v>
      </c>
      <c r="C2869" s="1">
        <v>1.06521523169159E-7</v>
      </c>
      <c r="D2869">
        <v>1</v>
      </c>
      <c r="E2869">
        <v>1</v>
      </c>
      <c r="F2869">
        <v>0.99709302325581395</v>
      </c>
      <c r="G2869">
        <v>0.81081081081081097</v>
      </c>
      <c r="H2869">
        <v>1</v>
      </c>
      <c r="I2869">
        <v>0.9375</v>
      </c>
      <c r="J2869" s="1">
        <v>1</v>
      </c>
      <c r="K2869" t="s">
        <v>23238</v>
      </c>
      <c r="L2869" t="s">
        <v>28982</v>
      </c>
      <c r="M2869" t="s">
        <v>28983</v>
      </c>
    </row>
    <row r="2870" spans="1:13">
      <c r="A2870" s="1" t="s">
        <v>4887</v>
      </c>
      <c r="B2870">
        <v>3.5737654971952901E-5</v>
      </c>
      <c r="C2870" s="1">
        <v>4.1638733977619097E-5</v>
      </c>
      <c r="D2870">
        <v>0</v>
      </c>
      <c r="E2870">
        <v>0</v>
      </c>
      <c r="F2870">
        <v>0.110215053763441</v>
      </c>
      <c r="G2870">
        <v>3.06122448979592E-2</v>
      </c>
      <c r="H2870">
        <v>2.8571428571428598E-2</v>
      </c>
      <c r="I2870">
        <v>2.0833333333333301E-2</v>
      </c>
      <c r="J2870" s="1">
        <v>0</v>
      </c>
      <c r="K2870" t="s">
        <v>23241</v>
      </c>
      <c r="L2870" t="s">
        <v>28984</v>
      </c>
      <c r="M2870" t="s">
        <v>28985</v>
      </c>
    </row>
    <row r="2871" spans="1:13">
      <c r="A2871" s="1" t="s">
        <v>4888</v>
      </c>
      <c r="B2871">
        <v>9.6578962983204997E-8</v>
      </c>
      <c r="C2871" s="1">
        <v>1.7330557482858999E-7</v>
      </c>
      <c r="D2871">
        <v>1</v>
      </c>
      <c r="E2871">
        <v>1</v>
      </c>
      <c r="F2871">
        <v>1</v>
      </c>
      <c r="G2871">
        <v>0.91935483870967705</v>
      </c>
      <c r="H2871">
        <v>0.97126436781609204</v>
      </c>
      <c r="I2871">
        <v>1</v>
      </c>
      <c r="J2871" s="1" t="s">
        <v>23229</v>
      </c>
      <c r="K2871" t="s">
        <v>23238</v>
      </c>
      <c r="L2871" t="s">
        <v>28986</v>
      </c>
      <c r="M2871" t="s">
        <v>28987</v>
      </c>
    </row>
    <row r="2872" spans="1:13">
      <c r="A2872" s="1" t="s">
        <v>4889</v>
      </c>
      <c r="B2872">
        <v>1.83899532335222E-4</v>
      </c>
      <c r="C2872" s="1">
        <v>2.6573182497734401E-5</v>
      </c>
      <c r="D2872">
        <v>0.42592592592592599</v>
      </c>
      <c r="E2872">
        <v>3.2786885245901599E-2</v>
      </c>
      <c r="F2872">
        <v>0.48502994011975997</v>
      </c>
      <c r="G2872">
        <v>0</v>
      </c>
      <c r="H2872">
        <v>0.240963855421687</v>
      </c>
      <c r="I2872">
        <v>5.8139534883720902E-2</v>
      </c>
      <c r="J2872" s="1">
        <v>0</v>
      </c>
      <c r="K2872" t="s">
        <v>23242</v>
      </c>
      <c r="L2872" t="s">
        <v>28988</v>
      </c>
      <c r="M2872" t="s">
        <v>28989</v>
      </c>
    </row>
    <row r="2873" spans="1:13">
      <c r="A2873" s="1" t="s">
        <v>4890</v>
      </c>
      <c r="B2873">
        <v>4.9482811456574498E-7</v>
      </c>
      <c r="C2873" s="1">
        <v>3.3705903873302299E-5</v>
      </c>
      <c r="D2873">
        <v>0.984375</v>
      </c>
      <c r="E2873">
        <v>1</v>
      </c>
      <c r="F2873">
        <v>0.99731182795698903</v>
      </c>
      <c r="G2873">
        <v>1</v>
      </c>
      <c r="H2873">
        <v>0.99479166666666696</v>
      </c>
      <c r="I2873">
        <v>0.86274509803921595</v>
      </c>
      <c r="J2873" s="1">
        <v>1</v>
      </c>
      <c r="K2873" t="s">
        <v>23240</v>
      </c>
      <c r="L2873" t="s">
        <v>28990</v>
      </c>
      <c r="M2873" t="s">
        <v>28991</v>
      </c>
    </row>
    <row r="2874" spans="1:13">
      <c r="A2874" s="1" t="s">
        <v>4891</v>
      </c>
      <c r="B2874">
        <v>5.9656590595671603E-8</v>
      </c>
      <c r="C2874" s="1">
        <v>2.5081739095917E-6</v>
      </c>
      <c r="D2874">
        <v>0</v>
      </c>
      <c r="E2874">
        <v>0</v>
      </c>
      <c r="F2874">
        <v>4.9479166666666699E-2</v>
      </c>
      <c r="G2874">
        <v>0</v>
      </c>
      <c r="H2874">
        <v>1.88679245283019E-2</v>
      </c>
      <c r="I2874">
        <v>1.7857142857142901E-2</v>
      </c>
      <c r="J2874" s="1">
        <v>0.13636363636363599</v>
      </c>
      <c r="K2874" t="s">
        <v>23238</v>
      </c>
      <c r="L2874" t="s">
        <v>28992</v>
      </c>
      <c r="M2874" t="s">
        <v>28993</v>
      </c>
    </row>
    <row r="2875" spans="1:13">
      <c r="A2875" s="1" t="s">
        <v>4892</v>
      </c>
      <c r="B2875">
        <v>1.0593231842658701E-6</v>
      </c>
      <c r="C2875" s="1">
        <v>3.5797133762849398E-6</v>
      </c>
      <c r="D2875">
        <v>0.81034482758620696</v>
      </c>
      <c r="E2875">
        <v>0.87951807228915702</v>
      </c>
      <c r="F2875">
        <v>0.952380952380952</v>
      </c>
      <c r="G2875">
        <v>1</v>
      </c>
      <c r="H2875">
        <v>1</v>
      </c>
      <c r="I2875">
        <v>1</v>
      </c>
      <c r="J2875" s="1">
        <v>1</v>
      </c>
      <c r="K2875" t="s">
        <v>23238</v>
      </c>
      <c r="L2875" t="s">
        <v>28994</v>
      </c>
      <c r="M2875" t="s">
        <v>28995</v>
      </c>
    </row>
    <row r="2876" spans="1:13">
      <c r="A2876" s="1" t="s">
        <v>4893</v>
      </c>
      <c r="B2876">
        <v>8.6883381169745697E-7</v>
      </c>
      <c r="C2876" s="1">
        <v>1.2399215946466399E-6</v>
      </c>
      <c r="D2876">
        <v>0.1</v>
      </c>
      <c r="E2876">
        <v>0</v>
      </c>
      <c r="F2876">
        <v>6.0975609756097598E-3</v>
      </c>
      <c r="G2876">
        <v>0</v>
      </c>
      <c r="H2876">
        <v>5.1020408163265302E-3</v>
      </c>
      <c r="I2876">
        <v>3.5087719298245598E-2</v>
      </c>
      <c r="J2876" s="1">
        <v>0</v>
      </c>
      <c r="K2876" t="s">
        <v>23238</v>
      </c>
      <c r="L2876" t="s">
        <v>28996</v>
      </c>
      <c r="M2876" t="s">
        <v>28997</v>
      </c>
    </row>
    <row r="2877" spans="1:13">
      <c r="A2877" s="1" t="s">
        <v>4894</v>
      </c>
      <c r="B2877">
        <v>1.42977532734122E-5</v>
      </c>
      <c r="C2877" s="1">
        <v>4.0147594462053801E-5</v>
      </c>
      <c r="D2877">
        <v>1</v>
      </c>
      <c r="E2877">
        <v>1</v>
      </c>
      <c r="F2877">
        <v>0.69499999999999995</v>
      </c>
      <c r="G2877">
        <v>1</v>
      </c>
      <c r="H2877">
        <v>0.97692307692307701</v>
      </c>
      <c r="I2877">
        <v>1</v>
      </c>
      <c r="J2877" s="1">
        <v>1</v>
      </c>
      <c r="K2877" t="s">
        <v>23239</v>
      </c>
      <c r="L2877" t="s">
        <v>28998</v>
      </c>
      <c r="M2877" t="s">
        <v>28999</v>
      </c>
    </row>
    <row r="2878" spans="1:13">
      <c r="A2878" s="1" t="s">
        <v>4895</v>
      </c>
      <c r="B2878">
        <v>2.47071206776349E-5</v>
      </c>
      <c r="C2878" s="1">
        <v>1.2378448384864101E-7</v>
      </c>
      <c r="D2878">
        <v>0.96875</v>
      </c>
      <c r="E2878">
        <v>0.96315789473684199</v>
      </c>
      <c r="F2878">
        <v>0.80857142857142905</v>
      </c>
      <c r="G2878">
        <v>0.70175438596491202</v>
      </c>
      <c r="H2878">
        <v>0.75892857142857095</v>
      </c>
      <c r="I2878">
        <v>0.64473684210526305</v>
      </c>
      <c r="J2878" s="1">
        <v>0.5</v>
      </c>
      <c r="K2878" t="s">
        <v>23239</v>
      </c>
      <c r="L2878" t="s">
        <v>29000</v>
      </c>
      <c r="M2878" t="s">
        <v>29001</v>
      </c>
    </row>
    <row r="2879" spans="1:13">
      <c r="A2879" s="1" t="s">
        <v>4896</v>
      </c>
      <c r="B2879">
        <v>8.7843914640161602E-5</v>
      </c>
      <c r="C2879" s="1">
        <v>9.5753685128206893E-6</v>
      </c>
      <c r="D2879">
        <v>0.70833333333333304</v>
      </c>
      <c r="E2879">
        <v>0.94565217391304301</v>
      </c>
      <c r="F2879">
        <v>0.98880597014925398</v>
      </c>
      <c r="G2879">
        <v>0.97368421052631604</v>
      </c>
      <c r="H2879">
        <v>0.96907216494845405</v>
      </c>
      <c r="I2879">
        <v>0.89175257731958801</v>
      </c>
      <c r="J2879" s="1">
        <v>1</v>
      </c>
      <c r="K2879" t="s">
        <v>23241</v>
      </c>
      <c r="L2879" t="s">
        <v>29002</v>
      </c>
      <c r="M2879" t="s">
        <v>29003</v>
      </c>
    </row>
    <row r="2880" spans="1:13">
      <c r="A2880" s="1" t="s">
        <v>4897</v>
      </c>
      <c r="B2880">
        <v>1.20957703976099E-5</v>
      </c>
      <c r="C2880" s="1">
        <v>8.0555782277402707E-6</v>
      </c>
      <c r="D2880">
        <v>0</v>
      </c>
      <c r="E2880">
        <v>0</v>
      </c>
      <c r="F2880">
        <v>0.32638888888888901</v>
      </c>
      <c r="G2880">
        <v>0</v>
      </c>
      <c r="H2880">
        <v>8.9285714285714302E-2</v>
      </c>
      <c r="I2880">
        <v>5.7692307692307702E-2</v>
      </c>
      <c r="J2880" s="1">
        <v>0</v>
      </c>
      <c r="K2880" t="s">
        <v>23242</v>
      </c>
      <c r="L2880" t="s">
        <v>29004</v>
      </c>
      <c r="M2880" t="s">
        <v>29005</v>
      </c>
    </row>
    <row r="2881" spans="1:13">
      <c r="A2881" s="1" t="s">
        <v>4898</v>
      </c>
      <c r="B2881">
        <v>7.4103419212876396E-8</v>
      </c>
      <c r="C2881" s="1">
        <v>5.9617223232541698E-8</v>
      </c>
      <c r="D2881">
        <v>0</v>
      </c>
      <c r="E2881">
        <v>6.9444444444444397E-3</v>
      </c>
      <c r="F2881">
        <v>0</v>
      </c>
      <c r="G2881">
        <v>0</v>
      </c>
      <c r="H2881">
        <v>0</v>
      </c>
      <c r="I2881">
        <v>0</v>
      </c>
      <c r="J2881" s="1">
        <v>0.9</v>
      </c>
      <c r="K2881" t="s">
        <v>23241</v>
      </c>
      <c r="L2881" t="s">
        <v>29006</v>
      </c>
      <c r="M2881" t="s">
        <v>29007</v>
      </c>
    </row>
    <row r="2882" spans="1:13">
      <c r="A2882" s="1" t="s">
        <v>4899</v>
      </c>
      <c r="B2882">
        <v>2.2225791397535702E-5</v>
      </c>
      <c r="C2882" s="1">
        <v>1.74581385551036E-5</v>
      </c>
      <c r="D2882">
        <v>0.796875</v>
      </c>
      <c r="E2882">
        <v>0.73888888888888904</v>
      </c>
      <c r="F2882">
        <v>0.95945945945945899</v>
      </c>
      <c r="G2882">
        <v>1</v>
      </c>
      <c r="H2882">
        <v>0.97448979591836704</v>
      </c>
      <c r="I2882">
        <v>0.96590909090909105</v>
      </c>
      <c r="J2882" s="1">
        <v>0</v>
      </c>
      <c r="K2882" t="s">
        <v>23241</v>
      </c>
      <c r="L2882" t="s">
        <v>29008</v>
      </c>
      <c r="M2882" t="s">
        <v>29009</v>
      </c>
    </row>
    <row r="2883" spans="1:13">
      <c r="A2883" s="1" t="s">
        <v>4900</v>
      </c>
      <c r="B2883">
        <v>0</v>
      </c>
      <c r="C2883" s="1">
        <v>0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 s="1">
        <v>1</v>
      </c>
      <c r="K2883" t="s">
        <v>23238</v>
      </c>
      <c r="L2883" t="s">
        <v>29010</v>
      </c>
      <c r="M2883" t="s">
        <v>29011</v>
      </c>
    </row>
    <row r="2884" spans="1:13">
      <c r="A2884" s="1" t="s">
        <v>4901</v>
      </c>
      <c r="B2884">
        <v>6.8848070499912305E-8</v>
      </c>
      <c r="C2884" s="1">
        <v>1.3949381159994401E-7</v>
      </c>
      <c r="D2884">
        <v>0</v>
      </c>
      <c r="E2884">
        <v>0</v>
      </c>
      <c r="F2884">
        <v>2.94117647058824E-3</v>
      </c>
      <c r="G2884">
        <v>2.5000000000000001E-2</v>
      </c>
      <c r="H2884">
        <v>0</v>
      </c>
      <c r="I2884">
        <v>0</v>
      </c>
      <c r="J2884" s="1">
        <v>0</v>
      </c>
      <c r="K2884" t="s">
        <v>23239</v>
      </c>
      <c r="L2884" t="s">
        <v>29012</v>
      </c>
      <c r="M2884" t="s">
        <v>29013</v>
      </c>
    </row>
    <row r="2885" spans="1:13">
      <c r="A2885" s="1" t="s">
        <v>4902</v>
      </c>
      <c r="B2885">
        <v>4.2395416882624602E-6</v>
      </c>
      <c r="C2885" s="1">
        <v>1.43296276382333E-5</v>
      </c>
      <c r="D2885">
        <v>0.96875</v>
      </c>
      <c r="E2885">
        <v>1</v>
      </c>
      <c r="F2885">
        <v>1</v>
      </c>
      <c r="G2885">
        <v>1</v>
      </c>
      <c r="H2885">
        <v>0.94615384615384601</v>
      </c>
      <c r="I2885">
        <v>0.875</v>
      </c>
      <c r="J2885" s="1">
        <v>1</v>
      </c>
      <c r="K2885" t="s">
        <v>23238</v>
      </c>
      <c r="L2885" t="s">
        <v>29014</v>
      </c>
      <c r="M2885" t="s">
        <v>29015</v>
      </c>
    </row>
    <row r="2886" spans="1:13">
      <c r="A2886" s="1" t="s">
        <v>4903</v>
      </c>
      <c r="B2886">
        <v>3.7093773347126398E-7</v>
      </c>
      <c r="C2886" s="1">
        <v>4.19963978675548E-8</v>
      </c>
      <c r="D2886">
        <v>0</v>
      </c>
      <c r="E2886">
        <v>0</v>
      </c>
      <c r="F2886">
        <v>5.31914893617021E-3</v>
      </c>
      <c r="G2886">
        <v>0</v>
      </c>
      <c r="H2886">
        <v>5.3763440860215101E-3</v>
      </c>
      <c r="I2886">
        <v>0</v>
      </c>
      <c r="J2886" s="1">
        <v>0.85</v>
      </c>
      <c r="K2886" t="s">
        <v>23242</v>
      </c>
      <c r="L2886" t="s">
        <v>29016</v>
      </c>
      <c r="M2886" t="s">
        <v>29017</v>
      </c>
    </row>
    <row r="2887" spans="1:13">
      <c r="A2887" s="1" t="s">
        <v>4904</v>
      </c>
      <c r="B2887">
        <v>4.5203128260531299E-8</v>
      </c>
      <c r="C2887" s="1">
        <v>2.63576347765471E-7</v>
      </c>
      <c r="D2887">
        <v>1</v>
      </c>
      <c r="E2887">
        <v>1</v>
      </c>
      <c r="F2887">
        <v>1</v>
      </c>
      <c r="G2887">
        <v>1</v>
      </c>
      <c r="H2887">
        <v>0.99541284403669705</v>
      </c>
      <c r="I2887">
        <v>0.99541284403669705</v>
      </c>
      <c r="J2887" s="1">
        <v>1</v>
      </c>
      <c r="K2887" t="s">
        <v>23238</v>
      </c>
      <c r="L2887" t="s">
        <v>29018</v>
      </c>
      <c r="M2887" t="s">
        <v>29019</v>
      </c>
    </row>
    <row r="2888" spans="1:13">
      <c r="A2888" s="1" t="s">
        <v>4905</v>
      </c>
      <c r="B2888">
        <v>6.0949249874596597E-4</v>
      </c>
      <c r="C2888" s="1">
        <v>4.3830471557144101E-5</v>
      </c>
      <c r="D2888">
        <v>0.40322580645161299</v>
      </c>
      <c r="E2888">
        <v>0.19662921348314599</v>
      </c>
      <c r="F2888">
        <v>0.72752808988763995</v>
      </c>
      <c r="G2888">
        <v>0.98780487804878003</v>
      </c>
      <c r="H2888">
        <v>0.96808510638297895</v>
      </c>
      <c r="I2888">
        <v>0.93859649122806998</v>
      </c>
      <c r="J2888" s="1">
        <v>1</v>
      </c>
      <c r="K2888" t="s">
        <v>23238</v>
      </c>
      <c r="L2888" t="s">
        <v>29020</v>
      </c>
      <c r="M2888" t="s">
        <v>29021</v>
      </c>
    </row>
    <row r="2889" spans="1:13">
      <c r="A2889" s="1" t="s">
        <v>4906</v>
      </c>
      <c r="B2889">
        <v>1.12057755019329E-5</v>
      </c>
      <c r="C2889" s="1">
        <v>1.39905377622799E-6</v>
      </c>
      <c r="D2889">
        <v>1</v>
      </c>
      <c r="E2889">
        <v>0.90151515151515105</v>
      </c>
      <c r="F2889">
        <v>1</v>
      </c>
      <c r="G2889">
        <v>1</v>
      </c>
      <c r="H2889">
        <v>1</v>
      </c>
      <c r="I2889">
        <v>1</v>
      </c>
      <c r="J2889" s="1">
        <v>1</v>
      </c>
      <c r="K2889" t="s">
        <v>23240</v>
      </c>
      <c r="L2889" t="s">
        <v>29022</v>
      </c>
      <c r="M2889" t="s">
        <v>29023</v>
      </c>
    </row>
    <row r="2890" spans="1:13">
      <c r="A2890" s="1" t="s">
        <v>4907</v>
      </c>
      <c r="B2890">
        <v>5.08820516646108E-5</v>
      </c>
      <c r="C2890" s="1">
        <v>2.4947761451745598E-7</v>
      </c>
      <c r="D2890">
        <v>8.9285714285713969E-2</v>
      </c>
      <c r="E2890">
        <v>0.44202898550724601</v>
      </c>
      <c r="F2890">
        <v>3.1055900621119736E-3</v>
      </c>
      <c r="G2890">
        <v>0</v>
      </c>
      <c r="H2890">
        <v>6.9444444444439757E-3</v>
      </c>
      <c r="I2890">
        <v>8.108108108108103E-2</v>
      </c>
      <c r="J2890" s="1">
        <v>0</v>
      </c>
      <c r="K2890" t="s">
        <v>23246</v>
      </c>
      <c r="L2890" t="s">
        <v>29024</v>
      </c>
      <c r="M2890" t="s">
        <v>29025</v>
      </c>
    </row>
    <row r="2891" spans="1:13">
      <c r="A2891" s="1" t="s">
        <v>4908</v>
      </c>
      <c r="B2891">
        <v>5.5959223870497699E-5</v>
      </c>
      <c r="C2891" s="1">
        <v>1.35804692592E-4</v>
      </c>
      <c r="D2891">
        <v>0.88235294117647101</v>
      </c>
      <c r="E2891">
        <v>0.99166666666666703</v>
      </c>
      <c r="F2891">
        <v>0.97426470588235303</v>
      </c>
      <c r="G2891">
        <v>1</v>
      </c>
      <c r="H2891">
        <v>0.95890410958904104</v>
      </c>
      <c r="I2891">
        <v>0.43220338983050799</v>
      </c>
      <c r="J2891" s="1">
        <v>1</v>
      </c>
      <c r="K2891" t="s">
        <v>23238</v>
      </c>
      <c r="L2891" t="s">
        <v>29026</v>
      </c>
      <c r="M2891" t="s">
        <v>29027</v>
      </c>
    </row>
    <row r="2892" spans="1:13">
      <c r="A2892" s="1" t="s">
        <v>4909</v>
      </c>
      <c r="B2892">
        <v>3.6370817995953902E-7</v>
      </c>
      <c r="C2892" s="1">
        <v>2.0358224278001201E-5</v>
      </c>
      <c r="D2892">
        <v>0.17741935483870999</v>
      </c>
      <c r="E2892">
        <v>0.28488372093023301</v>
      </c>
      <c r="F2892">
        <v>2.5906735751295299E-3</v>
      </c>
      <c r="G2892">
        <v>0</v>
      </c>
      <c r="H2892">
        <v>0</v>
      </c>
      <c r="I2892">
        <v>0</v>
      </c>
      <c r="J2892" s="1">
        <v>0</v>
      </c>
      <c r="K2892" t="s">
        <v>23238</v>
      </c>
      <c r="L2892" t="s">
        <v>29028</v>
      </c>
      <c r="M2892" t="s">
        <v>29029</v>
      </c>
    </row>
    <row r="2893" spans="1:13">
      <c r="A2893" s="1" t="s">
        <v>4910</v>
      </c>
      <c r="B2893">
        <v>1.9403189485887201E-6</v>
      </c>
      <c r="C2893" s="1">
        <v>1.7031776807606799E-5</v>
      </c>
      <c r="D2893">
        <v>0</v>
      </c>
      <c r="E2893">
        <v>6.4516129032258104E-2</v>
      </c>
      <c r="F2893">
        <v>0.21839080459770099</v>
      </c>
      <c r="G2893">
        <v>0</v>
      </c>
      <c r="H2893">
        <v>0.16153846153846199</v>
      </c>
      <c r="I2893">
        <v>3.7037037037037E-2</v>
      </c>
      <c r="J2893" s="1">
        <v>0</v>
      </c>
      <c r="K2893" t="s">
        <v>23238</v>
      </c>
      <c r="L2893" t="s">
        <v>29030</v>
      </c>
      <c r="M2893" t="s">
        <v>29031</v>
      </c>
    </row>
    <row r="2894" spans="1:13">
      <c r="A2894" s="1" t="s">
        <v>4911</v>
      </c>
      <c r="B2894">
        <v>8.1505853051218608E-6</v>
      </c>
      <c r="C2894" s="1">
        <v>4.04788437230263E-7</v>
      </c>
      <c r="D2894">
        <v>1</v>
      </c>
      <c r="E2894">
        <v>0.99462365591397806</v>
      </c>
      <c r="F2894">
        <v>0.95488721804511301</v>
      </c>
      <c r="G2894">
        <v>0.97777777777777797</v>
      </c>
      <c r="H2894">
        <v>0.9375</v>
      </c>
      <c r="I2894">
        <v>1</v>
      </c>
      <c r="J2894" s="1">
        <v>1</v>
      </c>
      <c r="K2894" t="s">
        <v>23237</v>
      </c>
      <c r="L2894" t="s">
        <v>29032</v>
      </c>
      <c r="M2894" t="s">
        <v>29033</v>
      </c>
    </row>
    <row r="2895" spans="1:13">
      <c r="A2895" s="1" t="s">
        <v>4912</v>
      </c>
      <c r="B2895">
        <v>4.3204306776931198E-6</v>
      </c>
      <c r="C2895" s="1">
        <v>1.2382142833055201E-5</v>
      </c>
      <c r="D2895">
        <v>0.76190476190476197</v>
      </c>
      <c r="E2895">
        <v>0.57462686567164201</v>
      </c>
      <c r="F2895">
        <v>0.71917808219178103</v>
      </c>
      <c r="G2895">
        <v>0.16666666666666699</v>
      </c>
      <c r="H2895">
        <v>0.66101694915254205</v>
      </c>
      <c r="I2895">
        <v>0.22222222222222199</v>
      </c>
      <c r="J2895" s="1">
        <v>0.18181818181818199</v>
      </c>
      <c r="K2895" t="s">
        <v>23238</v>
      </c>
      <c r="L2895" t="s">
        <v>29034</v>
      </c>
      <c r="M2895" t="s">
        <v>29035</v>
      </c>
    </row>
    <row r="2896" spans="1:13">
      <c r="A2896" s="1" t="s">
        <v>4913</v>
      </c>
      <c r="B2896">
        <v>5.5081829627550398E-5</v>
      </c>
      <c r="C2896" s="1">
        <v>6.5604842079034203E-7</v>
      </c>
      <c r="D2896">
        <v>0.31481481481481499</v>
      </c>
      <c r="E2896">
        <v>0.86046511627906996</v>
      </c>
      <c r="F2896">
        <v>0.81967213114754101</v>
      </c>
      <c r="G2896">
        <v>0.625</v>
      </c>
      <c r="H2896">
        <v>0.92857142857142905</v>
      </c>
      <c r="I2896">
        <v>0.75</v>
      </c>
      <c r="J2896" s="1" t="s">
        <v>23229</v>
      </c>
      <c r="K2896" t="s">
        <v>23238</v>
      </c>
      <c r="L2896" t="s">
        <v>29036</v>
      </c>
      <c r="M2896" t="s">
        <v>29037</v>
      </c>
    </row>
    <row r="2897" spans="1:13">
      <c r="A2897" s="1" t="s">
        <v>4914</v>
      </c>
      <c r="B2897">
        <v>9.5661487531263103E-6</v>
      </c>
      <c r="C2897" s="1">
        <v>9.6933348845087093E-6</v>
      </c>
      <c r="D2897">
        <v>0.9375</v>
      </c>
      <c r="E2897">
        <v>1</v>
      </c>
      <c r="F2897">
        <v>0.82124352331606199</v>
      </c>
      <c r="G2897">
        <v>0.95283018867924496</v>
      </c>
      <c r="H2897">
        <v>0.657407407407407</v>
      </c>
      <c r="I2897">
        <v>0.93421052631578905</v>
      </c>
      <c r="J2897" s="1">
        <v>1</v>
      </c>
      <c r="K2897" t="s">
        <v>23238</v>
      </c>
      <c r="L2897" t="s">
        <v>29038</v>
      </c>
      <c r="M2897" t="s">
        <v>29039</v>
      </c>
    </row>
    <row r="2898" spans="1:13">
      <c r="A2898" s="1" t="s">
        <v>4915</v>
      </c>
      <c r="B2898">
        <v>9.0505123689127597E-7</v>
      </c>
      <c r="C2898" s="1">
        <v>1.3232177905874001E-5</v>
      </c>
      <c r="D2898">
        <v>1</v>
      </c>
      <c r="E2898">
        <v>1</v>
      </c>
      <c r="F2898">
        <v>0.91363636363636402</v>
      </c>
      <c r="G2898">
        <v>1</v>
      </c>
      <c r="H2898">
        <v>0.9375</v>
      </c>
      <c r="I2898">
        <v>0.97560975609756095</v>
      </c>
      <c r="J2898" s="1" t="s">
        <v>23229</v>
      </c>
      <c r="K2898" t="s">
        <v>23241</v>
      </c>
      <c r="L2898" t="s">
        <v>29040</v>
      </c>
      <c r="M2898" t="s">
        <v>29041</v>
      </c>
    </row>
    <row r="2899" spans="1:13">
      <c r="A2899" s="1" t="s">
        <v>4916</v>
      </c>
      <c r="B2899">
        <v>1.04522585499444E-5</v>
      </c>
      <c r="C2899" s="1">
        <v>2.4838497345640401E-5</v>
      </c>
      <c r="D2899">
        <v>1</v>
      </c>
      <c r="E2899">
        <v>1</v>
      </c>
      <c r="F2899">
        <v>1</v>
      </c>
      <c r="G2899">
        <v>0.98913043478260898</v>
      </c>
      <c r="H2899">
        <v>1</v>
      </c>
      <c r="I2899">
        <v>0.86956521739130399</v>
      </c>
      <c r="J2899" s="1">
        <v>1</v>
      </c>
      <c r="K2899" t="s">
        <v>23237</v>
      </c>
      <c r="L2899" t="s">
        <v>29042</v>
      </c>
      <c r="M2899" t="s">
        <v>29043</v>
      </c>
    </row>
    <row r="2900" spans="1:13">
      <c r="A2900" s="1" t="s">
        <v>4917</v>
      </c>
      <c r="B2900">
        <v>4.9733718721860699E-5</v>
      </c>
      <c r="C2900" s="1">
        <v>2.9579318987510001E-6</v>
      </c>
      <c r="D2900">
        <v>0.95161290322580605</v>
      </c>
      <c r="E2900">
        <v>0.918604651162791</v>
      </c>
      <c r="F2900">
        <v>1</v>
      </c>
      <c r="G2900">
        <v>0.95588235294117696</v>
      </c>
      <c r="H2900">
        <v>0.96341463414634099</v>
      </c>
      <c r="I2900">
        <v>0.90517241379310298</v>
      </c>
      <c r="J2900" s="1">
        <v>1</v>
      </c>
      <c r="K2900" t="s">
        <v>23240</v>
      </c>
      <c r="L2900" t="s">
        <v>29044</v>
      </c>
      <c r="M2900" t="s">
        <v>29045</v>
      </c>
    </row>
    <row r="2901" spans="1:13">
      <c r="A2901" s="1" t="s">
        <v>4918</v>
      </c>
      <c r="B2901">
        <v>1.97482631286291E-6</v>
      </c>
      <c r="C2901" s="1">
        <v>4.9858337272257698E-5</v>
      </c>
      <c r="D2901">
        <v>1</v>
      </c>
      <c r="E2901">
        <v>0.98837209302325602</v>
      </c>
      <c r="F2901">
        <v>0.93162393162393198</v>
      </c>
      <c r="G2901">
        <v>1</v>
      </c>
      <c r="H2901">
        <v>0.8125</v>
      </c>
      <c r="I2901">
        <v>0.96078431372549</v>
      </c>
      <c r="J2901" s="1">
        <v>1</v>
      </c>
      <c r="K2901" t="s">
        <v>23241</v>
      </c>
      <c r="L2901" t="s">
        <v>29046</v>
      </c>
      <c r="M2901" t="s">
        <v>29047</v>
      </c>
    </row>
    <row r="2902" spans="1:13">
      <c r="A2902" s="1" t="s">
        <v>4919</v>
      </c>
      <c r="B2902">
        <v>7.6012964438341998E-6</v>
      </c>
      <c r="C2902" s="1">
        <v>6.5920104700159005E-7</v>
      </c>
      <c r="D2902">
        <v>1</v>
      </c>
      <c r="E2902">
        <v>0.98958333333333304</v>
      </c>
      <c r="F2902">
        <v>1</v>
      </c>
      <c r="G2902">
        <v>0.9</v>
      </c>
      <c r="H2902">
        <v>1</v>
      </c>
      <c r="I2902">
        <v>0.98648648648648696</v>
      </c>
      <c r="J2902" s="1" t="s">
        <v>23229</v>
      </c>
      <c r="K2902" t="s">
        <v>23238</v>
      </c>
      <c r="L2902" t="s">
        <v>29048</v>
      </c>
      <c r="M2902" t="s">
        <v>29049</v>
      </c>
    </row>
    <row r="2903" spans="1:13">
      <c r="A2903" s="1" t="s">
        <v>4920</v>
      </c>
      <c r="B2903">
        <v>9.8704617118889097E-6</v>
      </c>
      <c r="C2903" s="1">
        <v>1.0944836927499801E-5</v>
      </c>
      <c r="D2903">
        <v>0</v>
      </c>
      <c r="E2903">
        <v>0</v>
      </c>
      <c r="F2903">
        <v>6.4432989690721601E-2</v>
      </c>
      <c r="G2903">
        <v>0</v>
      </c>
      <c r="H2903">
        <v>0</v>
      </c>
      <c r="I2903">
        <v>1.0416666666666701E-2</v>
      </c>
      <c r="J2903" s="1" t="s">
        <v>23229</v>
      </c>
      <c r="K2903" t="s">
        <v>23238</v>
      </c>
      <c r="L2903" t="s">
        <v>29050</v>
      </c>
      <c r="M2903" t="s">
        <v>29051</v>
      </c>
    </row>
    <row r="2904" spans="1:13">
      <c r="A2904" s="1" t="s">
        <v>4921</v>
      </c>
      <c r="B2904">
        <v>4.0631927020545998E-8</v>
      </c>
      <c r="C2904" s="1">
        <v>8.1299166398164096E-5</v>
      </c>
      <c r="D2904">
        <v>0</v>
      </c>
      <c r="E2904">
        <v>0</v>
      </c>
      <c r="F2904">
        <v>7.7720207253886E-3</v>
      </c>
      <c r="G2904">
        <v>1.85185185185185E-2</v>
      </c>
      <c r="H2904">
        <v>9.1346153846153799E-2</v>
      </c>
      <c r="I2904">
        <v>3.1531531531531501E-2</v>
      </c>
      <c r="J2904" s="1">
        <v>0</v>
      </c>
      <c r="K2904" t="s">
        <v>23237</v>
      </c>
      <c r="L2904" t="s">
        <v>29052</v>
      </c>
      <c r="M2904" t="s">
        <v>29053</v>
      </c>
    </row>
    <row r="2905" spans="1:13">
      <c r="A2905" s="1" t="s">
        <v>4922</v>
      </c>
      <c r="B2905">
        <v>2.68104492672295E-5</v>
      </c>
      <c r="C2905" s="1">
        <v>1.45322591300539E-7</v>
      </c>
      <c r="D2905">
        <v>0.14705882352941199</v>
      </c>
      <c r="E2905">
        <v>9.6153846153846194E-3</v>
      </c>
      <c r="F2905">
        <v>0.10312499999999999</v>
      </c>
      <c r="G2905">
        <v>0</v>
      </c>
      <c r="H2905">
        <v>2.4193548387096801E-2</v>
      </c>
      <c r="I2905">
        <v>0.10294117647058799</v>
      </c>
      <c r="J2905" s="1" t="s">
        <v>23229</v>
      </c>
      <c r="K2905" t="s">
        <v>23238</v>
      </c>
      <c r="L2905" t="s">
        <v>29054</v>
      </c>
      <c r="M2905" t="s">
        <v>29055</v>
      </c>
    </row>
    <row r="2906" spans="1:13">
      <c r="A2906" s="1" t="s">
        <v>4923</v>
      </c>
      <c r="B2906">
        <v>4.8997622806565196E-7</v>
      </c>
      <c r="C2906" s="1">
        <v>2.1199685624374799E-6</v>
      </c>
      <c r="D2906">
        <v>0</v>
      </c>
      <c r="E2906">
        <v>8.1967213114754103E-3</v>
      </c>
      <c r="F2906">
        <v>0</v>
      </c>
      <c r="G2906">
        <v>0</v>
      </c>
      <c r="H2906">
        <v>8.7719298245613996E-3</v>
      </c>
      <c r="I2906">
        <v>0.17567567567567599</v>
      </c>
      <c r="J2906" s="1">
        <v>0</v>
      </c>
      <c r="K2906" t="s">
        <v>23241</v>
      </c>
      <c r="L2906" t="s">
        <v>29056</v>
      </c>
      <c r="M2906" t="s">
        <v>29057</v>
      </c>
    </row>
    <row r="2907" spans="1:13">
      <c r="A2907" s="1" t="s">
        <v>4924</v>
      </c>
      <c r="B2907">
        <v>2.5597678435551298E-4</v>
      </c>
      <c r="C2907" s="1">
        <v>4.4281111412308703E-6</v>
      </c>
      <c r="D2907">
        <v>0.85714285714285698</v>
      </c>
      <c r="E2907">
        <v>0.68243243243243201</v>
      </c>
      <c r="F2907">
        <v>0.86607142857142905</v>
      </c>
      <c r="G2907">
        <v>1</v>
      </c>
      <c r="H2907">
        <v>0.38461538461538503</v>
      </c>
      <c r="I2907">
        <v>0.993670886075949</v>
      </c>
      <c r="J2907" s="1" t="s">
        <v>23229</v>
      </c>
      <c r="K2907" t="s">
        <v>23238</v>
      </c>
      <c r="L2907" t="s">
        <v>29058</v>
      </c>
      <c r="M2907" t="s">
        <v>29059</v>
      </c>
    </row>
    <row r="2908" spans="1:13">
      <c r="A2908" s="1" t="s">
        <v>4925</v>
      </c>
      <c r="B2908">
        <v>0</v>
      </c>
      <c r="C2908" s="1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s="1">
        <v>0</v>
      </c>
      <c r="K2908" t="s">
        <v>23240</v>
      </c>
      <c r="L2908" t="s">
        <v>29060</v>
      </c>
      <c r="M2908" t="s">
        <v>29061</v>
      </c>
    </row>
    <row r="2909" spans="1:13">
      <c r="A2909" s="1" t="s">
        <v>4926</v>
      </c>
      <c r="B2909">
        <v>1.4631691163056701E-6</v>
      </c>
      <c r="C2909" s="1">
        <v>1.5037408030141799E-5</v>
      </c>
      <c r="D2909">
        <v>0.90625</v>
      </c>
      <c r="E2909">
        <v>0.949438202247191</v>
      </c>
      <c r="F2909">
        <v>0.83333333333333304</v>
      </c>
      <c r="G2909">
        <v>0.98611111111111105</v>
      </c>
      <c r="H2909">
        <v>0.83152173913043503</v>
      </c>
      <c r="I2909">
        <v>0.93181818181818199</v>
      </c>
      <c r="J2909" s="1">
        <v>1</v>
      </c>
      <c r="K2909" t="s">
        <v>23240</v>
      </c>
      <c r="L2909" t="s">
        <v>29062</v>
      </c>
      <c r="M2909" t="s">
        <v>29063</v>
      </c>
    </row>
    <row r="2910" spans="1:13">
      <c r="A2910" s="1" t="s">
        <v>4927</v>
      </c>
      <c r="B2910">
        <v>2.7938553507680201E-6</v>
      </c>
      <c r="C2910" s="1">
        <v>5.2133753899455697E-7</v>
      </c>
      <c r="D2910">
        <v>0.984375</v>
      </c>
      <c r="E2910">
        <v>0.99473684210526314</v>
      </c>
      <c r="F2910">
        <v>1</v>
      </c>
      <c r="G2910">
        <v>1</v>
      </c>
      <c r="H2910">
        <v>1</v>
      </c>
      <c r="I2910">
        <v>0.95876288659793807</v>
      </c>
      <c r="J2910" s="1">
        <v>1</v>
      </c>
      <c r="K2910" t="s">
        <v>23243</v>
      </c>
      <c r="L2910" t="s">
        <v>29064</v>
      </c>
      <c r="M2910" t="s">
        <v>29065</v>
      </c>
    </row>
    <row r="2911" spans="1:13">
      <c r="A2911" s="1" t="s">
        <v>4928</v>
      </c>
      <c r="B2911">
        <v>3.9961720896454903E-5</v>
      </c>
      <c r="C2911" s="1">
        <v>2.6701792336853E-4</v>
      </c>
      <c r="D2911">
        <v>0.140625</v>
      </c>
      <c r="E2911">
        <v>0.19791666666666699</v>
      </c>
      <c r="F2911">
        <v>0.18489583333333301</v>
      </c>
      <c r="G2911">
        <v>0</v>
      </c>
      <c r="H2911">
        <v>2.21238938053097E-2</v>
      </c>
      <c r="I2911">
        <v>1.2096774193548401E-2</v>
      </c>
      <c r="J2911" s="1">
        <v>0</v>
      </c>
      <c r="K2911" t="s">
        <v>23241</v>
      </c>
      <c r="L2911" t="s">
        <v>29066</v>
      </c>
      <c r="M2911" t="s">
        <v>29067</v>
      </c>
    </row>
    <row r="2912" spans="1:13">
      <c r="A2912" s="1" t="s">
        <v>4929</v>
      </c>
      <c r="B2912">
        <v>5.7772569466344201E-6</v>
      </c>
      <c r="C2912" s="1">
        <v>1.11874971483846E-4</v>
      </c>
      <c r="D2912">
        <v>0.67391304347826098</v>
      </c>
      <c r="E2912">
        <v>0.36764705882352899</v>
      </c>
      <c r="F2912">
        <v>0.95876288659793796</v>
      </c>
      <c r="G2912">
        <v>0.57499999999999996</v>
      </c>
      <c r="H2912">
        <v>1</v>
      </c>
      <c r="I2912">
        <v>0.76470588235294101</v>
      </c>
      <c r="J2912" s="1">
        <v>1</v>
      </c>
      <c r="K2912" t="s">
        <v>23239</v>
      </c>
      <c r="L2912" t="s">
        <v>29068</v>
      </c>
      <c r="M2912" t="s">
        <v>29069</v>
      </c>
    </row>
    <row r="2913" spans="1:13">
      <c r="A2913" s="1" t="s">
        <v>4930</v>
      </c>
      <c r="B2913">
        <v>1.40141247680348E-6</v>
      </c>
      <c r="C2913" s="1">
        <v>2.9458838474904901E-6</v>
      </c>
      <c r="D2913">
        <v>6.25E-2</v>
      </c>
      <c r="E2913">
        <v>0.16304347826087001</v>
      </c>
      <c r="F2913">
        <v>1.8617021276595699E-2</v>
      </c>
      <c r="G2913">
        <v>4.5454545454545497E-2</v>
      </c>
      <c r="H2913">
        <v>3.94736842105263E-2</v>
      </c>
      <c r="I2913">
        <v>6.3106796116504896E-2</v>
      </c>
      <c r="J2913" s="1" t="s">
        <v>23229</v>
      </c>
      <c r="K2913" t="s">
        <v>23239</v>
      </c>
      <c r="L2913" t="s">
        <v>29070</v>
      </c>
      <c r="M2913" t="s">
        <v>29071</v>
      </c>
    </row>
    <row r="2914" spans="1:13">
      <c r="A2914" s="1" t="s">
        <v>4931</v>
      </c>
      <c r="B2914">
        <v>7.8846802417992996E-5</v>
      </c>
      <c r="C2914" s="1">
        <v>1.3593982959108199E-4</v>
      </c>
      <c r="D2914">
        <v>6.4516129032258104E-2</v>
      </c>
      <c r="E2914">
        <v>6.3829787234042507E-2</v>
      </c>
      <c r="F2914">
        <v>0.13903743315507999</v>
      </c>
      <c r="G2914">
        <v>2.1276595744680899E-2</v>
      </c>
      <c r="H2914">
        <v>4.4999999999999998E-2</v>
      </c>
      <c r="I2914">
        <v>3.5000000000000003E-2</v>
      </c>
      <c r="J2914" s="1" t="s">
        <v>23229</v>
      </c>
      <c r="K2914" t="s">
        <v>23238</v>
      </c>
      <c r="L2914" t="s">
        <v>29072</v>
      </c>
      <c r="M2914" t="s">
        <v>29073</v>
      </c>
    </row>
    <row r="2915" spans="1:13">
      <c r="A2915" s="1" t="s">
        <v>4932</v>
      </c>
      <c r="B2915">
        <v>1.1926016898312399E-6</v>
      </c>
      <c r="C2915" s="1">
        <v>6.01102754366671E-6</v>
      </c>
      <c r="D2915">
        <v>1</v>
      </c>
      <c r="E2915">
        <v>1</v>
      </c>
      <c r="F2915">
        <v>1</v>
      </c>
      <c r="G2915">
        <v>0.66666666666666696</v>
      </c>
      <c r="H2915">
        <v>1</v>
      </c>
      <c r="I2915">
        <v>0.90909090909090895</v>
      </c>
      <c r="J2915" s="1">
        <v>1</v>
      </c>
      <c r="K2915" t="s">
        <v>23238</v>
      </c>
      <c r="L2915" t="s">
        <v>29074</v>
      </c>
      <c r="M2915" t="s">
        <v>29075</v>
      </c>
    </row>
    <row r="2916" spans="1:13">
      <c r="A2916" s="1" t="s">
        <v>4933</v>
      </c>
      <c r="B2916">
        <v>1.49368773746443E-5</v>
      </c>
      <c r="C2916" s="1">
        <v>4.9795020671759401E-6</v>
      </c>
      <c r="D2916">
        <v>0.88461538461538503</v>
      </c>
      <c r="E2916">
        <v>0.931034482758621</v>
      </c>
      <c r="F2916">
        <v>0.58878504672897203</v>
      </c>
      <c r="G2916">
        <v>0.88888888888888895</v>
      </c>
      <c r="H2916">
        <v>0.80303030303030298</v>
      </c>
      <c r="I2916">
        <v>0.96551724137931005</v>
      </c>
      <c r="J2916" s="1" t="s">
        <v>23229</v>
      </c>
      <c r="K2916" t="s">
        <v>23238</v>
      </c>
      <c r="L2916" t="s">
        <v>29076</v>
      </c>
      <c r="M2916" t="s">
        <v>29077</v>
      </c>
    </row>
    <row r="2917" spans="1:13">
      <c r="A2917" s="1" t="s">
        <v>4934</v>
      </c>
      <c r="B2917">
        <v>3.8743980021197E-6</v>
      </c>
      <c r="C2917" s="1">
        <v>7.7209038978803298E-5</v>
      </c>
      <c r="D2917">
        <v>0.34</v>
      </c>
      <c r="E2917">
        <v>0.66153846153846196</v>
      </c>
      <c r="F2917">
        <v>0.32653061224489799</v>
      </c>
      <c r="G2917">
        <v>0.14000000000000001</v>
      </c>
      <c r="H2917">
        <v>0.26</v>
      </c>
      <c r="I2917">
        <v>0.38709677419354799</v>
      </c>
      <c r="J2917" s="1">
        <v>1</v>
      </c>
      <c r="K2917" t="s">
        <v>23239</v>
      </c>
      <c r="L2917" t="s">
        <v>29078</v>
      </c>
      <c r="M2917" t="s">
        <v>29079</v>
      </c>
    </row>
    <row r="2918" spans="1:13">
      <c r="A2918" s="1" t="s">
        <v>4935</v>
      </c>
      <c r="B2918">
        <v>1.7831646478787501E-5</v>
      </c>
      <c r="C2918" s="1">
        <v>1.9108718535886498E-6</v>
      </c>
      <c r="D2918">
        <v>0.97499999999999998</v>
      </c>
      <c r="E2918">
        <v>0.85714285714285698</v>
      </c>
      <c r="F2918">
        <v>0.9921875</v>
      </c>
      <c r="G2918">
        <v>1</v>
      </c>
      <c r="H2918">
        <v>1</v>
      </c>
      <c r="I2918">
        <v>1</v>
      </c>
      <c r="J2918" s="1">
        <v>1</v>
      </c>
      <c r="K2918" t="s">
        <v>23241</v>
      </c>
      <c r="L2918" t="s">
        <v>29080</v>
      </c>
      <c r="M2918" t="s">
        <v>29081</v>
      </c>
    </row>
    <row r="2919" spans="1:13">
      <c r="A2919" s="1" t="s">
        <v>4936</v>
      </c>
      <c r="B2919">
        <v>7.4270383281616005E-5</v>
      </c>
      <c r="C2919" s="1">
        <v>7.3369420132242806E-5</v>
      </c>
      <c r="D2919">
        <v>3.4482758620689703E-2</v>
      </c>
      <c r="E2919">
        <v>0</v>
      </c>
      <c r="F2919">
        <v>0.20348837209302301</v>
      </c>
      <c r="G2919">
        <v>0</v>
      </c>
      <c r="H2919">
        <v>0</v>
      </c>
      <c r="I2919">
        <v>9.7087378640776708E-3</v>
      </c>
      <c r="J2919" s="1" t="s">
        <v>23229</v>
      </c>
      <c r="K2919" t="s">
        <v>23241</v>
      </c>
      <c r="L2919" t="s">
        <v>29082</v>
      </c>
      <c r="M2919" t="s">
        <v>29083</v>
      </c>
    </row>
    <row r="2920" spans="1:13">
      <c r="A2920" s="1" t="s">
        <v>4937</v>
      </c>
      <c r="B2920">
        <v>1.55993948639246E-6</v>
      </c>
      <c r="C2920" s="1">
        <v>2.2145935443697901E-5</v>
      </c>
      <c r="D2920">
        <v>0</v>
      </c>
      <c r="E2920">
        <v>5.2083333333333296E-3</v>
      </c>
      <c r="F2920">
        <v>2.8205128205128199E-2</v>
      </c>
      <c r="G2920">
        <v>8.6206896551724102E-3</v>
      </c>
      <c r="H2920">
        <v>6.3063063063063099E-2</v>
      </c>
      <c r="I2920">
        <v>4.4715447154471497E-2</v>
      </c>
      <c r="J2920" s="1">
        <v>0</v>
      </c>
      <c r="K2920" t="s">
        <v>23237</v>
      </c>
      <c r="L2920" t="s">
        <v>29084</v>
      </c>
      <c r="M2920" t="s">
        <v>29085</v>
      </c>
    </row>
    <row r="2921" spans="1:13">
      <c r="A2921" s="1" t="s">
        <v>4938</v>
      </c>
      <c r="B2921">
        <v>1.6846300838297E-5</v>
      </c>
      <c r="C2921" s="1">
        <v>3.7770374503767601E-7</v>
      </c>
      <c r="D2921">
        <v>9.6774193548387094E-2</v>
      </c>
      <c r="E2921">
        <v>6.17283950617284E-3</v>
      </c>
      <c r="F2921">
        <v>2.27272727272727E-2</v>
      </c>
      <c r="G2921">
        <v>2.8571428571428598E-2</v>
      </c>
      <c r="H2921">
        <v>0</v>
      </c>
      <c r="I2921">
        <v>0.04</v>
      </c>
      <c r="J2921" s="1">
        <v>0</v>
      </c>
      <c r="K2921" t="s">
        <v>23242</v>
      </c>
      <c r="L2921" t="s">
        <v>29086</v>
      </c>
      <c r="M2921" t="s">
        <v>29087</v>
      </c>
    </row>
    <row r="2922" spans="1:13">
      <c r="A2922" s="1" t="s">
        <v>4939</v>
      </c>
      <c r="B2922">
        <v>2.19983571027621E-5</v>
      </c>
      <c r="C2922" s="1">
        <v>7.8459316164205102E-7</v>
      </c>
      <c r="D2922">
        <v>0.89130434782608703</v>
      </c>
      <c r="E2922">
        <v>0.99315068493150704</v>
      </c>
      <c r="F2922">
        <v>0.83333333333333304</v>
      </c>
      <c r="G2922">
        <v>0.82142857142857095</v>
      </c>
      <c r="H2922">
        <v>0.97560975609756095</v>
      </c>
      <c r="I2922">
        <v>0.74193548387096797</v>
      </c>
      <c r="J2922" s="1" t="s">
        <v>23229</v>
      </c>
      <c r="K2922" t="s">
        <v>23240</v>
      </c>
      <c r="L2922" t="s">
        <v>29088</v>
      </c>
      <c r="M2922" t="s">
        <v>29089</v>
      </c>
    </row>
    <row r="2923" spans="1:13">
      <c r="A2923" s="1" t="s">
        <v>4940</v>
      </c>
      <c r="B2923">
        <v>1.1164807120705599E-6</v>
      </c>
      <c r="C2923" s="1">
        <v>2.6712227171853E-6</v>
      </c>
      <c r="D2923">
        <v>1</v>
      </c>
      <c r="E2923">
        <v>1</v>
      </c>
      <c r="F2923">
        <v>0.94615384615384601</v>
      </c>
      <c r="G2923">
        <v>1</v>
      </c>
      <c r="H2923">
        <v>0.96464646464646497</v>
      </c>
      <c r="I2923">
        <v>0.98314606741572996</v>
      </c>
      <c r="J2923" s="1">
        <v>1</v>
      </c>
      <c r="K2923" t="s">
        <v>23238</v>
      </c>
      <c r="L2923" t="s">
        <v>29090</v>
      </c>
      <c r="M2923" t="s">
        <v>29091</v>
      </c>
    </row>
    <row r="2924" spans="1:13">
      <c r="A2924" s="1" t="s">
        <v>4941</v>
      </c>
      <c r="B2924">
        <v>7.6383569212459804E-6</v>
      </c>
      <c r="C2924" s="1">
        <v>3.3819079392724201E-6</v>
      </c>
      <c r="D2924">
        <v>0</v>
      </c>
      <c r="E2924">
        <v>0</v>
      </c>
      <c r="F2924">
        <v>4.8717948717948698E-2</v>
      </c>
      <c r="G2924">
        <v>3.6363636363636397E-2</v>
      </c>
      <c r="H2924">
        <v>0.18421052631578899</v>
      </c>
      <c r="I2924">
        <v>4.8000000000000001E-2</v>
      </c>
      <c r="J2924" s="1">
        <v>0</v>
      </c>
      <c r="K2924" t="s">
        <v>23242</v>
      </c>
      <c r="L2924" t="s">
        <v>29092</v>
      </c>
      <c r="M2924" t="s">
        <v>29093</v>
      </c>
    </row>
    <row r="2925" spans="1:13">
      <c r="A2925" s="1" t="s">
        <v>4942</v>
      </c>
      <c r="B2925">
        <v>0</v>
      </c>
      <c r="C2925" s="1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s="1">
        <v>0</v>
      </c>
      <c r="K2925" t="s">
        <v>23240</v>
      </c>
      <c r="L2925" t="s">
        <v>29094</v>
      </c>
      <c r="M2925" t="s">
        <v>29095</v>
      </c>
    </row>
    <row r="2926" spans="1:13">
      <c r="A2926" s="1" t="s">
        <v>4943</v>
      </c>
      <c r="B2926">
        <v>2.02647702354014E-6</v>
      </c>
      <c r="C2926" s="1">
        <v>3.1420861452659398E-7</v>
      </c>
      <c r="D2926">
        <v>0.04</v>
      </c>
      <c r="E2926">
        <v>0</v>
      </c>
      <c r="F2926">
        <v>0</v>
      </c>
      <c r="G2926">
        <v>0</v>
      </c>
      <c r="H2926">
        <v>0</v>
      </c>
      <c r="I2926">
        <v>6.7567567567567597E-3</v>
      </c>
      <c r="J2926" s="1" t="s">
        <v>23229</v>
      </c>
      <c r="K2926" t="s">
        <v>23241</v>
      </c>
      <c r="L2926" t="s">
        <v>29096</v>
      </c>
      <c r="M2926" t="s">
        <v>29097</v>
      </c>
    </row>
    <row r="2927" spans="1:13">
      <c r="A2927" s="1" t="s">
        <v>4944</v>
      </c>
      <c r="B2927">
        <v>1.40404556791893E-7</v>
      </c>
      <c r="C2927" s="1">
        <v>6.6804846681204903E-5</v>
      </c>
      <c r="D2927">
        <v>0</v>
      </c>
      <c r="E2927">
        <v>6.3291139240506302E-3</v>
      </c>
      <c r="F2927">
        <v>5.4347826086956503E-3</v>
      </c>
      <c r="G2927">
        <v>0.33695652173912999</v>
      </c>
      <c r="H2927">
        <v>5.6122448979591802E-2</v>
      </c>
      <c r="I2927">
        <v>0.141975308641975</v>
      </c>
      <c r="J2927" s="1" t="s">
        <v>23229</v>
      </c>
      <c r="K2927" t="s">
        <v>23238</v>
      </c>
      <c r="L2927" t="s">
        <v>29098</v>
      </c>
      <c r="M2927" t="s">
        <v>29099</v>
      </c>
    </row>
    <row r="2928" spans="1:13">
      <c r="A2928" s="1" t="s">
        <v>4945</v>
      </c>
      <c r="B2928">
        <v>5.9764094634758502E-4</v>
      </c>
      <c r="C2928" s="1">
        <v>8.6540978587143497E-5</v>
      </c>
      <c r="D2928">
        <v>0.88333333333333297</v>
      </c>
      <c r="E2928">
        <v>0.456989247311828</v>
      </c>
      <c r="F2928">
        <v>0.99700598802395202</v>
      </c>
      <c r="G2928">
        <v>0.972727272727273</v>
      </c>
      <c r="H2928">
        <v>0.99099099099099097</v>
      </c>
      <c r="I2928">
        <v>0.97520661157024802</v>
      </c>
      <c r="J2928" s="1">
        <v>1</v>
      </c>
      <c r="K2928" t="s">
        <v>23238</v>
      </c>
      <c r="L2928" t="s">
        <v>29100</v>
      </c>
      <c r="M2928" t="s">
        <v>29101</v>
      </c>
    </row>
    <row r="2929" spans="1:13">
      <c r="A2929" s="1" t="s">
        <v>4946</v>
      </c>
      <c r="B2929">
        <v>1.08603002223945E-4</v>
      </c>
      <c r="C2929" s="1">
        <v>9.4488245721957803E-5</v>
      </c>
      <c r="D2929">
        <v>4.6875E-2</v>
      </c>
      <c r="E2929">
        <v>0.115789473684211</v>
      </c>
      <c r="F2929">
        <v>0.35677083333333298</v>
      </c>
      <c r="G2929">
        <v>0.907407407407407</v>
      </c>
      <c r="H2929">
        <v>0.28125</v>
      </c>
      <c r="I2929">
        <v>0.31465517241379298</v>
      </c>
      <c r="J2929" s="1">
        <v>0</v>
      </c>
      <c r="K2929" t="s">
        <v>23238</v>
      </c>
      <c r="L2929" t="s">
        <v>29102</v>
      </c>
      <c r="M2929" t="s">
        <v>29103</v>
      </c>
    </row>
    <row r="2930" spans="1:13">
      <c r="A2930" s="1" t="s">
        <v>4947</v>
      </c>
      <c r="B2930">
        <v>4.6769906502592099E-7</v>
      </c>
      <c r="C2930" s="1">
        <v>1.3402300312129301E-4</v>
      </c>
      <c r="D2930">
        <v>0.75</v>
      </c>
      <c r="E2930">
        <v>0.98181818181818203</v>
      </c>
      <c r="F2930">
        <v>0.87037037037037002</v>
      </c>
      <c r="G2930">
        <v>1</v>
      </c>
      <c r="H2930">
        <v>0.98648648648648696</v>
      </c>
      <c r="I2930">
        <v>1</v>
      </c>
      <c r="J2930" s="1">
        <v>1</v>
      </c>
      <c r="K2930" t="s">
        <v>23240</v>
      </c>
      <c r="L2930" t="s">
        <v>29104</v>
      </c>
      <c r="M2930" t="s">
        <v>29105</v>
      </c>
    </row>
    <row r="2931" spans="1:13">
      <c r="A2931" s="1" t="s">
        <v>4948</v>
      </c>
      <c r="B2931">
        <v>5.1549230778519603E-6</v>
      </c>
      <c r="C2931" s="1">
        <v>4.7166277120436897E-5</v>
      </c>
      <c r="D2931">
        <v>1</v>
      </c>
      <c r="E2931">
        <v>0.99479166666666696</v>
      </c>
      <c r="F2931">
        <v>0.99740932642487001</v>
      </c>
      <c r="G2931">
        <v>0.48936170212766</v>
      </c>
      <c r="H2931">
        <v>0.98076923076923095</v>
      </c>
      <c r="I2931">
        <v>0.92613636363636398</v>
      </c>
      <c r="J2931" s="1">
        <v>1</v>
      </c>
      <c r="K2931" t="s">
        <v>23238</v>
      </c>
      <c r="L2931" t="s">
        <v>29106</v>
      </c>
      <c r="M2931" t="s">
        <v>29107</v>
      </c>
    </row>
    <row r="2932" spans="1:13">
      <c r="A2932" s="1" t="s">
        <v>4949</v>
      </c>
      <c r="B2932">
        <v>8.6432195894692096E-7</v>
      </c>
      <c r="C2932" s="1">
        <v>1.3646385646434699E-6</v>
      </c>
      <c r="D2932">
        <v>0</v>
      </c>
      <c r="E2932">
        <v>5.2631578947368403E-3</v>
      </c>
      <c r="F2932">
        <v>0</v>
      </c>
      <c r="G2932">
        <v>0.13043478260869601</v>
      </c>
      <c r="H2932">
        <v>0</v>
      </c>
      <c r="I2932">
        <v>0.12987012987013</v>
      </c>
      <c r="J2932" s="1">
        <v>0</v>
      </c>
      <c r="K2932" t="s">
        <v>23242</v>
      </c>
      <c r="L2932" t="s">
        <v>29108</v>
      </c>
      <c r="M2932" t="s">
        <v>29109</v>
      </c>
    </row>
    <row r="2933" spans="1:13">
      <c r="A2933" s="1" t="s">
        <v>4950</v>
      </c>
      <c r="B2933">
        <v>5.2763350145914201E-4</v>
      </c>
      <c r="C2933" s="1">
        <v>9.2740369286028795E-5</v>
      </c>
      <c r="D2933">
        <v>0.65217391304347805</v>
      </c>
      <c r="E2933">
        <v>0.37323943661971798</v>
      </c>
      <c r="F2933">
        <v>0.91489361702127703</v>
      </c>
      <c r="G2933">
        <v>0.20689655172413801</v>
      </c>
      <c r="H2933">
        <v>0.87068965517241403</v>
      </c>
      <c r="I2933">
        <v>0.26190476190476197</v>
      </c>
      <c r="J2933" s="1">
        <v>0.94444444444444398</v>
      </c>
      <c r="K2933" t="s">
        <v>23240</v>
      </c>
      <c r="L2933" t="s">
        <v>29110</v>
      </c>
      <c r="M2933" t="s">
        <v>29111</v>
      </c>
    </row>
    <row r="2934" spans="1:13">
      <c r="A2934" s="1" t="s">
        <v>4951</v>
      </c>
      <c r="B2934">
        <v>6.2971332559922794E-8</v>
      </c>
      <c r="C2934" s="1">
        <v>7.5432278234857002E-7</v>
      </c>
      <c r="D2934">
        <v>1</v>
      </c>
      <c r="E2934">
        <v>1</v>
      </c>
      <c r="F2934">
        <v>1</v>
      </c>
      <c r="G2934">
        <v>1</v>
      </c>
      <c r="H2934">
        <v>0.99541284403669705</v>
      </c>
      <c r="I2934">
        <v>0.98333333333333295</v>
      </c>
      <c r="J2934" s="1">
        <v>1</v>
      </c>
      <c r="K2934" t="s">
        <v>23239</v>
      </c>
      <c r="L2934" t="s">
        <v>29112</v>
      </c>
      <c r="M2934" t="s">
        <v>29113</v>
      </c>
    </row>
    <row r="2935" spans="1:13">
      <c r="A2935" s="1" t="s">
        <v>4952</v>
      </c>
      <c r="B2935">
        <v>1.24123255571479E-3</v>
      </c>
      <c r="C2935" s="1">
        <v>3.3572605074300603E-5</v>
      </c>
      <c r="D2935">
        <v>0.5</v>
      </c>
      <c r="E2935">
        <v>0.80208333333333304</v>
      </c>
      <c r="F2935">
        <v>0.35384615384615398</v>
      </c>
      <c r="G2935">
        <v>6.0344827586206899E-2</v>
      </c>
      <c r="H2935">
        <v>0.46902654867256599</v>
      </c>
      <c r="I2935">
        <v>0.22844827586206901</v>
      </c>
      <c r="J2935" s="1">
        <v>0</v>
      </c>
      <c r="K2935" t="s">
        <v>23242</v>
      </c>
      <c r="L2935" t="s">
        <v>29114</v>
      </c>
      <c r="M2935" t="s">
        <v>29115</v>
      </c>
    </row>
    <row r="2936" spans="1:13">
      <c r="A2936" s="1" t="s">
        <v>4953</v>
      </c>
      <c r="B2936">
        <v>1.8261934134405801E-5</v>
      </c>
      <c r="C2936" s="1">
        <v>1.81914809828686E-4</v>
      </c>
      <c r="D2936">
        <v>0</v>
      </c>
      <c r="E2936">
        <v>0</v>
      </c>
      <c r="F2936">
        <v>0.15413533834586499</v>
      </c>
      <c r="G2936">
        <v>0</v>
      </c>
      <c r="H2936">
        <v>2.32558139534884E-2</v>
      </c>
      <c r="I2936">
        <v>3.125E-2</v>
      </c>
      <c r="J2936" s="1">
        <v>0</v>
      </c>
      <c r="K2936" t="s">
        <v>23240</v>
      </c>
      <c r="L2936" t="s">
        <v>29116</v>
      </c>
      <c r="M2936" t="s">
        <v>29117</v>
      </c>
    </row>
    <row r="2937" spans="1:13">
      <c r="A2937" s="1" t="s">
        <v>4954</v>
      </c>
      <c r="B2937">
        <v>4.8566345673931098E-4</v>
      </c>
      <c r="C2937" s="1">
        <v>1.23968759156961E-4</v>
      </c>
      <c r="D2937">
        <v>0.625</v>
      </c>
      <c r="E2937">
        <v>0.31460674157303398</v>
      </c>
      <c r="F2937">
        <v>0.83689839572192504</v>
      </c>
      <c r="G2937">
        <v>1</v>
      </c>
      <c r="H2937">
        <v>0.89772727272727304</v>
      </c>
      <c r="I2937">
        <v>0.92361111111111105</v>
      </c>
      <c r="J2937" s="1">
        <v>1</v>
      </c>
      <c r="K2937" t="s">
        <v>23238</v>
      </c>
      <c r="L2937" t="s">
        <v>29118</v>
      </c>
      <c r="M2937" t="s">
        <v>29119</v>
      </c>
    </row>
    <row r="2938" spans="1:13">
      <c r="A2938" s="1" t="s">
        <v>4955</v>
      </c>
      <c r="B2938">
        <v>7.6846029345238593E-6</v>
      </c>
      <c r="C2938" s="1">
        <v>4.0568962155978198E-4</v>
      </c>
      <c r="D2938">
        <v>0.75806451612903203</v>
      </c>
      <c r="E2938">
        <v>0.75531914893617003</v>
      </c>
      <c r="F2938">
        <v>0.484615384615385</v>
      </c>
      <c r="G2938">
        <v>0.37037037037037002</v>
      </c>
      <c r="H2938">
        <v>0.45871559633027498</v>
      </c>
      <c r="I2938">
        <v>0.36082474226804101</v>
      </c>
      <c r="J2938" s="1">
        <v>1</v>
      </c>
      <c r="K2938" t="s">
        <v>23237</v>
      </c>
      <c r="L2938" t="s">
        <v>29120</v>
      </c>
      <c r="M2938" t="s">
        <v>29121</v>
      </c>
    </row>
    <row r="2939" spans="1:13">
      <c r="A2939" s="1" t="s">
        <v>4956</v>
      </c>
      <c r="B2939">
        <v>9.0271714298567401E-5</v>
      </c>
      <c r="C2939" s="1">
        <v>6.1123763279710504E-5</v>
      </c>
      <c r="D2939">
        <v>0.9</v>
      </c>
      <c r="E2939">
        <v>0.93125000000000002</v>
      </c>
      <c r="F2939">
        <v>0.47222222222222199</v>
      </c>
      <c r="G2939">
        <v>0.625</v>
      </c>
      <c r="H2939">
        <v>0.253846153846154</v>
      </c>
      <c r="I2939">
        <v>0.36249999999999999</v>
      </c>
      <c r="J2939" s="1">
        <v>1</v>
      </c>
      <c r="K2939" t="s">
        <v>23240</v>
      </c>
      <c r="L2939" t="s">
        <v>29122</v>
      </c>
      <c r="M2939" t="s">
        <v>29123</v>
      </c>
    </row>
    <row r="2940" spans="1:13">
      <c r="A2940" s="1" t="s">
        <v>4957</v>
      </c>
      <c r="B2940">
        <v>8.7408827874115096E-10</v>
      </c>
      <c r="C2940" s="1">
        <v>6.6013113907967503E-9</v>
      </c>
      <c r="D2940">
        <v>1</v>
      </c>
      <c r="E2940">
        <v>1</v>
      </c>
      <c r="F2940">
        <v>1</v>
      </c>
      <c r="G2940">
        <v>0.98958333333333326</v>
      </c>
      <c r="H2940">
        <v>1</v>
      </c>
      <c r="I2940">
        <v>0.99367088607594933</v>
      </c>
      <c r="J2940" s="1">
        <v>1</v>
      </c>
      <c r="K2940" t="s">
        <v>23244</v>
      </c>
      <c r="L2940" t="s">
        <v>29124</v>
      </c>
      <c r="M2940" t="s">
        <v>29125</v>
      </c>
    </row>
    <row r="2941" spans="1:13">
      <c r="A2941" s="1" t="s">
        <v>4958</v>
      </c>
      <c r="B2941">
        <v>1.8369214321420099E-6</v>
      </c>
      <c r="C2941" s="1">
        <v>5.6914022026912598E-6</v>
      </c>
      <c r="D2941">
        <v>0.1</v>
      </c>
      <c r="E2941">
        <v>0</v>
      </c>
      <c r="F2941">
        <v>0</v>
      </c>
      <c r="G2941">
        <v>0</v>
      </c>
      <c r="H2941">
        <v>0</v>
      </c>
      <c r="I2941">
        <v>2.7777777777777801E-2</v>
      </c>
      <c r="J2941" s="1">
        <v>0</v>
      </c>
      <c r="K2941" t="s">
        <v>23241</v>
      </c>
      <c r="L2941" t="s">
        <v>29126</v>
      </c>
      <c r="M2941" t="s">
        <v>29127</v>
      </c>
    </row>
    <row r="2942" spans="1:13">
      <c r="A2942" s="1" t="s">
        <v>4959</v>
      </c>
      <c r="B2942">
        <v>2.3941367146697998E-6</v>
      </c>
      <c r="C2942" s="1">
        <v>1.08589275749031E-5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8.4507042253521097E-2</v>
      </c>
      <c r="J2942" s="1" t="s">
        <v>23229</v>
      </c>
      <c r="K2942" t="s">
        <v>23242</v>
      </c>
      <c r="L2942" t="s">
        <v>29128</v>
      </c>
      <c r="M2942" t="s">
        <v>29129</v>
      </c>
    </row>
    <row r="2943" spans="1:13">
      <c r="A2943" s="1" t="s">
        <v>4960</v>
      </c>
      <c r="B2943">
        <v>8.0123546781821201E-5</v>
      </c>
      <c r="C2943" s="1">
        <v>5.1087835596662097E-7</v>
      </c>
      <c r="D2943">
        <v>0.70967741935483897</v>
      </c>
      <c r="E2943">
        <v>0.97916666666666674</v>
      </c>
      <c r="F2943">
        <v>0.70572916666666696</v>
      </c>
      <c r="G2943">
        <v>0.95192307692307687</v>
      </c>
      <c r="H2943">
        <v>0.85</v>
      </c>
      <c r="I2943">
        <v>0.88157894736842102</v>
      </c>
      <c r="J2943" s="1" t="s">
        <v>23229</v>
      </c>
      <c r="K2943" t="s">
        <v>23244</v>
      </c>
      <c r="L2943" t="s">
        <v>29130</v>
      </c>
      <c r="M2943" t="s">
        <v>29131</v>
      </c>
    </row>
    <row r="2944" spans="1:13">
      <c r="A2944" s="1" t="s">
        <v>4961</v>
      </c>
      <c r="B2944">
        <v>0</v>
      </c>
      <c r="C2944" s="1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s="1">
        <v>0</v>
      </c>
      <c r="K2944" t="s">
        <v>23241</v>
      </c>
      <c r="L2944" t="s">
        <v>29132</v>
      </c>
      <c r="M2944" t="s">
        <v>29133</v>
      </c>
    </row>
    <row r="2945" spans="1:13">
      <c r="A2945" s="1" t="s">
        <v>4962</v>
      </c>
      <c r="B2945">
        <v>1.26026353461047E-4</v>
      </c>
      <c r="C2945" s="1">
        <v>6.1171722325757205E-5</v>
      </c>
      <c r="D2945">
        <v>0.984375</v>
      </c>
      <c r="E2945">
        <v>0.99479166666666696</v>
      </c>
      <c r="F2945">
        <v>0.85128205128205103</v>
      </c>
      <c r="G2945">
        <v>1</v>
      </c>
      <c r="H2945">
        <v>0.99528301886792403</v>
      </c>
      <c r="I2945">
        <v>0.99009900990098998</v>
      </c>
      <c r="J2945" s="1">
        <v>1</v>
      </c>
      <c r="K2945" t="s">
        <v>23238</v>
      </c>
      <c r="L2945" t="s">
        <v>29134</v>
      </c>
      <c r="M2945" t="s">
        <v>29135</v>
      </c>
    </row>
    <row r="2946" spans="1:13">
      <c r="A2946" s="1" t="s">
        <v>4963</v>
      </c>
      <c r="B2946">
        <v>4.2144397075556797E-5</v>
      </c>
      <c r="C2946" s="1">
        <v>3.3087627064213499E-5</v>
      </c>
      <c r="D2946">
        <v>0.5625</v>
      </c>
      <c r="E2946">
        <v>0.56626506024096401</v>
      </c>
      <c r="F2946">
        <v>0.57967032967033005</v>
      </c>
      <c r="G2946">
        <v>0.83870967741935498</v>
      </c>
      <c r="H2946">
        <v>0.65104166666666696</v>
      </c>
      <c r="I2946">
        <v>0.34027777777777801</v>
      </c>
      <c r="J2946" s="1" t="s">
        <v>23229</v>
      </c>
      <c r="K2946" t="s">
        <v>23242</v>
      </c>
      <c r="L2946" t="s">
        <v>29136</v>
      </c>
      <c r="M2946" t="s">
        <v>29137</v>
      </c>
    </row>
    <row r="2947" spans="1:13">
      <c r="A2947" s="1" t="s">
        <v>4964</v>
      </c>
      <c r="B2947">
        <v>1.8283033703041099E-6</v>
      </c>
      <c r="C2947" s="1">
        <v>3.1137515549923999E-6</v>
      </c>
      <c r="D2947">
        <v>0.97916666666666696</v>
      </c>
      <c r="E2947">
        <v>0.80219780219780201</v>
      </c>
      <c r="F2947">
        <v>0.99184782608695699</v>
      </c>
      <c r="G2947">
        <v>1</v>
      </c>
      <c r="H2947">
        <v>1</v>
      </c>
      <c r="I2947">
        <v>0.98571428571428599</v>
      </c>
      <c r="J2947" s="1" t="s">
        <v>23229</v>
      </c>
      <c r="K2947" t="s">
        <v>23238</v>
      </c>
      <c r="L2947" t="s">
        <v>29138</v>
      </c>
      <c r="M2947" t="s">
        <v>29139</v>
      </c>
    </row>
    <row r="2948" spans="1:13">
      <c r="A2948" s="1" t="s">
        <v>4965</v>
      </c>
      <c r="B2948">
        <v>4.9871873144808003E-6</v>
      </c>
      <c r="C2948" s="1">
        <v>9.5920184460869793E-6</v>
      </c>
      <c r="D2948">
        <v>1.72413793103448E-2</v>
      </c>
      <c r="E2948">
        <v>0</v>
      </c>
      <c r="F2948">
        <v>0.11333333333333299</v>
      </c>
      <c r="G2948">
        <v>0</v>
      </c>
      <c r="H2948">
        <v>2.9069767441860499E-2</v>
      </c>
      <c r="I2948">
        <v>0.08</v>
      </c>
      <c r="J2948" s="1" t="s">
        <v>23229</v>
      </c>
      <c r="K2948" t="s">
        <v>23238</v>
      </c>
      <c r="L2948" t="s">
        <v>29140</v>
      </c>
      <c r="M2948" t="s">
        <v>29141</v>
      </c>
    </row>
    <row r="2949" spans="1:13">
      <c r="A2949" s="1" t="s">
        <v>4966</v>
      </c>
      <c r="B2949">
        <v>1.0340520594918999E-8</v>
      </c>
      <c r="C2949" s="1">
        <v>9.5277477751739302E-7</v>
      </c>
      <c r="D2949">
        <v>0</v>
      </c>
      <c r="E2949">
        <v>0</v>
      </c>
      <c r="F2949">
        <v>0</v>
      </c>
      <c r="G2949">
        <v>1.5625E-2</v>
      </c>
      <c r="H2949">
        <v>0</v>
      </c>
      <c r="I2949">
        <v>3.6231884057971002E-2</v>
      </c>
      <c r="J2949" s="1" t="s">
        <v>23229</v>
      </c>
      <c r="K2949" t="s">
        <v>23239</v>
      </c>
      <c r="L2949" t="s">
        <v>29142</v>
      </c>
      <c r="M2949" t="s">
        <v>29143</v>
      </c>
    </row>
    <row r="2950" spans="1:13">
      <c r="A2950" s="1" t="s">
        <v>4967</v>
      </c>
      <c r="B2950">
        <v>1.00117175646136E-4</v>
      </c>
      <c r="C2950" s="1">
        <v>5.1540809280283302E-8</v>
      </c>
      <c r="D2950">
        <v>0.140625</v>
      </c>
      <c r="E2950">
        <v>0.42307692307692302</v>
      </c>
      <c r="F2950">
        <v>0</v>
      </c>
      <c r="G2950">
        <v>6.0606060606060601E-2</v>
      </c>
      <c r="H2950">
        <v>2.1505376344085999E-2</v>
      </c>
      <c r="I2950">
        <v>3.5087719298245598E-2</v>
      </c>
      <c r="J2950" s="1">
        <v>0</v>
      </c>
      <c r="K2950" t="s">
        <v>23237</v>
      </c>
      <c r="L2950" t="s">
        <v>29144</v>
      </c>
      <c r="M2950" t="s">
        <v>29145</v>
      </c>
    </row>
    <row r="2951" spans="1:13">
      <c r="A2951" s="1" t="s">
        <v>4968</v>
      </c>
      <c r="B2951">
        <v>9.1766435183958099E-5</v>
      </c>
      <c r="C2951" s="1">
        <v>1.34171131986944E-5</v>
      </c>
      <c r="D2951">
        <v>0.71666666666666701</v>
      </c>
      <c r="E2951">
        <v>0.18817204301075299</v>
      </c>
      <c r="F2951">
        <v>0.32564102564102598</v>
      </c>
      <c r="G2951">
        <v>0.32291666666666702</v>
      </c>
      <c r="H2951">
        <v>0.26315789473684198</v>
      </c>
      <c r="I2951">
        <v>0.53658536585365901</v>
      </c>
      <c r="J2951" s="1">
        <v>0</v>
      </c>
      <c r="K2951" t="s">
        <v>23239</v>
      </c>
      <c r="L2951" t="s">
        <v>29146</v>
      </c>
      <c r="M2951" t="s">
        <v>29147</v>
      </c>
    </row>
    <row r="2952" spans="1:13">
      <c r="A2952" s="1" t="s">
        <v>4969</v>
      </c>
      <c r="B2952">
        <v>1.09898853601037E-5</v>
      </c>
      <c r="C2952" s="1">
        <v>3.33319780221534E-5</v>
      </c>
      <c r="D2952">
        <v>0.796875</v>
      </c>
      <c r="E2952">
        <v>0.86413043478260898</v>
      </c>
      <c r="F2952">
        <v>0.7</v>
      </c>
      <c r="G2952">
        <v>0.84482758620689702</v>
      </c>
      <c r="H2952">
        <v>0.73214285714285698</v>
      </c>
      <c r="I2952">
        <v>0.88211382113821102</v>
      </c>
      <c r="J2952" s="1">
        <v>1</v>
      </c>
      <c r="K2952" t="s">
        <v>23240</v>
      </c>
      <c r="L2952" t="s">
        <v>29148</v>
      </c>
      <c r="M2952" t="s">
        <v>29149</v>
      </c>
    </row>
    <row r="2953" spans="1:13">
      <c r="A2953" s="1" t="s">
        <v>4970</v>
      </c>
      <c r="B2953">
        <v>7.8585674927695394E-6</v>
      </c>
      <c r="C2953" s="1">
        <v>7.4755571712270504E-7</v>
      </c>
      <c r="D2953">
        <v>1</v>
      </c>
      <c r="E2953">
        <v>0.82530120481927705</v>
      </c>
      <c r="F2953">
        <v>1</v>
      </c>
      <c r="G2953">
        <v>1</v>
      </c>
      <c r="H2953">
        <v>1</v>
      </c>
      <c r="I2953">
        <v>1</v>
      </c>
      <c r="J2953" s="1">
        <v>1</v>
      </c>
      <c r="K2953" t="s">
        <v>23239</v>
      </c>
      <c r="L2953" t="s">
        <v>29150</v>
      </c>
      <c r="M2953" t="s">
        <v>29151</v>
      </c>
    </row>
    <row r="2954" spans="1:13">
      <c r="A2954" s="1" t="s">
        <v>4971</v>
      </c>
      <c r="B2954">
        <v>1.1009995486289399E-6</v>
      </c>
      <c r="C2954" s="1">
        <v>1.3246401763424001E-5</v>
      </c>
      <c r="D2954">
        <v>1</v>
      </c>
      <c r="E2954">
        <v>1</v>
      </c>
      <c r="F2954">
        <v>1</v>
      </c>
      <c r="G2954">
        <v>0.47368421052631599</v>
      </c>
      <c r="H2954">
        <v>0.99549549549549599</v>
      </c>
      <c r="I2954">
        <v>0.92148760330578505</v>
      </c>
      <c r="J2954" s="1" t="s">
        <v>23229</v>
      </c>
      <c r="K2954" t="s">
        <v>23241</v>
      </c>
      <c r="L2954" t="s">
        <v>29152</v>
      </c>
      <c r="M2954" t="s">
        <v>29153</v>
      </c>
    </row>
    <row r="2955" spans="1:13">
      <c r="A2955" s="1" t="s">
        <v>4972</v>
      </c>
      <c r="B2955">
        <v>9.2418348000686394E-8</v>
      </c>
      <c r="C2955" s="1">
        <v>9.9703717932065997E-6</v>
      </c>
      <c r="D2955">
        <v>0.907407407407407</v>
      </c>
      <c r="E2955">
        <v>0.88805970149253699</v>
      </c>
      <c r="F2955">
        <v>0.96721311475409799</v>
      </c>
      <c r="G2955">
        <v>1</v>
      </c>
      <c r="H2955">
        <v>0.98648648648648696</v>
      </c>
      <c r="I2955">
        <v>0.92682926829268297</v>
      </c>
      <c r="J2955" s="1">
        <v>1</v>
      </c>
      <c r="K2955" t="s">
        <v>23238</v>
      </c>
      <c r="L2955" t="s">
        <v>29154</v>
      </c>
      <c r="M2955" t="s">
        <v>29155</v>
      </c>
    </row>
    <row r="2956" spans="1:13">
      <c r="A2956" s="1" t="s">
        <v>4973</v>
      </c>
      <c r="B2956">
        <v>6.7724080147394896E-7</v>
      </c>
      <c r="C2956" s="1">
        <v>1.1317512774522699E-6</v>
      </c>
      <c r="D2956">
        <v>1</v>
      </c>
      <c r="E2956">
        <v>0.98913043478260898</v>
      </c>
      <c r="F2956">
        <v>0.99481865284974103</v>
      </c>
      <c r="G2956">
        <v>0.98245614035087703</v>
      </c>
      <c r="H2956">
        <v>0.99557522123893805</v>
      </c>
      <c r="I2956">
        <v>0.99590163934426201</v>
      </c>
      <c r="J2956" s="1">
        <v>4.5454545454545497E-2</v>
      </c>
      <c r="K2956" t="s">
        <v>23239</v>
      </c>
      <c r="L2956" t="s">
        <v>29156</v>
      </c>
      <c r="M2956" t="s">
        <v>29157</v>
      </c>
    </row>
    <row r="2957" spans="1:13">
      <c r="A2957" s="1" t="s">
        <v>4974</v>
      </c>
      <c r="B2957">
        <v>1.95471748863458E-5</v>
      </c>
      <c r="C2957" s="1">
        <v>1.01284291713625E-7</v>
      </c>
      <c r="D2957">
        <v>8.3333333333333301E-2</v>
      </c>
      <c r="E2957">
        <v>0.21875</v>
      </c>
      <c r="F2957">
        <v>4.4642857142857097E-3</v>
      </c>
      <c r="G2957">
        <v>0.441176470588235</v>
      </c>
      <c r="H2957">
        <v>0.14285714285714299</v>
      </c>
      <c r="I2957">
        <v>0.115384615384615</v>
      </c>
      <c r="J2957" s="1" t="s">
        <v>23229</v>
      </c>
      <c r="K2957" t="s">
        <v>23238</v>
      </c>
      <c r="L2957" t="s">
        <v>29158</v>
      </c>
      <c r="M2957" t="s">
        <v>29159</v>
      </c>
    </row>
    <row r="2958" spans="1:13">
      <c r="A2958" s="1" t="s">
        <v>4975</v>
      </c>
      <c r="B2958">
        <v>6.6816456055253896E-7</v>
      </c>
      <c r="C2958" s="1">
        <v>7.1905590996727104E-6</v>
      </c>
      <c r="D2958">
        <v>0.9375</v>
      </c>
      <c r="E2958">
        <v>0.79213483146067398</v>
      </c>
      <c r="F2958">
        <v>1</v>
      </c>
      <c r="G2958">
        <v>0.98837209302325602</v>
      </c>
      <c r="H2958">
        <v>1</v>
      </c>
      <c r="I2958">
        <v>0.97058823529411797</v>
      </c>
      <c r="J2958" s="1" t="s">
        <v>23229</v>
      </c>
      <c r="K2958" t="s">
        <v>23238</v>
      </c>
      <c r="L2958" t="s">
        <v>29160</v>
      </c>
      <c r="M2958" t="s">
        <v>29161</v>
      </c>
    </row>
    <row r="2959" spans="1:13">
      <c r="A2959" s="1" t="s">
        <v>4976</v>
      </c>
      <c r="B2959">
        <v>1.07565359395925E-8</v>
      </c>
      <c r="C2959" s="1">
        <v>2.7368755672364401E-9</v>
      </c>
      <c r="D2959">
        <v>0.98333333333333295</v>
      </c>
      <c r="E2959">
        <v>1</v>
      </c>
      <c r="F2959">
        <v>1</v>
      </c>
      <c r="G2959">
        <v>1</v>
      </c>
      <c r="H2959">
        <v>1</v>
      </c>
      <c r="I2959">
        <v>1</v>
      </c>
      <c r="J2959" s="1">
        <v>1</v>
      </c>
      <c r="K2959" t="s">
        <v>23241</v>
      </c>
      <c r="L2959" t="s">
        <v>29162</v>
      </c>
      <c r="M2959" t="s">
        <v>29163</v>
      </c>
    </row>
    <row r="2960" spans="1:13">
      <c r="A2960" s="1" t="s">
        <v>4977</v>
      </c>
      <c r="B2960">
        <v>3.7117022287053498E-8</v>
      </c>
      <c r="C2960" s="1">
        <v>4.5775458945339398E-7</v>
      </c>
      <c r="D2960">
        <v>0.96296296296296302</v>
      </c>
      <c r="E2960">
        <v>1</v>
      </c>
      <c r="F2960">
        <v>1</v>
      </c>
      <c r="G2960">
        <v>0.98387096774193505</v>
      </c>
      <c r="H2960">
        <v>0.99342105263157898</v>
      </c>
      <c r="I2960">
        <v>1</v>
      </c>
      <c r="J2960" s="1">
        <v>0.9</v>
      </c>
      <c r="K2960" t="s">
        <v>23238</v>
      </c>
      <c r="L2960" t="s">
        <v>29164</v>
      </c>
      <c r="M2960" t="s">
        <v>29165</v>
      </c>
    </row>
    <row r="2961" spans="1:13">
      <c r="A2961" s="1" t="s">
        <v>4978</v>
      </c>
      <c r="B2961">
        <v>1.2890421313044401E-5</v>
      </c>
      <c r="C2961" s="1">
        <v>3.0244177178854501E-6</v>
      </c>
      <c r="D2961">
        <v>0.94230769230769196</v>
      </c>
      <c r="E2961">
        <v>1</v>
      </c>
      <c r="F2961">
        <v>0.93162393162393198</v>
      </c>
      <c r="G2961">
        <v>1</v>
      </c>
      <c r="H2961">
        <v>1</v>
      </c>
      <c r="I2961">
        <v>1</v>
      </c>
      <c r="J2961" s="1">
        <v>1</v>
      </c>
      <c r="K2961" t="s">
        <v>23238</v>
      </c>
      <c r="L2961" t="s">
        <v>29166</v>
      </c>
      <c r="M2961" t="s">
        <v>29167</v>
      </c>
    </row>
    <row r="2962" spans="1:13">
      <c r="A2962" s="1" t="s">
        <v>4979</v>
      </c>
      <c r="B2962">
        <v>6.1032998141575106E-8</v>
      </c>
      <c r="C2962" s="1">
        <v>3.7835951983132801E-7</v>
      </c>
      <c r="D2962">
        <v>0</v>
      </c>
      <c r="E2962">
        <v>0</v>
      </c>
      <c r="F2962">
        <v>1.67785234899329E-2</v>
      </c>
      <c r="G2962">
        <v>7.1428571428571397E-2</v>
      </c>
      <c r="H2962">
        <v>6.8493150684931503E-3</v>
      </c>
      <c r="I2962">
        <v>0.16666666666666699</v>
      </c>
      <c r="J2962" s="1">
        <v>0</v>
      </c>
      <c r="K2962" t="s">
        <v>23242</v>
      </c>
      <c r="L2962" t="s">
        <v>29168</v>
      </c>
      <c r="M2962" t="s">
        <v>29169</v>
      </c>
    </row>
    <row r="2963" spans="1:13">
      <c r="A2963" s="1" t="s">
        <v>4980</v>
      </c>
      <c r="B2963">
        <v>2.2278179960523601E-5</v>
      </c>
      <c r="C2963" s="1">
        <v>2.0924792202849102E-5</v>
      </c>
      <c r="D2963">
        <v>1</v>
      </c>
      <c r="E2963">
        <v>1</v>
      </c>
      <c r="F2963">
        <v>0.67482517482517501</v>
      </c>
      <c r="G2963">
        <v>1</v>
      </c>
      <c r="H2963">
        <v>0.95833333333333304</v>
      </c>
      <c r="I2963">
        <v>1</v>
      </c>
      <c r="J2963" s="1" t="s">
        <v>23229</v>
      </c>
      <c r="K2963" t="s">
        <v>23239</v>
      </c>
      <c r="L2963" t="s">
        <v>29170</v>
      </c>
      <c r="M2963" t="s">
        <v>29171</v>
      </c>
    </row>
    <row r="2964" spans="1:13">
      <c r="A2964" s="1" t="s">
        <v>4981</v>
      </c>
      <c r="B2964">
        <v>3.1307369670261799E-5</v>
      </c>
      <c r="C2964" s="1">
        <v>8.7374293544432896E-5</v>
      </c>
      <c r="D2964">
        <v>0</v>
      </c>
      <c r="E2964">
        <v>2.0833333333333301E-2</v>
      </c>
      <c r="F2964">
        <v>1.2820512820512799E-2</v>
      </c>
      <c r="G2964">
        <v>0.14655172413793099</v>
      </c>
      <c r="H2964">
        <v>0.111607142857143</v>
      </c>
      <c r="I2964">
        <v>0.112903225806452</v>
      </c>
      <c r="J2964" s="1">
        <v>0</v>
      </c>
      <c r="K2964" t="s">
        <v>23241</v>
      </c>
      <c r="L2964" t="s">
        <v>29172</v>
      </c>
      <c r="M2964" t="s">
        <v>29173</v>
      </c>
    </row>
    <row r="2965" spans="1:13">
      <c r="A2965" s="1" t="s">
        <v>4982</v>
      </c>
      <c r="B2965">
        <v>5.2964966817699997E-6</v>
      </c>
      <c r="C2965" s="1">
        <v>3.9443448511540999E-5</v>
      </c>
      <c r="D2965">
        <v>0.67391304347826098</v>
      </c>
      <c r="E2965">
        <v>0.89041095890411004</v>
      </c>
      <c r="F2965">
        <v>0.83125000000000004</v>
      </c>
      <c r="G2965">
        <v>0.61111111111111105</v>
      </c>
      <c r="H2965">
        <v>0.50819672131147497</v>
      </c>
      <c r="I2965">
        <v>0.77631578947368396</v>
      </c>
      <c r="J2965" s="1" t="s">
        <v>23229</v>
      </c>
      <c r="K2965" t="s">
        <v>23238</v>
      </c>
      <c r="L2965" t="s">
        <v>29174</v>
      </c>
      <c r="M2965" t="s">
        <v>29175</v>
      </c>
    </row>
    <row r="2966" spans="1:13">
      <c r="A2966" s="1" t="s">
        <v>4983</v>
      </c>
      <c r="B2966">
        <v>7.1171855607233597E-6</v>
      </c>
      <c r="C2966" s="1">
        <v>1.19830079488741E-5</v>
      </c>
      <c r="D2966">
        <v>1</v>
      </c>
      <c r="E2966">
        <v>0.99305555555555602</v>
      </c>
      <c r="F2966">
        <v>0.94705882352941195</v>
      </c>
      <c r="G2966" t="s">
        <v>23229</v>
      </c>
      <c r="H2966">
        <v>1</v>
      </c>
      <c r="I2966">
        <v>1</v>
      </c>
      <c r="J2966" s="1" t="s">
        <v>23229</v>
      </c>
      <c r="K2966" t="s">
        <v>23238</v>
      </c>
      <c r="L2966" t="s">
        <v>29176</v>
      </c>
      <c r="M2966" t="s">
        <v>29177</v>
      </c>
    </row>
    <row r="2967" spans="1:13">
      <c r="A2967" s="1" t="s">
        <v>4984</v>
      </c>
      <c r="B2967">
        <v>6.8135057422400802E-4</v>
      </c>
      <c r="C2967" s="1">
        <v>6.4103665091144697E-6</v>
      </c>
      <c r="D2967">
        <v>0.5</v>
      </c>
      <c r="E2967">
        <v>0.66666666666666696</v>
      </c>
      <c r="F2967">
        <v>0.126984126984127</v>
      </c>
      <c r="G2967">
        <v>0.24418604651162801</v>
      </c>
      <c r="H2967">
        <v>0.42424242424242398</v>
      </c>
      <c r="I2967">
        <v>0.180722891566265</v>
      </c>
      <c r="J2967" s="1">
        <v>0</v>
      </c>
      <c r="K2967" t="s">
        <v>23241</v>
      </c>
      <c r="L2967" t="s">
        <v>29178</v>
      </c>
      <c r="M2967" t="s">
        <v>29179</v>
      </c>
    </row>
    <row r="2968" spans="1:13">
      <c r="A2968" s="1" t="s">
        <v>4985</v>
      </c>
      <c r="B2968">
        <v>1.1745468979670299E-5</v>
      </c>
      <c r="C2968" s="1">
        <v>7.6569194074097805E-4</v>
      </c>
      <c r="D2968">
        <v>0.77419354838709697</v>
      </c>
      <c r="E2968">
        <v>0.86170212765957399</v>
      </c>
      <c r="F2968">
        <v>0.95360824742268002</v>
      </c>
      <c r="G2968">
        <v>0.69230769230769196</v>
      </c>
      <c r="H2968">
        <v>0.92500000000000004</v>
      </c>
      <c r="I2968">
        <v>0.55913978494623695</v>
      </c>
      <c r="J2968" s="1">
        <v>1</v>
      </c>
      <c r="K2968" t="s">
        <v>23240</v>
      </c>
      <c r="L2968" t="s">
        <v>29180</v>
      </c>
      <c r="M2968" t="s">
        <v>29181</v>
      </c>
    </row>
    <row r="2969" spans="1:13">
      <c r="A2969" s="1" t="s">
        <v>4986</v>
      </c>
      <c r="B2969">
        <v>1.9675123153913701E-4</v>
      </c>
      <c r="C2969" s="1">
        <v>2.7489707808082301E-6</v>
      </c>
      <c r="D2969">
        <v>0.98333333333333295</v>
      </c>
      <c r="E2969">
        <v>1</v>
      </c>
      <c r="F2969">
        <v>0.46052631578947401</v>
      </c>
      <c r="G2969">
        <v>0.94827586206896597</v>
      </c>
      <c r="H2969">
        <v>0.60465116279069797</v>
      </c>
      <c r="I2969">
        <v>0.78571428571428603</v>
      </c>
      <c r="J2969" s="1">
        <v>1</v>
      </c>
      <c r="K2969" t="s">
        <v>23237</v>
      </c>
      <c r="L2969" t="s">
        <v>29182</v>
      </c>
      <c r="M2969" t="s">
        <v>29183</v>
      </c>
    </row>
    <row r="2970" spans="1:13">
      <c r="A2970" s="1" t="s">
        <v>4987</v>
      </c>
      <c r="B2970">
        <v>1.10425524766726E-8</v>
      </c>
      <c r="C2970" s="1">
        <v>4.0012583349565001E-6</v>
      </c>
      <c r="D2970">
        <v>0.88888888888888895</v>
      </c>
      <c r="E2970">
        <v>0.87179487179487203</v>
      </c>
      <c r="F2970">
        <v>0.96590909090909105</v>
      </c>
      <c r="G2970">
        <v>1</v>
      </c>
      <c r="H2970">
        <v>0.96511627906976705</v>
      </c>
      <c r="I2970">
        <v>1</v>
      </c>
      <c r="J2970" s="1">
        <v>1</v>
      </c>
      <c r="K2970" t="s">
        <v>23238</v>
      </c>
      <c r="L2970" t="s">
        <v>29184</v>
      </c>
      <c r="M2970" t="s">
        <v>29185</v>
      </c>
    </row>
    <row r="2971" spans="1:13">
      <c r="A2971" s="1" t="s">
        <v>4988</v>
      </c>
      <c r="B2971">
        <v>1.6635096985146499E-5</v>
      </c>
      <c r="C2971" s="1">
        <v>1.1415217821389399E-5</v>
      </c>
      <c r="D2971">
        <v>0.87037037037037002</v>
      </c>
      <c r="E2971">
        <v>0.82051282051282004</v>
      </c>
      <c r="F2971">
        <v>0.95945945945945899</v>
      </c>
      <c r="G2971">
        <v>0.98888888888888904</v>
      </c>
      <c r="H2971">
        <v>0.97979797979798</v>
      </c>
      <c r="I2971">
        <v>0.93283582089552197</v>
      </c>
      <c r="J2971" s="1">
        <v>1</v>
      </c>
      <c r="K2971" t="s">
        <v>23240</v>
      </c>
      <c r="L2971" t="s">
        <v>29186</v>
      </c>
      <c r="M2971" t="s">
        <v>29187</v>
      </c>
    </row>
    <row r="2972" spans="1:13">
      <c r="A2972" s="1" t="s">
        <v>4989</v>
      </c>
      <c r="B2972">
        <v>5.4111718071783105E-7</v>
      </c>
      <c r="C2972" s="1">
        <v>2.2037975601189598E-9</v>
      </c>
      <c r="D2972">
        <v>0.98387096774193505</v>
      </c>
      <c r="E2972">
        <v>1</v>
      </c>
      <c r="F2972">
        <v>1</v>
      </c>
      <c r="G2972">
        <v>0.99122807017543901</v>
      </c>
      <c r="H2972">
        <v>1</v>
      </c>
      <c r="I2972">
        <v>0.996</v>
      </c>
      <c r="J2972" s="1">
        <v>0.5</v>
      </c>
      <c r="K2972" t="s">
        <v>23241</v>
      </c>
      <c r="L2972" t="s">
        <v>29188</v>
      </c>
      <c r="M2972" t="s">
        <v>29189</v>
      </c>
    </row>
    <row r="2973" spans="1:13">
      <c r="A2973" s="1" t="s">
        <v>4990</v>
      </c>
      <c r="B2973">
        <v>5.1187599062933403E-6</v>
      </c>
      <c r="C2973" s="1">
        <v>6.0413308802810599E-5</v>
      </c>
      <c r="D2973">
        <v>0</v>
      </c>
      <c r="E2973">
        <v>0</v>
      </c>
      <c r="F2973">
        <v>0.125</v>
      </c>
      <c r="G2973">
        <v>0</v>
      </c>
      <c r="H2973">
        <v>0.38392857142857101</v>
      </c>
      <c r="I2973">
        <v>0.13043478260869601</v>
      </c>
      <c r="J2973" s="1">
        <v>0</v>
      </c>
      <c r="K2973" t="s">
        <v>23241</v>
      </c>
      <c r="L2973" t="s">
        <v>29190</v>
      </c>
      <c r="M2973" t="s">
        <v>29191</v>
      </c>
    </row>
    <row r="2974" spans="1:13">
      <c r="A2974" s="1" t="s">
        <v>4991</v>
      </c>
      <c r="B2974">
        <v>7.1569447605008904E-8</v>
      </c>
      <c r="C2974" s="1">
        <v>4.74207757133903E-6</v>
      </c>
      <c r="D2974">
        <v>0.984375</v>
      </c>
      <c r="E2974">
        <v>1</v>
      </c>
      <c r="F2974">
        <v>1</v>
      </c>
      <c r="G2974">
        <v>0.99137931034482796</v>
      </c>
      <c r="H2974">
        <v>0.98684210526315796</v>
      </c>
      <c r="I2974">
        <v>0.98760330578512401</v>
      </c>
      <c r="J2974" s="1" t="s">
        <v>23229</v>
      </c>
      <c r="K2974" t="s">
        <v>23238</v>
      </c>
      <c r="L2974" t="s">
        <v>29192</v>
      </c>
      <c r="M2974" t="s">
        <v>29193</v>
      </c>
    </row>
    <row r="2975" spans="1:13">
      <c r="A2975" s="1" t="s">
        <v>4992</v>
      </c>
      <c r="B2975">
        <v>8.4733699737186396E-7</v>
      </c>
      <c r="C2975" s="1">
        <v>8.6960732950996503E-10</v>
      </c>
      <c r="D2975">
        <v>0</v>
      </c>
      <c r="E2975">
        <v>1.85185185185185E-2</v>
      </c>
      <c r="F2975">
        <v>0.110062893081761</v>
      </c>
      <c r="G2975">
        <v>0</v>
      </c>
      <c r="H2975">
        <v>4.6052631578947401E-2</v>
      </c>
      <c r="I2975">
        <v>0</v>
      </c>
      <c r="J2975" s="1">
        <v>0</v>
      </c>
      <c r="K2975" t="s">
        <v>23241</v>
      </c>
      <c r="L2975" t="s">
        <v>29194</v>
      </c>
      <c r="M2975" t="s">
        <v>29195</v>
      </c>
    </row>
    <row r="2976" spans="1:13">
      <c r="A2976" s="1" t="s">
        <v>4993</v>
      </c>
      <c r="B2976">
        <v>1.8617880323665401E-7</v>
      </c>
      <c r="C2976" s="1">
        <v>5.1750256155887098E-6</v>
      </c>
      <c r="D2976">
        <v>1</v>
      </c>
      <c r="E2976">
        <v>1</v>
      </c>
      <c r="F2976">
        <v>0.99731182795698903</v>
      </c>
      <c r="G2976">
        <v>0.9375</v>
      </c>
      <c r="H2976">
        <v>0.97340425531914898</v>
      </c>
      <c r="I2976">
        <v>0.962025316455696</v>
      </c>
      <c r="J2976" s="1" t="s">
        <v>23229</v>
      </c>
      <c r="K2976" t="s">
        <v>23239</v>
      </c>
      <c r="L2976" t="s">
        <v>29196</v>
      </c>
      <c r="M2976" t="s">
        <v>29197</v>
      </c>
    </row>
    <row r="2977" spans="1:13">
      <c r="A2977" s="1" t="s">
        <v>4994</v>
      </c>
      <c r="B2977">
        <v>0</v>
      </c>
      <c r="C2977" s="1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s="1">
        <v>1</v>
      </c>
      <c r="K2977" t="s">
        <v>23238</v>
      </c>
      <c r="L2977" t="s">
        <v>29198</v>
      </c>
      <c r="M2977" t="s">
        <v>29199</v>
      </c>
    </row>
    <row r="2978" spans="1:13">
      <c r="A2978" s="1" t="s">
        <v>4995</v>
      </c>
      <c r="B2978">
        <v>3.8635517993683203E-5</v>
      </c>
      <c r="C2978" s="1">
        <v>4.79643775244069E-4</v>
      </c>
      <c r="D2978">
        <v>0</v>
      </c>
      <c r="E2978">
        <v>0</v>
      </c>
      <c r="F2978">
        <v>0.38306451612903197</v>
      </c>
      <c r="G2978">
        <v>4.5454545454545497E-2</v>
      </c>
      <c r="H2978">
        <v>0.180851063829787</v>
      </c>
      <c r="I2978">
        <v>2.7522935779816501E-2</v>
      </c>
      <c r="J2978" s="1" t="s">
        <v>23229</v>
      </c>
      <c r="K2978" t="s">
        <v>23239</v>
      </c>
      <c r="L2978" t="s">
        <v>29200</v>
      </c>
      <c r="M2978" t="s">
        <v>29201</v>
      </c>
    </row>
    <row r="2979" spans="1:13">
      <c r="A2979" s="1" t="s">
        <v>4996</v>
      </c>
      <c r="B2979">
        <v>3.1008679290502001E-6</v>
      </c>
      <c r="C2979" s="1">
        <v>5.0525131087215101E-7</v>
      </c>
      <c r="D2979">
        <v>0</v>
      </c>
      <c r="E2979">
        <v>0.108695652173913</v>
      </c>
      <c r="F2979">
        <v>0</v>
      </c>
      <c r="G2979">
        <v>0</v>
      </c>
      <c r="H2979">
        <v>0</v>
      </c>
      <c r="I2979">
        <v>5.6818181818181802E-3</v>
      </c>
      <c r="J2979" s="1" t="s">
        <v>23229</v>
      </c>
      <c r="K2979" t="s">
        <v>23241</v>
      </c>
      <c r="L2979" t="s">
        <v>29202</v>
      </c>
      <c r="M2979" t="s">
        <v>29203</v>
      </c>
    </row>
    <row r="2980" spans="1:13">
      <c r="A2980" s="1" t="s">
        <v>4997</v>
      </c>
      <c r="B2980">
        <v>0</v>
      </c>
      <c r="C2980" s="1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s="1">
        <v>1</v>
      </c>
      <c r="K2980" t="s">
        <v>23239</v>
      </c>
      <c r="L2980" t="s">
        <v>29204</v>
      </c>
      <c r="M2980" t="s">
        <v>29205</v>
      </c>
    </row>
    <row r="2981" spans="1:13">
      <c r="A2981" s="1" t="s">
        <v>4998</v>
      </c>
      <c r="B2981">
        <v>1.10739729060471E-6</v>
      </c>
      <c r="C2981" s="1">
        <v>1.45829126035046E-6</v>
      </c>
      <c r="D2981">
        <v>1</v>
      </c>
      <c r="E2981">
        <v>1</v>
      </c>
      <c r="F2981">
        <v>0.95967741935483897</v>
      </c>
      <c r="G2981">
        <v>1</v>
      </c>
      <c r="H2981">
        <v>1</v>
      </c>
      <c r="I2981">
        <v>1</v>
      </c>
      <c r="J2981" s="1" t="s">
        <v>23229</v>
      </c>
      <c r="K2981" t="s">
        <v>23240</v>
      </c>
      <c r="L2981" t="s">
        <v>29206</v>
      </c>
      <c r="M2981" t="s">
        <v>29207</v>
      </c>
    </row>
    <row r="2982" spans="1:13">
      <c r="A2982" s="1" t="s">
        <v>4999</v>
      </c>
      <c r="B2982">
        <v>4.4123499840370101E-5</v>
      </c>
      <c r="C2982" s="1">
        <v>2.3249831815036901E-5</v>
      </c>
      <c r="D2982">
        <v>0.88461538461538503</v>
      </c>
      <c r="E2982">
        <v>0.94512195121951204</v>
      </c>
      <c r="F2982">
        <v>0.65</v>
      </c>
      <c r="G2982">
        <v>0.90909090909090895</v>
      </c>
      <c r="H2982">
        <v>0.75</v>
      </c>
      <c r="I2982">
        <v>0.66</v>
      </c>
      <c r="J2982" s="1" t="s">
        <v>23229</v>
      </c>
      <c r="K2982" t="s">
        <v>23239</v>
      </c>
      <c r="L2982" t="s">
        <v>29208</v>
      </c>
      <c r="M2982" t="s">
        <v>29209</v>
      </c>
    </row>
    <row r="2983" spans="1:13">
      <c r="A2983" s="1" t="s">
        <v>5000</v>
      </c>
      <c r="B2983">
        <v>2.2050879336732201E-6</v>
      </c>
      <c r="C2983" s="1">
        <v>4.4173730138702396E-6</v>
      </c>
      <c r="D2983">
        <v>1</v>
      </c>
      <c r="E2983">
        <v>1</v>
      </c>
      <c r="F2983">
        <v>0.82481751824817495</v>
      </c>
      <c r="G2983">
        <v>1</v>
      </c>
      <c r="H2983">
        <v>0.85616438356164404</v>
      </c>
      <c r="I2983">
        <v>0.91176470588235303</v>
      </c>
      <c r="J2983" s="1">
        <v>1</v>
      </c>
      <c r="K2983" t="s">
        <v>23238</v>
      </c>
      <c r="L2983" t="s">
        <v>29210</v>
      </c>
      <c r="M2983" t="s">
        <v>29211</v>
      </c>
    </row>
    <row r="2984" spans="1:13">
      <c r="A2984" s="1" t="s">
        <v>5001</v>
      </c>
      <c r="B2984">
        <v>1.2783870194760899E-7</v>
      </c>
      <c r="C2984" s="1">
        <v>2.3370999934089101E-6</v>
      </c>
      <c r="D2984">
        <v>1</v>
      </c>
      <c r="E2984">
        <v>1</v>
      </c>
      <c r="F2984">
        <v>0.99632352941176505</v>
      </c>
      <c r="G2984">
        <v>1</v>
      </c>
      <c r="H2984">
        <v>0.98387096774193505</v>
      </c>
      <c r="I2984">
        <v>0.98863636363636398</v>
      </c>
      <c r="J2984" s="1">
        <v>9.0909090909090898E-2</v>
      </c>
      <c r="K2984" t="s">
        <v>23238</v>
      </c>
      <c r="L2984" t="s">
        <v>29212</v>
      </c>
      <c r="M2984" t="s">
        <v>29213</v>
      </c>
    </row>
    <row r="2985" spans="1:13">
      <c r="A2985" s="1" t="s">
        <v>5002</v>
      </c>
      <c r="B2985">
        <v>4.77726001596477E-9</v>
      </c>
      <c r="C2985" s="1">
        <v>5.6753817499105497E-7</v>
      </c>
      <c r="D2985">
        <v>0</v>
      </c>
      <c r="E2985">
        <v>0</v>
      </c>
      <c r="F2985">
        <v>2.5773195876288698E-3</v>
      </c>
      <c r="G2985">
        <v>1.0869565217391301E-2</v>
      </c>
      <c r="H2985">
        <v>9.1743119266055103E-3</v>
      </c>
      <c r="I2985">
        <v>9.1743119266055103E-3</v>
      </c>
      <c r="J2985" s="1">
        <v>0.94444444444444398</v>
      </c>
      <c r="K2985" t="s">
        <v>23241</v>
      </c>
      <c r="L2985" t="s">
        <v>29214</v>
      </c>
      <c r="M2985" t="s">
        <v>29215</v>
      </c>
    </row>
    <row r="2986" spans="1:13">
      <c r="A2986" s="1" t="s">
        <v>5003</v>
      </c>
      <c r="B2986">
        <v>5.3639731961784201E-7</v>
      </c>
      <c r="C2986" s="1">
        <v>1.21378366480658E-5</v>
      </c>
      <c r="D2986">
        <v>1</v>
      </c>
      <c r="E2986">
        <v>1</v>
      </c>
      <c r="F2986">
        <v>0.93048128342245995</v>
      </c>
      <c r="G2986">
        <v>0.984375</v>
      </c>
      <c r="H2986">
        <v>0.99438202247190999</v>
      </c>
      <c r="I2986">
        <v>1</v>
      </c>
      <c r="J2986" s="1">
        <v>1</v>
      </c>
      <c r="K2986" t="s">
        <v>23238</v>
      </c>
      <c r="L2986" t="s">
        <v>29216</v>
      </c>
      <c r="M2986" t="s">
        <v>29217</v>
      </c>
    </row>
    <row r="2987" spans="1:13">
      <c r="A2987" s="1" t="s">
        <v>5004</v>
      </c>
      <c r="B2987">
        <v>3.0029118643868899E-5</v>
      </c>
      <c r="C2987" s="1">
        <v>1.85171529587353E-5</v>
      </c>
      <c r="D2987">
        <v>1.5625E-2</v>
      </c>
      <c r="E2987">
        <v>5.2083333333333296E-3</v>
      </c>
      <c r="F2987">
        <v>0.141025641025641</v>
      </c>
      <c r="G2987">
        <v>0</v>
      </c>
      <c r="H2987">
        <v>0.15350877192982501</v>
      </c>
      <c r="I2987">
        <v>6.4000000000000001E-2</v>
      </c>
      <c r="J2987" s="1">
        <v>0</v>
      </c>
      <c r="K2987" t="s">
        <v>23238</v>
      </c>
      <c r="L2987" t="s">
        <v>29218</v>
      </c>
      <c r="M2987" t="s">
        <v>29219</v>
      </c>
    </row>
    <row r="2988" spans="1:13">
      <c r="A2988" s="1" t="s">
        <v>5005</v>
      </c>
      <c r="B2988">
        <v>2.4454964177036501E-8</v>
      </c>
      <c r="C2988" s="1">
        <v>4.3268928836774799E-10</v>
      </c>
      <c r="D2988">
        <v>1</v>
      </c>
      <c r="E2988">
        <v>0.94</v>
      </c>
      <c r="F2988">
        <v>1</v>
      </c>
      <c r="G2988">
        <v>1</v>
      </c>
      <c r="H2988">
        <v>1</v>
      </c>
      <c r="I2988">
        <v>1</v>
      </c>
      <c r="J2988" s="1" t="s">
        <v>23229</v>
      </c>
      <c r="K2988" t="s">
        <v>23238</v>
      </c>
      <c r="L2988" t="s">
        <v>29220</v>
      </c>
      <c r="M2988" t="s">
        <v>29221</v>
      </c>
    </row>
    <row r="2989" spans="1:13">
      <c r="A2989" s="1" t="s">
        <v>5006</v>
      </c>
      <c r="B2989">
        <v>2.3017219669113801E-5</v>
      </c>
      <c r="C2989" s="1">
        <v>1.8829153633334799E-5</v>
      </c>
      <c r="D2989">
        <v>0.9375</v>
      </c>
      <c r="E2989">
        <v>0.97395833333333304</v>
      </c>
      <c r="F2989">
        <v>0.88461538461538503</v>
      </c>
      <c r="G2989">
        <v>0.94736842105263197</v>
      </c>
      <c r="H2989">
        <v>0.890350877192982</v>
      </c>
      <c r="I2989">
        <v>0.95161290322580605</v>
      </c>
      <c r="J2989" s="1">
        <v>1</v>
      </c>
      <c r="K2989" t="s">
        <v>23238</v>
      </c>
      <c r="L2989" t="s">
        <v>29222</v>
      </c>
      <c r="M2989" t="s">
        <v>29223</v>
      </c>
    </row>
    <row r="2990" spans="1:13">
      <c r="A2990" s="1" t="s">
        <v>5007</v>
      </c>
      <c r="B2990">
        <v>3.0706995235634901E-6</v>
      </c>
      <c r="C2990" s="1">
        <v>1.383063996584E-5</v>
      </c>
      <c r="D2990">
        <v>1</v>
      </c>
      <c r="E2990">
        <v>1</v>
      </c>
      <c r="F2990">
        <v>1</v>
      </c>
      <c r="G2990">
        <v>0.99</v>
      </c>
      <c r="H2990">
        <v>0.98666666666666702</v>
      </c>
      <c r="I2990">
        <v>0.89565217391304397</v>
      </c>
      <c r="J2990" s="1">
        <v>1</v>
      </c>
      <c r="K2990" t="s">
        <v>23239</v>
      </c>
      <c r="L2990" t="s">
        <v>29224</v>
      </c>
      <c r="M2990" t="s">
        <v>29225</v>
      </c>
    </row>
    <row r="2991" spans="1:13">
      <c r="A2991" s="1" t="s">
        <v>5008</v>
      </c>
      <c r="B2991">
        <v>1.59675558927953E-3</v>
      </c>
      <c r="C2991" s="1">
        <v>8.7227688020569594E-6</v>
      </c>
      <c r="D2991">
        <v>0.62962962962962998</v>
      </c>
      <c r="E2991">
        <v>0.17613636363636401</v>
      </c>
      <c r="F2991">
        <v>0.86516853932584303</v>
      </c>
      <c r="G2991">
        <v>0.98</v>
      </c>
      <c r="H2991">
        <v>0.57471264367816099</v>
      </c>
      <c r="I2991">
        <v>0.84057971014492705</v>
      </c>
      <c r="J2991" s="1">
        <v>1</v>
      </c>
      <c r="K2991" t="s">
        <v>23240</v>
      </c>
      <c r="L2991" t="s">
        <v>29226</v>
      </c>
      <c r="M2991" t="s">
        <v>29227</v>
      </c>
    </row>
    <row r="2992" spans="1:13">
      <c r="A2992" s="1" t="s">
        <v>5009</v>
      </c>
      <c r="B2992">
        <v>2.8357715139052498E-4</v>
      </c>
      <c r="C2992" s="1">
        <v>4.8491606229605002E-5</v>
      </c>
      <c r="D2992">
        <v>0.140625</v>
      </c>
      <c r="E2992">
        <v>0.19892473118279599</v>
      </c>
      <c r="F2992">
        <v>0.70876288659793796</v>
      </c>
      <c r="G2992">
        <v>0.88793103448275901</v>
      </c>
      <c r="H2992">
        <v>0.52252252252252296</v>
      </c>
      <c r="I2992">
        <v>0.73275862068965503</v>
      </c>
      <c r="J2992" s="1">
        <v>0</v>
      </c>
      <c r="K2992" t="s">
        <v>23237</v>
      </c>
      <c r="L2992" t="s">
        <v>29228</v>
      </c>
      <c r="M2992" t="s">
        <v>29229</v>
      </c>
    </row>
    <row r="2993" spans="1:13">
      <c r="A2993" s="1" t="s">
        <v>5010</v>
      </c>
      <c r="B2993">
        <v>9.2684493433503193E-6</v>
      </c>
      <c r="C2993" s="1">
        <v>2.0021130461803999E-4</v>
      </c>
      <c r="D2993">
        <v>0.25</v>
      </c>
      <c r="E2993">
        <v>0.329113924050633</v>
      </c>
      <c r="F2993">
        <v>0.68</v>
      </c>
      <c r="G2993">
        <v>0.11111111111111099</v>
      </c>
      <c r="H2993">
        <v>0.64383561643835596</v>
      </c>
      <c r="I2993">
        <v>3.9215686274509803E-2</v>
      </c>
      <c r="J2993" s="1">
        <v>0</v>
      </c>
      <c r="K2993" t="s">
        <v>23242</v>
      </c>
      <c r="L2993" t="s">
        <v>29230</v>
      </c>
      <c r="M2993" t="s">
        <v>29231</v>
      </c>
    </row>
    <row r="2994" spans="1:13">
      <c r="A2994" s="1" t="s">
        <v>5011</v>
      </c>
      <c r="B2994">
        <v>8.3052008530588904E-5</v>
      </c>
      <c r="C2994" s="1">
        <v>5.9818548657836403E-5</v>
      </c>
      <c r="D2994">
        <v>0.33333333333333298</v>
      </c>
      <c r="E2994">
        <v>0.72282608695652195</v>
      </c>
      <c r="F2994">
        <v>0.73837209302325602</v>
      </c>
      <c r="G2994">
        <v>0.9375</v>
      </c>
      <c r="H2994">
        <v>0.875</v>
      </c>
      <c r="I2994">
        <v>0.84313725490196101</v>
      </c>
      <c r="J2994" s="1">
        <v>0</v>
      </c>
      <c r="K2994" t="s">
        <v>23242</v>
      </c>
      <c r="L2994" t="s">
        <v>29232</v>
      </c>
      <c r="M2994" t="s">
        <v>29233</v>
      </c>
    </row>
    <row r="2995" spans="1:13">
      <c r="A2995" s="1" t="s">
        <v>5012</v>
      </c>
      <c r="B2995">
        <v>2.9065657088788501E-4</v>
      </c>
      <c r="C2995" s="1">
        <v>2.3020398499608801E-4</v>
      </c>
      <c r="D2995">
        <v>0.4375</v>
      </c>
      <c r="E2995">
        <v>0.53645833333333304</v>
      </c>
      <c r="F2995">
        <v>0.88219895287958106</v>
      </c>
      <c r="G2995">
        <v>0.98148148148148195</v>
      </c>
      <c r="H2995">
        <v>0.97549019607843102</v>
      </c>
      <c r="I2995">
        <v>0.97863247863247904</v>
      </c>
      <c r="J2995" s="1">
        <v>1</v>
      </c>
      <c r="K2995" t="s">
        <v>23238</v>
      </c>
      <c r="L2995" t="s">
        <v>29234</v>
      </c>
      <c r="M2995" t="s">
        <v>29235</v>
      </c>
    </row>
    <row r="2996" spans="1:13">
      <c r="A2996" s="1" t="s">
        <v>5013</v>
      </c>
      <c r="B2996">
        <v>2.1495109674761101E-5</v>
      </c>
      <c r="C2996" s="1">
        <v>3.0894377752478901E-5</v>
      </c>
      <c r="D2996">
        <v>0.11111111111111099</v>
      </c>
      <c r="E2996">
        <v>0.225806451612903</v>
      </c>
      <c r="F2996">
        <v>5.6603773584905703E-2</v>
      </c>
      <c r="G2996">
        <v>0</v>
      </c>
      <c r="H2996">
        <v>8.4745762711864406E-3</v>
      </c>
      <c r="I2996">
        <v>2.7777777777777801E-2</v>
      </c>
      <c r="J2996" s="1" t="s">
        <v>23229</v>
      </c>
      <c r="K2996" t="s">
        <v>23241</v>
      </c>
      <c r="L2996" t="s">
        <v>29236</v>
      </c>
      <c r="M2996" t="s">
        <v>29237</v>
      </c>
    </row>
    <row r="2997" spans="1:13">
      <c r="A2997" s="1" t="s">
        <v>5014</v>
      </c>
      <c r="B2997">
        <v>3.23158522782976E-7</v>
      </c>
      <c r="C2997" s="1">
        <v>1.42505064496053E-5</v>
      </c>
      <c r="D2997">
        <v>0.35294117647058798</v>
      </c>
      <c r="E2997">
        <v>8.3333333333333301E-2</v>
      </c>
      <c r="F2997">
        <v>6.9518716577540093E-2</v>
      </c>
      <c r="G2997">
        <v>1.16279069767442E-2</v>
      </c>
      <c r="H2997">
        <v>4.6728971962616802E-3</v>
      </c>
      <c r="I2997">
        <v>1.13636363636364E-2</v>
      </c>
      <c r="J2997" s="1">
        <v>0</v>
      </c>
      <c r="K2997" t="s">
        <v>23238</v>
      </c>
      <c r="L2997" t="s">
        <v>29238</v>
      </c>
      <c r="M2997" t="s">
        <v>29239</v>
      </c>
    </row>
    <row r="2998" spans="1:13">
      <c r="A2998" s="1" t="s">
        <v>5015</v>
      </c>
      <c r="B2998">
        <v>2.06123457540327E-4</v>
      </c>
      <c r="C2998" s="1">
        <v>2.7489344535107401E-4</v>
      </c>
      <c r="D2998">
        <v>1</v>
      </c>
      <c r="E2998">
        <v>1</v>
      </c>
      <c r="F2998">
        <v>0.71153846153846201</v>
      </c>
      <c r="G2998">
        <v>0.9375</v>
      </c>
      <c r="H2998">
        <v>0.96261682242990698</v>
      </c>
      <c r="I2998">
        <v>0.96</v>
      </c>
      <c r="J2998" s="1">
        <v>0</v>
      </c>
      <c r="K2998" t="s">
        <v>23239</v>
      </c>
      <c r="L2998" t="s">
        <v>29240</v>
      </c>
      <c r="M2998" t="s">
        <v>29241</v>
      </c>
    </row>
    <row r="2999" spans="1:13">
      <c r="A2999" s="1" t="s">
        <v>5016</v>
      </c>
      <c r="B2999">
        <v>2.7657530863408199E-6</v>
      </c>
      <c r="C2999" s="1">
        <v>3.0496344444551599E-6</v>
      </c>
      <c r="D2999">
        <v>0.97222222222222199</v>
      </c>
      <c r="E2999">
        <v>1</v>
      </c>
      <c r="F2999">
        <v>1</v>
      </c>
      <c r="G2999">
        <v>1</v>
      </c>
      <c r="H2999">
        <v>1</v>
      </c>
      <c r="I2999">
        <v>0.91666666666666696</v>
      </c>
      <c r="J2999" s="1" t="s">
        <v>23229</v>
      </c>
      <c r="K2999" t="s">
        <v>23238</v>
      </c>
      <c r="L2999" t="s">
        <v>29242</v>
      </c>
      <c r="M2999" t="s">
        <v>29243</v>
      </c>
    </row>
    <row r="3000" spans="1:13">
      <c r="A3000" s="1" t="s">
        <v>5017</v>
      </c>
      <c r="B3000">
        <v>1.22653197164506E-5</v>
      </c>
      <c r="C3000" s="1">
        <v>6.36309197212277E-7</v>
      </c>
      <c r="D3000">
        <v>1</v>
      </c>
      <c r="E3000">
        <v>1</v>
      </c>
      <c r="F3000">
        <v>0.86690647482014405</v>
      </c>
      <c r="G3000">
        <v>1</v>
      </c>
      <c r="H3000">
        <v>0.96153846153846201</v>
      </c>
      <c r="I3000">
        <v>1</v>
      </c>
      <c r="J3000" s="1" t="s">
        <v>23229</v>
      </c>
      <c r="K3000" t="s">
        <v>23239</v>
      </c>
      <c r="L3000" t="s">
        <v>29244</v>
      </c>
      <c r="M3000" t="s">
        <v>29245</v>
      </c>
    </row>
    <row r="3001" spans="1:13">
      <c r="A3001" s="1" t="s">
        <v>5018</v>
      </c>
      <c r="B3001">
        <v>1.85493563913082E-6</v>
      </c>
      <c r="C3001" s="1">
        <v>7.4653073442521506E-5</v>
      </c>
      <c r="D3001">
        <v>0</v>
      </c>
      <c r="E3001">
        <v>5.31914893617021E-3</v>
      </c>
      <c r="F3001">
        <v>0.15979381443299001</v>
      </c>
      <c r="G3001">
        <v>0</v>
      </c>
      <c r="H3001">
        <v>4.4247787610619503E-3</v>
      </c>
      <c r="I3001">
        <v>1.3157894736842099E-2</v>
      </c>
      <c r="J3001" s="1">
        <v>0</v>
      </c>
      <c r="K3001" t="s">
        <v>23242</v>
      </c>
      <c r="L3001" t="s">
        <v>29246</v>
      </c>
      <c r="M3001" t="s">
        <v>29247</v>
      </c>
    </row>
    <row r="3002" spans="1:13">
      <c r="A3002" s="1" t="s">
        <v>5019</v>
      </c>
      <c r="B3002">
        <v>2.53169779725606E-6</v>
      </c>
      <c r="C3002" s="1">
        <v>8.5697872633344196E-7</v>
      </c>
      <c r="D3002">
        <v>4.6875E-2</v>
      </c>
      <c r="E3002">
        <v>0</v>
      </c>
      <c r="F3002">
        <v>2.5641025641025599E-2</v>
      </c>
      <c r="G3002">
        <v>0</v>
      </c>
      <c r="H3002">
        <v>9.0090090090090107E-3</v>
      </c>
      <c r="I3002">
        <v>4.4247787610619503E-3</v>
      </c>
      <c r="J3002" s="1">
        <v>0</v>
      </c>
      <c r="K3002" t="s">
        <v>23242</v>
      </c>
      <c r="L3002" t="s">
        <v>29248</v>
      </c>
      <c r="M3002" t="s">
        <v>29249</v>
      </c>
    </row>
    <row r="3003" spans="1:13">
      <c r="A3003" s="1" t="s">
        <v>5020</v>
      </c>
      <c r="B3003">
        <v>1.4219008406730201E-5</v>
      </c>
      <c r="C3003" s="1">
        <v>2.74482048931748E-5</v>
      </c>
      <c r="D3003">
        <v>1</v>
      </c>
      <c r="E3003">
        <v>0.984375</v>
      </c>
      <c r="F3003">
        <v>1</v>
      </c>
      <c r="G3003">
        <v>0.53448275862068995</v>
      </c>
      <c r="H3003">
        <v>0.95982142857142905</v>
      </c>
      <c r="I3003">
        <v>0.83750000000000002</v>
      </c>
      <c r="J3003" s="1">
        <v>1</v>
      </c>
      <c r="K3003" t="s">
        <v>23241</v>
      </c>
      <c r="L3003" t="s">
        <v>29250</v>
      </c>
      <c r="M3003" t="s">
        <v>29251</v>
      </c>
    </row>
    <row r="3004" spans="1:13">
      <c r="A3004" s="1" t="s">
        <v>5021</v>
      </c>
      <c r="B3004">
        <v>8.4807881629808095E-7</v>
      </c>
      <c r="C3004" s="1">
        <v>5.5585122592413099E-7</v>
      </c>
      <c r="D3004">
        <v>0</v>
      </c>
      <c r="E3004">
        <v>5.9523809523809503E-3</v>
      </c>
      <c r="F3004">
        <v>1.1111111111111099E-2</v>
      </c>
      <c r="G3004">
        <v>0.56000000000000005</v>
      </c>
      <c r="H3004">
        <v>1.1111111111111099E-2</v>
      </c>
      <c r="I3004">
        <v>3.3707865168539297E-2</v>
      </c>
      <c r="J3004" s="1">
        <v>0</v>
      </c>
      <c r="K3004" t="s">
        <v>23237</v>
      </c>
      <c r="L3004" t="s">
        <v>29252</v>
      </c>
      <c r="M3004" t="s">
        <v>29253</v>
      </c>
    </row>
    <row r="3005" spans="1:13">
      <c r="A3005" s="1" t="s">
        <v>5022</v>
      </c>
      <c r="B3005">
        <v>2.33109935976871E-5</v>
      </c>
      <c r="C3005" s="1">
        <v>2.36816152478096E-6</v>
      </c>
      <c r="D3005">
        <v>0.5</v>
      </c>
      <c r="E3005">
        <v>0.26865671641791</v>
      </c>
      <c r="F3005">
        <v>0.25980392156862703</v>
      </c>
      <c r="G3005">
        <v>0.39814814814814797</v>
      </c>
      <c r="H3005">
        <v>0.22435897435897401</v>
      </c>
      <c r="I3005">
        <v>0.43157894736842101</v>
      </c>
      <c r="J3005" s="1">
        <v>1</v>
      </c>
      <c r="K3005" t="s">
        <v>23241</v>
      </c>
      <c r="L3005" t="s">
        <v>29254</v>
      </c>
      <c r="M3005" t="s">
        <v>29255</v>
      </c>
    </row>
    <row r="3006" spans="1:13">
      <c r="A3006" s="1" t="s">
        <v>5023</v>
      </c>
      <c r="B3006">
        <v>7.8897990864428692E-6</v>
      </c>
      <c r="C3006" s="1">
        <v>1.1042739259858401E-5</v>
      </c>
      <c r="D3006">
        <v>1</v>
      </c>
      <c r="E3006">
        <v>0.99438202247190999</v>
      </c>
      <c r="F3006">
        <v>1</v>
      </c>
      <c r="G3006">
        <v>0.94736842105263197</v>
      </c>
      <c r="H3006">
        <v>0.94927536231884102</v>
      </c>
      <c r="I3006">
        <v>0.88461538461538503</v>
      </c>
      <c r="J3006" s="1">
        <v>1</v>
      </c>
      <c r="K3006" t="s">
        <v>23238</v>
      </c>
      <c r="L3006" t="s">
        <v>29256</v>
      </c>
      <c r="M3006" t="s">
        <v>29257</v>
      </c>
    </row>
    <row r="3007" spans="1:13">
      <c r="A3007" s="1" t="s">
        <v>5024</v>
      </c>
      <c r="B3007">
        <v>7.8191851123061295E-5</v>
      </c>
      <c r="C3007" s="1">
        <v>3.4298645121593299E-6</v>
      </c>
      <c r="D3007">
        <v>0.59375</v>
      </c>
      <c r="E3007">
        <v>0.59473684210526301</v>
      </c>
      <c r="F3007">
        <v>0.92564102564102602</v>
      </c>
      <c r="G3007">
        <v>0.47872340425531901</v>
      </c>
      <c r="H3007">
        <v>0.97058823529411797</v>
      </c>
      <c r="I3007">
        <v>0.63793103448275901</v>
      </c>
      <c r="J3007" s="1">
        <v>1</v>
      </c>
      <c r="K3007" t="s">
        <v>23240</v>
      </c>
      <c r="L3007" t="s">
        <v>29258</v>
      </c>
      <c r="M3007" t="s">
        <v>29259</v>
      </c>
    </row>
    <row r="3008" spans="1:13">
      <c r="A3008" s="1" t="s">
        <v>5025</v>
      </c>
      <c r="B3008">
        <v>7.8498173410613403E-6</v>
      </c>
      <c r="C3008" s="1">
        <v>3.9371227638084502E-5</v>
      </c>
      <c r="D3008">
        <v>0.796875</v>
      </c>
      <c r="E3008">
        <v>0.625</v>
      </c>
      <c r="F3008">
        <v>0.67105263157894701</v>
      </c>
      <c r="G3008">
        <v>0.85</v>
      </c>
      <c r="H3008">
        <v>0.78350515463917503</v>
      </c>
      <c r="I3008">
        <v>0.88028169014084501</v>
      </c>
      <c r="J3008" s="1">
        <v>1</v>
      </c>
      <c r="K3008" t="s">
        <v>23237</v>
      </c>
      <c r="L3008" t="s">
        <v>29260</v>
      </c>
      <c r="M3008" t="s">
        <v>29261</v>
      </c>
    </row>
    <row r="3009" spans="1:13">
      <c r="A3009" s="1" t="s">
        <v>5026</v>
      </c>
      <c r="B3009">
        <v>3.398251726992E-5</v>
      </c>
      <c r="C3009" s="1">
        <v>2.2011953103881799E-6</v>
      </c>
      <c r="D3009">
        <v>1</v>
      </c>
      <c r="E3009">
        <v>1</v>
      </c>
      <c r="F3009">
        <v>0.70155038759689903</v>
      </c>
      <c r="G3009">
        <v>1</v>
      </c>
      <c r="H3009">
        <v>0.84482758620689702</v>
      </c>
      <c r="I3009">
        <v>0.97368421052631604</v>
      </c>
      <c r="J3009" s="1">
        <v>1</v>
      </c>
      <c r="K3009" t="s">
        <v>23239</v>
      </c>
      <c r="L3009" t="s">
        <v>29262</v>
      </c>
      <c r="M3009" t="s">
        <v>29263</v>
      </c>
    </row>
    <row r="3010" spans="1:13">
      <c r="A3010" s="1" t="s">
        <v>5027</v>
      </c>
      <c r="B3010">
        <v>1.6745845288778101E-4</v>
      </c>
      <c r="C3010" s="1">
        <v>1.4326238340228001E-3</v>
      </c>
      <c r="D3010">
        <v>0.74193548387096797</v>
      </c>
      <c r="E3010">
        <v>0.90625</v>
      </c>
      <c r="F3010">
        <v>0.85824742268041199</v>
      </c>
      <c r="G3010">
        <v>0.95614035087719296</v>
      </c>
      <c r="H3010">
        <v>0.429824561403509</v>
      </c>
      <c r="I3010">
        <v>0.81300813008130102</v>
      </c>
      <c r="J3010" s="1">
        <v>1</v>
      </c>
      <c r="K3010" t="s">
        <v>23242</v>
      </c>
      <c r="L3010" t="s">
        <v>29264</v>
      </c>
      <c r="M3010" t="s">
        <v>29265</v>
      </c>
    </row>
    <row r="3011" spans="1:13">
      <c r="A3011" s="1" t="s">
        <v>5028</v>
      </c>
      <c r="B3011">
        <v>1.41913670850099E-7</v>
      </c>
      <c r="C3011" s="1">
        <v>1.88449743759769E-6</v>
      </c>
      <c r="D3011">
        <v>0.875</v>
      </c>
      <c r="E3011">
        <v>1</v>
      </c>
      <c r="F3011">
        <v>0.994871794871795</v>
      </c>
      <c r="G3011">
        <v>1</v>
      </c>
      <c r="H3011">
        <v>1</v>
      </c>
      <c r="I3011">
        <v>0.99565217391304395</v>
      </c>
      <c r="J3011" s="1">
        <v>1</v>
      </c>
      <c r="K3011" t="s">
        <v>23242</v>
      </c>
      <c r="L3011" t="s">
        <v>29266</v>
      </c>
      <c r="M3011" t="s">
        <v>29267</v>
      </c>
    </row>
    <row r="3012" spans="1:13">
      <c r="A3012" s="1" t="s">
        <v>5029</v>
      </c>
      <c r="B3012">
        <v>2.8495905075658E-6</v>
      </c>
      <c r="C3012" s="1">
        <v>4.8885083162797902E-6</v>
      </c>
      <c r="D3012">
        <v>1</v>
      </c>
      <c r="E3012">
        <v>0.98901098901098905</v>
      </c>
      <c r="F3012">
        <v>0.98453608247422697</v>
      </c>
      <c r="G3012">
        <v>1</v>
      </c>
      <c r="H3012">
        <v>1</v>
      </c>
      <c r="I3012">
        <v>0.99528301886792403</v>
      </c>
      <c r="J3012" s="1">
        <v>4.5454545454545497E-2</v>
      </c>
      <c r="K3012" t="s">
        <v>23240</v>
      </c>
      <c r="L3012" t="s">
        <v>29268</v>
      </c>
      <c r="M3012" t="s">
        <v>29269</v>
      </c>
    </row>
    <row r="3013" spans="1:13">
      <c r="A3013" s="1" t="s">
        <v>5030</v>
      </c>
      <c r="B3013">
        <v>1.63857498289172E-4</v>
      </c>
      <c r="C3013" s="1">
        <v>2.68313161655828E-4</v>
      </c>
      <c r="D3013">
        <v>0.97499999999999998</v>
      </c>
      <c r="E3013">
        <v>0.98333333333333295</v>
      </c>
      <c r="F3013">
        <v>0.63186813186813195</v>
      </c>
      <c r="G3013">
        <v>1</v>
      </c>
      <c r="H3013">
        <v>0.93506493506493504</v>
      </c>
      <c r="I3013">
        <v>0.98611111111111105</v>
      </c>
      <c r="J3013" s="1">
        <v>1</v>
      </c>
      <c r="K3013" t="s">
        <v>23238</v>
      </c>
      <c r="L3013" t="s">
        <v>29270</v>
      </c>
      <c r="M3013" t="s">
        <v>29271</v>
      </c>
    </row>
    <row r="3014" spans="1:13">
      <c r="A3014" s="1" t="s">
        <v>5031</v>
      </c>
      <c r="B3014">
        <v>2.1108994097429701E-6</v>
      </c>
      <c r="C3014" s="1">
        <v>2.2225300209641399E-5</v>
      </c>
      <c r="D3014">
        <v>1</v>
      </c>
      <c r="E3014">
        <v>1</v>
      </c>
      <c r="F3014">
        <v>1</v>
      </c>
      <c r="G3014">
        <v>1</v>
      </c>
      <c r="H3014">
        <v>0.88513513513513498</v>
      </c>
      <c r="I3014">
        <v>0.91129032258064524</v>
      </c>
      <c r="J3014" s="1">
        <v>1</v>
      </c>
      <c r="K3014" t="s">
        <v>23244</v>
      </c>
      <c r="L3014" t="s">
        <v>29272</v>
      </c>
      <c r="M3014" t="s">
        <v>29273</v>
      </c>
    </row>
    <row r="3015" spans="1:13">
      <c r="A3015" s="1" t="s">
        <v>5032</v>
      </c>
      <c r="B3015">
        <v>1.4789933134366399E-4</v>
      </c>
      <c r="C3015" s="1">
        <v>4.2026120744262699E-6</v>
      </c>
      <c r="D3015">
        <v>0.78947368421052599</v>
      </c>
      <c r="E3015">
        <v>0.49166666666666697</v>
      </c>
      <c r="F3015">
        <v>0.72131147540983598</v>
      </c>
      <c r="G3015">
        <v>0.92105263157894701</v>
      </c>
      <c r="H3015">
        <v>0.80813953488372103</v>
      </c>
      <c r="I3015">
        <v>0.75652173913043497</v>
      </c>
      <c r="J3015" s="1" t="s">
        <v>23229</v>
      </c>
      <c r="K3015" t="s">
        <v>23242</v>
      </c>
      <c r="L3015" t="s">
        <v>29274</v>
      </c>
      <c r="M3015" t="s">
        <v>29275</v>
      </c>
    </row>
    <row r="3016" spans="1:13">
      <c r="A3016" s="1" t="s">
        <v>5033</v>
      </c>
      <c r="B3016">
        <v>3.4482720855843001E-7</v>
      </c>
      <c r="C3016" s="1">
        <v>1.2301557046544799E-7</v>
      </c>
      <c r="D3016">
        <v>0</v>
      </c>
      <c r="E3016">
        <v>0</v>
      </c>
      <c r="F3016">
        <v>6.4516129032258104E-2</v>
      </c>
      <c r="G3016">
        <v>0</v>
      </c>
      <c r="H3016">
        <v>5.3333333333333302E-2</v>
      </c>
      <c r="I3016">
        <v>1.13636363636364E-2</v>
      </c>
      <c r="J3016" s="1">
        <v>0</v>
      </c>
      <c r="K3016" t="s">
        <v>23241</v>
      </c>
      <c r="L3016" t="s">
        <v>29276</v>
      </c>
      <c r="M3016" t="s">
        <v>29277</v>
      </c>
    </row>
    <row r="3017" spans="1:13">
      <c r="A3017" s="1" t="s">
        <v>5034</v>
      </c>
      <c r="B3017">
        <v>6.7283166322078202E-6</v>
      </c>
      <c r="C3017" s="1">
        <v>6.6237577886844803E-6</v>
      </c>
      <c r="D3017">
        <v>0.931034482758621</v>
      </c>
      <c r="E3017">
        <v>0.955696202531646</v>
      </c>
      <c r="F3017">
        <v>0.88053097345132703</v>
      </c>
      <c r="G3017">
        <v>1</v>
      </c>
      <c r="H3017">
        <v>0.98412698412698396</v>
      </c>
      <c r="I3017">
        <v>0.98214285714285698</v>
      </c>
      <c r="J3017" s="1">
        <v>1</v>
      </c>
      <c r="K3017" t="s">
        <v>23238</v>
      </c>
      <c r="L3017" t="s">
        <v>29278</v>
      </c>
      <c r="M3017" t="s">
        <v>29279</v>
      </c>
    </row>
    <row r="3018" spans="1:13">
      <c r="A3018" s="1" t="s">
        <v>5035</v>
      </c>
      <c r="B3018">
        <v>1.91568891370707E-5</v>
      </c>
      <c r="C3018" s="1">
        <v>3.24814915409495E-5</v>
      </c>
      <c r="D3018">
        <v>0.984375</v>
      </c>
      <c r="E3018">
        <v>0.984375</v>
      </c>
      <c r="F3018">
        <v>0.96923076923076901</v>
      </c>
      <c r="G3018">
        <v>0.72413793103448298</v>
      </c>
      <c r="H3018">
        <v>0.96929824561403499</v>
      </c>
      <c r="I3018">
        <v>0.88800000000000001</v>
      </c>
      <c r="J3018" s="1">
        <v>1</v>
      </c>
      <c r="K3018" t="s">
        <v>23238</v>
      </c>
      <c r="L3018" t="s">
        <v>29280</v>
      </c>
      <c r="M3018" t="s">
        <v>29281</v>
      </c>
    </row>
    <row r="3019" spans="1:13">
      <c r="A3019" s="1" t="s">
        <v>5036</v>
      </c>
      <c r="B3019">
        <v>1.5100847444552801E-6</v>
      </c>
      <c r="C3019" s="1">
        <v>4.4754840616794799E-7</v>
      </c>
      <c r="D3019">
        <v>4.6875E-2</v>
      </c>
      <c r="E3019">
        <v>0.15625</v>
      </c>
      <c r="F3019">
        <v>0</v>
      </c>
      <c r="G3019">
        <v>0</v>
      </c>
      <c r="H3019">
        <v>4.4247787610619503E-3</v>
      </c>
      <c r="I3019">
        <v>4.0322580645161298E-3</v>
      </c>
      <c r="J3019" s="1">
        <v>0</v>
      </c>
      <c r="K3019" t="s">
        <v>23237</v>
      </c>
      <c r="L3019" t="s">
        <v>29282</v>
      </c>
      <c r="M3019" t="s">
        <v>29283</v>
      </c>
    </row>
    <row r="3020" spans="1:13">
      <c r="A3020" s="1" t="s">
        <v>5037</v>
      </c>
      <c r="B3020">
        <v>9.3179366188330198E-10</v>
      </c>
      <c r="C3020" s="1">
        <v>1.20520401334011E-6</v>
      </c>
      <c r="D3020">
        <v>1</v>
      </c>
      <c r="E3020">
        <v>1</v>
      </c>
      <c r="F3020">
        <v>1</v>
      </c>
      <c r="G3020">
        <v>0.79487179487179505</v>
      </c>
      <c r="H3020">
        <v>0.97802197802197799</v>
      </c>
      <c r="I3020">
        <v>0.92307692307692302</v>
      </c>
      <c r="J3020" s="1">
        <v>1</v>
      </c>
      <c r="K3020" t="s">
        <v>23241</v>
      </c>
      <c r="L3020" t="s">
        <v>29284</v>
      </c>
      <c r="M3020" t="s">
        <v>29285</v>
      </c>
    </row>
    <row r="3021" spans="1:13">
      <c r="A3021" s="1" t="s">
        <v>5038</v>
      </c>
      <c r="B3021">
        <v>1.6097239024581399E-4</v>
      </c>
      <c r="C3021" s="1">
        <v>7.3138101473217597E-6</v>
      </c>
      <c r="D3021">
        <v>0.53333333333333299</v>
      </c>
      <c r="E3021">
        <v>0.38095238095238099</v>
      </c>
      <c r="F3021">
        <v>0.67724867724867699</v>
      </c>
      <c r="G3021">
        <v>0.75</v>
      </c>
      <c r="H3021">
        <v>0.85326086956521696</v>
      </c>
      <c r="I3021">
        <v>0.81343283582089598</v>
      </c>
      <c r="J3021" s="1">
        <v>1</v>
      </c>
      <c r="K3021" t="s">
        <v>23240</v>
      </c>
      <c r="L3021" t="s">
        <v>29286</v>
      </c>
      <c r="M3021" t="s">
        <v>29287</v>
      </c>
    </row>
    <row r="3022" spans="1:13">
      <c r="A3022" s="1" t="s">
        <v>5039</v>
      </c>
      <c r="B3022">
        <v>5.3603253765025996E-6</v>
      </c>
      <c r="C3022" s="1">
        <v>7.0847939676325298E-5</v>
      </c>
      <c r="D3022">
        <v>0.15</v>
      </c>
      <c r="E3022">
        <v>0.13750000000000001</v>
      </c>
      <c r="F3022">
        <v>0.28358208955223901</v>
      </c>
      <c r="G3022">
        <v>0.15909090909090901</v>
      </c>
      <c r="H3022">
        <v>0.177215189873418</v>
      </c>
      <c r="I3022">
        <v>0.146341463414634</v>
      </c>
      <c r="J3022" s="1">
        <v>0.71428571428571397</v>
      </c>
      <c r="K3022" t="s">
        <v>23238</v>
      </c>
      <c r="L3022" t="s">
        <v>29288</v>
      </c>
      <c r="M3022" t="s">
        <v>29289</v>
      </c>
    </row>
    <row r="3023" spans="1:13">
      <c r="A3023" s="1" t="s">
        <v>5040</v>
      </c>
      <c r="B3023">
        <v>1.3521968897797299E-7</v>
      </c>
      <c r="C3023" s="1">
        <v>7.44471491657057E-9</v>
      </c>
      <c r="D3023">
        <v>1</v>
      </c>
      <c r="E3023">
        <v>0.99444444444444402</v>
      </c>
      <c r="F3023">
        <v>1</v>
      </c>
      <c r="G3023">
        <v>1</v>
      </c>
      <c r="H3023">
        <v>1</v>
      </c>
      <c r="I3023">
        <v>1</v>
      </c>
      <c r="J3023" s="1">
        <v>1</v>
      </c>
      <c r="K3023" t="s">
        <v>23238</v>
      </c>
      <c r="L3023" t="s">
        <v>29290</v>
      </c>
      <c r="M3023" t="s">
        <v>29291</v>
      </c>
    </row>
    <row r="3024" spans="1:13">
      <c r="A3024" s="1" t="s">
        <v>5041</v>
      </c>
      <c r="B3024">
        <v>1.6328991697566401E-8</v>
      </c>
      <c r="C3024" s="1">
        <v>5.2768882996044099E-6</v>
      </c>
      <c r="D3024">
        <v>7.8125E-2</v>
      </c>
      <c r="E3024">
        <v>5.5555555555555601E-2</v>
      </c>
      <c r="F3024">
        <v>1.7142857142857099E-2</v>
      </c>
      <c r="G3024">
        <v>7.2727272727272696E-2</v>
      </c>
      <c r="H3024">
        <v>3.2258064516128997E-2</v>
      </c>
      <c r="I3024">
        <v>7.6190476190476197E-2</v>
      </c>
      <c r="J3024" s="1">
        <v>0.5</v>
      </c>
      <c r="K3024" t="s">
        <v>23241</v>
      </c>
      <c r="L3024" t="s">
        <v>29292</v>
      </c>
      <c r="M3024" t="s">
        <v>29293</v>
      </c>
    </row>
    <row r="3025" spans="1:13">
      <c r="A3025" s="1" t="s">
        <v>5042</v>
      </c>
      <c r="B3025">
        <v>2.3899575367746499E-6</v>
      </c>
      <c r="C3025" s="1">
        <v>4.2278470240161798E-9</v>
      </c>
      <c r="D3025">
        <v>8.9285714285714302E-2</v>
      </c>
      <c r="E3025">
        <v>0</v>
      </c>
      <c r="F3025">
        <v>0</v>
      </c>
      <c r="G3025">
        <v>0</v>
      </c>
      <c r="H3025">
        <v>0</v>
      </c>
      <c r="I3025">
        <v>1.8181818181818198E-2</v>
      </c>
      <c r="J3025" s="1" t="s">
        <v>23229</v>
      </c>
      <c r="K3025" t="s">
        <v>23241</v>
      </c>
      <c r="L3025" t="s">
        <v>29294</v>
      </c>
      <c r="M3025" t="s">
        <v>29295</v>
      </c>
    </row>
    <row r="3026" spans="1:13">
      <c r="A3026" s="1" t="s">
        <v>5043</v>
      </c>
      <c r="B3026">
        <v>2.7769630448612699E-6</v>
      </c>
      <c r="C3026" s="1">
        <v>7.9074077799773001E-6</v>
      </c>
      <c r="D3026">
        <v>0.26785714285714302</v>
      </c>
      <c r="E3026">
        <v>3.2258064516128997E-2</v>
      </c>
      <c r="F3026">
        <v>0</v>
      </c>
      <c r="G3026">
        <v>0.2</v>
      </c>
      <c r="H3026">
        <v>1.6304347826087001E-2</v>
      </c>
      <c r="I3026">
        <v>0</v>
      </c>
      <c r="J3026" s="1" t="s">
        <v>23229</v>
      </c>
      <c r="K3026" t="s">
        <v>23242</v>
      </c>
      <c r="L3026" t="s">
        <v>29296</v>
      </c>
      <c r="M3026" t="s">
        <v>29297</v>
      </c>
    </row>
    <row r="3027" spans="1:13">
      <c r="A3027" s="1" t="s">
        <v>5044</v>
      </c>
      <c r="B3027">
        <v>1.78580744793956E-5</v>
      </c>
      <c r="C3027" s="1">
        <v>7.2161616915652896E-4</v>
      </c>
      <c r="D3027">
        <v>0.98076923076923095</v>
      </c>
      <c r="E3027">
        <v>1</v>
      </c>
      <c r="F3027">
        <v>0.98691099476439803</v>
      </c>
      <c r="G3027">
        <v>0.61403508771929804</v>
      </c>
      <c r="H3027">
        <v>0.83181818181818201</v>
      </c>
      <c r="I3027">
        <v>0.69915254237288105</v>
      </c>
      <c r="J3027" s="1">
        <v>1</v>
      </c>
      <c r="K3027" t="s">
        <v>23239</v>
      </c>
      <c r="L3027" t="s">
        <v>29298</v>
      </c>
      <c r="M3027" t="s">
        <v>29299</v>
      </c>
    </row>
    <row r="3028" spans="1:13">
      <c r="A3028" s="1" t="s">
        <v>5045</v>
      </c>
      <c r="B3028">
        <v>5.8756152533475195E-7</v>
      </c>
      <c r="C3028" s="1">
        <v>1.7500919849861199E-5</v>
      </c>
      <c r="D3028">
        <v>0.98076923076923095</v>
      </c>
      <c r="E3028">
        <v>1</v>
      </c>
      <c r="F3028">
        <v>0.99468085106382997</v>
      </c>
      <c r="G3028">
        <v>1</v>
      </c>
      <c r="H3028">
        <v>0.74404761904761896</v>
      </c>
      <c r="I3028">
        <v>0.96825396825396803</v>
      </c>
      <c r="J3028" s="1">
        <v>1</v>
      </c>
      <c r="K3028" t="s">
        <v>23242</v>
      </c>
      <c r="L3028" t="s">
        <v>29300</v>
      </c>
      <c r="M3028" t="s">
        <v>29301</v>
      </c>
    </row>
    <row r="3029" spans="1:13">
      <c r="A3029" s="1" t="s">
        <v>5046</v>
      </c>
      <c r="B3029">
        <v>1.90511254183576E-6</v>
      </c>
      <c r="C3029" s="1">
        <v>1.437354540159E-9</v>
      </c>
      <c r="D3029">
        <v>0.95</v>
      </c>
      <c r="E3029">
        <v>0.992307692307692</v>
      </c>
      <c r="F3029">
        <v>0.99186991869918695</v>
      </c>
      <c r="G3029">
        <v>1</v>
      </c>
      <c r="H3029">
        <v>0.99242424242424199</v>
      </c>
      <c r="I3029">
        <v>1</v>
      </c>
      <c r="J3029" s="1" t="s">
        <v>23229</v>
      </c>
      <c r="K3029" t="s">
        <v>23238</v>
      </c>
      <c r="L3029" t="s">
        <v>29302</v>
      </c>
      <c r="M3029" t="s">
        <v>29303</v>
      </c>
    </row>
    <row r="3030" spans="1:13">
      <c r="A3030" s="1" t="s">
        <v>5047</v>
      </c>
      <c r="B3030">
        <v>6.1253816593988004E-6</v>
      </c>
      <c r="C3030" s="1">
        <v>4.8686478288578298E-6</v>
      </c>
      <c r="D3030">
        <v>0</v>
      </c>
      <c r="E3030">
        <v>0</v>
      </c>
      <c r="F3030">
        <v>3.57142857142857E-3</v>
      </c>
      <c r="G3030">
        <v>0</v>
      </c>
      <c r="H3030">
        <v>0.13953488372093001</v>
      </c>
      <c r="I3030">
        <v>1.88679245283019E-2</v>
      </c>
      <c r="J3030" s="1" t="s">
        <v>23229</v>
      </c>
      <c r="K3030" t="s">
        <v>23241</v>
      </c>
      <c r="L3030" t="s">
        <v>29304</v>
      </c>
      <c r="M3030" t="s">
        <v>29305</v>
      </c>
    </row>
    <row r="3031" spans="1:13">
      <c r="A3031" s="1" t="s">
        <v>5048</v>
      </c>
      <c r="B3031">
        <v>3.7044266096896099E-8</v>
      </c>
      <c r="C3031" s="1">
        <v>6.3198144550414102E-6</v>
      </c>
      <c r="D3031">
        <v>0.859375</v>
      </c>
      <c r="E3031">
        <v>0.94791666666666696</v>
      </c>
      <c r="F3031">
        <v>0.94587628865979401</v>
      </c>
      <c r="G3031">
        <v>0.98</v>
      </c>
      <c r="H3031">
        <v>0.94036697247706402</v>
      </c>
      <c r="I3031">
        <v>0.96186440677966101</v>
      </c>
      <c r="J3031" s="1">
        <v>1</v>
      </c>
      <c r="K3031" t="s">
        <v>23238</v>
      </c>
      <c r="L3031" t="s">
        <v>29306</v>
      </c>
      <c r="M3031" t="s">
        <v>29307</v>
      </c>
    </row>
    <row r="3032" spans="1:13">
      <c r="A3032" s="1" t="s">
        <v>5049</v>
      </c>
      <c r="B3032">
        <v>3.2388718340751E-5</v>
      </c>
      <c r="C3032" s="1">
        <v>5.4668510426896701E-7</v>
      </c>
      <c r="D3032">
        <v>0.82142857142857095</v>
      </c>
      <c r="E3032">
        <v>0.98823529411764699</v>
      </c>
      <c r="F3032">
        <v>0.88596491228070196</v>
      </c>
      <c r="G3032">
        <v>1</v>
      </c>
      <c r="H3032">
        <v>0.98529411764705899</v>
      </c>
      <c r="I3032">
        <v>0.97826086956521696</v>
      </c>
      <c r="J3032" s="1">
        <v>1</v>
      </c>
      <c r="K3032" t="s">
        <v>23238</v>
      </c>
      <c r="L3032" t="s">
        <v>29308</v>
      </c>
      <c r="M3032" t="s">
        <v>29309</v>
      </c>
    </row>
    <row r="3033" spans="1:13">
      <c r="A3033" s="1" t="s">
        <v>5050</v>
      </c>
      <c r="B3033">
        <v>1.6727788079875E-6</v>
      </c>
      <c r="C3033" s="1">
        <v>3.56127121820488E-6</v>
      </c>
      <c r="D3033">
        <v>0</v>
      </c>
      <c r="E3033">
        <v>0</v>
      </c>
      <c r="F3033">
        <v>2.3809523809523801E-2</v>
      </c>
      <c r="G3033">
        <v>1.1904761904761901E-2</v>
      </c>
      <c r="H3033">
        <v>0</v>
      </c>
      <c r="I3033">
        <v>6.2500000000000003E-3</v>
      </c>
      <c r="J3033" s="1">
        <v>0</v>
      </c>
      <c r="K3033" t="s">
        <v>23238</v>
      </c>
      <c r="L3033" t="s">
        <v>29310</v>
      </c>
      <c r="M3033" t="s">
        <v>29311</v>
      </c>
    </row>
    <row r="3034" spans="1:13">
      <c r="A3034" s="1" t="s">
        <v>5051</v>
      </c>
      <c r="B3034">
        <v>3.69539339275066E-4</v>
      </c>
      <c r="C3034" s="1">
        <v>2.25320770954213E-4</v>
      </c>
      <c r="D3034">
        <v>0.9375</v>
      </c>
      <c r="E3034">
        <v>0.98958333333333304</v>
      </c>
      <c r="F3034">
        <v>0.41282051282051302</v>
      </c>
      <c r="G3034">
        <v>0.90517241379310298</v>
      </c>
      <c r="H3034">
        <v>0.72807017543859698</v>
      </c>
      <c r="I3034">
        <v>0.77868852459016402</v>
      </c>
      <c r="J3034" s="1">
        <v>0</v>
      </c>
      <c r="K3034" t="s">
        <v>23240</v>
      </c>
      <c r="L3034" t="s">
        <v>29312</v>
      </c>
      <c r="M3034" t="s">
        <v>29313</v>
      </c>
    </row>
    <row r="3035" spans="1:13">
      <c r="A3035" s="1" t="s">
        <v>5052</v>
      </c>
      <c r="B3035">
        <v>5.0647769261035395E-7</v>
      </c>
      <c r="C3035" s="1">
        <v>4.3661623929879603E-6</v>
      </c>
      <c r="D3035">
        <v>0</v>
      </c>
      <c r="E3035">
        <v>0</v>
      </c>
      <c r="F3035">
        <v>2.7322404371584699E-3</v>
      </c>
      <c r="G3035">
        <v>0.51388888888888895</v>
      </c>
      <c r="H3035">
        <v>4.4444444444444398E-2</v>
      </c>
      <c r="I3035">
        <v>5.10204081632653E-2</v>
      </c>
      <c r="J3035" s="1">
        <v>0</v>
      </c>
      <c r="K3035" t="s">
        <v>23238</v>
      </c>
      <c r="L3035" t="s">
        <v>29314</v>
      </c>
      <c r="M3035" t="s">
        <v>29315</v>
      </c>
    </row>
    <row r="3036" spans="1:13">
      <c r="A3036" s="1" t="s">
        <v>5053</v>
      </c>
      <c r="B3036">
        <v>6.1701224076021702E-6</v>
      </c>
      <c r="C3036" s="1">
        <v>1.4465944353031799E-4</v>
      </c>
      <c r="D3036">
        <v>4.8387096774193498E-2</v>
      </c>
      <c r="E3036">
        <v>5.2631578947368403E-3</v>
      </c>
      <c r="F3036">
        <v>0</v>
      </c>
      <c r="G3036">
        <v>0.198275862068966</v>
      </c>
      <c r="H3036">
        <v>5.7017543859649099E-2</v>
      </c>
      <c r="I3036">
        <v>0.252</v>
      </c>
      <c r="J3036" s="1">
        <v>0</v>
      </c>
      <c r="K3036" t="s">
        <v>23241</v>
      </c>
      <c r="L3036" t="s">
        <v>29316</v>
      </c>
      <c r="M3036" t="s">
        <v>29317</v>
      </c>
    </row>
    <row r="3037" spans="1:13">
      <c r="A3037" s="1" t="s">
        <v>5054</v>
      </c>
      <c r="B3037">
        <v>1.9036972972900099E-8</v>
      </c>
      <c r="C3037" s="1">
        <v>3.16829934238274E-11</v>
      </c>
      <c r="D3037">
        <v>1</v>
      </c>
      <c r="E3037">
        <v>1</v>
      </c>
      <c r="F3037">
        <v>0.99593495934959397</v>
      </c>
      <c r="G3037">
        <v>1</v>
      </c>
      <c r="H3037">
        <v>0.99122807017543901</v>
      </c>
      <c r="I3037">
        <v>1</v>
      </c>
      <c r="J3037" s="1">
        <v>1</v>
      </c>
      <c r="K3037" t="s">
        <v>23240</v>
      </c>
      <c r="L3037" t="s">
        <v>29318</v>
      </c>
      <c r="M3037" t="s">
        <v>29319</v>
      </c>
    </row>
    <row r="3038" spans="1:13">
      <c r="A3038" s="1" t="s">
        <v>5055</v>
      </c>
      <c r="B3038">
        <v>7.6516293995194804E-6</v>
      </c>
      <c r="C3038" s="1">
        <v>7.6412233021799803E-7</v>
      </c>
      <c r="D3038">
        <v>2.9411764705882401E-2</v>
      </c>
      <c r="E3038">
        <v>0.12711864406779699</v>
      </c>
      <c r="F3038">
        <v>1.4285714285714299E-2</v>
      </c>
      <c r="G3038">
        <v>0</v>
      </c>
      <c r="H3038">
        <v>1.4285714285714299E-2</v>
      </c>
      <c r="I3038">
        <v>0</v>
      </c>
      <c r="J3038" s="1">
        <v>0</v>
      </c>
      <c r="K3038" t="s">
        <v>23241</v>
      </c>
      <c r="L3038" t="s">
        <v>29320</v>
      </c>
      <c r="M3038" t="s">
        <v>29321</v>
      </c>
    </row>
    <row r="3039" spans="1:13">
      <c r="A3039" s="1" t="s">
        <v>5056</v>
      </c>
      <c r="B3039">
        <v>2.85114529399246E-6</v>
      </c>
      <c r="C3039" s="1">
        <v>3.0564529189885503E-5</v>
      </c>
      <c r="D3039">
        <v>0.2</v>
      </c>
      <c r="E3039">
        <v>6.4814814814814797E-2</v>
      </c>
      <c r="F3039">
        <v>0.20588235294117599</v>
      </c>
      <c r="G3039">
        <v>0.82</v>
      </c>
      <c r="H3039">
        <v>0.49180327868852503</v>
      </c>
      <c r="I3039">
        <v>0.61538461538461497</v>
      </c>
      <c r="J3039" s="1">
        <v>1</v>
      </c>
      <c r="K3039" t="s">
        <v>23239</v>
      </c>
      <c r="L3039" t="s">
        <v>29322</v>
      </c>
      <c r="M3039" t="s">
        <v>29323</v>
      </c>
    </row>
    <row r="3040" spans="1:13">
      <c r="A3040" s="1" t="s">
        <v>5057</v>
      </c>
      <c r="B3040">
        <v>3.1169901986064398E-6</v>
      </c>
      <c r="C3040" s="1">
        <v>1.29095950443629E-6</v>
      </c>
      <c r="D3040">
        <v>0</v>
      </c>
      <c r="E3040">
        <v>0</v>
      </c>
      <c r="F3040">
        <v>2.5773195876288698E-3</v>
      </c>
      <c r="G3040">
        <v>0.25454545454545502</v>
      </c>
      <c r="H3040">
        <v>4.5871559633027499E-3</v>
      </c>
      <c r="I3040">
        <v>0.12727272727272701</v>
      </c>
      <c r="J3040" s="1" t="s">
        <v>23229</v>
      </c>
      <c r="K3040" t="s">
        <v>23239</v>
      </c>
      <c r="L3040" t="s">
        <v>29324</v>
      </c>
      <c r="M3040" t="s">
        <v>29325</v>
      </c>
    </row>
    <row r="3041" spans="1:13">
      <c r="A3041" s="1" t="s">
        <v>5058</v>
      </c>
      <c r="B3041">
        <v>3.56798758036158E-7</v>
      </c>
      <c r="C3041" s="1">
        <v>3.9286707222008701E-5</v>
      </c>
      <c r="D3041">
        <v>1</v>
      </c>
      <c r="E3041">
        <v>0.98295454545454497</v>
      </c>
      <c r="F3041">
        <v>1</v>
      </c>
      <c r="G3041">
        <v>0.6</v>
      </c>
      <c r="H3041">
        <v>0.95901639344262302</v>
      </c>
      <c r="I3041">
        <v>0.84782608695652195</v>
      </c>
      <c r="J3041" s="1">
        <v>1</v>
      </c>
      <c r="K3041" t="s">
        <v>23238</v>
      </c>
      <c r="L3041" t="s">
        <v>29326</v>
      </c>
      <c r="M3041" t="s">
        <v>29327</v>
      </c>
    </row>
    <row r="3042" spans="1:13">
      <c r="A3042" s="1" t="s">
        <v>5059</v>
      </c>
      <c r="B3042">
        <v>1.34544241911648E-6</v>
      </c>
      <c r="C3042" s="1">
        <v>1.4053782791089001E-6</v>
      </c>
      <c r="D3042">
        <v>1</v>
      </c>
      <c r="E3042">
        <v>0.91935483870967705</v>
      </c>
      <c r="F3042">
        <v>0.99739583333333304</v>
      </c>
      <c r="G3042">
        <v>1</v>
      </c>
      <c r="H3042">
        <v>1</v>
      </c>
      <c r="I3042">
        <v>1</v>
      </c>
      <c r="J3042" s="1">
        <v>1</v>
      </c>
      <c r="K3042" t="s">
        <v>23238</v>
      </c>
      <c r="L3042" t="s">
        <v>29328</v>
      </c>
      <c r="M3042" t="s">
        <v>29329</v>
      </c>
    </row>
    <row r="3043" spans="1:13">
      <c r="A3043" s="1" t="s">
        <v>5060</v>
      </c>
      <c r="B3043">
        <v>2.6144794082116101E-7</v>
      </c>
      <c r="C3043" s="1">
        <v>2.6952238443596401E-7</v>
      </c>
      <c r="D3043">
        <v>1</v>
      </c>
      <c r="E3043">
        <v>1</v>
      </c>
      <c r="F3043">
        <v>1</v>
      </c>
      <c r="G3043">
        <v>0.98809523809523803</v>
      </c>
      <c r="H3043">
        <v>1</v>
      </c>
      <c r="I3043">
        <v>0.98019801980197996</v>
      </c>
      <c r="J3043" s="1">
        <v>0.9375</v>
      </c>
      <c r="K3043" t="s">
        <v>23238</v>
      </c>
      <c r="L3043" t="s">
        <v>29330</v>
      </c>
      <c r="M3043" t="s">
        <v>29331</v>
      </c>
    </row>
    <row r="3044" spans="1:13">
      <c r="A3044" s="1" t="s">
        <v>5061</v>
      </c>
      <c r="B3044">
        <v>9.0502406535801508E-6</v>
      </c>
      <c r="C3044" s="1">
        <v>1.14919657578053E-6</v>
      </c>
      <c r="D3044">
        <v>0.65517241379310298</v>
      </c>
      <c r="E3044">
        <v>0.73972602739726001</v>
      </c>
      <c r="F3044">
        <v>0.95</v>
      </c>
      <c r="G3044">
        <v>1</v>
      </c>
      <c r="H3044">
        <v>0.98630136986301398</v>
      </c>
      <c r="I3044">
        <v>0.94736842105263197</v>
      </c>
      <c r="J3044" s="1">
        <v>1</v>
      </c>
      <c r="K3044" t="s">
        <v>23240</v>
      </c>
      <c r="L3044" t="s">
        <v>29332</v>
      </c>
      <c r="M3044" t="s">
        <v>29333</v>
      </c>
    </row>
    <row r="3045" spans="1:13">
      <c r="A3045" s="1" t="s">
        <v>5062</v>
      </c>
      <c r="B3045">
        <v>1.2887705115933101E-6</v>
      </c>
      <c r="C3045" s="1">
        <v>4.8062499320746296E-6</v>
      </c>
      <c r="D3045">
        <v>1</v>
      </c>
      <c r="E3045">
        <v>1</v>
      </c>
      <c r="F3045">
        <v>0.95212765957446799</v>
      </c>
      <c r="G3045">
        <v>0.96511627906976705</v>
      </c>
      <c r="H3045">
        <v>0.989247311827957</v>
      </c>
      <c r="I3045">
        <v>0.97058823529411797</v>
      </c>
      <c r="J3045" s="1">
        <v>1</v>
      </c>
      <c r="K3045" t="s">
        <v>23241</v>
      </c>
      <c r="L3045" t="s">
        <v>29334</v>
      </c>
      <c r="M3045" t="s">
        <v>29335</v>
      </c>
    </row>
    <row r="3046" spans="1:13">
      <c r="A3046" s="1" t="s">
        <v>5063</v>
      </c>
      <c r="B3046">
        <v>1.02420313741322E-7</v>
      </c>
      <c r="C3046" s="1">
        <v>2.1814898051106198E-5</v>
      </c>
      <c r="D3046">
        <v>1</v>
      </c>
      <c r="E3046">
        <v>1</v>
      </c>
      <c r="F3046">
        <v>1</v>
      </c>
      <c r="G3046">
        <v>0.98275862068965503</v>
      </c>
      <c r="H3046">
        <v>0.890350877192982</v>
      </c>
      <c r="I3046">
        <v>0.98360655737704905</v>
      </c>
      <c r="J3046" s="1">
        <v>1</v>
      </c>
      <c r="K3046" t="s">
        <v>23238</v>
      </c>
      <c r="L3046" t="s">
        <v>29336</v>
      </c>
      <c r="M3046" t="s">
        <v>29337</v>
      </c>
    </row>
    <row r="3047" spans="1:13">
      <c r="A3047" s="1" t="s">
        <v>5064</v>
      </c>
      <c r="B3047">
        <v>1.23781388800796E-4</v>
      </c>
      <c r="C3047" s="1">
        <v>4.9519509276720701E-5</v>
      </c>
      <c r="D3047">
        <v>0.17241379310344801</v>
      </c>
      <c r="E3047">
        <v>0.38414634146341498</v>
      </c>
      <c r="F3047">
        <v>0.24698795180722899</v>
      </c>
      <c r="G3047">
        <v>0.36842105263157898</v>
      </c>
      <c r="H3047">
        <v>9.49367088607595E-2</v>
      </c>
      <c r="I3047">
        <v>0.38043478260869601</v>
      </c>
      <c r="J3047" s="1">
        <v>0</v>
      </c>
      <c r="K3047" t="s">
        <v>23241</v>
      </c>
      <c r="L3047" t="s">
        <v>29338</v>
      </c>
      <c r="M3047" t="s">
        <v>29339</v>
      </c>
    </row>
    <row r="3048" spans="1:13">
      <c r="A3048" s="1" t="s">
        <v>5065</v>
      </c>
      <c r="B3048">
        <v>8.9234250196551793E-6</v>
      </c>
      <c r="C3048" s="1">
        <v>6.7598806920908698E-6</v>
      </c>
      <c r="D3048">
        <v>0</v>
      </c>
      <c r="E3048">
        <v>5.4347826086956503E-3</v>
      </c>
      <c r="F3048">
        <v>4.4198895027624301E-2</v>
      </c>
      <c r="G3048">
        <v>0</v>
      </c>
      <c r="H3048">
        <v>8.1632653061224497E-2</v>
      </c>
      <c r="I3048">
        <v>0</v>
      </c>
      <c r="J3048" s="1">
        <v>0</v>
      </c>
      <c r="K3048" t="s">
        <v>23237</v>
      </c>
      <c r="L3048" t="s">
        <v>29340</v>
      </c>
      <c r="M3048" t="s">
        <v>29341</v>
      </c>
    </row>
    <row r="3049" spans="1:13">
      <c r="A3049" s="1" t="s">
        <v>5066</v>
      </c>
      <c r="B3049">
        <v>4.2457470517954402E-5</v>
      </c>
      <c r="C3049" s="1">
        <v>1.8324763236144301E-4</v>
      </c>
      <c r="D3049">
        <v>0.96153846153846201</v>
      </c>
      <c r="E3049">
        <v>0.92500000000000004</v>
      </c>
      <c r="F3049">
        <v>0.64375000000000004</v>
      </c>
      <c r="G3049">
        <v>0.93333333333333302</v>
      </c>
      <c r="H3049">
        <v>0.80681818181818199</v>
      </c>
      <c r="I3049">
        <v>0.91071428571428603</v>
      </c>
      <c r="J3049" s="1">
        <v>0</v>
      </c>
      <c r="K3049" t="s">
        <v>23241</v>
      </c>
      <c r="L3049" t="s">
        <v>29342</v>
      </c>
      <c r="M3049" t="s">
        <v>29343</v>
      </c>
    </row>
    <row r="3050" spans="1:13">
      <c r="A3050" s="1" t="s">
        <v>5067</v>
      </c>
      <c r="B3050">
        <v>5.2033481594258201E-6</v>
      </c>
      <c r="C3050" s="1">
        <v>6.7093602948355199E-9</v>
      </c>
      <c r="D3050">
        <v>1</v>
      </c>
      <c r="E3050">
        <v>0.98648648648648696</v>
      </c>
      <c r="F3050">
        <v>0.99404761904761896</v>
      </c>
      <c r="G3050">
        <v>0.91071428571428603</v>
      </c>
      <c r="H3050">
        <v>0.99333333333333296</v>
      </c>
      <c r="I3050">
        <v>0.91666666666666696</v>
      </c>
      <c r="J3050" s="1" t="s">
        <v>23229</v>
      </c>
      <c r="K3050" t="s">
        <v>23240</v>
      </c>
      <c r="L3050" t="s">
        <v>29344</v>
      </c>
      <c r="M3050" t="s">
        <v>29345</v>
      </c>
    </row>
    <row r="3051" spans="1:13">
      <c r="A3051" s="1" t="s">
        <v>5068</v>
      </c>
      <c r="B3051">
        <v>3.5315078595341603E-5</v>
      </c>
      <c r="C3051" s="1">
        <v>6.5218003844300696E-6</v>
      </c>
      <c r="D3051">
        <v>0.875</v>
      </c>
      <c r="E3051">
        <v>0.59523809523809501</v>
      </c>
      <c r="F3051">
        <v>0.97727272727272696</v>
      </c>
      <c r="G3051">
        <v>1</v>
      </c>
      <c r="H3051">
        <v>1</v>
      </c>
      <c r="I3051">
        <v>0.96250000000000002</v>
      </c>
      <c r="J3051" s="1">
        <v>1</v>
      </c>
      <c r="K3051" t="s">
        <v>23239</v>
      </c>
      <c r="L3051" t="s">
        <v>29346</v>
      </c>
      <c r="M3051" t="s">
        <v>29347</v>
      </c>
    </row>
    <row r="3052" spans="1:13">
      <c r="A3052" s="1" t="s">
        <v>5069</v>
      </c>
      <c r="B3052">
        <v>6.2723252929023001E-6</v>
      </c>
      <c r="C3052" s="1">
        <v>1.45249932024187E-6</v>
      </c>
      <c r="D3052">
        <v>1</v>
      </c>
      <c r="E3052">
        <v>1</v>
      </c>
      <c r="F3052">
        <v>0.88144329896907203</v>
      </c>
      <c r="G3052">
        <v>0.98076923076923095</v>
      </c>
      <c r="H3052">
        <v>0.89823008849557495</v>
      </c>
      <c r="I3052">
        <v>0.91525423728813604</v>
      </c>
      <c r="J3052" s="1">
        <v>1</v>
      </c>
      <c r="K3052" t="s">
        <v>23238</v>
      </c>
      <c r="L3052" t="s">
        <v>29348</v>
      </c>
      <c r="M3052" t="s">
        <v>29349</v>
      </c>
    </row>
    <row r="3053" spans="1:13">
      <c r="A3053" s="1" t="s">
        <v>5070</v>
      </c>
      <c r="B3053">
        <v>2.47182768555851E-8</v>
      </c>
      <c r="C3053" s="1">
        <v>2.3022839209912801E-9</v>
      </c>
      <c r="D3053">
        <v>0.96428571428571397</v>
      </c>
      <c r="E3053">
        <v>0.99468085106382997</v>
      </c>
      <c r="F3053">
        <v>0.90109890109890101</v>
      </c>
      <c r="G3053">
        <v>0.97674418604651203</v>
      </c>
      <c r="H3053">
        <v>0.91954022988505701</v>
      </c>
      <c r="I3053">
        <v>1</v>
      </c>
      <c r="J3053" s="1">
        <v>0.7</v>
      </c>
      <c r="K3053" t="s">
        <v>23240</v>
      </c>
      <c r="L3053" t="s">
        <v>29350</v>
      </c>
      <c r="M3053" t="s">
        <v>29351</v>
      </c>
    </row>
    <row r="3054" spans="1:13">
      <c r="A3054" s="1" t="s">
        <v>5071</v>
      </c>
      <c r="B3054">
        <v>8.1306781604471797E-7</v>
      </c>
      <c r="C3054" s="1">
        <v>6.0598765008938102E-7</v>
      </c>
      <c r="D3054">
        <v>0</v>
      </c>
      <c r="E3054">
        <v>5.5555555555555601E-3</v>
      </c>
      <c r="F3054">
        <v>0</v>
      </c>
      <c r="G3054">
        <v>0.16666666666666699</v>
      </c>
      <c r="H3054">
        <v>0</v>
      </c>
      <c r="I3054">
        <v>6.25E-2</v>
      </c>
      <c r="J3054" s="1" t="s">
        <v>23229</v>
      </c>
      <c r="K3054" t="s">
        <v>23241</v>
      </c>
      <c r="L3054" t="s">
        <v>29352</v>
      </c>
      <c r="M3054" t="s">
        <v>29353</v>
      </c>
    </row>
    <row r="3055" spans="1:13">
      <c r="A3055" s="1" t="s">
        <v>5072</v>
      </c>
      <c r="B3055">
        <v>2.6578218008316001E-6</v>
      </c>
      <c r="C3055" s="1">
        <v>7.8728629490736002E-6</v>
      </c>
      <c r="D3055">
        <v>1</v>
      </c>
      <c r="E3055">
        <v>1</v>
      </c>
      <c r="F3055">
        <v>0.99479166666666696</v>
      </c>
      <c r="G3055">
        <v>1</v>
      </c>
      <c r="H3055">
        <v>0.95454545454545503</v>
      </c>
      <c r="I3055">
        <v>0.97368421052631604</v>
      </c>
      <c r="J3055" s="1">
        <v>1</v>
      </c>
      <c r="K3055" t="s">
        <v>23239</v>
      </c>
      <c r="L3055" t="s">
        <v>29354</v>
      </c>
      <c r="M3055" t="s">
        <v>29355</v>
      </c>
    </row>
    <row r="3056" spans="1:13">
      <c r="A3056" s="1" t="s">
        <v>5073</v>
      </c>
      <c r="B3056">
        <v>6.7394775583744704E-4</v>
      </c>
      <c r="C3056" s="1">
        <v>1.1730827735168399E-5</v>
      </c>
      <c r="D3056">
        <v>0.34375</v>
      </c>
      <c r="E3056">
        <v>0.65263157894736801</v>
      </c>
      <c r="F3056">
        <v>0.32307692307692298</v>
      </c>
      <c r="G3056">
        <v>6.0344827586206899E-2</v>
      </c>
      <c r="H3056">
        <v>0.31578947368421101</v>
      </c>
      <c r="I3056">
        <v>0.25403225806451601</v>
      </c>
      <c r="J3056" s="1">
        <v>0.33333333333333298</v>
      </c>
      <c r="K3056" t="s">
        <v>23239</v>
      </c>
      <c r="L3056" t="s">
        <v>29356</v>
      </c>
      <c r="M3056" t="s">
        <v>29357</v>
      </c>
    </row>
    <row r="3057" spans="1:13">
      <c r="A3057" s="1" t="s">
        <v>5074</v>
      </c>
      <c r="B3057">
        <v>7.3879115385024203E-6</v>
      </c>
      <c r="C3057" s="1">
        <v>5.1811955881449002E-5</v>
      </c>
      <c r="D3057">
        <v>0</v>
      </c>
      <c r="E3057">
        <v>6.4935064935064896E-3</v>
      </c>
      <c r="F3057">
        <v>0.177966101694915</v>
      </c>
      <c r="G3057">
        <v>1.3157894736842099E-2</v>
      </c>
      <c r="H3057">
        <v>3.3333333333333298E-2</v>
      </c>
      <c r="I3057">
        <v>0</v>
      </c>
      <c r="J3057" s="1">
        <v>0</v>
      </c>
      <c r="K3057" t="s">
        <v>23238</v>
      </c>
      <c r="L3057" t="s">
        <v>29358</v>
      </c>
      <c r="M3057" t="s">
        <v>29359</v>
      </c>
    </row>
    <row r="3058" spans="1:13">
      <c r="A3058" s="1" t="s">
        <v>5075</v>
      </c>
      <c r="B3058">
        <v>3.0091164353289202E-4</v>
      </c>
      <c r="C3058" s="1">
        <v>6.6387542462186097E-4</v>
      </c>
      <c r="D3058">
        <v>0</v>
      </c>
      <c r="E3058">
        <v>0</v>
      </c>
      <c r="F3058">
        <v>0.28342245989304798</v>
      </c>
      <c r="G3058">
        <v>0</v>
      </c>
      <c r="H3058">
        <v>1.0638297872340399E-2</v>
      </c>
      <c r="I3058">
        <v>1.1494252873563199E-2</v>
      </c>
      <c r="J3058" s="1">
        <v>0</v>
      </c>
      <c r="K3058" t="s">
        <v>23242</v>
      </c>
      <c r="L3058" t="s">
        <v>29360</v>
      </c>
      <c r="M3058" t="s">
        <v>29361</v>
      </c>
    </row>
    <row r="3059" spans="1:13">
      <c r="A3059" s="1" t="s">
        <v>5076</v>
      </c>
      <c r="B3059">
        <v>2.59402960475857E-6</v>
      </c>
      <c r="C3059" s="1">
        <v>3.4697361581368799E-5</v>
      </c>
      <c r="D3059">
        <v>0.15625</v>
      </c>
      <c r="E3059">
        <v>4.3010752688171998E-2</v>
      </c>
      <c r="F3059">
        <v>5.4347826086956503E-3</v>
      </c>
      <c r="G3059">
        <v>0</v>
      </c>
      <c r="H3059">
        <v>8.42105263157895E-2</v>
      </c>
      <c r="I3059">
        <v>2.7777777777777801E-2</v>
      </c>
      <c r="J3059" s="1">
        <v>0</v>
      </c>
      <c r="K3059" t="s">
        <v>23237</v>
      </c>
      <c r="L3059" t="s">
        <v>29362</v>
      </c>
      <c r="M3059" t="s">
        <v>29363</v>
      </c>
    </row>
    <row r="3060" spans="1:13">
      <c r="A3060" s="1" t="s">
        <v>5077</v>
      </c>
      <c r="B3060">
        <v>4.6821179450552899E-5</v>
      </c>
      <c r="C3060" s="1">
        <v>1.16836392807362E-5</v>
      </c>
      <c r="D3060">
        <v>3.125E-2</v>
      </c>
      <c r="E3060">
        <v>0.221428571428571</v>
      </c>
      <c r="F3060">
        <v>0</v>
      </c>
      <c r="G3060">
        <v>0</v>
      </c>
      <c r="H3060">
        <v>0</v>
      </c>
      <c r="I3060">
        <v>4.6728971962616802E-3</v>
      </c>
      <c r="J3060" s="1">
        <v>0</v>
      </c>
      <c r="K3060" t="s">
        <v>23242</v>
      </c>
      <c r="L3060" t="s">
        <v>29364</v>
      </c>
      <c r="M3060" t="s">
        <v>29365</v>
      </c>
    </row>
    <row r="3061" spans="1:13">
      <c r="A3061" s="1" t="s">
        <v>5078</v>
      </c>
      <c r="B3061">
        <v>2.5792554768797999E-6</v>
      </c>
      <c r="C3061" s="1">
        <v>6.8540325395962099E-6</v>
      </c>
      <c r="D3061">
        <v>0</v>
      </c>
      <c r="E3061">
        <v>0</v>
      </c>
      <c r="F3061">
        <v>0.12362637362637401</v>
      </c>
      <c r="G3061">
        <v>0.08</v>
      </c>
      <c r="H3061">
        <v>0.12886597938144301</v>
      </c>
      <c r="I3061">
        <v>6.9444444444444397E-3</v>
      </c>
      <c r="J3061" s="1" t="s">
        <v>23229</v>
      </c>
      <c r="K3061" t="s">
        <v>23242</v>
      </c>
      <c r="L3061" t="s">
        <v>29366</v>
      </c>
      <c r="M3061" t="s">
        <v>29367</v>
      </c>
    </row>
    <row r="3062" spans="1:13">
      <c r="A3062" s="1" t="s">
        <v>5079</v>
      </c>
      <c r="B3062">
        <v>1.29598272652001E-5</v>
      </c>
      <c r="C3062" s="1">
        <v>2.69932959750017E-5</v>
      </c>
      <c r="D3062">
        <v>0.953125</v>
      </c>
      <c r="E3062">
        <v>0.90104166666666696</v>
      </c>
      <c r="F3062">
        <v>0.88860103626942999</v>
      </c>
      <c r="G3062">
        <v>0.96739130434782605</v>
      </c>
      <c r="H3062">
        <v>0.71287128712871295</v>
      </c>
      <c r="I3062">
        <v>0.922619047619048</v>
      </c>
      <c r="J3062" s="1">
        <v>1</v>
      </c>
      <c r="K3062" t="s">
        <v>23238</v>
      </c>
      <c r="L3062" t="s">
        <v>29368</v>
      </c>
      <c r="M3062" t="s">
        <v>29369</v>
      </c>
    </row>
    <row r="3063" spans="1:13">
      <c r="A3063" s="1" t="s">
        <v>5080</v>
      </c>
      <c r="B3063">
        <v>2.54006020751166E-5</v>
      </c>
      <c r="C3063" s="1">
        <v>4.90007933835147E-5</v>
      </c>
      <c r="D3063">
        <v>0.33333333333333298</v>
      </c>
      <c r="E3063">
        <v>0.28723404255319201</v>
      </c>
      <c r="F3063">
        <v>0.70901639344262302</v>
      </c>
      <c r="G3063">
        <v>0.91509433962264197</v>
      </c>
      <c r="H3063">
        <v>0.707317073170732</v>
      </c>
      <c r="I3063">
        <v>0.80612244897959195</v>
      </c>
      <c r="J3063" s="1" t="s">
        <v>23229</v>
      </c>
      <c r="K3063" t="s">
        <v>23239</v>
      </c>
      <c r="L3063" t="s">
        <v>29370</v>
      </c>
      <c r="M3063" t="s">
        <v>29371</v>
      </c>
    </row>
    <row r="3064" spans="1:13">
      <c r="A3064" s="1" t="s">
        <v>5081</v>
      </c>
      <c r="B3064">
        <v>1.3992364923448401E-5</v>
      </c>
      <c r="C3064" s="1">
        <v>3.8176084728427503E-6</v>
      </c>
      <c r="D3064">
        <v>0.5</v>
      </c>
      <c r="E3064">
        <v>0.86046511627906996</v>
      </c>
      <c r="F3064">
        <v>0.92910447761194004</v>
      </c>
      <c r="G3064">
        <v>0.51724137931034497</v>
      </c>
      <c r="H3064">
        <v>0.98901098901098905</v>
      </c>
      <c r="I3064">
        <v>0.81355932203389802</v>
      </c>
      <c r="J3064" s="1">
        <v>1</v>
      </c>
      <c r="K3064" t="s">
        <v>23238</v>
      </c>
      <c r="L3064" t="s">
        <v>29372</v>
      </c>
      <c r="M3064" t="s">
        <v>29373</v>
      </c>
    </row>
    <row r="3065" spans="1:13">
      <c r="A3065" s="1" t="s">
        <v>5082</v>
      </c>
      <c r="B3065">
        <v>6.5573578808557104E-5</v>
      </c>
      <c r="C3065" s="1">
        <v>5.0575761858101102E-10</v>
      </c>
      <c r="D3065">
        <v>0.875</v>
      </c>
      <c r="E3065">
        <v>0.98958333333333304</v>
      </c>
      <c r="F3065">
        <v>0.97905759162303696</v>
      </c>
      <c r="G3065">
        <v>0.98076923076923095</v>
      </c>
      <c r="H3065">
        <v>0.97685185185185197</v>
      </c>
      <c r="I3065">
        <v>0.96551724137931005</v>
      </c>
      <c r="J3065" s="1" t="s">
        <v>23229</v>
      </c>
      <c r="K3065" t="s">
        <v>23238</v>
      </c>
      <c r="L3065" t="s">
        <v>29374</v>
      </c>
      <c r="M3065" t="s">
        <v>29375</v>
      </c>
    </row>
    <row r="3066" spans="1:13">
      <c r="A3066" s="1" t="s">
        <v>5083</v>
      </c>
      <c r="B3066">
        <v>1.59102067534212E-4</v>
      </c>
      <c r="C3066" s="1">
        <v>8.5349743739830399E-6</v>
      </c>
      <c r="D3066">
        <v>0.171875</v>
      </c>
      <c r="E3066">
        <v>0.89759036144578297</v>
      </c>
      <c r="F3066">
        <v>9.0624999999999997E-2</v>
      </c>
      <c r="G3066">
        <v>0</v>
      </c>
      <c r="H3066">
        <v>1.3333333333333299E-2</v>
      </c>
      <c r="I3066">
        <v>1.13636363636364E-2</v>
      </c>
      <c r="J3066" s="1">
        <v>0</v>
      </c>
      <c r="K3066" t="s">
        <v>23241</v>
      </c>
      <c r="L3066" t="s">
        <v>29376</v>
      </c>
      <c r="M3066" t="s">
        <v>29377</v>
      </c>
    </row>
    <row r="3067" spans="1:13">
      <c r="A3067" s="1" t="s">
        <v>5084</v>
      </c>
      <c r="B3067">
        <v>2.4422803110739003E-4</v>
      </c>
      <c r="C3067" s="1">
        <v>1.82261633591526E-6</v>
      </c>
      <c r="D3067">
        <v>1</v>
      </c>
      <c r="E3067">
        <v>0.25714285714285701</v>
      </c>
      <c r="F3067">
        <v>1</v>
      </c>
      <c r="G3067">
        <v>1</v>
      </c>
      <c r="H3067">
        <v>0.99462365591397806</v>
      </c>
      <c r="I3067">
        <v>1</v>
      </c>
      <c r="J3067" s="1" t="s">
        <v>23229</v>
      </c>
      <c r="K3067" t="s">
        <v>23239</v>
      </c>
      <c r="L3067" t="s">
        <v>29378</v>
      </c>
      <c r="M3067" t="s">
        <v>29379</v>
      </c>
    </row>
    <row r="3068" spans="1:13">
      <c r="A3068" s="1" t="s">
        <v>5085</v>
      </c>
      <c r="B3068">
        <v>4.3969710964270602E-6</v>
      </c>
      <c r="C3068" s="1">
        <v>1.51735494052878E-5</v>
      </c>
      <c r="D3068">
        <v>0</v>
      </c>
      <c r="E3068">
        <v>0</v>
      </c>
      <c r="F3068">
        <v>0.33333333333333298</v>
      </c>
      <c r="G3068">
        <v>0.11764705882352899</v>
      </c>
      <c r="H3068">
        <v>0.49468085106382997</v>
      </c>
      <c r="I3068">
        <v>9.2592592592592605E-3</v>
      </c>
      <c r="J3068" s="1" t="s">
        <v>23229</v>
      </c>
      <c r="K3068" t="s">
        <v>23238</v>
      </c>
      <c r="L3068" t="s">
        <v>29380</v>
      </c>
      <c r="M3068" t="s">
        <v>29381</v>
      </c>
    </row>
    <row r="3069" spans="1:13">
      <c r="A3069" s="1" t="s">
        <v>5086</v>
      </c>
      <c r="B3069">
        <v>4.8469298480110199E-4</v>
      </c>
      <c r="C3069" s="1">
        <v>2.4693172076991001E-7</v>
      </c>
      <c r="D3069">
        <v>0.921875</v>
      </c>
      <c r="E3069">
        <v>0.41758241758241799</v>
      </c>
      <c r="F3069">
        <v>0.83421052631578996</v>
      </c>
      <c r="G3069">
        <v>0.94444444444444398</v>
      </c>
      <c r="H3069">
        <v>0.69780219780219799</v>
      </c>
      <c r="I3069">
        <v>0.88095238095238104</v>
      </c>
      <c r="J3069" s="1">
        <v>0.95454545454545503</v>
      </c>
      <c r="K3069" t="s">
        <v>23238</v>
      </c>
      <c r="L3069" t="s">
        <v>29382</v>
      </c>
      <c r="M3069" t="s">
        <v>29383</v>
      </c>
    </row>
    <row r="3070" spans="1:13">
      <c r="A3070" s="1" t="s">
        <v>5087</v>
      </c>
      <c r="B3070">
        <v>1.4602459630948101E-4</v>
      </c>
      <c r="C3070" s="1">
        <v>2.72073927605777E-6</v>
      </c>
      <c r="D3070">
        <v>0.74193548387096797</v>
      </c>
      <c r="E3070">
        <v>0.188524590163934</v>
      </c>
      <c r="F3070">
        <v>1</v>
      </c>
      <c r="G3070">
        <v>0.96666666666666701</v>
      </c>
      <c r="H3070">
        <v>0.984375</v>
      </c>
      <c r="I3070">
        <v>0.967741935483871</v>
      </c>
      <c r="J3070" s="1" t="s">
        <v>23229</v>
      </c>
      <c r="K3070" t="s">
        <v>23237</v>
      </c>
      <c r="L3070" t="s">
        <v>29384</v>
      </c>
      <c r="M3070" t="s">
        <v>29385</v>
      </c>
    </row>
    <row r="3071" spans="1:13">
      <c r="A3071" s="1" t="s">
        <v>5088</v>
      </c>
      <c r="B3071">
        <v>1.19476977280871E-5</v>
      </c>
      <c r="C3071" s="1">
        <v>2.4917098897178199E-5</v>
      </c>
      <c r="D3071">
        <v>0.82692307692307698</v>
      </c>
      <c r="E3071">
        <v>0.75362318840579701</v>
      </c>
      <c r="F3071">
        <v>0.71726190476190499</v>
      </c>
      <c r="G3071">
        <v>0.81707317073170704</v>
      </c>
      <c r="H3071">
        <v>0.61728395061728403</v>
      </c>
      <c r="I3071">
        <v>0.95283018867924496</v>
      </c>
      <c r="J3071" s="1" t="s">
        <v>23229</v>
      </c>
      <c r="K3071" t="s">
        <v>23238</v>
      </c>
      <c r="L3071" t="s">
        <v>29386</v>
      </c>
      <c r="M3071" t="s">
        <v>29387</v>
      </c>
    </row>
    <row r="3072" spans="1:13">
      <c r="A3072" s="1" t="s">
        <v>5089</v>
      </c>
      <c r="B3072">
        <v>7.5302831448486901E-9</v>
      </c>
      <c r="C3072" s="1">
        <v>6.5286746941436997E-6</v>
      </c>
      <c r="D3072">
        <v>1</v>
      </c>
      <c r="E3072">
        <v>1</v>
      </c>
      <c r="F3072">
        <v>1</v>
      </c>
      <c r="G3072">
        <v>0.91176470588235303</v>
      </c>
      <c r="H3072">
        <v>1</v>
      </c>
      <c r="I3072">
        <v>0.94791666666666696</v>
      </c>
      <c r="J3072" s="1">
        <v>0.1</v>
      </c>
      <c r="K3072" t="s">
        <v>23238</v>
      </c>
      <c r="L3072" t="s">
        <v>29388</v>
      </c>
      <c r="M3072" t="s">
        <v>29389</v>
      </c>
    </row>
    <row r="3073" spans="1:13">
      <c r="A3073" s="1" t="s">
        <v>5090</v>
      </c>
      <c r="B3073">
        <v>4.2889886174295698E-4</v>
      </c>
      <c r="C3073" s="1">
        <v>5.4962109171102503E-6</v>
      </c>
      <c r="D3073">
        <v>0.81666666666666698</v>
      </c>
      <c r="E3073">
        <v>0.32417582417582402</v>
      </c>
      <c r="F3073">
        <v>1</v>
      </c>
      <c r="G3073">
        <v>1</v>
      </c>
      <c r="H3073">
        <v>0.98295454545454497</v>
      </c>
      <c r="I3073">
        <v>0.907407407407407</v>
      </c>
      <c r="J3073" s="1">
        <v>1</v>
      </c>
      <c r="K3073" t="s">
        <v>23240</v>
      </c>
      <c r="L3073" t="s">
        <v>29390</v>
      </c>
      <c r="M3073" t="s">
        <v>29391</v>
      </c>
    </row>
    <row r="3074" spans="1:13">
      <c r="A3074" s="1" t="s">
        <v>5091</v>
      </c>
      <c r="B3074">
        <v>6.2844280975199199E-5</v>
      </c>
      <c r="C3074" s="1">
        <v>4.5423495504118597E-6</v>
      </c>
      <c r="D3074">
        <v>0.89285714285714302</v>
      </c>
      <c r="E3074">
        <v>0.98809523809523803</v>
      </c>
      <c r="F3074">
        <v>0.84782608695652195</v>
      </c>
      <c r="G3074">
        <v>0.94871794871794901</v>
      </c>
      <c r="H3074">
        <v>0.87356321839080497</v>
      </c>
      <c r="I3074">
        <v>0.89024390243902396</v>
      </c>
      <c r="J3074" s="1">
        <v>1</v>
      </c>
      <c r="K3074" t="s">
        <v>23240</v>
      </c>
      <c r="L3074" t="s">
        <v>29392</v>
      </c>
      <c r="M3074" t="s">
        <v>29393</v>
      </c>
    </row>
    <row r="3075" spans="1:13">
      <c r="A3075" s="1" t="s">
        <v>5092</v>
      </c>
      <c r="B3075">
        <v>2.31036113714212E-5</v>
      </c>
      <c r="C3075" s="1">
        <v>1.02926172297079E-4</v>
      </c>
      <c r="D3075">
        <v>1</v>
      </c>
      <c r="E3075">
        <v>0.99479166666666696</v>
      </c>
      <c r="F3075">
        <v>0.85641025641025603</v>
      </c>
      <c r="G3075">
        <v>1</v>
      </c>
      <c r="H3075">
        <v>0.91150442477876104</v>
      </c>
      <c r="I3075">
        <v>0.97787610619469001</v>
      </c>
      <c r="J3075" s="1">
        <v>1</v>
      </c>
      <c r="K3075" t="s">
        <v>23238</v>
      </c>
      <c r="L3075" t="s">
        <v>29394</v>
      </c>
      <c r="M3075" t="s">
        <v>29395</v>
      </c>
    </row>
    <row r="3076" spans="1:13">
      <c r="A3076" s="1" t="s">
        <v>5093</v>
      </c>
      <c r="B3076">
        <v>4.0682004833047901E-7</v>
      </c>
      <c r="C3076" s="1">
        <v>2.7860441229449799E-7</v>
      </c>
      <c r="D3076">
        <v>0</v>
      </c>
      <c r="E3076">
        <v>0</v>
      </c>
      <c r="F3076">
        <v>2.5641025641025602E-3</v>
      </c>
      <c r="G3076">
        <v>8.6206896551724102E-3</v>
      </c>
      <c r="H3076">
        <v>4.4247787610619503E-3</v>
      </c>
      <c r="I3076">
        <v>8.0000000000000002E-3</v>
      </c>
      <c r="J3076" s="1">
        <v>0.95454545454545503</v>
      </c>
      <c r="K3076" t="s">
        <v>23238</v>
      </c>
      <c r="L3076" t="s">
        <v>29396</v>
      </c>
      <c r="M3076" t="s">
        <v>29397</v>
      </c>
    </row>
    <row r="3077" spans="1:13">
      <c r="A3077" s="1" t="s">
        <v>5094</v>
      </c>
      <c r="B3077">
        <v>5.1623447402410799E-10</v>
      </c>
      <c r="C3077" s="1">
        <v>8.7235940550975697E-8</v>
      </c>
      <c r="D3077">
        <v>1</v>
      </c>
      <c r="E3077">
        <v>1</v>
      </c>
      <c r="F3077">
        <v>0.99696969696969695</v>
      </c>
      <c r="G3077">
        <v>1</v>
      </c>
      <c r="H3077">
        <v>1</v>
      </c>
      <c r="I3077">
        <v>1</v>
      </c>
      <c r="J3077" s="1">
        <v>1</v>
      </c>
      <c r="K3077" t="s">
        <v>23241</v>
      </c>
      <c r="L3077" t="s">
        <v>29398</v>
      </c>
      <c r="M3077" t="s">
        <v>29399</v>
      </c>
    </row>
    <row r="3078" spans="1:13">
      <c r="A3078" s="1" t="s">
        <v>5095</v>
      </c>
      <c r="B3078">
        <v>6.0356413949253099E-7</v>
      </c>
      <c r="C3078" s="1">
        <v>2.42619237254449E-5</v>
      </c>
      <c r="D3078">
        <v>0</v>
      </c>
      <c r="E3078">
        <v>0</v>
      </c>
      <c r="F3078">
        <v>0</v>
      </c>
      <c r="G3078">
        <v>0.24489795918367299</v>
      </c>
      <c r="H3078">
        <v>1.7699115044247801E-2</v>
      </c>
      <c r="I3078">
        <v>3.8461538461538498E-2</v>
      </c>
      <c r="J3078" s="1">
        <v>0</v>
      </c>
      <c r="K3078" t="s">
        <v>23241</v>
      </c>
      <c r="L3078" t="s">
        <v>29400</v>
      </c>
      <c r="M3078" t="s">
        <v>29401</v>
      </c>
    </row>
    <row r="3079" spans="1:13">
      <c r="A3079" s="1" t="s">
        <v>5096</v>
      </c>
      <c r="B3079">
        <v>1.3304607346365899E-7</v>
      </c>
      <c r="C3079" s="1">
        <v>1.1451420532095101E-7</v>
      </c>
      <c r="D3079">
        <v>1</v>
      </c>
      <c r="E3079">
        <v>0.99390243902439002</v>
      </c>
      <c r="F3079">
        <v>0.99719101123595499</v>
      </c>
      <c r="G3079">
        <v>1</v>
      </c>
      <c r="H3079">
        <v>0.99404761904761896</v>
      </c>
      <c r="I3079">
        <v>1</v>
      </c>
      <c r="J3079" s="1">
        <v>0</v>
      </c>
      <c r="K3079" t="s">
        <v>23238</v>
      </c>
      <c r="L3079" t="s">
        <v>29402</v>
      </c>
      <c r="M3079" t="s">
        <v>29403</v>
      </c>
    </row>
    <row r="3080" spans="1:13">
      <c r="A3080" s="1" t="s">
        <v>5097</v>
      </c>
      <c r="B3080">
        <v>3.4928321851894601E-6</v>
      </c>
      <c r="C3080" s="1">
        <v>1.2377423882384701E-4</v>
      </c>
      <c r="D3080">
        <v>0.88709677419354804</v>
      </c>
      <c r="E3080">
        <v>0.98780487804878003</v>
      </c>
      <c r="F3080">
        <v>0.99411764705882399</v>
      </c>
      <c r="G3080">
        <v>0.41304347826087001</v>
      </c>
      <c r="H3080">
        <v>0.97333333333333305</v>
      </c>
      <c r="I3080">
        <v>0.42241379310344801</v>
      </c>
      <c r="J3080" s="1">
        <v>0.95</v>
      </c>
      <c r="K3080" t="s">
        <v>23237</v>
      </c>
      <c r="L3080" t="s">
        <v>29404</v>
      </c>
      <c r="M3080" t="s">
        <v>29405</v>
      </c>
    </row>
    <row r="3081" spans="1:13">
      <c r="A3081" s="1" t="s">
        <v>5098</v>
      </c>
      <c r="B3081">
        <v>3.4939031357407902E-6</v>
      </c>
      <c r="C3081" s="1">
        <v>5.0731259502168702E-6</v>
      </c>
      <c r="D3081">
        <v>0.984375</v>
      </c>
      <c r="E3081">
        <v>1</v>
      </c>
      <c r="F3081">
        <v>1</v>
      </c>
      <c r="G3081">
        <v>0.99137931034482796</v>
      </c>
      <c r="H3081">
        <v>1</v>
      </c>
      <c r="I3081">
        <v>0.96799999999999997</v>
      </c>
      <c r="J3081" s="1">
        <v>1</v>
      </c>
      <c r="K3081" t="s">
        <v>23238</v>
      </c>
      <c r="L3081" t="s">
        <v>29406</v>
      </c>
      <c r="M3081" t="s">
        <v>29407</v>
      </c>
    </row>
    <row r="3082" spans="1:13">
      <c r="A3082" s="1" t="s">
        <v>5099</v>
      </c>
      <c r="B3082">
        <v>1.04934549608651E-8</v>
      </c>
      <c r="C3082" s="1">
        <v>2.4016783134253499E-5</v>
      </c>
      <c r="D3082">
        <v>0</v>
      </c>
      <c r="E3082">
        <v>1.13636363636364E-2</v>
      </c>
      <c r="F3082">
        <v>0</v>
      </c>
      <c r="G3082">
        <v>0</v>
      </c>
      <c r="H3082">
        <v>1.2500000000000001E-2</v>
      </c>
      <c r="I3082">
        <v>9.5744680851063801E-2</v>
      </c>
      <c r="J3082" s="1" t="s">
        <v>23229</v>
      </c>
      <c r="K3082" t="s">
        <v>23241</v>
      </c>
      <c r="L3082" t="s">
        <v>29408</v>
      </c>
      <c r="M3082" t="s">
        <v>29409</v>
      </c>
    </row>
    <row r="3083" spans="1:13">
      <c r="A3083" s="1" t="s">
        <v>5100</v>
      </c>
      <c r="B3083">
        <v>1.09835518288424E-5</v>
      </c>
      <c r="C3083" s="1">
        <v>4.1174225762683202E-5</v>
      </c>
      <c r="D3083">
        <v>1</v>
      </c>
      <c r="E3083">
        <v>1</v>
      </c>
      <c r="F3083">
        <v>0.84306569343065696</v>
      </c>
      <c r="G3083">
        <v>0.92391304347826098</v>
      </c>
      <c r="H3083">
        <v>0.94897959183673497</v>
      </c>
      <c r="I3083">
        <v>0.98124999999999996</v>
      </c>
      <c r="J3083" s="1">
        <v>1</v>
      </c>
      <c r="K3083" t="s">
        <v>23238</v>
      </c>
      <c r="L3083" t="s">
        <v>29410</v>
      </c>
      <c r="M3083" t="s">
        <v>29411</v>
      </c>
    </row>
    <row r="3084" spans="1:13">
      <c r="A3084" s="1" t="s">
        <v>5101</v>
      </c>
      <c r="B3084">
        <v>2.8326317175210101E-7</v>
      </c>
      <c r="C3084" s="1">
        <v>2.4421220205882501E-6</v>
      </c>
      <c r="D3084">
        <v>1</v>
      </c>
      <c r="E3084">
        <v>0.99456521739130399</v>
      </c>
      <c r="F3084">
        <v>0.99720670391061506</v>
      </c>
      <c r="G3084">
        <v>1</v>
      </c>
      <c r="H3084">
        <v>0.99444444444444402</v>
      </c>
      <c r="I3084">
        <v>0.98230088495575196</v>
      </c>
      <c r="J3084" s="1">
        <v>1</v>
      </c>
      <c r="K3084" t="s">
        <v>23242</v>
      </c>
      <c r="L3084" t="s">
        <v>29412</v>
      </c>
      <c r="M3084" t="s">
        <v>29413</v>
      </c>
    </row>
    <row r="3085" spans="1:13">
      <c r="A3085" s="1" t="s">
        <v>5102</v>
      </c>
      <c r="B3085">
        <v>0</v>
      </c>
      <c r="C3085" s="1">
        <v>0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 s="1">
        <v>0.5</v>
      </c>
      <c r="K3085" t="s">
        <v>23241</v>
      </c>
      <c r="L3085" t="s">
        <v>29414</v>
      </c>
      <c r="M3085" t="s">
        <v>29415</v>
      </c>
    </row>
    <row r="3086" spans="1:13">
      <c r="A3086" s="1" t="s">
        <v>5103</v>
      </c>
      <c r="B3086">
        <v>5.7806858491834697E-7</v>
      </c>
      <c r="C3086" s="1">
        <v>3.8666654220711098E-5</v>
      </c>
      <c r="D3086">
        <v>1</v>
      </c>
      <c r="E3086">
        <v>1</v>
      </c>
      <c r="F3086">
        <v>1</v>
      </c>
      <c r="G3086">
        <v>0.96666666666666701</v>
      </c>
      <c r="H3086">
        <v>0.96568627450980404</v>
      </c>
      <c r="I3086">
        <v>0.95</v>
      </c>
      <c r="J3086" s="1" t="s">
        <v>23229</v>
      </c>
      <c r="K3086" t="s">
        <v>23238</v>
      </c>
      <c r="L3086" t="s">
        <v>29416</v>
      </c>
      <c r="M3086" t="s">
        <v>29417</v>
      </c>
    </row>
    <row r="3087" spans="1:13">
      <c r="A3087" s="1" t="s">
        <v>5104</v>
      </c>
      <c r="B3087">
        <v>6.8176703292619704E-4</v>
      </c>
      <c r="C3087" s="1">
        <v>4.39216473529994E-4</v>
      </c>
      <c r="D3087">
        <v>0.89655172413793105</v>
      </c>
      <c r="E3087">
        <v>0.98333333333333295</v>
      </c>
      <c r="F3087">
        <v>0.18713450292397699</v>
      </c>
      <c r="G3087">
        <v>0.96363636363636396</v>
      </c>
      <c r="H3087">
        <v>0.45</v>
      </c>
      <c r="I3087">
        <v>0.82352941176470595</v>
      </c>
      <c r="J3087" s="1">
        <v>0.95454545454545503</v>
      </c>
      <c r="K3087" t="s">
        <v>23240</v>
      </c>
      <c r="L3087" t="s">
        <v>29418</v>
      </c>
      <c r="M3087" t="s">
        <v>29419</v>
      </c>
    </row>
    <row r="3088" spans="1:13">
      <c r="A3088" s="1" t="s">
        <v>5105</v>
      </c>
      <c r="B3088">
        <v>1.7622426766482699E-5</v>
      </c>
      <c r="C3088" s="1">
        <v>1.7110082155789699E-5</v>
      </c>
      <c r="D3088">
        <v>0.98214285714285698</v>
      </c>
      <c r="E3088">
        <v>1</v>
      </c>
      <c r="F3088">
        <v>1</v>
      </c>
      <c r="G3088">
        <v>0.88636363636363602</v>
      </c>
      <c r="H3088">
        <v>0.91095890410958902</v>
      </c>
      <c r="I3088">
        <v>0.984375</v>
      </c>
      <c r="J3088" s="1">
        <v>1</v>
      </c>
      <c r="K3088" t="s">
        <v>23237</v>
      </c>
      <c r="L3088" t="s">
        <v>29420</v>
      </c>
      <c r="M3088" t="s">
        <v>29421</v>
      </c>
    </row>
    <row r="3089" spans="1:13">
      <c r="A3089" s="1" t="s">
        <v>5106</v>
      </c>
      <c r="B3089">
        <v>1.9983402457012599E-5</v>
      </c>
      <c r="C3089" s="1">
        <v>1.7357985012376799E-6</v>
      </c>
      <c r="D3089">
        <v>1</v>
      </c>
      <c r="E3089">
        <v>0.99342105263157898</v>
      </c>
      <c r="F3089">
        <v>0.79532163742690098</v>
      </c>
      <c r="G3089">
        <v>1</v>
      </c>
      <c r="H3089">
        <v>0.73913043478260898</v>
      </c>
      <c r="I3089">
        <v>0.99166666666666703</v>
      </c>
      <c r="J3089" s="1" t="s">
        <v>23229</v>
      </c>
      <c r="K3089" t="s">
        <v>23238</v>
      </c>
      <c r="L3089" t="s">
        <v>29422</v>
      </c>
      <c r="M3089" t="s">
        <v>29423</v>
      </c>
    </row>
    <row r="3090" spans="1:13">
      <c r="A3090" s="1" t="s">
        <v>5107</v>
      </c>
      <c r="B3090">
        <v>5.3530306421278302E-5</v>
      </c>
      <c r="C3090" s="1">
        <v>6.8949243060649305E-7</v>
      </c>
      <c r="D3090">
        <v>0.241935483870968</v>
      </c>
      <c r="E3090">
        <v>3.8461538461538498E-2</v>
      </c>
      <c r="F3090">
        <v>1.04712041884817E-2</v>
      </c>
      <c r="G3090">
        <v>3.2608695652173898E-2</v>
      </c>
      <c r="H3090">
        <v>2.7027027027027001E-2</v>
      </c>
      <c r="I3090">
        <v>2.7777777777777801E-2</v>
      </c>
      <c r="J3090" s="1">
        <v>0.25</v>
      </c>
      <c r="K3090" t="s">
        <v>23238</v>
      </c>
      <c r="L3090" t="s">
        <v>29424</v>
      </c>
      <c r="M3090" t="s">
        <v>29425</v>
      </c>
    </row>
    <row r="3091" spans="1:13">
      <c r="A3091" s="1" t="s">
        <v>5108</v>
      </c>
      <c r="B3091">
        <v>1.4954364204267699E-7</v>
      </c>
      <c r="C3091" s="1">
        <v>6.6629986213948805E-5</v>
      </c>
      <c r="D3091">
        <v>1</v>
      </c>
      <c r="E3091">
        <v>0.99444444444444402</v>
      </c>
      <c r="F3091">
        <v>0.82513661202185795</v>
      </c>
      <c r="G3091">
        <v>0.98529411764705899</v>
      </c>
      <c r="H3091">
        <v>0.63953488372093004</v>
      </c>
      <c r="I3091">
        <v>0.95081967213114704</v>
      </c>
      <c r="J3091" s="1">
        <v>1</v>
      </c>
      <c r="K3091" t="s">
        <v>23238</v>
      </c>
      <c r="L3091" t="s">
        <v>29426</v>
      </c>
      <c r="M3091" t="s">
        <v>29427</v>
      </c>
    </row>
    <row r="3092" spans="1:13">
      <c r="A3092" s="1" t="s">
        <v>5109</v>
      </c>
      <c r="B3092">
        <v>7.3457026755966596E-7</v>
      </c>
      <c r="C3092" s="1">
        <v>8.5787484180136797E-8</v>
      </c>
      <c r="D3092">
        <v>1.6129032258064498E-2</v>
      </c>
      <c r="E3092">
        <v>1.20481927710843E-2</v>
      </c>
      <c r="F3092">
        <v>0</v>
      </c>
      <c r="G3092">
        <v>0</v>
      </c>
      <c r="H3092">
        <v>0</v>
      </c>
      <c r="I3092">
        <v>0</v>
      </c>
      <c r="J3092" s="1">
        <v>0</v>
      </c>
      <c r="K3092" t="s">
        <v>23238</v>
      </c>
      <c r="L3092" t="s">
        <v>29428</v>
      </c>
      <c r="M3092" t="s">
        <v>29429</v>
      </c>
    </row>
    <row r="3093" spans="1:13">
      <c r="A3093" s="1" t="s">
        <v>5110</v>
      </c>
      <c r="B3093">
        <v>5.8353490174504997E-8</v>
      </c>
      <c r="C3093" s="1">
        <v>3.3947663947390398E-7</v>
      </c>
      <c r="D3093">
        <v>1</v>
      </c>
      <c r="E3093">
        <v>1</v>
      </c>
      <c r="F3093">
        <v>0.957219251336898</v>
      </c>
      <c r="G3093">
        <v>1</v>
      </c>
      <c r="H3093">
        <v>0.984375</v>
      </c>
      <c r="I3093">
        <v>1</v>
      </c>
      <c r="J3093" s="1">
        <v>1</v>
      </c>
      <c r="K3093" t="s">
        <v>23238</v>
      </c>
      <c r="L3093" t="s">
        <v>29430</v>
      </c>
      <c r="M3093" t="s">
        <v>29431</v>
      </c>
    </row>
    <row r="3094" spans="1:13">
      <c r="A3094" s="1" t="s">
        <v>5111</v>
      </c>
      <c r="B3094">
        <v>3.1005634226192403E-5</v>
      </c>
      <c r="C3094" s="1">
        <v>2.4429908310023E-5</v>
      </c>
      <c r="D3094">
        <v>1.85185185185185E-2</v>
      </c>
      <c r="E3094">
        <v>0</v>
      </c>
      <c r="F3094">
        <v>0.172619047619048</v>
      </c>
      <c r="G3094">
        <v>0</v>
      </c>
      <c r="H3094">
        <v>3.0864197530864199E-2</v>
      </c>
      <c r="I3094">
        <v>0</v>
      </c>
      <c r="J3094" s="1">
        <v>0</v>
      </c>
      <c r="K3094" t="s">
        <v>23241</v>
      </c>
      <c r="L3094" t="s">
        <v>29432</v>
      </c>
      <c r="M3094" t="s">
        <v>29433</v>
      </c>
    </row>
    <row r="3095" spans="1:13">
      <c r="A3095" s="1" t="s">
        <v>5112</v>
      </c>
      <c r="B3095">
        <v>3.7443684112329801E-5</v>
      </c>
      <c r="C3095" s="1">
        <v>6.3730838649288503E-7</v>
      </c>
      <c r="D3095">
        <v>0.88709677419354804</v>
      </c>
      <c r="E3095">
        <v>0.93956043956044</v>
      </c>
      <c r="F3095">
        <v>0.97727272727272696</v>
      </c>
      <c r="G3095">
        <v>1</v>
      </c>
      <c r="H3095">
        <v>0.99397590361445798</v>
      </c>
      <c r="I3095">
        <v>1</v>
      </c>
      <c r="J3095" s="1">
        <v>1</v>
      </c>
      <c r="K3095" t="s">
        <v>23238</v>
      </c>
      <c r="L3095" t="s">
        <v>29434</v>
      </c>
      <c r="M3095" t="s">
        <v>29435</v>
      </c>
    </row>
    <row r="3096" spans="1:13">
      <c r="A3096" s="1" t="s">
        <v>5113</v>
      </c>
      <c r="B3096">
        <v>1.58973135726534E-6</v>
      </c>
      <c r="C3096" s="1">
        <v>1.8397318902257198E-5</v>
      </c>
      <c r="D3096">
        <v>0.80952380952380998</v>
      </c>
      <c r="E3096">
        <v>0.60169491525423702</v>
      </c>
      <c r="F3096">
        <v>0.591503267973856</v>
      </c>
      <c r="G3096">
        <v>0.55555555555555602</v>
      </c>
      <c r="H3096">
        <v>0.80952380952380998</v>
      </c>
      <c r="I3096">
        <v>0.61038961038961004</v>
      </c>
      <c r="J3096" s="1">
        <v>1</v>
      </c>
      <c r="K3096" t="s">
        <v>23238</v>
      </c>
      <c r="L3096" t="s">
        <v>29436</v>
      </c>
      <c r="M3096" t="s">
        <v>29437</v>
      </c>
    </row>
    <row r="3097" spans="1:13">
      <c r="A3097" s="1" t="s">
        <v>5114</v>
      </c>
      <c r="B3097">
        <v>1.95486496899603E-6</v>
      </c>
      <c r="C3097" s="1">
        <v>4.09724524111913E-5</v>
      </c>
      <c r="D3097">
        <v>0</v>
      </c>
      <c r="E3097">
        <v>5.2631578947368403E-3</v>
      </c>
      <c r="F3097">
        <v>6.6666666666666693E-2</v>
      </c>
      <c r="G3097">
        <v>0</v>
      </c>
      <c r="H3097">
        <v>1.7543859649122799E-2</v>
      </c>
      <c r="I3097">
        <v>0</v>
      </c>
      <c r="J3097" s="1">
        <v>0</v>
      </c>
      <c r="K3097" t="s">
        <v>23241</v>
      </c>
      <c r="L3097" t="s">
        <v>29438</v>
      </c>
      <c r="M3097" t="s">
        <v>29439</v>
      </c>
    </row>
    <row r="3098" spans="1:13">
      <c r="A3098" s="1" t="s">
        <v>5115</v>
      </c>
      <c r="B3098">
        <v>2.0405523327855802E-6</v>
      </c>
      <c r="C3098" s="1">
        <v>6.1781020307592703E-6</v>
      </c>
      <c r="D3098">
        <v>0.85416666666666696</v>
      </c>
      <c r="E3098">
        <v>0.89583333333333304</v>
      </c>
      <c r="F3098">
        <v>0.45394736842105299</v>
      </c>
      <c r="G3098">
        <v>1</v>
      </c>
      <c r="H3098">
        <v>0.6</v>
      </c>
      <c r="I3098">
        <v>0.94871794871794901</v>
      </c>
      <c r="J3098" s="1" t="s">
        <v>23229</v>
      </c>
      <c r="K3098" t="s">
        <v>23240</v>
      </c>
      <c r="L3098" t="s">
        <v>29440</v>
      </c>
      <c r="M3098" t="s">
        <v>29441</v>
      </c>
    </row>
    <row r="3099" spans="1:13">
      <c r="A3099" s="1" t="s">
        <v>5116</v>
      </c>
      <c r="B3099">
        <v>1.53544278099599E-6</v>
      </c>
      <c r="C3099" s="1">
        <v>3.2649292040118901E-6</v>
      </c>
      <c r="D3099">
        <v>1</v>
      </c>
      <c r="E3099">
        <v>0.98255813953488402</v>
      </c>
      <c r="F3099">
        <v>0.950276243093923</v>
      </c>
      <c r="G3099">
        <v>1</v>
      </c>
      <c r="H3099">
        <v>0.99065420560747697</v>
      </c>
      <c r="I3099">
        <v>0.990291262135922</v>
      </c>
      <c r="J3099" s="1">
        <v>1</v>
      </c>
      <c r="K3099" t="s">
        <v>23240</v>
      </c>
      <c r="L3099" t="s">
        <v>29442</v>
      </c>
      <c r="M3099" t="s">
        <v>29443</v>
      </c>
    </row>
    <row r="3100" spans="1:13">
      <c r="A3100" s="1" t="s">
        <v>5117</v>
      </c>
      <c r="B3100">
        <v>3.1163706045308701E-7</v>
      </c>
      <c r="C3100" s="1">
        <v>5.9400463090499999E-8</v>
      </c>
      <c r="D3100">
        <v>1.5625E-2</v>
      </c>
      <c r="E3100">
        <v>5.4945054945054897E-3</v>
      </c>
      <c r="F3100">
        <v>0</v>
      </c>
      <c r="G3100">
        <v>0</v>
      </c>
      <c r="H3100">
        <v>0</v>
      </c>
      <c r="I3100">
        <v>0</v>
      </c>
      <c r="J3100" s="1">
        <v>1</v>
      </c>
      <c r="K3100" t="s">
        <v>23242</v>
      </c>
      <c r="L3100" t="s">
        <v>29444</v>
      </c>
      <c r="M3100" t="s">
        <v>29445</v>
      </c>
    </row>
    <row r="3101" spans="1:13">
      <c r="A3101" s="1" t="s">
        <v>5118</v>
      </c>
      <c r="B3101">
        <v>5.2530413944438101E-6</v>
      </c>
      <c r="C3101" s="1">
        <v>3.0945544864625201E-6</v>
      </c>
      <c r="D3101">
        <v>8.0645161290322606E-2</v>
      </c>
      <c r="E3101">
        <v>0</v>
      </c>
      <c r="F3101">
        <v>8.0645161290322596E-3</v>
      </c>
      <c r="G3101">
        <v>0</v>
      </c>
      <c r="H3101">
        <v>0</v>
      </c>
      <c r="I3101">
        <v>0</v>
      </c>
      <c r="J3101" s="1">
        <v>0.54545454545454497</v>
      </c>
      <c r="K3101" t="s">
        <v>23237</v>
      </c>
      <c r="L3101" t="s">
        <v>29446</v>
      </c>
      <c r="M3101" t="s">
        <v>29447</v>
      </c>
    </row>
    <row r="3102" spans="1:13">
      <c r="A3102" s="1" t="s">
        <v>5119</v>
      </c>
      <c r="B3102">
        <v>4.2363138824933801E-7</v>
      </c>
      <c r="C3102" s="1">
        <v>5.6271790340009301E-6</v>
      </c>
      <c r="D3102">
        <v>0.16666666666666699</v>
      </c>
      <c r="E3102">
        <v>9.2105263157894704E-2</v>
      </c>
      <c r="F3102">
        <v>0.04</v>
      </c>
      <c r="G3102">
        <v>0.11111111111111099</v>
      </c>
      <c r="H3102">
        <v>0</v>
      </c>
      <c r="I3102">
        <v>4.1666666666666699E-2</v>
      </c>
      <c r="J3102" s="1">
        <v>0</v>
      </c>
      <c r="K3102" t="s">
        <v>23241</v>
      </c>
      <c r="L3102" t="s">
        <v>29448</v>
      </c>
      <c r="M3102" t="s">
        <v>29449</v>
      </c>
    </row>
    <row r="3103" spans="1:13">
      <c r="A3103" s="1" t="s">
        <v>5120</v>
      </c>
      <c r="B3103">
        <v>3.86748937843394E-4</v>
      </c>
      <c r="C3103" s="1">
        <v>2.56779208625696E-5</v>
      </c>
      <c r="D3103">
        <v>0.28333333333333299</v>
      </c>
      <c r="E3103">
        <v>4.6153846153846198E-2</v>
      </c>
      <c r="F3103">
        <v>0.73456790123456805</v>
      </c>
      <c r="G3103">
        <v>0.969387755102041</v>
      </c>
      <c r="H3103">
        <v>0.71698113207547198</v>
      </c>
      <c r="I3103">
        <v>0.75520833333333304</v>
      </c>
      <c r="J3103" s="1">
        <v>0.95454545454545503</v>
      </c>
      <c r="K3103" t="s">
        <v>23238</v>
      </c>
      <c r="L3103" t="s">
        <v>29450</v>
      </c>
      <c r="M3103" t="s">
        <v>29451</v>
      </c>
    </row>
    <row r="3104" spans="1:13">
      <c r="A3104" s="1" t="s">
        <v>5121</v>
      </c>
      <c r="B3104">
        <v>1.16173732808152E-4</v>
      </c>
      <c r="C3104" s="1">
        <v>4.1032497358448198E-7</v>
      </c>
      <c r="D3104">
        <v>0.203703703703704</v>
      </c>
      <c r="E3104">
        <v>0.16129032258064499</v>
      </c>
      <c r="F3104">
        <v>1.93370165745856E-2</v>
      </c>
      <c r="G3104">
        <v>3.8461538461538498E-2</v>
      </c>
      <c r="H3104">
        <v>3.125E-2</v>
      </c>
      <c r="I3104">
        <v>0.149484536082474</v>
      </c>
      <c r="J3104" s="1">
        <v>0</v>
      </c>
      <c r="K3104" t="s">
        <v>23238</v>
      </c>
      <c r="L3104" t="s">
        <v>29452</v>
      </c>
      <c r="M3104" t="s">
        <v>29453</v>
      </c>
    </row>
    <row r="3105" spans="1:13">
      <c r="A3105" s="1" t="s">
        <v>5122</v>
      </c>
      <c r="B3105">
        <v>2.6792973989640101E-5</v>
      </c>
      <c r="C3105" s="1">
        <v>5.6304985448823998E-5</v>
      </c>
      <c r="D3105">
        <v>0.25806451612903197</v>
      </c>
      <c r="E3105">
        <v>0.16111111111111101</v>
      </c>
      <c r="F3105">
        <v>0.22894736842105301</v>
      </c>
      <c r="G3105">
        <v>0.5</v>
      </c>
      <c r="H3105">
        <v>0.32022471910112399</v>
      </c>
      <c r="I3105">
        <v>0.214285714285714</v>
      </c>
      <c r="J3105" s="1">
        <v>0.5</v>
      </c>
      <c r="K3105" t="s">
        <v>23238</v>
      </c>
      <c r="L3105" t="s">
        <v>29454</v>
      </c>
      <c r="M3105" t="s">
        <v>29455</v>
      </c>
    </row>
    <row r="3106" spans="1:13">
      <c r="A3106" s="1" t="s">
        <v>5123</v>
      </c>
      <c r="B3106">
        <v>4.1127038393862797E-8</v>
      </c>
      <c r="C3106" s="1">
        <v>2.1322387350141499E-7</v>
      </c>
      <c r="D3106">
        <v>0</v>
      </c>
      <c r="E3106">
        <v>0</v>
      </c>
      <c r="F3106">
        <v>5.1282051282051299E-3</v>
      </c>
      <c r="G3106">
        <v>1.72413793103448E-2</v>
      </c>
      <c r="H3106">
        <v>1.3157894736842099E-2</v>
      </c>
      <c r="I3106">
        <v>1.2E-2</v>
      </c>
      <c r="J3106" s="1">
        <v>0.5</v>
      </c>
      <c r="K3106" t="s">
        <v>23240</v>
      </c>
      <c r="L3106" t="s">
        <v>29456</v>
      </c>
      <c r="M3106" t="s">
        <v>29457</v>
      </c>
    </row>
    <row r="3107" spans="1:13">
      <c r="A3107" s="1" t="s">
        <v>5124</v>
      </c>
      <c r="B3107">
        <v>8.3958644393057999E-8</v>
      </c>
      <c r="C3107" s="1">
        <v>2.97126259024447E-5</v>
      </c>
      <c r="D3107">
        <v>0.98</v>
      </c>
      <c r="E3107">
        <v>0.90196078431372595</v>
      </c>
      <c r="F3107">
        <v>0.98089171974522305</v>
      </c>
      <c r="G3107">
        <v>1</v>
      </c>
      <c r="H3107">
        <v>1</v>
      </c>
      <c r="I3107">
        <v>0.99137931034482796</v>
      </c>
      <c r="J3107" s="1">
        <v>1</v>
      </c>
      <c r="K3107" t="s">
        <v>23241</v>
      </c>
      <c r="L3107" t="s">
        <v>29458</v>
      </c>
      <c r="M3107" t="s">
        <v>29459</v>
      </c>
    </row>
    <row r="3108" spans="1:13">
      <c r="A3108" s="1" t="s">
        <v>5125</v>
      </c>
      <c r="B3108">
        <v>5.92168514392259E-7</v>
      </c>
      <c r="C3108" s="1">
        <v>5.2499872791994602E-5</v>
      </c>
      <c r="D3108">
        <v>0.875</v>
      </c>
      <c r="E3108">
        <v>0.93678160919540199</v>
      </c>
      <c r="F3108">
        <v>0.93206521739130399</v>
      </c>
      <c r="G3108">
        <v>1</v>
      </c>
      <c r="H3108">
        <v>1</v>
      </c>
      <c r="I3108">
        <v>0.98529411764705899</v>
      </c>
      <c r="J3108" s="1">
        <v>1</v>
      </c>
      <c r="K3108" t="s">
        <v>23239</v>
      </c>
      <c r="L3108" t="s">
        <v>29460</v>
      </c>
      <c r="M3108" t="s">
        <v>29461</v>
      </c>
    </row>
    <row r="3109" spans="1:13">
      <c r="A3109" s="1" t="s">
        <v>5126</v>
      </c>
      <c r="B3109">
        <v>4.0215464336437702E-6</v>
      </c>
      <c r="C3109" s="1">
        <v>3.1702844456090101E-6</v>
      </c>
      <c r="D3109">
        <v>0.94827586206896597</v>
      </c>
      <c r="E3109">
        <v>0.82352941176470595</v>
      </c>
      <c r="F3109">
        <v>0.79927007299270103</v>
      </c>
      <c r="G3109">
        <v>1</v>
      </c>
      <c r="H3109">
        <v>0.968354430379747</v>
      </c>
      <c r="I3109">
        <v>1</v>
      </c>
      <c r="J3109" s="1">
        <v>1</v>
      </c>
      <c r="K3109" t="s">
        <v>23238</v>
      </c>
      <c r="L3109" t="s">
        <v>29462</v>
      </c>
      <c r="M3109" t="s">
        <v>29463</v>
      </c>
    </row>
    <row r="3110" spans="1:13">
      <c r="A3110" s="1" t="s">
        <v>5127</v>
      </c>
      <c r="B3110">
        <v>7.3803246709438101E-5</v>
      </c>
      <c r="C3110" s="1">
        <v>1.19602424517231E-6</v>
      </c>
      <c r="D3110">
        <v>0.96875</v>
      </c>
      <c r="E3110">
        <v>0.99479166666666696</v>
      </c>
      <c r="F3110">
        <v>0.91282051282051302</v>
      </c>
      <c r="G3110">
        <v>0.98275862068965503</v>
      </c>
      <c r="H3110">
        <v>0.88596491228070196</v>
      </c>
      <c r="I3110">
        <v>0.95528455284552805</v>
      </c>
      <c r="J3110" s="1">
        <v>1</v>
      </c>
      <c r="K3110" t="s">
        <v>23241</v>
      </c>
      <c r="L3110" t="s">
        <v>29464</v>
      </c>
      <c r="M3110" t="s">
        <v>29465</v>
      </c>
    </row>
    <row r="3111" spans="1:13">
      <c r="A3111" s="1" t="s">
        <v>5128</v>
      </c>
      <c r="B3111">
        <v>1.64723141489516E-7</v>
      </c>
      <c r="C3111" s="1">
        <v>3.7886995267945601E-6</v>
      </c>
      <c r="D3111">
        <v>0</v>
      </c>
      <c r="E3111">
        <v>0</v>
      </c>
      <c r="F3111">
        <v>1.2820512820512799E-2</v>
      </c>
      <c r="G3111">
        <v>0</v>
      </c>
      <c r="H3111">
        <v>4.7619047619047603E-2</v>
      </c>
      <c r="I3111">
        <v>6.50406504065041E-2</v>
      </c>
      <c r="J3111" s="1">
        <v>0</v>
      </c>
      <c r="K3111" t="s">
        <v>23241</v>
      </c>
      <c r="L3111" t="s">
        <v>29466</v>
      </c>
      <c r="M3111" t="s">
        <v>29467</v>
      </c>
    </row>
    <row r="3112" spans="1:13">
      <c r="A3112" s="1" t="s">
        <v>5129</v>
      </c>
      <c r="B3112">
        <v>5.0394799160082001E-5</v>
      </c>
      <c r="C3112" s="1">
        <v>1.40414138356293E-6</v>
      </c>
      <c r="D3112">
        <v>0.9375</v>
      </c>
      <c r="E3112">
        <v>0.828125</v>
      </c>
      <c r="F3112">
        <v>0.98691099476439803</v>
      </c>
      <c r="G3112">
        <v>0.99074074074074103</v>
      </c>
      <c r="H3112">
        <v>0.99532710280373804</v>
      </c>
      <c r="I3112">
        <v>0.99541284403669705</v>
      </c>
      <c r="J3112" s="1">
        <v>1</v>
      </c>
      <c r="K3112" t="s">
        <v>23238</v>
      </c>
      <c r="L3112" t="s">
        <v>29468</v>
      </c>
      <c r="M3112" t="s">
        <v>29469</v>
      </c>
    </row>
    <row r="3113" spans="1:13">
      <c r="A3113" s="1" t="s">
        <v>5130</v>
      </c>
      <c r="B3113">
        <v>1.11175304192315E-5</v>
      </c>
      <c r="C3113" s="1">
        <v>2.6617770478552501E-4</v>
      </c>
      <c r="D3113">
        <v>0.375</v>
      </c>
      <c r="E3113">
        <v>0.55434782608695699</v>
      </c>
      <c r="F3113">
        <v>0.23936170212766</v>
      </c>
      <c r="G3113">
        <v>0.56578947368421095</v>
      </c>
      <c r="H3113">
        <v>4.5454545454545497E-2</v>
      </c>
      <c r="I3113">
        <v>9.8360655737704902E-2</v>
      </c>
      <c r="J3113" s="1">
        <v>0</v>
      </c>
      <c r="K3113" t="s">
        <v>23241</v>
      </c>
      <c r="L3113" t="s">
        <v>29470</v>
      </c>
      <c r="M3113" t="s">
        <v>29471</v>
      </c>
    </row>
    <row r="3114" spans="1:13">
      <c r="A3114" s="1" t="s">
        <v>5131</v>
      </c>
      <c r="B3114">
        <v>1.15164961508193E-5</v>
      </c>
      <c r="C3114" s="1">
        <v>2.2353465808693099E-6</v>
      </c>
      <c r="D3114">
        <v>0.984375</v>
      </c>
      <c r="E3114">
        <v>0.98958333333333304</v>
      </c>
      <c r="F3114">
        <v>0.99484536082474195</v>
      </c>
      <c r="G3114">
        <v>0.44642857142857101</v>
      </c>
      <c r="H3114">
        <v>0.94642857142857095</v>
      </c>
      <c r="I3114">
        <v>0.83474576271186396</v>
      </c>
      <c r="J3114" s="1">
        <v>0.68181818181818199</v>
      </c>
      <c r="K3114" t="s">
        <v>23241</v>
      </c>
      <c r="L3114" t="s">
        <v>29472</v>
      </c>
      <c r="M3114" t="s">
        <v>29473</v>
      </c>
    </row>
    <row r="3115" spans="1:13">
      <c r="A3115" s="1" t="s">
        <v>5132</v>
      </c>
      <c r="B3115">
        <v>3.48024622784995E-5</v>
      </c>
      <c r="C3115" s="1">
        <v>8.7379965667244093E-6</v>
      </c>
      <c r="D3115">
        <v>0.91379310344827602</v>
      </c>
      <c r="E3115">
        <v>0.96</v>
      </c>
      <c r="F3115">
        <v>0.91791044776119401</v>
      </c>
      <c r="G3115">
        <v>0.86666666666666703</v>
      </c>
      <c r="H3115">
        <v>0.85135135135135098</v>
      </c>
      <c r="I3115">
        <v>0.64516129032258096</v>
      </c>
      <c r="J3115" s="1">
        <v>1</v>
      </c>
      <c r="K3115" t="s">
        <v>23242</v>
      </c>
      <c r="L3115" t="s">
        <v>29474</v>
      </c>
      <c r="M3115" t="s">
        <v>29475</v>
      </c>
    </row>
    <row r="3116" spans="1:13">
      <c r="A3116" s="1" t="s">
        <v>5133</v>
      </c>
      <c r="B3116">
        <v>6.0209003401583898E-5</v>
      </c>
      <c r="C3116" s="1">
        <v>8.4714507116877302E-5</v>
      </c>
      <c r="D3116">
        <v>0</v>
      </c>
      <c r="E3116">
        <v>1.0416666666666701E-2</v>
      </c>
      <c r="F3116">
        <v>0.21282051282051301</v>
      </c>
      <c r="G3116">
        <v>8.6206896551724102E-3</v>
      </c>
      <c r="H3116">
        <v>0.15350877192982501</v>
      </c>
      <c r="I3116">
        <v>5.1999999999999998E-2</v>
      </c>
      <c r="J3116" s="1">
        <v>0</v>
      </c>
      <c r="K3116" t="s">
        <v>23241</v>
      </c>
      <c r="L3116" t="s">
        <v>29476</v>
      </c>
      <c r="M3116" t="s">
        <v>29477</v>
      </c>
    </row>
    <row r="3117" spans="1:13">
      <c r="A3117" s="1" t="s">
        <v>5134</v>
      </c>
      <c r="B3117">
        <v>1.1379080763094099E-6</v>
      </c>
      <c r="C3117" s="1">
        <v>2.9695499092554302E-6</v>
      </c>
      <c r="D3117">
        <v>0</v>
      </c>
      <c r="E3117">
        <v>0</v>
      </c>
      <c r="F3117">
        <v>2.4844720496894401E-2</v>
      </c>
      <c r="G3117">
        <v>3.7037037037037E-2</v>
      </c>
      <c r="H3117">
        <v>0.121794871794872</v>
      </c>
      <c r="I3117">
        <v>1.72413793103448E-2</v>
      </c>
      <c r="J3117" s="1">
        <v>0</v>
      </c>
      <c r="K3117" t="s">
        <v>23239</v>
      </c>
      <c r="L3117" t="s">
        <v>29478</v>
      </c>
      <c r="M3117" t="s">
        <v>29479</v>
      </c>
    </row>
    <row r="3118" spans="1:13">
      <c r="A3118" s="1" t="s">
        <v>5135</v>
      </c>
      <c r="B3118">
        <v>1.2403568030189201E-7</v>
      </c>
      <c r="C3118" s="1">
        <v>3.2356622801668E-6</v>
      </c>
      <c r="D3118">
        <v>1</v>
      </c>
      <c r="E3118">
        <v>0.98958333333333304</v>
      </c>
      <c r="F3118">
        <v>0.98974358974359</v>
      </c>
      <c r="G3118">
        <v>0.91071428571428603</v>
      </c>
      <c r="H3118">
        <v>1</v>
      </c>
      <c r="I3118">
        <v>0.98347107438016501</v>
      </c>
      <c r="J3118" s="1">
        <v>1</v>
      </c>
      <c r="K3118" t="s">
        <v>23238</v>
      </c>
      <c r="L3118" t="s">
        <v>29480</v>
      </c>
      <c r="M3118" t="s">
        <v>29481</v>
      </c>
    </row>
    <row r="3119" spans="1:13">
      <c r="A3119" s="1" t="s">
        <v>5136</v>
      </c>
      <c r="B3119">
        <v>2.2067977219332001E-7</v>
      </c>
      <c r="C3119" s="1">
        <v>2.37713992079733E-4</v>
      </c>
      <c r="D3119">
        <v>0.38333333333333303</v>
      </c>
      <c r="E3119">
        <v>1.8987341772151899E-2</v>
      </c>
      <c r="F3119">
        <v>0.22666666666666699</v>
      </c>
      <c r="G3119">
        <v>0.96551724137931005</v>
      </c>
      <c r="H3119">
        <v>0.86</v>
      </c>
      <c r="I3119">
        <v>0.88297872340425498</v>
      </c>
      <c r="J3119" s="1">
        <v>0.95</v>
      </c>
      <c r="K3119" t="s">
        <v>23241</v>
      </c>
      <c r="L3119" t="s">
        <v>29482</v>
      </c>
      <c r="M3119" t="s">
        <v>29483</v>
      </c>
    </row>
    <row r="3120" spans="1:13">
      <c r="A3120" s="1" t="s">
        <v>5137</v>
      </c>
      <c r="B3120">
        <v>2.26928467716732E-7</v>
      </c>
      <c r="C3120" s="1">
        <v>1.80768551945757E-7</v>
      </c>
      <c r="D3120">
        <v>1</v>
      </c>
      <c r="E3120">
        <v>1</v>
      </c>
      <c r="F3120">
        <v>1</v>
      </c>
      <c r="G3120">
        <v>0.93137254901960798</v>
      </c>
      <c r="H3120">
        <v>0.97402597402597402</v>
      </c>
      <c r="I3120">
        <v>0.94318181818181801</v>
      </c>
      <c r="J3120" s="1">
        <v>1</v>
      </c>
      <c r="K3120" t="s">
        <v>23238</v>
      </c>
      <c r="L3120" t="s">
        <v>29484</v>
      </c>
      <c r="M3120" t="s">
        <v>29485</v>
      </c>
    </row>
    <row r="3121" spans="1:13">
      <c r="A3121" s="1" t="s">
        <v>5138</v>
      </c>
      <c r="B3121">
        <v>6.8313713026090206E-5</v>
      </c>
      <c r="C3121" s="1">
        <v>6.0624475832809897E-6</v>
      </c>
      <c r="D3121">
        <v>1.5625E-2</v>
      </c>
      <c r="E3121">
        <v>0.14210526315789501</v>
      </c>
      <c r="F3121">
        <v>2.6178010471204199E-3</v>
      </c>
      <c r="G3121">
        <v>0</v>
      </c>
      <c r="H3121">
        <v>0</v>
      </c>
      <c r="I3121">
        <v>4.1666666666666701E-3</v>
      </c>
      <c r="J3121" s="1">
        <v>0</v>
      </c>
      <c r="K3121" t="s">
        <v>23237</v>
      </c>
      <c r="L3121" t="s">
        <v>29486</v>
      </c>
      <c r="M3121" t="s">
        <v>29487</v>
      </c>
    </row>
    <row r="3122" spans="1:13">
      <c r="A3122" s="1" t="s">
        <v>5139</v>
      </c>
      <c r="B3122">
        <v>5.4412627621030901E-8</v>
      </c>
      <c r="C3122" s="1">
        <v>2.0139448569876401E-7</v>
      </c>
      <c r="D3122">
        <v>0</v>
      </c>
      <c r="E3122">
        <v>0</v>
      </c>
      <c r="F3122">
        <v>2.6881720430107499E-3</v>
      </c>
      <c r="G3122">
        <v>0</v>
      </c>
      <c r="H3122">
        <v>0</v>
      </c>
      <c r="I3122">
        <v>0</v>
      </c>
      <c r="J3122" s="1">
        <v>0</v>
      </c>
      <c r="K3122" t="s">
        <v>23238</v>
      </c>
      <c r="L3122" t="s">
        <v>29488</v>
      </c>
      <c r="M3122" t="s">
        <v>29489</v>
      </c>
    </row>
    <row r="3123" spans="1:13">
      <c r="A3123" s="1" t="s">
        <v>5140</v>
      </c>
      <c r="B3123">
        <v>9.2153856642905603E-8</v>
      </c>
      <c r="C3123" s="1">
        <v>7.7895917208424306E-6</v>
      </c>
      <c r="D3123">
        <v>0.28125</v>
      </c>
      <c r="E3123">
        <v>0.15263157894736801</v>
      </c>
      <c r="F3123">
        <v>7.8125E-3</v>
      </c>
      <c r="G3123">
        <v>0.01</v>
      </c>
      <c r="H3123">
        <v>0</v>
      </c>
      <c r="I3123">
        <v>2.2222222222222199E-2</v>
      </c>
      <c r="J3123" s="1">
        <v>0</v>
      </c>
      <c r="K3123" t="s">
        <v>23239</v>
      </c>
      <c r="L3123" t="s">
        <v>29490</v>
      </c>
      <c r="M3123" t="s">
        <v>29491</v>
      </c>
    </row>
    <row r="3124" spans="1:13">
      <c r="A3124" s="1" t="s">
        <v>5141</v>
      </c>
      <c r="B3124">
        <v>9.3891893359899501E-6</v>
      </c>
      <c r="C3124" s="1">
        <v>8.6400945059388398E-6</v>
      </c>
      <c r="D3124">
        <v>1</v>
      </c>
      <c r="E3124">
        <v>1</v>
      </c>
      <c r="F3124">
        <v>0.94137931034482802</v>
      </c>
      <c r="G3124">
        <v>1</v>
      </c>
      <c r="H3124">
        <v>0.99342105263157898</v>
      </c>
      <c r="I3124">
        <v>1</v>
      </c>
      <c r="J3124" s="1" t="s">
        <v>23229</v>
      </c>
      <c r="K3124" t="s">
        <v>23238</v>
      </c>
      <c r="L3124" t="s">
        <v>29492</v>
      </c>
      <c r="M3124" t="s">
        <v>29493</v>
      </c>
    </row>
    <row r="3125" spans="1:13">
      <c r="A3125" s="1" t="s">
        <v>5142</v>
      </c>
      <c r="B3125">
        <v>3.4574351359536999E-7</v>
      </c>
      <c r="C3125" s="1">
        <v>1.21097780004974E-6</v>
      </c>
      <c r="D3125">
        <v>0</v>
      </c>
      <c r="E3125">
        <v>0.194444444444444</v>
      </c>
      <c r="F3125">
        <v>5.2083333333333296E-3</v>
      </c>
      <c r="G3125">
        <v>2.4390243902439001E-2</v>
      </c>
      <c r="H3125">
        <v>7.0422535211267599E-3</v>
      </c>
      <c r="I3125">
        <v>3.2467532467532499E-2</v>
      </c>
      <c r="J3125" s="1">
        <v>0</v>
      </c>
      <c r="K3125" t="s">
        <v>23238</v>
      </c>
      <c r="L3125" t="s">
        <v>29494</v>
      </c>
      <c r="M3125" t="s">
        <v>29495</v>
      </c>
    </row>
    <row r="3126" spans="1:13">
      <c r="A3126" s="1" t="s">
        <v>5143</v>
      </c>
      <c r="B3126">
        <v>9.6952352426611097E-6</v>
      </c>
      <c r="C3126" s="1">
        <v>2.3344679740786499E-6</v>
      </c>
      <c r="D3126">
        <v>1.5625E-2</v>
      </c>
      <c r="E3126">
        <v>0</v>
      </c>
      <c r="F3126">
        <v>0</v>
      </c>
      <c r="G3126">
        <v>0.29245283018867901</v>
      </c>
      <c r="H3126">
        <v>1.0416666666666701E-2</v>
      </c>
      <c r="I3126">
        <v>9.2592592592592601E-2</v>
      </c>
      <c r="J3126" s="1">
        <v>0</v>
      </c>
      <c r="K3126" t="s">
        <v>23238</v>
      </c>
      <c r="L3126" t="s">
        <v>29496</v>
      </c>
      <c r="M3126" t="s">
        <v>29497</v>
      </c>
    </row>
    <row r="3127" spans="1:13">
      <c r="A3127" s="1" t="s">
        <v>5144</v>
      </c>
      <c r="B3127">
        <v>1.2749071134674699E-7</v>
      </c>
      <c r="C3127" s="1">
        <v>3.0284440618171798E-6</v>
      </c>
      <c r="D3127">
        <v>1</v>
      </c>
      <c r="E3127">
        <v>1</v>
      </c>
      <c r="F3127">
        <v>0.99568965517241403</v>
      </c>
      <c r="G3127">
        <v>1</v>
      </c>
      <c r="H3127">
        <v>1</v>
      </c>
      <c r="I3127">
        <v>0.91935483870967705</v>
      </c>
      <c r="J3127" s="1">
        <v>1</v>
      </c>
      <c r="K3127" t="s">
        <v>23238</v>
      </c>
      <c r="L3127" t="s">
        <v>29498</v>
      </c>
      <c r="M3127" t="s">
        <v>29499</v>
      </c>
    </row>
    <row r="3128" spans="1:13">
      <c r="A3128" s="1" t="s">
        <v>5145</v>
      </c>
      <c r="B3128">
        <v>4.3956222448103297E-5</v>
      </c>
      <c r="C3128" s="1">
        <v>2.5338622457447097E-4</v>
      </c>
      <c r="D3128">
        <v>0.96428571428571397</v>
      </c>
      <c r="E3128">
        <v>0.98809523809523803</v>
      </c>
      <c r="F3128">
        <v>0.47115384615384598</v>
      </c>
      <c r="G3128">
        <v>0.65217391304347805</v>
      </c>
      <c r="H3128">
        <v>0.337662337662338</v>
      </c>
      <c r="I3128">
        <v>0.42241379310344801</v>
      </c>
      <c r="J3128" s="1" t="s">
        <v>23229</v>
      </c>
      <c r="K3128" t="s">
        <v>23242</v>
      </c>
      <c r="L3128" t="s">
        <v>29500</v>
      </c>
      <c r="M3128" t="s">
        <v>29501</v>
      </c>
    </row>
    <row r="3129" spans="1:13">
      <c r="A3129" s="1" t="s">
        <v>5146</v>
      </c>
      <c r="B3129">
        <v>2.8335365948419099E-5</v>
      </c>
      <c r="C3129" s="1">
        <v>2.0181918324329599E-7</v>
      </c>
      <c r="D3129">
        <v>0.17741935483870999</v>
      </c>
      <c r="E3129">
        <v>0.13793103448275901</v>
      </c>
      <c r="F3129">
        <v>0.13315217391304299</v>
      </c>
      <c r="G3129">
        <v>0.67741935483870996</v>
      </c>
      <c r="H3129">
        <v>0.11184210526315801</v>
      </c>
      <c r="I3129">
        <v>0.33928571428571402</v>
      </c>
      <c r="J3129" s="1" t="s">
        <v>23229</v>
      </c>
      <c r="K3129" t="s">
        <v>23242</v>
      </c>
      <c r="L3129" t="s">
        <v>29502</v>
      </c>
      <c r="M3129" t="s">
        <v>29503</v>
      </c>
    </row>
    <row r="3130" spans="1:13">
      <c r="A3130" s="1" t="s">
        <v>5147</v>
      </c>
      <c r="B3130">
        <v>4.0583582000055001E-7</v>
      </c>
      <c r="C3130" s="1">
        <v>6.1621656060475804E-6</v>
      </c>
      <c r="D3130">
        <v>1</v>
      </c>
      <c r="E3130">
        <v>0.99456521739130399</v>
      </c>
      <c r="F3130">
        <v>0.93333333333333302</v>
      </c>
      <c r="G3130">
        <v>1</v>
      </c>
      <c r="H3130">
        <v>0.99549549549549599</v>
      </c>
      <c r="I3130">
        <v>0.99166666666666703</v>
      </c>
      <c r="J3130" s="1">
        <v>1</v>
      </c>
      <c r="K3130" t="s">
        <v>23237</v>
      </c>
      <c r="L3130" t="s">
        <v>29504</v>
      </c>
      <c r="M3130" t="s">
        <v>29505</v>
      </c>
    </row>
    <row r="3131" spans="1:13">
      <c r="A3131" s="1" t="s">
        <v>5148</v>
      </c>
      <c r="B3131">
        <v>2.2072065196165799E-5</v>
      </c>
      <c r="C3131" s="1">
        <v>4.0235116769482298E-5</v>
      </c>
      <c r="D3131">
        <v>0.25925925925925902</v>
      </c>
      <c r="E3131">
        <v>0.45</v>
      </c>
      <c r="F3131">
        <v>0.17473118279569899</v>
      </c>
      <c r="G3131">
        <v>0.79166666666666696</v>
      </c>
      <c r="H3131">
        <v>0.1875</v>
      </c>
      <c r="I3131">
        <v>0.4</v>
      </c>
      <c r="J3131" s="1" t="s">
        <v>23229</v>
      </c>
      <c r="K3131" t="s">
        <v>23238</v>
      </c>
      <c r="L3131" t="s">
        <v>29506</v>
      </c>
      <c r="M3131" t="s">
        <v>29507</v>
      </c>
    </row>
    <row r="3132" spans="1:13">
      <c r="A3132" s="1" t="s">
        <v>5149</v>
      </c>
      <c r="B3132">
        <v>8.8472711307746796E-5</v>
      </c>
      <c r="C3132" s="1">
        <v>1.51188626310008E-3</v>
      </c>
      <c r="D3132">
        <v>0.98214285714285698</v>
      </c>
      <c r="E3132">
        <v>0.97126436781609204</v>
      </c>
      <c r="F3132">
        <v>0.984177215189873</v>
      </c>
      <c r="G3132">
        <v>0.13541666666666699</v>
      </c>
      <c r="H3132">
        <v>0.87254901960784303</v>
      </c>
      <c r="I3132">
        <v>0.28333333333333299</v>
      </c>
      <c r="J3132" s="1" t="s">
        <v>23229</v>
      </c>
      <c r="K3132" t="s">
        <v>23241</v>
      </c>
      <c r="L3132" t="s">
        <v>29508</v>
      </c>
      <c r="M3132" t="s">
        <v>29509</v>
      </c>
    </row>
    <row r="3133" spans="1:13">
      <c r="A3133" s="1" t="s">
        <v>5150</v>
      </c>
      <c r="B3133">
        <v>0</v>
      </c>
      <c r="C3133" s="1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s="1">
        <v>1</v>
      </c>
      <c r="K3133" t="s">
        <v>23237</v>
      </c>
      <c r="L3133" t="s">
        <v>29510</v>
      </c>
      <c r="M3133" t="s">
        <v>29511</v>
      </c>
    </row>
    <row r="3134" spans="1:13">
      <c r="A3134" s="1" t="s">
        <v>5151</v>
      </c>
      <c r="B3134">
        <v>1.1509143939258799E-8</v>
      </c>
      <c r="C3134" s="1">
        <v>5.1153165528827797E-7</v>
      </c>
      <c r="D3134">
        <v>1</v>
      </c>
      <c r="E3134">
        <v>1</v>
      </c>
      <c r="F3134">
        <v>1</v>
      </c>
      <c r="G3134">
        <v>0.74074074074074103</v>
      </c>
      <c r="H3134">
        <v>1</v>
      </c>
      <c r="I3134">
        <v>0.93617021276595702</v>
      </c>
      <c r="J3134" s="1">
        <v>1</v>
      </c>
      <c r="K3134" t="s">
        <v>23242</v>
      </c>
      <c r="L3134" t="s">
        <v>29512</v>
      </c>
      <c r="M3134" t="s">
        <v>29513</v>
      </c>
    </row>
    <row r="3135" spans="1:13">
      <c r="A3135" s="1" t="s">
        <v>5152</v>
      </c>
      <c r="B3135">
        <v>1.6926093582245299E-4</v>
      </c>
      <c r="C3135" s="1">
        <v>4.6774902354916702E-5</v>
      </c>
      <c r="D3135">
        <v>0.17857142857142899</v>
      </c>
      <c r="E3135">
        <v>0.89873417721519</v>
      </c>
      <c r="F3135">
        <v>0.177215189873418</v>
      </c>
      <c r="G3135">
        <v>5.4054054054054099E-2</v>
      </c>
      <c r="H3135">
        <v>0.18421052631578899</v>
      </c>
      <c r="I3135">
        <v>0.26136363636363602</v>
      </c>
      <c r="J3135" s="1">
        <v>0</v>
      </c>
      <c r="K3135" t="s">
        <v>23241</v>
      </c>
      <c r="L3135" t="s">
        <v>29514</v>
      </c>
      <c r="M3135" t="s">
        <v>29515</v>
      </c>
    </row>
    <row r="3136" spans="1:13">
      <c r="A3136" s="1" t="s">
        <v>5153</v>
      </c>
      <c r="B3136">
        <v>1.03326158383882E-7</v>
      </c>
      <c r="C3136" s="1">
        <v>7.6945403251299004E-6</v>
      </c>
      <c r="D3136">
        <v>1.6129032258064498E-2</v>
      </c>
      <c r="E3136">
        <v>0</v>
      </c>
      <c r="F3136">
        <v>0</v>
      </c>
      <c r="G3136">
        <v>0</v>
      </c>
      <c r="H3136">
        <v>2.27272727272727E-2</v>
      </c>
      <c r="I3136">
        <v>4.5045045045045001E-3</v>
      </c>
      <c r="J3136" s="1" t="s">
        <v>23229</v>
      </c>
      <c r="K3136" t="s">
        <v>23241</v>
      </c>
      <c r="L3136" t="s">
        <v>29516</v>
      </c>
      <c r="M3136" t="s">
        <v>29517</v>
      </c>
    </row>
    <row r="3137" spans="1:13">
      <c r="A3137" s="1" t="s">
        <v>5154</v>
      </c>
      <c r="B3137">
        <v>9.9953123335408106E-6</v>
      </c>
      <c r="C3137" s="1">
        <v>6.0550639538754804E-7</v>
      </c>
      <c r="D3137">
        <v>3.125E-2</v>
      </c>
      <c r="E3137">
        <v>5.0724637681159403E-2</v>
      </c>
      <c r="F3137">
        <v>0</v>
      </c>
      <c r="G3137">
        <v>0.214285714285714</v>
      </c>
      <c r="H3137">
        <v>0</v>
      </c>
      <c r="I3137">
        <v>3.77358490566038E-2</v>
      </c>
      <c r="J3137" s="1">
        <v>0</v>
      </c>
      <c r="K3137" t="s">
        <v>23238</v>
      </c>
      <c r="L3137" t="s">
        <v>29518</v>
      </c>
      <c r="M3137" t="s">
        <v>29519</v>
      </c>
    </row>
    <row r="3138" spans="1:13">
      <c r="A3138" s="1" t="s">
        <v>5155</v>
      </c>
      <c r="B3138">
        <v>4.4018451137086101E-5</v>
      </c>
      <c r="C3138" s="1">
        <v>7.79647221278213E-5</v>
      </c>
      <c r="D3138">
        <v>1</v>
      </c>
      <c r="E3138">
        <v>1</v>
      </c>
      <c r="F3138">
        <v>0.78157894736842104</v>
      </c>
      <c r="G3138">
        <v>0.967741935483871</v>
      </c>
      <c r="H3138">
        <v>0.98863636363636398</v>
      </c>
      <c r="I3138">
        <v>1</v>
      </c>
      <c r="J3138" s="1">
        <v>1</v>
      </c>
      <c r="K3138" t="s">
        <v>23240</v>
      </c>
      <c r="L3138" t="s">
        <v>29520</v>
      </c>
      <c r="M3138" t="s">
        <v>29521</v>
      </c>
    </row>
    <row r="3139" spans="1:13">
      <c r="A3139" s="1" t="s">
        <v>5156</v>
      </c>
      <c r="B3139">
        <v>3.5557995540722898E-6</v>
      </c>
      <c r="C3139" s="1">
        <v>1.41049358855343E-5</v>
      </c>
      <c r="D3139">
        <v>0</v>
      </c>
      <c r="E3139">
        <v>0</v>
      </c>
      <c r="F3139">
        <v>3.3557046979865801E-3</v>
      </c>
      <c r="G3139">
        <v>0</v>
      </c>
      <c r="H3139">
        <v>0</v>
      </c>
      <c r="I3139">
        <v>7.8947368421052599E-2</v>
      </c>
      <c r="J3139" s="1">
        <v>0</v>
      </c>
      <c r="K3139" t="s">
        <v>23238</v>
      </c>
      <c r="L3139" t="s">
        <v>29522</v>
      </c>
      <c r="M3139" t="s">
        <v>29523</v>
      </c>
    </row>
    <row r="3140" spans="1:13">
      <c r="A3140" s="1" t="s">
        <v>5157</v>
      </c>
      <c r="B3140">
        <v>1.03178227460928E-6</v>
      </c>
      <c r="C3140" s="1">
        <v>2.7695338850031701E-7</v>
      </c>
      <c r="D3140">
        <v>1</v>
      </c>
      <c r="E3140">
        <v>1</v>
      </c>
      <c r="F3140">
        <v>0.99175824175824201</v>
      </c>
      <c r="G3140">
        <v>0.967741935483871</v>
      </c>
      <c r="H3140">
        <v>0.993506493506494</v>
      </c>
      <c r="I3140">
        <v>0.87234042553191504</v>
      </c>
      <c r="J3140" s="1">
        <v>1</v>
      </c>
      <c r="K3140" t="s">
        <v>23238</v>
      </c>
      <c r="L3140" t="s">
        <v>29524</v>
      </c>
      <c r="M3140" t="s">
        <v>29525</v>
      </c>
    </row>
    <row r="3141" spans="1:13">
      <c r="A3141" s="1" t="s">
        <v>5158</v>
      </c>
      <c r="B3141">
        <v>4.9298727616394205E-7</v>
      </c>
      <c r="C3141" s="1">
        <v>4.2577284161774799E-8</v>
      </c>
      <c r="D3141">
        <v>1</v>
      </c>
      <c r="E3141">
        <v>1</v>
      </c>
      <c r="F3141">
        <v>0.987179487179487</v>
      </c>
      <c r="G3141">
        <v>1</v>
      </c>
      <c r="H3141">
        <v>0.99115044247787598</v>
      </c>
      <c r="I3141">
        <v>0.99565217391304395</v>
      </c>
      <c r="J3141" s="1">
        <v>0.54545454545454497</v>
      </c>
      <c r="K3141" t="s">
        <v>23238</v>
      </c>
      <c r="L3141" t="s">
        <v>29526</v>
      </c>
      <c r="M3141" t="s">
        <v>29527</v>
      </c>
    </row>
    <row r="3142" spans="1:13">
      <c r="A3142" s="1" t="s">
        <v>5159</v>
      </c>
      <c r="B3142">
        <v>1.3316597372668899E-7</v>
      </c>
      <c r="C3142" s="1">
        <v>1.71937878213827E-6</v>
      </c>
      <c r="D3142">
        <v>0</v>
      </c>
      <c r="E3142">
        <v>0</v>
      </c>
      <c r="F3142">
        <v>0</v>
      </c>
      <c r="G3142">
        <v>0.01</v>
      </c>
      <c r="H3142">
        <v>3.77358490566038E-2</v>
      </c>
      <c r="I3142">
        <v>0</v>
      </c>
      <c r="J3142" s="1">
        <v>0</v>
      </c>
      <c r="K3142" t="s">
        <v>23239</v>
      </c>
      <c r="L3142" t="s">
        <v>29528</v>
      </c>
      <c r="M3142" t="s">
        <v>29529</v>
      </c>
    </row>
    <row r="3143" spans="1:13">
      <c r="A3143" s="1" t="s">
        <v>5160</v>
      </c>
      <c r="B3143">
        <v>2.0463309866054999E-4</v>
      </c>
      <c r="C3143" s="1">
        <v>3.1765861895952899E-4</v>
      </c>
      <c r="D3143">
        <v>7.69230769230769E-2</v>
      </c>
      <c r="E3143">
        <v>1.20481927710843E-2</v>
      </c>
      <c r="F3143">
        <v>0.45135135135135102</v>
      </c>
      <c r="G3143">
        <v>7.69230769230769E-2</v>
      </c>
      <c r="H3143">
        <v>0.31696428571428598</v>
      </c>
      <c r="I3143">
        <v>0.19</v>
      </c>
      <c r="J3143" s="1">
        <v>4.5454545454545497E-2</v>
      </c>
      <c r="K3143" t="s">
        <v>23242</v>
      </c>
      <c r="L3143" t="s">
        <v>29530</v>
      </c>
      <c r="M3143" t="s">
        <v>29531</v>
      </c>
    </row>
    <row r="3144" spans="1:13">
      <c r="A3144" s="1" t="s">
        <v>5161</v>
      </c>
      <c r="B3144">
        <v>1.11492222058432E-6</v>
      </c>
      <c r="C3144" s="1">
        <v>3.5148866073712003E-4</v>
      </c>
      <c r="D3144">
        <v>0.51666666666666705</v>
      </c>
      <c r="E3144">
        <v>0.651685393258427</v>
      </c>
      <c r="F3144">
        <v>0.41463414634146301</v>
      </c>
      <c r="G3144">
        <v>0.102564102564103</v>
      </c>
      <c r="H3144">
        <v>0.125</v>
      </c>
      <c r="I3144">
        <v>0.14285714285714299</v>
      </c>
      <c r="J3144" s="1" t="s">
        <v>23229</v>
      </c>
      <c r="K3144" t="s">
        <v>23241</v>
      </c>
      <c r="L3144" t="s">
        <v>29532</v>
      </c>
      <c r="M3144" t="s">
        <v>29533</v>
      </c>
    </row>
    <row r="3145" spans="1:13">
      <c r="A3145" s="1" t="s">
        <v>5162</v>
      </c>
      <c r="B3145">
        <v>1.68966653700077E-4</v>
      </c>
      <c r="C3145" s="1">
        <v>3.97605508238621E-6</v>
      </c>
      <c r="D3145">
        <v>0.15625</v>
      </c>
      <c r="E3145">
        <v>1.5625E-2</v>
      </c>
      <c r="F3145">
        <v>0.44871794871794901</v>
      </c>
      <c r="G3145">
        <v>0.169811320754717</v>
      </c>
      <c r="H3145">
        <v>0.69902912621359203</v>
      </c>
      <c r="I3145">
        <v>0.14159292035398199</v>
      </c>
      <c r="J3145" s="1">
        <v>1</v>
      </c>
      <c r="K3145" t="s">
        <v>23238</v>
      </c>
      <c r="L3145" t="s">
        <v>29534</v>
      </c>
      <c r="M3145" t="s">
        <v>29535</v>
      </c>
    </row>
    <row r="3146" spans="1:13">
      <c r="A3146" s="1" t="s">
        <v>5163</v>
      </c>
      <c r="B3146">
        <v>1.48523363667116E-5</v>
      </c>
      <c r="C3146" s="1">
        <v>1.0738821692476901E-5</v>
      </c>
      <c r="D3146">
        <v>0.91379310344827602</v>
      </c>
      <c r="E3146">
        <v>0.60256410256410298</v>
      </c>
      <c r="F3146">
        <v>0.94196428571428603</v>
      </c>
      <c r="G3146">
        <v>0.97368421052631604</v>
      </c>
      <c r="H3146">
        <v>0.99166666666666703</v>
      </c>
      <c r="I3146">
        <v>0.96969696969696995</v>
      </c>
      <c r="J3146" s="1">
        <v>1</v>
      </c>
      <c r="K3146" t="s">
        <v>23238</v>
      </c>
      <c r="L3146" t="s">
        <v>29536</v>
      </c>
      <c r="M3146" t="s">
        <v>29537</v>
      </c>
    </row>
    <row r="3147" spans="1:13">
      <c r="A3147" s="1" t="s">
        <v>5164</v>
      </c>
      <c r="B3147">
        <v>7.8765727958372898E-5</v>
      </c>
      <c r="C3147" s="1">
        <v>3.2581092966476499E-6</v>
      </c>
      <c r="D3147">
        <v>0.467741935483871</v>
      </c>
      <c r="E3147">
        <v>0.75</v>
      </c>
      <c r="F3147">
        <v>0.55524861878453002</v>
      </c>
      <c r="G3147">
        <v>0.46969696969697</v>
      </c>
      <c r="H3147">
        <v>0.587209302325581</v>
      </c>
      <c r="I3147">
        <v>0.53921568627451</v>
      </c>
      <c r="J3147" s="1">
        <v>0.4</v>
      </c>
      <c r="K3147" t="s">
        <v>23242</v>
      </c>
      <c r="L3147" t="s">
        <v>29538</v>
      </c>
      <c r="M3147" t="s">
        <v>29539</v>
      </c>
    </row>
    <row r="3148" spans="1:13">
      <c r="A3148" s="1" t="s">
        <v>5165</v>
      </c>
      <c r="B3148">
        <v>9.3221273101625408E-6</v>
      </c>
      <c r="C3148" s="1">
        <v>6.0084770662918101E-5</v>
      </c>
      <c r="D3148">
        <v>0.953125</v>
      </c>
      <c r="E3148">
        <v>1</v>
      </c>
      <c r="F3148">
        <v>1</v>
      </c>
      <c r="G3148">
        <v>0.83018867924528295</v>
      </c>
      <c r="H3148">
        <v>0.97368421052631604</v>
      </c>
      <c r="I3148">
        <v>0.79565217391304299</v>
      </c>
      <c r="J3148" s="1">
        <v>1</v>
      </c>
      <c r="K3148" t="s">
        <v>23241</v>
      </c>
      <c r="L3148" t="s">
        <v>29540</v>
      </c>
      <c r="M3148" t="s">
        <v>29541</v>
      </c>
    </row>
    <row r="3149" spans="1:13">
      <c r="A3149" s="1" t="s">
        <v>5166</v>
      </c>
      <c r="B3149">
        <v>3.3346809028040202E-6</v>
      </c>
      <c r="C3149" s="1">
        <v>6.5040594007870302E-8</v>
      </c>
      <c r="D3149">
        <v>0.81666666666666698</v>
      </c>
      <c r="E3149">
        <v>1</v>
      </c>
      <c r="F3149">
        <v>0.99408284023668603</v>
      </c>
      <c r="G3149">
        <v>0.984375</v>
      </c>
      <c r="H3149">
        <v>1</v>
      </c>
      <c r="I3149">
        <v>1</v>
      </c>
      <c r="J3149" s="1">
        <v>1</v>
      </c>
      <c r="K3149" t="s">
        <v>23238</v>
      </c>
      <c r="L3149" t="s">
        <v>29542</v>
      </c>
      <c r="M3149" t="s">
        <v>29543</v>
      </c>
    </row>
    <row r="3150" spans="1:13">
      <c r="A3150" s="1" t="s">
        <v>5167</v>
      </c>
      <c r="B3150">
        <v>2.1828148330476499E-4</v>
      </c>
      <c r="C3150" s="1">
        <v>7.2163209474593399E-5</v>
      </c>
      <c r="D3150">
        <v>0.25806451612903197</v>
      </c>
      <c r="E3150">
        <v>4.3956043956044001E-2</v>
      </c>
      <c r="F3150">
        <v>0.19867549668874199</v>
      </c>
      <c r="G3150">
        <v>0.198275862068966</v>
      </c>
      <c r="H3150">
        <v>0.26785714285714302</v>
      </c>
      <c r="I3150">
        <v>0.209677419354839</v>
      </c>
      <c r="J3150" s="1">
        <v>0.36363636363636398</v>
      </c>
      <c r="K3150" t="s">
        <v>23239</v>
      </c>
      <c r="L3150" t="s">
        <v>29544</v>
      </c>
      <c r="M3150" t="s">
        <v>29545</v>
      </c>
    </row>
    <row r="3151" spans="1:13">
      <c r="A3151" s="1" t="s">
        <v>5168</v>
      </c>
      <c r="B3151">
        <v>3.6610546690826997E-5</v>
      </c>
      <c r="C3151" s="1">
        <v>6.2675750414320498E-6</v>
      </c>
      <c r="D3151">
        <v>1</v>
      </c>
      <c r="E3151">
        <v>0.99342105263157898</v>
      </c>
      <c r="F3151">
        <v>0.70408163265306101</v>
      </c>
      <c r="G3151">
        <v>0.92857142857142905</v>
      </c>
      <c r="H3151">
        <v>0.79838709677419395</v>
      </c>
      <c r="I3151">
        <v>0.90217391304347805</v>
      </c>
      <c r="J3151" s="1">
        <v>1</v>
      </c>
      <c r="K3151" t="s">
        <v>23238</v>
      </c>
      <c r="L3151" t="s">
        <v>29546</v>
      </c>
      <c r="M3151" t="s">
        <v>29547</v>
      </c>
    </row>
    <row r="3152" spans="1:13">
      <c r="A3152" s="1" t="s">
        <v>5169</v>
      </c>
      <c r="B3152">
        <v>3.0581510096923398E-5</v>
      </c>
      <c r="C3152" s="1">
        <v>2.2908704105981001E-4</v>
      </c>
      <c r="D3152">
        <v>1.5625E-2</v>
      </c>
      <c r="E3152">
        <v>0</v>
      </c>
      <c r="F3152">
        <v>2.3936170212765999E-2</v>
      </c>
      <c r="G3152">
        <v>0</v>
      </c>
      <c r="H3152">
        <v>0.255</v>
      </c>
      <c r="I3152">
        <v>2.33644859813084E-2</v>
      </c>
      <c r="J3152" s="1">
        <v>0.22727272727272699</v>
      </c>
      <c r="K3152" t="s">
        <v>23241</v>
      </c>
      <c r="L3152" t="s">
        <v>29548</v>
      </c>
      <c r="M3152" t="s">
        <v>29549</v>
      </c>
    </row>
    <row r="3153" spans="1:13">
      <c r="A3153" s="1" t="s">
        <v>5170</v>
      </c>
      <c r="B3153">
        <v>1.65273641283547E-7</v>
      </c>
      <c r="C3153" s="1">
        <v>1.2324795988406601E-10</v>
      </c>
      <c r="D3153">
        <v>0.96875</v>
      </c>
      <c r="E3153">
        <v>0.99473684210526303</v>
      </c>
      <c r="F3153">
        <v>1</v>
      </c>
      <c r="G3153">
        <v>1</v>
      </c>
      <c r="H3153">
        <v>1</v>
      </c>
      <c r="I3153">
        <v>1</v>
      </c>
      <c r="J3153" s="1">
        <v>1</v>
      </c>
      <c r="K3153" t="s">
        <v>23239</v>
      </c>
      <c r="L3153" t="s">
        <v>29550</v>
      </c>
      <c r="M3153" t="s">
        <v>29551</v>
      </c>
    </row>
    <row r="3154" spans="1:13">
      <c r="A3154" s="1" t="s">
        <v>5171</v>
      </c>
      <c r="B3154">
        <v>2.3483691953515001E-9</v>
      </c>
      <c r="C3154" s="1">
        <v>1.8151164004209101E-7</v>
      </c>
      <c r="D3154">
        <v>3.4482758620689703E-2</v>
      </c>
      <c r="E3154">
        <v>0</v>
      </c>
      <c r="F3154">
        <v>4.7619047619047603E-2</v>
      </c>
      <c r="G3154">
        <v>0</v>
      </c>
      <c r="H3154">
        <v>8.6206896551724102E-2</v>
      </c>
      <c r="I3154">
        <v>4.2553191489361701E-2</v>
      </c>
      <c r="J3154" s="1">
        <v>0</v>
      </c>
      <c r="K3154" t="s">
        <v>23238</v>
      </c>
      <c r="L3154" t="s">
        <v>29552</v>
      </c>
      <c r="M3154" t="s">
        <v>29553</v>
      </c>
    </row>
    <row r="3155" spans="1:13">
      <c r="A3155" s="1" t="s">
        <v>5172</v>
      </c>
      <c r="B3155">
        <v>2.2259940628590899E-7</v>
      </c>
      <c r="C3155" s="1">
        <v>3.7029922199435102E-6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0.86607142857142905</v>
      </c>
      <c r="J3155" s="1" t="s">
        <v>23229</v>
      </c>
      <c r="K3155" t="s">
        <v>23241</v>
      </c>
      <c r="L3155" t="s">
        <v>29554</v>
      </c>
      <c r="M3155" t="s">
        <v>29555</v>
      </c>
    </row>
    <row r="3156" spans="1:13">
      <c r="A3156" s="1" t="s">
        <v>5173</v>
      </c>
      <c r="B3156">
        <v>3.6047548594714702E-5</v>
      </c>
      <c r="C3156" s="1">
        <v>6.8763954913866302E-5</v>
      </c>
      <c r="D3156">
        <v>0.98387096774193505</v>
      </c>
      <c r="E3156">
        <v>0.984375</v>
      </c>
      <c r="F3156">
        <v>0.99722222222222201</v>
      </c>
      <c r="G3156">
        <v>0.85714285714285698</v>
      </c>
      <c r="H3156">
        <v>0.96491228070175405</v>
      </c>
      <c r="I3156">
        <v>0.69680851063829796</v>
      </c>
      <c r="J3156" s="1">
        <v>0</v>
      </c>
      <c r="K3156" t="s">
        <v>23238</v>
      </c>
      <c r="L3156" t="s">
        <v>29556</v>
      </c>
      <c r="M3156" t="s">
        <v>29557</v>
      </c>
    </row>
    <row r="3157" spans="1:13">
      <c r="A3157" s="1" t="s">
        <v>5174</v>
      </c>
      <c r="B3157">
        <v>3.52260107023029E-8</v>
      </c>
      <c r="C3157" s="1">
        <v>1.5714473939879301E-7</v>
      </c>
      <c r="D3157">
        <v>1</v>
      </c>
      <c r="E3157">
        <v>0.930379746835443</v>
      </c>
      <c r="F3157">
        <v>1</v>
      </c>
      <c r="G3157">
        <v>1</v>
      </c>
      <c r="H3157">
        <v>1</v>
      </c>
      <c r="I3157">
        <v>1</v>
      </c>
      <c r="J3157" s="1">
        <v>1</v>
      </c>
      <c r="K3157" t="s">
        <v>23242</v>
      </c>
      <c r="L3157" t="s">
        <v>29558</v>
      </c>
      <c r="M3157" t="s">
        <v>29559</v>
      </c>
    </row>
    <row r="3158" spans="1:13">
      <c r="A3158" s="1" t="s">
        <v>5175</v>
      </c>
      <c r="B3158">
        <v>5.5820404873174503E-6</v>
      </c>
      <c r="C3158" s="1">
        <v>1.42548349910555E-4</v>
      </c>
      <c r="D3158">
        <v>0.17741935483870999</v>
      </c>
      <c r="E3158">
        <v>0.41847826086956502</v>
      </c>
      <c r="F3158">
        <v>0.22692307692307701</v>
      </c>
      <c r="G3158">
        <v>0.09</v>
      </c>
      <c r="H3158">
        <v>0.30327868852459</v>
      </c>
      <c r="I3158">
        <v>9.74576271186441E-2</v>
      </c>
      <c r="J3158" s="1">
        <v>0</v>
      </c>
      <c r="K3158" t="s">
        <v>23241</v>
      </c>
      <c r="L3158" t="s">
        <v>29560</v>
      </c>
      <c r="M3158" t="s">
        <v>29561</v>
      </c>
    </row>
    <row r="3159" spans="1:13">
      <c r="A3159" s="1" t="s">
        <v>5176</v>
      </c>
      <c r="B3159">
        <v>2.4623067378299702E-6</v>
      </c>
      <c r="C3159" s="1">
        <v>3.6988816736503699E-6</v>
      </c>
      <c r="D3159">
        <v>0</v>
      </c>
      <c r="E3159">
        <v>0</v>
      </c>
      <c r="F3159">
        <v>4.5871559633027499E-3</v>
      </c>
      <c r="G3159">
        <v>0.41666666666666702</v>
      </c>
      <c r="H3159">
        <v>7.8125E-3</v>
      </c>
      <c r="I3159">
        <v>7.1428571428571397E-2</v>
      </c>
      <c r="J3159" s="1" t="s">
        <v>23229</v>
      </c>
      <c r="K3159" t="s">
        <v>23238</v>
      </c>
      <c r="L3159" t="s">
        <v>29562</v>
      </c>
      <c r="M3159" t="s">
        <v>29563</v>
      </c>
    </row>
    <row r="3160" spans="1:13">
      <c r="A3160" s="1" t="s">
        <v>5177</v>
      </c>
      <c r="B3160">
        <v>5.9181602159546101E-6</v>
      </c>
      <c r="C3160" s="1">
        <v>2.6952527141695101E-5</v>
      </c>
      <c r="D3160">
        <v>0.32500000000000001</v>
      </c>
      <c r="E3160">
        <v>0.35074626865671599</v>
      </c>
      <c r="F3160">
        <v>0.47252747252747301</v>
      </c>
      <c r="G3160">
        <v>0.33333333333333298</v>
      </c>
      <c r="H3160">
        <v>0.51960784313725505</v>
      </c>
      <c r="I3160">
        <v>0.5</v>
      </c>
      <c r="J3160" s="1">
        <v>0</v>
      </c>
      <c r="K3160" t="s">
        <v>23239</v>
      </c>
      <c r="L3160" t="s">
        <v>29564</v>
      </c>
      <c r="M3160" t="s">
        <v>29565</v>
      </c>
    </row>
    <row r="3161" spans="1:13">
      <c r="A3161" s="1" t="s">
        <v>5178</v>
      </c>
      <c r="B3161">
        <v>7.7151651335097104E-6</v>
      </c>
      <c r="C3161" s="1">
        <v>9.2337768800385107E-9</v>
      </c>
      <c r="D3161">
        <v>0.5</v>
      </c>
      <c r="E3161">
        <v>0.71428571428571397</v>
      </c>
      <c r="F3161">
        <v>0.91258741258741305</v>
      </c>
      <c r="G3161">
        <v>0.47058823529411797</v>
      </c>
      <c r="H3161">
        <v>0.83898305084745795</v>
      </c>
      <c r="I3161">
        <v>0.763636363636364</v>
      </c>
      <c r="J3161" s="1">
        <v>1</v>
      </c>
      <c r="K3161" t="s">
        <v>23241</v>
      </c>
      <c r="L3161" t="s">
        <v>29566</v>
      </c>
      <c r="M3161" t="s">
        <v>29567</v>
      </c>
    </row>
    <row r="3162" spans="1:13">
      <c r="A3162" s="1" t="s">
        <v>5179</v>
      </c>
      <c r="B3162">
        <v>1.6681609481825901E-4</v>
      </c>
      <c r="C3162" s="1">
        <v>6.5112374209197194E-5</v>
      </c>
      <c r="D3162">
        <v>0.55357142857142905</v>
      </c>
      <c r="E3162">
        <v>0.77922077922077904</v>
      </c>
      <c r="F3162">
        <v>0.29597701149425298</v>
      </c>
      <c r="G3162">
        <v>0.06</v>
      </c>
      <c r="H3162">
        <v>0.43975903614457801</v>
      </c>
      <c r="I3162">
        <v>0.266666666666667</v>
      </c>
      <c r="J3162" s="1">
        <v>0.9375</v>
      </c>
      <c r="K3162" t="s">
        <v>23238</v>
      </c>
      <c r="L3162" t="s">
        <v>29568</v>
      </c>
      <c r="M3162" t="s">
        <v>29569</v>
      </c>
    </row>
    <row r="3163" spans="1:13">
      <c r="A3163" s="1" t="s">
        <v>5180</v>
      </c>
      <c r="B3163">
        <v>1.1008411431858E-4</v>
      </c>
      <c r="C3163" s="1">
        <v>5.87626382126041E-5</v>
      </c>
      <c r="D3163">
        <v>0.67857142857142905</v>
      </c>
      <c r="E3163">
        <v>0.92537313432835799</v>
      </c>
      <c r="F3163">
        <v>0.615789473684211</v>
      </c>
      <c r="G3163">
        <v>1</v>
      </c>
      <c r="H3163">
        <v>0.48611111111111099</v>
      </c>
      <c r="I3163">
        <v>0.78125</v>
      </c>
      <c r="J3163" s="1">
        <v>1</v>
      </c>
      <c r="K3163" t="s">
        <v>23238</v>
      </c>
      <c r="L3163" t="s">
        <v>29570</v>
      </c>
      <c r="M3163" t="s">
        <v>29571</v>
      </c>
    </row>
    <row r="3164" spans="1:13">
      <c r="A3164" s="1" t="s">
        <v>5181</v>
      </c>
      <c r="B3164">
        <v>1.04995436218745E-6</v>
      </c>
      <c r="C3164" s="1">
        <v>1.52191612627367E-6</v>
      </c>
      <c r="D3164">
        <v>1</v>
      </c>
      <c r="E3164">
        <v>1</v>
      </c>
      <c r="F3164">
        <v>1</v>
      </c>
      <c r="G3164">
        <v>0.29166666666666696</v>
      </c>
      <c r="H3164">
        <v>1</v>
      </c>
      <c r="I3164">
        <v>0.81395348837209303</v>
      </c>
      <c r="J3164" s="1">
        <v>1</v>
      </c>
      <c r="K3164" t="s">
        <v>23244</v>
      </c>
      <c r="L3164" t="s">
        <v>29572</v>
      </c>
      <c r="M3164" t="s">
        <v>29573</v>
      </c>
    </row>
    <row r="3165" spans="1:13">
      <c r="A3165" s="1" t="s">
        <v>5182</v>
      </c>
      <c r="B3165">
        <v>1.3027373813942601E-7</v>
      </c>
      <c r="C3165" s="1">
        <v>5.1209090361948302E-5</v>
      </c>
      <c r="D3165">
        <v>1</v>
      </c>
      <c r="E3165">
        <v>1</v>
      </c>
      <c r="F3165">
        <v>0.99700598802395202</v>
      </c>
      <c r="G3165">
        <v>0.55434782608695699</v>
      </c>
      <c r="H3165">
        <v>1</v>
      </c>
      <c r="I3165">
        <v>0.86419753086419704</v>
      </c>
      <c r="J3165" s="1">
        <v>0.95454545454545503</v>
      </c>
      <c r="K3165" t="s">
        <v>23241</v>
      </c>
      <c r="L3165" t="s">
        <v>29574</v>
      </c>
      <c r="M3165" t="s">
        <v>29575</v>
      </c>
    </row>
    <row r="3166" spans="1:13">
      <c r="A3166" s="1" t="s">
        <v>5183</v>
      </c>
      <c r="B3166">
        <v>2.47736961212115E-8</v>
      </c>
      <c r="C3166" s="1">
        <v>1.81767211264056E-7</v>
      </c>
      <c r="D3166">
        <v>0.984375</v>
      </c>
      <c r="E3166">
        <v>1</v>
      </c>
      <c r="F3166">
        <v>0.97872340425531901</v>
      </c>
      <c r="G3166">
        <v>1</v>
      </c>
      <c r="H3166">
        <v>1</v>
      </c>
      <c r="I3166">
        <v>1</v>
      </c>
      <c r="J3166" s="1">
        <v>1</v>
      </c>
      <c r="K3166" t="s">
        <v>23238</v>
      </c>
      <c r="L3166" t="s">
        <v>29576</v>
      </c>
      <c r="M3166" t="s">
        <v>29577</v>
      </c>
    </row>
    <row r="3167" spans="1:13">
      <c r="A3167" s="1" t="s">
        <v>5184</v>
      </c>
      <c r="B3167">
        <v>8.4032095043186494E-5</v>
      </c>
      <c r="C3167" s="1">
        <v>1.2397889453637701E-5</v>
      </c>
      <c r="D3167">
        <v>0.125</v>
      </c>
      <c r="E3167">
        <v>0.40384615384615402</v>
      </c>
      <c r="F3167">
        <v>0.11111111111111099</v>
      </c>
      <c r="G3167">
        <v>0</v>
      </c>
      <c r="H3167">
        <v>0.1953125</v>
      </c>
      <c r="I3167">
        <v>6.0606060606060601E-2</v>
      </c>
      <c r="J3167" s="1">
        <v>0</v>
      </c>
      <c r="K3167" t="s">
        <v>23240</v>
      </c>
      <c r="L3167" t="s">
        <v>29578</v>
      </c>
      <c r="M3167" t="s">
        <v>29579</v>
      </c>
    </row>
    <row r="3168" spans="1:13">
      <c r="A3168" s="1" t="s">
        <v>5185</v>
      </c>
      <c r="B3168">
        <v>7.3248641900512799E-8</v>
      </c>
      <c r="C3168" s="1">
        <v>7.2867067179660497E-8</v>
      </c>
      <c r="D3168">
        <v>0.98214285714285698</v>
      </c>
      <c r="E3168">
        <v>0.938271604938272</v>
      </c>
      <c r="F3168">
        <v>1</v>
      </c>
      <c r="G3168">
        <v>1</v>
      </c>
      <c r="H3168">
        <v>1</v>
      </c>
      <c r="I3168">
        <v>1</v>
      </c>
      <c r="J3168" s="1">
        <v>1</v>
      </c>
      <c r="K3168" t="s">
        <v>23242</v>
      </c>
      <c r="L3168" t="s">
        <v>29580</v>
      </c>
      <c r="M3168" t="s">
        <v>29581</v>
      </c>
    </row>
    <row r="3169" spans="1:13">
      <c r="A3169" s="1" t="s">
        <v>5186</v>
      </c>
      <c r="B3169">
        <v>4.0152497769350997E-8</v>
      </c>
      <c r="C3169" s="1">
        <v>4.6382712851638399E-6</v>
      </c>
      <c r="D3169">
        <v>0</v>
      </c>
      <c r="E3169">
        <v>6.2500000000000003E-3</v>
      </c>
      <c r="F3169">
        <v>0</v>
      </c>
      <c r="G3169">
        <v>0.11764705882352899</v>
      </c>
      <c r="H3169">
        <v>0</v>
      </c>
      <c r="I3169">
        <v>4.08163265306122E-2</v>
      </c>
      <c r="J3169" s="1">
        <v>0</v>
      </c>
      <c r="K3169" t="s">
        <v>23241</v>
      </c>
      <c r="L3169" t="s">
        <v>29582</v>
      </c>
      <c r="M3169" t="s">
        <v>29583</v>
      </c>
    </row>
    <row r="3170" spans="1:13">
      <c r="A3170" s="1" t="s">
        <v>5187</v>
      </c>
      <c r="B3170">
        <v>9.2450591555047901E-6</v>
      </c>
      <c r="C3170" s="1">
        <v>4.1893219126448501E-6</v>
      </c>
      <c r="D3170">
        <v>0</v>
      </c>
      <c r="E3170">
        <v>0</v>
      </c>
      <c r="F3170">
        <v>1.0869565217391301E-2</v>
      </c>
      <c r="G3170">
        <v>0.1</v>
      </c>
      <c r="H3170">
        <v>9.45945945945946E-2</v>
      </c>
      <c r="I3170">
        <v>3.4482758620689703E-2</v>
      </c>
      <c r="J3170" s="1" t="s">
        <v>23229</v>
      </c>
      <c r="K3170" t="s">
        <v>23242</v>
      </c>
      <c r="L3170" t="s">
        <v>29584</v>
      </c>
      <c r="M3170" t="s">
        <v>29585</v>
      </c>
    </row>
    <row r="3171" spans="1:13">
      <c r="A3171" s="1" t="s">
        <v>5188</v>
      </c>
      <c r="B3171">
        <v>1.8812921871427001E-6</v>
      </c>
      <c r="C3171" s="1">
        <v>4.9230620726932001E-5</v>
      </c>
      <c r="D3171">
        <v>1</v>
      </c>
      <c r="E3171">
        <v>0.984375</v>
      </c>
      <c r="F3171">
        <v>1</v>
      </c>
      <c r="G3171">
        <v>1</v>
      </c>
      <c r="H3171">
        <v>0.98039215686274495</v>
      </c>
      <c r="I3171">
        <v>0.93434343434343403</v>
      </c>
      <c r="J3171" s="1">
        <v>1</v>
      </c>
      <c r="K3171" t="s">
        <v>23238</v>
      </c>
      <c r="L3171" t="s">
        <v>29586</v>
      </c>
      <c r="M3171" t="s">
        <v>29587</v>
      </c>
    </row>
    <row r="3172" spans="1:13">
      <c r="A3172" s="1" t="s">
        <v>5189</v>
      </c>
      <c r="B3172">
        <v>6.27389482924064E-5</v>
      </c>
      <c r="C3172" s="1">
        <v>8.7989418217223104E-6</v>
      </c>
      <c r="D3172">
        <v>0.19354838709677399</v>
      </c>
      <c r="E3172">
        <v>1.74418604651163E-2</v>
      </c>
      <c r="F3172">
        <v>8.8397790055248601E-2</v>
      </c>
      <c r="G3172">
        <v>0.61842105263157898</v>
      </c>
      <c r="H3172">
        <v>4.6875E-2</v>
      </c>
      <c r="I3172">
        <v>0.44067796610169502</v>
      </c>
      <c r="J3172" s="1" t="s">
        <v>23229</v>
      </c>
      <c r="K3172" t="s">
        <v>23237</v>
      </c>
      <c r="L3172" t="s">
        <v>29588</v>
      </c>
      <c r="M3172" t="s">
        <v>29589</v>
      </c>
    </row>
    <row r="3173" spans="1:13">
      <c r="A3173" s="1" t="s">
        <v>5190</v>
      </c>
      <c r="B3173">
        <v>9.4589876959999399E-7</v>
      </c>
      <c r="C3173" s="1">
        <v>2.9367156299528101E-5</v>
      </c>
      <c r="D3173">
        <v>0.85</v>
      </c>
      <c r="E3173">
        <v>1</v>
      </c>
      <c r="F3173">
        <v>0.91621621621621618</v>
      </c>
      <c r="G3173">
        <v>1</v>
      </c>
      <c r="H3173">
        <v>0.70833333333333304</v>
      </c>
      <c r="I3173">
        <v>0.83802816901408494</v>
      </c>
      <c r="J3173" s="1">
        <v>1</v>
      </c>
      <c r="K3173" t="s">
        <v>23245</v>
      </c>
      <c r="L3173" t="s">
        <v>29590</v>
      </c>
      <c r="M3173" t="s">
        <v>29591</v>
      </c>
    </row>
    <row r="3174" spans="1:13">
      <c r="A3174" s="1" t="s">
        <v>5191</v>
      </c>
      <c r="B3174">
        <v>1.15484491315548E-5</v>
      </c>
      <c r="C3174" s="1">
        <v>9.6514595502646795E-8</v>
      </c>
      <c r="D3174">
        <v>0</v>
      </c>
      <c r="E3174">
        <v>4.8780487804878099E-2</v>
      </c>
      <c r="F3174">
        <v>0</v>
      </c>
      <c r="G3174">
        <v>0</v>
      </c>
      <c r="H3174">
        <v>0</v>
      </c>
      <c r="I3174">
        <v>0</v>
      </c>
      <c r="J3174" s="1">
        <v>0</v>
      </c>
      <c r="K3174" t="s">
        <v>23239</v>
      </c>
      <c r="L3174" t="s">
        <v>29592</v>
      </c>
      <c r="M3174" t="s">
        <v>29593</v>
      </c>
    </row>
    <row r="3175" spans="1:13">
      <c r="A3175" s="1" t="s">
        <v>5192</v>
      </c>
      <c r="B3175">
        <v>2.0220507351217201E-6</v>
      </c>
      <c r="C3175" s="1">
        <v>7.5068402186661796E-7</v>
      </c>
      <c r="D3175">
        <v>1</v>
      </c>
      <c r="E3175">
        <v>0.99462365591397806</v>
      </c>
      <c r="F3175">
        <v>0.98684210526315796</v>
      </c>
      <c r="G3175">
        <v>1</v>
      </c>
      <c r="H3175">
        <v>0.99462365591397806</v>
      </c>
      <c r="I3175">
        <v>0.992307692307692</v>
      </c>
      <c r="J3175" s="1">
        <v>1</v>
      </c>
      <c r="K3175" t="s">
        <v>23239</v>
      </c>
      <c r="L3175" t="s">
        <v>29594</v>
      </c>
      <c r="M3175" t="s">
        <v>29595</v>
      </c>
    </row>
    <row r="3176" spans="1:13">
      <c r="A3176" s="1" t="s">
        <v>5193</v>
      </c>
      <c r="B3176">
        <v>3.3490792854627497E-7</v>
      </c>
      <c r="C3176" s="1">
        <v>1.41232687058714E-5</v>
      </c>
      <c r="D3176">
        <v>1</v>
      </c>
      <c r="E3176">
        <v>0.99438202247190999</v>
      </c>
      <c r="F3176">
        <v>0.88757396449704096</v>
      </c>
      <c r="G3176">
        <v>0.9375</v>
      </c>
      <c r="H3176">
        <v>0.84482758620689702</v>
      </c>
      <c r="I3176">
        <v>0.9</v>
      </c>
      <c r="J3176" s="1">
        <v>1</v>
      </c>
      <c r="K3176" t="s">
        <v>23240</v>
      </c>
      <c r="L3176" t="s">
        <v>29596</v>
      </c>
      <c r="M3176" t="s">
        <v>29597</v>
      </c>
    </row>
    <row r="3177" spans="1:13">
      <c r="A3177" s="1" t="s">
        <v>5194</v>
      </c>
      <c r="B3177">
        <v>1.2041952349101299E-7</v>
      </c>
      <c r="C3177" s="1">
        <v>1.12682577123592E-6</v>
      </c>
      <c r="D3177">
        <v>1</v>
      </c>
      <c r="E3177">
        <v>0.99342105263157898</v>
      </c>
      <c r="F3177">
        <v>1</v>
      </c>
      <c r="G3177">
        <v>1</v>
      </c>
      <c r="H3177">
        <v>0.992307692307692</v>
      </c>
      <c r="I3177">
        <v>1</v>
      </c>
      <c r="J3177" s="1">
        <v>0</v>
      </c>
      <c r="K3177" t="s">
        <v>23237</v>
      </c>
      <c r="L3177" t="s">
        <v>29598</v>
      </c>
      <c r="M3177" t="s">
        <v>29599</v>
      </c>
    </row>
    <row r="3178" spans="1:13">
      <c r="A3178" s="1" t="s">
        <v>5195</v>
      </c>
      <c r="B3178">
        <v>1.32275260035243E-5</v>
      </c>
      <c r="C3178" s="1">
        <v>3.62711999159238E-5</v>
      </c>
      <c r="D3178">
        <v>0</v>
      </c>
      <c r="E3178">
        <v>0</v>
      </c>
      <c r="F3178">
        <v>0</v>
      </c>
      <c r="G3178">
        <v>4.2857142857142899E-2</v>
      </c>
      <c r="H3178">
        <v>0</v>
      </c>
      <c r="I3178">
        <v>0.14925373134328401</v>
      </c>
      <c r="J3178" s="1">
        <v>0</v>
      </c>
      <c r="K3178" t="s">
        <v>23238</v>
      </c>
      <c r="L3178" t="s">
        <v>29600</v>
      </c>
      <c r="M3178" t="s">
        <v>29601</v>
      </c>
    </row>
    <row r="3179" spans="1:13">
      <c r="A3179" s="1" t="s">
        <v>5196</v>
      </c>
      <c r="B3179">
        <v>0</v>
      </c>
      <c r="C3179" s="1">
        <v>0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 s="1">
        <v>0.4</v>
      </c>
      <c r="K3179" t="s">
        <v>23239</v>
      </c>
      <c r="L3179" t="s">
        <v>29602</v>
      </c>
      <c r="M3179" t="s">
        <v>29603</v>
      </c>
    </row>
    <row r="3180" spans="1:13">
      <c r="A3180" s="1" t="s">
        <v>5197</v>
      </c>
      <c r="B3180">
        <v>7.2087416723083197E-6</v>
      </c>
      <c r="C3180" s="1">
        <v>2.3159688062575201E-5</v>
      </c>
      <c r="D3180">
        <v>1</v>
      </c>
      <c r="E3180">
        <v>1</v>
      </c>
      <c r="F3180">
        <v>0.99742268041237103</v>
      </c>
      <c r="G3180">
        <v>0.48888888888888898</v>
      </c>
      <c r="H3180">
        <v>0.99519230769230804</v>
      </c>
      <c r="I3180">
        <v>0.81553398058252402</v>
      </c>
      <c r="J3180" s="1">
        <v>1</v>
      </c>
      <c r="K3180" t="s">
        <v>23241</v>
      </c>
      <c r="L3180" t="s">
        <v>29604</v>
      </c>
      <c r="M3180" t="s">
        <v>29605</v>
      </c>
    </row>
    <row r="3181" spans="1:13">
      <c r="A3181" s="1" t="s">
        <v>5198</v>
      </c>
      <c r="B3181">
        <v>8.31674654607484E-6</v>
      </c>
      <c r="C3181" s="1">
        <v>3.9544131293686799E-6</v>
      </c>
      <c r="D3181">
        <v>1</v>
      </c>
      <c r="E3181">
        <v>1</v>
      </c>
      <c r="F3181">
        <v>0.919161676646707</v>
      </c>
      <c r="G3181">
        <v>1</v>
      </c>
      <c r="H3181">
        <v>1</v>
      </c>
      <c r="I3181">
        <v>1</v>
      </c>
      <c r="J3181" s="1" t="s">
        <v>23229</v>
      </c>
      <c r="K3181" t="s">
        <v>23241</v>
      </c>
      <c r="L3181" t="s">
        <v>29606</v>
      </c>
      <c r="M3181" t="s">
        <v>29607</v>
      </c>
    </row>
    <row r="3182" spans="1:13">
      <c r="A3182" s="1" t="s">
        <v>5199</v>
      </c>
      <c r="B3182">
        <v>2.5819135709299299E-9</v>
      </c>
      <c r="C3182" s="1">
        <v>1.06671872647998E-8</v>
      </c>
      <c r="D3182">
        <v>0</v>
      </c>
      <c r="E3182">
        <v>0</v>
      </c>
      <c r="F3182">
        <v>2.6595744680851098E-3</v>
      </c>
      <c r="G3182">
        <v>0</v>
      </c>
      <c r="H3182">
        <v>0</v>
      </c>
      <c r="I3182">
        <v>0</v>
      </c>
      <c r="J3182" s="1">
        <v>0.18181818181818199</v>
      </c>
      <c r="K3182" t="s">
        <v>23237</v>
      </c>
      <c r="L3182" t="s">
        <v>29608</v>
      </c>
      <c r="M3182" t="s">
        <v>29609</v>
      </c>
    </row>
    <row r="3183" spans="1:13">
      <c r="A3183" s="1" t="s">
        <v>5200</v>
      </c>
      <c r="B3183">
        <v>2.73647160272329E-6</v>
      </c>
      <c r="C3183" s="1">
        <v>2.2953827379359099E-5</v>
      </c>
      <c r="D3183">
        <v>0.97826086956521696</v>
      </c>
      <c r="E3183">
        <v>0.992307692307692</v>
      </c>
      <c r="F3183">
        <v>1</v>
      </c>
      <c r="G3183">
        <v>0.45</v>
      </c>
      <c r="H3183">
        <v>0.99418604651162801</v>
      </c>
      <c r="I3183">
        <v>1</v>
      </c>
      <c r="J3183" s="1">
        <v>1</v>
      </c>
      <c r="K3183" t="s">
        <v>23237</v>
      </c>
      <c r="L3183" t="s">
        <v>29610</v>
      </c>
      <c r="M3183" t="s">
        <v>29611</v>
      </c>
    </row>
    <row r="3184" spans="1:13">
      <c r="A3184" s="1" t="s">
        <v>5201</v>
      </c>
      <c r="B3184">
        <v>1.42770002630489E-4</v>
      </c>
      <c r="C3184" s="1">
        <v>9.5867898966150908E-6</v>
      </c>
      <c r="D3184">
        <v>0.96875</v>
      </c>
      <c r="E3184">
        <v>0.72631578947368403</v>
      </c>
      <c r="F3184">
        <v>0.992307692307692</v>
      </c>
      <c r="G3184">
        <v>0.97413793103448298</v>
      </c>
      <c r="H3184">
        <v>0.97767857142857095</v>
      </c>
      <c r="I3184">
        <v>0.97933884297520701</v>
      </c>
      <c r="J3184" s="1">
        <v>1</v>
      </c>
      <c r="K3184" t="s">
        <v>23238</v>
      </c>
      <c r="L3184" t="s">
        <v>29612</v>
      </c>
      <c r="M3184" t="s">
        <v>29613</v>
      </c>
    </row>
    <row r="3185" spans="1:13">
      <c r="A3185" s="1" t="s">
        <v>5202</v>
      </c>
      <c r="B3185">
        <v>4.7721149840235396E-6</v>
      </c>
      <c r="C3185" s="1">
        <v>6.2237276734183699E-5</v>
      </c>
      <c r="D3185">
        <v>6.25E-2</v>
      </c>
      <c r="E3185">
        <v>0.234375</v>
      </c>
      <c r="F3185">
        <v>1.8041237113402098E-2</v>
      </c>
      <c r="G3185">
        <v>0.570175438596491</v>
      </c>
      <c r="H3185">
        <v>1.8018018018018001E-2</v>
      </c>
      <c r="I3185">
        <v>0.41666666666666702</v>
      </c>
      <c r="J3185" s="1">
        <v>0.33333333333333298</v>
      </c>
      <c r="K3185" t="s">
        <v>23241</v>
      </c>
      <c r="L3185" t="s">
        <v>29614</v>
      </c>
      <c r="M3185" t="s">
        <v>29615</v>
      </c>
    </row>
    <row r="3186" spans="1:13">
      <c r="A3186" s="1" t="s">
        <v>5203</v>
      </c>
      <c r="B3186">
        <v>1.29654239761898E-8</v>
      </c>
      <c r="C3186" s="1">
        <v>4.8529881315773602E-8</v>
      </c>
      <c r="D3186">
        <v>1</v>
      </c>
      <c r="E3186">
        <v>0.99479166666666696</v>
      </c>
      <c r="F3186">
        <v>0.997435897435897</v>
      </c>
      <c r="G3186">
        <v>1</v>
      </c>
      <c r="H3186">
        <v>1</v>
      </c>
      <c r="I3186">
        <v>0.99596774193548399</v>
      </c>
      <c r="J3186" s="1">
        <v>4.5454545454545497E-2</v>
      </c>
      <c r="K3186" t="s">
        <v>23241</v>
      </c>
      <c r="L3186" t="s">
        <v>29616</v>
      </c>
      <c r="M3186" t="s">
        <v>29617</v>
      </c>
    </row>
    <row r="3187" spans="1:13">
      <c r="A3187" s="1" t="s">
        <v>5204</v>
      </c>
      <c r="B3187">
        <v>6.0260606088350102E-7</v>
      </c>
      <c r="C3187" s="1">
        <v>3.01700251010484E-8</v>
      </c>
      <c r="D3187">
        <v>1</v>
      </c>
      <c r="E3187">
        <v>1</v>
      </c>
      <c r="F3187">
        <v>1</v>
      </c>
      <c r="G3187">
        <v>0.98245614035087703</v>
      </c>
      <c r="H3187">
        <v>1</v>
      </c>
      <c r="I3187">
        <v>0.97422680412371099</v>
      </c>
      <c r="J3187" s="1" t="s">
        <v>23229</v>
      </c>
      <c r="K3187" t="s">
        <v>23238</v>
      </c>
      <c r="L3187" t="s">
        <v>29618</v>
      </c>
      <c r="M3187" t="s">
        <v>29619</v>
      </c>
    </row>
    <row r="3188" spans="1:13">
      <c r="A3188" s="1" t="s">
        <v>5205</v>
      </c>
      <c r="B3188">
        <v>4.6629740157330502E-7</v>
      </c>
      <c r="C3188" s="1">
        <v>8.2024932867115596E-6</v>
      </c>
      <c r="D3188">
        <v>0</v>
      </c>
      <c r="E3188">
        <v>5.5555555555555601E-3</v>
      </c>
      <c r="F3188">
        <v>3.0219780219780199E-2</v>
      </c>
      <c r="G3188">
        <v>0</v>
      </c>
      <c r="H3188">
        <v>1.86915887850467E-2</v>
      </c>
      <c r="I3188">
        <v>5.5555555555555601E-3</v>
      </c>
      <c r="J3188" s="1">
        <v>0</v>
      </c>
      <c r="K3188" t="s">
        <v>23238</v>
      </c>
      <c r="L3188" t="s">
        <v>29620</v>
      </c>
      <c r="M3188" t="s">
        <v>29621</v>
      </c>
    </row>
    <row r="3189" spans="1:13">
      <c r="A3189" s="1" t="s">
        <v>5206</v>
      </c>
      <c r="B3189">
        <v>6.6613856001509003E-6</v>
      </c>
      <c r="C3189" s="1">
        <v>8.0859899970225093E-6</v>
      </c>
      <c r="D3189">
        <v>0</v>
      </c>
      <c r="E3189">
        <v>0</v>
      </c>
      <c r="F3189">
        <v>0.10606060606060599</v>
      </c>
      <c r="G3189">
        <v>0</v>
      </c>
      <c r="H3189">
        <v>0</v>
      </c>
      <c r="I3189">
        <v>0</v>
      </c>
      <c r="J3189" s="1" t="s">
        <v>23229</v>
      </c>
      <c r="K3189" t="s">
        <v>23237</v>
      </c>
      <c r="L3189" t="s">
        <v>29622</v>
      </c>
      <c r="M3189" t="s">
        <v>29623</v>
      </c>
    </row>
    <row r="3190" spans="1:13">
      <c r="A3190" s="1" t="s">
        <v>5207</v>
      </c>
      <c r="B3190">
        <v>5.7386966037145002E-5</v>
      </c>
      <c r="C3190" s="1">
        <v>2.4379908685507801E-4</v>
      </c>
      <c r="D3190">
        <v>0.9</v>
      </c>
      <c r="E3190">
        <v>1</v>
      </c>
      <c r="F3190">
        <v>0.85393258426966301</v>
      </c>
      <c r="G3190">
        <v>1</v>
      </c>
      <c r="H3190">
        <v>1</v>
      </c>
      <c r="I3190">
        <v>0.98591549295774605</v>
      </c>
      <c r="J3190" s="1">
        <v>1</v>
      </c>
      <c r="K3190" t="s">
        <v>23238</v>
      </c>
      <c r="L3190" t="s">
        <v>29624</v>
      </c>
      <c r="M3190" t="s">
        <v>29625</v>
      </c>
    </row>
    <row r="3191" spans="1:13">
      <c r="A3191" s="1" t="s">
        <v>5208</v>
      </c>
      <c r="B3191">
        <v>1.0707450730294601E-5</v>
      </c>
      <c r="C3191" s="1">
        <v>3.6629045611297598E-7</v>
      </c>
      <c r="D3191">
        <v>0.94827586206896597</v>
      </c>
      <c r="E3191">
        <v>0.9375</v>
      </c>
      <c r="F3191">
        <v>0.99624060150375904</v>
      </c>
      <c r="G3191">
        <v>0.55714285714285705</v>
      </c>
      <c r="H3191">
        <v>0.94927536231884102</v>
      </c>
      <c r="I3191">
        <v>0.71153846153846201</v>
      </c>
      <c r="J3191" s="1">
        <v>1</v>
      </c>
      <c r="K3191" t="s">
        <v>23238</v>
      </c>
      <c r="L3191" t="s">
        <v>29626</v>
      </c>
      <c r="M3191" t="s">
        <v>29627</v>
      </c>
    </row>
    <row r="3192" spans="1:13">
      <c r="A3192" s="1" t="s">
        <v>5209</v>
      </c>
      <c r="B3192">
        <v>2.8620223969675398E-4</v>
      </c>
      <c r="C3192" s="1">
        <v>1.80953407906157E-5</v>
      </c>
      <c r="D3192">
        <v>0.241935483870968</v>
      </c>
      <c r="E3192">
        <v>0.186046511627907</v>
      </c>
      <c r="F3192">
        <v>0.72802197802197799</v>
      </c>
      <c r="G3192">
        <v>0.93243243243243201</v>
      </c>
      <c r="H3192">
        <v>0.581395348837209</v>
      </c>
      <c r="I3192">
        <v>0.86046511627906996</v>
      </c>
      <c r="J3192" s="1" t="s">
        <v>23229</v>
      </c>
      <c r="K3192" t="s">
        <v>23240</v>
      </c>
      <c r="L3192" t="s">
        <v>29628</v>
      </c>
      <c r="M3192" t="s">
        <v>29629</v>
      </c>
    </row>
    <row r="3193" spans="1:13">
      <c r="A3193" s="1" t="s">
        <v>5210</v>
      </c>
      <c r="B3193">
        <v>5.5484919289133597E-6</v>
      </c>
      <c r="C3193" s="1">
        <v>5.5332639881975004E-6</v>
      </c>
      <c r="D3193">
        <v>0.209677419354839</v>
      </c>
      <c r="E3193">
        <v>1.05263157894737E-2</v>
      </c>
      <c r="F3193">
        <v>4.3589743589743601E-2</v>
      </c>
      <c r="G3193">
        <v>0</v>
      </c>
      <c r="H3193">
        <v>3.9823008849557501E-2</v>
      </c>
      <c r="I3193">
        <v>8.5470085470085496E-3</v>
      </c>
      <c r="J3193" s="1" t="s">
        <v>23229</v>
      </c>
      <c r="K3193" t="s">
        <v>23242</v>
      </c>
      <c r="L3193" t="s">
        <v>29630</v>
      </c>
      <c r="M3193" t="s">
        <v>29631</v>
      </c>
    </row>
    <row r="3194" spans="1:13">
      <c r="A3194" s="1" t="s">
        <v>5211</v>
      </c>
      <c r="B3194">
        <v>8.1465899465063202E-8</v>
      </c>
      <c r="C3194" s="1">
        <v>1.3875280291143299E-6</v>
      </c>
      <c r="D3194">
        <v>1</v>
      </c>
      <c r="E3194">
        <v>1</v>
      </c>
      <c r="F3194">
        <v>1</v>
      </c>
      <c r="G3194">
        <v>0.91666666666666696</v>
      </c>
      <c r="H3194">
        <v>0.99047619047619095</v>
      </c>
      <c r="I3194">
        <v>0.943037974683544</v>
      </c>
      <c r="J3194" s="1" t="s">
        <v>23229</v>
      </c>
      <c r="K3194" t="s">
        <v>23237</v>
      </c>
      <c r="L3194" t="s">
        <v>29632</v>
      </c>
      <c r="M3194" t="s">
        <v>29633</v>
      </c>
    </row>
    <row r="3195" spans="1:13">
      <c r="A3195" s="1" t="s">
        <v>5212</v>
      </c>
      <c r="B3195">
        <v>8.0669802378308404E-6</v>
      </c>
      <c r="C3195" s="1">
        <v>3.8241212819222102E-8</v>
      </c>
      <c r="D3195">
        <v>1.6129032258064498E-2</v>
      </c>
      <c r="E3195">
        <v>0.13636363636363599</v>
      </c>
      <c r="F3195">
        <v>0</v>
      </c>
      <c r="G3195">
        <v>0</v>
      </c>
      <c r="H3195">
        <v>0</v>
      </c>
      <c r="I3195">
        <v>0</v>
      </c>
      <c r="J3195" s="1" t="s">
        <v>23229</v>
      </c>
      <c r="K3195" t="s">
        <v>23239</v>
      </c>
      <c r="L3195" t="s">
        <v>29634</v>
      </c>
      <c r="M3195" t="s">
        <v>29635</v>
      </c>
    </row>
    <row r="3196" spans="1:13">
      <c r="A3196" s="1" t="s">
        <v>5213</v>
      </c>
      <c r="B3196">
        <v>1.2310882220671501E-4</v>
      </c>
      <c r="C3196" s="1">
        <v>5.7836238462065002E-4</v>
      </c>
      <c r="D3196">
        <v>0.30645161290322598</v>
      </c>
      <c r="E3196">
        <v>5.2083333333333296E-3</v>
      </c>
      <c r="F3196">
        <v>9.4871794871794896E-2</v>
      </c>
      <c r="G3196">
        <v>0.43965517241379298</v>
      </c>
      <c r="H3196">
        <v>0.25</v>
      </c>
      <c r="I3196">
        <v>0.30769230769230799</v>
      </c>
      <c r="J3196" s="1">
        <v>0</v>
      </c>
      <c r="K3196" t="s">
        <v>23240</v>
      </c>
      <c r="L3196" t="s">
        <v>29636</v>
      </c>
      <c r="M3196" t="s">
        <v>29637</v>
      </c>
    </row>
    <row r="3197" spans="1:13">
      <c r="A3197" s="1" t="s">
        <v>5214</v>
      </c>
      <c r="B3197">
        <v>1.0517393580766501E-4</v>
      </c>
      <c r="C3197" s="1">
        <v>4.3995979286428704E-6</v>
      </c>
      <c r="D3197">
        <v>0.359375</v>
      </c>
      <c r="E3197">
        <v>0.47916666666666702</v>
      </c>
      <c r="F3197">
        <v>0.47135416666666702</v>
      </c>
      <c r="G3197">
        <v>4.7619047619047603E-2</v>
      </c>
      <c r="H3197">
        <v>0.67647058823529405</v>
      </c>
      <c r="I3197">
        <v>0.146666666666667</v>
      </c>
      <c r="J3197" s="1">
        <v>0</v>
      </c>
      <c r="K3197" t="s">
        <v>23239</v>
      </c>
      <c r="L3197" t="s">
        <v>29638</v>
      </c>
      <c r="M3197" t="s">
        <v>29639</v>
      </c>
    </row>
    <row r="3198" spans="1:13">
      <c r="A3198" s="1" t="s">
        <v>5215</v>
      </c>
      <c r="B3198">
        <v>6.9240238184809901E-6</v>
      </c>
      <c r="C3198" s="1">
        <v>3.02305599305231E-7</v>
      </c>
      <c r="D3198">
        <v>3.3333333333333298E-2</v>
      </c>
      <c r="E3198">
        <v>0</v>
      </c>
      <c r="F3198">
        <v>5.4545454545454501E-2</v>
      </c>
      <c r="G3198">
        <v>1.9230769230769201E-2</v>
      </c>
      <c r="H3198">
        <v>0</v>
      </c>
      <c r="I3198">
        <v>2.8089887640449399E-2</v>
      </c>
      <c r="J3198" s="1">
        <v>0</v>
      </c>
      <c r="K3198" t="s">
        <v>23242</v>
      </c>
      <c r="L3198" t="s">
        <v>29640</v>
      </c>
      <c r="M3198" t="s">
        <v>29641</v>
      </c>
    </row>
    <row r="3199" spans="1:13">
      <c r="A3199" s="1" t="s">
        <v>5216</v>
      </c>
      <c r="B3199">
        <v>1.22281827652958E-8</v>
      </c>
      <c r="C3199" s="1">
        <v>1.6054050447043999E-5</v>
      </c>
      <c r="D3199">
        <v>1</v>
      </c>
      <c r="E3199">
        <v>0.984375</v>
      </c>
      <c r="F3199">
        <v>0.997435897435897</v>
      </c>
      <c r="G3199">
        <v>0.72448979591836704</v>
      </c>
      <c r="H3199">
        <v>0.99115044247787598</v>
      </c>
      <c r="I3199">
        <v>0.93495934959349603</v>
      </c>
      <c r="J3199" s="1">
        <v>1</v>
      </c>
      <c r="K3199" t="s">
        <v>23240</v>
      </c>
      <c r="L3199" t="s">
        <v>29642</v>
      </c>
      <c r="M3199" t="s">
        <v>29643</v>
      </c>
    </row>
    <row r="3200" spans="1:13">
      <c r="A3200" s="1" t="s">
        <v>5217</v>
      </c>
      <c r="B3200">
        <v>1.9011122414057202E-9</v>
      </c>
      <c r="C3200" s="1">
        <v>3.2159969022697397E-7</v>
      </c>
      <c r="D3200">
        <v>1</v>
      </c>
      <c r="E3200">
        <v>1</v>
      </c>
      <c r="F3200">
        <v>1</v>
      </c>
      <c r="G3200">
        <v>1</v>
      </c>
      <c r="H3200">
        <v>0.990291262135922</v>
      </c>
      <c r="I3200">
        <v>1</v>
      </c>
      <c r="J3200" s="1">
        <v>0.40909090909090901</v>
      </c>
      <c r="K3200" t="s">
        <v>23237</v>
      </c>
      <c r="L3200" t="s">
        <v>29644</v>
      </c>
      <c r="M3200" t="s">
        <v>29645</v>
      </c>
    </row>
    <row r="3201" spans="1:13">
      <c r="A3201" s="1" t="s">
        <v>5218</v>
      </c>
      <c r="B3201">
        <v>2.8455062268730701E-7</v>
      </c>
      <c r="C3201" s="1">
        <v>1.1769093802147101E-7</v>
      </c>
      <c r="D3201">
        <v>0.96551724137931005</v>
      </c>
      <c r="E3201">
        <v>0.84705882352941197</v>
      </c>
      <c r="F3201">
        <v>0.99685534591195002</v>
      </c>
      <c r="G3201">
        <v>1</v>
      </c>
      <c r="H3201">
        <v>1</v>
      </c>
      <c r="I3201">
        <v>1</v>
      </c>
      <c r="J3201" s="1">
        <v>1</v>
      </c>
      <c r="K3201" t="s">
        <v>23238</v>
      </c>
      <c r="L3201" t="s">
        <v>29646</v>
      </c>
      <c r="M3201" t="s">
        <v>29647</v>
      </c>
    </row>
    <row r="3202" spans="1:13">
      <c r="A3202" s="1" t="s">
        <v>5219</v>
      </c>
      <c r="B3202">
        <v>6.7196153213883501E-9</v>
      </c>
      <c r="C3202" s="1">
        <v>6.8135554353124201E-9</v>
      </c>
      <c r="D3202">
        <v>1</v>
      </c>
      <c r="E3202">
        <v>1</v>
      </c>
      <c r="F3202">
        <v>0.99739583333333304</v>
      </c>
      <c r="G3202">
        <v>1</v>
      </c>
      <c r="H3202">
        <v>1</v>
      </c>
      <c r="I3202">
        <v>0.9921875</v>
      </c>
      <c r="J3202" s="1">
        <v>0.31818181818181801</v>
      </c>
      <c r="K3202" t="s">
        <v>23240</v>
      </c>
      <c r="L3202" t="s">
        <v>29648</v>
      </c>
      <c r="M3202" t="s">
        <v>29649</v>
      </c>
    </row>
    <row r="3203" spans="1:13">
      <c r="A3203" s="1" t="s">
        <v>5220</v>
      </c>
      <c r="B3203">
        <v>2.3152408770997E-4</v>
      </c>
      <c r="C3203" s="1">
        <v>1.4251426023796899E-5</v>
      </c>
      <c r="D3203">
        <v>0.58333333333333304</v>
      </c>
      <c r="E3203">
        <v>0.32236842105263203</v>
      </c>
      <c r="F3203">
        <v>0.78453038674033104</v>
      </c>
      <c r="G3203">
        <v>0.71666666666666701</v>
      </c>
      <c r="H3203">
        <v>0.88690476190476197</v>
      </c>
      <c r="I3203">
        <v>0.90277777777777801</v>
      </c>
      <c r="J3203" s="1">
        <v>0.81818181818181801</v>
      </c>
      <c r="K3203" t="s">
        <v>23238</v>
      </c>
      <c r="L3203" t="s">
        <v>29650</v>
      </c>
      <c r="M3203" t="s">
        <v>29651</v>
      </c>
    </row>
    <row r="3204" spans="1:13">
      <c r="A3204" s="1" t="s">
        <v>5221</v>
      </c>
      <c r="B3204">
        <v>5.2942938317499202E-6</v>
      </c>
      <c r="C3204" s="1">
        <v>4.2731522755899198E-5</v>
      </c>
      <c r="D3204">
        <v>0.95161290322580605</v>
      </c>
      <c r="E3204">
        <v>1</v>
      </c>
      <c r="F3204">
        <v>0.963917525773196</v>
      </c>
      <c r="G3204">
        <v>0.84545454545454501</v>
      </c>
      <c r="H3204">
        <v>0.95871559633027503</v>
      </c>
      <c r="I3204">
        <v>0.93277310924369705</v>
      </c>
      <c r="J3204" s="1">
        <v>1</v>
      </c>
      <c r="K3204" t="s">
        <v>23237</v>
      </c>
      <c r="L3204" t="s">
        <v>29652</v>
      </c>
      <c r="M3204" t="s">
        <v>29653</v>
      </c>
    </row>
    <row r="3205" spans="1:13">
      <c r="A3205" s="1" t="s">
        <v>5222</v>
      </c>
      <c r="B3205">
        <v>4.1020981086253098E-8</v>
      </c>
      <c r="C3205" s="1">
        <v>1.53308087426836E-6</v>
      </c>
      <c r="D3205">
        <v>6.8965517241379296E-2</v>
      </c>
      <c r="E3205">
        <v>4.6666666666666697E-2</v>
      </c>
      <c r="F3205">
        <v>3.0120481927710802E-2</v>
      </c>
      <c r="G3205">
        <v>0</v>
      </c>
      <c r="H3205">
        <v>0</v>
      </c>
      <c r="I3205">
        <v>6.0240963855421699E-3</v>
      </c>
      <c r="J3205" s="1">
        <v>0</v>
      </c>
      <c r="K3205" t="s">
        <v>23241</v>
      </c>
      <c r="L3205" t="s">
        <v>29654</v>
      </c>
      <c r="M3205" t="s">
        <v>29655</v>
      </c>
    </row>
    <row r="3206" spans="1:13">
      <c r="A3206" s="1" t="s">
        <v>5223</v>
      </c>
      <c r="B3206">
        <v>7.9390128082571496E-5</v>
      </c>
      <c r="C3206" s="1">
        <v>1.05310098236787E-5</v>
      </c>
      <c r="D3206">
        <v>0.214285714285714</v>
      </c>
      <c r="E3206">
        <v>3.3333333333333298E-2</v>
      </c>
      <c r="F3206">
        <v>0.14893617021276601</v>
      </c>
      <c r="G3206">
        <v>0.25</v>
      </c>
      <c r="H3206">
        <v>0.25961538461538503</v>
      </c>
      <c r="I3206">
        <v>0.157894736842105</v>
      </c>
      <c r="J3206" s="1">
        <v>8.3333333333333301E-2</v>
      </c>
      <c r="K3206" t="s">
        <v>23238</v>
      </c>
      <c r="L3206" t="s">
        <v>29656</v>
      </c>
      <c r="M3206" t="s">
        <v>29657</v>
      </c>
    </row>
    <row r="3207" spans="1:13">
      <c r="A3207" s="1" t="s">
        <v>5224</v>
      </c>
      <c r="B3207">
        <v>2.2777376875494698E-5</v>
      </c>
      <c r="C3207" s="1">
        <v>6.3215262337477397E-6</v>
      </c>
      <c r="D3207">
        <v>0</v>
      </c>
      <c r="E3207">
        <v>0</v>
      </c>
      <c r="F3207">
        <v>0.30357142857142899</v>
      </c>
      <c r="G3207">
        <v>0</v>
      </c>
      <c r="H3207">
        <v>0.16666666666666699</v>
      </c>
      <c r="I3207">
        <v>2.5423728813559299E-2</v>
      </c>
      <c r="J3207" s="1">
        <v>0</v>
      </c>
      <c r="K3207" t="s">
        <v>23239</v>
      </c>
      <c r="L3207" t="s">
        <v>29658</v>
      </c>
      <c r="M3207" t="s">
        <v>29659</v>
      </c>
    </row>
    <row r="3208" spans="1:13">
      <c r="A3208" s="1" t="s">
        <v>5225</v>
      </c>
      <c r="B3208">
        <v>2.8269151624974102E-5</v>
      </c>
      <c r="C3208" s="1">
        <v>2.05288823733724E-4</v>
      </c>
      <c r="D3208">
        <v>4.8387096774193498E-2</v>
      </c>
      <c r="E3208">
        <v>1.5789473684210499E-2</v>
      </c>
      <c r="F3208">
        <v>2.5641025641025602E-3</v>
      </c>
      <c r="G3208">
        <v>3.7037037037037E-2</v>
      </c>
      <c r="H3208">
        <v>5.5555555555555601E-2</v>
      </c>
      <c r="I3208">
        <v>0.19545454545454499</v>
      </c>
      <c r="J3208" s="1">
        <v>0</v>
      </c>
      <c r="K3208" t="s">
        <v>23241</v>
      </c>
      <c r="L3208" t="s">
        <v>29660</v>
      </c>
      <c r="M3208" t="s">
        <v>29661</v>
      </c>
    </row>
    <row r="3209" spans="1:13">
      <c r="A3209" s="1" t="s">
        <v>5226</v>
      </c>
      <c r="B3209">
        <v>9.0822277855926002E-8</v>
      </c>
      <c r="C3209" s="1">
        <v>3.3949592336627498E-6</v>
      </c>
      <c r="D3209">
        <v>1</v>
      </c>
      <c r="E3209">
        <v>1</v>
      </c>
      <c r="F3209">
        <v>0.96010638297872297</v>
      </c>
      <c r="G3209">
        <v>1</v>
      </c>
      <c r="H3209">
        <v>0.984375</v>
      </c>
      <c r="I3209">
        <v>1</v>
      </c>
      <c r="J3209" s="1" t="s">
        <v>23229</v>
      </c>
      <c r="K3209" t="s">
        <v>23239</v>
      </c>
      <c r="L3209" t="s">
        <v>29662</v>
      </c>
      <c r="M3209" t="s">
        <v>29663</v>
      </c>
    </row>
    <row r="3210" spans="1:13">
      <c r="A3210" s="1" t="s">
        <v>5227</v>
      </c>
      <c r="B3210">
        <v>8.3708242336740202E-6</v>
      </c>
      <c r="C3210" s="1">
        <v>2.0191773515882599E-6</v>
      </c>
      <c r="D3210">
        <v>0</v>
      </c>
      <c r="E3210">
        <v>1.1627906976743985E-2</v>
      </c>
      <c r="F3210">
        <v>0</v>
      </c>
      <c r="G3210">
        <v>0.48837209302325602</v>
      </c>
      <c r="H3210">
        <v>2.0833333333333037E-2</v>
      </c>
      <c r="I3210">
        <v>4.2253521126760951E-2</v>
      </c>
      <c r="J3210" s="1">
        <v>0</v>
      </c>
      <c r="K3210" t="s">
        <v>23243</v>
      </c>
      <c r="L3210" t="s">
        <v>29664</v>
      </c>
      <c r="M3210" t="s">
        <v>29665</v>
      </c>
    </row>
    <row r="3211" spans="1:13">
      <c r="A3211" s="1" t="s">
        <v>5228</v>
      </c>
      <c r="B3211">
        <v>3.12375477290191E-6</v>
      </c>
      <c r="C3211" s="1">
        <v>1.09731534709511E-5</v>
      </c>
      <c r="D3211">
        <v>0</v>
      </c>
      <c r="E3211">
        <v>0</v>
      </c>
      <c r="F3211">
        <v>0</v>
      </c>
      <c r="G3211">
        <v>0.115384615384615</v>
      </c>
      <c r="H3211">
        <v>4.9504950495049497E-3</v>
      </c>
      <c r="I3211">
        <v>6.3218390804597693E-2</v>
      </c>
      <c r="J3211" s="1">
        <v>0</v>
      </c>
      <c r="K3211" t="s">
        <v>23237</v>
      </c>
      <c r="L3211" t="s">
        <v>29666</v>
      </c>
      <c r="M3211" t="s">
        <v>29667</v>
      </c>
    </row>
    <row r="3212" spans="1:13">
      <c r="A3212" s="1" t="s">
        <v>5229</v>
      </c>
      <c r="B3212">
        <v>2.07820882052749E-5</v>
      </c>
      <c r="C3212" s="1">
        <v>1.15779998969169E-5</v>
      </c>
      <c r="D3212">
        <v>0.90322580645161299</v>
      </c>
      <c r="E3212">
        <v>0.77325581395348797</v>
      </c>
      <c r="F3212">
        <v>1</v>
      </c>
      <c r="G3212">
        <v>1</v>
      </c>
      <c r="H3212">
        <v>0.97014925373134298</v>
      </c>
      <c r="I3212">
        <v>0.98387096774193505</v>
      </c>
      <c r="J3212" s="1">
        <v>1</v>
      </c>
      <c r="K3212" t="s">
        <v>23238</v>
      </c>
      <c r="L3212" t="s">
        <v>29668</v>
      </c>
      <c r="M3212" t="s">
        <v>29669</v>
      </c>
    </row>
    <row r="3213" spans="1:13">
      <c r="A3213" s="1" t="s">
        <v>5230</v>
      </c>
      <c r="B3213">
        <v>1.07505941302131E-5</v>
      </c>
      <c r="C3213" s="1">
        <v>2.9149879009414098E-7</v>
      </c>
      <c r="D3213">
        <v>1</v>
      </c>
      <c r="E3213">
        <v>1</v>
      </c>
      <c r="F3213">
        <v>0.89142857142857101</v>
      </c>
      <c r="G3213">
        <v>1</v>
      </c>
      <c r="H3213">
        <v>0.88839285714285698</v>
      </c>
      <c r="I3213">
        <v>0.98913043478260898</v>
      </c>
      <c r="J3213" s="1">
        <v>9.0909090909090898E-2</v>
      </c>
      <c r="K3213" t="s">
        <v>23240</v>
      </c>
      <c r="L3213" t="s">
        <v>29670</v>
      </c>
      <c r="M3213" t="s">
        <v>29671</v>
      </c>
    </row>
    <row r="3214" spans="1:13">
      <c r="A3214" s="1" t="s">
        <v>5231</v>
      </c>
      <c r="B3214">
        <v>1.7069359105797899E-5</v>
      </c>
      <c r="C3214" s="1">
        <v>3.87951086499584E-6</v>
      </c>
      <c r="D3214">
        <v>0.66666666666666696</v>
      </c>
      <c r="E3214">
        <v>0.67500000000000004</v>
      </c>
      <c r="F3214">
        <v>0.47131147540983598</v>
      </c>
      <c r="G3214">
        <v>0.63636363636363602</v>
      </c>
      <c r="H3214">
        <v>0.49137931034482801</v>
      </c>
      <c r="I3214">
        <v>0.58333333333333304</v>
      </c>
      <c r="J3214" s="1">
        <v>0.75</v>
      </c>
      <c r="K3214" t="s">
        <v>23240</v>
      </c>
      <c r="L3214" t="s">
        <v>29672</v>
      </c>
      <c r="M3214" t="s">
        <v>29673</v>
      </c>
    </row>
    <row r="3215" spans="1:13">
      <c r="A3215" s="1" t="s">
        <v>5232</v>
      </c>
      <c r="B3215">
        <v>1.40070836506189E-4</v>
      </c>
      <c r="C3215" s="1">
        <v>5.8467899548022802E-5</v>
      </c>
      <c r="D3215">
        <v>0.34782608695652201</v>
      </c>
      <c r="E3215">
        <v>0.632911392405063</v>
      </c>
      <c r="F3215">
        <v>0.421875</v>
      </c>
      <c r="G3215">
        <v>0.56000000000000005</v>
      </c>
      <c r="H3215">
        <v>0.35344827586206901</v>
      </c>
      <c r="I3215">
        <v>0.53488372093023295</v>
      </c>
      <c r="J3215" s="1">
        <v>0.44444444444444398</v>
      </c>
      <c r="K3215" t="s">
        <v>23240</v>
      </c>
      <c r="L3215" t="s">
        <v>29674</v>
      </c>
      <c r="M3215" t="s">
        <v>29675</v>
      </c>
    </row>
    <row r="3216" spans="1:13">
      <c r="A3216" s="1" t="s">
        <v>5233</v>
      </c>
      <c r="B3216">
        <v>4.9791151199093799E-7</v>
      </c>
      <c r="C3216" s="1">
        <v>5.6270957316122597E-7</v>
      </c>
      <c r="D3216">
        <v>1.5625E-2</v>
      </c>
      <c r="E3216">
        <v>5.2631578947368403E-3</v>
      </c>
      <c r="F3216">
        <v>2.7624309392265201E-3</v>
      </c>
      <c r="G3216">
        <v>0</v>
      </c>
      <c r="H3216">
        <v>9.4339622641509396E-3</v>
      </c>
      <c r="I3216">
        <v>0</v>
      </c>
      <c r="J3216" s="1">
        <v>1</v>
      </c>
      <c r="K3216" t="s">
        <v>23238</v>
      </c>
      <c r="L3216" t="s">
        <v>29676</v>
      </c>
      <c r="M3216" t="s">
        <v>29677</v>
      </c>
    </row>
    <row r="3217" spans="1:13">
      <c r="A3217" s="1" t="s">
        <v>5234</v>
      </c>
      <c r="B3217">
        <v>2.4404353580925698E-6</v>
      </c>
      <c r="C3217" s="1">
        <v>5.7434425532310302E-7</v>
      </c>
      <c r="D3217">
        <v>1</v>
      </c>
      <c r="E3217">
        <v>0.99375000000000002</v>
      </c>
      <c r="F3217">
        <v>0.993506493506494</v>
      </c>
      <c r="G3217">
        <v>1</v>
      </c>
      <c r="H3217">
        <v>0.90384615384615397</v>
      </c>
      <c r="I3217">
        <v>0.9</v>
      </c>
      <c r="J3217" s="1">
        <v>1</v>
      </c>
      <c r="K3217" t="s">
        <v>23241</v>
      </c>
      <c r="L3217" t="s">
        <v>29678</v>
      </c>
      <c r="M3217" t="s">
        <v>29679</v>
      </c>
    </row>
    <row r="3218" spans="1:13">
      <c r="A3218" s="1" t="s">
        <v>5235</v>
      </c>
      <c r="B3218">
        <v>5.1349974223190999E-4</v>
      </c>
      <c r="C3218" s="1">
        <v>1.3588787158279799E-4</v>
      </c>
      <c r="D3218">
        <v>0.35185185185185203</v>
      </c>
      <c r="E3218">
        <v>0.36206896551724099</v>
      </c>
      <c r="F3218">
        <v>0.71229050279329598</v>
      </c>
      <c r="G3218">
        <v>0.50877192982456099</v>
      </c>
      <c r="H3218">
        <v>0.34</v>
      </c>
      <c r="I3218">
        <v>0.71176470588235297</v>
      </c>
      <c r="J3218" s="1" t="s">
        <v>23229</v>
      </c>
      <c r="K3218" t="s">
        <v>23240</v>
      </c>
      <c r="L3218" t="s">
        <v>29680</v>
      </c>
      <c r="M3218" t="s">
        <v>29681</v>
      </c>
    </row>
    <row r="3219" spans="1:13">
      <c r="A3219" s="1" t="s">
        <v>5236</v>
      </c>
      <c r="B3219">
        <v>1.6551362931557601E-5</v>
      </c>
      <c r="C3219" s="1">
        <v>4.1948934437780197E-5</v>
      </c>
      <c r="D3219">
        <v>0.94117647058823495</v>
      </c>
      <c r="E3219">
        <v>1</v>
      </c>
      <c r="F3219">
        <v>0.72799999999999998</v>
      </c>
      <c r="G3219">
        <v>0.75862068965517204</v>
      </c>
      <c r="H3219">
        <v>0.89473684210526305</v>
      </c>
      <c r="I3219">
        <v>0.89285714285714302</v>
      </c>
      <c r="J3219" s="1">
        <v>1</v>
      </c>
      <c r="K3219" t="s">
        <v>23241</v>
      </c>
      <c r="L3219" t="s">
        <v>29682</v>
      </c>
      <c r="M3219" t="s">
        <v>29683</v>
      </c>
    </row>
    <row r="3220" spans="1:13">
      <c r="A3220" s="1" t="s">
        <v>5237</v>
      </c>
      <c r="B3220">
        <v>3.2587919073225101E-4</v>
      </c>
      <c r="C3220" s="1">
        <v>5.8584394503997998E-6</v>
      </c>
      <c r="D3220">
        <v>0.18333333333333299</v>
      </c>
      <c r="E3220">
        <v>5.4545454545454501E-2</v>
      </c>
      <c r="F3220">
        <v>0.78717948717948705</v>
      </c>
      <c r="G3220">
        <v>0.83620689655172398</v>
      </c>
      <c r="H3220">
        <v>0.81981981981981999</v>
      </c>
      <c r="I3220">
        <v>0.61344537815126099</v>
      </c>
      <c r="J3220" s="1">
        <v>0.3</v>
      </c>
      <c r="K3220" t="s">
        <v>23240</v>
      </c>
      <c r="L3220" t="s">
        <v>29684</v>
      </c>
      <c r="M3220" t="s">
        <v>29685</v>
      </c>
    </row>
    <row r="3221" spans="1:13">
      <c r="A3221" s="1" t="s">
        <v>5238</v>
      </c>
      <c r="B3221">
        <v>0</v>
      </c>
      <c r="C3221" s="1">
        <v>0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 s="1">
        <v>0</v>
      </c>
      <c r="K3221" t="s">
        <v>23238</v>
      </c>
      <c r="L3221" t="s">
        <v>29686</v>
      </c>
      <c r="M3221" t="s">
        <v>29687</v>
      </c>
    </row>
    <row r="3222" spans="1:13">
      <c r="A3222" s="1" t="s">
        <v>5239</v>
      </c>
      <c r="B3222">
        <v>2.2382700244041998E-6</v>
      </c>
      <c r="C3222" s="1">
        <v>5.7083507648980404E-6</v>
      </c>
      <c r="D3222">
        <v>0</v>
      </c>
      <c r="E3222">
        <v>0</v>
      </c>
      <c r="F3222">
        <v>7.1428571428571397E-2</v>
      </c>
      <c r="G3222">
        <v>0</v>
      </c>
      <c r="H3222">
        <v>0.20588235294117599</v>
      </c>
      <c r="I3222">
        <v>9.45945945945946E-2</v>
      </c>
      <c r="J3222" s="1">
        <v>0</v>
      </c>
      <c r="K3222" t="s">
        <v>23240</v>
      </c>
      <c r="L3222" t="s">
        <v>29688</v>
      </c>
      <c r="M3222" t="s">
        <v>29689</v>
      </c>
    </row>
    <row r="3223" spans="1:13">
      <c r="A3223" s="1" t="s">
        <v>5240</v>
      </c>
      <c r="B3223">
        <v>9.5484643045721806E-8</v>
      </c>
      <c r="C3223" s="1">
        <v>2.6118489738164701E-5</v>
      </c>
      <c r="D3223">
        <v>0</v>
      </c>
      <c r="E3223">
        <v>5.74712643678161E-3</v>
      </c>
      <c r="F3223">
        <v>0</v>
      </c>
      <c r="G3223">
        <v>0</v>
      </c>
      <c r="H3223">
        <v>3.1914893617021302E-2</v>
      </c>
      <c r="I3223">
        <v>0</v>
      </c>
      <c r="J3223" s="1">
        <v>0.59090909090909105</v>
      </c>
      <c r="K3223" t="s">
        <v>23241</v>
      </c>
      <c r="L3223" t="s">
        <v>29690</v>
      </c>
      <c r="M3223" t="s">
        <v>29691</v>
      </c>
    </row>
    <row r="3224" spans="1:13">
      <c r="A3224" s="1" t="s">
        <v>5241</v>
      </c>
      <c r="B3224">
        <v>4.7256072887050299E-6</v>
      </c>
      <c r="C3224" s="1">
        <v>5.2985350381586599E-6</v>
      </c>
      <c r="D3224">
        <v>1</v>
      </c>
      <c r="E3224">
        <v>0.98765432098765404</v>
      </c>
      <c r="F3224">
        <v>0.93650793650793696</v>
      </c>
      <c r="G3224">
        <v>1</v>
      </c>
      <c r="H3224">
        <v>0.89908256880733906</v>
      </c>
      <c r="I3224">
        <v>0.98837209302325602</v>
      </c>
      <c r="J3224" s="1">
        <v>1</v>
      </c>
      <c r="K3224" t="s">
        <v>23241</v>
      </c>
      <c r="L3224" t="s">
        <v>29692</v>
      </c>
      <c r="M3224" t="s">
        <v>29693</v>
      </c>
    </row>
    <row r="3225" spans="1:13">
      <c r="A3225" s="1" t="s">
        <v>5242</v>
      </c>
      <c r="B3225">
        <v>5.9374279579538503E-6</v>
      </c>
      <c r="C3225" s="1">
        <v>4.4101457169807902E-6</v>
      </c>
      <c r="D3225">
        <v>0.9</v>
      </c>
      <c r="E3225">
        <v>1</v>
      </c>
      <c r="F3225">
        <v>0.94559585492228004</v>
      </c>
      <c r="G3225">
        <v>1</v>
      </c>
      <c r="H3225">
        <v>0.98245614035087703</v>
      </c>
      <c r="I3225">
        <v>0.98598130841121501</v>
      </c>
      <c r="J3225" s="1" t="s">
        <v>23229</v>
      </c>
      <c r="K3225" t="s">
        <v>23238</v>
      </c>
      <c r="L3225" t="s">
        <v>29694</v>
      </c>
      <c r="M3225" t="s">
        <v>29695</v>
      </c>
    </row>
    <row r="3226" spans="1:13">
      <c r="A3226" s="1" t="s">
        <v>5243</v>
      </c>
      <c r="B3226">
        <v>1.2636421336538501E-6</v>
      </c>
      <c r="C3226" s="1">
        <v>1.4961941948640899E-6</v>
      </c>
      <c r="D3226">
        <v>0</v>
      </c>
      <c r="E3226">
        <v>0</v>
      </c>
      <c r="F3226">
        <v>2.4193548387096801E-2</v>
      </c>
      <c r="G3226">
        <v>0.160714285714286</v>
      </c>
      <c r="H3226">
        <v>1.1764705882352899E-2</v>
      </c>
      <c r="I3226">
        <v>9.0909090909090905E-3</v>
      </c>
      <c r="J3226" s="1">
        <v>0</v>
      </c>
      <c r="K3226" t="s">
        <v>23238</v>
      </c>
      <c r="L3226" t="s">
        <v>29696</v>
      </c>
      <c r="M3226" t="s">
        <v>29697</v>
      </c>
    </row>
    <row r="3227" spans="1:13">
      <c r="A3227" s="1" t="s">
        <v>5244</v>
      </c>
      <c r="B3227">
        <v>4.4697120332556099E-7</v>
      </c>
      <c r="C3227" s="1">
        <v>1.0797292655676301E-8</v>
      </c>
      <c r="D3227">
        <v>0</v>
      </c>
      <c r="E3227">
        <v>0</v>
      </c>
      <c r="F3227">
        <v>0</v>
      </c>
      <c r="G3227">
        <v>0.121621621621622</v>
      </c>
      <c r="H3227">
        <v>0</v>
      </c>
      <c r="I3227">
        <v>2.6785714285714302E-2</v>
      </c>
      <c r="J3227" s="1">
        <v>0</v>
      </c>
      <c r="K3227" t="s">
        <v>23239</v>
      </c>
      <c r="L3227" t="s">
        <v>29698</v>
      </c>
      <c r="M3227" t="s">
        <v>29699</v>
      </c>
    </row>
    <row r="3228" spans="1:13">
      <c r="A3228" s="1" t="s">
        <v>5245</v>
      </c>
      <c r="B3228">
        <v>3.6462354356542798E-6</v>
      </c>
      <c r="C3228" s="1">
        <v>1.5288054624708301E-5</v>
      </c>
      <c r="D3228">
        <v>9.2592592592592601E-2</v>
      </c>
      <c r="E3228">
        <v>0.142045454545455</v>
      </c>
      <c r="F3228">
        <v>3.8961038961039002E-2</v>
      </c>
      <c r="G3228">
        <v>0.96969696969696995</v>
      </c>
      <c r="H3228">
        <v>0.41666666666666702</v>
      </c>
      <c r="I3228">
        <v>0.79411764705882304</v>
      </c>
      <c r="J3228" s="1">
        <v>1</v>
      </c>
      <c r="K3228" t="s">
        <v>23242</v>
      </c>
      <c r="L3228" t="s">
        <v>29700</v>
      </c>
      <c r="M3228" t="s">
        <v>29701</v>
      </c>
    </row>
    <row r="3229" spans="1:13">
      <c r="A3229" s="1" t="s">
        <v>5246</v>
      </c>
      <c r="B3229">
        <v>1.0530906077820099E-5</v>
      </c>
      <c r="C3229" s="1">
        <v>7.4544638346043396E-6</v>
      </c>
      <c r="D3229">
        <v>0.265625</v>
      </c>
      <c r="E3229">
        <v>3.4482758620689703E-2</v>
      </c>
      <c r="F3229">
        <v>3.7234042553191501E-2</v>
      </c>
      <c r="G3229">
        <v>0</v>
      </c>
      <c r="H3229">
        <v>6.8965517241379296E-2</v>
      </c>
      <c r="I3229">
        <v>4.71698113207547E-2</v>
      </c>
      <c r="J3229" s="1">
        <v>0</v>
      </c>
      <c r="K3229" t="s">
        <v>23241</v>
      </c>
      <c r="L3229" t="s">
        <v>29702</v>
      </c>
      <c r="M3229" t="s">
        <v>29703</v>
      </c>
    </row>
    <row r="3230" spans="1:13">
      <c r="A3230" s="1" t="s">
        <v>5247</v>
      </c>
      <c r="B3230">
        <v>4.0833400078449201E-8</v>
      </c>
      <c r="C3230" s="1">
        <v>2.9175865364477499E-8</v>
      </c>
      <c r="D3230">
        <v>1</v>
      </c>
      <c r="E3230">
        <v>1</v>
      </c>
      <c r="F3230">
        <v>0.99720670391061506</v>
      </c>
      <c r="G3230">
        <v>1</v>
      </c>
      <c r="H3230">
        <v>0.99489795918367396</v>
      </c>
      <c r="I3230">
        <v>0.98571428571428599</v>
      </c>
      <c r="J3230" s="1">
        <v>0</v>
      </c>
      <c r="K3230" t="s">
        <v>23241</v>
      </c>
      <c r="L3230" t="s">
        <v>29704</v>
      </c>
      <c r="M3230" t="s">
        <v>29705</v>
      </c>
    </row>
    <row r="3231" spans="1:13">
      <c r="A3231" s="1" t="s">
        <v>5248</v>
      </c>
      <c r="B3231">
        <v>2.8139941496879998E-4</v>
      </c>
      <c r="C3231" s="1">
        <v>1.00224621711721E-6</v>
      </c>
      <c r="D3231">
        <v>0.72222222222222199</v>
      </c>
      <c r="E3231">
        <v>0.54666666666666697</v>
      </c>
      <c r="F3231">
        <v>0.81985294117647101</v>
      </c>
      <c r="G3231">
        <v>0.45454545454545497</v>
      </c>
      <c r="H3231">
        <v>0.58870967741935498</v>
      </c>
      <c r="I3231">
        <v>0.6875</v>
      </c>
      <c r="J3231" s="1" t="s">
        <v>23229</v>
      </c>
      <c r="K3231" t="s">
        <v>23238</v>
      </c>
      <c r="L3231" t="s">
        <v>29706</v>
      </c>
      <c r="M3231" t="s">
        <v>29707</v>
      </c>
    </row>
    <row r="3232" spans="1:13">
      <c r="A3232" s="1" t="s">
        <v>5249</v>
      </c>
      <c r="B3232">
        <v>8.7417722191965299E-7</v>
      </c>
      <c r="C3232" s="1">
        <v>2.8228508031835102E-6</v>
      </c>
      <c r="D3232">
        <v>1</v>
      </c>
      <c r="E3232">
        <v>1</v>
      </c>
      <c r="F3232">
        <v>1</v>
      </c>
      <c r="G3232">
        <v>0.58333333333333304</v>
      </c>
      <c r="H3232">
        <v>1</v>
      </c>
      <c r="I3232">
        <v>1</v>
      </c>
      <c r="J3232" s="1" t="s">
        <v>23229</v>
      </c>
      <c r="K3232" t="s">
        <v>23241</v>
      </c>
      <c r="L3232" t="s">
        <v>29708</v>
      </c>
      <c r="M3232" t="s">
        <v>29709</v>
      </c>
    </row>
    <row r="3233" spans="1:13">
      <c r="A3233" s="1" t="s">
        <v>5250</v>
      </c>
      <c r="B3233">
        <v>2.1807411056803501E-6</v>
      </c>
      <c r="C3233" s="1">
        <v>2.89887683202764E-10</v>
      </c>
      <c r="D3233">
        <v>1</v>
      </c>
      <c r="E3233">
        <v>0.98958333333333304</v>
      </c>
      <c r="F3233">
        <v>0.987179487179487</v>
      </c>
      <c r="G3233">
        <v>0.90178571428571397</v>
      </c>
      <c r="H3233">
        <v>1</v>
      </c>
      <c r="I3233">
        <v>0.98780487804878003</v>
      </c>
      <c r="J3233" s="1">
        <v>1</v>
      </c>
      <c r="K3233" t="s">
        <v>23237</v>
      </c>
      <c r="L3233" t="s">
        <v>29710</v>
      </c>
      <c r="M3233" t="s">
        <v>29711</v>
      </c>
    </row>
    <row r="3234" spans="1:13">
      <c r="A3234" s="1" t="s">
        <v>5251</v>
      </c>
      <c r="B3234">
        <v>3.2672681236074498E-6</v>
      </c>
      <c r="C3234" s="1">
        <v>1.2220792172463201E-7</v>
      </c>
      <c r="D3234">
        <v>0</v>
      </c>
      <c r="E3234">
        <v>0</v>
      </c>
      <c r="F3234">
        <v>9.7633136094674597E-2</v>
      </c>
      <c r="G3234">
        <v>0.17241379310344801</v>
      </c>
      <c r="H3234">
        <v>0.16265060240963899</v>
      </c>
      <c r="I3234">
        <v>5.2631578947368397E-2</v>
      </c>
      <c r="J3234" s="1">
        <v>0</v>
      </c>
      <c r="K3234" t="s">
        <v>23238</v>
      </c>
      <c r="L3234" t="s">
        <v>29712</v>
      </c>
      <c r="M3234" t="s">
        <v>29713</v>
      </c>
    </row>
    <row r="3235" spans="1:13">
      <c r="A3235" s="1" t="s">
        <v>5252</v>
      </c>
      <c r="B3235">
        <v>3.9851539684526699E-6</v>
      </c>
      <c r="C3235" s="1">
        <v>2.51750353975006E-5</v>
      </c>
      <c r="D3235">
        <v>1</v>
      </c>
      <c r="E3235">
        <v>1</v>
      </c>
      <c r="F3235">
        <v>0.95505617977528101</v>
      </c>
      <c r="G3235">
        <v>0.98148148148148195</v>
      </c>
      <c r="H3235">
        <v>0.91203703703703698</v>
      </c>
      <c r="I3235">
        <v>0.99553571428571397</v>
      </c>
      <c r="J3235" s="1">
        <v>1</v>
      </c>
      <c r="K3235" t="s">
        <v>23238</v>
      </c>
      <c r="L3235" t="s">
        <v>29714</v>
      </c>
      <c r="M3235" t="s">
        <v>29715</v>
      </c>
    </row>
    <row r="3236" spans="1:13">
      <c r="A3236" s="1" t="s">
        <v>5253</v>
      </c>
      <c r="B3236">
        <v>5.5153590966821398E-7</v>
      </c>
      <c r="C3236" s="1">
        <v>1.7386447940824301E-8</v>
      </c>
      <c r="D3236">
        <v>0</v>
      </c>
      <c r="E3236">
        <v>1.6853932584269701E-2</v>
      </c>
      <c r="F3236">
        <v>3.1645569620253199E-3</v>
      </c>
      <c r="G3236">
        <v>5.6603773584905703E-2</v>
      </c>
      <c r="H3236">
        <v>1.44230769230769E-2</v>
      </c>
      <c r="I3236">
        <v>7.7586206896551699E-2</v>
      </c>
      <c r="J3236" s="1">
        <v>0</v>
      </c>
      <c r="K3236" t="s">
        <v>23238</v>
      </c>
      <c r="L3236" t="s">
        <v>29716</v>
      </c>
      <c r="M3236" t="s">
        <v>29717</v>
      </c>
    </row>
    <row r="3237" spans="1:13">
      <c r="A3237" s="1" t="s">
        <v>5254</v>
      </c>
      <c r="B3237">
        <v>6.5722317025190894E-5</v>
      </c>
      <c r="C3237" s="1">
        <v>3.6485560986795199E-5</v>
      </c>
      <c r="D3237">
        <v>0</v>
      </c>
      <c r="E3237">
        <v>0</v>
      </c>
      <c r="F3237">
        <v>0.14705882352941199</v>
      </c>
      <c r="G3237">
        <v>0</v>
      </c>
      <c r="H3237">
        <v>0</v>
      </c>
      <c r="I3237">
        <v>0</v>
      </c>
      <c r="J3237" s="1" t="s">
        <v>23229</v>
      </c>
      <c r="K3237" t="s">
        <v>23240</v>
      </c>
      <c r="L3237" t="s">
        <v>29718</v>
      </c>
      <c r="M3237" t="s">
        <v>29719</v>
      </c>
    </row>
    <row r="3238" spans="1:13">
      <c r="A3238" s="1" t="s">
        <v>5255</v>
      </c>
      <c r="B3238">
        <v>7.3694285170187702E-7</v>
      </c>
      <c r="C3238" s="1">
        <v>3.9359897785608998E-7</v>
      </c>
      <c r="D3238">
        <v>0</v>
      </c>
      <c r="E3238">
        <v>0</v>
      </c>
      <c r="F3238">
        <v>8.0152671755725199E-2</v>
      </c>
      <c r="G3238">
        <v>0</v>
      </c>
      <c r="H3238">
        <v>0.235955056179775</v>
      </c>
      <c r="I3238">
        <v>0.04</v>
      </c>
      <c r="J3238" s="1">
        <v>0</v>
      </c>
      <c r="K3238" t="s">
        <v>23240</v>
      </c>
      <c r="L3238" t="s">
        <v>29720</v>
      </c>
      <c r="M3238" t="s">
        <v>29721</v>
      </c>
    </row>
    <row r="3239" spans="1:13">
      <c r="A3239" s="1" t="s">
        <v>5256</v>
      </c>
      <c r="B3239">
        <v>8.1359947886286093E-6</v>
      </c>
      <c r="C3239" s="1">
        <v>1.7762102563993801E-5</v>
      </c>
      <c r="D3239">
        <v>1.5625E-2</v>
      </c>
      <c r="E3239">
        <v>5.2083333333333296E-3</v>
      </c>
      <c r="F3239">
        <v>2.5641025641025602E-3</v>
      </c>
      <c r="G3239">
        <v>8.7719298245613996E-3</v>
      </c>
      <c r="H3239">
        <v>9.8039215686274508E-3</v>
      </c>
      <c r="I3239">
        <v>7.2033898305084706E-2</v>
      </c>
      <c r="J3239" s="1">
        <v>0</v>
      </c>
      <c r="K3239" t="s">
        <v>23238</v>
      </c>
      <c r="L3239" t="s">
        <v>29722</v>
      </c>
      <c r="M3239" t="s">
        <v>29723</v>
      </c>
    </row>
    <row r="3240" spans="1:13">
      <c r="A3240" s="1" t="s">
        <v>5257</v>
      </c>
      <c r="B3240">
        <v>1.0084837794916099E-5</v>
      </c>
      <c r="C3240" s="1">
        <v>1.5418721509399899E-6</v>
      </c>
      <c r="D3240">
        <v>0</v>
      </c>
      <c r="E3240">
        <v>1.21951219512195E-2</v>
      </c>
      <c r="F3240">
        <v>0</v>
      </c>
      <c r="G3240">
        <v>0</v>
      </c>
      <c r="H3240">
        <v>4.5454545454545497E-2</v>
      </c>
      <c r="I3240">
        <v>1.9480519480519501E-2</v>
      </c>
      <c r="J3240" s="1">
        <v>0.86363636363636398</v>
      </c>
      <c r="K3240" t="s">
        <v>23238</v>
      </c>
      <c r="L3240" t="s">
        <v>29724</v>
      </c>
      <c r="M3240" t="s">
        <v>29725</v>
      </c>
    </row>
    <row r="3241" spans="1:13">
      <c r="A3241" s="1" t="s">
        <v>5258</v>
      </c>
      <c r="B3241">
        <v>4.3117695493129397E-7</v>
      </c>
      <c r="C3241" s="1">
        <v>2.85030364103702E-6</v>
      </c>
      <c r="D3241">
        <v>1</v>
      </c>
      <c r="E3241">
        <v>1</v>
      </c>
      <c r="F3241">
        <v>0.75517241379310296</v>
      </c>
      <c r="G3241">
        <v>1</v>
      </c>
      <c r="H3241">
        <v>0.86428571428571399</v>
      </c>
      <c r="I3241">
        <v>0.96875</v>
      </c>
      <c r="J3241" s="1" t="s">
        <v>23229</v>
      </c>
      <c r="K3241" t="s">
        <v>23238</v>
      </c>
      <c r="L3241" t="s">
        <v>29726</v>
      </c>
      <c r="M3241" t="s">
        <v>29727</v>
      </c>
    </row>
    <row r="3242" spans="1:13">
      <c r="A3242" s="1" t="s">
        <v>5259</v>
      </c>
      <c r="B3242">
        <v>1.11178376674831E-4</v>
      </c>
      <c r="C3242" s="1">
        <v>3.5682682213498402E-5</v>
      </c>
      <c r="D3242">
        <v>1</v>
      </c>
      <c r="E3242">
        <v>1</v>
      </c>
      <c r="F3242">
        <v>0.57142857142857095</v>
      </c>
      <c r="G3242">
        <v>1</v>
      </c>
      <c r="H3242">
        <v>0.84375</v>
      </c>
      <c r="I3242">
        <v>1</v>
      </c>
      <c r="J3242" s="1" t="s">
        <v>23229</v>
      </c>
      <c r="K3242" t="s">
        <v>23238</v>
      </c>
      <c r="L3242" t="s">
        <v>29728</v>
      </c>
      <c r="M3242" t="s">
        <v>29729</v>
      </c>
    </row>
    <row r="3243" spans="1:13">
      <c r="A3243" s="1" t="s">
        <v>5260</v>
      </c>
      <c r="B3243">
        <v>1.55096125112915E-7</v>
      </c>
      <c r="C3243" s="1">
        <v>7.51557855260818E-7</v>
      </c>
      <c r="D3243">
        <v>4.5454545454545497E-2</v>
      </c>
      <c r="E3243">
        <v>1.13636363636364E-2</v>
      </c>
      <c r="F3243">
        <v>0</v>
      </c>
      <c r="G3243">
        <v>4.1666666666666699E-2</v>
      </c>
      <c r="H3243">
        <v>0</v>
      </c>
      <c r="I3243">
        <v>5.1724137931034503E-2</v>
      </c>
      <c r="J3243" s="1" t="s">
        <v>23229</v>
      </c>
      <c r="K3243" t="s">
        <v>23238</v>
      </c>
      <c r="L3243" t="s">
        <v>29730</v>
      </c>
      <c r="M3243" t="s">
        <v>29731</v>
      </c>
    </row>
    <row r="3244" spans="1:13">
      <c r="A3244" s="1" t="s">
        <v>5261</v>
      </c>
      <c r="B3244">
        <v>2.8209368564164601E-6</v>
      </c>
      <c r="C3244" s="1">
        <v>1.2497789603271701E-5</v>
      </c>
      <c r="D3244">
        <v>3.2258064516128997E-2</v>
      </c>
      <c r="E3244">
        <v>0</v>
      </c>
      <c r="F3244">
        <v>5.7324840764331197E-2</v>
      </c>
      <c r="G3244">
        <v>0</v>
      </c>
      <c r="H3244">
        <v>6.0606060606060601E-2</v>
      </c>
      <c r="I3244">
        <v>0</v>
      </c>
      <c r="J3244" s="1">
        <v>0</v>
      </c>
      <c r="K3244" t="s">
        <v>23239</v>
      </c>
      <c r="L3244" t="s">
        <v>29732</v>
      </c>
      <c r="M3244" t="s">
        <v>29733</v>
      </c>
    </row>
    <row r="3245" spans="1:13">
      <c r="A3245" s="1" t="s">
        <v>5262</v>
      </c>
      <c r="B3245">
        <v>1.3648055643161901E-4</v>
      </c>
      <c r="C3245" s="1">
        <v>3.0013827999102999E-5</v>
      </c>
      <c r="D3245">
        <v>0.703125</v>
      </c>
      <c r="E3245">
        <v>0.88172043010752699</v>
      </c>
      <c r="F3245">
        <v>0.80172413793103403</v>
      </c>
      <c r="G3245">
        <v>0.98245614035087703</v>
      </c>
      <c r="H3245">
        <v>0.88073394495412805</v>
      </c>
      <c r="I3245">
        <v>0.842741935483871</v>
      </c>
      <c r="J3245" s="1">
        <v>1</v>
      </c>
      <c r="K3245" t="s">
        <v>23238</v>
      </c>
      <c r="L3245" t="s">
        <v>29734</v>
      </c>
      <c r="M3245" t="s">
        <v>29735</v>
      </c>
    </row>
    <row r="3246" spans="1:13">
      <c r="A3246" s="1" t="s">
        <v>5263</v>
      </c>
      <c r="B3246">
        <v>4.8033003732148601E-9</v>
      </c>
      <c r="C3246" s="1">
        <v>5.9905944915051403E-8</v>
      </c>
      <c r="D3246">
        <v>1</v>
      </c>
      <c r="E3246">
        <v>1</v>
      </c>
      <c r="F3246">
        <v>0.99476439790575899</v>
      </c>
      <c r="G3246">
        <v>1</v>
      </c>
      <c r="H3246">
        <v>1</v>
      </c>
      <c r="I3246">
        <v>0.98936170212765995</v>
      </c>
      <c r="J3246" s="1">
        <v>0.27272727272727298</v>
      </c>
      <c r="K3246" t="s">
        <v>23241</v>
      </c>
      <c r="L3246" t="s">
        <v>29736</v>
      </c>
      <c r="M3246" t="s">
        <v>29737</v>
      </c>
    </row>
    <row r="3247" spans="1:13">
      <c r="A3247" s="1" t="s">
        <v>5264</v>
      </c>
      <c r="B3247">
        <v>3.7544133280029799E-6</v>
      </c>
      <c r="C3247" s="1">
        <v>9.9983938387811704E-5</v>
      </c>
      <c r="D3247">
        <v>0.91071428571428603</v>
      </c>
      <c r="E3247">
        <v>0.99074074074074103</v>
      </c>
      <c r="F3247">
        <v>0.90659340659340704</v>
      </c>
      <c r="G3247">
        <v>0.8</v>
      </c>
      <c r="H3247">
        <v>0.72959183673469397</v>
      </c>
      <c r="I3247">
        <v>0.90140845070422504</v>
      </c>
      <c r="J3247" s="1">
        <v>1</v>
      </c>
      <c r="K3247" t="s">
        <v>23239</v>
      </c>
      <c r="L3247" t="s">
        <v>29738</v>
      </c>
      <c r="M3247" t="s">
        <v>29739</v>
      </c>
    </row>
    <row r="3248" spans="1:13">
      <c r="A3248" s="1" t="s">
        <v>5265</v>
      </c>
      <c r="B3248">
        <v>8.2645537008188601E-5</v>
      </c>
      <c r="C3248" s="1">
        <v>4.1517171311535103E-5</v>
      </c>
      <c r="D3248">
        <v>0.41666666666666702</v>
      </c>
      <c r="E3248">
        <v>0.64197530864197505</v>
      </c>
      <c r="F3248">
        <v>0.28928571428571398</v>
      </c>
      <c r="G3248">
        <v>0.269230769230769</v>
      </c>
      <c r="H3248">
        <v>0.35606060606060602</v>
      </c>
      <c r="I3248">
        <v>0.104166666666667</v>
      </c>
      <c r="J3248" s="1">
        <v>0</v>
      </c>
      <c r="K3248" t="s">
        <v>23242</v>
      </c>
      <c r="L3248" t="s">
        <v>29740</v>
      </c>
      <c r="M3248" t="s">
        <v>29741</v>
      </c>
    </row>
    <row r="3249" spans="1:13">
      <c r="A3249" s="1" t="s">
        <v>5266</v>
      </c>
      <c r="B3249">
        <v>5.5926447326049498E-6</v>
      </c>
      <c r="C3249" s="1">
        <v>5.5388016842202402E-8</v>
      </c>
      <c r="D3249">
        <v>0.96296296296296302</v>
      </c>
      <c r="E3249">
        <v>1</v>
      </c>
      <c r="F3249">
        <v>1</v>
      </c>
      <c r="G3249">
        <v>0.53571428571428603</v>
      </c>
      <c r="H3249">
        <v>0.99090909090909096</v>
      </c>
      <c r="I3249">
        <v>0.94666666666666699</v>
      </c>
      <c r="J3249" s="1">
        <v>1</v>
      </c>
      <c r="K3249" t="s">
        <v>23238</v>
      </c>
      <c r="L3249" t="s">
        <v>29742</v>
      </c>
      <c r="M3249" t="s">
        <v>29743</v>
      </c>
    </row>
    <row r="3250" spans="1:13">
      <c r="A3250" s="1" t="s">
        <v>5267</v>
      </c>
      <c r="B3250">
        <v>1.54019699491141E-6</v>
      </c>
      <c r="C3250" s="1">
        <v>6.4940018827318604E-7</v>
      </c>
      <c r="D3250">
        <v>0</v>
      </c>
      <c r="E3250">
        <v>0</v>
      </c>
      <c r="F3250">
        <v>0</v>
      </c>
      <c r="G3250">
        <v>0.28125</v>
      </c>
      <c r="H3250">
        <v>0</v>
      </c>
      <c r="I3250">
        <v>4.49438202247191E-2</v>
      </c>
      <c r="J3250" s="1">
        <v>0</v>
      </c>
      <c r="K3250" t="s">
        <v>23238</v>
      </c>
      <c r="L3250" t="s">
        <v>29744</v>
      </c>
      <c r="M3250" t="s">
        <v>29745</v>
      </c>
    </row>
    <row r="3251" spans="1:13">
      <c r="A3251" s="1" t="s">
        <v>5268</v>
      </c>
      <c r="B3251">
        <v>5.8599231673266501E-5</v>
      </c>
      <c r="C3251" s="1">
        <v>5.3799687763485604E-6</v>
      </c>
      <c r="D3251">
        <v>0.44</v>
      </c>
      <c r="E3251">
        <v>0.76612903225806495</v>
      </c>
      <c r="F3251">
        <v>0.24404761904761901</v>
      </c>
      <c r="G3251">
        <v>2.2222222222222199E-2</v>
      </c>
      <c r="H3251">
        <v>0.33098591549295803</v>
      </c>
      <c r="I3251">
        <v>0.282258064516129</v>
      </c>
      <c r="J3251" s="1">
        <v>0</v>
      </c>
      <c r="K3251" t="s">
        <v>23241</v>
      </c>
      <c r="L3251" t="s">
        <v>29746</v>
      </c>
      <c r="M3251" t="s">
        <v>29747</v>
      </c>
    </row>
    <row r="3252" spans="1:13">
      <c r="A3252" s="1" t="s">
        <v>5269</v>
      </c>
      <c r="B3252">
        <v>9.0233436806437905E-6</v>
      </c>
      <c r="C3252" s="1">
        <v>1.1675094385387101E-5</v>
      </c>
      <c r="D3252">
        <v>1</v>
      </c>
      <c r="E3252">
        <v>0.992307692307692</v>
      </c>
      <c r="F3252">
        <v>0.72368421052631604</v>
      </c>
      <c r="G3252">
        <v>1</v>
      </c>
      <c r="H3252">
        <v>0.93</v>
      </c>
      <c r="I3252">
        <v>0.95714285714285696</v>
      </c>
      <c r="J3252" s="1">
        <v>1</v>
      </c>
      <c r="K3252" t="s">
        <v>23239</v>
      </c>
      <c r="L3252" t="s">
        <v>29748</v>
      </c>
      <c r="M3252" t="s">
        <v>29749</v>
      </c>
    </row>
    <row r="3253" spans="1:13">
      <c r="A3253" s="1" t="s">
        <v>5270</v>
      </c>
      <c r="B3253">
        <v>3.9106334659574302E-7</v>
      </c>
      <c r="C3253" s="1">
        <v>2.93603711471669E-9</v>
      </c>
      <c r="D3253">
        <v>1</v>
      </c>
      <c r="E3253">
        <v>0.99425287356321801</v>
      </c>
      <c r="F3253">
        <v>0.99729729729729699</v>
      </c>
      <c r="G3253">
        <v>0.83333333333333304</v>
      </c>
      <c r="H3253">
        <v>1</v>
      </c>
      <c r="I3253">
        <v>1</v>
      </c>
      <c r="J3253" s="1">
        <v>1</v>
      </c>
      <c r="K3253" t="s">
        <v>23238</v>
      </c>
      <c r="L3253" t="s">
        <v>29750</v>
      </c>
      <c r="M3253" t="s">
        <v>29751</v>
      </c>
    </row>
    <row r="3254" spans="1:13">
      <c r="A3254" s="1" t="s">
        <v>5271</v>
      </c>
      <c r="B3254">
        <v>2.6694138779682699E-8</v>
      </c>
      <c r="C3254" s="1">
        <v>1.31044034643115E-8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0.99404761904761896</v>
      </c>
      <c r="J3254" s="1" t="s">
        <v>23229</v>
      </c>
      <c r="K3254" t="s">
        <v>23237</v>
      </c>
      <c r="L3254" t="s">
        <v>29752</v>
      </c>
      <c r="M3254" t="s">
        <v>29753</v>
      </c>
    </row>
    <row r="3255" spans="1:13">
      <c r="A3255" s="1" t="s">
        <v>5272</v>
      </c>
      <c r="B3255">
        <v>3.1473281044083903E-4</v>
      </c>
      <c r="C3255" s="1">
        <v>3.4435155883376801E-4</v>
      </c>
      <c r="D3255">
        <v>7.4999999999999997E-2</v>
      </c>
      <c r="E3255">
        <v>1.7045454545454499E-2</v>
      </c>
      <c r="F3255">
        <v>0.83802816901408494</v>
      </c>
      <c r="G3255">
        <v>2.1739130434782601E-2</v>
      </c>
      <c r="H3255">
        <v>2.04081632653061E-2</v>
      </c>
      <c r="I3255">
        <v>2.27272727272727E-2</v>
      </c>
      <c r="J3255" s="1" t="s">
        <v>23229</v>
      </c>
      <c r="K3255" t="s">
        <v>23238</v>
      </c>
      <c r="L3255" t="s">
        <v>29754</v>
      </c>
      <c r="M3255" t="s">
        <v>29755</v>
      </c>
    </row>
    <row r="3256" spans="1:13">
      <c r="A3256" s="1" t="s">
        <v>5273</v>
      </c>
      <c r="B3256">
        <v>7.0650515842624996E-7</v>
      </c>
      <c r="C3256" s="1">
        <v>6.9318879762098305E-7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0.95555555555555605</v>
      </c>
      <c r="J3256" s="1">
        <v>0.59090909090909105</v>
      </c>
      <c r="K3256" t="s">
        <v>23238</v>
      </c>
      <c r="L3256" t="s">
        <v>29756</v>
      </c>
      <c r="M3256" t="s">
        <v>29757</v>
      </c>
    </row>
    <row r="3257" spans="1:13">
      <c r="A3257" s="1" t="s">
        <v>5274</v>
      </c>
      <c r="B3257">
        <v>8.5058600953928006E-11</v>
      </c>
      <c r="C3257" s="1">
        <v>3.9286738172407898E-6</v>
      </c>
      <c r="D3257">
        <v>0.98387096774193505</v>
      </c>
      <c r="E3257">
        <v>0.99425287356321801</v>
      </c>
      <c r="F3257">
        <v>0.92972972972973</v>
      </c>
      <c r="G3257">
        <v>1</v>
      </c>
      <c r="H3257">
        <v>0.96195652173913004</v>
      </c>
      <c r="I3257">
        <v>1</v>
      </c>
      <c r="J3257" s="1">
        <v>1</v>
      </c>
      <c r="K3257" t="s">
        <v>23239</v>
      </c>
      <c r="L3257" t="s">
        <v>29758</v>
      </c>
      <c r="M3257" t="s">
        <v>29759</v>
      </c>
    </row>
    <row r="3258" spans="1:13">
      <c r="A3258" s="1" t="s">
        <v>5275</v>
      </c>
      <c r="B3258">
        <v>1.0246443877944699E-7</v>
      </c>
      <c r="C3258" s="1">
        <v>1.6500593972621199E-6</v>
      </c>
      <c r="D3258">
        <v>0.96</v>
      </c>
      <c r="E3258">
        <v>1</v>
      </c>
      <c r="F3258">
        <v>0.992307692307692</v>
      </c>
      <c r="G3258">
        <v>0.71568627450980404</v>
      </c>
      <c r="H3258">
        <v>0.98245614035087703</v>
      </c>
      <c r="I3258">
        <v>0.94196428571428603</v>
      </c>
      <c r="J3258" s="1">
        <v>1</v>
      </c>
      <c r="K3258" t="s">
        <v>23238</v>
      </c>
      <c r="L3258" t="s">
        <v>29760</v>
      </c>
      <c r="M3258" t="s">
        <v>29761</v>
      </c>
    </row>
    <row r="3259" spans="1:13">
      <c r="A3259" s="1" t="s">
        <v>5276</v>
      </c>
      <c r="B3259">
        <v>0</v>
      </c>
      <c r="C3259" s="1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s="1">
        <v>0</v>
      </c>
      <c r="K3259" t="s">
        <v>23237</v>
      </c>
      <c r="L3259" t="s">
        <v>29762</v>
      </c>
      <c r="M3259" t="s">
        <v>29763</v>
      </c>
    </row>
    <row r="3260" spans="1:13">
      <c r="A3260" s="1" t="s">
        <v>5277</v>
      </c>
      <c r="B3260">
        <v>1.2330013451048401E-4</v>
      </c>
      <c r="C3260" s="1">
        <v>1.7114057007759599E-4</v>
      </c>
      <c r="D3260">
        <v>0.63793103448275901</v>
      </c>
      <c r="E3260">
        <v>0.74137931034482796</v>
      </c>
      <c r="F3260">
        <v>0.5390625</v>
      </c>
      <c r="G3260">
        <v>0.98979591836734704</v>
      </c>
      <c r="H3260">
        <v>0.43069306930693102</v>
      </c>
      <c r="I3260">
        <v>0.88</v>
      </c>
      <c r="J3260" s="1" t="s">
        <v>23229</v>
      </c>
      <c r="K3260" t="s">
        <v>23240</v>
      </c>
      <c r="L3260" t="s">
        <v>29764</v>
      </c>
      <c r="M3260" t="s">
        <v>29765</v>
      </c>
    </row>
    <row r="3261" spans="1:13">
      <c r="A3261" s="1" t="s">
        <v>5278</v>
      </c>
      <c r="B3261">
        <v>7.5987021174072101E-5</v>
      </c>
      <c r="C3261" s="1">
        <v>1.2361475763232101E-6</v>
      </c>
      <c r="D3261">
        <v>7.8125E-2</v>
      </c>
      <c r="E3261">
        <v>0.23648648648648599</v>
      </c>
      <c r="F3261">
        <v>0.123376623376623</v>
      </c>
      <c r="G3261">
        <v>0</v>
      </c>
      <c r="H3261">
        <v>7.7380952380952397E-2</v>
      </c>
      <c r="I3261">
        <v>0</v>
      </c>
      <c r="J3261" s="1">
        <v>0</v>
      </c>
      <c r="K3261" t="s">
        <v>23241</v>
      </c>
      <c r="L3261" t="s">
        <v>29766</v>
      </c>
      <c r="M3261" t="s">
        <v>29767</v>
      </c>
    </row>
    <row r="3262" spans="1:13">
      <c r="A3262" s="1" t="s">
        <v>5279</v>
      </c>
      <c r="B3262">
        <v>1.0521824770718101E-6</v>
      </c>
      <c r="C3262" s="1">
        <v>2.1888165388959599E-6</v>
      </c>
      <c r="D3262">
        <v>7.69230769230769E-2</v>
      </c>
      <c r="E3262">
        <v>9.6491228070175405E-2</v>
      </c>
      <c r="F3262">
        <v>2.9585798816567999E-3</v>
      </c>
      <c r="G3262">
        <v>0</v>
      </c>
      <c r="H3262">
        <v>0</v>
      </c>
      <c r="I3262">
        <v>0</v>
      </c>
      <c r="J3262" s="1">
        <v>0</v>
      </c>
      <c r="K3262" t="s">
        <v>23238</v>
      </c>
      <c r="L3262" t="s">
        <v>29768</v>
      </c>
      <c r="M3262" t="s">
        <v>29769</v>
      </c>
    </row>
    <row r="3263" spans="1:13">
      <c r="A3263" s="1" t="s">
        <v>5280</v>
      </c>
      <c r="B3263">
        <v>4.4559521384970398E-7</v>
      </c>
      <c r="C3263" s="1">
        <v>6.33643304729744E-8</v>
      </c>
      <c r="D3263">
        <v>1</v>
      </c>
      <c r="E3263">
        <v>0.99479166666666696</v>
      </c>
      <c r="F3263">
        <v>1</v>
      </c>
      <c r="G3263">
        <v>1</v>
      </c>
      <c r="H3263">
        <v>1</v>
      </c>
      <c r="I3263">
        <v>0.99074074074074103</v>
      </c>
      <c r="J3263" s="1">
        <v>1</v>
      </c>
      <c r="K3263" t="s">
        <v>23239</v>
      </c>
      <c r="L3263" t="s">
        <v>29770</v>
      </c>
      <c r="M3263" t="s">
        <v>29771</v>
      </c>
    </row>
    <row r="3264" spans="1:13">
      <c r="A3264" s="1" t="s">
        <v>5281</v>
      </c>
      <c r="B3264">
        <v>1.31216419743985E-6</v>
      </c>
      <c r="C3264" s="1">
        <v>3.0295104962183603E-8</v>
      </c>
      <c r="D3264">
        <v>0.2</v>
      </c>
      <c r="E3264">
        <v>0.117283950617284</v>
      </c>
      <c r="F3264">
        <v>6.9343065693430697E-2</v>
      </c>
      <c r="G3264">
        <v>3.3333333333333298E-2</v>
      </c>
      <c r="H3264">
        <v>0</v>
      </c>
      <c r="I3264">
        <v>1.88679245283019E-2</v>
      </c>
      <c r="J3264" s="1" t="s">
        <v>23229</v>
      </c>
      <c r="K3264" t="s">
        <v>23238</v>
      </c>
      <c r="L3264" t="s">
        <v>29772</v>
      </c>
      <c r="M3264" t="s">
        <v>29773</v>
      </c>
    </row>
    <row r="3265" spans="1:13">
      <c r="A3265" s="1" t="s">
        <v>5282</v>
      </c>
      <c r="B3265">
        <v>1.2120730424643001E-6</v>
      </c>
      <c r="C3265" s="1">
        <v>5.6674251064610398E-7</v>
      </c>
      <c r="D3265">
        <v>9.6153846153846201E-2</v>
      </c>
      <c r="E3265">
        <v>6.8181818181818205E-2</v>
      </c>
      <c r="F3265">
        <v>0</v>
      </c>
      <c r="G3265">
        <v>0</v>
      </c>
      <c r="H3265">
        <v>7.9365079365079395E-3</v>
      </c>
      <c r="I3265">
        <v>3.4482758620689703E-2</v>
      </c>
      <c r="J3265" s="1">
        <v>0</v>
      </c>
      <c r="K3265" t="s">
        <v>23238</v>
      </c>
      <c r="L3265" t="s">
        <v>29774</v>
      </c>
      <c r="M3265" t="s">
        <v>29775</v>
      </c>
    </row>
    <row r="3266" spans="1:13">
      <c r="A3266" s="1" t="s">
        <v>5283</v>
      </c>
      <c r="B3266">
        <v>7.9654410119745205E-8</v>
      </c>
      <c r="C3266" s="1">
        <v>2.0664073536920101E-7</v>
      </c>
      <c r="D3266">
        <v>0.98148148148148195</v>
      </c>
      <c r="E3266">
        <v>1</v>
      </c>
      <c r="F3266">
        <v>0.99603174603174605</v>
      </c>
      <c r="G3266">
        <v>1</v>
      </c>
      <c r="H3266">
        <v>1</v>
      </c>
      <c r="I3266">
        <v>0.97619047619047605</v>
      </c>
      <c r="J3266" s="1">
        <v>1</v>
      </c>
      <c r="K3266" t="s">
        <v>23238</v>
      </c>
      <c r="L3266" t="s">
        <v>29776</v>
      </c>
      <c r="M3266" t="s">
        <v>29777</v>
      </c>
    </row>
    <row r="3267" spans="1:13">
      <c r="A3267" s="1" t="s">
        <v>5284</v>
      </c>
      <c r="B3267">
        <v>5.8970066993896702E-6</v>
      </c>
      <c r="C3267" s="1">
        <v>7.8395799771678894E-5</v>
      </c>
      <c r="D3267">
        <v>0.3125</v>
      </c>
      <c r="E3267">
        <v>0.240740740740741</v>
      </c>
      <c r="F3267">
        <v>4.9019607843137303E-2</v>
      </c>
      <c r="G3267">
        <v>0.13157894736842099</v>
      </c>
      <c r="H3267">
        <v>0.25824175824175799</v>
      </c>
      <c r="I3267">
        <v>0.19811320754716999</v>
      </c>
      <c r="J3267" s="1">
        <v>0</v>
      </c>
      <c r="K3267" t="s">
        <v>23239</v>
      </c>
      <c r="L3267" t="s">
        <v>29778</v>
      </c>
      <c r="M3267" t="s">
        <v>29779</v>
      </c>
    </row>
    <row r="3268" spans="1:13">
      <c r="A3268" s="1" t="s">
        <v>5285</v>
      </c>
      <c r="B3268">
        <v>7.1050874559436403E-6</v>
      </c>
      <c r="C3268" s="1">
        <v>7.4383731714787396E-6</v>
      </c>
      <c r="D3268">
        <v>0.8</v>
      </c>
      <c r="E3268">
        <v>0.96703296703296704</v>
      </c>
      <c r="F3268">
        <v>0.99226804123711299</v>
      </c>
      <c r="G3268">
        <v>0.86458333333333304</v>
      </c>
      <c r="H3268">
        <v>0.96296296296296302</v>
      </c>
      <c r="I3268">
        <v>0.83695652173913004</v>
      </c>
      <c r="J3268" s="1">
        <v>1</v>
      </c>
      <c r="K3268" t="s">
        <v>23238</v>
      </c>
      <c r="L3268" t="s">
        <v>29780</v>
      </c>
      <c r="M3268" t="s">
        <v>29781</v>
      </c>
    </row>
    <row r="3269" spans="1:13">
      <c r="A3269" s="1" t="s">
        <v>5286</v>
      </c>
      <c r="B3269">
        <v>3.1132617338840901E-6</v>
      </c>
      <c r="C3269" s="1">
        <v>3.7348503601323802E-6</v>
      </c>
      <c r="D3269">
        <v>0.578125</v>
      </c>
      <c r="E3269">
        <v>0.42777777777777798</v>
      </c>
      <c r="F3269">
        <v>0.75690607734806603</v>
      </c>
      <c r="G3269">
        <v>0.96</v>
      </c>
      <c r="H3269">
        <v>0.83582089552238803</v>
      </c>
      <c r="I3269">
        <v>0.8125</v>
      </c>
      <c r="J3269" s="1">
        <v>1</v>
      </c>
      <c r="K3269" t="s">
        <v>23240</v>
      </c>
      <c r="L3269" t="s">
        <v>29782</v>
      </c>
      <c r="M3269" t="s">
        <v>29783</v>
      </c>
    </row>
    <row r="3270" spans="1:13">
      <c r="A3270" s="1" t="s">
        <v>5287</v>
      </c>
      <c r="B3270">
        <v>8.1317284219039004E-4</v>
      </c>
      <c r="C3270" s="1">
        <v>7.9211884917498E-5</v>
      </c>
      <c r="D3270">
        <v>0.241935483870968</v>
      </c>
      <c r="E3270">
        <v>0.79787234042553201</v>
      </c>
      <c r="F3270">
        <v>0.29842931937172801</v>
      </c>
      <c r="G3270">
        <v>0.18421052631578899</v>
      </c>
      <c r="H3270">
        <v>0.35</v>
      </c>
      <c r="I3270">
        <v>0.33796296296296302</v>
      </c>
      <c r="J3270" s="1" t="s">
        <v>23229</v>
      </c>
      <c r="K3270" t="s">
        <v>23238</v>
      </c>
      <c r="L3270" t="s">
        <v>29784</v>
      </c>
      <c r="M3270" t="s">
        <v>29785</v>
      </c>
    </row>
    <row r="3271" spans="1:13">
      <c r="A3271" s="1" t="s">
        <v>5288</v>
      </c>
      <c r="B3271">
        <v>4.5235307424020501E-8</v>
      </c>
      <c r="C3271" s="1">
        <v>9.2087051108953805E-10</v>
      </c>
      <c r="D3271">
        <v>0</v>
      </c>
      <c r="E3271">
        <v>0</v>
      </c>
      <c r="F3271">
        <v>0</v>
      </c>
      <c r="G3271">
        <v>0.59090909090909105</v>
      </c>
      <c r="H3271">
        <v>0</v>
      </c>
      <c r="I3271">
        <v>0</v>
      </c>
      <c r="J3271" s="1">
        <v>0</v>
      </c>
      <c r="K3271" t="s">
        <v>23244</v>
      </c>
      <c r="L3271" t="s">
        <v>29786</v>
      </c>
      <c r="M3271" t="s">
        <v>29787</v>
      </c>
    </row>
    <row r="3272" spans="1:13">
      <c r="A3272" s="1" t="s">
        <v>5289</v>
      </c>
      <c r="B3272">
        <v>3.6585667837327301E-7</v>
      </c>
      <c r="C3272" s="1">
        <v>2.2021306436646801E-5</v>
      </c>
      <c r="D3272">
        <v>0.890625</v>
      </c>
      <c r="E3272">
        <v>0.97282608695652195</v>
      </c>
      <c r="F3272">
        <v>0.98974358974359</v>
      </c>
      <c r="G3272">
        <v>0.41111111111111098</v>
      </c>
      <c r="H3272">
        <v>0.88834951456310696</v>
      </c>
      <c r="I3272">
        <v>0.77976190476190499</v>
      </c>
      <c r="J3272" s="1">
        <v>1</v>
      </c>
      <c r="K3272" t="s">
        <v>23240</v>
      </c>
      <c r="L3272" t="s">
        <v>29788</v>
      </c>
      <c r="M3272" t="s">
        <v>29789</v>
      </c>
    </row>
    <row r="3273" spans="1:13">
      <c r="A3273" s="1" t="s">
        <v>5290</v>
      </c>
      <c r="B3273">
        <v>1.56236292246807E-5</v>
      </c>
      <c r="C3273" s="1">
        <v>6.5701219755830707E-5</v>
      </c>
      <c r="D3273">
        <v>0.105263157894737</v>
      </c>
      <c r="E3273">
        <v>0</v>
      </c>
      <c r="F3273">
        <v>9.5854922279792698E-2</v>
      </c>
      <c r="G3273">
        <v>0.56999999999999995</v>
      </c>
      <c r="H3273">
        <v>0.149484536082474</v>
      </c>
      <c r="I3273">
        <v>0.4</v>
      </c>
      <c r="J3273" s="1">
        <v>0</v>
      </c>
      <c r="K3273" t="s">
        <v>23241</v>
      </c>
      <c r="L3273" t="s">
        <v>29790</v>
      </c>
      <c r="M3273" t="s">
        <v>29791</v>
      </c>
    </row>
    <row r="3274" spans="1:13">
      <c r="A3274" s="1" t="s">
        <v>5291</v>
      </c>
      <c r="B3274">
        <v>4.7126659330213597E-5</v>
      </c>
      <c r="C3274" s="1">
        <v>6.0328357513537496E-6</v>
      </c>
      <c r="D3274">
        <v>0.77777777777777801</v>
      </c>
      <c r="E3274">
        <v>0.7</v>
      </c>
      <c r="F3274">
        <v>0.62587412587412605</v>
      </c>
      <c r="G3274">
        <v>0.98214285714285698</v>
      </c>
      <c r="H3274">
        <v>0.84285714285714297</v>
      </c>
      <c r="I3274">
        <v>0.85897435897435903</v>
      </c>
      <c r="J3274" s="1">
        <v>1</v>
      </c>
      <c r="K3274" t="s">
        <v>23238</v>
      </c>
      <c r="L3274" t="s">
        <v>29792</v>
      </c>
      <c r="M3274" t="s">
        <v>29793</v>
      </c>
    </row>
    <row r="3275" spans="1:13">
      <c r="A3275" s="1" t="s">
        <v>5292</v>
      </c>
      <c r="B3275">
        <v>2.2581506628736999E-5</v>
      </c>
      <c r="C3275" s="1">
        <v>1.5802136587285899E-6</v>
      </c>
      <c r="D3275">
        <v>0.984375</v>
      </c>
      <c r="E3275">
        <v>0.89784946236559104</v>
      </c>
      <c r="F3275">
        <v>1</v>
      </c>
      <c r="G3275">
        <v>1</v>
      </c>
      <c r="H3275">
        <v>1</v>
      </c>
      <c r="I3275">
        <v>1</v>
      </c>
      <c r="J3275" s="1">
        <v>1</v>
      </c>
      <c r="K3275" t="s">
        <v>23241</v>
      </c>
      <c r="L3275" t="s">
        <v>29794</v>
      </c>
      <c r="M3275" t="s">
        <v>29795</v>
      </c>
    </row>
    <row r="3276" spans="1:13">
      <c r="A3276" s="1" t="s">
        <v>5293</v>
      </c>
      <c r="B3276">
        <v>4.0558795343338898E-5</v>
      </c>
      <c r="C3276" s="1">
        <v>1.76715592510473E-6</v>
      </c>
      <c r="D3276">
        <v>0.56666666666666698</v>
      </c>
      <c r="E3276">
        <v>0.85915492957746498</v>
      </c>
      <c r="F3276">
        <v>0.78187919463087296</v>
      </c>
      <c r="G3276">
        <v>1</v>
      </c>
      <c r="H3276">
        <v>0.92857142857142905</v>
      </c>
      <c r="I3276">
        <v>1</v>
      </c>
      <c r="J3276" s="1">
        <v>1</v>
      </c>
      <c r="K3276" t="s">
        <v>23240</v>
      </c>
      <c r="L3276" t="s">
        <v>29796</v>
      </c>
      <c r="M3276" t="s">
        <v>29797</v>
      </c>
    </row>
    <row r="3277" spans="1:13">
      <c r="A3277" s="1" t="s">
        <v>5294</v>
      </c>
      <c r="B3277">
        <v>2.5263971831634001E-5</v>
      </c>
      <c r="C3277" s="1">
        <v>3.2949366280565699E-7</v>
      </c>
      <c r="D3277">
        <v>1</v>
      </c>
      <c r="E3277">
        <v>0.99473684210526303</v>
      </c>
      <c r="F3277">
        <v>0.84974093264248696</v>
      </c>
      <c r="G3277">
        <v>1</v>
      </c>
      <c r="H3277">
        <v>0.93981481481481499</v>
      </c>
      <c r="I3277">
        <v>0.97222222222222199</v>
      </c>
      <c r="J3277" s="1">
        <v>1</v>
      </c>
      <c r="K3277" t="s">
        <v>23237</v>
      </c>
      <c r="L3277" t="s">
        <v>29798</v>
      </c>
      <c r="M3277" t="s">
        <v>29799</v>
      </c>
    </row>
    <row r="3278" spans="1:13">
      <c r="A3278" s="1" t="s">
        <v>5295</v>
      </c>
      <c r="B3278">
        <v>8.5557184469421703E-7</v>
      </c>
      <c r="C3278" s="1">
        <v>2.6003487713412701E-5</v>
      </c>
      <c r="D3278">
        <v>4.6875E-2</v>
      </c>
      <c r="E3278">
        <v>0</v>
      </c>
      <c r="F3278">
        <v>1.03626943005181E-2</v>
      </c>
      <c r="G3278">
        <v>0.10784313725490199</v>
      </c>
      <c r="H3278">
        <v>0.119047619047619</v>
      </c>
      <c r="I3278">
        <v>4.8672566371681401E-2</v>
      </c>
      <c r="J3278" s="1">
        <v>0</v>
      </c>
      <c r="K3278" t="s">
        <v>23242</v>
      </c>
      <c r="L3278" t="s">
        <v>29800</v>
      </c>
      <c r="M3278" t="s">
        <v>29801</v>
      </c>
    </row>
    <row r="3279" spans="1:13">
      <c r="A3279" s="1" t="s">
        <v>5296</v>
      </c>
      <c r="B3279">
        <v>9.47346361990952E-5</v>
      </c>
      <c r="C3279" s="1">
        <v>5.4450396595316601E-6</v>
      </c>
      <c r="D3279">
        <v>1</v>
      </c>
      <c r="E3279">
        <v>0.75</v>
      </c>
      <c r="F3279">
        <v>1</v>
      </c>
      <c r="G3279">
        <v>1</v>
      </c>
      <c r="H3279">
        <v>1</v>
      </c>
      <c r="I3279">
        <v>1</v>
      </c>
      <c r="J3279" s="1" t="s">
        <v>23229</v>
      </c>
      <c r="K3279" t="s">
        <v>23238</v>
      </c>
      <c r="L3279" t="s">
        <v>29802</v>
      </c>
      <c r="M3279" t="s">
        <v>29803</v>
      </c>
    </row>
    <row r="3280" spans="1:13">
      <c r="A3280" s="1" t="s">
        <v>5297</v>
      </c>
      <c r="B3280">
        <v>1.5021628079887501E-4</v>
      </c>
      <c r="C3280" s="1">
        <v>5.5717473261925597E-6</v>
      </c>
      <c r="D3280">
        <v>0.65384615384615397</v>
      </c>
      <c r="E3280">
        <v>0.232876712328767</v>
      </c>
      <c r="F3280">
        <v>0.43717277486910999</v>
      </c>
      <c r="G3280">
        <v>0.25</v>
      </c>
      <c r="H3280">
        <v>0.421296296296296</v>
      </c>
      <c r="I3280">
        <v>0.60714285714285698</v>
      </c>
      <c r="J3280" s="1" t="s">
        <v>23229</v>
      </c>
      <c r="K3280" t="s">
        <v>23241</v>
      </c>
      <c r="L3280" t="s">
        <v>29804</v>
      </c>
      <c r="M3280" t="s">
        <v>29805</v>
      </c>
    </row>
    <row r="3281" spans="1:13">
      <c r="A3281" s="1" t="s">
        <v>5298</v>
      </c>
      <c r="B3281">
        <v>1.09742465643998E-4</v>
      </c>
      <c r="C3281" s="1">
        <v>1.3336400739131101E-7</v>
      </c>
      <c r="D3281">
        <v>1.5625E-2</v>
      </c>
      <c r="E3281">
        <v>5.31914893617021E-2</v>
      </c>
      <c r="F3281">
        <v>7.8125E-3</v>
      </c>
      <c r="G3281">
        <v>7.8947368421052599E-2</v>
      </c>
      <c r="H3281">
        <v>1.8181818181818198E-2</v>
      </c>
      <c r="I3281">
        <v>3.07017543859649E-2</v>
      </c>
      <c r="J3281" s="1">
        <v>0</v>
      </c>
      <c r="K3281" t="s">
        <v>23241</v>
      </c>
      <c r="L3281" t="s">
        <v>29806</v>
      </c>
      <c r="M3281" t="s">
        <v>29807</v>
      </c>
    </row>
    <row r="3282" spans="1:13">
      <c r="A3282" s="1" t="s">
        <v>5299</v>
      </c>
      <c r="B3282">
        <v>1.3004238421168401E-6</v>
      </c>
      <c r="C3282" s="1">
        <v>7.1326632759948599E-6</v>
      </c>
      <c r="D3282">
        <v>1</v>
      </c>
      <c r="E3282">
        <v>1</v>
      </c>
      <c r="F3282">
        <v>1</v>
      </c>
      <c r="G3282">
        <v>0.5</v>
      </c>
      <c r="H3282">
        <v>1</v>
      </c>
      <c r="I3282">
        <v>0.95</v>
      </c>
      <c r="J3282" s="1" t="s">
        <v>23229</v>
      </c>
      <c r="K3282" t="s">
        <v>23240</v>
      </c>
      <c r="L3282" t="s">
        <v>29808</v>
      </c>
      <c r="M3282" t="s">
        <v>29809</v>
      </c>
    </row>
    <row r="3283" spans="1:13">
      <c r="A3283" s="1" t="s">
        <v>5300</v>
      </c>
      <c r="B3283">
        <v>6.9465046545110801E-9</v>
      </c>
      <c r="C3283" s="1">
        <v>9.5784849638298104E-8</v>
      </c>
      <c r="D3283">
        <v>0</v>
      </c>
      <c r="E3283">
        <v>0</v>
      </c>
      <c r="F3283">
        <v>0.19587628865979401</v>
      </c>
      <c r="G3283">
        <v>0</v>
      </c>
      <c r="H3283">
        <v>1.4084507042253501E-2</v>
      </c>
      <c r="I3283">
        <v>0</v>
      </c>
      <c r="J3283" s="1">
        <v>0</v>
      </c>
      <c r="K3283" t="s">
        <v>23242</v>
      </c>
      <c r="L3283" t="s">
        <v>29810</v>
      </c>
      <c r="M3283" t="s">
        <v>29811</v>
      </c>
    </row>
    <row r="3284" spans="1:13">
      <c r="A3284" s="1" t="s">
        <v>5301</v>
      </c>
      <c r="B3284">
        <v>2.71284123399432E-4</v>
      </c>
      <c r="C3284" s="1">
        <v>4.0689368796220203E-5</v>
      </c>
      <c r="D3284">
        <v>0.421875</v>
      </c>
      <c r="E3284">
        <v>0.30851063829787201</v>
      </c>
      <c r="F3284">
        <v>0.84536082474226804</v>
      </c>
      <c r="G3284">
        <v>0.98979591836734704</v>
      </c>
      <c r="H3284">
        <v>0.91</v>
      </c>
      <c r="I3284">
        <v>0.70129870129870098</v>
      </c>
      <c r="J3284" s="1">
        <v>0.95</v>
      </c>
      <c r="K3284" t="s">
        <v>23242</v>
      </c>
      <c r="L3284" t="s">
        <v>29812</v>
      </c>
      <c r="M3284" t="s">
        <v>29813</v>
      </c>
    </row>
    <row r="3285" spans="1:13">
      <c r="A3285" s="1" t="s">
        <v>5302</v>
      </c>
      <c r="B3285">
        <v>8.8006490945313493E-6</v>
      </c>
      <c r="C3285" s="1">
        <v>7.9660960714781006E-6</v>
      </c>
      <c r="D3285">
        <v>1</v>
      </c>
      <c r="E3285">
        <v>1</v>
      </c>
      <c r="F3285">
        <v>0.99739583333333304</v>
      </c>
      <c r="G3285">
        <v>1</v>
      </c>
      <c r="H3285">
        <v>0.99537037037037002</v>
      </c>
      <c r="I3285">
        <v>0.87234042553191504</v>
      </c>
      <c r="J3285" s="1">
        <v>1</v>
      </c>
      <c r="K3285" t="s">
        <v>23238</v>
      </c>
      <c r="L3285" t="s">
        <v>29814</v>
      </c>
      <c r="M3285" t="s">
        <v>29815</v>
      </c>
    </row>
    <row r="3286" spans="1:13">
      <c r="A3286" s="1" t="s">
        <v>5303</v>
      </c>
      <c r="B3286">
        <v>7.2258972603158996E-7</v>
      </c>
      <c r="C3286" s="1">
        <v>2.6502095142228299E-5</v>
      </c>
      <c r="D3286">
        <v>0.96875</v>
      </c>
      <c r="E3286">
        <v>1</v>
      </c>
      <c r="F3286">
        <v>0.99484536082474195</v>
      </c>
      <c r="G3286">
        <v>0.55405405405405395</v>
      </c>
      <c r="H3286">
        <v>0.98019801980197996</v>
      </c>
      <c r="I3286">
        <v>0.91463414634146301</v>
      </c>
      <c r="J3286" s="1">
        <v>1</v>
      </c>
      <c r="K3286" t="s">
        <v>23239</v>
      </c>
      <c r="L3286" t="s">
        <v>29816</v>
      </c>
      <c r="M3286" t="s">
        <v>29817</v>
      </c>
    </row>
    <row r="3287" spans="1:13">
      <c r="A3287" s="1" t="s">
        <v>5304</v>
      </c>
      <c r="B3287">
        <v>7.08431454265288E-7</v>
      </c>
      <c r="C3287" s="1">
        <v>4.3788639295492598E-6</v>
      </c>
      <c r="D3287">
        <v>0</v>
      </c>
      <c r="E3287">
        <v>0</v>
      </c>
      <c r="F3287">
        <v>0</v>
      </c>
      <c r="G3287">
        <v>0.38333333333333303</v>
      </c>
      <c r="H3287">
        <v>6.6037735849056603E-2</v>
      </c>
      <c r="I3287">
        <v>0.10344827586206901</v>
      </c>
      <c r="J3287" s="1">
        <v>0</v>
      </c>
      <c r="K3287" t="s">
        <v>23241</v>
      </c>
      <c r="L3287" t="s">
        <v>29818</v>
      </c>
      <c r="M3287" t="s">
        <v>29819</v>
      </c>
    </row>
    <row r="3288" spans="1:13">
      <c r="A3288" s="1" t="s">
        <v>5305</v>
      </c>
      <c r="B3288">
        <v>1.0090301507772101E-7</v>
      </c>
      <c r="C3288" s="1">
        <v>5.7183232213864395E-7</v>
      </c>
      <c r="D3288">
        <v>1</v>
      </c>
      <c r="E3288">
        <v>1</v>
      </c>
      <c r="F3288">
        <v>1</v>
      </c>
      <c r="G3288">
        <v>0.94444444444444398</v>
      </c>
      <c r="H3288">
        <v>1</v>
      </c>
      <c r="I3288">
        <v>1</v>
      </c>
      <c r="J3288" s="1">
        <v>1</v>
      </c>
      <c r="K3288" t="s">
        <v>23241</v>
      </c>
      <c r="L3288" t="s">
        <v>29820</v>
      </c>
      <c r="M3288" t="s">
        <v>29821</v>
      </c>
    </row>
    <row r="3289" spans="1:13">
      <c r="A3289" s="1" t="s">
        <v>5306</v>
      </c>
      <c r="B3289">
        <v>4.3800979001765801E-7</v>
      </c>
      <c r="C3289" s="1">
        <v>4.91837304105717E-5</v>
      </c>
      <c r="D3289">
        <v>1</v>
      </c>
      <c r="E3289">
        <v>0.98936170212765995</v>
      </c>
      <c r="F3289">
        <v>0.99479166666666696</v>
      </c>
      <c r="G3289">
        <v>0.35</v>
      </c>
      <c r="H3289">
        <v>0.98113207547169801</v>
      </c>
      <c r="I3289">
        <v>0.77</v>
      </c>
      <c r="J3289" s="1">
        <v>1</v>
      </c>
      <c r="K3289" t="s">
        <v>23240</v>
      </c>
      <c r="L3289" t="s">
        <v>29822</v>
      </c>
      <c r="M3289" t="s">
        <v>29823</v>
      </c>
    </row>
    <row r="3290" spans="1:13">
      <c r="A3290" s="1" t="s">
        <v>5307</v>
      </c>
      <c r="B3290">
        <v>4.9956103394558304E-6</v>
      </c>
      <c r="C3290" s="1">
        <v>6.9210897266297899E-7</v>
      </c>
      <c r="D3290">
        <v>0</v>
      </c>
      <c r="E3290">
        <v>0</v>
      </c>
      <c r="F3290">
        <v>1.8918918918918899E-2</v>
      </c>
      <c r="G3290">
        <v>0</v>
      </c>
      <c r="H3290">
        <v>5.1724137931034503E-2</v>
      </c>
      <c r="I3290">
        <v>0</v>
      </c>
      <c r="J3290" s="1">
        <v>0</v>
      </c>
      <c r="K3290" t="s">
        <v>23240</v>
      </c>
      <c r="L3290" t="s">
        <v>29824</v>
      </c>
      <c r="M3290" t="s">
        <v>29825</v>
      </c>
    </row>
    <row r="3291" spans="1:13">
      <c r="A3291" s="1" t="s">
        <v>5308</v>
      </c>
      <c r="B3291">
        <v>2.6656098509519099E-7</v>
      </c>
      <c r="C3291" s="1">
        <v>1.5144009262235701E-7</v>
      </c>
      <c r="D3291">
        <v>1</v>
      </c>
      <c r="E3291">
        <v>1</v>
      </c>
      <c r="F3291">
        <v>0.98787878787878802</v>
      </c>
      <c r="G3291">
        <v>1</v>
      </c>
      <c r="H3291">
        <v>1</v>
      </c>
      <c r="I3291">
        <v>0.94565217391304301</v>
      </c>
      <c r="J3291" s="1" t="s">
        <v>23229</v>
      </c>
      <c r="K3291" t="s">
        <v>23238</v>
      </c>
      <c r="L3291" t="s">
        <v>29826</v>
      </c>
      <c r="M3291" t="s">
        <v>29827</v>
      </c>
    </row>
    <row r="3292" spans="1:13">
      <c r="A3292" s="1" t="s">
        <v>5309</v>
      </c>
      <c r="B3292">
        <v>1.1779724449453099E-6</v>
      </c>
      <c r="C3292" s="1">
        <v>5.5085783074973001E-6</v>
      </c>
      <c r="D3292">
        <v>1</v>
      </c>
      <c r="E3292">
        <v>1</v>
      </c>
      <c r="F3292">
        <v>0.88141025641025605</v>
      </c>
      <c r="G3292">
        <v>0.98387096774193505</v>
      </c>
      <c r="H3292">
        <v>0.94642857142857095</v>
      </c>
      <c r="I3292">
        <v>0.95121951219512202</v>
      </c>
      <c r="J3292" s="1">
        <v>1</v>
      </c>
      <c r="K3292" t="s">
        <v>23238</v>
      </c>
      <c r="L3292" t="s">
        <v>29828</v>
      </c>
      <c r="M3292" t="s">
        <v>29829</v>
      </c>
    </row>
    <row r="3293" spans="1:13">
      <c r="A3293" s="1" t="s">
        <v>5310</v>
      </c>
      <c r="B3293">
        <v>5.1616072208413E-8</v>
      </c>
      <c r="C3293" s="1">
        <v>1.04777536723898E-6</v>
      </c>
      <c r="D3293">
        <v>0.173913043478261</v>
      </c>
      <c r="E3293">
        <v>0</v>
      </c>
      <c r="F3293">
        <v>5.60747663551402E-2</v>
      </c>
      <c r="G3293">
        <v>0</v>
      </c>
      <c r="H3293">
        <v>0</v>
      </c>
      <c r="I3293">
        <v>3.65853658536585E-2</v>
      </c>
      <c r="J3293" s="1" t="s">
        <v>23229</v>
      </c>
      <c r="K3293" t="s">
        <v>23242</v>
      </c>
      <c r="L3293" t="s">
        <v>29830</v>
      </c>
      <c r="M3293" t="s">
        <v>29831</v>
      </c>
    </row>
    <row r="3294" spans="1:13">
      <c r="A3294" s="1" t="s">
        <v>5311</v>
      </c>
      <c r="B3294">
        <v>2.6665485732918602E-5</v>
      </c>
      <c r="C3294" s="1">
        <v>5.4996304560199097E-6</v>
      </c>
      <c r="D3294">
        <v>0.828125</v>
      </c>
      <c r="E3294">
        <v>0.97395833333333304</v>
      </c>
      <c r="F3294">
        <v>0.94358974358974401</v>
      </c>
      <c r="G3294">
        <v>0.98076923076923095</v>
      </c>
      <c r="H3294">
        <v>0.82456140350877205</v>
      </c>
      <c r="I3294">
        <v>0.85483870967741904</v>
      </c>
      <c r="J3294" s="1">
        <v>1</v>
      </c>
      <c r="K3294" t="s">
        <v>23239</v>
      </c>
      <c r="L3294" t="s">
        <v>29832</v>
      </c>
      <c r="M3294" t="s">
        <v>29833</v>
      </c>
    </row>
    <row r="3295" spans="1:13">
      <c r="A3295" s="1" t="s">
        <v>5312</v>
      </c>
      <c r="B3295">
        <v>1.59827447885257E-6</v>
      </c>
      <c r="C3295" s="1">
        <v>1.7282707852131702E-5</v>
      </c>
      <c r="D3295">
        <v>0.91935483870967705</v>
      </c>
      <c r="E3295">
        <v>0.99462365591397806</v>
      </c>
      <c r="F3295">
        <v>1</v>
      </c>
      <c r="G3295">
        <v>0.76595744680851097</v>
      </c>
      <c r="H3295">
        <v>0.90099009900990101</v>
      </c>
      <c r="I3295">
        <v>0.91071428571428603</v>
      </c>
      <c r="J3295" s="1">
        <v>1</v>
      </c>
      <c r="K3295" t="s">
        <v>23238</v>
      </c>
      <c r="L3295" t="s">
        <v>29834</v>
      </c>
      <c r="M3295" t="s">
        <v>29835</v>
      </c>
    </row>
    <row r="3296" spans="1:13">
      <c r="A3296" s="1" t="s">
        <v>5313</v>
      </c>
      <c r="B3296">
        <v>1.5428217462375699E-4</v>
      </c>
      <c r="C3296" s="1">
        <v>7.07517852922877E-5</v>
      </c>
      <c r="D3296">
        <v>0.59375</v>
      </c>
      <c r="E3296">
        <v>0.809782608695652</v>
      </c>
      <c r="F3296">
        <v>0.375647668393782</v>
      </c>
      <c r="G3296">
        <v>0.94318181818181801</v>
      </c>
      <c r="H3296">
        <v>0.71354166666666696</v>
      </c>
      <c r="I3296">
        <v>0.70270270270270296</v>
      </c>
      <c r="J3296" s="1">
        <v>1</v>
      </c>
      <c r="K3296" t="s">
        <v>23241</v>
      </c>
      <c r="L3296" t="s">
        <v>29836</v>
      </c>
      <c r="M3296" t="s">
        <v>29837</v>
      </c>
    </row>
    <row r="3297" spans="1:13">
      <c r="A3297" s="1" t="s">
        <v>5314</v>
      </c>
      <c r="B3297">
        <v>8.2650720254477195E-4</v>
      </c>
      <c r="C3297" s="1">
        <v>1.4631164617614199E-4</v>
      </c>
      <c r="D3297">
        <v>0.875</v>
      </c>
      <c r="E3297">
        <v>0.98387096774193505</v>
      </c>
      <c r="F3297">
        <v>0.31043956043956</v>
      </c>
      <c r="G3297">
        <v>0.25</v>
      </c>
      <c r="H3297">
        <v>0.20212765957446799</v>
      </c>
      <c r="I3297">
        <v>0.43859649122806998</v>
      </c>
      <c r="J3297" s="1" t="s">
        <v>23229</v>
      </c>
      <c r="K3297" t="s">
        <v>23241</v>
      </c>
      <c r="L3297" t="s">
        <v>29838</v>
      </c>
      <c r="M3297" t="s">
        <v>29839</v>
      </c>
    </row>
    <row r="3298" spans="1:13">
      <c r="A3298" s="1" t="s">
        <v>5315</v>
      </c>
      <c r="B3298">
        <v>3.5216117518747101E-4</v>
      </c>
      <c r="C3298" s="1">
        <v>2.60799926335969E-5</v>
      </c>
      <c r="D3298">
        <v>0.3125</v>
      </c>
      <c r="E3298">
        <v>0.58510638297872297</v>
      </c>
      <c r="F3298">
        <v>0.174157303370787</v>
      </c>
      <c r="G3298">
        <v>1.3157894736842099E-2</v>
      </c>
      <c r="H3298">
        <v>1.8749999999999999E-2</v>
      </c>
      <c r="I3298">
        <v>1.9736842105263198E-2</v>
      </c>
      <c r="J3298" s="1">
        <v>0</v>
      </c>
      <c r="K3298" t="s">
        <v>23242</v>
      </c>
      <c r="L3298" t="s">
        <v>29840</v>
      </c>
      <c r="M3298" t="s">
        <v>29841</v>
      </c>
    </row>
    <row r="3299" spans="1:13">
      <c r="A3299" s="1" t="s">
        <v>5316</v>
      </c>
      <c r="B3299">
        <v>8.0948945462028192E-6</v>
      </c>
      <c r="C3299" s="1">
        <v>1.06971976429022E-4</v>
      </c>
      <c r="D3299">
        <v>1</v>
      </c>
      <c r="E3299">
        <v>1</v>
      </c>
      <c r="F3299">
        <v>1</v>
      </c>
      <c r="G3299">
        <v>0.53333333333333299</v>
      </c>
      <c r="H3299">
        <v>0.75396825396825395</v>
      </c>
      <c r="I3299">
        <v>0.80952380952380998</v>
      </c>
      <c r="J3299" s="1">
        <v>1</v>
      </c>
      <c r="K3299" t="s">
        <v>23241</v>
      </c>
      <c r="L3299" t="s">
        <v>29842</v>
      </c>
      <c r="M3299" t="s">
        <v>29843</v>
      </c>
    </row>
    <row r="3300" spans="1:13">
      <c r="A3300" s="1" t="s">
        <v>5317</v>
      </c>
      <c r="B3300">
        <v>5.3233971452530899E-6</v>
      </c>
      <c r="C3300" s="1">
        <v>3.5027167934495001E-4</v>
      </c>
      <c r="D3300">
        <v>1</v>
      </c>
      <c r="E3300">
        <v>1</v>
      </c>
      <c r="F3300">
        <v>0.89583333333333304</v>
      </c>
      <c r="G3300">
        <v>0.62037037037037002</v>
      </c>
      <c r="H3300">
        <v>0.87614678899082599</v>
      </c>
      <c r="I3300">
        <v>0.75892857142857095</v>
      </c>
      <c r="J3300" s="1">
        <v>1</v>
      </c>
      <c r="K3300" t="s">
        <v>23238</v>
      </c>
      <c r="L3300" t="s">
        <v>29844</v>
      </c>
      <c r="M3300" t="s">
        <v>29845</v>
      </c>
    </row>
    <row r="3301" spans="1:13">
      <c r="A3301" s="1" t="s">
        <v>5318</v>
      </c>
      <c r="B3301">
        <v>6.0372800421845602E-5</v>
      </c>
      <c r="C3301" s="1">
        <v>2.76898721023838E-5</v>
      </c>
      <c r="D3301">
        <v>0.90322580645161299</v>
      </c>
      <c r="E3301">
        <v>1</v>
      </c>
      <c r="F3301">
        <v>0.99226804123711299</v>
      </c>
      <c r="G3301">
        <v>0.9</v>
      </c>
      <c r="H3301">
        <v>0.98214285714285698</v>
      </c>
      <c r="I3301">
        <v>0.88636363636363602</v>
      </c>
      <c r="J3301" s="1">
        <v>1</v>
      </c>
      <c r="K3301" t="s">
        <v>23238</v>
      </c>
      <c r="L3301" t="s">
        <v>29846</v>
      </c>
      <c r="M3301" t="s">
        <v>29847</v>
      </c>
    </row>
    <row r="3302" spans="1:13">
      <c r="A3302" s="1" t="s">
        <v>5319</v>
      </c>
      <c r="B3302">
        <v>5.6432449456791403E-5</v>
      </c>
      <c r="C3302" s="1">
        <v>1.22649428401455E-5</v>
      </c>
      <c r="D3302">
        <v>0.112903225806452</v>
      </c>
      <c r="E3302">
        <v>0.1875</v>
      </c>
      <c r="F3302">
        <v>3.0769230769230799E-2</v>
      </c>
      <c r="G3302">
        <v>5.1724137931034503E-2</v>
      </c>
      <c r="H3302">
        <v>2.21238938053097E-2</v>
      </c>
      <c r="I3302">
        <v>0.117886178861789</v>
      </c>
      <c r="J3302" s="1">
        <v>0</v>
      </c>
      <c r="K3302" t="s">
        <v>23240</v>
      </c>
      <c r="L3302" t="s">
        <v>29848</v>
      </c>
      <c r="M3302" t="s">
        <v>29849</v>
      </c>
    </row>
    <row r="3303" spans="1:13">
      <c r="A3303" s="1" t="s">
        <v>5320</v>
      </c>
      <c r="B3303">
        <v>2.7781801734683901E-6</v>
      </c>
      <c r="C3303" s="1">
        <v>1.5205511229310001E-8</v>
      </c>
      <c r="D3303">
        <v>1</v>
      </c>
      <c r="E3303">
        <v>1</v>
      </c>
      <c r="F3303">
        <v>0.921768707482993</v>
      </c>
      <c r="G3303">
        <v>1</v>
      </c>
      <c r="H3303">
        <v>0.96276595744680804</v>
      </c>
      <c r="I3303">
        <v>1</v>
      </c>
      <c r="J3303" s="1">
        <v>1</v>
      </c>
      <c r="K3303" t="s">
        <v>23241</v>
      </c>
      <c r="L3303" t="s">
        <v>29850</v>
      </c>
      <c r="M3303" t="s">
        <v>29851</v>
      </c>
    </row>
    <row r="3304" spans="1:13">
      <c r="A3304" s="1" t="s">
        <v>5321</v>
      </c>
      <c r="B3304">
        <v>8.0552883205460195E-8</v>
      </c>
      <c r="C3304" s="1">
        <v>1.7765762114604201E-6</v>
      </c>
      <c r="D3304">
        <v>1</v>
      </c>
      <c r="E3304">
        <v>1</v>
      </c>
      <c r="F3304">
        <v>1</v>
      </c>
      <c r="G3304">
        <v>1</v>
      </c>
      <c r="H3304">
        <v>0.95348837209302295</v>
      </c>
      <c r="I3304">
        <v>0.99152542372881403</v>
      </c>
      <c r="J3304" s="1">
        <v>1</v>
      </c>
      <c r="K3304" t="s">
        <v>23242</v>
      </c>
      <c r="L3304" t="s">
        <v>29852</v>
      </c>
      <c r="M3304" t="s">
        <v>29853</v>
      </c>
    </row>
    <row r="3305" spans="1:13">
      <c r="A3305" s="1" t="s">
        <v>5322</v>
      </c>
      <c r="B3305">
        <v>5.5461829879433801E-6</v>
      </c>
      <c r="C3305" s="1">
        <v>8.3989599036959304E-5</v>
      </c>
      <c r="D3305">
        <v>0</v>
      </c>
      <c r="E3305">
        <v>0</v>
      </c>
      <c r="F3305">
        <v>0</v>
      </c>
      <c r="G3305">
        <v>0.318965517241379</v>
      </c>
      <c r="H3305">
        <v>5.31914893617021E-2</v>
      </c>
      <c r="I3305">
        <v>0.105932203389831</v>
      </c>
      <c r="J3305" s="1">
        <v>0</v>
      </c>
      <c r="K3305" t="s">
        <v>23242</v>
      </c>
      <c r="L3305" t="s">
        <v>29854</v>
      </c>
      <c r="M3305" t="s">
        <v>29855</v>
      </c>
    </row>
    <row r="3306" spans="1:13">
      <c r="A3306" s="1" t="s">
        <v>5323</v>
      </c>
      <c r="B3306">
        <v>1.9633546437094202E-6</v>
      </c>
      <c r="C3306" s="1">
        <v>1.9774999131511899E-7</v>
      </c>
      <c r="D3306">
        <v>0.92307692307692302</v>
      </c>
      <c r="E3306">
        <v>1</v>
      </c>
      <c r="F3306">
        <v>1</v>
      </c>
      <c r="G3306">
        <v>1</v>
      </c>
      <c r="H3306">
        <v>1</v>
      </c>
      <c r="I3306">
        <v>1</v>
      </c>
      <c r="J3306" s="1" t="s">
        <v>23229</v>
      </c>
      <c r="K3306" t="s">
        <v>23239</v>
      </c>
      <c r="L3306" t="s">
        <v>29856</v>
      </c>
      <c r="M3306" t="s">
        <v>29857</v>
      </c>
    </row>
    <row r="3307" spans="1:13">
      <c r="A3307" s="1" t="s">
        <v>5324</v>
      </c>
      <c r="B3307">
        <v>6.1751446658351105E-5</v>
      </c>
      <c r="C3307" s="1">
        <v>4.4712561302520503E-5</v>
      </c>
      <c r="D3307">
        <v>0.88709677419354804</v>
      </c>
      <c r="E3307">
        <v>1</v>
      </c>
      <c r="F3307">
        <v>0.45714285714285702</v>
      </c>
      <c r="G3307">
        <v>0.891891891891892</v>
      </c>
      <c r="H3307">
        <v>0.61235955056179803</v>
      </c>
      <c r="I3307">
        <v>0.83928571428571397</v>
      </c>
      <c r="J3307" s="1">
        <v>1</v>
      </c>
      <c r="K3307" t="s">
        <v>23241</v>
      </c>
      <c r="L3307" t="s">
        <v>29858</v>
      </c>
      <c r="M3307" t="s">
        <v>29859</v>
      </c>
    </row>
    <row r="3308" spans="1:13">
      <c r="A3308" s="1" t="s">
        <v>5325</v>
      </c>
      <c r="B3308">
        <v>6.1358356765236805E-4</v>
      </c>
      <c r="C3308" s="1">
        <v>1.9868948048077299E-5</v>
      </c>
      <c r="D3308">
        <v>0.66666666666666696</v>
      </c>
      <c r="E3308">
        <v>0.98305084745762705</v>
      </c>
      <c r="F3308">
        <v>2.9940119760479E-2</v>
      </c>
      <c r="G3308">
        <v>0.17647058823529399</v>
      </c>
      <c r="H3308">
        <v>3.4090909090909102E-2</v>
      </c>
      <c r="I3308">
        <v>8.4745762711864403E-2</v>
      </c>
      <c r="J3308" s="1">
        <v>0</v>
      </c>
      <c r="K3308" t="s">
        <v>23241</v>
      </c>
      <c r="L3308" t="s">
        <v>29860</v>
      </c>
      <c r="M3308" t="s">
        <v>29861</v>
      </c>
    </row>
    <row r="3309" spans="1:13">
      <c r="A3309" s="1" t="s">
        <v>5326</v>
      </c>
      <c r="B3309">
        <v>5.23540347647782E-6</v>
      </c>
      <c r="C3309" s="1">
        <v>2.0720661815455101E-5</v>
      </c>
      <c r="D3309">
        <v>0.25</v>
      </c>
      <c r="E3309">
        <v>0.27906976744186002</v>
      </c>
      <c r="F3309">
        <v>0.26250000000000001</v>
      </c>
      <c r="G3309">
        <v>6.25E-2</v>
      </c>
      <c r="H3309">
        <v>7.7464788732394402E-2</v>
      </c>
      <c r="I3309">
        <v>0.11111111111111099</v>
      </c>
      <c r="J3309" s="1">
        <v>0</v>
      </c>
      <c r="K3309" t="s">
        <v>23241</v>
      </c>
      <c r="L3309" t="s">
        <v>29862</v>
      </c>
      <c r="M3309" t="s">
        <v>29863</v>
      </c>
    </row>
    <row r="3310" spans="1:13">
      <c r="A3310" s="1" t="s">
        <v>5327</v>
      </c>
      <c r="B3310">
        <v>8.7057723077967202E-6</v>
      </c>
      <c r="C3310" s="1">
        <v>1.45457759604987E-6</v>
      </c>
      <c r="D3310">
        <v>0</v>
      </c>
      <c r="E3310">
        <v>0</v>
      </c>
      <c r="F3310">
        <v>5.4054054054054099E-2</v>
      </c>
      <c r="G3310">
        <v>0</v>
      </c>
      <c r="H3310">
        <v>0</v>
      </c>
      <c r="I3310">
        <v>0</v>
      </c>
      <c r="J3310" s="1" t="s">
        <v>23229</v>
      </c>
      <c r="K3310" t="s">
        <v>23240</v>
      </c>
      <c r="L3310" t="s">
        <v>29864</v>
      </c>
      <c r="M3310" t="s">
        <v>29865</v>
      </c>
    </row>
    <row r="3311" spans="1:13">
      <c r="A3311" s="1" t="s">
        <v>5328</v>
      </c>
      <c r="B3311">
        <v>1.00600017127642E-4</v>
      </c>
      <c r="C3311" s="1">
        <v>5.1717615880962501E-4</v>
      </c>
      <c r="D3311">
        <v>0.29032258064516098</v>
      </c>
      <c r="E3311">
        <v>0.35294117647058798</v>
      </c>
      <c r="F3311">
        <v>0.77564102564102599</v>
      </c>
      <c r="G3311">
        <v>0.96153846153846201</v>
      </c>
      <c r="H3311">
        <v>0.156626506024096</v>
      </c>
      <c r="I3311">
        <v>0.64102564102564097</v>
      </c>
      <c r="J3311" s="1">
        <v>1</v>
      </c>
      <c r="K3311" t="s">
        <v>23240</v>
      </c>
      <c r="L3311" t="s">
        <v>29866</v>
      </c>
      <c r="M3311" t="s">
        <v>29867</v>
      </c>
    </row>
    <row r="3312" spans="1:13">
      <c r="A3312" s="1" t="s">
        <v>5329</v>
      </c>
      <c r="B3312">
        <v>1.23398150625025E-6</v>
      </c>
      <c r="C3312" s="1">
        <v>4.0878402601592402E-5</v>
      </c>
      <c r="D3312">
        <v>0.90625</v>
      </c>
      <c r="E3312">
        <v>0.96153846153846201</v>
      </c>
      <c r="F3312">
        <v>0.940217391304348</v>
      </c>
      <c r="G3312">
        <v>0.86666666666666703</v>
      </c>
      <c r="H3312">
        <v>0.97368421052631604</v>
      </c>
      <c r="I3312">
        <v>0.93918918918918903</v>
      </c>
      <c r="J3312" s="1" t="s">
        <v>23229</v>
      </c>
      <c r="K3312" t="s">
        <v>23238</v>
      </c>
      <c r="L3312" t="s">
        <v>29868</v>
      </c>
      <c r="M3312" t="s">
        <v>29869</v>
      </c>
    </row>
    <row r="3313" spans="1:13">
      <c r="A3313" s="1" t="s">
        <v>5330</v>
      </c>
      <c r="B3313">
        <v>8.9307570112957796E-5</v>
      </c>
      <c r="C3313" s="1">
        <v>1.0914056876947801E-6</v>
      </c>
      <c r="D3313">
        <v>0.70454545454545503</v>
      </c>
      <c r="E3313">
        <v>0.97402597402597402</v>
      </c>
      <c r="F3313">
        <v>0.23161764705882401</v>
      </c>
      <c r="G3313">
        <v>0.105263157894737</v>
      </c>
      <c r="H3313">
        <v>0.25</v>
      </c>
      <c r="I3313">
        <v>0.34375</v>
      </c>
      <c r="J3313" s="1">
        <v>1</v>
      </c>
      <c r="K3313" t="s">
        <v>23239</v>
      </c>
      <c r="L3313" t="s">
        <v>29870</v>
      </c>
      <c r="M3313" t="s">
        <v>29871</v>
      </c>
    </row>
    <row r="3314" spans="1:13">
      <c r="A3314" s="1" t="s">
        <v>5331</v>
      </c>
      <c r="B3314">
        <v>3.1271379376870997E-7</v>
      </c>
      <c r="C3314" s="1">
        <v>9.7552456621426395E-7</v>
      </c>
      <c r="D3314">
        <v>0.98214285714285698</v>
      </c>
      <c r="E3314">
        <v>1</v>
      </c>
      <c r="F3314">
        <v>0.989304812834225</v>
      </c>
      <c r="G3314">
        <v>0.88888888888888895</v>
      </c>
      <c r="H3314">
        <v>1</v>
      </c>
      <c r="I3314">
        <v>1</v>
      </c>
      <c r="J3314" s="1" t="s">
        <v>23229</v>
      </c>
      <c r="K3314" t="s">
        <v>23240</v>
      </c>
      <c r="L3314" t="s">
        <v>29872</v>
      </c>
      <c r="M3314" t="s">
        <v>29873</v>
      </c>
    </row>
    <row r="3315" spans="1:13">
      <c r="A3315" s="1" t="s">
        <v>5332</v>
      </c>
      <c r="B3315">
        <v>5.5357875930631804E-7</v>
      </c>
      <c r="C3315" s="1">
        <v>1.60482974526793E-8</v>
      </c>
      <c r="D3315">
        <v>0.1875</v>
      </c>
      <c r="E3315">
        <v>0</v>
      </c>
      <c r="F3315">
        <v>2.1390374331550801E-2</v>
      </c>
      <c r="G3315">
        <v>0</v>
      </c>
      <c r="H3315">
        <v>4.8076923076923097E-3</v>
      </c>
      <c r="I3315">
        <v>1.72413793103448E-2</v>
      </c>
      <c r="J3315" s="1">
        <v>0</v>
      </c>
      <c r="K3315" t="s">
        <v>23241</v>
      </c>
      <c r="L3315" t="s">
        <v>29874</v>
      </c>
      <c r="M3315" t="s">
        <v>29875</v>
      </c>
    </row>
    <row r="3316" spans="1:13">
      <c r="A3316" s="1" t="s">
        <v>5333</v>
      </c>
      <c r="B3316">
        <v>2.6432648833131099E-6</v>
      </c>
      <c r="C3316" s="1">
        <v>2.5972961197401699E-5</v>
      </c>
      <c r="D3316">
        <v>3.125E-2</v>
      </c>
      <c r="E3316">
        <v>0</v>
      </c>
      <c r="F3316">
        <v>0.19852941176470601</v>
      </c>
      <c r="G3316">
        <v>0.41071428571428598</v>
      </c>
      <c r="H3316">
        <v>0.40789473684210498</v>
      </c>
      <c r="I3316">
        <v>0.16</v>
      </c>
      <c r="J3316" s="1">
        <v>1</v>
      </c>
      <c r="K3316" t="s">
        <v>23240</v>
      </c>
      <c r="L3316" t="s">
        <v>29876</v>
      </c>
      <c r="M3316" t="s">
        <v>29877</v>
      </c>
    </row>
    <row r="3317" spans="1:13">
      <c r="A3317" s="1" t="s">
        <v>5334</v>
      </c>
      <c r="B3317">
        <v>5.4232911445906796E-7</v>
      </c>
      <c r="C3317" s="1">
        <v>9.2328522112010497E-6</v>
      </c>
      <c r="D3317">
        <v>1</v>
      </c>
      <c r="E3317">
        <v>0.99404761904761896</v>
      </c>
      <c r="F3317">
        <v>0.90064102564102599</v>
      </c>
      <c r="G3317">
        <v>0.96428571428571397</v>
      </c>
      <c r="H3317">
        <v>0.91975308641975295</v>
      </c>
      <c r="I3317">
        <v>1</v>
      </c>
      <c r="J3317" s="1" t="s">
        <v>23229</v>
      </c>
      <c r="K3317" t="s">
        <v>23240</v>
      </c>
      <c r="L3317" t="s">
        <v>29878</v>
      </c>
      <c r="M3317" t="s">
        <v>29879</v>
      </c>
    </row>
    <row r="3318" spans="1:13">
      <c r="A3318" s="1" t="s">
        <v>5335</v>
      </c>
      <c r="B3318">
        <v>4.5203371425239898E-6</v>
      </c>
      <c r="C3318" s="1">
        <v>1.80153203613732E-4</v>
      </c>
      <c r="D3318">
        <v>0.78125</v>
      </c>
      <c r="E3318">
        <v>0.83888888888888902</v>
      </c>
      <c r="F3318">
        <v>0.67934782608695699</v>
      </c>
      <c r="G3318">
        <v>1</v>
      </c>
      <c r="H3318">
        <v>0.930851063829787</v>
      </c>
      <c r="I3318">
        <v>0.96969696969696995</v>
      </c>
      <c r="J3318" s="1" t="s">
        <v>23229</v>
      </c>
      <c r="K3318" t="s">
        <v>23238</v>
      </c>
      <c r="L3318" t="s">
        <v>29880</v>
      </c>
      <c r="M3318" t="s">
        <v>29881</v>
      </c>
    </row>
    <row r="3319" spans="1:13">
      <c r="A3319" s="1" t="s">
        <v>5336</v>
      </c>
      <c r="B3319">
        <v>4.4229266263657898E-7</v>
      </c>
      <c r="C3319" s="1">
        <v>3.2003881737523699E-6</v>
      </c>
      <c r="D3319">
        <v>0</v>
      </c>
      <c r="E3319">
        <v>0</v>
      </c>
      <c r="F3319">
        <v>6.7741935483871002E-2</v>
      </c>
      <c r="G3319">
        <v>0</v>
      </c>
      <c r="H3319">
        <v>0</v>
      </c>
      <c r="I3319">
        <v>0</v>
      </c>
      <c r="J3319" s="1" t="s">
        <v>23229</v>
      </c>
      <c r="K3319" t="s">
        <v>23237</v>
      </c>
      <c r="L3319" t="s">
        <v>29882</v>
      </c>
      <c r="M3319" t="s">
        <v>29883</v>
      </c>
    </row>
    <row r="3320" spans="1:13">
      <c r="A3320" s="1" t="s">
        <v>5337</v>
      </c>
      <c r="B3320">
        <v>2.1109948099268898E-6</v>
      </c>
      <c r="C3320" s="1">
        <v>1.2066837981673501E-4</v>
      </c>
      <c r="D3320">
        <v>0</v>
      </c>
      <c r="E3320">
        <v>3.6842105263157898E-2</v>
      </c>
      <c r="F3320">
        <v>5.7591623036649199E-2</v>
      </c>
      <c r="G3320">
        <v>6.7307692307692304E-2</v>
      </c>
      <c r="H3320">
        <v>6.0747663551401897E-2</v>
      </c>
      <c r="I3320">
        <v>3.1818181818181801E-2</v>
      </c>
      <c r="J3320" s="1">
        <v>0</v>
      </c>
      <c r="K3320" t="s">
        <v>23240</v>
      </c>
      <c r="L3320" t="s">
        <v>29884</v>
      </c>
      <c r="M3320" t="s">
        <v>29885</v>
      </c>
    </row>
    <row r="3321" spans="1:13">
      <c r="A3321" s="1" t="s">
        <v>5338</v>
      </c>
      <c r="B3321">
        <v>2.1099023845776101E-4</v>
      </c>
      <c r="C3321" s="1">
        <v>4.8258850398425699E-4</v>
      </c>
      <c r="D3321">
        <v>0</v>
      </c>
      <c r="E3321">
        <v>5.2631578947368403E-3</v>
      </c>
      <c r="F3321">
        <v>0.44871794871794901</v>
      </c>
      <c r="G3321">
        <v>8.7719298245613996E-3</v>
      </c>
      <c r="H3321">
        <v>0.22368421052631601</v>
      </c>
      <c r="I3321">
        <v>7.25806451612903E-2</v>
      </c>
      <c r="J3321" s="1" t="s">
        <v>23229</v>
      </c>
      <c r="K3321" t="s">
        <v>23237</v>
      </c>
      <c r="L3321" t="s">
        <v>29886</v>
      </c>
      <c r="M3321" t="s">
        <v>29887</v>
      </c>
    </row>
    <row r="3322" spans="1:13">
      <c r="A3322" s="1" t="s">
        <v>5339</v>
      </c>
      <c r="B3322">
        <v>1.6015996771439601E-6</v>
      </c>
      <c r="C3322" s="1">
        <v>6.4264871767733798E-10</v>
      </c>
      <c r="D3322">
        <v>0</v>
      </c>
      <c r="E3322">
        <v>0</v>
      </c>
      <c r="F3322">
        <v>0</v>
      </c>
      <c r="G3322">
        <v>5.3571428571428603E-2</v>
      </c>
      <c r="H3322">
        <v>2.1739130434782601E-2</v>
      </c>
      <c r="I3322">
        <v>2.04081632653061E-2</v>
      </c>
      <c r="J3322" s="1" t="s">
        <v>23229</v>
      </c>
      <c r="K3322" t="s">
        <v>23241</v>
      </c>
      <c r="L3322" t="s">
        <v>29888</v>
      </c>
      <c r="M3322" t="s">
        <v>29889</v>
      </c>
    </row>
    <row r="3323" spans="1:13">
      <c r="A3323" s="1" t="s">
        <v>5340</v>
      </c>
      <c r="B3323">
        <v>2.92215456826032E-6</v>
      </c>
      <c r="C3323" s="1">
        <v>3.16434829325947E-5</v>
      </c>
      <c r="D3323">
        <v>0</v>
      </c>
      <c r="E3323">
        <v>0</v>
      </c>
      <c r="F3323">
        <v>0.24033149171270701</v>
      </c>
      <c r="G3323">
        <v>2.83018867924528E-2</v>
      </c>
      <c r="H3323">
        <v>0.22018348623853201</v>
      </c>
      <c r="I3323">
        <v>0.11340206185567001</v>
      </c>
      <c r="J3323" s="1" t="s">
        <v>23229</v>
      </c>
      <c r="K3323" t="s">
        <v>23241</v>
      </c>
      <c r="L3323" t="s">
        <v>29890</v>
      </c>
      <c r="M3323" t="s">
        <v>29891</v>
      </c>
    </row>
    <row r="3324" spans="1:13">
      <c r="A3324" s="1" t="s">
        <v>5341</v>
      </c>
      <c r="B3324">
        <v>2.5393865799649801E-6</v>
      </c>
      <c r="C3324" s="1">
        <v>2.9788874627182799E-7</v>
      </c>
      <c r="D3324">
        <v>0</v>
      </c>
      <c r="E3324">
        <v>5.2631578947368403E-3</v>
      </c>
      <c r="F3324">
        <v>0</v>
      </c>
      <c r="G3324">
        <v>0</v>
      </c>
      <c r="H3324">
        <v>0</v>
      </c>
      <c r="I3324">
        <v>4.3689320388349502E-2</v>
      </c>
      <c r="J3324" s="1">
        <v>0</v>
      </c>
      <c r="K3324" t="s">
        <v>23238</v>
      </c>
      <c r="L3324" t="s">
        <v>29892</v>
      </c>
      <c r="M3324" t="s">
        <v>29893</v>
      </c>
    </row>
    <row r="3325" spans="1:13">
      <c r="A3325" s="1" t="s">
        <v>5342</v>
      </c>
      <c r="B3325">
        <v>1.78387650197507E-6</v>
      </c>
      <c r="C3325" s="1">
        <v>4.9075243060853503E-8</v>
      </c>
      <c r="D3325">
        <v>1</v>
      </c>
      <c r="E3325">
        <v>1</v>
      </c>
      <c r="F3325">
        <v>0.94630872483221495</v>
      </c>
      <c r="G3325">
        <v>1</v>
      </c>
      <c r="H3325">
        <v>0.95918367346938804</v>
      </c>
      <c r="I3325">
        <v>0.96666666666666701</v>
      </c>
      <c r="J3325" s="1">
        <v>1</v>
      </c>
      <c r="K3325" t="s">
        <v>23242</v>
      </c>
      <c r="L3325" t="s">
        <v>29894</v>
      </c>
      <c r="M3325" t="s">
        <v>29895</v>
      </c>
    </row>
    <row r="3326" spans="1:13">
      <c r="A3326" s="1" t="s">
        <v>5343</v>
      </c>
      <c r="B3326">
        <v>1.6629028494226401E-5</v>
      </c>
      <c r="C3326" s="1">
        <v>4.5579799121840801E-5</v>
      </c>
      <c r="D3326">
        <v>0.76923076923076905</v>
      </c>
      <c r="E3326">
        <v>0.52380952380952395</v>
      </c>
      <c r="F3326">
        <v>0.99090909090909096</v>
      </c>
      <c r="G3326">
        <v>0.80434782608695699</v>
      </c>
      <c r="H3326">
        <v>0.67424242424242398</v>
      </c>
      <c r="I3326">
        <v>0.5625</v>
      </c>
      <c r="J3326" s="1">
        <v>0</v>
      </c>
      <c r="K3326" t="s">
        <v>23238</v>
      </c>
      <c r="L3326" t="s">
        <v>29896</v>
      </c>
      <c r="M3326" t="s">
        <v>29897</v>
      </c>
    </row>
    <row r="3327" spans="1:13">
      <c r="A3327" s="1" t="s">
        <v>5344</v>
      </c>
      <c r="B3327">
        <v>9.5553628534609306E-6</v>
      </c>
      <c r="C3327" s="1">
        <v>1.61834467323863E-5</v>
      </c>
      <c r="D3327">
        <v>0.98076923076923095</v>
      </c>
      <c r="E3327">
        <v>1</v>
      </c>
      <c r="F3327">
        <v>0.91761363636363602</v>
      </c>
      <c r="G3327">
        <v>1</v>
      </c>
      <c r="H3327">
        <v>1</v>
      </c>
      <c r="I3327">
        <v>1</v>
      </c>
      <c r="J3327" s="1">
        <v>1</v>
      </c>
      <c r="K3327" t="s">
        <v>23238</v>
      </c>
      <c r="L3327" t="s">
        <v>29898</v>
      </c>
      <c r="M3327" t="s">
        <v>29899</v>
      </c>
    </row>
    <row r="3328" spans="1:13">
      <c r="A3328" s="1" t="s">
        <v>5345</v>
      </c>
      <c r="B3328">
        <v>9.8925562584698308E-6</v>
      </c>
      <c r="C3328" s="1">
        <v>4.12084619399901E-8</v>
      </c>
      <c r="D3328">
        <v>0</v>
      </c>
      <c r="E3328">
        <v>0.13529411764705901</v>
      </c>
      <c r="F3328">
        <v>0</v>
      </c>
      <c r="G3328">
        <v>0</v>
      </c>
      <c r="H3328">
        <v>0</v>
      </c>
      <c r="I3328">
        <v>0</v>
      </c>
      <c r="J3328" s="1" t="s">
        <v>23229</v>
      </c>
      <c r="K3328" t="s">
        <v>23240</v>
      </c>
      <c r="L3328" t="s">
        <v>29900</v>
      </c>
      <c r="M3328" t="s">
        <v>29901</v>
      </c>
    </row>
    <row r="3329" spans="1:13">
      <c r="A3329" s="1" t="s">
        <v>5346</v>
      </c>
      <c r="B3329">
        <v>6.0165504405819802E-6</v>
      </c>
      <c r="C3329" s="1">
        <v>1.87444129575953E-6</v>
      </c>
      <c r="D3329">
        <v>0</v>
      </c>
      <c r="E3329">
        <v>5.6818181818181802E-3</v>
      </c>
      <c r="F3329">
        <v>0</v>
      </c>
      <c r="G3329">
        <v>5.8823529411764698E-2</v>
      </c>
      <c r="H3329">
        <v>0</v>
      </c>
      <c r="I3329">
        <v>0.03</v>
      </c>
      <c r="J3329" s="1">
        <v>0</v>
      </c>
      <c r="K3329" t="s">
        <v>23242</v>
      </c>
      <c r="L3329" t="s">
        <v>29902</v>
      </c>
      <c r="M3329" t="s">
        <v>29903</v>
      </c>
    </row>
    <row r="3330" spans="1:13">
      <c r="A3330" s="1" t="s">
        <v>5347</v>
      </c>
      <c r="B3330">
        <v>0</v>
      </c>
      <c r="C3330" s="1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1" t="s">
        <v>23229</v>
      </c>
      <c r="K3330" t="s">
        <v>23241</v>
      </c>
      <c r="L3330" t="s">
        <v>29904</v>
      </c>
      <c r="M3330" t="s">
        <v>29905</v>
      </c>
    </row>
    <row r="3331" spans="1:13">
      <c r="A3331" s="1" t="s">
        <v>5348</v>
      </c>
      <c r="B3331">
        <v>1.01073032690444E-6</v>
      </c>
      <c r="C3331" s="1">
        <v>1.38009088369112E-7</v>
      </c>
      <c r="D3331">
        <v>0.375</v>
      </c>
      <c r="E3331">
        <v>0.25</v>
      </c>
      <c r="F3331">
        <v>0.32673267326732702</v>
      </c>
      <c r="G3331">
        <v>0.3</v>
      </c>
      <c r="H3331">
        <v>0.30303030303030298</v>
      </c>
      <c r="I3331">
        <v>0.04</v>
      </c>
      <c r="J3331" s="1">
        <v>0</v>
      </c>
      <c r="K3331" t="s">
        <v>23240</v>
      </c>
      <c r="L3331" t="s">
        <v>29906</v>
      </c>
      <c r="M3331" t="s">
        <v>29907</v>
      </c>
    </row>
    <row r="3332" spans="1:13">
      <c r="A3332" s="1" t="s">
        <v>5349</v>
      </c>
      <c r="B3332">
        <v>3.17947418026932E-5</v>
      </c>
      <c r="C3332" s="1">
        <v>1.6094246463270801E-5</v>
      </c>
      <c r="D3332">
        <v>0.75</v>
      </c>
      <c r="E3332">
        <v>0.80555555555555602</v>
      </c>
      <c r="F3332">
        <v>0.63666666666666705</v>
      </c>
      <c r="G3332">
        <v>0.66666666666666696</v>
      </c>
      <c r="H3332">
        <v>0.44871794871794901</v>
      </c>
      <c r="I3332">
        <v>0.7</v>
      </c>
      <c r="J3332" s="1" t="s">
        <v>23229</v>
      </c>
      <c r="K3332" t="s">
        <v>23241</v>
      </c>
      <c r="L3332" t="s">
        <v>29908</v>
      </c>
      <c r="M3332" t="s">
        <v>29909</v>
      </c>
    </row>
    <row r="3333" spans="1:13">
      <c r="A3333" s="1" t="s">
        <v>5350</v>
      </c>
      <c r="B3333">
        <v>3.94986546337327E-10</v>
      </c>
      <c r="C3333" s="1">
        <v>1.35797008059387E-7</v>
      </c>
      <c r="D3333">
        <v>0</v>
      </c>
      <c r="E3333">
        <v>0</v>
      </c>
      <c r="F3333">
        <v>5.1546391752577301E-3</v>
      </c>
      <c r="G3333">
        <v>0</v>
      </c>
      <c r="H3333">
        <v>4.4247787610619503E-3</v>
      </c>
      <c r="I3333">
        <v>0</v>
      </c>
      <c r="J3333" s="1">
        <v>0</v>
      </c>
      <c r="K3333" t="s">
        <v>23241</v>
      </c>
      <c r="L3333" t="s">
        <v>29910</v>
      </c>
      <c r="M3333" t="s">
        <v>29911</v>
      </c>
    </row>
    <row r="3334" spans="1:13">
      <c r="A3334" s="1" t="s">
        <v>5351</v>
      </c>
      <c r="B3334">
        <v>7.1064559678402403E-6</v>
      </c>
      <c r="C3334" s="1">
        <v>3.9429274778793501E-9</v>
      </c>
      <c r="D3334">
        <v>0.85483870967741904</v>
      </c>
      <c r="E3334">
        <v>0.94444444444444398</v>
      </c>
      <c r="F3334">
        <v>0.98387096774193505</v>
      </c>
      <c r="G3334">
        <v>0.68181818181818199</v>
      </c>
      <c r="H3334">
        <v>0.99431818181818199</v>
      </c>
      <c r="I3334">
        <v>0.86309523809523803</v>
      </c>
      <c r="J3334" s="1">
        <v>0.95454545454545503</v>
      </c>
      <c r="K3334" t="s">
        <v>23238</v>
      </c>
      <c r="L3334" t="s">
        <v>29912</v>
      </c>
      <c r="M3334" t="s">
        <v>29913</v>
      </c>
    </row>
    <row r="3335" spans="1:13">
      <c r="A3335" s="1" t="s">
        <v>5352</v>
      </c>
      <c r="B3335">
        <v>7.99064960983569E-7</v>
      </c>
      <c r="C3335" s="1">
        <v>1.5795989206683001E-6</v>
      </c>
      <c r="D3335">
        <v>0</v>
      </c>
      <c r="E3335">
        <v>0</v>
      </c>
      <c r="F3335">
        <v>0</v>
      </c>
      <c r="G3335">
        <v>5.5555555555555601E-2</v>
      </c>
      <c r="H3335">
        <v>0</v>
      </c>
      <c r="I3335">
        <v>4.5454545454545497E-2</v>
      </c>
      <c r="J3335" s="1">
        <v>0</v>
      </c>
      <c r="K3335" t="s">
        <v>23237</v>
      </c>
      <c r="L3335" t="s">
        <v>29914</v>
      </c>
      <c r="M3335" t="s">
        <v>29915</v>
      </c>
    </row>
    <row r="3336" spans="1:13">
      <c r="A3336" s="1" t="s">
        <v>5353</v>
      </c>
      <c r="B3336">
        <v>9.2984397964854995E-6</v>
      </c>
      <c r="C3336" s="1">
        <v>1.15742886935433E-5</v>
      </c>
      <c r="D3336">
        <v>0</v>
      </c>
      <c r="E3336">
        <v>0</v>
      </c>
      <c r="F3336">
        <v>6.3694267515923596E-3</v>
      </c>
      <c r="G3336">
        <v>0.26470588235294101</v>
      </c>
      <c r="H3336">
        <v>0.18666666666666701</v>
      </c>
      <c r="I3336">
        <v>0.141304347826087</v>
      </c>
      <c r="J3336" s="1">
        <v>0</v>
      </c>
      <c r="K3336" t="s">
        <v>23241</v>
      </c>
      <c r="L3336" t="s">
        <v>29916</v>
      </c>
      <c r="M3336" t="s">
        <v>29917</v>
      </c>
    </row>
    <row r="3337" spans="1:13">
      <c r="A3337" s="1" t="s">
        <v>5354</v>
      </c>
      <c r="B3337">
        <v>4.9305600204362802E-8</v>
      </c>
      <c r="C3337" s="1">
        <v>4.5013485572346403E-6</v>
      </c>
      <c r="D3337">
        <v>0.64285714285714302</v>
      </c>
      <c r="E3337">
        <v>0.453125</v>
      </c>
      <c r="F3337">
        <v>0.100529100529101</v>
      </c>
      <c r="G3337">
        <v>2.1276595744680899E-2</v>
      </c>
      <c r="H3337">
        <v>9.5238095238095205E-2</v>
      </c>
      <c r="I3337">
        <v>0.19047619047618999</v>
      </c>
      <c r="J3337" s="1" t="s">
        <v>23229</v>
      </c>
      <c r="K3337" t="s">
        <v>23239</v>
      </c>
      <c r="L3337" t="s">
        <v>29918</v>
      </c>
      <c r="M3337" t="s">
        <v>29919</v>
      </c>
    </row>
    <row r="3338" spans="1:13">
      <c r="A3338" s="1" t="s">
        <v>5355</v>
      </c>
      <c r="B3338">
        <v>9.3066031792239604E-8</v>
      </c>
      <c r="C3338" s="1">
        <v>2.2321551554608201E-5</v>
      </c>
      <c r="D3338">
        <v>0.359375</v>
      </c>
      <c r="E3338">
        <v>0.59375</v>
      </c>
      <c r="F3338">
        <v>0.40769230769230802</v>
      </c>
      <c r="G3338">
        <v>0.60344827586206895</v>
      </c>
      <c r="H3338">
        <v>0.45175438596491202</v>
      </c>
      <c r="I3338">
        <v>0.54132231404958697</v>
      </c>
      <c r="J3338" s="1">
        <v>0.90909090909090895</v>
      </c>
      <c r="K3338" t="s">
        <v>23238</v>
      </c>
      <c r="L3338" t="s">
        <v>29920</v>
      </c>
      <c r="M3338" t="s">
        <v>29921</v>
      </c>
    </row>
    <row r="3339" spans="1:13">
      <c r="A3339" s="1" t="s">
        <v>5356</v>
      </c>
      <c r="B3339">
        <v>4.13335111552379E-7</v>
      </c>
      <c r="C3339" s="1">
        <v>7.6113267994326803E-7</v>
      </c>
      <c r="D3339">
        <v>1</v>
      </c>
      <c r="E3339">
        <v>1</v>
      </c>
      <c r="F3339">
        <v>0.922619047619048</v>
      </c>
      <c r="G3339">
        <v>1</v>
      </c>
      <c r="H3339">
        <v>0.995</v>
      </c>
      <c r="I3339">
        <v>1</v>
      </c>
      <c r="J3339" s="1" t="s">
        <v>23229</v>
      </c>
      <c r="K3339" t="s">
        <v>23238</v>
      </c>
      <c r="L3339" t="s">
        <v>29922</v>
      </c>
      <c r="M3339" t="s">
        <v>29923</v>
      </c>
    </row>
    <row r="3340" spans="1:13">
      <c r="A3340" s="1" t="s">
        <v>5357</v>
      </c>
      <c r="B3340">
        <v>1.6172124479532199E-7</v>
      </c>
      <c r="C3340" s="1">
        <v>7.01979189959825E-9</v>
      </c>
      <c r="D3340">
        <v>0.73809523809523803</v>
      </c>
      <c r="E3340">
        <v>0.63934426229508201</v>
      </c>
      <c r="F3340">
        <v>0.96808510638297895</v>
      </c>
      <c r="G3340">
        <v>1</v>
      </c>
      <c r="H3340">
        <v>1</v>
      </c>
      <c r="I3340">
        <v>0.98913043478260898</v>
      </c>
      <c r="J3340" s="1">
        <v>1</v>
      </c>
      <c r="K3340" t="s">
        <v>23238</v>
      </c>
      <c r="L3340" t="s">
        <v>29924</v>
      </c>
      <c r="M3340" t="s">
        <v>29925</v>
      </c>
    </row>
    <row r="3341" spans="1:13">
      <c r="A3341" s="1" t="s">
        <v>5358</v>
      </c>
      <c r="B3341">
        <v>3.2250004639514102E-4</v>
      </c>
      <c r="C3341" s="1">
        <v>7.6412961425908696E-6</v>
      </c>
      <c r="D3341">
        <v>0.41176470588235298</v>
      </c>
      <c r="E3341">
        <v>1</v>
      </c>
      <c r="F3341">
        <v>0.94295302013422799</v>
      </c>
      <c r="G3341">
        <v>0.92045454545454497</v>
      </c>
      <c r="H3341">
        <v>0.97979797979798</v>
      </c>
      <c r="I3341">
        <v>0.9</v>
      </c>
      <c r="J3341" s="1">
        <v>0</v>
      </c>
      <c r="K3341" t="s">
        <v>23241</v>
      </c>
      <c r="L3341" t="s">
        <v>29926</v>
      </c>
      <c r="M3341" t="s">
        <v>29927</v>
      </c>
    </row>
    <row r="3342" spans="1:13">
      <c r="A3342" s="1" t="s">
        <v>5359</v>
      </c>
      <c r="B3342">
        <v>2.1713474470972001E-6</v>
      </c>
      <c r="C3342" s="1">
        <v>1.7916458712139602E-5</v>
      </c>
      <c r="D3342">
        <v>6.25E-2</v>
      </c>
      <c r="E3342">
        <v>1.0416666666666701E-2</v>
      </c>
      <c r="F3342">
        <v>8.7628865979381396E-2</v>
      </c>
      <c r="G3342">
        <v>0</v>
      </c>
      <c r="H3342">
        <v>0</v>
      </c>
      <c r="I3342">
        <v>4.0650406504065002E-3</v>
      </c>
      <c r="J3342" s="1">
        <v>4.5454545454545497E-2</v>
      </c>
      <c r="K3342" t="s">
        <v>23242</v>
      </c>
      <c r="L3342" t="s">
        <v>29928</v>
      </c>
      <c r="M3342" t="s">
        <v>29929</v>
      </c>
    </row>
    <row r="3343" spans="1:13">
      <c r="A3343" s="1" t="s">
        <v>5360</v>
      </c>
      <c r="B3343">
        <v>1.15049819491953E-7</v>
      </c>
      <c r="C3343" s="1">
        <v>2.32578525478029E-7</v>
      </c>
      <c r="D3343">
        <v>0.97916666666666696</v>
      </c>
      <c r="E3343">
        <v>1</v>
      </c>
      <c r="F3343">
        <v>1</v>
      </c>
      <c r="G3343">
        <v>0.875</v>
      </c>
      <c r="H3343">
        <v>1</v>
      </c>
      <c r="I3343">
        <v>0.95744680851063801</v>
      </c>
      <c r="J3343" s="1">
        <v>1</v>
      </c>
      <c r="K3343" t="s">
        <v>23238</v>
      </c>
      <c r="L3343" t="s">
        <v>29930</v>
      </c>
      <c r="M3343" t="s">
        <v>29931</v>
      </c>
    </row>
    <row r="3344" spans="1:13">
      <c r="A3344" s="1" t="s">
        <v>5361</v>
      </c>
      <c r="B3344">
        <v>0</v>
      </c>
      <c r="C3344" s="1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s="1">
        <v>0</v>
      </c>
      <c r="K3344" t="s">
        <v>23241</v>
      </c>
      <c r="L3344" t="s">
        <v>29932</v>
      </c>
      <c r="M3344" t="s">
        <v>29933</v>
      </c>
    </row>
    <row r="3345" spans="1:13">
      <c r="A3345" s="1" t="s">
        <v>5362</v>
      </c>
      <c r="B3345">
        <v>7.0937774657078899E-4</v>
      </c>
      <c r="C3345" s="1">
        <v>2.85760549231423E-5</v>
      </c>
      <c r="D3345">
        <v>0.46666666666666701</v>
      </c>
      <c r="E3345">
        <v>0.16111111111111101</v>
      </c>
      <c r="F3345">
        <v>0.74863387978142104</v>
      </c>
      <c r="G3345">
        <v>0.58333333333333304</v>
      </c>
      <c r="H3345">
        <v>0.83333333333333304</v>
      </c>
      <c r="I3345">
        <v>0.77500000000000002</v>
      </c>
      <c r="J3345" s="1">
        <v>0</v>
      </c>
      <c r="K3345" t="s">
        <v>23241</v>
      </c>
      <c r="L3345" t="s">
        <v>29934</v>
      </c>
      <c r="M3345" t="s">
        <v>29935</v>
      </c>
    </row>
    <row r="3346" spans="1:13">
      <c r="A3346" s="1" t="s">
        <v>5363</v>
      </c>
      <c r="B3346">
        <v>2.56384396476855E-6</v>
      </c>
      <c r="C3346" s="1">
        <v>1.7305981489416199E-6</v>
      </c>
      <c r="D3346">
        <v>1</v>
      </c>
      <c r="E3346">
        <v>1</v>
      </c>
      <c r="F3346">
        <v>0.76153846153846105</v>
      </c>
      <c r="G3346">
        <v>0.98113207547169801</v>
      </c>
      <c r="H3346">
        <v>0.84649122807017496</v>
      </c>
      <c r="I3346">
        <v>0.94537815126050395</v>
      </c>
      <c r="J3346" s="1">
        <v>1</v>
      </c>
      <c r="K3346" t="s">
        <v>23239</v>
      </c>
      <c r="L3346" t="s">
        <v>29936</v>
      </c>
      <c r="M3346" t="s">
        <v>29937</v>
      </c>
    </row>
    <row r="3347" spans="1:13">
      <c r="A3347" s="1" t="s">
        <v>5364</v>
      </c>
      <c r="B3347">
        <v>4.1784485844214799E-6</v>
      </c>
      <c r="C3347" s="1">
        <v>2.4145483002250802E-5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0.78431372549019596</v>
      </c>
      <c r="J3347" s="1" t="s">
        <v>23229</v>
      </c>
      <c r="K3347" t="s">
        <v>23238</v>
      </c>
      <c r="L3347" t="s">
        <v>29938</v>
      </c>
      <c r="M3347" t="s">
        <v>29939</v>
      </c>
    </row>
    <row r="3348" spans="1:13">
      <c r="A3348" s="1" t="s">
        <v>5365</v>
      </c>
      <c r="B3348">
        <v>4.6194078073525501E-5</v>
      </c>
      <c r="C3348" s="1">
        <v>2.47788101356482E-4</v>
      </c>
      <c r="D3348">
        <v>0.921875</v>
      </c>
      <c r="E3348">
        <v>0.984375</v>
      </c>
      <c r="F3348">
        <v>0.80670103092783496</v>
      </c>
      <c r="G3348">
        <v>1</v>
      </c>
      <c r="H3348">
        <v>0.99561403508771895</v>
      </c>
      <c r="I3348">
        <v>0.99596774193548399</v>
      </c>
      <c r="J3348" s="1">
        <v>1</v>
      </c>
      <c r="K3348" t="s">
        <v>23238</v>
      </c>
      <c r="L3348" t="s">
        <v>29940</v>
      </c>
      <c r="M3348" t="s">
        <v>29941</v>
      </c>
    </row>
    <row r="3349" spans="1:13">
      <c r="A3349" s="1" t="s">
        <v>5366</v>
      </c>
      <c r="B3349">
        <v>1.0287814610829201E-6</v>
      </c>
      <c r="C3349" s="1">
        <v>2.06571813989204E-7</v>
      </c>
      <c r="D3349">
        <v>6.6666666666666693E-2</v>
      </c>
      <c r="E3349">
        <v>7.5757575757575803E-3</v>
      </c>
      <c r="F3349">
        <v>3.8167938931297697E-2</v>
      </c>
      <c r="G3349">
        <v>0</v>
      </c>
      <c r="H3349">
        <v>0</v>
      </c>
      <c r="I3349">
        <v>0</v>
      </c>
      <c r="J3349" s="1">
        <v>0</v>
      </c>
      <c r="K3349" t="s">
        <v>23240</v>
      </c>
      <c r="L3349" t="s">
        <v>29942</v>
      </c>
      <c r="M3349" t="s">
        <v>29943</v>
      </c>
    </row>
    <row r="3350" spans="1:13">
      <c r="A3350" s="1" t="s">
        <v>5367</v>
      </c>
      <c r="B3350">
        <v>4.16392612844424E-6</v>
      </c>
      <c r="C3350" s="1">
        <v>1.0032762871645999E-5</v>
      </c>
      <c r="D3350">
        <v>0.875</v>
      </c>
      <c r="E3350">
        <v>1</v>
      </c>
      <c r="F3350">
        <v>0.93846153846153801</v>
      </c>
      <c r="G3350">
        <v>0.99019607843137303</v>
      </c>
      <c r="H3350">
        <v>0.94736842105263197</v>
      </c>
      <c r="I3350">
        <v>0.96280991735537202</v>
      </c>
      <c r="J3350" s="1">
        <v>1</v>
      </c>
      <c r="K3350" t="s">
        <v>23238</v>
      </c>
      <c r="L3350" t="s">
        <v>29944</v>
      </c>
      <c r="M3350" t="s">
        <v>29945</v>
      </c>
    </row>
    <row r="3351" spans="1:13">
      <c r="A3351" s="1" t="s">
        <v>5368</v>
      </c>
      <c r="B3351">
        <v>1.30610513258944E-4</v>
      </c>
      <c r="C3351" s="1">
        <v>1.0507547797035601E-6</v>
      </c>
      <c r="D3351">
        <v>0.85</v>
      </c>
      <c r="E3351">
        <v>0.62345679012345701</v>
      </c>
      <c r="F3351">
        <v>0.70279720279720304</v>
      </c>
      <c r="G3351">
        <v>0.96153846153846201</v>
      </c>
      <c r="H3351">
        <v>0.77631578947368396</v>
      </c>
      <c r="I3351">
        <v>0.90243902439024404</v>
      </c>
      <c r="J3351" s="1">
        <v>1</v>
      </c>
      <c r="K3351" t="s">
        <v>23238</v>
      </c>
      <c r="L3351" t="s">
        <v>29946</v>
      </c>
      <c r="M3351" t="s">
        <v>29947</v>
      </c>
    </row>
    <row r="3352" spans="1:13">
      <c r="A3352" s="1" t="s">
        <v>5369</v>
      </c>
      <c r="B3352">
        <v>0</v>
      </c>
      <c r="C3352" s="1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s="1">
        <v>0</v>
      </c>
      <c r="K3352" t="s">
        <v>23238</v>
      </c>
      <c r="L3352" t="s">
        <v>29948</v>
      </c>
      <c r="M3352" t="s">
        <v>29949</v>
      </c>
    </row>
    <row r="3353" spans="1:13">
      <c r="A3353" s="1" t="s">
        <v>5370</v>
      </c>
      <c r="B3353">
        <v>4.1462211509026297E-6</v>
      </c>
      <c r="C3353" s="1">
        <v>4.6374112472509501E-6</v>
      </c>
      <c r="D3353">
        <v>1</v>
      </c>
      <c r="E3353">
        <v>1</v>
      </c>
      <c r="F3353">
        <v>0.984375</v>
      </c>
      <c r="G3353">
        <v>1</v>
      </c>
      <c r="H3353">
        <v>1</v>
      </c>
      <c r="I3353">
        <v>0.891891891891892</v>
      </c>
      <c r="J3353" s="1" t="s">
        <v>23229</v>
      </c>
      <c r="K3353" t="s">
        <v>23239</v>
      </c>
      <c r="L3353" t="s">
        <v>29950</v>
      </c>
      <c r="M3353" t="s">
        <v>29951</v>
      </c>
    </row>
    <row r="3354" spans="1:13">
      <c r="A3354" s="1" t="s">
        <v>5371</v>
      </c>
      <c r="B3354">
        <v>7.5784699655414302E-7</v>
      </c>
      <c r="C3354" s="1">
        <v>5.3600723539718401E-8</v>
      </c>
      <c r="D3354">
        <v>0.96153846153846201</v>
      </c>
      <c r="E3354">
        <v>1</v>
      </c>
      <c r="F3354">
        <v>1</v>
      </c>
      <c r="G3354">
        <v>0.92307692307692302</v>
      </c>
      <c r="H3354">
        <v>1</v>
      </c>
      <c r="I3354">
        <v>0.98214285714285698</v>
      </c>
      <c r="J3354" s="1" t="s">
        <v>23229</v>
      </c>
      <c r="K3354" t="s">
        <v>23238</v>
      </c>
      <c r="L3354" t="s">
        <v>29952</v>
      </c>
      <c r="M3354" t="s">
        <v>29953</v>
      </c>
    </row>
    <row r="3355" spans="1:13">
      <c r="A3355" s="1" t="s">
        <v>5372</v>
      </c>
      <c r="B3355">
        <v>7.6622918340793302E-5</v>
      </c>
      <c r="C3355" s="1">
        <v>6.3390555282631604E-5</v>
      </c>
      <c r="D3355">
        <v>0.48275862068965503</v>
      </c>
      <c r="E3355">
        <v>3.0487804878048801E-2</v>
      </c>
      <c r="F3355">
        <v>0.60280373831775702</v>
      </c>
      <c r="G3355">
        <v>5.2631578947368397E-2</v>
      </c>
      <c r="H3355">
        <v>0.46385542168674698</v>
      </c>
      <c r="I3355">
        <v>0.359649122807018</v>
      </c>
      <c r="J3355" s="1" t="s">
        <v>23229</v>
      </c>
      <c r="K3355" t="s">
        <v>23237</v>
      </c>
      <c r="L3355" t="s">
        <v>29954</v>
      </c>
      <c r="M3355" t="s">
        <v>29955</v>
      </c>
    </row>
    <row r="3356" spans="1:13">
      <c r="A3356" s="1" t="s">
        <v>5373</v>
      </c>
      <c r="B3356">
        <v>2.9447358801678201E-7</v>
      </c>
      <c r="C3356" s="1">
        <v>2.02332434217824E-6</v>
      </c>
      <c r="D3356">
        <v>0.953125</v>
      </c>
      <c r="E3356">
        <v>0.98404255319148903</v>
      </c>
      <c r="F3356">
        <v>0.99742268041237103</v>
      </c>
      <c r="G3356">
        <v>1</v>
      </c>
      <c r="H3356">
        <v>1</v>
      </c>
      <c r="I3356">
        <v>1</v>
      </c>
      <c r="J3356" s="1">
        <v>0.94444444444444398</v>
      </c>
      <c r="K3356" t="s">
        <v>23239</v>
      </c>
      <c r="L3356" t="s">
        <v>29956</v>
      </c>
      <c r="M3356" t="s">
        <v>29957</v>
      </c>
    </row>
    <row r="3357" spans="1:13">
      <c r="A3357" s="1" t="s">
        <v>5374</v>
      </c>
      <c r="B3357">
        <v>3.6419859316910202E-5</v>
      </c>
      <c r="C3357" s="1">
        <v>2.62439760110151E-6</v>
      </c>
      <c r="D3357">
        <v>1</v>
      </c>
      <c r="E3357">
        <v>0.85483870967741904</v>
      </c>
      <c r="F3357">
        <v>1</v>
      </c>
      <c r="G3357">
        <v>1</v>
      </c>
      <c r="H3357">
        <v>0.99489795918367396</v>
      </c>
      <c r="I3357">
        <v>0.99375000000000002</v>
      </c>
      <c r="J3357" s="1">
        <v>1</v>
      </c>
      <c r="K3357" t="s">
        <v>23238</v>
      </c>
      <c r="L3357" t="s">
        <v>29958</v>
      </c>
      <c r="M3357" t="s">
        <v>29959</v>
      </c>
    </row>
    <row r="3358" spans="1:13">
      <c r="A3358" s="1" t="s">
        <v>5375</v>
      </c>
      <c r="B3358">
        <v>6.5107036267362796E-6</v>
      </c>
      <c r="C3358" s="1">
        <v>5.9208788623337497E-6</v>
      </c>
      <c r="D3358">
        <v>0</v>
      </c>
      <c r="E3358">
        <v>0</v>
      </c>
      <c r="F3358">
        <v>0</v>
      </c>
      <c r="G3358">
        <v>0.45454545454545497</v>
      </c>
      <c r="H3358">
        <v>2.0270270270270299E-2</v>
      </c>
      <c r="I3358">
        <v>0.12962962962963001</v>
      </c>
      <c r="J3358" s="1" t="s">
        <v>23229</v>
      </c>
      <c r="K3358" t="s">
        <v>23241</v>
      </c>
      <c r="L3358" t="s">
        <v>29960</v>
      </c>
      <c r="M3358" t="s">
        <v>29961</v>
      </c>
    </row>
    <row r="3359" spans="1:13">
      <c r="A3359" s="1" t="s">
        <v>5376</v>
      </c>
      <c r="B3359">
        <v>3.4720877424829799E-8</v>
      </c>
      <c r="C3359" s="1">
        <v>2.6326179384253201E-5</v>
      </c>
      <c r="D3359">
        <v>0.79310344827586199</v>
      </c>
      <c r="E3359">
        <v>0.73809523809523803</v>
      </c>
      <c r="F3359">
        <v>0.97972972972973005</v>
      </c>
      <c r="G3359">
        <v>1</v>
      </c>
      <c r="H3359">
        <v>0.965753424657534</v>
      </c>
      <c r="I3359">
        <v>0.98611111111111105</v>
      </c>
      <c r="J3359" s="1">
        <v>1</v>
      </c>
      <c r="K3359" t="s">
        <v>23239</v>
      </c>
      <c r="L3359" t="s">
        <v>29962</v>
      </c>
      <c r="M3359" t="s">
        <v>29963</v>
      </c>
    </row>
    <row r="3360" spans="1:13">
      <c r="A3360" s="1" t="s">
        <v>5377</v>
      </c>
      <c r="B3360">
        <v>5.7213066306628703E-9</v>
      </c>
      <c r="C3360" s="1">
        <v>6.4717043866345099E-7</v>
      </c>
      <c r="D3360">
        <v>1</v>
      </c>
      <c r="E3360">
        <v>1</v>
      </c>
      <c r="F3360">
        <v>0.99742268041237103</v>
      </c>
      <c r="G3360">
        <v>1</v>
      </c>
      <c r="H3360">
        <v>0.99553571428571397</v>
      </c>
      <c r="I3360">
        <v>0.99557522123893805</v>
      </c>
      <c r="J3360" s="1">
        <v>5.5555555555555601E-2</v>
      </c>
      <c r="K3360" t="s">
        <v>23240</v>
      </c>
      <c r="L3360" t="s">
        <v>29964</v>
      </c>
      <c r="M3360" t="s">
        <v>29965</v>
      </c>
    </row>
    <row r="3361" spans="1:13">
      <c r="A3361" s="1" t="s">
        <v>5378</v>
      </c>
      <c r="B3361">
        <v>8.2774996945714003E-8</v>
      </c>
      <c r="C3361" s="1">
        <v>2.12811635340963E-8</v>
      </c>
      <c r="D3361">
        <v>1</v>
      </c>
      <c r="E3361">
        <v>1</v>
      </c>
      <c r="F3361">
        <v>1</v>
      </c>
      <c r="G3361">
        <v>0.9375</v>
      </c>
      <c r="H3361">
        <v>0.98484848484848497</v>
      </c>
      <c r="I3361">
        <v>0.89024390243902396</v>
      </c>
      <c r="J3361" s="1">
        <v>1</v>
      </c>
      <c r="K3361" t="s">
        <v>23241</v>
      </c>
      <c r="L3361" t="s">
        <v>29966</v>
      </c>
      <c r="M3361" t="s">
        <v>29967</v>
      </c>
    </row>
    <row r="3362" spans="1:13">
      <c r="A3362" s="1" t="s">
        <v>5379</v>
      </c>
      <c r="B3362">
        <v>1.24880881621707E-6</v>
      </c>
      <c r="C3362" s="1">
        <v>1.56080240390536E-7</v>
      </c>
      <c r="D3362">
        <v>0</v>
      </c>
      <c r="E3362">
        <v>6.2500000000000003E-3</v>
      </c>
      <c r="F3362">
        <v>2.7777777777777801E-2</v>
      </c>
      <c r="G3362">
        <v>0</v>
      </c>
      <c r="H3362">
        <v>6.17283950617284E-3</v>
      </c>
      <c r="I3362">
        <v>1.21951219512195E-2</v>
      </c>
      <c r="J3362" s="1">
        <v>0</v>
      </c>
      <c r="K3362" t="s">
        <v>23238</v>
      </c>
      <c r="L3362" t="s">
        <v>29968</v>
      </c>
      <c r="M3362" t="s">
        <v>29969</v>
      </c>
    </row>
    <row r="3363" spans="1:13">
      <c r="A3363" s="1" t="s">
        <v>5380</v>
      </c>
      <c r="B3363">
        <v>2.60716705411627E-5</v>
      </c>
      <c r="C3363" s="1">
        <v>1.849535355324E-5</v>
      </c>
      <c r="D3363">
        <v>0.86206896551724099</v>
      </c>
      <c r="E3363">
        <v>0.90243902439024404</v>
      </c>
      <c r="F3363">
        <v>0.44354838709677402</v>
      </c>
      <c r="G3363">
        <v>0.93421052631578905</v>
      </c>
      <c r="H3363">
        <v>0.25806451612903197</v>
      </c>
      <c r="I3363">
        <v>0.76315789473684204</v>
      </c>
      <c r="J3363" s="1">
        <v>0.91666666666666696</v>
      </c>
      <c r="K3363" t="s">
        <v>23238</v>
      </c>
      <c r="L3363" t="s">
        <v>29970</v>
      </c>
      <c r="M3363" t="s">
        <v>29971</v>
      </c>
    </row>
    <row r="3364" spans="1:13">
      <c r="A3364" s="1" t="s">
        <v>5381</v>
      </c>
      <c r="B3364">
        <v>3.2875957813430997E-8</v>
      </c>
      <c r="C3364" s="1">
        <v>2.7014498050957399E-6</v>
      </c>
      <c r="D3364">
        <v>1</v>
      </c>
      <c r="E3364">
        <v>1</v>
      </c>
      <c r="F3364">
        <v>0.91007194244604295</v>
      </c>
      <c r="G3364">
        <v>1</v>
      </c>
      <c r="H3364">
        <v>1</v>
      </c>
      <c r="I3364">
        <v>0.984375</v>
      </c>
      <c r="J3364" s="1">
        <v>1</v>
      </c>
      <c r="K3364" t="s">
        <v>23242</v>
      </c>
      <c r="L3364" t="s">
        <v>29972</v>
      </c>
      <c r="M3364" t="s">
        <v>29973</v>
      </c>
    </row>
    <row r="3365" spans="1:13">
      <c r="A3365" s="1" t="s">
        <v>5382</v>
      </c>
      <c r="B3365">
        <v>1.1373419549818299E-7</v>
      </c>
      <c r="C3365" s="1">
        <v>5.0000281847508303E-9</v>
      </c>
      <c r="D3365">
        <v>2.1739130434782601E-2</v>
      </c>
      <c r="E3365">
        <v>0</v>
      </c>
      <c r="F3365">
        <v>0</v>
      </c>
      <c r="G3365">
        <v>0</v>
      </c>
      <c r="H3365">
        <v>0</v>
      </c>
      <c r="I3365">
        <v>0</v>
      </c>
      <c r="J3365" s="1">
        <v>0</v>
      </c>
      <c r="K3365" t="s">
        <v>23237</v>
      </c>
      <c r="L3365" t="s">
        <v>29974</v>
      </c>
      <c r="M3365" t="s">
        <v>29975</v>
      </c>
    </row>
    <row r="3366" spans="1:13">
      <c r="A3366" s="1" t="s">
        <v>5383</v>
      </c>
      <c r="B3366">
        <v>3.2452162246704002E-6</v>
      </c>
      <c r="C3366" s="1">
        <v>5.7188529499640801E-6</v>
      </c>
      <c r="D3366">
        <v>0.96875</v>
      </c>
      <c r="E3366">
        <v>0.94736842105263197</v>
      </c>
      <c r="F3366">
        <v>0.96010638297872297</v>
      </c>
      <c r="G3366">
        <v>1</v>
      </c>
      <c r="H3366">
        <v>0.99484536082474195</v>
      </c>
      <c r="I3366">
        <v>0.993670886075949</v>
      </c>
      <c r="J3366" s="1">
        <v>1</v>
      </c>
      <c r="K3366" t="s">
        <v>23240</v>
      </c>
      <c r="L3366" t="s">
        <v>29976</v>
      </c>
      <c r="M3366" t="s">
        <v>29977</v>
      </c>
    </row>
    <row r="3367" spans="1:13">
      <c r="A3367" s="1" t="s">
        <v>5384</v>
      </c>
      <c r="B3367">
        <v>5.4962589242043999E-5</v>
      </c>
      <c r="C3367" s="1">
        <v>2.0006857825450899E-5</v>
      </c>
      <c r="D3367">
        <v>0.28125</v>
      </c>
      <c r="E3367">
        <v>0.11956521739130399</v>
      </c>
      <c r="F3367">
        <v>0.12698412698412698</v>
      </c>
      <c r="G3367">
        <v>2.9411764705882026E-2</v>
      </c>
      <c r="H3367">
        <v>2.6881720430107947E-2</v>
      </c>
      <c r="I3367">
        <v>5.5555555555556024E-2</v>
      </c>
      <c r="J3367" s="1">
        <v>4.545454545454497E-2</v>
      </c>
      <c r="K3367" t="s">
        <v>23244</v>
      </c>
      <c r="L3367" t="s">
        <v>29978</v>
      </c>
      <c r="M3367" t="s">
        <v>29979</v>
      </c>
    </row>
    <row r="3368" spans="1:13">
      <c r="A3368" s="1" t="s">
        <v>5385</v>
      </c>
      <c r="B3368">
        <v>1.1957653912265799E-5</v>
      </c>
      <c r="C3368" s="1">
        <v>7.7401320810097996E-5</v>
      </c>
      <c r="D3368">
        <v>0</v>
      </c>
      <c r="E3368">
        <v>1.3157894736842099E-2</v>
      </c>
      <c r="F3368">
        <v>9.1549295774647904E-2</v>
      </c>
      <c r="G3368">
        <v>0</v>
      </c>
      <c r="H3368">
        <v>0</v>
      </c>
      <c r="I3368">
        <v>0</v>
      </c>
      <c r="J3368" s="1" t="s">
        <v>23229</v>
      </c>
      <c r="K3368" t="s">
        <v>23238</v>
      </c>
      <c r="L3368" t="s">
        <v>29980</v>
      </c>
      <c r="M3368" t="s">
        <v>29981</v>
      </c>
    </row>
    <row r="3369" spans="1:13">
      <c r="A3369" s="1" t="s">
        <v>5386</v>
      </c>
      <c r="B3369">
        <v>3.6117850021599702E-4</v>
      </c>
      <c r="C3369" s="1">
        <v>1.7910476991414101E-7</v>
      </c>
      <c r="D3369">
        <v>0.72222222222222199</v>
      </c>
      <c r="E3369">
        <v>0.83132530120481896</v>
      </c>
      <c r="F3369">
        <v>0.126506024096386</v>
      </c>
      <c r="G3369">
        <v>0</v>
      </c>
      <c r="H3369">
        <v>7.1428571428571397E-2</v>
      </c>
      <c r="I3369">
        <v>9.8039215686274495E-2</v>
      </c>
      <c r="J3369" s="1" t="s">
        <v>23229</v>
      </c>
      <c r="K3369" t="s">
        <v>23241</v>
      </c>
      <c r="L3369" t="s">
        <v>29982</v>
      </c>
      <c r="M3369" t="s">
        <v>29983</v>
      </c>
    </row>
    <row r="3370" spans="1:13">
      <c r="A3370" s="1" t="s">
        <v>5387</v>
      </c>
      <c r="B3370">
        <v>2.42173656720289E-7</v>
      </c>
      <c r="C3370" s="1">
        <v>8.9248015778303002E-7</v>
      </c>
      <c r="D3370">
        <v>0.967741935483871</v>
      </c>
      <c r="E3370">
        <v>1</v>
      </c>
      <c r="F3370">
        <v>1</v>
      </c>
      <c r="G3370">
        <v>1</v>
      </c>
      <c r="H3370">
        <v>1</v>
      </c>
      <c r="I3370">
        <v>0.94285714285714295</v>
      </c>
      <c r="J3370" s="1" t="s">
        <v>23229</v>
      </c>
      <c r="K3370" t="s">
        <v>23241</v>
      </c>
      <c r="L3370" t="s">
        <v>29984</v>
      </c>
      <c r="M3370" t="s">
        <v>29985</v>
      </c>
    </row>
    <row r="3371" spans="1:13">
      <c r="A3371" s="1" t="s">
        <v>5388</v>
      </c>
      <c r="B3371">
        <v>7.4430651689339197E-6</v>
      </c>
      <c r="C3371" s="1">
        <v>1.2081155427305799E-7</v>
      </c>
      <c r="D3371">
        <v>0.81666666666666698</v>
      </c>
      <c r="E3371">
        <v>0.91780821917808197</v>
      </c>
      <c r="F3371">
        <v>0.97169811320754695</v>
      </c>
      <c r="G3371">
        <v>1</v>
      </c>
      <c r="H3371">
        <v>1</v>
      </c>
      <c r="I3371">
        <v>0.98529411764705899</v>
      </c>
      <c r="J3371" s="1">
        <v>1</v>
      </c>
      <c r="K3371" t="s">
        <v>23238</v>
      </c>
      <c r="L3371" t="s">
        <v>29986</v>
      </c>
      <c r="M3371" t="s">
        <v>29987</v>
      </c>
    </row>
    <row r="3372" spans="1:13">
      <c r="A3372" s="1" t="s">
        <v>5389</v>
      </c>
      <c r="B3372">
        <v>0</v>
      </c>
      <c r="C3372" s="1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s="1">
        <v>0.15000000000000002</v>
      </c>
      <c r="K3372" t="s">
        <v>23244</v>
      </c>
      <c r="L3372" t="s">
        <v>29988</v>
      </c>
      <c r="M3372" t="s">
        <v>29989</v>
      </c>
    </row>
    <row r="3373" spans="1:13">
      <c r="A3373" s="1" t="s">
        <v>5390</v>
      </c>
      <c r="B3373">
        <v>6.4588285759208001E-6</v>
      </c>
      <c r="C3373" s="1">
        <v>4.7382877164999899E-8</v>
      </c>
      <c r="D3373">
        <v>1</v>
      </c>
      <c r="E3373">
        <v>1</v>
      </c>
      <c r="F3373">
        <v>0.816455696202532</v>
      </c>
      <c r="G3373">
        <v>1</v>
      </c>
      <c r="H3373">
        <v>0.91176470588235303</v>
      </c>
      <c r="I3373">
        <v>0.94827586206896597</v>
      </c>
      <c r="J3373" s="1">
        <v>1</v>
      </c>
      <c r="K3373" t="s">
        <v>23241</v>
      </c>
      <c r="L3373" t="s">
        <v>29990</v>
      </c>
      <c r="M3373" t="s">
        <v>29991</v>
      </c>
    </row>
    <row r="3374" spans="1:13">
      <c r="A3374" s="1" t="s">
        <v>5391</v>
      </c>
      <c r="B3374">
        <v>2.42161388884461E-7</v>
      </c>
      <c r="C3374" s="1">
        <v>2.4424600271043601E-5</v>
      </c>
      <c r="D3374">
        <v>1</v>
      </c>
      <c r="E3374">
        <v>1</v>
      </c>
      <c r="F3374">
        <v>0.83689839572192504</v>
      </c>
      <c r="G3374">
        <v>0.875</v>
      </c>
      <c r="H3374">
        <v>0.92696629213483195</v>
      </c>
      <c r="I3374">
        <v>0.98</v>
      </c>
      <c r="J3374" s="1">
        <v>1</v>
      </c>
      <c r="K3374" t="s">
        <v>23239</v>
      </c>
      <c r="L3374" t="s">
        <v>29992</v>
      </c>
      <c r="M3374" t="s">
        <v>29993</v>
      </c>
    </row>
    <row r="3375" spans="1:13">
      <c r="A3375" s="1" t="s">
        <v>5392</v>
      </c>
      <c r="B3375">
        <v>1.8764331796361101E-4</v>
      </c>
      <c r="C3375" s="1">
        <v>1.27853862193969E-5</v>
      </c>
      <c r="D3375">
        <v>0.43333333333333302</v>
      </c>
      <c r="E3375">
        <v>0.34090909090909099</v>
      </c>
      <c r="F3375">
        <v>5.6213017751479299E-2</v>
      </c>
      <c r="G3375">
        <v>4.7619047619047603E-2</v>
      </c>
      <c r="H3375">
        <v>5.6962025316455701E-2</v>
      </c>
      <c r="I3375">
        <v>0.11111111111111099</v>
      </c>
      <c r="J3375" s="1">
        <v>0</v>
      </c>
      <c r="K3375" t="s">
        <v>23240</v>
      </c>
      <c r="L3375" t="s">
        <v>29994</v>
      </c>
      <c r="M3375" t="s">
        <v>29995</v>
      </c>
    </row>
    <row r="3376" spans="1:13">
      <c r="A3376" s="1" t="s">
        <v>5393</v>
      </c>
      <c r="B3376">
        <v>3.9481245412568004E-6</v>
      </c>
      <c r="C3376" s="1">
        <v>7.6483603736714003E-6</v>
      </c>
      <c r="D3376">
        <v>0.98214285714285698</v>
      </c>
      <c r="E3376">
        <v>0.94871794871794901</v>
      </c>
      <c r="F3376">
        <v>0.97887323943661997</v>
      </c>
      <c r="G3376">
        <v>0.78571428571428603</v>
      </c>
      <c r="H3376">
        <v>0.97297297297297303</v>
      </c>
      <c r="I3376">
        <v>0.85227272727272696</v>
      </c>
      <c r="J3376" s="1">
        <v>0.44444444444444398</v>
      </c>
      <c r="K3376" t="s">
        <v>23239</v>
      </c>
      <c r="L3376" t="s">
        <v>29996</v>
      </c>
      <c r="M3376" t="s">
        <v>29997</v>
      </c>
    </row>
    <row r="3377" spans="1:13">
      <c r="A3377" s="1" t="s">
        <v>5394</v>
      </c>
      <c r="B3377">
        <v>3.3305352462324701E-7</v>
      </c>
      <c r="C3377" s="1">
        <v>3.6313413095615199E-5</v>
      </c>
      <c r="D3377">
        <v>0</v>
      </c>
      <c r="E3377">
        <v>0</v>
      </c>
      <c r="F3377">
        <v>2.1186440677966101E-2</v>
      </c>
      <c r="G3377">
        <v>0.1</v>
      </c>
      <c r="H3377">
        <v>0.12878787878787901</v>
      </c>
      <c r="I3377">
        <v>3.3333333333333298E-2</v>
      </c>
      <c r="J3377" s="1">
        <v>0</v>
      </c>
      <c r="K3377" t="s">
        <v>23238</v>
      </c>
      <c r="L3377" t="s">
        <v>29998</v>
      </c>
      <c r="M3377" t="s">
        <v>29999</v>
      </c>
    </row>
    <row r="3378" spans="1:13">
      <c r="A3378" s="1" t="s">
        <v>5395</v>
      </c>
      <c r="B3378">
        <v>5.2575335470478403E-6</v>
      </c>
      <c r="C3378" s="1">
        <v>2.0369086558973599E-5</v>
      </c>
      <c r="D3378">
        <v>0.78</v>
      </c>
      <c r="E3378">
        <v>1</v>
      </c>
      <c r="F3378">
        <v>0.92894736842105297</v>
      </c>
      <c r="G3378">
        <v>0.7</v>
      </c>
      <c r="H3378">
        <v>0.98701298701298701</v>
      </c>
      <c r="I3378">
        <v>0.98529411764705899</v>
      </c>
      <c r="J3378" s="1">
        <v>1</v>
      </c>
      <c r="K3378" t="s">
        <v>23240</v>
      </c>
      <c r="L3378" t="s">
        <v>30000</v>
      </c>
      <c r="M3378" t="s">
        <v>30001</v>
      </c>
    </row>
    <row r="3379" spans="1:13">
      <c r="A3379" s="1" t="s">
        <v>5396</v>
      </c>
      <c r="B3379">
        <v>1.43359574220894E-4</v>
      </c>
      <c r="C3379" s="1">
        <v>3.1617384728509999E-4</v>
      </c>
      <c r="D3379">
        <v>0.203125</v>
      </c>
      <c r="E3379">
        <v>0.104166666666667</v>
      </c>
      <c r="F3379">
        <v>9.7435897435897395E-2</v>
      </c>
      <c r="G3379">
        <v>0.76785714285714302</v>
      </c>
      <c r="H3379">
        <v>0.110576923076923</v>
      </c>
      <c r="I3379">
        <v>0.403669724770642</v>
      </c>
      <c r="J3379" s="1">
        <v>0</v>
      </c>
      <c r="K3379" t="s">
        <v>23238</v>
      </c>
      <c r="L3379" t="s">
        <v>30002</v>
      </c>
      <c r="M3379" t="s">
        <v>30003</v>
      </c>
    </row>
    <row r="3380" spans="1:13">
      <c r="A3380" s="1" t="s">
        <v>5397</v>
      </c>
      <c r="B3380">
        <v>7.2930090774632005E-7</v>
      </c>
      <c r="C3380" s="1">
        <v>5.7897101000631798E-6</v>
      </c>
      <c r="D3380">
        <v>0</v>
      </c>
      <c r="E3380">
        <v>0</v>
      </c>
      <c r="F3380">
        <v>0</v>
      </c>
      <c r="G3380">
        <v>0.24137931034482801</v>
      </c>
      <c r="H3380">
        <v>1.4492753623188401E-2</v>
      </c>
      <c r="I3380">
        <v>3.4482758620689703E-2</v>
      </c>
      <c r="J3380" s="1">
        <v>0</v>
      </c>
      <c r="K3380" t="s">
        <v>23238</v>
      </c>
      <c r="L3380" t="s">
        <v>30004</v>
      </c>
      <c r="M3380" t="s">
        <v>30005</v>
      </c>
    </row>
    <row r="3381" spans="1:13">
      <c r="A3381" s="1" t="s">
        <v>5398</v>
      </c>
      <c r="B3381">
        <v>1.3749408675028799E-6</v>
      </c>
      <c r="C3381" s="1">
        <v>8.8668972226227296E-7</v>
      </c>
      <c r="D3381">
        <v>0</v>
      </c>
      <c r="E3381">
        <v>0</v>
      </c>
      <c r="F3381">
        <v>0</v>
      </c>
      <c r="G3381">
        <v>1.4705882352941201E-2</v>
      </c>
      <c r="H3381">
        <v>0</v>
      </c>
      <c r="I3381">
        <v>0.173913043478261</v>
      </c>
      <c r="J3381" s="1">
        <v>0</v>
      </c>
      <c r="K3381" t="s">
        <v>23242</v>
      </c>
      <c r="L3381" t="s">
        <v>30006</v>
      </c>
      <c r="M3381" t="s">
        <v>30007</v>
      </c>
    </row>
    <row r="3382" spans="1:13">
      <c r="A3382" s="1" t="s">
        <v>5399</v>
      </c>
      <c r="B3382">
        <v>3.5638126632246001E-6</v>
      </c>
      <c r="C3382" s="1">
        <v>2.5816640395689602E-8</v>
      </c>
      <c r="D3382">
        <v>1</v>
      </c>
      <c r="E3382">
        <v>0.98</v>
      </c>
      <c r="F3382">
        <v>0.99606299212598404</v>
      </c>
      <c r="G3382">
        <v>1</v>
      </c>
      <c r="H3382">
        <v>1</v>
      </c>
      <c r="I3382">
        <v>1</v>
      </c>
      <c r="J3382" s="1">
        <v>1</v>
      </c>
      <c r="K3382" t="s">
        <v>23240</v>
      </c>
      <c r="L3382" t="s">
        <v>30008</v>
      </c>
      <c r="M3382" t="s">
        <v>30009</v>
      </c>
    </row>
    <row r="3383" spans="1:13">
      <c r="A3383" s="1" t="s">
        <v>5400</v>
      </c>
      <c r="B3383">
        <v>7.4070455293147097E-7</v>
      </c>
      <c r="C3383" s="1">
        <v>5.2593796617991E-6</v>
      </c>
      <c r="D3383">
        <v>0</v>
      </c>
      <c r="E3383">
        <v>7.14285714285714E-3</v>
      </c>
      <c r="F3383">
        <v>0</v>
      </c>
      <c r="G3383">
        <v>0</v>
      </c>
      <c r="H3383">
        <v>1.35135135135135E-2</v>
      </c>
      <c r="I3383">
        <v>2.5000000000000001E-2</v>
      </c>
      <c r="J3383" s="1">
        <v>1</v>
      </c>
      <c r="K3383" t="s">
        <v>23238</v>
      </c>
      <c r="L3383" t="s">
        <v>30010</v>
      </c>
      <c r="M3383" t="s">
        <v>30011</v>
      </c>
    </row>
    <row r="3384" spans="1:13">
      <c r="A3384" s="1" t="s">
        <v>5401</v>
      </c>
      <c r="B3384">
        <v>7.8430762680358501E-6</v>
      </c>
      <c r="C3384" s="1">
        <v>7.9024858795778E-7</v>
      </c>
      <c r="D3384">
        <v>0.98076923076923095</v>
      </c>
      <c r="E3384">
        <v>1</v>
      </c>
      <c r="F3384">
        <v>0.85353535353535304</v>
      </c>
      <c r="G3384">
        <v>1</v>
      </c>
      <c r="H3384">
        <v>0.83333333333333304</v>
      </c>
      <c r="I3384">
        <v>0.97142857142857097</v>
      </c>
      <c r="J3384" s="1" t="s">
        <v>23229</v>
      </c>
      <c r="K3384" t="s">
        <v>23238</v>
      </c>
      <c r="L3384" t="s">
        <v>30012</v>
      </c>
      <c r="M3384" t="s">
        <v>30013</v>
      </c>
    </row>
    <row r="3385" spans="1:13">
      <c r="A3385" s="1" t="s">
        <v>5402</v>
      </c>
      <c r="B3385">
        <v>4.9234115398277595E-4</v>
      </c>
      <c r="C3385" s="1">
        <v>5.5189989593655599E-5</v>
      </c>
      <c r="D3385">
        <v>0.421875</v>
      </c>
      <c r="E3385">
        <v>0.19791666666666699</v>
      </c>
      <c r="F3385">
        <v>0.60256410256410298</v>
      </c>
      <c r="G3385">
        <v>0.21551724137931</v>
      </c>
      <c r="H3385">
        <v>0.59210526315789502</v>
      </c>
      <c r="I3385">
        <v>0.40322580645161299</v>
      </c>
      <c r="J3385" s="1">
        <v>0.95454545454545503</v>
      </c>
      <c r="K3385" t="s">
        <v>23239</v>
      </c>
      <c r="L3385" t="s">
        <v>30014</v>
      </c>
      <c r="M3385" t="s">
        <v>30015</v>
      </c>
    </row>
    <row r="3386" spans="1:13">
      <c r="A3386" s="1" t="s">
        <v>5403</v>
      </c>
      <c r="B3386">
        <v>2.3872104433691799E-4</v>
      </c>
      <c r="C3386" s="1">
        <v>1.9196802899019299E-4</v>
      </c>
      <c r="D3386">
        <v>0.71875</v>
      </c>
      <c r="E3386">
        <v>0.83888888888888902</v>
      </c>
      <c r="F3386">
        <v>0.559782608695652</v>
      </c>
      <c r="G3386">
        <v>0.82142857142857095</v>
      </c>
      <c r="H3386">
        <v>0.96629213483146104</v>
      </c>
      <c r="I3386">
        <v>0.70833333333333304</v>
      </c>
      <c r="J3386" s="1">
        <v>1</v>
      </c>
      <c r="K3386" t="s">
        <v>23239</v>
      </c>
      <c r="L3386" t="s">
        <v>30016</v>
      </c>
      <c r="M3386" t="s">
        <v>30017</v>
      </c>
    </row>
    <row r="3387" spans="1:13">
      <c r="A3387" s="1" t="s">
        <v>5404</v>
      </c>
      <c r="B3387">
        <v>1.4766134764460401E-6</v>
      </c>
      <c r="C3387" s="1">
        <v>4.4463201213971396E-6</v>
      </c>
      <c r="D3387">
        <v>0</v>
      </c>
      <c r="E3387">
        <v>0</v>
      </c>
      <c r="F3387">
        <v>0</v>
      </c>
      <c r="G3387">
        <v>0.162162162162162</v>
      </c>
      <c r="H3387">
        <v>0</v>
      </c>
      <c r="I3387">
        <v>1.49253731343284E-2</v>
      </c>
      <c r="J3387" s="1" t="s">
        <v>23229</v>
      </c>
      <c r="K3387" t="s">
        <v>23238</v>
      </c>
      <c r="L3387" t="s">
        <v>30018</v>
      </c>
      <c r="M3387" t="s">
        <v>30019</v>
      </c>
    </row>
    <row r="3388" spans="1:13">
      <c r="A3388" s="1" t="s">
        <v>5405</v>
      </c>
      <c r="B3388">
        <v>2.23859150834972E-7</v>
      </c>
      <c r="C3388" s="1">
        <v>1.64076317270681E-8</v>
      </c>
      <c r="D3388">
        <v>0</v>
      </c>
      <c r="E3388">
        <v>0</v>
      </c>
      <c r="F3388">
        <v>0.11971830985915501</v>
      </c>
      <c r="G3388">
        <v>0</v>
      </c>
      <c r="H3388">
        <v>9.85915492957746E-2</v>
      </c>
      <c r="I3388">
        <v>0</v>
      </c>
      <c r="J3388" s="1">
        <v>0</v>
      </c>
      <c r="K3388" t="s">
        <v>23240</v>
      </c>
      <c r="L3388" t="s">
        <v>30020</v>
      </c>
      <c r="M3388" t="s">
        <v>30021</v>
      </c>
    </row>
    <row r="3389" spans="1:13">
      <c r="A3389" s="1" t="s">
        <v>5406</v>
      </c>
      <c r="B3389">
        <v>6.39844950174417E-7</v>
      </c>
      <c r="C3389" s="1">
        <v>1.6704382776447799E-4</v>
      </c>
      <c r="D3389">
        <v>0.14516129032258099</v>
      </c>
      <c r="E3389">
        <v>0</v>
      </c>
      <c r="F3389">
        <v>0.22189349112425999</v>
      </c>
      <c r="G3389">
        <v>3.5714285714285698E-2</v>
      </c>
      <c r="H3389">
        <v>0.37654320987654299</v>
      </c>
      <c r="I3389">
        <v>0.17073170731707299</v>
      </c>
      <c r="J3389" s="1">
        <v>1</v>
      </c>
      <c r="K3389" t="s">
        <v>23242</v>
      </c>
      <c r="L3389" t="s">
        <v>30022</v>
      </c>
      <c r="M3389" t="s">
        <v>30023</v>
      </c>
    </row>
    <row r="3390" spans="1:13">
      <c r="A3390" s="1" t="s">
        <v>5407</v>
      </c>
      <c r="B3390">
        <v>2.9395343913361099E-5</v>
      </c>
      <c r="C3390" s="1">
        <v>4.9264425961356798E-5</v>
      </c>
      <c r="D3390">
        <v>5.3571428571428603E-2</v>
      </c>
      <c r="E3390">
        <v>0</v>
      </c>
      <c r="F3390">
        <v>4.4520547945205498E-2</v>
      </c>
      <c r="G3390">
        <v>0</v>
      </c>
      <c r="H3390">
        <v>6.0439560439560398E-2</v>
      </c>
      <c r="I3390">
        <v>0.27941176470588203</v>
      </c>
      <c r="J3390" s="1" t="s">
        <v>23229</v>
      </c>
      <c r="K3390" t="s">
        <v>23238</v>
      </c>
      <c r="L3390" t="s">
        <v>30024</v>
      </c>
      <c r="M3390" t="s">
        <v>30025</v>
      </c>
    </row>
    <row r="3391" spans="1:13">
      <c r="A3391" s="1" t="s">
        <v>5408</v>
      </c>
      <c r="B3391">
        <v>1.15227305198905E-6</v>
      </c>
      <c r="C3391" s="1">
        <v>1.58078496100938E-7</v>
      </c>
      <c r="D3391">
        <v>1</v>
      </c>
      <c r="E3391">
        <v>0.87179487179487203</v>
      </c>
      <c r="F3391">
        <v>1</v>
      </c>
      <c r="G3391">
        <v>1</v>
      </c>
      <c r="H3391">
        <v>1</v>
      </c>
      <c r="I3391">
        <v>1</v>
      </c>
      <c r="J3391" s="1" t="s">
        <v>23229</v>
      </c>
      <c r="K3391" t="s">
        <v>23239</v>
      </c>
      <c r="L3391" t="s">
        <v>30026</v>
      </c>
      <c r="M3391" t="s">
        <v>30027</v>
      </c>
    </row>
    <row r="3392" spans="1:13">
      <c r="A3392" s="1" t="s">
        <v>5409</v>
      </c>
      <c r="B3392">
        <v>5.7803682653486499E-6</v>
      </c>
      <c r="C3392" s="1">
        <v>1.5523824417022602E-5</v>
      </c>
      <c r="D3392">
        <v>1</v>
      </c>
      <c r="E3392">
        <v>1</v>
      </c>
      <c r="F3392">
        <v>0.93575418994413395</v>
      </c>
      <c r="G3392">
        <v>0.93181818181818199</v>
      </c>
      <c r="H3392">
        <v>0.92528735632183901</v>
      </c>
      <c r="I3392">
        <v>0.91836734693877597</v>
      </c>
      <c r="J3392" s="1" t="s">
        <v>23229</v>
      </c>
      <c r="K3392" t="s">
        <v>23240</v>
      </c>
      <c r="L3392" t="s">
        <v>30028</v>
      </c>
      <c r="M3392" t="s">
        <v>30029</v>
      </c>
    </row>
    <row r="3393" spans="1:13">
      <c r="A3393" s="1" t="s">
        <v>5410</v>
      </c>
      <c r="B3393">
        <v>4.1357143661639498E-8</v>
      </c>
      <c r="C3393" s="1">
        <v>4.8148847156033502E-7</v>
      </c>
      <c r="D3393">
        <v>1</v>
      </c>
      <c r="E3393">
        <v>1</v>
      </c>
      <c r="F3393">
        <v>1</v>
      </c>
      <c r="G3393">
        <v>1</v>
      </c>
      <c r="H3393">
        <v>0.98979591836734704</v>
      </c>
      <c r="I3393">
        <v>0.92424242424242398</v>
      </c>
      <c r="J3393" s="1" t="s">
        <v>23229</v>
      </c>
      <c r="K3393" t="s">
        <v>23240</v>
      </c>
      <c r="L3393" t="s">
        <v>30030</v>
      </c>
      <c r="M3393" t="s">
        <v>30031</v>
      </c>
    </row>
    <row r="3394" spans="1:13">
      <c r="A3394" s="1" t="s">
        <v>5411</v>
      </c>
      <c r="B3394">
        <v>8.3021288580027801E-10</v>
      </c>
      <c r="C3394" s="1">
        <v>1.59175829501559E-6</v>
      </c>
      <c r="D3394">
        <v>0.984375</v>
      </c>
      <c r="E3394">
        <v>1</v>
      </c>
      <c r="F3394">
        <v>1</v>
      </c>
      <c r="G3394">
        <v>0.703125</v>
      </c>
      <c r="H3394">
        <v>0.99418604651162801</v>
      </c>
      <c r="I3394">
        <v>1</v>
      </c>
      <c r="J3394" s="1">
        <v>1</v>
      </c>
      <c r="K3394" t="s">
        <v>23238</v>
      </c>
      <c r="L3394" t="s">
        <v>30032</v>
      </c>
      <c r="M3394" t="s">
        <v>30033</v>
      </c>
    </row>
    <row r="3395" spans="1:13">
      <c r="A3395" s="1" t="s">
        <v>5412</v>
      </c>
      <c r="B3395">
        <v>9.3888967761513696E-8</v>
      </c>
      <c r="C3395" s="1">
        <v>2.7291560404024298E-9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0.99166666666666703</v>
      </c>
      <c r="J3395" s="1">
        <v>1</v>
      </c>
      <c r="K3395" t="s">
        <v>23241</v>
      </c>
      <c r="L3395" t="s">
        <v>30034</v>
      </c>
      <c r="M3395" t="s">
        <v>30035</v>
      </c>
    </row>
    <row r="3396" spans="1:13">
      <c r="A3396" s="1" t="s">
        <v>5413</v>
      </c>
      <c r="B3396">
        <v>1.280891152958E-5</v>
      </c>
      <c r="C3396" s="1">
        <v>1.32594419148747E-5</v>
      </c>
      <c r="D3396">
        <v>0.91379310344827602</v>
      </c>
      <c r="E3396">
        <v>0.59146341463414598</v>
      </c>
      <c r="F3396">
        <v>0.87946428571428603</v>
      </c>
      <c r="G3396">
        <v>0.69444444444444398</v>
      </c>
      <c r="H3396">
        <v>1</v>
      </c>
      <c r="I3396">
        <v>0.875</v>
      </c>
      <c r="J3396" s="1">
        <v>1</v>
      </c>
      <c r="K3396" t="s">
        <v>23241</v>
      </c>
      <c r="L3396" t="s">
        <v>30036</v>
      </c>
      <c r="M3396" t="s">
        <v>30037</v>
      </c>
    </row>
    <row r="3397" spans="1:13">
      <c r="A3397" s="1" t="s">
        <v>5414</v>
      </c>
      <c r="B3397">
        <v>1.8788221221785E-6</v>
      </c>
      <c r="C3397" s="1">
        <v>8.7127625288835705E-5</v>
      </c>
      <c r="D3397">
        <v>0.265625</v>
      </c>
      <c r="E3397">
        <v>0.214285714285714</v>
      </c>
      <c r="F3397">
        <v>0.15775401069518699</v>
      </c>
      <c r="G3397">
        <v>0</v>
      </c>
      <c r="H3397">
        <v>1.1111111111111099E-2</v>
      </c>
      <c r="I3397">
        <v>0</v>
      </c>
      <c r="J3397" s="1">
        <v>0</v>
      </c>
      <c r="K3397" t="s">
        <v>23241</v>
      </c>
      <c r="L3397" t="s">
        <v>30038</v>
      </c>
      <c r="M3397" t="s">
        <v>30039</v>
      </c>
    </row>
    <row r="3398" spans="1:13">
      <c r="A3398" s="1" t="s">
        <v>5415</v>
      </c>
      <c r="B3398">
        <v>0</v>
      </c>
      <c r="C3398" s="1">
        <v>0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 s="1">
        <v>0.83333333333333304</v>
      </c>
      <c r="K3398" t="s">
        <v>23237</v>
      </c>
      <c r="L3398" t="s">
        <v>30040</v>
      </c>
      <c r="M3398" t="s">
        <v>30041</v>
      </c>
    </row>
    <row r="3399" spans="1:13">
      <c r="A3399" s="1" t="s">
        <v>5416</v>
      </c>
      <c r="B3399">
        <v>1.31587269395808E-5</v>
      </c>
      <c r="C3399" s="1">
        <v>1.6026981462954601E-5</v>
      </c>
      <c r="D3399">
        <v>1</v>
      </c>
      <c r="E3399">
        <v>1</v>
      </c>
      <c r="F3399">
        <v>0.97402597402597402</v>
      </c>
      <c r="G3399">
        <v>1</v>
      </c>
      <c r="H3399">
        <v>1</v>
      </c>
      <c r="I3399">
        <v>0.99253731343283602</v>
      </c>
      <c r="J3399" s="1" t="s">
        <v>23229</v>
      </c>
      <c r="K3399" t="s">
        <v>23240</v>
      </c>
      <c r="L3399" t="s">
        <v>30042</v>
      </c>
      <c r="M3399" t="s">
        <v>30043</v>
      </c>
    </row>
    <row r="3400" spans="1:13">
      <c r="A3400" s="1" t="s">
        <v>5417</v>
      </c>
      <c r="B3400">
        <v>2.80324737147142E-7</v>
      </c>
      <c r="C3400" s="1">
        <v>1.78853680810632E-7</v>
      </c>
      <c r="D3400">
        <v>1</v>
      </c>
      <c r="E3400">
        <v>1</v>
      </c>
      <c r="F3400">
        <v>1</v>
      </c>
      <c r="G3400">
        <v>0.85</v>
      </c>
      <c r="H3400">
        <v>1</v>
      </c>
      <c r="I3400">
        <v>0.88461538461538503</v>
      </c>
      <c r="J3400" s="1">
        <v>1</v>
      </c>
      <c r="K3400" t="s">
        <v>23238</v>
      </c>
      <c r="L3400" t="s">
        <v>30044</v>
      </c>
      <c r="M3400" t="s">
        <v>30045</v>
      </c>
    </row>
    <row r="3401" spans="1:13">
      <c r="A3401" s="1" t="s">
        <v>5418</v>
      </c>
      <c r="B3401">
        <v>1.47802864372416E-5</v>
      </c>
      <c r="C3401" s="1">
        <v>1.2737136590050199E-7</v>
      </c>
      <c r="D3401">
        <v>0.93333333333333302</v>
      </c>
      <c r="E3401">
        <v>1</v>
      </c>
      <c r="F3401">
        <v>0.98969072164948502</v>
      </c>
      <c r="G3401">
        <v>1</v>
      </c>
      <c r="H3401">
        <v>1</v>
      </c>
      <c r="I3401">
        <v>0.984615384615385</v>
      </c>
      <c r="J3401" s="1" t="s">
        <v>23229</v>
      </c>
      <c r="K3401" t="s">
        <v>23237</v>
      </c>
      <c r="L3401" t="s">
        <v>30046</v>
      </c>
      <c r="M3401" t="s">
        <v>30047</v>
      </c>
    </row>
    <row r="3402" spans="1:13">
      <c r="A3402" s="1" t="s">
        <v>5419</v>
      </c>
      <c r="B3402">
        <v>1.01131334730821E-4</v>
      </c>
      <c r="C3402" s="1">
        <v>4.4730903959279498E-4</v>
      </c>
      <c r="D3402">
        <v>0</v>
      </c>
      <c r="E3402">
        <v>0</v>
      </c>
      <c r="F3402">
        <v>0.133561643835616</v>
      </c>
      <c r="G3402">
        <v>3.7499999999999999E-2</v>
      </c>
      <c r="H3402">
        <v>0.64</v>
      </c>
      <c r="I3402">
        <v>2.7777777777777801E-2</v>
      </c>
      <c r="J3402" s="1">
        <v>0.5</v>
      </c>
      <c r="K3402" t="s">
        <v>23242</v>
      </c>
      <c r="L3402" t="s">
        <v>30048</v>
      </c>
      <c r="M3402" t="s">
        <v>30049</v>
      </c>
    </row>
    <row r="3403" spans="1:13">
      <c r="A3403" s="1" t="s">
        <v>5420</v>
      </c>
      <c r="B3403">
        <v>3.1264869922506298E-7</v>
      </c>
      <c r="C3403" s="1">
        <v>2.81333244230213E-9</v>
      </c>
      <c r="D3403">
        <v>1.5625E-2</v>
      </c>
      <c r="E3403">
        <v>0</v>
      </c>
      <c r="F3403">
        <v>0</v>
      </c>
      <c r="G3403">
        <v>0</v>
      </c>
      <c r="H3403">
        <v>0</v>
      </c>
      <c r="I3403">
        <v>0</v>
      </c>
      <c r="J3403" s="1">
        <v>0.54545454545454497</v>
      </c>
      <c r="K3403" t="s">
        <v>23237</v>
      </c>
      <c r="L3403" t="s">
        <v>30050</v>
      </c>
      <c r="M3403" t="s">
        <v>30051</v>
      </c>
    </row>
    <row r="3404" spans="1:13">
      <c r="A3404" s="1" t="s">
        <v>5421</v>
      </c>
      <c r="B3404">
        <v>8.7694931476258306E-6</v>
      </c>
      <c r="C3404" s="1">
        <v>4.4135117669667701E-5</v>
      </c>
      <c r="D3404">
        <v>0</v>
      </c>
      <c r="E3404">
        <v>0</v>
      </c>
      <c r="F3404">
        <v>2.9569892473118298E-2</v>
      </c>
      <c r="G3404">
        <v>0.51666666666666705</v>
      </c>
      <c r="H3404">
        <v>0.16666666666666699</v>
      </c>
      <c r="I3404">
        <v>0.17857142857142899</v>
      </c>
      <c r="J3404" s="1" t="s">
        <v>23229</v>
      </c>
      <c r="K3404" t="s">
        <v>23239</v>
      </c>
      <c r="L3404" t="s">
        <v>30052</v>
      </c>
      <c r="M3404" t="s">
        <v>30053</v>
      </c>
    </row>
    <row r="3405" spans="1:13">
      <c r="A3405" s="1" t="s">
        <v>5422</v>
      </c>
      <c r="B3405">
        <v>1.9907750544798401E-5</v>
      </c>
      <c r="C3405" s="1">
        <v>1.57085756575277E-6</v>
      </c>
      <c r="D3405">
        <v>0</v>
      </c>
      <c r="E3405">
        <v>0.2265625</v>
      </c>
      <c r="F3405">
        <v>8.9285714285714298E-3</v>
      </c>
      <c r="G3405">
        <v>1.72413793103448E-2</v>
      </c>
      <c r="H3405">
        <v>1.20481927710843E-2</v>
      </c>
      <c r="I3405">
        <v>1.0416666666666701E-2</v>
      </c>
      <c r="J3405" s="1">
        <v>0</v>
      </c>
      <c r="K3405" t="s">
        <v>23238</v>
      </c>
      <c r="L3405" t="s">
        <v>30054</v>
      </c>
      <c r="M3405" t="s">
        <v>30055</v>
      </c>
    </row>
    <row r="3406" spans="1:13">
      <c r="A3406" s="1" t="s">
        <v>5423</v>
      </c>
      <c r="B3406">
        <v>9.48650456161945E-8</v>
      </c>
      <c r="C3406" s="1">
        <v>1.62685382352707E-6</v>
      </c>
      <c r="D3406">
        <v>1</v>
      </c>
      <c r="E3406">
        <v>1</v>
      </c>
      <c r="F3406">
        <v>1</v>
      </c>
      <c r="G3406">
        <v>1</v>
      </c>
      <c r="H3406">
        <v>0.99253731343283602</v>
      </c>
      <c r="I3406">
        <v>0.88888888888888895</v>
      </c>
      <c r="J3406" s="1">
        <v>1</v>
      </c>
      <c r="K3406" t="s">
        <v>23239</v>
      </c>
      <c r="L3406" t="s">
        <v>30056</v>
      </c>
      <c r="M3406" t="s">
        <v>30057</v>
      </c>
    </row>
    <row r="3407" spans="1:13">
      <c r="A3407" s="1" t="s">
        <v>5424</v>
      </c>
      <c r="B3407">
        <v>1.6754869920885499E-4</v>
      </c>
      <c r="C3407" s="1">
        <v>1.7836515118420399E-5</v>
      </c>
      <c r="D3407">
        <v>1</v>
      </c>
      <c r="E3407">
        <v>1</v>
      </c>
      <c r="F3407">
        <v>0.74358974358974395</v>
      </c>
      <c r="G3407">
        <v>0.96226415094339601</v>
      </c>
      <c r="H3407">
        <v>0.65178571428571397</v>
      </c>
      <c r="I3407">
        <v>0.96478873239436602</v>
      </c>
      <c r="J3407" s="1">
        <v>1</v>
      </c>
      <c r="K3407" t="s">
        <v>23241</v>
      </c>
      <c r="L3407" t="s">
        <v>30058</v>
      </c>
      <c r="M3407" t="s">
        <v>30059</v>
      </c>
    </row>
    <row r="3408" spans="1:13">
      <c r="A3408" s="1" t="s">
        <v>5425</v>
      </c>
      <c r="B3408">
        <v>6.4926478121927397E-7</v>
      </c>
      <c r="C3408" s="1">
        <v>2.4496559113049299E-7</v>
      </c>
      <c r="D3408">
        <v>0</v>
      </c>
      <c r="E3408">
        <v>0</v>
      </c>
      <c r="F3408">
        <v>4.5454545454545496E-3</v>
      </c>
      <c r="G3408">
        <v>4.0540540540540501E-2</v>
      </c>
      <c r="H3408">
        <v>5.5555555555555601E-3</v>
      </c>
      <c r="I3408">
        <v>8.7837837837837801E-2</v>
      </c>
      <c r="J3408" s="1">
        <v>0</v>
      </c>
      <c r="K3408" t="s">
        <v>23240</v>
      </c>
      <c r="L3408" t="s">
        <v>30060</v>
      </c>
      <c r="M3408" t="s">
        <v>30061</v>
      </c>
    </row>
    <row r="3409" spans="1:13">
      <c r="A3409" s="1" t="s">
        <v>5426</v>
      </c>
      <c r="B3409">
        <v>1.2620728391619201E-6</v>
      </c>
      <c r="C3409" s="1">
        <v>2.2320561988177399E-7</v>
      </c>
      <c r="D3409">
        <v>0.125</v>
      </c>
      <c r="E3409">
        <v>0</v>
      </c>
      <c r="F3409">
        <v>4.3859649122806998E-3</v>
      </c>
      <c r="G3409">
        <v>0</v>
      </c>
      <c r="H3409">
        <v>0</v>
      </c>
      <c r="I3409">
        <v>0</v>
      </c>
      <c r="J3409" s="1" t="s">
        <v>23229</v>
      </c>
      <c r="K3409" t="s">
        <v>23242</v>
      </c>
      <c r="L3409" t="s">
        <v>30062</v>
      </c>
      <c r="M3409" t="s">
        <v>30063</v>
      </c>
    </row>
    <row r="3410" spans="1:13">
      <c r="A3410" s="1" t="s">
        <v>5427</v>
      </c>
      <c r="B3410">
        <v>4.5862519691037499E-7</v>
      </c>
      <c r="C3410" s="1">
        <v>5.3357335530728497E-5</v>
      </c>
      <c r="D3410">
        <v>0</v>
      </c>
      <c r="E3410">
        <v>0</v>
      </c>
      <c r="F3410">
        <v>0.336842105263158</v>
      </c>
      <c r="G3410">
        <v>0</v>
      </c>
      <c r="H3410">
        <v>0.16111111111111101</v>
      </c>
      <c r="I3410">
        <v>8.0357142857142905E-2</v>
      </c>
      <c r="J3410" s="1">
        <v>0.05</v>
      </c>
      <c r="K3410" t="s">
        <v>23237</v>
      </c>
      <c r="L3410" t="s">
        <v>30064</v>
      </c>
      <c r="M3410" t="s">
        <v>30065</v>
      </c>
    </row>
    <row r="3411" spans="1:13">
      <c r="A3411" s="1" t="s">
        <v>5428</v>
      </c>
      <c r="B3411">
        <v>8.7732551039510598E-7</v>
      </c>
      <c r="C3411" s="1">
        <v>6.6683918311527102E-9</v>
      </c>
      <c r="D3411">
        <v>0</v>
      </c>
      <c r="E3411">
        <v>0</v>
      </c>
      <c r="F3411">
        <v>0</v>
      </c>
      <c r="G3411">
        <v>0.4</v>
      </c>
      <c r="H3411">
        <v>0</v>
      </c>
      <c r="I3411">
        <v>0</v>
      </c>
      <c r="J3411" s="1">
        <v>0</v>
      </c>
      <c r="K3411" t="s">
        <v>23241</v>
      </c>
      <c r="L3411" t="s">
        <v>30066</v>
      </c>
      <c r="M3411" t="s">
        <v>30067</v>
      </c>
    </row>
    <row r="3412" spans="1:13">
      <c r="A3412" s="1" t="s">
        <v>5429</v>
      </c>
      <c r="B3412">
        <v>2.3893951575307801E-6</v>
      </c>
      <c r="C3412" s="1">
        <v>2.23665295229457E-5</v>
      </c>
      <c r="D3412">
        <v>2.27272727272727E-2</v>
      </c>
      <c r="E3412">
        <v>6.6666666666666697E-3</v>
      </c>
      <c r="F3412">
        <v>8.1967213114754103E-3</v>
      </c>
      <c r="G3412">
        <v>0.214285714285714</v>
      </c>
      <c r="H3412">
        <v>0.1</v>
      </c>
      <c r="I3412">
        <v>8.3333333333333301E-2</v>
      </c>
      <c r="J3412" s="1">
        <v>0.5</v>
      </c>
      <c r="K3412" t="s">
        <v>23240</v>
      </c>
      <c r="L3412" t="s">
        <v>30068</v>
      </c>
      <c r="M3412" t="s">
        <v>30069</v>
      </c>
    </row>
    <row r="3413" spans="1:13">
      <c r="A3413" s="1" t="s">
        <v>5430</v>
      </c>
      <c r="B3413">
        <v>6.0410808586248997E-6</v>
      </c>
      <c r="C3413" s="1">
        <v>3.0675382071152799E-5</v>
      </c>
      <c r="D3413">
        <v>1</v>
      </c>
      <c r="E3413">
        <v>1</v>
      </c>
      <c r="F3413">
        <v>1</v>
      </c>
      <c r="G3413">
        <v>0.96666666666666701</v>
      </c>
      <c r="H3413">
        <v>0.82716049382716095</v>
      </c>
      <c r="I3413">
        <v>1</v>
      </c>
      <c r="J3413" s="1">
        <v>1</v>
      </c>
      <c r="K3413" t="s">
        <v>23239</v>
      </c>
      <c r="L3413" t="s">
        <v>30070</v>
      </c>
      <c r="M3413" t="s">
        <v>30071</v>
      </c>
    </row>
    <row r="3414" spans="1:13">
      <c r="A3414" s="1" t="s">
        <v>5431</v>
      </c>
      <c r="B3414">
        <v>1.98063964788907E-7</v>
      </c>
      <c r="C3414" s="1">
        <v>1.46699758217092E-8</v>
      </c>
      <c r="D3414">
        <v>0</v>
      </c>
      <c r="E3414">
        <v>4.6153846153846198E-2</v>
      </c>
      <c r="F3414">
        <v>0</v>
      </c>
      <c r="G3414">
        <v>0</v>
      </c>
      <c r="H3414">
        <v>0</v>
      </c>
      <c r="I3414">
        <v>0</v>
      </c>
      <c r="J3414" s="1" t="s">
        <v>23229</v>
      </c>
      <c r="K3414" t="s">
        <v>23237</v>
      </c>
      <c r="L3414" t="s">
        <v>30072</v>
      </c>
      <c r="M3414" t="s">
        <v>30073</v>
      </c>
    </row>
    <row r="3415" spans="1:13">
      <c r="A3415" s="1" t="s">
        <v>5432</v>
      </c>
      <c r="B3415">
        <v>0</v>
      </c>
      <c r="C3415" s="1">
        <v>0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 s="1">
        <v>0.35</v>
      </c>
      <c r="K3415" t="s">
        <v>23241</v>
      </c>
      <c r="L3415" t="s">
        <v>30074</v>
      </c>
      <c r="M3415" t="s">
        <v>30075</v>
      </c>
    </row>
    <row r="3416" spans="1:13">
      <c r="A3416" s="1" t="s">
        <v>5433</v>
      </c>
      <c r="B3416">
        <v>7.2009567521040504E-6</v>
      </c>
      <c r="C3416" s="1">
        <v>1.2512494328392999E-5</v>
      </c>
      <c r="D3416">
        <v>0</v>
      </c>
      <c r="E3416">
        <v>0</v>
      </c>
      <c r="F3416">
        <v>6.3888888888888898E-2</v>
      </c>
      <c r="G3416">
        <v>0</v>
      </c>
      <c r="H3416">
        <v>0</v>
      </c>
      <c r="I3416">
        <v>0</v>
      </c>
      <c r="J3416" s="1">
        <v>4.5454545454545497E-2</v>
      </c>
      <c r="K3416" t="s">
        <v>23240</v>
      </c>
      <c r="L3416" t="s">
        <v>30076</v>
      </c>
      <c r="M3416" t="s">
        <v>30077</v>
      </c>
    </row>
    <row r="3417" spans="1:13">
      <c r="A3417" s="1" t="s">
        <v>5434</v>
      </c>
      <c r="B3417">
        <v>1.27219071900866E-6</v>
      </c>
      <c r="C3417" s="1">
        <v>1.04604333877172E-6</v>
      </c>
      <c r="D3417">
        <v>1</v>
      </c>
      <c r="E3417">
        <v>0.98809523809523803</v>
      </c>
      <c r="F3417">
        <v>0.97005988023952106</v>
      </c>
      <c r="G3417">
        <v>1</v>
      </c>
      <c r="H3417">
        <v>1</v>
      </c>
      <c r="I3417">
        <v>0.97872340425531901</v>
      </c>
      <c r="J3417" s="1">
        <v>1</v>
      </c>
      <c r="K3417" t="s">
        <v>23238</v>
      </c>
      <c r="L3417" t="s">
        <v>30078</v>
      </c>
      <c r="M3417" t="s">
        <v>30079</v>
      </c>
    </row>
    <row r="3418" spans="1:13">
      <c r="A3418" s="1" t="s">
        <v>5435</v>
      </c>
      <c r="B3418">
        <v>1.55912485481253E-7</v>
      </c>
      <c r="C3418" s="1">
        <v>1.5516576002779499E-8</v>
      </c>
      <c r="D3418">
        <v>1.85185185185185E-2</v>
      </c>
      <c r="E3418">
        <v>0</v>
      </c>
      <c r="F3418">
        <v>0</v>
      </c>
      <c r="G3418">
        <v>0</v>
      </c>
      <c r="H3418">
        <v>0</v>
      </c>
      <c r="I3418">
        <v>0</v>
      </c>
      <c r="J3418" s="1">
        <v>0</v>
      </c>
      <c r="K3418" t="s">
        <v>23240</v>
      </c>
      <c r="L3418" t="s">
        <v>30080</v>
      </c>
      <c r="M3418" t="s">
        <v>30081</v>
      </c>
    </row>
    <row r="3419" spans="1:13">
      <c r="A3419" s="1" t="s">
        <v>5436</v>
      </c>
      <c r="B3419">
        <v>1.4771887981187E-4</v>
      </c>
      <c r="C3419" s="1">
        <v>2.2952999844615999E-5</v>
      </c>
      <c r="D3419">
        <v>0.240740740740741</v>
      </c>
      <c r="E3419">
        <v>0.62195121951219501</v>
      </c>
      <c r="F3419">
        <v>0.12931034482758599</v>
      </c>
      <c r="G3419">
        <v>0</v>
      </c>
      <c r="H3419">
        <v>0</v>
      </c>
      <c r="I3419">
        <v>0</v>
      </c>
      <c r="J3419" s="1">
        <v>0</v>
      </c>
      <c r="K3419" t="s">
        <v>23239</v>
      </c>
      <c r="L3419" t="s">
        <v>30082</v>
      </c>
      <c r="M3419" t="s">
        <v>30083</v>
      </c>
    </row>
    <row r="3420" spans="1:13">
      <c r="A3420" s="1" t="s">
        <v>5437</v>
      </c>
      <c r="B3420">
        <v>1.9217685291499401E-6</v>
      </c>
      <c r="C3420" s="1">
        <v>4.7126274184896598E-5</v>
      </c>
      <c r="D3420">
        <v>0.17499999999999999</v>
      </c>
      <c r="E3420">
        <v>4.3859649122807001E-2</v>
      </c>
      <c r="F3420">
        <v>3.0303030303030299E-3</v>
      </c>
      <c r="G3420">
        <v>0.61764705882352899</v>
      </c>
      <c r="H3420">
        <v>4.0229885057471299E-2</v>
      </c>
      <c r="I3420">
        <v>0.11206896551724101</v>
      </c>
      <c r="J3420" s="1" t="s">
        <v>23229</v>
      </c>
      <c r="K3420" t="s">
        <v>23241</v>
      </c>
      <c r="L3420" t="s">
        <v>30084</v>
      </c>
      <c r="M3420" t="s">
        <v>30085</v>
      </c>
    </row>
    <row r="3421" spans="1:13">
      <c r="A3421" s="1" t="s">
        <v>5438</v>
      </c>
      <c r="B3421">
        <v>4.8355497643136799E-8</v>
      </c>
      <c r="C3421" s="1">
        <v>5.0513855114625699E-6</v>
      </c>
      <c r="D3421">
        <v>1</v>
      </c>
      <c r="E3421">
        <v>1</v>
      </c>
      <c r="F3421">
        <v>0.96649484536082497</v>
      </c>
      <c r="G3421">
        <v>0.98214285714285698</v>
      </c>
      <c r="H3421">
        <v>0.97222222222222199</v>
      </c>
      <c r="I3421">
        <v>0.98165137614678899</v>
      </c>
      <c r="J3421" s="1">
        <v>0.95454545454545503</v>
      </c>
      <c r="K3421" t="s">
        <v>23240</v>
      </c>
      <c r="L3421" t="s">
        <v>30086</v>
      </c>
      <c r="M3421" t="s">
        <v>30087</v>
      </c>
    </row>
    <row r="3422" spans="1:13">
      <c r="A3422" s="1" t="s">
        <v>5439</v>
      </c>
      <c r="B3422">
        <v>5.5597550307927596E-7</v>
      </c>
      <c r="C3422" s="1">
        <v>3.6094224490322298E-7</v>
      </c>
      <c r="D3422">
        <v>1</v>
      </c>
      <c r="E3422">
        <v>0.99462365591397806</v>
      </c>
      <c r="F3422">
        <v>0.97631578947368403</v>
      </c>
      <c r="G3422">
        <v>1</v>
      </c>
      <c r="H3422">
        <v>0.98421052631578898</v>
      </c>
      <c r="I3422">
        <v>1</v>
      </c>
      <c r="J3422" s="1">
        <v>1</v>
      </c>
      <c r="K3422" t="s">
        <v>23241</v>
      </c>
      <c r="L3422" t="s">
        <v>30088</v>
      </c>
      <c r="M3422" t="s">
        <v>30089</v>
      </c>
    </row>
    <row r="3423" spans="1:13">
      <c r="A3423" s="1" t="s">
        <v>5440</v>
      </c>
      <c r="B3423">
        <v>8.3103411842263299E-6</v>
      </c>
      <c r="C3423" s="1">
        <v>1.6358379570661801E-7</v>
      </c>
      <c r="D3423">
        <v>0.15517241379310301</v>
      </c>
      <c r="E3423">
        <v>6.4705882352941196E-2</v>
      </c>
      <c r="F3423">
        <v>0</v>
      </c>
      <c r="G3423">
        <v>0</v>
      </c>
      <c r="H3423">
        <v>2.2222222222222199E-2</v>
      </c>
      <c r="I3423">
        <v>8.0645161290322596E-3</v>
      </c>
      <c r="J3423" s="1">
        <v>0</v>
      </c>
      <c r="K3423" t="s">
        <v>23238</v>
      </c>
      <c r="L3423" t="s">
        <v>30090</v>
      </c>
      <c r="M3423" t="s">
        <v>30091</v>
      </c>
    </row>
    <row r="3424" spans="1:13">
      <c r="A3424" s="1" t="s">
        <v>5441</v>
      </c>
      <c r="B3424">
        <v>8.14633624219145E-7</v>
      </c>
      <c r="C3424" s="1">
        <v>1.8468050194428E-6</v>
      </c>
      <c r="D3424">
        <v>0</v>
      </c>
      <c r="E3424">
        <v>5.4347826086956503E-3</v>
      </c>
      <c r="F3424">
        <v>2.5641025641025602E-3</v>
      </c>
      <c r="G3424">
        <v>0.10377358490565999</v>
      </c>
      <c r="H3424">
        <v>4.4642857142857097E-3</v>
      </c>
      <c r="I3424">
        <v>8.55855855855856E-2</v>
      </c>
      <c r="J3424" s="1">
        <v>0.33333333333333298</v>
      </c>
      <c r="K3424" t="s">
        <v>23242</v>
      </c>
      <c r="L3424" t="s">
        <v>30092</v>
      </c>
      <c r="M3424" t="s">
        <v>30093</v>
      </c>
    </row>
    <row r="3425" spans="1:13">
      <c r="A3425" s="1" t="s">
        <v>5442</v>
      </c>
      <c r="B3425">
        <v>4.2407586269385302E-7</v>
      </c>
      <c r="C3425" s="1">
        <v>2.1575405985136201E-5</v>
      </c>
      <c r="D3425">
        <v>1</v>
      </c>
      <c r="E3425">
        <v>1</v>
      </c>
      <c r="F3425">
        <v>0.80078125</v>
      </c>
      <c r="G3425">
        <v>0.98611111111111105</v>
      </c>
      <c r="H3425">
        <v>0.89375000000000004</v>
      </c>
      <c r="I3425">
        <v>0.98113207547169801</v>
      </c>
      <c r="J3425" s="1" t="s">
        <v>23229</v>
      </c>
      <c r="K3425" t="s">
        <v>23242</v>
      </c>
      <c r="L3425" t="s">
        <v>30094</v>
      </c>
      <c r="M3425" t="s">
        <v>30095</v>
      </c>
    </row>
    <row r="3426" spans="1:13">
      <c r="A3426" s="1" t="s">
        <v>5443</v>
      </c>
      <c r="B3426">
        <v>6.8251211120288997E-5</v>
      </c>
      <c r="C3426" s="1">
        <v>4.8036219907337897E-7</v>
      </c>
      <c r="D3426">
        <v>0.32142857142857101</v>
      </c>
      <c r="E3426">
        <v>0.3125</v>
      </c>
      <c r="F3426">
        <v>0.114093959731544</v>
      </c>
      <c r="G3426">
        <v>0.25</v>
      </c>
      <c r="H3426">
        <v>0.17241379310344801</v>
      </c>
      <c r="I3426">
        <v>0.186046511627907</v>
      </c>
      <c r="J3426" s="1">
        <v>5.5555555555555601E-2</v>
      </c>
      <c r="K3426" t="s">
        <v>23238</v>
      </c>
      <c r="L3426" t="s">
        <v>30096</v>
      </c>
      <c r="M3426" t="s">
        <v>30097</v>
      </c>
    </row>
    <row r="3427" spans="1:13">
      <c r="A3427" s="1" t="s">
        <v>5444</v>
      </c>
      <c r="B3427">
        <v>4.9135814665249598E-6</v>
      </c>
      <c r="C3427" s="1">
        <v>4.97908717604611E-9</v>
      </c>
      <c r="D3427">
        <v>0</v>
      </c>
      <c r="E3427">
        <v>0</v>
      </c>
      <c r="F3427">
        <v>7.2916666666666699E-2</v>
      </c>
      <c r="G3427">
        <v>0</v>
      </c>
      <c r="H3427">
        <v>5.5555555555555601E-2</v>
      </c>
      <c r="I3427">
        <v>0</v>
      </c>
      <c r="J3427" s="1">
        <v>0</v>
      </c>
      <c r="K3427" t="s">
        <v>23241</v>
      </c>
      <c r="L3427" t="s">
        <v>30098</v>
      </c>
      <c r="M3427" t="s">
        <v>30099</v>
      </c>
    </row>
    <row r="3428" spans="1:13">
      <c r="A3428" s="1" t="s">
        <v>5445</v>
      </c>
      <c r="B3428">
        <v>3.3240360796475399E-5</v>
      </c>
      <c r="C3428" s="1">
        <v>1.0434518762691701E-5</v>
      </c>
      <c r="D3428">
        <v>1</v>
      </c>
      <c r="E3428">
        <v>1</v>
      </c>
      <c r="F3428">
        <v>0.9375</v>
      </c>
      <c r="G3428">
        <v>1</v>
      </c>
      <c r="H3428">
        <v>1</v>
      </c>
      <c r="I3428">
        <v>0.94</v>
      </c>
      <c r="J3428" s="1">
        <v>1</v>
      </c>
      <c r="K3428" t="s">
        <v>23241</v>
      </c>
      <c r="L3428" t="s">
        <v>30100</v>
      </c>
      <c r="M3428" t="s">
        <v>30101</v>
      </c>
    </row>
    <row r="3429" spans="1:13">
      <c r="A3429" s="1" t="s">
        <v>5446</v>
      </c>
      <c r="B3429">
        <v>7.9997327287818904E-7</v>
      </c>
      <c r="C3429" s="1">
        <v>1.4730303780881001E-6</v>
      </c>
      <c r="D3429">
        <v>0.98</v>
      </c>
      <c r="E3429">
        <v>0.92553191489361697</v>
      </c>
      <c r="F3429">
        <v>0.99431818181818199</v>
      </c>
      <c r="G3429">
        <v>1</v>
      </c>
      <c r="H3429">
        <v>1</v>
      </c>
      <c r="I3429">
        <v>1</v>
      </c>
      <c r="J3429" s="1" t="s">
        <v>23229</v>
      </c>
      <c r="K3429" t="s">
        <v>23241</v>
      </c>
      <c r="L3429" t="s">
        <v>30102</v>
      </c>
      <c r="M3429" t="s">
        <v>30103</v>
      </c>
    </row>
    <row r="3430" spans="1:13">
      <c r="A3430" s="1" t="s">
        <v>5447</v>
      </c>
      <c r="B3430">
        <v>1.17972802817814E-5</v>
      </c>
      <c r="C3430" s="1">
        <v>1.5955406514113699E-4</v>
      </c>
      <c r="D3430">
        <v>7.69230769230769E-2</v>
      </c>
      <c r="E3430">
        <v>0</v>
      </c>
      <c r="F3430">
        <v>5.5214723926380403E-2</v>
      </c>
      <c r="G3430">
        <v>1.38888888888889E-2</v>
      </c>
      <c r="H3430">
        <v>0.26373626373626402</v>
      </c>
      <c r="I3430">
        <v>0.134615384615385</v>
      </c>
      <c r="J3430" s="1">
        <v>0</v>
      </c>
      <c r="K3430" t="s">
        <v>23241</v>
      </c>
      <c r="L3430" t="s">
        <v>30104</v>
      </c>
      <c r="M3430" t="s">
        <v>30105</v>
      </c>
    </row>
    <row r="3431" spans="1:13">
      <c r="A3431" s="1" t="s">
        <v>5448</v>
      </c>
      <c r="B3431">
        <v>4.1656208624769897E-6</v>
      </c>
      <c r="C3431" s="1">
        <v>1.76711724917355E-7</v>
      </c>
      <c r="D3431">
        <v>2.6315789473684199E-2</v>
      </c>
      <c r="E3431">
        <v>0</v>
      </c>
      <c r="F3431">
        <v>7.7922077922077906E-2</v>
      </c>
      <c r="G3431">
        <v>0</v>
      </c>
      <c r="H3431">
        <v>8.1521739130434798E-2</v>
      </c>
      <c r="I3431">
        <v>3.8461538461538498E-2</v>
      </c>
      <c r="J3431" s="1">
        <v>0.05</v>
      </c>
      <c r="K3431" t="s">
        <v>23238</v>
      </c>
      <c r="L3431" t="s">
        <v>30106</v>
      </c>
      <c r="M3431" t="s">
        <v>30107</v>
      </c>
    </row>
    <row r="3432" spans="1:13">
      <c r="A3432" s="1" t="s">
        <v>5449</v>
      </c>
      <c r="B3432">
        <v>6.0314686301194601E-6</v>
      </c>
      <c r="C3432" s="1">
        <v>2.6010755984905101E-7</v>
      </c>
      <c r="D3432">
        <v>0.984375</v>
      </c>
      <c r="E3432">
        <v>0.89375000000000004</v>
      </c>
      <c r="F3432">
        <v>1</v>
      </c>
      <c r="G3432">
        <v>1</v>
      </c>
      <c r="H3432">
        <v>1</v>
      </c>
      <c r="I3432">
        <v>1</v>
      </c>
      <c r="J3432" s="1" t="s">
        <v>23229</v>
      </c>
      <c r="K3432" t="s">
        <v>23239</v>
      </c>
      <c r="L3432" t="s">
        <v>30108</v>
      </c>
      <c r="M3432" t="s">
        <v>30109</v>
      </c>
    </row>
    <row r="3433" spans="1:13">
      <c r="A3433" s="1" t="s">
        <v>5450</v>
      </c>
      <c r="B3433">
        <v>5.1551042990342005E-7</v>
      </c>
      <c r="C3433" s="1">
        <v>3.3681071288519201E-5</v>
      </c>
      <c r="D3433">
        <v>0.86666666666666703</v>
      </c>
      <c r="E3433">
        <v>0.85185185185185197</v>
      </c>
      <c r="F3433">
        <v>0.87837837837837796</v>
      </c>
      <c r="G3433">
        <v>0.59615384615384603</v>
      </c>
      <c r="H3433">
        <v>0.90909090909090895</v>
      </c>
      <c r="I3433">
        <v>0.68181818181818199</v>
      </c>
      <c r="J3433" s="1">
        <v>1</v>
      </c>
      <c r="K3433" t="s">
        <v>23241</v>
      </c>
      <c r="L3433" t="s">
        <v>30110</v>
      </c>
      <c r="M3433" t="s">
        <v>30111</v>
      </c>
    </row>
    <row r="3434" spans="1:13">
      <c r="A3434" s="1" t="s">
        <v>5451</v>
      </c>
      <c r="B3434">
        <v>1.46630205470554E-8</v>
      </c>
      <c r="C3434" s="1">
        <v>1.3547767130351001E-8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0.98809523809523803</v>
      </c>
      <c r="J3434" s="1">
        <v>0.6875</v>
      </c>
      <c r="K3434" t="s">
        <v>23240</v>
      </c>
      <c r="L3434" t="s">
        <v>30112</v>
      </c>
      <c r="M3434" t="s">
        <v>30113</v>
      </c>
    </row>
    <row r="3435" spans="1:13">
      <c r="A3435" s="1" t="s">
        <v>5452</v>
      </c>
      <c r="B3435">
        <v>6.5599277671327497E-6</v>
      </c>
      <c r="C3435" s="1">
        <v>4.3448070221678598E-7</v>
      </c>
      <c r="D3435">
        <v>0.984375</v>
      </c>
      <c r="E3435">
        <v>0.99479166666666696</v>
      </c>
      <c r="F3435">
        <v>1</v>
      </c>
      <c r="G3435">
        <v>0.98275862068965503</v>
      </c>
      <c r="H3435">
        <v>0.99122807017543901</v>
      </c>
      <c r="I3435">
        <v>0.99199999999999999</v>
      </c>
      <c r="J3435" s="1">
        <v>0.54545454545454497</v>
      </c>
      <c r="K3435" t="s">
        <v>23240</v>
      </c>
      <c r="L3435" t="s">
        <v>30114</v>
      </c>
      <c r="M3435" t="s">
        <v>30115</v>
      </c>
    </row>
    <row r="3436" spans="1:13">
      <c r="A3436" s="1" t="s">
        <v>5453</v>
      </c>
      <c r="B3436">
        <v>4.1262907013940698E-7</v>
      </c>
      <c r="C3436" s="1">
        <v>2.5062690495326899E-7</v>
      </c>
      <c r="D3436">
        <v>0.98214285714285698</v>
      </c>
      <c r="E3436">
        <v>1</v>
      </c>
      <c r="F3436">
        <v>1</v>
      </c>
      <c r="G3436">
        <v>1</v>
      </c>
      <c r="H3436">
        <v>1</v>
      </c>
      <c r="I3436">
        <v>1</v>
      </c>
      <c r="J3436" s="1">
        <v>1</v>
      </c>
      <c r="K3436" t="s">
        <v>23237</v>
      </c>
      <c r="L3436" t="s">
        <v>30116</v>
      </c>
      <c r="M3436" t="s">
        <v>30117</v>
      </c>
    </row>
    <row r="3437" spans="1:13">
      <c r="A3437" s="1" t="s">
        <v>5454</v>
      </c>
      <c r="B3437">
        <v>2.7189043071749601E-6</v>
      </c>
      <c r="C3437" s="1">
        <v>5.6206814213267299E-6</v>
      </c>
      <c r="D3437">
        <v>1</v>
      </c>
      <c r="E3437">
        <v>1</v>
      </c>
      <c r="F3437">
        <v>0.98148148148148195</v>
      </c>
      <c r="G3437">
        <v>1</v>
      </c>
      <c r="H3437">
        <v>0.98837209302325602</v>
      </c>
      <c r="I3437">
        <v>1</v>
      </c>
      <c r="J3437" s="1">
        <v>1</v>
      </c>
      <c r="K3437" t="s">
        <v>23238</v>
      </c>
      <c r="L3437" t="s">
        <v>30118</v>
      </c>
      <c r="M3437" t="s">
        <v>30119</v>
      </c>
    </row>
    <row r="3438" spans="1:13">
      <c r="A3438" s="1" t="s">
        <v>5455</v>
      </c>
      <c r="B3438">
        <v>2.84155407090874E-5</v>
      </c>
      <c r="C3438" s="1">
        <v>1.8960117154344099E-6</v>
      </c>
      <c r="D3438">
        <v>7.1428571428571397E-2</v>
      </c>
      <c r="E3438">
        <v>0</v>
      </c>
      <c r="F3438">
        <v>7.1942446043165506E-2</v>
      </c>
      <c r="G3438">
        <v>0</v>
      </c>
      <c r="H3438">
        <v>3.7634408602150497E-2</v>
      </c>
      <c r="I3438">
        <v>0</v>
      </c>
      <c r="J3438" s="1">
        <v>0</v>
      </c>
      <c r="K3438" t="s">
        <v>23241</v>
      </c>
      <c r="L3438" t="s">
        <v>30120</v>
      </c>
      <c r="M3438" t="s">
        <v>30121</v>
      </c>
    </row>
    <row r="3439" spans="1:13">
      <c r="A3439" s="1" t="s">
        <v>5456</v>
      </c>
      <c r="B3439">
        <v>4.5877481923619503E-6</v>
      </c>
      <c r="C3439" s="1">
        <v>5.6097781127947103E-8</v>
      </c>
      <c r="D3439">
        <v>0.58620689655172398</v>
      </c>
      <c r="E3439">
        <v>0.83854166666666696</v>
      </c>
      <c r="F3439">
        <v>0.92076502732240395</v>
      </c>
      <c r="G3439">
        <v>0.98245614035087703</v>
      </c>
      <c r="H3439">
        <v>0.95360824742268002</v>
      </c>
      <c r="I3439">
        <v>0.98347107438016501</v>
      </c>
      <c r="J3439" s="1">
        <v>1</v>
      </c>
      <c r="K3439" t="s">
        <v>23238</v>
      </c>
      <c r="L3439" t="s">
        <v>30122</v>
      </c>
      <c r="M3439" t="s">
        <v>30123</v>
      </c>
    </row>
    <row r="3440" spans="1:13">
      <c r="A3440" s="1" t="s">
        <v>5457</v>
      </c>
      <c r="B3440">
        <v>1.0435189463413901E-4</v>
      </c>
      <c r="C3440" s="1">
        <v>8.8724461548763897E-4</v>
      </c>
      <c r="D3440">
        <v>0.5</v>
      </c>
      <c r="E3440">
        <v>0.67543859649122795</v>
      </c>
      <c r="F3440">
        <v>5.2380952380952403E-2</v>
      </c>
      <c r="G3440">
        <v>0.32653061224489799</v>
      </c>
      <c r="H3440">
        <v>0.34615384615384598</v>
      </c>
      <c r="I3440">
        <v>0.64393939393939403</v>
      </c>
      <c r="J3440" s="1" t="s">
        <v>23229</v>
      </c>
      <c r="K3440" t="s">
        <v>23241</v>
      </c>
      <c r="L3440" t="s">
        <v>30124</v>
      </c>
      <c r="M3440" t="s">
        <v>30125</v>
      </c>
    </row>
    <row r="3441" spans="1:13">
      <c r="A3441" s="1" t="s">
        <v>5458</v>
      </c>
      <c r="B3441">
        <v>2.1008271155667001E-5</v>
      </c>
      <c r="C3441" s="1">
        <v>3.7478370210625403E-5</v>
      </c>
      <c r="D3441">
        <v>0</v>
      </c>
      <c r="E3441">
        <v>0</v>
      </c>
      <c r="F3441">
        <v>8.4745762711864403E-2</v>
      </c>
      <c r="G3441">
        <v>0</v>
      </c>
      <c r="H3441">
        <v>0.108695652173913</v>
      </c>
      <c r="I3441">
        <v>0</v>
      </c>
      <c r="J3441" s="1" t="s">
        <v>23229</v>
      </c>
      <c r="K3441" t="s">
        <v>23238</v>
      </c>
      <c r="L3441" t="s">
        <v>30126</v>
      </c>
      <c r="M3441" t="s">
        <v>30127</v>
      </c>
    </row>
    <row r="3442" spans="1:13">
      <c r="A3442" s="1" t="s">
        <v>5459</v>
      </c>
      <c r="B3442">
        <v>4.7532065034552498E-6</v>
      </c>
      <c r="C3442" s="1">
        <v>2.9770267249479201E-5</v>
      </c>
      <c r="D3442">
        <v>0.70689655172413801</v>
      </c>
      <c r="E3442">
        <v>0.93292682926829296</v>
      </c>
      <c r="F3442">
        <v>0.46982758620689702</v>
      </c>
      <c r="G3442">
        <v>0.63043478260869601</v>
      </c>
      <c r="H3442">
        <v>0.51851851851851805</v>
      </c>
      <c r="I3442">
        <v>0.4609375</v>
      </c>
      <c r="J3442" s="1">
        <v>0.55555555555555602</v>
      </c>
      <c r="K3442" t="s">
        <v>23238</v>
      </c>
      <c r="L3442" t="s">
        <v>30128</v>
      </c>
      <c r="M3442" t="s">
        <v>30129</v>
      </c>
    </row>
    <row r="3443" spans="1:13">
      <c r="A3443" s="1" t="s">
        <v>5460</v>
      </c>
      <c r="B3443">
        <v>3.3416029340051299E-7</v>
      </c>
      <c r="C3443" s="1">
        <v>1.1492452854047099E-5</v>
      </c>
      <c r="D3443">
        <v>0.568965517241379</v>
      </c>
      <c r="E3443">
        <v>0.56179775280898903</v>
      </c>
      <c r="F3443">
        <v>0.36940298507462699</v>
      </c>
      <c r="G3443">
        <v>0.97058823529411797</v>
      </c>
      <c r="H3443">
        <v>0.483870967741935</v>
      </c>
      <c r="I3443">
        <v>0.88961038961038996</v>
      </c>
      <c r="J3443" s="1">
        <v>1</v>
      </c>
      <c r="K3443" t="s">
        <v>23241</v>
      </c>
      <c r="L3443" t="s">
        <v>30130</v>
      </c>
      <c r="M3443" t="s">
        <v>30131</v>
      </c>
    </row>
    <row r="3444" spans="1:13">
      <c r="A3444" s="1" t="s">
        <v>5461</v>
      </c>
      <c r="B3444">
        <v>2.9879947620360598E-5</v>
      </c>
      <c r="C3444" s="1">
        <v>2.16261110155462E-6</v>
      </c>
      <c r="D3444">
        <v>0.20588235294117599</v>
      </c>
      <c r="E3444">
        <v>0.16265060240963899</v>
      </c>
      <c r="F3444">
        <v>0</v>
      </c>
      <c r="G3444">
        <v>0</v>
      </c>
      <c r="H3444">
        <v>0</v>
      </c>
      <c r="I3444">
        <v>5.4347826086956503E-3</v>
      </c>
      <c r="J3444" s="1">
        <v>0</v>
      </c>
      <c r="K3444" t="s">
        <v>23241</v>
      </c>
      <c r="L3444" t="s">
        <v>30132</v>
      </c>
      <c r="M3444" t="s">
        <v>30133</v>
      </c>
    </row>
    <row r="3445" spans="1:13">
      <c r="A3445" s="1" t="s">
        <v>5462</v>
      </c>
      <c r="B3445">
        <v>2.7329997735546099E-6</v>
      </c>
      <c r="C3445" s="1">
        <v>2.41773562016622E-5</v>
      </c>
      <c r="D3445">
        <v>0.984375</v>
      </c>
      <c r="E3445">
        <v>0.98823529411764699</v>
      </c>
      <c r="F3445">
        <v>0.99450549450549497</v>
      </c>
      <c r="G3445">
        <v>0.44</v>
      </c>
      <c r="H3445">
        <v>0.95108695652173902</v>
      </c>
      <c r="I3445">
        <v>0.61904761904761896</v>
      </c>
      <c r="J3445" s="1">
        <v>1</v>
      </c>
      <c r="K3445" t="s">
        <v>23238</v>
      </c>
      <c r="L3445" t="s">
        <v>30134</v>
      </c>
      <c r="M3445" t="s">
        <v>30135</v>
      </c>
    </row>
    <row r="3446" spans="1:13">
      <c r="A3446" s="1" t="s">
        <v>5463</v>
      </c>
      <c r="B3446">
        <v>3.23129531531101E-8</v>
      </c>
      <c r="C3446" s="1">
        <v>1.7946847115374601E-6</v>
      </c>
      <c r="D3446">
        <v>0.967741935483871</v>
      </c>
      <c r="E3446">
        <v>0.99397590361445798</v>
      </c>
      <c r="F3446">
        <v>0.99450549450549497</v>
      </c>
      <c r="G3446">
        <v>0.14285714285714299</v>
      </c>
      <c r="H3446">
        <v>0.96111111111111103</v>
      </c>
      <c r="I3446">
        <v>0.58208955223880599</v>
      </c>
      <c r="J3446" s="1">
        <v>1</v>
      </c>
      <c r="K3446" t="s">
        <v>23241</v>
      </c>
      <c r="L3446" t="s">
        <v>30136</v>
      </c>
      <c r="M3446" t="s">
        <v>30137</v>
      </c>
    </row>
    <row r="3447" spans="1:13">
      <c r="A3447" s="1" t="s">
        <v>5464</v>
      </c>
      <c r="B3447">
        <v>5.56715052835356E-6</v>
      </c>
      <c r="C3447" s="1">
        <v>7.2710534089162206E-5</v>
      </c>
      <c r="D3447">
        <v>0</v>
      </c>
      <c r="E3447">
        <v>0</v>
      </c>
      <c r="F3447">
        <v>0.202777777777778</v>
      </c>
      <c r="G3447">
        <v>0</v>
      </c>
      <c r="H3447">
        <v>0</v>
      </c>
      <c r="I3447">
        <v>0</v>
      </c>
      <c r="J3447" s="1" t="s">
        <v>23229</v>
      </c>
      <c r="K3447" t="s">
        <v>23242</v>
      </c>
      <c r="L3447" t="s">
        <v>30138</v>
      </c>
      <c r="M3447" t="s">
        <v>30139</v>
      </c>
    </row>
    <row r="3448" spans="1:13">
      <c r="A3448" s="1" t="s">
        <v>5465</v>
      </c>
      <c r="B3448">
        <v>3.2733178460203901E-7</v>
      </c>
      <c r="C3448" s="1">
        <v>1.3161411748503701E-5</v>
      </c>
      <c r="D3448">
        <v>0.98387096774193505</v>
      </c>
      <c r="E3448">
        <v>1</v>
      </c>
      <c r="F3448">
        <v>1</v>
      </c>
      <c r="G3448">
        <v>0.96551724137931005</v>
      </c>
      <c r="H3448">
        <v>0.92857142857142905</v>
      </c>
      <c r="I3448">
        <v>0.95652173913043503</v>
      </c>
      <c r="J3448" s="1">
        <v>1</v>
      </c>
      <c r="K3448" t="s">
        <v>23240</v>
      </c>
      <c r="L3448" t="s">
        <v>30140</v>
      </c>
      <c r="M3448" t="s">
        <v>30141</v>
      </c>
    </row>
    <row r="3449" spans="1:13">
      <c r="A3449" s="1" t="s">
        <v>5466</v>
      </c>
      <c r="B3449">
        <v>2.4455626694544198E-4</v>
      </c>
      <c r="C3449" s="1">
        <v>4.3024872862803297E-5</v>
      </c>
      <c r="D3449">
        <v>0.57999999999999996</v>
      </c>
      <c r="E3449">
        <v>0.16025641025640999</v>
      </c>
      <c r="F3449">
        <v>0.19615384615384601</v>
      </c>
      <c r="G3449">
        <v>7.1428571428571397E-2</v>
      </c>
      <c r="H3449">
        <v>0.14179104477611901</v>
      </c>
      <c r="I3449">
        <v>0.1875</v>
      </c>
      <c r="J3449" s="1">
        <v>0</v>
      </c>
      <c r="K3449" t="s">
        <v>23242</v>
      </c>
      <c r="L3449" t="s">
        <v>30142</v>
      </c>
      <c r="M3449" t="s">
        <v>30143</v>
      </c>
    </row>
    <row r="3450" spans="1:13">
      <c r="A3450" s="1" t="s">
        <v>5467</v>
      </c>
      <c r="B3450">
        <v>2.7038702231237499E-5</v>
      </c>
      <c r="C3450" s="1">
        <v>1.23412917353804E-5</v>
      </c>
      <c r="D3450">
        <v>0.92</v>
      </c>
      <c r="E3450">
        <v>1</v>
      </c>
      <c r="F3450">
        <v>0.94502617801047095</v>
      </c>
      <c r="G3450">
        <v>1</v>
      </c>
      <c r="H3450">
        <v>1</v>
      </c>
      <c r="I3450">
        <v>0.98305084745762705</v>
      </c>
      <c r="J3450" s="1">
        <v>1</v>
      </c>
      <c r="K3450" t="s">
        <v>23238</v>
      </c>
      <c r="L3450" t="s">
        <v>30144</v>
      </c>
      <c r="M3450" t="s">
        <v>30145</v>
      </c>
    </row>
    <row r="3451" spans="1:13">
      <c r="A3451" s="1" t="s">
        <v>5468</v>
      </c>
      <c r="B3451">
        <v>8.6191819104255806E-5</v>
      </c>
      <c r="C3451" s="1">
        <v>2.8326622158083302E-6</v>
      </c>
      <c r="D3451">
        <v>0.56000000000000005</v>
      </c>
      <c r="E3451">
        <v>0.97402597402597402</v>
      </c>
      <c r="F3451">
        <v>5.5555555555555601E-2</v>
      </c>
      <c r="G3451">
        <v>3.125E-2</v>
      </c>
      <c r="H3451">
        <v>0</v>
      </c>
      <c r="I3451">
        <v>4.8780487804878099E-2</v>
      </c>
      <c r="J3451" s="1" t="s">
        <v>23229</v>
      </c>
      <c r="K3451" t="s">
        <v>23241</v>
      </c>
      <c r="L3451" t="s">
        <v>30146</v>
      </c>
      <c r="M3451" t="s">
        <v>30147</v>
      </c>
    </row>
    <row r="3452" spans="1:13">
      <c r="A3452" s="1" t="s">
        <v>5469</v>
      </c>
      <c r="B3452">
        <v>1.1970342002372699E-6</v>
      </c>
      <c r="C3452" s="1">
        <v>6.1426112467581104E-6</v>
      </c>
      <c r="D3452">
        <v>1</v>
      </c>
      <c r="E3452">
        <v>1</v>
      </c>
      <c r="F3452">
        <v>1</v>
      </c>
      <c r="G3452">
        <v>1</v>
      </c>
      <c r="H3452">
        <v>0.94366197183098599</v>
      </c>
      <c r="I3452">
        <v>1</v>
      </c>
      <c r="J3452" s="1">
        <v>1</v>
      </c>
      <c r="K3452" t="s">
        <v>23242</v>
      </c>
      <c r="L3452" t="s">
        <v>30148</v>
      </c>
      <c r="M3452" t="s">
        <v>30149</v>
      </c>
    </row>
    <row r="3453" spans="1:13">
      <c r="A3453" s="1" t="s">
        <v>5470</v>
      </c>
      <c r="B3453">
        <v>8.6096069733663895E-5</v>
      </c>
      <c r="C3453" s="1">
        <v>1.15014233719511E-4</v>
      </c>
      <c r="D3453">
        <v>0.42592592592592599</v>
      </c>
      <c r="E3453">
        <v>0.234567901234568</v>
      </c>
      <c r="F3453">
        <v>0.96850393700787396</v>
      </c>
      <c r="G3453">
        <v>0.5</v>
      </c>
      <c r="H3453">
        <v>0.796875</v>
      </c>
      <c r="I3453">
        <v>0.38461538461538503</v>
      </c>
      <c r="J3453" s="1">
        <v>0.375</v>
      </c>
      <c r="K3453" t="s">
        <v>23238</v>
      </c>
      <c r="L3453" t="s">
        <v>30150</v>
      </c>
      <c r="M3453" t="s">
        <v>30151</v>
      </c>
    </row>
    <row r="3454" spans="1:13">
      <c r="A3454" s="1" t="s">
        <v>5471</v>
      </c>
      <c r="B3454">
        <v>0</v>
      </c>
      <c r="C3454" s="1">
        <v>0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 s="1">
        <v>0</v>
      </c>
      <c r="K3454" t="s">
        <v>23241</v>
      </c>
      <c r="L3454" t="s">
        <v>30152</v>
      </c>
      <c r="M3454" t="s">
        <v>30153</v>
      </c>
    </row>
    <row r="3455" spans="1:13">
      <c r="A3455" s="1" t="s">
        <v>5472</v>
      </c>
      <c r="B3455">
        <v>5.3960174501426204E-10</v>
      </c>
      <c r="C3455" s="1">
        <v>3.72212758392907E-7</v>
      </c>
      <c r="D3455">
        <v>1</v>
      </c>
      <c r="E3455">
        <v>1</v>
      </c>
      <c r="F3455">
        <v>0.997435897435897</v>
      </c>
      <c r="G3455">
        <v>1</v>
      </c>
      <c r="H3455">
        <v>1</v>
      </c>
      <c r="I3455">
        <v>0.98623853211009205</v>
      </c>
      <c r="J3455" s="1">
        <v>4.5454545454545497E-2</v>
      </c>
      <c r="K3455" t="s">
        <v>23237</v>
      </c>
      <c r="L3455" t="s">
        <v>30154</v>
      </c>
      <c r="M3455" t="s">
        <v>30155</v>
      </c>
    </row>
    <row r="3456" spans="1:13">
      <c r="A3456" s="1" t="s">
        <v>5473</v>
      </c>
      <c r="B3456">
        <v>1.25298192794557E-5</v>
      </c>
      <c r="C3456" s="1">
        <v>1.3521118755428E-5</v>
      </c>
      <c r="D3456">
        <v>0.11111111111111099</v>
      </c>
      <c r="E3456">
        <v>0.15243902439024401</v>
      </c>
      <c r="F3456">
        <v>0.15706806282722499</v>
      </c>
      <c r="G3456">
        <v>0</v>
      </c>
      <c r="H3456">
        <v>0.18932038834951501</v>
      </c>
      <c r="I3456">
        <v>5.95238095238095E-2</v>
      </c>
      <c r="J3456" s="1">
        <v>0</v>
      </c>
      <c r="K3456" t="s">
        <v>23241</v>
      </c>
      <c r="L3456" t="s">
        <v>30156</v>
      </c>
      <c r="M3456" t="s">
        <v>30157</v>
      </c>
    </row>
    <row r="3457" spans="1:13">
      <c r="A3457" s="1" t="s">
        <v>5474</v>
      </c>
      <c r="B3457">
        <v>7.8247391588352197E-5</v>
      </c>
      <c r="C3457" s="1">
        <v>3.7352181815462097E-5</v>
      </c>
      <c r="D3457">
        <v>0.15384615384615399</v>
      </c>
      <c r="E3457">
        <v>2.9761904761904798E-2</v>
      </c>
      <c r="F3457">
        <v>9.8360655737704902E-2</v>
      </c>
      <c r="G3457">
        <v>8.9285714285714298E-3</v>
      </c>
      <c r="H3457">
        <v>0.10377358490565999</v>
      </c>
      <c r="I3457">
        <v>4.1322314049586799E-2</v>
      </c>
      <c r="J3457" s="1" t="s">
        <v>23229</v>
      </c>
      <c r="K3457" t="s">
        <v>23242</v>
      </c>
      <c r="L3457" t="s">
        <v>30158</v>
      </c>
      <c r="M3457" t="s">
        <v>30159</v>
      </c>
    </row>
    <row r="3458" spans="1:13">
      <c r="A3458" s="1" t="s">
        <v>5475</v>
      </c>
      <c r="B3458">
        <v>4.4599346504763502E-8</v>
      </c>
      <c r="C3458" s="1">
        <v>2.7656713261939498E-6</v>
      </c>
      <c r="D3458">
        <v>1</v>
      </c>
      <c r="E3458">
        <v>1</v>
      </c>
      <c r="F3458">
        <v>1</v>
      </c>
      <c r="G3458">
        <v>0.71153846153846201</v>
      </c>
      <c r="H3458">
        <v>0.97572815533980595</v>
      </c>
      <c r="I3458">
        <v>0.92134831460674205</v>
      </c>
      <c r="J3458" s="1">
        <v>1</v>
      </c>
      <c r="K3458" t="s">
        <v>23241</v>
      </c>
      <c r="L3458" t="s">
        <v>30160</v>
      </c>
      <c r="M3458" t="s">
        <v>30161</v>
      </c>
    </row>
    <row r="3459" spans="1:13">
      <c r="A3459" s="1" t="s">
        <v>5476</v>
      </c>
      <c r="B3459">
        <v>9.8973672276576204E-6</v>
      </c>
      <c r="C3459" s="1">
        <v>1.31162854688329E-5</v>
      </c>
      <c r="D3459">
        <v>0.6875</v>
      </c>
      <c r="E3459">
        <v>0.87634408602150504</v>
      </c>
      <c r="F3459">
        <v>0.98581560283687897</v>
      </c>
      <c r="G3459">
        <v>1</v>
      </c>
      <c r="H3459">
        <v>0.995</v>
      </c>
      <c r="I3459">
        <v>1</v>
      </c>
      <c r="J3459" s="1" t="s">
        <v>23229</v>
      </c>
      <c r="K3459" t="s">
        <v>23241</v>
      </c>
      <c r="L3459" t="s">
        <v>30162</v>
      </c>
      <c r="M3459" t="s">
        <v>30163</v>
      </c>
    </row>
    <row r="3460" spans="1:13">
      <c r="A3460" s="1" t="s">
        <v>5477</v>
      </c>
      <c r="B3460">
        <v>9.4223298197837202E-7</v>
      </c>
      <c r="C3460" s="1">
        <v>3.0934025842214601E-6</v>
      </c>
      <c r="D3460">
        <v>0.96875</v>
      </c>
      <c r="E3460">
        <v>1</v>
      </c>
      <c r="F3460">
        <v>1</v>
      </c>
      <c r="G3460">
        <v>0.98</v>
      </c>
      <c r="H3460">
        <v>0.89603960396039595</v>
      </c>
      <c r="I3460">
        <v>1</v>
      </c>
      <c r="J3460" s="1">
        <v>0.95454545454545503</v>
      </c>
      <c r="K3460" t="s">
        <v>23241</v>
      </c>
      <c r="L3460" t="s">
        <v>30164</v>
      </c>
      <c r="M3460" t="s">
        <v>30165</v>
      </c>
    </row>
    <row r="3461" spans="1:13">
      <c r="A3461" s="1" t="s">
        <v>5478</v>
      </c>
      <c r="B3461">
        <v>2.1523978574201899E-5</v>
      </c>
      <c r="C3461" s="1">
        <v>1.5183451166345601E-7</v>
      </c>
      <c r="D3461">
        <v>1</v>
      </c>
      <c r="E3461">
        <v>1</v>
      </c>
      <c r="F3461">
        <v>0.69196428571428603</v>
      </c>
      <c r="G3461">
        <v>0.8</v>
      </c>
      <c r="H3461">
        <v>0.89090909090909098</v>
      </c>
      <c r="I3461">
        <v>0.93055555555555602</v>
      </c>
      <c r="J3461" s="1">
        <v>1</v>
      </c>
      <c r="K3461" t="s">
        <v>23238</v>
      </c>
      <c r="L3461" t="s">
        <v>30166</v>
      </c>
      <c r="M3461" t="s">
        <v>30167</v>
      </c>
    </row>
    <row r="3462" spans="1:13">
      <c r="A3462" s="1" t="s">
        <v>5479</v>
      </c>
      <c r="B3462">
        <v>0</v>
      </c>
      <c r="C3462" s="1">
        <v>0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 s="1">
        <v>0</v>
      </c>
      <c r="K3462" t="s">
        <v>23242</v>
      </c>
      <c r="L3462" t="s">
        <v>30168</v>
      </c>
      <c r="M3462" t="s">
        <v>30169</v>
      </c>
    </row>
    <row r="3463" spans="1:13">
      <c r="A3463" s="1" t="s">
        <v>5480</v>
      </c>
      <c r="B3463">
        <v>1.4452563734578899E-6</v>
      </c>
      <c r="C3463" s="1">
        <v>7.2079025341240701E-6</v>
      </c>
      <c r="D3463">
        <v>1</v>
      </c>
      <c r="E3463">
        <v>1</v>
      </c>
      <c r="F3463">
        <v>1</v>
      </c>
      <c r="G3463">
        <v>0.34375</v>
      </c>
      <c r="H3463">
        <v>0.98421052631578898</v>
      </c>
      <c r="I3463">
        <v>0.89534883720930203</v>
      </c>
      <c r="J3463" s="1">
        <v>0.95</v>
      </c>
      <c r="K3463" t="s">
        <v>23238</v>
      </c>
      <c r="L3463" t="s">
        <v>30170</v>
      </c>
      <c r="M3463" t="s">
        <v>30171</v>
      </c>
    </row>
    <row r="3464" spans="1:13">
      <c r="A3464" s="1" t="s">
        <v>5481</v>
      </c>
      <c r="B3464">
        <v>1.0117844033707699E-8</v>
      </c>
      <c r="C3464" s="1">
        <v>5.4986462132590599E-6</v>
      </c>
      <c r="D3464">
        <v>0</v>
      </c>
      <c r="E3464">
        <v>0</v>
      </c>
      <c r="F3464">
        <v>0.11734693877551</v>
      </c>
      <c r="G3464">
        <v>0</v>
      </c>
      <c r="H3464">
        <v>0.20945945945945901</v>
      </c>
      <c r="I3464">
        <v>9.4339622641509396E-3</v>
      </c>
      <c r="J3464" s="1">
        <v>0</v>
      </c>
      <c r="K3464" t="s">
        <v>23238</v>
      </c>
      <c r="L3464" t="s">
        <v>30172</v>
      </c>
      <c r="M3464" t="s">
        <v>30173</v>
      </c>
    </row>
    <row r="3465" spans="1:13">
      <c r="A3465" s="1" t="s">
        <v>5482</v>
      </c>
      <c r="B3465">
        <v>0</v>
      </c>
      <c r="C3465" s="1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s="1" t="s">
        <v>23229</v>
      </c>
      <c r="K3465" t="s">
        <v>23238</v>
      </c>
      <c r="L3465" t="s">
        <v>30174</v>
      </c>
      <c r="M3465" t="s">
        <v>30175</v>
      </c>
    </row>
    <row r="3466" spans="1:13">
      <c r="A3466" s="1" t="s">
        <v>5483</v>
      </c>
      <c r="B3466">
        <v>2.79422973613182E-9</v>
      </c>
      <c r="C3466" s="1">
        <v>1.40683609084918E-6</v>
      </c>
      <c r="D3466">
        <v>0.98275862068965503</v>
      </c>
      <c r="E3466">
        <v>1</v>
      </c>
      <c r="F3466">
        <v>1</v>
      </c>
      <c r="G3466">
        <v>1</v>
      </c>
      <c r="H3466">
        <v>1</v>
      </c>
      <c r="I3466">
        <v>0.97872340425531901</v>
      </c>
      <c r="J3466" s="1">
        <v>0.11111111111111099</v>
      </c>
      <c r="K3466" t="s">
        <v>23240</v>
      </c>
      <c r="L3466" t="s">
        <v>30176</v>
      </c>
      <c r="M3466" t="s">
        <v>30177</v>
      </c>
    </row>
    <row r="3467" spans="1:13">
      <c r="A3467" s="1" t="s">
        <v>5484</v>
      </c>
      <c r="B3467">
        <v>4.30516857612164E-7</v>
      </c>
      <c r="C3467" s="1">
        <v>1.2650494393719199E-6</v>
      </c>
      <c r="D3467">
        <v>0</v>
      </c>
      <c r="E3467">
        <v>0</v>
      </c>
      <c r="F3467">
        <v>9.3457943925233603E-3</v>
      </c>
      <c r="G3467">
        <v>0</v>
      </c>
      <c r="H3467">
        <v>0</v>
      </c>
      <c r="I3467">
        <v>0.12903225806451599</v>
      </c>
      <c r="J3467" s="1">
        <v>0</v>
      </c>
      <c r="K3467" t="s">
        <v>23242</v>
      </c>
      <c r="L3467" t="s">
        <v>30178</v>
      </c>
      <c r="M3467" t="s">
        <v>30179</v>
      </c>
    </row>
    <row r="3468" spans="1:13">
      <c r="A3468" s="1" t="s">
        <v>5485</v>
      </c>
      <c r="B3468">
        <v>1.3169460157231E-4</v>
      </c>
      <c r="C3468" s="1">
        <v>9.4784541672963501E-5</v>
      </c>
      <c r="D3468">
        <v>0.90625</v>
      </c>
      <c r="E3468">
        <v>0.7</v>
      </c>
      <c r="F3468">
        <v>0.89361702127659604</v>
      </c>
      <c r="G3468">
        <v>0.99056603773584895</v>
      </c>
      <c r="H3468">
        <v>1</v>
      </c>
      <c r="I3468">
        <v>1</v>
      </c>
      <c r="J3468" s="1">
        <v>1</v>
      </c>
      <c r="K3468" t="s">
        <v>23238</v>
      </c>
      <c r="L3468" t="s">
        <v>30180</v>
      </c>
      <c r="M3468" t="s">
        <v>30181</v>
      </c>
    </row>
    <row r="3469" spans="1:13">
      <c r="A3469" s="1" t="s">
        <v>5486</v>
      </c>
      <c r="B3469">
        <v>7.0032852379460698E-5</v>
      </c>
      <c r="C3469" s="1">
        <v>5.3164733946979201E-6</v>
      </c>
      <c r="D3469">
        <v>0</v>
      </c>
      <c r="E3469">
        <v>0.33870967741935498</v>
      </c>
      <c r="F3469">
        <v>8.0645161290322596E-3</v>
      </c>
      <c r="G3469">
        <v>0</v>
      </c>
      <c r="H3469">
        <v>0</v>
      </c>
      <c r="I3469">
        <v>0</v>
      </c>
      <c r="J3469" s="1">
        <v>0</v>
      </c>
      <c r="K3469" t="s">
        <v>23241</v>
      </c>
      <c r="L3469" t="s">
        <v>30182</v>
      </c>
      <c r="M3469" t="s">
        <v>30183</v>
      </c>
    </row>
    <row r="3470" spans="1:13">
      <c r="A3470" s="1" t="s">
        <v>5487</v>
      </c>
      <c r="B3470">
        <v>5.4105524469460899E-8</v>
      </c>
      <c r="C3470" s="1">
        <v>1.8114162743368099E-7</v>
      </c>
      <c r="D3470">
        <v>1</v>
      </c>
      <c r="E3470">
        <v>1</v>
      </c>
      <c r="F3470">
        <v>1</v>
      </c>
      <c r="G3470">
        <v>0.95833333333333304</v>
      </c>
      <c r="H3470">
        <v>1</v>
      </c>
      <c r="I3470">
        <v>1</v>
      </c>
      <c r="J3470" s="1">
        <v>1</v>
      </c>
      <c r="K3470" t="s">
        <v>23239</v>
      </c>
      <c r="L3470" t="s">
        <v>30184</v>
      </c>
      <c r="M3470" t="s">
        <v>30185</v>
      </c>
    </row>
    <row r="3471" spans="1:13">
      <c r="A3471" s="1" t="s">
        <v>5488</v>
      </c>
      <c r="B3471">
        <v>1.2258493603046599E-4</v>
      </c>
      <c r="C3471" s="1">
        <v>1.8684074789318099E-6</v>
      </c>
      <c r="D3471">
        <v>3.2258064516128997E-2</v>
      </c>
      <c r="E3471">
        <v>0.25</v>
      </c>
      <c r="F3471">
        <v>0</v>
      </c>
      <c r="G3471">
        <v>0</v>
      </c>
      <c r="H3471">
        <v>0</v>
      </c>
      <c r="I3471">
        <v>1.9607843137254902E-2</v>
      </c>
      <c r="J3471" s="1" t="s">
        <v>23229</v>
      </c>
      <c r="K3471" t="s">
        <v>23237</v>
      </c>
      <c r="L3471" t="s">
        <v>30186</v>
      </c>
      <c r="M3471" t="s">
        <v>30187</v>
      </c>
    </row>
    <row r="3472" spans="1:13">
      <c r="A3472" s="1" t="s">
        <v>5489</v>
      </c>
      <c r="B3472">
        <v>5.4468825931660199E-7</v>
      </c>
      <c r="C3472" s="1">
        <v>3.20667298592058E-7</v>
      </c>
      <c r="D3472">
        <v>0</v>
      </c>
      <c r="E3472">
        <v>4.81927710843374E-2</v>
      </c>
      <c r="F3472">
        <v>0</v>
      </c>
      <c r="G3472">
        <v>0</v>
      </c>
      <c r="H3472">
        <v>0</v>
      </c>
      <c r="I3472">
        <v>0</v>
      </c>
      <c r="J3472" s="1" t="s">
        <v>23229</v>
      </c>
      <c r="K3472" t="s">
        <v>23241</v>
      </c>
      <c r="L3472" t="s">
        <v>30188</v>
      </c>
      <c r="M3472" t="s">
        <v>30189</v>
      </c>
    </row>
    <row r="3473" spans="1:13">
      <c r="A3473" s="1" t="s">
        <v>5490</v>
      </c>
      <c r="B3473">
        <v>4.3805944469582302E-6</v>
      </c>
      <c r="C3473" s="1">
        <v>1.7199440291640499E-9</v>
      </c>
      <c r="D3473">
        <v>0.93548387096774199</v>
      </c>
      <c r="E3473">
        <v>0.98913043478260898</v>
      </c>
      <c r="F3473">
        <v>0.99137931034482796</v>
      </c>
      <c r="G3473">
        <v>1</v>
      </c>
      <c r="H3473">
        <v>1</v>
      </c>
      <c r="I3473">
        <v>1</v>
      </c>
      <c r="J3473" s="1">
        <v>1</v>
      </c>
      <c r="K3473" t="s">
        <v>23240</v>
      </c>
      <c r="L3473" t="s">
        <v>30190</v>
      </c>
      <c r="M3473" t="s">
        <v>30191</v>
      </c>
    </row>
    <row r="3474" spans="1:13">
      <c r="A3474" s="1" t="s">
        <v>5491</v>
      </c>
      <c r="B3474">
        <v>8.2031188473983698E-8</v>
      </c>
      <c r="C3474" s="1">
        <v>4.0649035384350596E-6</v>
      </c>
      <c r="D3474">
        <v>3.125E-2</v>
      </c>
      <c r="E3474">
        <v>5.8823529411764698E-2</v>
      </c>
      <c r="F3474">
        <v>0.11144578313252999</v>
      </c>
      <c r="G3474">
        <v>6.25E-2</v>
      </c>
      <c r="H3474">
        <v>7.6388888888888895E-2</v>
      </c>
      <c r="I3474">
        <v>0.108108108108108</v>
      </c>
      <c r="J3474" s="1">
        <v>0</v>
      </c>
      <c r="K3474" t="s">
        <v>23238</v>
      </c>
      <c r="L3474" t="s">
        <v>30192</v>
      </c>
      <c r="M3474" t="s">
        <v>30193</v>
      </c>
    </row>
    <row r="3475" spans="1:13">
      <c r="A3475" s="1" t="s">
        <v>5492</v>
      </c>
      <c r="B3475">
        <v>1.7746143606105098E-5</v>
      </c>
      <c r="C3475" s="1">
        <v>2.56983195656412E-6</v>
      </c>
      <c r="D3475">
        <v>0</v>
      </c>
      <c r="E3475">
        <v>4.8387096774193498E-2</v>
      </c>
      <c r="F3475">
        <v>6.8062827225130906E-2</v>
      </c>
      <c r="G3475">
        <v>0</v>
      </c>
      <c r="H3475">
        <v>0.14583333333333301</v>
      </c>
      <c r="I3475">
        <v>1.9230769230769201E-2</v>
      </c>
      <c r="J3475" s="1" t="s">
        <v>23229</v>
      </c>
      <c r="K3475" t="s">
        <v>23239</v>
      </c>
      <c r="L3475" t="s">
        <v>30194</v>
      </c>
      <c r="M3475" t="s">
        <v>30195</v>
      </c>
    </row>
    <row r="3476" spans="1:13">
      <c r="A3476" s="1" t="s">
        <v>5493</v>
      </c>
      <c r="B3476">
        <v>3.6964099978679899E-6</v>
      </c>
      <c r="C3476" s="1">
        <v>1.5513553006795701E-7</v>
      </c>
      <c r="D3476">
        <v>0.96875</v>
      </c>
      <c r="E3476">
        <v>1</v>
      </c>
      <c r="F3476">
        <v>0.97435897435897401</v>
      </c>
      <c r="G3476">
        <v>0.9375</v>
      </c>
      <c r="H3476">
        <v>0.99545454545454504</v>
      </c>
      <c r="I3476">
        <v>1</v>
      </c>
      <c r="J3476" s="1">
        <v>1</v>
      </c>
      <c r="K3476" t="s">
        <v>23239</v>
      </c>
      <c r="L3476" t="s">
        <v>30196</v>
      </c>
      <c r="M3476" t="s">
        <v>30197</v>
      </c>
    </row>
    <row r="3477" spans="1:13">
      <c r="A3477" s="1" t="s">
        <v>5494</v>
      </c>
      <c r="B3477">
        <v>5.2334688066226398E-7</v>
      </c>
      <c r="C3477" s="1">
        <v>8.1689434534793698E-7</v>
      </c>
      <c r="D3477">
        <v>1</v>
      </c>
      <c r="E3477">
        <v>0.99473684210526303</v>
      </c>
      <c r="F3477">
        <v>1</v>
      </c>
      <c r="G3477">
        <v>0.99137931034482796</v>
      </c>
      <c r="H3477">
        <v>1</v>
      </c>
      <c r="I3477">
        <v>0.99590163934426201</v>
      </c>
      <c r="J3477" s="1">
        <v>0.40909090909090901</v>
      </c>
      <c r="K3477" t="s">
        <v>23238</v>
      </c>
      <c r="L3477" t="s">
        <v>30198</v>
      </c>
      <c r="M3477" t="s">
        <v>30199</v>
      </c>
    </row>
    <row r="3478" spans="1:13">
      <c r="A3478" s="1" t="s">
        <v>5495</v>
      </c>
      <c r="B3478">
        <v>5.8481578965599602E-5</v>
      </c>
      <c r="C3478" s="1">
        <v>5.4715681782090797E-6</v>
      </c>
      <c r="D3478">
        <v>0.112903225806452</v>
      </c>
      <c r="E3478">
        <v>0.35542168674698799</v>
      </c>
      <c r="F3478">
        <v>7.1428571428571397E-2</v>
      </c>
      <c r="G3478">
        <v>0</v>
      </c>
      <c r="H3478">
        <v>1.7857142857142901E-2</v>
      </c>
      <c r="I3478">
        <v>2.9411764705882401E-2</v>
      </c>
      <c r="J3478" s="1">
        <v>0</v>
      </c>
      <c r="K3478" t="s">
        <v>23242</v>
      </c>
      <c r="L3478" t="s">
        <v>30200</v>
      </c>
      <c r="M3478" t="s">
        <v>30201</v>
      </c>
    </row>
    <row r="3479" spans="1:13">
      <c r="A3479" s="1" t="s">
        <v>5496</v>
      </c>
      <c r="B3479">
        <v>5.6768459304598804E-6</v>
      </c>
      <c r="C3479" s="1">
        <v>2.41917998756576E-7</v>
      </c>
      <c r="D3479">
        <v>0.15</v>
      </c>
      <c r="E3479">
        <v>7.4712643678160898E-2</v>
      </c>
      <c r="F3479">
        <v>7.0121951219512202E-2</v>
      </c>
      <c r="G3479">
        <v>0</v>
      </c>
      <c r="H3479">
        <v>7.0422535211267595E-2</v>
      </c>
      <c r="I3479">
        <v>7.4074074074074098E-2</v>
      </c>
      <c r="J3479" s="1">
        <v>0</v>
      </c>
      <c r="K3479" t="s">
        <v>23241</v>
      </c>
      <c r="L3479" t="s">
        <v>30202</v>
      </c>
      <c r="M3479" t="s">
        <v>30203</v>
      </c>
    </row>
    <row r="3480" spans="1:13">
      <c r="A3480" s="1" t="s">
        <v>5497</v>
      </c>
      <c r="B3480">
        <v>1.0642224042480199E-4</v>
      </c>
      <c r="C3480" s="1">
        <v>6.1242615519369699E-4</v>
      </c>
      <c r="D3480">
        <v>0.234375</v>
      </c>
      <c r="E3480">
        <v>0.336842105263158</v>
      </c>
      <c r="F3480">
        <v>0.61855670103092797</v>
      </c>
      <c r="G3480">
        <v>0.12037037037037</v>
      </c>
      <c r="H3480">
        <v>0.61711711711711703</v>
      </c>
      <c r="I3480">
        <v>9.6638655462184905E-2</v>
      </c>
      <c r="J3480" s="1">
        <v>0</v>
      </c>
      <c r="K3480" t="s">
        <v>23240</v>
      </c>
      <c r="L3480" t="s">
        <v>30204</v>
      </c>
      <c r="M3480" t="s">
        <v>30205</v>
      </c>
    </row>
    <row r="3481" spans="1:13">
      <c r="A3481" s="1" t="s">
        <v>5498</v>
      </c>
      <c r="B3481">
        <v>3.1980973826385802E-7</v>
      </c>
      <c r="C3481" s="1">
        <v>2.824665366499E-7</v>
      </c>
      <c r="D3481">
        <v>0</v>
      </c>
      <c r="E3481">
        <v>0</v>
      </c>
      <c r="F3481">
        <v>3.1847133757961798E-3</v>
      </c>
      <c r="G3481">
        <v>0</v>
      </c>
      <c r="H3481">
        <v>0</v>
      </c>
      <c r="I3481">
        <v>0</v>
      </c>
      <c r="J3481" s="1">
        <v>0.86363636363636398</v>
      </c>
      <c r="K3481" t="s">
        <v>23237</v>
      </c>
      <c r="L3481" t="s">
        <v>30206</v>
      </c>
      <c r="M3481" t="s">
        <v>30207</v>
      </c>
    </row>
    <row r="3482" spans="1:13">
      <c r="A3482" s="1" t="s">
        <v>5499</v>
      </c>
      <c r="B3482">
        <v>1.1158534903272801E-5</v>
      </c>
      <c r="C3482" s="1">
        <v>3.5303861520282398E-5</v>
      </c>
      <c r="D3482">
        <v>3.125E-2</v>
      </c>
      <c r="E3482">
        <v>1.1494252873562982E-2</v>
      </c>
      <c r="F3482">
        <v>0.11538461538461497</v>
      </c>
      <c r="G3482">
        <v>0</v>
      </c>
      <c r="H3482">
        <v>5.6818181818180102E-3</v>
      </c>
      <c r="I3482">
        <v>1.3157894736842035E-2</v>
      </c>
      <c r="J3482" s="1">
        <v>4.545454545454497E-2</v>
      </c>
      <c r="K3482" t="s">
        <v>23244</v>
      </c>
      <c r="L3482" t="s">
        <v>30208</v>
      </c>
      <c r="M3482" t="s">
        <v>30209</v>
      </c>
    </row>
    <row r="3483" spans="1:13">
      <c r="A3483" s="1" t="s">
        <v>5500</v>
      </c>
      <c r="B3483">
        <v>4.2527245515111301E-5</v>
      </c>
      <c r="C3483" s="1">
        <v>2.9445491580450102E-7</v>
      </c>
      <c r="D3483">
        <v>0.91935483870967705</v>
      </c>
      <c r="E3483">
        <v>0.95833333333333304</v>
      </c>
      <c r="F3483">
        <v>0.92487046632124303</v>
      </c>
      <c r="G3483">
        <v>1</v>
      </c>
      <c r="H3483">
        <v>0.98684210526315796</v>
      </c>
      <c r="I3483">
        <v>0.96341463414634099</v>
      </c>
      <c r="J3483" s="1">
        <v>0.90909090909090895</v>
      </c>
      <c r="K3483" t="s">
        <v>23240</v>
      </c>
      <c r="L3483" t="s">
        <v>30210</v>
      </c>
      <c r="M3483" t="s">
        <v>30211</v>
      </c>
    </row>
    <row r="3484" spans="1:13">
      <c r="A3484" s="1" t="s">
        <v>5501</v>
      </c>
      <c r="B3484">
        <v>5.6016711402620298E-8</v>
      </c>
      <c r="C3484" s="1">
        <v>5.4144846616170999E-7</v>
      </c>
      <c r="D3484">
        <v>3.125E-2</v>
      </c>
      <c r="E3484">
        <v>5.4945054945050309E-3</v>
      </c>
      <c r="F3484">
        <v>5.3191489361700262E-3</v>
      </c>
      <c r="G3484">
        <v>0</v>
      </c>
      <c r="H3484">
        <v>0</v>
      </c>
      <c r="I3484">
        <v>6.3291139240509997E-3</v>
      </c>
      <c r="J3484" s="1">
        <v>0</v>
      </c>
      <c r="K3484" t="s">
        <v>23244</v>
      </c>
      <c r="L3484" t="s">
        <v>30212</v>
      </c>
      <c r="M3484" t="s">
        <v>30213</v>
      </c>
    </row>
    <row r="3485" spans="1:13">
      <c r="A3485" s="1" t="s">
        <v>5502</v>
      </c>
      <c r="B3485">
        <v>4.0282103516158599E-9</v>
      </c>
      <c r="C3485" s="1">
        <v>5.7499910512052701E-8</v>
      </c>
      <c r="D3485">
        <v>1</v>
      </c>
      <c r="E3485">
        <v>1</v>
      </c>
      <c r="F3485">
        <v>0.965753424657534</v>
      </c>
      <c r="G3485">
        <v>1</v>
      </c>
      <c r="H3485">
        <v>0.99382716049382702</v>
      </c>
      <c r="I3485">
        <v>1</v>
      </c>
      <c r="J3485" s="1">
        <v>1</v>
      </c>
      <c r="K3485" t="s">
        <v>23238</v>
      </c>
      <c r="L3485" t="s">
        <v>30214</v>
      </c>
      <c r="M3485" t="s">
        <v>30215</v>
      </c>
    </row>
    <row r="3486" spans="1:13">
      <c r="A3486" s="1" t="s">
        <v>5503</v>
      </c>
      <c r="B3486">
        <v>2.29312367630821E-7</v>
      </c>
      <c r="C3486" s="1">
        <v>4.8347149618858103E-7</v>
      </c>
      <c r="D3486">
        <v>0.94827586206896597</v>
      </c>
      <c r="E3486">
        <v>1</v>
      </c>
      <c r="F3486">
        <v>1</v>
      </c>
      <c r="G3486">
        <v>1</v>
      </c>
      <c r="H3486">
        <v>1</v>
      </c>
      <c r="I3486">
        <v>1</v>
      </c>
      <c r="J3486" s="1" t="s">
        <v>23229</v>
      </c>
      <c r="K3486" t="s">
        <v>23239</v>
      </c>
      <c r="L3486" t="s">
        <v>30216</v>
      </c>
      <c r="M3486" t="s">
        <v>30217</v>
      </c>
    </row>
    <row r="3487" spans="1:13">
      <c r="A3487" s="1" t="s">
        <v>5504</v>
      </c>
      <c r="B3487">
        <v>3.2258189436321902E-4</v>
      </c>
      <c r="C3487" s="1">
        <v>2.2580669570712101E-5</v>
      </c>
      <c r="D3487">
        <v>3.3333333333333298E-2</v>
      </c>
      <c r="E3487">
        <v>0.28947368421052599</v>
      </c>
      <c r="F3487">
        <v>7.9787234042553203E-3</v>
      </c>
      <c r="G3487">
        <v>8.7719298245613996E-3</v>
      </c>
      <c r="H3487">
        <v>0</v>
      </c>
      <c r="I3487">
        <v>4.20168067226891E-3</v>
      </c>
      <c r="J3487" s="1">
        <v>1</v>
      </c>
      <c r="K3487" t="s">
        <v>23241</v>
      </c>
      <c r="L3487" t="s">
        <v>30218</v>
      </c>
      <c r="M3487" t="s">
        <v>30219</v>
      </c>
    </row>
    <row r="3488" spans="1:13">
      <c r="A3488" s="1" t="s">
        <v>5505</v>
      </c>
      <c r="B3488">
        <v>0</v>
      </c>
      <c r="C3488" s="1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s="1">
        <v>0</v>
      </c>
      <c r="K3488" t="s">
        <v>23242</v>
      </c>
      <c r="L3488" t="s">
        <v>30220</v>
      </c>
      <c r="M3488" t="s">
        <v>30221</v>
      </c>
    </row>
    <row r="3489" spans="1:13">
      <c r="A3489" s="1" t="s">
        <v>5506</v>
      </c>
      <c r="B3489">
        <v>8.8076353615734298E-5</v>
      </c>
      <c r="C3489" s="1">
        <v>4.7975403195690398E-7</v>
      </c>
      <c r="D3489">
        <v>0.24137931034482801</v>
      </c>
      <c r="E3489">
        <v>0.33552631578947401</v>
      </c>
      <c r="F3489">
        <v>7.8740157480314994E-3</v>
      </c>
      <c r="G3489">
        <v>0.21875</v>
      </c>
      <c r="H3489">
        <v>0</v>
      </c>
      <c r="I3489">
        <v>0.12878787878787901</v>
      </c>
      <c r="J3489" s="1">
        <v>1</v>
      </c>
      <c r="K3489" t="s">
        <v>23241</v>
      </c>
      <c r="L3489" t="s">
        <v>30222</v>
      </c>
      <c r="M3489" t="s">
        <v>30223</v>
      </c>
    </row>
    <row r="3490" spans="1:13">
      <c r="A3490" s="1" t="s">
        <v>5507</v>
      </c>
      <c r="B3490">
        <v>1.15741427781402E-9</v>
      </c>
      <c r="C3490" s="1">
        <v>2.4556696909027698E-6</v>
      </c>
      <c r="D3490">
        <v>0.984375</v>
      </c>
      <c r="E3490">
        <v>1</v>
      </c>
      <c r="F3490">
        <v>0.90909090909090895</v>
      </c>
      <c r="G3490">
        <v>1</v>
      </c>
      <c r="H3490">
        <v>1</v>
      </c>
      <c r="I3490">
        <v>1</v>
      </c>
      <c r="J3490" s="1">
        <v>1</v>
      </c>
      <c r="K3490" t="s">
        <v>23238</v>
      </c>
      <c r="L3490" t="s">
        <v>30224</v>
      </c>
      <c r="M3490" t="s">
        <v>30225</v>
      </c>
    </row>
    <row r="3491" spans="1:13">
      <c r="A3491" s="1" t="s">
        <v>5508</v>
      </c>
      <c r="B3491">
        <v>2.52687367849348E-5</v>
      </c>
      <c r="C3491" s="1">
        <v>1.4673094520075201E-6</v>
      </c>
      <c r="D3491">
        <v>0</v>
      </c>
      <c r="E3491">
        <v>0.16250000000000001</v>
      </c>
      <c r="F3491">
        <v>0</v>
      </c>
      <c r="G3491">
        <v>0</v>
      </c>
      <c r="H3491">
        <v>0</v>
      </c>
      <c r="I3491">
        <v>0</v>
      </c>
      <c r="J3491" s="1">
        <v>0</v>
      </c>
      <c r="K3491" t="s">
        <v>23241</v>
      </c>
      <c r="L3491" t="s">
        <v>30226</v>
      </c>
      <c r="M3491" t="s">
        <v>30227</v>
      </c>
    </row>
    <row r="3492" spans="1:13">
      <c r="A3492" s="1" t="s">
        <v>5509</v>
      </c>
      <c r="B3492">
        <v>1.83238790172574E-5</v>
      </c>
      <c r="C3492" s="1">
        <v>1.4652656967810001E-4</v>
      </c>
      <c r="D3492">
        <v>0.12</v>
      </c>
      <c r="E3492">
        <v>5.9523809523809503E-3</v>
      </c>
      <c r="F3492">
        <v>0.211382113821138</v>
      </c>
      <c r="G3492">
        <v>0.13793103448275901</v>
      </c>
      <c r="H3492">
        <v>0.39102564102564102</v>
      </c>
      <c r="I3492">
        <v>0.32142857142857101</v>
      </c>
      <c r="J3492" s="1">
        <v>0</v>
      </c>
      <c r="K3492" t="s">
        <v>23238</v>
      </c>
      <c r="L3492" t="s">
        <v>30228</v>
      </c>
      <c r="M3492" t="s">
        <v>30229</v>
      </c>
    </row>
    <row r="3493" spans="1:13">
      <c r="A3493" s="1" t="s">
        <v>5510</v>
      </c>
      <c r="B3493">
        <v>2.70411209475593E-6</v>
      </c>
      <c r="C3493" s="1">
        <v>2.5198149877910699E-5</v>
      </c>
      <c r="D3493">
        <v>0</v>
      </c>
      <c r="E3493">
        <v>0</v>
      </c>
      <c r="F3493">
        <v>0.1875</v>
      </c>
      <c r="G3493">
        <v>6.25E-2</v>
      </c>
      <c r="H3493">
        <v>0.27702702702702697</v>
      </c>
      <c r="I3493">
        <v>0.19354838709677399</v>
      </c>
      <c r="J3493" s="1" t="s">
        <v>23229</v>
      </c>
      <c r="K3493" t="s">
        <v>23241</v>
      </c>
      <c r="L3493" t="s">
        <v>30230</v>
      </c>
      <c r="M3493" t="s">
        <v>30231</v>
      </c>
    </row>
    <row r="3494" spans="1:13">
      <c r="A3494" s="1" t="s">
        <v>5511</v>
      </c>
      <c r="B3494">
        <v>2.69584075648934E-5</v>
      </c>
      <c r="C3494" s="1">
        <v>2.6766653356251101E-5</v>
      </c>
      <c r="D3494">
        <v>1</v>
      </c>
      <c r="E3494">
        <v>1</v>
      </c>
      <c r="F3494">
        <v>0.89071038251366097</v>
      </c>
      <c r="G3494" t="s">
        <v>23229</v>
      </c>
      <c r="H3494">
        <v>1</v>
      </c>
      <c r="I3494">
        <v>1</v>
      </c>
      <c r="J3494" s="1" t="s">
        <v>23229</v>
      </c>
      <c r="K3494" t="s">
        <v>23238</v>
      </c>
      <c r="L3494" t="s">
        <v>30232</v>
      </c>
      <c r="M3494" t="s">
        <v>30233</v>
      </c>
    </row>
    <row r="3495" spans="1:13">
      <c r="A3495" s="1" t="s">
        <v>5512</v>
      </c>
      <c r="B3495">
        <v>2.8165853410584898E-5</v>
      </c>
      <c r="C3495" s="1">
        <v>3.3426613406034201E-6</v>
      </c>
      <c r="D3495">
        <v>0.3</v>
      </c>
      <c r="E3495">
        <v>0.265432098765432</v>
      </c>
      <c r="F3495">
        <v>0.22282608695652201</v>
      </c>
      <c r="G3495">
        <v>0.20689655172413801</v>
      </c>
      <c r="H3495">
        <v>0.21264367816092</v>
      </c>
      <c r="I3495">
        <v>0.20833333333333301</v>
      </c>
      <c r="J3495" s="1">
        <v>0.13636363636363599</v>
      </c>
      <c r="K3495" t="s">
        <v>23242</v>
      </c>
      <c r="L3495" t="s">
        <v>30234</v>
      </c>
      <c r="M3495" t="s">
        <v>30235</v>
      </c>
    </row>
    <row r="3496" spans="1:13">
      <c r="A3496" s="1" t="s">
        <v>5513</v>
      </c>
      <c r="B3496">
        <v>4.3569774560673598E-5</v>
      </c>
      <c r="C3496" s="1">
        <v>3.9717835322092703E-6</v>
      </c>
      <c r="D3496">
        <v>0.83928571428571397</v>
      </c>
      <c r="E3496">
        <v>0.41780821917808197</v>
      </c>
      <c r="F3496">
        <v>0.87378640776699001</v>
      </c>
      <c r="G3496">
        <v>1</v>
      </c>
      <c r="H3496">
        <v>0.92771084337349397</v>
      </c>
      <c r="I3496">
        <v>0.91666666666666696</v>
      </c>
      <c r="J3496" s="1">
        <v>1</v>
      </c>
      <c r="K3496" t="s">
        <v>23238</v>
      </c>
      <c r="L3496" t="s">
        <v>30236</v>
      </c>
      <c r="M3496" t="s">
        <v>30237</v>
      </c>
    </row>
    <row r="3497" spans="1:13">
      <c r="A3497" s="1" t="s">
        <v>5514</v>
      </c>
      <c r="B3497">
        <v>0</v>
      </c>
      <c r="C3497" s="1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s="1">
        <v>0</v>
      </c>
      <c r="K3497" t="s">
        <v>23238</v>
      </c>
      <c r="L3497" t="s">
        <v>30238</v>
      </c>
      <c r="M3497" t="s">
        <v>30239</v>
      </c>
    </row>
    <row r="3498" spans="1:13">
      <c r="A3498" s="1" t="s">
        <v>5515</v>
      </c>
      <c r="B3498">
        <v>4.8284228730666899E-6</v>
      </c>
      <c r="C3498" s="1">
        <v>3.8498196144962099E-5</v>
      </c>
      <c r="D3498">
        <v>0</v>
      </c>
      <c r="E3498">
        <v>0</v>
      </c>
      <c r="F3498">
        <v>8.8028169014084501E-2</v>
      </c>
      <c r="G3498">
        <v>2.1276595744680899E-2</v>
      </c>
      <c r="H3498">
        <v>0.26027397260273999</v>
      </c>
      <c r="I3498">
        <v>2.1739130434782601E-2</v>
      </c>
      <c r="J3498" s="1">
        <v>0</v>
      </c>
      <c r="K3498" t="s">
        <v>23242</v>
      </c>
      <c r="L3498" t="s">
        <v>30240</v>
      </c>
      <c r="M3498" t="s">
        <v>30241</v>
      </c>
    </row>
    <row r="3499" spans="1:13">
      <c r="A3499" s="1" t="s">
        <v>5516</v>
      </c>
      <c r="B3499">
        <v>1.3041906096787699E-4</v>
      </c>
      <c r="C3499" s="1">
        <v>2.1721387302907599E-4</v>
      </c>
      <c r="D3499">
        <v>0.38709677419354799</v>
      </c>
      <c r="E3499">
        <v>0.54494382022471899</v>
      </c>
      <c r="F3499">
        <v>0.59729729729729697</v>
      </c>
      <c r="G3499">
        <v>0.60294117647058798</v>
      </c>
      <c r="H3499">
        <v>0.65384615384615397</v>
      </c>
      <c r="I3499">
        <v>0.45762711864406802</v>
      </c>
      <c r="J3499" s="1">
        <v>0.95454545454545503</v>
      </c>
      <c r="K3499" t="s">
        <v>23241</v>
      </c>
      <c r="L3499" t="s">
        <v>30242</v>
      </c>
      <c r="M3499" t="s">
        <v>30243</v>
      </c>
    </row>
    <row r="3500" spans="1:13">
      <c r="A3500" s="1" t="s">
        <v>5517</v>
      </c>
      <c r="B3500">
        <v>4.9980484263969202E-5</v>
      </c>
      <c r="C3500" s="1">
        <v>4.4744039032489499E-6</v>
      </c>
      <c r="D3500">
        <v>0.69565217391304301</v>
      </c>
      <c r="E3500">
        <v>4.1666666666666699E-2</v>
      </c>
      <c r="F3500">
        <v>0.98546511627906996</v>
      </c>
      <c r="G3500">
        <v>1</v>
      </c>
      <c r="H3500">
        <v>0.987341772151899</v>
      </c>
      <c r="I3500">
        <v>0.93421052631578905</v>
      </c>
      <c r="J3500" s="1" t="s">
        <v>23229</v>
      </c>
      <c r="K3500" t="s">
        <v>23241</v>
      </c>
      <c r="L3500" t="s">
        <v>30244</v>
      </c>
      <c r="M3500" t="s">
        <v>30245</v>
      </c>
    </row>
    <row r="3501" spans="1:13">
      <c r="A3501" s="1" t="s">
        <v>5518</v>
      </c>
      <c r="B3501">
        <v>2.8238453721762898E-6</v>
      </c>
      <c r="C3501" s="1">
        <v>6.6401084697357602E-9</v>
      </c>
      <c r="D3501">
        <v>0.90322580645161299</v>
      </c>
      <c r="E3501">
        <v>0.92352941176470604</v>
      </c>
      <c r="F3501">
        <v>1</v>
      </c>
      <c r="G3501">
        <v>1</v>
      </c>
      <c r="H3501">
        <v>1</v>
      </c>
      <c r="I3501">
        <v>1</v>
      </c>
      <c r="J3501" s="1">
        <v>0.95</v>
      </c>
      <c r="K3501" t="s">
        <v>23241</v>
      </c>
      <c r="L3501" t="s">
        <v>30246</v>
      </c>
      <c r="M3501" t="s">
        <v>30247</v>
      </c>
    </row>
    <row r="3502" spans="1:13">
      <c r="A3502" s="1" t="s">
        <v>5519</v>
      </c>
      <c r="B3502">
        <v>1.2083332669844901E-5</v>
      </c>
      <c r="C3502" s="1">
        <v>1.04863854791761E-5</v>
      </c>
      <c r="D3502">
        <v>0.96153846153846201</v>
      </c>
      <c r="E3502">
        <v>0.987341772151899</v>
      </c>
      <c r="F3502">
        <v>0.93850267379679098</v>
      </c>
      <c r="G3502">
        <v>1</v>
      </c>
      <c r="H3502">
        <v>1</v>
      </c>
      <c r="I3502">
        <v>1</v>
      </c>
      <c r="J3502" s="1">
        <v>1</v>
      </c>
      <c r="K3502" t="s">
        <v>23240</v>
      </c>
      <c r="L3502" t="s">
        <v>30248</v>
      </c>
      <c r="M3502" t="s">
        <v>30249</v>
      </c>
    </row>
    <row r="3503" spans="1:13">
      <c r="A3503" s="1" t="s">
        <v>5520</v>
      </c>
      <c r="B3503">
        <v>2.90977458064603E-5</v>
      </c>
      <c r="C3503" s="1">
        <v>3.2938023409616599E-6</v>
      </c>
      <c r="D3503">
        <v>0.98333333333333295</v>
      </c>
      <c r="E3503">
        <v>0.89516129032258096</v>
      </c>
      <c r="F3503">
        <v>0.88425925925925897</v>
      </c>
      <c r="G3503">
        <v>0.6875</v>
      </c>
      <c r="H3503">
        <v>0.88194444444444398</v>
      </c>
      <c r="I3503">
        <v>0.86666666666666703</v>
      </c>
      <c r="J3503" s="1">
        <v>1</v>
      </c>
      <c r="K3503" t="s">
        <v>23238</v>
      </c>
      <c r="L3503" t="s">
        <v>30250</v>
      </c>
      <c r="M3503" t="s">
        <v>30251</v>
      </c>
    </row>
    <row r="3504" spans="1:13">
      <c r="A3504" s="1" t="s">
        <v>5521</v>
      </c>
      <c r="B3504">
        <v>1.5022801557568399E-6</v>
      </c>
      <c r="C3504" s="1">
        <v>3.4484750709246702E-7</v>
      </c>
      <c r="D3504">
        <v>0.984375</v>
      </c>
      <c r="E3504">
        <v>0.97916666666666696</v>
      </c>
      <c r="F3504">
        <v>0.987179487179487</v>
      </c>
      <c r="G3504">
        <v>0.96078431372549</v>
      </c>
      <c r="H3504">
        <v>0.98611111111111105</v>
      </c>
      <c r="I3504">
        <v>1</v>
      </c>
      <c r="J3504" s="1">
        <v>0.13636363636363599</v>
      </c>
      <c r="K3504" t="s">
        <v>23242</v>
      </c>
      <c r="L3504" t="s">
        <v>30252</v>
      </c>
      <c r="M3504" t="s">
        <v>30253</v>
      </c>
    </row>
    <row r="3505" spans="1:13">
      <c r="A3505" s="1" t="s">
        <v>5522</v>
      </c>
      <c r="B3505">
        <v>6.5532054903438901E-7</v>
      </c>
      <c r="C3505" s="1">
        <v>7.18620211546557E-6</v>
      </c>
      <c r="D3505">
        <v>1</v>
      </c>
      <c r="E3505">
        <v>1</v>
      </c>
      <c r="F3505">
        <v>0.99444444444444402</v>
      </c>
      <c r="G3505">
        <v>0.8</v>
      </c>
      <c r="H3505">
        <v>0.94827586206896597</v>
      </c>
      <c r="I3505">
        <v>0.841880341880342</v>
      </c>
      <c r="J3505" s="1">
        <v>1</v>
      </c>
      <c r="K3505" t="s">
        <v>23238</v>
      </c>
      <c r="L3505" t="s">
        <v>30254</v>
      </c>
      <c r="M3505" t="s">
        <v>30255</v>
      </c>
    </row>
    <row r="3506" spans="1:13">
      <c r="A3506" s="1" t="s">
        <v>5523</v>
      </c>
      <c r="B3506">
        <v>9.6283260051218596E-5</v>
      </c>
      <c r="C3506" s="1">
        <v>1.7669677986283401E-4</v>
      </c>
      <c r="D3506">
        <v>0</v>
      </c>
      <c r="E3506">
        <v>0</v>
      </c>
      <c r="F3506">
        <v>4.3604651162790699E-2</v>
      </c>
      <c r="G3506">
        <v>0.71428571428571397</v>
      </c>
      <c r="H3506">
        <v>0.3</v>
      </c>
      <c r="I3506">
        <v>0.10638297872340401</v>
      </c>
      <c r="J3506" s="1" t="s">
        <v>23229</v>
      </c>
      <c r="K3506" t="s">
        <v>23241</v>
      </c>
      <c r="L3506" t="s">
        <v>30256</v>
      </c>
      <c r="M3506" t="s">
        <v>30257</v>
      </c>
    </row>
    <row r="3507" spans="1:13">
      <c r="A3507" s="1" t="s">
        <v>5524</v>
      </c>
      <c r="B3507">
        <v>3.3559779772129599E-5</v>
      </c>
      <c r="C3507" s="1">
        <v>9.3618472825737205E-9</v>
      </c>
      <c r="D3507">
        <v>0.31666666666666698</v>
      </c>
      <c r="E3507">
        <v>0.51851851851851805</v>
      </c>
      <c r="F3507">
        <v>0.220472440944882</v>
      </c>
      <c r="G3507">
        <v>0</v>
      </c>
      <c r="H3507">
        <v>8.6206896551724102E-3</v>
      </c>
      <c r="I3507">
        <v>2.1739130434782601E-2</v>
      </c>
      <c r="J3507" s="1">
        <v>7.1428571428571397E-2</v>
      </c>
      <c r="K3507" t="s">
        <v>23239</v>
      </c>
      <c r="L3507" t="s">
        <v>30258</v>
      </c>
      <c r="M3507" t="s">
        <v>30259</v>
      </c>
    </row>
    <row r="3508" spans="1:13">
      <c r="A3508" s="1" t="s">
        <v>5525</v>
      </c>
      <c r="B3508">
        <v>3.9023971185279201E-6</v>
      </c>
      <c r="C3508" s="1">
        <v>3.3133069328810001E-6</v>
      </c>
      <c r="D3508">
        <v>0</v>
      </c>
      <c r="E3508">
        <v>6.17283950617284E-3</v>
      </c>
      <c r="F3508">
        <v>0</v>
      </c>
      <c r="G3508">
        <v>0</v>
      </c>
      <c r="H3508">
        <v>1.5625E-2</v>
      </c>
      <c r="I3508">
        <v>6.6666666666666693E-2</v>
      </c>
      <c r="J3508" s="1" t="s">
        <v>23229</v>
      </c>
      <c r="K3508" t="s">
        <v>23238</v>
      </c>
      <c r="L3508" t="s">
        <v>30260</v>
      </c>
      <c r="M3508" t="s">
        <v>30261</v>
      </c>
    </row>
    <row r="3509" spans="1:13">
      <c r="A3509" s="1" t="s">
        <v>5526</v>
      </c>
      <c r="B3509">
        <v>3.0702626315659302E-8</v>
      </c>
      <c r="C3509" s="1">
        <v>2.5515153934254599E-6</v>
      </c>
      <c r="D3509">
        <v>1</v>
      </c>
      <c r="E3509">
        <v>0.86931818181818199</v>
      </c>
      <c r="F3509">
        <v>1</v>
      </c>
      <c r="G3509">
        <v>1</v>
      </c>
      <c r="H3509">
        <v>1</v>
      </c>
      <c r="I3509">
        <v>1</v>
      </c>
      <c r="J3509" s="1">
        <v>1</v>
      </c>
      <c r="K3509" t="s">
        <v>23238</v>
      </c>
      <c r="L3509" t="s">
        <v>30262</v>
      </c>
      <c r="M3509" t="s">
        <v>30263</v>
      </c>
    </row>
    <row r="3510" spans="1:13">
      <c r="A3510" s="1" t="s">
        <v>5527</v>
      </c>
      <c r="B3510">
        <v>2.4080799857905098E-5</v>
      </c>
      <c r="C3510" s="1">
        <v>1.07704136717638E-6</v>
      </c>
      <c r="D3510">
        <v>1</v>
      </c>
      <c r="E3510">
        <v>0.99456521739130399</v>
      </c>
      <c r="F3510">
        <v>0.74590163934426201</v>
      </c>
      <c r="G3510">
        <v>1</v>
      </c>
      <c r="H3510">
        <v>0.8125</v>
      </c>
      <c r="I3510">
        <v>0.815217391304348</v>
      </c>
      <c r="J3510" s="1">
        <v>1</v>
      </c>
      <c r="K3510" t="s">
        <v>23241</v>
      </c>
      <c r="L3510" t="s">
        <v>30264</v>
      </c>
      <c r="M3510" t="s">
        <v>30265</v>
      </c>
    </row>
    <row r="3511" spans="1:13">
      <c r="A3511" s="1" t="s">
        <v>5528</v>
      </c>
      <c r="B3511">
        <v>9.9128783398873791E-7</v>
      </c>
      <c r="C3511" s="1">
        <v>9.4231878446765193E-9</v>
      </c>
      <c r="D3511">
        <v>1</v>
      </c>
      <c r="E3511">
        <v>0.94</v>
      </c>
      <c r="F3511">
        <v>0.99675324675324695</v>
      </c>
      <c r="G3511">
        <v>1</v>
      </c>
      <c r="H3511">
        <v>1</v>
      </c>
      <c r="I3511">
        <v>1</v>
      </c>
      <c r="J3511" s="1">
        <v>1</v>
      </c>
      <c r="K3511" t="s">
        <v>23240</v>
      </c>
      <c r="L3511" t="s">
        <v>30266</v>
      </c>
      <c r="M3511" t="s">
        <v>30267</v>
      </c>
    </row>
    <row r="3512" spans="1:13">
      <c r="A3512" s="1" t="s">
        <v>5529</v>
      </c>
      <c r="B3512">
        <v>4.7899470950350302E-7</v>
      </c>
      <c r="C3512" s="1">
        <v>3.4142973594968302E-7</v>
      </c>
      <c r="D3512">
        <v>0</v>
      </c>
      <c r="E3512">
        <v>0</v>
      </c>
      <c r="F3512">
        <v>0</v>
      </c>
      <c r="G3512">
        <v>9.6153846153846194E-3</v>
      </c>
      <c r="H3512">
        <v>0.100877192982456</v>
      </c>
      <c r="I3512">
        <v>8.1967213114754103E-3</v>
      </c>
      <c r="J3512" s="1">
        <v>0</v>
      </c>
      <c r="K3512" t="s">
        <v>23242</v>
      </c>
      <c r="L3512" t="s">
        <v>30268</v>
      </c>
      <c r="M3512" t="s">
        <v>30269</v>
      </c>
    </row>
    <row r="3513" spans="1:13">
      <c r="A3513" s="1" t="s">
        <v>5530</v>
      </c>
      <c r="B3513">
        <v>8.5959557406128505E-5</v>
      </c>
      <c r="C3513" s="1">
        <v>2.06872470036549E-4</v>
      </c>
      <c r="D3513">
        <v>0.77586206896551702</v>
      </c>
      <c r="E3513">
        <v>0.98876404494381998</v>
      </c>
      <c r="F3513">
        <v>0.58333333333333304</v>
      </c>
      <c r="G3513">
        <v>0.875</v>
      </c>
      <c r="H3513">
        <v>0.86224489795918402</v>
      </c>
      <c r="I3513">
        <v>0.89516129032258096</v>
      </c>
      <c r="J3513" s="1" t="s">
        <v>23229</v>
      </c>
      <c r="K3513" t="s">
        <v>23237</v>
      </c>
      <c r="L3513" t="s">
        <v>30270</v>
      </c>
      <c r="M3513" t="s">
        <v>30271</v>
      </c>
    </row>
    <row r="3514" spans="1:13">
      <c r="A3514" s="1" t="s">
        <v>5531</v>
      </c>
      <c r="B3514">
        <v>9.9032616547482905E-5</v>
      </c>
      <c r="C3514" s="1">
        <v>4.0729469971160102E-5</v>
      </c>
      <c r="D3514">
        <v>0.484375</v>
      </c>
      <c r="E3514">
        <v>0.36813186813186799</v>
      </c>
      <c r="F3514">
        <v>5.8974358974359001E-2</v>
      </c>
      <c r="G3514">
        <v>8.9285714285714298E-3</v>
      </c>
      <c r="H3514">
        <v>6.4220183486238494E-2</v>
      </c>
      <c r="I3514">
        <v>9.8039215686274508E-3</v>
      </c>
      <c r="J3514" s="1" t="s">
        <v>23229</v>
      </c>
      <c r="K3514" t="s">
        <v>23238</v>
      </c>
      <c r="L3514" t="s">
        <v>30272</v>
      </c>
      <c r="M3514" t="s">
        <v>30273</v>
      </c>
    </row>
    <row r="3515" spans="1:13">
      <c r="A3515" s="1" t="s">
        <v>5532</v>
      </c>
      <c r="B3515">
        <v>4.6040667496087399E-4</v>
      </c>
      <c r="C3515" s="1">
        <v>5.75814752709012E-7</v>
      </c>
      <c r="D3515">
        <v>0</v>
      </c>
      <c r="E3515">
        <v>0.47368421052631599</v>
      </c>
      <c r="F3515">
        <v>0</v>
      </c>
      <c r="G3515">
        <v>0</v>
      </c>
      <c r="H3515">
        <v>0</v>
      </c>
      <c r="I3515">
        <v>1.5151515151515201E-2</v>
      </c>
      <c r="J3515" s="1" t="s">
        <v>23229</v>
      </c>
      <c r="K3515" t="s">
        <v>23239</v>
      </c>
      <c r="L3515" t="s">
        <v>30274</v>
      </c>
      <c r="M3515" t="s">
        <v>30275</v>
      </c>
    </row>
    <row r="3516" spans="1:13">
      <c r="A3516" s="1" t="s">
        <v>5533</v>
      </c>
      <c r="B3516">
        <v>3.9794594785086098E-6</v>
      </c>
      <c r="C3516" s="1">
        <v>8.3371328076831199E-7</v>
      </c>
      <c r="D3516">
        <v>0.65517241379310298</v>
      </c>
      <c r="E3516">
        <v>0.96111111111111103</v>
      </c>
      <c r="F3516">
        <v>0.99415204678362601</v>
      </c>
      <c r="G3516">
        <v>1</v>
      </c>
      <c r="H3516">
        <v>1</v>
      </c>
      <c r="I3516">
        <v>0.99342105263157898</v>
      </c>
      <c r="J3516" s="1">
        <v>1</v>
      </c>
      <c r="K3516" t="s">
        <v>23241</v>
      </c>
      <c r="L3516" t="s">
        <v>30276</v>
      </c>
      <c r="M3516" t="s">
        <v>30277</v>
      </c>
    </row>
    <row r="3517" spans="1:13">
      <c r="A3517" s="1" t="s">
        <v>5534</v>
      </c>
      <c r="B3517">
        <v>0</v>
      </c>
      <c r="C3517" s="1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s="1">
        <v>0</v>
      </c>
      <c r="K3517" t="s">
        <v>23241</v>
      </c>
      <c r="L3517" t="s">
        <v>30278</v>
      </c>
      <c r="M3517" t="s">
        <v>30279</v>
      </c>
    </row>
    <row r="3518" spans="1:13">
      <c r="A3518" s="1" t="s">
        <v>5535</v>
      </c>
      <c r="B3518">
        <v>3.7728959406012199E-9</v>
      </c>
      <c r="C3518" s="1">
        <v>1.1224641540715701E-7</v>
      </c>
      <c r="D3518">
        <v>0.96428571428571397</v>
      </c>
      <c r="E3518">
        <v>0.993506493506494</v>
      </c>
      <c r="F3518">
        <v>0.984076433121019</v>
      </c>
      <c r="G3518">
        <v>1</v>
      </c>
      <c r="H3518">
        <v>0.99418604651162801</v>
      </c>
      <c r="I3518">
        <v>0.98039215686274495</v>
      </c>
      <c r="J3518" s="1">
        <v>1</v>
      </c>
      <c r="K3518" t="s">
        <v>23240</v>
      </c>
      <c r="L3518" t="s">
        <v>30280</v>
      </c>
      <c r="M3518" t="s">
        <v>30281</v>
      </c>
    </row>
    <row r="3519" spans="1:13">
      <c r="A3519" s="1" t="s">
        <v>5536</v>
      </c>
      <c r="B3519">
        <v>5.0921577195372698E-7</v>
      </c>
      <c r="C3519" s="1">
        <v>7.3556819641758999E-6</v>
      </c>
      <c r="D3519">
        <v>0.984375</v>
      </c>
      <c r="E3519">
        <v>0.98901098901098905</v>
      </c>
      <c r="F3519">
        <v>0.99735449735449699</v>
      </c>
      <c r="G3519">
        <v>0.89024390243902396</v>
      </c>
      <c r="H3519">
        <v>1</v>
      </c>
      <c r="I3519">
        <v>0.96052631578947401</v>
      </c>
      <c r="J3519" s="1">
        <v>1</v>
      </c>
      <c r="K3519" t="s">
        <v>23239</v>
      </c>
      <c r="L3519" t="s">
        <v>30282</v>
      </c>
      <c r="M3519" t="s">
        <v>30283</v>
      </c>
    </row>
    <row r="3520" spans="1:13">
      <c r="A3520" s="1" t="s">
        <v>5537</v>
      </c>
      <c r="B3520">
        <v>8.3445745000780896E-6</v>
      </c>
      <c r="C3520" s="1">
        <v>4.85697732416082E-6</v>
      </c>
      <c r="D3520">
        <v>1</v>
      </c>
      <c r="E3520">
        <v>1</v>
      </c>
      <c r="F3520">
        <v>0.98974358974359</v>
      </c>
      <c r="G3520">
        <v>0.98275862068965503</v>
      </c>
      <c r="H3520">
        <v>0.96929824561403499</v>
      </c>
      <c r="I3520">
        <v>0.96799999999999997</v>
      </c>
      <c r="J3520" s="1">
        <v>1</v>
      </c>
      <c r="K3520" t="s">
        <v>23240</v>
      </c>
      <c r="L3520" t="s">
        <v>30284</v>
      </c>
      <c r="M3520" t="s">
        <v>30285</v>
      </c>
    </row>
    <row r="3521" spans="1:13">
      <c r="A3521" s="1" t="s">
        <v>5538</v>
      </c>
      <c r="B3521">
        <v>3.58707235650929E-6</v>
      </c>
      <c r="C3521" s="1">
        <v>5.6276208844753397E-6</v>
      </c>
      <c r="D3521">
        <v>0</v>
      </c>
      <c r="E3521">
        <v>0</v>
      </c>
      <c r="F3521">
        <v>5.4123711340206201E-2</v>
      </c>
      <c r="G3521">
        <v>0</v>
      </c>
      <c r="H3521">
        <v>4.6296296296296302E-3</v>
      </c>
      <c r="I3521">
        <v>4.6728971962616802E-3</v>
      </c>
      <c r="J3521" s="1">
        <v>0</v>
      </c>
      <c r="K3521" t="s">
        <v>23241</v>
      </c>
      <c r="L3521" t="s">
        <v>30286</v>
      </c>
      <c r="M3521" t="s">
        <v>30287</v>
      </c>
    </row>
    <row r="3522" spans="1:13">
      <c r="A3522" s="1" t="s">
        <v>5539</v>
      </c>
      <c r="B3522">
        <v>1.4198031313190999E-6</v>
      </c>
      <c r="C3522" s="1">
        <v>2.8448092033132701E-5</v>
      </c>
      <c r="D3522">
        <v>0.984375</v>
      </c>
      <c r="E3522">
        <v>0.98850574712643702</v>
      </c>
      <c r="F3522">
        <v>1</v>
      </c>
      <c r="G3522">
        <v>0.78571428571428603</v>
      </c>
      <c r="H3522">
        <v>0.99528301886792403</v>
      </c>
      <c r="I3522">
        <v>0.91803278688524603</v>
      </c>
      <c r="J3522" s="1">
        <v>1</v>
      </c>
      <c r="K3522" t="s">
        <v>23238</v>
      </c>
      <c r="L3522" t="s">
        <v>30288</v>
      </c>
      <c r="M3522" t="s">
        <v>30289</v>
      </c>
    </row>
    <row r="3523" spans="1:13">
      <c r="A3523" s="1" t="s">
        <v>5540</v>
      </c>
      <c r="B3523">
        <v>3.8121825364033802E-5</v>
      </c>
      <c r="C3523" s="1">
        <v>2.4193888834395401E-5</v>
      </c>
      <c r="D3523">
        <v>9.2592592592592601E-2</v>
      </c>
      <c r="E3523">
        <v>1.1494252873563199E-2</v>
      </c>
      <c r="F3523">
        <v>5.4285714285714298E-2</v>
      </c>
      <c r="G3523">
        <v>0</v>
      </c>
      <c r="H3523">
        <v>0</v>
      </c>
      <c r="I3523">
        <v>0</v>
      </c>
      <c r="J3523" s="1">
        <v>0</v>
      </c>
      <c r="K3523" t="s">
        <v>23239</v>
      </c>
      <c r="L3523" t="s">
        <v>30290</v>
      </c>
      <c r="M3523" t="s">
        <v>30291</v>
      </c>
    </row>
    <row r="3524" spans="1:13">
      <c r="A3524" s="1" t="s">
        <v>5541</v>
      </c>
      <c r="B3524">
        <v>3.1672715608505201E-8</v>
      </c>
      <c r="C3524" s="1">
        <v>3.1800695879667801E-7</v>
      </c>
      <c r="D3524">
        <v>0</v>
      </c>
      <c r="E3524">
        <v>0</v>
      </c>
      <c r="F3524">
        <v>0</v>
      </c>
      <c r="G3524">
        <v>0.34848484848484901</v>
      </c>
      <c r="H3524">
        <v>0</v>
      </c>
      <c r="I3524">
        <v>6.3636363636363602E-2</v>
      </c>
      <c r="J3524" s="1">
        <v>0</v>
      </c>
      <c r="K3524" t="s">
        <v>23238</v>
      </c>
      <c r="L3524" t="s">
        <v>30292</v>
      </c>
      <c r="M3524" t="s">
        <v>30293</v>
      </c>
    </row>
    <row r="3525" spans="1:13">
      <c r="A3525" s="1" t="s">
        <v>5542</v>
      </c>
      <c r="B3525">
        <v>2.89188696077989E-5</v>
      </c>
      <c r="C3525" s="1">
        <v>8.2929698772282596E-5</v>
      </c>
      <c r="D3525">
        <v>1</v>
      </c>
      <c r="E3525">
        <v>0.99479166666666696</v>
      </c>
      <c r="F3525">
        <v>0.94358974358974401</v>
      </c>
      <c r="G3525">
        <v>1</v>
      </c>
      <c r="H3525">
        <v>0.99528301886792403</v>
      </c>
      <c r="I3525">
        <v>0.98790322580645196</v>
      </c>
      <c r="J3525" s="1" t="s">
        <v>23229</v>
      </c>
      <c r="K3525" t="s">
        <v>23238</v>
      </c>
      <c r="L3525" t="s">
        <v>30294</v>
      </c>
      <c r="M3525" t="s">
        <v>30295</v>
      </c>
    </row>
    <row r="3526" spans="1:13">
      <c r="A3526" s="1" t="s">
        <v>5543</v>
      </c>
      <c r="B3526">
        <v>2.2689965951093101E-8</v>
      </c>
      <c r="C3526" s="1">
        <v>1.72558704868246E-7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0.99576271186440701</v>
      </c>
      <c r="J3526" s="1">
        <v>0</v>
      </c>
      <c r="K3526" t="s">
        <v>23238</v>
      </c>
      <c r="L3526" t="s">
        <v>30296</v>
      </c>
      <c r="M3526" t="s">
        <v>30297</v>
      </c>
    </row>
    <row r="3527" spans="1:13">
      <c r="A3527" s="1" t="s">
        <v>5544</v>
      </c>
      <c r="B3527">
        <v>9.7726683404797006E-9</v>
      </c>
      <c r="C3527" s="1">
        <v>3.6087016615376201E-6</v>
      </c>
      <c r="D3527">
        <v>8.9285714285714302E-2</v>
      </c>
      <c r="E3527">
        <v>2.5641025641025599E-2</v>
      </c>
      <c r="F3527">
        <v>6.25E-2</v>
      </c>
      <c r="G3527">
        <v>1.1904761904761901E-2</v>
      </c>
      <c r="H3527">
        <v>0</v>
      </c>
      <c r="I3527">
        <v>0</v>
      </c>
      <c r="J3527" s="1">
        <v>0</v>
      </c>
      <c r="K3527" t="s">
        <v>23238</v>
      </c>
      <c r="L3527" t="s">
        <v>30298</v>
      </c>
      <c r="M3527" t="s">
        <v>30299</v>
      </c>
    </row>
    <row r="3528" spans="1:13">
      <c r="A3528" s="1" t="s">
        <v>5545</v>
      </c>
      <c r="B3528">
        <v>2.5320362538050299E-4</v>
      </c>
      <c r="C3528" s="1">
        <v>6.85189849081023E-6</v>
      </c>
      <c r="D3528">
        <v>0.27500000000000002</v>
      </c>
      <c r="E3528">
        <v>0.57246376811594202</v>
      </c>
      <c r="F3528">
        <v>6.8306010928961797E-2</v>
      </c>
      <c r="G3528">
        <v>1.72413793103448E-2</v>
      </c>
      <c r="H3528">
        <v>0.10126582278481</v>
      </c>
      <c r="I3528">
        <v>0.33333333333333298</v>
      </c>
      <c r="J3528" s="1">
        <v>6.25E-2</v>
      </c>
      <c r="K3528" t="s">
        <v>23242</v>
      </c>
      <c r="L3528" t="s">
        <v>30300</v>
      </c>
      <c r="M3528" t="s">
        <v>30301</v>
      </c>
    </row>
    <row r="3529" spans="1:13">
      <c r="A3529" s="1" t="s">
        <v>5546</v>
      </c>
      <c r="B3529">
        <v>3.8361179664854799E-5</v>
      </c>
      <c r="C3529" s="1">
        <v>1.1865426013606499E-5</v>
      </c>
      <c r="D3529">
        <v>1.5625E-2</v>
      </c>
      <c r="E3529">
        <v>5.5555555555555601E-3</v>
      </c>
      <c r="F3529">
        <v>0.22651933701657501</v>
      </c>
      <c r="G3529">
        <v>0</v>
      </c>
      <c r="H3529">
        <v>0.13372093023255799</v>
      </c>
      <c r="I3529">
        <v>1.72413793103448E-2</v>
      </c>
      <c r="J3529" s="1">
        <v>0</v>
      </c>
      <c r="K3529" t="s">
        <v>23241</v>
      </c>
      <c r="L3529" t="s">
        <v>30302</v>
      </c>
      <c r="M3529" t="s">
        <v>30303</v>
      </c>
    </row>
    <row r="3530" spans="1:13">
      <c r="A3530" s="1" t="s">
        <v>5547</v>
      </c>
      <c r="B3530">
        <v>1.2222993596334999E-4</v>
      </c>
      <c r="C3530" s="1">
        <v>4.2553186017363598E-4</v>
      </c>
      <c r="D3530">
        <v>0</v>
      </c>
      <c r="E3530">
        <v>5.2083333333333296E-3</v>
      </c>
      <c r="F3530">
        <v>5.1282051282051299E-3</v>
      </c>
      <c r="G3530">
        <v>0.22807017543859601</v>
      </c>
      <c r="H3530">
        <v>5.8558558558558599E-2</v>
      </c>
      <c r="I3530">
        <v>0.360869565217391</v>
      </c>
      <c r="J3530" s="1" t="s">
        <v>23229</v>
      </c>
      <c r="K3530" t="s">
        <v>23237</v>
      </c>
      <c r="L3530" t="s">
        <v>30304</v>
      </c>
      <c r="M3530" t="s">
        <v>30305</v>
      </c>
    </row>
    <row r="3531" spans="1:13">
      <c r="A3531" s="1" t="s">
        <v>5548</v>
      </c>
      <c r="B3531">
        <v>7.2145910852805203E-4</v>
      </c>
      <c r="C3531" s="1">
        <v>2.53232506856541E-4</v>
      </c>
      <c r="D3531">
        <v>0.51612903225806495</v>
      </c>
      <c r="E3531">
        <v>0.75274725274725296</v>
      </c>
      <c r="F3531">
        <v>0.24594594594594599</v>
      </c>
      <c r="G3531">
        <v>0.372093023255814</v>
      </c>
      <c r="H3531">
        <v>0.54395604395604402</v>
      </c>
      <c r="I3531">
        <v>0.5</v>
      </c>
      <c r="J3531" s="1">
        <v>0</v>
      </c>
      <c r="K3531" t="s">
        <v>23241</v>
      </c>
      <c r="L3531" t="s">
        <v>30306</v>
      </c>
      <c r="M3531" t="s">
        <v>30307</v>
      </c>
    </row>
    <row r="3532" spans="1:13">
      <c r="A3532" s="1" t="s">
        <v>5549</v>
      </c>
      <c r="B3532">
        <v>2.4961210495141398E-6</v>
      </c>
      <c r="C3532" s="1">
        <v>1.748290186056E-5</v>
      </c>
      <c r="D3532">
        <v>0</v>
      </c>
      <c r="E3532">
        <v>0</v>
      </c>
      <c r="F3532">
        <v>2.2522522522522501E-2</v>
      </c>
      <c r="G3532">
        <v>0</v>
      </c>
      <c r="H3532">
        <v>0.04</v>
      </c>
      <c r="I3532">
        <v>4.31034482758621E-2</v>
      </c>
      <c r="J3532" s="1">
        <v>0</v>
      </c>
      <c r="K3532" t="s">
        <v>23242</v>
      </c>
      <c r="L3532" t="s">
        <v>30308</v>
      </c>
      <c r="M3532" t="s">
        <v>30309</v>
      </c>
    </row>
    <row r="3533" spans="1:13">
      <c r="A3533" s="1" t="s">
        <v>5550</v>
      </c>
      <c r="B3533">
        <v>1.4920319127643299E-4</v>
      </c>
      <c r="C3533" s="1">
        <v>2.2706553052578401E-4</v>
      </c>
      <c r="D3533">
        <v>0.93333333333333302</v>
      </c>
      <c r="E3533">
        <v>0.94791666666666696</v>
      </c>
      <c r="F3533">
        <v>0.99479166666666696</v>
      </c>
      <c r="G3533">
        <v>1</v>
      </c>
      <c r="H3533">
        <v>0.90186915887850505</v>
      </c>
      <c r="I3533">
        <v>0.91666666666666696</v>
      </c>
      <c r="J3533" s="1">
        <v>1</v>
      </c>
      <c r="K3533" t="s">
        <v>23238</v>
      </c>
      <c r="L3533" t="s">
        <v>30310</v>
      </c>
      <c r="M3533" t="s">
        <v>30311</v>
      </c>
    </row>
    <row r="3534" spans="1:13">
      <c r="A3534" s="1" t="s">
        <v>5551</v>
      </c>
      <c r="B3534">
        <v>1.13185992699736E-7</v>
      </c>
      <c r="C3534" s="1">
        <v>3.2809866808523999E-4</v>
      </c>
      <c r="D3534">
        <v>0.241935483870968</v>
      </c>
      <c r="E3534">
        <v>0.40104166666666702</v>
      </c>
      <c r="F3534">
        <v>0.49390243902439002</v>
      </c>
      <c r="G3534">
        <v>0.30769230769230799</v>
      </c>
      <c r="H3534">
        <v>0.71875</v>
      </c>
      <c r="I3534">
        <v>0.79012345679012297</v>
      </c>
      <c r="J3534" s="1">
        <v>0</v>
      </c>
      <c r="K3534" t="s">
        <v>23241</v>
      </c>
      <c r="L3534" t="s">
        <v>30312</v>
      </c>
      <c r="M3534" t="s">
        <v>30313</v>
      </c>
    </row>
    <row r="3535" spans="1:13">
      <c r="A3535" s="1" t="s">
        <v>5552</v>
      </c>
      <c r="B3535">
        <v>2.7259631321467799E-4</v>
      </c>
      <c r="C3535" s="1">
        <v>6.4689112500875007E-5</v>
      </c>
      <c r="D3535">
        <v>0.25</v>
      </c>
      <c r="E3535">
        <v>3.7234042553191501E-2</v>
      </c>
      <c r="F3535">
        <v>0.59893048128342197</v>
      </c>
      <c r="G3535">
        <v>0.76</v>
      </c>
      <c r="H3535">
        <v>0.71153846153846201</v>
      </c>
      <c r="I3535">
        <v>0.20786516853932599</v>
      </c>
      <c r="J3535" s="1">
        <v>0</v>
      </c>
      <c r="K3535" t="s">
        <v>23241</v>
      </c>
      <c r="L3535" t="s">
        <v>30314</v>
      </c>
      <c r="M3535" t="s">
        <v>30315</v>
      </c>
    </row>
    <row r="3536" spans="1:13">
      <c r="A3536" s="1" t="s">
        <v>5553</v>
      </c>
      <c r="B3536">
        <v>4.9369812052823896E-6</v>
      </c>
      <c r="C3536" s="1">
        <v>7.70938704113457E-6</v>
      </c>
      <c r="D3536">
        <v>0</v>
      </c>
      <c r="E3536">
        <v>0</v>
      </c>
      <c r="F3536">
        <v>0.11986301369863001</v>
      </c>
      <c r="G3536">
        <v>0</v>
      </c>
      <c r="H3536">
        <v>7.2463768115942004E-3</v>
      </c>
      <c r="I3536">
        <v>0</v>
      </c>
      <c r="J3536" s="1">
        <v>0</v>
      </c>
      <c r="K3536" t="s">
        <v>23242</v>
      </c>
      <c r="L3536" t="s">
        <v>30316</v>
      </c>
      <c r="M3536" t="s">
        <v>30317</v>
      </c>
    </row>
    <row r="3537" spans="1:13">
      <c r="A3537" s="1" t="s">
        <v>5554</v>
      </c>
      <c r="B3537">
        <v>5.6505009322141802E-5</v>
      </c>
      <c r="C3537" s="1">
        <v>9.7792516681673501E-7</v>
      </c>
      <c r="D3537">
        <v>0.75862068965517193</v>
      </c>
      <c r="E3537">
        <v>0.69411764705882395</v>
      </c>
      <c r="F3537">
        <v>0.86855670103092797</v>
      </c>
      <c r="G3537">
        <v>0.9285714285714286</v>
      </c>
      <c r="H3537">
        <v>0.64912280701754399</v>
      </c>
      <c r="I3537">
        <v>0.9152542372881356</v>
      </c>
      <c r="J3537" s="1">
        <v>1</v>
      </c>
      <c r="K3537" t="s">
        <v>23245</v>
      </c>
      <c r="L3537" t="s">
        <v>30318</v>
      </c>
      <c r="M3537" t="s">
        <v>30319</v>
      </c>
    </row>
    <row r="3538" spans="1:13">
      <c r="A3538" s="1" t="s">
        <v>5555</v>
      </c>
      <c r="B3538">
        <v>9.7917593766139291E-7</v>
      </c>
      <c r="C3538" s="1">
        <v>5.07932810518295E-8</v>
      </c>
      <c r="D3538">
        <v>0.93548387096774199</v>
      </c>
      <c r="E3538">
        <v>0.89534883720930203</v>
      </c>
      <c r="F3538">
        <v>0.934782608695652</v>
      </c>
      <c r="G3538">
        <v>1</v>
      </c>
      <c r="H3538">
        <v>0.993670886075949</v>
      </c>
      <c r="I3538">
        <v>0.93877551020408201</v>
      </c>
      <c r="J3538" s="1" t="s">
        <v>23229</v>
      </c>
      <c r="K3538" t="s">
        <v>23240</v>
      </c>
      <c r="L3538" t="s">
        <v>30320</v>
      </c>
      <c r="M3538" t="s">
        <v>30321</v>
      </c>
    </row>
    <row r="3539" spans="1:13">
      <c r="A3539" s="1" t="s">
        <v>5556</v>
      </c>
      <c r="B3539">
        <v>7.9351970425349798E-5</v>
      </c>
      <c r="C3539" s="1">
        <v>3.6308250720622598E-6</v>
      </c>
      <c r="D3539">
        <v>0.83333333333333304</v>
      </c>
      <c r="E3539">
        <v>0.87820512820512797</v>
      </c>
      <c r="F3539">
        <v>0.77710843373493999</v>
      </c>
      <c r="G3539">
        <v>0.58620689655172398</v>
      </c>
      <c r="H3539">
        <v>0.83333333333333304</v>
      </c>
      <c r="I3539">
        <v>0.81200000000000006</v>
      </c>
      <c r="J3539" s="1">
        <v>0.61111111111111105</v>
      </c>
      <c r="K3539" t="s">
        <v>23238</v>
      </c>
      <c r="L3539" t="s">
        <v>30322</v>
      </c>
      <c r="M3539" t="s">
        <v>30323</v>
      </c>
    </row>
    <row r="3540" spans="1:13">
      <c r="A3540" s="1" t="s">
        <v>5557</v>
      </c>
      <c r="B3540">
        <v>6.0941120754691602E-6</v>
      </c>
      <c r="C3540" s="1">
        <v>5.7170680615104203E-6</v>
      </c>
      <c r="D3540">
        <v>0.83870967741935498</v>
      </c>
      <c r="E3540">
        <v>0.93888888888888899</v>
      </c>
      <c r="F3540">
        <v>0.97115384615384603</v>
      </c>
      <c r="G3540">
        <v>1</v>
      </c>
      <c r="H3540">
        <v>0.97916666666666696</v>
      </c>
      <c r="I3540">
        <v>0.95384615384615401</v>
      </c>
      <c r="J3540" s="1">
        <v>1</v>
      </c>
      <c r="K3540" t="s">
        <v>23238</v>
      </c>
      <c r="L3540" t="s">
        <v>30324</v>
      </c>
      <c r="M3540" t="s">
        <v>30325</v>
      </c>
    </row>
    <row r="3541" spans="1:13">
      <c r="A3541" s="1" t="s">
        <v>5558</v>
      </c>
      <c r="B3541">
        <v>9.6509562125914698E-8</v>
      </c>
      <c r="C3541" s="1">
        <v>2.6340794721500202E-7</v>
      </c>
      <c r="D3541">
        <v>0</v>
      </c>
      <c r="E3541">
        <v>0</v>
      </c>
      <c r="F3541">
        <v>0</v>
      </c>
      <c r="G3541">
        <v>0.39130434782608697</v>
      </c>
      <c r="H3541">
        <v>0</v>
      </c>
      <c r="I3541">
        <v>3.2258064516128997E-2</v>
      </c>
      <c r="J3541" s="1">
        <v>0</v>
      </c>
      <c r="K3541" t="s">
        <v>23237</v>
      </c>
      <c r="L3541" t="s">
        <v>30326</v>
      </c>
      <c r="M3541" t="s">
        <v>30327</v>
      </c>
    </row>
    <row r="3542" spans="1:13">
      <c r="A3542" s="1" t="s">
        <v>5559</v>
      </c>
      <c r="B3542">
        <v>4.6430916848010003E-5</v>
      </c>
      <c r="C3542" s="1">
        <v>3.1644215141248198E-8</v>
      </c>
      <c r="D3542">
        <v>0.79310344827586199</v>
      </c>
      <c r="E3542">
        <v>0.94767441860465096</v>
      </c>
      <c r="F3542">
        <v>0.49657534246575302</v>
      </c>
      <c r="G3542">
        <v>1</v>
      </c>
      <c r="H3542">
        <v>0.2</v>
      </c>
      <c r="I3542">
        <v>0.86363636363636398</v>
      </c>
      <c r="J3542" s="1">
        <v>0.5</v>
      </c>
      <c r="K3542" t="s">
        <v>23238</v>
      </c>
      <c r="L3542" t="s">
        <v>30328</v>
      </c>
      <c r="M3542" t="s">
        <v>30329</v>
      </c>
    </row>
    <row r="3543" spans="1:13">
      <c r="A3543" s="1" t="s">
        <v>5560</v>
      </c>
      <c r="B3543">
        <v>4.89570712201404E-7</v>
      </c>
      <c r="C3543" s="1">
        <v>6.9565936826991905E-8</v>
      </c>
      <c r="D3543">
        <v>0.98387096774193505</v>
      </c>
      <c r="E3543">
        <v>0.98863636363636398</v>
      </c>
      <c r="F3543">
        <v>1</v>
      </c>
      <c r="G3543">
        <v>1</v>
      </c>
      <c r="H3543">
        <v>1</v>
      </c>
      <c r="I3543">
        <v>0.95370370370370405</v>
      </c>
      <c r="J3543" s="1">
        <v>1</v>
      </c>
      <c r="K3543" t="s">
        <v>23238</v>
      </c>
      <c r="L3543" t="s">
        <v>30330</v>
      </c>
      <c r="M3543" t="s">
        <v>30331</v>
      </c>
    </row>
    <row r="3544" spans="1:13">
      <c r="A3544" s="1" t="s">
        <v>5561</v>
      </c>
      <c r="B3544">
        <v>1.2776876699049201E-4</v>
      </c>
      <c r="C3544" s="1">
        <v>2.8808221544269699E-6</v>
      </c>
      <c r="D3544">
        <v>0.203125</v>
      </c>
      <c r="E3544">
        <v>0.65432098765432101</v>
      </c>
      <c r="F3544">
        <v>0.18014705882352899</v>
      </c>
      <c r="G3544">
        <v>0.39285714285714302</v>
      </c>
      <c r="H3544">
        <v>0.110294117647059</v>
      </c>
      <c r="I3544">
        <v>0.31481481481481499</v>
      </c>
      <c r="J3544" s="1">
        <v>1</v>
      </c>
      <c r="K3544" t="s">
        <v>23241</v>
      </c>
      <c r="L3544" t="s">
        <v>30332</v>
      </c>
      <c r="M3544" t="s">
        <v>30333</v>
      </c>
    </row>
    <row r="3545" spans="1:13">
      <c r="A3545" s="1" t="s">
        <v>5562</v>
      </c>
      <c r="B3545">
        <v>2.9653106159704599E-6</v>
      </c>
      <c r="C3545" s="1">
        <v>3.0530348563454698E-5</v>
      </c>
      <c r="D3545">
        <v>0.17857142857142899</v>
      </c>
      <c r="E3545">
        <v>2.4691358024691398E-2</v>
      </c>
      <c r="F3545">
        <v>4.6875E-2</v>
      </c>
      <c r="G3545">
        <v>9.375E-2</v>
      </c>
      <c r="H3545">
        <v>5.93220338983051E-2</v>
      </c>
      <c r="I3545">
        <v>0.14705882352941199</v>
      </c>
      <c r="J3545" s="1">
        <v>0</v>
      </c>
      <c r="K3545" t="s">
        <v>23238</v>
      </c>
      <c r="L3545" t="s">
        <v>30334</v>
      </c>
      <c r="M3545" t="s">
        <v>30335</v>
      </c>
    </row>
    <row r="3546" spans="1:13">
      <c r="A3546" s="1" t="s">
        <v>5563</v>
      </c>
      <c r="B3546">
        <v>1.02330850446663E-5</v>
      </c>
      <c r="C3546" s="1">
        <v>2.6288486845143101E-5</v>
      </c>
      <c r="D3546">
        <v>6.4516129032258104E-2</v>
      </c>
      <c r="E3546">
        <v>0</v>
      </c>
      <c r="F3546">
        <v>0.25333333333333302</v>
      </c>
      <c r="G3546">
        <v>6.4516129032258104E-2</v>
      </c>
      <c r="H3546">
        <v>0.59420289855072495</v>
      </c>
      <c r="I3546">
        <v>0.10638297872340401</v>
      </c>
      <c r="J3546" s="1">
        <v>0</v>
      </c>
      <c r="K3546" t="s">
        <v>23241</v>
      </c>
      <c r="L3546" t="s">
        <v>30336</v>
      </c>
      <c r="M3546" t="s">
        <v>30337</v>
      </c>
    </row>
    <row r="3547" spans="1:13">
      <c r="A3547" s="1" t="s">
        <v>5564</v>
      </c>
      <c r="B3547">
        <v>1.2798661015909701E-4</v>
      </c>
      <c r="C3547" s="1">
        <v>1.1604953031192E-3</v>
      </c>
      <c r="D3547">
        <v>9.6774193548387094E-2</v>
      </c>
      <c r="E3547">
        <v>0</v>
      </c>
      <c r="F3547">
        <v>0.141025641025641</v>
      </c>
      <c r="G3547">
        <v>0.90517241379310298</v>
      </c>
      <c r="H3547">
        <v>0.63551401869158897</v>
      </c>
      <c r="I3547">
        <v>0.56854838709677402</v>
      </c>
      <c r="J3547" s="1">
        <v>0</v>
      </c>
      <c r="K3547" t="s">
        <v>23237</v>
      </c>
      <c r="L3547" t="s">
        <v>30338</v>
      </c>
      <c r="M3547" t="s">
        <v>30339</v>
      </c>
    </row>
    <row r="3548" spans="1:13">
      <c r="A3548" s="1" t="s">
        <v>5565</v>
      </c>
      <c r="B3548">
        <v>1.0040631465204299E-5</v>
      </c>
      <c r="C3548" s="1">
        <v>7.8176277809524305E-5</v>
      </c>
      <c r="D3548">
        <v>0.91379310344827602</v>
      </c>
      <c r="E3548">
        <v>0.75</v>
      </c>
      <c r="F3548">
        <v>0.91605839416058399</v>
      </c>
      <c r="G3548">
        <v>0.58333333333333304</v>
      </c>
      <c r="H3548">
        <v>0.74</v>
      </c>
      <c r="I3548">
        <v>0.64772727272727304</v>
      </c>
      <c r="J3548" s="1">
        <v>0.7</v>
      </c>
      <c r="K3548" t="s">
        <v>23242</v>
      </c>
      <c r="L3548" t="s">
        <v>30340</v>
      </c>
      <c r="M3548" t="s">
        <v>30341</v>
      </c>
    </row>
    <row r="3549" spans="1:13">
      <c r="A3549" s="1" t="s">
        <v>5566</v>
      </c>
      <c r="B3549">
        <v>5.6098625116504801E-6</v>
      </c>
      <c r="C3549" s="1">
        <v>9.7917945742366102E-6</v>
      </c>
      <c r="D3549">
        <v>0</v>
      </c>
      <c r="E3549">
        <v>0</v>
      </c>
      <c r="F3549">
        <v>6.4516129032258104E-2</v>
      </c>
      <c r="G3549">
        <v>0</v>
      </c>
      <c r="H3549">
        <v>0</v>
      </c>
      <c r="I3549">
        <v>0</v>
      </c>
      <c r="J3549" s="1" t="s">
        <v>23229</v>
      </c>
      <c r="K3549" t="s">
        <v>23238</v>
      </c>
      <c r="L3549" t="s">
        <v>30342</v>
      </c>
      <c r="M3549" t="s">
        <v>30343</v>
      </c>
    </row>
    <row r="3550" spans="1:13">
      <c r="A3550" s="1" t="s">
        <v>5567</v>
      </c>
      <c r="B3550">
        <v>3.5919821099119801E-7</v>
      </c>
      <c r="C3550" s="1">
        <v>5.1374288137712504E-9</v>
      </c>
      <c r="D3550">
        <v>1</v>
      </c>
      <c r="E3550">
        <v>0.957317073170732</v>
      </c>
      <c r="F3550">
        <v>1</v>
      </c>
      <c r="G3550">
        <v>1</v>
      </c>
      <c r="H3550">
        <v>1</v>
      </c>
      <c r="I3550">
        <v>1</v>
      </c>
      <c r="J3550" s="1">
        <v>1</v>
      </c>
      <c r="K3550" t="s">
        <v>23239</v>
      </c>
      <c r="L3550" t="s">
        <v>30344</v>
      </c>
      <c r="M3550" t="s">
        <v>30345</v>
      </c>
    </row>
    <row r="3551" spans="1:13">
      <c r="A3551" s="1" t="s">
        <v>5568</v>
      </c>
      <c r="B3551">
        <v>1.33627347061645E-5</v>
      </c>
      <c r="C3551" s="1">
        <v>8.8196135830224697E-7</v>
      </c>
      <c r="D3551">
        <v>0.77586206896551702</v>
      </c>
      <c r="E3551">
        <v>0.90804597701149403</v>
      </c>
      <c r="F3551">
        <v>0.93315508021390403</v>
      </c>
      <c r="G3551">
        <v>0.92105263157894701</v>
      </c>
      <c r="H3551">
        <v>0.79120879120879095</v>
      </c>
      <c r="I3551">
        <v>0.81343283582089598</v>
      </c>
      <c r="J3551" s="1">
        <v>1</v>
      </c>
      <c r="K3551" t="s">
        <v>23241</v>
      </c>
      <c r="L3551" t="s">
        <v>30346</v>
      </c>
      <c r="M3551" t="s">
        <v>30347</v>
      </c>
    </row>
    <row r="3552" spans="1:13">
      <c r="A3552" s="1" t="s">
        <v>5569</v>
      </c>
      <c r="B3552">
        <v>1.18581237446846E-5</v>
      </c>
      <c r="C3552" s="1">
        <v>1.6073012863006201E-6</v>
      </c>
      <c r="D3552">
        <v>0</v>
      </c>
      <c r="E3552">
        <v>2.4590163934426201E-2</v>
      </c>
      <c r="F3552">
        <v>0.11184210526315801</v>
      </c>
      <c r="G3552">
        <v>0</v>
      </c>
      <c r="H3552">
        <v>0.13709677419354799</v>
      </c>
      <c r="I3552">
        <v>7.3529411764705899E-2</v>
      </c>
      <c r="J3552" s="1">
        <v>0</v>
      </c>
      <c r="K3552" t="s">
        <v>23238</v>
      </c>
      <c r="L3552" t="s">
        <v>30348</v>
      </c>
      <c r="M3552" t="s">
        <v>30349</v>
      </c>
    </row>
    <row r="3553" spans="1:13">
      <c r="A3553" s="1" t="s">
        <v>5570</v>
      </c>
      <c r="B3553">
        <v>1.03353830161939E-4</v>
      </c>
      <c r="C3553" s="1">
        <v>4.3736564915150997E-5</v>
      </c>
      <c r="D3553">
        <v>0.33333333333333298</v>
      </c>
      <c r="E3553">
        <v>0.86619718309859195</v>
      </c>
      <c r="F3553">
        <v>0.30069930069930101</v>
      </c>
      <c r="G3553">
        <v>1</v>
      </c>
      <c r="H3553">
        <v>0.296296296296296</v>
      </c>
      <c r="I3553">
        <v>0.48484848484848497</v>
      </c>
      <c r="J3553" s="1">
        <v>9.0909090909090898E-2</v>
      </c>
      <c r="K3553" t="s">
        <v>23241</v>
      </c>
      <c r="L3553" t="s">
        <v>30350</v>
      </c>
      <c r="M3553" t="s">
        <v>30351</v>
      </c>
    </row>
    <row r="3554" spans="1:13">
      <c r="A3554" s="1" t="s">
        <v>5571</v>
      </c>
      <c r="B3554">
        <v>4.3783494101554401E-5</v>
      </c>
      <c r="C3554" s="1">
        <v>9.2145144101398599E-5</v>
      </c>
      <c r="D3554">
        <v>0</v>
      </c>
      <c r="E3554">
        <v>0</v>
      </c>
      <c r="F3554">
        <v>0.11377245508981999</v>
      </c>
      <c r="G3554">
        <v>0</v>
      </c>
      <c r="H3554">
        <v>1.5151515151515201E-2</v>
      </c>
      <c r="I3554">
        <v>5.31914893617021E-3</v>
      </c>
      <c r="J3554" s="1">
        <v>0</v>
      </c>
      <c r="K3554" t="s">
        <v>23242</v>
      </c>
      <c r="L3554" t="s">
        <v>30352</v>
      </c>
      <c r="M3554" t="s">
        <v>30353</v>
      </c>
    </row>
    <row r="3555" spans="1:13">
      <c r="A3555" s="1" t="s">
        <v>5572</v>
      </c>
      <c r="B3555">
        <v>1.2278831323996099E-4</v>
      </c>
      <c r="C3555" s="1">
        <v>1.8839584057435999E-6</v>
      </c>
      <c r="D3555">
        <v>0.953125</v>
      </c>
      <c r="E3555">
        <v>0.66666666666666696</v>
      </c>
      <c r="F3555">
        <v>0.97692307692307701</v>
      </c>
      <c r="G3555">
        <v>0.96226415094339601</v>
      </c>
      <c r="H3555">
        <v>0.98148148148148195</v>
      </c>
      <c r="I3555">
        <v>0.96153846153846201</v>
      </c>
      <c r="J3555" s="1">
        <v>0.63636363636363602</v>
      </c>
      <c r="K3555" t="s">
        <v>23238</v>
      </c>
      <c r="L3555" t="s">
        <v>30354</v>
      </c>
      <c r="M3555" t="s">
        <v>30355</v>
      </c>
    </row>
    <row r="3556" spans="1:13">
      <c r="A3556" s="1" t="s">
        <v>5573</v>
      </c>
      <c r="B3556">
        <v>9.9308186450579707E-4</v>
      </c>
      <c r="C3556" s="1">
        <v>8.5716644385228395E-5</v>
      </c>
      <c r="D3556">
        <v>0.453125</v>
      </c>
      <c r="E3556">
        <v>0.75789473684210495</v>
      </c>
      <c r="F3556">
        <v>0.145604395604396</v>
      </c>
      <c r="G3556">
        <v>0.47115384615384598</v>
      </c>
      <c r="H3556">
        <v>0.24545454545454501</v>
      </c>
      <c r="I3556">
        <v>0.41071428571428598</v>
      </c>
      <c r="J3556" s="1">
        <v>1</v>
      </c>
      <c r="K3556" t="s">
        <v>23241</v>
      </c>
      <c r="L3556" t="s">
        <v>30356</v>
      </c>
      <c r="M3556" t="s">
        <v>30357</v>
      </c>
    </row>
    <row r="3557" spans="1:13">
      <c r="A3557" s="1" t="s">
        <v>5574</v>
      </c>
      <c r="B3557">
        <v>1.8219208393013701E-6</v>
      </c>
      <c r="C3557" s="1">
        <v>1.0249164286796899E-7</v>
      </c>
      <c r="D3557">
        <v>0.6875</v>
      </c>
      <c r="E3557">
        <v>0.89130434782608703</v>
      </c>
      <c r="F3557">
        <v>0.88541666666666696</v>
      </c>
      <c r="G3557">
        <v>0.34285714285714303</v>
      </c>
      <c r="H3557">
        <v>0.859375</v>
      </c>
      <c r="I3557">
        <v>0.681034482758621</v>
      </c>
      <c r="J3557" s="1">
        <v>1</v>
      </c>
      <c r="K3557" t="s">
        <v>23240</v>
      </c>
      <c r="L3557" t="s">
        <v>30358</v>
      </c>
      <c r="M3557" t="s">
        <v>30359</v>
      </c>
    </row>
    <row r="3558" spans="1:13">
      <c r="A3558" s="1" t="s">
        <v>5575</v>
      </c>
      <c r="B3558">
        <v>4.5791512926121296E-6</v>
      </c>
      <c r="C3558" s="1">
        <v>1.40607560306018E-5</v>
      </c>
      <c r="D3558">
        <v>3.3333333333333298E-2</v>
      </c>
      <c r="E3558">
        <v>3.5714285714285698E-2</v>
      </c>
      <c r="F3558">
        <v>9.6666666666666706E-2</v>
      </c>
      <c r="G3558">
        <v>1.7857142857142901E-2</v>
      </c>
      <c r="H3558">
        <v>0.13068181818181801</v>
      </c>
      <c r="I3558">
        <v>9.0909090909090898E-2</v>
      </c>
      <c r="J3558" s="1">
        <v>0</v>
      </c>
      <c r="K3558" t="s">
        <v>23239</v>
      </c>
      <c r="L3558" t="s">
        <v>30360</v>
      </c>
      <c r="M3558" t="s">
        <v>30361</v>
      </c>
    </row>
    <row r="3559" spans="1:13">
      <c r="A3559" s="1" t="s">
        <v>5576</v>
      </c>
      <c r="B3559">
        <v>6.7454395474573006E-8</v>
      </c>
      <c r="C3559" s="1">
        <v>2.26266588643636E-5</v>
      </c>
      <c r="D3559">
        <v>1</v>
      </c>
      <c r="E3559">
        <v>1</v>
      </c>
      <c r="F3559">
        <v>0.96666666666666701</v>
      </c>
      <c r="G3559">
        <v>0.91666666666666696</v>
      </c>
      <c r="H3559">
        <v>0.88383838383838398</v>
      </c>
      <c r="I3559">
        <v>0.96590909090909105</v>
      </c>
      <c r="J3559" s="1" t="s">
        <v>23229</v>
      </c>
      <c r="K3559" t="s">
        <v>23239</v>
      </c>
      <c r="L3559" t="s">
        <v>30362</v>
      </c>
      <c r="M3559" t="s">
        <v>30363</v>
      </c>
    </row>
    <row r="3560" spans="1:13">
      <c r="A3560" s="1" t="s">
        <v>5577</v>
      </c>
      <c r="B3560">
        <v>2.64883277796691E-5</v>
      </c>
      <c r="C3560" s="1">
        <v>5.5443747847400497E-7</v>
      </c>
      <c r="D3560">
        <v>1</v>
      </c>
      <c r="E3560">
        <v>1</v>
      </c>
      <c r="F3560">
        <v>0.81415929203539805</v>
      </c>
      <c r="G3560">
        <v>1</v>
      </c>
      <c r="H3560">
        <v>0.93888888888888899</v>
      </c>
      <c r="I3560">
        <v>0.94117647058823495</v>
      </c>
      <c r="J3560" s="1">
        <v>1</v>
      </c>
      <c r="K3560" t="s">
        <v>23240</v>
      </c>
      <c r="L3560" t="s">
        <v>30364</v>
      </c>
      <c r="M3560" t="s">
        <v>30365</v>
      </c>
    </row>
    <row r="3561" spans="1:13">
      <c r="A3561" s="1" t="s">
        <v>5578</v>
      </c>
      <c r="B3561">
        <v>1.42756091948849E-7</v>
      </c>
      <c r="C3561" s="1">
        <v>2.4042356709146501E-4</v>
      </c>
      <c r="D3561">
        <v>0.765625</v>
      </c>
      <c r="E3561">
        <v>0.68965517241379304</v>
      </c>
      <c r="F3561">
        <v>0.33937823834196901</v>
      </c>
      <c r="G3561">
        <v>1.1111111111111099E-2</v>
      </c>
      <c r="H3561">
        <v>6.25E-2</v>
      </c>
      <c r="I3561">
        <v>7.69230769230769E-2</v>
      </c>
      <c r="J3561" s="1" t="s">
        <v>23229</v>
      </c>
      <c r="K3561" t="s">
        <v>23242</v>
      </c>
      <c r="L3561" t="s">
        <v>30366</v>
      </c>
      <c r="M3561" t="s">
        <v>30367</v>
      </c>
    </row>
    <row r="3562" spans="1:13">
      <c r="A3562" s="1" t="s">
        <v>5579</v>
      </c>
      <c r="B3562">
        <v>2.0745646135334798E-6</v>
      </c>
      <c r="C3562" s="1">
        <v>1.2707683153939501E-6</v>
      </c>
      <c r="D3562">
        <v>3.3333333333333298E-2</v>
      </c>
      <c r="E3562">
        <v>6.0240963855421699E-3</v>
      </c>
      <c r="F3562">
        <v>5.6497175141242903E-3</v>
      </c>
      <c r="G3562">
        <v>3.125E-2</v>
      </c>
      <c r="H3562">
        <v>0</v>
      </c>
      <c r="I3562">
        <v>0</v>
      </c>
      <c r="J3562" s="1">
        <v>0</v>
      </c>
      <c r="K3562" t="s">
        <v>23238</v>
      </c>
      <c r="L3562" t="s">
        <v>30368</v>
      </c>
      <c r="M3562" t="s">
        <v>30369</v>
      </c>
    </row>
    <row r="3563" spans="1:13">
      <c r="A3563" s="1" t="s">
        <v>5580</v>
      </c>
      <c r="B3563">
        <v>2.5099094168052001E-8</v>
      </c>
      <c r="C3563" s="1">
        <v>6.4598933478754504E-6</v>
      </c>
      <c r="D3563">
        <v>1</v>
      </c>
      <c r="E3563">
        <v>0.99418604651162801</v>
      </c>
      <c r="F3563">
        <v>0.99476439790575899</v>
      </c>
      <c r="G3563">
        <v>0.59433962264150897</v>
      </c>
      <c r="H3563">
        <v>0.96261682242990698</v>
      </c>
      <c r="I3563">
        <v>0.90384615384615397</v>
      </c>
      <c r="J3563" s="1">
        <v>0.9</v>
      </c>
      <c r="K3563" t="s">
        <v>23241</v>
      </c>
      <c r="L3563" t="s">
        <v>30370</v>
      </c>
      <c r="M3563" t="s">
        <v>30371</v>
      </c>
    </row>
    <row r="3564" spans="1:13">
      <c r="A3564" s="1" t="s">
        <v>5581</v>
      </c>
      <c r="B3564">
        <v>9.4748363801665801E-11</v>
      </c>
      <c r="C3564" s="1">
        <v>3.3976404956400302E-8</v>
      </c>
      <c r="D3564">
        <v>1</v>
      </c>
      <c r="E3564">
        <v>0.99390243902439002</v>
      </c>
      <c r="F3564">
        <v>1</v>
      </c>
      <c r="G3564">
        <v>1</v>
      </c>
      <c r="H3564">
        <v>1</v>
      </c>
      <c r="I3564">
        <v>1</v>
      </c>
      <c r="J3564" s="1" t="s">
        <v>23229</v>
      </c>
      <c r="K3564" t="s">
        <v>23238</v>
      </c>
      <c r="L3564" t="s">
        <v>30372</v>
      </c>
      <c r="M3564" t="s">
        <v>30373</v>
      </c>
    </row>
    <row r="3565" spans="1:13">
      <c r="A3565" s="1" t="s">
        <v>5582</v>
      </c>
      <c r="B3565">
        <v>8.2302631932241104E-8</v>
      </c>
      <c r="C3565" s="1">
        <v>2.80760552360111E-7</v>
      </c>
      <c r="D3565">
        <v>1</v>
      </c>
      <c r="E3565">
        <v>0.98275862068965503</v>
      </c>
      <c r="F3565">
        <v>1</v>
      </c>
      <c r="G3565">
        <v>1</v>
      </c>
      <c r="H3565">
        <v>1</v>
      </c>
      <c r="I3565">
        <v>0.99122807017543901</v>
      </c>
      <c r="J3565" s="1">
        <v>1</v>
      </c>
      <c r="K3565" t="s">
        <v>23238</v>
      </c>
      <c r="L3565" t="s">
        <v>30374</v>
      </c>
      <c r="M3565" t="s">
        <v>30375</v>
      </c>
    </row>
    <row r="3566" spans="1:13">
      <c r="A3566" s="1" t="s">
        <v>5583</v>
      </c>
      <c r="B3566">
        <v>3.6294165860878001E-4</v>
      </c>
      <c r="C3566" s="1">
        <v>4.3393079812522998E-4</v>
      </c>
      <c r="D3566">
        <v>0</v>
      </c>
      <c r="E3566">
        <v>5.4945054945054897E-3</v>
      </c>
      <c r="F3566">
        <v>0.37048192771084298</v>
      </c>
      <c r="G3566">
        <v>0</v>
      </c>
      <c r="H3566">
        <v>0.21176470588235299</v>
      </c>
      <c r="I3566">
        <v>4.1666666666666699E-2</v>
      </c>
      <c r="J3566" s="1">
        <v>0</v>
      </c>
      <c r="K3566" t="s">
        <v>23241</v>
      </c>
      <c r="L3566" t="s">
        <v>30376</v>
      </c>
      <c r="M3566" t="s">
        <v>30377</v>
      </c>
    </row>
    <row r="3567" spans="1:13">
      <c r="A3567" s="1" t="s">
        <v>5584</v>
      </c>
      <c r="B3567">
        <v>4.8199753753493802E-5</v>
      </c>
      <c r="C3567" s="1">
        <v>3.71689582799809E-6</v>
      </c>
      <c r="D3567">
        <v>0.9</v>
      </c>
      <c r="E3567">
        <v>0.66265060240963902</v>
      </c>
      <c r="F3567">
        <v>0.97122302158273399</v>
      </c>
      <c r="G3567">
        <v>1</v>
      </c>
      <c r="H3567">
        <v>0.99242424242424199</v>
      </c>
      <c r="I3567">
        <v>0.97297297297297303</v>
      </c>
      <c r="J3567" s="1">
        <v>1</v>
      </c>
      <c r="K3567" t="s">
        <v>23239</v>
      </c>
      <c r="L3567" t="s">
        <v>30378</v>
      </c>
      <c r="M3567" t="s">
        <v>30379</v>
      </c>
    </row>
    <row r="3568" spans="1:13">
      <c r="A3568" s="1" t="s">
        <v>5585</v>
      </c>
      <c r="B3568">
        <v>2.6157495622013201E-5</v>
      </c>
      <c r="C3568" s="1">
        <v>7.8569722591102104E-7</v>
      </c>
      <c r="D3568">
        <v>0.96296296296296302</v>
      </c>
      <c r="E3568">
        <v>0.82051282051282004</v>
      </c>
      <c r="F3568">
        <v>1</v>
      </c>
      <c r="G3568">
        <v>1</v>
      </c>
      <c r="H3568">
        <v>1</v>
      </c>
      <c r="I3568">
        <v>0.89285714285714302</v>
      </c>
      <c r="J3568" s="1">
        <v>1</v>
      </c>
      <c r="K3568" t="s">
        <v>23239</v>
      </c>
      <c r="L3568" t="s">
        <v>30380</v>
      </c>
      <c r="M3568" t="s">
        <v>30381</v>
      </c>
    </row>
    <row r="3569" spans="1:13">
      <c r="A3569" s="1" t="s">
        <v>5586</v>
      </c>
      <c r="B3569">
        <v>6.8320082926891104E-6</v>
      </c>
      <c r="C3569" s="1">
        <v>3.8333851082636203E-8</v>
      </c>
      <c r="D3569">
        <v>0.92857142857142905</v>
      </c>
      <c r="E3569">
        <v>0.93506493506493504</v>
      </c>
      <c r="F3569">
        <v>0.76271186440677996</v>
      </c>
      <c r="G3569">
        <v>1</v>
      </c>
      <c r="H3569">
        <v>0.80813953488372103</v>
      </c>
      <c r="I3569">
        <v>0.96610169491525399</v>
      </c>
      <c r="J3569" s="1">
        <v>1</v>
      </c>
      <c r="K3569" t="s">
        <v>23238</v>
      </c>
      <c r="L3569" t="s">
        <v>30382</v>
      </c>
      <c r="M3569" t="s">
        <v>30383</v>
      </c>
    </row>
    <row r="3570" spans="1:13">
      <c r="A3570" s="1" t="s">
        <v>5587</v>
      </c>
      <c r="B3570">
        <v>2.00126810385192E-5</v>
      </c>
      <c r="C3570" s="1">
        <v>3.8027776750149101E-4</v>
      </c>
      <c r="D3570">
        <v>0.984375</v>
      </c>
      <c r="E3570">
        <v>0.921875</v>
      </c>
      <c r="F3570">
        <v>0.81282051282051304</v>
      </c>
      <c r="G3570">
        <v>1</v>
      </c>
      <c r="H3570">
        <v>0.96052631578947401</v>
      </c>
      <c r="I3570">
        <v>0.94</v>
      </c>
      <c r="J3570" s="1">
        <v>1</v>
      </c>
      <c r="K3570" t="s">
        <v>23240</v>
      </c>
      <c r="L3570" t="s">
        <v>30384</v>
      </c>
      <c r="M3570" t="s">
        <v>30385</v>
      </c>
    </row>
    <row r="3571" spans="1:13">
      <c r="A3571" s="1" t="s">
        <v>5588</v>
      </c>
      <c r="B3571">
        <v>5.2806050552757401E-7</v>
      </c>
      <c r="C3571" s="1">
        <v>4.2673976393596896E-6</v>
      </c>
      <c r="D3571">
        <v>0.96875</v>
      </c>
      <c r="E3571">
        <v>0.98958333333333304</v>
      </c>
      <c r="F3571">
        <v>0.982051282051282</v>
      </c>
      <c r="G3571">
        <v>0.96969696969696995</v>
      </c>
      <c r="H3571">
        <v>0.99528301886792403</v>
      </c>
      <c r="I3571">
        <v>0.98584905660377398</v>
      </c>
      <c r="J3571" s="1">
        <v>0.59090909090909105</v>
      </c>
      <c r="K3571" t="s">
        <v>23240</v>
      </c>
      <c r="L3571" t="s">
        <v>30386</v>
      </c>
      <c r="M3571" t="s">
        <v>30387</v>
      </c>
    </row>
    <row r="3572" spans="1:13">
      <c r="A3572" s="1" t="s">
        <v>5589</v>
      </c>
      <c r="B3572">
        <v>3.8561177611438502E-5</v>
      </c>
      <c r="C3572" s="1">
        <v>5.4687759029809705E-4</v>
      </c>
      <c r="D3572">
        <v>0.921875</v>
      </c>
      <c r="E3572">
        <v>1</v>
      </c>
      <c r="F3572">
        <v>0.65159574468085102</v>
      </c>
      <c r="G3572">
        <v>0.353658536585366</v>
      </c>
      <c r="H3572">
        <v>0.39784946236559099</v>
      </c>
      <c r="I3572">
        <v>0.53508771929824595</v>
      </c>
      <c r="J3572" s="1">
        <v>1</v>
      </c>
      <c r="K3572" t="s">
        <v>23237</v>
      </c>
      <c r="L3572" t="s">
        <v>30388</v>
      </c>
      <c r="M3572" t="s">
        <v>30389</v>
      </c>
    </row>
    <row r="3573" spans="1:13">
      <c r="A3573" s="1" t="s">
        <v>5590</v>
      </c>
      <c r="B3573">
        <v>9.4297050459162608E-9</v>
      </c>
      <c r="C3573" s="1">
        <v>5.3074872889534398E-6</v>
      </c>
      <c r="D3573">
        <v>1</v>
      </c>
      <c r="E3573">
        <v>1</v>
      </c>
      <c r="F3573">
        <v>0.99664429530201304</v>
      </c>
      <c r="G3573">
        <v>0.80952380952380998</v>
      </c>
      <c r="H3573">
        <v>0.987341772151899</v>
      </c>
      <c r="I3573">
        <v>0.85454545454545405</v>
      </c>
      <c r="J3573" s="1">
        <v>1</v>
      </c>
      <c r="K3573" t="s">
        <v>23240</v>
      </c>
      <c r="L3573" t="s">
        <v>30390</v>
      </c>
      <c r="M3573" t="s">
        <v>30391</v>
      </c>
    </row>
    <row r="3574" spans="1:13">
      <c r="A3574" s="1" t="s">
        <v>5591</v>
      </c>
      <c r="B3574">
        <v>5.95236116514759E-5</v>
      </c>
      <c r="C3574" s="1">
        <v>4.1867612168435298E-6</v>
      </c>
      <c r="D3574">
        <v>0.79032258064516103</v>
      </c>
      <c r="E3574">
        <v>1</v>
      </c>
      <c r="F3574">
        <v>0.953125</v>
      </c>
      <c r="G3574">
        <v>1</v>
      </c>
      <c r="H3574">
        <v>0.99456521739130399</v>
      </c>
      <c r="I3574">
        <v>0.99193548387096797</v>
      </c>
      <c r="J3574" s="1">
        <v>1</v>
      </c>
      <c r="K3574" t="s">
        <v>23238</v>
      </c>
      <c r="L3574" t="s">
        <v>30392</v>
      </c>
      <c r="M3574" t="s">
        <v>30393</v>
      </c>
    </row>
    <row r="3575" spans="1:13">
      <c r="A3575" s="1" t="s">
        <v>5592</v>
      </c>
      <c r="B3575">
        <v>1.0113929581038001E-7</v>
      </c>
      <c r="C3575" s="1">
        <v>2.42854276922189E-7</v>
      </c>
      <c r="D3575">
        <v>1</v>
      </c>
      <c r="E3575">
        <v>0.99479166666666696</v>
      </c>
      <c r="F3575">
        <v>0.997435897435897</v>
      </c>
      <c r="G3575">
        <v>1</v>
      </c>
      <c r="H3575">
        <v>0.99553571428571397</v>
      </c>
      <c r="I3575">
        <v>1</v>
      </c>
      <c r="J3575" s="1">
        <v>0.86363636363636398</v>
      </c>
      <c r="K3575" t="s">
        <v>23241</v>
      </c>
      <c r="L3575" t="s">
        <v>30394</v>
      </c>
      <c r="M3575" t="s">
        <v>30395</v>
      </c>
    </row>
    <row r="3576" spans="1:13">
      <c r="A3576" s="1" t="s">
        <v>5593</v>
      </c>
      <c r="B3576">
        <v>1.4944276768314301E-8</v>
      </c>
      <c r="C3576" s="1">
        <v>1.5116075944450199E-7</v>
      </c>
      <c r="D3576">
        <v>1</v>
      </c>
      <c r="E3576">
        <v>1</v>
      </c>
      <c r="F3576">
        <v>1</v>
      </c>
      <c r="G3576">
        <v>0.99090909090909096</v>
      </c>
      <c r="H3576">
        <v>0.99047619047619095</v>
      </c>
      <c r="I3576">
        <v>0.98876404494381998</v>
      </c>
      <c r="J3576" s="1">
        <v>1</v>
      </c>
      <c r="K3576" t="s">
        <v>23240</v>
      </c>
      <c r="L3576" t="s">
        <v>30396</v>
      </c>
      <c r="M3576" t="s">
        <v>30397</v>
      </c>
    </row>
    <row r="3577" spans="1:13">
      <c r="A3577" s="1" t="s">
        <v>5594</v>
      </c>
      <c r="B3577">
        <v>4.9382390897767396E-6</v>
      </c>
      <c r="C3577" s="1">
        <v>4.33349440366416E-5</v>
      </c>
      <c r="D3577">
        <v>8.0645161290322606E-2</v>
      </c>
      <c r="E3577">
        <v>0.31034482758620702</v>
      </c>
      <c r="F3577">
        <v>0.17272727272727301</v>
      </c>
      <c r="G3577">
        <v>0.51388888888888895</v>
      </c>
      <c r="H3577">
        <v>0.28488372093023301</v>
      </c>
      <c r="I3577">
        <v>0.23214285714285701</v>
      </c>
      <c r="J3577" s="1">
        <v>0</v>
      </c>
      <c r="K3577" t="s">
        <v>23241</v>
      </c>
      <c r="L3577" t="s">
        <v>30398</v>
      </c>
      <c r="M3577" t="s">
        <v>30399</v>
      </c>
    </row>
    <row r="3578" spans="1:13">
      <c r="A3578" s="1" t="s">
        <v>5595</v>
      </c>
      <c r="B3578">
        <v>4.9401103407335597E-7</v>
      </c>
      <c r="C3578" s="1">
        <v>2.2203601105810198E-5</v>
      </c>
      <c r="D3578">
        <v>1.7857142857142901E-2</v>
      </c>
      <c r="E3578">
        <v>0</v>
      </c>
      <c r="F3578">
        <v>8.7301587301587297E-2</v>
      </c>
      <c r="G3578">
        <v>0.64285714285714302</v>
      </c>
      <c r="H3578">
        <v>0.22463768115942001</v>
      </c>
      <c r="I3578">
        <v>0.28947368421052599</v>
      </c>
      <c r="J3578" s="1" t="s">
        <v>23229</v>
      </c>
      <c r="K3578" t="s">
        <v>23242</v>
      </c>
      <c r="L3578" t="s">
        <v>30400</v>
      </c>
      <c r="M3578" t="s">
        <v>30401</v>
      </c>
    </row>
    <row r="3579" spans="1:13">
      <c r="A3579" s="1" t="s">
        <v>5596</v>
      </c>
      <c r="B3579">
        <v>4.77510734786834E-6</v>
      </c>
      <c r="C3579" s="1">
        <v>2.5602586207625701E-4</v>
      </c>
      <c r="D3579">
        <v>0.31666666666666698</v>
      </c>
      <c r="E3579">
        <v>0.53749999999999998</v>
      </c>
      <c r="F3579">
        <v>0.67272727272727295</v>
      </c>
      <c r="G3579">
        <v>0.197368421052632</v>
      </c>
      <c r="H3579">
        <v>0.31976744186046502</v>
      </c>
      <c r="I3579">
        <v>0.11607142857142901</v>
      </c>
      <c r="J3579" s="1">
        <v>0</v>
      </c>
      <c r="K3579" t="s">
        <v>23241</v>
      </c>
      <c r="L3579" t="s">
        <v>30402</v>
      </c>
      <c r="M3579" t="s">
        <v>30403</v>
      </c>
    </row>
    <row r="3580" spans="1:13">
      <c r="A3580" s="1" t="s">
        <v>5597</v>
      </c>
      <c r="B3580">
        <v>4.8185914222650098E-5</v>
      </c>
      <c r="C3580" s="1">
        <v>2.4884868574631199E-5</v>
      </c>
      <c r="D3580">
        <v>6.25E-2</v>
      </c>
      <c r="E3580">
        <v>5.2083333333333296E-3</v>
      </c>
      <c r="F3580">
        <v>0.15897435897435899</v>
      </c>
      <c r="G3580">
        <v>1.8181818181818198E-2</v>
      </c>
      <c r="H3580">
        <v>5.7522123893805302E-2</v>
      </c>
      <c r="I3580">
        <v>5.5084745762711898E-2</v>
      </c>
      <c r="J3580" s="1">
        <v>0.13636363636363599</v>
      </c>
      <c r="K3580" t="s">
        <v>23241</v>
      </c>
      <c r="L3580" t="s">
        <v>30404</v>
      </c>
      <c r="M3580" t="s">
        <v>30405</v>
      </c>
    </row>
    <row r="3581" spans="1:13">
      <c r="A3581" s="1" t="s">
        <v>5598</v>
      </c>
      <c r="B3581">
        <v>4.8748017921147097E-7</v>
      </c>
      <c r="C3581" s="1">
        <v>7.3012737923380598E-8</v>
      </c>
      <c r="D3581">
        <v>0.97222222222222199</v>
      </c>
      <c r="E3581">
        <v>1</v>
      </c>
      <c r="F3581">
        <v>1</v>
      </c>
      <c r="G3581">
        <v>1</v>
      </c>
      <c r="H3581">
        <v>1</v>
      </c>
      <c r="I3581">
        <v>1</v>
      </c>
      <c r="J3581" s="1" t="s">
        <v>23229</v>
      </c>
      <c r="K3581" t="s">
        <v>23241</v>
      </c>
      <c r="L3581" t="s">
        <v>30406</v>
      </c>
      <c r="M3581" t="s">
        <v>30407</v>
      </c>
    </row>
    <row r="3582" spans="1:13">
      <c r="A3582" s="1" t="s">
        <v>5599</v>
      </c>
      <c r="B3582">
        <v>2.60494333794731E-6</v>
      </c>
      <c r="C3582" s="1">
        <v>6.4661626559958801E-6</v>
      </c>
      <c r="D3582">
        <v>0.69354838709677402</v>
      </c>
      <c r="E3582">
        <v>0.9</v>
      </c>
      <c r="F3582">
        <v>0.84558823529411797</v>
      </c>
      <c r="G3582">
        <v>1</v>
      </c>
      <c r="H3582">
        <v>0.96825396825396803</v>
      </c>
      <c r="I3582">
        <v>0.84375</v>
      </c>
      <c r="J3582" s="1">
        <v>1</v>
      </c>
      <c r="K3582" t="s">
        <v>23240</v>
      </c>
      <c r="L3582" t="s">
        <v>30408</v>
      </c>
      <c r="M3582" t="s">
        <v>30409</v>
      </c>
    </row>
    <row r="3583" spans="1:13">
      <c r="A3583" s="1" t="s">
        <v>5600</v>
      </c>
      <c r="B3583">
        <v>2.6043339361492098E-5</v>
      </c>
      <c r="C3583" s="1">
        <v>7.4833188797161803E-5</v>
      </c>
      <c r="D3583">
        <v>0.85483870967741904</v>
      </c>
      <c r="E3583">
        <v>0.99479166666666696</v>
      </c>
      <c r="F3583">
        <v>0.981958762886598</v>
      </c>
      <c r="G3583">
        <v>0.97413793103448298</v>
      </c>
      <c r="H3583">
        <v>0.96818181818181803</v>
      </c>
      <c r="I3583">
        <v>0.84913793103448298</v>
      </c>
      <c r="J3583" s="1">
        <v>1</v>
      </c>
      <c r="K3583" t="s">
        <v>23238</v>
      </c>
      <c r="L3583" t="s">
        <v>30410</v>
      </c>
      <c r="M3583" t="s">
        <v>30411</v>
      </c>
    </row>
    <row r="3584" spans="1:13">
      <c r="A3584" s="1" t="s">
        <v>5601</v>
      </c>
      <c r="B3584">
        <v>5.8674125690269802E-7</v>
      </c>
      <c r="C3584" s="1">
        <v>2.7353321075888099E-5</v>
      </c>
      <c r="D3584">
        <v>1</v>
      </c>
      <c r="E3584">
        <v>1</v>
      </c>
      <c r="F3584">
        <v>1</v>
      </c>
      <c r="G3584">
        <v>0.76388888888888895</v>
      </c>
      <c r="H3584">
        <v>0.97402597402597402</v>
      </c>
      <c r="I3584">
        <v>0.91071428571428603</v>
      </c>
      <c r="J3584" s="1">
        <v>1</v>
      </c>
      <c r="K3584" t="s">
        <v>23237</v>
      </c>
      <c r="L3584" t="s">
        <v>30412</v>
      </c>
      <c r="M3584" t="s">
        <v>30413</v>
      </c>
    </row>
    <row r="3585" spans="1:13">
      <c r="A3585" s="1" t="s">
        <v>5602</v>
      </c>
      <c r="B3585">
        <v>1.1031701256828799E-7</v>
      </c>
      <c r="C3585" s="1">
        <v>2.85637810377278E-5</v>
      </c>
      <c r="D3585">
        <v>1</v>
      </c>
      <c r="E3585">
        <v>0.99479166666666696</v>
      </c>
      <c r="F3585">
        <v>0.99740932642487001</v>
      </c>
      <c r="G3585">
        <v>1</v>
      </c>
      <c r="H3585">
        <v>0.96111111111111103</v>
      </c>
      <c r="I3585">
        <v>1</v>
      </c>
      <c r="J3585" s="1">
        <v>1</v>
      </c>
      <c r="K3585" t="s">
        <v>23238</v>
      </c>
      <c r="L3585" t="s">
        <v>30414</v>
      </c>
      <c r="M3585" t="s">
        <v>30415</v>
      </c>
    </row>
    <row r="3586" spans="1:13">
      <c r="A3586" s="1" t="s">
        <v>5603</v>
      </c>
      <c r="B3586">
        <v>2.6571616433587299E-6</v>
      </c>
      <c r="C3586" s="1">
        <v>1.4768883560905799E-6</v>
      </c>
      <c r="D3586">
        <v>1</v>
      </c>
      <c r="E3586">
        <v>1</v>
      </c>
      <c r="F3586">
        <v>0.94</v>
      </c>
      <c r="G3586">
        <v>1</v>
      </c>
      <c r="H3586">
        <v>0.99431818181818199</v>
      </c>
      <c r="I3586">
        <v>1</v>
      </c>
      <c r="J3586" s="1">
        <v>1</v>
      </c>
      <c r="K3586" t="s">
        <v>23241</v>
      </c>
      <c r="L3586" t="s">
        <v>30416</v>
      </c>
      <c r="M3586" t="s">
        <v>30417</v>
      </c>
    </row>
    <row r="3587" spans="1:13">
      <c r="A3587" s="1" t="s">
        <v>5604</v>
      </c>
      <c r="B3587">
        <v>6.8488246677850302E-9</v>
      </c>
      <c r="C3587" s="1">
        <v>2.1985569442590399E-5</v>
      </c>
      <c r="D3587">
        <v>0.22413793103448301</v>
      </c>
      <c r="E3587">
        <v>0.2</v>
      </c>
      <c r="F3587">
        <v>0.84545454545454501</v>
      </c>
      <c r="G3587">
        <v>0.105263157894737</v>
      </c>
      <c r="H3587">
        <v>0.81944444444444398</v>
      </c>
      <c r="I3587">
        <v>0.33695652173912999</v>
      </c>
      <c r="J3587" s="1">
        <v>1</v>
      </c>
      <c r="K3587" t="s">
        <v>23238</v>
      </c>
      <c r="L3587" t="s">
        <v>30418</v>
      </c>
      <c r="M3587" t="s">
        <v>30419</v>
      </c>
    </row>
    <row r="3588" spans="1:13">
      <c r="A3588" s="1" t="s">
        <v>5605</v>
      </c>
      <c r="B3588">
        <v>1.97575808112769E-7</v>
      </c>
      <c r="C3588" s="1">
        <v>4.3093653834922702E-5</v>
      </c>
      <c r="D3588">
        <v>0.53448275862068995</v>
      </c>
      <c r="E3588">
        <v>0.85632183908046</v>
      </c>
      <c r="F3588">
        <v>0.972413793103448</v>
      </c>
      <c r="G3588">
        <v>0.91071428571428603</v>
      </c>
      <c r="H3588">
        <v>0.94578313253012003</v>
      </c>
      <c r="I3588">
        <v>0.76</v>
      </c>
      <c r="J3588" s="1">
        <v>1</v>
      </c>
      <c r="K3588" t="s">
        <v>23240</v>
      </c>
      <c r="L3588" t="s">
        <v>30420</v>
      </c>
      <c r="M3588" t="s">
        <v>30421</v>
      </c>
    </row>
    <row r="3589" spans="1:13">
      <c r="A3589" s="1" t="s">
        <v>5606</v>
      </c>
      <c r="B3589">
        <v>8.5114653615090096E-7</v>
      </c>
      <c r="C3589" s="1">
        <v>5.0476181088971703E-6</v>
      </c>
      <c r="D3589">
        <v>0</v>
      </c>
      <c r="E3589">
        <v>0</v>
      </c>
      <c r="F3589">
        <v>1.35135135135135E-2</v>
      </c>
      <c r="G3589">
        <v>0</v>
      </c>
      <c r="H3589">
        <v>7.8125E-2</v>
      </c>
      <c r="I3589">
        <v>0</v>
      </c>
      <c r="J3589" s="1" t="s">
        <v>23229</v>
      </c>
      <c r="K3589" t="s">
        <v>23238</v>
      </c>
      <c r="L3589" t="s">
        <v>30422</v>
      </c>
      <c r="M3589" t="s">
        <v>30423</v>
      </c>
    </row>
    <row r="3590" spans="1:13">
      <c r="A3590" s="1" t="s">
        <v>5607</v>
      </c>
      <c r="B3590">
        <v>7.6456973408264395E-5</v>
      </c>
      <c r="C3590" s="1">
        <v>3.14603574985459E-3</v>
      </c>
      <c r="D3590">
        <v>0.109375</v>
      </c>
      <c r="E3590">
        <v>0.16145833333333301</v>
      </c>
      <c r="F3590">
        <v>0.243589743589744</v>
      </c>
      <c r="G3590">
        <v>0.98780487804878003</v>
      </c>
      <c r="H3590">
        <v>0.98170731707317105</v>
      </c>
      <c r="I3590">
        <v>0.93859649122806998</v>
      </c>
      <c r="J3590" s="1">
        <v>0.75</v>
      </c>
      <c r="K3590" t="s">
        <v>23241</v>
      </c>
      <c r="L3590" t="s">
        <v>30424</v>
      </c>
      <c r="M3590" t="s">
        <v>30425</v>
      </c>
    </row>
    <row r="3591" spans="1:13">
      <c r="A3591" s="1" t="s">
        <v>5608</v>
      </c>
      <c r="B3591">
        <v>3.5617459301781701E-6</v>
      </c>
      <c r="C3591" s="1">
        <v>1.36264297848191E-5</v>
      </c>
      <c r="D3591">
        <v>0</v>
      </c>
      <c r="E3591">
        <v>0</v>
      </c>
      <c r="F3591">
        <v>0</v>
      </c>
      <c r="G3591">
        <v>0.57692307692307698</v>
      </c>
      <c r="H3591">
        <v>3.9325842696629199E-2</v>
      </c>
      <c r="I3591">
        <v>0.105769230769231</v>
      </c>
      <c r="J3591" s="1" t="s">
        <v>23229</v>
      </c>
      <c r="K3591" t="s">
        <v>23237</v>
      </c>
      <c r="L3591" t="s">
        <v>30426</v>
      </c>
      <c r="M3591" t="s">
        <v>30427</v>
      </c>
    </row>
    <row r="3592" spans="1:13">
      <c r="A3592" s="1" t="s">
        <v>5609</v>
      </c>
      <c r="B3592">
        <v>1.28413703703293E-5</v>
      </c>
      <c r="C3592" s="1">
        <v>3.0759563712106597E-5</v>
      </c>
      <c r="D3592">
        <v>0.11111111111111099</v>
      </c>
      <c r="E3592">
        <v>6.1643835616438401E-2</v>
      </c>
      <c r="F3592">
        <v>6.13496932515337E-3</v>
      </c>
      <c r="G3592">
        <v>0</v>
      </c>
      <c r="H3592">
        <v>0</v>
      </c>
      <c r="I3592">
        <v>0.126582278481013</v>
      </c>
      <c r="J3592" s="1" t="s">
        <v>23229</v>
      </c>
      <c r="K3592" t="s">
        <v>23239</v>
      </c>
      <c r="L3592" t="s">
        <v>30428</v>
      </c>
      <c r="M3592" t="s">
        <v>30429</v>
      </c>
    </row>
    <row r="3593" spans="1:13">
      <c r="A3593" s="1" t="s">
        <v>5610</v>
      </c>
      <c r="B3593">
        <v>1.2468137987954801E-4</v>
      </c>
      <c r="C3593" s="1">
        <v>1.3216429835689701E-4</v>
      </c>
      <c r="D3593">
        <v>0.984375</v>
      </c>
      <c r="E3593">
        <v>0.99444444444444402</v>
      </c>
      <c r="F3593">
        <v>0.719444444444444</v>
      </c>
      <c r="G3593">
        <v>0.984375</v>
      </c>
      <c r="H3593">
        <v>0.90588235294117603</v>
      </c>
      <c r="I3593">
        <v>1</v>
      </c>
      <c r="J3593" s="1">
        <v>0.95</v>
      </c>
      <c r="K3593" t="s">
        <v>23238</v>
      </c>
      <c r="L3593" t="s">
        <v>30430</v>
      </c>
      <c r="M3593" t="s">
        <v>30431</v>
      </c>
    </row>
    <row r="3594" spans="1:13">
      <c r="A3594" s="1" t="s">
        <v>5611</v>
      </c>
      <c r="B3594">
        <v>9.3875606297540007E-6</v>
      </c>
      <c r="C3594" s="1">
        <v>1.05454896924565E-6</v>
      </c>
      <c r="D3594">
        <v>0</v>
      </c>
      <c r="E3594">
        <v>0.39655172413793099</v>
      </c>
      <c r="F3594">
        <v>3.7037037037037E-2</v>
      </c>
      <c r="G3594">
        <v>0</v>
      </c>
      <c r="H3594">
        <v>2.74725274725275E-2</v>
      </c>
      <c r="I3594">
        <v>2.0833333333333301E-2</v>
      </c>
      <c r="J3594" s="1" t="s">
        <v>23229</v>
      </c>
      <c r="K3594" t="s">
        <v>23238</v>
      </c>
      <c r="L3594" t="s">
        <v>30432</v>
      </c>
      <c r="M3594" t="s">
        <v>30433</v>
      </c>
    </row>
    <row r="3595" spans="1:13">
      <c r="A3595" s="1" t="s">
        <v>5612</v>
      </c>
      <c r="B3595">
        <v>4.9202246251133599E-6</v>
      </c>
      <c r="C3595" s="1">
        <v>2.4445187558367601E-5</v>
      </c>
      <c r="D3595">
        <v>7.69230769230769E-2</v>
      </c>
      <c r="E3595">
        <v>9.2592592592592601E-2</v>
      </c>
      <c r="F3595">
        <v>0.62903225806451601</v>
      </c>
      <c r="G3595">
        <v>7.8947368421052599E-2</v>
      </c>
      <c r="H3595">
        <v>0.537313432835821</v>
      </c>
      <c r="I3595">
        <v>0.125</v>
      </c>
      <c r="J3595" s="1">
        <v>0</v>
      </c>
      <c r="K3595" t="s">
        <v>23238</v>
      </c>
      <c r="L3595" t="s">
        <v>30434</v>
      </c>
      <c r="M3595" t="s">
        <v>30435</v>
      </c>
    </row>
    <row r="3596" spans="1:13">
      <c r="A3596" s="1" t="s">
        <v>5613</v>
      </c>
      <c r="B3596">
        <v>1.50505175335876E-5</v>
      </c>
      <c r="C3596" s="1">
        <v>1.6591804249437199E-6</v>
      </c>
      <c r="D3596">
        <v>0.453125</v>
      </c>
      <c r="E3596">
        <v>0.18888888888888899</v>
      </c>
      <c r="F3596">
        <v>5.8479532163742701E-2</v>
      </c>
      <c r="G3596">
        <v>0</v>
      </c>
      <c r="H3596">
        <v>2.7173913043478298E-2</v>
      </c>
      <c r="I3596">
        <v>9.7014925373134303E-2</v>
      </c>
      <c r="J3596" s="1">
        <v>0</v>
      </c>
      <c r="K3596" t="s">
        <v>23240</v>
      </c>
      <c r="L3596" t="s">
        <v>30436</v>
      </c>
      <c r="M3596" t="s">
        <v>30437</v>
      </c>
    </row>
    <row r="3597" spans="1:13">
      <c r="A3597" s="1" t="s">
        <v>5614</v>
      </c>
      <c r="B3597">
        <v>1.92912331610779E-5</v>
      </c>
      <c r="C3597" s="1">
        <v>5.6329121122206502E-6</v>
      </c>
      <c r="D3597">
        <v>1</v>
      </c>
      <c r="E3597">
        <v>1</v>
      </c>
      <c r="F3597">
        <v>0.909574468085106</v>
      </c>
      <c r="G3597">
        <v>1</v>
      </c>
      <c r="H3597">
        <v>0.76315789473684204</v>
      </c>
      <c r="I3597">
        <v>0.98684210526315796</v>
      </c>
      <c r="J3597" s="1">
        <v>1</v>
      </c>
      <c r="K3597" t="s">
        <v>23237</v>
      </c>
      <c r="L3597" t="s">
        <v>30438</v>
      </c>
      <c r="M3597" t="s">
        <v>30439</v>
      </c>
    </row>
    <row r="3598" spans="1:13">
      <c r="A3598" s="1" t="s">
        <v>5615</v>
      </c>
      <c r="B3598">
        <v>1.0129981371936999E-6</v>
      </c>
      <c r="C3598" s="1">
        <v>2.9834161712482099E-5</v>
      </c>
      <c r="D3598">
        <v>0.97499999999999998</v>
      </c>
      <c r="E3598">
        <v>1</v>
      </c>
      <c r="F3598">
        <v>0.961832061068702</v>
      </c>
      <c r="G3598">
        <v>0.90540540540540504</v>
      </c>
      <c r="H3598">
        <v>0.88953488372093004</v>
      </c>
      <c r="I3598">
        <v>0.90476190476190499</v>
      </c>
      <c r="J3598" s="1">
        <v>1</v>
      </c>
      <c r="K3598" t="s">
        <v>23239</v>
      </c>
      <c r="L3598" t="s">
        <v>30440</v>
      </c>
      <c r="M3598" t="s">
        <v>30441</v>
      </c>
    </row>
    <row r="3599" spans="1:13">
      <c r="A3599" s="1" t="s">
        <v>5616</v>
      </c>
      <c r="B3599">
        <v>1.3148235294125501E-5</v>
      </c>
      <c r="C3599" s="1">
        <v>2.32375121743335E-7</v>
      </c>
      <c r="D3599">
        <v>1</v>
      </c>
      <c r="E3599">
        <v>0.95348837209302295</v>
      </c>
      <c r="F3599">
        <v>1</v>
      </c>
      <c r="G3599">
        <v>1</v>
      </c>
      <c r="H3599">
        <v>1</v>
      </c>
      <c r="I3599">
        <v>1</v>
      </c>
      <c r="J3599" s="1">
        <v>1</v>
      </c>
      <c r="K3599" t="s">
        <v>23239</v>
      </c>
      <c r="L3599" t="s">
        <v>30442</v>
      </c>
      <c r="M3599" t="s">
        <v>30443</v>
      </c>
    </row>
    <row r="3600" spans="1:13">
      <c r="A3600" s="1" t="s">
        <v>5617</v>
      </c>
      <c r="B3600">
        <v>4.6773886846999701E-5</v>
      </c>
      <c r="C3600" s="1">
        <v>1.85124441334087E-4</v>
      </c>
      <c r="D3600">
        <v>1</v>
      </c>
      <c r="E3600">
        <v>1</v>
      </c>
      <c r="F3600">
        <v>0.84183673469387799</v>
      </c>
      <c r="G3600">
        <v>0.93333333333333302</v>
      </c>
      <c r="H3600">
        <v>0.94897959183673497</v>
      </c>
      <c r="I3600">
        <v>0.96376811594202905</v>
      </c>
      <c r="J3600" s="1">
        <v>1</v>
      </c>
      <c r="K3600" t="s">
        <v>23242</v>
      </c>
      <c r="L3600" t="s">
        <v>30444</v>
      </c>
      <c r="M3600" t="s">
        <v>30445</v>
      </c>
    </row>
    <row r="3601" spans="1:13">
      <c r="A3601" s="1" t="s">
        <v>5618</v>
      </c>
      <c r="B3601">
        <v>7.2307367624097096E-5</v>
      </c>
      <c r="C3601" s="1">
        <v>1.5536566675462E-6</v>
      </c>
      <c r="D3601">
        <v>0.85714285714285698</v>
      </c>
      <c r="E3601">
        <v>0.75974025974026005</v>
      </c>
      <c r="F3601">
        <v>0.99358974358974395</v>
      </c>
      <c r="G3601">
        <v>1</v>
      </c>
      <c r="H3601">
        <v>1</v>
      </c>
      <c r="I3601">
        <v>1</v>
      </c>
      <c r="J3601" s="1">
        <v>1</v>
      </c>
      <c r="K3601" t="s">
        <v>23238</v>
      </c>
      <c r="L3601" t="s">
        <v>30446</v>
      </c>
      <c r="M3601" t="s">
        <v>30447</v>
      </c>
    </row>
    <row r="3602" spans="1:13">
      <c r="A3602" s="1" t="s">
        <v>5619</v>
      </c>
      <c r="B3602">
        <v>1.50771949669852E-5</v>
      </c>
      <c r="C3602" s="1">
        <v>1.8220866885381101E-5</v>
      </c>
      <c r="D3602">
        <v>0.5</v>
      </c>
      <c r="E3602">
        <v>8.4415584415584402E-2</v>
      </c>
      <c r="F3602">
        <v>0.95555555555555605</v>
      </c>
      <c r="G3602">
        <v>1</v>
      </c>
      <c r="H3602">
        <v>0.93243243243243201</v>
      </c>
      <c r="I3602">
        <v>0.89024390243902396</v>
      </c>
      <c r="J3602" s="1">
        <v>1</v>
      </c>
      <c r="K3602" t="s">
        <v>23241</v>
      </c>
      <c r="L3602" t="s">
        <v>30448</v>
      </c>
      <c r="M3602" t="s">
        <v>30449</v>
      </c>
    </row>
    <row r="3603" spans="1:13">
      <c r="A3603" s="1" t="s">
        <v>5620</v>
      </c>
      <c r="B3603">
        <v>2.1888923732519201E-5</v>
      </c>
      <c r="C3603" s="1">
        <v>4.4793523537904902E-6</v>
      </c>
      <c r="D3603">
        <v>1</v>
      </c>
      <c r="E3603">
        <v>1</v>
      </c>
      <c r="F3603">
        <v>1</v>
      </c>
      <c r="G3603">
        <v>0.95</v>
      </c>
      <c r="H3603">
        <v>0.86301369863013699</v>
      </c>
      <c r="I3603">
        <v>0.98571428571428599</v>
      </c>
      <c r="J3603" s="1">
        <v>1</v>
      </c>
      <c r="K3603" t="s">
        <v>23241</v>
      </c>
      <c r="L3603" t="s">
        <v>30450</v>
      </c>
      <c r="M3603" t="s">
        <v>30451</v>
      </c>
    </row>
    <row r="3604" spans="1:13">
      <c r="A3604" s="1" t="s">
        <v>5621</v>
      </c>
      <c r="B3604">
        <v>9.9016584800785503E-5</v>
      </c>
      <c r="C3604" s="1">
        <v>3.1850285503318898E-5</v>
      </c>
      <c r="D3604">
        <v>1</v>
      </c>
      <c r="E3604">
        <v>0.80645161290322598</v>
      </c>
      <c r="F3604">
        <v>0.97520661157024802</v>
      </c>
      <c r="G3604">
        <v>1</v>
      </c>
      <c r="H3604">
        <v>1</v>
      </c>
      <c r="I3604">
        <v>0.99295774647887303</v>
      </c>
      <c r="J3604" s="1">
        <v>1</v>
      </c>
      <c r="K3604" t="s">
        <v>23240</v>
      </c>
      <c r="L3604" t="s">
        <v>30452</v>
      </c>
      <c r="M3604" t="s">
        <v>30453</v>
      </c>
    </row>
    <row r="3605" spans="1:13">
      <c r="A3605" s="1" t="s">
        <v>5622</v>
      </c>
      <c r="B3605">
        <v>3.6064396558501903E-5</v>
      </c>
      <c r="C3605" s="1">
        <v>3.9998317588689699E-6</v>
      </c>
      <c r="D3605">
        <v>0.91379310344827602</v>
      </c>
      <c r="E3605">
        <v>0.67857142857142905</v>
      </c>
      <c r="F3605">
        <v>0.90948275862068995</v>
      </c>
      <c r="G3605">
        <v>1</v>
      </c>
      <c r="H3605">
        <v>0.96527777777777801</v>
      </c>
      <c r="I3605">
        <v>1</v>
      </c>
      <c r="J3605" s="1">
        <v>1</v>
      </c>
      <c r="K3605" t="s">
        <v>23238</v>
      </c>
      <c r="L3605" t="s">
        <v>30454</v>
      </c>
      <c r="M3605" t="s">
        <v>30455</v>
      </c>
    </row>
    <row r="3606" spans="1:13">
      <c r="A3606" s="1" t="s">
        <v>5623</v>
      </c>
      <c r="B3606">
        <v>4.9346630297164797E-7</v>
      </c>
      <c r="C3606" s="1">
        <v>5.16112853192327E-6</v>
      </c>
      <c r="D3606">
        <v>0</v>
      </c>
      <c r="E3606">
        <v>0</v>
      </c>
      <c r="F3606">
        <v>0</v>
      </c>
      <c r="G3606">
        <v>0.625</v>
      </c>
      <c r="H3606">
        <v>0</v>
      </c>
      <c r="I3606">
        <v>0.13888888888888901</v>
      </c>
      <c r="J3606" s="1">
        <v>0</v>
      </c>
      <c r="K3606" t="s">
        <v>23242</v>
      </c>
      <c r="L3606" t="s">
        <v>30456</v>
      </c>
      <c r="M3606" t="s">
        <v>30457</v>
      </c>
    </row>
    <row r="3607" spans="1:13">
      <c r="A3607" s="1" t="s">
        <v>5624</v>
      </c>
      <c r="B3607">
        <v>3.0637026331970599E-5</v>
      </c>
      <c r="C3607" s="1">
        <v>2.4960461548660498E-5</v>
      </c>
      <c r="D3607">
        <v>0</v>
      </c>
      <c r="E3607">
        <v>0</v>
      </c>
      <c r="F3607">
        <v>0.16844919786096299</v>
      </c>
      <c r="G3607">
        <v>0</v>
      </c>
      <c r="H3607">
        <v>0</v>
      </c>
      <c r="I3607">
        <v>0</v>
      </c>
      <c r="J3607" s="1">
        <v>0</v>
      </c>
      <c r="K3607" t="s">
        <v>23241</v>
      </c>
      <c r="L3607" t="s">
        <v>30458</v>
      </c>
      <c r="M3607" t="s">
        <v>30459</v>
      </c>
    </row>
    <row r="3608" spans="1:13">
      <c r="A3608" s="1" t="s">
        <v>5625</v>
      </c>
      <c r="B3608">
        <v>2.26273852044803E-6</v>
      </c>
      <c r="C3608" s="1">
        <v>6.2695045902511998E-5</v>
      </c>
      <c r="D3608">
        <v>0.112903225806452</v>
      </c>
      <c r="E3608">
        <v>0.379746835443038</v>
      </c>
      <c r="F3608">
        <v>0.225308641975309</v>
      </c>
      <c r="G3608">
        <v>0.240740740740741</v>
      </c>
      <c r="H3608">
        <v>3.8461538461538498E-2</v>
      </c>
      <c r="I3608">
        <v>0.17948717948717899</v>
      </c>
      <c r="J3608" s="1">
        <v>0</v>
      </c>
      <c r="K3608" t="s">
        <v>23238</v>
      </c>
      <c r="L3608" t="s">
        <v>30460</v>
      </c>
      <c r="M3608" t="s">
        <v>30461</v>
      </c>
    </row>
    <row r="3609" spans="1:13">
      <c r="A3609" s="1" t="s">
        <v>5626</v>
      </c>
      <c r="B3609">
        <v>1.2130061106075201E-5</v>
      </c>
      <c r="C3609" s="1">
        <v>2.6882939750240202E-7</v>
      </c>
      <c r="D3609">
        <v>0.984375</v>
      </c>
      <c r="E3609">
        <v>1</v>
      </c>
      <c r="F3609">
        <v>0.97891566265060204</v>
      </c>
      <c r="G3609">
        <v>0.95121951219512202</v>
      </c>
      <c r="H3609">
        <v>0.99418604651162801</v>
      </c>
      <c r="I3609">
        <v>0.96721311475409799</v>
      </c>
      <c r="J3609" s="1">
        <v>1</v>
      </c>
      <c r="K3609" t="s">
        <v>23238</v>
      </c>
      <c r="L3609" t="s">
        <v>30462</v>
      </c>
      <c r="M3609" t="s">
        <v>30463</v>
      </c>
    </row>
    <row r="3610" spans="1:13">
      <c r="A3610" s="1" t="s">
        <v>5627</v>
      </c>
      <c r="B3610">
        <v>5.2927603227647202E-7</v>
      </c>
      <c r="C3610" s="1">
        <v>7.6419896736887299E-7</v>
      </c>
      <c r="D3610">
        <v>0</v>
      </c>
      <c r="E3610">
        <v>6.5789473684210497E-3</v>
      </c>
      <c r="F3610">
        <v>7.6923076923076901E-3</v>
      </c>
      <c r="G3610">
        <v>0</v>
      </c>
      <c r="H3610">
        <v>9.0909090909090905E-3</v>
      </c>
      <c r="I3610">
        <v>0</v>
      </c>
      <c r="J3610" s="1">
        <v>0</v>
      </c>
      <c r="K3610" t="s">
        <v>23238</v>
      </c>
      <c r="L3610" t="s">
        <v>30464</v>
      </c>
      <c r="M3610" t="s">
        <v>30465</v>
      </c>
    </row>
    <row r="3611" spans="1:13">
      <c r="A3611" s="1" t="s">
        <v>5628</v>
      </c>
      <c r="B3611">
        <v>3.3473615924267998E-5</v>
      </c>
      <c r="C3611" s="1">
        <v>1.93587749363621E-5</v>
      </c>
      <c r="D3611">
        <v>0</v>
      </c>
      <c r="E3611">
        <v>0</v>
      </c>
      <c r="F3611">
        <v>4.2372881355932202E-2</v>
      </c>
      <c r="G3611">
        <v>0</v>
      </c>
      <c r="H3611">
        <v>1.2820512820512799E-2</v>
      </c>
      <c r="I3611">
        <v>0</v>
      </c>
      <c r="J3611" s="1" t="s">
        <v>23229</v>
      </c>
      <c r="K3611" t="s">
        <v>23238</v>
      </c>
      <c r="L3611" t="s">
        <v>30466</v>
      </c>
      <c r="M3611" t="s">
        <v>30467</v>
      </c>
    </row>
    <row r="3612" spans="1:13">
      <c r="A3612" s="1" t="s">
        <v>5629</v>
      </c>
      <c r="B3612">
        <v>5.1689235502743199E-6</v>
      </c>
      <c r="C3612" s="1">
        <v>4.3564329477516999E-6</v>
      </c>
      <c r="D3612">
        <v>1</v>
      </c>
      <c r="E3612">
        <v>1</v>
      </c>
      <c r="F3612">
        <v>0.99226804123711299</v>
      </c>
      <c r="G3612">
        <v>0.85344827586206895</v>
      </c>
      <c r="H3612">
        <v>0.98660714285714302</v>
      </c>
      <c r="I3612">
        <v>0.85365853658536595</v>
      </c>
      <c r="J3612" s="1">
        <v>1</v>
      </c>
      <c r="K3612" t="s">
        <v>23238</v>
      </c>
      <c r="L3612" t="s">
        <v>30468</v>
      </c>
      <c r="M3612" t="s">
        <v>30469</v>
      </c>
    </row>
    <row r="3613" spans="1:13">
      <c r="A3613" s="1" t="s">
        <v>5630</v>
      </c>
      <c r="B3613">
        <v>4.5560580750527498E-7</v>
      </c>
      <c r="C3613" s="1">
        <v>3.7266484696997899E-7</v>
      </c>
      <c r="D3613">
        <v>1</v>
      </c>
      <c r="E3613">
        <v>0.98888888888888904</v>
      </c>
      <c r="F3613">
        <v>0.99210526315789505</v>
      </c>
      <c r="G3613">
        <v>1</v>
      </c>
      <c r="H3613">
        <v>0.99411764705882399</v>
      </c>
      <c r="I3613">
        <v>0.96078431372549</v>
      </c>
      <c r="J3613" s="1">
        <v>9.0909090909090898E-2</v>
      </c>
      <c r="K3613" t="s">
        <v>23240</v>
      </c>
      <c r="L3613" t="s">
        <v>30470</v>
      </c>
      <c r="M3613" t="s">
        <v>30471</v>
      </c>
    </row>
    <row r="3614" spans="1:13">
      <c r="A3614" s="1" t="s">
        <v>5631</v>
      </c>
      <c r="B3614">
        <v>2.68957374759839E-6</v>
      </c>
      <c r="C3614" s="1">
        <v>4.6049539429925001E-7</v>
      </c>
      <c r="D3614">
        <v>0.98387096774193505</v>
      </c>
      <c r="E3614">
        <v>1</v>
      </c>
      <c r="F3614">
        <v>0.99481865284974103</v>
      </c>
      <c r="G3614">
        <v>0.98863636363636398</v>
      </c>
      <c r="H3614">
        <v>0.99504950495049505</v>
      </c>
      <c r="I3614">
        <v>0.99295774647887303</v>
      </c>
      <c r="J3614" s="1">
        <v>0</v>
      </c>
      <c r="K3614" t="s">
        <v>23240</v>
      </c>
      <c r="L3614" t="s">
        <v>30472</v>
      </c>
      <c r="M3614" t="s">
        <v>30473</v>
      </c>
    </row>
    <row r="3615" spans="1:13">
      <c r="A3615" s="1" t="s">
        <v>5632</v>
      </c>
      <c r="B3615">
        <v>3.2448261861142398E-4</v>
      </c>
      <c r="C3615" s="1">
        <v>4.6051142774784999E-5</v>
      </c>
      <c r="D3615">
        <v>0.74193548387096797</v>
      </c>
      <c r="E3615">
        <v>0.71875</v>
      </c>
      <c r="F3615">
        <v>0.93589743589743601</v>
      </c>
      <c r="G3615">
        <v>0.99122807017543901</v>
      </c>
      <c r="H3615">
        <v>0.99115044247787598</v>
      </c>
      <c r="I3615">
        <v>0.97199999999999998</v>
      </c>
      <c r="J3615" s="1">
        <v>1</v>
      </c>
      <c r="K3615" t="s">
        <v>23238</v>
      </c>
      <c r="L3615" t="s">
        <v>30474</v>
      </c>
      <c r="M3615" t="s">
        <v>30475</v>
      </c>
    </row>
    <row r="3616" spans="1:13">
      <c r="A3616" s="1" t="s">
        <v>5633</v>
      </c>
      <c r="B3616">
        <v>4.1102910263946103E-6</v>
      </c>
      <c r="C3616" s="1">
        <v>1.5247792870360101E-5</v>
      </c>
      <c r="D3616">
        <v>0.98275862068965503</v>
      </c>
      <c r="E3616">
        <v>1</v>
      </c>
      <c r="F3616">
        <v>0.93650793650793696</v>
      </c>
      <c r="G3616">
        <v>0.97058823529411797</v>
      </c>
      <c r="H3616">
        <v>0.97619047619047605</v>
      </c>
      <c r="I3616">
        <v>0.92682926829268297</v>
      </c>
      <c r="J3616" s="1">
        <v>1</v>
      </c>
      <c r="K3616" t="s">
        <v>23239</v>
      </c>
      <c r="L3616" t="s">
        <v>30476</v>
      </c>
      <c r="M3616" t="s">
        <v>30477</v>
      </c>
    </row>
    <row r="3617" spans="1:13">
      <c r="A3617" s="1" t="s">
        <v>5634</v>
      </c>
      <c r="B3617">
        <v>1.00705176860705E-8</v>
      </c>
      <c r="C3617" s="1">
        <v>1.5885901353374E-5</v>
      </c>
      <c r="D3617">
        <v>1</v>
      </c>
      <c r="E3617">
        <v>1</v>
      </c>
      <c r="F3617">
        <v>0.919075144508671</v>
      </c>
      <c r="G3617">
        <v>1</v>
      </c>
      <c r="H3617">
        <v>1</v>
      </c>
      <c r="I3617">
        <v>1</v>
      </c>
      <c r="J3617" s="1" t="s">
        <v>23229</v>
      </c>
      <c r="K3617" t="s">
        <v>23241</v>
      </c>
      <c r="L3617" t="s">
        <v>30478</v>
      </c>
      <c r="M3617" t="s">
        <v>30479</v>
      </c>
    </row>
    <row r="3618" spans="1:13">
      <c r="A3618" s="1" t="s">
        <v>5635</v>
      </c>
      <c r="B3618">
        <v>3.12760385456978E-7</v>
      </c>
      <c r="C3618" s="1">
        <v>1.6989934945944201E-6</v>
      </c>
      <c r="D3618">
        <v>0</v>
      </c>
      <c r="E3618">
        <v>0</v>
      </c>
      <c r="F3618">
        <v>0</v>
      </c>
      <c r="G3618">
        <v>0.31818181818181801</v>
      </c>
      <c r="H3618">
        <v>3.5353535353535401E-2</v>
      </c>
      <c r="I3618">
        <v>1.1904761904761901E-2</v>
      </c>
      <c r="J3618" s="1">
        <v>0</v>
      </c>
      <c r="K3618" t="s">
        <v>23237</v>
      </c>
      <c r="L3618" t="s">
        <v>30480</v>
      </c>
      <c r="M3618" t="s">
        <v>30481</v>
      </c>
    </row>
    <row r="3619" spans="1:13">
      <c r="A3619" s="1" t="s">
        <v>5636</v>
      </c>
      <c r="B3619">
        <v>4.1500496664489898E-7</v>
      </c>
      <c r="C3619" s="1">
        <v>1.56670375169479E-5</v>
      </c>
      <c r="D3619">
        <v>0</v>
      </c>
      <c r="E3619">
        <v>1.1904761904761901E-2</v>
      </c>
      <c r="F3619">
        <v>0.14873417721519</v>
      </c>
      <c r="G3619">
        <v>0</v>
      </c>
      <c r="H3619">
        <v>0.13709677419354799</v>
      </c>
      <c r="I3619">
        <v>0</v>
      </c>
      <c r="J3619" s="1">
        <v>0</v>
      </c>
      <c r="K3619" t="s">
        <v>23239</v>
      </c>
      <c r="L3619" t="s">
        <v>30482</v>
      </c>
      <c r="M3619" t="s">
        <v>30483</v>
      </c>
    </row>
    <row r="3620" spans="1:13">
      <c r="A3620" s="1" t="s">
        <v>5637</v>
      </c>
      <c r="B3620">
        <v>7.6660167640189993E-9</v>
      </c>
      <c r="C3620" s="1">
        <v>2.7587290835390701E-6</v>
      </c>
      <c r="D3620">
        <v>1</v>
      </c>
      <c r="E3620">
        <v>0.99411764705882399</v>
      </c>
      <c r="F3620">
        <v>1</v>
      </c>
      <c r="G3620">
        <v>0.65</v>
      </c>
      <c r="H3620">
        <v>0.974683544303797</v>
      </c>
      <c r="I3620">
        <v>0.97058823529411797</v>
      </c>
      <c r="J3620" s="1">
        <v>1</v>
      </c>
      <c r="K3620" t="s">
        <v>23237</v>
      </c>
      <c r="L3620" t="s">
        <v>30484</v>
      </c>
      <c r="M3620" t="s">
        <v>30485</v>
      </c>
    </row>
    <row r="3621" spans="1:13">
      <c r="A3621" s="1" t="s">
        <v>5638</v>
      </c>
      <c r="B3621">
        <v>1.14368204738923E-6</v>
      </c>
      <c r="C3621" s="1">
        <v>1.8172842337544799E-5</v>
      </c>
      <c r="D3621">
        <v>0</v>
      </c>
      <c r="E3621">
        <v>0</v>
      </c>
      <c r="F3621">
        <v>9.1623036649214701E-2</v>
      </c>
      <c r="G3621">
        <v>0</v>
      </c>
      <c r="H3621">
        <v>5.2631578947368403E-3</v>
      </c>
      <c r="I3621">
        <v>0</v>
      </c>
      <c r="J3621" s="1" t="s">
        <v>23229</v>
      </c>
      <c r="K3621" t="s">
        <v>23238</v>
      </c>
      <c r="L3621" t="s">
        <v>30486</v>
      </c>
      <c r="M3621" t="s">
        <v>30487</v>
      </c>
    </row>
    <row r="3622" spans="1:13">
      <c r="A3622" s="1" t="s">
        <v>5639</v>
      </c>
      <c r="B3622">
        <v>5.0738678982650602E-5</v>
      </c>
      <c r="C3622" s="1">
        <v>3.0480643731836302E-4</v>
      </c>
      <c r="D3622">
        <v>0</v>
      </c>
      <c r="E3622">
        <v>0</v>
      </c>
      <c r="F3622">
        <v>0.118131868131868</v>
      </c>
      <c r="G3622">
        <v>0.161764705882353</v>
      </c>
      <c r="H3622">
        <v>0.26136363636363602</v>
      </c>
      <c r="I3622">
        <v>0.40384615384615402</v>
      </c>
      <c r="J3622" s="1">
        <v>0</v>
      </c>
      <c r="K3622" t="s">
        <v>23237</v>
      </c>
      <c r="L3622" t="s">
        <v>30488</v>
      </c>
      <c r="M3622" t="s">
        <v>30489</v>
      </c>
    </row>
    <row r="3623" spans="1:13">
      <c r="A3623" s="1" t="s">
        <v>5640</v>
      </c>
      <c r="B3623">
        <v>2.4249301136132701E-7</v>
      </c>
      <c r="C3623" s="1">
        <v>1.2521538480086699E-6</v>
      </c>
      <c r="D3623">
        <v>9.6774193548387094E-2</v>
      </c>
      <c r="E3623">
        <v>0</v>
      </c>
      <c r="F3623">
        <v>3.05555555555556E-2</v>
      </c>
      <c r="G3623">
        <v>0</v>
      </c>
      <c r="H3623">
        <v>1.41509433962264E-2</v>
      </c>
      <c r="I3623">
        <v>0</v>
      </c>
      <c r="J3623" s="1">
        <v>1</v>
      </c>
      <c r="K3623" t="s">
        <v>23238</v>
      </c>
      <c r="L3623" t="s">
        <v>30490</v>
      </c>
      <c r="M3623" t="s">
        <v>30491</v>
      </c>
    </row>
    <row r="3624" spans="1:13">
      <c r="A3624" s="1" t="s">
        <v>5641</v>
      </c>
      <c r="B3624">
        <v>6.6002983531621704E-7</v>
      </c>
      <c r="C3624" s="1">
        <v>1.29951400458668E-6</v>
      </c>
      <c r="D3624">
        <v>0.483870967741935</v>
      </c>
      <c r="E3624">
        <v>0.51063829787234005</v>
      </c>
      <c r="F3624">
        <v>0.23697916666666699</v>
      </c>
      <c r="G3624">
        <v>0.12</v>
      </c>
      <c r="H3624">
        <v>0.223300970873786</v>
      </c>
      <c r="I3624">
        <v>0.2</v>
      </c>
      <c r="J3624" s="1">
        <v>0</v>
      </c>
      <c r="K3624" t="s">
        <v>23238</v>
      </c>
      <c r="L3624" t="s">
        <v>30492</v>
      </c>
      <c r="M3624" t="s">
        <v>30493</v>
      </c>
    </row>
    <row r="3625" spans="1:13">
      <c r="A3625" s="1" t="s">
        <v>5642</v>
      </c>
      <c r="B3625">
        <v>2.1268151189678399E-6</v>
      </c>
      <c r="C3625" s="1">
        <v>4.3446758617121701E-5</v>
      </c>
      <c r="D3625">
        <v>0</v>
      </c>
      <c r="E3625">
        <v>5.6818181818181802E-3</v>
      </c>
      <c r="F3625">
        <v>3.3112582781457001E-3</v>
      </c>
      <c r="G3625">
        <v>0.22641509433962301</v>
      </c>
      <c r="H3625">
        <v>0</v>
      </c>
      <c r="I3625">
        <v>0.26881720430107497</v>
      </c>
      <c r="J3625" s="1">
        <v>4.5454545454545497E-2</v>
      </c>
      <c r="K3625" t="s">
        <v>23241</v>
      </c>
      <c r="L3625" t="s">
        <v>30494</v>
      </c>
      <c r="M3625" t="s">
        <v>30495</v>
      </c>
    </row>
    <row r="3626" spans="1:13">
      <c r="A3626" s="1" t="s">
        <v>5643</v>
      </c>
      <c r="B3626">
        <v>2.20986234429521E-6</v>
      </c>
      <c r="C3626" s="1">
        <v>2.5587397358707601E-5</v>
      </c>
      <c r="D3626">
        <v>0.71052631578947401</v>
      </c>
      <c r="E3626">
        <v>0.96808510638297895</v>
      </c>
      <c r="F3626">
        <v>0.97388059701492502</v>
      </c>
      <c r="G3626">
        <v>1</v>
      </c>
      <c r="H3626">
        <v>1</v>
      </c>
      <c r="I3626">
        <v>1</v>
      </c>
      <c r="J3626" s="1">
        <v>1</v>
      </c>
      <c r="K3626" t="s">
        <v>23241</v>
      </c>
      <c r="L3626" t="s">
        <v>30496</v>
      </c>
      <c r="M3626" t="s">
        <v>30497</v>
      </c>
    </row>
    <row r="3627" spans="1:13">
      <c r="A3627" s="1" t="s">
        <v>5644</v>
      </c>
      <c r="B3627">
        <v>2.19570331628578E-7</v>
      </c>
      <c r="C3627" s="1">
        <v>1.4062264265327301E-6</v>
      </c>
      <c r="D3627">
        <v>0.984375</v>
      </c>
      <c r="E3627">
        <v>0.96629213483146104</v>
      </c>
      <c r="F3627">
        <v>0.982051282051282</v>
      </c>
      <c r="G3627">
        <v>0.91818181818181799</v>
      </c>
      <c r="H3627">
        <v>0.96296296296296302</v>
      </c>
      <c r="I3627">
        <v>0.89075630252100801</v>
      </c>
      <c r="J3627" s="1">
        <v>1</v>
      </c>
      <c r="K3627" t="s">
        <v>23240</v>
      </c>
      <c r="L3627" t="s">
        <v>30498</v>
      </c>
      <c r="M3627" t="s">
        <v>30499</v>
      </c>
    </row>
    <row r="3628" spans="1:13">
      <c r="A3628" s="1" t="s">
        <v>5645</v>
      </c>
      <c r="B3628">
        <v>2.23680126789181E-6</v>
      </c>
      <c r="C3628" s="1">
        <v>8.6132468442091901E-6</v>
      </c>
      <c r="D3628">
        <v>0</v>
      </c>
      <c r="E3628">
        <v>0</v>
      </c>
      <c r="F3628">
        <v>6.9277108433734899E-2</v>
      </c>
      <c r="G3628">
        <v>0</v>
      </c>
      <c r="H3628">
        <v>6.4935064935064896E-3</v>
      </c>
      <c r="I3628">
        <v>0</v>
      </c>
      <c r="J3628" s="1" t="s">
        <v>23229</v>
      </c>
      <c r="K3628" t="s">
        <v>23237</v>
      </c>
      <c r="L3628" t="s">
        <v>30500</v>
      </c>
      <c r="M3628" t="s">
        <v>30501</v>
      </c>
    </row>
    <row r="3629" spans="1:13">
      <c r="A3629" s="1" t="s">
        <v>5646</v>
      </c>
      <c r="B3629">
        <v>1.16498537250481E-4</v>
      </c>
      <c r="C3629" s="1">
        <v>6.5625612925501803E-6</v>
      </c>
      <c r="D3629">
        <v>0.91176470588235303</v>
      </c>
      <c r="E3629">
        <v>0.60465116279069797</v>
      </c>
      <c r="F3629">
        <v>0.98427672955974799</v>
      </c>
      <c r="G3629">
        <v>1</v>
      </c>
      <c r="H3629">
        <v>1</v>
      </c>
      <c r="I3629">
        <v>0.9765625</v>
      </c>
      <c r="J3629" s="1">
        <v>1</v>
      </c>
      <c r="K3629" t="s">
        <v>23238</v>
      </c>
      <c r="L3629" t="s">
        <v>30502</v>
      </c>
      <c r="M3629" t="s">
        <v>30503</v>
      </c>
    </row>
    <row r="3630" spans="1:13">
      <c r="A3630" s="1" t="s">
        <v>5647</v>
      </c>
      <c r="B3630">
        <v>3.8940545438351403E-6</v>
      </c>
      <c r="C3630" s="1">
        <v>7.3712687539013003E-6</v>
      </c>
      <c r="D3630">
        <v>0.859375</v>
      </c>
      <c r="E3630">
        <v>0.89583333333333304</v>
      </c>
      <c r="F3630">
        <v>0.83937823834196901</v>
      </c>
      <c r="G3630">
        <v>0.85454545454545405</v>
      </c>
      <c r="H3630">
        <v>0.70454545454545503</v>
      </c>
      <c r="I3630">
        <v>0.93220338983050799</v>
      </c>
      <c r="J3630" s="1">
        <v>1</v>
      </c>
      <c r="K3630" t="s">
        <v>23241</v>
      </c>
      <c r="L3630" t="s">
        <v>30504</v>
      </c>
      <c r="M3630" t="s">
        <v>30505</v>
      </c>
    </row>
    <row r="3631" spans="1:13">
      <c r="A3631" s="1" t="s">
        <v>5648</v>
      </c>
      <c r="B3631">
        <v>1.9683711850660599E-5</v>
      </c>
      <c r="C3631" s="1">
        <v>3.5454392570310098E-5</v>
      </c>
      <c r="D3631">
        <v>0.92857142857142905</v>
      </c>
      <c r="E3631">
        <v>0.70491803278688503</v>
      </c>
      <c r="F3631">
        <v>0.74796747967479704</v>
      </c>
      <c r="G3631">
        <v>0.90476190476190499</v>
      </c>
      <c r="H3631">
        <v>0.9</v>
      </c>
      <c r="I3631">
        <v>0.91666666666666696</v>
      </c>
      <c r="J3631" s="1" t="s">
        <v>23229</v>
      </c>
      <c r="K3631" t="s">
        <v>23237</v>
      </c>
      <c r="L3631" t="s">
        <v>30506</v>
      </c>
      <c r="M3631" t="s">
        <v>30507</v>
      </c>
    </row>
    <row r="3632" spans="1:13">
      <c r="A3632" s="1" t="s">
        <v>5649</v>
      </c>
      <c r="B3632">
        <v>2.80125713255352E-6</v>
      </c>
      <c r="C3632" s="1">
        <v>5.9217282990353298E-10</v>
      </c>
      <c r="D3632">
        <v>0</v>
      </c>
      <c r="E3632">
        <v>9.2391304347826095E-2</v>
      </c>
      <c r="F3632">
        <v>2.8409090909090901E-3</v>
      </c>
      <c r="G3632">
        <v>0</v>
      </c>
      <c r="H3632">
        <v>0</v>
      </c>
      <c r="I3632">
        <v>0</v>
      </c>
      <c r="J3632" s="1">
        <v>0</v>
      </c>
      <c r="K3632" t="s">
        <v>23239</v>
      </c>
      <c r="L3632" t="s">
        <v>30508</v>
      </c>
      <c r="M3632" t="s">
        <v>30509</v>
      </c>
    </row>
    <row r="3633" spans="1:13">
      <c r="A3633" s="1" t="s">
        <v>5650</v>
      </c>
      <c r="B3633">
        <v>4.3540854829618102E-6</v>
      </c>
      <c r="C3633" s="1">
        <v>4.7750931063708003E-7</v>
      </c>
      <c r="D3633">
        <v>0.19047619047618999</v>
      </c>
      <c r="E3633">
        <v>0</v>
      </c>
      <c r="F3633">
        <v>1.2820512820512799E-2</v>
      </c>
      <c r="G3633">
        <v>0</v>
      </c>
      <c r="H3633">
        <v>1.9230769230769201E-2</v>
      </c>
      <c r="I3633">
        <v>0.14957264957265001</v>
      </c>
      <c r="J3633" s="1">
        <v>0</v>
      </c>
      <c r="K3633" t="s">
        <v>23242</v>
      </c>
      <c r="L3633" t="s">
        <v>30510</v>
      </c>
      <c r="M3633" t="s">
        <v>30511</v>
      </c>
    </row>
    <row r="3634" spans="1:13">
      <c r="A3634" s="1" t="s">
        <v>5651</v>
      </c>
      <c r="B3634">
        <v>0</v>
      </c>
      <c r="C3634" s="1">
        <v>0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 s="1">
        <v>4.5454545454545497E-2</v>
      </c>
      <c r="K3634" t="s">
        <v>23241</v>
      </c>
      <c r="L3634" t="s">
        <v>30512</v>
      </c>
      <c r="M3634" t="s">
        <v>30513</v>
      </c>
    </row>
    <row r="3635" spans="1:13">
      <c r="A3635" s="1" t="s">
        <v>5652</v>
      </c>
      <c r="B3635">
        <v>1.23056792558926E-8</v>
      </c>
      <c r="C3635" s="1">
        <v>4.7427958531147699E-8</v>
      </c>
      <c r="D3635">
        <v>1</v>
      </c>
      <c r="E3635">
        <v>1</v>
      </c>
      <c r="F3635">
        <v>1</v>
      </c>
      <c r="G3635">
        <v>1</v>
      </c>
      <c r="H3635">
        <v>0.96794871794871795</v>
      </c>
      <c r="I3635">
        <v>1</v>
      </c>
      <c r="J3635" s="1">
        <v>1</v>
      </c>
      <c r="K3635" t="s">
        <v>23238</v>
      </c>
      <c r="L3635" t="s">
        <v>30514</v>
      </c>
      <c r="M3635" t="s">
        <v>30515</v>
      </c>
    </row>
    <row r="3636" spans="1:13">
      <c r="A3636" s="1" t="s">
        <v>5653</v>
      </c>
      <c r="B3636">
        <v>5.5321854912287304E-7</v>
      </c>
      <c r="C3636" s="1">
        <v>6.1074369403186605E-7</v>
      </c>
      <c r="D3636">
        <v>1</v>
      </c>
      <c r="E3636">
        <v>1</v>
      </c>
      <c r="F3636">
        <v>0.963917525773196</v>
      </c>
      <c r="G3636">
        <v>1</v>
      </c>
      <c r="H3636">
        <v>0.98543689320388395</v>
      </c>
      <c r="I3636">
        <v>1</v>
      </c>
      <c r="J3636" s="1">
        <v>1</v>
      </c>
      <c r="K3636" t="s">
        <v>23240</v>
      </c>
      <c r="L3636" t="s">
        <v>30516</v>
      </c>
      <c r="M3636" t="s">
        <v>30517</v>
      </c>
    </row>
    <row r="3637" spans="1:13">
      <c r="A3637" s="1" t="s">
        <v>5654</v>
      </c>
      <c r="B3637">
        <v>9.9921080381306694E-6</v>
      </c>
      <c r="C3637" s="1">
        <v>5.5913114961254203E-7</v>
      </c>
      <c r="D3637">
        <v>0.89655172413793105</v>
      </c>
      <c r="E3637">
        <v>0.98305084745762705</v>
      </c>
      <c r="F3637">
        <v>0.98161764705882304</v>
      </c>
      <c r="G3637">
        <v>1</v>
      </c>
      <c r="H3637">
        <v>1</v>
      </c>
      <c r="I3637">
        <v>1</v>
      </c>
      <c r="J3637" s="1" t="s">
        <v>23229</v>
      </c>
      <c r="K3637" t="s">
        <v>23241</v>
      </c>
      <c r="L3637" t="s">
        <v>30518</v>
      </c>
      <c r="M3637" t="s">
        <v>30519</v>
      </c>
    </row>
    <row r="3638" spans="1:13">
      <c r="A3638" s="1" t="s">
        <v>5655</v>
      </c>
      <c r="B3638">
        <v>2.29361172035247E-7</v>
      </c>
      <c r="C3638" s="1">
        <v>3.4096188115819202E-6</v>
      </c>
      <c r="D3638">
        <v>0</v>
      </c>
      <c r="E3638">
        <v>0</v>
      </c>
      <c r="F3638">
        <v>2.9761904761904799E-3</v>
      </c>
      <c r="G3638">
        <v>4.6875E-2</v>
      </c>
      <c r="H3638">
        <v>6.3291139240506302E-3</v>
      </c>
      <c r="I3638">
        <v>3.77358490566038E-2</v>
      </c>
      <c r="J3638" s="1" t="s">
        <v>23229</v>
      </c>
      <c r="K3638" t="s">
        <v>23237</v>
      </c>
      <c r="L3638" t="s">
        <v>30520</v>
      </c>
      <c r="M3638" t="s">
        <v>30521</v>
      </c>
    </row>
    <row r="3639" spans="1:13">
      <c r="A3639" s="1" t="s">
        <v>5656</v>
      </c>
      <c r="B3639">
        <v>2.02876038468114E-7</v>
      </c>
      <c r="C3639" s="1">
        <v>2.84220510275059E-7</v>
      </c>
      <c r="D3639">
        <v>0</v>
      </c>
      <c r="E3639">
        <v>0</v>
      </c>
      <c r="F3639">
        <v>3.1645569620250003E-3</v>
      </c>
      <c r="G3639">
        <v>0</v>
      </c>
      <c r="H3639">
        <v>1.136363636363602E-2</v>
      </c>
      <c r="I3639">
        <v>9.6153846153850253E-3</v>
      </c>
      <c r="J3639" s="1">
        <v>0.15000000000000002</v>
      </c>
      <c r="K3639" t="s">
        <v>23244</v>
      </c>
      <c r="L3639" t="s">
        <v>30522</v>
      </c>
      <c r="M3639" t="s">
        <v>30523</v>
      </c>
    </row>
    <row r="3640" spans="1:13">
      <c r="A3640" s="1" t="s">
        <v>5657</v>
      </c>
      <c r="B3640">
        <v>3.7387626514172402E-8</v>
      </c>
      <c r="C3640" s="1">
        <v>6.9047577137151402E-5</v>
      </c>
      <c r="D3640">
        <v>0.96875</v>
      </c>
      <c r="E3640">
        <v>0.94736842105263197</v>
      </c>
      <c r="F3640">
        <v>0.81151832460732998</v>
      </c>
      <c r="G3640">
        <v>0.95614035087719296</v>
      </c>
      <c r="H3640">
        <v>0.963963963963964</v>
      </c>
      <c r="I3640">
        <v>0.995867768595041</v>
      </c>
      <c r="J3640" s="1">
        <v>1</v>
      </c>
      <c r="K3640" t="s">
        <v>23241</v>
      </c>
      <c r="L3640" t="s">
        <v>30524</v>
      </c>
      <c r="M3640" t="s">
        <v>30525</v>
      </c>
    </row>
    <row r="3641" spans="1:13">
      <c r="A3641" s="1" t="s">
        <v>5658</v>
      </c>
      <c r="B3641">
        <v>4.5899913498985401E-5</v>
      </c>
      <c r="C3641" s="1">
        <v>6.4873626237644898E-5</v>
      </c>
      <c r="D3641">
        <v>7.8125E-2</v>
      </c>
      <c r="E3641">
        <v>0.16666666666666699</v>
      </c>
      <c r="F3641">
        <v>1.1235955056179799E-2</v>
      </c>
      <c r="G3641">
        <v>0.30769230769230799</v>
      </c>
      <c r="H3641">
        <v>0.06</v>
      </c>
      <c r="I3641">
        <v>0.180851063829787</v>
      </c>
      <c r="J3641" s="1">
        <v>0</v>
      </c>
      <c r="K3641" t="s">
        <v>23237</v>
      </c>
      <c r="L3641" t="s">
        <v>30526</v>
      </c>
      <c r="M3641" t="s">
        <v>30527</v>
      </c>
    </row>
    <row r="3642" spans="1:13">
      <c r="A3642" s="1" t="s">
        <v>5659</v>
      </c>
      <c r="B3642">
        <v>7.8999024810339797E-8</v>
      </c>
      <c r="C3642" s="1">
        <v>8.6727243860966701E-7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1.2096774193548401E-2</v>
      </c>
      <c r="J3642" s="1">
        <v>0.36363636363636398</v>
      </c>
      <c r="K3642" t="s">
        <v>23240</v>
      </c>
      <c r="L3642" t="s">
        <v>30528</v>
      </c>
      <c r="M3642" t="s">
        <v>30529</v>
      </c>
    </row>
    <row r="3643" spans="1:13">
      <c r="A3643" s="1" t="s">
        <v>5660</v>
      </c>
      <c r="B3643">
        <v>4.2769702232778702E-4</v>
      </c>
      <c r="C3643" s="1">
        <v>2.9347074301567502E-5</v>
      </c>
      <c r="D3643">
        <v>1</v>
      </c>
      <c r="E3643">
        <v>0.57142857142857095</v>
      </c>
      <c r="F3643">
        <v>1</v>
      </c>
      <c r="G3643">
        <v>0.97142857142857097</v>
      </c>
      <c r="H3643">
        <v>1</v>
      </c>
      <c r="I3643">
        <v>1</v>
      </c>
      <c r="J3643" s="1">
        <v>1</v>
      </c>
      <c r="K3643" t="s">
        <v>23238</v>
      </c>
      <c r="L3643" t="s">
        <v>30530</v>
      </c>
      <c r="M3643" t="s">
        <v>30531</v>
      </c>
    </row>
    <row r="3644" spans="1:13">
      <c r="A3644" s="1" t="s">
        <v>5661</v>
      </c>
      <c r="B3644">
        <v>2.9290835074146198E-7</v>
      </c>
      <c r="C3644" s="1">
        <v>7.5472313987420298E-6</v>
      </c>
      <c r="D3644">
        <v>3.4482758620689703E-2</v>
      </c>
      <c r="E3644">
        <v>3.2894736842105303E-2</v>
      </c>
      <c r="F3644">
        <v>2.5423728813559299E-2</v>
      </c>
      <c r="G3644">
        <v>0</v>
      </c>
      <c r="H3644">
        <v>6.1643835616438401E-2</v>
      </c>
      <c r="I3644">
        <v>9.5238095238095205E-2</v>
      </c>
      <c r="J3644" s="1">
        <v>1</v>
      </c>
      <c r="K3644" t="s">
        <v>23241</v>
      </c>
      <c r="L3644" t="s">
        <v>30532</v>
      </c>
      <c r="M3644" t="s">
        <v>30533</v>
      </c>
    </row>
    <row r="3645" spans="1:13">
      <c r="A3645" s="1" t="s">
        <v>5662</v>
      </c>
      <c r="B3645">
        <v>3.59393539456852E-7</v>
      </c>
      <c r="C3645" s="1">
        <v>9.3316005279122698E-7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0.98076923076923095</v>
      </c>
      <c r="J3645" s="1">
        <v>1</v>
      </c>
      <c r="K3645" t="s">
        <v>23238</v>
      </c>
      <c r="L3645" t="s">
        <v>30534</v>
      </c>
      <c r="M3645" t="s">
        <v>30535</v>
      </c>
    </row>
    <row r="3646" spans="1:13">
      <c r="A3646" s="1" t="s">
        <v>5663</v>
      </c>
      <c r="B3646">
        <v>2.2552448918598999E-8</v>
      </c>
      <c r="C3646" s="1">
        <v>2.4829246550540502E-9</v>
      </c>
      <c r="D3646">
        <v>0</v>
      </c>
      <c r="E3646">
        <v>0</v>
      </c>
      <c r="F3646">
        <v>2.5906735751295299E-3</v>
      </c>
      <c r="G3646">
        <v>0</v>
      </c>
      <c r="H3646">
        <v>4.6728971962616802E-3</v>
      </c>
      <c r="I3646">
        <v>4.3478260869565201E-3</v>
      </c>
      <c r="J3646" s="1">
        <v>0.81818181818181801</v>
      </c>
      <c r="K3646" t="s">
        <v>23241</v>
      </c>
      <c r="L3646" t="s">
        <v>30536</v>
      </c>
      <c r="M3646" t="s">
        <v>30537</v>
      </c>
    </row>
    <row r="3647" spans="1:13">
      <c r="A3647" s="1" t="s">
        <v>5664</v>
      </c>
      <c r="B3647">
        <v>2.5094864234957701E-7</v>
      </c>
      <c r="C3647" s="1">
        <v>5.4088366793864497E-9</v>
      </c>
      <c r="D3647">
        <v>0.98387096774193505</v>
      </c>
      <c r="E3647">
        <v>0.98823529411764699</v>
      </c>
      <c r="F3647">
        <v>1</v>
      </c>
      <c r="G3647">
        <v>1</v>
      </c>
      <c r="H3647">
        <v>0.99404761904761896</v>
      </c>
      <c r="I3647">
        <v>1</v>
      </c>
      <c r="J3647" s="1" t="s">
        <v>23229</v>
      </c>
      <c r="K3647" t="s">
        <v>23241</v>
      </c>
      <c r="L3647" t="s">
        <v>30538</v>
      </c>
      <c r="M3647" t="s">
        <v>30539</v>
      </c>
    </row>
    <row r="3648" spans="1:13">
      <c r="A3648" s="1" t="s">
        <v>5665</v>
      </c>
      <c r="B3648">
        <v>2.5368885927533502E-6</v>
      </c>
      <c r="C3648" s="1">
        <v>1.3373562471857301E-6</v>
      </c>
      <c r="D3648">
        <v>7.69230769230769E-2</v>
      </c>
      <c r="E3648">
        <v>2.9411764705882401E-2</v>
      </c>
      <c r="F3648">
        <v>0</v>
      </c>
      <c r="G3648">
        <v>0</v>
      </c>
      <c r="H3648">
        <v>0</v>
      </c>
      <c r="I3648">
        <v>1.5625E-2</v>
      </c>
      <c r="J3648" s="1">
        <v>0</v>
      </c>
      <c r="K3648" t="s">
        <v>23242</v>
      </c>
      <c r="L3648" t="s">
        <v>30540</v>
      </c>
      <c r="M3648" t="s">
        <v>30541</v>
      </c>
    </row>
    <row r="3649" spans="1:13">
      <c r="A3649" s="1" t="s">
        <v>5666</v>
      </c>
      <c r="B3649">
        <v>5.8874876642487898E-6</v>
      </c>
      <c r="C3649" s="1">
        <v>3.2209673800709902E-4</v>
      </c>
      <c r="D3649">
        <v>0.84375</v>
      </c>
      <c r="E3649">
        <v>0.78804347826086996</v>
      </c>
      <c r="F3649">
        <v>0.81538461538461504</v>
      </c>
      <c r="G3649">
        <v>0.99137931034482796</v>
      </c>
      <c r="H3649">
        <v>0.99122807017543901</v>
      </c>
      <c r="I3649">
        <v>0.996</v>
      </c>
      <c r="J3649" s="1">
        <v>0.86363636363636398</v>
      </c>
      <c r="K3649" t="s">
        <v>23238</v>
      </c>
      <c r="L3649" t="s">
        <v>30542</v>
      </c>
      <c r="M3649" t="s">
        <v>30543</v>
      </c>
    </row>
    <row r="3650" spans="1:13">
      <c r="A3650" s="1" t="s">
        <v>5667</v>
      </c>
      <c r="B3650">
        <v>7.5836776330143695E-4</v>
      </c>
      <c r="C3650" s="1">
        <v>1.49680113723181E-3</v>
      </c>
      <c r="D3650">
        <v>0.209677419354839</v>
      </c>
      <c r="E3650">
        <v>0.117021276595745</v>
      </c>
      <c r="F3650">
        <v>0.40689655172413802</v>
      </c>
      <c r="G3650">
        <v>0.9</v>
      </c>
      <c r="H3650">
        <v>0.67592592592592604</v>
      </c>
      <c r="I3650">
        <v>0.86842105263157898</v>
      </c>
      <c r="J3650" s="1" t="s">
        <v>23229</v>
      </c>
      <c r="K3650" t="s">
        <v>23238</v>
      </c>
      <c r="L3650" t="s">
        <v>30544</v>
      </c>
      <c r="M3650" t="s">
        <v>30545</v>
      </c>
    </row>
    <row r="3651" spans="1:13">
      <c r="A3651" s="1" t="s">
        <v>5668</v>
      </c>
      <c r="B3651">
        <v>2.6901125339007699E-6</v>
      </c>
      <c r="C3651" s="1">
        <v>7.6418447791875498E-7</v>
      </c>
      <c r="D3651">
        <v>0.84615384615384603</v>
      </c>
      <c r="E3651">
        <v>0.98412698412698396</v>
      </c>
      <c r="F3651">
        <v>0.90163934426229497</v>
      </c>
      <c r="G3651">
        <v>0.65151515151515105</v>
      </c>
      <c r="H3651">
        <v>0.94117647058823495</v>
      </c>
      <c r="I3651">
        <v>0.95588235294117696</v>
      </c>
      <c r="J3651" s="1">
        <v>1</v>
      </c>
      <c r="K3651" t="s">
        <v>23237</v>
      </c>
      <c r="L3651" t="s">
        <v>30546</v>
      </c>
      <c r="M3651" t="s">
        <v>30547</v>
      </c>
    </row>
    <row r="3652" spans="1:13">
      <c r="A3652" s="1" t="s">
        <v>5669</v>
      </c>
      <c r="B3652">
        <v>1.5617589744880901E-9</v>
      </c>
      <c r="C3652" s="1">
        <v>7.8945007992854196E-7</v>
      </c>
      <c r="D3652">
        <v>1</v>
      </c>
      <c r="E3652">
        <v>1</v>
      </c>
      <c r="F3652">
        <v>1</v>
      </c>
      <c r="G3652">
        <v>0.83823529411764697</v>
      </c>
      <c r="H3652">
        <v>1</v>
      </c>
      <c r="I3652">
        <v>1</v>
      </c>
      <c r="J3652" s="1">
        <v>1</v>
      </c>
      <c r="K3652" t="s">
        <v>23242</v>
      </c>
      <c r="L3652" t="s">
        <v>30548</v>
      </c>
      <c r="M3652" t="s">
        <v>30549</v>
      </c>
    </row>
    <row r="3653" spans="1:13">
      <c r="A3653" s="1" t="s">
        <v>5670</v>
      </c>
      <c r="B3653">
        <v>2.7352720827784101E-8</v>
      </c>
      <c r="C3653" s="1">
        <v>3.0207050444147202E-7</v>
      </c>
      <c r="D3653">
        <v>0.96875</v>
      </c>
      <c r="E3653">
        <v>1</v>
      </c>
      <c r="F3653">
        <v>0.99742268041237103</v>
      </c>
      <c r="G3653">
        <v>1</v>
      </c>
      <c r="H3653">
        <v>1</v>
      </c>
      <c r="I3653">
        <v>1</v>
      </c>
      <c r="J3653" s="1">
        <v>0</v>
      </c>
      <c r="K3653" t="s">
        <v>23241</v>
      </c>
      <c r="L3653" t="s">
        <v>30550</v>
      </c>
      <c r="M3653" t="s">
        <v>30551</v>
      </c>
    </row>
    <row r="3654" spans="1:13">
      <c r="A3654" s="1" t="s">
        <v>5671</v>
      </c>
      <c r="B3654">
        <v>4.89308371030362E-7</v>
      </c>
      <c r="C3654" s="1">
        <v>1.02499043766539E-7</v>
      </c>
      <c r="D3654">
        <v>0.98214285714285698</v>
      </c>
      <c r="E3654">
        <v>1</v>
      </c>
      <c r="F3654">
        <v>1</v>
      </c>
      <c r="G3654">
        <v>1</v>
      </c>
      <c r="H3654">
        <v>1</v>
      </c>
      <c r="I3654">
        <v>1</v>
      </c>
      <c r="J3654" s="1">
        <v>0</v>
      </c>
      <c r="K3654" t="s">
        <v>23241</v>
      </c>
      <c r="L3654" t="s">
        <v>30552</v>
      </c>
      <c r="M3654" t="s">
        <v>30553</v>
      </c>
    </row>
    <row r="3655" spans="1:13">
      <c r="A3655" s="1" t="s">
        <v>5672</v>
      </c>
      <c r="B3655">
        <v>5.0449335168980798E-7</v>
      </c>
      <c r="C3655" s="1">
        <v>3.4125846113093302E-5</v>
      </c>
      <c r="D3655">
        <v>1</v>
      </c>
      <c r="E3655">
        <v>1</v>
      </c>
      <c r="F3655">
        <v>0.99652777777777801</v>
      </c>
      <c r="G3655">
        <v>0.86206896551724099</v>
      </c>
      <c r="H3655">
        <v>0.98214285714285698</v>
      </c>
      <c r="I3655">
        <v>0.92400000000000004</v>
      </c>
      <c r="J3655" s="1">
        <v>1</v>
      </c>
      <c r="K3655" t="s">
        <v>23238</v>
      </c>
      <c r="L3655" t="s">
        <v>30554</v>
      </c>
      <c r="M3655" t="s">
        <v>30555</v>
      </c>
    </row>
    <row r="3656" spans="1:13">
      <c r="A3656" s="1" t="s">
        <v>5673</v>
      </c>
      <c r="B3656">
        <v>6.8787345355765405E-7</v>
      </c>
      <c r="C3656" s="1">
        <v>1.9089217032870201E-7</v>
      </c>
      <c r="D3656">
        <v>3.4482758620689703E-2</v>
      </c>
      <c r="E3656">
        <v>5.2631578947368403E-3</v>
      </c>
      <c r="F3656">
        <v>0</v>
      </c>
      <c r="G3656">
        <v>0</v>
      </c>
      <c r="H3656">
        <v>0</v>
      </c>
      <c r="I3656">
        <v>9.5238095238095195E-3</v>
      </c>
      <c r="J3656" s="1">
        <v>0</v>
      </c>
      <c r="K3656" t="s">
        <v>23238</v>
      </c>
      <c r="L3656" t="s">
        <v>30556</v>
      </c>
      <c r="M3656" t="s">
        <v>30557</v>
      </c>
    </row>
    <row r="3657" spans="1:13">
      <c r="A3657" s="1" t="s">
        <v>5674</v>
      </c>
      <c r="B3657">
        <v>1.0742661994292E-9</v>
      </c>
      <c r="C3657" s="1">
        <v>5.95626091941558E-8</v>
      </c>
      <c r="D3657">
        <v>0.92857142857142905</v>
      </c>
      <c r="E3657">
        <v>0.98076923076923095</v>
      </c>
      <c r="F3657">
        <v>0.98947368421052595</v>
      </c>
      <c r="G3657">
        <v>0.76923076923076905</v>
      </c>
      <c r="H3657">
        <v>0.99285714285714299</v>
      </c>
      <c r="I3657">
        <v>0.89473684210526305</v>
      </c>
      <c r="J3657" s="1">
        <v>1</v>
      </c>
      <c r="K3657" t="s">
        <v>23240</v>
      </c>
      <c r="L3657" t="s">
        <v>30558</v>
      </c>
      <c r="M3657" t="s">
        <v>30559</v>
      </c>
    </row>
    <row r="3658" spans="1:13">
      <c r="A3658" s="1" t="s">
        <v>5675</v>
      </c>
      <c r="B3658">
        <v>4.0605959415509097E-5</v>
      </c>
      <c r="C3658" s="1">
        <v>5.40491484929152E-5</v>
      </c>
      <c r="D3658">
        <v>0.61666666666666703</v>
      </c>
      <c r="E3658">
        <v>0.41463414634146301</v>
      </c>
      <c r="F3658">
        <v>0.99618320610686995</v>
      </c>
      <c r="G3658">
        <v>7.1428571428571397E-2</v>
      </c>
      <c r="H3658">
        <v>0.93661971830985902</v>
      </c>
      <c r="I3658">
        <v>0.53947368421052599</v>
      </c>
      <c r="J3658" s="1">
        <v>1</v>
      </c>
      <c r="K3658" t="s">
        <v>23238</v>
      </c>
      <c r="L3658" t="s">
        <v>30560</v>
      </c>
      <c r="M3658" t="s">
        <v>30561</v>
      </c>
    </row>
    <row r="3659" spans="1:13">
      <c r="A3659" s="1" t="s">
        <v>5676</v>
      </c>
      <c r="B3659">
        <v>2.1201826515595499E-6</v>
      </c>
      <c r="C3659" s="1">
        <v>4.5473278538961402E-8</v>
      </c>
      <c r="D3659">
        <v>0</v>
      </c>
      <c r="E3659">
        <v>4.9382716049382699E-2</v>
      </c>
      <c r="F3659">
        <v>0</v>
      </c>
      <c r="G3659">
        <v>0</v>
      </c>
      <c r="H3659">
        <v>0</v>
      </c>
      <c r="I3659">
        <v>0</v>
      </c>
      <c r="J3659" s="1">
        <v>0.05</v>
      </c>
      <c r="K3659" t="s">
        <v>23238</v>
      </c>
      <c r="L3659" t="s">
        <v>30562</v>
      </c>
      <c r="M3659" t="s">
        <v>30563</v>
      </c>
    </row>
    <row r="3660" spans="1:13">
      <c r="A3660" s="1" t="s">
        <v>5677</v>
      </c>
      <c r="B3660">
        <v>1.26312756157933E-6</v>
      </c>
      <c r="C3660" s="1">
        <v>3.6953125798079898E-6</v>
      </c>
      <c r="D3660">
        <v>0.75</v>
      </c>
      <c r="E3660">
        <v>0.83606557377049195</v>
      </c>
      <c r="F3660">
        <v>0.82727272727272705</v>
      </c>
      <c r="G3660">
        <v>1</v>
      </c>
      <c r="H3660">
        <v>0.95959595959596</v>
      </c>
      <c r="I3660">
        <v>0.91176470588235303</v>
      </c>
      <c r="J3660" s="1">
        <v>1</v>
      </c>
      <c r="K3660" t="s">
        <v>23241</v>
      </c>
      <c r="L3660" t="s">
        <v>30564</v>
      </c>
      <c r="M3660" t="s">
        <v>30565</v>
      </c>
    </row>
    <row r="3661" spans="1:13">
      <c r="A3661" s="1" t="s">
        <v>5678</v>
      </c>
      <c r="B3661">
        <v>5.0812482026838401E-5</v>
      </c>
      <c r="C3661" s="1">
        <v>9.5993854897834504E-5</v>
      </c>
      <c r="D3661">
        <v>6.6666666666666693E-2</v>
      </c>
      <c r="E3661">
        <v>0.107142857142857</v>
      </c>
      <c r="F3661">
        <v>0.30666666666666698</v>
      </c>
      <c r="G3661">
        <v>6.0606060606060601E-2</v>
      </c>
      <c r="H3661">
        <v>6.1797752808988797E-2</v>
      </c>
      <c r="I3661">
        <v>8.8235294117647106E-2</v>
      </c>
      <c r="J3661" s="1">
        <v>0</v>
      </c>
      <c r="K3661" t="s">
        <v>23241</v>
      </c>
      <c r="L3661" t="s">
        <v>30566</v>
      </c>
      <c r="M3661" t="s">
        <v>30567</v>
      </c>
    </row>
    <row r="3662" spans="1:13">
      <c r="A3662" s="1" t="s">
        <v>5679</v>
      </c>
      <c r="B3662">
        <v>3.8882433631705399E-8</v>
      </c>
      <c r="C3662" s="1">
        <v>1.77808776323423E-6</v>
      </c>
      <c r="D3662">
        <v>1</v>
      </c>
      <c r="E3662">
        <v>1</v>
      </c>
      <c r="F3662">
        <v>1</v>
      </c>
      <c r="G3662">
        <v>1</v>
      </c>
      <c r="H3662">
        <v>0.952380952380952</v>
      </c>
      <c r="I3662">
        <v>0.90217391304347805</v>
      </c>
      <c r="J3662" s="1">
        <v>1</v>
      </c>
      <c r="K3662" t="s">
        <v>23238</v>
      </c>
      <c r="L3662" t="s">
        <v>30568</v>
      </c>
      <c r="M3662" t="s">
        <v>30569</v>
      </c>
    </row>
    <row r="3663" spans="1:13">
      <c r="A3663" s="1" t="s">
        <v>5680</v>
      </c>
      <c r="B3663">
        <v>8.7762747628985203E-7</v>
      </c>
      <c r="C3663" s="1">
        <v>7.1199916801000904E-8</v>
      </c>
      <c r="D3663">
        <v>1</v>
      </c>
      <c r="E3663">
        <v>0.98051948051948101</v>
      </c>
      <c r="F3663">
        <v>0.99668874172185395</v>
      </c>
      <c r="G3663">
        <v>1</v>
      </c>
      <c r="H3663">
        <v>1</v>
      </c>
      <c r="I3663">
        <v>1</v>
      </c>
      <c r="J3663" s="1">
        <v>1</v>
      </c>
      <c r="K3663" t="s">
        <v>23241</v>
      </c>
      <c r="L3663" t="s">
        <v>30570</v>
      </c>
      <c r="M3663" t="s">
        <v>30571</v>
      </c>
    </row>
    <row r="3664" spans="1:13">
      <c r="A3664" s="1" t="s">
        <v>5681</v>
      </c>
      <c r="B3664">
        <v>1.4162292042147001E-5</v>
      </c>
      <c r="C3664" s="1">
        <v>1.0834388511249099E-4</v>
      </c>
      <c r="D3664">
        <v>1</v>
      </c>
      <c r="E3664">
        <v>1</v>
      </c>
      <c r="F3664">
        <v>0.53960396039603997</v>
      </c>
      <c r="G3664">
        <v>0.98387096774193505</v>
      </c>
      <c r="H3664">
        <v>0.64102564102564097</v>
      </c>
      <c r="I3664">
        <v>0.98780487804878003</v>
      </c>
      <c r="J3664" s="1">
        <v>0.94444444444444398</v>
      </c>
      <c r="K3664" t="s">
        <v>23238</v>
      </c>
      <c r="L3664" t="s">
        <v>30572</v>
      </c>
      <c r="M3664" t="s">
        <v>30573</v>
      </c>
    </row>
    <row r="3665" spans="1:13">
      <c r="A3665" s="1" t="s">
        <v>5682</v>
      </c>
      <c r="B3665">
        <v>1.5549029306672799E-7</v>
      </c>
      <c r="C3665" s="1">
        <v>8.3169503648104904E-6</v>
      </c>
      <c r="D3665">
        <v>4.8387096774193498E-2</v>
      </c>
      <c r="E3665">
        <v>5.31914893617021E-2</v>
      </c>
      <c r="F3665">
        <v>6.4766839378238295E-2</v>
      </c>
      <c r="G3665">
        <v>0</v>
      </c>
      <c r="H3665">
        <v>8.9285714285714298E-3</v>
      </c>
      <c r="I3665">
        <v>2.0661157024793399E-2</v>
      </c>
      <c r="J3665" s="1" t="s">
        <v>23229</v>
      </c>
      <c r="K3665" t="s">
        <v>23241</v>
      </c>
      <c r="L3665" t="s">
        <v>30574</v>
      </c>
      <c r="M3665" t="s">
        <v>30575</v>
      </c>
    </row>
    <row r="3666" spans="1:13">
      <c r="A3666" s="1" t="s">
        <v>5683</v>
      </c>
      <c r="B3666">
        <v>1.32657773172804E-5</v>
      </c>
      <c r="C3666" s="1">
        <v>1.3238152300262399E-3</v>
      </c>
      <c r="D3666">
        <v>0.25</v>
      </c>
      <c r="E3666">
        <v>0.95192307692307698</v>
      </c>
      <c r="F3666">
        <v>0.95054945054945095</v>
      </c>
      <c r="G3666">
        <v>4.4642857142857102E-2</v>
      </c>
      <c r="H3666">
        <v>0.79473684210526296</v>
      </c>
      <c r="I3666">
        <v>0.23711340206185599</v>
      </c>
      <c r="J3666" s="1" t="s">
        <v>23229</v>
      </c>
      <c r="K3666" t="s">
        <v>23241</v>
      </c>
      <c r="L3666" t="s">
        <v>30576</v>
      </c>
      <c r="M3666" t="s">
        <v>30577</v>
      </c>
    </row>
    <row r="3667" spans="1:13">
      <c r="A3667" s="1" t="s">
        <v>5684</v>
      </c>
      <c r="B3667">
        <v>2.26987044974385E-5</v>
      </c>
      <c r="C3667" s="1">
        <v>4.8745412777727501E-5</v>
      </c>
      <c r="D3667">
        <v>0</v>
      </c>
      <c r="E3667">
        <v>0.14285714285714299</v>
      </c>
      <c r="F3667">
        <v>0.124</v>
      </c>
      <c r="G3667">
        <v>0</v>
      </c>
      <c r="H3667">
        <v>1.26582278481013E-2</v>
      </c>
      <c r="I3667">
        <v>0.185714285714286</v>
      </c>
      <c r="J3667" s="1">
        <v>0</v>
      </c>
      <c r="K3667" t="s">
        <v>23237</v>
      </c>
      <c r="L3667" t="s">
        <v>30578</v>
      </c>
      <c r="M3667" t="s">
        <v>30579</v>
      </c>
    </row>
    <row r="3668" spans="1:13">
      <c r="A3668" s="1" t="s">
        <v>5685</v>
      </c>
      <c r="B3668">
        <v>9.5595889114696806E-6</v>
      </c>
      <c r="C3668" s="1">
        <v>1.0452401619057599E-6</v>
      </c>
      <c r="D3668">
        <v>0.7</v>
      </c>
      <c r="E3668">
        <v>0.875</v>
      </c>
      <c r="F3668">
        <v>0.69847328244274798</v>
      </c>
      <c r="G3668">
        <v>0.67948717948717996</v>
      </c>
      <c r="H3668">
        <v>0.7</v>
      </c>
      <c r="I3668">
        <v>0.77586206896551702</v>
      </c>
      <c r="J3668" s="1">
        <v>0.95</v>
      </c>
      <c r="K3668" t="s">
        <v>23239</v>
      </c>
      <c r="L3668" t="s">
        <v>30580</v>
      </c>
      <c r="M3668" t="s">
        <v>30581</v>
      </c>
    </row>
    <row r="3669" spans="1:13">
      <c r="A3669" s="1" t="s">
        <v>5686</v>
      </c>
      <c r="B3669">
        <v>9.7892029072179902E-5</v>
      </c>
      <c r="C3669" s="1">
        <v>4.5664440763556397E-6</v>
      </c>
      <c r="D3669">
        <v>0.42857142857142905</v>
      </c>
      <c r="E3669">
        <v>0.38020833333333304</v>
      </c>
      <c r="F3669">
        <v>0.765384615384615</v>
      </c>
      <c r="G3669">
        <v>0.375</v>
      </c>
      <c r="H3669">
        <v>0.74576271186440701</v>
      </c>
      <c r="I3669">
        <v>0.34513274336283195</v>
      </c>
      <c r="J3669" s="1">
        <v>0</v>
      </c>
      <c r="K3669" t="s">
        <v>23244</v>
      </c>
      <c r="L3669" t="s">
        <v>30582</v>
      </c>
      <c r="M3669" t="s">
        <v>30583</v>
      </c>
    </row>
    <row r="3670" spans="1:13">
      <c r="A3670" s="1" t="s">
        <v>5687</v>
      </c>
      <c r="B3670">
        <v>2.2730443381372301E-6</v>
      </c>
      <c r="C3670" s="1">
        <v>5.8484633441941603E-6</v>
      </c>
      <c r="D3670">
        <v>0</v>
      </c>
      <c r="E3670">
        <v>0</v>
      </c>
      <c r="F3670">
        <v>3.0487804878048799E-3</v>
      </c>
      <c r="G3670">
        <v>0.05</v>
      </c>
      <c r="H3670">
        <v>4.5454545454545497E-2</v>
      </c>
      <c r="I3670">
        <v>0.15384615384615399</v>
      </c>
      <c r="J3670" s="1">
        <v>0.95</v>
      </c>
      <c r="K3670" t="s">
        <v>23242</v>
      </c>
      <c r="L3670" t="s">
        <v>30584</v>
      </c>
      <c r="M3670" t="s">
        <v>30585</v>
      </c>
    </row>
    <row r="3671" spans="1:13">
      <c r="A3671" s="1" t="s">
        <v>5688</v>
      </c>
      <c r="B3671">
        <v>3.0668766182116501E-6</v>
      </c>
      <c r="C3671" s="1">
        <v>2.4027856731421898E-5</v>
      </c>
      <c r="D3671">
        <v>1</v>
      </c>
      <c r="E3671">
        <v>1</v>
      </c>
      <c r="F3671">
        <v>1</v>
      </c>
      <c r="G3671">
        <v>0.74418604651162801</v>
      </c>
      <c r="H3671">
        <v>0.93010752688172005</v>
      </c>
      <c r="I3671">
        <v>0.85333333333333306</v>
      </c>
      <c r="J3671" s="1">
        <v>1</v>
      </c>
      <c r="K3671" t="s">
        <v>23238</v>
      </c>
      <c r="L3671" t="s">
        <v>30586</v>
      </c>
      <c r="M3671" t="s">
        <v>30587</v>
      </c>
    </row>
    <row r="3672" spans="1:13">
      <c r="A3672" s="1" t="s">
        <v>5689</v>
      </c>
      <c r="B3672">
        <v>2.3035886988149299E-4</v>
      </c>
      <c r="C3672" s="1">
        <v>6.1189389130959604E-6</v>
      </c>
      <c r="D3672">
        <v>0.375</v>
      </c>
      <c r="E3672">
        <v>0.467391304347826</v>
      </c>
      <c r="F3672">
        <v>0.311594202898551</v>
      </c>
      <c r="G3672">
        <v>0.69642857142857095</v>
      </c>
      <c r="H3672">
        <v>0.66891891891891897</v>
      </c>
      <c r="I3672">
        <v>0.64150943396226401</v>
      </c>
      <c r="J3672" s="1">
        <v>1</v>
      </c>
      <c r="K3672" t="s">
        <v>23242</v>
      </c>
      <c r="L3672" t="s">
        <v>30588</v>
      </c>
      <c r="M3672" t="s">
        <v>30589</v>
      </c>
    </row>
    <row r="3673" spans="1:13">
      <c r="A3673" s="1" t="s">
        <v>5690</v>
      </c>
      <c r="B3673">
        <v>1.9306538945733701E-4</v>
      </c>
      <c r="C3673" s="1">
        <v>1.5470903914208501E-5</v>
      </c>
      <c r="D3673">
        <v>0.31818181818181801</v>
      </c>
      <c r="E3673">
        <v>0.02</v>
      </c>
      <c r="F3673">
        <v>0.36799999999999999</v>
      </c>
      <c r="G3673">
        <v>1.4285714285714299E-2</v>
      </c>
      <c r="H3673">
        <v>0.45283018867924502</v>
      </c>
      <c r="I3673">
        <v>0.20833333333333301</v>
      </c>
      <c r="J3673" s="1" t="s">
        <v>23229</v>
      </c>
      <c r="K3673" t="s">
        <v>23242</v>
      </c>
      <c r="L3673" t="s">
        <v>30590</v>
      </c>
      <c r="M3673" t="s">
        <v>30591</v>
      </c>
    </row>
    <row r="3674" spans="1:13">
      <c r="A3674" s="1" t="s">
        <v>5691</v>
      </c>
      <c r="B3674">
        <v>5.0676855936545103E-7</v>
      </c>
      <c r="C3674" s="1">
        <v>3.0498788533272699E-6</v>
      </c>
      <c r="D3674">
        <v>0.98387096774193505</v>
      </c>
      <c r="E3674">
        <v>0.99438202247190999</v>
      </c>
      <c r="F3674">
        <v>0.99444444444444402</v>
      </c>
      <c r="G3674">
        <v>0.78378378378378399</v>
      </c>
      <c r="H3674">
        <v>1</v>
      </c>
      <c r="I3674">
        <v>0.96511627906976705</v>
      </c>
      <c r="J3674" s="1">
        <v>1</v>
      </c>
      <c r="K3674" t="s">
        <v>23238</v>
      </c>
      <c r="L3674" t="s">
        <v>30592</v>
      </c>
      <c r="M3674" t="s">
        <v>30593</v>
      </c>
    </row>
    <row r="3675" spans="1:13">
      <c r="A3675" s="1" t="s">
        <v>5692</v>
      </c>
      <c r="B3675">
        <v>2.34827630395307E-8</v>
      </c>
      <c r="C3675" s="1">
        <v>4.6274576789895396E-6</v>
      </c>
      <c r="D3675">
        <v>0.907407407407407</v>
      </c>
      <c r="E3675">
        <v>0.98571428571428599</v>
      </c>
      <c r="F3675">
        <v>1</v>
      </c>
      <c r="G3675">
        <v>1</v>
      </c>
      <c r="H3675">
        <v>0.98630136986301398</v>
      </c>
      <c r="I3675">
        <v>0.98214285714285698</v>
      </c>
      <c r="J3675" s="1">
        <v>1</v>
      </c>
      <c r="K3675" t="s">
        <v>23238</v>
      </c>
      <c r="L3675" t="s">
        <v>30594</v>
      </c>
      <c r="M3675" t="s">
        <v>30595</v>
      </c>
    </row>
    <row r="3676" spans="1:13">
      <c r="A3676" s="1" t="s">
        <v>5693</v>
      </c>
      <c r="B3676">
        <v>4.6451189388534701E-5</v>
      </c>
      <c r="C3676" s="1">
        <v>5.4040448479916698E-6</v>
      </c>
      <c r="D3676">
        <v>1</v>
      </c>
      <c r="E3676">
        <v>0.80487804878048796</v>
      </c>
      <c r="F3676">
        <v>1</v>
      </c>
      <c r="G3676">
        <v>1</v>
      </c>
      <c r="H3676">
        <v>1</v>
      </c>
      <c r="I3676">
        <v>1</v>
      </c>
      <c r="J3676" s="1">
        <v>1</v>
      </c>
      <c r="K3676" t="s">
        <v>23238</v>
      </c>
      <c r="L3676" t="s">
        <v>30596</v>
      </c>
      <c r="M3676" t="s">
        <v>30597</v>
      </c>
    </row>
    <row r="3677" spans="1:13">
      <c r="A3677" s="1" t="s">
        <v>5694</v>
      </c>
      <c r="B3677">
        <v>9.5712165222021494E-9</v>
      </c>
      <c r="C3677" s="1">
        <v>2.2634723426129602E-8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1.3157894736842099E-2</v>
      </c>
      <c r="J3677" s="1" t="s">
        <v>23229</v>
      </c>
      <c r="K3677" t="s">
        <v>23237</v>
      </c>
      <c r="L3677" t="s">
        <v>30598</v>
      </c>
      <c r="M3677" t="s">
        <v>30599</v>
      </c>
    </row>
    <row r="3678" spans="1:13">
      <c r="A3678" s="1" t="s">
        <v>5695</v>
      </c>
      <c r="B3678">
        <v>6.5432819747569202E-5</v>
      </c>
      <c r="C3678" s="1">
        <v>1.01138764645292E-6</v>
      </c>
      <c r="D3678">
        <v>0.19230769230769201</v>
      </c>
      <c r="E3678">
        <v>0.14606741573033699</v>
      </c>
      <c r="F3678">
        <v>0.151898734177215</v>
      </c>
      <c r="G3678">
        <v>1.38888888888889E-2</v>
      </c>
      <c r="H3678">
        <v>1.1111111111111099E-2</v>
      </c>
      <c r="I3678">
        <v>5.4545454545454501E-2</v>
      </c>
      <c r="J3678" s="1">
        <v>0</v>
      </c>
      <c r="K3678" t="s">
        <v>23238</v>
      </c>
      <c r="L3678" t="s">
        <v>30600</v>
      </c>
      <c r="M3678" t="s">
        <v>30601</v>
      </c>
    </row>
    <row r="3679" spans="1:13">
      <c r="A3679" s="1" t="s">
        <v>5696</v>
      </c>
      <c r="B3679">
        <v>2.3270229828492901E-10</v>
      </c>
      <c r="C3679" s="1">
        <v>4.36000096531723E-5</v>
      </c>
      <c r="D3679">
        <v>7.4074074074074098E-2</v>
      </c>
      <c r="E3679">
        <v>0.15625</v>
      </c>
      <c r="F3679">
        <v>0.114173228346457</v>
      </c>
      <c r="G3679">
        <v>1.6666666666666701E-2</v>
      </c>
      <c r="H3679">
        <v>2.4390243902439001E-2</v>
      </c>
      <c r="I3679">
        <v>8.4905660377358499E-2</v>
      </c>
      <c r="J3679" s="1" t="s">
        <v>23229</v>
      </c>
      <c r="K3679" t="s">
        <v>23241</v>
      </c>
      <c r="L3679" t="s">
        <v>30602</v>
      </c>
      <c r="M3679" t="s">
        <v>30603</v>
      </c>
    </row>
    <row r="3680" spans="1:13">
      <c r="A3680" s="1" t="s">
        <v>5697</v>
      </c>
      <c r="B3680">
        <v>2.57109565687197E-7</v>
      </c>
      <c r="C3680" s="1">
        <v>8.3706929900985694E-9</v>
      </c>
      <c r="D3680">
        <v>1</v>
      </c>
      <c r="E3680">
        <v>1</v>
      </c>
      <c r="F3680">
        <v>0.994285714285714</v>
      </c>
      <c r="G3680">
        <v>0.74285714285714299</v>
      </c>
      <c r="H3680">
        <v>1</v>
      </c>
      <c r="I3680">
        <v>0.97777777777777797</v>
      </c>
      <c r="J3680" s="1">
        <v>1</v>
      </c>
      <c r="K3680" t="s">
        <v>23238</v>
      </c>
      <c r="L3680" t="s">
        <v>30604</v>
      </c>
      <c r="M3680" t="s">
        <v>30605</v>
      </c>
    </row>
    <row r="3681" spans="1:13">
      <c r="A3681" s="1" t="s">
        <v>5698</v>
      </c>
      <c r="B3681">
        <v>1.02319757270289E-4</v>
      </c>
      <c r="C3681" s="1">
        <v>3.5168453677145001E-8</v>
      </c>
      <c r="D3681">
        <v>0.78260869565217395</v>
      </c>
      <c r="E3681">
        <v>0.17272727272727301</v>
      </c>
      <c r="F3681">
        <v>0.66260162601626005</v>
      </c>
      <c r="G3681">
        <v>1</v>
      </c>
      <c r="H3681">
        <v>0.92063492063492103</v>
      </c>
      <c r="I3681">
        <v>0.86363636363636398</v>
      </c>
      <c r="J3681" s="1">
        <v>1</v>
      </c>
      <c r="K3681" t="s">
        <v>23238</v>
      </c>
      <c r="L3681" t="s">
        <v>30606</v>
      </c>
      <c r="M3681" t="s">
        <v>30607</v>
      </c>
    </row>
    <row r="3682" spans="1:13">
      <c r="A3682" s="1" t="s">
        <v>5699</v>
      </c>
      <c r="B3682">
        <v>6.4460985633871796E-6</v>
      </c>
      <c r="C3682" s="1">
        <v>4.7683933536171997E-6</v>
      </c>
      <c r="D3682">
        <v>5.0000000000000044E-2</v>
      </c>
      <c r="E3682">
        <v>0</v>
      </c>
      <c r="F3682">
        <v>0</v>
      </c>
      <c r="G3682">
        <v>0</v>
      </c>
      <c r="H3682">
        <v>5.6179775280900124E-3</v>
      </c>
      <c r="I3682">
        <v>2.2058823529412019E-2</v>
      </c>
      <c r="J3682" s="1">
        <v>0</v>
      </c>
      <c r="K3682" t="s">
        <v>23243</v>
      </c>
      <c r="L3682" t="s">
        <v>30608</v>
      </c>
      <c r="M3682" t="s">
        <v>30609</v>
      </c>
    </row>
    <row r="3683" spans="1:13">
      <c r="A3683" s="1" t="s">
        <v>5700</v>
      </c>
      <c r="B3683">
        <v>6.7115757822001902E-8</v>
      </c>
      <c r="C3683" s="1">
        <v>1.4085858867878599E-7</v>
      </c>
      <c r="D3683">
        <v>1</v>
      </c>
      <c r="E3683">
        <v>1</v>
      </c>
      <c r="F3683">
        <v>0.99722222222222201</v>
      </c>
      <c r="G3683">
        <v>1</v>
      </c>
      <c r="H3683">
        <v>1</v>
      </c>
      <c r="I3683">
        <v>0.96666666666666701</v>
      </c>
      <c r="J3683" s="1">
        <v>1</v>
      </c>
      <c r="K3683" t="s">
        <v>23242</v>
      </c>
      <c r="L3683" t="s">
        <v>30610</v>
      </c>
      <c r="M3683" t="s">
        <v>30611</v>
      </c>
    </row>
    <row r="3684" spans="1:13">
      <c r="A3684" s="1" t="s">
        <v>5701</v>
      </c>
      <c r="B3684">
        <v>1.2897768372172201E-5</v>
      </c>
      <c r="C3684" s="1">
        <v>4.9977826114943195E-7</v>
      </c>
      <c r="D3684">
        <v>0.23214285714285701</v>
      </c>
      <c r="E3684">
        <v>0.26190476190476197</v>
      </c>
      <c r="F3684">
        <v>0.35087719298245601</v>
      </c>
      <c r="G3684">
        <v>0.24285714285714299</v>
      </c>
      <c r="H3684">
        <v>7.5949367088607597E-2</v>
      </c>
      <c r="I3684">
        <v>0.42857142857142899</v>
      </c>
      <c r="J3684" s="1">
        <v>1</v>
      </c>
      <c r="K3684" t="s">
        <v>23240</v>
      </c>
      <c r="L3684" t="s">
        <v>30612</v>
      </c>
      <c r="M3684" t="s">
        <v>30613</v>
      </c>
    </row>
    <row r="3685" spans="1:13">
      <c r="A3685" s="1" t="s">
        <v>5702</v>
      </c>
      <c r="B3685">
        <v>2.4147891602408199E-7</v>
      </c>
      <c r="C3685" s="1">
        <v>2.6180411967045498E-6</v>
      </c>
      <c r="D3685">
        <v>0.88095238095238104</v>
      </c>
      <c r="E3685">
        <v>0.92553191489361697</v>
      </c>
      <c r="F3685">
        <v>0.95744680851063801</v>
      </c>
      <c r="G3685">
        <v>1</v>
      </c>
      <c r="H3685">
        <v>0.99382716049382702</v>
      </c>
      <c r="I3685">
        <v>0.984375</v>
      </c>
      <c r="J3685" s="1" t="s">
        <v>23229</v>
      </c>
      <c r="K3685" t="s">
        <v>23238</v>
      </c>
      <c r="L3685" t="s">
        <v>30614</v>
      </c>
      <c r="M3685" t="s">
        <v>30615</v>
      </c>
    </row>
    <row r="3686" spans="1:13">
      <c r="A3686" s="1" t="s">
        <v>5703</v>
      </c>
      <c r="B3686">
        <v>5.9006739334885398E-5</v>
      </c>
      <c r="C3686" s="1">
        <v>8.4242335189852708E-6</v>
      </c>
      <c r="D3686">
        <v>0.66071428571428603</v>
      </c>
      <c r="E3686">
        <v>0.75</v>
      </c>
      <c r="F3686">
        <v>0.45535714285714302</v>
      </c>
      <c r="G3686">
        <v>0.32758620689655199</v>
      </c>
      <c r="H3686">
        <v>0.43661971830985902</v>
      </c>
      <c r="I3686">
        <v>0.48611111111111099</v>
      </c>
      <c r="J3686" s="1">
        <v>0</v>
      </c>
      <c r="K3686" t="s">
        <v>23239</v>
      </c>
      <c r="L3686" t="s">
        <v>30616</v>
      </c>
      <c r="M3686" t="s">
        <v>30617</v>
      </c>
    </row>
    <row r="3687" spans="1:13">
      <c r="A3687" s="1" t="s">
        <v>5704</v>
      </c>
      <c r="B3687">
        <v>5.4306678479538297E-6</v>
      </c>
      <c r="C3687" s="1">
        <v>6.9469692199800296E-7</v>
      </c>
      <c r="D3687">
        <v>0.98387096774193505</v>
      </c>
      <c r="E3687">
        <v>0.98958333333333304</v>
      </c>
      <c r="F3687">
        <v>0.99481865284974103</v>
      </c>
      <c r="G3687">
        <v>1</v>
      </c>
      <c r="H3687">
        <v>1</v>
      </c>
      <c r="I3687">
        <v>0.97422680412371099</v>
      </c>
      <c r="J3687" s="1" t="s">
        <v>23229</v>
      </c>
      <c r="K3687" t="s">
        <v>23238</v>
      </c>
      <c r="L3687" t="s">
        <v>30618</v>
      </c>
      <c r="M3687" t="s">
        <v>30619</v>
      </c>
    </row>
    <row r="3688" spans="1:13">
      <c r="A3688" s="1" t="s">
        <v>5705</v>
      </c>
      <c r="B3688">
        <v>1.4194044375192201E-5</v>
      </c>
      <c r="C3688" s="1">
        <v>1.68204032090571E-6</v>
      </c>
      <c r="D3688">
        <v>8.0645161290322606E-2</v>
      </c>
      <c r="E3688">
        <v>0.29310344827586199</v>
      </c>
      <c r="F3688">
        <v>0</v>
      </c>
      <c r="G3688">
        <v>0</v>
      </c>
      <c r="H3688">
        <v>5.5555555555555601E-3</v>
      </c>
      <c r="I3688">
        <v>0</v>
      </c>
      <c r="J3688" s="1">
        <v>0</v>
      </c>
      <c r="K3688" t="s">
        <v>23241</v>
      </c>
      <c r="L3688" t="s">
        <v>30620</v>
      </c>
      <c r="M3688" t="s">
        <v>30621</v>
      </c>
    </row>
    <row r="3689" spans="1:13">
      <c r="A3689" s="1" t="s">
        <v>5706</v>
      </c>
      <c r="B3689">
        <v>1.4483474518816399E-7</v>
      </c>
      <c r="C3689" s="1">
        <v>9.8438502842644102E-10</v>
      </c>
      <c r="D3689">
        <v>1</v>
      </c>
      <c r="E3689">
        <v>0.98888888888888904</v>
      </c>
      <c r="F3689">
        <v>0.99720670391061506</v>
      </c>
      <c r="G3689">
        <v>0.71739130434782605</v>
      </c>
      <c r="H3689">
        <v>1</v>
      </c>
      <c r="I3689">
        <v>0.93820224719101097</v>
      </c>
      <c r="J3689" s="1">
        <v>1</v>
      </c>
      <c r="K3689" t="s">
        <v>23240</v>
      </c>
      <c r="L3689" t="s">
        <v>30622</v>
      </c>
      <c r="M3689" t="s">
        <v>30623</v>
      </c>
    </row>
    <row r="3690" spans="1:13">
      <c r="A3690" s="1" t="s">
        <v>5707</v>
      </c>
      <c r="B3690">
        <v>3.7074046915820002E-6</v>
      </c>
      <c r="C3690" s="1">
        <v>1.9288262244156001E-8</v>
      </c>
      <c r="D3690">
        <v>0.16129032258064499</v>
      </c>
      <c r="E3690">
        <v>0.164556962025316</v>
      </c>
      <c r="F3690">
        <v>3.94736842105263E-2</v>
      </c>
      <c r="G3690">
        <v>0</v>
      </c>
      <c r="H3690">
        <v>0</v>
      </c>
      <c r="I3690">
        <v>3.94736842105263E-2</v>
      </c>
      <c r="J3690" s="1">
        <v>0</v>
      </c>
      <c r="K3690" t="s">
        <v>23240</v>
      </c>
      <c r="L3690" t="s">
        <v>30624</v>
      </c>
      <c r="M3690" t="s">
        <v>30625</v>
      </c>
    </row>
    <row r="3691" spans="1:13">
      <c r="A3691" s="1" t="s">
        <v>5708</v>
      </c>
      <c r="B3691">
        <v>1.6305720113877701E-5</v>
      </c>
      <c r="C3691" s="1">
        <v>5.8849286698223002E-5</v>
      </c>
      <c r="D3691">
        <v>4.6875E-2</v>
      </c>
      <c r="E3691">
        <v>5.4945054945054897E-3</v>
      </c>
      <c r="F3691">
        <v>1.1111111111111099E-2</v>
      </c>
      <c r="G3691">
        <v>0.63636363636363602</v>
      </c>
      <c r="H3691">
        <v>6.25E-2</v>
      </c>
      <c r="I3691">
        <v>0.3125</v>
      </c>
      <c r="J3691" s="1">
        <v>1</v>
      </c>
      <c r="K3691" t="s">
        <v>23240</v>
      </c>
      <c r="L3691" t="s">
        <v>30626</v>
      </c>
      <c r="M3691" t="s">
        <v>30627</v>
      </c>
    </row>
    <row r="3692" spans="1:13">
      <c r="A3692" s="1" t="s">
        <v>5709</v>
      </c>
      <c r="B3692">
        <v>5.0242977147717603E-5</v>
      </c>
      <c r="C3692" s="1">
        <v>2.8944552847694102E-4</v>
      </c>
      <c r="D3692">
        <v>0.16129032258064499</v>
      </c>
      <c r="E3692">
        <v>0.20526315789473701</v>
      </c>
      <c r="F3692">
        <v>0.42931937172774898</v>
      </c>
      <c r="G3692">
        <v>0.93243243243243201</v>
      </c>
      <c r="H3692">
        <v>0.38541666666666702</v>
      </c>
      <c r="I3692">
        <v>0.88194444444444398</v>
      </c>
      <c r="J3692" s="1" t="s">
        <v>23229</v>
      </c>
      <c r="K3692" t="s">
        <v>23240</v>
      </c>
      <c r="L3692" t="s">
        <v>30628</v>
      </c>
      <c r="M3692" t="s">
        <v>30629</v>
      </c>
    </row>
    <row r="3693" spans="1:13">
      <c r="A3693" s="1" t="s">
        <v>5710</v>
      </c>
      <c r="B3693">
        <v>9.0493740694524797E-7</v>
      </c>
      <c r="C3693" s="1">
        <v>2.24864948598595E-8</v>
      </c>
      <c r="D3693">
        <v>3.2258064516128997E-2</v>
      </c>
      <c r="E3693">
        <v>5.6818181818181802E-3</v>
      </c>
      <c r="F3693">
        <v>5.4644808743169399E-3</v>
      </c>
      <c r="G3693">
        <v>4.8387096774193498E-2</v>
      </c>
      <c r="H3693">
        <v>1.1494252873563199E-2</v>
      </c>
      <c r="I3693">
        <v>0.109756097560976</v>
      </c>
      <c r="J3693" s="1">
        <v>4.5454545454545497E-2</v>
      </c>
      <c r="K3693" t="s">
        <v>23238</v>
      </c>
      <c r="L3693" t="s">
        <v>30630</v>
      </c>
      <c r="M3693" t="s">
        <v>30631</v>
      </c>
    </row>
    <row r="3694" spans="1:13">
      <c r="A3694" s="1" t="s">
        <v>5711</v>
      </c>
      <c r="B3694">
        <v>1.50529578815557E-5</v>
      </c>
      <c r="C3694" s="1">
        <v>1.3231430894717999E-6</v>
      </c>
      <c r="D3694">
        <v>0.875</v>
      </c>
      <c r="E3694">
        <v>1</v>
      </c>
      <c r="F3694">
        <v>0.97546012269938698</v>
      </c>
      <c r="G3694">
        <v>1</v>
      </c>
      <c r="H3694">
        <v>0.99541284403669705</v>
      </c>
      <c r="I3694">
        <v>0.99342105263157898</v>
      </c>
      <c r="J3694" s="1">
        <v>1</v>
      </c>
      <c r="K3694" t="s">
        <v>23238</v>
      </c>
      <c r="L3694" t="s">
        <v>30632</v>
      </c>
      <c r="M3694" t="s">
        <v>30633</v>
      </c>
    </row>
    <row r="3695" spans="1:13">
      <c r="A3695" s="1" t="s">
        <v>5712</v>
      </c>
      <c r="B3695">
        <v>2.9061798171049299E-5</v>
      </c>
      <c r="C3695" s="1">
        <v>7.1704210514382603E-4</v>
      </c>
      <c r="D3695">
        <v>0.30769230769230799</v>
      </c>
      <c r="E3695">
        <v>0.45714285714285702</v>
      </c>
      <c r="F3695">
        <v>0.53743315508021405</v>
      </c>
      <c r="G3695">
        <v>0.87068965517241403</v>
      </c>
      <c r="H3695">
        <v>0.88839285714285698</v>
      </c>
      <c r="I3695">
        <v>0.82926829268292701</v>
      </c>
      <c r="J3695" s="1">
        <v>1</v>
      </c>
      <c r="K3695" t="s">
        <v>23238</v>
      </c>
      <c r="L3695" t="s">
        <v>30634</v>
      </c>
      <c r="M3695" t="s">
        <v>30635</v>
      </c>
    </row>
    <row r="3696" spans="1:13">
      <c r="A3696" s="1" t="s">
        <v>5713</v>
      </c>
      <c r="B3696">
        <v>2.68285116952892E-5</v>
      </c>
      <c r="C3696" s="1">
        <v>1.16243918175057E-4</v>
      </c>
      <c r="D3696">
        <v>0.75</v>
      </c>
      <c r="E3696">
        <v>0.82446808510638303</v>
      </c>
      <c r="F3696">
        <v>0.75</v>
      </c>
      <c r="G3696">
        <v>0.90816326530612201</v>
      </c>
      <c r="H3696">
        <v>0.71100917431192701</v>
      </c>
      <c r="I3696">
        <v>0.93</v>
      </c>
      <c r="J3696" s="1">
        <v>0.95454545454545503</v>
      </c>
      <c r="K3696" t="s">
        <v>23240</v>
      </c>
      <c r="L3696" t="s">
        <v>30636</v>
      </c>
      <c r="M3696" t="s">
        <v>30637</v>
      </c>
    </row>
    <row r="3697" spans="1:13">
      <c r="A3697" s="1" t="s">
        <v>5714</v>
      </c>
      <c r="B3697">
        <v>3.1343031065300402E-8</v>
      </c>
      <c r="C3697" s="1">
        <v>4.6408498344333199E-6</v>
      </c>
      <c r="D3697">
        <v>0</v>
      </c>
      <c r="E3697">
        <v>5.4347826086956503E-3</v>
      </c>
      <c r="F3697">
        <v>2.5641025641025602E-3</v>
      </c>
      <c r="G3697">
        <v>0.35849056603773599</v>
      </c>
      <c r="H3697">
        <v>1.8018018018018001E-2</v>
      </c>
      <c r="I3697">
        <v>3.1818181818181801E-2</v>
      </c>
      <c r="J3697" s="1">
        <v>0</v>
      </c>
      <c r="K3697" t="s">
        <v>23241</v>
      </c>
      <c r="L3697" t="s">
        <v>30638</v>
      </c>
      <c r="M3697" t="s">
        <v>30639</v>
      </c>
    </row>
    <row r="3698" spans="1:13">
      <c r="A3698" s="1" t="s">
        <v>5715</v>
      </c>
      <c r="B3698">
        <v>2.9469022317677001E-6</v>
      </c>
      <c r="C3698" s="1">
        <v>4.65366671913682E-8</v>
      </c>
      <c r="D3698">
        <v>0.89655172413793105</v>
      </c>
      <c r="E3698">
        <v>0.98255813953488402</v>
      </c>
      <c r="F3698">
        <v>0.99390243902439002</v>
      </c>
      <c r="G3698">
        <v>1</v>
      </c>
      <c r="H3698">
        <v>1</v>
      </c>
      <c r="I3698">
        <v>0.97959183673469397</v>
      </c>
      <c r="J3698" s="1">
        <v>1</v>
      </c>
      <c r="K3698" t="s">
        <v>23241</v>
      </c>
      <c r="L3698" t="s">
        <v>30640</v>
      </c>
      <c r="M3698" t="s">
        <v>30641</v>
      </c>
    </row>
    <row r="3699" spans="1:13">
      <c r="A3699" s="1" t="s">
        <v>5716</v>
      </c>
      <c r="B3699">
        <v>6.6963695042374601E-6</v>
      </c>
      <c r="C3699" s="1">
        <v>2.1090437897099599E-5</v>
      </c>
      <c r="D3699">
        <v>1.72413793103448E-2</v>
      </c>
      <c r="E3699">
        <v>0</v>
      </c>
      <c r="F3699">
        <v>7.5342465753424695E-2</v>
      </c>
      <c r="G3699">
        <v>1.16279069767442E-2</v>
      </c>
      <c r="H3699">
        <v>0.15217391304347799</v>
      </c>
      <c r="I3699">
        <v>0</v>
      </c>
      <c r="J3699" s="1">
        <v>0</v>
      </c>
      <c r="K3699" t="s">
        <v>23242</v>
      </c>
      <c r="L3699" t="s">
        <v>30642</v>
      </c>
      <c r="M3699" t="s">
        <v>30643</v>
      </c>
    </row>
    <row r="3700" spans="1:13">
      <c r="A3700" s="1" t="s">
        <v>5717</v>
      </c>
      <c r="B3700">
        <v>0</v>
      </c>
      <c r="C3700" s="1">
        <v>0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 s="1">
        <v>1</v>
      </c>
      <c r="K3700" t="s">
        <v>23241</v>
      </c>
      <c r="L3700" t="s">
        <v>30644</v>
      </c>
      <c r="M3700" t="s">
        <v>30645</v>
      </c>
    </row>
    <row r="3701" spans="1:13">
      <c r="A3701" s="1" t="s">
        <v>5718</v>
      </c>
      <c r="B3701">
        <v>2.26724293888234E-6</v>
      </c>
      <c r="C3701" s="1">
        <v>1.01602418881263E-5</v>
      </c>
      <c r="D3701">
        <v>6.25E-2</v>
      </c>
      <c r="E3701">
        <v>0</v>
      </c>
      <c r="F3701">
        <v>0</v>
      </c>
      <c r="G3701">
        <v>2.1739130434782601E-2</v>
      </c>
      <c r="H3701">
        <v>7.2368421052631596E-2</v>
      </c>
      <c r="I3701">
        <v>0.17647058823529399</v>
      </c>
      <c r="J3701" s="1" t="s">
        <v>23229</v>
      </c>
      <c r="K3701" t="s">
        <v>23237</v>
      </c>
      <c r="L3701" t="s">
        <v>30646</v>
      </c>
      <c r="M3701" t="s">
        <v>30647</v>
      </c>
    </row>
    <row r="3702" spans="1:13">
      <c r="A3702" s="1" t="s">
        <v>5719</v>
      </c>
      <c r="B3702">
        <v>5.68810201682485E-5</v>
      </c>
      <c r="C3702" s="1">
        <v>1.34869193018815E-6</v>
      </c>
      <c r="D3702">
        <v>0.71666666666666701</v>
      </c>
      <c r="E3702">
        <v>0.98275862068965503</v>
      </c>
      <c r="F3702">
        <v>0.99333333333333296</v>
      </c>
      <c r="G3702">
        <v>1</v>
      </c>
      <c r="H3702">
        <v>1</v>
      </c>
      <c r="I3702">
        <v>0.99</v>
      </c>
      <c r="J3702" s="1">
        <v>1</v>
      </c>
      <c r="K3702" t="s">
        <v>23240</v>
      </c>
      <c r="L3702" t="s">
        <v>30648</v>
      </c>
      <c r="M3702" t="s">
        <v>30649</v>
      </c>
    </row>
    <row r="3703" spans="1:13">
      <c r="A3703" s="1" t="s">
        <v>5720</v>
      </c>
      <c r="B3703">
        <v>1.39931427544622E-5</v>
      </c>
      <c r="C3703" s="1">
        <v>5.8579472882135301E-6</v>
      </c>
      <c r="D3703">
        <v>1</v>
      </c>
      <c r="E3703">
        <v>1</v>
      </c>
      <c r="F3703">
        <v>0.94300518134714995</v>
      </c>
      <c r="G3703">
        <v>1</v>
      </c>
      <c r="H3703">
        <v>0.98672566371681403</v>
      </c>
      <c r="I3703">
        <v>1</v>
      </c>
      <c r="J3703" s="1">
        <v>1</v>
      </c>
      <c r="K3703" t="s">
        <v>23237</v>
      </c>
      <c r="L3703" t="s">
        <v>30650</v>
      </c>
      <c r="M3703" t="s">
        <v>30651</v>
      </c>
    </row>
    <row r="3704" spans="1:13">
      <c r="A3704" s="1" t="s">
        <v>5721</v>
      </c>
      <c r="B3704">
        <v>2.6366617911105298E-6</v>
      </c>
      <c r="C3704" s="1">
        <v>3.50586644311855E-6</v>
      </c>
      <c r="D3704">
        <v>1</v>
      </c>
      <c r="E3704">
        <v>1</v>
      </c>
      <c r="F3704">
        <v>0.94927536231884102</v>
      </c>
      <c r="G3704">
        <v>1</v>
      </c>
      <c r="H3704">
        <v>0.98684210526315796</v>
      </c>
      <c r="I3704">
        <v>0.97826086956521696</v>
      </c>
      <c r="J3704" s="1" t="s">
        <v>23229</v>
      </c>
      <c r="K3704" t="s">
        <v>23238</v>
      </c>
      <c r="L3704" t="s">
        <v>30652</v>
      </c>
      <c r="M3704" t="s">
        <v>30653</v>
      </c>
    </row>
    <row r="3705" spans="1:13">
      <c r="A3705" s="1" t="s">
        <v>5722</v>
      </c>
      <c r="B3705">
        <v>9.4055062385736097E-5</v>
      </c>
      <c r="C3705" s="1">
        <v>1.0527680216302401E-4</v>
      </c>
      <c r="D3705">
        <v>0.78333333333333299</v>
      </c>
      <c r="E3705">
        <v>0.80113636363636398</v>
      </c>
      <c r="F3705">
        <v>0.91269841269841301</v>
      </c>
      <c r="G3705">
        <v>0.92857142857142905</v>
      </c>
      <c r="H3705">
        <v>0.97767857142857095</v>
      </c>
      <c r="I3705">
        <v>0.97115384615384603</v>
      </c>
      <c r="J3705" s="1" t="s">
        <v>23229</v>
      </c>
      <c r="K3705" t="s">
        <v>23241</v>
      </c>
      <c r="L3705" t="s">
        <v>30654</v>
      </c>
      <c r="M3705" t="s">
        <v>30655</v>
      </c>
    </row>
    <row r="3706" spans="1:13">
      <c r="A3706" s="1" t="s">
        <v>5723</v>
      </c>
      <c r="B3706">
        <v>1.7235864942652E-5</v>
      </c>
      <c r="C3706" s="1">
        <v>3.9002849539390601E-5</v>
      </c>
      <c r="D3706">
        <v>0.71666666666666701</v>
      </c>
      <c r="E3706">
        <v>0.85624999999999996</v>
      </c>
      <c r="F3706">
        <v>0.93225806451612903</v>
      </c>
      <c r="G3706">
        <v>1</v>
      </c>
      <c r="H3706">
        <v>0.98809523809523803</v>
      </c>
      <c r="I3706">
        <v>0.96363636363636396</v>
      </c>
      <c r="J3706" s="1">
        <v>1</v>
      </c>
      <c r="K3706" t="s">
        <v>23237</v>
      </c>
      <c r="L3706" t="s">
        <v>30656</v>
      </c>
      <c r="M3706" t="s">
        <v>30657</v>
      </c>
    </row>
    <row r="3707" spans="1:13">
      <c r="A3707" s="1" t="s">
        <v>5724</v>
      </c>
      <c r="B3707">
        <v>2.5762365170600298E-7</v>
      </c>
      <c r="C3707" s="1">
        <v>3.1377631648803702E-8</v>
      </c>
      <c r="D3707">
        <v>0</v>
      </c>
      <c r="E3707">
        <v>0</v>
      </c>
      <c r="F3707">
        <v>3.0674846625766898E-3</v>
      </c>
      <c r="G3707">
        <v>0</v>
      </c>
      <c r="H3707">
        <v>5.2631578947368403E-3</v>
      </c>
      <c r="I3707">
        <v>9.2592592592592605E-3</v>
      </c>
      <c r="J3707" s="1">
        <v>0</v>
      </c>
      <c r="K3707" t="s">
        <v>23238</v>
      </c>
      <c r="L3707" t="s">
        <v>30658</v>
      </c>
      <c r="M3707" t="s">
        <v>30659</v>
      </c>
    </row>
    <row r="3708" spans="1:13">
      <c r="A3708" s="1" t="s">
        <v>5725</v>
      </c>
      <c r="B3708">
        <v>2.2012094932475399E-5</v>
      </c>
      <c r="C3708" s="1">
        <v>2.3792862027131898E-5</v>
      </c>
      <c r="D3708">
        <v>0.23214285714285701</v>
      </c>
      <c r="E3708">
        <v>0.44512195121951198</v>
      </c>
      <c r="F3708">
        <v>0.69402985074626899</v>
      </c>
      <c r="G3708">
        <v>0.1</v>
      </c>
      <c r="H3708">
        <v>0.63690476190476197</v>
      </c>
      <c r="I3708">
        <v>0.162790697674419</v>
      </c>
      <c r="J3708" s="1">
        <v>0</v>
      </c>
      <c r="K3708" t="s">
        <v>23240</v>
      </c>
      <c r="L3708" t="s">
        <v>30660</v>
      </c>
      <c r="M3708" t="s">
        <v>30661</v>
      </c>
    </row>
    <row r="3709" spans="1:13">
      <c r="A3709" s="1" t="s">
        <v>5726</v>
      </c>
      <c r="B3709">
        <v>2.7936230090628102E-6</v>
      </c>
      <c r="C3709" s="1">
        <v>1.1763011614183499E-6</v>
      </c>
      <c r="D3709">
        <v>0</v>
      </c>
      <c r="E3709">
        <v>0</v>
      </c>
      <c r="F3709">
        <v>5.6818181818181802E-3</v>
      </c>
      <c r="G3709">
        <v>0.25</v>
      </c>
      <c r="H3709">
        <v>1.54639175257732E-2</v>
      </c>
      <c r="I3709">
        <v>0.11864406779661001</v>
      </c>
      <c r="J3709" s="1">
        <v>0</v>
      </c>
      <c r="K3709" t="s">
        <v>23238</v>
      </c>
      <c r="L3709" t="s">
        <v>30662</v>
      </c>
      <c r="M3709" t="s">
        <v>30663</v>
      </c>
    </row>
    <row r="3710" spans="1:13">
      <c r="A3710" s="1" t="s">
        <v>5727</v>
      </c>
      <c r="B3710">
        <v>5.21629956034235E-6</v>
      </c>
      <c r="C3710" s="1">
        <v>1.3633321595964701E-4</v>
      </c>
      <c r="D3710">
        <v>1</v>
      </c>
      <c r="E3710">
        <v>1</v>
      </c>
      <c r="F3710">
        <v>0.99734042553191504</v>
      </c>
      <c r="G3710">
        <v>0.27884615384615402</v>
      </c>
      <c r="H3710">
        <v>0.96261682242990698</v>
      </c>
      <c r="I3710">
        <v>0.823943661971831</v>
      </c>
      <c r="J3710" s="1">
        <v>1</v>
      </c>
      <c r="K3710" t="s">
        <v>23238</v>
      </c>
      <c r="L3710" t="s">
        <v>30664</v>
      </c>
      <c r="M3710" t="s">
        <v>30665</v>
      </c>
    </row>
    <row r="3711" spans="1:13">
      <c r="A3711" s="1" t="s">
        <v>5728</v>
      </c>
      <c r="B3711">
        <v>2.18892498893251E-5</v>
      </c>
      <c r="C3711" s="1">
        <v>4.8167455336552796E-7</v>
      </c>
      <c r="D3711">
        <v>0.96875</v>
      </c>
      <c r="E3711">
        <v>0.88636363636363602</v>
      </c>
      <c r="F3711">
        <v>0.97790055248618801</v>
      </c>
      <c r="G3711">
        <v>1</v>
      </c>
      <c r="H3711">
        <v>1</v>
      </c>
      <c r="I3711">
        <v>0.98</v>
      </c>
      <c r="J3711" s="1">
        <v>1</v>
      </c>
      <c r="K3711" t="s">
        <v>23237</v>
      </c>
      <c r="L3711" t="s">
        <v>30666</v>
      </c>
      <c r="M3711" t="s">
        <v>30667</v>
      </c>
    </row>
    <row r="3712" spans="1:13">
      <c r="A3712" s="1" t="s">
        <v>5729</v>
      </c>
      <c r="B3712">
        <v>8.7575607447E-7</v>
      </c>
      <c r="C3712" s="1">
        <v>9.3366149854383998E-6</v>
      </c>
      <c r="D3712">
        <v>1</v>
      </c>
      <c r="E3712">
        <v>1</v>
      </c>
      <c r="F3712">
        <v>1</v>
      </c>
      <c r="G3712">
        <v>0.97560975609756095</v>
      </c>
      <c r="H3712">
        <v>0.99090909090909096</v>
      </c>
      <c r="I3712">
        <v>0.96428571428571397</v>
      </c>
      <c r="J3712" s="1">
        <v>1</v>
      </c>
      <c r="K3712" t="s">
        <v>23238</v>
      </c>
      <c r="L3712" t="s">
        <v>30668</v>
      </c>
      <c r="M3712" t="s">
        <v>30669</v>
      </c>
    </row>
    <row r="3713" spans="1:13">
      <c r="A3713" s="1" t="s">
        <v>5730</v>
      </c>
      <c r="B3713">
        <v>5.8152829095464702E-5</v>
      </c>
      <c r="C3713" s="1">
        <v>6.0893857268529901E-5</v>
      </c>
      <c r="D3713">
        <v>0.921875</v>
      </c>
      <c r="E3713">
        <v>1</v>
      </c>
      <c r="F3713">
        <v>0.72058823529411797</v>
      </c>
      <c r="G3713">
        <v>0.79545454545454497</v>
      </c>
      <c r="H3713">
        <v>0.95270270270270296</v>
      </c>
      <c r="I3713">
        <v>0.85135135135135098</v>
      </c>
      <c r="J3713" s="1">
        <v>1</v>
      </c>
      <c r="K3713" t="s">
        <v>23241</v>
      </c>
      <c r="L3713" t="s">
        <v>30670</v>
      </c>
      <c r="M3713" t="s">
        <v>30671</v>
      </c>
    </row>
    <row r="3714" spans="1:13">
      <c r="A3714" s="1" t="s">
        <v>5731</v>
      </c>
      <c r="B3714">
        <v>4.4656540155922201E-6</v>
      </c>
      <c r="C3714" s="1">
        <v>2.0526522849794199E-6</v>
      </c>
      <c r="D3714">
        <v>0</v>
      </c>
      <c r="E3714">
        <v>0</v>
      </c>
      <c r="F3714">
        <v>1.1904761904761901E-2</v>
      </c>
      <c r="G3714">
        <v>0.51162790697674398</v>
      </c>
      <c r="H3714">
        <v>5.4216867469879498E-2</v>
      </c>
      <c r="I3714">
        <v>0.10126582278481</v>
      </c>
      <c r="J3714" s="1">
        <v>0</v>
      </c>
      <c r="K3714" t="s">
        <v>23237</v>
      </c>
      <c r="L3714" t="s">
        <v>30672</v>
      </c>
      <c r="M3714" t="s">
        <v>30673</v>
      </c>
    </row>
    <row r="3715" spans="1:13">
      <c r="A3715" s="1" t="s">
        <v>5732</v>
      </c>
      <c r="B3715">
        <v>2.7691496517930698E-6</v>
      </c>
      <c r="C3715" s="1">
        <v>4.5072929605836798E-7</v>
      </c>
      <c r="D3715">
        <v>0</v>
      </c>
      <c r="E3715">
        <v>0</v>
      </c>
      <c r="F3715">
        <v>4.4247787610619503E-3</v>
      </c>
      <c r="G3715">
        <v>0.34482758620689702</v>
      </c>
      <c r="H3715">
        <v>6.5789473684210495E-2</v>
      </c>
      <c r="I3715">
        <v>8.5106382978723402E-2</v>
      </c>
      <c r="J3715" s="1" t="s">
        <v>23229</v>
      </c>
      <c r="K3715" t="s">
        <v>23240</v>
      </c>
      <c r="L3715" t="s">
        <v>30674</v>
      </c>
      <c r="M3715" t="s">
        <v>30675</v>
      </c>
    </row>
    <row r="3716" spans="1:13">
      <c r="A3716" s="1" t="s">
        <v>5733</v>
      </c>
      <c r="B3716">
        <v>3.9154018248394E-6</v>
      </c>
      <c r="C3716" s="1">
        <v>7.1289483869648201E-6</v>
      </c>
      <c r="D3716">
        <v>0.5</v>
      </c>
      <c r="E3716">
        <v>0.52597402597402598</v>
      </c>
      <c r="F3716">
        <v>0.81547619047619002</v>
      </c>
      <c r="G3716">
        <v>0.33333333333333298</v>
      </c>
      <c r="H3716">
        <v>0.9</v>
      </c>
      <c r="I3716">
        <v>0.76086956521739102</v>
      </c>
      <c r="J3716" s="1">
        <v>0</v>
      </c>
      <c r="K3716" t="s">
        <v>23241</v>
      </c>
      <c r="L3716" t="s">
        <v>30676</v>
      </c>
      <c r="M3716" t="s">
        <v>30677</v>
      </c>
    </row>
    <row r="3717" spans="1:13">
      <c r="A3717" s="1" t="s">
        <v>5734</v>
      </c>
      <c r="B3717">
        <v>7.8111643551042895E-6</v>
      </c>
      <c r="C3717" s="1">
        <v>2.7474904178493499E-5</v>
      </c>
      <c r="D3717">
        <v>1</v>
      </c>
      <c r="E3717">
        <v>1</v>
      </c>
      <c r="F3717">
        <v>0.95192307692307698</v>
      </c>
      <c r="G3717">
        <v>1</v>
      </c>
      <c r="H3717">
        <v>1</v>
      </c>
      <c r="I3717">
        <v>1</v>
      </c>
      <c r="J3717" s="1" t="s">
        <v>23229</v>
      </c>
      <c r="K3717" t="s">
        <v>23242</v>
      </c>
      <c r="L3717" t="s">
        <v>30678</v>
      </c>
      <c r="M3717" t="s">
        <v>30679</v>
      </c>
    </row>
    <row r="3718" spans="1:13">
      <c r="A3718" s="1" t="s">
        <v>5735</v>
      </c>
      <c r="B3718">
        <v>1.1176050404361201E-5</v>
      </c>
      <c r="C3718" s="1">
        <v>1.40363146835431E-5</v>
      </c>
      <c r="D3718">
        <v>1</v>
      </c>
      <c r="E3718">
        <v>1</v>
      </c>
      <c r="F3718">
        <v>0.909340659340659</v>
      </c>
      <c r="G3718">
        <v>1</v>
      </c>
      <c r="H3718">
        <v>1</v>
      </c>
      <c r="I3718">
        <v>1</v>
      </c>
      <c r="J3718" s="1">
        <v>1</v>
      </c>
      <c r="K3718" t="s">
        <v>23239</v>
      </c>
      <c r="L3718" t="s">
        <v>30680</v>
      </c>
      <c r="M3718" t="s">
        <v>30681</v>
      </c>
    </row>
    <row r="3719" spans="1:13">
      <c r="A3719" s="1" t="s">
        <v>5736</v>
      </c>
      <c r="B3719">
        <v>6.5731771108484694E-5</v>
      </c>
      <c r="C3719" s="1">
        <v>1.9303114309061E-4</v>
      </c>
      <c r="D3719">
        <v>0.75</v>
      </c>
      <c r="E3719">
        <v>0.54069767441860495</v>
      </c>
      <c r="F3719">
        <v>0.988721804511278</v>
      </c>
      <c r="G3719">
        <v>5.6603773584905703E-2</v>
      </c>
      <c r="H3719">
        <v>0.837209302325581</v>
      </c>
      <c r="I3719">
        <v>0.47282608695652201</v>
      </c>
      <c r="J3719" s="1" t="s">
        <v>23229</v>
      </c>
      <c r="K3719" t="s">
        <v>23237</v>
      </c>
      <c r="L3719" t="s">
        <v>30682</v>
      </c>
      <c r="M3719" t="s">
        <v>30683</v>
      </c>
    </row>
    <row r="3720" spans="1:13">
      <c r="A3720" s="1" t="s">
        <v>5737</v>
      </c>
      <c r="B3720">
        <v>1.06868456228229E-6</v>
      </c>
      <c r="C3720" s="1">
        <v>2.3008863466007198E-5</v>
      </c>
      <c r="D3720">
        <v>1</v>
      </c>
      <c r="E3720">
        <v>1</v>
      </c>
      <c r="F3720">
        <v>0.98373983739837401</v>
      </c>
      <c r="G3720">
        <v>1</v>
      </c>
      <c r="H3720">
        <v>0.95882352941176496</v>
      </c>
      <c r="I3720">
        <v>0.96739130434782605</v>
      </c>
      <c r="J3720" s="1">
        <v>1</v>
      </c>
      <c r="K3720" t="s">
        <v>23237</v>
      </c>
      <c r="L3720" t="s">
        <v>30684</v>
      </c>
      <c r="M3720" t="s">
        <v>30685</v>
      </c>
    </row>
    <row r="3721" spans="1:13">
      <c r="A3721" s="1" t="s">
        <v>5738</v>
      </c>
      <c r="B3721">
        <v>2.1051116642518199E-4</v>
      </c>
      <c r="C3721" s="1">
        <v>1.71856084359847E-4</v>
      </c>
      <c r="D3721">
        <v>0.609375</v>
      </c>
      <c r="E3721">
        <v>0.53409090909090895</v>
      </c>
      <c r="F3721">
        <v>0.602112676056338</v>
      </c>
      <c r="G3721">
        <v>1</v>
      </c>
      <c r="H3721">
        <v>0.713114754098361</v>
      </c>
      <c r="I3721">
        <v>0.82758620689655205</v>
      </c>
      <c r="J3721" s="1" t="s">
        <v>23229</v>
      </c>
      <c r="K3721" t="s">
        <v>23238</v>
      </c>
      <c r="L3721" t="s">
        <v>30686</v>
      </c>
      <c r="M3721" t="s">
        <v>30687</v>
      </c>
    </row>
    <row r="3722" spans="1:13">
      <c r="A3722" s="1" t="s">
        <v>5739</v>
      </c>
      <c r="B3722">
        <v>5.8451236903643304E-6</v>
      </c>
      <c r="C3722" s="1">
        <v>1.69348510542368E-6</v>
      </c>
      <c r="D3722">
        <v>9.375E-2</v>
      </c>
      <c r="E3722">
        <v>2.3809523809523801E-2</v>
      </c>
      <c r="F3722">
        <v>1.2820512820512799E-2</v>
      </c>
      <c r="G3722">
        <v>8.7719298245613996E-3</v>
      </c>
      <c r="H3722">
        <v>1.7857142857142901E-2</v>
      </c>
      <c r="I3722">
        <v>8.2644628099173608E-3</v>
      </c>
      <c r="J3722" s="1">
        <v>0</v>
      </c>
      <c r="K3722" t="s">
        <v>23241</v>
      </c>
      <c r="L3722" t="s">
        <v>30688</v>
      </c>
      <c r="M3722" t="s">
        <v>30689</v>
      </c>
    </row>
    <row r="3723" spans="1:13">
      <c r="A3723" s="1" t="s">
        <v>5740</v>
      </c>
      <c r="B3723">
        <v>3.1013224383814301E-6</v>
      </c>
      <c r="C3723" s="1">
        <v>7.6697388110793304E-6</v>
      </c>
      <c r="D3723">
        <v>1</v>
      </c>
      <c r="E3723">
        <v>0.98958333333333304</v>
      </c>
      <c r="F3723">
        <v>1</v>
      </c>
      <c r="G3723">
        <v>0.8125</v>
      </c>
      <c r="H3723">
        <v>0.95918367346938804</v>
      </c>
      <c r="I3723">
        <v>0.92735042735042705</v>
      </c>
      <c r="J3723" s="1">
        <v>1</v>
      </c>
      <c r="K3723" t="s">
        <v>23241</v>
      </c>
      <c r="L3723" t="s">
        <v>30690</v>
      </c>
      <c r="M3723" t="s">
        <v>30691</v>
      </c>
    </row>
    <row r="3724" spans="1:13">
      <c r="A3724" s="1" t="s">
        <v>5741</v>
      </c>
      <c r="B3724">
        <v>1.2682296909674801E-6</v>
      </c>
      <c r="C3724" s="1">
        <v>1.27004272375073E-5</v>
      </c>
      <c r="D3724">
        <v>0.209677419354839</v>
      </c>
      <c r="E3724">
        <v>8.0246913580246895E-2</v>
      </c>
      <c r="F3724">
        <v>4.8022598870056499E-2</v>
      </c>
      <c r="G3724">
        <v>2.2222222222222199E-2</v>
      </c>
      <c r="H3724">
        <v>0.101941747572816</v>
      </c>
      <c r="I3724">
        <v>5.5555555555555601E-2</v>
      </c>
      <c r="J3724" s="1">
        <v>0</v>
      </c>
      <c r="K3724" t="s">
        <v>23242</v>
      </c>
      <c r="L3724" t="s">
        <v>30692</v>
      </c>
      <c r="M3724" t="s">
        <v>30693</v>
      </c>
    </row>
    <row r="3725" spans="1:13">
      <c r="A3725" s="1" t="s">
        <v>5742</v>
      </c>
      <c r="B3725">
        <v>1.20474574664182E-7</v>
      </c>
      <c r="C3725" s="1">
        <v>1.39283704265584E-6</v>
      </c>
      <c r="D3725">
        <v>0</v>
      </c>
      <c r="E3725">
        <v>0</v>
      </c>
      <c r="F3725">
        <v>2.5773195876288698E-3</v>
      </c>
      <c r="G3725">
        <v>0.38775510204081598</v>
      </c>
      <c r="H3725">
        <v>9.6153846153846194E-3</v>
      </c>
      <c r="I3725">
        <v>5.3921568627450997E-2</v>
      </c>
      <c r="J3725" s="1">
        <v>0</v>
      </c>
      <c r="K3725" t="s">
        <v>23237</v>
      </c>
      <c r="L3725" t="s">
        <v>30694</v>
      </c>
      <c r="M3725" t="s">
        <v>30695</v>
      </c>
    </row>
    <row r="3726" spans="1:13">
      <c r="A3726" s="1" t="s">
        <v>5743</v>
      </c>
      <c r="B3726">
        <v>3.3050813838619401E-7</v>
      </c>
      <c r="C3726" s="1">
        <v>2.13386725490254E-7</v>
      </c>
      <c r="D3726">
        <v>1</v>
      </c>
      <c r="E3726">
        <v>1</v>
      </c>
      <c r="F3726">
        <v>0.96846846846846801</v>
      </c>
      <c r="G3726">
        <v>1</v>
      </c>
      <c r="H3726">
        <v>0.97619047619047605</v>
      </c>
      <c r="I3726">
        <v>0.95714285714285696</v>
      </c>
      <c r="J3726" s="1">
        <v>1</v>
      </c>
      <c r="K3726" t="s">
        <v>23238</v>
      </c>
      <c r="L3726" t="s">
        <v>30696</v>
      </c>
      <c r="M3726" t="s">
        <v>30697</v>
      </c>
    </row>
    <row r="3727" spans="1:13">
      <c r="A3727" s="1" t="s">
        <v>5744</v>
      </c>
      <c r="B3727">
        <v>0</v>
      </c>
      <c r="C3727" s="1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s="1">
        <v>0</v>
      </c>
      <c r="K3727" t="s">
        <v>23238</v>
      </c>
      <c r="L3727" t="s">
        <v>30698</v>
      </c>
      <c r="M3727" t="s">
        <v>30699</v>
      </c>
    </row>
    <row r="3728" spans="1:13">
      <c r="A3728" s="1" t="s">
        <v>5745</v>
      </c>
      <c r="B3728">
        <v>1.5292561652622999E-5</v>
      </c>
      <c r="C3728" s="1">
        <v>1.27914136456288E-4</v>
      </c>
      <c r="D3728">
        <v>6.8181818181818205E-2</v>
      </c>
      <c r="E3728">
        <v>0.62162162162162204</v>
      </c>
      <c r="F3728">
        <v>0.7</v>
      </c>
      <c r="G3728">
        <v>0.1</v>
      </c>
      <c r="H3728">
        <v>0.25</v>
      </c>
      <c r="I3728">
        <v>4.1666666666666699E-2</v>
      </c>
      <c r="J3728" s="1">
        <v>0.1</v>
      </c>
      <c r="K3728" t="s">
        <v>23238</v>
      </c>
      <c r="L3728" t="s">
        <v>30700</v>
      </c>
      <c r="M3728" t="s">
        <v>30701</v>
      </c>
    </row>
    <row r="3729" spans="1:13">
      <c r="A3729" s="1" t="s">
        <v>5746</v>
      </c>
      <c r="B3729">
        <v>1.73906396319766E-6</v>
      </c>
      <c r="C3729" s="1">
        <v>5.4487904538965499E-6</v>
      </c>
      <c r="D3729">
        <v>0.9375</v>
      </c>
      <c r="E3729">
        <v>1</v>
      </c>
      <c r="F3729">
        <v>0.97619047619047605</v>
      </c>
      <c r="G3729">
        <v>0.98214285714285698</v>
      </c>
      <c r="H3729">
        <v>0.95</v>
      </c>
      <c r="I3729">
        <v>0.96460176991150404</v>
      </c>
      <c r="J3729" s="1">
        <v>1</v>
      </c>
      <c r="K3729" t="s">
        <v>23238</v>
      </c>
      <c r="L3729" t="s">
        <v>30702</v>
      </c>
      <c r="M3729" t="s">
        <v>30703</v>
      </c>
    </row>
    <row r="3730" spans="1:13">
      <c r="A3730" s="1" t="s">
        <v>5747</v>
      </c>
      <c r="B3730">
        <v>1.05169816456597E-7</v>
      </c>
      <c r="C3730" s="1">
        <v>4.3470137980748399E-7</v>
      </c>
      <c r="D3730">
        <v>0</v>
      </c>
      <c r="E3730">
        <v>0</v>
      </c>
      <c r="F3730">
        <v>0</v>
      </c>
      <c r="G3730">
        <v>0.25</v>
      </c>
      <c r="H3730">
        <v>0</v>
      </c>
      <c r="I3730">
        <v>4.80769230769231E-2</v>
      </c>
      <c r="J3730" s="1">
        <v>0</v>
      </c>
      <c r="K3730" t="s">
        <v>23238</v>
      </c>
      <c r="L3730" t="s">
        <v>30704</v>
      </c>
      <c r="M3730" t="s">
        <v>30705</v>
      </c>
    </row>
    <row r="3731" spans="1:13">
      <c r="A3731" s="1" t="s">
        <v>5748</v>
      </c>
      <c r="B3731">
        <v>4.0260575146999102E-7</v>
      </c>
      <c r="C3731" s="1">
        <v>5.5346351763852501E-6</v>
      </c>
      <c r="D3731">
        <v>0.238095238095238</v>
      </c>
      <c r="E3731">
        <v>0</v>
      </c>
      <c r="F3731">
        <v>0.18181818181818199</v>
      </c>
      <c r="G3731">
        <v>1.85185185185185E-2</v>
      </c>
      <c r="H3731">
        <v>0.24342105263157901</v>
      </c>
      <c r="I3731">
        <v>0.22727272727272699</v>
      </c>
      <c r="J3731" s="1">
        <v>0</v>
      </c>
      <c r="K3731" t="s">
        <v>23241</v>
      </c>
      <c r="L3731" t="s">
        <v>30706</v>
      </c>
      <c r="M3731" t="s">
        <v>30707</v>
      </c>
    </row>
    <row r="3732" spans="1:13">
      <c r="A3732" s="1" t="s">
        <v>5749</v>
      </c>
      <c r="B3732">
        <v>1.37672260992344E-6</v>
      </c>
      <c r="C3732" s="1">
        <v>5.3248171002614103E-5</v>
      </c>
      <c r="D3732">
        <v>1.6129032258064498E-2</v>
      </c>
      <c r="E3732">
        <v>1.6853932584269701E-2</v>
      </c>
      <c r="F3732">
        <v>4.5454545454545497E-2</v>
      </c>
      <c r="G3732">
        <v>2.7777777777777801E-2</v>
      </c>
      <c r="H3732">
        <v>8.6956521739130405E-2</v>
      </c>
      <c r="I3732">
        <v>8.7837837837837801E-2</v>
      </c>
      <c r="J3732" s="1">
        <v>0</v>
      </c>
      <c r="K3732" t="s">
        <v>23241</v>
      </c>
      <c r="L3732" t="s">
        <v>30708</v>
      </c>
      <c r="M3732" t="s">
        <v>30709</v>
      </c>
    </row>
    <row r="3733" spans="1:13">
      <c r="A3733" s="1" t="s">
        <v>5750</v>
      </c>
      <c r="B3733">
        <v>6.4418757199766896E-5</v>
      </c>
      <c r="C3733" s="1">
        <v>1.09134440080304E-4</v>
      </c>
      <c r="D3733">
        <v>0.921875</v>
      </c>
      <c r="E3733">
        <v>0.94270833333333304</v>
      </c>
      <c r="F3733">
        <v>0.81794871794871804</v>
      </c>
      <c r="G3733">
        <v>0.93269230769230804</v>
      </c>
      <c r="H3733">
        <v>0.91818181818181799</v>
      </c>
      <c r="I3733">
        <v>0.94915254237288105</v>
      </c>
      <c r="J3733" s="1">
        <v>1</v>
      </c>
      <c r="K3733" t="s">
        <v>23238</v>
      </c>
      <c r="L3733" t="s">
        <v>30710</v>
      </c>
      <c r="M3733" t="s">
        <v>30711</v>
      </c>
    </row>
    <row r="3734" spans="1:13">
      <c r="A3734" s="1" t="s">
        <v>5751</v>
      </c>
      <c r="B3734">
        <v>1.8387002068044299E-7</v>
      </c>
      <c r="C3734" s="1">
        <v>1.9839784755514002E-6</v>
      </c>
      <c r="D3734">
        <v>0</v>
      </c>
      <c r="E3734">
        <v>0</v>
      </c>
      <c r="F3734">
        <v>0</v>
      </c>
      <c r="G3734">
        <v>4.1666666666666699E-2</v>
      </c>
      <c r="H3734">
        <v>4.7169811320754698E-3</v>
      </c>
      <c r="I3734">
        <v>2.8846153846153799E-2</v>
      </c>
      <c r="J3734" s="1" t="s">
        <v>23229</v>
      </c>
      <c r="K3734" t="s">
        <v>23239</v>
      </c>
      <c r="L3734" t="s">
        <v>30712</v>
      </c>
      <c r="M3734" t="s">
        <v>30713</v>
      </c>
    </row>
    <row r="3735" spans="1:13">
      <c r="A3735" s="1" t="s">
        <v>5752</v>
      </c>
      <c r="B3735">
        <v>5.29442657707002E-8</v>
      </c>
      <c r="C3735" s="1">
        <v>1.9063251855781901E-7</v>
      </c>
      <c r="D3735">
        <v>0</v>
      </c>
      <c r="E3735">
        <v>0</v>
      </c>
      <c r="F3735">
        <v>0</v>
      </c>
      <c r="G3735">
        <v>0</v>
      </c>
      <c r="H3735">
        <v>4.4247787610619503E-3</v>
      </c>
      <c r="I3735">
        <v>1.2500000000000001E-2</v>
      </c>
      <c r="J3735" s="1">
        <v>0.95</v>
      </c>
      <c r="K3735" t="s">
        <v>23241</v>
      </c>
      <c r="L3735" t="s">
        <v>30714</v>
      </c>
      <c r="M3735" t="s">
        <v>30715</v>
      </c>
    </row>
    <row r="3736" spans="1:13">
      <c r="A3736" s="1" t="s">
        <v>5753</v>
      </c>
      <c r="B3736">
        <v>1.22577786814705E-7</v>
      </c>
      <c r="C3736" s="1">
        <v>3.36006841632795E-6</v>
      </c>
      <c r="D3736">
        <v>1</v>
      </c>
      <c r="E3736">
        <v>1</v>
      </c>
      <c r="F3736">
        <v>0.960893854748603</v>
      </c>
      <c r="G3736">
        <v>1</v>
      </c>
      <c r="H3736">
        <v>0.99509803921568596</v>
      </c>
      <c r="I3736">
        <v>1</v>
      </c>
      <c r="J3736" s="1">
        <v>1</v>
      </c>
      <c r="K3736" t="s">
        <v>23241</v>
      </c>
      <c r="L3736" t="s">
        <v>30716</v>
      </c>
      <c r="M3736" t="s">
        <v>30717</v>
      </c>
    </row>
    <row r="3737" spans="1:13">
      <c r="A3737" s="1" t="s">
        <v>5754</v>
      </c>
      <c r="B3737">
        <v>7.9686491728259404E-6</v>
      </c>
      <c r="C3737" s="1">
        <v>1.26379748128525E-5</v>
      </c>
      <c r="D3737">
        <v>1</v>
      </c>
      <c r="E3737">
        <v>0.984375</v>
      </c>
      <c r="F3737">
        <v>0.95454545454545503</v>
      </c>
      <c r="G3737">
        <v>0.98936170212765995</v>
      </c>
      <c r="H3737">
        <v>1</v>
      </c>
      <c r="I3737">
        <v>0.987179487179487</v>
      </c>
      <c r="J3737" s="1">
        <v>1</v>
      </c>
      <c r="K3737" t="s">
        <v>23238</v>
      </c>
      <c r="L3737" t="s">
        <v>30718</v>
      </c>
      <c r="M3737" t="s">
        <v>30719</v>
      </c>
    </row>
    <row r="3738" spans="1:13">
      <c r="A3738" s="1" t="s">
        <v>5755</v>
      </c>
      <c r="B3738">
        <v>1.7932200325390801E-5</v>
      </c>
      <c r="C3738" s="1">
        <v>5.1764699730611399E-5</v>
      </c>
      <c r="D3738">
        <v>0.98333333333333295</v>
      </c>
      <c r="E3738">
        <v>1</v>
      </c>
      <c r="F3738">
        <v>0.82446808510638303</v>
      </c>
      <c r="G3738">
        <v>0.907407407407407</v>
      </c>
      <c r="H3738">
        <v>0.74299065420560795</v>
      </c>
      <c r="I3738">
        <v>0.93043478260869605</v>
      </c>
      <c r="J3738" s="1">
        <v>1</v>
      </c>
      <c r="K3738" t="s">
        <v>23240</v>
      </c>
      <c r="L3738" t="s">
        <v>30720</v>
      </c>
      <c r="M3738" t="s">
        <v>30721</v>
      </c>
    </row>
    <row r="3739" spans="1:13">
      <c r="A3739" s="1" t="s">
        <v>5756</v>
      </c>
      <c r="B3739">
        <v>5.3068868636481899E-7</v>
      </c>
      <c r="C3739" s="1">
        <v>3.00095571367267E-5</v>
      </c>
      <c r="D3739">
        <v>3.2258064516128997E-2</v>
      </c>
      <c r="E3739">
        <v>5.4945054945054897E-3</v>
      </c>
      <c r="F3739">
        <v>7.1428571428571397E-2</v>
      </c>
      <c r="G3739">
        <v>4.08163265306122E-2</v>
      </c>
      <c r="H3739">
        <v>0.19072164948453599</v>
      </c>
      <c r="I3739">
        <v>0.121428571428571</v>
      </c>
      <c r="J3739" s="1">
        <v>0</v>
      </c>
      <c r="K3739" t="s">
        <v>23238</v>
      </c>
      <c r="L3739" t="s">
        <v>30722</v>
      </c>
      <c r="M3739" t="s">
        <v>30723</v>
      </c>
    </row>
    <row r="3740" spans="1:13">
      <c r="A3740" s="1" t="s">
        <v>5757</v>
      </c>
      <c r="B3740">
        <v>9.9014931402490701E-7</v>
      </c>
      <c r="C3740" s="1">
        <v>1.10063418519947E-7</v>
      </c>
      <c r="D3740">
        <v>1.5625E-2</v>
      </c>
      <c r="E3740">
        <v>0</v>
      </c>
      <c r="F3740">
        <v>0.25</v>
      </c>
      <c r="G3740">
        <v>0</v>
      </c>
      <c r="H3740">
        <v>0.191176470588235</v>
      </c>
      <c r="I3740">
        <v>0</v>
      </c>
      <c r="J3740" s="1">
        <v>0</v>
      </c>
      <c r="K3740" t="s">
        <v>23237</v>
      </c>
      <c r="L3740" t="s">
        <v>30724</v>
      </c>
      <c r="M3740" t="s">
        <v>30725</v>
      </c>
    </row>
    <row r="3741" spans="1:13">
      <c r="A3741" s="1" t="s">
        <v>5758</v>
      </c>
      <c r="B3741">
        <v>6.6961288760699101E-6</v>
      </c>
      <c r="C3741" s="1">
        <v>2.5514145335523499E-5</v>
      </c>
      <c r="D3741">
        <v>1</v>
      </c>
      <c r="E3741">
        <v>1</v>
      </c>
      <c r="F3741">
        <v>1</v>
      </c>
      <c r="G3741">
        <v>1</v>
      </c>
      <c r="H3741">
        <v>0.86363636363636398</v>
      </c>
      <c r="I3741">
        <v>1</v>
      </c>
      <c r="J3741" s="1">
        <v>1</v>
      </c>
      <c r="K3741" t="s">
        <v>23237</v>
      </c>
      <c r="L3741" t="s">
        <v>30726</v>
      </c>
      <c r="M3741" t="s">
        <v>30727</v>
      </c>
    </row>
    <row r="3742" spans="1:13">
      <c r="A3742" s="1" t="s">
        <v>5759</v>
      </c>
      <c r="B3742">
        <v>2.9507174166015099E-8</v>
      </c>
      <c r="C3742" s="1">
        <v>9.25662596695779E-8</v>
      </c>
      <c r="D3742">
        <v>1.6666666666666701E-2</v>
      </c>
      <c r="E3742">
        <v>0.107594936708861</v>
      </c>
      <c r="F3742">
        <v>0</v>
      </c>
      <c r="G3742">
        <v>0</v>
      </c>
      <c r="H3742">
        <v>0</v>
      </c>
      <c r="I3742">
        <v>1.4705882352941201E-2</v>
      </c>
      <c r="J3742" s="1" t="s">
        <v>23229</v>
      </c>
      <c r="K3742" t="s">
        <v>23238</v>
      </c>
      <c r="L3742" t="s">
        <v>30728</v>
      </c>
      <c r="M3742" t="s">
        <v>30729</v>
      </c>
    </row>
    <row r="3743" spans="1:13">
      <c r="A3743" s="1" t="s">
        <v>5760</v>
      </c>
      <c r="B3743">
        <v>1.04207152833027E-4</v>
      </c>
      <c r="C3743" s="1">
        <v>2.5292123078048199E-6</v>
      </c>
      <c r="D3743">
        <v>0.984375</v>
      </c>
      <c r="E3743">
        <v>0.67816091954022995</v>
      </c>
      <c r="F3743">
        <v>0.95054945054945095</v>
      </c>
      <c r="G3743">
        <v>1</v>
      </c>
      <c r="H3743">
        <v>0.99397590361445798</v>
      </c>
      <c r="I3743">
        <v>0.88</v>
      </c>
      <c r="J3743" s="1">
        <v>1</v>
      </c>
      <c r="K3743" t="s">
        <v>23241</v>
      </c>
      <c r="L3743" t="s">
        <v>30730</v>
      </c>
      <c r="M3743" t="s">
        <v>30731</v>
      </c>
    </row>
    <row r="3744" spans="1:13">
      <c r="A3744" s="1" t="s">
        <v>5761</v>
      </c>
      <c r="B3744">
        <v>1.56109001863727E-7</v>
      </c>
      <c r="C3744" s="1">
        <v>4.1215254195267502E-8</v>
      </c>
      <c r="D3744">
        <v>1</v>
      </c>
      <c r="E3744">
        <v>1</v>
      </c>
      <c r="F3744">
        <v>0.99652777777777801</v>
      </c>
      <c r="G3744">
        <v>0.96250000000000002</v>
      </c>
      <c r="H3744">
        <v>1</v>
      </c>
      <c r="I3744">
        <v>0.96969696969696995</v>
      </c>
      <c r="J3744" s="1">
        <v>1</v>
      </c>
      <c r="K3744" t="s">
        <v>23239</v>
      </c>
      <c r="L3744" t="s">
        <v>30732</v>
      </c>
      <c r="M3744" t="s">
        <v>30733</v>
      </c>
    </row>
    <row r="3745" spans="1:13">
      <c r="A3745" s="1" t="s">
        <v>5762</v>
      </c>
      <c r="B3745">
        <v>2.7139501206380699E-8</v>
      </c>
      <c r="C3745" s="1">
        <v>4.5270801901351998E-6</v>
      </c>
      <c r="D3745">
        <v>1</v>
      </c>
      <c r="E3745">
        <v>0.99315068493150704</v>
      </c>
      <c r="F3745">
        <v>1</v>
      </c>
      <c r="G3745">
        <v>1</v>
      </c>
      <c r="H3745">
        <v>0.989247311827957</v>
      </c>
      <c r="I3745">
        <v>0.99275362318840599</v>
      </c>
      <c r="J3745" s="1">
        <v>1</v>
      </c>
      <c r="K3745" t="s">
        <v>23238</v>
      </c>
      <c r="L3745" t="s">
        <v>30734</v>
      </c>
      <c r="M3745" t="s">
        <v>30735</v>
      </c>
    </row>
    <row r="3746" spans="1:13">
      <c r="A3746" s="1" t="s">
        <v>5763</v>
      </c>
      <c r="B3746">
        <v>7.1412273725019698E-7</v>
      </c>
      <c r="C3746" s="1">
        <v>6.5961129374679404E-11</v>
      </c>
      <c r="D3746">
        <v>1.72413793103448E-2</v>
      </c>
      <c r="E3746">
        <v>0</v>
      </c>
      <c r="F3746">
        <v>0</v>
      </c>
      <c r="G3746">
        <v>0</v>
      </c>
      <c r="H3746">
        <v>7.0422535211267599E-3</v>
      </c>
      <c r="I3746">
        <v>0</v>
      </c>
      <c r="J3746" s="1">
        <v>0.44444444444444398</v>
      </c>
      <c r="K3746" t="s">
        <v>23240</v>
      </c>
      <c r="L3746" t="s">
        <v>30736</v>
      </c>
      <c r="M3746" t="s">
        <v>30737</v>
      </c>
    </row>
    <row r="3747" spans="1:13">
      <c r="A3747" s="1" t="s">
        <v>5764</v>
      </c>
      <c r="B3747">
        <v>2.3434632210783798E-5</v>
      </c>
      <c r="C3747" s="1">
        <v>2.7886623795875001E-5</v>
      </c>
      <c r="D3747">
        <v>0.640625</v>
      </c>
      <c r="E3747">
        <v>0.62222222222222201</v>
      </c>
      <c r="F3747">
        <v>0.72185430463576195</v>
      </c>
      <c r="G3747">
        <v>1</v>
      </c>
      <c r="H3747">
        <v>0.73529411764705899</v>
      </c>
      <c r="I3747">
        <v>0.91379310344827602</v>
      </c>
      <c r="J3747" s="1">
        <v>1</v>
      </c>
      <c r="K3747" t="s">
        <v>23242</v>
      </c>
      <c r="L3747" t="s">
        <v>30738</v>
      </c>
      <c r="M3747" t="s">
        <v>30739</v>
      </c>
    </row>
    <row r="3748" spans="1:13">
      <c r="A3748" s="1" t="s">
        <v>5765</v>
      </c>
      <c r="B3748">
        <v>1.07735399951047E-7</v>
      </c>
      <c r="C3748" s="1">
        <v>5.8460045870730899E-7</v>
      </c>
      <c r="D3748">
        <v>0</v>
      </c>
      <c r="E3748">
        <v>0</v>
      </c>
      <c r="F3748">
        <v>0</v>
      </c>
      <c r="G3748">
        <v>0</v>
      </c>
      <c r="H3748">
        <v>2.0270270270270299E-2</v>
      </c>
      <c r="I3748">
        <v>0</v>
      </c>
      <c r="J3748" s="1">
        <v>0.5</v>
      </c>
      <c r="K3748" t="s">
        <v>23237</v>
      </c>
      <c r="L3748" t="s">
        <v>30740</v>
      </c>
      <c r="M3748" t="s">
        <v>30741</v>
      </c>
    </row>
    <row r="3749" spans="1:13">
      <c r="A3749" s="1" t="s">
        <v>5766</v>
      </c>
      <c r="B3749">
        <v>7.7790794650067199E-7</v>
      </c>
      <c r="C3749" s="1">
        <v>4.1529003725233602E-7</v>
      </c>
      <c r="D3749">
        <v>0.96875</v>
      </c>
      <c r="E3749">
        <v>0.96067415730337102</v>
      </c>
      <c r="F3749">
        <v>0.98579545454545503</v>
      </c>
      <c r="G3749">
        <v>0.98148148148148195</v>
      </c>
      <c r="H3749">
        <v>0.97590361445783103</v>
      </c>
      <c r="I3749">
        <v>0.99152542372881403</v>
      </c>
      <c r="J3749" s="1">
        <v>0.77272727272727304</v>
      </c>
      <c r="K3749" t="s">
        <v>23241</v>
      </c>
      <c r="L3749" t="s">
        <v>30742</v>
      </c>
      <c r="M3749" t="s">
        <v>30743</v>
      </c>
    </row>
    <row r="3750" spans="1:13">
      <c r="A3750" s="1" t="s">
        <v>5767</v>
      </c>
      <c r="B3750">
        <v>4.6424396844802401E-4</v>
      </c>
      <c r="C3750" s="1">
        <v>7.4458613878489299E-5</v>
      </c>
      <c r="D3750">
        <v>0.266666666666667</v>
      </c>
      <c r="E3750">
        <v>0.51111111111111096</v>
      </c>
      <c r="F3750">
        <v>1.63934426229508E-2</v>
      </c>
      <c r="G3750">
        <v>0.66666666666666696</v>
      </c>
      <c r="H3750">
        <v>0.4140625</v>
      </c>
      <c r="I3750">
        <v>0.25531914893617003</v>
      </c>
      <c r="J3750" s="1" t="s">
        <v>23229</v>
      </c>
      <c r="K3750" t="s">
        <v>23239</v>
      </c>
      <c r="L3750" t="s">
        <v>30744</v>
      </c>
      <c r="M3750" t="s">
        <v>30745</v>
      </c>
    </row>
    <row r="3751" spans="1:13">
      <c r="A3751" s="1" t="s">
        <v>5768</v>
      </c>
      <c r="B3751">
        <v>3.1621533339300001E-7</v>
      </c>
      <c r="C3751" s="1">
        <v>1.08661243201916E-7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0.98507462686567204</v>
      </c>
      <c r="J3751" s="1">
        <v>0</v>
      </c>
      <c r="K3751" t="s">
        <v>23241</v>
      </c>
      <c r="L3751" t="s">
        <v>30746</v>
      </c>
      <c r="M3751" t="s">
        <v>30747</v>
      </c>
    </row>
    <row r="3752" spans="1:13">
      <c r="A3752" s="1" t="s">
        <v>5769</v>
      </c>
      <c r="B3752">
        <v>7.7668311403017402E-7</v>
      </c>
      <c r="C3752" s="1">
        <v>2.3702091208919098E-6</v>
      </c>
      <c r="D3752">
        <v>1</v>
      </c>
      <c r="E3752">
        <v>1</v>
      </c>
      <c r="F3752">
        <v>0.72159090909090895</v>
      </c>
      <c r="G3752">
        <v>0.353658536585366</v>
      </c>
      <c r="H3752">
        <v>0.71710526315789502</v>
      </c>
      <c r="I3752">
        <v>0.78082191780821897</v>
      </c>
      <c r="J3752" s="1">
        <v>1</v>
      </c>
      <c r="K3752" t="s">
        <v>23238</v>
      </c>
      <c r="L3752" t="s">
        <v>30748</v>
      </c>
      <c r="M3752" t="s">
        <v>30749</v>
      </c>
    </row>
    <row r="3753" spans="1:13">
      <c r="A3753" s="1" t="s">
        <v>5770</v>
      </c>
      <c r="B3753">
        <v>5.5229881936548498E-6</v>
      </c>
      <c r="C3753" s="1">
        <v>4.6205813724480102E-6</v>
      </c>
      <c r="D3753">
        <v>1</v>
      </c>
      <c r="E3753">
        <v>0.91666666666666696</v>
      </c>
      <c r="F3753">
        <v>0.99553571428571397</v>
      </c>
      <c r="G3753">
        <v>0.90909090909090895</v>
      </c>
      <c r="H3753">
        <v>1</v>
      </c>
      <c r="I3753">
        <v>1</v>
      </c>
      <c r="J3753" s="1">
        <v>1</v>
      </c>
      <c r="K3753" t="s">
        <v>23238</v>
      </c>
      <c r="L3753" t="s">
        <v>30750</v>
      </c>
      <c r="M3753" t="s">
        <v>30751</v>
      </c>
    </row>
    <row r="3754" spans="1:13">
      <c r="A3754" s="1" t="s">
        <v>5771</v>
      </c>
      <c r="B3754">
        <v>7.00014609425385E-8</v>
      </c>
      <c r="C3754" s="1">
        <v>2.76969764778526E-8</v>
      </c>
      <c r="D3754">
        <v>1</v>
      </c>
      <c r="E3754">
        <v>1</v>
      </c>
      <c r="F3754">
        <v>0.94722222222222197</v>
      </c>
      <c r="G3754">
        <v>1</v>
      </c>
      <c r="H3754">
        <v>0.96236559139784905</v>
      </c>
      <c r="I3754">
        <v>0.99305555555555602</v>
      </c>
      <c r="J3754" s="1">
        <v>1</v>
      </c>
      <c r="K3754" t="s">
        <v>23240</v>
      </c>
      <c r="L3754" t="s">
        <v>30752</v>
      </c>
      <c r="M3754" t="s">
        <v>30753</v>
      </c>
    </row>
    <row r="3755" spans="1:13">
      <c r="A3755" s="1" t="s">
        <v>5772</v>
      </c>
      <c r="B3755">
        <v>1.6296298530514E-4</v>
      </c>
      <c r="C3755" s="1">
        <v>1.0938071798422501E-6</v>
      </c>
      <c r="D3755">
        <v>1</v>
      </c>
      <c r="E3755">
        <v>0.69879518072289204</v>
      </c>
      <c r="F3755">
        <v>1</v>
      </c>
      <c r="G3755">
        <v>1</v>
      </c>
      <c r="H3755">
        <v>1</v>
      </c>
      <c r="I3755">
        <v>1</v>
      </c>
      <c r="J3755" s="1" t="s">
        <v>23229</v>
      </c>
      <c r="K3755" t="s">
        <v>23238</v>
      </c>
      <c r="L3755" t="s">
        <v>30754</v>
      </c>
      <c r="M3755" t="s">
        <v>30755</v>
      </c>
    </row>
    <row r="3756" spans="1:13">
      <c r="A3756" s="1" t="s">
        <v>5773</v>
      </c>
      <c r="B3756">
        <v>3.9947132785247303E-8</v>
      </c>
      <c r="C3756" s="1">
        <v>1.09592372651399E-6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1.0638297872340399E-2</v>
      </c>
      <c r="J3756" s="1">
        <v>0</v>
      </c>
      <c r="K3756" t="s">
        <v>23237</v>
      </c>
      <c r="L3756" t="s">
        <v>30756</v>
      </c>
      <c r="M3756" t="s">
        <v>30757</v>
      </c>
    </row>
    <row r="3757" spans="1:13">
      <c r="A3757" s="1" t="s">
        <v>5774</v>
      </c>
      <c r="B3757">
        <v>7.8799802356847699E-7</v>
      </c>
      <c r="C3757" s="1">
        <v>5.9670407693854201E-6</v>
      </c>
      <c r="D3757">
        <v>9.375E-2</v>
      </c>
      <c r="E3757">
        <v>4.4444444444444398E-2</v>
      </c>
      <c r="F3757">
        <v>0.15079365079365101</v>
      </c>
      <c r="G3757">
        <v>3.4883720930232599E-2</v>
      </c>
      <c r="H3757">
        <v>0.14210526315789501</v>
      </c>
      <c r="I3757">
        <v>8.1395348837209294E-2</v>
      </c>
      <c r="J3757" s="1">
        <v>0</v>
      </c>
      <c r="K3757" t="s">
        <v>23237</v>
      </c>
      <c r="L3757" t="s">
        <v>30758</v>
      </c>
      <c r="M3757" t="s">
        <v>30759</v>
      </c>
    </row>
    <row r="3758" spans="1:13">
      <c r="A3758" s="1" t="s">
        <v>5775</v>
      </c>
      <c r="B3758">
        <v>7.2043934348906596E-5</v>
      </c>
      <c r="C3758" s="1">
        <v>3.7342947134804399E-5</v>
      </c>
      <c r="D3758">
        <v>0.85714285714285698</v>
      </c>
      <c r="E3758">
        <v>0.63736263736263699</v>
      </c>
      <c r="F3758">
        <v>0.60335195530726304</v>
      </c>
      <c r="G3758">
        <v>0.9</v>
      </c>
      <c r="H3758">
        <v>0.826315789473684</v>
      </c>
      <c r="I3758">
        <v>0.53260869565217395</v>
      </c>
      <c r="J3758" s="1" t="s">
        <v>23229</v>
      </c>
      <c r="K3758" t="s">
        <v>23237</v>
      </c>
      <c r="L3758" t="s">
        <v>30760</v>
      </c>
      <c r="M3758" t="s">
        <v>30761</v>
      </c>
    </row>
    <row r="3759" spans="1:13">
      <c r="A3759" s="1" t="s">
        <v>5776</v>
      </c>
      <c r="B3759">
        <v>3.12371882167999E-4</v>
      </c>
      <c r="C3759" s="1">
        <v>4.2569284696962103E-5</v>
      </c>
      <c r="D3759">
        <v>0</v>
      </c>
      <c r="E3759">
        <v>0.329787234042553</v>
      </c>
      <c r="F3759">
        <v>5.2631578947368403E-3</v>
      </c>
      <c r="G3759">
        <v>2.6315789473684199E-2</v>
      </c>
      <c r="H3759">
        <v>0</v>
      </c>
      <c r="I3759">
        <v>4.4247787610619503E-3</v>
      </c>
      <c r="J3759" s="1">
        <v>4.5454545454545497E-2</v>
      </c>
      <c r="K3759" t="s">
        <v>23240</v>
      </c>
      <c r="L3759" t="s">
        <v>30762</v>
      </c>
      <c r="M3759" t="s">
        <v>30763</v>
      </c>
    </row>
    <row r="3760" spans="1:13">
      <c r="A3760" s="1" t="s">
        <v>5777</v>
      </c>
      <c r="B3760">
        <v>2.6088931807926199E-6</v>
      </c>
      <c r="C3760" s="1">
        <v>2.115719043645E-5</v>
      </c>
      <c r="D3760">
        <v>0</v>
      </c>
      <c r="E3760">
        <v>0</v>
      </c>
      <c r="F3760">
        <v>3.7037037037037E-2</v>
      </c>
      <c r="G3760">
        <v>0</v>
      </c>
      <c r="H3760">
        <v>0</v>
      </c>
      <c r="I3760">
        <v>0</v>
      </c>
      <c r="J3760" s="1">
        <v>1</v>
      </c>
      <c r="K3760" t="s">
        <v>23241</v>
      </c>
      <c r="L3760" t="s">
        <v>30764</v>
      </c>
      <c r="M3760" t="s">
        <v>30765</v>
      </c>
    </row>
    <row r="3761" spans="1:13">
      <c r="A3761" s="1" t="s">
        <v>5778</v>
      </c>
      <c r="B3761">
        <v>6.2629448330270106E-8</v>
      </c>
      <c r="C3761" s="1">
        <v>1.31106956137942E-7</v>
      </c>
      <c r="D3761">
        <v>1</v>
      </c>
      <c r="E3761">
        <v>1</v>
      </c>
      <c r="F3761">
        <v>0.99532710280373804</v>
      </c>
      <c r="G3761">
        <v>1</v>
      </c>
      <c r="H3761">
        <v>1</v>
      </c>
      <c r="I3761">
        <v>0.97023809523809501</v>
      </c>
      <c r="J3761" s="1" t="s">
        <v>23229</v>
      </c>
      <c r="K3761" t="s">
        <v>23238</v>
      </c>
      <c r="L3761" t="s">
        <v>30766</v>
      </c>
      <c r="M3761" t="s">
        <v>30767</v>
      </c>
    </row>
    <row r="3762" spans="1:13">
      <c r="A3762" s="1" t="s">
        <v>5779</v>
      </c>
      <c r="B3762">
        <v>5.3712380446402303E-7</v>
      </c>
      <c r="C3762" s="1">
        <v>1.9265328998581101E-5</v>
      </c>
      <c r="D3762">
        <v>0.9</v>
      </c>
      <c r="E3762">
        <v>0.66666666666666696</v>
      </c>
      <c r="F3762">
        <v>0.971518987341772</v>
      </c>
      <c r="G3762">
        <v>1</v>
      </c>
      <c r="H3762">
        <v>0.92857142857142905</v>
      </c>
      <c r="I3762">
        <v>0.92222222222222205</v>
      </c>
      <c r="J3762" s="1" t="s">
        <v>23229</v>
      </c>
      <c r="K3762" t="s">
        <v>23241</v>
      </c>
      <c r="L3762" t="s">
        <v>30768</v>
      </c>
      <c r="M3762" t="s">
        <v>30769</v>
      </c>
    </row>
    <row r="3763" spans="1:13">
      <c r="A3763" s="1" t="s">
        <v>5780</v>
      </c>
      <c r="B3763">
        <v>0</v>
      </c>
      <c r="C3763" s="1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s="1" t="s">
        <v>23229</v>
      </c>
      <c r="K3763" t="s">
        <v>23241</v>
      </c>
      <c r="L3763" t="s">
        <v>30770</v>
      </c>
      <c r="M3763" t="s">
        <v>30771</v>
      </c>
    </row>
    <row r="3764" spans="1:13">
      <c r="A3764" s="1" t="s">
        <v>5781</v>
      </c>
      <c r="B3764">
        <v>3.2475170628911901E-6</v>
      </c>
      <c r="C3764" s="1">
        <v>5.3898959588292803E-5</v>
      </c>
      <c r="D3764">
        <v>0.97916666666666696</v>
      </c>
      <c r="E3764">
        <v>1</v>
      </c>
      <c r="F3764">
        <v>1</v>
      </c>
      <c r="G3764">
        <v>0.99107142857142905</v>
      </c>
      <c r="H3764">
        <v>0.98235294117647098</v>
      </c>
      <c r="I3764">
        <v>0.88888888888888895</v>
      </c>
      <c r="J3764" s="1" t="s">
        <v>23229</v>
      </c>
      <c r="K3764" t="s">
        <v>23239</v>
      </c>
      <c r="L3764" t="s">
        <v>30772</v>
      </c>
      <c r="M3764" t="s">
        <v>30773</v>
      </c>
    </row>
    <row r="3765" spans="1:13">
      <c r="A3765" s="1" t="s">
        <v>5782</v>
      </c>
      <c r="B3765">
        <v>1.0379725762452299E-5</v>
      </c>
      <c r="C3765" s="1">
        <v>1.11929578637337E-6</v>
      </c>
      <c r="D3765">
        <v>0.14000000000000001</v>
      </c>
      <c r="E3765">
        <v>0</v>
      </c>
      <c r="F3765">
        <v>3.6231884057971002E-3</v>
      </c>
      <c r="G3765">
        <v>0</v>
      </c>
      <c r="H3765">
        <v>0</v>
      </c>
      <c r="I3765">
        <v>1.7647058823529401E-2</v>
      </c>
      <c r="J3765" s="1">
        <v>0</v>
      </c>
      <c r="K3765" t="s">
        <v>23241</v>
      </c>
      <c r="L3765" t="s">
        <v>30774</v>
      </c>
      <c r="M3765" t="s">
        <v>30775</v>
      </c>
    </row>
    <row r="3766" spans="1:13">
      <c r="A3766" s="1" t="s">
        <v>5783</v>
      </c>
      <c r="B3766">
        <v>5.2208999710070404E-7</v>
      </c>
      <c r="C3766" s="1">
        <v>2.67813917412112E-5</v>
      </c>
      <c r="D3766">
        <v>1.7857142857142901E-2</v>
      </c>
      <c r="E3766">
        <v>0</v>
      </c>
      <c r="F3766">
        <v>0.15769230769230799</v>
      </c>
      <c r="G3766">
        <v>8.6206896551724102E-3</v>
      </c>
      <c r="H3766">
        <v>0.35087719298245601</v>
      </c>
      <c r="I3766">
        <v>3.2000000000000001E-2</v>
      </c>
      <c r="J3766" s="1">
        <v>0</v>
      </c>
      <c r="K3766" t="s">
        <v>23241</v>
      </c>
      <c r="L3766" t="s">
        <v>30776</v>
      </c>
      <c r="M3766" t="s">
        <v>30777</v>
      </c>
    </row>
    <row r="3767" spans="1:13">
      <c r="A3767" s="1" t="s">
        <v>5784</v>
      </c>
      <c r="B3767">
        <v>4.64949997543627E-7</v>
      </c>
      <c r="C3767" s="1">
        <v>1.48118034911671E-6</v>
      </c>
      <c r="D3767">
        <v>0.984375</v>
      </c>
      <c r="E3767">
        <v>0.98421052631578898</v>
      </c>
      <c r="F3767">
        <v>0.997142857142857</v>
      </c>
      <c r="G3767">
        <v>0.98275862068965503</v>
      </c>
      <c r="H3767">
        <v>1</v>
      </c>
      <c r="I3767">
        <v>1</v>
      </c>
      <c r="J3767" s="1">
        <v>0.88888888888888895</v>
      </c>
      <c r="K3767" t="s">
        <v>23241</v>
      </c>
      <c r="L3767" t="s">
        <v>30778</v>
      </c>
      <c r="M3767" t="s">
        <v>30779</v>
      </c>
    </row>
    <row r="3768" spans="1:13">
      <c r="A3768" s="1" t="s">
        <v>5785</v>
      </c>
      <c r="B3768">
        <v>1.24903862997441E-6</v>
      </c>
      <c r="C3768" s="1">
        <v>2.7809991958910399E-5</v>
      </c>
      <c r="D3768">
        <v>1</v>
      </c>
      <c r="E3768">
        <v>1</v>
      </c>
      <c r="F3768">
        <v>1</v>
      </c>
      <c r="G3768">
        <v>0.35087719298245601</v>
      </c>
      <c r="H3768">
        <v>0.95283018867924496</v>
      </c>
      <c r="I3768">
        <v>0.90789473684210498</v>
      </c>
      <c r="J3768" s="1" t="s">
        <v>23229</v>
      </c>
      <c r="K3768" t="s">
        <v>23237</v>
      </c>
      <c r="L3768" t="s">
        <v>30780</v>
      </c>
      <c r="M3768" t="s">
        <v>30781</v>
      </c>
    </row>
    <row r="3769" spans="1:13">
      <c r="A3769" s="1" t="s">
        <v>5786</v>
      </c>
      <c r="B3769">
        <v>3.4195678669882401E-7</v>
      </c>
      <c r="C3769" s="1">
        <v>7.8683167898645398E-6</v>
      </c>
      <c r="D3769">
        <v>0.15</v>
      </c>
      <c r="E3769">
        <v>5.9523809523809503E-3</v>
      </c>
      <c r="F3769">
        <v>2.7932960893854702E-3</v>
      </c>
      <c r="G3769">
        <v>0.431034482758621</v>
      </c>
      <c r="H3769">
        <v>1.2345679012345699E-2</v>
      </c>
      <c r="I3769">
        <v>2.4390243902439001E-2</v>
      </c>
      <c r="J3769" s="1">
        <v>0</v>
      </c>
      <c r="K3769" t="s">
        <v>23241</v>
      </c>
      <c r="L3769" t="s">
        <v>30782</v>
      </c>
      <c r="M3769" t="s">
        <v>30783</v>
      </c>
    </row>
    <row r="3770" spans="1:13">
      <c r="A3770" s="1" t="s">
        <v>5787</v>
      </c>
      <c r="B3770">
        <v>4.4153370418396398E-5</v>
      </c>
      <c r="C3770" s="1">
        <v>2.2345852358464499E-4</v>
      </c>
      <c r="D3770">
        <v>0.96666666666666701</v>
      </c>
      <c r="E3770">
        <v>1</v>
      </c>
      <c r="F3770">
        <v>0.72764227642276402</v>
      </c>
      <c r="G3770">
        <v>1</v>
      </c>
      <c r="H3770">
        <v>0.75324675324675305</v>
      </c>
      <c r="I3770">
        <v>0.88461538461538503</v>
      </c>
      <c r="J3770" s="1" t="s">
        <v>23229</v>
      </c>
      <c r="K3770" t="s">
        <v>23241</v>
      </c>
      <c r="L3770" t="s">
        <v>30784</v>
      </c>
      <c r="M3770" t="s">
        <v>30785</v>
      </c>
    </row>
    <row r="3771" spans="1:13">
      <c r="A3771" s="1" t="s">
        <v>5788</v>
      </c>
      <c r="B3771">
        <v>1.1756226876399301E-6</v>
      </c>
      <c r="C3771" s="1">
        <v>7.3114588560975698E-6</v>
      </c>
      <c r="D3771">
        <v>0</v>
      </c>
      <c r="E3771">
        <v>0</v>
      </c>
      <c r="F3771">
        <v>0</v>
      </c>
      <c r="G3771">
        <v>0.47826086956521702</v>
      </c>
      <c r="H3771">
        <v>1.5151515151515201E-2</v>
      </c>
      <c r="I3771">
        <v>0</v>
      </c>
      <c r="J3771" s="1">
        <v>0</v>
      </c>
      <c r="K3771" t="s">
        <v>23239</v>
      </c>
      <c r="L3771" t="s">
        <v>30786</v>
      </c>
      <c r="M3771" t="s">
        <v>30787</v>
      </c>
    </row>
    <row r="3772" spans="1:13">
      <c r="A3772" s="1" t="s">
        <v>5789</v>
      </c>
      <c r="B3772">
        <v>3.03951002366227E-6</v>
      </c>
      <c r="C3772" s="1">
        <v>1.17802947780284E-7</v>
      </c>
      <c r="D3772">
        <v>0.21666666666666701</v>
      </c>
      <c r="E3772">
        <v>0</v>
      </c>
      <c r="F3772">
        <v>6.6091954022988494E-2</v>
      </c>
      <c r="G3772">
        <v>0.160714285714286</v>
      </c>
      <c r="H3772">
        <v>9.2592592592592601E-2</v>
      </c>
      <c r="I3772">
        <v>9.45945945945946E-2</v>
      </c>
      <c r="J3772" s="1">
        <v>0</v>
      </c>
      <c r="K3772" t="s">
        <v>23242</v>
      </c>
      <c r="L3772" t="s">
        <v>30788</v>
      </c>
      <c r="M3772" t="s">
        <v>30789</v>
      </c>
    </row>
    <row r="3773" spans="1:13">
      <c r="A3773" s="1" t="s">
        <v>5790</v>
      </c>
      <c r="B3773">
        <v>1.0389469685232E-6</v>
      </c>
      <c r="C3773" s="1">
        <v>1.4610958033063301E-6</v>
      </c>
      <c r="D3773">
        <v>1.6129032258064498E-2</v>
      </c>
      <c r="E3773">
        <v>0</v>
      </c>
      <c r="F3773">
        <v>4.6357615894039701E-2</v>
      </c>
      <c r="G3773">
        <v>0</v>
      </c>
      <c r="H3773">
        <v>0</v>
      </c>
      <c r="I3773">
        <v>0</v>
      </c>
      <c r="J3773" s="1">
        <v>0</v>
      </c>
      <c r="K3773" t="s">
        <v>23239</v>
      </c>
      <c r="L3773" t="s">
        <v>30790</v>
      </c>
      <c r="M3773" t="s">
        <v>30791</v>
      </c>
    </row>
    <row r="3774" spans="1:13">
      <c r="A3774" s="1" t="s">
        <v>5791</v>
      </c>
      <c r="B3774">
        <v>6.7727751394901698E-6</v>
      </c>
      <c r="C3774" s="1">
        <v>6.4210110418232503E-8</v>
      </c>
      <c r="D3774">
        <v>0</v>
      </c>
      <c r="E3774">
        <v>9.0909090909090905E-3</v>
      </c>
      <c r="F3774">
        <v>3.1746031746031703E-2</v>
      </c>
      <c r="G3774">
        <v>0</v>
      </c>
      <c r="H3774">
        <v>6.6666666666666697E-3</v>
      </c>
      <c r="I3774">
        <v>8.6206896551724102E-2</v>
      </c>
      <c r="J3774" s="1">
        <v>0</v>
      </c>
      <c r="K3774" t="s">
        <v>23238</v>
      </c>
      <c r="L3774" t="s">
        <v>30792</v>
      </c>
      <c r="M3774" t="s">
        <v>30793</v>
      </c>
    </row>
    <row r="3775" spans="1:13">
      <c r="A3775" s="1" t="s">
        <v>5792</v>
      </c>
      <c r="B3775">
        <v>1.39444827674224E-5</v>
      </c>
      <c r="C3775" s="1">
        <v>1.9664210705514099E-6</v>
      </c>
      <c r="D3775">
        <v>3.125E-2</v>
      </c>
      <c r="E3775">
        <v>0</v>
      </c>
      <c r="F3775">
        <v>8.5492227979274596E-2</v>
      </c>
      <c r="G3775">
        <v>0</v>
      </c>
      <c r="H3775">
        <v>0.03</v>
      </c>
      <c r="I3775">
        <v>2.3809523809523801E-2</v>
      </c>
      <c r="J3775" s="1">
        <v>0</v>
      </c>
      <c r="K3775" t="s">
        <v>23241</v>
      </c>
      <c r="L3775" t="s">
        <v>30794</v>
      </c>
      <c r="M3775" t="s">
        <v>30795</v>
      </c>
    </row>
    <row r="3776" spans="1:13">
      <c r="A3776" s="1" t="s">
        <v>5793</v>
      </c>
      <c r="B3776">
        <v>3.8745840618369597E-4</v>
      </c>
      <c r="C3776" s="1">
        <v>8.5967638761661196E-4</v>
      </c>
      <c r="D3776">
        <v>0</v>
      </c>
      <c r="E3776">
        <v>0</v>
      </c>
      <c r="F3776">
        <v>0.51955307262569805</v>
      </c>
      <c r="G3776">
        <v>0</v>
      </c>
      <c r="H3776">
        <v>4.3010752688171998E-2</v>
      </c>
      <c r="I3776">
        <v>0</v>
      </c>
      <c r="J3776" s="1" t="s">
        <v>23229</v>
      </c>
      <c r="K3776" t="s">
        <v>23241</v>
      </c>
      <c r="L3776" t="s">
        <v>30796</v>
      </c>
      <c r="M3776" t="s">
        <v>30797</v>
      </c>
    </row>
    <row r="3777" spans="1:13">
      <c r="A3777" s="1" t="s">
        <v>5794</v>
      </c>
      <c r="B3777">
        <v>1.18671396948872E-6</v>
      </c>
      <c r="C3777" s="1">
        <v>5.9079322910899102E-6</v>
      </c>
      <c r="D3777">
        <v>1</v>
      </c>
      <c r="E3777">
        <v>1</v>
      </c>
      <c r="F3777">
        <v>0.931034482758621</v>
      </c>
      <c r="G3777">
        <v>1</v>
      </c>
      <c r="H3777">
        <v>1</v>
      </c>
      <c r="I3777">
        <v>1</v>
      </c>
      <c r="J3777" s="1">
        <v>1</v>
      </c>
      <c r="K3777" t="s">
        <v>23238</v>
      </c>
      <c r="L3777" t="s">
        <v>30798</v>
      </c>
      <c r="M3777" t="s">
        <v>30799</v>
      </c>
    </row>
    <row r="3778" spans="1:13">
      <c r="A3778" s="1" t="s">
        <v>5795</v>
      </c>
      <c r="B3778">
        <v>5.9319854271804603E-7</v>
      </c>
      <c r="C3778" s="1">
        <v>4.7918247366769296E-6</v>
      </c>
      <c r="D3778">
        <v>0</v>
      </c>
      <c r="E3778">
        <v>0</v>
      </c>
      <c r="F3778">
        <v>7.8947368421052599E-3</v>
      </c>
      <c r="G3778">
        <v>0</v>
      </c>
      <c r="H3778">
        <v>6.5789473684210495E-2</v>
      </c>
      <c r="I3778">
        <v>1.2096774193548401E-2</v>
      </c>
      <c r="J3778" s="1">
        <v>0</v>
      </c>
      <c r="K3778" t="s">
        <v>23237</v>
      </c>
      <c r="L3778" t="s">
        <v>30800</v>
      </c>
      <c r="M3778" t="s">
        <v>30801</v>
      </c>
    </row>
    <row r="3779" spans="1:13">
      <c r="A3779" s="1" t="s">
        <v>5796</v>
      </c>
      <c r="B3779">
        <v>2.9300051642812302E-6</v>
      </c>
      <c r="C3779" s="1">
        <v>1.07946799537615E-5</v>
      </c>
      <c r="D3779">
        <v>0</v>
      </c>
      <c r="E3779">
        <v>0</v>
      </c>
      <c r="F3779">
        <v>0</v>
      </c>
      <c r="G3779">
        <v>0.30357142857142899</v>
      </c>
      <c r="H3779">
        <v>2.3809523809523801E-2</v>
      </c>
      <c r="I3779">
        <v>4.1666666666666699E-2</v>
      </c>
      <c r="J3779" s="1">
        <v>0.40909090909090901</v>
      </c>
      <c r="K3779" t="s">
        <v>23241</v>
      </c>
      <c r="L3779" t="s">
        <v>30802</v>
      </c>
      <c r="M3779" t="s">
        <v>30803</v>
      </c>
    </row>
    <row r="3780" spans="1:13">
      <c r="A3780" s="1" t="s">
        <v>5797</v>
      </c>
      <c r="B3780">
        <v>1.9727122928695099E-5</v>
      </c>
      <c r="C3780" s="1">
        <v>5.7253136845374603E-6</v>
      </c>
      <c r="D3780">
        <v>0.82258064516129004</v>
      </c>
      <c r="E3780">
        <v>0.93333333333333302</v>
      </c>
      <c r="F3780">
        <v>0.93556701030927802</v>
      </c>
      <c r="G3780">
        <v>0.86363636363636398</v>
      </c>
      <c r="H3780">
        <v>0.96875</v>
      </c>
      <c r="I3780">
        <v>0.90909090909090895</v>
      </c>
      <c r="J3780" s="1">
        <v>1</v>
      </c>
      <c r="K3780" t="s">
        <v>23240</v>
      </c>
      <c r="L3780" t="s">
        <v>30804</v>
      </c>
      <c r="M3780" t="s">
        <v>30805</v>
      </c>
    </row>
    <row r="3781" spans="1:13">
      <c r="A3781" s="1" t="s">
        <v>5798</v>
      </c>
      <c r="B3781">
        <v>2.1513554437575E-9</v>
      </c>
      <c r="C3781" s="1">
        <v>2.6137052424613201E-7</v>
      </c>
      <c r="D3781">
        <v>1</v>
      </c>
      <c r="E3781">
        <v>1</v>
      </c>
      <c r="F3781">
        <v>1</v>
      </c>
      <c r="G3781">
        <v>1</v>
      </c>
      <c r="H3781">
        <v>0.99557522123893805</v>
      </c>
      <c r="I3781">
        <v>1</v>
      </c>
      <c r="J3781" s="1">
        <v>0.45454545454545497</v>
      </c>
      <c r="K3781" t="s">
        <v>23239</v>
      </c>
      <c r="L3781" t="s">
        <v>30806</v>
      </c>
      <c r="M3781" t="s">
        <v>30807</v>
      </c>
    </row>
    <row r="3782" spans="1:13">
      <c r="A3782" s="1" t="s">
        <v>5799</v>
      </c>
      <c r="B3782">
        <v>4.61756765414754E-4</v>
      </c>
      <c r="C3782" s="1">
        <v>8.6653430419603703E-4</v>
      </c>
      <c r="D3782">
        <v>0.33333333333333298</v>
      </c>
      <c r="E3782">
        <v>0.17894736842105299</v>
      </c>
      <c r="F3782">
        <v>4.3010752688171998E-2</v>
      </c>
      <c r="G3782">
        <v>0.92307692307692302</v>
      </c>
      <c r="H3782">
        <v>0.42857142857142899</v>
      </c>
      <c r="I3782">
        <v>0.87096774193548399</v>
      </c>
      <c r="J3782" s="1" t="s">
        <v>23229</v>
      </c>
      <c r="K3782" t="s">
        <v>23241</v>
      </c>
      <c r="L3782" t="s">
        <v>30808</v>
      </c>
      <c r="M3782" t="s">
        <v>30809</v>
      </c>
    </row>
    <row r="3783" spans="1:13">
      <c r="A3783" s="1" t="s">
        <v>5800</v>
      </c>
      <c r="B3783">
        <v>0</v>
      </c>
      <c r="C3783" s="1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s="1">
        <v>1</v>
      </c>
      <c r="K3783" t="s">
        <v>23241</v>
      </c>
      <c r="L3783" t="s">
        <v>30810</v>
      </c>
      <c r="M3783" t="s">
        <v>30811</v>
      </c>
    </row>
    <row r="3784" spans="1:13">
      <c r="A3784" s="1" t="s">
        <v>5801</v>
      </c>
      <c r="B3784">
        <v>7.2852765075802401E-10</v>
      </c>
      <c r="C3784" s="1">
        <v>1.7228672127214901E-6</v>
      </c>
      <c r="D3784">
        <v>1</v>
      </c>
      <c r="E3784">
        <v>1</v>
      </c>
      <c r="F3784">
        <v>1</v>
      </c>
      <c r="G3784">
        <v>0.85106382978723405</v>
      </c>
      <c r="H3784">
        <v>1</v>
      </c>
      <c r="I3784">
        <v>1</v>
      </c>
      <c r="J3784" s="1">
        <v>1</v>
      </c>
      <c r="K3784" t="s">
        <v>23241</v>
      </c>
      <c r="L3784" t="s">
        <v>30812</v>
      </c>
      <c r="M3784" t="s">
        <v>30813</v>
      </c>
    </row>
    <row r="3785" spans="1:13">
      <c r="A3785" s="1" t="s">
        <v>5802</v>
      </c>
      <c r="B3785">
        <v>1.25121881403546E-6</v>
      </c>
      <c r="C3785" s="1">
        <v>4.0566285821331002E-6</v>
      </c>
      <c r="D3785">
        <v>0</v>
      </c>
      <c r="E3785">
        <v>7.3863636363636395E-2</v>
      </c>
      <c r="F3785">
        <v>3.1645569620253199E-3</v>
      </c>
      <c r="G3785">
        <v>2.6315789473684199E-2</v>
      </c>
      <c r="H3785">
        <v>0</v>
      </c>
      <c r="I3785">
        <v>4.08163265306122E-2</v>
      </c>
      <c r="J3785" s="1">
        <v>0</v>
      </c>
      <c r="K3785" t="s">
        <v>23238</v>
      </c>
      <c r="L3785" t="s">
        <v>30814</v>
      </c>
      <c r="M3785" t="s">
        <v>30815</v>
      </c>
    </row>
    <row r="3786" spans="1:13">
      <c r="A3786" s="1" t="s">
        <v>5803</v>
      </c>
      <c r="B3786">
        <v>1.43473827225773E-9</v>
      </c>
      <c r="C3786" s="1">
        <v>3.5960057415238801E-6</v>
      </c>
      <c r="D3786">
        <v>1</v>
      </c>
      <c r="E3786">
        <v>0.95333333333333303</v>
      </c>
      <c r="F3786">
        <v>0.95918367346938804</v>
      </c>
      <c r="G3786">
        <v>1</v>
      </c>
      <c r="H3786">
        <v>0.96666666666666701</v>
      </c>
      <c r="I3786">
        <v>0.95833333333333304</v>
      </c>
      <c r="J3786" s="1">
        <v>1</v>
      </c>
      <c r="K3786" t="s">
        <v>23241</v>
      </c>
      <c r="L3786" t="s">
        <v>30816</v>
      </c>
      <c r="M3786" t="s">
        <v>30817</v>
      </c>
    </row>
    <row r="3787" spans="1:13">
      <c r="A3787" s="1" t="s">
        <v>5804</v>
      </c>
      <c r="B3787">
        <v>2.6805972447860101E-8</v>
      </c>
      <c r="C3787" s="1">
        <v>3.89976969137945E-9</v>
      </c>
      <c r="D3787">
        <v>1</v>
      </c>
      <c r="E3787">
        <v>1</v>
      </c>
      <c r="F3787">
        <v>0.99740932642487001</v>
      </c>
      <c r="G3787">
        <v>1</v>
      </c>
      <c r="H3787">
        <v>1</v>
      </c>
      <c r="I3787">
        <v>0.99099099099099097</v>
      </c>
      <c r="J3787" s="1">
        <v>0</v>
      </c>
      <c r="K3787" t="s">
        <v>23242</v>
      </c>
      <c r="L3787" t="s">
        <v>30818</v>
      </c>
      <c r="M3787" t="s">
        <v>30819</v>
      </c>
    </row>
    <row r="3788" spans="1:13">
      <c r="A3788" s="1" t="s">
        <v>5805</v>
      </c>
      <c r="B3788">
        <v>4.3013533415485698E-10</v>
      </c>
      <c r="C3788" s="1">
        <v>8.1405374328185205E-8</v>
      </c>
      <c r="D3788">
        <v>0.984375</v>
      </c>
      <c r="E3788">
        <v>1</v>
      </c>
      <c r="F3788">
        <v>0.99479166666666696</v>
      </c>
      <c r="G3788">
        <v>1</v>
      </c>
      <c r="H3788">
        <v>0.99519230769230804</v>
      </c>
      <c r="I3788">
        <v>0.987341772151899</v>
      </c>
      <c r="J3788" s="1">
        <v>0</v>
      </c>
      <c r="K3788" t="s">
        <v>23241</v>
      </c>
      <c r="L3788" t="s">
        <v>30820</v>
      </c>
      <c r="M3788" t="s">
        <v>30821</v>
      </c>
    </row>
    <row r="3789" spans="1:13">
      <c r="A3789" s="1" t="s">
        <v>5806</v>
      </c>
      <c r="B3789">
        <v>4.8754440603964801E-6</v>
      </c>
      <c r="C3789" s="1">
        <v>1.44507496907053E-5</v>
      </c>
      <c r="D3789">
        <v>0.52380952380952395</v>
      </c>
      <c r="E3789">
        <v>0.905063291139241</v>
      </c>
      <c r="F3789">
        <v>0.92857142857142905</v>
      </c>
      <c r="G3789">
        <v>0.97115384615384603</v>
      </c>
      <c r="H3789">
        <v>0.80681818181818199</v>
      </c>
      <c r="I3789">
        <v>0.88235294117647101</v>
      </c>
      <c r="J3789" s="1">
        <v>1</v>
      </c>
      <c r="K3789" t="s">
        <v>23238</v>
      </c>
      <c r="L3789" t="s">
        <v>30822</v>
      </c>
      <c r="M3789" t="s">
        <v>30823</v>
      </c>
    </row>
    <row r="3790" spans="1:13">
      <c r="A3790" s="1" t="s">
        <v>5807</v>
      </c>
      <c r="B3790">
        <v>5.5992546715397605E-10</v>
      </c>
      <c r="C3790" s="1">
        <v>2.5974488673893902E-6</v>
      </c>
      <c r="D3790">
        <v>6.8181818181818205E-2</v>
      </c>
      <c r="E3790">
        <v>0.110294117647059</v>
      </c>
      <c r="F3790">
        <v>1.9685039370078702E-2</v>
      </c>
      <c r="G3790">
        <v>0</v>
      </c>
      <c r="H3790">
        <v>0</v>
      </c>
      <c r="I3790">
        <v>6.6666666666666693E-2</v>
      </c>
      <c r="J3790" s="1">
        <v>0</v>
      </c>
      <c r="K3790" t="s">
        <v>23242</v>
      </c>
      <c r="L3790" t="s">
        <v>30824</v>
      </c>
      <c r="M3790" t="s">
        <v>30825</v>
      </c>
    </row>
    <row r="3791" spans="1:13">
      <c r="A3791" s="1" t="s">
        <v>5808</v>
      </c>
      <c r="B3791">
        <v>1.8676171783843E-4</v>
      </c>
      <c r="C3791" s="1">
        <v>2.3492373295203299E-6</v>
      </c>
      <c r="D3791">
        <v>4.7619047619047603E-2</v>
      </c>
      <c r="E3791">
        <v>0.46212121212121199</v>
      </c>
      <c r="F3791">
        <v>0</v>
      </c>
      <c r="G3791">
        <v>0.66666666666666696</v>
      </c>
      <c r="H3791">
        <v>0</v>
      </c>
      <c r="I3791">
        <v>0.125</v>
      </c>
      <c r="J3791" s="1" t="s">
        <v>23229</v>
      </c>
      <c r="K3791" t="s">
        <v>23241</v>
      </c>
      <c r="L3791" t="s">
        <v>30826</v>
      </c>
      <c r="M3791" t="s">
        <v>30827</v>
      </c>
    </row>
    <row r="3792" spans="1:13">
      <c r="A3792" s="1" t="s">
        <v>5809</v>
      </c>
      <c r="B3792">
        <v>0</v>
      </c>
      <c r="C3792" s="1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s="1">
        <v>0</v>
      </c>
      <c r="K3792" t="s">
        <v>23238</v>
      </c>
      <c r="L3792" t="s">
        <v>30828</v>
      </c>
      <c r="M3792" t="s">
        <v>30829</v>
      </c>
    </row>
    <row r="3793" spans="1:13">
      <c r="A3793" s="1" t="s">
        <v>5810</v>
      </c>
      <c r="B3793">
        <v>3.9189189589660602E-7</v>
      </c>
      <c r="C3793" s="1">
        <v>2.5555490187989199E-6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0.91935483870967738</v>
      </c>
      <c r="J3793" s="1">
        <v>1</v>
      </c>
      <c r="K3793" t="s">
        <v>23244</v>
      </c>
      <c r="L3793" t="s">
        <v>30830</v>
      </c>
      <c r="M3793" t="s">
        <v>30831</v>
      </c>
    </row>
    <row r="3794" spans="1:13">
      <c r="A3794" s="1" t="s">
        <v>5811</v>
      </c>
      <c r="B3794">
        <v>5.4022826944089001E-6</v>
      </c>
      <c r="C3794" s="1">
        <v>2.27888587804278E-4</v>
      </c>
      <c r="D3794">
        <v>0.76315789473684204</v>
      </c>
      <c r="E3794">
        <v>0.57407407407407396</v>
      </c>
      <c r="F3794">
        <v>0.45909090909090899</v>
      </c>
      <c r="G3794">
        <v>0.61904761904761896</v>
      </c>
      <c r="H3794">
        <v>0.66101694915254205</v>
      </c>
      <c r="I3794">
        <v>0.74725274725274704</v>
      </c>
      <c r="J3794" s="1" t="s">
        <v>23229</v>
      </c>
      <c r="K3794" t="s">
        <v>23238</v>
      </c>
      <c r="L3794" t="s">
        <v>30832</v>
      </c>
      <c r="M3794" t="s">
        <v>30833</v>
      </c>
    </row>
    <row r="3795" spans="1:13">
      <c r="A3795" s="1" t="s">
        <v>5812</v>
      </c>
      <c r="B3795">
        <v>5.3707143438527297E-5</v>
      </c>
      <c r="C3795" s="1">
        <v>2.3542888551438299E-8</v>
      </c>
      <c r="D3795">
        <v>0.34210526315789502</v>
      </c>
      <c r="E3795">
        <v>0.934782608695652</v>
      </c>
      <c r="F3795">
        <v>0.84153005464480901</v>
      </c>
      <c r="G3795">
        <v>0.13043478260869601</v>
      </c>
      <c r="H3795">
        <v>0.63736263736263699</v>
      </c>
      <c r="I3795">
        <v>0.38750000000000001</v>
      </c>
      <c r="J3795" s="1">
        <v>1</v>
      </c>
      <c r="K3795" t="s">
        <v>23238</v>
      </c>
      <c r="L3795" t="s">
        <v>30834</v>
      </c>
      <c r="M3795" t="s">
        <v>30835</v>
      </c>
    </row>
    <row r="3796" spans="1:13">
      <c r="A3796" s="1" t="s">
        <v>5813</v>
      </c>
      <c r="B3796">
        <v>1.1757608392739899E-6</v>
      </c>
      <c r="C3796" s="1">
        <v>8.1774829815955697E-7</v>
      </c>
      <c r="D3796">
        <v>0</v>
      </c>
      <c r="E3796">
        <v>0</v>
      </c>
      <c r="F3796">
        <v>2.7624309392265201E-3</v>
      </c>
      <c r="G3796">
        <v>0.51136363636363602</v>
      </c>
      <c r="H3796">
        <v>1.6483516483516501E-2</v>
      </c>
      <c r="I3796">
        <v>9.0277777777777804E-2</v>
      </c>
      <c r="J3796" s="1">
        <v>0</v>
      </c>
      <c r="K3796" t="s">
        <v>23241</v>
      </c>
      <c r="L3796" t="s">
        <v>30836</v>
      </c>
      <c r="M3796" t="s">
        <v>30837</v>
      </c>
    </row>
    <row r="3797" spans="1:13">
      <c r="A3797" s="1" t="s">
        <v>5814</v>
      </c>
      <c r="B3797">
        <v>5.6494539515942902E-8</v>
      </c>
      <c r="C3797" s="1">
        <v>4.5255401282442504E-6</v>
      </c>
      <c r="D3797">
        <v>0</v>
      </c>
      <c r="E3797">
        <v>0</v>
      </c>
      <c r="F3797">
        <v>0</v>
      </c>
      <c r="G3797">
        <v>0</v>
      </c>
      <c r="H3797">
        <v>1.1494252873563199E-2</v>
      </c>
      <c r="I3797">
        <v>1.0416666666666701E-2</v>
      </c>
      <c r="J3797" s="1">
        <v>0.66666666666666696</v>
      </c>
      <c r="K3797" t="s">
        <v>23239</v>
      </c>
      <c r="L3797" t="s">
        <v>30838</v>
      </c>
      <c r="M3797" t="s">
        <v>30839</v>
      </c>
    </row>
    <row r="3798" spans="1:13">
      <c r="A3798" s="1" t="s">
        <v>5815</v>
      </c>
      <c r="B3798">
        <v>3.2567245417836802E-7</v>
      </c>
      <c r="C3798" s="1">
        <v>1.66560004407E-6</v>
      </c>
      <c r="D3798">
        <v>0</v>
      </c>
      <c r="E3798">
        <v>5.4945054945054897E-3</v>
      </c>
      <c r="F3798">
        <v>0</v>
      </c>
      <c r="G3798">
        <v>0.11111111111111099</v>
      </c>
      <c r="H3798">
        <v>0</v>
      </c>
      <c r="I3798">
        <v>2.83018867924528E-2</v>
      </c>
      <c r="J3798" s="1">
        <v>0</v>
      </c>
      <c r="K3798" t="s">
        <v>23241</v>
      </c>
      <c r="L3798" t="s">
        <v>30840</v>
      </c>
      <c r="M3798" t="s">
        <v>30841</v>
      </c>
    </row>
    <row r="3799" spans="1:13">
      <c r="A3799" s="1" t="s">
        <v>5816</v>
      </c>
      <c r="B3799">
        <v>4.5252668112104098E-7</v>
      </c>
      <c r="C3799" s="1">
        <v>1.18903719442533E-6</v>
      </c>
      <c r="D3799">
        <v>1</v>
      </c>
      <c r="E3799">
        <v>0.98947368421052595</v>
      </c>
      <c r="F3799">
        <v>0.94708994708994698</v>
      </c>
      <c r="G3799">
        <v>1</v>
      </c>
      <c r="H3799">
        <v>0.98514851485148502</v>
      </c>
      <c r="I3799">
        <v>0.987341772151899</v>
      </c>
      <c r="J3799" s="1">
        <v>1</v>
      </c>
      <c r="K3799" t="s">
        <v>23240</v>
      </c>
      <c r="L3799" t="s">
        <v>30842</v>
      </c>
      <c r="M3799" t="s">
        <v>30843</v>
      </c>
    </row>
    <row r="3800" spans="1:13">
      <c r="A3800" s="1" t="s">
        <v>5817</v>
      </c>
      <c r="B3800">
        <v>1.3121312707160401E-8</v>
      </c>
      <c r="C3800" s="1">
        <v>1.58469088996081E-5</v>
      </c>
      <c r="D3800">
        <v>0.13157894736842099</v>
      </c>
      <c r="E3800">
        <v>0.169014084507042</v>
      </c>
      <c r="F3800">
        <v>0.11824324324324299</v>
      </c>
      <c r="G3800">
        <v>2.7777777777777801E-2</v>
      </c>
      <c r="H3800">
        <v>5.9210526315789498E-2</v>
      </c>
      <c r="I3800">
        <v>0.104651162790698</v>
      </c>
      <c r="J3800" s="1">
        <v>0</v>
      </c>
      <c r="K3800" t="s">
        <v>23241</v>
      </c>
      <c r="L3800" t="s">
        <v>30844</v>
      </c>
      <c r="M3800" t="s">
        <v>30845</v>
      </c>
    </row>
    <row r="3801" spans="1:13">
      <c r="A3801" s="1" t="s">
        <v>5818</v>
      </c>
      <c r="B3801">
        <v>9.8547034855691796E-7</v>
      </c>
      <c r="C3801" s="1">
        <v>1.12260924726287E-5</v>
      </c>
      <c r="D3801">
        <v>1.9230769230769201E-2</v>
      </c>
      <c r="E3801">
        <v>0</v>
      </c>
      <c r="F3801">
        <v>3.1446540880503099E-3</v>
      </c>
      <c r="G3801">
        <v>5.2631578947368397E-2</v>
      </c>
      <c r="H3801">
        <v>2.68817204301075E-2</v>
      </c>
      <c r="I3801">
        <v>1.7094017094017099E-2</v>
      </c>
      <c r="J3801" s="1" t="s">
        <v>23229</v>
      </c>
      <c r="K3801" t="s">
        <v>23241</v>
      </c>
      <c r="L3801" t="s">
        <v>30846</v>
      </c>
      <c r="M3801" t="s">
        <v>30847</v>
      </c>
    </row>
    <row r="3802" spans="1:13">
      <c r="A3802" s="1" t="s">
        <v>5819</v>
      </c>
      <c r="B3802">
        <v>0</v>
      </c>
      <c r="C3802" s="1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1">
        <v>0</v>
      </c>
      <c r="K3802" t="s">
        <v>23242</v>
      </c>
      <c r="L3802" t="s">
        <v>30848</v>
      </c>
      <c r="M3802" t="s">
        <v>30849</v>
      </c>
    </row>
    <row r="3803" spans="1:13">
      <c r="A3803" s="1" t="s">
        <v>5820</v>
      </c>
      <c r="B3803">
        <v>5.4525923977524697E-6</v>
      </c>
      <c r="C3803" s="1">
        <v>9.952410948266129E-7</v>
      </c>
      <c r="D3803">
        <v>0</v>
      </c>
      <c r="E3803">
        <v>0</v>
      </c>
      <c r="F3803">
        <v>1.7482517482517501E-2</v>
      </c>
      <c r="G3803">
        <v>0</v>
      </c>
      <c r="H3803">
        <v>0</v>
      </c>
      <c r="I3803">
        <v>0</v>
      </c>
      <c r="J3803" s="1">
        <v>0</v>
      </c>
      <c r="K3803" t="s">
        <v>23238</v>
      </c>
      <c r="L3803" t="s">
        <v>30850</v>
      </c>
      <c r="M3803" t="s">
        <v>30851</v>
      </c>
    </row>
    <row r="3804" spans="1:13">
      <c r="A3804" s="1" t="s">
        <v>5821</v>
      </c>
      <c r="B3804">
        <v>2.2698388505338399E-6</v>
      </c>
      <c r="C3804" s="1">
        <v>1.7110527946915999E-6</v>
      </c>
      <c r="D3804">
        <v>0</v>
      </c>
      <c r="E3804">
        <v>0</v>
      </c>
      <c r="F3804">
        <v>0.123333333333333</v>
      </c>
      <c r="G3804">
        <v>0</v>
      </c>
      <c r="H3804">
        <v>0.21568627450980399</v>
      </c>
      <c r="I3804">
        <v>3.2608695652173898E-2</v>
      </c>
      <c r="J3804" s="1">
        <v>0</v>
      </c>
      <c r="K3804" t="s">
        <v>23237</v>
      </c>
      <c r="L3804" t="s">
        <v>30852</v>
      </c>
      <c r="M3804" t="s">
        <v>30853</v>
      </c>
    </row>
    <row r="3805" spans="1:13">
      <c r="A3805" s="1" t="s">
        <v>5822</v>
      </c>
      <c r="B3805">
        <v>3.0093342051365301E-5</v>
      </c>
      <c r="C3805" s="1">
        <v>4.6359341797190102E-6</v>
      </c>
      <c r="D3805">
        <v>0.80357142857142905</v>
      </c>
      <c r="E3805">
        <v>0.65</v>
      </c>
      <c r="F3805">
        <v>0.81067961165048497</v>
      </c>
      <c r="G3805">
        <v>0.5</v>
      </c>
      <c r="H3805">
        <v>0.59756097560975596</v>
      </c>
      <c r="I3805">
        <v>0.38095238095238099</v>
      </c>
      <c r="J3805" s="1" t="s">
        <v>23229</v>
      </c>
      <c r="K3805" t="s">
        <v>23238</v>
      </c>
      <c r="L3805" t="s">
        <v>30854</v>
      </c>
      <c r="M3805" t="s">
        <v>30855</v>
      </c>
    </row>
    <row r="3806" spans="1:13">
      <c r="A3806" s="1" t="s">
        <v>5823</v>
      </c>
      <c r="B3806">
        <v>4.8917861418390098E-6</v>
      </c>
      <c r="C3806" s="1">
        <v>1.52610534468751E-6</v>
      </c>
      <c r="D3806">
        <v>0.907407407407407</v>
      </c>
      <c r="E3806">
        <v>0.61728395061728403</v>
      </c>
      <c r="F3806">
        <v>0.98591549295774605</v>
      </c>
      <c r="G3806">
        <v>1</v>
      </c>
      <c r="H3806">
        <v>1</v>
      </c>
      <c r="I3806">
        <v>1</v>
      </c>
      <c r="J3806" s="1">
        <v>1</v>
      </c>
      <c r="K3806" t="s">
        <v>23238</v>
      </c>
      <c r="L3806" t="s">
        <v>30856</v>
      </c>
      <c r="M3806" t="s">
        <v>30857</v>
      </c>
    </row>
    <row r="3807" spans="1:13">
      <c r="A3807" s="1" t="s">
        <v>5824</v>
      </c>
      <c r="B3807">
        <v>2.9112165562276201E-4</v>
      </c>
      <c r="C3807" s="1">
        <v>9.3461417432757202E-5</v>
      </c>
      <c r="D3807">
        <v>5.1724137931034503E-2</v>
      </c>
      <c r="E3807">
        <v>0</v>
      </c>
      <c r="F3807">
        <v>0.28494623655913998</v>
      </c>
      <c r="G3807">
        <v>0.92222222222222205</v>
      </c>
      <c r="H3807">
        <v>0.26063829787234</v>
      </c>
      <c r="I3807">
        <v>0.67333333333333301</v>
      </c>
      <c r="J3807" s="1" t="s">
        <v>23229</v>
      </c>
      <c r="K3807" t="s">
        <v>23239</v>
      </c>
      <c r="L3807" t="s">
        <v>30858</v>
      </c>
      <c r="M3807" t="s">
        <v>30859</v>
      </c>
    </row>
    <row r="3808" spans="1:13">
      <c r="A3808" s="1" t="s">
        <v>5825</v>
      </c>
      <c r="B3808">
        <v>9.2762310152966904E-4</v>
      </c>
      <c r="C3808" s="1">
        <v>1.01394482333545E-4</v>
      </c>
      <c r="D3808">
        <v>0.91666666666666696</v>
      </c>
      <c r="E3808">
        <v>0.293333333333333</v>
      </c>
      <c r="F3808">
        <v>0.98742138364779897</v>
      </c>
      <c r="G3808">
        <v>1</v>
      </c>
      <c r="H3808">
        <v>1</v>
      </c>
      <c r="I3808">
        <v>0.98557692307692302</v>
      </c>
      <c r="J3808" s="1">
        <v>1</v>
      </c>
      <c r="K3808" t="s">
        <v>23240</v>
      </c>
      <c r="L3808" t="s">
        <v>30860</v>
      </c>
      <c r="M3808" t="s">
        <v>30861</v>
      </c>
    </row>
    <row r="3809" spans="1:13">
      <c r="A3809" s="1" t="s">
        <v>5826</v>
      </c>
      <c r="B3809">
        <v>1.11091105032001E-6</v>
      </c>
      <c r="C3809" s="1">
        <v>4.4405143227645801E-10</v>
      </c>
      <c r="D3809">
        <v>1</v>
      </c>
      <c r="E3809">
        <v>1</v>
      </c>
      <c r="F3809">
        <v>0.99629629629629601</v>
      </c>
      <c r="G3809">
        <v>1</v>
      </c>
      <c r="H3809">
        <v>1</v>
      </c>
      <c r="I3809">
        <v>0.95161290322580605</v>
      </c>
      <c r="J3809" s="1">
        <v>1</v>
      </c>
      <c r="K3809" t="s">
        <v>23239</v>
      </c>
      <c r="L3809" t="s">
        <v>30862</v>
      </c>
      <c r="M3809" t="s">
        <v>30863</v>
      </c>
    </row>
    <row r="3810" spans="1:13">
      <c r="A3810" s="1" t="s">
        <v>5827</v>
      </c>
      <c r="B3810">
        <v>2.4313212492670699E-4</v>
      </c>
      <c r="C3810" s="1">
        <v>2.0930643060682399E-5</v>
      </c>
      <c r="D3810">
        <v>0.58333333333333304</v>
      </c>
      <c r="E3810">
        <v>0.32183908045977</v>
      </c>
      <c r="F3810">
        <v>0.52356020942408399</v>
      </c>
      <c r="G3810">
        <v>0.20512820512820501</v>
      </c>
      <c r="H3810">
        <v>0.53092783505154595</v>
      </c>
      <c r="I3810">
        <v>0.19696969696969699</v>
      </c>
      <c r="J3810" s="1" t="s">
        <v>23229</v>
      </c>
      <c r="K3810" t="s">
        <v>23237</v>
      </c>
      <c r="L3810" t="s">
        <v>30864</v>
      </c>
      <c r="M3810" t="s">
        <v>30865</v>
      </c>
    </row>
    <row r="3811" spans="1:13">
      <c r="A3811" s="1" t="s">
        <v>5828</v>
      </c>
      <c r="B3811">
        <v>1.2948897772524E-5</v>
      </c>
      <c r="C3811" s="1">
        <v>7.9966210090698507E-6</v>
      </c>
      <c r="D3811">
        <v>0</v>
      </c>
      <c r="E3811">
        <v>0</v>
      </c>
      <c r="F3811">
        <v>0.14685314685314699</v>
      </c>
      <c r="G3811">
        <v>0</v>
      </c>
      <c r="H3811">
        <v>0</v>
      </c>
      <c r="I3811">
        <v>0</v>
      </c>
      <c r="J3811" s="1">
        <v>0</v>
      </c>
      <c r="K3811" t="s">
        <v>23239</v>
      </c>
      <c r="L3811" t="s">
        <v>30866</v>
      </c>
      <c r="M3811" t="s">
        <v>30867</v>
      </c>
    </row>
    <row r="3812" spans="1:13">
      <c r="A3812" s="1" t="s">
        <v>5829</v>
      </c>
      <c r="B3812">
        <v>1.8811903342089001E-5</v>
      </c>
      <c r="C3812" s="1">
        <v>2.4196721491544801E-6</v>
      </c>
      <c r="D3812">
        <v>0.96428571428571397</v>
      </c>
      <c r="E3812">
        <v>0.64743589743589702</v>
      </c>
      <c r="F3812">
        <v>0.99099099099099097</v>
      </c>
      <c r="G3812">
        <v>1</v>
      </c>
      <c r="H3812">
        <v>1</v>
      </c>
      <c r="I3812">
        <v>0.95833333333333304</v>
      </c>
      <c r="J3812" s="1" t="s">
        <v>23229</v>
      </c>
      <c r="K3812" t="s">
        <v>23242</v>
      </c>
      <c r="L3812" t="s">
        <v>30868</v>
      </c>
      <c r="M3812" t="s">
        <v>30869</v>
      </c>
    </row>
    <row r="3813" spans="1:13">
      <c r="A3813" s="1" t="s">
        <v>5830</v>
      </c>
      <c r="B3813">
        <v>4.5866071726971101E-5</v>
      </c>
      <c r="C3813" s="1">
        <v>5.3019275446978899E-6</v>
      </c>
      <c r="D3813">
        <v>0.44230769230769201</v>
      </c>
      <c r="E3813">
        <v>0.21875</v>
      </c>
      <c r="F3813">
        <v>0.75409836065573799</v>
      </c>
      <c r="G3813">
        <v>0.14705882352941199</v>
      </c>
      <c r="H3813">
        <v>0.480263157894737</v>
      </c>
      <c r="I3813">
        <v>4.1666666666666699E-2</v>
      </c>
      <c r="J3813" s="1" t="s">
        <v>23229</v>
      </c>
      <c r="K3813" t="s">
        <v>23238</v>
      </c>
      <c r="L3813" t="s">
        <v>30870</v>
      </c>
      <c r="M3813" t="s">
        <v>30871</v>
      </c>
    </row>
    <row r="3814" spans="1:13">
      <c r="A3814" s="1" t="s">
        <v>5831</v>
      </c>
      <c r="B3814">
        <v>3.8623709229618303E-6</v>
      </c>
      <c r="C3814" s="1">
        <v>2.2354536056901698E-6</v>
      </c>
      <c r="D3814">
        <v>1</v>
      </c>
      <c r="E3814">
        <v>0.98958333333333304</v>
      </c>
      <c r="F3814">
        <v>0.99740932642487001</v>
      </c>
      <c r="G3814">
        <v>0.73275862068965503</v>
      </c>
      <c r="H3814">
        <v>1</v>
      </c>
      <c r="I3814">
        <v>0.89919354838709697</v>
      </c>
      <c r="J3814" s="1">
        <v>1</v>
      </c>
      <c r="K3814" t="s">
        <v>23241</v>
      </c>
      <c r="L3814" t="s">
        <v>30872</v>
      </c>
      <c r="M3814" t="s">
        <v>30873</v>
      </c>
    </row>
    <row r="3815" spans="1:13">
      <c r="A3815" s="1" t="s">
        <v>5832</v>
      </c>
      <c r="B3815">
        <v>3.4702262738213401E-6</v>
      </c>
      <c r="C3815" s="1">
        <v>3.7174679986749802E-10</v>
      </c>
      <c r="D3815">
        <v>3.7037037037037E-2</v>
      </c>
      <c r="E3815">
        <v>0</v>
      </c>
      <c r="F3815">
        <v>0</v>
      </c>
      <c r="G3815">
        <v>0</v>
      </c>
      <c r="H3815">
        <v>0</v>
      </c>
      <c r="I3815">
        <v>0</v>
      </c>
      <c r="J3815" s="1">
        <v>0</v>
      </c>
      <c r="K3815" t="s">
        <v>23242</v>
      </c>
      <c r="L3815" t="s">
        <v>30874</v>
      </c>
      <c r="M3815" t="s">
        <v>30875</v>
      </c>
    </row>
    <row r="3816" spans="1:13">
      <c r="A3816" s="1" t="s">
        <v>5833</v>
      </c>
      <c r="B3816">
        <v>2.3284123083466799E-5</v>
      </c>
      <c r="C3816" s="1">
        <v>6.3676879919962403E-4</v>
      </c>
      <c r="D3816">
        <v>0.96428571428571397</v>
      </c>
      <c r="E3816">
        <v>0.98235294117647098</v>
      </c>
      <c r="F3816">
        <v>0.92241379310344795</v>
      </c>
      <c r="G3816">
        <v>0.78947368421052599</v>
      </c>
      <c r="H3816">
        <v>0.81097560975609795</v>
      </c>
      <c r="I3816">
        <v>0.79279279279279302</v>
      </c>
      <c r="J3816" s="1">
        <v>0.86363636363636398</v>
      </c>
      <c r="K3816" t="s">
        <v>23240</v>
      </c>
      <c r="L3816" t="s">
        <v>30876</v>
      </c>
      <c r="M3816" t="s">
        <v>30877</v>
      </c>
    </row>
    <row r="3817" spans="1:13">
      <c r="A3817" s="1" t="s">
        <v>5834</v>
      </c>
      <c r="B3817">
        <v>2.8325281930197199E-5</v>
      </c>
      <c r="C3817" s="1">
        <v>1.64732426197688E-6</v>
      </c>
      <c r="D3817">
        <v>0.41176470588235298</v>
      </c>
      <c r="E3817">
        <v>0.33333333333333298</v>
      </c>
      <c r="F3817">
        <v>4.96688741721854E-2</v>
      </c>
      <c r="G3817">
        <v>0</v>
      </c>
      <c r="H3817">
        <v>0</v>
      </c>
      <c r="I3817">
        <v>0.146666666666667</v>
      </c>
      <c r="J3817" s="1" t="s">
        <v>23229</v>
      </c>
      <c r="K3817" t="s">
        <v>23241</v>
      </c>
      <c r="L3817" t="s">
        <v>30878</v>
      </c>
      <c r="M3817" t="s">
        <v>30879</v>
      </c>
    </row>
    <row r="3818" spans="1:13">
      <c r="A3818" s="1" t="s">
        <v>5835</v>
      </c>
      <c r="B3818">
        <v>1.14251208835497E-6</v>
      </c>
      <c r="C3818" s="1">
        <v>5.5947855354122199E-7</v>
      </c>
      <c r="D3818">
        <v>0</v>
      </c>
      <c r="E3818">
        <v>1.6853932584269701E-2</v>
      </c>
      <c r="F3818">
        <v>8.1967213114754103E-3</v>
      </c>
      <c r="G3818">
        <v>0</v>
      </c>
      <c r="H3818">
        <v>0</v>
      </c>
      <c r="I3818">
        <v>6.0240963855421699E-3</v>
      </c>
      <c r="J3818" s="1" t="s">
        <v>23229</v>
      </c>
      <c r="K3818" t="s">
        <v>23241</v>
      </c>
      <c r="L3818" t="s">
        <v>30880</v>
      </c>
      <c r="M3818" t="s">
        <v>30881</v>
      </c>
    </row>
    <row r="3819" spans="1:13">
      <c r="A3819" s="1" t="s">
        <v>5836</v>
      </c>
      <c r="B3819">
        <v>5.4728652090397402E-8</v>
      </c>
      <c r="C3819" s="1">
        <v>7.5932716576135996E-7</v>
      </c>
      <c r="D3819">
        <v>0</v>
      </c>
      <c r="E3819">
        <v>0</v>
      </c>
      <c r="F3819">
        <v>2.9585798816567999E-3</v>
      </c>
      <c r="G3819">
        <v>0.4375</v>
      </c>
      <c r="H3819">
        <v>5.6818181818181802E-3</v>
      </c>
      <c r="I3819">
        <v>0.23913043478260901</v>
      </c>
      <c r="J3819" s="1">
        <v>0</v>
      </c>
      <c r="K3819" t="s">
        <v>23238</v>
      </c>
      <c r="L3819" t="s">
        <v>30882</v>
      </c>
      <c r="M3819" t="s">
        <v>30883</v>
      </c>
    </row>
    <row r="3820" spans="1:13">
      <c r="A3820" s="1" t="s">
        <v>5837</v>
      </c>
      <c r="B3820">
        <v>5.1845335452124102E-5</v>
      </c>
      <c r="C3820" s="1">
        <v>6.4537485566264601E-5</v>
      </c>
      <c r="D3820">
        <v>1.6666666666666701E-2</v>
      </c>
      <c r="E3820">
        <v>0</v>
      </c>
      <c r="F3820">
        <v>0.293548387096774</v>
      </c>
      <c r="G3820">
        <v>1.72413793103448E-2</v>
      </c>
      <c r="H3820">
        <v>0.117117117117117</v>
      </c>
      <c r="I3820">
        <v>2.7027027027027001E-2</v>
      </c>
      <c r="J3820" s="1">
        <v>0</v>
      </c>
      <c r="K3820" t="s">
        <v>23238</v>
      </c>
      <c r="L3820" t="s">
        <v>30884</v>
      </c>
      <c r="M3820" t="s">
        <v>30885</v>
      </c>
    </row>
    <row r="3821" spans="1:13">
      <c r="A3821" s="1" t="s">
        <v>5838</v>
      </c>
      <c r="B3821">
        <v>1.2539800719658799E-6</v>
      </c>
      <c r="C3821" s="1">
        <v>2.9389186586757999E-7</v>
      </c>
      <c r="D3821">
        <v>0.98214285714285698</v>
      </c>
      <c r="E3821">
        <v>0.98888888888888904</v>
      </c>
      <c r="F3821">
        <v>0.99618320610686995</v>
      </c>
      <c r="G3821">
        <v>1</v>
      </c>
      <c r="H3821">
        <v>1</v>
      </c>
      <c r="I3821">
        <v>0.99479166666666696</v>
      </c>
      <c r="J3821" s="1">
        <v>1</v>
      </c>
      <c r="K3821" t="s">
        <v>23240</v>
      </c>
      <c r="L3821" t="s">
        <v>30886</v>
      </c>
      <c r="M3821" t="s">
        <v>30887</v>
      </c>
    </row>
    <row r="3822" spans="1:13">
      <c r="A3822" s="1" t="s">
        <v>5839</v>
      </c>
      <c r="B3822">
        <v>6.3717662262195196E-7</v>
      </c>
      <c r="C3822" s="1">
        <v>2.6915167577882702E-4</v>
      </c>
      <c r="D3822">
        <v>0</v>
      </c>
      <c r="E3822">
        <v>0</v>
      </c>
      <c r="F3822">
        <v>0.10904255319148901</v>
      </c>
      <c r="G3822">
        <v>6.4102564102564097E-2</v>
      </c>
      <c r="H3822">
        <v>0.42777777777777798</v>
      </c>
      <c r="I3822">
        <v>0.140625</v>
      </c>
      <c r="J3822" s="1">
        <v>0</v>
      </c>
      <c r="K3822" t="s">
        <v>23240</v>
      </c>
      <c r="L3822" t="s">
        <v>30888</v>
      </c>
      <c r="M3822" t="s">
        <v>30889</v>
      </c>
    </row>
    <row r="3823" spans="1:13">
      <c r="A3823" s="1" t="s">
        <v>5840</v>
      </c>
      <c r="B3823">
        <v>2.6268425535800097E-4</v>
      </c>
      <c r="C3823" s="1">
        <v>7.6963641218552097E-6</v>
      </c>
      <c r="D3823">
        <v>1.6666666666666701E-2</v>
      </c>
      <c r="E3823">
        <v>0.46629213483146098</v>
      </c>
      <c r="F3823">
        <v>6.6137566137566106E-2</v>
      </c>
      <c r="G3823">
        <v>5.2631578947368397E-2</v>
      </c>
      <c r="H3823">
        <v>2.57731958762887E-2</v>
      </c>
      <c r="I3823">
        <v>2.1276595744680899E-2</v>
      </c>
      <c r="J3823" s="1" t="s">
        <v>23229</v>
      </c>
      <c r="K3823" t="s">
        <v>23238</v>
      </c>
      <c r="L3823" t="s">
        <v>30890</v>
      </c>
      <c r="M3823" t="s">
        <v>30891</v>
      </c>
    </row>
    <row r="3824" spans="1:13">
      <c r="A3824" s="1" t="s">
        <v>5841</v>
      </c>
      <c r="B3824">
        <v>2.89900064750755E-5</v>
      </c>
      <c r="C3824" s="1">
        <v>5.4229569810971802E-6</v>
      </c>
      <c r="D3824">
        <v>0.6875</v>
      </c>
      <c r="E3824">
        <v>0.78571428571428603</v>
      </c>
      <c r="F3824">
        <v>0.80538922155688597</v>
      </c>
      <c r="G3824">
        <v>0.81428571428571395</v>
      </c>
      <c r="H3824">
        <v>0.79310344827586199</v>
      </c>
      <c r="I3824">
        <v>0.81690140845070403</v>
      </c>
      <c r="J3824" s="1" t="s">
        <v>23229</v>
      </c>
      <c r="K3824" t="s">
        <v>23239</v>
      </c>
      <c r="L3824" t="s">
        <v>30892</v>
      </c>
      <c r="M3824" t="s">
        <v>30893</v>
      </c>
    </row>
    <row r="3825" spans="1:13">
      <c r="A3825" s="1" t="s">
        <v>5842</v>
      </c>
      <c r="B3825">
        <v>1.9722904699814802E-3</v>
      </c>
      <c r="C3825" s="1">
        <v>5.1852785145636702E-5</v>
      </c>
      <c r="D3825">
        <v>0.55000000000000004</v>
      </c>
      <c r="E3825">
        <v>2.1739130434782601E-2</v>
      </c>
      <c r="F3825">
        <v>0.72375690607734799</v>
      </c>
      <c r="G3825">
        <v>0.71428571428571397</v>
      </c>
      <c r="H3825">
        <v>0.34782608695652201</v>
      </c>
      <c r="I3825">
        <v>0.60714285714285698</v>
      </c>
      <c r="J3825" s="1">
        <v>1</v>
      </c>
      <c r="K3825" t="s">
        <v>23237</v>
      </c>
      <c r="L3825" t="s">
        <v>30894</v>
      </c>
      <c r="M3825" t="s">
        <v>30895</v>
      </c>
    </row>
    <row r="3826" spans="1:13">
      <c r="A3826" s="1" t="s">
        <v>5843</v>
      </c>
      <c r="B3826">
        <v>1.14990655484046E-6</v>
      </c>
      <c r="C3826" s="1">
        <v>1.62214152931801E-8</v>
      </c>
      <c r="D3826">
        <v>5.7692307692307702E-2</v>
      </c>
      <c r="E3826">
        <v>0</v>
      </c>
      <c r="F3826">
        <v>0</v>
      </c>
      <c r="G3826">
        <v>0</v>
      </c>
      <c r="H3826">
        <v>0</v>
      </c>
      <c r="I3826">
        <v>0</v>
      </c>
      <c r="J3826" s="1" t="s">
        <v>23229</v>
      </c>
      <c r="K3826" t="s">
        <v>23237</v>
      </c>
      <c r="L3826" t="s">
        <v>30896</v>
      </c>
      <c r="M3826" t="s">
        <v>30897</v>
      </c>
    </row>
    <row r="3827" spans="1:13">
      <c r="A3827" s="1" t="s">
        <v>5844</v>
      </c>
      <c r="B3827">
        <v>3.2068402776532799E-6</v>
      </c>
      <c r="C3827" s="1">
        <v>8.4319345741292302E-8</v>
      </c>
      <c r="D3827">
        <v>0.12068965517241401</v>
      </c>
      <c r="E3827">
        <v>0</v>
      </c>
      <c r="F3827">
        <v>1.7647058823529401E-2</v>
      </c>
      <c r="G3827">
        <v>0</v>
      </c>
      <c r="H3827">
        <v>0</v>
      </c>
      <c r="I3827">
        <v>2.2222222222222199E-2</v>
      </c>
      <c r="J3827" s="1">
        <v>0</v>
      </c>
      <c r="K3827" t="s">
        <v>23242</v>
      </c>
      <c r="L3827" t="s">
        <v>30898</v>
      </c>
      <c r="M3827" t="s">
        <v>30899</v>
      </c>
    </row>
    <row r="3828" spans="1:13">
      <c r="A3828" s="1" t="s">
        <v>5845</v>
      </c>
      <c r="B3828">
        <v>4.9201312147845902E-6</v>
      </c>
      <c r="C3828" s="1">
        <v>9.5493803411986294E-6</v>
      </c>
      <c r="D3828">
        <v>0.11111111111111099</v>
      </c>
      <c r="E3828">
        <v>7.0588235294117604E-2</v>
      </c>
      <c r="F3828">
        <v>7.3446327683615795E-2</v>
      </c>
      <c r="G3828">
        <v>0</v>
      </c>
      <c r="H3828">
        <v>0</v>
      </c>
      <c r="I3828">
        <v>0</v>
      </c>
      <c r="J3828" s="1">
        <v>0</v>
      </c>
      <c r="K3828" t="s">
        <v>23238</v>
      </c>
      <c r="L3828" t="s">
        <v>30900</v>
      </c>
      <c r="M3828" t="s">
        <v>30901</v>
      </c>
    </row>
    <row r="3829" spans="1:13">
      <c r="A3829" s="1" t="s">
        <v>5846</v>
      </c>
      <c r="B3829">
        <v>5.4441968022062599E-7</v>
      </c>
      <c r="C3829" s="1">
        <v>1.8007099408307901E-4</v>
      </c>
      <c r="D3829">
        <v>0.42857142857142899</v>
      </c>
      <c r="E3829">
        <v>1</v>
      </c>
      <c r="F3829">
        <v>0.79754601226993904</v>
      </c>
      <c r="G3829">
        <v>1</v>
      </c>
      <c r="H3829">
        <v>0.97727272727272696</v>
      </c>
      <c r="I3829">
        <v>0.9296875</v>
      </c>
      <c r="J3829" s="1">
        <v>1</v>
      </c>
      <c r="K3829" t="s">
        <v>23242</v>
      </c>
      <c r="L3829" t="s">
        <v>30902</v>
      </c>
      <c r="M3829" t="s">
        <v>30903</v>
      </c>
    </row>
    <row r="3830" spans="1:13">
      <c r="A3830" s="1" t="s">
        <v>5847</v>
      </c>
      <c r="B3830">
        <v>2.0593416318026701E-5</v>
      </c>
      <c r="C3830" s="1">
        <v>1.0758532203053501E-5</v>
      </c>
      <c r="D3830">
        <v>1</v>
      </c>
      <c r="E3830">
        <v>1</v>
      </c>
      <c r="F3830">
        <v>0.99583333333333302</v>
      </c>
      <c r="G3830">
        <v>0.818965517241379</v>
      </c>
      <c r="H3830">
        <v>0.95089285714285698</v>
      </c>
      <c r="I3830">
        <v>0.89200000000000002</v>
      </c>
      <c r="J3830" s="1">
        <v>1</v>
      </c>
      <c r="K3830" t="s">
        <v>23240</v>
      </c>
      <c r="L3830" t="s">
        <v>30904</v>
      </c>
      <c r="M3830" t="s">
        <v>30905</v>
      </c>
    </row>
    <row r="3831" spans="1:13">
      <c r="A3831" s="1" t="s">
        <v>5848</v>
      </c>
      <c r="B3831">
        <v>1.3662831653040201E-7</v>
      </c>
      <c r="C3831" s="1">
        <v>1.5951945904793201E-8</v>
      </c>
      <c r="D3831">
        <v>1</v>
      </c>
      <c r="E3831">
        <v>1</v>
      </c>
      <c r="F3831">
        <v>0.99481865284974103</v>
      </c>
      <c r="G3831">
        <v>0.95689655172413801</v>
      </c>
      <c r="H3831">
        <v>0.99561403508771895</v>
      </c>
      <c r="I3831">
        <v>0.99565217391304395</v>
      </c>
      <c r="J3831" s="1">
        <v>1</v>
      </c>
      <c r="K3831" t="s">
        <v>23240</v>
      </c>
      <c r="L3831" t="s">
        <v>30906</v>
      </c>
      <c r="M3831" t="s">
        <v>30907</v>
      </c>
    </row>
    <row r="3832" spans="1:13">
      <c r="A3832" s="1" t="s">
        <v>5849</v>
      </c>
      <c r="B3832">
        <v>2.1897227425452301E-6</v>
      </c>
      <c r="C3832" s="1">
        <v>1.5343183993304301E-5</v>
      </c>
      <c r="D3832">
        <v>0</v>
      </c>
      <c r="E3832">
        <v>0</v>
      </c>
      <c r="F3832">
        <v>0.15363128491620101</v>
      </c>
      <c r="G3832">
        <v>0</v>
      </c>
      <c r="H3832">
        <v>1.1494252873563199E-2</v>
      </c>
      <c r="I3832">
        <v>4.0322580645161303E-2</v>
      </c>
      <c r="J3832" s="1">
        <v>1</v>
      </c>
      <c r="K3832" t="s">
        <v>23239</v>
      </c>
      <c r="L3832" t="s">
        <v>30908</v>
      </c>
      <c r="M3832" t="s">
        <v>30909</v>
      </c>
    </row>
    <row r="3833" spans="1:13">
      <c r="A3833" s="1" t="s">
        <v>5850</v>
      </c>
      <c r="B3833">
        <v>7.34467628217841E-7</v>
      </c>
      <c r="C3833" s="1">
        <v>1.12730274403742E-5</v>
      </c>
      <c r="D3833">
        <v>1</v>
      </c>
      <c r="E3833">
        <v>0.99342105263157898</v>
      </c>
      <c r="F3833">
        <v>0.99687499999999996</v>
      </c>
      <c r="G3833">
        <v>0.36</v>
      </c>
      <c r="H3833">
        <v>0.97499999999999998</v>
      </c>
      <c r="I3833">
        <v>0.91666666666666696</v>
      </c>
      <c r="J3833" s="1">
        <v>1</v>
      </c>
      <c r="K3833" t="s">
        <v>23240</v>
      </c>
      <c r="L3833" t="s">
        <v>30910</v>
      </c>
      <c r="M3833" t="s">
        <v>30911</v>
      </c>
    </row>
    <row r="3834" spans="1:13">
      <c r="A3834" s="1" t="s">
        <v>5851</v>
      </c>
      <c r="B3834">
        <v>1.17564837489978E-4</v>
      </c>
      <c r="C3834" s="1">
        <v>5.2467325149913298E-5</v>
      </c>
      <c r="D3834">
        <v>0.2</v>
      </c>
      <c r="E3834">
        <v>0.19512195121951201</v>
      </c>
      <c r="F3834">
        <v>0.23958333333333301</v>
      </c>
      <c r="G3834">
        <v>0</v>
      </c>
      <c r="H3834">
        <v>0.17499999999999999</v>
      </c>
      <c r="I3834">
        <v>8.5714285714285701E-2</v>
      </c>
      <c r="J3834" s="1">
        <v>0</v>
      </c>
      <c r="K3834" t="s">
        <v>23239</v>
      </c>
      <c r="L3834" t="s">
        <v>30912</v>
      </c>
      <c r="M3834" t="s">
        <v>30913</v>
      </c>
    </row>
    <row r="3835" spans="1:13">
      <c r="A3835" s="1" t="s">
        <v>5852</v>
      </c>
      <c r="B3835">
        <v>2.6969577649425798E-6</v>
      </c>
      <c r="C3835" s="1">
        <v>1.7038927555600101E-6</v>
      </c>
      <c r="D3835">
        <v>0.41666666666666702</v>
      </c>
      <c r="E3835">
        <v>0</v>
      </c>
      <c r="F3835">
        <v>2.4390243902439001E-2</v>
      </c>
      <c r="G3835">
        <v>0</v>
      </c>
      <c r="H3835">
        <v>0</v>
      </c>
      <c r="I3835">
        <v>0</v>
      </c>
      <c r="J3835" s="1">
        <v>0</v>
      </c>
      <c r="K3835" t="s">
        <v>23241</v>
      </c>
      <c r="L3835" t="s">
        <v>30914</v>
      </c>
      <c r="M3835" t="s">
        <v>30915</v>
      </c>
    </row>
    <row r="3836" spans="1:13">
      <c r="A3836" s="1" t="s">
        <v>5853</v>
      </c>
      <c r="B3836">
        <v>0</v>
      </c>
      <c r="C3836" s="1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1">
        <v>0.05</v>
      </c>
      <c r="K3836" t="s">
        <v>23242</v>
      </c>
      <c r="L3836" t="s">
        <v>30916</v>
      </c>
      <c r="M3836" t="s">
        <v>30917</v>
      </c>
    </row>
    <row r="3837" spans="1:13">
      <c r="A3837" s="1" t="s">
        <v>5854</v>
      </c>
      <c r="B3837">
        <v>2.91581164632455E-7</v>
      </c>
      <c r="C3837" s="1">
        <v>2.4883994726364499E-5</v>
      </c>
      <c r="D3837">
        <v>0</v>
      </c>
      <c r="E3837">
        <v>0</v>
      </c>
      <c r="F3837">
        <v>0</v>
      </c>
      <c r="G3837">
        <v>0.77777777777777801</v>
      </c>
      <c r="H3837">
        <v>2.0270270270270299E-2</v>
      </c>
      <c r="I3837">
        <v>0.05</v>
      </c>
      <c r="J3837" s="1" t="s">
        <v>23229</v>
      </c>
      <c r="K3837" t="s">
        <v>23241</v>
      </c>
      <c r="L3837" t="s">
        <v>30918</v>
      </c>
      <c r="M3837" t="s">
        <v>30919</v>
      </c>
    </row>
    <row r="3838" spans="1:13">
      <c r="A3838" s="1" t="s">
        <v>5855</v>
      </c>
      <c r="B3838">
        <v>1.0749451312600699E-7</v>
      </c>
      <c r="C3838" s="1">
        <v>3.4589136716872099E-6</v>
      </c>
      <c r="D3838">
        <v>0</v>
      </c>
      <c r="E3838">
        <v>6.8493150684931503E-3</v>
      </c>
      <c r="F3838">
        <v>0</v>
      </c>
      <c r="G3838">
        <v>0.21153846153846201</v>
      </c>
      <c r="H3838">
        <v>7.0422535211267599E-3</v>
      </c>
      <c r="I3838">
        <v>6.25E-2</v>
      </c>
      <c r="J3838" s="1">
        <v>0</v>
      </c>
      <c r="K3838" t="s">
        <v>23238</v>
      </c>
      <c r="L3838" t="s">
        <v>30920</v>
      </c>
      <c r="M3838" t="s">
        <v>30921</v>
      </c>
    </row>
    <row r="3839" spans="1:13">
      <c r="A3839" s="1" t="s">
        <v>5856</v>
      </c>
      <c r="B3839">
        <v>4.8976937156393698E-7</v>
      </c>
      <c r="C3839" s="1">
        <v>3.7742269496311298E-6</v>
      </c>
      <c r="D3839">
        <v>1</v>
      </c>
      <c r="E3839">
        <v>1</v>
      </c>
      <c r="F3839">
        <v>0.99729729729729699</v>
      </c>
      <c r="G3839">
        <v>1</v>
      </c>
      <c r="H3839">
        <v>0.99090909090909096</v>
      </c>
      <c r="I3839">
        <v>1</v>
      </c>
      <c r="J3839" s="1">
        <v>0.81818181818181801</v>
      </c>
      <c r="K3839" t="s">
        <v>23241</v>
      </c>
      <c r="L3839" t="s">
        <v>30922</v>
      </c>
      <c r="M3839" t="s">
        <v>30923</v>
      </c>
    </row>
    <row r="3840" spans="1:13">
      <c r="A3840" s="1" t="s">
        <v>5857</v>
      </c>
      <c r="B3840">
        <v>1.27658758731194E-5</v>
      </c>
      <c r="C3840" s="1">
        <v>3.09158542720277E-4</v>
      </c>
      <c r="D3840">
        <v>0.15625</v>
      </c>
      <c r="E3840">
        <v>0.24479166666666699</v>
      </c>
      <c r="F3840">
        <v>3.09278350515464E-2</v>
      </c>
      <c r="G3840">
        <v>0.21212121212121199</v>
      </c>
      <c r="H3840">
        <v>3.5087719298245598E-2</v>
      </c>
      <c r="I3840">
        <v>0.536036036036036</v>
      </c>
      <c r="J3840" s="1">
        <v>0</v>
      </c>
      <c r="K3840" t="s">
        <v>23242</v>
      </c>
      <c r="L3840" t="s">
        <v>30924</v>
      </c>
      <c r="M3840" t="s">
        <v>30925</v>
      </c>
    </row>
    <row r="3841" spans="1:13">
      <c r="A3841" s="1" t="s">
        <v>5858</v>
      </c>
      <c r="B3841">
        <v>1.69957944179338E-6</v>
      </c>
      <c r="C3841" s="1">
        <v>9.5696719564049194E-6</v>
      </c>
      <c r="D3841">
        <v>9.6153846153846201E-2</v>
      </c>
      <c r="E3841">
        <v>3.4482758620689703E-2</v>
      </c>
      <c r="F3841">
        <v>1.6949152542372899E-2</v>
      </c>
      <c r="G3841">
        <v>0</v>
      </c>
      <c r="H3841">
        <v>6.2500000000000003E-3</v>
      </c>
      <c r="I3841">
        <v>6.8965517241379296E-2</v>
      </c>
      <c r="J3841" s="1">
        <v>0</v>
      </c>
      <c r="K3841" t="s">
        <v>23240</v>
      </c>
      <c r="L3841" t="s">
        <v>30926</v>
      </c>
      <c r="M3841" t="s">
        <v>30927</v>
      </c>
    </row>
    <row r="3842" spans="1:13">
      <c r="A3842" s="1" t="s">
        <v>5859</v>
      </c>
      <c r="B3842">
        <v>6.9996106515525606E-5</v>
      </c>
      <c r="C3842" s="1">
        <v>2.8393307011943699E-7</v>
      </c>
      <c r="D3842">
        <v>1</v>
      </c>
      <c r="E3842">
        <v>0.859649122807018</v>
      </c>
      <c r="F3842">
        <v>1</v>
      </c>
      <c r="G3842">
        <v>1</v>
      </c>
      <c r="H3842">
        <v>1</v>
      </c>
      <c r="I3842">
        <v>0.99253731343283602</v>
      </c>
      <c r="J3842" s="1" t="s">
        <v>23229</v>
      </c>
      <c r="K3842" t="s">
        <v>23240</v>
      </c>
      <c r="L3842" t="s">
        <v>30928</v>
      </c>
      <c r="M3842" t="s">
        <v>30929</v>
      </c>
    </row>
    <row r="3843" spans="1:13">
      <c r="A3843" s="1" t="s">
        <v>5860</v>
      </c>
      <c r="B3843">
        <v>7.3670108993283697E-7</v>
      </c>
      <c r="C3843" s="1">
        <v>5.5438833251914799E-8</v>
      </c>
      <c r="D3843">
        <v>0</v>
      </c>
      <c r="E3843">
        <v>0.10377358490565999</v>
      </c>
      <c r="F3843">
        <v>1.26050420168067E-2</v>
      </c>
      <c r="G3843">
        <v>0</v>
      </c>
      <c r="H3843">
        <v>0</v>
      </c>
      <c r="I3843">
        <v>3.5714285714285698E-2</v>
      </c>
      <c r="J3843" s="1" t="s">
        <v>23229</v>
      </c>
      <c r="K3843" t="s">
        <v>23241</v>
      </c>
      <c r="L3843" t="s">
        <v>30930</v>
      </c>
      <c r="M3843" t="s">
        <v>30931</v>
      </c>
    </row>
    <row r="3844" spans="1:13">
      <c r="A3844" s="1" t="s">
        <v>5861</v>
      </c>
      <c r="B3844">
        <v>3.8609697934659897E-5</v>
      </c>
      <c r="C3844" s="1">
        <v>9.0710224300458704E-5</v>
      </c>
      <c r="D3844">
        <v>0.62962962962962998</v>
      </c>
      <c r="E3844">
        <v>0.65217391304347805</v>
      </c>
      <c r="F3844">
        <v>0.171195652173913</v>
      </c>
      <c r="G3844">
        <v>0.105263157894737</v>
      </c>
      <c r="H3844">
        <v>0</v>
      </c>
      <c r="I3844">
        <v>8.3333333333333301E-2</v>
      </c>
      <c r="J3844" s="1">
        <v>0</v>
      </c>
      <c r="K3844" t="s">
        <v>23238</v>
      </c>
      <c r="L3844" t="s">
        <v>30932</v>
      </c>
      <c r="M3844" t="s">
        <v>30933</v>
      </c>
    </row>
    <row r="3845" spans="1:13">
      <c r="A3845" s="1" t="s">
        <v>5862</v>
      </c>
      <c r="B3845">
        <v>1.26213105103761E-4</v>
      </c>
      <c r="C3845" s="1">
        <v>3.04648120405151E-5</v>
      </c>
      <c r="D3845">
        <v>6.8965517241379296E-2</v>
      </c>
      <c r="E3845">
        <v>0.487179487179487</v>
      </c>
      <c r="F3845">
        <v>4.8387096774193498E-2</v>
      </c>
      <c r="G3845">
        <v>0</v>
      </c>
      <c r="H3845">
        <v>5.9523809523809503E-3</v>
      </c>
      <c r="I3845">
        <v>9.2592592592592605E-3</v>
      </c>
      <c r="J3845" s="1">
        <v>0</v>
      </c>
      <c r="K3845" t="s">
        <v>23238</v>
      </c>
      <c r="L3845" t="s">
        <v>30934</v>
      </c>
      <c r="M3845" t="s">
        <v>30935</v>
      </c>
    </row>
    <row r="3846" spans="1:13">
      <c r="A3846" s="1" t="s">
        <v>5863</v>
      </c>
      <c r="B3846">
        <v>0</v>
      </c>
      <c r="C3846" s="1">
        <v>0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 s="1">
        <v>0.85</v>
      </c>
      <c r="K3846" t="s">
        <v>23239</v>
      </c>
      <c r="L3846" t="s">
        <v>30936</v>
      </c>
      <c r="M3846" t="s">
        <v>30937</v>
      </c>
    </row>
    <row r="3847" spans="1:13">
      <c r="A3847" s="1" t="s">
        <v>5864</v>
      </c>
      <c r="B3847">
        <v>2.5235156664019802E-6</v>
      </c>
      <c r="C3847" s="1">
        <v>1.4469148636355201E-5</v>
      </c>
      <c r="D3847">
        <v>1</v>
      </c>
      <c r="E3847">
        <v>1</v>
      </c>
      <c r="F3847">
        <v>1</v>
      </c>
      <c r="G3847">
        <v>1</v>
      </c>
      <c r="H3847">
        <v>0.94776119402985104</v>
      </c>
      <c r="I3847">
        <v>1</v>
      </c>
      <c r="J3847" s="1" t="s">
        <v>23229</v>
      </c>
      <c r="K3847" t="s">
        <v>23238</v>
      </c>
      <c r="L3847" t="s">
        <v>30938</v>
      </c>
      <c r="M3847" t="s">
        <v>30939</v>
      </c>
    </row>
    <row r="3848" spans="1:13">
      <c r="A3848" s="1" t="s">
        <v>5865</v>
      </c>
      <c r="B3848">
        <v>4.7682350700575897E-6</v>
      </c>
      <c r="C3848" s="1">
        <v>3.19748670679516E-5</v>
      </c>
      <c r="D3848">
        <v>0.86206896551724099</v>
      </c>
      <c r="E3848">
        <v>0.86144578313252995</v>
      </c>
      <c r="F3848">
        <v>0.680851063829787</v>
      </c>
      <c r="G3848">
        <v>0.05</v>
      </c>
      <c r="H3848">
        <v>0.38028169014084501</v>
      </c>
      <c r="I3848">
        <v>0.141025641025641</v>
      </c>
      <c r="J3848" s="1">
        <v>0</v>
      </c>
      <c r="K3848" t="s">
        <v>23241</v>
      </c>
      <c r="L3848" t="s">
        <v>30940</v>
      </c>
      <c r="M3848" t="s">
        <v>30941</v>
      </c>
    </row>
    <row r="3849" spans="1:13">
      <c r="A3849" s="1" t="s">
        <v>5866</v>
      </c>
      <c r="B3849">
        <v>2.2299543608042099E-9</v>
      </c>
      <c r="C3849" s="1">
        <v>7.7264982020456797E-8</v>
      </c>
      <c r="D3849">
        <v>1</v>
      </c>
      <c r="E3849">
        <v>1</v>
      </c>
      <c r="F3849">
        <v>0.79411764705882304</v>
      </c>
      <c r="G3849">
        <v>0.98484848484848497</v>
      </c>
      <c r="H3849">
        <v>0.90769230769230802</v>
      </c>
      <c r="I3849">
        <v>1</v>
      </c>
      <c r="J3849" s="1">
        <v>1</v>
      </c>
      <c r="K3849" t="s">
        <v>23238</v>
      </c>
      <c r="L3849" t="s">
        <v>30942</v>
      </c>
      <c r="M3849" t="s">
        <v>30943</v>
      </c>
    </row>
    <row r="3850" spans="1:13">
      <c r="A3850" s="1" t="s">
        <v>5867</v>
      </c>
      <c r="B3850">
        <v>2.9604932652227899E-6</v>
      </c>
      <c r="C3850" s="1">
        <v>1.18962996342E-7</v>
      </c>
      <c r="D3850">
        <v>1</v>
      </c>
      <c r="E3850">
        <v>1</v>
      </c>
      <c r="F3850">
        <v>1</v>
      </c>
      <c r="G3850">
        <v>0.73333333333333295</v>
      </c>
      <c r="H3850">
        <v>1</v>
      </c>
      <c r="I3850">
        <v>0.88461538461538503</v>
      </c>
      <c r="J3850" s="1">
        <v>1</v>
      </c>
      <c r="K3850" t="s">
        <v>23241</v>
      </c>
      <c r="L3850" t="s">
        <v>30944</v>
      </c>
      <c r="M3850" t="s">
        <v>30945</v>
      </c>
    </row>
    <row r="3851" spans="1:13">
      <c r="A3851" s="1" t="s">
        <v>5868</v>
      </c>
      <c r="B3851">
        <v>1.76024019353945E-7</v>
      </c>
      <c r="C3851" s="1">
        <v>8.5240991420443904E-6</v>
      </c>
      <c r="D3851">
        <v>0.97222222222222199</v>
      </c>
      <c r="E3851">
        <v>1</v>
      </c>
      <c r="F3851">
        <v>0.91061452513966501</v>
      </c>
      <c r="G3851">
        <v>1</v>
      </c>
      <c r="H3851">
        <v>1</v>
      </c>
      <c r="I3851">
        <v>1</v>
      </c>
      <c r="J3851" s="1" t="s">
        <v>23229</v>
      </c>
      <c r="K3851" t="s">
        <v>23241</v>
      </c>
      <c r="L3851" t="s">
        <v>30946</v>
      </c>
      <c r="M3851" t="s">
        <v>30947</v>
      </c>
    </row>
    <row r="3852" spans="1:13">
      <c r="A3852" s="1" t="s">
        <v>5869</v>
      </c>
      <c r="B3852">
        <v>2.4644283162892399E-5</v>
      </c>
      <c r="C3852" s="1">
        <v>1.15028466445925E-5</v>
      </c>
      <c r="D3852">
        <v>0.934782608695652</v>
      </c>
      <c r="E3852">
        <v>0.92028985507246397</v>
      </c>
      <c r="F3852">
        <v>0.91176470588235303</v>
      </c>
      <c r="G3852">
        <v>1</v>
      </c>
      <c r="H3852">
        <v>1</v>
      </c>
      <c r="I3852">
        <v>1</v>
      </c>
      <c r="J3852" s="1">
        <v>1</v>
      </c>
      <c r="K3852" t="s">
        <v>23238</v>
      </c>
      <c r="L3852" t="s">
        <v>30948</v>
      </c>
      <c r="M3852" t="s">
        <v>30949</v>
      </c>
    </row>
    <row r="3853" spans="1:13">
      <c r="A3853" s="1" t="s">
        <v>5870</v>
      </c>
      <c r="B3853">
        <v>0</v>
      </c>
      <c r="C3853" s="1">
        <v>0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 s="1">
        <v>0.59090909090909105</v>
      </c>
      <c r="K3853" t="s">
        <v>23239</v>
      </c>
      <c r="L3853" t="s">
        <v>30950</v>
      </c>
      <c r="M3853" t="s">
        <v>30951</v>
      </c>
    </row>
    <row r="3854" spans="1:13">
      <c r="A3854" s="1" t="s">
        <v>5871</v>
      </c>
      <c r="B3854">
        <v>2.4031679829665E-6</v>
      </c>
      <c r="C3854" s="1">
        <v>7.1370433640755898E-6</v>
      </c>
      <c r="D3854">
        <v>0</v>
      </c>
      <c r="E3854">
        <v>0</v>
      </c>
      <c r="F3854">
        <v>9.03954802259887E-2</v>
      </c>
      <c r="G3854">
        <v>1.38888888888889E-2</v>
      </c>
      <c r="H3854">
        <v>0.125</v>
      </c>
      <c r="I3854">
        <v>0</v>
      </c>
      <c r="J3854" s="1">
        <v>0</v>
      </c>
      <c r="K3854" t="s">
        <v>23241</v>
      </c>
      <c r="L3854" t="s">
        <v>30952</v>
      </c>
      <c r="M3854" t="s">
        <v>30953</v>
      </c>
    </row>
    <row r="3855" spans="1:13">
      <c r="A3855" s="1" t="s">
        <v>5872</v>
      </c>
      <c r="B3855">
        <v>2.4853659123220001E-5</v>
      </c>
      <c r="C3855" s="1">
        <v>3.16846767944885E-10</v>
      </c>
      <c r="D3855">
        <v>1</v>
      </c>
      <c r="E3855">
        <v>0.98913043478260898</v>
      </c>
      <c r="F3855">
        <v>0.877717391304348</v>
      </c>
      <c r="G3855">
        <v>0.91249999999999998</v>
      </c>
      <c r="H3855">
        <v>0.70408163265306101</v>
      </c>
      <c r="I3855">
        <v>0.95977011494252895</v>
      </c>
      <c r="J3855" s="1" t="s">
        <v>23229</v>
      </c>
      <c r="K3855" t="s">
        <v>23238</v>
      </c>
      <c r="L3855" t="s">
        <v>30954</v>
      </c>
      <c r="M3855" t="s">
        <v>30955</v>
      </c>
    </row>
    <row r="3856" spans="1:13">
      <c r="A3856" s="1" t="s">
        <v>5873</v>
      </c>
      <c r="B3856">
        <v>1.941757363368E-6</v>
      </c>
      <c r="C3856" s="1">
        <v>1.9187099255369001E-6</v>
      </c>
      <c r="D3856">
        <v>0.95</v>
      </c>
      <c r="E3856">
        <v>0.98235294117647098</v>
      </c>
      <c r="F3856">
        <v>0.90566037735849103</v>
      </c>
      <c r="G3856">
        <v>0.96428571428571397</v>
      </c>
      <c r="H3856">
        <v>0.94680851063829796</v>
      </c>
      <c r="I3856">
        <v>0.98684210526315796</v>
      </c>
      <c r="J3856" s="1">
        <v>1</v>
      </c>
      <c r="K3856" t="s">
        <v>23239</v>
      </c>
      <c r="L3856" t="s">
        <v>30956</v>
      </c>
      <c r="M3856" t="s">
        <v>30957</v>
      </c>
    </row>
    <row r="3857" spans="1:13">
      <c r="A3857" s="1" t="s">
        <v>5874</v>
      </c>
      <c r="B3857">
        <v>1.5605172688171099E-7</v>
      </c>
      <c r="C3857" s="1">
        <v>8.5201911131590402E-6</v>
      </c>
      <c r="D3857">
        <v>0</v>
      </c>
      <c r="E3857">
        <v>5.2083333333333296E-3</v>
      </c>
      <c r="F3857">
        <v>5.1546391752577301E-3</v>
      </c>
      <c r="G3857">
        <v>0.240740740740741</v>
      </c>
      <c r="H3857">
        <v>4.4642857142857097E-3</v>
      </c>
      <c r="I3857">
        <v>2.1551724137931001E-2</v>
      </c>
      <c r="J3857" s="1">
        <v>0</v>
      </c>
      <c r="K3857" t="s">
        <v>23242</v>
      </c>
      <c r="L3857" t="s">
        <v>30958</v>
      </c>
      <c r="M3857" t="s">
        <v>30959</v>
      </c>
    </row>
    <row r="3858" spans="1:13">
      <c r="A3858" s="1" t="s">
        <v>5875</v>
      </c>
      <c r="B3858">
        <v>1.5870842003012899E-6</v>
      </c>
      <c r="C3858" s="1">
        <v>1.85684623690361E-6</v>
      </c>
      <c r="D3858">
        <v>0.890625</v>
      </c>
      <c r="E3858">
        <v>0.94512195121951204</v>
      </c>
      <c r="F3858">
        <v>0.96</v>
      </c>
      <c r="G3858">
        <v>0.92857142857142905</v>
      </c>
      <c r="H3858">
        <v>1</v>
      </c>
      <c r="I3858">
        <v>0.96</v>
      </c>
      <c r="J3858" s="1">
        <v>1</v>
      </c>
      <c r="K3858" t="s">
        <v>23241</v>
      </c>
      <c r="L3858" t="s">
        <v>30960</v>
      </c>
      <c r="M3858" t="s">
        <v>30961</v>
      </c>
    </row>
    <row r="3859" spans="1:13">
      <c r="A3859" s="1" t="s">
        <v>5876</v>
      </c>
      <c r="B3859">
        <v>9.2945168392980094E-6</v>
      </c>
      <c r="C3859" s="1">
        <v>2.3975442656228499E-5</v>
      </c>
      <c r="D3859">
        <v>1</v>
      </c>
      <c r="E3859">
        <v>1</v>
      </c>
      <c r="F3859">
        <v>0.74698795180722899</v>
      </c>
      <c r="G3859">
        <v>1</v>
      </c>
      <c r="H3859">
        <v>0.84134615384615397</v>
      </c>
      <c r="I3859">
        <v>0.93975903614457801</v>
      </c>
      <c r="J3859" s="1" t="s">
        <v>23229</v>
      </c>
      <c r="K3859" t="s">
        <v>23239</v>
      </c>
      <c r="L3859" t="s">
        <v>30962</v>
      </c>
      <c r="M3859" t="s">
        <v>30963</v>
      </c>
    </row>
    <row r="3860" spans="1:13">
      <c r="A3860" s="1" t="s">
        <v>5877</v>
      </c>
      <c r="B3860">
        <v>3.15472061060343E-5</v>
      </c>
      <c r="C3860" s="1">
        <v>3.0045452699018702E-4</v>
      </c>
      <c r="D3860">
        <v>1.6666666666666701E-2</v>
      </c>
      <c r="E3860">
        <v>0</v>
      </c>
      <c r="F3860">
        <v>0</v>
      </c>
      <c r="G3860">
        <v>0.28431372549019601</v>
      </c>
      <c r="H3860">
        <v>4.2857142857142899E-2</v>
      </c>
      <c r="I3860">
        <v>0.48192771084337299</v>
      </c>
      <c r="J3860" s="1" t="s">
        <v>23229</v>
      </c>
      <c r="K3860" t="s">
        <v>23241</v>
      </c>
      <c r="L3860" t="s">
        <v>30964</v>
      </c>
      <c r="M3860" t="s">
        <v>30965</v>
      </c>
    </row>
    <row r="3861" spans="1:13">
      <c r="A3861" s="1" t="s">
        <v>5878</v>
      </c>
      <c r="B3861">
        <v>1.49152201993485E-7</v>
      </c>
      <c r="C3861" s="1">
        <v>8.3590414763979598E-7</v>
      </c>
      <c r="D3861">
        <v>1</v>
      </c>
      <c r="E3861">
        <v>1</v>
      </c>
      <c r="F3861">
        <v>0.99157303370786498</v>
      </c>
      <c r="G3861">
        <v>0.91176470588235303</v>
      </c>
      <c r="H3861">
        <v>0.98076923076923095</v>
      </c>
      <c r="I3861">
        <v>0.871428571428571</v>
      </c>
      <c r="J3861" s="1" t="s">
        <v>23229</v>
      </c>
      <c r="K3861" t="s">
        <v>23240</v>
      </c>
      <c r="L3861" t="s">
        <v>30966</v>
      </c>
      <c r="M3861" t="s">
        <v>30967</v>
      </c>
    </row>
    <row r="3862" spans="1:13">
      <c r="A3862" s="1" t="s">
        <v>5879</v>
      </c>
      <c r="B3862">
        <v>1.50265739305503E-6</v>
      </c>
      <c r="C3862" s="1">
        <v>4.0637431045617898E-6</v>
      </c>
      <c r="D3862">
        <v>0</v>
      </c>
      <c r="E3862">
        <v>0</v>
      </c>
      <c r="F3862">
        <v>0.29646017699115002</v>
      </c>
      <c r="G3862">
        <v>4.4117647058823498E-2</v>
      </c>
      <c r="H3862">
        <v>0.16964285714285701</v>
      </c>
      <c r="I3862">
        <v>3.5087719298245598E-2</v>
      </c>
      <c r="J3862" s="1" t="s">
        <v>23229</v>
      </c>
      <c r="K3862" t="s">
        <v>23241</v>
      </c>
      <c r="L3862" t="s">
        <v>30968</v>
      </c>
      <c r="M3862" t="s">
        <v>30969</v>
      </c>
    </row>
    <row r="3863" spans="1:13">
      <c r="A3863" s="1" t="s">
        <v>5880</v>
      </c>
      <c r="B3863">
        <v>3.2308631831395299E-6</v>
      </c>
      <c r="C3863" s="1">
        <v>7.3653645603209404E-7</v>
      </c>
      <c r="D3863">
        <v>1</v>
      </c>
      <c r="E3863">
        <v>1</v>
      </c>
      <c r="F3863">
        <v>1</v>
      </c>
      <c r="G3863">
        <v>0.17647058823529399</v>
      </c>
      <c r="H3863">
        <v>0.99206349206349198</v>
      </c>
      <c r="I3863">
        <v>0.66666666666666696</v>
      </c>
      <c r="J3863" s="1" t="s">
        <v>23229</v>
      </c>
      <c r="K3863" t="s">
        <v>23237</v>
      </c>
      <c r="L3863" t="s">
        <v>30970</v>
      </c>
      <c r="M3863" t="s">
        <v>30971</v>
      </c>
    </row>
    <row r="3864" spans="1:13">
      <c r="A3864" s="1" t="s">
        <v>5881</v>
      </c>
      <c r="B3864">
        <v>9.0888920787278105E-5</v>
      </c>
      <c r="C3864" s="1">
        <v>1.6240840164919901E-7</v>
      </c>
      <c r="D3864">
        <v>0.31666666666666698</v>
      </c>
      <c r="E3864">
        <v>0.49425287356321801</v>
      </c>
      <c r="F3864">
        <v>0.24011299435028199</v>
      </c>
      <c r="G3864">
        <v>5.4347826086956499E-2</v>
      </c>
      <c r="H3864">
        <v>0.10952380952381</v>
      </c>
      <c r="I3864">
        <v>0.13095238095238099</v>
      </c>
      <c r="J3864" s="1">
        <v>0</v>
      </c>
      <c r="K3864" t="s">
        <v>23241</v>
      </c>
      <c r="L3864" t="s">
        <v>30972</v>
      </c>
      <c r="M3864" t="s">
        <v>30973</v>
      </c>
    </row>
    <row r="3865" spans="1:13">
      <c r="A3865" s="1" t="s">
        <v>5882</v>
      </c>
      <c r="B3865">
        <v>2.0385906260697202E-9</v>
      </c>
      <c r="C3865" s="1">
        <v>1.5991500715605301E-6</v>
      </c>
      <c r="D3865">
        <v>1</v>
      </c>
      <c r="E3865">
        <v>0.99397590361445787</v>
      </c>
      <c r="F3865">
        <v>0.99707602339181289</v>
      </c>
      <c r="G3865">
        <v>1</v>
      </c>
      <c r="H3865">
        <v>0.99382716049382713</v>
      </c>
      <c r="I3865">
        <v>0.98913043478260865</v>
      </c>
      <c r="J3865" s="1">
        <v>0.55000000000000004</v>
      </c>
      <c r="K3865" t="s">
        <v>23243</v>
      </c>
      <c r="L3865" t="s">
        <v>30974</v>
      </c>
      <c r="M3865" t="s">
        <v>30975</v>
      </c>
    </row>
    <row r="3866" spans="1:13">
      <c r="A3866" s="1" t="s">
        <v>5883</v>
      </c>
      <c r="B3866">
        <v>1.68760032253311E-5</v>
      </c>
      <c r="C3866" s="1">
        <v>5.4480145969639203E-6</v>
      </c>
      <c r="D3866">
        <v>7.8125E-2</v>
      </c>
      <c r="E3866">
        <v>0</v>
      </c>
      <c r="F3866">
        <v>1.03092783505155E-2</v>
      </c>
      <c r="G3866">
        <v>9.0909090909090905E-3</v>
      </c>
      <c r="H3866">
        <v>4.9019607843137298E-3</v>
      </c>
      <c r="I3866">
        <v>0</v>
      </c>
      <c r="J3866" s="1">
        <v>0</v>
      </c>
      <c r="K3866" t="s">
        <v>23242</v>
      </c>
      <c r="L3866" t="s">
        <v>30976</v>
      </c>
      <c r="M3866" t="s">
        <v>30977</v>
      </c>
    </row>
    <row r="3867" spans="1:13">
      <c r="A3867" s="1" t="s">
        <v>5884</v>
      </c>
      <c r="B3867">
        <v>2.1655723949391699E-6</v>
      </c>
      <c r="C3867" s="1">
        <v>1.1193784752995701E-5</v>
      </c>
      <c r="D3867">
        <v>0</v>
      </c>
      <c r="E3867">
        <v>0</v>
      </c>
      <c r="F3867">
        <v>7.4850299401197598E-2</v>
      </c>
      <c r="G3867">
        <v>0</v>
      </c>
      <c r="H3867">
        <v>0</v>
      </c>
      <c r="I3867">
        <v>0</v>
      </c>
      <c r="J3867" s="1">
        <v>0</v>
      </c>
      <c r="K3867" t="s">
        <v>23238</v>
      </c>
      <c r="L3867" t="s">
        <v>30978</v>
      </c>
      <c r="M3867" t="s">
        <v>30979</v>
      </c>
    </row>
    <row r="3868" spans="1:13">
      <c r="A3868" s="1" t="s">
        <v>5885</v>
      </c>
      <c r="B3868">
        <v>4.7391580091734802E-7</v>
      </c>
      <c r="C3868" s="1">
        <v>7.7733324165393902E-6</v>
      </c>
      <c r="D3868">
        <v>0</v>
      </c>
      <c r="E3868">
        <v>7.0422535211267599E-3</v>
      </c>
      <c r="F3868">
        <v>0</v>
      </c>
      <c r="G3868">
        <v>5.2083333333333301E-2</v>
      </c>
      <c r="H3868">
        <v>1.9607843137254902E-2</v>
      </c>
      <c r="I3868">
        <v>1.9230769230769201E-2</v>
      </c>
      <c r="J3868" s="1">
        <v>0</v>
      </c>
      <c r="K3868" t="s">
        <v>23241</v>
      </c>
      <c r="L3868" t="s">
        <v>30980</v>
      </c>
      <c r="M3868" t="s">
        <v>30981</v>
      </c>
    </row>
    <row r="3869" spans="1:13">
      <c r="A3869" s="1" t="s">
        <v>5886</v>
      </c>
      <c r="B3869">
        <v>3.28212755823785E-7</v>
      </c>
      <c r="C3869" s="1">
        <v>1.3281374093642101E-6</v>
      </c>
      <c r="D3869">
        <v>4.6875E-2</v>
      </c>
      <c r="E3869">
        <v>2.9411764705882401E-2</v>
      </c>
      <c r="F3869">
        <v>0</v>
      </c>
      <c r="G3869">
        <v>0</v>
      </c>
      <c r="H3869">
        <v>6.0240963855421699E-3</v>
      </c>
      <c r="I3869">
        <v>0.14772727272727301</v>
      </c>
      <c r="J3869" s="1">
        <v>0</v>
      </c>
      <c r="K3869" t="s">
        <v>23240</v>
      </c>
      <c r="L3869" t="s">
        <v>30982</v>
      </c>
      <c r="M3869" t="s">
        <v>30983</v>
      </c>
    </row>
    <row r="3870" spans="1:13">
      <c r="A3870" s="1" t="s">
        <v>5887</v>
      </c>
      <c r="B3870">
        <v>1.30903460341066E-5</v>
      </c>
      <c r="C3870" s="1">
        <v>3.4556454057054699E-9</v>
      </c>
      <c r="D3870">
        <v>0.125</v>
      </c>
      <c r="E3870">
        <v>0</v>
      </c>
      <c r="F3870">
        <v>0.35820895522388102</v>
      </c>
      <c r="G3870">
        <v>0.1</v>
      </c>
      <c r="H3870">
        <v>0.33050847457627103</v>
      </c>
      <c r="I3870">
        <v>0.15625</v>
      </c>
      <c r="J3870" s="1">
        <v>0</v>
      </c>
      <c r="K3870" t="s">
        <v>23239</v>
      </c>
      <c r="L3870" t="s">
        <v>30984</v>
      </c>
      <c r="M3870" t="s">
        <v>30985</v>
      </c>
    </row>
    <row r="3871" spans="1:13">
      <c r="A3871" s="1" t="s">
        <v>5888</v>
      </c>
      <c r="B3871">
        <v>2.7568607273716297E-7</v>
      </c>
      <c r="C3871" s="1">
        <v>1.7518109779049101E-6</v>
      </c>
      <c r="D3871">
        <v>0</v>
      </c>
      <c r="E3871">
        <v>0</v>
      </c>
      <c r="F3871">
        <v>0</v>
      </c>
      <c r="G3871">
        <v>0.17499999999999999</v>
      </c>
      <c r="H3871">
        <v>1.6483516483516501E-2</v>
      </c>
      <c r="I3871">
        <v>0.16964285714285701</v>
      </c>
      <c r="J3871" s="1">
        <v>0</v>
      </c>
      <c r="K3871" t="s">
        <v>23237</v>
      </c>
      <c r="L3871" t="s">
        <v>30986</v>
      </c>
      <c r="M3871" t="s">
        <v>30987</v>
      </c>
    </row>
    <row r="3872" spans="1:13">
      <c r="A3872" s="1" t="s">
        <v>5889</v>
      </c>
      <c r="B3872">
        <v>3.9950332302413497E-6</v>
      </c>
      <c r="C3872" s="1">
        <v>2.9849511377208198E-6</v>
      </c>
      <c r="D3872">
        <v>9.6153846153846201E-2</v>
      </c>
      <c r="E3872">
        <v>0</v>
      </c>
      <c r="F3872">
        <v>4.40251572327044E-2</v>
      </c>
      <c r="G3872">
        <v>0.04</v>
      </c>
      <c r="H3872">
        <v>0.19101123595505601</v>
      </c>
      <c r="I3872">
        <v>3.5087719298245598E-2</v>
      </c>
      <c r="J3872" s="1">
        <v>0</v>
      </c>
      <c r="K3872" t="s">
        <v>23242</v>
      </c>
      <c r="L3872" t="s">
        <v>30988</v>
      </c>
      <c r="M3872" t="s">
        <v>30989</v>
      </c>
    </row>
    <row r="3873" spans="1:13">
      <c r="A3873" s="1" t="s">
        <v>5890</v>
      </c>
      <c r="B3873">
        <v>4.8810060150756699E-5</v>
      </c>
      <c r="C3873" s="1">
        <v>8.6134047887957501E-5</v>
      </c>
      <c r="D3873">
        <v>0.6</v>
      </c>
      <c r="E3873">
        <v>0.223214285714286</v>
      </c>
      <c r="F3873">
        <v>0.35877862595419802</v>
      </c>
      <c r="G3873">
        <v>0.12068965517241401</v>
      </c>
      <c r="H3873">
        <v>0.5</v>
      </c>
      <c r="I3873">
        <v>0.329166666666667</v>
      </c>
      <c r="J3873" s="1">
        <v>0</v>
      </c>
      <c r="K3873" t="s">
        <v>23241</v>
      </c>
      <c r="L3873" t="s">
        <v>30990</v>
      </c>
      <c r="M3873" t="s">
        <v>30991</v>
      </c>
    </row>
    <row r="3874" spans="1:13">
      <c r="A3874" s="1" t="s">
        <v>5891</v>
      </c>
      <c r="B3874">
        <v>2.8706554875617399E-7</v>
      </c>
      <c r="C3874" s="1">
        <v>1.37331417698098E-6</v>
      </c>
      <c r="D3874">
        <v>1</v>
      </c>
      <c r="E3874">
        <v>1</v>
      </c>
      <c r="F3874">
        <v>0.97619047619047605</v>
      </c>
      <c r="G3874">
        <v>1</v>
      </c>
      <c r="H3874">
        <v>1</v>
      </c>
      <c r="I3874">
        <v>0.99090909090909096</v>
      </c>
      <c r="J3874" s="1">
        <v>1</v>
      </c>
      <c r="K3874" t="s">
        <v>23241</v>
      </c>
      <c r="L3874" t="s">
        <v>30992</v>
      </c>
      <c r="M3874" t="s">
        <v>30993</v>
      </c>
    </row>
    <row r="3875" spans="1:13">
      <c r="A3875" s="1" t="s">
        <v>5892</v>
      </c>
      <c r="B3875">
        <v>1.0139373928918E-5</v>
      </c>
      <c r="C3875" s="1">
        <v>1.31247291775887E-7</v>
      </c>
      <c r="D3875">
        <v>3.7037037037037E-2</v>
      </c>
      <c r="E3875">
        <v>0.18627450980392199</v>
      </c>
      <c r="F3875">
        <v>0</v>
      </c>
      <c r="G3875">
        <v>0</v>
      </c>
      <c r="H3875">
        <v>0</v>
      </c>
      <c r="I3875">
        <v>0</v>
      </c>
      <c r="J3875" s="1" t="s">
        <v>23229</v>
      </c>
      <c r="K3875" t="s">
        <v>23240</v>
      </c>
      <c r="L3875" t="s">
        <v>30994</v>
      </c>
      <c r="M3875" t="s">
        <v>30995</v>
      </c>
    </row>
    <row r="3876" spans="1:13">
      <c r="A3876" s="1" t="s">
        <v>5893</v>
      </c>
      <c r="B3876">
        <v>5.4074829597585802E-5</v>
      </c>
      <c r="C3876" s="1">
        <v>6.4823541782337798E-6</v>
      </c>
      <c r="D3876">
        <v>1.72413793103448E-2</v>
      </c>
      <c r="E3876">
        <v>0</v>
      </c>
      <c r="F3876">
        <v>0.10763888888888901</v>
      </c>
      <c r="G3876">
        <v>7.8947368421052599E-2</v>
      </c>
      <c r="H3876">
        <v>0.238095238095238</v>
      </c>
      <c r="I3876">
        <v>0.21</v>
      </c>
      <c r="J3876" s="1" t="s">
        <v>23229</v>
      </c>
      <c r="K3876" t="s">
        <v>23241</v>
      </c>
      <c r="L3876" t="s">
        <v>30996</v>
      </c>
      <c r="M3876" t="s">
        <v>30997</v>
      </c>
    </row>
    <row r="3877" spans="1:13">
      <c r="A3877" s="1" t="s">
        <v>5894</v>
      </c>
      <c r="B3877">
        <v>3.6813052361568601E-7</v>
      </c>
      <c r="C3877" s="1">
        <v>7.3474441186322397E-7</v>
      </c>
      <c r="D3877">
        <v>0</v>
      </c>
      <c r="E3877">
        <v>5.2083333333333296E-3</v>
      </c>
      <c r="F3877">
        <v>2.5906735751295299E-3</v>
      </c>
      <c r="G3877">
        <v>0</v>
      </c>
      <c r="H3877">
        <v>4.4247787610619503E-3</v>
      </c>
      <c r="I3877">
        <v>1.6E-2</v>
      </c>
      <c r="J3877" s="1">
        <v>1</v>
      </c>
      <c r="K3877" t="s">
        <v>23238</v>
      </c>
      <c r="L3877" t="s">
        <v>30998</v>
      </c>
      <c r="M3877" t="s">
        <v>30999</v>
      </c>
    </row>
    <row r="3878" spans="1:13">
      <c r="A3878" s="1" t="s">
        <v>5895</v>
      </c>
      <c r="B3878">
        <v>8.2258664025249294E-5</v>
      </c>
      <c r="C3878" s="1">
        <v>7.8068949848723603E-7</v>
      </c>
      <c r="D3878">
        <v>0.75</v>
      </c>
      <c r="E3878">
        <v>0.467741935483871</v>
      </c>
      <c r="F3878">
        <v>0.8828125</v>
      </c>
      <c r="G3878">
        <v>0.96341463414634099</v>
      </c>
      <c r="H3878">
        <v>0.92934782608695699</v>
      </c>
      <c r="I3878">
        <v>0.85</v>
      </c>
      <c r="J3878" s="1">
        <v>0</v>
      </c>
      <c r="K3878" t="s">
        <v>23241</v>
      </c>
      <c r="L3878" t="s">
        <v>31000</v>
      </c>
      <c r="M3878" t="s">
        <v>31001</v>
      </c>
    </row>
    <row r="3879" spans="1:13">
      <c r="A3879" s="1" t="s">
        <v>5896</v>
      </c>
      <c r="B3879">
        <v>3.0504679079388399E-5</v>
      </c>
      <c r="C3879" s="1">
        <v>8.4702632199863996E-5</v>
      </c>
      <c r="D3879">
        <v>0.90625</v>
      </c>
      <c r="E3879">
        <v>0.8125</v>
      </c>
      <c r="F3879">
        <v>0.56153846153846199</v>
      </c>
      <c r="G3879">
        <v>0.84210526315789502</v>
      </c>
      <c r="H3879">
        <v>0.63716814159292001</v>
      </c>
      <c r="I3879">
        <v>0.80578512396694202</v>
      </c>
      <c r="J3879" s="1">
        <v>1</v>
      </c>
      <c r="K3879" t="s">
        <v>23240</v>
      </c>
      <c r="L3879" t="s">
        <v>31002</v>
      </c>
      <c r="M3879" t="s">
        <v>31003</v>
      </c>
    </row>
    <row r="3880" spans="1:13">
      <c r="A3880" s="1" t="s">
        <v>5897</v>
      </c>
      <c r="B3880">
        <v>4.71645573634151E-4</v>
      </c>
      <c r="C3880" s="1">
        <v>3.9405991312349201E-4</v>
      </c>
      <c r="D3880">
        <v>0.27083333333333298</v>
      </c>
      <c r="E3880">
        <v>5.1282051282051301E-2</v>
      </c>
      <c r="F3880">
        <v>0.792682926829268</v>
      </c>
      <c r="G3880">
        <v>0.18333333333333299</v>
      </c>
      <c r="H3880">
        <v>0.40476190476190499</v>
      </c>
      <c r="I3880">
        <v>0.19607843137254899</v>
      </c>
      <c r="J3880" s="1" t="s">
        <v>23229</v>
      </c>
      <c r="K3880" t="s">
        <v>23242</v>
      </c>
      <c r="L3880" t="s">
        <v>31004</v>
      </c>
      <c r="M3880" t="s">
        <v>31005</v>
      </c>
    </row>
    <row r="3881" spans="1:13">
      <c r="A3881" s="1" t="s">
        <v>5898</v>
      </c>
      <c r="B3881">
        <v>6.6012618987734703E-5</v>
      </c>
      <c r="C3881" s="1">
        <v>8.5471109045742795E-5</v>
      </c>
      <c r="D3881">
        <v>0.88095238095238104</v>
      </c>
      <c r="E3881">
        <v>0.99206349206349198</v>
      </c>
      <c r="F3881">
        <v>0.67857142857142905</v>
      </c>
      <c r="G3881">
        <v>0.98611111111111105</v>
      </c>
      <c r="H3881">
        <v>0.96710526315789502</v>
      </c>
      <c r="I3881">
        <v>0.91025641025641002</v>
      </c>
      <c r="J3881" s="1" t="s">
        <v>23229</v>
      </c>
      <c r="K3881" t="s">
        <v>23240</v>
      </c>
      <c r="L3881" t="s">
        <v>31006</v>
      </c>
      <c r="M3881" t="s">
        <v>31007</v>
      </c>
    </row>
    <row r="3882" spans="1:13">
      <c r="A3882" s="1" t="s">
        <v>5899</v>
      </c>
      <c r="B3882">
        <v>3.4172354358213001E-6</v>
      </c>
      <c r="C3882" s="1">
        <v>2.8803878576249701E-5</v>
      </c>
      <c r="D3882">
        <v>3.3333333333333298E-2</v>
      </c>
      <c r="E3882">
        <v>0</v>
      </c>
      <c r="F3882">
        <v>0</v>
      </c>
      <c r="G3882">
        <v>1.02040816326531E-2</v>
      </c>
      <c r="H3882">
        <v>3.5087719298245598E-2</v>
      </c>
      <c r="I3882">
        <v>5.3333333333333302E-2</v>
      </c>
      <c r="J3882" s="1">
        <v>0</v>
      </c>
      <c r="K3882" t="s">
        <v>23242</v>
      </c>
      <c r="L3882" t="s">
        <v>31008</v>
      </c>
      <c r="M3882" t="s">
        <v>31009</v>
      </c>
    </row>
    <row r="3883" spans="1:13">
      <c r="A3883" s="1" t="s">
        <v>5900</v>
      </c>
      <c r="B3883">
        <v>1.01829708114713E-4</v>
      </c>
      <c r="C3883" s="1">
        <v>1.4346402101917999E-4</v>
      </c>
      <c r="D3883">
        <v>1</v>
      </c>
      <c r="E3883">
        <v>1</v>
      </c>
      <c r="F3883">
        <v>0.61923076923076903</v>
      </c>
      <c r="G3883">
        <v>0.95652173913043503</v>
      </c>
      <c r="H3883">
        <v>0.79166666666666696</v>
      </c>
      <c r="I3883">
        <v>0.87755102040816302</v>
      </c>
      <c r="J3883" s="1" t="s">
        <v>23229</v>
      </c>
      <c r="K3883" t="s">
        <v>23238</v>
      </c>
      <c r="L3883" t="s">
        <v>31010</v>
      </c>
      <c r="M3883" t="s">
        <v>31011</v>
      </c>
    </row>
    <row r="3884" spans="1:13">
      <c r="A3884" s="1" t="s">
        <v>5901</v>
      </c>
      <c r="B3884">
        <v>2.6962846817717701E-5</v>
      </c>
      <c r="C3884" s="1">
        <v>5.8547434255565101E-7</v>
      </c>
      <c r="D3884">
        <v>0.921875</v>
      </c>
      <c r="E3884">
        <v>0.8125</v>
      </c>
      <c r="F3884">
        <v>0.96923076923076901</v>
      </c>
      <c r="G3884">
        <v>1</v>
      </c>
      <c r="H3884">
        <v>0.98684210526315796</v>
      </c>
      <c r="I3884">
        <v>0.98387096774193505</v>
      </c>
      <c r="J3884" s="1">
        <v>1</v>
      </c>
      <c r="K3884" t="s">
        <v>23240</v>
      </c>
      <c r="L3884" t="s">
        <v>31012</v>
      </c>
      <c r="M3884" t="s">
        <v>31013</v>
      </c>
    </row>
    <row r="3885" spans="1:13">
      <c r="A3885" s="1" t="s">
        <v>5902</v>
      </c>
      <c r="B3885">
        <v>3.53061448157439E-9</v>
      </c>
      <c r="C3885" s="1">
        <v>9.8389148592715805E-6</v>
      </c>
      <c r="D3885">
        <v>0</v>
      </c>
      <c r="E3885">
        <v>0</v>
      </c>
      <c r="F3885">
        <v>5.5555555555555601E-3</v>
      </c>
      <c r="G3885">
        <v>0.161764705882353</v>
      </c>
      <c r="H3885">
        <v>2.3809523809523801E-2</v>
      </c>
      <c r="I3885">
        <v>3.6363636363636397E-2</v>
      </c>
      <c r="J3885" s="1" t="s">
        <v>23229</v>
      </c>
      <c r="K3885" t="s">
        <v>23241</v>
      </c>
      <c r="L3885" t="s">
        <v>31014</v>
      </c>
      <c r="M3885" t="s">
        <v>31015</v>
      </c>
    </row>
    <row r="3886" spans="1:13">
      <c r="A3886" s="1" t="s">
        <v>5903</v>
      </c>
      <c r="B3886">
        <v>2.06710713158451E-4</v>
      </c>
      <c r="C3886" s="1">
        <v>1.25892527781013E-5</v>
      </c>
      <c r="D3886">
        <v>0.15625</v>
      </c>
      <c r="E3886">
        <v>0.25263157894736799</v>
      </c>
      <c r="F3886">
        <v>2.6178010471204199E-3</v>
      </c>
      <c r="G3886">
        <v>0.12931034482758599</v>
      </c>
      <c r="H3886">
        <v>1.7699115044247801E-2</v>
      </c>
      <c r="I3886">
        <v>5.3278688524590202E-2</v>
      </c>
      <c r="J3886" s="1">
        <v>0</v>
      </c>
      <c r="K3886" t="s">
        <v>23238</v>
      </c>
      <c r="L3886" t="s">
        <v>31016</v>
      </c>
      <c r="M3886" t="s">
        <v>31017</v>
      </c>
    </row>
    <row r="3887" spans="1:13">
      <c r="A3887" s="1" t="s">
        <v>5904</v>
      </c>
      <c r="B3887">
        <v>8.6771915553609001E-6</v>
      </c>
      <c r="C3887" s="1">
        <v>4.7529911942489797E-5</v>
      </c>
      <c r="D3887">
        <v>0</v>
      </c>
      <c r="E3887">
        <v>0</v>
      </c>
      <c r="F3887">
        <v>0.17295597484276701</v>
      </c>
      <c r="G3887">
        <v>2.1739130434782601E-2</v>
      </c>
      <c r="H3887">
        <v>0.40853658536585402</v>
      </c>
      <c r="I3887">
        <v>0.1</v>
      </c>
      <c r="J3887" s="1">
        <v>0</v>
      </c>
      <c r="K3887" t="s">
        <v>23242</v>
      </c>
      <c r="L3887" t="s">
        <v>31018</v>
      </c>
      <c r="M3887" t="s">
        <v>31019</v>
      </c>
    </row>
    <row r="3888" spans="1:13">
      <c r="A3888" s="1" t="s">
        <v>5905</v>
      </c>
      <c r="B3888">
        <v>2.3627445577212899E-5</v>
      </c>
      <c r="C3888" s="1">
        <v>2.6585835367458398E-4</v>
      </c>
      <c r="D3888">
        <v>0</v>
      </c>
      <c r="E3888">
        <v>0</v>
      </c>
      <c r="F3888">
        <v>0.16666666666666699</v>
      </c>
      <c r="G3888">
        <v>0.44444444444444398</v>
      </c>
      <c r="H3888">
        <v>0.580952380952381</v>
      </c>
      <c r="I3888">
        <v>0.32692307692307698</v>
      </c>
      <c r="J3888" s="1" t="s">
        <v>23229</v>
      </c>
      <c r="K3888" t="s">
        <v>23237</v>
      </c>
      <c r="L3888" t="s">
        <v>31020</v>
      </c>
      <c r="M3888" t="s">
        <v>31021</v>
      </c>
    </row>
    <row r="3889" spans="1:13">
      <c r="A3889" s="1" t="s">
        <v>5906</v>
      </c>
      <c r="B3889">
        <v>4.0215973567278797E-5</v>
      </c>
      <c r="C3889" s="1">
        <v>4.4167203511854903E-5</v>
      </c>
      <c r="D3889">
        <v>0.83333333333333304</v>
      </c>
      <c r="E3889">
        <v>1</v>
      </c>
      <c r="F3889">
        <v>0.98412698412698396</v>
      </c>
      <c r="G3889">
        <v>0.98214285714285698</v>
      </c>
      <c r="H3889">
        <v>0.993670886075949</v>
      </c>
      <c r="I3889">
        <v>0.85256410256410298</v>
      </c>
      <c r="J3889" s="1" t="s">
        <v>23229</v>
      </c>
      <c r="K3889" t="s">
        <v>23242</v>
      </c>
      <c r="L3889" t="s">
        <v>31022</v>
      </c>
      <c r="M3889" t="s">
        <v>31023</v>
      </c>
    </row>
    <row r="3890" spans="1:13">
      <c r="A3890" s="1" t="s">
        <v>5907</v>
      </c>
      <c r="B3890">
        <v>1.4719785837322101E-5</v>
      </c>
      <c r="C3890" s="1">
        <v>1.3738262560008701E-5</v>
      </c>
      <c r="D3890">
        <v>1</v>
      </c>
      <c r="E3890">
        <v>1</v>
      </c>
      <c r="F3890">
        <v>0.92993630573248398</v>
      </c>
      <c r="G3890">
        <v>1</v>
      </c>
      <c r="H3890">
        <v>1</v>
      </c>
      <c r="I3890">
        <v>1</v>
      </c>
      <c r="J3890" s="1" t="s">
        <v>23229</v>
      </c>
      <c r="K3890" t="s">
        <v>23238</v>
      </c>
      <c r="L3890" t="s">
        <v>31024</v>
      </c>
      <c r="M3890" t="s">
        <v>31025</v>
      </c>
    </row>
    <row r="3891" spans="1:13">
      <c r="A3891" s="1" t="s">
        <v>5908</v>
      </c>
      <c r="B3891">
        <v>1.31145168873533E-6</v>
      </c>
      <c r="C3891" s="1">
        <v>1.3680034382880499E-6</v>
      </c>
      <c r="D3891">
        <v>7.69230769230769E-2</v>
      </c>
      <c r="E3891">
        <v>0</v>
      </c>
      <c r="F3891">
        <v>8.0985915492957694E-2</v>
      </c>
      <c r="G3891">
        <v>0</v>
      </c>
      <c r="H3891">
        <v>0</v>
      </c>
      <c r="I3891">
        <v>0</v>
      </c>
      <c r="J3891" s="1" t="s">
        <v>23229</v>
      </c>
      <c r="K3891" t="s">
        <v>23239</v>
      </c>
      <c r="L3891" t="s">
        <v>31026</v>
      </c>
      <c r="M3891" t="s">
        <v>31027</v>
      </c>
    </row>
    <row r="3892" spans="1:13">
      <c r="A3892" s="1" t="s">
        <v>5909</v>
      </c>
      <c r="B3892">
        <v>7.5961440352620095E-7</v>
      </c>
      <c r="C3892" s="1">
        <v>1.0406624496194899E-5</v>
      </c>
      <c r="D3892">
        <v>1</v>
      </c>
      <c r="E3892">
        <v>1</v>
      </c>
      <c r="F3892">
        <v>1</v>
      </c>
      <c r="G3892">
        <v>0.655555555555556</v>
      </c>
      <c r="H3892">
        <v>0.98039215686274495</v>
      </c>
      <c r="I3892">
        <v>0.91666666666666696</v>
      </c>
      <c r="J3892" s="1">
        <v>0.95454545454545503</v>
      </c>
      <c r="K3892" t="s">
        <v>23238</v>
      </c>
      <c r="L3892" t="s">
        <v>31028</v>
      </c>
      <c r="M3892" t="s">
        <v>31029</v>
      </c>
    </row>
    <row r="3893" spans="1:13">
      <c r="A3893" s="1" t="s">
        <v>5910</v>
      </c>
      <c r="B3893">
        <v>3.2737424153309098E-6</v>
      </c>
      <c r="C3893" s="1">
        <v>1.6354190093524399E-6</v>
      </c>
      <c r="D3893">
        <v>1</v>
      </c>
      <c r="E3893">
        <v>1</v>
      </c>
      <c r="F3893">
        <v>0.90710382513661203</v>
      </c>
      <c r="G3893">
        <v>1</v>
      </c>
      <c r="H3893">
        <v>0.98019801980197996</v>
      </c>
      <c r="I3893">
        <v>0.99514563106796095</v>
      </c>
      <c r="J3893" s="1">
        <v>1</v>
      </c>
      <c r="K3893" t="s">
        <v>23241</v>
      </c>
      <c r="L3893" t="s">
        <v>31030</v>
      </c>
      <c r="M3893" t="s">
        <v>31031</v>
      </c>
    </row>
    <row r="3894" spans="1:13">
      <c r="A3894" s="1" t="s">
        <v>5911</v>
      </c>
      <c r="B3894">
        <v>1.6850502938680999E-6</v>
      </c>
      <c r="C3894" s="1">
        <v>3.1136324907801102E-9</v>
      </c>
      <c r="D3894">
        <v>0</v>
      </c>
      <c r="E3894">
        <v>0</v>
      </c>
      <c r="F3894">
        <v>0.152985074626866</v>
      </c>
      <c r="G3894">
        <v>0</v>
      </c>
      <c r="H3894">
        <v>0</v>
      </c>
      <c r="I3894">
        <v>0</v>
      </c>
      <c r="J3894" s="1" t="s">
        <v>23229</v>
      </c>
      <c r="K3894" t="s">
        <v>23241</v>
      </c>
      <c r="L3894" t="s">
        <v>31032</v>
      </c>
      <c r="M3894" t="s">
        <v>31033</v>
      </c>
    </row>
    <row r="3895" spans="1:13">
      <c r="A3895" s="1" t="s">
        <v>5912</v>
      </c>
      <c r="B3895">
        <v>1.1125911520668E-6</v>
      </c>
      <c r="C3895" s="1">
        <v>1.58536866841839E-7</v>
      </c>
      <c r="D3895">
        <v>0.115384615384615</v>
      </c>
      <c r="E3895">
        <v>0</v>
      </c>
      <c r="F3895">
        <v>0</v>
      </c>
      <c r="G3895">
        <v>0</v>
      </c>
      <c r="H3895">
        <v>0</v>
      </c>
      <c r="I3895">
        <v>2.5000000000000001E-2</v>
      </c>
      <c r="J3895" s="1">
        <v>0</v>
      </c>
      <c r="K3895" t="s">
        <v>23238</v>
      </c>
      <c r="L3895" t="s">
        <v>31034</v>
      </c>
      <c r="M3895" t="s">
        <v>31035</v>
      </c>
    </row>
    <row r="3896" spans="1:13">
      <c r="A3896" s="1" t="s">
        <v>5913</v>
      </c>
      <c r="B3896">
        <v>1.87083114283263E-6</v>
      </c>
      <c r="C3896" s="1">
        <v>2.3436674893646499E-5</v>
      </c>
      <c r="D3896">
        <v>0</v>
      </c>
      <c r="E3896">
        <v>0</v>
      </c>
      <c r="F3896">
        <v>0</v>
      </c>
      <c r="G3896">
        <v>9.6491228070175405E-2</v>
      </c>
      <c r="H3896">
        <v>1.3157894736842099E-2</v>
      </c>
      <c r="I3896">
        <v>6.50406504065041E-2</v>
      </c>
      <c r="J3896" s="1">
        <v>0</v>
      </c>
      <c r="K3896" t="s">
        <v>23241</v>
      </c>
      <c r="L3896" t="s">
        <v>31036</v>
      </c>
      <c r="M3896" t="s">
        <v>31037</v>
      </c>
    </row>
    <row r="3897" spans="1:13">
      <c r="A3897" s="1" t="s">
        <v>5914</v>
      </c>
      <c r="B3897">
        <v>7.7121225857751195E-7</v>
      </c>
      <c r="C3897" s="1">
        <v>4.9804988391148796E-7</v>
      </c>
      <c r="D3897">
        <v>0.88333333333333297</v>
      </c>
      <c r="E3897">
        <v>0.99438202247190999</v>
      </c>
      <c r="F3897">
        <v>0.98161764705882304</v>
      </c>
      <c r="G3897">
        <v>0.98780487804878003</v>
      </c>
      <c r="H3897">
        <v>1</v>
      </c>
      <c r="I3897">
        <v>0.97727272727272696</v>
      </c>
      <c r="J3897" s="1">
        <v>1</v>
      </c>
      <c r="K3897" t="s">
        <v>23238</v>
      </c>
      <c r="L3897" t="s">
        <v>31038</v>
      </c>
      <c r="M3897" t="s">
        <v>31039</v>
      </c>
    </row>
    <row r="3898" spans="1:13">
      <c r="A3898" s="1" t="s">
        <v>5915</v>
      </c>
      <c r="B3898">
        <v>2.0699593086506399E-8</v>
      </c>
      <c r="C3898" s="1">
        <v>7.35743758287021E-5</v>
      </c>
      <c r="D3898">
        <v>1</v>
      </c>
      <c r="E3898">
        <v>1</v>
      </c>
      <c r="F3898">
        <v>0.98108108108108105</v>
      </c>
      <c r="G3898">
        <v>1</v>
      </c>
      <c r="H3898">
        <v>0.93406593406593397</v>
      </c>
      <c r="I3898">
        <v>1</v>
      </c>
      <c r="J3898" s="1" t="s">
        <v>23229</v>
      </c>
      <c r="K3898" t="s">
        <v>23241</v>
      </c>
      <c r="L3898" t="s">
        <v>31040</v>
      </c>
      <c r="M3898" t="s">
        <v>31041</v>
      </c>
    </row>
    <row r="3899" spans="1:13">
      <c r="A3899" s="1" t="s">
        <v>5916</v>
      </c>
      <c r="B3899">
        <v>4.3669208306595202E-6</v>
      </c>
      <c r="C3899" s="1">
        <v>7.3224499751081901E-7</v>
      </c>
      <c r="D3899">
        <v>1</v>
      </c>
      <c r="E3899">
        <v>1</v>
      </c>
      <c r="F3899">
        <v>0.94219653179190799</v>
      </c>
      <c r="G3899">
        <v>0.98275862068965503</v>
      </c>
      <c r="H3899">
        <v>1</v>
      </c>
      <c r="I3899">
        <v>0.98809523809523803</v>
      </c>
      <c r="J3899" s="1">
        <v>1</v>
      </c>
      <c r="K3899" t="s">
        <v>23242</v>
      </c>
      <c r="L3899" t="s">
        <v>31042</v>
      </c>
      <c r="M3899" t="s">
        <v>31043</v>
      </c>
    </row>
    <row r="3900" spans="1:13">
      <c r="A3900" s="1" t="s">
        <v>5917</v>
      </c>
      <c r="B3900">
        <v>1.47732789098088E-7</v>
      </c>
      <c r="C3900" s="1">
        <v>1.3362631701184301E-6</v>
      </c>
      <c r="D3900">
        <v>0</v>
      </c>
      <c r="E3900">
        <v>1.0416666666666701E-2</v>
      </c>
      <c r="F3900">
        <v>2.5641025641025602E-3</v>
      </c>
      <c r="G3900">
        <v>0</v>
      </c>
      <c r="H3900">
        <v>4.3859649122806998E-3</v>
      </c>
      <c r="I3900">
        <v>8.0000000000000002E-3</v>
      </c>
      <c r="J3900" s="1">
        <v>0.22727272727272699</v>
      </c>
      <c r="K3900" t="s">
        <v>23238</v>
      </c>
      <c r="L3900" t="s">
        <v>31044</v>
      </c>
      <c r="M3900" t="s">
        <v>31045</v>
      </c>
    </row>
    <row r="3901" spans="1:13">
      <c r="A3901" s="1" t="s">
        <v>5918</v>
      </c>
      <c r="B3901">
        <v>1.9360621225758499E-4</v>
      </c>
      <c r="C3901" s="1">
        <v>9.8873227504337E-4</v>
      </c>
      <c r="D3901">
        <v>0.44827586206896602</v>
      </c>
      <c r="E3901">
        <v>0.53658536585365901</v>
      </c>
      <c r="F3901">
        <v>0.40697674418604701</v>
      </c>
      <c r="G3901">
        <v>0.97413793103448298</v>
      </c>
      <c r="H3901">
        <v>0.81443298969072198</v>
      </c>
      <c r="I3901">
        <v>0.91588785046729004</v>
      </c>
      <c r="J3901" s="1" t="s">
        <v>23229</v>
      </c>
      <c r="K3901" t="s">
        <v>23239</v>
      </c>
      <c r="L3901" t="s">
        <v>31046</v>
      </c>
      <c r="M3901" t="s">
        <v>31047</v>
      </c>
    </row>
    <row r="3902" spans="1:13">
      <c r="A3902" s="1" t="s">
        <v>5919</v>
      </c>
      <c r="B3902">
        <v>2.0255515913273099E-4</v>
      </c>
      <c r="C3902" s="1">
        <v>3.3160289428312202E-4</v>
      </c>
      <c r="D3902">
        <v>0.83870967741935498</v>
      </c>
      <c r="E3902">
        <v>0.99166666666666703</v>
      </c>
      <c r="F3902">
        <v>0.66580310880828997</v>
      </c>
      <c r="G3902">
        <v>0.24545454545454501</v>
      </c>
      <c r="H3902">
        <v>0.65178571428571397</v>
      </c>
      <c r="I3902">
        <v>0.47131147540983598</v>
      </c>
      <c r="J3902" s="1">
        <v>1</v>
      </c>
      <c r="K3902" t="s">
        <v>23238</v>
      </c>
      <c r="L3902" t="s">
        <v>31048</v>
      </c>
      <c r="M3902" t="s">
        <v>31049</v>
      </c>
    </row>
    <row r="3903" spans="1:13">
      <c r="A3903" s="1" t="s">
        <v>5920</v>
      </c>
      <c r="B3903">
        <v>1.4852513965392999E-7</v>
      </c>
      <c r="C3903" s="1">
        <v>1.55698143546283E-6</v>
      </c>
      <c r="D3903">
        <v>1</v>
      </c>
      <c r="E3903">
        <v>1</v>
      </c>
      <c r="F3903">
        <v>1</v>
      </c>
      <c r="G3903">
        <v>0.78431372549019596</v>
      </c>
      <c r="H3903">
        <v>1</v>
      </c>
      <c r="I3903">
        <v>1</v>
      </c>
      <c r="J3903" s="1" t="s">
        <v>23229</v>
      </c>
      <c r="K3903" t="s">
        <v>23243</v>
      </c>
      <c r="L3903" t="s">
        <v>31050</v>
      </c>
      <c r="M3903" t="s">
        <v>31051</v>
      </c>
    </row>
    <row r="3904" spans="1:13">
      <c r="A3904" s="1" t="s">
        <v>5921</v>
      </c>
      <c r="B3904">
        <v>1.10586245718392E-9</v>
      </c>
      <c r="C3904" s="1">
        <v>3.9613915438617902E-6</v>
      </c>
      <c r="D3904">
        <v>0</v>
      </c>
      <c r="E3904">
        <v>0</v>
      </c>
      <c r="F3904">
        <v>0</v>
      </c>
      <c r="G3904">
        <v>0.21590909090909099</v>
      </c>
      <c r="H3904">
        <v>0</v>
      </c>
      <c r="I3904">
        <v>6.0606060606060601E-2</v>
      </c>
      <c r="J3904" s="1">
        <v>0</v>
      </c>
      <c r="K3904" t="s">
        <v>23240</v>
      </c>
      <c r="L3904" t="s">
        <v>31052</v>
      </c>
      <c r="M3904" t="s">
        <v>31053</v>
      </c>
    </row>
    <row r="3905" spans="1:13">
      <c r="A3905" s="1" t="s">
        <v>5922</v>
      </c>
      <c r="B3905">
        <v>2.7146934715965301E-4</v>
      </c>
      <c r="C3905" s="1">
        <v>8.3938191908799202E-7</v>
      </c>
      <c r="D3905">
        <v>0.3125</v>
      </c>
      <c r="E3905">
        <v>0.75</v>
      </c>
      <c r="F3905">
        <v>0.36024844720496901</v>
      </c>
      <c r="G3905">
        <v>1.4705882352941201E-2</v>
      </c>
      <c r="H3905">
        <v>0.19871794871794901</v>
      </c>
      <c r="I3905">
        <v>0.26595744680851102</v>
      </c>
      <c r="J3905" s="1">
        <v>0</v>
      </c>
      <c r="K3905" t="s">
        <v>23241</v>
      </c>
      <c r="L3905" t="s">
        <v>31054</v>
      </c>
      <c r="M3905" t="s">
        <v>31055</v>
      </c>
    </row>
    <row r="3906" spans="1:13">
      <c r="A3906" s="1" t="s">
        <v>5923</v>
      </c>
      <c r="B3906">
        <v>7.7839711454423896E-5</v>
      </c>
      <c r="C3906" s="1">
        <v>1.06685093836731E-5</v>
      </c>
      <c r="D3906">
        <v>0.87931034482758597</v>
      </c>
      <c r="E3906">
        <v>0.94117647058823495</v>
      </c>
      <c r="F3906">
        <v>0.77325581395348797</v>
      </c>
      <c r="G3906">
        <v>0.592592592592593</v>
      </c>
      <c r="H3906">
        <v>0.83132530120481896</v>
      </c>
      <c r="I3906">
        <v>0.88888888888888895</v>
      </c>
      <c r="J3906" s="1" t="s">
        <v>23229</v>
      </c>
      <c r="K3906" t="s">
        <v>23240</v>
      </c>
      <c r="L3906" t="s">
        <v>31056</v>
      </c>
      <c r="M3906" t="s">
        <v>31057</v>
      </c>
    </row>
    <row r="3907" spans="1:13">
      <c r="A3907" s="1" t="s">
        <v>5924</v>
      </c>
      <c r="B3907">
        <v>0</v>
      </c>
      <c r="C3907" s="1">
        <v>0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 s="1">
        <v>1</v>
      </c>
      <c r="K3907" t="s">
        <v>23238</v>
      </c>
      <c r="L3907" t="s">
        <v>31058</v>
      </c>
      <c r="M3907" t="s">
        <v>31059</v>
      </c>
    </row>
    <row r="3908" spans="1:13">
      <c r="A3908" s="1" t="s">
        <v>5925</v>
      </c>
      <c r="B3908">
        <v>3.3176106056712601E-6</v>
      </c>
      <c r="C3908" s="1">
        <v>4.6445972240722202E-6</v>
      </c>
      <c r="D3908">
        <v>0</v>
      </c>
      <c r="E3908">
        <v>0</v>
      </c>
      <c r="F3908">
        <v>0</v>
      </c>
      <c r="G3908">
        <v>0.28125</v>
      </c>
      <c r="H3908">
        <v>0</v>
      </c>
      <c r="I3908">
        <v>8.3333333333333301E-2</v>
      </c>
      <c r="J3908" s="1">
        <v>0</v>
      </c>
      <c r="K3908" t="s">
        <v>23238</v>
      </c>
      <c r="L3908" t="s">
        <v>31060</v>
      </c>
      <c r="M3908" t="s">
        <v>31061</v>
      </c>
    </row>
    <row r="3909" spans="1:13">
      <c r="A3909" s="1" t="s">
        <v>5926</v>
      </c>
      <c r="B3909">
        <v>3.6802130359912302E-5</v>
      </c>
      <c r="C3909" s="1">
        <v>2.7015172209870199E-5</v>
      </c>
      <c r="D3909">
        <v>1</v>
      </c>
      <c r="E3909">
        <v>1</v>
      </c>
      <c r="F3909">
        <v>0.91666666666666696</v>
      </c>
      <c r="G3909">
        <v>1</v>
      </c>
      <c r="H3909">
        <v>1</v>
      </c>
      <c r="I3909">
        <v>1</v>
      </c>
      <c r="J3909" s="1" t="s">
        <v>23229</v>
      </c>
      <c r="K3909" t="s">
        <v>23238</v>
      </c>
      <c r="L3909" t="s">
        <v>31062</v>
      </c>
      <c r="M3909" t="s">
        <v>31063</v>
      </c>
    </row>
    <row r="3910" spans="1:13">
      <c r="A3910" s="1" t="s">
        <v>5927</v>
      </c>
      <c r="B3910">
        <v>2.4442805717457498E-6</v>
      </c>
      <c r="C3910" s="1">
        <v>7.8735075750871299E-8</v>
      </c>
      <c r="D3910">
        <v>1.7241379310344973E-2</v>
      </c>
      <c r="E3910">
        <v>6.4705882352940947E-2</v>
      </c>
      <c r="F3910">
        <v>0</v>
      </c>
      <c r="G3910">
        <v>0</v>
      </c>
      <c r="H3910">
        <v>0</v>
      </c>
      <c r="I3910">
        <v>0</v>
      </c>
      <c r="J3910" s="1" t="s">
        <v>23229</v>
      </c>
      <c r="K3910" t="s">
        <v>23245</v>
      </c>
      <c r="L3910" t="s">
        <v>31064</v>
      </c>
      <c r="M3910" t="s">
        <v>31065</v>
      </c>
    </row>
    <row r="3911" spans="1:13">
      <c r="A3911" s="1" t="s">
        <v>5928</v>
      </c>
      <c r="B3911">
        <v>0</v>
      </c>
      <c r="C3911" s="1">
        <v>0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 s="1">
        <v>5.5555555555555601E-2</v>
      </c>
      <c r="K3911" t="s">
        <v>23238</v>
      </c>
      <c r="L3911" t="s">
        <v>31066</v>
      </c>
      <c r="M3911" t="s">
        <v>31067</v>
      </c>
    </row>
    <row r="3912" spans="1:13">
      <c r="A3912" s="1" t="s">
        <v>5929</v>
      </c>
      <c r="B3912">
        <v>6.9789653801756403E-9</v>
      </c>
      <c r="C3912" s="1">
        <v>9.4157914122339703E-6</v>
      </c>
      <c r="D3912">
        <v>0.125</v>
      </c>
      <c r="E3912">
        <v>4.6875E-2</v>
      </c>
      <c r="F3912">
        <v>2.06185567010309E-2</v>
      </c>
      <c r="G3912">
        <v>0</v>
      </c>
      <c r="H3912">
        <v>0</v>
      </c>
      <c r="I3912">
        <v>0</v>
      </c>
      <c r="J3912" s="1" t="s">
        <v>23229</v>
      </c>
      <c r="K3912" t="s">
        <v>23241</v>
      </c>
      <c r="L3912" t="s">
        <v>31068</v>
      </c>
      <c r="M3912" t="s">
        <v>31069</v>
      </c>
    </row>
    <row r="3913" spans="1:13">
      <c r="A3913" s="1" t="s">
        <v>5930</v>
      </c>
      <c r="B3913">
        <v>1.7501151746178601E-5</v>
      </c>
      <c r="C3913" s="1">
        <v>2.8201610406387599E-5</v>
      </c>
      <c r="D3913">
        <v>0.296875</v>
      </c>
      <c r="E3913">
        <v>0.26086956521739102</v>
      </c>
      <c r="F3913">
        <v>9.5854922279792698E-2</v>
      </c>
      <c r="G3913">
        <v>9.8039215686274508E-3</v>
      </c>
      <c r="H3913">
        <v>2.9761904761904798E-2</v>
      </c>
      <c r="I3913">
        <v>7.2164948453608199E-2</v>
      </c>
      <c r="J3913" s="1" t="s">
        <v>23229</v>
      </c>
      <c r="K3913" t="s">
        <v>23242</v>
      </c>
      <c r="L3913" t="s">
        <v>31070</v>
      </c>
      <c r="M3913" t="s">
        <v>31071</v>
      </c>
    </row>
    <row r="3914" spans="1:13">
      <c r="A3914" s="1" t="s">
        <v>5931</v>
      </c>
      <c r="B3914">
        <v>7.5289927400820298E-6</v>
      </c>
      <c r="C3914" s="1">
        <v>1.6986028614454501E-5</v>
      </c>
      <c r="D3914">
        <v>0.68965517241379304</v>
      </c>
      <c r="E3914">
        <v>0.3</v>
      </c>
      <c r="F3914">
        <v>2.6315789473684199E-2</v>
      </c>
      <c r="G3914">
        <v>7.2916666666666699E-2</v>
      </c>
      <c r="H3914">
        <v>6.6666666666666693E-2</v>
      </c>
      <c r="I3914">
        <v>0.145348837209302</v>
      </c>
      <c r="J3914" s="1">
        <v>0.90909090909090895</v>
      </c>
      <c r="K3914" t="s">
        <v>23239</v>
      </c>
      <c r="L3914" t="s">
        <v>31072</v>
      </c>
      <c r="M3914" t="s">
        <v>31073</v>
      </c>
    </row>
    <row r="3915" spans="1:13">
      <c r="A3915" s="1" t="s">
        <v>5932</v>
      </c>
      <c r="B3915">
        <v>9.3700619390667001E-4</v>
      </c>
      <c r="C3915" s="1">
        <v>6.0693204271535799E-5</v>
      </c>
      <c r="D3915">
        <v>0.28571428571428598</v>
      </c>
      <c r="E3915">
        <v>0.76543209876543195</v>
      </c>
      <c r="F3915">
        <v>0</v>
      </c>
      <c r="G3915">
        <v>0</v>
      </c>
      <c r="H3915">
        <v>5.4945054945054897E-3</v>
      </c>
      <c r="I3915">
        <v>1.35135135135135E-2</v>
      </c>
      <c r="J3915" s="1" t="s">
        <v>23229</v>
      </c>
      <c r="K3915" t="s">
        <v>23238</v>
      </c>
      <c r="L3915" t="s">
        <v>31074</v>
      </c>
      <c r="M3915" t="s">
        <v>31075</v>
      </c>
    </row>
    <row r="3916" spans="1:13">
      <c r="A3916" s="1" t="s">
        <v>5933</v>
      </c>
      <c r="B3916">
        <v>1.8317788755850301E-5</v>
      </c>
      <c r="C3916" s="1">
        <v>2.3497836574935901E-9</v>
      </c>
      <c r="D3916">
        <v>0.214285714285714</v>
      </c>
      <c r="E3916">
        <v>1.7857142857142901E-2</v>
      </c>
      <c r="F3916">
        <v>2.89473684210526E-2</v>
      </c>
      <c r="G3916">
        <v>0</v>
      </c>
      <c r="H3916">
        <v>1.7699115044247801E-2</v>
      </c>
      <c r="I3916">
        <v>3.3333333333333298E-2</v>
      </c>
      <c r="J3916" s="1">
        <v>0</v>
      </c>
      <c r="K3916" t="s">
        <v>23242</v>
      </c>
      <c r="L3916" t="s">
        <v>31076</v>
      </c>
      <c r="M3916" t="s">
        <v>31077</v>
      </c>
    </row>
    <row r="3917" spans="1:13">
      <c r="A3917" s="1" t="s">
        <v>5934</v>
      </c>
      <c r="B3917">
        <v>0</v>
      </c>
      <c r="C3917" s="1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1">
        <v>0.1875</v>
      </c>
      <c r="K3917" t="s">
        <v>23242</v>
      </c>
      <c r="L3917" t="s">
        <v>31078</v>
      </c>
      <c r="M3917" t="s">
        <v>31079</v>
      </c>
    </row>
    <row r="3918" spans="1:13">
      <c r="A3918" s="1" t="s">
        <v>5935</v>
      </c>
      <c r="B3918">
        <v>1.23615572013413E-6</v>
      </c>
      <c r="C3918" s="1">
        <v>2.5908560669535701E-5</v>
      </c>
      <c r="D3918">
        <v>0.18518518518518501</v>
      </c>
      <c r="E3918">
        <v>0.262820512820513</v>
      </c>
      <c r="F3918">
        <v>0.76288659793814395</v>
      </c>
      <c r="G3918">
        <v>1</v>
      </c>
      <c r="H3918">
        <v>0.96969696969696995</v>
      </c>
      <c r="I3918">
        <v>0.88461538461538503</v>
      </c>
      <c r="J3918" s="1">
        <v>0.94444444444444398</v>
      </c>
      <c r="K3918" t="s">
        <v>23238</v>
      </c>
      <c r="L3918" t="s">
        <v>31080</v>
      </c>
      <c r="M3918" t="s">
        <v>31081</v>
      </c>
    </row>
    <row r="3919" spans="1:13">
      <c r="A3919" s="1" t="s">
        <v>5936</v>
      </c>
      <c r="B3919">
        <v>2.16042585781492E-5</v>
      </c>
      <c r="C3919" s="1">
        <v>6.6706149848692899E-6</v>
      </c>
      <c r="D3919">
        <v>0.28125</v>
      </c>
      <c r="E3919">
        <v>0.21875</v>
      </c>
      <c r="F3919">
        <v>0.46153846153846201</v>
      </c>
      <c r="G3919">
        <v>0.18965517241379301</v>
      </c>
      <c r="H3919">
        <v>0.50442477876106195</v>
      </c>
      <c r="I3919">
        <v>0.29435483870967699</v>
      </c>
      <c r="J3919" s="1">
        <v>0</v>
      </c>
      <c r="K3919" t="s">
        <v>23240</v>
      </c>
      <c r="L3919" t="s">
        <v>31082</v>
      </c>
      <c r="M3919" t="s">
        <v>31083</v>
      </c>
    </row>
    <row r="3920" spans="1:13">
      <c r="A3920" s="1" t="s">
        <v>5937</v>
      </c>
      <c r="B3920">
        <v>1.00474915488222E-9</v>
      </c>
      <c r="C3920" s="1">
        <v>3.0987487148635897E-8</v>
      </c>
      <c r="D3920">
        <v>0</v>
      </c>
      <c r="E3920">
        <v>5.6179775280898901E-3</v>
      </c>
      <c r="F3920">
        <v>0</v>
      </c>
      <c r="G3920">
        <v>0</v>
      </c>
      <c r="H3920">
        <v>0</v>
      </c>
      <c r="I3920">
        <v>0</v>
      </c>
      <c r="J3920" s="1">
        <v>0.45454545454545497</v>
      </c>
      <c r="K3920" t="s">
        <v>23241</v>
      </c>
      <c r="L3920" t="s">
        <v>31084</v>
      </c>
      <c r="M3920" t="s">
        <v>31085</v>
      </c>
    </row>
    <row r="3921" spans="1:13">
      <c r="A3921" s="1" t="s">
        <v>5938</v>
      </c>
      <c r="B3921">
        <v>1.51035577548815E-4</v>
      </c>
      <c r="C3921" s="1">
        <v>4.6057639725228103E-5</v>
      </c>
      <c r="D3921">
        <v>0.14516129032258099</v>
      </c>
      <c r="E3921">
        <v>0.46629213483146098</v>
      </c>
      <c r="F3921">
        <v>0.34210526315789502</v>
      </c>
      <c r="G3921">
        <v>0.5</v>
      </c>
      <c r="H3921">
        <v>0.35148514851485102</v>
      </c>
      <c r="I3921">
        <v>0.26315789473684198</v>
      </c>
      <c r="J3921" s="1">
        <v>0</v>
      </c>
      <c r="K3921" t="s">
        <v>23239</v>
      </c>
      <c r="L3921" t="s">
        <v>31086</v>
      </c>
      <c r="M3921" t="s">
        <v>31087</v>
      </c>
    </row>
    <row r="3922" spans="1:13">
      <c r="A3922" s="1" t="s">
        <v>5939</v>
      </c>
      <c r="B3922">
        <v>7.8976843573647904E-5</v>
      </c>
      <c r="C3922" s="1">
        <v>1.90990889404753E-5</v>
      </c>
      <c r="D3922">
        <v>0.578125</v>
      </c>
      <c r="E3922">
        <v>0.74193548387096797</v>
      </c>
      <c r="F3922">
        <v>0.50274725274725296</v>
      </c>
      <c r="G3922">
        <v>6.6037735849056603E-2</v>
      </c>
      <c r="H3922">
        <v>0.25229357798165097</v>
      </c>
      <c r="I3922">
        <v>0.33035714285714302</v>
      </c>
      <c r="J3922" s="1">
        <v>0</v>
      </c>
      <c r="K3922" t="s">
        <v>23242</v>
      </c>
      <c r="L3922" t="s">
        <v>31088</v>
      </c>
      <c r="M3922" t="s">
        <v>31089</v>
      </c>
    </row>
    <row r="3923" spans="1:13">
      <c r="A3923" s="1" t="s">
        <v>5940</v>
      </c>
      <c r="B3923">
        <v>2.0811060909830501E-6</v>
      </c>
      <c r="C3923" s="1">
        <v>7.23032673795825E-6</v>
      </c>
      <c r="D3923">
        <v>4.6875E-2</v>
      </c>
      <c r="E3923">
        <v>0</v>
      </c>
      <c r="F3923">
        <v>4.6875E-2</v>
      </c>
      <c r="G3923">
        <v>3.4090909090909102E-2</v>
      </c>
      <c r="H3923">
        <v>0.14705882352941199</v>
      </c>
      <c r="I3923">
        <v>1.2500000000000001E-2</v>
      </c>
      <c r="J3923" s="1">
        <v>0</v>
      </c>
      <c r="K3923" t="s">
        <v>23239</v>
      </c>
      <c r="L3923" t="s">
        <v>31090</v>
      </c>
      <c r="M3923" t="s">
        <v>31091</v>
      </c>
    </row>
    <row r="3924" spans="1:13">
      <c r="A3924" s="1" t="s">
        <v>5941</v>
      </c>
      <c r="B3924">
        <v>1.2805974045111599E-7</v>
      </c>
      <c r="C3924" s="1">
        <v>7.3475255150780703E-7</v>
      </c>
      <c r="D3924">
        <v>0</v>
      </c>
      <c r="E3924">
        <v>0</v>
      </c>
      <c r="F3924">
        <v>3.7878787878787902E-3</v>
      </c>
      <c r="G3924">
        <v>2.5641025641025599E-2</v>
      </c>
      <c r="H3924">
        <v>0</v>
      </c>
      <c r="I3924">
        <v>3.77358490566038E-2</v>
      </c>
      <c r="J3924" s="1">
        <v>0</v>
      </c>
      <c r="K3924" t="s">
        <v>23240</v>
      </c>
      <c r="L3924" t="s">
        <v>31092</v>
      </c>
      <c r="M3924" t="s">
        <v>31093</v>
      </c>
    </row>
    <row r="3925" spans="1:13">
      <c r="A3925" s="1" t="s">
        <v>5942</v>
      </c>
      <c r="B3925">
        <v>3.4605276968453099E-6</v>
      </c>
      <c r="C3925" s="1">
        <v>1.1345979264219601E-6</v>
      </c>
      <c r="D3925">
        <v>1</v>
      </c>
      <c r="E3925">
        <v>1</v>
      </c>
      <c r="F3925">
        <v>0.75728155339805803</v>
      </c>
      <c r="G3925">
        <v>0.95833333333333304</v>
      </c>
      <c r="H3925">
        <v>0.81944444444444398</v>
      </c>
      <c r="I3925">
        <v>0.91071428571428603</v>
      </c>
      <c r="J3925" s="1">
        <v>0.75</v>
      </c>
      <c r="K3925" t="s">
        <v>23240</v>
      </c>
      <c r="L3925" t="s">
        <v>31094</v>
      </c>
      <c r="M3925" t="s">
        <v>31095</v>
      </c>
    </row>
    <row r="3926" spans="1:13">
      <c r="A3926" s="1" t="s">
        <v>5943</v>
      </c>
      <c r="B3926">
        <v>1.6424515240426602E-5</v>
      </c>
      <c r="C3926" s="1">
        <v>7.6253731481756206E-5</v>
      </c>
      <c r="D3926">
        <v>0.125</v>
      </c>
      <c r="E3926">
        <v>6.8181818181818205E-2</v>
      </c>
      <c r="F3926">
        <v>0.27987421383647798</v>
      </c>
      <c r="G3926">
        <v>0.05</v>
      </c>
      <c r="H3926">
        <v>0.32857142857142901</v>
      </c>
      <c r="I3926">
        <v>0.1875</v>
      </c>
      <c r="J3926" s="1">
        <v>0</v>
      </c>
      <c r="K3926" t="s">
        <v>23241</v>
      </c>
      <c r="L3926" t="s">
        <v>31096</v>
      </c>
      <c r="M3926" t="s">
        <v>31097</v>
      </c>
    </row>
    <row r="3927" spans="1:13">
      <c r="A3927" s="1" t="s">
        <v>5944</v>
      </c>
      <c r="B3927">
        <v>5.3615783945157699E-5</v>
      </c>
      <c r="C3927" s="1">
        <v>1.4187250784144099E-4</v>
      </c>
      <c r="D3927">
        <v>0.828125</v>
      </c>
      <c r="E3927">
        <v>0.953125</v>
      </c>
      <c r="F3927">
        <v>0.6</v>
      </c>
      <c r="G3927">
        <v>0.90909090909090895</v>
      </c>
      <c r="H3927">
        <v>0.68396226415094297</v>
      </c>
      <c r="I3927">
        <v>0.952380952380952</v>
      </c>
      <c r="J3927" s="1">
        <v>1</v>
      </c>
      <c r="K3927" t="s">
        <v>23239</v>
      </c>
      <c r="L3927" t="s">
        <v>31098</v>
      </c>
      <c r="M3927" t="s">
        <v>31099</v>
      </c>
    </row>
    <row r="3928" spans="1:13">
      <c r="A3928" s="1" t="s">
        <v>5945</v>
      </c>
      <c r="B3928">
        <v>1.1312466532805E-5</v>
      </c>
      <c r="C3928" s="1">
        <v>3.9799013579646999E-5</v>
      </c>
      <c r="D3928">
        <v>1</v>
      </c>
      <c r="E3928">
        <v>0.99456521739130399</v>
      </c>
      <c r="F3928">
        <v>1</v>
      </c>
      <c r="G3928">
        <v>0.118181818181818</v>
      </c>
      <c r="H3928">
        <v>0.95495495495495497</v>
      </c>
      <c r="I3928">
        <v>0.75490196078431404</v>
      </c>
      <c r="J3928" s="1" t="s">
        <v>23229</v>
      </c>
      <c r="K3928" t="s">
        <v>23238</v>
      </c>
      <c r="L3928" t="s">
        <v>31100</v>
      </c>
      <c r="M3928" t="s">
        <v>31101</v>
      </c>
    </row>
    <row r="3929" spans="1:13">
      <c r="A3929" s="1" t="s">
        <v>5946</v>
      </c>
      <c r="B3929">
        <v>1.10801124791715E-7</v>
      </c>
      <c r="C3929" s="1">
        <v>1.14090427615025E-5</v>
      </c>
      <c r="D3929">
        <v>1</v>
      </c>
      <c r="E3929">
        <v>0.99468085106382997</v>
      </c>
      <c r="F3929">
        <v>0.997058823529412</v>
      </c>
      <c r="G3929">
        <v>0.98</v>
      </c>
      <c r="H3929">
        <v>0.97727272727272696</v>
      </c>
      <c r="I3929">
        <v>1</v>
      </c>
      <c r="J3929" s="1">
        <v>1</v>
      </c>
      <c r="K3929" t="s">
        <v>23238</v>
      </c>
      <c r="L3929" t="s">
        <v>31102</v>
      </c>
      <c r="M3929" t="s">
        <v>31103</v>
      </c>
    </row>
    <row r="3930" spans="1:13">
      <c r="A3930" s="1" t="s">
        <v>5947</v>
      </c>
      <c r="B3930">
        <v>1.1108208877845201E-6</v>
      </c>
      <c r="C3930" s="1">
        <v>3.4018532946680301E-6</v>
      </c>
      <c r="D3930">
        <v>0.125</v>
      </c>
      <c r="E3930">
        <v>2.0833333333333301E-2</v>
      </c>
      <c r="F3930">
        <v>3.3333333333333298E-2</v>
      </c>
      <c r="G3930">
        <v>2.5862068965517199E-2</v>
      </c>
      <c r="H3930">
        <v>0.109649122807018</v>
      </c>
      <c r="I3930">
        <v>0.02</v>
      </c>
      <c r="J3930" s="1">
        <v>0</v>
      </c>
      <c r="K3930" t="s">
        <v>23238</v>
      </c>
      <c r="L3930" t="s">
        <v>31104</v>
      </c>
      <c r="M3930" t="s">
        <v>31105</v>
      </c>
    </row>
    <row r="3931" spans="1:13">
      <c r="A3931" s="1" t="s">
        <v>5948</v>
      </c>
      <c r="B3931">
        <v>2.7828225145735901E-8</v>
      </c>
      <c r="C3931" s="1">
        <v>5.4447155893886702E-11</v>
      </c>
      <c r="D3931">
        <v>1.6129032258064498E-2</v>
      </c>
      <c r="E3931">
        <v>5.6818181818181802E-3</v>
      </c>
      <c r="F3931">
        <v>0</v>
      </c>
      <c r="G3931">
        <v>0</v>
      </c>
      <c r="H3931">
        <v>1.21951219512195E-2</v>
      </c>
      <c r="I3931">
        <v>0</v>
      </c>
      <c r="J3931" s="1">
        <v>0</v>
      </c>
      <c r="K3931" t="s">
        <v>23238</v>
      </c>
      <c r="L3931" t="s">
        <v>31106</v>
      </c>
      <c r="M3931" t="s">
        <v>31107</v>
      </c>
    </row>
    <row r="3932" spans="1:13">
      <c r="A3932" s="1" t="s">
        <v>5949</v>
      </c>
      <c r="B3932">
        <v>1.6888600105297E-5</v>
      </c>
      <c r="C3932" s="1">
        <v>1.27136375991856E-5</v>
      </c>
      <c r="D3932">
        <v>0</v>
      </c>
      <c r="E3932">
        <v>0</v>
      </c>
      <c r="F3932">
        <v>6.15384615384615E-2</v>
      </c>
      <c r="G3932">
        <v>0</v>
      </c>
      <c r="H3932">
        <v>0</v>
      </c>
      <c r="I3932">
        <v>0</v>
      </c>
      <c r="J3932" s="1">
        <v>0</v>
      </c>
      <c r="K3932" t="s">
        <v>23239</v>
      </c>
      <c r="L3932" t="s">
        <v>31108</v>
      </c>
      <c r="M3932" t="s">
        <v>31109</v>
      </c>
    </row>
    <row r="3933" spans="1:13">
      <c r="A3933" s="1" t="s">
        <v>5950</v>
      </c>
      <c r="B3933">
        <v>4.9193308415428298E-9</v>
      </c>
      <c r="C3933" s="1">
        <v>5.5269364996646404E-6</v>
      </c>
      <c r="D3933">
        <v>1</v>
      </c>
      <c r="E3933">
        <v>1</v>
      </c>
      <c r="F3933">
        <v>0.88306451612903203</v>
      </c>
      <c r="G3933">
        <v>1</v>
      </c>
      <c r="H3933">
        <v>0.88571428571428601</v>
      </c>
      <c r="I3933">
        <v>0.94285714285714295</v>
      </c>
      <c r="J3933" s="1">
        <v>0.92857142857142905</v>
      </c>
      <c r="K3933" t="s">
        <v>23238</v>
      </c>
      <c r="L3933" t="s">
        <v>31110</v>
      </c>
      <c r="M3933" t="s">
        <v>31111</v>
      </c>
    </row>
    <row r="3934" spans="1:13">
      <c r="A3934" s="1" t="s">
        <v>5951</v>
      </c>
      <c r="B3934">
        <v>2.3166404822261202E-6</v>
      </c>
      <c r="C3934" s="1">
        <v>1.27712063708081E-11</v>
      </c>
      <c r="D3934">
        <v>1</v>
      </c>
      <c r="E3934">
        <v>0.98255813953488402</v>
      </c>
      <c r="F3934">
        <v>0.74193548387096797</v>
      </c>
      <c r="G3934">
        <v>1</v>
      </c>
      <c r="H3934">
        <v>0.90579710144927505</v>
      </c>
      <c r="I3934">
        <v>1</v>
      </c>
      <c r="J3934" s="1">
        <v>1</v>
      </c>
      <c r="K3934" t="s">
        <v>23240</v>
      </c>
      <c r="L3934" t="s">
        <v>31112</v>
      </c>
      <c r="M3934" t="s">
        <v>31113</v>
      </c>
    </row>
    <row r="3935" spans="1:13">
      <c r="A3935" s="1" t="s">
        <v>5952</v>
      </c>
      <c r="B3935">
        <v>9.3660056375328699E-6</v>
      </c>
      <c r="C3935" s="1">
        <v>8.45314198977625E-6</v>
      </c>
      <c r="D3935">
        <v>0.39285714285714302</v>
      </c>
      <c r="E3935">
        <v>0.34705882352941197</v>
      </c>
      <c r="F3935">
        <v>0.32608695652173902</v>
      </c>
      <c r="G3935">
        <v>7.5757575757575801E-2</v>
      </c>
      <c r="H3935">
        <v>0.35256410256410298</v>
      </c>
      <c r="I3935">
        <v>0.202380952380952</v>
      </c>
      <c r="J3935" s="1" t="s">
        <v>23229</v>
      </c>
      <c r="K3935" t="s">
        <v>23238</v>
      </c>
      <c r="L3935" t="s">
        <v>31114</v>
      </c>
      <c r="M3935" t="s">
        <v>31115</v>
      </c>
    </row>
    <row r="3936" spans="1:13">
      <c r="A3936" s="1" t="s">
        <v>5953</v>
      </c>
      <c r="B3936">
        <v>1.59941462264726E-6</v>
      </c>
      <c r="C3936" s="1">
        <v>1.21013497806817E-6</v>
      </c>
      <c r="D3936">
        <v>1</v>
      </c>
      <c r="E3936">
        <v>0.98333333333333295</v>
      </c>
      <c r="F3936">
        <v>0.997076023391813</v>
      </c>
      <c r="G3936">
        <v>1</v>
      </c>
      <c r="H3936">
        <v>1</v>
      </c>
      <c r="I3936">
        <v>1</v>
      </c>
      <c r="J3936" s="1">
        <v>1</v>
      </c>
      <c r="K3936" t="s">
        <v>23238</v>
      </c>
      <c r="L3936" t="s">
        <v>31116</v>
      </c>
      <c r="M3936" t="s">
        <v>31117</v>
      </c>
    </row>
    <row r="3937" spans="1:13">
      <c r="A3937" s="1" t="s">
        <v>5954</v>
      </c>
      <c r="B3937">
        <v>6.8795270679140002E-7</v>
      </c>
      <c r="C3937" s="1">
        <v>1.49002454525345E-6</v>
      </c>
      <c r="D3937">
        <v>1.6129032258064498E-2</v>
      </c>
      <c r="E3937">
        <v>0</v>
      </c>
      <c r="F3937">
        <v>0</v>
      </c>
      <c r="G3937">
        <v>0</v>
      </c>
      <c r="H3937">
        <v>4.8076923076923097E-3</v>
      </c>
      <c r="I3937">
        <v>5.0505050505050501E-3</v>
      </c>
      <c r="J3937" s="1" t="s">
        <v>23229</v>
      </c>
      <c r="K3937" t="s">
        <v>23239</v>
      </c>
      <c r="L3937" t="s">
        <v>31118</v>
      </c>
      <c r="M3937" t="s">
        <v>31119</v>
      </c>
    </row>
    <row r="3938" spans="1:13">
      <c r="A3938" s="1" t="s">
        <v>5955</v>
      </c>
      <c r="B3938">
        <v>1.7647580634156101E-5</v>
      </c>
      <c r="C3938" s="1">
        <v>8.2744462361012801E-6</v>
      </c>
      <c r="D3938">
        <v>1</v>
      </c>
      <c r="E3938">
        <v>0.98958333333333304</v>
      </c>
      <c r="F3938">
        <v>0.96153846153846201</v>
      </c>
      <c r="G3938">
        <v>0.87931034482758597</v>
      </c>
      <c r="H3938">
        <v>0.96929824561403499</v>
      </c>
      <c r="I3938">
        <v>0.95199999999999996</v>
      </c>
      <c r="J3938" s="1">
        <v>0.95454545454545503</v>
      </c>
      <c r="K3938" t="s">
        <v>23238</v>
      </c>
      <c r="L3938" t="s">
        <v>31120</v>
      </c>
      <c r="M3938" t="s">
        <v>31121</v>
      </c>
    </row>
    <row r="3939" spans="1:13">
      <c r="A3939" s="1" t="s">
        <v>5956</v>
      </c>
      <c r="B3939">
        <v>7.4970282100620198E-6</v>
      </c>
      <c r="C3939" s="1">
        <v>6.9802597806822403E-6</v>
      </c>
      <c r="D3939">
        <v>0</v>
      </c>
      <c r="E3939">
        <v>0</v>
      </c>
      <c r="F3939">
        <v>6.0975609756097598E-3</v>
      </c>
      <c r="G3939">
        <v>0.28888888888888897</v>
      </c>
      <c r="H3939">
        <v>1.41509433962264E-2</v>
      </c>
      <c r="I3939">
        <v>6.7415730337078594E-2</v>
      </c>
      <c r="J3939" s="1" t="s">
        <v>23229</v>
      </c>
      <c r="K3939" t="s">
        <v>23238</v>
      </c>
      <c r="L3939" t="s">
        <v>31122</v>
      </c>
      <c r="M3939" t="s">
        <v>31123</v>
      </c>
    </row>
    <row r="3940" spans="1:13">
      <c r="A3940" s="1" t="s">
        <v>5957</v>
      </c>
      <c r="B3940">
        <v>1.26650970557362E-8</v>
      </c>
      <c r="C3940" s="1">
        <v>2.4120885875590798E-6</v>
      </c>
      <c r="D3940">
        <v>1</v>
      </c>
      <c r="E3940">
        <v>0.97297297297297303</v>
      </c>
      <c r="F3940">
        <v>1</v>
      </c>
      <c r="G3940">
        <v>1</v>
      </c>
      <c r="H3940">
        <v>0.99264705882352899</v>
      </c>
      <c r="I3940">
        <v>1</v>
      </c>
      <c r="J3940" s="1">
        <v>4.5454545454545497E-2</v>
      </c>
      <c r="K3940" t="s">
        <v>23242</v>
      </c>
      <c r="L3940" t="s">
        <v>31124</v>
      </c>
      <c r="M3940" t="s">
        <v>31125</v>
      </c>
    </row>
    <row r="3941" spans="1:13">
      <c r="A3941" s="1" t="s">
        <v>5958</v>
      </c>
      <c r="B3941">
        <v>1.0264295272870601E-5</v>
      </c>
      <c r="C3941" s="1">
        <v>2.17730929508576E-4</v>
      </c>
      <c r="D3941">
        <v>0.43548387096774199</v>
      </c>
      <c r="E3941">
        <v>0.214285714285714</v>
      </c>
      <c r="F3941">
        <v>0.42452830188679203</v>
      </c>
      <c r="G3941">
        <v>0.92857142857142905</v>
      </c>
      <c r="H3941">
        <v>0.76249999999999996</v>
      </c>
      <c r="I3941">
        <v>0.91346153846153799</v>
      </c>
      <c r="J3941" s="1">
        <v>1</v>
      </c>
      <c r="K3941" t="s">
        <v>23238</v>
      </c>
      <c r="L3941" t="s">
        <v>31126</v>
      </c>
      <c r="M3941" t="s">
        <v>31127</v>
      </c>
    </row>
    <row r="3942" spans="1:13">
      <c r="A3942" s="1" t="s">
        <v>5959</v>
      </c>
      <c r="B3942">
        <v>1.31763784204203E-5</v>
      </c>
      <c r="C3942" s="1">
        <v>8.2717890777785794E-6</v>
      </c>
      <c r="D3942">
        <v>0.51785714285714302</v>
      </c>
      <c r="E3942">
        <v>0.57831325301204795</v>
      </c>
      <c r="F3942">
        <v>0.13750000000000001</v>
      </c>
      <c r="G3942">
        <v>9.7560975609756101E-2</v>
      </c>
      <c r="H3942">
        <v>0.19886363636363599</v>
      </c>
      <c r="I3942">
        <v>0.14285714285714299</v>
      </c>
      <c r="J3942" s="1" t="s">
        <v>23229</v>
      </c>
      <c r="K3942" t="s">
        <v>23241</v>
      </c>
      <c r="L3942" t="s">
        <v>31128</v>
      </c>
      <c r="M3942" t="s">
        <v>31129</v>
      </c>
    </row>
    <row r="3943" spans="1:13">
      <c r="A3943" s="1" t="s">
        <v>5960</v>
      </c>
      <c r="B3943">
        <v>1.4765059935773301E-5</v>
      </c>
      <c r="C3943" s="1">
        <v>7.8646472664761598E-6</v>
      </c>
      <c r="D3943">
        <v>0</v>
      </c>
      <c r="E3943">
        <v>0</v>
      </c>
      <c r="F3943">
        <v>0.13709677419354799</v>
      </c>
      <c r="G3943">
        <v>0</v>
      </c>
      <c r="H3943">
        <v>8.0645161290322606E-2</v>
      </c>
      <c r="I3943">
        <v>0.109375</v>
      </c>
      <c r="J3943" s="1">
        <v>0</v>
      </c>
      <c r="K3943" t="s">
        <v>23241</v>
      </c>
      <c r="L3943" t="s">
        <v>31130</v>
      </c>
      <c r="M3943" t="s">
        <v>31131</v>
      </c>
    </row>
    <row r="3944" spans="1:13">
      <c r="A3944" s="1" t="s">
        <v>5961</v>
      </c>
      <c r="B3944">
        <v>3.80213222750349E-5</v>
      </c>
      <c r="C3944" s="1">
        <v>1.3468244130797501E-4</v>
      </c>
      <c r="D3944">
        <v>0.828125</v>
      </c>
      <c r="E3944">
        <v>0.70212765957446799</v>
      </c>
      <c r="F3944">
        <v>0.73316062176165797</v>
      </c>
      <c r="G3944">
        <v>0.79166666666666696</v>
      </c>
      <c r="H3944">
        <v>0.58653846153846201</v>
      </c>
      <c r="I3944">
        <v>0.95454545454545503</v>
      </c>
      <c r="J3944" s="1">
        <v>1</v>
      </c>
      <c r="K3944" t="s">
        <v>23238</v>
      </c>
      <c r="L3944" t="s">
        <v>31132</v>
      </c>
      <c r="M3944" t="s">
        <v>31133</v>
      </c>
    </row>
    <row r="3945" spans="1:13">
      <c r="A3945" s="1" t="s">
        <v>5962</v>
      </c>
      <c r="B3945">
        <v>0</v>
      </c>
      <c r="C3945" s="1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1">
        <v>0.65</v>
      </c>
      <c r="K3945" t="s">
        <v>23241</v>
      </c>
      <c r="L3945" t="s">
        <v>31134</v>
      </c>
      <c r="M3945" t="s">
        <v>31135</v>
      </c>
    </row>
    <row r="3946" spans="1:13">
      <c r="A3946" s="1" t="s">
        <v>5963</v>
      </c>
      <c r="B3946">
        <v>6.49747744723175E-5</v>
      </c>
      <c r="C3946" s="1">
        <v>7.4906544054099695E-5</v>
      </c>
      <c r="D3946">
        <v>0.18518518518518501</v>
      </c>
      <c r="E3946">
        <v>7.4999999999999997E-2</v>
      </c>
      <c r="F3946">
        <v>2.0270270270270299E-2</v>
      </c>
      <c r="G3946">
        <v>0.42857142857142899</v>
      </c>
      <c r="H3946">
        <v>0.22115384615384601</v>
      </c>
      <c r="I3946">
        <v>6.8965517241379296E-2</v>
      </c>
      <c r="J3946" s="1">
        <v>0</v>
      </c>
      <c r="K3946" t="s">
        <v>23238</v>
      </c>
      <c r="L3946" t="s">
        <v>31136</v>
      </c>
      <c r="M3946" t="s">
        <v>31137</v>
      </c>
    </row>
    <row r="3947" spans="1:13">
      <c r="A3947" s="1" t="s">
        <v>5964</v>
      </c>
      <c r="B3947">
        <v>2.7888592224403401E-7</v>
      </c>
      <c r="C3947" s="1">
        <v>1.3779821047951499E-6</v>
      </c>
      <c r="D3947">
        <v>1.6666666666666701E-2</v>
      </c>
      <c r="E3947">
        <v>0</v>
      </c>
      <c r="F3947">
        <v>2.5423728813559299E-2</v>
      </c>
      <c r="G3947">
        <v>0</v>
      </c>
      <c r="H3947">
        <v>5.8823529411764696E-3</v>
      </c>
      <c r="I3947">
        <v>2.1739130434782601E-2</v>
      </c>
      <c r="J3947" s="1">
        <v>0</v>
      </c>
      <c r="K3947" t="s">
        <v>23241</v>
      </c>
      <c r="L3947" t="s">
        <v>31138</v>
      </c>
      <c r="M3947" t="s">
        <v>31139</v>
      </c>
    </row>
    <row r="3948" spans="1:13">
      <c r="A3948" s="1" t="s">
        <v>5965</v>
      </c>
      <c r="B3948">
        <v>3.9176801113507101E-5</v>
      </c>
      <c r="C3948" s="1">
        <v>1.7324264102766899E-8</v>
      </c>
      <c r="D3948">
        <v>1.5625E-2</v>
      </c>
      <c r="E3948">
        <v>0.13372093023255799</v>
      </c>
      <c r="F3948">
        <v>0</v>
      </c>
      <c r="G3948">
        <v>0</v>
      </c>
      <c r="H3948">
        <v>0</v>
      </c>
      <c r="I3948">
        <v>0</v>
      </c>
      <c r="J3948" s="1">
        <v>0</v>
      </c>
      <c r="K3948" t="s">
        <v>23238</v>
      </c>
      <c r="L3948" t="s">
        <v>31140</v>
      </c>
      <c r="M3948" t="s">
        <v>31141</v>
      </c>
    </row>
    <row r="3949" spans="1:13">
      <c r="A3949" s="1" t="s">
        <v>5966</v>
      </c>
      <c r="B3949">
        <v>1.86671960300759E-6</v>
      </c>
      <c r="C3949" s="1">
        <v>7.7130836188589903E-7</v>
      </c>
      <c r="D3949">
        <v>1</v>
      </c>
      <c r="E3949">
        <v>1</v>
      </c>
      <c r="F3949">
        <v>1</v>
      </c>
      <c r="G3949">
        <v>1</v>
      </c>
      <c r="H3949">
        <v>0.86567164179104505</v>
      </c>
      <c r="I3949">
        <v>1</v>
      </c>
      <c r="J3949" s="1" t="s">
        <v>23229</v>
      </c>
      <c r="K3949" t="s">
        <v>23240</v>
      </c>
      <c r="L3949" t="s">
        <v>31142</v>
      </c>
      <c r="M3949" t="s">
        <v>31143</v>
      </c>
    </row>
    <row r="3950" spans="1:13">
      <c r="A3950" s="1" t="s">
        <v>5967</v>
      </c>
      <c r="B3950">
        <v>3.3852552413517098E-5</v>
      </c>
      <c r="C3950" s="1">
        <v>5.2659835604889698E-6</v>
      </c>
      <c r="D3950">
        <v>0</v>
      </c>
      <c r="E3950">
        <v>0</v>
      </c>
      <c r="F3950">
        <v>0.28571428571428598</v>
      </c>
      <c r="G3950">
        <v>2.5641025641025599E-2</v>
      </c>
      <c r="H3950">
        <v>0.38461538461538503</v>
      </c>
      <c r="I3950">
        <v>0.12878787878787901</v>
      </c>
      <c r="J3950" s="1">
        <v>0</v>
      </c>
      <c r="K3950" t="s">
        <v>23238</v>
      </c>
      <c r="L3950" t="s">
        <v>31144</v>
      </c>
      <c r="M3950" t="s">
        <v>31145</v>
      </c>
    </row>
    <row r="3951" spans="1:13">
      <c r="A3951" s="1" t="s">
        <v>5968</v>
      </c>
      <c r="B3951">
        <v>1.34108820627723E-5</v>
      </c>
      <c r="C3951" s="1">
        <v>7.6833060585311705E-10</v>
      </c>
      <c r="D3951">
        <v>0.68518518518518501</v>
      </c>
      <c r="E3951">
        <v>0.58571428571428596</v>
      </c>
      <c r="F3951">
        <v>0.95798319327731096</v>
      </c>
      <c r="G3951">
        <v>1</v>
      </c>
      <c r="H3951">
        <v>0.96907216494845405</v>
      </c>
      <c r="I3951">
        <v>0.929824561403509</v>
      </c>
      <c r="J3951" s="1">
        <v>1</v>
      </c>
      <c r="K3951" t="s">
        <v>23238</v>
      </c>
      <c r="L3951" t="s">
        <v>31146</v>
      </c>
      <c r="M3951" t="s">
        <v>31147</v>
      </c>
    </row>
    <row r="3952" spans="1:13">
      <c r="A3952" s="1" t="s">
        <v>5969</v>
      </c>
      <c r="B3952">
        <v>2.32678761055105E-6</v>
      </c>
      <c r="C3952" s="1">
        <v>4.4872758170809703E-5</v>
      </c>
      <c r="D3952">
        <v>1</v>
      </c>
      <c r="E3952">
        <v>1</v>
      </c>
      <c r="F3952">
        <v>1</v>
      </c>
      <c r="G3952">
        <v>0.45454545454545497</v>
      </c>
      <c r="H3952">
        <v>0.93396226415094297</v>
      </c>
      <c r="I3952">
        <v>0.61764705882352899</v>
      </c>
      <c r="J3952" s="1">
        <v>1</v>
      </c>
      <c r="K3952" t="s">
        <v>23242</v>
      </c>
      <c r="L3952" t="s">
        <v>31148</v>
      </c>
      <c r="M3952" t="s">
        <v>31149</v>
      </c>
    </row>
    <row r="3953" spans="1:13">
      <c r="A3953" s="1" t="s">
        <v>5970</v>
      </c>
      <c r="B3953">
        <v>1.2840620951221E-6</v>
      </c>
      <c r="C3953" s="1">
        <v>2.3735341352490899E-5</v>
      </c>
      <c r="D3953">
        <v>0.98148148148148195</v>
      </c>
      <c r="E3953">
        <v>0.442857142857143</v>
      </c>
      <c r="F3953">
        <v>0.74347826086956503</v>
      </c>
      <c r="G3953">
        <v>0.266666666666667</v>
      </c>
      <c r="H3953">
        <v>0.765625</v>
      </c>
      <c r="I3953">
        <v>0.78260869565217395</v>
      </c>
      <c r="J3953" s="1">
        <v>1</v>
      </c>
      <c r="K3953" t="s">
        <v>23242</v>
      </c>
      <c r="L3953" t="s">
        <v>31150</v>
      </c>
      <c r="M3953" t="s">
        <v>31151</v>
      </c>
    </row>
    <row r="3954" spans="1:13">
      <c r="A3954" s="1" t="s">
        <v>5971</v>
      </c>
      <c r="B3954">
        <v>3.8851539847660597E-8</v>
      </c>
      <c r="C3954" s="1">
        <v>6.7092414893320701E-6</v>
      </c>
      <c r="D3954">
        <v>0.96875</v>
      </c>
      <c r="E3954">
        <v>0.99479166666666696</v>
      </c>
      <c r="F3954">
        <v>0.94358974358974401</v>
      </c>
      <c r="G3954">
        <v>0.98275862068965503</v>
      </c>
      <c r="H3954">
        <v>0.99561403508771895</v>
      </c>
      <c r="I3954">
        <v>0.98799999999999999</v>
      </c>
      <c r="J3954" s="1">
        <v>1</v>
      </c>
      <c r="K3954" t="s">
        <v>23238</v>
      </c>
      <c r="L3954" t="s">
        <v>31152</v>
      </c>
      <c r="M3954" t="s">
        <v>31153</v>
      </c>
    </row>
    <row r="3955" spans="1:13">
      <c r="A3955" s="1" t="s">
        <v>5972</v>
      </c>
      <c r="B3955">
        <v>4.2747121632089797E-7</v>
      </c>
      <c r="C3955" s="1">
        <v>2.1732562496159599E-7</v>
      </c>
      <c r="D3955">
        <v>1</v>
      </c>
      <c r="E3955">
        <v>1</v>
      </c>
      <c r="F3955">
        <v>1</v>
      </c>
      <c r="G3955">
        <v>0.99107142857142905</v>
      </c>
      <c r="H3955">
        <v>1</v>
      </c>
      <c r="I3955">
        <v>0.98290598290598297</v>
      </c>
      <c r="J3955" s="1">
        <v>0.5</v>
      </c>
      <c r="K3955" t="s">
        <v>23242</v>
      </c>
      <c r="L3955" t="s">
        <v>31154</v>
      </c>
      <c r="M3955" t="s">
        <v>31155</v>
      </c>
    </row>
    <row r="3956" spans="1:13">
      <c r="A3956" s="1" t="s">
        <v>5973</v>
      </c>
      <c r="B3956">
        <v>4.2963456977934201E-7</v>
      </c>
      <c r="C3956" s="1">
        <v>1.06600635279946E-5</v>
      </c>
      <c r="D3956">
        <v>1.7857142857142901E-2</v>
      </c>
      <c r="E3956">
        <v>1.20481927710843E-2</v>
      </c>
      <c r="F3956">
        <v>0</v>
      </c>
      <c r="G3956">
        <v>0</v>
      </c>
      <c r="H3956">
        <v>8.55263157894737E-2</v>
      </c>
      <c r="I3956">
        <v>9.6153846153846201E-2</v>
      </c>
      <c r="J3956" s="1" t="s">
        <v>23229</v>
      </c>
      <c r="K3956" t="s">
        <v>23242</v>
      </c>
      <c r="L3956" t="s">
        <v>31156</v>
      </c>
      <c r="M3956" t="s">
        <v>31157</v>
      </c>
    </row>
    <row r="3957" spans="1:13">
      <c r="A3957" s="1" t="s">
        <v>5974</v>
      </c>
      <c r="B3957">
        <v>1.4733213221212101E-5</v>
      </c>
      <c r="C3957" s="1">
        <v>2.2950076959995401E-6</v>
      </c>
      <c r="D3957">
        <v>0.91666666666666696</v>
      </c>
      <c r="E3957">
        <v>0.94285714285714295</v>
      </c>
      <c r="F3957">
        <v>0.93410852713178305</v>
      </c>
      <c r="G3957">
        <v>0.88</v>
      </c>
      <c r="H3957">
        <v>0.875</v>
      </c>
      <c r="I3957">
        <v>0.94871794871794901</v>
      </c>
      <c r="J3957" s="1">
        <v>1</v>
      </c>
      <c r="K3957" t="s">
        <v>23238</v>
      </c>
      <c r="L3957" t="s">
        <v>31158</v>
      </c>
      <c r="M3957" t="s">
        <v>31159</v>
      </c>
    </row>
    <row r="3958" spans="1:13">
      <c r="A3958" s="1" t="s">
        <v>5975</v>
      </c>
      <c r="B3958">
        <v>1.89953063467048E-4</v>
      </c>
      <c r="C3958" s="1">
        <v>1.4255234282143799E-9</v>
      </c>
      <c r="D3958">
        <v>0.93333333333333302</v>
      </c>
      <c r="E3958">
        <v>0.61111111111111105</v>
      </c>
      <c r="F3958">
        <v>1</v>
      </c>
      <c r="G3958">
        <v>1</v>
      </c>
      <c r="H3958">
        <v>1</v>
      </c>
      <c r="I3958">
        <v>1</v>
      </c>
      <c r="J3958" s="1">
        <v>1</v>
      </c>
      <c r="K3958" t="s">
        <v>23238</v>
      </c>
      <c r="L3958" t="s">
        <v>31160</v>
      </c>
      <c r="M3958" t="s">
        <v>31161</v>
      </c>
    </row>
    <row r="3959" spans="1:13">
      <c r="A3959" s="1" t="s">
        <v>5976</v>
      </c>
      <c r="B3959">
        <v>7.7820003793509893E-6</v>
      </c>
      <c r="C3959" s="1">
        <v>5.0193443722879404E-6</v>
      </c>
      <c r="D3959">
        <v>3.125E-2</v>
      </c>
      <c r="E3959">
        <v>0</v>
      </c>
      <c r="F3959">
        <v>5.5263157894736799E-2</v>
      </c>
      <c r="G3959">
        <v>2.9411764705882401E-2</v>
      </c>
      <c r="H3959">
        <v>5.1020408163265302E-3</v>
      </c>
      <c r="I3959">
        <v>4.5454545454545497E-2</v>
      </c>
      <c r="J3959" s="1" t="s">
        <v>23229</v>
      </c>
      <c r="K3959" t="s">
        <v>23241</v>
      </c>
      <c r="L3959" t="s">
        <v>31162</v>
      </c>
      <c r="M3959" t="s">
        <v>31163</v>
      </c>
    </row>
    <row r="3960" spans="1:13">
      <c r="A3960" s="1" t="s">
        <v>5977</v>
      </c>
      <c r="B3960">
        <v>2.4870586297765901E-7</v>
      </c>
      <c r="C3960" s="1">
        <v>1.3756748080817099E-7</v>
      </c>
      <c r="D3960">
        <v>0.984375</v>
      </c>
      <c r="E3960">
        <v>0.98958333333333304</v>
      </c>
      <c r="F3960">
        <v>0.97179487179487201</v>
      </c>
      <c r="G3960">
        <v>1</v>
      </c>
      <c r="H3960">
        <v>0.87280701754386003</v>
      </c>
      <c r="I3960">
        <v>0.97933884297520701</v>
      </c>
      <c r="J3960" s="1">
        <v>1</v>
      </c>
      <c r="K3960" t="s">
        <v>23238</v>
      </c>
      <c r="L3960" t="s">
        <v>31164</v>
      </c>
      <c r="M3960" t="s">
        <v>31165</v>
      </c>
    </row>
    <row r="3961" spans="1:13">
      <c r="A3961" s="1" t="s">
        <v>5978</v>
      </c>
      <c r="B3961">
        <v>1.87161124075563E-6</v>
      </c>
      <c r="C3961" s="1">
        <v>2.7892052766575299E-5</v>
      </c>
      <c r="D3961">
        <v>1</v>
      </c>
      <c r="E3961">
        <v>0.93406593406593397</v>
      </c>
      <c r="F3961">
        <v>1</v>
      </c>
      <c r="G3961">
        <v>0.84821428571428603</v>
      </c>
      <c r="H3961">
        <v>0.98672566371681403</v>
      </c>
      <c r="I3961">
        <v>0.94262295081967196</v>
      </c>
      <c r="J3961" s="1">
        <v>1</v>
      </c>
      <c r="K3961" t="s">
        <v>23239</v>
      </c>
      <c r="L3961" t="s">
        <v>31166</v>
      </c>
      <c r="M3961" t="s">
        <v>31167</v>
      </c>
    </row>
    <row r="3962" spans="1:13">
      <c r="A3962" s="1" t="s">
        <v>5979</v>
      </c>
      <c r="B3962">
        <v>0</v>
      </c>
      <c r="C3962" s="1">
        <v>0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 s="1">
        <v>0.61111111111111105</v>
      </c>
      <c r="K3962" t="s">
        <v>23238</v>
      </c>
      <c r="L3962" t="s">
        <v>31168</v>
      </c>
      <c r="M3962" t="s">
        <v>31169</v>
      </c>
    </row>
    <row r="3963" spans="1:13">
      <c r="A3963" s="1" t="s">
        <v>5980</v>
      </c>
      <c r="B3963">
        <v>2.9285439050049199E-6</v>
      </c>
      <c r="C3963" s="1">
        <v>1.62431543044702E-7</v>
      </c>
      <c r="D3963">
        <v>1</v>
      </c>
      <c r="E3963">
        <v>0.98076923076923095</v>
      </c>
      <c r="F3963">
        <v>0.984375</v>
      </c>
      <c r="G3963">
        <v>0.84615384615384603</v>
      </c>
      <c r="H3963">
        <v>0.96601941747572795</v>
      </c>
      <c r="I3963">
        <v>0.97191011235955105</v>
      </c>
      <c r="J3963" s="1">
        <v>1</v>
      </c>
      <c r="K3963" t="s">
        <v>23240</v>
      </c>
      <c r="L3963" t="s">
        <v>31170</v>
      </c>
      <c r="M3963" t="s">
        <v>31171</v>
      </c>
    </row>
    <row r="3964" spans="1:13">
      <c r="A3964" s="1" t="s">
        <v>5981</v>
      </c>
      <c r="B3964">
        <v>1.78885881138368E-6</v>
      </c>
      <c r="C3964" s="1">
        <v>1.1032047057011E-5</v>
      </c>
      <c r="D3964">
        <v>2.6315789473684199E-2</v>
      </c>
      <c r="E3964">
        <v>8.9285714285714298E-3</v>
      </c>
      <c r="F3964">
        <v>0</v>
      </c>
      <c r="G3964">
        <v>0.41666666666666702</v>
      </c>
      <c r="H3964">
        <v>0.26119402985074602</v>
      </c>
      <c r="I3964">
        <v>0</v>
      </c>
      <c r="J3964" s="1">
        <v>0</v>
      </c>
      <c r="K3964" t="s">
        <v>23239</v>
      </c>
      <c r="L3964" t="s">
        <v>31172</v>
      </c>
      <c r="M3964" t="s">
        <v>31173</v>
      </c>
    </row>
    <row r="3965" spans="1:13">
      <c r="A3965" s="1" t="s">
        <v>5982</v>
      </c>
      <c r="B3965">
        <v>1.3372114760773701E-5</v>
      </c>
      <c r="C3965" s="1">
        <v>3.5321822906488401E-6</v>
      </c>
      <c r="D3965">
        <v>0.934782608695652</v>
      </c>
      <c r="E3965">
        <v>1</v>
      </c>
      <c r="F3965">
        <v>0.83093525179856098</v>
      </c>
      <c r="G3965">
        <v>0.88461538461538503</v>
      </c>
      <c r="H3965">
        <v>0.759493670886076</v>
      </c>
      <c r="I3965">
        <v>0.987179487179487</v>
      </c>
      <c r="J3965" s="1">
        <v>1</v>
      </c>
      <c r="K3965" t="s">
        <v>23240</v>
      </c>
      <c r="L3965" t="s">
        <v>31174</v>
      </c>
      <c r="M3965" t="s">
        <v>31175</v>
      </c>
    </row>
    <row r="3966" spans="1:13">
      <c r="A3966" s="1" t="s">
        <v>5983</v>
      </c>
      <c r="B3966">
        <v>1.9289305981385002E-6</v>
      </c>
      <c r="C3966" s="1">
        <v>1.3551159048595299E-6</v>
      </c>
      <c r="D3966">
        <v>9.6774193548387094E-2</v>
      </c>
      <c r="E3966">
        <v>0</v>
      </c>
      <c r="F3966">
        <v>8.9285714285714298E-3</v>
      </c>
      <c r="G3966">
        <v>0</v>
      </c>
      <c r="H3966">
        <v>2.8409090909090901E-2</v>
      </c>
      <c r="I3966">
        <v>0</v>
      </c>
      <c r="J3966" s="1">
        <v>0</v>
      </c>
      <c r="K3966" t="s">
        <v>23241</v>
      </c>
      <c r="L3966" t="s">
        <v>31176</v>
      </c>
      <c r="M3966" t="s">
        <v>31177</v>
      </c>
    </row>
    <row r="3967" spans="1:13">
      <c r="A3967" s="1" t="s">
        <v>5984</v>
      </c>
      <c r="B3967">
        <v>1.6609603799449698E-5</v>
      </c>
      <c r="C3967" s="1">
        <v>3.8229930246899203E-4</v>
      </c>
      <c r="D3967">
        <v>0.52272727272727304</v>
      </c>
      <c r="E3967">
        <v>0.51020408163265296</v>
      </c>
      <c r="F3967">
        <v>0.24534161490683201</v>
      </c>
      <c r="G3967">
        <v>0.95</v>
      </c>
      <c r="H3967">
        <v>0.28749999999999998</v>
      </c>
      <c r="I3967">
        <v>0.875</v>
      </c>
      <c r="J3967" s="1" t="s">
        <v>23229</v>
      </c>
      <c r="K3967" t="s">
        <v>23238</v>
      </c>
      <c r="L3967" t="s">
        <v>31178</v>
      </c>
      <c r="M3967" t="s">
        <v>31179</v>
      </c>
    </row>
    <row r="3968" spans="1:13">
      <c r="A3968" s="1" t="s">
        <v>5985</v>
      </c>
      <c r="B3968">
        <v>4.6657531071730802E-7</v>
      </c>
      <c r="C3968" s="1">
        <v>2.7034613271915201E-8</v>
      </c>
      <c r="D3968">
        <v>0.96666666666666701</v>
      </c>
      <c r="E3968">
        <v>1</v>
      </c>
      <c r="F3968">
        <v>1</v>
      </c>
      <c r="G3968">
        <v>1</v>
      </c>
      <c r="H3968">
        <v>1</v>
      </c>
      <c r="I3968">
        <v>0.99484536082474195</v>
      </c>
      <c r="J3968" s="1">
        <v>1</v>
      </c>
      <c r="K3968" t="s">
        <v>23237</v>
      </c>
      <c r="L3968" t="s">
        <v>31180</v>
      </c>
      <c r="M3968" t="s">
        <v>31181</v>
      </c>
    </row>
    <row r="3969" spans="1:13">
      <c r="A3969" s="1" t="s">
        <v>5986</v>
      </c>
      <c r="B3969">
        <v>1.4945658308631901E-6</v>
      </c>
      <c r="C3969" s="1">
        <v>2.1365700689718801E-7</v>
      </c>
      <c r="D3969">
        <v>1</v>
      </c>
      <c r="E3969">
        <v>0.99438202247190999</v>
      </c>
      <c r="F3969">
        <v>0.99689440993788803</v>
      </c>
      <c r="G3969">
        <v>0.82608695652173902</v>
      </c>
      <c r="H3969">
        <v>0.99462365591397806</v>
      </c>
      <c r="I3969">
        <v>0.95882352941176496</v>
      </c>
      <c r="J3969" s="1">
        <v>1</v>
      </c>
      <c r="K3969" t="s">
        <v>23242</v>
      </c>
      <c r="L3969" t="s">
        <v>31182</v>
      </c>
      <c r="M3969" t="s">
        <v>31183</v>
      </c>
    </row>
    <row r="3970" spans="1:13">
      <c r="A3970" s="1" t="s">
        <v>5987</v>
      </c>
      <c r="B3970">
        <v>4.7440172460582902E-8</v>
      </c>
      <c r="C3970" s="1">
        <v>1.62545477249744E-7</v>
      </c>
      <c r="D3970">
        <v>0</v>
      </c>
      <c r="E3970">
        <v>0</v>
      </c>
      <c r="F3970">
        <v>0.10077519379845</v>
      </c>
      <c r="G3970">
        <v>0</v>
      </c>
      <c r="H3970">
        <v>0</v>
      </c>
      <c r="I3970">
        <v>0</v>
      </c>
      <c r="J3970" s="1">
        <v>0</v>
      </c>
      <c r="K3970" t="s">
        <v>23237</v>
      </c>
      <c r="L3970" t="s">
        <v>31184</v>
      </c>
      <c r="M3970" t="s">
        <v>31185</v>
      </c>
    </row>
    <row r="3971" spans="1:13">
      <c r="A3971" s="1" t="s">
        <v>5988</v>
      </c>
      <c r="B3971">
        <v>1.76097024860261E-6</v>
      </c>
      <c r="C3971" s="1">
        <v>4.0235037035250402E-6</v>
      </c>
      <c r="D3971">
        <v>0.98333333333333295</v>
      </c>
      <c r="E3971">
        <v>1</v>
      </c>
      <c r="F3971">
        <v>0.99202127659574502</v>
      </c>
      <c r="G3971">
        <v>0.74193548387096797</v>
      </c>
      <c r="H3971">
        <v>0.96153846153846201</v>
      </c>
      <c r="I3971">
        <v>0.94117647058823495</v>
      </c>
      <c r="J3971" s="1">
        <v>1</v>
      </c>
      <c r="K3971" t="s">
        <v>23238</v>
      </c>
      <c r="L3971" t="s">
        <v>31186</v>
      </c>
      <c r="M3971" t="s">
        <v>31187</v>
      </c>
    </row>
    <row r="3972" spans="1:13">
      <c r="A3972" s="1" t="s">
        <v>5989</v>
      </c>
      <c r="B3972">
        <v>4.0295208982488696E-6</v>
      </c>
      <c r="C3972" s="1">
        <v>1.7773110154567301E-6</v>
      </c>
      <c r="D3972">
        <v>9.6774193548387094E-2</v>
      </c>
      <c r="E3972">
        <v>6.8181818181818205E-2</v>
      </c>
      <c r="F3972">
        <v>5.5865921787709499E-3</v>
      </c>
      <c r="G3972">
        <v>6.0606060606060601E-2</v>
      </c>
      <c r="H3972">
        <v>3.125E-2</v>
      </c>
      <c r="I3972">
        <v>5.6818181818181802E-2</v>
      </c>
      <c r="J3972" s="1">
        <v>0</v>
      </c>
      <c r="K3972" t="s">
        <v>23238</v>
      </c>
      <c r="L3972" t="s">
        <v>31188</v>
      </c>
      <c r="M3972" t="s">
        <v>31189</v>
      </c>
    </row>
    <row r="3973" spans="1:13">
      <c r="A3973" s="1" t="s">
        <v>5990</v>
      </c>
      <c r="B3973">
        <v>1.3719209480389401E-7</v>
      </c>
      <c r="C3973" s="1">
        <v>1.01133221670141E-7</v>
      </c>
      <c r="D3973">
        <v>0</v>
      </c>
      <c r="E3973">
        <v>0</v>
      </c>
      <c r="F3973">
        <v>3.08641975308642E-3</v>
      </c>
      <c r="G3973">
        <v>3.8461538461538498E-2</v>
      </c>
      <c r="H3973">
        <v>0</v>
      </c>
      <c r="I3973">
        <v>0</v>
      </c>
      <c r="J3973" s="1">
        <v>0</v>
      </c>
      <c r="K3973" t="s">
        <v>23240</v>
      </c>
      <c r="L3973" t="s">
        <v>31190</v>
      </c>
      <c r="M3973" t="s">
        <v>31191</v>
      </c>
    </row>
    <row r="3974" spans="1:13">
      <c r="A3974" s="1" t="s">
        <v>5991</v>
      </c>
      <c r="B3974">
        <v>1.32801956661535E-4</v>
      </c>
      <c r="C3974" s="1">
        <v>6.3060652192868893E-5</v>
      </c>
      <c r="D3974">
        <v>7.4999999999999997E-2</v>
      </c>
      <c r="E3974">
        <v>1.8181818181818198E-2</v>
      </c>
      <c r="F3974">
        <v>0.45580110497237603</v>
      </c>
      <c r="G3974">
        <v>0.40350877192982498</v>
      </c>
      <c r="H3974">
        <v>0.49537037037037002</v>
      </c>
      <c r="I3974">
        <v>0.43867924528301899</v>
      </c>
      <c r="J3974" s="1">
        <v>1</v>
      </c>
      <c r="K3974" t="s">
        <v>23241</v>
      </c>
      <c r="L3974" t="s">
        <v>31192</v>
      </c>
      <c r="M3974" t="s">
        <v>31193</v>
      </c>
    </row>
    <row r="3975" spans="1:13">
      <c r="A3975" s="1" t="s">
        <v>5992</v>
      </c>
      <c r="B3975">
        <v>1.3092925526307199E-5</v>
      </c>
      <c r="C3975" s="1">
        <v>5.2688504550867098E-5</v>
      </c>
      <c r="D3975">
        <v>0.92857142857142905</v>
      </c>
      <c r="E3975">
        <v>1</v>
      </c>
      <c r="F3975">
        <v>0.98675496688741704</v>
      </c>
      <c r="G3975">
        <v>1</v>
      </c>
      <c r="H3975">
        <v>0.956989247311828</v>
      </c>
      <c r="I3975">
        <v>0.859375</v>
      </c>
      <c r="J3975" s="1">
        <v>0.95454545454545503</v>
      </c>
      <c r="K3975" t="s">
        <v>23238</v>
      </c>
      <c r="L3975" t="s">
        <v>31194</v>
      </c>
      <c r="M3975" t="s">
        <v>31195</v>
      </c>
    </row>
    <row r="3976" spans="1:13">
      <c r="A3976" s="1" t="s">
        <v>5993</v>
      </c>
      <c r="B3976">
        <v>2.3051441570079401E-5</v>
      </c>
      <c r="C3976" s="1">
        <v>3.9235657441401198E-6</v>
      </c>
      <c r="D3976">
        <v>0.14516129032258099</v>
      </c>
      <c r="E3976">
        <v>0.186046511627907</v>
      </c>
      <c r="F3976">
        <v>1.0928961748633901E-2</v>
      </c>
      <c r="G3976">
        <v>0</v>
      </c>
      <c r="H3976">
        <v>0</v>
      </c>
      <c r="I3976">
        <v>0</v>
      </c>
      <c r="J3976" s="1" t="s">
        <v>23229</v>
      </c>
      <c r="K3976" t="s">
        <v>23241</v>
      </c>
      <c r="L3976" t="s">
        <v>31196</v>
      </c>
      <c r="M3976" t="s">
        <v>31197</v>
      </c>
    </row>
    <row r="3977" spans="1:13">
      <c r="A3977" s="1" t="s">
        <v>5994</v>
      </c>
      <c r="B3977">
        <v>1.02860297679808E-4</v>
      </c>
      <c r="C3977" s="1">
        <v>1.8293087891701501E-5</v>
      </c>
      <c r="D3977">
        <v>0.63333333333333297</v>
      </c>
      <c r="E3977">
        <v>0.207317073170732</v>
      </c>
      <c r="F3977">
        <v>0.99132947976878605</v>
      </c>
      <c r="G3977">
        <v>0.14285714285714299</v>
      </c>
      <c r="H3977">
        <v>0.88823529411764701</v>
      </c>
      <c r="I3977">
        <v>0.42307692307692302</v>
      </c>
      <c r="J3977" s="1" t="s">
        <v>23229</v>
      </c>
      <c r="K3977" t="s">
        <v>23238</v>
      </c>
      <c r="L3977" t="s">
        <v>31198</v>
      </c>
      <c r="M3977" t="s">
        <v>31199</v>
      </c>
    </row>
    <row r="3978" spans="1:13">
      <c r="A3978" s="1" t="s">
        <v>5995</v>
      </c>
      <c r="B3978">
        <v>2.4279225512637999E-5</v>
      </c>
      <c r="C3978" s="1">
        <v>7.5652321754428603E-9</v>
      </c>
      <c r="D3978">
        <v>0.1</v>
      </c>
      <c r="E3978">
        <v>0.19047619047618999</v>
      </c>
      <c r="F3978">
        <v>0.109677419354839</v>
      </c>
      <c r="G3978">
        <v>0</v>
      </c>
      <c r="H3978">
        <v>4.2253521126760597E-2</v>
      </c>
      <c r="I3978">
        <v>8.6956521739130405E-2</v>
      </c>
      <c r="J3978" s="1">
        <v>0</v>
      </c>
      <c r="K3978" t="s">
        <v>23242</v>
      </c>
      <c r="L3978" t="s">
        <v>31200</v>
      </c>
      <c r="M3978" t="s">
        <v>31201</v>
      </c>
    </row>
    <row r="3979" spans="1:13">
      <c r="A3979" s="1" t="s">
        <v>5996</v>
      </c>
      <c r="B3979">
        <v>4.9640386254760902E-6</v>
      </c>
      <c r="C3979" s="1">
        <v>1.24009909077528E-5</v>
      </c>
      <c r="D3979">
        <v>0</v>
      </c>
      <c r="E3979">
        <v>0</v>
      </c>
      <c r="F3979">
        <v>6.0526315789473699E-2</v>
      </c>
      <c r="G3979">
        <v>0</v>
      </c>
      <c r="H3979">
        <v>0</v>
      </c>
      <c r="I3979">
        <v>5.4945054945054897E-3</v>
      </c>
      <c r="J3979" s="1" t="s">
        <v>23229</v>
      </c>
      <c r="K3979" t="s">
        <v>23242</v>
      </c>
      <c r="L3979" t="s">
        <v>31202</v>
      </c>
      <c r="M3979" t="s">
        <v>31203</v>
      </c>
    </row>
    <row r="3980" spans="1:13">
      <c r="A3980" s="1" t="s">
        <v>5997</v>
      </c>
      <c r="B3980">
        <v>1.15471633752648E-4</v>
      </c>
      <c r="C3980" s="1">
        <v>1.8585483108103098E-8</v>
      </c>
      <c r="D3980">
        <v>0</v>
      </c>
      <c r="E3980">
        <v>0.35</v>
      </c>
      <c r="F3980">
        <v>0</v>
      </c>
      <c r="G3980">
        <v>0</v>
      </c>
      <c r="H3980">
        <v>0</v>
      </c>
      <c r="I3980">
        <v>0</v>
      </c>
      <c r="J3980" s="1">
        <v>0</v>
      </c>
      <c r="K3980" t="s">
        <v>23241</v>
      </c>
      <c r="L3980" t="s">
        <v>31204</v>
      </c>
      <c r="M3980" t="s">
        <v>31205</v>
      </c>
    </row>
    <row r="3981" spans="1:13">
      <c r="A3981" s="1" t="s">
        <v>5998</v>
      </c>
      <c r="B3981">
        <v>2.7608999259411701E-4</v>
      </c>
      <c r="C3981" s="1">
        <v>9.2256791757663395E-6</v>
      </c>
      <c r="D3981">
        <v>4.5454545454545497E-2</v>
      </c>
      <c r="E3981">
        <v>5.6818181818181802E-3</v>
      </c>
      <c r="F3981">
        <v>0.82083333333333297</v>
      </c>
      <c r="G3981">
        <v>0.88</v>
      </c>
      <c r="H3981">
        <v>0.51785714285714302</v>
      </c>
      <c r="I3981">
        <v>0.59210526315789502</v>
      </c>
      <c r="J3981" s="1" t="s">
        <v>23229</v>
      </c>
      <c r="K3981" t="s">
        <v>23238</v>
      </c>
      <c r="L3981" t="s">
        <v>31206</v>
      </c>
      <c r="M3981" t="s">
        <v>31207</v>
      </c>
    </row>
    <row r="3982" spans="1:13">
      <c r="A3982" s="1" t="s">
        <v>5999</v>
      </c>
      <c r="B3982">
        <v>2.9939815694055899E-6</v>
      </c>
      <c r="C3982" s="1">
        <v>1.1504778068562399E-5</v>
      </c>
      <c r="D3982">
        <v>1</v>
      </c>
      <c r="E3982">
        <v>1</v>
      </c>
      <c r="F3982">
        <v>1</v>
      </c>
      <c r="G3982">
        <v>0.82051282051282004</v>
      </c>
      <c r="H3982">
        <v>1</v>
      </c>
      <c r="I3982">
        <v>0.84745762711864403</v>
      </c>
      <c r="J3982" s="1">
        <v>4.5454545454545497E-2</v>
      </c>
      <c r="K3982" t="s">
        <v>23239</v>
      </c>
      <c r="L3982" t="s">
        <v>31208</v>
      </c>
      <c r="M3982" t="s">
        <v>31209</v>
      </c>
    </row>
    <row r="3983" spans="1:13">
      <c r="A3983" s="1" t="s">
        <v>6000</v>
      </c>
      <c r="B3983">
        <v>2.52094309722361E-4</v>
      </c>
      <c r="C3983" s="1">
        <v>1.08414556295931E-4</v>
      </c>
      <c r="D3983">
        <v>1.6666666666666701E-2</v>
      </c>
      <c r="E3983">
        <v>6.9444444444444397E-3</v>
      </c>
      <c r="F3983">
        <v>0.62790697674418605</v>
      </c>
      <c r="G3983">
        <v>4.1666666666666699E-2</v>
      </c>
      <c r="H3983">
        <v>0.20833333333333301</v>
      </c>
      <c r="I3983">
        <v>2.6315789473684199E-2</v>
      </c>
      <c r="J3983" s="1">
        <v>0</v>
      </c>
      <c r="K3983" t="s">
        <v>23238</v>
      </c>
      <c r="L3983" t="s">
        <v>31210</v>
      </c>
      <c r="M3983" t="s">
        <v>31211</v>
      </c>
    </row>
    <row r="3984" spans="1:13">
      <c r="A3984" s="1" t="s">
        <v>6001</v>
      </c>
      <c r="B3984">
        <v>1.19367605441096E-4</v>
      </c>
      <c r="C3984" s="1">
        <v>7.1139412296710401E-5</v>
      </c>
      <c r="D3984">
        <v>0.45</v>
      </c>
      <c r="E3984">
        <v>0.19767441860465099</v>
      </c>
      <c r="F3984">
        <v>0.39263803680981602</v>
      </c>
      <c r="G3984">
        <v>0.14705882352941199</v>
      </c>
      <c r="H3984">
        <v>0.127906976744186</v>
      </c>
      <c r="I3984">
        <v>0.18</v>
      </c>
      <c r="J3984" s="1">
        <v>0</v>
      </c>
      <c r="K3984" t="s">
        <v>23239</v>
      </c>
      <c r="L3984" t="s">
        <v>31212</v>
      </c>
      <c r="M3984" t="s">
        <v>31213</v>
      </c>
    </row>
    <row r="3985" spans="1:13">
      <c r="A3985" s="1" t="s">
        <v>6002</v>
      </c>
      <c r="B3985">
        <v>1.4079150674375801E-4</v>
      </c>
      <c r="C3985" s="1">
        <v>2.66714688501003E-5</v>
      </c>
      <c r="D3985">
        <v>0.390625</v>
      </c>
      <c r="E3985">
        <v>0.39784946236559099</v>
      </c>
      <c r="F3985">
        <v>4.8717948717948698E-2</v>
      </c>
      <c r="G3985">
        <v>0.25925925925925902</v>
      </c>
      <c r="H3985">
        <v>1.8018018018018001E-2</v>
      </c>
      <c r="I3985">
        <v>0.18877551020408201</v>
      </c>
      <c r="J3985" s="1">
        <v>0</v>
      </c>
      <c r="K3985" t="s">
        <v>23241</v>
      </c>
      <c r="L3985" t="s">
        <v>31214</v>
      </c>
      <c r="M3985" t="s">
        <v>31215</v>
      </c>
    </row>
    <row r="3986" spans="1:13">
      <c r="A3986" s="1" t="s">
        <v>6003</v>
      </c>
      <c r="B3986">
        <v>4.91883682252095E-6</v>
      </c>
      <c r="C3986" s="1">
        <v>2.0888952186467999E-5</v>
      </c>
      <c r="D3986">
        <v>1</v>
      </c>
      <c r="E3986">
        <v>1</v>
      </c>
      <c r="F3986">
        <v>0.92021276595744705</v>
      </c>
      <c r="G3986">
        <v>1</v>
      </c>
      <c r="H3986">
        <v>0.93548387096774199</v>
      </c>
      <c r="I3986">
        <v>1</v>
      </c>
      <c r="J3986" s="1">
        <v>1</v>
      </c>
      <c r="K3986" t="s">
        <v>23237</v>
      </c>
      <c r="L3986" t="s">
        <v>31216</v>
      </c>
      <c r="M3986" t="s">
        <v>31217</v>
      </c>
    </row>
    <row r="3987" spans="1:13">
      <c r="A3987" s="1" t="s">
        <v>6004</v>
      </c>
      <c r="B3987">
        <v>7.0201269373390302E-4</v>
      </c>
      <c r="C3987" s="1">
        <v>8.1402744997934204E-7</v>
      </c>
      <c r="D3987">
        <v>0.18965517241379301</v>
      </c>
      <c r="E3987">
        <v>0.46551724137931</v>
      </c>
      <c r="F3987">
        <v>8.3798882681564199E-2</v>
      </c>
      <c r="G3987">
        <v>2.2222222222222199E-2</v>
      </c>
      <c r="H3987">
        <v>0.14851485148514901</v>
      </c>
      <c r="I3987">
        <v>3.6231884057971002E-2</v>
      </c>
      <c r="J3987" s="1">
        <v>0</v>
      </c>
      <c r="K3987" t="s">
        <v>23237</v>
      </c>
      <c r="L3987" t="s">
        <v>31218</v>
      </c>
      <c r="M3987" t="s">
        <v>31219</v>
      </c>
    </row>
    <row r="3988" spans="1:13">
      <c r="A3988" s="1" t="s">
        <v>6005</v>
      </c>
      <c r="B3988">
        <v>1.74176370385179E-4</v>
      </c>
      <c r="C3988" s="1">
        <v>2.5326631775439199E-8</v>
      </c>
      <c r="D3988">
        <v>1</v>
      </c>
      <c r="E3988">
        <v>1</v>
      </c>
      <c r="F3988">
        <v>0.34516129032258103</v>
      </c>
      <c r="G3988">
        <v>0.1</v>
      </c>
      <c r="H3988">
        <v>0.141891891891892</v>
      </c>
      <c r="I3988">
        <v>0.77710843373493999</v>
      </c>
      <c r="J3988" s="1" t="s">
        <v>23229</v>
      </c>
      <c r="K3988" t="s">
        <v>23238</v>
      </c>
      <c r="L3988" t="s">
        <v>31220</v>
      </c>
      <c r="M3988" t="s">
        <v>31221</v>
      </c>
    </row>
    <row r="3989" spans="1:13">
      <c r="A3989" s="1" t="s">
        <v>6006</v>
      </c>
      <c r="B3989">
        <v>2.5420449803593098E-7</v>
      </c>
      <c r="C3989" s="1">
        <v>1.20862953587534E-6</v>
      </c>
      <c r="D3989">
        <v>0.98387096774193505</v>
      </c>
      <c r="E3989">
        <v>1</v>
      </c>
      <c r="F3989">
        <v>0.99740932642487001</v>
      </c>
      <c r="G3989">
        <v>0.96551724137931005</v>
      </c>
      <c r="H3989">
        <v>1</v>
      </c>
      <c r="I3989">
        <v>0.93548387096774199</v>
      </c>
      <c r="J3989" s="1">
        <v>1</v>
      </c>
      <c r="K3989" t="s">
        <v>23241</v>
      </c>
      <c r="L3989" t="s">
        <v>31222</v>
      </c>
      <c r="M3989" t="s">
        <v>31223</v>
      </c>
    </row>
    <row r="3990" spans="1:13">
      <c r="A3990" s="1" t="s">
        <v>6007</v>
      </c>
      <c r="B3990">
        <v>1.20300777945924E-6</v>
      </c>
      <c r="C3990" s="1">
        <v>3.0216054239698399E-6</v>
      </c>
      <c r="D3990">
        <v>1</v>
      </c>
      <c r="E3990">
        <v>1</v>
      </c>
      <c r="F3990">
        <v>1</v>
      </c>
      <c r="G3990">
        <v>0.56730769230769196</v>
      </c>
      <c r="H3990">
        <v>0.95499999999999996</v>
      </c>
      <c r="I3990">
        <v>0.87096774193548399</v>
      </c>
      <c r="J3990" s="1">
        <v>1</v>
      </c>
      <c r="K3990" t="s">
        <v>23241</v>
      </c>
      <c r="L3990" t="s">
        <v>31224</v>
      </c>
      <c r="M3990" t="s">
        <v>31225</v>
      </c>
    </row>
    <row r="3991" spans="1:13">
      <c r="A3991" s="1" t="s">
        <v>6008</v>
      </c>
      <c r="B3991">
        <v>2.18116861615282E-6</v>
      </c>
      <c r="C3991" s="1">
        <v>6.8433003055107998E-6</v>
      </c>
      <c r="D3991">
        <v>0</v>
      </c>
      <c r="E3991">
        <v>6.5789473684210497E-3</v>
      </c>
      <c r="F3991">
        <v>0.13868613138686101</v>
      </c>
      <c r="G3991">
        <v>0</v>
      </c>
      <c r="H3991">
        <v>5.7692307692307702E-2</v>
      </c>
      <c r="I3991">
        <v>5.5555555555555601E-2</v>
      </c>
      <c r="J3991" s="1">
        <v>0</v>
      </c>
      <c r="K3991" t="s">
        <v>23241</v>
      </c>
      <c r="L3991" t="s">
        <v>31226</v>
      </c>
      <c r="M3991" t="s">
        <v>31227</v>
      </c>
    </row>
    <row r="3992" spans="1:13">
      <c r="A3992" s="1" t="s">
        <v>6009</v>
      </c>
      <c r="B3992">
        <v>4.4284103661625003E-8</v>
      </c>
      <c r="C3992" s="1">
        <v>1.84459931142044E-7</v>
      </c>
      <c r="D3992">
        <v>1</v>
      </c>
      <c r="E3992">
        <v>1</v>
      </c>
      <c r="F3992">
        <v>1</v>
      </c>
      <c r="G3992">
        <v>0.92857142857142905</v>
      </c>
      <c r="H3992">
        <v>1</v>
      </c>
      <c r="I3992">
        <v>0.98913043478260898</v>
      </c>
      <c r="J3992" s="1">
        <v>1</v>
      </c>
      <c r="K3992" t="s">
        <v>23238</v>
      </c>
      <c r="L3992" t="s">
        <v>31228</v>
      </c>
      <c r="M3992" t="s">
        <v>31229</v>
      </c>
    </row>
    <row r="3993" spans="1:13">
      <c r="A3993" s="1" t="s">
        <v>6010</v>
      </c>
      <c r="B3993">
        <v>1.1769319408236001E-5</v>
      </c>
      <c r="C3993" s="1">
        <v>2.97745930817499E-5</v>
      </c>
      <c r="D3993">
        <v>0.921875</v>
      </c>
      <c r="E3993">
        <v>0.989247311827957</v>
      </c>
      <c r="F3993">
        <v>0.93715846994535501</v>
      </c>
      <c r="G3993">
        <v>0.939393939393939</v>
      </c>
      <c r="H3993">
        <v>0.99489795918367396</v>
      </c>
      <c r="I3993">
        <v>0.94927536231884102</v>
      </c>
      <c r="J3993" s="1">
        <v>1</v>
      </c>
      <c r="K3993" t="s">
        <v>23237</v>
      </c>
      <c r="L3993" t="s">
        <v>31230</v>
      </c>
      <c r="M3993" t="s">
        <v>31231</v>
      </c>
    </row>
    <row r="3994" spans="1:13">
      <c r="A3994" s="1" t="s">
        <v>6011</v>
      </c>
      <c r="B3994">
        <v>1.9804110660578102E-5</v>
      </c>
      <c r="C3994" s="1">
        <v>5.2012916796645097E-6</v>
      </c>
      <c r="D3994">
        <v>0.83870967741935498</v>
      </c>
      <c r="E3994">
        <v>0.95054945054945095</v>
      </c>
      <c r="F3994">
        <v>0.95918367346938804</v>
      </c>
      <c r="G3994">
        <v>1</v>
      </c>
      <c r="H3994">
        <v>0.99450549450549497</v>
      </c>
      <c r="I3994">
        <v>1</v>
      </c>
      <c r="J3994" s="1">
        <v>1</v>
      </c>
      <c r="K3994" t="s">
        <v>23238</v>
      </c>
      <c r="L3994" t="s">
        <v>31232</v>
      </c>
      <c r="M3994" t="s">
        <v>31233</v>
      </c>
    </row>
    <row r="3995" spans="1:13">
      <c r="A3995" s="1" t="s">
        <v>6012</v>
      </c>
      <c r="B3995">
        <v>2.3040117201211099E-4</v>
      </c>
      <c r="C3995" s="1">
        <v>1.9337247065046299E-6</v>
      </c>
      <c r="D3995">
        <v>1</v>
      </c>
      <c r="E3995">
        <v>0.85638297872340396</v>
      </c>
      <c r="F3995">
        <v>1</v>
      </c>
      <c r="G3995">
        <v>1</v>
      </c>
      <c r="H3995">
        <v>1</v>
      </c>
      <c r="I3995">
        <v>0.99166666666666703</v>
      </c>
      <c r="J3995" s="1">
        <v>1</v>
      </c>
      <c r="K3995" t="s">
        <v>23238</v>
      </c>
      <c r="L3995" t="s">
        <v>31234</v>
      </c>
      <c r="M3995" t="s">
        <v>31235</v>
      </c>
    </row>
    <row r="3996" spans="1:13">
      <c r="A3996" s="1" t="s">
        <v>6013</v>
      </c>
      <c r="B3996">
        <v>1.0934640742398499E-5</v>
      </c>
      <c r="C3996" s="1">
        <v>4.3814654839601497E-6</v>
      </c>
      <c r="D3996">
        <v>0.4375</v>
      </c>
      <c r="E3996">
        <v>0.39772727272727298</v>
      </c>
      <c r="F3996">
        <v>0.118131868131868</v>
      </c>
      <c r="G3996">
        <v>0.61111111111111105</v>
      </c>
      <c r="H3996">
        <v>0.19565217391304299</v>
      </c>
      <c r="I3996">
        <v>0.54629629629629595</v>
      </c>
      <c r="J3996" s="1">
        <v>0</v>
      </c>
      <c r="K3996" t="s">
        <v>23238</v>
      </c>
      <c r="L3996" t="s">
        <v>31236</v>
      </c>
      <c r="M3996" t="s">
        <v>31237</v>
      </c>
    </row>
    <row r="3997" spans="1:13">
      <c r="A3997" s="1" t="s">
        <v>6014</v>
      </c>
      <c r="B3997">
        <v>6.4270286723177003E-6</v>
      </c>
      <c r="C3997" s="1">
        <v>5.5478638906613202E-5</v>
      </c>
      <c r="D3997">
        <v>1</v>
      </c>
      <c r="E3997">
        <v>1</v>
      </c>
      <c r="F3997">
        <v>0.87577639751552805</v>
      </c>
      <c r="G3997">
        <v>1</v>
      </c>
      <c r="H3997">
        <v>0.99</v>
      </c>
      <c r="I3997">
        <v>1</v>
      </c>
      <c r="J3997" s="1" t="s">
        <v>23229</v>
      </c>
      <c r="K3997" t="s">
        <v>23238</v>
      </c>
      <c r="L3997" t="s">
        <v>31238</v>
      </c>
      <c r="M3997" t="s">
        <v>31239</v>
      </c>
    </row>
    <row r="3998" spans="1:13">
      <c r="A3998" s="1" t="s">
        <v>6015</v>
      </c>
      <c r="B3998">
        <v>5.4780446498170501E-7</v>
      </c>
      <c r="C3998" s="1">
        <v>8.7610072215742903E-6</v>
      </c>
      <c r="D3998">
        <v>0</v>
      </c>
      <c r="E3998">
        <v>0</v>
      </c>
      <c r="F3998">
        <v>0</v>
      </c>
      <c r="G3998">
        <v>8.6206896551724102E-3</v>
      </c>
      <c r="H3998">
        <v>4.8245614035087703E-2</v>
      </c>
      <c r="I3998">
        <v>1.2396694214876E-2</v>
      </c>
      <c r="J3998" s="1">
        <v>0</v>
      </c>
      <c r="K3998" t="s">
        <v>23238</v>
      </c>
      <c r="L3998" t="s">
        <v>31240</v>
      </c>
      <c r="M3998" t="s">
        <v>31241</v>
      </c>
    </row>
    <row r="3999" spans="1:13">
      <c r="A3999" s="1" t="s">
        <v>6016</v>
      </c>
      <c r="B3999">
        <v>1.22670544780509E-6</v>
      </c>
      <c r="C3999" s="1">
        <v>5.3149548996671399E-10</v>
      </c>
      <c r="D3999">
        <v>1</v>
      </c>
      <c r="E3999">
        <v>0.98421052631578898</v>
      </c>
      <c r="F3999">
        <v>0.99479166666666696</v>
      </c>
      <c r="G3999">
        <v>1</v>
      </c>
      <c r="H3999">
        <v>1</v>
      </c>
      <c r="I3999">
        <v>0.99199999999999999</v>
      </c>
      <c r="J3999" s="1">
        <v>1</v>
      </c>
      <c r="K3999" t="s">
        <v>23240</v>
      </c>
      <c r="L3999" t="s">
        <v>31242</v>
      </c>
      <c r="M3999" t="s">
        <v>31243</v>
      </c>
    </row>
    <row r="4000" spans="1:13">
      <c r="A4000" s="1" t="s">
        <v>6017</v>
      </c>
      <c r="B4000">
        <v>2.8687197382880102E-7</v>
      </c>
      <c r="C4000" s="1">
        <v>1.03966052693384E-4</v>
      </c>
      <c r="D4000">
        <v>0.59375</v>
      </c>
      <c r="E4000">
        <v>0</v>
      </c>
      <c r="F4000">
        <v>1.0810810810810799E-2</v>
      </c>
      <c r="G4000">
        <v>0.27777777777777801</v>
      </c>
      <c r="H4000">
        <v>5.6179775280898903E-2</v>
      </c>
      <c r="I4000">
        <v>0.35074626865671599</v>
      </c>
      <c r="J4000" s="1" t="s">
        <v>23229</v>
      </c>
      <c r="K4000" t="s">
        <v>23239</v>
      </c>
      <c r="L4000" t="s">
        <v>31244</v>
      </c>
      <c r="M4000" t="s">
        <v>31245</v>
      </c>
    </row>
    <row r="4001" spans="1:13">
      <c r="A4001" s="1" t="s">
        <v>6018</v>
      </c>
      <c r="B4001">
        <v>5.3098966710006999E-5</v>
      </c>
      <c r="C4001" s="1">
        <v>1.5743870391656301E-4</v>
      </c>
      <c r="D4001">
        <v>0.37037037037037002</v>
      </c>
      <c r="E4001">
        <v>0.11874999999999999</v>
      </c>
      <c r="F4001">
        <v>0.45289855072463803</v>
      </c>
      <c r="G4001">
        <v>0.38888888888888901</v>
      </c>
      <c r="H4001">
        <v>0.47560975609756101</v>
      </c>
      <c r="I4001">
        <v>0.15909090909090901</v>
      </c>
      <c r="J4001" s="1">
        <v>7.1428571428571397E-2</v>
      </c>
      <c r="K4001" t="s">
        <v>23241</v>
      </c>
      <c r="L4001" t="s">
        <v>31246</v>
      </c>
      <c r="M4001" t="s">
        <v>31247</v>
      </c>
    </row>
    <row r="4002" spans="1:13">
      <c r="A4002" s="1" t="s">
        <v>6019</v>
      </c>
      <c r="B4002">
        <v>3.6769625253469299E-7</v>
      </c>
      <c r="C4002" s="1">
        <v>1.21538217076653E-5</v>
      </c>
      <c r="D4002">
        <v>3.2258064516128997E-2</v>
      </c>
      <c r="E4002">
        <v>0</v>
      </c>
      <c r="F4002">
        <v>3.5714285714285698E-2</v>
      </c>
      <c r="G4002">
        <v>9.45945945945946E-2</v>
      </c>
      <c r="H4002">
        <v>0.119318181818182</v>
      </c>
      <c r="I4002">
        <v>0.1875</v>
      </c>
      <c r="J4002" s="1">
        <v>0.27272727272727298</v>
      </c>
      <c r="K4002" t="s">
        <v>23239</v>
      </c>
      <c r="L4002" t="s">
        <v>31248</v>
      </c>
      <c r="M4002" t="s">
        <v>31249</v>
      </c>
    </row>
    <row r="4003" spans="1:13">
      <c r="A4003" s="1" t="s">
        <v>6020</v>
      </c>
      <c r="B4003">
        <v>8.4066038255772E-8</v>
      </c>
      <c r="C4003" s="1">
        <v>3.7176165048121E-6</v>
      </c>
      <c r="D4003">
        <v>0</v>
      </c>
      <c r="E4003">
        <v>0</v>
      </c>
      <c r="F4003">
        <v>3.1055900621118002E-3</v>
      </c>
      <c r="G4003">
        <v>0</v>
      </c>
      <c r="H4003">
        <v>2.5641025641025599E-2</v>
      </c>
      <c r="I4003">
        <v>0</v>
      </c>
      <c r="J4003" s="1">
        <v>1</v>
      </c>
      <c r="K4003" t="s">
        <v>23241</v>
      </c>
      <c r="L4003" t="s">
        <v>31250</v>
      </c>
      <c r="M4003" t="s">
        <v>31251</v>
      </c>
    </row>
    <row r="4004" spans="1:13">
      <c r="A4004" s="1" t="s">
        <v>6021</v>
      </c>
      <c r="B4004">
        <v>3.7093335419010502E-6</v>
      </c>
      <c r="C4004" s="1">
        <v>4.0047383346150503E-5</v>
      </c>
      <c r="D4004">
        <v>0</v>
      </c>
      <c r="E4004">
        <v>0</v>
      </c>
      <c r="F4004">
        <v>3.8674033149171297E-2</v>
      </c>
      <c r="G4004">
        <v>0</v>
      </c>
      <c r="H4004">
        <v>0.142045454545455</v>
      </c>
      <c r="I4004">
        <v>0.17708333333333301</v>
      </c>
      <c r="J4004" s="1">
        <v>0</v>
      </c>
      <c r="K4004" t="s">
        <v>23241</v>
      </c>
      <c r="L4004" t="s">
        <v>31252</v>
      </c>
      <c r="M4004" t="s">
        <v>31253</v>
      </c>
    </row>
    <row r="4005" spans="1:13">
      <c r="A4005" s="1" t="s">
        <v>6022</v>
      </c>
      <c r="B4005">
        <v>1.8056356826164398E-5</v>
      </c>
      <c r="C4005" s="1">
        <v>6.5469164768832699E-6</v>
      </c>
      <c r="D4005">
        <v>0.75</v>
      </c>
      <c r="E4005">
        <v>0.81382978723404298</v>
      </c>
      <c r="F4005">
        <v>0.76943005181347102</v>
      </c>
      <c r="G4005">
        <v>0.95555555555555605</v>
      </c>
      <c r="H4005">
        <v>0.81862745098039202</v>
      </c>
      <c r="I4005">
        <v>0.848314606741573</v>
      </c>
      <c r="J4005" s="1">
        <v>1</v>
      </c>
      <c r="K4005" t="s">
        <v>23239</v>
      </c>
      <c r="L4005" t="s">
        <v>31254</v>
      </c>
      <c r="M4005" t="s">
        <v>31255</v>
      </c>
    </row>
    <row r="4006" spans="1:13">
      <c r="A4006" s="1" t="s">
        <v>6023</v>
      </c>
      <c r="B4006">
        <v>8.6677583258034003E-6</v>
      </c>
      <c r="C4006" s="1">
        <v>7.5406107191857796E-6</v>
      </c>
      <c r="D4006">
        <v>3.125E-2</v>
      </c>
      <c r="E4006">
        <v>1.13636363636364E-2</v>
      </c>
      <c r="F4006">
        <v>5.4347826086956503E-3</v>
      </c>
      <c r="G4006">
        <v>0.01</v>
      </c>
      <c r="H4006">
        <v>3.2967032967033003E-2</v>
      </c>
      <c r="I4006">
        <v>1.38888888888889E-2</v>
      </c>
      <c r="J4006" s="1">
        <v>0</v>
      </c>
      <c r="K4006" t="s">
        <v>23238</v>
      </c>
      <c r="L4006" t="s">
        <v>31256</v>
      </c>
      <c r="M4006" t="s">
        <v>31257</v>
      </c>
    </row>
    <row r="4007" spans="1:13">
      <c r="A4007" s="1" t="s">
        <v>6024</v>
      </c>
      <c r="B4007">
        <v>3.05237332927566E-6</v>
      </c>
      <c r="C4007" s="1">
        <v>4.6362184932765696E-6</v>
      </c>
      <c r="D4007">
        <v>1</v>
      </c>
      <c r="E4007">
        <v>1</v>
      </c>
      <c r="F4007">
        <v>1</v>
      </c>
      <c r="G4007">
        <v>0.98148148148148195</v>
      </c>
      <c r="H4007">
        <v>0.98076923076923095</v>
      </c>
      <c r="I4007">
        <v>0.88888888888888895</v>
      </c>
      <c r="J4007" s="1">
        <v>1</v>
      </c>
      <c r="K4007" t="s">
        <v>23237</v>
      </c>
      <c r="L4007" t="s">
        <v>31258</v>
      </c>
      <c r="M4007" t="s">
        <v>31259</v>
      </c>
    </row>
    <row r="4008" spans="1:13">
      <c r="A4008" s="1" t="s">
        <v>6025</v>
      </c>
      <c r="B4008">
        <v>2.6008042453699999E-6</v>
      </c>
      <c r="C4008" s="1">
        <v>5.0362119042404897E-7</v>
      </c>
      <c r="D4008">
        <v>1.5625E-2</v>
      </c>
      <c r="E4008">
        <v>2.32558139534884E-2</v>
      </c>
      <c r="F4008">
        <v>0</v>
      </c>
      <c r="G4008">
        <v>0</v>
      </c>
      <c r="H4008">
        <v>1.8072289156626498E-2</v>
      </c>
      <c r="I4008">
        <v>8.7719298245613996E-3</v>
      </c>
      <c r="J4008" s="1">
        <v>0</v>
      </c>
      <c r="K4008" t="s">
        <v>23241</v>
      </c>
      <c r="L4008" t="s">
        <v>31260</v>
      </c>
      <c r="M4008" t="s">
        <v>31261</v>
      </c>
    </row>
    <row r="4009" spans="1:13">
      <c r="A4009" s="1" t="s">
        <v>6026</v>
      </c>
      <c r="B4009">
        <v>6.7408839987736095E-5</v>
      </c>
      <c r="C4009" s="1">
        <v>1.74416919976988E-6</v>
      </c>
      <c r="D4009">
        <v>0.87096774193548399</v>
      </c>
      <c r="E4009">
        <v>0.96385542168674698</v>
      </c>
      <c r="F4009">
        <v>0.89622641509433998</v>
      </c>
      <c r="G4009">
        <v>1</v>
      </c>
      <c r="H4009">
        <v>1</v>
      </c>
      <c r="I4009">
        <v>0.94594594594594605</v>
      </c>
      <c r="J4009" s="1">
        <v>1</v>
      </c>
      <c r="K4009" t="s">
        <v>23242</v>
      </c>
      <c r="L4009" t="s">
        <v>31262</v>
      </c>
      <c r="M4009" t="s">
        <v>31263</v>
      </c>
    </row>
    <row r="4010" spans="1:13">
      <c r="A4010" s="1" t="s">
        <v>6027</v>
      </c>
      <c r="B4010">
        <v>2.8269747456980299E-4</v>
      </c>
      <c r="C4010" s="1">
        <v>9.0177155299907497E-5</v>
      </c>
      <c r="D4010">
        <v>0.5625</v>
      </c>
      <c r="E4010">
        <v>0.92134831460674205</v>
      </c>
      <c r="F4010">
        <v>0.71989528795811497</v>
      </c>
      <c r="G4010">
        <v>0.88297872340425498</v>
      </c>
      <c r="H4010">
        <v>0.72680412371133996</v>
      </c>
      <c r="I4010">
        <v>0.76973684210526305</v>
      </c>
      <c r="J4010" s="1">
        <v>1</v>
      </c>
      <c r="K4010" t="s">
        <v>23241</v>
      </c>
      <c r="L4010" t="s">
        <v>31264</v>
      </c>
      <c r="M4010" t="s">
        <v>31265</v>
      </c>
    </row>
    <row r="4011" spans="1:13">
      <c r="A4011" s="1" t="s">
        <v>6028</v>
      </c>
      <c r="B4011">
        <v>1.66526202105481E-6</v>
      </c>
      <c r="C4011" s="1">
        <v>9.1416245257769495E-8</v>
      </c>
      <c r="D4011">
        <v>3.125E-2</v>
      </c>
      <c r="E4011">
        <v>1.7647058823529401E-2</v>
      </c>
      <c r="F4011">
        <v>0</v>
      </c>
      <c r="G4011">
        <v>1.2820512820512799E-2</v>
      </c>
      <c r="H4011">
        <v>0</v>
      </c>
      <c r="I4011">
        <v>0</v>
      </c>
      <c r="J4011" s="1" t="s">
        <v>23229</v>
      </c>
      <c r="K4011" t="s">
        <v>23238</v>
      </c>
      <c r="L4011" t="s">
        <v>31266</v>
      </c>
      <c r="M4011" t="s">
        <v>31267</v>
      </c>
    </row>
    <row r="4012" spans="1:13">
      <c r="A4012" s="1" t="s">
        <v>6029</v>
      </c>
      <c r="B4012">
        <v>1.064373317176E-7</v>
      </c>
      <c r="C4012" s="1">
        <v>8.4855076731177906E-6</v>
      </c>
      <c r="D4012">
        <v>0</v>
      </c>
      <c r="E4012">
        <v>0</v>
      </c>
      <c r="F4012">
        <v>0</v>
      </c>
      <c r="G4012">
        <v>0.16666666666666699</v>
      </c>
      <c r="H4012">
        <v>1.45631067961165E-2</v>
      </c>
      <c r="I4012">
        <v>1.9230769230769201E-2</v>
      </c>
      <c r="J4012" s="1">
        <v>0</v>
      </c>
      <c r="K4012" t="s">
        <v>23238</v>
      </c>
      <c r="L4012" t="s">
        <v>31268</v>
      </c>
      <c r="M4012" t="s">
        <v>31269</v>
      </c>
    </row>
    <row r="4013" spans="1:13">
      <c r="A4013" s="1" t="s">
        <v>6030</v>
      </c>
      <c r="B4013">
        <v>3.9055600564227698E-8</v>
      </c>
      <c r="C4013" s="1">
        <v>4.9713644281195903E-9</v>
      </c>
      <c r="D4013">
        <v>1</v>
      </c>
      <c r="E4013">
        <v>1</v>
      </c>
      <c r="F4013">
        <v>1</v>
      </c>
      <c r="G4013">
        <v>0.984375</v>
      </c>
      <c r="H4013">
        <v>1</v>
      </c>
      <c r="I4013">
        <v>0.99090909090909096</v>
      </c>
      <c r="J4013" s="1">
        <v>0.90909090909090895</v>
      </c>
      <c r="K4013" t="s">
        <v>23238</v>
      </c>
      <c r="L4013" t="s">
        <v>31270</v>
      </c>
      <c r="M4013" t="s">
        <v>31271</v>
      </c>
    </row>
    <row r="4014" spans="1:13">
      <c r="A4014" s="1" t="s">
        <v>6031</v>
      </c>
      <c r="B4014">
        <v>0</v>
      </c>
      <c r="C4014" s="1">
        <v>0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 s="1">
        <v>0.85</v>
      </c>
      <c r="K4014" t="s">
        <v>23241</v>
      </c>
      <c r="L4014" t="s">
        <v>31272</v>
      </c>
      <c r="M4014" t="s">
        <v>31273</v>
      </c>
    </row>
    <row r="4015" spans="1:13">
      <c r="A4015" s="1" t="s">
        <v>6032</v>
      </c>
      <c r="B4015">
        <v>5.0403160718815701E-6</v>
      </c>
      <c r="C4015" s="1">
        <v>2.72132812296653E-5</v>
      </c>
      <c r="D4015">
        <v>3.5714285714285698E-2</v>
      </c>
      <c r="E4015">
        <v>0</v>
      </c>
      <c r="F4015">
        <v>0</v>
      </c>
      <c r="G4015">
        <v>0.17708333333333301</v>
      </c>
      <c r="H4015">
        <v>0.12631578947368399</v>
      </c>
      <c r="I4015">
        <v>7.0754716981132101E-2</v>
      </c>
      <c r="J4015" s="1">
        <v>0</v>
      </c>
      <c r="K4015" t="s">
        <v>23237</v>
      </c>
      <c r="L4015" t="s">
        <v>31274</v>
      </c>
      <c r="M4015" t="s">
        <v>31275</v>
      </c>
    </row>
    <row r="4016" spans="1:13">
      <c r="A4016" s="1" t="s">
        <v>6033</v>
      </c>
      <c r="B4016">
        <v>1.18752044723278E-7</v>
      </c>
      <c r="C4016" s="1">
        <v>1.27933685456734E-5</v>
      </c>
      <c r="D4016">
        <v>0</v>
      </c>
      <c r="E4016">
        <v>0</v>
      </c>
      <c r="F4016">
        <v>0</v>
      </c>
      <c r="G4016">
        <v>0</v>
      </c>
      <c r="H4016">
        <v>0.35714285714285698</v>
      </c>
      <c r="I4016">
        <v>8.2089552238805999E-2</v>
      </c>
      <c r="J4016" s="1" t="s">
        <v>23229</v>
      </c>
      <c r="K4016" t="s">
        <v>23238</v>
      </c>
      <c r="L4016" t="s">
        <v>31276</v>
      </c>
      <c r="M4016" t="s">
        <v>31277</v>
      </c>
    </row>
    <row r="4017" spans="1:13">
      <c r="A4017" s="1" t="s">
        <v>6034</v>
      </c>
      <c r="B4017">
        <v>3.4447789188770899E-6</v>
      </c>
      <c r="C4017" s="1">
        <v>1.32215477738396E-6</v>
      </c>
      <c r="D4017">
        <v>0.17307692307692299</v>
      </c>
      <c r="E4017">
        <v>0.16</v>
      </c>
      <c r="F4017">
        <v>5.0632911392405097E-2</v>
      </c>
      <c r="G4017">
        <v>0</v>
      </c>
      <c r="H4017">
        <v>0</v>
      </c>
      <c r="I4017">
        <v>2.9411764705882401E-2</v>
      </c>
      <c r="J4017" s="1">
        <v>0</v>
      </c>
      <c r="K4017" t="s">
        <v>23238</v>
      </c>
      <c r="L4017" t="s">
        <v>31278</v>
      </c>
      <c r="M4017" t="s">
        <v>31279</v>
      </c>
    </row>
    <row r="4018" spans="1:13">
      <c r="A4018" s="1" t="s">
        <v>6035</v>
      </c>
      <c r="B4018">
        <v>1.07007206655323E-4</v>
      </c>
      <c r="C4018" s="1">
        <v>2.2118139737307101E-4</v>
      </c>
      <c r="D4018">
        <v>0.765625</v>
      </c>
      <c r="E4018">
        <v>0.89560439560439598</v>
      </c>
      <c r="F4018">
        <v>0.72135416666666696</v>
      </c>
      <c r="G4018">
        <v>0.88333333333333297</v>
      </c>
      <c r="H4018">
        <v>0.61386138613861396</v>
      </c>
      <c r="I4018">
        <v>0.82051282051282004</v>
      </c>
      <c r="J4018" s="1">
        <v>1</v>
      </c>
      <c r="K4018" t="s">
        <v>23238</v>
      </c>
      <c r="L4018" t="s">
        <v>31280</v>
      </c>
      <c r="M4018" t="s">
        <v>31281</v>
      </c>
    </row>
    <row r="4019" spans="1:13">
      <c r="A4019" s="1" t="s">
        <v>6036</v>
      </c>
      <c r="B4019">
        <v>4.2265386996253598E-4</v>
      </c>
      <c r="C4019" s="1">
        <v>5.4635754397345095E-4</v>
      </c>
      <c r="D4019">
        <v>0.765625</v>
      </c>
      <c r="E4019">
        <v>0.95212765957446799</v>
      </c>
      <c r="F4019">
        <v>0.59278350515463896</v>
      </c>
      <c r="G4019">
        <v>0.86538461538461497</v>
      </c>
      <c r="H4019">
        <v>0.97619047619047605</v>
      </c>
      <c r="I4019">
        <v>0.87755102040816302</v>
      </c>
      <c r="J4019" s="1">
        <v>1</v>
      </c>
      <c r="K4019" t="s">
        <v>23238</v>
      </c>
      <c r="L4019" t="s">
        <v>31282</v>
      </c>
      <c r="M4019" t="s">
        <v>31283</v>
      </c>
    </row>
    <row r="4020" spans="1:13">
      <c r="A4020" s="1" t="s">
        <v>6037</v>
      </c>
      <c r="B4020">
        <v>2.4063637633749101E-5</v>
      </c>
      <c r="C4020" s="1">
        <v>1.6702579344315201E-5</v>
      </c>
      <c r="D4020">
        <v>0</v>
      </c>
      <c r="E4020">
        <v>0</v>
      </c>
      <c r="F4020">
        <v>0.19072164948453599</v>
      </c>
      <c r="G4020">
        <v>9.6153846153846194E-3</v>
      </c>
      <c r="H4020">
        <v>8.8495575221238895E-2</v>
      </c>
      <c r="I4020">
        <v>3.9823008849557501E-2</v>
      </c>
      <c r="J4020" s="1">
        <v>0.22727272727272699</v>
      </c>
      <c r="K4020" t="s">
        <v>23237</v>
      </c>
      <c r="L4020" t="s">
        <v>31284</v>
      </c>
      <c r="M4020" t="s">
        <v>31285</v>
      </c>
    </row>
    <row r="4021" spans="1:13">
      <c r="A4021" s="1" t="s">
        <v>6038</v>
      </c>
      <c r="B4021">
        <v>1.16617804270037E-4</v>
      </c>
      <c r="C4021" s="1">
        <v>5.9624411965187702E-5</v>
      </c>
      <c r="D4021">
        <v>1</v>
      </c>
      <c r="E4021">
        <v>1</v>
      </c>
      <c r="F4021">
        <v>0.73714285714285699</v>
      </c>
      <c r="G4021">
        <v>1</v>
      </c>
      <c r="H4021">
        <v>0.93452380952380998</v>
      </c>
      <c r="I4021">
        <v>1</v>
      </c>
      <c r="J4021" s="1">
        <v>1</v>
      </c>
      <c r="K4021" t="s">
        <v>23241</v>
      </c>
      <c r="L4021" t="s">
        <v>31286</v>
      </c>
      <c r="M4021" t="s">
        <v>31287</v>
      </c>
    </row>
    <row r="4022" spans="1:13">
      <c r="A4022" s="1" t="s">
        <v>6039</v>
      </c>
      <c r="B4022">
        <v>1.9762985498760901E-4</v>
      </c>
      <c r="C4022" s="1">
        <v>2.1612763296251001E-7</v>
      </c>
      <c r="D4022">
        <v>0</v>
      </c>
      <c r="E4022">
        <v>0.39204545454545497</v>
      </c>
      <c r="F4022">
        <v>2.32558139534884E-2</v>
      </c>
      <c r="G4022">
        <v>0</v>
      </c>
      <c r="H4022">
        <v>0</v>
      </c>
      <c r="I4022">
        <v>5.4347826086956499E-2</v>
      </c>
      <c r="J4022" s="1">
        <v>0</v>
      </c>
      <c r="K4022" t="s">
        <v>23241</v>
      </c>
      <c r="L4022" t="s">
        <v>31288</v>
      </c>
      <c r="M4022" t="s">
        <v>31289</v>
      </c>
    </row>
    <row r="4023" spans="1:13">
      <c r="A4023" s="1" t="s">
        <v>6040</v>
      </c>
      <c r="B4023">
        <v>1.7924522264314601E-6</v>
      </c>
      <c r="C4023" s="1">
        <v>4.5463941129749002E-7</v>
      </c>
      <c r="D4023">
        <v>0.967741935483871</v>
      </c>
      <c r="E4023">
        <v>1</v>
      </c>
      <c r="F4023">
        <v>1</v>
      </c>
      <c r="G4023">
        <v>1</v>
      </c>
      <c r="H4023">
        <v>1</v>
      </c>
      <c r="I4023">
        <v>1</v>
      </c>
      <c r="J4023" s="1">
        <v>1</v>
      </c>
      <c r="K4023" t="s">
        <v>23238</v>
      </c>
      <c r="L4023" t="s">
        <v>31290</v>
      </c>
      <c r="M4023" t="s">
        <v>31291</v>
      </c>
    </row>
    <row r="4024" spans="1:13">
      <c r="A4024" s="1" t="s">
        <v>6041</v>
      </c>
      <c r="B4024">
        <v>6.1279015373857202E-7</v>
      </c>
      <c r="C4024" s="1">
        <v>8.9452060015926202E-6</v>
      </c>
      <c r="D4024">
        <v>4.3478260869565202E-2</v>
      </c>
      <c r="E4024">
        <v>6.7567567567567597E-3</v>
      </c>
      <c r="F4024">
        <v>2.8248587570621499E-3</v>
      </c>
      <c r="G4024">
        <v>0.4</v>
      </c>
      <c r="H4024">
        <v>5.1546391752577301E-3</v>
      </c>
      <c r="I4024">
        <v>0.22727272727272699</v>
      </c>
      <c r="J4024" s="1">
        <v>0</v>
      </c>
      <c r="K4024" t="s">
        <v>23242</v>
      </c>
      <c r="L4024" t="s">
        <v>31292</v>
      </c>
      <c r="M4024" t="s">
        <v>31293</v>
      </c>
    </row>
    <row r="4025" spans="1:13">
      <c r="A4025" s="1" t="s">
        <v>6042</v>
      </c>
      <c r="B4025">
        <v>3.7864188410525702E-6</v>
      </c>
      <c r="C4025" s="1">
        <v>1.3343120650464201E-6</v>
      </c>
      <c r="D4025">
        <v>0.98214285714285698</v>
      </c>
      <c r="E4025">
        <v>1</v>
      </c>
      <c r="F4025">
        <v>1</v>
      </c>
      <c r="G4025">
        <v>0.83750000000000002</v>
      </c>
      <c r="H4025">
        <v>0.95833333333333304</v>
      </c>
      <c r="I4025">
        <v>0.852112676056338</v>
      </c>
      <c r="J4025" s="1">
        <v>1</v>
      </c>
      <c r="K4025" t="s">
        <v>23241</v>
      </c>
      <c r="L4025" t="s">
        <v>31294</v>
      </c>
      <c r="M4025" t="s">
        <v>31295</v>
      </c>
    </row>
    <row r="4026" spans="1:13">
      <c r="A4026" s="1" t="s">
        <v>6043</v>
      </c>
      <c r="B4026">
        <v>9.8412789209187503E-6</v>
      </c>
      <c r="C4026" s="1">
        <v>2.8411529728311302E-5</v>
      </c>
      <c r="D4026">
        <v>1</v>
      </c>
      <c r="E4026">
        <v>1</v>
      </c>
      <c r="F4026">
        <v>1</v>
      </c>
      <c r="G4026">
        <v>0.60784313725490202</v>
      </c>
      <c r="H4026">
        <v>0.99009900990098998</v>
      </c>
      <c r="I4026">
        <v>0.83189655172413801</v>
      </c>
      <c r="J4026" s="1">
        <v>1</v>
      </c>
      <c r="K4026" t="s">
        <v>23240</v>
      </c>
      <c r="L4026" t="s">
        <v>31296</v>
      </c>
      <c r="M4026" t="s">
        <v>31297</v>
      </c>
    </row>
    <row r="4027" spans="1:13">
      <c r="A4027" s="1" t="s">
        <v>6044</v>
      </c>
      <c r="B4027">
        <v>1.9480404371329301E-7</v>
      </c>
      <c r="C4027" s="1">
        <v>2.2461765905159899E-12</v>
      </c>
      <c r="D4027">
        <v>0.98214285714285698</v>
      </c>
      <c r="E4027">
        <v>1</v>
      </c>
      <c r="F4027">
        <v>0.99145299145299104</v>
      </c>
      <c r="G4027">
        <v>0.98529411764705899</v>
      </c>
      <c r="H4027">
        <v>1</v>
      </c>
      <c r="I4027">
        <v>1</v>
      </c>
      <c r="J4027" s="1">
        <v>1</v>
      </c>
      <c r="K4027" t="s">
        <v>23238</v>
      </c>
      <c r="L4027" t="s">
        <v>31298</v>
      </c>
      <c r="M4027" t="s">
        <v>31299</v>
      </c>
    </row>
    <row r="4028" spans="1:13">
      <c r="A4028" s="1" t="s">
        <v>6045</v>
      </c>
      <c r="B4028">
        <v>3.4509535561315998E-7</v>
      </c>
      <c r="C4028" s="1">
        <v>3.7964844873158202E-6</v>
      </c>
      <c r="D4028">
        <v>0</v>
      </c>
      <c r="E4028">
        <v>0</v>
      </c>
      <c r="F4028">
        <v>0</v>
      </c>
      <c r="G4028">
        <v>0</v>
      </c>
      <c r="H4028">
        <v>1.8072289156626498E-2</v>
      </c>
      <c r="I4028">
        <v>1.0869565217391301E-2</v>
      </c>
      <c r="J4028" s="1">
        <v>0.90909090909090895</v>
      </c>
      <c r="K4028" t="s">
        <v>23238</v>
      </c>
      <c r="L4028" t="s">
        <v>31300</v>
      </c>
      <c r="M4028" t="s">
        <v>31301</v>
      </c>
    </row>
    <row r="4029" spans="1:13">
      <c r="A4029" s="1" t="s">
        <v>6046</v>
      </c>
      <c r="B4029">
        <v>8.7896303674297602E-6</v>
      </c>
      <c r="C4029" s="1">
        <v>2.0614049861683101E-8</v>
      </c>
      <c r="D4029">
        <v>0.16666666666666699</v>
      </c>
      <c r="E4029">
        <v>0</v>
      </c>
      <c r="F4029">
        <v>3.1468531468531499E-2</v>
      </c>
      <c r="G4029">
        <v>6.8181818181818205E-2</v>
      </c>
      <c r="H4029">
        <v>1.6129032258064498E-2</v>
      </c>
      <c r="I4029">
        <v>0</v>
      </c>
      <c r="J4029" s="1" t="s">
        <v>23229</v>
      </c>
      <c r="K4029" t="s">
        <v>23241</v>
      </c>
      <c r="L4029" t="s">
        <v>31302</v>
      </c>
      <c r="M4029" t="s">
        <v>31303</v>
      </c>
    </row>
    <row r="4030" spans="1:13">
      <c r="A4030" s="1" t="s">
        <v>6047</v>
      </c>
      <c r="B4030">
        <v>3.7319187683550402E-8</v>
      </c>
      <c r="C4030" s="1">
        <v>8.3213494808043603E-7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3.3333333333333298E-2</v>
      </c>
      <c r="J4030" s="1" t="s">
        <v>23229</v>
      </c>
      <c r="K4030" t="s">
        <v>23238</v>
      </c>
      <c r="L4030" t="s">
        <v>31304</v>
      </c>
      <c r="M4030" t="s">
        <v>31305</v>
      </c>
    </row>
    <row r="4031" spans="1:13">
      <c r="A4031" s="1" t="s">
        <v>6048</v>
      </c>
      <c r="B4031">
        <v>1.5608804925288701E-5</v>
      </c>
      <c r="C4031" s="1">
        <v>7.7744214449217302E-6</v>
      </c>
      <c r="D4031">
        <v>0.12962962962963001</v>
      </c>
      <c r="E4031">
        <v>0.23749999999999999</v>
      </c>
      <c r="F4031">
        <v>0</v>
      </c>
      <c r="G4031">
        <v>0.1</v>
      </c>
      <c r="H4031">
        <v>2.3809523809523801E-2</v>
      </c>
      <c r="I4031">
        <v>0.163636363636364</v>
      </c>
      <c r="J4031" s="1">
        <v>0</v>
      </c>
      <c r="K4031" t="s">
        <v>23240</v>
      </c>
      <c r="L4031" t="s">
        <v>31306</v>
      </c>
      <c r="M4031" t="s">
        <v>31307</v>
      </c>
    </row>
    <row r="4032" spans="1:13">
      <c r="A4032" s="1" t="s">
        <v>6049</v>
      </c>
      <c r="B4032">
        <v>1.37672854225566E-7</v>
      </c>
      <c r="C4032" s="1">
        <v>4.2539910077262398E-5</v>
      </c>
      <c r="D4032">
        <v>0.16666666666666699</v>
      </c>
      <c r="E4032">
        <v>1.26582278481013E-2</v>
      </c>
      <c r="F4032">
        <v>0.19148936170212799</v>
      </c>
      <c r="G4032">
        <v>0.16250000000000001</v>
      </c>
      <c r="H4032">
        <v>0.36956521739130399</v>
      </c>
      <c r="I4032">
        <v>0.45535714285714302</v>
      </c>
      <c r="J4032" s="1">
        <v>0</v>
      </c>
      <c r="K4032" t="s">
        <v>23242</v>
      </c>
      <c r="L4032" t="s">
        <v>31308</v>
      </c>
      <c r="M4032" t="s">
        <v>31309</v>
      </c>
    </row>
    <row r="4033" spans="1:13">
      <c r="A4033" s="1" t="s">
        <v>6050</v>
      </c>
      <c r="B4033">
        <v>3.0244020300929699E-8</v>
      </c>
      <c r="C4033" s="1">
        <v>2.4032722420350801E-5</v>
      </c>
      <c r="D4033">
        <v>1</v>
      </c>
      <c r="E4033">
        <v>1</v>
      </c>
      <c r="F4033">
        <v>0.99479166666666696</v>
      </c>
      <c r="G4033">
        <v>0.99137931034482796</v>
      </c>
      <c r="H4033">
        <v>0.97787610619469001</v>
      </c>
      <c r="I4033">
        <v>0.98760330578512401</v>
      </c>
      <c r="J4033" s="1">
        <v>1</v>
      </c>
      <c r="K4033" t="s">
        <v>23238</v>
      </c>
      <c r="L4033" t="s">
        <v>31310</v>
      </c>
      <c r="M4033" t="s">
        <v>31311</v>
      </c>
    </row>
    <row r="4034" spans="1:13">
      <c r="A4034" s="1" t="s">
        <v>6051</v>
      </c>
      <c r="B4034">
        <v>6.0461183463010796E-7</v>
      </c>
      <c r="C4034" s="1">
        <v>6.3956772368036103E-6</v>
      </c>
      <c r="D4034">
        <v>0</v>
      </c>
      <c r="E4034">
        <v>5.2083333333333296E-3</v>
      </c>
      <c r="F4034">
        <v>0</v>
      </c>
      <c r="G4034">
        <v>8.8235294117647106E-2</v>
      </c>
      <c r="H4034">
        <v>4.3859649122806998E-3</v>
      </c>
      <c r="I4034">
        <v>5.8823529411764698E-2</v>
      </c>
      <c r="J4034" s="1">
        <v>4.5454545454545497E-2</v>
      </c>
      <c r="K4034" t="s">
        <v>23242</v>
      </c>
      <c r="L4034" t="s">
        <v>31312</v>
      </c>
      <c r="M4034" t="s">
        <v>31313</v>
      </c>
    </row>
    <row r="4035" spans="1:13">
      <c r="A4035" s="1" t="s">
        <v>6052</v>
      </c>
      <c r="B4035">
        <v>8.3792846170145003E-6</v>
      </c>
      <c r="C4035" s="1">
        <v>2.3505340824450699E-5</v>
      </c>
      <c r="D4035">
        <v>0.2</v>
      </c>
      <c r="E4035">
        <v>0.45679012345678999</v>
      </c>
      <c r="F4035">
        <v>0.11206896551724101</v>
      </c>
      <c r="G4035">
        <v>0</v>
      </c>
      <c r="H4035">
        <v>0.337209302325581</v>
      </c>
      <c r="I4035">
        <v>6.25E-2</v>
      </c>
      <c r="J4035" s="1">
        <v>0</v>
      </c>
      <c r="K4035" t="s">
        <v>23241</v>
      </c>
      <c r="L4035" t="s">
        <v>31314</v>
      </c>
      <c r="M4035" t="s">
        <v>31315</v>
      </c>
    </row>
    <row r="4036" spans="1:13">
      <c r="A4036" s="1" t="s">
        <v>6053</v>
      </c>
      <c r="B4036">
        <v>1.5970269979340401E-7</v>
      </c>
      <c r="C4036" s="1">
        <v>4.3753306812339702E-8</v>
      </c>
      <c r="D4036">
        <v>8.9285714285714302E-2</v>
      </c>
      <c r="E4036">
        <v>0</v>
      </c>
      <c r="F4036">
        <v>0</v>
      </c>
      <c r="G4036">
        <v>0</v>
      </c>
      <c r="H4036">
        <v>1.45631067961165E-2</v>
      </c>
      <c r="I4036">
        <v>0</v>
      </c>
      <c r="J4036" s="1">
        <v>0</v>
      </c>
      <c r="K4036" t="s">
        <v>23238</v>
      </c>
      <c r="L4036" t="s">
        <v>31316</v>
      </c>
      <c r="M4036" t="s">
        <v>31317</v>
      </c>
    </row>
    <row r="4037" spans="1:13">
      <c r="A4037" s="1" t="s">
        <v>6054</v>
      </c>
      <c r="B4037">
        <v>1.34200800851534E-4</v>
      </c>
      <c r="C4037" s="1">
        <v>1.7378103715072001E-6</v>
      </c>
      <c r="D4037">
        <v>1</v>
      </c>
      <c r="E4037">
        <v>0.71428571428571397</v>
      </c>
      <c r="F4037">
        <v>1</v>
      </c>
      <c r="G4037">
        <v>1</v>
      </c>
      <c r="H4037">
        <v>1</v>
      </c>
      <c r="I4037">
        <v>1</v>
      </c>
      <c r="J4037" s="1" t="s">
        <v>23229</v>
      </c>
      <c r="K4037" t="s">
        <v>23238</v>
      </c>
      <c r="L4037" t="s">
        <v>31318</v>
      </c>
      <c r="M4037" t="s">
        <v>31319</v>
      </c>
    </row>
    <row r="4038" spans="1:13">
      <c r="A4038" s="1" t="s">
        <v>6055</v>
      </c>
      <c r="B4038">
        <v>4.7239525885735599E-8</v>
      </c>
      <c r="C4038" s="1">
        <v>1.01395179242483E-8</v>
      </c>
      <c r="D4038">
        <v>1</v>
      </c>
      <c r="E4038">
        <v>0.99404761904761896</v>
      </c>
      <c r="F4038">
        <v>1</v>
      </c>
      <c r="G4038">
        <v>1</v>
      </c>
      <c r="H4038">
        <v>1</v>
      </c>
      <c r="I4038">
        <v>1</v>
      </c>
      <c r="J4038" s="1">
        <v>0.66666666666666696</v>
      </c>
      <c r="K4038" t="s">
        <v>23238</v>
      </c>
      <c r="L4038" t="s">
        <v>31320</v>
      </c>
      <c r="M4038" t="s">
        <v>31321</v>
      </c>
    </row>
    <row r="4039" spans="1:13">
      <c r="A4039" s="1" t="s">
        <v>6056</v>
      </c>
      <c r="B4039">
        <v>1.40190650609649E-5</v>
      </c>
      <c r="C4039" s="1">
        <v>1.46679881677488E-4</v>
      </c>
      <c r="D4039">
        <v>0</v>
      </c>
      <c r="E4039">
        <v>6.25E-2</v>
      </c>
      <c r="F4039">
        <v>0.24484536082474201</v>
      </c>
      <c r="G4039">
        <v>8.6206896551724102E-3</v>
      </c>
      <c r="H4039">
        <v>6.3063063063063099E-2</v>
      </c>
      <c r="I4039">
        <v>0</v>
      </c>
      <c r="J4039" s="1">
        <v>0.25</v>
      </c>
      <c r="K4039" t="s">
        <v>23241</v>
      </c>
      <c r="L4039" t="s">
        <v>31322</v>
      </c>
      <c r="M4039" t="s">
        <v>31323</v>
      </c>
    </row>
    <row r="4040" spans="1:13">
      <c r="A4040" s="1" t="s">
        <v>6057</v>
      </c>
      <c r="B4040">
        <v>3.7508451543541202E-6</v>
      </c>
      <c r="C4040" s="1">
        <v>1.49617600944386E-5</v>
      </c>
      <c r="D4040">
        <v>1</v>
      </c>
      <c r="E4040">
        <v>1</v>
      </c>
      <c r="F4040">
        <v>0.99742268041237103</v>
      </c>
      <c r="G4040">
        <v>0.93859649122806998</v>
      </c>
      <c r="H4040">
        <v>0.99561403508771895</v>
      </c>
      <c r="I4040">
        <v>0.92622950819672101</v>
      </c>
      <c r="J4040" s="1" t="s">
        <v>23229</v>
      </c>
      <c r="K4040" t="s">
        <v>23238</v>
      </c>
      <c r="L4040" t="s">
        <v>31324</v>
      </c>
      <c r="M4040" t="s">
        <v>31325</v>
      </c>
    </row>
    <row r="4041" spans="1:13">
      <c r="A4041" s="1" t="s">
        <v>6058</v>
      </c>
      <c r="B4041">
        <v>1.03499091765684E-9</v>
      </c>
      <c r="C4041" s="1">
        <v>2.22423472954405E-6</v>
      </c>
      <c r="D4041">
        <v>0</v>
      </c>
      <c r="E4041">
        <v>5.2083333333333296E-3</v>
      </c>
      <c r="F4041">
        <v>0</v>
      </c>
      <c r="G4041">
        <v>0.12931034482758599</v>
      </c>
      <c r="H4041">
        <v>4.4247787610619503E-3</v>
      </c>
      <c r="I4041">
        <v>4.4354838709677401E-2</v>
      </c>
      <c r="J4041" s="1">
        <v>0</v>
      </c>
      <c r="K4041" t="s">
        <v>23239</v>
      </c>
      <c r="L4041" t="s">
        <v>31326</v>
      </c>
      <c r="M4041" t="s">
        <v>31327</v>
      </c>
    </row>
    <row r="4042" spans="1:13">
      <c r="A4042" s="1" t="s">
        <v>6059</v>
      </c>
      <c r="B4042">
        <v>7.4852776504490901E-9</v>
      </c>
      <c r="C4042" s="1">
        <v>2.5650359074281501E-6</v>
      </c>
      <c r="D4042">
        <v>1</v>
      </c>
      <c r="E4042">
        <v>1</v>
      </c>
      <c r="F4042">
        <v>1</v>
      </c>
      <c r="G4042">
        <v>0.89583333333333304</v>
      </c>
      <c r="H4042">
        <v>0.984615384615385</v>
      </c>
      <c r="I4042">
        <v>0.86</v>
      </c>
      <c r="J4042" s="1">
        <v>1</v>
      </c>
      <c r="K4042" t="s">
        <v>23238</v>
      </c>
      <c r="L4042" t="s">
        <v>31328</v>
      </c>
      <c r="M4042" t="s">
        <v>31329</v>
      </c>
    </row>
    <row r="4043" spans="1:13">
      <c r="A4043" s="1" t="s">
        <v>6060</v>
      </c>
      <c r="B4043">
        <v>5.3185432388615996E-10</v>
      </c>
      <c r="C4043" s="1">
        <v>4.4457810485247303E-10</v>
      </c>
      <c r="D4043">
        <v>1</v>
      </c>
      <c r="E4043">
        <v>1</v>
      </c>
      <c r="F4043">
        <v>1</v>
      </c>
      <c r="G4043">
        <v>1</v>
      </c>
      <c r="H4043">
        <v>0.99425287356321801</v>
      </c>
      <c r="I4043">
        <v>0.99</v>
      </c>
      <c r="J4043" s="1">
        <v>0.35</v>
      </c>
      <c r="K4043" t="s">
        <v>23238</v>
      </c>
      <c r="L4043" t="s">
        <v>31330</v>
      </c>
      <c r="M4043" t="s">
        <v>31331</v>
      </c>
    </row>
    <row r="4044" spans="1:13">
      <c r="A4044" s="1" t="s">
        <v>6061</v>
      </c>
      <c r="B4044">
        <v>7.70481807981408E-10</v>
      </c>
      <c r="C4044" s="1">
        <v>2.8085894920060502E-7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0.99019607843137303</v>
      </c>
      <c r="J4044" s="1">
        <v>0.42857142857142899</v>
      </c>
      <c r="K4044" t="s">
        <v>23238</v>
      </c>
      <c r="L4044" t="s">
        <v>31332</v>
      </c>
      <c r="M4044" t="s">
        <v>31333</v>
      </c>
    </row>
    <row r="4045" spans="1:13">
      <c r="A4045" s="1" t="s">
        <v>6062</v>
      </c>
      <c r="B4045">
        <v>3.2467102170683798E-5</v>
      </c>
      <c r="C4045" s="1">
        <v>4.2380695644858602E-5</v>
      </c>
      <c r="D4045">
        <v>1</v>
      </c>
      <c r="E4045">
        <v>0.99450549450549497</v>
      </c>
      <c r="F4045">
        <v>0.58100558659217905</v>
      </c>
      <c r="G4045">
        <v>0.96511627906976705</v>
      </c>
      <c r="H4045">
        <v>0.80102040816326503</v>
      </c>
      <c r="I4045">
        <v>0.99382716049382702</v>
      </c>
      <c r="J4045" s="1">
        <v>1</v>
      </c>
      <c r="K4045" t="s">
        <v>23239</v>
      </c>
      <c r="L4045" t="s">
        <v>31334</v>
      </c>
      <c r="M4045" t="s">
        <v>31335</v>
      </c>
    </row>
    <row r="4046" spans="1:13">
      <c r="A4046" s="1" t="s">
        <v>6063</v>
      </c>
      <c r="B4046">
        <v>2.62574336340183E-7</v>
      </c>
      <c r="C4046" s="1">
        <v>1.0628808414684901E-5</v>
      </c>
      <c r="D4046">
        <v>0.109375</v>
      </c>
      <c r="E4046">
        <v>8.3333333333333301E-2</v>
      </c>
      <c r="F4046">
        <v>6.15384615384615E-2</v>
      </c>
      <c r="G4046">
        <v>2.5862068965517199E-2</v>
      </c>
      <c r="H4046">
        <v>2.21238938053097E-2</v>
      </c>
      <c r="I4046">
        <v>2.4390243902439001E-2</v>
      </c>
      <c r="J4046" s="1">
        <v>4.5454545454545497E-2</v>
      </c>
      <c r="K4046" t="s">
        <v>23241</v>
      </c>
      <c r="L4046" t="s">
        <v>31336</v>
      </c>
      <c r="M4046" t="s">
        <v>31337</v>
      </c>
    </row>
    <row r="4047" spans="1:13">
      <c r="A4047" s="1" t="s">
        <v>6064</v>
      </c>
      <c r="B4047">
        <v>3.5950696749787199E-5</v>
      </c>
      <c r="C4047" s="1">
        <v>5.0821953579083304E-7</v>
      </c>
      <c r="D4047">
        <v>0.96875</v>
      </c>
      <c r="E4047">
        <v>0.79255319148936199</v>
      </c>
      <c r="F4047">
        <v>1</v>
      </c>
      <c r="G4047">
        <v>1</v>
      </c>
      <c r="H4047">
        <v>1</v>
      </c>
      <c r="I4047">
        <v>0.97023809523809501</v>
      </c>
      <c r="J4047" s="1">
        <v>1</v>
      </c>
      <c r="K4047" t="s">
        <v>23239</v>
      </c>
      <c r="L4047" t="s">
        <v>31338</v>
      </c>
      <c r="M4047" t="s">
        <v>31339</v>
      </c>
    </row>
    <row r="4048" spans="1:13">
      <c r="A4048" s="1" t="s">
        <v>6065</v>
      </c>
      <c r="B4048">
        <v>1.4356082135607101E-6</v>
      </c>
      <c r="C4048" s="1">
        <v>9.9843140204034905E-8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4.4303797468354403E-2</v>
      </c>
      <c r="J4048" s="1" t="s">
        <v>23229</v>
      </c>
      <c r="K4048" t="s">
        <v>23241</v>
      </c>
      <c r="L4048" t="s">
        <v>31340</v>
      </c>
      <c r="M4048" t="s">
        <v>31341</v>
      </c>
    </row>
    <row r="4049" spans="1:13">
      <c r="A4049" s="1" t="s">
        <v>6066</v>
      </c>
      <c r="B4049">
        <v>1.0346742487767701E-6</v>
      </c>
      <c r="C4049" s="1">
        <v>1.0034775587980899E-5</v>
      </c>
      <c r="D4049">
        <v>0</v>
      </c>
      <c r="E4049">
        <v>0</v>
      </c>
      <c r="F4049">
        <v>0.02</v>
      </c>
      <c r="G4049">
        <v>0</v>
      </c>
      <c r="H4049">
        <v>0</v>
      </c>
      <c r="I4049">
        <v>7.5757575757575803E-3</v>
      </c>
      <c r="J4049" s="1">
        <v>4.5454545454545497E-2</v>
      </c>
      <c r="K4049" t="s">
        <v>23241</v>
      </c>
      <c r="L4049" t="s">
        <v>31342</v>
      </c>
      <c r="M4049" t="s">
        <v>31343</v>
      </c>
    </row>
    <row r="4050" spans="1:13">
      <c r="A4050" s="1" t="s">
        <v>6067</v>
      </c>
      <c r="B4050">
        <v>1.44454105923214E-8</v>
      </c>
      <c r="C4050" s="1">
        <v>9.4235798629748605E-7</v>
      </c>
      <c r="D4050">
        <v>0</v>
      </c>
      <c r="E4050">
        <v>0</v>
      </c>
      <c r="F4050">
        <v>0</v>
      </c>
      <c r="G4050">
        <v>0.125</v>
      </c>
      <c r="H4050">
        <v>9.0909090909090905E-3</v>
      </c>
      <c r="I4050">
        <v>0.125</v>
      </c>
      <c r="J4050" s="1" t="s">
        <v>23229</v>
      </c>
      <c r="K4050" t="s">
        <v>23238</v>
      </c>
      <c r="L4050" t="s">
        <v>31344</v>
      </c>
      <c r="M4050" t="s">
        <v>31345</v>
      </c>
    </row>
    <row r="4051" spans="1:13">
      <c r="A4051" s="1" t="s">
        <v>6068</v>
      </c>
      <c r="B4051">
        <v>6.5103786656266404E-9</v>
      </c>
      <c r="C4051" s="1">
        <v>2.9078332717451299E-7</v>
      </c>
      <c r="D4051">
        <v>0</v>
      </c>
      <c r="E4051">
        <v>5.2083333333333296E-3</v>
      </c>
      <c r="F4051">
        <v>2.5641025641025602E-3</v>
      </c>
      <c r="G4051">
        <v>0</v>
      </c>
      <c r="H4051">
        <v>0</v>
      </c>
      <c r="I4051">
        <v>4.8076923076923097E-3</v>
      </c>
      <c r="J4051" s="1">
        <v>0.68181818181818199</v>
      </c>
      <c r="K4051" t="s">
        <v>23238</v>
      </c>
      <c r="L4051" t="s">
        <v>31346</v>
      </c>
      <c r="M4051" t="s">
        <v>31347</v>
      </c>
    </row>
    <row r="4052" spans="1:13">
      <c r="A4052" s="1" t="s">
        <v>6069</v>
      </c>
      <c r="B4052">
        <v>2.4919148322162499E-4</v>
      </c>
      <c r="C4052" s="1">
        <v>3.0954517521560298E-4</v>
      </c>
      <c r="D4052">
        <v>0.77777777777777801</v>
      </c>
      <c r="E4052">
        <v>0.430379746835443</v>
      </c>
      <c r="F4052">
        <v>0.995</v>
      </c>
      <c r="G4052">
        <v>0.41111111111111098</v>
      </c>
      <c r="H4052">
        <v>0.72058823529411797</v>
      </c>
      <c r="I4052">
        <v>0.47402597402597402</v>
      </c>
      <c r="J4052" s="1">
        <v>1</v>
      </c>
      <c r="K4052" t="s">
        <v>23237</v>
      </c>
      <c r="L4052" t="s">
        <v>31348</v>
      </c>
      <c r="M4052" t="s">
        <v>31349</v>
      </c>
    </row>
    <row r="4053" spans="1:13">
      <c r="A4053" s="1" t="s">
        <v>6070</v>
      </c>
      <c r="B4053">
        <v>3.28234331094706E-6</v>
      </c>
      <c r="C4053" s="1">
        <v>1.2546144369823799E-5</v>
      </c>
      <c r="D4053">
        <v>0.57407407407407396</v>
      </c>
      <c r="E4053">
        <v>0.86842105263157898</v>
      </c>
      <c r="F4053">
        <v>0.64137931034482798</v>
      </c>
      <c r="G4053">
        <v>0.3</v>
      </c>
      <c r="H4053">
        <v>0.64583333333333304</v>
      </c>
      <c r="I4053">
        <v>0.80882352941176505</v>
      </c>
      <c r="J4053" s="1">
        <v>1</v>
      </c>
      <c r="K4053" t="s">
        <v>23240</v>
      </c>
      <c r="L4053" t="s">
        <v>31350</v>
      </c>
      <c r="M4053" t="s">
        <v>31351</v>
      </c>
    </row>
    <row r="4054" spans="1:13">
      <c r="A4054" s="1" t="s">
        <v>6071</v>
      </c>
      <c r="B4054">
        <v>1.5838444506480401E-5</v>
      </c>
      <c r="C4054" s="1">
        <v>3.4096292104134198E-4</v>
      </c>
      <c r="D4054">
        <v>0.27419354838709697</v>
      </c>
      <c r="E4054">
        <v>3.4883720930232599E-2</v>
      </c>
      <c r="F4054">
        <v>0.33791208791208799</v>
      </c>
      <c r="G4054">
        <v>0.11764705882352899</v>
      </c>
      <c r="H4054">
        <v>0.77586206896551702</v>
      </c>
      <c r="I4054">
        <v>0.305084745762712</v>
      </c>
      <c r="J4054" s="1">
        <v>0</v>
      </c>
      <c r="K4054" t="s">
        <v>23241</v>
      </c>
      <c r="L4054" t="s">
        <v>31352</v>
      </c>
      <c r="M4054" t="s">
        <v>31353</v>
      </c>
    </row>
    <row r="4055" spans="1:13">
      <c r="A4055" s="1" t="s">
        <v>6072</v>
      </c>
      <c r="B4055">
        <v>4.5419188972389799E-5</v>
      </c>
      <c r="C4055" s="1">
        <v>1.3809673289155201E-4</v>
      </c>
      <c r="D4055">
        <v>0</v>
      </c>
      <c r="E4055">
        <v>0</v>
      </c>
      <c r="F4055">
        <v>0.15267175572519101</v>
      </c>
      <c r="G4055">
        <v>0</v>
      </c>
      <c r="H4055">
        <v>1.8987341772151899E-2</v>
      </c>
      <c r="I4055">
        <v>1.9607843137254902E-2</v>
      </c>
      <c r="J4055" s="1">
        <v>0</v>
      </c>
      <c r="K4055" t="s">
        <v>23241</v>
      </c>
      <c r="L4055" t="s">
        <v>31354</v>
      </c>
      <c r="M4055" t="s">
        <v>31355</v>
      </c>
    </row>
    <row r="4056" spans="1:13">
      <c r="A4056" s="1" t="s">
        <v>6073</v>
      </c>
      <c r="B4056">
        <v>1.10442254515163E-7</v>
      </c>
      <c r="C4056" s="1">
        <v>4.7616004959166498E-6</v>
      </c>
      <c r="D4056">
        <v>1</v>
      </c>
      <c r="E4056">
        <v>1</v>
      </c>
      <c r="F4056">
        <v>1</v>
      </c>
      <c r="G4056">
        <v>0.86585365853658502</v>
      </c>
      <c r="H4056">
        <v>1</v>
      </c>
      <c r="I4056">
        <v>0.969387755102041</v>
      </c>
      <c r="J4056" s="1">
        <v>1</v>
      </c>
      <c r="K4056" t="s">
        <v>23237</v>
      </c>
      <c r="L4056" t="s">
        <v>31356</v>
      </c>
      <c r="M4056" t="s">
        <v>31357</v>
      </c>
    </row>
    <row r="4057" spans="1:13">
      <c r="A4057" s="1" t="s">
        <v>6074</v>
      </c>
      <c r="B4057">
        <v>1.1028913139975399E-6</v>
      </c>
      <c r="C4057" s="1">
        <v>3.6609160253580799E-5</v>
      </c>
      <c r="D4057">
        <v>4.5454545454545497E-2</v>
      </c>
      <c r="E4057">
        <v>1.6666666666666701E-2</v>
      </c>
      <c r="F4057">
        <v>0</v>
      </c>
      <c r="G4057">
        <v>0.54878048780487798</v>
      </c>
      <c r="H4057">
        <v>3.3898305084745797E-2</v>
      </c>
      <c r="I4057">
        <v>0.32236842105263203</v>
      </c>
      <c r="J4057" s="1">
        <v>0</v>
      </c>
      <c r="K4057" t="s">
        <v>23241</v>
      </c>
      <c r="L4057" t="s">
        <v>31358</v>
      </c>
      <c r="M4057" t="s">
        <v>31359</v>
      </c>
    </row>
    <row r="4058" spans="1:13">
      <c r="A4058" s="1" t="s">
        <v>6075</v>
      </c>
      <c r="B4058">
        <v>3.7773598423724202E-5</v>
      </c>
      <c r="C4058" s="1">
        <v>1.5116408851893699E-6</v>
      </c>
      <c r="D4058">
        <v>0.96296296296296302</v>
      </c>
      <c r="E4058">
        <v>0.8125</v>
      </c>
      <c r="F4058">
        <v>0.99418604651162801</v>
      </c>
      <c r="G4058">
        <v>0.28888888888888897</v>
      </c>
      <c r="H4058">
        <v>0.83333333333333304</v>
      </c>
      <c r="I4058">
        <v>0.91935483870967705</v>
      </c>
      <c r="J4058" s="1">
        <v>1</v>
      </c>
      <c r="K4058" t="s">
        <v>23238</v>
      </c>
      <c r="L4058" t="s">
        <v>31360</v>
      </c>
      <c r="M4058" t="s">
        <v>31361</v>
      </c>
    </row>
    <row r="4059" spans="1:13">
      <c r="A4059" s="1" t="s">
        <v>6076</v>
      </c>
      <c r="B4059">
        <v>1.0250150599367999E-4</v>
      </c>
      <c r="C4059" s="1">
        <v>6.4436858560090999E-6</v>
      </c>
      <c r="D4059">
        <v>0.58333333333333304</v>
      </c>
      <c r="E4059">
        <v>0.92727272727272703</v>
      </c>
      <c r="F4059">
        <v>0.88571428571428601</v>
      </c>
      <c r="G4059">
        <v>1</v>
      </c>
      <c r="H4059">
        <v>1</v>
      </c>
      <c r="I4059">
        <v>0.97674418604651203</v>
      </c>
      <c r="J4059" s="1" t="s">
        <v>23229</v>
      </c>
      <c r="K4059" t="s">
        <v>23239</v>
      </c>
      <c r="L4059" t="s">
        <v>31362</v>
      </c>
      <c r="M4059" t="s">
        <v>31363</v>
      </c>
    </row>
    <row r="4060" spans="1:13">
      <c r="A4060" s="1" t="s">
        <v>6077</v>
      </c>
      <c r="B4060">
        <v>8.0581913688237102E-8</v>
      </c>
      <c r="C4060" s="1">
        <v>3.2813413820227901E-6</v>
      </c>
      <c r="D4060">
        <v>4.6875E-2</v>
      </c>
      <c r="E4060">
        <v>0</v>
      </c>
      <c r="F4060">
        <v>3.5326086956521702E-2</v>
      </c>
      <c r="G4060">
        <v>0.26470588235294101</v>
      </c>
      <c r="H4060">
        <v>1.1764705882352899E-2</v>
      </c>
      <c r="I4060">
        <v>1.72413793103448E-2</v>
      </c>
      <c r="J4060" s="1">
        <v>0</v>
      </c>
      <c r="K4060" t="s">
        <v>23238</v>
      </c>
      <c r="L4060" t="s">
        <v>31364</v>
      </c>
      <c r="M4060" t="s">
        <v>31365</v>
      </c>
    </row>
    <row r="4061" spans="1:13">
      <c r="A4061" s="1" t="s">
        <v>6078</v>
      </c>
      <c r="B4061">
        <v>6.2737152647524101E-6</v>
      </c>
      <c r="C4061" s="1">
        <v>3.49016585748671E-6</v>
      </c>
      <c r="D4061">
        <v>0.133333333333333</v>
      </c>
      <c r="E4061">
        <v>1.2820512820512799E-2</v>
      </c>
      <c r="F4061">
        <v>4.2372881355932203E-3</v>
      </c>
      <c r="G4061">
        <v>0.72727272727272696</v>
      </c>
      <c r="H4061">
        <v>7.3529411764705899E-2</v>
      </c>
      <c r="I4061">
        <v>0.51515151515151503</v>
      </c>
      <c r="J4061" s="1">
        <v>0</v>
      </c>
      <c r="K4061" t="s">
        <v>23238</v>
      </c>
      <c r="L4061" t="s">
        <v>31366</v>
      </c>
      <c r="M4061" t="s">
        <v>31367</v>
      </c>
    </row>
    <row r="4062" spans="1:13">
      <c r="A4062" s="1" t="s">
        <v>6079</v>
      </c>
      <c r="B4062">
        <v>1.3588045491721699E-4</v>
      </c>
      <c r="C4062" s="1">
        <v>2.4992769557758901E-4</v>
      </c>
      <c r="D4062">
        <v>0.45161290322580599</v>
      </c>
      <c r="E4062">
        <v>0.38172043010752699</v>
      </c>
      <c r="F4062">
        <v>0.35128205128205098</v>
      </c>
      <c r="G4062">
        <v>2.5862068965517199E-2</v>
      </c>
      <c r="H4062">
        <v>0.12719298245614</v>
      </c>
      <c r="I4062">
        <v>0.14754098360655701</v>
      </c>
      <c r="J4062" s="1">
        <v>0</v>
      </c>
      <c r="K4062" t="s">
        <v>23238</v>
      </c>
      <c r="L4062" t="s">
        <v>31368</v>
      </c>
      <c r="M4062" t="s">
        <v>31369</v>
      </c>
    </row>
    <row r="4063" spans="1:13">
      <c r="A4063" s="1" t="s">
        <v>6080</v>
      </c>
      <c r="B4063">
        <v>1.0437972312399899E-6</v>
      </c>
      <c r="C4063" s="1">
        <v>2.1611857749784301E-7</v>
      </c>
      <c r="D4063">
        <v>1.5625E-2</v>
      </c>
      <c r="E4063">
        <v>0</v>
      </c>
      <c r="F4063">
        <v>1.54639175257732E-2</v>
      </c>
      <c r="G4063">
        <v>2.6315789473684199E-2</v>
      </c>
      <c r="H4063">
        <v>8.8495575221238902E-3</v>
      </c>
      <c r="I4063">
        <v>4.0000000000000001E-3</v>
      </c>
      <c r="J4063" s="1">
        <v>0.95454545454545503</v>
      </c>
      <c r="K4063" t="s">
        <v>23241</v>
      </c>
      <c r="L4063" t="s">
        <v>31370</v>
      </c>
      <c r="M4063" t="s">
        <v>31371</v>
      </c>
    </row>
    <row r="4064" spans="1:13">
      <c r="A4064" s="1" t="s">
        <v>6081</v>
      </c>
      <c r="B4064">
        <v>5.3004492804715104E-6</v>
      </c>
      <c r="C4064" s="1">
        <v>2.0349763045597002E-5</v>
      </c>
      <c r="D4064">
        <v>0.90384615384615397</v>
      </c>
      <c r="E4064">
        <v>0.68382352941176505</v>
      </c>
      <c r="F4064">
        <v>0.64779874213836497</v>
      </c>
      <c r="G4064">
        <v>0.256410256410256</v>
      </c>
      <c r="H4064">
        <v>0.77439024390243905</v>
      </c>
      <c r="I4064">
        <v>0.54166666666666696</v>
      </c>
      <c r="J4064" s="1" t="s">
        <v>23229</v>
      </c>
      <c r="K4064" t="s">
        <v>23241</v>
      </c>
      <c r="L4064" t="s">
        <v>31372</v>
      </c>
      <c r="M4064" t="s">
        <v>31373</v>
      </c>
    </row>
    <row r="4065" spans="1:13">
      <c r="A4065" s="1" t="s">
        <v>6082</v>
      </c>
      <c r="B4065">
        <v>1.54434391375737E-6</v>
      </c>
      <c r="C4065" s="1">
        <v>1.87173208968187E-5</v>
      </c>
      <c r="D4065">
        <v>0.92857142857142905</v>
      </c>
      <c r="E4065">
        <v>0.746835443037975</v>
      </c>
      <c r="F4065">
        <v>0.72067039106145203</v>
      </c>
      <c r="G4065">
        <v>0.22222222222222199</v>
      </c>
      <c r="H4065">
        <v>0.74719101123595499</v>
      </c>
      <c r="I4065">
        <v>0.58974358974358998</v>
      </c>
      <c r="J4065" s="1" t="s">
        <v>23229</v>
      </c>
      <c r="K4065" t="s">
        <v>23241</v>
      </c>
      <c r="L4065" t="s">
        <v>31374</v>
      </c>
      <c r="M4065" t="s">
        <v>31375</v>
      </c>
    </row>
    <row r="4066" spans="1:13">
      <c r="A4066" s="1" t="s">
        <v>6083</v>
      </c>
      <c r="B4066">
        <v>2.95411157852562E-5</v>
      </c>
      <c r="C4066" s="1">
        <v>3.3137459934573999E-6</v>
      </c>
      <c r="D4066">
        <v>0.88095238095238104</v>
      </c>
      <c r="E4066">
        <v>0.76851851851851805</v>
      </c>
      <c r="F4066">
        <v>0.63095238095238104</v>
      </c>
      <c r="G4066">
        <v>0.15277777777777801</v>
      </c>
      <c r="H4066">
        <v>0.73015873015873001</v>
      </c>
      <c r="I4066">
        <v>0.52941176470588203</v>
      </c>
      <c r="J4066" s="1" t="s">
        <v>23229</v>
      </c>
      <c r="K4066" t="s">
        <v>23241</v>
      </c>
      <c r="L4066" t="s">
        <v>31376</v>
      </c>
      <c r="M4066" t="s">
        <v>31377</v>
      </c>
    </row>
    <row r="4067" spans="1:13">
      <c r="A4067" s="1" t="s">
        <v>6084</v>
      </c>
      <c r="B4067">
        <v>2.8717551081831302E-6</v>
      </c>
      <c r="C4067" s="1">
        <v>8.0184128913526497E-7</v>
      </c>
      <c r="D4067">
        <v>0.89473684210526305</v>
      </c>
      <c r="E4067">
        <v>0.684782608695652</v>
      </c>
      <c r="F4067">
        <v>0.71532846715328502</v>
      </c>
      <c r="G4067">
        <v>0.17142857142857101</v>
      </c>
      <c r="H4067">
        <v>0.74603174603174605</v>
      </c>
      <c r="I4067">
        <v>0.58333333333333304</v>
      </c>
      <c r="J4067" s="1" t="s">
        <v>23229</v>
      </c>
      <c r="K4067" t="s">
        <v>23241</v>
      </c>
      <c r="L4067" t="s">
        <v>31378</v>
      </c>
      <c r="M4067" t="s">
        <v>31379</v>
      </c>
    </row>
    <row r="4068" spans="1:13">
      <c r="A4068" s="1" t="s">
        <v>6085</v>
      </c>
      <c r="B4068">
        <v>3.1961172812743297E-5</v>
      </c>
      <c r="C4068" s="1">
        <v>3.3398804776607401E-7</v>
      </c>
      <c r="D4068">
        <v>0.60714285714285698</v>
      </c>
      <c r="E4068">
        <v>0.93373493975903599</v>
      </c>
      <c r="F4068">
        <v>0.67142857142857104</v>
      </c>
      <c r="G4068">
        <v>1</v>
      </c>
      <c r="H4068">
        <v>0.9609375</v>
      </c>
      <c r="I4068">
        <v>0.75</v>
      </c>
      <c r="J4068" s="1">
        <v>1</v>
      </c>
      <c r="K4068" t="s">
        <v>23238</v>
      </c>
      <c r="L4068" t="s">
        <v>31380</v>
      </c>
      <c r="M4068" t="s">
        <v>31381</v>
      </c>
    </row>
    <row r="4069" spans="1:13">
      <c r="A4069" s="1" t="s">
        <v>6086</v>
      </c>
      <c r="B4069">
        <v>0</v>
      </c>
      <c r="C4069" s="1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s="1">
        <v>0</v>
      </c>
      <c r="K4069" t="s">
        <v>23239</v>
      </c>
      <c r="L4069" t="s">
        <v>31382</v>
      </c>
      <c r="M4069" t="s">
        <v>31383</v>
      </c>
    </row>
    <row r="4070" spans="1:13">
      <c r="A4070" s="1" t="s">
        <v>6087</v>
      </c>
      <c r="B4070">
        <v>6.0876208130651701E-9</v>
      </c>
      <c r="C4070" s="1">
        <v>8.1359962018770306E-8</v>
      </c>
      <c r="D4070">
        <v>0.97916666666666696</v>
      </c>
      <c r="E4070">
        <v>1</v>
      </c>
      <c r="F4070">
        <v>1</v>
      </c>
      <c r="G4070">
        <v>1</v>
      </c>
      <c r="H4070">
        <v>1</v>
      </c>
      <c r="I4070">
        <v>1</v>
      </c>
      <c r="J4070" s="1">
        <v>0.40909090909090901</v>
      </c>
      <c r="K4070" t="s">
        <v>23238</v>
      </c>
      <c r="L4070" t="s">
        <v>31384</v>
      </c>
      <c r="M4070" t="s">
        <v>31385</v>
      </c>
    </row>
    <row r="4071" spans="1:13">
      <c r="A4071" s="1" t="s">
        <v>6088</v>
      </c>
      <c r="B4071">
        <v>5.16207912638493E-5</v>
      </c>
      <c r="C4071" s="1">
        <v>1.06840294809647E-4</v>
      </c>
      <c r="D4071">
        <v>0.91666666666666696</v>
      </c>
      <c r="E4071">
        <v>1</v>
      </c>
      <c r="F4071">
        <v>0.98159509202453998</v>
      </c>
      <c r="G4071">
        <v>0.28125</v>
      </c>
      <c r="H4071">
        <v>0.93209876543209902</v>
      </c>
      <c r="I4071">
        <v>0.71022727272727304</v>
      </c>
      <c r="J4071" s="1">
        <v>1</v>
      </c>
      <c r="K4071" t="s">
        <v>23241</v>
      </c>
      <c r="L4071" t="s">
        <v>31386</v>
      </c>
      <c r="M4071" t="s">
        <v>31387</v>
      </c>
    </row>
    <row r="4072" spans="1:13">
      <c r="A4072" s="1" t="s">
        <v>6089</v>
      </c>
      <c r="B4072">
        <v>0</v>
      </c>
      <c r="C4072" s="1">
        <v>0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 s="1">
        <v>1</v>
      </c>
      <c r="K4072" t="s">
        <v>23240</v>
      </c>
      <c r="L4072" t="s">
        <v>31388</v>
      </c>
      <c r="M4072" t="s">
        <v>31389</v>
      </c>
    </row>
    <row r="4073" spans="1:13">
      <c r="A4073" s="1" t="s">
        <v>6090</v>
      </c>
      <c r="B4073">
        <v>9.0083943128542703E-7</v>
      </c>
      <c r="C4073" s="1">
        <v>1.5784722041100601E-4</v>
      </c>
      <c r="D4073">
        <v>8.0645161290322606E-2</v>
      </c>
      <c r="E4073">
        <v>0.19318181818181801</v>
      </c>
      <c r="F4073">
        <v>0.167721518987342</v>
      </c>
      <c r="G4073">
        <v>4.1666666666666699E-2</v>
      </c>
      <c r="H4073">
        <v>0.103960396039604</v>
      </c>
      <c r="I4073">
        <v>2.5641025641025599E-2</v>
      </c>
      <c r="J4073" s="1">
        <v>0</v>
      </c>
      <c r="K4073" t="s">
        <v>23237</v>
      </c>
      <c r="L4073" t="s">
        <v>31390</v>
      </c>
      <c r="M4073" t="s">
        <v>31391</v>
      </c>
    </row>
    <row r="4074" spans="1:13">
      <c r="A4074" s="1" t="s">
        <v>6091</v>
      </c>
      <c r="B4074">
        <v>4.5765110016027797E-6</v>
      </c>
      <c r="C4074" s="1">
        <v>3.9220382262058801E-6</v>
      </c>
      <c r="D4074">
        <v>6.25E-2</v>
      </c>
      <c r="E4074">
        <v>2.6041666666666699E-2</v>
      </c>
      <c r="F4074">
        <v>0.18974358974359001</v>
      </c>
      <c r="G4074">
        <v>2.5862068965517199E-2</v>
      </c>
      <c r="H4074">
        <v>7.8947368421052599E-2</v>
      </c>
      <c r="I4074">
        <v>7.1999999999999995E-2</v>
      </c>
      <c r="J4074" s="1">
        <v>9.0909090909090898E-2</v>
      </c>
      <c r="K4074" t="s">
        <v>23238</v>
      </c>
      <c r="L4074" t="s">
        <v>31392</v>
      </c>
      <c r="M4074" t="s">
        <v>31393</v>
      </c>
    </row>
    <row r="4075" spans="1:13">
      <c r="A4075" s="1" t="s">
        <v>6092</v>
      </c>
      <c r="B4075">
        <v>3.3498861646575202E-8</v>
      </c>
      <c r="C4075" s="1">
        <v>1.26637110656972E-8</v>
      </c>
      <c r="D4075">
        <v>1</v>
      </c>
      <c r="E4075">
        <v>1</v>
      </c>
      <c r="F4075">
        <v>1</v>
      </c>
      <c r="G4075">
        <v>1</v>
      </c>
      <c r="H4075">
        <v>0.99358974358974395</v>
      </c>
      <c r="I4075">
        <v>0.987179487179487</v>
      </c>
      <c r="J4075" s="1" t="s">
        <v>23229</v>
      </c>
      <c r="K4075" t="s">
        <v>23241</v>
      </c>
      <c r="L4075" t="s">
        <v>31394</v>
      </c>
      <c r="M4075" t="s">
        <v>31395</v>
      </c>
    </row>
    <row r="4076" spans="1:13">
      <c r="A4076" s="1" t="s">
        <v>6093</v>
      </c>
      <c r="B4076">
        <v>1.4559906543357399E-5</v>
      </c>
      <c r="C4076" s="1">
        <v>5.3118154667614501E-6</v>
      </c>
      <c r="D4076">
        <v>0.18181818181818199</v>
      </c>
      <c r="E4076">
        <v>0.67708333333333304</v>
      </c>
      <c r="F4076">
        <v>0</v>
      </c>
      <c r="G4076">
        <v>0</v>
      </c>
      <c r="H4076">
        <v>0</v>
      </c>
      <c r="I4076">
        <v>0</v>
      </c>
      <c r="J4076" s="1">
        <v>1</v>
      </c>
      <c r="K4076" t="s">
        <v>23241</v>
      </c>
      <c r="L4076" t="s">
        <v>31396</v>
      </c>
      <c r="M4076" t="s">
        <v>31397</v>
      </c>
    </row>
    <row r="4077" spans="1:13">
      <c r="A4077" s="1" t="s">
        <v>6094</v>
      </c>
      <c r="B4077">
        <v>1.03858943693824E-5</v>
      </c>
      <c r="C4077" s="1">
        <v>6.1843737947193402E-6</v>
      </c>
      <c r="D4077">
        <v>0.06</v>
      </c>
      <c r="E4077">
        <v>8.3333333333333297E-3</v>
      </c>
      <c r="F4077">
        <v>3.9215686274509803E-2</v>
      </c>
      <c r="G4077">
        <v>0</v>
      </c>
      <c r="H4077">
        <v>0</v>
      </c>
      <c r="I4077">
        <v>0.1</v>
      </c>
      <c r="J4077" s="1">
        <v>1</v>
      </c>
      <c r="K4077" t="s">
        <v>23239</v>
      </c>
      <c r="L4077" t="s">
        <v>31398</v>
      </c>
      <c r="M4077" t="s">
        <v>31399</v>
      </c>
    </row>
    <row r="4078" spans="1:13">
      <c r="A4078" s="1" t="s">
        <v>6095</v>
      </c>
      <c r="B4078">
        <v>3.6047499679810099E-4</v>
      </c>
      <c r="C4078" s="1">
        <v>1.6836375729484902E-5</v>
      </c>
      <c r="D4078">
        <v>0.828125</v>
      </c>
      <c r="E4078">
        <v>0.63888888888888895</v>
      </c>
      <c r="F4078">
        <v>0.87434554973821998</v>
      </c>
      <c r="G4078">
        <v>0.60638297872340396</v>
      </c>
      <c r="H4078">
        <v>0.82843137254902</v>
      </c>
      <c r="I4078">
        <v>0.76344086021505397</v>
      </c>
      <c r="J4078" s="1">
        <v>1</v>
      </c>
      <c r="K4078" t="s">
        <v>23239</v>
      </c>
      <c r="L4078" t="s">
        <v>31400</v>
      </c>
      <c r="M4078" t="s">
        <v>31401</v>
      </c>
    </row>
    <row r="4079" spans="1:13">
      <c r="A4079" s="1" t="s">
        <v>6096</v>
      </c>
      <c r="B4079">
        <v>0</v>
      </c>
      <c r="C4079" s="1">
        <v>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 s="1">
        <v>0.54545454545454497</v>
      </c>
      <c r="K4079" t="s">
        <v>23241</v>
      </c>
      <c r="L4079" t="s">
        <v>31402</v>
      </c>
      <c r="M4079" t="s">
        <v>31403</v>
      </c>
    </row>
    <row r="4080" spans="1:13">
      <c r="A4080" s="1" t="s">
        <v>6097</v>
      </c>
      <c r="B4080">
        <v>5.1131631118387999E-6</v>
      </c>
      <c r="C4080" s="1">
        <v>2.2149782933261301E-7</v>
      </c>
      <c r="D4080">
        <v>1</v>
      </c>
      <c r="E4080">
        <v>1</v>
      </c>
      <c r="F4080">
        <v>1</v>
      </c>
      <c r="G4080">
        <v>0.984375</v>
      </c>
      <c r="H4080">
        <v>1</v>
      </c>
      <c r="I4080">
        <v>0.88157894736842102</v>
      </c>
      <c r="J4080" s="1">
        <v>1</v>
      </c>
      <c r="K4080" t="s">
        <v>23240</v>
      </c>
      <c r="L4080" t="s">
        <v>31404</v>
      </c>
      <c r="M4080" t="s">
        <v>31405</v>
      </c>
    </row>
    <row r="4081" spans="1:13">
      <c r="A4081" s="1" t="s">
        <v>6098</v>
      </c>
      <c r="B4081">
        <v>2.0284970272885499E-7</v>
      </c>
      <c r="C4081" s="1">
        <v>1.18514754893139E-7</v>
      </c>
      <c r="D4081">
        <v>6.6666666666666693E-2</v>
      </c>
      <c r="E4081">
        <v>0</v>
      </c>
      <c r="F4081">
        <v>4.8387096774193498E-2</v>
      </c>
      <c r="G4081">
        <v>0</v>
      </c>
      <c r="H4081">
        <v>0</v>
      </c>
      <c r="I4081">
        <v>0</v>
      </c>
      <c r="J4081" s="1">
        <v>0</v>
      </c>
      <c r="K4081" t="s">
        <v>23238</v>
      </c>
      <c r="L4081" t="s">
        <v>31406</v>
      </c>
      <c r="M4081" t="s">
        <v>31407</v>
      </c>
    </row>
    <row r="4082" spans="1:13">
      <c r="A4082" s="1" t="s">
        <v>6099</v>
      </c>
      <c r="B4082">
        <v>2.4745231699459601E-5</v>
      </c>
      <c r="C4082" s="1">
        <v>4.2135216328282899E-5</v>
      </c>
      <c r="D4082">
        <v>0.90625</v>
      </c>
      <c r="E4082">
        <v>0.848314606741573</v>
      </c>
      <c r="F4082">
        <v>1</v>
      </c>
      <c r="G4082">
        <v>0.63</v>
      </c>
      <c r="H4082">
        <v>0.93500000000000005</v>
      </c>
      <c r="I4082">
        <v>0.670886075949367</v>
      </c>
      <c r="J4082" s="1">
        <v>1</v>
      </c>
      <c r="K4082" t="s">
        <v>23241</v>
      </c>
      <c r="L4082" t="s">
        <v>31408</v>
      </c>
      <c r="M4082" t="s">
        <v>31409</v>
      </c>
    </row>
    <row r="4083" spans="1:13">
      <c r="A4083" s="1" t="s">
        <v>6100</v>
      </c>
      <c r="B4083">
        <v>3.2640825790556098E-4</v>
      </c>
      <c r="C4083" s="1">
        <v>2.2103492745194899E-5</v>
      </c>
      <c r="D4083">
        <v>0.109375</v>
      </c>
      <c r="E4083">
        <v>0.31578947368421101</v>
      </c>
      <c r="F4083">
        <v>0</v>
      </c>
      <c r="G4083">
        <v>0</v>
      </c>
      <c r="H4083">
        <v>8.8495575221238902E-3</v>
      </c>
      <c r="I4083">
        <v>8.6956521739130401E-3</v>
      </c>
      <c r="J4083" s="1">
        <v>7.1428571428571397E-2</v>
      </c>
      <c r="K4083" t="s">
        <v>23238</v>
      </c>
      <c r="L4083" t="s">
        <v>31410</v>
      </c>
      <c r="M4083" t="s">
        <v>31411</v>
      </c>
    </row>
    <row r="4084" spans="1:13">
      <c r="A4084" s="1" t="s">
        <v>6101</v>
      </c>
      <c r="B4084">
        <v>1.6094037063511601E-6</v>
      </c>
      <c r="C4084" s="1">
        <v>2.18402406865689E-6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0.114285714285714</v>
      </c>
      <c r="J4084" s="1">
        <v>0</v>
      </c>
      <c r="K4084" t="s">
        <v>23241</v>
      </c>
      <c r="L4084" t="s">
        <v>31412</v>
      </c>
      <c r="M4084" t="s">
        <v>31413</v>
      </c>
    </row>
    <row r="4085" spans="1:13">
      <c r="A4085" s="1" t="s">
        <v>6102</v>
      </c>
      <c r="B4085">
        <v>4.7921385527012703E-5</v>
      </c>
      <c r="C4085" s="1">
        <v>1.8261977103503099E-5</v>
      </c>
      <c r="D4085">
        <v>0.94642857142857095</v>
      </c>
      <c r="E4085">
        <v>0.92500000000000004</v>
      </c>
      <c r="F4085">
        <v>0.917241379310345</v>
      </c>
      <c r="G4085">
        <v>1</v>
      </c>
      <c r="H4085">
        <v>0.99090909090909096</v>
      </c>
      <c r="I4085">
        <v>0.88461538461538503</v>
      </c>
      <c r="J4085" s="1">
        <v>1</v>
      </c>
      <c r="K4085" t="s">
        <v>23240</v>
      </c>
      <c r="L4085" t="s">
        <v>31414</v>
      </c>
      <c r="M4085" t="s">
        <v>31415</v>
      </c>
    </row>
    <row r="4086" spans="1:13">
      <c r="A4086" s="1" t="s">
        <v>6103</v>
      </c>
      <c r="B4086">
        <v>2.25326132707367E-7</v>
      </c>
      <c r="C4086" s="1">
        <v>8.7523212236685401E-9</v>
      </c>
      <c r="D4086">
        <v>0.984375</v>
      </c>
      <c r="E4086">
        <v>1</v>
      </c>
      <c r="F4086">
        <v>0.99740932642487001</v>
      </c>
      <c r="G4086">
        <v>1</v>
      </c>
      <c r="H4086">
        <v>0.99557522123893805</v>
      </c>
      <c r="I4086">
        <v>1</v>
      </c>
      <c r="J4086" s="1">
        <v>0.81818181818181801</v>
      </c>
      <c r="K4086" t="s">
        <v>23241</v>
      </c>
      <c r="L4086" t="s">
        <v>31416</v>
      </c>
      <c r="M4086" t="s">
        <v>31417</v>
      </c>
    </row>
    <row r="4087" spans="1:13">
      <c r="A4087" s="1" t="s">
        <v>6104</v>
      </c>
      <c r="B4087">
        <v>6.5516003085924004E-6</v>
      </c>
      <c r="C4087" s="1">
        <v>5.1114580511354603E-7</v>
      </c>
      <c r="D4087">
        <v>0.27272727272727298</v>
      </c>
      <c r="E4087">
        <v>2.27272727272727E-2</v>
      </c>
      <c r="F4087">
        <v>5.5555555555555601E-3</v>
      </c>
      <c r="G4087">
        <v>0</v>
      </c>
      <c r="H4087">
        <v>0</v>
      </c>
      <c r="I4087">
        <v>0</v>
      </c>
      <c r="J4087" s="1" t="s">
        <v>23229</v>
      </c>
      <c r="K4087" t="s">
        <v>23241</v>
      </c>
      <c r="L4087" t="s">
        <v>31418</v>
      </c>
      <c r="M4087" t="s">
        <v>31419</v>
      </c>
    </row>
    <row r="4088" spans="1:13">
      <c r="A4088" s="1" t="s">
        <v>6105</v>
      </c>
      <c r="B4088">
        <v>2.6386567792707002E-7</v>
      </c>
      <c r="C4088" s="1">
        <v>2.9389895211850802E-5</v>
      </c>
      <c r="D4088">
        <v>1</v>
      </c>
      <c r="E4088">
        <v>0.99479166666666696</v>
      </c>
      <c r="F4088">
        <v>0.994871794871795</v>
      </c>
      <c r="G4088">
        <v>0.99074074074074103</v>
      </c>
      <c r="H4088">
        <v>0.95982142857142905</v>
      </c>
      <c r="I4088">
        <v>0.94017094017094005</v>
      </c>
      <c r="J4088" s="1">
        <v>0.95454545454545503</v>
      </c>
      <c r="K4088" t="s">
        <v>23238</v>
      </c>
      <c r="L4088" t="s">
        <v>31420</v>
      </c>
      <c r="M4088" t="s">
        <v>31421</v>
      </c>
    </row>
    <row r="4089" spans="1:13">
      <c r="A4089" s="1" t="s">
        <v>6106</v>
      </c>
      <c r="B4089">
        <v>1.6253952268280701E-4</v>
      </c>
      <c r="C4089" s="1">
        <v>2.3345591663554802E-6</v>
      </c>
      <c r="D4089">
        <v>0.17857142857142899</v>
      </c>
      <c r="E4089">
        <v>0.41358024691357997</v>
      </c>
      <c r="F4089">
        <v>0</v>
      </c>
      <c r="G4089">
        <v>0</v>
      </c>
      <c r="H4089">
        <v>5.0561797752809001E-2</v>
      </c>
      <c r="I4089">
        <v>9.4827586206896505E-2</v>
      </c>
      <c r="J4089" s="1">
        <v>0</v>
      </c>
      <c r="K4089" t="s">
        <v>23238</v>
      </c>
      <c r="L4089" t="s">
        <v>31422</v>
      </c>
      <c r="M4089" t="s">
        <v>31423</v>
      </c>
    </row>
    <row r="4090" spans="1:13">
      <c r="A4090" s="1" t="s">
        <v>6107</v>
      </c>
      <c r="B4090">
        <v>8.7268666515913805E-7</v>
      </c>
      <c r="C4090" s="1">
        <v>1.5233602910226901E-6</v>
      </c>
      <c r="D4090">
        <v>0</v>
      </c>
      <c r="E4090">
        <v>5.2631578947368403E-3</v>
      </c>
      <c r="F4090">
        <v>0</v>
      </c>
      <c r="G4090">
        <v>2.6315789473684199E-2</v>
      </c>
      <c r="H4090">
        <v>0</v>
      </c>
      <c r="I4090">
        <v>4.7008547008547001E-2</v>
      </c>
      <c r="J4090" s="1">
        <v>0</v>
      </c>
      <c r="K4090" t="s">
        <v>23241</v>
      </c>
      <c r="L4090" t="s">
        <v>31424</v>
      </c>
      <c r="M4090" t="s">
        <v>31425</v>
      </c>
    </row>
    <row r="4091" spans="1:13">
      <c r="A4091" s="1" t="s">
        <v>6108</v>
      </c>
      <c r="B4091">
        <v>3.5299179649249799E-8</v>
      </c>
      <c r="C4091" s="1">
        <v>3.72871748666657E-5</v>
      </c>
      <c r="D4091">
        <v>1</v>
      </c>
      <c r="E4091">
        <v>1</v>
      </c>
      <c r="F4091">
        <v>1</v>
      </c>
      <c r="G4091">
        <v>0.86111111111111105</v>
      </c>
      <c r="H4091">
        <v>0.97321428571428603</v>
      </c>
      <c r="I4091">
        <v>0.917721518987342</v>
      </c>
      <c r="J4091" s="1" t="s">
        <v>23229</v>
      </c>
      <c r="K4091" t="s">
        <v>23238</v>
      </c>
      <c r="L4091" t="s">
        <v>31426</v>
      </c>
      <c r="M4091" t="s">
        <v>31427</v>
      </c>
    </row>
    <row r="4092" spans="1:13">
      <c r="A4092" s="1" t="s">
        <v>6109</v>
      </c>
      <c r="B4092">
        <v>2.8831832170146801E-6</v>
      </c>
      <c r="C4092" s="1">
        <v>1.21955270427855E-5</v>
      </c>
      <c r="D4092">
        <v>0.98333333333333295</v>
      </c>
      <c r="E4092">
        <v>0.99315068493150704</v>
      </c>
      <c r="F4092">
        <v>0.95</v>
      </c>
      <c r="G4092">
        <v>1</v>
      </c>
      <c r="H4092">
        <v>1</v>
      </c>
      <c r="I4092">
        <v>1</v>
      </c>
      <c r="J4092" s="1" t="s">
        <v>23229</v>
      </c>
      <c r="K4092" t="s">
        <v>23238</v>
      </c>
      <c r="L4092" t="s">
        <v>31428</v>
      </c>
      <c r="M4092" t="s">
        <v>31429</v>
      </c>
    </row>
    <row r="4093" spans="1:13">
      <c r="A4093" s="1" t="s">
        <v>6110</v>
      </c>
      <c r="B4093">
        <v>8.9253744639332597E-5</v>
      </c>
      <c r="C4093" s="1">
        <v>4.3177386725103101E-6</v>
      </c>
      <c r="D4093">
        <v>0</v>
      </c>
      <c r="E4093">
        <v>0.11038961038961</v>
      </c>
      <c r="F4093">
        <v>9.1743119266055103E-3</v>
      </c>
      <c r="G4093">
        <v>8.3333333333333301E-2</v>
      </c>
      <c r="H4093">
        <v>1.9607843137254902E-2</v>
      </c>
      <c r="I4093">
        <v>1.0869565217391301E-2</v>
      </c>
      <c r="J4093" s="1" t="s">
        <v>23229</v>
      </c>
      <c r="K4093" t="s">
        <v>23240</v>
      </c>
      <c r="L4093" t="s">
        <v>31430</v>
      </c>
      <c r="M4093" t="s">
        <v>31431</v>
      </c>
    </row>
    <row r="4094" spans="1:13">
      <c r="A4094" s="1" t="s">
        <v>6111</v>
      </c>
      <c r="B4094">
        <v>1.51218689974153E-6</v>
      </c>
      <c r="C4094" s="1">
        <v>1.92970131261309E-8</v>
      </c>
      <c r="D4094">
        <v>0.73684210526315796</v>
      </c>
      <c r="E4094">
        <v>0.892405063291139</v>
      </c>
      <c r="F4094">
        <v>0.97761194029850795</v>
      </c>
      <c r="G4094">
        <v>1</v>
      </c>
      <c r="H4094">
        <v>0.97540983606557397</v>
      </c>
      <c r="I4094">
        <v>1</v>
      </c>
      <c r="J4094" s="1" t="s">
        <v>23229</v>
      </c>
      <c r="K4094" t="s">
        <v>23238</v>
      </c>
      <c r="L4094" t="s">
        <v>31432</v>
      </c>
      <c r="M4094" t="s">
        <v>31433</v>
      </c>
    </row>
    <row r="4095" spans="1:13">
      <c r="A4095" s="1" t="s">
        <v>6112</v>
      </c>
      <c r="B4095">
        <v>1.9215858079102099E-4</v>
      </c>
      <c r="C4095" s="1">
        <v>3.3153935302199499E-4</v>
      </c>
      <c r="D4095">
        <v>0.32258064516128998</v>
      </c>
      <c r="E4095">
        <v>0.62307692307692297</v>
      </c>
      <c r="F4095">
        <v>0.48235294117647098</v>
      </c>
      <c r="G4095">
        <v>1</v>
      </c>
      <c r="H4095">
        <v>0.98529411764705899</v>
      </c>
      <c r="I4095">
        <v>0.94565217391304301</v>
      </c>
      <c r="J4095" s="1" t="s">
        <v>23229</v>
      </c>
      <c r="K4095" t="s">
        <v>23241</v>
      </c>
      <c r="L4095" t="s">
        <v>31434</v>
      </c>
      <c r="M4095" t="s">
        <v>31435</v>
      </c>
    </row>
    <row r="4096" spans="1:13">
      <c r="A4096" s="1" t="s">
        <v>6113</v>
      </c>
      <c r="B4096">
        <v>7.5212347063116701E-4</v>
      </c>
      <c r="C4096" s="1">
        <v>8.8949341742352995E-5</v>
      </c>
      <c r="D4096">
        <v>0.55000000000000004</v>
      </c>
      <c r="E4096">
        <v>0.11413043478260899</v>
      </c>
      <c r="F4096">
        <v>0.44358974358974401</v>
      </c>
      <c r="G4096">
        <v>0.41071428571428598</v>
      </c>
      <c r="H4096">
        <v>0.20089285714285701</v>
      </c>
      <c r="I4096">
        <v>0.43913043478260899</v>
      </c>
      <c r="J4096" s="1">
        <v>0</v>
      </c>
      <c r="K4096" t="s">
        <v>23238</v>
      </c>
      <c r="L4096" t="s">
        <v>31436</v>
      </c>
      <c r="M4096" t="s">
        <v>31437</v>
      </c>
    </row>
    <row r="4097" spans="1:13">
      <c r="A4097" s="1" t="s">
        <v>6114</v>
      </c>
      <c r="B4097">
        <v>7.1126401884465698E-5</v>
      </c>
      <c r="C4097" s="1">
        <v>2.7660768698462301E-5</v>
      </c>
      <c r="D4097">
        <v>0.484375</v>
      </c>
      <c r="E4097">
        <v>0.66463414634146301</v>
      </c>
      <c r="F4097">
        <v>0.74687499999999996</v>
      </c>
      <c r="G4097">
        <v>6.6666666666666693E-2</v>
      </c>
      <c r="H4097">
        <v>0.67567567567567599</v>
      </c>
      <c r="I4097">
        <v>0.29032258064516098</v>
      </c>
      <c r="J4097" s="1" t="s">
        <v>23229</v>
      </c>
      <c r="K4097" t="s">
        <v>23239</v>
      </c>
      <c r="L4097" t="s">
        <v>31438</v>
      </c>
      <c r="M4097" t="s">
        <v>31439</v>
      </c>
    </row>
    <row r="4098" spans="1:13">
      <c r="A4098" s="1" t="s">
        <v>6115</v>
      </c>
      <c r="B4098">
        <v>2.7239094926779399E-7</v>
      </c>
      <c r="C4098" s="1">
        <v>2.47561323847845E-7</v>
      </c>
      <c r="D4098">
        <v>1</v>
      </c>
      <c r="E4098">
        <v>1</v>
      </c>
      <c r="F4098">
        <v>1</v>
      </c>
      <c r="G4098">
        <v>0.68055555555555602</v>
      </c>
      <c r="H4098">
        <v>0.99090909090909096</v>
      </c>
      <c r="I4098">
        <v>0.92574257425742601</v>
      </c>
      <c r="J4098" s="1">
        <v>1</v>
      </c>
      <c r="K4098" t="s">
        <v>23239</v>
      </c>
      <c r="L4098" t="s">
        <v>31440</v>
      </c>
      <c r="M4098" t="s">
        <v>31441</v>
      </c>
    </row>
    <row r="4099" spans="1:13">
      <c r="A4099" s="1" t="s">
        <v>6116</v>
      </c>
      <c r="B4099">
        <v>1.4497989467071999E-5</v>
      </c>
      <c r="C4099" s="1">
        <v>1.0576219981877E-4</v>
      </c>
      <c r="D4099">
        <v>0.890625</v>
      </c>
      <c r="E4099">
        <v>0.9382022471910112</v>
      </c>
      <c r="F4099">
        <v>0.98055555555555562</v>
      </c>
      <c r="G4099">
        <v>0.93478260869565222</v>
      </c>
      <c r="H4099">
        <v>0.90853658536585369</v>
      </c>
      <c r="I4099">
        <v>0.83928571428571397</v>
      </c>
      <c r="J4099" s="1" t="s">
        <v>23229</v>
      </c>
      <c r="K4099" t="s">
        <v>23245</v>
      </c>
      <c r="L4099" t="s">
        <v>31442</v>
      </c>
      <c r="M4099" t="s">
        <v>31443</v>
      </c>
    </row>
    <row r="4100" spans="1:13">
      <c r="A4100" s="1" t="s">
        <v>6117</v>
      </c>
      <c r="B4100">
        <v>1.28883428951918E-6</v>
      </c>
      <c r="C4100" s="1">
        <v>1.11712161465548E-5</v>
      </c>
      <c r="D4100">
        <v>1</v>
      </c>
      <c r="E4100">
        <v>1</v>
      </c>
      <c r="F4100">
        <v>1</v>
      </c>
      <c r="G4100">
        <v>0.6</v>
      </c>
      <c r="H4100">
        <v>0.98989898989898994</v>
      </c>
      <c r="I4100">
        <v>0.85820895522388096</v>
      </c>
      <c r="J4100" s="1">
        <v>1</v>
      </c>
      <c r="K4100" t="s">
        <v>23239</v>
      </c>
      <c r="L4100" t="s">
        <v>31444</v>
      </c>
      <c r="M4100" t="s">
        <v>31445</v>
      </c>
    </row>
    <row r="4101" spans="1:13">
      <c r="A4101" s="1" t="s">
        <v>6118</v>
      </c>
      <c r="B4101">
        <v>3.9430588843170702E-7</v>
      </c>
      <c r="C4101" s="1">
        <v>4.4226164981868901E-8</v>
      </c>
      <c r="D4101">
        <v>0.967741935483871</v>
      </c>
      <c r="E4101">
        <v>0.99397590361445798</v>
      </c>
      <c r="F4101">
        <v>0.99650349650349601</v>
      </c>
      <c r="G4101">
        <v>1</v>
      </c>
      <c r="H4101">
        <v>1</v>
      </c>
      <c r="I4101">
        <v>1</v>
      </c>
      <c r="J4101" s="1">
        <v>1</v>
      </c>
      <c r="K4101" t="s">
        <v>23238</v>
      </c>
      <c r="L4101" t="s">
        <v>31446</v>
      </c>
      <c r="M4101" t="s">
        <v>31447</v>
      </c>
    </row>
    <row r="4102" spans="1:13">
      <c r="A4102" s="1" t="s">
        <v>6119</v>
      </c>
      <c r="B4102">
        <v>9.4625438557687395E-5</v>
      </c>
      <c r="C4102" s="1">
        <v>1.9957260346454399E-5</v>
      </c>
      <c r="D4102">
        <v>0.171875</v>
      </c>
      <c r="E4102">
        <v>0.55681818181818199</v>
      </c>
      <c r="F4102">
        <v>0.10695187165775399</v>
      </c>
      <c r="G4102">
        <v>0</v>
      </c>
      <c r="H4102">
        <v>2.74725274725275E-2</v>
      </c>
      <c r="I4102">
        <v>7.7586206896551699E-2</v>
      </c>
      <c r="J4102" s="1">
        <v>0.05</v>
      </c>
      <c r="K4102" t="s">
        <v>23238</v>
      </c>
      <c r="L4102" t="s">
        <v>31448</v>
      </c>
      <c r="M4102" t="s">
        <v>31449</v>
      </c>
    </row>
    <row r="4103" spans="1:13">
      <c r="A4103" s="1" t="s">
        <v>6120</v>
      </c>
      <c r="B4103">
        <v>1.6518222063004398E-5</v>
      </c>
      <c r="C4103" s="1">
        <v>1.94789827543392E-5</v>
      </c>
      <c r="D4103">
        <v>0.1</v>
      </c>
      <c r="E4103">
        <v>0.122340425531915</v>
      </c>
      <c r="F4103">
        <v>0.20486111111111099</v>
      </c>
      <c r="G4103">
        <v>3.4482758620689703E-2</v>
      </c>
      <c r="H4103">
        <v>0.13207547169811301</v>
      </c>
      <c r="I4103">
        <v>1.7857142857142901E-2</v>
      </c>
      <c r="J4103" s="1" t="s">
        <v>23229</v>
      </c>
      <c r="K4103" t="s">
        <v>23238</v>
      </c>
      <c r="L4103" t="s">
        <v>31450</v>
      </c>
      <c r="M4103" t="s">
        <v>31451</v>
      </c>
    </row>
    <row r="4104" spans="1:13">
      <c r="A4104" s="1" t="s">
        <v>6121</v>
      </c>
      <c r="B4104">
        <v>8.9237685157352105E-5</v>
      </c>
      <c r="C4104" s="1">
        <v>1.09204100205963E-4</v>
      </c>
      <c r="D4104">
        <v>0</v>
      </c>
      <c r="E4104">
        <v>0</v>
      </c>
      <c r="F4104">
        <v>0.388198757763975</v>
      </c>
      <c r="G4104">
        <v>0</v>
      </c>
      <c r="H4104">
        <v>0</v>
      </c>
      <c r="I4104">
        <v>0</v>
      </c>
      <c r="J4104" s="1" t="s">
        <v>23229</v>
      </c>
      <c r="K4104" t="s">
        <v>23241</v>
      </c>
      <c r="L4104" t="s">
        <v>31452</v>
      </c>
      <c r="M4104" t="s">
        <v>31453</v>
      </c>
    </row>
    <row r="4105" spans="1:13">
      <c r="A4105" s="1" t="s">
        <v>6122</v>
      </c>
      <c r="B4105">
        <v>9.2272357923924195E-9</v>
      </c>
      <c r="C4105" s="1">
        <v>8.1007424499008298E-7</v>
      </c>
      <c r="D4105">
        <v>0</v>
      </c>
      <c r="E4105">
        <v>0</v>
      </c>
      <c r="F4105">
        <v>0</v>
      </c>
      <c r="G4105">
        <v>0</v>
      </c>
      <c r="H4105">
        <v>2.8571428571428598E-2</v>
      </c>
      <c r="I4105">
        <v>6.25E-2</v>
      </c>
      <c r="J4105" s="1">
        <v>0</v>
      </c>
      <c r="K4105" t="s">
        <v>23238</v>
      </c>
      <c r="L4105" t="s">
        <v>31454</v>
      </c>
      <c r="M4105" t="s">
        <v>31455</v>
      </c>
    </row>
    <row r="4106" spans="1:13">
      <c r="A4106" s="1" t="s">
        <v>6123</v>
      </c>
      <c r="B4106">
        <v>7.3973685768365101E-9</v>
      </c>
      <c r="C4106" s="1">
        <v>2.7640031740817599E-5</v>
      </c>
      <c r="D4106">
        <v>1</v>
      </c>
      <c r="E4106">
        <v>0.99479166666666696</v>
      </c>
      <c r="F4106">
        <v>0.99726775956284197</v>
      </c>
      <c r="G4106">
        <v>0.99137931034482796</v>
      </c>
      <c r="H4106">
        <v>0.99561403508771895</v>
      </c>
      <c r="I4106">
        <v>0.89754098360655699</v>
      </c>
      <c r="J4106" s="1">
        <v>0.95454545454545503</v>
      </c>
      <c r="K4106" t="s">
        <v>23238</v>
      </c>
      <c r="L4106" t="s">
        <v>31456</v>
      </c>
      <c r="M4106" t="s">
        <v>31457</v>
      </c>
    </row>
    <row r="4107" spans="1:13">
      <c r="A4107" s="1" t="s">
        <v>6124</v>
      </c>
      <c r="B4107">
        <v>2.82339039061848E-7</v>
      </c>
      <c r="C4107" s="1">
        <v>7.3209373792209297E-6</v>
      </c>
      <c r="D4107">
        <v>0.98275862068965503</v>
      </c>
      <c r="E4107">
        <v>0.87195121951219501</v>
      </c>
      <c r="F4107">
        <v>1</v>
      </c>
      <c r="G4107">
        <v>1</v>
      </c>
      <c r="H4107">
        <v>1</v>
      </c>
      <c r="I4107">
        <v>0.91228070175438603</v>
      </c>
      <c r="J4107" s="1">
        <v>1</v>
      </c>
      <c r="K4107" t="s">
        <v>23241</v>
      </c>
      <c r="L4107" t="s">
        <v>31458</v>
      </c>
      <c r="M4107" t="s">
        <v>31459</v>
      </c>
    </row>
    <row r="4108" spans="1:13">
      <c r="A4108" s="1" t="s">
        <v>6125</v>
      </c>
      <c r="B4108">
        <v>4.8505845262874502E-5</v>
      </c>
      <c r="C4108" s="1">
        <v>3.5276923981734199E-4</v>
      </c>
      <c r="D4108">
        <v>0.29032258064516098</v>
      </c>
      <c r="E4108">
        <v>0.46195652173912999</v>
      </c>
      <c r="F4108">
        <v>0.226315789473684</v>
      </c>
      <c r="G4108">
        <v>0.2</v>
      </c>
      <c r="H4108">
        <v>0.13020833333333301</v>
      </c>
      <c r="I4108">
        <v>0.246753246753247</v>
      </c>
      <c r="J4108" s="1">
        <v>0</v>
      </c>
      <c r="K4108" t="s">
        <v>23237</v>
      </c>
      <c r="L4108" t="s">
        <v>31460</v>
      </c>
      <c r="M4108" t="s">
        <v>31461</v>
      </c>
    </row>
    <row r="4109" spans="1:13">
      <c r="A4109" s="1" t="s">
        <v>6126</v>
      </c>
      <c r="B4109">
        <v>1.70622012752116E-6</v>
      </c>
      <c r="C4109" s="1">
        <v>1.8152641180120599E-5</v>
      </c>
      <c r="D4109">
        <v>0.90625</v>
      </c>
      <c r="E4109">
        <v>0.81481481481481499</v>
      </c>
      <c r="F4109">
        <v>0.90066225165562896</v>
      </c>
      <c r="G4109">
        <v>1</v>
      </c>
      <c r="H4109">
        <v>0.99275362318840599</v>
      </c>
      <c r="I4109">
        <v>0.92857142857142905</v>
      </c>
      <c r="J4109" s="1">
        <v>1</v>
      </c>
      <c r="K4109" t="s">
        <v>23239</v>
      </c>
      <c r="L4109" t="s">
        <v>31462</v>
      </c>
      <c r="M4109" t="s">
        <v>31463</v>
      </c>
    </row>
    <row r="4110" spans="1:13">
      <c r="A4110" s="1" t="s">
        <v>6127</v>
      </c>
      <c r="B4110">
        <v>6.3178747968498496E-5</v>
      </c>
      <c r="C4110" s="1">
        <v>9.1803712365543102E-5</v>
      </c>
      <c r="D4110">
        <v>0.77586206896551702</v>
      </c>
      <c r="E4110">
        <v>0.78205128205128205</v>
      </c>
      <c r="F4110">
        <v>0.671597633136095</v>
      </c>
      <c r="G4110">
        <v>0.66249999999999998</v>
      </c>
      <c r="H4110">
        <v>0.44505494505494497</v>
      </c>
      <c r="I4110">
        <v>0.64285714285714302</v>
      </c>
      <c r="J4110" s="1">
        <v>1</v>
      </c>
      <c r="K4110" t="s">
        <v>23238</v>
      </c>
      <c r="L4110" t="s">
        <v>31464</v>
      </c>
      <c r="M4110" t="s">
        <v>31465</v>
      </c>
    </row>
    <row r="4111" spans="1:13">
      <c r="A4111" s="1" t="s">
        <v>6128</v>
      </c>
      <c r="B4111">
        <v>7.2771086210423796E-6</v>
      </c>
      <c r="C4111" s="1">
        <v>1.46619941165104E-6</v>
      </c>
      <c r="D4111">
        <v>4.6875E-2</v>
      </c>
      <c r="E4111">
        <v>2.1276595744680899E-2</v>
      </c>
      <c r="F4111">
        <v>3.6458333333333301E-2</v>
      </c>
      <c r="G4111">
        <v>4.7619047619047603E-2</v>
      </c>
      <c r="H4111">
        <v>0.173913043478261</v>
      </c>
      <c r="I4111">
        <v>5.1724137931034503E-2</v>
      </c>
      <c r="J4111" s="1">
        <v>4.5454545454545497E-2</v>
      </c>
      <c r="K4111" t="s">
        <v>23238</v>
      </c>
      <c r="L4111" t="s">
        <v>31466</v>
      </c>
      <c r="M4111" t="s">
        <v>31467</v>
      </c>
    </row>
    <row r="4112" spans="1:13">
      <c r="A4112" s="1" t="s">
        <v>6129</v>
      </c>
      <c r="B4112">
        <v>4.9021234158180398E-5</v>
      </c>
      <c r="C4112" s="1">
        <v>5.2371319521064599E-5</v>
      </c>
      <c r="D4112">
        <v>0.90625</v>
      </c>
      <c r="E4112">
        <v>0.97368421052631604</v>
      </c>
      <c r="F4112">
        <v>0.85384615384615403</v>
      </c>
      <c r="G4112">
        <v>0.86206896551724099</v>
      </c>
      <c r="H4112">
        <v>0.79702970297029696</v>
      </c>
      <c r="I4112">
        <v>0.59243697478991597</v>
      </c>
      <c r="J4112" s="1" t="s">
        <v>23229</v>
      </c>
      <c r="K4112" t="s">
        <v>23241</v>
      </c>
      <c r="L4112" t="s">
        <v>31468</v>
      </c>
      <c r="M4112" t="s">
        <v>31469</v>
      </c>
    </row>
    <row r="4113" spans="1:13">
      <c r="A4113" s="1" t="s">
        <v>6130</v>
      </c>
      <c r="B4113">
        <v>5.1014955075992098E-6</v>
      </c>
      <c r="C4113" s="1">
        <v>1.6396833430210601E-5</v>
      </c>
      <c r="D4113">
        <v>0</v>
      </c>
      <c r="E4113">
        <v>0</v>
      </c>
      <c r="F4113">
        <v>6.8493150684931503E-3</v>
      </c>
      <c r="G4113">
        <v>0.578125</v>
      </c>
      <c r="H4113">
        <v>2.3076923076923099E-2</v>
      </c>
      <c r="I4113">
        <v>0.33333333333333298</v>
      </c>
      <c r="J4113" s="1">
        <v>0</v>
      </c>
      <c r="K4113" t="s">
        <v>23242</v>
      </c>
      <c r="L4113" t="s">
        <v>31470</v>
      </c>
      <c r="M4113" t="s">
        <v>31471</v>
      </c>
    </row>
    <row r="4114" spans="1:13">
      <c r="A4114" s="1" t="s">
        <v>6131</v>
      </c>
      <c r="B4114">
        <v>8.1454415842020095E-4</v>
      </c>
      <c r="C4114" s="1">
        <v>7.8334675832257204E-7</v>
      </c>
      <c r="D4114">
        <v>0.40625</v>
      </c>
      <c r="E4114">
        <v>0.88829787234042601</v>
      </c>
      <c r="F4114">
        <v>0.29487179487179499</v>
      </c>
      <c r="G4114">
        <v>0.25</v>
      </c>
      <c r="H4114">
        <v>0.53773584905660399</v>
      </c>
      <c r="I4114">
        <v>0.33516483516483497</v>
      </c>
      <c r="J4114" s="1" t="s">
        <v>23229</v>
      </c>
      <c r="K4114" t="s">
        <v>23238</v>
      </c>
      <c r="L4114" t="s">
        <v>31472</v>
      </c>
      <c r="M4114" t="s">
        <v>31473</v>
      </c>
    </row>
    <row r="4115" spans="1:13">
      <c r="A4115" s="1" t="s">
        <v>6132</v>
      </c>
      <c r="B4115">
        <v>9.4518437168659201E-7</v>
      </c>
      <c r="C4115" s="1">
        <v>1.9297477477843699E-6</v>
      </c>
      <c r="D4115">
        <v>0.84482758620689702</v>
      </c>
      <c r="E4115">
        <v>0.762820512820513</v>
      </c>
      <c r="F4115">
        <v>0.67256637168141598</v>
      </c>
      <c r="G4115">
        <v>0.96875</v>
      </c>
      <c r="H4115">
        <v>0.8671875</v>
      </c>
      <c r="I4115">
        <v>0.77083333333333304</v>
      </c>
      <c r="J4115" s="1">
        <v>1</v>
      </c>
      <c r="K4115" t="s">
        <v>23237</v>
      </c>
      <c r="L4115" t="s">
        <v>31474</v>
      </c>
      <c r="M4115" t="s">
        <v>31475</v>
      </c>
    </row>
    <row r="4116" spans="1:13">
      <c r="A4116" s="1" t="s">
        <v>6133</v>
      </c>
      <c r="B4116">
        <v>7.6688988296592101E-5</v>
      </c>
      <c r="C4116" s="1">
        <v>2.77696797421105E-5</v>
      </c>
      <c r="D4116">
        <v>0.82692307692307698</v>
      </c>
      <c r="E4116">
        <v>0.42465753424657499</v>
      </c>
      <c r="F4116">
        <v>0.78273809523809501</v>
      </c>
      <c r="G4116">
        <v>0.67857142857142905</v>
      </c>
      <c r="H4116">
        <v>0.86585365853658502</v>
      </c>
      <c r="I4116">
        <v>0.72972972972973005</v>
      </c>
      <c r="J4116" s="1">
        <v>1</v>
      </c>
      <c r="K4116" t="s">
        <v>23238</v>
      </c>
      <c r="L4116" t="s">
        <v>31476</v>
      </c>
      <c r="M4116" t="s">
        <v>31477</v>
      </c>
    </row>
    <row r="4117" spans="1:13">
      <c r="A4117" s="1" t="s">
        <v>6134</v>
      </c>
      <c r="B4117">
        <v>8.8659163398740298E-6</v>
      </c>
      <c r="C4117" s="1">
        <v>2.3653783117182099E-6</v>
      </c>
      <c r="D4117">
        <v>1</v>
      </c>
      <c r="E4117">
        <v>0.83734939759036098</v>
      </c>
      <c r="F4117">
        <v>0.99528301886792403</v>
      </c>
      <c r="G4117">
        <v>1</v>
      </c>
      <c r="H4117">
        <v>1</v>
      </c>
      <c r="I4117">
        <v>1</v>
      </c>
      <c r="J4117" s="1">
        <v>1</v>
      </c>
      <c r="K4117" t="s">
        <v>23238</v>
      </c>
      <c r="L4117" t="s">
        <v>31478</v>
      </c>
      <c r="M4117" t="s">
        <v>31479</v>
      </c>
    </row>
    <row r="4118" spans="1:13">
      <c r="A4118" s="1" t="s">
        <v>6135</v>
      </c>
      <c r="B4118">
        <v>3.04140319131124E-7</v>
      </c>
      <c r="C4118" s="1">
        <v>4.1500521719523201E-7</v>
      </c>
      <c r="D4118">
        <v>0.92592592592592604</v>
      </c>
      <c r="E4118">
        <v>1</v>
      </c>
      <c r="F4118">
        <v>1</v>
      </c>
      <c r="G4118">
        <v>0.97222222222222199</v>
      </c>
      <c r="H4118">
        <v>0.99275362318840599</v>
      </c>
      <c r="I4118">
        <v>0.98148148148148195</v>
      </c>
      <c r="J4118" s="1">
        <v>1</v>
      </c>
      <c r="K4118" t="s">
        <v>23241</v>
      </c>
      <c r="L4118" t="s">
        <v>31480</v>
      </c>
      <c r="M4118" t="s">
        <v>31481</v>
      </c>
    </row>
    <row r="4119" spans="1:13">
      <c r="A4119" s="1" t="s">
        <v>6136</v>
      </c>
      <c r="B4119">
        <v>1.0523118420621801E-6</v>
      </c>
      <c r="C4119" s="1">
        <v>2.2887955428404E-6</v>
      </c>
      <c r="D4119">
        <v>1</v>
      </c>
      <c r="E4119">
        <v>1</v>
      </c>
      <c r="F4119">
        <v>0.99729729729729699</v>
      </c>
      <c r="G4119">
        <v>1</v>
      </c>
      <c r="H4119">
        <v>1</v>
      </c>
      <c r="I4119">
        <v>0.967592592592593</v>
      </c>
      <c r="J4119" s="1" t="s">
        <v>23229</v>
      </c>
      <c r="K4119" t="s">
        <v>23238</v>
      </c>
      <c r="L4119" t="s">
        <v>31482</v>
      </c>
      <c r="M4119" t="s">
        <v>31483</v>
      </c>
    </row>
    <row r="4120" spans="1:13">
      <c r="A4120" s="1" t="s">
        <v>6137</v>
      </c>
      <c r="B4120">
        <v>5.7424513563910199E-6</v>
      </c>
      <c r="C4120" s="1">
        <v>8.7617791530307107E-6</v>
      </c>
      <c r="D4120">
        <v>1</v>
      </c>
      <c r="E4120">
        <v>1</v>
      </c>
      <c r="F4120">
        <v>0.89627659574468099</v>
      </c>
      <c r="G4120">
        <v>1</v>
      </c>
      <c r="H4120">
        <v>0.85106382978723405</v>
      </c>
      <c r="I4120">
        <v>0.92253521126760596</v>
      </c>
      <c r="J4120" s="1">
        <v>1</v>
      </c>
      <c r="K4120" t="s">
        <v>23238</v>
      </c>
      <c r="L4120" t="s">
        <v>31484</v>
      </c>
      <c r="M4120" t="s">
        <v>31485</v>
      </c>
    </row>
    <row r="4121" spans="1:13">
      <c r="A4121" s="1" t="s">
        <v>6138</v>
      </c>
      <c r="B4121">
        <v>1.1652133709485E-6</v>
      </c>
      <c r="C4121" s="1">
        <v>6.4201355927949695E-7</v>
      </c>
      <c r="D4121">
        <v>0</v>
      </c>
      <c r="E4121">
        <v>0</v>
      </c>
      <c r="F4121">
        <v>0</v>
      </c>
      <c r="G4121">
        <v>0.25581395348837199</v>
      </c>
      <c r="H4121">
        <v>0</v>
      </c>
      <c r="I4121">
        <v>0</v>
      </c>
      <c r="J4121" s="1">
        <v>0</v>
      </c>
      <c r="K4121" t="s">
        <v>23237</v>
      </c>
      <c r="L4121" t="s">
        <v>31486</v>
      </c>
      <c r="M4121" t="s">
        <v>31487</v>
      </c>
    </row>
    <row r="4122" spans="1:13">
      <c r="A4122" s="1" t="s">
        <v>6139</v>
      </c>
      <c r="B4122">
        <v>2.81548684024419E-5</v>
      </c>
      <c r="C4122" s="1">
        <v>1.29467462984674E-5</v>
      </c>
      <c r="D4122">
        <v>0.98148148148148195</v>
      </c>
      <c r="E4122">
        <v>0.993670886075949</v>
      </c>
      <c r="F4122">
        <v>0.715753424657534</v>
      </c>
      <c r="G4122">
        <v>0.890625</v>
      </c>
      <c r="H4122">
        <v>0.53571428571428603</v>
      </c>
      <c r="I4122">
        <v>0.82499999999999996</v>
      </c>
      <c r="J4122" s="1">
        <v>0.94444444444444398</v>
      </c>
      <c r="K4122" t="s">
        <v>23238</v>
      </c>
      <c r="L4122" t="s">
        <v>31488</v>
      </c>
      <c r="M4122" t="s">
        <v>31489</v>
      </c>
    </row>
    <row r="4123" spans="1:13">
      <c r="A4123" s="1" t="s">
        <v>6140</v>
      </c>
      <c r="B4123">
        <v>4.7170079166460501E-6</v>
      </c>
      <c r="C4123" s="1">
        <v>1.65672345344795E-6</v>
      </c>
      <c r="D4123">
        <v>0.921875</v>
      </c>
      <c r="E4123">
        <v>1</v>
      </c>
      <c r="F4123">
        <v>0.83977900552486195</v>
      </c>
      <c r="G4123">
        <v>0.97435897435897401</v>
      </c>
      <c r="H4123">
        <v>0.78021978021978</v>
      </c>
      <c r="I4123">
        <v>0.85106382978723405</v>
      </c>
      <c r="J4123" s="1">
        <v>1</v>
      </c>
      <c r="K4123" t="s">
        <v>23238</v>
      </c>
      <c r="L4123" t="s">
        <v>31490</v>
      </c>
      <c r="M4123" t="s">
        <v>31491</v>
      </c>
    </row>
    <row r="4124" spans="1:13">
      <c r="A4124" s="1" t="s">
        <v>6141</v>
      </c>
      <c r="B4124">
        <v>2.6825217797918899E-6</v>
      </c>
      <c r="C4124" s="1">
        <v>9.5793590127127106E-7</v>
      </c>
      <c r="D4124">
        <v>0.89655172413793105</v>
      </c>
      <c r="E4124">
        <v>0.99456521739130399</v>
      </c>
      <c r="F4124">
        <v>0.98591549295774605</v>
      </c>
      <c r="G4124">
        <v>1</v>
      </c>
      <c r="H4124">
        <v>1</v>
      </c>
      <c r="I4124">
        <v>1</v>
      </c>
      <c r="J4124" s="1">
        <v>1</v>
      </c>
      <c r="K4124" t="s">
        <v>23238</v>
      </c>
      <c r="L4124" t="s">
        <v>31492</v>
      </c>
      <c r="M4124" t="s">
        <v>31493</v>
      </c>
    </row>
    <row r="4125" spans="1:13">
      <c r="A4125" s="1" t="s">
        <v>6142</v>
      </c>
      <c r="B4125">
        <v>5.3783618289059797E-6</v>
      </c>
      <c r="C4125" s="1">
        <v>4.1731606194314903E-5</v>
      </c>
      <c r="D4125">
        <v>1</v>
      </c>
      <c r="E4125">
        <v>1</v>
      </c>
      <c r="F4125">
        <v>0.93870967741935496</v>
      </c>
      <c r="G4125">
        <v>0.98484848484848497</v>
      </c>
      <c r="H4125">
        <v>0.79411764705882304</v>
      </c>
      <c r="I4125">
        <v>0.91874999999999996</v>
      </c>
      <c r="J4125" s="1">
        <v>1</v>
      </c>
      <c r="K4125" t="s">
        <v>23239</v>
      </c>
      <c r="L4125" t="s">
        <v>31494</v>
      </c>
      <c r="M4125" t="s">
        <v>31495</v>
      </c>
    </row>
    <row r="4126" spans="1:13">
      <c r="A4126" s="1" t="s">
        <v>6143</v>
      </c>
      <c r="B4126">
        <v>6.7424234385416E-7</v>
      </c>
      <c r="C4126" s="1">
        <v>1.84322722042992E-5</v>
      </c>
      <c r="D4126">
        <v>3.125E-2</v>
      </c>
      <c r="E4126">
        <v>0</v>
      </c>
      <c r="F4126">
        <v>2.5906735751295299E-3</v>
      </c>
      <c r="G4126">
        <v>2.7777777777777801E-2</v>
      </c>
      <c r="H4126">
        <v>2.6315789473684199E-2</v>
      </c>
      <c r="I4126">
        <v>0.15486725663716799</v>
      </c>
      <c r="J4126" s="1" t="s">
        <v>23229</v>
      </c>
      <c r="K4126" t="s">
        <v>23241</v>
      </c>
      <c r="L4126" t="s">
        <v>31496</v>
      </c>
      <c r="M4126" t="s">
        <v>31497</v>
      </c>
    </row>
    <row r="4127" spans="1:13">
      <c r="A4127" s="1" t="s">
        <v>6144</v>
      </c>
      <c r="B4127">
        <v>9.0998343051441698E-7</v>
      </c>
      <c r="C4127" s="1">
        <v>4.6378096947160602E-6</v>
      </c>
      <c r="D4127">
        <v>0</v>
      </c>
      <c r="E4127">
        <v>0</v>
      </c>
      <c r="F4127">
        <v>5.3846153846153801E-2</v>
      </c>
      <c r="G4127">
        <v>8.6206896551724102E-3</v>
      </c>
      <c r="H4127">
        <v>6.6371681415929196E-2</v>
      </c>
      <c r="I4127">
        <v>5.1999999999999998E-2</v>
      </c>
      <c r="J4127" s="1">
        <v>0.66666666666666696</v>
      </c>
      <c r="K4127" t="s">
        <v>23241</v>
      </c>
      <c r="L4127" t="s">
        <v>31498</v>
      </c>
      <c r="M4127" t="s">
        <v>31499</v>
      </c>
    </row>
    <row r="4128" spans="1:13">
      <c r="A4128" s="1" t="s">
        <v>6145</v>
      </c>
      <c r="B4128">
        <v>6.7485869725437904E-5</v>
      </c>
      <c r="C4128" s="1">
        <v>8.5473995336237394E-5</v>
      </c>
      <c r="D4128">
        <v>1</v>
      </c>
      <c r="E4128">
        <v>1</v>
      </c>
      <c r="F4128">
        <v>0.58496732026143805</v>
      </c>
      <c r="G4128">
        <v>1</v>
      </c>
      <c r="H4128">
        <v>0.64179104477611904</v>
      </c>
      <c r="I4128">
        <v>1</v>
      </c>
      <c r="J4128" s="1" t="s">
        <v>23229</v>
      </c>
      <c r="K4128" t="s">
        <v>23241</v>
      </c>
      <c r="L4128" t="s">
        <v>31500</v>
      </c>
      <c r="M4128" t="s">
        <v>31501</v>
      </c>
    </row>
    <row r="4129" spans="1:13">
      <c r="A4129" s="1" t="s">
        <v>6146</v>
      </c>
      <c r="B4129">
        <v>1.43282864982723E-7</v>
      </c>
      <c r="C4129" s="1">
        <v>1.55530532189449E-6</v>
      </c>
      <c r="D4129">
        <v>1.72413793103448E-2</v>
      </c>
      <c r="E4129">
        <v>1.2345679012345699E-2</v>
      </c>
      <c r="F4129">
        <v>6.7114093959731499E-3</v>
      </c>
      <c r="G4129">
        <v>2.3809523809523801E-2</v>
      </c>
      <c r="H4129">
        <v>1.3157894736842099E-2</v>
      </c>
      <c r="I4129">
        <v>0</v>
      </c>
      <c r="J4129" s="1">
        <v>0.86363636363636398</v>
      </c>
      <c r="K4129" t="s">
        <v>23240</v>
      </c>
      <c r="L4129" t="s">
        <v>31502</v>
      </c>
      <c r="M4129" t="s">
        <v>31503</v>
      </c>
    </row>
    <row r="4130" spans="1:13">
      <c r="A4130" s="1" t="s">
        <v>6147</v>
      </c>
      <c r="B4130">
        <v>1.05721082585995E-6</v>
      </c>
      <c r="C4130" s="1">
        <v>7.8240513288094105E-7</v>
      </c>
      <c r="D4130">
        <v>6.5217391304347797E-2</v>
      </c>
      <c r="E4130">
        <v>0</v>
      </c>
      <c r="F4130">
        <v>8.7878787878787903E-2</v>
      </c>
      <c r="G4130">
        <v>0</v>
      </c>
      <c r="H4130">
        <v>1.6666666666666701E-2</v>
      </c>
      <c r="I4130">
        <v>0</v>
      </c>
      <c r="J4130" s="1" t="s">
        <v>23229</v>
      </c>
      <c r="K4130" t="s">
        <v>23239</v>
      </c>
      <c r="L4130" t="s">
        <v>31504</v>
      </c>
      <c r="M4130" t="s">
        <v>31505</v>
      </c>
    </row>
    <row r="4131" spans="1:13">
      <c r="A4131" s="1" t="s">
        <v>6148</v>
      </c>
      <c r="B4131">
        <v>2.06125690407932E-5</v>
      </c>
      <c r="C4131" s="1">
        <v>6.0862419574898203E-5</v>
      </c>
      <c r="D4131">
        <v>0.265625</v>
      </c>
      <c r="E4131">
        <v>0.19148936170212799</v>
      </c>
      <c r="F4131">
        <v>8.8541666666666699E-2</v>
      </c>
      <c r="G4131">
        <v>5.5555555555555601E-2</v>
      </c>
      <c r="H4131">
        <v>2.0833333333333301E-2</v>
      </c>
      <c r="I4131">
        <v>0.28977272727272702</v>
      </c>
      <c r="J4131" s="1" t="s">
        <v>23229</v>
      </c>
      <c r="K4131" t="s">
        <v>23241</v>
      </c>
      <c r="L4131" t="s">
        <v>31506</v>
      </c>
      <c r="M4131" t="s">
        <v>31507</v>
      </c>
    </row>
    <row r="4132" spans="1:13">
      <c r="A4132" s="1" t="s">
        <v>6149</v>
      </c>
      <c r="B4132">
        <v>1.8619877993261301E-9</v>
      </c>
      <c r="C4132" s="1">
        <v>3.2424238436637798E-7</v>
      </c>
      <c r="D4132">
        <v>1</v>
      </c>
      <c r="E4132">
        <v>0.99473684210526303</v>
      </c>
      <c r="F4132">
        <v>0.997435897435897</v>
      </c>
      <c r="G4132">
        <v>1</v>
      </c>
      <c r="H4132">
        <v>0.99545454545454504</v>
      </c>
      <c r="I4132">
        <v>1</v>
      </c>
      <c r="J4132" s="1">
        <v>0.54545454545454497</v>
      </c>
      <c r="K4132" t="s">
        <v>23238</v>
      </c>
      <c r="L4132" t="s">
        <v>31508</v>
      </c>
      <c r="M4132" t="s">
        <v>31509</v>
      </c>
    </row>
    <row r="4133" spans="1:13">
      <c r="A4133" s="1" t="s">
        <v>6150</v>
      </c>
      <c r="B4133">
        <v>6.8439935727524998E-6</v>
      </c>
      <c r="C4133" s="1">
        <v>7.3948764446212593E-5</v>
      </c>
      <c r="D4133">
        <v>1</v>
      </c>
      <c r="E4133">
        <v>1</v>
      </c>
      <c r="F4133">
        <v>0.79015544041450803</v>
      </c>
      <c r="G4133">
        <v>0.87</v>
      </c>
      <c r="H4133">
        <v>0.81858407079646001</v>
      </c>
      <c r="I4133">
        <v>0.94545454545454499</v>
      </c>
      <c r="J4133" s="1">
        <v>1</v>
      </c>
      <c r="K4133" t="s">
        <v>23242</v>
      </c>
      <c r="L4133" t="s">
        <v>31510</v>
      </c>
      <c r="M4133" t="s">
        <v>31511</v>
      </c>
    </row>
    <row r="4134" spans="1:13">
      <c r="A4134" s="1" t="s">
        <v>6151</v>
      </c>
      <c r="B4134">
        <v>8.7331987462439001E-5</v>
      </c>
      <c r="C4134" s="1">
        <v>2.4068134770163701E-4</v>
      </c>
      <c r="D4134">
        <v>0.953125</v>
      </c>
      <c r="E4134">
        <v>0.984375</v>
      </c>
      <c r="F4134">
        <v>0.86923076923076903</v>
      </c>
      <c r="G4134">
        <v>1</v>
      </c>
      <c r="H4134">
        <v>0.94736842105263197</v>
      </c>
      <c r="I4134">
        <v>0.99593495934959397</v>
      </c>
      <c r="J4134" s="1">
        <v>1</v>
      </c>
      <c r="K4134" t="s">
        <v>23239</v>
      </c>
      <c r="L4134" t="s">
        <v>31512</v>
      </c>
      <c r="M4134" t="s">
        <v>31513</v>
      </c>
    </row>
    <row r="4135" spans="1:13">
      <c r="A4135" s="1" t="s">
        <v>6152</v>
      </c>
      <c r="B4135">
        <v>5.4624922302924802E-6</v>
      </c>
      <c r="C4135" s="1">
        <v>1.14558378514766E-5</v>
      </c>
      <c r="D4135">
        <v>0.931034482758621</v>
      </c>
      <c r="E4135">
        <v>0.97794117647058798</v>
      </c>
      <c r="F4135">
        <v>0.91935483870967705</v>
      </c>
      <c r="G4135">
        <v>0.43333333333333302</v>
      </c>
      <c r="H4135">
        <v>0.87735849056603799</v>
      </c>
      <c r="I4135">
        <v>0.56578947368421095</v>
      </c>
      <c r="J4135" s="1">
        <v>0.5</v>
      </c>
      <c r="K4135" t="s">
        <v>23238</v>
      </c>
      <c r="L4135" t="s">
        <v>31514</v>
      </c>
      <c r="M4135" t="s">
        <v>31515</v>
      </c>
    </row>
    <row r="4136" spans="1:13">
      <c r="A4136" s="1" t="s">
        <v>6153</v>
      </c>
      <c r="B4136">
        <v>2.48453502570932E-7</v>
      </c>
      <c r="C4136" s="1">
        <v>1.01782214694792E-7</v>
      </c>
      <c r="D4136">
        <v>0.90625</v>
      </c>
      <c r="E4136">
        <v>0.984375</v>
      </c>
      <c r="F4136">
        <v>0.99726775956284197</v>
      </c>
      <c r="G4136">
        <v>0.99107142857142905</v>
      </c>
      <c r="H4136">
        <v>1</v>
      </c>
      <c r="I4136">
        <v>0.98598130841121501</v>
      </c>
      <c r="J4136" s="1">
        <v>1</v>
      </c>
      <c r="K4136" t="s">
        <v>23240</v>
      </c>
      <c r="L4136" t="s">
        <v>31516</v>
      </c>
      <c r="M4136" t="s">
        <v>31517</v>
      </c>
    </row>
    <row r="4137" spans="1:13">
      <c r="A4137" s="1" t="s">
        <v>6154</v>
      </c>
      <c r="B4137">
        <v>1.36268496760455E-6</v>
      </c>
      <c r="C4137" s="1">
        <v>3.7301786363827199E-6</v>
      </c>
      <c r="D4137">
        <v>1.7857142857142901E-2</v>
      </c>
      <c r="E4137">
        <v>5.9523809523809503E-3</v>
      </c>
      <c r="F4137">
        <v>0</v>
      </c>
      <c r="G4137">
        <v>0.47499999999999998</v>
      </c>
      <c r="H4137">
        <v>6.1728395061728399E-2</v>
      </c>
      <c r="I4137">
        <v>3.94736842105263E-2</v>
      </c>
      <c r="J4137" s="1">
        <v>0</v>
      </c>
      <c r="K4137" t="s">
        <v>23238</v>
      </c>
      <c r="L4137" t="s">
        <v>31518</v>
      </c>
      <c r="M4137" t="s">
        <v>31519</v>
      </c>
    </row>
    <row r="4138" spans="1:13">
      <c r="A4138" s="1" t="s">
        <v>6155</v>
      </c>
      <c r="B4138">
        <v>7.1947899129967197E-6</v>
      </c>
      <c r="C4138" s="1">
        <v>6.9028310324766796E-5</v>
      </c>
      <c r="D4138">
        <v>0.61290322580645196</v>
      </c>
      <c r="E4138">
        <v>0.78823529411764703</v>
      </c>
      <c r="F4138">
        <v>8.3870967741935504E-2</v>
      </c>
      <c r="G4138">
        <v>0.35416666666666702</v>
      </c>
      <c r="H4138">
        <v>2.8985507246376802E-2</v>
      </c>
      <c r="I4138">
        <v>0.32222222222222202</v>
      </c>
      <c r="J4138" s="1">
        <v>0</v>
      </c>
      <c r="K4138" t="s">
        <v>23241</v>
      </c>
      <c r="L4138" t="s">
        <v>31520</v>
      </c>
      <c r="M4138" t="s">
        <v>31521</v>
      </c>
    </row>
    <row r="4139" spans="1:13">
      <c r="A4139" s="1" t="s">
        <v>6156</v>
      </c>
      <c r="B4139">
        <v>9.54033925788939E-6</v>
      </c>
      <c r="C4139" s="1">
        <v>4.5763162595609402E-7</v>
      </c>
      <c r="D4139">
        <v>1</v>
      </c>
      <c r="E4139">
        <v>0.98823529411764699</v>
      </c>
      <c r="F4139">
        <v>0.95375722543352603</v>
      </c>
      <c r="G4139">
        <v>1</v>
      </c>
      <c r="H4139">
        <v>1</v>
      </c>
      <c r="I4139">
        <v>1</v>
      </c>
      <c r="J4139" s="1">
        <v>1</v>
      </c>
      <c r="K4139" t="s">
        <v>23238</v>
      </c>
      <c r="L4139" t="s">
        <v>31522</v>
      </c>
      <c r="M4139" t="s">
        <v>31523</v>
      </c>
    </row>
    <row r="4140" spans="1:13">
      <c r="A4140" s="1" t="s">
        <v>6157</v>
      </c>
      <c r="B4140">
        <v>1.3929714193006201E-6</v>
      </c>
      <c r="C4140" s="1">
        <v>1.41922159787355E-5</v>
      </c>
      <c r="D4140">
        <v>0</v>
      </c>
      <c r="E4140">
        <v>0</v>
      </c>
      <c r="F4140">
        <v>6.4024390243902399E-2</v>
      </c>
      <c r="G4140">
        <v>0.47058823529411797</v>
      </c>
      <c r="H4140">
        <v>2.7777777777777801E-2</v>
      </c>
      <c r="I4140">
        <v>0.22307692307692301</v>
      </c>
      <c r="J4140" s="1" t="s">
        <v>23229</v>
      </c>
      <c r="K4140" t="s">
        <v>23238</v>
      </c>
      <c r="L4140" t="s">
        <v>31524</v>
      </c>
      <c r="M4140" t="s">
        <v>31525</v>
      </c>
    </row>
    <row r="4141" spans="1:13">
      <c r="A4141" s="1" t="s">
        <v>6158</v>
      </c>
      <c r="B4141">
        <v>5.4956436544362101E-5</v>
      </c>
      <c r="C4141" s="1">
        <v>3.3927118609455202E-4</v>
      </c>
      <c r="D4141">
        <v>0.18965517241379301</v>
      </c>
      <c r="E4141">
        <v>0.13020833333333301</v>
      </c>
      <c r="F4141">
        <v>0.434782608695652</v>
      </c>
      <c r="G4141">
        <v>0.31111111111111101</v>
      </c>
      <c r="H4141">
        <v>0.77439024390243905</v>
      </c>
      <c r="I4141">
        <v>0.221518987341772</v>
      </c>
      <c r="J4141" s="1">
        <v>1</v>
      </c>
      <c r="K4141" t="s">
        <v>23238</v>
      </c>
      <c r="L4141" t="s">
        <v>31526</v>
      </c>
      <c r="M4141" t="s">
        <v>31527</v>
      </c>
    </row>
    <row r="4142" spans="1:13">
      <c r="A4142" s="1" t="s">
        <v>6159</v>
      </c>
      <c r="B4142">
        <v>4.2570640516942002E-4</v>
      </c>
      <c r="C4142" s="1">
        <v>9.4997237643148106E-5</v>
      </c>
      <c r="D4142">
        <v>0.40322580645161299</v>
      </c>
      <c r="E4142">
        <v>0.15384615384615399</v>
      </c>
      <c r="F4142">
        <v>0.73015873015873001</v>
      </c>
      <c r="G4142">
        <v>0.35</v>
      </c>
      <c r="H4142">
        <v>0.63636363636363602</v>
      </c>
      <c r="I4142">
        <v>0.46610169491525399</v>
      </c>
      <c r="J4142" s="1">
        <v>1</v>
      </c>
      <c r="K4142" t="s">
        <v>23242</v>
      </c>
      <c r="L4142" t="s">
        <v>31528</v>
      </c>
      <c r="M4142" t="s">
        <v>31529</v>
      </c>
    </row>
    <row r="4143" spans="1:13">
      <c r="A4143" s="1" t="s">
        <v>6160</v>
      </c>
      <c r="B4143">
        <v>3.0393752093172799E-7</v>
      </c>
      <c r="C4143" s="1">
        <v>4.6438784029715103E-6</v>
      </c>
      <c r="D4143">
        <v>1</v>
      </c>
      <c r="E4143">
        <v>1</v>
      </c>
      <c r="F4143">
        <v>0.94892473118279597</v>
      </c>
      <c r="G4143">
        <v>1</v>
      </c>
      <c r="H4143">
        <v>0.97706422018348604</v>
      </c>
      <c r="I4143">
        <v>1</v>
      </c>
      <c r="J4143" s="1" t="s">
        <v>23229</v>
      </c>
      <c r="K4143" t="s">
        <v>23240</v>
      </c>
      <c r="L4143" t="s">
        <v>31530</v>
      </c>
      <c r="M4143" t="s">
        <v>31531</v>
      </c>
    </row>
    <row r="4144" spans="1:13">
      <c r="A4144" s="1" t="s">
        <v>6161</v>
      </c>
      <c r="B4144">
        <v>2.0189591702516501E-4</v>
      </c>
      <c r="C4144" s="1">
        <v>6.9104980110979103E-4</v>
      </c>
      <c r="D4144">
        <v>0.9</v>
      </c>
      <c r="E4144">
        <v>0.94791666666666696</v>
      </c>
      <c r="F4144">
        <v>0.80909090909090897</v>
      </c>
      <c r="G4144">
        <v>7.8431372549019607E-2</v>
      </c>
      <c r="H4144">
        <v>0.64</v>
      </c>
      <c r="I4144">
        <v>0.209302325581395</v>
      </c>
      <c r="J4144" s="1">
        <v>6.25E-2</v>
      </c>
      <c r="K4144" t="s">
        <v>23241</v>
      </c>
      <c r="L4144" t="s">
        <v>31532</v>
      </c>
      <c r="M4144" t="s">
        <v>31533</v>
      </c>
    </row>
    <row r="4145" spans="1:13">
      <c r="A4145" s="1" t="s">
        <v>6162</v>
      </c>
      <c r="B4145">
        <v>6.7284543972143702E-6</v>
      </c>
      <c r="C4145" s="1">
        <v>8.3758591912019005E-7</v>
      </c>
      <c r="D4145">
        <v>9.375E-2</v>
      </c>
      <c r="E4145">
        <v>3.7634408602150497E-2</v>
      </c>
      <c r="F4145">
        <v>2.0833333333333301E-2</v>
      </c>
      <c r="G4145">
        <v>4.5454545454545497E-2</v>
      </c>
      <c r="H4145">
        <v>4.1237113402061903E-2</v>
      </c>
      <c r="I4145">
        <v>6.3218390804597693E-2</v>
      </c>
      <c r="J4145" s="1">
        <v>0.5</v>
      </c>
      <c r="K4145" t="s">
        <v>23238</v>
      </c>
      <c r="L4145" t="s">
        <v>31534</v>
      </c>
      <c r="M4145" t="s">
        <v>31535</v>
      </c>
    </row>
    <row r="4146" spans="1:13">
      <c r="A4146" s="1" t="s">
        <v>6163</v>
      </c>
      <c r="B4146">
        <v>1.32606336720496E-5</v>
      </c>
      <c r="C4146" s="1">
        <v>7.1742877399632703E-5</v>
      </c>
      <c r="D4146">
        <v>0.875</v>
      </c>
      <c r="E4146">
        <v>0.93229166666666696</v>
      </c>
      <c r="F4146">
        <v>0.91612903225806497</v>
      </c>
      <c r="G4146">
        <v>0.85849056603773599</v>
      </c>
      <c r="H4146">
        <v>0.77777777777777801</v>
      </c>
      <c r="I4146">
        <v>0.88785046728971995</v>
      </c>
      <c r="J4146" s="1">
        <v>1</v>
      </c>
      <c r="K4146" t="s">
        <v>23240</v>
      </c>
      <c r="L4146" t="s">
        <v>31536</v>
      </c>
      <c r="M4146" t="s">
        <v>31537</v>
      </c>
    </row>
    <row r="4147" spans="1:13">
      <c r="A4147" s="1" t="s">
        <v>6164</v>
      </c>
      <c r="B4147">
        <v>5.91567297180088E-9</v>
      </c>
      <c r="C4147" s="1">
        <v>1.18993610778941E-9</v>
      </c>
      <c r="D4147">
        <v>1</v>
      </c>
      <c r="E4147">
        <v>1</v>
      </c>
      <c r="F4147">
        <v>0.99722222222222201</v>
      </c>
      <c r="G4147">
        <v>1</v>
      </c>
      <c r="H4147">
        <v>1</v>
      </c>
      <c r="I4147">
        <v>1</v>
      </c>
      <c r="J4147" s="1">
        <v>1</v>
      </c>
      <c r="K4147" t="s">
        <v>23241</v>
      </c>
      <c r="L4147" t="s">
        <v>31538</v>
      </c>
      <c r="M4147" t="s">
        <v>31539</v>
      </c>
    </row>
    <row r="4148" spans="1:13">
      <c r="A4148" s="1" t="s">
        <v>6165</v>
      </c>
      <c r="B4148">
        <v>2.5645053008438899E-5</v>
      </c>
      <c r="C4148" s="1">
        <v>4.7743313821741702E-6</v>
      </c>
      <c r="D4148">
        <v>0.91379310344827602</v>
      </c>
      <c r="E4148">
        <v>0.59659090909090895</v>
      </c>
      <c r="F4148">
        <v>0.99732620320855603</v>
      </c>
      <c r="G4148">
        <v>0.96052631578947401</v>
      </c>
      <c r="H4148">
        <v>0.97422680412371099</v>
      </c>
      <c r="I4148">
        <v>0.89655172413793105</v>
      </c>
      <c r="J4148" s="1">
        <v>1</v>
      </c>
      <c r="K4148" t="s">
        <v>23240</v>
      </c>
      <c r="L4148" t="s">
        <v>31540</v>
      </c>
      <c r="M4148" t="s">
        <v>31541</v>
      </c>
    </row>
    <row r="4149" spans="1:13">
      <c r="A4149" s="1" t="s">
        <v>6166</v>
      </c>
      <c r="B4149">
        <v>0</v>
      </c>
      <c r="C4149" s="1">
        <v>0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 s="1" t="s">
        <v>23229</v>
      </c>
      <c r="K4149" t="s">
        <v>23238</v>
      </c>
      <c r="L4149" t="s">
        <v>31542</v>
      </c>
      <c r="M4149" t="s">
        <v>31543</v>
      </c>
    </row>
    <row r="4150" spans="1:13">
      <c r="A4150" s="1" t="s">
        <v>6167</v>
      </c>
      <c r="B4150">
        <v>5.9831535769289198E-6</v>
      </c>
      <c r="C4150" s="1">
        <v>6.7343096073344896E-7</v>
      </c>
      <c r="D4150">
        <v>0</v>
      </c>
      <c r="E4150">
        <v>0</v>
      </c>
      <c r="F4150">
        <v>2.7777777777777801E-3</v>
      </c>
      <c r="G4150">
        <v>0.19148936170212799</v>
      </c>
      <c r="H4150">
        <v>0</v>
      </c>
      <c r="I4150">
        <v>4.3269230769230803E-2</v>
      </c>
      <c r="J4150" s="1">
        <v>0</v>
      </c>
      <c r="K4150" t="s">
        <v>23241</v>
      </c>
      <c r="L4150" t="s">
        <v>31544</v>
      </c>
      <c r="M4150" t="s">
        <v>31545</v>
      </c>
    </row>
    <row r="4151" spans="1:13">
      <c r="A4151" s="1" t="s">
        <v>6168</v>
      </c>
      <c r="B4151">
        <v>1.95840639336213E-5</v>
      </c>
      <c r="C4151" s="1">
        <v>2.3130166198005801E-4</v>
      </c>
      <c r="D4151">
        <v>1</v>
      </c>
      <c r="E4151">
        <v>1</v>
      </c>
      <c r="F4151">
        <v>0.91842105263157903</v>
      </c>
      <c r="G4151">
        <v>0.55405405405405395</v>
      </c>
      <c r="H4151">
        <v>0.56842105263157905</v>
      </c>
      <c r="I4151">
        <v>0.74</v>
      </c>
      <c r="J4151" s="1">
        <v>1</v>
      </c>
      <c r="K4151" t="s">
        <v>23239</v>
      </c>
      <c r="L4151" t="s">
        <v>31546</v>
      </c>
      <c r="M4151" t="s">
        <v>31547</v>
      </c>
    </row>
    <row r="4152" spans="1:13">
      <c r="A4152" s="1" t="s">
        <v>6169</v>
      </c>
      <c r="B4152">
        <v>5.7305201007912E-6</v>
      </c>
      <c r="C4152" s="1">
        <v>3.8991446853978097E-6</v>
      </c>
      <c r="D4152">
        <v>0</v>
      </c>
      <c r="E4152">
        <v>0</v>
      </c>
      <c r="F4152">
        <v>7.7272727272727298E-2</v>
      </c>
      <c r="G4152">
        <v>3.125E-2</v>
      </c>
      <c r="H4152">
        <v>0</v>
      </c>
      <c r="I4152">
        <v>0</v>
      </c>
      <c r="J4152" s="1">
        <v>0</v>
      </c>
      <c r="K4152" t="s">
        <v>23241</v>
      </c>
      <c r="L4152" t="s">
        <v>31548</v>
      </c>
      <c r="M4152" t="s">
        <v>31549</v>
      </c>
    </row>
    <row r="4153" spans="1:13">
      <c r="A4153" s="1" t="s">
        <v>6170</v>
      </c>
      <c r="B4153">
        <v>5.6393077051484097E-5</v>
      </c>
      <c r="C4153" s="1">
        <v>1.92730920038065E-4</v>
      </c>
      <c r="D4153">
        <v>1</v>
      </c>
      <c r="E4153">
        <v>1</v>
      </c>
      <c r="F4153">
        <v>0.89743589743589702</v>
      </c>
      <c r="G4153">
        <v>1</v>
      </c>
      <c r="H4153">
        <v>0.99561403508771895</v>
      </c>
      <c r="I4153">
        <v>1</v>
      </c>
      <c r="J4153" s="1">
        <v>0.95454545454545503</v>
      </c>
      <c r="K4153" t="s">
        <v>23241</v>
      </c>
      <c r="L4153" t="s">
        <v>31550</v>
      </c>
      <c r="M4153" t="s">
        <v>31551</v>
      </c>
    </row>
    <row r="4154" spans="1:13">
      <c r="A4154" s="1" t="s">
        <v>6171</v>
      </c>
      <c r="B4154">
        <v>5.0260436974571804E-6</v>
      </c>
      <c r="C4154" s="1">
        <v>6.5923388549218604E-7</v>
      </c>
      <c r="D4154">
        <v>0.96875</v>
      </c>
      <c r="E4154">
        <v>0.86979166666666696</v>
      </c>
      <c r="F4154">
        <v>0.994871794871795</v>
      </c>
      <c r="G4154">
        <v>1</v>
      </c>
      <c r="H4154">
        <v>0.93518518518518501</v>
      </c>
      <c r="I4154">
        <v>0.98969072164948502</v>
      </c>
      <c r="J4154" s="1">
        <v>1</v>
      </c>
      <c r="K4154" t="s">
        <v>23238</v>
      </c>
      <c r="L4154" t="s">
        <v>31552</v>
      </c>
      <c r="M4154" t="s">
        <v>31553</v>
      </c>
    </row>
    <row r="4155" spans="1:13">
      <c r="A4155" s="1" t="s">
        <v>6172</v>
      </c>
      <c r="B4155">
        <v>2.4223814163688899E-6</v>
      </c>
      <c r="C4155" s="1">
        <v>9.5337932430549092E-6</v>
      </c>
      <c r="D4155">
        <v>0</v>
      </c>
      <c r="E4155">
        <v>0</v>
      </c>
      <c r="F4155">
        <v>2.5641025641025602E-3</v>
      </c>
      <c r="G4155">
        <v>0.12037037037037</v>
      </c>
      <c r="H4155">
        <v>4.4642857142857097E-3</v>
      </c>
      <c r="I4155">
        <v>4.1666666666666699E-2</v>
      </c>
      <c r="J4155" s="1">
        <v>0</v>
      </c>
      <c r="K4155" t="s">
        <v>23241</v>
      </c>
      <c r="L4155" t="s">
        <v>31554</v>
      </c>
      <c r="M4155" t="s">
        <v>31555</v>
      </c>
    </row>
    <row r="4156" spans="1:13">
      <c r="A4156" s="1" t="s">
        <v>6173</v>
      </c>
      <c r="B4156">
        <v>6.7280288781024897E-5</v>
      </c>
      <c r="C4156" s="1">
        <v>1.5272569938492699E-4</v>
      </c>
      <c r="D4156">
        <v>1</v>
      </c>
      <c r="E4156">
        <v>1</v>
      </c>
      <c r="F4156">
        <v>0.87323943661971803</v>
      </c>
      <c r="G4156">
        <v>1</v>
      </c>
      <c r="H4156">
        <v>0.89080459770114895</v>
      </c>
      <c r="I4156">
        <v>0.99468085106382997</v>
      </c>
      <c r="J4156" s="1" t="s">
        <v>23229</v>
      </c>
      <c r="K4156" t="s">
        <v>23238</v>
      </c>
      <c r="L4156" t="s">
        <v>31556</v>
      </c>
      <c r="M4156" t="s">
        <v>31557</v>
      </c>
    </row>
    <row r="4157" spans="1:13">
      <c r="A4157" s="1" t="s">
        <v>6174</v>
      </c>
      <c r="B4157">
        <v>1.5075319281066501E-6</v>
      </c>
      <c r="C4157" s="1">
        <v>1.06741881002548E-5</v>
      </c>
      <c r="D4157">
        <v>0</v>
      </c>
      <c r="E4157">
        <v>0</v>
      </c>
      <c r="F4157">
        <v>5.3763440860215101E-3</v>
      </c>
      <c r="G4157">
        <v>0</v>
      </c>
      <c r="H4157">
        <v>0.104651162790698</v>
      </c>
      <c r="I4157">
        <v>0.102739726027397</v>
      </c>
      <c r="J4157" s="1" t="s">
        <v>23229</v>
      </c>
      <c r="K4157" t="s">
        <v>23237</v>
      </c>
      <c r="L4157" t="s">
        <v>31558</v>
      </c>
      <c r="M4157" t="s">
        <v>31559</v>
      </c>
    </row>
    <row r="4158" spans="1:13">
      <c r="A4158" s="1" t="s">
        <v>6175</v>
      </c>
      <c r="B4158">
        <v>3.0981414402314398E-5</v>
      </c>
      <c r="C4158" s="1">
        <v>1.6341288553974E-8</v>
      </c>
      <c r="D4158">
        <v>0.85</v>
      </c>
      <c r="E4158">
        <v>1</v>
      </c>
      <c r="F4158">
        <v>0.99189189189189197</v>
      </c>
      <c r="G4158">
        <v>0.98611111111111105</v>
      </c>
      <c r="H4158">
        <v>0.97916666666666696</v>
      </c>
      <c r="I4158">
        <v>0.93333333333333302</v>
      </c>
      <c r="J4158" s="1">
        <v>1</v>
      </c>
      <c r="K4158" t="s">
        <v>23240</v>
      </c>
      <c r="L4158" t="s">
        <v>31560</v>
      </c>
      <c r="M4158" t="s">
        <v>31561</v>
      </c>
    </row>
    <row r="4159" spans="1:13">
      <c r="A4159" s="1" t="s">
        <v>6176</v>
      </c>
      <c r="B4159">
        <v>7.5216478740202499E-6</v>
      </c>
      <c r="C4159" s="1">
        <v>1.78866077375622E-6</v>
      </c>
      <c r="D4159">
        <v>0.76315789473684204</v>
      </c>
      <c r="E4159">
        <v>0.568493150684932</v>
      </c>
      <c r="F4159">
        <v>0.95673076923076905</v>
      </c>
      <c r="G4159">
        <v>1</v>
      </c>
      <c r="H4159">
        <v>0.98333333333333295</v>
      </c>
      <c r="I4159">
        <v>0.95</v>
      </c>
      <c r="J4159" s="1">
        <v>1</v>
      </c>
      <c r="K4159" t="s">
        <v>23238</v>
      </c>
      <c r="L4159" t="s">
        <v>31562</v>
      </c>
      <c r="M4159" t="s">
        <v>31563</v>
      </c>
    </row>
    <row r="4160" spans="1:13">
      <c r="A4160" s="1" t="s">
        <v>6177</v>
      </c>
      <c r="B4160">
        <v>3.3854092968660798E-6</v>
      </c>
      <c r="C4160" s="1">
        <v>4.5889813365033898E-11</v>
      </c>
      <c r="D4160">
        <v>0.96428571428571397</v>
      </c>
      <c r="E4160">
        <v>0.96951219512195097</v>
      </c>
      <c r="F4160">
        <v>0.97619047619047605</v>
      </c>
      <c r="G4160">
        <v>1</v>
      </c>
      <c r="H4160">
        <v>1</v>
      </c>
      <c r="I4160">
        <v>0.97959183673469397</v>
      </c>
      <c r="J4160" s="1">
        <v>1</v>
      </c>
      <c r="K4160" t="s">
        <v>23238</v>
      </c>
      <c r="L4160" t="s">
        <v>31564</v>
      </c>
      <c r="M4160" t="s">
        <v>31565</v>
      </c>
    </row>
    <row r="4161" spans="1:13">
      <c r="A4161" s="1" t="s">
        <v>6178</v>
      </c>
      <c r="B4161">
        <v>5.24607458686921E-8</v>
      </c>
      <c r="C4161" s="1">
        <v>3.8054385670756702E-7</v>
      </c>
      <c r="D4161">
        <v>0.96666666666666701</v>
      </c>
      <c r="E4161">
        <v>0.99411764705882399</v>
      </c>
      <c r="F4161">
        <v>0.95562130177514804</v>
      </c>
      <c r="G4161">
        <v>1</v>
      </c>
      <c r="H4161">
        <v>0.98591549295774605</v>
      </c>
      <c r="I4161">
        <v>0.98888888888888904</v>
      </c>
      <c r="J4161" s="1">
        <v>1</v>
      </c>
      <c r="K4161" t="s">
        <v>23242</v>
      </c>
      <c r="L4161" t="s">
        <v>31566</v>
      </c>
      <c r="M4161" t="s">
        <v>31567</v>
      </c>
    </row>
    <row r="4162" spans="1:13">
      <c r="A4162" s="1" t="s">
        <v>6179</v>
      </c>
      <c r="B4162">
        <v>1.5294533377429299E-4</v>
      </c>
      <c r="C4162" s="1">
        <v>2.7861018949989997E-4</v>
      </c>
      <c r="D4162">
        <v>0.53125</v>
      </c>
      <c r="E4162">
        <v>0.311764705882353</v>
      </c>
      <c r="F4162">
        <v>0.67127071823204398</v>
      </c>
      <c r="G4162">
        <v>0.5</v>
      </c>
      <c r="H4162">
        <v>0.32142857142857101</v>
      </c>
      <c r="I4162">
        <v>0.233333333333333</v>
      </c>
      <c r="J4162" s="1">
        <v>0</v>
      </c>
      <c r="K4162" t="s">
        <v>23241</v>
      </c>
      <c r="L4162" t="s">
        <v>31568</v>
      </c>
      <c r="M4162" t="s">
        <v>31569</v>
      </c>
    </row>
    <row r="4163" spans="1:13">
      <c r="A4163" s="1" t="s">
        <v>6180</v>
      </c>
      <c r="B4163">
        <v>2.0182514650654001E-4</v>
      </c>
      <c r="C4163" s="1">
        <v>5.2617087030959899E-6</v>
      </c>
      <c r="D4163">
        <v>1</v>
      </c>
      <c r="E4163">
        <v>0.73611111111111105</v>
      </c>
      <c r="F4163">
        <v>1</v>
      </c>
      <c r="G4163">
        <v>1</v>
      </c>
      <c r="H4163">
        <v>1</v>
      </c>
      <c r="I4163">
        <v>1</v>
      </c>
      <c r="J4163" s="1" t="s">
        <v>23229</v>
      </c>
      <c r="K4163" t="s">
        <v>23238</v>
      </c>
      <c r="L4163" t="s">
        <v>31570</v>
      </c>
      <c r="M4163" t="s">
        <v>31571</v>
      </c>
    </row>
    <row r="4164" spans="1:13">
      <c r="A4164" s="1" t="s">
        <v>6181</v>
      </c>
      <c r="B4164">
        <v>3.8533713074761702E-6</v>
      </c>
      <c r="C4164" s="1">
        <v>3.8412932424030901E-5</v>
      </c>
      <c r="D4164">
        <v>1</v>
      </c>
      <c r="E4164">
        <v>0.99444444444444402</v>
      </c>
      <c r="F4164">
        <v>0.76041666666666696</v>
      </c>
      <c r="G4164">
        <v>0.98611111111111105</v>
      </c>
      <c r="H4164">
        <v>0.93382352941176505</v>
      </c>
      <c r="I4164">
        <v>1</v>
      </c>
      <c r="J4164" s="1" t="s">
        <v>23229</v>
      </c>
      <c r="K4164" t="s">
        <v>23239</v>
      </c>
      <c r="L4164" t="s">
        <v>31572</v>
      </c>
      <c r="M4164" t="s">
        <v>31573</v>
      </c>
    </row>
    <row r="4165" spans="1:13">
      <c r="A4165" s="1" t="s">
        <v>6182</v>
      </c>
      <c r="B4165">
        <v>9.7678135722538496E-5</v>
      </c>
      <c r="C4165" s="1">
        <v>3.53225875376867E-4</v>
      </c>
      <c r="D4165">
        <v>0.6</v>
      </c>
      <c r="E4165">
        <v>0.50581395348837199</v>
      </c>
      <c r="F4165">
        <v>0.84962406015037595</v>
      </c>
      <c r="G4165">
        <v>4.4117647058823498E-2</v>
      </c>
      <c r="H4165">
        <v>0.26136363636363602</v>
      </c>
      <c r="I4165">
        <v>0.282608695652174</v>
      </c>
      <c r="J4165" s="1">
        <v>0.15</v>
      </c>
      <c r="K4165" t="s">
        <v>23238</v>
      </c>
      <c r="L4165" t="s">
        <v>31574</v>
      </c>
      <c r="M4165" t="s">
        <v>31575</v>
      </c>
    </row>
    <row r="4166" spans="1:13">
      <c r="A4166" s="1" t="s">
        <v>6183</v>
      </c>
      <c r="B4166">
        <v>3.9255677020506002E-6</v>
      </c>
      <c r="C4166" s="1">
        <v>3.9256711538698902E-7</v>
      </c>
      <c r="D4166">
        <v>1</v>
      </c>
      <c r="E4166">
        <v>0.81547619047619002</v>
      </c>
      <c r="F4166">
        <v>1</v>
      </c>
      <c r="G4166">
        <v>1</v>
      </c>
      <c r="H4166">
        <v>1</v>
      </c>
      <c r="I4166">
        <v>1</v>
      </c>
      <c r="J4166" s="1">
        <v>1</v>
      </c>
      <c r="K4166" t="s">
        <v>23238</v>
      </c>
      <c r="L4166" t="s">
        <v>31576</v>
      </c>
      <c r="M4166" t="s">
        <v>31577</v>
      </c>
    </row>
    <row r="4167" spans="1:13">
      <c r="A4167" s="1" t="s">
        <v>6184</v>
      </c>
      <c r="B4167">
        <v>5.2385163009205598E-8</v>
      </c>
      <c r="C4167" s="1">
        <v>1.28965133990817E-7</v>
      </c>
      <c r="D4167">
        <v>1</v>
      </c>
      <c r="E4167">
        <v>1</v>
      </c>
      <c r="F4167">
        <v>0.99666666666666703</v>
      </c>
      <c r="G4167">
        <v>0.97560975609756095</v>
      </c>
      <c r="H4167">
        <v>1</v>
      </c>
      <c r="I4167">
        <v>0.98765432098765404</v>
      </c>
      <c r="J4167" s="1">
        <v>1</v>
      </c>
      <c r="K4167" t="s">
        <v>23237</v>
      </c>
      <c r="L4167" t="s">
        <v>31578</v>
      </c>
      <c r="M4167" t="s">
        <v>31579</v>
      </c>
    </row>
    <row r="4168" spans="1:13">
      <c r="A4168" s="1" t="s">
        <v>6185</v>
      </c>
      <c r="B4168">
        <v>1.10338687372052E-5</v>
      </c>
      <c r="C4168" s="1">
        <v>4.7158963519765003E-5</v>
      </c>
      <c r="D4168">
        <v>0.116666666666667</v>
      </c>
      <c r="E4168">
        <v>7.4712643678160898E-2</v>
      </c>
      <c r="F4168">
        <v>0.11436170212766</v>
      </c>
      <c r="G4168">
        <v>1.5151515151515201E-2</v>
      </c>
      <c r="H4168">
        <v>5.4347826086956503E-3</v>
      </c>
      <c r="I4168">
        <v>3.2608695652173898E-2</v>
      </c>
      <c r="J4168" s="1">
        <v>0</v>
      </c>
      <c r="K4168" t="s">
        <v>23238</v>
      </c>
      <c r="L4168" t="s">
        <v>31580</v>
      </c>
      <c r="M4168" t="s">
        <v>31581</v>
      </c>
    </row>
    <row r="4169" spans="1:13">
      <c r="A4169" s="1" t="s">
        <v>6186</v>
      </c>
      <c r="B4169">
        <v>8.9874256210982105E-5</v>
      </c>
      <c r="C4169" s="1">
        <v>1.3581310175431701E-3</v>
      </c>
      <c r="D4169">
        <v>0.24137931034482801</v>
      </c>
      <c r="E4169">
        <v>6.17283950617284E-3</v>
      </c>
      <c r="F4169">
        <v>0.15753424657534201</v>
      </c>
      <c r="G4169">
        <v>0.51960784313725505</v>
      </c>
      <c r="H4169">
        <v>0.36979166666666702</v>
      </c>
      <c r="I4169">
        <v>0.48095238095238102</v>
      </c>
      <c r="J4169" s="1">
        <v>0.4375</v>
      </c>
      <c r="K4169" t="s">
        <v>23238</v>
      </c>
      <c r="L4169" t="s">
        <v>31582</v>
      </c>
      <c r="M4169" t="s">
        <v>31583</v>
      </c>
    </row>
    <row r="4170" spans="1:13">
      <c r="A4170" s="1" t="s">
        <v>6187</v>
      </c>
      <c r="B4170">
        <v>3.5701605210471402E-5</v>
      </c>
      <c r="C4170" s="1">
        <v>4.89767218414455E-6</v>
      </c>
      <c r="D4170">
        <v>0.8125</v>
      </c>
      <c r="E4170">
        <v>0.848101265822785</v>
      </c>
      <c r="F4170">
        <v>0.99450549450549497</v>
      </c>
      <c r="G4170">
        <v>0.94871794871794901</v>
      </c>
      <c r="H4170">
        <v>0.91758241758241799</v>
      </c>
      <c r="I4170">
        <v>0.9140625</v>
      </c>
      <c r="J4170" s="1" t="s">
        <v>23229</v>
      </c>
      <c r="K4170" t="s">
        <v>23240</v>
      </c>
      <c r="L4170" t="s">
        <v>31584</v>
      </c>
      <c r="M4170" t="s">
        <v>31585</v>
      </c>
    </row>
    <row r="4171" spans="1:13">
      <c r="A4171" s="1" t="s">
        <v>6188</v>
      </c>
      <c r="B4171">
        <v>8.6475582477975496E-8</v>
      </c>
      <c r="C4171" s="1">
        <v>1.8080688686094801E-9</v>
      </c>
      <c r="D4171">
        <v>0</v>
      </c>
      <c r="E4171">
        <v>5.6179775280898901E-3</v>
      </c>
      <c r="F4171">
        <v>0</v>
      </c>
      <c r="G4171">
        <v>0.30769230769230799</v>
      </c>
      <c r="H4171">
        <v>1.5957446808510599E-2</v>
      </c>
      <c r="I4171">
        <v>0</v>
      </c>
      <c r="J4171" s="1">
        <v>0</v>
      </c>
      <c r="K4171" t="s">
        <v>23238</v>
      </c>
      <c r="L4171" t="s">
        <v>31586</v>
      </c>
      <c r="M4171" t="s">
        <v>31587</v>
      </c>
    </row>
    <row r="4172" spans="1:13">
      <c r="A4172" s="1" t="s">
        <v>6189</v>
      </c>
      <c r="B4172">
        <v>9.0768275736156405E-9</v>
      </c>
      <c r="C4172" s="1">
        <v>3.33423554111058E-6</v>
      </c>
      <c r="D4172">
        <v>1</v>
      </c>
      <c r="E4172">
        <v>1</v>
      </c>
      <c r="F4172">
        <v>1</v>
      </c>
      <c r="G4172">
        <v>0.5</v>
      </c>
      <c r="H4172">
        <v>0.97560975609756095</v>
      </c>
      <c r="I4172">
        <v>0.97435897435897401</v>
      </c>
      <c r="J4172" s="1">
        <v>1</v>
      </c>
      <c r="K4172" t="s">
        <v>23241</v>
      </c>
      <c r="L4172" t="s">
        <v>31588</v>
      </c>
      <c r="M4172" t="s">
        <v>31589</v>
      </c>
    </row>
    <row r="4173" spans="1:13">
      <c r="A4173" s="1" t="s">
        <v>6190</v>
      </c>
      <c r="B4173">
        <v>1.57885876757145E-5</v>
      </c>
      <c r="C4173" s="1">
        <v>2.8708325210586102E-4</v>
      </c>
      <c r="D4173">
        <v>0.4375</v>
      </c>
      <c r="E4173">
        <v>0.26219512195122002</v>
      </c>
      <c r="F4173">
        <v>0.31212121212121202</v>
      </c>
      <c r="G4173">
        <v>3.7037037037037E-2</v>
      </c>
      <c r="H4173">
        <v>0.64705882352941202</v>
      </c>
      <c r="I4173">
        <v>0.18181818181818199</v>
      </c>
      <c r="J4173" s="1" t="s">
        <v>23229</v>
      </c>
      <c r="K4173" t="s">
        <v>23238</v>
      </c>
      <c r="L4173" t="s">
        <v>31590</v>
      </c>
      <c r="M4173" t="s">
        <v>31591</v>
      </c>
    </row>
    <row r="4174" spans="1:13">
      <c r="A4174" s="1" t="s">
        <v>6191</v>
      </c>
      <c r="B4174">
        <v>9.7779939155588099E-6</v>
      </c>
      <c r="C4174" s="1">
        <v>2.6310115968776601E-8</v>
      </c>
      <c r="D4174">
        <v>1.72413793103448E-2</v>
      </c>
      <c r="E4174">
        <v>9.7701149425287404E-2</v>
      </c>
      <c r="F4174">
        <v>0</v>
      </c>
      <c r="G4174">
        <v>1.1111111111111099E-2</v>
      </c>
      <c r="H4174">
        <v>0</v>
      </c>
      <c r="I4174">
        <v>6.3291139240506302E-3</v>
      </c>
      <c r="J4174" s="1">
        <v>0</v>
      </c>
      <c r="K4174" t="s">
        <v>23241</v>
      </c>
      <c r="L4174" t="s">
        <v>31592</v>
      </c>
      <c r="M4174" t="s">
        <v>31593</v>
      </c>
    </row>
    <row r="4175" spans="1:13">
      <c r="A4175" s="1" t="s">
        <v>6192</v>
      </c>
      <c r="B4175">
        <v>4.4917612458369902E-8</v>
      </c>
      <c r="C4175" s="1">
        <v>3.3690453597911599E-6</v>
      </c>
      <c r="D4175">
        <v>1</v>
      </c>
      <c r="E4175">
        <v>0.99450549450549497</v>
      </c>
      <c r="F4175">
        <v>0.99404761904761896</v>
      </c>
      <c r="G4175">
        <v>1</v>
      </c>
      <c r="H4175">
        <v>0.97916666666666696</v>
      </c>
      <c r="I4175">
        <v>0.97777777777777797</v>
      </c>
      <c r="J4175" s="1">
        <v>0.11111111111111099</v>
      </c>
      <c r="K4175" t="s">
        <v>23238</v>
      </c>
      <c r="L4175" t="s">
        <v>31594</v>
      </c>
      <c r="M4175" t="s">
        <v>31595</v>
      </c>
    </row>
    <row r="4176" spans="1:13">
      <c r="A4176" s="1" t="s">
        <v>6193</v>
      </c>
      <c r="B4176">
        <v>3.39335027732664E-6</v>
      </c>
      <c r="C4176" s="1">
        <v>4.7066626547004899E-6</v>
      </c>
      <c r="D4176">
        <v>1</v>
      </c>
      <c r="E4176">
        <v>1</v>
      </c>
      <c r="F4176">
        <v>1</v>
      </c>
      <c r="G4176">
        <v>0.42647058823529399</v>
      </c>
      <c r="H4176">
        <v>0.97945205479452102</v>
      </c>
      <c r="I4176">
        <v>0.92307692307692302</v>
      </c>
      <c r="J4176" s="1">
        <v>1</v>
      </c>
      <c r="K4176" t="s">
        <v>23238</v>
      </c>
      <c r="L4176" t="s">
        <v>31596</v>
      </c>
      <c r="M4176" t="s">
        <v>31597</v>
      </c>
    </row>
    <row r="4177" spans="1:13">
      <c r="A4177" s="1" t="s">
        <v>6194</v>
      </c>
      <c r="B4177">
        <v>1.42145712626034E-6</v>
      </c>
      <c r="C4177" s="1">
        <v>1.1643131292669701E-9</v>
      </c>
      <c r="D4177">
        <v>1.72413793103448E-2</v>
      </c>
      <c r="E4177">
        <v>0</v>
      </c>
      <c r="F4177">
        <v>0.108465608465608</v>
      </c>
      <c r="G4177">
        <v>3.65853658536585E-2</v>
      </c>
      <c r="H4177">
        <v>0.17567567567567599</v>
      </c>
      <c r="I4177">
        <v>3.8834951456310697E-2</v>
      </c>
      <c r="J4177" s="1">
        <v>0</v>
      </c>
      <c r="K4177" t="s">
        <v>23237</v>
      </c>
      <c r="L4177" t="s">
        <v>31598</v>
      </c>
      <c r="M4177" t="s">
        <v>31599</v>
      </c>
    </row>
    <row r="4178" spans="1:13">
      <c r="A4178" s="1" t="s">
        <v>6195</v>
      </c>
      <c r="B4178">
        <v>8.0152044828404099E-7</v>
      </c>
      <c r="C4178" s="1">
        <v>9.7723184502835996E-6</v>
      </c>
      <c r="D4178">
        <v>8.3333333333333301E-2</v>
      </c>
      <c r="E4178">
        <v>0</v>
      </c>
      <c r="F4178">
        <v>0.28048780487804897</v>
      </c>
      <c r="G4178">
        <v>0</v>
      </c>
      <c r="H4178">
        <v>0.52597402597402598</v>
      </c>
      <c r="I4178">
        <v>0.03</v>
      </c>
      <c r="J4178" s="1">
        <v>0</v>
      </c>
      <c r="K4178" t="s">
        <v>23238</v>
      </c>
      <c r="L4178" t="s">
        <v>31600</v>
      </c>
      <c r="M4178" t="s">
        <v>31601</v>
      </c>
    </row>
    <row r="4179" spans="1:13">
      <c r="A4179" s="1" t="s">
        <v>6196</v>
      </c>
      <c r="B4179">
        <v>1.4407780407671401E-5</v>
      </c>
      <c r="C4179" s="1">
        <v>9.9327635836752803E-5</v>
      </c>
      <c r="D4179">
        <v>0</v>
      </c>
      <c r="E4179">
        <v>0</v>
      </c>
      <c r="F4179">
        <v>0.16666666666666699</v>
      </c>
      <c r="G4179">
        <v>0</v>
      </c>
      <c r="H4179">
        <v>1.49253731343284E-2</v>
      </c>
      <c r="I4179">
        <v>0</v>
      </c>
      <c r="J4179" s="1">
        <v>0</v>
      </c>
      <c r="K4179" t="s">
        <v>23239</v>
      </c>
      <c r="L4179" t="s">
        <v>31602</v>
      </c>
      <c r="M4179" t="s">
        <v>31603</v>
      </c>
    </row>
    <row r="4180" spans="1:13">
      <c r="A4180" s="1" t="s">
        <v>6197</v>
      </c>
      <c r="B4180">
        <v>2.91985886642451E-5</v>
      </c>
      <c r="C4180" s="1">
        <v>1.12238720367954E-5</v>
      </c>
      <c r="D4180">
        <v>0.04</v>
      </c>
      <c r="E4180">
        <v>0</v>
      </c>
      <c r="F4180">
        <v>0</v>
      </c>
      <c r="G4180">
        <v>0.34848484848484901</v>
      </c>
      <c r="H4180">
        <v>8.9285714285714298E-3</v>
      </c>
      <c r="I4180">
        <v>9.7701149425287404E-2</v>
      </c>
      <c r="J4180" s="1">
        <v>4.5454545454545497E-2</v>
      </c>
      <c r="K4180" t="s">
        <v>23239</v>
      </c>
      <c r="L4180" t="s">
        <v>31604</v>
      </c>
      <c r="M4180" t="s">
        <v>31605</v>
      </c>
    </row>
    <row r="4181" spans="1:13">
      <c r="A4181" s="1" t="s">
        <v>6198</v>
      </c>
      <c r="B4181">
        <v>2.25617801938103E-8</v>
      </c>
      <c r="C4181" s="1">
        <v>4.1751623957863298E-6</v>
      </c>
      <c r="D4181">
        <v>0</v>
      </c>
      <c r="E4181">
        <v>1.0416666666666701E-2</v>
      </c>
      <c r="F4181">
        <v>2.5641025641025602E-3</v>
      </c>
      <c r="G4181">
        <v>0.24137931034482801</v>
      </c>
      <c r="H4181">
        <v>2.21238938053097E-2</v>
      </c>
      <c r="I4181">
        <v>0.12</v>
      </c>
      <c r="J4181" s="1">
        <v>0</v>
      </c>
      <c r="K4181" t="s">
        <v>23241</v>
      </c>
      <c r="L4181" t="s">
        <v>31606</v>
      </c>
      <c r="M4181" t="s">
        <v>31607</v>
      </c>
    </row>
    <row r="4182" spans="1:13">
      <c r="A4182" s="1" t="s">
        <v>6199</v>
      </c>
      <c r="B4182">
        <v>4.41790187298583E-6</v>
      </c>
      <c r="C4182" s="1">
        <v>7.02121363142225E-6</v>
      </c>
      <c r="D4182">
        <v>0.35714285714285698</v>
      </c>
      <c r="E4182">
        <v>0.158227848101266</v>
      </c>
      <c r="F4182">
        <v>0.73728813559322004</v>
      </c>
      <c r="G4182">
        <v>0.42424242424242398</v>
      </c>
      <c r="H4182">
        <v>0.602739726027397</v>
      </c>
      <c r="I4182">
        <v>0.315217391304348</v>
      </c>
      <c r="J4182" s="1" t="s">
        <v>23229</v>
      </c>
      <c r="K4182" t="s">
        <v>23238</v>
      </c>
      <c r="L4182" t="s">
        <v>31608</v>
      </c>
      <c r="M4182" t="s">
        <v>31609</v>
      </c>
    </row>
    <row r="4183" spans="1:13">
      <c r="A4183" s="1" t="s">
        <v>6200</v>
      </c>
      <c r="B4183">
        <v>3.9089279854759603E-5</v>
      </c>
      <c r="C4183" s="1">
        <v>2.0150433375148799E-7</v>
      </c>
      <c r="D4183">
        <v>0</v>
      </c>
      <c r="E4183">
        <v>0.33750000000000002</v>
      </c>
      <c r="F4183">
        <v>0</v>
      </c>
      <c r="G4183">
        <v>0</v>
      </c>
      <c r="H4183">
        <v>0</v>
      </c>
      <c r="I4183">
        <v>0</v>
      </c>
      <c r="J4183" s="1">
        <v>0</v>
      </c>
      <c r="K4183" t="s">
        <v>23243</v>
      </c>
      <c r="L4183" t="s">
        <v>31610</v>
      </c>
      <c r="M4183" t="s">
        <v>31611</v>
      </c>
    </row>
    <row r="4184" spans="1:13">
      <c r="A4184" s="1" t="s">
        <v>6201</v>
      </c>
      <c r="B4184">
        <v>0</v>
      </c>
      <c r="C4184" s="1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s="1">
        <v>1</v>
      </c>
      <c r="K4184" t="s">
        <v>23239</v>
      </c>
      <c r="L4184" t="s">
        <v>31612</v>
      </c>
      <c r="M4184" t="s">
        <v>31613</v>
      </c>
    </row>
    <row r="4185" spans="1:13">
      <c r="A4185" s="1" t="s">
        <v>6202</v>
      </c>
      <c r="B4185">
        <v>0</v>
      </c>
      <c r="C4185" s="1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s="1">
        <v>0.63636363636363602</v>
      </c>
      <c r="K4185" t="s">
        <v>23242</v>
      </c>
      <c r="L4185" t="s">
        <v>31614</v>
      </c>
      <c r="M4185" t="s">
        <v>31615</v>
      </c>
    </row>
    <row r="4186" spans="1:13">
      <c r="A4186" s="1" t="s">
        <v>6203</v>
      </c>
      <c r="B4186">
        <v>4.9041233359144504E-7</v>
      </c>
      <c r="C4186" s="1">
        <v>3.9668616968748001E-7</v>
      </c>
      <c r="D4186">
        <v>4.6875E-2</v>
      </c>
      <c r="E4186">
        <v>0</v>
      </c>
      <c r="F4186">
        <v>1.8041237113402098E-2</v>
      </c>
      <c r="G4186">
        <v>0</v>
      </c>
      <c r="H4186">
        <v>9.0090090090090107E-3</v>
      </c>
      <c r="I4186">
        <v>0</v>
      </c>
      <c r="J4186" s="1">
        <v>0.13636363636363599</v>
      </c>
      <c r="K4186" t="s">
        <v>23242</v>
      </c>
      <c r="L4186" t="s">
        <v>31616</v>
      </c>
      <c r="M4186" t="s">
        <v>31617</v>
      </c>
    </row>
    <row r="4187" spans="1:13">
      <c r="A4187" s="1" t="s">
        <v>6204</v>
      </c>
      <c r="B4187">
        <v>7.48327604920264E-8</v>
      </c>
      <c r="C4187" s="1">
        <v>7.9278919335806002E-7</v>
      </c>
      <c r="D4187">
        <v>1</v>
      </c>
      <c r="E4187">
        <v>1</v>
      </c>
      <c r="F4187">
        <v>1</v>
      </c>
      <c r="G4187">
        <v>1</v>
      </c>
      <c r="H4187">
        <v>0.99009900990098998</v>
      </c>
      <c r="I4187">
        <v>0.98</v>
      </c>
      <c r="J4187" s="1">
        <v>0</v>
      </c>
      <c r="K4187" t="s">
        <v>23238</v>
      </c>
      <c r="L4187" t="s">
        <v>31618</v>
      </c>
      <c r="M4187" t="s">
        <v>31619</v>
      </c>
    </row>
    <row r="4188" spans="1:13">
      <c r="A4188" s="1" t="s">
        <v>6205</v>
      </c>
      <c r="B4188">
        <v>1.2416576863039799E-4</v>
      </c>
      <c r="C4188" s="1">
        <v>1.42627528154359E-6</v>
      </c>
      <c r="D4188">
        <v>0.125</v>
      </c>
      <c r="E4188">
        <v>0.26404494382022498</v>
      </c>
      <c r="F4188">
        <v>4.9738219895287997E-2</v>
      </c>
      <c r="G4188">
        <v>0</v>
      </c>
      <c r="H4188">
        <v>5.6818181818181802E-2</v>
      </c>
      <c r="I4188">
        <v>1.4492753623188401E-2</v>
      </c>
      <c r="J4188" s="1">
        <v>0</v>
      </c>
      <c r="K4188" t="s">
        <v>23239</v>
      </c>
      <c r="L4188" t="s">
        <v>31620</v>
      </c>
      <c r="M4188" t="s">
        <v>31621</v>
      </c>
    </row>
    <row r="4189" spans="1:13">
      <c r="A4189" s="1" t="s">
        <v>6206</v>
      </c>
      <c r="B4189">
        <v>1.0986396057940601E-3</v>
      </c>
      <c r="C4189" s="1">
        <v>1.21534422179023E-4</v>
      </c>
      <c r="D4189">
        <v>6.6666666666666693E-2</v>
      </c>
      <c r="E4189">
        <v>0.61486486486486502</v>
      </c>
      <c r="F4189">
        <v>3.0769230769230799E-2</v>
      </c>
      <c r="G4189">
        <v>0</v>
      </c>
      <c r="H4189">
        <v>0</v>
      </c>
      <c r="I4189">
        <v>9.3457943925233603E-3</v>
      </c>
      <c r="J4189" s="1" t="s">
        <v>23229</v>
      </c>
      <c r="K4189" t="s">
        <v>23241</v>
      </c>
      <c r="L4189" t="s">
        <v>31622</v>
      </c>
      <c r="M4189" t="s">
        <v>31623</v>
      </c>
    </row>
    <row r="4190" spans="1:13">
      <c r="A4190" s="1" t="s">
        <v>6207</v>
      </c>
      <c r="B4190">
        <v>5.2713828691407902E-5</v>
      </c>
      <c r="C4190" s="1">
        <v>4.8167996712920599E-6</v>
      </c>
      <c r="D4190">
        <v>1.5625E-2</v>
      </c>
      <c r="E4190">
        <v>0.157608695652174</v>
      </c>
      <c r="F4190">
        <v>8.1081081081081103E-3</v>
      </c>
      <c r="G4190">
        <v>0</v>
      </c>
      <c r="H4190">
        <v>0</v>
      </c>
      <c r="I4190">
        <v>6.5789473684210497E-3</v>
      </c>
      <c r="J4190" s="1">
        <v>0</v>
      </c>
      <c r="K4190" t="s">
        <v>23237</v>
      </c>
      <c r="L4190" t="s">
        <v>31624</v>
      </c>
      <c r="M4190" t="s">
        <v>31625</v>
      </c>
    </row>
    <row r="4191" spans="1:13">
      <c r="A4191" s="1" t="s">
        <v>6208</v>
      </c>
      <c r="B4191">
        <v>6.5050736201454798E-6</v>
      </c>
      <c r="C4191" s="1">
        <v>9.5095703018305697E-9</v>
      </c>
      <c r="D4191">
        <v>0.82692307692307698</v>
      </c>
      <c r="E4191">
        <v>0.94117647058823495</v>
      </c>
      <c r="F4191">
        <v>0.98611111111111105</v>
      </c>
      <c r="G4191">
        <v>1</v>
      </c>
      <c r="H4191">
        <v>0.98333333333333295</v>
      </c>
      <c r="I4191">
        <v>0.93010752688172005</v>
      </c>
      <c r="J4191" s="1">
        <v>1</v>
      </c>
      <c r="K4191" t="s">
        <v>23240</v>
      </c>
      <c r="L4191" t="s">
        <v>31626</v>
      </c>
      <c r="M4191" t="s">
        <v>31627</v>
      </c>
    </row>
    <row r="4192" spans="1:13">
      <c r="A4192" s="1" t="s">
        <v>6209</v>
      </c>
      <c r="B4192">
        <v>2.1459006897163099E-9</v>
      </c>
      <c r="C4192" s="1">
        <v>9.1143524153730803E-10</v>
      </c>
      <c r="D4192">
        <v>1</v>
      </c>
      <c r="E4192">
        <v>1</v>
      </c>
      <c r="F4192">
        <v>0.99717514124293805</v>
      </c>
      <c r="G4192">
        <v>1</v>
      </c>
      <c r="H4192">
        <v>1</v>
      </c>
      <c r="I4192">
        <v>1</v>
      </c>
      <c r="J4192" s="1">
        <v>1</v>
      </c>
      <c r="K4192" t="s">
        <v>23240</v>
      </c>
      <c r="L4192" t="s">
        <v>31628</v>
      </c>
      <c r="M4192" t="s">
        <v>31629</v>
      </c>
    </row>
    <row r="4193" spans="1:13">
      <c r="A4193" s="1" t="s">
        <v>6210</v>
      </c>
      <c r="B4193">
        <v>1.31969401448611E-6</v>
      </c>
      <c r="C4193" s="1">
        <v>7.2448130324329197E-6</v>
      </c>
      <c r="D4193">
        <v>1</v>
      </c>
      <c r="E4193">
        <v>1</v>
      </c>
      <c r="F4193">
        <v>0.91818181818181799</v>
      </c>
      <c r="G4193">
        <v>1</v>
      </c>
      <c r="H4193">
        <v>0.90625</v>
      </c>
      <c r="I4193">
        <v>0.89393939393939403</v>
      </c>
      <c r="J4193" s="1">
        <v>1</v>
      </c>
      <c r="K4193" t="s">
        <v>23242</v>
      </c>
      <c r="L4193" t="s">
        <v>31630</v>
      </c>
      <c r="M4193" t="s">
        <v>31631</v>
      </c>
    </row>
    <row r="4194" spans="1:13">
      <c r="A4194" s="1" t="s">
        <v>6211</v>
      </c>
      <c r="B4194">
        <v>5.1826980193064396E-6</v>
      </c>
      <c r="C4194" s="1">
        <v>7.4872427571294096E-5</v>
      </c>
      <c r="D4194">
        <v>0.109375</v>
      </c>
      <c r="E4194">
        <v>4.6875E-2</v>
      </c>
      <c r="F4194">
        <v>7.9487179487179496E-2</v>
      </c>
      <c r="G4194">
        <v>8.6206896551724102E-2</v>
      </c>
      <c r="H4194">
        <v>2.27272727272727E-2</v>
      </c>
      <c r="I4194">
        <v>4.2735042735042701E-2</v>
      </c>
      <c r="J4194" s="1">
        <v>0</v>
      </c>
      <c r="K4194" t="s">
        <v>23238</v>
      </c>
      <c r="L4194" t="s">
        <v>31632</v>
      </c>
      <c r="M4194" t="s">
        <v>31633</v>
      </c>
    </row>
    <row r="4195" spans="1:13">
      <c r="A4195" s="1" t="s">
        <v>6212</v>
      </c>
      <c r="B4195">
        <v>5.0554581848705099E-5</v>
      </c>
      <c r="C4195" s="1">
        <v>7.6084956120084304E-6</v>
      </c>
      <c r="D4195">
        <v>1</v>
      </c>
      <c r="E4195">
        <v>1</v>
      </c>
      <c r="F4195">
        <v>0.79378531073446301</v>
      </c>
      <c r="G4195">
        <v>0.95714285714285696</v>
      </c>
      <c r="H4195">
        <v>0.6875</v>
      </c>
      <c r="I4195">
        <v>0.96551724137931005</v>
      </c>
      <c r="J4195" s="1">
        <v>0.75</v>
      </c>
      <c r="K4195" t="s">
        <v>23239</v>
      </c>
      <c r="L4195" t="s">
        <v>31634</v>
      </c>
      <c r="M4195" t="s">
        <v>31635</v>
      </c>
    </row>
    <row r="4196" spans="1:13">
      <c r="A4196" s="1" t="s">
        <v>6213</v>
      </c>
      <c r="B4196">
        <v>8.0197203841399006E-5</v>
      </c>
      <c r="C4196" s="1">
        <v>2.2949268593440902E-5</v>
      </c>
      <c r="D4196">
        <v>0</v>
      </c>
      <c r="E4196">
        <v>0</v>
      </c>
      <c r="F4196">
        <v>0.22651933701657501</v>
      </c>
      <c r="G4196">
        <v>0</v>
      </c>
      <c r="H4196">
        <v>0.125</v>
      </c>
      <c r="I4196">
        <v>0.14893617021276601</v>
      </c>
      <c r="J4196" s="1">
        <v>0</v>
      </c>
      <c r="K4196" t="s">
        <v>23238</v>
      </c>
      <c r="L4196" t="s">
        <v>31636</v>
      </c>
      <c r="M4196" t="s">
        <v>31637</v>
      </c>
    </row>
    <row r="4197" spans="1:13">
      <c r="A4197" s="1" t="s">
        <v>6214</v>
      </c>
      <c r="B4197">
        <v>2.0048765481515801E-6</v>
      </c>
      <c r="C4197" s="1">
        <v>6.8035357598466702E-5</v>
      </c>
      <c r="D4197">
        <v>1</v>
      </c>
      <c r="E4197">
        <v>1</v>
      </c>
      <c r="F4197">
        <v>1</v>
      </c>
      <c r="G4197">
        <v>0.99137931034482796</v>
      </c>
      <c r="H4197">
        <v>0.93859649122806998</v>
      </c>
      <c r="I4197">
        <v>0.99193548387096797</v>
      </c>
      <c r="J4197" s="1">
        <v>1</v>
      </c>
      <c r="K4197" t="s">
        <v>23240</v>
      </c>
      <c r="L4197" t="s">
        <v>31638</v>
      </c>
      <c r="M4197" t="s">
        <v>31639</v>
      </c>
    </row>
    <row r="4198" spans="1:13">
      <c r="A4198" s="1" t="s">
        <v>6215</v>
      </c>
      <c r="B4198">
        <v>1.74649362700133E-6</v>
      </c>
      <c r="C4198" s="1">
        <v>3.1176860876974298E-6</v>
      </c>
      <c r="D4198">
        <v>0.95</v>
      </c>
      <c r="E4198">
        <v>0.99152542372881403</v>
      </c>
      <c r="F4198">
        <v>0.99624060150375904</v>
      </c>
      <c r="G4198">
        <v>0.97297297297297303</v>
      </c>
      <c r="H4198">
        <v>0.992307692307692</v>
      </c>
      <c r="I4198">
        <v>1</v>
      </c>
      <c r="J4198" s="1">
        <v>1</v>
      </c>
      <c r="K4198" t="s">
        <v>23240</v>
      </c>
      <c r="L4198" t="s">
        <v>31640</v>
      </c>
      <c r="M4198" t="s">
        <v>31641</v>
      </c>
    </row>
    <row r="4199" spans="1:13">
      <c r="A4199" s="1" t="s">
        <v>6216</v>
      </c>
      <c r="B4199">
        <v>8.3602586530601202E-8</v>
      </c>
      <c r="C4199" s="1">
        <v>3.7455934844349301E-6</v>
      </c>
      <c r="D4199">
        <v>0</v>
      </c>
      <c r="E4199">
        <v>0</v>
      </c>
      <c r="F4199">
        <v>0</v>
      </c>
      <c r="G4199">
        <v>9.8214285714285698E-2</v>
      </c>
      <c r="H4199">
        <v>2.4590163934426201E-2</v>
      </c>
      <c r="I4199">
        <v>3.3980582524271802E-2</v>
      </c>
      <c r="J4199" s="1">
        <v>0</v>
      </c>
      <c r="K4199" t="s">
        <v>23238</v>
      </c>
      <c r="L4199" t="s">
        <v>31642</v>
      </c>
      <c r="M4199" t="s">
        <v>31643</v>
      </c>
    </row>
    <row r="4200" spans="1:13">
      <c r="A4200" s="1" t="s">
        <v>6217</v>
      </c>
      <c r="B4200">
        <v>4.3115411332837799E-4</v>
      </c>
      <c r="C4200" s="1">
        <v>1.276155869769E-5</v>
      </c>
      <c r="D4200">
        <v>0.9375</v>
      </c>
      <c r="E4200">
        <v>0.63440860215053796</v>
      </c>
      <c r="F4200">
        <v>0.93333333333333302</v>
      </c>
      <c r="G4200">
        <v>0.94791666666666696</v>
      </c>
      <c r="H4200">
        <v>0.92410714285714302</v>
      </c>
      <c r="I4200">
        <v>0.939393939393939</v>
      </c>
      <c r="J4200" s="1">
        <v>1</v>
      </c>
      <c r="K4200" t="s">
        <v>23241</v>
      </c>
      <c r="L4200" t="s">
        <v>31644</v>
      </c>
      <c r="M4200" t="s">
        <v>31645</v>
      </c>
    </row>
    <row r="4201" spans="1:13">
      <c r="A4201" s="1" t="s">
        <v>6218</v>
      </c>
      <c r="B4201">
        <v>5.5989202994504597E-6</v>
      </c>
      <c r="C4201" s="1">
        <v>1.0751705194128401E-5</v>
      </c>
      <c r="D4201">
        <v>0</v>
      </c>
      <c r="E4201">
        <v>0</v>
      </c>
      <c r="F4201">
        <v>0.15116279069767402</v>
      </c>
      <c r="G4201">
        <v>0</v>
      </c>
      <c r="H4201">
        <v>5.8139534883719923E-3</v>
      </c>
      <c r="I4201">
        <v>1.136363636363602E-2</v>
      </c>
      <c r="J4201" s="1">
        <v>0</v>
      </c>
      <c r="K4201" t="s">
        <v>23244</v>
      </c>
      <c r="L4201" t="s">
        <v>31646</v>
      </c>
      <c r="M4201" t="s">
        <v>31647</v>
      </c>
    </row>
    <row r="4202" spans="1:13">
      <c r="A4202" s="1" t="s">
        <v>6219</v>
      </c>
      <c r="B4202">
        <v>6.05691433332503E-6</v>
      </c>
      <c r="C4202" s="1">
        <v>8.4994343096707403E-7</v>
      </c>
      <c r="D4202">
        <v>0.98387096774193505</v>
      </c>
      <c r="E4202">
        <v>1</v>
      </c>
      <c r="F4202">
        <v>0.96470588235294097</v>
      </c>
      <c r="G4202">
        <v>0.96666666666666701</v>
      </c>
      <c r="H4202">
        <v>0.978494623655914</v>
      </c>
      <c r="I4202">
        <v>1</v>
      </c>
      <c r="J4202" s="1">
        <v>1</v>
      </c>
      <c r="K4202" t="s">
        <v>23238</v>
      </c>
      <c r="L4202" t="s">
        <v>31648</v>
      </c>
      <c r="M4202" t="s">
        <v>31649</v>
      </c>
    </row>
    <row r="4203" spans="1:13">
      <c r="A4203" s="1" t="s">
        <v>6220</v>
      </c>
      <c r="B4203">
        <v>2.89201607008714E-5</v>
      </c>
      <c r="C4203" s="1">
        <v>1.6647207854111501E-5</v>
      </c>
      <c r="D4203">
        <v>0.79629629629629595</v>
      </c>
      <c r="E4203">
        <v>0.95333333333333303</v>
      </c>
      <c r="F4203">
        <v>0.93137254901960798</v>
      </c>
      <c r="G4203">
        <v>0.76315789473684204</v>
      </c>
      <c r="H4203">
        <v>0.99090909090909096</v>
      </c>
      <c r="I4203">
        <v>0.8</v>
      </c>
      <c r="J4203" s="1">
        <v>0.22222222222222199</v>
      </c>
      <c r="K4203" t="s">
        <v>23240</v>
      </c>
      <c r="L4203" t="s">
        <v>31650</v>
      </c>
      <c r="M4203" t="s">
        <v>31651</v>
      </c>
    </row>
    <row r="4204" spans="1:13">
      <c r="A4204" s="1" t="s">
        <v>6221</v>
      </c>
      <c r="B4204">
        <v>2.7437059245405398E-9</v>
      </c>
      <c r="C4204" s="1">
        <v>1.2321714970594299E-5</v>
      </c>
      <c r="D4204">
        <v>0</v>
      </c>
      <c r="E4204">
        <v>0</v>
      </c>
      <c r="F4204">
        <v>0</v>
      </c>
      <c r="G4204">
        <v>0.72727272727272696</v>
      </c>
      <c r="H4204">
        <v>4.0229885057471299E-2</v>
      </c>
      <c r="I4204">
        <v>0.30769230769230799</v>
      </c>
      <c r="J4204" s="1">
        <v>0</v>
      </c>
      <c r="K4204" t="s">
        <v>23237</v>
      </c>
      <c r="L4204" t="s">
        <v>31652</v>
      </c>
      <c r="M4204" t="s">
        <v>31653</v>
      </c>
    </row>
    <row r="4205" spans="1:13">
      <c r="A4205" s="1" t="s">
        <v>6222</v>
      </c>
      <c r="B4205">
        <v>7.69402181635014E-7</v>
      </c>
      <c r="C4205" s="1">
        <v>7.5247055354406303E-7</v>
      </c>
      <c r="D4205">
        <v>9.375E-2</v>
      </c>
      <c r="E4205">
        <v>0.109375</v>
      </c>
      <c r="F4205">
        <v>2.8205128205128199E-2</v>
      </c>
      <c r="G4205">
        <v>3.4482758620689703E-2</v>
      </c>
      <c r="H4205">
        <v>3.9823008849557501E-2</v>
      </c>
      <c r="I4205">
        <v>2.4390243902439001E-2</v>
      </c>
      <c r="J4205" s="1">
        <v>0</v>
      </c>
      <c r="K4205" t="s">
        <v>23239</v>
      </c>
      <c r="L4205" t="s">
        <v>31654</v>
      </c>
      <c r="M4205" t="s">
        <v>31655</v>
      </c>
    </row>
    <row r="4206" spans="1:13">
      <c r="A4206" s="1" t="s">
        <v>6223</v>
      </c>
      <c r="B4206">
        <v>2.22831261733003E-5</v>
      </c>
      <c r="C4206" s="1">
        <v>2.3223834120553899E-5</v>
      </c>
      <c r="D4206">
        <v>0</v>
      </c>
      <c r="E4206">
        <v>0</v>
      </c>
      <c r="F4206">
        <v>0.13829787234042601</v>
      </c>
      <c r="G4206">
        <v>0</v>
      </c>
      <c r="H4206">
        <v>9.0361445783132502E-2</v>
      </c>
      <c r="I4206">
        <v>0</v>
      </c>
      <c r="J4206" s="1">
        <v>0</v>
      </c>
      <c r="K4206" t="s">
        <v>23242</v>
      </c>
      <c r="L4206" t="s">
        <v>31656</v>
      </c>
      <c r="M4206" t="s">
        <v>31657</v>
      </c>
    </row>
    <row r="4207" spans="1:13">
      <c r="A4207" s="1" t="s">
        <v>6224</v>
      </c>
      <c r="B4207">
        <v>2.5504336376277498E-6</v>
      </c>
      <c r="C4207" s="1">
        <v>3.07681070154979E-7</v>
      </c>
      <c r="D4207">
        <v>0.94827586206896597</v>
      </c>
      <c r="E4207">
        <v>0.969879518072289</v>
      </c>
      <c r="F4207">
        <v>0.984375</v>
      </c>
      <c r="G4207">
        <v>0.98484848484848497</v>
      </c>
      <c r="H4207">
        <v>0.98750000000000004</v>
      </c>
      <c r="I4207">
        <v>0.99019607843137303</v>
      </c>
      <c r="J4207" s="1">
        <v>1</v>
      </c>
      <c r="K4207" t="s">
        <v>23238</v>
      </c>
      <c r="L4207" t="s">
        <v>31658</v>
      </c>
      <c r="M4207" t="s">
        <v>31659</v>
      </c>
    </row>
    <row r="4208" spans="1:13">
      <c r="A4208" s="1" t="s">
        <v>6225</v>
      </c>
      <c r="B4208">
        <v>9.8066371781604698E-7</v>
      </c>
      <c r="C4208" s="1">
        <v>3.6543421451814498E-8</v>
      </c>
      <c r="D4208">
        <v>2.5000000000000001E-2</v>
      </c>
      <c r="E4208">
        <v>0</v>
      </c>
      <c r="F4208">
        <v>0</v>
      </c>
      <c r="G4208">
        <v>0</v>
      </c>
      <c r="H4208">
        <v>0</v>
      </c>
      <c r="I4208">
        <v>0</v>
      </c>
      <c r="J4208" s="1" t="s">
        <v>23229</v>
      </c>
      <c r="K4208" t="s">
        <v>23242</v>
      </c>
      <c r="L4208" t="s">
        <v>31660</v>
      </c>
      <c r="M4208" t="s">
        <v>31661</v>
      </c>
    </row>
    <row r="4209" spans="1:13">
      <c r="A4209" s="1" t="s">
        <v>6226</v>
      </c>
      <c r="B4209">
        <v>1.93040451686612E-6</v>
      </c>
      <c r="C4209" s="1">
        <v>2.5533398956006101E-6</v>
      </c>
      <c r="D4209">
        <v>0.890625</v>
      </c>
      <c r="E4209">
        <v>0.99479166666666696</v>
      </c>
      <c r="F4209">
        <v>0.976683937823834</v>
      </c>
      <c r="G4209">
        <v>1</v>
      </c>
      <c r="H4209">
        <v>0.99541284403669705</v>
      </c>
      <c r="I4209">
        <v>0.97872340425531901</v>
      </c>
      <c r="J4209" s="1" t="s">
        <v>23229</v>
      </c>
      <c r="K4209" t="s">
        <v>23240</v>
      </c>
      <c r="L4209" t="s">
        <v>31662</v>
      </c>
      <c r="M4209" t="s">
        <v>31663</v>
      </c>
    </row>
    <row r="4210" spans="1:13">
      <c r="A4210" s="1" t="s">
        <v>6227</v>
      </c>
      <c r="B4210">
        <v>1.03433425490115E-9</v>
      </c>
      <c r="C4210" s="1">
        <v>5.7753286136718902E-6</v>
      </c>
      <c r="D4210">
        <v>0</v>
      </c>
      <c r="E4210">
        <v>0</v>
      </c>
      <c r="F4210">
        <v>0</v>
      </c>
      <c r="G4210">
        <v>0.30434782608695699</v>
      </c>
      <c r="H4210">
        <v>0</v>
      </c>
      <c r="I4210">
        <v>1.02040816326531E-2</v>
      </c>
      <c r="J4210" s="1">
        <v>4.5454545454545497E-2</v>
      </c>
      <c r="K4210" t="s">
        <v>23238</v>
      </c>
      <c r="L4210" t="s">
        <v>31664</v>
      </c>
      <c r="M4210" t="s">
        <v>31665</v>
      </c>
    </row>
    <row r="4211" spans="1:13">
      <c r="A4211" s="1" t="s">
        <v>6228</v>
      </c>
      <c r="B4211">
        <v>6.0227429713438101E-7</v>
      </c>
      <c r="C4211" s="1">
        <v>2.81097177718377E-6</v>
      </c>
      <c r="D4211">
        <v>0.11111111111111099</v>
      </c>
      <c r="E4211">
        <v>9.8039215686274495E-2</v>
      </c>
      <c r="F4211">
        <v>0</v>
      </c>
      <c r="G4211">
        <v>0</v>
      </c>
      <c r="H4211">
        <v>0</v>
      </c>
      <c r="I4211">
        <v>3.8461538461538498E-2</v>
      </c>
      <c r="J4211" s="1" t="s">
        <v>23229</v>
      </c>
      <c r="K4211" t="s">
        <v>23242</v>
      </c>
      <c r="L4211" t="s">
        <v>31666</v>
      </c>
      <c r="M4211" t="s">
        <v>31667</v>
      </c>
    </row>
    <row r="4212" spans="1:13">
      <c r="A4212" s="1" t="s">
        <v>6229</v>
      </c>
      <c r="B4212">
        <v>4.8368843636601203E-9</v>
      </c>
      <c r="C4212" s="1">
        <v>1.29838780470052E-8</v>
      </c>
      <c r="D4212">
        <v>0.98387096774193505</v>
      </c>
      <c r="E4212">
        <v>0.99444444444444402</v>
      </c>
      <c r="F4212">
        <v>1</v>
      </c>
      <c r="G4212">
        <v>0.97499999999999998</v>
      </c>
      <c r="H4212">
        <v>1</v>
      </c>
      <c r="I4212">
        <v>1</v>
      </c>
      <c r="J4212" s="1">
        <v>1</v>
      </c>
      <c r="K4212" t="s">
        <v>23240</v>
      </c>
      <c r="L4212" t="s">
        <v>31668</v>
      </c>
      <c r="M4212" t="s">
        <v>31669</v>
      </c>
    </row>
    <row r="4213" spans="1:13">
      <c r="A4213" s="1" t="s">
        <v>6230</v>
      </c>
      <c r="B4213">
        <v>8.9558581447623596E-7</v>
      </c>
      <c r="C4213" s="1">
        <v>1.73896942221878E-6</v>
      </c>
      <c r="D4213">
        <v>6.25E-2</v>
      </c>
      <c r="E4213">
        <v>2.8409090909090901E-2</v>
      </c>
      <c r="F4213">
        <v>5.4347826086956503E-3</v>
      </c>
      <c r="G4213">
        <v>1.6129032258064498E-2</v>
      </c>
      <c r="H4213">
        <v>1.20481927710843E-2</v>
      </c>
      <c r="I4213">
        <v>0</v>
      </c>
      <c r="J4213" s="1">
        <v>0</v>
      </c>
      <c r="K4213" t="s">
        <v>23238</v>
      </c>
      <c r="L4213" t="s">
        <v>31670</v>
      </c>
      <c r="M4213" t="s">
        <v>31671</v>
      </c>
    </row>
    <row r="4214" spans="1:13">
      <c r="A4214" s="1" t="s">
        <v>6231</v>
      </c>
      <c r="B4214">
        <v>1.5163712172443299E-7</v>
      </c>
      <c r="C4214" s="1">
        <v>7.9559609541915298E-8</v>
      </c>
      <c r="D4214">
        <v>1.6666666666667052E-2</v>
      </c>
      <c r="E4214">
        <v>0</v>
      </c>
      <c r="F4214">
        <v>0</v>
      </c>
      <c r="G4214">
        <v>0</v>
      </c>
      <c r="H4214">
        <v>2.2058823529412019E-2</v>
      </c>
      <c r="I4214">
        <v>1.7241379310344973E-2</v>
      </c>
      <c r="J4214" s="1">
        <v>0.38888888888888895</v>
      </c>
      <c r="K4214" t="s">
        <v>23243</v>
      </c>
      <c r="L4214" t="s">
        <v>31672</v>
      </c>
      <c r="M4214" t="s">
        <v>31673</v>
      </c>
    </row>
    <row r="4215" spans="1:13">
      <c r="A4215" s="1" t="s">
        <v>6232</v>
      </c>
      <c r="B4215">
        <v>1.0138757729183901E-5</v>
      </c>
      <c r="C4215" s="1">
        <v>3.9171431840441796E-6</v>
      </c>
      <c r="D4215">
        <v>1.5625E-2</v>
      </c>
      <c r="E4215">
        <v>1.5957446808510599E-2</v>
      </c>
      <c r="F4215">
        <v>6.5104166666666699E-2</v>
      </c>
      <c r="G4215">
        <v>0</v>
      </c>
      <c r="H4215">
        <v>0</v>
      </c>
      <c r="I4215">
        <v>7.2463768115942004E-3</v>
      </c>
      <c r="J4215" s="1">
        <v>0</v>
      </c>
      <c r="K4215" t="s">
        <v>23238</v>
      </c>
      <c r="L4215" t="s">
        <v>31674</v>
      </c>
      <c r="M4215" t="s">
        <v>31675</v>
      </c>
    </row>
    <row r="4216" spans="1:13">
      <c r="A4216" s="1" t="s">
        <v>6233</v>
      </c>
      <c r="B4216">
        <v>7.4117858765316503E-7</v>
      </c>
      <c r="C4216" s="1">
        <v>1.67822464075821E-6</v>
      </c>
      <c r="D4216">
        <v>1.85185185185185E-2</v>
      </c>
      <c r="E4216">
        <v>1.05263157894737E-2</v>
      </c>
      <c r="F4216">
        <v>0</v>
      </c>
      <c r="G4216">
        <v>9.0909090909090898E-2</v>
      </c>
      <c r="H4216">
        <v>0</v>
      </c>
      <c r="I4216">
        <v>1.2500000000000001E-2</v>
      </c>
      <c r="J4216" s="1" t="s">
        <v>23229</v>
      </c>
      <c r="K4216" t="s">
        <v>23241</v>
      </c>
      <c r="L4216" t="s">
        <v>31676</v>
      </c>
      <c r="M4216" t="s">
        <v>31677</v>
      </c>
    </row>
    <row r="4217" spans="1:13">
      <c r="A4217" s="1" t="s">
        <v>6234</v>
      </c>
      <c r="B4217">
        <v>8.4545425945902503E-7</v>
      </c>
      <c r="C4217" s="1">
        <v>8.2447618621828492E-6</v>
      </c>
      <c r="D4217">
        <v>0</v>
      </c>
      <c r="E4217">
        <v>0</v>
      </c>
      <c r="F4217">
        <v>0</v>
      </c>
      <c r="G4217">
        <v>0</v>
      </c>
      <c r="H4217">
        <v>6.7567567567567597E-3</v>
      </c>
      <c r="I4217">
        <v>0.02</v>
      </c>
      <c r="J4217" s="1">
        <v>0</v>
      </c>
      <c r="K4217" t="s">
        <v>23242</v>
      </c>
      <c r="L4217" t="s">
        <v>31678</v>
      </c>
      <c r="M4217" t="s">
        <v>31679</v>
      </c>
    </row>
    <row r="4218" spans="1:13">
      <c r="A4218" s="1" t="s">
        <v>6235</v>
      </c>
      <c r="B4218">
        <v>1.14492560941912E-6</v>
      </c>
      <c r="C4218" s="1">
        <v>3.1824929833955599E-5</v>
      </c>
      <c r="D4218">
        <v>3.5714285714285698E-2</v>
      </c>
      <c r="E4218">
        <v>1.13636363636364E-2</v>
      </c>
      <c r="F4218">
        <v>3.4946236559139802E-2</v>
      </c>
      <c r="G4218">
        <v>0</v>
      </c>
      <c r="H4218">
        <v>0.15238095238095201</v>
      </c>
      <c r="I4218">
        <v>2.40963855421687E-2</v>
      </c>
      <c r="J4218" s="1">
        <v>0</v>
      </c>
      <c r="K4218" t="s">
        <v>23241</v>
      </c>
      <c r="L4218" t="s">
        <v>31680</v>
      </c>
      <c r="M4218" t="s">
        <v>31681</v>
      </c>
    </row>
    <row r="4219" spans="1:13">
      <c r="A4219" s="1" t="s">
        <v>6236</v>
      </c>
      <c r="B4219">
        <v>3.0431706955141299E-5</v>
      </c>
      <c r="C4219" s="1">
        <v>4.6567295926957998E-8</v>
      </c>
      <c r="D4219">
        <v>1</v>
      </c>
      <c r="E4219">
        <v>0.77160493827160503</v>
      </c>
      <c r="F4219">
        <v>1</v>
      </c>
      <c r="G4219">
        <v>1</v>
      </c>
      <c r="H4219">
        <v>1</v>
      </c>
      <c r="I4219">
        <v>0.98333333333333295</v>
      </c>
      <c r="J4219" s="1">
        <v>1</v>
      </c>
      <c r="K4219" t="s">
        <v>23237</v>
      </c>
      <c r="L4219" t="s">
        <v>31682</v>
      </c>
      <c r="M4219" t="s">
        <v>31683</v>
      </c>
    </row>
    <row r="4220" spans="1:13">
      <c r="A4220" s="1" t="s">
        <v>6237</v>
      </c>
      <c r="B4220">
        <v>1.26867548149982E-7</v>
      </c>
      <c r="C4220" s="1">
        <v>8.1744462493667403E-6</v>
      </c>
      <c r="D4220">
        <v>1</v>
      </c>
      <c r="E4220">
        <v>1</v>
      </c>
      <c r="F4220">
        <v>0.96649484536082497</v>
      </c>
      <c r="G4220">
        <v>0.99137931034482796</v>
      </c>
      <c r="H4220">
        <v>1</v>
      </c>
      <c r="I4220">
        <v>1</v>
      </c>
      <c r="J4220" s="1">
        <v>1</v>
      </c>
      <c r="K4220" t="s">
        <v>23239</v>
      </c>
      <c r="L4220" t="s">
        <v>31684</v>
      </c>
      <c r="M4220" t="s">
        <v>31685</v>
      </c>
    </row>
    <row r="4221" spans="1:13">
      <c r="A4221" s="1" t="s">
        <v>6238</v>
      </c>
      <c r="B4221">
        <v>2.1685715277308801E-5</v>
      </c>
      <c r="C4221" s="1">
        <v>7.7146559391237294E-5</v>
      </c>
      <c r="D4221">
        <v>0</v>
      </c>
      <c r="E4221">
        <v>0</v>
      </c>
      <c r="F4221">
        <v>0.172619047619048</v>
      </c>
      <c r="G4221">
        <v>0</v>
      </c>
      <c r="H4221">
        <v>0.34722222222222199</v>
      </c>
      <c r="I4221">
        <v>0</v>
      </c>
      <c r="J4221" s="1">
        <v>0</v>
      </c>
      <c r="K4221" t="s">
        <v>23239</v>
      </c>
      <c r="L4221" t="s">
        <v>31686</v>
      </c>
      <c r="M4221" t="s">
        <v>31687</v>
      </c>
    </row>
    <row r="4222" spans="1:13">
      <c r="A4222" s="1" t="s">
        <v>6239</v>
      </c>
      <c r="B4222">
        <v>2.6659577367763601E-5</v>
      </c>
      <c r="C4222" s="1">
        <v>1.01265399541854E-4</v>
      </c>
      <c r="D4222">
        <v>1</v>
      </c>
      <c r="E4222">
        <v>1</v>
      </c>
      <c r="F4222">
        <v>0.903954802259887</v>
      </c>
      <c r="G4222">
        <v>0.99107142857142905</v>
      </c>
      <c r="H4222">
        <v>0.97169811320754695</v>
      </c>
      <c r="I4222">
        <v>0.99137931034482796</v>
      </c>
      <c r="J4222" s="1">
        <v>1</v>
      </c>
      <c r="K4222" t="s">
        <v>23238</v>
      </c>
      <c r="L4222" t="s">
        <v>31688</v>
      </c>
      <c r="M4222" t="s">
        <v>31689</v>
      </c>
    </row>
    <row r="4223" spans="1:13">
      <c r="A4223" s="1" t="s">
        <v>6240</v>
      </c>
      <c r="B4223">
        <v>8.4421487305953307E-6</v>
      </c>
      <c r="C4223" s="1">
        <v>2.3497481199303201E-5</v>
      </c>
      <c r="D4223">
        <v>1</v>
      </c>
      <c r="E4223">
        <v>0.99479166666666696</v>
      </c>
      <c r="F4223">
        <v>0.987179487179487</v>
      </c>
      <c r="G4223">
        <v>0.92241379310344795</v>
      </c>
      <c r="H4223">
        <v>0.81578947368421095</v>
      </c>
      <c r="I4223">
        <v>0.98319327731092399</v>
      </c>
      <c r="J4223" s="1">
        <v>1</v>
      </c>
      <c r="K4223" t="s">
        <v>23240</v>
      </c>
      <c r="L4223" t="s">
        <v>31690</v>
      </c>
      <c r="M4223" t="s">
        <v>31691</v>
      </c>
    </row>
    <row r="4224" spans="1:13">
      <c r="A4224" s="1" t="s">
        <v>6241</v>
      </c>
      <c r="B4224">
        <v>1.08076154453994E-6</v>
      </c>
      <c r="C4224" s="1">
        <v>3.4814871300067599E-6</v>
      </c>
      <c r="D4224">
        <v>0</v>
      </c>
      <c r="E4224">
        <v>0</v>
      </c>
      <c r="F4224">
        <v>8.5051546391752594E-2</v>
      </c>
      <c r="G4224">
        <v>0</v>
      </c>
      <c r="H4224">
        <v>2.4752475247524799E-2</v>
      </c>
      <c r="I4224">
        <v>2.1126760563380299E-2</v>
      </c>
      <c r="J4224" s="1">
        <v>0</v>
      </c>
      <c r="K4224" t="s">
        <v>23237</v>
      </c>
      <c r="L4224" t="s">
        <v>31692</v>
      </c>
      <c r="M4224" t="s">
        <v>31693</v>
      </c>
    </row>
    <row r="4225" spans="1:13">
      <c r="A4225" s="1" t="s">
        <v>6242</v>
      </c>
      <c r="B4225">
        <v>5.1449600659636704E-6</v>
      </c>
      <c r="C4225" s="1">
        <v>2.8702105960261999E-5</v>
      </c>
      <c r="D4225">
        <v>1.7857142857142901E-2</v>
      </c>
      <c r="E4225">
        <v>0</v>
      </c>
      <c r="F4225">
        <v>2.8901734104046198E-3</v>
      </c>
      <c r="G4225">
        <v>0.625</v>
      </c>
      <c r="H4225">
        <v>1.6483516483516501E-2</v>
      </c>
      <c r="I4225">
        <v>0.235849056603774</v>
      </c>
      <c r="J4225" s="1">
        <v>0</v>
      </c>
      <c r="K4225" t="s">
        <v>23241</v>
      </c>
      <c r="L4225" t="s">
        <v>31694</v>
      </c>
      <c r="M4225" t="s">
        <v>31695</v>
      </c>
    </row>
    <row r="4226" spans="1:13">
      <c r="A4226" s="1" t="s">
        <v>6243</v>
      </c>
      <c r="B4226">
        <v>3.1390776920815201E-5</v>
      </c>
      <c r="C4226" s="1">
        <v>4.6650490227323002E-6</v>
      </c>
      <c r="D4226">
        <v>0.78571428571428603</v>
      </c>
      <c r="E4226">
        <v>0.90853658536585402</v>
      </c>
      <c r="F4226">
        <v>0.75174825174825199</v>
      </c>
      <c r="G4226">
        <v>0.97222222222222199</v>
      </c>
      <c r="H4226">
        <v>0.61805555555555602</v>
      </c>
      <c r="I4226">
        <v>0.871428571428571</v>
      </c>
      <c r="J4226" s="1">
        <v>1</v>
      </c>
      <c r="K4226" t="s">
        <v>23239</v>
      </c>
      <c r="L4226" t="s">
        <v>31696</v>
      </c>
      <c r="M4226" t="s">
        <v>31697</v>
      </c>
    </row>
    <row r="4227" spans="1:13">
      <c r="A4227" s="1" t="s">
        <v>6244</v>
      </c>
      <c r="B4227">
        <v>2.6537085720380501E-7</v>
      </c>
      <c r="C4227" s="1">
        <v>3.7935350256583302E-6</v>
      </c>
      <c r="D4227">
        <v>0</v>
      </c>
      <c r="E4227">
        <v>0</v>
      </c>
      <c r="F4227">
        <v>0.28181818181818202</v>
      </c>
      <c r="G4227">
        <v>0</v>
      </c>
      <c r="H4227">
        <v>0.101694915254237</v>
      </c>
      <c r="I4227">
        <v>7.3529411764705899E-2</v>
      </c>
      <c r="J4227" s="1">
        <v>0</v>
      </c>
      <c r="K4227" t="s">
        <v>23241</v>
      </c>
      <c r="L4227" t="s">
        <v>31698</v>
      </c>
      <c r="M4227" t="s">
        <v>31699</v>
      </c>
    </row>
    <row r="4228" spans="1:13">
      <c r="A4228" s="1" t="s">
        <v>6245</v>
      </c>
      <c r="B4228">
        <v>4.0237575748791499E-5</v>
      </c>
      <c r="C4228" s="1">
        <v>1.51432410911926E-4</v>
      </c>
      <c r="D4228">
        <v>0.17741935483870996</v>
      </c>
      <c r="E4228">
        <v>0.24736842105263201</v>
      </c>
      <c r="F4228">
        <v>0.29057591623036605</v>
      </c>
      <c r="G4228">
        <v>0.71739130434782594</v>
      </c>
      <c r="H4228">
        <v>0.40500000000000003</v>
      </c>
      <c r="I4228">
        <v>0.25274725274725296</v>
      </c>
      <c r="J4228" s="1">
        <v>0</v>
      </c>
      <c r="K4228" t="s">
        <v>23243</v>
      </c>
      <c r="L4228" t="s">
        <v>31700</v>
      </c>
      <c r="M4228" t="s">
        <v>31701</v>
      </c>
    </row>
    <row r="4229" spans="1:13">
      <c r="A4229" s="1" t="s">
        <v>6246</v>
      </c>
      <c r="B4229">
        <v>3.0131249686969298E-5</v>
      </c>
      <c r="C4229" s="1">
        <v>2.9654189735452401E-5</v>
      </c>
      <c r="D4229">
        <v>1.5625E-2</v>
      </c>
      <c r="E4229">
        <v>0</v>
      </c>
      <c r="F4229">
        <v>2.5773195876288698E-3</v>
      </c>
      <c r="G4229">
        <v>0.359649122807018</v>
      </c>
      <c r="H4229">
        <v>4.8672566371681401E-2</v>
      </c>
      <c r="I4229">
        <v>0.16400000000000001</v>
      </c>
      <c r="J4229" s="1">
        <v>0</v>
      </c>
      <c r="K4229" t="s">
        <v>23241</v>
      </c>
      <c r="L4229" t="s">
        <v>31702</v>
      </c>
      <c r="M4229" t="s">
        <v>31703</v>
      </c>
    </row>
    <row r="4230" spans="1:13">
      <c r="A4230" s="1" t="s">
        <v>6247</v>
      </c>
      <c r="B4230">
        <v>1.45275915427864E-7</v>
      </c>
      <c r="C4230" s="1">
        <v>1.45280565518058E-7</v>
      </c>
      <c r="D4230">
        <v>1.5625E-2</v>
      </c>
      <c r="E4230">
        <v>0</v>
      </c>
      <c r="F4230">
        <v>5.1282051282051299E-3</v>
      </c>
      <c r="G4230">
        <v>0</v>
      </c>
      <c r="H4230">
        <v>8.7719298245613996E-3</v>
      </c>
      <c r="I4230">
        <v>0</v>
      </c>
      <c r="J4230" s="1">
        <v>0.95454545454545503</v>
      </c>
      <c r="K4230" t="s">
        <v>23241</v>
      </c>
      <c r="L4230" t="s">
        <v>31704</v>
      </c>
      <c r="M4230" t="s">
        <v>31705</v>
      </c>
    </row>
    <row r="4231" spans="1:13">
      <c r="A4231" s="1" t="s">
        <v>6248</v>
      </c>
      <c r="B4231">
        <v>5.2426031024010295E-7</v>
      </c>
      <c r="C4231" s="1">
        <v>2.1443522279029301E-6</v>
      </c>
      <c r="D4231">
        <v>1</v>
      </c>
      <c r="E4231">
        <v>0.99473684210526303</v>
      </c>
      <c r="F4231">
        <v>0.99739583333333304</v>
      </c>
      <c r="G4231">
        <v>0.84545454545454501</v>
      </c>
      <c r="H4231">
        <v>1</v>
      </c>
      <c r="I4231">
        <v>0.99541284403669705</v>
      </c>
      <c r="J4231" s="1">
        <v>1</v>
      </c>
      <c r="K4231" t="s">
        <v>23238</v>
      </c>
      <c r="L4231" t="s">
        <v>31706</v>
      </c>
      <c r="M4231" t="s">
        <v>31707</v>
      </c>
    </row>
    <row r="4232" spans="1:13">
      <c r="A4232" s="1" t="s">
        <v>6249</v>
      </c>
      <c r="B4232">
        <v>1.9725512761158901E-11</v>
      </c>
      <c r="C4232" s="1">
        <v>3.49919425537802E-7</v>
      </c>
      <c r="D4232">
        <v>1</v>
      </c>
      <c r="E4232">
        <v>1</v>
      </c>
      <c r="F4232">
        <v>0.997435897435897</v>
      </c>
      <c r="G4232">
        <v>0.99090909090909096</v>
      </c>
      <c r="H4232">
        <v>1</v>
      </c>
      <c r="I4232">
        <v>0.97008547008546997</v>
      </c>
      <c r="J4232" s="1">
        <v>9.0909090909090898E-2</v>
      </c>
      <c r="K4232" t="s">
        <v>23241</v>
      </c>
      <c r="L4232" t="s">
        <v>31708</v>
      </c>
      <c r="M4232" t="s">
        <v>31709</v>
      </c>
    </row>
    <row r="4233" spans="1:13">
      <c r="A4233" s="1" t="s">
        <v>6250</v>
      </c>
      <c r="B4233">
        <v>1.5210782631539101E-6</v>
      </c>
      <c r="C4233" s="1">
        <v>2.2502167764712799E-5</v>
      </c>
      <c r="D4233">
        <v>6.6666666666666693E-2</v>
      </c>
      <c r="E4233">
        <v>1.16279069767442E-2</v>
      </c>
      <c r="F4233">
        <v>0.14374999999999999</v>
      </c>
      <c r="G4233">
        <v>0</v>
      </c>
      <c r="H4233">
        <v>0</v>
      </c>
      <c r="I4233">
        <v>0</v>
      </c>
      <c r="J4233" s="1">
        <v>0</v>
      </c>
      <c r="K4233" t="s">
        <v>23241</v>
      </c>
      <c r="L4233" t="s">
        <v>31710</v>
      </c>
      <c r="M4233" t="s">
        <v>31711</v>
      </c>
    </row>
    <row r="4234" spans="1:13">
      <c r="A4234" s="1" t="s">
        <v>6251</v>
      </c>
      <c r="B4234">
        <v>7.1323951123699597E-5</v>
      </c>
      <c r="C4234" s="1">
        <v>3.06509523504504E-6</v>
      </c>
      <c r="D4234">
        <v>0</v>
      </c>
      <c r="E4234">
        <v>0.20481927710843401</v>
      </c>
      <c r="F4234">
        <v>0</v>
      </c>
      <c r="G4234">
        <v>0</v>
      </c>
      <c r="H4234">
        <v>0</v>
      </c>
      <c r="I4234">
        <v>0</v>
      </c>
      <c r="J4234" s="1">
        <v>0</v>
      </c>
      <c r="K4234" t="s">
        <v>23241</v>
      </c>
      <c r="L4234" t="s">
        <v>31712</v>
      </c>
      <c r="M4234" t="s">
        <v>31713</v>
      </c>
    </row>
    <row r="4235" spans="1:13">
      <c r="A4235" s="1" t="s">
        <v>6252</v>
      </c>
      <c r="B4235">
        <v>1.70725010351553E-7</v>
      </c>
      <c r="C4235" s="1">
        <v>2.6530110125952998E-6</v>
      </c>
      <c r="D4235">
        <v>0</v>
      </c>
      <c r="E4235">
        <v>0</v>
      </c>
      <c r="F4235">
        <v>0</v>
      </c>
      <c r="G4235">
        <v>0.30909090909090903</v>
      </c>
      <c r="H4235">
        <v>0</v>
      </c>
      <c r="I4235">
        <v>5.83333333333333E-2</v>
      </c>
      <c r="J4235" s="1">
        <v>4.5454545454545497E-2</v>
      </c>
      <c r="K4235" t="s">
        <v>23241</v>
      </c>
      <c r="L4235" t="s">
        <v>31714</v>
      </c>
      <c r="M4235" t="s">
        <v>31715</v>
      </c>
    </row>
    <row r="4236" spans="1:13">
      <c r="A4236" s="1" t="s">
        <v>6253</v>
      </c>
      <c r="B4236">
        <v>1.8317994648128299E-6</v>
      </c>
      <c r="C4236" s="1">
        <v>3.5280259990062201E-6</v>
      </c>
      <c r="D4236">
        <v>0</v>
      </c>
      <c r="E4236">
        <v>0</v>
      </c>
      <c r="F4236">
        <v>5.2083333333333296E-3</v>
      </c>
      <c r="G4236">
        <v>1.0638297872340399E-2</v>
      </c>
      <c r="H4236">
        <v>1.03092783505155E-2</v>
      </c>
      <c r="I4236">
        <v>0</v>
      </c>
      <c r="J4236" s="1">
        <v>0</v>
      </c>
      <c r="K4236" t="s">
        <v>23241</v>
      </c>
      <c r="L4236" t="s">
        <v>31716</v>
      </c>
      <c r="M4236" t="s">
        <v>31717</v>
      </c>
    </row>
    <row r="4237" spans="1:13">
      <c r="A4237" s="1" t="s">
        <v>6254</v>
      </c>
      <c r="B4237">
        <v>4.6312201682836899E-7</v>
      </c>
      <c r="C4237" s="1">
        <v>3.85416758527195E-6</v>
      </c>
      <c r="D4237">
        <v>0.83928571428571397</v>
      </c>
      <c r="E4237">
        <v>0.99404761904761896</v>
      </c>
      <c r="F4237">
        <v>0.93783783783783803</v>
      </c>
      <c r="G4237">
        <v>1</v>
      </c>
      <c r="H4237">
        <v>0.98076923076923095</v>
      </c>
      <c r="I4237">
        <v>0.89473684210526305</v>
      </c>
      <c r="J4237" s="1">
        <v>1</v>
      </c>
      <c r="K4237" t="s">
        <v>23238</v>
      </c>
      <c r="L4237" t="s">
        <v>31718</v>
      </c>
      <c r="M4237" t="s">
        <v>31719</v>
      </c>
    </row>
    <row r="4238" spans="1:13">
      <c r="A4238" s="1" t="s">
        <v>6255</v>
      </c>
      <c r="B4238">
        <v>9.5855257687367197E-8</v>
      </c>
      <c r="C4238" s="1">
        <v>1.9890769813772801E-5</v>
      </c>
      <c r="D4238">
        <v>0</v>
      </c>
      <c r="E4238">
        <v>1.5625E-2</v>
      </c>
      <c r="F4238">
        <v>5.1282051282051299E-3</v>
      </c>
      <c r="G4238">
        <v>0.25</v>
      </c>
      <c r="H4238">
        <v>4.5045045045045001E-3</v>
      </c>
      <c r="I4238">
        <v>0.12280701754386</v>
      </c>
      <c r="J4238" s="1">
        <v>0</v>
      </c>
      <c r="K4238" t="s">
        <v>23241</v>
      </c>
      <c r="L4238" t="s">
        <v>31720</v>
      </c>
      <c r="M4238" t="s">
        <v>31721</v>
      </c>
    </row>
    <row r="4239" spans="1:13">
      <c r="A4239" s="1" t="s">
        <v>6256</v>
      </c>
      <c r="B4239">
        <v>2.6555089709640699E-5</v>
      </c>
      <c r="C4239" s="1">
        <v>2.05142392093013E-5</v>
      </c>
      <c r="D4239">
        <v>0.921875</v>
      </c>
      <c r="E4239">
        <v>0.879120879120879</v>
      </c>
      <c r="F4239">
        <v>0.97150259067357503</v>
      </c>
      <c r="G4239">
        <v>0.97321428571428603</v>
      </c>
      <c r="H4239">
        <v>0.96017699115044297</v>
      </c>
      <c r="I4239">
        <v>0.93495934959349603</v>
      </c>
      <c r="J4239" s="1">
        <v>0.95454545454545503</v>
      </c>
      <c r="K4239" t="s">
        <v>23240</v>
      </c>
      <c r="L4239" t="s">
        <v>31722</v>
      </c>
      <c r="M4239" t="s">
        <v>31723</v>
      </c>
    </row>
    <row r="4240" spans="1:13">
      <c r="A4240" s="1" t="s">
        <v>6257</v>
      </c>
      <c r="B4240">
        <v>8.61896222525007E-6</v>
      </c>
      <c r="C4240" s="1">
        <v>1.5773722241039099E-6</v>
      </c>
      <c r="D4240">
        <v>0.71428571428571397</v>
      </c>
      <c r="E4240">
        <v>0.75675675675675702</v>
      </c>
      <c r="F4240">
        <v>0.98639455782312901</v>
      </c>
      <c r="G4240">
        <v>0.625</v>
      </c>
      <c r="H4240">
        <v>0.98765432098765404</v>
      </c>
      <c r="I4240">
        <v>0.86170212765957399</v>
      </c>
      <c r="J4240" s="1">
        <v>1</v>
      </c>
      <c r="K4240" t="s">
        <v>23241</v>
      </c>
      <c r="L4240" t="s">
        <v>31724</v>
      </c>
      <c r="M4240" t="s">
        <v>31725</v>
      </c>
    </row>
    <row r="4241" spans="1:13">
      <c r="A4241" s="1" t="s">
        <v>6258</v>
      </c>
      <c r="B4241">
        <v>8.3938046131876607E-6</v>
      </c>
      <c r="C4241" s="1">
        <v>2.03594615710894E-5</v>
      </c>
      <c r="D4241">
        <v>0.82258064516129004</v>
      </c>
      <c r="E4241">
        <v>1</v>
      </c>
      <c r="F4241">
        <v>0.95384615384615401</v>
      </c>
      <c r="G4241">
        <v>1</v>
      </c>
      <c r="H4241">
        <v>0.99545454545454504</v>
      </c>
      <c r="I4241">
        <v>0.92342342342342298</v>
      </c>
      <c r="J4241" s="1">
        <v>1</v>
      </c>
      <c r="K4241" t="s">
        <v>23240</v>
      </c>
      <c r="L4241" t="s">
        <v>31726</v>
      </c>
      <c r="M4241" t="s">
        <v>31727</v>
      </c>
    </row>
    <row r="4242" spans="1:13">
      <c r="A4242" s="1" t="s">
        <v>6259</v>
      </c>
      <c r="B4242">
        <v>1.0000017864699101E-8</v>
      </c>
      <c r="C4242" s="1">
        <v>1.5872648460710099E-7</v>
      </c>
      <c r="D4242">
        <v>1</v>
      </c>
      <c r="E4242">
        <v>0.98888888888888904</v>
      </c>
      <c r="F4242">
        <v>1</v>
      </c>
      <c r="G4242">
        <v>1</v>
      </c>
      <c r="H4242">
        <v>1</v>
      </c>
      <c r="I4242">
        <v>1</v>
      </c>
      <c r="J4242" s="1">
        <v>1</v>
      </c>
      <c r="K4242" t="s">
        <v>23241</v>
      </c>
      <c r="L4242" t="s">
        <v>31728</v>
      </c>
      <c r="M4242" t="s">
        <v>31729</v>
      </c>
    </row>
    <row r="4243" spans="1:13">
      <c r="A4243" s="1" t="s">
        <v>6260</v>
      </c>
      <c r="B4243">
        <v>2.9685606366161599E-7</v>
      </c>
      <c r="C4243" s="1">
        <v>8.4372351301587999E-7</v>
      </c>
      <c r="D4243">
        <v>1.5625E-2</v>
      </c>
      <c r="E4243">
        <v>0</v>
      </c>
      <c r="F4243">
        <v>3.4482758620689698E-3</v>
      </c>
      <c r="G4243">
        <v>0</v>
      </c>
      <c r="H4243">
        <v>0</v>
      </c>
      <c r="I4243">
        <v>0</v>
      </c>
      <c r="J4243" s="1">
        <v>0.54545454545454497</v>
      </c>
      <c r="K4243" t="s">
        <v>23240</v>
      </c>
      <c r="L4243" t="s">
        <v>31730</v>
      </c>
      <c r="M4243" t="s">
        <v>31731</v>
      </c>
    </row>
    <row r="4244" spans="1:13">
      <c r="A4244" s="1" t="s">
        <v>6261</v>
      </c>
      <c r="B4244">
        <v>3.00812574539665E-5</v>
      </c>
      <c r="C4244" s="1">
        <v>2.07876910848073E-5</v>
      </c>
      <c r="D4244">
        <v>0.84615384615384603</v>
      </c>
      <c r="E4244">
        <v>0.76543209876543195</v>
      </c>
      <c r="F4244">
        <v>0.9375</v>
      </c>
      <c r="G4244">
        <v>0.33333333333333298</v>
      </c>
      <c r="H4244">
        <v>0.22950819672131101</v>
      </c>
      <c r="I4244">
        <v>0.75</v>
      </c>
      <c r="J4244" s="1">
        <v>1</v>
      </c>
      <c r="K4244" t="s">
        <v>23238</v>
      </c>
      <c r="L4244" t="s">
        <v>31732</v>
      </c>
      <c r="M4244" t="s">
        <v>31733</v>
      </c>
    </row>
    <row r="4245" spans="1:13">
      <c r="A4245" s="1" t="s">
        <v>6262</v>
      </c>
      <c r="B4245">
        <v>3.8313473493184099E-7</v>
      </c>
      <c r="C4245" s="1">
        <v>3.5778782567651199E-5</v>
      </c>
      <c r="D4245">
        <v>0</v>
      </c>
      <c r="E4245">
        <v>0</v>
      </c>
      <c r="F4245">
        <v>0.22126436781609199</v>
      </c>
      <c r="G4245">
        <v>0</v>
      </c>
      <c r="H4245">
        <v>1.0869565217391301E-2</v>
      </c>
      <c r="I4245">
        <v>0</v>
      </c>
      <c r="J4245" s="1">
        <v>0</v>
      </c>
      <c r="K4245" t="s">
        <v>23241</v>
      </c>
      <c r="L4245" t="s">
        <v>31734</v>
      </c>
      <c r="M4245" t="s">
        <v>31735</v>
      </c>
    </row>
    <row r="4246" spans="1:13">
      <c r="A4246" s="1" t="s">
        <v>6263</v>
      </c>
      <c r="B4246">
        <v>1.6046789562863199E-5</v>
      </c>
      <c r="C4246" s="1">
        <v>1.02684669695922E-6</v>
      </c>
      <c r="D4246">
        <v>1</v>
      </c>
      <c r="E4246">
        <v>0.752941176470588</v>
      </c>
      <c r="F4246">
        <v>1</v>
      </c>
      <c r="G4246">
        <v>1</v>
      </c>
      <c r="H4246">
        <v>0.97916666666666696</v>
      </c>
      <c r="I4246">
        <v>1</v>
      </c>
      <c r="J4246" s="1">
        <v>1</v>
      </c>
      <c r="K4246" t="s">
        <v>23237</v>
      </c>
      <c r="L4246" t="s">
        <v>31736</v>
      </c>
      <c r="M4246" t="s">
        <v>31737</v>
      </c>
    </row>
    <row r="4247" spans="1:13">
      <c r="A4247" s="1" t="s">
        <v>6264</v>
      </c>
      <c r="B4247">
        <v>2.7563446723515098E-4</v>
      </c>
      <c r="C4247" s="1">
        <v>2.42204295110552E-4</v>
      </c>
      <c r="D4247">
        <v>0.532258064516129</v>
      </c>
      <c r="E4247">
        <v>0.209677419354839</v>
      </c>
      <c r="F4247">
        <v>0.58479532163742698</v>
      </c>
      <c r="G4247">
        <v>0.135135135135135</v>
      </c>
      <c r="H4247">
        <v>0.44736842105263203</v>
      </c>
      <c r="I4247">
        <v>0.53289473684210498</v>
      </c>
      <c r="J4247" s="1">
        <v>1</v>
      </c>
      <c r="K4247" t="s">
        <v>23241</v>
      </c>
      <c r="L4247" t="s">
        <v>31738</v>
      </c>
      <c r="M4247" t="s">
        <v>31739</v>
      </c>
    </row>
    <row r="4248" spans="1:13">
      <c r="A4248" s="1" t="s">
        <v>6265</v>
      </c>
      <c r="B4248">
        <v>2.6731734306823899E-5</v>
      </c>
      <c r="C4248" s="1">
        <v>8.8923119585255004E-5</v>
      </c>
      <c r="D4248">
        <v>0.394736842105263</v>
      </c>
      <c r="E4248">
        <v>0.22448979591836701</v>
      </c>
      <c r="F4248">
        <v>0.41666666666666702</v>
      </c>
      <c r="G4248">
        <v>0.96666666666666701</v>
      </c>
      <c r="H4248">
        <v>0.68309859154929597</v>
      </c>
      <c r="I4248">
        <v>0.83823529411764697</v>
      </c>
      <c r="J4248" s="1">
        <v>1</v>
      </c>
      <c r="K4248" t="s">
        <v>23238</v>
      </c>
      <c r="L4248" t="s">
        <v>31740</v>
      </c>
      <c r="M4248" t="s">
        <v>31741</v>
      </c>
    </row>
    <row r="4249" spans="1:13">
      <c r="A4249" s="1" t="s">
        <v>6266</v>
      </c>
      <c r="B4249">
        <v>6.9845625357366605E-5</v>
      </c>
      <c r="C4249" s="1">
        <v>7.4443259505911597E-5</v>
      </c>
      <c r="D4249">
        <v>0.96875</v>
      </c>
      <c r="E4249">
        <v>0.97619047619047605</v>
      </c>
      <c r="F4249">
        <v>0.47383720930232598</v>
      </c>
      <c r="G4249">
        <v>0.46875</v>
      </c>
      <c r="H4249">
        <v>0.41011235955056202</v>
      </c>
      <c r="I4249">
        <v>0.57142857142857095</v>
      </c>
      <c r="J4249" s="1">
        <v>0</v>
      </c>
      <c r="K4249" t="s">
        <v>23239</v>
      </c>
      <c r="L4249" t="s">
        <v>31742</v>
      </c>
      <c r="M4249" t="s">
        <v>31743</v>
      </c>
    </row>
    <row r="4250" spans="1:13">
      <c r="A4250" s="1" t="s">
        <v>6267</v>
      </c>
      <c r="B4250">
        <v>3.9839731036911601E-10</v>
      </c>
      <c r="C4250" s="1">
        <v>2.8177938322937997E-7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0.9375</v>
      </c>
      <c r="J4250" s="1" t="s">
        <v>23229</v>
      </c>
      <c r="K4250" t="s">
        <v>23238</v>
      </c>
      <c r="L4250" t="s">
        <v>31744</v>
      </c>
      <c r="M4250" t="s">
        <v>31745</v>
      </c>
    </row>
    <row r="4251" spans="1:13">
      <c r="A4251" s="1" t="s">
        <v>6268</v>
      </c>
      <c r="B4251">
        <v>1.3159576886582301E-4</v>
      </c>
      <c r="C4251" s="1">
        <v>6.43611422861383E-6</v>
      </c>
      <c r="D4251">
        <v>0.93548387096774199</v>
      </c>
      <c r="E4251">
        <v>0.72340425531914898</v>
      </c>
      <c r="F4251">
        <v>1</v>
      </c>
      <c r="G4251">
        <v>1</v>
      </c>
      <c r="H4251">
        <v>1</v>
      </c>
      <c r="I4251">
        <v>0.99509803921568596</v>
      </c>
      <c r="J4251" s="1">
        <v>1</v>
      </c>
      <c r="K4251" t="s">
        <v>23239</v>
      </c>
      <c r="L4251" t="s">
        <v>31746</v>
      </c>
      <c r="M4251" t="s">
        <v>31747</v>
      </c>
    </row>
    <row r="4252" spans="1:13">
      <c r="A4252" s="1" t="s">
        <v>6269</v>
      </c>
      <c r="B4252">
        <v>1.37026938940848E-5</v>
      </c>
      <c r="C4252" s="1">
        <v>1.50758957839704E-6</v>
      </c>
      <c r="D4252">
        <v>0</v>
      </c>
      <c r="E4252">
        <v>0.110526315789474</v>
      </c>
      <c r="F4252">
        <v>0</v>
      </c>
      <c r="G4252">
        <v>0</v>
      </c>
      <c r="H4252">
        <v>0</v>
      </c>
      <c r="I4252">
        <v>0</v>
      </c>
      <c r="J4252" s="1">
        <v>0</v>
      </c>
      <c r="K4252" t="s">
        <v>23239</v>
      </c>
      <c r="L4252" t="s">
        <v>31748</v>
      </c>
      <c r="M4252" t="s">
        <v>31749</v>
      </c>
    </row>
    <row r="4253" spans="1:13">
      <c r="A4253" s="1" t="s">
        <v>6270</v>
      </c>
      <c r="B4253">
        <v>6.45360926479796E-5</v>
      </c>
      <c r="C4253" s="1">
        <v>1.1562457543701699E-6</v>
      </c>
      <c r="D4253">
        <v>0.58928571428571397</v>
      </c>
      <c r="E4253">
        <v>0.537313432835821</v>
      </c>
      <c r="F4253">
        <v>0.53956834532374098</v>
      </c>
      <c r="G4253">
        <v>0.55000000000000004</v>
      </c>
      <c r="H4253">
        <v>0.50666666666666704</v>
      </c>
      <c r="I4253">
        <v>0.60526315789473695</v>
      </c>
      <c r="J4253" s="1">
        <v>1</v>
      </c>
      <c r="K4253" t="s">
        <v>23238</v>
      </c>
      <c r="L4253" t="s">
        <v>31750</v>
      </c>
      <c r="M4253" t="s">
        <v>31751</v>
      </c>
    </row>
    <row r="4254" spans="1:13">
      <c r="A4254" s="1" t="s">
        <v>6271</v>
      </c>
      <c r="B4254">
        <v>5.0303264908292902E-7</v>
      </c>
      <c r="C4254" s="1">
        <v>9.4849163514387198E-7</v>
      </c>
      <c r="D4254">
        <v>6.25E-2</v>
      </c>
      <c r="E4254">
        <v>6.3291139240506306E-2</v>
      </c>
      <c r="F4254">
        <v>3.57142857142857E-3</v>
      </c>
      <c r="G4254">
        <v>2.7027027027027001E-2</v>
      </c>
      <c r="H4254">
        <v>3.125E-2</v>
      </c>
      <c r="I4254">
        <v>2.32558139534884E-2</v>
      </c>
      <c r="J4254" s="1" t="s">
        <v>23229</v>
      </c>
      <c r="K4254" t="s">
        <v>23238</v>
      </c>
      <c r="L4254" t="s">
        <v>31752</v>
      </c>
      <c r="M4254" t="s">
        <v>31753</v>
      </c>
    </row>
    <row r="4255" spans="1:13">
      <c r="A4255" s="1" t="s">
        <v>6272</v>
      </c>
      <c r="B4255">
        <v>1.87872000904855E-4</v>
      </c>
      <c r="C4255" s="1">
        <v>9.0866273147716794E-6</v>
      </c>
      <c r="D4255">
        <v>0</v>
      </c>
      <c r="E4255">
        <v>0</v>
      </c>
      <c r="F4255">
        <v>0.52812499999999996</v>
      </c>
      <c r="G4255">
        <v>0.15384615384615399</v>
      </c>
      <c r="H4255">
        <v>0.659340659340659</v>
      </c>
      <c r="I4255">
        <v>0.192660550458716</v>
      </c>
      <c r="J4255" s="1">
        <v>1</v>
      </c>
      <c r="K4255" t="s">
        <v>23241</v>
      </c>
      <c r="L4255" t="s">
        <v>31754</v>
      </c>
      <c r="M4255" t="s">
        <v>31755</v>
      </c>
    </row>
    <row r="4256" spans="1:13">
      <c r="A4256" s="1" t="s">
        <v>6273</v>
      </c>
      <c r="B4256">
        <v>9.6179977249508301E-5</v>
      </c>
      <c r="C4256" s="1">
        <v>1.9779942951110801E-5</v>
      </c>
      <c r="D4256">
        <v>1.5625E-2</v>
      </c>
      <c r="E4256">
        <v>0.28191489361702099</v>
      </c>
      <c r="F4256">
        <v>6.8027210884353704E-3</v>
      </c>
      <c r="G4256">
        <v>0</v>
      </c>
      <c r="H4256">
        <v>0</v>
      </c>
      <c r="I4256">
        <v>0</v>
      </c>
      <c r="J4256" s="1" t="s">
        <v>23229</v>
      </c>
      <c r="K4256" t="s">
        <v>23239</v>
      </c>
      <c r="L4256" t="s">
        <v>31756</v>
      </c>
      <c r="M4256" t="s">
        <v>31757</v>
      </c>
    </row>
    <row r="4257" spans="1:13">
      <c r="A4257" s="1" t="s">
        <v>6274</v>
      </c>
      <c r="B4257">
        <v>2.3468558435972599E-4</v>
      </c>
      <c r="C4257" s="1">
        <v>9.2251944449676902E-7</v>
      </c>
      <c r="D4257">
        <v>0.109375</v>
      </c>
      <c r="E4257">
        <v>0.5</v>
      </c>
      <c r="F4257">
        <v>1.28865979381443E-2</v>
      </c>
      <c r="G4257">
        <v>1.1111111111111099E-2</v>
      </c>
      <c r="H4257">
        <v>5.1546391752577301E-3</v>
      </c>
      <c r="I4257">
        <v>6.17283950617284E-3</v>
      </c>
      <c r="J4257" s="1">
        <v>0</v>
      </c>
      <c r="K4257" t="s">
        <v>23241</v>
      </c>
      <c r="L4257" t="s">
        <v>31758</v>
      </c>
      <c r="M4257" t="s">
        <v>31759</v>
      </c>
    </row>
    <row r="4258" spans="1:13">
      <c r="A4258" s="1" t="s">
        <v>6275</v>
      </c>
      <c r="B4258">
        <v>5.3462008030584103E-5</v>
      </c>
      <c r="C4258" s="1">
        <v>6.3991261464287096E-4</v>
      </c>
      <c r="D4258">
        <v>0.51666666666666705</v>
      </c>
      <c r="E4258">
        <v>0.82558139534883701</v>
      </c>
      <c r="F4258">
        <v>0.46753246753246802</v>
      </c>
      <c r="G4258">
        <v>0.20270270270270299</v>
      </c>
      <c r="H4258">
        <v>0.17475728155339801</v>
      </c>
      <c r="I4258">
        <v>0.158227848101266</v>
      </c>
      <c r="J4258" s="1">
        <v>0</v>
      </c>
      <c r="K4258" t="s">
        <v>23238</v>
      </c>
      <c r="L4258" t="s">
        <v>31760</v>
      </c>
      <c r="M4258" t="s">
        <v>31761</v>
      </c>
    </row>
    <row r="4259" spans="1:13">
      <c r="A4259" s="1" t="s">
        <v>6276</v>
      </c>
      <c r="B4259">
        <v>9.0209099131655204E-7</v>
      </c>
      <c r="C4259" s="1">
        <v>1.7023965493352301E-6</v>
      </c>
      <c r="D4259">
        <v>0.98333333333333295</v>
      </c>
      <c r="E4259">
        <v>0.98850574712643702</v>
      </c>
      <c r="F4259">
        <v>1</v>
      </c>
      <c r="G4259">
        <v>1</v>
      </c>
      <c r="H4259">
        <v>0.99305555555555602</v>
      </c>
      <c r="I4259">
        <v>1</v>
      </c>
      <c r="J4259" s="1">
        <v>1</v>
      </c>
      <c r="K4259" t="s">
        <v>23240</v>
      </c>
      <c r="L4259" t="s">
        <v>31762</v>
      </c>
      <c r="M4259" t="s">
        <v>31763</v>
      </c>
    </row>
    <row r="4260" spans="1:13">
      <c r="A4260" s="1" t="s">
        <v>6277</v>
      </c>
      <c r="B4260">
        <v>3.39184611368689E-5</v>
      </c>
      <c r="C4260" s="1">
        <v>1.4115775038464999E-6</v>
      </c>
      <c r="D4260">
        <v>0.82</v>
      </c>
      <c r="E4260">
        <v>0.91095890410958902</v>
      </c>
      <c r="F4260">
        <v>0.912903225806452</v>
      </c>
      <c r="G4260">
        <v>0.95121951219512202</v>
      </c>
      <c r="H4260">
        <v>0.94444444444444398</v>
      </c>
      <c r="I4260">
        <v>0.93548387096774199</v>
      </c>
      <c r="J4260" s="1">
        <v>1</v>
      </c>
      <c r="K4260" t="s">
        <v>23238</v>
      </c>
      <c r="L4260" t="s">
        <v>31764</v>
      </c>
      <c r="M4260" t="s">
        <v>31765</v>
      </c>
    </row>
    <row r="4261" spans="1:13">
      <c r="A4261" s="1" t="s">
        <v>6278</v>
      </c>
      <c r="B4261">
        <v>6.8072235132465203E-6</v>
      </c>
      <c r="C4261" s="1">
        <v>8.2548780295568905E-7</v>
      </c>
      <c r="D4261">
        <v>1</v>
      </c>
      <c r="E4261">
        <v>1</v>
      </c>
      <c r="F4261">
        <v>1</v>
      </c>
      <c r="G4261">
        <v>0.23214285714285701</v>
      </c>
      <c r="H4261">
        <v>0.95370370370370405</v>
      </c>
      <c r="I4261">
        <v>0.88</v>
      </c>
      <c r="J4261" s="1">
        <v>1</v>
      </c>
      <c r="K4261" t="s">
        <v>23241</v>
      </c>
      <c r="L4261" t="s">
        <v>31766</v>
      </c>
      <c r="M4261" t="s">
        <v>31767</v>
      </c>
    </row>
    <row r="4262" spans="1:13">
      <c r="A4262" s="1" t="s">
        <v>6279</v>
      </c>
      <c r="B4262">
        <v>1.2120504704786E-5</v>
      </c>
      <c r="C4262" s="1">
        <v>4.9419460667196795E-7</v>
      </c>
      <c r="D4262">
        <v>1</v>
      </c>
      <c r="E4262">
        <v>0.80232558139534904</v>
      </c>
      <c r="F4262">
        <v>0.99632352941176505</v>
      </c>
      <c r="G4262">
        <v>0.98275862068965503</v>
      </c>
      <c r="H4262">
        <v>1</v>
      </c>
      <c r="I4262">
        <v>1</v>
      </c>
      <c r="J4262" s="1">
        <v>1</v>
      </c>
      <c r="K4262" t="s">
        <v>23238</v>
      </c>
      <c r="L4262" t="s">
        <v>31768</v>
      </c>
      <c r="M4262" t="s">
        <v>31769</v>
      </c>
    </row>
    <row r="4263" spans="1:13">
      <c r="A4263" s="1" t="s">
        <v>6280</v>
      </c>
      <c r="B4263">
        <v>1.6261036904415699E-6</v>
      </c>
      <c r="C4263" s="1">
        <v>2.4257636009173699E-4</v>
      </c>
      <c r="D4263">
        <v>1</v>
      </c>
      <c r="E4263">
        <v>1</v>
      </c>
      <c r="F4263">
        <v>0.91221374045801495</v>
      </c>
      <c r="G4263">
        <v>0.98648648648648696</v>
      </c>
      <c r="H4263">
        <v>0.80508474576271205</v>
      </c>
      <c r="I4263">
        <v>0.71698113207547198</v>
      </c>
      <c r="J4263" s="1" t="s">
        <v>23229</v>
      </c>
      <c r="K4263" t="s">
        <v>23238</v>
      </c>
      <c r="L4263" t="s">
        <v>31770</v>
      </c>
      <c r="M4263" t="s">
        <v>31771</v>
      </c>
    </row>
    <row r="4264" spans="1:13">
      <c r="A4264" s="1" t="s">
        <v>6281</v>
      </c>
      <c r="B4264">
        <v>2.1043255237830601E-5</v>
      </c>
      <c r="C4264" s="1">
        <v>1.9587361251968399E-6</v>
      </c>
      <c r="D4264">
        <v>0.90322580645161299</v>
      </c>
      <c r="E4264">
        <v>1</v>
      </c>
      <c r="F4264">
        <v>0.39716312056737602</v>
      </c>
      <c r="G4264">
        <v>0.18181818181818199</v>
      </c>
      <c r="H4264">
        <v>0.32142857142857101</v>
      </c>
      <c r="I4264">
        <v>0.53749999999999998</v>
      </c>
      <c r="J4264" s="1">
        <v>1</v>
      </c>
      <c r="K4264" t="s">
        <v>23238</v>
      </c>
      <c r="L4264" t="s">
        <v>31772</v>
      </c>
      <c r="M4264" t="s">
        <v>31773</v>
      </c>
    </row>
    <row r="4265" spans="1:13">
      <c r="A4265" s="1" t="s">
        <v>6282</v>
      </c>
      <c r="B4265">
        <v>6.3078481433294202E-4</v>
      </c>
      <c r="C4265" s="1">
        <v>2.83765046004475E-5</v>
      </c>
      <c r="D4265">
        <v>0.43548387096774199</v>
      </c>
      <c r="E4265">
        <v>4.7872340425531901E-2</v>
      </c>
      <c r="F4265">
        <v>0.70899470899470896</v>
      </c>
      <c r="G4265">
        <v>0.94285714285714295</v>
      </c>
      <c r="H4265">
        <v>0.48913043478260898</v>
      </c>
      <c r="I4265">
        <v>0.72972972972973005</v>
      </c>
      <c r="J4265" s="1">
        <v>0.90909090909090895</v>
      </c>
      <c r="K4265" t="s">
        <v>23242</v>
      </c>
      <c r="L4265" t="s">
        <v>31774</v>
      </c>
      <c r="M4265" t="s">
        <v>31775</v>
      </c>
    </row>
    <row r="4266" spans="1:13">
      <c r="A4266" s="1" t="s">
        <v>6283</v>
      </c>
      <c r="B4266">
        <v>2.8776552612194601E-5</v>
      </c>
      <c r="C4266" s="1">
        <v>9.7854741080873301E-8</v>
      </c>
      <c r="D4266">
        <v>0.84375</v>
      </c>
      <c r="E4266">
        <v>0.837209302325581</v>
      </c>
      <c r="F4266">
        <v>0.94385026737967903</v>
      </c>
      <c r="G4266">
        <v>1</v>
      </c>
      <c r="H4266">
        <v>0.92441860465116299</v>
      </c>
      <c r="I4266">
        <v>0.95</v>
      </c>
      <c r="J4266" s="1">
        <v>1</v>
      </c>
      <c r="K4266" t="s">
        <v>23239</v>
      </c>
      <c r="L4266" t="s">
        <v>31776</v>
      </c>
      <c r="M4266" t="s">
        <v>31777</v>
      </c>
    </row>
    <row r="4267" spans="1:13">
      <c r="A4267" s="1" t="s">
        <v>6284</v>
      </c>
      <c r="B4267">
        <v>6.1102059642019E-6</v>
      </c>
      <c r="C4267" s="1">
        <v>1.37990660894459E-5</v>
      </c>
      <c r="D4267">
        <v>0.94827586206896597</v>
      </c>
      <c r="E4267">
        <v>1</v>
      </c>
      <c r="F4267">
        <v>0.95804195804195802</v>
      </c>
      <c r="G4267">
        <v>1</v>
      </c>
      <c r="H4267">
        <v>0.765625</v>
      </c>
      <c r="I4267">
        <v>0.89655172413793105</v>
      </c>
      <c r="J4267" s="1">
        <v>1</v>
      </c>
      <c r="K4267" t="s">
        <v>23241</v>
      </c>
      <c r="L4267" t="s">
        <v>31778</v>
      </c>
      <c r="M4267" t="s">
        <v>31779</v>
      </c>
    </row>
    <row r="4268" spans="1:13">
      <c r="A4268" s="1" t="s">
        <v>6285</v>
      </c>
      <c r="B4268">
        <v>8.48024937265913E-5</v>
      </c>
      <c r="C4268" s="1">
        <v>1.48299610811058E-5</v>
      </c>
      <c r="D4268">
        <v>3.125E-2</v>
      </c>
      <c r="E4268">
        <v>0.31547619047619002</v>
      </c>
      <c r="F4268">
        <v>3.5502958579881699E-2</v>
      </c>
      <c r="G4268">
        <v>0.18421052631578899</v>
      </c>
      <c r="H4268">
        <v>0.180555555555556</v>
      </c>
      <c r="I4268">
        <v>0.16250000000000001</v>
      </c>
      <c r="J4268" s="1" t="s">
        <v>23229</v>
      </c>
      <c r="K4268" t="s">
        <v>23238</v>
      </c>
      <c r="L4268" t="s">
        <v>31780</v>
      </c>
      <c r="M4268" t="s">
        <v>31781</v>
      </c>
    </row>
    <row r="4269" spans="1:13">
      <c r="A4269" s="1" t="s">
        <v>6286</v>
      </c>
      <c r="B4269">
        <v>2.2801589876725101E-8</v>
      </c>
      <c r="C4269" s="1">
        <v>1.8907792822345301E-8</v>
      </c>
      <c r="D4269">
        <v>1</v>
      </c>
      <c r="E4269">
        <v>1</v>
      </c>
      <c r="F4269">
        <v>1</v>
      </c>
      <c r="G4269">
        <v>0.98275862068965503</v>
      </c>
      <c r="H4269">
        <v>1</v>
      </c>
      <c r="I4269">
        <v>1</v>
      </c>
      <c r="J4269" s="1">
        <v>1</v>
      </c>
      <c r="K4269" t="s">
        <v>23238</v>
      </c>
      <c r="L4269" t="s">
        <v>31782</v>
      </c>
      <c r="M4269" t="s">
        <v>31783</v>
      </c>
    </row>
    <row r="4270" spans="1:13">
      <c r="A4270" s="1" t="s">
        <v>6287</v>
      </c>
      <c r="B4270">
        <v>6.8158186884984502E-6</v>
      </c>
      <c r="C4270" s="1">
        <v>8.98141574819491E-7</v>
      </c>
      <c r="D4270">
        <v>0</v>
      </c>
      <c r="E4270">
        <v>0</v>
      </c>
      <c r="F4270">
        <v>0.17819148936170201</v>
      </c>
      <c r="G4270">
        <v>0.243589743589744</v>
      </c>
      <c r="H4270">
        <v>0.28125</v>
      </c>
      <c r="I4270">
        <v>0.15</v>
      </c>
      <c r="J4270" s="1">
        <v>0</v>
      </c>
      <c r="K4270" t="s">
        <v>23242</v>
      </c>
      <c r="L4270" t="s">
        <v>31784</v>
      </c>
      <c r="M4270" t="s">
        <v>31785</v>
      </c>
    </row>
    <row r="4271" spans="1:13">
      <c r="A4271" s="1" t="s">
        <v>6288</v>
      </c>
      <c r="B4271">
        <v>1.2022158585388199E-6</v>
      </c>
      <c r="C4271" s="1">
        <v>7.5590131807159096E-6</v>
      </c>
      <c r="D4271">
        <v>0.133333333333333</v>
      </c>
      <c r="E4271">
        <v>5.8823529411764696E-3</v>
      </c>
      <c r="F4271">
        <v>0.15449438202247201</v>
      </c>
      <c r="G4271">
        <v>0.23863636363636401</v>
      </c>
      <c r="H4271">
        <v>0.19500000000000001</v>
      </c>
      <c r="I4271">
        <v>0.102739726027397</v>
      </c>
      <c r="J4271" s="1" t="s">
        <v>23229</v>
      </c>
      <c r="K4271" t="s">
        <v>23238</v>
      </c>
      <c r="L4271" t="s">
        <v>31786</v>
      </c>
      <c r="M4271" t="s">
        <v>31787</v>
      </c>
    </row>
    <row r="4272" spans="1:13">
      <c r="A4272" s="1" t="s">
        <v>6289</v>
      </c>
      <c r="B4272">
        <v>1.75498353742254E-7</v>
      </c>
      <c r="C4272" s="1">
        <v>3.8333684663073498E-10</v>
      </c>
      <c r="D4272">
        <v>0</v>
      </c>
      <c r="E4272">
        <v>4.0540540540540501E-2</v>
      </c>
      <c r="F4272">
        <v>0</v>
      </c>
      <c r="G4272">
        <v>0</v>
      </c>
      <c r="H4272">
        <v>0</v>
      </c>
      <c r="I4272">
        <v>0</v>
      </c>
      <c r="J4272" s="1" t="s">
        <v>23229</v>
      </c>
      <c r="K4272" t="s">
        <v>23237</v>
      </c>
      <c r="L4272" t="s">
        <v>31788</v>
      </c>
      <c r="M4272" t="s">
        <v>31789</v>
      </c>
    </row>
    <row r="4273" spans="1:13">
      <c r="A4273" s="1" t="s">
        <v>6290</v>
      </c>
      <c r="B4273">
        <v>2.6886471021854498E-5</v>
      </c>
      <c r="C4273" s="1">
        <v>7.51398667784603E-5</v>
      </c>
      <c r="D4273">
        <v>2.1739130434782601E-2</v>
      </c>
      <c r="E4273">
        <v>0</v>
      </c>
      <c r="F4273">
        <v>4.6296296296296301E-2</v>
      </c>
      <c r="G4273">
        <v>0.6875</v>
      </c>
      <c r="H4273">
        <v>8.8709677419354802E-2</v>
      </c>
      <c r="I4273">
        <v>0.39130434782608697</v>
      </c>
      <c r="J4273" s="1" t="s">
        <v>23229</v>
      </c>
      <c r="K4273" t="s">
        <v>23241</v>
      </c>
      <c r="L4273" t="s">
        <v>31790</v>
      </c>
      <c r="M4273" t="s">
        <v>31791</v>
      </c>
    </row>
    <row r="4274" spans="1:13">
      <c r="A4274" s="1" t="s">
        <v>6291</v>
      </c>
      <c r="B4274">
        <v>3.9480756357454099E-4</v>
      </c>
      <c r="C4274" s="1">
        <v>1.62999202939411E-7</v>
      </c>
      <c r="D4274">
        <v>0.921875</v>
      </c>
      <c r="E4274">
        <v>0.63888888888888895</v>
      </c>
      <c r="F4274">
        <v>1</v>
      </c>
      <c r="G4274">
        <v>0.95689655172413801</v>
      </c>
      <c r="H4274">
        <v>0.90540540540540504</v>
      </c>
      <c r="I4274">
        <v>0.97580645161290303</v>
      </c>
      <c r="J4274" s="1">
        <v>1</v>
      </c>
      <c r="K4274" t="s">
        <v>23240</v>
      </c>
      <c r="L4274" t="s">
        <v>31792</v>
      </c>
      <c r="M4274" t="s">
        <v>31793</v>
      </c>
    </row>
    <row r="4275" spans="1:13">
      <c r="A4275" s="1" t="s">
        <v>6292</v>
      </c>
      <c r="B4275">
        <v>1.7070973973980799E-4</v>
      </c>
      <c r="C4275" s="1">
        <v>1.05941673722932E-5</v>
      </c>
      <c r="D4275">
        <v>0</v>
      </c>
      <c r="E4275">
        <v>0.21621621621621601</v>
      </c>
      <c r="F4275">
        <v>0</v>
      </c>
      <c r="G4275">
        <v>0</v>
      </c>
      <c r="H4275">
        <v>0</v>
      </c>
      <c r="I4275">
        <v>0</v>
      </c>
      <c r="J4275" s="1">
        <v>0</v>
      </c>
      <c r="K4275" t="s">
        <v>23242</v>
      </c>
      <c r="L4275" t="s">
        <v>31794</v>
      </c>
      <c r="M4275" t="s">
        <v>31795</v>
      </c>
    </row>
    <row r="4276" spans="1:13">
      <c r="A4276" s="1" t="s">
        <v>6293</v>
      </c>
      <c r="B4276">
        <v>2.19647825038648E-5</v>
      </c>
      <c r="C4276" s="1">
        <v>2.6948051514905198E-7</v>
      </c>
      <c r="D4276">
        <v>0.98387096774193505</v>
      </c>
      <c r="E4276">
        <v>0.91011235955056202</v>
      </c>
      <c r="F4276">
        <v>1</v>
      </c>
      <c r="G4276">
        <v>1</v>
      </c>
      <c r="H4276">
        <v>1</v>
      </c>
      <c r="I4276">
        <v>1</v>
      </c>
      <c r="J4276" s="1" t="s">
        <v>23229</v>
      </c>
      <c r="K4276" t="s">
        <v>23241</v>
      </c>
      <c r="L4276" t="s">
        <v>31796</v>
      </c>
      <c r="M4276" t="s">
        <v>31797</v>
      </c>
    </row>
    <row r="4277" spans="1:13">
      <c r="A4277" s="1" t="s">
        <v>6294</v>
      </c>
      <c r="B4277">
        <v>2.0403217936570999E-5</v>
      </c>
      <c r="C4277" s="1">
        <v>1.46399317597265E-6</v>
      </c>
      <c r="D4277">
        <v>9.375E-2</v>
      </c>
      <c r="E4277">
        <v>1.6853932584269701E-2</v>
      </c>
      <c r="F4277">
        <v>0.28248587570621497</v>
      </c>
      <c r="G4277">
        <v>0.36956521739130399</v>
      </c>
      <c r="H4277">
        <v>0.197368421052632</v>
      </c>
      <c r="I4277">
        <v>0.236363636363636</v>
      </c>
      <c r="J4277" s="1">
        <v>0</v>
      </c>
      <c r="K4277" t="s">
        <v>23238</v>
      </c>
      <c r="L4277" t="s">
        <v>31798</v>
      </c>
      <c r="M4277" t="s">
        <v>31799</v>
      </c>
    </row>
    <row r="4278" spans="1:13">
      <c r="A4278" s="1" t="s">
        <v>6295</v>
      </c>
      <c r="B4278">
        <v>2.62858219633242E-7</v>
      </c>
      <c r="C4278" s="1">
        <v>2.04258360132504E-7</v>
      </c>
      <c r="D4278">
        <v>2.3809523809523801E-2</v>
      </c>
      <c r="E4278">
        <v>7.9365079365079395E-3</v>
      </c>
      <c r="F4278">
        <v>5.34351145038168E-2</v>
      </c>
      <c r="G4278">
        <v>4.1666666666666699E-2</v>
      </c>
      <c r="H4278">
        <v>0.13114754098360701</v>
      </c>
      <c r="I4278">
        <v>2.7777777777777801E-2</v>
      </c>
      <c r="J4278" s="1">
        <v>0</v>
      </c>
      <c r="K4278" t="s">
        <v>23241</v>
      </c>
      <c r="L4278" t="s">
        <v>31800</v>
      </c>
      <c r="M4278" t="s">
        <v>31801</v>
      </c>
    </row>
    <row r="4279" spans="1:13">
      <c r="A4279" s="1" t="s">
        <v>6296</v>
      </c>
      <c r="B4279">
        <v>1.1125529381949699E-6</v>
      </c>
      <c r="C4279" s="1">
        <v>3.0767869733576499E-6</v>
      </c>
      <c r="D4279">
        <v>0</v>
      </c>
      <c r="E4279">
        <v>0</v>
      </c>
      <c r="F4279">
        <v>0</v>
      </c>
      <c r="G4279">
        <v>0.31666666666666698</v>
      </c>
      <c r="H4279">
        <v>6.7567567567567599E-2</v>
      </c>
      <c r="I4279">
        <v>0</v>
      </c>
      <c r="J4279" s="1">
        <v>0</v>
      </c>
      <c r="K4279" t="s">
        <v>23238</v>
      </c>
      <c r="L4279" t="s">
        <v>31802</v>
      </c>
      <c r="M4279" t="s">
        <v>31803</v>
      </c>
    </row>
    <row r="4280" spans="1:13">
      <c r="A4280" s="1" t="s">
        <v>6297</v>
      </c>
      <c r="B4280">
        <v>6.07265811131134E-5</v>
      </c>
      <c r="C4280" s="1">
        <v>5.1097531075045295E-7</v>
      </c>
      <c r="D4280">
        <v>1</v>
      </c>
      <c r="E4280">
        <v>0.62068965517241403</v>
      </c>
      <c r="F4280">
        <v>1</v>
      </c>
      <c r="G4280">
        <v>0.98076923076923095</v>
      </c>
      <c r="H4280">
        <v>0.97169811320754695</v>
      </c>
      <c r="I4280">
        <v>0.92727272727272703</v>
      </c>
      <c r="J4280" s="1">
        <v>1</v>
      </c>
      <c r="K4280" t="s">
        <v>23242</v>
      </c>
      <c r="L4280" t="s">
        <v>31804</v>
      </c>
      <c r="M4280" t="s">
        <v>31805</v>
      </c>
    </row>
    <row r="4281" spans="1:13">
      <c r="A4281" s="1" t="s">
        <v>6298</v>
      </c>
      <c r="B4281">
        <v>1.9367723589313899E-7</v>
      </c>
      <c r="C4281" s="1">
        <v>8.6199228795770699E-6</v>
      </c>
      <c r="D4281">
        <v>3.125E-2</v>
      </c>
      <c r="E4281">
        <v>0.16666666666666699</v>
      </c>
      <c r="F4281">
        <v>7.7319587628866E-3</v>
      </c>
      <c r="G4281">
        <v>0.170212765957447</v>
      </c>
      <c r="H4281">
        <v>9.0090090090090107E-3</v>
      </c>
      <c r="I4281">
        <v>0.172566371681416</v>
      </c>
      <c r="J4281" s="1">
        <v>0</v>
      </c>
      <c r="K4281" t="s">
        <v>23241</v>
      </c>
      <c r="L4281" t="s">
        <v>31806</v>
      </c>
      <c r="M4281" t="s">
        <v>31807</v>
      </c>
    </row>
    <row r="4282" spans="1:13">
      <c r="A4282" s="1" t="s">
        <v>6299</v>
      </c>
      <c r="B4282">
        <v>1.43372173780057E-5</v>
      </c>
      <c r="C4282" s="1">
        <v>4.8375425825423503E-5</v>
      </c>
      <c r="D4282">
        <v>0.94827586206896597</v>
      </c>
      <c r="E4282">
        <v>0.943037974683544</v>
      </c>
      <c r="F4282">
        <v>0.97953216374269003</v>
      </c>
      <c r="G4282">
        <v>0.98333333333333295</v>
      </c>
      <c r="H4282">
        <v>0.92500000000000004</v>
      </c>
      <c r="I4282">
        <v>0.97499999999999998</v>
      </c>
      <c r="J4282" s="1">
        <v>1</v>
      </c>
      <c r="K4282" t="s">
        <v>23240</v>
      </c>
      <c r="L4282" t="s">
        <v>31808</v>
      </c>
      <c r="M4282" t="s">
        <v>31809</v>
      </c>
    </row>
    <row r="4283" spans="1:13">
      <c r="A4283" s="1" t="s">
        <v>6300</v>
      </c>
      <c r="B4283">
        <v>6.7981489365251404E-10</v>
      </c>
      <c r="C4283" s="1">
        <v>2.8580370232364998E-7</v>
      </c>
      <c r="D4283">
        <v>0.94230769230769196</v>
      </c>
      <c r="E4283">
        <v>0.97692307692307701</v>
      </c>
      <c r="F4283">
        <v>0.97767857142857095</v>
      </c>
      <c r="G4283">
        <v>1</v>
      </c>
      <c r="H4283">
        <v>1</v>
      </c>
      <c r="I4283">
        <v>1</v>
      </c>
      <c r="J4283" s="1" t="s">
        <v>23229</v>
      </c>
      <c r="K4283" t="s">
        <v>23238</v>
      </c>
      <c r="L4283" t="s">
        <v>31810</v>
      </c>
      <c r="M4283" t="s">
        <v>31811</v>
      </c>
    </row>
    <row r="4284" spans="1:13">
      <c r="A4284" s="1" t="s">
        <v>6301</v>
      </c>
      <c r="B4284">
        <v>4.27584964756848E-8</v>
      </c>
      <c r="C4284" s="1">
        <v>4.4776784473766202E-8</v>
      </c>
      <c r="D4284">
        <v>0</v>
      </c>
      <c r="E4284">
        <v>8.7719298245613996E-3</v>
      </c>
      <c r="F4284">
        <v>0</v>
      </c>
      <c r="G4284">
        <v>0</v>
      </c>
      <c r="H4284">
        <v>6.3291139240506302E-3</v>
      </c>
      <c r="I4284">
        <v>0</v>
      </c>
      <c r="J4284" s="1">
        <v>6.25E-2</v>
      </c>
      <c r="K4284" t="s">
        <v>23239</v>
      </c>
      <c r="L4284" t="s">
        <v>31812</v>
      </c>
      <c r="M4284" t="s">
        <v>31813</v>
      </c>
    </row>
    <row r="4285" spans="1:13">
      <c r="A4285" s="1" t="s">
        <v>6302</v>
      </c>
      <c r="B4285">
        <v>2.9615858013707101E-7</v>
      </c>
      <c r="C4285" s="1">
        <v>2.4246822737169399E-7</v>
      </c>
      <c r="D4285">
        <v>1</v>
      </c>
      <c r="E4285">
        <v>1</v>
      </c>
      <c r="F4285">
        <v>1</v>
      </c>
      <c r="G4285">
        <v>0.95</v>
      </c>
      <c r="H4285">
        <v>0.83653846153846201</v>
      </c>
      <c r="I4285">
        <v>0.97321428571428603</v>
      </c>
      <c r="J4285" s="1">
        <v>1</v>
      </c>
      <c r="K4285" t="s">
        <v>23241</v>
      </c>
      <c r="L4285" t="s">
        <v>31814</v>
      </c>
      <c r="M4285" t="s">
        <v>31815</v>
      </c>
    </row>
    <row r="4286" spans="1:13">
      <c r="A4286" s="1" t="s">
        <v>6303</v>
      </c>
      <c r="B4286">
        <v>4.0806823997974103E-5</v>
      </c>
      <c r="C4286" s="1">
        <v>6.5466829101818702E-6</v>
      </c>
      <c r="D4286">
        <v>0.203125</v>
      </c>
      <c r="E4286">
        <v>0</v>
      </c>
      <c r="F4286">
        <v>0.75806451612903203</v>
      </c>
      <c r="G4286">
        <v>0.2</v>
      </c>
      <c r="H4286">
        <v>0.85542168674698804</v>
      </c>
      <c r="I4286">
        <v>0.51470588235294101</v>
      </c>
      <c r="J4286" s="1" t="s">
        <v>23229</v>
      </c>
      <c r="K4286" t="s">
        <v>23239</v>
      </c>
      <c r="L4286" t="s">
        <v>31816</v>
      </c>
      <c r="M4286" t="s">
        <v>31817</v>
      </c>
    </row>
    <row r="4287" spans="1:13">
      <c r="A4287" s="1" t="s">
        <v>6304</v>
      </c>
      <c r="B4287">
        <v>0</v>
      </c>
      <c r="C4287" s="1">
        <v>0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 s="1">
        <v>0</v>
      </c>
      <c r="K4287" t="s">
        <v>23239</v>
      </c>
      <c r="L4287" t="s">
        <v>31818</v>
      </c>
      <c r="M4287" t="s">
        <v>31819</v>
      </c>
    </row>
    <row r="4288" spans="1:13">
      <c r="A4288" s="1" t="s">
        <v>6305</v>
      </c>
      <c r="B4288">
        <v>2.46917822575418E-6</v>
      </c>
      <c r="C4288" s="1">
        <v>2.8702868589024898E-7</v>
      </c>
      <c r="D4288">
        <v>1</v>
      </c>
      <c r="E4288">
        <v>0.99411764705882399</v>
      </c>
      <c r="F4288">
        <v>1</v>
      </c>
      <c r="G4288">
        <v>0.81428571428571395</v>
      </c>
      <c r="H4288">
        <v>0.99444444444444402</v>
      </c>
      <c r="I4288">
        <v>0.94339622641509402</v>
      </c>
      <c r="J4288" s="1">
        <v>1</v>
      </c>
      <c r="K4288" t="s">
        <v>23238</v>
      </c>
      <c r="L4288" t="s">
        <v>31820</v>
      </c>
      <c r="M4288" t="s">
        <v>31821</v>
      </c>
    </row>
    <row r="4289" spans="1:13">
      <c r="A4289" s="1" t="s">
        <v>6306</v>
      </c>
      <c r="B4289">
        <v>5.7735324575121698E-5</v>
      </c>
      <c r="C4289" s="1">
        <v>3.5448356499398697E-5</v>
      </c>
      <c r="D4289">
        <v>0.96875</v>
      </c>
      <c r="E4289">
        <v>1</v>
      </c>
      <c r="F4289">
        <v>0.83862433862433905</v>
      </c>
      <c r="G4289">
        <v>1</v>
      </c>
      <c r="H4289">
        <v>1</v>
      </c>
      <c r="I4289">
        <v>0.99152542372881403</v>
      </c>
      <c r="J4289" s="1">
        <v>1</v>
      </c>
      <c r="K4289" t="s">
        <v>23241</v>
      </c>
      <c r="L4289" t="s">
        <v>31822</v>
      </c>
      <c r="M4289" t="s">
        <v>31823</v>
      </c>
    </row>
    <row r="4290" spans="1:13">
      <c r="A4290" s="1" t="s">
        <v>6307</v>
      </c>
      <c r="B4290">
        <v>9.7327445995829502E-7</v>
      </c>
      <c r="C4290" s="1">
        <v>6.9598538677278401E-9</v>
      </c>
      <c r="D4290">
        <v>0</v>
      </c>
      <c r="E4290">
        <v>0.120879120879121</v>
      </c>
      <c r="F4290">
        <v>0</v>
      </c>
      <c r="G4290">
        <v>0</v>
      </c>
      <c r="H4290">
        <v>5.31914893617021E-3</v>
      </c>
      <c r="I4290">
        <v>0</v>
      </c>
      <c r="J4290" s="1">
        <v>4.5454545454545497E-2</v>
      </c>
      <c r="K4290" t="s">
        <v>23241</v>
      </c>
      <c r="L4290" t="s">
        <v>31824</v>
      </c>
      <c r="M4290" t="s">
        <v>31825</v>
      </c>
    </row>
    <row r="4291" spans="1:13">
      <c r="A4291" s="1" t="s">
        <v>6308</v>
      </c>
      <c r="B4291">
        <v>8.2136120335214301E-5</v>
      </c>
      <c r="C4291" s="1">
        <v>2.1041933055777301E-6</v>
      </c>
      <c r="D4291">
        <v>1</v>
      </c>
      <c r="E4291">
        <v>0.64935064935064901</v>
      </c>
      <c r="F4291">
        <v>1</v>
      </c>
      <c r="G4291">
        <v>1</v>
      </c>
      <c r="H4291">
        <v>0.99107142857142905</v>
      </c>
      <c r="I4291">
        <v>1</v>
      </c>
      <c r="J4291" s="1" t="s">
        <v>23229</v>
      </c>
      <c r="K4291" t="s">
        <v>23238</v>
      </c>
      <c r="L4291" t="s">
        <v>31826</v>
      </c>
      <c r="M4291" t="s">
        <v>31827</v>
      </c>
    </row>
    <row r="4292" spans="1:13">
      <c r="A4292" s="1" t="s">
        <v>6309</v>
      </c>
      <c r="B4292">
        <v>8.5004236025617197E-5</v>
      </c>
      <c r="C4292" s="1">
        <v>5.0513330747513899E-5</v>
      </c>
      <c r="D4292">
        <v>0.9375</v>
      </c>
      <c r="E4292">
        <v>0.97395833333333304</v>
      </c>
      <c r="F4292">
        <v>0.79381443298969101</v>
      </c>
      <c r="G4292">
        <v>0.98275862068965503</v>
      </c>
      <c r="H4292">
        <v>0.86403508771929804</v>
      </c>
      <c r="I4292">
        <v>0.85365853658536595</v>
      </c>
      <c r="J4292" s="1">
        <v>1</v>
      </c>
      <c r="K4292" t="s">
        <v>23238</v>
      </c>
      <c r="L4292" t="s">
        <v>31828</v>
      </c>
      <c r="M4292" t="s">
        <v>31829</v>
      </c>
    </row>
    <row r="4293" spans="1:13">
      <c r="A4293" s="1" t="s">
        <v>6310</v>
      </c>
      <c r="B4293">
        <v>9.6323248860146096E-6</v>
      </c>
      <c r="C4293" s="1">
        <v>6.43577048811114E-6</v>
      </c>
      <c r="D4293">
        <v>0.16129032258064499</v>
      </c>
      <c r="E4293">
        <v>0</v>
      </c>
      <c r="F4293">
        <v>0.142307692307692</v>
      </c>
      <c r="G4293">
        <v>0.5</v>
      </c>
      <c r="H4293">
        <v>0.15625</v>
      </c>
      <c r="I4293">
        <v>0.51612903225806495</v>
      </c>
      <c r="J4293" s="1">
        <v>1</v>
      </c>
      <c r="K4293" t="s">
        <v>23239</v>
      </c>
      <c r="L4293" t="s">
        <v>31830</v>
      </c>
      <c r="M4293" t="s">
        <v>31831</v>
      </c>
    </row>
    <row r="4294" spans="1:13">
      <c r="A4294" s="1" t="s">
        <v>6311</v>
      </c>
      <c r="B4294">
        <v>7.9860118631439403E-6</v>
      </c>
      <c r="C4294" s="1">
        <v>1.37357786944685E-5</v>
      </c>
      <c r="D4294">
        <v>9.375E-2</v>
      </c>
      <c r="E4294">
        <v>5.5555555555555601E-3</v>
      </c>
      <c r="F4294">
        <v>0.14325842696629201</v>
      </c>
      <c r="G4294">
        <v>0</v>
      </c>
      <c r="H4294">
        <v>9.7701149425287404E-2</v>
      </c>
      <c r="I4294">
        <v>1.9736842105263198E-2</v>
      </c>
      <c r="J4294" s="1">
        <v>0</v>
      </c>
      <c r="K4294" t="s">
        <v>23241</v>
      </c>
      <c r="L4294" t="s">
        <v>31832</v>
      </c>
      <c r="M4294" t="s">
        <v>31833</v>
      </c>
    </row>
    <row r="4295" spans="1:13">
      <c r="A4295" s="1" t="s">
        <v>6312</v>
      </c>
      <c r="B4295">
        <v>0</v>
      </c>
      <c r="C4295" s="1">
        <v>0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 s="1">
        <v>0.44444444444444398</v>
      </c>
      <c r="K4295" t="s">
        <v>23238</v>
      </c>
      <c r="L4295" t="s">
        <v>31834</v>
      </c>
      <c r="M4295" t="s">
        <v>31835</v>
      </c>
    </row>
    <row r="4296" spans="1:13">
      <c r="A4296" s="1" t="s">
        <v>6313</v>
      </c>
      <c r="B4296">
        <v>1.7433619895188E-6</v>
      </c>
      <c r="C4296" s="1">
        <v>1.9032207938720401E-7</v>
      </c>
      <c r="D4296">
        <v>1</v>
      </c>
      <c r="E4296">
        <v>0.98850574712643702</v>
      </c>
      <c r="F4296">
        <v>0.98870056497175096</v>
      </c>
      <c r="G4296">
        <v>1</v>
      </c>
      <c r="H4296">
        <v>1</v>
      </c>
      <c r="I4296">
        <v>0.98936170212765995</v>
      </c>
      <c r="J4296" s="1">
        <v>0</v>
      </c>
      <c r="K4296" t="s">
        <v>23241</v>
      </c>
      <c r="L4296" t="s">
        <v>31836</v>
      </c>
      <c r="M4296" t="s">
        <v>31837</v>
      </c>
    </row>
    <row r="4297" spans="1:13">
      <c r="A4297" s="1" t="s">
        <v>6314</v>
      </c>
      <c r="B4297">
        <v>1.84973620089685E-6</v>
      </c>
      <c r="C4297" s="1">
        <v>5.6762701851613301E-7</v>
      </c>
      <c r="D4297">
        <v>1.5625E-2</v>
      </c>
      <c r="E4297">
        <v>4.49438202247191E-2</v>
      </c>
      <c r="F4297">
        <v>2.7027027027026998E-3</v>
      </c>
      <c r="G4297">
        <v>0</v>
      </c>
      <c r="H4297">
        <v>0</v>
      </c>
      <c r="I4297">
        <v>0</v>
      </c>
      <c r="J4297" s="1">
        <v>0</v>
      </c>
      <c r="K4297" t="s">
        <v>23241</v>
      </c>
      <c r="L4297" t="s">
        <v>31838</v>
      </c>
      <c r="M4297" t="s">
        <v>31839</v>
      </c>
    </row>
    <row r="4298" spans="1:13">
      <c r="A4298" s="1" t="s">
        <v>6315</v>
      </c>
      <c r="B4298">
        <v>5.0764082621405999E-9</v>
      </c>
      <c r="C4298" s="1">
        <v>4.5463959052034399E-11</v>
      </c>
      <c r="D4298">
        <v>0</v>
      </c>
      <c r="E4298">
        <v>5.5555555555555601E-3</v>
      </c>
      <c r="F4298">
        <v>0</v>
      </c>
      <c r="G4298">
        <v>0</v>
      </c>
      <c r="H4298">
        <v>0</v>
      </c>
      <c r="I4298">
        <v>1.9230769230769201E-2</v>
      </c>
      <c r="J4298" s="1">
        <v>0</v>
      </c>
      <c r="K4298" t="s">
        <v>23242</v>
      </c>
      <c r="L4298" t="s">
        <v>31840</v>
      </c>
      <c r="M4298" t="s">
        <v>31841</v>
      </c>
    </row>
    <row r="4299" spans="1:13">
      <c r="A4299" s="1" t="s">
        <v>6316</v>
      </c>
      <c r="B4299">
        <v>2.7531735311904401E-7</v>
      </c>
      <c r="C4299" s="1">
        <v>8.5342758252369205E-7</v>
      </c>
      <c r="D4299">
        <v>0.859375</v>
      </c>
      <c r="E4299">
        <v>0.97395833333333304</v>
      </c>
      <c r="F4299">
        <v>0.98974358974359</v>
      </c>
      <c r="G4299">
        <v>1</v>
      </c>
      <c r="H4299">
        <v>0.99561403508771895</v>
      </c>
      <c r="I4299">
        <v>0.96086956521739098</v>
      </c>
      <c r="J4299" s="1">
        <v>1</v>
      </c>
      <c r="K4299" t="s">
        <v>23238</v>
      </c>
      <c r="L4299" t="s">
        <v>31842</v>
      </c>
      <c r="M4299" t="s">
        <v>31843</v>
      </c>
    </row>
    <row r="4300" spans="1:13">
      <c r="A4300" s="1" t="s">
        <v>6317</v>
      </c>
      <c r="B4300">
        <v>7.0811971712218804E-6</v>
      </c>
      <c r="C4300" s="1">
        <v>8.1680437512625105E-7</v>
      </c>
      <c r="D4300">
        <v>0.96875</v>
      </c>
      <c r="E4300">
        <v>1</v>
      </c>
      <c r="F4300">
        <v>0.989247311827957</v>
      </c>
      <c r="G4300">
        <v>1</v>
      </c>
      <c r="H4300">
        <v>1</v>
      </c>
      <c r="I4300">
        <v>1</v>
      </c>
      <c r="J4300" s="1">
        <v>1</v>
      </c>
      <c r="K4300" t="s">
        <v>23241</v>
      </c>
      <c r="L4300" t="s">
        <v>31844</v>
      </c>
      <c r="M4300" t="s">
        <v>31845</v>
      </c>
    </row>
    <row r="4301" spans="1:13">
      <c r="A4301" s="1" t="s">
        <v>6318</v>
      </c>
      <c r="B4301">
        <v>3.9448990197669401E-6</v>
      </c>
      <c r="C4301" s="1">
        <v>3.1281383384666899E-6</v>
      </c>
      <c r="D4301">
        <v>0.57142857142857095</v>
      </c>
      <c r="E4301">
        <v>0.59333333333333305</v>
      </c>
      <c r="F4301">
        <v>0.99285714285714299</v>
      </c>
      <c r="G4301">
        <v>1</v>
      </c>
      <c r="H4301">
        <v>0.96428571428571397</v>
      </c>
      <c r="I4301">
        <v>0.96511627906976705</v>
      </c>
      <c r="J4301" s="1">
        <v>1</v>
      </c>
      <c r="K4301" t="s">
        <v>23241</v>
      </c>
      <c r="L4301" t="s">
        <v>31846</v>
      </c>
      <c r="M4301" t="s">
        <v>31847</v>
      </c>
    </row>
    <row r="4302" spans="1:13">
      <c r="A4302" s="1" t="s">
        <v>6319</v>
      </c>
      <c r="B4302">
        <v>2.6926597900114499E-5</v>
      </c>
      <c r="C4302" s="1">
        <v>4.2592216342049698E-5</v>
      </c>
      <c r="D4302">
        <v>0.92857142857142905</v>
      </c>
      <c r="E4302">
        <v>0.78846153846153799</v>
      </c>
      <c r="F4302">
        <v>0.88571428571428601</v>
      </c>
      <c r="G4302">
        <v>0.9</v>
      </c>
      <c r="H4302">
        <v>0.530864197530864</v>
      </c>
      <c r="I4302">
        <v>0.840425531914894</v>
      </c>
      <c r="J4302" s="1">
        <v>1</v>
      </c>
      <c r="K4302" t="s">
        <v>23242</v>
      </c>
      <c r="L4302" t="s">
        <v>31848</v>
      </c>
      <c r="M4302" t="s">
        <v>31849</v>
      </c>
    </row>
    <row r="4303" spans="1:13">
      <c r="A4303" s="1" t="s">
        <v>6320</v>
      </c>
      <c r="B4303">
        <v>2.62617214291424E-4</v>
      </c>
      <c r="C4303" s="1">
        <v>2.90769658865764E-5</v>
      </c>
      <c r="D4303">
        <v>0.532258064516129</v>
      </c>
      <c r="E4303">
        <v>0.40116279069767402</v>
      </c>
      <c r="F4303">
        <v>0.91249999999999998</v>
      </c>
      <c r="G4303">
        <v>0.42</v>
      </c>
      <c r="H4303">
        <v>0.87012987012986998</v>
      </c>
      <c r="I4303">
        <v>0.8</v>
      </c>
      <c r="J4303" s="1">
        <v>1</v>
      </c>
      <c r="K4303" t="s">
        <v>23238</v>
      </c>
      <c r="L4303" t="s">
        <v>31850</v>
      </c>
      <c r="M4303" t="s">
        <v>31851</v>
      </c>
    </row>
    <row r="4304" spans="1:13">
      <c r="A4304" s="1" t="s">
        <v>6321</v>
      </c>
      <c r="B4304">
        <v>3.1854813280297498E-4</v>
      </c>
      <c r="C4304" s="1">
        <v>1.4355099421981999E-6</v>
      </c>
      <c r="D4304">
        <v>3.2258064516128997E-2</v>
      </c>
      <c r="E4304">
        <v>0.42391304347826098</v>
      </c>
      <c r="F4304">
        <v>2.6595744680851098E-3</v>
      </c>
      <c r="G4304">
        <v>2.32558139534884E-2</v>
      </c>
      <c r="H4304">
        <v>1.03092783505155E-2</v>
      </c>
      <c r="I4304">
        <v>7.2368421052631596E-2</v>
      </c>
      <c r="J4304" s="1">
        <v>0</v>
      </c>
      <c r="K4304" t="s">
        <v>23238</v>
      </c>
      <c r="L4304" t="s">
        <v>31852</v>
      </c>
      <c r="M4304" t="s">
        <v>31853</v>
      </c>
    </row>
    <row r="4305" spans="1:13">
      <c r="A4305" s="1" t="s">
        <v>6322</v>
      </c>
      <c r="B4305">
        <v>2.7511211754503002E-4</v>
      </c>
      <c r="C4305" s="1">
        <v>4.1861263951304098E-7</v>
      </c>
      <c r="D4305">
        <v>0</v>
      </c>
      <c r="E4305">
        <v>0.28571428571428598</v>
      </c>
      <c r="F4305">
        <v>2.7624309392265201E-3</v>
      </c>
      <c r="G4305">
        <v>0</v>
      </c>
      <c r="H4305">
        <v>9.9009900990098994E-3</v>
      </c>
      <c r="I4305">
        <v>2.1505376344085999E-2</v>
      </c>
      <c r="J4305" s="1">
        <v>0</v>
      </c>
      <c r="K4305" t="s">
        <v>23238</v>
      </c>
      <c r="L4305" t="s">
        <v>31854</v>
      </c>
      <c r="M4305" t="s">
        <v>31855</v>
      </c>
    </row>
    <row r="4306" spans="1:13">
      <c r="A4306" s="1" t="s">
        <v>6323</v>
      </c>
      <c r="B4306">
        <v>1.2715877385866701E-6</v>
      </c>
      <c r="C4306" s="1">
        <v>8.3386870324464201E-7</v>
      </c>
      <c r="D4306">
        <v>0.98275862068965503</v>
      </c>
      <c r="E4306">
        <v>0.99333333333333296</v>
      </c>
      <c r="F4306">
        <v>1</v>
      </c>
      <c r="G4306">
        <v>0.90540540540540504</v>
      </c>
      <c r="H4306">
        <v>1</v>
      </c>
      <c r="I4306">
        <v>0.88135593220339004</v>
      </c>
      <c r="J4306" s="1">
        <v>1</v>
      </c>
      <c r="K4306" t="s">
        <v>23240</v>
      </c>
      <c r="L4306" t="s">
        <v>31856</v>
      </c>
      <c r="M4306" t="s">
        <v>31857</v>
      </c>
    </row>
    <row r="4307" spans="1:13">
      <c r="A4307" s="1" t="s">
        <v>6324</v>
      </c>
      <c r="B4307">
        <v>2.7249393074114699E-6</v>
      </c>
      <c r="C4307" s="1">
        <v>9.8736939474785598E-7</v>
      </c>
      <c r="D4307">
        <v>0.9375</v>
      </c>
      <c r="E4307">
        <v>0.78804347826086996</v>
      </c>
      <c r="F4307">
        <v>0.99159663865546199</v>
      </c>
      <c r="G4307">
        <v>0.98809523809523803</v>
      </c>
      <c r="H4307">
        <v>1</v>
      </c>
      <c r="I4307">
        <v>0.96875</v>
      </c>
      <c r="J4307" s="1">
        <v>1</v>
      </c>
      <c r="K4307" t="s">
        <v>23238</v>
      </c>
      <c r="L4307" t="s">
        <v>31858</v>
      </c>
      <c r="M4307" t="s">
        <v>31859</v>
      </c>
    </row>
    <row r="4308" spans="1:13">
      <c r="A4308" s="1" t="s">
        <v>6325</v>
      </c>
      <c r="B4308">
        <v>6.1644647765848794E-5</v>
      </c>
      <c r="C4308" s="1">
        <v>3.6116247475910002E-5</v>
      </c>
      <c r="D4308">
        <v>0.40322580645161299</v>
      </c>
      <c r="E4308">
        <v>0.33333333333333298</v>
      </c>
      <c r="F4308">
        <v>0.240740740740741</v>
      </c>
      <c r="G4308">
        <v>8.0357142857142905E-2</v>
      </c>
      <c r="H4308">
        <v>0.33944954128440402</v>
      </c>
      <c r="I4308">
        <v>0.121739130434783</v>
      </c>
      <c r="J4308" s="1">
        <v>0</v>
      </c>
      <c r="K4308" t="s">
        <v>23239</v>
      </c>
      <c r="L4308" t="s">
        <v>31860</v>
      </c>
      <c r="M4308" t="s">
        <v>31861</v>
      </c>
    </row>
    <row r="4309" spans="1:13">
      <c r="A4309" s="1" t="s">
        <v>6326</v>
      </c>
      <c r="B4309">
        <v>4.6753266455426804E-6</v>
      </c>
      <c r="C4309" s="1">
        <v>3.4161914386749702E-7</v>
      </c>
      <c r="D4309">
        <v>0.98275862068965503</v>
      </c>
      <c r="E4309">
        <v>0.87804878048780499</v>
      </c>
      <c r="F4309">
        <v>1</v>
      </c>
      <c r="G4309">
        <v>1</v>
      </c>
      <c r="H4309">
        <v>1</v>
      </c>
      <c r="I4309">
        <v>1</v>
      </c>
      <c r="J4309" s="1">
        <v>1</v>
      </c>
      <c r="K4309" t="s">
        <v>23238</v>
      </c>
      <c r="L4309" t="s">
        <v>31862</v>
      </c>
      <c r="M4309" t="s">
        <v>31863</v>
      </c>
    </row>
    <row r="4310" spans="1:13">
      <c r="A4310" s="1" t="s">
        <v>6327</v>
      </c>
      <c r="B4310">
        <v>8.0750016201851802E-5</v>
      </c>
      <c r="C4310" s="1">
        <v>1.1980509283067899E-6</v>
      </c>
      <c r="D4310">
        <v>1</v>
      </c>
      <c r="E4310">
        <v>0.88586956521739102</v>
      </c>
      <c r="F4310">
        <v>1</v>
      </c>
      <c r="G4310">
        <v>0.97560975609756095</v>
      </c>
      <c r="H4310">
        <v>0.995</v>
      </c>
      <c r="I4310">
        <v>0.99411764705882399</v>
      </c>
      <c r="J4310" s="1">
        <v>1</v>
      </c>
      <c r="K4310" t="s">
        <v>23238</v>
      </c>
      <c r="L4310" t="s">
        <v>31864</v>
      </c>
      <c r="M4310" t="s">
        <v>31865</v>
      </c>
    </row>
    <row r="4311" spans="1:13">
      <c r="A4311" s="1" t="s">
        <v>6328</v>
      </c>
      <c r="B4311">
        <v>1.1924922180113101E-7</v>
      </c>
      <c r="C4311" s="1">
        <v>2.0948405885634801E-4</v>
      </c>
      <c r="D4311">
        <v>0.17307692307692299</v>
      </c>
      <c r="E4311">
        <v>0</v>
      </c>
      <c r="F4311">
        <v>0.78</v>
      </c>
      <c r="G4311">
        <v>0.61764705882352899</v>
      </c>
      <c r="H4311">
        <v>0.80519480519480502</v>
      </c>
      <c r="I4311">
        <v>0.53571428571428603</v>
      </c>
      <c r="J4311" s="1">
        <v>0</v>
      </c>
      <c r="K4311" t="s">
        <v>23240</v>
      </c>
      <c r="L4311" t="s">
        <v>31866</v>
      </c>
      <c r="M4311" t="s">
        <v>31867</v>
      </c>
    </row>
    <row r="4312" spans="1:13">
      <c r="A4312" s="1" t="s">
        <v>6329</v>
      </c>
      <c r="B4312">
        <v>5.2388645790199996E-7</v>
      </c>
      <c r="C4312" s="1">
        <v>4.51149534004953E-5</v>
      </c>
      <c r="D4312">
        <v>1</v>
      </c>
      <c r="E4312">
        <v>0.99468085106382997</v>
      </c>
      <c r="F4312">
        <v>0.79015544041450803</v>
      </c>
      <c r="G4312">
        <v>0.94230769230769196</v>
      </c>
      <c r="H4312">
        <v>0.63207547169811296</v>
      </c>
      <c r="I4312">
        <v>0.961165048543689</v>
      </c>
      <c r="J4312" s="1">
        <v>1</v>
      </c>
      <c r="K4312" t="s">
        <v>23238</v>
      </c>
      <c r="L4312" t="s">
        <v>31868</v>
      </c>
      <c r="M4312" t="s">
        <v>31869</v>
      </c>
    </row>
    <row r="4313" spans="1:13">
      <c r="A4313" s="1" t="s">
        <v>6330</v>
      </c>
      <c r="B4313">
        <v>1.79983579510328E-5</v>
      </c>
      <c r="C4313" s="1">
        <v>2.62896683437541E-7</v>
      </c>
      <c r="D4313">
        <v>0</v>
      </c>
      <c r="E4313">
        <v>6.4935064935064901E-2</v>
      </c>
      <c r="F4313">
        <v>0</v>
      </c>
      <c r="G4313">
        <v>0</v>
      </c>
      <c r="H4313">
        <v>0</v>
      </c>
      <c r="I4313">
        <v>0</v>
      </c>
      <c r="J4313" s="1">
        <v>0</v>
      </c>
      <c r="K4313" t="s">
        <v>23237</v>
      </c>
      <c r="L4313" t="s">
        <v>31870</v>
      </c>
      <c r="M4313" t="s">
        <v>31871</v>
      </c>
    </row>
    <row r="4314" spans="1:13">
      <c r="A4314" s="1" t="s">
        <v>6331</v>
      </c>
      <c r="B4314">
        <v>2.3730542249231901E-4</v>
      </c>
      <c r="C4314" s="1">
        <v>5.20834603346896E-5</v>
      </c>
      <c r="D4314">
        <v>0.53448275862068995</v>
      </c>
      <c r="E4314">
        <v>0.20270270270270299</v>
      </c>
      <c r="F4314">
        <v>0.51977401129943501</v>
      </c>
      <c r="G4314">
        <v>0.91935483870967705</v>
      </c>
      <c r="H4314">
        <v>0.6</v>
      </c>
      <c r="I4314">
        <v>0.68548387096774199</v>
      </c>
      <c r="J4314" s="1">
        <v>1</v>
      </c>
      <c r="K4314" t="s">
        <v>23238</v>
      </c>
      <c r="L4314" t="s">
        <v>31872</v>
      </c>
      <c r="M4314" t="s">
        <v>31873</v>
      </c>
    </row>
    <row r="4315" spans="1:13">
      <c r="A4315" s="1" t="s">
        <v>6332</v>
      </c>
      <c r="B4315">
        <v>7.6283386415210504E-7</v>
      </c>
      <c r="C4315" s="1">
        <v>1.1900860944215E-7</v>
      </c>
      <c r="D4315">
        <v>0.04</v>
      </c>
      <c r="E4315">
        <v>0</v>
      </c>
      <c r="F4315">
        <v>2.83018867924528E-2</v>
      </c>
      <c r="G4315">
        <v>0</v>
      </c>
      <c r="H4315">
        <v>0</v>
      </c>
      <c r="I4315">
        <v>0</v>
      </c>
      <c r="J4315" s="1">
        <v>0</v>
      </c>
      <c r="K4315" t="s">
        <v>23242</v>
      </c>
      <c r="L4315" t="s">
        <v>31874</v>
      </c>
      <c r="M4315" t="s">
        <v>31875</v>
      </c>
    </row>
    <row r="4316" spans="1:13">
      <c r="A4316" s="1" t="s">
        <v>6333</v>
      </c>
      <c r="B4316">
        <v>1.7863143032968799E-5</v>
      </c>
      <c r="C4316" s="1">
        <v>1.0184230738664199E-5</v>
      </c>
      <c r="D4316">
        <v>0.33333333333333298</v>
      </c>
      <c r="E4316">
        <v>0.40151515151515099</v>
      </c>
      <c r="F4316">
        <v>0.72945205479452102</v>
      </c>
      <c r="G4316">
        <v>0.483333333333333</v>
      </c>
      <c r="H4316">
        <v>0.835443037974684</v>
      </c>
      <c r="I4316">
        <v>0.266666666666667</v>
      </c>
      <c r="J4316" s="1">
        <v>0.2</v>
      </c>
      <c r="K4316" t="s">
        <v>23241</v>
      </c>
      <c r="L4316" t="s">
        <v>31876</v>
      </c>
      <c r="M4316" t="s">
        <v>31877</v>
      </c>
    </row>
    <row r="4317" spans="1:13">
      <c r="A4317" s="1" t="s">
        <v>6334</v>
      </c>
      <c r="B4317">
        <v>1.16268350541238E-6</v>
      </c>
      <c r="C4317" s="1">
        <v>4.4768944391142303E-5</v>
      </c>
      <c r="D4317">
        <v>0.06</v>
      </c>
      <c r="E4317">
        <v>6.2500000000000003E-3</v>
      </c>
      <c r="F4317">
        <v>0.21484375</v>
      </c>
      <c r="G4317">
        <v>0</v>
      </c>
      <c r="H4317">
        <v>6.0606060606060601E-2</v>
      </c>
      <c r="I4317">
        <v>7.1428571428571397E-2</v>
      </c>
      <c r="J4317" s="1">
        <v>0</v>
      </c>
      <c r="K4317" t="s">
        <v>23241</v>
      </c>
      <c r="L4317" t="s">
        <v>31878</v>
      </c>
      <c r="M4317" t="s">
        <v>31879</v>
      </c>
    </row>
    <row r="4318" spans="1:13">
      <c r="A4318" s="1" t="s">
        <v>6335</v>
      </c>
      <c r="B4318">
        <v>2.02327971730318E-6</v>
      </c>
      <c r="C4318" s="1">
        <v>2.80722556280327E-5</v>
      </c>
      <c r="D4318">
        <v>1</v>
      </c>
      <c r="E4318">
        <v>0.98780487804878003</v>
      </c>
      <c r="F4318">
        <v>0.71768707482993199</v>
      </c>
      <c r="G4318">
        <v>0.95</v>
      </c>
      <c r="H4318">
        <v>0.64925373134328401</v>
      </c>
      <c r="I4318">
        <v>0.94444444444444398</v>
      </c>
      <c r="J4318" s="1" t="s">
        <v>23229</v>
      </c>
      <c r="K4318" t="s">
        <v>23240</v>
      </c>
      <c r="L4318" t="s">
        <v>31880</v>
      </c>
      <c r="M4318" t="s">
        <v>31881</v>
      </c>
    </row>
    <row r="4319" spans="1:13">
      <c r="A4319" s="1" t="s">
        <v>6336</v>
      </c>
      <c r="B4319">
        <v>9.8634186181319295E-6</v>
      </c>
      <c r="C4319" s="1">
        <v>3.8026838206360303E-5</v>
      </c>
      <c r="D4319">
        <v>0</v>
      </c>
      <c r="E4319">
        <v>5.8823529411764696E-3</v>
      </c>
      <c r="F4319">
        <v>0.228155339805825</v>
      </c>
      <c r="G4319">
        <v>0</v>
      </c>
      <c r="H4319">
        <v>2.6041666666666699E-2</v>
      </c>
      <c r="I4319">
        <v>0</v>
      </c>
      <c r="J4319" s="1">
        <v>0</v>
      </c>
      <c r="K4319" t="s">
        <v>23238</v>
      </c>
      <c r="L4319" t="s">
        <v>31882</v>
      </c>
      <c r="M4319" t="s">
        <v>31883</v>
      </c>
    </row>
    <row r="4320" spans="1:13">
      <c r="A4320" s="1" t="s">
        <v>6337</v>
      </c>
      <c r="B4320">
        <v>7.0485790120055898E-6</v>
      </c>
      <c r="C4320" s="1">
        <v>6.8341132014399102E-7</v>
      </c>
      <c r="D4320">
        <v>0.98214285714285698</v>
      </c>
      <c r="E4320">
        <v>0.936708860759494</v>
      </c>
      <c r="F4320">
        <v>0.98305084745762705</v>
      </c>
      <c r="G4320">
        <v>1</v>
      </c>
      <c r="H4320">
        <v>1</v>
      </c>
      <c r="I4320">
        <v>1</v>
      </c>
      <c r="J4320" s="1">
        <v>1</v>
      </c>
      <c r="K4320" t="s">
        <v>23237</v>
      </c>
      <c r="L4320" t="s">
        <v>31884</v>
      </c>
      <c r="M4320" t="s">
        <v>31885</v>
      </c>
    </row>
    <row r="4321" spans="1:13">
      <c r="A4321" s="1" t="s">
        <v>6338</v>
      </c>
      <c r="B4321">
        <v>4.92594389541357E-6</v>
      </c>
      <c r="C4321" s="1">
        <v>1.9401182834184701E-6</v>
      </c>
      <c r="D4321">
        <v>0.88333333333333297</v>
      </c>
      <c r="E4321">
        <v>1</v>
      </c>
      <c r="F4321">
        <v>0.97383720930232598</v>
      </c>
      <c r="G4321">
        <v>0.75641025641025605</v>
      </c>
      <c r="H4321">
        <v>0.89444444444444404</v>
      </c>
      <c r="I4321">
        <v>0.85869565217391297</v>
      </c>
      <c r="J4321" s="1">
        <v>1</v>
      </c>
      <c r="K4321" t="s">
        <v>23240</v>
      </c>
      <c r="L4321" t="s">
        <v>31886</v>
      </c>
      <c r="M4321" t="s">
        <v>31887</v>
      </c>
    </row>
    <row r="4322" spans="1:13">
      <c r="A4322" s="1" t="s">
        <v>6339</v>
      </c>
      <c r="B4322">
        <v>7.8413119217108797E-5</v>
      </c>
      <c r="C4322" s="1">
        <v>3.36726927989405E-6</v>
      </c>
      <c r="D4322">
        <v>0.67857142857142905</v>
      </c>
      <c r="E4322">
        <v>0.94444444444444398</v>
      </c>
      <c r="F4322">
        <v>0.68944099378881996</v>
      </c>
      <c r="G4322">
        <v>0.79787234042553201</v>
      </c>
      <c r="H4322">
        <v>0.64285714285714302</v>
      </c>
      <c r="I4322">
        <v>0.77272727272727304</v>
      </c>
      <c r="J4322" s="1">
        <v>1</v>
      </c>
      <c r="K4322" t="s">
        <v>23241</v>
      </c>
      <c r="L4322" t="s">
        <v>31888</v>
      </c>
      <c r="M4322" t="s">
        <v>31889</v>
      </c>
    </row>
    <row r="4323" spans="1:13">
      <c r="A4323" s="1" t="s">
        <v>6340</v>
      </c>
      <c r="B4323">
        <v>8.4010478503479292E-6</v>
      </c>
      <c r="C4323" s="1">
        <v>1.6642525584163001E-5</v>
      </c>
      <c r="D4323">
        <v>1</v>
      </c>
      <c r="E4323">
        <v>1</v>
      </c>
      <c r="F4323">
        <v>0.96153846153846201</v>
      </c>
      <c r="G4323">
        <v>1</v>
      </c>
      <c r="H4323">
        <v>1</v>
      </c>
      <c r="I4323">
        <v>1</v>
      </c>
      <c r="J4323" s="1" t="s">
        <v>23229</v>
      </c>
      <c r="K4323" t="s">
        <v>23241</v>
      </c>
      <c r="L4323" t="s">
        <v>31890</v>
      </c>
      <c r="M4323" t="s">
        <v>31891</v>
      </c>
    </row>
    <row r="4324" spans="1:13">
      <c r="A4324" s="1" t="s">
        <v>6341</v>
      </c>
      <c r="B4324">
        <v>5.3252513559892103E-6</v>
      </c>
      <c r="C4324" s="1">
        <v>3.0220960608078699E-6</v>
      </c>
      <c r="D4324">
        <v>0</v>
      </c>
      <c r="E4324">
        <v>0</v>
      </c>
      <c r="F4324">
        <v>7.3529411764705899E-2</v>
      </c>
      <c r="G4324">
        <v>0</v>
      </c>
      <c r="H4324">
        <v>0</v>
      </c>
      <c r="I4324">
        <v>0</v>
      </c>
      <c r="J4324" s="1">
        <v>0</v>
      </c>
      <c r="K4324" t="s">
        <v>23242</v>
      </c>
      <c r="L4324" t="s">
        <v>31892</v>
      </c>
      <c r="M4324" t="s">
        <v>31893</v>
      </c>
    </row>
    <row r="4325" spans="1:13">
      <c r="A4325" s="1" t="s">
        <v>6342</v>
      </c>
      <c r="B4325">
        <v>1.3910118297219299E-5</v>
      </c>
      <c r="C4325" s="1">
        <v>2.6922929819956999E-5</v>
      </c>
      <c r="D4325">
        <v>1</v>
      </c>
      <c r="E4325">
        <v>1</v>
      </c>
      <c r="F4325">
        <v>1</v>
      </c>
      <c r="G4325">
        <v>8.1818181818181804E-2</v>
      </c>
      <c r="H4325">
        <v>0.8125</v>
      </c>
      <c r="I4325">
        <v>0.78571428571428603</v>
      </c>
      <c r="J4325" s="1">
        <v>1</v>
      </c>
      <c r="K4325" t="s">
        <v>23239</v>
      </c>
      <c r="L4325" t="s">
        <v>31894</v>
      </c>
      <c r="M4325" t="s">
        <v>31895</v>
      </c>
    </row>
    <row r="4326" spans="1:13">
      <c r="A4326" s="1" t="s">
        <v>6343</v>
      </c>
      <c r="B4326">
        <v>1.0560797251502399E-6</v>
      </c>
      <c r="C4326" s="1">
        <v>4.8842653915957601E-7</v>
      </c>
      <c r="D4326">
        <v>0.88333333333333297</v>
      </c>
      <c r="E4326">
        <v>0.98809523809523803</v>
      </c>
      <c r="F4326">
        <v>0.75847457627118597</v>
      </c>
      <c r="G4326">
        <v>1</v>
      </c>
      <c r="H4326">
        <v>0.91379310344827602</v>
      </c>
      <c r="I4326">
        <v>1</v>
      </c>
      <c r="J4326" s="1" t="s">
        <v>23229</v>
      </c>
      <c r="K4326" t="s">
        <v>23241</v>
      </c>
      <c r="L4326" t="s">
        <v>31896</v>
      </c>
      <c r="M4326" t="s">
        <v>31897</v>
      </c>
    </row>
    <row r="4327" spans="1:13">
      <c r="A4327" s="1" t="s">
        <v>6344</v>
      </c>
      <c r="B4327">
        <v>1.05473665176527E-5</v>
      </c>
      <c r="C4327" s="1">
        <v>4.6019843520596797E-5</v>
      </c>
      <c r="D4327">
        <v>0</v>
      </c>
      <c r="E4327">
        <v>0</v>
      </c>
      <c r="F4327">
        <v>1.1111111111111099E-2</v>
      </c>
      <c r="G4327">
        <v>0</v>
      </c>
      <c r="H4327">
        <v>0.14606741573033699</v>
      </c>
      <c r="I4327">
        <v>0</v>
      </c>
      <c r="J4327" s="1" t="s">
        <v>23229</v>
      </c>
      <c r="K4327" t="s">
        <v>23238</v>
      </c>
      <c r="L4327" t="s">
        <v>31898</v>
      </c>
      <c r="M4327" t="s">
        <v>31899</v>
      </c>
    </row>
    <row r="4328" spans="1:13">
      <c r="A4328" s="1" t="s">
        <v>6345</v>
      </c>
      <c r="B4328">
        <v>5.9598226700785203E-6</v>
      </c>
      <c r="C4328" s="1">
        <v>1.18531281475376E-7</v>
      </c>
      <c r="D4328">
        <v>1</v>
      </c>
      <c r="E4328">
        <v>0.98936170212765995</v>
      </c>
      <c r="F4328">
        <v>0.99729729729729699</v>
      </c>
      <c r="G4328">
        <v>0.88888888888888895</v>
      </c>
      <c r="H4328">
        <v>0.99468085106382997</v>
      </c>
      <c r="I4328">
        <v>0.98113207547169801</v>
      </c>
      <c r="J4328" s="1" t="s">
        <v>23229</v>
      </c>
      <c r="K4328" t="s">
        <v>23238</v>
      </c>
      <c r="L4328" t="s">
        <v>31900</v>
      </c>
      <c r="M4328" t="s">
        <v>31901</v>
      </c>
    </row>
    <row r="4329" spans="1:13">
      <c r="A4329" s="1" t="s">
        <v>6346</v>
      </c>
      <c r="B4329">
        <v>9.2231108978584296E-6</v>
      </c>
      <c r="C4329" s="1">
        <v>1.5493424217417201E-4</v>
      </c>
      <c r="D4329">
        <v>0.93333333333333302</v>
      </c>
      <c r="E4329">
        <v>1</v>
      </c>
      <c r="F4329">
        <v>0.91964285714285698</v>
      </c>
      <c r="G4329">
        <v>0.95</v>
      </c>
      <c r="H4329">
        <v>0.63461538461538503</v>
      </c>
      <c r="I4329">
        <v>0.82926829268292701</v>
      </c>
      <c r="J4329" s="1">
        <v>1</v>
      </c>
      <c r="K4329" t="s">
        <v>23239</v>
      </c>
      <c r="L4329" t="s">
        <v>31902</v>
      </c>
      <c r="M4329" t="s">
        <v>31903</v>
      </c>
    </row>
    <row r="4330" spans="1:13">
      <c r="A4330" s="1" t="s">
        <v>6347</v>
      </c>
      <c r="B4330">
        <v>1.8076269431200801E-4</v>
      </c>
      <c r="C4330" s="1">
        <v>4.5014057661739302E-4</v>
      </c>
      <c r="D4330">
        <v>0.1</v>
      </c>
      <c r="E4330">
        <v>0</v>
      </c>
      <c r="F4330">
        <v>0.43367346938775497</v>
      </c>
      <c r="G4330">
        <v>0.96153846153846201</v>
      </c>
      <c r="H4330">
        <v>0.56707317073170704</v>
      </c>
      <c r="I4330">
        <v>0.818965517241379</v>
      </c>
      <c r="J4330" s="1">
        <v>0</v>
      </c>
      <c r="K4330" t="s">
        <v>23237</v>
      </c>
      <c r="L4330" t="s">
        <v>31904</v>
      </c>
      <c r="M4330" t="s">
        <v>31905</v>
      </c>
    </row>
    <row r="4331" spans="1:13">
      <c r="A4331" s="1" t="s">
        <v>6348</v>
      </c>
      <c r="B4331">
        <v>4.82459947459114E-6</v>
      </c>
      <c r="C4331" s="1">
        <v>9.8037340740232994E-8</v>
      </c>
      <c r="D4331">
        <v>0.18333333333333299</v>
      </c>
      <c r="E4331">
        <v>7.4712643678160898E-2</v>
      </c>
      <c r="F4331">
        <v>0.57051282051282004</v>
      </c>
      <c r="G4331">
        <v>0.11111111111111099</v>
      </c>
      <c r="H4331">
        <v>0.60563380281690105</v>
      </c>
      <c r="I4331">
        <v>4.2857142857142899E-2</v>
      </c>
      <c r="J4331" s="1">
        <v>0</v>
      </c>
      <c r="K4331" t="s">
        <v>23238</v>
      </c>
      <c r="L4331" t="s">
        <v>31906</v>
      </c>
      <c r="M4331" t="s">
        <v>31907</v>
      </c>
    </row>
    <row r="4332" spans="1:13">
      <c r="A4332" s="1" t="s">
        <v>6349</v>
      </c>
      <c r="B4332">
        <v>8.8611578184545196E-6</v>
      </c>
      <c r="C4332" s="1">
        <v>7.2342189928729204E-5</v>
      </c>
      <c r="D4332">
        <v>0.74137931034482796</v>
      </c>
      <c r="E4332">
        <v>0.645569620253165</v>
      </c>
      <c r="F4332">
        <v>0.547445255474453</v>
      </c>
      <c r="G4332">
        <v>0.61538461538461497</v>
      </c>
      <c r="H4332">
        <v>0.54464285714285698</v>
      </c>
      <c r="I4332">
        <v>0.62</v>
      </c>
      <c r="J4332" s="1">
        <v>0.3125</v>
      </c>
      <c r="K4332" t="s">
        <v>23241</v>
      </c>
      <c r="L4332" t="s">
        <v>31908</v>
      </c>
      <c r="M4332" t="s">
        <v>31909</v>
      </c>
    </row>
    <row r="4333" spans="1:13">
      <c r="A4333" s="1" t="s">
        <v>6350</v>
      </c>
      <c r="B4333">
        <v>4.9258338696926003E-5</v>
      </c>
      <c r="C4333" s="1">
        <v>2.7493612929574201E-5</v>
      </c>
      <c r="D4333">
        <v>7.69230769230769E-2</v>
      </c>
      <c r="E4333">
        <v>1.1111111111111099E-2</v>
      </c>
      <c r="F4333">
        <v>8.5714285714285701E-2</v>
      </c>
      <c r="G4333">
        <v>4.8387096774193498E-2</v>
      </c>
      <c r="H4333">
        <v>6.7415730337078594E-2</v>
      </c>
      <c r="I4333">
        <v>0.14444444444444399</v>
      </c>
      <c r="J4333" s="1">
        <v>0</v>
      </c>
      <c r="K4333" t="s">
        <v>23239</v>
      </c>
      <c r="L4333" t="s">
        <v>31910</v>
      </c>
      <c r="M4333" t="s">
        <v>31911</v>
      </c>
    </row>
    <row r="4334" spans="1:13">
      <c r="A4334" s="1" t="s">
        <v>6351</v>
      </c>
      <c r="B4334">
        <v>2.8984686593278799E-5</v>
      </c>
      <c r="C4334" s="1">
        <v>1.39414921838621E-5</v>
      </c>
      <c r="D4334">
        <v>0.33870967741935498</v>
      </c>
      <c r="E4334">
        <v>0.15625</v>
      </c>
      <c r="F4334">
        <v>0</v>
      </c>
      <c r="G4334">
        <v>2.3809523809523801E-2</v>
      </c>
      <c r="H4334">
        <v>0</v>
      </c>
      <c r="I4334">
        <v>0.21212121212121199</v>
      </c>
      <c r="J4334" s="1">
        <v>0</v>
      </c>
      <c r="K4334" t="s">
        <v>23240</v>
      </c>
      <c r="L4334" t="s">
        <v>31912</v>
      </c>
      <c r="M4334" t="s">
        <v>31913</v>
      </c>
    </row>
    <row r="4335" spans="1:13">
      <c r="A4335" s="1" t="s">
        <v>6352</v>
      </c>
      <c r="B4335">
        <v>1.9596321644837998E-9</v>
      </c>
      <c r="C4335" s="1">
        <v>1.1204112293595E-8</v>
      </c>
      <c r="D4335">
        <v>1</v>
      </c>
      <c r="E4335">
        <v>0.99382716049382702</v>
      </c>
      <c r="F4335">
        <v>1</v>
      </c>
      <c r="G4335">
        <v>1</v>
      </c>
      <c r="H4335">
        <v>0.99444444444444402</v>
      </c>
      <c r="I4335">
        <v>1</v>
      </c>
      <c r="J4335" s="1">
        <v>0.5</v>
      </c>
      <c r="K4335" t="s">
        <v>23241</v>
      </c>
      <c r="L4335" t="s">
        <v>31914</v>
      </c>
      <c r="M4335" t="s">
        <v>31915</v>
      </c>
    </row>
    <row r="4336" spans="1:13">
      <c r="A4336" s="1" t="s">
        <v>6353</v>
      </c>
      <c r="B4336">
        <v>3.6519564093702298E-4</v>
      </c>
      <c r="C4336" s="1">
        <v>1.71716268495473E-6</v>
      </c>
      <c r="D4336">
        <v>1</v>
      </c>
      <c r="E4336">
        <v>0.42647058823529399</v>
      </c>
      <c r="F4336">
        <v>0.997058823529412</v>
      </c>
      <c r="G4336">
        <v>1</v>
      </c>
      <c r="H4336">
        <v>0.99468085106382997</v>
      </c>
      <c r="I4336">
        <v>0.97560975609756095</v>
      </c>
      <c r="J4336" s="1">
        <v>0.92857142857142905</v>
      </c>
      <c r="K4336" t="s">
        <v>23238</v>
      </c>
      <c r="L4336" t="s">
        <v>31916</v>
      </c>
      <c r="M4336" t="s">
        <v>31917</v>
      </c>
    </row>
    <row r="4337" spans="1:13">
      <c r="A4337" s="1" t="s">
        <v>6354</v>
      </c>
      <c r="B4337">
        <v>1.9150512273270299E-7</v>
      </c>
      <c r="C4337" s="1">
        <v>1.9904664299480199E-8</v>
      </c>
      <c r="D4337">
        <v>0</v>
      </c>
      <c r="E4337">
        <v>5.6179775280898901E-3</v>
      </c>
      <c r="F4337">
        <v>2.7624309392265201E-3</v>
      </c>
      <c r="G4337">
        <v>0</v>
      </c>
      <c r="H4337">
        <v>1.13636363636364E-2</v>
      </c>
      <c r="I4337">
        <v>2.0833333333333301E-2</v>
      </c>
      <c r="J4337" s="1" t="s">
        <v>23229</v>
      </c>
      <c r="K4337" t="s">
        <v>23239</v>
      </c>
      <c r="L4337" t="s">
        <v>31918</v>
      </c>
      <c r="M4337" t="s">
        <v>31919</v>
      </c>
    </row>
    <row r="4338" spans="1:13">
      <c r="A4338" s="1" t="s">
        <v>6355</v>
      </c>
      <c r="B4338">
        <v>2.68835478381549E-5</v>
      </c>
      <c r="C4338" s="1">
        <v>9.5110599363879602E-5</v>
      </c>
      <c r="D4338">
        <v>0.453125</v>
      </c>
      <c r="E4338">
        <v>0.28021978021978</v>
      </c>
      <c r="F4338">
        <v>0.128947368421053</v>
      </c>
      <c r="G4338">
        <v>0</v>
      </c>
      <c r="H4338">
        <v>0</v>
      </c>
      <c r="I4338">
        <v>5.4054054054054099E-2</v>
      </c>
      <c r="J4338" s="1">
        <v>0</v>
      </c>
      <c r="K4338" t="s">
        <v>23239</v>
      </c>
      <c r="L4338" t="s">
        <v>31920</v>
      </c>
      <c r="M4338" t="s">
        <v>31921</v>
      </c>
    </row>
    <row r="4339" spans="1:13">
      <c r="A4339" s="1" t="s">
        <v>6356</v>
      </c>
      <c r="B4339">
        <v>6.8544253127724901E-6</v>
      </c>
      <c r="C4339" s="1">
        <v>2.4111250970641102E-6</v>
      </c>
      <c r="D4339">
        <v>0</v>
      </c>
      <c r="E4339">
        <v>5.8139534883720903E-3</v>
      </c>
      <c r="F4339">
        <v>0</v>
      </c>
      <c r="G4339">
        <v>0.56410256410256399</v>
      </c>
      <c r="H4339">
        <v>7.5268817204301106E-2</v>
      </c>
      <c r="I4339">
        <v>0.191176470588235</v>
      </c>
      <c r="J4339" s="1">
        <v>0</v>
      </c>
      <c r="K4339" t="s">
        <v>23241</v>
      </c>
      <c r="L4339" t="s">
        <v>31922</v>
      </c>
      <c r="M4339" t="s">
        <v>31923</v>
      </c>
    </row>
    <row r="4340" spans="1:13">
      <c r="A4340" s="1" t="s">
        <v>6357</v>
      </c>
      <c r="B4340">
        <v>0</v>
      </c>
      <c r="C4340" s="1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s="1">
        <v>0</v>
      </c>
      <c r="K4340" t="s">
        <v>23238</v>
      </c>
      <c r="L4340" t="s">
        <v>31924</v>
      </c>
      <c r="M4340" t="s">
        <v>31925</v>
      </c>
    </row>
    <row r="4341" spans="1:13">
      <c r="A4341" s="1" t="s">
        <v>6358</v>
      </c>
      <c r="B4341">
        <v>3.68814503673184E-7</v>
      </c>
      <c r="C4341" s="1">
        <v>1.51598800947834E-6</v>
      </c>
      <c r="D4341">
        <v>0</v>
      </c>
      <c r="E4341">
        <v>0</v>
      </c>
      <c r="F4341">
        <v>0</v>
      </c>
      <c r="G4341">
        <v>1.21951219512195E-2</v>
      </c>
      <c r="H4341">
        <v>5.2083333333333296E-3</v>
      </c>
      <c r="I4341">
        <v>9.2857142857142902E-2</v>
      </c>
      <c r="J4341" s="1">
        <v>0</v>
      </c>
      <c r="K4341" t="s">
        <v>23240</v>
      </c>
      <c r="L4341" t="s">
        <v>31926</v>
      </c>
      <c r="M4341" t="s">
        <v>31927</v>
      </c>
    </row>
    <row r="4342" spans="1:13">
      <c r="A4342" s="1" t="s">
        <v>6359</v>
      </c>
      <c r="B4342">
        <v>2.4153753558949301E-4</v>
      </c>
      <c r="C4342" s="1">
        <v>1.50605026688271E-4</v>
      </c>
      <c r="D4342">
        <v>0.3</v>
      </c>
      <c r="E4342">
        <v>0.240740740740741</v>
      </c>
      <c r="F4342">
        <v>0.79518072289156605</v>
      </c>
      <c r="G4342">
        <v>0.13888888888888901</v>
      </c>
      <c r="H4342">
        <v>0.66666666666666696</v>
      </c>
      <c r="I4342">
        <v>0.27692307692307699</v>
      </c>
      <c r="J4342" s="1">
        <v>1</v>
      </c>
      <c r="K4342" t="s">
        <v>23241</v>
      </c>
      <c r="L4342" t="s">
        <v>31928</v>
      </c>
      <c r="M4342" t="s">
        <v>31929</v>
      </c>
    </row>
    <row r="4343" spans="1:13">
      <c r="A4343" s="1" t="s">
        <v>6360</v>
      </c>
      <c r="B4343">
        <v>0</v>
      </c>
      <c r="C4343" s="1">
        <v>0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 s="1">
        <v>0.68181818181818199</v>
      </c>
      <c r="K4343" t="s">
        <v>23242</v>
      </c>
      <c r="L4343" t="s">
        <v>31930</v>
      </c>
      <c r="M4343" t="s">
        <v>31931</v>
      </c>
    </row>
    <row r="4344" spans="1:13">
      <c r="A4344" s="1" t="s">
        <v>6361</v>
      </c>
      <c r="B4344">
        <v>5.88402540299465E-9</v>
      </c>
      <c r="C4344" s="1">
        <v>2.5210828154116898E-9</v>
      </c>
      <c r="D4344">
        <v>0</v>
      </c>
      <c r="E4344">
        <v>0</v>
      </c>
      <c r="F4344">
        <v>0</v>
      </c>
      <c r="G4344">
        <v>0</v>
      </c>
      <c r="H4344">
        <v>7.14285714285714E-3</v>
      </c>
      <c r="I4344">
        <v>0</v>
      </c>
      <c r="J4344" s="1">
        <v>0</v>
      </c>
      <c r="K4344" t="s">
        <v>23237</v>
      </c>
      <c r="L4344" t="s">
        <v>31932</v>
      </c>
      <c r="M4344" t="s">
        <v>31933</v>
      </c>
    </row>
    <row r="4345" spans="1:13">
      <c r="A4345" s="1" t="s">
        <v>6362</v>
      </c>
      <c r="B4345">
        <v>6.9809748470502804E-6</v>
      </c>
      <c r="C4345" s="1">
        <v>2.2906896239607001E-5</v>
      </c>
      <c r="D4345">
        <v>0.96875</v>
      </c>
      <c r="E4345">
        <v>1</v>
      </c>
      <c r="F4345">
        <v>0.997435897435897</v>
      </c>
      <c r="G4345">
        <v>0.99137931034482796</v>
      </c>
      <c r="H4345">
        <v>0.99561403508771895</v>
      </c>
      <c r="I4345">
        <v>0.95967741935483897</v>
      </c>
      <c r="J4345" s="1">
        <v>1</v>
      </c>
      <c r="K4345" t="s">
        <v>23238</v>
      </c>
      <c r="L4345" t="s">
        <v>31934</v>
      </c>
      <c r="M4345" t="s">
        <v>31935</v>
      </c>
    </row>
    <row r="4346" spans="1:13">
      <c r="A4346" s="1" t="s">
        <v>6363</v>
      </c>
      <c r="B4346">
        <v>1.56316838261847E-5</v>
      </c>
      <c r="C4346" s="1">
        <v>3.1922409611993201E-4</v>
      </c>
      <c r="D4346">
        <v>0.984375</v>
      </c>
      <c r="E4346">
        <v>1</v>
      </c>
      <c r="F4346">
        <v>0.925414364640884</v>
      </c>
      <c r="G4346">
        <v>0.93859649122806998</v>
      </c>
      <c r="H4346">
        <v>0.89908256880733906</v>
      </c>
      <c r="I4346">
        <v>0.84297520661156999</v>
      </c>
      <c r="J4346" s="1">
        <v>1</v>
      </c>
      <c r="K4346" t="s">
        <v>23239</v>
      </c>
      <c r="L4346" t="s">
        <v>31936</v>
      </c>
      <c r="M4346" t="s">
        <v>31937</v>
      </c>
    </row>
    <row r="4347" spans="1:13">
      <c r="A4347" s="1" t="s">
        <v>6364</v>
      </c>
      <c r="B4347">
        <v>9.2169569549892696E-6</v>
      </c>
      <c r="C4347" s="1">
        <v>9.93400618918041E-7</v>
      </c>
      <c r="D4347">
        <v>0</v>
      </c>
      <c r="E4347">
        <v>0</v>
      </c>
      <c r="F4347">
        <v>0.269230769230769</v>
      </c>
      <c r="G4347">
        <v>0</v>
      </c>
      <c r="H4347">
        <v>0.233333333333333</v>
      </c>
      <c r="I4347">
        <v>7.1428571428571397E-2</v>
      </c>
      <c r="J4347" s="1">
        <v>0</v>
      </c>
      <c r="K4347" t="s">
        <v>23238</v>
      </c>
      <c r="L4347" t="s">
        <v>31938</v>
      </c>
      <c r="M4347" t="s">
        <v>31939</v>
      </c>
    </row>
    <row r="4348" spans="1:13">
      <c r="A4348" s="1" t="s">
        <v>6365</v>
      </c>
      <c r="B4348">
        <v>3.0892822468655899E-8</v>
      </c>
      <c r="C4348" s="1">
        <v>1.3641259406141199E-6</v>
      </c>
      <c r="D4348">
        <v>1</v>
      </c>
      <c r="E4348">
        <v>1</v>
      </c>
      <c r="F4348">
        <v>1</v>
      </c>
      <c r="G4348">
        <v>1</v>
      </c>
      <c r="H4348">
        <v>0.99561403508771895</v>
      </c>
      <c r="I4348">
        <v>0.97983870967741904</v>
      </c>
      <c r="J4348" s="1">
        <v>1</v>
      </c>
      <c r="K4348" t="s">
        <v>23239</v>
      </c>
      <c r="L4348" t="s">
        <v>31940</v>
      </c>
      <c r="M4348" t="s">
        <v>31941</v>
      </c>
    </row>
    <row r="4349" spans="1:13">
      <c r="A4349" s="1" t="s">
        <v>6366</v>
      </c>
      <c r="B4349">
        <v>1.08989328483922E-5</v>
      </c>
      <c r="C4349" s="1">
        <v>2.0433969210974199E-5</v>
      </c>
      <c r="D4349">
        <v>4.6875E-2</v>
      </c>
      <c r="E4349">
        <v>6.1797752808989026E-2</v>
      </c>
      <c r="F4349">
        <v>2.7027027027026973E-2</v>
      </c>
      <c r="G4349">
        <v>0</v>
      </c>
      <c r="H4349">
        <v>8.1521739130435034E-2</v>
      </c>
      <c r="I4349">
        <v>1.4084507042253946E-2</v>
      </c>
      <c r="J4349" s="1">
        <v>0</v>
      </c>
      <c r="K4349" t="s">
        <v>23243</v>
      </c>
      <c r="L4349" t="s">
        <v>31942</v>
      </c>
      <c r="M4349" t="s">
        <v>31943</v>
      </c>
    </row>
    <row r="4350" spans="1:13">
      <c r="A4350" s="1" t="s">
        <v>6367</v>
      </c>
      <c r="B4350">
        <v>3.0041969823542598E-4</v>
      </c>
      <c r="C4350" s="1">
        <v>4.5351735758471499E-7</v>
      </c>
      <c r="D4350">
        <v>0.265625</v>
      </c>
      <c r="E4350">
        <v>0.55000000000000004</v>
      </c>
      <c r="F4350">
        <v>4.4502617801047098E-2</v>
      </c>
      <c r="G4350">
        <v>2.6315789473684199E-2</v>
      </c>
      <c r="H4350">
        <v>8.7912087912087905E-2</v>
      </c>
      <c r="I4350">
        <v>7.4626865671641798E-2</v>
      </c>
      <c r="J4350" s="1">
        <v>1</v>
      </c>
      <c r="K4350" t="s">
        <v>23241</v>
      </c>
      <c r="L4350" t="s">
        <v>31944</v>
      </c>
      <c r="M4350" t="s">
        <v>31945</v>
      </c>
    </row>
    <row r="4351" spans="1:13">
      <c r="A4351" s="1" t="s">
        <v>6368</v>
      </c>
      <c r="B4351">
        <v>1.8080700951744999E-6</v>
      </c>
      <c r="C4351" s="1">
        <v>1.68678422466385E-6</v>
      </c>
      <c r="D4351">
        <v>1</v>
      </c>
      <c r="E4351">
        <v>1</v>
      </c>
      <c r="F4351">
        <v>0.82440476190476197</v>
      </c>
      <c r="G4351">
        <v>1</v>
      </c>
      <c r="H4351">
        <v>0.83950617283950602</v>
      </c>
      <c r="I4351">
        <v>0.96052631578947401</v>
      </c>
      <c r="J4351" s="1" t="s">
        <v>23229</v>
      </c>
      <c r="K4351" t="s">
        <v>23239</v>
      </c>
      <c r="L4351" t="s">
        <v>31946</v>
      </c>
      <c r="M4351" t="s">
        <v>31947</v>
      </c>
    </row>
    <row r="4352" spans="1:13">
      <c r="A4352" s="1" t="s">
        <v>6369</v>
      </c>
      <c r="B4352">
        <v>1.40662145571264E-3</v>
      </c>
      <c r="C4352" s="1">
        <v>5.1596185564063097E-5</v>
      </c>
      <c r="D4352">
        <v>0.46875</v>
      </c>
      <c r="E4352">
        <v>0.9375</v>
      </c>
      <c r="F4352">
        <v>0.113989637305699</v>
      </c>
      <c r="G4352">
        <v>8.6206896551724102E-2</v>
      </c>
      <c r="H4352">
        <v>0.100877192982456</v>
      </c>
      <c r="I4352">
        <v>0.36399999999999999</v>
      </c>
      <c r="J4352" s="1">
        <v>1</v>
      </c>
      <c r="K4352" t="s">
        <v>23238</v>
      </c>
      <c r="L4352" t="s">
        <v>31948</v>
      </c>
      <c r="M4352" t="s">
        <v>31949</v>
      </c>
    </row>
    <row r="4353" spans="1:13">
      <c r="A4353" s="1" t="s">
        <v>6370</v>
      </c>
      <c r="B4353">
        <v>8.0897354980651098E-7</v>
      </c>
      <c r="C4353" s="1">
        <v>9.6149011587973303E-8</v>
      </c>
      <c r="D4353">
        <v>0.133333333333333</v>
      </c>
      <c r="E4353">
        <v>0.22023809523809501</v>
      </c>
      <c r="F4353">
        <v>0.26190476190476197</v>
      </c>
      <c r="G4353">
        <v>0</v>
      </c>
      <c r="H4353">
        <v>4.6875E-2</v>
      </c>
      <c r="I4353">
        <v>0</v>
      </c>
      <c r="J4353" s="1">
        <v>0</v>
      </c>
      <c r="K4353" t="s">
        <v>23241</v>
      </c>
      <c r="L4353" t="s">
        <v>31950</v>
      </c>
      <c r="M4353" t="s">
        <v>31951</v>
      </c>
    </row>
    <row r="4354" spans="1:13">
      <c r="A4354" s="1" t="s">
        <v>6371</v>
      </c>
      <c r="B4354">
        <v>1.55877232468831E-6</v>
      </c>
      <c r="C4354" s="1">
        <v>8.01454256427695E-6</v>
      </c>
      <c r="D4354">
        <v>0.88333333333333297</v>
      </c>
      <c r="E4354">
        <v>1</v>
      </c>
      <c r="F4354">
        <v>0.95263157894736805</v>
      </c>
      <c r="G4354">
        <v>1</v>
      </c>
      <c r="H4354">
        <v>0.99418604651162801</v>
      </c>
      <c r="I4354">
        <v>1</v>
      </c>
      <c r="J4354" s="1">
        <v>1</v>
      </c>
      <c r="K4354" t="s">
        <v>23239</v>
      </c>
      <c r="L4354" t="s">
        <v>31952</v>
      </c>
      <c r="M4354" t="s">
        <v>31953</v>
      </c>
    </row>
    <row r="4355" spans="1:13">
      <c r="A4355" s="1" t="s">
        <v>6372</v>
      </c>
      <c r="B4355">
        <v>1.0805267753930201E-5</v>
      </c>
      <c r="C4355" s="1">
        <v>2.3192670385028801E-6</v>
      </c>
      <c r="D4355">
        <v>0.1</v>
      </c>
      <c r="E4355">
        <v>0.111764705882353</v>
      </c>
      <c r="F4355">
        <v>0.20807453416149099</v>
      </c>
      <c r="G4355">
        <v>0</v>
      </c>
      <c r="H4355">
        <v>5.1136363636363598E-2</v>
      </c>
      <c r="I4355">
        <v>6.3829787234042507E-2</v>
      </c>
      <c r="J4355" s="1">
        <v>0</v>
      </c>
      <c r="K4355" t="s">
        <v>23238</v>
      </c>
      <c r="L4355" t="s">
        <v>31954</v>
      </c>
      <c r="M4355" t="s">
        <v>31955</v>
      </c>
    </row>
    <row r="4356" spans="1:13">
      <c r="A4356" s="1" t="s">
        <v>6373</v>
      </c>
      <c r="B4356">
        <v>1.3300814949591699E-7</v>
      </c>
      <c r="C4356" s="1">
        <v>1.3776777081004001E-6</v>
      </c>
      <c r="D4356">
        <v>1</v>
      </c>
      <c r="E4356">
        <v>1</v>
      </c>
      <c r="F4356">
        <v>0.99666666666666703</v>
      </c>
      <c r="G4356">
        <v>0.96428571428571397</v>
      </c>
      <c r="H4356">
        <v>0.98684210526315796</v>
      </c>
      <c r="I4356">
        <v>1</v>
      </c>
      <c r="J4356" s="1">
        <v>0.68181818181818199</v>
      </c>
      <c r="K4356" t="s">
        <v>23241</v>
      </c>
      <c r="L4356" t="s">
        <v>31956</v>
      </c>
      <c r="M4356" t="s">
        <v>31957</v>
      </c>
    </row>
    <row r="4357" spans="1:13">
      <c r="A4357" s="1" t="s">
        <v>6374</v>
      </c>
      <c r="B4357">
        <v>2.08900588263381E-5</v>
      </c>
      <c r="C4357" s="1">
        <v>8.4522265627700298E-5</v>
      </c>
      <c r="D4357">
        <v>0.45161290322580599</v>
      </c>
      <c r="E4357">
        <v>0.459302325581395</v>
      </c>
      <c r="F4357">
        <v>0.37784090909090901</v>
      </c>
      <c r="G4357">
        <v>3.94736842105263E-2</v>
      </c>
      <c r="H4357">
        <v>0.28571428571428598</v>
      </c>
      <c r="I4357">
        <v>0.123076923076923</v>
      </c>
      <c r="J4357" s="1" t="s">
        <v>23229</v>
      </c>
      <c r="K4357" t="s">
        <v>23239</v>
      </c>
      <c r="L4357" t="s">
        <v>31958</v>
      </c>
      <c r="M4357" t="s">
        <v>31959</v>
      </c>
    </row>
    <row r="4358" spans="1:13">
      <c r="A4358" s="1" t="s">
        <v>6375</v>
      </c>
      <c r="B4358">
        <v>4.6567685476004299E-6</v>
      </c>
      <c r="C4358" s="1">
        <v>5.3261245116199299E-7</v>
      </c>
      <c r="D4358">
        <v>3.2258064516128997E-2</v>
      </c>
      <c r="E4358">
        <v>7.6470588235294096E-2</v>
      </c>
      <c r="F4358">
        <v>0</v>
      </c>
      <c r="G4358">
        <v>0</v>
      </c>
      <c r="H4358">
        <v>2.0547945205479499E-2</v>
      </c>
      <c r="I4358">
        <v>0</v>
      </c>
      <c r="J4358" s="1" t="s">
        <v>23229</v>
      </c>
      <c r="K4358" t="s">
        <v>23238</v>
      </c>
      <c r="L4358" t="s">
        <v>31960</v>
      </c>
      <c r="M4358" t="s">
        <v>31961</v>
      </c>
    </row>
    <row r="4359" spans="1:13">
      <c r="A4359" s="1" t="s">
        <v>6376</v>
      </c>
      <c r="B4359">
        <v>1.27125872936894E-10</v>
      </c>
      <c r="C4359" s="1">
        <v>1.8064452627558699E-5</v>
      </c>
      <c r="D4359">
        <v>0.15</v>
      </c>
      <c r="E4359">
        <v>0</v>
      </c>
      <c r="F4359">
        <v>0.5</v>
      </c>
      <c r="G4359">
        <v>0.5</v>
      </c>
      <c r="H4359">
        <v>0.61267605633802802</v>
      </c>
      <c r="I4359">
        <v>0.32727272727272699</v>
      </c>
      <c r="J4359" s="1">
        <v>0</v>
      </c>
      <c r="K4359" t="s">
        <v>23239</v>
      </c>
      <c r="L4359" t="s">
        <v>31962</v>
      </c>
      <c r="M4359" t="s">
        <v>31963</v>
      </c>
    </row>
    <row r="4360" spans="1:13">
      <c r="A4360" s="1" t="s">
        <v>6377</v>
      </c>
      <c r="B4360">
        <v>2.0270147241634201E-6</v>
      </c>
      <c r="C4360" s="1">
        <v>3.4624741282849801E-6</v>
      </c>
      <c r="D4360">
        <v>3.125E-2</v>
      </c>
      <c r="E4360">
        <v>7.2222222222222202E-2</v>
      </c>
      <c r="F4360">
        <v>5.2631578947368403E-3</v>
      </c>
      <c r="G4360">
        <v>0</v>
      </c>
      <c r="H4360">
        <v>0</v>
      </c>
      <c r="I4360">
        <v>0</v>
      </c>
      <c r="J4360" s="1">
        <v>0</v>
      </c>
      <c r="K4360" t="s">
        <v>23238</v>
      </c>
      <c r="L4360" t="s">
        <v>31964</v>
      </c>
      <c r="M4360" t="s">
        <v>31965</v>
      </c>
    </row>
    <row r="4361" spans="1:13">
      <c r="A4361" s="1" t="s">
        <v>6378</v>
      </c>
      <c r="B4361">
        <v>9.7842783660824503E-7</v>
      </c>
      <c r="C4361" s="1">
        <v>2.1754299253823799E-6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0.98245614035087703</v>
      </c>
      <c r="J4361" s="1">
        <v>1</v>
      </c>
      <c r="K4361" t="s">
        <v>23242</v>
      </c>
      <c r="L4361" t="s">
        <v>31966</v>
      </c>
      <c r="M4361" t="s">
        <v>31967</v>
      </c>
    </row>
    <row r="4362" spans="1:13">
      <c r="A4362" s="1" t="s">
        <v>6379</v>
      </c>
      <c r="B4362">
        <v>9.1021290969252203E-8</v>
      </c>
      <c r="C4362" s="1">
        <v>1.6801994299570999E-5</v>
      </c>
      <c r="D4362">
        <v>1</v>
      </c>
      <c r="E4362">
        <v>0.99479166666666696</v>
      </c>
      <c r="F4362">
        <v>0.99197860962566797</v>
      </c>
      <c r="G4362">
        <v>0.89705882352941202</v>
      </c>
      <c r="H4362">
        <v>0.95175438596491202</v>
      </c>
      <c r="I4362">
        <v>0.98198198198198205</v>
      </c>
      <c r="J4362" s="1">
        <v>1</v>
      </c>
      <c r="K4362" t="s">
        <v>23240</v>
      </c>
      <c r="L4362" t="s">
        <v>31968</v>
      </c>
      <c r="M4362" t="s">
        <v>31969</v>
      </c>
    </row>
    <row r="4363" spans="1:13">
      <c r="A4363" s="1" t="s">
        <v>6380</v>
      </c>
      <c r="B4363">
        <v>1.08235658848681E-4</v>
      </c>
      <c r="C4363" s="1">
        <v>5.6389167702582803E-5</v>
      </c>
      <c r="D4363">
        <v>0.1875</v>
      </c>
      <c r="E4363">
        <v>0.25263157894736799</v>
      </c>
      <c r="F4363">
        <v>0.17948717948717899</v>
      </c>
      <c r="G4363">
        <v>0.79310344827586199</v>
      </c>
      <c r="H4363">
        <v>0.24122807017543901</v>
      </c>
      <c r="I4363">
        <v>0.64754098360655699</v>
      </c>
      <c r="J4363" s="1" t="s">
        <v>23229</v>
      </c>
      <c r="K4363" t="s">
        <v>23237</v>
      </c>
      <c r="L4363" t="s">
        <v>31970</v>
      </c>
      <c r="M4363" t="s">
        <v>31971</v>
      </c>
    </row>
    <row r="4364" spans="1:13">
      <c r="A4364" s="1" t="s">
        <v>6381</v>
      </c>
      <c r="B4364">
        <v>2.6533261099549299E-6</v>
      </c>
      <c r="C4364" s="1">
        <v>4.32371466539463E-6</v>
      </c>
      <c r="D4364">
        <v>0.21153846153846201</v>
      </c>
      <c r="E4364">
        <v>0.34</v>
      </c>
      <c r="F4364">
        <v>4.4117647058823498E-2</v>
      </c>
      <c r="G4364">
        <v>4.8387096774193498E-2</v>
      </c>
      <c r="H4364">
        <v>1.1904761904761901E-2</v>
      </c>
      <c r="I4364">
        <v>8.9743589743589702E-2</v>
      </c>
      <c r="J4364" s="1">
        <v>1</v>
      </c>
      <c r="K4364" t="s">
        <v>23239</v>
      </c>
      <c r="L4364" t="s">
        <v>31972</v>
      </c>
      <c r="M4364" t="s">
        <v>31973</v>
      </c>
    </row>
    <row r="4365" spans="1:13">
      <c r="A4365" s="1" t="s">
        <v>6382</v>
      </c>
      <c r="B4365">
        <v>1.48099949523443E-5</v>
      </c>
      <c r="C4365" s="1">
        <v>1.55935672949469E-6</v>
      </c>
      <c r="D4365">
        <v>0.96666666666666701</v>
      </c>
      <c r="E4365">
        <v>0.97023809523809501</v>
      </c>
      <c r="F4365">
        <v>0.88888888888888895</v>
      </c>
      <c r="G4365">
        <v>1</v>
      </c>
      <c r="H4365">
        <v>0.94767441860465096</v>
      </c>
      <c r="I4365">
        <v>1</v>
      </c>
      <c r="J4365" s="1" t="s">
        <v>23229</v>
      </c>
      <c r="K4365" t="s">
        <v>23238</v>
      </c>
      <c r="L4365" t="s">
        <v>31974</v>
      </c>
      <c r="M4365" t="s">
        <v>31975</v>
      </c>
    </row>
    <row r="4366" spans="1:13">
      <c r="A4366" s="1" t="s">
        <v>6383</v>
      </c>
      <c r="B4366">
        <v>1.9231976707814001E-5</v>
      </c>
      <c r="C4366" s="1">
        <v>6.7186192563584697E-5</v>
      </c>
      <c r="D4366">
        <v>0.13043478260869601</v>
      </c>
      <c r="E4366">
        <v>9.2105263157894704E-2</v>
      </c>
      <c r="F4366">
        <v>6.7039106145251395E-2</v>
      </c>
      <c r="G4366">
        <v>5.2631578947368397E-2</v>
      </c>
      <c r="H4366">
        <v>0.27884615384615402</v>
      </c>
      <c r="I4366">
        <v>0.28205128205128199</v>
      </c>
      <c r="J4366" s="1">
        <v>0</v>
      </c>
      <c r="K4366" t="s">
        <v>23242</v>
      </c>
      <c r="L4366" t="s">
        <v>31976</v>
      </c>
      <c r="M4366" t="s">
        <v>31977</v>
      </c>
    </row>
    <row r="4367" spans="1:13">
      <c r="A4367" s="1" t="s">
        <v>6384</v>
      </c>
      <c r="B4367">
        <v>1.4646678967032E-5</v>
      </c>
      <c r="C4367" s="1">
        <v>7.5845619349495704E-8</v>
      </c>
      <c r="D4367">
        <v>8.6206896551724102E-2</v>
      </c>
      <c r="E4367">
        <v>6.02409638554217E-2</v>
      </c>
      <c r="F4367">
        <v>6.0606060606060601E-2</v>
      </c>
      <c r="G4367">
        <v>0</v>
      </c>
      <c r="H4367">
        <v>6.8493150684931503E-3</v>
      </c>
      <c r="I4367">
        <v>0.15217391304347799</v>
      </c>
      <c r="J4367" s="1">
        <v>0</v>
      </c>
      <c r="K4367" t="s">
        <v>23238</v>
      </c>
      <c r="L4367" t="s">
        <v>31978</v>
      </c>
      <c r="M4367" t="s">
        <v>31979</v>
      </c>
    </row>
    <row r="4368" spans="1:13">
      <c r="A4368" s="1" t="s">
        <v>6385</v>
      </c>
      <c r="B4368">
        <v>2.9248713901926099E-7</v>
      </c>
      <c r="C4368" s="1">
        <v>6.2547568926903798E-6</v>
      </c>
      <c r="D4368">
        <v>1</v>
      </c>
      <c r="E4368">
        <v>1</v>
      </c>
      <c r="F4368">
        <v>1</v>
      </c>
      <c r="G4368">
        <v>1</v>
      </c>
      <c r="H4368">
        <v>0.97058823529411797</v>
      </c>
      <c r="I4368">
        <v>1</v>
      </c>
      <c r="J4368" s="1">
        <v>1</v>
      </c>
      <c r="K4368" t="s">
        <v>23238</v>
      </c>
      <c r="L4368" t="s">
        <v>31980</v>
      </c>
      <c r="M4368" t="s">
        <v>31981</v>
      </c>
    </row>
    <row r="4369" spans="1:13">
      <c r="A4369" s="1" t="s">
        <v>6386</v>
      </c>
      <c r="B4369">
        <v>6.2963124902904602E-5</v>
      </c>
      <c r="C4369" s="1">
        <v>3.0110388885462699E-5</v>
      </c>
      <c r="D4369">
        <v>1</v>
      </c>
      <c r="E4369">
        <v>1</v>
      </c>
      <c r="F4369">
        <v>0.56318681318681296</v>
      </c>
      <c r="G4369">
        <v>0.98484848484848497</v>
      </c>
      <c r="H4369">
        <v>0.71666666666666701</v>
      </c>
      <c r="I4369">
        <v>0.83636363636363598</v>
      </c>
      <c r="J4369" s="1">
        <v>1</v>
      </c>
      <c r="K4369" t="s">
        <v>23240</v>
      </c>
      <c r="L4369" t="s">
        <v>31982</v>
      </c>
      <c r="M4369" t="s">
        <v>31983</v>
      </c>
    </row>
    <row r="4370" spans="1:13">
      <c r="A4370" s="1" t="s">
        <v>6387</v>
      </c>
      <c r="B4370">
        <v>9.4995180786540992E-6</v>
      </c>
      <c r="C4370" s="1">
        <v>1.2692137502741901E-5</v>
      </c>
      <c r="D4370">
        <v>0.86666666666666703</v>
      </c>
      <c r="E4370">
        <v>0.90361445783132499</v>
      </c>
      <c r="F4370">
        <v>0.98684210526315796</v>
      </c>
      <c r="G4370">
        <v>1</v>
      </c>
      <c r="H4370">
        <v>0.92</v>
      </c>
      <c r="I4370">
        <v>0.91111111111111098</v>
      </c>
      <c r="J4370" s="1">
        <v>1</v>
      </c>
      <c r="K4370" t="s">
        <v>23241</v>
      </c>
      <c r="L4370" t="s">
        <v>31984</v>
      </c>
      <c r="M4370" t="s">
        <v>31985</v>
      </c>
    </row>
    <row r="4371" spans="1:13">
      <c r="A4371" s="1" t="s">
        <v>6388</v>
      </c>
      <c r="B4371">
        <v>9.0644571612643403E-5</v>
      </c>
      <c r="C4371" s="1">
        <v>8.6549082544957104E-5</v>
      </c>
      <c r="D4371">
        <v>0.25</v>
      </c>
      <c r="E4371">
        <v>0.13636363636363599</v>
      </c>
      <c r="F4371">
        <v>0.3</v>
      </c>
      <c r="G4371">
        <v>0.21212121212121199</v>
      </c>
      <c r="H4371">
        <v>0.24456521739130399</v>
      </c>
      <c r="I4371">
        <v>6.6666666666666693E-2</v>
      </c>
      <c r="J4371" s="1">
        <v>0</v>
      </c>
      <c r="K4371" t="s">
        <v>23241</v>
      </c>
      <c r="L4371" t="s">
        <v>31986</v>
      </c>
      <c r="M4371" t="s">
        <v>31987</v>
      </c>
    </row>
    <row r="4372" spans="1:13">
      <c r="A4372" s="1" t="s">
        <v>6389</v>
      </c>
      <c r="B4372">
        <v>1.9989802770100799E-5</v>
      </c>
      <c r="C4372" s="1">
        <v>2.47356148024928E-6</v>
      </c>
      <c r="D4372">
        <v>0.98275862068965503</v>
      </c>
      <c r="E4372">
        <v>0.87179487179487203</v>
      </c>
      <c r="F4372">
        <v>0.95564516129032295</v>
      </c>
      <c r="G4372">
        <v>0.98387096774193505</v>
      </c>
      <c r="H4372">
        <v>0.99285714285714299</v>
      </c>
      <c r="I4372">
        <v>0.94642857142857095</v>
      </c>
      <c r="J4372" s="1">
        <v>1</v>
      </c>
      <c r="K4372" t="s">
        <v>23238</v>
      </c>
      <c r="L4372" t="s">
        <v>31988</v>
      </c>
      <c r="M4372" t="s">
        <v>31989</v>
      </c>
    </row>
    <row r="4373" spans="1:13">
      <c r="A4373" s="1" t="s">
        <v>6390</v>
      </c>
      <c r="B4373">
        <v>2.4740232417191001E-7</v>
      </c>
      <c r="C4373" s="1">
        <v>7.6521314141215795E-6</v>
      </c>
      <c r="D4373">
        <v>1</v>
      </c>
      <c r="E4373">
        <v>0.99431818181818199</v>
      </c>
      <c r="F4373">
        <v>1</v>
      </c>
      <c r="G4373">
        <v>0.70833333333333304</v>
      </c>
      <c r="H4373">
        <v>0.99056603773584895</v>
      </c>
      <c r="I4373">
        <v>0.87333333333333296</v>
      </c>
      <c r="J4373" s="1">
        <v>1</v>
      </c>
      <c r="K4373" t="s">
        <v>23237</v>
      </c>
      <c r="L4373" t="s">
        <v>31990</v>
      </c>
      <c r="M4373" t="s">
        <v>31991</v>
      </c>
    </row>
    <row r="4374" spans="1:13">
      <c r="A4374" s="1" t="s">
        <v>6391</v>
      </c>
      <c r="B4374">
        <v>3.9339810386495201E-6</v>
      </c>
      <c r="C4374" s="1">
        <v>1.0550636810200499E-5</v>
      </c>
      <c r="D4374">
        <v>2.27272727272727E-2</v>
      </c>
      <c r="E4374">
        <v>6.41025641025641E-3</v>
      </c>
      <c r="F4374">
        <v>0.167682926829268</v>
      </c>
      <c r="G4374">
        <v>0</v>
      </c>
      <c r="H4374">
        <v>8.6206896551724102E-3</v>
      </c>
      <c r="I4374">
        <v>0</v>
      </c>
      <c r="J4374" s="1" t="s">
        <v>23229</v>
      </c>
      <c r="K4374" t="s">
        <v>23241</v>
      </c>
      <c r="L4374" t="s">
        <v>31992</v>
      </c>
      <c r="M4374" t="s">
        <v>31993</v>
      </c>
    </row>
    <row r="4375" spans="1:13">
      <c r="A4375" s="1" t="s">
        <v>6392</v>
      </c>
      <c r="B4375">
        <v>2.4078618417000401E-7</v>
      </c>
      <c r="C4375" s="1">
        <v>4.6886730669324801E-8</v>
      </c>
      <c r="D4375">
        <v>0.98214285714285698</v>
      </c>
      <c r="E4375">
        <v>1</v>
      </c>
      <c r="F4375">
        <v>0.97142857142857097</v>
      </c>
      <c r="G4375">
        <v>1</v>
      </c>
      <c r="H4375">
        <v>1</v>
      </c>
      <c r="I4375">
        <v>1</v>
      </c>
      <c r="J4375" s="1" t="s">
        <v>23229</v>
      </c>
      <c r="K4375" t="s">
        <v>23242</v>
      </c>
      <c r="L4375" t="s">
        <v>31994</v>
      </c>
      <c r="M4375" t="s">
        <v>31995</v>
      </c>
    </row>
    <row r="4376" spans="1:13">
      <c r="A4376" s="1" t="s">
        <v>6393</v>
      </c>
      <c r="B4376">
        <v>9.5084337329485806E-6</v>
      </c>
      <c r="C4376" s="1">
        <v>9.3420524450060701E-5</v>
      </c>
      <c r="D4376">
        <v>1</v>
      </c>
      <c r="E4376">
        <v>1</v>
      </c>
      <c r="F4376">
        <v>0.99473684210526303</v>
      </c>
      <c r="G4376">
        <v>0.70909090909090899</v>
      </c>
      <c r="H4376">
        <v>0.98648648648648696</v>
      </c>
      <c r="I4376">
        <v>0.71794871794871795</v>
      </c>
      <c r="J4376" s="1">
        <v>1</v>
      </c>
      <c r="K4376" t="s">
        <v>23238</v>
      </c>
      <c r="L4376" t="s">
        <v>31996</v>
      </c>
      <c r="M4376" t="s">
        <v>31997</v>
      </c>
    </row>
    <row r="4377" spans="1:13">
      <c r="A4377" s="1" t="s">
        <v>6394</v>
      </c>
      <c r="B4377">
        <v>8.5004758146273803E-6</v>
      </c>
      <c r="C4377" s="1">
        <v>4.4392754578136899E-8</v>
      </c>
      <c r="D4377">
        <v>6.25E-2</v>
      </c>
      <c r="E4377">
        <v>2.6041666666666699E-2</v>
      </c>
      <c r="F4377">
        <v>6.21761658031088E-2</v>
      </c>
      <c r="G4377">
        <v>8.7719298245614002E-2</v>
      </c>
      <c r="H4377">
        <v>5.4054054054054099E-2</v>
      </c>
      <c r="I4377">
        <v>4.5833333333333302E-2</v>
      </c>
      <c r="J4377" s="1">
        <v>0</v>
      </c>
      <c r="K4377" t="s">
        <v>23238</v>
      </c>
      <c r="L4377" t="s">
        <v>31998</v>
      </c>
      <c r="M4377" t="s">
        <v>31999</v>
      </c>
    </row>
    <row r="4378" spans="1:13">
      <c r="A4378" s="1" t="s">
        <v>6395</v>
      </c>
      <c r="B4378">
        <v>4.9138171579651899E-9</v>
      </c>
      <c r="C4378" s="1">
        <v>1.6568777421659099E-8</v>
      </c>
      <c r="D4378">
        <v>0</v>
      </c>
      <c r="E4378">
        <v>0</v>
      </c>
      <c r="F4378">
        <v>0</v>
      </c>
      <c r="G4378">
        <v>0</v>
      </c>
      <c r="H4378">
        <v>4.8543689320388302E-3</v>
      </c>
      <c r="I4378">
        <v>0</v>
      </c>
      <c r="J4378" s="1">
        <v>0.95454545454545503</v>
      </c>
      <c r="K4378" t="s">
        <v>23238</v>
      </c>
      <c r="L4378" t="s">
        <v>32000</v>
      </c>
      <c r="M4378" t="s">
        <v>32001</v>
      </c>
    </row>
    <row r="4379" spans="1:13">
      <c r="A4379" s="1" t="s">
        <v>6396</v>
      </c>
      <c r="B4379">
        <v>3.05122045929202E-7</v>
      </c>
      <c r="C4379" s="1">
        <v>3.0002379341007599E-5</v>
      </c>
      <c r="D4379">
        <v>1</v>
      </c>
      <c r="E4379">
        <v>1</v>
      </c>
      <c r="F4379">
        <v>0.85449735449735498</v>
      </c>
      <c r="G4379">
        <v>0.99107142857142905</v>
      </c>
      <c r="H4379">
        <v>1</v>
      </c>
      <c r="I4379">
        <v>1</v>
      </c>
      <c r="J4379" s="1" t="s">
        <v>23229</v>
      </c>
      <c r="K4379" t="s">
        <v>23241</v>
      </c>
      <c r="L4379" t="s">
        <v>32002</v>
      </c>
      <c r="M4379" t="s">
        <v>32003</v>
      </c>
    </row>
    <row r="4380" spans="1:13">
      <c r="A4380" s="1" t="s">
        <v>6397</v>
      </c>
      <c r="B4380">
        <v>5.40479309797766E-6</v>
      </c>
      <c r="C4380" s="1">
        <v>1.57218912833105E-9</v>
      </c>
      <c r="D4380">
        <v>0.12903225806451599</v>
      </c>
      <c r="E4380">
        <v>1.1235955056179799E-2</v>
      </c>
      <c r="F4380">
        <v>2.7472527472527501E-3</v>
      </c>
      <c r="G4380">
        <v>0</v>
      </c>
      <c r="H4380">
        <v>0</v>
      </c>
      <c r="I4380">
        <v>0</v>
      </c>
      <c r="J4380" s="1">
        <v>0</v>
      </c>
      <c r="K4380" t="s">
        <v>23240</v>
      </c>
      <c r="L4380" t="s">
        <v>32004</v>
      </c>
      <c r="M4380" t="s">
        <v>32005</v>
      </c>
    </row>
    <row r="4381" spans="1:13">
      <c r="A4381" s="1" t="s">
        <v>6398</v>
      </c>
      <c r="B4381">
        <v>1.3657743326658099E-5</v>
      </c>
      <c r="C4381" s="1">
        <v>2.5429460807792099E-6</v>
      </c>
      <c r="D4381">
        <v>0.85714285714285698</v>
      </c>
      <c r="E4381">
        <v>0.99438202247190999</v>
      </c>
      <c r="F4381">
        <v>0.984375</v>
      </c>
      <c r="G4381">
        <v>1</v>
      </c>
      <c r="H4381">
        <v>0.81052631578947398</v>
      </c>
      <c r="I4381">
        <v>0.97619047619047605</v>
      </c>
      <c r="J4381" s="1">
        <v>1</v>
      </c>
      <c r="K4381" t="s">
        <v>23238</v>
      </c>
      <c r="L4381" t="s">
        <v>32006</v>
      </c>
      <c r="M4381" t="s">
        <v>32007</v>
      </c>
    </row>
    <row r="4382" spans="1:13">
      <c r="A4382" s="1" t="s">
        <v>6399</v>
      </c>
      <c r="B4382">
        <v>2.7362757172901699E-5</v>
      </c>
      <c r="C4382" s="1">
        <v>2.0111468146549E-5</v>
      </c>
      <c r="D4382">
        <v>1</v>
      </c>
      <c r="E4382">
        <v>1</v>
      </c>
      <c r="F4382">
        <v>0.58661417322834597</v>
      </c>
      <c r="G4382">
        <v>0.73529411764705899</v>
      </c>
      <c r="H4382">
        <v>0.85714285714285698</v>
      </c>
      <c r="I4382">
        <v>0.91111111111111098</v>
      </c>
      <c r="J4382" s="1" t="s">
        <v>23229</v>
      </c>
      <c r="K4382" t="s">
        <v>23241</v>
      </c>
      <c r="L4382" t="s">
        <v>32008</v>
      </c>
      <c r="M4382" t="s">
        <v>32009</v>
      </c>
    </row>
    <row r="4383" spans="1:13">
      <c r="A4383" s="1" t="s">
        <v>6400</v>
      </c>
      <c r="B4383">
        <v>1.5185359681713901E-10</v>
      </c>
      <c r="C4383" s="1">
        <v>2.6446137429799101E-6</v>
      </c>
      <c r="D4383">
        <v>0</v>
      </c>
      <c r="E4383">
        <v>0</v>
      </c>
      <c r="F4383">
        <v>0</v>
      </c>
      <c r="G4383">
        <v>9.375E-2</v>
      </c>
      <c r="H4383">
        <v>0</v>
      </c>
      <c r="I4383">
        <v>3.4883720930232953E-2</v>
      </c>
      <c r="J4383" s="1">
        <v>0</v>
      </c>
      <c r="K4383" t="s">
        <v>23245</v>
      </c>
      <c r="L4383" t="s">
        <v>32010</v>
      </c>
      <c r="M4383" t="s">
        <v>32011</v>
      </c>
    </row>
    <row r="4384" spans="1:13">
      <c r="A4384" s="1" t="s">
        <v>6401</v>
      </c>
      <c r="B4384">
        <v>9.2387773432286693E-6</v>
      </c>
      <c r="C4384" s="1">
        <v>1.8595895934437802E-5</v>
      </c>
      <c r="D4384">
        <v>0.69230769230769196</v>
      </c>
      <c r="E4384">
        <v>0.21604938271604901</v>
      </c>
      <c r="F4384">
        <v>0.88304093567251496</v>
      </c>
      <c r="G4384">
        <v>0.86</v>
      </c>
      <c r="H4384">
        <v>0.96385542168674698</v>
      </c>
      <c r="I4384">
        <v>0.98648648648648696</v>
      </c>
      <c r="J4384" s="1">
        <v>1</v>
      </c>
      <c r="K4384" t="s">
        <v>23240</v>
      </c>
      <c r="L4384" t="s">
        <v>32012</v>
      </c>
      <c r="M4384" t="s">
        <v>32013</v>
      </c>
    </row>
    <row r="4385" spans="1:13">
      <c r="A4385" s="1" t="s">
        <v>6402</v>
      </c>
      <c r="B4385">
        <v>9.34747359847778E-7</v>
      </c>
      <c r="C4385" s="1">
        <v>4.43631508388491E-8</v>
      </c>
      <c r="D4385">
        <v>0.98387096774193505</v>
      </c>
      <c r="E4385">
        <v>0.98387096774193505</v>
      </c>
      <c r="F4385">
        <v>0.99732620320855603</v>
      </c>
      <c r="G4385">
        <v>1</v>
      </c>
      <c r="H4385">
        <v>1</v>
      </c>
      <c r="I4385">
        <v>0.99253731343283602</v>
      </c>
      <c r="J4385" s="1">
        <v>1</v>
      </c>
      <c r="K4385" t="s">
        <v>23238</v>
      </c>
      <c r="L4385" t="s">
        <v>32014</v>
      </c>
      <c r="M4385" t="s">
        <v>32015</v>
      </c>
    </row>
    <row r="4386" spans="1:13">
      <c r="A4386" s="1" t="s">
        <v>6403</v>
      </c>
      <c r="B4386">
        <v>1.98311322984568E-7</v>
      </c>
      <c r="C4386" s="1">
        <v>5.13118193727476E-5</v>
      </c>
      <c r="D4386">
        <v>1</v>
      </c>
      <c r="E4386">
        <v>0.97894736842105301</v>
      </c>
      <c r="F4386">
        <v>0.96923076923076901</v>
      </c>
      <c r="G4386">
        <v>0.97413793103448298</v>
      </c>
      <c r="H4386">
        <v>0.96491228070175405</v>
      </c>
      <c r="I4386">
        <v>0.90800000000000003</v>
      </c>
      <c r="J4386" s="1">
        <v>1</v>
      </c>
      <c r="K4386" t="s">
        <v>23240</v>
      </c>
      <c r="L4386" t="s">
        <v>32016</v>
      </c>
      <c r="M4386" t="s">
        <v>32017</v>
      </c>
    </row>
    <row r="4387" spans="1:13">
      <c r="A4387" s="1" t="s">
        <v>6404</v>
      </c>
      <c r="B4387">
        <v>0</v>
      </c>
      <c r="C4387" s="1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s="1">
        <v>0.75</v>
      </c>
      <c r="K4387" t="s">
        <v>23242</v>
      </c>
      <c r="L4387" t="s">
        <v>32018</v>
      </c>
      <c r="M4387" t="s">
        <v>32019</v>
      </c>
    </row>
    <row r="4388" spans="1:13">
      <c r="A4388" s="1" t="s">
        <v>6405</v>
      </c>
      <c r="B4388">
        <v>3.7879001854918801E-4</v>
      </c>
      <c r="C4388" s="1">
        <v>5.0848661213394901E-5</v>
      </c>
      <c r="D4388">
        <v>3.2258064516128997E-2</v>
      </c>
      <c r="E4388">
        <v>0.30851063829787201</v>
      </c>
      <c r="F4388">
        <v>2.3076923076923099E-2</v>
      </c>
      <c r="G4388">
        <v>9.2592592592592601E-2</v>
      </c>
      <c r="H4388">
        <v>0.12962962962963001</v>
      </c>
      <c r="I4388">
        <v>0.21304347826087</v>
      </c>
      <c r="J4388" s="1">
        <v>0</v>
      </c>
      <c r="K4388" t="s">
        <v>23241</v>
      </c>
      <c r="L4388" t="s">
        <v>32020</v>
      </c>
      <c r="M4388" t="s">
        <v>32021</v>
      </c>
    </row>
    <row r="4389" spans="1:13">
      <c r="A4389" s="1" t="s">
        <v>6406</v>
      </c>
      <c r="B4389">
        <v>2.2585824150991898E-6</v>
      </c>
      <c r="C4389" s="1">
        <v>5.0405931346106603E-5</v>
      </c>
      <c r="D4389">
        <v>9.6774193548387094E-2</v>
      </c>
      <c r="E4389">
        <v>0.164835164835165</v>
      </c>
      <c r="F4389">
        <v>0.20979020979021001</v>
      </c>
      <c r="G4389">
        <v>0.51315789473684204</v>
      </c>
      <c r="H4389">
        <v>0.16470588235294101</v>
      </c>
      <c r="I4389">
        <v>0.42452830188679203</v>
      </c>
      <c r="J4389" s="1">
        <v>0</v>
      </c>
      <c r="K4389" t="s">
        <v>23241</v>
      </c>
      <c r="L4389" t="s">
        <v>32022</v>
      </c>
      <c r="M4389" t="s">
        <v>32023</v>
      </c>
    </row>
    <row r="4390" spans="1:13">
      <c r="A4390" s="1" t="s">
        <v>6407</v>
      </c>
      <c r="B4390">
        <v>4.8492763634688101E-6</v>
      </c>
      <c r="C4390" s="1">
        <v>6.8734258032409697E-6</v>
      </c>
      <c r="D4390">
        <v>0</v>
      </c>
      <c r="E4390">
        <v>0</v>
      </c>
      <c r="F4390">
        <v>0</v>
      </c>
      <c r="G4390">
        <v>6.0344827586206899E-2</v>
      </c>
      <c r="H4390">
        <v>0</v>
      </c>
      <c r="I4390">
        <v>0.19918699186991901</v>
      </c>
      <c r="J4390" s="1">
        <v>0</v>
      </c>
      <c r="K4390" t="s">
        <v>23238</v>
      </c>
      <c r="L4390" t="s">
        <v>32024</v>
      </c>
      <c r="M4390" t="s">
        <v>32025</v>
      </c>
    </row>
    <row r="4391" spans="1:13">
      <c r="A4391" s="1" t="s">
        <v>6408</v>
      </c>
      <c r="B4391">
        <v>4.7591136180547903E-5</v>
      </c>
      <c r="C4391" s="1">
        <v>9.3313049717906205E-10</v>
      </c>
      <c r="D4391">
        <v>1.6129032258064498E-2</v>
      </c>
      <c r="E4391">
        <v>0.15476190476190499</v>
      </c>
      <c r="F4391">
        <v>2.6595744680851098E-3</v>
      </c>
      <c r="G4391">
        <v>0</v>
      </c>
      <c r="H4391">
        <v>4.5045045045045001E-3</v>
      </c>
      <c r="I4391">
        <v>8.6956521739130401E-3</v>
      </c>
      <c r="J4391" s="1">
        <v>0</v>
      </c>
      <c r="K4391" t="s">
        <v>23240</v>
      </c>
      <c r="L4391" t="s">
        <v>32026</v>
      </c>
      <c r="M4391" t="s">
        <v>32027</v>
      </c>
    </row>
    <row r="4392" spans="1:13">
      <c r="A4392" s="1" t="s">
        <v>6409</v>
      </c>
      <c r="B4392">
        <v>3.84421538134922E-6</v>
      </c>
      <c r="C4392" s="1">
        <v>9.7647781003303596E-6</v>
      </c>
      <c r="D4392">
        <v>0.98148148148148195</v>
      </c>
      <c r="E4392">
        <v>1</v>
      </c>
      <c r="F4392">
        <v>1</v>
      </c>
      <c r="G4392">
        <v>1</v>
      </c>
      <c r="H4392">
        <v>0.9609375</v>
      </c>
      <c r="I4392">
        <v>1</v>
      </c>
      <c r="J4392" s="1">
        <v>1</v>
      </c>
      <c r="K4392" t="s">
        <v>23241</v>
      </c>
      <c r="L4392" t="s">
        <v>32028</v>
      </c>
      <c r="M4392" t="s">
        <v>32029</v>
      </c>
    </row>
    <row r="4393" spans="1:13">
      <c r="A4393" s="1" t="s">
        <v>6410</v>
      </c>
      <c r="B4393">
        <v>9.5700863652566006E-7</v>
      </c>
      <c r="C4393" s="1">
        <v>1.28525355133643E-6</v>
      </c>
      <c r="D4393">
        <v>1</v>
      </c>
      <c r="E4393">
        <v>1</v>
      </c>
      <c r="F4393">
        <v>0.994285714285714</v>
      </c>
      <c r="G4393">
        <v>0.70370370370370405</v>
      </c>
      <c r="H4393">
        <v>0.99532710280373804</v>
      </c>
      <c r="I4393">
        <v>0.82142857142857095</v>
      </c>
      <c r="J4393" s="1">
        <v>1</v>
      </c>
      <c r="K4393" t="s">
        <v>23238</v>
      </c>
      <c r="L4393" t="s">
        <v>32030</v>
      </c>
      <c r="M4393" t="s">
        <v>32031</v>
      </c>
    </row>
    <row r="4394" spans="1:13">
      <c r="A4394" s="1" t="s">
        <v>6411</v>
      </c>
      <c r="B4394">
        <v>1.8989335511108099E-6</v>
      </c>
      <c r="C4394" s="1">
        <v>2.0448487684802201E-5</v>
      </c>
      <c r="D4394">
        <v>0.5</v>
      </c>
      <c r="E4394">
        <v>0.12765957446808501</v>
      </c>
      <c r="F4394">
        <v>0.151785714285714</v>
      </c>
      <c r="G4394">
        <v>0.297619047619048</v>
      </c>
      <c r="H4394">
        <v>0.24725274725274701</v>
      </c>
      <c r="I4394">
        <v>0.25714285714285701</v>
      </c>
      <c r="J4394" s="1">
        <v>0</v>
      </c>
      <c r="K4394" t="s">
        <v>23241</v>
      </c>
      <c r="L4394" t="s">
        <v>32032</v>
      </c>
      <c r="M4394" t="s">
        <v>32033</v>
      </c>
    </row>
    <row r="4395" spans="1:13">
      <c r="A4395" s="1" t="s">
        <v>6412</v>
      </c>
      <c r="B4395">
        <v>6.68438248484589E-7</v>
      </c>
      <c r="C4395" s="1">
        <v>2.2869156599365301E-4</v>
      </c>
      <c r="D4395">
        <v>0.82258064516129004</v>
      </c>
      <c r="E4395">
        <v>0.95108695652173902</v>
      </c>
      <c r="F4395">
        <v>0.94722222222222197</v>
      </c>
      <c r="G4395">
        <v>0.96590909090909105</v>
      </c>
      <c r="H4395">
        <v>0.56701030927835006</v>
      </c>
      <c r="I4395">
        <v>0.88888888888888895</v>
      </c>
      <c r="J4395" s="1">
        <v>1</v>
      </c>
      <c r="K4395" t="s">
        <v>23238</v>
      </c>
      <c r="L4395" t="s">
        <v>32034</v>
      </c>
      <c r="M4395" t="s">
        <v>32035</v>
      </c>
    </row>
    <row r="4396" spans="1:13">
      <c r="A4396" s="1" t="s">
        <v>6413</v>
      </c>
      <c r="B4396">
        <v>9.5952343748191609E-7</v>
      </c>
      <c r="C4396" s="1">
        <v>1.2529072711814601E-4</v>
      </c>
      <c r="D4396">
        <v>0.08</v>
      </c>
      <c r="E4396">
        <v>0</v>
      </c>
      <c r="F4396">
        <v>3.8461538461538498E-3</v>
      </c>
      <c r="G4396">
        <v>9.6153846153846201E-2</v>
      </c>
      <c r="H4396">
        <v>0.10989010989011</v>
      </c>
      <c r="I4396">
        <v>9.5000000000000001E-2</v>
      </c>
      <c r="J4396" s="1">
        <v>0</v>
      </c>
      <c r="K4396" t="s">
        <v>23238</v>
      </c>
      <c r="L4396" t="s">
        <v>32036</v>
      </c>
      <c r="M4396" t="s">
        <v>32037</v>
      </c>
    </row>
    <row r="4397" spans="1:13">
      <c r="A4397" s="1" t="s">
        <v>6414</v>
      </c>
      <c r="B4397">
        <v>1.6058576728837001E-6</v>
      </c>
      <c r="C4397" s="1">
        <v>2.5815184803248201E-6</v>
      </c>
      <c r="D4397">
        <v>0.92500000000000004</v>
      </c>
      <c r="E4397">
        <v>0.5</v>
      </c>
      <c r="F4397">
        <v>0.97569444444444398</v>
      </c>
      <c r="G4397">
        <v>1</v>
      </c>
      <c r="H4397">
        <v>0.97826086956521696</v>
      </c>
      <c r="I4397">
        <v>0.70370370370370405</v>
      </c>
      <c r="J4397" s="1">
        <v>1</v>
      </c>
      <c r="K4397" t="s">
        <v>23238</v>
      </c>
      <c r="L4397" t="s">
        <v>32038</v>
      </c>
      <c r="M4397" t="s">
        <v>32039</v>
      </c>
    </row>
    <row r="4398" spans="1:13">
      <c r="A4398" s="1" t="s">
        <v>6415</v>
      </c>
      <c r="B4398">
        <v>5.1701744421343901E-7</v>
      </c>
      <c r="C4398" s="1">
        <v>7.2103389162544897E-8</v>
      </c>
      <c r="D4398">
        <v>1.5625E-2</v>
      </c>
      <c r="E4398">
        <v>5.4347826086956503E-3</v>
      </c>
      <c r="F4398">
        <v>0</v>
      </c>
      <c r="G4398">
        <v>2.1739130434782601E-2</v>
      </c>
      <c r="H4398">
        <v>1.0416666666666701E-2</v>
      </c>
      <c r="I4398">
        <v>6.7567567567567597E-3</v>
      </c>
      <c r="J4398" s="1">
        <v>0</v>
      </c>
      <c r="K4398" t="s">
        <v>23239</v>
      </c>
      <c r="L4398" t="s">
        <v>32040</v>
      </c>
      <c r="M4398" t="s">
        <v>32041</v>
      </c>
    </row>
    <row r="4399" spans="1:13">
      <c r="A4399" s="1" t="s">
        <v>6416</v>
      </c>
      <c r="B4399">
        <v>3.5009053396846098E-5</v>
      </c>
      <c r="C4399" s="1">
        <v>3.5925801160478202E-5</v>
      </c>
      <c r="D4399">
        <v>0.10344827586206901</v>
      </c>
      <c r="E4399">
        <v>4.2168674698795199E-2</v>
      </c>
      <c r="F4399">
        <v>0.12021857923497301</v>
      </c>
      <c r="G4399">
        <v>0.43269230769230799</v>
      </c>
      <c r="H4399">
        <v>0.16666666666666699</v>
      </c>
      <c r="I4399">
        <v>0.26521739130434802</v>
      </c>
      <c r="J4399" s="1">
        <v>0</v>
      </c>
      <c r="K4399" t="s">
        <v>23242</v>
      </c>
      <c r="L4399" t="s">
        <v>32042</v>
      </c>
      <c r="M4399" t="s">
        <v>32043</v>
      </c>
    </row>
    <row r="4400" spans="1:13">
      <c r="A4400" s="1" t="s">
        <v>6417</v>
      </c>
      <c r="B4400">
        <v>1.30520790954002E-8</v>
      </c>
      <c r="C4400" s="1">
        <v>4.41828764705339E-7</v>
      </c>
      <c r="D4400">
        <v>1</v>
      </c>
      <c r="E4400">
        <v>0.98913043478260898</v>
      </c>
      <c r="F4400">
        <v>0.997435897435897</v>
      </c>
      <c r="G4400">
        <v>0.96363636363636396</v>
      </c>
      <c r="H4400">
        <v>1</v>
      </c>
      <c r="I4400">
        <v>0.94298245614035103</v>
      </c>
      <c r="J4400" s="1">
        <v>0.75</v>
      </c>
      <c r="K4400" t="s">
        <v>23238</v>
      </c>
      <c r="L4400" t="s">
        <v>32044</v>
      </c>
      <c r="M4400" t="s">
        <v>32045</v>
      </c>
    </row>
    <row r="4401" spans="1:13">
      <c r="A4401" s="1" t="s">
        <v>6418</v>
      </c>
      <c r="B4401">
        <v>1.6315216233584399E-5</v>
      </c>
      <c r="C4401" s="1">
        <v>1.33462147967715E-4</v>
      </c>
      <c r="D4401">
        <v>1.6129032258064498E-2</v>
      </c>
      <c r="E4401">
        <v>5.2083333333333296E-3</v>
      </c>
      <c r="F4401">
        <v>0.13315217391304299</v>
      </c>
      <c r="G4401">
        <v>8.7719298245613996E-3</v>
      </c>
      <c r="H4401">
        <v>0.24561403508771901</v>
      </c>
      <c r="I4401">
        <v>0.104166666666667</v>
      </c>
      <c r="J4401" s="1" t="s">
        <v>23229</v>
      </c>
      <c r="K4401" t="s">
        <v>23238</v>
      </c>
      <c r="L4401" t="s">
        <v>32046</v>
      </c>
      <c r="M4401" t="s">
        <v>32047</v>
      </c>
    </row>
    <row r="4402" spans="1:13">
      <c r="A4402" s="1" t="s">
        <v>6419</v>
      </c>
      <c r="B4402">
        <v>9.1709026709555496E-8</v>
      </c>
      <c r="C4402" s="1">
        <v>1.48671599916574E-6</v>
      </c>
      <c r="D4402">
        <v>1</v>
      </c>
      <c r="E4402">
        <v>1</v>
      </c>
      <c r="F4402">
        <v>0.99740932642487001</v>
      </c>
      <c r="G4402">
        <v>0.837209302325581</v>
      </c>
      <c r="H4402">
        <v>1</v>
      </c>
      <c r="I4402">
        <v>0.94354838709677402</v>
      </c>
      <c r="J4402" s="1">
        <v>1</v>
      </c>
      <c r="K4402" t="s">
        <v>23238</v>
      </c>
      <c r="L4402" t="s">
        <v>32048</v>
      </c>
      <c r="M4402" t="s">
        <v>32049</v>
      </c>
    </row>
    <row r="4403" spans="1:13">
      <c r="A4403" s="1" t="s">
        <v>6420</v>
      </c>
      <c r="B4403">
        <v>4.9411814428904001E-5</v>
      </c>
      <c r="C4403" s="1">
        <v>1.37266594392015E-4</v>
      </c>
      <c r="D4403">
        <v>1</v>
      </c>
      <c r="E4403">
        <v>0.99450549450549497</v>
      </c>
      <c r="F4403">
        <v>0.81510416666666696</v>
      </c>
      <c r="G4403">
        <v>0.972727272727273</v>
      </c>
      <c r="H4403">
        <v>0.94090909090909103</v>
      </c>
      <c r="I4403">
        <v>0.99152542372881403</v>
      </c>
      <c r="J4403" s="1">
        <v>1</v>
      </c>
      <c r="K4403" t="s">
        <v>23241</v>
      </c>
      <c r="L4403" t="s">
        <v>32050</v>
      </c>
      <c r="M4403" t="s">
        <v>32051</v>
      </c>
    </row>
    <row r="4404" spans="1:13">
      <c r="A4404" s="1" t="s">
        <v>6421</v>
      </c>
      <c r="B4404">
        <v>5.79575966746774E-5</v>
      </c>
      <c r="C4404" s="1">
        <v>1.4170791272376801E-5</v>
      </c>
      <c r="D4404">
        <v>0</v>
      </c>
      <c r="E4404">
        <v>0</v>
      </c>
      <c r="F4404">
        <v>0.30065359477124198</v>
      </c>
      <c r="G4404">
        <v>0</v>
      </c>
      <c r="H4404">
        <v>0.125</v>
      </c>
      <c r="I4404">
        <v>0</v>
      </c>
      <c r="J4404" s="1" t="s">
        <v>23229</v>
      </c>
      <c r="K4404" t="s">
        <v>23238</v>
      </c>
      <c r="L4404" t="s">
        <v>32052</v>
      </c>
      <c r="M4404" t="s">
        <v>32053</v>
      </c>
    </row>
    <row r="4405" spans="1:13">
      <c r="A4405" s="1" t="s">
        <v>6422</v>
      </c>
      <c r="B4405">
        <v>4.4524267850613904E-6</v>
      </c>
      <c r="C4405" s="1">
        <v>4.0175295561936302E-6</v>
      </c>
      <c r="D4405">
        <v>1</v>
      </c>
      <c r="E4405">
        <v>1</v>
      </c>
      <c r="F4405">
        <v>0.98198198198198194</v>
      </c>
      <c r="G4405">
        <v>1</v>
      </c>
      <c r="H4405">
        <v>0.92592592592592593</v>
      </c>
      <c r="I4405">
        <v>0.97972972972972971</v>
      </c>
      <c r="J4405" s="1">
        <v>1</v>
      </c>
      <c r="K4405" t="s">
        <v>23246</v>
      </c>
      <c r="L4405" t="s">
        <v>32054</v>
      </c>
      <c r="M4405" t="s">
        <v>32055</v>
      </c>
    </row>
    <row r="4406" spans="1:13">
      <c r="A4406" s="1" t="s">
        <v>6423</v>
      </c>
      <c r="B4406">
        <v>1.04587714939144E-5</v>
      </c>
      <c r="C4406" s="1">
        <v>9.1031665631718304E-8</v>
      </c>
      <c r="D4406">
        <v>0.91304347826086996</v>
      </c>
      <c r="E4406">
        <v>1</v>
      </c>
      <c r="F4406">
        <v>1</v>
      </c>
      <c r="G4406">
        <v>1</v>
      </c>
      <c r="H4406">
        <v>1</v>
      </c>
      <c r="I4406">
        <v>1</v>
      </c>
      <c r="J4406" s="1">
        <v>1</v>
      </c>
      <c r="K4406" t="s">
        <v>23241</v>
      </c>
      <c r="L4406" t="s">
        <v>32056</v>
      </c>
      <c r="M4406" t="s">
        <v>32057</v>
      </c>
    </row>
    <row r="4407" spans="1:13">
      <c r="A4407" s="1" t="s">
        <v>6424</v>
      </c>
      <c r="B4407">
        <v>1.11390772343558E-8</v>
      </c>
      <c r="C4407" s="1">
        <v>2.3673188678868799E-5</v>
      </c>
      <c r="D4407">
        <v>0.984375</v>
      </c>
      <c r="E4407">
        <v>0.984375</v>
      </c>
      <c r="F4407">
        <v>0.98809523809523803</v>
      </c>
      <c r="G4407">
        <v>0.34482758620689702</v>
      </c>
      <c r="H4407">
        <v>0.97</v>
      </c>
      <c r="I4407">
        <v>0.83898305084745795</v>
      </c>
      <c r="J4407" s="1">
        <v>1</v>
      </c>
      <c r="K4407" t="s">
        <v>23242</v>
      </c>
      <c r="L4407" t="s">
        <v>32058</v>
      </c>
      <c r="M4407" t="s">
        <v>32059</v>
      </c>
    </row>
    <row r="4408" spans="1:13">
      <c r="A4408" s="1" t="s">
        <v>6425</v>
      </c>
      <c r="B4408">
        <v>1.84776340515774E-6</v>
      </c>
      <c r="C4408" s="1">
        <v>6.3447633262345498E-8</v>
      </c>
      <c r="D4408">
        <v>1.5625E-2</v>
      </c>
      <c r="E4408">
        <v>0</v>
      </c>
      <c r="F4408">
        <v>7.25806451612903E-2</v>
      </c>
      <c r="G4408">
        <v>0</v>
      </c>
      <c r="H4408">
        <v>5.9523809523809503E-3</v>
      </c>
      <c r="I4408">
        <v>2.7777777777777801E-2</v>
      </c>
      <c r="J4408" s="1">
        <v>0</v>
      </c>
      <c r="K4408" t="s">
        <v>23241</v>
      </c>
      <c r="L4408" t="s">
        <v>32060</v>
      </c>
      <c r="M4408" t="s">
        <v>32061</v>
      </c>
    </row>
    <row r="4409" spans="1:13">
      <c r="A4409" s="1" t="s">
        <v>6426</v>
      </c>
      <c r="B4409">
        <v>1.46836025584528E-5</v>
      </c>
      <c r="C4409" s="1">
        <v>1.1013781904794801E-8</v>
      </c>
      <c r="D4409">
        <v>0</v>
      </c>
      <c r="E4409">
        <v>7.6470588235294096E-2</v>
      </c>
      <c r="F4409">
        <v>0</v>
      </c>
      <c r="G4409">
        <v>0</v>
      </c>
      <c r="H4409">
        <v>0</v>
      </c>
      <c r="I4409">
        <v>0</v>
      </c>
      <c r="J4409" s="1">
        <v>0</v>
      </c>
      <c r="K4409" t="s">
        <v>23237</v>
      </c>
      <c r="L4409" t="s">
        <v>32062</v>
      </c>
      <c r="M4409" t="s">
        <v>32063</v>
      </c>
    </row>
    <row r="4410" spans="1:13">
      <c r="A4410" s="1" t="s">
        <v>6427</v>
      </c>
      <c r="B4410">
        <v>3.4854645988962799E-6</v>
      </c>
      <c r="C4410" s="1">
        <v>1.4092920683637699E-7</v>
      </c>
      <c r="D4410">
        <v>0.51666666666666705</v>
      </c>
      <c r="E4410">
        <v>0.797752808988764</v>
      </c>
      <c r="F4410">
        <v>0.42352941176470599</v>
      </c>
      <c r="G4410">
        <v>0.58928571428571397</v>
      </c>
      <c r="H4410">
        <v>0.31460674157303398</v>
      </c>
      <c r="I4410">
        <v>0.62931034482758597</v>
      </c>
      <c r="J4410" s="1">
        <v>1</v>
      </c>
      <c r="K4410" t="s">
        <v>23238</v>
      </c>
      <c r="L4410" t="s">
        <v>32064</v>
      </c>
      <c r="M4410" t="s">
        <v>32065</v>
      </c>
    </row>
    <row r="4411" spans="1:13">
      <c r="A4411" s="1" t="s">
        <v>6428</v>
      </c>
      <c r="B4411">
        <v>1.2471020642627001E-7</v>
      </c>
      <c r="C4411" s="1">
        <v>4.3418364872209298E-7</v>
      </c>
      <c r="D4411">
        <v>0</v>
      </c>
      <c r="E4411">
        <v>0</v>
      </c>
      <c r="F4411">
        <v>0</v>
      </c>
      <c r="G4411">
        <v>0</v>
      </c>
      <c r="H4411">
        <v>5.6179775280898901E-3</v>
      </c>
      <c r="I4411">
        <v>0</v>
      </c>
      <c r="J4411" s="1">
        <v>0</v>
      </c>
      <c r="K4411" t="s">
        <v>23241</v>
      </c>
      <c r="L4411" t="s">
        <v>32066</v>
      </c>
      <c r="M4411" t="s">
        <v>32067</v>
      </c>
    </row>
    <row r="4412" spans="1:13">
      <c r="A4412" s="1" t="s">
        <v>6429</v>
      </c>
      <c r="B4412">
        <v>7.9851893961893105E-7</v>
      </c>
      <c r="C4412" s="1">
        <v>2.0971385386926901E-7</v>
      </c>
      <c r="D4412">
        <v>0.86206896551724099</v>
      </c>
      <c r="E4412">
        <v>0.91071428571428603</v>
      </c>
      <c r="F4412">
        <v>0.98974358974359</v>
      </c>
      <c r="G4412">
        <v>1</v>
      </c>
      <c r="H4412">
        <v>0.98499999999999999</v>
      </c>
      <c r="I4412">
        <v>0.99324324324324298</v>
      </c>
      <c r="J4412" s="1">
        <v>1</v>
      </c>
      <c r="K4412" t="s">
        <v>23240</v>
      </c>
      <c r="L4412" t="s">
        <v>32068</v>
      </c>
      <c r="M4412" t="s">
        <v>32069</v>
      </c>
    </row>
    <row r="4413" spans="1:13">
      <c r="A4413" s="1" t="s">
        <v>6430</v>
      </c>
      <c r="B4413">
        <v>3.88303909753796E-5</v>
      </c>
      <c r="C4413" s="1">
        <v>4.5749743740403803E-5</v>
      </c>
      <c r="D4413">
        <v>0.30357142857142899</v>
      </c>
      <c r="E4413">
        <v>0.65384615384615397</v>
      </c>
      <c r="F4413">
        <v>0.211111111111111</v>
      </c>
      <c r="G4413">
        <v>0</v>
      </c>
      <c r="H4413">
        <v>0.11111111111111099</v>
      </c>
      <c r="I4413">
        <v>0.25675675675675702</v>
      </c>
      <c r="J4413" s="1">
        <v>0</v>
      </c>
      <c r="K4413" t="s">
        <v>23241</v>
      </c>
      <c r="L4413" t="s">
        <v>32070</v>
      </c>
      <c r="M4413" t="s">
        <v>32071</v>
      </c>
    </row>
    <row r="4414" spans="1:13">
      <c r="A4414" s="1" t="s">
        <v>6431</v>
      </c>
      <c r="B4414">
        <v>9.1130428940524799E-5</v>
      </c>
      <c r="C4414" s="1">
        <v>2.7442806297194001E-4</v>
      </c>
      <c r="D4414">
        <v>0.203125</v>
      </c>
      <c r="E4414">
        <v>9.1397849462365593E-2</v>
      </c>
      <c r="F4414">
        <v>0.308743169398907</v>
      </c>
      <c r="G4414">
        <v>0.144230769230769</v>
      </c>
      <c r="H4414">
        <v>0.16371681415929201</v>
      </c>
      <c r="I4414">
        <v>0.133333333333333</v>
      </c>
      <c r="J4414" s="1">
        <v>0</v>
      </c>
      <c r="K4414" t="s">
        <v>23238</v>
      </c>
      <c r="L4414" t="s">
        <v>32072</v>
      </c>
      <c r="M4414" t="s">
        <v>32073</v>
      </c>
    </row>
    <row r="4415" spans="1:13">
      <c r="A4415" s="1" t="s">
        <v>6432</v>
      </c>
      <c r="B4415">
        <v>2.2310445249139198E-6</v>
      </c>
      <c r="C4415" s="1">
        <v>6.0118020064791003E-7</v>
      </c>
      <c r="D4415">
        <v>0.984375</v>
      </c>
      <c r="E4415">
        <v>1</v>
      </c>
      <c r="F4415">
        <v>0.98711340206185605</v>
      </c>
      <c r="G4415">
        <v>1</v>
      </c>
      <c r="H4415">
        <v>1</v>
      </c>
      <c r="I4415">
        <v>1</v>
      </c>
      <c r="J4415" s="1">
        <v>1</v>
      </c>
      <c r="K4415" t="s">
        <v>23238</v>
      </c>
      <c r="L4415" t="s">
        <v>32074</v>
      </c>
      <c r="M4415" t="s">
        <v>32075</v>
      </c>
    </row>
    <row r="4416" spans="1:13">
      <c r="A4416" s="1" t="s">
        <v>6433</v>
      </c>
      <c r="B4416">
        <v>1.48486477676518E-6</v>
      </c>
      <c r="C4416" s="1">
        <v>5.49332136740912E-6</v>
      </c>
      <c r="D4416">
        <v>3.3333333333333298E-2</v>
      </c>
      <c r="E4416">
        <v>0</v>
      </c>
      <c r="F4416">
        <v>2.8089887640449398E-3</v>
      </c>
      <c r="G4416">
        <v>8.3333333333333301E-2</v>
      </c>
      <c r="H4416">
        <v>0</v>
      </c>
      <c r="I4416">
        <v>0.108695652173913</v>
      </c>
      <c r="J4416" s="1" t="s">
        <v>23229</v>
      </c>
      <c r="K4416" t="s">
        <v>23239</v>
      </c>
      <c r="L4416" t="s">
        <v>32076</v>
      </c>
      <c r="M4416" t="s">
        <v>32077</v>
      </c>
    </row>
    <row r="4417" spans="1:13">
      <c r="A4417" s="1" t="s">
        <v>6434</v>
      </c>
      <c r="B4417">
        <v>8.7835926152267E-8</v>
      </c>
      <c r="C4417" s="1">
        <v>2.8819368531700398E-6</v>
      </c>
      <c r="D4417">
        <v>0</v>
      </c>
      <c r="E4417">
        <v>5.8823529411764696E-3</v>
      </c>
      <c r="F4417">
        <v>0</v>
      </c>
      <c r="G4417">
        <v>0.25</v>
      </c>
      <c r="H4417">
        <v>0</v>
      </c>
      <c r="I4417">
        <v>5.1724137931034503E-2</v>
      </c>
      <c r="J4417" s="1">
        <v>0</v>
      </c>
      <c r="K4417" t="s">
        <v>23242</v>
      </c>
      <c r="L4417" t="s">
        <v>32078</v>
      </c>
      <c r="M4417" t="s">
        <v>32079</v>
      </c>
    </row>
    <row r="4418" spans="1:13">
      <c r="A4418" s="1" t="s">
        <v>6435</v>
      </c>
      <c r="B4418">
        <v>6.4556065251973095E-7</v>
      </c>
      <c r="C4418" s="1">
        <v>1.71764473356648E-5</v>
      </c>
      <c r="D4418">
        <v>1</v>
      </c>
      <c r="E4418">
        <v>1</v>
      </c>
      <c r="F4418">
        <v>1</v>
      </c>
      <c r="G4418">
        <v>0.62195121951219501</v>
      </c>
      <c r="H4418">
        <v>0.98387096774193505</v>
      </c>
      <c r="I4418">
        <v>0.86764705882352899</v>
      </c>
      <c r="J4418" s="1">
        <v>1</v>
      </c>
      <c r="K4418" t="s">
        <v>23242</v>
      </c>
      <c r="L4418" t="s">
        <v>32080</v>
      </c>
      <c r="M4418" t="s">
        <v>32081</v>
      </c>
    </row>
    <row r="4419" spans="1:13">
      <c r="A4419" s="1" t="s">
        <v>6436</v>
      </c>
      <c r="B4419">
        <v>6.0911367212331797E-5</v>
      </c>
      <c r="C4419" s="1">
        <v>2.1014704952438701E-5</v>
      </c>
      <c r="D4419">
        <v>0.98275862068965503</v>
      </c>
      <c r="E4419">
        <v>1</v>
      </c>
      <c r="F4419">
        <v>0.69714285714285695</v>
      </c>
      <c r="G4419">
        <v>0.90909090909090895</v>
      </c>
      <c r="H4419">
        <v>0.87878787878787901</v>
      </c>
      <c r="I4419">
        <v>0.87362637362637396</v>
      </c>
      <c r="J4419" s="1" t="s">
        <v>23229</v>
      </c>
      <c r="K4419" t="s">
        <v>23238</v>
      </c>
      <c r="L4419" t="s">
        <v>32082</v>
      </c>
      <c r="M4419" t="s">
        <v>32083</v>
      </c>
    </row>
    <row r="4420" spans="1:13">
      <c r="A4420" s="1" t="s">
        <v>6437</v>
      </c>
      <c r="B4420">
        <v>6.0485956117867202E-6</v>
      </c>
      <c r="C4420" s="1">
        <v>1.6513869243237099E-4</v>
      </c>
      <c r="D4420">
        <v>0.76785714285714302</v>
      </c>
      <c r="E4420">
        <v>0.89080459770114895</v>
      </c>
      <c r="F4420">
        <v>0.96910112359550604</v>
      </c>
      <c r="G4420">
        <v>0.83018867924528295</v>
      </c>
      <c r="H4420">
        <v>0.83823529411764697</v>
      </c>
      <c r="I4420">
        <v>0.85204081632653095</v>
      </c>
      <c r="J4420" s="1" t="s">
        <v>23229</v>
      </c>
      <c r="K4420" t="s">
        <v>23238</v>
      </c>
      <c r="L4420" t="s">
        <v>32084</v>
      </c>
      <c r="M4420" t="s">
        <v>32085</v>
      </c>
    </row>
    <row r="4421" spans="1:13">
      <c r="A4421" s="1" t="s">
        <v>6438</v>
      </c>
      <c r="B4421">
        <v>1.12337625586352E-4</v>
      </c>
      <c r="C4421" s="1">
        <v>3.1466611761882702E-5</v>
      </c>
      <c r="D4421">
        <v>0.390625</v>
      </c>
      <c r="E4421">
        <v>0.67032967032966995</v>
      </c>
      <c r="F4421">
        <v>1.0638297872340399E-2</v>
      </c>
      <c r="G4421">
        <v>0.35714285714285698</v>
      </c>
      <c r="H4421">
        <v>5.9782608695652197E-2</v>
      </c>
      <c r="I4421">
        <v>0.14583333333333301</v>
      </c>
      <c r="J4421" s="1">
        <v>0</v>
      </c>
      <c r="K4421" t="s">
        <v>23239</v>
      </c>
      <c r="L4421" t="s">
        <v>32086</v>
      </c>
      <c r="M4421" t="s">
        <v>32087</v>
      </c>
    </row>
    <row r="4422" spans="1:13">
      <c r="A4422" s="1" t="s">
        <v>6439</v>
      </c>
      <c r="B4422">
        <v>3.7899796588790898E-7</v>
      </c>
      <c r="C4422" s="1">
        <v>3.2052844028016401E-7</v>
      </c>
      <c r="D4422">
        <v>0.109375</v>
      </c>
      <c r="E4422">
        <v>0.24479166666666699</v>
      </c>
      <c r="F4422">
        <v>0.216494845360825</v>
      </c>
      <c r="G4422">
        <v>3.5087719298245598E-2</v>
      </c>
      <c r="H4422">
        <v>0.38596491228070201</v>
      </c>
      <c r="I4422">
        <v>0.18141592920353999</v>
      </c>
      <c r="J4422" s="1" t="s">
        <v>23229</v>
      </c>
      <c r="K4422" t="s">
        <v>23241</v>
      </c>
      <c r="L4422" t="s">
        <v>32088</v>
      </c>
      <c r="M4422" t="s">
        <v>32089</v>
      </c>
    </row>
    <row r="4423" spans="1:13">
      <c r="A4423" s="1" t="s">
        <v>6440</v>
      </c>
      <c r="B4423">
        <v>2.1213114861175301E-5</v>
      </c>
      <c r="C4423" s="1">
        <v>9.1816767262823401E-5</v>
      </c>
      <c r="D4423">
        <v>0.71875</v>
      </c>
      <c r="E4423">
        <v>0.74444444444444402</v>
      </c>
      <c r="F4423">
        <v>0.425414364640884</v>
      </c>
      <c r="G4423">
        <v>0.95454545454545503</v>
      </c>
      <c r="H4423">
        <v>0.78723404255319196</v>
      </c>
      <c r="I4423">
        <v>0.80158730158730196</v>
      </c>
      <c r="J4423" s="1">
        <v>0.94444444444444398</v>
      </c>
      <c r="K4423" t="s">
        <v>23241</v>
      </c>
      <c r="L4423" t="s">
        <v>32090</v>
      </c>
      <c r="M4423" t="s">
        <v>32091</v>
      </c>
    </row>
    <row r="4424" spans="1:13">
      <c r="A4424" s="1" t="s">
        <v>6441</v>
      </c>
      <c r="B4424">
        <v>1.1276468729734999E-4</v>
      </c>
      <c r="C4424" s="1">
        <v>3.0024576090465699E-5</v>
      </c>
      <c r="D4424">
        <v>0.31578947368421101</v>
      </c>
      <c r="E4424">
        <v>0.30519480519480502</v>
      </c>
      <c r="F4424">
        <v>0.329166666666667</v>
      </c>
      <c r="G4424">
        <v>0.75</v>
      </c>
      <c r="H4424">
        <v>0.51388888888888895</v>
      </c>
      <c r="I4424">
        <v>0.67346938775510201</v>
      </c>
      <c r="J4424" s="1" t="s">
        <v>23229</v>
      </c>
      <c r="K4424" t="s">
        <v>23240</v>
      </c>
      <c r="L4424" t="s">
        <v>32092</v>
      </c>
      <c r="M4424" t="s">
        <v>32093</v>
      </c>
    </row>
    <row r="4425" spans="1:13">
      <c r="A4425" s="1" t="s">
        <v>6442</v>
      </c>
      <c r="B4425">
        <v>1.25672728817721E-4</v>
      </c>
      <c r="C4425" s="1">
        <v>3.81795903151927E-6</v>
      </c>
      <c r="D4425">
        <v>0.45652173913043498</v>
      </c>
      <c r="E4425">
        <v>0.75641025641025605</v>
      </c>
      <c r="F4425">
        <v>0.285087719298246</v>
      </c>
      <c r="G4425">
        <v>0.125</v>
      </c>
      <c r="H4425">
        <v>4.31034482758621E-2</v>
      </c>
      <c r="I4425">
        <v>9.0909090909090898E-2</v>
      </c>
      <c r="J4425" s="1" t="s">
        <v>23229</v>
      </c>
      <c r="K4425" t="s">
        <v>23240</v>
      </c>
      <c r="L4425" t="s">
        <v>32094</v>
      </c>
      <c r="M4425" t="s">
        <v>32095</v>
      </c>
    </row>
    <row r="4426" spans="1:13">
      <c r="A4426" s="1" t="s">
        <v>6443</v>
      </c>
      <c r="B4426">
        <v>3.9878079578613501E-5</v>
      </c>
      <c r="C4426" s="1">
        <v>1.14960087559607E-4</v>
      </c>
      <c r="D4426">
        <v>0.93103448275862066</v>
      </c>
      <c r="E4426">
        <v>0.75903614457831303</v>
      </c>
      <c r="F4426">
        <v>0.25242718446601897</v>
      </c>
      <c r="G4426">
        <v>0.91249999999999998</v>
      </c>
      <c r="H4426">
        <v>0.73936170212765995</v>
      </c>
      <c r="I4426">
        <v>0.83333333333333304</v>
      </c>
      <c r="J4426" s="1">
        <v>1</v>
      </c>
      <c r="K4426" t="s">
        <v>23243</v>
      </c>
      <c r="L4426" t="s">
        <v>32096</v>
      </c>
      <c r="M4426" t="s">
        <v>32097</v>
      </c>
    </row>
    <row r="4427" spans="1:13">
      <c r="A4427" s="1" t="s">
        <v>6444</v>
      </c>
      <c r="B4427">
        <v>2.0156551185027501E-7</v>
      </c>
      <c r="C4427" s="1">
        <v>7.6100205805282897E-7</v>
      </c>
      <c r="D4427">
        <v>0</v>
      </c>
      <c r="E4427">
        <v>0</v>
      </c>
      <c r="F4427">
        <v>0</v>
      </c>
      <c r="G4427">
        <v>0.140625</v>
      </c>
      <c r="H4427">
        <v>0</v>
      </c>
      <c r="I4427">
        <v>8.1967213114754106E-2</v>
      </c>
      <c r="J4427" s="1">
        <v>0</v>
      </c>
      <c r="K4427" t="s">
        <v>23238</v>
      </c>
      <c r="L4427" t="s">
        <v>32098</v>
      </c>
      <c r="M4427" t="s">
        <v>32099</v>
      </c>
    </row>
    <row r="4428" spans="1:13">
      <c r="A4428" s="1" t="s">
        <v>6445</v>
      </c>
      <c r="B4428">
        <v>1.79265997336634E-6</v>
      </c>
      <c r="C4428" s="1">
        <v>2.83894519900911E-6</v>
      </c>
      <c r="D4428">
        <v>8.0645161290322606E-2</v>
      </c>
      <c r="E4428">
        <v>0.16666666666666699</v>
      </c>
      <c r="F4428">
        <v>3.02013422818792E-2</v>
      </c>
      <c r="G4428">
        <v>0.105263157894737</v>
      </c>
      <c r="H4428">
        <v>9.4202898550724598E-2</v>
      </c>
      <c r="I4428">
        <v>0.19696969696969699</v>
      </c>
      <c r="J4428" s="1">
        <v>1</v>
      </c>
      <c r="K4428" t="s">
        <v>23238</v>
      </c>
      <c r="L4428" t="s">
        <v>32100</v>
      </c>
      <c r="M4428" t="s">
        <v>32101</v>
      </c>
    </row>
    <row r="4429" spans="1:13">
      <c r="A4429" s="1" t="s">
        <v>6446</v>
      </c>
      <c r="B4429">
        <v>1.3083610710960899E-5</v>
      </c>
      <c r="C4429" s="1">
        <v>5.4829503656735599E-6</v>
      </c>
      <c r="D4429">
        <v>7.8125E-2</v>
      </c>
      <c r="E4429">
        <v>0.38461538461538503</v>
      </c>
      <c r="F4429">
        <v>0</v>
      </c>
      <c r="G4429">
        <v>0.125</v>
      </c>
      <c r="H4429">
        <v>0</v>
      </c>
      <c r="I4429">
        <v>0</v>
      </c>
      <c r="J4429" s="1" t="s">
        <v>23229</v>
      </c>
      <c r="K4429" t="s">
        <v>23238</v>
      </c>
      <c r="L4429" t="s">
        <v>32102</v>
      </c>
      <c r="M4429" t="s">
        <v>32103</v>
      </c>
    </row>
    <row r="4430" spans="1:13">
      <c r="A4430" s="1" t="s">
        <v>6447</v>
      </c>
      <c r="B4430">
        <v>3.9363881796500602E-6</v>
      </c>
      <c r="C4430" s="1">
        <v>2.5695123255904402E-5</v>
      </c>
      <c r="D4430">
        <v>0.82258064516129004</v>
      </c>
      <c r="E4430">
        <v>1</v>
      </c>
      <c r="F4430">
        <v>0.875</v>
      </c>
      <c r="G4430">
        <v>0.61538461538461497</v>
      </c>
      <c r="H4430">
        <v>0.79054054054054101</v>
      </c>
      <c r="I4430">
        <v>0.90816326530612201</v>
      </c>
      <c r="J4430" s="1">
        <v>1</v>
      </c>
      <c r="K4430" t="s">
        <v>23238</v>
      </c>
      <c r="L4430" t="s">
        <v>32104</v>
      </c>
      <c r="M4430" t="s">
        <v>32105</v>
      </c>
    </row>
    <row r="4431" spans="1:13">
      <c r="A4431" s="1" t="s">
        <v>6448</v>
      </c>
      <c r="B4431">
        <v>1.3620608869572199E-6</v>
      </c>
      <c r="C4431" s="1">
        <v>6.3373021166809204E-6</v>
      </c>
      <c r="D4431">
        <v>0.65517241379310298</v>
      </c>
      <c r="E4431">
        <v>0.68604651162790697</v>
      </c>
      <c r="F4431">
        <v>0.75581395348837199</v>
      </c>
      <c r="G4431">
        <v>0.96363636363636396</v>
      </c>
      <c r="H4431">
        <v>0.87614678899082599</v>
      </c>
      <c r="I4431">
        <v>0.83478260869565202</v>
      </c>
      <c r="J4431" s="1">
        <v>0.95454545454545503</v>
      </c>
      <c r="K4431" t="s">
        <v>23238</v>
      </c>
      <c r="L4431" t="s">
        <v>32106</v>
      </c>
      <c r="M4431" t="s">
        <v>32107</v>
      </c>
    </row>
    <row r="4432" spans="1:13">
      <c r="A4432" s="1" t="s">
        <v>6449</v>
      </c>
      <c r="B4432">
        <v>2.7497531017110597E-7</v>
      </c>
      <c r="C4432" s="1">
        <v>4.8468123678864199E-5</v>
      </c>
      <c r="D4432">
        <v>0.266666666666667</v>
      </c>
      <c r="E4432">
        <v>0.30434782608695699</v>
      </c>
      <c r="F4432">
        <v>0.49719101123595499</v>
      </c>
      <c r="G4432">
        <v>0.88461538461538503</v>
      </c>
      <c r="H4432">
        <v>0.58045977011494299</v>
      </c>
      <c r="I4432">
        <v>0.82727272727272705</v>
      </c>
      <c r="J4432" s="1">
        <v>0</v>
      </c>
      <c r="K4432" t="s">
        <v>23239</v>
      </c>
      <c r="L4432" t="s">
        <v>32108</v>
      </c>
      <c r="M4432" t="s">
        <v>32109</v>
      </c>
    </row>
    <row r="4433" spans="1:13">
      <c r="A4433" s="1" t="s">
        <v>6450</v>
      </c>
      <c r="B4433">
        <v>1.8220985904285699E-5</v>
      </c>
      <c r="C4433" s="1">
        <v>3.6075775420827501E-6</v>
      </c>
      <c r="D4433">
        <v>0.96551724137931005</v>
      </c>
      <c r="E4433">
        <v>0.69277108433734902</v>
      </c>
      <c r="F4433">
        <v>0.84848484848484895</v>
      </c>
      <c r="G4433">
        <v>0.85714285714285698</v>
      </c>
      <c r="H4433">
        <v>0.77692307692307705</v>
      </c>
      <c r="I4433">
        <v>0.93333333333333302</v>
      </c>
      <c r="J4433" s="1">
        <v>1</v>
      </c>
      <c r="K4433" t="s">
        <v>23240</v>
      </c>
      <c r="L4433" t="s">
        <v>32110</v>
      </c>
      <c r="M4433" t="s">
        <v>32111</v>
      </c>
    </row>
    <row r="4434" spans="1:13">
      <c r="A4434" s="1" t="s">
        <v>6451</v>
      </c>
      <c r="B4434">
        <v>7.3967623380831596E-6</v>
      </c>
      <c r="C4434" s="1">
        <v>2.1768469879915901E-6</v>
      </c>
      <c r="D4434">
        <v>0.78571428571428603</v>
      </c>
      <c r="E4434">
        <v>0.97142857142857097</v>
      </c>
      <c r="F4434">
        <v>1</v>
      </c>
      <c r="G4434">
        <v>1</v>
      </c>
      <c r="H4434">
        <v>1</v>
      </c>
      <c r="I4434">
        <v>0.97619047619047605</v>
      </c>
      <c r="J4434" s="1">
        <v>1</v>
      </c>
      <c r="K4434" t="s">
        <v>23238</v>
      </c>
      <c r="L4434" t="s">
        <v>32112</v>
      </c>
      <c r="M4434" t="s">
        <v>32113</v>
      </c>
    </row>
    <row r="4435" spans="1:13">
      <c r="A4435" s="1" t="s">
        <v>6452</v>
      </c>
      <c r="B4435">
        <v>1.60898010663592E-5</v>
      </c>
      <c r="C4435" s="1">
        <v>2.1143005146900901E-5</v>
      </c>
      <c r="D4435">
        <v>0</v>
      </c>
      <c r="E4435">
        <v>1.1494252873563199E-2</v>
      </c>
      <c r="F4435">
        <v>0.13662790697674401</v>
      </c>
      <c r="G4435">
        <v>0</v>
      </c>
      <c r="H4435">
        <v>0.156626506024096</v>
      </c>
      <c r="I4435">
        <v>2.2222222222222199E-2</v>
      </c>
      <c r="J4435" s="1">
        <v>0</v>
      </c>
      <c r="K4435" t="s">
        <v>23241</v>
      </c>
      <c r="L4435" t="s">
        <v>32114</v>
      </c>
      <c r="M4435" t="s">
        <v>32115</v>
      </c>
    </row>
    <row r="4436" spans="1:13">
      <c r="A4436" s="1" t="s">
        <v>6453</v>
      </c>
      <c r="B4436">
        <v>2.9570013268998201E-7</v>
      </c>
      <c r="C4436" s="1">
        <v>1.16512861725315E-6</v>
      </c>
      <c r="D4436">
        <v>1</v>
      </c>
      <c r="E4436">
        <v>0.99390243902439002</v>
      </c>
      <c r="F4436">
        <v>0.82550335570469802</v>
      </c>
      <c r="G4436">
        <v>1</v>
      </c>
      <c r="H4436">
        <v>0.82</v>
      </c>
      <c r="I4436">
        <v>1</v>
      </c>
      <c r="J4436" s="1" t="s">
        <v>23229</v>
      </c>
      <c r="K4436" t="s">
        <v>23238</v>
      </c>
      <c r="L4436" t="s">
        <v>32116</v>
      </c>
      <c r="M4436" t="s">
        <v>32117</v>
      </c>
    </row>
    <row r="4437" spans="1:13">
      <c r="A4437" s="1" t="s">
        <v>6454</v>
      </c>
      <c r="B4437">
        <v>8.9507545851660903E-7</v>
      </c>
      <c r="C4437" s="1">
        <v>2.32134724650855E-5</v>
      </c>
      <c r="D4437">
        <v>0</v>
      </c>
      <c r="E4437">
        <v>6.9444444444444397E-3</v>
      </c>
      <c r="F4437">
        <v>0.33806818181818199</v>
      </c>
      <c r="G4437">
        <v>0.104166666666667</v>
      </c>
      <c r="H4437">
        <v>0.16250000000000001</v>
      </c>
      <c r="I4437">
        <v>1.72413793103448E-2</v>
      </c>
      <c r="J4437" s="1">
        <v>0</v>
      </c>
      <c r="K4437" t="s">
        <v>23238</v>
      </c>
      <c r="L4437" t="s">
        <v>32118</v>
      </c>
      <c r="M4437" t="s">
        <v>32119</v>
      </c>
    </row>
    <row r="4438" spans="1:13">
      <c r="A4438" s="1" t="s">
        <v>6455</v>
      </c>
      <c r="B4438">
        <v>1.53457037127145E-5</v>
      </c>
      <c r="C4438" s="1">
        <v>5.3229449642257599E-5</v>
      </c>
      <c r="D4438">
        <v>0</v>
      </c>
      <c r="E4438">
        <v>1.1904761904761901E-2</v>
      </c>
      <c r="F4438">
        <v>9.4736842105263203E-2</v>
      </c>
      <c r="G4438">
        <v>0.16666666666666699</v>
      </c>
      <c r="H4438">
        <v>0.35507246376811602</v>
      </c>
      <c r="I4438">
        <v>0.122340425531915</v>
      </c>
      <c r="J4438" s="1" t="s">
        <v>23229</v>
      </c>
      <c r="K4438" t="s">
        <v>23238</v>
      </c>
      <c r="L4438" t="s">
        <v>32120</v>
      </c>
      <c r="M4438" t="s">
        <v>32121</v>
      </c>
    </row>
    <row r="4439" spans="1:13">
      <c r="A4439" s="1" t="s">
        <v>6456</v>
      </c>
      <c r="B4439">
        <v>6.6160269461366899E-6</v>
      </c>
      <c r="C4439" s="1">
        <v>7.74142546185391E-6</v>
      </c>
      <c r="D4439">
        <v>0.1875</v>
      </c>
      <c r="E4439">
        <v>0.11607142857142901</v>
      </c>
      <c r="F4439">
        <v>0</v>
      </c>
      <c r="G4439">
        <v>0</v>
      </c>
      <c r="H4439">
        <v>5.4945054945054897E-3</v>
      </c>
      <c r="I4439">
        <v>1.8181818181818198E-2</v>
      </c>
      <c r="J4439" s="1" t="s">
        <v>23229</v>
      </c>
      <c r="K4439" t="s">
        <v>23241</v>
      </c>
      <c r="L4439" t="s">
        <v>32122</v>
      </c>
      <c r="M4439" t="s">
        <v>32123</v>
      </c>
    </row>
    <row r="4440" spans="1:13">
      <c r="A4440" s="1" t="s">
        <v>6457</v>
      </c>
      <c r="B4440">
        <v>1.6878653794911199E-4</v>
      </c>
      <c r="C4440" s="1">
        <v>2.09557662146138E-4</v>
      </c>
      <c r="D4440">
        <v>0.28333333333333299</v>
      </c>
      <c r="E4440">
        <v>0.45348837209302301</v>
      </c>
      <c r="F4440">
        <v>0.195945945945946</v>
      </c>
      <c r="G4440">
        <v>0</v>
      </c>
      <c r="H4440">
        <v>0</v>
      </c>
      <c r="I4440">
        <v>2.0547945205479499E-2</v>
      </c>
      <c r="J4440" s="1">
        <v>0</v>
      </c>
      <c r="K4440" t="s">
        <v>23238</v>
      </c>
      <c r="L4440" t="s">
        <v>32124</v>
      </c>
      <c r="M4440" t="s">
        <v>32125</v>
      </c>
    </row>
    <row r="4441" spans="1:13">
      <c r="A4441" s="1" t="s">
        <v>6458</v>
      </c>
      <c r="B4441">
        <v>1.3155340746865601E-7</v>
      </c>
      <c r="C4441" s="1">
        <v>1.11073910125106E-6</v>
      </c>
      <c r="D4441">
        <v>1</v>
      </c>
      <c r="E4441">
        <v>1</v>
      </c>
      <c r="F4441">
        <v>1</v>
      </c>
      <c r="G4441">
        <v>1</v>
      </c>
      <c r="H4441">
        <v>0.99315068493150704</v>
      </c>
      <c r="I4441">
        <v>1</v>
      </c>
      <c r="J4441" s="1">
        <v>0.81818181818181801</v>
      </c>
      <c r="K4441" t="s">
        <v>23239</v>
      </c>
      <c r="L4441" t="s">
        <v>32126</v>
      </c>
      <c r="M4441" t="s">
        <v>32127</v>
      </c>
    </row>
    <row r="4442" spans="1:13">
      <c r="A4442" s="1" t="s">
        <v>6459</v>
      </c>
      <c r="B4442">
        <v>1.2489795812546799E-6</v>
      </c>
      <c r="C4442" s="1">
        <v>1.20149889438137E-5</v>
      </c>
      <c r="D4442">
        <v>0</v>
      </c>
      <c r="E4442">
        <v>0</v>
      </c>
      <c r="F4442">
        <v>0</v>
      </c>
      <c r="G4442">
        <v>0</v>
      </c>
      <c r="H4442">
        <v>1.02040816326531E-2</v>
      </c>
      <c r="I4442">
        <v>3.8461538461538498E-2</v>
      </c>
      <c r="J4442" s="1">
        <v>0</v>
      </c>
      <c r="K4442" t="s">
        <v>23239</v>
      </c>
      <c r="L4442" t="s">
        <v>32128</v>
      </c>
      <c r="M4442" t="s">
        <v>32129</v>
      </c>
    </row>
    <row r="4443" spans="1:13">
      <c r="A4443" s="1" t="s">
        <v>6460</v>
      </c>
      <c r="B4443">
        <v>8.1745674472589293E-9</v>
      </c>
      <c r="C4443" s="1">
        <v>8.92324993935803E-7</v>
      </c>
      <c r="D4443">
        <v>0.98</v>
      </c>
      <c r="E4443">
        <v>1</v>
      </c>
      <c r="F4443">
        <v>0.98795180722891596</v>
      </c>
      <c r="G4443">
        <v>1</v>
      </c>
      <c r="H4443">
        <v>1</v>
      </c>
      <c r="I4443">
        <v>0.98275862068965503</v>
      </c>
      <c r="J4443" s="1" t="s">
        <v>23229</v>
      </c>
      <c r="K4443" t="s">
        <v>23241</v>
      </c>
      <c r="L4443" t="s">
        <v>32130</v>
      </c>
      <c r="M4443" t="s">
        <v>32131</v>
      </c>
    </row>
    <row r="4444" spans="1:13">
      <c r="A4444" s="1" t="s">
        <v>6461</v>
      </c>
      <c r="B4444">
        <v>3.7703299076237198E-6</v>
      </c>
      <c r="C4444" s="1">
        <v>4.8393081567694198E-8</v>
      </c>
      <c r="D4444">
        <v>1</v>
      </c>
      <c r="E4444">
        <v>1</v>
      </c>
      <c r="F4444">
        <v>0.85344827586206895</v>
      </c>
      <c r="G4444">
        <v>0.83333333333333304</v>
      </c>
      <c r="H4444">
        <v>0.96753246753246802</v>
      </c>
      <c r="I4444">
        <v>0.72916666666666696</v>
      </c>
      <c r="J4444" s="1">
        <v>1</v>
      </c>
      <c r="K4444" t="s">
        <v>23240</v>
      </c>
      <c r="L4444" t="s">
        <v>32132</v>
      </c>
      <c r="M4444" t="s">
        <v>32133</v>
      </c>
    </row>
    <row r="4445" spans="1:13">
      <c r="A4445" s="1" t="s">
        <v>6462</v>
      </c>
      <c r="B4445">
        <v>1.41276416095576E-5</v>
      </c>
      <c r="C4445" s="1">
        <v>1.5441199485970899E-6</v>
      </c>
      <c r="D4445">
        <v>0</v>
      </c>
      <c r="E4445">
        <v>0.168604651162791</v>
      </c>
      <c r="F4445">
        <v>1.63934426229508E-2</v>
      </c>
      <c r="G4445">
        <v>0</v>
      </c>
      <c r="H4445">
        <v>0</v>
      </c>
      <c r="I4445">
        <v>0</v>
      </c>
      <c r="J4445" s="1">
        <v>0</v>
      </c>
      <c r="K4445" t="s">
        <v>23238</v>
      </c>
      <c r="L4445" t="s">
        <v>32134</v>
      </c>
      <c r="M4445" t="s">
        <v>32135</v>
      </c>
    </row>
    <row r="4446" spans="1:13">
      <c r="A4446" s="1" t="s">
        <v>6463</v>
      </c>
      <c r="B4446">
        <v>6.7739673773932804E-7</v>
      </c>
      <c r="C4446" s="1">
        <v>1.0413024554246601E-4</v>
      </c>
      <c r="D4446">
        <v>0.5</v>
      </c>
      <c r="E4446">
        <v>0.61250000000000004</v>
      </c>
      <c r="F4446">
        <v>0.83035714285714302</v>
      </c>
      <c r="G4446">
        <v>0.25925925925925902</v>
      </c>
      <c r="H4446">
        <v>0.860759493670886</v>
      </c>
      <c r="I4446">
        <v>0.45945945945945899</v>
      </c>
      <c r="J4446" s="1">
        <v>0</v>
      </c>
      <c r="K4446" t="s">
        <v>23241</v>
      </c>
      <c r="L4446" t="s">
        <v>32136</v>
      </c>
      <c r="M4446" t="s">
        <v>32137</v>
      </c>
    </row>
    <row r="4447" spans="1:13">
      <c r="A4447" s="1" t="s">
        <v>6464</v>
      </c>
      <c r="B4447">
        <v>2.6931384574604899E-5</v>
      </c>
      <c r="C4447" s="1">
        <v>3.8216789972028702E-9</v>
      </c>
      <c r="D4447">
        <v>0</v>
      </c>
      <c r="E4447">
        <v>0.114583333333333</v>
      </c>
      <c r="F4447">
        <v>0</v>
      </c>
      <c r="G4447">
        <v>0</v>
      </c>
      <c r="H4447">
        <v>0</v>
      </c>
      <c r="I4447">
        <v>4.1322314049586804E-3</v>
      </c>
      <c r="J4447" s="1">
        <v>0</v>
      </c>
      <c r="K4447" t="s">
        <v>23241</v>
      </c>
      <c r="L4447" t="s">
        <v>32138</v>
      </c>
      <c r="M4447" t="s">
        <v>32139</v>
      </c>
    </row>
    <row r="4448" spans="1:13">
      <c r="A4448" s="1" t="s">
        <v>6465</v>
      </c>
      <c r="B4448">
        <v>7.8307452784838392E-6</v>
      </c>
      <c r="C4448" s="1">
        <v>1.4465094013437799E-6</v>
      </c>
      <c r="D4448">
        <v>0.87931034482758597</v>
      </c>
      <c r="E4448">
        <v>0.9375</v>
      </c>
      <c r="F4448">
        <v>0.68181818181818199</v>
      </c>
      <c r="G4448">
        <v>0.94444444444444398</v>
      </c>
      <c r="H4448">
        <v>0.56428571428571395</v>
      </c>
      <c r="I4448">
        <v>0.91111111111111098</v>
      </c>
      <c r="J4448" s="1">
        <v>0.94444444444444398</v>
      </c>
      <c r="K4448" t="s">
        <v>23240</v>
      </c>
      <c r="L4448" t="s">
        <v>32140</v>
      </c>
      <c r="M4448" t="s">
        <v>32141</v>
      </c>
    </row>
    <row r="4449" spans="1:13">
      <c r="A4449" s="1" t="s">
        <v>6466</v>
      </c>
      <c r="B4449">
        <v>8.9051979969175902E-7</v>
      </c>
      <c r="C4449" s="1">
        <v>9.7912711589179003E-7</v>
      </c>
      <c r="D4449">
        <v>0</v>
      </c>
      <c r="E4449">
        <v>0</v>
      </c>
      <c r="F4449">
        <v>3.9682539682539698E-3</v>
      </c>
      <c r="G4449">
        <v>7.8431372549019607E-2</v>
      </c>
      <c r="H4449">
        <v>0</v>
      </c>
      <c r="I4449">
        <v>7.4468085106383003E-2</v>
      </c>
      <c r="J4449" s="1">
        <v>0</v>
      </c>
      <c r="K4449" t="s">
        <v>23238</v>
      </c>
      <c r="L4449" t="s">
        <v>32142</v>
      </c>
      <c r="M4449" t="s">
        <v>32143</v>
      </c>
    </row>
    <row r="4450" spans="1:13">
      <c r="A4450" s="1" t="s">
        <v>6467</v>
      </c>
      <c r="B4450">
        <v>6.0850680003197696E-12</v>
      </c>
      <c r="C4450" s="1">
        <v>6.5842309958958598E-11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1.1111111111111099E-2</v>
      </c>
      <c r="J4450" s="1">
        <v>1</v>
      </c>
      <c r="K4450" t="s">
        <v>23241</v>
      </c>
      <c r="L4450" t="s">
        <v>32144</v>
      </c>
      <c r="M4450" t="s">
        <v>32145</v>
      </c>
    </row>
    <row r="4451" spans="1:13">
      <c r="A4451" s="1" t="s">
        <v>6468</v>
      </c>
      <c r="B4451">
        <v>4.3295646273053E-10</v>
      </c>
      <c r="C4451" s="1">
        <v>1.51359125905767E-9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9.0909090909090905E-3</v>
      </c>
      <c r="J4451" s="1">
        <v>0.5</v>
      </c>
      <c r="K4451" t="s">
        <v>23242</v>
      </c>
      <c r="L4451" t="s">
        <v>32146</v>
      </c>
      <c r="M4451" t="s">
        <v>32147</v>
      </c>
    </row>
    <row r="4452" spans="1:13">
      <c r="A4452" s="1" t="s">
        <v>6469</v>
      </c>
      <c r="B4452">
        <v>5.2259987940987301E-5</v>
      </c>
      <c r="C4452" s="1">
        <v>1.4666503304846501E-4</v>
      </c>
      <c r="D4452">
        <v>0.68965517241379304</v>
      </c>
      <c r="E4452">
        <v>0.75</v>
      </c>
      <c r="F4452">
        <v>0.734177215189873</v>
      </c>
      <c r="G4452">
        <v>0.75</v>
      </c>
      <c r="H4452">
        <v>0.52739726027397305</v>
      </c>
      <c r="I4452">
        <v>0.58695652173913004</v>
      </c>
      <c r="J4452" s="1">
        <v>0.59090909090909105</v>
      </c>
      <c r="K4452" t="s">
        <v>23238</v>
      </c>
      <c r="L4452" t="s">
        <v>32148</v>
      </c>
      <c r="M4452" t="s">
        <v>32149</v>
      </c>
    </row>
    <row r="4453" spans="1:13">
      <c r="A4453" s="1" t="s">
        <v>6470</v>
      </c>
      <c r="B4453">
        <v>1.7568733862292199E-7</v>
      </c>
      <c r="C4453" s="1">
        <v>1.9458269995899799E-5</v>
      </c>
      <c r="D4453">
        <v>1</v>
      </c>
      <c r="E4453">
        <v>1</v>
      </c>
      <c r="F4453">
        <v>0.85051546391752597</v>
      </c>
      <c r="G4453">
        <v>1</v>
      </c>
      <c r="H4453">
        <v>0.90476190476190499</v>
      </c>
      <c r="I4453">
        <v>0.98876404494381998</v>
      </c>
      <c r="J4453" s="1" t="s">
        <v>23229</v>
      </c>
      <c r="K4453" t="s">
        <v>23238</v>
      </c>
      <c r="L4453" t="s">
        <v>32150</v>
      </c>
      <c r="M4453" t="s">
        <v>32151</v>
      </c>
    </row>
    <row r="4454" spans="1:13">
      <c r="A4454" s="1" t="s">
        <v>6471</v>
      </c>
      <c r="B4454">
        <v>7.9588029593327707E-9</v>
      </c>
      <c r="C4454" s="1">
        <v>8.2362248997914598E-6</v>
      </c>
      <c r="D4454">
        <v>0.96875</v>
      </c>
      <c r="E4454">
        <v>0.98947368421052595</v>
      </c>
      <c r="F4454">
        <v>0.997435897435897</v>
      </c>
      <c r="G4454">
        <v>0.91228070175438603</v>
      </c>
      <c r="H4454">
        <v>0.99115044247787598</v>
      </c>
      <c r="I4454">
        <v>0.88</v>
      </c>
      <c r="J4454" s="1">
        <v>1</v>
      </c>
      <c r="K4454" t="s">
        <v>23238</v>
      </c>
      <c r="L4454" t="s">
        <v>32152</v>
      </c>
      <c r="M4454" t="s">
        <v>32153</v>
      </c>
    </row>
    <row r="4455" spans="1:13">
      <c r="A4455" s="1" t="s">
        <v>6472</v>
      </c>
      <c r="B4455">
        <v>3.7695919994642801E-6</v>
      </c>
      <c r="C4455" s="1">
        <v>6.0726943879321898E-6</v>
      </c>
      <c r="D4455">
        <v>0</v>
      </c>
      <c r="E4455">
        <v>0</v>
      </c>
      <c r="F4455">
        <v>4.7169811320754698E-3</v>
      </c>
      <c r="G4455">
        <v>0</v>
      </c>
      <c r="H4455">
        <v>0.189393939393939</v>
      </c>
      <c r="I4455">
        <v>0</v>
      </c>
      <c r="J4455" s="1">
        <v>0</v>
      </c>
      <c r="K4455" t="s">
        <v>23240</v>
      </c>
      <c r="L4455" t="s">
        <v>32154</v>
      </c>
      <c r="M4455" t="s">
        <v>32155</v>
      </c>
    </row>
    <row r="4456" spans="1:13">
      <c r="A4456" s="1" t="s">
        <v>6473</v>
      </c>
      <c r="B4456">
        <v>1.7352410481535399E-5</v>
      </c>
      <c r="C4456" s="1">
        <v>9.7767291042665999E-6</v>
      </c>
      <c r="D4456">
        <v>0.953125</v>
      </c>
      <c r="E4456">
        <v>0.98795180722891596</v>
      </c>
      <c r="F4456">
        <v>0.79661016949152497</v>
      </c>
      <c r="G4456">
        <v>0.68518518518518501</v>
      </c>
      <c r="H4456">
        <v>0.80952380952380998</v>
      </c>
      <c r="I4456">
        <v>0.69512195121951204</v>
      </c>
      <c r="J4456" s="1">
        <v>0.95454545454545503</v>
      </c>
      <c r="K4456" t="s">
        <v>23241</v>
      </c>
      <c r="L4456" t="s">
        <v>32156</v>
      </c>
      <c r="M4456" t="s">
        <v>32157</v>
      </c>
    </row>
    <row r="4457" spans="1:13">
      <c r="A4457" s="1" t="s">
        <v>6474</v>
      </c>
      <c r="B4457">
        <v>1.46155351498421E-5</v>
      </c>
      <c r="C4457" s="1">
        <v>2.56812477193421E-5</v>
      </c>
      <c r="D4457">
        <v>1</v>
      </c>
      <c r="E4457">
        <v>0.99431818181818199</v>
      </c>
      <c r="F4457">
        <v>0.90159574468085102</v>
      </c>
      <c r="G4457">
        <v>1</v>
      </c>
      <c r="H4457">
        <v>1</v>
      </c>
      <c r="I4457">
        <v>0.98780487804878003</v>
      </c>
      <c r="J4457" s="1">
        <v>1</v>
      </c>
      <c r="K4457" t="s">
        <v>23238</v>
      </c>
      <c r="L4457" t="s">
        <v>32158</v>
      </c>
      <c r="M4457" t="s">
        <v>32159</v>
      </c>
    </row>
    <row r="4458" spans="1:13">
      <c r="A4458" s="1" t="s">
        <v>6475</v>
      </c>
      <c r="B4458">
        <v>7.8624141313246502E-7</v>
      </c>
      <c r="C4458" s="1">
        <v>1.34850815420271E-5</v>
      </c>
      <c r="D4458">
        <v>0</v>
      </c>
      <c r="E4458">
        <v>0</v>
      </c>
      <c r="F4458">
        <v>6.1797752808988797E-2</v>
      </c>
      <c r="G4458">
        <v>0</v>
      </c>
      <c r="H4458">
        <v>4.8543689320388302E-3</v>
      </c>
      <c r="I4458">
        <v>0</v>
      </c>
      <c r="J4458" s="1" t="s">
        <v>23229</v>
      </c>
      <c r="K4458" t="s">
        <v>23240</v>
      </c>
      <c r="L4458" t="s">
        <v>32160</v>
      </c>
      <c r="M4458" t="s">
        <v>32161</v>
      </c>
    </row>
    <row r="4459" spans="1:13">
      <c r="A4459" s="1" t="s">
        <v>6476</v>
      </c>
      <c r="B4459">
        <v>6.9133821022946102E-6</v>
      </c>
      <c r="C4459" s="1">
        <v>1.61144332207234E-4</v>
      </c>
      <c r="D4459">
        <v>1</v>
      </c>
      <c r="E4459">
        <v>0.97752808988763995</v>
      </c>
      <c r="F4459">
        <v>0.82517482517482499</v>
      </c>
      <c r="G4459">
        <v>0.40384615384615402</v>
      </c>
      <c r="H4459">
        <v>0.51111111111111096</v>
      </c>
      <c r="I4459">
        <v>0.628571428571429</v>
      </c>
      <c r="J4459" s="1" t="s">
        <v>23229</v>
      </c>
      <c r="K4459" t="s">
        <v>23241</v>
      </c>
      <c r="L4459" t="s">
        <v>32162</v>
      </c>
      <c r="M4459" t="s">
        <v>32163</v>
      </c>
    </row>
    <row r="4460" spans="1:13">
      <c r="A4460" s="1" t="s">
        <v>6477</v>
      </c>
      <c r="B4460">
        <v>6.6465901140212995E-5</v>
      </c>
      <c r="C4460" s="1">
        <v>2.9518578220654301E-6</v>
      </c>
      <c r="D4460">
        <v>0.97368421052631604</v>
      </c>
      <c r="E4460">
        <v>0.702380952380952</v>
      </c>
      <c r="F4460">
        <v>0.98214285714285698</v>
      </c>
      <c r="G4460">
        <v>1</v>
      </c>
      <c r="H4460">
        <v>0.98170731707317105</v>
      </c>
      <c r="I4460">
        <v>1</v>
      </c>
      <c r="J4460" s="1">
        <v>1</v>
      </c>
      <c r="K4460" t="s">
        <v>23238</v>
      </c>
      <c r="L4460" t="s">
        <v>32164</v>
      </c>
      <c r="M4460" t="s">
        <v>32165</v>
      </c>
    </row>
    <row r="4461" spans="1:13">
      <c r="A4461" s="1" t="s">
        <v>6478</v>
      </c>
      <c r="B4461">
        <v>9.1179273199519994E-9</v>
      </c>
      <c r="C4461" s="1">
        <v>2.0333208945647601E-8</v>
      </c>
      <c r="D4461">
        <v>1</v>
      </c>
      <c r="E4461">
        <v>1</v>
      </c>
      <c r="F4461">
        <v>0.997435897435897</v>
      </c>
      <c r="G4461">
        <v>1</v>
      </c>
      <c r="H4461">
        <v>1</v>
      </c>
      <c r="I4461">
        <v>0.98333333333333295</v>
      </c>
      <c r="J4461" s="1">
        <v>0.77272727272727304</v>
      </c>
      <c r="K4461" t="s">
        <v>23237</v>
      </c>
      <c r="L4461" t="s">
        <v>32166</v>
      </c>
      <c r="M4461" t="s">
        <v>32167</v>
      </c>
    </row>
    <row r="4462" spans="1:13">
      <c r="A4462" s="1" t="s">
        <v>6479</v>
      </c>
      <c r="B4462">
        <v>4.0819382862624801E-7</v>
      </c>
      <c r="C4462" s="1">
        <v>3.0278078836063103E-8</v>
      </c>
      <c r="D4462">
        <v>1</v>
      </c>
      <c r="E4462">
        <v>1</v>
      </c>
      <c r="F4462">
        <v>1</v>
      </c>
      <c r="G4462">
        <v>1</v>
      </c>
      <c r="H4462">
        <v>0.99242424242424199</v>
      </c>
      <c r="I4462">
        <v>1</v>
      </c>
      <c r="J4462" s="1">
        <v>5.5555555555555601E-2</v>
      </c>
      <c r="K4462" t="s">
        <v>23237</v>
      </c>
      <c r="L4462" t="s">
        <v>32168</v>
      </c>
      <c r="M4462" t="s">
        <v>32169</v>
      </c>
    </row>
    <row r="4463" spans="1:13">
      <c r="A4463" s="1" t="s">
        <v>6480</v>
      </c>
      <c r="B4463">
        <v>1.0101271884713901E-5</v>
      </c>
      <c r="C4463" s="1">
        <v>5.8464107198635104E-6</v>
      </c>
      <c r="D4463">
        <v>0.921875</v>
      </c>
      <c r="E4463">
        <v>0.98850574712643702</v>
      </c>
      <c r="F4463">
        <v>0.93850267379679098</v>
      </c>
      <c r="G4463">
        <v>1</v>
      </c>
      <c r="H4463">
        <v>1</v>
      </c>
      <c r="I4463">
        <v>1</v>
      </c>
      <c r="J4463" s="1">
        <v>1</v>
      </c>
      <c r="K4463" t="s">
        <v>23238</v>
      </c>
      <c r="L4463" t="s">
        <v>32170</v>
      </c>
      <c r="M4463" t="s">
        <v>32171</v>
      </c>
    </row>
    <row r="4464" spans="1:13">
      <c r="A4464" s="1" t="s">
        <v>6481</v>
      </c>
      <c r="B4464">
        <v>3.5537303269539E-5</v>
      </c>
      <c r="C4464" s="1">
        <v>5.4607801761590797E-7</v>
      </c>
      <c r="D4464">
        <v>6.6666666666666693E-2</v>
      </c>
      <c r="E4464">
        <v>0.19047619047618999</v>
      </c>
      <c r="F4464">
        <v>0</v>
      </c>
      <c r="G4464">
        <v>0</v>
      </c>
      <c r="H4464">
        <v>0</v>
      </c>
      <c r="I4464">
        <v>9.8039215686274508E-3</v>
      </c>
      <c r="J4464" s="1">
        <v>0</v>
      </c>
      <c r="K4464" t="s">
        <v>23241</v>
      </c>
      <c r="L4464" t="s">
        <v>32172</v>
      </c>
      <c r="M4464" t="s">
        <v>32173</v>
      </c>
    </row>
    <row r="4465" spans="1:13">
      <c r="A4465" s="1" t="s">
        <v>6482</v>
      </c>
      <c r="B4465">
        <v>0</v>
      </c>
      <c r="C4465" s="1">
        <v>0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 s="1">
        <v>0.63636363636363602</v>
      </c>
      <c r="K4465" t="s">
        <v>23239</v>
      </c>
      <c r="L4465" t="s">
        <v>32174</v>
      </c>
      <c r="M4465" t="s">
        <v>32175</v>
      </c>
    </row>
    <row r="4466" spans="1:13">
      <c r="A4466" s="1" t="s">
        <v>6483</v>
      </c>
      <c r="B4466">
        <v>2.24937303777536E-7</v>
      </c>
      <c r="C4466" s="1">
        <v>8.7453760595642396E-8</v>
      </c>
      <c r="D4466">
        <v>0</v>
      </c>
      <c r="E4466">
        <v>0</v>
      </c>
      <c r="F4466">
        <v>0</v>
      </c>
      <c r="G4466">
        <v>0</v>
      </c>
      <c r="H4466">
        <v>4.7169811320754698E-3</v>
      </c>
      <c r="I4466">
        <v>4.8076923076923097E-3</v>
      </c>
      <c r="J4466" s="1">
        <v>0</v>
      </c>
      <c r="K4466" t="s">
        <v>23238</v>
      </c>
      <c r="L4466" t="s">
        <v>32176</v>
      </c>
      <c r="M4466" t="s">
        <v>32177</v>
      </c>
    </row>
    <row r="4467" spans="1:13">
      <c r="A4467" s="1" t="s">
        <v>6484</v>
      </c>
      <c r="B4467">
        <v>3.0844725288544899E-5</v>
      </c>
      <c r="C4467" s="1">
        <v>5.9884936283938096E-7</v>
      </c>
      <c r="D4467">
        <v>0.890625</v>
      </c>
      <c r="E4467">
        <v>0.95212765957446799</v>
      </c>
      <c r="F4467">
        <v>0.98421052631578898</v>
      </c>
      <c r="G4467">
        <v>1</v>
      </c>
      <c r="H4467">
        <v>0.98499999999999999</v>
      </c>
      <c r="I4467">
        <v>0.98571428571428599</v>
      </c>
      <c r="J4467" s="1">
        <v>1</v>
      </c>
      <c r="K4467" t="s">
        <v>23241</v>
      </c>
      <c r="L4467" t="s">
        <v>32178</v>
      </c>
      <c r="M4467" t="s">
        <v>32179</v>
      </c>
    </row>
    <row r="4468" spans="1:13">
      <c r="A4468" s="1" t="s">
        <v>6485</v>
      </c>
      <c r="B4468">
        <v>2.8668357888703703E-4</v>
      </c>
      <c r="C4468" s="1">
        <v>8.4079459425897304E-4</v>
      </c>
      <c r="D4468">
        <v>0.53125</v>
      </c>
      <c r="E4468">
        <v>0.37234042553191499</v>
      </c>
      <c r="F4468">
        <v>0.82722513089005201</v>
      </c>
      <c r="G4468">
        <v>0.47297297297297303</v>
      </c>
      <c r="H4468">
        <v>0.6</v>
      </c>
      <c r="I4468">
        <v>0.2</v>
      </c>
      <c r="J4468" s="1" t="s">
        <v>23229</v>
      </c>
      <c r="K4468" t="s">
        <v>23238</v>
      </c>
      <c r="L4468" t="s">
        <v>32180</v>
      </c>
      <c r="M4468" t="s">
        <v>32181</v>
      </c>
    </row>
    <row r="4469" spans="1:13">
      <c r="A4469" s="1" t="s">
        <v>6486</v>
      </c>
      <c r="B4469">
        <v>5.5538030482235797E-5</v>
      </c>
      <c r="C4469" s="1">
        <v>1.01876717980393E-10</v>
      </c>
      <c r="D4469">
        <v>6.25E-2</v>
      </c>
      <c r="E4469">
        <v>0.104166666666667</v>
      </c>
      <c r="F4469">
        <v>1.2820512820512799E-2</v>
      </c>
      <c r="G4469">
        <v>8.6206896551724102E-3</v>
      </c>
      <c r="H4469">
        <v>3.07017543859649E-2</v>
      </c>
      <c r="I4469">
        <v>9.3220338983050793E-2</v>
      </c>
      <c r="J4469" s="1">
        <v>4.5454545454545497E-2</v>
      </c>
      <c r="K4469" t="s">
        <v>23238</v>
      </c>
      <c r="L4469" t="s">
        <v>32182</v>
      </c>
      <c r="M4469" t="s">
        <v>32183</v>
      </c>
    </row>
    <row r="4470" spans="1:13">
      <c r="A4470" s="1" t="s">
        <v>6487</v>
      </c>
      <c r="B4470">
        <v>4.9615254680350601E-8</v>
      </c>
      <c r="C4470" s="1">
        <v>3.1172817653044099E-7</v>
      </c>
      <c r="D4470">
        <v>0</v>
      </c>
      <c r="E4470">
        <v>7.0422535211267599E-3</v>
      </c>
      <c r="F4470">
        <v>0</v>
      </c>
      <c r="G4470">
        <v>2.1739130434782601E-2</v>
      </c>
      <c r="H4470">
        <v>0</v>
      </c>
      <c r="I4470">
        <v>0</v>
      </c>
      <c r="J4470" s="1">
        <v>0</v>
      </c>
      <c r="K4470" t="s">
        <v>23241</v>
      </c>
      <c r="L4470" t="s">
        <v>32184</v>
      </c>
      <c r="M4470" t="s">
        <v>32185</v>
      </c>
    </row>
    <row r="4471" spans="1:13">
      <c r="A4471" s="1" t="s">
        <v>6488</v>
      </c>
      <c r="B4471">
        <v>5.0513561347745495E-7</v>
      </c>
      <c r="C4471" s="1">
        <v>2.23568782202011E-6</v>
      </c>
      <c r="D4471">
        <v>0</v>
      </c>
      <c r="E4471">
        <v>0</v>
      </c>
      <c r="F4471">
        <v>0</v>
      </c>
      <c r="G4471">
        <v>2.83018867924528E-2</v>
      </c>
      <c r="H4471">
        <v>0</v>
      </c>
      <c r="I4471">
        <v>1.7094017094017099E-2</v>
      </c>
      <c r="J4471" s="1">
        <v>0</v>
      </c>
      <c r="K4471" t="s">
        <v>23242</v>
      </c>
      <c r="L4471" t="s">
        <v>32186</v>
      </c>
      <c r="M4471" t="s">
        <v>32187</v>
      </c>
    </row>
    <row r="4472" spans="1:13">
      <c r="A4472" s="1" t="s">
        <v>6489</v>
      </c>
      <c r="B4472">
        <v>1.30233704597552E-7</v>
      </c>
      <c r="C4472" s="1">
        <v>1.0636556496669701E-6</v>
      </c>
      <c r="D4472">
        <v>1</v>
      </c>
      <c r="E4472">
        <v>1</v>
      </c>
      <c r="F4472">
        <v>0.99481865284974091</v>
      </c>
      <c r="G4472">
        <v>0.41666666666666696</v>
      </c>
      <c r="H4472">
        <v>0.95714285714285707</v>
      </c>
      <c r="I4472">
        <v>0.78571428571428603</v>
      </c>
      <c r="J4472" s="1" t="s">
        <v>23229</v>
      </c>
      <c r="K4472" t="s">
        <v>23243</v>
      </c>
      <c r="L4472" t="s">
        <v>32188</v>
      </c>
      <c r="M4472" t="s">
        <v>32189</v>
      </c>
    </row>
    <row r="4473" spans="1:13">
      <c r="A4473" s="1" t="s">
        <v>6490</v>
      </c>
      <c r="B4473">
        <v>1.7493020366228499E-4</v>
      </c>
      <c r="C4473" s="1">
        <v>1.50745551330381E-5</v>
      </c>
      <c r="D4473">
        <v>1</v>
      </c>
      <c r="E4473">
        <v>1</v>
      </c>
      <c r="F4473">
        <v>0.70520231213872797</v>
      </c>
      <c r="G4473">
        <v>0.939393939393939</v>
      </c>
      <c r="H4473">
        <v>0.76288659793814395</v>
      </c>
      <c r="I4473">
        <v>0.90116279069767402</v>
      </c>
      <c r="J4473" s="1">
        <v>1</v>
      </c>
      <c r="K4473" t="s">
        <v>23237</v>
      </c>
      <c r="L4473" t="s">
        <v>32190</v>
      </c>
      <c r="M4473" t="s">
        <v>32191</v>
      </c>
    </row>
    <row r="4474" spans="1:13">
      <c r="A4474" s="1" t="s">
        <v>6491</v>
      </c>
      <c r="B4474">
        <v>3.5260627740172202E-7</v>
      </c>
      <c r="C4474" s="1">
        <v>5.9674047829676903E-7</v>
      </c>
      <c r="D4474">
        <v>1</v>
      </c>
      <c r="E4474">
        <v>0.99479166666666696</v>
      </c>
      <c r="F4474">
        <v>1</v>
      </c>
      <c r="G4474">
        <v>1</v>
      </c>
      <c r="H4474">
        <v>0.99545454545454504</v>
      </c>
      <c r="I4474">
        <v>0.97115384615384603</v>
      </c>
      <c r="J4474" s="1">
        <v>1</v>
      </c>
      <c r="K4474" t="s">
        <v>23238</v>
      </c>
      <c r="L4474" t="s">
        <v>32192</v>
      </c>
      <c r="M4474" t="s">
        <v>32193</v>
      </c>
    </row>
    <row r="4475" spans="1:13">
      <c r="A4475" s="1" t="s">
        <v>6492</v>
      </c>
      <c r="B4475">
        <v>4.0914400663038999E-6</v>
      </c>
      <c r="C4475" s="1">
        <v>3.9077301681902403E-6</v>
      </c>
      <c r="D4475">
        <v>0</v>
      </c>
      <c r="E4475">
        <v>0</v>
      </c>
      <c r="F4475">
        <v>0</v>
      </c>
      <c r="G4475">
        <v>0.12931034482758599</v>
      </c>
      <c r="H4475">
        <v>4.8543689320388302E-3</v>
      </c>
      <c r="I4475">
        <v>5.2845528455284597E-2</v>
      </c>
      <c r="J4475" s="1">
        <v>0</v>
      </c>
      <c r="K4475" t="s">
        <v>23239</v>
      </c>
      <c r="L4475" t="s">
        <v>32194</v>
      </c>
      <c r="M4475" t="s">
        <v>32195</v>
      </c>
    </row>
    <row r="4476" spans="1:13">
      <c r="A4476" s="1" t="s">
        <v>6493</v>
      </c>
      <c r="B4476">
        <v>7.2079605998247301E-9</v>
      </c>
      <c r="C4476" s="1">
        <v>5.9143886371637199E-5</v>
      </c>
      <c r="D4476">
        <v>3.125E-2</v>
      </c>
      <c r="E4476">
        <v>0</v>
      </c>
      <c r="F4476">
        <v>0.28609625668449201</v>
      </c>
      <c r="G4476">
        <v>0.439393939393939</v>
      </c>
      <c r="H4476">
        <v>0.190217391304348</v>
      </c>
      <c r="I4476">
        <v>0.11206896551724101</v>
      </c>
      <c r="J4476" s="1">
        <v>0</v>
      </c>
      <c r="K4476" t="s">
        <v>23238</v>
      </c>
      <c r="L4476" t="s">
        <v>32196</v>
      </c>
      <c r="M4476" t="s">
        <v>32197</v>
      </c>
    </row>
    <row r="4477" spans="1:13">
      <c r="A4477" s="1" t="s">
        <v>6494</v>
      </c>
      <c r="B4477">
        <v>2.9931660645809301E-6</v>
      </c>
      <c r="C4477" s="1">
        <v>1.9810485284648201E-7</v>
      </c>
      <c r="D4477">
        <v>0</v>
      </c>
      <c r="E4477">
        <v>0</v>
      </c>
      <c r="F4477">
        <v>8.3333333333333297E-3</v>
      </c>
      <c r="G4477">
        <v>0.69318181818181801</v>
      </c>
      <c r="H4477">
        <v>6.8750000000000006E-2</v>
      </c>
      <c r="I4477">
        <v>0.12121212121212099</v>
      </c>
      <c r="J4477" s="1" t="s">
        <v>23229</v>
      </c>
      <c r="K4477" t="s">
        <v>23238</v>
      </c>
      <c r="L4477" t="s">
        <v>32198</v>
      </c>
      <c r="M4477" t="s">
        <v>32199</v>
      </c>
    </row>
    <row r="4478" spans="1:13">
      <c r="A4478" s="1" t="s">
        <v>6495</v>
      </c>
      <c r="B4478">
        <v>2.0585935997998601E-5</v>
      </c>
      <c r="C4478" s="1">
        <v>1.7655554978696598E-8</v>
      </c>
      <c r="D4478">
        <v>9.6153846153846201E-2</v>
      </c>
      <c r="E4478">
        <v>6.17283950617284E-3</v>
      </c>
      <c r="F4478">
        <v>0.12666666666666701</v>
      </c>
      <c r="G4478">
        <v>0</v>
      </c>
      <c r="H4478">
        <v>1.8072289156626498E-2</v>
      </c>
      <c r="I4478">
        <v>0</v>
      </c>
      <c r="J4478" s="1" t="s">
        <v>23229</v>
      </c>
      <c r="K4478" t="s">
        <v>23241</v>
      </c>
      <c r="L4478" t="s">
        <v>32200</v>
      </c>
      <c r="M4478" t="s">
        <v>32201</v>
      </c>
    </row>
    <row r="4479" spans="1:13">
      <c r="A4479" s="1" t="s">
        <v>6496</v>
      </c>
      <c r="B4479">
        <v>0</v>
      </c>
      <c r="C4479" s="1">
        <v>0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 s="1">
        <v>1</v>
      </c>
      <c r="K4479" t="s">
        <v>23241</v>
      </c>
      <c r="L4479" t="s">
        <v>32202</v>
      </c>
      <c r="M4479" t="s">
        <v>32203</v>
      </c>
    </row>
    <row r="4480" spans="1:13">
      <c r="A4480" s="1" t="s">
        <v>6497</v>
      </c>
      <c r="B4480">
        <v>1.40941004713134E-6</v>
      </c>
      <c r="C4480" s="1">
        <v>1.31047537225547E-5</v>
      </c>
      <c r="D4480">
        <v>0.828125</v>
      </c>
      <c r="E4480">
        <v>0.62962962962962998</v>
      </c>
      <c r="F4480">
        <v>0.54945054945054905</v>
      </c>
      <c r="G4480">
        <v>0.92105263157894701</v>
      </c>
      <c r="H4480">
        <v>0.67934782608695699</v>
      </c>
      <c r="I4480">
        <v>0.65254237288135597</v>
      </c>
      <c r="J4480" s="1">
        <v>1</v>
      </c>
      <c r="K4480" t="s">
        <v>23241</v>
      </c>
      <c r="L4480" t="s">
        <v>32204</v>
      </c>
      <c r="M4480" t="s">
        <v>32205</v>
      </c>
    </row>
    <row r="4481" spans="1:13">
      <c r="A4481" s="1" t="s">
        <v>6498</v>
      </c>
      <c r="B4481">
        <v>1.4363805269761699E-6</v>
      </c>
      <c r="C4481" s="1">
        <v>4.1231192747526502E-5</v>
      </c>
      <c r="D4481">
        <v>0.81666666666666698</v>
      </c>
      <c r="E4481">
        <v>0.80508474576271205</v>
      </c>
      <c r="F4481">
        <v>0.98888888888888904</v>
      </c>
      <c r="G4481">
        <v>0.44642857142857101</v>
      </c>
      <c r="H4481">
        <v>0.92441860465116299</v>
      </c>
      <c r="I4481">
        <v>0.71276595744680804</v>
      </c>
      <c r="J4481" s="1">
        <v>1</v>
      </c>
      <c r="K4481" t="s">
        <v>23242</v>
      </c>
      <c r="L4481" t="s">
        <v>32206</v>
      </c>
      <c r="M4481" t="s">
        <v>32207</v>
      </c>
    </row>
    <row r="4482" spans="1:13">
      <c r="A4482" s="1" t="s">
        <v>6499</v>
      </c>
      <c r="B4482">
        <v>2.6309156653642599E-7</v>
      </c>
      <c r="C4482" s="1">
        <v>2.6218067727365299E-6</v>
      </c>
      <c r="D4482">
        <v>1</v>
      </c>
      <c r="E4482">
        <v>1</v>
      </c>
      <c r="F4482">
        <v>0.99702380952380998</v>
      </c>
      <c r="G4482">
        <v>1</v>
      </c>
      <c r="H4482">
        <v>0.987341772151899</v>
      </c>
      <c r="I4482">
        <v>0.97647058823529398</v>
      </c>
      <c r="J4482" s="1">
        <v>1</v>
      </c>
      <c r="K4482" t="s">
        <v>23238</v>
      </c>
      <c r="L4482" t="s">
        <v>32208</v>
      </c>
      <c r="M4482" t="s">
        <v>32209</v>
      </c>
    </row>
    <row r="4483" spans="1:13">
      <c r="A4483" s="1" t="s">
        <v>6500</v>
      </c>
      <c r="B4483">
        <v>4.8653506182147896E-7</v>
      </c>
      <c r="C4483" s="1">
        <v>1.30736740702273E-8</v>
      </c>
      <c r="D4483">
        <v>0</v>
      </c>
      <c r="E4483">
        <v>1.0416666666666701E-2</v>
      </c>
      <c r="F4483">
        <v>6.9230769230769207E-2</v>
      </c>
      <c r="G4483">
        <v>0</v>
      </c>
      <c r="H4483">
        <v>4.8245614035087703E-2</v>
      </c>
      <c r="I4483">
        <v>1.6129032258064498E-2</v>
      </c>
      <c r="J4483" s="1">
        <v>0</v>
      </c>
      <c r="K4483" t="s">
        <v>23240</v>
      </c>
      <c r="L4483" t="s">
        <v>32210</v>
      </c>
      <c r="M4483" t="s">
        <v>32211</v>
      </c>
    </row>
    <row r="4484" spans="1:13">
      <c r="A4484" s="1" t="s">
        <v>6501</v>
      </c>
      <c r="B4484">
        <v>1.7411340004179199E-5</v>
      </c>
      <c r="C4484" s="1">
        <v>1.08059562909283E-5</v>
      </c>
      <c r="D4484">
        <v>0.88709677419354804</v>
      </c>
      <c r="E4484">
        <v>0.95652173913043503</v>
      </c>
      <c r="F4484">
        <v>0.99152542372881403</v>
      </c>
      <c r="G4484">
        <v>0.93877551020408201</v>
      </c>
      <c r="H4484">
        <v>1</v>
      </c>
      <c r="I4484">
        <v>0.90140845070422504</v>
      </c>
      <c r="J4484" s="1" t="s">
        <v>23229</v>
      </c>
      <c r="K4484" t="s">
        <v>23242</v>
      </c>
      <c r="L4484" t="s">
        <v>32212</v>
      </c>
      <c r="M4484" t="s">
        <v>32213</v>
      </c>
    </row>
    <row r="4485" spans="1:13">
      <c r="A4485" s="1" t="s">
        <v>6502</v>
      </c>
      <c r="B4485">
        <v>1.32200686851643E-5</v>
      </c>
      <c r="C4485" s="1">
        <v>2.3007731217851202E-6</v>
      </c>
      <c r="D4485">
        <v>1</v>
      </c>
      <c r="E4485">
        <v>0.81720430107526898</v>
      </c>
      <c r="F4485">
        <v>1</v>
      </c>
      <c r="G4485">
        <v>1</v>
      </c>
      <c r="H4485">
        <v>0.99431818181818199</v>
      </c>
      <c r="I4485">
        <v>1</v>
      </c>
      <c r="J4485" s="1" t="s">
        <v>23229</v>
      </c>
      <c r="K4485" t="s">
        <v>23240</v>
      </c>
      <c r="L4485" t="s">
        <v>32214</v>
      </c>
      <c r="M4485" t="s">
        <v>32215</v>
      </c>
    </row>
    <row r="4486" spans="1:13">
      <c r="A4486" s="1" t="s">
        <v>6503</v>
      </c>
      <c r="B4486">
        <v>4.1740131976330997E-5</v>
      </c>
      <c r="C4486" s="1">
        <v>3.4689414631814899E-4</v>
      </c>
      <c r="D4486">
        <v>1</v>
      </c>
      <c r="E4486">
        <v>0.99137931034482796</v>
      </c>
      <c r="F4486">
        <v>0.76923076923076905</v>
      </c>
      <c r="G4486">
        <v>0.94117647058823495</v>
      </c>
      <c r="H4486">
        <v>0.47972972972972999</v>
      </c>
      <c r="I4486">
        <v>0.83018867924528295</v>
      </c>
      <c r="J4486" s="1">
        <v>1</v>
      </c>
      <c r="K4486" t="s">
        <v>23241</v>
      </c>
      <c r="L4486" t="s">
        <v>32216</v>
      </c>
      <c r="M4486" t="s">
        <v>32217</v>
      </c>
    </row>
    <row r="4487" spans="1:13">
      <c r="A4487" s="1" t="s">
        <v>6504</v>
      </c>
      <c r="B4487">
        <v>2.1940762387505299E-6</v>
      </c>
      <c r="C4487" s="1">
        <v>7.3021542723454995E-7</v>
      </c>
      <c r="D4487">
        <v>1</v>
      </c>
      <c r="E4487">
        <v>1</v>
      </c>
      <c r="F4487">
        <v>0.95945945945945899</v>
      </c>
      <c r="G4487">
        <v>1</v>
      </c>
      <c r="H4487">
        <v>1</v>
      </c>
      <c r="I4487">
        <v>1</v>
      </c>
      <c r="J4487" s="1" t="s">
        <v>23229</v>
      </c>
      <c r="K4487" t="s">
        <v>23239</v>
      </c>
      <c r="L4487" t="s">
        <v>32218</v>
      </c>
      <c r="M4487" t="s">
        <v>32219</v>
      </c>
    </row>
    <row r="4488" spans="1:13">
      <c r="A4488" s="1" t="s">
        <v>6505</v>
      </c>
      <c r="B4488">
        <v>1.7749995867056701E-6</v>
      </c>
      <c r="C4488" s="1">
        <v>6.3373744769018502E-5</v>
      </c>
      <c r="D4488">
        <v>0</v>
      </c>
      <c r="E4488">
        <v>0</v>
      </c>
      <c r="F4488">
        <v>0.16564417177914101</v>
      </c>
      <c r="G4488">
        <v>0.1875</v>
      </c>
      <c r="H4488">
        <v>0.506329113924051</v>
      </c>
      <c r="I4488">
        <v>0.14864864864864899</v>
      </c>
      <c r="J4488" s="1" t="s">
        <v>23229</v>
      </c>
      <c r="K4488" t="s">
        <v>23238</v>
      </c>
      <c r="L4488" t="s">
        <v>32220</v>
      </c>
      <c r="M4488" t="s">
        <v>32221</v>
      </c>
    </row>
    <row r="4489" spans="1:13">
      <c r="A4489" s="1" t="s">
        <v>6506</v>
      </c>
      <c r="B4489">
        <v>0</v>
      </c>
      <c r="C4489" s="1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1">
        <v>0</v>
      </c>
      <c r="K4489" t="s">
        <v>23241</v>
      </c>
      <c r="L4489" t="s">
        <v>32222</v>
      </c>
      <c r="M4489" t="s">
        <v>32223</v>
      </c>
    </row>
    <row r="4490" spans="1:13">
      <c r="A4490" s="1" t="s">
        <v>6507</v>
      </c>
      <c r="B4490">
        <v>2.5004232262774E-8</v>
      </c>
      <c r="C4490" s="1">
        <v>1.23609103077507E-5</v>
      </c>
      <c r="D4490">
        <v>0</v>
      </c>
      <c r="E4490">
        <v>0</v>
      </c>
      <c r="F4490">
        <v>1.1111111111111099E-2</v>
      </c>
      <c r="G4490">
        <v>0.05</v>
      </c>
      <c r="H4490">
        <v>0.3</v>
      </c>
      <c r="I4490">
        <v>3.4482758620689703E-2</v>
      </c>
      <c r="J4490" s="1">
        <v>0</v>
      </c>
      <c r="K4490" t="s">
        <v>23242</v>
      </c>
      <c r="L4490" t="s">
        <v>32224</v>
      </c>
      <c r="M4490" t="s">
        <v>32225</v>
      </c>
    </row>
    <row r="4491" spans="1:13">
      <c r="A4491" s="1" t="s">
        <v>6508</v>
      </c>
      <c r="B4491">
        <v>3.0907852081049998E-7</v>
      </c>
      <c r="C4491" s="1">
        <v>1.34208604641445E-10</v>
      </c>
      <c r="D4491">
        <v>0.984375</v>
      </c>
      <c r="E4491">
        <v>1</v>
      </c>
      <c r="F4491">
        <v>1</v>
      </c>
      <c r="G4491">
        <v>1</v>
      </c>
      <c r="H4491">
        <v>1</v>
      </c>
      <c r="I4491">
        <v>1</v>
      </c>
      <c r="J4491" s="1">
        <v>0</v>
      </c>
      <c r="K4491" t="s">
        <v>23240</v>
      </c>
      <c r="L4491" t="s">
        <v>32226</v>
      </c>
      <c r="M4491" t="s">
        <v>32227</v>
      </c>
    </row>
    <row r="4492" spans="1:13">
      <c r="A4492" s="1" t="s">
        <v>6509</v>
      </c>
      <c r="B4492">
        <v>1.3007372257738901E-6</v>
      </c>
      <c r="C4492" s="1">
        <v>2.7105226794940999E-8</v>
      </c>
      <c r="D4492">
        <v>0.98333333333333295</v>
      </c>
      <c r="E4492">
        <v>0.98148148148148195</v>
      </c>
      <c r="F4492">
        <v>1</v>
      </c>
      <c r="G4492">
        <v>1</v>
      </c>
      <c r="H4492">
        <v>1</v>
      </c>
      <c r="I4492">
        <v>1</v>
      </c>
      <c r="J4492" s="1">
        <v>1</v>
      </c>
      <c r="K4492" t="s">
        <v>23241</v>
      </c>
      <c r="L4492" t="s">
        <v>32228</v>
      </c>
      <c r="M4492" t="s">
        <v>32229</v>
      </c>
    </row>
    <row r="4493" spans="1:13">
      <c r="A4493" s="1" t="s">
        <v>6510</v>
      </c>
      <c r="B4493">
        <v>1.6253717291357599E-5</v>
      </c>
      <c r="C4493" s="1">
        <v>1.1603687013692099E-5</v>
      </c>
      <c r="D4493">
        <v>0.907407407407407</v>
      </c>
      <c r="E4493">
        <v>1</v>
      </c>
      <c r="F4493">
        <v>0.94940476190476197</v>
      </c>
      <c r="G4493">
        <v>1</v>
      </c>
      <c r="H4493">
        <v>0.99431818181818199</v>
      </c>
      <c r="I4493">
        <v>0.97872340425531901</v>
      </c>
      <c r="J4493" s="1">
        <v>1</v>
      </c>
      <c r="K4493" t="s">
        <v>23238</v>
      </c>
      <c r="L4493" t="s">
        <v>32230</v>
      </c>
      <c r="M4493" t="s">
        <v>32231</v>
      </c>
    </row>
    <row r="4494" spans="1:13">
      <c r="A4494" s="1" t="s">
        <v>6511</v>
      </c>
      <c r="B4494">
        <v>9.8245053963754006E-7</v>
      </c>
      <c r="C4494" s="1">
        <v>2.0673418994450499E-8</v>
      </c>
      <c r="D4494">
        <v>0</v>
      </c>
      <c r="E4494">
        <v>0</v>
      </c>
      <c r="F4494">
        <v>0</v>
      </c>
      <c r="G4494">
        <v>4.3478260869565202E-2</v>
      </c>
      <c r="H4494">
        <v>5.10204081632653E-2</v>
      </c>
      <c r="I4494">
        <v>0.103658536585366</v>
      </c>
      <c r="J4494" s="1">
        <v>0</v>
      </c>
      <c r="K4494" t="s">
        <v>23242</v>
      </c>
      <c r="L4494" t="s">
        <v>32232</v>
      </c>
      <c r="M4494" t="s">
        <v>32233</v>
      </c>
    </row>
    <row r="4495" spans="1:13">
      <c r="A4495" s="1" t="s">
        <v>6512</v>
      </c>
      <c r="B4495">
        <v>1.6700126081604101E-7</v>
      </c>
      <c r="C4495" s="1">
        <v>1.72563403326513E-7</v>
      </c>
      <c r="D4495">
        <v>1.7857142857142901E-2</v>
      </c>
      <c r="E4495">
        <v>5.3763440860215101E-3</v>
      </c>
      <c r="F4495">
        <v>0</v>
      </c>
      <c r="G4495">
        <v>1.0869565217391301E-2</v>
      </c>
      <c r="H4495">
        <v>0</v>
      </c>
      <c r="I4495">
        <v>0</v>
      </c>
      <c r="J4495" s="1">
        <v>0</v>
      </c>
      <c r="K4495" t="s">
        <v>23238</v>
      </c>
      <c r="L4495" t="s">
        <v>32234</v>
      </c>
      <c r="M4495" t="s">
        <v>32235</v>
      </c>
    </row>
    <row r="4496" spans="1:13">
      <c r="A4496" s="1" t="s">
        <v>6513</v>
      </c>
      <c r="B4496">
        <v>5.9935247063612096E-9</v>
      </c>
      <c r="C4496" s="1">
        <v>4.0144244362702199E-10</v>
      </c>
      <c r="D4496">
        <v>0.98214285714285698</v>
      </c>
      <c r="E4496">
        <v>1</v>
      </c>
      <c r="F4496">
        <v>1</v>
      </c>
      <c r="G4496">
        <v>1</v>
      </c>
      <c r="H4496">
        <v>1</v>
      </c>
      <c r="I4496">
        <v>1</v>
      </c>
      <c r="J4496" s="1">
        <v>1</v>
      </c>
      <c r="K4496" t="s">
        <v>23242</v>
      </c>
      <c r="L4496" t="s">
        <v>32236</v>
      </c>
      <c r="M4496" t="s">
        <v>32237</v>
      </c>
    </row>
    <row r="4497" spans="1:13">
      <c r="A4497" s="1" t="s">
        <v>6514</v>
      </c>
      <c r="B4497">
        <v>4.3410550134505502E-7</v>
      </c>
      <c r="C4497" s="1">
        <v>4.9493089647919497E-6</v>
      </c>
      <c r="D4497">
        <v>0</v>
      </c>
      <c r="E4497">
        <v>0</v>
      </c>
      <c r="F4497">
        <v>0</v>
      </c>
      <c r="G4497">
        <v>0.54166666666666696</v>
      </c>
      <c r="H4497">
        <v>7.4999999999999997E-2</v>
      </c>
      <c r="I4497">
        <v>0.52083333333333304</v>
      </c>
      <c r="J4497" s="1" t="s">
        <v>23229</v>
      </c>
      <c r="K4497" t="s">
        <v>23241</v>
      </c>
      <c r="L4497" t="s">
        <v>32238</v>
      </c>
      <c r="M4497" t="s">
        <v>32239</v>
      </c>
    </row>
    <row r="4498" spans="1:13">
      <c r="A4498" s="1" t="s">
        <v>6515</v>
      </c>
      <c r="B4498">
        <v>3.69955400587791E-7</v>
      </c>
      <c r="C4498" s="1">
        <v>3.2272340730593101E-6</v>
      </c>
      <c r="D4498">
        <v>0.80434782608695699</v>
      </c>
      <c r="E4498">
        <v>0.85</v>
      </c>
      <c r="F4498">
        <v>0.98837209302325602</v>
      </c>
      <c r="G4498">
        <v>0.625</v>
      </c>
      <c r="H4498">
        <v>0.91044776119403004</v>
      </c>
      <c r="I4498">
        <v>0.83333333333333304</v>
      </c>
      <c r="J4498" s="1">
        <v>1</v>
      </c>
      <c r="K4498" t="s">
        <v>23241</v>
      </c>
      <c r="L4498" t="s">
        <v>32240</v>
      </c>
      <c r="M4498" t="s">
        <v>32241</v>
      </c>
    </row>
    <row r="4499" spans="1:13">
      <c r="A4499" s="1" t="s">
        <v>6516</v>
      </c>
      <c r="B4499">
        <v>1.64169783761475E-3</v>
      </c>
      <c r="C4499" s="1">
        <v>9.6025737942038195E-5</v>
      </c>
      <c r="D4499">
        <v>0.51612903225806495</v>
      </c>
      <c r="E4499">
        <v>0.86458333333333304</v>
      </c>
      <c r="F4499">
        <v>3.9325842696629199E-2</v>
      </c>
      <c r="G4499">
        <v>3.125E-2</v>
      </c>
      <c r="H4499">
        <v>3.65853658536585E-2</v>
      </c>
      <c r="I4499">
        <v>6.7567567567567599E-2</v>
      </c>
      <c r="J4499" s="1">
        <v>0</v>
      </c>
      <c r="K4499" t="s">
        <v>23238</v>
      </c>
      <c r="L4499" t="s">
        <v>32242</v>
      </c>
      <c r="M4499" t="s">
        <v>32243</v>
      </c>
    </row>
    <row r="4500" spans="1:13">
      <c r="A4500" s="1" t="s">
        <v>6517</v>
      </c>
      <c r="B4500">
        <v>2.1774018268159599E-7</v>
      </c>
      <c r="C4500" s="1">
        <v>7.2522271614259597E-7</v>
      </c>
      <c r="D4500">
        <v>1</v>
      </c>
      <c r="E4500">
        <v>1</v>
      </c>
      <c r="F4500">
        <v>1</v>
      </c>
      <c r="G4500">
        <v>0.85714285714285698</v>
      </c>
      <c r="H4500">
        <v>1</v>
      </c>
      <c r="I4500">
        <v>0.92391304347826098</v>
      </c>
      <c r="J4500" s="1">
        <v>1</v>
      </c>
      <c r="K4500" t="s">
        <v>23237</v>
      </c>
      <c r="L4500" t="s">
        <v>32244</v>
      </c>
      <c r="M4500" t="s">
        <v>32245</v>
      </c>
    </row>
    <row r="4501" spans="1:13">
      <c r="A4501" s="1" t="s">
        <v>6518</v>
      </c>
      <c r="B4501">
        <v>2.8533359034146101E-6</v>
      </c>
      <c r="C4501" s="1">
        <v>2.7630463435789802E-6</v>
      </c>
      <c r="D4501">
        <v>0</v>
      </c>
      <c r="E4501">
        <v>6.0975609756097598E-3</v>
      </c>
      <c r="F4501">
        <v>0</v>
      </c>
      <c r="G4501">
        <v>3.125E-2</v>
      </c>
      <c r="H4501">
        <v>2.1126760563380299E-2</v>
      </c>
      <c r="I4501">
        <v>9.2105263157894704E-2</v>
      </c>
      <c r="J4501" s="1">
        <v>0</v>
      </c>
      <c r="K4501" t="s">
        <v>23237</v>
      </c>
      <c r="L4501" t="s">
        <v>32246</v>
      </c>
      <c r="M4501" t="s">
        <v>32247</v>
      </c>
    </row>
    <row r="4502" spans="1:13">
      <c r="A4502" s="1" t="s">
        <v>6519</v>
      </c>
      <c r="B4502">
        <v>0</v>
      </c>
      <c r="C4502" s="1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1">
        <v>0.27272727272727298</v>
      </c>
      <c r="K4502" t="s">
        <v>23238</v>
      </c>
      <c r="L4502" t="s">
        <v>32248</v>
      </c>
      <c r="M4502" t="s">
        <v>32249</v>
      </c>
    </row>
    <row r="4503" spans="1:13">
      <c r="A4503" s="1" t="s">
        <v>6520</v>
      </c>
      <c r="B4503">
        <v>8.6786751839417904E-5</v>
      </c>
      <c r="C4503" s="1">
        <v>4.1307774411145598E-5</v>
      </c>
      <c r="D4503">
        <v>0.77419354838709697</v>
      </c>
      <c r="E4503">
        <v>0.87640449438202295</v>
      </c>
      <c r="F4503">
        <v>0.628571428571429</v>
      </c>
      <c r="G4503">
        <v>0.66666666666666696</v>
      </c>
      <c r="H4503">
        <v>0.60227272727272696</v>
      </c>
      <c r="I4503">
        <v>0.75490196078431404</v>
      </c>
      <c r="J4503" s="1">
        <v>0.95454545454545503</v>
      </c>
      <c r="K4503" t="s">
        <v>23240</v>
      </c>
      <c r="L4503" t="s">
        <v>32250</v>
      </c>
      <c r="M4503" t="s">
        <v>32251</v>
      </c>
    </row>
    <row r="4504" spans="1:13">
      <c r="A4504" s="1" t="s">
        <v>6521</v>
      </c>
      <c r="B4504">
        <v>5.8305351620520398E-5</v>
      </c>
      <c r="C4504" s="1">
        <v>1.26179267659421E-3</v>
      </c>
      <c r="D4504">
        <v>3.8461538461538498E-2</v>
      </c>
      <c r="E4504">
        <v>0.14583333333333301</v>
      </c>
      <c r="F4504">
        <v>0.261538461538462</v>
      </c>
      <c r="G4504">
        <v>0.06</v>
      </c>
      <c r="H4504">
        <v>0.77272727272727304</v>
      </c>
      <c r="I4504">
        <v>0.34931506849315103</v>
      </c>
      <c r="J4504" s="1">
        <v>1</v>
      </c>
      <c r="K4504" t="s">
        <v>23238</v>
      </c>
      <c r="L4504" t="s">
        <v>32252</v>
      </c>
      <c r="M4504" t="s">
        <v>32253</v>
      </c>
    </row>
    <row r="4505" spans="1:13">
      <c r="A4505" s="1" t="s">
        <v>6522</v>
      </c>
      <c r="B4505">
        <v>8.0689424516295997E-7</v>
      </c>
      <c r="C4505" s="1">
        <v>2.4340027346358802E-6</v>
      </c>
      <c r="D4505">
        <v>1</v>
      </c>
      <c r="E4505">
        <v>0.98913043478260898</v>
      </c>
      <c r="F4505">
        <v>0.98128342245989297</v>
      </c>
      <c r="G4505">
        <v>1</v>
      </c>
      <c r="H4505">
        <v>0.98314606741572996</v>
      </c>
      <c r="I4505">
        <v>1</v>
      </c>
      <c r="J4505" s="1">
        <v>0.9</v>
      </c>
      <c r="K4505" t="s">
        <v>23238</v>
      </c>
      <c r="L4505" t="s">
        <v>32254</v>
      </c>
      <c r="M4505" t="s">
        <v>32255</v>
      </c>
    </row>
    <row r="4506" spans="1:13">
      <c r="A4506" s="1" t="s">
        <v>6523</v>
      </c>
      <c r="B4506">
        <v>5.8278115188967504E-6</v>
      </c>
      <c r="C4506" s="1">
        <v>2.2640685557437301E-6</v>
      </c>
      <c r="D4506">
        <v>0</v>
      </c>
      <c r="E4506">
        <v>0</v>
      </c>
      <c r="F4506">
        <v>0</v>
      </c>
      <c r="G4506">
        <v>0.45454545454545497</v>
      </c>
      <c r="H4506">
        <v>0</v>
      </c>
      <c r="I4506">
        <v>4.1666666666666699E-2</v>
      </c>
      <c r="J4506" s="1">
        <v>0</v>
      </c>
      <c r="K4506" t="s">
        <v>23238</v>
      </c>
      <c r="L4506" t="s">
        <v>32256</v>
      </c>
      <c r="M4506" t="s">
        <v>32257</v>
      </c>
    </row>
    <row r="4507" spans="1:13">
      <c r="A4507" s="1" t="s">
        <v>6524</v>
      </c>
      <c r="B4507">
        <v>4.5757020959791998E-7</v>
      </c>
      <c r="C4507" s="1">
        <v>7.8685778434368701E-7</v>
      </c>
      <c r="D4507">
        <v>0</v>
      </c>
      <c r="E4507">
        <v>0</v>
      </c>
      <c r="F4507">
        <v>4.2372881355932202E-2</v>
      </c>
      <c r="G4507">
        <v>0</v>
      </c>
      <c r="H4507">
        <v>0</v>
      </c>
      <c r="I4507">
        <v>0</v>
      </c>
      <c r="J4507" s="1">
        <v>0</v>
      </c>
      <c r="K4507" t="s">
        <v>23238</v>
      </c>
      <c r="L4507" t="s">
        <v>32258</v>
      </c>
      <c r="M4507" t="s">
        <v>32259</v>
      </c>
    </row>
    <row r="4508" spans="1:13">
      <c r="A4508" s="1" t="s">
        <v>6525</v>
      </c>
      <c r="B4508">
        <v>2.3066828906171499E-10</v>
      </c>
      <c r="C4508" s="1">
        <v>7.5755848755670804E-10</v>
      </c>
      <c r="D4508">
        <v>0</v>
      </c>
      <c r="E4508">
        <v>6.4935064935064896E-3</v>
      </c>
      <c r="F4508">
        <v>0</v>
      </c>
      <c r="G4508" t="s">
        <v>23229</v>
      </c>
      <c r="H4508">
        <v>0</v>
      </c>
      <c r="I4508">
        <v>0</v>
      </c>
      <c r="J4508" s="1" t="s">
        <v>23229</v>
      </c>
      <c r="K4508" t="s">
        <v>23241</v>
      </c>
      <c r="L4508" t="s">
        <v>32260</v>
      </c>
      <c r="M4508" t="s">
        <v>32261</v>
      </c>
    </row>
    <row r="4509" spans="1:13">
      <c r="A4509" s="1" t="s">
        <v>6526</v>
      </c>
      <c r="B4509">
        <v>4.3603434968399502E-9</v>
      </c>
      <c r="C4509" s="1">
        <v>5.6047398839110005E-7</v>
      </c>
      <c r="D4509">
        <v>1</v>
      </c>
      <c r="E4509">
        <v>1</v>
      </c>
      <c r="F4509">
        <v>1</v>
      </c>
      <c r="G4509">
        <v>0.98148148148148195</v>
      </c>
      <c r="H4509">
        <v>1</v>
      </c>
      <c r="I4509">
        <v>0.98</v>
      </c>
      <c r="J4509" s="1">
        <v>0.45</v>
      </c>
      <c r="K4509" t="s">
        <v>23237</v>
      </c>
      <c r="L4509" t="s">
        <v>32262</v>
      </c>
      <c r="M4509" t="s">
        <v>32263</v>
      </c>
    </row>
    <row r="4510" spans="1:13">
      <c r="A4510" s="1" t="s">
        <v>6527</v>
      </c>
      <c r="B4510">
        <v>6.5444640194115296E-5</v>
      </c>
      <c r="C4510" s="1">
        <v>1.3365681814639699E-4</v>
      </c>
      <c r="D4510">
        <v>0.96875</v>
      </c>
      <c r="E4510">
        <v>0.99473684210526303</v>
      </c>
      <c r="F4510">
        <v>0.74358974358974395</v>
      </c>
      <c r="G4510">
        <v>0.9</v>
      </c>
      <c r="H4510">
        <v>0.81140350877193002</v>
      </c>
      <c r="I4510">
        <v>0.90650406504064995</v>
      </c>
      <c r="J4510" s="1">
        <v>0.95454545454545503</v>
      </c>
      <c r="K4510" t="s">
        <v>23238</v>
      </c>
      <c r="L4510" t="s">
        <v>32264</v>
      </c>
      <c r="M4510" t="s">
        <v>32265</v>
      </c>
    </row>
    <row r="4511" spans="1:13">
      <c r="A4511" s="1" t="s">
        <v>6528</v>
      </c>
      <c r="B4511">
        <v>7.0946632374750004E-6</v>
      </c>
      <c r="C4511" s="1">
        <v>3.1378864301553399E-5</v>
      </c>
      <c r="D4511">
        <v>0.81034482758620696</v>
      </c>
      <c r="E4511">
        <v>0.72352941176470598</v>
      </c>
      <c r="F4511">
        <v>0.72758620689655196</v>
      </c>
      <c r="G4511">
        <v>0.95714285714285696</v>
      </c>
      <c r="H4511">
        <v>0.84756097560975596</v>
      </c>
      <c r="I4511">
        <v>0.95283018867924496</v>
      </c>
      <c r="J4511" s="1">
        <v>1</v>
      </c>
      <c r="K4511" t="s">
        <v>23237</v>
      </c>
      <c r="L4511" t="s">
        <v>32266</v>
      </c>
      <c r="M4511" t="s">
        <v>32267</v>
      </c>
    </row>
    <row r="4512" spans="1:13">
      <c r="A4512" s="1" t="s">
        <v>6529</v>
      </c>
      <c r="B4512">
        <v>6.3139595132398401E-10</v>
      </c>
      <c r="C4512" s="1">
        <v>1.1916342704137601E-6</v>
      </c>
      <c r="D4512">
        <v>3.3333333333333298E-2</v>
      </c>
      <c r="E4512">
        <v>0</v>
      </c>
      <c r="F4512">
        <v>1.02564102564103E-2</v>
      </c>
      <c r="G4512">
        <v>8.9285714285714298E-3</v>
      </c>
      <c r="H4512">
        <v>4.5045045045045001E-3</v>
      </c>
      <c r="I4512">
        <v>8.2644628099173608E-3</v>
      </c>
      <c r="J4512" s="1">
        <v>0</v>
      </c>
      <c r="K4512" t="s">
        <v>23241</v>
      </c>
      <c r="L4512" t="s">
        <v>32268</v>
      </c>
      <c r="M4512" t="s">
        <v>32269</v>
      </c>
    </row>
    <row r="4513" spans="1:13">
      <c r="A4513" s="1" t="s">
        <v>6530</v>
      </c>
      <c r="B4513">
        <v>1.341745396971E-6</v>
      </c>
      <c r="C4513" s="1">
        <v>2.9620267344562101E-5</v>
      </c>
      <c r="D4513">
        <v>0.98387096774193505</v>
      </c>
      <c r="E4513">
        <v>1</v>
      </c>
      <c r="F4513">
        <v>0.97891566265060204</v>
      </c>
      <c r="G4513">
        <v>0.97959183673469397</v>
      </c>
      <c r="H4513">
        <v>0.871428571428571</v>
      </c>
      <c r="I4513">
        <v>0.88953488372093004</v>
      </c>
      <c r="J4513" s="1">
        <v>1</v>
      </c>
      <c r="K4513" t="s">
        <v>23239</v>
      </c>
      <c r="L4513" t="s">
        <v>32270</v>
      </c>
      <c r="M4513" t="s">
        <v>32271</v>
      </c>
    </row>
    <row r="4514" spans="1:13">
      <c r="A4514" s="1" t="s">
        <v>6531</v>
      </c>
      <c r="B4514">
        <v>0</v>
      </c>
      <c r="C4514" s="1">
        <v>0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 s="1">
        <v>0</v>
      </c>
      <c r="K4514" t="s">
        <v>23238</v>
      </c>
      <c r="L4514" t="s">
        <v>32272</v>
      </c>
      <c r="M4514" t="s">
        <v>32273</v>
      </c>
    </row>
    <row r="4515" spans="1:13">
      <c r="A4515" s="1" t="s">
        <v>6532</v>
      </c>
      <c r="B4515">
        <v>2.1628108214133001E-5</v>
      </c>
      <c r="C4515" s="1">
        <v>7.0864079319920794E-5</v>
      </c>
      <c r="D4515">
        <v>3.125E-2</v>
      </c>
      <c r="E4515">
        <v>0</v>
      </c>
      <c r="F4515">
        <v>1.7948717948717899E-2</v>
      </c>
      <c r="G4515">
        <v>9.4339622641509396E-3</v>
      </c>
      <c r="H4515">
        <v>2.6315789473684199E-2</v>
      </c>
      <c r="I4515">
        <v>8.7719298245614002E-2</v>
      </c>
      <c r="J4515" s="1">
        <v>0</v>
      </c>
      <c r="K4515" t="s">
        <v>23238</v>
      </c>
      <c r="L4515" t="s">
        <v>32274</v>
      </c>
      <c r="M4515" t="s">
        <v>32275</v>
      </c>
    </row>
    <row r="4516" spans="1:13">
      <c r="A4516" s="1" t="s">
        <v>6533</v>
      </c>
      <c r="B4516">
        <v>5.01081636375365E-5</v>
      </c>
      <c r="C4516" s="1">
        <v>1.6311638387199399E-4</v>
      </c>
      <c r="D4516">
        <v>0.209677419354839</v>
      </c>
      <c r="E4516">
        <v>0.119565217391304</v>
      </c>
      <c r="F4516">
        <v>0.353403141361257</v>
      </c>
      <c r="G4516">
        <v>1.35135135135135E-2</v>
      </c>
      <c r="H4516">
        <v>0.28846153846153799</v>
      </c>
      <c r="I4516">
        <v>0.214285714285714</v>
      </c>
      <c r="J4516" s="1">
        <v>0</v>
      </c>
      <c r="K4516" t="s">
        <v>23241</v>
      </c>
      <c r="L4516" t="s">
        <v>32276</v>
      </c>
      <c r="M4516" t="s">
        <v>32277</v>
      </c>
    </row>
    <row r="4517" spans="1:13">
      <c r="A4517" s="1" t="s">
        <v>6534</v>
      </c>
      <c r="B4517">
        <v>1.36380501382982E-6</v>
      </c>
      <c r="C4517" s="1">
        <v>3.3692060459670401E-5</v>
      </c>
      <c r="D4517">
        <v>0.1</v>
      </c>
      <c r="E4517" t="s">
        <v>23229</v>
      </c>
      <c r="F4517">
        <v>0.1</v>
      </c>
      <c r="G4517">
        <v>4.7619047619047603E-2</v>
      </c>
      <c r="H4517">
        <v>3.8461538461538498E-2</v>
      </c>
      <c r="I4517">
        <v>7.8571428571428598E-2</v>
      </c>
      <c r="J4517" s="1" t="s">
        <v>23229</v>
      </c>
      <c r="K4517" t="s">
        <v>23241</v>
      </c>
      <c r="L4517" t="s">
        <v>32278</v>
      </c>
      <c r="M4517" t="s">
        <v>32279</v>
      </c>
    </row>
    <row r="4518" spans="1:13">
      <c r="A4518" s="1" t="s">
        <v>6535</v>
      </c>
      <c r="B4518">
        <v>4.1849651646077602E-9</v>
      </c>
      <c r="C4518" s="1">
        <v>1.5783088792300401E-7</v>
      </c>
      <c r="D4518">
        <v>0.96428571428571397</v>
      </c>
      <c r="E4518">
        <v>0.98351648351648302</v>
      </c>
      <c r="F4518">
        <v>1</v>
      </c>
      <c r="G4518">
        <v>1</v>
      </c>
      <c r="H4518">
        <v>1</v>
      </c>
      <c r="I4518">
        <v>0.99358974358974395</v>
      </c>
      <c r="J4518" s="1">
        <v>1</v>
      </c>
      <c r="K4518" t="s">
        <v>23241</v>
      </c>
      <c r="L4518" t="s">
        <v>32280</v>
      </c>
      <c r="M4518" t="s">
        <v>32281</v>
      </c>
    </row>
    <row r="4519" spans="1:13">
      <c r="A4519" s="1" t="s">
        <v>6536</v>
      </c>
      <c r="B4519">
        <v>2.27948999971571E-6</v>
      </c>
      <c r="C4519" s="1">
        <v>6.4322220657119997E-6</v>
      </c>
      <c r="D4519">
        <v>0.94827586206896597</v>
      </c>
      <c r="E4519">
        <v>0.94117647058823495</v>
      </c>
      <c r="F4519">
        <v>0.99378881987577605</v>
      </c>
      <c r="G4519">
        <v>1</v>
      </c>
      <c r="H4519">
        <v>1</v>
      </c>
      <c r="I4519">
        <v>1</v>
      </c>
      <c r="J4519" s="1" t="s">
        <v>23229</v>
      </c>
      <c r="K4519" t="s">
        <v>23241</v>
      </c>
      <c r="L4519" t="s">
        <v>32282</v>
      </c>
      <c r="M4519" t="s">
        <v>32283</v>
      </c>
    </row>
    <row r="4520" spans="1:13">
      <c r="A4520" s="1" t="s">
        <v>6537</v>
      </c>
      <c r="B4520">
        <v>1.0046309424264901E-6</v>
      </c>
      <c r="C4520" s="1">
        <v>1.16640703622642E-6</v>
      </c>
      <c r="D4520">
        <v>0.95161290322580605</v>
      </c>
      <c r="E4520">
        <v>1</v>
      </c>
      <c r="F4520">
        <v>1</v>
      </c>
      <c r="G4520">
        <v>1</v>
      </c>
      <c r="H4520">
        <v>1</v>
      </c>
      <c r="I4520">
        <v>0.98863636363636398</v>
      </c>
      <c r="J4520" s="1">
        <v>1</v>
      </c>
      <c r="K4520" t="s">
        <v>23240</v>
      </c>
      <c r="L4520" t="s">
        <v>32284</v>
      </c>
      <c r="M4520" t="s">
        <v>32285</v>
      </c>
    </row>
    <row r="4521" spans="1:13">
      <c r="A4521" s="1" t="s">
        <v>6538</v>
      </c>
      <c r="B4521">
        <v>3.5711064191969501E-6</v>
      </c>
      <c r="C4521" s="1">
        <v>4.0410313826536699E-5</v>
      </c>
      <c r="D4521">
        <v>0</v>
      </c>
      <c r="E4521">
        <v>0</v>
      </c>
      <c r="F4521">
        <v>0.11764705882352899</v>
      </c>
      <c r="G4521">
        <v>4.1666666666666699E-2</v>
      </c>
      <c r="H4521">
        <v>6.9444444444444397E-3</v>
      </c>
      <c r="I4521">
        <v>4.0540540540540501E-2</v>
      </c>
      <c r="J4521" s="1">
        <v>0</v>
      </c>
      <c r="K4521" t="s">
        <v>23242</v>
      </c>
      <c r="L4521" t="s">
        <v>32286</v>
      </c>
      <c r="M4521" t="s">
        <v>32287</v>
      </c>
    </row>
    <row r="4522" spans="1:13">
      <c r="A4522" s="1" t="s">
        <v>6539</v>
      </c>
      <c r="B4522">
        <v>1.44272594132467E-5</v>
      </c>
      <c r="C4522" s="1">
        <v>6.0363567956025096E-7</v>
      </c>
      <c r="D4522">
        <v>0.96551724137931005</v>
      </c>
      <c r="E4522">
        <v>0.80864197530864201</v>
      </c>
      <c r="F4522">
        <v>1</v>
      </c>
      <c r="G4522">
        <v>1</v>
      </c>
      <c r="H4522">
        <v>0.99242424242424199</v>
      </c>
      <c r="I4522">
        <v>1</v>
      </c>
      <c r="J4522" s="1" t="s">
        <v>23229</v>
      </c>
      <c r="K4522" t="s">
        <v>23238</v>
      </c>
      <c r="L4522" t="s">
        <v>32288</v>
      </c>
      <c r="M4522" t="s">
        <v>32289</v>
      </c>
    </row>
    <row r="4523" spans="1:13">
      <c r="A4523" s="1" t="s">
        <v>6540</v>
      </c>
      <c r="B4523">
        <v>2.1191473118792201E-4</v>
      </c>
      <c r="C4523" s="1">
        <v>3.18498313406247E-6</v>
      </c>
      <c r="D4523">
        <v>0.2</v>
      </c>
      <c r="E4523">
        <v>0.41304347826087001</v>
      </c>
      <c r="F4523">
        <v>7.9896907216494797E-2</v>
      </c>
      <c r="G4523">
        <v>0.51851851851851805</v>
      </c>
      <c r="H4523">
        <v>4.2857142857142899E-2</v>
      </c>
      <c r="I4523">
        <v>0.104166666666667</v>
      </c>
      <c r="J4523" s="1" t="s">
        <v>23229</v>
      </c>
      <c r="K4523" t="s">
        <v>23237</v>
      </c>
      <c r="L4523" t="s">
        <v>32290</v>
      </c>
      <c r="M4523" t="s">
        <v>32291</v>
      </c>
    </row>
    <row r="4524" spans="1:13">
      <c r="A4524" s="1" t="s">
        <v>6541</v>
      </c>
      <c r="B4524">
        <v>1.5688253878473301E-4</v>
      </c>
      <c r="C4524" s="1">
        <v>1.60217937942835E-6</v>
      </c>
      <c r="D4524">
        <v>0.55000000000000004</v>
      </c>
      <c r="E4524">
        <v>0.15060240963855401</v>
      </c>
      <c r="F4524">
        <v>0.97527472527472503</v>
      </c>
      <c r="G4524">
        <v>0.96666666666666701</v>
      </c>
      <c r="H4524">
        <v>0.99411764705882399</v>
      </c>
      <c r="I4524">
        <v>0.98</v>
      </c>
      <c r="J4524" s="1">
        <v>1</v>
      </c>
      <c r="K4524" t="s">
        <v>23237</v>
      </c>
      <c r="L4524" t="s">
        <v>32292</v>
      </c>
      <c r="M4524" t="s">
        <v>32293</v>
      </c>
    </row>
    <row r="4525" spans="1:13">
      <c r="A4525" s="1" t="s">
        <v>6542</v>
      </c>
      <c r="B4525">
        <v>7.8955632709238398E-7</v>
      </c>
      <c r="C4525" s="1">
        <v>6.1092867230042394E-5</v>
      </c>
      <c r="D4525">
        <v>0</v>
      </c>
      <c r="E4525">
        <v>0</v>
      </c>
      <c r="F4525">
        <v>4.71698113207547E-2</v>
      </c>
      <c r="G4525">
        <v>2.32558139534884E-2</v>
      </c>
      <c r="H4525">
        <v>0.1</v>
      </c>
      <c r="I4525">
        <v>2.1126760563380299E-2</v>
      </c>
      <c r="J4525" s="1">
        <v>0</v>
      </c>
      <c r="K4525" t="s">
        <v>23238</v>
      </c>
      <c r="L4525" t="s">
        <v>32294</v>
      </c>
      <c r="M4525" t="s">
        <v>32295</v>
      </c>
    </row>
    <row r="4526" spans="1:13">
      <c r="A4526" s="1" t="s">
        <v>6543</v>
      </c>
      <c r="B4526">
        <v>1.23751104474965E-6</v>
      </c>
      <c r="C4526" s="1">
        <v>5.7326886869191196E-9</v>
      </c>
      <c r="D4526">
        <v>0.97826086956521696</v>
      </c>
      <c r="E4526">
        <v>0.99450549450549497</v>
      </c>
      <c r="F4526">
        <v>1</v>
      </c>
      <c r="G4526">
        <v>1</v>
      </c>
      <c r="H4526">
        <v>1</v>
      </c>
      <c r="I4526">
        <v>1</v>
      </c>
      <c r="J4526" s="1">
        <v>1</v>
      </c>
      <c r="K4526" t="s">
        <v>23237</v>
      </c>
      <c r="L4526" t="s">
        <v>32296</v>
      </c>
      <c r="M4526" t="s">
        <v>32297</v>
      </c>
    </row>
    <row r="4527" spans="1:13">
      <c r="A4527" s="1" t="s">
        <v>6544</v>
      </c>
      <c r="B4527">
        <v>2.0186785145554399E-5</v>
      </c>
      <c r="C4527" s="1">
        <v>3.4194416581709401E-6</v>
      </c>
      <c r="D4527">
        <v>0.82692307692307698</v>
      </c>
      <c r="E4527">
        <v>0.96951219512195097</v>
      </c>
      <c r="F4527">
        <v>1</v>
      </c>
      <c r="G4527">
        <v>0.98245614035087703</v>
      </c>
      <c r="H4527">
        <v>0.97777777777777797</v>
      </c>
      <c r="I4527">
        <v>1</v>
      </c>
      <c r="J4527" s="1">
        <v>1</v>
      </c>
      <c r="K4527" t="s">
        <v>23238</v>
      </c>
      <c r="L4527" t="s">
        <v>32298</v>
      </c>
      <c r="M4527" t="s">
        <v>32299</v>
      </c>
    </row>
    <row r="4528" spans="1:13">
      <c r="A4528" s="1" t="s">
        <v>6545</v>
      </c>
      <c r="B4528">
        <v>2.1537922645651301E-6</v>
      </c>
      <c r="C4528" s="1">
        <v>3.4766140368743599E-6</v>
      </c>
      <c r="D4528">
        <v>1.6129032258064498E-2</v>
      </c>
      <c r="E4528">
        <v>5.5555555555555601E-3</v>
      </c>
      <c r="F4528">
        <v>3.6842105263157898E-2</v>
      </c>
      <c r="G4528">
        <v>0</v>
      </c>
      <c r="H4528">
        <v>0.125</v>
      </c>
      <c r="I4528">
        <v>1.58730158730159E-2</v>
      </c>
      <c r="J4528" s="1">
        <v>0</v>
      </c>
      <c r="K4528" t="s">
        <v>23241</v>
      </c>
      <c r="L4528" t="s">
        <v>32300</v>
      </c>
      <c r="M4528" t="s">
        <v>32301</v>
      </c>
    </row>
    <row r="4529" spans="1:13">
      <c r="A4529" s="1" t="s">
        <v>6546</v>
      </c>
      <c r="B4529">
        <v>1.6993703700234099E-6</v>
      </c>
      <c r="C4529" s="1">
        <v>7.4559846531280995E-7</v>
      </c>
      <c r="D4529">
        <v>1</v>
      </c>
      <c r="E4529">
        <v>1</v>
      </c>
      <c r="F4529">
        <v>0.97443181818181801</v>
      </c>
      <c r="G4529">
        <v>1</v>
      </c>
      <c r="H4529">
        <v>1</v>
      </c>
      <c r="I4529">
        <v>1</v>
      </c>
      <c r="J4529" s="1" t="s">
        <v>23229</v>
      </c>
      <c r="K4529" t="s">
        <v>23241</v>
      </c>
      <c r="L4529" t="s">
        <v>32302</v>
      </c>
      <c r="M4529" t="s">
        <v>32303</v>
      </c>
    </row>
    <row r="4530" spans="1:13">
      <c r="A4530" s="1" t="s">
        <v>6547</v>
      </c>
      <c r="B4530">
        <v>2.92348780156155E-8</v>
      </c>
      <c r="C4530" s="1">
        <v>4.7639249604912198E-7</v>
      </c>
      <c r="D4530">
        <v>6.6666666666666693E-2</v>
      </c>
      <c r="E4530">
        <v>8.9743589743589702E-2</v>
      </c>
      <c r="F4530">
        <v>8.9285714285714298E-3</v>
      </c>
      <c r="G4530">
        <v>0.13793103448275901</v>
      </c>
      <c r="H4530">
        <v>0</v>
      </c>
      <c r="I4530">
        <v>7.1428571428571397E-2</v>
      </c>
      <c r="J4530" s="1">
        <v>0</v>
      </c>
      <c r="K4530" t="s">
        <v>23238</v>
      </c>
      <c r="L4530" t="s">
        <v>32304</v>
      </c>
      <c r="M4530" t="s">
        <v>32305</v>
      </c>
    </row>
    <row r="4531" spans="1:13">
      <c r="A4531" s="1" t="s">
        <v>6548</v>
      </c>
      <c r="B4531">
        <v>9.0129945131945601E-7</v>
      </c>
      <c r="C4531" s="1">
        <v>3.4295184328482699E-6</v>
      </c>
      <c r="D4531">
        <v>0.98275862068965503</v>
      </c>
      <c r="E4531">
        <v>0.99425287356321801</v>
      </c>
      <c r="F4531">
        <v>0.944148936170213</v>
      </c>
      <c r="G4531">
        <v>1</v>
      </c>
      <c r="H4531">
        <v>1</v>
      </c>
      <c r="I4531">
        <v>0.98333333333333295</v>
      </c>
      <c r="J4531" s="1">
        <v>1</v>
      </c>
      <c r="K4531" t="s">
        <v>23240</v>
      </c>
      <c r="L4531" t="s">
        <v>32306</v>
      </c>
      <c r="M4531" t="s">
        <v>32307</v>
      </c>
    </row>
    <row r="4532" spans="1:13">
      <c r="A4532" s="1" t="s">
        <v>6549</v>
      </c>
      <c r="B4532">
        <v>3.77957344755648E-6</v>
      </c>
      <c r="C4532" s="1">
        <v>6.6735386084250598E-6</v>
      </c>
      <c r="D4532">
        <v>0.20833333333333301</v>
      </c>
      <c r="E4532">
        <v>1.7045454545454499E-2</v>
      </c>
      <c r="F4532">
        <v>0.11607142857142901</v>
      </c>
      <c r="G4532">
        <v>0</v>
      </c>
      <c r="H4532">
        <v>0.266666666666667</v>
      </c>
      <c r="I4532">
        <v>5.7692307692307702E-2</v>
      </c>
      <c r="J4532" s="1">
        <v>0</v>
      </c>
      <c r="K4532" t="s">
        <v>23240</v>
      </c>
      <c r="L4532" t="s">
        <v>32308</v>
      </c>
      <c r="M4532" t="s">
        <v>32309</v>
      </c>
    </row>
    <row r="4533" spans="1:13">
      <c r="A4533" s="1" t="s">
        <v>6550</v>
      </c>
      <c r="B4533">
        <v>1.26851845451431E-5</v>
      </c>
      <c r="C4533" s="1">
        <v>6.5064154491592097E-7</v>
      </c>
      <c r="D4533">
        <v>0.98333333333333328</v>
      </c>
      <c r="E4533">
        <v>0.88953488372093004</v>
      </c>
      <c r="F4533">
        <v>1</v>
      </c>
      <c r="G4533">
        <v>1</v>
      </c>
      <c r="H4533">
        <v>0.99230769230769234</v>
      </c>
      <c r="I4533">
        <v>1</v>
      </c>
      <c r="J4533" s="1">
        <v>1</v>
      </c>
      <c r="K4533" t="s">
        <v>23246</v>
      </c>
      <c r="L4533" t="s">
        <v>32310</v>
      </c>
      <c r="M4533" t="s">
        <v>32311</v>
      </c>
    </row>
    <row r="4534" spans="1:13">
      <c r="A4534" s="1" t="s">
        <v>6551</v>
      </c>
      <c r="B4534">
        <v>6.9086274750888301E-6</v>
      </c>
      <c r="C4534" s="1">
        <v>9.9698846224872408E-6</v>
      </c>
      <c r="D4534">
        <v>0.95652173913043503</v>
      </c>
      <c r="E4534">
        <v>0.84459459459459496</v>
      </c>
      <c r="F4534">
        <v>0.96103896103896103</v>
      </c>
      <c r="G4534">
        <v>0.77631578947368396</v>
      </c>
      <c r="H4534">
        <v>0.87903225806451601</v>
      </c>
      <c r="I4534">
        <v>0.59166666666666701</v>
      </c>
      <c r="J4534" s="1">
        <v>1</v>
      </c>
      <c r="K4534" t="s">
        <v>23238</v>
      </c>
      <c r="L4534" t="s">
        <v>32312</v>
      </c>
      <c r="M4534" t="s">
        <v>32313</v>
      </c>
    </row>
    <row r="4535" spans="1:13">
      <c r="A4535" s="1" t="s">
        <v>6552</v>
      </c>
      <c r="B4535">
        <v>3.0611691247025298E-6</v>
      </c>
      <c r="C4535" s="1">
        <v>2.1739933124551301E-8</v>
      </c>
      <c r="D4535">
        <v>0</v>
      </c>
      <c r="E4535">
        <v>5.4347826086956503E-3</v>
      </c>
      <c r="F4535">
        <v>2.6315789473684201E-3</v>
      </c>
      <c r="G4535">
        <v>0</v>
      </c>
      <c r="H4535">
        <v>0</v>
      </c>
      <c r="I4535">
        <v>0</v>
      </c>
      <c r="J4535" s="1">
        <v>0</v>
      </c>
      <c r="K4535" t="s">
        <v>23239</v>
      </c>
      <c r="L4535" t="s">
        <v>32314</v>
      </c>
      <c r="M4535" t="s">
        <v>32315</v>
      </c>
    </row>
    <row r="4536" spans="1:13">
      <c r="A4536" s="1" t="s">
        <v>6553</v>
      </c>
      <c r="B4536">
        <v>1.5796553580026999E-9</v>
      </c>
      <c r="C4536" s="1">
        <v>3.8348025573393198E-10</v>
      </c>
      <c r="D4536">
        <v>1</v>
      </c>
      <c r="E4536">
        <v>0.99418604651162801</v>
      </c>
      <c r="F4536">
        <v>1</v>
      </c>
      <c r="G4536">
        <v>1</v>
      </c>
      <c r="H4536">
        <v>1</v>
      </c>
      <c r="I4536">
        <v>0.98936170212765995</v>
      </c>
      <c r="J4536" s="1">
        <v>0</v>
      </c>
      <c r="K4536" t="s">
        <v>23237</v>
      </c>
      <c r="L4536" t="s">
        <v>32316</v>
      </c>
      <c r="M4536" t="s">
        <v>32317</v>
      </c>
    </row>
    <row r="4537" spans="1:13">
      <c r="A4537" s="1" t="s">
        <v>6554</v>
      </c>
      <c r="B4537">
        <v>7.2152774164654905E-8</v>
      </c>
      <c r="C4537" s="1">
        <v>8.1925848514796099E-8</v>
      </c>
      <c r="D4537">
        <v>1</v>
      </c>
      <c r="E4537">
        <v>1</v>
      </c>
      <c r="F4537">
        <v>0.99637681159420299</v>
      </c>
      <c r="G4537">
        <v>1</v>
      </c>
      <c r="H4537">
        <v>1</v>
      </c>
      <c r="I4537">
        <v>0.99180327868852503</v>
      </c>
      <c r="J4537" s="1">
        <v>0</v>
      </c>
      <c r="K4537" t="s">
        <v>23238</v>
      </c>
      <c r="L4537" t="s">
        <v>32318</v>
      </c>
      <c r="M4537" t="s">
        <v>32319</v>
      </c>
    </row>
    <row r="4538" spans="1:13">
      <c r="A4538" s="1" t="s">
        <v>6555</v>
      </c>
      <c r="B4538">
        <v>1.5706067354048899E-8</v>
      </c>
      <c r="C4538" s="1">
        <v>8.8358125591367603E-9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1.6129032258064498E-2</v>
      </c>
      <c r="J4538" s="1">
        <v>0.9</v>
      </c>
      <c r="K4538" t="s">
        <v>23241</v>
      </c>
      <c r="L4538" t="s">
        <v>32320</v>
      </c>
      <c r="M4538" t="s">
        <v>32321</v>
      </c>
    </row>
    <row r="4539" spans="1:13">
      <c r="A4539" s="1" t="s">
        <v>6556</v>
      </c>
      <c r="B4539">
        <v>2.0312750708920501E-7</v>
      </c>
      <c r="C4539" s="1">
        <v>1.38693591265676E-6</v>
      </c>
      <c r="D4539">
        <v>0</v>
      </c>
      <c r="E4539">
        <v>6.17283950617284E-3</v>
      </c>
      <c r="F4539">
        <v>3.6516853932584303E-2</v>
      </c>
      <c r="G4539">
        <v>0</v>
      </c>
      <c r="H4539">
        <v>0</v>
      </c>
      <c r="I4539">
        <v>8.7719298245613996E-3</v>
      </c>
      <c r="J4539" s="1">
        <v>0</v>
      </c>
      <c r="K4539" t="s">
        <v>23239</v>
      </c>
      <c r="L4539" t="s">
        <v>32322</v>
      </c>
      <c r="M4539" t="s">
        <v>32323</v>
      </c>
    </row>
    <row r="4540" spans="1:13">
      <c r="A4540" s="1" t="s">
        <v>6557</v>
      </c>
      <c r="B4540">
        <v>3.5691806611185402E-8</v>
      </c>
      <c r="C4540" s="1">
        <v>2.4733462554903299E-6</v>
      </c>
      <c r="D4540">
        <v>0.83333333333333304</v>
      </c>
      <c r="E4540">
        <v>0.75</v>
      </c>
      <c r="F4540">
        <v>0.56774193548387097</v>
      </c>
      <c r="G4540">
        <v>0.97826086956521696</v>
      </c>
      <c r="H4540">
        <v>0.84722222222222199</v>
      </c>
      <c r="I4540">
        <v>1</v>
      </c>
      <c r="J4540" s="1">
        <v>1</v>
      </c>
      <c r="K4540" t="s">
        <v>23241</v>
      </c>
      <c r="L4540" t="s">
        <v>32324</v>
      </c>
      <c r="M4540" t="s">
        <v>32325</v>
      </c>
    </row>
    <row r="4541" spans="1:13">
      <c r="A4541" s="1" t="s">
        <v>6558</v>
      </c>
      <c r="B4541">
        <v>3.29370909244966E-8</v>
      </c>
      <c r="C4541" s="1">
        <v>6.3870890888539799E-6</v>
      </c>
      <c r="D4541">
        <v>1</v>
      </c>
      <c r="E4541">
        <v>0.99473684210526303</v>
      </c>
      <c r="F4541">
        <v>1</v>
      </c>
      <c r="G4541">
        <v>1</v>
      </c>
      <c r="H4541">
        <v>0.98148148148148195</v>
      </c>
      <c r="I4541">
        <v>0.967741935483871</v>
      </c>
      <c r="J4541" s="1">
        <v>1</v>
      </c>
      <c r="K4541" t="s">
        <v>23237</v>
      </c>
      <c r="L4541" t="s">
        <v>32326</v>
      </c>
      <c r="M4541" t="s">
        <v>32327</v>
      </c>
    </row>
    <row r="4542" spans="1:13">
      <c r="A4542" s="1" t="s">
        <v>6559</v>
      </c>
      <c r="B4542">
        <v>1.72305056426159E-4</v>
      </c>
      <c r="C4542" s="1">
        <v>3.28571604034075E-8</v>
      </c>
      <c r="D4542">
        <v>0.82692307692307698</v>
      </c>
      <c r="E4542">
        <v>0.75</v>
      </c>
      <c r="F4542">
        <v>0.80373831775700899</v>
      </c>
      <c r="G4542">
        <v>0.91489361702127703</v>
      </c>
      <c r="H4542">
        <v>0.45833333333333298</v>
      </c>
      <c r="I4542">
        <v>0.83707865168539297</v>
      </c>
      <c r="J4542" s="1">
        <v>0.6875</v>
      </c>
      <c r="K4542" t="s">
        <v>23240</v>
      </c>
      <c r="L4542" t="s">
        <v>32328</v>
      </c>
      <c r="M4542" t="s">
        <v>32329</v>
      </c>
    </row>
    <row r="4543" spans="1:13">
      <c r="A4543" s="1" t="s">
        <v>6560</v>
      </c>
      <c r="B4543">
        <v>1.7633297556507899E-4</v>
      </c>
      <c r="C4543" s="1">
        <v>1.0215681749455E-4</v>
      </c>
      <c r="D4543">
        <v>0.75</v>
      </c>
      <c r="E4543">
        <v>0.96875</v>
      </c>
      <c r="F4543">
        <v>0.81025641025641004</v>
      </c>
      <c r="G4543">
        <v>0.568965517241379</v>
      </c>
      <c r="H4543">
        <v>0.80263157894736803</v>
      </c>
      <c r="I4543">
        <v>0.66532258064516103</v>
      </c>
      <c r="J4543" s="1">
        <v>1</v>
      </c>
      <c r="K4543" t="s">
        <v>23238</v>
      </c>
      <c r="L4543" t="s">
        <v>32330</v>
      </c>
      <c r="M4543" t="s">
        <v>32331</v>
      </c>
    </row>
    <row r="4544" spans="1:13">
      <c r="A4544" s="1" t="s">
        <v>6561</v>
      </c>
      <c r="B4544">
        <v>7.2299576283192505E-4</v>
      </c>
      <c r="C4544" s="1">
        <v>1.55991965555238E-4</v>
      </c>
      <c r="D4544">
        <v>0.1875</v>
      </c>
      <c r="E4544">
        <v>0.14044943820224701</v>
      </c>
      <c r="F4544">
        <v>0.44350282485875703</v>
      </c>
      <c r="G4544">
        <v>0.83333333333333304</v>
      </c>
      <c r="H4544">
        <v>0.61666666666666703</v>
      </c>
      <c r="I4544">
        <v>0.51851851851851805</v>
      </c>
      <c r="J4544" s="1">
        <v>0</v>
      </c>
      <c r="K4544" t="s">
        <v>23239</v>
      </c>
      <c r="L4544" t="s">
        <v>32332</v>
      </c>
      <c r="M4544" t="s">
        <v>32333</v>
      </c>
    </row>
    <row r="4545" spans="1:13">
      <c r="A4545" s="1" t="s">
        <v>6562</v>
      </c>
      <c r="B4545">
        <v>7.3602544979219499E-7</v>
      </c>
      <c r="C4545" s="1">
        <v>4.6356716583152502E-6</v>
      </c>
      <c r="D4545">
        <v>1</v>
      </c>
      <c r="E4545">
        <v>1</v>
      </c>
      <c r="F4545">
        <v>0.99702380952380998</v>
      </c>
      <c r="G4545">
        <v>1</v>
      </c>
      <c r="H4545">
        <v>0.89873417721519</v>
      </c>
      <c r="I4545">
        <v>0.98387096774193505</v>
      </c>
      <c r="J4545" s="1">
        <v>1</v>
      </c>
      <c r="K4545" t="s">
        <v>23241</v>
      </c>
      <c r="L4545" t="s">
        <v>32334</v>
      </c>
      <c r="M4545" t="s">
        <v>32335</v>
      </c>
    </row>
    <row r="4546" spans="1:13">
      <c r="A4546" s="1" t="s">
        <v>6563</v>
      </c>
      <c r="B4546">
        <v>7.1956241890208503E-6</v>
      </c>
      <c r="C4546" s="1">
        <v>6.1608849274428098E-9</v>
      </c>
      <c r="D4546">
        <v>0.12068965517241401</v>
      </c>
      <c r="E4546">
        <v>0.156626506024096</v>
      </c>
      <c r="F4546">
        <v>3.40136054421769E-3</v>
      </c>
      <c r="G4546">
        <v>2.5000000000000001E-2</v>
      </c>
      <c r="H4546">
        <v>0</v>
      </c>
      <c r="I4546">
        <v>0.03</v>
      </c>
      <c r="J4546" s="1" t="s">
        <v>23229</v>
      </c>
      <c r="K4546" t="s">
        <v>23237</v>
      </c>
      <c r="L4546" t="s">
        <v>32336</v>
      </c>
      <c r="M4546" t="s">
        <v>32337</v>
      </c>
    </row>
    <row r="4547" spans="1:13">
      <c r="A4547" s="1" t="s">
        <v>6564</v>
      </c>
      <c r="B4547">
        <v>8.7083479985107003E-7</v>
      </c>
      <c r="C4547" s="1">
        <v>1.5722219661408E-5</v>
      </c>
      <c r="D4547">
        <v>0</v>
      </c>
      <c r="E4547">
        <v>6.0975609756097598E-3</v>
      </c>
      <c r="F4547">
        <v>0</v>
      </c>
      <c r="G4547">
        <v>0.25806451612903197</v>
      </c>
      <c r="H4547">
        <v>2.7027027027027001E-2</v>
      </c>
      <c r="I4547">
        <v>0.308823529411765</v>
      </c>
      <c r="J4547" s="1">
        <v>0</v>
      </c>
      <c r="K4547" t="s">
        <v>23241</v>
      </c>
      <c r="L4547" t="s">
        <v>32338</v>
      </c>
      <c r="M4547" t="s">
        <v>32339</v>
      </c>
    </row>
    <row r="4548" spans="1:13">
      <c r="A4548" s="1" t="s">
        <v>6565</v>
      </c>
      <c r="B4548">
        <v>1.3460698589340601E-5</v>
      </c>
      <c r="C4548" s="1">
        <v>8.7294332411813999E-7</v>
      </c>
      <c r="D4548">
        <v>0.67500000000000004</v>
      </c>
      <c r="E4548">
        <v>0.19607843137254899</v>
      </c>
      <c r="F4548">
        <v>3.2608695652173898E-2</v>
      </c>
      <c r="G4548">
        <v>0</v>
      </c>
      <c r="H4548">
        <v>0</v>
      </c>
      <c r="I4548">
        <v>0</v>
      </c>
      <c r="J4548" s="1">
        <v>0</v>
      </c>
      <c r="K4548" t="s">
        <v>23241</v>
      </c>
      <c r="L4548" t="s">
        <v>32340</v>
      </c>
      <c r="M4548" t="s">
        <v>32341</v>
      </c>
    </row>
    <row r="4549" spans="1:13">
      <c r="A4549" s="1" t="s">
        <v>6566</v>
      </c>
      <c r="B4549">
        <v>3.0826634284425502E-6</v>
      </c>
      <c r="C4549" s="1">
        <v>1.7261064207952899E-6</v>
      </c>
      <c r="D4549">
        <v>0</v>
      </c>
      <c r="E4549">
        <v>0.24431818181818199</v>
      </c>
      <c r="F4549">
        <v>0</v>
      </c>
      <c r="G4549">
        <v>0</v>
      </c>
      <c r="H4549">
        <v>0</v>
      </c>
      <c r="I4549">
        <v>0</v>
      </c>
      <c r="J4549" s="1">
        <v>0</v>
      </c>
      <c r="K4549" t="s">
        <v>23239</v>
      </c>
      <c r="L4549" t="s">
        <v>32342</v>
      </c>
      <c r="M4549" t="s">
        <v>32343</v>
      </c>
    </row>
    <row r="4550" spans="1:13">
      <c r="A4550" s="1" t="s">
        <v>6567</v>
      </c>
      <c r="B4550">
        <v>1.16135596891928E-4</v>
      </c>
      <c r="C4550" s="1">
        <v>6.31369080560469E-5</v>
      </c>
      <c r="D4550">
        <v>0.64</v>
      </c>
      <c r="E4550">
        <v>0.82530120481927705</v>
      </c>
      <c r="F4550">
        <v>0.72695035460992896</v>
      </c>
      <c r="G4550">
        <v>5.3571428571428603E-2</v>
      </c>
      <c r="H4550">
        <v>0.67901234567901203</v>
      </c>
      <c r="I4550">
        <v>0.28846153846153799</v>
      </c>
      <c r="J4550" s="1">
        <v>5.5555555555555601E-2</v>
      </c>
      <c r="K4550" t="s">
        <v>23238</v>
      </c>
      <c r="L4550" t="s">
        <v>32344</v>
      </c>
      <c r="M4550" t="s">
        <v>32345</v>
      </c>
    </row>
    <row r="4551" spans="1:13">
      <c r="A4551" s="1" t="s">
        <v>6568</v>
      </c>
      <c r="B4551">
        <v>1.2150514169277399E-3</v>
      </c>
      <c r="C4551" s="1">
        <v>1.1076645864935699E-4</v>
      </c>
      <c r="D4551">
        <v>1.6129032258064498E-2</v>
      </c>
      <c r="E4551">
        <v>0.58988764044943798</v>
      </c>
      <c r="F4551">
        <v>2.60416666666667E-3</v>
      </c>
      <c r="G4551">
        <v>0</v>
      </c>
      <c r="H4551">
        <v>0</v>
      </c>
      <c r="I4551">
        <v>0</v>
      </c>
      <c r="J4551" s="1">
        <v>0</v>
      </c>
      <c r="K4551" t="s">
        <v>23238</v>
      </c>
      <c r="L4551" t="s">
        <v>32346</v>
      </c>
      <c r="M4551" t="s">
        <v>32347</v>
      </c>
    </row>
    <row r="4552" spans="1:13">
      <c r="A4552" s="1" t="s">
        <v>6569</v>
      </c>
      <c r="B4552">
        <v>4.6632152453870298E-5</v>
      </c>
      <c r="C4552" s="1">
        <v>6.8563257148290699E-5</v>
      </c>
      <c r="D4552">
        <v>3.2258064516128997E-2</v>
      </c>
      <c r="E4552">
        <v>1.7857142857142901E-2</v>
      </c>
      <c r="F4552">
        <v>0.25833333333333303</v>
      </c>
      <c r="G4552">
        <v>7.1428571428571397E-2</v>
      </c>
      <c r="H4552">
        <v>1.4084507042253501E-2</v>
      </c>
      <c r="I4552">
        <v>0.22289156626505999</v>
      </c>
      <c r="J4552" s="1" t="s">
        <v>23229</v>
      </c>
      <c r="K4552" t="s">
        <v>23242</v>
      </c>
      <c r="L4552" t="s">
        <v>32348</v>
      </c>
      <c r="M4552" t="s">
        <v>32349</v>
      </c>
    </row>
    <row r="4553" spans="1:13">
      <c r="A4553" s="1" t="s">
        <v>6570</v>
      </c>
      <c r="B4553">
        <v>1.1156945826810599E-9</v>
      </c>
      <c r="C4553" s="1">
        <v>1.53452862466589E-5</v>
      </c>
      <c r="D4553">
        <v>1</v>
      </c>
      <c r="E4553">
        <v>1</v>
      </c>
      <c r="F4553">
        <v>1</v>
      </c>
      <c r="G4553">
        <v>1</v>
      </c>
      <c r="H4553">
        <v>0.98039215686274495</v>
      </c>
      <c r="I4553">
        <v>1</v>
      </c>
      <c r="J4553" s="1">
        <v>0</v>
      </c>
      <c r="K4553" t="s">
        <v>23241</v>
      </c>
      <c r="L4553" t="s">
        <v>32350</v>
      </c>
      <c r="M4553" t="s">
        <v>32351</v>
      </c>
    </row>
    <row r="4554" spans="1:13">
      <c r="A4554" s="1" t="s">
        <v>6571</v>
      </c>
      <c r="B4554">
        <v>3.1234772496360801E-4</v>
      </c>
      <c r="C4554" s="1">
        <v>1.12971354436628E-5</v>
      </c>
      <c r="D4554">
        <v>0.28571428571428598</v>
      </c>
      <c r="E4554">
        <v>0.837662337662338</v>
      </c>
      <c r="F4554">
        <v>0.74025974025973995</v>
      </c>
      <c r="G4554">
        <v>0.18</v>
      </c>
      <c r="H4554">
        <v>0.99305555555555602</v>
      </c>
      <c r="I4554">
        <v>0.5</v>
      </c>
      <c r="J4554" s="1" t="s">
        <v>23229</v>
      </c>
      <c r="K4554" t="s">
        <v>23238</v>
      </c>
      <c r="L4554" t="s">
        <v>32352</v>
      </c>
      <c r="M4554" t="s">
        <v>32353</v>
      </c>
    </row>
    <row r="4555" spans="1:13">
      <c r="A4555" s="1" t="s">
        <v>6572</v>
      </c>
      <c r="B4555">
        <v>6.9189607596382905E-8</v>
      </c>
      <c r="C4555" s="1">
        <v>2.8995806096260301E-5</v>
      </c>
      <c r="D4555">
        <v>0.98148148148148195</v>
      </c>
      <c r="E4555">
        <v>0.98979591836734704</v>
      </c>
      <c r="F4555">
        <v>1</v>
      </c>
      <c r="G4555">
        <v>0.43421052631578899</v>
      </c>
      <c r="H4555">
        <v>1</v>
      </c>
      <c r="I4555">
        <v>0.75510204081632604</v>
      </c>
      <c r="J4555" s="1">
        <v>1</v>
      </c>
      <c r="K4555" t="s">
        <v>23237</v>
      </c>
      <c r="L4555" t="s">
        <v>32354</v>
      </c>
      <c r="M4555" t="s">
        <v>32355</v>
      </c>
    </row>
    <row r="4556" spans="1:13">
      <c r="A4556" s="1" t="s">
        <v>6573</v>
      </c>
      <c r="B4556">
        <v>1.7010160824901301E-6</v>
      </c>
      <c r="C4556" s="1">
        <v>3.9201725116211903E-6</v>
      </c>
      <c r="D4556">
        <v>0</v>
      </c>
      <c r="E4556">
        <v>6.2500000000000003E-3</v>
      </c>
      <c r="F4556">
        <v>8.9743589743589702E-2</v>
      </c>
      <c r="G4556">
        <v>0</v>
      </c>
      <c r="H4556">
        <v>5.6451612903225798E-2</v>
      </c>
      <c r="I4556">
        <v>0</v>
      </c>
      <c r="J4556" s="1">
        <v>0</v>
      </c>
      <c r="K4556" t="s">
        <v>23241</v>
      </c>
      <c r="L4556" t="s">
        <v>32356</v>
      </c>
      <c r="M4556" t="s">
        <v>32357</v>
      </c>
    </row>
    <row r="4557" spans="1:13">
      <c r="A4557" s="1" t="s">
        <v>6574</v>
      </c>
      <c r="B4557">
        <v>4.5301791322727301E-5</v>
      </c>
      <c r="C4557" s="1">
        <v>1.02707324545904E-4</v>
      </c>
      <c r="D4557">
        <v>0</v>
      </c>
      <c r="E4557">
        <v>0</v>
      </c>
      <c r="F4557">
        <v>0.16666666666666699</v>
      </c>
      <c r="G4557">
        <v>1.7543859649122799E-2</v>
      </c>
      <c r="H4557">
        <v>9.1743119266055103E-3</v>
      </c>
      <c r="I4557">
        <v>8.2644628099173608E-3</v>
      </c>
      <c r="J4557" s="1" t="s">
        <v>23229</v>
      </c>
      <c r="K4557" t="s">
        <v>23238</v>
      </c>
      <c r="L4557" t="s">
        <v>32358</v>
      </c>
      <c r="M4557" t="s">
        <v>32359</v>
      </c>
    </row>
    <row r="4558" spans="1:13">
      <c r="A4558" s="1" t="s">
        <v>6575</v>
      </c>
      <c r="B4558">
        <v>0</v>
      </c>
      <c r="C4558" s="1">
        <v>0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 s="1">
        <v>0.63636363636363602</v>
      </c>
      <c r="K4558" t="s">
        <v>23238</v>
      </c>
      <c r="L4558" t="s">
        <v>32360</v>
      </c>
      <c r="M4558" t="s">
        <v>32361</v>
      </c>
    </row>
    <row r="4559" spans="1:13">
      <c r="A4559" s="1" t="s">
        <v>6576</v>
      </c>
      <c r="B4559">
        <v>4.5631697434122203E-6</v>
      </c>
      <c r="C4559" s="1">
        <v>5.9868518970067899E-9</v>
      </c>
      <c r="D4559">
        <v>0</v>
      </c>
      <c r="E4559">
        <v>3.37837837837838E-2</v>
      </c>
      <c r="F4559">
        <v>3.7878787878787901E-2</v>
      </c>
      <c r="G4559">
        <v>0</v>
      </c>
      <c r="H4559">
        <v>0</v>
      </c>
      <c r="I4559">
        <v>0</v>
      </c>
      <c r="J4559" s="1">
        <v>0</v>
      </c>
      <c r="K4559" t="s">
        <v>23238</v>
      </c>
      <c r="L4559" t="s">
        <v>32362</v>
      </c>
      <c r="M4559" t="s">
        <v>32363</v>
      </c>
    </row>
    <row r="4560" spans="1:13">
      <c r="A4560" s="1" t="s">
        <v>6577</v>
      </c>
      <c r="B4560">
        <v>4.03638463035171E-5</v>
      </c>
      <c r="C4560" s="1">
        <v>6.0620847655723296E-6</v>
      </c>
      <c r="D4560">
        <v>0</v>
      </c>
      <c r="E4560">
        <v>0.36764705882352899</v>
      </c>
      <c r="F4560">
        <v>0</v>
      </c>
      <c r="G4560">
        <v>0</v>
      </c>
      <c r="H4560">
        <v>0</v>
      </c>
      <c r="I4560">
        <v>0</v>
      </c>
      <c r="J4560" s="1" t="s">
        <v>23229</v>
      </c>
      <c r="K4560" t="s">
        <v>23241</v>
      </c>
      <c r="L4560" t="s">
        <v>32364</v>
      </c>
      <c r="M4560" t="s">
        <v>32365</v>
      </c>
    </row>
    <row r="4561" spans="1:13">
      <c r="A4561" s="1" t="s">
        <v>6578</v>
      </c>
      <c r="B4561">
        <v>6.3446444629051097E-6</v>
      </c>
      <c r="C4561" s="1">
        <v>2.7305462964792002E-5</v>
      </c>
      <c r="D4561">
        <v>0</v>
      </c>
      <c r="E4561">
        <v>5.6179775280898901E-3</v>
      </c>
      <c r="F4561">
        <v>0.134615384615385</v>
      </c>
      <c r="G4561">
        <v>0</v>
      </c>
      <c r="H4561">
        <v>3.6144578313252997E-2</v>
      </c>
      <c r="I4561">
        <v>8.1967213114754103E-3</v>
      </c>
      <c r="J4561" s="1">
        <v>9.0909090909090898E-2</v>
      </c>
      <c r="K4561" t="s">
        <v>23240</v>
      </c>
      <c r="L4561" t="s">
        <v>32366</v>
      </c>
      <c r="M4561" t="s">
        <v>32367</v>
      </c>
    </row>
    <row r="4562" spans="1:13">
      <c r="A4562" s="1" t="s">
        <v>6579</v>
      </c>
      <c r="B4562">
        <v>4.7682484929957699E-6</v>
      </c>
      <c r="C4562" s="1">
        <v>3.4003674519369098E-8</v>
      </c>
      <c r="D4562">
        <v>0.12962962962963001</v>
      </c>
      <c r="E4562">
        <v>1.1111111111111099E-2</v>
      </c>
      <c r="F4562">
        <v>7.03125E-2</v>
      </c>
      <c r="G4562">
        <v>5.6603773584905703E-2</v>
      </c>
      <c r="H4562">
        <v>0.12037037037037</v>
      </c>
      <c r="I4562">
        <v>8.4745762711864403E-2</v>
      </c>
      <c r="J4562" s="1">
        <v>4.5454545454545497E-2</v>
      </c>
      <c r="K4562" t="s">
        <v>23241</v>
      </c>
      <c r="L4562" t="s">
        <v>32368</v>
      </c>
      <c r="M4562" t="s">
        <v>32369</v>
      </c>
    </row>
    <row r="4563" spans="1:13">
      <c r="A4563" s="1" t="s">
        <v>6580</v>
      </c>
      <c r="B4563">
        <v>8.1621830108651695E-5</v>
      </c>
      <c r="C4563" s="1">
        <v>7.3638068990279704E-7</v>
      </c>
      <c r="D4563">
        <v>0.984375</v>
      </c>
      <c r="E4563">
        <v>0.85638297872340396</v>
      </c>
      <c r="F4563">
        <v>1</v>
      </c>
      <c r="G4563">
        <v>1</v>
      </c>
      <c r="H4563">
        <v>1</v>
      </c>
      <c r="I4563">
        <v>0.9921875</v>
      </c>
      <c r="J4563" s="1">
        <v>1</v>
      </c>
      <c r="K4563" t="s">
        <v>23244</v>
      </c>
      <c r="L4563" t="s">
        <v>32370</v>
      </c>
      <c r="M4563" t="s">
        <v>32371</v>
      </c>
    </row>
    <row r="4564" spans="1:13">
      <c r="A4564" s="1" t="s">
        <v>6581</v>
      </c>
      <c r="B4564">
        <v>2.2288020161209299E-6</v>
      </c>
      <c r="C4564" s="1">
        <v>3.04049661641797E-5</v>
      </c>
      <c r="D4564">
        <v>0</v>
      </c>
      <c r="E4564">
        <v>0</v>
      </c>
      <c r="F4564">
        <v>0</v>
      </c>
      <c r="G4564">
        <v>1.21951219512195E-2</v>
      </c>
      <c r="H4564">
        <v>4.5454545454545497E-2</v>
      </c>
      <c r="I4564">
        <v>6.3291139240506302E-3</v>
      </c>
      <c r="J4564" s="1">
        <v>4.5454545454545497E-2</v>
      </c>
      <c r="K4564" t="s">
        <v>23238</v>
      </c>
      <c r="L4564" t="s">
        <v>32372</v>
      </c>
      <c r="M4564" t="s">
        <v>32373</v>
      </c>
    </row>
    <row r="4565" spans="1:13">
      <c r="A4565" s="1" t="s">
        <v>6582</v>
      </c>
      <c r="B4565">
        <v>5.7226140970143496E-7</v>
      </c>
      <c r="C4565" s="1">
        <v>1.45659536218883E-6</v>
      </c>
      <c r="D4565">
        <v>0.95161290322580605</v>
      </c>
      <c r="E4565">
        <v>1</v>
      </c>
      <c r="F4565">
        <v>1</v>
      </c>
      <c r="G4565">
        <v>1</v>
      </c>
      <c r="H4565">
        <v>1</v>
      </c>
      <c r="I4565">
        <v>0.939393939393939</v>
      </c>
      <c r="J4565" s="1">
        <v>1</v>
      </c>
      <c r="K4565" t="s">
        <v>23238</v>
      </c>
      <c r="L4565" t="s">
        <v>32374</v>
      </c>
      <c r="M4565" t="s">
        <v>32375</v>
      </c>
    </row>
    <row r="4566" spans="1:13">
      <c r="A4566" s="1" t="s">
        <v>6583</v>
      </c>
      <c r="B4566">
        <v>4.7297331605060698E-4</v>
      </c>
      <c r="C4566" s="1">
        <v>2.1416462427264801E-4</v>
      </c>
      <c r="D4566">
        <v>0.40625</v>
      </c>
      <c r="E4566">
        <v>0.99324324324324298</v>
      </c>
      <c r="F4566">
        <v>0.31818181818181801</v>
      </c>
      <c r="G4566">
        <v>6.4102564102564097E-2</v>
      </c>
      <c r="H4566">
        <v>0.72580645161290303</v>
      </c>
      <c r="I4566">
        <v>0.220588235294118</v>
      </c>
      <c r="J4566" s="1">
        <v>0.33333333333333298</v>
      </c>
      <c r="K4566" t="s">
        <v>23238</v>
      </c>
      <c r="L4566" t="s">
        <v>32376</v>
      </c>
      <c r="M4566" t="s">
        <v>32377</v>
      </c>
    </row>
    <row r="4567" spans="1:13">
      <c r="A4567" s="1" t="s">
        <v>6584</v>
      </c>
      <c r="B4567">
        <v>2.5209948259001302E-4</v>
      </c>
      <c r="C4567" s="1">
        <v>1.0958166990003299E-3</v>
      </c>
      <c r="D4567">
        <v>7.8125E-2</v>
      </c>
      <c r="E4567">
        <v>0.296875</v>
      </c>
      <c r="F4567">
        <v>0.71649484536082497</v>
      </c>
      <c r="G4567">
        <v>5.2631578947368397E-2</v>
      </c>
      <c r="H4567">
        <v>0.34070796460177</v>
      </c>
      <c r="I4567">
        <v>0.241525423728814</v>
      </c>
      <c r="J4567" s="1">
        <v>9.0909090909090898E-2</v>
      </c>
      <c r="K4567" t="s">
        <v>23241</v>
      </c>
      <c r="L4567" t="s">
        <v>32378</v>
      </c>
      <c r="M4567" t="s">
        <v>32379</v>
      </c>
    </row>
    <row r="4568" spans="1:13">
      <c r="A4568" s="1" t="s">
        <v>6585</v>
      </c>
      <c r="B4568">
        <v>4.9982477603501802E-5</v>
      </c>
      <c r="C4568" s="1">
        <v>3.5685926353067098E-5</v>
      </c>
      <c r="D4568">
        <v>0.91379310344827602</v>
      </c>
      <c r="E4568">
        <v>0.96590909090909105</v>
      </c>
      <c r="F4568">
        <v>0.90432098765432101</v>
      </c>
      <c r="G4568">
        <v>0.90476190476190499</v>
      </c>
      <c r="H4568">
        <v>0.86567164179104505</v>
      </c>
      <c r="I4568">
        <v>0.92647058823529405</v>
      </c>
      <c r="J4568" s="1">
        <v>1</v>
      </c>
      <c r="K4568" t="s">
        <v>23240</v>
      </c>
      <c r="L4568" t="s">
        <v>32380</v>
      </c>
      <c r="M4568" t="s">
        <v>32381</v>
      </c>
    </row>
    <row r="4569" spans="1:13">
      <c r="A4569" s="1" t="s">
        <v>6586</v>
      </c>
      <c r="B4569">
        <v>1.3091060954854001E-4</v>
      </c>
      <c r="C4569" s="1">
        <v>8.2973273948037195E-5</v>
      </c>
      <c r="D4569">
        <v>0.41304347826087001</v>
      </c>
      <c r="E4569">
        <v>0.13235294117647101</v>
      </c>
      <c r="F4569">
        <v>0.26890756302521002</v>
      </c>
      <c r="G4569">
        <v>8.3333333333333301E-2</v>
      </c>
      <c r="H4569">
        <v>2.4193548387096801E-2</v>
      </c>
      <c r="I4569">
        <v>2.7027027027027001E-2</v>
      </c>
      <c r="J4569" s="1">
        <v>0</v>
      </c>
      <c r="K4569" t="s">
        <v>23239</v>
      </c>
      <c r="L4569" t="s">
        <v>32382</v>
      </c>
      <c r="M4569" t="s">
        <v>32383</v>
      </c>
    </row>
    <row r="4570" spans="1:13">
      <c r="A4570" s="1" t="s">
        <v>6587</v>
      </c>
      <c r="B4570">
        <v>3.2144837949911203E-5</v>
      </c>
      <c r="C4570" s="1">
        <v>4.0683129421985197E-5</v>
      </c>
      <c r="D4570">
        <v>1</v>
      </c>
      <c r="E4570">
        <v>1</v>
      </c>
      <c r="F4570">
        <v>0.91242937853107342</v>
      </c>
      <c r="G4570">
        <v>0.97499999999999998</v>
      </c>
      <c r="H4570">
        <v>1</v>
      </c>
      <c r="I4570">
        <v>0.98901098901098905</v>
      </c>
      <c r="J4570" s="1">
        <v>1</v>
      </c>
      <c r="K4570" t="s">
        <v>23243</v>
      </c>
      <c r="L4570" t="s">
        <v>32384</v>
      </c>
      <c r="M4570" t="s">
        <v>32385</v>
      </c>
    </row>
    <row r="4571" spans="1:13">
      <c r="A4571" s="1" t="s">
        <v>6588</v>
      </c>
      <c r="B4571">
        <v>2.8580316010881602E-6</v>
      </c>
      <c r="C4571" s="1">
        <v>1.9008866087867099E-7</v>
      </c>
      <c r="D4571">
        <v>0.94642857142857095</v>
      </c>
      <c r="E4571">
        <v>0.97499999999999998</v>
      </c>
      <c r="F4571">
        <v>0.99504950495049505</v>
      </c>
      <c r="G4571">
        <v>1</v>
      </c>
      <c r="H4571">
        <v>1</v>
      </c>
      <c r="I4571">
        <v>0.99275362318840599</v>
      </c>
      <c r="J4571" s="1">
        <v>1</v>
      </c>
      <c r="K4571" t="s">
        <v>23241</v>
      </c>
      <c r="L4571" t="s">
        <v>32386</v>
      </c>
      <c r="M4571" t="s">
        <v>32387</v>
      </c>
    </row>
    <row r="4572" spans="1:13">
      <c r="A4572" s="1" t="s">
        <v>6589</v>
      </c>
      <c r="B4572">
        <v>1.6249900428878799E-8</v>
      </c>
      <c r="C4572" s="1">
        <v>1.28794724657384E-10</v>
      </c>
      <c r="D4572">
        <v>0</v>
      </c>
      <c r="E4572">
        <v>0</v>
      </c>
      <c r="F4572">
        <v>3.8759689922480598E-3</v>
      </c>
      <c r="G4572">
        <v>0</v>
      </c>
      <c r="H4572">
        <v>0</v>
      </c>
      <c r="I4572">
        <v>0</v>
      </c>
      <c r="J4572" s="1" t="s">
        <v>23229</v>
      </c>
      <c r="K4572" t="s">
        <v>23241</v>
      </c>
      <c r="L4572" t="s">
        <v>32388</v>
      </c>
      <c r="M4572" t="s">
        <v>32389</v>
      </c>
    </row>
    <row r="4573" spans="1:13">
      <c r="A4573" s="1" t="s">
        <v>6590</v>
      </c>
      <c r="B4573">
        <v>2.4609548742156299E-9</v>
      </c>
      <c r="C4573" s="1">
        <v>4.9497669148240399E-6</v>
      </c>
      <c r="D4573">
        <v>0.93548387096774199</v>
      </c>
      <c r="E4573">
        <v>1</v>
      </c>
      <c r="F4573">
        <v>0.75581395348837199</v>
      </c>
      <c r="G4573">
        <v>0.95454545454545503</v>
      </c>
      <c r="H4573">
        <v>0.50602409638554202</v>
      </c>
      <c r="I4573">
        <v>0.91891891891891897</v>
      </c>
      <c r="J4573" s="1" t="s">
        <v>23229</v>
      </c>
      <c r="K4573" t="s">
        <v>23238</v>
      </c>
      <c r="L4573" t="s">
        <v>32390</v>
      </c>
      <c r="M4573" t="s">
        <v>32391</v>
      </c>
    </row>
    <row r="4574" spans="1:13">
      <c r="A4574" s="1" t="s">
        <v>6591</v>
      </c>
      <c r="B4574">
        <v>3.4791723513362299E-5</v>
      </c>
      <c r="C4574" s="1">
        <v>1.4111420080068099E-7</v>
      </c>
      <c r="D4574">
        <v>0.24137931034482801</v>
      </c>
      <c r="E4574">
        <v>0.25</v>
      </c>
      <c r="F4574">
        <v>8.9171974522293002E-2</v>
      </c>
      <c r="G4574">
        <v>1.2820512820512799E-2</v>
      </c>
      <c r="H4574">
        <v>0.15384615384615399</v>
      </c>
      <c r="I4574">
        <v>4.3478260869565202E-2</v>
      </c>
      <c r="J4574" s="1" t="s">
        <v>23229</v>
      </c>
      <c r="K4574" t="s">
        <v>23241</v>
      </c>
      <c r="L4574" t="s">
        <v>32392</v>
      </c>
      <c r="M4574" t="s">
        <v>32393</v>
      </c>
    </row>
    <row r="4575" spans="1:13">
      <c r="A4575" s="1" t="s">
        <v>6592</v>
      </c>
      <c r="B4575">
        <v>1.6343874640624301E-4</v>
      </c>
      <c r="C4575" s="1">
        <v>1.11196909042021E-4</v>
      </c>
      <c r="D4575">
        <v>0.58928571428571397</v>
      </c>
      <c r="E4575">
        <v>9.0909090909090898E-2</v>
      </c>
      <c r="F4575">
        <v>0.32887700534759401</v>
      </c>
      <c r="G4575">
        <v>0.80645161290322598</v>
      </c>
      <c r="H4575">
        <v>0.162921348314607</v>
      </c>
      <c r="I4575">
        <v>0.45744680851063801</v>
      </c>
      <c r="J4575" s="1">
        <v>1</v>
      </c>
      <c r="K4575" t="s">
        <v>23241</v>
      </c>
      <c r="L4575" t="s">
        <v>32394</v>
      </c>
      <c r="M4575" t="s">
        <v>32395</v>
      </c>
    </row>
    <row r="4576" spans="1:13">
      <c r="A4576" s="1" t="s">
        <v>6593</v>
      </c>
      <c r="B4576">
        <v>1.4105635479028699E-4</v>
      </c>
      <c r="C4576" s="1">
        <v>2.3434746925524399E-4</v>
      </c>
      <c r="D4576">
        <v>0.84375</v>
      </c>
      <c r="E4576">
        <v>0.953125</v>
      </c>
      <c r="F4576">
        <v>0.90769230769230802</v>
      </c>
      <c r="G4576">
        <v>0.75</v>
      </c>
      <c r="H4576">
        <v>0.85267857142857095</v>
      </c>
      <c r="I4576">
        <v>0.74796747967479704</v>
      </c>
      <c r="J4576" s="1">
        <v>1</v>
      </c>
      <c r="K4576" t="s">
        <v>23237</v>
      </c>
      <c r="L4576" t="s">
        <v>32396</v>
      </c>
      <c r="M4576" t="s">
        <v>32397</v>
      </c>
    </row>
    <row r="4577" spans="1:13">
      <c r="A4577" s="1" t="s">
        <v>6594</v>
      </c>
      <c r="B4577">
        <v>2.4448950193837802E-7</v>
      </c>
      <c r="C4577" s="1">
        <v>1.4389607651728201E-7</v>
      </c>
      <c r="D4577">
        <v>1</v>
      </c>
      <c r="E4577">
        <v>0.99444444444444402</v>
      </c>
      <c r="F4577">
        <v>1</v>
      </c>
      <c r="G4577">
        <v>1</v>
      </c>
      <c r="H4577">
        <v>1</v>
      </c>
      <c r="I4577">
        <v>0.99404761904761896</v>
      </c>
      <c r="J4577" s="1">
        <v>0</v>
      </c>
      <c r="K4577" t="s">
        <v>23241</v>
      </c>
      <c r="L4577" t="s">
        <v>32398</v>
      </c>
      <c r="M4577" t="s">
        <v>32399</v>
      </c>
    </row>
    <row r="4578" spans="1:13">
      <c r="A4578" s="1" t="s">
        <v>6595</v>
      </c>
      <c r="B4578">
        <v>3.53364247789607E-10</v>
      </c>
      <c r="C4578" s="1">
        <v>1.2495600364367699E-8</v>
      </c>
      <c r="D4578">
        <v>1</v>
      </c>
      <c r="E4578">
        <v>1</v>
      </c>
      <c r="F4578">
        <v>1</v>
      </c>
      <c r="G4578">
        <v>1</v>
      </c>
      <c r="H4578">
        <v>0.99549549549549599</v>
      </c>
      <c r="I4578">
        <v>1</v>
      </c>
      <c r="J4578" s="1">
        <v>0.59090909090909105</v>
      </c>
      <c r="K4578" t="s">
        <v>23241</v>
      </c>
      <c r="L4578" t="s">
        <v>32400</v>
      </c>
      <c r="M4578" t="s">
        <v>32401</v>
      </c>
    </row>
    <row r="4579" spans="1:13">
      <c r="A4579" s="1" t="s">
        <v>6596</v>
      </c>
      <c r="B4579">
        <v>1.6969377568847299E-6</v>
      </c>
      <c r="C4579" s="1">
        <v>3.9401287510721798E-5</v>
      </c>
      <c r="D4579">
        <v>0.240740740740741</v>
      </c>
      <c r="E4579">
        <v>0.215189873417722</v>
      </c>
      <c r="F4579">
        <v>0.61904761904761896</v>
      </c>
      <c r="G4579">
        <v>0.92857142857142905</v>
      </c>
      <c r="H4579">
        <v>0.74561403508771895</v>
      </c>
      <c r="I4579">
        <v>0.74</v>
      </c>
      <c r="J4579" s="1" t="s">
        <v>23229</v>
      </c>
      <c r="K4579" t="s">
        <v>23237</v>
      </c>
      <c r="L4579" t="s">
        <v>32402</v>
      </c>
      <c r="M4579" t="s">
        <v>32403</v>
      </c>
    </row>
    <row r="4580" spans="1:13">
      <c r="A4580" s="1" t="s">
        <v>6597</v>
      </c>
      <c r="B4580">
        <v>1.0567576136760101E-6</v>
      </c>
      <c r="C4580" s="1">
        <v>3.6095867062615102E-7</v>
      </c>
      <c r="D4580">
        <v>1</v>
      </c>
      <c r="E4580">
        <v>0.96022727272727304</v>
      </c>
      <c r="F4580">
        <v>0.96979865771812102</v>
      </c>
      <c r="G4580">
        <v>1</v>
      </c>
      <c r="H4580">
        <v>1</v>
      </c>
      <c r="I4580">
        <v>1</v>
      </c>
      <c r="J4580" s="1">
        <v>1</v>
      </c>
      <c r="K4580" t="s">
        <v>23238</v>
      </c>
      <c r="L4580" t="s">
        <v>32404</v>
      </c>
      <c r="M4580" t="s">
        <v>32405</v>
      </c>
    </row>
    <row r="4581" spans="1:13">
      <c r="A4581" s="1" t="s">
        <v>6598</v>
      </c>
      <c r="B4581">
        <v>1.7843503464734399E-5</v>
      </c>
      <c r="C4581" s="1">
        <v>5.7060764501448098E-6</v>
      </c>
      <c r="D4581">
        <v>3.5714285714285698E-2</v>
      </c>
      <c r="E4581">
        <v>4.2682926829268303E-2</v>
      </c>
      <c r="F4581">
        <v>0.14687500000000001</v>
      </c>
      <c r="G4581">
        <v>0</v>
      </c>
      <c r="H4581">
        <v>7.4626865671641798E-3</v>
      </c>
      <c r="I4581">
        <v>1.9230769230769201E-2</v>
      </c>
      <c r="J4581" s="1">
        <v>0</v>
      </c>
      <c r="K4581" t="s">
        <v>23242</v>
      </c>
      <c r="L4581" t="s">
        <v>32406</v>
      </c>
      <c r="M4581" t="s">
        <v>32407</v>
      </c>
    </row>
    <row r="4582" spans="1:13">
      <c r="A4582" s="1" t="s">
        <v>6599</v>
      </c>
      <c r="B4582">
        <v>7.6209310466088703E-7</v>
      </c>
      <c r="C4582" s="1">
        <v>2.3466641628070298E-6</v>
      </c>
      <c r="D4582">
        <v>0</v>
      </c>
      <c r="E4582">
        <v>0</v>
      </c>
      <c r="F4582">
        <v>0</v>
      </c>
      <c r="G4582">
        <v>0</v>
      </c>
      <c r="H4582">
        <v>0.120481927710843</v>
      </c>
      <c r="I4582">
        <v>0</v>
      </c>
      <c r="J4582" s="1">
        <v>0</v>
      </c>
      <c r="K4582" t="s">
        <v>23238</v>
      </c>
      <c r="L4582" t="s">
        <v>32408</v>
      </c>
      <c r="M4582" t="s">
        <v>32409</v>
      </c>
    </row>
    <row r="4583" spans="1:13">
      <c r="A4583" s="1" t="s">
        <v>6600</v>
      </c>
      <c r="B4583">
        <v>3.7747610753966902E-7</v>
      </c>
      <c r="C4583" s="1">
        <v>5.5142967436841104E-7</v>
      </c>
      <c r="D4583">
        <v>0</v>
      </c>
      <c r="E4583">
        <v>0</v>
      </c>
      <c r="F4583">
        <v>4.3859649122806998E-3</v>
      </c>
      <c r="G4583">
        <v>0.73076923076923095</v>
      </c>
      <c r="H4583">
        <v>7.8125E-3</v>
      </c>
      <c r="I4583">
        <v>0.38750000000000001</v>
      </c>
      <c r="J4583" s="1">
        <v>0</v>
      </c>
      <c r="K4583" t="s">
        <v>23238</v>
      </c>
      <c r="L4583" t="s">
        <v>32410</v>
      </c>
      <c r="M4583" t="s">
        <v>32411</v>
      </c>
    </row>
    <row r="4584" spans="1:13">
      <c r="A4584" s="1" t="s">
        <v>6601</v>
      </c>
      <c r="B4584">
        <v>2.7413886818394698E-6</v>
      </c>
      <c r="C4584" s="1">
        <v>3.0503237936230102E-4</v>
      </c>
      <c r="D4584">
        <v>0.5</v>
      </c>
      <c r="E4584">
        <v>0.95930232558139505</v>
      </c>
      <c r="F4584">
        <v>0.86551724137930997</v>
      </c>
      <c r="G4584">
        <v>0.80769230769230804</v>
      </c>
      <c r="H4584">
        <v>0.52976190476190499</v>
      </c>
      <c r="I4584">
        <v>0.77118644067796605</v>
      </c>
      <c r="J4584" s="1" t="s">
        <v>23229</v>
      </c>
      <c r="K4584" t="s">
        <v>23238</v>
      </c>
      <c r="L4584" t="s">
        <v>32412</v>
      </c>
      <c r="M4584" t="s">
        <v>32413</v>
      </c>
    </row>
    <row r="4585" spans="1:13">
      <c r="A4585" s="1" t="s">
        <v>6602</v>
      </c>
      <c r="B4585">
        <v>2.2415687894316901E-7</v>
      </c>
      <c r="C4585" s="1">
        <v>4.2708252696845804E-6</v>
      </c>
      <c r="D4585">
        <v>1</v>
      </c>
      <c r="E4585">
        <v>0.99418604651162801</v>
      </c>
      <c r="F4585">
        <v>0.99489795918367396</v>
      </c>
      <c r="G4585">
        <v>1</v>
      </c>
      <c r="H4585">
        <v>0.98969072164948502</v>
      </c>
      <c r="I4585">
        <v>0.96212121212121204</v>
      </c>
      <c r="J4585" s="1">
        <v>1</v>
      </c>
      <c r="K4585" t="s">
        <v>23241</v>
      </c>
      <c r="L4585" t="s">
        <v>32414</v>
      </c>
      <c r="M4585" t="s">
        <v>32415</v>
      </c>
    </row>
    <row r="4586" spans="1:13">
      <c r="A4586" s="1" t="s">
        <v>6603</v>
      </c>
      <c r="B4586">
        <v>2.9250655503354802E-7</v>
      </c>
      <c r="C4586" s="1">
        <v>4.2465884463759102E-9</v>
      </c>
      <c r="D4586">
        <v>1.6666666666666701E-2</v>
      </c>
      <c r="E4586">
        <v>0</v>
      </c>
      <c r="F4586">
        <v>0</v>
      </c>
      <c r="G4586">
        <v>0</v>
      </c>
      <c r="H4586">
        <v>0</v>
      </c>
      <c r="I4586">
        <v>0</v>
      </c>
      <c r="J4586" s="1">
        <v>0.6</v>
      </c>
      <c r="K4586" t="s">
        <v>23238</v>
      </c>
      <c r="L4586" t="s">
        <v>32416</v>
      </c>
      <c r="M4586" t="s">
        <v>32417</v>
      </c>
    </row>
    <row r="4587" spans="1:13">
      <c r="A4587" s="1" t="s">
        <v>6604</v>
      </c>
      <c r="B4587">
        <v>3.74376860189789E-6</v>
      </c>
      <c r="C4587" s="1">
        <v>7.8077637184233004E-6</v>
      </c>
      <c r="D4587">
        <v>0</v>
      </c>
      <c r="E4587">
        <v>0</v>
      </c>
      <c r="F4587">
        <v>0</v>
      </c>
      <c r="G4587">
        <v>0.375</v>
      </c>
      <c r="H4587">
        <v>1.4705882352941201E-2</v>
      </c>
      <c r="I4587">
        <v>0.123076923076923</v>
      </c>
      <c r="J4587" s="1">
        <v>0</v>
      </c>
      <c r="K4587" t="s">
        <v>23241</v>
      </c>
      <c r="L4587" t="s">
        <v>32418</v>
      </c>
      <c r="M4587" t="s">
        <v>32419</v>
      </c>
    </row>
    <row r="4588" spans="1:13">
      <c r="A4588" s="1" t="s">
        <v>6605</v>
      </c>
      <c r="B4588">
        <v>2.5567262946475599E-5</v>
      </c>
      <c r="C4588" s="1">
        <v>1.06619854905256E-5</v>
      </c>
      <c r="D4588">
        <v>7.1428571428571397E-2</v>
      </c>
      <c r="E4588">
        <v>0.223529411764706</v>
      </c>
      <c r="F4588">
        <v>0</v>
      </c>
      <c r="G4588">
        <v>0</v>
      </c>
      <c r="H4588">
        <v>0.02</v>
      </c>
      <c r="I4588">
        <v>1.4285714285714299E-2</v>
      </c>
      <c r="J4588" s="1">
        <v>0</v>
      </c>
      <c r="K4588" t="s">
        <v>23237</v>
      </c>
      <c r="L4588" t="s">
        <v>32420</v>
      </c>
      <c r="M4588" t="s">
        <v>32421</v>
      </c>
    </row>
    <row r="4589" spans="1:13">
      <c r="A4589" s="1" t="s">
        <v>6606</v>
      </c>
      <c r="B4589">
        <v>8.1091662528709906E-8</v>
      </c>
      <c r="C4589" s="1">
        <v>6.5663572768828997E-6</v>
      </c>
      <c r="D4589">
        <v>1</v>
      </c>
      <c r="E4589">
        <v>1</v>
      </c>
      <c r="F4589">
        <v>1</v>
      </c>
      <c r="G4589">
        <v>0.75925925925925897</v>
      </c>
      <c r="H4589">
        <v>1</v>
      </c>
      <c r="I4589">
        <v>0.95408163265306101</v>
      </c>
      <c r="J4589" s="1">
        <v>0.95454545454545503</v>
      </c>
      <c r="K4589" t="s">
        <v>23238</v>
      </c>
      <c r="L4589" t="s">
        <v>32422</v>
      </c>
      <c r="M4589" t="s">
        <v>32423</v>
      </c>
    </row>
    <row r="4590" spans="1:13">
      <c r="A4590" s="1" t="s">
        <v>6607</v>
      </c>
      <c r="B4590">
        <v>3.4262140345556301E-5</v>
      </c>
      <c r="C4590" s="1">
        <v>7.9854205987705298E-5</v>
      </c>
      <c r="D4590">
        <v>0.375</v>
      </c>
      <c r="E4590">
        <v>0.19354838709677399</v>
      </c>
      <c r="F4590">
        <v>0.37012987012986998</v>
      </c>
      <c r="G4590">
        <v>0.121621621621622</v>
      </c>
      <c r="H4590">
        <v>0.36153846153846197</v>
      </c>
      <c r="I4590">
        <v>5.1724137931034503E-2</v>
      </c>
      <c r="J4590" s="1">
        <v>0</v>
      </c>
      <c r="K4590" t="s">
        <v>23241</v>
      </c>
      <c r="L4590" t="s">
        <v>32424</v>
      </c>
      <c r="M4590" t="s">
        <v>32425</v>
      </c>
    </row>
    <row r="4591" spans="1:13">
      <c r="A4591" s="1" t="s">
        <v>6608</v>
      </c>
      <c r="B4591">
        <v>2.03418345753724E-5</v>
      </c>
      <c r="C4591" s="1">
        <v>3.5015100985778099E-5</v>
      </c>
      <c r="D4591">
        <v>0.9375</v>
      </c>
      <c r="E4591">
        <v>1</v>
      </c>
      <c r="F4591">
        <v>0.99481865284974103</v>
      </c>
      <c r="G4591">
        <v>1</v>
      </c>
      <c r="H4591">
        <v>0.94642857142857095</v>
      </c>
      <c r="I4591">
        <v>0.93043478260869605</v>
      </c>
      <c r="J4591" s="1">
        <v>1</v>
      </c>
      <c r="K4591" t="s">
        <v>23237</v>
      </c>
      <c r="L4591" t="s">
        <v>32426</v>
      </c>
      <c r="M4591" t="s">
        <v>32427</v>
      </c>
    </row>
    <row r="4592" spans="1:13">
      <c r="A4592" s="1" t="s">
        <v>6609</v>
      </c>
      <c r="B4592">
        <v>3.5446717376159797E-5</v>
      </c>
      <c r="C4592" s="1">
        <v>7.1072240884053599E-6</v>
      </c>
      <c r="D4592">
        <v>0.73333333333333295</v>
      </c>
      <c r="E4592">
        <v>1</v>
      </c>
      <c r="F4592">
        <v>0.98230088495575196</v>
      </c>
      <c r="G4592">
        <v>1</v>
      </c>
      <c r="H4592">
        <v>0.95522388059701502</v>
      </c>
      <c r="I4592">
        <v>0.90476190476190499</v>
      </c>
      <c r="J4592" s="1">
        <v>1</v>
      </c>
      <c r="K4592" t="s">
        <v>23240</v>
      </c>
      <c r="L4592" t="s">
        <v>32428</v>
      </c>
      <c r="M4592" t="s">
        <v>32429</v>
      </c>
    </row>
    <row r="4593" spans="1:13">
      <c r="A4593" s="1" t="s">
        <v>6610</v>
      </c>
      <c r="B4593">
        <v>7.06002739134309E-5</v>
      </c>
      <c r="C4593" s="1">
        <v>1.2365080663812099E-6</v>
      </c>
      <c r="D4593">
        <v>0.98387096774193505</v>
      </c>
      <c r="E4593">
        <v>0.94366197183098599</v>
      </c>
      <c r="F4593">
        <v>1</v>
      </c>
      <c r="G4593">
        <v>1</v>
      </c>
      <c r="H4593">
        <v>1</v>
      </c>
      <c r="I4593">
        <v>1</v>
      </c>
      <c r="J4593" s="1" t="s">
        <v>23229</v>
      </c>
      <c r="K4593" t="s">
        <v>23238</v>
      </c>
      <c r="L4593" t="s">
        <v>32430</v>
      </c>
      <c r="M4593" t="s">
        <v>32431</v>
      </c>
    </row>
    <row r="4594" spans="1:13">
      <c r="A4594" s="1" t="s">
        <v>6611</v>
      </c>
      <c r="B4594">
        <v>4.7348950084393403E-5</v>
      </c>
      <c r="C4594" s="1">
        <v>1.6732980316379201E-4</v>
      </c>
      <c r="D4594">
        <v>0.85483870967741904</v>
      </c>
      <c r="E4594">
        <v>0.87765957446808496</v>
      </c>
      <c r="F4594">
        <v>0.86666666666666703</v>
      </c>
      <c r="G4594">
        <v>1</v>
      </c>
      <c r="H4594">
        <v>0.96666666666666701</v>
      </c>
      <c r="I4594">
        <v>0.99438202247190999</v>
      </c>
      <c r="J4594" s="1" t="s">
        <v>23229</v>
      </c>
      <c r="K4594" t="s">
        <v>23241</v>
      </c>
      <c r="L4594" t="s">
        <v>32432</v>
      </c>
      <c r="M4594" t="s">
        <v>32433</v>
      </c>
    </row>
    <row r="4595" spans="1:13">
      <c r="A4595" s="1" t="s">
        <v>6612</v>
      </c>
      <c r="B4595">
        <v>5.07968473191576E-5</v>
      </c>
      <c r="C4595" s="1">
        <v>4.4649429981228803E-5</v>
      </c>
      <c r="D4595">
        <v>0.18</v>
      </c>
      <c r="E4595">
        <v>0.60204081632653095</v>
      </c>
      <c r="F4595">
        <v>6.3725490196078399E-2</v>
      </c>
      <c r="G4595">
        <v>0.42592592592592599</v>
      </c>
      <c r="H4595">
        <v>0.160714285714286</v>
      </c>
      <c r="I4595">
        <v>6.4516129032258104E-2</v>
      </c>
      <c r="J4595" s="1">
        <v>0</v>
      </c>
      <c r="K4595" t="s">
        <v>23241</v>
      </c>
      <c r="L4595" t="s">
        <v>32434</v>
      </c>
      <c r="M4595" t="s">
        <v>32435</v>
      </c>
    </row>
    <row r="4596" spans="1:13">
      <c r="A4596" s="1" t="s">
        <v>6613</v>
      </c>
      <c r="B4596">
        <v>4.5490649354060298E-7</v>
      </c>
      <c r="C4596" s="1">
        <v>1.4227938967297399E-6</v>
      </c>
      <c r="D4596">
        <v>1</v>
      </c>
      <c r="E4596">
        <v>1</v>
      </c>
      <c r="F4596">
        <v>0.82368421052631602</v>
      </c>
      <c r="G4596">
        <v>0.93965517241379304</v>
      </c>
      <c r="H4596">
        <v>0.71929824561403499</v>
      </c>
      <c r="I4596">
        <v>0.97983870967741904</v>
      </c>
      <c r="J4596" s="1">
        <v>1</v>
      </c>
      <c r="K4596" t="s">
        <v>23238</v>
      </c>
      <c r="L4596" t="s">
        <v>32436</v>
      </c>
      <c r="M4596" t="s">
        <v>32437</v>
      </c>
    </row>
    <row r="4597" spans="1:13">
      <c r="A4597" s="1" t="s">
        <v>6614</v>
      </c>
      <c r="B4597">
        <v>1.6606531219731201E-6</v>
      </c>
      <c r="C4597" s="1">
        <v>6.2553817260987601E-6</v>
      </c>
      <c r="D4597">
        <v>0.96551724137931005</v>
      </c>
      <c r="E4597">
        <v>1</v>
      </c>
      <c r="F4597">
        <v>1</v>
      </c>
      <c r="G4597">
        <v>1</v>
      </c>
      <c r="H4597">
        <v>1</v>
      </c>
      <c r="I4597">
        <v>0.796875</v>
      </c>
      <c r="J4597" s="1">
        <v>1</v>
      </c>
      <c r="K4597" t="s">
        <v>23237</v>
      </c>
      <c r="L4597" t="s">
        <v>32438</v>
      </c>
      <c r="M4597" t="s">
        <v>32439</v>
      </c>
    </row>
    <row r="4598" spans="1:13">
      <c r="A4598" s="1" t="s">
        <v>6615</v>
      </c>
      <c r="B4598">
        <v>7.5615112692765604E-4</v>
      </c>
      <c r="C4598" s="1">
        <v>2.82093536784122E-5</v>
      </c>
      <c r="D4598">
        <v>0.18965517241379301</v>
      </c>
      <c r="E4598">
        <v>0.66847826086956497</v>
      </c>
      <c r="F4598">
        <v>1.54639175257732E-2</v>
      </c>
      <c r="G4598">
        <v>8.6206896551724102E-3</v>
      </c>
      <c r="H4598">
        <v>1.3761467889908299E-2</v>
      </c>
      <c r="I4598">
        <v>0.15929203539823</v>
      </c>
      <c r="J4598" s="1">
        <v>0</v>
      </c>
      <c r="K4598" t="s">
        <v>23238</v>
      </c>
      <c r="L4598" t="s">
        <v>32440</v>
      </c>
      <c r="M4598" t="s">
        <v>32441</v>
      </c>
    </row>
    <row r="4599" spans="1:13">
      <c r="A4599" s="1" t="s">
        <v>6616</v>
      </c>
      <c r="B4599">
        <v>2.37829854463264E-6</v>
      </c>
      <c r="C4599" s="1">
        <v>7.70862084554146E-7</v>
      </c>
      <c r="D4599">
        <v>1</v>
      </c>
      <c r="E4599">
        <v>1</v>
      </c>
      <c r="F4599">
        <v>0.92564102564102602</v>
      </c>
      <c r="G4599">
        <v>0.87931034482758597</v>
      </c>
      <c r="H4599">
        <v>0.98684210526315796</v>
      </c>
      <c r="I4599">
        <v>0.89919354838709697</v>
      </c>
      <c r="J4599" s="1">
        <v>1</v>
      </c>
      <c r="K4599" t="s">
        <v>23237</v>
      </c>
      <c r="L4599" t="s">
        <v>32442</v>
      </c>
      <c r="M4599" t="s">
        <v>32443</v>
      </c>
    </row>
    <row r="4600" spans="1:13">
      <c r="A4600" s="1" t="s">
        <v>6617</v>
      </c>
      <c r="B4600">
        <v>3.7162658918354799E-4</v>
      </c>
      <c r="C4600" s="1">
        <v>4.7444254382257001E-5</v>
      </c>
      <c r="D4600">
        <v>3.2258064516128997E-2</v>
      </c>
      <c r="E4600">
        <v>0.33333333333333298</v>
      </c>
      <c r="F4600">
        <v>1.62162162162162E-2</v>
      </c>
      <c r="G4600">
        <v>0</v>
      </c>
      <c r="H4600">
        <v>0</v>
      </c>
      <c r="I4600">
        <v>0</v>
      </c>
      <c r="J4600" s="1">
        <v>0</v>
      </c>
      <c r="K4600" t="s">
        <v>23239</v>
      </c>
      <c r="L4600" t="s">
        <v>32444</v>
      </c>
      <c r="M4600" t="s">
        <v>32445</v>
      </c>
    </row>
    <row r="4601" spans="1:13">
      <c r="A4601" s="1" t="s">
        <v>6618</v>
      </c>
      <c r="B4601">
        <v>4.00186429002921E-7</v>
      </c>
      <c r="C4601" s="1">
        <v>1.75656661374592E-6</v>
      </c>
      <c r="D4601">
        <v>1</v>
      </c>
      <c r="E4601">
        <v>0.98888888888888904</v>
      </c>
      <c r="F4601">
        <v>1</v>
      </c>
      <c r="G4601">
        <v>0.85087719298245601</v>
      </c>
      <c r="H4601">
        <v>0.96969696969696995</v>
      </c>
      <c r="I4601">
        <v>0.94711538461538503</v>
      </c>
      <c r="J4601" s="1" t="s">
        <v>23229</v>
      </c>
      <c r="K4601" t="s">
        <v>23239</v>
      </c>
      <c r="L4601" t="s">
        <v>32446</v>
      </c>
      <c r="M4601" t="s">
        <v>32447</v>
      </c>
    </row>
    <row r="4602" spans="1:13">
      <c r="A4602" s="1" t="s">
        <v>6619</v>
      </c>
      <c r="B4602">
        <v>9.3410154007393208E-6</v>
      </c>
      <c r="C4602" s="1">
        <v>7.27277029903304E-5</v>
      </c>
      <c r="D4602">
        <v>3.2258064516128997E-2</v>
      </c>
      <c r="E4602">
        <v>5.6818181818181802E-3</v>
      </c>
      <c r="F4602">
        <v>8.4269662921348298E-2</v>
      </c>
      <c r="G4602">
        <v>4.6511627906976702E-2</v>
      </c>
      <c r="H4602">
        <v>0.209677419354839</v>
      </c>
      <c r="I4602">
        <v>5.5555555555555601E-2</v>
      </c>
      <c r="J4602" s="1">
        <v>0</v>
      </c>
      <c r="K4602" t="s">
        <v>23241</v>
      </c>
      <c r="L4602" t="s">
        <v>32448</v>
      </c>
      <c r="M4602" t="s">
        <v>32449</v>
      </c>
    </row>
    <row r="4603" spans="1:13">
      <c r="A4603" s="1" t="s">
        <v>6620</v>
      </c>
      <c r="B4603">
        <v>5.1840061910405003E-5</v>
      </c>
      <c r="C4603" s="1">
        <v>9.0396977999635103E-6</v>
      </c>
      <c r="D4603">
        <v>0.63793103448275901</v>
      </c>
      <c r="E4603">
        <v>0.68333333333333302</v>
      </c>
      <c r="F4603">
        <v>0.94753086419753096</v>
      </c>
      <c r="G4603">
        <v>0.73076923076923095</v>
      </c>
      <c r="H4603">
        <v>0.94827586206896597</v>
      </c>
      <c r="I4603">
        <v>0.786885245901639</v>
      </c>
      <c r="J4603" s="1">
        <v>1</v>
      </c>
      <c r="K4603" t="s">
        <v>23238</v>
      </c>
      <c r="L4603" t="s">
        <v>32450</v>
      </c>
      <c r="M4603" t="s">
        <v>32451</v>
      </c>
    </row>
    <row r="4604" spans="1:13">
      <c r="A4604" s="1" t="s">
        <v>6621</v>
      </c>
      <c r="B4604">
        <v>1.0593477599083E-5</v>
      </c>
      <c r="C4604" s="1">
        <v>3.3469969835263402E-5</v>
      </c>
      <c r="D4604">
        <v>1</v>
      </c>
      <c r="E4604">
        <v>1</v>
      </c>
      <c r="F4604">
        <v>0.99431818181818199</v>
      </c>
      <c r="G4604">
        <v>0.58064516129032295</v>
      </c>
      <c r="H4604">
        <v>0.98076923076923095</v>
      </c>
      <c r="I4604">
        <v>0.58333333333333304</v>
      </c>
      <c r="J4604" s="1">
        <v>0</v>
      </c>
      <c r="K4604" t="s">
        <v>23241</v>
      </c>
      <c r="L4604" t="s">
        <v>32452</v>
      </c>
      <c r="M4604" t="s">
        <v>32453</v>
      </c>
    </row>
    <row r="4605" spans="1:13">
      <c r="A4605" s="1" t="s">
        <v>6622</v>
      </c>
      <c r="B4605">
        <v>1.04634135751551E-5</v>
      </c>
      <c r="C4605" s="1">
        <v>1.06458665176306E-5</v>
      </c>
      <c r="D4605">
        <v>0</v>
      </c>
      <c r="E4605">
        <v>0</v>
      </c>
      <c r="F4605">
        <v>0</v>
      </c>
      <c r="G4605">
        <v>3.8461538461538498E-2</v>
      </c>
      <c r="H4605">
        <v>0.476190476190476</v>
      </c>
      <c r="I4605">
        <v>3.03030303030303E-2</v>
      </c>
      <c r="J4605" s="1">
        <v>0</v>
      </c>
      <c r="K4605" t="s">
        <v>23238</v>
      </c>
      <c r="L4605" t="s">
        <v>32454</v>
      </c>
      <c r="M4605" t="s">
        <v>32455</v>
      </c>
    </row>
    <row r="4606" spans="1:13">
      <c r="A4606" s="1" t="s">
        <v>6623</v>
      </c>
      <c r="B4606">
        <v>1.2655768088907E-8</v>
      </c>
      <c r="C4606" s="1">
        <v>3.6484276631247501E-7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5.8139534883720903E-3</v>
      </c>
      <c r="J4606" s="1" t="s">
        <v>23229</v>
      </c>
      <c r="K4606" t="s">
        <v>23241</v>
      </c>
      <c r="L4606" t="s">
        <v>32456</v>
      </c>
      <c r="M4606" t="s">
        <v>32457</v>
      </c>
    </row>
    <row r="4607" spans="1:13">
      <c r="A4607" s="1" t="s">
        <v>6624</v>
      </c>
      <c r="B4607">
        <v>3.5442949905411501E-5</v>
      </c>
      <c r="C4607" s="1">
        <v>2.5977670876418901E-6</v>
      </c>
      <c r="D4607">
        <v>0.95833333333333304</v>
      </c>
      <c r="E4607">
        <v>0.99444444444444402</v>
      </c>
      <c r="F4607">
        <v>0.86363636363636398</v>
      </c>
      <c r="G4607">
        <v>1</v>
      </c>
      <c r="H4607">
        <v>0.95890410958904104</v>
      </c>
      <c r="I4607">
        <v>1</v>
      </c>
      <c r="J4607" s="1">
        <v>1</v>
      </c>
      <c r="K4607" t="s">
        <v>23238</v>
      </c>
      <c r="L4607" t="s">
        <v>32458</v>
      </c>
      <c r="M4607" t="s">
        <v>32459</v>
      </c>
    </row>
    <row r="4608" spans="1:13">
      <c r="A4608" s="1" t="s">
        <v>6625</v>
      </c>
      <c r="B4608">
        <v>4.04154891632821E-7</v>
      </c>
      <c r="C4608" s="1">
        <v>3.1786940686772501E-6</v>
      </c>
      <c r="D4608">
        <v>1</v>
      </c>
      <c r="E4608">
        <v>1</v>
      </c>
      <c r="F4608">
        <v>1</v>
      </c>
      <c r="G4608">
        <v>0.94285714285714295</v>
      </c>
      <c r="H4608">
        <v>0.99404761904761896</v>
      </c>
      <c r="I4608">
        <v>0.98958333333333304</v>
      </c>
      <c r="J4608" s="1">
        <v>1</v>
      </c>
      <c r="K4608" t="s">
        <v>23238</v>
      </c>
      <c r="L4608" t="s">
        <v>32460</v>
      </c>
      <c r="M4608" t="s">
        <v>32461</v>
      </c>
    </row>
    <row r="4609" spans="1:13">
      <c r="A4609" s="1" t="s">
        <v>6626</v>
      </c>
      <c r="B4609">
        <v>3.6855001572055398E-5</v>
      </c>
      <c r="C4609" s="1">
        <v>7.4449601015565302E-6</v>
      </c>
      <c r="D4609">
        <v>0.1</v>
      </c>
      <c r="E4609">
        <v>3.5714285714285698E-2</v>
      </c>
      <c r="F4609">
        <v>0.282258064516129</v>
      </c>
      <c r="G4609">
        <v>0.46428571428571402</v>
      </c>
      <c r="H4609">
        <v>0.172619047619048</v>
      </c>
      <c r="I4609">
        <v>0.19607843137254899</v>
      </c>
      <c r="J4609" s="1" t="s">
        <v>23229</v>
      </c>
      <c r="K4609" t="s">
        <v>23239</v>
      </c>
      <c r="L4609" t="s">
        <v>32462</v>
      </c>
      <c r="M4609" t="s">
        <v>32463</v>
      </c>
    </row>
    <row r="4610" spans="1:13">
      <c r="A4610" s="1" t="s">
        <v>6627</v>
      </c>
      <c r="B4610">
        <v>2.0439178053325698E-6</v>
      </c>
      <c r="C4610" s="1">
        <v>1.6475027370233701E-5</v>
      </c>
      <c r="D4610">
        <v>0.91379310344827602</v>
      </c>
      <c r="E4610">
        <v>1</v>
      </c>
      <c r="F4610">
        <v>0.94961240310077499</v>
      </c>
      <c r="G4610">
        <v>1</v>
      </c>
      <c r="H4610">
        <v>0.99333333333333296</v>
      </c>
      <c r="I4610">
        <v>1</v>
      </c>
      <c r="J4610" s="1">
        <v>1</v>
      </c>
      <c r="K4610" t="s">
        <v>23239</v>
      </c>
      <c r="L4610" t="s">
        <v>32464</v>
      </c>
      <c r="M4610" t="s">
        <v>32465</v>
      </c>
    </row>
    <row r="4611" spans="1:13">
      <c r="A4611" s="1" t="s">
        <v>6628</v>
      </c>
      <c r="B4611">
        <v>4.2837919486798199E-8</v>
      </c>
      <c r="C4611" s="1">
        <v>1.79714910037097E-5</v>
      </c>
      <c r="D4611">
        <v>0</v>
      </c>
      <c r="E4611">
        <v>0</v>
      </c>
      <c r="F4611">
        <v>0.252100840336134</v>
      </c>
      <c r="G4611">
        <v>0</v>
      </c>
      <c r="H4611">
        <v>0.22500000000000001</v>
      </c>
      <c r="I4611">
        <v>3.8461538461538498E-2</v>
      </c>
      <c r="J4611" s="1" t="s">
        <v>23229</v>
      </c>
      <c r="K4611" t="s">
        <v>23237</v>
      </c>
      <c r="L4611" t="s">
        <v>32466</v>
      </c>
      <c r="M4611" t="s">
        <v>32467</v>
      </c>
    </row>
    <row r="4612" spans="1:13">
      <c r="A4612" s="1" t="s">
        <v>6629</v>
      </c>
      <c r="B4612">
        <v>3.5979677624434603E-8</v>
      </c>
      <c r="C4612" s="1">
        <v>2.6089528458267E-7</v>
      </c>
      <c r="D4612">
        <v>0</v>
      </c>
      <c r="E4612">
        <v>0</v>
      </c>
      <c r="F4612">
        <v>2.60416666666667E-3</v>
      </c>
      <c r="G4612">
        <v>0.27272727272727298</v>
      </c>
      <c r="H4612">
        <v>9.7087378640776708E-3</v>
      </c>
      <c r="I4612">
        <v>4.3103448275862103E-3</v>
      </c>
      <c r="J4612" s="1">
        <v>0</v>
      </c>
      <c r="K4612" t="s">
        <v>23238</v>
      </c>
      <c r="L4612" t="s">
        <v>32468</v>
      </c>
      <c r="M4612" t="s">
        <v>32469</v>
      </c>
    </row>
    <row r="4613" spans="1:13">
      <c r="A4613" s="1" t="s">
        <v>6630</v>
      </c>
      <c r="B4613">
        <v>5.5134272016448397E-6</v>
      </c>
      <c r="C4613" s="1">
        <v>8.7692779061597802E-6</v>
      </c>
      <c r="D4613">
        <v>0.140625</v>
      </c>
      <c r="E4613">
        <v>0.11413043478260899</v>
      </c>
      <c r="F4613">
        <v>0.17989417989418</v>
      </c>
      <c r="G4613">
        <v>0.26190476190476197</v>
      </c>
      <c r="H4613">
        <v>8.1632653061224497E-2</v>
      </c>
      <c r="I4613">
        <v>0.1</v>
      </c>
      <c r="J4613" s="1">
        <v>0</v>
      </c>
      <c r="K4613" t="s">
        <v>23237</v>
      </c>
      <c r="L4613" t="s">
        <v>32470</v>
      </c>
      <c r="M4613" t="s">
        <v>32471</v>
      </c>
    </row>
    <row r="4614" spans="1:13">
      <c r="A4614" s="1" t="s">
        <v>6631</v>
      </c>
      <c r="B4614">
        <v>3.5688293428680402E-6</v>
      </c>
      <c r="C4614" s="1">
        <v>3.3451448854314297E-8</v>
      </c>
      <c r="D4614">
        <v>4.8387096774193498E-2</v>
      </c>
      <c r="E4614">
        <v>0</v>
      </c>
      <c r="F4614">
        <v>5.3475935828877002E-3</v>
      </c>
      <c r="G4614">
        <v>7.4074074074074098E-2</v>
      </c>
      <c r="H4614">
        <v>0</v>
      </c>
      <c r="I4614">
        <v>0</v>
      </c>
      <c r="J4614" s="1" t="s">
        <v>23229</v>
      </c>
      <c r="K4614" t="s">
        <v>23241</v>
      </c>
      <c r="L4614" t="s">
        <v>32472</v>
      </c>
      <c r="M4614" t="s">
        <v>32473</v>
      </c>
    </row>
    <row r="4615" spans="1:13">
      <c r="A4615" s="1" t="s">
        <v>6632</v>
      </c>
      <c r="B4615">
        <v>1.2662748540050101E-5</v>
      </c>
      <c r="C4615" s="1">
        <v>2.6723891946785301E-6</v>
      </c>
      <c r="D4615">
        <v>0.70833333333333304</v>
      </c>
      <c r="E4615">
        <v>0.99285714285714299</v>
      </c>
      <c r="F4615">
        <v>0.89181286549707595</v>
      </c>
      <c r="G4615">
        <v>0.6875</v>
      </c>
      <c r="H4615">
        <v>0.949438202247191</v>
      </c>
      <c r="I4615">
        <v>0.96</v>
      </c>
      <c r="J4615" s="1" t="s">
        <v>23229</v>
      </c>
      <c r="K4615" t="s">
        <v>23240</v>
      </c>
      <c r="L4615" t="s">
        <v>32474</v>
      </c>
      <c r="M4615" t="s">
        <v>32475</v>
      </c>
    </row>
    <row r="4616" spans="1:13">
      <c r="A4616" s="1" t="s">
        <v>6633</v>
      </c>
      <c r="B4616">
        <v>2.2138959079146901E-5</v>
      </c>
      <c r="C4616" s="1">
        <v>6.1242990327147403E-5</v>
      </c>
      <c r="D4616">
        <v>0.3125</v>
      </c>
      <c r="E4616">
        <v>0.21022727272727301</v>
      </c>
      <c r="F4616">
        <v>0.55405405405405395</v>
      </c>
      <c r="G4616">
        <v>7.5757575757575801E-2</v>
      </c>
      <c r="H4616">
        <v>0.71333333333333304</v>
      </c>
      <c r="I4616">
        <v>0.23404255319148901</v>
      </c>
      <c r="J4616" s="1" t="s">
        <v>23229</v>
      </c>
      <c r="K4616" t="s">
        <v>23239</v>
      </c>
      <c r="L4616" t="s">
        <v>32476</v>
      </c>
      <c r="M4616" t="s">
        <v>32477</v>
      </c>
    </row>
    <row r="4617" spans="1:13">
      <c r="A4617" s="1" t="s">
        <v>6634</v>
      </c>
      <c r="B4617">
        <v>5.3006990025411299E-6</v>
      </c>
      <c r="C4617" s="1">
        <v>8.3111781838149697E-6</v>
      </c>
      <c r="D4617">
        <v>0.91071428571428603</v>
      </c>
      <c r="E4617">
        <v>1</v>
      </c>
      <c r="F4617">
        <v>0.99006622516556297</v>
      </c>
      <c r="G4617">
        <v>0.80357142857142905</v>
      </c>
      <c r="H4617">
        <v>0.97058823529411797</v>
      </c>
      <c r="I4617">
        <v>0.90833333333333299</v>
      </c>
      <c r="J4617" s="1">
        <v>1</v>
      </c>
      <c r="K4617" t="s">
        <v>23242</v>
      </c>
      <c r="L4617" t="s">
        <v>32478</v>
      </c>
      <c r="M4617" t="s">
        <v>32479</v>
      </c>
    </row>
    <row r="4618" spans="1:13">
      <c r="A4618" s="1" t="s">
        <v>6635</v>
      </c>
      <c r="B4618">
        <v>1.0662373278863E-5</v>
      </c>
      <c r="C4618" s="1">
        <v>6.2054887571939798E-6</v>
      </c>
      <c r="D4618">
        <v>1</v>
      </c>
      <c r="E4618">
        <v>0.99275362318840599</v>
      </c>
      <c r="F4618">
        <v>0.78861788617886197</v>
      </c>
      <c r="G4618">
        <v>1</v>
      </c>
      <c r="H4618">
        <v>0.89285714285714302</v>
      </c>
      <c r="I4618">
        <v>1</v>
      </c>
      <c r="J4618" s="1">
        <v>1</v>
      </c>
      <c r="K4618" t="s">
        <v>23240</v>
      </c>
      <c r="L4618" t="s">
        <v>32480</v>
      </c>
      <c r="M4618" t="s">
        <v>32481</v>
      </c>
    </row>
    <row r="4619" spans="1:13">
      <c r="A4619" s="1" t="s">
        <v>6636</v>
      </c>
      <c r="B4619">
        <v>8.1057566857461605E-6</v>
      </c>
      <c r="C4619" s="1">
        <v>1.4317040465992801E-5</v>
      </c>
      <c r="D4619">
        <v>0.96875</v>
      </c>
      <c r="E4619">
        <v>0.98795180722891596</v>
      </c>
      <c r="F4619">
        <v>0.74184782608695699</v>
      </c>
      <c r="G4619">
        <v>0.97142857142857097</v>
      </c>
      <c r="H4619">
        <v>0.84756097560975596</v>
      </c>
      <c r="I4619">
        <v>0.88679245283018904</v>
      </c>
      <c r="J4619" s="1">
        <v>0.95454545454545503</v>
      </c>
      <c r="K4619" t="s">
        <v>23240</v>
      </c>
      <c r="L4619" t="s">
        <v>32482</v>
      </c>
      <c r="M4619" t="s">
        <v>32483</v>
      </c>
    </row>
    <row r="4620" spans="1:13">
      <c r="A4620" s="1" t="s">
        <v>6637</v>
      </c>
      <c r="B4620">
        <v>8.0766599256196903E-5</v>
      </c>
      <c r="C4620" s="1">
        <v>1.6813227673155001E-4</v>
      </c>
      <c r="D4620">
        <v>1.5625E-2</v>
      </c>
      <c r="E4620">
        <v>5.2083333333333301E-2</v>
      </c>
      <c r="F4620">
        <v>0.28717948717948699</v>
      </c>
      <c r="G4620">
        <v>9.6153846153846194E-3</v>
      </c>
      <c r="H4620">
        <v>0.12962962962963001</v>
      </c>
      <c r="I4620">
        <v>8.0188679245283001E-2</v>
      </c>
      <c r="J4620" s="1">
        <v>0</v>
      </c>
      <c r="K4620" t="s">
        <v>23240</v>
      </c>
      <c r="L4620" t="s">
        <v>32484</v>
      </c>
      <c r="M4620" t="s">
        <v>32485</v>
      </c>
    </row>
    <row r="4621" spans="1:13">
      <c r="A4621" s="1" t="s">
        <v>6638</v>
      </c>
      <c r="B4621">
        <v>2.8503297264617301E-5</v>
      </c>
      <c r="C4621" s="1">
        <v>1.04722380013359E-4</v>
      </c>
      <c r="D4621">
        <v>6.25E-2</v>
      </c>
      <c r="E4621">
        <v>0.138461538461538</v>
      </c>
      <c r="F4621">
        <v>3.7383177570093497E-2</v>
      </c>
      <c r="G4621">
        <v>0.38571428571428601</v>
      </c>
      <c r="H4621">
        <v>0.125</v>
      </c>
      <c r="I4621">
        <v>0.42957746478873199</v>
      </c>
      <c r="J4621" s="1">
        <v>0</v>
      </c>
      <c r="K4621" t="s">
        <v>23242</v>
      </c>
      <c r="L4621" t="s">
        <v>32486</v>
      </c>
      <c r="M4621" t="s">
        <v>32487</v>
      </c>
    </row>
    <row r="4622" spans="1:13">
      <c r="A4622" s="1" t="s">
        <v>6639</v>
      </c>
      <c r="B4622">
        <v>4.0867325753264299E-6</v>
      </c>
      <c r="C4622" s="1">
        <v>1.14198345616837E-5</v>
      </c>
      <c r="D4622">
        <v>0.14285714285714299</v>
      </c>
      <c r="E4622">
        <v>3.3333333333333298E-2</v>
      </c>
      <c r="F4622">
        <v>0.31048387096774199</v>
      </c>
      <c r="G4622">
        <v>6.25E-2</v>
      </c>
      <c r="H4622">
        <v>0.31818181818181801</v>
      </c>
      <c r="I4622">
        <v>5.2631578947368397E-2</v>
      </c>
      <c r="J4622" s="1" t="s">
        <v>23229</v>
      </c>
      <c r="K4622" t="s">
        <v>23239</v>
      </c>
      <c r="L4622" t="s">
        <v>32488</v>
      </c>
      <c r="M4622" t="s">
        <v>32489</v>
      </c>
    </row>
    <row r="4623" spans="1:13">
      <c r="A4623" s="1" t="s">
        <v>6640</v>
      </c>
      <c r="B4623">
        <v>0</v>
      </c>
      <c r="C4623" s="1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 s="1">
        <v>0</v>
      </c>
      <c r="K4623" t="s">
        <v>23237</v>
      </c>
      <c r="L4623" t="s">
        <v>32490</v>
      </c>
      <c r="M4623" t="s">
        <v>32491</v>
      </c>
    </row>
    <row r="4624" spans="1:13">
      <c r="A4624" s="1" t="s">
        <v>6641</v>
      </c>
      <c r="B4624">
        <v>4.2287242063729798E-10</v>
      </c>
      <c r="C4624" s="1">
        <v>1.92136156064154E-6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0.9838709677419355</v>
      </c>
      <c r="J4624" s="1">
        <v>1</v>
      </c>
      <c r="K4624" t="s">
        <v>23246</v>
      </c>
      <c r="L4624" t="s">
        <v>32492</v>
      </c>
      <c r="M4624" t="s">
        <v>32493</v>
      </c>
    </row>
    <row r="4625" spans="1:13">
      <c r="A4625" s="1" t="s">
        <v>6642</v>
      </c>
      <c r="B4625">
        <v>5.83754403098126E-5</v>
      </c>
      <c r="C4625" s="1">
        <v>2.2582810431198101E-5</v>
      </c>
      <c r="D4625">
        <v>0</v>
      </c>
      <c r="E4625">
        <v>0</v>
      </c>
      <c r="F4625">
        <v>0.30097087378640802</v>
      </c>
      <c r="G4625">
        <v>0</v>
      </c>
      <c r="H4625">
        <v>9.0277777777777804E-2</v>
      </c>
      <c r="I4625">
        <v>0</v>
      </c>
      <c r="J4625" s="1">
        <v>0</v>
      </c>
      <c r="K4625" t="s">
        <v>23242</v>
      </c>
      <c r="L4625" t="s">
        <v>32494</v>
      </c>
      <c r="M4625" t="s">
        <v>32495</v>
      </c>
    </row>
    <row r="4626" spans="1:13">
      <c r="A4626" s="1" t="s">
        <v>6643</v>
      </c>
      <c r="B4626">
        <v>4.35897684059102E-8</v>
      </c>
      <c r="C4626" s="1">
        <v>6.4189743593921505E-8</v>
      </c>
      <c r="D4626">
        <v>1</v>
      </c>
      <c r="E4626">
        <v>1</v>
      </c>
      <c r="F4626">
        <v>1</v>
      </c>
      <c r="G4626">
        <v>1</v>
      </c>
      <c r="H4626">
        <v>0.99390243902439002</v>
      </c>
      <c r="I4626">
        <v>1</v>
      </c>
      <c r="J4626" s="1">
        <v>0.1</v>
      </c>
      <c r="K4626" t="s">
        <v>23241</v>
      </c>
      <c r="L4626" t="s">
        <v>32496</v>
      </c>
      <c r="M4626" t="s">
        <v>32497</v>
      </c>
    </row>
    <row r="4627" spans="1:13">
      <c r="A4627" s="1" t="s">
        <v>6644</v>
      </c>
      <c r="B4627">
        <v>1.6883893703766801E-4</v>
      </c>
      <c r="C4627" s="1">
        <v>2.77673661843514E-4</v>
      </c>
      <c r="D4627">
        <v>3.3333333333333298E-2</v>
      </c>
      <c r="E4627">
        <v>0</v>
      </c>
      <c r="F4627">
        <v>0.39930555555555602</v>
      </c>
      <c r="G4627">
        <v>0</v>
      </c>
      <c r="H4627">
        <v>7.2463768115942004E-2</v>
      </c>
      <c r="I4627">
        <v>0.112903225806452</v>
      </c>
      <c r="J4627" s="1">
        <v>0.11111111111111099</v>
      </c>
      <c r="K4627" t="s">
        <v>23238</v>
      </c>
      <c r="L4627" t="s">
        <v>32498</v>
      </c>
      <c r="M4627" t="s">
        <v>32499</v>
      </c>
    </row>
    <row r="4628" spans="1:13">
      <c r="A4628" s="1" t="s">
        <v>6645</v>
      </c>
      <c r="B4628">
        <v>3.75654233643861E-6</v>
      </c>
      <c r="C4628" s="1">
        <v>5.0064555820449096E-4</v>
      </c>
      <c r="D4628">
        <v>5.1724137931034503E-2</v>
      </c>
      <c r="E4628">
        <v>2.32558139534884E-2</v>
      </c>
      <c r="F4628">
        <v>0.18181818181818199</v>
      </c>
      <c r="G4628">
        <v>0.13392857142857101</v>
      </c>
      <c r="H4628">
        <v>0.42156862745098</v>
      </c>
      <c r="I4628">
        <v>0.31081081081081102</v>
      </c>
      <c r="J4628" s="1">
        <v>0</v>
      </c>
      <c r="K4628" t="s">
        <v>23240</v>
      </c>
      <c r="L4628" t="s">
        <v>32500</v>
      </c>
      <c r="M4628" t="s">
        <v>32501</v>
      </c>
    </row>
    <row r="4629" spans="1:13">
      <c r="A4629" s="1" t="s">
        <v>6646</v>
      </c>
      <c r="B4629">
        <v>6.2602018637467405E-5</v>
      </c>
      <c r="C4629" s="1">
        <v>1.2500190237459E-4</v>
      </c>
      <c r="D4629">
        <v>0.40625</v>
      </c>
      <c r="E4629">
        <v>0.57831325301204795</v>
      </c>
      <c r="F4629">
        <v>0.67948717948717996</v>
      </c>
      <c r="G4629">
        <v>0.125</v>
      </c>
      <c r="H4629">
        <v>0.17647058823529399</v>
      </c>
      <c r="I4629">
        <v>0.15151515151515199</v>
      </c>
      <c r="J4629" s="1">
        <v>7.1428571428571397E-2</v>
      </c>
      <c r="K4629" t="s">
        <v>23237</v>
      </c>
      <c r="L4629" t="s">
        <v>32502</v>
      </c>
      <c r="M4629" t="s">
        <v>32503</v>
      </c>
    </row>
    <row r="4630" spans="1:13">
      <c r="A4630" s="1" t="s">
        <v>6647</v>
      </c>
      <c r="B4630">
        <v>1.54896103531196E-6</v>
      </c>
      <c r="C4630" s="1">
        <v>1.49672804747566E-6</v>
      </c>
      <c r="D4630">
        <v>0</v>
      </c>
      <c r="E4630">
        <v>8.6206896551724102E-3</v>
      </c>
      <c r="F4630">
        <v>0</v>
      </c>
      <c r="G4630">
        <v>0.18965517241379301</v>
      </c>
      <c r="H4630">
        <v>0</v>
      </c>
      <c r="I4630">
        <v>0</v>
      </c>
      <c r="J4630" s="1">
        <v>0</v>
      </c>
      <c r="K4630" t="s">
        <v>23241</v>
      </c>
      <c r="L4630" t="s">
        <v>32504</v>
      </c>
      <c r="M4630" t="s">
        <v>32505</v>
      </c>
    </row>
    <row r="4631" spans="1:13">
      <c r="A4631" s="1" t="s">
        <v>6648</v>
      </c>
      <c r="B4631">
        <v>1.8741528156654299E-7</v>
      </c>
      <c r="C4631" s="1">
        <v>7.3946551848505102E-7</v>
      </c>
      <c r="D4631">
        <v>0</v>
      </c>
      <c r="E4631">
        <v>0</v>
      </c>
      <c r="F4631">
        <v>2.5773195876288698E-3</v>
      </c>
      <c r="G4631">
        <v>8.6206896551724102E-3</v>
      </c>
      <c r="H4631">
        <v>4.4247787610619503E-3</v>
      </c>
      <c r="I4631">
        <v>4.0000000000000001E-3</v>
      </c>
      <c r="J4631" s="1">
        <v>0.90909090909090895</v>
      </c>
      <c r="K4631" t="s">
        <v>23238</v>
      </c>
      <c r="L4631" t="s">
        <v>32506</v>
      </c>
      <c r="M4631" t="s">
        <v>32507</v>
      </c>
    </row>
    <row r="4632" spans="1:13">
      <c r="A4632" s="1" t="s">
        <v>6649</v>
      </c>
      <c r="B4632">
        <v>1.1361857093840899E-9</v>
      </c>
      <c r="C4632" s="1">
        <v>2.5247222422343999E-7</v>
      </c>
      <c r="D4632">
        <v>0</v>
      </c>
      <c r="E4632">
        <v>0</v>
      </c>
      <c r="F4632">
        <v>2.7624309392265201E-3</v>
      </c>
      <c r="G4632">
        <v>0</v>
      </c>
      <c r="H4632">
        <v>1.1235955056179799E-2</v>
      </c>
      <c r="I4632">
        <v>0</v>
      </c>
      <c r="J4632" s="1" t="s">
        <v>23229</v>
      </c>
      <c r="K4632" t="s">
        <v>23238</v>
      </c>
      <c r="L4632" t="s">
        <v>32508</v>
      </c>
      <c r="M4632" t="s">
        <v>32509</v>
      </c>
    </row>
    <row r="4633" spans="1:13">
      <c r="A4633" s="1" t="s">
        <v>6650</v>
      </c>
      <c r="B4633">
        <v>4.2525275843487998E-7</v>
      </c>
      <c r="C4633" s="1">
        <v>7.9189241934772096E-6</v>
      </c>
      <c r="D4633">
        <v>0.15909090909090901</v>
      </c>
      <c r="E4633">
        <v>0.21698113207547201</v>
      </c>
      <c r="F4633">
        <v>4.0650406504065002E-3</v>
      </c>
      <c r="G4633">
        <v>0.17307692307692299</v>
      </c>
      <c r="H4633">
        <v>1.7857142857142901E-2</v>
      </c>
      <c r="I4633">
        <v>0.17741935483870999</v>
      </c>
      <c r="J4633" s="1">
        <v>0</v>
      </c>
      <c r="K4633" t="s">
        <v>23241</v>
      </c>
      <c r="L4633" t="s">
        <v>32510</v>
      </c>
      <c r="M4633" t="s">
        <v>32511</v>
      </c>
    </row>
    <row r="4634" spans="1:13">
      <c r="A4634" s="1" t="s">
        <v>6651</v>
      </c>
      <c r="B4634">
        <v>2.6855323132054599E-6</v>
      </c>
      <c r="C4634" s="1">
        <v>5.5733385147117001E-9</v>
      </c>
      <c r="D4634">
        <v>1</v>
      </c>
      <c r="E4634">
        <v>0.98750000000000004</v>
      </c>
      <c r="F4634">
        <v>1</v>
      </c>
      <c r="G4634">
        <v>0.97916666666666696</v>
      </c>
      <c r="H4634">
        <v>1</v>
      </c>
      <c r="I4634">
        <v>0.929824561403509</v>
      </c>
      <c r="J4634" s="1">
        <v>1</v>
      </c>
      <c r="K4634" t="s">
        <v>23238</v>
      </c>
      <c r="L4634" t="s">
        <v>32512</v>
      </c>
      <c r="M4634" t="s">
        <v>32513</v>
      </c>
    </row>
    <row r="4635" spans="1:13">
      <c r="A4635" s="1" t="s">
        <v>6652</v>
      </c>
      <c r="B4635">
        <v>4.0225389908280398E-7</v>
      </c>
      <c r="C4635" s="1">
        <v>6.0322238162633403E-5</v>
      </c>
      <c r="D4635">
        <v>0.484375</v>
      </c>
      <c r="E4635">
        <v>0.38461538461538503</v>
      </c>
      <c r="F4635">
        <v>0.52916666666666701</v>
      </c>
      <c r="G4635">
        <v>0</v>
      </c>
      <c r="H4635">
        <v>0.44776119402985098</v>
      </c>
      <c r="I4635">
        <v>0.12903225806451599</v>
      </c>
      <c r="J4635" s="1">
        <v>6.25E-2</v>
      </c>
      <c r="K4635" t="s">
        <v>23240</v>
      </c>
      <c r="L4635" t="s">
        <v>32514</v>
      </c>
      <c r="M4635" t="s">
        <v>32515</v>
      </c>
    </row>
    <row r="4636" spans="1:13">
      <c r="A4636" s="1" t="s">
        <v>6653</v>
      </c>
      <c r="B4636">
        <v>2.8096378143473199E-5</v>
      </c>
      <c r="C4636" s="1">
        <v>3.3468189736743801E-6</v>
      </c>
      <c r="D4636">
        <v>0.41666666666666702</v>
      </c>
      <c r="E4636">
        <v>0.11111111111111099</v>
      </c>
      <c r="F4636">
        <v>6.14035087719298E-2</v>
      </c>
      <c r="G4636">
        <v>0.05</v>
      </c>
      <c r="H4636">
        <v>1.72413793103448E-2</v>
      </c>
      <c r="I4636">
        <v>0.27142857142857102</v>
      </c>
      <c r="J4636" s="1" t="s">
        <v>23229</v>
      </c>
      <c r="K4636" t="s">
        <v>23242</v>
      </c>
      <c r="L4636" t="s">
        <v>32516</v>
      </c>
      <c r="M4636" t="s">
        <v>32517</v>
      </c>
    </row>
    <row r="4637" spans="1:13">
      <c r="A4637" s="1" t="s">
        <v>6654</v>
      </c>
      <c r="B4637">
        <v>9.2648836791047706E-5</v>
      </c>
      <c r="C4637" s="1">
        <v>5.8998510060250203E-4</v>
      </c>
      <c r="D4637">
        <v>4.6875E-2</v>
      </c>
      <c r="E4637">
        <v>2.1052631578947399E-2</v>
      </c>
      <c r="F4637">
        <v>2.6178010471204199E-3</v>
      </c>
      <c r="G4637">
        <v>0.84905660377358505</v>
      </c>
      <c r="H4637">
        <v>5.2380952380952403E-2</v>
      </c>
      <c r="I4637">
        <v>0.44270833333333298</v>
      </c>
      <c r="J4637" s="1">
        <v>0.05</v>
      </c>
      <c r="K4637" t="s">
        <v>23238</v>
      </c>
      <c r="L4637" t="s">
        <v>32518</v>
      </c>
      <c r="M4637" t="s">
        <v>32519</v>
      </c>
    </row>
    <row r="4638" spans="1:13">
      <c r="A4638" s="1" t="s">
        <v>6655</v>
      </c>
      <c r="B4638">
        <v>1.6219490120870099E-7</v>
      </c>
      <c r="C4638" s="1">
        <v>1.13267000837235E-6</v>
      </c>
      <c r="D4638">
        <v>1.6129032258064498E-2</v>
      </c>
      <c r="E4638">
        <v>0.105882352941176</v>
      </c>
      <c r="F4638">
        <v>5.9880239520958096E-3</v>
      </c>
      <c r="G4638">
        <v>0</v>
      </c>
      <c r="H4638">
        <v>0</v>
      </c>
      <c r="I4638">
        <v>0</v>
      </c>
      <c r="J4638" s="1">
        <v>0</v>
      </c>
      <c r="K4638" t="s">
        <v>23238</v>
      </c>
      <c r="L4638" t="s">
        <v>32520</v>
      </c>
      <c r="M4638" t="s">
        <v>32521</v>
      </c>
    </row>
    <row r="4639" spans="1:13">
      <c r="A4639" s="1" t="s">
        <v>6656</v>
      </c>
      <c r="B4639">
        <v>6.0401224806963199E-5</v>
      </c>
      <c r="C4639" s="1">
        <v>1.5230134544886899E-5</v>
      </c>
      <c r="D4639">
        <v>0.7</v>
      </c>
      <c r="E4639">
        <v>0.98314606741572996</v>
      </c>
      <c r="F4639">
        <v>0.53821656050955402</v>
      </c>
      <c r="G4639">
        <v>0.90476190476190499</v>
      </c>
      <c r="H4639">
        <v>0.58108108108108103</v>
      </c>
      <c r="I4639">
        <v>0.92307692307692302</v>
      </c>
      <c r="J4639" s="1">
        <v>1</v>
      </c>
      <c r="K4639" t="s">
        <v>23238</v>
      </c>
      <c r="L4639" t="s">
        <v>32522</v>
      </c>
      <c r="M4639" t="s">
        <v>32523</v>
      </c>
    </row>
    <row r="4640" spans="1:13">
      <c r="A4640" s="1" t="s">
        <v>6657</v>
      </c>
      <c r="B4640">
        <v>4.3085787316682499E-8</v>
      </c>
      <c r="C4640" s="1">
        <v>8.9266130164376695E-5</v>
      </c>
      <c r="D4640">
        <v>0.29411764705882398</v>
      </c>
      <c r="E4640">
        <v>0.76315789473684204</v>
      </c>
      <c r="F4640">
        <v>0.58620689655172398</v>
      </c>
      <c r="G4640">
        <v>0.84090909090909105</v>
      </c>
      <c r="H4640">
        <v>0.66363636363636402</v>
      </c>
      <c r="I4640">
        <v>0.53389830508474601</v>
      </c>
      <c r="J4640" s="1" t="s">
        <v>23229</v>
      </c>
      <c r="K4640" t="s">
        <v>23240</v>
      </c>
      <c r="L4640" t="s">
        <v>32524</v>
      </c>
      <c r="M4640" t="s">
        <v>32525</v>
      </c>
    </row>
    <row r="4641" spans="1:13">
      <c r="A4641" s="1" t="s">
        <v>6658</v>
      </c>
      <c r="B4641">
        <v>1.3690897231656001E-6</v>
      </c>
      <c r="C4641" s="1">
        <v>3.0934239428097801E-8</v>
      </c>
      <c r="D4641">
        <v>1</v>
      </c>
      <c r="E4641">
        <v>0.89622641509433998</v>
      </c>
      <c r="F4641">
        <v>1</v>
      </c>
      <c r="G4641">
        <v>1</v>
      </c>
      <c r="H4641">
        <v>0.99523809523809503</v>
      </c>
      <c r="I4641">
        <v>1</v>
      </c>
      <c r="J4641" s="1">
        <v>1</v>
      </c>
      <c r="K4641" t="s">
        <v>23240</v>
      </c>
      <c r="L4641" t="s">
        <v>32526</v>
      </c>
      <c r="M4641" t="s">
        <v>32527</v>
      </c>
    </row>
    <row r="4642" spans="1:13">
      <c r="A4642" s="1" t="s">
        <v>6659</v>
      </c>
      <c r="B4642">
        <v>1.8949290086237801E-5</v>
      </c>
      <c r="C4642" s="1">
        <v>1.4987672673598301E-4</v>
      </c>
      <c r="D4642">
        <v>5.1724137931034503E-2</v>
      </c>
      <c r="E4642">
        <v>0</v>
      </c>
      <c r="F4642">
        <v>0.42424242424242398</v>
      </c>
      <c r="G4642">
        <v>0.9375</v>
      </c>
      <c r="H4642">
        <v>0.445945945945946</v>
      </c>
      <c r="I4642">
        <v>0.29411764705882398</v>
      </c>
      <c r="J4642" s="1">
        <v>0</v>
      </c>
      <c r="K4642" t="s">
        <v>23241</v>
      </c>
      <c r="L4642" t="s">
        <v>32528</v>
      </c>
      <c r="M4642" t="s">
        <v>32529</v>
      </c>
    </row>
    <row r="4643" spans="1:13">
      <c r="A4643" s="1" t="s">
        <v>6660</v>
      </c>
      <c r="B4643">
        <v>2.4546189388634E-7</v>
      </c>
      <c r="C4643" s="1">
        <v>2.3314370594914302E-5</v>
      </c>
      <c r="D4643">
        <v>3.5714285714285698E-2</v>
      </c>
      <c r="E4643">
        <v>0.24242424242424199</v>
      </c>
      <c r="F4643">
        <v>1.4851485148514899E-2</v>
      </c>
      <c r="G4643">
        <v>0</v>
      </c>
      <c r="H4643">
        <v>7.0175438596491196E-2</v>
      </c>
      <c r="I4643">
        <v>9.7560975609756101E-2</v>
      </c>
      <c r="J4643" s="1">
        <v>0</v>
      </c>
      <c r="K4643" t="s">
        <v>23241</v>
      </c>
      <c r="L4643" t="s">
        <v>32530</v>
      </c>
      <c r="M4643" t="s">
        <v>32531</v>
      </c>
    </row>
    <row r="4644" spans="1:13">
      <c r="A4644" s="1" t="s">
        <v>6661</v>
      </c>
      <c r="B4644">
        <v>3.9914616054996497E-5</v>
      </c>
      <c r="C4644" s="1">
        <v>3.4533627201420299E-5</v>
      </c>
      <c r="D4644">
        <v>0.203125</v>
      </c>
      <c r="E4644">
        <v>0.13483146067415699</v>
      </c>
      <c r="F4644">
        <v>0.135135135135135</v>
      </c>
      <c r="G4644">
        <v>0.16666666666666699</v>
      </c>
      <c r="H4644">
        <v>0.213483146067416</v>
      </c>
      <c r="I4644">
        <v>0.19811320754716999</v>
      </c>
      <c r="J4644" s="1">
        <v>0</v>
      </c>
      <c r="K4644" t="s">
        <v>23237</v>
      </c>
      <c r="L4644" t="s">
        <v>32532</v>
      </c>
      <c r="M4644" t="s">
        <v>32533</v>
      </c>
    </row>
    <row r="4645" spans="1:13">
      <c r="A4645" s="1" t="s">
        <v>6662</v>
      </c>
      <c r="B4645">
        <v>8.4282546104817302E-7</v>
      </c>
      <c r="C4645" s="1">
        <v>4.9427172844321796E-6</v>
      </c>
      <c r="D4645">
        <v>3.125E-2</v>
      </c>
      <c r="E4645">
        <v>1.5625E-2</v>
      </c>
      <c r="F4645">
        <v>2.3195876288659802E-2</v>
      </c>
      <c r="G4645">
        <v>2.1739130434782601E-2</v>
      </c>
      <c r="H4645">
        <v>4.1284403669724801E-2</v>
      </c>
      <c r="I4645">
        <v>1.3636363636363599E-2</v>
      </c>
      <c r="J4645" s="1">
        <v>0.95454545454545503</v>
      </c>
      <c r="K4645" t="s">
        <v>23237</v>
      </c>
      <c r="L4645" t="s">
        <v>32534</v>
      </c>
      <c r="M4645" t="s">
        <v>32535</v>
      </c>
    </row>
    <row r="4646" spans="1:13">
      <c r="A4646" s="1" t="s">
        <v>6663</v>
      </c>
      <c r="B4646">
        <v>1.85088308076936E-7</v>
      </c>
      <c r="C4646" s="1">
        <v>2.6571496595667101E-7</v>
      </c>
      <c r="D4646">
        <v>1</v>
      </c>
      <c r="E4646">
        <v>0.99193548387096797</v>
      </c>
      <c r="F4646">
        <v>1</v>
      </c>
      <c r="G4646">
        <v>0.75</v>
      </c>
      <c r="H4646">
        <v>1</v>
      </c>
      <c r="I4646">
        <v>1</v>
      </c>
      <c r="J4646" s="1">
        <v>0.54545454545454497</v>
      </c>
      <c r="K4646" t="s">
        <v>23241</v>
      </c>
      <c r="L4646" t="s">
        <v>32536</v>
      </c>
      <c r="M4646" t="s">
        <v>32537</v>
      </c>
    </row>
    <row r="4647" spans="1:13">
      <c r="A4647" s="1" t="s">
        <v>6664</v>
      </c>
      <c r="B4647">
        <v>3.72793280600959E-8</v>
      </c>
      <c r="C4647" s="1">
        <v>8.9047711743045705E-7</v>
      </c>
      <c r="D4647">
        <v>0.984375</v>
      </c>
      <c r="E4647">
        <v>0.97916666666666696</v>
      </c>
      <c r="F4647">
        <v>0.91794871794871802</v>
      </c>
      <c r="G4647">
        <v>0.97413793103448298</v>
      </c>
      <c r="H4647">
        <v>0.85087719298245601</v>
      </c>
      <c r="I4647">
        <v>0.95901639344262302</v>
      </c>
      <c r="J4647" s="1">
        <v>1</v>
      </c>
      <c r="K4647" t="s">
        <v>23240</v>
      </c>
      <c r="L4647" t="s">
        <v>32538</v>
      </c>
      <c r="M4647" t="s">
        <v>32539</v>
      </c>
    </row>
    <row r="4648" spans="1:13">
      <c r="A4648" s="1" t="s">
        <v>6665</v>
      </c>
      <c r="B4648">
        <v>5.0912825499374198E-8</v>
      </c>
      <c r="C4648" s="1">
        <v>2.7761452836856999E-5</v>
      </c>
      <c r="D4648">
        <v>0</v>
      </c>
      <c r="E4648">
        <v>0</v>
      </c>
      <c r="F4648">
        <v>3.20855614973262E-2</v>
      </c>
      <c r="G4648">
        <v>1.1904761904761901E-2</v>
      </c>
      <c r="H4648">
        <v>0.27722772277227697</v>
      </c>
      <c r="I4648">
        <v>1.5625E-2</v>
      </c>
      <c r="J4648" s="1">
        <v>0</v>
      </c>
      <c r="K4648" t="s">
        <v>23237</v>
      </c>
      <c r="L4648" t="s">
        <v>32540</v>
      </c>
      <c r="M4648" t="s">
        <v>32541</v>
      </c>
    </row>
    <row r="4649" spans="1:13">
      <c r="A4649" s="1" t="s">
        <v>6666</v>
      </c>
      <c r="B4649">
        <v>0</v>
      </c>
      <c r="C4649" s="1">
        <v>0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 s="1">
        <v>1</v>
      </c>
      <c r="K4649" t="s">
        <v>23241</v>
      </c>
      <c r="L4649" t="s">
        <v>32542</v>
      </c>
      <c r="M4649" t="s">
        <v>32543</v>
      </c>
    </row>
    <row r="4650" spans="1:13">
      <c r="A4650" s="1" t="s">
        <v>6667</v>
      </c>
      <c r="B4650">
        <v>2.9463099282783001E-7</v>
      </c>
      <c r="C4650" s="1">
        <v>7.1139042990360002E-7</v>
      </c>
      <c r="D4650">
        <v>0</v>
      </c>
      <c r="E4650">
        <v>0</v>
      </c>
      <c r="F4650">
        <v>5.31914893617021E-3</v>
      </c>
      <c r="G4650">
        <v>0</v>
      </c>
      <c r="H4650">
        <v>1.1494252873563199E-2</v>
      </c>
      <c r="I4650">
        <v>7.9365079365079395E-3</v>
      </c>
      <c r="J4650" s="1">
        <v>0.86363636363636398</v>
      </c>
      <c r="K4650" t="s">
        <v>23241</v>
      </c>
      <c r="L4650" t="s">
        <v>32544</v>
      </c>
      <c r="M4650" t="s">
        <v>32545</v>
      </c>
    </row>
    <row r="4651" spans="1:13">
      <c r="A4651" s="1" t="s">
        <v>6668</v>
      </c>
      <c r="B4651">
        <v>1.9309018408993899E-8</v>
      </c>
      <c r="C4651" s="1">
        <v>1.66451549680878E-7</v>
      </c>
      <c r="D4651">
        <v>1.6666666666667052E-2</v>
      </c>
      <c r="E4651">
        <v>0</v>
      </c>
      <c r="F4651">
        <v>2.8409090909089496E-3</v>
      </c>
      <c r="G4651">
        <v>0</v>
      </c>
      <c r="H4651">
        <v>0</v>
      </c>
      <c r="I4651">
        <v>0</v>
      </c>
      <c r="J4651" s="1">
        <v>0</v>
      </c>
      <c r="K4651" t="s">
        <v>23243</v>
      </c>
      <c r="L4651" t="s">
        <v>32546</v>
      </c>
      <c r="M4651" t="s">
        <v>32547</v>
      </c>
    </row>
    <row r="4652" spans="1:13">
      <c r="A4652" s="1" t="s">
        <v>6669</v>
      </c>
      <c r="B4652">
        <v>8.6989023715016695E-7</v>
      </c>
      <c r="C4652" s="1">
        <v>9.4448921062994402E-8</v>
      </c>
      <c r="D4652">
        <v>0</v>
      </c>
      <c r="E4652">
        <v>8.04597701149425E-2</v>
      </c>
      <c r="F4652">
        <v>3.9682539682539698E-3</v>
      </c>
      <c r="G4652">
        <v>2.6315789473684199E-2</v>
      </c>
      <c r="H4652">
        <v>0</v>
      </c>
      <c r="I4652">
        <v>0</v>
      </c>
      <c r="J4652" s="1" t="s">
        <v>23229</v>
      </c>
      <c r="K4652" t="s">
        <v>23242</v>
      </c>
      <c r="L4652" t="s">
        <v>32548</v>
      </c>
      <c r="M4652" t="s">
        <v>32549</v>
      </c>
    </row>
    <row r="4653" spans="1:13">
      <c r="A4653" s="1" t="s">
        <v>6670</v>
      </c>
      <c r="B4653">
        <v>1.55204743953146E-6</v>
      </c>
      <c r="C4653" s="1">
        <v>4.7663318888884097E-6</v>
      </c>
      <c r="D4653">
        <v>0.921875</v>
      </c>
      <c r="E4653">
        <v>0.99242424242424199</v>
      </c>
      <c r="F4653">
        <v>0.97041420118343202</v>
      </c>
      <c r="G4653">
        <v>0.96551724137931005</v>
      </c>
      <c r="H4653">
        <v>1</v>
      </c>
      <c r="I4653">
        <v>1</v>
      </c>
      <c r="J4653" s="1">
        <v>1</v>
      </c>
      <c r="K4653" t="s">
        <v>23239</v>
      </c>
      <c r="L4653" t="s">
        <v>32550</v>
      </c>
      <c r="M4653" t="s">
        <v>32551</v>
      </c>
    </row>
    <row r="4654" spans="1:13">
      <c r="A4654" s="1" t="s">
        <v>6671</v>
      </c>
      <c r="B4654">
        <v>1.2362795680834699E-5</v>
      </c>
      <c r="C4654" s="1">
        <v>5.3067115595020301E-6</v>
      </c>
      <c r="D4654">
        <v>0.58928571428571397</v>
      </c>
      <c r="E4654">
        <v>0.542682926829268</v>
      </c>
      <c r="F4654">
        <v>0.95416666666666705</v>
      </c>
      <c r="G4654">
        <v>1</v>
      </c>
      <c r="H4654">
        <v>0.987179487179487</v>
      </c>
      <c r="I4654">
        <v>0.98809523809523803</v>
      </c>
      <c r="J4654" s="1">
        <v>1</v>
      </c>
      <c r="K4654" t="s">
        <v>23238</v>
      </c>
      <c r="L4654" t="s">
        <v>32552</v>
      </c>
      <c r="M4654" t="s">
        <v>32553</v>
      </c>
    </row>
    <row r="4655" spans="1:13">
      <c r="A4655" s="1" t="s">
        <v>6672</v>
      </c>
      <c r="B4655">
        <v>3.3412589844052099E-5</v>
      </c>
      <c r="C4655" s="1">
        <v>2.8584620442365901E-6</v>
      </c>
      <c r="D4655">
        <v>0</v>
      </c>
      <c r="E4655">
        <v>0</v>
      </c>
      <c r="F4655">
        <v>0.19318181818181801</v>
      </c>
      <c r="G4655">
        <v>0</v>
      </c>
      <c r="H4655">
        <v>5.4216867469879498E-2</v>
      </c>
      <c r="I4655">
        <v>2.6315789473684199E-2</v>
      </c>
      <c r="J4655" s="1" t="s">
        <v>23229</v>
      </c>
      <c r="K4655" t="s">
        <v>23241</v>
      </c>
      <c r="L4655" t="s">
        <v>32554</v>
      </c>
      <c r="M4655" t="s">
        <v>32555</v>
      </c>
    </row>
    <row r="4656" spans="1:13">
      <c r="A4656" s="1" t="s">
        <v>6673</v>
      </c>
      <c r="B4656">
        <v>9.5306719006677195E-8</v>
      </c>
      <c r="C4656" s="1">
        <v>1.6426406451237101E-7</v>
      </c>
      <c r="D4656">
        <v>1</v>
      </c>
      <c r="E4656">
        <v>1</v>
      </c>
      <c r="F4656">
        <v>1</v>
      </c>
      <c r="G4656">
        <v>0.96875</v>
      </c>
      <c r="H4656">
        <v>1</v>
      </c>
      <c r="I4656">
        <v>1</v>
      </c>
      <c r="J4656" s="1">
        <v>0.66666666666666696</v>
      </c>
      <c r="K4656" t="s">
        <v>23240</v>
      </c>
      <c r="L4656" t="s">
        <v>32556</v>
      </c>
      <c r="M4656" t="s">
        <v>32557</v>
      </c>
    </row>
    <row r="4657" spans="1:13">
      <c r="A4657" s="1" t="s">
        <v>6674</v>
      </c>
      <c r="B4657">
        <v>3.7117098560098197E-5</v>
      </c>
      <c r="C4657" s="1">
        <v>3.73927819993747E-6</v>
      </c>
      <c r="D4657">
        <v>0.375</v>
      </c>
      <c r="E4657">
        <v>0.80952380952380998</v>
      </c>
      <c r="F4657">
        <v>0.386740331491713</v>
      </c>
      <c r="G4657">
        <v>0.53125</v>
      </c>
      <c r="H4657">
        <v>0.568965517241379</v>
      </c>
      <c r="I4657">
        <v>0.58888888888888902</v>
      </c>
      <c r="J4657" s="1">
        <v>0.9</v>
      </c>
      <c r="K4657" t="s">
        <v>23238</v>
      </c>
      <c r="L4657" t="s">
        <v>32558</v>
      </c>
      <c r="M4657" t="s">
        <v>32559</v>
      </c>
    </row>
    <row r="4658" spans="1:13">
      <c r="A4658" s="1" t="s">
        <v>6675</v>
      </c>
      <c r="B4658">
        <v>3.8355239218973601E-6</v>
      </c>
      <c r="C4658" s="1">
        <v>3.7829737999339101E-6</v>
      </c>
      <c r="D4658">
        <v>0.15217391304347799</v>
      </c>
      <c r="E4658">
        <v>0.13297872340425501</v>
      </c>
      <c r="F4658">
        <v>8.5714285714285701E-3</v>
      </c>
      <c r="G4658">
        <v>0</v>
      </c>
      <c r="H4658">
        <v>4.6296296296296301E-2</v>
      </c>
      <c r="I4658">
        <v>8.4269662921348298E-2</v>
      </c>
      <c r="J4658" s="1">
        <v>0</v>
      </c>
      <c r="K4658" t="s">
        <v>23240</v>
      </c>
      <c r="L4658" t="s">
        <v>32560</v>
      </c>
      <c r="M4658" t="s">
        <v>32561</v>
      </c>
    </row>
    <row r="4659" spans="1:13">
      <c r="A4659" s="1" t="s">
        <v>6676</v>
      </c>
      <c r="B4659">
        <v>4.5678422120985199E-5</v>
      </c>
      <c r="C4659" s="1">
        <v>1.02191958969406E-4</v>
      </c>
      <c r="D4659">
        <v>0.1875</v>
      </c>
      <c r="E4659">
        <v>0</v>
      </c>
      <c r="F4659">
        <v>0.24382716049382699</v>
      </c>
      <c r="G4659">
        <v>0</v>
      </c>
      <c r="H4659">
        <v>2.6595744680851099E-2</v>
      </c>
      <c r="I4659">
        <v>4.6875E-2</v>
      </c>
      <c r="J4659" s="1">
        <v>0</v>
      </c>
      <c r="K4659" t="s">
        <v>23240</v>
      </c>
      <c r="L4659" t="s">
        <v>32562</v>
      </c>
      <c r="M4659" t="s">
        <v>32563</v>
      </c>
    </row>
    <row r="4660" spans="1:13">
      <c r="A4660" s="1" t="s">
        <v>6677</v>
      </c>
      <c r="B4660">
        <v>5.7791164401587498E-6</v>
      </c>
      <c r="C4660" s="1">
        <v>8.7308504445301102E-7</v>
      </c>
      <c r="D4660">
        <v>0</v>
      </c>
      <c r="E4660">
        <v>0</v>
      </c>
      <c r="F4660">
        <v>0</v>
      </c>
      <c r="G4660">
        <v>0.03</v>
      </c>
      <c r="H4660">
        <v>0</v>
      </c>
      <c r="I4660">
        <v>0.21910112359550599</v>
      </c>
      <c r="J4660" s="1">
        <v>0</v>
      </c>
      <c r="K4660" t="s">
        <v>23238</v>
      </c>
      <c r="L4660" t="s">
        <v>32564</v>
      </c>
      <c r="M4660" t="s">
        <v>32565</v>
      </c>
    </row>
    <row r="4661" spans="1:13">
      <c r="A4661" s="1" t="s">
        <v>6678</v>
      </c>
      <c r="B4661">
        <v>1.8242955881763999E-4</v>
      </c>
      <c r="C4661" s="1">
        <v>8.1536967381928903E-4</v>
      </c>
      <c r="D4661">
        <v>0.60416666666666696</v>
      </c>
      <c r="E4661">
        <v>0.44680851063829802</v>
      </c>
      <c r="F4661">
        <v>0.54500000000000004</v>
      </c>
      <c r="G4661">
        <v>8.9285714285714302E-2</v>
      </c>
      <c r="H4661">
        <v>5.1724137931034503E-2</v>
      </c>
      <c r="I4661">
        <v>0.22169811320754701</v>
      </c>
      <c r="J4661" s="1">
        <v>6.25E-2</v>
      </c>
      <c r="K4661" t="s">
        <v>23240</v>
      </c>
      <c r="L4661" t="s">
        <v>32566</v>
      </c>
      <c r="M4661" t="s">
        <v>32567</v>
      </c>
    </row>
    <row r="4662" spans="1:13">
      <c r="A4662" s="1" t="s">
        <v>6679</v>
      </c>
      <c r="B4662">
        <v>1.0875214923628601E-5</v>
      </c>
      <c r="C4662" s="1">
        <v>9.7180660057229998E-5</v>
      </c>
      <c r="D4662">
        <v>0</v>
      </c>
      <c r="E4662">
        <v>5.4347826086956503E-3</v>
      </c>
      <c r="F4662">
        <v>9.4339622641509396E-3</v>
      </c>
      <c r="G4662">
        <v>6.25E-2</v>
      </c>
      <c r="H4662">
        <v>0.14754098360655701</v>
      </c>
      <c r="I4662">
        <v>9.4339622641509396E-3</v>
      </c>
      <c r="J4662" s="1" t="s">
        <v>23229</v>
      </c>
      <c r="K4662" t="s">
        <v>23237</v>
      </c>
      <c r="L4662" t="s">
        <v>32568</v>
      </c>
      <c r="M4662" t="s">
        <v>32569</v>
      </c>
    </row>
    <row r="4663" spans="1:13">
      <c r="A4663" s="1" t="s">
        <v>6680</v>
      </c>
      <c r="B4663">
        <v>8.7627571720450201E-6</v>
      </c>
      <c r="C4663" s="1">
        <v>1.3792569664735599E-4</v>
      </c>
      <c r="D4663">
        <v>0.9375</v>
      </c>
      <c r="E4663">
        <v>0.97752808988763995</v>
      </c>
      <c r="F4663">
        <v>0.80208333333333304</v>
      </c>
      <c r="G4663">
        <v>0.79787234042553201</v>
      </c>
      <c r="H4663">
        <v>0.63725490196078405</v>
      </c>
      <c r="I4663">
        <v>0.93258426966292096</v>
      </c>
      <c r="J4663" s="1">
        <v>1</v>
      </c>
      <c r="K4663" t="s">
        <v>23241</v>
      </c>
      <c r="L4663" t="s">
        <v>32570</v>
      </c>
      <c r="M4663" t="s">
        <v>32571</v>
      </c>
    </row>
    <row r="4664" spans="1:13">
      <c r="A4664" s="1" t="s">
        <v>6681</v>
      </c>
      <c r="B4664">
        <v>7.9966491526213794E-6</v>
      </c>
      <c r="C4664" s="1">
        <v>7.4287741238808704E-6</v>
      </c>
      <c r="D4664">
        <v>0.109375</v>
      </c>
      <c r="E4664">
        <v>4.7368421052631601E-2</v>
      </c>
      <c r="F4664">
        <v>3.9370078740157497E-3</v>
      </c>
      <c r="G4664">
        <v>0.13157894736842099</v>
      </c>
      <c r="H4664">
        <v>8.04597701149425E-2</v>
      </c>
      <c r="I4664">
        <v>6.6666666666666693E-2</v>
      </c>
      <c r="J4664" s="1">
        <v>0.68181818181818199</v>
      </c>
      <c r="K4664" t="s">
        <v>23240</v>
      </c>
      <c r="L4664" t="s">
        <v>32572</v>
      </c>
      <c r="M4664" t="s">
        <v>32573</v>
      </c>
    </row>
    <row r="4665" spans="1:13">
      <c r="A4665" s="1" t="s">
        <v>6682</v>
      </c>
      <c r="B4665">
        <v>1.63868864719808E-6</v>
      </c>
      <c r="C4665" s="1">
        <v>6.7245000572375104E-7</v>
      </c>
      <c r="D4665">
        <v>1</v>
      </c>
      <c r="E4665">
        <v>1</v>
      </c>
      <c r="F4665">
        <v>0.98136645962732905</v>
      </c>
      <c r="G4665">
        <v>0.96</v>
      </c>
      <c r="H4665">
        <v>0.93452380952380998</v>
      </c>
      <c r="I4665">
        <v>0.97674418604651203</v>
      </c>
      <c r="J4665" s="1">
        <v>1</v>
      </c>
      <c r="K4665" t="s">
        <v>23240</v>
      </c>
      <c r="L4665" t="s">
        <v>32574</v>
      </c>
      <c r="M4665" t="s">
        <v>32575</v>
      </c>
    </row>
    <row r="4666" spans="1:13">
      <c r="A4666" s="1" t="s">
        <v>6683</v>
      </c>
      <c r="B4666">
        <v>4.9647632465781503E-5</v>
      </c>
      <c r="C4666" s="1">
        <v>3.5703829861736397E-5</v>
      </c>
      <c r="D4666">
        <v>9.375E-2</v>
      </c>
      <c r="E4666">
        <v>1.0416666666666701E-2</v>
      </c>
      <c r="F4666">
        <v>7.1794871794871803E-2</v>
      </c>
      <c r="G4666">
        <v>1.72413793103448E-2</v>
      </c>
      <c r="H4666">
        <v>0</v>
      </c>
      <c r="I4666">
        <v>4.6610169491525397E-2</v>
      </c>
      <c r="J4666" s="1">
        <v>0</v>
      </c>
      <c r="K4666" t="s">
        <v>23241</v>
      </c>
      <c r="L4666" t="s">
        <v>32576</v>
      </c>
      <c r="M4666" t="s">
        <v>32577</v>
      </c>
    </row>
    <row r="4667" spans="1:13">
      <c r="A4667" s="1" t="s">
        <v>6684</v>
      </c>
      <c r="B4667">
        <v>7.5175369747906503E-4</v>
      </c>
      <c r="C4667" s="1">
        <v>2.7325291665804301E-5</v>
      </c>
      <c r="D4667">
        <v>0.55000000000000004</v>
      </c>
      <c r="E4667">
        <v>0.828125</v>
      </c>
      <c r="F4667">
        <v>0.68</v>
      </c>
      <c r="G4667">
        <v>0.91228070175438603</v>
      </c>
      <c r="H4667">
        <v>0.67204301075268802</v>
      </c>
      <c r="I4667">
        <v>0.52352941176470602</v>
      </c>
      <c r="J4667" s="1">
        <v>0</v>
      </c>
      <c r="K4667" t="s">
        <v>23241</v>
      </c>
      <c r="L4667" t="s">
        <v>32578</v>
      </c>
      <c r="M4667" t="s">
        <v>32579</v>
      </c>
    </row>
    <row r="4668" spans="1:13">
      <c r="A4668" s="1" t="s">
        <v>6685</v>
      </c>
      <c r="B4668">
        <v>2.6084834935750201E-7</v>
      </c>
      <c r="C4668" s="1">
        <v>4.3938764218278302E-6</v>
      </c>
      <c r="D4668">
        <v>8.9285714285714302E-2</v>
      </c>
      <c r="E4668">
        <v>6.5789473684210497E-3</v>
      </c>
      <c r="F4668">
        <v>3.3333333333333298E-2</v>
      </c>
      <c r="G4668">
        <v>1.7857142857142901E-2</v>
      </c>
      <c r="H4668">
        <v>0</v>
      </c>
      <c r="I4668">
        <v>0</v>
      </c>
      <c r="J4668" s="1">
        <v>0</v>
      </c>
      <c r="K4668" t="s">
        <v>23241</v>
      </c>
      <c r="L4668" t="s">
        <v>32580</v>
      </c>
      <c r="M4668" t="s">
        <v>32581</v>
      </c>
    </row>
    <row r="4669" spans="1:13">
      <c r="A4669" s="1" t="s">
        <v>6686</v>
      </c>
      <c r="B4669">
        <v>5.0865474759646096E-4</v>
      </c>
      <c r="C4669" s="1">
        <v>2.3022441777187201E-4</v>
      </c>
      <c r="D4669">
        <v>0.76666666666666705</v>
      </c>
      <c r="E4669">
        <v>0.96875</v>
      </c>
      <c r="F4669">
        <v>0.46153846153846201</v>
      </c>
      <c r="G4669">
        <v>0.91818181818181799</v>
      </c>
      <c r="H4669">
        <v>0.76315789473684204</v>
      </c>
      <c r="I4669">
        <v>0.83181818181818201</v>
      </c>
      <c r="J4669" s="1">
        <v>1</v>
      </c>
      <c r="K4669" t="s">
        <v>23238</v>
      </c>
      <c r="L4669" t="s">
        <v>32582</v>
      </c>
      <c r="M4669" t="s">
        <v>32583</v>
      </c>
    </row>
    <row r="4670" spans="1:13">
      <c r="A4670" s="1" t="s">
        <v>6687</v>
      </c>
      <c r="B4670">
        <v>4.1736216893504901E-4</v>
      </c>
      <c r="C4670" s="1">
        <v>9.9225571211004697E-4</v>
      </c>
      <c r="D4670">
        <v>1</v>
      </c>
      <c r="E4670">
        <v>1</v>
      </c>
      <c r="F4670">
        <v>0.51445086705202303</v>
      </c>
      <c r="G4670">
        <v>1</v>
      </c>
      <c r="H4670">
        <v>0.89908256880733906</v>
      </c>
      <c r="I4670">
        <v>0.96534653465346498</v>
      </c>
      <c r="J4670" s="1">
        <v>1</v>
      </c>
      <c r="K4670" t="s">
        <v>23238</v>
      </c>
      <c r="L4670" t="s">
        <v>32584</v>
      </c>
      <c r="M4670" t="s">
        <v>32585</v>
      </c>
    </row>
    <row r="4671" spans="1:13">
      <c r="A4671" s="1" t="s">
        <v>6688</v>
      </c>
      <c r="B4671">
        <v>8.0957843796472904E-8</v>
      </c>
      <c r="C4671" s="1">
        <v>7.2974807449379504E-5</v>
      </c>
      <c r="D4671">
        <v>0.625</v>
      </c>
      <c r="E4671">
        <v>0.76543209876543195</v>
      </c>
      <c r="F4671">
        <v>0.92700729927007297</v>
      </c>
      <c r="G4671">
        <v>0.53846153846153799</v>
      </c>
      <c r="H4671">
        <v>0.78472222222222199</v>
      </c>
      <c r="I4671">
        <v>0.4375</v>
      </c>
      <c r="J4671" s="1">
        <v>0</v>
      </c>
      <c r="K4671" t="s">
        <v>23241</v>
      </c>
      <c r="L4671" t="s">
        <v>32586</v>
      </c>
      <c r="M4671" t="s">
        <v>32587</v>
      </c>
    </row>
    <row r="4672" spans="1:13">
      <c r="A4672" s="1" t="s">
        <v>6689</v>
      </c>
      <c r="B4672">
        <v>6.6371962287634605E-5</v>
      </c>
      <c r="C4672" s="1">
        <v>1.89368770699278E-5</v>
      </c>
      <c r="D4672">
        <v>0.22413793103448301</v>
      </c>
      <c r="E4672">
        <v>0.104938271604938</v>
      </c>
      <c r="F4672">
        <v>1.6666666666666701E-2</v>
      </c>
      <c r="G4672">
        <v>6.9444444444444406E-2</v>
      </c>
      <c r="H4672">
        <v>2.9761904761904798E-2</v>
      </c>
      <c r="I4672">
        <v>0.15625</v>
      </c>
      <c r="J4672" s="1" t="s">
        <v>23229</v>
      </c>
      <c r="K4672" t="s">
        <v>23241</v>
      </c>
      <c r="L4672" t="s">
        <v>32588</v>
      </c>
      <c r="M4672" t="s">
        <v>32589</v>
      </c>
    </row>
    <row r="4673" spans="1:13">
      <c r="A4673" s="1" t="s">
        <v>6690</v>
      </c>
      <c r="B4673">
        <v>8.4939452222192698E-6</v>
      </c>
      <c r="C4673" s="1">
        <v>1.25499174666974E-5</v>
      </c>
      <c r="D4673">
        <v>0.18965517241379301</v>
      </c>
      <c r="E4673">
        <v>4.6052631578947401E-2</v>
      </c>
      <c r="F4673">
        <v>5.5865921787709499E-3</v>
      </c>
      <c r="G4673">
        <v>0.625</v>
      </c>
      <c r="H4673">
        <v>1.74418604651163E-2</v>
      </c>
      <c r="I4673">
        <v>0.162790697674419</v>
      </c>
      <c r="J4673" s="1" t="s">
        <v>23229</v>
      </c>
      <c r="K4673" t="s">
        <v>23240</v>
      </c>
      <c r="L4673" t="s">
        <v>32590</v>
      </c>
      <c r="M4673" t="s">
        <v>32591</v>
      </c>
    </row>
    <row r="4674" spans="1:13">
      <c r="A4674" s="1" t="s">
        <v>6691</v>
      </c>
      <c r="B4674">
        <v>5.1041081131263901E-6</v>
      </c>
      <c r="C4674" s="1">
        <v>7.2635182812635599E-6</v>
      </c>
      <c r="D4674">
        <v>0</v>
      </c>
      <c r="E4674">
        <v>0</v>
      </c>
      <c r="F4674">
        <v>0.11688311688311701</v>
      </c>
      <c r="G4674">
        <v>0</v>
      </c>
      <c r="H4674">
        <v>0.42253521126760601</v>
      </c>
      <c r="I4674">
        <v>2.1739130434782601E-2</v>
      </c>
      <c r="J4674" s="1">
        <v>4.5454545454545497E-2</v>
      </c>
      <c r="K4674" t="s">
        <v>23238</v>
      </c>
      <c r="L4674" t="s">
        <v>32592</v>
      </c>
      <c r="M4674" t="s">
        <v>32593</v>
      </c>
    </row>
    <row r="4675" spans="1:13">
      <c r="A4675" s="1" t="s">
        <v>6692</v>
      </c>
      <c r="B4675">
        <v>1.4932382244791099E-6</v>
      </c>
      <c r="C4675" s="1">
        <v>4.2183911549375999E-5</v>
      </c>
      <c r="D4675">
        <v>0</v>
      </c>
      <c r="E4675">
        <v>0</v>
      </c>
      <c r="F4675">
        <v>0</v>
      </c>
      <c r="G4675">
        <v>0.214285714285714</v>
      </c>
      <c r="H4675">
        <v>1.13636363636364E-2</v>
      </c>
      <c r="I4675">
        <v>0.115789473684211</v>
      </c>
      <c r="J4675" s="1">
        <v>0</v>
      </c>
      <c r="K4675" t="s">
        <v>23241</v>
      </c>
      <c r="L4675" t="s">
        <v>32594</v>
      </c>
      <c r="M4675" t="s">
        <v>32595</v>
      </c>
    </row>
    <row r="4676" spans="1:13">
      <c r="A4676" s="1" t="s">
        <v>6693</v>
      </c>
      <c r="B4676">
        <v>4.19168151970135E-5</v>
      </c>
      <c r="C4676" s="1">
        <v>1.1006481078971901E-5</v>
      </c>
      <c r="D4676">
        <v>8.0645161290322606E-2</v>
      </c>
      <c r="E4676">
        <v>0</v>
      </c>
      <c r="F4676">
        <v>0.28985507246376802</v>
      </c>
      <c r="G4676">
        <v>0.104166666666667</v>
      </c>
      <c r="H4676">
        <v>0.25714285714285701</v>
      </c>
      <c r="I4676">
        <v>0.183673469387755</v>
      </c>
      <c r="J4676" s="1">
        <v>0.54545454545454497</v>
      </c>
      <c r="K4676" t="s">
        <v>23241</v>
      </c>
      <c r="L4676" t="s">
        <v>32596</v>
      </c>
      <c r="M4676" t="s">
        <v>32597</v>
      </c>
    </row>
    <row r="4677" spans="1:13">
      <c r="A4677" s="1" t="s">
        <v>6694</v>
      </c>
      <c r="B4677">
        <v>2.18924832302544E-6</v>
      </c>
      <c r="C4677" s="1">
        <v>1.21596368970944E-5</v>
      </c>
      <c r="D4677">
        <v>1</v>
      </c>
      <c r="E4677">
        <v>1</v>
      </c>
      <c r="F4677">
        <v>1</v>
      </c>
      <c r="G4677">
        <v>0.70588235294117696</v>
      </c>
      <c r="H4677">
        <v>0.96721311475409799</v>
      </c>
      <c r="I4677">
        <v>0.92857142857142905</v>
      </c>
      <c r="J4677" s="1">
        <v>1</v>
      </c>
      <c r="K4677" t="s">
        <v>23238</v>
      </c>
      <c r="L4677" t="s">
        <v>32598</v>
      </c>
      <c r="M4677" t="s">
        <v>32599</v>
      </c>
    </row>
    <row r="4678" spans="1:13">
      <c r="A4678" s="1" t="s">
        <v>6695</v>
      </c>
      <c r="B4678">
        <v>1.82277762550719E-5</v>
      </c>
      <c r="C4678" s="1">
        <v>3.7390785863634502E-5</v>
      </c>
      <c r="D4678">
        <v>8.3333333333333301E-2</v>
      </c>
      <c r="E4678">
        <v>2.9411764705882401E-2</v>
      </c>
      <c r="F4678">
        <v>0.610759493670886</v>
      </c>
      <c r="G4678">
        <v>0.96428571428571397</v>
      </c>
      <c r="H4678">
        <v>0.65671641791044799</v>
      </c>
      <c r="I4678">
        <v>0.52941176470588203</v>
      </c>
      <c r="J4678" s="1">
        <v>0</v>
      </c>
      <c r="K4678" t="s">
        <v>23239</v>
      </c>
      <c r="L4678" t="s">
        <v>32600</v>
      </c>
      <c r="M4678" t="s">
        <v>32601</v>
      </c>
    </row>
    <row r="4679" spans="1:13">
      <c r="A4679" s="1" t="s">
        <v>6696</v>
      </c>
      <c r="B4679">
        <v>0</v>
      </c>
      <c r="C4679" s="1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1">
        <v>0.72222222222222199</v>
      </c>
      <c r="K4679" t="s">
        <v>23238</v>
      </c>
      <c r="L4679" t="s">
        <v>32602</v>
      </c>
      <c r="M4679" t="s">
        <v>32603</v>
      </c>
    </row>
    <row r="4680" spans="1:13">
      <c r="A4680" s="1" t="s">
        <v>6697</v>
      </c>
      <c r="B4680">
        <v>3.8388255191738298E-5</v>
      </c>
      <c r="C4680" s="1">
        <v>3.1388639651025701E-4</v>
      </c>
      <c r="D4680">
        <v>0</v>
      </c>
      <c r="E4680">
        <v>0</v>
      </c>
      <c r="F4680">
        <v>4.1666666666666699E-2</v>
      </c>
      <c r="G4680">
        <v>0</v>
      </c>
      <c r="H4680">
        <v>0.613924050632911</v>
      </c>
      <c r="I4680">
        <v>0.13095238095238099</v>
      </c>
      <c r="J4680" s="1" t="s">
        <v>23229</v>
      </c>
      <c r="K4680" t="s">
        <v>23240</v>
      </c>
      <c r="L4680" t="s">
        <v>32604</v>
      </c>
      <c r="M4680" t="s">
        <v>32605</v>
      </c>
    </row>
    <row r="4681" spans="1:13">
      <c r="A4681" s="1" t="s">
        <v>6698</v>
      </c>
      <c r="B4681">
        <v>1.85951240038043E-10</v>
      </c>
      <c r="C4681" s="1">
        <v>1.00739966451247E-5</v>
      </c>
      <c r="D4681">
        <v>1</v>
      </c>
      <c r="E4681">
        <v>1</v>
      </c>
      <c r="F4681">
        <v>0.960893854748603</v>
      </c>
      <c r="G4681">
        <v>1</v>
      </c>
      <c r="H4681">
        <v>0.95783132530120496</v>
      </c>
      <c r="I4681">
        <v>0.97499999999999998</v>
      </c>
      <c r="J4681" s="1">
        <v>1</v>
      </c>
      <c r="K4681" t="s">
        <v>23238</v>
      </c>
      <c r="L4681" t="s">
        <v>32606</v>
      </c>
      <c r="M4681" t="s">
        <v>32607</v>
      </c>
    </row>
    <row r="4682" spans="1:13">
      <c r="A4682" s="1" t="s">
        <v>6699</v>
      </c>
      <c r="B4682">
        <v>4.0215071114748198E-5</v>
      </c>
      <c r="C4682" s="1">
        <v>3.7699201770935903E-5</v>
      </c>
      <c r="D4682">
        <v>0.640625</v>
      </c>
      <c r="E4682">
        <v>0.99411764705882399</v>
      </c>
      <c r="F4682">
        <v>0.91032608695652195</v>
      </c>
      <c r="G4682">
        <v>0.96969696969696995</v>
      </c>
      <c r="H4682">
        <v>0.99444444444444402</v>
      </c>
      <c r="I4682">
        <v>1</v>
      </c>
      <c r="J4682" s="1">
        <v>1</v>
      </c>
      <c r="K4682" t="s">
        <v>23240</v>
      </c>
      <c r="L4682" t="s">
        <v>32608</v>
      </c>
      <c r="M4682" t="s">
        <v>32609</v>
      </c>
    </row>
    <row r="4683" spans="1:13">
      <c r="A4683" s="1" t="s">
        <v>6700</v>
      </c>
      <c r="B4683">
        <v>2.2438730975089799E-6</v>
      </c>
      <c r="C4683" s="1">
        <v>2.6565976250071099E-5</v>
      </c>
      <c r="D4683">
        <v>0.51612903225806495</v>
      </c>
      <c r="E4683">
        <v>0.47701149425287398</v>
      </c>
      <c r="F4683">
        <v>0.51621621621621605</v>
      </c>
      <c r="G4683">
        <v>0.94117647058823495</v>
      </c>
      <c r="H4683">
        <v>0.74096385542168697</v>
      </c>
      <c r="I4683">
        <v>0.87</v>
      </c>
      <c r="J4683" s="1">
        <v>1</v>
      </c>
      <c r="K4683" t="s">
        <v>23238</v>
      </c>
      <c r="L4683" t="s">
        <v>32610</v>
      </c>
      <c r="M4683" t="s">
        <v>32611</v>
      </c>
    </row>
    <row r="4684" spans="1:13">
      <c r="A4684" s="1" t="s">
        <v>6701</v>
      </c>
      <c r="B4684">
        <v>9.3463970228540504E-7</v>
      </c>
      <c r="C4684" s="1">
        <v>4.4637083609778402E-6</v>
      </c>
      <c r="D4684">
        <v>1</v>
      </c>
      <c r="E4684">
        <v>1</v>
      </c>
      <c r="F4684">
        <v>1</v>
      </c>
      <c r="G4684">
        <v>1</v>
      </c>
      <c r="H4684">
        <v>0.989247311827957</v>
      </c>
      <c r="I4684">
        <v>0.97402597402597402</v>
      </c>
      <c r="J4684" s="1" t="s">
        <v>23229</v>
      </c>
      <c r="K4684" t="s">
        <v>23239</v>
      </c>
      <c r="L4684" t="s">
        <v>32612</v>
      </c>
      <c r="M4684" t="s">
        <v>32613</v>
      </c>
    </row>
    <row r="4685" spans="1:13">
      <c r="A4685" s="1" t="s">
        <v>6702</v>
      </c>
      <c r="B4685">
        <v>7.3915214723516002E-6</v>
      </c>
      <c r="C4685" s="1">
        <v>2.1699020821741799E-5</v>
      </c>
      <c r="D4685">
        <v>0</v>
      </c>
      <c r="E4685">
        <v>1.35135135135135E-2</v>
      </c>
      <c r="F4685">
        <v>0.50485436893203905</v>
      </c>
      <c r="G4685">
        <v>0</v>
      </c>
      <c r="H4685">
        <v>0.2578125</v>
      </c>
      <c r="I4685">
        <v>0.185714285714286</v>
      </c>
      <c r="J4685" s="1">
        <v>0.11111111111111099</v>
      </c>
      <c r="K4685" t="s">
        <v>23238</v>
      </c>
      <c r="L4685" t="s">
        <v>32614</v>
      </c>
      <c r="M4685" t="s">
        <v>32615</v>
      </c>
    </row>
    <row r="4686" spans="1:13">
      <c r="A4686" s="1" t="s">
        <v>6703</v>
      </c>
      <c r="B4686">
        <v>5.1497952672974998E-5</v>
      </c>
      <c r="C4686" s="1">
        <v>9.7347319308549804E-5</v>
      </c>
      <c r="D4686">
        <v>0.78846153846153799</v>
      </c>
      <c r="E4686">
        <v>0.72972972972973005</v>
      </c>
      <c r="F4686">
        <v>0.39285714285714302</v>
      </c>
      <c r="G4686">
        <v>0</v>
      </c>
      <c r="H4686">
        <v>0.43</v>
      </c>
      <c r="I4686">
        <v>5.5555555555555601E-2</v>
      </c>
      <c r="J4686" s="1">
        <v>0</v>
      </c>
      <c r="K4686" t="s">
        <v>23237</v>
      </c>
      <c r="L4686" t="s">
        <v>32616</v>
      </c>
      <c r="M4686" t="s">
        <v>32617</v>
      </c>
    </row>
    <row r="4687" spans="1:13">
      <c r="A4687" s="1" t="s">
        <v>6704</v>
      </c>
      <c r="B4687">
        <v>1.10182817092937E-5</v>
      </c>
      <c r="C4687" s="1">
        <v>4.0720448676091602E-7</v>
      </c>
      <c r="D4687">
        <v>3.3333333333333298E-2</v>
      </c>
      <c r="E4687">
        <v>4.3209876543209902E-2</v>
      </c>
      <c r="F4687">
        <v>0.116279069767442</v>
      </c>
      <c r="G4687">
        <v>3.3333333333333298E-2</v>
      </c>
      <c r="H4687">
        <v>0.1328125</v>
      </c>
      <c r="I4687">
        <v>6.6666666666666693E-2</v>
      </c>
      <c r="J4687" s="1">
        <v>0</v>
      </c>
      <c r="K4687" t="s">
        <v>23238</v>
      </c>
      <c r="L4687" t="s">
        <v>32618</v>
      </c>
      <c r="M4687" t="s">
        <v>32619</v>
      </c>
    </row>
    <row r="4688" spans="1:13">
      <c r="A4688" s="1" t="s">
        <v>6705</v>
      </c>
      <c r="B4688">
        <v>1.9724038027011801E-9</v>
      </c>
      <c r="C4688" s="1">
        <v>1.14472571431666E-8</v>
      </c>
      <c r="D4688">
        <v>0</v>
      </c>
      <c r="E4688">
        <v>0</v>
      </c>
      <c r="F4688">
        <v>2.7777777777777801E-3</v>
      </c>
      <c r="G4688">
        <v>9.6153846153846194E-3</v>
      </c>
      <c r="H4688">
        <v>0</v>
      </c>
      <c r="I4688">
        <v>0</v>
      </c>
      <c r="J4688" s="1">
        <v>0.95454545454545503</v>
      </c>
      <c r="K4688" t="s">
        <v>23240</v>
      </c>
      <c r="L4688" t="s">
        <v>32620</v>
      </c>
      <c r="M4688" t="s">
        <v>32621</v>
      </c>
    </row>
    <row r="4689" spans="1:13">
      <c r="A4689" s="1" t="s">
        <v>6706</v>
      </c>
      <c r="B4689">
        <v>2.43277847476664E-7</v>
      </c>
      <c r="C4689" s="1">
        <v>3.8990603154640897E-8</v>
      </c>
      <c r="D4689">
        <v>1</v>
      </c>
      <c r="E4689">
        <v>1</v>
      </c>
      <c r="F4689">
        <v>0.98888888888888893</v>
      </c>
      <c r="G4689">
        <v>1</v>
      </c>
      <c r="H4689">
        <v>1</v>
      </c>
      <c r="I4689">
        <v>1</v>
      </c>
      <c r="J4689" s="1" t="s">
        <v>23229</v>
      </c>
      <c r="K4689" t="s">
        <v>23243</v>
      </c>
      <c r="L4689" t="s">
        <v>32622</v>
      </c>
      <c r="M4689" t="s">
        <v>32623</v>
      </c>
    </row>
    <row r="4690" spans="1:13">
      <c r="A4690" s="1" t="s">
        <v>6707</v>
      </c>
      <c r="B4690">
        <v>5.3206773557625899E-5</v>
      </c>
      <c r="C4690" s="1">
        <v>8.0579811431299203E-5</v>
      </c>
      <c r="D4690">
        <v>4.6875E-2</v>
      </c>
      <c r="E4690">
        <v>5.2083333333333296E-3</v>
      </c>
      <c r="F4690">
        <v>2.7777777777777801E-3</v>
      </c>
      <c r="G4690">
        <v>0</v>
      </c>
      <c r="H4690">
        <v>0</v>
      </c>
      <c r="I4690">
        <v>0.122727272727273</v>
      </c>
      <c r="J4690" s="1">
        <v>4.5454545454545497E-2</v>
      </c>
      <c r="K4690" t="s">
        <v>23238</v>
      </c>
      <c r="L4690" t="s">
        <v>32624</v>
      </c>
      <c r="M4690" t="s">
        <v>32625</v>
      </c>
    </row>
    <row r="4691" spans="1:13">
      <c r="A4691" s="1" t="s">
        <v>6708</v>
      </c>
      <c r="B4691">
        <v>2.4648304246876098E-6</v>
      </c>
      <c r="C4691" s="1">
        <v>3.2140442586300302E-6</v>
      </c>
      <c r="D4691">
        <v>0</v>
      </c>
      <c r="E4691">
        <v>0</v>
      </c>
      <c r="F4691">
        <v>1.16279069767442E-2</v>
      </c>
      <c r="G4691">
        <v>5.10204081632653E-2</v>
      </c>
      <c r="H4691">
        <v>0.18589743589743599</v>
      </c>
      <c r="I4691">
        <v>0</v>
      </c>
      <c r="J4691" s="1">
        <v>0</v>
      </c>
      <c r="K4691" t="s">
        <v>23238</v>
      </c>
      <c r="L4691" t="s">
        <v>32626</v>
      </c>
      <c r="M4691" t="s">
        <v>32627</v>
      </c>
    </row>
    <row r="4692" spans="1:13">
      <c r="A4692" s="1" t="s">
        <v>6709</v>
      </c>
      <c r="B4692">
        <v>5.2487271551365504E-7</v>
      </c>
      <c r="C4692" s="1">
        <v>2.1650777694621101E-5</v>
      </c>
      <c r="D4692">
        <v>0</v>
      </c>
      <c r="E4692">
        <v>0</v>
      </c>
      <c r="F4692">
        <v>0.18292682926829301</v>
      </c>
      <c r="G4692">
        <v>0</v>
      </c>
      <c r="H4692">
        <v>0</v>
      </c>
      <c r="I4692">
        <v>0</v>
      </c>
      <c r="J4692" s="1" t="s">
        <v>23229</v>
      </c>
      <c r="K4692" t="s">
        <v>23241</v>
      </c>
      <c r="L4692" t="s">
        <v>32628</v>
      </c>
      <c r="M4692" t="s">
        <v>32629</v>
      </c>
    </row>
    <row r="4693" spans="1:13">
      <c r="A4693" s="1" t="s">
        <v>6710</v>
      </c>
      <c r="B4693">
        <v>1.48895599633596E-5</v>
      </c>
      <c r="C4693" s="1">
        <v>6.1406520853139499E-7</v>
      </c>
      <c r="D4693">
        <v>0.33333333333333298</v>
      </c>
      <c r="E4693">
        <v>7.3529411764705899E-3</v>
      </c>
      <c r="F4693">
        <v>0</v>
      </c>
      <c r="G4693">
        <v>0</v>
      </c>
      <c r="H4693">
        <v>0</v>
      </c>
      <c r="I4693">
        <v>5.5555555555555601E-2</v>
      </c>
      <c r="J4693" s="1" t="s">
        <v>23229</v>
      </c>
      <c r="K4693" t="s">
        <v>23238</v>
      </c>
      <c r="L4693" t="s">
        <v>32630</v>
      </c>
      <c r="M4693" t="s">
        <v>32631</v>
      </c>
    </row>
    <row r="4694" spans="1:13">
      <c r="A4694" s="1" t="s">
        <v>6711</v>
      </c>
      <c r="B4694">
        <v>1.21510187100235E-6</v>
      </c>
      <c r="C4694" s="1">
        <v>7.0337528330235199E-10</v>
      </c>
      <c r="D4694">
        <v>1</v>
      </c>
      <c r="E4694">
        <v>0.98850574712643702</v>
      </c>
      <c r="F4694">
        <v>1</v>
      </c>
      <c r="G4694">
        <v>0.75714285714285701</v>
      </c>
      <c r="H4694">
        <v>0.97222222222222199</v>
      </c>
      <c r="I4694">
        <v>0.96666666666666701</v>
      </c>
      <c r="J4694" s="1">
        <v>1</v>
      </c>
      <c r="K4694" t="s">
        <v>23238</v>
      </c>
      <c r="L4694" t="s">
        <v>32632</v>
      </c>
      <c r="M4694" t="s">
        <v>32633</v>
      </c>
    </row>
    <row r="4695" spans="1:13">
      <c r="A4695" s="1" t="s">
        <v>6712</v>
      </c>
      <c r="B4695">
        <v>2.4407179298377701E-6</v>
      </c>
      <c r="C4695" s="1">
        <v>9.5406656098633502E-6</v>
      </c>
      <c r="D4695">
        <v>0.75925925925925897</v>
      </c>
      <c r="E4695">
        <v>0.81707317073170704</v>
      </c>
      <c r="F4695">
        <v>0.98641304347826098</v>
      </c>
      <c r="G4695">
        <v>1</v>
      </c>
      <c r="H4695">
        <v>0.99065420560747697</v>
      </c>
      <c r="I4695">
        <v>1</v>
      </c>
      <c r="J4695" s="1">
        <v>0.95454545454545503</v>
      </c>
      <c r="K4695" t="s">
        <v>23240</v>
      </c>
      <c r="L4695" t="s">
        <v>32634</v>
      </c>
      <c r="M4695" t="s">
        <v>32635</v>
      </c>
    </row>
    <row r="4696" spans="1:13">
      <c r="A4696" s="1" t="s">
        <v>6713</v>
      </c>
      <c r="B4696">
        <v>1.11301170924165E-10</v>
      </c>
      <c r="C4696" s="1">
        <v>9.9406326888916298E-7</v>
      </c>
      <c r="D4696">
        <v>1</v>
      </c>
      <c r="E4696">
        <v>1</v>
      </c>
      <c r="F4696">
        <v>0.997058823529412</v>
      </c>
      <c r="G4696">
        <v>1</v>
      </c>
      <c r="H4696">
        <v>1</v>
      </c>
      <c r="I4696">
        <v>0.96428571428571397</v>
      </c>
      <c r="J4696" s="1">
        <v>0.25</v>
      </c>
      <c r="K4696" t="s">
        <v>23241</v>
      </c>
      <c r="L4696" t="s">
        <v>32636</v>
      </c>
      <c r="M4696" t="s">
        <v>32637</v>
      </c>
    </row>
    <row r="4697" spans="1:13">
      <c r="A4697" s="1" t="s">
        <v>6714</v>
      </c>
      <c r="B4697">
        <v>1.8834522152296701E-5</v>
      </c>
      <c r="C4697" s="1">
        <v>1.2437934550451699E-3</v>
      </c>
      <c r="D4697">
        <v>0.390625</v>
      </c>
      <c r="E4697">
        <v>0.42631578947368398</v>
      </c>
      <c r="F4697">
        <v>0.26424870466321199</v>
      </c>
      <c r="G4697">
        <v>0.96363636363636396</v>
      </c>
      <c r="H4697">
        <v>0.71276595744680804</v>
      </c>
      <c r="I4697">
        <v>0.841880341880342</v>
      </c>
      <c r="J4697" s="1">
        <v>1</v>
      </c>
      <c r="K4697" t="s">
        <v>23238</v>
      </c>
      <c r="L4697" t="s">
        <v>32638</v>
      </c>
      <c r="M4697" t="s">
        <v>32639</v>
      </c>
    </row>
    <row r="4698" spans="1:13">
      <c r="A4698" s="1" t="s">
        <v>6715</v>
      </c>
      <c r="B4698">
        <v>3.0904541121962797E-7</v>
      </c>
      <c r="C4698" s="1">
        <v>2.3623839395101399E-7</v>
      </c>
      <c r="D4698">
        <v>3.125E-2</v>
      </c>
      <c r="E4698">
        <v>7.69230769230769E-2</v>
      </c>
      <c r="F4698">
        <v>0</v>
      </c>
      <c r="G4698">
        <v>3.3333333333333298E-2</v>
      </c>
      <c r="H4698">
        <v>0</v>
      </c>
      <c r="I4698">
        <v>0</v>
      </c>
      <c r="J4698" s="1" t="s">
        <v>23229</v>
      </c>
      <c r="K4698" t="s">
        <v>23238</v>
      </c>
      <c r="L4698" t="s">
        <v>32640</v>
      </c>
      <c r="M4698" t="s">
        <v>32641</v>
      </c>
    </row>
    <row r="4699" spans="1:13">
      <c r="A4699" s="1" t="s">
        <v>6716</v>
      </c>
      <c r="B4699">
        <v>1.36612379465809E-8</v>
      </c>
      <c r="C4699" s="1">
        <v>1.61976945852518E-5</v>
      </c>
      <c r="D4699">
        <v>0</v>
      </c>
      <c r="E4699">
        <v>0</v>
      </c>
      <c r="F4699">
        <v>0</v>
      </c>
      <c r="G4699">
        <v>0.45918367346938799</v>
      </c>
      <c r="H4699">
        <v>2.1276595744680899E-2</v>
      </c>
      <c r="I4699">
        <v>8.6206896551724102E-2</v>
      </c>
      <c r="J4699" s="1">
        <v>0</v>
      </c>
      <c r="K4699" t="s">
        <v>23241</v>
      </c>
      <c r="L4699" t="s">
        <v>32642</v>
      </c>
      <c r="M4699" t="s">
        <v>32643</v>
      </c>
    </row>
    <row r="4700" spans="1:13">
      <c r="A4700" s="1" t="s">
        <v>6717</v>
      </c>
      <c r="B4700">
        <v>5.3508452583311604E-6</v>
      </c>
      <c r="C4700" s="1">
        <v>2.8145909634357999E-5</v>
      </c>
      <c r="D4700">
        <v>3.2258064516128997E-2</v>
      </c>
      <c r="E4700">
        <v>0</v>
      </c>
      <c r="F4700">
        <v>0.308743169398907</v>
      </c>
      <c r="G4700">
        <v>0</v>
      </c>
      <c r="H4700">
        <v>0.45348837209302301</v>
      </c>
      <c r="I4700">
        <v>9.45945945945946E-2</v>
      </c>
      <c r="J4700" s="1">
        <v>0.66666666666666696</v>
      </c>
      <c r="K4700" t="s">
        <v>23237</v>
      </c>
      <c r="L4700" t="s">
        <v>32644</v>
      </c>
      <c r="M4700" t="s">
        <v>32645</v>
      </c>
    </row>
    <row r="4701" spans="1:13">
      <c r="A4701" s="1" t="s">
        <v>6718</v>
      </c>
      <c r="B4701">
        <v>1.5154283287611099E-5</v>
      </c>
      <c r="C4701" s="1">
        <v>1.4439410527117199E-4</v>
      </c>
      <c r="D4701">
        <v>1</v>
      </c>
      <c r="E4701">
        <v>1</v>
      </c>
      <c r="F4701">
        <v>0.97692307692307701</v>
      </c>
      <c r="G4701">
        <v>0.99056603773584895</v>
      </c>
      <c r="H4701">
        <v>0.94298245614035103</v>
      </c>
      <c r="I4701">
        <v>0.91129032258064502</v>
      </c>
      <c r="J4701" s="1">
        <v>1</v>
      </c>
      <c r="K4701" t="s">
        <v>23241</v>
      </c>
      <c r="L4701" t="s">
        <v>32646</v>
      </c>
      <c r="M4701" t="s">
        <v>32647</v>
      </c>
    </row>
    <row r="4702" spans="1:13">
      <c r="A4702" s="1" t="s">
        <v>6719</v>
      </c>
      <c r="B4702">
        <v>3.2730066098979202E-5</v>
      </c>
      <c r="C4702" s="1">
        <v>3.5903265137576101E-6</v>
      </c>
      <c r="D4702">
        <v>0.72499999999999998</v>
      </c>
      <c r="E4702">
        <v>0.98684210526315796</v>
      </c>
      <c r="F4702">
        <v>0.97988505747126398</v>
      </c>
      <c r="G4702">
        <v>1</v>
      </c>
      <c r="H4702">
        <v>0.99411764705882399</v>
      </c>
      <c r="I4702">
        <v>0.96666666666666701</v>
      </c>
      <c r="J4702" s="1" t="s">
        <v>23229</v>
      </c>
      <c r="K4702" t="s">
        <v>23238</v>
      </c>
      <c r="L4702" t="s">
        <v>32648</v>
      </c>
      <c r="M4702" t="s">
        <v>32649</v>
      </c>
    </row>
    <row r="4703" spans="1:13">
      <c r="A4703" s="1" t="s">
        <v>6720</v>
      </c>
      <c r="B4703">
        <v>4.59760938129478E-6</v>
      </c>
      <c r="C4703" s="1">
        <v>2.1505492087130402E-6</v>
      </c>
      <c r="D4703">
        <v>0.94444444444444398</v>
      </c>
      <c r="E4703">
        <v>0.98701298701298701</v>
      </c>
      <c r="F4703">
        <v>0.68333333333333302</v>
      </c>
      <c r="G4703">
        <v>0.45588235294117602</v>
      </c>
      <c r="H4703">
        <v>0.68493150684931503</v>
      </c>
      <c r="I4703">
        <v>0.58888888888888902</v>
      </c>
      <c r="J4703" s="1">
        <v>1</v>
      </c>
      <c r="K4703" t="s">
        <v>23240</v>
      </c>
      <c r="L4703" t="s">
        <v>32650</v>
      </c>
      <c r="M4703" t="s">
        <v>32651</v>
      </c>
    </row>
    <row r="4704" spans="1:13">
      <c r="A4704" s="1" t="s">
        <v>6721</v>
      </c>
      <c r="B4704">
        <v>2.8293477324468898E-7</v>
      </c>
      <c r="C4704" s="1">
        <v>3.4855673121807402E-7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0.03</v>
      </c>
      <c r="J4704" s="1">
        <v>0.05</v>
      </c>
      <c r="K4704" t="s">
        <v>23241</v>
      </c>
      <c r="L4704" t="s">
        <v>32652</v>
      </c>
      <c r="M4704" t="s">
        <v>32653</v>
      </c>
    </row>
    <row r="4705" spans="1:13">
      <c r="A4705" s="1" t="s">
        <v>6722</v>
      </c>
      <c r="B4705">
        <v>1.2256911746560801E-6</v>
      </c>
      <c r="C4705" s="1">
        <v>1.6706742182227599E-6</v>
      </c>
      <c r="D4705">
        <v>0.94117647058823495</v>
      </c>
      <c r="E4705">
        <v>1</v>
      </c>
      <c r="F4705">
        <v>1</v>
      </c>
      <c r="G4705">
        <v>1</v>
      </c>
      <c r="H4705">
        <v>0.98369565217391297</v>
      </c>
      <c r="I4705">
        <v>1</v>
      </c>
      <c r="J4705" s="1">
        <v>4.5454545454545497E-2</v>
      </c>
      <c r="K4705" t="s">
        <v>23238</v>
      </c>
      <c r="L4705" t="s">
        <v>32654</v>
      </c>
      <c r="M4705" t="s">
        <v>32655</v>
      </c>
    </row>
    <row r="4706" spans="1:13">
      <c r="A4706" s="1" t="s">
        <v>6723</v>
      </c>
      <c r="B4706">
        <v>1.7245248673789399E-6</v>
      </c>
      <c r="C4706" s="1">
        <v>7.4964543290018304E-6</v>
      </c>
      <c r="D4706">
        <v>0</v>
      </c>
      <c r="E4706">
        <v>1.05263157894737E-2</v>
      </c>
      <c r="F4706">
        <v>1.13636363636364E-2</v>
      </c>
      <c r="G4706">
        <v>0.15686274509803899</v>
      </c>
      <c r="H4706">
        <v>8.6956521739130405E-2</v>
      </c>
      <c r="I4706">
        <v>0.19642857142857101</v>
      </c>
      <c r="J4706" s="1">
        <v>0</v>
      </c>
      <c r="K4706" t="s">
        <v>23238</v>
      </c>
      <c r="L4706" t="s">
        <v>32656</v>
      </c>
      <c r="M4706" t="s">
        <v>32657</v>
      </c>
    </row>
    <row r="4707" spans="1:13">
      <c r="A4707" s="1" t="s">
        <v>6724</v>
      </c>
      <c r="B4707">
        <v>0</v>
      </c>
      <c r="C4707" s="1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 s="1">
        <v>0</v>
      </c>
      <c r="K4707" t="s">
        <v>23241</v>
      </c>
      <c r="L4707" t="s">
        <v>32658</v>
      </c>
      <c r="M4707" t="s">
        <v>32659</v>
      </c>
    </row>
    <row r="4708" spans="1:13">
      <c r="A4708" s="1" t="s">
        <v>6725</v>
      </c>
      <c r="B4708">
        <v>1.9164532373672399E-6</v>
      </c>
      <c r="C4708" s="1">
        <v>3.2737743164928998E-6</v>
      </c>
      <c r="D4708">
        <v>0.77500000000000002</v>
      </c>
      <c r="E4708">
        <v>0.817460317460317</v>
      </c>
      <c r="F4708">
        <v>0.861788617886179</v>
      </c>
      <c r="G4708">
        <v>0.98275862068965503</v>
      </c>
      <c r="H4708">
        <v>0.90441176470588203</v>
      </c>
      <c r="I4708">
        <v>0.91095890410958902</v>
      </c>
      <c r="J4708" s="1">
        <v>0.95454545454545503</v>
      </c>
      <c r="K4708" t="s">
        <v>23237</v>
      </c>
      <c r="L4708" t="s">
        <v>32660</v>
      </c>
      <c r="M4708" t="s">
        <v>32661</v>
      </c>
    </row>
    <row r="4709" spans="1:13">
      <c r="A4709" s="1" t="s">
        <v>6726</v>
      </c>
      <c r="B4709">
        <v>1.27801292732484E-5</v>
      </c>
      <c r="C4709" s="1">
        <v>2.0222455346155899E-7</v>
      </c>
      <c r="D4709">
        <v>1</v>
      </c>
      <c r="E4709">
        <v>0.91666666666666696</v>
      </c>
      <c r="F4709">
        <v>0.95486111111111105</v>
      </c>
      <c r="G4709">
        <v>1</v>
      </c>
      <c r="H4709">
        <v>1</v>
      </c>
      <c r="I4709">
        <v>1</v>
      </c>
      <c r="J4709" s="1">
        <v>1</v>
      </c>
      <c r="K4709" t="s">
        <v>23238</v>
      </c>
      <c r="L4709" t="s">
        <v>32662</v>
      </c>
      <c r="M4709" t="s">
        <v>32663</v>
      </c>
    </row>
    <row r="4710" spans="1:13">
      <c r="A4710" s="1" t="s">
        <v>6727</v>
      </c>
      <c r="B4710">
        <v>3.4582876363428599E-6</v>
      </c>
      <c r="C4710" s="1">
        <v>2.20807997992514E-6</v>
      </c>
      <c r="D4710">
        <v>6.8965517241379296E-2</v>
      </c>
      <c r="E4710">
        <v>6.17283950617284E-3</v>
      </c>
      <c r="F4710">
        <v>9.6153846153846194E-3</v>
      </c>
      <c r="G4710">
        <v>6.9444444444444406E-2</v>
      </c>
      <c r="H4710">
        <v>8.4269662921348298E-2</v>
      </c>
      <c r="I4710">
        <v>5.5555555555555601E-2</v>
      </c>
      <c r="J4710" s="1">
        <v>0.83333333333333304</v>
      </c>
      <c r="K4710" t="s">
        <v>23238</v>
      </c>
      <c r="L4710" t="s">
        <v>32664</v>
      </c>
      <c r="M4710" t="s">
        <v>32665</v>
      </c>
    </row>
    <row r="4711" spans="1:13">
      <c r="A4711" s="1" t="s">
        <v>6728</v>
      </c>
      <c r="B4711">
        <v>1.28908055937592E-9</v>
      </c>
      <c r="C4711" s="1">
        <v>2.7580213385113599E-6</v>
      </c>
      <c r="D4711">
        <v>1</v>
      </c>
      <c r="E4711">
        <v>1</v>
      </c>
      <c r="F4711">
        <v>0.99468085106382997</v>
      </c>
      <c r="G4711">
        <v>0.89090909090909098</v>
      </c>
      <c r="H4711">
        <v>1</v>
      </c>
      <c r="I4711">
        <v>0.92857142857142905</v>
      </c>
      <c r="J4711" s="1" t="s">
        <v>23229</v>
      </c>
      <c r="K4711" t="s">
        <v>23238</v>
      </c>
      <c r="L4711" t="s">
        <v>32666</v>
      </c>
      <c r="M4711" t="s">
        <v>32667</v>
      </c>
    </row>
    <row r="4712" spans="1:13">
      <c r="A4712" s="1" t="s">
        <v>6729</v>
      </c>
      <c r="B4712">
        <v>3.4436597928550299E-8</v>
      </c>
      <c r="C4712" s="1">
        <v>2.4039217766070701E-5</v>
      </c>
      <c r="D4712">
        <v>1</v>
      </c>
      <c r="E4712">
        <v>1</v>
      </c>
      <c r="F4712">
        <v>0.84313725490196101</v>
      </c>
      <c r="G4712">
        <v>1</v>
      </c>
      <c r="H4712">
        <v>0.98039215686274495</v>
      </c>
      <c r="I4712">
        <v>1</v>
      </c>
      <c r="J4712" s="1" t="s">
        <v>23229</v>
      </c>
      <c r="K4712" t="s">
        <v>23238</v>
      </c>
      <c r="L4712" t="s">
        <v>32668</v>
      </c>
      <c r="M4712" t="s">
        <v>32669</v>
      </c>
    </row>
    <row r="4713" spans="1:13">
      <c r="A4713" s="1" t="s">
        <v>6730</v>
      </c>
      <c r="B4713">
        <v>1.51736173215893E-7</v>
      </c>
      <c r="C4713" s="1">
        <v>6.4703960500316102E-6</v>
      </c>
      <c r="D4713">
        <v>1</v>
      </c>
      <c r="E4713">
        <v>1</v>
      </c>
      <c r="F4713">
        <v>0.96496815286624205</v>
      </c>
      <c r="G4713">
        <v>0.96491228070175405</v>
      </c>
      <c r="H4713">
        <v>0.86697247706421998</v>
      </c>
      <c r="I4713">
        <v>0.97154471544715404</v>
      </c>
      <c r="J4713" s="1">
        <v>1</v>
      </c>
      <c r="K4713" t="s">
        <v>23237</v>
      </c>
      <c r="L4713" t="s">
        <v>32670</v>
      </c>
      <c r="M4713" t="s">
        <v>32671</v>
      </c>
    </row>
    <row r="4714" spans="1:13">
      <c r="A4714" s="1" t="s">
        <v>6731</v>
      </c>
      <c r="B4714">
        <v>8.3820823639090104E-7</v>
      </c>
      <c r="C4714" s="1">
        <v>1.05468352008926E-7</v>
      </c>
      <c r="D4714">
        <v>0</v>
      </c>
      <c r="E4714">
        <v>8.3333333333333297E-3</v>
      </c>
      <c r="F4714">
        <v>0</v>
      </c>
      <c r="G4714">
        <v>1.02040816326531E-2</v>
      </c>
      <c r="H4714">
        <v>0</v>
      </c>
      <c r="I4714">
        <v>2.3076923076923099E-2</v>
      </c>
      <c r="J4714" s="1">
        <v>0</v>
      </c>
      <c r="K4714" t="s">
        <v>23238</v>
      </c>
      <c r="L4714" t="s">
        <v>32672</v>
      </c>
      <c r="M4714" t="s">
        <v>32673</v>
      </c>
    </row>
    <row r="4715" spans="1:13">
      <c r="A4715" s="1" t="s">
        <v>6732</v>
      </c>
      <c r="B4715">
        <v>3.8397794216436499E-5</v>
      </c>
      <c r="C4715" s="1">
        <v>2.3113229001093901E-4</v>
      </c>
      <c r="D4715">
        <v>0</v>
      </c>
      <c r="E4715">
        <v>0</v>
      </c>
      <c r="F4715">
        <v>4.4973544973544999E-2</v>
      </c>
      <c r="G4715">
        <v>0.56578947368421095</v>
      </c>
      <c r="H4715">
        <v>0.23404255319148901</v>
      </c>
      <c r="I4715">
        <v>0.45138888888888901</v>
      </c>
      <c r="J4715" s="1">
        <v>4.5454545454545497E-2</v>
      </c>
      <c r="K4715" t="s">
        <v>23238</v>
      </c>
      <c r="L4715" t="s">
        <v>32674</v>
      </c>
      <c r="M4715" t="s">
        <v>32675</v>
      </c>
    </row>
    <row r="4716" spans="1:13">
      <c r="A4716" s="1" t="s">
        <v>6733</v>
      </c>
      <c r="B4716">
        <v>2.2007268502355199E-10</v>
      </c>
      <c r="C4716" s="1">
        <v>2.5914185699066499E-6</v>
      </c>
      <c r="D4716">
        <v>0</v>
      </c>
      <c r="E4716">
        <v>0</v>
      </c>
      <c r="F4716">
        <v>8.2417582417582402E-3</v>
      </c>
      <c r="G4716">
        <v>0</v>
      </c>
      <c r="H4716">
        <v>2.6315789473684199E-2</v>
      </c>
      <c r="I4716">
        <v>7.2463768115942004E-3</v>
      </c>
      <c r="J4716" s="1" t="s">
        <v>23229</v>
      </c>
      <c r="K4716" t="s">
        <v>23241</v>
      </c>
      <c r="L4716" t="s">
        <v>32676</v>
      </c>
      <c r="M4716" t="s">
        <v>32677</v>
      </c>
    </row>
    <row r="4717" spans="1:13">
      <c r="A4717" s="1" t="s">
        <v>6734</v>
      </c>
      <c r="B4717">
        <v>4.3457177169290998E-9</v>
      </c>
      <c r="C4717" s="1">
        <v>9.8824806839133706E-7</v>
      </c>
      <c r="D4717">
        <v>1</v>
      </c>
      <c r="E4717">
        <v>1</v>
      </c>
      <c r="F4717">
        <v>1</v>
      </c>
      <c r="G4717">
        <v>0.97058823529411797</v>
      </c>
      <c r="H4717">
        <v>1</v>
      </c>
      <c r="I4717">
        <v>1</v>
      </c>
      <c r="J4717" s="1">
        <v>1</v>
      </c>
      <c r="K4717" t="s">
        <v>23241</v>
      </c>
      <c r="L4717" t="s">
        <v>32678</v>
      </c>
      <c r="M4717" t="s">
        <v>32679</v>
      </c>
    </row>
    <row r="4718" spans="1:13">
      <c r="A4718" s="1" t="s">
        <v>6735</v>
      </c>
      <c r="B4718">
        <v>3.9266765633952898E-4</v>
      </c>
      <c r="C4718" s="1">
        <v>7.2682059682285094E-5</v>
      </c>
      <c r="D4718">
        <v>8.3333333333333301E-2</v>
      </c>
      <c r="E4718">
        <v>0</v>
      </c>
      <c r="F4718">
        <v>0.8125</v>
      </c>
      <c r="G4718">
        <v>0.141304347826087</v>
      </c>
      <c r="H4718">
        <v>0.668831168831169</v>
      </c>
      <c r="I4718">
        <v>0.37012987012986998</v>
      </c>
      <c r="J4718" s="1">
        <v>1</v>
      </c>
      <c r="K4718" t="s">
        <v>23238</v>
      </c>
      <c r="L4718" t="s">
        <v>32680</v>
      </c>
      <c r="M4718" t="s">
        <v>32681</v>
      </c>
    </row>
    <row r="4719" spans="1:13">
      <c r="A4719" s="1" t="s">
        <v>6736</v>
      </c>
      <c r="B4719">
        <v>6.6145115379854404E-5</v>
      </c>
      <c r="C4719" s="1">
        <v>1.45551813084665E-5</v>
      </c>
      <c r="D4719">
        <v>0.875</v>
      </c>
      <c r="E4719">
        <v>0.98351648351648302</v>
      </c>
      <c r="F4719">
        <v>0.9375</v>
      </c>
      <c r="G4719">
        <v>0.95833333333333304</v>
      </c>
      <c r="H4719">
        <v>0.91176470588235303</v>
      </c>
      <c r="I4719">
        <v>0.78651685393258397</v>
      </c>
      <c r="J4719" s="1">
        <v>1</v>
      </c>
      <c r="K4719" t="s">
        <v>23238</v>
      </c>
      <c r="L4719" t="s">
        <v>32682</v>
      </c>
      <c r="M4719" t="s">
        <v>32683</v>
      </c>
    </row>
    <row r="4720" spans="1:13">
      <c r="A4720" s="1" t="s">
        <v>6737</v>
      </c>
      <c r="B4720">
        <v>9.2717459821113796E-7</v>
      </c>
      <c r="C4720" s="1">
        <v>1.2860231107365399E-5</v>
      </c>
      <c r="D4720">
        <v>8.0645161290322606E-2</v>
      </c>
      <c r="E4720">
        <v>5.2083333333333296E-3</v>
      </c>
      <c r="F4720">
        <v>0</v>
      </c>
      <c r="G4720">
        <v>0</v>
      </c>
      <c r="H4720">
        <v>2.6548672566371698E-2</v>
      </c>
      <c r="I4720">
        <v>4.7413793103448301E-2</v>
      </c>
      <c r="J4720" s="1">
        <v>0</v>
      </c>
      <c r="K4720" t="s">
        <v>23242</v>
      </c>
      <c r="L4720" t="s">
        <v>32684</v>
      </c>
      <c r="M4720" t="s">
        <v>32685</v>
      </c>
    </row>
    <row r="4721" spans="1:13">
      <c r="A4721" s="1" t="s">
        <v>6738</v>
      </c>
      <c r="B4721">
        <v>6.5440138411846502E-5</v>
      </c>
      <c r="C4721" s="1">
        <v>2.2949011999835601E-4</v>
      </c>
      <c r="D4721">
        <v>0.266666666666667</v>
      </c>
      <c r="E4721">
        <v>5.9523809523809503E-3</v>
      </c>
      <c r="F4721">
        <v>0.40591397849462402</v>
      </c>
      <c r="G4721">
        <v>0.83333333333333304</v>
      </c>
      <c r="H4721">
        <v>0.75842696629213502</v>
      </c>
      <c r="I4721">
        <v>0.59523809523809501</v>
      </c>
      <c r="J4721" s="1" t="s">
        <v>23229</v>
      </c>
      <c r="K4721" t="s">
        <v>23237</v>
      </c>
      <c r="L4721" t="s">
        <v>32686</v>
      </c>
      <c r="M4721" t="s">
        <v>32687</v>
      </c>
    </row>
    <row r="4722" spans="1:13">
      <c r="A4722" s="1" t="s">
        <v>6739</v>
      </c>
      <c r="B4722">
        <v>4.9038757894484698E-8</v>
      </c>
      <c r="C4722" s="1">
        <v>9.4874392595051603E-8</v>
      </c>
      <c r="D4722">
        <v>1</v>
      </c>
      <c r="E4722">
        <v>1</v>
      </c>
      <c r="F4722">
        <v>1</v>
      </c>
      <c r="G4722">
        <v>0.79729729729729704</v>
      </c>
      <c r="H4722">
        <v>1</v>
      </c>
      <c r="I4722">
        <v>0.89130434782608703</v>
      </c>
      <c r="J4722" s="1">
        <v>1</v>
      </c>
      <c r="K4722" t="s">
        <v>23240</v>
      </c>
      <c r="L4722" t="s">
        <v>32688</v>
      </c>
      <c r="M4722" t="s">
        <v>32689</v>
      </c>
    </row>
    <row r="4723" spans="1:13">
      <c r="A4723" s="1" t="s">
        <v>6740</v>
      </c>
      <c r="B4723">
        <v>2.6042845558689898E-7</v>
      </c>
      <c r="C4723" s="1">
        <v>6.0036244232893998E-7</v>
      </c>
      <c r="D4723">
        <v>1</v>
      </c>
      <c r="E4723">
        <v>1</v>
      </c>
      <c r="F4723">
        <v>0.99700598802395202</v>
      </c>
      <c r="G4723">
        <v>0.828125</v>
      </c>
      <c r="H4723">
        <v>0.99397590361445798</v>
      </c>
      <c r="I4723">
        <v>0.98979591836734704</v>
      </c>
      <c r="J4723" s="1">
        <v>1</v>
      </c>
      <c r="K4723" t="s">
        <v>23239</v>
      </c>
      <c r="L4723" t="s">
        <v>32690</v>
      </c>
      <c r="M4723" t="s">
        <v>32691</v>
      </c>
    </row>
    <row r="4724" spans="1:13">
      <c r="A4724" s="1" t="s">
        <v>6741</v>
      </c>
      <c r="B4724">
        <v>6.2657954465564998E-6</v>
      </c>
      <c r="C4724" s="1">
        <v>3.446510029527E-6</v>
      </c>
      <c r="D4724">
        <v>1</v>
      </c>
      <c r="E4724">
        <v>1</v>
      </c>
      <c r="F4724">
        <v>0.94680851063829796</v>
      </c>
      <c r="G4724">
        <v>1</v>
      </c>
      <c r="H4724">
        <v>1</v>
      </c>
      <c r="I4724">
        <v>1</v>
      </c>
      <c r="J4724" s="1" t="s">
        <v>23229</v>
      </c>
      <c r="K4724" t="s">
        <v>23241</v>
      </c>
      <c r="L4724" t="s">
        <v>32692</v>
      </c>
      <c r="M4724" t="s">
        <v>32693</v>
      </c>
    </row>
    <row r="4725" spans="1:13">
      <c r="A4725" s="1" t="s">
        <v>6742</v>
      </c>
      <c r="B4725">
        <v>5.4260361887375402E-6</v>
      </c>
      <c r="C4725" s="1">
        <v>1.9687078427128999E-6</v>
      </c>
      <c r="D4725">
        <v>0</v>
      </c>
      <c r="E4725">
        <v>0</v>
      </c>
      <c r="F4725">
        <v>2.21238938053097E-2</v>
      </c>
      <c r="G4725">
        <v>0</v>
      </c>
      <c r="H4725">
        <v>5.5555555555555601E-2</v>
      </c>
      <c r="I4725">
        <v>0.157894736842105</v>
      </c>
      <c r="J4725" s="1">
        <v>0</v>
      </c>
      <c r="K4725" t="s">
        <v>23237</v>
      </c>
      <c r="L4725" t="s">
        <v>32694</v>
      </c>
      <c r="M4725" t="s">
        <v>32695</v>
      </c>
    </row>
    <row r="4726" spans="1:13">
      <c r="A4726" s="1" t="s">
        <v>6743</v>
      </c>
      <c r="B4726">
        <v>2.0019693230907099E-5</v>
      </c>
      <c r="C4726" s="1">
        <v>3.5194697671717302E-5</v>
      </c>
      <c r="D4726">
        <v>0.17307692307692299</v>
      </c>
      <c r="E4726">
        <v>4.5454545454545497E-2</v>
      </c>
      <c r="F4726">
        <v>0.31716417910447797</v>
      </c>
      <c r="G4726">
        <v>0</v>
      </c>
      <c r="H4726">
        <v>0.18867924528301899</v>
      </c>
      <c r="I4726">
        <v>3.6363636363636397E-2</v>
      </c>
      <c r="J4726" s="1">
        <v>6.25E-2</v>
      </c>
      <c r="K4726" t="s">
        <v>23238</v>
      </c>
      <c r="L4726" t="s">
        <v>32696</v>
      </c>
      <c r="M4726" t="s">
        <v>32697</v>
      </c>
    </row>
    <row r="4727" spans="1:13">
      <c r="A4727" s="1" t="s">
        <v>6744</v>
      </c>
      <c r="B4727">
        <v>4.9091643919407297E-6</v>
      </c>
      <c r="C4727" s="1">
        <v>9.70693992593243E-6</v>
      </c>
      <c r="D4727">
        <v>1</v>
      </c>
      <c r="E4727">
        <v>0.99450549450549497</v>
      </c>
      <c r="F4727">
        <v>0.95535714285714302</v>
      </c>
      <c r="G4727">
        <v>1</v>
      </c>
      <c r="H4727">
        <v>0.98611111111111105</v>
      </c>
      <c r="I4727">
        <v>0.99152542372881403</v>
      </c>
      <c r="J4727" s="1">
        <v>1</v>
      </c>
      <c r="K4727" t="s">
        <v>23238</v>
      </c>
      <c r="L4727" t="s">
        <v>32698</v>
      </c>
      <c r="M4727" t="s">
        <v>32699</v>
      </c>
    </row>
    <row r="4728" spans="1:13">
      <c r="A4728" s="1" t="s">
        <v>6745</v>
      </c>
      <c r="B4728">
        <v>5.8404618681468103E-7</v>
      </c>
      <c r="C4728" s="1">
        <v>7.2326051766334406E-8</v>
      </c>
      <c r="D4728">
        <v>1.6666666666666701E-2</v>
      </c>
      <c r="E4728">
        <v>0</v>
      </c>
      <c r="F4728">
        <v>0</v>
      </c>
      <c r="G4728">
        <v>0</v>
      </c>
      <c r="H4728">
        <v>0</v>
      </c>
      <c r="I4728">
        <v>8.9285714285714298E-3</v>
      </c>
      <c r="J4728" s="1">
        <v>0</v>
      </c>
      <c r="K4728" t="s">
        <v>23240</v>
      </c>
      <c r="L4728" t="s">
        <v>32700</v>
      </c>
      <c r="M4728" t="s">
        <v>32701</v>
      </c>
    </row>
    <row r="4729" spans="1:13">
      <c r="A4729" s="1" t="s">
        <v>6746</v>
      </c>
      <c r="B4729">
        <v>6.1533297332642705E-7</v>
      </c>
      <c r="C4729" s="1">
        <v>9.0252460505698308E-6</v>
      </c>
      <c r="D4729">
        <v>0.96428571428571397</v>
      </c>
      <c r="E4729">
        <v>0.97435897435897401</v>
      </c>
      <c r="F4729">
        <v>0.99259259259259303</v>
      </c>
      <c r="G4729">
        <v>0.952380952380952</v>
      </c>
      <c r="H4729">
        <v>0.89814814814814803</v>
      </c>
      <c r="I4729">
        <v>0.80555555555555602</v>
      </c>
      <c r="J4729" s="1">
        <v>1</v>
      </c>
      <c r="K4729" t="s">
        <v>23238</v>
      </c>
      <c r="L4729" t="s">
        <v>32702</v>
      </c>
      <c r="M4729" t="s">
        <v>32703</v>
      </c>
    </row>
    <row r="4730" spans="1:13">
      <c r="A4730" s="1" t="s">
        <v>6747</v>
      </c>
      <c r="B4730">
        <v>5.4858914327457002E-8</v>
      </c>
      <c r="C4730" s="1">
        <v>2.7026972608446301E-7</v>
      </c>
      <c r="D4730">
        <v>0</v>
      </c>
      <c r="E4730">
        <v>0</v>
      </c>
      <c r="F4730">
        <v>2.5906735751295299E-3</v>
      </c>
      <c r="G4730">
        <v>9.0909090909090905E-3</v>
      </c>
      <c r="H4730">
        <v>0</v>
      </c>
      <c r="I4730">
        <v>0</v>
      </c>
      <c r="J4730" s="1">
        <v>0.90909090909090895</v>
      </c>
      <c r="K4730" t="s">
        <v>23238</v>
      </c>
      <c r="L4730" t="s">
        <v>32704</v>
      </c>
      <c r="M4730" t="s">
        <v>32705</v>
      </c>
    </row>
    <row r="4731" spans="1:13">
      <c r="A4731" s="1" t="s">
        <v>6748</v>
      </c>
      <c r="B4731">
        <v>3.3664945784577799E-7</v>
      </c>
      <c r="C4731" s="1">
        <v>8.7168485861036503E-7</v>
      </c>
      <c r="D4731">
        <v>4.7619047619047603E-2</v>
      </c>
      <c r="E4731">
        <v>8.59375E-2</v>
      </c>
      <c r="F4731">
        <v>0.546875</v>
      </c>
      <c r="G4731">
        <v>0.76</v>
      </c>
      <c r="H4731">
        <v>0.60483870967741904</v>
      </c>
      <c r="I4731">
        <v>0.46875</v>
      </c>
      <c r="J4731" s="1">
        <v>0</v>
      </c>
      <c r="K4731" t="s">
        <v>23237</v>
      </c>
      <c r="L4731" t="s">
        <v>32706</v>
      </c>
      <c r="M4731" t="s">
        <v>32707</v>
      </c>
    </row>
    <row r="4732" spans="1:13">
      <c r="A4732" s="1" t="s">
        <v>6749</v>
      </c>
      <c r="B4732">
        <v>4.8951418852625499E-6</v>
      </c>
      <c r="C4732" s="1">
        <v>7.2663520721766796E-7</v>
      </c>
      <c r="D4732">
        <v>1.85185185185185E-2</v>
      </c>
      <c r="E4732">
        <v>0.114285714285714</v>
      </c>
      <c r="F4732">
        <v>7.4626865671641798E-3</v>
      </c>
      <c r="G4732">
        <v>0</v>
      </c>
      <c r="H4732">
        <v>1.9607843137254902E-2</v>
      </c>
      <c r="I4732">
        <v>0</v>
      </c>
      <c r="J4732" s="1" t="s">
        <v>23229</v>
      </c>
      <c r="K4732" t="s">
        <v>23238</v>
      </c>
      <c r="L4732" t="s">
        <v>32708</v>
      </c>
      <c r="M4732" t="s">
        <v>32709</v>
      </c>
    </row>
    <row r="4733" spans="1:13">
      <c r="A4733" s="1" t="s">
        <v>6750</v>
      </c>
      <c r="B4733">
        <v>2.5334608880376401E-5</v>
      </c>
      <c r="C4733" s="1">
        <v>7.6530791124992303E-6</v>
      </c>
      <c r="D4733">
        <v>0.87931034482758597</v>
      </c>
      <c r="E4733">
        <v>0.97701149425287404</v>
      </c>
      <c r="F4733">
        <v>0.90967741935483903</v>
      </c>
      <c r="G4733">
        <v>0.98571428571428599</v>
      </c>
      <c r="H4733">
        <v>0.86702127659574502</v>
      </c>
      <c r="I4733">
        <v>0.97115384615384603</v>
      </c>
      <c r="J4733" s="1">
        <v>0.95</v>
      </c>
      <c r="K4733" t="s">
        <v>23238</v>
      </c>
      <c r="L4733" t="s">
        <v>32710</v>
      </c>
      <c r="M4733" t="s">
        <v>32711</v>
      </c>
    </row>
    <row r="4734" spans="1:13">
      <c r="A4734" s="1" t="s">
        <v>6751</v>
      </c>
      <c r="B4734">
        <v>1.25834999743478E-6</v>
      </c>
      <c r="C4734" s="1">
        <v>3.4193905097358602E-5</v>
      </c>
      <c r="D4734">
        <v>1</v>
      </c>
      <c r="E4734">
        <v>1</v>
      </c>
      <c r="F4734">
        <v>1</v>
      </c>
      <c r="G4734">
        <v>1</v>
      </c>
      <c r="H4734">
        <v>0.96017699115044297</v>
      </c>
      <c r="I4734">
        <v>1</v>
      </c>
      <c r="J4734" s="1">
        <v>1</v>
      </c>
      <c r="K4734" t="s">
        <v>23242</v>
      </c>
      <c r="L4734" t="s">
        <v>32712</v>
      </c>
      <c r="M4734" t="s">
        <v>32713</v>
      </c>
    </row>
    <row r="4735" spans="1:13">
      <c r="A4735" s="1" t="s">
        <v>6752</v>
      </c>
      <c r="B4735">
        <v>5.7316690845778397E-6</v>
      </c>
      <c r="C4735" s="1">
        <v>1.0831317731559E-6</v>
      </c>
      <c r="D4735">
        <v>3.125E-2</v>
      </c>
      <c r="E4735">
        <v>0.13684210526315799</v>
      </c>
      <c r="F4735">
        <v>2.7173913043478299E-3</v>
      </c>
      <c r="G4735">
        <v>0</v>
      </c>
      <c r="H4735">
        <v>0</v>
      </c>
      <c r="I4735">
        <v>0</v>
      </c>
      <c r="J4735" s="1">
        <v>0</v>
      </c>
      <c r="K4735" t="s">
        <v>23241</v>
      </c>
      <c r="L4735" t="s">
        <v>32714</v>
      </c>
      <c r="M4735" t="s">
        <v>32715</v>
      </c>
    </row>
    <row r="4736" spans="1:13">
      <c r="A4736" s="1" t="s">
        <v>6753</v>
      </c>
      <c r="B4736">
        <v>1.27379178935085E-5</v>
      </c>
      <c r="C4736" s="1">
        <v>3.5965732157974599E-6</v>
      </c>
      <c r="D4736">
        <v>0</v>
      </c>
      <c r="E4736">
        <v>0</v>
      </c>
      <c r="F4736">
        <v>0.12666666666666701</v>
      </c>
      <c r="G4736">
        <v>0</v>
      </c>
      <c r="H4736">
        <v>0.2</v>
      </c>
      <c r="I4736">
        <v>2.5000000000000001E-2</v>
      </c>
      <c r="J4736" s="1">
        <v>0</v>
      </c>
      <c r="K4736" t="s">
        <v>23238</v>
      </c>
      <c r="L4736" t="s">
        <v>32716</v>
      </c>
      <c r="M4736" t="s">
        <v>32717</v>
      </c>
    </row>
    <row r="4737" spans="1:13">
      <c r="A4737" s="1" t="s">
        <v>6754</v>
      </c>
      <c r="B4737">
        <v>1.30622226256024E-9</v>
      </c>
      <c r="C4737" s="1">
        <v>1.36887524697405E-5</v>
      </c>
      <c r="D4737">
        <v>0</v>
      </c>
      <c r="E4737">
        <v>5.2083333333333296E-3</v>
      </c>
      <c r="F4737">
        <v>2.6315789473684201E-3</v>
      </c>
      <c r="G4737">
        <v>0.125</v>
      </c>
      <c r="H4737">
        <v>0</v>
      </c>
      <c r="I4737">
        <v>1.72413793103448E-2</v>
      </c>
      <c r="J4737" s="1">
        <v>0</v>
      </c>
      <c r="K4737" t="s">
        <v>23241</v>
      </c>
      <c r="L4737" t="s">
        <v>32718</v>
      </c>
      <c r="M4737" t="s">
        <v>32719</v>
      </c>
    </row>
    <row r="4738" spans="1:13">
      <c r="A4738" s="1" t="s">
        <v>6755</v>
      </c>
      <c r="B4738">
        <v>4.3340894012599299E-4</v>
      </c>
      <c r="C4738" s="1">
        <v>2.1676632587931301E-5</v>
      </c>
      <c r="D4738">
        <v>0.5</v>
      </c>
      <c r="E4738">
        <v>0.59166666666666701</v>
      </c>
      <c r="F4738">
        <v>4.4715447154471497E-2</v>
      </c>
      <c r="G4738">
        <v>1.21951219512195E-2</v>
      </c>
      <c r="H4738">
        <v>5.9782608695652197E-2</v>
      </c>
      <c r="I4738">
        <v>0.15306122448979601</v>
      </c>
      <c r="J4738" s="1">
        <v>0</v>
      </c>
      <c r="K4738" t="s">
        <v>23238</v>
      </c>
      <c r="L4738" t="s">
        <v>32720</v>
      </c>
      <c r="M4738" t="s">
        <v>32721</v>
      </c>
    </row>
    <row r="4739" spans="1:13">
      <c r="A4739" s="1" t="s">
        <v>6756</v>
      </c>
      <c r="B4739">
        <v>2.8978382536596601E-6</v>
      </c>
      <c r="C4739" s="1">
        <v>1.30526944765558E-6</v>
      </c>
      <c r="D4739">
        <v>1</v>
      </c>
      <c r="E4739">
        <v>1</v>
      </c>
      <c r="F4739">
        <v>0.6484375</v>
      </c>
      <c r="G4739">
        <v>0.95833333333333304</v>
      </c>
      <c r="H4739">
        <v>0.4</v>
      </c>
      <c r="I4739">
        <v>0.86666666666666703</v>
      </c>
      <c r="J4739" s="1">
        <v>1</v>
      </c>
      <c r="K4739" t="s">
        <v>23238</v>
      </c>
      <c r="L4739" t="s">
        <v>32722</v>
      </c>
      <c r="M4739" t="s">
        <v>32723</v>
      </c>
    </row>
    <row r="4740" spans="1:13">
      <c r="A4740" s="1" t="s">
        <v>6757</v>
      </c>
      <c r="B4740">
        <v>8.2634366425926895E-5</v>
      </c>
      <c r="C4740" s="1">
        <v>1.21675379402259E-4</v>
      </c>
      <c r="D4740">
        <v>0.42857142857142899</v>
      </c>
      <c r="E4740">
        <v>0.80612244897959195</v>
      </c>
      <c r="F4740">
        <v>0.125</v>
      </c>
      <c r="G4740">
        <v>0.13265306122449</v>
      </c>
      <c r="H4740">
        <v>0.24468085106383</v>
      </c>
      <c r="I4740">
        <v>0.429245283018868</v>
      </c>
      <c r="J4740" s="1" t="s">
        <v>23229</v>
      </c>
      <c r="K4740" t="s">
        <v>23238</v>
      </c>
      <c r="L4740" t="s">
        <v>32724</v>
      </c>
      <c r="M4740" t="s">
        <v>32725</v>
      </c>
    </row>
    <row r="4741" spans="1:13">
      <c r="A4741" s="1" t="s">
        <v>6758</v>
      </c>
      <c r="B4741">
        <v>1.40969684414902E-6</v>
      </c>
      <c r="C4741" s="1">
        <v>6.6218468254305295E-7</v>
      </c>
      <c r="D4741">
        <v>6.25E-2</v>
      </c>
      <c r="E4741">
        <v>3.6144578313252997E-2</v>
      </c>
      <c r="F4741">
        <v>0</v>
      </c>
      <c r="G4741">
        <v>0</v>
      </c>
      <c r="H4741">
        <v>0</v>
      </c>
      <c r="I4741">
        <v>0</v>
      </c>
      <c r="J4741" s="1">
        <v>0</v>
      </c>
      <c r="K4741" t="s">
        <v>23238</v>
      </c>
      <c r="L4741" t="s">
        <v>32726</v>
      </c>
      <c r="M4741" t="s">
        <v>32727</v>
      </c>
    </row>
    <row r="4742" spans="1:13">
      <c r="A4742" s="1" t="s">
        <v>6759</v>
      </c>
      <c r="B4742">
        <v>1.86490359330709E-8</v>
      </c>
      <c r="C4742" s="1">
        <v>1.76279042010349E-7</v>
      </c>
      <c r="D4742">
        <v>1</v>
      </c>
      <c r="E4742">
        <v>1</v>
      </c>
      <c r="F4742">
        <v>1</v>
      </c>
      <c r="G4742">
        <v>0.969387755102041</v>
      </c>
      <c r="H4742">
        <v>0.98543689320388395</v>
      </c>
      <c r="I4742">
        <v>0.98979591836734704</v>
      </c>
      <c r="J4742" s="1">
        <v>1</v>
      </c>
      <c r="K4742" t="s">
        <v>23238</v>
      </c>
      <c r="L4742" t="s">
        <v>32728</v>
      </c>
      <c r="M4742" t="s">
        <v>32729</v>
      </c>
    </row>
    <row r="4743" spans="1:13">
      <c r="A4743" s="1" t="s">
        <v>6760</v>
      </c>
      <c r="B4743">
        <v>1.7492329888115901E-6</v>
      </c>
      <c r="C4743" s="1">
        <v>3.7572139286215701E-6</v>
      </c>
      <c r="D4743">
        <v>1.5625E-2</v>
      </c>
      <c r="E4743">
        <v>5.2083333333333296E-3</v>
      </c>
      <c r="F4743">
        <v>5.2083333333333296E-3</v>
      </c>
      <c r="G4743">
        <v>0</v>
      </c>
      <c r="H4743">
        <v>1.53061224489796E-2</v>
      </c>
      <c r="I4743">
        <v>1.21951219512195E-2</v>
      </c>
      <c r="J4743" s="1">
        <v>0.45454545454545497</v>
      </c>
      <c r="K4743" t="s">
        <v>23240</v>
      </c>
      <c r="L4743" t="s">
        <v>32730</v>
      </c>
      <c r="M4743" t="s">
        <v>32731</v>
      </c>
    </row>
    <row r="4744" spans="1:13">
      <c r="A4744" s="1" t="s">
        <v>6761</v>
      </c>
      <c r="B4744">
        <v>3.4864514694029802E-6</v>
      </c>
      <c r="C4744" s="1">
        <v>1.5716052677106898E-5</v>
      </c>
      <c r="D4744">
        <v>0.859375</v>
      </c>
      <c r="E4744">
        <v>0.97191011235955105</v>
      </c>
      <c r="F4744">
        <v>0.75138121546961301</v>
      </c>
      <c r="G4744">
        <v>0.95454545454545503</v>
      </c>
      <c r="H4744">
        <v>0.67894736842105297</v>
      </c>
      <c r="I4744">
        <v>0.90384615384615397</v>
      </c>
      <c r="J4744" s="1">
        <v>1</v>
      </c>
      <c r="K4744" t="s">
        <v>23237</v>
      </c>
      <c r="L4744" t="s">
        <v>32732</v>
      </c>
      <c r="M4744" t="s">
        <v>32733</v>
      </c>
    </row>
    <row r="4745" spans="1:13">
      <c r="A4745" s="1" t="s">
        <v>6762</v>
      </c>
      <c r="B4745">
        <v>4.4393291108560603E-10</v>
      </c>
      <c r="C4745" s="1">
        <v>7.6790347639495995E-5</v>
      </c>
      <c r="D4745">
        <v>0</v>
      </c>
      <c r="E4745">
        <v>0</v>
      </c>
      <c r="F4745">
        <v>4.2763157894736802E-2</v>
      </c>
      <c r="G4745">
        <v>0</v>
      </c>
      <c r="H4745">
        <v>8.1632653061224497E-2</v>
      </c>
      <c r="I4745">
        <v>0</v>
      </c>
      <c r="J4745" s="1">
        <v>1</v>
      </c>
      <c r="K4745" t="s">
        <v>23237</v>
      </c>
      <c r="L4745" t="s">
        <v>32734</v>
      </c>
      <c r="M4745" t="s">
        <v>32735</v>
      </c>
    </row>
    <row r="4746" spans="1:13">
      <c r="A4746" s="1" t="s">
        <v>6763</v>
      </c>
      <c r="B4746">
        <v>1.4029045490716901E-4</v>
      </c>
      <c r="C4746" s="1">
        <v>8.1968539096925201E-10</v>
      </c>
      <c r="D4746">
        <v>0.15384615384615399</v>
      </c>
      <c r="E4746">
        <v>0.107142857142857</v>
      </c>
      <c r="F4746">
        <v>0.44311377245508998</v>
      </c>
      <c r="G4746">
        <v>0</v>
      </c>
      <c r="H4746">
        <v>0.41269841269841301</v>
      </c>
      <c r="I4746">
        <v>0.25409836065573799</v>
      </c>
      <c r="J4746" s="1" t="s">
        <v>23229</v>
      </c>
      <c r="K4746" t="s">
        <v>23237</v>
      </c>
      <c r="L4746" t="s">
        <v>32736</v>
      </c>
      <c r="M4746" t="s">
        <v>32737</v>
      </c>
    </row>
    <row r="4747" spans="1:13">
      <c r="A4747" s="1" t="s">
        <v>6764</v>
      </c>
      <c r="B4747">
        <v>2.1215039315886598E-5</v>
      </c>
      <c r="C4747" s="1">
        <v>2.1196952824119001E-6</v>
      </c>
      <c r="D4747">
        <v>1</v>
      </c>
      <c r="E4747">
        <v>0.95555555555555605</v>
      </c>
      <c r="F4747">
        <v>0.85126582278481</v>
      </c>
      <c r="G4747">
        <v>0.98780487804878003</v>
      </c>
      <c r="H4747">
        <v>0.99473684210526303</v>
      </c>
      <c r="I4747">
        <v>1</v>
      </c>
      <c r="J4747" s="1">
        <v>1</v>
      </c>
      <c r="K4747" t="s">
        <v>23237</v>
      </c>
      <c r="L4747" t="s">
        <v>32738</v>
      </c>
      <c r="M4747" t="s">
        <v>32739</v>
      </c>
    </row>
    <row r="4748" spans="1:13">
      <c r="A4748" s="1" t="s">
        <v>6765</v>
      </c>
      <c r="B4748">
        <v>7.8258731707675001E-4</v>
      </c>
      <c r="C4748" s="1">
        <v>7.0853612354037507E-5</v>
      </c>
      <c r="D4748">
        <v>0.734375</v>
      </c>
      <c r="E4748">
        <v>0.29255319148936199</v>
      </c>
      <c r="F4748">
        <v>0.92051282051282002</v>
      </c>
      <c r="G4748">
        <v>0.931034482758621</v>
      </c>
      <c r="H4748">
        <v>0.89912280701754399</v>
      </c>
      <c r="I4748">
        <v>0.89837398373983701</v>
      </c>
      <c r="J4748" s="1">
        <v>1</v>
      </c>
      <c r="K4748" t="s">
        <v>23240</v>
      </c>
      <c r="L4748" t="s">
        <v>32740</v>
      </c>
      <c r="M4748" t="s">
        <v>32741</v>
      </c>
    </row>
    <row r="4749" spans="1:13">
      <c r="A4749" s="1" t="s">
        <v>6766</v>
      </c>
      <c r="B4749">
        <v>1.1556057551041001E-5</v>
      </c>
      <c r="C4749" s="1">
        <v>5.1857994822820696E-6</v>
      </c>
      <c r="D4749">
        <v>0.2</v>
      </c>
      <c r="E4749">
        <v>4.6052631578947401E-2</v>
      </c>
      <c r="F4749">
        <v>4.2553191489361701E-2</v>
      </c>
      <c r="G4749">
        <v>0</v>
      </c>
      <c r="H4749">
        <v>6.7567567567567597E-3</v>
      </c>
      <c r="I4749">
        <v>0</v>
      </c>
      <c r="J4749" s="1">
        <v>0</v>
      </c>
      <c r="K4749" t="s">
        <v>23238</v>
      </c>
      <c r="L4749" t="s">
        <v>32742</v>
      </c>
      <c r="M4749" t="s">
        <v>32743</v>
      </c>
    </row>
    <row r="4750" spans="1:13">
      <c r="A4750" s="1" t="s">
        <v>6767</v>
      </c>
      <c r="B4750">
        <v>6.6087732997279697E-6</v>
      </c>
      <c r="C4750" s="1">
        <v>1.3023037901352899E-5</v>
      </c>
      <c r="D4750">
        <v>0</v>
      </c>
      <c r="E4750">
        <v>0</v>
      </c>
      <c r="F4750">
        <v>1.4705882352941201E-2</v>
      </c>
      <c r="G4750">
        <v>0</v>
      </c>
      <c r="H4750">
        <v>6.0606060606060601E-2</v>
      </c>
      <c r="I4750">
        <v>1.13636363636364E-2</v>
      </c>
      <c r="J4750" s="1">
        <v>0</v>
      </c>
      <c r="K4750" t="s">
        <v>23241</v>
      </c>
      <c r="L4750" t="s">
        <v>32744</v>
      </c>
      <c r="M4750" t="s">
        <v>32745</v>
      </c>
    </row>
    <row r="4751" spans="1:13">
      <c r="A4751" s="1" t="s">
        <v>6768</v>
      </c>
      <c r="B4751">
        <v>2.3770115532607601E-5</v>
      </c>
      <c r="C4751" s="1">
        <v>1.3119954401909299E-4</v>
      </c>
      <c r="D4751">
        <v>0.80645161290322598</v>
      </c>
      <c r="E4751">
        <v>0.85638297872340396</v>
      </c>
      <c r="F4751">
        <v>0.65748031496062997</v>
      </c>
      <c r="G4751">
        <v>0.34883720930232598</v>
      </c>
      <c r="H4751">
        <v>0.53333333333333299</v>
      </c>
      <c r="I4751">
        <v>0.64117647058823501</v>
      </c>
      <c r="J4751" s="1">
        <v>1</v>
      </c>
      <c r="K4751" t="s">
        <v>23238</v>
      </c>
      <c r="L4751" t="s">
        <v>32746</v>
      </c>
      <c r="M4751" t="s">
        <v>32747</v>
      </c>
    </row>
    <row r="4752" spans="1:13">
      <c r="A4752" s="1" t="s">
        <v>6769</v>
      </c>
      <c r="B4752">
        <v>9.6062721026934905E-8</v>
      </c>
      <c r="C4752" s="1">
        <v>2.6182190476163798E-4</v>
      </c>
      <c r="D4752">
        <v>0.83333333333333304</v>
      </c>
      <c r="E4752">
        <v>0.64473684210526305</v>
      </c>
      <c r="F4752">
        <v>0.45512820512820501</v>
      </c>
      <c r="G4752">
        <v>0.78070175438596501</v>
      </c>
      <c r="H4752">
        <v>0.75531914893617003</v>
      </c>
      <c r="I4752">
        <v>0.91203703703703698</v>
      </c>
      <c r="J4752" s="1">
        <v>1</v>
      </c>
      <c r="K4752" t="s">
        <v>23240</v>
      </c>
      <c r="L4752" t="s">
        <v>32748</v>
      </c>
      <c r="M4752" t="s">
        <v>32749</v>
      </c>
    </row>
    <row r="4753" spans="1:13">
      <c r="A4753" s="1" t="s">
        <v>6770</v>
      </c>
      <c r="B4753">
        <v>9.3768155815046895E-8</v>
      </c>
      <c r="C4753" s="1">
        <v>8.6805865581394802E-6</v>
      </c>
      <c r="D4753">
        <v>0.98076923076923095</v>
      </c>
      <c r="E4753">
        <v>1</v>
      </c>
      <c r="F4753">
        <v>1</v>
      </c>
      <c r="G4753">
        <v>0.75</v>
      </c>
      <c r="H4753">
        <v>0.97435897435897401</v>
      </c>
      <c r="I4753">
        <v>0.96511627906976705</v>
      </c>
      <c r="J4753" s="1">
        <v>1</v>
      </c>
      <c r="K4753" t="s">
        <v>23239</v>
      </c>
      <c r="L4753" t="s">
        <v>32750</v>
      </c>
      <c r="M4753" t="s">
        <v>32751</v>
      </c>
    </row>
    <row r="4754" spans="1:13">
      <c r="A4754" s="1" t="s">
        <v>6771</v>
      </c>
      <c r="B4754">
        <v>8.0407284319582503E-6</v>
      </c>
      <c r="C4754" s="1">
        <v>3.7550685014910997E-5</v>
      </c>
      <c r="D4754">
        <v>0</v>
      </c>
      <c r="E4754">
        <v>5.2631578947368403E-3</v>
      </c>
      <c r="F4754">
        <v>0.11025641025641</v>
      </c>
      <c r="G4754">
        <v>8.6206896551724102E-3</v>
      </c>
      <c r="H4754">
        <v>4.4247787610619503E-3</v>
      </c>
      <c r="I4754">
        <v>4.0983606557377103E-3</v>
      </c>
      <c r="J4754" s="1" t="s">
        <v>23229</v>
      </c>
      <c r="K4754" t="s">
        <v>23240</v>
      </c>
      <c r="L4754" t="s">
        <v>32752</v>
      </c>
      <c r="M4754" t="s">
        <v>32753</v>
      </c>
    </row>
    <row r="4755" spans="1:13">
      <c r="A4755" s="1" t="s">
        <v>6772</v>
      </c>
      <c r="B4755">
        <v>6.3980080222682901E-7</v>
      </c>
      <c r="C4755" s="1">
        <v>9.5249517532744404E-7</v>
      </c>
      <c r="D4755">
        <v>1</v>
      </c>
      <c r="E4755">
        <v>1</v>
      </c>
      <c r="F4755">
        <v>1</v>
      </c>
      <c r="G4755">
        <v>0.83035714285714302</v>
      </c>
      <c r="H4755">
        <v>1</v>
      </c>
      <c r="I4755">
        <v>0.97154471544715404</v>
      </c>
      <c r="J4755" s="1">
        <v>1</v>
      </c>
      <c r="K4755" t="s">
        <v>23241</v>
      </c>
      <c r="L4755" t="s">
        <v>32754</v>
      </c>
      <c r="M4755" t="s">
        <v>32755</v>
      </c>
    </row>
    <row r="4756" spans="1:13">
      <c r="A4756" s="1" t="s">
        <v>6773</v>
      </c>
      <c r="B4756">
        <v>1.3374278429770199E-4</v>
      </c>
      <c r="C4756" s="1">
        <v>1.33159065002628E-4</v>
      </c>
      <c r="D4756">
        <v>0</v>
      </c>
      <c r="E4756">
        <v>0</v>
      </c>
      <c r="F4756">
        <v>0.20618556701030899</v>
      </c>
      <c r="G4756">
        <v>2.1276595744680899E-2</v>
      </c>
      <c r="H4756">
        <v>0.17410714285714299</v>
      </c>
      <c r="I4756">
        <v>6.3157894736842093E-2</v>
      </c>
      <c r="J4756" s="1">
        <v>0</v>
      </c>
      <c r="K4756" t="s">
        <v>23237</v>
      </c>
      <c r="L4756" t="s">
        <v>32756</v>
      </c>
      <c r="M4756" t="s">
        <v>32757</v>
      </c>
    </row>
    <row r="4757" spans="1:13">
      <c r="A4757" s="1" t="s">
        <v>6774</v>
      </c>
      <c r="B4757">
        <v>2.9821556516068698E-8</v>
      </c>
      <c r="C4757" s="1">
        <v>7.0045318880988497E-7</v>
      </c>
      <c r="D4757">
        <v>0.95</v>
      </c>
      <c r="E4757">
        <v>0.99382716049382702</v>
      </c>
      <c r="F4757">
        <v>0.96830985915492995</v>
      </c>
      <c r="G4757">
        <v>0.98484848484848497</v>
      </c>
      <c r="H4757">
        <v>1</v>
      </c>
      <c r="I4757">
        <v>0.96808510638297895</v>
      </c>
      <c r="J4757" s="1" t="s">
        <v>23229</v>
      </c>
      <c r="K4757" t="s">
        <v>23238</v>
      </c>
      <c r="L4757" t="s">
        <v>32758</v>
      </c>
      <c r="M4757" t="s">
        <v>32759</v>
      </c>
    </row>
    <row r="4758" spans="1:13">
      <c r="A4758" s="1" t="s">
        <v>6775</v>
      </c>
      <c r="B4758">
        <v>2.8470626043420399E-5</v>
      </c>
      <c r="C4758" s="1">
        <v>3.8705488009660903E-5</v>
      </c>
      <c r="D4758">
        <v>1.5625E-2</v>
      </c>
      <c r="E4758">
        <v>5.4945054945054897E-3</v>
      </c>
      <c r="F4758">
        <v>0.17460317460317501</v>
      </c>
      <c r="G4758">
        <v>0</v>
      </c>
      <c r="H4758">
        <v>2.1978021978022001E-2</v>
      </c>
      <c r="I4758">
        <v>0</v>
      </c>
      <c r="J4758" s="1">
        <v>0</v>
      </c>
      <c r="K4758" t="s">
        <v>23241</v>
      </c>
      <c r="L4758" t="s">
        <v>32760</v>
      </c>
      <c r="M4758" t="s">
        <v>32761</v>
      </c>
    </row>
    <row r="4759" spans="1:13">
      <c r="A4759" s="1" t="s">
        <v>6776</v>
      </c>
      <c r="B4759">
        <v>1.32841512181157E-5</v>
      </c>
      <c r="C4759" s="1">
        <v>1.6951024999850601E-6</v>
      </c>
      <c r="D4759">
        <v>0.80952380952380998</v>
      </c>
      <c r="E4759">
        <v>0.98750000000000004</v>
      </c>
      <c r="F4759">
        <v>0.93493150684931503</v>
      </c>
      <c r="G4759">
        <v>1</v>
      </c>
      <c r="H4759">
        <v>1</v>
      </c>
      <c r="I4759">
        <v>0.97</v>
      </c>
      <c r="J4759" s="1">
        <v>1</v>
      </c>
      <c r="K4759" t="s">
        <v>23238</v>
      </c>
      <c r="L4759" t="s">
        <v>32762</v>
      </c>
      <c r="M4759" t="s">
        <v>32763</v>
      </c>
    </row>
    <row r="4760" spans="1:13">
      <c r="A4760" s="1" t="s">
        <v>6777</v>
      </c>
      <c r="B4760">
        <v>4.0996401217923704E-6</v>
      </c>
      <c r="C4760" s="1">
        <v>2.8695252633931398E-6</v>
      </c>
      <c r="D4760">
        <v>1</v>
      </c>
      <c r="E4760">
        <v>0.99342105263157898</v>
      </c>
      <c r="F4760">
        <v>0.99202127659574502</v>
      </c>
      <c r="G4760">
        <v>0.95161290322580605</v>
      </c>
      <c r="H4760">
        <v>0.99484536082474195</v>
      </c>
      <c r="I4760">
        <v>0.97663551401869197</v>
      </c>
      <c r="J4760" s="1">
        <v>1</v>
      </c>
      <c r="K4760" t="s">
        <v>23238</v>
      </c>
      <c r="L4760" t="s">
        <v>32764</v>
      </c>
      <c r="M4760" t="s">
        <v>32765</v>
      </c>
    </row>
    <row r="4761" spans="1:13">
      <c r="A4761" s="1" t="s">
        <v>6778</v>
      </c>
      <c r="B4761">
        <v>1.8522030182317701E-5</v>
      </c>
      <c r="C4761" s="1">
        <v>8.7618980859238503E-5</v>
      </c>
      <c r="D4761">
        <v>0.94827586206896597</v>
      </c>
      <c r="E4761">
        <v>0.98901098901098905</v>
      </c>
      <c r="F4761">
        <v>0.99159663865546199</v>
      </c>
      <c r="G4761">
        <v>0.98039215686274495</v>
      </c>
      <c r="H4761">
        <v>0.97727272727272696</v>
      </c>
      <c r="I4761">
        <v>0.84375</v>
      </c>
      <c r="J4761" s="1">
        <v>1</v>
      </c>
      <c r="K4761" t="s">
        <v>23240</v>
      </c>
      <c r="L4761" t="s">
        <v>32766</v>
      </c>
      <c r="M4761" t="s">
        <v>32767</v>
      </c>
    </row>
    <row r="4762" spans="1:13">
      <c r="A4762" s="1" t="s">
        <v>6779</v>
      </c>
      <c r="B4762">
        <v>1.4488420837581901E-6</v>
      </c>
      <c r="C4762" s="1">
        <v>5.4138256648646699E-7</v>
      </c>
      <c r="D4762">
        <v>0.96875</v>
      </c>
      <c r="E4762">
        <v>1</v>
      </c>
      <c r="F4762">
        <v>1</v>
      </c>
      <c r="G4762">
        <v>1</v>
      </c>
      <c r="H4762">
        <v>0.99444444444444402</v>
      </c>
      <c r="I4762">
        <v>0.992307692307692</v>
      </c>
      <c r="J4762" s="1">
        <v>1</v>
      </c>
      <c r="K4762" t="s">
        <v>23238</v>
      </c>
      <c r="L4762" t="s">
        <v>32768</v>
      </c>
      <c r="M4762" t="s">
        <v>32769</v>
      </c>
    </row>
    <row r="4763" spans="1:13">
      <c r="A4763" s="1" t="s">
        <v>6780</v>
      </c>
      <c r="B4763">
        <v>3.2950696146358101E-6</v>
      </c>
      <c r="C4763" s="1">
        <v>1.1503957052773899E-5</v>
      </c>
      <c r="D4763">
        <v>0.98387096774193505</v>
      </c>
      <c r="E4763">
        <v>0.99275362318840599</v>
      </c>
      <c r="F4763">
        <v>0.993670886075949</v>
      </c>
      <c r="G4763">
        <v>0.83783783783783805</v>
      </c>
      <c r="H4763">
        <v>0.95049504950495001</v>
      </c>
      <c r="I4763">
        <v>0.88823529411764701</v>
      </c>
      <c r="J4763" s="1">
        <v>1</v>
      </c>
      <c r="K4763" t="s">
        <v>23240</v>
      </c>
      <c r="L4763" t="s">
        <v>32770</v>
      </c>
      <c r="M4763" t="s">
        <v>32771</v>
      </c>
    </row>
    <row r="4764" spans="1:13">
      <c r="A4764" s="1" t="s">
        <v>6781</v>
      </c>
      <c r="B4764">
        <v>1.3805520802772099E-5</v>
      </c>
      <c r="C4764" s="1">
        <v>3.41654536993272E-8</v>
      </c>
      <c r="D4764">
        <v>1</v>
      </c>
      <c r="E4764">
        <v>1</v>
      </c>
      <c r="F4764">
        <v>1</v>
      </c>
      <c r="G4764">
        <v>0.14285714285714299</v>
      </c>
      <c r="H4764">
        <v>0.86363636363636398</v>
      </c>
      <c r="I4764">
        <v>0.75</v>
      </c>
      <c r="J4764" s="1" t="s">
        <v>23229</v>
      </c>
      <c r="K4764" t="s">
        <v>23238</v>
      </c>
      <c r="L4764" t="s">
        <v>32772</v>
      </c>
      <c r="M4764" t="s">
        <v>32773</v>
      </c>
    </row>
    <row r="4765" spans="1:13">
      <c r="A4765" s="1" t="s">
        <v>6782</v>
      </c>
      <c r="B4765">
        <v>7.9651615547426805E-5</v>
      </c>
      <c r="C4765" s="1">
        <v>3.7863994877018999E-7</v>
      </c>
      <c r="D4765">
        <v>1</v>
      </c>
      <c r="E4765">
        <v>0.676056338028169</v>
      </c>
      <c r="F4765">
        <v>1</v>
      </c>
      <c r="G4765">
        <v>0.91666666666666696</v>
      </c>
      <c r="H4765">
        <v>1</v>
      </c>
      <c r="I4765">
        <v>1</v>
      </c>
      <c r="J4765" s="1" t="s">
        <v>23229</v>
      </c>
      <c r="K4765" t="s">
        <v>23238</v>
      </c>
      <c r="L4765" t="s">
        <v>32774</v>
      </c>
      <c r="M4765" t="s">
        <v>32775</v>
      </c>
    </row>
    <row r="4766" spans="1:13">
      <c r="A4766" s="1" t="s">
        <v>6783</v>
      </c>
      <c r="B4766">
        <v>4.6423438136389602E-5</v>
      </c>
      <c r="C4766" s="1">
        <v>1.3057819837766901E-4</v>
      </c>
      <c r="D4766">
        <v>1</v>
      </c>
      <c r="E4766">
        <v>1</v>
      </c>
      <c r="F4766">
        <v>0.997435897435897</v>
      </c>
      <c r="G4766">
        <v>0.24137931034482801</v>
      </c>
      <c r="H4766">
        <v>0.97321428571428603</v>
      </c>
      <c r="I4766">
        <v>0.71900826446280997</v>
      </c>
      <c r="J4766" s="1">
        <v>1</v>
      </c>
      <c r="K4766" t="s">
        <v>23238</v>
      </c>
      <c r="L4766" t="s">
        <v>32776</v>
      </c>
      <c r="M4766" t="s">
        <v>32777</v>
      </c>
    </row>
    <row r="4767" spans="1:13">
      <c r="A4767" s="1" t="s">
        <v>6784</v>
      </c>
      <c r="B4767">
        <v>7.9296642777500193E-6</v>
      </c>
      <c r="C4767" s="1">
        <v>1.5962992119484099E-6</v>
      </c>
      <c r="D4767">
        <v>0</v>
      </c>
      <c r="E4767">
        <v>0</v>
      </c>
      <c r="F4767">
        <v>9.375E-2</v>
      </c>
      <c r="G4767">
        <v>0</v>
      </c>
      <c r="H4767">
        <v>1.85185185185185E-2</v>
      </c>
      <c r="I4767">
        <v>9.5238095238095195E-3</v>
      </c>
      <c r="J4767" s="1">
        <v>0</v>
      </c>
      <c r="K4767" t="s">
        <v>23238</v>
      </c>
      <c r="L4767" t="s">
        <v>32778</v>
      </c>
      <c r="M4767" t="s">
        <v>32779</v>
      </c>
    </row>
    <row r="4768" spans="1:13">
      <c r="A4768" s="1" t="s">
        <v>6785</v>
      </c>
      <c r="B4768">
        <v>0</v>
      </c>
      <c r="C4768" s="1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 s="1">
        <v>0.214285714285714</v>
      </c>
      <c r="K4768" t="s">
        <v>23239</v>
      </c>
      <c r="L4768" t="s">
        <v>32780</v>
      </c>
      <c r="M4768" t="s">
        <v>32781</v>
      </c>
    </row>
    <row r="4769" spans="1:13">
      <c r="A4769" s="1" t="s">
        <v>6786</v>
      </c>
      <c r="B4769">
        <v>1.5755006456538001E-6</v>
      </c>
      <c r="C4769" s="1">
        <v>7.5597018115506704E-8</v>
      </c>
      <c r="D4769">
        <v>1</v>
      </c>
      <c r="E4769">
        <v>0.97402597402597402</v>
      </c>
      <c r="F4769">
        <v>0.993670886075949</v>
      </c>
      <c r="G4769">
        <v>1</v>
      </c>
      <c r="H4769">
        <v>1</v>
      </c>
      <c r="I4769">
        <v>1</v>
      </c>
      <c r="J4769" s="1">
        <v>1</v>
      </c>
      <c r="K4769" t="s">
        <v>23238</v>
      </c>
      <c r="L4769" t="s">
        <v>32782</v>
      </c>
      <c r="M4769" t="s">
        <v>32783</v>
      </c>
    </row>
    <row r="4770" spans="1:13">
      <c r="A4770" s="1" t="s">
        <v>6787</v>
      </c>
      <c r="B4770">
        <v>3.0599146375823503E-4</v>
      </c>
      <c r="C4770" s="1">
        <v>2.65214662392964E-5</v>
      </c>
      <c r="D4770">
        <v>0.35483870967741898</v>
      </c>
      <c r="E4770">
        <v>0.375</v>
      </c>
      <c r="F4770">
        <v>6.4766839378238295E-2</v>
      </c>
      <c r="G4770">
        <v>0.51754385964912297</v>
      </c>
      <c r="H4770">
        <v>0.13157894736842099</v>
      </c>
      <c r="I4770">
        <v>0.20161290322580599</v>
      </c>
      <c r="J4770" s="1">
        <v>0</v>
      </c>
      <c r="K4770" t="s">
        <v>23241</v>
      </c>
      <c r="L4770" t="s">
        <v>32784</v>
      </c>
      <c r="M4770" t="s">
        <v>32785</v>
      </c>
    </row>
    <row r="4771" spans="1:13">
      <c r="A4771" s="1" t="s">
        <v>6788</v>
      </c>
      <c r="B4771">
        <v>7.4914687181620195E-5</v>
      </c>
      <c r="C4771" s="1">
        <v>1.8880694795727099E-3</v>
      </c>
      <c r="D4771">
        <v>1</v>
      </c>
      <c r="E4771">
        <v>1</v>
      </c>
      <c r="F4771">
        <v>0.99142857142857099</v>
      </c>
      <c r="G4771">
        <v>0.14893617021276601</v>
      </c>
      <c r="H4771">
        <v>0.78</v>
      </c>
      <c r="I4771">
        <v>0.117977528089888</v>
      </c>
      <c r="J4771" s="1">
        <v>0.27272727272727298</v>
      </c>
      <c r="K4771" t="s">
        <v>23238</v>
      </c>
      <c r="L4771" t="s">
        <v>32786</v>
      </c>
      <c r="M4771" t="s">
        <v>32787</v>
      </c>
    </row>
    <row r="4772" spans="1:13">
      <c r="A4772" s="1" t="s">
        <v>6789</v>
      </c>
      <c r="B4772">
        <v>5.9210332735763098E-6</v>
      </c>
      <c r="C4772" s="1">
        <v>2.4011789411991399E-4</v>
      </c>
      <c r="D4772">
        <v>1</v>
      </c>
      <c r="E4772">
        <v>1</v>
      </c>
      <c r="F4772">
        <v>1</v>
      </c>
      <c r="G4772">
        <v>1</v>
      </c>
      <c r="H4772">
        <v>0.81976744186046502</v>
      </c>
      <c r="I4772">
        <v>0.97580645161290303</v>
      </c>
      <c r="J4772" s="1">
        <v>1</v>
      </c>
      <c r="K4772" t="s">
        <v>23239</v>
      </c>
      <c r="L4772" t="s">
        <v>32788</v>
      </c>
      <c r="M4772" t="s">
        <v>32789</v>
      </c>
    </row>
    <row r="4773" spans="1:13">
      <c r="A4773" s="1" t="s">
        <v>6790</v>
      </c>
      <c r="B4773">
        <v>7.4353805656709105E-11</v>
      </c>
      <c r="C4773" s="1">
        <v>1.2331527525852401E-6</v>
      </c>
      <c r="D4773">
        <v>0</v>
      </c>
      <c r="E4773">
        <v>0</v>
      </c>
      <c r="F4773">
        <v>0</v>
      </c>
      <c r="G4773">
        <v>0.47727272727272702</v>
      </c>
      <c r="H4773">
        <v>1.8181818181818198E-2</v>
      </c>
      <c r="I4773">
        <v>4.9019607843137303E-2</v>
      </c>
      <c r="J4773" s="1">
        <v>0</v>
      </c>
      <c r="K4773" t="s">
        <v>23237</v>
      </c>
      <c r="L4773" t="s">
        <v>32790</v>
      </c>
      <c r="M4773" t="s">
        <v>32791</v>
      </c>
    </row>
    <row r="4774" spans="1:13">
      <c r="A4774" s="1" t="s">
        <v>6791</v>
      </c>
      <c r="B4774">
        <v>8.05773649380282E-7</v>
      </c>
      <c r="C4774" s="1">
        <v>9.5013692904436102E-6</v>
      </c>
      <c r="D4774">
        <v>0.984375</v>
      </c>
      <c r="E4774">
        <v>0.98936170212765995</v>
      </c>
      <c r="F4774">
        <v>0.99484536082474195</v>
      </c>
      <c r="G4774">
        <v>0.78846153846153799</v>
      </c>
      <c r="H4774">
        <v>0.98611111111111105</v>
      </c>
      <c r="I4774">
        <v>0.89560439560439598</v>
      </c>
      <c r="J4774" s="1">
        <v>1</v>
      </c>
      <c r="K4774" t="s">
        <v>23240</v>
      </c>
      <c r="L4774" t="s">
        <v>32792</v>
      </c>
      <c r="M4774" t="s">
        <v>32793</v>
      </c>
    </row>
    <row r="4775" spans="1:13">
      <c r="A4775" s="1" t="s">
        <v>6792</v>
      </c>
      <c r="B4775">
        <v>1.2636575499978301E-5</v>
      </c>
      <c r="C4775" s="1">
        <v>4.0054305277624902E-5</v>
      </c>
      <c r="D4775">
        <v>0.16129032258064499</v>
      </c>
      <c r="E4775">
        <v>0.25789473684210501</v>
      </c>
      <c r="F4775">
        <v>0.4140625</v>
      </c>
      <c r="G4775">
        <v>0.30769230769230799</v>
      </c>
      <c r="H4775">
        <v>0.48165137614678899</v>
      </c>
      <c r="I4775">
        <v>0.38613861386138598</v>
      </c>
      <c r="J4775" s="1">
        <v>1</v>
      </c>
      <c r="K4775" t="s">
        <v>23240</v>
      </c>
      <c r="L4775" t="s">
        <v>32794</v>
      </c>
      <c r="M4775" t="s">
        <v>32795</v>
      </c>
    </row>
    <row r="4776" spans="1:13">
      <c r="A4776" s="1" t="s">
        <v>6793</v>
      </c>
      <c r="B4776">
        <v>5.2351042748704298E-6</v>
      </c>
      <c r="C4776" s="1">
        <v>7.6447685445314896E-5</v>
      </c>
      <c r="D4776">
        <v>0.16</v>
      </c>
      <c r="E4776">
        <v>0.146666666666667</v>
      </c>
      <c r="F4776">
        <v>0.41447368421052599</v>
      </c>
      <c r="G4776">
        <v>0.28846153846153799</v>
      </c>
      <c r="H4776">
        <v>0.65178571428571397</v>
      </c>
      <c r="I4776">
        <v>0.33009708737864102</v>
      </c>
      <c r="J4776" s="1" t="s">
        <v>23229</v>
      </c>
      <c r="K4776" t="s">
        <v>23237</v>
      </c>
      <c r="L4776" t="s">
        <v>32796</v>
      </c>
      <c r="M4776" t="s">
        <v>32797</v>
      </c>
    </row>
    <row r="4777" spans="1:13">
      <c r="A4777" s="1" t="s">
        <v>6794</v>
      </c>
      <c r="B4777">
        <v>7.8926170615215999E-6</v>
      </c>
      <c r="C4777" s="1">
        <v>3.0616935103827798E-5</v>
      </c>
      <c r="D4777">
        <v>1</v>
      </c>
      <c r="E4777">
        <v>1</v>
      </c>
      <c r="F4777">
        <v>0.683760683760684</v>
      </c>
      <c r="G4777">
        <v>1</v>
      </c>
      <c r="H4777">
        <v>0.939393939393939</v>
      </c>
      <c r="I4777">
        <v>0.94736842105263197</v>
      </c>
      <c r="J4777" s="1" t="s">
        <v>23229</v>
      </c>
      <c r="K4777" t="s">
        <v>23238</v>
      </c>
      <c r="L4777" t="s">
        <v>32798</v>
      </c>
      <c r="M4777" t="s">
        <v>32799</v>
      </c>
    </row>
    <row r="4778" spans="1:13">
      <c r="A4778" s="1" t="s">
        <v>6795</v>
      </c>
      <c r="B4778">
        <v>1.9849296945000499E-7</v>
      </c>
      <c r="C4778" s="1">
        <v>1.0723963974478299E-4</v>
      </c>
      <c r="D4778">
        <v>1</v>
      </c>
      <c r="E4778">
        <v>0.99418604651162801</v>
      </c>
      <c r="F4778">
        <v>1</v>
      </c>
      <c r="G4778">
        <v>0.17307692307692299</v>
      </c>
      <c r="H4778">
        <v>0.99242424242424199</v>
      </c>
      <c r="I4778">
        <v>0.65625</v>
      </c>
      <c r="J4778" s="1">
        <v>1</v>
      </c>
      <c r="K4778" t="s">
        <v>23242</v>
      </c>
      <c r="L4778" t="s">
        <v>32800</v>
      </c>
      <c r="M4778" t="s">
        <v>32801</v>
      </c>
    </row>
    <row r="4779" spans="1:13">
      <c r="A4779" s="1" t="s">
        <v>6796</v>
      </c>
      <c r="B4779">
        <v>4.2753843030496402E-8</v>
      </c>
      <c r="C4779" s="1">
        <v>1.06517043292591E-4</v>
      </c>
      <c r="D4779">
        <v>0.88461538461538503</v>
      </c>
      <c r="E4779">
        <v>0.53448275862068995</v>
      </c>
      <c r="F4779">
        <v>0.30194805194805202</v>
      </c>
      <c r="G4779">
        <v>0.63235294117647101</v>
      </c>
      <c r="H4779">
        <v>0.22891566265060201</v>
      </c>
      <c r="I4779">
        <v>0.65789473684210498</v>
      </c>
      <c r="J4779" s="1">
        <v>1</v>
      </c>
      <c r="K4779" t="s">
        <v>23238</v>
      </c>
      <c r="L4779" t="s">
        <v>32802</v>
      </c>
      <c r="M4779" t="s">
        <v>32803</v>
      </c>
    </row>
    <row r="4780" spans="1:13">
      <c r="A4780" s="1" t="s">
        <v>6797</v>
      </c>
      <c r="B4780">
        <v>9.9959253634267899E-7</v>
      </c>
      <c r="C4780" s="1">
        <v>6.4863960829678806E-5</v>
      </c>
      <c r="D4780">
        <v>0.703125</v>
      </c>
      <c r="E4780">
        <v>0.57647058823529396</v>
      </c>
      <c r="F4780">
        <v>0.92307692307692302</v>
      </c>
      <c r="G4780">
        <v>0.96428571428571397</v>
      </c>
      <c r="H4780">
        <v>0.95762711864406802</v>
      </c>
      <c r="I4780">
        <v>0.96428571428571397</v>
      </c>
      <c r="J4780" s="1">
        <v>0.875</v>
      </c>
      <c r="K4780" t="s">
        <v>23238</v>
      </c>
      <c r="L4780" t="s">
        <v>32804</v>
      </c>
      <c r="M4780" t="s">
        <v>32805</v>
      </c>
    </row>
    <row r="4781" spans="1:13">
      <c r="A4781" s="1" t="s">
        <v>6798</v>
      </c>
      <c r="B4781">
        <v>1.5691697981214699E-5</v>
      </c>
      <c r="C4781" s="1">
        <v>3.9810436721314804E-6</v>
      </c>
      <c r="D4781">
        <v>1.85185185185185E-2</v>
      </c>
      <c r="E4781">
        <v>0</v>
      </c>
      <c r="F4781">
        <v>0</v>
      </c>
      <c r="G4781">
        <v>0.46078431372549</v>
      </c>
      <c r="H4781">
        <v>0</v>
      </c>
      <c r="I4781">
        <v>9.49367088607595E-2</v>
      </c>
      <c r="J4781" s="1" t="s">
        <v>23229</v>
      </c>
      <c r="K4781" t="s">
        <v>23242</v>
      </c>
      <c r="L4781" t="s">
        <v>32806</v>
      </c>
      <c r="M4781" t="s">
        <v>32807</v>
      </c>
    </row>
    <row r="4782" spans="1:13">
      <c r="A4782" s="1" t="s">
        <v>6799</v>
      </c>
      <c r="B4782">
        <v>1.5851397935564901E-4</v>
      </c>
      <c r="C4782" s="1">
        <v>7.8396665918757799E-5</v>
      </c>
      <c r="D4782">
        <v>0.78333333333333299</v>
      </c>
      <c r="E4782">
        <v>0.79444444444444395</v>
      </c>
      <c r="F4782">
        <v>0.93315508021390403</v>
      </c>
      <c r="G4782">
        <v>0.99107142857142905</v>
      </c>
      <c r="H4782">
        <v>1</v>
      </c>
      <c r="I4782">
        <v>0.99159663865546199</v>
      </c>
      <c r="J4782" s="1">
        <v>1</v>
      </c>
      <c r="K4782" t="s">
        <v>23237</v>
      </c>
      <c r="L4782" t="s">
        <v>32808</v>
      </c>
      <c r="M4782" t="s">
        <v>32809</v>
      </c>
    </row>
    <row r="4783" spans="1:13">
      <c r="A4783" s="1" t="s">
        <v>6800</v>
      </c>
      <c r="B4783">
        <v>7.1272683352669796E-9</v>
      </c>
      <c r="C4783" s="1">
        <v>4.2870270019854798E-7</v>
      </c>
      <c r="D4783">
        <v>0</v>
      </c>
      <c r="E4783">
        <v>0</v>
      </c>
      <c r="F4783">
        <v>0</v>
      </c>
      <c r="G4783">
        <v>0</v>
      </c>
      <c r="H4783">
        <v>1.0416666666666701E-2</v>
      </c>
      <c r="I4783">
        <v>0</v>
      </c>
      <c r="J4783" s="1">
        <v>0</v>
      </c>
      <c r="K4783" t="s">
        <v>23237</v>
      </c>
      <c r="L4783" t="s">
        <v>32810</v>
      </c>
      <c r="M4783" t="s">
        <v>32811</v>
      </c>
    </row>
    <row r="4784" spans="1:13">
      <c r="A4784" s="1" t="s">
        <v>6801</v>
      </c>
      <c r="B4784">
        <v>2.8511629671513998E-7</v>
      </c>
      <c r="C4784" s="1">
        <v>1.09296669273963E-8</v>
      </c>
      <c r="D4784">
        <v>0</v>
      </c>
      <c r="E4784">
        <v>0</v>
      </c>
      <c r="F4784">
        <v>2.60416666666667E-3</v>
      </c>
      <c r="G4784">
        <v>0</v>
      </c>
      <c r="H4784">
        <v>0</v>
      </c>
      <c r="I4784">
        <v>4.2372881355932203E-3</v>
      </c>
      <c r="J4784" s="1">
        <v>0.40909090909090901</v>
      </c>
      <c r="K4784" t="s">
        <v>23238</v>
      </c>
      <c r="L4784" t="s">
        <v>32812</v>
      </c>
      <c r="M4784" t="s">
        <v>32813</v>
      </c>
    </row>
    <row r="4785" spans="1:13">
      <c r="A4785" s="1" t="s">
        <v>6802</v>
      </c>
      <c r="B4785">
        <v>2.2536477941300098E-5</v>
      </c>
      <c r="C4785" s="1">
        <v>4.27398156148692E-5</v>
      </c>
      <c r="D4785">
        <v>6.4516129032258104E-2</v>
      </c>
      <c r="E4785">
        <v>1.6666666666666701E-2</v>
      </c>
      <c r="F4785">
        <v>7.32484076433121E-2</v>
      </c>
      <c r="G4785">
        <v>2.6315789473684199E-2</v>
      </c>
      <c r="H4785">
        <v>3.8961038961039002E-2</v>
      </c>
      <c r="I4785">
        <v>5.4054054054054099E-2</v>
      </c>
      <c r="J4785" s="1">
        <v>0</v>
      </c>
      <c r="K4785" t="s">
        <v>23242</v>
      </c>
      <c r="L4785" t="s">
        <v>32814</v>
      </c>
      <c r="M4785" t="s">
        <v>32815</v>
      </c>
    </row>
    <row r="4786" spans="1:13">
      <c r="A4786" s="1" t="s">
        <v>6803</v>
      </c>
      <c r="B4786">
        <v>5.2485663606490803E-8</v>
      </c>
      <c r="C4786" s="1">
        <v>1.8558495126991999E-5</v>
      </c>
      <c r="D4786">
        <v>0.17499999999999999</v>
      </c>
      <c r="E4786">
        <v>3.8461538461538498E-2</v>
      </c>
      <c r="F4786">
        <v>1.4705882352941201E-2</v>
      </c>
      <c r="G4786">
        <v>0</v>
      </c>
      <c r="H4786">
        <v>3.3333333333333298E-2</v>
      </c>
      <c r="I4786">
        <v>0.133333333333333</v>
      </c>
      <c r="J4786" s="1" t="s">
        <v>23229</v>
      </c>
      <c r="K4786" t="s">
        <v>23241</v>
      </c>
      <c r="L4786" t="s">
        <v>32816</v>
      </c>
      <c r="M4786" t="s">
        <v>32817</v>
      </c>
    </row>
    <row r="4787" spans="1:13">
      <c r="A4787" s="1" t="s">
        <v>6804</v>
      </c>
      <c r="B4787">
        <v>9.2212465349882794E-6</v>
      </c>
      <c r="C4787" s="1">
        <v>1.07465996016641E-5</v>
      </c>
      <c r="D4787">
        <v>1</v>
      </c>
      <c r="E4787">
        <v>1</v>
      </c>
      <c r="F4787">
        <v>0.984615384615385</v>
      </c>
      <c r="G4787">
        <v>1</v>
      </c>
      <c r="H4787">
        <v>0.96491228070175405</v>
      </c>
      <c r="I4787">
        <v>0.93951612903225801</v>
      </c>
      <c r="J4787" s="1">
        <v>1</v>
      </c>
      <c r="K4787" t="s">
        <v>23238</v>
      </c>
      <c r="L4787" t="s">
        <v>32818</v>
      </c>
      <c r="M4787" t="s">
        <v>32819</v>
      </c>
    </row>
    <row r="4788" spans="1:13">
      <c r="A4788" s="1" t="s">
        <v>6805</v>
      </c>
      <c r="B4788">
        <v>4.5908930557539604E-6</v>
      </c>
      <c r="C4788" s="1">
        <v>8.8254117476270604E-8</v>
      </c>
      <c r="D4788">
        <v>1</v>
      </c>
      <c r="E4788">
        <v>1</v>
      </c>
      <c r="F4788">
        <v>1</v>
      </c>
      <c r="G4788">
        <v>0.99122807017543901</v>
      </c>
      <c r="H4788">
        <v>1</v>
      </c>
      <c r="I4788">
        <v>0.90909090909090895</v>
      </c>
      <c r="J4788" s="1">
        <v>1</v>
      </c>
      <c r="K4788" t="s">
        <v>23238</v>
      </c>
      <c r="L4788" t="s">
        <v>32820</v>
      </c>
      <c r="M4788" t="s">
        <v>32821</v>
      </c>
    </row>
    <row r="4789" spans="1:13">
      <c r="A4789" s="1" t="s">
        <v>6806</v>
      </c>
      <c r="B4789">
        <v>5.0539970681620799E-6</v>
      </c>
      <c r="C4789" s="1">
        <v>2.83557084931118E-4</v>
      </c>
      <c r="D4789">
        <v>1</v>
      </c>
      <c r="E4789">
        <v>1</v>
      </c>
      <c r="F4789">
        <v>0.91927083333333304</v>
      </c>
      <c r="G4789">
        <v>0.97321428571428603</v>
      </c>
      <c r="H4789">
        <v>0.64851485148514898</v>
      </c>
      <c r="I4789">
        <v>0.84433962264150897</v>
      </c>
      <c r="J4789" s="1">
        <v>1</v>
      </c>
      <c r="K4789" t="s">
        <v>23238</v>
      </c>
      <c r="L4789" t="s">
        <v>32822</v>
      </c>
      <c r="M4789" t="s">
        <v>32823</v>
      </c>
    </row>
    <row r="4790" spans="1:13">
      <c r="A4790" s="1" t="s">
        <v>6807</v>
      </c>
      <c r="B4790">
        <v>8.4325128878327397E-7</v>
      </c>
      <c r="C4790" s="1">
        <v>3.2698010907243198E-5</v>
      </c>
      <c r="D4790">
        <v>0.375</v>
      </c>
      <c r="E4790">
        <v>0.615789473684211</v>
      </c>
      <c r="F4790">
        <v>0.78717948717948705</v>
      </c>
      <c r="G4790">
        <v>0.60185185185185197</v>
      </c>
      <c r="H4790">
        <v>0.68584070796460195</v>
      </c>
      <c r="I4790">
        <v>0.80932203389830504</v>
      </c>
      <c r="J4790" s="1">
        <v>1</v>
      </c>
      <c r="K4790" t="s">
        <v>23241</v>
      </c>
      <c r="L4790" t="s">
        <v>32824</v>
      </c>
      <c r="M4790" t="s">
        <v>32825</v>
      </c>
    </row>
    <row r="4791" spans="1:13">
      <c r="A4791" s="1" t="s">
        <v>6808</v>
      </c>
      <c r="B4791">
        <v>1.0862828108045E-7</v>
      </c>
      <c r="C4791" s="1">
        <v>5.9942612286905795E-7</v>
      </c>
      <c r="D4791">
        <v>0</v>
      </c>
      <c r="E4791">
        <v>5.2083333333333296E-3</v>
      </c>
      <c r="F4791">
        <v>2.5773195876288698E-3</v>
      </c>
      <c r="G4791">
        <v>0</v>
      </c>
      <c r="H4791">
        <v>4.5045045045045001E-3</v>
      </c>
      <c r="I4791">
        <v>0</v>
      </c>
      <c r="J4791" s="1">
        <v>0.45454545454545497</v>
      </c>
      <c r="K4791" t="s">
        <v>23238</v>
      </c>
      <c r="L4791" t="s">
        <v>32826</v>
      </c>
      <c r="M4791" t="s">
        <v>32827</v>
      </c>
    </row>
    <row r="4792" spans="1:13">
      <c r="A4792" s="1" t="s">
        <v>6809</v>
      </c>
      <c r="B4792">
        <v>0</v>
      </c>
      <c r="C4792" s="1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s="1">
        <v>0</v>
      </c>
      <c r="K4792" t="s">
        <v>23241</v>
      </c>
      <c r="L4792" t="s">
        <v>32828</v>
      </c>
      <c r="M4792" t="s">
        <v>32829</v>
      </c>
    </row>
    <row r="4793" spans="1:13">
      <c r="A4793" s="1" t="s">
        <v>6810</v>
      </c>
      <c r="B4793">
        <v>2.6614977584969902E-6</v>
      </c>
      <c r="C4793" s="1">
        <v>7.8693417720056896E-7</v>
      </c>
      <c r="D4793">
        <v>0.984375</v>
      </c>
      <c r="E4793">
        <v>0.98958333333333304</v>
      </c>
      <c r="F4793">
        <v>0.987179487179487</v>
      </c>
      <c r="G4793">
        <v>0.97413793103448298</v>
      </c>
      <c r="H4793">
        <v>0.98245614035087703</v>
      </c>
      <c r="I4793">
        <v>0.996</v>
      </c>
      <c r="J4793" s="1">
        <v>0.5</v>
      </c>
      <c r="K4793" t="s">
        <v>23238</v>
      </c>
      <c r="L4793" t="s">
        <v>32830</v>
      </c>
      <c r="M4793" t="s">
        <v>32831</v>
      </c>
    </row>
    <row r="4794" spans="1:13">
      <c r="A4794" s="1" t="s">
        <v>6811</v>
      </c>
      <c r="B4794">
        <v>6.7030888850248399E-7</v>
      </c>
      <c r="C4794" s="1">
        <v>1.0777881067122101E-9</v>
      </c>
      <c r="D4794">
        <v>1</v>
      </c>
      <c r="E4794">
        <v>0.97368421052631604</v>
      </c>
      <c r="F4794">
        <v>0.87046632124352297</v>
      </c>
      <c r="G4794">
        <v>0.97826086956521696</v>
      </c>
      <c r="H4794">
        <v>0.90776699029126195</v>
      </c>
      <c r="I4794">
        <v>0.98404255319148903</v>
      </c>
      <c r="J4794" s="1">
        <v>1</v>
      </c>
      <c r="K4794" t="s">
        <v>23242</v>
      </c>
      <c r="L4794" t="s">
        <v>32832</v>
      </c>
      <c r="M4794" t="s">
        <v>32833</v>
      </c>
    </row>
    <row r="4795" spans="1:13">
      <c r="A4795" s="1" t="s">
        <v>6812</v>
      </c>
      <c r="B4795">
        <v>6.9984460660080796E-7</v>
      </c>
      <c r="C4795" s="1">
        <v>3.2080319772619798E-4</v>
      </c>
      <c r="D4795">
        <v>0.375</v>
      </c>
      <c r="E4795">
        <v>0.17647058823529399</v>
      </c>
      <c r="F4795">
        <v>0.35779816513761498</v>
      </c>
      <c r="G4795">
        <v>0.230769230769231</v>
      </c>
      <c r="H4795">
        <v>0.54310344827586199</v>
      </c>
      <c r="I4795">
        <v>0.18421052631578899</v>
      </c>
      <c r="J4795" s="1" t="s">
        <v>23229</v>
      </c>
      <c r="K4795" t="s">
        <v>23239</v>
      </c>
      <c r="L4795" t="s">
        <v>32834</v>
      </c>
      <c r="M4795" t="s">
        <v>32835</v>
      </c>
    </row>
    <row r="4796" spans="1:13">
      <c r="A4796" s="1" t="s">
        <v>6813</v>
      </c>
      <c r="B4796">
        <v>1.30461441375619E-6</v>
      </c>
      <c r="C4796" s="1">
        <v>3.04857787944183E-6</v>
      </c>
      <c r="D4796">
        <v>0</v>
      </c>
      <c r="E4796">
        <v>0</v>
      </c>
      <c r="F4796">
        <v>0.110169491525424</v>
      </c>
      <c r="G4796">
        <v>0</v>
      </c>
      <c r="H4796">
        <v>0</v>
      </c>
      <c r="I4796">
        <v>0</v>
      </c>
      <c r="J4796" s="1">
        <v>0</v>
      </c>
      <c r="K4796" t="s">
        <v>23241</v>
      </c>
      <c r="L4796" t="s">
        <v>32836</v>
      </c>
      <c r="M4796" t="s">
        <v>32837</v>
      </c>
    </row>
    <row r="4797" spans="1:13">
      <c r="A4797" s="1" t="s">
        <v>6814</v>
      </c>
      <c r="B4797">
        <v>9.7474591026667805E-6</v>
      </c>
      <c r="C4797" s="1">
        <v>1.21242052984324E-4</v>
      </c>
      <c r="D4797">
        <v>0</v>
      </c>
      <c r="E4797">
        <v>0</v>
      </c>
      <c r="F4797">
        <v>0.16666666666666699</v>
      </c>
      <c r="G4797">
        <v>0</v>
      </c>
      <c r="H4797">
        <v>0</v>
      </c>
      <c r="I4797">
        <v>8.3333333333333297E-3</v>
      </c>
      <c r="J4797" s="1">
        <v>0</v>
      </c>
      <c r="K4797" t="s">
        <v>23241</v>
      </c>
      <c r="L4797" t="s">
        <v>32838</v>
      </c>
      <c r="M4797" t="s">
        <v>32839</v>
      </c>
    </row>
    <row r="4798" spans="1:13">
      <c r="A4798" s="1" t="s">
        <v>6815</v>
      </c>
      <c r="B4798">
        <v>7.6290362346771504E-6</v>
      </c>
      <c r="C4798" s="1">
        <v>9.0939208565532299E-8</v>
      </c>
      <c r="D4798">
        <v>0.95161290322580605</v>
      </c>
      <c r="E4798">
        <v>0.97701149425287404</v>
      </c>
      <c r="F4798">
        <v>1</v>
      </c>
      <c r="G4798">
        <v>1</v>
      </c>
      <c r="H4798">
        <v>1</v>
      </c>
      <c r="I4798">
        <v>1</v>
      </c>
      <c r="J4798" s="1" t="s">
        <v>23229</v>
      </c>
      <c r="K4798" t="s">
        <v>23241</v>
      </c>
      <c r="L4798" t="s">
        <v>32840</v>
      </c>
      <c r="M4798" t="s">
        <v>32841</v>
      </c>
    </row>
    <row r="4799" spans="1:13">
      <c r="A4799" s="1" t="s">
        <v>6816</v>
      </c>
      <c r="B4799">
        <v>1.7891490532530399E-5</v>
      </c>
      <c r="C4799" s="1">
        <v>4.3413044623362303E-5</v>
      </c>
      <c r="D4799">
        <v>0.953125</v>
      </c>
      <c r="E4799">
        <v>1</v>
      </c>
      <c r="F4799">
        <v>0.94871794871794901</v>
      </c>
      <c r="G4799">
        <v>0.99122807017543901</v>
      </c>
      <c r="H4799">
        <v>0.99561403508771895</v>
      </c>
      <c r="I4799">
        <v>0.98760330578512401</v>
      </c>
      <c r="J4799" s="1">
        <v>1</v>
      </c>
      <c r="K4799" t="s">
        <v>23238</v>
      </c>
      <c r="L4799" t="s">
        <v>32842</v>
      </c>
      <c r="M4799" t="s">
        <v>32843</v>
      </c>
    </row>
    <row r="4800" spans="1:13">
      <c r="A4800" s="1" t="s">
        <v>6817</v>
      </c>
      <c r="B4800">
        <v>1.2680312171914101E-5</v>
      </c>
      <c r="C4800" s="1">
        <v>7.7903093283467894E-5</v>
      </c>
      <c r="D4800">
        <v>0.95</v>
      </c>
      <c r="E4800">
        <v>0.89772727272727304</v>
      </c>
      <c r="F4800">
        <v>0.82102272727272696</v>
      </c>
      <c r="G4800">
        <v>0.97499999999999998</v>
      </c>
      <c r="H4800">
        <v>0.52409638554216897</v>
      </c>
      <c r="I4800">
        <v>0.93396226415094297</v>
      </c>
      <c r="J4800" s="1">
        <v>1</v>
      </c>
      <c r="K4800" t="s">
        <v>23238</v>
      </c>
      <c r="L4800" t="s">
        <v>32844</v>
      </c>
      <c r="M4800" t="s">
        <v>32845</v>
      </c>
    </row>
    <row r="4801" spans="1:13">
      <c r="A4801" s="1" t="s">
        <v>6818</v>
      </c>
      <c r="B4801">
        <v>1.45455359255878E-6</v>
      </c>
      <c r="C4801" s="1">
        <v>1.65286010283124E-6</v>
      </c>
      <c r="D4801">
        <v>0.96551724137931005</v>
      </c>
      <c r="E4801">
        <v>1</v>
      </c>
      <c r="F4801">
        <v>0.96428571428571397</v>
      </c>
      <c r="G4801">
        <v>0.99019607843137303</v>
      </c>
      <c r="H4801">
        <v>0.97752808988763995</v>
      </c>
      <c r="I4801">
        <v>0.99082568807339499</v>
      </c>
      <c r="J4801" s="1">
        <v>1</v>
      </c>
      <c r="K4801" t="s">
        <v>23238</v>
      </c>
      <c r="L4801" t="s">
        <v>32846</v>
      </c>
      <c r="M4801" t="s">
        <v>32847</v>
      </c>
    </row>
    <row r="4802" spans="1:13">
      <c r="A4802" s="1" t="s">
        <v>6819</v>
      </c>
      <c r="B4802">
        <v>5.3245288474434799E-5</v>
      </c>
      <c r="C4802" s="1">
        <v>2.8566188147616402E-4</v>
      </c>
      <c r="D4802">
        <v>0.94642857142857095</v>
      </c>
      <c r="E4802">
        <v>0.71621621621621601</v>
      </c>
      <c r="F4802">
        <v>0.5</v>
      </c>
      <c r="G4802">
        <v>0.96491228070175405</v>
      </c>
      <c r="H4802">
        <v>0.68018018018018001</v>
      </c>
      <c r="I4802">
        <v>0.86936936936936904</v>
      </c>
      <c r="J4802" s="1">
        <v>0.33333333333333298</v>
      </c>
      <c r="K4802" t="s">
        <v>23241</v>
      </c>
      <c r="L4802" t="s">
        <v>32848</v>
      </c>
      <c r="M4802" t="s">
        <v>32849</v>
      </c>
    </row>
    <row r="4803" spans="1:13">
      <c r="A4803" s="1" t="s">
        <v>6820</v>
      </c>
      <c r="B4803">
        <v>8.1312225590308203E-5</v>
      </c>
      <c r="C4803" s="1">
        <v>5.0508453991869302E-4</v>
      </c>
      <c r="D4803">
        <v>1</v>
      </c>
      <c r="E4803">
        <v>1</v>
      </c>
      <c r="F4803">
        <v>0.469465648854962</v>
      </c>
      <c r="G4803">
        <v>1</v>
      </c>
      <c r="H4803">
        <v>1</v>
      </c>
      <c r="I4803">
        <v>1</v>
      </c>
      <c r="J4803" s="1" t="s">
        <v>23229</v>
      </c>
      <c r="K4803" t="s">
        <v>23242</v>
      </c>
      <c r="L4803" t="s">
        <v>32850</v>
      </c>
      <c r="M4803" t="s">
        <v>32851</v>
      </c>
    </row>
    <row r="4804" spans="1:13">
      <c r="A4804" s="1" t="s">
        <v>6821</v>
      </c>
      <c r="B4804">
        <v>1.59255768186128E-9</v>
      </c>
      <c r="C4804" s="1">
        <v>1.8033464342576101E-4</v>
      </c>
      <c r="D4804">
        <v>0.214285714285714</v>
      </c>
      <c r="E4804">
        <v>0.13750000000000001</v>
      </c>
      <c r="F4804">
        <v>0.27368421052631597</v>
      </c>
      <c r="G4804">
        <v>0.515625</v>
      </c>
      <c r="H4804">
        <v>0.45512820512820501</v>
      </c>
      <c r="I4804">
        <v>0.71153846153846201</v>
      </c>
      <c r="J4804" s="1">
        <v>0</v>
      </c>
      <c r="K4804" t="s">
        <v>23237</v>
      </c>
      <c r="L4804" t="s">
        <v>32852</v>
      </c>
      <c r="M4804" t="s">
        <v>32853</v>
      </c>
    </row>
    <row r="4805" spans="1:13">
      <c r="A4805" s="1" t="s">
        <v>6822</v>
      </c>
      <c r="B4805">
        <v>9.2000317120961096E-5</v>
      </c>
      <c r="C4805" s="1">
        <v>3.9495621383076301E-5</v>
      </c>
      <c r="D4805">
        <v>0.37931034482758597</v>
      </c>
      <c r="E4805">
        <v>3.0120481927710996E-2</v>
      </c>
      <c r="F4805">
        <v>0.80536912751677903</v>
      </c>
      <c r="G4805">
        <v>0.63333333333333308</v>
      </c>
      <c r="H4805">
        <v>0.91911764705882348</v>
      </c>
      <c r="I4805">
        <v>0.72413793103448298</v>
      </c>
      <c r="J4805" s="1">
        <v>0</v>
      </c>
      <c r="K4805" t="s">
        <v>23244</v>
      </c>
      <c r="L4805" t="s">
        <v>32854</v>
      </c>
      <c r="M4805" t="s">
        <v>32855</v>
      </c>
    </row>
    <row r="4806" spans="1:13">
      <c r="A4806" s="1" t="s">
        <v>6823</v>
      </c>
      <c r="B4806">
        <v>7.1590841645930898E-5</v>
      </c>
      <c r="C4806" s="1">
        <v>2.6064287728620601E-6</v>
      </c>
      <c r="D4806">
        <v>1</v>
      </c>
      <c r="E4806">
        <v>0.82105263157894703</v>
      </c>
      <c r="F4806">
        <v>1</v>
      </c>
      <c r="G4806">
        <v>0.98863636363636398</v>
      </c>
      <c r="H4806">
        <v>0.99514563106796095</v>
      </c>
      <c r="I4806">
        <v>1</v>
      </c>
      <c r="J4806" s="1">
        <v>0.95454545454545503</v>
      </c>
      <c r="K4806" t="s">
        <v>23238</v>
      </c>
      <c r="L4806" t="s">
        <v>32856</v>
      </c>
      <c r="M4806" t="s">
        <v>32857</v>
      </c>
    </row>
    <row r="4807" spans="1:13">
      <c r="A4807" s="1" t="s">
        <v>6824</v>
      </c>
      <c r="B4807">
        <v>3.0037186620705101E-10</v>
      </c>
      <c r="C4807" s="1">
        <v>1.1829837614069901E-5</v>
      </c>
      <c r="D4807">
        <v>0.74</v>
      </c>
      <c r="E4807">
        <v>0.879746835443038</v>
      </c>
      <c r="F4807">
        <v>0.60370370370370396</v>
      </c>
      <c r="G4807">
        <v>0.94444444444444398</v>
      </c>
      <c r="H4807">
        <v>0.80379746835443</v>
      </c>
      <c r="I4807">
        <v>0.91379310344827602</v>
      </c>
      <c r="J4807" s="1">
        <v>0</v>
      </c>
      <c r="K4807" t="s">
        <v>23240</v>
      </c>
      <c r="L4807" t="s">
        <v>32858</v>
      </c>
      <c r="M4807" t="s">
        <v>32859</v>
      </c>
    </row>
    <row r="4808" spans="1:13">
      <c r="A4808" s="1" t="s">
        <v>6825</v>
      </c>
      <c r="B4808">
        <v>0</v>
      </c>
      <c r="C4808" s="1">
        <v>0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 s="1">
        <v>0</v>
      </c>
      <c r="K4808" t="s">
        <v>23237</v>
      </c>
      <c r="L4808" t="s">
        <v>32860</v>
      </c>
      <c r="M4808" t="s">
        <v>32861</v>
      </c>
    </row>
    <row r="4809" spans="1:13">
      <c r="A4809" s="1" t="s">
        <v>6826</v>
      </c>
      <c r="B4809">
        <v>3.0282264267849E-5</v>
      </c>
      <c r="C4809" s="1">
        <v>1.19610552194019E-7</v>
      </c>
      <c r="D4809">
        <v>0</v>
      </c>
      <c r="E4809">
        <v>0.13020833333333301</v>
      </c>
      <c r="F4809">
        <v>0</v>
      </c>
      <c r="G4809">
        <v>0</v>
      </c>
      <c r="H4809">
        <v>0</v>
      </c>
      <c r="I4809">
        <v>2.4193548387096801E-2</v>
      </c>
      <c r="J4809" s="1" t="s">
        <v>23229</v>
      </c>
      <c r="K4809" t="s">
        <v>23238</v>
      </c>
      <c r="L4809" t="s">
        <v>32862</v>
      </c>
      <c r="M4809" t="s">
        <v>32863</v>
      </c>
    </row>
    <row r="4810" spans="1:13">
      <c r="A4810" s="1" t="s">
        <v>6827</v>
      </c>
      <c r="B4810">
        <v>2.9626788746965599E-4</v>
      </c>
      <c r="C4810" s="1">
        <v>4.9894604186129702E-5</v>
      </c>
      <c r="D4810">
        <v>0</v>
      </c>
      <c r="E4810">
        <v>0.422077922077922</v>
      </c>
      <c r="F4810">
        <v>6.9444444444444397E-3</v>
      </c>
      <c r="G4810">
        <v>0</v>
      </c>
      <c r="H4810">
        <v>0</v>
      </c>
      <c r="I4810">
        <v>6.6666666666666697E-3</v>
      </c>
      <c r="J4810" s="1">
        <v>0</v>
      </c>
      <c r="K4810" t="s">
        <v>23241</v>
      </c>
      <c r="L4810" t="s">
        <v>32864</v>
      </c>
      <c r="M4810" t="s">
        <v>32865</v>
      </c>
    </row>
    <row r="4811" spans="1:13">
      <c r="A4811" s="1" t="s">
        <v>6828</v>
      </c>
      <c r="B4811">
        <v>1.12211371516938E-6</v>
      </c>
      <c r="C4811" s="1">
        <v>7.2077969936502099E-6</v>
      </c>
      <c r="D4811">
        <v>0</v>
      </c>
      <c r="E4811">
        <v>0</v>
      </c>
      <c r="F4811">
        <v>0</v>
      </c>
      <c r="G4811">
        <v>0.13888888888888901</v>
      </c>
      <c r="H4811">
        <v>0</v>
      </c>
      <c r="I4811">
        <v>6.5934065934065894E-2</v>
      </c>
      <c r="J4811" s="1">
        <v>0</v>
      </c>
      <c r="K4811" t="s">
        <v>23242</v>
      </c>
      <c r="L4811" t="s">
        <v>32866</v>
      </c>
      <c r="M4811" t="s">
        <v>32867</v>
      </c>
    </row>
    <row r="4812" spans="1:13">
      <c r="A4812" s="1" t="s">
        <v>6829</v>
      </c>
      <c r="B4812">
        <v>5.9620847825553996E-6</v>
      </c>
      <c r="C4812" s="1">
        <v>1.5407946779058399E-5</v>
      </c>
      <c r="D4812">
        <v>0</v>
      </c>
      <c r="E4812">
        <v>0</v>
      </c>
      <c r="F4812">
        <v>0</v>
      </c>
      <c r="G4812">
        <v>0.85714285714285698</v>
      </c>
      <c r="H4812">
        <v>1.8987341772151899E-2</v>
      </c>
      <c r="I4812">
        <v>0.15573770491803299</v>
      </c>
      <c r="J4812" s="1" t="s">
        <v>23229</v>
      </c>
      <c r="K4812" t="s">
        <v>23241</v>
      </c>
      <c r="L4812" t="s">
        <v>32868</v>
      </c>
      <c r="M4812" t="s">
        <v>32869</v>
      </c>
    </row>
    <row r="4813" spans="1:13">
      <c r="A4813" s="1" t="s">
        <v>6830</v>
      </c>
      <c r="B4813">
        <v>2.23178351350007E-7</v>
      </c>
      <c r="C4813" s="1">
        <v>1.6333396690394301E-7</v>
      </c>
      <c r="D4813">
        <v>1</v>
      </c>
      <c r="E4813">
        <v>1</v>
      </c>
      <c r="F4813">
        <v>0.99736842105263201</v>
      </c>
      <c r="G4813">
        <v>1</v>
      </c>
      <c r="H4813">
        <v>1</v>
      </c>
      <c r="I4813">
        <v>0.996</v>
      </c>
      <c r="J4813" s="1">
        <v>0</v>
      </c>
      <c r="K4813" t="s">
        <v>23239</v>
      </c>
      <c r="L4813" t="s">
        <v>32870</v>
      </c>
      <c r="M4813" t="s">
        <v>32871</v>
      </c>
    </row>
    <row r="4814" spans="1:13">
      <c r="A4814" s="1" t="s">
        <v>6831</v>
      </c>
      <c r="B4814">
        <v>4.5168888565599196E-9</v>
      </c>
      <c r="C4814" s="1">
        <v>1.21840908878524E-9</v>
      </c>
      <c r="D4814">
        <v>1</v>
      </c>
      <c r="E4814">
        <v>1</v>
      </c>
      <c r="F4814">
        <v>0.99637681159420299</v>
      </c>
      <c r="G4814">
        <v>1</v>
      </c>
      <c r="H4814">
        <v>1</v>
      </c>
      <c r="I4814">
        <v>1</v>
      </c>
      <c r="J4814" s="1">
        <v>0</v>
      </c>
      <c r="K4814" t="s">
        <v>23238</v>
      </c>
      <c r="L4814" t="s">
        <v>32872</v>
      </c>
      <c r="M4814" t="s">
        <v>32873</v>
      </c>
    </row>
    <row r="4815" spans="1:13">
      <c r="A4815" s="1" t="s">
        <v>6832</v>
      </c>
      <c r="B4815">
        <v>4.6614070325236301E-7</v>
      </c>
      <c r="C4815" s="1">
        <v>8.1461706116363702E-6</v>
      </c>
      <c r="D4815">
        <v>1</v>
      </c>
      <c r="E4815">
        <v>1</v>
      </c>
      <c r="F4815">
        <v>1</v>
      </c>
      <c r="G4815">
        <v>0.57407407407407396</v>
      </c>
      <c r="H4815">
        <v>1</v>
      </c>
      <c r="I4815">
        <v>0.88775510204081598</v>
      </c>
      <c r="J4815" s="1">
        <v>1</v>
      </c>
      <c r="K4815" t="s">
        <v>23238</v>
      </c>
      <c r="L4815" t="s">
        <v>32874</v>
      </c>
      <c r="M4815" t="s">
        <v>32875</v>
      </c>
    </row>
    <row r="4816" spans="1:13">
      <c r="A4816" s="1" t="s">
        <v>6833</v>
      </c>
      <c r="B4816">
        <v>1.44604701478879E-6</v>
      </c>
      <c r="C4816" s="1">
        <v>2.7570117093412298E-6</v>
      </c>
      <c r="D4816">
        <v>0.984375</v>
      </c>
      <c r="E4816">
        <v>0.99450549450549497</v>
      </c>
      <c r="F4816">
        <v>1</v>
      </c>
      <c r="G4816">
        <v>0.98113207547169801</v>
      </c>
      <c r="H4816">
        <v>0.99553571428571397</v>
      </c>
      <c r="I4816">
        <v>0.99583333333333302</v>
      </c>
      <c r="J4816" s="1">
        <v>0</v>
      </c>
      <c r="K4816" t="s">
        <v>23241</v>
      </c>
      <c r="L4816" t="s">
        <v>32876</v>
      </c>
      <c r="M4816" t="s">
        <v>32877</v>
      </c>
    </row>
    <row r="4817" spans="1:13">
      <c r="A4817" s="1" t="s">
        <v>6834</v>
      </c>
      <c r="B4817">
        <v>2.8306084671769799E-6</v>
      </c>
      <c r="C4817" s="1">
        <v>3.0675539146302598E-6</v>
      </c>
      <c r="D4817">
        <v>1</v>
      </c>
      <c r="E4817">
        <v>1</v>
      </c>
      <c r="F4817">
        <v>0.89455782312925203</v>
      </c>
      <c r="G4817">
        <v>1</v>
      </c>
      <c r="H4817">
        <v>0.99473684210526303</v>
      </c>
      <c r="I4817">
        <v>0.99342105263157898</v>
      </c>
      <c r="J4817" s="1" t="s">
        <v>23229</v>
      </c>
      <c r="K4817" t="s">
        <v>23239</v>
      </c>
      <c r="L4817" t="s">
        <v>32878</v>
      </c>
      <c r="M4817" t="s">
        <v>32879</v>
      </c>
    </row>
    <row r="4818" spans="1:13">
      <c r="A4818" s="1" t="s">
        <v>6835</v>
      </c>
      <c r="B4818">
        <v>3.5107509706714199E-6</v>
      </c>
      <c r="C4818" s="1">
        <v>9.7385839860286699E-7</v>
      </c>
      <c r="D4818">
        <v>1.7857142857142901E-2</v>
      </c>
      <c r="E4818">
        <v>0</v>
      </c>
      <c r="F4818">
        <v>3.4246575342465799E-3</v>
      </c>
      <c r="G4818">
        <v>0.34722222222222199</v>
      </c>
      <c r="H4818">
        <v>0</v>
      </c>
      <c r="I4818">
        <v>6.0606060606060601E-2</v>
      </c>
      <c r="J4818" s="1">
        <v>0</v>
      </c>
      <c r="K4818" t="s">
        <v>23239</v>
      </c>
      <c r="L4818" t="s">
        <v>32880</v>
      </c>
      <c r="M4818" t="s">
        <v>32881</v>
      </c>
    </row>
    <row r="4819" spans="1:13">
      <c r="A4819" s="1" t="s">
        <v>6836</v>
      </c>
      <c r="B4819">
        <v>5.7410850982488103E-4</v>
      </c>
      <c r="C4819" s="1">
        <v>2.786559521736E-4</v>
      </c>
      <c r="D4819">
        <v>0.28125</v>
      </c>
      <c r="E4819">
        <v>2.1276595744680899E-2</v>
      </c>
      <c r="F4819">
        <v>0.258974358974359</v>
      </c>
      <c r="G4819">
        <v>0.72727272727272696</v>
      </c>
      <c r="H4819">
        <v>0.31308411214953302</v>
      </c>
      <c r="I4819">
        <v>0.79047619047619</v>
      </c>
      <c r="J4819" s="1">
        <v>0.95454545454545503</v>
      </c>
      <c r="K4819" t="s">
        <v>23238</v>
      </c>
      <c r="L4819" t="s">
        <v>32882</v>
      </c>
      <c r="M4819" t="s">
        <v>32883</v>
      </c>
    </row>
    <row r="4820" spans="1:13">
      <c r="A4820" s="1" t="s">
        <v>6837</v>
      </c>
      <c r="B4820">
        <v>2.3534778181318898E-5</v>
      </c>
      <c r="C4820" s="1">
        <v>1.9388984534371399E-4</v>
      </c>
      <c r="D4820">
        <v>0.84375</v>
      </c>
      <c r="E4820">
        <v>0.84269662921348298</v>
      </c>
      <c r="F4820">
        <v>0.51604278074866305</v>
      </c>
      <c r="G4820">
        <v>0.78571428571428603</v>
      </c>
      <c r="H4820">
        <v>0.907407407407407</v>
      </c>
      <c r="I4820">
        <v>0.41666666666666702</v>
      </c>
      <c r="J4820" s="1" t="s">
        <v>23229</v>
      </c>
      <c r="K4820" t="s">
        <v>23238</v>
      </c>
      <c r="L4820" t="s">
        <v>32884</v>
      </c>
      <c r="M4820" t="s">
        <v>32885</v>
      </c>
    </row>
    <row r="4821" spans="1:13">
      <c r="A4821" s="1" t="s">
        <v>6838</v>
      </c>
      <c r="B4821">
        <v>5.6951400418148499E-11</v>
      </c>
      <c r="C4821" s="1">
        <v>4.52087652471036E-7</v>
      </c>
      <c r="D4821">
        <v>1</v>
      </c>
      <c r="E4821">
        <v>1</v>
      </c>
      <c r="F4821">
        <v>1</v>
      </c>
      <c r="G4821">
        <v>1</v>
      </c>
      <c r="H4821">
        <v>0.96568627450980404</v>
      </c>
      <c r="I4821">
        <v>1</v>
      </c>
      <c r="J4821" s="1">
        <v>1</v>
      </c>
      <c r="K4821" t="s">
        <v>23241</v>
      </c>
      <c r="L4821" t="s">
        <v>32886</v>
      </c>
      <c r="M4821" t="s">
        <v>32887</v>
      </c>
    </row>
    <row r="4822" spans="1:13">
      <c r="A4822" s="1" t="s">
        <v>6839</v>
      </c>
      <c r="B4822">
        <v>4.7483386995561402E-7</v>
      </c>
      <c r="C4822" s="1">
        <v>1.1679936496578901E-6</v>
      </c>
      <c r="D4822">
        <v>0</v>
      </c>
      <c r="E4822">
        <v>0</v>
      </c>
      <c r="F4822">
        <v>0</v>
      </c>
      <c r="G4822">
        <v>6.25E-2</v>
      </c>
      <c r="H4822">
        <v>1.6949152542372899E-2</v>
      </c>
      <c r="I4822">
        <v>0.12195121951219499</v>
      </c>
      <c r="J4822" s="1">
        <v>0</v>
      </c>
      <c r="K4822" t="s">
        <v>23240</v>
      </c>
      <c r="L4822" t="s">
        <v>32888</v>
      </c>
      <c r="M4822" t="s">
        <v>32889</v>
      </c>
    </row>
    <row r="4823" spans="1:13">
      <c r="A4823" s="1" t="s">
        <v>6840</v>
      </c>
      <c r="B4823">
        <v>6.9021351180184696E-6</v>
      </c>
      <c r="C4823" s="1">
        <v>2.61508094204862E-7</v>
      </c>
      <c r="D4823">
        <v>0.12962962962963001</v>
      </c>
      <c r="E4823">
        <v>0</v>
      </c>
      <c r="F4823">
        <v>0.41249999999999998</v>
      </c>
      <c r="G4823">
        <v>0.116666666666667</v>
      </c>
      <c r="H4823">
        <v>0.1875</v>
      </c>
      <c r="I4823">
        <v>5.4545454545454501E-2</v>
      </c>
      <c r="J4823" s="1">
        <v>0</v>
      </c>
      <c r="K4823" t="s">
        <v>23239</v>
      </c>
      <c r="L4823" t="s">
        <v>32890</v>
      </c>
      <c r="M4823" t="s">
        <v>32891</v>
      </c>
    </row>
    <row r="4824" spans="1:13">
      <c r="A4824" s="1" t="s">
        <v>6841</v>
      </c>
      <c r="B4824">
        <v>4.0793901221005099E-7</v>
      </c>
      <c r="C4824" s="1">
        <v>5.5340135284609699E-9</v>
      </c>
      <c r="D4824">
        <v>0.108695652173913</v>
      </c>
      <c r="E4824">
        <v>0</v>
      </c>
      <c r="F4824">
        <v>3.4161490683229802E-2</v>
      </c>
      <c r="G4824">
        <v>0</v>
      </c>
      <c r="H4824">
        <v>0</v>
      </c>
      <c r="I4824">
        <v>3.7037037037037E-2</v>
      </c>
      <c r="J4824" s="1" t="s">
        <v>23229</v>
      </c>
      <c r="K4824" t="s">
        <v>23242</v>
      </c>
      <c r="L4824" t="s">
        <v>32892</v>
      </c>
      <c r="M4824" t="s">
        <v>32893</v>
      </c>
    </row>
    <row r="4825" spans="1:13">
      <c r="A4825" s="1" t="s">
        <v>6842</v>
      </c>
      <c r="B4825">
        <v>2.1896974571420999E-9</v>
      </c>
      <c r="C4825" s="1">
        <v>3.1934101080282599E-8</v>
      </c>
      <c r="D4825">
        <v>0</v>
      </c>
      <c r="E4825">
        <v>0</v>
      </c>
      <c r="F4825">
        <v>4.2735042735042696E-3</v>
      </c>
      <c r="G4825">
        <v>0.125</v>
      </c>
      <c r="H4825">
        <v>1.5384615384615399E-2</v>
      </c>
      <c r="I4825">
        <v>1.38888888888889E-2</v>
      </c>
      <c r="J4825" s="1">
        <v>1</v>
      </c>
      <c r="K4825" t="s">
        <v>23241</v>
      </c>
      <c r="L4825" t="s">
        <v>32894</v>
      </c>
      <c r="M4825" t="s">
        <v>32895</v>
      </c>
    </row>
    <row r="4826" spans="1:13">
      <c r="A4826" s="1" t="s">
        <v>6843</v>
      </c>
      <c r="B4826">
        <v>6.7628388634664798E-5</v>
      </c>
      <c r="C4826" s="1">
        <v>6.2673399779172197E-5</v>
      </c>
      <c r="D4826">
        <v>0.76785714285714302</v>
      </c>
      <c r="E4826">
        <v>0.97647058823529398</v>
      </c>
      <c r="F4826">
        <v>0.45652173913043498</v>
      </c>
      <c r="G4826">
        <v>0.96590909090909105</v>
      </c>
      <c r="H4826">
        <v>0.546875</v>
      </c>
      <c r="I4826">
        <v>0.75333333333333297</v>
      </c>
      <c r="J4826" s="1">
        <v>1</v>
      </c>
      <c r="K4826" t="s">
        <v>23241</v>
      </c>
      <c r="L4826" t="s">
        <v>32896</v>
      </c>
      <c r="M4826" t="s">
        <v>32897</v>
      </c>
    </row>
    <row r="4827" spans="1:13">
      <c r="A4827" s="1" t="s">
        <v>6844</v>
      </c>
      <c r="B4827">
        <v>3.2798335496643601E-6</v>
      </c>
      <c r="C4827" s="1">
        <v>1.21825296142473E-5</v>
      </c>
      <c r="D4827">
        <v>0</v>
      </c>
      <c r="E4827">
        <v>0</v>
      </c>
      <c r="F4827">
        <v>6.3218390804597693E-2</v>
      </c>
      <c r="G4827">
        <v>0</v>
      </c>
      <c r="H4827">
        <v>4.9504950495049497E-3</v>
      </c>
      <c r="I4827">
        <v>0</v>
      </c>
      <c r="J4827" s="1" t="s">
        <v>23229</v>
      </c>
      <c r="K4827" t="s">
        <v>23241</v>
      </c>
      <c r="L4827" t="s">
        <v>32898</v>
      </c>
      <c r="M4827" t="s">
        <v>32899</v>
      </c>
    </row>
    <row r="4828" spans="1:13">
      <c r="A4828" s="1" t="s">
        <v>6845</v>
      </c>
      <c r="B4828">
        <v>3.3585815909058101E-6</v>
      </c>
      <c r="C4828" s="1">
        <v>1.15003662787383E-5</v>
      </c>
      <c r="D4828">
        <v>1</v>
      </c>
      <c r="E4828">
        <v>0.99456521739130399</v>
      </c>
      <c r="F4828">
        <v>0.99740932642487001</v>
      </c>
      <c r="G4828">
        <v>0.26136363636363602</v>
      </c>
      <c r="H4828">
        <v>0.95918367346938804</v>
      </c>
      <c r="I4828">
        <v>0.70512820512820495</v>
      </c>
      <c r="J4828" s="1">
        <v>1</v>
      </c>
      <c r="K4828" t="s">
        <v>23241</v>
      </c>
      <c r="L4828" t="s">
        <v>32900</v>
      </c>
      <c r="M4828" t="s">
        <v>32901</v>
      </c>
    </row>
    <row r="4829" spans="1:13">
      <c r="A4829" s="1" t="s">
        <v>6846</v>
      </c>
      <c r="B4829">
        <v>1.04085117264216E-8</v>
      </c>
      <c r="C4829" s="1">
        <v>5.1791272138897997E-9</v>
      </c>
      <c r="D4829">
        <v>1</v>
      </c>
      <c r="E4829">
        <v>1</v>
      </c>
      <c r="F4829">
        <v>1</v>
      </c>
      <c r="G4829">
        <v>1</v>
      </c>
      <c r="H4829">
        <v>0.99438202247190999</v>
      </c>
      <c r="I4829">
        <v>1</v>
      </c>
      <c r="J4829" s="1">
        <v>1</v>
      </c>
      <c r="K4829" t="s">
        <v>23239</v>
      </c>
      <c r="L4829" t="s">
        <v>32902</v>
      </c>
      <c r="M4829" t="s">
        <v>32903</v>
      </c>
    </row>
    <row r="4830" spans="1:13">
      <c r="A4830" s="1" t="s">
        <v>6847</v>
      </c>
      <c r="B4830">
        <v>9.2113101465934996E-5</v>
      </c>
      <c r="C4830" s="1">
        <v>3.5667701314791599E-7</v>
      </c>
      <c r="D4830">
        <v>0.953125</v>
      </c>
      <c r="E4830">
        <v>0.99456521739130399</v>
      </c>
      <c r="F4830">
        <v>0.90883977900552504</v>
      </c>
      <c r="G4830">
        <v>0.97</v>
      </c>
      <c r="H4830">
        <v>0.77884615384615397</v>
      </c>
      <c r="I4830">
        <v>0.87078651685393305</v>
      </c>
      <c r="J4830" s="1" t="s">
        <v>23229</v>
      </c>
      <c r="K4830" t="s">
        <v>23237</v>
      </c>
      <c r="L4830" t="s">
        <v>32904</v>
      </c>
      <c r="M4830" t="s">
        <v>32905</v>
      </c>
    </row>
    <row r="4831" spans="1:13">
      <c r="A4831" s="1" t="s">
        <v>6848</v>
      </c>
      <c r="B4831">
        <v>0</v>
      </c>
      <c r="C4831" s="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1">
        <v>1</v>
      </c>
      <c r="K4831" t="s">
        <v>23241</v>
      </c>
      <c r="L4831" t="s">
        <v>32906</v>
      </c>
      <c r="M4831" t="s">
        <v>32907</v>
      </c>
    </row>
    <row r="4832" spans="1:13">
      <c r="A4832" s="1" t="s">
        <v>6849</v>
      </c>
      <c r="B4832">
        <v>2.7965105288387901E-8</v>
      </c>
      <c r="C4832" s="1">
        <v>7.1623987626308098E-6</v>
      </c>
      <c r="D4832">
        <v>1</v>
      </c>
      <c r="E4832">
        <v>1</v>
      </c>
      <c r="F4832">
        <v>1</v>
      </c>
      <c r="G4832">
        <v>0.84722222222222199</v>
      </c>
      <c r="H4832">
        <v>1</v>
      </c>
      <c r="I4832">
        <v>0.80303030303030298</v>
      </c>
      <c r="J4832" s="1">
        <v>1</v>
      </c>
      <c r="K4832" t="s">
        <v>23237</v>
      </c>
      <c r="L4832" t="s">
        <v>32908</v>
      </c>
      <c r="M4832" t="s">
        <v>32909</v>
      </c>
    </row>
    <row r="4833" spans="1:13">
      <c r="A4833" s="1" t="s">
        <v>6850</v>
      </c>
      <c r="B4833">
        <v>2.0370879851432E-4</v>
      </c>
      <c r="C4833" s="1">
        <v>9.1063869056340796E-4</v>
      </c>
      <c r="D4833">
        <v>0.15625</v>
      </c>
      <c r="E4833">
        <v>1.0416666666666701E-2</v>
      </c>
      <c r="F4833">
        <v>0.36666666666666697</v>
      </c>
      <c r="G4833">
        <v>0</v>
      </c>
      <c r="H4833">
        <v>8.7719298245613996E-3</v>
      </c>
      <c r="I4833">
        <v>1.6E-2</v>
      </c>
      <c r="J4833" s="1">
        <v>0</v>
      </c>
      <c r="K4833" t="s">
        <v>23241</v>
      </c>
      <c r="L4833" t="s">
        <v>32910</v>
      </c>
      <c r="M4833" t="s">
        <v>32911</v>
      </c>
    </row>
    <row r="4834" spans="1:13">
      <c r="A4834" s="1" t="s">
        <v>6851</v>
      </c>
      <c r="B4834">
        <v>1.1065888423545999E-8</v>
      </c>
      <c r="C4834" s="1">
        <v>3.5484433488097802E-7</v>
      </c>
      <c r="D4834">
        <v>1</v>
      </c>
      <c r="E4834">
        <v>1</v>
      </c>
      <c r="F4834">
        <v>1</v>
      </c>
      <c r="G4834">
        <v>1</v>
      </c>
      <c r="H4834">
        <v>0.99553571428571397</v>
      </c>
      <c r="I4834">
        <v>0.99593495934959397</v>
      </c>
      <c r="J4834" s="1">
        <v>1</v>
      </c>
      <c r="K4834" t="s">
        <v>23238</v>
      </c>
      <c r="L4834" t="s">
        <v>32912</v>
      </c>
      <c r="M4834" t="s">
        <v>32913</v>
      </c>
    </row>
    <row r="4835" spans="1:13">
      <c r="A4835" s="1" t="s">
        <v>6852</v>
      </c>
      <c r="B4835">
        <v>7.4810738663354506E-5</v>
      </c>
      <c r="C4835" s="1">
        <v>1.5703774360533801E-4</v>
      </c>
      <c r="D4835">
        <v>0.96875</v>
      </c>
      <c r="E4835">
        <v>0.98421052631578898</v>
      </c>
      <c r="F4835">
        <v>0.77179487179487205</v>
      </c>
      <c r="G4835">
        <v>0.97368421052631604</v>
      </c>
      <c r="H4835">
        <v>0.86607142857142905</v>
      </c>
      <c r="I4835">
        <v>0.96370967741935498</v>
      </c>
      <c r="J4835" s="1">
        <v>1</v>
      </c>
      <c r="K4835" t="s">
        <v>23237</v>
      </c>
      <c r="L4835" t="s">
        <v>32914</v>
      </c>
      <c r="M4835" t="s">
        <v>32915</v>
      </c>
    </row>
    <row r="4836" spans="1:13">
      <c r="A4836" s="1" t="s">
        <v>6853</v>
      </c>
      <c r="B4836">
        <v>2.73384119523922E-5</v>
      </c>
      <c r="C4836" s="1">
        <v>2.6132763513635101E-4</v>
      </c>
      <c r="D4836">
        <v>4.6875E-2</v>
      </c>
      <c r="E4836">
        <v>0</v>
      </c>
      <c r="F4836">
        <v>2.3076923076923099E-2</v>
      </c>
      <c r="G4836">
        <v>0.12068965517241401</v>
      </c>
      <c r="H4836">
        <v>8.4070796460176997E-2</v>
      </c>
      <c r="I4836">
        <v>0.17741935483870999</v>
      </c>
      <c r="J4836" s="1">
        <v>0.77272727272727304</v>
      </c>
      <c r="K4836" t="s">
        <v>23239</v>
      </c>
      <c r="L4836" t="s">
        <v>32916</v>
      </c>
      <c r="M4836" t="s">
        <v>32917</v>
      </c>
    </row>
    <row r="4837" spans="1:13">
      <c r="A4837" s="1" t="s">
        <v>6854</v>
      </c>
      <c r="B4837">
        <v>1.58067926917452E-6</v>
      </c>
      <c r="C4837" s="1">
        <v>3.3275111837640499E-6</v>
      </c>
      <c r="D4837">
        <v>1</v>
      </c>
      <c r="E4837">
        <v>1</v>
      </c>
      <c r="F4837">
        <v>1</v>
      </c>
      <c r="G4837">
        <v>0.3125</v>
      </c>
      <c r="H4837">
        <v>0.949367088607595</v>
      </c>
      <c r="I4837">
        <v>0.85526315789473695</v>
      </c>
      <c r="J4837" s="1">
        <v>1</v>
      </c>
      <c r="K4837" t="s">
        <v>23238</v>
      </c>
      <c r="L4837" t="s">
        <v>32918</v>
      </c>
      <c r="M4837" t="s">
        <v>32919</v>
      </c>
    </row>
    <row r="4838" spans="1:13">
      <c r="A4838" s="1" t="s">
        <v>6855</v>
      </c>
      <c r="B4838">
        <v>0</v>
      </c>
      <c r="C4838" s="1">
        <v>0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 s="1">
        <v>0.88888888888888895</v>
      </c>
      <c r="K4838" t="s">
        <v>23238</v>
      </c>
      <c r="L4838" t="s">
        <v>32920</v>
      </c>
      <c r="M4838" t="s">
        <v>32921</v>
      </c>
    </row>
    <row r="4839" spans="1:13">
      <c r="A4839" s="1" t="s">
        <v>6856</v>
      </c>
      <c r="B4839">
        <v>4.7491145851895298E-9</v>
      </c>
      <c r="C4839" s="1">
        <v>7.32532158251199E-7</v>
      </c>
      <c r="D4839">
        <v>0</v>
      </c>
      <c r="E4839">
        <v>5.8139534883720903E-3</v>
      </c>
      <c r="F4839">
        <v>0</v>
      </c>
      <c r="G4839">
        <v>0</v>
      </c>
      <c r="H4839">
        <v>0</v>
      </c>
      <c r="I4839">
        <v>0.209302325581395</v>
      </c>
      <c r="J4839" s="1">
        <v>0</v>
      </c>
      <c r="K4839" t="s">
        <v>23238</v>
      </c>
      <c r="L4839" t="s">
        <v>32922</v>
      </c>
      <c r="M4839" t="s">
        <v>32923</v>
      </c>
    </row>
    <row r="4840" spans="1:13">
      <c r="A4840" s="1" t="s">
        <v>6857</v>
      </c>
      <c r="B4840">
        <v>1.38252413056441E-6</v>
      </c>
      <c r="C4840" s="1">
        <v>3.2699193212766302E-7</v>
      </c>
      <c r="D4840">
        <v>0.93333333333333302</v>
      </c>
      <c r="E4840">
        <v>0.94444444444444398</v>
      </c>
      <c r="F4840">
        <v>0.675757575757576</v>
      </c>
      <c r="G4840">
        <v>0.72972972972973005</v>
      </c>
      <c r="H4840">
        <v>0.83653846153846201</v>
      </c>
      <c r="I4840">
        <v>0.71621621621621601</v>
      </c>
      <c r="J4840" s="1">
        <v>1</v>
      </c>
      <c r="K4840" t="s">
        <v>23239</v>
      </c>
      <c r="L4840" t="s">
        <v>32924</v>
      </c>
      <c r="M4840" t="s">
        <v>32925</v>
      </c>
    </row>
    <row r="4841" spans="1:13">
      <c r="A4841" s="1" t="s">
        <v>6858</v>
      </c>
      <c r="B4841">
        <v>1.8670035506435698E-5</v>
      </c>
      <c r="C4841" s="1">
        <v>1.5650043585688201E-5</v>
      </c>
      <c r="D4841">
        <v>0.89655172413793105</v>
      </c>
      <c r="E4841">
        <v>0.987179487179487</v>
      </c>
      <c r="F4841">
        <v>0.85294117647058798</v>
      </c>
      <c r="G4841">
        <v>1</v>
      </c>
      <c r="H4841">
        <v>1</v>
      </c>
      <c r="I4841">
        <v>0.98529411764705899</v>
      </c>
      <c r="J4841" s="1" t="s">
        <v>23229</v>
      </c>
      <c r="K4841" t="s">
        <v>23239</v>
      </c>
      <c r="L4841" t="s">
        <v>32926</v>
      </c>
      <c r="M4841" t="s">
        <v>32927</v>
      </c>
    </row>
    <row r="4842" spans="1:13">
      <c r="A4842" s="1" t="s">
        <v>6859</v>
      </c>
      <c r="B4842">
        <v>2.12266865754515E-5</v>
      </c>
      <c r="C4842" s="1">
        <v>3.7374887980846402E-7</v>
      </c>
      <c r="D4842">
        <v>0.90625</v>
      </c>
      <c r="E4842">
        <v>0.96875</v>
      </c>
      <c r="F4842">
        <v>0.98167539267015702</v>
      </c>
      <c r="G4842">
        <v>0.97297297297297303</v>
      </c>
      <c r="H4842">
        <v>0.97297297297297303</v>
      </c>
      <c r="I4842">
        <v>0.90500000000000003</v>
      </c>
      <c r="J4842" s="1">
        <v>1</v>
      </c>
      <c r="K4842" t="s">
        <v>23241</v>
      </c>
      <c r="L4842" t="s">
        <v>32928</v>
      </c>
      <c r="M4842" t="s">
        <v>32929</v>
      </c>
    </row>
    <row r="4843" spans="1:13">
      <c r="A4843" s="1" t="s">
        <v>6860</v>
      </c>
      <c r="B4843">
        <v>4.5374170571078998E-8</v>
      </c>
      <c r="C4843" s="1">
        <v>6.1225297959465898E-6</v>
      </c>
      <c r="D4843">
        <v>0</v>
      </c>
      <c r="E4843">
        <v>0</v>
      </c>
      <c r="F4843">
        <v>4.4247787610619503E-3</v>
      </c>
      <c r="G4843">
        <v>3.125E-2</v>
      </c>
      <c r="H4843">
        <v>4.0540540540540501E-2</v>
      </c>
      <c r="I4843">
        <v>3.6458333333333301E-2</v>
      </c>
      <c r="J4843" s="1">
        <v>0</v>
      </c>
      <c r="K4843" t="s">
        <v>23238</v>
      </c>
      <c r="L4843" t="s">
        <v>32930</v>
      </c>
      <c r="M4843" t="s">
        <v>32931</v>
      </c>
    </row>
    <row r="4844" spans="1:13">
      <c r="A4844" s="1" t="s">
        <v>6861</v>
      </c>
      <c r="B4844">
        <v>1.4891976692282301E-4</v>
      </c>
      <c r="C4844" s="1">
        <v>1.7532703611587399E-4</v>
      </c>
      <c r="D4844">
        <v>0.3125</v>
      </c>
      <c r="E4844">
        <v>1.05263157894737E-2</v>
      </c>
      <c r="F4844">
        <v>0.241025641025641</v>
      </c>
      <c r="G4844">
        <v>9.6153846153846194E-3</v>
      </c>
      <c r="H4844">
        <v>1.38888888888889E-2</v>
      </c>
      <c r="I4844">
        <v>7.4257425742574296E-2</v>
      </c>
      <c r="J4844" s="1">
        <v>0</v>
      </c>
      <c r="K4844" t="s">
        <v>23241</v>
      </c>
      <c r="L4844" t="s">
        <v>32932</v>
      </c>
      <c r="M4844" t="s">
        <v>32933</v>
      </c>
    </row>
    <row r="4845" spans="1:13">
      <c r="A4845" s="1" t="s">
        <v>6862</v>
      </c>
      <c r="B4845">
        <v>1.8475035394415499E-6</v>
      </c>
      <c r="C4845" s="1">
        <v>3.87733254742894E-7</v>
      </c>
      <c r="D4845">
        <v>1</v>
      </c>
      <c r="E4845">
        <v>1</v>
      </c>
      <c r="F4845">
        <v>0.94036697247706402</v>
      </c>
      <c r="G4845">
        <v>0.94117647058823495</v>
      </c>
      <c r="H4845">
        <v>0.95774647887323905</v>
      </c>
      <c r="I4845">
        <v>0.96666666666666701</v>
      </c>
      <c r="J4845" s="1" t="s">
        <v>23229</v>
      </c>
      <c r="K4845" t="s">
        <v>23242</v>
      </c>
      <c r="L4845" t="s">
        <v>32934</v>
      </c>
      <c r="M4845" t="s">
        <v>32935</v>
      </c>
    </row>
    <row r="4846" spans="1:13">
      <c r="A4846" s="1" t="s">
        <v>6863</v>
      </c>
      <c r="B4846">
        <v>3.2939319251484902E-7</v>
      </c>
      <c r="C4846" s="1">
        <v>2.4888623991968501E-6</v>
      </c>
      <c r="D4846">
        <v>1.6666666666666701E-2</v>
      </c>
      <c r="E4846">
        <v>5.5555555555555601E-2</v>
      </c>
      <c r="F4846">
        <v>5.6497175141242903E-3</v>
      </c>
      <c r="G4846">
        <v>2.6315789473684199E-2</v>
      </c>
      <c r="H4846">
        <v>3.7634408602150497E-2</v>
      </c>
      <c r="I4846">
        <v>1.88679245283019E-2</v>
      </c>
      <c r="J4846" s="1">
        <v>0.9</v>
      </c>
      <c r="K4846" t="s">
        <v>23239</v>
      </c>
      <c r="L4846" t="s">
        <v>32936</v>
      </c>
      <c r="M4846" t="s">
        <v>32937</v>
      </c>
    </row>
    <row r="4847" spans="1:13">
      <c r="A4847" s="1" t="s">
        <v>6864</v>
      </c>
      <c r="B4847">
        <v>7.6376744055324096E-5</v>
      </c>
      <c r="C4847" s="1">
        <v>6.3090991926555399E-6</v>
      </c>
      <c r="D4847">
        <v>1</v>
      </c>
      <c r="E4847">
        <v>1</v>
      </c>
      <c r="F4847">
        <v>0.82894736842105299</v>
      </c>
      <c r="G4847">
        <v>1</v>
      </c>
      <c r="H4847">
        <v>0.86428571428571399</v>
      </c>
      <c r="I4847">
        <v>0.97435897435897401</v>
      </c>
      <c r="J4847" s="1">
        <v>1</v>
      </c>
      <c r="K4847" t="s">
        <v>23238</v>
      </c>
      <c r="L4847" t="s">
        <v>32938</v>
      </c>
      <c r="M4847" t="s">
        <v>32939</v>
      </c>
    </row>
    <row r="4848" spans="1:13">
      <c r="A4848" s="1" t="s">
        <v>6865</v>
      </c>
      <c r="B4848">
        <v>8.4485408076066794E-9</v>
      </c>
      <c r="C4848" s="1">
        <v>6.2254291974901497E-8</v>
      </c>
      <c r="D4848">
        <v>0</v>
      </c>
      <c r="E4848">
        <v>0</v>
      </c>
      <c r="F4848">
        <v>0</v>
      </c>
      <c r="G4848">
        <v>0</v>
      </c>
      <c r="H4848">
        <v>0.01</v>
      </c>
      <c r="I4848">
        <v>0</v>
      </c>
      <c r="J4848" s="1">
        <v>0.68181818181818199</v>
      </c>
      <c r="K4848" t="s">
        <v>23239</v>
      </c>
      <c r="L4848" t="s">
        <v>32940</v>
      </c>
      <c r="M4848" t="s">
        <v>32941</v>
      </c>
    </row>
    <row r="4849" spans="1:13">
      <c r="A4849" s="1" t="s">
        <v>6866</v>
      </c>
      <c r="B4849">
        <v>1.75357122036575E-4</v>
      </c>
      <c r="C4849" s="1">
        <v>4.1283821594566999E-4</v>
      </c>
      <c r="D4849">
        <v>1</v>
      </c>
      <c r="E4849">
        <v>1</v>
      </c>
      <c r="F4849">
        <v>0.564171122994652</v>
      </c>
      <c r="G4849">
        <v>0.84375</v>
      </c>
      <c r="H4849">
        <v>0.98591549295774605</v>
      </c>
      <c r="I4849">
        <v>0.93137254901960798</v>
      </c>
      <c r="J4849" s="1" t="s">
        <v>23229</v>
      </c>
      <c r="K4849" t="s">
        <v>23238</v>
      </c>
      <c r="L4849" t="s">
        <v>32942</v>
      </c>
      <c r="M4849" t="s">
        <v>32943</v>
      </c>
    </row>
    <row r="4850" spans="1:13">
      <c r="A4850" s="1" t="s">
        <v>6867</v>
      </c>
      <c r="B4850">
        <v>1.76366842754418E-6</v>
      </c>
      <c r="C4850" s="1">
        <v>7.9230273901240703E-5</v>
      </c>
      <c r="D4850">
        <v>0</v>
      </c>
      <c r="E4850">
        <v>0</v>
      </c>
      <c r="F4850">
        <v>6.12903225806452E-2</v>
      </c>
      <c r="G4850">
        <v>6.6666666666666693E-2</v>
      </c>
      <c r="H4850">
        <v>0.34883720930232598</v>
      </c>
      <c r="I4850">
        <v>2.3809523809523801E-2</v>
      </c>
      <c r="J4850" s="1">
        <v>0</v>
      </c>
      <c r="K4850" t="s">
        <v>23238</v>
      </c>
      <c r="L4850" t="s">
        <v>32944</v>
      </c>
      <c r="M4850" t="s">
        <v>32945</v>
      </c>
    </row>
    <row r="4851" spans="1:13">
      <c r="A4851" s="1" t="s">
        <v>6868</v>
      </c>
      <c r="B4851">
        <v>4.7143885127132903E-5</v>
      </c>
      <c r="C4851" s="1">
        <v>1.18875096862567E-4</v>
      </c>
      <c r="D4851">
        <v>0</v>
      </c>
      <c r="E4851">
        <v>0</v>
      </c>
      <c r="F4851">
        <v>0.57936507936507897</v>
      </c>
      <c r="G4851">
        <v>0</v>
      </c>
      <c r="H4851">
        <v>9.0909090909090898E-2</v>
      </c>
      <c r="I4851">
        <v>0</v>
      </c>
      <c r="J4851" s="1" t="s">
        <v>23229</v>
      </c>
      <c r="K4851" t="s">
        <v>23242</v>
      </c>
      <c r="L4851" t="s">
        <v>32946</v>
      </c>
      <c r="M4851" t="s">
        <v>32947</v>
      </c>
    </row>
    <row r="4852" spans="1:13">
      <c r="A4852" s="1" t="s">
        <v>6869</v>
      </c>
      <c r="B4852">
        <v>0</v>
      </c>
      <c r="C4852" s="1">
        <v>0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 s="1">
        <v>0</v>
      </c>
      <c r="K4852" t="s">
        <v>23238</v>
      </c>
      <c r="L4852" t="s">
        <v>32948</v>
      </c>
      <c r="M4852" t="s">
        <v>32949</v>
      </c>
    </row>
    <row r="4853" spans="1:13">
      <c r="A4853" s="1" t="s">
        <v>6870</v>
      </c>
      <c r="B4853">
        <v>3.6401798966977398E-6</v>
      </c>
      <c r="C4853" s="1">
        <v>2.8099372176434101E-5</v>
      </c>
      <c r="D4853">
        <v>0.119047619047619</v>
      </c>
      <c r="E4853">
        <v>0.189873417721519</v>
      </c>
      <c r="F4853">
        <v>0.244094488188976</v>
      </c>
      <c r="G4853">
        <v>0.24285714285714299</v>
      </c>
      <c r="H4853">
        <v>0.662337662337662</v>
      </c>
      <c r="I4853">
        <v>0.25373134328358199</v>
      </c>
      <c r="J4853" s="1" t="s">
        <v>23229</v>
      </c>
      <c r="K4853" t="s">
        <v>23239</v>
      </c>
      <c r="L4853" t="s">
        <v>32950</v>
      </c>
      <c r="M4853" t="s">
        <v>32951</v>
      </c>
    </row>
    <row r="4854" spans="1:13">
      <c r="A4854" s="1" t="s">
        <v>6871</v>
      </c>
      <c r="B4854">
        <v>1.8625410279033501E-6</v>
      </c>
      <c r="C4854" s="1">
        <v>4.41363010100347E-4</v>
      </c>
      <c r="D4854">
        <v>0.28333333333333299</v>
      </c>
      <c r="E4854">
        <v>0.35714285714285698</v>
      </c>
      <c r="F4854">
        <v>0.29494382022471899</v>
      </c>
      <c r="G4854">
        <v>0</v>
      </c>
      <c r="H4854">
        <v>9.9009900990098994E-3</v>
      </c>
      <c r="I4854">
        <v>1.33928571428571E-2</v>
      </c>
      <c r="J4854" s="1">
        <v>0</v>
      </c>
      <c r="K4854" t="s">
        <v>23242</v>
      </c>
      <c r="L4854" t="s">
        <v>32952</v>
      </c>
      <c r="M4854" t="s">
        <v>32953</v>
      </c>
    </row>
    <row r="4855" spans="1:13">
      <c r="A4855" s="1" t="s">
        <v>6872</v>
      </c>
      <c r="B4855">
        <v>5.29902401195328E-4</v>
      </c>
      <c r="C4855" s="1">
        <v>4.6243233049417801E-5</v>
      </c>
      <c r="D4855">
        <v>1</v>
      </c>
      <c r="E4855">
        <v>0.50724637681159401</v>
      </c>
      <c r="F4855">
        <v>1</v>
      </c>
      <c r="G4855">
        <v>1</v>
      </c>
      <c r="H4855">
        <v>1</v>
      </c>
      <c r="I4855">
        <v>1</v>
      </c>
      <c r="J4855" s="1">
        <v>1</v>
      </c>
      <c r="K4855" t="s">
        <v>23238</v>
      </c>
      <c r="L4855" t="s">
        <v>32954</v>
      </c>
      <c r="M4855" t="s">
        <v>32955</v>
      </c>
    </row>
    <row r="4856" spans="1:13">
      <c r="A4856" s="1" t="s">
        <v>6873</v>
      </c>
      <c r="B4856">
        <v>2.4327423927438098E-7</v>
      </c>
      <c r="C4856" s="1">
        <v>8.2525117800079194E-5</v>
      </c>
      <c r="D4856">
        <v>0.39583333333333298</v>
      </c>
      <c r="E4856">
        <v>0.307142857142857</v>
      </c>
      <c r="F4856">
        <v>0.22535211267605601</v>
      </c>
      <c r="G4856">
        <v>0.94736842105263197</v>
      </c>
      <c r="H4856">
        <v>0.15816326530612199</v>
      </c>
      <c r="I4856">
        <v>0.55508474576271205</v>
      </c>
      <c r="J4856" s="1">
        <v>1</v>
      </c>
      <c r="K4856" t="s">
        <v>23239</v>
      </c>
      <c r="L4856" t="s">
        <v>32956</v>
      </c>
      <c r="M4856" t="s">
        <v>32957</v>
      </c>
    </row>
    <row r="4857" spans="1:13">
      <c r="A4857" s="1" t="s">
        <v>6874</v>
      </c>
      <c r="B4857">
        <v>3.5325885522783601E-8</v>
      </c>
      <c r="C4857" s="1">
        <v>6.0879531831292304E-7</v>
      </c>
      <c r="D4857">
        <v>1</v>
      </c>
      <c r="E4857">
        <v>0.99479166666666696</v>
      </c>
      <c r="F4857">
        <v>1</v>
      </c>
      <c r="G4857">
        <v>0.92592592592592604</v>
      </c>
      <c r="H4857">
        <v>0.99541284403669705</v>
      </c>
      <c r="I4857">
        <v>1</v>
      </c>
      <c r="J4857" s="1">
        <v>1</v>
      </c>
      <c r="K4857" t="s">
        <v>23238</v>
      </c>
      <c r="L4857" t="s">
        <v>32958</v>
      </c>
      <c r="M4857" t="s">
        <v>32959</v>
      </c>
    </row>
    <row r="4858" spans="1:13">
      <c r="A4858" s="1" t="s">
        <v>6875</v>
      </c>
      <c r="B4858">
        <v>7.2403513906768499E-7</v>
      </c>
      <c r="C4858" s="1">
        <v>4.2541031778599998E-6</v>
      </c>
      <c r="D4858">
        <v>1</v>
      </c>
      <c r="E4858">
        <v>1</v>
      </c>
      <c r="F4858">
        <v>0.91666666666666696</v>
      </c>
      <c r="G4858">
        <v>1</v>
      </c>
      <c r="H4858">
        <v>0.99375000000000002</v>
      </c>
      <c r="I4858">
        <v>1</v>
      </c>
      <c r="J4858" s="1" t="s">
        <v>23229</v>
      </c>
      <c r="K4858" t="s">
        <v>23238</v>
      </c>
      <c r="L4858" t="s">
        <v>32960</v>
      </c>
      <c r="M4858" t="s">
        <v>32961</v>
      </c>
    </row>
    <row r="4859" spans="1:13">
      <c r="A4859" s="1" t="s">
        <v>6876</v>
      </c>
      <c r="B4859">
        <v>1.4604689185254501E-4</v>
      </c>
      <c r="C4859" s="1">
        <v>1.6765658997576001E-5</v>
      </c>
      <c r="D4859">
        <v>0.6875</v>
      </c>
      <c r="E4859">
        <v>0.96276595744680804</v>
      </c>
      <c r="F4859">
        <v>0.47692307692307701</v>
      </c>
      <c r="G4859">
        <v>0.84821428571428603</v>
      </c>
      <c r="H4859">
        <v>0.55263157894736803</v>
      </c>
      <c r="I4859">
        <v>0.84583333333333299</v>
      </c>
      <c r="J4859" s="1">
        <v>1</v>
      </c>
      <c r="K4859" t="s">
        <v>23237</v>
      </c>
      <c r="L4859" t="s">
        <v>32962</v>
      </c>
      <c r="M4859" t="s">
        <v>32963</v>
      </c>
    </row>
    <row r="4860" spans="1:13">
      <c r="A4860" s="1" t="s">
        <v>6877</v>
      </c>
      <c r="B4860">
        <v>2.05201005689189E-7</v>
      </c>
      <c r="C4860" s="1">
        <v>5.2486289455750503E-7</v>
      </c>
      <c r="D4860">
        <v>1</v>
      </c>
      <c r="E4860">
        <v>1</v>
      </c>
      <c r="F4860">
        <v>0.997282608695652</v>
      </c>
      <c r="G4860">
        <v>0.95689655172413801</v>
      </c>
      <c r="H4860">
        <v>1</v>
      </c>
      <c r="I4860">
        <v>0.97368421052631604</v>
      </c>
      <c r="J4860" s="1">
        <v>1</v>
      </c>
      <c r="K4860" t="s">
        <v>23237</v>
      </c>
      <c r="L4860" t="s">
        <v>32964</v>
      </c>
      <c r="M4860" t="s">
        <v>32965</v>
      </c>
    </row>
    <row r="4861" spans="1:13">
      <c r="A4861" s="1" t="s">
        <v>6878</v>
      </c>
      <c r="B4861">
        <v>1.8300133827879299E-4</v>
      </c>
      <c r="C4861" s="1">
        <v>6.6771090866607697E-6</v>
      </c>
      <c r="D4861">
        <v>0</v>
      </c>
      <c r="E4861">
        <v>0.2</v>
      </c>
      <c r="F4861">
        <v>7.7720207253886E-3</v>
      </c>
      <c r="G4861">
        <v>0</v>
      </c>
      <c r="H4861">
        <v>4.4642857142857097E-3</v>
      </c>
      <c r="I4861">
        <v>5.3763440860215101E-3</v>
      </c>
      <c r="J4861" s="1">
        <v>0</v>
      </c>
      <c r="K4861" t="s">
        <v>23242</v>
      </c>
      <c r="L4861" t="s">
        <v>32966</v>
      </c>
      <c r="M4861" t="s">
        <v>32967</v>
      </c>
    </row>
    <row r="4862" spans="1:13">
      <c r="A4862" s="1" t="s">
        <v>6879</v>
      </c>
      <c r="B4862">
        <v>1.7178396165507499E-7</v>
      </c>
      <c r="C4862" s="1">
        <v>2.8253062766088102E-6</v>
      </c>
      <c r="D4862">
        <v>0</v>
      </c>
      <c r="E4862">
        <v>0</v>
      </c>
      <c r="F4862">
        <v>9.2948717948717993E-2</v>
      </c>
      <c r="G4862">
        <v>1.2500000000000001E-2</v>
      </c>
      <c r="H4862">
        <v>5.4878048780487798E-2</v>
      </c>
      <c r="I4862">
        <v>5.2631578947368397E-2</v>
      </c>
      <c r="J4862" s="1">
        <v>0</v>
      </c>
      <c r="K4862" t="s">
        <v>23241</v>
      </c>
      <c r="L4862" t="s">
        <v>32968</v>
      </c>
      <c r="M4862" t="s">
        <v>32969</v>
      </c>
    </row>
    <row r="4863" spans="1:13">
      <c r="A4863" s="1" t="s">
        <v>6880</v>
      </c>
      <c r="B4863">
        <v>1.1622925376957801E-8</v>
      </c>
      <c r="C4863" s="1">
        <v>1.90396429449728E-3</v>
      </c>
      <c r="D4863">
        <v>0.87096774193548399</v>
      </c>
      <c r="E4863">
        <v>0.92134831460674205</v>
      </c>
      <c r="F4863">
        <v>0.88108108108108096</v>
      </c>
      <c r="G4863">
        <v>0.85714285714285698</v>
      </c>
      <c r="H4863">
        <v>0.43055555555555602</v>
      </c>
      <c r="I4863">
        <v>0.54166666666666696</v>
      </c>
      <c r="J4863" s="1" t="s">
        <v>23229</v>
      </c>
      <c r="K4863" t="s">
        <v>23239</v>
      </c>
      <c r="L4863" t="s">
        <v>32970</v>
      </c>
      <c r="M4863" t="s">
        <v>32971</v>
      </c>
    </row>
    <row r="4864" spans="1:13">
      <c r="A4864" s="1" t="s">
        <v>6881</v>
      </c>
      <c r="B4864">
        <v>7.61789575786457E-6</v>
      </c>
      <c r="C4864" s="1">
        <v>1.5664347050239202E-5</v>
      </c>
      <c r="D4864">
        <v>1</v>
      </c>
      <c r="E4864">
        <v>1</v>
      </c>
      <c r="F4864">
        <v>0.91621621621621596</v>
      </c>
      <c r="G4864">
        <v>1</v>
      </c>
      <c r="H4864">
        <v>1</v>
      </c>
      <c r="I4864">
        <v>1</v>
      </c>
      <c r="J4864" s="1">
        <v>1</v>
      </c>
      <c r="K4864" t="s">
        <v>23238</v>
      </c>
      <c r="L4864" t="s">
        <v>32972</v>
      </c>
      <c r="M4864" t="s">
        <v>32973</v>
      </c>
    </row>
    <row r="4865" spans="1:13">
      <c r="A4865" s="1" t="s">
        <v>6882</v>
      </c>
      <c r="B4865">
        <v>1.5250784399956E-6</v>
      </c>
      <c r="C4865" s="1">
        <v>7.3657408912753796E-7</v>
      </c>
      <c r="D4865">
        <v>0</v>
      </c>
      <c r="E4865">
        <v>0</v>
      </c>
      <c r="F4865">
        <v>0</v>
      </c>
      <c r="G4865">
        <v>0.134615384615385</v>
      </c>
      <c r="H4865">
        <v>1.5151515151515201E-2</v>
      </c>
      <c r="I4865">
        <v>0.12121212121212099</v>
      </c>
      <c r="J4865" s="1">
        <v>0</v>
      </c>
      <c r="K4865" t="s">
        <v>23240</v>
      </c>
      <c r="L4865" t="s">
        <v>32974</v>
      </c>
      <c r="M4865" t="s">
        <v>32975</v>
      </c>
    </row>
    <row r="4866" spans="1:13">
      <c r="A4866" s="1" t="s">
        <v>6883</v>
      </c>
      <c r="B4866">
        <v>7.1939616331756299E-6</v>
      </c>
      <c r="C4866" s="1">
        <v>1.2852118023657399E-5</v>
      </c>
      <c r="D4866">
        <v>1</v>
      </c>
      <c r="E4866">
        <v>0.97530864197530898</v>
      </c>
      <c r="F4866">
        <v>1</v>
      </c>
      <c r="G4866">
        <v>1</v>
      </c>
      <c r="H4866">
        <v>0.84459459459459496</v>
      </c>
      <c r="I4866">
        <v>1</v>
      </c>
      <c r="J4866" s="1">
        <v>1</v>
      </c>
      <c r="K4866" t="s">
        <v>23241</v>
      </c>
      <c r="L4866" t="s">
        <v>32976</v>
      </c>
      <c r="M4866" t="s">
        <v>32977</v>
      </c>
    </row>
    <row r="4867" spans="1:13">
      <c r="A4867" s="1" t="s">
        <v>6884</v>
      </c>
      <c r="B4867">
        <v>1.6608165448804899E-4</v>
      </c>
      <c r="C4867" s="1">
        <v>4.3033692122825197E-5</v>
      </c>
      <c r="D4867">
        <v>0.109375</v>
      </c>
      <c r="E4867">
        <v>0.26063829787234</v>
      </c>
      <c r="F4867">
        <v>1.55440414507772E-2</v>
      </c>
      <c r="G4867">
        <v>0</v>
      </c>
      <c r="H4867">
        <v>0</v>
      </c>
      <c r="I4867">
        <v>1.27118644067797E-2</v>
      </c>
      <c r="J4867" s="1" t="s">
        <v>23229</v>
      </c>
      <c r="K4867" t="s">
        <v>23241</v>
      </c>
      <c r="L4867" t="s">
        <v>32978</v>
      </c>
      <c r="M4867" t="s">
        <v>32979</v>
      </c>
    </row>
    <row r="4868" spans="1:13">
      <c r="A4868" s="1" t="s">
        <v>6885</v>
      </c>
      <c r="B4868">
        <v>5.3297859534735401E-6</v>
      </c>
      <c r="C4868" s="1">
        <v>1.5363352916402E-6</v>
      </c>
      <c r="D4868">
        <v>1</v>
      </c>
      <c r="E4868">
        <v>1</v>
      </c>
      <c r="F4868">
        <v>1</v>
      </c>
      <c r="G4868">
        <v>1</v>
      </c>
      <c r="H4868">
        <v>0.898876404494382</v>
      </c>
      <c r="I4868">
        <v>0.95394736842105299</v>
      </c>
      <c r="J4868" s="1">
        <v>0.6</v>
      </c>
      <c r="K4868" t="s">
        <v>23238</v>
      </c>
      <c r="L4868" t="s">
        <v>32980</v>
      </c>
      <c r="M4868" t="s">
        <v>32981</v>
      </c>
    </row>
    <row r="4869" spans="1:13">
      <c r="A4869" s="1" t="s">
        <v>6886</v>
      </c>
      <c r="B4869">
        <v>5.8976025757281195E-7</v>
      </c>
      <c r="C4869" s="1">
        <v>4.3919469361982E-6</v>
      </c>
      <c r="D4869">
        <v>0.98387096774193505</v>
      </c>
      <c r="E4869">
        <v>0.99418604651162801</v>
      </c>
      <c r="F4869">
        <v>0.96505376344086002</v>
      </c>
      <c r="G4869">
        <v>1</v>
      </c>
      <c r="H4869">
        <v>1</v>
      </c>
      <c r="I4869">
        <v>1</v>
      </c>
      <c r="J4869" s="1">
        <v>1</v>
      </c>
      <c r="K4869" t="s">
        <v>23241</v>
      </c>
      <c r="L4869" t="s">
        <v>32982</v>
      </c>
      <c r="M4869" t="s">
        <v>32983</v>
      </c>
    </row>
    <row r="4870" spans="1:13">
      <c r="A4870" s="1" t="s">
        <v>6887</v>
      </c>
      <c r="B4870">
        <v>9.39806691678635E-4</v>
      </c>
      <c r="C4870" s="1">
        <v>2.1642297452554101E-5</v>
      </c>
      <c r="D4870">
        <v>1</v>
      </c>
      <c r="E4870">
        <v>0.5</v>
      </c>
      <c r="F4870">
        <v>1</v>
      </c>
      <c r="G4870">
        <v>1</v>
      </c>
      <c r="H4870">
        <v>1</v>
      </c>
      <c r="I4870">
        <v>1</v>
      </c>
      <c r="J4870" s="1">
        <v>0.95454545454545503</v>
      </c>
      <c r="K4870" t="s">
        <v>23242</v>
      </c>
      <c r="L4870" t="s">
        <v>32984</v>
      </c>
      <c r="M4870" t="s">
        <v>32985</v>
      </c>
    </row>
    <row r="4871" spans="1:13">
      <c r="A4871" s="1" t="s">
        <v>6888</v>
      </c>
      <c r="B4871">
        <v>2.2339426166596899E-9</v>
      </c>
      <c r="C4871" s="1">
        <v>5.2432038055796598E-9</v>
      </c>
      <c r="D4871">
        <v>1</v>
      </c>
      <c r="E4871">
        <v>1</v>
      </c>
      <c r="F4871">
        <v>1</v>
      </c>
      <c r="G4871">
        <v>1</v>
      </c>
      <c r="H4871">
        <v>0.99285714285714299</v>
      </c>
      <c r="I4871">
        <v>1</v>
      </c>
      <c r="J4871" s="1">
        <v>0</v>
      </c>
      <c r="K4871" t="s">
        <v>23242</v>
      </c>
      <c r="L4871" t="s">
        <v>32986</v>
      </c>
      <c r="M4871" t="s">
        <v>32987</v>
      </c>
    </row>
    <row r="4872" spans="1:13">
      <c r="A4872" s="1" t="s">
        <v>6889</v>
      </c>
      <c r="B4872">
        <v>2.4016075488257799E-6</v>
      </c>
      <c r="C4872" s="1">
        <v>4.5594275981786298E-7</v>
      </c>
      <c r="D4872">
        <v>0.11111111111111099</v>
      </c>
      <c r="E4872">
        <v>1.7045454545454499E-2</v>
      </c>
      <c r="F4872">
        <v>1.2500000000000001E-2</v>
      </c>
      <c r="G4872">
        <v>0</v>
      </c>
      <c r="H4872">
        <v>6.2500000000000003E-3</v>
      </c>
      <c r="I4872">
        <v>0</v>
      </c>
      <c r="J4872" s="1" t="s">
        <v>23229</v>
      </c>
      <c r="K4872" t="s">
        <v>23241</v>
      </c>
      <c r="L4872" t="s">
        <v>32988</v>
      </c>
      <c r="M4872" t="s">
        <v>32989</v>
      </c>
    </row>
    <row r="4873" spans="1:13">
      <c r="A4873" s="1" t="s">
        <v>6890</v>
      </c>
      <c r="B4873">
        <v>4.6089487693937698E-6</v>
      </c>
      <c r="C4873" s="1">
        <v>9.8570147990770095E-7</v>
      </c>
      <c r="D4873">
        <v>0</v>
      </c>
      <c r="E4873">
        <v>0</v>
      </c>
      <c r="F4873">
        <v>0</v>
      </c>
      <c r="G4873">
        <v>0.18627450980392199</v>
      </c>
      <c r="H4873">
        <v>0</v>
      </c>
      <c r="I4873">
        <v>0.11111111111111099</v>
      </c>
      <c r="J4873" s="1">
        <v>0</v>
      </c>
      <c r="K4873" t="s">
        <v>23241</v>
      </c>
      <c r="L4873" t="s">
        <v>32990</v>
      </c>
      <c r="M4873" t="s">
        <v>32991</v>
      </c>
    </row>
    <row r="4874" spans="1:13">
      <c r="A4874" s="1" t="s">
        <v>6891</v>
      </c>
      <c r="B4874">
        <v>7.5718610513740901E-6</v>
      </c>
      <c r="C4874" s="1">
        <v>2.1033801887752901E-4</v>
      </c>
      <c r="D4874">
        <v>0.28125</v>
      </c>
      <c r="E4874">
        <v>0.18229166666666699</v>
      </c>
      <c r="F4874">
        <v>0.120512820512821</v>
      </c>
      <c r="G4874">
        <v>0.25862068965517199</v>
      </c>
      <c r="H4874">
        <v>0.114035087719298</v>
      </c>
      <c r="I4874">
        <v>0.13600000000000001</v>
      </c>
      <c r="J4874" s="1">
        <v>0.86363636363636398</v>
      </c>
      <c r="K4874" t="s">
        <v>23238</v>
      </c>
      <c r="L4874" t="s">
        <v>32992</v>
      </c>
      <c r="M4874" t="s">
        <v>32993</v>
      </c>
    </row>
    <row r="4875" spans="1:13">
      <c r="A4875" s="1" t="s">
        <v>6892</v>
      </c>
      <c r="B4875">
        <v>1.6123239933843201E-5</v>
      </c>
      <c r="C4875" s="1">
        <v>1.1375939577091699E-4</v>
      </c>
      <c r="D4875">
        <v>0.234375</v>
      </c>
      <c r="E4875">
        <v>0.20212765957446799</v>
      </c>
      <c r="F4875">
        <v>3.4210526315789497E-2</v>
      </c>
      <c r="G4875">
        <v>0.15094339622641501</v>
      </c>
      <c r="H4875">
        <v>0.121495327102804</v>
      </c>
      <c r="I4875">
        <v>0.25480769230769201</v>
      </c>
      <c r="J4875" s="1" t="s">
        <v>23229</v>
      </c>
      <c r="K4875" t="s">
        <v>23238</v>
      </c>
      <c r="L4875" t="s">
        <v>32994</v>
      </c>
      <c r="M4875" t="s">
        <v>32995</v>
      </c>
    </row>
    <row r="4876" spans="1:13">
      <c r="A4876" s="1" t="s">
        <v>6893</v>
      </c>
      <c r="B4876">
        <v>5.49769388100234E-7</v>
      </c>
      <c r="C4876" s="1">
        <v>1.6724746001497201E-8</v>
      </c>
      <c r="D4876">
        <v>0.98</v>
      </c>
      <c r="E4876">
        <v>1</v>
      </c>
      <c r="F4876">
        <v>1</v>
      </c>
      <c r="G4876">
        <v>1</v>
      </c>
      <c r="H4876">
        <v>1</v>
      </c>
      <c r="I4876">
        <v>1</v>
      </c>
      <c r="J4876" s="1" t="s">
        <v>23229</v>
      </c>
      <c r="K4876" t="s">
        <v>23239</v>
      </c>
      <c r="L4876" t="s">
        <v>32996</v>
      </c>
      <c r="M4876" t="s">
        <v>32997</v>
      </c>
    </row>
    <row r="4877" spans="1:13">
      <c r="A4877" s="1" t="s">
        <v>6894</v>
      </c>
      <c r="B4877">
        <v>8.8399885206946495E-7</v>
      </c>
      <c r="C4877" s="1">
        <v>1.1912550059451299E-4</v>
      </c>
      <c r="D4877">
        <v>0.41666666666666702</v>
      </c>
      <c r="E4877">
        <v>0.30246913580246898</v>
      </c>
      <c r="F4877">
        <v>0.42767295597484301</v>
      </c>
      <c r="G4877">
        <v>0.08</v>
      </c>
      <c r="H4877">
        <v>5.6962025316455701E-2</v>
      </c>
      <c r="I4877">
        <v>9.6774193548387094E-2</v>
      </c>
      <c r="J4877" s="1">
        <v>1</v>
      </c>
      <c r="K4877" t="s">
        <v>23238</v>
      </c>
      <c r="L4877" t="s">
        <v>32998</v>
      </c>
      <c r="M4877" t="s">
        <v>32999</v>
      </c>
    </row>
    <row r="4878" spans="1:13">
      <c r="A4878" s="1" t="s">
        <v>6895</v>
      </c>
      <c r="B4878">
        <v>2.49851897964789E-5</v>
      </c>
      <c r="C4878" s="1">
        <v>1.3037691738907199E-8</v>
      </c>
      <c r="D4878">
        <v>0.13043478260869601</v>
      </c>
      <c r="E4878">
        <v>0</v>
      </c>
      <c r="F4878">
        <v>0</v>
      </c>
      <c r="G4878">
        <v>0</v>
      </c>
      <c r="H4878">
        <v>0</v>
      </c>
      <c r="I4878">
        <v>0</v>
      </c>
      <c r="J4878" s="1" t="s">
        <v>23229</v>
      </c>
      <c r="K4878" t="s">
        <v>23238</v>
      </c>
      <c r="L4878" t="s">
        <v>33000</v>
      </c>
      <c r="M4878" t="s">
        <v>33001</v>
      </c>
    </row>
    <row r="4879" spans="1:13">
      <c r="A4879" s="1" t="s">
        <v>6896</v>
      </c>
      <c r="B4879">
        <v>1.53297895926646E-5</v>
      </c>
      <c r="C4879" s="1">
        <v>1.10302213384913E-4</v>
      </c>
      <c r="D4879">
        <v>8.0645161290322606E-2</v>
      </c>
      <c r="E4879">
        <v>2.4390243902439001E-2</v>
      </c>
      <c r="F4879">
        <v>9.3749999999999997E-3</v>
      </c>
      <c r="G4879">
        <v>0.52941176470588203</v>
      </c>
      <c r="H4879">
        <v>0.12195121951219499</v>
      </c>
      <c r="I4879">
        <v>0.22826086956521699</v>
      </c>
      <c r="J4879" s="1">
        <v>1</v>
      </c>
      <c r="K4879" t="s">
        <v>23238</v>
      </c>
      <c r="L4879" t="s">
        <v>33002</v>
      </c>
      <c r="M4879" t="s">
        <v>33003</v>
      </c>
    </row>
    <row r="4880" spans="1:13">
      <c r="A4880" s="1" t="s">
        <v>6897</v>
      </c>
      <c r="B4880">
        <v>1.3957875553698699E-5</v>
      </c>
      <c r="C4880" s="1">
        <v>3.5360632797982602E-6</v>
      </c>
      <c r="D4880">
        <v>0.233333333333333</v>
      </c>
      <c r="E4880">
        <v>0.122093023255814</v>
      </c>
      <c r="F4880">
        <v>2.6315789473684199E-2</v>
      </c>
      <c r="G4880">
        <v>0</v>
      </c>
      <c r="H4880">
        <v>0</v>
      </c>
      <c r="I4880">
        <v>9.7222222222222196E-2</v>
      </c>
      <c r="J4880" s="1" t="s">
        <v>23229</v>
      </c>
      <c r="K4880" t="s">
        <v>23239</v>
      </c>
      <c r="L4880" t="s">
        <v>33004</v>
      </c>
      <c r="M4880" t="s">
        <v>33005</v>
      </c>
    </row>
    <row r="4881" spans="1:13">
      <c r="A4881" s="1" t="s">
        <v>6898</v>
      </c>
      <c r="B4881">
        <v>8.9256494982604003E-7</v>
      </c>
      <c r="C4881" s="1">
        <v>6.41805085686424E-8</v>
      </c>
      <c r="D4881">
        <v>0.90476190476190499</v>
      </c>
      <c r="E4881">
        <v>0.989247311827957</v>
      </c>
      <c r="F4881">
        <v>0.93782383419689097</v>
      </c>
      <c r="G4881">
        <v>1</v>
      </c>
      <c r="H4881">
        <v>0.92660550458715596</v>
      </c>
      <c r="I4881">
        <v>0.96846846846846801</v>
      </c>
      <c r="J4881" s="1">
        <v>1</v>
      </c>
      <c r="K4881" t="s">
        <v>23240</v>
      </c>
      <c r="L4881" t="s">
        <v>33006</v>
      </c>
      <c r="M4881" t="s">
        <v>33007</v>
      </c>
    </row>
    <row r="4882" spans="1:13">
      <c r="A4882" s="1" t="s">
        <v>6899</v>
      </c>
      <c r="B4882">
        <v>1.4296747618934399E-7</v>
      </c>
      <c r="C4882" s="1">
        <v>2.8497724534642101E-11</v>
      </c>
      <c r="D4882">
        <v>8.0645161290322606E-2</v>
      </c>
      <c r="E4882">
        <v>0</v>
      </c>
      <c r="F4882">
        <v>0</v>
      </c>
      <c r="G4882">
        <v>0</v>
      </c>
      <c r="H4882">
        <v>5.8139534883720903E-3</v>
      </c>
      <c r="I4882">
        <v>0</v>
      </c>
      <c r="J4882" s="1">
        <v>0</v>
      </c>
      <c r="K4882" t="s">
        <v>23239</v>
      </c>
      <c r="L4882" t="s">
        <v>33008</v>
      </c>
      <c r="M4882" t="s">
        <v>33009</v>
      </c>
    </row>
    <row r="4883" spans="1:13">
      <c r="A4883" s="1" t="s">
        <v>6900</v>
      </c>
      <c r="B4883">
        <v>6.3019326840827102E-8</v>
      </c>
      <c r="C4883" s="1">
        <v>1.39524649906175E-6</v>
      </c>
      <c r="D4883">
        <v>1</v>
      </c>
      <c r="E4883">
        <v>1</v>
      </c>
      <c r="F4883">
        <v>0.99717514124293805</v>
      </c>
      <c r="G4883">
        <v>0.98780487804878003</v>
      </c>
      <c r="H4883">
        <v>0.98876404494381998</v>
      </c>
      <c r="I4883">
        <v>0.98305084745762705</v>
      </c>
      <c r="J4883" s="1">
        <v>0.45</v>
      </c>
      <c r="K4883" t="s">
        <v>23238</v>
      </c>
      <c r="L4883" t="s">
        <v>33010</v>
      </c>
      <c r="M4883" t="s">
        <v>33011</v>
      </c>
    </row>
    <row r="4884" spans="1:13">
      <c r="A4884" s="1" t="s">
        <v>6901</v>
      </c>
      <c r="B4884">
        <v>1.95712524334203E-5</v>
      </c>
      <c r="C4884" s="1">
        <v>4.7296913635773301E-8</v>
      </c>
      <c r="D4884">
        <v>0.875</v>
      </c>
      <c r="E4884">
        <v>1</v>
      </c>
      <c r="F4884">
        <v>1</v>
      </c>
      <c r="G4884">
        <v>1</v>
      </c>
      <c r="H4884">
        <v>1</v>
      </c>
      <c r="I4884">
        <v>1</v>
      </c>
      <c r="J4884" s="1">
        <v>1</v>
      </c>
      <c r="K4884" t="s">
        <v>23239</v>
      </c>
      <c r="L4884" t="s">
        <v>33012</v>
      </c>
      <c r="M4884" t="s">
        <v>33013</v>
      </c>
    </row>
    <row r="4885" spans="1:13">
      <c r="A4885" s="1" t="s">
        <v>6902</v>
      </c>
      <c r="B4885">
        <v>1.60219214628042E-4</v>
      </c>
      <c r="C4885" s="1">
        <v>1.29198409290902E-4</v>
      </c>
      <c r="D4885">
        <v>0.9375</v>
      </c>
      <c r="E4885">
        <v>0.70652173913043503</v>
      </c>
      <c r="F4885">
        <v>0.89722222222222203</v>
      </c>
      <c r="G4885">
        <v>0.97321428571428603</v>
      </c>
      <c r="H4885">
        <v>0.96634615384615397</v>
      </c>
      <c r="I4885">
        <v>0.93805309734513298</v>
      </c>
      <c r="J4885" s="1">
        <v>1</v>
      </c>
      <c r="K4885" t="s">
        <v>23238</v>
      </c>
      <c r="L4885" t="s">
        <v>33014</v>
      </c>
      <c r="M4885" t="s">
        <v>33015</v>
      </c>
    </row>
    <row r="4886" spans="1:13">
      <c r="A4886" s="1" t="s">
        <v>6903</v>
      </c>
      <c r="B4886">
        <v>1.15823846817615E-4</v>
      </c>
      <c r="C4886" s="1">
        <v>1.34242934365048E-4</v>
      </c>
      <c r="D4886">
        <v>0.734375</v>
      </c>
      <c r="E4886">
        <v>0.6</v>
      </c>
      <c r="F4886">
        <v>0.84974093264248696</v>
      </c>
      <c r="G4886">
        <v>0.85714285714285698</v>
      </c>
      <c r="H4886">
        <v>0.970873786407767</v>
      </c>
      <c r="I4886">
        <v>0.93888888888888899</v>
      </c>
      <c r="J4886" s="1">
        <v>1</v>
      </c>
      <c r="K4886" t="s">
        <v>23240</v>
      </c>
      <c r="L4886" t="s">
        <v>33016</v>
      </c>
      <c r="M4886" t="s">
        <v>33017</v>
      </c>
    </row>
    <row r="4887" spans="1:13">
      <c r="A4887" s="1" t="s">
        <v>6904</v>
      </c>
      <c r="B4887">
        <v>6.8117064655436803E-4</v>
      </c>
      <c r="C4887" s="1">
        <v>1.7082963435815E-5</v>
      </c>
      <c r="D4887">
        <v>0.890625</v>
      </c>
      <c r="E4887">
        <v>0.67204301075268802</v>
      </c>
      <c r="F4887">
        <v>0.93421052631578905</v>
      </c>
      <c r="G4887">
        <v>0.95454545454545503</v>
      </c>
      <c r="H4887">
        <v>0.89814814814814803</v>
      </c>
      <c r="I4887">
        <v>0.95416666666666705</v>
      </c>
      <c r="J4887" s="1">
        <v>1</v>
      </c>
      <c r="K4887" t="s">
        <v>23238</v>
      </c>
      <c r="L4887" t="s">
        <v>33018</v>
      </c>
      <c r="M4887" t="s">
        <v>33019</v>
      </c>
    </row>
    <row r="4888" spans="1:13">
      <c r="A4888" s="1" t="s">
        <v>6905</v>
      </c>
      <c r="B4888">
        <v>2.61115326812645E-5</v>
      </c>
      <c r="C4888" s="1">
        <v>1.8212565908296301E-4</v>
      </c>
      <c r="D4888">
        <v>1</v>
      </c>
      <c r="E4888">
        <v>1</v>
      </c>
      <c r="F4888">
        <v>0.75</v>
      </c>
      <c r="G4888">
        <v>0.95744680851063801</v>
      </c>
      <c r="H4888">
        <v>0.85858585858585901</v>
      </c>
      <c r="I4888">
        <v>0.953125</v>
      </c>
      <c r="J4888" s="1">
        <v>1</v>
      </c>
      <c r="K4888" t="s">
        <v>23241</v>
      </c>
      <c r="L4888" t="s">
        <v>33020</v>
      </c>
      <c r="M4888" t="s">
        <v>33021</v>
      </c>
    </row>
    <row r="4889" spans="1:13">
      <c r="A4889" s="1" t="s">
        <v>6906</v>
      </c>
      <c r="B4889">
        <v>1.6408393079724701E-6</v>
      </c>
      <c r="C4889" s="1">
        <v>3.7549827802579999E-5</v>
      </c>
      <c r="D4889">
        <v>7.4074074074074098E-2</v>
      </c>
      <c r="E4889">
        <v>0.172839506172839</v>
      </c>
      <c r="F4889">
        <v>0.147887323943662</v>
      </c>
      <c r="G4889">
        <v>0</v>
      </c>
      <c r="H4889">
        <v>0.28947368421052599</v>
      </c>
      <c r="I4889">
        <v>0.161764705882353</v>
      </c>
      <c r="J4889" s="1">
        <v>0</v>
      </c>
      <c r="K4889" t="s">
        <v>23242</v>
      </c>
      <c r="L4889" t="s">
        <v>33022</v>
      </c>
      <c r="M4889" t="s">
        <v>33023</v>
      </c>
    </row>
    <row r="4890" spans="1:13">
      <c r="A4890" s="1" t="s">
        <v>6907</v>
      </c>
      <c r="B4890">
        <v>3.0627302521738801E-7</v>
      </c>
      <c r="C4890" s="1">
        <v>8.3693982489717203E-8</v>
      </c>
      <c r="D4890">
        <v>4.1666666666666699E-2</v>
      </c>
      <c r="E4890">
        <v>0</v>
      </c>
      <c r="F4890">
        <v>0.04</v>
      </c>
      <c r="G4890">
        <v>8.6956521739130405E-2</v>
      </c>
      <c r="H4890">
        <v>5.3333333333333302E-2</v>
      </c>
      <c r="I4890">
        <v>8.3333333333333301E-2</v>
      </c>
      <c r="J4890" s="1">
        <v>0</v>
      </c>
      <c r="K4890" t="s">
        <v>23238</v>
      </c>
      <c r="L4890" t="s">
        <v>33024</v>
      </c>
      <c r="M4890" t="s">
        <v>33025</v>
      </c>
    </row>
    <row r="4891" spans="1:13">
      <c r="A4891" s="1" t="s">
        <v>6908</v>
      </c>
      <c r="B4891">
        <v>5.4126843686928299E-7</v>
      </c>
      <c r="C4891" s="1">
        <v>1.94026953717949E-5</v>
      </c>
      <c r="D4891">
        <v>1</v>
      </c>
      <c r="E4891">
        <v>1</v>
      </c>
      <c r="F4891">
        <v>1</v>
      </c>
      <c r="G4891">
        <v>0.98039215686274495</v>
      </c>
      <c r="H4891">
        <v>0.97727272727272696</v>
      </c>
      <c r="I4891">
        <v>0.963963963963964</v>
      </c>
      <c r="J4891" s="1">
        <v>1</v>
      </c>
      <c r="K4891" t="s">
        <v>23238</v>
      </c>
      <c r="L4891" t="s">
        <v>33026</v>
      </c>
      <c r="M4891" t="s">
        <v>33027</v>
      </c>
    </row>
    <row r="4892" spans="1:13">
      <c r="A4892" s="1" t="s">
        <v>6909</v>
      </c>
      <c r="B4892">
        <v>1.0045105967531601E-6</v>
      </c>
      <c r="C4892" s="1">
        <v>2.0943654097439301E-5</v>
      </c>
      <c r="D4892">
        <v>0.515625</v>
      </c>
      <c r="E4892">
        <v>0.41477272727272702</v>
      </c>
      <c r="F4892">
        <v>0.262430939226519</v>
      </c>
      <c r="G4892">
        <v>0.5</v>
      </c>
      <c r="H4892">
        <v>3.2051282051282E-2</v>
      </c>
      <c r="I4892">
        <v>0.47368421052631599</v>
      </c>
      <c r="J4892" s="1">
        <v>1</v>
      </c>
      <c r="K4892" t="s">
        <v>23241</v>
      </c>
      <c r="L4892" t="s">
        <v>33028</v>
      </c>
      <c r="M4892" t="s">
        <v>33029</v>
      </c>
    </row>
    <row r="4893" spans="1:13">
      <c r="A4893" s="1" t="s">
        <v>6910</v>
      </c>
      <c r="B4893">
        <v>1.0027430576425099E-5</v>
      </c>
      <c r="C4893" s="1">
        <v>8.5323216539338096E-8</v>
      </c>
      <c r="D4893">
        <v>1</v>
      </c>
      <c r="E4893">
        <v>0.88333333333333297</v>
      </c>
      <c r="F4893">
        <v>0.997282608695652</v>
      </c>
      <c r="G4893">
        <v>0.88235294117647101</v>
      </c>
      <c r="H4893">
        <v>0.96808510638297895</v>
      </c>
      <c r="I4893">
        <v>0.93548387096774199</v>
      </c>
      <c r="J4893" s="1">
        <v>0.95</v>
      </c>
      <c r="K4893" t="s">
        <v>23240</v>
      </c>
      <c r="L4893" t="s">
        <v>33030</v>
      </c>
      <c r="M4893" t="s">
        <v>33031</v>
      </c>
    </row>
    <row r="4894" spans="1:13">
      <c r="A4894" s="1" t="s">
        <v>6911</v>
      </c>
      <c r="B4894">
        <v>2.8935678859691102E-4</v>
      </c>
      <c r="C4894" s="1">
        <v>8.3692405447264898E-5</v>
      </c>
      <c r="D4894">
        <v>0.51785714285714302</v>
      </c>
      <c r="E4894">
        <v>0.88202247191011196</v>
      </c>
      <c r="F4894">
        <v>0.32846715328467202</v>
      </c>
      <c r="G4894">
        <v>0.86538461538461497</v>
      </c>
      <c r="H4894">
        <v>0.207792207792208</v>
      </c>
      <c r="I4894">
        <v>0.44736842105263203</v>
      </c>
      <c r="J4894" s="1">
        <v>0</v>
      </c>
      <c r="K4894" t="s">
        <v>23240</v>
      </c>
      <c r="L4894" t="s">
        <v>33032</v>
      </c>
      <c r="M4894" t="s">
        <v>33033</v>
      </c>
    </row>
    <row r="4895" spans="1:13">
      <c r="A4895" s="1" t="s">
        <v>6912</v>
      </c>
      <c r="B4895">
        <v>1.63523350233327E-6</v>
      </c>
      <c r="C4895" s="1">
        <v>1.30382547455136E-5</v>
      </c>
      <c r="D4895">
        <v>0.10344827586206901</v>
      </c>
      <c r="E4895">
        <v>6.2500000000000003E-3</v>
      </c>
      <c r="F4895">
        <v>0</v>
      </c>
      <c r="G4895">
        <v>0</v>
      </c>
      <c r="H4895">
        <v>5.93220338983051E-2</v>
      </c>
      <c r="I4895">
        <v>2.6315789473684199E-2</v>
      </c>
      <c r="J4895" s="1">
        <v>0</v>
      </c>
      <c r="K4895" t="s">
        <v>23238</v>
      </c>
      <c r="L4895" t="s">
        <v>33034</v>
      </c>
      <c r="M4895" t="s">
        <v>33035</v>
      </c>
    </row>
    <row r="4896" spans="1:13">
      <c r="A4896" s="1" t="s">
        <v>6913</v>
      </c>
      <c r="B4896">
        <v>1.59900079133528E-4</v>
      </c>
      <c r="C4896" s="1">
        <v>1.7242580616683101E-5</v>
      </c>
      <c r="D4896">
        <v>1.72413793103448E-2</v>
      </c>
      <c r="E4896">
        <v>0.125</v>
      </c>
      <c r="F4896">
        <v>4.3859649122806998E-3</v>
      </c>
      <c r="G4896">
        <v>0</v>
      </c>
      <c r="H4896">
        <v>0</v>
      </c>
      <c r="I4896">
        <v>4.0650406504065002E-3</v>
      </c>
      <c r="J4896" s="1" t="s">
        <v>23229</v>
      </c>
      <c r="K4896" t="s">
        <v>23238</v>
      </c>
      <c r="L4896" t="s">
        <v>33036</v>
      </c>
      <c r="M4896" t="s">
        <v>33037</v>
      </c>
    </row>
    <row r="4897" spans="1:13">
      <c r="A4897" s="1" t="s">
        <v>6914</v>
      </c>
      <c r="B4897">
        <v>3.77361388145931E-8</v>
      </c>
      <c r="C4897" s="1">
        <v>5.6115502467754997E-8</v>
      </c>
      <c r="D4897">
        <v>0</v>
      </c>
      <c r="E4897">
        <v>0</v>
      </c>
      <c r="F4897">
        <v>0</v>
      </c>
      <c r="G4897">
        <v>4.31034482758621E-2</v>
      </c>
      <c r="H4897">
        <v>4.4642857142857097E-3</v>
      </c>
      <c r="I4897">
        <v>9.2741935483870996E-2</v>
      </c>
      <c r="J4897" s="1">
        <v>0</v>
      </c>
      <c r="K4897" t="s">
        <v>23239</v>
      </c>
      <c r="L4897" t="s">
        <v>33038</v>
      </c>
      <c r="M4897" t="s">
        <v>33039</v>
      </c>
    </row>
    <row r="4898" spans="1:13">
      <c r="A4898" s="1" t="s">
        <v>6915</v>
      </c>
      <c r="B4898">
        <v>1.1981199031243901E-6</v>
      </c>
      <c r="C4898" s="1">
        <v>1.39720946896358E-6</v>
      </c>
      <c r="D4898">
        <v>1</v>
      </c>
      <c r="E4898">
        <v>1</v>
      </c>
      <c r="F4898">
        <v>0.98285714285714298</v>
      </c>
      <c r="G4898">
        <v>1</v>
      </c>
      <c r="H4898">
        <v>0.98</v>
      </c>
      <c r="I4898">
        <v>1</v>
      </c>
      <c r="J4898" s="1">
        <v>1</v>
      </c>
      <c r="K4898" t="s">
        <v>23238</v>
      </c>
      <c r="L4898" t="s">
        <v>33040</v>
      </c>
      <c r="M4898" t="s">
        <v>33041</v>
      </c>
    </row>
    <row r="4899" spans="1:13">
      <c r="A4899" s="1" t="s">
        <v>6916</v>
      </c>
      <c r="B4899">
        <v>9.3124791771442204E-5</v>
      </c>
      <c r="C4899" s="1">
        <v>5.7659310526365199E-5</v>
      </c>
      <c r="D4899">
        <v>0</v>
      </c>
      <c r="E4899">
        <v>0</v>
      </c>
      <c r="F4899">
        <v>0.20261437908496699</v>
      </c>
      <c r="G4899">
        <v>0</v>
      </c>
      <c r="H4899">
        <v>0</v>
      </c>
      <c r="I4899">
        <v>5.0847457627118599E-2</v>
      </c>
      <c r="J4899" s="1">
        <v>0</v>
      </c>
      <c r="K4899" t="s">
        <v>23238</v>
      </c>
      <c r="L4899" t="s">
        <v>33042</v>
      </c>
      <c r="M4899" t="s">
        <v>33043</v>
      </c>
    </row>
    <row r="4900" spans="1:13">
      <c r="A4900" s="1" t="s">
        <v>6917</v>
      </c>
      <c r="B4900">
        <v>1.4414797137334999E-6</v>
      </c>
      <c r="C4900" s="1">
        <v>7.0507535294121997E-5</v>
      </c>
      <c r="D4900">
        <v>0.77777777777777801</v>
      </c>
      <c r="E4900">
        <v>0.59375</v>
      </c>
      <c r="F4900">
        <v>0.50602409638554202</v>
      </c>
      <c r="G4900">
        <v>0.93333333333333302</v>
      </c>
      <c r="H4900">
        <v>0.33064516129032301</v>
      </c>
      <c r="I4900">
        <v>0.23529411764705899</v>
      </c>
      <c r="J4900" s="1">
        <v>0</v>
      </c>
      <c r="K4900" t="s">
        <v>23241</v>
      </c>
      <c r="L4900" t="s">
        <v>33044</v>
      </c>
      <c r="M4900" t="s">
        <v>33045</v>
      </c>
    </row>
    <row r="4901" spans="1:13">
      <c r="A4901" s="1" t="s">
        <v>6918</v>
      </c>
      <c r="B4901">
        <v>1.0990369462316799E-7</v>
      </c>
      <c r="C4901" s="1">
        <v>2.6005698272885801E-5</v>
      </c>
      <c r="D4901">
        <v>1</v>
      </c>
      <c r="E4901">
        <v>1</v>
      </c>
      <c r="F4901">
        <v>0.99742268041237103</v>
      </c>
      <c r="G4901">
        <v>0.223214285714286</v>
      </c>
      <c r="H4901">
        <v>0.97787610619469001</v>
      </c>
      <c r="I4901">
        <v>0.75619834710743805</v>
      </c>
      <c r="J4901" s="1">
        <v>1</v>
      </c>
      <c r="K4901" t="s">
        <v>23238</v>
      </c>
      <c r="L4901" t="s">
        <v>33046</v>
      </c>
      <c r="M4901" t="s">
        <v>33047</v>
      </c>
    </row>
    <row r="4902" spans="1:13">
      <c r="A4902" s="1" t="s">
        <v>6919</v>
      </c>
      <c r="B4902">
        <v>2.87778844208621E-5</v>
      </c>
      <c r="C4902" s="1">
        <v>8.0815164330237397E-5</v>
      </c>
      <c r="D4902">
        <v>0.28125</v>
      </c>
      <c r="E4902">
        <v>0.163157894736842</v>
      </c>
      <c r="F4902">
        <v>8.2010582010582006E-2</v>
      </c>
      <c r="G4902">
        <v>2.6315789473684199E-2</v>
      </c>
      <c r="H4902">
        <v>4.3859649122806998E-3</v>
      </c>
      <c r="I4902">
        <v>1.2E-2</v>
      </c>
      <c r="J4902" s="1">
        <v>0</v>
      </c>
      <c r="K4902" t="s">
        <v>23237</v>
      </c>
      <c r="L4902" t="s">
        <v>33048</v>
      </c>
      <c r="M4902" t="s">
        <v>33049</v>
      </c>
    </row>
    <row r="4903" spans="1:13">
      <c r="A4903" s="1" t="s">
        <v>6920</v>
      </c>
      <c r="B4903">
        <v>7.9392266067389795E-9</v>
      </c>
      <c r="C4903" s="1">
        <v>4.1527116488512503E-6</v>
      </c>
      <c r="D4903">
        <v>1</v>
      </c>
      <c r="E4903">
        <v>0.99468085106382997</v>
      </c>
      <c r="F4903">
        <v>0.99476439790575899</v>
      </c>
      <c r="G4903">
        <v>0.67857142857142905</v>
      </c>
      <c r="H4903">
        <v>0.99553571428571397</v>
      </c>
      <c r="I4903">
        <v>0.98571428571428599</v>
      </c>
      <c r="J4903" s="1">
        <v>1</v>
      </c>
      <c r="K4903" t="s">
        <v>23241</v>
      </c>
      <c r="L4903" t="s">
        <v>33050</v>
      </c>
      <c r="M4903" t="s">
        <v>33051</v>
      </c>
    </row>
    <row r="4904" spans="1:13">
      <c r="A4904" s="1" t="s">
        <v>6921</v>
      </c>
      <c r="B4904">
        <v>2.4673901133692401E-5</v>
      </c>
      <c r="C4904" s="1">
        <v>1.3893040477977301E-6</v>
      </c>
      <c r="D4904">
        <v>1</v>
      </c>
      <c r="E4904">
        <v>1</v>
      </c>
      <c r="F4904">
        <v>0.90837696335078499</v>
      </c>
      <c r="G4904">
        <v>0.98958333333333304</v>
      </c>
      <c r="H4904">
        <v>0.96464646464646497</v>
      </c>
      <c r="I4904">
        <v>0.80519480519480502</v>
      </c>
      <c r="J4904" s="1">
        <v>1</v>
      </c>
      <c r="K4904" t="s">
        <v>23241</v>
      </c>
      <c r="L4904" t="s">
        <v>33052</v>
      </c>
      <c r="M4904" t="s">
        <v>33053</v>
      </c>
    </row>
    <row r="4905" spans="1:13">
      <c r="A4905" s="1" t="s">
        <v>6922</v>
      </c>
      <c r="B4905">
        <v>6.1696669852149903E-8</v>
      </c>
      <c r="C4905" s="1">
        <v>6.0122334225603804E-9</v>
      </c>
      <c r="D4905">
        <v>0</v>
      </c>
      <c r="E4905">
        <v>0</v>
      </c>
      <c r="F4905">
        <v>2.7472527472527501E-3</v>
      </c>
      <c r="G4905">
        <v>0</v>
      </c>
      <c r="H4905">
        <v>0</v>
      </c>
      <c r="I4905">
        <v>8.8495575221238902E-3</v>
      </c>
      <c r="J4905" s="1">
        <v>0.95454545454545503</v>
      </c>
      <c r="K4905" t="s">
        <v>23238</v>
      </c>
      <c r="L4905" t="s">
        <v>33054</v>
      </c>
      <c r="M4905" t="s">
        <v>33055</v>
      </c>
    </row>
    <row r="4906" spans="1:13">
      <c r="A4906" s="1" t="s">
        <v>6923</v>
      </c>
      <c r="B4906">
        <v>2.6212053682771901E-5</v>
      </c>
      <c r="C4906" s="1">
        <v>1.7352831664354699E-5</v>
      </c>
      <c r="D4906">
        <v>9.375E-2</v>
      </c>
      <c r="E4906">
        <v>0.140625</v>
      </c>
      <c r="F4906">
        <v>5.1282051282051299E-3</v>
      </c>
      <c r="G4906">
        <v>0.27419354838709697</v>
      </c>
      <c r="H4906">
        <v>1.3274336283185801E-2</v>
      </c>
      <c r="I4906">
        <v>0.15909090909090901</v>
      </c>
      <c r="J4906" s="1">
        <v>0</v>
      </c>
      <c r="K4906" t="s">
        <v>23238</v>
      </c>
      <c r="L4906" t="s">
        <v>33056</v>
      </c>
      <c r="M4906" t="s">
        <v>33057</v>
      </c>
    </row>
    <row r="4907" spans="1:13">
      <c r="A4907" s="1" t="s">
        <v>6924</v>
      </c>
      <c r="B4907">
        <v>7.88673998191411E-7</v>
      </c>
      <c r="C4907" s="1">
        <v>6.9225638357808998E-6</v>
      </c>
      <c r="D4907">
        <v>1</v>
      </c>
      <c r="E4907">
        <v>1</v>
      </c>
      <c r="F4907">
        <v>0.95</v>
      </c>
      <c r="G4907">
        <v>1</v>
      </c>
      <c r="H4907">
        <v>0.87864077669902896</v>
      </c>
      <c r="I4907">
        <v>0.99425287356321801</v>
      </c>
      <c r="J4907" s="1">
        <v>1</v>
      </c>
      <c r="K4907" t="s">
        <v>23239</v>
      </c>
      <c r="L4907" t="s">
        <v>33058</v>
      </c>
      <c r="M4907" t="s">
        <v>33059</v>
      </c>
    </row>
    <row r="4908" spans="1:13">
      <c r="A4908" s="1" t="s">
        <v>6925</v>
      </c>
      <c r="B4908">
        <v>3.0365688869996699E-4</v>
      </c>
      <c r="C4908" s="1">
        <v>2.36559298669311E-4</v>
      </c>
      <c r="D4908">
        <v>0.967741935483871</v>
      </c>
      <c r="E4908">
        <v>1</v>
      </c>
      <c r="F4908">
        <v>0.58776595744680804</v>
      </c>
      <c r="G4908">
        <v>1</v>
      </c>
      <c r="H4908">
        <v>0.65463917525773196</v>
      </c>
      <c r="I4908">
        <v>0.9375</v>
      </c>
      <c r="J4908" s="1">
        <v>0</v>
      </c>
      <c r="K4908" t="s">
        <v>23238</v>
      </c>
      <c r="L4908" t="s">
        <v>33060</v>
      </c>
      <c r="M4908" t="s">
        <v>33061</v>
      </c>
    </row>
    <row r="4909" spans="1:13">
      <c r="A4909" s="1" t="s">
        <v>6926</v>
      </c>
      <c r="B4909">
        <v>1.6696595385485299E-5</v>
      </c>
      <c r="C4909" s="1">
        <v>5.8048833274691803E-6</v>
      </c>
      <c r="D4909">
        <v>0.92857142857142905</v>
      </c>
      <c r="E4909">
        <v>0.80864197530864201</v>
      </c>
      <c r="F4909">
        <v>0.99242424242424199</v>
      </c>
      <c r="G4909">
        <v>0.96666666666666701</v>
      </c>
      <c r="H4909">
        <v>0.99342105263157898</v>
      </c>
      <c r="I4909">
        <v>1</v>
      </c>
      <c r="J4909" s="1" t="s">
        <v>23229</v>
      </c>
      <c r="K4909" t="s">
        <v>23240</v>
      </c>
      <c r="L4909" t="s">
        <v>33062</v>
      </c>
      <c r="M4909" t="s">
        <v>33063</v>
      </c>
    </row>
    <row r="4910" spans="1:13">
      <c r="A4910" s="1" t="s">
        <v>6927</v>
      </c>
      <c r="B4910">
        <v>5.99827218584662E-5</v>
      </c>
      <c r="C4910" s="1">
        <v>1.01933452981164E-4</v>
      </c>
      <c r="D4910">
        <v>0</v>
      </c>
      <c r="E4910">
        <v>0</v>
      </c>
      <c r="F4910">
        <v>0.23033707865168501</v>
      </c>
      <c r="G4910">
        <v>7.1428571428571397E-2</v>
      </c>
      <c r="H4910">
        <v>5.5E-2</v>
      </c>
      <c r="I4910">
        <v>2.5974025974026E-2</v>
      </c>
      <c r="J4910" s="1" t="s">
        <v>23229</v>
      </c>
      <c r="K4910" t="s">
        <v>23241</v>
      </c>
      <c r="L4910" t="s">
        <v>33064</v>
      </c>
      <c r="M4910" t="s">
        <v>33065</v>
      </c>
    </row>
    <row r="4911" spans="1:13">
      <c r="A4911" s="1" t="s">
        <v>6928</v>
      </c>
      <c r="B4911">
        <v>1.70793925038974E-6</v>
      </c>
      <c r="C4911" s="1">
        <v>2.5357942091668801E-5</v>
      </c>
      <c r="D4911">
        <v>0.890625</v>
      </c>
      <c r="E4911">
        <v>0.99468085106382997</v>
      </c>
      <c r="F4911">
        <v>0.93513513513513502</v>
      </c>
      <c r="G4911">
        <v>1</v>
      </c>
      <c r="H4911">
        <v>1</v>
      </c>
      <c r="I4911">
        <v>1</v>
      </c>
      <c r="J4911" s="1">
        <v>1</v>
      </c>
      <c r="K4911" t="s">
        <v>23238</v>
      </c>
      <c r="L4911" t="s">
        <v>33066</v>
      </c>
      <c r="M4911" t="s">
        <v>33067</v>
      </c>
    </row>
    <row r="4912" spans="1:13">
      <c r="A4912" s="1" t="s">
        <v>6929</v>
      </c>
      <c r="B4912">
        <v>3.9489594328204601E-7</v>
      </c>
      <c r="C4912" s="1">
        <v>1.7512355986122001E-6</v>
      </c>
      <c r="D4912">
        <v>0.98387096774193505</v>
      </c>
      <c r="E4912">
        <v>1</v>
      </c>
      <c r="F4912">
        <v>0.97826086956521696</v>
      </c>
      <c r="G4912">
        <v>1</v>
      </c>
      <c r="H4912">
        <v>1</v>
      </c>
      <c r="I4912">
        <v>1</v>
      </c>
      <c r="J4912" s="1" t="s">
        <v>23229</v>
      </c>
      <c r="K4912" t="s">
        <v>23238</v>
      </c>
      <c r="L4912" t="s">
        <v>33068</v>
      </c>
      <c r="M4912" t="s">
        <v>33069</v>
      </c>
    </row>
    <row r="4913" spans="1:13">
      <c r="A4913" s="1" t="s">
        <v>6930</v>
      </c>
      <c r="B4913">
        <v>7.9673716927285999E-7</v>
      </c>
      <c r="C4913" s="1">
        <v>3.3397247748747599E-7</v>
      </c>
      <c r="D4913">
        <v>1</v>
      </c>
      <c r="E4913">
        <v>0.99438202247190999</v>
      </c>
      <c r="F4913">
        <v>0.99479166666666696</v>
      </c>
      <c r="G4913">
        <v>0.890625</v>
      </c>
      <c r="H4913">
        <v>1</v>
      </c>
      <c r="I4913">
        <v>0.94871794871794901</v>
      </c>
      <c r="J4913" s="1">
        <v>1</v>
      </c>
      <c r="K4913" t="s">
        <v>23240</v>
      </c>
      <c r="L4913" t="s">
        <v>33070</v>
      </c>
      <c r="M4913" t="s">
        <v>33071</v>
      </c>
    </row>
    <row r="4914" spans="1:13">
      <c r="A4914" s="1" t="s">
        <v>6931</v>
      </c>
      <c r="B4914">
        <v>3.1909113643759699E-6</v>
      </c>
      <c r="C4914" s="1">
        <v>2.1348496689535601E-8</v>
      </c>
      <c r="D4914">
        <v>3.125E-2</v>
      </c>
      <c r="E4914">
        <v>0</v>
      </c>
      <c r="F4914">
        <v>1.3157894736842099E-2</v>
      </c>
      <c r="G4914">
        <v>0</v>
      </c>
      <c r="H4914">
        <v>1.4084507042253501E-2</v>
      </c>
      <c r="I4914">
        <v>0</v>
      </c>
      <c r="J4914" s="1">
        <v>0</v>
      </c>
      <c r="K4914" t="s">
        <v>23238</v>
      </c>
      <c r="L4914" t="s">
        <v>33072</v>
      </c>
      <c r="M4914" t="s">
        <v>33073</v>
      </c>
    </row>
    <row r="4915" spans="1:13">
      <c r="A4915" s="1" t="s">
        <v>6932</v>
      </c>
      <c r="B4915">
        <v>1.5494661676762601E-8</v>
      </c>
      <c r="C4915" s="1">
        <v>7.5368011133078401E-5</v>
      </c>
      <c r="D4915">
        <v>0.93333333333333302</v>
      </c>
      <c r="E4915">
        <v>0.93548387096774199</v>
      </c>
      <c r="F4915">
        <v>0.97014925373134298</v>
      </c>
      <c r="G4915">
        <v>1</v>
      </c>
      <c r="H4915">
        <v>0.797752808988764</v>
      </c>
      <c r="I4915">
        <v>0.91975308641975295</v>
      </c>
      <c r="J4915" s="1">
        <v>1</v>
      </c>
      <c r="K4915" t="s">
        <v>23240</v>
      </c>
      <c r="L4915" t="s">
        <v>33074</v>
      </c>
      <c r="M4915" t="s">
        <v>33075</v>
      </c>
    </row>
    <row r="4916" spans="1:13">
      <c r="A4916" s="1" t="s">
        <v>6933</v>
      </c>
      <c r="B4916">
        <v>4.9757981852447101E-7</v>
      </c>
      <c r="C4916" s="1">
        <v>6.6541456174517904E-5</v>
      </c>
      <c r="D4916">
        <v>0.109375</v>
      </c>
      <c r="E4916">
        <v>3.7634408602150497E-2</v>
      </c>
      <c r="F4916">
        <v>9.9378881987577605E-2</v>
      </c>
      <c r="G4916">
        <v>0</v>
      </c>
      <c r="H4916">
        <v>0</v>
      </c>
      <c r="I4916">
        <v>1.33928571428571E-2</v>
      </c>
      <c r="J4916" s="1" t="s">
        <v>23229</v>
      </c>
      <c r="K4916" t="s">
        <v>23238</v>
      </c>
      <c r="L4916" t="s">
        <v>33076</v>
      </c>
      <c r="M4916" t="s">
        <v>33077</v>
      </c>
    </row>
    <row r="4917" spans="1:13">
      <c r="A4917" s="1" t="s">
        <v>6934</v>
      </c>
      <c r="B4917">
        <v>1.4810675614183001E-5</v>
      </c>
      <c r="C4917" s="1">
        <v>2.7719758644668198E-7</v>
      </c>
      <c r="D4917">
        <v>0.14516129032258099</v>
      </c>
      <c r="E4917">
        <v>0</v>
      </c>
      <c r="F4917">
        <v>9.7826086956521702E-2</v>
      </c>
      <c r="G4917">
        <v>0.75806451612903203</v>
      </c>
      <c r="H4917">
        <v>0.13529411764705901</v>
      </c>
      <c r="I4917">
        <v>0.36458333333333298</v>
      </c>
      <c r="J4917" s="1">
        <v>1</v>
      </c>
      <c r="K4917" t="s">
        <v>23241</v>
      </c>
      <c r="L4917" t="s">
        <v>33078</v>
      </c>
      <c r="M4917" t="s">
        <v>33079</v>
      </c>
    </row>
    <row r="4918" spans="1:13">
      <c r="A4918" s="1" t="s">
        <v>6935</v>
      </c>
      <c r="B4918">
        <v>5.5002558723309397E-6</v>
      </c>
      <c r="C4918" s="1">
        <v>2.4331716298829302E-7</v>
      </c>
      <c r="D4918">
        <v>1</v>
      </c>
      <c r="E4918">
        <v>1</v>
      </c>
      <c r="F4918">
        <v>1</v>
      </c>
      <c r="G4918">
        <v>0.86170212765957399</v>
      </c>
      <c r="H4918">
        <v>0.99553571428571397</v>
      </c>
      <c r="I4918">
        <v>0.97474747474747503</v>
      </c>
      <c r="J4918" s="1" t="s">
        <v>23229</v>
      </c>
      <c r="K4918" t="s">
        <v>23241</v>
      </c>
      <c r="L4918" t="s">
        <v>33080</v>
      </c>
      <c r="M4918" t="s">
        <v>33081</v>
      </c>
    </row>
    <row r="4919" spans="1:13">
      <c r="A4919" s="1" t="s">
        <v>6936</v>
      </c>
      <c r="B4919">
        <v>6.3508444236885903E-10</v>
      </c>
      <c r="C4919" s="1">
        <v>1.02237780531371E-10</v>
      </c>
      <c r="D4919">
        <v>0</v>
      </c>
      <c r="E4919">
        <v>0</v>
      </c>
      <c r="F4919">
        <v>5.4347826086956503E-3</v>
      </c>
      <c r="G4919">
        <v>0</v>
      </c>
      <c r="H4919">
        <v>5.6818181818181802E-3</v>
      </c>
      <c r="I4919">
        <v>0</v>
      </c>
      <c r="J4919" s="1">
        <v>0</v>
      </c>
      <c r="K4919" t="s">
        <v>23240</v>
      </c>
      <c r="L4919" t="s">
        <v>33082</v>
      </c>
      <c r="M4919" t="s">
        <v>33083</v>
      </c>
    </row>
    <row r="4920" spans="1:13">
      <c r="A4920" s="1" t="s">
        <v>6937</v>
      </c>
      <c r="B4920">
        <v>1.9958314087547301E-6</v>
      </c>
      <c r="C4920" s="1">
        <v>1.66620138664697E-7</v>
      </c>
      <c r="D4920">
        <v>0.96153846153846201</v>
      </c>
      <c r="E4920">
        <v>1</v>
      </c>
      <c r="F4920">
        <v>1</v>
      </c>
      <c r="G4920">
        <v>1</v>
      </c>
      <c r="H4920">
        <v>1</v>
      </c>
      <c r="I4920">
        <v>1</v>
      </c>
      <c r="J4920" s="1">
        <v>1</v>
      </c>
      <c r="K4920" t="s">
        <v>23237</v>
      </c>
      <c r="L4920" t="s">
        <v>33084</v>
      </c>
      <c r="M4920" t="s">
        <v>33085</v>
      </c>
    </row>
    <row r="4921" spans="1:13">
      <c r="A4921" s="1" t="s">
        <v>6938</v>
      </c>
      <c r="B4921">
        <v>1.92593968716701E-5</v>
      </c>
      <c r="C4921" s="1">
        <v>6.7273005483936199E-5</v>
      </c>
      <c r="D4921">
        <v>1</v>
      </c>
      <c r="E4921">
        <v>1</v>
      </c>
      <c r="F4921">
        <v>0.76829268292682895</v>
      </c>
      <c r="G4921">
        <v>1</v>
      </c>
      <c r="H4921">
        <v>0.94117647058823495</v>
      </c>
      <c r="I4921">
        <v>0.96363636363636396</v>
      </c>
      <c r="J4921" s="1">
        <v>1</v>
      </c>
      <c r="K4921" t="s">
        <v>23238</v>
      </c>
      <c r="L4921" t="s">
        <v>33086</v>
      </c>
      <c r="M4921" t="s">
        <v>33087</v>
      </c>
    </row>
    <row r="4922" spans="1:13">
      <c r="A4922" s="1" t="s">
        <v>6939</v>
      </c>
      <c r="B4922">
        <v>2.9815913441803701E-5</v>
      </c>
      <c r="C4922" s="1">
        <v>5.59860622784492E-8</v>
      </c>
      <c r="D4922">
        <v>0</v>
      </c>
      <c r="E4922">
        <v>0</v>
      </c>
      <c r="F4922">
        <v>0.21098265895953799</v>
      </c>
      <c r="G4922">
        <v>1.9230769230769201E-2</v>
      </c>
      <c r="H4922">
        <v>0.33</v>
      </c>
      <c r="I4922">
        <v>5.5555555555555601E-2</v>
      </c>
      <c r="J4922" s="1">
        <v>0</v>
      </c>
      <c r="K4922" t="s">
        <v>23242</v>
      </c>
      <c r="L4922" t="s">
        <v>33088</v>
      </c>
      <c r="M4922" t="s">
        <v>33089</v>
      </c>
    </row>
    <row r="4923" spans="1:13">
      <c r="A4923" s="1" t="s">
        <v>6940</v>
      </c>
      <c r="B4923">
        <v>8.4187004243826205E-7</v>
      </c>
      <c r="C4923" s="1">
        <v>2.6389847432904699E-7</v>
      </c>
      <c r="D4923">
        <v>0.95652173913043503</v>
      </c>
      <c r="E4923">
        <v>1</v>
      </c>
      <c r="F4923">
        <v>1</v>
      </c>
      <c r="G4923">
        <v>1</v>
      </c>
      <c r="H4923">
        <v>1</v>
      </c>
      <c r="I4923">
        <v>0.98571428571428599</v>
      </c>
      <c r="J4923" s="1" t="s">
        <v>23229</v>
      </c>
      <c r="K4923" t="s">
        <v>23241</v>
      </c>
      <c r="L4923" t="s">
        <v>33090</v>
      </c>
      <c r="M4923" t="s">
        <v>33091</v>
      </c>
    </row>
    <row r="4924" spans="1:13">
      <c r="A4924" s="1" t="s">
        <v>6941</v>
      </c>
      <c r="B4924">
        <v>5.4414201456702203E-9</v>
      </c>
      <c r="C4924" s="1">
        <v>2.2137185222277199E-6</v>
      </c>
      <c r="D4924">
        <v>0.171875</v>
      </c>
      <c r="E4924">
        <v>1.1111111111111099E-2</v>
      </c>
      <c r="F4924">
        <v>0.22404371584699501</v>
      </c>
      <c r="G4924">
        <v>4.4117647058823498E-2</v>
      </c>
      <c r="H4924">
        <v>0.20329670329670299</v>
      </c>
      <c r="I4924">
        <v>0.18115942028985499</v>
      </c>
      <c r="J4924" s="1">
        <v>0</v>
      </c>
      <c r="K4924" t="s">
        <v>23241</v>
      </c>
      <c r="L4924" t="s">
        <v>33092</v>
      </c>
      <c r="M4924" t="s">
        <v>33093</v>
      </c>
    </row>
    <row r="4925" spans="1:13">
      <c r="A4925" s="1" t="s">
        <v>6942</v>
      </c>
      <c r="B4925">
        <v>0</v>
      </c>
      <c r="C4925" s="1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 s="1">
        <v>0.95454545454545503</v>
      </c>
      <c r="K4925" t="s">
        <v>23242</v>
      </c>
      <c r="L4925" t="s">
        <v>33094</v>
      </c>
      <c r="M4925" t="s">
        <v>33095</v>
      </c>
    </row>
    <row r="4926" spans="1:13">
      <c r="A4926" s="1" t="s">
        <v>6943</v>
      </c>
      <c r="B4926">
        <v>1.9436104683931101E-5</v>
      </c>
      <c r="C4926" s="1">
        <v>9.2584303613317308E-6</v>
      </c>
      <c r="D4926">
        <v>0.5</v>
      </c>
      <c r="E4926">
        <v>0.22289156626505999</v>
      </c>
      <c r="F4926">
        <v>0.95149253731343297</v>
      </c>
      <c r="G4926">
        <v>0.88461538461538503</v>
      </c>
      <c r="H4926">
        <v>0.97972972972973005</v>
      </c>
      <c r="I4926">
        <v>0.91176470588235303</v>
      </c>
      <c r="J4926" s="1">
        <v>1</v>
      </c>
      <c r="K4926" t="s">
        <v>23242</v>
      </c>
      <c r="L4926" t="s">
        <v>33096</v>
      </c>
      <c r="M4926" t="s">
        <v>33097</v>
      </c>
    </row>
    <row r="4927" spans="1:13">
      <c r="A4927" s="1" t="s">
        <v>6944</v>
      </c>
      <c r="B4927">
        <v>3.4741620820050602E-6</v>
      </c>
      <c r="C4927" s="1">
        <v>7.1864176888736804E-8</v>
      </c>
      <c r="D4927">
        <v>0.9</v>
      </c>
      <c r="E4927">
        <v>0.98750000000000004</v>
      </c>
      <c r="F4927">
        <v>1</v>
      </c>
      <c r="G4927">
        <v>0.921875</v>
      </c>
      <c r="H4927">
        <v>0.99324324324324298</v>
      </c>
      <c r="I4927">
        <v>1</v>
      </c>
      <c r="J4927" s="1" t="s">
        <v>23229</v>
      </c>
      <c r="K4927" t="s">
        <v>23241</v>
      </c>
      <c r="L4927" t="s">
        <v>33098</v>
      </c>
      <c r="M4927" t="s">
        <v>33099</v>
      </c>
    </row>
    <row r="4928" spans="1:13">
      <c r="A4928" s="1" t="s">
        <v>6945</v>
      </c>
      <c r="B4928">
        <v>8.2096821629042896E-6</v>
      </c>
      <c r="C4928" s="1">
        <v>9.6552388361488103E-5</v>
      </c>
      <c r="D4928">
        <v>0</v>
      </c>
      <c r="E4928">
        <v>0</v>
      </c>
      <c r="F4928">
        <v>7.4829931972789102E-2</v>
      </c>
      <c r="G4928">
        <v>0</v>
      </c>
      <c r="H4928">
        <v>0.29220779220779203</v>
      </c>
      <c r="I4928">
        <v>4.80769230769231E-2</v>
      </c>
      <c r="J4928" s="1" t="s">
        <v>23229</v>
      </c>
      <c r="K4928" t="s">
        <v>23242</v>
      </c>
      <c r="L4928" t="s">
        <v>33100</v>
      </c>
      <c r="M4928" t="s">
        <v>33101</v>
      </c>
    </row>
    <row r="4929" spans="1:13">
      <c r="A4929" s="1" t="s">
        <v>6946</v>
      </c>
      <c r="B4929">
        <v>5.85923945921499E-5</v>
      </c>
      <c r="C4929" s="1">
        <v>4.16223519621762E-7</v>
      </c>
      <c r="D4929">
        <v>0.734375</v>
      </c>
      <c r="E4929">
        <v>0.92473118279569899</v>
      </c>
      <c r="F4929">
        <v>0.565217391304348</v>
      </c>
      <c r="G4929">
        <v>0.84722222222222199</v>
      </c>
      <c r="H4929">
        <v>0.50520833333333304</v>
      </c>
      <c r="I4929">
        <v>0.76056338028169002</v>
      </c>
      <c r="J4929" s="1">
        <v>0.22727272727272699</v>
      </c>
      <c r="K4929" t="s">
        <v>23238</v>
      </c>
      <c r="L4929" t="s">
        <v>33102</v>
      </c>
      <c r="M4929" t="s">
        <v>33103</v>
      </c>
    </row>
    <row r="4930" spans="1:13">
      <c r="A4930" s="1" t="s">
        <v>6947</v>
      </c>
      <c r="B4930">
        <v>2.7722366812971801E-6</v>
      </c>
      <c r="C4930" s="1">
        <v>5.3876336594337701E-8</v>
      </c>
      <c r="D4930">
        <v>9.375E-2</v>
      </c>
      <c r="E4930">
        <v>0</v>
      </c>
      <c r="F4930">
        <v>1.06951871657754E-2</v>
      </c>
      <c r="G4930">
        <v>0</v>
      </c>
      <c r="H4930">
        <v>0</v>
      </c>
      <c r="I4930">
        <v>2.3809523809523801E-2</v>
      </c>
      <c r="J4930" s="1">
        <v>0</v>
      </c>
      <c r="K4930" t="s">
        <v>23241</v>
      </c>
      <c r="L4930" t="s">
        <v>33104</v>
      </c>
      <c r="M4930" t="s">
        <v>33105</v>
      </c>
    </row>
    <row r="4931" spans="1:13">
      <c r="A4931" s="1" t="s">
        <v>6948</v>
      </c>
      <c r="B4931">
        <v>4.2016416633363896E-6</v>
      </c>
      <c r="C4931" s="1">
        <v>3.32187556090555E-6</v>
      </c>
      <c r="D4931">
        <v>0</v>
      </c>
      <c r="E4931">
        <v>0</v>
      </c>
      <c r="F4931">
        <v>0.15363128491620101</v>
      </c>
      <c r="G4931">
        <v>0.76785714285714302</v>
      </c>
      <c r="H4931">
        <v>0.18181818181818199</v>
      </c>
      <c r="I4931">
        <v>0.25609756097560998</v>
      </c>
      <c r="J4931" s="1">
        <v>0</v>
      </c>
      <c r="K4931" t="s">
        <v>23237</v>
      </c>
      <c r="L4931" t="s">
        <v>33106</v>
      </c>
      <c r="M4931" t="s">
        <v>33107</v>
      </c>
    </row>
    <row r="4932" spans="1:13">
      <c r="A4932" s="1" t="s">
        <v>6949</v>
      </c>
      <c r="B4932">
        <v>2.9837309688299201E-5</v>
      </c>
      <c r="C4932" s="1">
        <v>7.7990712196878207E-6</v>
      </c>
      <c r="D4932">
        <v>0.953125</v>
      </c>
      <c r="E4932">
        <v>0.97916666666666696</v>
      </c>
      <c r="F4932">
        <v>0.93298969072164994</v>
      </c>
      <c r="G4932">
        <v>0.97321428571428603</v>
      </c>
      <c r="H4932">
        <v>0.80530973451327403</v>
      </c>
      <c r="I4932">
        <v>0.97131147540983598</v>
      </c>
      <c r="J4932" s="1">
        <v>1</v>
      </c>
      <c r="K4932" t="s">
        <v>23240</v>
      </c>
      <c r="L4932" t="s">
        <v>33108</v>
      </c>
      <c r="M4932" t="s">
        <v>33109</v>
      </c>
    </row>
    <row r="4933" spans="1:13">
      <c r="A4933" s="1" t="s">
        <v>6950</v>
      </c>
      <c r="B4933">
        <v>3.84047876882471E-5</v>
      </c>
      <c r="C4933" s="1">
        <v>1.2901007922552801E-7</v>
      </c>
      <c r="D4933">
        <v>0.96428571428571397</v>
      </c>
      <c r="E4933">
        <v>0.841772151898734</v>
      </c>
      <c r="F4933">
        <v>1</v>
      </c>
      <c r="G4933">
        <v>1</v>
      </c>
      <c r="H4933">
        <v>1</v>
      </c>
      <c r="I4933">
        <v>1</v>
      </c>
      <c r="J4933" s="1">
        <v>1</v>
      </c>
      <c r="K4933" t="s">
        <v>23238</v>
      </c>
      <c r="L4933" t="s">
        <v>33110</v>
      </c>
      <c r="M4933" t="s">
        <v>33111</v>
      </c>
    </row>
    <row r="4934" spans="1:13">
      <c r="A4934" s="1" t="s">
        <v>6951</v>
      </c>
      <c r="B4934">
        <v>1.93277418108634E-5</v>
      </c>
      <c r="C4934" s="1">
        <v>2.0859536856078E-5</v>
      </c>
      <c r="D4934">
        <v>0</v>
      </c>
      <c r="E4934">
        <v>0</v>
      </c>
      <c r="F4934">
        <v>0</v>
      </c>
      <c r="G4934">
        <v>1.6666666666666701E-2</v>
      </c>
      <c r="H4934">
        <v>0</v>
      </c>
      <c r="I4934">
        <v>0.16393442622950799</v>
      </c>
      <c r="J4934" s="1" t="s">
        <v>23229</v>
      </c>
      <c r="K4934" t="s">
        <v>23240</v>
      </c>
      <c r="L4934" t="s">
        <v>33112</v>
      </c>
      <c r="M4934" t="s">
        <v>33113</v>
      </c>
    </row>
    <row r="4935" spans="1:13">
      <c r="A4935" s="1" t="s">
        <v>6952</v>
      </c>
      <c r="B4935">
        <v>5.5721354041120202E-7</v>
      </c>
      <c r="C4935" s="1">
        <v>6.9076124508978198E-12</v>
      </c>
      <c r="D4935">
        <v>1.85185185185185E-2</v>
      </c>
      <c r="E4935">
        <v>0</v>
      </c>
      <c r="F4935">
        <v>2.0588235294117602E-2</v>
      </c>
      <c r="G4935">
        <v>0</v>
      </c>
      <c r="H4935">
        <v>0</v>
      </c>
      <c r="I4935">
        <v>0</v>
      </c>
      <c r="J4935" s="1">
        <v>0</v>
      </c>
      <c r="K4935" t="s">
        <v>23239</v>
      </c>
      <c r="L4935" t="s">
        <v>33114</v>
      </c>
      <c r="M4935" t="s">
        <v>33115</v>
      </c>
    </row>
    <row r="4936" spans="1:13">
      <c r="A4936" s="1" t="s">
        <v>6953</v>
      </c>
      <c r="B4936">
        <v>2.31295259873008E-7</v>
      </c>
      <c r="C4936" s="1">
        <v>2.8147660275403002E-4</v>
      </c>
      <c r="D4936">
        <v>0.15</v>
      </c>
      <c r="E4936">
        <v>9.2592592592592601E-2</v>
      </c>
      <c r="F4936">
        <v>0.19867549668874199</v>
      </c>
      <c r="G4936">
        <v>0.48148148148148101</v>
      </c>
      <c r="H4936">
        <v>0.56410256410256399</v>
      </c>
      <c r="I4936">
        <v>0.66176470588235303</v>
      </c>
      <c r="J4936" s="1">
        <v>0.9375</v>
      </c>
      <c r="K4936" t="s">
        <v>23240</v>
      </c>
      <c r="L4936" t="s">
        <v>33116</v>
      </c>
      <c r="M4936" t="s">
        <v>33117</v>
      </c>
    </row>
    <row r="4937" spans="1:13">
      <c r="A4937" s="1" t="s">
        <v>6954</v>
      </c>
      <c r="B4937">
        <v>4.7925459288756E-6</v>
      </c>
      <c r="C4937" s="1">
        <v>1.15383081196399E-5</v>
      </c>
      <c r="D4937">
        <v>1</v>
      </c>
      <c r="E4937">
        <v>0.87640449438202295</v>
      </c>
      <c r="F4937">
        <v>0.66032608695652195</v>
      </c>
      <c r="G4937">
        <v>0.98484848484848497</v>
      </c>
      <c r="H4937">
        <v>0.83333333333333304</v>
      </c>
      <c r="I4937">
        <v>0.94791666666666696</v>
      </c>
      <c r="J4937" s="1">
        <v>1</v>
      </c>
      <c r="K4937" t="s">
        <v>23238</v>
      </c>
      <c r="L4937" t="s">
        <v>33118</v>
      </c>
      <c r="M4937" t="s">
        <v>33119</v>
      </c>
    </row>
    <row r="4938" spans="1:13">
      <c r="A4938" s="1" t="s">
        <v>6955</v>
      </c>
      <c r="B4938">
        <v>3.29673767052721E-6</v>
      </c>
      <c r="C4938" s="1">
        <v>4.8816990247805401E-6</v>
      </c>
      <c r="D4938">
        <v>0.97727272727272696</v>
      </c>
      <c r="E4938">
        <v>0.99305555555555602</v>
      </c>
      <c r="F4938">
        <v>0.91987179487179505</v>
      </c>
      <c r="G4938">
        <v>0.7</v>
      </c>
      <c r="H4938">
        <v>0.78395061728395099</v>
      </c>
      <c r="I4938">
        <v>0.78260869565217395</v>
      </c>
      <c r="J4938" s="1">
        <v>1</v>
      </c>
      <c r="K4938" t="s">
        <v>23241</v>
      </c>
      <c r="L4938" t="s">
        <v>33120</v>
      </c>
      <c r="M4938" t="s">
        <v>33121</v>
      </c>
    </row>
    <row r="4939" spans="1:13">
      <c r="A4939" s="1" t="s">
        <v>6956</v>
      </c>
      <c r="B4939">
        <v>1.25735717240983E-6</v>
      </c>
      <c r="C4939" s="1">
        <v>3.1436923994048401E-9</v>
      </c>
      <c r="D4939">
        <v>1</v>
      </c>
      <c r="E4939">
        <v>1</v>
      </c>
      <c r="F4939">
        <v>1</v>
      </c>
      <c r="G4939">
        <v>0.86111111111111105</v>
      </c>
      <c r="H4939">
        <v>1</v>
      </c>
      <c r="I4939">
        <v>0.99056603773584895</v>
      </c>
      <c r="J4939" s="1">
        <v>1</v>
      </c>
      <c r="K4939" t="s">
        <v>23241</v>
      </c>
      <c r="L4939" t="s">
        <v>33122</v>
      </c>
      <c r="M4939" t="s">
        <v>33123</v>
      </c>
    </row>
    <row r="4940" spans="1:13">
      <c r="A4940" s="1" t="s">
        <v>6957</v>
      </c>
      <c r="B4940">
        <v>6.0895750687554296E-6</v>
      </c>
      <c r="C4940" s="1">
        <v>1.65736351551522E-7</v>
      </c>
      <c r="D4940">
        <v>0.89583333333333304</v>
      </c>
      <c r="E4940">
        <v>0.96551724137931005</v>
      </c>
      <c r="F4940">
        <v>1</v>
      </c>
      <c r="G4940">
        <v>0.9</v>
      </c>
      <c r="H4940">
        <v>0.98275862068965503</v>
      </c>
      <c r="I4940">
        <v>1</v>
      </c>
      <c r="J4940" s="1">
        <v>1</v>
      </c>
      <c r="K4940" t="s">
        <v>23238</v>
      </c>
      <c r="L4940" t="s">
        <v>33124</v>
      </c>
      <c r="M4940" t="s">
        <v>33125</v>
      </c>
    </row>
    <row r="4941" spans="1:13">
      <c r="A4941" s="1" t="s">
        <v>6958</v>
      </c>
      <c r="B4941">
        <v>3.5490876424860799E-6</v>
      </c>
      <c r="C4941" s="1">
        <v>8.7001368376615002E-6</v>
      </c>
      <c r="D4941">
        <v>1</v>
      </c>
      <c r="E4941">
        <v>1</v>
      </c>
      <c r="F4941">
        <v>0.79679144385026701</v>
      </c>
      <c r="G4941">
        <v>0.93023255813953498</v>
      </c>
      <c r="H4941">
        <v>0.78804347826086996</v>
      </c>
      <c r="I4941">
        <v>0.85507246376811596</v>
      </c>
      <c r="J4941" s="1">
        <v>1</v>
      </c>
      <c r="K4941" t="s">
        <v>23241</v>
      </c>
      <c r="L4941" t="s">
        <v>33126</v>
      </c>
      <c r="M4941" t="s">
        <v>33127</v>
      </c>
    </row>
    <row r="4942" spans="1:13">
      <c r="A4942" s="1" t="s">
        <v>6959</v>
      </c>
      <c r="B4942">
        <v>1.0165483242473699E-6</v>
      </c>
      <c r="C4942" s="1">
        <v>1.82204138746842E-6</v>
      </c>
      <c r="D4942">
        <v>0.82499999999999996</v>
      </c>
      <c r="E4942">
        <v>0.79878048780487798</v>
      </c>
      <c r="F4942">
        <v>0.93714285714285706</v>
      </c>
      <c r="G4942">
        <v>1</v>
      </c>
      <c r="H4942">
        <v>0.94148936170212805</v>
      </c>
      <c r="I4942">
        <v>0.78767123287671204</v>
      </c>
      <c r="J4942" s="1">
        <v>1</v>
      </c>
      <c r="K4942" t="s">
        <v>23241</v>
      </c>
      <c r="L4942" t="s">
        <v>33128</v>
      </c>
      <c r="M4942" t="s">
        <v>33129</v>
      </c>
    </row>
    <row r="4943" spans="1:13">
      <c r="A4943" s="1" t="s">
        <v>6960</v>
      </c>
      <c r="B4943">
        <v>9.45586716573418E-6</v>
      </c>
      <c r="C4943" s="1">
        <v>3.2546804377418497E-5</v>
      </c>
      <c r="D4943">
        <v>0.74137931034482796</v>
      </c>
      <c r="E4943">
        <v>0.41875000000000001</v>
      </c>
      <c r="F4943">
        <v>0.83783783783783805</v>
      </c>
      <c r="G4943">
        <v>5.1724137931034503E-2</v>
      </c>
      <c r="H4943">
        <v>0.66666666666666696</v>
      </c>
      <c r="I4943">
        <v>0.19642857142857101</v>
      </c>
      <c r="J4943" s="1">
        <v>1</v>
      </c>
      <c r="K4943" t="s">
        <v>23242</v>
      </c>
      <c r="L4943" t="s">
        <v>33130</v>
      </c>
      <c r="M4943" t="s">
        <v>33131</v>
      </c>
    </row>
    <row r="4944" spans="1:13">
      <c r="A4944" s="1" t="s">
        <v>6961</v>
      </c>
      <c r="B4944">
        <v>7.8707264280734995E-5</v>
      </c>
      <c r="C4944" s="1">
        <v>2.2917480246619301E-6</v>
      </c>
      <c r="D4944">
        <v>0.907407407407407</v>
      </c>
      <c r="E4944">
        <v>0.99358974358974395</v>
      </c>
      <c r="F4944">
        <v>0.97549019607843102</v>
      </c>
      <c r="G4944">
        <v>0.70588235294117696</v>
      </c>
      <c r="H4944">
        <v>0.97692307692307701</v>
      </c>
      <c r="I4944">
        <v>0.75</v>
      </c>
      <c r="J4944" s="1">
        <v>0</v>
      </c>
      <c r="K4944" t="s">
        <v>23241</v>
      </c>
      <c r="L4944" t="s">
        <v>33132</v>
      </c>
      <c r="M4944" t="s">
        <v>33133</v>
      </c>
    </row>
    <row r="4945" spans="1:13">
      <c r="A4945" s="1" t="s">
        <v>6962</v>
      </c>
      <c r="B4945">
        <v>1.9482342921617398E-6</v>
      </c>
      <c r="C4945" s="1">
        <v>2.4644585698655401E-5</v>
      </c>
      <c r="D4945">
        <v>0.04</v>
      </c>
      <c r="E4945">
        <v>0</v>
      </c>
      <c r="F4945">
        <v>8.5271317829457405E-2</v>
      </c>
      <c r="G4945">
        <v>0.80882352941176505</v>
      </c>
      <c r="H4945">
        <v>0.231578947368421</v>
      </c>
      <c r="I4945">
        <v>0.23958333333333301</v>
      </c>
      <c r="J4945" s="1">
        <v>0</v>
      </c>
      <c r="K4945" t="s">
        <v>23240</v>
      </c>
      <c r="L4945" t="s">
        <v>33134</v>
      </c>
      <c r="M4945" t="s">
        <v>33135</v>
      </c>
    </row>
    <row r="4946" spans="1:13">
      <c r="A4946" s="1" t="s">
        <v>6963</v>
      </c>
      <c r="B4946">
        <v>7.6962424859917199E-5</v>
      </c>
      <c r="C4946" s="1">
        <v>6.57695119154902E-6</v>
      </c>
      <c r="D4946">
        <v>0</v>
      </c>
      <c r="E4946">
        <v>0</v>
      </c>
      <c r="F4946">
        <v>0.22834645669291301</v>
      </c>
      <c r="G4946">
        <v>4.7619047619047603E-2</v>
      </c>
      <c r="H4946">
        <v>0.59848484848484895</v>
      </c>
      <c r="I4946">
        <v>0.20689655172413801</v>
      </c>
      <c r="J4946" s="1">
        <v>0</v>
      </c>
      <c r="K4946" t="s">
        <v>23239</v>
      </c>
      <c r="L4946" t="s">
        <v>33136</v>
      </c>
      <c r="M4946" t="s">
        <v>33137</v>
      </c>
    </row>
    <row r="4947" spans="1:13">
      <c r="A4947" s="1" t="s">
        <v>6964</v>
      </c>
      <c r="B4947">
        <v>3.9482584121065503E-6</v>
      </c>
      <c r="C4947" s="1">
        <v>8.5069577335416595E-7</v>
      </c>
      <c r="D4947">
        <v>0.859375</v>
      </c>
      <c r="E4947">
        <v>1</v>
      </c>
      <c r="F4947">
        <v>0.97150259067357503</v>
      </c>
      <c r="G4947">
        <v>0.98113207547169801</v>
      </c>
      <c r="H4947">
        <v>1</v>
      </c>
      <c r="I4947">
        <v>1</v>
      </c>
      <c r="J4947" s="1">
        <v>1</v>
      </c>
      <c r="K4947" t="s">
        <v>23238</v>
      </c>
      <c r="L4947" t="s">
        <v>33138</v>
      </c>
      <c r="M4947" t="s">
        <v>33139</v>
      </c>
    </row>
    <row r="4948" spans="1:13">
      <c r="A4948" s="1" t="s">
        <v>6965</v>
      </c>
      <c r="B4948">
        <v>8.7246215185558598E-11</v>
      </c>
      <c r="C4948" s="1">
        <v>6.7734119949695403E-8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0.98958333333333304</v>
      </c>
      <c r="J4948" s="1">
        <v>1</v>
      </c>
      <c r="K4948" t="s">
        <v>23239</v>
      </c>
      <c r="L4948" t="s">
        <v>33140</v>
      </c>
      <c r="M4948" t="s">
        <v>33141</v>
      </c>
    </row>
    <row r="4949" spans="1:13">
      <c r="A4949" s="1" t="s">
        <v>6966</v>
      </c>
      <c r="B4949">
        <v>1.2065909194238999E-7</v>
      </c>
      <c r="C4949" s="1">
        <v>6.1549915072217102E-6</v>
      </c>
      <c r="D4949">
        <v>1</v>
      </c>
      <c r="E4949">
        <v>1</v>
      </c>
      <c r="F4949">
        <v>0.997142857142857</v>
      </c>
      <c r="G4949">
        <v>1</v>
      </c>
      <c r="H4949">
        <v>1</v>
      </c>
      <c r="I4949">
        <v>0.95</v>
      </c>
      <c r="J4949" s="1" t="s">
        <v>23229</v>
      </c>
      <c r="K4949" t="s">
        <v>23238</v>
      </c>
      <c r="L4949" t="s">
        <v>33142</v>
      </c>
      <c r="M4949" t="s">
        <v>33143</v>
      </c>
    </row>
    <row r="4950" spans="1:13">
      <c r="A4950" s="1" t="s">
        <v>6967</v>
      </c>
      <c r="B4950">
        <v>1.05511712318954E-5</v>
      </c>
      <c r="C4950" s="1">
        <v>4.0285836617648604E-6</v>
      </c>
      <c r="D4950">
        <v>4.7619047619047603E-2</v>
      </c>
      <c r="E4950">
        <v>7.1428571428571397E-2</v>
      </c>
      <c r="F4950">
        <v>0</v>
      </c>
      <c r="G4950">
        <v>0</v>
      </c>
      <c r="H4950">
        <v>0</v>
      </c>
      <c r="I4950">
        <v>7.6271186440677999E-2</v>
      </c>
      <c r="J4950" s="1" t="s">
        <v>23229</v>
      </c>
      <c r="K4950" t="s">
        <v>23241</v>
      </c>
      <c r="L4950" t="s">
        <v>33144</v>
      </c>
      <c r="M4950" t="s">
        <v>33145</v>
      </c>
    </row>
    <row r="4951" spans="1:13">
      <c r="A4951" s="1" t="s">
        <v>6968</v>
      </c>
      <c r="B4951">
        <v>9.2492627068578004E-7</v>
      </c>
      <c r="C4951" s="1">
        <v>1.2821051122934801E-6</v>
      </c>
      <c r="D4951">
        <v>0</v>
      </c>
      <c r="E4951">
        <v>0</v>
      </c>
      <c r="F4951">
        <v>4.8000000000000001E-2</v>
      </c>
      <c r="G4951">
        <v>0</v>
      </c>
      <c r="H4951">
        <v>0</v>
      </c>
      <c r="I4951">
        <v>0</v>
      </c>
      <c r="J4951" s="1">
        <v>0</v>
      </c>
      <c r="K4951" t="s">
        <v>23239</v>
      </c>
      <c r="L4951" t="s">
        <v>33146</v>
      </c>
      <c r="M4951" t="s">
        <v>33147</v>
      </c>
    </row>
    <row r="4952" spans="1:13">
      <c r="A4952" s="1" t="s">
        <v>6969</v>
      </c>
      <c r="B4952">
        <v>5.3354900367705402E-4</v>
      </c>
      <c r="C4952" s="1">
        <v>4.32143270353062E-4</v>
      </c>
      <c r="D4952">
        <v>0.4375</v>
      </c>
      <c r="E4952">
        <v>0.58854166666666696</v>
      </c>
      <c r="F4952">
        <v>6.21468926553672E-2</v>
      </c>
      <c r="G4952">
        <v>1.02040816326531E-2</v>
      </c>
      <c r="H4952">
        <v>4.3859649122806998E-3</v>
      </c>
      <c r="I4952">
        <v>8.2644628099173608E-3</v>
      </c>
      <c r="J4952" s="1">
        <v>1</v>
      </c>
      <c r="K4952" t="s">
        <v>23241</v>
      </c>
      <c r="L4952" t="s">
        <v>33148</v>
      </c>
      <c r="M4952" t="s">
        <v>33149</v>
      </c>
    </row>
    <row r="4953" spans="1:13">
      <c r="A4953" s="1" t="s">
        <v>6970</v>
      </c>
      <c r="B4953">
        <v>7.3674914611421001E-8</v>
      </c>
      <c r="C4953" s="1">
        <v>1.7787412474496401E-6</v>
      </c>
      <c r="D4953">
        <v>0</v>
      </c>
      <c r="E4953">
        <v>5.3763440860215101E-3</v>
      </c>
      <c r="F4953">
        <v>2.5773195876288698E-3</v>
      </c>
      <c r="G4953">
        <v>0</v>
      </c>
      <c r="H4953">
        <v>9.8039215686274508E-3</v>
      </c>
      <c r="I4953">
        <v>5.31914893617021E-3</v>
      </c>
      <c r="J4953" s="1">
        <v>0.9</v>
      </c>
      <c r="K4953" t="s">
        <v>23242</v>
      </c>
      <c r="L4953" t="s">
        <v>33150</v>
      </c>
      <c r="M4953" t="s">
        <v>33151</v>
      </c>
    </row>
    <row r="4954" spans="1:13">
      <c r="A4954" s="1" t="s">
        <v>6971</v>
      </c>
      <c r="B4954">
        <v>2.1643248275214799E-7</v>
      </c>
      <c r="C4954" s="1">
        <v>1.7749303403490702E-5</v>
      </c>
      <c r="D4954">
        <v>1</v>
      </c>
      <c r="E4954">
        <v>1</v>
      </c>
      <c r="F4954">
        <v>1</v>
      </c>
      <c r="G4954">
        <v>0.57142857142857095</v>
      </c>
      <c r="H4954">
        <v>0.97794117647058798</v>
      </c>
      <c r="I4954">
        <v>0.94594594594594605</v>
      </c>
      <c r="J4954" s="1">
        <v>1</v>
      </c>
      <c r="K4954" t="s">
        <v>23241</v>
      </c>
      <c r="L4954" t="s">
        <v>33152</v>
      </c>
      <c r="M4954" t="s">
        <v>33153</v>
      </c>
    </row>
    <row r="4955" spans="1:13">
      <c r="A4955" s="1" t="s">
        <v>6972</v>
      </c>
      <c r="B4955">
        <v>1.77834234005835E-7</v>
      </c>
      <c r="C4955" s="1">
        <v>2.7092025126250102E-7</v>
      </c>
      <c r="D4955">
        <v>1</v>
      </c>
      <c r="E4955">
        <v>1</v>
      </c>
      <c r="F4955">
        <v>1</v>
      </c>
      <c r="G4955">
        <v>0.95454545454545503</v>
      </c>
      <c r="H4955">
        <v>1</v>
      </c>
      <c r="I4955">
        <v>1</v>
      </c>
      <c r="J4955" s="1" t="s">
        <v>23229</v>
      </c>
      <c r="K4955" t="s">
        <v>23237</v>
      </c>
      <c r="L4955" t="s">
        <v>33154</v>
      </c>
      <c r="M4955" t="s">
        <v>33155</v>
      </c>
    </row>
    <row r="4956" spans="1:13">
      <c r="A4956" s="1" t="s">
        <v>6973</v>
      </c>
      <c r="B4956">
        <v>8.6750747146334698E-7</v>
      </c>
      <c r="C4956" s="1">
        <v>2.0493342312849002E-6</v>
      </c>
      <c r="D4956">
        <v>0.12962962962963001</v>
      </c>
      <c r="E4956">
        <v>0.11874999999999999</v>
      </c>
      <c r="F4956">
        <v>1.86915887850467E-2</v>
      </c>
      <c r="G4956">
        <v>0</v>
      </c>
      <c r="H4956">
        <v>6.3380281690140802E-2</v>
      </c>
      <c r="I4956">
        <v>5.5555555555555601E-2</v>
      </c>
      <c r="J4956" s="1">
        <v>0</v>
      </c>
      <c r="K4956" t="s">
        <v>23242</v>
      </c>
      <c r="L4956" t="s">
        <v>33156</v>
      </c>
      <c r="M4956" t="s">
        <v>33157</v>
      </c>
    </row>
    <row r="4957" spans="1:13">
      <c r="A4957" s="1" t="s">
        <v>6974</v>
      </c>
      <c r="B4957">
        <v>7.5596058073124596E-5</v>
      </c>
      <c r="C4957" s="1">
        <v>2.1843589732907601E-4</v>
      </c>
      <c r="D4957">
        <v>0</v>
      </c>
      <c r="E4957">
        <v>0</v>
      </c>
      <c r="F4957">
        <v>0.36645962732919302</v>
      </c>
      <c r="G4957">
        <v>0</v>
      </c>
      <c r="H4957">
        <v>1.4705882352941201E-2</v>
      </c>
      <c r="I4957">
        <v>0</v>
      </c>
      <c r="J4957" s="1">
        <v>0</v>
      </c>
      <c r="K4957" t="s">
        <v>23239</v>
      </c>
      <c r="L4957" t="s">
        <v>33158</v>
      </c>
      <c r="M4957" t="s">
        <v>33159</v>
      </c>
    </row>
    <row r="4958" spans="1:13">
      <c r="A4958" s="1" t="s">
        <v>6975</v>
      </c>
      <c r="B4958">
        <v>1.00557190180338E-5</v>
      </c>
      <c r="C4958" s="1">
        <v>1.67541316570134E-6</v>
      </c>
      <c r="D4958">
        <v>0</v>
      </c>
      <c r="E4958">
        <v>0</v>
      </c>
      <c r="F4958">
        <v>0</v>
      </c>
      <c r="G4958">
        <v>1.4705882352941201E-2</v>
      </c>
      <c r="H4958">
        <v>0.20481927710843401</v>
      </c>
      <c r="I4958">
        <v>0</v>
      </c>
      <c r="J4958" s="1" t="s">
        <v>23229</v>
      </c>
      <c r="K4958" t="s">
        <v>23241</v>
      </c>
      <c r="L4958" t="s">
        <v>33160</v>
      </c>
      <c r="M4958" t="s">
        <v>33161</v>
      </c>
    </row>
    <row r="4959" spans="1:13">
      <c r="A4959" s="1" t="s">
        <v>6976</v>
      </c>
      <c r="B4959">
        <v>7.1819796701471501E-6</v>
      </c>
      <c r="C4959" s="1">
        <v>5.0801415526367801E-7</v>
      </c>
      <c r="D4959">
        <v>0.116666666666667</v>
      </c>
      <c r="E4959">
        <v>6.2500000000000003E-3</v>
      </c>
      <c r="F4959">
        <v>1.49253731343284E-2</v>
      </c>
      <c r="G4959">
        <v>4.3478260869565202E-2</v>
      </c>
      <c r="H4959">
        <v>3.42465753424658E-2</v>
      </c>
      <c r="I4959">
        <v>3.5714285714285698E-2</v>
      </c>
      <c r="J4959" s="1">
        <v>0</v>
      </c>
      <c r="K4959" t="s">
        <v>23239</v>
      </c>
      <c r="L4959" t="s">
        <v>33162</v>
      </c>
      <c r="M4959" t="s">
        <v>33163</v>
      </c>
    </row>
    <row r="4960" spans="1:13">
      <c r="A4960" s="1" t="s">
        <v>6977</v>
      </c>
      <c r="B4960">
        <v>5.5217202730588698E-6</v>
      </c>
      <c r="C4960" s="1">
        <v>4.8624912030349199E-5</v>
      </c>
      <c r="D4960">
        <v>0.625</v>
      </c>
      <c r="E4960">
        <v>0.31578947368421101</v>
      </c>
      <c r="F4960">
        <v>0.33221476510067099</v>
      </c>
      <c r="G4960">
        <v>0</v>
      </c>
      <c r="H4960">
        <v>0.171641791044776</v>
      </c>
      <c r="I4960">
        <v>9.0909090909090898E-2</v>
      </c>
      <c r="J4960" s="1" t="s">
        <v>23229</v>
      </c>
      <c r="K4960" t="s">
        <v>23238</v>
      </c>
      <c r="L4960" t="s">
        <v>33164</v>
      </c>
      <c r="M4960" t="s">
        <v>33165</v>
      </c>
    </row>
    <row r="4961" spans="1:13">
      <c r="A4961" s="1" t="s">
        <v>6978</v>
      </c>
      <c r="B4961">
        <v>4.4012007021012303E-6</v>
      </c>
      <c r="C4961" s="1">
        <v>6.2764761685840599E-9</v>
      </c>
      <c r="D4961">
        <v>0.203125</v>
      </c>
      <c r="E4961">
        <v>0.14673913043478301</v>
      </c>
      <c r="F4961">
        <v>2.5641025641025602E-3</v>
      </c>
      <c r="G4961">
        <v>3.2258064516128997E-2</v>
      </c>
      <c r="H4961">
        <v>9.6153846153846194E-3</v>
      </c>
      <c r="I4961">
        <v>6.9444444444444397E-3</v>
      </c>
      <c r="J4961" s="1">
        <v>4.5454545454545497E-2</v>
      </c>
      <c r="K4961" t="s">
        <v>23242</v>
      </c>
      <c r="L4961" t="s">
        <v>33166</v>
      </c>
      <c r="M4961" t="s">
        <v>33167</v>
      </c>
    </row>
    <row r="4962" spans="1:13">
      <c r="A4962" s="1" t="s">
        <v>6979</v>
      </c>
      <c r="B4962">
        <v>2.6333402605841101E-9</v>
      </c>
      <c r="C4962" s="1">
        <v>9.23884348041479E-6</v>
      </c>
      <c r="D4962">
        <v>0.984375</v>
      </c>
      <c r="E4962">
        <v>1</v>
      </c>
      <c r="F4962">
        <v>0.94565217391304301</v>
      </c>
      <c r="G4962">
        <v>0.984375</v>
      </c>
      <c r="H4962">
        <v>1</v>
      </c>
      <c r="I4962">
        <v>1</v>
      </c>
      <c r="J4962" s="1">
        <v>1</v>
      </c>
      <c r="K4962" t="s">
        <v>23242</v>
      </c>
      <c r="L4962" t="s">
        <v>33168</v>
      </c>
      <c r="M4962" t="s">
        <v>33169</v>
      </c>
    </row>
    <row r="4963" spans="1:13">
      <c r="A4963" s="1" t="s">
        <v>6980</v>
      </c>
      <c r="B4963">
        <v>2.4682910442934299E-5</v>
      </c>
      <c r="C4963" s="1">
        <v>6.17907672790493E-5</v>
      </c>
      <c r="D4963">
        <v>1</v>
      </c>
      <c r="E4963">
        <v>1</v>
      </c>
      <c r="F4963">
        <v>0.84276729559748398</v>
      </c>
      <c r="G4963">
        <v>1</v>
      </c>
      <c r="H4963">
        <v>0.92783505154639201</v>
      </c>
      <c r="I4963">
        <v>1</v>
      </c>
      <c r="J4963" s="1">
        <v>1</v>
      </c>
      <c r="K4963" t="s">
        <v>23238</v>
      </c>
      <c r="L4963" t="s">
        <v>33170</v>
      </c>
      <c r="M4963" t="s">
        <v>33171</v>
      </c>
    </row>
    <row r="4964" spans="1:13">
      <c r="A4964" s="1" t="s">
        <v>6981</v>
      </c>
      <c r="B4964">
        <v>2.30241106185444E-10</v>
      </c>
      <c r="C4964" s="1">
        <v>2.11415812508618E-7</v>
      </c>
      <c r="D4964">
        <v>1</v>
      </c>
      <c r="E4964">
        <v>1</v>
      </c>
      <c r="F4964">
        <v>0.997435897435897</v>
      </c>
      <c r="G4964">
        <v>0.99056603773584895</v>
      </c>
      <c r="H4964">
        <v>1</v>
      </c>
      <c r="I4964">
        <v>1</v>
      </c>
      <c r="J4964" s="1">
        <v>1</v>
      </c>
      <c r="K4964" t="s">
        <v>23237</v>
      </c>
      <c r="L4964" t="s">
        <v>33172</v>
      </c>
      <c r="M4964" t="s">
        <v>33173</v>
      </c>
    </row>
    <row r="4965" spans="1:13">
      <c r="A4965" s="1" t="s">
        <v>6982</v>
      </c>
      <c r="B4965">
        <v>2.0886771118329299E-8</v>
      </c>
      <c r="C4965" s="1">
        <v>3.1290745873028101E-6</v>
      </c>
      <c r="D4965">
        <v>1</v>
      </c>
      <c r="E4965">
        <v>1</v>
      </c>
      <c r="F4965">
        <v>1</v>
      </c>
      <c r="G4965">
        <v>0.71875</v>
      </c>
      <c r="H4965">
        <v>0.99404761904761896</v>
      </c>
      <c r="I4965">
        <v>0.99468085106382997</v>
      </c>
      <c r="J4965" s="1">
        <v>1</v>
      </c>
      <c r="K4965" t="s">
        <v>23241</v>
      </c>
      <c r="L4965" t="s">
        <v>33174</v>
      </c>
      <c r="M4965" t="s">
        <v>33175</v>
      </c>
    </row>
    <row r="4966" spans="1:13">
      <c r="A4966" s="1" t="s">
        <v>6983</v>
      </c>
      <c r="B4966">
        <v>6.1276395802132797E-7</v>
      </c>
      <c r="C4966" s="1">
        <v>2.9085830325219699E-6</v>
      </c>
      <c r="D4966">
        <v>0.96296296296296302</v>
      </c>
      <c r="E4966">
        <v>0.92857142857142905</v>
      </c>
      <c r="F4966">
        <v>0.99199999999999999</v>
      </c>
      <c r="G4966">
        <v>1</v>
      </c>
      <c r="H4966">
        <v>1</v>
      </c>
      <c r="I4966">
        <v>0.90277777777777801</v>
      </c>
      <c r="J4966" s="1">
        <v>1</v>
      </c>
      <c r="K4966" t="s">
        <v>23239</v>
      </c>
      <c r="L4966" t="s">
        <v>33176</v>
      </c>
      <c r="M4966" t="s">
        <v>33177</v>
      </c>
    </row>
    <row r="4967" spans="1:13">
      <c r="A4967" s="1" t="s">
        <v>6984</v>
      </c>
      <c r="B4967">
        <v>1.09421528067678E-4</v>
      </c>
      <c r="C4967" s="1">
        <v>5.8769579343487801E-6</v>
      </c>
      <c r="D4967">
        <v>0.54838709677419395</v>
      </c>
      <c r="E4967">
        <v>0.48404255319148898</v>
      </c>
      <c r="F4967">
        <v>0.85863874345549696</v>
      </c>
      <c r="G4967">
        <v>0.38095238095238099</v>
      </c>
      <c r="H4967">
        <v>0.95327102803738295</v>
      </c>
      <c r="I4967">
        <v>0.50568181818181801</v>
      </c>
      <c r="J4967" s="1">
        <v>1</v>
      </c>
      <c r="K4967" t="s">
        <v>23238</v>
      </c>
      <c r="L4967" t="s">
        <v>33178</v>
      </c>
      <c r="M4967" t="s">
        <v>33179</v>
      </c>
    </row>
    <row r="4968" spans="1:13">
      <c r="A4968" s="1" t="s">
        <v>6985</v>
      </c>
      <c r="B4968">
        <v>1.2200779724542299E-5</v>
      </c>
      <c r="C4968" s="1">
        <v>1.0023190647005001E-5</v>
      </c>
      <c r="D4968">
        <v>1</v>
      </c>
      <c r="E4968">
        <v>1</v>
      </c>
      <c r="F4968">
        <v>1</v>
      </c>
      <c r="G4968">
        <v>0.76</v>
      </c>
      <c r="H4968">
        <v>1</v>
      </c>
      <c r="I4968">
        <v>0.89411764705882402</v>
      </c>
      <c r="J4968" s="1">
        <v>1</v>
      </c>
      <c r="K4968" t="s">
        <v>23242</v>
      </c>
      <c r="L4968" t="s">
        <v>33180</v>
      </c>
      <c r="M4968" t="s">
        <v>33181</v>
      </c>
    </row>
    <row r="4969" spans="1:13">
      <c r="A4969" s="1" t="s">
        <v>6986</v>
      </c>
      <c r="B4969">
        <v>7.7119445188533097E-5</v>
      </c>
      <c r="C4969" s="1">
        <v>3.5927220865784297E-5</v>
      </c>
      <c r="D4969">
        <v>0.238095238095238</v>
      </c>
      <c r="E4969">
        <v>0.273809523809524</v>
      </c>
      <c r="F4969">
        <v>2.8409090909090901E-2</v>
      </c>
      <c r="G4969">
        <v>0</v>
      </c>
      <c r="H4969">
        <v>0</v>
      </c>
      <c r="I4969">
        <v>1.45631067961165E-2</v>
      </c>
      <c r="J4969" s="1" t="s">
        <v>23229</v>
      </c>
      <c r="K4969" t="s">
        <v>23241</v>
      </c>
      <c r="L4969" t="s">
        <v>33182</v>
      </c>
      <c r="M4969" t="s">
        <v>33183</v>
      </c>
    </row>
    <row r="4970" spans="1:13">
      <c r="A4970" s="1" t="s">
        <v>6987</v>
      </c>
      <c r="B4970">
        <v>4.0848697716232801E-7</v>
      </c>
      <c r="C4970" s="1">
        <v>3.0450437389141099E-8</v>
      </c>
      <c r="D4970">
        <v>0</v>
      </c>
      <c r="E4970">
        <v>0</v>
      </c>
      <c r="F4970">
        <v>0</v>
      </c>
      <c r="G4970">
        <v>0</v>
      </c>
      <c r="H4970">
        <v>7.4626865671641798E-3</v>
      </c>
      <c r="I4970">
        <v>0</v>
      </c>
      <c r="J4970" s="1">
        <v>0.35</v>
      </c>
      <c r="K4970" t="s">
        <v>23237</v>
      </c>
      <c r="L4970" t="s">
        <v>33184</v>
      </c>
      <c r="M4970" t="s">
        <v>33185</v>
      </c>
    </row>
    <row r="4971" spans="1:13">
      <c r="A4971" s="1" t="s">
        <v>6988</v>
      </c>
      <c r="B4971">
        <v>6.0264134867376597E-4</v>
      </c>
      <c r="C4971" s="1">
        <v>5.7181248809184903E-6</v>
      </c>
      <c r="D4971">
        <v>0.5</v>
      </c>
      <c r="E4971">
        <v>0.76595744680851097</v>
      </c>
      <c r="F4971">
        <v>0.43333333333333302</v>
      </c>
      <c r="G4971">
        <v>0.39622641509433998</v>
      </c>
      <c r="H4971">
        <v>0.47247706422018299</v>
      </c>
      <c r="I4971">
        <v>0.38839285714285698</v>
      </c>
      <c r="J4971" s="1">
        <v>0.13636363636363599</v>
      </c>
      <c r="K4971" t="s">
        <v>23240</v>
      </c>
      <c r="L4971" t="s">
        <v>33186</v>
      </c>
      <c r="M4971" t="s">
        <v>33187</v>
      </c>
    </row>
    <row r="4972" spans="1:13">
      <c r="A4972" s="1" t="s">
        <v>6989</v>
      </c>
      <c r="B4972">
        <v>3.6457845576394301E-10</v>
      </c>
      <c r="C4972" s="1">
        <v>2.1131222041601102E-6</v>
      </c>
      <c r="D4972">
        <v>4.8387096774193498E-2</v>
      </c>
      <c r="E4972">
        <v>0</v>
      </c>
      <c r="F4972">
        <v>3.90625E-2</v>
      </c>
      <c r="G4972">
        <v>0</v>
      </c>
      <c r="H4972">
        <v>0</v>
      </c>
      <c r="I4972">
        <v>8.1967213114754103E-3</v>
      </c>
      <c r="J4972" s="1" t="s">
        <v>23229</v>
      </c>
      <c r="K4972" t="s">
        <v>23238</v>
      </c>
      <c r="L4972" t="s">
        <v>33188</v>
      </c>
      <c r="M4972" t="s">
        <v>33189</v>
      </c>
    </row>
    <row r="4973" spans="1:13">
      <c r="A4973" s="1" t="s">
        <v>6990</v>
      </c>
      <c r="B4973">
        <v>3.0775724769220598E-6</v>
      </c>
      <c r="C4973" s="1">
        <v>8.3288299190249506E-6</v>
      </c>
      <c r="D4973">
        <v>1.72413793103448E-2</v>
      </c>
      <c r="E4973">
        <v>0</v>
      </c>
      <c r="F4973">
        <v>3.90625E-2</v>
      </c>
      <c r="G4973">
        <v>0</v>
      </c>
      <c r="H4973">
        <v>0</v>
      </c>
      <c r="I4973">
        <v>0</v>
      </c>
      <c r="J4973" s="1" t="s">
        <v>23229</v>
      </c>
      <c r="K4973" t="s">
        <v>23241</v>
      </c>
      <c r="L4973" t="s">
        <v>33190</v>
      </c>
      <c r="M4973" t="s">
        <v>33191</v>
      </c>
    </row>
    <row r="4974" spans="1:13">
      <c r="A4974" s="1" t="s">
        <v>6991</v>
      </c>
      <c r="B4974">
        <v>3.5038171015639701E-7</v>
      </c>
      <c r="C4974" s="1">
        <v>3.7990009797718601E-7</v>
      </c>
      <c r="D4974">
        <v>1</v>
      </c>
      <c r="E4974">
        <v>1</v>
      </c>
      <c r="F4974">
        <v>1</v>
      </c>
      <c r="G4974">
        <v>0.98684210526315796</v>
      </c>
      <c r="H4974">
        <v>0.99444444444444402</v>
      </c>
      <c r="I4974">
        <v>0.99166666666666703</v>
      </c>
      <c r="J4974" s="1">
        <v>0.45454545454545497</v>
      </c>
      <c r="K4974" t="s">
        <v>23238</v>
      </c>
      <c r="L4974" t="s">
        <v>33192</v>
      </c>
      <c r="M4974" t="s">
        <v>33193</v>
      </c>
    </row>
    <row r="4975" spans="1:13">
      <c r="A4975" s="1" t="s">
        <v>6992</v>
      </c>
      <c r="B4975">
        <v>6.4391606272763506E-5</v>
      </c>
      <c r="C4975" s="1">
        <v>3.2044465568564301E-4</v>
      </c>
      <c r="D4975">
        <v>0.875</v>
      </c>
      <c r="E4975">
        <v>0.99404761904761896</v>
      </c>
      <c r="F4975">
        <v>0.8125</v>
      </c>
      <c r="G4975">
        <v>0.91666666666666696</v>
      </c>
      <c r="H4975">
        <v>0.55769230769230804</v>
      </c>
      <c r="I4975">
        <v>0.91666666666666696</v>
      </c>
      <c r="J4975" s="1">
        <v>1</v>
      </c>
      <c r="K4975" t="s">
        <v>23241</v>
      </c>
      <c r="L4975" t="s">
        <v>33194</v>
      </c>
      <c r="M4975" t="s">
        <v>33195</v>
      </c>
    </row>
    <row r="4976" spans="1:13">
      <c r="A4976" s="1" t="s">
        <v>6993</v>
      </c>
      <c r="B4976">
        <v>5.4520563976806899E-5</v>
      </c>
      <c r="C4976" s="1">
        <v>3.7441805334127902E-7</v>
      </c>
      <c r="D4976">
        <v>0</v>
      </c>
      <c r="E4976">
        <v>3.06122448979592E-2</v>
      </c>
      <c r="F4976">
        <v>0.34768211920529801</v>
      </c>
      <c r="G4976">
        <v>0</v>
      </c>
      <c r="H4976">
        <v>0.42142857142857099</v>
      </c>
      <c r="I4976">
        <v>2.9411764705882401E-2</v>
      </c>
      <c r="J4976" s="1">
        <v>0</v>
      </c>
      <c r="K4976" t="s">
        <v>23238</v>
      </c>
      <c r="L4976" t="s">
        <v>33196</v>
      </c>
      <c r="M4976" t="s">
        <v>33197</v>
      </c>
    </row>
    <row r="4977" spans="1:13">
      <c r="A4977" s="1" t="s">
        <v>6994</v>
      </c>
      <c r="B4977">
        <v>1.3521029152864699E-8</v>
      </c>
      <c r="C4977" s="1">
        <v>1.7459888442282E-5</v>
      </c>
      <c r="D4977">
        <v>1.7857142857142901E-2</v>
      </c>
      <c r="E4977">
        <v>0.19753086419753099</v>
      </c>
      <c r="F4977">
        <v>0.23714285714285699</v>
      </c>
      <c r="G4977">
        <v>3.7037037037037E-2</v>
      </c>
      <c r="H4977">
        <v>5.8823529411764698E-2</v>
      </c>
      <c r="I4977">
        <v>0.38888888888888901</v>
      </c>
      <c r="J4977" s="1">
        <v>0</v>
      </c>
      <c r="K4977" t="s">
        <v>23237</v>
      </c>
      <c r="L4977" t="s">
        <v>33198</v>
      </c>
      <c r="M4977" t="s">
        <v>33199</v>
      </c>
    </row>
    <row r="4978" spans="1:13">
      <c r="A4978" s="1" t="s">
        <v>6995</v>
      </c>
      <c r="B4978">
        <v>8.7237956953229605E-6</v>
      </c>
      <c r="C4978" s="1">
        <v>4.82356051478128E-4</v>
      </c>
      <c r="D4978">
        <v>1</v>
      </c>
      <c r="E4978">
        <v>0.99397590361445798</v>
      </c>
      <c r="F4978">
        <v>0.93925233644859796</v>
      </c>
      <c r="G4978">
        <v>0.36363636363636398</v>
      </c>
      <c r="H4978">
        <v>0.20769230769230801</v>
      </c>
      <c r="I4978">
        <v>0.40384615384615402</v>
      </c>
      <c r="J4978" s="1">
        <v>0</v>
      </c>
      <c r="K4978" t="s">
        <v>23238</v>
      </c>
      <c r="L4978" t="s">
        <v>33200</v>
      </c>
      <c r="M4978" t="s">
        <v>33201</v>
      </c>
    </row>
    <row r="4979" spans="1:13">
      <c r="A4979" s="1" t="s">
        <v>6996</v>
      </c>
      <c r="B4979">
        <v>1.42874149369466E-6</v>
      </c>
      <c r="C4979" s="1">
        <v>4.2622549214819403E-8</v>
      </c>
      <c r="D4979">
        <v>6.8965517241379296E-2</v>
      </c>
      <c r="E4979">
        <v>1.6666666666666701E-2</v>
      </c>
      <c r="F4979">
        <v>0</v>
      </c>
      <c r="G4979">
        <v>4.8387096774193498E-2</v>
      </c>
      <c r="H4979">
        <v>0</v>
      </c>
      <c r="I4979">
        <v>1.1904761904761901E-2</v>
      </c>
      <c r="J4979" s="1" t="s">
        <v>23229</v>
      </c>
      <c r="K4979" t="s">
        <v>23238</v>
      </c>
      <c r="L4979" t="s">
        <v>33202</v>
      </c>
      <c r="M4979" t="s">
        <v>33203</v>
      </c>
    </row>
    <row r="4980" spans="1:13">
      <c r="A4980" s="1" t="s">
        <v>6997</v>
      </c>
      <c r="B4980">
        <v>6.1479866131917995E-7</v>
      </c>
      <c r="C4980" s="1">
        <v>1.9063616681767699E-7</v>
      </c>
      <c r="D4980">
        <v>0.967741935483871</v>
      </c>
      <c r="E4980">
        <v>1</v>
      </c>
      <c r="F4980">
        <v>0.99673202614379097</v>
      </c>
      <c r="G4980">
        <v>0.96666666666666701</v>
      </c>
      <c r="H4980">
        <v>1</v>
      </c>
      <c r="I4980">
        <v>1</v>
      </c>
      <c r="J4980" s="1">
        <v>1</v>
      </c>
      <c r="K4980" t="s">
        <v>23242</v>
      </c>
      <c r="L4980" t="s">
        <v>33204</v>
      </c>
      <c r="M4980" t="s">
        <v>33205</v>
      </c>
    </row>
    <row r="4981" spans="1:13">
      <c r="A4981" s="1" t="s">
        <v>6998</v>
      </c>
      <c r="B4981">
        <v>1.1738648458905299E-6</v>
      </c>
      <c r="C4981" s="1">
        <v>2.6907657780613899E-6</v>
      </c>
      <c r="D4981">
        <v>1</v>
      </c>
      <c r="E4981">
        <v>0.98958333333333304</v>
      </c>
      <c r="F4981">
        <v>0.994871794871795</v>
      </c>
      <c r="G4981">
        <v>0.82758620689655205</v>
      </c>
      <c r="H4981">
        <v>0.97807017543859698</v>
      </c>
      <c r="I4981">
        <v>0.98399999999999999</v>
      </c>
      <c r="J4981" s="1">
        <v>1</v>
      </c>
      <c r="K4981" t="s">
        <v>23238</v>
      </c>
      <c r="L4981" t="s">
        <v>33206</v>
      </c>
      <c r="M4981" t="s">
        <v>33207</v>
      </c>
    </row>
    <row r="4982" spans="1:13">
      <c r="A4982" s="1" t="s">
        <v>6999</v>
      </c>
      <c r="B4982">
        <v>9.6077001105207297E-7</v>
      </c>
      <c r="C4982" s="1">
        <v>5.8966753819910997E-8</v>
      </c>
      <c r="D4982">
        <v>0.95833333333333304</v>
      </c>
      <c r="E4982">
        <v>1</v>
      </c>
      <c r="F4982">
        <v>0.99698795180722899</v>
      </c>
      <c r="G4982">
        <v>1</v>
      </c>
      <c r="H4982">
        <v>1</v>
      </c>
      <c r="I4982">
        <v>1</v>
      </c>
      <c r="J4982" s="1">
        <v>1</v>
      </c>
      <c r="K4982" t="s">
        <v>23238</v>
      </c>
      <c r="L4982" t="s">
        <v>33208</v>
      </c>
      <c r="M4982" t="s">
        <v>33209</v>
      </c>
    </row>
    <row r="4983" spans="1:13">
      <c r="A4983" s="1" t="s">
        <v>7000</v>
      </c>
      <c r="B4983">
        <v>1.0572995320553401E-6</v>
      </c>
      <c r="C4983" s="1">
        <v>4.1453300741521301E-7</v>
      </c>
      <c r="D4983">
        <v>0.98333333333333295</v>
      </c>
      <c r="E4983">
        <v>0.93258426966292096</v>
      </c>
      <c r="F4983">
        <v>1</v>
      </c>
      <c r="G4983">
        <v>1</v>
      </c>
      <c r="H4983">
        <v>1</v>
      </c>
      <c r="I4983">
        <v>1</v>
      </c>
      <c r="J4983" s="1">
        <v>1</v>
      </c>
      <c r="K4983" t="s">
        <v>23237</v>
      </c>
      <c r="L4983" t="s">
        <v>33210</v>
      </c>
      <c r="M4983" t="s">
        <v>33211</v>
      </c>
    </row>
    <row r="4984" spans="1:13">
      <c r="A4984" s="1" t="s">
        <v>7001</v>
      </c>
      <c r="B4984">
        <v>2.1717495623861801E-10</v>
      </c>
      <c r="C4984" s="1">
        <v>1.02548895552034E-6</v>
      </c>
      <c r="D4984">
        <v>0</v>
      </c>
      <c r="E4984">
        <v>0</v>
      </c>
      <c r="F4984">
        <v>3.7037037037036999E-3</v>
      </c>
      <c r="G4984">
        <v>0.128571428571429</v>
      </c>
      <c r="H4984">
        <v>1.20481927710843E-2</v>
      </c>
      <c r="I4984">
        <v>2.1428571428571401E-2</v>
      </c>
      <c r="J4984" s="1">
        <v>0.66666666666666696</v>
      </c>
      <c r="K4984" t="s">
        <v>23240</v>
      </c>
      <c r="L4984" t="s">
        <v>33212</v>
      </c>
      <c r="M4984" t="s">
        <v>33213</v>
      </c>
    </row>
    <row r="4985" spans="1:13">
      <c r="A4985" s="1" t="s">
        <v>7002</v>
      </c>
      <c r="B4985">
        <v>6.3567336423923106E-8</v>
      </c>
      <c r="C4985" s="1">
        <v>1.92892675173563E-7</v>
      </c>
      <c r="D4985">
        <v>0</v>
      </c>
      <c r="E4985">
        <v>0</v>
      </c>
      <c r="F4985">
        <v>0</v>
      </c>
      <c r="G4985">
        <v>5.1724137931034503E-2</v>
      </c>
      <c r="H4985">
        <v>0</v>
      </c>
      <c r="I4985">
        <v>4.0404040404040401E-2</v>
      </c>
      <c r="J4985" s="1">
        <v>0</v>
      </c>
      <c r="K4985" t="s">
        <v>23239</v>
      </c>
      <c r="L4985" t="s">
        <v>33214</v>
      </c>
      <c r="M4985" t="s">
        <v>33215</v>
      </c>
    </row>
    <row r="4986" spans="1:13">
      <c r="A4986" s="1" t="s">
        <v>7003</v>
      </c>
      <c r="B4986">
        <v>1.12301834485087E-4</v>
      </c>
      <c r="C4986" s="1">
        <v>3.8231975223903098E-5</v>
      </c>
      <c r="D4986">
        <v>0.25</v>
      </c>
      <c r="E4986">
        <v>0.61413043478260898</v>
      </c>
      <c r="F4986">
        <v>9.3373493975903596E-2</v>
      </c>
      <c r="G4986">
        <v>2.4390243902439001E-2</v>
      </c>
      <c r="H4986">
        <v>0.12121212121212099</v>
      </c>
      <c r="I4986">
        <v>3.3333333333333298E-2</v>
      </c>
      <c r="J4986" s="1">
        <v>0</v>
      </c>
      <c r="K4986" t="s">
        <v>23239</v>
      </c>
      <c r="L4986" t="s">
        <v>33216</v>
      </c>
      <c r="M4986" t="s">
        <v>33217</v>
      </c>
    </row>
    <row r="4987" spans="1:13">
      <c r="A4987" s="1" t="s">
        <v>7004</v>
      </c>
      <c r="B4987">
        <v>2.0578922029766299E-6</v>
      </c>
      <c r="C4987" s="1">
        <v>1.7892481598195701E-6</v>
      </c>
      <c r="D4987">
        <v>0.8</v>
      </c>
      <c r="E4987">
        <v>0.848314606741573</v>
      </c>
      <c r="F4987">
        <v>0.98235294117647098</v>
      </c>
      <c r="G4987">
        <v>1</v>
      </c>
      <c r="H4987">
        <v>0.99411764705882399</v>
      </c>
      <c r="I4987">
        <v>1</v>
      </c>
      <c r="J4987" s="1" t="s">
        <v>23229</v>
      </c>
      <c r="K4987" t="s">
        <v>23242</v>
      </c>
      <c r="L4987" t="s">
        <v>33218</v>
      </c>
      <c r="M4987" t="s">
        <v>33219</v>
      </c>
    </row>
    <row r="4988" spans="1:13">
      <c r="A4988" s="1" t="s">
        <v>7005</v>
      </c>
      <c r="B4988">
        <v>9.9371585367005904E-8</v>
      </c>
      <c r="C4988" s="1">
        <v>1.7809005953825299E-6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1.72413793103448E-2</v>
      </c>
      <c r="J4988" s="1">
        <v>1</v>
      </c>
      <c r="K4988" t="s">
        <v>23241</v>
      </c>
      <c r="L4988" t="s">
        <v>33220</v>
      </c>
      <c r="M4988" t="s">
        <v>33221</v>
      </c>
    </row>
    <row r="4989" spans="1:13">
      <c r="A4989" s="1" t="s">
        <v>7006</v>
      </c>
      <c r="B4989">
        <v>1.54863996818351E-7</v>
      </c>
      <c r="C4989" s="1">
        <v>6.6172601134550905E-7</v>
      </c>
      <c r="D4989">
        <v>0</v>
      </c>
      <c r="E4989">
        <v>0</v>
      </c>
      <c r="F4989">
        <v>0</v>
      </c>
      <c r="G4989">
        <v>0</v>
      </c>
      <c r="H4989">
        <v>8.6206896551724102E-3</v>
      </c>
      <c r="I4989">
        <v>1.1904761904761901E-2</v>
      </c>
      <c r="J4989" s="1">
        <v>0.6875</v>
      </c>
      <c r="K4989" t="s">
        <v>23241</v>
      </c>
      <c r="L4989" t="s">
        <v>33222</v>
      </c>
      <c r="M4989" t="s">
        <v>33223</v>
      </c>
    </row>
    <row r="4990" spans="1:13">
      <c r="A4990" s="1" t="s">
        <v>7007</v>
      </c>
      <c r="B4990">
        <v>8.1433990913156994E-5</v>
      </c>
      <c r="C4990" s="1">
        <v>1.4200791272138E-5</v>
      </c>
      <c r="D4990">
        <v>0</v>
      </c>
      <c r="E4990">
        <v>0.24390243902438999</v>
      </c>
      <c r="F4990">
        <v>0</v>
      </c>
      <c r="G4990">
        <v>1.7543859649122799E-2</v>
      </c>
      <c r="H4990">
        <v>9.0090090090090107E-3</v>
      </c>
      <c r="I4990">
        <v>0</v>
      </c>
      <c r="J4990" s="1" t="s">
        <v>23229</v>
      </c>
      <c r="K4990" t="s">
        <v>23238</v>
      </c>
      <c r="L4990" t="s">
        <v>33224</v>
      </c>
      <c r="M4990" t="s">
        <v>33225</v>
      </c>
    </row>
    <row r="4991" spans="1:13">
      <c r="A4991" s="1" t="s">
        <v>7008</v>
      </c>
      <c r="B4991">
        <v>2.39618987377648E-7</v>
      </c>
      <c r="C4991" s="1">
        <v>1.4236277252213201E-6</v>
      </c>
      <c r="D4991">
        <v>1</v>
      </c>
      <c r="E4991">
        <v>1</v>
      </c>
      <c r="F4991">
        <v>0.99557522123893805</v>
      </c>
      <c r="G4991">
        <v>0.78409090909090895</v>
      </c>
      <c r="H4991">
        <v>0.99473684210526303</v>
      </c>
      <c r="I4991">
        <v>0.93965517241379304</v>
      </c>
      <c r="J4991" s="1">
        <v>1</v>
      </c>
      <c r="K4991" t="s">
        <v>23238</v>
      </c>
      <c r="L4991" t="s">
        <v>33226</v>
      </c>
      <c r="M4991" t="s">
        <v>33227</v>
      </c>
    </row>
    <row r="4992" spans="1:13">
      <c r="A4992" s="1" t="s">
        <v>7009</v>
      </c>
      <c r="B4992">
        <v>2.5412306458735598E-8</v>
      </c>
      <c r="C4992" s="1">
        <v>1.06380043309503E-8</v>
      </c>
      <c r="D4992">
        <v>1</v>
      </c>
      <c r="E4992">
        <v>0.98888888888888904</v>
      </c>
      <c r="F4992">
        <v>0.99726775956284197</v>
      </c>
      <c r="G4992">
        <v>1</v>
      </c>
      <c r="H4992">
        <v>1</v>
      </c>
      <c r="I4992">
        <v>1</v>
      </c>
      <c r="J4992" s="1">
        <v>0.18181818181818199</v>
      </c>
      <c r="K4992" t="s">
        <v>23238</v>
      </c>
      <c r="L4992" t="s">
        <v>33228</v>
      </c>
      <c r="M4992" t="s">
        <v>33229</v>
      </c>
    </row>
    <row r="4993" spans="1:13">
      <c r="A4993" s="1" t="s">
        <v>7010</v>
      </c>
      <c r="B4993">
        <v>7.07396013257469E-6</v>
      </c>
      <c r="C4993" s="1">
        <v>1.14385704460116E-7</v>
      </c>
      <c r="D4993">
        <v>5.3571428571428603E-2</v>
      </c>
      <c r="E4993">
        <v>3.5714285714285698E-2</v>
      </c>
      <c r="F4993">
        <v>0</v>
      </c>
      <c r="G4993">
        <v>0</v>
      </c>
      <c r="H4993">
        <v>0</v>
      </c>
      <c r="I4993">
        <v>0</v>
      </c>
      <c r="J4993" s="1">
        <v>0</v>
      </c>
      <c r="K4993" t="s">
        <v>23241</v>
      </c>
      <c r="L4993" t="s">
        <v>33230</v>
      </c>
      <c r="M4993" t="s">
        <v>33231</v>
      </c>
    </row>
    <row r="4994" spans="1:13">
      <c r="A4994" s="1" t="s">
        <v>7011</v>
      </c>
      <c r="B4994">
        <v>1.4775535794345801E-4</v>
      </c>
      <c r="C4994" s="1">
        <v>1.89145968892718E-4</v>
      </c>
      <c r="D4994">
        <v>5.7692307692307702E-2</v>
      </c>
      <c r="E4994">
        <v>0</v>
      </c>
      <c r="F4994">
        <v>0.18918918918918901</v>
      </c>
      <c r="G4994">
        <v>0.119565217391304</v>
      </c>
      <c r="H4994">
        <v>6.1320754716981098E-2</v>
      </c>
      <c r="I4994">
        <v>4.4554455445544601E-2</v>
      </c>
      <c r="J4994" s="1">
        <v>0</v>
      </c>
      <c r="K4994" t="s">
        <v>23241</v>
      </c>
      <c r="L4994" t="s">
        <v>33232</v>
      </c>
      <c r="M4994" t="s">
        <v>33233</v>
      </c>
    </row>
    <row r="4995" spans="1:13">
      <c r="A4995" s="1" t="s">
        <v>7012</v>
      </c>
      <c r="B4995">
        <v>2.7663824281826899E-5</v>
      </c>
      <c r="C4995" s="1">
        <v>3.5844586844839E-6</v>
      </c>
      <c r="D4995">
        <v>0.2</v>
      </c>
      <c r="E4995">
        <v>0.05</v>
      </c>
      <c r="F4995">
        <v>3.2258064516128997E-2</v>
      </c>
      <c r="G4995">
        <v>7.4074074074074098E-2</v>
      </c>
      <c r="H4995">
        <v>9.0277777777777804E-2</v>
      </c>
      <c r="I4995">
        <v>9.5238095238095205E-2</v>
      </c>
      <c r="J4995" s="1">
        <v>0</v>
      </c>
      <c r="K4995" t="s">
        <v>23242</v>
      </c>
      <c r="L4995" t="s">
        <v>33234</v>
      </c>
      <c r="M4995" t="s">
        <v>33235</v>
      </c>
    </row>
    <row r="4996" spans="1:13">
      <c r="A4996" s="1" t="s">
        <v>7013</v>
      </c>
      <c r="B4996">
        <v>1.9522195429994799E-5</v>
      </c>
      <c r="C4996" s="1">
        <v>1.12970761894153E-4</v>
      </c>
      <c r="D4996">
        <v>0.546875</v>
      </c>
      <c r="E4996">
        <v>0.69780219780219799</v>
      </c>
      <c r="F4996">
        <v>0.80423280423280397</v>
      </c>
      <c r="G4996">
        <v>0.54545454545454497</v>
      </c>
      <c r="H4996">
        <v>0.875</v>
      </c>
      <c r="I4996">
        <v>0.47826086956521702</v>
      </c>
      <c r="J4996" s="1">
        <v>0.1</v>
      </c>
      <c r="K4996" t="s">
        <v>23238</v>
      </c>
      <c r="L4996" t="s">
        <v>33236</v>
      </c>
      <c r="M4996" t="s">
        <v>33237</v>
      </c>
    </row>
    <row r="4997" spans="1:13">
      <c r="A4997" s="1" t="s">
        <v>7014</v>
      </c>
      <c r="B4997">
        <v>1.21306123687069E-4</v>
      </c>
      <c r="C4997" s="1">
        <v>8.4200266228889595E-6</v>
      </c>
      <c r="D4997">
        <v>1.7857142857142901E-2</v>
      </c>
      <c r="E4997">
        <v>0.33132530120481901</v>
      </c>
      <c r="F4997">
        <v>2.57731958762887E-2</v>
      </c>
      <c r="G4997">
        <v>5.8823529411764698E-2</v>
      </c>
      <c r="H4997">
        <v>7.7464788732394402E-2</v>
      </c>
      <c r="I4997">
        <v>6.7307692307692304E-2</v>
      </c>
      <c r="J4997" s="1">
        <v>0.45</v>
      </c>
      <c r="K4997" t="s">
        <v>23241</v>
      </c>
      <c r="L4997" t="s">
        <v>33238</v>
      </c>
      <c r="M4997" t="s">
        <v>33239</v>
      </c>
    </row>
    <row r="4998" spans="1:13">
      <c r="A4998" s="1" t="s">
        <v>7015</v>
      </c>
      <c r="B4998">
        <v>2.6840156697128299E-6</v>
      </c>
      <c r="C4998" s="1">
        <v>4.0706910560742701E-7</v>
      </c>
      <c r="D4998">
        <v>1</v>
      </c>
      <c r="E4998">
        <v>0.98611111111111105</v>
      </c>
      <c r="F4998">
        <v>0.99618320610686995</v>
      </c>
      <c r="G4998">
        <v>1</v>
      </c>
      <c r="H4998">
        <v>0.981012658227848</v>
      </c>
      <c r="I4998">
        <v>0.98701298701298701</v>
      </c>
      <c r="J4998" s="1" t="s">
        <v>23229</v>
      </c>
      <c r="K4998" t="s">
        <v>23237</v>
      </c>
      <c r="L4998" t="s">
        <v>33240</v>
      </c>
      <c r="M4998" t="s">
        <v>33241</v>
      </c>
    </row>
    <row r="4999" spans="1:13">
      <c r="A4999" s="1" t="s">
        <v>7016</v>
      </c>
      <c r="B4999">
        <v>2.74180399317678E-5</v>
      </c>
      <c r="C4999" s="1">
        <v>3.51413282178866E-5</v>
      </c>
      <c r="D4999">
        <v>3.4482758620689703E-2</v>
      </c>
      <c r="E4999">
        <v>0.396341463414634</v>
      </c>
      <c r="F4999">
        <v>2.0833333333333301E-2</v>
      </c>
      <c r="G4999">
        <v>0</v>
      </c>
      <c r="H4999">
        <v>0</v>
      </c>
      <c r="I4999">
        <v>0.02</v>
      </c>
      <c r="J4999" s="1" t="s">
        <v>23229</v>
      </c>
      <c r="K4999" t="s">
        <v>23241</v>
      </c>
      <c r="L4999" t="s">
        <v>33242</v>
      </c>
      <c r="M4999" t="s">
        <v>33243</v>
      </c>
    </row>
    <row r="5000" spans="1:13">
      <c r="A5000" s="1" t="s">
        <v>7017</v>
      </c>
      <c r="B5000">
        <v>8.3864883302503903E-5</v>
      </c>
      <c r="C5000" s="1">
        <v>4.5095091311347699E-5</v>
      </c>
      <c r="D5000">
        <v>0.53333333333333299</v>
      </c>
      <c r="E5000">
        <v>0.483333333333333</v>
      </c>
      <c r="F5000">
        <v>0.473282442748092</v>
      </c>
      <c r="G5000">
        <v>0.31707317073170699</v>
      </c>
      <c r="H5000">
        <v>0.34659090909090901</v>
      </c>
      <c r="I5000">
        <v>0.647887323943662</v>
      </c>
      <c r="J5000" s="1">
        <v>0</v>
      </c>
      <c r="K5000" t="s">
        <v>23238</v>
      </c>
      <c r="L5000" t="s">
        <v>33244</v>
      </c>
      <c r="M5000" t="s">
        <v>33245</v>
      </c>
    </row>
    <row r="5001" spans="1:13">
      <c r="A5001" s="1" t="s">
        <v>7018</v>
      </c>
      <c r="B5001">
        <v>1.8181910319803602E-5</v>
      </c>
      <c r="C5001" s="1">
        <v>8.1770140863798692E-6</v>
      </c>
      <c r="D5001">
        <v>0.92857142857142905</v>
      </c>
      <c r="E5001">
        <v>0.97126436781609204</v>
      </c>
      <c r="F5001">
        <v>0.995867768595041</v>
      </c>
      <c r="G5001">
        <v>0.65116279069767402</v>
      </c>
      <c r="H5001">
        <v>0.98333333333333295</v>
      </c>
      <c r="I5001">
        <v>0.82352941176470595</v>
      </c>
      <c r="J5001" s="1">
        <v>1</v>
      </c>
      <c r="K5001" t="s">
        <v>23240</v>
      </c>
      <c r="L5001" t="s">
        <v>33246</v>
      </c>
      <c r="M5001" t="s">
        <v>33247</v>
      </c>
    </row>
    <row r="5002" spans="1:13">
      <c r="A5002" s="1" t="s">
        <v>7019</v>
      </c>
      <c r="B5002">
        <v>1.1072417906941899E-5</v>
      </c>
      <c r="C5002" s="1">
        <v>1.0380013717970801E-5</v>
      </c>
      <c r="D5002">
        <v>0.27272727272727298</v>
      </c>
      <c r="E5002">
        <v>0.86956521739130399</v>
      </c>
      <c r="F5002">
        <v>0.20833333333333301</v>
      </c>
      <c r="G5002">
        <v>0.26086956521739102</v>
      </c>
      <c r="H5002">
        <v>0.20982142857142899</v>
      </c>
      <c r="I5002">
        <v>0.186746987951807</v>
      </c>
      <c r="J5002" s="1">
        <v>0.66666666666666696</v>
      </c>
      <c r="K5002" t="s">
        <v>23238</v>
      </c>
      <c r="L5002" t="s">
        <v>33248</v>
      </c>
      <c r="M5002" t="s">
        <v>33249</v>
      </c>
    </row>
    <row r="5003" spans="1:13">
      <c r="A5003" s="1" t="s">
        <v>7020</v>
      </c>
      <c r="B5003">
        <v>1.3384178434563501E-5</v>
      </c>
      <c r="C5003" s="1">
        <v>1.0591965175459499E-5</v>
      </c>
      <c r="D5003">
        <v>0.984375</v>
      </c>
      <c r="E5003">
        <v>0.984375</v>
      </c>
      <c r="F5003">
        <v>0.85128205128205103</v>
      </c>
      <c r="G5003">
        <v>0.98245614035087703</v>
      </c>
      <c r="H5003">
        <v>0.929824561403509</v>
      </c>
      <c r="I5003">
        <v>0.842741935483871</v>
      </c>
      <c r="J5003" s="1">
        <v>1</v>
      </c>
      <c r="K5003" t="s">
        <v>23237</v>
      </c>
      <c r="L5003" t="s">
        <v>33250</v>
      </c>
      <c r="M5003" t="s">
        <v>33251</v>
      </c>
    </row>
    <row r="5004" spans="1:13">
      <c r="A5004" s="1" t="s">
        <v>7021</v>
      </c>
      <c r="B5004">
        <v>1.1580467288855E-6</v>
      </c>
      <c r="C5004" s="1">
        <v>3.4007448474427202E-8</v>
      </c>
      <c r="D5004">
        <v>0.98214285714285698</v>
      </c>
      <c r="E5004">
        <v>0.98701298701298701</v>
      </c>
      <c r="F5004">
        <v>0.98837209302325602</v>
      </c>
      <c r="G5004">
        <v>1</v>
      </c>
      <c r="H5004">
        <v>0.97872340425531901</v>
      </c>
      <c r="I5004">
        <v>0.99295774647887303</v>
      </c>
      <c r="J5004" s="1">
        <v>0</v>
      </c>
      <c r="K5004" t="s">
        <v>23240</v>
      </c>
      <c r="L5004" t="s">
        <v>33252</v>
      </c>
      <c r="M5004" t="s">
        <v>33253</v>
      </c>
    </row>
    <row r="5005" spans="1:13">
      <c r="A5005" s="1" t="s">
        <v>7022</v>
      </c>
      <c r="B5005">
        <v>7.2763949174883602E-7</v>
      </c>
      <c r="C5005" s="1">
        <v>4.35749814980317E-7</v>
      </c>
      <c r="D5005">
        <v>0.96875</v>
      </c>
      <c r="E5005">
        <v>1</v>
      </c>
      <c r="F5005">
        <v>0.99206349206349198</v>
      </c>
      <c r="G5005">
        <v>0.78205128205128205</v>
      </c>
      <c r="H5005">
        <v>0.99479166666666696</v>
      </c>
      <c r="I5005">
        <v>0.96</v>
      </c>
      <c r="J5005" s="1">
        <v>1</v>
      </c>
      <c r="K5005" t="s">
        <v>23238</v>
      </c>
      <c r="L5005" t="s">
        <v>33254</v>
      </c>
      <c r="M5005" t="s">
        <v>33255</v>
      </c>
    </row>
    <row r="5006" spans="1:13">
      <c r="A5006" s="1" t="s">
        <v>7023</v>
      </c>
      <c r="B5006">
        <v>1.51828973811454E-5</v>
      </c>
      <c r="C5006" s="1">
        <v>2.3652658322322901E-5</v>
      </c>
      <c r="D5006">
        <v>0</v>
      </c>
      <c r="E5006">
        <v>0</v>
      </c>
      <c r="F5006">
        <v>0.16666666666666699</v>
      </c>
      <c r="G5006">
        <v>0</v>
      </c>
      <c r="H5006">
        <v>1.72413793103448E-2</v>
      </c>
      <c r="I5006">
        <v>0</v>
      </c>
      <c r="J5006" s="1">
        <v>0</v>
      </c>
      <c r="K5006" t="s">
        <v>23241</v>
      </c>
      <c r="L5006" t="s">
        <v>33256</v>
      </c>
      <c r="M5006" t="s">
        <v>33257</v>
      </c>
    </row>
    <row r="5007" spans="1:13">
      <c r="A5007" s="1" t="s">
        <v>7024</v>
      </c>
      <c r="B5007">
        <v>1.8978565375829599E-5</v>
      </c>
      <c r="C5007" s="1">
        <v>8.1940503423630099E-5</v>
      </c>
      <c r="D5007">
        <v>1</v>
      </c>
      <c r="E5007">
        <v>0.99444444444444402</v>
      </c>
      <c r="F5007">
        <v>0.88659793814432997</v>
      </c>
      <c r="G5007">
        <v>1</v>
      </c>
      <c r="H5007">
        <v>1</v>
      </c>
      <c r="I5007">
        <v>0.98770491803278704</v>
      </c>
      <c r="J5007" s="1">
        <v>1</v>
      </c>
      <c r="K5007" t="s">
        <v>23238</v>
      </c>
      <c r="L5007" t="s">
        <v>33258</v>
      </c>
      <c r="M5007" t="s">
        <v>33259</v>
      </c>
    </row>
    <row r="5008" spans="1:13">
      <c r="A5008" s="1" t="s">
        <v>7025</v>
      </c>
      <c r="B5008">
        <v>1.81459079175253E-5</v>
      </c>
      <c r="C5008" s="1">
        <v>2.00176456832736E-5</v>
      </c>
      <c r="D5008">
        <v>0.6875</v>
      </c>
      <c r="E5008">
        <v>0.66483516483516503</v>
      </c>
      <c r="F5008">
        <v>0.91351351351351395</v>
      </c>
      <c r="G5008">
        <v>1</v>
      </c>
      <c r="H5008">
        <v>0.984375</v>
      </c>
      <c r="I5008">
        <v>1</v>
      </c>
      <c r="J5008" s="1">
        <v>1</v>
      </c>
      <c r="K5008" t="s">
        <v>23238</v>
      </c>
      <c r="L5008" t="s">
        <v>33260</v>
      </c>
      <c r="M5008" t="s">
        <v>33261</v>
      </c>
    </row>
    <row r="5009" spans="1:13">
      <c r="A5009" s="1" t="s">
        <v>7026</v>
      </c>
      <c r="B5009">
        <v>1.8067602973102399E-5</v>
      </c>
      <c r="C5009" s="1">
        <v>4.6932950081244898E-7</v>
      </c>
      <c r="D5009">
        <v>0.96875</v>
      </c>
      <c r="E5009">
        <v>0.86170212765957399</v>
      </c>
      <c r="F5009">
        <v>0.99484536082474195</v>
      </c>
      <c r="G5009">
        <v>1</v>
      </c>
      <c r="H5009">
        <v>1</v>
      </c>
      <c r="I5009">
        <v>0.99528301886792403</v>
      </c>
      <c r="J5009" s="1">
        <v>1</v>
      </c>
      <c r="K5009" t="s">
        <v>23241</v>
      </c>
      <c r="L5009" t="s">
        <v>33262</v>
      </c>
      <c r="M5009" t="s">
        <v>33263</v>
      </c>
    </row>
    <row r="5010" spans="1:13">
      <c r="A5010" s="1" t="s">
        <v>7027</v>
      </c>
      <c r="B5010">
        <v>7.9392222895001301E-10</v>
      </c>
      <c r="C5010" s="1">
        <v>1.7455339482284901E-7</v>
      </c>
      <c r="D5010">
        <v>0</v>
      </c>
      <c r="E5010">
        <v>0.101851851851852</v>
      </c>
      <c r="F5010">
        <v>0</v>
      </c>
      <c r="G5010">
        <v>0</v>
      </c>
      <c r="H5010">
        <v>0</v>
      </c>
      <c r="I5010">
        <v>0</v>
      </c>
      <c r="J5010" s="1">
        <v>0</v>
      </c>
      <c r="K5010" t="s">
        <v>23241</v>
      </c>
      <c r="L5010" t="s">
        <v>33264</v>
      </c>
      <c r="M5010" t="s">
        <v>33265</v>
      </c>
    </row>
    <row r="5011" spans="1:13">
      <c r="A5011" s="1" t="s">
        <v>7028</v>
      </c>
      <c r="B5011">
        <v>1.6913257132298501E-5</v>
      </c>
      <c r="C5011" s="1">
        <v>1.16893789283717E-4</v>
      </c>
      <c r="D5011">
        <v>0</v>
      </c>
      <c r="E5011">
        <v>5.4347826086956503E-3</v>
      </c>
      <c r="F5011">
        <v>0.22192513368983999</v>
      </c>
      <c r="G5011">
        <v>0</v>
      </c>
      <c r="H5011">
        <v>0</v>
      </c>
      <c r="I5011">
        <v>0</v>
      </c>
      <c r="J5011" s="1" t="s">
        <v>23229</v>
      </c>
      <c r="K5011" t="s">
        <v>23242</v>
      </c>
      <c r="L5011" t="s">
        <v>33266</v>
      </c>
      <c r="M5011" t="s">
        <v>33267</v>
      </c>
    </row>
    <row r="5012" spans="1:13">
      <c r="A5012" s="1" t="s">
        <v>7029</v>
      </c>
      <c r="B5012">
        <v>1.1089418311981201E-7</v>
      </c>
      <c r="C5012" s="1">
        <v>1.2564920791990499E-6</v>
      </c>
      <c r="D5012">
        <v>0</v>
      </c>
      <c r="E5012">
        <v>0</v>
      </c>
      <c r="F5012">
        <v>8.6734693877551006E-2</v>
      </c>
      <c r="G5012">
        <v>0</v>
      </c>
      <c r="H5012">
        <v>0.16</v>
      </c>
      <c r="I5012">
        <v>0</v>
      </c>
      <c r="J5012" s="1" t="s">
        <v>23229</v>
      </c>
      <c r="K5012" t="s">
        <v>23238</v>
      </c>
      <c r="L5012" t="s">
        <v>33268</v>
      </c>
      <c r="M5012" t="s">
        <v>33269</v>
      </c>
    </row>
    <row r="5013" spans="1:13">
      <c r="A5013" s="1" t="s">
        <v>7030</v>
      </c>
      <c r="B5013">
        <v>3.3315480476144197E-8</v>
      </c>
      <c r="C5013" s="1">
        <v>5.5764002930503498E-10</v>
      </c>
      <c r="D5013">
        <v>0</v>
      </c>
      <c r="E5013">
        <v>0</v>
      </c>
      <c r="F5013">
        <v>5.9523809523809503E-3</v>
      </c>
      <c r="G5013">
        <v>0</v>
      </c>
      <c r="H5013">
        <v>2.2222222222222199E-2</v>
      </c>
      <c r="I5013">
        <v>0</v>
      </c>
      <c r="J5013" s="1">
        <v>1</v>
      </c>
      <c r="K5013" t="s">
        <v>23241</v>
      </c>
      <c r="L5013" t="s">
        <v>33270</v>
      </c>
      <c r="M5013" t="s">
        <v>33271</v>
      </c>
    </row>
    <row r="5014" spans="1:13">
      <c r="A5014" s="1" t="s">
        <v>7031</v>
      </c>
      <c r="B5014">
        <v>3.4289718010024703E-5</v>
      </c>
      <c r="C5014" s="1">
        <v>6.4577276697247404E-6</v>
      </c>
      <c r="D5014">
        <v>0.19565217391304299</v>
      </c>
      <c r="E5014">
        <v>9.5890410958904104E-2</v>
      </c>
      <c r="F5014">
        <v>8.7719298245614002E-2</v>
      </c>
      <c r="G5014">
        <v>0.35</v>
      </c>
      <c r="H5014">
        <v>4.49438202247191E-2</v>
      </c>
      <c r="I5014">
        <v>0.38349514563106801</v>
      </c>
      <c r="J5014" s="1">
        <v>1</v>
      </c>
      <c r="K5014" t="s">
        <v>23238</v>
      </c>
      <c r="L5014" t="s">
        <v>33272</v>
      </c>
      <c r="M5014" t="s">
        <v>33273</v>
      </c>
    </row>
    <row r="5015" spans="1:13">
      <c r="A5015" s="1" t="s">
        <v>7032</v>
      </c>
      <c r="B5015">
        <v>2.1587029022179E-5</v>
      </c>
      <c r="C5015" s="1">
        <v>2.40729794529797E-6</v>
      </c>
      <c r="D5015">
        <v>1.6666666666666701E-2</v>
      </c>
      <c r="E5015">
        <v>3.7974683544303799E-2</v>
      </c>
      <c r="F5015">
        <v>0.20552147239263799</v>
      </c>
      <c r="G5015">
        <v>0.71428571428571397</v>
      </c>
      <c r="H5015">
        <v>0.594936708860759</v>
      </c>
      <c r="I5015">
        <v>0.233333333333333</v>
      </c>
      <c r="J5015" s="1">
        <v>0</v>
      </c>
      <c r="K5015" t="s">
        <v>23237</v>
      </c>
      <c r="L5015" t="s">
        <v>33274</v>
      </c>
      <c r="M5015" t="s">
        <v>33275</v>
      </c>
    </row>
    <row r="5016" spans="1:13">
      <c r="A5016" s="1" t="s">
        <v>7033</v>
      </c>
      <c r="B5016">
        <v>2.08408022079984E-6</v>
      </c>
      <c r="C5016" s="1">
        <v>5.6314854238668002E-8</v>
      </c>
      <c r="D5016">
        <v>1</v>
      </c>
      <c r="E5016">
        <v>1</v>
      </c>
      <c r="F5016">
        <v>1</v>
      </c>
      <c r="G5016">
        <v>0.80555555555555602</v>
      </c>
      <c r="H5016">
        <v>0.99456521739130399</v>
      </c>
      <c r="I5016">
        <v>0.94736842105263197</v>
      </c>
      <c r="J5016" s="1">
        <v>1</v>
      </c>
      <c r="K5016" t="s">
        <v>23238</v>
      </c>
      <c r="L5016" t="s">
        <v>33276</v>
      </c>
      <c r="M5016" t="s">
        <v>33277</v>
      </c>
    </row>
    <row r="5017" spans="1:13">
      <c r="A5017" s="1" t="s">
        <v>7034</v>
      </c>
      <c r="B5017">
        <v>8.28591685480162E-12</v>
      </c>
      <c r="C5017" s="1">
        <v>2.0520087754539201E-7</v>
      </c>
      <c r="D5017">
        <v>1</v>
      </c>
      <c r="E5017">
        <v>0.99456521739130399</v>
      </c>
      <c r="F5017">
        <v>0.99462365591397806</v>
      </c>
      <c r="G5017">
        <v>1</v>
      </c>
      <c r="H5017">
        <v>1</v>
      </c>
      <c r="I5017">
        <v>1</v>
      </c>
      <c r="J5017" s="1">
        <v>1</v>
      </c>
      <c r="K5017" t="s">
        <v>23240</v>
      </c>
      <c r="L5017" t="s">
        <v>33278</v>
      </c>
      <c r="M5017" t="s">
        <v>33279</v>
      </c>
    </row>
    <row r="5018" spans="1:13">
      <c r="A5018" s="1" t="s">
        <v>7035</v>
      </c>
      <c r="B5018">
        <v>4.9030309980922099E-5</v>
      </c>
      <c r="C5018" s="1">
        <v>5.0682894718435697E-7</v>
      </c>
      <c r="D5018">
        <v>6.25E-2</v>
      </c>
      <c r="E5018">
        <v>0</v>
      </c>
      <c r="F5018">
        <v>0.29792746113989599</v>
      </c>
      <c r="G5018">
        <v>0.63888888888888895</v>
      </c>
      <c r="H5018">
        <v>0.45982142857142899</v>
      </c>
      <c r="I5018">
        <v>0.38983050847457601</v>
      </c>
      <c r="J5018" s="1">
        <v>9.0909090909090898E-2</v>
      </c>
      <c r="K5018" t="s">
        <v>23238</v>
      </c>
      <c r="L5018" t="s">
        <v>33280</v>
      </c>
      <c r="M5018" t="s">
        <v>33281</v>
      </c>
    </row>
    <row r="5019" spans="1:13">
      <c r="A5019" s="1" t="s">
        <v>7036</v>
      </c>
      <c r="B5019">
        <v>9.3931080492624002E-7</v>
      </c>
      <c r="C5019" s="1">
        <v>3.4566227480793797E-8</v>
      </c>
      <c r="D5019">
        <v>1</v>
      </c>
      <c r="E5019">
        <v>1</v>
      </c>
      <c r="F5019">
        <v>0.965189873417722</v>
      </c>
      <c r="G5019">
        <v>0.93333333333333302</v>
      </c>
      <c r="H5019">
        <v>0.97590361445783103</v>
      </c>
      <c r="I5019">
        <v>1</v>
      </c>
      <c r="J5019" s="1">
        <v>1</v>
      </c>
      <c r="K5019" t="s">
        <v>23242</v>
      </c>
      <c r="L5019" t="s">
        <v>33282</v>
      </c>
      <c r="M5019" t="s">
        <v>33283</v>
      </c>
    </row>
    <row r="5020" spans="1:13">
      <c r="A5020" s="1" t="s">
        <v>7037</v>
      </c>
      <c r="B5020">
        <v>2.0008251022635599E-5</v>
      </c>
      <c r="C5020" s="1">
        <v>1.4714575003072E-6</v>
      </c>
      <c r="D5020">
        <v>0.25862068965517199</v>
      </c>
      <c r="E5020">
        <v>0.20121951219512199</v>
      </c>
      <c r="F5020">
        <v>6.9105691056910598E-2</v>
      </c>
      <c r="G5020">
        <v>2.7027027027027001E-2</v>
      </c>
      <c r="H5020">
        <v>0.122222222222222</v>
      </c>
      <c r="I5020">
        <v>3.2786885245901599E-2</v>
      </c>
      <c r="J5020" s="1">
        <v>0</v>
      </c>
      <c r="K5020" t="s">
        <v>23241</v>
      </c>
      <c r="L5020" t="s">
        <v>33284</v>
      </c>
      <c r="M5020" t="s">
        <v>33285</v>
      </c>
    </row>
    <row r="5021" spans="1:13">
      <c r="A5021" s="1" t="s">
        <v>7038</v>
      </c>
      <c r="B5021">
        <v>3.1671170425645901E-5</v>
      </c>
      <c r="C5021" s="1">
        <v>1.5187594484488099E-5</v>
      </c>
      <c r="D5021">
        <v>0.31481481481481499</v>
      </c>
      <c r="E5021">
        <v>0.12121212121212099</v>
      </c>
      <c r="F5021">
        <v>0.46610169491525399</v>
      </c>
      <c r="G5021">
        <v>0.18181818181818199</v>
      </c>
      <c r="H5021">
        <v>0.72727272727272696</v>
      </c>
      <c r="I5021">
        <v>0.35897435897435898</v>
      </c>
      <c r="J5021" s="1">
        <v>1</v>
      </c>
      <c r="K5021" t="s">
        <v>23238</v>
      </c>
      <c r="L5021" t="s">
        <v>33286</v>
      </c>
      <c r="M5021" t="s">
        <v>33287</v>
      </c>
    </row>
    <row r="5022" spans="1:13">
      <c r="A5022" s="1" t="s">
        <v>7039</v>
      </c>
      <c r="B5022">
        <v>6.4424422086281403E-6</v>
      </c>
      <c r="C5022" s="1">
        <v>2.7179796254701098E-6</v>
      </c>
      <c r="D5022">
        <v>0</v>
      </c>
      <c r="E5022">
        <v>7.6923076923076901E-3</v>
      </c>
      <c r="F5022">
        <v>0.17732558139534901</v>
      </c>
      <c r="G5022">
        <v>0.16666666666666699</v>
      </c>
      <c r="H5022">
        <v>0.25238095238095198</v>
      </c>
      <c r="I5022">
        <v>0.102564102564103</v>
      </c>
      <c r="J5022" s="1" t="s">
        <v>23229</v>
      </c>
      <c r="K5022" t="s">
        <v>23241</v>
      </c>
      <c r="L5022" t="s">
        <v>33288</v>
      </c>
      <c r="M5022" t="s">
        <v>33289</v>
      </c>
    </row>
    <row r="5023" spans="1:13">
      <c r="A5023" s="1" t="s">
        <v>7040</v>
      </c>
      <c r="B5023">
        <v>3.0960409815867899E-4</v>
      </c>
      <c r="C5023" s="1">
        <v>6.5001963730024301E-4</v>
      </c>
      <c r="D5023">
        <v>0.26315789473684198</v>
      </c>
      <c r="E5023">
        <v>0.94545454545454499</v>
      </c>
      <c r="F5023">
        <v>4.8913043478260899E-2</v>
      </c>
      <c r="G5023">
        <v>0.94642857142857095</v>
      </c>
      <c r="H5023">
        <v>0.10101010101010099</v>
      </c>
      <c r="I5023">
        <v>0.66386554621848703</v>
      </c>
      <c r="J5023" s="1">
        <v>0</v>
      </c>
      <c r="K5023" t="s">
        <v>23241</v>
      </c>
      <c r="L5023" t="s">
        <v>33290</v>
      </c>
      <c r="M5023" t="s">
        <v>33291</v>
      </c>
    </row>
    <row r="5024" spans="1:13">
      <c r="A5024" s="1" t="s">
        <v>7041</v>
      </c>
      <c r="B5024">
        <v>2.0437206930829301E-5</v>
      </c>
      <c r="C5024" s="1">
        <v>1.01276220813836E-4</v>
      </c>
      <c r="D5024">
        <v>0.72580645161290303</v>
      </c>
      <c r="E5024">
        <v>0.92465753424657504</v>
      </c>
      <c r="F5024">
        <v>0.85428571428571398</v>
      </c>
      <c r="G5024">
        <v>1</v>
      </c>
      <c r="H5024">
        <v>1</v>
      </c>
      <c r="I5024">
        <v>1</v>
      </c>
      <c r="J5024" s="1" t="s">
        <v>23229</v>
      </c>
      <c r="K5024" t="s">
        <v>23240</v>
      </c>
      <c r="L5024" t="s">
        <v>33292</v>
      </c>
      <c r="M5024" t="s">
        <v>33293</v>
      </c>
    </row>
    <row r="5025" spans="1:13">
      <c r="A5025" s="1" t="s">
        <v>7042</v>
      </c>
      <c r="B5025">
        <v>2.41265149045119E-5</v>
      </c>
      <c r="C5025" s="1">
        <v>3.3016393407090999E-5</v>
      </c>
      <c r="D5025">
        <v>0</v>
      </c>
      <c r="E5025">
        <v>5.6818181818181802E-3</v>
      </c>
      <c r="F5025">
        <v>6.3025210084033598E-2</v>
      </c>
      <c r="G5025">
        <v>0.71621621621621601</v>
      </c>
      <c r="H5025">
        <v>0.112359550561798</v>
      </c>
      <c r="I5025">
        <v>0.40350877192982498</v>
      </c>
      <c r="J5025" s="1">
        <v>0</v>
      </c>
      <c r="K5025" t="s">
        <v>23238</v>
      </c>
      <c r="L5025" t="s">
        <v>33294</v>
      </c>
      <c r="M5025" t="s">
        <v>33295</v>
      </c>
    </row>
    <row r="5026" spans="1:13">
      <c r="A5026" s="1" t="s">
        <v>7043</v>
      </c>
      <c r="B5026">
        <v>1.3372368086615001E-4</v>
      </c>
      <c r="C5026" s="1">
        <v>8.8874522999831305E-7</v>
      </c>
      <c r="D5026">
        <v>0</v>
      </c>
      <c r="E5026">
        <v>0.20121951219512199</v>
      </c>
      <c r="F5026">
        <v>0</v>
      </c>
      <c r="G5026">
        <v>0</v>
      </c>
      <c r="H5026">
        <v>0</v>
      </c>
      <c r="I5026">
        <v>0</v>
      </c>
      <c r="J5026" s="1">
        <v>0</v>
      </c>
      <c r="K5026" t="s">
        <v>23242</v>
      </c>
      <c r="L5026" t="s">
        <v>33296</v>
      </c>
      <c r="M5026" t="s">
        <v>33297</v>
      </c>
    </row>
    <row r="5027" spans="1:13">
      <c r="A5027" s="1" t="s">
        <v>7044</v>
      </c>
      <c r="B5027">
        <v>4.9803081961713598E-5</v>
      </c>
      <c r="C5027" s="1">
        <v>1.0011459955548601E-6</v>
      </c>
      <c r="D5027">
        <v>0.38461538461538503</v>
      </c>
      <c r="E5027">
        <v>0.32</v>
      </c>
      <c r="F5027">
        <v>0.57446808510638303</v>
      </c>
      <c r="G5027">
        <v>0.60344827586206895</v>
      </c>
      <c r="H5027">
        <v>0.62987012987013002</v>
      </c>
      <c r="I5027">
        <v>0.47142857142857097</v>
      </c>
      <c r="J5027" s="1">
        <v>1</v>
      </c>
      <c r="K5027" t="s">
        <v>23242</v>
      </c>
      <c r="L5027" t="s">
        <v>33298</v>
      </c>
      <c r="M5027" t="s">
        <v>33299</v>
      </c>
    </row>
    <row r="5028" spans="1:13">
      <c r="A5028" s="1" t="s">
        <v>7045</v>
      </c>
      <c r="B5028">
        <v>0</v>
      </c>
      <c r="C5028" s="1">
        <v>0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 s="1">
        <v>1</v>
      </c>
      <c r="K5028" t="s">
        <v>23238</v>
      </c>
      <c r="L5028" t="s">
        <v>33300</v>
      </c>
      <c r="M5028" t="s">
        <v>33301</v>
      </c>
    </row>
    <row r="5029" spans="1:13">
      <c r="A5029" s="1" t="s">
        <v>7046</v>
      </c>
      <c r="B5029">
        <v>4.2481863413657399E-9</v>
      </c>
      <c r="C5029" s="1">
        <v>4.4012150208692903E-8</v>
      </c>
      <c r="D5029">
        <v>1</v>
      </c>
      <c r="E5029">
        <v>1</v>
      </c>
      <c r="F5029">
        <v>0.99166666666666703</v>
      </c>
      <c r="G5029">
        <v>1</v>
      </c>
      <c r="H5029">
        <v>1</v>
      </c>
      <c r="I5029">
        <v>1</v>
      </c>
      <c r="J5029" s="1">
        <v>0.88888888888888895</v>
      </c>
      <c r="K5029" t="s">
        <v>23238</v>
      </c>
      <c r="L5029" t="s">
        <v>33302</v>
      </c>
      <c r="M5029" t="s">
        <v>33303</v>
      </c>
    </row>
    <row r="5030" spans="1:13">
      <c r="A5030" s="1" t="s">
        <v>7047</v>
      </c>
      <c r="B5030">
        <v>2.3111421932541199E-5</v>
      </c>
      <c r="C5030" s="1">
        <v>7.5458914217785198E-7</v>
      </c>
      <c r="D5030">
        <v>0</v>
      </c>
      <c r="E5030">
        <v>2.04081632653061E-2</v>
      </c>
      <c r="F5030">
        <v>5.9440559440559398E-2</v>
      </c>
      <c r="G5030">
        <v>0</v>
      </c>
      <c r="H5030">
        <v>2.5974025974026E-2</v>
      </c>
      <c r="I5030">
        <v>6.8627450980392204E-2</v>
      </c>
      <c r="J5030" s="1">
        <v>0</v>
      </c>
      <c r="K5030" t="s">
        <v>23241</v>
      </c>
      <c r="L5030" t="s">
        <v>33304</v>
      </c>
      <c r="M5030" t="s">
        <v>33305</v>
      </c>
    </row>
    <row r="5031" spans="1:13">
      <c r="A5031" s="1" t="s">
        <v>7048</v>
      </c>
      <c r="B5031">
        <v>0</v>
      </c>
      <c r="C5031" s="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1">
        <v>0</v>
      </c>
      <c r="K5031" t="s">
        <v>23242</v>
      </c>
      <c r="L5031" t="s">
        <v>33306</v>
      </c>
      <c r="M5031" t="s">
        <v>33307</v>
      </c>
    </row>
    <row r="5032" spans="1:13">
      <c r="A5032" s="1" t="s">
        <v>7049</v>
      </c>
      <c r="B5032">
        <v>2.6989242326694399E-8</v>
      </c>
      <c r="C5032" s="1">
        <v>4.21585948782615E-7</v>
      </c>
      <c r="D5032">
        <v>0</v>
      </c>
      <c r="E5032">
        <v>0</v>
      </c>
      <c r="F5032">
        <v>0</v>
      </c>
      <c r="G5032">
        <v>5.5555555555555601E-2</v>
      </c>
      <c r="H5032">
        <v>0</v>
      </c>
      <c r="I5032">
        <v>0</v>
      </c>
      <c r="J5032" s="1">
        <v>0</v>
      </c>
      <c r="K5032" t="s">
        <v>23238</v>
      </c>
      <c r="L5032" t="s">
        <v>33308</v>
      </c>
      <c r="M5032" t="s">
        <v>33309</v>
      </c>
    </row>
    <row r="5033" spans="1:13">
      <c r="A5033" s="1" t="s">
        <v>7050</v>
      </c>
      <c r="B5033">
        <v>2.7792313817501999E-6</v>
      </c>
      <c r="C5033" s="1">
        <v>7.2219489988358999E-6</v>
      </c>
      <c r="D5033">
        <v>0.13793103448275901</v>
      </c>
      <c r="E5033">
        <v>5.31914893617021E-2</v>
      </c>
      <c r="F5033">
        <v>3.0219780219780199E-2</v>
      </c>
      <c r="G5033">
        <v>2.7027027027027001E-2</v>
      </c>
      <c r="H5033">
        <v>3.5294117647058802E-2</v>
      </c>
      <c r="I5033">
        <v>1.7857142857142901E-2</v>
      </c>
      <c r="J5033" s="1">
        <v>0</v>
      </c>
      <c r="K5033" t="s">
        <v>23241</v>
      </c>
      <c r="L5033" t="s">
        <v>33310</v>
      </c>
      <c r="M5033" t="s">
        <v>33311</v>
      </c>
    </row>
    <row r="5034" spans="1:13">
      <c r="A5034" s="1" t="s">
        <v>7051</v>
      </c>
      <c r="B5034">
        <v>6.5124190777375897E-6</v>
      </c>
      <c r="C5034" s="1">
        <v>8.5372346525275703E-6</v>
      </c>
      <c r="D5034">
        <v>1.5625E-2</v>
      </c>
      <c r="E5034">
        <v>5.2083333333333296E-3</v>
      </c>
      <c r="F5034">
        <v>1.2820512820512799E-2</v>
      </c>
      <c r="G5034">
        <v>0</v>
      </c>
      <c r="H5034">
        <v>0</v>
      </c>
      <c r="I5034">
        <v>3.3898305084745797E-2</v>
      </c>
      <c r="J5034" s="1">
        <v>0.86363636363636398</v>
      </c>
      <c r="K5034" t="s">
        <v>23240</v>
      </c>
      <c r="L5034" t="s">
        <v>33312</v>
      </c>
      <c r="M5034" t="s">
        <v>33313</v>
      </c>
    </row>
    <row r="5035" spans="1:13">
      <c r="A5035" s="1" t="s">
        <v>7052</v>
      </c>
      <c r="B5035">
        <v>7.7347425450554598E-7</v>
      </c>
      <c r="C5035" s="1">
        <v>1.49142707027038E-7</v>
      </c>
      <c r="D5035">
        <v>1</v>
      </c>
      <c r="E5035">
        <v>1</v>
      </c>
      <c r="F5035">
        <v>1</v>
      </c>
      <c r="G5035">
        <v>0.99137931034482796</v>
      </c>
      <c r="H5035">
        <v>1</v>
      </c>
      <c r="I5035">
        <v>0.97560975609756095</v>
      </c>
      <c r="J5035" s="1">
        <v>1</v>
      </c>
      <c r="K5035" t="s">
        <v>23239</v>
      </c>
      <c r="L5035" t="s">
        <v>33314</v>
      </c>
      <c r="M5035" t="s">
        <v>33315</v>
      </c>
    </row>
    <row r="5036" spans="1:13">
      <c r="A5036" s="1" t="s">
        <v>7053</v>
      </c>
      <c r="B5036">
        <v>9.2025465373912597E-5</v>
      </c>
      <c r="C5036" s="1">
        <v>6.8054619276084903E-5</v>
      </c>
      <c r="D5036">
        <v>0.96875</v>
      </c>
      <c r="E5036">
        <v>0.99275362318840599</v>
      </c>
      <c r="F5036">
        <v>0.68298969072164994</v>
      </c>
      <c r="G5036">
        <v>0.98684210526315796</v>
      </c>
      <c r="H5036">
        <v>0.75925925925925897</v>
      </c>
      <c r="I5036">
        <v>0.93203883495145601</v>
      </c>
      <c r="J5036" s="1" t="s">
        <v>23229</v>
      </c>
      <c r="K5036" t="s">
        <v>23238</v>
      </c>
      <c r="L5036" t="s">
        <v>33316</v>
      </c>
      <c r="M5036" t="s">
        <v>33317</v>
      </c>
    </row>
    <row r="5037" spans="1:13">
      <c r="A5037" s="1" t="s">
        <v>7054</v>
      </c>
      <c r="B5037">
        <v>1.14822543497694E-4</v>
      </c>
      <c r="C5037" s="1">
        <v>2.39727113543171E-3</v>
      </c>
      <c r="D5037">
        <v>0.53125</v>
      </c>
      <c r="E5037">
        <v>0.265625</v>
      </c>
      <c r="F5037">
        <v>0.30769230769230799</v>
      </c>
      <c r="G5037">
        <v>0.95535714285714302</v>
      </c>
      <c r="H5037">
        <v>0.49561403508771901</v>
      </c>
      <c r="I5037">
        <v>0.84399999999999997</v>
      </c>
      <c r="J5037" s="1">
        <v>0.95454545454545503</v>
      </c>
      <c r="K5037" t="s">
        <v>23237</v>
      </c>
      <c r="L5037" t="s">
        <v>33318</v>
      </c>
      <c r="M5037" t="s">
        <v>33319</v>
      </c>
    </row>
    <row r="5038" spans="1:13">
      <c r="A5038" s="1" t="s">
        <v>7055</v>
      </c>
      <c r="B5038">
        <v>7.0169593871494094E-5</v>
      </c>
      <c r="C5038" s="1">
        <v>1.62356231327181E-5</v>
      </c>
      <c r="D5038">
        <v>3.4482758620689703E-2</v>
      </c>
      <c r="E5038">
        <v>0</v>
      </c>
      <c r="F5038">
        <v>0.115384615384615</v>
      </c>
      <c r="G5038">
        <v>0</v>
      </c>
      <c r="H5038">
        <v>0.101941747572816</v>
      </c>
      <c r="I5038">
        <v>7.4999999999999997E-2</v>
      </c>
      <c r="J5038" s="1">
        <v>0</v>
      </c>
      <c r="K5038" t="s">
        <v>23238</v>
      </c>
      <c r="L5038" t="s">
        <v>33320</v>
      </c>
      <c r="M5038" t="s">
        <v>33321</v>
      </c>
    </row>
    <row r="5039" spans="1:13">
      <c r="A5039" s="1" t="s">
        <v>7056</v>
      </c>
      <c r="B5039">
        <v>6.4035069877621499E-6</v>
      </c>
      <c r="C5039" s="1">
        <v>5.2569819550844802E-5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0.81428571428571395</v>
      </c>
      <c r="J5039" s="1" t="s">
        <v>23229</v>
      </c>
      <c r="K5039" t="s">
        <v>23241</v>
      </c>
      <c r="L5039" t="s">
        <v>33322</v>
      </c>
      <c r="M5039" t="s">
        <v>33323</v>
      </c>
    </row>
    <row r="5040" spans="1:13">
      <c r="A5040" s="1" t="s">
        <v>7057</v>
      </c>
      <c r="B5040">
        <v>5.4479860966604303E-5</v>
      </c>
      <c r="C5040" s="1">
        <v>2.9867387928226997E-8</v>
      </c>
      <c r="D5040">
        <v>0.84375</v>
      </c>
      <c r="E5040">
        <v>0.91477272727272696</v>
      </c>
      <c r="F5040">
        <v>0.86827956989247301</v>
      </c>
      <c r="G5040">
        <v>0.97619047619047605</v>
      </c>
      <c r="H5040">
        <v>0.96022727272727304</v>
      </c>
      <c r="I5040">
        <v>0.94791666666666696</v>
      </c>
      <c r="J5040" s="1">
        <v>0</v>
      </c>
      <c r="K5040" t="s">
        <v>23238</v>
      </c>
      <c r="L5040" t="s">
        <v>33324</v>
      </c>
      <c r="M5040" t="s">
        <v>33325</v>
      </c>
    </row>
    <row r="5041" spans="1:13">
      <c r="A5041" s="1" t="s">
        <v>7058</v>
      </c>
      <c r="B5041">
        <v>1.82281802890678E-6</v>
      </c>
      <c r="C5041" s="1">
        <v>1.4583242935565601E-9</v>
      </c>
      <c r="D5041">
        <v>0.967741935483871</v>
      </c>
      <c r="E5041">
        <v>0.99431818181818199</v>
      </c>
      <c r="F5041">
        <v>1</v>
      </c>
      <c r="G5041">
        <v>1</v>
      </c>
      <c r="H5041">
        <v>1</v>
      </c>
      <c r="I5041">
        <v>1</v>
      </c>
      <c r="J5041" s="1">
        <v>1</v>
      </c>
      <c r="K5041" t="s">
        <v>23242</v>
      </c>
      <c r="L5041" t="s">
        <v>33326</v>
      </c>
      <c r="M5041" t="s">
        <v>33327</v>
      </c>
    </row>
    <row r="5042" spans="1:13">
      <c r="A5042" s="1" t="s">
        <v>7059</v>
      </c>
      <c r="B5042">
        <v>3.2218508869590799E-8</v>
      </c>
      <c r="C5042" s="1">
        <v>5.2045274656618401E-6</v>
      </c>
      <c r="D5042">
        <v>0.42</v>
      </c>
      <c r="E5042">
        <v>0.21176470588235299</v>
      </c>
      <c r="F5042">
        <v>8.5616438356164407E-2</v>
      </c>
      <c r="G5042">
        <v>0.1</v>
      </c>
      <c r="H5042">
        <v>3.3898305084745797E-2</v>
      </c>
      <c r="I5042">
        <v>3.5714285714285698E-2</v>
      </c>
      <c r="J5042" s="1">
        <v>0</v>
      </c>
      <c r="K5042" t="s">
        <v>23239</v>
      </c>
      <c r="L5042" t="s">
        <v>33328</v>
      </c>
      <c r="M5042" t="s">
        <v>33329</v>
      </c>
    </row>
    <row r="5043" spans="1:13">
      <c r="A5043" s="1" t="s">
        <v>7060</v>
      </c>
      <c r="B5043">
        <v>1.9191223625830699E-6</v>
      </c>
      <c r="C5043" s="1">
        <v>1.4971873494769401E-7</v>
      </c>
      <c r="D5043">
        <v>8.3333333333333301E-2</v>
      </c>
      <c r="E5043">
        <v>0.180722891566265</v>
      </c>
      <c r="F5043">
        <v>3.9370078740157497E-3</v>
      </c>
      <c r="G5043">
        <v>0</v>
      </c>
      <c r="H5043">
        <v>1.9230769230769201E-2</v>
      </c>
      <c r="I5043">
        <v>8.6538461538461495E-2</v>
      </c>
      <c r="J5043" s="1">
        <v>0</v>
      </c>
      <c r="K5043" t="s">
        <v>23241</v>
      </c>
      <c r="L5043" t="s">
        <v>33330</v>
      </c>
      <c r="M5043" t="s">
        <v>33331</v>
      </c>
    </row>
    <row r="5044" spans="1:13">
      <c r="A5044" s="1" t="s">
        <v>7061</v>
      </c>
      <c r="B5044">
        <v>5.7834974832871898E-5</v>
      </c>
      <c r="C5044" s="1">
        <v>3.1822856528875102E-4</v>
      </c>
      <c r="D5044">
        <v>0.3125</v>
      </c>
      <c r="E5044">
        <v>0.28947368421052599</v>
      </c>
      <c r="F5044">
        <v>0.203125</v>
      </c>
      <c r="G5044">
        <v>0.84313725490196101</v>
      </c>
      <c r="H5044">
        <v>0.26851851851851899</v>
      </c>
      <c r="I5044">
        <v>0.66304347826086996</v>
      </c>
      <c r="J5044" s="1">
        <v>0.95</v>
      </c>
      <c r="K5044" t="s">
        <v>23238</v>
      </c>
      <c r="L5044" t="s">
        <v>33332</v>
      </c>
      <c r="M5044" t="s">
        <v>33333</v>
      </c>
    </row>
    <row r="5045" spans="1:13">
      <c r="A5045" s="1" t="s">
        <v>7062</v>
      </c>
      <c r="B5045">
        <v>4.2400672191500203E-5</v>
      </c>
      <c r="C5045" s="1">
        <v>1.7048416042224201E-5</v>
      </c>
      <c r="D5045">
        <v>0.83870967741935498</v>
      </c>
      <c r="E5045">
        <v>0.95454545454545503</v>
      </c>
      <c r="F5045">
        <v>0.683544303797468</v>
      </c>
      <c r="G5045">
        <v>0.89473684210526305</v>
      </c>
      <c r="H5045">
        <v>0.61643835616438403</v>
      </c>
      <c r="I5045">
        <v>0.91538461538461502</v>
      </c>
      <c r="J5045" s="1">
        <v>1</v>
      </c>
      <c r="K5045" t="s">
        <v>23238</v>
      </c>
      <c r="L5045" t="s">
        <v>33334</v>
      </c>
      <c r="M5045" t="s">
        <v>33335</v>
      </c>
    </row>
    <row r="5046" spans="1:13">
      <c r="A5046" s="1" t="s">
        <v>7063</v>
      </c>
      <c r="B5046">
        <v>6.9062468239626404E-5</v>
      </c>
      <c r="C5046" s="1">
        <v>3.8939872997477803E-5</v>
      </c>
      <c r="D5046">
        <v>0.71428571428571397</v>
      </c>
      <c r="E5046">
        <v>0.91249999999999998</v>
      </c>
      <c r="F5046">
        <v>0.718518518518519</v>
      </c>
      <c r="G5046">
        <v>0.296875</v>
      </c>
      <c r="H5046">
        <v>0.82692307692307698</v>
      </c>
      <c r="I5046">
        <v>0.45454545454545497</v>
      </c>
      <c r="J5046" s="1">
        <v>0</v>
      </c>
      <c r="K5046" t="s">
        <v>23239</v>
      </c>
      <c r="L5046" t="s">
        <v>33336</v>
      </c>
      <c r="M5046" t="s">
        <v>33337</v>
      </c>
    </row>
    <row r="5047" spans="1:13">
      <c r="A5047" s="1" t="s">
        <v>7064</v>
      </c>
      <c r="B5047">
        <v>9.4418665665837694E-6</v>
      </c>
      <c r="C5047" s="1">
        <v>7.4993138798746495E-5</v>
      </c>
      <c r="D5047">
        <v>6.25E-2</v>
      </c>
      <c r="E5047">
        <v>1.1111111111111099E-2</v>
      </c>
      <c r="F5047">
        <v>8.7301587301587297E-2</v>
      </c>
      <c r="G5047">
        <v>6.0606060606060601E-2</v>
      </c>
      <c r="H5047">
        <v>0.34375</v>
      </c>
      <c r="I5047">
        <v>0.1</v>
      </c>
      <c r="J5047" s="1">
        <v>0</v>
      </c>
      <c r="K5047" t="s">
        <v>23241</v>
      </c>
      <c r="L5047" t="s">
        <v>33338</v>
      </c>
      <c r="M5047" t="s">
        <v>33339</v>
      </c>
    </row>
    <row r="5048" spans="1:13">
      <c r="A5048" s="1" t="s">
        <v>7065</v>
      </c>
      <c r="B5048">
        <v>3.2833425410735002E-5</v>
      </c>
      <c r="C5048" s="1">
        <v>1.11704175932608E-6</v>
      </c>
      <c r="D5048">
        <v>0.84</v>
      </c>
      <c r="E5048">
        <v>0.72142857142857097</v>
      </c>
      <c r="F5048">
        <v>0.784810126582278</v>
      </c>
      <c r="G5048">
        <v>0.77777777777777801</v>
      </c>
      <c r="H5048">
        <v>0.625</v>
      </c>
      <c r="I5048">
        <v>0.82608695652173902</v>
      </c>
      <c r="J5048" s="1">
        <v>1</v>
      </c>
      <c r="K5048" t="s">
        <v>23238</v>
      </c>
      <c r="L5048" t="s">
        <v>33340</v>
      </c>
      <c r="M5048" t="s">
        <v>33341</v>
      </c>
    </row>
    <row r="5049" spans="1:13">
      <c r="A5049" s="1" t="s">
        <v>7066</v>
      </c>
      <c r="B5049">
        <v>1.96486790385789E-7</v>
      </c>
      <c r="C5049" s="1">
        <v>2.8549368606739001E-5</v>
      </c>
      <c r="D5049">
        <v>0</v>
      </c>
      <c r="E5049">
        <v>0</v>
      </c>
      <c r="F5049">
        <v>0</v>
      </c>
      <c r="G5049">
        <v>0.61764705882352899</v>
      </c>
      <c r="H5049">
        <v>7.2463768115942004E-3</v>
      </c>
      <c r="I5049">
        <v>9.6774193548387094E-2</v>
      </c>
      <c r="J5049" s="1">
        <v>0</v>
      </c>
      <c r="K5049" t="s">
        <v>23241</v>
      </c>
      <c r="L5049" t="s">
        <v>33342</v>
      </c>
      <c r="M5049" t="s">
        <v>33343</v>
      </c>
    </row>
    <row r="5050" spans="1:13">
      <c r="A5050" s="1" t="s">
        <v>7067</v>
      </c>
      <c r="B5050">
        <v>2.3715343558360601E-4</v>
      </c>
      <c r="C5050" s="1">
        <v>6.0572898782793201E-4</v>
      </c>
      <c r="D5050">
        <v>1.72413793103448E-2</v>
      </c>
      <c r="E5050">
        <v>0</v>
      </c>
      <c r="F5050">
        <v>4.2553191489361701E-2</v>
      </c>
      <c r="G5050">
        <v>0.75925925925925897</v>
      </c>
      <c r="H5050">
        <v>0.12037037037037</v>
      </c>
      <c r="I5050">
        <v>0.71359223300970898</v>
      </c>
      <c r="J5050" s="1">
        <v>1</v>
      </c>
      <c r="K5050" t="s">
        <v>23241</v>
      </c>
      <c r="L5050" t="s">
        <v>33344</v>
      </c>
      <c r="M5050" t="s">
        <v>33345</v>
      </c>
    </row>
    <row r="5051" spans="1:13">
      <c r="A5051" s="1" t="s">
        <v>7068</v>
      </c>
      <c r="B5051">
        <v>7.2207930028387399E-6</v>
      </c>
      <c r="C5051" s="1">
        <v>1.0767225060261999E-6</v>
      </c>
      <c r="D5051">
        <v>1</v>
      </c>
      <c r="E5051">
        <v>0.98837209302325602</v>
      </c>
      <c r="F5051">
        <v>0.99470899470899499</v>
      </c>
      <c r="G5051">
        <v>0.76744186046511598</v>
      </c>
      <c r="H5051">
        <v>0.96250000000000002</v>
      </c>
      <c r="I5051">
        <v>0.85714285714285698</v>
      </c>
      <c r="J5051" s="1" t="s">
        <v>23229</v>
      </c>
      <c r="K5051" t="s">
        <v>23238</v>
      </c>
      <c r="L5051" t="s">
        <v>33346</v>
      </c>
      <c r="M5051" t="s">
        <v>33347</v>
      </c>
    </row>
    <row r="5052" spans="1:13">
      <c r="A5052" s="1" t="s">
        <v>7069</v>
      </c>
      <c r="B5052">
        <v>8.9286665937171398E-7</v>
      </c>
      <c r="C5052" s="1">
        <v>3.8128877019227502E-6</v>
      </c>
      <c r="D5052">
        <v>0.85</v>
      </c>
      <c r="E5052">
        <v>0.79670329670329698</v>
      </c>
      <c r="F5052">
        <v>0.77777777777777801</v>
      </c>
      <c r="G5052">
        <v>0.95652173913043503</v>
      </c>
      <c r="H5052">
        <v>0.69230769230769196</v>
      </c>
      <c r="I5052">
        <v>0.81395348837209303</v>
      </c>
      <c r="J5052" s="1">
        <v>1</v>
      </c>
      <c r="K5052" t="s">
        <v>23238</v>
      </c>
      <c r="L5052" t="s">
        <v>33348</v>
      </c>
      <c r="M5052" t="s">
        <v>33349</v>
      </c>
    </row>
    <row r="5053" spans="1:13">
      <c r="A5053" s="1" t="s">
        <v>7070</v>
      </c>
      <c r="B5053">
        <v>8.2442606670060797E-6</v>
      </c>
      <c r="C5053" s="1">
        <v>4.0613925876698399E-4</v>
      </c>
      <c r="D5053">
        <v>0.95454545454545503</v>
      </c>
      <c r="E5053">
        <v>1</v>
      </c>
      <c r="F5053">
        <v>0.55688622754491002</v>
      </c>
      <c r="G5053">
        <v>0.91</v>
      </c>
      <c r="H5053">
        <v>0.61274509803921595</v>
      </c>
      <c r="I5053">
        <v>0.68041237113402098</v>
      </c>
      <c r="J5053" s="1">
        <v>1</v>
      </c>
      <c r="K5053" t="s">
        <v>23238</v>
      </c>
      <c r="L5053" t="s">
        <v>33350</v>
      </c>
      <c r="M5053" t="s">
        <v>33351</v>
      </c>
    </row>
    <row r="5054" spans="1:13">
      <c r="A5054" s="1" t="s">
        <v>7071</v>
      </c>
      <c r="B5054">
        <v>6.9551928174369797E-6</v>
      </c>
      <c r="C5054" s="1">
        <v>6.8909882325338402E-5</v>
      </c>
      <c r="D5054">
        <v>0.875</v>
      </c>
      <c r="E5054">
        <v>0.974683544303797</v>
      </c>
      <c r="F5054">
        <v>0.90789473684210498</v>
      </c>
      <c r="G5054">
        <v>0.17307692307692299</v>
      </c>
      <c r="H5054">
        <v>0.55769230769230804</v>
      </c>
      <c r="I5054">
        <v>0.37234042553191499</v>
      </c>
      <c r="J5054" s="1">
        <v>0.11111111111111099</v>
      </c>
      <c r="K5054" t="s">
        <v>23242</v>
      </c>
      <c r="L5054" t="s">
        <v>33352</v>
      </c>
      <c r="M5054" t="s">
        <v>33353</v>
      </c>
    </row>
    <row r="5055" spans="1:13">
      <c r="A5055" s="1" t="s">
        <v>7072</v>
      </c>
      <c r="B5055">
        <v>2.5505651466911202E-6</v>
      </c>
      <c r="C5055" s="1">
        <v>1.07185621616283E-5</v>
      </c>
      <c r="D5055">
        <v>0</v>
      </c>
      <c r="E5055">
        <v>0</v>
      </c>
      <c r="F5055">
        <v>3.3018867924528301E-2</v>
      </c>
      <c r="G5055">
        <v>0</v>
      </c>
      <c r="H5055">
        <v>6.6666666666666693E-2</v>
      </c>
      <c r="I5055">
        <v>0.125</v>
      </c>
      <c r="J5055" s="1">
        <v>0</v>
      </c>
      <c r="K5055" t="s">
        <v>23241</v>
      </c>
      <c r="L5055" t="s">
        <v>33354</v>
      </c>
      <c r="M5055" t="s">
        <v>33355</v>
      </c>
    </row>
    <row r="5056" spans="1:13">
      <c r="A5056" s="1" t="s">
        <v>7073</v>
      </c>
      <c r="B5056">
        <v>1.10385315344269E-4</v>
      </c>
      <c r="C5056" s="1">
        <v>2.5465297801925299E-5</v>
      </c>
      <c r="D5056">
        <v>0.60416666666666696</v>
      </c>
      <c r="E5056">
        <v>0.54838709677419395</v>
      </c>
      <c r="F5056">
        <v>0.54741379310344795</v>
      </c>
      <c r="G5056">
        <v>0.133333333333333</v>
      </c>
      <c r="H5056">
        <v>0.77631578947368396</v>
      </c>
      <c r="I5056">
        <v>0.30303030303030298</v>
      </c>
      <c r="J5056" s="1">
        <v>0</v>
      </c>
      <c r="K5056" t="s">
        <v>23239</v>
      </c>
      <c r="L5056" t="s">
        <v>33356</v>
      </c>
      <c r="M5056" t="s">
        <v>33357</v>
      </c>
    </row>
    <row r="5057" spans="1:13">
      <c r="A5057" s="1" t="s">
        <v>7074</v>
      </c>
      <c r="B5057">
        <v>2.4364522945273798E-9</v>
      </c>
      <c r="C5057" s="1">
        <v>5.8095010895565295E-7</v>
      </c>
      <c r="D5057">
        <v>0.95</v>
      </c>
      <c r="E5057">
        <v>1</v>
      </c>
      <c r="F5057">
        <v>1</v>
      </c>
      <c r="G5057">
        <v>1</v>
      </c>
      <c r="H5057">
        <v>0.97872340425531901</v>
      </c>
      <c r="I5057">
        <v>0.93835616438356195</v>
      </c>
      <c r="J5057" s="1" t="s">
        <v>23229</v>
      </c>
      <c r="K5057" t="s">
        <v>23241</v>
      </c>
      <c r="L5057" t="s">
        <v>33358</v>
      </c>
      <c r="M5057" t="s">
        <v>33359</v>
      </c>
    </row>
    <row r="5058" spans="1:13">
      <c r="A5058" s="1" t="s">
        <v>7075</v>
      </c>
      <c r="B5058">
        <v>9.7117029890693401E-6</v>
      </c>
      <c r="C5058" s="1">
        <v>1.5084906754646899E-5</v>
      </c>
      <c r="D5058">
        <v>0</v>
      </c>
      <c r="E5058">
        <v>0</v>
      </c>
      <c r="F5058">
        <v>0</v>
      </c>
      <c r="G5058">
        <v>0.390625</v>
      </c>
      <c r="H5058">
        <v>0.06</v>
      </c>
      <c r="I5058">
        <v>0.27</v>
      </c>
      <c r="J5058" s="1">
        <v>0</v>
      </c>
      <c r="K5058" t="s">
        <v>23238</v>
      </c>
      <c r="L5058" t="s">
        <v>33360</v>
      </c>
      <c r="M5058" t="s">
        <v>33361</v>
      </c>
    </row>
    <row r="5059" spans="1:13">
      <c r="A5059" s="1" t="s">
        <v>7076</v>
      </c>
      <c r="B5059">
        <v>6.2546974373532504E-6</v>
      </c>
      <c r="C5059" s="1">
        <v>1.3040455704151999E-6</v>
      </c>
      <c r="D5059">
        <v>0.890625</v>
      </c>
      <c r="E5059">
        <v>0.95652173913043503</v>
      </c>
      <c r="F5059">
        <v>0.96808510638297895</v>
      </c>
      <c r="G5059">
        <v>1</v>
      </c>
      <c r="H5059">
        <v>1</v>
      </c>
      <c r="I5059">
        <v>0.97826086956521696</v>
      </c>
      <c r="J5059" s="1" t="s">
        <v>23229</v>
      </c>
      <c r="K5059" t="s">
        <v>23237</v>
      </c>
      <c r="L5059" t="s">
        <v>33362</v>
      </c>
      <c r="M5059" t="s">
        <v>33363</v>
      </c>
    </row>
    <row r="5060" spans="1:13">
      <c r="A5060" s="1" t="s">
        <v>7077</v>
      </c>
      <c r="B5060">
        <v>1.4291404641780999E-6</v>
      </c>
      <c r="C5060" s="1">
        <v>2.2819429919825001E-6</v>
      </c>
      <c r="D5060">
        <v>0.116666666666667</v>
      </c>
      <c r="E5060">
        <v>5.6179775280898901E-3</v>
      </c>
      <c r="F5060">
        <v>5.6497175141242903E-3</v>
      </c>
      <c r="G5060">
        <v>0.70270270270270296</v>
      </c>
      <c r="H5060">
        <v>2.74725274725275E-2</v>
      </c>
      <c r="I5060">
        <v>0.28846153846153799</v>
      </c>
      <c r="J5060" s="1">
        <v>0</v>
      </c>
      <c r="K5060" t="s">
        <v>23241</v>
      </c>
      <c r="L5060" t="s">
        <v>33364</v>
      </c>
      <c r="M5060" t="s">
        <v>33365</v>
      </c>
    </row>
    <row r="5061" spans="1:13">
      <c r="A5061" s="1" t="s">
        <v>7078</v>
      </c>
      <c r="B5061">
        <v>3.9560855051312598E-5</v>
      </c>
      <c r="C5061" s="1">
        <v>1.01368609362377E-5</v>
      </c>
      <c r="D5061">
        <v>0</v>
      </c>
      <c r="E5061">
        <v>0</v>
      </c>
      <c r="F5061">
        <v>0.167808219178082</v>
      </c>
      <c r="G5061">
        <v>1.6666666666666701E-2</v>
      </c>
      <c r="H5061">
        <v>0.22972972972972999</v>
      </c>
      <c r="I5061">
        <v>0.12121212121212099</v>
      </c>
      <c r="J5061" s="1" t="s">
        <v>23229</v>
      </c>
      <c r="K5061" t="s">
        <v>23239</v>
      </c>
      <c r="L5061" t="s">
        <v>33366</v>
      </c>
      <c r="M5061" t="s">
        <v>33367</v>
      </c>
    </row>
    <row r="5062" spans="1:13">
      <c r="A5062" s="1" t="s">
        <v>7079</v>
      </c>
      <c r="B5062">
        <v>1.14063720633405E-5</v>
      </c>
      <c r="C5062" s="1">
        <v>1.6875520609813699E-5</v>
      </c>
      <c r="D5062">
        <v>4.5454545454545497E-2</v>
      </c>
      <c r="E5062">
        <v>0</v>
      </c>
      <c r="F5062">
        <v>3.4722222222222199E-3</v>
      </c>
      <c r="G5062">
        <v>0</v>
      </c>
      <c r="H5062">
        <v>0.21232876712328799</v>
      </c>
      <c r="I5062">
        <v>4.08163265306122E-2</v>
      </c>
      <c r="J5062" s="1">
        <v>0</v>
      </c>
      <c r="K5062" t="s">
        <v>23239</v>
      </c>
      <c r="L5062" t="s">
        <v>33368</v>
      </c>
      <c r="M5062" t="s">
        <v>33369</v>
      </c>
    </row>
    <row r="5063" spans="1:13">
      <c r="A5063" s="1" t="s">
        <v>7080</v>
      </c>
      <c r="B5063">
        <v>1.3583194560097001E-6</v>
      </c>
      <c r="C5063" s="1">
        <v>3.4698553384287401E-6</v>
      </c>
      <c r="D5063">
        <v>0.98214285714285698</v>
      </c>
      <c r="E5063">
        <v>1</v>
      </c>
      <c r="F5063">
        <v>1</v>
      </c>
      <c r="G5063">
        <v>0.97297297297297303</v>
      </c>
      <c r="H5063">
        <v>0.98863636363636398</v>
      </c>
      <c r="I5063">
        <v>0.89473684210526305</v>
      </c>
      <c r="J5063" s="1">
        <v>0</v>
      </c>
      <c r="K5063" t="s">
        <v>23237</v>
      </c>
      <c r="L5063" t="s">
        <v>33370</v>
      </c>
      <c r="M5063" t="s">
        <v>33371</v>
      </c>
    </row>
    <row r="5064" spans="1:13">
      <c r="A5064" s="1" t="s">
        <v>7081</v>
      </c>
      <c r="B5064">
        <v>9.0014490185374399E-7</v>
      </c>
      <c r="C5064" s="1">
        <v>9.8789422163413198E-6</v>
      </c>
      <c r="D5064">
        <v>0.5</v>
      </c>
      <c r="E5064">
        <v>0.54285714285714304</v>
      </c>
      <c r="F5064">
        <v>0.26073619631901801</v>
      </c>
      <c r="G5064">
        <v>0.84210526315789502</v>
      </c>
      <c r="H5064">
        <v>0.221052631578947</v>
      </c>
      <c r="I5064">
        <v>0.33333333333333298</v>
      </c>
      <c r="J5064" s="1">
        <v>0</v>
      </c>
      <c r="K5064" t="s">
        <v>23241</v>
      </c>
      <c r="L5064" t="s">
        <v>33372</v>
      </c>
      <c r="M5064" t="s">
        <v>33373</v>
      </c>
    </row>
    <row r="5065" spans="1:13">
      <c r="A5065" s="1" t="s">
        <v>7082</v>
      </c>
      <c r="B5065">
        <v>7.1174101795623297E-8</v>
      </c>
      <c r="C5065" s="1">
        <v>5.6628071425581402E-7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0.99122807017543901</v>
      </c>
      <c r="J5065" s="1">
        <v>9.0909090909090898E-2</v>
      </c>
      <c r="K5065" t="s">
        <v>23239</v>
      </c>
      <c r="L5065" t="s">
        <v>33374</v>
      </c>
      <c r="M5065" t="s">
        <v>33375</v>
      </c>
    </row>
    <row r="5066" spans="1:13">
      <c r="A5066" s="1" t="s">
        <v>7083</v>
      </c>
      <c r="B5066">
        <v>5.73648761777346E-6</v>
      </c>
      <c r="C5066" s="1">
        <v>1.3978129377727601E-5</v>
      </c>
      <c r="D5066">
        <v>0</v>
      </c>
      <c r="E5066">
        <v>0</v>
      </c>
      <c r="F5066">
        <v>0.11849710982658999</v>
      </c>
      <c r="G5066">
        <v>3.3333333333333298E-2</v>
      </c>
      <c r="H5066">
        <v>1.85185185185185E-2</v>
      </c>
      <c r="I5066">
        <v>2.32558139534884E-2</v>
      </c>
      <c r="J5066" s="1">
        <v>0</v>
      </c>
      <c r="K5066" t="s">
        <v>23240</v>
      </c>
      <c r="L5066" t="s">
        <v>33376</v>
      </c>
      <c r="M5066" t="s">
        <v>33377</v>
      </c>
    </row>
    <row r="5067" spans="1:13">
      <c r="A5067" s="1" t="s">
        <v>7084</v>
      </c>
      <c r="B5067">
        <v>1.16401234043004E-4</v>
      </c>
      <c r="C5067" s="1">
        <v>2.43712105837024E-5</v>
      </c>
      <c r="D5067">
        <v>0.32258064516128998</v>
      </c>
      <c r="E5067">
        <v>0.272151898734177</v>
      </c>
      <c r="F5067">
        <v>0.75899280575539596</v>
      </c>
      <c r="G5067">
        <v>0.78571428571428603</v>
      </c>
      <c r="H5067">
        <v>0.91269841269841301</v>
      </c>
      <c r="I5067">
        <v>0.64864864864864902</v>
      </c>
      <c r="J5067" s="1">
        <v>1</v>
      </c>
      <c r="K5067" t="s">
        <v>23238</v>
      </c>
      <c r="L5067" t="s">
        <v>33378</v>
      </c>
      <c r="M5067" t="s">
        <v>33379</v>
      </c>
    </row>
    <row r="5068" spans="1:13">
      <c r="A5068" s="1" t="s">
        <v>7085</v>
      </c>
      <c r="B5068">
        <v>1.6709766939838601E-5</v>
      </c>
      <c r="C5068" s="1">
        <v>1.18113090345359E-4</v>
      </c>
      <c r="D5068">
        <v>0.70370370370370405</v>
      </c>
      <c r="E5068">
        <v>0.63815789473684204</v>
      </c>
      <c r="F5068">
        <v>0.29104477611940299</v>
      </c>
      <c r="G5068">
        <v>3.4482758620689703E-2</v>
      </c>
      <c r="H5068">
        <v>0.28421052631578902</v>
      </c>
      <c r="I5068">
        <v>0.2</v>
      </c>
      <c r="J5068" s="1">
        <v>0.27272727272727298</v>
      </c>
      <c r="K5068" t="s">
        <v>23239</v>
      </c>
      <c r="L5068" t="s">
        <v>33380</v>
      </c>
      <c r="M5068" t="s">
        <v>33381</v>
      </c>
    </row>
    <row r="5069" spans="1:13">
      <c r="A5069" s="1" t="s">
        <v>7086</v>
      </c>
      <c r="B5069">
        <v>9.1071351001618595E-5</v>
      </c>
      <c r="C5069" s="1">
        <v>3.3980144213030202E-4</v>
      </c>
      <c r="D5069">
        <v>0.94827586206896597</v>
      </c>
      <c r="E5069">
        <v>0.95625000000000004</v>
      </c>
      <c r="F5069">
        <v>0.74863387978142104</v>
      </c>
      <c r="G5069">
        <v>0.73255813953488402</v>
      </c>
      <c r="H5069">
        <v>0.78888888888888897</v>
      </c>
      <c r="I5069">
        <v>0.77678571428571397</v>
      </c>
      <c r="J5069" s="1">
        <v>0.15</v>
      </c>
      <c r="K5069" t="s">
        <v>23239</v>
      </c>
      <c r="L5069" t="s">
        <v>33382</v>
      </c>
      <c r="M5069" t="s">
        <v>33383</v>
      </c>
    </row>
    <row r="5070" spans="1:13">
      <c r="A5070" s="1" t="s">
        <v>7087</v>
      </c>
      <c r="B5070">
        <v>1.7217467836730501E-5</v>
      </c>
      <c r="C5070" s="1">
        <v>6.4173104593488002E-5</v>
      </c>
      <c r="D5070">
        <v>0.25862068965517199</v>
      </c>
      <c r="E5070">
        <v>0.27173913043478298</v>
      </c>
      <c r="F5070">
        <v>0.46511627906976699</v>
      </c>
      <c r="G5070">
        <v>0.175438596491228</v>
      </c>
      <c r="H5070">
        <v>0.146017699115044</v>
      </c>
      <c r="I5070">
        <v>0.266129032258065</v>
      </c>
      <c r="J5070" s="1">
        <v>4.5454545454545497E-2</v>
      </c>
      <c r="K5070" t="s">
        <v>23239</v>
      </c>
      <c r="L5070" t="s">
        <v>33384</v>
      </c>
      <c r="M5070" t="s">
        <v>33385</v>
      </c>
    </row>
    <row r="5071" spans="1:13">
      <c r="A5071" s="1" t="s">
        <v>7088</v>
      </c>
      <c r="B5071">
        <v>1.8182917082513001E-7</v>
      </c>
      <c r="C5071" s="1">
        <v>2.5456729739598099E-7</v>
      </c>
      <c r="D5071">
        <v>1.5625E-2</v>
      </c>
      <c r="E5071">
        <v>0</v>
      </c>
      <c r="F5071">
        <v>2.5773195876288698E-3</v>
      </c>
      <c r="G5071">
        <v>0.20588235294117599</v>
      </c>
      <c r="H5071">
        <v>4.5871559633027499E-3</v>
      </c>
      <c r="I5071">
        <v>2.9702970297029702E-2</v>
      </c>
      <c r="J5071" s="1">
        <v>0</v>
      </c>
      <c r="K5071" t="s">
        <v>23242</v>
      </c>
      <c r="L5071" t="s">
        <v>33386</v>
      </c>
      <c r="M5071" t="s">
        <v>33387</v>
      </c>
    </row>
    <row r="5072" spans="1:13">
      <c r="A5072" s="1" t="s">
        <v>7089</v>
      </c>
      <c r="B5072">
        <v>2.0216134140824199E-5</v>
      </c>
      <c r="C5072" s="1">
        <v>5.8065250576832303E-6</v>
      </c>
      <c r="D5072">
        <v>0.84375</v>
      </c>
      <c r="E5072">
        <v>0.86206896551724099</v>
      </c>
      <c r="F5072">
        <v>1</v>
      </c>
      <c r="G5072">
        <v>1</v>
      </c>
      <c r="H5072">
        <v>1</v>
      </c>
      <c r="I5072">
        <v>0.972727272727273</v>
      </c>
      <c r="J5072" s="1">
        <v>1</v>
      </c>
      <c r="K5072" t="s">
        <v>23241</v>
      </c>
      <c r="L5072" t="s">
        <v>33388</v>
      </c>
      <c r="M5072" t="s">
        <v>33389</v>
      </c>
    </row>
    <row r="5073" spans="1:13">
      <c r="A5073" s="1" t="s">
        <v>7090</v>
      </c>
      <c r="B5073">
        <v>4.75588970577866E-7</v>
      </c>
      <c r="C5073" s="1">
        <v>1.03974267533596E-6</v>
      </c>
      <c r="D5073">
        <v>0</v>
      </c>
      <c r="E5073">
        <v>0</v>
      </c>
      <c r="F5073">
        <v>5.0279329608938501E-2</v>
      </c>
      <c r="G5073">
        <v>0</v>
      </c>
      <c r="H5073">
        <v>1.1904761904761901E-2</v>
      </c>
      <c r="I5073">
        <v>0</v>
      </c>
      <c r="J5073" s="1">
        <v>0</v>
      </c>
      <c r="K5073" t="s">
        <v>23238</v>
      </c>
      <c r="L5073" t="s">
        <v>33390</v>
      </c>
      <c r="M5073" t="s">
        <v>33391</v>
      </c>
    </row>
    <row r="5074" spans="1:13">
      <c r="A5074" s="1" t="s">
        <v>7091</v>
      </c>
      <c r="B5074">
        <v>4.7675093989942702E-6</v>
      </c>
      <c r="C5074" s="1">
        <v>1.17252258312226E-5</v>
      </c>
      <c r="D5074">
        <v>0</v>
      </c>
      <c r="E5074">
        <v>0</v>
      </c>
      <c r="F5074">
        <v>0</v>
      </c>
      <c r="G5074">
        <v>2.8571428571428598E-2</v>
      </c>
      <c r="H5074">
        <v>0</v>
      </c>
      <c r="I5074">
        <v>9.4339622641509399E-2</v>
      </c>
      <c r="J5074" s="1" t="s">
        <v>23229</v>
      </c>
      <c r="K5074" t="s">
        <v>23238</v>
      </c>
      <c r="L5074" t="s">
        <v>33392</v>
      </c>
      <c r="M5074" t="s">
        <v>33393</v>
      </c>
    </row>
    <row r="5075" spans="1:13">
      <c r="A5075" s="1" t="s">
        <v>7092</v>
      </c>
      <c r="B5075">
        <v>4.8107402408640998E-8</v>
      </c>
      <c r="C5075" s="1">
        <v>7.20211007836025E-8</v>
      </c>
      <c r="D5075">
        <v>0.90625</v>
      </c>
      <c r="E5075">
        <v>1</v>
      </c>
      <c r="F5075">
        <v>1</v>
      </c>
      <c r="G5075">
        <v>1</v>
      </c>
      <c r="H5075">
        <v>0.99519230769230804</v>
      </c>
      <c r="I5075">
        <v>0.98039215686274495</v>
      </c>
      <c r="J5075" s="1">
        <v>1</v>
      </c>
      <c r="K5075" t="s">
        <v>23238</v>
      </c>
      <c r="L5075" t="s">
        <v>33394</v>
      </c>
      <c r="M5075" t="s">
        <v>33395</v>
      </c>
    </row>
    <row r="5076" spans="1:13">
      <c r="A5076" s="1" t="s">
        <v>7093</v>
      </c>
      <c r="B5076">
        <v>7.0102986722628503E-7</v>
      </c>
      <c r="C5076" s="1">
        <v>1.83819451362712E-10</v>
      </c>
      <c r="D5076">
        <v>1</v>
      </c>
      <c r="E5076">
        <v>1</v>
      </c>
      <c r="F5076">
        <v>0.99740932642487001</v>
      </c>
      <c r="G5076">
        <v>1</v>
      </c>
      <c r="H5076">
        <v>1</v>
      </c>
      <c r="I5076">
        <v>0.98739495798319299</v>
      </c>
      <c r="J5076" s="1">
        <v>1</v>
      </c>
      <c r="K5076" t="s">
        <v>23238</v>
      </c>
      <c r="L5076" t="s">
        <v>33396</v>
      </c>
      <c r="M5076" t="s">
        <v>33397</v>
      </c>
    </row>
    <row r="5077" spans="1:13">
      <c r="A5077" s="1" t="s">
        <v>7094</v>
      </c>
      <c r="B5077">
        <v>3.6901746816015501E-7</v>
      </c>
      <c r="C5077" s="1">
        <v>5.1559491442855598E-6</v>
      </c>
      <c r="D5077">
        <v>0.125</v>
      </c>
      <c r="E5077">
        <v>0</v>
      </c>
      <c r="F5077">
        <v>6.0975609756097598E-3</v>
      </c>
      <c r="G5077">
        <v>0</v>
      </c>
      <c r="H5077">
        <v>9.3457943925233603E-3</v>
      </c>
      <c r="I5077">
        <v>0</v>
      </c>
      <c r="J5077" s="1">
        <v>0</v>
      </c>
      <c r="K5077" t="s">
        <v>23240</v>
      </c>
      <c r="L5077" t="s">
        <v>33398</v>
      </c>
      <c r="M5077" t="s">
        <v>33399</v>
      </c>
    </row>
    <row r="5078" spans="1:13">
      <c r="A5078" s="1" t="s">
        <v>7095</v>
      </c>
      <c r="B5078">
        <v>6.8598996085042098E-8</v>
      </c>
      <c r="C5078" s="1">
        <v>5.5608738140477198E-6</v>
      </c>
      <c r="D5078">
        <v>1</v>
      </c>
      <c r="E5078">
        <v>1</v>
      </c>
      <c r="F5078">
        <v>1</v>
      </c>
      <c r="G5078">
        <v>1</v>
      </c>
      <c r="H5078">
        <v>0.98591549295774605</v>
      </c>
      <c r="I5078">
        <v>0.97058823529411797</v>
      </c>
      <c r="J5078" s="1" t="s">
        <v>23229</v>
      </c>
      <c r="K5078" t="s">
        <v>23239</v>
      </c>
      <c r="L5078" t="s">
        <v>33400</v>
      </c>
      <c r="M5078" t="s">
        <v>33401</v>
      </c>
    </row>
    <row r="5079" spans="1:13">
      <c r="A5079" s="1" t="s">
        <v>7096</v>
      </c>
      <c r="B5079">
        <v>1.0656545893038201E-6</v>
      </c>
      <c r="C5079" s="1">
        <v>2.5593828429360199E-6</v>
      </c>
      <c r="D5079">
        <v>1</v>
      </c>
      <c r="E5079">
        <v>1</v>
      </c>
      <c r="F5079">
        <v>1</v>
      </c>
      <c r="G5079">
        <v>0.96739130434782605</v>
      </c>
      <c r="H5079">
        <v>0.98214285714285698</v>
      </c>
      <c r="I5079">
        <v>0.95714285714285696</v>
      </c>
      <c r="J5079" s="1">
        <v>1</v>
      </c>
      <c r="K5079" t="s">
        <v>23241</v>
      </c>
      <c r="L5079" t="s">
        <v>33402</v>
      </c>
      <c r="M5079" t="s">
        <v>33403</v>
      </c>
    </row>
    <row r="5080" spans="1:13">
      <c r="A5080" s="1" t="s">
        <v>7097</v>
      </c>
      <c r="B5080">
        <v>1.5688233557962101E-4</v>
      </c>
      <c r="C5080" s="1">
        <v>1.14439550682624E-5</v>
      </c>
      <c r="D5080">
        <v>3.5714285714285698E-2</v>
      </c>
      <c r="E5080">
        <v>0.12068965517241401</v>
      </c>
      <c r="F5080">
        <v>5.2356020942408397E-3</v>
      </c>
      <c r="G5080">
        <v>0</v>
      </c>
      <c r="H5080">
        <v>4.5454545454545496E-3</v>
      </c>
      <c r="I5080">
        <v>0</v>
      </c>
      <c r="J5080" s="1">
        <v>0</v>
      </c>
      <c r="K5080" t="s">
        <v>23240</v>
      </c>
      <c r="L5080" t="s">
        <v>33404</v>
      </c>
      <c r="M5080" t="s">
        <v>33405</v>
      </c>
    </row>
    <row r="5081" spans="1:13">
      <c r="A5081" s="1" t="s">
        <v>7098</v>
      </c>
      <c r="B5081">
        <v>1.11303790310315E-8</v>
      </c>
      <c r="C5081" s="1">
        <v>1.1886356341435E-8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9.5238095238095195E-3</v>
      </c>
      <c r="J5081" s="1">
        <v>1</v>
      </c>
      <c r="K5081" t="s">
        <v>23237</v>
      </c>
      <c r="L5081" t="s">
        <v>33406</v>
      </c>
      <c r="M5081" t="s">
        <v>33407</v>
      </c>
    </row>
    <row r="5082" spans="1:13">
      <c r="A5082" s="1" t="s">
        <v>7099</v>
      </c>
      <c r="B5082">
        <v>2.88743065117379E-6</v>
      </c>
      <c r="C5082" s="1">
        <v>1.7830528596995001E-7</v>
      </c>
      <c r="D5082">
        <v>1</v>
      </c>
      <c r="E5082">
        <v>1</v>
      </c>
      <c r="F5082">
        <v>0.993506493506494</v>
      </c>
      <c r="G5082">
        <v>1</v>
      </c>
      <c r="H5082">
        <v>0.981012658227848</v>
      </c>
      <c r="I5082">
        <v>0.95394736842105299</v>
      </c>
      <c r="J5082" s="1">
        <v>0</v>
      </c>
      <c r="K5082" t="s">
        <v>23238</v>
      </c>
      <c r="L5082" t="s">
        <v>33408</v>
      </c>
      <c r="M5082" t="s">
        <v>33409</v>
      </c>
    </row>
    <row r="5083" spans="1:13">
      <c r="A5083" s="1" t="s">
        <v>7100</v>
      </c>
      <c r="B5083">
        <v>9.6102409257717501E-8</v>
      </c>
      <c r="C5083" s="1">
        <v>1.1327051783980601E-6</v>
      </c>
      <c r="D5083">
        <v>1</v>
      </c>
      <c r="E5083">
        <v>1</v>
      </c>
      <c r="F5083">
        <v>0.94444444444444398</v>
      </c>
      <c r="G5083">
        <v>1</v>
      </c>
      <c r="H5083">
        <v>0.96153846153846201</v>
      </c>
      <c r="I5083">
        <v>0.96153846153846201</v>
      </c>
      <c r="J5083" s="1">
        <v>1</v>
      </c>
      <c r="K5083" t="s">
        <v>23237</v>
      </c>
      <c r="L5083" t="s">
        <v>33410</v>
      </c>
      <c r="M5083" t="s">
        <v>33411</v>
      </c>
    </row>
    <row r="5084" spans="1:13">
      <c r="A5084" s="1" t="s">
        <v>7101</v>
      </c>
      <c r="B5084">
        <v>1.5109122125127201E-6</v>
      </c>
      <c r="C5084" s="1">
        <v>9.3968327337185199E-6</v>
      </c>
      <c r="D5084">
        <v>1.6666666666666701E-2</v>
      </c>
      <c r="E5084">
        <v>0</v>
      </c>
      <c r="F5084">
        <v>0.05</v>
      </c>
      <c r="G5084">
        <v>0.17857142857142899</v>
      </c>
      <c r="H5084">
        <v>5.1470588235294101E-2</v>
      </c>
      <c r="I5084">
        <v>0.13157894736842099</v>
      </c>
      <c r="J5084" s="1">
        <v>1</v>
      </c>
      <c r="K5084" t="s">
        <v>23237</v>
      </c>
      <c r="L5084" t="s">
        <v>33412</v>
      </c>
      <c r="M5084" t="s">
        <v>33413</v>
      </c>
    </row>
    <row r="5085" spans="1:13">
      <c r="A5085" s="1" t="s">
        <v>7102</v>
      </c>
      <c r="B5085">
        <v>5.0639813237372098E-5</v>
      </c>
      <c r="C5085" s="1">
        <v>2.75289759689399E-6</v>
      </c>
      <c r="D5085">
        <v>0.65384615384615397</v>
      </c>
      <c r="E5085">
        <v>0.83333333333333304</v>
      </c>
      <c r="F5085">
        <v>0.83216783216783197</v>
      </c>
      <c r="G5085">
        <v>0.82142857142857095</v>
      </c>
      <c r="H5085">
        <v>0.56140350877193002</v>
      </c>
      <c r="I5085">
        <v>0.75</v>
      </c>
      <c r="J5085" s="1">
        <v>0</v>
      </c>
      <c r="K5085" t="s">
        <v>23241</v>
      </c>
      <c r="L5085" t="s">
        <v>33414</v>
      </c>
      <c r="M5085" t="s">
        <v>33415</v>
      </c>
    </row>
    <row r="5086" spans="1:13">
      <c r="A5086" s="1" t="s">
        <v>7103</v>
      </c>
      <c r="B5086">
        <v>4.9818419917841799E-8</v>
      </c>
      <c r="C5086" s="1">
        <v>1.2771553371914399E-6</v>
      </c>
      <c r="D5086">
        <v>0</v>
      </c>
      <c r="E5086">
        <v>0</v>
      </c>
      <c r="F5086">
        <v>3.8216560509554097E-2</v>
      </c>
      <c r="G5086">
        <v>0</v>
      </c>
      <c r="H5086">
        <v>0</v>
      </c>
      <c r="I5086">
        <v>0</v>
      </c>
      <c r="J5086" s="1" t="s">
        <v>23229</v>
      </c>
      <c r="K5086" t="s">
        <v>23242</v>
      </c>
      <c r="L5086" t="s">
        <v>33416</v>
      </c>
      <c r="M5086" t="s">
        <v>33417</v>
      </c>
    </row>
    <row r="5087" spans="1:13">
      <c r="A5087" s="1" t="s">
        <v>7104</v>
      </c>
      <c r="B5087">
        <v>5.8938611290979199E-7</v>
      </c>
      <c r="C5087" s="1">
        <v>5.8916232606581697E-6</v>
      </c>
      <c r="D5087">
        <v>1</v>
      </c>
      <c r="E5087">
        <v>1</v>
      </c>
      <c r="F5087">
        <v>0.97169811320754695</v>
      </c>
      <c r="G5087">
        <v>1</v>
      </c>
      <c r="H5087">
        <v>1</v>
      </c>
      <c r="I5087">
        <v>0.98484848484848497</v>
      </c>
      <c r="J5087" s="1">
        <v>6.25E-2</v>
      </c>
      <c r="K5087" t="s">
        <v>23239</v>
      </c>
      <c r="L5087" t="s">
        <v>33418</v>
      </c>
      <c r="M5087" t="s">
        <v>33419</v>
      </c>
    </row>
    <row r="5088" spans="1:13">
      <c r="A5088" s="1" t="s">
        <v>7105</v>
      </c>
      <c r="B5088">
        <v>8.49333607320257E-6</v>
      </c>
      <c r="C5088" s="1">
        <v>1.32485214517247E-9</v>
      </c>
      <c r="D5088">
        <v>0.9375</v>
      </c>
      <c r="E5088">
        <v>0.99431818181818199</v>
      </c>
      <c r="F5088">
        <v>1</v>
      </c>
      <c r="G5088">
        <v>1</v>
      </c>
      <c r="H5088">
        <v>1</v>
      </c>
      <c r="I5088">
        <v>1</v>
      </c>
      <c r="J5088" s="1">
        <v>1</v>
      </c>
      <c r="K5088" t="s">
        <v>23239</v>
      </c>
      <c r="L5088" t="s">
        <v>33420</v>
      </c>
      <c r="M5088" t="s">
        <v>33421</v>
      </c>
    </row>
    <row r="5089" spans="1:13">
      <c r="A5089" s="1" t="s">
        <v>7106</v>
      </c>
      <c r="B5089">
        <v>4.1917977700961497E-5</v>
      </c>
      <c r="C5089" s="1">
        <v>1.75768056843662E-5</v>
      </c>
      <c r="D5089">
        <v>0.209677419354839</v>
      </c>
      <c r="E5089">
        <v>0.22727272727272699</v>
      </c>
      <c r="F5089">
        <v>0.05</v>
      </c>
      <c r="G5089">
        <v>1.5625E-2</v>
      </c>
      <c r="H5089">
        <v>0</v>
      </c>
      <c r="I5089">
        <v>0</v>
      </c>
      <c r="J5089" s="1">
        <v>0</v>
      </c>
      <c r="K5089" t="s">
        <v>23238</v>
      </c>
      <c r="L5089" t="s">
        <v>33422</v>
      </c>
      <c r="M5089" t="s">
        <v>33423</v>
      </c>
    </row>
    <row r="5090" spans="1:13">
      <c r="A5090" s="1" t="s">
        <v>7107</v>
      </c>
      <c r="B5090">
        <v>7.6022639879226494E-5</v>
      </c>
      <c r="C5090" s="1">
        <v>1.9174380465434599E-6</v>
      </c>
      <c r="D5090">
        <v>0.74193548387096797</v>
      </c>
      <c r="E5090">
        <v>0.97333333333333305</v>
      </c>
      <c r="F5090">
        <v>0.79754601226993904</v>
      </c>
      <c r="G5090">
        <v>0.94565217391304301</v>
      </c>
      <c r="H5090">
        <v>0.95882352941176496</v>
      </c>
      <c r="I5090">
        <v>0.80405405405405395</v>
      </c>
      <c r="J5090" s="1">
        <v>1</v>
      </c>
      <c r="K5090" t="s">
        <v>23241</v>
      </c>
      <c r="L5090" t="s">
        <v>33424</v>
      </c>
      <c r="M5090" t="s">
        <v>33425</v>
      </c>
    </row>
    <row r="5091" spans="1:13">
      <c r="A5091" s="1" t="s">
        <v>7108</v>
      </c>
      <c r="B5091">
        <v>2.08802195751798E-7</v>
      </c>
      <c r="C5091" s="1">
        <v>7.64825319692449E-6</v>
      </c>
      <c r="D5091">
        <v>1</v>
      </c>
      <c r="E5091">
        <v>1</v>
      </c>
      <c r="F5091">
        <v>0.99056603773584895</v>
      </c>
      <c r="G5091">
        <v>0.76666666666666705</v>
      </c>
      <c r="H5091">
        <v>0.96527777777777801</v>
      </c>
      <c r="I5091">
        <v>0.91666666666666696</v>
      </c>
      <c r="J5091" s="1" t="s">
        <v>23229</v>
      </c>
      <c r="K5091" t="s">
        <v>23238</v>
      </c>
      <c r="L5091" t="s">
        <v>33426</v>
      </c>
      <c r="M5091" t="s">
        <v>33427</v>
      </c>
    </row>
    <row r="5092" spans="1:13">
      <c r="A5092" s="1" t="s">
        <v>7109</v>
      </c>
      <c r="B5092">
        <v>7.7781563637790405E-6</v>
      </c>
      <c r="C5092" s="1">
        <v>2.5830777288943301E-5</v>
      </c>
      <c r="D5092">
        <v>0</v>
      </c>
      <c r="E5092">
        <v>0</v>
      </c>
      <c r="F5092">
        <v>3.8860103626942998E-2</v>
      </c>
      <c r="G5092">
        <v>0</v>
      </c>
      <c r="H5092">
        <v>4.3859649122806998E-3</v>
      </c>
      <c r="I5092">
        <v>0</v>
      </c>
      <c r="J5092" s="1">
        <v>0</v>
      </c>
      <c r="K5092" t="s">
        <v>23241</v>
      </c>
      <c r="L5092" t="s">
        <v>33428</v>
      </c>
      <c r="M5092" t="s">
        <v>33429</v>
      </c>
    </row>
    <row r="5093" spans="1:13">
      <c r="A5093" s="1" t="s">
        <v>7110</v>
      </c>
      <c r="B5093">
        <v>1.3089229122737901E-5</v>
      </c>
      <c r="C5093" s="1">
        <v>4.2331682507941398E-7</v>
      </c>
      <c r="D5093">
        <v>0.90625</v>
      </c>
      <c r="E5093">
        <v>0.9882352941176471</v>
      </c>
      <c r="F5093">
        <v>0.99371069182389937</v>
      </c>
      <c r="G5093">
        <v>1</v>
      </c>
      <c r="H5093">
        <v>1</v>
      </c>
      <c r="I5093">
        <v>0.91346153846153855</v>
      </c>
      <c r="J5093" s="1">
        <v>0.95</v>
      </c>
      <c r="K5093" t="s">
        <v>23243</v>
      </c>
      <c r="L5093" t="s">
        <v>33430</v>
      </c>
      <c r="M5093" t="s">
        <v>33431</v>
      </c>
    </row>
    <row r="5094" spans="1:13">
      <c r="A5094" s="1" t="s">
        <v>7111</v>
      </c>
      <c r="B5094">
        <v>9.4938429244445196E-5</v>
      </c>
      <c r="C5094" s="1">
        <v>1.21466130605879E-4</v>
      </c>
      <c r="D5094">
        <v>0.14285714285714299</v>
      </c>
      <c r="E5094">
        <v>0.58536585365853699</v>
      </c>
      <c r="F5094">
        <v>0.28021978021978</v>
      </c>
      <c r="G5094">
        <v>0.35185185185185203</v>
      </c>
      <c r="H5094">
        <v>0.233333333333333</v>
      </c>
      <c r="I5094">
        <v>0.16666666666666699</v>
      </c>
      <c r="J5094" s="1">
        <v>0</v>
      </c>
      <c r="K5094" t="s">
        <v>23241</v>
      </c>
      <c r="L5094" t="s">
        <v>33432</v>
      </c>
      <c r="M5094" t="s">
        <v>33433</v>
      </c>
    </row>
    <row r="5095" spans="1:13">
      <c r="A5095" s="1" t="s">
        <v>7112</v>
      </c>
      <c r="B5095">
        <v>1.0838570669115601E-5</v>
      </c>
      <c r="C5095" s="1">
        <v>8.0259850384990796E-5</v>
      </c>
      <c r="D5095">
        <v>0</v>
      </c>
      <c r="E5095">
        <v>0</v>
      </c>
      <c r="F5095">
        <v>2.7777777777777801E-3</v>
      </c>
      <c r="G5095">
        <v>2.1276595744680899E-2</v>
      </c>
      <c r="H5095">
        <v>0</v>
      </c>
      <c r="I5095">
        <v>0.18229166666666699</v>
      </c>
      <c r="J5095" s="1">
        <v>0</v>
      </c>
      <c r="K5095" t="s">
        <v>23242</v>
      </c>
      <c r="L5095" t="s">
        <v>33434</v>
      </c>
      <c r="M5095" t="s">
        <v>33435</v>
      </c>
    </row>
    <row r="5096" spans="1:13">
      <c r="A5096" s="1" t="s">
        <v>7113</v>
      </c>
      <c r="B5096">
        <v>7.82552283731587E-4</v>
      </c>
      <c r="C5096" s="1">
        <v>3.5859379036108099E-4</v>
      </c>
      <c r="D5096">
        <v>0.45</v>
      </c>
      <c r="E5096">
        <v>0.18656716417910399</v>
      </c>
      <c r="F5096">
        <v>0.229050279329609</v>
      </c>
      <c r="G5096">
        <v>0.87837837837837796</v>
      </c>
      <c r="H5096">
        <v>0.13684210526315799</v>
      </c>
      <c r="I5096">
        <v>0.62179487179487203</v>
      </c>
      <c r="J5096" s="1" t="s">
        <v>23229</v>
      </c>
      <c r="K5096" t="s">
        <v>23240</v>
      </c>
      <c r="L5096" t="s">
        <v>33436</v>
      </c>
      <c r="M5096" t="s">
        <v>33437</v>
      </c>
    </row>
    <row r="5097" spans="1:13">
      <c r="A5097" s="1" t="s">
        <v>7114</v>
      </c>
      <c r="B5097">
        <v>7.0513265424081696E-6</v>
      </c>
      <c r="C5097" s="1">
        <v>3.7127773840816802E-6</v>
      </c>
      <c r="D5097">
        <v>0</v>
      </c>
      <c r="E5097">
        <v>0</v>
      </c>
      <c r="F5097">
        <v>0.170289855072464</v>
      </c>
      <c r="G5097">
        <v>0</v>
      </c>
      <c r="H5097">
        <v>6.4102564102564097E-2</v>
      </c>
      <c r="I5097">
        <v>0</v>
      </c>
      <c r="J5097" s="1" t="s">
        <v>23229</v>
      </c>
      <c r="K5097" t="s">
        <v>23238</v>
      </c>
      <c r="L5097" t="s">
        <v>33438</v>
      </c>
      <c r="M5097" t="s">
        <v>33439</v>
      </c>
    </row>
    <row r="5098" spans="1:13">
      <c r="A5098" s="1" t="s">
        <v>7115</v>
      </c>
      <c r="B5098">
        <v>2.9467086994477499E-4</v>
      </c>
      <c r="C5098" s="1">
        <v>9.2560538777565607E-5</v>
      </c>
      <c r="D5098">
        <v>9.6774193548387094E-2</v>
      </c>
      <c r="E5098">
        <v>0.19767441860465099</v>
      </c>
      <c r="F5098">
        <v>9.3220338983050793E-2</v>
      </c>
      <c r="G5098">
        <v>0.59375</v>
      </c>
      <c r="H5098">
        <v>0.44767441860465101</v>
      </c>
      <c r="I5098">
        <v>0.46590909090909099</v>
      </c>
      <c r="J5098" s="1">
        <v>0</v>
      </c>
      <c r="K5098" t="s">
        <v>23238</v>
      </c>
      <c r="L5098" t="s">
        <v>33440</v>
      </c>
      <c r="M5098" t="s">
        <v>33441</v>
      </c>
    </row>
    <row r="5099" spans="1:13">
      <c r="A5099" s="1" t="s">
        <v>7116</v>
      </c>
      <c r="B5099">
        <v>4.8340671165929202E-4</v>
      </c>
      <c r="C5099" s="1">
        <v>1.65738434982742E-5</v>
      </c>
      <c r="D5099">
        <v>0.90322580645161299</v>
      </c>
      <c r="E5099">
        <v>0.715189873417722</v>
      </c>
      <c r="F5099">
        <v>0.96666666666666701</v>
      </c>
      <c r="G5099">
        <v>0.84210526315789502</v>
      </c>
      <c r="H5099">
        <v>0.95982142857142905</v>
      </c>
      <c r="I5099">
        <v>0.98648648648648696</v>
      </c>
      <c r="J5099" s="1">
        <v>1</v>
      </c>
      <c r="K5099" t="s">
        <v>23238</v>
      </c>
      <c r="L5099" t="s">
        <v>33442</v>
      </c>
      <c r="M5099" t="s">
        <v>33443</v>
      </c>
    </row>
    <row r="5100" spans="1:13">
      <c r="A5100" s="1" t="s">
        <v>7117</v>
      </c>
      <c r="B5100">
        <v>3.5956337038343401E-6</v>
      </c>
      <c r="C5100" s="1">
        <v>1.7817530757930399E-5</v>
      </c>
      <c r="D5100">
        <v>1</v>
      </c>
      <c r="E5100">
        <v>0.99444444444444402</v>
      </c>
      <c r="F5100">
        <v>0.96036585365853699</v>
      </c>
      <c r="G5100">
        <v>1</v>
      </c>
      <c r="H5100">
        <v>0.96315789473684199</v>
      </c>
      <c r="I5100">
        <v>0.88983050847457601</v>
      </c>
      <c r="J5100" s="1">
        <v>0.5</v>
      </c>
      <c r="K5100" t="s">
        <v>23238</v>
      </c>
      <c r="L5100" t="s">
        <v>33444</v>
      </c>
      <c r="M5100" t="s">
        <v>33445</v>
      </c>
    </row>
    <row r="5101" spans="1:13">
      <c r="A5101" s="1" t="s">
        <v>7118</v>
      </c>
      <c r="B5101">
        <v>0</v>
      </c>
      <c r="C5101" s="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s="1">
        <v>0.75</v>
      </c>
      <c r="K5101" t="s">
        <v>23241</v>
      </c>
      <c r="L5101" t="s">
        <v>33446</v>
      </c>
      <c r="M5101" t="s">
        <v>33447</v>
      </c>
    </row>
    <row r="5102" spans="1:13">
      <c r="A5102" s="1" t="s">
        <v>7119</v>
      </c>
      <c r="B5102">
        <v>1.71797376617602E-6</v>
      </c>
      <c r="C5102" s="1">
        <v>1.07423765730696E-5</v>
      </c>
      <c r="D5102">
        <v>0.4375</v>
      </c>
      <c r="E5102">
        <v>0.47321428571428598</v>
      </c>
      <c r="F5102">
        <v>0.444915254237288</v>
      </c>
      <c r="G5102">
        <v>0.52500000000000002</v>
      </c>
      <c r="H5102">
        <v>0.480769230769231</v>
      </c>
      <c r="I5102">
        <v>0.625</v>
      </c>
      <c r="J5102" s="1">
        <v>8.3333333333333301E-2</v>
      </c>
      <c r="K5102" t="s">
        <v>23242</v>
      </c>
      <c r="L5102" t="s">
        <v>33448</v>
      </c>
      <c r="M5102" t="s">
        <v>33449</v>
      </c>
    </row>
    <row r="5103" spans="1:13">
      <c r="A5103" s="1" t="s">
        <v>7120</v>
      </c>
      <c r="B5103">
        <v>2.88698194653066E-7</v>
      </c>
      <c r="C5103" s="1">
        <v>1.54356445172488E-5</v>
      </c>
      <c r="D5103">
        <v>0.98214285714285698</v>
      </c>
      <c r="E5103">
        <v>0.931506849315068</v>
      </c>
      <c r="F5103">
        <v>1</v>
      </c>
      <c r="G5103">
        <v>0.78260869565217395</v>
      </c>
      <c r="H5103">
        <v>0.94927536231884102</v>
      </c>
      <c r="I5103">
        <v>0.74137931034482796</v>
      </c>
      <c r="J5103" s="1" t="s">
        <v>23229</v>
      </c>
      <c r="K5103" t="s">
        <v>23240</v>
      </c>
      <c r="L5103" t="s">
        <v>33450</v>
      </c>
      <c r="M5103" t="s">
        <v>33451</v>
      </c>
    </row>
    <row r="5104" spans="1:13">
      <c r="A5104" s="1" t="s">
        <v>7121</v>
      </c>
      <c r="B5104">
        <v>3.3552976421813801E-7</v>
      </c>
      <c r="C5104" s="1">
        <v>9.78928620032195E-7</v>
      </c>
      <c r="D5104">
        <v>1</v>
      </c>
      <c r="E5104">
        <v>1</v>
      </c>
      <c r="F5104">
        <v>0.997282608695652</v>
      </c>
      <c r="G5104">
        <v>0.97916666666666696</v>
      </c>
      <c r="H5104">
        <v>1</v>
      </c>
      <c r="I5104">
        <v>0.99537037037037002</v>
      </c>
      <c r="J5104" s="1" t="s">
        <v>23229</v>
      </c>
      <c r="K5104" t="s">
        <v>23238</v>
      </c>
      <c r="L5104" t="s">
        <v>33452</v>
      </c>
      <c r="M5104" t="s">
        <v>33453</v>
      </c>
    </row>
    <row r="5105" spans="1:13">
      <c r="A5105" s="1" t="s">
        <v>7122</v>
      </c>
      <c r="B5105">
        <v>1.4247601841428599E-5</v>
      </c>
      <c r="C5105" s="1">
        <v>5.9409365788942898E-5</v>
      </c>
      <c r="D5105">
        <v>0.15</v>
      </c>
      <c r="E5105">
        <v>0</v>
      </c>
      <c r="F5105">
        <v>7.1969696969697003E-2</v>
      </c>
      <c r="G5105">
        <v>2.9411764705882401E-2</v>
      </c>
      <c r="H5105">
        <v>0.15151515151515199</v>
      </c>
      <c r="I5105">
        <v>0.163793103448276</v>
      </c>
      <c r="J5105" s="1">
        <v>0</v>
      </c>
      <c r="K5105" t="s">
        <v>23238</v>
      </c>
      <c r="L5105" t="s">
        <v>33454</v>
      </c>
      <c r="M5105" t="s">
        <v>33455</v>
      </c>
    </row>
    <row r="5106" spans="1:13">
      <c r="A5106" s="1" t="s">
        <v>7123</v>
      </c>
      <c r="B5106">
        <v>1.05227951366829E-5</v>
      </c>
      <c r="C5106" s="1">
        <v>2.7648111938621601E-5</v>
      </c>
      <c r="D5106">
        <v>1</v>
      </c>
      <c r="E5106">
        <v>1</v>
      </c>
      <c r="F5106">
        <v>0.99739583333333304</v>
      </c>
      <c r="G5106">
        <v>0.47413793103448298</v>
      </c>
      <c r="H5106">
        <v>0.96929824561403499</v>
      </c>
      <c r="I5106">
        <v>0.91600000000000004</v>
      </c>
      <c r="J5106" s="1">
        <v>0.95454545454545503</v>
      </c>
      <c r="K5106" t="s">
        <v>23238</v>
      </c>
      <c r="L5106" t="s">
        <v>33456</v>
      </c>
      <c r="M5106" t="s">
        <v>33457</v>
      </c>
    </row>
    <row r="5107" spans="1:13">
      <c r="A5107" s="1" t="s">
        <v>7124</v>
      </c>
      <c r="B5107">
        <v>2.1535581262101099E-6</v>
      </c>
      <c r="C5107" s="1">
        <v>6.2639224342875898E-6</v>
      </c>
      <c r="D5107">
        <v>1</v>
      </c>
      <c r="E5107">
        <v>1</v>
      </c>
      <c r="F5107">
        <v>1</v>
      </c>
      <c r="G5107">
        <v>0.96551724137931028</v>
      </c>
      <c r="H5107">
        <v>0.9955357142857143</v>
      </c>
      <c r="I5107">
        <v>0.95081967213114749</v>
      </c>
      <c r="J5107" s="1">
        <v>1</v>
      </c>
      <c r="K5107" t="s">
        <v>23244</v>
      </c>
      <c r="L5107" t="s">
        <v>33458</v>
      </c>
      <c r="M5107" t="s">
        <v>33459</v>
      </c>
    </row>
    <row r="5108" spans="1:13">
      <c r="A5108" s="1" t="s">
        <v>7125</v>
      </c>
      <c r="B5108">
        <v>5.7675747165684801E-6</v>
      </c>
      <c r="C5108" s="1">
        <v>2.1722376518526701E-5</v>
      </c>
      <c r="D5108">
        <v>4.8387096774193498E-2</v>
      </c>
      <c r="E5108">
        <v>0</v>
      </c>
      <c r="F5108">
        <v>0.27034883720930197</v>
      </c>
      <c r="G5108">
        <v>0</v>
      </c>
      <c r="H5108">
        <v>0.134615384615385</v>
      </c>
      <c r="I5108">
        <v>0</v>
      </c>
      <c r="J5108" s="1" t="s">
        <v>23229</v>
      </c>
      <c r="K5108" t="s">
        <v>23241</v>
      </c>
      <c r="L5108" t="s">
        <v>33460</v>
      </c>
      <c r="M5108" t="s">
        <v>33461</v>
      </c>
    </row>
    <row r="5109" spans="1:13">
      <c r="A5109" s="1" t="s">
        <v>7126</v>
      </c>
      <c r="B5109">
        <v>3.7060512637526798E-4</v>
      </c>
      <c r="C5109" s="1">
        <v>3.7789242035093201E-5</v>
      </c>
      <c r="D5109">
        <v>4.6875E-2</v>
      </c>
      <c r="E5109">
        <v>0.3125</v>
      </c>
      <c r="F5109">
        <v>1.2820512820512799E-2</v>
      </c>
      <c r="G5109">
        <v>8.7719298245613996E-3</v>
      </c>
      <c r="H5109">
        <v>4.3859649122806998E-3</v>
      </c>
      <c r="I5109">
        <v>1.6E-2</v>
      </c>
      <c r="J5109" s="1">
        <v>0</v>
      </c>
      <c r="K5109" t="s">
        <v>23239</v>
      </c>
      <c r="L5109" t="s">
        <v>33462</v>
      </c>
      <c r="M5109" t="s">
        <v>33463</v>
      </c>
    </row>
    <row r="5110" spans="1:13">
      <c r="A5110" s="1" t="s">
        <v>7127</v>
      </c>
      <c r="B5110">
        <v>4.7856696879888398E-4</v>
      </c>
      <c r="C5110" s="1">
        <v>8.0291823951649999E-5</v>
      </c>
      <c r="D5110">
        <v>0.6875</v>
      </c>
      <c r="E5110">
        <v>0.48958333333333298</v>
      </c>
      <c r="F5110">
        <v>0.95641025641025601</v>
      </c>
      <c r="G5110">
        <v>0.96551724137931005</v>
      </c>
      <c r="H5110">
        <v>0.97807017543859698</v>
      </c>
      <c r="I5110">
        <v>0.99186991869918695</v>
      </c>
      <c r="J5110" s="1">
        <v>1</v>
      </c>
      <c r="K5110" t="s">
        <v>23238</v>
      </c>
      <c r="L5110" t="s">
        <v>33464</v>
      </c>
      <c r="M5110" t="s">
        <v>33465</v>
      </c>
    </row>
    <row r="5111" spans="1:13">
      <c r="A5111" s="1" t="s">
        <v>7128</v>
      </c>
      <c r="B5111">
        <v>5.4775249174733798E-6</v>
      </c>
      <c r="C5111" s="1">
        <v>6.5517258228929296E-6</v>
      </c>
      <c r="D5111">
        <v>2.0833333333333301E-2</v>
      </c>
      <c r="E5111">
        <v>0</v>
      </c>
      <c r="F5111">
        <v>4.9242424242424199E-2</v>
      </c>
      <c r="G5111">
        <v>0</v>
      </c>
      <c r="H5111">
        <v>4.7945205479452101E-2</v>
      </c>
      <c r="I5111">
        <v>3.2786885245901599E-2</v>
      </c>
      <c r="J5111" s="1" t="s">
        <v>23229</v>
      </c>
      <c r="K5111" t="s">
        <v>23238</v>
      </c>
      <c r="L5111" t="s">
        <v>33466</v>
      </c>
      <c r="M5111" t="s">
        <v>33467</v>
      </c>
    </row>
    <row r="5112" spans="1:13">
      <c r="A5112" s="1" t="s">
        <v>7129</v>
      </c>
      <c r="B5112">
        <v>5.45691912607368E-5</v>
      </c>
      <c r="C5112" s="1">
        <v>3.50400585639151E-6</v>
      </c>
      <c r="D5112">
        <v>0.74193548387096797</v>
      </c>
      <c r="E5112">
        <v>0.85185185185185197</v>
      </c>
      <c r="F5112">
        <v>0.79545454545454497</v>
      </c>
      <c r="G5112">
        <v>0.97222222222222199</v>
      </c>
      <c r="H5112">
        <v>0.99206349206349198</v>
      </c>
      <c r="I5112">
        <v>0.96551724137931005</v>
      </c>
      <c r="J5112" s="1">
        <v>0.875</v>
      </c>
      <c r="K5112" t="s">
        <v>23238</v>
      </c>
      <c r="L5112" t="s">
        <v>33468</v>
      </c>
      <c r="M5112" t="s">
        <v>33469</v>
      </c>
    </row>
    <row r="5113" spans="1:13">
      <c r="A5113" s="1" t="s">
        <v>7130</v>
      </c>
      <c r="B5113">
        <v>1.7167682619455698E-5</v>
      </c>
      <c r="C5113" s="1">
        <v>6.4329708629875901E-6</v>
      </c>
      <c r="D5113">
        <v>0</v>
      </c>
      <c r="E5113">
        <v>0.109756097560976</v>
      </c>
      <c r="F5113">
        <v>0</v>
      </c>
      <c r="G5113">
        <v>0.29166666666666702</v>
      </c>
      <c r="H5113">
        <v>2.27272727272727E-2</v>
      </c>
      <c r="I5113">
        <v>0</v>
      </c>
      <c r="J5113" s="1" t="s">
        <v>23229</v>
      </c>
      <c r="K5113" t="s">
        <v>23241</v>
      </c>
      <c r="L5113" t="s">
        <v>33470</v>
      </c>
      <c r="M5113" t="s">
        <v>33471</v>
      </c>
    </row>
    <row r="5114" spans="1:13">
      <c r="A5114" s="1" t="s">
        <v>7131</v>
      </c>
      <c r="B5114">
        <v>1.2389276661417701E-7</v>
      </c>
      <c r="C5114" s="1">
        <v>3.0466568923697001E-6</v>
      </c>
      <c r="D5114">
        <v>1</v>
      </c>
      <c r="E5114">
        <v>1</v>
      </c>
      <c r="F5114">
        <v>1</v>
      </c>
      <c r="G5114">
        <v>1</v>
      </c>
      <c r="H5114">
        <v>0.98305084745762705</v>
      </c>
      <c r="I5114">
        <v>1</v>
      </c>
      <c r="J5114" s="1">
        <v>0</v>
      </c>
      <c r="K5114" t="s">
        <v>23237</v>
      </c>
      <c r="L5114" t="s">
        <v>33472</v>
      </c>
      <c r="M5114" t="s">
        <v>33473</v>
      </c>
    </row>
    <row r="5115" spans="1:13">
      <c r="A5115" s="1" t="s">
        <v>7132</v>
      </c>
      <c r="B5115">
        <v>6.3383998934253898E-6</v>
      </c>
      <c r="C5115" s="1">
        <v>1.0161843687417001E-5</v>
      </c>
      <c r="D5115">
        <v>6.4516129032258104E-2</v>
      </c>
      <c r="E5115">
        <v>0</v>
      </c>
      <c r="F5115">
        <v>2.8901734104046201E-2</v>
      </c>
      <c r="G5115">
        <v>0</v>
      </c>
      <c r="H5115">
        <v>0.26470588235294101</v>
      </c>
      <c r="I5115">
        <v>3.3333333333333298E-2</v>
      </c>
      <c r="J5115" s="1">
        <v>0</v>
      </c>
      <c r="K5115" t="s">
        <v>23238</v>
      </c>
      <c r="L5115" t="s">
        <v>33474</v>
      </c>
      <c r="M5115" t="s">
        <v>33475</v>
      </c>
    </row>
    <row r="5116" spans="1:13">
      <c r="A5116" s="1" t="s">
        <v>7133</v>
      </c>
      <c r="B5116">
        <v>7.9002347629274696E-7</v>
      </c>
      <c r="C5116" s="1">
        <v>4.2364081454377102E-6</v>
      </c>
      <c r="D5116">
        <v>0</v>
      </c>
      <c r="E5116">
        <v>3.8461538461538498E-2</v>
      </c>
      <c r="F5116">
        <v>0</v>
      </c>
      <c r="G5116">
        <v>1.9607843137254902E-2</v>
      </c>
      <c r="H5116">
        <v>1.0638297872340399E-2</v>
      </c>
      <c r="I5116">
        <v>8.1730769230769204E-2</v>
      </c>
      <c r="J5116" s="1">
        <v>0.25</v>
      </c>
      <c r="K5116" t="s">
        <v>23241</v>
      </c>
      <c r="L5116" t="s">
        <v>33476</v>
      </c>
      <c r="M5116" t="s">
        <v>33477</v>
      </c>
    </row>
    <row r="5117" spans="1:13">
      <c r="A5117" s="1" t="s">
        <v>7134</v>
      </c>
      <c r="B5117">
        <v>0</v>
      </c>
      <c r="C5117" s="1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s="1">
        <v>0.4375</v>
      </c>
      <c r="K5117" t="s">
        <v>23238</v>
      </c>
      <c r="L5117" t="s">
        <v>33478</v>
      </c>
      <c r="M5117" t="s">
        <v>33479</v>
      </c>
    </row>
    <row r="5118" spans="1:13">
      <c r="A5118" s="1" t="s">
        <v>7135</v>
      </c>
      <c r="B5118">
        <v>8.5945692262925302E-8</v>
      </c>
      <c r="C5118" s="1">
        <v>2.8829661908302898E-6</v>
      </c>
      <c r="D5118">
        <v>1</v>
      </c>
      <c r="E5118">
        <v>1</v>
      </c>
      <c r="F5118">
        <v>1</v>
      </c>
      <c r="G5118">
        <v>0.99090909090909096</v>
      </c>
      <c r="H5118">
        <v>1</v>
      </c>
      <c r="I5118">
        <v>0.990291262135922</v>
      </c>
      <c r="J5118" s="1" t="s">
        <v>23229</v>
      </c>
      <c r="K5118" t="s">
        <v>23237</v>
      </c>
      <c r="L5118" t="s">
        <v>33480</v>
      </c>
      <c r="M5118" t="s">
        <v>33481</v>
      </c>
    </row>
    <row r="5119" spans="1:13">
      <c r="A5119" s="1" t="s">
        <v>7136</v>
      </c>
      <c r="B5119">
        <v>3.0661710029590702E-5</v>
      </c>
      <c r="C5119" s="1">
        <v>3.2274366524197999E-5</v>
      </c>
      <c r="D5119">
        <v>0.77272727272727304</v>
      </c>
      <c r="E5119">
        <v>0.98484848484848497</v>
      </c>
      <c r="F5119">
        <v>0.61333333333333295</v>
      </c>
      <c r="G5119">
        <v>0.83750000000000002</v>
      </c>
      <c r="H5119">
        <v>0.36931818181818199</v>
      </c>
      <c r="I5119">
        <v>0.93</v>
      </c>
      <c r="J5119" s="1">
        <v>1</v>
      </c>
      <c r="K5119" t="s">
        <v>23237</v>
      </c>
      <c r="L5119" t="s">
        <v>33482</v>
      </c>
      <c r="M5119" t="s">
        <v>33483</v>
      </c>
    </row>
    <row r="5120" spans="1:13">
      <c r="A5120" s="1" t="s">
        <v>7137</v>
      </c>
      <c r="B5120">
        <v>1.19109777816093E-8</v>
      </c>
      <c r="C5120" s="1">
        <v>4.0451027964499696E-9</v>
      </c>
      <c r="D5120">
        <v>0</v>
      </c>
      <c r="E5120">
        <v>0</v>
      </c>
      <c r="F5120">
        <v>3.28947368421053E-3</v>
      </c>
      <c r="G5120">
        <v>0</v>
      </c>
      <c r="H5120">
        <v>0</v>
      </c>
      <c r="I5120">
        <v>0</v>
      </c>
      <c r="J5120" s="1">
        <v>1</v>
      </c>
      <c r="K5120" t="s">
        <v>23241</v>
      </c>
      <c r="L5120" t="s">
        <v>33484</v>
      </c>
      <c r="M5120" t="s">
        <v>33485</v>
      </c>
    </row>
    <row r="5121" spans="1:13">
      <c r="A5121" s="1" t="s">
        <v>7138</v>
      </c>
      <c r="B5121">
        <v>6.6472644839182996E-6</v>
      </c>
      <c r="C5121" s="1">
        <v>1.01335093932625E-5</v>
      </c>
      <c r="D5121">
        <v>0</v>
      </c>
      <c r="E5121">
        <v>0</v>
      </c>
      <c r="F5121">
        <v>0.13541666666666699</v>
      </c>
      <c r="G5121">
        <v>0</v>
      </c>
      <c r="H5121">
        <v>3.1818181818181801E-2</v>
      </c>
      <c r="I5121">
        <v>4.2735042735042696E-3</v>
      </c>
      <c r="J5121" s="1">
        <v>0</v>
      </c>
      <c r="K5121" t="s">
        <v>23241</v>
      </c>
      <c r="L5121" t="s">
        <v>33486</v>
      </c>
      <c r="M5121" t="s">
        <v>33487</v>
      </c>
    </row>
    <row r="5122" spans="1:13">
      <c r="A5122" s="1" t="s">
        <v>7139</v>
      </c>
      <c r="B5122">
        <v>4.9551340453556801E-7</v>
      </c>
      <c r="C5122" s="1">
        <v>1.9182571120756401E-5</v>
      </c>
      <c r="D5122">
        <v>0</v>
      </c>
      <c r="E5122">
        <v>7.3529411764705899E-3</v>
      </c>
      <c r="F5122">
        <v>0</v>
      </c>
      <c r="G5122">
        <v>0.52941176470588203</v>
      </c>
      <c r="H5122">
        <v>6.41025641025641E-3</v>
      </c>
      <c r="I5122">
        <v>0.25</v>
      </c>
      <c r="J5122" s="1" t="s">
        <v>23229</v>
      </c>
      <c r="K5122" t="s">
        <v>23242</v>
      </c>
      <c r="L5122" t="s">
        <v>33488</v>
      </c>
      <c r="M5122" t="s">
        <v>33489</v>
      </c>
    </row>
    <row r="5123" spans="1:13">
      <c r="A5123" s="1" t="s">
        <v>7140</v>
      </c>
      <c r="B5123">
        <v>2.9643213783429801E-6</v>
      </c>
      <c r="C5123" s="1">
        <v>1.4103187276473701E-5</v>
      </c>
      <c r="D5123">
        <v>1.7857142857142901E-2</v>
      </c>
      <c r="E5123">
        <v>1.8072289156626498E-2</v>
      </c>
      <c r="F5123">
        <v>0</v>
      </c>
      <c r="G5123">
        <v>7.5757575757575801E-2</v>
      </c>
      <c r="H5123">
        <v>2.3529411764705899E-2</v>
      </c>
      <c r="I5123">
        <v>8.5106382978723402E-2</v>
      </c>
      <c r="J5123" s="1">
        <v>0</v>
      </c>
      <c r="K5123" t="s">
        <v>23238</v>
      </c>
      <c r="L5123" t="s">
        <v>33490</v>
      </c>
      <c r="M5123" t="s">
        <v>33491</v>
      </c>
    </row>
    <row r="5124" spans="1:13">
      <c r="A5124" s="1" t="s">
        <v>7141</v>
      </c>
      <c r="B5124">
        <v>3.8355139471339699E-6</v>
      </c>
      <c r="C5124" s="1">
        <v>1.4529091425801699E-6</v>
      </c>
      <c r="D5124">
        <v>1</v>
      </c>
      <c r="E5124">
        <v>1</v>
      </c>
      <c r="F5124">
        <v>0.968992248062015</v>
      </c>
      <c r="G5124">
        <v>1</v>
      </c>
      <c r="H5124">
        <v>0.99342105263157898</v>
      </c>
      <c r="I5124">
        <v>1</v>
      </c>
      <c r="J5124" s="1">
        <v>1</v>
      </c>
      <c r="K5124" t="s">
        <v>23238</v>
      </c>
      <c r="L5124" t="s">
        <v>33492</v>
      </c>
      <c r="M5124" t="s">
        <v>33493</v>
      </c>
    </row>
    <row r="5125" spans="1:13">
      <c r="A5125" s="1" t="s">
        <v>7142</v>
      </c>
      <c r="B5125">
        <v>1.3560780995346999E-5</v>
      </c>
      <c r="C5125" s="1">
        <v>4.7411644208881697E-6</v>
      </c>
      <c r="D5125">
        <v>0.70967741935483897</v>
      </c>
      <c r="E5125">
        <v>0.47093023255813998</v>
      </c>
      <c r="F5125">
        <v>0.89285714285714302</v>
      </c>
      <c r="G5125">
        <v>0.83333333333333304</v>
      </c>
      <c r="H5125">
        <v>0.76875000000000004</v>
      </c>
      <c r="I5125">
        <v>0.78749999999999998</v>
      </c>
      <c r="J5125" s="1">
        <v>1</v>
      </c>
      <c r="K5125" t="s">
        <v>23237</v>
      </c>
      <c r="L5125" t="s">
        <v>33494</v>
      </c>
      <c r="M5125" t="s">
        <v>33495</v>
      </c>
    </row>
    <row r="5126" spans="1:13">
      <c r="A5126" s="1" t="s">
        <v>7143</v>
      </c>
      <c r="B5126">
        <v>2.0116246401474798E-9</v>
      </c>
      <c r="C5126" s="1">
        <v>6.6877713474891902E-7</v>
      </c>
      <c r="D5126">
        <v>1</v>
      </c>
      <c r="E5126">
        <v>1</v>
      </c>
      <c r="F5126">
        <v>1</v>
      </c>
      <c r="G5126">
        <v>1</v>
      </c>
      <c r="H5126">
        <v>0.99557522123893805</v>
      </c>
      <c r="I5126">
        <v>1</v>
      </c>
      <c r="J5126" s="1">
        <v>0.36363636363636398</v>
      </c>
      <c r="K5126" t="s">
        <v>23238</v>
      </c>
      <c r="L5126" t="s">
        <v>33496</v>
      </c>
      <c r="M5126" t="s">
        <v>33497</v>
      </c>
    </row>
    <row r="5127" spans="1:13">
      <c r="A5127" s="1" t="s">
        <v>7144</v>
      </c>
      <c r="B5127">
        <v>1.82604285785175E-6</v>
      </c>
      <c r="C5127" s="1">
        <v>1.19846851362082E-5</v>
      </c>
      <c r="D5127">
        <v>1</v>
      </c>
      <c r="E5127">
        <v>1</v>
      </c>
      <c r="F5127">
        <v>0.97899159663865498</v>
      </c>
      <c r="G5127">
        <v>1</v>
      </c>
      <c r="H5127">
        <v>0.90178571428571397</v>
      </c>
      <c r="I5127">
        <v>1</v>
      </c>
      <c r="J5127" s="1">
        <v>1</v>
      </c>
      <c r="K5127" t="s">
        <v>23238</v>
      </c>
      <c r="L5127" t="s">
        <v>33498</v>
      </c>
      <c r="M5127" t="s">
        <v>33499</v>
      </c>
    </row>
    <row r="5128" spans="1:13">
      <c r="A5128" s="1" t="s">
        <v>7145</v>
      </c>
      <c r="B5128">
        <v>1.1722983696065199E-6</v>
      </c>
      <c r="C5128" s="1">
        <v>2.57754589339041E-6</v>
      </c>
      <c r="D5128">
        <v>0.96875</v>
      </c>
      <c r="E5128">
        <v>1</v>
      </c>
      <c r="F5128">
        <v>1</v>
      </c>
      <c r="G5128">
        <v>1</v>
      </c>
      <c r="H5128">
        <v>1</v>
      </c>
      <c r="I5128">
        <v>0.97222222222222199</v>
      </c>
      <c r="J5128" s="1">
        <v>1</v>
      </c>
      <c r="K5128" t="s">
        <v>23241</v>
      </c>
      <c r="L5128" t="s">
        <v>33500</v>
      </c>
      <c r="M5128" t="s">
        <v>33501</v>
      </c>
    </row>
    <row r="5129" spans="1:13">
      <c r="A5129" s="1" t="s">
        <v>7146</v>
      </c>
      <c r="B5129">
        <v>8.1943555796539304E-6</v>
      </c>
      <c r="C5129" s="1">
        <v>4.3786012111908203E-7</v>
      </c>
      <c r="D5129">
        <v>3.125E-2</v>
      </c>
      <c r="E5129">
        <v>4.1666666666666699E-2</v>
      </c>
      <c r="F5129">
        <v>2.3936170212765999E-2</v>
      </c>
      <c r="G5129">
        <v>0</v>
      </c>
      <c r="H5129">
        <v>4.5871559633027499E-3</v>
      </c>
      <c r="I5129">
        <v>5.5555555555555601E-2</v>
      </c>
      <c r="J5129" s="1" t="s">
        <v>23229</v>
      </c>
      <c r="K5129" t="s">
        <v>23241</v>
      </c>
      <c r="L5129" t="s">
        <v>33502</v>
      </c>
      <c r="M5129" t="s">
        <v>33503</v>
      </c>
    </row>
    <row r="5130" spans="1:13">
      <c r="A5130" s="1" t="s">
        <v>7147</v>
      </c>
      <c r="B5130">
        <v>0</v>
      </c>
      <c r="C5130" s="1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 s="1">
        <v>4.5454545454545497E-2</v>
      </c>
      <c r="K5130" t="s">
        <v>23239</v>
      </c>
      <c r="L5130" t="s">
        <v>33504</v>
      </c>
      <c r="M5130" t="s">
        <v>33505</v>
      </c>
    </row>
    <row r="5131" spans="1:13">
      <c r="A5131" s="1" t="s">
        <v>7148</v>
      </c>
      <c r="B5131">
        <v>1.8389976923282299E-6</v>
      </c>
      <c r="C5131" s="1">
        <v>1.9802516883577099E-5</v>
      </c>
      <c r="D5131">
        <v>0.133333333333333</v>
      </c>
      <c r="E5131">
        <v>0.125</v>
      </c>
      <c r="F5131">
        <v>5.3072625698324001E-2</v>
      </c>
      <c r="G5131">
        <v>0</v>
      </c>
      <c r="H5131">
        <v>0</v>
      </c>
      <c r="I5131">
        <v>6.4935064935064896E-3</v>
      </c>
      <c r="J5131" s="1">
        <v>0</v>
      </c>
      <c r="K5131" t="s">
        <v>23238</v>
      </c>
      <c r="L5131" t="s">
        <v>33506</v>
      </c>
      <c r="M5131" t="s">
        <v>33507</v>
      </c>
    </row>
    <row r="5132" spans="1:13">
      <c r="A5132" s="1" t="s">
        <v>7149</v>
      </c>
      <c r="B5132">
        <v>5.3739543904387602E-6</v>
      </c>
      <c r="C5132" s="1">
        <v>4.6044250209583704E-6</v>
      </c>
      <c r="D5132">
        <v>0</v>
      </c>
      <c r="E5132">
        <v>0</v>
      </c>
      <c r="F5132">
        <v>4.47368421052632E-2</v>
      </c>
      <c r="G5132">
        <v>0</v>
      </c>
      <c r="H5132">
        <v>0</v>
      </c>
      <c r="I5132">
        <v>0</v>
      </c>
      <c r="J5132" s="1">
        <v>0</v>
      </c>
      <c r="K5132" t="s">
        <v>23238</v>
      </c>
      <c r="L5132" t="s">
        <v>33508</v>
      </c>
      <c r="M5132" t="s">
        <v>33509</v>
      </c>
    </row>
    <row r="5133" spans="1:13">
      <c r="A5133" s="1" t="s">
        <v>7150</v>
      </c>
      <c r="B5133">
        <v>3.4266170338511002E-6</v>
      </c>
      <c r="C5133" s="1">
        <v>7.39380508477729E-7</v>
      </c>
      <c r="D5133">
        <v>7.1428571428571397E-2</v>
      </c>
      <c r="E5133">
        <v>0</v>
      </c>
      <c r="F5133">
        <v>0</v>
      </c>
      <c r="G5133">
        <v>0</v>
      </c>
      <c r="H5133">
        <v>0</v>
      </c>
      <c r="I5133">
        <v>0</v>
      </c>
      <c r="J5133" s="1">
        <v>0</v>
      </c>
      <c r="K5133" t="s">
        <v>23238</v>
      </c>
      <c r="L5133" t="s">
        <v>33510</v>
      </c>
      <c r="M5133" t="s">
        <v>33511</v>
      </c>
    </row>
    <row r="5134" spans="1:13">
      <c r="A5134" s="1" t="s">
        <v>7151</v>
      </c>
      <c r="B5134">
        <v>4.0850357745976997E-6</v>
      </c>
      <c r="C5134" s="1">
        <v>6.0248109947989999E-5</v>
      </c>
      <c r="D5134">
        <v>0</v>
      </c>
      <c r="E5134">
        <v>0</v>
      </c>
      <c r="F5134">
        <v>0.12827225130890099</v>
      </c>
      <c r="G5134">
        <v>0</v>
      </c>
      <c r="H5134">
        <v>4.3859649122807001E-2</v>
      </c>
      <c r="I5134">
        <v>2.5000000000000001E-2</v>
      </c>
      <c r="J5134" s="1">
        <v>0.66666666666666696</v>
      </c>
      <c r="K5134" t="s">
        <v>23241</v>
      </c>
      <c r="L5134" t="s">
        <v>33512</v>
      </c>
      <c r="M5134" t="s">
        <v>33513</v>
      </c>
    </row>
    <row r="5135" spans="1:13">
      <c r="A5135" s="1" t="s">
        <v>7152</v>
      </c>
      <c r="B5135">
        <v>1.6454339937700801E-4</v>
      </c>
      <c r="C5135" s="1">
        <v>2.5900530726797199E-5</v>
      </c>
      <c r="D5135">
        <v>0.217391304347826</v>
      </c>
      <c r="E5135">
        <v>0.156626506024096</v>
      </c>
      <c r="F5135">
        <v>1.6949152542372899E-2</v>
      </c>
      <c r="G5135">
        <v>0</v>
      </c>
      <c r="H5135">
        <v>0.01</v>
      </c>
      <c r="I5135">
        <v>0</v>
      </c>
      <c r="J5135" s="1">
        <v>0</v>
      </c>
      <c r="K5135" t="s">
        <v>23238</v>
      </c>
      <c r="L5135" t="s">
        <v>33514</v>
      </c>
      <c r="M5135" t="s">
        <v>33515</v>
      </c>
    </row>
    <row r="5136" spans="1:13">
      <c r="A5136" s="1" t="s">
        <v>7153</v>
      </c>
      <c r="B5136">
        <v>1.21441291386131E-5</v>
      </c>
      <c r="C5136" s="1">
        <v>4.1089851537053997E-5</v>
      </c>
      <c r="D5136">
        <v>0</v>
      </c>
      <c r="E5136">
        <v>5.2631578947368403E-3</v>
      </c>
      <c r="F5136">
        <v>3.9393939393939398E-2</v>
      </c>
      <c r="G5136">
        <v>1.7543859649122799E-2</v>
      </c>
      <c r="H5136">
        <v>0.102040816326531</v>
      </c>
      <c r="I5136">
        <v>2.89256198347107E-2</v>
      </c>
      <c r="J5136" s="1">
        <v>0</v>
      </c>
      <c r="K5136" t="s">
        <v>23239</v>
      </c>
      <c r="L5136" t="s">
        <v>33516</v>
      </c>
      <c r="M5136" t="s">
        <v>33517</v>
      </c>
    </row>
    <row r="5137" spans="1:13">
      <c r="A5137" s="1" t="s">
        <v>7154</v>
      </c>
      <c r="B5137">
        <v>4.8084669979718899E-8</v>
      </c>
      <c r="C5137" s="1">
        <v>8.8287771589024401E-7</v>
      </c>
      <c r="D5137">
        <v>1</v>
      </c>
      <c r="E5137">
        <v>1</v>
      </c>
      <c r="F5137">
        <v>1</v>
      </c>
      <c r="G5137">
        <v>1</v>
      </c>
      <c r="H5137">
        <v>0.98701298701298701</v>
      </c>
      <c r="I5137">
        <v>1</v>
      </c>
      <c r="J5137" s="1">
        <v>0</v>
      </c>
      <c r="K5137" t="s">
        <v>23238</v>
      </c>
      <c r="L5137" t="s">
        <v>33518</v>
      </c>
      <c r="M5137" t="s">
        <v>33519</v>
      </c>
    </row>
    <row r="5138" spans="1:13">
      <c r="A5138" s="1" t="s">
        <v>7155</v>
      </c>
      <c r="B5138">
        <v>2.0617846590510302E-6</v>
      </c>
      <c r="C5138" s="1">
        <v>1.1617876317468E-5</v>
      </c>
      <c r="D5138">
        <v>1</v>
      </c>
      <c r="E5138">
        <v>1</v>
      </c>
      <c r="F5138">
        <v>0.93888888888888899</v>
      </c>
      <c r="G5138">
        <v>1</v>
      </c>
      <c r="H5138">
        <v>0.89333333333333298</v>
      </c>
      <c r="I5138">
        <v>1</v>
      </c>
      <c r="J5138" s="1">
        <v>0.95454545454545503</v>
      </c>
      <c r="K5138" t="s">
        <v>23238</v>
      </c>
      <c r="L5138" t="s">
        <v>33520</v>
      </c>
      <c r="M5138" t="s">
        <v>33521</v>
      </c>
    </row>
    <row r="5139" spans="1:13">
      <c r="A5139" s="1" t="s">
        <v>7156</v>
      </c>
      <c r="B5139">
        <v>6.6167108145225094E-5</v>
      </c>
      <c r="C5139" s="1">
        <v>4.6294644874442103E-5</v>
      </c>
      <c r="D5139">
        <v>0.58064516129032295</v>
      </c>
      <c r="E5139">
        <v>0.40860215053763399</v>
      </c>
      <c r="F5139">
        <v>0.37662337662337703</v>
      </c>
      <c r="G5139">
        <v>0.46341463414634099</v>
      </c>
      <c r="H5139">
        <v>0.32183908045977</v>
      </c>
      <c r="I5139">
        <v>0.27500000000000002</v>
      </c>
      <c r="J5139" s="1">
        <v>1</v>
      </c>
      <c r="K5139" t="s">
        <v>23241</v>
      </c>
      <c r="L5139" t="s">
        <v>33522</v>
      </c>
      <c r="M5139" t="s">
        <v>33523</v>
      </c>
    </row>
    <row r="5140" spans="1:13">
      <c r="A5140" s="1" t="s">
        <v>7157</v>
      </c>
      <c r="B5140">
        <v>6.6791767064184407E-8</v>
      </c>
      <c r="C5140" s="1">
        <v>8.2761708321762205E-11</v>
      </c>
      <c r="D5140">
        <v>1</v>
      </c>
      <c r="E5140">
        <v>0.99425287356321801</v>
      </c>
      <c r="F5140">
        <v>1</v>
      </c>
      <c r="G5140">
        <v>1</v>
      </c>
      <c r="H5140">
        <v>1</v>
      </c>
      <c r="I5140">
        <v>1</v>
      </c>
      <c r="J5140" s="1">
        <v>1</v>
      </c>
      <c r="K5140" t="s">
        <v>23242</v>
      </c>
      <c r="L5140" t="s">
        <v>33524</v>
      </c>
      <c r="M5140" t="s">
        <v>33525</v>
      </c>
    </row>
    <row r="5141" spans="1:13">
      <c r="A5141" s="1" t="s">
        <v>7158</v>
      </c>
      <c r="B5141">
        <v>1.6502896511469699E-6</v>
      </c>
      <c r="C5141" s="1">
        <v>2.5147537222089102E-6</v>
      </c>
      <c r="D5141">
        <v>0.225806451612903</v>
      </c>
      <c r="E5141">
        <v>3.3333333333333298E-2</v>
      </c>
      <c r="F5141">
        <v>2.7624309392265199E-2</v>
      </c>
      <c r="G5141">
        <v>0</v>
      </c>
      <c r="H5141">
        <v>1.1111111111111099E-2</v>
      </c>
      <c r="I5141">
        <v>1.7857142857142901E-2</v>
      </c>
      <c r="J5141" s="1">
        <v>0</v>
      </c>
      <c r="K5141" t="s">
        <v>23241</v>
      </c>
      <c r="L5141" t="s">
        <v>33526</v>
      </c>
      <c r="M5141" t="s">
        <v>33527</v>
      </c>
    </row>
    <row r="5142" spans="1:13">
      <c r="A5142" s="1" t="s">
        <v>7159</v>
      </c>
      <c r="B5142">
        <v>5.2938945508491702E-6</v>
      </c>
      <c r="C5142" s="1">
        <v>3.6223829307214E-9</v>
      </c>
      <c r="D5142">
        <v>0.08</v>
      </c>
      <c r="E5142">
        <v>0</v>
      </c>
      <c r="F5142">
        <v>0</v>
      </c>
      <c r="G5142">
        <v>0</v>
      </c>
      <c r="H5142">
        <v>0</v>
      </c>
      <c r="I5142">
        <v>0</v>
      </c>
      <c r="J5142" s="1" t="s">
        <v>23229</v>
      </c>
      <c r="K5142" t="s">
        <v>23239</v>
      </c>
      <c r="L5142" t="s">
        <v>33528</v>
      </c>
      <c r="M5142" t="s">
        <v>33529</v>
      </c>
    </row>
    <row r="5143" spans="1:13">
      <c r="A5143" s="1" t="s">
        <v>7160</v>
      </c>
      <c r="B5143">
        <v>9.4884730344984395E-5</v>
      </c>
      <c r="C5143" s="1">
        <v>1.1476738962746499E-7</v>
      </c>
      <c r="D5143">
        <v>0.89285714285714302</v>
      </c>
      <c r="E5143">
        <v>0.89634146341463405</v>
      </c>
      <c r="F5143">
        <v>0.25986842105263203</v>
      </c>
      <c r="G5143">
        <v>0.72727272727272696</v>
      </c>
      <c r="H5143">
        <v>0.28000000000000003</v>
      </c>
      <c r="I5143">
        <v>0.78571428571428603</v>
      </c>
      <c r="J5143" s="1">
        <v>1</v>
      </c>
      <c r="K5143" t="s">
        <v>23238</v>
      </c>
      <c r="L5143" t="s">
        <v>33530</v>
      </c>
      <c r="M5143" t="s">
        <v>33531</v>
      </c>
    </row>
    <row r="5144" spans="1:13">
      <c r="A5144" s="1" t="s">
        <v>7161</v>
      </c>
      <c r="B5144">
        <v>9.5791346063124504E-7</v>
      </c>
      <c r="C5144" s="1">
        <v>1.03686582222067E-6</v>
      </c>
      <c r="D5144">
        <v>5.8823529411764698E-2</v>
      </c>
      <c r="E5144">
        <v>1.49253731343284E-2</v>
      </c>
      <c r="F5144">
        <v>6.29139072847682E-2</v>
      </c>
      <c r="G5144">
        <v>0</v>
      </c>
      <c r="H5144">
        <v>0</v>
      </c>
      <c r="I5144">
        <v>0</v>
      </c>
      <c r="J5144" s="1">
        <v>0.22222222222222199</v>
      </c>
      <c r="K5144" t="s">
        <v>23242</v>
      </c>
      <c r="L5144" t="s">
        <v>33532</v>
      </c>
      <c r="M5144" t="s">
        <v>33533</v>
      </c>
    </row>
    <row r="5145" spans="1:13">
      <c r="A5145" s="1" t="s">
        <v>7162</v>
      </c>
      <c r="B5145">
        <v>9.9553070262435593E-6</v>
      </c>
      <c r="C5145" s="1">
        <v>1.41790587611907E-4</v>
      </c>
      <c r="D5145">
        <v>1</v>
      </c>
      <c r="E5145">
        <v>0.981012658227848</v>
      </c>
      <c r="F5145">
        <v>0.81210191082802596</v>
      </c>
      <c r="G5145">
        <v>0.96</v>
      </c>
      <c r="H5145">
        <v>0.63698630136986301</v>
      </c>
      <c r="I5145">
        <v>1</v>
      </c>
      <c r="J5145" s="1">
        <v>1</v>
      </c>
      <c r="K5145" t="s">
        <v>23240</v>
      </c>
      <c r="L5145" t="s">
        <v>33534</v>
      </c>
      <c r="M5145" t="s">
        <v>33535</v>
      </c>
    </row>
    <row r="5146" spans="1:13">
      <c r="A5146" s="1" t="s">
        <v>7163</v>
      </c>
      <c r="B5146">
        <v>3.7528128020313402E-5</v>
      </c>
      <c r="C5146" s="1">
        <v>3.5483477283257301E-5</v>
      </c>
      <c r="D5146">
        <v>0</v>
      </c>
      <c r="E5146">
        <v>5.8823529411764696E-3</v>
      </c>
      <c r="F5146">
        <v>8.5164835164835195E-2</v>
      </c>
      <c r="G5146">
        <v>7.3529411764705899E-2</v>
      </c>
      <c r="H5146">
        <v>0.37931034482758602</v>
      </c>
      <c r="I5146">
        <v>0</v>
      </c>
      <c r="J5146" s="1">
        <v>0</v>
      </c>
      <c r="K5146" t="s">
        <v>23241</v>
      </c>
      <c r="L5146" t="s">
        <v>33536</v>
      </c>
      <c r="M5146" t="s">
        <v>33537</v>
      </c>
    </row>
    <row r="5147" spans="1:13">
      <c r="A5147" s="1" t="s">
        <v>7164</v>
      </c>
      <c r="B5147">
        <v>2.8255489402223201E-5</v>
      </c>
      <c r="C5147" s="1">
        <v>2.09118614524941E-4</v>
      </c>
      <c r="D5147">
        <v>0</v>
      </c>
      <c r="E5147">
        <v>1.0416666666666701E-2</v>
      </c>
      <c r="F5147">
        <v>0.25133689839572199</v>
      </c>
      <c r="G5147">
        <v>1.21951219512195E-2</v>
      </c>
      <c r="H5147">
        <v>0.247572815533981</v>
      </c>
      <c r="I5147">
        <v>1.9230769230769201E-2</v>
      </c>
      <c r="J5147" s="1" t="s">
        <v>23229</v>
      </c>
      <c r="K5147" t="s">
        <v>23238</v>
      </c>
      <c r="L5147" t="s">
        <v>33538</v>
      </c>
      <c r="M5147" t="s">
        <v>33539</v>
      </c>
    </row>
    <row r="5148" spans="1:13">
      <c r="A5148" s="1" t="s">
        <v>7165</v>
      </c>
      <c r="B5148">
        <v>4.4398959191290198E-7</v>
      </c>
      <c r="C5148" s="1">
        <v>1.7493987362094899E-7</v>
      </c>
      <c r="D5148">
        <v>0</v>
      </c>
      <c r="E5148">
        <v>0</v>
      </c>
      <c r="F5148">
        <v>0</v>
      </c>
      <c r="G5148">
        <v>0.232558139534884</v>
      </c>
      <c r="H5148">
        <v>0</v>
      </c>
      <c r="I5148">
        <v>4.7169811320754698E-3</v>
      </c>
      <c r="J5148" s="1">
        <v>0</v>
      </c>
      <c r="K5148" t="s">
        <v>23241</v>
      </c>
      <c r="L5148" t="s">
        <v>33540</v>
      </c>
      <c r="M5148" t="s">
        <v>33541</v>
      </c>
    </row>
    <row r="5149" spans="1:13">
      <c r="A5149" s="1" t="s">
        <v>7166</v>
      </c>
      <c r="B5149">
        <v>3.8023511772029003E-5</v>
      </c>
      <c r="C5149" s="1">
        <v>2.9918475810057001E-5</v>
      </c>
      <c r="D5149">
        <v>0.203125</v>
      </c>
      <c r="E5149">
        <v>0.25531914893617003</v>
      </c>
      <c r="F5149">
        <v>0.22564102564102601</v>
      </c>
      <c r="G5149">
        <v>0.375</v>
      </c>
      <c r="H5149">
        <v>0.16831683168316799</v>
      </c>
      <c r="I5149">
        <v>0.441176470588235</v>
      </c>
      <c r="J5149" s="1" t="s">
        <v>23229</v>
      </c>
      <c r="K5149" t="s">
        <v>23238</v>
      </c>
      <c r="L5149" t="s">
        <v>33542</v>
      </c>
      <c r="M5149" t="s">
        <v>33543</v>
      </c>
    </row>
    <row r="5150" spans="1:13">
      <c r="A5150" s="1" t="s">
        <v>7167</v>
      </c>
      <c r="B5150">
        <v>8.2553967429190908E-9</v>
      </c>
      <c r="C5150" s="1">
        <v>2.6756250167197698E-7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2.5000000000000001E-2</v>
      </c>
      <c r="J5150" s="1">
        <v>0.35</v>
      </c>
      <c r="K5150" t="s">
        <v>23238</v>
      </c>
      <c r="L5150" t="s">
        <v>33544</v>
      </c>
      <c r="M5150" t="s">
        <v>33545</v>
      </c>
    </row>
    <row r="5151" spans="1:13">
      <c r="A5151" s="1" t="s">
        <v>7168</v>
      </c>
      <c r="B5151">
        <v>3.0706800398555302E-6</v>
      </c>
      <c r="C5151" s="1">
        <v>1.6449261644645899E-5</v>
      </c>
      <c r="D5151">
        <v>1</v>
      </c>
      <c r="E5151">
        <v>0.99479166666666696</v>
      </c>
      <c r="F5151">
        <v>0.981958762886598</v>
      </c>
      <c r="G5151">
        <v>0.98275862068965503</v>
      </c>
      <c r="H5151">
        <v>0.93421052631578905</v>
      </c>
      <c r="I5151">
        <v>0.96747967479674801</v>
      </c>
      <c r="J5151" s="1">
        <v>0.95454545454545503</v>
      </c>
      <c r="K5151" t="s">
        <v>23240</v>
      </c>
      <c r="L5151" t="s">
        <v>33546</v>
      </c>
      <c r="M5151" t="s">
        <v>33547</v>
      </c>
    </row>
    <row r="5152" spans="1:13">
      <c r="A5152" s="1" t="s">
        <v>7169</v>
      </c>
      <c r="B5152">
        <v>1.17103703653002E-6</v>
      </c>
      <c r="C5152" s="1">
        <v>2.6005002912735302E-10</v>
      </c>
      <c r="D5152">
        <v>1.5625E-2</v>
      </c>
      <c r="E5152">
        <v>0</v>
      </c>
      <c r="F5152">
        <v>0</v>
      </c>
      <c r="G5152">
        <v>0</v>
      </c>
      <c r="H5152">
        <v>0</v>
      </c>
      <c r="I5152">
        <v>0</v>
      </c>
      <c r="J5152" s="1">
        <v>0</v>
      </c>
      <c r="K5152" t="s">
        <v>23238</v>
      </c>
      <c r="L5152" t="s">
        <v>33548</v>
      </c>
      <c r="M5152" t="s">
        <v>33549</v>
      </c>
    </row>
    <row r="5153" spans="1:13">
      <c r="A5153" s="1" t="s">
        <v>7170</v>
      </c>
      <c r="B5153">
        <v>1.0044643189642601E-8</v>
      </c>
      <c r="C5153" s="1">
        <v>4.7758657179145602E-7</v>
      </c>
      <c r="D5153">
        <v>0.703125</v>
      </c>
      <c r="E5153">
        <v>0.91477272727272696</v>
      </c>
      <c r="F5153">
        <v>0.86968085106382997</v>
      </c>
      <c r="G5153">
        <v>1</v>
      </c>
      <c r="H5153">
        <v>1</v>
      </c>
      <c r="I5153">
        <v>0.96</v>
      </c>
      <c r="J5153" s="1">
        <v>1</v>
      </c>
      <c r="K5153" t="s">
        <v>23238</v>
      </c>
      <c r="L5153" t="s">
        <v>33550</v>
      </c>
      <c r="M5153" t="s">
        <v>33551</v>
      </c>
    </row>
    <row r="5154" spans="1:13">
      <c r="A5154" s="1" t="s">
        <v>7171</v>
      </c>
      <c r="B5154">
        <v>1.4254177583905999E-6</v>
      </c>
      <c r="C5154" s="1">
        <v>6.1120949937115701E-5</v>
      </c>
      <c r="D5154">
        <v>0.984375</v>
      </c>
      <c r="E5154">
        <v>0.99468085106382997</v>
      </c>
      <c r="F5154">
        <v>0.93121693121693105</v>
      </c>
      <c r="G5154">
        <v>1</v>
      </c>
      <c r="H5154">
        <v>0.81318681318681296</v>
      </c>
      <c r="I5154">
        <v>0.95333333333333303</v>
      </c>
      <c r="J5154" s="1">
        <v>1</v>
      </c>
      <c r="K5154" t="s">
        <v>23240</v>
      </c>
      <c r="L5154" t="s">
        <v>33552</v>
      </c>
      <c r="M5154" t="s">
        <v>33553</v>
      </c>
    </row>
    <row r="5155" spans="1:13">
      <c r="A5155" s="1" t="s">
        <v>7172</v>
      </c>
      <c r="B5155">
        <v>2.38202105134171E-4</v>
      </c>
      <c r="C5155" s="1">
        <v>5.10583074012778E-4</v>
      </c>
      <c r="D5155">
        <v>0.61290322580645196</v>
      </c>
      <c r="E5155">
        <v>0.27604166666666702</v>
      </c>
      <c r="F5155">
        <v>0.88974358974359002</v>
      </c>
      <c r="G5155">
        <v>0.99122807017543901</v>
      </c>
      <c r="H5155">
        <v>0.99549549549549599</v>
      </c>
      <c r="I5155">
        <v>0.99193548387096797</v>
      </c>
      <c r="J5155" s="1">
        <v>0.95454545454545503</v>
      </c>
      <c r="K5155" t="s">
        <v>23238</v>
      </c>
      <c r="L5155" t="s">
        <v>33554</v>
      </c>
      <c r="M5155" t="s">
        <v>33555</v>
      </c>
    </row>
    <row r="5156" spans="1:13">
      <c r="A5156" s="1" t="s">
        <v>7173</v>
      </c>
      <c r="B5156">
        <v>8.8756471183139103E-8</v>
      </c>
      <c r="C5156" s="1">
        <v>3.9137778675424204E-6</v>
      </c>
      <c r="D5156">
        <v>0</v>
      </c>
      <c r="E5156">
        <v>9.8765432098765399E-2</v>
      </c>
      <c r="F5156">
        <v>0</v>
      </c>
      <c r="G5156">
        <v>0</v>
      </c>
      <c r="H5156">
        <v>1.4285714285714299E-2</v>
      </c>
      <c r="I5156">
        <v>0</v>
      </c>
      <c r="J5156" s="1">
        <v>0</v>
      </c>
      <c r="K5156" t="s">
        <v>23241</v>
      </c>
      <c r="L5156" t="s">
        <v>33556</v>
      </c>
      <c r="M5156" t="s">
        <v>33557</v>
      </c>
    </row>
    <row r="5157" spans="1:13">
      <c r="A5157" s="1" t="s">
        <v>7174</v>
      </c>
      <c r="B5157">
        <v>4.8719145287204899E-7</v>
      </c>
      <c r="C5157" s="1">
        <v>7.6424034434061699E-7</v>
      </c>
      <c r="D5157">
        <v>1</v>
      </c>
      <c r="E5157">
        <v>0.99431818181818199</v>
      </c>
      <c r="F5157">
        <v>1</v>
      </c>
      <c r="G5157">
        <v>0.83333333333333304</v>
      </c>
      <c r="H5157">
        <v>0.98387096774193505</v>
      </c>
      <c r="I5157">
        <v>0.97692307692307701</v>
      </c>
      <c r="J5157" s="1">
        <v>1</v>
      </c>
      <c r="K5157" t="s">
        <v>23238</v>
      </c>
      <c r="L5157" t="s">
        <v>33558</v>
      </c>
      <c r="M5157" t="s">
        <v>33559</v>
      </c>
    </row>
    <row r="5158" spans="1:13">
      <c r="A5158" s="1" t="s">
        <v>7175</v>
      </c>
      <c r="B5158">
        <v>3.03812422300659E-5</v>
      </c>
      <c r="C5158" s="1">
        <v>7.4229548467309706E-5</v>
      </c>
      <c r="D5158">
        <v>0.66129032258064502</v>
      </c>
      <c r="E5158">
        <v>0.93373493975903599</v>
      </c>
      <c r="F5158">
        <v>0.54062500000000002</v>
      </c>
      <c r="G5158">
        <v>0.80952380952380998</v>
      </c>
      <c r="H5158">
        <v>0.66666666666666696</v>
      </c>
      <c r="I5158">
        <v>0.68421052631578905</v>
      </c>
      <c r="J5158" s="1">
        <v>1</v>
      </c>
      <c r="K5158" t="s">
        <v>23238</v>
      </c>
      <c r="L5158" t="s">
        <v>33560</v>
      </c>
      <c r="M5158" t="s">
        <v>33561</v>
      </c>
    </row>
    <row r="5159" spans="1:13">
      <c r="A5159" s="1" t="s">
        <v>7176</v>
      </c>
      <c r="B5159">
        <v>1.3754794273501399E-6</v>
      </c>
      <c r="C5159" s="1">
        <v>1.96283457264217E-4</v>
      </c>
      <c r="D5159">
        <v>0</v>
      </c>
      <c r="E5159">
        <v>0</v>
      </c>
      <c r="F5159">
        <v>3.1645569620253199E-3</v>
      </c>
      <c r="G5159">
        <v>0.10377358490565999</v>
      </c>
      <c r="H5159">
        <v>0.155</v>
      </c>
      <c r="I5159">
        <v>0.191176470588235</v>
      </c>
      <c r="J5159" s="1">
        <v>0</v>
      </c>
      <c r="K5159" t="s">
        <v>23241</v>
      </c>
      <c r="L5159" t="s">
        <v>33562</v>
      </c>
      <c r="M5159" t="s">
        <v>33563</v>
      </c>
    </row>
    <row r="5160" spans="1:13">
      <c r="A5160" s="1" t="s">
        <v>7177</v>
      </c>
      <c r="B5160">
        <v>1.87531684348544E-6</v>
      </c>
      <c r="C5160" s="1">
        <v>4.4051298027133897E-6</v>
      </c>
      <c r="D5160">
        <v>3.5714285714285698E-2</v>
      </c>
      <c r="E5160">
        <v>0</v>
      </c>
      <c r="F5160">
        <v>0.14506172839506201</v>
      </c>
      <c r="G5160">
        <v>1.02040816326531E-2</v>
      </c>
      <c r="H5160">
        <v>5.5555555555555601E-2</v>
      </c>
      <c r="I5160">
        <v>4.80769230769231E-2</v>
      </c>
      <c r="J5160" s="1">
        <v>0</v>
      </c>
      <c r="K5160" t="s">
        <v>23238</v>
      </c>
      <c r="L5160" t="s">
        <v>33564</v>
      </c>
      <c r="M5160" t="s">
        <v>33565</v>
      </c>
    </row>
    <row r="5161" spans="1:13">
      <c r="A5161" s="1" t="s">
        <v>7178</v>
      </c>
      <c r="B5161">
        <v>7.1489759447910098E-6</v>
      </c>
      <c r="C5161" s="1">
        <v>1.5775754064005699E-5</v>
      </c>
      <c r="D5161">
        <v>0</v>
      </c>
      <c r="E5161">
        <v>0</v>
      </c>
      <c r="F5161">
        <v>0</v>
      </c>
      <c r="G5161">
        <v>2.6315789473684199E-2</v>
      </c>
      <c r="H5161">
        <v>0.201298701298701</v>
      </c>
      <c r="I5161">
        <v>0</v>
      </c>
      <c r="J5161" s="1">
        <v>0</v>
      </c>
      <c r="K5161" t="s">
        <v>23238</v>
      </c>
      <c r="L5161" t="s">
        <v>33566</v>
      </c>
      <c r="M5161" t="s">
        <v>33567</v>
      </c>
    </row>
    <row r="5162" spans="1:13">
      <c r="A5162" s="1" t="s">
        <v>7179</v>
      </c>
      <c r="B5162">
        <v>2.5137366554317403E-7</v>
      </c>
      <c r="C5162" s="1">
        <v>1.6735173033043201E-5</v>
      </c>
      <c r="D5162">
        <v>1.5625E-2</v>
      </c>
      <c r="E5162">
        <v>1.1494252873563199E-2</v>
      </c>
      <c r="F5162">
        <v>1.3966480446927399E-2</v>
      </c>
      <c r="G5162">
        <v>0</v>
      </c>
      <c r="H5162">
        <v>0.151685393258427</v>
      </c>
      <c r="I5162">
        <v>9.2592592592592605E-3</v>
      </c>
      <c r="J5162" s="1" t="s">
        <v>23229</v>
      </c>
      <c r="K5162" t="s">
        <v>23241</v>
      </c>
      <c r="L5162" t="s">
        <v>33568</v>
      </c>
      <c r="M5162" t="s">
        <v>33569</v>
      </c>
    </row>
    <row r="5163" spans="1:13">
      <c r="A5163" s="1" t="s">
        <v>7180</v>
      </c>
      <c r="B5163">
        <v>1.6529539133202501E-4</v>
      </c>
      <c r="C5163" s="1">
        <v>6.09407332924773E-5</v>
      </c>
      <c r="D5163">
        <v>0.26</v>
      </c>
      <c r="E5163">
        <v>0.29012345679012302</v>
      </c>
      <c r="F5163">
        <v>0.67213114754098402</v>
      </c>
      <c r="G5163">
        <v>0.96969696969696995</v>
      </c>
      <c r="H5163">
        <v>0.73529411764705899</v>
      </c>
      <c r="I5163">
        <v>0.86458333333333304</v>
      </c>
      <c r="J5163" s="1">
        <v>1</v>
      </c>
      <c r="K5163" t="s">
        <v>23238</v>
      </c>
      <c r="L5163" t="s">
        <v>33570</v>
      </c>
      <c r="M5163" t="s">
        <v>33571</v>
      </c>
    </row>
    <row r="5164" spans="1:13">
      <c r="A5164" s="1" t="s">
        <v>7181</v>
      </c>
      <c r="B5164">
        <v>3.2718324701446002E-5</v>
      </c>
      <c r="C5164" s="1">
        <v>1.11046147693855E-5</v>
      </c>
      <c r="D5164">
        <v>1.72413793103448E-2</v>
      </c>
      <c r="E5164">
        <v>0</v>
      </c>
      <c r="F5164">
        <v>0.212025316455696</v>
      </c>
      <c r="G5164">
        <v>0.26315789473684198</v>
      </c>
      <c r="H5164">
        <v>0.35632183908046</v>
      </c>
      <c r="I5164">
        <v>1.9230769230769201E-2</v>
      </c>
      <c r="J5164" s="1">
        <v>0</v>
      </c>
      <c r="K5164" t="s">
        <v>23238</v>
      </c>
      <c r="L5164" t="s">
        <v>33572</v>
      </c>
      <c r="M5164" t="s">
        <v>33573</v>
      </c>
    </row>
    <row r="5165" spans="1:13">
      <c r="A5165" s="1" t="s">
        <v>7182</v>
      </c>
      <c r="B5165">
        <v>3.27475038445091E-5</v>
      </c>
      <c r="C5165" s="1">
        <v>4.97301076514527E-5</v>
      </c>
      <c r="D5165">
        <v>0.79032258064516103</v>
      </c>
      <c r="E5165">
        <v>0.88461538461538503</v>
      </c>
      <c r="F5165">
        <v>0.44565217391304301</v>
      </c>
      <c r="G5165">
        <v>0.53846153846153799</v>
      </c>
      <c r="H5165">
        <v>0.46629213483146098</v>
      </c>
      <c r="I5165">
        <v>0.81451612903225801</v>
      </c>
      <c r="J5165" s="1">
        <v>1</v>
      </c>
      <c r="K5165" t="s">
        <v>23241</v>
      </c>
      <c r="L5165" t="s">
        <v>33574</v>
      </c>
      <c r="M5165" t="s">
        <v>33575</v>
      </c>
    </row>
    <row r="5166" spans="1:13">
      <c r="A5166" s="1" t="s">
        <v>7183</v>
      </c>
      <c r="B5166">
        <v>1.33305738764347E-11</v>
      </c>
      <c r="C5166" s="1">
        <v>4.5438844941961098E-7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0.99456521739130399</v>
      </c>
      <c r="J5166" s="1" t="s">
        <v>23229</v>
      </c>
      <c r="K5166" t="s">
        <v>23239</v>
      </c>
      <c r="L5166" t="s">
        <v>33576</v>
      </c>
      <c r="M5166" t="s">
        <v>33577</v>
      </c>
    </row>
    <row r="5167" spans="1:13">
      <c r="A5167" s="1" t="s">
        <v>7184</v>
      </c>
      <c r="B5167">
        <v>4.9670725202901098E-5</v>
      </c>
      <c r="C5167" s="1">
        <v>5.0209697088704599E-6</v>
      </c>
      <c r="D5167">
        <v>0.984375</v>
      </c>
      <c r="E5167">
        <v>0.99479166666666696</v>
      </c>
      <c r="F5167">
        <v>0.76153846153846105</v>
      </c>
      <c r="G5167">
        <v>0.98275862068965503</v>
      </c>
      <c r="H5167">
        <v>0.83771929824561397</v>
      </c>
      <c r="I5167">
        <v>0.90800000000000003</v>
      </c>
      <c r="J5167" s="1">
        <v>1</v>
      </c>
      <c r="K5167" t="s">
        <v>23238</v>
      </c>
      <c r="L5167" t="s">
        <v>33578</v>
      </c>
      <c r="M5167" t="s">
        <v>33579</v>
      </c>
    </row>
    <row r="5168" spans="1:13">
      <c r="A5168" s="1" t="s">
        <v>7185</v>
      </c>
      <c r="B5168">
        <v>6.6425801593823899E-5</v>
      </c>
      <c r="C5168" s="1">
        <v>2.2753895962784701E-5</v>
      </c>
      <c r="D5168">
        <v>4.8387096774193498E-2</v>
      </c>
      <c r="E5168">
        <v>0.109195402298851</v>
      </c>
      <c r="F5168">
        <v>0.61589403973509904</v>
      </c>
      <c r="G5168">
        <v>0.84375</v>
      </c>
      <c r="H5168">
        <v>0.85135135135135098</v>
      </c>
      <c r="I5168">
        <v>0.73611111111111105</v>
      </c>
      <c r="J5168" s="1" t="s">
        <v>23229</v>
      </c>
      <c r="K5168" t="s">
        <v>23240</v>
      </c>
      <c r="L5168" t="s">
        <v>33580</v>
      </c>
      <c r="M5168" t="s">
        <v>33581</v>
      </c>
    </row>
    <row r="5169" spans="1:13">
      <c r="A5169" s="1" t="s">
        <v>7186</v>
      </c>
      <c r="B5169">
        <v>1.03948050606506E-7</v>
      </c>
      <c r="C5169" s="1">
        <v>2.8226829320709699E-6</v>
      </c>
      <c r="D5169">
        <v>0</v>
      </c>
      <c r="E5169">
        <v>5.2083333333333296E-3</v>
      </c>
      <c r="F5169">
        <v>0</v>
      </c>
      <c r="G5169">
        <v>8.6206896551724102E-3</v>
      </c>
      <c r="H5169">
        <v>4.3859649122806998E-3</v>
      </c>
      <c r="I5169">
        <v>0.04</v>
      </c>
      <c r="J5169" s="1">
        <v>0</v>
      </c>
      <c r="K5169" t="s">
        <v>23241</v>
      </c>
      <c r="L5169" t="s">
        <v>33582</v>
      </c>
      <c r="M5169" t="s">
        <v>33583</v>
      </c>
    </row>
    <row r="5170" spans="1:13">
      <c r="A5170" s="1" t="s">
        <v>7187</v>
      </c>
      <c r="B5170">
        <v>4.6000746249720699E-6</v>
      </c>
      <c r="C5170" s="1">
        <v>8.8861471287242801E-7</v>
      </c>
      <c r="D5170">
        <v>0.953125</v>
      </c>
      <c r="E5170">
        <v>1</v>
      </c>
      <c r="F5170">
        <v>0.9921875</v>
      </c>
      <c r="G5170">
        <v>0.98888888888888904</v>
      </c>
      <c r="H5170">
        <v>0.96728971962616805</v>
      </c>
      <c r="I5170">
        <v>0.93965517241379304</v>
      </c>
      <c r="J5170" s="1" t="s">
        <v>23229</v>
      </c>
      <c r="K5170" t="s">
        <v>23240</v>
      </c>
      <c r="L5170" t="s">
        <v>33584</v>
      </c>
      <c r="M5170" t="s">
        <v>33585</v>
      </c>
    </row>
    <row r="5171" spans="1:13">
      <c r="A5171" s="1" t="s">
        <v>7188</v>
      </c>
      <c r="B5171">
        <v>3.2990905998998098E-7</v>
      </c>
      <c r="C5171" s="1">
        <v>9.9696433275737102E-6</v>
      </c>
      <c r="D5171">
        <v>0</v>
      </c>
      <c r="E5171">
        <v>1.5625E-2</v>
      </c>
      <c r="F5171">
        <v>2.5641025641025602E-3</v>
      </c>
      <c r="G5171">
        <v>0</v>
      </c>
      <c r="H5171">
        <v>8.7719298245613996E-3</v>
      </c>
      <c r="I5171">
        <v>1.21951219512195E-2</v>
      </c>
      <c r="J5171" s="1">
        <v>0.13636363636363599</v>
      </c>
      <c r="K5171" t="s">
        <v>23238</v>
      </c>
      <c r="L5171" t="s">
        <v>33586</v>
      </c>
      <c r="M5171" t="s">
        <v>33587</v>
      </c>
    </row>
    <row r="5172" spans="1:13">
      <c r="A5172" s="1" t="s">
        <v>7189</v>
      </c>
      <c r="B5172">
        <v>1.6818969273546799E-8</v>
      </c>
      <c r="C5172" s="1">
        <v>5.2947988533015296E-7</v>
      </c>
      <c r="D5172">
        <v>0</v>
      </c>
      <c r="E5172">
        <v>0</v>
      </c>
      <c r="F5172">
        <v>0</v>
      </c>
      <c r="G5172">
        <v>0</v>
      </c>
      <c r="H5172">
        <v>1.16279069767442E-2</v>
      </c>
      <c r="I5172">
        <v>1.21951219512195E-2</v>
      </c>
      <c r="J5172" s="1">
        <v>0.65</v>
      </c>
      <c r="K5172" t="s">
        <v>23241</v>
      </c>
      <c r="L5172" t="s">
        <v>33588</v>
      </c>
      <c r="M5172" t="s">
        <v>33589</v>
      </c>
    </row>
    <row r="5173" spans="1:13">
      <c r="A5173" s="1" t="s">
        <v>7190</v>
      </c>
      <c r="B5173">
        <v>3.42227787836642E-9</v>
      </c>
      <c r="C5173" s="1">
        <v>5.8139353241925201E-8</v>
      </c>
      <c r="D5173">
        <v>0</v>
      </c>
      <c r="E5173">
        <v>0</v>
      </c>
      <c r="F5173">
        <v>0</v>
      </c>
      <c r="G5173">
        <v>1.1904761904761901E-2</v>
      </c>
      <c r="H5173">
        <v>0</v>
      </c>
      <c r="I5173">
        <v>1.3157894736842099E-2</v>
      </c>
      <c r="J5173" s="1">
        <v>1</v>
      </c>
      <c r="K5173" t="s">
        <v>23241</v>
      </c>
      <c r="L5173" t="s">
        <v>33590</v>
      </c>
      <c r="M5173" t="s">
        <v>33591</v>
      </c>
    </row>
    <row r="5174" spans="1:13">
      <c r="A5174" s="1" t="s">
        <v>7191</v>
      </c>
      <c r="B5174">
        <v>3.1599051856873403E-5</v>
      </c>
      <c r="C5174" s="1">
        <v>7.7591433488189906E-5</v>
      </c>
      <c r="D5174">
        <v>1.85185185185185E-2</v>
      </c>
      <c r="E5174">
        <v>0</v>
      </c>
      <c r="F5174">
        <v>0.11851851851851899</v>
      </c>
      <c r="G5174">
        <v>0.375</v>
      </c>
      <c r="H5174">
        <v>0.34328358208955201</v>
      </c>
      <c r="I5174">
        <v>7.4074074074074098E-2</v>
      </c>
      <c r="J5174" s="1">
        <v>0</v>
      </c>
      <c r="K5174" t="s">
        <v>23238</v>
      </c>
      <c r="L5174" t="s">
        <v>33592</v>
      </c>
      <c r="M5174" t="s">
        <v>33593</v>
      </c>
    </row>
    <row r="5175" spans="1:13">
      <c r="A5175" s="1" t="s">
        <v>7192</v>
      </c>
      <c r="B5175">
        <v>4.8369329371693801E-6</v>
      </c>
      <c r="C5175" s="1">
        <v>3.9944944361717902E-10</v>
      </c>
      <c r="D5175">
        <v>0.92307692307692302</v>
      </c>
      <c r="E5175">
        <v>1</v>
      </c>
      <c r="F5175">
        <v>0.99099099099099097</v>
      </c>
      <c r="G5175">
        <v>1</v>
      </c>
      <c r="H5175">
        <v>0.9921875</v>
      </c>
      <c r="I5175">
        <v>0.77777777777777801</v>
      </c>
      <c r="J5175" s="1" t="s">
        <v>23229</v>
      </c>
      <c r="K5175" t="s">
        <v>23241</v>
      </c>
      <c r="L5175" t="s">
        <v>33594</v>
      </c>
      <c r="M5175" t="s">
        <v>33595</v>
      </c>
    </row>
    <row r="5176" spans="1:13">
      <c r="A5176" s="1" t="s">
        <v>7193</v>
      </c>
      <c r="B5176">
        <v>7.5019947657680099E-7</v>
      </c>
      <c r="C5176" s="1">
        <v>1.7199666173617601E-5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0.18421052631578899</v>
      </c>
      <c r="J5176" s="1" t="s">
        <v>23229</v>
      </c>
      <c r="K5176" t="s">
        <v>23238</v>
      </c>
      <c r="L5176" t="s">
        <v>33596</v>
      </c>
      <c r="M5176" t="s">
        <v>33597</v>
      </c>
    </row>
    <row r="5177" spans="1:13">
      <c r="A5177" s="1" t="s">
        <v>7194</v>
      </c>
      <c r="B5177">
        <v>9.7529039082417598E-6</v>
      </c>
      <c r="C5177" s="1">
        <v>1.69644225437815E-7</v>
      </c>
      <c r="D5177">
        <v>1</v>
      </c>
      <c r="E5177">
        <v>0.88461538461538503</v>
      </c>
      <c r="F5177">
        <v>0.99484536082474195</v>
      </c>
      <c r="G5177">
        <v>1</v>
      </c>
      <c r="H5177">
        <v>0.99545454545454504</v>
      </c>
      <c r="I5177">
        <v>1</v>
      </c>
      <c r="J5177" s="1">
        <v>1</v>
      </c>
      <c r="K5177" t="s">
        <v>23241</v>
      </c>
      <c r="L5177" t="s">
        <v>33598</v>
      </c>
      <c r="M5177" t="s">
        <v>33599</v>
      </c>
    </row>
    <row r="5178" spans="1:13">
      <c r="A5178" s="1" t="s">
        <v>7195</v>
      </c>
      <c r="B5178">
        <v>3.9541734156987903E-6</v>
      </c>
      <c r="C5178" s="1">
        <v>1.7065064292781101E-4</v>
      </c>
      <c r="D5178">
        <v>0.25</v>
      </c>
      <c r="E5178">
        <v>0.3</v>
      </c>
      <c r="F5178">
        <v>0.17973856209150299</v>
      </c>
      <c r="G5178">
        <v>0.28409090909090901</v>
      </c>
      <c r="H5178">
        <v>0.269230769230769</v>
      </c>
      <c r="I5178">
        <v>0.44374999999999998</v>
      </c>
      <c r="J5178" s="1">
        <v>0.83333333333333304</v>
      </c>
      <c r="K5178" t="s">
        <v>23241</v>
      </c>
      <c r="L5178" t="s">
        <v>33600</v>
      </c>
      <c r="M5178" t="s">
        <v>33601</v>
      </c>
    </row>
    <row r="5179" spans="1:13">
      <c r="A5179" s="1" t="s">
        <v>7196</v>
      </c>
      <c r="B5179">
        <v>1.2244641848409599E-6</v>
      </c>
      <c r="C5179" s="1">
        <v>1.6670359103298699E-6</v>
      </c>
      <c r="D5179">
        <v>0</v>
      </c>
      <c r="E5179">
        <v>6.7567567567567597E-3</v>
      </c>
      <c r="F5179">
        <v>1.4792899408284E-2</v>
      </c>
      <c r="G5179">
        <v>0</v>
      </c>
      <c r="H5179">
        <v>1.1904761904761901E-2</v>
      </c>
      <c r="I5179">
        <v>1.20481927710843E-2</v>
      </c>
      <c r="J5179" s="1">
        <v>0</v>
      </c>
      <c r="K5179" t="s">
        <v>23241</v>
      </c>
      <c r="L5179" t="s">
        <v>33602</v>
      </c>
      <c r="M5179" t="s">
        <v>33603</v>
      </c>
    </row>
    <row r="5180" spans="1:13">
      <c r="A5180" s="1" t="s">
        <v>7197</v>
      </c>
      <c r="B5180">
        <v>1.3619253729600401E-4</v>
      </c>
      <c r="C5180" s="1">
        <v>1.8315610664933101E-6</v>
      </c>
      <c r="D5180">
        <v>0.890625</v>
      </c>
      <c r="E5180">
        <v>0.79166666666666696</v>
      </c>
      <c r="F5180">
        <v>0.99230769230769234</v>
      </c>
      <c r="G5180">
        <v>0.98275862068965525</v>
      </c>
      <c r="H5180">
        <v>0.96491228070175439</v>
      </c>
      <c r="I5180">
        <v>0.86290322580645196</v>
      </c>
      <c r="J5180" s="1">
        <v>1</v>
      </c>
      <c r="K5180" t="s">
        <v>23245</v>
      </c>
      <c r="L5180" t="s">
        <v>33604</v>
      </c>
      <c r="M5180" t="s">
        <v>33605</v>
      </c>
    </row>
    <row r="5181" spans="1:13">
      <c r="A5181" s="1" t="s">
        <v>7198</v>
      </c>
      <c r="B5181">
        <v>5.4265900566141804E-6</v>
      </c>
      <c r="C5181" s="1">
        <v>1.7936572852764299E-7</v>
      </c>
      <c r="D5181">
        <v>0.953125</v>
      </c>
      <c r="E5181">
        <v>0.97916666666666696</v>
      </c>
      <c r="F5181">
        <v>0.984615384615385</v>
      </c>
      <c r="G5181">
        <v>1</v>
      </c>
      <c r="H5181">
        <v>0.97787610619469001</v>
      </c>
      <c r="I5181">
        <v>0.99523809523809503</v>
      </c>
      <c r="J5181" s="1">
        <v>1</v>
      </c>
      <c r="K5181" t="s">
        <v>23238</v>
      </c>
      <c r="L5181" t="s">
        <v>33606</v>
      </c>
      <c r="M5181" t="s">
        <v>33607</v>
      </c>
    </row>
    <row r="5182" spans="1:13">
      <c r="A5182" s="1" t="s">
        <v>7199</v>
      </c>
      <c r="B5182">
        <v>6.3839812463745996E-6</v>
      </c>
      <c r="C5182" s="1">
        <v>5.1793251204456098E-6</v>
      </c>
      <c r="D5182">
        <v>0.921875</v>
      </c>
      <c r="E5182">
        <v>0.99479166666666696</v>
      </c>
      <c r="F5182">
        <v>0.99742268041237103</v>
      </c>
      <c r="G5182">
        <v>0.99107142857142905</v>
      </c>
      <c r="H5182">
        <v>0.99065420560747697</v>
      </c>
      <c r="I5182">
        <v>1</v>
      </c>
      <c r="J5182" s="1">
        <v>1</v>
      </c>
      <c r="K5182" t="s">
        <v>23238</v>
      </c>
      <c r="L5182" t="s">
        <v>33608</v>
      </c>
      <c r="M5182" t="s">
        <v>33609</v>
      </c>
    </row>
    <row r="5183" spans="1:13">
      <c r="A5183" s="1" t="s">
        <v>7200</v>
      </c>
      <c r="B5183">
        <v>1.4095381383233599E-5</v>
      </c>
      <c r="C5183" s="1">
        <v>2.32164754653588E-8</v>
      </c>
      <c r="D5183">
        <v>5.1724137931034503E-2</v>
      </c>
      <c r="E5183">
        <v>0</v>
      </c>
      <c r="F5183">
        <v>0.22800000000000001</v>
      </c>
      <c r="G5183">
        <v>0</v>
      </c>
      <c r="H5183">
        <v>0.24390243902438999</v>
      </c>
      <c r="I5183">
        <v>0</v>
      </c>
      <c r="J5183" s="1">
        <v>0</v>
      </c>
      <c r="K5183" t="s">
        <v>23239</v>
      </c>
      <c r="L5183" t="s">
        <v>33610</v>
      </c>
      <c r="M5183" t="s">
        <v>33611</v>
      </c>
    </row>
    <row r="5184" spans="1:13">
      <c r="A5184" s="1" t="s">
        <v>7201</v>
      </c>
      <c r="B5184">
        <v>1.61919499683303E-6</v>
      </c>
      <c r="C5184" s="1">
        <v>1.3266020406719399E-8</v>
      </c>
      <c r="D5184">
        <v>0</v>
      </c>
      <c r="E5184">
        <v>1.0638297872340399E-2</v>
      </c>
      <c r="F5184">
        <v>2.7932960893854702E-3</v>
      </c>
      <c r="G5184">
        <v>0</v>
      </c>
      <c r="H5184">
        <v>5.0000000000000001E-3</v>
      </c>
      <c r="I5184">
        <v>0</v>
      </c>
      <c r="J5184" s="1">
        <v>0.90909090909090895</v>
      </c>
      <c r="K5184" t="s">
        <v>23240</v>
      </c>
      <c r="L5184" t="s">
        <v>33612</v>
      </c>
      <c r="M5184" t="s">
        <v>33613</v>
      </c>
    </row>
    <row r="5185" spans="1:13">
      <c r="A5185" s="1" t="s">
        <v>7202</v>
      </c>
      <c r="B5185">
        <v>1.8623496133451401E-12</v>
      </c>
      <c r="C5185" s="1">
        <v>2.53919570945435E-7</v>
      </c>
      <c r="D5185">
        <v>0</v>
      </c>
      <c r="E5185">
        <v>0</v>
      </c>
      <c r="F5185">
        <v>0</v>
      </c>
      <c r="G5185">
        <v>1.5151515151515201E-2</v>
      </c>
      <c r="H5185">
        <v>0</v>
      </c>
      <c r="I5185">
        <v>0</v>
      </c>
      <c r="J5185" s="1" t="s">
        <v>23229</v>
      </c>
      <c r="K5185" t="s">
        <v>23238</v>
      </c>
      <c r="L5185" t="s">
        <v>33614</v>
      </c>
      <c r="M5185" t="s">
        <v>33615</v>
      </c>
    </row>
    <row r="5186" spans="1:13">
      <c r="A5186" s="1" t="s">
        <v>7203</v>
      </c>
      <c r="B5186">
        <v>4.5354519110977402E-5</v>
      </c>
      <c r="C5186" s="1">
        <v>9.2457113223504004E-5</v>
      </c>
      <c r="D5186">
        <v>0.25</v>
      </c>
      <c r="E5186">
        <v>0.82317073170731703</v>
      </c>
      <c r="F5186">
        <v>0.13963963963963999</v>
      </c>
      <c r="G5186">
        <v>0.12</v>
      </c>
      <c r="H5186">
        <v>3.3707865168539297E-2</v>
      </c>
      <c r="I5186">
        <v>0.43877551020408201</v>
      </c>
      <c r="J5186" s="1" t="s">
        <v>23229</v>
      </c>
      <c r="K5186" t="s">
        <v>23238</v>
      </c>
      <c r="L5186" t="s">
        <v>33616</v>
      </c>
      <c r="M5186" t="s">
        <v>33617</v>
      </c>
    </row>
    <row r="5187" spans="1:13">
      <c r="A5187" s="1" t="s">
        <v>7204</v>
      </c>
      <c r="B5187">
        <v>4.4139517823929398E-5</v>
      </c>
      <c r="C5187" s="1">
        <v>4.2702829417768501E-5</v>
      </c>
      <c r="D5187">
        <v>1</v>
      </c>
      <c r="E5187">
        <v>0.99468085106382997</v>
      </c>
      <c r="F5187">
        <v>0.78488372093023295</v>
      </c>
      <c r="G5187">
        <v>1</v>
      </c>
      <c r="H5187">
        <v>0.95294117647058796</v>
      </c>
      <c r="I5187">
        <v>0.98181818181818203</v>
      </c>
      <c r="J5187" s="1">
        <v>1</v>
      </c>
      <c r="K5187" t="s">
        <v>23239</v>
      </c>
      <c r="L5187" t="s">
        <v>33618</v>
      </c>
      <c r="M5187" t="s">
        <v>33619</v>
      </c>
    </row>
    <row r="5188" spans="1:13">
      <c r="A5188" s="1" t="s">
        <v>7205</v>
      </c>
      <c r="B5188">
        <v>3.3888831159676101E-4</v>
      </c>
      <c r="C5188" s="1">
        <v>7.6697206320687202E-4</v>
      </c>
      <c r="D5188">
        <v>0.51724137931034497</v>
      </c>
      <c r="E5188">
        <v>0.75</v>
      </c>
      <c r="F5188">
        <v>0.56818181818181801</v>
      </c>
      <c r="G5188">
        <v>7.4999999999999997E-2</v>
      </c>
      <c r="H5188">
        <v>0.36842105263157898</v>
      </c>
      <c r="I5188">
        <v>8.2278481012658194E-2</v>
      </c>
      <c r="J5188" s="1">
        <v>0</v>
      </c>
      <c r="K5188" t="s">
        <v>23241</v>
      </c>
      <c r="L5188" t="s">
        <v>33620</v>
      </c>
      <c r="M5188" t="s">
        <v>33621</v>
      </c>
    </row>
    <row r="5189" spans="1:13">
      <c r="A5189" s="1" t="s">
        <v>7206</v>
      </c>
      <c r="B5189">
        <v>5.2772844792345004E-7</v>
      </c>
      <c r="C5189" s="1">
        <v>2.1463398886627899E-8</v>
      </c>
      <c r="D5189">
        <v>1</v>
      </c>
      <c r="E5189">
        <v>1</v>
      </c>
      <c r="F5189">
        <v>1</v>
      </c>
      <c r="G5189">
        <v>0.75</v>
      </c>
      <c r="H5189">
        <v>0.97540983606557397</v>
      </c>
      <c r="I5189">
        <v>0.9</v>
      </c>
      <c r="J5189" s="1">
        <v>1</v>
      </c>
      <c r="K5189" t="s">
        <v>23241</v>
      </c>
      <c r="L5189" t="s">
        <v>33622</v>
      </c>
      <c r="M5189" t="s">
        <v>33623</v>
      </c>
    </row>
    <row r="5190" spans="1:13">
      <c r="A5190" s="1" t="s">
        <v>7207</v>
      </c>
      <c r="B5190">
        <v>5.8264988924436496E-4</v>
      </c>
      <c r="C5190" s="1">
        <v>2.4997997739131201E-5</v>
      </c>
      <c r="D5190">
        <v>0.85483870967741904</v>
      </c>
      <c r="E5190">
        <v>0.25</v>
      </c>
      <c r="F5190">
        <v>1</v>
      </c>
      <c r="G5190">
        <v>0.80769230769230804</v>
      </c>
      <c r="H5190">
        <v>0.94117647058823495</v>
      </c>
      <c r="I5190">
        <v>0.89516129032258096</v>
      </c>
      <c r="J5190" s="1">
        <v>1</v>
      </c>
      <c r="K5190" t="s">
        <v>23238</v>
      </c>
      <c r="L5190" t="s">
        <v>33624</v>
      </c>
      <c r="M5190" t="s">
        <v>33625</v>
      </c>
    </row>
    <row r="5191" spans="1:13">
      <c r="A5191" s="1" t="s">
        <v>7208</v>
      </c>
      <c r="B5191">
        <v>5.5414386429749597E-7</v>
      </c>
      <c r="C5191" s="1">
        <v>2.9676918372213101E-5</v>
      </c>
      <c r="D5191">
        <v>1</v>
      </c>
      <c r="E5191">
        <v>1</v>
      </c>
      <c r="F5191">
        <v>0.96923076923076901</v>
      </c>
      <c r="G5191">
        <v>1</v>
      </c>
      <c r="H5191">
        <v>0.89436619718309895</v>
      </c>
      <c r="I5191">
        <v>0.97826086956521696</v>
      </c>
      <c r="J5191" s="1">
        <v>1</v>
      </c>
      <c r="K5191" t="s">
        <v>23238</v>
      </c>
      <c r="L5191" t="s">
        <v>33626</v>
      </c>
      <c r="M5191" t="s">
        <v>33627</v>
      </c>
    </row>
    <row r="5192" spans="1:13">
      <c r="A5192" s="1" t="s">
        <v>7209</v>
      </c>
      <c r="B5192">
        <v>4.2124513378965501E-7</v>
      </c>
      <c r="C5192" s="1">
        <v>3.0698642517373499E-6</v>
      </c>
      <c r="D5192">
        <v>0.984375</v>
      </c>
      <c r="E5192">
        <v>0.99479166666666696</v>
      </c>
      <c r="F5192">
        <v>1</v>
      </c>
      <c r="G5192">
        <v>1</v>
      </c>
      <c r="H5192">
        <v>0.99099099099099097</v>
      </c>
      <c r="I5192">
        <v>0.99561403508771895</v>
      </c>
      <c r="J5192" s="1">
        <v>9.0909090909090898E-2</v>
      </c>
      <c r="K5192" t="s">
        <v>23242</v>
      </c>
      <c r="L5192" t="s">
        <v>33628</v>
      </c>
      <c r="M5192" t="s">
        <v>33629</v>
      </c>
    </row>
    <row r="5193" spans="1:13">
      <c r="A5193" s="1" t="s">
        <v>7210</v>
      </c>
      <c r="B5193">
        <v>8.4251104192743606E-6</v>
      </c>
      <c r="C5193" s="1">
        <v>1.57537761750776E-5</v>
      </c>
      <c r="D5193">
        <v>0.97826086956521696</v>
      </c>
      <c r="E5193">
        <v>0.99166666666666703</v>
      </c>
      <c r="F5193">
        <v>0.946902654867257</v>
      </c>
      <c r="G5193">
        <v>0.9375</v>
      </c>
      <c r="H5193">
        <v>0.92857142857142905</v>
      </c>
      <c r="I5193">
        <v>0.90476190476190499</v>
      </c>
      <c r="J5193" s="1">
        <v>1</v>
      </c>
      <c r="K5193" t="s">
        <v>23240</v>
      </c>
      <c r="L5193" t="s">
        <v>33630</v>
      </c>
      <c r="M5193" t="s">
        <v>33631</v>
      </c>
    </row>
    <row r="5194" spans="1:13">
      <c r="A5194" s="1" t="s">
        <v>7211</v>
      </c>
      <c r="B5194">
        <v>2.3217721688041101E-7</v>
      </c>
      <c r="C5194" s="1">
        <v>2.3538162239079599E-6</v>
      </c>
      <c r="D5194">
        <v>0.104166666666667</v>
      </c>
      <c r="E5194">
        <v>1.6853932584269701E-2</v>
      </c>
      <c r="F5194">
        <v>1.58730158730159E-2</v>
      </c>
      <c r="G5194">
        <v>6.5217391304347797E-2</v>
      </c>
      <c r="H5194">
        <v>2.32558139534884E-2</v>
      </c>
      <c r="I5194">
        <v>0</v>
      </c>
      <c r="J5194" s="1">
        <v>0</v>
      </c>
      <c r="K5194" t="s">
        <v>23241</v>
      </c>
      <c r="L5194" t="s">
        <v>33632</v>
      </c>
      <c r="M5194" t="s">
        <v>33633</v>
      </c>
    </row>
    <row r="5195" spans="1:13">
      <c r="A5195" s="1" t="s">
        <v>7212</v>
      </c>
      <c r="B5195">
        <v>3.8725345237188798E-5</v>
      </c>
      <c r="C5195" s="1">
        <v>3.5613122614050301E-5</v>
      </c>
      <c r="D5195">
        <v>0</v>
      </c>
      <c r="E5195">
        <v>0</v>
      </c>
      <c r="F5195">
        <v>0.25531914893617003</v>
      </c>
      <c r="G5195">
        <v>1.6666666666666701E-2</v>
      </c>
      <c r="H5195">
        <v>5.8823529411764696E-3</v>
      </c>
      <c r="I5195">
        <v>1.02040816326531E-2</v>
      </c>
      <c r="J5195" s="1" t="s">
        <v>23229</v>
      </c>
      <c r="K5195" t="s">
        <v>23241</v>
      </c>
      <c r="L5195" t="s">
        <v>33634</v>
      </c>
      <c r="M5195" t="s">
        <v>33635</v>
      </c>
    </row>
    <row r="5196" spans="1:13">
      <c r="A5196" s="1" t="s">
        <v>7213</v>
      </c>
      <c r="B5196">
        <v>3.5604192192758699E-6</v>
      </c>
      <c r="C5196" s="1">
        <v>3.81613519550001E-5</v>
      </c>
      <c r="D5196">
        <v>1.85185185185185E-2</v>
      </c>
      <c r="E5196">
        <v>0</v>
      </c>
      <c r="F5196">
        <v>0</v>
      </c>
      <c r="G5196">
        <v>0</v>
      </c>
      <c r="H5196">
        <v>9.0909090909090905E-3</v>
      </c>
      <c r="I5196">
        <v>9.2741935483870996E-2</v>
      </c>
      <c r="J5196" s="1" t="s">
        <v>23229</v>
      </c>
      <c r="K5196" t="s">
        <v>23238</v>
      </c>
      <c r="L5196" t="s">
        <v>33636</v>
      </c>
      <c r="M5196" t="s">
        <v>33637</v>
      </c>
    </row>
    <row r="5197" spans="1:13">
      <c r="A5197" s="1" t="s">
        <v>7214</v>
      </c>
      <c r="B5197">
        <v>4.5050549802892602E-7</v>
      </c>
      <c r="C5197" s="1">
        <v>2.9097182900632599E-7</v>
      </c>
      <c r="D5197">
        <v>1</v>
      </c>
      <c r="E5197">
        <v>1</v>
      </c>
      <c r="F5197">
        <v>0.99032258064516099</v>
      </c>
      <c r="G5197">
        <v>1</v>
      </c>
      <c r="H5197">
        <v>1</v>
      </c>
      <c r="I5197">
        <v>1</v>
      </c>
      <c r="J5197" s="1" t="s">
        <v>23229</v>
      </c>
      <c r="K5197" t="s">
        <v>23240</v>
      </c>
      <c r="L5197" t="s">
        <v>33638</v>
      </c>
      <c r="M5197" t="s">
        <v>33639</v>
      </c>
    </row>
    <row r="5198" spans="1:13">
      <c r="A5198" s="1" t="s">
        <v>7215</v>
      </c>
      <c r="B5198">
        <v>1.8512958803778501E-7</v>
      </c>
      <c r="C5198" s="1">
        <v>4.0178517845551502E-6</v>
      </c>
      <c r="D5198">
        <v>1</v>
      </c>
      <c r="E5198">
        <v>1</v>
      </c>
      <c r="F5198">
        <v>1</v>
      </c>
      <c r="G5198">
        <v>0.625</v>
      </c>
      <c r="H5198">
        <v>0.99285714285714299</v>
      </c>
      <c r="I5198">
        <v>0.97435897435897401</v>
      </c>
      <c r="J5198" s="1" t="s">
        <v>23229</v>
      </c>
      <c r="K5198" t="s">
        <v>23241</v>
      </c>
      <c r="L5198" t="s">
        <v>33640</v>
      </c>
      <c r="M5198" t="s">
        <v>33641</v>
      </c>
    </row>
    <row r="5199" spans="1:13">
      <c r="A5199" s="1" t="s">
        <v>7216</v>
      </c>
      <c r="B5199">
        <v>0</v>
      </c>
      <c r="C5199" s="1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s="1" t="s">
        <v>23229</v>
      </c>
      <c r="K5199" t="s">
        <v>23242</v>
      </c>
      <c r="L5199" t="s">
        <v>33642</v>
      </c>
      <c r="M5199" t="s">
        <v>33643</v>
      </c>
    </row>
    <row r="5200" spans="1:13">
      <c r="A5200" s="1" t="s">
        <v>7217</v>
      </c>
      <c r="B5200">
        <v>2.8575815808085701E-6</v>
      </c>
      <c r="C5200" s="1">
        <v>7.1985789846131597E-5</v>
      </c>
      <c r="D5200">
        <v>1.5625E-2</v>
      </c>
      <c r="E5200">
        <v>0</v>
      </c>
      <c r="F5200">
        <v>1.02564102564103E-2</v>
      </c>
      <c r="G5200">
        <v>0.78846153846153799</v>
      </c>
      <c r="H5200">
        <v>9.3457943925233603E-3</v>
      </c>
      <c r="I5200">
        <v>0.16513761467889901</v>
      </c>
      <c r="J5200" s="1">
        <v>0</v>
      </c>
      <c r="K5200" t="s">
        <v>23238</v>
      </c>
      <c r="L5200" t="s">
        <v>33644</v>
      </c>
      <c r="M5200" t="s">
        <v>33645</v>
      </c>
    </row>
    <row r="5201" spans="1:13">
      <c r="A5201" s="1" t="s">
        <v>7218</v>
      </c>
      <c r="B5201">
        <v>4.6650486675767898E-5</v>
      </c>
      <c r="C5201" s="1">
        <v>1.0207761017157E-4</v>
      </c>
      <c r="D5201">
        <v>0.578125</v>
      </c>
      <c r="E5201">
        <v>3.125E-2</v>
      </c>
      <c r="F5201">
        <v>0.112820512820513</v>
      </c>
      <c r="G5201">
        <v>9.8039215686274508E-3</v>
      </c>
      <c r="H5201">
        <v>2.27272727272727E-2</v>
      </c>
      <c r="I5201">
        <v>9.9009900990098994E-3</v>
      </c>
      <c r="J5201" s="1">
        <v>0</v>
      </c>
      <c r="K5201" t="s">
        <v>23238</v>
      </c>
      <c r="L5201" t="s">
        <v>33646</v>
      </c>
      <c r="M5201" t="s">
        <v>33647</v>
      </c>
    </row>
    <row r="5202" spans="1:13">
      <c r="A5202" s="1" t="s">
        <v>7219</v>
      </c>
      <c r="B5202">
        <v>8.8800672777494203E-7</v>
      </c>
      <c r="C5202" s="1">
        <v>5.0681207683478997E-7</v>
      </c>
      <c r="D5202">
        <v>0.95161290322580605</v>
      </c>
      <c r="E5202">
        <v>1</v>
      </c>
      <c r="F5202">
        <v>1</v>
      </c>
      <c r="G5202">
        <v>0.707317073170732</v>
      </c>
      <c r="H5202">
        <v>0.99473684210526303</v>
      </c>
      <c r="I5202">
        <v>0.92105263157894701</v>
      </c>
      <c r="J5202" s="1">
        <v>1</v>
      </c>
      <c r="K5202" t="s">
        <v>23238</v>
      </c>
      <c r="L5202" t="s">
        <v>33648</v>
      </c>
      <c r="M5202" t="s">
        <v>33649</v>
      </c>
    </row>
    <row r="5203" spans="1:13">
      <c r="A5203" s="1" t="s">
        <v>7220</v>
      </c>
      <c r="B5203">
        <v>1.4328385554398701E-7</v>
      </c>
      <c r="C5203" s="1">
        <v>3.9517211234005101E-7</v>
      </c>
      <c r="D5203">
        <v>1.72413793103448E-2</v>
      </c>
      <c r="E5203">
        <v>0</v>
      </c>
      <c r="F5203">
        <v>0</v>
      </c>
      <c r="G5203">
        <v>2.0833333333333301E-2</v>
      </c>
      <c r="H5203">
        <v>0</v>
      </c>
      <c r="I5203">
        <v>0</v>
      </c>
      <c r="J5203" s="1">
        <v>0</v>
      </c>
      <c r="K5203" t="s">
        <v>23241</v>
      </c>
      <c r="L5203" t="s">
        <v>33650</v>
      </c>
      <c r="M5203" t="s">
        <v>33651</v>
      </c>
    </row>
    <row r="5204" spans="1:13">
      <c r="A5204" s="1" t="s">
        <v>7221</v>
      </c>
      <c r="B5204">
        <v>3.8429099863899703E-5</v>
      </c>
      <c r="C5204" s="1">
        <v>4.9260199252522296E-6</v>
      </c>
      <c r="D5204">
        <v>1</v>
      </c>
      <c r="E5204">
        <v>0.86309523809523803</v>
      </c>
      <c r="F5204">
        <v>1</v>
      </c>
      <c r="G5204">
        <v>1</v>
      </c>
      <c r="H5204">
        <v>1</v>
      </c>
      <c r="I5204">
        <v>1</v>
      </c>
      <c r="J5204" s="1">
        <v>1</v>
      </c>
      <c r="K5204" t="s">
        <v>23238</v>
      </c>
      <c r="L5204" t="s">
        <v>33652</v>
      </c>
      <c r="M5204" t="s">
        <v>33653</v>
      </c>
    </row>
    <row r="5205" spans="1:13">
      <c r="A5205" s="1" t="s">
        <v>7222</v>
      </c>
      <c r="B5205">
        <v>0</v>
      </c>
      <c r="C5205" s="1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s="1">
        <v>0.22727272727272699</v>
      </c>
      <c r="K5205" t="s">
        <v>23242</v>
      </c>
      <c r="L5205" t="s">
        <v>33654</v>
      </c>
      <c r="M5205" t="s">
        <v>33655</v>
      </c>
    </row>
    <row r="5206" spans="1:13">
      <c r="A5206" s="1" t="s">
        <v>7223</v>
      </c>
      <c r="B5206">
        <v>1.08807160437715E-7</v>
      </c>
      <c r="C5206" s="1">
        <v>1.1107766046438199E-5</v>
      </c>
      <c r="D5206">
        <v>1</v>
      </c>
      <c r="E5206">
        <v>1</v>
      </c>
      <c r="F5206">
        <v>1</v>
      </c>
      <c r="G5206">
        <v>0.67948717948717996</v>
      </c>
      <c r="H5206">
        <v>1</v>
      </c>
      <c r="I5206">
        <v>0.91176470588235303</v>
      </c>
      <c r="J5206" s="1">
        <v>1</v>
      </c>
      <c r="K5206" t="s">
        <v>23238</v>
      </c>
      <c r="L5206" t="s">
        <v>33656</v>
      </c>
      <c r="M5206" t="s">
        <v>33657</v>
      </c>
    </row>
    <row r="5207" spans="1:13">
      <c r="A5207" s="1" t="s">
        <v>7224</v>
      </c>
      <c r="B5207">
        <v>1.4030440998096201E-6</v>
      </c>
      <c r="C5207" s="1">
        <v>7.9177848704387306E-8</v>
      </c>
      <c r="D5207">
        <v>0.85185185185185197</v>
      </c>
      <c r="E5207">
        <v>0.97674418604651203</v>
      </c>
      <c r="F5207">
        <v>0.88666666666666705</v>
      </c>
      <c r="G5207">
        <v>0.75806451612903203</v>
      </c>
      <c r="H5207">
        <v>1</v>
      </c>
      <c r="I5207">
        <v>0.88679245283018904</v>
      </c>
      <c r="J5207" s="1">
        <v>1</v>
      </c>
      <c r="K5207" t="s">
        <v>23241</v>
      </c>
      <c r="L5207" t="s">
        <v>33658</v>
      </c>
      <c r="M5207" t="s">
        <v>33659</v>
      </c>
    </row>
    <row r="5208" spans="1:13">
      <c r="A5208" s="1" t="s">
        <v>7225</v>
      </c>
      <c r="B5208">
        <v>4.8342232696370897E-6</v>
      </c>
      <c r="C5208" s="1">
        <v>1.6138075289837899E-6</v>
      </c>
      <c r="D5208">
        <v>0.97619047619047605</v>
      </c>
      <c r="E5208">
        <v>1</v>
      </c>
      <c r="F5208">
        <v>0.97931034482758605</v>
      </c>
      <c r="G5208">
        <v>1</v>
      </c>
      <c r="H5208">
        <v>1</v>
      </c>
      <c r="I5208">
        <v>0.94</v>
      </c>
      <c r="J5208" s="1">
        <v>1</v>
      </c>
      <c r="K5208" t="s">
        <v>23238</v>
      </c>
      <c r="L5208" t="s">
        <v>33660</v>
      </c>
      <c r="M5208" t="s">
        <v>33661</v>
      </c>
    </row>
    <row r="5209" spans="1:13">
      <c r="A5209" s="1" t="s">
        <v>7226</v>
      </c>
      <c r="B5209">
        <v>3.2609537817911001E-6</v>
      </c>
      <c r="C5209" s="1">
        <v>9.3699230299298997E-8</v>
      </c>
      <c r="D5209">
        <v>0</v>
      </c>
      <c r="E5209">
        <v>0</v>
      </c>
      <c r="F5209">
        <v>4.4198895027624301E-2</v>
      </c>
      <c r="G5209">
        <v>3.5714285714285698E-2</v>
      </c>
      <c r="H5209">
        <v>5.5555555555555601E-3</v>
      </c>
      <c r="I5209">
        <v>1.7543859649122799E-2</v>
      </c>
      <c r="J5209" s="1">
        <v>5.5555555555555601E-2</v>
      </c>
      <c r="K5209" t="s">
        <v>23238</v>
      </c>
      <c r="L5209" t="s">
        <v>33662</v>
      </c>
      <c r="M5209" t="s">
        <v>33663</v>
      </c>
    </row>
    <row r="5210" spans="1:13">
      <c r="A5210" s="1" t="s">
        <v>7227</v>
      </c>
      <c r="B5210">
        <v>7.2636865473824498E-6</v>
      </c>
      <c r="C5210" s="1">
        <v>2.3944216248009201E-5</v>
      </c>
      <c r="D5210">
        <v>0</v>
      </c>
      <c r="E5210">
        <v>5.6179775280898901E-3</v>
      </c>
      <c r="F5210">
        <v>5.6451612903225798E-2</v>
      </c>
      <c r="G5210">
        <v>8.3333333333333301E-2</v>
      </c>
      <c r="H5210">
        <v>0.17857142857142899</v>
      </c>
      <c r="I5210">
        <v>9.3220338983050793E-2</v>
      </c>
      <c r="J5210" s="1">
        <v>0</v>
      </c>
      <c r="K5210" t="s">
        <v>23238</v>
      </c>
      <c r="L5210" t="s">
        <v>33664</v>
      </c>
      <c r="M5210" t="s">
        <v>33665</v>
      </c>
    </row>
    <row r="5211" spans="1:13">
      <c r="A5211" s="1" t="s">
        <v>7228</v>
      </c>
      <c r="B5211">
        <v>1.39624054773824E-5</v>
      </c>
      <c r="C5211" s="1">
        <v>2.3792691602350799E-5</v>
      </c>
      <c r="D5211">
        <v>1</v>
      </c>
      <c r="E5211">
        <v>1</v>
      </c>
      <c r="F5211">
        <v>0.99590163934426201</v>
      </c>
      <c r="G5211">
        <v>1</v>
      </c>
      <c r="H5211">
        <v>0.71428571428571397</v>
      </c>
      <c r="I5211">
        <v>1</v>
      </c>
      <c r="J5211" s="1">
        <v>1</v>
      </c>
      <c r="K5211" t="s">
        <v>23240</v>
      </c>
      <c r="L5211" t="s">
        <v>33666</v>
      </c>
      <c r="M5211" t="s">
        <v>33667</v>
      </c>
    </row>
    <row r="5212" spans="1:13">
      <c r="A5212" s="1" t="s">
        <v>7229</v>
      </c>
      <c r="B5212">
        <v>8.2134917692480099E-6</v>
      </c>
      <c r="C5212" s="1">
        <v>1.5193341609442E-4</v>
      </c>
      <c r="D5212">
        <v>0</v>
      </c>
      <c r="E5212">
        <v>0</v>
      </c>
      <c r="F5212">
        <v>0</v>
      </c>
      <c r="G5212">
        <v>5.5555555555555601E-2</v>
      </c>
      <c r="H5212">
        <v>0.105263157894737</v>
      </c>
      <c r="I5212">
        <v>0.19387755102040799</v>
      </c>
      <c r="J5212" s="1" t="s">
        <v>23229</v>
      </c>
      <c r="K5212" t="s">
        <v>23240</v>
      </c>
      <c r="L5212" t="s">
        <v>33668</v>
      </c>
      <c r="M5212" t="s">
        <v>33669</v>
      </c>
    </row>
    <row r="5213" spans="1:13">
      <c r="A5213" s="1" t="s">
        <v>7230</v>
      </c>
      <c r="B5213">
        <v>1.20264746523165E-5</v>
      </c>
      <c r="C5213" s="1">
        <v>7.2162461673173301E-5</v>
      </c>
      <c r="D5213">
        <v>0.91379310344827602</v>
      </c>
      <c r="E5213">
        <v>0.96951219512195097</v>
      </c>
      <c r="F5213">
        <v>0.93129770992366401</v>
      </c>
      <c r="G5213">
        <v>0.84615384615384603</v>
      </c>
      <c r="H5213">
        <v>0.96153846153846201</v>
      </c>
      <c r="I5213">
        <v>0.97619047619047605</v>
      </c>
      <c r="J5213" s="1">
        <v>1</v>
      </c>
      <c r="K5213" t="s">
        <v>23238</v>
      </c>
      <c r="L5213" t="s">
        <v>33670</v>
      </c>
      <c r="M5213" t="s">
        <v>33671</v>
      </c>
    </row>
    <row r="5214" spans="1:13">
      <c r="A5214" s="1" t="s">
        <v>7231</v>
      </c>
      <c r="B5214">
        <v>4.24858877204763E-8</v>
      </c>
      <c r="C5214" s="1">
        <v>4.1745017876001399E-10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0.99074074074074103</v>
      </c>
      <c r="J5214" s="1">
        <v>1</v>
      </c>
      <c r="K5214" t="s">
        <v>23241</v>
      </c>
      <c r="L5214" t="s">
        <v>33672</v>
      </c>
      <c r="M5214" t="s">
        <v>33673</v>
      </c>
    </row>
    <row r="5215" spans="1:13">
      <c r="A5215" s="1" t="s">
        <v>7232</v>
      </c>
      <c r="B5215">
        <v>1.2681831044449299E-8</v>
      </c>
      <c r="C5215" s="1">
        <v>4.5198279564301101E-5</v>
      </c>
      <c r="D5215">
        <v>0.53448275862068995</v>
      </c>
      <c r="E5215">
        <v>0.734177215189873</v>
      </c>
      <c r="F5215">
        <v>0.35416666666666702</v>
      </c>
      <c r="G5215">
        <v>0.54166666666666696</v>
      </c>
      <c r="H5215">
        <v>0.42253521126760601</v>
      </c>
      <c r="I5215">
        <v>0.568965517241379</v>
      </c>
      <c r="J5215" s="1">
        <v>1</v>
      </c>
      <c r="K5215" t="s">
        <v>23239</v>
      </c>
      <c r="L5215" t="s">
        <v>33674</v>
      </c>
      <c r="M5215" t="s">
        <v>33675</v>
      </c>
    </row>
    <row r="5216" spans="1:13">
      <c r="A5216" s="1" t="s">
        <v>7233</v>
      </c>
      <c r="B5216">
        <v>1.35749670153637E-9</v>
      </c>
      <c r="C5216" s="1">
        <v>9.68449604531155E-5</v>
      </c>
      <c r="D5216">
        <v>0.421875</v>
      </c>
      <c r="E5216">
        <v>0.31976744186046502</v>
      </c>
      <c r="F5216">
        <v>0.39893617021276601</v>
      </c>
      <c r="G5216">
        <v>0.89705882352941202</v>
      </c>
      <c r="H5216">
        <v>0.69230769230769196</v>
      </c>
      <c r="I5216">
        <v>0.86538461538461497</v>
      </c>
      <c r="J5216" s="1" t="s">
        <v>23229</v>
      </c>
      <c r="K5216" t="s">
        <v>23238</v>
      </c>
      <c r="L5216" t="s">
        <v>33676</v>
      </c>
      <c r="M5216" t="s">
        <v>33677</v>
      </c>
    </row>
    <row r="5217" spans="1:13">
      <c r="A5217" s="1" t="s">
        <v>7234</v>
      </c>
      <c r="B5217">
        <v>7.4650240645308399E-4</v>
      </c>
      <c r="C5217" s="1">
        <v>5.77149039078189E-6</v>
      </c>
      <c r="D5217">
        <v>0.29166666666666702</v>
      </c>
      <c r="E5217">
        <v>0.73863636363636398</v>
      </c>
      <c r="F5217">
        <v>0</v>
      </c>
      <c r="G5217">
        <v>0</v>
      </c>
      <c r="H5217">
        <v>0</v>
      </c>
      <c r="I5217">
        <v>6.0606060606060601E-2</v>
      </c>
      <c r="J5217" s="1" t="s">
        <v>23229</v>
      </c>
      <c r="K5217" t="s">
        <v>23238</v>
      </c>
      <c r="L5217" t="s">
        <v>33678</v>
      </c>
      <c r="M5217" t="s">
        <v>33679</v>
      </c>
    </row>
    <row r="5218" spans="1:13">
      <c r="A5218" s="1" t="s">
        <v>7235</v>
      </c>
      <c r="B5218">
        <v>7.9740956759069103E-9</v>
      </c>
      <c r="C5218" s="1">
        <v>1.5730355794918299E-11</v>
      </c>
      <c r="D5218">
        <v>1.5625E-2</v>
      </c>
      <c r="E5218">
        <v>0</v>
      </c>
      <c r="F5218">
        <v>0</v>
      </c>
      <c r="G5218">
        <v>0</v>
      </c>
      <c r="H5218">
        <v>0</v>
      </c>
      <c r="I5218">
        <v>0</v>
      </c>
      <c r="J5218" s="1">
        <v>0.6</v>
      </c>
      <c r="K5218" t="s">
        <v>23238</v>
      </c>
      <c r="L5218" t="s">
        <v>33680</v>
      </c>
      <c r="M5218" t="s">
        <v>33681</v>
      </c>
    </row>
    <row r="5219" spans="1:13">
      <c r="A5219" s="1" t="s">
        <v>7236</v>
      </c>
      <c r="B5219">
        <v>1.5141501999732E-5</v>
      </c>
      <c r="C5219" s="1">
        <v>8.6019646487284202E-5</v>
      </c>
      <c r="D5219">
        <v>0.58333333333333304</v>
      </c>
      <c r="E5219">
        <v>0.34375</v>
      </c>
      <c r="F5219">
        <v>0.96850393700787396</v>
      </c>
      <c r="G5219">
        <v>0.65384615384615397</v>
      </c>
      <c r="H5219">
        <v>0.87121212121212099</v>
      </c>
      <c r="I5219">
        <v>0.52564102564102599</v>
      </c>
      <c r="J5219" s="1">
        <v>0</v>
      </c>
      <c r="K5219" t="s">
        <v>23238</v>
      </c>
      <c r="L5219" t="s">
        <v>33682</v>
      </c>
      <c r="M5219" t="s">
        <v>33683</v>
      </c>
    </row>
    <row r="5220" spans="1:13">
      <c r="A5220" s="1" t="s">
        <v>7237</v>
      </c>
      <c r="B5220">
        <v>5.0326143063546399E-6</v>
      </c>
      <c r="C5220" s="1">
        <v>1.9511662693160699E-6</v>
      </c>
      <c r="D5220">
        <v>0.98333333333333295</v>
      </c>
      <c r="E5220">
        <v>0.80813953488372103</v>
      </c>
      <c r="F5220">
        <v>0.986363636363636</v>
      </c>
      <c r="G5220">
        <v>1</v>
      </c>
      <c r="H5220">
        <v>0.98630136986301398</v>
      </c>
      <c r="I5220">
        <v>0.91176470588235303</v>
      </c>
      <c r="J5220" s="1">
        <v>1</v>
      </c>
      <c r="K5220" t="s">
        <v>23238</v>
      </c>
      <c r="L5220" t="s">
        <v>33684</v>
      </c>
      <c r="M5220" t="s">
        <v>33685</v>
      </c>
    </row>
    <row r="5221" spans="1:13">
      <c r="A5221" s="1" t="s">
        <v>7238</v>
      </c>
      <c r="B5221">
        <v>8.3585584516344608E-6</v>
      </c>
      <c r="C5221" s="1">
        <v>4.3100416358360797E-5</v>
      </c>
      <c r="D5221">
        <v>1</v>
      </c>
      <c r="E5221">
        <v>1</v>
      </c>
      <c r="F5221">
        <v>1</v>
      </c>
      <c r="G5221">
        <v>0.592592592592593</v>
      </c>
      <c r="H5221">
        <v>0.96261682242990698</v>
      </c>
      <c r="I5221">
        <v>0.81553398058252402</v>
      </c>
      <c r="J5221" s="1">
        <v>1</v>
      </c>
      <c r="K5221" t="s">
        <v>23238</v>
      </c>
      <c r="L5221" t="s">
        <v>33686</v>
      </c>
      <c r="M5221" t="s">
        <v>33687</v>
      </c>
    </row>
    <row r="5222" spans="1:13">
      <c r="A5222" s="1" t="s">
        <v>7239</v>
      </c>
      <c r="B5222">
        <v>7.5292481433498606E-8</v>
      </c>
      <c r="C5222" s="1">
        <v>9.3161017323352702E-8</v>
      </c>
      <c r="D5222">
        <v>1</v>
      </c>
      <c r="E5222">
        <v>1</v>
      </c>
      <c r="F5222">
        <v>1</v>
      </c>
      <c r="G5222">
        <v>0.94285714285714295</v>
      </c>
      <c r="H5222">
        <v>1</v>
      </c>
      <c r="I5222">
        <v>0.98550724637681197</v>
      </c>
      <c r="J5222" s="1">
        <v>1</v>
      </c>
      <c r="K5222" t="s">
        <v>23241</v>
      </c>
      <c r="L5222" t="s">
        <v>33688</v>
      </c>
      <c r="M5222" t="s">
        <v>33689</v>
      </c>
    </row>
    <row r="5223" spans="1:13">
      <c r="A5223" s="1" t="s">
        <v>7240</v>
      </c>
      <c r="B5223">
        <v>6.5199744662618197E-4</v>
      </c>
      <c r="C5223" s="1">
        <v>1.16628594492889E-5</v>
      </c>
      <c r="D5223">
        <v>0.19230769230769201</v>
      </c>
      <c r="E5223">
        <v>0.99090909090909096</v>
      </c>
      <c r="F5223">
        <v>5.6410256410256397E-2</v>
      </c>
      <c r="G5223">
        <v>0.36170212765957399</v>
      </c>
      <c r="H5223">
        <v>0.11111111111111099</v>
      </c>
      <c r="I5223">
        <v>0.36864406779661002</v>
      </c>
      <c r="J5223" s="1" t="s">
        <v>23229</v>
      </c>
      <c r="K5223" t="s">
        <v>23238</v>
      </c>
      <c r="L5223" t="s">
        <v>33690</v>
      </c>
      <c r="M5223" t="s">
        <v>33691</v>
      </c>
    </row>
    <row r="5224" spans="1:13">
      <c r="A5224" s="1" t="s">
        <v>7241</v>
      </c>
      <c r="B5224">
        <v>1.61319319064839E-7</v>
      </c>
      <c r="C5224" s="1">
        <v>1.2751817772943599E-8</v>
      </c>
      <c r="D5224">
        <v>6.8965517241379296E-2</v>
      </c>
      <c r="E5224">
        <v>8.1250000000000003E-2</v>
      </c>
      <c r="F5224">
        <v>0</v>
      </c>
      <c r="G5224">
        <v>0</v>
      </c>
      <c r="H5224">
        <v>7.5757575757575803E-3</v>
      </c>
      <c r="I5224">
        <v>0</v>
      </c>
      <c r="J5224" s="1" t="s">
        <v>23229</v>
      </c>
      <c r="K5224" t="s">
        <v>23242</v>
      </c>
      <c r="L5224" t="s">
        <v>33692</v>
      </c>
      <c r="M5224" t="s">
        <v>33693</v>
      </c>
    </row>
    <row r="5225" spans="1:13">
      <c r="A5225" s="1" t="s">
        <v>7242</v>
      </c>
      <c r="B5225">
        <v>6.2612021119152396E-5</v>
      </c>
      <c r="C5225" s="1">
        <v>3.4013531543894999E-9</v>
      </c>
      <c r="D5225">
        <v>1</v>
      </c>
      <c r="E5225">
        <v>0.993506493506494</v>
      </c>
      <c r="F5225">
        <v>0.63414634146341498</v>
      </c>
      <c r="G5225">
        <v>1</v>
      </c>
      <c r="H5225">
        <v>0.66363636363636402</v>
      </c>
      <c r="I5225">
        <v>0.74390243902439002</v>
      </c>
      <c r="J5225" s="1">
        <v>1</v>
      </c>
      <c r="K5225" t="s">
        <v>23238</v>
      </c>
      <c r="L5225" t="s">
        <v>33694</v>
      </c>
      <c r="M5225" t="s">
        <v>33695</v>
      </c>
    </row>
    <row r="5226" spans="1:13">
      <c r="A5226" s="1" t="s">
        <v>7243</v>
      </c>
      <c r="B5226">
        <v>3.1717643885240198E-5</v>
      </c>
      <c r="C5226" s="1">
        <v>4.4297789687559003E-5</v>
      </c>
      <c r="D5226">
        <v>0</v>
      </c>
      <c r="E5226">
        <v>0</v>
      </c>
      <c r="F5226">
        <v>0</v>
      </c>
      <c r="G5226">
        <v>0.69512195121951204</v>
      </c>
      <c r="H5226">
        <v>6.25E-2</v>
      </c>
      <c r="I5226">
        <v>0.18032786885245899</v>
      </c>
      <c r="J5226" s="1">
        <v>0</v>
      </c>
      <c r="K5226" t="s">
        <v>23237</v>
      </c>
      <c r="L5226" t="s">
        <v>33696</v>
      </c>
      <c r="M5226" t="s">
        <v>33697</v>
      </c>
    </row>
    <row r="5227" spans="1:13">
      <c r="A5227" s="1" t="s">
        <v>7244</v>
      </c>
      <c r="B5227">
        <v>2.4802780793958299E-6</v>
      </c>
      <c r="C5227" s="1">
        <v>2.56921687350376E-7</v>
      </c>
      <c r="D5227">
        <v>0.98387096774193505</v>
      </c>
      <c r="E5227">
        <v>1</v>
      </c>
      <c r="F5227">
        <v>0.95641025641025601</v>
      </c>
      <c r="G5227">
        <v>0.99090909090909096</v>
      </c>
      <c r="H5227">
        <v>0.98230088495575196</v>
      </c>
      <c r="I5227">
        <v>0.97863247863247904</v>
      </c>
      <c r="J5227" s="1">
        <v>1</v>
      </c>
      <c r="K5227" t="s">
        <v>23238</v>
      </c>
      <c r="L5227" t="s">
        <v>33698</v>
      </c>
      <c r="M5227" t="s">
        <v>33699</v>
      </c>
    </row>
    <row r="5228" spans="1:13">
      <c r="A5228" s="1" t="s">
        <v>7245</v>
      </c>
      <c r="B5228">
        <v>3.7619331879200298E-4</v>
      </c>
      <c r="C5228" s="1">
        <v>2.2005426037824901E-4</v>
      </c>
      <c r="D5228">
        <v>0.23214285714285701</v>
      </c>
      <c r="E5228">
        <v>1.20481927710843E-2</v>
      </c>
      <c r="F5228">
        <v>0.31958762886597902</v>
      </c>
      <c r="G5228">
        <v>0.185714285714286</v>
      </c>
      <c r="H5228">
        <v>4.4999999999999998E-2</v>
      </c>
      <c r="I5228">
        <v>8.1250000000000003E-2</v>
      </c>
      <c r="J5228" s="1">
        <v>0</v>
      </c>
      <c r="K5228" t="s">
        <v>23242</v>
      </c>
      <c r="L5228" t="s">
        <v>33700</v>
      </c>
      <c r="M5228" t="s">
        <v>33701</v>
      </c>
    </row>
    <row r="5229" spans="1:13">
      <c r="A5229" s="1" t="s">
        <v>7246</v>
      </c>
      <c r="B5229">
        <v>2.2517322793469001E-7</v>
      </c>
      <c r="C5229" s="1">
        <v>2.3481557603826801E-5</v>
      </c>
      <c r="D5229">
        <v>8.3333333333333301E-2</v>
      </c>
      <c r="E5229">
        <v>5.9523809523809503E-3</v>
      </c>
      <c r="F5229">
        <v>5.3124999999999999E-2</v>
      </c>
      <c r="G5229">
        <v>0.45833333333333298</v>
      </c>
      <c r="H5229">
        <v>0.173913043478261</v>
      </c>
      <c r="I5229">
        <v>0.102272727272727</v>
      </c>
      <c r="J5229" s="1">
        <v>0</v>
      </c>
      <c r="K5229" t="s">
        <v>23240</v>
      </c>
      <c r="L5229" t="s">
        <v>33702</v>
      </c>
      <c r="M5229" t="s">
        <v>33703</v>
      </c>
    </row>
    <row r="5230" spans="1:13">
      <c r="A5230" s="1" t="s">
        <v>7247</v>
      </c>
      <c r="B5230">
        <v>1.60801745938053E-7</v>
      </c>
      <c r="C5230" s="1">
        <v>1.6956628133516301E-7</v>
      </c>
      <c r="D5230">
        <v>0</v>
      </c>
      <c r="E5230">
        <v>5.74712643678161E-3</v>
      </c>
      <c r="F5230">
        <v>0</v>
      </c>
      <c r="G5230">
        <v>0</v>
      </c>
      <c r="H5230">
        <v>4.9504950495049497E-3</v>
      </c>
      <c r="I5230">
        <v>0</v>
      </c>
      <c r="J5230" s="1">
        <v>0.7</v>
      </c>
      <c r="K5230" t="s">
        <v>23239</v>
      </c>
      <c r="L5230" t="s">
        <v>33704</v>
      </c>
      <c r="M5230" t="s">
        <v>33705</v>
      </c>
    </row>
    <row r="5231" spans="1:13">
      <c r="A5231" s="1" t="s">
        <v>7248</v>
      </c>
      <c r="B5231">
        <v>2.5290195000423799E-6</v>
      </c>
      <c r="C5231" s="1">
        <v>1.8210183351925799E-5</v>
      </c>
      <c r="D5231">
        <v>0.92</v>
      </c>
      <c r="E5231">
        <v>0.98529411764705899</v>
      </c>
      <c r="F5231">
        <v>0.91145833333333304</v>
      </c>
      <c r="G5231">
        <v>1</v>
      </c>
      <c r="H5231">
        <v>0.96464646464646497</v>
      </c>
      <c r="I5231">
        <v>0.98863636363636398</v>
      </c>
      <c r="J5231" s="1">
        <v>1</v>
      </c>
      <c r="K5231" t="s">
        <v>23238</v>
      </c>
      <c r="L5231" t="s">
        <v>33706</v>
      </c>
      <c r="M5231" t="s">
        <v>33707</v>
      </c>
    </row>
    <row r="5232" spans="1:13">
      <c r="A5232" s="1" t="s">
        <v>7249</v>
      </c>
      <c r="B5232">
        <v>6.2335327698306398E-6</v>
      </c>
      <c r="C5232" s="1">
        <v>3.9812525969473498E-5</v>
      </c>
      <c r="D5232">
        <v>0.90625</v>
      </c>
      <c r="E5232">
        <v>0.98404255319148903</v>
      </c>
      <c r="F5232">
        <v>0.997435897435897</v>
      </c>
      <c r="G5232">
        <v>1</v>
      </c>
      <c r="H5232">
        <v>0.95161290322580605</v>
      </c>
      <c r="I5232">
        <v>0.93229166666666696</v>
      </c>
      <c r="J5232" s="1">
        <v>1</v>
      </c>
      <c r="K5232" t="s">
        <v>23242</v>
      </c>
      <c r="L5232" t="s">
        <v>33708</v>
      </c>
      <c r="M5232" t="s">
        <v>33709</v>
      </c>
    </row>
    <row r="5233" spans="1:13">
      <c r="A5233" s="1" t="s">
        <v>7250</v>
      </c>
      <c r="B5233">
        <v>7.5492358218624703E-4</v>
      </c>
      <c r="C5233" s="1">
        <v>3.6269948231984497E-5</v>
      </c>
      <c r="D5233">
        <v>0.7</v>
      </c>
      <c r="E5233">
        <v>0.74736842105263201</v>
      </c>
      <c r="F5233">
        <v>0.19270833333333301</v>
      </c>
      <c r="G5233">
        <v>0.76415094339622602</v>
      </c>
      <c r="H5233">
        <v>0.21022727272727301</v>
      </c>
      <c r="I5233">
        <v>0.48148148148148101</v>
      </c>
      <c r="J5233" s="1" t="s">
        <v>23229</v>
      </c>
      <c r="K5233" t="s">
        <v>23238</v>
      </c>
      <c r="L5233" t="s">
        <v>33710</v>
      </c>
      <c r="M5233" t="s">
        <v>33711</v>
      </c>
    </row>
    <row r="5234" spans="1:13">
      <c r="A5234" s="1" t="s">
        <v>7251</v>
      </c>
      <c r="B5234">
        <v>2.4057594928205501E-7</v>
      </c>
      <c r="C5234" s="1">
        <v>2.7267224932776398E-7</v>
      </c>
      <c r="D5234">
        <v>0</v>
      </c>
      <c r="E5234">
        <v>0</v>
      </c>
      <c r="F5234">
        <v>0</v>
      </c>
      <c r="G5234">
        <v>0.05</v>
      </c>
      <c r="H5234">
        <v>0</v>
      </c>
      <c r="I5234">
        <v>0</v>
      </c>
      <c r="J5234" s="1">
        <v>0.36363636363636398</v>
      </c>
      <c r="K5234" t="s">
        <v>23238</v>
      </c>
      <c r="L5234" t="s">
        <v>33712</v>
      </c>
      <c r="M5234" t="s">
        <v>33713</v>
      </c>
    </row>
    <row r="5235" spans="1:13">
      <c r="A5235" s="1" t="s">
        <v>7252</v>
      </c>
      <c r="B5235">
        <v>8.3572909494795196E-5</v>
      </c>
      <c r="C5235" s="1">
        <v>3.3078702879855599E-8</v>
      </c>
      <c r="D5235">
        <v>0.16666666666666699</v>
      </c>
      <c r="E5235">
        <v>0.21910112359550599</v>
      </c>
      <c r="F5235">
        <v>2.4456521739130401E-2</v>
      </c>
      <c r="G5235">
        <v>0.16129032258064499</v>
      </c>
      <c r="H5235">
        <v>1.05263157894737E-2</v>
      </c>
      <c r="I5235">
        <v>6.5573770491803296E-2</v>
      </c>
      <c r="J5235" s="1">
        <v>0</v>
      </c>
      <c r="K5235" t="s">
        <v>23238</v>
      </c>
      <c r="L5235" t="s">
        <v>33714</v>
      </c>
      <c r="M5235" t="s">
        <v>33715</v>
      </c>
    </row>
    <row r="5236" spans="1:13">
      <c r="A5236" s="1" t="s">
        <v>7253</v>
      </c>
      <c r="B5236">
        <v>8.4042499992691095E-5</v>
      </c>
      <c r="C5236" s="1">
        <v>1.02006310977916E-4</v>
      </c>
      <c r="D5236">
        <v>0.125</v>
      </c>
      <c r="E5236">
        <v>0</v>
      </c>
      <c r="F5236">
        <v>0.28205128205128199</v>
      </c>
      <c r="G5236">
        <v>2.5862068965517199E-2</v>
      </c>
      <c r="H5236">
        <v>0.157894736842105</v>
      </c>
      <c r="I5236">
        <v>6.0975609756097601E-2</v>
      </c>
      <c r="J5236" s="1">
        <v>0</v>
      </c>
      <c r="K5236" t="s">
        <v>23241</v>
      </c>
      <c r="L5236" t="s">
        <v>33716</v>
      </c>
      <c r="M5236" t="s">
        <v>33717</v>
      </c>
    </row>
    <row r="5237" spans="1:13">
      <c r="A5237" s="1" t="s">
        <v>7254</v>
      </c>
      <c r="B5237">
        <v>5.2279398286206198E-6</v>
      </c>
      <c r="C5237" s="1">
        <v>3.1027614007027998E-4</v>
      </c>
      <c r="D5237">
        <v>0</v>
      </c>
      <c r="E5237">
        <v>0</v>
      </c>
      <c r="F5237">
        <v>3.09278350515464E-2</v>
      </c>
      <c r="G5237">
        <v>4.31034482758621E-2</v>
      </c>
      <c r="H5237">
        <v>0.13963963963963999</v>
      </c>
      <c r="I5237">
        <v>0.13008130081300801</v>
      </c>
      <c r="J5237" s="1" t="s">
        <v>23229</v>
      </c>
      <c r="K5237" t="s">
        <v>23240</v>
      </c>
      <c r="L5237" t="s">
        <v>33718</v>
      </c>
      <c r="M5237" t="s">
        <v>33719</v>
      </c>
    </row>
    <row r="5238" spans="1:13">
      <c r="A5238" s="1" t="s">
        <v>7255</v>
      </c>
      <c r="B5238">
        <v>2.1307391974476501E-6</v>
      </c>
      <c r="C5238" s="1">
        <v>1.95075116517969E-8</v>
      </c>
      <c r="D5238">
        <v>0</v>
      </c>
      <c r="E5238">
        <v>0</v>
      </c>
      <c r="F5238">
        <v>0</v>
      </c>
      <c r="G5238">
        <v>5.1282051282051301E-2</v>
      </c>
      <c r="H5238">
        <v>0</v>
      </c>
      <c r="I5238">
        <v>7.4468085106383003E-2</v>
      </c>
      <c r="J5238" s="1">
        <v>0</v>
      </c>
      <c r="K5238" t="s">
        <v>23238</v>
      </c>
      <c r="L5238" t="s">
        <v>33720</v>
      </c>
      <c r="M5238" t="s">
        <v>33721</v>
      </c>
    </row>
    <row r="5239" spans="1:13">
      <c r="A5239" s="1" t="s">
        <v>7256</v>
      </c>
      <c r="B5239">
        <v>7.44464022665592E-5</v>
      </c>
      <c r="C5239" s="1">
        <v>4.4813075711887903E-5</v>
      </c>
      <c r="D5239">
        <v>0</v>
      </c>
      <c r="E5239">
        <v>0</v>
      </c>
      <c r="F5239">
        <v>0.23684210526315799</v>
      </c>
      <c r="G5239">
        <v>2.7777777777777801E-2</v>
      </c>
      <c r="H5239">
        <v>0</v>
      </c>
      <c r="I5239">
        <v>0</v>
      </c>
      <c r="J5239" s="1" t="s">
        <v>23229</v>
      </c>
      <c r="K5239" t="s">
        <v>23242</v>
      </c>
      <c r="L5239" t="s">
        <v>33722</v>
      </c>
      <c r="M5239" t="s">
        <v>33723</v>
      </c>
    </row>
    <row r="5240" spans="1:13">
      <c r="A5240" s="1" t="s">
        <v>7257</v>
      </c>
      <c r="B5240">
        <v>2.5869666580405101E-6</v>
      </c>
      <c r="C5240" s="1">
        <v>9.1065849124112697E-6</v>
      </c>
      <c r="D5240">
        <v>4.7619047619047603E-2</v>
      </c>
      <c r="E5240">
        <v>0.12280701754386</v>
      </c>
      <c r="F5240">
        <v>7.3529411764705899E-2</v>
      </c>
      <c r="G5240">
        <v>0</v>
      </c>
      <c r="H5240">
        <v>0.13793103448275901</v>
      </c>
      <c r="I5240">
        <v>2.2222222222222199E-2</v>
      </c>
      <c r="J5240" s="1">
        <v>0</v>
      </c>
      <c r="K5240" t="s">
        <v>23241</v>
      </c>
      <c r="L5240" t="s">
        <v>33724</v>
      </c>
      <c r="M5240" t="s">
        <v>33725</v>
      </c>
    </row>
    <row r="5241" spans="1:13">
      <c r="A5241" s="1" t="s">
        <v>7258</v>
      </c>
      <c r="B5241">
        <v>3.7978080804843299E-4</v>
      </c>
      <c r="C5241" s="1">
        <v>1.92452040802683E-4</v>
      </c>
      <c r="D5241">
        <v>0.74</v>
      </c>
      <c r="E5241">
        <v>8.0246913580246895E-2</v>
      </c>
      <c r="F5241">
        <v>0.96099290780141799</v>
      </c>
      <c r="G5241">
        <v>0.5</v>
      </c>
      <c r="H5241">
        <v>0.88709677419354804</v>
      </c>
      <c r="I5241">
        <v>0.35106382978723399</v>
      </c>
      <c r="J5241" s="1" t="s">
        <v>23229</v>
      </c>
      <c r="K5241" t="s">
        <v>23242</v>
      </c>
      <c r="L5241" t="s">
        <v>33726</v>
      </c>
      <c r="M5241" t="s">
        <v>33727</v>
      </c>
    </row>
    <row r="5242" spans="1:13">
      <c r="A5242" s="1" t="s">
        <v>7259</v>
      </c>
      <c r="B5242">
        <v>2.5827181619367299E-6</v>
      </c>
      <c r="C5242" s="1">
        <v>1.15608144331731E-7</v>
      </c>
      <c r="D5242">
        <v>0.5625</v>
      </c>
      <c r="E5242">
        <v>0.52127659574468099</v>
      </c>
      <c r="F5242">
        <v>0.51025641025641</v>
      </c>
      <c r="G5242">
        <v>0.43965517241379298</v>
      </c>
      <c r="H5242">
        <v>0.50438596491228105</v>
      </c>
      <c r="I5242">
        <v>0.47199999999999998</v>
      </c>
      <c r="J5242" s="1">
        <v>0</v>
      </c>
      <c r="K5242" t="s">
        <v>23241</v>
      </c>
      <c r="L5242" t="s">
        <v>33728</v>
      </c>
      <c r="M5242" t="s">
        <v>33729</v>
      </c>
    </row>
    <row r="5243" spans="1:13">
      <c r="A5243" s="1" t="s">
        <v>7260</v>
      </c>
      <c r="B5243">
        <v>1.36467092675236E-5</v>
      </c>
      <c r="C5243" s="1">
        <v>4.8020056667263104E-6</v>
      </c>
      <c r="D5243">
        <v>3.125E-2</v>
      </c>
      <c r="E5243">
        <v>0.18452380952381001</v>
      </c>
      <c r="F5243">
        <v>4.3859649122806998E-3</v>
      </c>
      <c r="G5243">
        <v>3.4482758620689703E-2</v>
      </c>
      <c r="H5243">
        <v>2.5000000000000001E-2</v>
      </c>
      <c r="I5243">
        <v>0</v>
      </c>
      <c r="J5243" s="1">
        <v>0</v>
      </c>
      <c r="K5243" t="s">
        <v>23242</v>
      </c>
      <c r="L5243" t="s">
        <v>33730</v>
      </c>
      <c r="M5243" t="s">
        <v>33731</v>
      </c>
    </row>
    <row r="5244" spans="1:13">
      <c r="A5244" s="1" t="s">
        <v>7261</v>
      </c>
      <c r="B5244">
        <v>1.8373411867429299E-6</v>
      </c>
      <c r="C5244" s="1">
        <v>5.15817346098527E-9</v>
      </c>
      <c r="D5244">
        <v>0</v>
      </c>
      <c r="E5244">
        <v>0</v>
      </c>
      <c r="F5244">
        <v>5.0505050505050501E-3</v>
      </c>
      <c r="G5244">
        <v>0.15</v>
      </c>
      <c r="H5244">
        <v>0</v>
      </c>
      <c r="I5244">
        <v>5.9405940594059403E-2</v>
      </c>
      <c r="J5244" s="1" t="s">
        <v>23229</v>
      </c>
      <c r="K5244" t="s">
        <v>23238</v>
      </c>
      <c r="L5244" t="s">
        <v>33732</v>
      </c>
      <c r="M5244" t="s">
        <v>33733</v>
      </c>
    </row>
    <row r="5245" spans="1:13">
      <c r="A5245" s="1" t="s">
        <v>7262</v>
      </c>
      <c r="B5245">
        <v>5.4478749567533003E-8</v>
      </c>
      <c r="C5245" s="1">
        <v>4.0272790199558202E-8</v>
      </c>
      <c r="D5245">
        <v>0.96428571428571397</v>
      </c>
      <c r="E5245">
        <v>1</v>
      </c>
      <c r="F5245">
        <v>1</v>
      </c>
      <c r="G5245">
        <v>1</v>
      </c>
      <c r="H5245">
        <v>1</v>
      </c>
      <c r="I5245">
        <v>1</v>
      </c>
      <c r="J5245" s="1">
        <v>1</v>
      </c>
      <c r="K5245" t="s">
        <v>23238</v>
      </c>
      <c r="L5245" t="s">
        <v>33734</v>
      </c>
      <c r="M5245" t="s">
        <v>33735</v>
      </c>
    </row>
    <row r="5246" spans="1:13">
      <c r="A5246" s="1" t="s">
        <v>7263</v>
      </c>
      <c r="B5246">
        <v>2.0835583719791198E-6</v>
      </c>
      <c r="C5246" s="1">
        <v>9.8095449438649696E-6</v>
      </c>
      <c r="D5246">
        <v>0</v>
      </c>
      <c r="E5246">
        <v>0</v>
      </c>
      <c r="F5246">
        <v>0</v>
      </c>
      <c r="G5246">
        <v>0.62162162162162204</v>
      </c>
      <c r="H5246">
        <v>1.7699115044247801E-2</v>
      </c>
      <c r="I5246">
        <v>2.3529411764705899E-2</v>
      </c>
      <c r="J5246" s="1">
        <v>4.5454545454545497E-2</v>
      </c>
      <c r="K5246" t="s">
        <v>23238</v>
      </c>
      <c r="L5246" t="s">
        <v>33736</v>
      </c>
      <c r="M5246" t="s">
        <v>33737</v>
      </c>
    </row>
    <row r="5247" spans="1:13">
      <c r="A5247" s="1" t="s">
        <v>7264</v>
      </c>
      <c r="B5247">
        <v>7.6870814668073704E-7</v>
      </c>
      <c r="C5247" s="1">
        <v>6.9506426189143904E-9</v>
      </c>
      <c r="D5247">
        <v>0</v>
      </c>
      <c r="E5247">
        <v>5.2631578947368403E-3</v>
      </c>
      <c r="F5247">
        <v>0</v>
      </c>
      <c r="G5247">
        <v>1.02040816326531E-2</v>
      </c>
      <c r="H5247">
        <v>0</v>
      </c>
      <c r="I5247">
        <v>5.1546391752577301E-3</v>
      </c>
      <c r="J5247" s="1">
        <v>0.22727272727272699</v>
      </c>
      <c r="K5247" t="s">
        <v>23242</v>
      </c>
      <c r="L5247" t="s">
        <v>33738</v>
      </c>
      <c r="M5247" t="s">
        <v>33739</v>
      </c>
    </row>
    <row r="5248" spans="1:13">
      <c r="A5248" s="1" t="s">
        <v>7265</v>
      </c>
      <c r="B5248">
        <v>7.0030534385016104E-7</v>
      </c>
      <c r="C5248" s="1">
        <v>6.8571613898755502E-7</v>
      </c>
      <c r="D5248">
        <v>1</v>
      </c>
      <c r="E5248">
        <v>1</v>
      </c>
      <c r="F5248">
        <v>0.96666666666666701</v>
      </c>
      <c r="G5248">
        <v>1</v>
      </c>
      <c r="H5248">
        <v>1</v>
      </c>
      <c r="I5248">
        <v>1</v>
      </c>
      <c r="J5248" s="1">
        <v>1</v>
      </c>
      <c r="K5248" t="s">
        <v>23239</v>
      </c>
      <c r="L5248" t="s">
        <v>33740</v>
      </c>
      <c r="M5248" t="s">
        <v>33741</v>
      </c>
    </row>
    <row r="5249" spans="1:13">
      <c r="A5249" s="1" t="s">
        <v>7266</v>
      </c>
      <c r="B5249">
        <v>5.0375142356373496E-6</v>
      </c>
      <c r="C5249" s="1">
        <v>2.1261280702543799E-6</v>
      </c>
      <c r="D5249">
        <v>0.89285714285714302</v>
      </c>
      <c r="E5249">
        <v>0.98295454545454497</v>
      </c>
      <c r="F5249">
        <v>0.99346405228758194</v>
      </c>
      <c r="G5249">
        <v>1</v>
      </c>
      <c r="H5249">
        <v>1</v>
      </c>
      <c r="I5249">
        <v>1</v>
      </c>
      <c r="J5249" s="1">
        <v>1</v>
      </c>
      <c r="K5249" t="s">
        <v>23238</v>
      </c>
      <c r="L5249" t="s">
        <v>33742</v>
      </c>
      <c r="M5249" t="s">
        <v>33743</v>
      </c>
    </row>
    <row r="5250" spans="1:13">
      <c r="A5250" s="1" t="s">
        <v>7267</v>
      </c>
      <c r="B5250">
        <v>1.2931230168502201E-7</v>
      </c>
      <c r="C5250" s="1">
        <v>1.2345947841394E-6</v>
      </c>
      <c r="D5250">
        <v>1</v>
      </c>
      <c r="E5250">
        <v>1</v>
      </c>
      <c r="F5250">
        <v>0.98445595854922296</v>
      </c>
      <c r="G5250">
        <v>0.99090909090909096</v>
      </c>
      <c r="H5250">
        <v>0.99557522123893805</v>
      </c>
      <c r="I5250">
        <v>1</v>
      </c>
      <c r="J5250" s="1">
        <v>1</v>
      </c>
      <c r="K5250" t="s">
        <v>23240</v>
      </c>
      <c r="L5250" t="s">
        <v>33744</v>
      </c>
      <c r="M5250" t="s">
        <v>33745</v>
      </c>
    </row>
    <row r="5251" spans="1:13">
      <c r="A5251" s="1" t="s">
        <v>7268</v>
      </c>
      <c r="B5251">
        <v>4.7671956920264102E-5</v>
      </c>
      <c r="C5251" s="1">
        <v>8.2120616054863298E-4</v>
      </c>
      <c r="D5251">
        <v>0.104166666666667</v>
      </c>
      <c r="E5251">
        <v>0.20394736842105299</v>
      </c>
      <c r="F5251">
        <v>1.9108280254777101E-2</v>
      </c>
      <c r="G5251">
        <v>0.55555555555555602</v>
      </c>
      <c r="H5251">
        <v>0.47126436781609199</v>
      </c>
      <c r="I5251">
        <v>0.51923076923076905</v>
      </c>
      <c r="J5251" s="1">
        <v>0</v>
      </c>
      <c r="K5251" t="s">
        <v>23239</v>
      </c>
      <c r="L5251" t="s">
        <v>33746</v>
      </c>
      <c r="M5251" t="s">
        <v>33747</v>
      </c>
    </row>
    <row r="5252" spans="1:13">
      <c r="A5252" s="1" t="s">
        <v>7269</v>
      </c>
      <c r="B5252">
        <v>1.9872081870028801E-4</v>
      </c>
      <c r="C5252" s="1">
        <v>3.81929888448867E-5</v>
      </c>
      <c r="D5252">
        <v>0.90625</v>
      </c>
      <c r="E5252">
        <v>0.91566265060241003</v>
      </c>
      <c r="F5252">
        <v>0.54934210526315796</v>
      </c>
      <c r="G5252">
        <v>0.92592592592592604</v>
      </c>
      <c r="H5252">
        <v>0.76</v>
      </c>
      <c r="I5252">
        <v>0.82432432432432401</v>
      </c>
      <c r="J5252" s="1">
        <v>1</v>
      </c>
      <c r="K5252" t="s">
        <v>23238</v>
      </c>
      <c r="L5252" t="s">
        <v>33748</v>
      </c>
      <c r="M5252" t="s">
        <v>33749</v>
      </c>
    </row>
    <row r="5253" spans="1:13">
      <c r="A5253" s="1" t="s">
        <v>7270</v>
      </c>
      <c r="B5253">
        <v>8.2372174653927703E-7</v>
      </c>
      <c r="C5253" s="1">
        <v>2.3825357112697301E-6</v>
      </c>
      <c r="D5253">
        <v>1</v>
      </c>
      <c r="E5253">
        <v>1</v>
      </c>
      <c r="F5253">
        <v>1</v>
      </c>
      <c r="G5253">
        <v>0.96428571428571397</v>
      </c>
      <c r="H5253">
        <v>0.82666666666666699</v>
      </c>
      <c r="I5253">
        <v>0.97222222222222199</v>
      </c>
      <c r="J5253" s="1">
        <v>1</v>
      </c>
      <c r="K5253" t="s">
        <v>23240</v>
      </c>
      <c r="L5253" t="s">
        <v>33750</v>
      </c>
      <c r="M5253" t="s">
        <v>33751</v>
      </c>
    </row>
    <row r="5254" spans="1:13">
      <c r="A5254" s="1" t="s">
        <v>7271</v>
      </c>
      <c r="B5254">
        <v>7.5584881712856101E-5</v>
      </c>
      <c r="C5254" s="1">
        <v>1.7371443854417599E-5</v>
      </c>
      <c r="D5254">
        <v>0.84375</v>
      </c>
      <c r="E5254">
        <v>0.78125</v>
      </c>
      <c r="F5254">
        <v>0.96649484536082497</v>
      </c>
      <c r="G5254">
        <v>0.99137931034482796</v>
      </c>
      <c r="H5254">
        <v>0.99122807017543901</v>
      </c>
      <c r="I5254">
        <v>0.995867768595041</v>
      </c>
      <c r="J5254" s="1">
        <v>1</v>
      </c>
      <c r="K5254" t="s">
        <v>23238</v>
      </c>
      <c r="L5254" t="s">
        <v>33752</v>
      </c>
      <c r="M5254" t="s">
        <v>33753</v>
      </c>
    </row>
    <row r="5255" spans="1:13">
      <c r="A5255" s="1" t="s">
        <v>7272</v>
      </c>
      <c r="B5255">
        <v>3.7309070792457797E-4</v>
      </c>
      <c r="C5255" s="1">
        <v>2.7833397789081801E-5</v>
      </c>
      <c r="D5255">
        <v>0.6875</v>
      </c>
      <c r="E5255">
        <v>0.36979166666666702</v>
      </c>
      <c r="F5255">
        <v>0.92816091954022995</v>
      </c>
      <c r="G5255">
        <v>0.55769230769230804</v>
      </c>
      <c r="H5255">
        <v>0.98165137614678899</v>
      </c>
      <c r="I5255">
        <v>0.77272727272727304</v>
      </c>
      <c r="J5255" s="1">
        <v>0</v>
      </c>
      <c r="K5255" t="s">
        <v>23237</v>
      </c>
      <c r="L5255" t="s">
        <v>33754</v>
      </c>
      <c r="M5255" t="s">
        <v>33755</v>
      </c>
    </row>
    <row r="5256" spans="1:13">
      <c r="A5256" s="1" t="s">
        <v>7273</v>
      </c>
      <c r="B5256">
        <v>1.2287807460829299E-8</v>
      </c>
      <c r="C5256" s="1">
        <v>4.8015681129278298E-5</v>
      </c>
      <c r="D5256">
        <v>0.55172413793103403</v>
      </c>
      <c r="E5256">
        <v>0.80921052631578905</v>
      </c>
      <c r="F5256">
        <v>1.0714285714285701E-2</v>
      </c>
      <c r="G5256">
        <v>7.1428571428571397E-2</v>
      </c>
      <c r="H5256">
        <v>0.112903225806452</v>
      </c>
      <c r="I5256">
        <v>0.42647058823529399</v>
      </c>
      <c r="J5256" s="1" t="s">
        <v>23229</v>
      </c>
      <c r="K5256" t="s">
        <v>23241</v>
      </c>
      <c r="L5256" t="s">
        <v>33756</v>
      </c>
      <c r="M5256" t="s">
        <v>33757</v>
      </c>
    </row>
    <row r="5257" spans="1:13">
      <c r="A5257" s="1" t="s">
        <v>7274</v>
      </c>
      <c r="B5257">
        <v>1.6066516474401499E-6</v>
      </c>
      <c r="C5257" s="1">
        <v>3.6504725288892703E-7</v>
      </c>
      <c r="D5257">
        <v>1</v>
      </c>
      <c r="E5257">
        <v>1</v>
      </c>
      <c r="F5257">
        <v>1</v>
      </c>
      <c r="G5257">
        <v>1</v>
      </c>
      <c r="H5257">
        <v>0.92307692307692302</v>
      </c>
      <c r="I5257">
        <v>0.987179487179487</v>
      </c>
      <c r="J5257" s="1" t="s">
        <v>23229</v>
      </c>
      <c r="K5257" t="s">
        <v>23241</v>
      </c>
      <c r="L5257" t="s">
        <v>33758</v>
      </c>
      <c r="M5257" t="s">
        <v>33759</v>
      </c>
    </row>
    <row r="5258" spans="1:13">
      <c r="A5258" s="1" t="s">
        <v>7275</v>
      </c>
      <c r="B5258">
        <v>5.9661321737955299E-5</v>
      </c>
      <c r="C5258" s="1">
        <v>4.7685895533718903E-9</v>
      </c>
      <c r="D5258">
        <v>0.967741935483871</v>
      </c>
      <c r="E5258">
        <v>0.86559139784946204</v>
      </c>
      <c r="F5258">
        <v>1</v>
      </c>
      <c r="G5258">
        <v>1</v>
      </c>
      <c r="H5258">
        <v>0.97747747747747704</v>
      </c>
      <c r="I5258">
        <v>0.94736842105263197</v>
      </c>
      <c r="J5258" s="1">
        <v>1</v>
      </c>
      <c r="K5258" t="s">
        <v>23238</v>
      </c>
      <c r="L5258" t="s">
        <v>33760</v>
      </c>
      <c r="M5258" t="s">
        <v>33761</v>
      </c>
    </row>
    <row r="5259" spans="1:13">
      <c r="A5259" s="1" t="s">
        <v>7276</v>
      </c>
      <c r="B5259">
        <v>5.1407935705085096E-6</v>
      </c>
      <c r="C5259" s="1">
        <v>1.2365530765037899E-4</v>
      </c>
      <c r="D5259">
        <v>1</v>
      </c>
      <c r="E5259">
        <v>0.5</v>
      </c>
      <c r="F5259">
        <v>0.26373626373626402</v>
      </c>
      <c r="G5259">
        <v>1.85185185185185E-2</v>
      </c>
      <c r="H5259">
        <v>0.32110091743119301</v>
      </c>
      <c r="I5259">
        <v>0.33950617283950602</v>
      </c>
      <c r="J5259" s="1" t="s">
        <v>23229</v>
      </c>
      <c r="K5259" t="s">
        <v>23238</v>
      </c>
      <c r="L5259" t="s">
        <v>33762</v>
      </c>
      <c r="M5259" t="s">
        <v>33763</v>
      </c>
    </row>
    <row r="5260" spans="1:13">
      <c r="A5260" s="1" t="s">
        <v>7277</v>
      </c>
      <c r="B5260">
        <v>1.3037088902529499E-4</v>
      </c>
      <c r="C5260" s="1">
        <v>4.5053275028241901E-6</v>
      </c>
      <c r="D5260">
        <v>0.48148148148148101</v>
      </c>
      <c r="E5260">
        <v>0.63888888888888895</v>
      </c>
      <c r="F5260">
        <v>0.102777777777778</v>
      </c>
      <c r="G5260">
        <v>0.79032258064516103</v>
      </c>
      <c r="H5260">
        <v>0.14942528735632199</v>
      </c>
      <c r="I5260">
        <v>0.36956521739130399</v>
      </c>
      <c r="J5260" s="1">
        <v>0</v>
      </c>
      <c r="K5260" t="s">
        <v>23241</v>
      </c>
      <c r="L5260" t="s">
        <v>33764</v>
      </c>
      <c r="M5260" t="s">
        <v>33765</v>
      </c>
    </row>
    <row r="5261" spans="1:13">
      <c r="A5261" s="1" t="s">
        <v>7278</v>
      </c>
      <c r="B5261">
        <v>1.6876230478165201E-5</v>
      </c>
      <c r="C5261" s="1">
        <v>1.7558288209354501E-5</v>
      </c>
      <c r="D5261">
        <v>6.25E-2</v>
      </c>
      <c r="E5261">
        <v>1.0416666666666701E-2</v>
      </c>
      <c r="F5261">
        <v>2.5641025641025602E-3</v>
      </c>
      <c r="G5261">
        <v>8.7719298245614002E-2</v>
      </c>
      <c r="H5261">
        <v>8.7719298245613996E-3</v>
      </c>
      <c r="I5261">
        <v>9.6774193548387094E-2</v>
      </c>
      <c r="J5261" s="1">
        <v>0</v>
      </c>
      <c r="K5261" t="s">
        <v>23238</v>
      </c>
      <c r="L5261" t="s">
        <v>33766</v>
      </c>
      <c r="M5261" t="s">
        <v>33767</v>
      </c>
    </row>
    <row r="5262" spans="1:13">
      <c r="A5262" s="1" t="s">
        <v>7279</v>
      </c>
      <c r="B5262">
        <v>1.8998750189489298E-5</v>
      </c>
      <c r="C5262" s="1">
        <v>8.6776580783769599E-6</v>
      </c>
      <c r="D5262">
        <v>0.32258064516128998</v>
      </c>
      <c r="E5262">
        <v>0.238461538461538</v>
      </c>
      <c r="F5262">
        <v>0.27916666666666701</v>
      </c>
      <c r="G5262">
        <v>0</v>
      </c>
      <c r="H5262">
        <v>0.1640625</v>
      </c>
      <c r="I5262">
        <v>0.171875</v>
      </c>
      <c r="J5262" s="1">
        <v>1</v>
      </c>
      <c r="K5262" t="s">
        <v>23240</v>
      </c>
      <c r="L5262" t="s">
        <v>33768</v>
      </c>
      <c r="M5262" t="s">
        <v>33769</v>
      </c>
    </row>
    <row r="5263" spans="1:13">
      <c r="A5263" s="1" t="s">
        <v>7280</v>
      </c>
      <c r="B5263">
        <v>1.5913916429896E-4</v>
      </c>
      <c r="C5263" s="1">
        <v>8.2435512065974698E-4</v>
      </c>
      <c r="D5263">
        <v>0.875</v>
      </c>
      <c r="E5263">
        <v>0.83333333333333304</v>
      </c>
      <c r="F5263">
        <v>0.84102564102564104</v>
      </c>
      <c r="G5263">
        <v>0.5</v>
      </c>
      <c r="H5263">
        <v>0.53571428571428603</v>
      </c>
      <c r="I5263">
        <v>0.432773109243697</v>
      </c>
      <c r="J5263" s="1">
        <v>0.90909090909090895</v>
      </c>
      <c r="K5263" t="s">
        <v>23240</v>
      </c>
      <c r="L5263" t="s">
        <v>33770</v>
      </c>
      <c r="M5263" t="s">
        <v>33771</v>
      </c>
    </row>
    <row r="5264" spans="1:13">
      <c r="A5264" s="1" t="s">
        <v>7281</v>
      </c>
      <c r="B5264">
        <v>4.0270155826974898E-5</v>
      </c>
      <c r="C5264" s="1">
        <v>2.7497469653975398E-6</v>
      </c>
      <c r="D5264">
        <v>0.96666666666666701</v>
      </c>
      <c r="E5264">
        <v>0.95161290322580605</v>
      </c>
      <c r="F5264">
        <v>1</v>
      </c>
      <c r="G5264">
        <v>0.97916666666666696</v>
      </c>
      <c r="H5264">
        <v>1</v>
      </c>
      <c r="I5264">
        <v>0.94166666666666698</v>
      </c>
      <c r="J5264" s="1">
        <v>1</v>
      </c>
      <c r="K5264" t="s">
        <v>23238</v>
      </c>
      <c r="L5264" t="s">
        <v>33772</v>
      </c>
      <c r="M5264" t="s">
        <v>33773</v>
      </c>
    </row>
    <row r="5265" spans="1:13">
      <c r="A5265" s="1" t="s">
        <v>7282</v>
      </c>
      <c r="B5265">
        <v>2.7042234095165801E-7</v>
      </c>
      <c r="C5265" s="1">
        <v>1.3562190262289901E-6</v>
      </c>
      <c r="D5265">
        <v>0.94444444444444398</v>
      </c>
      <c r="E5265">
        <v>0.96794871794871795</v>
      </c>
      <c r="F5265">
        <v>0.979768786127168</v>
      </c>
      <c r="G5265">
        <v>1</v>
      </c>
      <c r="H5265">
        <v>1</v>
      </c>
      <c r="I5265">
        <v>1</v>
      </c>
      <c r="J5265" s="1" t="s">
        <v>23229</v>
      </c>
      <c r="K5265" t="s">
        <v>23239</v>
      </c>
      <c r="L5265" t="s">
        <v>33774</v>
      </c>
      <c r="M5265" t="s">
        <v>33775</v>
      </c>
    </row>
    <row r="5266" spans="1:13">
      <c r="A5266" s="1" t="s">
        <v>7283</v>
      </c>
      <c r="B5266">
        <v>4.3423066295816197E-8</v>
      </c>
      <c r="C5266" s="1">
        <v>8.2321978664450796E-6</v>
      </c>
      <c r="D5266">
        <v>1</v>
      </c>
      <c r="E5266">
        <v>1</v>
      </c>
      <c r="F5266">
        <v>1</v>
      </c>
      <c r="G5266">
        <v>0.65</v>
      </c>
      <c r="H5266">
        <v>0.99315068493150704</v>
      </c>
      <c r="I5266">
        <v>0.92500000000000004</v>
      </c>
      <c r="J5266" s="1">
        <v>1</v>
      </c>
      <c r="K5266" t="s">
        <v>23240</v>
      </c>
      <c r="L5266" t="s">
        <v>33776</v>
      </c>
      <c r="M5266" t="s">
        <v>33777</v>
      </c>
    </row>
    <row r="5267" spans="1:13">
      <c r="A5267" s="1" t="s">
        <v>7284</v>
      </c>
      <c r="B5267">
        <v>2.8695845501974899E-9</v>
      </c>
      <c r="C5267" s="1">
        <v>6.7748611888808198E-7</v>
      </c>
      <c r="D5267">
        <v>0</v>
      </c>
      <c r="E5267">
        <v>0</v>
      </c>
      <c r="F5267">
        <v>2.5773195876288698E-3</v>
      </c>
      <c r="G5267">
        <v>2.6315789473684199E-2</v>
      </c>
      <c r="H5267">
        <v>0</v>
      </c>
      <c r="I5267">
        <v>1.6528925619834701E-2</v>
      </c>
      <c r="J5267" s="1">
        <v>0</v>
      </c>
      <c r="K5267" t="s">
        <v>23238</v>
      </c>
      <c r="L5267" t="s">
        <v>33778</v>
      </c>
      <c r="M5267" t="s">
        <v>33779</v>
      </c>
    </row>
    <row r="5268" spans="1:13">
      <c r="A5268" s="1" t="s">
        <v>7285</v>
      </c>
      <c r="B5268">
        <v>9.4175761639564296E-5</v>
      </c>
      <c r="C5268" s="1">
        <v>7.1449506310536997E-6</v>
      </c>
      <c r="D5268">
        <v>0.60526315789473695</v>
      </c>
      <c r="E5268">
        <v>0.62837837837837796</v>
      </c>
      <c r="F5268">
        <v>0.75925925925925897</v>
      </c>
      <c r="G5268">
        <v>0.97142857142857097</v>
      </c>
      <c r="H5268">
        <v>0.66874999999999996</v>
      </c>
      <c r="I5268">
        <v>0.859649122807018</v>
      </c>
      <c r="J5268" s="1" t="s">
        <v>23229</v>
      </c>
      <c r="K5268" t="s">
        <v>23238</v>
      </c>
      <c r="L5268" t="s">
        <v>33780</v>
      </c>
      <c r="M5268" t="s">
        <v>33781</v>
      </c>
    </row>
    <row r="5269" spans="1:13">
      <c r="A5269" s="1" t="s">
        <v>7286</v>
      </c>
      <c r="B5269">
        <v>3.5009805221185101E-7</v>
      </c>
      <c r="C5269" s="1">
        <v>3.4406019089011E-7</v>
      </c>
      <c r="D5269">
        <v>0.931034482758621</v>
      </c>
      <c r="E5269">
        <v>0.86206896551724099</v>
      </c>
      <c r="F5269">
        <v>1</v>
      </c>
      <c r="G5269">
        <v>1</v>
      </c>
      <c r="H5269">
        <v>1</v>
      </c>
      <c r="I5269">
        <v>0.99019607843137303</v>
      </c>
      <c r="J5269" s="1">
        <v>1</v>
      </c>
      <c r="K5269" t="s">
        <v>23238</v>
      </c>
      <c r="L5269" t="s">
        <v>33782</v>
      </c>
      <c r="M5269" t="s">
        <v>33783</v>
      </c>
    </row>
    <row r="5270" spans="1:13">
      <c r="A5270" s="1" t="s">
        <v>7287</v>
      </c>
      <c r="B5270">
        <v>5.0223744836334303E-5</v>
      </c>
      <c r="C5270" s="1">
        <v>1.25706510046925E-8</v>
      </c>
      <c r="D5270">
        <v>0.14583333333333301</v>
      </c>
      <c r="E5270">
        <v>0</v>
      </c>
      <c r="F5270">
        <v>4.7619047619047597E-3</v>
      </c>
      <c r="G5270">
        <v>0.2</v>
      </c>
      <c r="H5270">
        <v>4.6296296296296301E-2</v>
      </c>
      <c r="I5270">
        <v>0.39534883720930197</v>
      </c>
      <c r="J5270" s="1">
        <v>0</v>
      </c>
      <c r="K5270" t="s">
        <v>23238</v>
      </c>
      <c r="L5270" t="s">
        <v>33784</v>
      </c>
      <c r="M5270" t="s">
        <v>33785</v>
      </c>
    </row>
    <row r="5271" spans="1:13">
      <c r="A5271" s="1" t="s">
        <v>7288</v>
      </c>
      <c r="B5271">
        <v>1.05237543607724E-4</v>
      </c>
      <c r="C5271" s="1">
        <v>1.5341748475994601E-4</v>
      </c>
      <c r="D5271">
        <v>0.65</v>
      </c>
      <c r="E5271">
        <v>0.55729166666666696</v>
      </c>
      <c r="F5271">
        <v>0.96825396825396826</v>
      </c>
      <c r="G5271">
        <v>0.95370370370370372</v>
      </c>
      <c r="H5271">
        <v>0.98648648648648651</v>
      </c>
      <c r="I5271">
        <v>0.95871559633027514</v>
      </c>
      <c r="J5271" s="1" t="s">
        <v>23229</v>
      </c>
      <c r="K5271" t="s">
        <v>23243</v>
      </c>
      <c r="L5271" t="s">
        <v>33786</v>
      </c>
      <c r="M5271" t="s">
        <v>33787</v>
      </c>
    </row>
    <row r="5272" spans="1:13">
      <c r="A5272" s="1" t="s">
        <v>7289</v>
      </c>
      <c r="B5272">
        <v>7.7891004484086795E-6</v>
      </c>
      <c r="C5272" s="1">
        <v>4.9227337102757602E-5</v>
      </c>
      <c r="D5272">
        <v>1</v>
      </c>
      <c r="E5272">
        <v>1</v>
      </c>
      <c r="F5272">
        <v>0.99459459459459498</v>
      </c>
      <c r="G5272">
        <v>1</v>
      </c>
      <c r="H5272">
        <v>0.98684210526315796</v>
      </c>
      <c r="I5272">
        <v>0.88207547169811296</v>
      </c>
      <c r="J5272" s="1">
        <v>1</v>
      </c>
      <c r="K5272" t="s">
        <v>23241</v>
      </c>
      <c r="L5272" t="s">
        <v>33788</v>
      </c>
      <c r="M5272" t="s">
        <v>33789</v>
      </c>
    </row>
    <row r="5273" spans="1:13">
      <c r="A5273" s="1" t="s">
        <v>7290</v>
      </c>
      <c r="B5273">
        <v>4.2193262348878697E-6</v>
      </c>
      <c r="C5273" s="1">
        <v>8.8586628193898608E-6</v>
      </c>
      <c r="D5273">
        <v>0</v>
      </c>
      <c r="E5273">
        <v>1.4285714285714299E-2</v>
      </c>
      <c r="F5273">
        <v>0.10828025477707</v>
      </c>
      <c r="G5273">
        <v>0</v>
      </c>
      <c r="H5273">
        <v>1.58730158730159E-2</v>
      </c>
      <c r="I5273">
        <v>0</v>
      </c>
      <c r="J5273" s="1">
        <v>0</v>
      </c>
      <c r="K5273" t="s">
        <v>23238</v>
      </c>
      <c r="L5273" t="s">
        <v>33790</v>
      </c>
      <c r="M5273" t="s">
        <v>33791</v>
      </c>
    </row>
    <row r="5274" spans="1:13">
      <c r="A5274" s="1" t="s">
        <v>7291</v>
      </c>
      <c r="B5274">
        <v>5.0269502561192003E-7</v>
      </c>
      <c r="C5274" s="1">
        <v>7.1043160360326002E-7</v>
      </c>
      <c r="D5274">
        <v>0</v>
      </c>
      <c r="E5274">
        <v>8.3333333333333297E-3</v>
      </c>
      <c r="F5274">
        <v>2.8985507246376802E-2</v>
      </c>
      <c r="G5274">
        <v>0</v>
      </c>
      <c r="H5274">
        <v>7.14285714285714E-3</v>
      </c>
      <c r="I5274">
        <v>0</v>
      </c>
      <c r="J5274" s="1">
        <v>0</v>
      </c>
      <c r="K5274" t="s">
        <v>23239</v>
      </c>
      <c r="L5274" t="s">
        <v>33792</v>
      </c>
      <c r="M5274" t="s">
        <v>33793</v>
      </c>
    </row>
    <row r="5275" spans="1:13">
      <c r="A5275" s="1" t="s">
        <v>7292</v>
      </c>
      <c r="B5275">
        <v>1.69647431606875E-6</v>
      </c>
      <c r="C5275" s="1">
        <v>2.7022954104385598E-6</v>
      </c>
      <c r="D5275">
        <v>0</v>
      </c>
      <c r="E5275">
        <v>0</v>
      </c>
      <c r="F5275">
        <v>0</v>
      </c>
      <c r="G5275">
        <v>1.02040816326531E-2</v>
      </c>
      <c r="H5275">
        <v>1.9607843137254902E-2</v>
      </c>
      <c r="I5275">
        <v>7.3529411764705899E-2</v>
      </c>
      <c r="J5275" s="1">
        <v>0</v>
      </c>
      <c r="K5275" t="s">
        <v>23238</v>
      </c>
      <c r="L5275" t="s">
        <v>33794</v>
      </c>
      <c r="M5275" t="s">
        <v>33795</v>
      </c>
    </row>
    <row r="5276" spans="1:13">
      <c r="A5276" s="1" t="s">
        <v>7293</v>
      </c>
      <c r="B5276">
        <v>4.0959585125008499E-7</v>
      </c>
      <c r="C5276" s="1">
        <v>1.51921844286217E-7</v>
      </c>
      <c r="D5276">
        <v>0</v>
      </c>
      <c r="E5276">
        <v>0</v>
      </c>
      <c r="F5276">
        <v>3.7356321839080497E-2</v>
      </c>
      <c r="G5276">
        <v>0.184782608695652</v>
      </c>
      <c r="H5276">
        <v>5.8139534883720902E-2</v>
      </c>
      <c r="I5276">
        <v>7.69230769230769E-2</v>
      </c>
      <c r="J5276" s="1">
        <v>0</v>
      </c>
      <c r="K5276" t="s">
        <v>23240</v>
      </c>
      <c r="L5276" t="s">
        <v>33796</v>
      </c>
      <c r="M5276" t="s">
        <v>33797</v>
      </c>
    </row>
    <row r="5277" spans="1:13">
      <c r="A5277" s="1" t="s">
        <v>7294</v>
      </c>
      <c r="B5277">
        <v>5.1142825736468601E-7</v>
      </c>
      <c r="C5277" s="1">
        <v>8.9057271626329796E-8</v>
      </c>
      <c r="D5277">
        <v>1</v>
      </c>
      <c r="E5277">
        <v>0.99456521739130399</v>
      </c>
      <c r="F5277">
        <v>1</v>
      </c>
      <c r="G5277">
        <v>1</v>
      </c>
      <c r="H5277">
        <v>1</v>
      </c>
      <c r="I5277">
        <v>0.99404761904761896</v>
      </c>
      <c r="J5277" s="1">
        <v>0.45454545454545497</v>
      </c>
      <c r="K5277" t="s">
        <v>23237</v>
      </c>
      <c r="L5277" t="s">
        <v>33798</v>
      </c>
      <c r="M5277" t="s">
        <v>33799</v>
      </c>
    </row>
    <row r="5278" spans="1:13">
      <c r="A5278" s="1" t="s">
        <v>7295</v>
      </c>
      <c r="B5278">
        <v>7.7826310841408602E-6</v>
      </c>
      <c r="C5278" s="1">
        <v>7.0799750840656597E-7</v>
      </c>
      <c r="D5278">
        <v>0.97826086956521696</v>
      </c>
      <c r="E5278">
        <v>0.96428571428571397</v>
      </c>
      <c r="F5278">
        <v>0.78155339805825197</v>
      </c>
      <c r="G5278">
        <v>0.72222222222222199</v>
      </c>
      <c r="H5278">
        <v>0.88505747126436796</v>
      </c>
      <c r="I5278">
        <v>0.871428571428571</v>
      </c>
      <c r="J5278" s="1" t="s">
        <v>23229</v>
      </c>
      <c r="K5278" t="s">
        <v>23238</v>
      </c>
      <c r="L5278" t="s">
        <v>33800</v>
      </c>
      <c r="M5278" t="s">
        <v>33801</v>
      </c>
    </row>
    <row r="5279" spans="1:13">
      <c r="A5279" s="1" t="s">
        <v>7296</v>
      </c>
      <c r="B5279">
        <v>7.9004573127393395E-5</v>
      </c>
      <c r="C5279" s="1">
        <v>7.7559124380740595E-8</v>
      </c>
      <c r="D5279">
        <v>8.3333333333333301E-2</v>
      </c>
      <c r="E5279">
        <v>0.14736842105263201</v>
      </c>
      <c r="F5279">
        <v>0.149006622516556</v>
      </c>
      <c r="G5279">
        <v>0</v>
      </c>
      <c r="H5279">
        <v>0.1875</v>
      </c>
      <c r="I5279">
        <v>0</v>
      </c>
      <c r="J5279" s="1" t="s">
        <v>23229</v>
      </c>
      <c r="K5279" t="s">
        <v>23239</v>
      </c>
      <c r="L5279" t="s">
        <v>33802</v>
      </c>
      <c r="M5279" t="s">
        <v>33803</v>
      </c>
    </row>
    <row r="5280" spans="1:13">
      <c r="A5280" s="1" t="s">
        <v>7297</v>
      </c>
      <c r="B5280">
        <v>1.88346765212573E-6</v>
      </c>
      <c r="C5280" s="1">
        <v>2.8144760505735799E-6</v>
      </c>
      <c r="D5280">
        <v>3.3333333333333298E-2</v>
      </c>
      <c r="E5280">
        <v>0</v>
      </c>
      <c r="F5280">
        <v>6.25E-2</v>
      </c>
      <c r="G5280">
        <v>0</v>
      </c>
      <c r="H5280">
        <v>4.5454545454545497E-2</v>
      </c>
      <c r="I5280">
        <v>6.3492063492063502E-2</v>
      </c>
      <c r="J5280" s="1">
        <v>0</v>
      </c>
      <c r="K5280" t="s">
        <v>23238</v>
      </c>
      <c r="L5280" t="s">
        <v>33804</v>
      </c>
      <c r="M5280" t="s">
        <v>33805</v>
      </c>
    </row>
    <row r="5281" spans="1:13">
      <c r="A5281" s="1" t="s">
        <v>7298</v>
      </c>
      <c r="B5281">
        <v>7.1433934769417199E-6</v>
      </c>
      <c r="C5281" s="1">
        <v>5.4985228758548502E-6</v>
      </c>
      <c r="D5281">
        <v>1</v>
      </c>
      <c r="E5281">
        <v>1</v>
      </c>
      <c r="F5281">
        <v>0.9453125</v>
      </c>
      <c r="G5281">
        <v>1</v>
      </c>
      <c r="H5281">
        <v>0.99494949494949503</v>
      </c>
      <c r="I5281">
        <v>0.99404761904761896</v>
      </c>
      <c r="J5281" s="1">
        <v>1</v>
      </c>
      <c r="K5281" t="s">
        <v>23238</v>
      </c>
      <c r="L5281" t="s">
        <v>33806</v>
      </c>
      <c r="M5281" t="s">
        <v>33807</v>
      </c>
    </row>
    <row r="5282" spans="1:13">
      <c r="A5282" s="1" t="s">
        <v>7299</v>
      </c>
      <c r="B5282">
        <v>3.5207087794806699E-8</v>
      </c>
      <c r="C5282" s="1">
        <v>2.2519083403113898E-6</v>
      </c>
      <c r="D5282">
        <v>0</v>
      </c>
      <c r="E5282">
        <v>0</v>
      </c>
      <c r="F5282">
        <v>0</v>
      </c>
      <c r="G5282">
        <v>5.1724137931034503E-2</v>
      </c>
      <c r="H5282">
        <v>4.4247787610619503E-3</v>
      </c>
      <c r="I5282">
        <v>3.3333333333333298E-2</v>
      </c>
      <c r="J5282" s="1" t="s">
        <v>23229</v>
      </c>
      <c r="K5282" t="s">
        <v>23239</v>
      </c>
      <c r="L5282" t="s">
        <v>33808</v>
      </c>
      <c r="M5282" t="s">
        <v>33809</v>
      </c>
    </row>
    <row r="5283" spans="1:13">
      <c r="A5283" s="1" t="s">
        <v>7300</v>
      </c>
      <c r="B5283">
        <v>2.9219496062910499E-6</v>
      </c>
      <c r="C5283" s="1">
        <v>6.8097941503035205E-7</v>
      </c>
      <c r="D5283">
        <v>1</v>
      </c>
      <c r="E5283">
        <v>1</v>
      </c>
      <c r="F5283">
        <v>0.967741935483871</v>
      </c>
      <c r="G5283">
        <v>0.967741935483871</v>
      </c>
      <c r="H5283">
        <v>0.94871794871794901</v>
      </c>
      <c r="I5283">
        <v>0.94117647058823495</v>
      </c>
      <c r="J5283" s="1">
        <v>1</v>
      </c>
      <c r="K5283" t="s">
        <v>23241</v>
      </c>
      <c r="L5283" t="s">
        <v>33810</v>
      </c>
      <c r="M5283" t="s">
        <v>33811</v>
      </c>
    </row>
    <row r="5284" spans="1:13">
      <c r="A5284" s="1" t="s">
        <v>7301</v>
      </c>
      <c r="B5284">
        <v>0</v>
      </c>
      <c r="C5284" s="1">
        <v>0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 s="1">
        <v>0.8</v>
      </c>
      <c r="K5284" t="s">
        <v>23238</v>
      </c>
      <c r="L5284" t="s">
        <v>33812</v>
      </c>
      <c r="M5284" t="s">
        <v>33813</v>
      </c>
    </row>
    <row r="5285" spans="1:13">
      <c r="A5285" s="1" t="s">
        <v>7302</v>
      </c>
      <c r="B5285">
        <v>1.6325906516823999E-4</v>
      </c>
      <c r="C5285" s="1">
        <v>1.25496126407388E-5</v>
      </c>
      <c r="D5285">
        <v>0.84090909090909105</v>
      </c>
      <c r="E5285">
        <v>0.40196078431372601</v>
      </c>
      <c r="F5285">
        <v>9.8958333333333301E-2</v>
      </c>
      <c r="G5285">
        <v>0.63793103448275901</v>
      </c>
      <c r="H5285">
        <v>0.163793103448276</v>
      </c>
      <c r="I5285">
        <v>0.70270270270270296</v>
      </c>
      <c r="J5285" s="1">
        <v>0.25</v>
      </c>
      <c r="K5285" t="s">
        <v>23237</v>
      </c>
      <c r="L5285" t="s">
        <v>33814</v>
      </c>
      <c r="M5285" t="s">
        <v>33815</v>
      </c>
    </row>
    <row r="5286" spans="1:13">
      <c r="A5286" s="1" t="s">
        <v>7303</v>
      </c>
      <c r="B5286">
        <v>6.5634974156339402E-8</v>
      </c>
      <c r="C5286" s="1">
        <v>1.4780926257499701E-7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1.4285714285714299E-2</v>
      </c>
      <c r="J5286" s="1">
        <v>0</v>
      </c>
      <c r="K5286" t="s">
        <v>23241</v>
      </c>
      <c r="L5286" t="s">
        <v>33816</v>
      </c>
      <c r="M5286" t="s">
        <v>33817</v>
      </c>
    </row>
    <row r="5287" spans="1:13">
      <c r="A5287" s="1" t="s">
        <v>7304</v>
      </c>
      <c r="B5287">
        <v>7.3556498411548101E-7</v>
      </c>
      <c r="C5287" s="1">
        <v>3.4663785775580902E-6</v>
      </c>
      <c r="D5287">
        <v>1</v>
      </c>
      <c r="E5287">
        <v>0.99444444444444402</v>
      </c>
      <c r="F5287">
        <v>0.95767195767195801</v>
      </c>
      <c r="G5287">
        <v>1</v>
      </c>
      <c r="H5287">
        <v>1</v>
      </c>
      <c r="I5287">
        <v>0.99565217391304395</v>
      </c>
      <c r="J5287" s="1">
        <v>1</v>
      </c>
      <c r="K5287" t="s">
        <v>23241</v>
      </c>
      <c r="L5287" t="s">
        <v>33818</v>
      </c>
      <c r="M5287" t="s">
        <v>33819</v>
      </c>
    </row>
    <row r="5288" spans="1:13">
      <c r="A5288" s="1" t="s">
        <v>7305</v>
      </c>
      <c r="B5288">
        <v>1.51069485746797E-5</v>
      </c>
      <c r="C5288" s="1">
        <v>2.0637748068091298E-6</v>
      </c>
      <c r="D5288">
        <v>0.31034482758620702</v>
      </c>
      <c r="E5288">
        <v>7.3170731707317097E-2</v>
      </c>
      <c r="F5288">
        <v>0.27586206896551702</v>
      </c>
      <c r="G5288">
        <v>1.2820512820512799E-2</v>
      </c>
      <c r="H5288">
        <v>0.29310344827586199</v>
      </c>
      <c r="I5288">
        <v>6.6666666666666693E-2</v>
      </c>
      <c r="J5288" s="1">
        <v>1</v>
      </c>
      <c r="K5288" t="s">
        <v>23241</v>
      </c>
      <c r="L5288" t="s">
        <v>33820</v>
      </c>
      <c r="M5288" t="s">
        <v>33821</v>
      </c>
    </row>
    <row r="5289" spans="1:13">
      <c r="A5289" s="1" t="s">
        <v>7306</v>
      </c>
      <c r="B5289">
        <v>6.6429716362342501E-6</v>
      </c>
      <c r="C5289" s="1">
        <v>2.5342572636231899E-5</v>
      </c>
      <c r="D5289">
        <v>0</v>
      </c>
      <c r="E5289">
        <v>0</v>
      </c>
      <c r="F5289">
        <v>3.0674846625766898E-3</v>
      </c>
      <c r="G5289">
        <v>3.5087719298245598E-2</v>
      </c>
      <c r="H5289">
        <v>0.23148148148148101</v>
      </c>
      <c r="I5289">
        <v>8.5470085470085496E-3</v>
      </c>
      <c r="J5289" s="1">
        <v>0</v>
      </c>
      <c r="K5289" t="s">
        <v>23242</v>
      </c>
      <c r="L5289" t="s">
        <v>33822</v>
      </c>
      <c r="M5289" t="s">
        <v>33823</v>
      </c>
    </row>
    <row r="5290" spans="1:13">
      <c r="A5290" s="1" t="s">
        <v>7307</v>
      </c>
      <c r="B5290">
        <v>3.9675930075961804E-6</v>
      </c>
      <c r="C5290" s="1">
        <v>4.6381625838812499E-6</v>
      </c>
      <c r="D5290">
        <v>1</v>
      </c>
      <c r="E5290">
        <v>1</v>
      </c>
      <c r="F5290">
        <v>0.90625</v>
      </c>
      <c r="G5290">
        <v>0.64705882352941202</v>
      </c>
      <c r="H5290">
        <v>0.72222222222222199</v>
      </c>
      <c r="I5290">
        <v>0.66666666666666696</v>
      </c>
      <c r="J5290" s="1" t="s">
        <v>23229</v>
      </c>
      <c r="K5290" t="s">
        <v>23238</v>
      </c>
      <c r="L5290" t="s">
        <v>33824</v>
      </c>
      <c r="M5290" t="s">
        <v>33825</v>
      </c>
    </row>
    <row r="5291" spans="1:13">
      <c r="A5291" s="1" t="s">
        <v>7308</v>
      </c>
      <c r="B5291">
        <v>3.4127316576464399E-7</v>
      </c>
      <c r="C5291" s="1">
        <v>2.8162988370663602E-5</v>
      </c>
      <c r="D5291">
        <v>0.25</v>
      </c>
      <c r="E5291">
        <v>0.18452380952381001</v>
      </c>
      <c r="F5291">
        <v>0.112121212121212</v>
      </c>
      <c r="G5291">
        <v>0.148148148148148</v>
      </c>
      <c r="H5291">
        <v>3.0487804878048801E-2</v>
      </c>
      <c r="I5291">
        <v>0.214285714285714</v>
      </c>
      <c r="J5291" s="1">
        <v>0</v>
      </c>
      <c r="K5291" t="s">
        <v>23242</v>
      </c>
      <c r="L5291" t="s">
        <v>33826</v>
      </c>
      <c r="M5291" t="s">
        <v>33827</v>
      </c>
    </row>
    <row r="5292" spans="1:13">
      <c r="A5292" s="1" t="s">
        <v>7309</v>
      </c>
      <c r="B5292">
        <v>1.4067141367660999E-7</v>
      </c>
      <c r="C5292" s="1">
        <v>1.2977085028787499E-6</v>
      </c>
      <c r="D5292">
        <v>0.17857142857142899</v>
      </c>
      <c r="E5292">
        <v>0.120481927710843</v>
      </c>
      <c r="F5292">
        <v>0.18589743589743599</v>
      </c>
      <c r="G5292">
        <v>0</v>
      </c>
      <c r="H5292">
        <v>5.6818181818181802E-2</v>
      </c>
      <c r="I5292">
        <v>1.16279069767442E-2</v>
      </c>
      <c r="J5292" s="1" t="s">
        <v>23229</v>
      </c>
      <c r="K5292" t="s">
        <v>23240</v>
      </c>
      <c r="L5292" t="s">
        <v>33828</v>
      </c>
      <c r="M5292" t="s">
        <v>33829</v>
      </c>
    </row>
    <row r="5293" spans="1:13">
      <c r="A5293" s="1" t="s">
        <v>7310</v>
      </c>
      <c r="B5293">
        <v>5.6640369014341902E-6</v>
      </c>
      <c r="C5293" s="1">
        <v>1.27926405531752E-6</v>
      </c>
      <c r="D5293">
        <v>1</v>
      </c>
      <c r="E5293">
        <v>1</v>
      </c>
      <c r="F5293">
        <v>1</v>
      </c>
      <c r="G5293">
        <v>0.96153846153846201</v>
      </c>
      <c r="H5293">
        <v>0.91176470588235303</v>
      </c>
      <c r="I5293">
        <v>0.97142857142857097</v>
      </c>
      <c r="J5293" s="1" t="s">
        <v>23229</v>
      </c>
      <c r="K5293" t="s">
        <v>23239</v>
      </c>
      <c r="L5293" t="s">
        <v>33830</v>
      </c>
      <c r="M5293" t="s">
        <v>33831</v>
      </c>
    </row>
    <row r="5294" spans="1:13">
      <c r="A5294" s="1" t="s">
        <v>7311</v>
      </c>
      <c r="B5294">
        <v>2.1429183194286998E-6</v>
      </c>
      <c r="C5294" s="1">
        <v>2.2820018358821901E-5</v>
      </c>
      <c r="D5294">
        <v>3.125E-2</v>
      </c>
      <c r="E5294">
        <v>5.2083333333333296E-3</v>
      </c>
      <c r="F5294">
        <v>6.6666666666666693E-2</v>
      </c>
      <c r="G5294">
        <v>9.0909090909090905E-3</v>
      </c>
      <c r="H5294">
        <v>4.5454545454545496E-3</v>
      </c>
      <c r="I5294">
        <v>4.2735042735042696E-3</v>
      </c>
      <c r="J5294" s="1">
        <v>0</v>
      </c>
      <c r="K5294" t="s">
        <v>23238</v>
      </c>
      <c r="L5294" t="s">
        <v>33832</v>
      </c>
      <c r="M5294" t="s">
        <v>33833</v>
      </c>
    </row>
    <row r="5295" spans="1:13">
      <c r="A5295" s="1" t="s">
        <v>7312</v>
      </c>
      <c r="B5295">
        <v>1.4094329644399901E-5</v>
      </c>
      <c r="C5295" s="1">
        <v>1.2455896477921499E-7</v>
      </c>
      <c r="D5295">
        <v>0.952380952380952</v>
      </c>
      <c r="E5295">
        <v>0.94078947368421095</v>
      </c>
      <c r="F5295">
        <v>0.984615384615385</v>
      </c>
      <c r="G5295">
        <v>0.81666666666666698</v>
      </c>
      <c r="H5295">
        <v>0.96621621621621601</v>
      </c>
      <c r="I5295">
        <v>0.96153846153846201</v>
      </c>
      <c r="J5295" s="1" t="s">
        <v>23229</v>
      </c>
      <c r="K5295" t="s">
        <v>23239</v>
      </c>
      <c r="L5295" t="s">
        <v>33834</v>
      </c>
      <c r="M5295" t="s">
        <v>33835</v>
      </c>
    </row>
    <row r="5296" spans="1:13">
      <c r="A5296" s="1" t="s">
        <v>7313</v>
      </c>
      <c r="B5296">
        <v>9.5975774110017704E-9</v>
      </c>
      <c r="C5296" s="1">
        <v>6.3083690151764104E-9</v>
      </c>
      <c r="D5296">
        <v>1</v>
      </c>
      <c r="E5296">
        <v>1</v>
      </c>
      <c r="F5296">
        <v>1</v>
      </c>
      <c r="G5296">
        <v>1</v>
      </c>
      <c r="H5296">
        <v>0.99484536082474195</v>
      </c>
      <c r="I5296">
        <v>1</v>
      </c>
      <c r="J5296" s="1">
        <v>0.13636363636363599</v>
      </c>
      <c r="K5296" t="s">
        <v>23242</v>
      </c>
      <c r="L5296" t="s">
        <v>33836</v>
      </c>
      <c r="M5296" t="s">
        <v>33837</v>
      </c>
    </row>
    <row r="5297" spans="1:13">
      <c r="A5297" s="1" t="s">
        <v>7314</v>
      </c>
      <c r="B5297">
        <v>2.4903872862628801E-7</v>
      </c>
      <c r="C5297" s="1">
        <v>9.09067729347231E-10</v>
      </c>
      <c r="D5297">
        <v>0.05</v>
      </c>
      <c r="E5297">
        <v>2.4691358024691398E-2</v>
      </c>
      <c r="F5297">
        <v>0</v>
      </c>
      <c r="G5297">
        <v>3.125E-2</v>
      </c>
      <c r="H5297">
        <v>0</v>
      </c>
      <c r="I5297">
        <v>0</v>
      </c>
      <c r="J5297" s="1">
        <v>0</v>
      </c>
      <c r="K5297" t="s">
        <v>23239</v>
      </c>
      <c r="L5297" t="s">
        <v>33838</v>
      </c>
      <c r="M5297" t="s">
        <v>33839</v>
      </c>
    </row>
    <row r="5298" spans="1:13">
      <c r="A5298" s="1" t="s">
        <v>7315</v>
      </c>
      <c r="B5298">
        <v>6.0783071910387401E-6</v>
      </c>
      <c r="C5298" s="1">
        <v>2.9974935914745898E-5</v>
      </c>
      <c r="D5298">
        <v>1.6129032258064498E-2</v>
      </c>
      <c r="E5298">
        <v>2.6315789473684199E-2</v>
      </c>
      <c r="F5298">
        <v>3.7037037037036999E-3</v>
      </c>
      <c r="G5298">
        <v>0.29824561403508798</v>
      </c>
      <c r="H5298">
        <v>0.14215686274509801</v>
      </c>
      <c r="I5298">
        <v>9.0163934426229497E-2</v>
      </c>
      <c r="J5298" s="1">
        <v>4.5454545454545497E-2</v>
      </c>
      <c r="K5298" t="s">
        <v>23241</v>
      </c>
      <c r="L5298" t="s">
        <v>33840</v>
      </c>
      <c r="M5298" t="s">
        <v>33841</v>
      </c>
    </row>
    <row r="5299" spans="1:13">
      <c r="A5299" s="1" t="s">
        <v>7316</v>
      </c>
      <c r="B5299">
        <v>2.0993927097956101E-5</v>
      </c>
      <c r="C5299" s="1">
        <v>4.1016496916879498E-6</v>
      </c>
      <c r="D5299">
        <v>8.3333333333333301E-2</v>
      </c>
      <c r="E5299">
        <v>0.146341463414634</v>
      </c>
      <c r="F5299">
        <v>3.6144578313252997E-2</v>
      </c>
      <c r="G5299">
        <v>0.560606060606061</v>
      </c>
      <c r="H5299">
        <v>6.5476190476190493E-2</v>
      </c>
      <c r="I5299">
        <v>5.4054054054054099E-2</v>
      </c>
      <c r="J5299" s="1">
        <v>0</v>
      </c>
      <c r="K5299" t="s">
        <v>23238</v>
      </c>
      <c r="L5299" t="s">
        <v>33842</v>
      </c>
      <c r="M5299" t="s">
        <v>33843</v>
      </c>
    </row>
    <row r="5300" spans="1:13">
      <c r="A5300" s="1" t="s">
        <v>7317</v>
      </c>
      <c r="B5300">
        <v>1.3483994952611099E-4</v>
      </c>
      <c r="C5300" s="1">
        <v>1.69105437406135E-8</v>
      </c>
      <c r="D5300">
        <v>0.9375</v>
      </c>
      <c r="E5300">
        <v>0.89130434782608703</v>
      </c>
      <c r="F5300">
        <v>0.98130841121495305</v>
      </c>
      <c r="G5300">
        <v>0.99019607843137303</v>
      </c>
      <c r="H5300">
        <v>0.97058823529411797</v>
      </c>
      <c r="I5300">
        <v>0.96527777777777801</v>
      </c>
      <c r="J5300" s="1" t="s">
        <v>23229</v>
      </c>
      <c r="K5300" t="s">
        <v>23238</v>
      </c>
      <c r="L5300" t="s">
        <v>33844</v>
      </c>
      <c r="M5300" t="s">
        <v>33845</v>
      </c>
    </row>
    <row r="5301" spans="1:13">
      <c r="A5301" s="1" t="s">
        <v>7318</v>
      </c>
      <c r="B5301">
        <v>7.0191662752283197E-6</v>
      </c>
      <c r="C5301" s="1">
        <v>2.81575236301236E-5</v>
      </c>
      <c r="D5301">
        <v>0</v>
      </c>
      <c r="E5301">
        <v>0</v>
      </c>
      <c r="F5301">
        <v>0.201086956521739</v>
      </c>
      <c r="G5301">
        <v>0</v>
      </c>
      <c r="H5301">
        <v>8.4337349397590397E-2</v>
      </c>
      <c r="I5301">
        <v>2.1276595744680899E-2</v>
      </c>
      <c r="J5301" s="1">
        <v>0</v>
      </c>
      <c r="K5301" t="s">
        <v>23238</v>
      </c>
      <c r="L5301" t="s">
        <v>33846</v>
      </c>
      <c r="M5301" t="s">
        <v>33847</v>
      </c>
    </row>
    <row r="5302" spans="1:13">
      <c r="A5302" s="1" t="s">
        <v>7319</v>
      </c>
      <c r="B5302">
        <v>3.78402939207233E-4</v>
      </c>
      <c r="C5302" s="1">
        <v>2.1875403602635899E-4</v>
      </c>
      <c r="D5302">
        <v>0.390625</v>
      </c>
      <c r="E5302">
        <v>0.69230769230769196</v>
      </c>
      <c r="F5302">
        <v>7.0833333333333304E-2</v>
      </c>
      <c r="G5302">
        <v>8.9285714285714298E-3</v>
      </c>
      <c r="H5302">
        <v>2.1739130434782601E-2</v>
      </c>
      <c r="I5302">
        <v>4.6875E-2</v>
      </c>
      <c r="J5302" s="1">
        <v>0</v>
      </c>
      <c r="K5302" t="s">
        <v>23237</v>
      </c>
      <c r="L5302" t="s">
        <v>33848</v>
      </c>
      <c r="M5302" t="s">
        <v>33849</v>
      </c>
    </row>
    <row r="5303" spans="1:13">
      <c r="A5303" s="1" t="s">
        <v>7320</v>
      </c>
      <c r="B5303">
        <v>8.5244445048283204E-7</v>
      </c>
      <c r="C5303" s="1">
        <v>2.65977697479448E-10</v>
      </c>
      <c r="D5303">
        <v>0.98333333333333295</v>
      </c>
      <c r="E5303">
        <v>1</v>
      </c>
      <c r="F5303">
        <v>1</v>
      </c>
      <c r="G5303">
        <v>1</v>
      </c>
      <c r="H5303">
        <v>1</v>
      </c>
      <c r="I5303">
        <v>1</v>
      </c>
      <c r="J5303" s="1">
        <v>1</v>
      </c>
      <c r="K5303" t="s">
        <v>23239</v>
      </c>
      <c r="L5303" t="s">
        <v>33850</v>
      </c>
      <c r="M5303" t="s">
        <v>33851</v>
      </c>
    </row>
    <row r="5304" spans="1:13">
      <c r="A5304" s="1" t="s">
        <v>7321</v>
      </c>
      <c r="B5304">
        <v>1.0229007970675901E-6</v>
      </c>
      <c r="C5304" s="1">
        <v>2.01247418933154E-5</v>
      </c>
      <c r="D5304">
        <v>1</v>
      </c>
      <c r="E5304">
        <v>1</v>
      </c>
      <c r="F5304">
        <v>0.994871794871795</v>
      </c>
      <c r="G5304">
        <v>1</v>
      </c>
      <c r="H5304">
        <v>0.98672566371681403</v>
      </c>
      <c r="I5304">
        <v>0.97807017543859698</v>
      </c>
      <c r="J5304" s="1" t="s">
        <v>23229</v>
      </c>
      <c r="K5304" t="s">
        <v>23242</v>
      </c>
      <c r="L5304" t="s">
        <v>33852</v>
      </c>
      <c r="M5304" t="s">
        <v>33853</v>
      </c>
    </row>
    <row r="5305" spans="1:13">
      <c r="A5305" s="1" t="s">
        <v>7322</v>
      </c>
      <c r="B5305">
        <v>8.8656210519183303E-5</v>
      </c>
      <c r="C5305" s="1">
        <v>5.2360109076598799E-4</v>
      </c>
      <c r="D5305">
        <v>0.453125</v>
      </c>
      <c r="E5305">
        <v>0.41052631578947402</v>
      </c>
      <c r="F5305">
        <v>0.45897435897435901</v>
      </c>
      <c r="G5305">
        <v>0.79090909090909101</v>
      </c>
      <c r="H5305">
        <v>0.69902912621359203</v>
      </c>
      <c r="I5305">
        <v>0.860869565217391</v>
      </c>
      <c r="J5305" s="1">
        <v>0.95454545454545503</v>
      </c>
      <c r="K5305" t="s">
        <v>23240</v>
      </c>
      <c r="L5305" t="s">
        <v>33854</v>
      </c>
      <c r="M5305" t="s">
        <v>33855</v>
      </c>
    </row>
    <row r="5306" spans="1:13">
      <c r="A5306" s="1" t="s">
        <v>7323</v>
      </c>
      <c r="B5306">
        <v>1.83978527956094E-6</v>
      </c>
      <c r="C5306" s="1">
        <v>1.2115001182349301E-6</v>
      </c>
      <c r="D5306">
        <v>1</v>
      </c>
      <c r="E5306">
        <v>1</v>
      </c>
      <c r="F5306">
        <v>0.92546583850931696</v>
      </c>
      <c r="G5306">
        <v>0.96153846153846201</v>
      </c>
      <c r="H5306">
        <v>0.88709677419354804</v>
      </c>
      <c r="I5306">
        <v>0.96428571428571397</v>
      </c>
      <c r="J5306" s="1" t="s">
        <v>23229</v>
      </c>
      <c r="K5306" t="s">
        <v>23238</v>
      </c>
      <c r="L5306" t="s">
        <v>33856</v>
      </c>
      <c r="M5306" t="s">
        <v>33857</v>
      </c>
    </row>
    <row r="5307" spans="1:13">
      <c r="A5307" s="1" t="s">
        <v>7324</v>
      </c>
      <c r="B5307">
        <v>2.6016638227277302E-7</v>
      </c>
      <c r="C5307" s="1">
        <v>1.4063101748621801E-9</v>
      </c>
      <c r="D5307">
        <v>0</v>
      </c>
      <c r="E5307">
        <v>5.4945054945054897E-3</v>
      </c>
      <c r="F5307">
        <v>1.1494252873563199E-2</v>
      </c>
      <c r="G5307">
        <v>0</v>
      </c>
      <c r="H5307">
        <v>0</v>
      </c>
      <c r="I5307">
        <v>0</v>
      </c>
      <c r="J5307" s="1">
        <v>0.36363636363636398</v>
      </c>
      <c r="K5307" t="s">
        <v>23241</v>
      </c>
      <c r="L5307" t="s">
        <v>33858</v>
      </c>
      <c r="M5307" t="s">
        <v>33859</v>
      </c>
    </row>
    <row r="5308" spans="1:13">
      <c r="A5308" s="1" t="s">
        <v>7325</v>
      </c>
      <c r="B5308">
        <v>1.2060880031380901E-6</v>
      </c>
      <c r="C5308" s="1">
        <v>1.19252852873783E-6</v>
      </c>
      <c r="D5308">
        <v>0</v>
      </c>
      <c r="E5308">
        <v>0</v>
      </c>
      <c r="F5308">
        <v>8.0645161290322596E-3</v>
      </c>
      <c r="G5308">
        <v>0</v>
      </c>
      <c r="H5308">
        <v>0</v>
      </c>
      <c r="I5308">
        <v>0</v>
      </c>
      <c r="J5308" s="1">
        <v>0.9</v>
      </c>
      <c r="K5308" t="s">
        <v>23238</v>
      </c>
      <c r="L5308" t="s">
        <v>33860</v>
      </c>
      <c r="M5308" t="s">
        <v>33861</v>
      </c>
    </row>
    <row r="5309" spans="1:13">
      <c r="A5309" s="1" t="s">
        <v>7326</v>
      </c>
      <c r="B5309">
        <v>8.6598852689388707E-8</v>
      </c>
      <c r="C5309" s="1">
        <v>2.6483086617431799E-7</v>
      </c>
      <c r="D5309">
        <v>1</v>
      </c>
      <c r="E5309">
        <v>1</v>
      </c>
      <c r="F5309">
        <v>0.99659863945578198</v>
      </c>
      <c r="G5309">
        <v>0.91935483870967705</v>
      </c>
      <c r="H5309">
        <v>1</v>
      </c>
      <c r="I5309">
        <v>1</v>
      </c>
      <c r="J5309" s="1">
        <v>1</v>
      </c>
      <c r="K5309" t="s">
        <v>23238</v>
      </c>
      <c r="L5309" t="s">
        <v>33862</v>
      </c>
      <c r="M5309" t="s">
        <v>33863</v>
      </c>
    </row>
    <row r="5310" spans="1:13">
      <c r="A5310" s="1" t="s">
        <v>7327</v>
      </c>
      <c r="B5310">
        <v>3.3163201503691799E-5</v>
      </c>
      <c r="C5310" s="1">
        <v>8.7582526014282495E-5</v>
      </c>
      <c r="D5310">
        <v>0.38461538461538503</v>
      </c>
      <c r="E5310">
        <v>0.51948051948051899</v>
      </c>
      <c r="F5310">
        <v>0.17880794701986802</v>
      </c>
      <c r="G5310">
        <v>0.64516129032258096</v>
      </c>
      <c r="H5310">
        <v>0.15625</v>
      </c>
      <c r="I5310">
        <v>0.37931034482758597</v>
      </c>
      <c r="J5310" s="1">
        <v>0</v>
      </c>
      <c r="K5310" t="s">
        <v>23244</v>
      </c>
      <c r="L5310" t="s">
        <v>33864</v>
      </c>
      <c r="M5310" t="s">
        <v>33865</v>
      </c>
    </row>
    <row r="5311" spans="1:13">
      <c r="A5311" s="1" t="s">
        <v>7328</v>
      </c>
      <c r="B5311">
        <v>1.9517544484076301E-5</v>
      </c>
      <c r="C5311" s="1">
        <v>5.3663428784165298E-6</v>
      </c>
      <c r="D5311">
        <v>0.93548387096774199</v>
      </c>
      <c r="E5311">
        <v>0.99418604651162801</v>
      </c>
      <c r="F5311">
        <v>0.90909090909090895</v>
      </c>
      <c r="G5311">
        <v>1</v>
      </c>
      <c r="H5311">
        <v>0.98863636363636398</v>
      </c>
      <c r="I5311">
        <v>0.97422680412371099</v>
      </c>
      <c r="J5311" s="1">
        <v>1</v>
      </c>
      <c r="K5311" t="s">
        <v>23239</v>
      </c>
      <c r="L5311" t="s">
        <v>33866</v>
      </c>
      <c r="M5311" t="s">
        <v>33867</v>
      </c>
    </row>
    <row r="5312" spans="1:13">
      <c r="A5312" s="1" t="s">
        <v>7329</v>
      </c>
      <c r="B5312">
        <v>5.2288162243611698E-5</v>
      </c>
      <c r="C5312" s="1">
        <v>1.2583539871994701E-4</v>
      </c>
      <c r="D5312">
        <v>0.78</v>
      </c>
      <c r="E5312">
        <v>0.78676470588235303</v>
      </c>
      <c r="F5312">
        <v>0.52941176470588203</v>
      </c>
      <c r="G5312">
        <v>0.97142857142857097</v>
      </c>
      <c r="H5312">
        <v>0.97499999999999998</v>
      </c>
      <c r="I5312">
        <v>0.91304347826086996</v>
      </c>
      <c r="J5312" s="1" t="s">
        <v>23229</v>
      </c>
      <c r="K5312" t="s">
        <v>23238</v>
      </c>
      <c r="L5312" t="s">
        <v>33868</v>
      </c>
      <c r="M5312" t="s">
        <v>33869</v>
      </c>
    </row>
    <row r="5313" spans="1:13">
      <c r="A5313" s="1" t="s">
        <v>7330</v>
      </c>
      <c r="B5313">
        <v>2.1534855751640801E-5</v>
      </c>
      <c r="C5313" s="1">
        <v>6.1687727135725796E-6</v>
      </c>
      <c r="D5313">
        <v>0.133333333333333</v>
      </c>
      <c r="E5313">
        <v>1.0989010989011E-2</v>
      </c>
      <c r="F5313">
        <v>2.92397660818713E-3</v>
      </c>
      <c r="G5313">
        <v>0.233333333333333</v>
      </c>
      <c r="H5313">
        <v>0</v>
      </c>
      <c r="I5313">
        <v>0.125</v>
      </c>
      <c r="J5313" s="1">
        <v>0</v>
      </c>
      <c r="K5313" t="s">
        <v>23238</v>
      </c>
      <c r="L5313" t="s">
        <v>33870</v>
      </c>
      <c r="M5313" t="s">
        <v>33871</v>
      </c>
    </row>
    <row r="5314" spans="1:13">
      <c r="A5314" s="1" t="s">
        <v>7331</v>
      </c>
      <c r="B5314">
        <v>9.4469792731018297E-7</v>
      </c>
      <c r="C5314" s="1">
        <v>2.3888164317030599E-5</v>
      </c>
      <c r="D5314">
        <v>0</v>
      </c>
      <c r="E5314">
        <v>0</v>
      </c>
      <c r="F5314">
        <v>9.4339622641509399E-2</v>
      </c>
      <c r="G5314">
        <v>3.5714285714285698E-2</v>
      </c>
      <c r="H5314">
        <v>0</v>
      </c>
      <c r="I5314">
        <v>0</v>
      </c>
      <c r="J5314" s="1" t="s">
        <v>23229</v>
      </c>
      <c r="K5314" t="s">
        <v>23238</v>
      </c>
      <c r="L5314" t="s">
        <v>33872</v>
      </c>
      <c r="M5314" t="s">
        <v>33873</v>
      </c>
    </row>
    <row r="5315" spans="1:13">
      <c r="A5315" s="1" t="s">
        <v>7332</v>
      </c>
      <c r="B5315">
        <v>6.73695113651878E-8</v>
      </c>
      <c r="C5315" s="1">
        <v>4.3998813619471603E-6</v>
      </c>
      <c r="D5315">
        <v>0.98275862068965503</v>
      </c>
      <c r="E5315">
        <v>1</v>
      </c>
      <c r="F5315">
        <v>0.99476439790575899</v>
      </c>
      <c r="G5315">
        <v>0.68367346938775497</v>
      </c>
      <c r="H5315">
        <v>0.995</v>
      </c>
      <c r="I5315">
        <v>0.98969072164948502</v>
      </c>
      <c r="J5315" s="1">
        <v>1</v>
      </c>
      <c r="K5315" t="s">
        <v>23240</v>
      </c>
      <c r="L5315" t="s">
        <v>33874</v>
      </c>
      <c r="M5315" t="s">
        <v>33875</v>
      </c>
    </row>
    <row r="5316" spans="1:13">
      <c r="A5316" s="1" t="s">
        <v>7333</v>
      </c>
      <c r="B5316">
        <v>5.9009587060437701E-5</v>
      </c>
      <c r="C5316" s="1">
        <v>4.3042595051447399E-5</v>
      </c>
      <c r="D5316">
        <v>0.76923076923076905</v>
      </c>
      <c r="E5316">
        <v>0.85074626865671599</v>
      </c>
      <c r="F5316">
        <v>0.90145985401459805</v>
      </c>
      <c r="G5316">
        <v>0.952380952380952</v>
      </c>
      <c r="H5316">
        <v>0.74647887323943696</v>
      </c>
      <c r="I5316">
        <v>0.73404255319148903</v>
      </c>
      <c r="J5316" s="1">
        <v>1</v>
      </c>
      <c r="K5316" t="s">
        <v>23241</v>
      </c>
      <c r="L5316" t="s">
        <v>33876</v>
      </c>
      <c r="M5316" t="s">
        <v>33877</v>
      </c>
    </row>
    <row r="5317" spans="1:13">
      <c r="A5317" s="1" t="s">
        <v>7334</v>
      </c>
      <c r="B5317">
        <v>3.2190478528453003E-5</v>
      </c>
      <c r="C5317" s="1">
        <v>2.4530576021441701E-6</v>
      </c>
      <c r="D5317">
        <v>1</v>
      </c>
      <c r="E5317">
        <v>1</v>
      </c>
      <c r="F5317">
        <v>0.87096774193548399</v>
      </c>
      <c r="G5317">
        <v>1</v>
      </c>
      <c r="H5317">
        <v>0.97701149425287404</v>
      </c>
      <c r="I5317">
        <v>0.93859649122806998</v>
      </c>
      <c r="J5317" s="1">
        <v>1</v>
      </c>
      <c r="K5317" t="s">
        <v>23241</v>
      </c>
      <c r="L5317" t="s">
        <v>33878</v>
      </c>
      <c r="M5317" t="s">
        <v>33879</v>
      </c>
    </row>
    <row r="5318" spans="1:13">
      <c r="A5318" s="1" t="s">
        <v>7335</v>
      </c>
      <c r="B5318">
        <v>5.6580060672820196E-6</v>
      </c>
      <c r="C5318" s="1">
        <v>1.13908721718509E-6</v>
      </c>
      <c r="D5318">
        <v>0</v>
      </c>
      <c r="E5318">
        <v>1.6483516483516501E-2</v>
      </c>
      <c r="F5318">
        <v>0</v>
      </c>
      <c r="G5318">
        <v>0.16666666666666699</v>
      </c>
      <c r="H5318">
        <v>1.9801980198019799E-2</v>
      </c>
      <c r="I5318">
        <v>0.102564102564103</v>
      </c>
      <c r="J5318" s="1">
        <v>0</v>
      </c>
      <c r="K5318" t="s">
        <v>23238</v>
      </c>
      <c r="L5318" t="s">
        <v>33880</v>
      </c>
      <c r="M5318" t="s">
        <v>33881</v>
      </c>
    </row>
    <row r="5319" spans="1:13">
      <c r="A5319" s="1" t="s">
        <v>7336</v>
      </c>
      <c r="B5319">
        <v>2.32524085254756E-7</v>
      </c>
      <c r="C5319" s="1">
        <v>6.21844873306929E-10</v>
      </c>
      <c r="D5319">
        <v>0.98214285714285698</v>
      </c>
      <c r="E5319">
        <v>1</v>
      </c>
      <c r="F5319">
        <v>1</v>
      </c>
      <c r="G5319">
        <v>1</v>
      </c>
      <c r="H5319">
        <v>1</v>
      </c>
      <c r="I5319">
        <v>1</v>
      </c>
      <c r="J5319" s="1" t="s">
        <v>23229</v>
      </c>
      <c r="K5319" t="s">
        <v>23241</v>
      </c>
      <c r="L5319" t="s">
        <v>33882</v>
      </c>
      <c r="M5319" t="s">
        <v>33883</v>
      </c>
    </row>
    <row r="5320" spans="1:13">
      <c r="A5320" s="1" t="s">
        <v>7337</v>
      </c>
      <c r="B5320">
        <v>3.5903325811553701E-6</v>
      </c>
      <c r="C5320" s="1">
        <v>8.3066273917266903E-7</v>
      </c>
      <c r="D5320">
        <v>1</v>
      </c>
      <c r="E5320">
        <v>1</v>
      </c>
      <c r="F5320">
        <v>0.944148936170213</v>
      </c>
      <c r="G5320">
        <v>0.97959183673469397</v>
      </c>
      <c r="H5320">
        <v>0.97058823529411797</v>
      </c>
      <c r="I5320">
        <v>0.96428571428571397</v>
      </c>
      <c r="J5320" s="1" t="s">
        <v>23229</v>
      </c>
      <c r="K5320" t="s">
        <v>23238</v>
      </c>
      <c r="L5320" t="s">
        <v>33884</v>
      </c>
      <c r="M5320" t="s">
        <v>33885</v>
      </c>
    </row>
    <row r="5321" spans="1:13">
      <c r="A5321" s="1" t="s">
        <v>7338</v>
      </c>
      <c r="B5321">
        <v>4.8245804499676098E-6</v>
      </c>
      <c r="C5321" s="1">
        <v>5.2091679908883903E-6</v>
      </c>
      <c r="D5321">
        <v>0.76086956521739102</v>
      </c>
      <c r="E5321">
        <v>0.68421052631578905</v>
      </c>
      <c r="F5321">
        <v>0.86940298507462699</v>
      </c>
      <c r="G5321">
        <v>0.96551724137931005</v>
      </c>
      <c r="H5321">
        <v>0.78030303030303005</v>
      </c>
      <c r="I5321">
        <v>0.90384615384615397</v>
      </c>
      <c r="J5321" s="1" t="s">
        <v>23229</v>
      </c>
      <c r="K5321" t="s">
        <v>23241</v>
      </c>
      <c r="L5321" t="s">
        <v>33886</v>
      </c>
      <c r="M5321" t="s">
        <v>33887</v>
      </c>
    </row>
    <row r="5322" spans="1:13">
      <c r="A5322" s="1" t="s">
        <v>7339</v>
      </c>
      <c r="B5322">
        <v>3.0362806973477002E-7</v>
      </c>
      <c r="C5322" s="1">
        <v>5.0212932033008099E-7</v>
      </c>
      <c r="D5322">
        <v>1</v>
      </c>
      <c r="E5322">
        <v>1</v>
      </c>
      <c r="F5322">
        <v>1</v>
      </c>
      <c r="G5322">
        <v>0.88888888888888895</v>
      </c>
      <c r="H5322">
        <v>0.99411764705882399</v>
      </c>
      <c r="I5322">
        <v>1</v>
      </c>
      <c r="J5322" s="1">
        <v>1</v>
      </c>
      <c r="K5322" t="s">
        <v>23239</v>
      </c>
      <c r="L5322" t="s">
        <v>33888</v>
      </c>
      <c r="M5322" t="s">
        <v>33889</v>
      </c>
    </row>
    <row r="5323" spans="1:13">
      <c r="A5323" s="1" t="s">
        <v>7340</v>
      </c>
      <c r="B5323">
        <v>7.1253235015069602E-11</v>
      </c>
      <c r="C5323" s="1">
        <v>4.3702128384192398E-8</v>
      </c>
      <c r="D5323">
        <v>0</v>
      </c>
      <c r="E5323">
        <v>5.8823529411764696E-3</v>
      </c>
      <c r="F5323">
        <v>0</v>
      </c>
      <c r="G5323">
        <v>0</v>
      </c>
      <c r="H5323">
        <v>5.8823529411764696E-3</v>
      </c>
      <c r="I5323">
        <v>0</v>
      </c>
      <c r="J5323" s="1">
        <v>1</v>
      </c>
      <c r="K5323" t="s">
        <v>23239</v>
      </c>
      <c r="L5323" t="s">
        <v>33890</v>
      </c>
      <c r="M5323" t="s">
        <v>33891</v>
      </c>
    </row>
    <row r="5324" spans="1:13">
      <c r="A5324" s="1" t="s">
        <v>7341</v>
      </c>
      <c r="B5324">
        <v>3.10950505666094E-6</v>
      </c>
      <c r="C5324" s="1">
        <v>8.6159409135371608E-6</v>
      </c>
      <c r="D5324">
        <v>0.91666666666666696</v>
      </c>
      <c r="E5324">
        <v>0.99397590361445798</v>
      </c>
      <c r="F5324">
        <v>0.939393939393939</v>
      </c>
      <c r="G5324">
        <v>1</v>
      </c>
      <c r="H5324">
        <v>1</v>
      </c>
      <c r="I5324">
        <v>1</v>
      </c>
      <c r="J5324" s="1">
        <v>1</v>
      </c>
      <c r="K5324" t="s">
        <v>23239</v>
      </c>
      <c r="L5324" t="s">
        <v>33892</v>
      </c>
      <c r="M5324" t="s">
        <v>33893</v>
      </c>
    </row>
    <row r="5325" spans="1:13">
      <c r="A5325" s="1" t="s">
        <v>7342</v>
      </c>
      <c r="B5325">
        <v>1.4229626542771001E-4</v>
      </c>
      <c r="C5325" s="1">
        <v>1.4291663750655899E-6</v>
      </c>
      <c r="D5325">
        <v>0.42592592592592599</v>
      </c>
      <c r="E5325">
        <v>4.8611111111111098E-2</v>
      </c>
      <c r="F5325">
        <v>0.24418604651162801</v>
      </c>
      <c r="G5325">
        <v>0.89655172413793105</v>
      </c>
      <c r="H5325">
        <v>0.1875</v>
      </c>
      <c r="I5325">
        <v>0.36301369863013699</v>
      </c>
      <c r="J5325" s="1">
        <v>0</v>
      </c>
      <c r="K5325" t="s">
        <v>23238</v>
      </c>
      <c r="L5325" t="s">
        <v>33894</v>
      </c>
      <c r="M5325" t="s">
        <v>33895</v>
      </c>
    </row>
    <row r="5326" spans="1:13">
      <c r="A5326" s="1" t="s">
        <v>7343</v>
      </c>
      <c r="B5326">
        <v>7.4093469722949598E-6</v>
      </c>
      <c r="C5326" s="1">
        <v>8.3128617394236197E-6</v>
      </c>
      <c r="D5326">
        <v>0</v>
      </c>
      <c r="E5326">
        <v>0</v>
      </c>
      <c r="F5326">
        <v>0</v>
      </c>
      <c r="G5326">
        <v>1.5625E-2</v>
      </c>
      <c r="H5326">
        <v>6.3953488372092998E-2</v>
      </c>
      <c r="I5326">
        <v>1.9607843137254902E-2</v>
      </c>
      <c r="J5326" s="1">
        <v>0</v>
      </c>
      <c r="K5326" t="s">
        <v>23238</v>
      </c>
      <c r="L5326" t="s">
        <v>33896</v>
      </c>
      <c r="M5326" t="s">
        <v>33897</v>
      </c>
    </row>
    <row r="5327" spans="1:13">
      <c r="A5327" s="1" t="s">
        <v>7344</v>
      </c>
      <c r="B5327">
        <v>7.7483255791068597E-6</v>
      </c>
      <c r="C5327" s="1">
        <v>1.7970546045755299E-5</v>
      </c>
      <c r="D5327">
        <v>0</v>
      </c>
      <c r="E5327">
        <v>5.8823529411764696E-3</v>
      </c>
      <c r="F5327">
        <v>2.6315789473684201E-3</v>
      </c>
      <c r="G5327">
        <v>0</v>
      </c>
      <c r="H5327">
        <v>0.22380952380952401</v>
      </c>
      <c r="I5327">
        <v>8.1250000000000003E-2</v>
      </c>
      <c r="J5327" s="1" t="s">
        <v>23229</v>
      </c>
      <c r="K5327" t="s">
        <v>23242</v>
      </c>
      <c r="L5327" t="s">
        <v>33898</v>
      </c>
      <c r="M5327" t="s">
        <v>33899</v>
      </c>
    </row>
    <row r="5328" spans="1:13">
      <c r="A5328" s="1" t="s">
        <v>7345</v>
      </c>
      <c r="B5328">
        <v>1.78442231156175E-7</v>
      </c>
      <c r="C5328" s="1">
        <v>8.14143421397092E-6</v>
      </c>
      <c r="D5328">
        <v>1</v>
      </c>
      <c r="E5328">
        <v>0.99479166666666696</v>
      </c>
      <c r="F5328">
        <v>1</v>
      </c>
      <c r="G5328">
        <v>0.53409090909090895</v>
      </c>
      <c r="H5328">
        <v>0.99099099099099097</v>
      </c>
      <c r="I5328">
        <v>0.98863636363636398</v>
      </c>
      <c r="J5328" s="1">
        <v>1</v>
      </c>
      <c r="K5328" t="s">
        <v>23238</v>
      </c>
      <c r="L5328" t="s">
        <v>33900</v>
      </c>
      <c r="M5328" t="s">
        <v>33901</v>
      </c>
    </row>
    <row r="5329" spans="1:13">
      <c r="A5329" s="1" t="s">
        <v>7346</v>
      </c>
      <c r="B5329">
        <v>3.01010907344133E-7</v>
      </c>
      <c r="C5329" s="1">
        <v>3.1496651219550399E-6</v>
      </c>
      <c r="D5329">
        <v>1.6666666666666701E-2</v>
      </c>
      <c r="E5329">
        <v>0</v>
      </c>
      <c r="F5329">
        <v>0</v>
      </c>
      <c r="G5329">
        <v>0.105263157894737</v>
      </c>
      <c r="H5329">
        <v>1.38888888888889E-2</v>
      </c>
      <c r="I5329">
        <v>0</v>
      </c>
      <c r="J5329" s="1">
        <v>0</v>
      </c>
      <c r="K5329" t="s">
        <v>23241</v>
      </c>
      <c r="L5329" t="s">
        <v>33902</v>
      </c>
      <c r="M5329" t="s">
        <v>33903</v>
      </c>
    </row>
    <row r="5330" spans="1:13">
      <c r="A5330" s="1" t="s">
        <v>7347</v>
      </c>
      <c r="B5330">
        <v>0</v>
      </c>
      <c r="C5330" s="1">
        <v>0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 s="1">
        <v>1</v>
      </c>
      <c r="K5330" t="s">
        <v>23238</v>
      </c>
      <c r="L5330" t="s">
        <v>33904</v>
      </c>
      <c r="M5330" t="s">
        <v>33905</v>
      </c>
    </row>
    <row r="5331" spans="1:13">
      <c r="A5331" s="1" t="s">
        <v>7348</v>
      </c>
      <c r="B5331">
        <v>2.6061445031987098E-6</v>
      </c>
      <c r="C5331" s="1">
        <v>1.9932459656611501E-5</v>
      </c>
      <c r="D5331">
        <v>0</v>
      </c>
      <c r="E5331">
        <v>0</v>
      </c>
      <c r="F5331">
        <v>2.6119402985074602E-2</v>
      </c>
      <c r="G5331">
        <v>0.5625</v>
      </c>
      <c r="H5331">
        <v>5.3333333333333302E-2</v>
      </c>
      <c r="I5331">
        <v>0.125</v>
      </c>
      <c r="J5331" s="1">
        <v>0</v>
      </c>
      <c r="K5331" t="s">
        <v>23239</v>
      </c>
      <c r="L5331" t="s">
        <v>33906</v>
      </c>
      <c r="M5331" t="s">
        <v>33907</v>
      </c>
    </row>
    <row r="5332" spans="1:13">
      <c r="A5332" s="1" t="s">
        <v>7349</v>
      </c>
      <c r="B5332">
        <v>7.2975709914506604E-7</v>
      </c>
      <c r="C5332" s="1">
        <v>4.47372315525715E-10</v>
      </c>
      <c r="D5332">
        <v>0.27777777777777801</v>
      </c>
      <c r="E5332">
        <v>7.8431372549019607E-2</v>
      </c>
      <c r="F5332">
        <v>0.23214285714285701</v>
      </c>
      <c r="G5332">
        <v>0.26315789473684198</v>
      </c>
      <c r="H5332">
        <v>0.13768115942028999</v>
      </c>
      <c r="I5332">
        <v>0.36</v>
      </c>
      <c r="J5332" s="1">
        <v>0.5</v>
      </c>
      <c r="K5332" t="s">
        <v>23241</v>
      </c>
      <c r="L5332" t="s">
        <v>33908</v>
      </c>
      <c r="M5332" t="s">
        <v>33909</v>
      </c>
    </row>
    <row r="5333" spans="1:13">
      <c r="A5333" s="1" t="s">
        <v>7350</v>
      </c>
      <c r="B5333">
        <v>6.3589856219613905E-7</v>
      </c>
      <c r="C5333" s="1">
        <v>4.7750981016492895E-7</v>
      </c>
      <c r="D5333">
        <v>0</v>
      </c>
      <c r="E5333">
        <v>3.4482758620689703E-2</v>
      </c>
      <c r="F5333">
        <v>5.74712643678161E-3</v>
      </c>
      <c r="G5333">
        <v>0</v>
      </c>
      <c r="H5333">
        <v>0</v>
      </c>
      <c r="I5333">
        <v>1.1111111111111099E-2</v>
      </c>
      <c r="J5333" s="1">
        <v>0</v>
      </c>
      <c r="K5333" t="s">
        <v>23239</v>
      </c>
      <c r="L5333" t="s">
        <v>33910</v>
      </c>
      <c r="M5333" t="s">
        <v>33911</v>
      </c>
    </row>
    <row r="5334" spans="1:13">
      <c r="A5334" s="1" t="s">
        <v>7351</v>
      </c>
      <c r="B5334">
        <v>2.9351801715766401E-4</v>
      </c>
      <c r="C5334" s="1">
        <v>1.18873584901494E-4</v>
      </c>
      <c r="D5334">
        <v>0.43548387096774199</v>
      </c>
      <c r="E5334">
        <v>0.51219512195121997</v>
      </c>
      <c r="F5334">
        <v>0.29166666666666702</v>
      </c>
      <c r="G5334">
        <v>0.36363636363636398</v>
      </c>
      <c r="H5334">
        <v>0.41791044776119401</v>
      </c>
      <c r="I5334">
        <v>0.55952380952380998</v>
      </c>
      <c r="J5334" s="1">
        <v>1</v>
      </c>
      <c r="K5334" t="s">
        <v>23241</v>
      </c>
      <c r="L5334" t="s">
        <v>33912</v>
      </c>
      <c r="M5334" t="s">
        <v>33913</v>
      </c>
    </row>
    <row r="5335" spans="1:13">
      <c r="A5335" s="1" t="s">
        <v>7352</v>
      </c>
      <c r="B5335">
        <v>4.7542929340905399E-5</v>
      </c>
      <c r="C5335" s="1">
        <v>6.1446226092655403E-6</v>
      </c>
      <c r="D5335">
        <v>0.875</v>
      </c>
      <c r="E5335">
        <v>0.921875</v>
      </c>
      <c r="F5335">
        <v>0.99740932642487001</v>
      </c>
      <c r="G5335">
        <v>0.55357142857142905</v>
      </c>
      <c r="H5335">
        <v>0.94811320754716999</v>
      </c>
      <c r="I5335">
        <v>0.89516129032258096</v>
      </c>
      <c r="J5335" s="1">
        <v>0.95454545454545503</v>
      </c>
      <c r="K5335" t="s">
        <v>23241</v>
      </c>
      <c r="L5335" t="s">
        <v>33914</v>
      </c>
      <c r="M5335" t="s">
        <v>33915</v>
      </c>
    </row>
    <row r="5336" spans="1:13">
      <c r="A5336" s="1" t="s">
        <v>7353</v>
      </c>
      <c r="B5336">
        <v>6.8567201029432603E-6</v>
      </c>
      <c r="C5336" s="1">
        <v>4.90377764231516E-5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0.14516129032258099</v>
      </c>
      <c r="J5336" s="1" t="s">
        <v>23229</v>
      </c>
      <c r="K5336" t="s">
        <v>23241</v>
      </c>
      <c r="L5336" t="s">
        <v>33916</v>
      </c>
      <c r="M5336" t="s">
        <v>33917</v>
      </c>
    </row>
    <row r="5337" spans="1:13">
      <c r="A5337" s="1" t="s">
        <v>7354</v>
      </c>
      <c r="B5337">
        <v>3.1536741023329202E-6</v>
      </c>
      <c r="C5337" s="1">
        <v>5.7616734200777097E-8</v>
      </c>
      <c r="D5337">
        <v>7.1428571428571397E-2</v>
      </c>
      <c r="E5337">
        <v>1.8181818181818198E-2</v>
      </c>
      <c r="F5337">
        <v>0</v>
      </c>
      <c r="G5337">
        <v>0</v>
      </c>
      <c r="H5337">
        <v>0</v>
      </c>
      <c r="I5337">
        <v>0</v>
      </c>
      <c r="J5337" s="1">
        <v>0</v>
      </c>
      <c r="K5337" t="s">
        <v>23240</v>
      </c>
      <c r="L5337" t="s">
        <v>33918</v>
      </c>
      <c r="M5337" t="s">
        <v>33919</v>
      </c>
    </row>
    <row r="5338" spans="1:13">
      <c r="A5338" s="1" t="s">
        <v>7355</v>
      </c>
      <c r="B5338">
        <v>1.0676480585115199E-8</v>
      </c>
      <c r="C5338" s="1">
        <v>2.3303651093950599E-7</v>
      </c>
      <c r="D5338">
        <v>0</v>
      </c>
      <c r="E5338">
        <v>0</v>
      </c>
      <c r="F5338">
        <v>0</v>
      </c>
      <c r="G5338">
        <v>1.35135135135135E-2</v>
      </c>
      <c r="H5338">
        <v>5.31914893617021E-3</v>
      </c>
      <c r="I5338">
        <v>1.58730158730159E-2</v>
      </c>
      <c r="J5338" s="1">
        <v>0.75</v>
      </c>
      <c r="K5338" t="s">
        <v>23238</v>
      </c>
      <c r="L5338" t="s">
        <v>33920</v>
      </c>
      <c r="M5338" t="s">
        <v>33921</v>
      </c>
    </row>
    <row r="5339" spans="1:13">
      <c r="A5339" s="1" t="s">
        <v>7356</v>
      </c>
      <c r="B5339">
        <v>1.18949311476256E-5</v>
      </c>
      <c r="C5339" s="1">
        <v>1.9344229624540999E-7</v>
      </c>
      <c r="D5339">
        <v>0.71875</v>
      </c>
      <c r="E5339">
        <v>0.40449438202247201</v>
      </c>
      <c r="F5339">
        <v>0.74709302325581395</v>
      </c>
      <c r="G5339">
        <v>0.90909090909090895</v>
      </c>
      <c r="H5339">
        <v>0.95774647887323905</v>
      </c>
      <c r="I5339">
        <v>0.95454545454545503</v>
      </c>
      <c r="J5339" s="1">
        <v>1</v>
      </c>
      <c r="K5339" t="s">
        <v>23241</v>
      </c>
      <c r="L5339" t="s">
        <v>33922</v>
      </c>
      <c r="M5339" t="s">
        <v>33923</v>
      </c>
    </row>
    <row r="5340" spans="1:13">
      <c r="A5340" s="1" t="s">
        <v>7357</v>
      </c>
      <c r="B5340">
        <v>5.8731539473264603E-7</v>
      </c>
      <c r="C5340" s="1">
        <v>1.07989615743633E-7</v>
      </c>
      <c r="D5340">
        <v>0.84375</v>
      </c>
      <c r="E5340">
        <v>0.82291666666666696</v>
      </c>
      <c r="F5340">
        <v>0.70360824742268002</v>
      </c>
      <c r="G5340">
        <v>0.87931034482758597</v>
      </c>
      <c r="H5340">
        <v>0.79203539823008895</v>
      </c>
      <c r="I5340">
        <v>0.86290322580645196</v>
      </c>
      <c r="J5340" s="1">
        <v>1</v>
      </c>
      <c r="K5340" t="s">
        <v>23239</v>
      </c>
      <c r="L5340" t="s">
        <v>33924</v>
      </c>
      <c r="M5340" t="s">
        <v>33925</v>
      </c>
    </row>
    <row r="5341" spans="1:13">
      <c r="A5341" s="1" t="s">
        <v>7358</v>
      </c>
      <c r="B5341">
        <v>6.59956493602632E-6</v>
      </c>
      <c r="C5341" s="1">
        <v>3.14337266273071E-5</v>
      </c>
      <c r="D5341">
        <v>0.98148148148148195</v>
      </c>
      <c r="E5341">
        <v>1</v>
      </c>
      <c r="F5341">
        <v>1</v>
      </c>
      <c r="G5341">
        <v>0.11363636363636399</v>
      </c>
      <c r="H5341">
        <v>0.97159090909090895</v>
      </c>
      <c r="I5341">
        <v>0.73255813953488402</v>
      </c>
      <c r="J5341" s="1" t="s">
        <v>23229</v>
      </c>
      <c r="K5341" t="s">
        <v>23238</v>
      </c>
      <c r="L5341" t="s">
        <v>33926</v>
      </c>
      <c r="M5341" t="s">
        <v>33927</v>
      </c>
    </row>
    <row r="5342" spans="1:13">
      <c r="A5342" s="1" t="s">
        <v>7359</v>
      </c>
      <c r="B5342">
        <v>1.9786069266177601E-4</v>
      </c>
      <c r="C5342" s="1">
        <v>2.3767740798078001E-4</v>
      </c>
      <c r="D5342">
        <v>6.6666666666666985E-2</v>
      </c>
      <c r="E5342">
        <v>0.15573770491803296</v>
      </c>
      <c r="F5342">
        <v>0.56806282722513102</v>
      </c>
      <c r="G5342">
        <v>0.16666666666666696</v>
      </c>
      <c r="H5342">
        <v>0.41743119266055095</v>
      </c>
      <c r="I5342">
        <v>0.23076923076923095</v>
      </c>
      <c r="J5342" s="1" t="s">
        <v>23229</v>
      </c>
      <c r="K5342" t="s">
        <v>23243</v>
      </c>
      <c r="L5342" t="s">
        <v>33928</v>
      </c>
      <c r="M5342" t="s">
        <v>33929</v>
      </c>
    </row>
    <row r="5343" spans="1:13">
      <c r="A5343" s="1" t="s">
        <v>7360</v>
      </c>
      <c r="B5343">
        <v>1.4410224832613399E-5</v>
      </c>
      <c r="C5343" s="1">
        <v>1.18220032005084E-5</v>
      </c>
      <c r="D5343">
        <v>0.25</v>
      </c>
      <c r="E5343">
        <v>0.115384615384615</v>
      </c>
      <c r="F5343">
        <v>0.17013888888888901</v>
      </c>
      <c r="G5343">
        <v>0.8</v>
      </c>
      <c r="H5343">
        <v>7.5757575757575801E-2</v>
      </c>
      <c r="I5343">
        <v>0.5</v>
      </c>
      <c r="J5343" s="1">
        <v>1</v>
      </c>
      <c r="K5343" t="s">
        <v>23239</v>
      </c>
      <c r="L5343" t="s">
        <v>33930</v>
      </c>
      <c r="M5343" t="s">
        <v>33931</v>
      </c>
    </row>
    <row r="5344" spans="1:13">
      <c r="A5344" s="1" t="s">
        <v>7361</v>
      </c>
      <c r="B5344">
        <v>1.02288552047865E-5</v>
      </c>
      <c r="C5344" s="1">
        <v>4.9615471706057997E-7</v>
      </c>
      <c r="D5344">
        <v>0</v>
      </c>
      <c r="E5344">
        <v>5.2083333333333296E-3</v>
      </c>
      <c r="F5344">
        <v>5.3846153846153801E-2</v>
      </c>
      <c r="G5344">
        <v>0</v>
      </c>
      <c r="H5344">
        <v>4.4247787610619503E-2</v>
      </c>
      <c r="I5344">
        <v>2.5000000000000001E-2</v>
      </c>
      <c r="J5344" s="1">
        <v>0</v>
      </c>
      <c r="K5344" t="s">
        <v>23238</v>
      </c>
      <c r="L5344" t="s">
        <v>33932</v>
      </c>
      <c r="M5344" t="s">
        <v>33933</v>
      </c>
    </row>
    <row r="5345" spans="1:13">
      <c r="A5345" s="1" t="s">
        <v>7362</v>
      </c>
      <c r="B5345">
        <v>1.2945831123491101E-5</v>
      </c>
      <c r="C5345" s="1">
        <v>1.8419580663443799E-6</v>
      </c>
      <c r="D5345">
        <v>1</v>
      </c>
      <c r="E5345">
        <v>1</v>
      </c>
      <c r="F5345">
        <v>0.92613636363636398</v>
      </c>
      <c r="G5345">
        <v>1</v>
      </c>
      <c r="H5345">
        <v>0.934579439252336</v>
      </c>
      <c r="I5345">
        <v>0.98275862068965503</v>
      </c>
      <c r="J5345" s="1" t="s">
        <v>23229</v>
      </c>
      <c r="K5345" t="s">
        <v>23238</v>
      </c>
      <c r="L5345" t="s">
        <v>33934</v>
      </c>
      <c r="M5345" t="s">
        <v>33935</v>
      </c>
    </row>
    <row r="5346" spans="1:13">
      <c r="A5346" s="1" t="s">
        <v>7363</v>
      </c>
      <c r="B5346">
        <v>4.9613335782439899E-5</v>
      </c>
      <c r="C5346" s="1">
        <v>1.6723211584304299E-6</v>
      </c>
      <c r="D5346">
        <v>0</v>
      </c>
      <c r="E5346">
        <v>0.201086956521739</v>
      </c>
      <c r="F5346">
        <v>2.60416666666667E-3</v>
      </c>
      <c r="G5346">
        <v>0</v>
      </c>
      <c r="H5346">
        <v>0</v>
      </c>
      <c r="I5346">
        <v>0</v>
      </c>
      <c r="J5346" s="1">
        <v>0</v>
      </c>
      <c r="K5346" t="s">
        <v>23238</v>
      </c>
      <c r="L5346" t="s">
        <v>33936</v>
      </c>
      <c r="M5346" t="s">
        <v>33937</v>
      </c>
    </row>
    <row r="5347" spans="1:13">
      <c r="A5347" s="1" t="s">
        <v>7364</v>
      </c>
      <c r="B5347">
        <v>3.4790790804938301E-9</v>
      </c>
      <c r="C5347" s="1">
        <v>8.2062530519016101E-9</v>
      </c>
      <c r="D5347">
        <v>1</v>
      </c>
      <c r="E5347">
        <v>0.99333333333333296</v>
      </c>
      <c r="F5347">
        <v>0.99615384615384595</v>
      </c>
      <c r="G5347">
        <v>1</v>
      </c>
      <c r="H5347">
        <v>1</v>
      </c>
      <c r="I5347">
        <v>1</v>
      </c>
      <c r="J5347" s="1">
        <v>9.0909090909090898E-2</v>
      </c>
      <c r="K5347" t="s">
        <v>23241</v>
      </c>
      <c r="L5347" t="s">
        <v>33938</v>
      </c>
      <c r="M5347" t="s">
        <v>33939</v>
      </c>
    </row>
    <row r="5348" spans="1:13">
      <c r="A5348" s="1" t="s">
        <v>7365</v>
      </c>
      <c r="B5348">
        <v>6.3454293518465999E-9</v>
      </c>
      <c r="C5348" s="1">
        <v>3.1743147741647198E-8</v>
      </c>
      <c r="D5348">
        <v>0</v>
      </c>
      <c r="E5348">
        <v>0</v>
      </c>
      <c r="F5348">
        <v>3.40136054421769E-3</v>
      </c>
      <c r="G5348">
        <v>0</v>
      </c>
      <c r="H5348">
        <v>0</v>
      </c>
      <c r="I5348">
        <v>0</v>
      </c>
      <c r="J5348" s="1">
        <v>0.875</v>
      </c>
      <c r="K5348" t="s">
        <v>23240</v>
      </c>
      <c r="L5348" t="s">
        <v>33940</v>
      </c>
      <c r="M5348" t="s">
        <v>33941</v>
      </c>
    </row>
    <row r="5349" spans="1:13">
      <c r="A5349" s="1" t="s">
        <v>7366</v>
      </c>
      <c r="B5349">
        <v>3.5634243412650501E-5</v>
      </c>
      <c r="C5349" s="1">
        <v>1.00314140375241E-5</v>
      </c>
      <c r="D5349">
        <v>0.578125</v>
      </c>
      <c r="E5349">
        <v>0.59895833333333304</v>
      </c>
      <c r="F5349">
        <v>0.32820512820512798</v>
      </c>
      <c r="G5349">
        <v>0.93396226415094297</v>
      </c>
      <c r="H5349">
        <v>0.50990099009901002</v>
      </c>
      <c r="I5349">
        <v>0.71428571428571397</v>
      </c>
      <c r="J5349" s="1">
        <v>1</v>
      </c>
      <c r="K5349" t="s">
        <v>23242</v>
      </c>
      <c r="L5349" t="s">
        <v>33942</v>
      </c>
      <c r="M5349" t="s">
        <v>33943</v>
      </c>
    </row>
    <row r="5350" spans="1:13">
      <c r="A5350" s="1" t="s">
        <v>7367</v>
      </c>
      <c r="B5350">
        <v>2.1287093628643898E-5</v>
      </c>
      <c r="C5350" s="1">
        <v>3.8801078526158703E-5</v>
      </c>
      <c r="D5350">
        <v>1</v>
      </c>
      <c r="E5350">
        <v>0.82191780821917804</v>
      </c>
      <c r="F5350">
        <v>0.89673913043478304</v>
      </c>
      <c r="G5350">
        <v>1</v>
      </c>
      <c r="H5350">
        <v>0.943037974683544</v>
      </c>
      <c r="I5350">
        <v>0.96385542168674698</v>
      </c>
      <c r="J5350" s="1">
        <v>1</v>
      </c>
      <c r="K5350" t="s">
        <v>23241</v>
      </c>
      <c r="L5350" t="s">
        <v>33944</v>
      </c>
      <c r="M5350" t="s">
        <v>33945</v>
      </c>
    </row>
    <row r="5351" spans="1:13">
      <c r="A5351" s="1" t="s">
        <v>7368</v>
      </c>
      <c r="B5351">
        <v>2.6924919019667198E-7</v>
      </c>
      <c r="C5351" s="1">
        <v>3.07575377190719E-6</v>
      </c>
      <c r="D5351">
        <v>0</v>
      </c>
      <c r="E5351">
        <v>0</v>
      </c>
      <c r="F5351">
        <v>2.6737967914438501E-3</v>
      </c>
      <c r="G5351">
        <v>0</v>
      </c>
      <c r="H5351">
        <v>9.6153846153846194E-3</v>
      </c>
      <c r="I5351">
        <v>1.8749999999999999E-2</v>
      </c>
      <c r="J5351" s="1">
        <v>0.94444444444444398</v>
      </c>
      <c r="K5351" t="s">
        <v>23238</v>
      </c>
      <c r="L5351" t="s">
        <v>33946</v>
      </c>
      <c r="M5351" t="s">
        <v>33947</v>
      </c>
    </row>
    <row r="5352" spans="1:13">
      <c r="A5352" s="1" t="s">
        <v>7369</v>
      </c>
      <c r="B5352">
        <v>5.2562415696134002E-6</v>
      </c>
      <c r="C5352" s="1">
        <v>2.3731262693029199E-8</v>
      </c>
      <c r="D5352">
        <v>0.94827586206896597</v>
      </c>
      <c r="E5352">
        <v>0.98809523809523803</v>
      </c>
      <c r="F5352">
        <v>0.99447513812154698</v>
      </c>
      <c r="G5352">
        <v>1</v>
      </c>
      <c r="H5352">
        <v>1</v>
      </c>
      <c r="I5352">
        <v>1</v>
      </c>
      <c r="J5352" s="1">
        <v>1</v>
      </c>
      <c r="K5352" t="s">
        <v>23237</v>
      </c>
      <c r="L5352" t="s">
        <v>33948</v>
      </c>
      <c r="M5352" t="s">
        <v>33949</v>
      </c>
    </row>
    <row r="5353" spans="1:13">
      <c r="A5353" s="1" t="s">
        <v>7370</v>
      </c>
      <c r="B5353">
        <v>3.3389618735390101E-5</v>
      </c>
      <c r="C5353" s="1">
        <v>3.0379494855461599E-5</v>
      </c>
      <c r="D5353">
        <v>0.96428571428571397</v>
      </c>
      <c r="E5353">
        <v>0.99382716049382702</v>
      </c>
      <c r="F5353">
        <v>0.94285714285714295</v>
      </c>
      <c r="G5353">
        <v>1</v>
      </c>
      <c r="H5353">
        <v>0.92567567567567599</v>
      </c>
      <c r="I5353">
        <v>0.92741935483870996</v>
      </c>
      <c r="J5353" s="1">
        <v>1</v>
      </c>
      <c r="K5353" t="s">
        <v>23238</v>
      </c>
      <c r="L5353" t="s">
        <v>33950</v>
      </c>
      <c r="M5353" t="s">
        <v>33951</v>
      </c>
    </row>
    <row r="5354" spans="1:13">
      <c r="A5354" s="1" t="s">
        <v>7371</v>
      </c>
      <c r="B5354">
        <v>8.66969757572493E-4</v>
      </c>
      <c r="C5354" s="1">
        <v>7.0959009827600398E-6</v>
      </c>
      <c r="D5354">
        <v>0.83870967741935498</v>
      </c>
      <c r="E5354">
        <v>0.41477272727272702</v>
      </c>
      <c r="F5354">
        <v>0.98305084745762705</v>
      </c>
      <c r="G5354">
        <v>1</v>
      </c>
      <c r="H5354">
        <v>1</v>
      </c>
      <c r="I5354">
        <v>1</v>
      </c>
      <c r="J5354" s="1">
        <v>1</v>
      </c>
      <c r="K5354" t="s">
        <v>23241</v>
      </c>
      <c r="L5354" t="s">
        <v>33952</v>
      </c>
      <c r="M5354" t="s">
        <v>33953</v>
      </c>
    </row>
    <row r="5355" spans="1:13">
      <c r="A5355" s="1" t="s">
        <v>7372</v>
      </c>
      <c r="B5355">
        <v>6.9000261898669099E-9</v>
      </c>
      <c r="C5355" s="1">
        <v>3.9970513110782001E-6</v>
      </c>
      <c r="D5355">
        <v>0.98387096774193505</v>
      </c>
      <c r="E5355">
        <v>0.89473684210526305</v>
      </c>
      <c r="F5355">
        <v>0.99740932642487001</v>
      </c>
      <c r="G5355">
        <v>0.99107142857142905</v>
      </c>
      <c r="H5355">
        <v>1</v>
      </c>
      <c r="I5355">
        <v>0.99593495934959397</v>
      </c>
      <c r="J5355" s="1">
        <v>1</v>
      </c>
      <c r="K5355" t="s">
        <v>23239</v>
      </c>
      <c r="L5355" t="s">
        <v>33954</v>
      </c>
      <c r="M5355" t="s">
        <v>33955</v>
      </c>
    </row>
    <row r="5356" spans="1:13">
      <c r="A5356" s="1" t="s">
        <v>7373</v>
      </c>
      <c r="B5356">
        <v>4.7523386390058697E-8</v>
      </c>
      <c r="C5356" s="1">
        <v>2.0140233481472399E-8</v>
      </c>
      <c r="D5356">
        <v>0</v>
      </c>
      <c r="E5356">
        <v>0</v>
      </c>
      <c r="F5356">
        <v>0</v>
      </c>
      <c r="G5356">
        <v>0</v>
      </c>
      <c r="H5356">
        <v>5.0000000000000001E-3</v>
      </c>
      <c r="I5356">
        <v>0</v>
      </c>
      <c r="J5356" s="1">
        <v>0.45454545454545497</v>
      </c>
      <c r="K5356" t="s">
        <v>23238</v>
      </c>
      <c r="L5356" t="s">
        <v>33956</v>
      </c>
      <c r="M5356" t="s">
        <v>33957</v>
      </c>
    </row>
    <row r="5357" spans="1:13">
      <c r="A5357" s="1" t="s">
        <v>7374</v>
      </c>
      <c r="B5357">
        <v>1.66035606319782E-8</v>
      </c>
      <c r="C5357" s="1">
        <v>1.47174828140827E-6</v>
      </c>
      <c r="D5357">
        <v>1.72413793103448E-2</v>
      </c>
      <c r="E5357">
        <v>6.9444444444444397E-3</v>
      </c>
      <c r="F5357">
        <v>0</v>
      </c>
      <c r="G5357">
        <v>0.125</v>
      </c>
      <c r="H5357">
        <v>0</v>
      </c>
      <c r="I5357">
        <v>0</v>
      </c>
      <c r="J5357" s="1">
        <v>0</v>
      </c>
      <c r="K5357" t="s">
        <v>23238</v>
      </c>
      <c r="L5357" t="s">
        <v>33958</v>
      </c>
      <c r="M5357" t="s">
        <v>33959</v>
      </c>
    </row>
    <row r="5358" spans="1:13">
      <c r="A5358" s="1" t="s">
        <v>7375</v>
      </c>
      <c r="B5358">
        <v>9.1724000620120804E-6</v>
      </c>
      <c r="C5358" s="1">
        <v>2.0513907036931201E-6</v>
      </c>
      <c r="D5358">
        <v>0.11363636363636399</v>
      </c>
      <c r="E5358">
        <v>7.0422535211267599E-3</v>
      </c>
      <c r="F5358">
        <v>0</v>
      </c>
      <c r="G5358">
        <v>0</v>
      </c>
      <c r="H5358">
        <v>0</v>
      </c>
      <c r="I5358">
        <v>0</v>
      </c>
      <c r="J5358" s="1" t="s">
        <v>23229</v>
      </c>
      <c r="K5358" t="s">
        <v>23241</v>
      </c>
      <c r="L5358" t="s">
        <v>33960</v>
      </c>
      <c r="M5358" t="s">
        <v>33961</v>
      </c>
    </row>
    <row r="5359" spans="1:13">
      <c r="A5359" s="1" t="s">
        <v>7376</v>
      </c>
      <c r="B5359">
        <v>6.2698238555123701E-8</v>
      </c>
      <c r="C5359" s="1">
        <v>5.4499762229472895E-7</v>
      </c>
      <c r="D5359">
        <v>1.6666666666666701E-2</v>
      </c>
      <c r="E5359">
        <v>0</v>
      </c>
      <c r="F5359">
        <v>1.2422360248447201E-2</v>
      </c>
      <c r="G5359">
        <v>0</v>
      </c>
      <c r="H5359">
        <v>0</v>
      </c>
      <c r="I5359">
        <v>0.13235294117647101</v>
      </c>
      <c r="J5359" s="1" t="s">
        <v>23229</v>
      </c>
      <c r="K5359" t="s">
        <v>23241</v>
      </c>
      <c r="L5359" t="s">
        <v>33962</v>
      </c>
      <c r="M5359" t="s">
        <v>33963</v>
      </c>
    </row>
    <row r="5360" spans="1:13">
      <c r="A5360" s="1" t="s">
        <v>7377</v>
      </c>
      <c r="B5360">
        <v>4.1522320436895999E-7</v>
      </c>
      <c r="C5360" s="1">
        <v>5.1997213939960698E-8</v>
      </c>
      <c r="D5360">
        <v>1</v>
      </c>
      <c r="E5360">
        <v>0.94642857142857095</v>
      </c>
      <c r="F5360">
        <v>1</v>
      </c>
      <c r="G5360">
        <v>1</v>
      </c>
      <c r="H5360">
        <v>1</v>
      </c>
      <c r="I5360">
        <v>1</v>
      </c>
      <c r="J5360" s="1">
        <v>1</v>
      </c>
      <c r="K5360" t="s">
        <v>23240</v>
      </c>
      <c r="L5360" t="s">
        <v>33964</v>
      </c>
      <c r="M5360" t="s">
        <v>33965</v>
      </c>
    </row>
    <row r="5361" spans="1:13">
      <c r="A5361" s="1" t="s">
        <v>7378</v>
      </c>
      <c r="B5361">
        <v>7.6763562502747798E-7</v>
      </c>
      <c r="C5361" s="1">
        <v>5.2324299783512598E-5</v>
      </c>
      <c r="D5361">
        <v>0.87096774193548399</v>
      </c>
      <c r="E5361">
        <v>0.984375</v>
      </c>
      <c r="F5361">
        <v>0.87435897435897403</v>
      </c>
      <c r="G5361">
        <v>0.80681818181818199</v>
      </c>
      <c r="H5361">
        <v>0.83482142857142905</v>
      </c>
      <c r="I5361">
        <v>0.78787878787878796</v>
      </c>
      <c r="J5361" s="1" t="s">
        <v>23229</v>
      </c>
      <c r="K5361" t="s">
        <v>23240</v>
      </c>
      <c r="L5361" t="s">
        <v>33966</v>
      </c>
      <c r="M5361" t="s">
        <v>33967</v>
      </c>
    </row>
    <row r="5362" spans="1:13">
      <c r="A5362" s="1" t="s">
        <v>7379</v>
      </c>
      <c r="B5362">
        <v>3.9046292308165098E-5</v>
      </c>
      <c r="C5362" s="1">
        <v>2.6453299150800199E-9</v>
      </c>
      <c r="D5362">
        <v>0.85</v>
      </c>
      <c r="E5362">
        <v>0.74647887323943696</v>
      </c>
      <c r="F5362">
        <v>0.68258426966292096</v>
      </c>
      <c r="G5362">
        <v>0.96153846153846201</v>
      </c>
      <c r="H5362">
        <v>0.69473684210526299</v>
      </c>
      <c r="I5362">
        <v>0.74637681159420299</v>
      </c>
      <c r="J5362" s="1">
        <v>1</v>
      </c>
      <c r="K5362" t="s">
        <v>23238</v>
      </c>
      <c r="L5362" t="s">
        <v>33968</v>
      </c>
      <c r="M5362" t="s">
        <v>33969</v>
      </c>
    </row>
    <row r="5363" spans="1:13">
      <c r="A5363" s="1" t="s">
        <v>7380</v>
      </c>
      <c r="B5363">
        <v>2.8705572725992802E-5</v>
      </c>
      <c r="C5363" s="1">
        <v>4.3587950530205201E-4</v>
      </c>
      <c r="D5363">
        <v>0.30645161290322598</v>
      </c>
      <c r="E5363">
        <v>0.53409090909090895</v>
      </c>
      <c r="F5363">
        <v>0.24202127659574499</v>
      </c>
      <c r="G5363">
        <v>0.58620689655172398</v>
      </c>
      <c r="H5363">
        <v>0.36036036036036001</v>
      </c>
      <c r="I5363">
        <v>0.64462809917355401</v>
      </c>
      <c r="J5363" s="1">
        <v>0.95454545454545503</v>
      </c>
      <c r="K5363" t="s">
        <v>23238</v>
      </c>
      <c r="L5363" t="s">
        <v>33970</v>
      </c>
      <c r="M5363" t="s">
        <v>33971</v>
      </c>
    </row>
    <row r="5364" spans="1:13">
      <c r="A5364" s="1" t="s">
        <v>7381</v>
      </c>
      <c r="B5364">
        <v>1.6658394159329299E-5</v>
      </c>
      <c r="C5364" s="1">
        <v>3.6106948843579499E-6</v>
      </c>
      <c r="D5364">
        <v>0</v>
      </c>
      <c r="E5364">
        <v>0</v>
      </c>
      <c r="F5364">
        <v>0</v>
      </c>
      <c r="G5364">
        <v>0.47115384615384598</v>
      </c>
      <c r="H5364">
        <v>1.6666666666666701E-2</v>
      </c>
      <c r="I5364">
        <v>0.18817204301075299</v>
      </c>
      <c r="J5364" s="1">
        <v>0</v>
      </c>
      <c r="K5364" t="s">
        <v>23241</v>
      </c>
      <c r="L5364" t="s">
        <v>33972</v>
      </c>
      <c r="M5364" t="s">
        <v>33973</v>
      </c>
    </row>
    <row r="5365" spans="1:13">
      <c r="A5365" s="1" t="s">
        <v>7382</v>
      </c>
      <c r="B5365">
        <v>1.8660757139347199E-4</v>
      </c>
      <c r="C5365" s="1">
        <v>5.9212275677083799E-4</v>
      </c>
      <c r="D5365">
        <v>0.390625</v>
      </c>
      <c r="E5365">
        <v>0.68888888888888899</v>
      </c>
      <c r="F5365">
        <v>0.66410256410256396</v>
      </c>
      <c r="G5365">
        <v>0.952380952380952</v>
      </c>
      <c r="H5365">
        <v>0.75</v>
      </c>
      <c r="I5365">
        <v>0.87373737373737403</v>
      </c>
      <c r="J5365" s="1">
        <v>0.8</v>
      </c>
      <c r="K5365" t="s">
        <v>23238</v>
      </c>
      <c r="L5365" t="s">
        <v>33974</v>
      </c>
      <c r="M5365" t="s">
        <v>33975</v>
      </c>
    </row>
    <row r="5366" spans="1:13">
      <c r="A5366" s="1" t="s">
        <v>7383</v>
      </c>
      <c r="B5366">
        <v>1.51570067382775E-6</v>
      </c>
      <c r="C5366" s="1">
        <v>1.8159661666621201E-6</v>
      </c>
      <c r="D5366">
        <v>0.88333333333333297</v>
      </c>
      <c r="E5366">
        <v>0.93333333333333302</v>
      </c>
      <c r="F5366">
        <v>0.89204545454545503</v>
      </c>
      <c r="G5366">
        <v>0.98214285714285698</v>
      </c>
      <c r="H5366">
        <v>0.87209302325581395</v>
      </c>
      <c r="I5366">
        <v>1</v>
      </c>
      <c r="J5366" s="1">
        <v>1</v>
      </c>
      <c r="K5366" t="s">
        <v>23238</v>
      </c>
      <c r="L5366" t="s">
        <v>33976</v>
      </c>
      <c r="M5366" t="s">
        <v>33977</v>
      </c>
    </row>
    <row r="5367" spans="1:13">
      <c r="A5367" s="1" t="s">
        <v>7384</v>
      </c>
      <c r="B5367">
        <v>1.03895078292199E-4</v>
      </c>
      <c r="C5367" s="1">
        <v>8.0956685355714395E-8</v>
      </c>
      <c r="D5367">
        <v>0.25</v>
      </c>
      <c r="E5367">
        <v>0.25268817204301097</v>
      </c>
      <c r="F5367">
        <v>0.3515625</v>
      </c>
      <c r="G5367">
        <v>0.19</v>
      </c>
      <c r="H5367">
        <v>0.39805825242718401</v>
      </c>
      <c r="I5367">
        <v>0.32222222222222202</v>
      </c>
      <c r="J5367" s="1">
        <v>0</v>
      </c>
      <c r="K5367" t="s">
        <v>23239</v>
      </c>
      <c r="L5367" t="s">
        <v>33978</v>
      </c>
      <c r="M5367" t="s">
        <v>33979</v>
      </c>
    </row>
    <row r="5368" spans="1:13">
      <c r="A5368" s="1" t="s">
        <v>7385</v>
      </c>
      <c r="B5368">
        <v>3.82821260336394E-5</v>
      </c>
      <c r="C5368" s="1">
        <v>2.49745996184709E-4</v>
      </c>
      <c r="D5368">
        <v>1</v>
      </c>
      <c r="E5368">
        <v>0.99450549450549497</v>
      </c>
      <c r="F5368">
        <v>0.90566037735849103</v>
      </c>
      <c r="G5368">
        <v>1</v>
      </c>
      <c r="H5368">
        <v>1</v>
      </c>
      <c r="I5368">
        <v>0.99596774193548399</v>
      </c>
      <c r="J5368" s="1">
        <v>1</v>
      </c>
      <c r="K5368" t="s">
        <v>23238</v>
      </c>
      <c r="L5368" t="s">
        <v>33980</v>
      </c>
      <c r="M5368" t="s">
        <v>33981</v>
      </c>
    </row>
    <row r="5369" spans="1:13">
      <c r="A5369" s="1" t="s">
        <v>7386</v>
      </c>
      <c r="B5369">
        <v>1.8773872132969401E-4</v>
      </c>
      <c r="C5369" s="1">
        <v>5.9991287830511904E-4</v>
      </c>
      <c r="D5369">
        <v>0.269230769230769</v>
      </c>
      <c r="E5369">
        <v>0.64814814814814803</v>
      </c>
      <c r="F5369">
        <v>0.52112676056338003</v>
      </c>
      <c r="G5369">
        <v>1.7857142857142901E-2</v>
      </c>
      <c r="H5369">
        <v>0.20138888888888901</v>
      </c>
      <c r="I5369">
        <v>8.5106382978723402E-2</v>
      </c>
      <c r="J5369" s="1">
        <v>0.2</v>
      </c>
      <c r="K5369" t="s">
        <v>23239</v>
      </c>
      <c r="L5369" t="s">
        <v>33982</v>
      </c>
      <c r="M5369" t="s">
        <v>33983</v>
      </c>
    </row>
    <row r="5370" spans="1:13">
      <c r="A5370" s="1" t="s">
        <v>7387</v>
      </c>
      <c r="B5370">
        <v>2.4753882628684298E-4</v>
      </c>
      <c r="C5370" s="1">
        <v>1.5193012315542099E-4</v>
      </c>
      <c r="D5370">
        <v>0.92592592592592604</v>
      </c>
      <c r="E5370">
        <v>0.97126436781609204</v>
      </c>
      <c r="F5370">
        <v>0.582758620689655</v>
      </c>
      <c r="G5370">
        <v>0.53448275862068995</v>
      </c>
      <c r="H5370">
        <v>0.77631578947368396</v>
      </c>
      <c r="I5370">
        <v>0.875</v>
      </c>
      <c r="J5370" s="1">
        <v>0</v>
      </c>
      <c r="K5370" t="s">
        <v>23238</v>
      </c>
      <c r="L5370" t="s">
        <v>33984</v>
      </c>
      <c r="M5370" t="s">
        <v>33985</v>
      </c>
    </row>
    <row r="5371" spans="1:13">
      <c r="A5371" s="1" t="s">
        <v>7388</v>
      </c>
      <c r="B5371">
        <v>1.2043426563266299E-4</v>
      </c>
      <c r="C5371" s="1">
        <v>1.8242617631607699E-4</v>
      </c>
      <c r="D5371">
        <v>0.84615384615384603</v>
      </c>
      <c r="E5371">
        <v>0.94736842105263197</v>
      </c>
      <c r="F5371">
        <v>0.67307692307692302</v>
      </c>
      <c r="G5371">
        <v>1</v>
      </c>
      <c r="H5371">
        <v>0.91666666666666696</v>
      </c>
      <c r="I5371">
        <v>1</v>
      </c>
      <c r="J5371" s="1">
        <v>0.5</v>
      </c>
      <c r="K5371" t="s">
        <v>23237</v>
      </c>
      <c r="L5371" t="s">
        <v>33986</v>
      </c>
      <c r="M5371" t="s">
        <v>33987</v>
      </c>
    </row>
    <row r="5372" spans="1:13">
      <c r="A5372" s="1" t="s">
        <v>7389</v>
      </c>
      <c r="B5372">
        <v>3.4351795802725502E-4</v>
      </c>
      <c r="C5372" s="1">
        <v>3.9423096249361703E-5</v>
      </c>
      <c r="D5372">
        <v>0.625</v>
      </c>
      <c r="E5372">
        <v>0.359375</v>
      </c>
      <c r="F5372">
        <v>1</v>
      </c>
      <c r="G5372">
        <v>0.90517241379310298</v>
      </c>
      <c r="H5372">
        <v>0.97368421052631604</v>
      </c>
      <c r="I5372">
        <v>0.89919354838709697</v>
      </c>
      <c r="J5372" s="1">
        <v>1</v>
      </c>
      <c r="K5372" t="s">
        <v>23238</v>
      </c>
      <c r="L5372" t="s">
        <v>33988</v>
      </c>
      <c r="M5372" t="s">
        <v>33989</v>
      </c>
    </row>
    <row r="5373" spans="1:13">
      <c r="A5373" s="1" t="s">
        <v>7390</v>
      </c>
      <c r="B5373">
        <v>2.3057067884239801E-5</v>
      </c>
      <c r="C5373" s="1">
        <v>3.0999320728299703E-4</v>
      </c>
      <c r="D5373">
        <v>0.92307692307692302</v>
      </c>
      <c r="E5373">
        <v>0.64084507042253502</v>
      </c>
      <c r="F5373">
        <v>0.90340909090909105</v>
      </c>
      <c r="G5373">
        <v>1</v>
      </c>
      <c r="H5373">
        <v>1</v>
      </c>
      <c r="I5373">
        <v>0.99489795918367396</v>
      </c>
      <c r="J5373" s="1" t="s">
        <v>23229</v>
      </c>
      <c r="K5373" t="s">
        <v>23241</v>
      </c>
      <c r="L5373" t="s">
        <v>33990</v>
      </c>
      <c r="M5373" t="s">
        <v>33991</v>
      </c>
    </row>
    <row r="5374" spans="1:13">
      <c r="A5374" s="1" t="s">
        <v>7391</v>
      </c>
      <c r="B5374">
        <v>1.73662560883016E-6</v>
      </c>
      <c r="C5374" s="1">
        <v>5.2466828648251403E-6</v>
      </c>
      <c r="D5374">
        <v>0.8125</v>
      </c>
      <c r="E5374">
        <v>1</v>
      </c>
      <c r="F5374">
        <v>1</v>
      </c>
      <c r="G5374">
        <v>1</v>
      </c>
      <c r="H5374">
        <v>0.98076923076923095</v>
      </c>
      <c r="I5374">
        <v>1</v>
      </c>
      <c r="J5374" s="1" t="s">
        <v>23229</v>
      </c>
      <c r="K5374" t="s">
        <v>23237</v>
      </c>
      <c r="L5374" t="s">
        <v>33992</v>
      </c>
      <c r="M5374" t="s">
        <v>33993</v>
      </c>
    </row>
    <row r="5375" spans="1:13">
      <c r="A5375" s="1" t="s">
        <v>7392</v>
      </c>
      <c r="B5375">
        <v>1.10624493541195E-6</v>
      </c>
      <c r="C5375" s="1">
        <v>5.6973216683258001E-6</v>
      </c>
      <c r="D5375">
        <v>0.97499999999999998</v>
      </c>
      <c r="E5375">
        <v>0.95238095238095244</v>
      </c>
      <c r="F5375">
        <v>1</v>
      </c>
      <c r="G5375">
        <v>0.77500000000000002</v>
      </c>
      <c r="H5375">
        <v>1</v>
      </c>
      <c r="I5375">
        <v>0.86666666666666703</v>
      </c>
      <c r="J5375" s="1">
        <v>1</v>
      </c>
      <c r="K5375" t="s">
        <v>23245</v>
      </c>
      <c r="L5375" t="s">
        <v>33994</v>
      </c>
      <c r="M5375" t="s">
        <v>33995</v>
      </c>
    </row>
    <row r="5376" spans="1:13">
      <c r="A5376" s="1" t="s">
        <v>7393</v>
      </c>
      <c r="B5376">
        <v>1.15132454442283E-9</v>
      </c>
      <c r="C5376" s="1">
        <v>1.41933095749462E-4</v>
      </c>
      <c r="D5376">
        <v>1.6129032258064498E-2</v>
      </c>
      <c r="E5376">
        <v>0</v>
      </c>
      <c r="F5376">
        <v>5.29100529100529E-2</v>
      </c>
      <c r="G5376">
        <v>0.13157894736842099</v>
      </c>
      <c r="H5376">
        <v>0.18859649122807001</v>
      </c>
      <c r="I5376">
        <v>9.9137931034482804E-2</v>
      </c>
      <c r="J5376" s="1">
        <v>0</v>
      </c>
      <c r="K5376" t="s">
        <v>23238</v>
      </c>
      <c r="L5376" t="s">
        <v>33996</v>
      </c>
      <c r="M5376" t="s">
        <v>33997</v>
      </c>
    </row>
    <row r="5377" spans="1:13">
      <c r="A5377" s="1" t="s">
        <v>7394</v>
      </c>
      <c r="B5377">
        <v>0</v>
      </c>
      <c r="C5377" s="1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s="1">
        <v>0.9</v>
      </c>
      <c r="K5377" t="s">
        <v>23237</v>
      </c>
      <c r="L5377" t="s">
        <v>33998</v>
      </c>
      <c r="M5377" t="s">
        <v>33999</v>
      </c>
    </row>
    <row r="5378" spans="1:13">
      <c r="A5378" s="1" t="s">
        <v>7395</v>
      </c>
      <c r="B5378">
        <v>7.3191824109663802E-7</v>
      </c>
      <c r="C5378" s="1">
        <v>2.7525989150488401E-7</v>
      </c>
      <c r="D5378">
        <v>0.96551724137931005</v>
      </c>
      <c r="E5378">
        <v>0.99479166666666696</v>
      </c>
      <c r="F5378">
        <v>1</v>
      </c>
      <c r="G5378">
        <v>0.99137931034482796</v>
      </c>
      <c r="H5378">
        <v>1</v>
      </c>
      <c r="I5378">
        <v>0.99568965517241403</v>
      </c>
      <c r="J5378" s="1">
        <v>1</v>
      </c>
      <c r="K5378" t="s">
        <v>23238</v>
      </c>
      <c r="L5378" t="s">
        <v>34000</v>
      </c>
      <c r="M5378" t="s">
        <v>34001</v>
      </c>
    </row>
    <row r="5379" spans="1:13">
      <c r="A5379" s="1" t="s">
        <v>7396</v>
      </c>
      <c r="B5379">
        <v>2.8472987116647598E-9</v>
      </c>
      <c r="C5379" s="1">
        <v>1.1257820592019E-5</v>
      </c>
      <c r="D5379">
        <v>0</v>
      </c>
      <c r="E5379">
        <v>0</v>
      </c>
      <c r="F5379">
        <v>0</v>
      </c>
      <c r="G5379">
        <v>0.25</v>
      </c>
      <c r="H5379">
        <v>4.3859649122806998E-3</v>
      </c>
      <c r="I5379">
        <v>1.2096774193548401E-2</v>
      </c>
      <c r="J5379" s="1">
        <v>0</v>
      </c>
      <c r="K5379" t="s">
        <v>23241</v>
      </c>
      <c r="L5379" t="s">
        <v>34002</v>
      </c>
      <c r="M5379" t="s">
        <v>34003</v>
      </c>
    </row>
    <row r="5380" spans="1:13">
      <c r="A5380" s="1" t="s">
        <v>7397</v>
      </c>
      <c r="B5380">
        <v>9.8263243528735007E-6</v>
      </c>
      <c r="C5380" s="1">
        <v>1.3085360575098301E-6</v>
      </c>
      <c r="D5380">
        <v>0.92307692307692302</v>
      </c>
      <c r="E5380">
        <v>1</v>
      </c>
      <c r="F5380">
        <v>0.94610778443113797</v>
      </c>
      <c r="G5380">
        <v>0.58750000000000002</v>
      </c>
      <c r="H5380">
        <v>0.95454545454545503</v>
      </c>
      <c r="I5380">
        <v>0.93283582089552197</v>
      </c>
      <c r="J5380" s="1">
        <v>1</v>
      </c>
      <c r="K5380" t="s">
        <v>23240</v>
      </c>
      <c r="L5380" t="s">
        <v>34004</v>
      </c>
      <c r="M5380" t="s">
        <v>34005</v>
      </c>
    </row>
    <row r="5381" spans="1:13">
      <c r="A5381" s="1" t="s">
        <v>7398</v>
      </c>
      <c r="B5381">
        <v>7.7727935511882903E-9</v>
      </c>
      <c r="C5381" s="1">
        <v>1.0770741830541201E-9</v>
      </c>
      <c r="D5381">
        <v>1</v>
      </c>
      <c r="E5381">
        <v>0.98837209302325602</v>
      </c>
      <c r="F5381">
        <v>0.99099099099099097</v>
      </c>
      <c r="G5381">
        <v>0.98333333333333295</v>
      </c>
      <c r="H5381">
        <v>1</v>
      </c>
      <c r="I5381">
        <v>1</v>
      </c>
      <c r="J5381" s="1">
        <v>0.27272727272727298</v>
      </c>
      <c r="K5381" t="s">
        <v>23238</v>
      </c>
      <c r="L5381" t="s">
        <v>34006</v>
      </c>
      <c r="M5381" t="s">
        <v>34007</v>
      </c>
    </row>
    <row r="5382" spans="1:13">
      <c r="A5382" s="1" t="s">
        <v>7399</v>
      </c>
      <c r="B5382">
        <v>8.5648449145206803E-5</v>
      </c>
      <c r="C5382" s="1">
        <v>5.2079445379062095E-4</v>
      </c>
      <c r="D5382">
        <v>0.81818181818181801</v>
      </c>
      <c r="E5382">
        <v>0.83125000000000004</v>
      </c>
      <c r="F5382">
        <v>0.70149253731343297</v>
      </c>
      <c r="G5382">
        <v>0.625</v>
      </c>
      <c r="H5382">
        <v>0.32638888888888901</v>
      </c>
      <c r="I5382">
        <v>0.36170212765957399</v>
      </c>
      <c r="J5382" s="1" t="s">
        <v>23229</v>
      </c>
      <c r="K5382" t="s">
        <v>23240</v>
      </c>
      <c r="L5382" t="s">
        <v>34008</v>
      </c>
      <c r="M5382" t="s">
        <v>34009</v>
      </c>
    </row>
    <row r="5383" spans="1:13">
      <c r="A5383" s="1" t="s">
        <v>7400</v>
      </c>
      <c r="B5383">
        <v>7.03700242634657E-5</v>
      </c>
      <c r="C5383" s="1">
        <v>5.8701765747237902E-5</v>
      </c>
      <c r="D5383">
        <v>0.74137931034482796</v>
      </c>
      <c r="E5383">
        <v>0.9</v>
      </c>
      <c r="F5383">
        <v>0.74022346368715097</v>
      </c>
      <c r="G5383">
        <v>0.90277777777777801</v>
      </c>
      <c r="H5383">
        <v>0.91752577319587603</v>
      </c>
      <c r="I5383">
        <v>0.86956521739130399</v>
      </c>
      <c r="J5383" s="1">
        <v>1</v>
      </c>
      <c r="K5383" t="s">
        <v>23240</v>
      </c>
      <c r="L5383" t="s">
        <v>34010</v>
      </c>
      <c r="M5383" t="s">
        <v>34011</v>
      </c>
    </row>
    <row r="5384" spans="1:13">
      <c r="A5384" s="1" t="s">
        <v>7401</v>
      </c>
      <c r="B5384">
        <v>2.7694570922291999E-8</v>
      </c>
      <c r="C5384" s="1">
        <v>3.7773550788075799E-7</v>
      </c>
      <c r="D5384">
        <v>0</v>
      </c>
      <c r="E5384">
        <v>0</v>
      </c>
      <c r="F5384">
        <v>8.2857142857142893E-2</v>
      </c>
      <c r="G5384">
        <v>1.2820512820512799E-2</v>
      </c>
      <c r="H5384">
        <v>8.6021505376344107E-2</v>
      </c>
      <c r="I5384">
        <v>2.2388059701492501E-2</v>
      </c>
      <c r="J5384" s="1">
        <v>0</v>
      </c>
      <c r="K5384" t="s">
        <v>23241</v>
      </c>
      <c r="L5384" t="s">
        <v>34012</v>
      </c>
      <c r="M5384" t="s">
        <v>34013</v>
      </c>
    </row>
    <row r="5385" spans="1:13">
      <c r="A5385" s="1" t="s">
        <v>7402</v>
      </c>
      <c r="B5385">
        <v>8.8935257269446497E-7</v>
      </c>
      <c r="C5385" s="1">
        <v>5.0147192599926398E-10</v>
      </c>
      <c r="D5385">
        <v>3.4482758620689703E-2</v>
      </c>
      <c r="E5385">
        <v>0</v>
      </c>
      <c r="F5385">
        <v>3.28947368421053E-3</v>
      </c>
      <c r="G5385">
        <v>0</v>
      </c>
      <c r="H5385">
        <v>0</v>
      </c>
      <c r="I5385">
        <v>0</v>
      </c>
      <c r="J5385" s="1">
        <v>0</v>
      </c>
      <c r="K5385" t="s">
        <v>23242</v>
      </c>
      <c r="L5385" t="s">
        <v>34014</v>
      </c>
      <c r="M5385" t="s">
        <v>34015</v>
      </c>
    </row>
    <row r="5386" spans="1:13">
      <c r="A5386" s="1" t="s">
        <v>7403</v>
      </c>
      <c r="B5386">
        <v>5.11099222617222E-7</v>
      </c>
      <c r="C5386" s="1">
        <v>1.89952607199819E-5</v>
      </c>
      <c r="D5386">
        <v>0.921875</v>
      </c>
      <c r="E5386">
        <v>0.92105263157894701</v>
      </c>
      <c r="F5386">
        <v>0.992307692307692</v>
      </c>
      <c r="G5386">
        <v>0.99122807017543901</v>
      </c>
      <c r="H5386">
        <v>0.95614035087719296</v>
      </c>
      <c r="I5386">
        <v>0.97983870967741904</v>
      </c>
      <c r="J5386" s="1">
        <v>0.90909090909090895</v>
      </c>
      <c r="K5386" t="s">
        <v>23241</v>
      </c>
      <c r="L5386" t="s">
        <v>34016</v>
      </c>
      <c r="M5386" t="s">
        <v>34017</v>
      </c>
    </row>
    <row r="5387" spans="1:13">
      <c r="A5387" s="1" t="s">
        <v>7404</v>
      </c>
      <c r="B5387">
        <v>9.6855825883901591E-7</v>
      </c>
      <c r="C5387" s="1">
        <v>9.2445475515977406E-8</v>
      </c>
      <c r="D5387">
        <v>0.107142857142857</v>
      </c>
      <c r="E5387">
        <v>0</v>
      </c>
      <c r="F5387">
        <v>0.56756756756756799</v>
      </c>
      <c r="G5387">
        <v>0</v>
      </c>
      <c r="H5387">
        <v>0.341772151898734</v>
      </c>
      <c r="I5387">
        <v>0.2</v>
      </c>
      <c r="J5387" s="1">
        <v>0</v>
      </c>
      <c r="K5387" t="s">
        <v>23240</v>
      </c>
      <c r="L5387" t="s">
        <v>34018</v>
      </c>
      <c r="M5387" t="s">
        <v>34019</v>
      </c>
    </row>
    <row r="5388" spans="1:13">
      <c r="A5388" s="1" t="s">
        <v>7405</v>
      </c>
      <c r="B5388">
        <v>3.7249561185177901E-8</v>
      </c>
      <c r="C5388" s="1">
        <v>3.3153609449970802E-7</v>
      </c>
      <c r="D5388">
        <v>0.98076923076923095</v>
      </c>
      <c r="E5388">
        <v>0.98888888888888904</v>
      </c>
      <c r="F5388">
        <v>1</v>
      </c>
      <c r="G5388">
        <v>0.97142857142857097</v>
      </c>
      <c r="H5388">
        <v>1</v>
      </c>
      <c r="I5388">
        <v>1</v>
      </c>
      <c r="J5388" s="1">
        <v>1</v>
      </c>
      <c r="K5388" t="s">
        <v>23239</v>
      </c>
      <c r="L5388" t="s">
        <v>34020</v>
      </c>
      <c r="M5388" t="s">
        <v>34021</v>
      </c>
    </row>
    <row r="5389" spans="1:13">
      <c r="A5389" s="1" t="s">
        <v>7406</v>
      </c>
      <c r="B5389">
        <v>2.9308087918127901E-6</v>
      </c>
      <c r="C5389" s="1">
        <v>1.92339771379185E-7</v>
      </c>
      <c r="D5389">
        <v>0.98148148148148195</v>
      </c>
      <c r="E5389">
        <v>0.99404761904761896</v>
      </c>
      <c r="F5389">
        <v>0.97297297297297303</v>
      </c>
      <c r="G5389">
        <v>0.96875</v>
      </c>
      <c r="H5389">
        <v>0.99324324324324298</v>
      </c>
      <c r="I5389">
        <v>0.97826086956521696</v>
      </c>
      <c r="J5389" s="1">
        <v>1</v>
      </c>
      <c r="K5389" t="s">
        <v>23241</v>
      </c>
      <c r="L5389" t="s">
        <v>34022</v>
      </c>
      <c r="M5389" t="s">
        <v>34023</v>
      </c>
    </row>
    <row r="5390" spans="1:13">
      <c r="A5390" s="1" t="s">
        <v>7407</v>
      </c>
      <c r="B5390">
        <v>2.9532652969325101E-6</v>
      </c>
      <c r="C5390" s="1">
        <v>5.6251808412853305E-4</v>
      </c>
      <c r="D5390">
        <v>0.9375</v>
      </c>
      <c r="E5390">
        <v>0.99462365591397806</v>
      </c>
      <c r="F5390">
        <v>0.96666666666666701</v>
      </c>
      <c r="G5390">
        <v>0.85344827586206895</v>
      </c>
      <c r="H5390">
        <v>0.80263157894736803</v>
      </c>
      <c r="I5390">
        <v>0.79032258064516103</v>
      </c>
      <c r="J5390" s="1">
        <v>0.90909090909090895</v>
      </c>
      <c r="K5390" t="s">
        <v>23238</v>
      </c>
      <c r="L5390" t="s">
        <v>34024</v>
      </c>
      <c r="M5390" t="s">
        <v>34025</v>
      </c>
    </row>
    <row r="5391" spans="1:13">
      <c r="A5391" s="1" t="s">
        <v>7408</v>
      </c>
      <c r="B5391">
        <v>1.9013031242639199E-5</v>
      </c>
      <c r="C5391" s="1">
        <v>1.9386456812626299E-4</v>
      </c>
      <c r="D5391">
        <v>0.83333333333333304</v>
      </c>
      <c r="E5391">
        <v>1</v>
      </c>
      <c r="F5391">
        <v>0.85405405405405399</v>
      </c>
      <c r="G5391">
        <v>1</v>
      </c>
      <c r="H5391">
        <v>0.99468085106382997</v>
      </c>
      <c r="I5391">
        <v>1</v>
      </c>
      <c r="J5391" s="1" t="s">
        <v>23229</v>
      </c>
      <c r="K5391" t="s">
        <v>23240</v>
      </c>
      <c r="L5391" t="s">
        <v>34026</v>
      </c>
      <c r="M5391" t="s">
        <v>34027</v>
      </c>
    </row>
    <row r="5392" spans="1:13">
      <c r="A5392" s="1" t="s">
        <v>7409</v>
      </c>
      <c r="B5392">
        <v>2.5723207532724002E-5</v>
      </c>
      <c r="C5392" s="1">
        <v>1.17166921892637E-5</v>
      </c>
      <c r="D5392">
        <v>0</v>
      </c>
      <c r="E5392">
        <v>0</v>
      </c>
      <c r="F5392">
        <v>0.248484848484848</v>
      </c>
      <c r="G5392">
        <v>0</v>
      </c>
      <c r="H5392">
        <v>2.0547945205479499E-2</v>
      </c>
      <c r="I5392">
        <v>0</v>
      </c>
      <c r="J5392" s="1">
        <v>0</v>
      </c>
      <c r="K5392" t="s">
        <v>23237</v>
      </c>
      <c r="L5392" t="s">
        <v>34028</v>
      </c>
      <c r="M5392" t="s">
        <v>34029</v>
      </c>
    </row>
    <row r="5393" spans="1:13">
      <c r="A5393" s="1" t="s">
        <v>7410</v>
      </c>
      <c r="B5393">
        <v>2.52709445419209E-6</v>
      </c>
      <c r="C5393" s="1">
        <v>3.7644010329418697E-5</v>
      </c>
      <c r="D5393">
        <v>0</v>
      </c>
      <c r="E5393">
        <v>0</v>
      </c>
      <c r="F5393">
        <v>0.11025641025641</v>
      </c>
      <c r="G5393">
        <v>0</v>
      </c>
      <c r="H5393">
        <v>0</v>
      </c>
      <c r="I5393">
        <v>0</v>
      </c>
      <c r="J5393" s="1">
        <v>0</v>
      </c>
      <c r="K5393" t="s">
        <v>23241</v>
      </c>
      <c r="L5393" t="s">
        <v>34030</v>
      </c>
      <c r="M5393" t="s">
        <v>34031</v>
      </c>
    </row>
    <row r="5394" spans="1:13">
      <c r="A5394" s="1" t="s">
        <v>7411</v>
      </c>
      <c r="B5394">
        <v>3.9591631202323701E-6</v>
      </c>
      <c r="C5394" s="1">
        <v>3.8201677097534998E-7</v>
      </c>
      <c r="D5394">
        <v>1</v>
      </c>
      <c r="E5394">
        <v>0.98351648351648302</v>
      </c>
      <c r="F5394">
        <v>0.99484536082474195</v>
      </c>
      <c r="G5394">
        <v>0.84375</v>
      </c>
      <c r="H5394">
        <v>1</v>
      </c>
      <c r="I5394">
        <v>0.99450549450549497</v>
      </c>
      <c r="J5394" s="1">
        <v>1</v>
      </c>
      <c r="K5394" t="s">
        <v>23238</v>
      </c>
      <c r="L5394" t="s">
        <v>34032</v>
      </c>
      <c r="M5394" t="s">
        <v>34033</v>
      </c>
    </row>
    <row r="5395" spans="1:13">
      <c r="A5395" s="1" t="s">
        <v>7412</v>
      </c>
      <c r="B5395">
        <v>1.0136979976689E-6</v>
      </c>
      <c r="C5395" s="1">
        <v>3.8027667202559301E-7</v>
      </c>
      <c r="D5395">
        <v>0</v>
      </c>
      <c r="E5395">
        <v>0.129411764705882</v>
      </c>
      <c r="F5395">
        <v>0</v>
      </c>
      <c r="G5395">
        <v>0</v>
      </c>
      <c r="H5395">
        <v>0</v>
      </c>
      <c r="I5395">
        <v>0</v>
      </c>
      <c r="J5395" s="1" t="s">
        <v>23229</v>
      </c>
      <c r="K5395" t="s">
        <v>23237</v>
      </c>
      <c r="L5395" t="s">
        <v>34034</v>
      </c>
      <c r="M5395" t="s">
        <v>34035</v>
      </c>
    </row>
    <row r="5396" spans="1:13">
      <c r="A5396" s="1" t="s">
        <v>7413</v>
      </c>
      <c r="B5396">
        <v>3.4079012557204901E-6</v>
      </c>
      <c r="C5396" s="1">
        <v>4.9464209291436401E-5</v>
      </c>
      <c r="D5396">
        <v>1</v>
      </c>
      <c r="E5396">
        <v>1</v>
      </c>
      <c r="F5396">
        <v>0.994871794871795</v>
      </c>
      <c r="G5396">
        <v>0.95454545454545503</v>
      </c>
      <c r="H5396">
        <v>0.97368421052631604</v>
      </c>
      <c r="I5396">
        <v>0.89430894308943099</v>
      </c>
      <c r="J5396" s="1">
        <v>0.95454545454545503</v>
      </c>
      <c r="K5396" t="s">
        <v>23240</v>
      </c>
      <c r="L5396" t="s">
        <v>34036</v>
      </c>
      <c r="M5396" t="s">
        <v>34037</v>
      </c>
    </row>
    <row r="5397" spans="1:13">
      <c r="A5397" s="1" t="s">
        <v>7414</v>
      </c>
      <c r="B5397">
        <v>2.7986348059978402E-7</v>
      </c>
      <c r="C5397" s="1">
        <v>2.5084367755648399E-5</v>
      </c>
      <c r="D5397">
        <v>0</v>
      </c>
      <c r="E5397">
        <v>0</v>
      </c>
      <c r="F5397">
        <v>2.5906735751295299E-3</v>
      </c>
      <c r="G5397">
        <v>0</v>
      </c>
      <c r="H5397">
        <v>6.9444444444444406E-2</v>
      </c>
      <c r="I5397">
        <v>8.4745762711864406E-3</v>
      </c>
      <c r="J5397" s="1">
        <v>0</v>
      </c>
      <c r="K5397" t="s">
        <v>23239</v>
      </c>
      <c r="L5397" t="s">
        <v>34038</v>
      </c>
      <c r="M5397" t="s">
        <v>34039</v>
      </c>
    </row>
    <row r="5398" spans="1:13">
      <c r="A5398" s="1" t="s">
        <v>7415</v>
      </c>
      <c r="B5398">
        <v>2.35473226729321E-7</v>
      </c>
      <c r="C5398" s="1">
        <v>6.0405344137034802E-5</v>
      </c>
      <c r="D5398">
        <v>0.125</v>
      </c>
      <c r="E5398">
        <v>5.31914893617021E-2</v>
      </c>
      <c r="F5398">
        <v>0.11340206185567001</v>
      </c>
      <c r="G5398">
        <v>0</v>
      </c>
      <c r="H5398">
        <v>9.0909090909090905E-3</v>
      </c>
      <c r="I5398">
        <v>0</v>
      </c>
      <c r="J5398" s="1">
        <v>0</v>
      </c>
      <c r="K5398" t="s">
        <v>23241</v>
      </c>
      <c r="L5398" t="s">
        <v>34040</v>
      </c>
      <c r="M5398" t="s">
        <v>34041</v>
      </c>
    </row>
    <row r="5399" spans="1:13">
      <c r="A5399" s="1" t="s">
        <v>7416</v>
      </c>
      <c r="B5399">
        <v>5.6502200189174799E-6</v>
      </c>
      <c r="C5399" s="1">
        <v>4.0200767996702399E-7</v>
      </c>
      <c r="D5399">
        <v>0.14705882352941199</v>
      </c>
      <c r="E5399">
        <v>0</v>
      </c>
      <c r="F5399">
        <v>0</v>
      </c>
      <c r="G5399">
        <v>0</v>
      </c>
      <c r="H5399">
        <v>0</v>
      </c>
      <c r="I5399">
        <v>0</v>
      </c>
      <c r="J5399" s="1">
        <v>0</v>
      </c>
      <c r="K5399" t="s">
        <v>23241</v>
      </c>
      <c r="L5399" t="s">
        <v>34042</v>
      </c>
      <c r="M5399" t="s">
        <v>34043</v>
      </c>
    </row>
    <row r="5400" spans="1:13">
      <c r="A5400" s="1" t="s">
        <v>7417</v>
      </c>
      <c r="B5400">
        <v>2.1412967886433901E-4</v>
      </c>
      <c r="C5400" s="1">
        <v>3.6690924467949298E-4</v>
      </c>
      <c r="D5400">
        <v>1.6129032258064498E-2</v>
      </c>
      <c r="E5400">
        <v>5.2083333333333296E-3</v>
      </c>
      <c r="F5400">
        <v>0.2</v>
      </c>
      <c r="G5400">
        <v>0</v>
      </c>
      <c r="H5400">
        <v>0</v>
      </c>
      <c r="I5400">
        <v>0</v>
      </c>
      <c r="J5400" s="1">
        <v>0</v>
      </c>
      <c r="K5400" t="s">
        <v>23238</v>
      </c>
      <c r="L5400" t="s">
        <v>34044</v>
      </c>
      <c r="M5400" t="s">
        <v>34045</v>
      </c>
    </row>
    <row r="5401" spans="1:13">
      <c r="A5401" s="1" t="s">
        <v>7418</v>
      </c>
      <c r="B5401">
        <v>0</v>
      </c>
      <c r="C5401" s="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s="1">
        <v>0.25</v>
      </c>
      <c r="K5401" t="s">
        <v>23238</v>
      </c>
      <c r="L5401" t="s">
        <v>34046</v>
      </c>
      <c r="M5401" t="s">
        <v>34047</v>
      </c>
    </row>
    <row r="5402" spans="1:13">
      <c r="A5402" s="1" t="s">
        <v>7419</v>
      </c>
      <c r="B5402">
        <v>9.1324234864721792E-6</v>
      </c>
      <c r="C5402" s="1">
        <v>4.0710187360695302E-6</v>
      </c>
      <c r="D5402">
        <v>5.3571428571428603E-2</v>
      </c>
      <c r="E5402">
        <v>0</v>
      </c>
      <c r="F5402">
        <v>3.1250000000000002E-3</v>
      </c>
      <c r="G5402">
        <v>0</v>
      </c>
      <c r="H5402">
        <v>1.2987012987013E-2</v>
      </c>
      <c r="I5402">
        <v>0</v>
      </c>
      <c r="J5402" s="1">
        <v>0</v>
      </c>
      <c r="K5402" t="s">
        <v>23240</v>
      </c>
      <c r="L5402" t="s">
        <v>34048</v>
      </c>
      <c r="M5402" t="s">
        <v>34049</v>
      </c>
    </row>
    <row r="5403" spans="1:13">
      <c r="A5403" s="1" t="s">
        <v>7420</v>
      </c>
      <c r="B5403">
        <v>1.73409384641471E-7</v>
      </c>
      <c r="C5403" s="1">
        <v>1.58171785276243E-6</v>
      </c>
      <c r="D5403">
        <v>1</v>
      </c>
      <c r="E5403">
        <v>1</v>
      </c>
      <c r="F5403">
        <v>0.99729729729729699</v>
      </c>
      <c r="G5403">
        <v>0.60344827586206895</v>
      </c>
      <c r="H5403">
        <v>0.98584905660377398</v>
      </c>
      <c r="I5403">
        <v>0.92083333333333295</v>
      </c>
      <c r="J5403" s="1">
        <v>1</v>
      </c>
      <c r="K5403" t="s">
        <v>23239</v>
      </c>
      <c r="L5403" t="s">
        <v>34050</v>
      </c>
      <c r="M5403" t="s">
        <v>34051</v>
      </c>
    </row>
    <row r="5404" spans="1:13">
      <c r="A5404" s="1" t="s">
        <v>7421</v>
      </c>
      <c r="B5404">
        <v>2.4529372642612101E-6</v>
      </c>
      <c r="C5404" s="1">
        <v>2.3240730024963499E-5</v>
      </c>
      <c r="D5404">
        <v>0.67241379310344795</v>
      </c>
      <c r="E5404">
        <v>0.93333333333333302</v>
      </c>
      <c r="F5404">
        <v>0.92763157894736803</v>
      </c>
      <c r="G5404">
        <v>1</v>
      </c>
      <c r="H5404">
        <v>0.80882352941176505</v>
      </c>
      <c r="I5404">
        <v>0.96428571428571397</v>
      </c>
      <c r="J5404" s="1" t="s">
        <v>23229</v>
      </c>
      <c r="K5404" t="s">
        <v>23240</v>
      </c>
      <c r="L5404" t="s">
        <v>34052</v>
      </c>
      <c r="M5404" t="s">
        <v>34053</v>
      </c>
    </row>
    <row r="5405" spans="1:13">
      <c r="A5405" s="1" t="s">
        <v>7422</v>
      </c>
      <c r="B5405">
        <v>2.7650050067858398E-6</v>
      </c>
      <c r="C5405" s="1">
        <v>3.0155784875914999E-5</v>
      </c>
      <c r="D5405">
        <v>0</v>
      </c>
      <c r="E5405">
        <v>0</v>
      </c>
      <c r="F5405">
        <v>2.6315789473684201E-3</v>
      </c>
      <c r="G5405">
        <v>0</v>
      </c>
      <c r="H5405">
        <v>4.95049504950495E-2</v>
      </c>
      <c r="I5405">
        <v>0.22826086956521699</v>
      </c>
      <c r="J5405" s="1" t="s">
        <v>23229</v>
      </c>
      <c r="K5405" t="s">
        <v>23240</v>
      </c>
      <c r="L5405" t="s">
        <v>34054</v>
      </c>
      <c r="M5405" t="s">
        <v>34055</v>
      </c>
    </row>
    <row r="5406" spans="1:13">
      <c r="A5406" s="1" t="s">
        <v>7423</v>
      </c>
      <c r="B5406">
        <v>6.1568877279231401E-5</v>
      </c>
      <c r="C5406" s="1">
        <v>1.1045712530474101E-4</v>
      </c>
      <c r="D5406">
        <v>1</v>
      </c>
      <c r="E5406">
        <v>1</v>
      </c>
      <c r="F5406">
        <v>0.83947368421052604</v>
      </c>
      <c r="G5406">
        <v>1</v>
      </c>
      <c r="H5406">
        <v>0.9</v>
      </c>
      <c r="I5406">
        <v>0.97641509433962304</v>
      </c>
      <c r="J5406" s="1" t="s">
        <v>23229</v>
      </c>
      <c r="K5406" t="s">
        <v>23240</v>
      </c>
      <c r="L5406" t="s">
        <v>34056</v>
      </c>
      <c r="M5406" t="s">
        <v>34057</v>
      </c>
    </row>
    <row r="5407" spans="1:13">
      <c r="A5407" s="1" t="s">
        <v>7424</v>
      </c>
      <c r="B5407">
        <v>6.1403742028287996E-6</v>
      </c>
      <c r="C5407" s="1">
        <v>2.6934132476027601E-5</v>
      </c>
      <c r="D5407">
        <v>0.1</v>
      </c>
      <c r="E5407">
        <v>0.122222222222222</v>
      </c>
      <c r="F5407">
        <v>8.1168831168831196E-2</v>
      </c>
      <c r="G5407">
        <v>0</v>
      </c>
      <c r="H5407">
        <v>0</v>
      </c>
      <c r="I5407">
        <v>5.5555555555555601E-2</v>
      </c>
      <c r="J5407" s="1" t="s">
        <v>23229</v>
      </c>
      <c r="K5407" t="s">
        <v>23241</v>
      </c>
      <c r="L5407" t="s">
        <v>34058</v>
      </c>
      <c r="M5407" t="s">
        <v>34059</v>
      </c>
    </row>
    <row r="5408" spans="1:13">
      <c r="A5408" s="1" t="s">
        <v>7425</v>
      </c>
      <c r="B5408">
        <v>3.0406728671523701E-6</v>
      </c>
      <c r="C5408" s="1">
        <v>1.1626487038852901E-6</v>
      </c>
      <c r="D5408">
        <v>0</v>
      </c>
      <c r="E5408">
        <v>0</v>
      </c>
      <c r="F5408">
        <v>3.6363636363636397E-2</v>
      </c>
      <c r="G5408">
        <v>0</v>
      </c>
      <c r="H5408">
        <v>9.6774193548387094E-2</v>
      </c>
      <c r="I5408">
        <v>0.108433734939759</v>
      </c>
      <c r="J5408" s="1">
        <v>0</v>
      </c>
      <c r="K5408" t="s">
        <v>23242</v>
      </c>
      <c r="L5408" t="s">
        <v>34060</v>
      </c>
      <c r="M5408" t="s">
        <v>34061</v>
      </c>
    </row>
    <row r="5409" spans="1:13">
      <c r="A5409" s="1" t="s">
        <v>7426</v>
      </c>
      <c r="B5409">
        <v>5.5907427451630997E-4</v>
      </c>
      <c r="C5409" s="1">
        <v>1.73686210368554E-4</v>
      </c>
      <c r="D5409">
        <v>0.38333333333333303</v>
      </c>
      <c r="E5409">
        <v>2.6041666666666699E-2</v>
      </c>
      <c r="F5409">
        <v>0.62903225806451601</v>
      </c>
      <c r="G5409">
        <v>0.78571428571428603</v>
      </c>
      <c r="H5409">
        <v>0.61363636363636398</v>
      </c>
      <c r="I5409">
        <v>0.44059405940594099</v>
      </c>
      <c r="J5409" s="1">
        <v>0</v>
      </c>
      <c r="K5409" t="s">
        <v>23239</v>
      </c>
      <c r="L5409" t="s">
        <v>34062</v>
      </c>
      <c r="M5409" t="s">
        <v>34063</v>
      </c>
    </row>
    <row r="5410" spans="1:13">
      <c r="A5410" s="1" t="s">
        <v>7427</v>
      </c>
      <c r="B5410">
        <v>1.38865800380651E-6</v>
      </c>
      <c r="C5410" s="1">
        <v>2.1349979360002601E-7</v>
      </c>
      <c r="D5410">
        <v>6.8965517241379296E-2</v>
      </c>
      <c r="E5410">
        <v>0</v>
      </c>
      <c r="F5410">
        <v>0</v>
      </c>
      <c r="G5410">
        <v>1.0869565217391301E-2</v>
      </c>
      <c r="H5410">
        <v>0</v>
      </c>
      <c r="I5410">
        <v>0</v>
      </c>
      <c r="J5410" s="1">
        <v>0</v>
      </c>
      <c r="K5410" t="s">
        <v>23241</v>
      </c>
      <c r="L5410" t="s">
        <v>34064</v>
      </c>
      <c r="M5410" t="s">
        <v>34065</v>
      </c>
    </row>
    <row r="5411" spans="1:13">
      <c r="A5411" s="1" t="s">
        <v>7428</v>
      </c>
      <c r="B5411">
        <v>3.2539175549377303E-5</v>
      </c>
      <c r="C5411" s="1">
        <v>1.65679903159262E-5</v>
      </c>
      <c r="D5411">
        <v>0.6</v>
      </c>
      <c r="E5411">
        <v>0.58333333333333304</v>
      </c>
      <c r="F5411">
        <v>7.0833333333332971E-2</v>
      </c>
      <c r="G5411">
        <v>0.91304347826086962</v>
      </c>
      <c r="H5411">
        <v>0.16363636363636402</v>
      </c>
      <c r="I5411">
        <v>0.85714285714285698</v>
      </c>
      <c r="J5411" s="1" t="s">
        <v>23229</v>
      </c>
      <c r="K5411" t="s">
        <v>23243</v>
      </c>
      <c r="L5411" t="s">
        <v>34066</v>
      </c>
      <c r="M5411" t="s">
        <v>34067</v>
      </c>
    </row>
    <row r="5412" spans="1:13">
      <c r="A5412" s="1" t="s">
        <v>7429</v>
      </c>
      <c r="B5412">
        <v>1.7033491147864701E-7</v>
      </c>
      <c r="C5412" s="1">
        <v>8.6165187513544702E-9</v>
      </c>
      <c r="D5412">
        <v>0</v>
      </c>
      <c r="E5412">
        <v>5.4945054945054897E-3</v>
      </c>
      <c r="F5412">
        <v>0</v>
      </c>
      <c r="G5412">
        <v>0</v>
      </c>
      <c r="H5412">
        <v>0</v>
      </c>
      <c r="I5412">
        <v>0</v>
      </c>
      <c r="J5412" s="1" t="s">
        <v>23229</v>
      </c>
      <c r="K5412" t="s">
        <v>23238</v>
      </c>
      <c r="L5412" t="s">
        <v>34068</v>
      </c>
      <c r="M5412" t="s">
        <v>34069</v>
      </c>
    </row>
    <row r="5413" spans="1:13">
      <c r="A5413" s="1" t="s">
        <v>7430</v>
      </c>
      <c r="B5413">
        <v>3.9394215627610002E-5</v>
      </c>
      <c r="C5413" s="1">
        <v>9.4445472279506702E-5</v>
      </c>
      <c r="D5413">
        <v>0.33333333333333298</v>
      </c>
      <c r="E5413">
        <v>0.189873417721519</v>
      </c>
      <c r="F5413">
        <v>0.41525423728813599</v>
      </c>
      <c r="G5413">
        <v>6.25E-2</v>
      </c>
      <c r="H5413">
        <v>0.23684210526315799</v>
      </c>
      <c r="I5413">
        <v>0.11038961038961</v>
      </c>
      <c r="J5413" s="1">
        <v>0</v>
      </c>
      <c r="K5413" t="s">
        <v>23241</v>
      </c>
      <c r="L5413" t="s">
        <v>34070</v>
      </c>
      <c r="M5413" t="s">
        <v>34071</v>
      </c>
    </row>
    <row r="5414" spans="1:13">
      <c r="A5414" s="1" t="s">
        <v>7431</v>
      </c>
      <c r="B5414">
        <v>8.6808522731272804E-5</v>
      </c>
      <c r="C5414" s="1">
        <v>8.7620615690383501E-4</v>
      </c>
      <c r="D5414">
        <v>0.55263157894736803</v>
      </c>
      <c r="E5414">
        <v>0.70754716981132104</v>
      </c>
      <c r="F5414">
        <v>3.1976744186046499E-2</v>
      </c>
      <c r="G5414">
        <v>0.69827586206896597</v>
      </c>
      <c r="H5414">
        <v>0.104545454545455</v>
      </c>
      <c r="I5414">
        <v>0.63414634146341498</v>
      </c>
      <c r="J5414" s="1">
        <v>0</v>
      </c>
      <c r="K5414" t="s">
        <v>23241</v>
      </c>
      <c r="L5414" t="s">
        <v>34072</v>
      </c>
      <c r="M5414" t="s">
        <v>34073</v>
      </c>
    </row>
    <row r="5415" spans="1:13">
      <c r="A5415" s="1" t="s">
        <v>7432</v>
      </c>
      <c r="B5415">
        <v>1.8559990820358901E-7</v>
      </c>
      <c r="C5415" s="1">
        <v>3.3036115045726999E-7</v>
      </c>
      <c r="D5415">
        <v>0</v>
      </c>
      <c r="E5415">
        <v>5.2083333333333296E-3</v>
      </c>
      <c r="F5415">
        <v>2.5641025641025602E-3</v>
      </c>
      <c r="G5415">
        <v>0</v>
      </c>
      <c r="H5415">
        <v>0</v>
      </c>
      <c r="I5415">
        <v>2.0491803278688499E-2</v>
      </c>
      <c r="J5415" s="1">
        <v>0</v>
      </c>
      <c r="K5415" t="s">
        <v>23241</v>
      </c>
      <c r="L5415" t="s">
        <v>34074</v>
      </c>
      <c r="M5415" t="s">
        <v>34075</v>
      </c>
    </row>
    <row r="5416" spans="1:13">
      <c r="A5416" s="1" t="s">
        <v>7433</v>
      </c>
      <c r="B5416">
        <v>4.9640505842945502E-8</v>
      </c>
      <c r="C5416" s="1">
        <v>2.6389988584451899E-6</v>
      </c>
      <c r="D5416">
        <v>1</v>
      </c>
      <c r="E5416">
        <v>1</v>
      </c>
      <c r="F5416">
        <v>0.98936170212765995</v>
      </c>
      <c r="G5416">
        <v>0.91071428571428603</v>
      </c>
      <c r="H5416">
        <v>0.98947368421052595</v>
      </c>
      <c r="I5416">
        <v>0.92500000000000004</v>
      </c>
      <c r="J5416" s="1">
        <v>0.95454545454545503</v>
      </c>
      <c r="K5416" t="s">
        <v>23237</v>
      </c>
      <c r="L5416" t="s">
        <v>34076</v>
      </c>
      <c r="M5416" t="s">
        <v>34077</v>
      </c>
    </row>
    <row r="5417" spans="1:13">
      <c r="A5417" s="1" t="s">
        <v>7434</v>
      </c>
      <c r="B5417">
        <v>4.5261405680824097E-5</v>
      </c>
      <c r="C5417" s="1">
        <v>6.9703055016101699E-6</v>
      </c>
      <c r="D5417">
        <v>1</v>
      </c>
      <c r="E5417">
        <v>0.83854166666666696</v>
      </c>
      <c r="F5417">
        <v>0.994871794871795</v>
      </c>
      <c r="G5417">
        <v>1</v>
      </c>
      <c r="H5417">
        <v>0.99561403508771895</v>
      </c>
      <c r="I5417">
        <v>0.99596774193548399</v>
      </c>
      <c r="J5417" s="1">
        <v>1</v>
      </c>
      <c r="K5417" t="s">
        <v>23241</v>
      </c>
      <c r="L5417" t="s">
        <v>34078</v>
      </c>
      <c r="M5417" t="s">
        <v>34079</v>
      </c>
    </row>
    <row r="5418" spans="1:13">
      <c r="A5418" s="1" t="s">
        <v>7435</v>
      </c>
      <c r="B5418">
        <v>4.78027700962171E-8</v>
      </c>
      <c r="C5418" s="1">
        <v>1.3369274723506201E-7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4.2735042735042696E-3</v>
      </c>
      <c r="J5418" s="1">
        <v>0</v>
      </c>
      <c r="K5418" t="s">
        <v>23239</v>
      </c>
      <c r="L5418" t="s">
        <v>34080</v>
      </c>
      <c r="M5418" t="s">
        <v>34081</v>
      </c>
    </row>
    <row r="5419" spans="1:13">
      <c r="A5419" s="1" t="s">
        <v>7436</v>
      </c>
      <c r="B5419">
        <v>5.9089992408466303E-7</v>
      </c>
      <c r="C5419" s="1">
        <v>1.6238848733573601E-5</v>
      </c>
      <c r="D5419">
        <v>0</v>
      </c>
      <c r="E5419">
        <v>5.8139534883720903E-3</v>
      </c>
      <c r="F5419">
        <v>0</v>
      </c>
      <c r="G5419">
        <v>0.4</v>
      </c>
      <c r="H5419">
        <v>4.49438202247191E-2</v>
      </c>
      <c r="I5419">
        <v>0.12886597938144301</v>
      </c>
      <c r="J5419" s="1">
        <v>0</v>
      </c>
      <c r="K5419" t="s">
        <v>23238</v>
      </c>
      <c r="L5419" t="s">
        <v>34082</v>
      </c>
      <c r="M5419" t="s">
        <v>34083</v>
      </c>
    </row>
    <row r="5420" spans="1:13">
      <c r="A5420" s="1" t="s">
        <v>7437</v>
      </c>
      <c r="B5420">
        <v>1.7666271258583499E-6</v>
      </c>
      <c r="C5420" s="1">
        <v>4.56594098289282E-7</v>
      </c>
      <c r="D5420">
        <v>0</v>
      </c>
      <c r="E5420">
        <v>0</v>
      </c>
      <c r="F5420">
        <v>4.2857142857142899E-2</v>
      </c>
      <c r="G5420">
        <v>0</v>
      </c>
      <c r="H5420">
        <v>7.8125E-3</v>
      </c>
      <c r="I5420">
        <v>0</v>
      </c>
      <c r="J5420" s="1" t="s">
        <v>23229</v>
      </c>
      <c r="K5420" t="s">
        <v>23242</v>
      </c>
      <c r="L5420" t="s">
        <v>34084</v>
      </c>
      <c r="M5420" t="s">
        <v>34085</v>
      </c>
    </row>
    <row r="5421" spans="1:13">
      <c r="A5421" s="1" t="s">
        <v>7438</v>
      </c>
      <c r="B5421">
        <v>2.25359590926472E-5</v>
      </c>
      <c r="C5421" s="1">
        <v>1.0594247406304E-5</v>
      </c>
      <c r="D5421">
        <v>0</v>
      </c>
      <c r="E5421">
        <v>0</v>
      </c>
      <c r="F5421">
        <v>8.4615384615384606E-2</v>
      </c>
      <c r="G5421">
        <v>0</v>
      </c>
      <c r="H5421">
        <v>2.3584905660377398E-2</v>
      </c>
      <c r="I5421">
        <v>5.2083333333333301E-2</v>
      </c>
      <c r="J5421" s="1">
        <v>0</v>
      </c>
      <c r="K5421" t="s">
        <v>23239</v>
      </c>
      <c r="L5421" t="s">
        <v>34086</v>
      </c>
      <c r="M5421" t="s">
        <v>34087</v>
      </c>
    </row>
    <row r="5422" spans="1:13">
      <c r="A5422" s="1" t="s">
        <v>7439</v>
      </c>
      <c r="B5422">
        <v>1.72311805077231E-7</v>
      </c>
      <c r="C5422" s="1">
        <v>8.27569058390181E-8</v>
      </c>
      <c r="D5422">
        <v>0</v>
      </c>
      <c r="E5422">
        <v>5.31914893617021E-3</v>
      </c>
      <c r="F5422">
        <v>3.57142857142857E-3</v>
      </c>
      <c r="G5422">
        <v>3.4482758620689703E-2</v>
      </c>
      <c r="H5422">
        <v>0</v>
      </c>
      <c r="I5422">
        <v>4.3859649122807001E-2</v>
      </c>
      <c r="J5422" s="1">
        <v>0</v>
      </c>
      <c r="K5422" t="s">
        <v>23238</v>
      </c>
      <c r="L5422" t="s">
        <v>34088</v>
      </c>
      <c r="M5422" t="s">
        <v>34089</v>
      </c>
    </row>
    <row r="5423" spans="1:13">
      <c r="A5423" s="1" t="s">
        <v>7440</v>
      </c>
      <c r="B5423">
        <v>2.6918886790644299E-5</v>
      </c>
      <c r="C5423" s="1">
        <v>1.0719116668260799E-4</v>
      </c>
      <c r="D5423">
        <v>0.98387096774193505</v>
      </c>
      <c r="E5423">
        <v>0.99375000000000002</v>
      </c>
      <c r="F5423">
        <v>1</v>
      </c>
      <c r="G5423">
        <v>0.75862068965517204</v>
      </c>
      <c r="H5423">
        <v>0.97029702970297005</v>
      </c>
      <c r="I5423">
        <v>0.76422764227642304</v>
      </c>
      <c r="J5423" s="1" t="s">
        <v>23229</v>
      </c>
      <c r="K5423" t="s">
        <v>23241</v>
      </c>
      <c r="L5423" t="s">
        <v>34090</v>
      </c>
      <c r="M5423" t="s">
        <v>34091</v>
      </c>
    </row>
    <row r="5424" spans="1:13">
      <c r="A5424" s="1" t="s">
        <v>7441</v>
      </c>
      <c r="B5424">
        <v>4.97739406109746E-6</v>
      </c>
      <c r="C5424" s="1">
        <v>5.5818079610843899E-6</v>
      </c>
      <c r="D5424">
        <v>1.5625E-2</v>
      </c>
      <c r="E5424">
        <v>5.4945054945054897E-3</v>
      </c>
      <c r="F5424">
        <v>0</v>
      </c>
      <c r="G5424">
        <v>0.15517241379310301</v>
      </c>
      <c r="H5424">
        <v>8.7628865979381396E-2</v>
      </c>
      <c r="I5424">
        <v>8.4337349397590397E-2</v>
      </c>
      <c r="J5424" s="1">
        <v>0</v>
      </c>
      <c r="K5424" t="s">
        <v>23238</v>
      </c>
      <c r="L5424" t="s">
        <v>34092</v>
      </c>
      <c r="M5424" t="s">
        <v>34093</v>
      </c>
    </row>
    <row r="5425" spans="1:13">
      <c r="A5425" s="1" t="s">
        <v>7442</v>
      </c>
      <c r="B5425">
        <v>8.4926598760625004E-5</v>
      </c>
      <c r="C5425" s="1">
        <v>2.9939520998184901E-5</v>
      </c>
      <c r="D5425">
        <v>0.46666666666666701</v>
      </c>
      <c r="E5425">
        <v>0.78448275862068995</v>
      </c>
      <c r="F5425">
        <v>0.60714285714285698</v>
      </c>
      <c r="G5425">
        <v>0.9</v>
      </c>
      <c r="H5425">
        <v>0.85975609756097604</v>
      </c>
      <c r="I5425">
        <v>0.34615384615384598</v>
      </c>
      <c r="J5425" s="1" t="s">
        <v>23229</v>
      </c>
      <c r="K5425" t="s">
        <v>23241</v>
      </c>
      <c r="L5425" t="s">
        <v>34094</v>
      </c>
      <c r="M5425" t="s">
        <v>34095</v>
      </c>
    </row>
    <row r="5426" spans="1:13">
      <c r="A5426" s="1" t="s">
        <v>7443</v>
      </c>
      <c r="B5426">
        <v>8.3331489086792407E-5</v>
      </c>
      <c r="C5426" s="1">
        <v>2.6409789337943601E-6</v>
      </c>
      <c r="D5426">
        <v>0.2</v>
      </c>
      <c r="E5426">
        <v>0.25</v>
      </c>
      <c r="F5426">
        <v>0.11949685534591201</v>
      </c>
      <c r="G5426">
        <v>0.70833333333333304</v>
      </c>
      <c r="H5426">
        <v>0.21232876712328799</v>
      </c>
      <c r="I5426">
        <v>0.170454545454545</v>
      </c>
      <c r="J5426" s="1">
        <v>0</v>
      </c>
      <c r="K5426" t="s">
        <v>23239</v>
      </c>
      <c r="L5426" t="s">
        <v>34096</v>
      </c>
      <c r="M5426" t="s">
        <v>34097</v>
      </c>
    </row>
    <row r="5427" spans="1:13">
      <c r="A5427" s="1" t="s">
        <v>7444</v>
      </c>
      <c r="B5427">
        <v>6.7309180431291004E-5</v>
      </c>
      <c r="C5427" s="1">
        <v>7.0213689684718197E-6</v>
      </c>
      <c r="D5427">
        <v>0.73529411764705899</v>
      </c>
      <c r="E5427">
        <v>0.82727272727272705</v>
      </c>
      <c r="F5427">
        <v>0.99731182795698903</v>
      </c>
      <c r="G5427">
        <v>1</v>
      </c>
      <c r="H5427">
        <v>1</v>
      </c>
      <c r="I5427">
        <v>0.84375</v>
      </c>
      <c r="J5427" s="1" t="s">
        <v>23229</v>
      </c>
      <c r="K5427" t="s">
        <v>23238</v>
      </c>
      <c r="L5427" t="s">
        <v>34098</v>
      </c>
      <c r="M5427" t="s">
        <v>34099</v>
      </c>
    </row>
    <row r="5428" spans="1:13">
      <c r="A5428" s="1" t="s">
        <v>7445</v>
      </c>
      <c r="B5428">
        <v>4.8923737022241501E-5</v>
      </c>
      <c r="C5428" s="1">
        <v>7.9757251637547103E-8</v>
      </c>
      <c r="D5428">
        <v>0.12903225806451599</v>
      </c>
      <c r="E5428">
        <v>5.4347826086956503E-3</v>
      </c>
      <c r="F5428">
        <v>0.24064171122994699</v>
      </c>
      <c r="G5428">
        <v>0.125</v>
      </c>
      <c r="H5428">
        <v>0.20879120879120899</v>
      </c>
      <c r="I5428">
        <v>8.5106382978723402E-2</v>
      </c>
      <c r="J5428" s="1">
        <v>0</v>
      </c>
      <c r="K5428" t="s">
        <v>23238</v>
      </c>
      <c r="L5428" t="s">
        <v>34100</v>
      </c>
      <c r="M5428" t="s">
        <v>34101</v>
      </c>
    </row>
    <row r="5429" spans="1:13">
      <c r="A5429" s="1" t="s">
        <v>7446</v>
      </c>
      <c r="B5429">
        <v>4.6954199614495902E-4</v>
      </c>
      <c r="C5429" s="1">
        <v>3.4730694840565899E-4</v>
      </c>
      <c r="D5429">
        <v>0.116666666666667</v>
      </c>
      <c r="E5429">
        <v>1.0416666666666701E-2</v>
      </c>
      <c r="F5429">
        <v>0.15979381443299001</v>
      </c>
      <c r="G5429">
        <v>0.50862068965517204</v>
      </c>
      <c r="H5429">
        <v>0.27192982456140402</v>
      </c>
      <c r="I5429">
        <v>0.59349593495935005</v>
      </c>
      <c r="J5429" s="1" t="s">
        <v>23229</v>
      </c>
      <c r="K5429" t="s">
        <v>23238</v>
      </c>
      <c r="L5429" t="s">
        <v>34102</v>
      </c>
      <c r="M5429" t="s">
        <v>34103</v>
      </c>
    </row>
    <row r="5430" spans="1:13">
      <c r="A5430" s="1" t="s">
        <v>7447</v>
      </c>
      <c r="B5430">
        <v>4.6572969735704896E-6</v>
      </c>
      <c r="C5430" s="1">
        <v>1.6682692545037899E-5</v>
      </c>
      <c r="D5430">
        <v>0.87096774193548399</v>
      </c>
      <c r="E5430">
        <v>0.99444444444444402</v>
      </c>
      <c r="F5430">
        <v>0.88343558282208601</v>
      </c>
      <c r="G5430">
        <v>0.97560975609756095</v>
      </c>
      <c r="H5430">
        <v>1</v>
      </c>
      <c r="I5430">
        <v>1</v>
      </c>
      <c r="J5430" s="1">
        <v>0.95</v>
      </c>
      <c r="K5430" t="s">
        <v>23241</v>
      </c>
      <c r="L5430" t="s">
        <v>34104</v>
      </c>
      <c r="M5430" t="s">
        <v>34105</v>
      </c>
    </row>
    <row r="5431" spans="1:13">
      <c r="A5431" s="1" t="s">
        <v>7448</v>
      </c>
      <c r="B5431">
        <v>5.7550208032428201E-5</v>
      </c>
      <c r="C5431" s="1">
        <v>3.8869329156278801E-7</v>
      </c>
      <c r="D5431">
        <v>0.97826086956521696</v>
      </c>
      <c r="E5431">
        <v>0.88095238095238104</v>
      </c>
      <c r="F5431">
        <v>0.98695652173912995</v>
      </c>
      <c r="G5431">
        <v>1</v>
      </c>
      <c r="H5431">
        <v>0.98</v>
      </c>
      <c r="I5431">
        <v>0.984615384615385</v>
      </c>
      <c r="J5431" s="1">
        <v>1</v>
      </c>
      <c r="K5431" t="s">
        <v>23238</v>
      </c>
      <c r="L5431" t="s">
        <v>34106</v>
      </c>
      <c r="M5431" t="s">
        <v>34107</v>
      </c>
    </row>
    <row r="5432" spans="1:13">
      <c r="A5432" s="1" t="s">
        <v>7449</v>
      </c>
      <c r="B5432">
        <v>4.0486409426589202E-7</v>
      </c>
      <c r="C5432" s="1">
        <v>1.9514486519030299E-6</v>
      </c>
      <c r="D5432">
        <v>1</v>
      </c>
      <c r="E5432">
        <v>1</v>
      </c>
      <c r="F5432">
        <v>1</v>
      </c>
      <c r="G5432">
        <v>0.96052631578947401</v>
      </c>
      <c r="H5432">
        <v>0.99479166666666696</v>
      </c>
      <c r="I5432">
        <v>0.952380952380952</v>
      </c>
      <c r="J5432" s="1">
        <v>1</v>
      </c>
      <c r="K5432" t="s">
        <v>23241</v>
      </c>
      <c r="L5432" t="s">
        <v>34108</v>
      </c>
      <c r="M5432" t="s">
        <v>34109</v>
      </c>
    </row>
    <row r="5433" spans="1:13">
      <c r="A5433" s="1" t="s">
        <v>7450</v>
      </c>
      <c r="B5433">
        <v>1.17346276473977E-4</v>
      </c>
      <c r="C5433" s="1">
        <v>4.6947407233775601E-4</v>
      </c>
      <c r="D5433">
        <v>0.85</v>
      </c>
      <c r="E5433">
        <v>0.797619047619048</v>
      </c>
      <c r="F5433">
        <v>0.884020618556701</v>
      </c>
      <c r="G5433">
        <v>0.79166666666666696</v>
      </c>
      <c r="H5433">
        <v>0.52654867256637194</v>
      </c>
      <c r="I5433">
        <v>0.78205128205128205</v>
      </c>
      <c r="J5433" s="1">
        <v>1</v>
      </c>
      <c r="K5433" t="s">
        <v>23237</v>
      </c>
      <c r="L5433" t="s">
        <v>34110</v>
      </c>
      <c r="M5433" t="s">
        <v>34111</v>
      </c>
    </row>
    <row r="5434" spans="1:13">
      <c r="A5434" s="1" t="s">
        <v>7451</v>
      </c>
      <c r="B5434">
        <v>4.58046507594031E-6</v>
      </c>
      <c r="C5434" s="1">
        <v>2.2212605900294601E-5</v>
      </c>
      <c r="D5434">
        <v>1</v>
      </c>
      <c r="E5434">
        <v>1</v>
      </c>
      <c r="F5434">
        <v>0.99679487179487203</v>
      </c>
      <c r="G5434">
        <v>0.98039215686274495</v>
      </c>
      <c r="H5434">
        <v>0.77570093457943901</v>
      </c>
      <c r="I5434">
        <v>0.98484848484848497</v>
      </c>
      <c r="J5434" s="1">
        <v>1</v>
      </c>
      <c r="K5434" t="s">
        <v>23237</v>
      </c>
      <c r="L5434" t="s">
        <v>34112</v>
      </c>
      <c r="M5434" t="s">
        <v>34113</v>
      </c>
    </row>
    <row r="5435" spans="1:13">
      <c r="A5435" s="1" t="s">
        <v>7452</v>
      </c>
      <c r="B5435">
        <v>2.11729100559377E-6</v>
      </c>
      <c r="C5435" s="1">
        <v>2.09533306315893E-9</v>
      </c>
      <c r="D5435">
        <v>1</v>
      </c>
      <c r="E5435">
        <v>0.99438202247190999</v>
      </c>
      <c r="F5435">
        <v>1</v>
      </c>
      <c r="G5435">
        <v>1</v>
      </c>
      <c r="H5435">
        <v>1</v>
      </c>
      <c r="I5435">
        <v>1</v>
      </c>
      <c r="J5435" s="1">
        <v>1</v>
      </c>
      <c r="K5435" t="s">
        <v>23238</v>
      </c>
      <c r="L5435" t="s">
        <v>34114</v>
      </c>
      <c r="M5435" t="s">
        <v>34115</v>
      </c>
    </row>
    <row r="5436" spans="1:13">
      <c r="A5436" s="1" t="s">
        <v>7453</v>
      </c>
      <c r="B5436">
        <v>6.3151078966556299E-7</v>
      </c>
      <c r="C5436" s="1">
        <v>1.62795986322518E-6</v>
      </c>
      <c r="D5436">
        <v>1</v>
      </c>
      <c r="E5436">
        <v>1</v>
      </c>
      <c r="F5436">
        <v>0.96853146853146899</v>
      </c>
      <c r="G5436">
        <v>1</v>
      </c>
      <c r="H5436">
        <v>1</v>
      </c>
      <c r="I5436">
        <v>1</v>
      </c>
      <c r="J5436" s="1">
        <v>0.55000000000000004</v>
      </c>
      <c r="K5436" t="s">
        <v>23239</v>
      </c>
      <c r="L5436" t="s">
        <v>34116</v>
      </c>
      <c r="M5436" t="s">
        <v>34117</v>
      </c>
    </row>
    <row r="5437" spans="1:13">
      <c r="A5437" s="1" t="s">
        <v>7454</v>
      </c>
      <c r="B5437">
        <v>2.9991989386296101E-5</v>
      </c>
      <c r="C5437" s="1">
        <v>1.4965168318609501E-6</v>
      </c>
      <c r="D5437">
        <v>1.5625E-2</v>
      </c>
      <c r="E5437">
        <v>0.12765957446808501</v>
      </c>
      <c r="F5437">
        <v>0</v>
      </c>
      <c r="G5437">
        <v>3.3333333333333298E-2</v>
      </c>
      <c r="H5437">
        <v>2.83018867924528E-2</v>
      </c>
      <c r="I5437">
        <v>0</v>
      </c>
      <c r="J5437" s="1">
        <v>0</v>
      </c>
      <c r="K5437" t="s">
        <v>23238</v>
      </c>
      <c r="L5437" t="s">
        <v>34118</v>
      </c>
      <c r="M5437" t="s">
        <v>34119</v>
      </c>
    </row>
    <row r="5438" spans="1:13">
      <c r="A5438" s="1" t="s">
        <v>7455</v>
      </c>
      <c r="B5438">
        <v>3.6471161533253398E-9</v>
      </c>
      <c r="C5438" s="1">
        <v>4.8527928873543404E-10</v>
      </c>
      <c r="D5438">
        <v>7.999999999999996E-2</v>
      </c>
      <c r="E5438">
        <v>2.5000000000000022E-2</v>
      </c>
      <c r="F5438">
        <v>3.5460992907799804E-3</v>
      </c>
      <c r="G5438">
        <v>0</v>
      </c>
      <c r="H5438">
        <v>0</v>
      </c>
      <c r="I5438">
        <v>5.0000000000000044E-2</v>
      </c>
      <c r="J5438" s="1">
        <v>0</v>
      </c>
      <c r="K5438" t="s">
        <v>23244</v>
      </c>
      <c r="L5438" t="s">
        <v>34120</v>
      </c>
      <c r="M5438" t="s">
        <v>34121</v>
      </c>
    </row>
    <row r="5439" spans="1:13">
      <c r="A5439" s="1" t="s">
        <v>7456</v>
      </c>
      <c r="B5439">
        <v>1.9375080833857399E-5</v>
      </c>
      <c r="C5439" s="1">
        <v>3.5376735020346801E-5</v>
      </c>
      <c r="D5439">
        <v>0</v>
      </c>
      <c r="E5439">
        <v>0</v>
      </c>
      <c r="F5439">
        <v>0</v>
      </c>
      <c r="G5439">
        <v>0.214285714285714</v>
      </c>
      <c r="H5439">
        <v>2.1978021978022001E-2</v>
      </c>
      <c r="I5439">
        <v>0.116666666666667</v>
      </c>
      <c r="J5439" s="1">
        <v>0</v>
      </c>
      <c r="K5439" t="s">
        <v>23241</v>
      </c>
      <c r="L5439" t="s">
        <v>34122</v>
      </c>
      <c r="M5439" t="s">
        <v>34123</v>
      </c>
    </row>
    <row r="5440" spans="1:13">
      <c r="A5440" s="1" t="s">
        <v>7457</v>
      </c>
      <c r="B5440">
        <v>0</v>
      </c>
      <c r="C5440" s="1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s="1" t="s">
        <v>23229</v>
      </c>
      <c r="K5440" t="s">
        <v>23241</v>
      </c>
      <c r="L5440" t="s">
        <v>34124</v>
      </c>
      <c r="M5440" t="s">
        <v>34125</v>
      </c>
    </row>
    <row r="5441" spans="1:13">
      <c r="A5441" s="1" t="s">
        <v>7458</v>
      </c>
      <c r="B5441">
        <v>1.7582200730804298E-5</v>
      </c>
      <c r="C5441" s="1">
        <v>1.6842156389340499E-5</v>
      </c>
      <c r="D5441">
        <v>0</v>
      </c>
      <c r="E5441">
        <v>0</v>
      </c>
      <c r="F5441">
        <v>7.86163522012579E-2</v>
      </c>
      <c r="G5441">
        <v>0</v>
      </c>
      <c r="H5441">
        <v>4.9019607843137298E-3</v>
      </c>
      <c r="I5441">
        <v>0</v>
      </c>
      <c r="J5441" s="1" t="s">
        <v>23229</v>
      </c>
      <c r="K5441" t="s">
        <v>23242</v>
      </c>
      <c r="L5441" t="s">
        <v>34126</v>
      </c>
      <c r="M5441" t="s">
        <v>34127</v>
      </c>
    </row>
    <row r="5442" spans="1:13">
      <c r="A5442" s="1" t="s">
        <v>7459</v>
      </c>
      <c r="B5442">
        <v>8.6093707533786703E-8</v>
      </c>
      <c r="C5442" s="1">
        <v>8.2435187313188895E-6</v>
      </c>
      <c r="D5442">
        <v>0</v>
      </c>
      <c r="E5442">
        <v>5.2083333333333296E-3</v>
      </c>
      <c r="F5442">
        <v>2.5641025641025602E-3</v>
      </c>
      <c r="G5442">
        <v>6.8965517241379296E-2</v>
      </c>
      <c r="H5442">
        <v>8.7719298245613996E-3</v>
      </c>
      <c r="I5442">
        <v>2.0491803278688499E-2</v>
      </c>
      <c r="J5442" s="1">
        <v>4.5454545454545497E-2</v>
      </c>
      <c r="K5442" t="s">
        <v>23238</v>
      </c>
      <c r="L5442" t="s">
        <v>34128</v>
      </c>
      <c r="M5442" t="s">
        <v>34129</v>
      </c>
    </row>
    <row r="5443" spans="1:13">
      <c r="A5443" s="1" t="s">
        <v>7460</v>
      </c>
      <c r="B5443">
        <v>9.6128452332065699E-6</v>
      </c>
      <c r="C5443" s="1">
        <v>5.4140722062817398E-7</v>
      </c>
      <c r="D5443">
        <v>0.84375</v>
      </c>
      <c r="E5443">
        <v>0.92105263157894701</v>
      </c>
      <c r="F5443">
        <v>0.97692307692307701</v>
      </c>
      <c r="G5443">
        <v>1</v>
      </c>
      <c r="H5443">
        <v>0.99561403508771895</v>
      </c>
      <c r="I5443">
        <v>0.95121951219512202</v>
      </c>
      <c r="J5443" s="1">
        <v>0.95454545454545503</v>
      </c>
      <c r="K5443" t="s">
        <v>23238</v>
      </c>
      <c r="L5443" t="s">
        <v>34130</v>
      </c>
      <c r="M5443" t="s">
        <v>34131</v>
      </c>
    </row>
    <row r="5444" spans="1:13">
      <c r="A5444" s="1" t="s">
        <v>7461</v>
      </c>
      <c r="B5444">
        <v>9.0305530633532696E-6</v>
      </c>
      <c r="C5444" s="1">
        <v>1.43285484838972E-4</v>
      </c>
      <c r="D5444">
        <v>0.375</v>
      </c>
      <c r="E5444">
        <v>0.19270833333333301</v>
      </c>
      <c r="F5444">
        <v>0.21282051282051301</v>
      </c>
      <c r="G5444">
        <v>0.35344827586206901</v>
      </c>
      <c r="H5444">
        <v>0.34210526315789502</v>
      </c>
      <c r="I5444">
        <v>0.34399999999999997</v>
      </c>
      <c r="J5444" s="1">
        <v>0</v>
      </c>
      <c r="K5444" t="s">
        <v>23241</v>
      </c>
      <c r="L5444" t="s">
        <v>34132</v>
      </c>
      <c r="M5444" t="s">
        <v>34133</v>
      </c>
    </row>
    <row r="5445" spans="1:13">
      <c r="A5445" s="1" t="s">
        <v>7462</v>
      </c>
      <c r="B5445">
        <v>1.2582456799072999E-4</v>
      </c>
      <c r="C5445" s="1">
        <v>1.9858576440574799E-4</v>
      </c>
      <c r="D5445">
        <v>0.36206896551724099</v>
      </c>
      <c r="E5445">
        <v>0</v>
      </c>
      <c r="F5445">
        <v>0.109467455621302</v>
      </c>
      <c r="G5445">
        <v>0</v>
      </c>
      <c r="H5445">
        <v>0</v>
      </c>
      <c r="I5445">
        <v>6.4102564102564097E-2</v>
      </c>
      <c r="J5445" s="1">
        <v>4.5454545454545497E-2</v>
      </c>
      <c r="K5445" t="s">
        <v>23241</v>
      </c>
      <c r="L5445" t="s">
        <v>34134</v>
      </c>
      <c r="M5445" t="s">
        <v>34135</v>
      </c>
    </row>
    <row r="5446" spans="1:13">
      <c r="A5446" s="1" t="s">
        <v>7463</v>
      </c>
      <c r="B5446">
        <v>1.17721386285368E-5</v>
      </c>
      <c r="C5446" s="1">
        <v>5.4132518248601002E-6</v>
      </c>
      <c r="D5446">
        <v>0.107142857142857</v>
      </c>
      <c r="E5446">
        <v>0.177215189873418</v>
      </c>
      <c r="F5446">
        <v>0.18888888888888899</v>
      </c>
      <c r="G5446">
        <v>3.8461538461538498E-2</v>
      </c>
      <c r="H5446">
        <v>0.390804597701149</v>
      </c>
      <c r="I5446">
        <v>4.91803278688525E-2</v>
      </c>
      <c r="J5446" s="1">
        <v>0</v>
      </c>
      <c r="K5446" t="s">
        <v>23241</v>
      </c>
      <c r="L5446" t="s">
        <v>34136</v>
      </c>
      <c r="M5446" t="s">
        <v>34137</v>
      </c>
    </row>
    <row r="5447" spans="1:13">
      <c r="A5447" s="1" t="s">
        <v>7464</v>
      </c>
      <c r="B5447">
        <v>2.2771204002834E-5</v>
      </c>
      <c r="C5447" s="1">
        <v>1.19919446109519E-4</v>
      </c>
      <c r="D5447">
        <v>7.8947368421052599E-2</v>
      </c>
      <c r="E5447">
        <v>0.12295081967213101</v>
      </c>
      <c r="F5447">
        <v>0.20270270270270299</v>
      </c>
      <c r="G5447">
        <v>0.180851063829787</v>
      </c>
      <c r="H5447">
        <v>0.15540540540540501</v>
      </c>
      <c r="I5447">
        <v>0.25242718446601897</v>
      </c>
      <c r="J5447" s="1" t="s">
        <v>23229</v>
      </c>
      <c r="K5447" t="s">
        <v>23242</v>
      </c>
      <c r="L5447" t="s">
        <v>34138</v>
      </c>
      <c r="M5447" t="s">
        <v>34139</v>
      </c>
    </row>
    <row r="5448" spans="1:13">
      <c r="A5448" s="1" t="s">
        <v>7465</v>
      </c>
      <c r="B5448">
        <v>0</v>
      </c>
      <c r="C5448" s="1">
        <v>0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 s="1" t="s">
        <v>23229</v>
      </c>
      <c r="K5448" t="s">
        <v>23239</v>
      </c>
      <c r="L5448" t="s">
        <v>34140</v>
      </c>
      <c r="M5448" t="s">
        <v>34141</v>
      </c>
    </row>
    <row r="5449" spans="1:13">
      <c r="A5449" s="1" t="s">
        <v>7466</v>
      </c>
      <c r="B5449">
        <v>3.63098032188644E-6</v>
      </c>
      <c r="C5449" s="1">
        <v>2.3366838309853098E-6</v>
      </c>
      <c r="D5449">
        <v>0.94827586206896597</v>
      </c>
      <c r="E5449">
        <v>1</v>
      </c>
      <c r="F5449">
        <v>0.930851063829787</v>
      </c>
      <c r="G5449">
        <v>1</v>
      </c>
      <c r="H5449">
        <v>0.99038461538461497</v>
      </c>
      <c r="I5449">
        <v>0.99305555555555602</v>
      </c>
      <c r="J5449" s="1">
        <v>1</v>
      </c>
      <c r="K5449" t="s">
        <v>23238</v>
      </c>
      <c r="L5449" t="s">
        <v>34142</v>
      </c>
      <c r="M5449" t="s">
        <v>34143</v>
      </c>
    </row>
    <row r="5450" spans="1:13">
      <c r="A5450" s="1" t="s">
        <v>7467</v>
      </c>
      <c r="B5450">
        <v>1.9102307052436799E-7</v>
      </c>
      <c r="C5450" s="1">
        <v>8.2480635460622598E-4</v>
      </c>
      <c r="D5450">
        <v>1.5625E-2</v>
      </c>
      <c r="E5450">
        <v>0</v>
      </c>
      <c r="F5450">
        <v>1.7948717948717899E-2</v>
      </c>
      <c r="G5450">
        <v>2.5862068965517199E-2</v>
      </c>
      <c r="H5450">
        <v>0.144736842105263</v>
      </c>
      <c r="I5450">
        <v>0.125</v>
      </c>
      <c r="J5450" s="1">
        <v>0</v>
      </c>
      <c r="K5450" t="s">
        <v>23241</v>
      </c>
      <c r="L5450" t="s">
        <v>34144</v>
      </c>
      <c r="M5450" t="s">
        <v>34145</v>
      </c>
    </row>
    <row r="5451" spans="1:13">
      <c r="A5451" s="1" t="s">
        <v>7468</v>
      </c>
      <c r="B5451">
        <v>1.81746667899489E-6</v>
      </c>
      <c r="C5451" s="1">
        <v>2.2102674305957099E-6</v>
      </c>
      <c r="D5451">
        <v>1</v>
      </c>
      <c r="E5451">
        <v>1</v>
      </c>
      <c r="F5451">
        <v>0.92666666666666697</v>
      </c>
      <c r="G5451">
        <v>1</v>
      </c>
      <c r="H5451">
        <v>1</v>
      </c>
      <c r="I5451">
        <v>1</v>
      </c>
      <c r="J5451" s="1">
        <v>1</v>
      </c>
      <c r="K5451" t="s">
        <v>23238</v>
      </c>
      <c r="L5451" t="s">
        <v>34146</v>
      </c>
      <c r="M5451" t="s">
        <v>34147</v>
      </c>
    </row>
    <row r="5452" spans="1:13">
      <c r="A5452" s="1" t="s">
        <v>7469</v>
      </c>
      <c r="B5452">
        <v>5.76845144061554E-5</v>
      </c>
      <c r="C5452" s="1">
        <v>7.8538167804457205E-5</v>
      </c>
      <c r="D5452">
        <v>0.91071428571428603</v>
      </c>
      <c r="E5452">
        <v>0.60526315789473695</v>
      </c>
      <c r="F5452">
        <v>0.59333333333333305</v>
      </c>
      <c r="G5452">
        <v>0.85714285714285698</v>
      </c>
      <c r="H5452">
        <v>0.87735849056603799</v>
      </c>
      <c r="I5452">
        <v>0.97457627118644097</v>
      </c>
      <c r="J5452" s="1" t="s">
        <v>23229</v>
      </c>
      <c r="K5452" t="s">
        <v>23241</v>
      </c>
      <c r="L5452" t="s">
        <v>34148</v>
      </c>
      <c r="M5452" t="s">
        <v>34149</v>
      </c>
    </row>
    <row r="5453" spans="1:13">
      <c r="A5453" s="1" t="s">
        <v>7470</v>
      </c>
      <c r="B5453">
        <v>5.3314799742303998E-7</v>
      </c>
      <c r="C5453" s="1">
        <v>4.6035972135066703E-8</v>
      </c>
      <c r="D5453">
        <v>0.98387096774193505</v>
      </c>
      <c r="E5453">
        <v>1</v>
      </c>
      <c r="F5453">
        <v>1</v>
      </c>
      <c r="G5453">
        <v>1</v>
      </c>
      <c r="H5453">
        <v>1</v>
      </c>
      <c r="I5453">
        <v>1</v>
      </c>
      <c r="J5453" s="1">
        <v>1</v>
      </c>
      <c r="K5453" t="s">
        <v>23242</v>
      </c>
      <c r="L5453" t="s">
        <v>34150</v>
      </c>
      <c r="M5453" t="s">
        <v>34151</v>
      </c>
    </row>
    <row r="5454" spans="1:13">
      <c r="A5454" s="1" t="s">
        <v>7471</v>
      </c>
      <c r="B5454">
        <v>5.2262782880288099E-5</v>
      </c>
      <c r="C5454" s="1">
        <v>1.5971840774582798E-5</v>
      </c>
      <c r="D5454">
        <v>0.42105263157894701</v>
      </c>
      <c r="E5454">
        <v>0.238095238095238</v>
      </c>
      <c r="F5454">
        <v>0.27333333333333298</v>
      </c>
      <c r="G5454">
        <v>3.7037037037037E-2</v>
      </c>
      <c r="H5454">
        <v>7.2368421052631596E-2</v>
      </c>
      <c r="I5454">
        <v>7.7777777777777807E-2</v>
      </c>
      <c r="J5454" s="1">
        <v>0</v>
      </c>
      <c r="K5454" t="s">
        <v>23239</v>
      </c>
      <c r="L5454" t="s">
        <v>34152</v>
      </c>
      <c r="M5454" t="s">
        <v>34153</v>
      </c>
    </row>
    <row r="5455" spans="1:13">
      <c r="A5455" s="1" t="s">
        <v>7472</v>
      </c>
      <c r="B5455">
        <v>2.4846987870440602E-6</v>
      </c>
      <c r="C5455" s="1">
        <v>4.27550620688633E-6</v>
      </c>
      <c r="D5455">
        <v>1</v>
      </c>
      <c r="E5455">
        <v>1</v>
      </c>
      <c r="F5455">
        <v>1</v>
      </c>
      <c r="G5455">
        <v>0.23863636363636401</v>
      </c>
      <c r="H5455">
        <v>0.95604395604395598</v>
      </c>
      <c r="I5455">
        <v>0.75</v>
      </c>
      <c r="J5455" s="1">
        <v>1</v>
      </c>
      <c r="K5455" t="s">
        <v>23238</v>
      </c>
      <c r="L5455" t="s">
        <v>34154</v>
      </c>
      <c r="M5455" t="s">
        <v>34155</v>
      </c>
    </row>
    <row r="5456" spans="1:13">
      <c r="A5456" s="1" t="s">
        <v>7473</v>
      </c>
      <c r="B5456">
        <v>1.9515982930419101E-6</v>
      </c>
      <c r="C5456" s="1">
        <v>2.16455961302672E-6</v>
      </c>
      <c r="D5456">
        <v>1</v>
      </c>
      <c r="E5456">
        <v>1</v>
      </c>
      <c r="F5456">
        <v>0.99226804123711299</v>
      </c>
      <c r="G5456">
        <v>0.77358490566037696</v>
      </c>
      <c r="H5456">
        <v>0.99561403508771895</v>
      </c>
      <c r="I5456">
        <v>0.99130434782608701</v>
      </c>
      <c r="J5456" s="1" t="s">
        <v>23229</v>
      </c>
      <c r="K5456" t="s">
        <v>23238</v>
      </c>
      <c r="L5456" t="s">
        <v>34156</v>
      </c>
      <c r="M5456" t="s">
        <v>34157</v>
      </c>
    </row>
    <row r="5457" spans="1:13">
      <c r="A5457" s="1" t="s">
        <v>7474</v>
      </c>
      <c r="B5457">
        <v>1.0321380058513701E-9</v>
      </c>
      <c r="C5457" s="1">
        <v>5.97934977798901E-7</v>
      </c>
      <c r="D5457">
        <v>1</v>
      </c>
      <c r="E5457">
        <v>1</v>
      </c>
      <c r="F5457">
        <v>0.99731182795698903</v>
      </c>
      <c r="G5457">
        <v>0.97222222222222199</v>
      </c>
      <c r="H5457">
        <v>1</v>
      </c>
      <c r="I5457">
        <v>1</v>
      </c>
      <c r="J5457" s="1">
        <v>1</v>
      </c>
      <c r="K5457" t="s">
        <v>23239</v>
      </c>
      <c r="L5457" t="s">
        <v>34158</v>
      </c>
      <c r="M5457" t="s">
        <v>34159</v>
      </c>
    </row>
    <row r="5458" spans="1:13">
      <c r="A5458" s="1" t="s">
        <v>7475</v>
      </c>
      <c r="B5458">
        <v>1.6603896679358399E-4</v>
      </c>
      <c r="C5458" s="1">
        <v>3.6039197841542003E-5</v>
      </c>
      <c r="D5458">
        <v>0.69354838709677402</v>
      </c>
      <c r="E5458">
        <v>0.96067415730337102</v>
      </c>
      <c r="F5458">
        <v>0.57880434782608703</v>
      </c>
      <c r="G5458">
        <v>0.94117647058823495</v>
      </c>
      <c r="H5458">
        <v>0.61176470588235299</v>
      </c>
      <c r="I5458">
        <v>0.93181818181818199</v>
      </c>
      <c r="J5458" s="1" t="s">
        <v>23229</v>
      </c>
      <c r="K5458" t="s">
        <v>23238</v>
      </c>
      <c r="L5458" t="s">
        <v>34160</v>
      </c>
      <c r="M5458" t="s">
        <v>34161</v>
      </c>
    </row>
    <row r="5459" spans="1:13">
      <c r="A5459" s="1" t="s">
        <v>7476</v>
      </c>
      <c r="B5459">
        <v>1.55964908260758E-7</v>
      </c>
      <c r="C5459" s="1">
        <v>5.7940734626499995E-7</v>
      </c>
      <c r="D5459">
        <v>1</v>
      </c>
      <c r="E5459">
        <v>1</v>
      </c>
      <c r="F5459">
        <v>0.85234899328859104</v>
      </c>
      <c r="G5459">
        <v>1</v>
      </c>
      <c r="H5459">
        <v>0.83076923076923104</v>
      </c>
      <c r="I5459">
        <v>0.93181818181818199</v>
      </c>
      <c r="J5459" s="1" t="s">
        <v>23229</v>
      </c>
      <c r="K5459" t="s">
        <v>23241</v>
      </c>
      <c r="L5459" t="s">
        <v>34162</v>
      </c>
      <c r="M5459" t="s">
        <v>34163</v>
      </c>
    </row>
    <row r="5460" spans="1:13">
      <c r="A5460" s="1" t="s">
        <v>7477</v>
      </c>
      <c r="B5460">
        <v>4.0993614690899803E-5</v>
      </c>
      <c r="C5460" s="1">
        <v>1.3552554656190301E-7</v>
      </c>
      <c r="D5460">
        <v>6.6666666666666693E-2</v>
      </c>
      <c r="E5460">
        <v>0.86666666666666703</v>
      </c>
      <c r="F5460">
        <v>0</v>
      </c>
      <c r="G5460">
        <v>0</v>
      </c>
      <c r="H5460">
        <v>5.0632911392405097E-2</v>
      </c>
      <c r="I5460">
        <v>5.5555555555555601E-2</v>
      </c>
      <c r="J5460" s="1">
        <v>0</v>
      </c>
      <c r="K5460" t="s">
        <v>23242</v>
      </c>
      <c r="L5460" t="s">
        <v>34164</v>
      </c>
      <c r="M5460" t="s">
        <v>34165</v>
      </c>
    </row>
    <row r="5461" spans="1:13">
      <c r="A5461" s="1" t="s">
        <v>7478</v>
      </c>
      <c r="B5461">
        <v>4.40294520000895E-6</v>
      </c>
      <c r="C5461" s="1">
        <v>2.6434018592075597E-7</v>
      </c>
      <c r="D5461">
        <v>0.88636363636363602</v>
      </c>
      <c r="E5461">
        <v>0.87903225806451601</v>
      </c>
      <c r="F5461">
        <v>0.92500000000000004</v>
      </c>
      <c r="G5461">
        <v>1</v>
      </c>
      <c r="H5461">
        <v>0.90972222222222199</v>
      </c>
      <c r="I5461">
        <v>0.87037037037037002</v>
      </c>
      <c r="J5461" s="1" t="s">
        <v>23229</v>
      </c>
      <c r="K5461" t="s">
        <v>23240</v>
      </c>
      <c r="L5461" t="s">
        <v>34166</v>
      </c>
      <c r="M5461" t="s">
        <v>34167</v>
      </c>
    </row>
    <row r="5462" spans="1:13">
      <c r="A5462" s="1" t="s">
        <v>7479</v>
      </c>
      <c r="B5462">
        <v>4.9769941207768203E-7</v>
      </c>
      <c r="C5462" s="1">
        <v>2.0212169272827499E-7</v>
      </c>
      <c r="D5462">
        <v>0.89583333333333304</v>
      </c>
      <c r="E5462">
        <v>0.99206349206349198</v>
      </c>
      <c r="F5462">
        <v>0.91124260355029596</v>
      </c>
      <c r="G5462">
        <v>0.95652173913043503</v>
      </c>
      <c r="H5462">
        <v>0.91011235955056202</v>
      </c>
      <c r="I5462">
        <v>0.96808510638297895</v>
      </c>
      <c r="J5462" s="1">
        <v>1</v>
      </c>
      <c r="K5462" t="s">
        <v>23238</v>
      </c>
      <c r="L5462" t="s">
        <v>34168</v>
      </c>
      <c r="M5462" t="s">
        <v>34169</v>
      </c>
    </row>
    <row r="5463" spans="1:13">
      <c r="A5463" s="1" t="s">
        <v>7480</v>
      </c>
      <c r="B5463">
        <v>1.78202178278927E-6</v>
      </c>
      <c r="C5463" s="1">
        <v>5.7932615536530597E-6</v>
      </c>
      <c r="D5463">
        <v>0</v>
      </c>
      <c r="E5463">
        <v>0</v>
      </c>
      <c r="F5463">
        <v>5.31914893617021E-3</v>
      </c>
      <c r="G5463">
        <v>0.28571428571428598</v>
      </c>
      <c r="H5463">
        <v>5.6818181818181802E-3</v>
      </c>
      <c r="I5463">
        <v>5.4545454545454501E-2</v>
      </c>
      <c r="J5463" s="1">
        <v>0</v>
      </c>
      <c r="K5463" t="s">
        <v>23242</v>
      </c>
      <c r="L5463" t="s">
        <v>34170</v>
      </c>
      <c r="M5463" t="s">
        <v>34171</v>
      </c>
    </row>
    <row r="5464" spans="1:13">
      <c r="A5464" s="1" t="s">
        <v>7481</v>
      </c>
      <c r="B5464">
        <v>5.5248426700709496E-7</v>
      </c>
      <c r="C5464" s="1">
        <v>1.1214684933378801E-5</v>
      </c>
      <c r="D5464">
        <v>0.83333333333333304</v>
      </c>
      <c r="E5464">
        <v>0.95652173913043503</v>
      </c>
      <c r="F5464">
        <v>0.99184782608695699</v>
      </c>
      <c r="G5464">
        <v>1</v>
      </c>
      <c r="H5464">
        <v>0.98130841121495305</v>
      </c>
      <c r="I5464">
        <v>0.98198198198198205</v>
      </c>
      <c r="J5464" s="1">
        <v>1</v>
      </c>
      <c r="K5464" t="s">
        <v>23241</v>
      </c>
      <c r="L5464" t="s">
        <v>34172</v>
      </c>
      <c r="M5464" t="s">
        <v>34173</v>
      </c>
    </row>
    <row r="5465" spans="1:13">
      <c r="A5465" s="1" t="s">
        <v>7482</v>
      </c>
      <c r="B5465">
        <v>1.53826469863481E-4</v>
      </c>
      <c r="C5465" s="1">
        <v>1.3121151988754599E-4</v>
      </c>
      <c r="D5465">
        <v>0.133333333333333</v>
      </c>
      <c r="E5465">
        <v>3.5294117647058802E-2</v>
      </c>
      <c r="F5465">
        <v>0.21390374331550799</v>
      </c>
      <c r="G5465">
        <v>1.2820512820512799E-2</v>
      </c>
      <c r="H5465">
        <v>2.32558139534884E-2</v>
      </c>
      <c r="I5465">
        <v>9.8039215686274508E-3</v>
      </c>
      <c r="J5465" s="1" t="s">
        <v>23229</v>
      </c>
      <c r="K5465" t="s">
        <v>23242</v>
      </c>
      <c r="L5465" t="s">
        <v>34174</v>
      </c>
      <c r="M5465" t="s">
        <v>34175</v>
      </c>
    </row>
    <row r="5466" spans="1:13">
      <c r="A5466" s="1" t="s">
        <v>7483</v>
      </c>
      <c r="B5466">
        <v>1.0637911769419901E-6</v>
      </c>
      <c r="C5466" s="1">
        <v>4.2059116943103698E-5</v>
      </c>
      <c r="D5466">
        <v>0</v>
      </c>
      <c r="E5466">
        <v>0</v>
      </c>
      <c r="F5466">
        <v>2.6315789473684201E-3</v>
      </c>
      <c r="G5466">
        <v>1.72413793103448E-2</v>
      </c>
      <c r="H5466">
        <v>3.3018867924528301E-2</v>
      </c>
      <c r="I5466">
        <v>4.4715447154471497E-2</v>
      </c>
      <c r="J5466" s="1">
        <v>1</v>
      </c>
      <c r="K5466" t="s">
        <v>23241</v>
      </c>
      <c r="L5466" t="s">
        <v>34176</v>
      </c>
      <c r="M5466" t="s">
        <v>34177</v>
      </c>
    </row>
    <row r="5467" spans="1:13">
      <c r="A5467" s="1" t="s">
        <v>7484</v>
      </c>
      <c r="B5467">
        <v>2.0429568694774398E-5</v>
      </c>
      <c r="C5467" s="1">
        <v>6.0359939599666104E-6</v>
      </c>
      <c r="D5467">
        <v>0.828125</v>
      </c>
      <c r="E5467">
        <v>0.99473684210526303</v>
      </c>
      <c r="F5467">
        <v>0.91623036649214695</v>
      </c>
      <c r="G5467">
        <v>1</v>
      </c>
      <c r="H5467">
        <v>0.98584905660377398</v>
      </c>
      <c r="I5467">
        <v>0.96666666666666701</v>
      </c>
      <c r="J5467" s="1" t="s">
        <v>23229</v>
      </c>
      <c r="K5467" t="s">
        <v>23237</v>
      </c>
      <c r="L5467" t="s">
        <v>34178</v>
      </c>
      <c r="M5467" t="s">
        <v>34179</v>
      </c>
    </row>
    <row r="5468" spans="1:13">
      <c r="A5468" s="1" t="s">
        <v>7485</v>
      </c>
      <c r="B5468">
        <v>4.7048948913914E-9</v>
      </c>
      <c r="C5468" s="1">
        <v>4.58002993141494E-7</v>
      </c>
      <c r="D5468">
        <v>1</v>
      </c>
      <c r="E5468">
        <v>1</v>
      </c>
      <c r="F5468">
        <v>0.99541284403669705</v>
      </c>
      <c r="G5468">
        <v>1</v>
      </c>
      <c r="H5468">
        <v>1</v>
      </c>
      <c r="I5468">
        <v>0.98305084745762705</v>
      </c>
      <c r="J5468" s="1" t="s">
        <v>23229</v>
      </c>
      <c r="K5468" t="s">
        <v>23241</v>
      </c>
      <c r="L5468" t="s">
        <v>34180</v>
      </c>
      <c r="M5468" t="s">
        <v>34181</v>
      </c>
    </row>
    <row r="5469" spans="1:13">
      <c r="A5469" s="1" t="s">
        <v>7486</v>
      </c>
      <c r="B5469">
        <v>8.6209910488907803E-6</v>
      </c>
      <c r="C5469" s="1">
        <v>1.37185302130007E-4</v>
      </c>
      <c r="D5469">
        <v>0.78125</v>
      </c>
      <c r="E5469">
        <v>0.89325842696629199</v>
      </c>
      <c r="F5469">
        <v>0.84510869565217395</v>
      </c>
      <c r="G5469">
        <v>0.39534883720930197</v>
      </c>
      <c r="H5469">
        <v>0.71348314606741603</v>
      </c>
      <c r="I5469">
        <v>0.66901408450704203</v>
      </c>
      <c r="J5469" s="1">
        <v>0.16666666666666699</v>
      </c>
      <c r="K5469" t="s">
        <v>23241</v>
      </c>
      <c r="L5469" t="s">
        <v>34182</v>
      </c>
      <c r="M5469" t="s">
        <v>34183</v>
      </c>
    </row>
    <row r="5470" spans="1:13">
      <c r="A5470" s="1" t="s">
        <v>7487</v>
      </c>
      <c r="B5470">
        <v>1.0568870005723499E-5</v>
      </c>
      <c r="C5470" s="1">
        <v>2.7397022526220701E-5</v>
      </c>
      <c r="D5470">
        <v>0.48214285714285698</v>
      </c>
      <c r="E5470">
        <v>0.44067796610169502</v>
      </c>
      <c r="F5470">
        <v>0.96598639455782298</v>
      </c>
      <c r="G5470">
        <v>0.98076923076923095</v>
      </c>
      <c r="H5470">
        <v>1</v>
      </c>
      <c r="I5470">
        <v>1</v>
      </c>
      <c r="J5470" s="1">
        <v>1</v>
      </c>
      <c r="K5470" t="s">
        <v>23241</v>
      </c>
      <c r="L5470" t="s">
        <v>34184</v>
      </c>
      <c r="M5470" t="s">
        <v>34185</v>
      </c>
    </row>
    <row r="5471" spans="1:13">
      <c r="A5471" s="1" t="s">
        <v>7488</v>
      </c>
      <c r="B5471">
        <v>2.6817683102774001E-7</v>
      </c>
      <c r="C5471" s="1">
        <v>4.9470792636951001E-6</v>
      </c>
      <c r="D5471">
        <v>8.6206896551724102E-2</v>
      </c>
      <c r="E5471">
        <v>5.0632911392405097E-2</v>
      </c>
      <c r="F5471">
        <v>7.8651685393258397E-2</v>
      </c>
      <c r="G5471">
        <v>0</v>
      </c>
      <c r="H5471">
        <v>1.3157894736842099E-2</v>
      </c>
      <c r="I5471">
        <v>2.0833333333333301E-2</v>
      </c>
      <c r="J5471" s="1">
        <v>0</v>
      </c>
      <c r="K5471" t="s">
        <v>23241</v>
      </c>
      <c r="L5471" t="s">
        <v>34186</v>
      </c>
      <c r="M5471" t="s">
        <v>34187</v>
      </c>
    </row>
    <row r="5472" spans="1:13">
      <c r="A5472" s="1" t="s">
        <v>7489</v>
      </c>
      <c r="B5472">
        <v>1.5816991387672E-6</v>
      </c>
      <c r="C5472" s="1">
        <v>3.2263573071151899E-5</v>
      </c>
      <c r="D5472">
        <v>1</v>
      </c>
      <c r="E5472">
        <v>0.99450549450549497</v>
      </c>
      <c r="F5472">
        <v>0.95277777777777795</v>
      </c>
      <c r="G5472">
        <v>0.95689655172413801</v>
      </c>
      <c r="H5472">
        <v>0.92452830188679203</v>
      </c>
      <c r="I5472">
        <v>0.92372881355932202</v>
      </c>
      <c r="J5472" s="1">
        <v>1</v>
      </c>
      <c r="K5472" t="s">
        <v>23240</v>
      </c>
      <c r="L5472" t="s">
        <v>34188</v>
      </c>
      <c r="M5472" t="s">
        <v>34189</v>
      </c>
    </row>
    <row r="5473" spans="1:13">
      <c r="A5473" s="1" t="s">
        <v>7490</v>
      </c>
      <c r="B5473">
        <v>8.7504154439034702E-5</v>
      </c>
      <c r="C5473" s="1">
        <v>1.5685678538687501E-5</v>
      </c>
      <c r="D5473">
        <v>0.203125</v>
      </c>
      <c r="E5473">
        <v>0.14285714285714299</v>
      </c>
      <c r="F5473">
        <v>0.120512820512821</v>
      </c>
      <c r="G5473">
        <v>8.7719298245613996E-3</v>
      </c>
      <c r="H5473">
        <v>8.55855855855856E-2</v>
      </c>
      <c r="I5473">
        <v>0.23109243697479001</v>
      </c>
      <c r="J5473" s="1">
        <v>0</v>
      </c>
      <c r="K5473" t="s">
        <v>23237</v>
      </c>
      <c r="L5473" t="s">
        <v>34190</v>
      </c>
      <c r="M5473" t="s">
        <v>34191</v>
      </c>
    </row>
    <row r="5474" spans="1:13">
      <c r="A5474" s="1" t="s">
        <v>7491</v>
      </c>
      <c r="B5474">
        <v>1.45357817221038E-4</v>
      </c>
      <c r="C5474" s="1">
        <v>2.33613235519599E-6</v>
      </c>
      <c r="D5474">
        <v>0</v>
      </c>
      <c r="E5474">
        <v>0.41666666666666702</v>
      </c>
      <c r="F5474">
        <v>0</v>
      </c>
      <c r="G5474">
        <v>0</v>
      </c>
      <c r="H5474">
        <v>0</v>
      </c>
      <c r="I5474">
        <v>0</v>
      </c>
      <c r="J5474" s="1" t="s">
        <v>23229</v>
      </c>
      <c r="K5474" t="s">
        <v>23239</v>
      </c>
      <c r="L5474" t="s">
        <v>34192</v>
      </c>
      <c r="M5474" t="s">
        <v>34193</v>
      </c>
    </row>
    <row r="5475" spans="1:13">
      <c r="A5475" s="1" t="s">
        <v>7492</v>
      </c>
      <c r="B5475">
        <v>4.5370685048967098E-5</v>
      </c>
      <c r="C5475" s="1">
        <v>4.0578381408496803E-5</v>
      </c>
      <c r="D5475">
        <v>0.25806451612903197</v>
      </c>
      <c r="E5475">
        <v>7.4074074074074098E-2</v>
      </c>
      <c r="F5475">
        <v>0.80952380952380998</v>
      </c>
      <c r="G5475">
        <v>0.4</v>
      </c>
      <c r="H5475">
        <v>0.87692307692307703</v>
      </c>
      <c r="I5475">
        <v>0.55128205128205099</v>
      </c>
      <c r="J5475" s="1">
        <v>1</v>
      </c>
      <c r="K5475" t="s">
        <v>23241</v>
      </c>
      <c r="L5475" t="s">
        <v>34194</v>
      </c>
      <c r="M5475" t="s">
        <v>34195</v>
      </c>
    </row>
    <row r="5476" spans="1:13">
      <c r="A5476" s="1" t="s">
        <v>7493</v>
      </c>
      <c r="B5476">
        <v>8.01820117530679E-9</v>
      </c>
      <c r="C5476" s="1">
        <v>3.79891766147159E-7</v>
      </c>
      <c r="D5476">
        <v>0</v>
      </c>
      <c r="E5476">
        <v>5.3763440860215103E-2</v>
      </c>
      <c r="F5476">
        <v>0</v>
      </c>
      <c r="G5476">
        <v>0</v>
      </c>
      <c r="H5476">
        <v>1.6666666666666701E-2</v>
      </c>
      <c r="I5476">
        <v>0</v>
      </c>
      <c r="J5476" s="1">
        <v>0</v>
      </c>
      <c r="K5476" t="s">
        <v>23242</v>
      </c>
      <c r="L5476" t="s">
        <v>34196</v>
      </c>
      <c r="M5476" t="s">
        <v>34197</v>
      </c>
    </row>
    <row r="5477" spans="1:13">
      <c r="A5477" s="1" t="s">
        <v>7494</v>
      </c>
      <c r="B5477">
        <v>1.01478441513808E-6</v>
      </c>
      <c r="C5477" s="1">
        <v>9.1526815155673605E-8</v>
      </c>
      <c r="D5477">
        <v>0</v>
      </c>
      <c r="E5477">
        <v>0</v>
      </c>
      <c r="F5477">
        <v>6.17283950617284E-3</v>
      </c>
      <c r="G5477">
        <v>0</v>
      </c>
      <c r="H5477">
        <v>7.5342465753424695E-2</v>
      </c>
      <c r="I5477">
        <v>0</v>
      </c>
      <c r="J5477" s="1">
        <v>0</v>
      </c>
      <c r="K5477" t="s">
        <v>23238</v>
      </c>
      <c r="L5477" t="s">
        <v>34198</v>
      </c>
      <c r="M5477" t="s">
        <v>34199</v>
      </c>
    </row>
    <row r="5478" spans="1:13">
      <c r="A5478" s="1" t="s">
        <v>7495</v>
      </c>
      <c r="B5478">
        <v>1.9142854004412002E-5</v>
      </c>
      <c r="C5478" s="1">
        <v>1.4314914180265401E-6</v>
      </c>
      <c r="D5478">
        <v>0</v>
      </c>
      <c r="E5478">
        <v>0.14583333333333301</v>
      </c>
      <c r="F5478">
        <v>0</v>
      </c>
      <c r="G5478">
        <v>0</v>
      </c>
      <c r="H5478">
        <v>0</v>
      </c>
      <c r="I5478">
        <v>1.44230769230769E-2</v>
      </c>
      <c r="J5478" s="1">
        <v>4.5454545454545497E-2</v>
      </c>
      <c r="K5478" t="s">
        <v>23241</v>
      </c>
      <c r="L5478" t="s">
        <v>34200</v>
      </c>
      <c r="M5478" t="s">
        <v>34201</v>
      </c>
    </row>
    <row r="5479" spans="1:13">
      <c r="A5479" s="1" t="s">
        <v>7496</v>
      </c>
      <c r="B5479">
        <v>3.0661170061415798E-4</v>
      </c>
      <c r="C5479" s="1">
        <v>1.87828253233685E-5</v>
      </c>
      <c r="D5479">
        <v>0</v>
      </c>
      <c r="E5479">
        <v>0.22916666666666699</v>
      </c>
      <c r="F5479">
        <v>2.5641025641025602E-3</v>
      </c>
      <c r="G5479">
        <v>0</v>
      </c>
      <c r="H5479">
        <v>8.7719298245613996E-3</v>
      </c>
      <c r="I5479">
        <v>0</v>
      </c>
      <c r="J5479" s="1">
        <v>0</v>
      </c>
      <c r="K5479" t="s">
        <v>23241</v>
      </c>
      <c r="L5479" t="s">
        <v>34202</v>
      </c>
      <c r="M5479" t="s">
        <v>34203</v>
      </c>
    </row>
    <row r="5480" spans="1:13">
      <c r="A5480" s="1" t="s">
        <v>7497</v>
      </c>
      <c r="B5480">
        <v>5.3600519921207902E-5</v>
      </c>
      <c r="C5480" s="1">
        <v>6.1637361162681596E-5</v>
      </c>
      <c r="D5480">
        <v>0.91935483870967705</v>
      </c>
      <c r="E5480">
        <v>1</v>
      </c>
      <c r="F5480">
        <v>0.93093922651933703</v>
      </c>
      <c r="G5480">
        <v>1</v>
      </c>
      <c r="H5480">
        <v>0.99484536082474195</v>
      </c>
      <c r="I5480">
        <v>1</v>
      </c>
      <c r="J5480" s="1">
        <v>1</v>
      </c>
      <c r="K5480" t="s">
        <v>23237</v>
      </c>
      <c r="L5480" t="s">
        <v>34204</v>
      </c>
      <c r="M5480" t="s">
        <v>34205</v>
      </c>
    </row>
    <row r="5481" spans="1:13">
      <c r="A5481" s="1" t="s">
        <v>7498</v>
      </c>
      <c r="B5481">
        <v>7.8260709594423902E-7</v>
      </c>
      <c r="C5481" s="1">
        <v>5.2122483915310998E-7</v>
      </c>
      <c r="D5481">
        <v>3.125E-2</v>
      </c>
      <c r="E5481">
        <v>0</v>
      </c>
      <c r="F5481">
        <v>2.6737967914438501E-3</v>
      </c>
      <c r="G5481">
        <v>0</v>
      </c>
      <c r="H5481">
        <v>1.5789473684210499E-2</v>
      </c>
      <c r="I5481">
        <v>0</v>
      </c>
      <c r="J5481" s="1">
        <v>0</v>
      </c>
      <c r="K5481" t="s">
        <v>23238</v>
      </c>
      <c r="L5481" t="s">
        <v>34206</v>
      </c>
      <c r="M5481" t="s">
        <v>34207</v>
      </c>
    </row>
    <row r="5482" spans="1:13">
      <c r="A5482" s="1" t="s">
        <v>7499</v>
      </c>
      <c r="B5482">
        <v>0</v>
      </c>
      <c r="C5482" s="1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1">
        <v>0.40909090909090901</v>
      </c>
      <c r="K5482" t="s">
        <v>23238</v>
      </c>
      <c r="L5482" t="s">
        <v>34208</v>
      </c>
      <c r="M5482" t="s">
        <v>34209</v>
      </c>
    </row>
    <row r="5483" spans="1:13">
      <c r="A5483" s="1" t="s">
        <v>7500</v>
      </c>
      <c r="B5483">
        <v>6.6907261065189597E-7</v>
      </c>
      <c r="C5483" s="1">
        <v>7.8953165220783806E-5</v>
      </c>
      <c r="D5483">
        <v>1</v>
      </c>
      <c r="E5483">
        <v>1</v>
      </c>
      <c r="F5483">
        <v>0.95876288659793796</v>
      </c>
      <c r="G5483">
        <v>0.98245614035087703</v>
      </c>
      <c r="H5483">
        <v>0.83035714285714302</v>
      </c>
      <c r="I5483">
        <v>1</v>
      </c>
      <c r="J5483" s="1" t="s">
        <v>23229</v>
      </c>
      <c r="K5483" t="s">
        <v>23241</v>
      </c>
      <c r="L5483" t="s">
        <v>34210</v>
      </c>
      <c r="M5483" t="s">
        <v>34211</v>
      </c>
    </row>
    <row r="5484" spans="1:13">
      <c r="A5484" s="1" t="s">
        <v>7501</v>
      </c>
      <c r="B5484">
        <v>5.8133473091358E-5</v>
      </c>
      <c r="C5484" s="1">
        <v>7.4865185484617597E-5</v>
      </c>
      <c r="D5484">
        <v>0.27272727272727298</v>
      </c>
      <c r="E5484">
        <v>9.8484848484848495E-2</v>
      </c>
      <c r="F5484">
        <v>0.27083333333333298</v>
      </c>
      <c r="G5484">
        <v>0.19767441860465099</v>
      </c>
      <c r="H5484">
        <v>0.40340909090909099</v>
      </c>
      <c r="I5484">
        <v>0.32876712328767099</v>
      </c>
      <c r="J5484" s="1">
        <v>0.22727272727272699</v>
      </c>
      <c r="K5484" t="s">
        <v>23241</v>
      </c>
      <c r="L5484" t="s">
        <v>34212</v>
      </c>
      <c r="M5484" t="s">
        <v>34213</v>
      </c>
    </row>
    <row r="5485" spans="1:13">
      <c r="A5485" s="1" t="s">
        <v>7502</v>
      </c>
      <c r="B5485">
        <v>1.0753056422262401E-5</v>
      </c>
      <c r="C5485" s="1">
        <v>7.1994114833945306E-5</v>
      </c>
      <c r="D5485">
        <v>5.8823529411764698E-2</v>
      </c>
      <c r="E5485">
        <v>4.4642857142857102E-2</v>
      </c>
      <c r="F5485">
        <v>5.3797468354430403E-2</v>
      </c>
      <c r="G5485">
        <v>0</v>
      </c>
      <c r="H5485">
        <v>0.141025641025641</v>
      </c>
      <c r="I5485">
        <v>3.94736842105263E-2</v>
      </c>
      <c r="J5485" s="1">
        <v>0</v>
      </c>
      <c r="K5485" t="s">
        <v>23241</v>
      </c>
      <c r="L5485" t="s">
        <v>34214</v>
      </c>
      <c r="M5485" t="s">
        <v>34215</v>
      </c>
    </row>
    <row r="5486" spans="1:13">
      <c r="A5486" s="1" t="s">
        <v>7503</v>
      </c>
      <c r="B5486">
        <v>4.8516564009398602E-8</v>
      </c>
      <c r="C5486" s="1">
        <v>4.6653761577843801E-8</v>
      </c>
      <c r="D5486">
        <v>0</v>
      </c>
      <c r="E5486">
        <v>0</v>
      </c>
      <c r="F5486">
        <v>0</v>
      </c>
      <c r="G5486">
        <v>1.4285714285714299E-2</v>
      </c>
      <c r="H5486">
        <v>0</v>
      </c>
      <c r="I5486">
        <v>0</v>
      </c>
      <c r="J5486" s="1">
        <v>0</v>
      </c>
      <c r="K5486" t="s">
        <v>23238</v>
      </c>
      <c r="L5486" t="s">
        <v>34216</v>
      </c>
      <c r="M5486" t="s">
        <v>34217</v>
      </c>
    </row>
    <row r="5487" spans="1:13">
      <c r="A5487" s="1" t="s">
        <v>7504</v>
      </c>
      <c r="B5487">
        <v>1.5874328520084E-6</v>
      </c>
      <c r="C5487" s="1">
        <v>2.9569493537801298E-6</v>
      </c>
      <c r="D5487">
        <v>0.98333333333333295</v>
      </c>
      <c r="E5487">
        <v>0.99479166666666696</v>
      </c>
      <c r="F5487">
        <v>0.98706896551724099</v>
      </c>
      <c r="G5487">
        <v>0.76595744680851097</v>
      </c>
      <c r="H5487">
        <v>0.875</v>
      </c>
      <c r="I5487">
        <v>0.95833333333333304</v>
      </c>
      <c r="J5487" s="1">
        <v>1</v>
      </c>
      <c r="K5487" t="s">
        <v>23238</v>
      </c>
      <c r="L5487" t="s">
        <v>34218</v>
      </c>
      <c r="M5487" t="s">
        <v>34219</v>
      </c>
    </row>
    <row r="5488" spans="1:13">
      <c r="A5488" s="1" t="s">
        <v>7505</v>
      </c>
      <c r="B5488">
        <v>2.8378198908667803E-7</v>
      </c>
      <c r="C5488" s="1">
        <v>3.12411412539835E-6</v>
      </c>
      <c r="D5488">
        <v>0</v>
      </c>
      <c r="E5488">
        <v>0</v>
      </c>
      <c r="F5488">
        <v>0.11724137931034501</v>
      </c>
      <c r="G5488">
        <v>0</v>
      </c>
      <c r="H5488">
        <v>0</v>
      </c>
      <c r="I5488">
        <v>0</v>
      </c>
      <c r="J5488" s="1">
        <v>0</v>
      </c>
      <c r="K5488" t="s">
        <v>23241</v>
      </c>
      <c r="L5488" t="s">
        <v>34220</v>
      </c>
      <c r="M5488" t="s">
        <v>34221</v>
      </c>
    </row>
    <row r="5489" spans="1:13">
      <c r="A5489" s="1" t="s">
        <v>7506</v>
      </c>
      <c r="B5489">
        <v>3.8412804048805401E-8</v>
      </c>
      <c r="C5489" s="1">
        <v>6.9814287798141293E-8</v>
      </c>
      <c r="D5489">
        <v>0</v>
      </c>
      <c r="E5489">
        <v>4.9382716049382699E-2</v>
      </c>
      <c r="F5489">
        <v>0</v>
      </c>
      <c r="G5489">
        <v>0</v>
      </c>
      <c r="H5489">
        <v>0</v>
      </c>
      <c r="I5489">
        <v>0</v>
      </c>
      <c r="J5489" s="1" t="s">
        <v>23229</v>
      </c>
      <c r="K5489" t="s">
        <v>23239</v>
      </c>
      <c r="L5489" t="s">
        <v>34222</v>
      </c>
      <c r="M5489" t="s">
        <v>34223</v>
      </c>
    </row>
    <row r="5490" spans="1:13">
      <c r="A5490" s="1" t="s">
        <v>7507</v>
      </c>
      <c r="B5490">
        <v>1.8951848301807201E-6</v>
      </c>
      <c r="C5490" s="1">
        <v>1.19143342623138E-6</v>
      </c>
      <c r="D5490">
        <v>1</v>
      </c>
      <c r="E5490">
        <v>1</v>
      </c>
      <c r="F5490">
        <v>0.96961325966850798</v>
      </c>
      <c r="G5490">
        <v>0.98936170212765995</v>
      </c>
      <c r="H5490">
        <v>0.98499999999999999</v>
      </c>
      <c r="I5490">
        <v>0.99382716049382702</v>
      </c>
      <c r="J5490" s="1">
        <v>1</v>
      </c>
      <c r="K5490" t="s">
        <v>23238</v>
      </c>
      <c r="L5490" t="s">
        <v>34224</v>
      </c>
      <c r="M5490" t="s">
        <v>34225</v>
      </c>
    </row>
    <row r="5491" spans="1:13">
      <c r="A5491" s="1" t="s">
        <v>7508</v>
      </c>
      <c r="B5491">
        <v>8.0110678394863495E-7</v>
      </c>
      <c r="C5491" s="1">
        <v>1.14587160280084E-6</v>
      </c>
      <c r="D5491">
        <v>1</v>
      </c>
      <c r="E5491">
        <v>1</v>
      </c>
      <c r="F5491">
        <v>0.95989304812834197</v>
      </c>
      <c r="G5491">
        <v>1</v>
      </c>
      <c r="H5491">
        <v>0.98019801980197996</v>
      </c>
      <c r="I5491">
        <v>1</v>
      </c>
      <c r="J5491" s="1">
        <v>1</v>
      </c>
      <c r="K5491" t="s">
        <v>23241</v>
      </c>
      <c r="L5491" t="s">
        <v>34226</v>
      </c>
      <c r="M5491" t="s">
        <v>34227</v>
      </c>
    </row>
    <row r="5492" spans="1:13">
      <c r="A5492" s="1" t="s">
        <v>7509</v>
      </c>
      <c r="B5492">
        <v>3.76077674405137E-6</v>
      </c>
      <c r="C5492" s="1">
        <v>1.90898122597962E-5</v>
      </c>
      <c r="D5492">
        <v>0</v>
      </c>
      <c r="E5492">
        <v>0</v>
      </c>
      <c r="F5492">
        <v>0</v>
      </c>
      <c r="G5492">
        <v>0.17142857142857101</v>
      </c>
      <c r="H5492">
        <v>0</v>
      </c>
      <c r="I5492">
        <v>9.6153846153846201E-2</v>
      </c>
      <c r="J5492" s="1">
        <v>0</v>
      </c>
      <c r="K5492" t="s">
        <v>23242</v>
      </c>
      <c r="L5492" t="s">
        <v>34228</v>
      </c>
      <c r="M5492" t="s">
        <v>34229</v>
      </c>
    </row>
    <row r="5493" spans="1:13">
      <c r="A5493" s="1" t="s">
        <v>7510</v>
      </c>
      <c r="B5493">
        <v>2.36164272187521E-5</v>
      </c>
      <c r="C5493" s="1">
        <v>2.78870224575276E-5</v>
      </c>
      <c r="D5493">
        <v>1.6666666666666701E-2</v>
      </c>
      <c r="E5493">
        <v>0</v>
      </c>
      <c r="F5493">
        <v>0</v>
      </c>
      <c r="G5493">
        <v>0</v>
      </c>
      <c r="H5493">
        <v>0</v>
      </c>
      <c r="I5493">
        <v>0.135135135135135</v>
      </c>
      <c r="J5493" s="1">
        <v>0</v>
      </c>
      <c r="K5493" t="s">
        <v>23241</v>
      </c>
      <c r="L5493" t="s">
        <v>34230</v>
      </c>
      <c r="M5493" t="s">
        <v>34231</v>
      </c>
    </row>
    <row r="5494" spans="1:13">
      <c r="A5494" s="1" t="s">
        <v>7511</v>
      </c>
      <c r="B5494">
        <v>1.25762799629498E-5</v>
      </c>
      <c r="C5494" s="1">
        <v>2.0806801676285499E-5</v>
      </c>
      <c r="D5494">
        <v>0.65909090909090895</v>
      </c>
      <c r="E5494">
        <v>0.75324675324675305</v>
      </c>
      <c r="F5494">
        <v>0.90155440414507804</v>
      </c>
      <c r="G5494">
        <v>0.95454545454545503</v>
      </c>
      <c r="H5494">
        <v>0.98660714285714302</v>
      </c>
      <c r="I5494">
        <v>0.94186046511627897</v>
      </c>
      <c r="J5494" s="1" t="s">
        <v>23229</v>
      </c>
      <c r="K5494" t="s">
        <v>23238</v>
      </c>
      <c r="L5494" t="s">
        <v>34232</v>
      </c>
      <c r="M5494" t="s">
        <v>34233</v>
      </c>
    </row>
    <row r="5495" spans="1:13">
      <c r="A5495" s="1" t="s">
        <v>7512</v>
      </c>
      <c r="B5495">
        <v>1.4980164033897301E-4</v>
      </c>
      <c r="C5495" s="1">
        <v>3.0027462540681302E-6</v>
      </c>
      <c r="D5495">
        <v>0.16129032258064499</v>
      </c>
      <c r="E5495">
        <v>0.297752808988764</v>
      </c>
      <c r="F5495">
        <v>0.20114942528735599</v>
      </c>
      <c r="G5495">
        <v>0.20833333333333301</v>
      </c>
      <c r="H5495">
        <v>0.20114942528735599</v>
      </c>
      <c r="I5495">
        <v>0.29661016949152502</v>
      </c>
      <c r="J5495" s="1">
        <v>0</v>
      </c>
      <c r="K5495" t="s">
        <v>23238</v>
      </c>
      <c r="L5495" t="s">
        <v>34234</v>
      </c>
      <c r="M5495" t="s">
        <v>34235</v>
      </c>
    </row>
    <row r="5496" spans="1:13">
      <c r="A5496" s="1" t="s">
        <v>7513</v>
      </c>
      <c r="B5496">
        <v>7.0687141476954001E-12</v>
      </c>
      <c r="C5496" s="1">
        <v>4.50691170183369E-5</v>
      </c>
      <c r="D5496">
        <v>0.94827586206896597</v>
      </c>
      <c r="E5496">
        <v>1</v>
      </c>
      <c r="F5496">
        <v>1</v>
      </c>
      <c r="G5496">
        <v>1</v>
      </c>
      <c r="H5496">
        <v>0.97345132743362806</v>
      </c>
      <c r="I5496">
        <v>0.93600000000000005</v>
      </c>
      <c r="J5496" s="1">
        <v>1</v>
      </c>
      <c r="K5496" t="s">
        <v>23239</v>
      </c>
      <c r="L5496" t="s">
        <v>34236</v>
      </c>
      <c r="M5496" t="s">
        <v>34237</v>
      </c>
    </row>
    <row r="5497" spans="1:13">
      <c r="A5497" s="1" t="s">
        <v>7514</v>
      </c>
      <c r="B5497">
        <v>2.2724196301946599E-6</v>
      </c>
      <c r="C5497" s="1">
        <v>6.4148867284862396E-6</v>
      </c>
      <c r="D5497">
        <v>0</v>
      </c>
      <c r="E5497">
        <v>0</v>
      </c>
      <c r="F5497">
        <v>0.118181818181818</v>
      </c>
      <c r="G5497">
        <v>0</v>
      </c>
      <c r="H5497">
        <v>0</v>
      </c>
      <c r="I5497">
        <v>0</v>
      </c>
      <c r="J5497" s="1">
        <v>0</v>
      </c>
      <c r="K5497" t="s">
        <v>23238</v>
      </c>
      <c r="L5497" t="s">
        <v>34238</v>
      </c>
      <c r="M5497" t="s">
        <v>34239</v>
      </c>
    </row>
    <row r="5498" spans="1:13">
      <c r="A5498" s="1" t="s">
        <v>7515</v>
      </c>
      <c r="B5498">
        <v>2.5337085997824102E-6</v>
      </c>
      <c r="C5498" s="1">
        <v>1.43199569440494E-5</v>
      </c>
      <c r="D5498">
        <v>1</v>
      </c>
      <c r="E5498">
        <v>1</v>
      </c>
      <c r="F5498">
        <v>0.93125000000000002</v>
      </c>
      <c r="G5498">
        <v>1</v>
      </c>
      <c r="H5498">
        <v>1</v>
      </c>
      <c r="I5498">
        <v>1</v>
      </c>
      <c r="J5498" s="1" t="s">
        <v>23229</v>
      </c>
      <c r="K5498" t="s">
        <v>23237</v>
      </c>
      <c r="L5498" t="s">
        <v>34240</v>
      </c>
      <c r="M5498" t="s">
        <v>34241</v>
      </c>
    </row>
    <row r="5499" spans="1:13">
      <c r="A5499" s="1" t="s">
        <v>7516</v>
      </c>
      <c r="B5499">
        <v>6.9372342219715197E-7</v>
      </c>
      <c r="C5499" s="1">
        <v>8.5647683397061504E-6</v>
      </c>
      <c r="D5499">
        <v>1</v>
      </c>
      <c r="E5499">
        <v>1</v>
      </c>
      <c r="F5499">
        <v>0.875</v>
      </c>
      <c r="G5499">
        <v>0.99038461538461497</v>
      </c>
      <c r="H5499">
        <v>0.95049504950495001</v>
      </c>
      <c r="I5499">
        <v>0.94767441860465096</v>
      </c>
      <c r="J5499" s="1">
        <v>1</v>
      </c>
      <c r="K5499" t="s">
        <v>23238</v>
      </c>
      <c r="L5499" t="s">
        <v>34242</v>
      </c>
      <c r="M5499" t="s">
        <v>34243</v>
      </c>
    </row>
    <row r="5500" spans="1:13">
      <c r="A5500" s="1" t="s">
        <v>7517</v>
      </c>
      <c r="B5500">
        <v>3.3440490436679399E-7</v>
      </c>
      <c r="C5500" s="1">
        <v>1.0149359080200801E-8</v>
      </c>
      <c r="D5500">
        <v>0</v>
      </c>
      <c r="E5500">
        <v>0</v>
      </c>
      <c r="F5500">
        <v>0</v>
      </c>
      <c r="G5500">
        <v>1.13636363636364E-2</v>
      </c>
      <c r="H5500">
        <v>1.3157894736842099E-2</v>
      </c>
      <c r="I5500">
        <v>0</v>
      </c>
      <c r="J5500" s="1" t="s">
        <v>23229</v>
      </c>
      <c r="K5500" t="s">
        <v>23239</v>
      </c>
      <c r="L5500" t="s">
        <v>34244</v>
      </c>
      <c r="M5500" t="s">
        <v>34245</v>
      </c>
    </row>
    <row r="5501" spans="1:13">
      <c r="A5501" s="1" t="s">
        <v>7518</v>
      </c>
      <c r="B5501">
        <v>4.3299166841582399E-5</v>
      </c>
      <c r="C5501" s="1">
        <v>4.1228232351169899E-5</v>
      </c>
      <c r="D5501">
        <v>0.13043478260869601</v>
      </c>
      <c r="E5501">
        <v>1.7857142857142901E-2</v>
      </c>
      <c r="F5501">
        <v>9.5238095238095205E-2</v>
      </c>
      <c r="G5501">
        <v>6.0606060606060601E-2</v>
      </c>
      <c r="H5501">
        <v>2.8571428571428598E-2</v>
      </c>
      <c r="I5501">
        <v>0.197368421052632</v>
      </c>
      <c r="J5501" s="1">
        <v>0</v>
      </c>
      <c r="K5501" t="s">
        <v>23239</v>
      </c>
      <c r="L5501" t="s">
        <v>34246</v>
      </c>
      <c r="M5501" t="s">
        <v>34247</v>
      </c>
    </row>
    <row r="5502" spans="1:13">
      <c r="A5502" s="1" t="s">
        <v>7519</v>
      </c>
      <c r="B5502">
        <v>6.0087546684525302E-5</v>
      </c>
      <c r="C5502" s="1">
        <v>1.09716019085313E-5</v>
      </c>
      <c r="D5502">
        <v>9.6774193548387011E-2</v>
      </c>
      <c r="E5502">
        <v>0</v>
      </c>
      <c r="F5502">
        <v>0.23404255319148903</v>
      </c>
      <c r="G5502">
        <v>2.272727272727304E-2</v>
      </c>
      <c r="H5502">
        <v>0.23913043478260898</v>
      </c>
      <c r="I5502">
        <v>8.8235294117646967E-2</v>
      </c>
      <c r="J5502" s="1">
        <v>0</v>
      </c>
      <c r="K5502" t="s">
        <v>23246</v>
      </c>
      <c r="L5502" t="s">
        <v>34248</v>
      </c>
      <c r="M5502" t="s">
        <v>34249</v>
      </c>
    </row>
    <row r="5503" spans="1:13">
      <c r="A5503" s="1" t="s">
        <v>7520</v>
      </c>
      <c r="B5503">
        <v>3.6465030801870502E-6</v>
      </c>
      <c r="C5503" s="1">
        <v>1.05528769085784E-8</v>
      </c>
      <c r="D5503">
        <v>1</v>
      </c>
      <c r="E5503">
        <v>1</v>
      </c>
      <c r="F5503">
        <v>0.988721804511278</v>
      </c>
      <c r="G5503">
        <v>0.71739130434782605</v>
      </c>
      <c r="H5503">
        <v>0.99473684210526303</v>
      </c>
      <c r="I5503">
        <v>1</v>
      </c>
      <c r="J5503" s="1" t="s">
        <v>23229</v>
      </c>
      <c r="K5503" t="s">
        <v>23238</v>
      </c>
      <c r="L5503" t="s">
        <v>34250</v>
      </c>
      <c r="M5503" t="s">
        <v>34251</v>
      </c>
    </row>
    <row r="5504" spans="1:13">
      <c r="A5504" s="1" t="s">
        <v>7521</v>
      </c>
      <c r="B5504">
        <v>2.1764203414113099E-6</v>
      </c>
      <c r="C5504" s="1">
        <v>1.4071064533017001E-6</v>
      </c>
      <c r="D5504">
        <v>1</v>
      </c>
      <c r="E5504">
        <v>0.97311827956989205</v>
      </c>
      <c r="F5504">
        <v>0.99197860962566797</v>
      </c>
      <c r="G5504">
        <v>1</v>
      </c>
      <c r="H5504">
        <v>1</v>
      </c>
      <c r="I5504">
        <v>1</v>
      </c>
      <c r="J5504" s="1">
        <v>1</v>
      </c>
      <c r="K5504" t="s">
        <v>23240</v>
      </c>
      <c r="L5504" t="s">
        <v>34252</v>
      </c>
      <c r="M5504" t="s">
        <v>34253</v>
      </c>
    </row>
    <row r="5505" spans="1:13">
      <c r="A5505" s="1" t="s">
        <v>7522</v>
      </c>
      <c r="B5505">
        <v>1.8959646001454801E-4</v>
      </c>
      <c r="C5505" s="1">
        <v>5.7934926046491102E-5</v>
      </c>
      <c r="D5505">
        <v>0.30645161290322598</v>
      </c>
      <c r="E5505">
        <v>0.24374999999999999</v>
      </c>
      <c r="F5505">
        <v>0.61180124223602494</v>
      </c>
      <c r="G5505">
        <v>4.5454545454545497E-2</v>
      </c>
      <c r="H5505">
        <v>0.157894736842105</v>
      </c>
      <c r="I5505">
        <v>0.16666666666666699</v>
      </c>
      <c r="J5505" s="1">
        <v>0</v>
      </c>
      <c r="K5505" t="s">
        <v>23238</v>
      </c>
      <c r="L5505" t="s">
        <v>34254</v>
      </c>
      <c r="M5505" t="s">
        <v>34255</v>
      </c>
    </row>
    <row r="5506" spans="1:13">
      <c r="A5506" s="1" t="s">
        <v>7523</v>
      </c>
      <c r="B5506">
        <v>1.7715677700146599E-7</v>
      </c>
      <c r="C5506" s="1">
        <v>1.54755672784779E-4</v>
      </c>
      <c r="D5506">
        <v>0.4375</v>
      </c>
      <c r="E5506">
        <v>9.8958333333333301E-2</v>
      </c>
      <c r="F5506">
        <v>5.9895833333333301E-2</v>
      </c>
      <c r="G5506">
        <v>9.0909090909090905E-3</v>
      </c>
      <c r="H5506">
        <v>8.7719298245613996E-3</v>
      </c>
      <c r="I5506">
        <v>8.2644628099173608E-3</v>
      </c>
      <c r="J5506" s="1">
        <v>0</v>
      </c>
      <c r="K5506" t="s">
        <v>23242</v>
      </c>
      <c r="L5506" t="s">
        <v>34256</v>
      </c>
      <c r="M5506" t="s">
        <v>34257</v>
      </c>
    </row>
    <row r="5507" spans="1:13">
      <c r="A5507" s="1" t="s">
        <v>7524</v>
      </c>
      <c r="B5507">
        <v>7.6652735048231192E-6</v>
      </c>
      <c r="C5507" s="1">
        <v>3.0550741461121499E-6</v>
      </c>
      <c r="D5507">
        <v>0.95</v>
      </c>
      <c r="E5507">
        <v>0.826315789473684</v>
      </c>
      <c r="F5507">
        <v>0.90303030303030296</v>
      </c>
      <c r="G5507">
        <v>1</v>
      </c>
      <c r="H5507">
        <v>0.859649122807018</v>
      </c>
      <c r="I5507">
        <v>0.95528455284552805</v>
      </c>
      <c r="J5507" s="1">
        <v>0.95454545454545503</v>
      </c>
      <c r="K5507" t="s">
        <v>23238</v>
      </c>
      <c r="L5507" t="s">
        <v>34258</v>
      </c>
      <c r="M5507" t="s">
        <v>34259</v>
      </c>
    </row>
    <row r="5508" spans="1:13">
      <c r="A5508" s="1" t="s">
        <v>7525</v>
      </c>
      <c r="B5508">
        <v>3.0337165053377798E-4</v>
      </c>
      <c r="C5508" s="1">
        <v>1.06206479644215E-4</v>
      </c>
      <c r="D5508">
        <v>1</v>
      </c>
      <c r="E5508">
        <v>1</v>
      </c>
      <c r="F5508">
        <v>0.41517857142857101</v>
      </c>
      <c r="G5508">
        <v>0.79166666666666696</v>
      </c>
      <c r="H5508">
        <v>0.8</v>
      </c>
      <c r="I5508">
        <v>0.98387096774193505</v>
      </c>
      <c r="J5508" s="1" t="s">
        <v>23229</v>
      </c>
      <c r="K5508" t="s">
        <v>23241</v>
      </c>
      <c r="L5508" t="s">
        <v>34260</v>
      </c>
      <c r="M5508" t="s">
        <v>34261</v>
      </c>
    </row>
    <row r="5509" spans="1:13">
      <c r="A5509" s="1" t="s">
        <v>7526</v>
      </c>
      <c r="B5509">
        <v>4.4274648629932097E-5</v>
      </c>
      <c r="C5509" s="1">
        <v>1.8673180551341201E-5</v>
      </c>
      <c r="D5509">
        <v>0.66666666666666696</v>
      </c>
      <c r="E5509">
        <v>0.82291666666666696</v>
      </c>
      <c r="F5509">
        <v>0.73188405797101497</v>
      </c>
      <c r="G5509">
        <v>0.95098039215686303</v>
      </c>
      <c r="H5509">
        <v>0.89880952380952395</v>
      </c>
      <c r="I5509">
        <v>0.88207547169811296</v>
      </c>
      <c r="J5509" s="1">
        <v>1</v>
      </c>
      <c r="K5509" t="s">
        <v>23239</v>
      </c>
      <c r="L5509" t="s">
        <v>34262</v>
      </c>
      <c r="M5509" t="s">
        <v>34263</v>
      </c>
    </row>
    <row r="5510" spans="1:13">
      <c r="A5510" s="1" t="s">
        <v>7527</v>
      </c>
      <c r="B5510">
        <v>3.3724274150616099E-6</v>
      </c>
      <c r="C5510" s="1">
        <v>3.6589886971931302E-7</v>
      </c>
      <c r="D5510">
        <v>0.91379310344827602</v>
      </c>
      <c r="E5510">
        <v>0.99324324324324298</v>
      </c>
      <c r="F5510">
        <v>0.94476744186046502</v>
      </c>
      <c r="G5510">
        <v>0.67741935483870996</v>
      </c>
      <c r="H5510">
        <v>0.94607843137254899</v>
      </c>
      <c r="I5510">
        <v>0.87096774193548399</v>
      </c>
      <c r="J5510" s="1">
        <v>1</v>
      </c>
      <c r="K5510" t="s">
        <v>23238</v>
      </c>
      <c r="L5510" t="s">
        <v>34264</v>
      </c>
      <c r="M5510" t="s">
        <v>34265</v>
      </c>
    </row>
    <row r="5511" spans="1:13">
      <c r="A5511" s="1" t="s">
        <v>7528</v>
      </c>
      <c r="B5511">
        <v>1.2277568141487599E-6</v>
      </c>
      <c r="C5511" s="1">
        <v>1.4813522610487199E-6</v>
      </c>
      <c r="D5511">
        <v>0.83870967741935498</v>
      </c>
      <c r="E5511">
        <v>1</v>
      </c>
      <c r="F5511">
        <v>0.99717514124293805</v>
      </c>
      <c r="G5511">
        <v>1</v>
      </c>
      <c r="H5511">
        <v>1</v>
      </c>
      <c r="I5511">
        <v>0.96666666666666701</v>
      </c>
      <c r="J5511" s="1">
        <v>1</v>
      </c>
      <c r="K5511" t="s">
        <v>23241</v>
      </c>
      <c r="L5511" t="s">
        <v>34266</v>
      </c>
      <c r="M5511" t="s">
        <v>34267</v>
      </c>
    </row>
    <row r="5512" spans="1:13">
      <c r="A5512" s="1" t="s">
        <v>7529</v>
      </c>
      <c r="B5512">
        <v>4.3407259935104597E-6</v>
      </c>
      <c r="C5512" s="1">
        <v>2.3128678203432199E-5</v>
      </c>
      <c r="D5512">
        <v>0.76923076923076905</v>
      </c>
      <c r="E5512">
        <v>0.7</v>
      </c>
      <c r="F5512">
        <v>0.51724137931034497</v>
      </c>
      <c r="G5512">
        <v>0.68055555555555602</v>
      </c>
      <c r="H5512">
        <v>0.81410256410256399</v>
      </c>
      <c r="I5512">
        <v>0.84693877551020402</v>
      </c>
      <c r="J5512" s="1">
        <v>1</v>
      </c>
      <c r="K5512" t="s">
        <v>23238</v>
      </c>
      <c r="L5512" t="s">
        <v>34268</v>
      </c>
      <c r="M5512" t="s">
        <v>34269</v>
      </c>
    </row>
    <row r="5513" spans="1:13">
      <c r="A5513" s="1" t="s">
        <v>7530</v>
      </c>
      <c r="B5513">
        <v>1.5492404417671301E-7</v>
      </c>
      <c r="C5513" s="1">
        <v>1.95321678898406E-7</v>
      </c>
      <c r="D5513">
        <v>0</v>
      </c>
      <c r="E5513">
        <v>5.5555555555555601E-3</v>
      </c>
      <c r="F5513">
        <v>1.34408602150538E-2</v>
      </c>
      <c r="G5513">
        <v>1.13636363636364E-2</v>
      </c>
      <c r="H5513">
        <v>0</v>
      </c>
      <c r="I5513">
        <v>1.4492753623188401E-2</v>
      </c>
      <c r="J5513" s="1">
        <v>0.75</v>
      </c>
      <c r="K5513" t="s">
        <v>23240</v>
      </c>
      <c r="L5513" t="s">
        <v>34270</v>
      </c>
      <c r="M5513" t="s">
        <v>34271</v>
      </c>
    </row>
    <row r="5514" spans="1:13">
      <c r="A5514" s="1" t="s">
        <v>7531</v>
      </c>
      <c r="B5514">
        <v>3.3454096312415903E-5</v>
      </c>
      <c r="C5514" s="1">
        <v>1.0610493573853099E-5</v>
      </c>
      <c r="D5514">
        <v>1</v>
      </c>
      <c r="E5514">
        <v>1</v>
      </c>
      <c r="F5514">
        <v>0.92285714285714304</v>
      </c>
      <c r="G5514">
        <v>1</v>
      </c>
      <c r="H5514">
        <v>1</v>
      </c>
      <c r="I5514">
        <v>1</v>
      </c>
      <c r="J5514" s="1" t="s">
        <v>23229</v>
      </c>
      <c r="K5514" t="s">
        <v>23238</v>
      </c>
      <c r="L5514" t="s">
        <v>34272</v>
      </c>
      <c r="M5514" t="s">
        <v>34273</v>
      </c>
    </row>
    <row r="5515" spans="1:13">
      <c r="A5515" s="1" t="s">
        <v>7532</v>
      </c>
      <c r="B5515">
        <v>2.4405370573177501E-4</v>
      </c>
      <c r="C5515" s="1">
        <v>1.5164039448791301E-5</v>
      </c>
      <c r="D5515">
        <v>0.83333333333333304</v>
      </c>
      <c r="E5515">
        <v>0.99285714285714299</v>
      </c>
      <c r="F5515">
        <v>0.37068965517241398</v>
      </c>
      <c r="G5515">
        <v>0.108695652173913</v>
      </c>
      <c r="H5515">
        <v>0.402985074626866</v>
      </c>
      <c r="I5515">
        <v>0.38356164383561597</v>
      </c>
      <c r="J5515" s="1" t="s">
        <v>23229</v>
      </c>
      <c r="K5515" t="s">
        <v>23238</v>
      </c>
      <c r="L5515" t="s">
        <v>34274</v>
      </c>
      <c r="M5515" t="s">
        <v>34275</v>
      </c>
    </row>
    <row r="5516" spans="1:13">
      <c r="A5516" s="1" t="s">
        <v>7533</v>
      </c>
      <c r="B5516">
        <v>6.3541442061278202E-6</v>
      </c>
      <c r="C5516" s="1">
        <v>7.4062312619478397E-5</v>
      </c>
      <c r="D5516">
        <v>0.18333333333333299</v>
      </c>
      <c r="E5516">
        <v>7.0588235294117604E-2</v>
      </c>
      <c r="F5516">
        <v>0.43298969072165</v>
      </c>
      <c r="G5516">
        <v>0.30232558139534899</v>
      </c>
      <c r="H5516">
        <v>0.42307692307692302</v>
      </c>
      <c r="I5516">
        <v>0.23711340206185599</v>
      </c>
      <c r="J5516" s="1">
        <v>0.2</v>
      </c>
      <c r="K5516" t="s">
        <v>23241</v>
      </c>
      <c r="L5516" t="s">
        <v>34276</v>
      </c>
      <c r="M5516" t="s">
        <v>34277</v>
      </c>
    </row>
    <row r="5517" spans="1:13">
      <c r="A5517" s="1" t="s">
        <v>7534</v>
      </c>
      <c r="B5517">
        <v>8.1925680905486705E-7</v>
      </c>
      <c r="C5517" s="1">
        <v>5.0929685799046803E-5</v>
      </c>
      <c r="D5517">
        <v>0.68518518518518501</v>
      </c>
      <c r="E5517">
        <v>0.61688311688311703</v>
      </c>
      <c r="F5517">
        <v>0.930851063829787</v>
      </c>
      <c r="G5517">
        <v>1</v>
      </c>
      <c r="H5517">
        <v>1</v>
      </c>
      <c r="I5517">
        <v>0.98148148148148195</v>
      </c>
      <c r="J5517" s="1">
        <v>1</v>
      </c>
      <c r="K5517" t="s">
        <v>23241</v>
      </c>
      <c r="L5517" t="s">
        <v>34278</v>
      </c>
      <c r="M5517" t="s">
        <v>34279</v>
      </c>
    </row>
    <row r="5518" spans="1:13">
      <c r="A5518" s="1" t="s">
        <v>7535</v>
      </c>
      <c r="B5518">
        <v>1.2066145965294699E-6</v>
      </c>
      <c r="C5518" s="1">
        <v>2.0464977079428799E-6</v>
      </c>
      <c r="D5518">
        <v>0.92857142857142905</v>
      </c>
      <c r="E5518">
        <v>0.90588235294117603</v>
      </c>
      <c r="F5518">
        <v>0.99704142011834296</v>
      </c>
      <c r="G5518">
        <v>1</v>
      </c>
      <c r="H5518">
        <v>0.98780487804878003</v>
      </c>
      <c r="I5518">
        <v>1</v>
      </c>
      <c r="J5518" s="1" t="s">
        <v>23229</v>
      </c>
      <c r="K5518" t="s">
        <v>23237</v>
      </c>
      <c r="L5518" t="s">
        <v>34280</v>
      </c>
      <c r="M5518" t="s">
        <v>34281</v>
      </c>
    </row>
    <row r="5519" spans="1:13">
      <c r="A5519" s="1" t="s">
        <v>7536</v>
      </c>
      <c r="B5519">
        <v>3.7046003877831499E-7</v>
      </c>
      <c r="C5519" s="1">
        <v>3.4285945942623602E-6</v>
      </c>
      <c r="D5519">
        <v>0</v>
      </c>
      <c r="E5519">
        <v>0</v>
      </c>
      <c r="F5519">
        <v>7.7205882352941194E-2</v>
      </c>
      <c r="G5519">
        <v>3.03030303030303E-2</v>
      </c>
      <c r="H5519">
        <v>7.3529411764705899E-3</v>
      </c>
      <c r="I5519">
        <v>6.8965517241379296E-2</v>
      </c>
      <c r="J5519" s="1" t="s">
        <v>23229</v>
      </c>
      <c r="K5519" t="s">
        <v>23241</v>
      </c>
      <c r="L5519" t="s">
        <v>34282</v>
      </c>
      <c r="M5519" t="s">
        <v>34283</v>
      </c>
    </row>
    <row r="5520" spans="1:13">
      <c r="A5520" s="1" t="s">
        <v>7537</v>
      </c>
      <c r="B5520">
        <v>3.09763072431276E-6</v>
      </c>
      <c r="C5520" s="1">
        <v>2.6223124863594198E-6</v>
      </c>
      <c r="D5520">
        <v>0.97058823529411797</v>
      </c>
      <c r="E5520">
        <v>0.763636363636364</v>
      </c>
      <c r="F5520">
        <v>0.92553191489361697</v>
      </c>
      <c r="G5520">
        <v>1</v>
      </c>
      <c r="H5520">
        <v>0.99342105263157898</v>
      </c>
      <c r="I5520">
        <v>0.98936170212765995</v>
      </c>
      <c r="J5520" s="1">
        <v>1</v>
      </c>
      <c r="K5520" t="s">
        <v>23238</v>
      </c>
      <c r="L5520" t="s">
        <v>34284</v>
      </c>
      <c r="M5520" t="s">
        <v>34285</v>
      </c>
    </row>
    <row r="5521" spans="1:13">
      <c r="A5521" s="1" t="s">
        <v>7538</v>
      </c>
      <c r="B5521">
        <v>6.8021590314537102E-7</v>
      </c>
      <c r="C5521" s="1">
        <v>7.96400793255012E-7</v>
      </c>
      <c r="D5521">
        <v>1</v>
      </c>
      <c r="E5521">
        <v>0.99473684210526303</v>
      </c>
      <c r="F5521">
        <v>0.99742268041237103</v>
      </c>
      <c r="G5521">
        <v>0.99137931034482796</v>
      </c>
      <c r="H5521">
        <v>1</v>
      </c>
      <c r="I5521">
        <v>0.99576271186440701</v>
      </c>
      <c r="J5521" s="1">
        <v>1</v>
      </c>
      <c r="K5521" t="s">
        <v>23241</v>
      </c>
      <c r="L5521" t="s">
        <v>34286</v>
      </c>
      <c r="M5521" t="s">
        <v>34287</v>
      </c>
    </row>
    <row r="5522" spans="1:13">
      <c r="A5522" s="1" t="s">
        <v>7539</v>
      </c>
      <c r="B5522">
        <v>1.6280527903135799E-4</v>
      </c>
      <c r="C5522" s="1">
        <v>1.49277257464659E-6</v>
      </c>
      <c r="D5522">
        <v>9.375E-2</v>
      </c>
      <c r="E5522">
        <v>8.3333333333333301E-2</v>
      </c>
      <c r="F5522">
        <v>2.8205128205128199E-2</v>
      </c>
      <c r="G5522">
        <v>0.43965517241379298</v>
      </c>
      <c r="H5522">
        <v>3.94736842105263E-2</v>
      </c>
      <c r="I5522">
        <v>0.16800000000000001</v>
      </c>
      <c r="J5522" s="1">
        <v>0</v>
      </c>
      <c r="K5522" t="s">
        <v>23241</v>
      </c>
      <c r="L5522" t="s">
        <v>34288</v>
      </c>
      <c r="M5522" t="s">
        <v>34289</v>
      </c>
    </row>
    <row r="5523" spans="1:13">
      <c r="A5523" s="1" t="s">
        <v>7540</v>
      </c>
      <c r="B5523">
        <v>1.2947657087206899E-5</v>
      </c>
      <c r="C5523" s="1">
        <v>3.2139501661960303E-5</v>
      </c>
      <c r="D5523">
        <v>0.91666666666666696</v>
      </c>
      <c r="E5523">
        <v>1</v>
      </c>
      <c r="F5523">
        <v>0.99435028248587598</v>
      </c>
      <c r="G5523">
        <v>1</v>
      </c>
      <c r="H5523">
        <v>0.89411764705882402</v>
      </c>
      <c r="I5523">
        <v>0.84848484848484895</v>
      </c>
      <c r="J5523" s="1">
        <v>1</v>
      </c>
      <c r="K5523" t="s">
        <v>23241</v>
      </c>
      <c r="L5523" t="s">
        <v>34290</v>
      </c>
      <c r="M5523" t="s">
        <v>34291</v>
      </c>
    </row>
    <row r="5524" spans="1:13">
      <c r="A5524" s="1" t="s">
        <v>7541</v>
      </c>
      <c r="B5524">
        <v>1.2123315630120201E-6</v>
      </c>
      <c r="C5524" s="1">
        <v>2.25636598423648E-7</v>
      </c>
      <c r="D5524">
        <v>0.96875</v>
      </c>
      <c r="E5524">
        <v>0.99444444444444402</v>
      </c>
      <c r="F5524">
        <v>1</v>
      </c>
      <c r="G5524">
        <v>0.98684210526315796</v>
      </c>
      <c r="H5524">
        <v>1</v>
      </c>
      <c r="I5524">
        <v>1</v>
      </c>
      <c r="J5524" s="1">
        <v>1</v>
      </c>
      <c r="K5524" t="s">
        <v>23240</v>
      </c>
      <c r="L5524" t="s">
        <v>34292</v>
      </c>
      <c r="M5524" t="s">
        <v>34293</v>
      </c>
    </row>
    <row r="5525" spans="1:13">
      <c r="A5525" s="1" t="s">
        <v>7542</v>
      </c>
      <c r="B5525">
        <v>1.61576783790996E-6</v>
      </c>
      <c r="C5525" s="1">
        <v>5.61236764918494E-6</v>
      </c>
      <c r="D5525">
        <v>0</v>
      </c>
      <c r="E5525">
        <v>0</v>
      </c>
      <c r="F5525">
        <v>3.94736842105263E-2</v>
      </c>
      <c r="G5525">
        <v>3.03030303030303E-2</v>
      </c>
      <c r="H5525">
        <v>9.7560975609756101E-2</v>
      </c>
      <c r="I5525">
        <v>3.4883720930232599E-2</v>
      </c>
      <c r="J5525" s="1">
        <v>0</v>
      </c>
      <c r="K5525" t="s">
        <v>23241</v>
      </c>
      <c r="L5525" t="s">
        <v>34294</v>
      </c>
      <c r="M5525" t="s">
        <v>34295</v>
      </c>
    </row>
    <row r="5526" spans="1:13">
      <c r="A5526" s="1" t="s">
        <v>7543</v>
      </c>
      <c r="B5526">
        <v>2.7794709541273401E-5</v>
      </c>
      <c r="C5526" s="1">
        <v>3.5046756543442302E-7</v>
      </c>
      <c r="D5526">
        <v>0.78333333333333299</v>
      </c>
      <c r="E5526">
        <v>0.56164383561643805</v>
      </c>
      <c r="F5526">
        <v>0.96830985915492995</v>
      </c>
      <c r="G5526">
        <v>1</v>
      </c>
      <c r="H5526">
        <v>0.875</v>
      </c>
      <c r="I5526">
        <v>0.921875</v>
      </c>
      <c r="J5526" s="1">
        <v>1</v>
      </c>
      <c r="K5526" t="s">
        <v>23238</v>
      </c>
      <c r="L5526" t="s">
        <v>34296</v>
      </c>
      <c r="M5526" t="s">
        <v>34297</v>
      </c>
    </row>
    <row r="5527" spans="1:13">
      <c r="A5527" s="1" t="s">
        <v>7544</v>
      </c>
      <c r="B5527">
        <v>3.1863853588289403E-5</v>
      </c>
      <c r="C5527" s="1">
        <v>9.4194982123524406E-5</v>
      </c>
      <c r="D5527">
        <v>0</v>
      </c>
      <c r="E5527">
        <v>5.3763440860215101E-3</v>
      </c>
      <c r="F5527">
        <v>5.4644808743169399E-3</v>
      </c>
      <c r="G5527">
        <v>0.42727272727272703</v>
      </c>
      <c r="H5527">
        <v>4.5454545454545497E-2</v>
      </c>
      <c r="I5527">
        <v>0.29017857142857101</v>
      </c>
      <c r="J5527" s="1">
        <v>0</v>
      </c>
      <c r="K5527" t="s">
        <v>23240</v>
      </c>
      <c r="L5527" t="s">
        <v>34298</v>
      </c>
      <c r="M5527" t="s">
        <v>34299</v>
      </c>
    </row>
    <row r="5528" spans="1:13">
      <c r="A5528" s="1" t="s">
        <v>7545</v>
      </c>
      <c r="B5528">
        <v>3.6133540261107799E-6</v>
      </c>
      <c r="C5528" s="1">
        <v>4.3896135927642398E-8</v>
      </c>
      <c r="D5528">
        <v>6.4516129032258104E-2</v>
      </c>
      <c r="E5528">
        <v>0</v>
      </c>
      <c r="F5528">
        <v>5.61497326203209E-2</v>
      </c>
      <c r="G5528">
        <v>0.28125</v>
      </c>
      <c r="H5528">
        <v>7.4999999999999997E-2</v>
      </c>
      <c r="I5528">
        <v>0.06</v>
      </c>
      <c r="J5528" s="1">
        <v>0</v>
      </c>
      <c r="K5528" t="s">
        <v>23242</v>
      </c>
      <c r="L5528" t="s">
        <v>34300</v>
      </c>
      <c r="M5528" t="s">
        <v>34301</v>
      </c>
    </row>
    <row r="5529" spans="1:13">
      <c r="A5529" s="1" t="s">
        <v>7546</v>
      </c>
      <c r="B5529">
        <v>3.3758790934250397E-5</v>
      </c>
      <c r="C5529" s="1">
        <v>3.2524970227733502E-6</v>
      </c>
      <c r="D5529">
        <v>0.28571428571428598</v>
      </c>
      <c r="E5529">
        <v>0.28571428571428598</v>
      </c>
      <c r="F5529">
        <v>0</v>
      </c>
      <c r="G5529">
        <v>0</v>
      </c>
      <c r="H5529">
        <v>2.7777777777777801E-2</v>
      </c>
      <c r="I5529">
        <v>2.68817204301075E-2</v>
      </c>
      <c r="J5529" s="1">
        <v>0</v>
      </c>
      <c r="K5529" t="s">
        <v>23241</v>
      </c>
      <c r="L5529" t="s">
        <v>34302</v>
      </c>
      <c r="M5529" t="s">
        <v>34303</v>
      </c>
    </row>
    <row r="5530" spans="1:13">
      <c r="A5530" s="1" t="s">
        <v>7547</v>
      </c>
      <c r="B5530">
        <v>5.77957650734304E-6</v>
      </c>
      <c r="C5530" s="1">
        <v>4.3739653835628701E-5</v>
      </c>
      <c r="D5530">
        <v>0.421875</v>
      </c>
      <c r="E5530">
        <v>0.58426966292134797</v>
      </c>
      <c r="F5530">
        <v>0.51923076923076905</v>
      </c>
      <c r="G5530">
        <v>0.90322580645161299</v>
      </c>
      <c r="H5530">
        <v>0.50561797752809001</v>
      </c>
      <c r="I5530">
        <v>0.88043478260869601</v>
      </c>
      <c r="J5530" s="1">
        <v>1</v>
      </c>
      <c r="K5530" t="s">
        <v>23241</v>
      </c>
      <c r="L5530" t="s">
        <v>34304</v>
      </c>
      <c r="M5530" t="s">
        <v>34305</v>
      </c>
    </row>
    <row r="5531" spans="1:13">
      <c r="A5531" s="1" t="s">
        <v>7548</v>
      </c>
      <c r="B5531">
        <v>3.28766942782203E-9</v>
      </c>
      <c r="C5531" s="1">
        <v>1.7182159979542499E-8</v>
      </c>
      <c r="D5531">
        <v>1</v>
      </c>
      <c r="E5531">
        <v>1</v>
      </c>
      <c r="F5531">
        <v>1</v>
      </c>
      <c r="G5531">
        <v>0.96153846153846201</v>
      </c>
      <c r="H5531">
        <v>0.99137931034482796</v>
      </c>
      <c r="I5531">
        <v>1</v>
      </c>
      <c r="J5531" s="1">
        <v>0.214285714285714</v>
      </c>
      <c r="K5531" t="s">
        <v>23238</v>
      </c>
      <c r="L5531" t="s">
        <v>34306</v>
      </c>
      <c r="M5531" t="s">
        <v>34307</v>
      </c>
    </row>
    <row r="5532" spans="1:13">
      <c r="A5532" s="1" t="s">
        <v>7549</v>
      </c>
      <c r="B5532">
        <v>2.2937547558378302E-6</v>
      </c>
      <c r="C5532" s="1">
        <v>1.1188673029101699E-6</v>
      </c>
      <c r="D5532">
        <v>7.1428571428571397E-2</v>
      </c>
      <c r="E5532">
        <v>0</v>
      </c>
      <c r="F5532">
        <v>6.5972222222222196E-2</v>
      </c>
      <c r="G5532">
        <v>0</v>
      </c>
      <c r="H5532">
        <v>0.11971830985915501</v>
      </c>
      <c r="I5532">
        <v>0</v>
      </c>
      <c r="J5532" s="1">
        <v>0</v>
      </c>
      <c r="K5532" t="s">
        <v>23242</v>
      </c>
      <c r="L5532" t="s">
        <v>34308</v>
      </c>
      <c r="M5532" t="s">
        <v>34309</v>
      </c>
    </row>
    <row r="5533" spans="1:13">
      <c r="A5533" s="1" t="s">
        <v>7550</v>
      </c>
      <c r="B5533">
        <v>5.79661416906973E-6</v>
      </c>
      <c r="C5533" s="1">
        <v>1.01626690734956E-4</v>
      </c>
      <c r="D5533">
        <v>0.921875</v>
      </c>
      <c r="E5533">
        <v>0.98936170212765995</v>
      </c>
      <c r="F5533">
        <v>0.99222797927461104</v>
      </c>
      <c r="G5533">
        <v>0.969387755102041</v>
      </c>
      <c r="H5533">
        <v>0.855140186915888</v>
      </c>
      <c r="I5533">
        <v>0.95652173913043503</v>
      </c>
      <c r="J5533" s="1" t="s">
        <v>23229</v>
      </c>
      <c r="K5533" t="s">
        <v>23238</v>
      </c>
      <c r="L5533" t="s">
        <v>34310</v>
      </c>
      <c r="M5533" t="s">
        <v>34311</v>
      </c>
    </row>
    <row r="5534" spans="1:13">
      <c r="A5534" s="1" t="s">
        <v>7551</v>
      </c>
      <c r="B5534">
        <v>3.70931939326341E-6</v>
      </c>
      <c r="C5534" s="1">
        <v>1.0063057926552899E-6</v>
      </c>
      <c r="D5534">
        <v>0.35</v>
      </c>
      <c r="E5534">
        <v>0.18</v>
      </c>
      <c r="F5534">
        <v>0.20229007633587801</v>
      </c>
      <c r="G5534">
        <v>0.14285714285714299</v>
      </c>
      <c r="H5534">
        <v>5.93220338983051E-2</v>
      </c>
      <c r="I5534">
        <v>3.7037037037037E-2</v>
      </c>
      <c r="J5534" s="1">
        <v>0</v>
      </c>
      <c r="K5534" t="s">
        <v>23241</v>
      </c>
      <c r="L5534" t="s">
        <v>34312</v>
      </c>
      <c r="M5534" t="s">
        <v>34313</v>
      </c>
    </row>
    <row r="5535" spans="1:13">
      <c r="A5535" s="1" t="s">
        <v>7552</v>
      </c>
      <c r="B5535">
        <v>3.3636433678878197E-5</v>
      </c>
      <c r="C5535" s="1">
        <v>9.1793220360683795E-5</v>
      </c>
      <c r="D5535">
        <v>1.6129032258064498E-2</v>
      </c>
      <c r="E5535">
        <v>0</v>
      </c>
      <c r="F5535">
        <v>0.18787878787878801</v>
      </c>
      <c r="G5535">
        <v>9.6153846153846194E-3</v>
      </c>
      <c r="H5535">
        <v>0.107142857142857</v>
      </c>
      <c r="I5535">
        <v>4.8672566371681401E-2</v>
      </c>
      <c r="J5535" s="1">
        <v>0</v>
      </c>
      <c r="K5535" t="s">
        <v>23241</v>
      </c>
      <c r="L5535" t="s">
        <v>34314</v>
      </c>
      <c r="M5535" t="s">
        <v>34315</v>
      </c>
    </row>
    <row r="5536" spans="1:13">
      <c r="A5536" s="1" t="s">
        <v>7553</v>
      </c>
      <c r="B5536">
        <v>8.3556240376773798E-6</v>
      </c>
      <c r="C5536" s="1">
        <v>7.8392878191084696E-7</v>
      </c>
      <c r="D5536">
        <v>0.46666666666666701</v>
      </c>
      <c r="E5536">
        <v>0.88095238095238104</v>
      </c>
      <c r="F5536">
        <v>0.137640449438202</v>
      </c>
      <c r="G5536">
        <v>7.4999999999999997E-2</v>
      </c>
      <c r="H5536">
        <v>0.19767441860465099</v>
      </c>
      <c r="I5536">
        <v>4.8780487804878099E-2</v>
      </c>
      <c r="J5536" s="1">
        <v>0</v>
      </c>
      <c r="K5536" t="s">
        <v>23239</v>
      </c>
      <c r="L5536" t="s">
        <v>34316</v>
      </c>
      <c r="M5536" t="s">
        <v>34317</v>
      </c>
    </row>
    <row r="5537" spans="1:13">
      <c r="A5537" s="1" t="s">
        <v>7554</v>
      </c>
      <c r="B5537">
        <v>2.03674128296474E-6</v>
      </c>
      <c r="C5537" s="1">
        <v>1.6494517688726798E-5</v>
      </c>
      <c r="D5537">
        <v>0.96153846153846201</v>
      </c>
      <c r="E5537">
        <v>1</v>
      </c>
      <c r="F5537">
        <v>1</v>
      </c>
      <c r="G5537">
        <v>0.6</v>
      </c>
      <c r="H5537">
        <v>0.94186046511627897</v>
      </c>
      <c r="I5537">
        <v>0.74519230769230804</v>
      </c>
      <c r="J5537" s="1">
        <v>1</v>
      </c>
      <c r="K5537" t="s">
        <v>23239</v>
      </c>
      <c r="L5537" t="s">
        <v>34318</v>
      </c>
      <c r="M5537" t="s">
        <v>34319</v>
      </c>
    </row>
    <row r="5538" spans="1:13">
      <c r="A5538" s="1" t="s">
        <v>7555</v>
      </c>
      <c r="B5538">
        <v>2.35994768652011E-5</v>
      </c>
      <c r="C5538" s="1">
        <v>9.8855865149355599E-5</v>
      </c>
      <c r="D5538">
        <v>1</v>
      </c>
      <c r="E5538">
        <v>1</v>
      </c>
      <c r="F5538">
        <v>1</v>
      </c>
      <c r="G5538">
        <v>0.86734693877550995</v>
      </c>
      <c r="H5538">
        <v>0.97938144329896903</v>
      </c>
      <c r="I5538">
        <v>0.62234042553191504</v>
      </c>
      <c r="J5538" s="1">
        <v>1</v>
      </c>
      <c r="K5538" t="s">
        <v>23238</v>
      </c>
      <c r="L5538" t="s">
        <v>34320</v>
      </c>
      <c r="M5538" t="s">
        <v>34321</v>
      </c>
    </row>
    <row r="5539" spans="1:13">
      <c r="A5539" s="1" t="s">
        <v>7556</v>
      </c>
      <c r="B5539">
        <v>5.29295367224257E-5</v>
      </c>
      <c r="C5539" s="1">
        <v>4.5243787098361003E-5</v>
      </c>
      <c r="D5539">
        <v>0</v>
      </c>
      <c r="E5539">
        <v>5.2631578947368403E-3</v>
      </c>
      <c r="F5539">
        <v>0.16145833333333301</v>
      </c>
      <c r="G5539">
        <v>0</v>
      </c>
      <c r="H5539">
        <v>1.4851485148514899E-2</v>
      </c>
      <c r="I5539">
        <v>0</v>
      </c>
      <c r="J5539" s="1">
        <v>0</v>
      </c>
      <c r="K5539" t="s">
        <v>23241</v>
      </c>
      <c r="L5539" t="s">
        <v>34322</v>
      </c>
      <c r="M5539" t="s">
        <v>34323</v>
      </c>
    </row>
    <row r="5540" spans="1:13">
      <c r="A5540" s="1" t="s">
        <v>7557</v>
      </c>
      <c r="B5540">
        <v>1.79342594136475E-6</v>
      </c>
      <c r="C5540" s="1">
        <v>2.0837488075318399E-5</v>
      </c>
      <c r="D5540">
        <v>0.64285714285714302</v>
      </c>
      <c r="E5540">
        <v>0.69135802469135799</v>
      </c>
      <c r="F5540">
        <v>0.86486486486486502</v>
      </c>
      <c r="G5540">
        <v>0.85185185185185197</v>
      </c>
      <c r="H5540">
        <v>0.89130434782608703</v>
      </c>
      <c r="I5540">
        <v>0.828125</v>
      </c>
      <c r="J5540" s="1">
        <v>1</v>
      </c>
      <c r="K5540" t="s">
        <v>23237</v>
      </c>
      <c r="L5540" t="s">
        <v>34324</v>
      </c>
      <c r="M5540" t="s">
        <v>34325</v>
      </c>
    </row>
    <row r="5541" spans="1:13">
      <c r="A5541" s="1" t="s">
        <v>7558</v>
      </c>
      <c r="B5541">
        <v>3.4229116072771002E-6</v>
      </c>
      <c r="C5541" s="1">
        <v>1.7198893652988299E-6</v>
      </c>
      <c r="D5541">
        <v>1</v>
      </c>
      <c r="E5541">
        <v>0.99479166666666696</v>
      </c>
      <c r="F5541">
        <v>0.99736842105263201</v>
      </c>
      <c r="G5541">
        <v>0.85185185185185197</v>
      </c>
      <c r="H5541">
        <v>0.98181818181818203</v>
      </c>
      <c r="I5541">
        <v>0.93684210526315803</v>
      </c>
      <c r="J5541" s="1">
        <v>0.95454545454545503</v>
      </c>
      <c r="K5541" t="s">
        <v>23238</v>
      </c>
      <c r="L5541" t="s">
        <v>34326</v>
      </c>
      <c r="M5541" t="s">
        <v>34327</v>
      </c>
    </row>
    <row r="5542" spans="1:13">
      <c r="A5542" s="1" t="s">
        <v>7559</v>
      </c>
      <c r="B5542">
        <v>2.4796335730208202E-7</v>
      </c>
      <c r="C5542" s="1">
        <v>4.068605747603E-7</v>
      </c>
      <c r="D5542">
        <v>1</v>
      </c>
      <c r="E5542">
        <v>1</v>
      </c>
      <c r="F5542">
        <v>1</v>
      </c>
      <c r="G5542">
        <v>0.99122807017543901</v>
      </c>
      <c r="H5542">
        <v>0.99333333333333296</v>
      </c>
      <c r="I5542">
        <v>0.98165137614678899</v>
      </c>
      <c r="J5542" s="1">
        <v>1</v>
      </c>
      <c r="K5542" t="s">
        <v>23238</v>
      </c>
      <c r="L5542" t="s">
        <v>34328</v>
      </c>
      <c r="M5542" t="s">
        <v>34329</v>
      </c>
    </row>
    <row r="5543" spans="1:13">
      <c r="A5543" s="1" t="s">
        <v>7560</v>
      </c>
      <c r="B5543">
        <v>1.4248521514921201E-6</v>
      </c>
      <c r="C5543" s="1">
        <v>3.1227422530539498E-7</v>
      </c>
      <c r="D5543">
        <v>1</v>
      </c>
      <c r="E5543">
        <v>1</v>
      </c>
      <c r="F5543">
        <v>0.99731182795698903</v>
      </c>
      <c r="G5543">
        <v>0.84375</v>
      </c>
      <c r="H5543">
        <v>0.986363636363636</v>
      </c>
      <c r="I5543">
        <v>0.93298969072164994</v>
      </c>
      <c r="J5543" s="1">
        <v>1</v>
      </c>
      <c r="K5543" t="s">
        <v>23241</v>
      </c>
      <c r="L5543" t="s">
        <v>34330</v>
      </c>
      <c r="M5543" t="s">
        <v>34331</v>
      </c>
    </row>
    <row r="5544" spans="1:13">
      <c r="A5544" s="1" t="s">
        <v>7561</v>
      </c>
      <c r="B5544">
        <v>2.7023869652410001E-6</v>
      </c>
      <c r="C5544" s="1">
        <v>9.3180854600495594E-5</v>
      </c>
      <c r="D5544">
        <v>0</v>
      </c>
      <c r="E5544">
        <v>0</v>
      </c>
      <c r="F5544">
        <v>0.12983425414364599</v>
      </c>
      <c r="G5544">
        <v>0</v>
      </c>
      <c r="H5544">
        <v>0</v>
      </c>
      <c r="I5544">
        <v>0</v>
      </c>
      <c r="J5544" s="1">
        <v>0</v>
      </c>
      <c r="K5544" t="s">
        <v>23238</v>
      </c>
      <c r="L5544" t="s">
        <v>34332</v>
      </c>
      <c r="M5544" t="s">
        <v>34333</v>
      </c>
    </row>
    <row r="5545" spans="1:13">
      <c r="A5545" s="1" t="s">
        <v>7562</v>
      </c>
      <c r="B5545">
        <v>8.8871816242927893E-6</v>
      </c>
      <c r="C5545" s="1">
        <v>4.0587592819197102E-4</v>
      </c>
      <c r="D5545">
        <v>0.53571428571428603</v>
      </c>
      <c r="E5545">
        <v>0.55625000000000002</v>
      </c>
      <c r="F5545">
        <v>0.67857142857142905</v>
      </c>
      <c r="G5545">
        <v>0.34482758620689702</v>
      </c>
      <c r="H5545">
        <v>0.94</v>
      </c>
      <c r="I5545">
        <v>0.60526315789473695</v>
      </c>
      <c r="J5545" s="1" t="s">
        <v>23229</v>
      </c>
      <c r="K5545" t="s">
        <v>23241</v>
      </c>
      <c r="L5545" t="s">
        <v>34334</v>
      </c>
      <c r="M5545" t="s">
        <v>34335</v>
      </c>
    </row>
    <row r="5546" spans="1:13">
      <c r="A5546" s="1" t="s">
        <v>7563</v>
      </c>
      <c r="B5546">
        <v>9.1859049479959096E-7</v>
      </c>
      <c r="C5546" s="1">
        <v>6.0648779084230803E-6</v>
      </c>
      <c r="D5546">
        <v>1</v>
      </c>
      <c r="E5546">
        <v>1</v>
      </c>
      <c r="F5546">
        <v>1</v>
      </c>
      <c r="G5546">
        <v>0.85344827586206895</v>
      </c>
      <c r="H5546">
        <v>1</v>
      </c>
      <c r="I5546">
        <v>0.99199999999999999</v>
      </c>
      <c r="J5546" s="1">
        <v>1</v>
      </c>
      <c r="K5546" t="s">
        <v>23239</v>
      </c>
      <c r="L5546" t="s">
        <v>34336</v>
      </c>
      <c r="M5546" t="s">
        <v>34337</v>
      </c>
    </row>
    <row r="5547" spans="1:13">
      <c r="A5547" s="1" t="s">
        <v>7564</v>
      </c>
      <c r="B5547">
        <v>3.3121129944572799E-5</v>
      </c>
      <c r="C5547" s="1">
        <v>5.1914332652904501E-5</v>
      </c>
      <c r="D5547">
        <v>0</v>
      </c>
      <c r="E5547">
        <v>0</v>
      </c>
      <c r="F5547">
        <v>5.6497175141242903E-2</v>
      </c>
      <c r="G5547">
        <v>0.5</v>
      </c>
      <c r="H5547">
        <v>2.83018867924528E-2</v>
      </c>
      <c r="I5547">
        <v>0.27981651376146799</v>
      </c>
      <c r="J5547" s="1">
        <v>0</v>
      </c>
      <c r="K5547" t="s">
        <v>23239</v>
      </c>
      <c r="L5547" t="s">
        <v>34338</v>
      </c>
      <c r="M5547" t="s">
        <v>34339</v>
      </c>
    </row>
    <row r="5548" spans="1:13">
      <c r="A5548" s="1" t="s">
        <v>7565</v>
      </c>
      <c r="B5548">
        <v>9.7678516633248994E-5</v>
      </c>
      <c r="C5548" s="1">
        <v>9.2437199804255195E-5</v>
      </c>
      <c r="D5548">
        <v>0.5</v>
      </c>
      <c r="E5548">
        <v>0.34146341463414598</v>
      </c>
      <c r="F5548">
        <v>0.26851851851851899</v>
      </c>
      <c r="G5548">
        <v>5.6603773584905703E-2</v>
      </c>
      <c r="H5548">
        <v>0.13392857142857101</v>
      </c>
      <c r="I5548">
        <v>0.139240506329114</v>
      </c>
      <c r="J5548" s="1">
        <v>0</v>
      </c>
      <c r="K5548" t="s">
        <v>23238</v>
      </c>
      <c r="L5548" t="s">
        <v>34340</v>
      </c>
      <c r="M5548" t="s">
        <v>34341</v>
      </c>
    </row>
    <row r="5549" spans="1:13">
      <c r="A5549" s="1" t="s">
        <v>7566</v>
      </c>
      <c r="B5549">
        <v>6.2125023169538501E-8</v>
      </c>
      <c r="C5549" s="1">
        <v>2.0970710503408201E-5</v>
      </c>
      <c r="D5549">
        <v>1</v>
      </c>
      <c r="E5549">
        <v>1</v>
      </c>
      <c r="F5549">
        <v>0.97368421052631604</v>
      </c>
      <c r="G5549">
        <v>1</v>
      </c>
      <c r="H5549">
        <v>0.97802197802197799</v>
      </c>
      <c r="I5549">
        <v>0.85714285714285698</v>
      </c>
      <c r="J5549" s="1">
        <v>1</v>
      </c>
      <c r="K5549" t="s">
        <v>23238</v>
      </c>
      <c r="L5549" t="s">
        <v>34342</v>
      </c>
      <c r="M5549" t="s">
        <v>34343</v>
      </c>
    </row>
    <row r="5550" spans="1:13">
      <c r="A5550" s="1" t="s">
        <v>7567</v>
      </c>
      <c r="B5550">
        <v>8.2830717164594805E-6</v>
      </c>
      <c r="C5550" s="1">
        <v>4.8967555500533899E-5</v>
      </c>
      <c r="D5550">
        <v>0.9375</v>
      </c>
      <c r="E5550">
        <v>0.92777777777777803</v>
      </c>
      <c r="F5550">
        <v>0.75668449197860999</v>
      </c>
      <c r="G5550">
        <v>0.58333333333333304</v>
      </c>
      <c r="H5550">
        <v>0.59782608695652195</v>
      </c>
      <c r="I5550">
        <v>0.86363636363636398</v>
      </c>
      <c r="J5550" s="1" t="s">
        <v>23229</v>
      </c>
      <c r="K5550" t="s">
        <v>23240</v>
      </c>
      <c r="L5550" t="s">
        <v>34344</v>
      </c>
      <c r="M5550" t="s">
        <v>34345</v>
      </c>
    </row>
    <row r="5551" spans="1:13">
      <c r="A5551" s="1" t="s">
        <v>7568</v>
      </c>
      <c r="B5551">
        <v>1.53260479098283E-9</v>
      </c>
      <c r="C5551" s="1">
        <v>8.6825432322462495E-8</v>
      </c>
      <c r="D5551">
        <v>1.6129032258064498E-2</v>
      </c>
      <c r="E5551">
        <v>0</v>
      </c>
      <c r="F5551">
        <v>0</v>
      </c>
      <c r="G5551">
        <v>0</v>
      </c>
      <c r="H5551">
        <v>6.0240963855421699E-3</v>
      </c>
      <c r="I5551">
        <v>0</v>
      </c>
      <c r="J5551" s="1">
        <v>0</v>
      </c>
      <c r="K5551" t="s">
        <v>23241</v>
      </c>
      <c r="L5551" t="s">
        <v>34346</v>
      </c>
      <c r="M5551" t="s">
        <v>34347</v>
      </c>
    </row>
    <row r="5552" spans="1:13">
      <c r="A5552" s="1" t="s">
        <v>7569</v>
      </c>
      <c r="B5552">
        <v>2.6636856311362502E-7</v>
      </c>
      <c r="C5552" s="1">
        <v>4.5279655156292003E-9</v>
      </c>
      <c r="D5552">
        <v>1.85185185185185E-2</v>
      </c>
      <c r="E5552">
        <v>1.7857142857142901E-2</v>
      </c>
      <c r="F5552">
        <v>0</v>
      </c>
      <c r="G5552">
        <v>1.3157894736842099E-2</v>
      </c>
      <c r="H5552">
        <v>0</v>
      </c>
      <c r="I5552">
        <v>8.1967213114754103E-3</v>
      </c>
      <c r="J5552" s="1">
        <v>0</v>
      </c>
      <c r="K5552" t="s">
        <v>23238</v>
      </c>
      <c r="L5552" t="s">
        <v>34348</v>
      </c>
      <c r="M5552" t="s">
        <v>34349</v>
      </c>
    </row>
    <row r="5553" spans="1:13">
      <c r="A5553" s="1" t="s">
        <v>7570</v>
      </c>
      <c r="B5553">
        <v>1.35713482854227E-5</v>
      </c>
      <c r="C5553" s="1">
        <v>1.31740374801665E-5</v>
      </c>
      <c r="D5553">
        <v>0</v>
      </c>
      <c r="E5553">
        <v>0</v>
      </c>
      <c r="F5553">
        <v>1.1111111111111099E-2</v>
      </c>
      <c r="G5553">
        <v>0.11111111111111099</v>
      </c>
      <c r="H5553">
        <v>1.9607843137254902E-2</v>
      </c>
      <c r="I5553">
        <v>0.181034482758621</v>
      </c>
      <c r="J5553" s="1">
        <v>0</v>
      </c>
      <c r="K5553" t="s">
        <v>23241</v>
      </c>
      <c r="L5553" t="s">
        <v>34350</v>
      </c>
      <c r="M5553" t="s">
        <v>34351</v>
      </c>
    </row>
    <row r="5554" spans="1:13">
      <c r="A5554" s="1" t="s">
        <v>7571</v>
      </c>
      <c r="B5554">
        <v>7.1921816020944804E-5</v>
      </c>
      <c r="C5554" s="1">
        <v>5.5342620318217799E-5</v>
      </c>
      <c r="D5554">
        <v>0.76666666666666705</v>
      </c>
      <c r="E5554">
        <v>0.68292682926829296</v>
      </c>
      <c r="F5554">
        <v>0.99162011173184395</v>
      </c>
      <c r="G5554">
        <v>0.9375</v>
      </c>
      <c r="H5554">
        <v>0.94444444444444398</v>
      </c>
      <c r="I5554">
        <v>0.81132075471698095</v>
      </c>
      <c r="J5554" s="1">
        <v>0</v>
      </c>
      <c r="K5554" t="s">
        <v>23241</v>
      </c>
      <c r="L5554" t="s">
        <v>34352</v>
      </c>
      <c r="M5554" t="s">
        <v>34353</v>
      </c>
    </row>
    <row r="5555" spans="1:13">
      <c r="A5555" s="1" t="s">
        <v>7572</v>
      </c>
      <c r="B5555">
        <v>2.5877757184850898E-7</v>
      </c>
      <c r="C5555" s="1">
        <v>7.31837759950065E-5</v>
      </c>
      <c r="D5555">
        <v>0.81818181818181801</v>
      </c>
      <c r="E5555">
        <v>0.99358974358974395</v>
      </c>
      <c r="F5555">
        <v>0.29477611940298498</v>
      </c>
      <c r="G5555">
        <v>0.91379310344827602</v>
      </c>
      <c r="H5555">
        <v>0.17567567567567599</v>
      </c>
      <c r="I5555">
        <v>0.86486486486486502</v>
      </c>
      <c r="J5555" s="1">
        <v>1</v>
      </c>
      <c r="K5555" t="s">
        <v>23240</v>
      </c>
      <c r="L5555" t="s">
        <v>34354</v>
      </c>
      <c r="M5555" t="s">
        <v>34355</v>
      </c>
    </row>
    <row r="5556" spans="1:13">
      <c r="A5556" s="1" t="s">
        <v>7573</v>
      </c>
      <c r="B5556">
        <v>1.2375442510444501E-8</v>
      </c>
      <c r="C5556" s="1">
        <v>1.8523895448353401E-10</v>
      </c>
      <c r="D5556">
        <v>0</v>
      </c>
      <c r="E5556">
        <v>0</v>
      </c>
      <c r="F5556">
        <v>4.5045045045045001E-3</v>
      </c>
      <c r="G5556">
        <v>0</v>
      </c>
      <c r="H5556">
        <v>0</v>
      </c>
      <c r="I5556">
        <v>0</v>
      </c>
      <c r="J5556" s="1">
        <v>0</v>
      </c>
      <c r="K5556" t="s">
        <v>23242</v>
      </c>
      <c r="L5556" t="s">
        <v>34356</v>
      </c>
      <c r="M5556" t="s">
        <v>34357</v>
      </c>
    </row>
    <row r="5557" spans="1:13">
      <c r="A5557" s="1" t="s">
        <v>7574</v>
      </c>
      <c r="B5557">
        <v>5.4515265086860503E-4</v>
      </c>
      <c r="C5557" s="1">
        <v>7.0030935906782404E-5</v>
      </c>
      <c r="D5557">
        <v>0.42857142857142899</v>
      </c>
      <c r="E5557">
        <v>0.225274725274725</v>
      </c>
      <c r="F5557">
        <v>0.71538461538461495</v>
      </c>
      <c r="G5557">
        <v>0.76724137931034497</v>
      </c>
      <c r="H5557">
        <v>0.429245283018868</v>
      </c>
      <c r="I5557">
        <v>0.56198347107437996</v>
      </c>
      <c r="J5557" s="1">
        <v>0</v>
      </c>
      <c r="K5557" t="s">
        <v>23239</v>
      </c>
      <c r="L5557" t="s">
        <v>34358</v>
      </c>
      <c r="M5557" t="s">
        <v>34359</v>
      </c>
    </row>
    <row r="5558" spans="1:13">
      <c r="A5558" s="1" t="s">
        <v>7575</v>
      </c>
      <c r="B5558">
        <v>5.26137250881634E-5</v>
      </c>
      <c r="C5558" s="1">
        <v>1.34550364005968E-6</v>
      </c>
      <c r="D5558">
        <v>0.148148148148148</v>
      </c>
      <c r="E5558">
        <v>0.241935483870968</v>
      </c>
      <c r="F5558">
        <v>0.02</v>
      </c>
      <c r="G5558">
        <v>0</v>
      </c>
      <c r="H5558">
        <v>1.6129032258064498E-2</v>
      </c>
      <c r="I5558">
        <v>5.2631578947368397E-2</v>
      </c>
      <c r="J5558" s="1">
        <v>0</v>
      </c>
      <c r="K5558" t="s">
        <v>23242</v>
      </c>
      <c r="L5558" t="s">
        <v>34360</v>
      </c>
      <c r="M5558" t="s">
        <v>34361</v>
      </c>
    </row>
    <row r="5559" spans="1:13">
      <c r="A5559" s="1" t="s">
        <v>7576</v>
      </c>
      <c r="B5559">
        <v>1.23802083108869E-5</v>
      </c>
      <c r="C5559" s="1">
        <v>9.9491643565158305E-5</v>
      </c>
      <c r="D5559">
        <v>6.6666666666666693E-2</v>
      </c>
      <c r="E5559">
        <v>0</v>
      </c>
      <c r="F5559">
        <v>0</v>
      </c>
      <c r="G5559">
        <v>3.5714285714285698E-2</v>
      </c>
      <c r="H5559">
        <v>0.38541666666666702</v>
      </c>
      <c r="I5559">
        <v>6.5420560747663503E-2</v>
      </c>
      <c r="J5559" s="1">
        <v>0</v>
      </c>
      <c r="K5559" t="s">
        <v>23237</v>
      </c>
      <c r="L5559" t="s">
        <v>34362</v>
      </c>
      <c r="M5559" t="s">
        <v>34363</v>
      </c>
    </row>
    <row r="5560" spans="1:13">
      <c r="A5560" s="1" t="s">
        <v>7577</v>
      </c>
      <c r="B5560">
        <v>1.11325477655682E-9</v>
      </c>
      <c r="C5560" s="1">
        <v>5.8578104540368799E-7</v>
      </c>
      <c r="D5560">
        <v>0</v>
      </c>
      <c r="E5560">
        <v>5.2631578947368403E-3</v>
      </c>
      <c r="F5560">
        <v>2.60416666666667E-3</v>
      </c>
      <c r="G5560">
        <v>0</v>
      </c>
      <c r="H5560">
        <v>9.1743119266055103E-3</v>
      </c>
      <c r="I5560">
        <v>9.4339622641509396E-3</v>
      </c>
      <c r="J5560" s="1">
        <v>0.77272727272727304</v>
      </c>
      <c r="K5560" t="s">
        <v>23242</v>
      </c>
      <c r="L5560" t="s">
        <v>34364</v>
      </c>
      <c r="M5560" t="s">
        <v>34365</v>
      </c>
    </row>
    <row r="5561" spans="1:13">
      <c r="A5561" s="1" t="s">
        <v>7578</v>
      </c>
      <c r="B5561">
        <v>1.3452750189949299E-5</v>
      </c>
      <c r="C5561" s="1">
        <v>4.1225728178843101E-6</v>
      </c>
      <c r="D5561">
        <v>0.98333333333333295</v>
      </c>
      <c r="E5561">
        <v>0.921875</v>
      </c>
      <c r="F5561">
        <v>0.98677248677248697</v>
      </c>
      <c r="G5561">
        <v>1</v>
      </c>
      <c r="H5561">
        <v>0.99519230769230804</v>
      </c>
      <c r="I5561">
        <v>1</v>
      </c>
      <c r="J5561" s="1">
        <v>1</v>
      </c>
      <c r="K5561" t="s">
        <v>23241</v>
      </c>
      <c r="L5561" t="s">
        <v>34366</v>
      </c>
      <c r="M5561" t="s">
        <v>34367</v>
      </c>
    </row>
    <row r="5562" spans="1:13">
      <c r="A5562" s="1" t="s">
        <v>7579</v>
      </c>
      <c r="B5562">
        <v>5.8324585123766204E-6</v>
      </c>
      <c r="C5562" s="1">
        <v>7.3271445014284199E-8</v>
      </c>
      <c r="D5562">
        <v>0.95</v>
      </c>
      <c r="E5562">
        <v>1</v>
      </c>
      <c r="F5562">
        <v>1</v>
      </c>
      <c r="G5562">
        <v>0.98837209302325602</v>
      </c>
      <c r="H5562">
        <v>1</v>
      </c>
      <c r="I5562">
        <v>0.9</v>
      </c>
      <c r="J5562" s="1" t="s">
        <v>23229</v>
      </c>
      <c r="K5562" t="s">
        <v>23239</v>
      </c>
      <c r="L5562" t="s">
        <v>34368</v>
      </c>
      <c r="M5562" t="s">
        <v>34369</v>
      </c>
    </row>
    <row r="5563" spans="1:13">
      <c r="A5563" s="1" t="s">
        <v>7580</v>
      </c>
      <c r="B5563">
        <v>1.1239020579986699E-9</v>
      </c>
      <c r="C5563" s="1">
        <v>2.4641020040237401E-6</v>
      </c>
      <c r="D5563">
        <v>1</v>
      </c>
      <c r="E5563">
        <v>1</v>
      </c>
      <c r="F5563">
        <v>1</v>
      </c>
      <c r="G5563">
        <v>0.99137931034482796</v>
      </c>
      <c r="H5563">
        <v>0.99557522123893805</v>
      </c>
      <c r="I5563">
        <v>1</v>
      </c>
      <c r="J5563" s="1">
        <v>0.45454545454545497</v>
      </c>
      <c r="K5563" t="s">
        <v>23238</v>
      </c>
      <c r="L5563" t="s">
        <v>34370</v>
      </c>
      <c r="M5563" t="s">
        <v>34371</v>
      </c>
    </row>
    <row r="5564" spans="1:13">
      <c r="A5564" s="1" t="s">
        <v>7581</v>
      </c>
      <c r="B5564">
        <v>8.7718208394168005E-7</v>
      </c>
      <c r="C5564" s="1">
        <v>6.1942521618919502E-7</v>
      </c>
      <c r="D5564">
        <v>0</v>
      </c>
      <c r="E5564">
        <v>7.5757575757575803E-3</v>
      </c>
      <c r="F5564">
        <v>5.22875816993464E-2</v>
      </c>
      <c r="G5564">
        <v>1.0638297872340399E-2</v>
      </c>
      <c r="H5564">
        <v>2.8571428571428598E-2</v>
      </c>
      <c r="I5564">
        <v>3.7878787878787901E-2</v>
      </c>
      <c r="J5564" s="1">
        <v>0</v>
      </c>
      <c r="K5564" t="s">
        <v>23238</v>
      </c>
      <c r="L5564" t="s">
        <v>34372</v>
      </c>
      <c r="M5564" t="s">
        <v>34373</v>
      </c>
    </row>
    <row r="5565" spans="1:13">
      <c r="A5565" s="1" t="s">
        <v>7582</v>
      </c>
      <c r="B5565">
        <v>3.2943876025948401E-7</v>
      </c>
      <c r="C5565" s="1">
        <v>3.5476174806810802E-5</v>
      </c>
      <c r="D5565">
        <v>0</v>
      </c>
      <c r="E5565">
        <v>5.2083333333333296E-3</v>
      </c>
      <c r="F5565">
        <v>2.8645833333333301E-2</v>
      </c>
      <c r="G5565">
        <v>5.5555555555555601E-2</v>
      </c>
      <c r="H5565">
        <v>3.3333333333333298E-2</v>
      </c>
      <c r="I5565">
        <v>3.8461538461538498E-2</v>
      </c>
      <c r="J5565" s="1">
        <v>0</v>
      </c>
      <c r="K5565" t="s">
        <v>23242</v>
      </c>
      <c r="L5565" t="s">
        <v>34374</v>
      </c>
      <c r="M5565" t="s">
        <v>34375</v>
      </c>
    </row>
    <row r="5566" spans="1:13">
      <c r="A5566" s="1" t="s">
        <v>7583</v>
      </c>
      <c r="B5566">
        <v>6.7677105372523005E-4</v>
      </c>
      <c r="C5566" s="1">
        <v>1.7467303320566399E-3</v>
      </c>
      <c r="D5566">
        <v>0.1875</v>
      </c>
      <c r="E5566">
        <v>0.65882352941176503</v>
      </c>
      <c r="F5566">
        <v>0.30310880829015502</v>
      </c>
      <c r="G5566">
        <v>0.56034482758620696</v>
      </c>
      <c r="H5566">
        <v>0.81651376146789001</v>
      </c>
      <c r="I5566">
        <v>0.67142857142857104</v>
      </c>
      <c r="J5566" s="1">
        <v>1</v>
      </c>
      <c r="K5566" t="s">
        <v>23239</v>
      </c>
      <c r="L5566" t="s">
        <v>34376</v>
      </c>
      <c r="M5566" t="s">
        <v>34377</v>
      </c>
    </row>
    <row r="5567" spans="1:13">
      <c r="A5567" s="1" t="s">
        <v>7584</v>
      </c>
      <c r="B5567">
        <v>7.2787950352744797E-9</v>
      </c>
      <c r="C5567" s="1">
        <v>2.2593359943205299E-5</v>
      </c>
      <c r="D5567">
        <v>0.953125</v>
      </c>
      <c r="E5567">
        <v>0.97916666666666696</v>
      </c>
      <c r="F5567">
        <v>0.987179487179487</v>
      </c>
      <c r="G5567">
        <v>0.97413793103448298</v>
      </c>
      <c r="H5567">
        <v>0.99122807017543901</v>
      </c>
      <c r="I5567">
        <v>0.85772357723577197</v>
      </c>
      <c r="J5567" s="1">
        <v>1</v>
      </c>
      <c r="K5567" t="s">
        <v>23240</v>
      </c>
      <c r="L5567" t="s">
        <v>34378</v>
      </c>
      <c r="M5567" t="s">
        <v>34379</v>
      </c>
    </row>
    <row r="5568" spans="1:13">
      <c r="A5568" s="1" t="s">
        <v>7585</v>
      </c>
      <c r="B5568">
        <v>2.6986076514298697E-7</v>
      </c>
      <c r="C5568" s="1">
        <v>1.28045057841745E-7</v>
      </c>
      <c r="D5568">
        <v>1</v>
      </c>
      <c r="E5568">
        <v>1</v>
      </c>
      <c r="F5568">
        <v>0.99742268041237103</v>
      </c>
      <c r="G5568">
        <v>0.85087719298245601</v>
      </c>
      <c r="H5568">
        <v>0.99545454545454504</v>
      </c>
      <c r="I5568">
        <v>0.95833333333333304</v>
      </c>
      <c r="J5568" s="1">
        <v>1</v>
      </c>
      <c r="K5568" t="s">
        <v>23238</v>
      </c>
      <c r="L5568" t="s">
        <v>34380</v>
      </c>
      <c r="M5568" t="s">
        <v>34381</v>
      </c>
    </row>
    <row r="5569" spans="1:13">
      <c r="A5569" s="1" t="s">
        <v>7586</v>
      </c>
      <c r="B5569">
        <v>2.06118044551764E-6</v>
      </c>
      <c r="C5569" s="1">
        <v>5.7052391728957105E-7</v>
      </c>
      <c r="D5569">
        <v>0.98387096774193505</v>
      </c>
      <c r="E5569">
        <v>1</v>
      </c>
      <c r="F5569">
        <v>0.95897435897435901</v>
      </c>
      <c r="G5569">
        <v>1</v>
      </c>
      <c r="H5569">
        <v>0.98198198198198205</v>
      </c>
      <c r="I5569">
        <v>1</v>
      </c>
      <c r="J5569" s="1">
        <v>1</v>
      </c>
      <c r="K5569" t="s">
        <v>23239</v>
      </c>
      <c r="L5569" t="s">
        <v>34382</v>
      </c>
      <c r="M5569" t="s">
        <v>34383</v>
      </c>
    </row>
    <row r="5570" spans="1:13">
      <c r="A5570" s="1" t="s">
        <v>7587</v>
      </c>
      <c r="B5570">
        <v>2.4447394537158899E-5</v>
      </c>
      <c r="C5570" s="1">
        <v>1.61550492828394E-4</v>
      </c>
      <c r="D5570">
        <v>0.921875</v>
      </c>
      <c r="E5570">
        <v>0.92553191489361697</v>
      </c>
      <c r="F5570">
        <v>0.98969072164948502</v>
      </c>
      <c r="G5570">
        <v>0.91666666666666696</v>
      </c>
      <c r="H5570">
        <v>0.97345132743362806</v>
      </c>
      <c r="I5570">
        <v>0.74583333333333302</v>
      </c>
      <c r="J5570" s="1">
        <v>1</v>
      </c>
      <c r="K5570" t="s">
        <v>23238</v>
      </c>
      <c r="L5570" t="s">
        <v>34384</v>
      </c>
      <c r="M5570" t="s">
        <v>34385</v>
      </c>
    </row>
    <row r="5571" spans="1:13">
      <c r="A5571" s="1" t="s">
        <v>7588</v>
      </c>
      <c r="B5571">
        <v>9.3612129207281102E-5</v>
      </c>
      <c r="C5571" s="1">
        <v>1.4843410538779999E-4</v>
      </c>
      <c r="D5571">
        <v>0</v>
      </c>
      <c r="E5571">
        <v>0</v>
      </c>
      <c r="F5571">
        <v>0.38717948717948703</v>
      </c>
      <c r="G5571">
        <v>0.03</v>
      </c>
      <c r="H5571">
        <v>0.31858407079646001</v>
      </c>
      <c r="I5571">
        <v>6.0975609756097601E-2</v>
      </c>
      <c r="J5571" s="1">
        <v>0</v>
      </c>
      <c r="K5571" t="s">
        <v>23242</v>
      </c>
      <c r="L5571" t="s">
        <v>34386</v>
      </c>
      <c r="M5571" t="s">
        <v>34387</v>
      </c>
    </row>
    <row r="5572" spans="1:13">
      <c r="A5572" s="1" t="s">
        <v>7589</v>
      </c>
      <c r="B5572">
        <v>1.30816992872611E-5</v>
      </c>
      <c r="C5572" s="1">
        <v>9.6824483142871894E-5</v>
      </c>
      <c r="D5572">
        <v>1</v>
      </c>
      <c r="E5572">
        <v>1</v>
      </c>
      <c r="F5572">
        <v>0.88</v>
      </c>
      <c r="G5572">
        <v>1</v>
      </c>
      <c r="H5572">
        <v>1</v>
      </c>
      <c r="I5572">
        <v>1</v>
      </c>
      <c r="J5572" s="1">
        <v>1</v>
      </c>
      <c r="K5572" t="s">
        <v>23238</v>
      </c>
      <c r="L5572" t="s">
        <v>34388</v>
      </c>
      <c r="M5572" t="s">
        <v>34389</v>
      </c>
    </row>
    <row r="5573" spans="1:13">
      <c r="A5573" s="1" t="s">
        <v>7590</v>
      </c>
      <c r="B5573">
        <v>4.9047669642682098E-5</v>
      </c>
      <c r="C5573" s="1">
        <v>9.5022234122945504E-5</v>
      </c>
      <c r="D5573">
        <v>1.5625E-2</v>
      </c>
      <c r="E5573">
        <v>5.2083333333333296E-3</v>
      </c>
      <c r="F5573">
        <v>9.4871794871794896E-2</v>
      </c>
      <c r="G5573">
        <v>9.4339622641509396E-3</v>
      </c>
      <c r="H5573">
        <v>2.6785714285714302E-2</v>
      </c>
      <c r="I5573">
        <v>3.0434782608695699E-2</v>
      </c>
      <c r="J5573" s="1">
        <v>0</v>
      </c>
      <c r="K5573" t="s">
        <v>23239</v>
      </c>
      <c r="L5573" t="s">
        <v>34390</v>
      </c>
      <c r="M5573" t="s">
        <v>34391</v>
      </c>
    </row>
    <row r="5574" spans="1:13">
      <c r="A5574" s="1" t="s">
        <v>7591</v>
      </c>
      <c r="B5574">
        <v>0</v>
      </c>
      <c r="C5574" s="1">
        <v>0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 s="1">
        <v>4.5454545454545497E-2</v>
      </c>
      <c r="K5574" t="s">
        <v>23242</v>
      </c>
      <c r="L5574" t="s">
        <v>34392</v>
      </c>
      <c r="M5574" t="s">
        <v>34393</v>
      </c>
    </row>
    <row r="5575" spans="1:13">
      <c r="A5575" s="1" t="s">
        <v>7592</v>
      </c>
      <c r="B5575">
        <v>1.9280772382372799E-7</v>
      </c>
      <c r="C5575" s="1">
        <v>1.7165093609255199E-6</v>
      </c>
      <c r="D5575">
        <v>0</v>
      </c>
      <c r="E5575">
        <v>0</v>
      </c>
      <c r="F5575">
        <v>0</v>
      </c>
      <c r="G5575">
        <v>0</v>
      </c>
      <c r="H5575">
        <v>1.63934426229508E-2</v>
      </c>
      <c r="I5575">
        <v>0</v>
      </c>
      <c r="J5575" s="1">
        <v>1</v>
      </c>
      <c r="K5575" t="s">
        <v>23240</v>
      </c>
      <c r="L5575" t="s">
        <v>34394</v>
      </c>
      <c r="M5575" t="s">
        <v>34395</v>
      </c>
    </row>
    <row r="5576" spans="1:13">
      <c r="A5576" s="1" t="s">
        <v>7593</v>
      </c>
      <c r="B5576">
        <v>1.0479717888636599E-3</v>
      </c>
      <c r="C5576" s="1">
        <v>3.0476905968822201E-4</v>
      </c>
      <c r="D5576">
        <v>0.78125</v>
      </c>
      <c r="E5576">
        <v>0.43229166666666702</v>
      </c>
      <c r="F5576">
        <v>0.88461538461538503</v>
      </c>
      <c r="G5576">
        <v>0.931034482758621</v>
      </c>
      <c r="H5576">
        <v>0.99561403508771895</v>
      </c>
      <c r="I5576">
        <v>0.93801652892562004</v>
      </c>
      <c r="J5576" s="1">
        <v>1</v>
      </c>
      <c r="K5576" t="s">
        <v>23241</v>
      </c>
      <c r="L5576" t="s">
        <v>34396</v>
      </c>
      <c r="M5576" t="s">
        <v>34397</v>
      </c>
    </row>
    <row r="5577" spans="1:13">
      <c r="A5577" s="1" t="s">
        <v>7594</v>
      </c>
      <c r="B5577">
        <v>3.0737406480596803E-8</v>
      </c>
      <c r="C5577" s="1">
        <v>6.6429998982643497E-6</v>
      </c>
      <c r="D5577">
        <v>1</v>
      </c>
      <c r="E5577">
        <v>0.99295774647887303</v>
      </c>
      <c r="F5577">
        <v>1</v>
      </c>
      <c r="G5577">
        <v>0.84375</v>
      </c>
      <c r="H5577">
        <v>0.99519230769230804</v>
      </c>
      <c r="I5577">
        <v>0.93518518518518501</v>
      </c>
      <c r="J5577" s="1" t="s">
        <v>23229</v>
      </c>
      <c r="K5577" t="s">
        <v>23238</v>
      </c>
      <c r="L5577" t="s">
        <v>34398</v>
      </c>
      <c r="M5577" t="s">
        <v>34399</v>
      </c>
    </row>
    <row r="5578" spans="1:13">
      <c r="A5578" s="1" t="s">
        <v>7595</v>
      </c>
      <c r="B5578">
        <v>5.2384911914712602E-6</v>
      </c>
      <c r="C5578" s="1">
        <v>2.2174950754918399E-5</v>
      </c>
      <c r="D5578">
        <v>0</v>
      </c>
      <c r="E5578">
        <v>0</v>
      </c>
      <c r="F5578">
        <v>2.6455026455026501E-3</v>
      </c>
      <c r="G5578">
        <v>9.6153846153846194E-3</v>
      </c>
      <c r="H5578">
        <v>2.27272727272727E-2</v>
      </c>
      <c r="I5578">
        <v>9.8958333333333301E-2</v>
      </c>
      <c r="J5578" s="1">
        <v>0.63636363636363602</v>
      </c>
      <c r="K5578" t="s">
        <v>23239</v>
      </c>
      <c r="L5578" t="s">
        <v>34400</v>
      </c>
      <c r="M5578" t="s">
        <v>34401</v>
      </c>
    </row>
    <row r="5579" spans="1:13">
      <c r="A5579" s="1" t="s">
        <v>7596</v>
      </c>
      <c r="B5579">
        <v>6.6108821346386206E-5</v>
      </c>
      <c r="C5579" s="1">
        <v>3.9600483285134697E-5</v>
      </c>
      <c r="D5579">
        <v>0.15625</v>
      </c>
      <c r="E5579">
        <v>0</v>
      </c>
      <c r="F5579">
        <v>0.16153846153846199</v>
      </c>
      <c r="G5579">
        <v>1.72413793103448E-2</v>
      </c>
      <c r="H5579">
        <v>3.5087719298245598E-2</v>
      </c>
      <c r="I5579">
        <v>8.1300813008130093E-2</v>
      </c>
      <c r="J5579" s="1">
        <v>0</v>
      </c>
      <c r="K5579" t="s">
        <v>23241</v>
      </c>
      <c r="L5579" t="s">
        <v>34402</v>
      </c>
      <c r="M5579" t="s">
        <v>34403</v>
      </c>
    </row>
    <row r="5580" spans="1:13">
      <c r="A5580" s="1" t="s">
        <v>7597</v>
      </c>
      <c r="B5580">
        <v>1.6835193080347701E-6</v>
      </c>
      <c r="C5580" s="1">
        <v>4.41068794442049E-5</v>
      </c>
      <c r="D5580">
        <v>0.36206896551724099</v>
      </c>
      <c r="E5580">
        <v>0.42857142857142899</v>
      </c>
      <c r="F5580">
        <v>0.54918032786885296</v>
      </c>
      <c r="G5580">
        <v>0.92424242424242398</v>
      </c>
      <c r="H5580">
        <v>0.29213483146067398</v>
      </c>
      <c r="I5580">
        <v>0.77777777777777801</v>
      </c>
      <c r="J5580" s="1">
        <v>1</v>
      </c>
      <c r="K5580" t="s">
        <v>23242</v>
      </c>
      <c r="L5580" t="s">
        <v>34404</v>
      </c>
      <c r="M5580" t="s">
        <v>34405</v>
      </c>
    </row>
    <row r="5581" spans="1:13">
      <c r="A5581" s="1" t="s">
        <v>7598</v>
      </c>
      <c r="B5581">
        <v>8.0859194331745296E-5</v>
      </c>
      <c r="C5581" s="1">
        <v>1.11621539984446E-4</v>
      </c>
      <c r="D5581">
        <v>0.77419354838709697</v>
      </c>
      <c r="E5581">
        <v>0.82098765432098797</v>
      </c>
      <c r="F5581">
        <v>0.92564102564102602</v>
      </c>
      <c r="G5581">
        <v>0.5</v>
      </c>
      <c r="H5581">
        <v>0.81308411214953302</v>
      </c>
      <c r="I5581">
        <v>0.76530612244898</v>
      </c>
      <c r="J5581" s="1">
        <v>1</v>
      </c>
      <c r="K5581" t="s">
        <v>23238</v>
      </c>
      <c r="L5581" t="s">
        <v>34406</v>
      </c>
      <c r="M5581" t="s">
        <v>34407</v>
      </c>
    </row>
    <row r="5582" spans="1:13">
      <c r="A5582" s="1" t="s">
        <v>7599</v>
      </c>
      <c r="B5582">
        <v>2.29779753860501E-5</v>
      </c>
      <c r="C5582" s="1">
        <v>2.2233060967042001E-5</v>
      </c>
      <c r="D5582">
        <v>0</v>
      </c>
      <c r="E5582">
        <v>0</v>
      </c>
      <c r="F5582">
        <v>9.3922651933701695E-2</v>
      </c>
      <c r="G5582">
        <v>0</v>
      </c>
      <c r="H5582">
        <v>0.170886075949367</v>
      </c>
      <c r="I5582">
        <v>2.7027027027027001E-2</v>
      </c>
      <c r="J5582" s="1">
        <v>0</v>
      </c>
      <c r="K5582" t="s">
        <v>23242</v>
      </c>
      <c r="L5582" t="s">
        <v>34408</v>
      </c>
      <c r="M5582" t="s">
        <v>34409</v>
      </c>
    </row>
    <row r="5583" spans="1:13">
      <c r="A5583" s="1" t="s">
        <v>7600</v>
      </c>
      <c r="B5583">
        <v>1.43915448427252E-4</v>
      </c>
      <c r="C5583" s="1">
        <v>3.6667753415872001E-6</v>
      </c>
      <c r="D5583">
        <v>3.125E-2</v>
      </c>
      <c r="E5583">
        <v>0</v>
      </c>
      <c r="F5583">
        <v>0.38947368421052603</v>
      </c>
      <c r="G5583">
        <v>7.9545454545454503E-2</v>
      </c>
      <c r="H5583">
        <v>0.52500000000000002</v>
      </c>
      <c r="I5583">
        <v>0.17910447761194001</v>
      </c>
      <c r="J5583" s="1">
        <v>0.83333333333333304</v>
      </c>
      <c r="K5583" t="s">
        <v>23238</v>
      </c>
      <c r="L5583" t="s">
        <v>34410</v>
      </c>
      <c r="M5583" t="s">
        <v>34411</v>
      </c>
    </row>
    <row r="5584" spans="1:13">
      <c r="A5584" s="1" t="s">
        <v>7601</v>
      </c>
      <c r="B5584">
        <v>6.4932161132651004E-4</v>
      </c>
      <c r="C5584" s="1">
        <v>3.4287780568600902E-4</v>
      </c>
      <c r="D5584">
        <v>0.89583333333333304</v>
      </c>
      <c r="E5584">
        <v>0.83695652173913004</v>
      </c>
      <c r="F5584">
        <v>0.38938053097345099</v>
      </c>
      <c r="G5584">
        <v>8.3333333333333301E-2</v>
      </c>
      <c r="H5584">
        <v>0.66867469879518104</v>
      </c>
      <c r="I5584">
        <v>0.103174603174603</v>
      </c>
      <c r="J5584" s="1" t="s">
        <v>23229</v>
      </c>
      <c r="K5584" t="s">
        <v>23242</v>
      </c>
      <c r="L5584" t="s">
        <v>34412</v>
      </c>
      <c r="M5584" t="s">
        <v>34413</v>
      </c>
    </row>
    <row r="5585" spans="1:13">
      <c r="A5585" s="1" t="s">
        <v>7602</v>
      </c>
      <c r="B5585">
        <v>2.6487002897432202E-5</v>
      </c>
      <c r="C5585" s="1">
        <v>1.5354988063060199E-6</v>
      </c>
      <c r="D5585">
        <v>3.125E-2</v>
      </c>
      <c r="E5585">
        <v>3.6458333333333301E-2</v>
      </c>
      <c r="F5585">
        <v>7.8534031413612596E-3</v>
      </c>
      <c r="G5585">
        <v>8.7719298245614002E-2</v>
      </c>
      <c r="H5585">
        <v>1.7543859649122799E-2</v>
      </c>
      <c r="I5585">
        <v>8.4677419354838704E-2</v>
      </c>
      <c r="J5585" s="1" t="s">
        <v>23229</v>
      </c>
      <c r="K5585" t="s">
        <v>23238</v>
      </c>
      <c r="L5585" t="s">
        <v>34414</v>
      </c>
      <c r="M5585" t="s">
        <v>34415</v>
      </c>
    </row>
    <row r="5586" spans="1:13">
      <c r="A5586" s="1" t="s">
        <v>7603</v>
      </c>
      <c r="B5586">
        <v>2.57101319771117E-8</v>
      </c>
      <c r="C5586" s="1">
        <v>4.3406044397702004E-6</v>
      </c>
      <c r="D5586">
        <v>4.8387096774193498E-2</v>
      </c>
      <c r="E5586">
        <v>1.7647058823529401E-2</v>
      </c>
      <c r="F5586">
        <v>0</v>
      </c>
      <c r="G5586">
        <v>6.0606060606060601E-2</v>
      </c>
      <c r="H5586">
        <v>0</v>
      </c>
      <c r="I5586">
        <v>2.6315789473684199E-2</v>
      </c>
      <c r="J5586" s="1" t="s">
        <v>23229</v>
      </c>
      <c r="K5586" t="s">
        <v>23239</v>
      </c>
      <c r="L5586" t="s">
        <v>34416</v>
      </c>
      <c r="M5586" t="s">
        <v>34417</v>
      </c>
    </row>
    <row r="5587" spans="1:13">
      <c r="A5587" s="1" t="s">
        <v>7604</v>
      </c>
      <c r="B5587">
        <v>4.4756263860127402E-5</v>
      </c>
      <c r="C5587" s="1">
        <v>3.02268548733829E-6</v>
      </c>
      <c r="D5587">
        <v>0.91379310344827602</v>
      </c>
      <c r="E5587">
        <v>0.78488372093023295</v>
      </c>
      <c r="F5587">
        <v>0.995</v>
      </c>
      <c r="G5587">
        <v>0.45744680851063801</v>
      </c>
      <c r="H5587">
        <v>0.94705882352941195</v>
      </c>
      <c r="I5587">
        <v>0.68548387096774199</v>
      </c>
      <c r="J5587" s="1">
        <v>0.9375</v>
      </c>
      <c r="K5587" t="s">
        <v>23239</v>
      </c>
      <c r="L5587" t="s">
        <v>34418</v>
      </c>
      <c r="M5587" t="s">
        <v>34419</v>
      </c>
    </row>
    <row r="5588" spans="1:13">
      <c r="A5588" s="1" t="s">
        <v>7605</v>
      </c>
      <c r="B5588">
        <v>1.3580168056912E-5</v>
      </c>
      <c r="C5588" s="1">
        <v>6.4730038525036499E-7</v>
      </c>
      <c r="D5588">
        <v>0.96666666666666701</v>
      </c>
      <c r="E5588">
        <v>0.87931034482758597</v>
      </c>
      <c r="F5588">
        <v>1</v>
      </c>
      <c r="G5588">
        <v>1</v>
      </c>
      <c r="H5588">
        <v>0.99404761904761896</v>
      </c>
      <c r="I5588">
        <v>1</v>
      </c>
      <c r="J5588" s="1">
        <v>1</v>
      </c>
      <c r="K5588" t="s">
        <v>23238</v>
      </c>
      <c r="L5588" t="s">
        <v>34420</v>
      </c>
      <c r="M5588" t="s">
        <v>34421</v>
      </c>
    </row>
    <row r="5589" spans="1:13">
      <c r="A5589" s="1" t="s">
        <v>7606</v>
      </c>
      <c r="B5589">
        <v>5.6766645817408603E-5</v>
      </c>
      <c r="C5589" s="1">
        <v>2.7089357335664702E-6</v>
      </c>
      <c r="D5589">
        <v>0.82608695652173902</v>
      </c>
      <c r="E5589">
        <v>0.875</v>
      </c>
      <c r="F5589">
        <v>0.75213675213675202</v>
      </c>
      <c r="G5589">
        <v>0.78947368421052599</v>
      </c>
      <c r="H5589">
        <v>0.57352941176470595</v>
      </c>
      <c r="I5589">
        <v>0.72093023255813904</v>
      </c>
      <c r="J5589" s="1">
        <v>1</v>
      </c>
      <c r="K5589" t="s">
        <v>23241</v>
      </c>
      <c r="L5589" t="s">
        <v>34422</v>
      </c>
      <c r="M5589" t="s">
        <v>34423</v>
      </c>
    </row>
    <row r="5590" spans="1:13">
      <c r="A5590" s="1" t="s">
        <v>7607</v>
      </c>
      <c r="B5590">
        <v>2.9545855840299603E-7</v>
      </c>
      <c r="C5590" s="1">
        <v>1.788393693695E-8</v>
      </c>
      <c r="D5590">
        <v>1</v>
      </c>
      <c r="E5590">
        <v>1</v>
      </c>
      <c r="F5590">
        <v>0.99431818181818199</v>
      </c>
      <c r="G5590">
        <v>1</v>
      </c>
      <c r="H5590">
        <v>0.82432432432432401</v>
      </c>
      <c r="I5590">
        <v>1</v>
      </c>
      <c r="J5590" s="1" t="s">
        <v>23229</v>
      </c>
      <c r="K5590" t="s">
        <v>23238</v>
      </c>
      <c r="L5590" t="s">
        <v>34424</v>
      </c>
      <c r="M5590" t="s">
        <v>34425</v>
      </c>
    </row>
    <row r="5591" spans="1:13">
      <c r="A5591" s="1" t="s">
        <v>7608</v>
      </c>
      <c r="B5591">
        <v>3.6556174938038997E-5</v>
      </c>
      <c r="C5591" s="1">
        <v>8.2389773840104002E-5</v>
      </c>
      <c r="D5591">
        <v>0.3</v>
      </c>
      <c r="E5591">
        <v>0.506493506493506</v>
      </c>
      <c r="F5591">
        <v>0.18581081081081099</v>
      </c>
      <c r="G5591">
        <v>0.25</v>
      </c>
      <c r="H5591">
        <v>0.33333333333333298</v>
      </c>
      <c r="I5591">
        <v>0.35897435897435898</v>
      </c>
      <c r="J5591" s="1">
        <v>4.5454545454545497E-2</v>
      </c>
      <c r="K5591" t="s">
        <v>23238</v>
      </c>
      <c r="L5591" t="s">
        <v>34426</v>
      </c>
      <c r="M5591" t="s">
        <v>34427</v>
      </c>
    </row>
    <row r="5592" spans="1:13">
      <c r="A5592" s="1" t="s">
        <v>7609</v>
      </c>
      <c r="B5592">
        <v>1.70798374779034E-6</v>
      </c>
      <c r="C5592" s="1">
        <v>4.9625881170288096E-7</v>
      </c>
      <c r="D5592">
        <v>0.921875</v>
      </c>
      <c r="E5592">
        <v>0.96276595744680804</v>
      </c>
      <c r="F5592">
        <v>1</v>
      </c>
      <c r="G5592">
        <v>1</v>
      </c>
      <c r="H5592">
        <v>1</v>
      </c>
      <c r="I5592">
        <v>0.995867768595041</v>
      </c>
      <c r="J5592" s="1">
        <v>1</v>
      </c>
      <c r="K5592" t="s">
        <v>23238</v>
      </c>
      <c r="L5592" t="s">
        <v>34428</v>
      </c>
      <c r="M5592" t="s">
        <v>34429</v>
      </c>
    </row>
    <row r="5593" spans="1:13">
      <c r="A5593" s="1" t="s">
        <v>7610</v>
      </c>
      <c r="B5593">
        <v>4.3434069957596903E-5</v>
      </c>
      <c r="C5593" s="1">
        <v>6.6578481251068998E-6</v>
      </c>
      <c r="D5593">
        <v>3.5714285714285698E-2</v>
      </c>
      <c r="E5593">
        <v>0.18333333333333299</v>
      </c>
      <c r="F5593">
        <v>0</v>
      </c>
      <c r="G5593">
        <v>0.127906976744186</v>
      </c>
      <c r="H5593">
        <v>2.57731958762887E-2</v>
      </c>
      <c r="I5593">
        <v>0.115384615384615</v>
      </c>
      <c r="J5593" s="1">
        <v>0</v>
      </c>
      <c r="K5593" t="s">
        <v>23237</v>
      </c>
      <c r="L5593" t="s">
        <v>34430</v>
      </c>
      <c r="M5593" t="s">
        <v>34431</v>
      </c>
    </row>
    <row r="5594" spans="1:13">
      <c r="A5594" s="1" t="s">
        <v>7611</v>
      </c>
      <c r="B5594">
        <v>1.3672925735447801E-7</v>
      </c>
      <c r="C5594" s="1">
        <v>1.01637301905493E-7</v>
      </c>
      <c r="D5594">
        <v>1.72413793103448E-2</v>
      </c>
      <c r="E5594">
        <v>0</v>
      </c>
      <c r="F5594">
        <v>3.3980582524271802E-2</v>
      </c>
      <c r="G5594">
        <v>0</v>
      </c>
      <c r="H5594">
        <v>0</v>
      </c>
      <c r="I5594">
        <v>0</v>
      </c>
      <c r="J5594" s="1">
        <v>0</v>
      </c>
      <c r="K5594" t="s">
        <v>23242</v>
      </c>
      <c r="L5594" t="s">
        <v>34432</v>
      </c>
      <c r="M5594" t="s">
        <v>34433</v>
      </c>
    </row>
    <row r="5595" spans="1:13">
      <c r="A5595" s="1" t="s">
        <v>7612</v>
      </c>
      <c r="B5595">
        <v>2.4732477002013301E-6</v>
      </c>
      <c r="C5595" s="1">
        <v>2.76000590531071E-5</v>
      </c>
      <c r="D5595">
        <v>1.72413793103448E-2</v>
      </c>
      <c r="E5595">
        <v>5.74712643678161E-3</v>
      </c>
      <c r="F5595">
        <v>5.2910052910052898E-3</v>
      </c>
      <c r="G5595">
        <v>0</v>
      </c>
      <c r="H5595">
        <v>6.5789473684210495E-2</v>
      </c>
      <c r="I5595">
        <v>2.4E-2</v>
      </c>
      <c r="J5595" s="1">
        <v>0</v>
      </c>
      <c r="K5595" t="s">
        <v>23238</v>
      </c>
      <c r="L5595" t="s">
        <v>34434</v>
      </c>
      <c r="M5595" t="s">
        <v>34435</v>
      </c>
    </row>
    <row r="5596" spans="1:13">
      <c r="A5596" s="1" t="s">
        <v>7613</v>
      </c>
      <c r="B5596">
        <v>3.5957040658700599E-6</v>
      </c>
      <c r="C5596" s="1">
        <v>2.9045910934892899E-7</v>
      </c>
      <c r="D5596">
        <v>0</v>
      </c>
      <c r="E5596">
        <v>0</v>
      </c>
      <c r="F5596">
        <v>9.0206185567010294E-2</v>
      </c>
      <c r="G5596">
        <v>5.2631578947368397E-2</v>
      </c>
      <c r="H5596">
        <v>6.5789473684210495E-2</v>
      </c>
      <c r="I5596">
        <v>1.2500000000000001E-2</v>
      </c>
      <c r="J5596" s="1">
        <v>0</v>
      </c>
      <c r="K5596" t="s">
        <v>23241</v>
      </c>
      <c r="L5596" t="s">
        <v>34436</v>
      </c>
      <c r="M5596" t="s">
        <v>34437</v>
      </c>
    </row>
    <row r="5597" spans="1:13">
      <c r="A5597" s="1" t="s">
        <v>7614</v>
      </c>
      <c r="B5597">
        <v>7.5711456742910902E-5</v>
      </c>
      <c r="C5597" s="1">
        <v>1.46530995268268E-6</v>
      </c>
      <c r="D5597">
        <v>0.984375</v>
      </c>
      <c r="E5597">
        <v>0.875</v>
      </c>
      <c r="F5597">
        <v>0.98697916666666696</v>
      </c>
      <c r="G5597">
        <v>0.99107142857142905</v>
      </c>
      <c r="H5597">
        <v>0.98598130841121501</v>
      </c>
      <c r="I5597">
        <v>0.98360655737704905</v>
      </c>
      <c r="J5597" s="1">
        <v>1</v>
      </c>
      <c r="K5597" t="s">
        <v>23240</v>
      </c>
      <c r="L5597" t="s">
        <v>34438</v>
      </c>
      <c r="M5597" t="s">
        <v>34439</v>
      </c>
    </row>
    <row r="5598" spans="1:13">
      <c r="A5598" s="1" t="s">
        <v>7615</v>
      </c>
      <c r="B5598">
        <v>6.6953086502842196E-5</v>
      </c>
      <c r="C5598" s="1">
        <v>5.3433328323852299E-5</v>
      </c>
      <c r="D5598">
        <v>0.32142857142857101</v>
      </c>
      <c r="E5598">
        <v>0.18</v>
      </c>
      <c r="F5598">
        <v>0.119047619047619</v>
      </c>
      <c r="G5598">
        <v>7.8947368421052599E-2</v>
      </c>
      <c r="H5598">
        <v>0.341772151898734</v>
      </c>
      <c r="I5598">
        <v>0.13888888888888901</v>
      </c>
      <c r="J5598" s="1">
        <v>0.71428571428571397</v>
      </c>
      <c r="K5598" t="s">
        <v>23241</v>
      </c>
      <c r="L5598" t="s">
        <v>34440</v>
      </c>
      <c r="M5598" t="s">
        <v>34441</v>
      </c>
    </row>
    <row r="5599" spans="1:13">
      <c r="A5599" s="1" t="s">
        <v>7616</v>
      </c>
      <c r="B5599">
        <v>1.58728438965399E-6</v>
      </c>
      <c r="C5599" s="1">
        <v>3.6249150062286298E-4</v>
      </c>
      <c r="D5599">
        <v>0</v>
      </c>
      <c r="E5599">
        <v>0</v>
      </c>
      <c r="F5599">
        <v>2.6737967914438501E-3</v>
      </c>
      <c r="G5599">
        <v>0.05</v>
      </c>
      <c r="H5599">
        <v>0.14835164835164799</v>
      </c>
      <c r="I5599">
        <v>0.20833333333333301</v>
      </c>
      <c r="J5599" s="1" t="s">
        <v>23229</v>
      </c>
      <c r="K5599" t="s">
        <v>23241</v>
      </c>
      <c r="L5599" t="s">
        <v>34442</v>
      </c>
      <c r="M5599" t="s">
        <v>34443</v>
      </c>
    </row>
    <row r="5600" spans="1:13">
      <c r="A5600" s="1" t="s">
        <v>7617</v>
      </c>
      <c r="B5600">
        <v>1.4142441369479899E-6</v>
      </c>
      <c r="C5600" s="1">
        <v>1.26339444004324E-5</v>
      </c>
      <c r="D5600">
        <v>0.98333333333333295</v>
      </c>
      <c r="E5600">
        <v>0.98863636363636398</v>
      </c>
      <c r="F5600">
        <v>0.92162162162162198</v>
      </c>
      <c r="G5600">
        <v>0.98571428571428599</v>
      </c>
      <c r="H5600">
        <v>0.98888888888888904</v>
      </c>
      <c r="I5600">
        <v>0.97619047619047605</v>
      </c>
      <c r="J5600" s="1">
        <v>1</v>
      </c>
      <c r="K5600" t="s">
        <v>23238</v>
      </c>
      <c r="L5600" t="s">
        <v>34444</v>
      </c>
      <c r="M5600" t="s">
        <v>34445</v>
      </c>
    </row>
    <row r="5601" spans="1:13">
      <c r="A5601" s="1" t="s">
        <v>7618</v>
      </c>
      <c r="B5601">
        <v>8.2997163246882692E-6</v>
      </c>
      <c r="C5601" s="1">
        <v>4.7818773197840496E-6</v>
      </c>
      <c r="D5601">
        <v>1.72413793103448E-2</v>
      </c>
      <c r="E5601">
        <v>0</v>
      </c>
      <c r="F5601">
        <v>1.25786163522013E-2</v>
      </c>
      <c r="G5601">
        <v>0</v>
      </c>
      <c r="H5601">
        <v>7.8125E-3</v>
      </c>
      <c r="I5601">
        <v>9.2105263157894704E-2</v>
      </c>
      <c r="J5601" s="1">
        <v>0</v>
      </c>
      <c r="K5601" t="s">
        <v>23238</v>
      </c>
      <c r="L5601" t="s">
        <v>34446</v>
      </c>
      <c r="M5601" t="s">
        <v>34447</v>
      </c>
    </row>
    <row r="5602" spans="1:13">
      <c r="A5602" s="1" t="s">
        <v>7619</v>
      </c>
      <c r="B5602">
        <v>2.6447439242916402E-5</v>
      </c>
      <c r="C5602" s="1">
        <v>1.80573823352881E-4</v>
      </c>
      <c r="D5602">
        <v>0.625</v>
      </c>
      <c r="E5602">
        <v>0.43269230769230799</v>
      </c>
      <c r="F5602">
        <v>0.57303370786516805</v>
      </c>
      <c r="G5602">
        <v>0.48749999999999999</v>
      </c>
      <c r="H5602">
        <v>0.82547169811320797</v>
      </c>
      <c r="I5602">
        <v>0.67763157894736803</v>
      </c>
      <c r="J5602" s="1" t="s">
        <v>23229</v>
      </c>
      <c r="K5602" t="s">
        <v>23238</v>
      </c>
      <c r="L5602" t="s">
        <v>34448</v>
      </c>
      <c r="M5602" t="s">
        <v>34449</v>
      </c>
    </row>
    <row r="5603" spans="1:13">
      <c r="A5603" s="1" t="s">
        <v>7620</v>
      </c>
      <c r="B5603">
        <v>5.8534876640316097E-5</v>
      </c>
      <c r="C5603" s="1">
        <v>3.5718278706805199E-5</v>
      </c>
      <c r="D5603">
        <v>6.25E-2</v>
      </c>
      <c r="E5603">
        <v>2.7173913043478298E-2</v>
      </c>
      <c r="F5603">
        <v>0.203804347826087</v>
      </c>
      <c r="G5603">
        <v>1.72413793103448E-2</v>
      </c>
      <c r="H5603">
        <v>0.21929824561403499</v>
      </c>
      <c r="I5603">
        <v>5.1999999999999998E-2</v>
      </c>
      <c r="J5603" s="1">
        <v>0.5</v>
      </c>
      <c r="K5603" t="s">
        <v>23241</v>
      </c>
      <c r="L5603" t="s">
        <v>34450</v>
      </c>
      <c r="M5603" t="s">
        <v>34451</v>
      </c>
    </row>
    <row r="5604" spans="1:13">
      <c r="A5604" s="1" t="s">
        <v>7621</v>
      </c>
      <c r="B5604">
        <v>3.3952125169510901E-5</v>
      </c>
      <c r="C5604" s="1">
        <v>2.5203795490418398E-4</v>
      </c>
      <c r="D5604">
        <v>0.36956521739130399</v>
      </c>
      <c r="E5604">
        <v>0.28448275862069</v>
      </c>
      <c r="F5604">
        <v>0.243055555555556</v>
      </c>
      <c r="G5604">
        <v>0.96153846153846201</v>
      </c>
      <c r="H5604">
        <v>0.51515151515151503</v>
      </c>
      <c r="I5604">
        <v>0.6</v>
      </c>
      <c r="J5604" s="1" t="s">
        <v>23229</v>
      </c>
      <c r="K5604" t="s">
        <v>23241</v>
      </c>
      <c r="L5604" t="s">
        <v>34452</v>
      </c>
      <c r="M5604" t="s">
        <v>34453</v>
      </c>
    </row>
    <row r="5605" spans="1:13">
      <c r="A5605" s="1" t="s">
        <v>7622</v>
      </c>
      <c r="B5605">
        <v>1.1381953234216199E-5</v>
      </c>
      <c r="C5605" s="1">
        <v>2.6230233665674701E-6</v>
      </c>
      <c r="D5605">
        <v>0.44642857142857101</v>
      </c>
      <c r="E5605">
        <v>0.89682539682539697</v>
      </c>
      <c r="F5605">
        <v>0.89915966386554602</v>
      </c>
      <c r="G5605">
        <v>0.36666666666666697</v>
      </c>
      <c r="H5605">
        <v>1</v>
      </c>
      <c r="I5605">
        <v>0.6</v>
      </c>
      <c r="J5605" s="1" t="s">
        <v>23229</v>
      </c>
      <c r="K5605" t="s">
        <v>23238</v>
      </c>
      <c r="L5605" t="s">
        <v>34454</v>
      </c>
      <c r="M5605" t="s">
        <v>34455</v>
      </c>
    </row>
    <row r="5606" spans="1:13">
      <c r="A5606" s="1" t="s">
        <v>7623</v>
      </c>
      <c r="B5606">
        <v>8.1329858580991296E-7</v>
      </c>
      <c r="C5606" s="1">
        <v>2.5407486997551399E-5</v>
      </c>
      <c r="D5606">
        <v>0</v>
      </c>
      <c r="E5606">
        <v>0</v>
      </c>
      <c r="F5606">
        <v>6.2500000000000003E-3</v>
      </c>
      <c r="G5606">
        <v>0</v>
      </c>
      <c r="H5606">
        <v>9.7014925373134303E-2</v>
      </c>
      <c r="I5606">
        <v>0.17073170731707299</v>
      </c>
      <c r="J5606" s="1" t="s">
        <v>23229</v>
      </c>
      <c r="K5606" t="s">
        <v>23242</v>
      </c>
      <c r="L5606" t="s">
        <v>34456</v>
      </c>
      <c r="M5606" t="s">
        <v>34457</v>
      </c>
    </row>
    <row r="5607" spans="1:13">
      <c r="A5607" s="1" t="s">
        <v>7624</v>
      </c>
      <c r="B5607">
        <v>7.8269783753222905E-7</v>
      </c>
      <c r="C5607" s="1">
        <v>2.2040258515608499E-5</v>
      </c>
      <c r="D5607">
        <v>0</v>
      </c>
      <c r="E5607">
        <v>0</v>
      </c>
      <c r="F5607">
        <v>0</v>
      </c>
      <c r="G5607">
        <v>0.49074074074074098</v>
      </c>
      <c r="H5607">
        <v>1.2345679012345699E-2</v>
      </c>
      <c r="I5607">
        <v>8.3333333333333301E-2</v>
      </c>
      <c r="J5607" s="1">
        <v>0</v>
      </c>
      <c r="K5607" t="s">
        <v>23239</v>
      </c>
      <c r="L5607" t="s">
        <v>34458</v>
      </c>
      <c r="M5607" t="s">
        <v>34459</v>
      </c>
    </row>
    <row r="5608" spans="1:13">
      <c r="A5608" s="1" t="s">
        <v>7625</v>
      </c>
      <c r="B5608">
        <v>4.4904033043404003E-8</v>
      </c>
      <c r="C5608" s="1">
        <v>1.18601393080799E-5</v>
      </c>
      <c r="D5608">
        <v>0</v>
      </c>
      <c r="E5608">
        <v>0</v>
      </c>
      <c r="F5608">
        <v>5.1813471502590702E-3</v>
      </c>
      <c r="G5608">
        <v>3.4482758620689703E-2</v>
      </c>
      <c r="H5608">
        <v>1.3274336283185801E-2</v>
      </c>
      <c r="I5608">
        <v>5.6910569105691103E-2</v>
      </c>
      <c r="J5608" s="1">
        <v>0</v>
      </c>
      <c r="K5608" t="s">
        <v>23241</v>
      </c>
      <c r="L5608" t="s">
        <v>34460</v>
      </c>
      <c r="M5608" t="s">
        <v>34461</v>
      </c>
    </row>
    <row r="5609" spans="1:13">
      <c r="A5609" s="1" t="s">
        <v>7626</v>
      </c>
      <c r="B5609">
        <v>1.14870612891788E-4</v>
      </c>
      <c r="C5609" s="1">
        <v>1.27660449524775E-5</v>
      </c>
      <c r="D5609">
        <v>0.75</v>
      </c>
      <c r="E5609">
        <v>0.94505494505494503</v>
      </c>
      <c r="F5609">
        <v>1</v>
      </c>
      <c r="G5609">
        <v>0.59482758620689702</v>
      </c>
      <c r="H5609">
        <v>0.97641509433962304</v>
      </c>
      <c r="I5609">
        <v>0.78278688524590201</v>
      </c>
      <c r="J5609" s="1">
        <v>1</v>
      </c>
      <c r="K5609" t="s">
        <v>23238</v>
      </c>
      <c r="L5609" t="s">
        <v>34462</v>
      </c>
      <c r="M5609" t="s">
        <v>34463</v>
      </c>
    </row>
    <row r="5610" spans="1:13">
      <c r="A5610" s="1" t="s">
        <v>7627</v>
      </c>
      <c r="B5610">
        <v>5.0639607658076898E-7</v>
      </c>
      <c r="C5610" s="1">
        <v>1.2215882180209201E-4</v>
      </c>
      <c r="D5610">
        <v>1.85185185185185E-2</v>
      </c>
      <c r="E5610">
        <v>0.30128205128205099</v>
      </c>
      <c r="F5610">
        <v>0.34745762711864397</v>
      </c>
      <c r="G5610">
        <v>5.3571428571428603E-2</v>
      </c>
      <c r="H5610">
        <v>0.16145833333333301</v>
      </c>
      <c r="I5610">
        <v>9.8214285714285698E-2</v>
      </c>
      <c r="J5610" s="1">
        <v>0</v>
      </c>
      <c r="K5610" t="s">
        <v>23239</v>
      </c>
      <c r="L5610" t="s">
        <v>34464</v>
      </c>
      <c r="M5610" t="s">
        <v>34465</v>
      </c>
    </row>
    <row r="5611" spans="1:13">
      <c r="A5611" s="1" t="s">
        <v>7628</v>
      </c>
      <c r="B5611">
        <v>1.88898596445034E-6</v>
      </c>
      <c r="C5611" s="1">
        <v>1.8790250724894899E-7</v>
      </c>
      <c r="D5611">
        <v>0.984375</v>
      </c>
      <c r="E5611">
        <v>0.97916666666666696</v>
      </c>
      <c r="F5611">
        <v>1</v>
      </c>
      <c r="G5611">
        <v>1</v>
      </c>
      <c r="H5611">
        <v>0.99115044247787598</v>
      </c>
      <c r="I5611">
        <v>0.98790322580645196</v>
      </c>
      <c r="J5611" s="1">
        <v>4.5454545454545497E-2</v>
      </c>
      <c r="K5611" t="s">
        <v>23241</v>
      </c>
      <c r="L5611" t="s">
        <v>34466</v>
      </c>
      <c r="M5611" t="s">
        <v>34467</v>
      </c>
    </row>
    <row r="5612" spans="1:13">
      <c r="A5612" s="1" t="s">
        <v>7629</v>
      </c>
      <c r="B5612">
        <v>1.3017726565205601E-6</v>
      </c>
      <c r="C5612" s="1">
        <v>2.1424061727506199E-4</v>
      </c>
      <c r="D5612">
        <v>0.35714285714285698</v>
      </c>
      <c r="E5612">
        <v>4.7619047619047603E-2</v>
      </c>
      <c r="F5612">
        <v>0.20774647887323899</v>
      </c>
      <c r="G5612">
        <v>0.72222222222222199</v>
      </c>
      <c r="H5612">
        <v>0.26767676767676801</v>
      </c>
      <c r="I5612">
        <v>0.547619047619048</v>
      </c>
      <c r="J5612" s="1" t="s">
        <v>23229</v>
      </c>
      <c r="K5612" t="s">
        <v>23241</v>
      </c>
      <c r="L5612" t="s">
        <v>34468</v>
      </c>
      <c r="M5612" t="s">
        <v>34469</v>
      </c>
    </row>
    <row r="5613" spans="1:13">
      <c r="A5613" s="1" t="s">
        <v>7630</v>
      </c>
      <c r="B5613">
        <v>3.3632513389490702E-5</v>
      </c>
      <c r="C5613" s="1">
        <v>1.6153502988352699E-5</v>
      </c>
      <c r="D5613">
        <v>0.40625</v>
      </c>
      <c r="E5613">
        <v>0.119047619047619</v>
      </c>
      <c r="F5613">
        <v>0.63225806451612898</v>
      </c>
      <c r="G5613">
        <v>0.17142857142857101</v>
      </c>
      <c r="H5613">
        <v>0.56410256410256399</v>
      </c>
      <c r="I5613">
        <v>0.530612244897959</v>
      </c>
      <c r="J5613" s="1">
        <v>0</v>
      </c>
      <c r="K5613" t="s">
        <v>23241</v>
      </c>
      <c r="L5613" t="s">
        <v>34470</v>
      </c>
      <c r="M5613" t="s">
        <v>34471</v>
      </c>
    </row>
    <row r="5614" spans="1:13">
      <c r="A5614" s="1" t="s">
        <v>7631</v>
      </c>
      <c r="B5614">
        <v>3.29687769754546E-6</v>
      </c>
      <c r="C5614" s="1">
        <v>1.12692923436141E-6</v>
      </c>
      <c r="D5614">
        <v>1</v>
      </c>
      <c r="E5614">
        <v>1</v>
      </c>
      <c r="F5614">
        <v>1</v>
      </c>
      <c r="G5614">
        <v>0.82758620689655205</v>
      </c>
      <c r="H5614">
        <v>0.99549549549549599</v>
      </c>
      <c r="I5614">
        <v>0.93902439024390205</v>
      </c>
      <c r="J5614" s="1">
        <v>1</v>
      </c>
      <c r="K5614" t="s">
        <v>23238</v>
      </c>
      <c r="L5614" t="s">
        <v>34472</v>
      </c>
      <c r="M5614" t="s">
        <v>34473</v>
      </c>
    </row>
    <row r="5615" spans="1:13">
      <c r="A5615" s="1" t="s">
        <v>7632</v>
      </c>
      <c r="B5615">
        <v>2.50339033037404E-5</v>
      </c>
      <c r="C5615" s="1">
        <v>3.1215774011454199E-6</v>
      </c>
      <c r="D5615">
        <v>0.875</v>
      </c>
      <c r="E5615">
        <v>0.75882352941176501</v>
      </c>
      <c r="F5615">
        <v>0.85174418604651203</v>
      </c>
      <c r="G5615">
        <v>0.97058823529411797</v>
      </c>
      <c r="H5615">
        <v>0.85632183908046</v>
      </c>
      <c r="I5615">
        <v>0.97222222222222199</v>
      </c>
      <c r="J5615" s="1">
        <v>1</v>
      </c>
      <c r="K5615" t="s">
        <v>23237</v>
      </c>
      <c r="L5615" t="s">
        <v>34474</v>
      </c>
      <c r="M5615" t="s">
        <v>34475</v>
      </c>
    </row>
    <row r="5616" spans="1:13">
      <c r="A5616" s="1" t="s">
        <v>7633</v>
      </c>
      <c r="B5616">
        <v>3.6549400840123299E-5</v>
      </c>
      <c r="C5616" s="1">
        <v>6.5071853083650501E-5</v>
      </c>
      <c r="D5616">
        <v>1</v>
      </c>
      <c r="E5616">
        <v>1</v>
      </c>
      <c r="F5616">
        <v>1</v>
      </c>
      <c r="G5616">
        <v>0.91025641025641002</v>
      </c>
      <c r="H5616">
        <v>0.59278350515463896</v>
      </c>
      <c r="I5616">
        <v>0.93956043956044</v>
      </c>
      <c r="J5616" s="1">
        <v>1</v>
      </c>
      <c r="K5616" t="s">
        <v>23238</v>
      </c>
      <c r="L5616" t="s">
        <v>34476</v>
      </c>
      <c r="M5616" t="s">
        <v>34477</v>
      </c>
    </row>
    <row r="5617" spans="1:13">
      <c r="A5617" s="1" t="s">
        <v>7634</v>
      </c>
      <c r="B5617">
        <v>3.2119844756736698E-5</v>
      </c>
      <c r="C5617" s="1">
        <v>1.6886765649774199E-7</v>
      </c>
      <c r="D5617">
        <v>1</v>
      </c>
      <c r="E5617">
        <v>0.67045454545454497</v>
      </c>
      <c r="F5617">
        <v>0.99725274725274704</v>
      </c>
      <c r="G5617">
        <v>1</v>
      </c>
      <c r="H5617">
        <v>1</v>
      </c>
      <c r="I5617">
        <v>0.98958333333333304</v>
      </c>
      <c r="J5617" s="1">
        <v>1</v>
      </c>
      <c r="K5617" t="s">
        <v>23240</v>
      </c>
      <c r="L5617" t="s">
        <v>34478</v>
      </c>
      <c r="M5617" t="s">
        <v>34479</v>
      </c>
    </row>
    <row r="5618" spans="1:13">
      <c r="A5618" s="1" t="s">
        <v>7635</v>
      </c>
      <c r="B5618">
        <v>1.7279912188675501E-7</v>
      </c>
      <c r="C5618" s="1">
        <v>8.0372013767503001E-7</v>
      </c>
      <c r="D5618">
        <v>1</v>
      </c>
      <c r="E5618">
        <v>0.98936170212765995</v>
      </c>
      <c r="F5618">
        <v>0.90714285714285703</v>
      </c>
      <c r="G5618">
        <v>1</v>
      </c>
      <c r="H5618">
        <v>1</v>
      </c>
      <c r="I5618">
        <v>1</v>
      </c>
      <c r="J5618" s="1" t="s">
        <v>23229</v>
      </c>
      <c r="K5618" t="s">
        <v>23241</v>
      </c>
      <c r="L5618" t="s">
        <v>34480</v>
      </c>
      <c r="M5618" t="s">
        <v>34481</v>
      </c>
    </row>
    <row r="5619" spans="1:13">
      <c r="A5619" s="1" t="s">
        <v>7636</v>
      </c>
      <c r="B5619">
        <v>4.5648360228018998E-5</v>
      </c>
      <c r="C5619" s="1">
        <v>3.4448615714060399E-6</v>
      </c>
      <c r="D5619">
        <v>4.1666666666666699E-2</v>
      </c>
      <c r="E5619">
        <v>8.7837837837837801E-2</v>
      </c>
      <c r="F5619">
        <v>0.29655172413793102</v>
      </c>
      <c r="G5619">
        <v>0.35555555555555601</v>
      </c>
      <c r="H5619">
        <v>0.38235294117647101</v>
      </c>
      <c r="I5619">
        <v>0.25</v>
      </c>
      <c r="J5619" s="1">
        <v>0</v>
      </c>
      <c r="K5619" t="s">
        <v>23242</v>
      </c>
      <c r="L5619" t="s">
        <v>34482</v>
      </c>
      <c r="M5619" t="s">
        <v>34483</v>
      </c>
    </row>
    <row r="5620" spans="1:13">
      <c r="A5620" s="1" t="s">
        <v>7637</v>
      </c>
      <c r="B5620">
        <v>1.41479942403149E-6</v>
      </c>
      <c r="C5620" s="1">
        <v>1.9613125372868801E-5</v>
      </c>
      <c r="D5620">
        <v>1</v>
      </c>
      <c r="E5620">
        <v>1</v>
      </c>
      <c r="F5620">
        <v>0.93627450980392202</v>
      </c>
      <c r="G5620">
        <v>1</v>
      </c>
      <c r="H5620">
        <v>1</v>
      </c>
      <c r="I5620">
        <v>1</v>
      </c>
      <c r="J5620" s="1" t="s">
        <v>23229</v>
      </c>
      <c r="K5620" t="s">
        <v>23238</v>
      </c>
      <c r="L5620" t="s">
        <v>34484</v>
      </c>
      <c r="M5620" t="s">
        <v>34485</v>
      </c>
    </row>
    <row r="5621" spans="1:13">
      <c r="A5621" s="1" t="s">
        <v>7638</v>
      </c>
      <c r="B5621">
        <v>0</v>
      </c>
      <c r="C5621" s="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s="1" t="s">
        <v>23229</v>
      </c>
      <c r="K5621" t="s">
        <v>23237</v>
      </c>
      <c r="L5621" t="s">
        <v>34486</v>
      </c>
      <c r="M5621" t="s">
        <v>34487</v>
      </c>
    </row>
    <row r="5622" spans="1:13">
      <c r="A5622" s="1" t="s">
        <v>7639</v>
      </c>
      <c r="B5622">
        <v>1.14367496749252E-4</v>
      </c>
      <c r="C5622" s="1">
        <v>2.08068136275218E-4</v>
      </c>
      <c r="D5622">
        <v>0.66666666666666696</v>
      </c>
      <c r="E5622">
        <v>0.69767441860465096</v>
      </c>
      <c r="F5622">
        <v>0.829113924050633</v>
      </c>
      <c r="G5622">
        <v>1</v>
      </c>
      <c r="H5622">
        <v>1</v>
      </c>
      <c r="I5622">
        <v>0.99166666666666703</v>
      </c>
      <c r="J5622" s="1">
        <v>1</v>
      </c>
      <c r="K5622" t="s">
        <v>23238</v>
      </c>
      <c r="L5622" t="s">
        <v>34488</v>
      </c>
      <c r="M5622" t="s">
        <v>34489</v>
      </c>
    </row>
    <row r="5623" spans="1:13">
      <c r="A5623" s="1" t="s">
        <v>7640</v>
      </c>
      <c r="B5623">
        <v>1.26565220455633E-9</v>
      </c>
      <c r="C5623" s="1">
        <v>1.5026575598297199E-6</v>
      </c>
      <c r="D5623">
        <v>1</v>
      </c>
      <c r="E5623">
        <v>1</v>
      </c>
      <c r="F5623">
        <v>1</v>
      </c>
      <c r="G5623">
        <v>0.90384615384615397</v>
      </c>
      <c r="H5623">
        <v>1</v>
      </c>
      <c r="I5623">
        <v>0.92682926829268297</v>
      </c>
      <c r="J5623" s="1" t="s">
        <v>23229</v>
      </c>
      <c r="K5623" t="s">
        <v>23242</v>
      </c>
      <c r="L5623" t="s">
        <v>34490</v>
      </c>
      <c r="M5623" t="s">
        <v>34491</v>
      </c>
    </row>
    <row r="5624" spans="1:13">
      <c r="A5624" s="1" t="s">
        <v>7641</v>
      </c>
      <c r="B5624">
        <v>1.7203291905028399E-7</v>
      </c>
      <c r="C5624" s="1">
        <v>7.9443627578469098E-8</v>
      </c>
      <c r="D5624">
        <v>1</v>
      </c>
      <c r="E5624">
        <v>0.99166666666666703</v>
      </c>
      <c r="F5624">
        <v>0.98449612403100795</v>
      </c>
      <c r="G5624">
        <v>1</v>
      </c>
      <c r="H5624">
        <v>1</v>
      </c>
      <c r="I5624">
        <v>1</v>
      </c>
      <c r="J5624" s="1" t="s">
        <v>23229</v>
      </c>
      <c r="K5624" t="s">
        <v>23238</v>
      </c>
      <c r="L5624" t="s">
        <v>34492</v>
      </c>
      <c r="M5624" t="s">
        <v>34493</v>
      </c>
    </row>
    <row r="5625" spans="1:13">
      <c r="A5625" s="1" t="s">
        <v>7642</v>
      </c>
      <c r="B5625">
        <v>2.3212269908154701E-6</v>
      </c>
      <c r="C5625" s="1">
        <v>4.8918047553359601E-5</v>
      </c>
      <c r="D5625">
        <v>8.0645161290322606E-2</v>
      </c>
      <c r="E5625">
        <v>0</v>
      </c>
      <c r="F5625">
        <v>1.6666666666666701E-2</v>
      </c>
      <c r="G5625">
        <v>0.17346938775510201</v>
      </c>
      <c r="H5625">
        <v>1.13636363636364E-2</v>
      </c>
      <c r="I5625">
        <v>0.19902912621359201</v>
      </c>
      <c r="J5625" s="1">
        <v>0</v>
      </c>
      <c r="K5625" t="s">
        <v>23238</v>
      </c>
      <c r="L5625" t="s">
        <v>34494</v>
      </c>
      <c r="M5625" t="s">
        <v>34495</v>
      </c>
    </row>
    <row r="5626" spans="1:13">
      <c r="A5626" s="1" t="s">
        <v>7643</v>
      </c>
      <c r="B5626">
        <v>6.6542202770565096E-4</v>
      </c>
      <c r="C5626" s="1">
        <v>3.2988626252178799E-4</v>
      </c>
      <c r="D5626">
        <v>0.42307692307692302</v>
      </c>
      <c r="E5626">
        <v>0.76436781609195403</v>
      </c>
      <c r="F5626">
        <v>0.20138888888888901</v>
      </c>
      <c r="G5626">
        <v>0.13043478260869601</v>
      </c>
      <c r="H5626">
        <v>0.25663716814159299</v>
      </c>
      <c r="I5626">
        <v>9.6330275229357804E-2</v>
      </c>
      <c r="J5626" s="1">
        <v>0</v>
      </c>
      <c r="K5626" t="s">
        <v>23237</v>
      </c>
      <c r="L5626" t="s">
        <v>34496</v>
      </c>
      <c r="M5626" t="s">
        <v>34497</v>
      </c>
    </row>
    <row r="5627" spans="1:13">
      <c r="A5627" s="1" t="s">
        <v>7644</v>
      </c>
      <c r="B5627">
        <v>1.2374505680594899E-6</v>
      </c>
      <c r="C5627" s="1">
        <v>2.3322231528278699E-4</v>
      </c>
      <c r="D5627">
        <v>0.96875</v>
      </c>
      <c r="E5627">
        <v>0.99479166666666696</v>
      </c>
      <c r="F5627">
        <v>0.997435897435897</v>
      </c>
      <c r="G5627">
        <v>0.72413793103448298</v>
      </c>
      <c r="H5627">
        <v>0.94736842105263197</v>
      </c>
      <c r="I5627">
        <v>0.77200000000000002</v>
      </c>
      <c r="J5627" s="1">
        <v>1</v>
      </c>
      <c r="K5627" t="s">
        <v>23237</v>
      </c>
      <c r="L5627" t="s">
        <v>34498</v>
      </c>
      <c r="M5627" t="s">
        <v>34499</v>
      </c>
    </row>
    <row r="5628" spans="1:13">
      <c r="A5628" s="1" t="s">
        <v>7645</v>
      </c>
      <c r="B5628">
        <v>1.14267043273779E-6</v>
      </c>
      <c r="C5628" s="1">
        <v>4.4369851970211903E-5</v>
      </c>
      <c r="D5628">
        <v>0</v>
      </c>
      <c r="E5628">
        <v>6.2500000000000003E-3</v>
      </c>
      <c r="F5628">
        <v>2.5773195876288698E-3</v>
      </c>
      <c r="G5628">
        <v>8.9285714285714302E-2</v>
      </c>
      <c r="H5628">
        <v>8.8495575221238902E-3</v>
      </c>
      <c r="I5628">
        <v>0.15322580645161299</v>
      </c>
      <c r="J5628" s="1">
        <v>0</v>
      </c>
      <c r="K5628" t="s">
        <v>23241</v>
      </c>
      <c r="L5628" t="s">
        <v>34500</v>
      </c>
      <c r="M5628" t="s">
        <v>34501</v>
      </c>
    </row>
    <row r="5629" spans="1:13">
      <c r="A5629" s="1" t="s">
        <v>7646</v>
      </c>
      <c r="B5629">
        <v>3.2789486299514001E-7</v>
      </c>
      <c r="C5629" s="1">
        <v>2.8503362072895699E-6</v>
      </c>
      <c r="D5629">
        <v>1</v>
      </c>
      <c r="E5629">
        <v>1</v>
      </c>
      <c r="F5629">
        <v>1</v>
      </c>
      <c r="G5629">
        <v>0.72222222222222199</v>
      </c>
      <c r="H5629">
        <v>1</v>
      </c>
      <c r="I5629">
        <v>0.94186046511627897</v>
      </c>
      <c r="J5629" s="1">
        <v>1</v>
      </c>
      <c r="K5629" t="s">
        <v>23239</v>
      </c>
      <c r="L5629" t="s">
        <v>34502</v>
      </c>
      <c r="M5629" t="s">
        <v>34503</v>
      </c>
    </row>
    <row r="5630" spans="1:13">
      <c r="A5630" s="1" t="s">
        <v>7647</v>
      </c>
      <c r="B5630">
        <v>2.7094046537405402E-10</v>
      </c>
      <c r="C5630" s="1">
        <v>8.3474549248938794E-9</v>
      </c>
      <c r="D5630">
        <v>0</v>
      </c>
      <c r="E5630">
        <v>5.2083333333333296E-3</v>
      </c>
      <c r="F5630">
        <v>0</v>
      </c>
      <c r="G5630">
        <v>0</v>
      </c>
      <c r="H5630">
        <v>0</v>
      </c>
      <c r="I5630">
        <v>0</v>
      </c>
      <c r="J5630" s="1" t="s">
        <v>23229</v>
      </c>
      <c r="K5630" t="s">
        <v>23237</v>
      </c>
      <c r="L5630" t="s">
        <v>34504</v>
      </c>
      <c r="M5630" t="s">
        <v>34505</v>
      </c>
    </row>
    <row r="5631" spans="1:13">
      <c r="A5631" s="1" t="s">
        <v>7648</v>
      </c>
      <c r="B5631">
        <v>4.8383636419707898E-4</v>
      </c>
      <c r="C5631" s="1">
        <v>5.5654601186914398E-5</v>
      </c>
      <c r="D5631">
        <v>0</v>
      </c>
      <c r="E5631">
        <v>0.4375</v>
      </c>
      <c r="F5631">
        <v>1.0582010582010601E-2</v>
      </c>
      <c r="G5631">
        <v>0</v>
      </c>
      <c r="H5631">
        <v>0</v>
      </c>
      <c r="I5631">
        <v>0</v>
      </c>
      <c r="J5631" s="1">
        <v>4.5454545454545497E-2</v>
      </c>
      <c r="K5631" t="s">
        <v>23241</v>
      </c>
      <c r="L5631" t="s">
        <v>34506</v>
      </c>
      <c r="M5631" t="s">
        <v>34507</v>
      </c>
    </row>
    <row r="5632" spans="1:13">
      <c r="A5632" s="1" t="s">
        <v>7649</v>
      </c>
      <c r="B5632">
        <v>2.18890390563771E-7</v>
      </c>
      <c r="C5632" s="1">
        <v>1.13376637164935E-6</v>
      </c>
      <c r="D5632">
        <v>0</v>
      </c>
      <c r="E5632">
        <v>0</v>
      </c>
      <c r="F5632">
        <v>0</v>
      </c>
      <c r="G5632">
        <v>0.36111111111111099</v>
      </c>
      <c r="H5632">
        <v>0</v>
      </c>
      <c r="I5632">
        <v>2.8571428571428598E-2</v>
      </c>
      <c r="J5632" s="1" t="s">
        <v>23229</v>
      </c>
      <c r="K5632" t="s">
        <v>23238</v>
      </c>
      <c r="L5632" t="s">
        <v>34508</v>
      </c>
      <c r="M5632" t="s">
        <v>34509</v>
      </c>
    </row>
    <row r="5633" spans="1:13">
      <c r="A5633" s="1" t="s">
        <v>7650</v>
      </c>
      <c r="B5633">
        <v>8.5641558952497795E-9</v>
      </c>
      <c r="C5633" s="1">
        <v>6.4522050895369102E-9</v>
      </c>
      <c r="D5633">
        <v>0.984375</v>
      </c>
      <c r="E5633">
        <v>1</v>
      </c>
      <c r="F5633">
        <v>1</v>
      </c>
      <c r="G5633">
        <v>1</v>
      </c>
      <c r="H5633">
        <v>1</v>
      </c>
      <c r="I5633">
        <v>1</v>
      </c>
      <c r="J5633" s="1">
        <v>0.77272727272727304</v>
      </c>
      <c r="K5633" t="s">
        <v>23241</v>
      </c>
      <c r="L5633" t="s">
        <v>34510</v>
      </c>
      <c r="M5633" t="s">
        <v>34511</v>
      </c>
    </row>
    <row r="5634" spans="1:13">
      <c r="A5634" s="1" t="s">
        <v>7651</v>
      </c>
      <c r="B5634">
        <v>1.6508390526773099E-5</v>
      </c>
      <c r="C5634" s="1">
        <v>1.2719181560055699E-5</v>
      </c>
      <c r="D5634">
        <v>0.2</v>
      </c>
      <c r="E5634">
        <v>0</v>
      </c>
      <c r="F5634">
        <v>5.8823529411764696E-3</v>
      </c>
      <c r="G5634">
        <v>9.6153846153846201E-2</v>
      </c>
      <c r="H5634">
        <v>0</v>
      </c>
      <c r="I5634">
        <v>0.28749999999999998</v>
      </c>
      <c r="J5634" s="1">
        <v>0</v>
      </c>
      <c r="K5634" t="s">
        <v>23240</v>
      </c>
      <c r="L5634" t="s">
        <v>34512</v>
      </c>
      <c r="M5634" t="s">
        <v>34513</v>
      </c>
    </row>
    <row r="5635" spans="1:13">
      <c r="A5635" s="1" t="s">
        <v>7652</v>
      </c>
      <c r="B5635">
        <v>1.3437329749708901E-5</v>
      </c>
      <c r="C5635" s="1">
        <v>1.0731664467499201E-5</v>
      </c>
      <c r="D5635">
        <v>0</v>
      </c>
      <c r="E5635">
        <v>0</v>
      </c>
      <c r="F5635">
        <v>0.115646258503401</v>
      </c>
      <c r="G5635">
        <v>0</v>
      </c>
      <c r="H5635">
        <v>0</v>
      </c>
      <c r="I5635">
        <v>0</v>
      </c>
      <c r="J5635" s="1" t="s">
        <v>23229</v>
      </c>
      <c r="K5635" t="s">
        <v>23241</v>
      </c>
      <c r="L5635" t="s">
        <v>34514</v>
      </c>
      <c r="M5635" t="s">
        <v>34515</v>
      </c>
    </row>
    <row r="5636" spans="1:13">
      <c r="A5636" s="1" t="s">
        <v>7653</v>
      </c>
      <c r="B5636">
        <v>5.6075640470878995E-4</v>
      </c>
      <c r="C5636" s="1">
        <v>2.1013064975177099E-4</v>
      </c>
      <c r="D5636">
        <v>0.9375</v>
      </c>
      <c r="E5636">
        <v>0.99479166666666696</v>
      </c>
      <c r="F5636">
        <v>0.74611398963730602</v>
      </c>
      <c r="G5636">
        <v>0.640350877192982</v>
      </c>
      <c r="H5636">
        <v>0.96929824561403499</v>
      </c>
      <c r="I5636">
        <v>0.83035714285714302</v>
      </c>
      <c r="J5636" s="1">
        <v>1</v>
      </c>
      <c r="K5636" t="s">
        <v>23240</v>
      </c>
      <c r="L5636" t="s">
        <v>34516</v>
      </c>
      <c r="M5636" t="s">
        <v>34517</v>
      </c>
    </row>
    <row r="5637" spans="1:13">
      <c r="A5637" s="1" t="s">
        <v>7654</v>
      </c>
      <c r="B5637">
        <v>3.9186461669744903E-7</v>
      </c>
      <c r="C5637" s="1">
        <v>4.1524162783790397E-7</v>
      </c>
      <c r="D5637">
        <v>0.98148148148148195</v>
      </c>
      <c r="E5637">
        <v>1</v>
      </c>
      <c r="F5637">
        <v>0.99159663865546199</v>
      </c>
      <c r="G5637">
        <v>1</v>
      </c>
      <c r="H5637">
        <v>0.99438202247190999</v>
      </c>
      <c r="I5637">
        <v>1</v>
      </c>
      <c r="J5637" s="1">
        <v>0.77272727272727304</v>
      </c>
      <c r="K5637" t="s">
        <v>23238</v>
      </c>
      <c r="L5637" t="s">
        <v>34518</v>
      </c>
      <c r="M5637" t="s">
        <v>34519</v>
      </c>
    </row>
    <row r="5638" spans="1:13">
      <c r="A5638" s="1" t="s">
        <v>7655</v>
      </c>
      <c r="B5638">
        <v>6.9986849623907698E-7</v>
      </c>
      <c r="C5638" s="1">
        <v>7.5413148887492404E-6</v>
      </c>
      <c r="D5638">
        <v>1</v>
      </c>
      <c r="E5638">
        <v>1</v>
      </c>
      <c r="F5638">
        <v>1</v>
      </c>
      <c r="G5638">
        <v>0.75</v>
      </c>
      <c r="H5638">
        <v>0.94666666666666699</v>
      </c>
      <c r="I5638">
        <v>1</v>
      </c>
      <c r="J5638" s="1" t="s">
        <v>23229</v>
      </c>
      <c r="K5638" t="s">
        <v>23241</v>
      </c>
      <c r="L5638" t="s">
        <v>34520</v>
      </c>
      <c r="M5638" t="s">
        <v>34521</v>
      </c>
    </row>
    <row r="5639" spans="1:13">
      <c r="A5639" s="1" t="s">
        <v>7656</v>
      </c>
      <c r="B5639">
        <v>3.2466777334683002E-5</v>
      </c>
      <c r="C5639" s="1">
        <v>5.0737024983725198E-5</v>
      </c>
      <c r="D5639">
        <v>0.140625</v>
      </c>
      <c r="E5639">
        <v>1.0989010989011E-2</v>
      </c>
      <c r="F5639">
        <v>0.176165803108808</v>
      </c>
      <c r="G5639">
        <v>0.33333333333333298</v>
      </c>
      <c r="H5639">
        <v>0.13157894736842099</v>
      </c>
      <c r="I5639">
        <v>0.13839285714285701</v>
      </c>
      <c r="J5639" s="1" t="s">
        <v>23229</v>
      </c>
      <c r="K5639" t="s">
        <v>23241</v>
      </c>
      <c r="L5639" t="s">
        <v>34522</v>
      </c>
      <c r="M5639" t="s">
        <v>34523</v>
      </c>
    </row>
    <row r="5640" spans="1:13">
      <c r="A5640" s="1" t="s">
        <v>7657</v>
      </c>
      <c r="B5640">
        <v>7.0921126148017102E-5</v>
      </c>
      <c r="C5640" s="1">
        <v>4.9828561265964297E-4</v>
      </c>
      <c r="D5640">
        <v>0.532258064516129</v>
      </c>
      <c r="E5640">
        <v>0.418604651162791</v>
      </c>
      <c r="F5640">
        <v>0.84102564102564104</v>
      </c>
      <c r="G5640">
        <v>0.127906976744186</v>
      </c>
      <c r="H5640">
        <v>0.69642857142857095</v>
      </c>
      <c r="I5640">
        <v>0.198019801980198</v>
      </c>
      <c r="J5640" s="1">
        <v>1</v>
      </c>
      <c r="K5640" t="s">
        <v>23241</v>
      </c>
      <c r="L5640" t="s">
        <v>34524</v>
      </c>
      <c r="M5640" t="s">
        <v>34525</v>
      </c>
    </row>
    <row r="5641" spans="1:13">
      <c r="A5641" s="1" t="s">
        <v>7658</v>
      </c>
      <c r="B5641">
        <v>2.8506687493114098E-5</v>
      </c>
      <c r="C5641" s="1">
        <v>2.5960519684370599E-5</v>
      </c>
      <c r="D5641">
        <v>3.2258064516128997E-2</v>
      </c>
      <c r="E5641">
        <v>5.4347826086956503E-3</v>
      </c>
      <c r="F5641">
        <v>9.4736842105263203E-2</v>
      </c>
      <c r="G5641">
        <v>0</v>
      </c>
      <c r="H5641">
        <v>5.1020408163265302E-3</v>
      </c>
      <c r="I5641">
        <v>5.2631578947368403E-3</v>
      </c>
      <c r="J5641" s="1">
        <v>0.54545454545454497</v>
      </c>
      <c r="K5641" t="s">
        <v>23241</v>
      </c>
      <c r="L5641" t="s">
        <v>34526</v>
      </c>
      <c r="M5641" t="s">
        <v>34527</v>
      </c>
    </row>
    <row r="5642" spans="1:13">
      <c r="A5642" s="1" t="s">
        <v>7659</v>
      </c>
      <c r="B5642">
        <v>0</v>
      </c>
      <c r="C5642" s="1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1">
        <v>0</v>
      </c>
      <c r="K5642" t="s">
        <v>23241</v>
      </c>
      <c r="L5642" t="s">
        <v>34528</v>
      </c>
      <c r="M5642" t="s">
        <v>34529</v>
      </c>
    </row>
    <row r="5643" spans="1:13">
      <c r="A5643" s="1" t="s">
        <v>7660</v>
      </c>
      <c r="B5643">
        <v>1.5295942034801801E-5</v>
      </c>
      <c r="C5643" s="1">
        <v>2.3274864348027299E-5</v>
      </c>
      <c r="D5643">
        <v>0.45652173913043498</v>
      </c>
      <c r="E5643">
        <v>0.75471698113207597</v>
      </c>
      <c r="F5643">
        <v>0.79230769230769205</v>
      </c>
      <c r="G5643">
        <v>0.75</v>
      </c>
      <c r="H5643">
        <v>0.81428571428571395</v>
      </c>
      <c r="I5643">
        <v>0.55555555555555602</v>
      </c>
      <c r="J5643" s="1">
        <v>1</v>
      </c>
      <c r="K5643" t="s">
        <v>23238</v>
      </c>
      <c r="L5643" t="s">
        <v>34530</v>
      </c>
      <c r="M5643" t="s">
        <v>34531</v>
      </c>
    </row>
    <row r="5644" spans="1:13">
      <c r="A5644" s="1" t="s">
        <v>7661</v>
      </c>
      <c r="B5644">
        <v>1.00171561671488E-7</v>
      </c>
      <c r="C5644" s="1">
        <v>6.6990460491847597E-9</v>
      </c>
      <c r="D5644">
        <v>2.7777777777777801E-2</v>
      </c>
      <c r="E5644">
        <v>0</v>
      </c>
      <c r="F5644">
        <v>0</v>
      </c>
      <c r="G5644">
        <v>0</v>
      </c>
      <c r="H5644">
        <v>0</v>
      </c>
      <c r="I5644">
        <v>0</v>
      </c>
      <c r="J5644" s="1" t="s">
        <v>23229</v>
      </c>
      <c r="K5644" t="s">
        <v>23239</v>
      </c>
      <c r="L5644" t="s">
        <v>34532</v>
      </c>
      <c r="M5644" t="s">
        <v>34533</v>
      </c>
    </row>
    <row r="5645" spans="1:13">
      <c r="A5645" s="1" t="s">
        <v>7662</v>
      </c>
      <c r="B5645">
        <v>4.0032664799706E-5</v>
      </c>
      <c r="C5645" s="1">
        <v>8.0260155084422501E-6</v>
      </c>
      <c r="D5645">
        <v>0.96428571428571397</v>
      </c>
      <c r="E5645">
        <v>1</v>
      </c>
      <c r="F5645">
        <v>0.91899441340782095</v>
      </c>
      <c r="G5645">
        <v>0.98750000000000004</v>
      </c>
      <c r="H5645">
        <v>0.95512820512820495</v>
      </c>
      <c r="I5645">
        <v>0.95108695652173902</v>
      </c>
      <c r="J5645" s="1">
        <v>1</v>
      </c>
      <c r="K5645" t="s">
        <v>23237</v>
      </c>
      <c r="L5645" t="s">
        <v>34534</v>
      </c>
      <c r="M5645" t="s">
        <v>34535</v>
      </c>
    </row>
    <row r="5646" spans="1:13">
      <c r="A5646" s="1" t="s">
        <v>7663</v>
      </c>
      <c r="B5646">
        <v>2.5308256237521499E-4</v>
      </c>
      <c r="C5646" s="1">
        <v>4.26679168179781E-5</v>
      </c>
      <c r="D5646">
        <v>1</v>
      </c>
      <c r="E5646">
        <v>0.76086956521739102</v>
      </c>
      <c r="F5646">
        <v>1</v>
      </c>
      <c r="G5646">
        <v>1</v>
      </c>
      <c r="H5646">
        <v>1</v>
      </c>
      <c r="I5646">
        <v>1</v>
      </c>
      <c r="J5646" s="1">
        <v>1</v>
      </c>
      <c r="K5646" t="s">
        <v>23238</v>
      </c>
      <c r="L5646" t="s">
        <v>34536</v>
      </c>
      <c r="M5646" t="s">
        <v>34537</v>
      </c>
    </row>
    <row r="5647" spans="1:13">
      <c r="A5647" s="1" t="s">
        <v>7664</v>
      </c>
      <c r="B5647">
        <v>0</v>
      </c>
      <c r="C5647" s="1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1">
        <v>1</v>
      </c>
      <c r="K5647" t="s">
        <v>23241</v>
      </c>
      <c r="L5647" t="s">
        <v>34538</v>
      </c>
      <c r="M5647" t="s">
        <v>34539</v>
      </c>
    </row>
    <row r="5648" spans="1:13">
      <c r="A5648" s="1" t="s">
        <v>7665</v>
      </c>
      <c r="B5648">
        <v>1.3444393750817299E-7</v>
      </c>
      <c r="C5648" s="1">
        <v>6.2316009245105404E-7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0.95</v>
      </c>
      <c r="J5648" s="1">
        <v>1</v>
      </c>
      <c r="K5648" t="s">
        <v>23241</v>
      </c>
      <c r="L5648" t="s">
        <v>34540</v>
      </c>
      <c r="M5648" t="s">
        <v>34541</v>
      </c>
    </row>
    <row r="5649" spans="1:13">
      <c r="A5649" s="1" t="s">
        <v>7666</v>
      </c>
      <c r="B5649">
        <v>1.4998514662930399E-3</v>
      </c>
      <c r="C5649" s="1">
        <v>5.1024257479756203E-5</v>
      </c>
      <c r="D5649">
        <v>0.18965517241379301</v>
      </c>
      <c r="E5649">
        <v>0.75568181818181801</v>
      </c>
      <c r="F5649">
        <v>5.2356020942408397E-3</v>
      </c>
      <c r="G5649">
        <v>4.7619047619047603E-2</v>
      </c>
      <c r="H5649">
        <v>0</v>
      </c>
      <c r="I5649">
        <v>8.6206896551724102E-3</v>
      </c>
      <c r="J5649" s="1" t="s">
        <v>23229</v>
      </c>
      <c r="K5649" t="s">
        <v>23241</v>
      </c>
      <c r="L5649" t="s">
        <v>34542</v>
      </c>
      <c r="M5649" t="s">
        <v>34543</v>
      </c>
    </row>
    <row r="5650" spans="1:13">
      <c r="A5650" s="1" t="s">
        <v>7667</v>
      </c>
      <c r="B5650">
        <v>6.9770076977799898E-5</v>
      </c>
      <c r="C5650" s="1">
        <v>4.6724244343774003E-5</v>
      </c>
      <c r="D5650">
        <v>0.36111111111111099</v>
      </c>
      <c r="E5650">
        <v>0.292682926829268</v>
      </c>
      <c r="F5650">
        <v>5.0898203592814398E-2</v>
      </c>
      <c r="G5650">
        <v>0</v>
      </c>
      <c r="H5650">
        <v>0.160919540229885</v>
      </c>
      <c r="I5650">
        <v>0.29487179487179499</v>
      </c>
      <c r="J5650" s="1" t="s">
        <v>23229</v>
      </c>
      <c r="K5650" t="s">
        <v>23239</v>
      </c>
      <c r="L5650" t="s">
        <v>34544</v>
      </c>
      <c r="M5650" t="s">
        <v>34545</v>
      </c>
    </row>
    <row r="5651" spans="1:13">
      <c r="A5651" s="1" t="s">
        <v>7668</v>
      </c>
      <c r="B5651">
        <v>5.04732995129617E-6</v>
      </c>
      <c r="C5651" s="1">
        <v>8.2863886946707603E-5</v>
      </c>
      <c r="D5651">
        <v>0.25</v>
      </c>
      <c r="E5651">
        <v>0.26</v>
      </c>
      <c r="F5651">
        <v>0.17647058823529399</v>
      </c>
      <c r="G5651">
        <v>1.9230769230769201E-2</v>
      </c>
      <c r="H5651">
        <v>0.37096774193548399</v>
      </c>
      <c r="I5651">
        <v>0.125</v>
      </c>
      <c r="J5651" s="1" t="s">
        <v>23229</v>
      </c>
      <c r="K5651" t="s">
        <v>23237</v>
      </c>
      <c r="L5651" t="s">
        <v>34546</v>
      </c>
      <c r="M5651" t="s">
        <v>34547</v>
      </c>
    </row>
    <row r="5652" spans="1:13">
      <c r="A5652" s="1" t="s">
        <v>7669</v>
      </c>
      <c r="B5652">
        <v>4.3233445429235598E-7</v>
      </c>
      <c r="C5652" s="1">
        <v>1.0317411005753501E-5</v>
      </c>
      <c r="D5652">
        <v>0.25</v>
      </c>
      <c r="E5652">
        <v>2.5641025641025599E-2</v>
      </c>
      <c r="F5652">
        <v>1.6806722689075598E-2</v>
      </c>
      <c r="G5652">
        <v>0</v>
      </c>
      <c r="H5652">
        <v>0</v>
      </c>
      <c r="I5652">
        <v>0</v>
      </c>
      <c r="J5652" s="1">
        <v>0</v>
      </c>
      <c r="K5652" t="s">
        <v>23241</v>
      </c>
      <c r="L5652" t="s">
        <v>34548</v>
      </c>
      <c r="M5652" t="s">
        <v>34549</v>
      </c>
    </row>
    <row r="5653" spans="1:13">
      <c r="A5653" s="1" t="s">
        <v>7670</v>
      </c>
      <c r="B5653">
        <v>7.7396722476025607E-8</v>
      </c>
      <c r="C5653" s="1">
        <v>4.6290495433357002E-10</v>
      </c>
      <c r="D5653">
        <v>1</v>
      </c>
      <c r="E5653">
        <v>1</v>
      </c>
      <c r="F5653">
        <v>0.99717514124293805</v>
      </c>
      <c r="G5653">
        <v>1</v>
      </c>
      <c r="H5653">
        <v>0.98947368421052595</v>
      </c>
      <c r="I5653">
        <v>0.95652173913043503</v>
      </c>
      <c r="J5653" s="1">
        <v>1</v>
      </c>
      <c r="K5653" t="s">
        <v>23241</v>
      </c>
      <c r="L5653" t="s">
        <v>34550</v>
      </c>
      <c r="M5653" t="s">
        <v>34551</v>
      </c>
    </row>
    <row r="5654" spans="1:13">
      <c r="A5654" s="1" t="s">
        <v>7671</v>
      </c>
      <c r="B5654">
        <v>0</v>
      </c>
      <c r="C5654" s="1">
        <v>0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 s="1">
        <v>0.25</v>
      </c>
      <c r="K5654" t="s">
        <v>23238</v>
      </c>
      <c r="L5654" t="s">
        <v>34552</v>
      </c>
      <c r="M5654" t="s">
        <v>34553</v>
      </c>
    </row>
    <row r="5655" spans="1:13">
      <c r="A5655" s="1" t="s">
        <v>7672</v>
      </c>
      <c r="B5655">
        <v>6.5816919615259001E-8</v>
      </c>
      <c r="C5655" s="1">
        <v>7.2706743069976196E-8</v>
      </c>
      <c r="D5655">
        <v>0</v>
      </c>
      <c r="E5655">
        <v>5.8441558441558399E-2</v>
      </c>
      <c r="F5655">
        <v>4.3859649122806998E-3</v>
      </c>
      <c r="G5655">
        <v>0</v>
      </c>
      <c r="H5655">
        <v>6.2500000000000003E-3</v>
      </c>
      <c r="I5655">
        <v>4.4117647058823498E-2</v>
      </c>
      <c r="J5655" s="1">
        <v>0</v>
      </c>
      <c r="K5655" t="s">
        <v>23241</v>
      </c>
      <c r="L5655" t="s">
        <v>34554</v>
      </c>
      <c r="M5655" t="s">
        <v>34555</v>
      </c>
    </row>
    <row r="5656" spans="1:13">
      <c r="A5656" s="1" t="s">
        <v>7673</v>
      </c>
      <c r="B5656">
        <v>1.9881404198176099E-7</v>
      </c>
      <c r="C5656" s="1">
        <v>2.1958182771063701E-5</v>
      </c>
      <c r="D5656">
        <v>0</v>
      </c>
      <c r="E5656">
        <v>0</v>
      </c>
      <c r="F5656">
        <v>0</v>
      </c>
      <c r="G5656">
        <v>0.89743589743589702</v>
      </c>
      <c r="H5656">
        <v>1.6853932584269701E-2</v>
      </c>
      <c r="I5656">
        <v>0.13829787234042601</v>
      </c>
      <c r="J5656" s="1">
        <v>0</v>
      </c>
      <c r="K5656" t="s">
        <v>23242</v>
      </c>
      <c r="L5656" t="s">
        <v>34556</v>
      </c>
      <c r="M5656" t="s">
        <v>34557</v>
      </c>
    </row>
    <row r="5657" spans="1:13">
      <c r="A5657" s="1" t="s">
        <v>7674</v>
      </c>
      <c r="B5657">
        <v>4.7296500762254398E-4</v>
      </c>
      <c r="C5657" s="1">
        <v>2.5438871154481502E-4</v>
      </c>
      <c r="D5657">
        <v>1</v>
      </c>
      <c r="E5657">
        <v>1</v>
      </c>
      <c r="F5657">
        <v>0.144067796610169</v>
      </c>
      <c r="G5657">
        <v>0.89285714285714302</v>
      </c>
      <c r="H5657">
        <v>0.46621621621621601</v>
      </c>
      <c r="I5657">
        <v>0.9375</v>
      </c>
      <c r="J5657" s="1" t="s">
        <v>23229</v>
      </c>
      <c r="K5657" t="s">
        <v>23238</v>
      </c>
      <c r="L5657" t="s">
        <v>34558</v>
      </c>
      <c r="M5657" t="s">
        <v>34559</v>
      </c>
    </row>
    <row r="5658" spans="1:13">
      <c r="A5658" s="1" t="s">
        <v>7675</v>
      </c>
      <c r="B5658">
        <v>0</v>
      </c>
      <c r="C5658" s="1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1">
        <v>0</v>
      </c>
      <c r="K5658" t="s">
        <v>23242</v>
      </c>
      <c r="L5658" t="s">
        <v>34560</v>
      </c>
      <c r="M5658" t="s">
        <v>34561</v>
      </c>
    </row>
    <row r="5659" spans="1:13">
      <c r="A5659" s="1" t="s">
        <v>7676</v>
      </c>
      <c r="B5659">
        <v>3.1684612256088503E-5</v>
      </c>
      <c r="C5659" s="1">
        <v>4.0607575245997598E-5</v>
      </c>
      <c r="D5659">
        <v>0.98387096774193505</v>
      </c>
      <c r="E5659">
        <v>1</v>
      </c>
      <c r="F5659">
        <v>0.83939393939393903</v>
      </c>
      <c r="G5659">
        <v>0.97560975609756095</v>
      </c>
      <c r="H5659">
        <v>0.99473684210526303</v>
      </c>
      <c r="I5659">
        <v>0.98387096774193505</v>
      </c>
      <c r="J5659" s="1">
        <v>1</v>
      </c>
      <c r="K5659" t="s">
        <v>23240</v>
      </c>
      <c r="L5659" t="s">
        <v>34562</v>
      </c>
      <c r="M5659" t="s">
        <v>34563</v>
      </c>
    </row>
    <row r="5660" spans="1:13">
      <c r="A5660" s="1" t="s">
        <v>7677</v>
      </c>
      <c r="B5660">
        <v>7.1412773489554801E-9</v>
      </c>
      <c r="C5660" s="1">
        <v>4.56847715627574E-7</v>
      </c>
      <c r="D5660">
        <v>0</v>
      </c>
      <c r="E5660">
        <v>0</v>
      </c>
      <c r="F5660">
        <v>0</v>
      </c>
      <c r="G5660">
        <v>8.7499999999999994E-2</v>
      </c>
      <c r="H5660">
        <v>0</v>
      </c>
      <c r="I5660">
        <v>2.5000000000000001E-2</v>
      </c>
      <c r="J5660" s="1">
        <v>0</v>
      </c>
      <c r="K5660" t="s">
        <v>23241</v>
      </c>
      <c r="L5660" t="s">
        <v>34564</v>
      </c>
      <c r="M5660" t="s">
        <v>34565</v>
      </c>
    </row>
    <row r="5661" spans="1:13">
      <c r="A5661" s="1" t="s">
        <v>7678</v>
      </c>
      <c r="B5661">
        <v>3.5381732780968102E-8</v>
      </c>
      <c r="C5661" s="1">
        <v>6.8912953183955695E-8</v>
      </c>
      <c r="D5661">
        <v>0.98</v>
      </c>
      <c r="E5661">
        <v>0.95263157894736805</v>
      </c>
      <c r="F5661">
        <v>1</v>
      </c>
      <c r="G5661">
        <v>0.97222222222222199</v>
      </c>
      <c r="H5661">
        <v>1</v>
      </c>
      <c r="I5661">
        <v>1</v>
      </c>
      <c r="J5661" s="1">
        <v>1</v>
      </c>
      <c r="K5661" t="s">
        <v>23238</v>
      </c>
      <c r="L5661" t="s">
        <v>34566</v>
      </c>
      <c r="M5661" t="s">
        <v>34567</v>
      </c>
    </row>
    <row r="5662" spans="1:13">
      <c r="A5662" s="1" t="s">
        <v>7679</v>
      </c>
      <c r="B5662">
        <v>1.20343096688831E-5</v>
      </c>
      <c r="C5662" s="1">
        <v>4.3816168180537803E-5</v>
      </c>
      <c r="D5662">
        <v>0.53333333333333299</v>
      </c>
      <c r="E5662">
        <v>0.82653061224489799</v>
      </c>
      <c r="F5662">
        <v>0.810126582278481</v>
      </c>
      <c r="G5662">
        <v>0.26470588235294101</v>
      </c>
      <c r="H5662">
        <v>0.91111111111111098</v>
      </c>
      <c r="I5662">
        <v>0.51886792452830199</v>
      </c>
      <c r="J5662" s="1">
        <v>1</v>
      </c>
      <c r="K5662" t="s">
        <v>23238</v>
      </c>
      <c r="L5662" t="s">
        <v>34568</v>
      </c>
      <c r="M5662" t="s">
        <v>34569</v>
      </c>
    </row>
    <row r="5663" spans="1:13">
      <c r="A5663" s="1" t="s">
        <v>7680</v>
      </c>
      <c r="B5663">
        <v>6.8544829299898601E-6</v>
      </c>
      <c r="C5663" s="1">
        <v>4.2066873941317101E-5</v>
      </c>
      <c r="D5663">
        <v>0.86666666666666703</v>
      </c>
      <c r="E5663">
        <v>0.84558823529411797</v>
      </c>
      <c r="F5663">
        <v>0.84507042253521103</v>
      </c>
      <c r="G5663">
        <v>1</v>
      </c>
      <c r="H5663">
        <v>0.91414141414141403</v>
      </c>
      <c r="I5663">
        <v>0.99450549450549497</v>
      </c>
      <c r="J5663" s="1">
        <v>1</v>
      </c>
      <c r="K5663" t="s">
        <v>23239</v>
      </c>
      <c r="L5663" t="s">
        <v>34570</v>
      </c>
      <c r="M5663" t="s">
        <v>34571</v>
      </c>
    </row>
    <row r="5664" spans="1:13">
      <c r="A5664" s="1" t="s">
        <v>7681</v>
      </c>
      <c r="B5664">
        <v>2.6900407685080899E-6</v>
      </c>
      <c r="C5664" s="1">
        <v>1.3970347847765099E-6</v>
      </c>
      <c r="D5664">
        <v>1</v>
      </c>
      <c r="E5664">
        <v>1</v>
      </c>
      <c r="F5664">
        <v>0.99743589743589745</v>
      </c>
      <c r="G5664">
        <v>0.89473684210526305</v>
      </c>
      <c r="H5664">
        <v>1</v>
      </c>
      <c r="I5664">
        <v>0.96694214876033058</v>
      </c>
      <c r="J5664" s="1">
        <v>1</v>
      </c>
      <c r="K5664" t="s">
        <v>23243</v>
      </c>
      <c r="L5664" t="s">
        <v>34572</v>
      </c>
      <c r="M5664" t="s">
        <v>34573</v>
      </c>
    </row>
    <row r="5665" spans="1:13">
      <c r="A5665" s="1" t="s">
        <v>7682</v>
      </c>
      <c r="B5665">
        <v>1.7469147327651399E-6</v>
      </c>
      <c r="C5665" s="1">
        <v>1.6636270150087899E-5</v>
      </c>
      <c r="D5665">
        <v>0</v>
      </c>
      <c r="E5665">
        <v>0</v>
      </c>
      <c r="F5665">
        <v>0.55769230769230804</v>
      </c>
      <c r="G5665">
        <v>2.7027027027027001E-2</v>
      </c>
      <c r="H5665">
        <v>0.31578947368421101</v>
      </c>
      <c r="I5665">
        <v>0</v>
      </c>
      <c r="J5665" s="1">
        <v>1</v>
      </c>
      <c r="K5665" t="s">
        <v>23240</v>
      </c>
      <c r="L5665" t="s">
        <v>34574</v>
      </c>
      <c r="M5665" t="s">
        <v>34575</v>
      </c>
    </row>
    <row r="5666" spans="1:13">
      <c r="A5666" s="1" t="s">
        <v>7683</v>
      </c>
      <c r="B5666">
        <v>3.21228704882257E-5</v>
      </c>
      <c r="C5666" s="1">
        <v>2.26761005024695E-5</v>
      </c>
      <c r="D5666">
        <v>0.765625</v>
      </c>
      <c r="E5666">
        <v>0.76041666666666696</v>
      </c>
      <c r="F5666">
        <v>0.86340206185567003</v>
      </c>
      <c r="G5666">
        <v>0.5</v>
      </c>
      <c r="H5666">
        <v>0.95535714285714302</v>
      </c>
      <c r="I5666">
        <v>0.80088495575221197</v>
      </c>
      <c r="J5666" s="1">
        <v>0.91666666666666696</v>
      </c>
      <c r="K5666" t="s">
        <v>23238</v>
      </c>
      <c r="L5666" t="s">
        <v>34576</v>
      </c>
      <c r="M5666" t="s">
        <v>34577</v>
      </c>
    </row>
    <row r="5667" spans="1:13">
      <c r="A5667" s="1" t="s">
        <v>7684</v>
      </c>
      <c r="B5667">
        <v>2.0917326748390101E-7</v>
      </c>
      <c r="C5667" s="1">
        <v>1.1950140835583099E-8</v>
      </c>
      <c r="D5667">
        <v>0</v>
      </c>
      <c r="E5667">
        <v>7.69230769230769E-2</v>
      </c>
      <c r="F5667">
        <v>0</v>
      </c>
      <c r="G5667">
        <v>0</v>
      </c>
      <c r="H5667">
        <v>0</v>
      </c>
      <c r="I5667">
        <v>0</v>
      </c>
      <c r="J5667" s="1" t="s">
        <v>23229</v>
      </c>
      <c r="K5667" t="s">
        <v>23239</v>
      </c>
      <c r="L5667" t="s">
        <v>34578</v>
      </c>
      <c r="M5667" t="s">
        <v>34579</v>
      </c>
    </row>
    <row r="5668" spans="1:13">
      <c r="A5668" s="1" t="s">
        <v>7685</v>
      </c>
      <c r="B5668">
        <v>8.7232843818031397E-6</v>
      </c>
      <c r="C5668" s="1">
        <v>6.4394611780531603E-7</v>
      </c>
      <c r="D5668">
        <v>1.85185185185185E-2</v>
      </c>
      <c r="E5668">
        <v>0</v>
      </c>
      <c r="F5668">
        <v>7.43589743589744E-2</v>
      </c>
      <c r="G5668">
        <v>0</v>
      </c>
      <c r="H5668">
        <v>0.126126126126126</v>
      </c>
      <c r="I5668">
        <v>4.1666666666666699E-2</v>
      </c>
      <c r="J5668" s="1">
        <v>0</v>
      </c>
      <c r="K5668" t="s">
        <v>23242</v>
      </c>
      <c r="L5668" t="s">
        <v>34580</v>
      </c>
      <c r="M5668" t="s">
        <v>34581</v>
      </c>
    </row>
    <row r="5669" spans="1:13">
      <c r="A5669" s="1" t="s">
        <v>7686</v>
      </c>
      <c r="B5669">
        <v>1.6059018445781901E-6</v>
      </c>
      <c r="C5669" s="1">
        <v>4.7137381050942901E-5</v>
      </c>
      <c r="D5669">
        <v>6.25E-2</v>
      </c>
      <c r="E5669">
        <v>0</v>
      </c>
      <c r="F5669">
        <v>0</v>
      </c>
      <c r="G5669">
        <v>0</v>
      </c>
      <c r="H5669">
        <v>4.9549549549549501E-2</v>
      </c>
      <c r="I5669">
        <v>0</v>
      </c>
      <c r="J5669" s="1">
        <v>4.5454545454545497E-2</v>
      </c>
      <c r="K5669" t="s">
        <v>23241</v>
      </c>
      <c r="L5669" t="s">
        <v>34582</v>
      </c>
      <c r="M5669" t="s">
        <v>34583</v>
      </c>
    </row>
    <row r="5670" spans="1:13">
      <c r="A5670" s="1" t="s">
        <v>7687</v>
      </c>
      <c r="B5670">
        <v>2.8364607224044202E-7</v>
      </c>
      <c r="C5670" s="1">
        <v>1.93147840187943E-9</v>
      </c>
      <c r="D5670">
        <v>1</v>
      </c>
      <c r="E5670">
        <v>1</v>
      </c>
      <c r="F5670">
        <v>0.99671052631578905</v>
      </c>
      <c r="G5670">
        <v>0.88333333333333297</v>
      </c>
      <c r="H5670">
        <v>0.90963855421686701</v>
      </c>
      <c r="I5670">
        <v>0.95945945945945899</v>
      </c>
      <c r="J5670" s="1">
        <v>1</v>
      </c>
      <c r="K5670" t="s">
        <v>23240</v>
      </c>
      <c r="L5670" t="s">
        <v>34584</v>
      </c>
      <c r="M5670" t="s">
        <v>34585</v>
      </c>
    </row>
    <row r="5671" spans="1:13">
      <c r="A5671" s="1" t="s">
        <v>7688</v>
      </c>
      <c r="B5671">
        <v>1.5593675138264599E-7</v>
      </c>
      <c r="C5671" s="1">
        <v>1.8246126416076401E-7</v>
      </c>
      <c r="D5671">
        <v>0</v>
      </c>
      <c r="E5671">
        <v>0</v>
      </c>
      <c r="F5671">
        <v>0</v>
      </c>
      <c r="G5671">
        <v>0</v>
      </c>
      <c r="H5671">
        <v>4.1095890410958902E-2</v>
      </c>
      <c r="I5671">
        <v>0</v>
      </c>
      <c r="J5671" s="1" t="s">
        <v>23229</v>
      </c>
      <c r="K5671" t="s">
        <v>23237</v>
      </c>
      <c r="L5671" t="s">
        <v>34586</v>
      </c>
      <c r="M5671" t="s">
        <v>34587</v>
      </c>
    </row>
    <row r="5672" spans="1:13">
      <c r="A5672" s="1" t="s">
        <v>7689</v>
      </c>
      <c r="B5672">
        <v>4.0973111196175403E-6</v>
      </c>
      <c r="C5672" s="1">
        <v>5.32838161705381E-5</v>
      </c>
      <c r="D5672">
        <v>0</v>
      </c>
      <c r="E5672">
        <v>0</v>
      </c>
      <c r="F5672">
        <v>5.46875E-2</v>
      </c>
      <c r="G5672">
        <v>0.375</v>
      </c>
      <c r="H5672">
        <v>6.18556701030928E-2</v>
      </c>
      <c r="I5672">
        <v>6.08108108108108E-2</v>
      </c>
      <c r="J5672" s="1">
        <v>0</v>
      </c>
      <c r="K5672" t="s">
        <v>23239</v>
      </c>
      <c r="L5672" t="s">
        <v>34588</v>
      </c>
      <c r="M5672" t="s">
        <v>34589</v>
      </c>
    </row>
    <row r="5673" spans="1:13">
      <c r="A5673" s="1" t="s">
        <v>7690</v>
      </c>
      <c r="B5673">
        <v>2.1462519617434199E-4</v>
      </c>
      <c r="C5673" s="1">
        <v>8.3327418242664206E-6</v>
      </c>
      <c r="D5673">
        <v>3.4482758620689703E-2</v>
      </c>
      <c r="E5673">
        <v>0.233695652173913</v>
      </c>
      <c r="F5673">
        <v>7.0422535211267599E-3</v>
      </c>
      <c r="G5673">
        <v>1.02040816326531E-2</v>
      </c>
      <c r="H5673">
        <v>0</v>
      </c>
      <c r="I5673">
        <v>6.41025641025641E-3</v>
      </c>
      <c r="J5673" s="1" t="s">
        <v>23229</v>
      </c>
      <c r="K5673" t="s">
        <v>23238</v>
      </c>
      <c r="L5673" t="s">
        <v>34590</v>
      </c>
      <c r="M5673" t="s">
        <v>34591</v>
      </c>
    </row>
    <row r="5674" spans="1:13">
      <c r="A5674" s="1" t="s">
        <v>7691</v>
      </c>
      <c r="B5674">
        <v>6.2681523243433103E-7</v>
      </c>
      <c r="C5674" s="1">
        <v>6.5721916804523696E-6</v>
      </c>
      <c r="D5674">
        <v>0</v>
      </c>
      <c r="E5674">
        <v>0</v>
      </c>
      <c r="F5674">
        <v>0</v>
      </c>
      <c r="G5674">
        <v>2.9411764705882401E-2</v>
      </c>
      <c r="H5674">
        <v>1.1235955056179799E-2</v>
      </c>
      <c r="I5674">
        <v>2.1739130434782601E-2</v>
      </c>
      <c r="J5674" s="1">
        <v>1</v>
      </c>
      <c r="K5674" t="s">
        <v>23241</v>
      </c>
      <c r="L5674" t="s">
        <v>34592</v>
      </c>
      <c r="M5674" t="s">
        <v>34593</v>
      </c>
    </row>
    <row r="5675" spans="1:13">
      <c r="A5675" s="1" t="s">
        <v>7692</v>
      </c>
      <c r="B5675">
        <v>1.5173604519000999E-4</v>
      </c>
      <c r="C5675" s="1">
        <v>9.9351704443860603E-5</v>
      </c>
      <c r="D5675">
        <v>0</v>
      </c>
      <c r="E5675">
        <v>0</v>
      </c>
      <c r="F5675">
        <v>0.49647887323943701</v>
      </c>
      <c r="G5675">
        <v>0</v>
      </c>
      <c r="H5675">
        <v>9.2592592592592605E-3</v>
      </c>
      <c r="I5675">
        <v>0</v>
      </c>
      <c r="J5675" s="1">
        <v>0</v>
      </c>
      <c r="K5675" t="s">
        <v>23240</v>
      </c>
      <c r="L5675" t="s">
        <v>34594</v>
      </c>
      <c r="M5675" t="s">
        <v>34595</v>
      </c>
    </row>
    <row r="5676" spans="1:13">
      <c r="A5676" s="1" t="s">
        <v>7693</v>
      </c>
      <c r="B5676">
        <v>7.16471209076015E-6</v>
      </c>
      <c r="C5676" s="1">
        <v>2.9657259733316701E-6</v>
      </c>
      <c r="D5676">
        <v>3.7037037037037E-2</v>
      </c>
      <c r="E5676">
        <v>9.0909090909090898E-2</v>
      </c>
      <c r="F5676">
        <v>0</v>
      </c>
      <c r="G5676">
        <v>0</v>
      </c>
      <c r="H5676">
        <v>0</v>
      </c>
      <c r="I5676">
        <v>0</v>
      </c>
      <c r="J5676" s="1" t="s">
        <v>23229</v>
      </c>
      <c r="K5676" t="s">
        <v>23238</v>
      </c>
      <c r="L5676" t="s">
        <v>34596</v>
      </c>
      <c r="M5676" t="s">
        <v>34597</v>
      </c>
    </row>
    <row r="5677" spans="1:13">
      <c r="A5677" s="1" t="s">
        <v>7694</v>
      </c>
      <c r="B5677">
        <v>1.86184274984675E-5</v>
      </c>
      <c r="C5677" s="1">
        <v>1.59705989231529E-4</v>
      </c>
      <c r="D5677">
        <v>1</v>
      </c>
      <c r="E5677">
        <v>0.98192771084337305</v>
      </c>
      <c r="F5677">
        <v>0.54411764705882304</v>
      </c>
      <c r="G5677">
        <v>0.96296296296296302</v>
      </c>
      <c r="H5677">
        <v>0.91558441558441594</v>
      </c>
      <c r="I5677">
        <v>0.95348837209302295</v>
      </c>
      <c r="J5677" s="1">
        <v>1</v>
      </c>
      <c r="K5677" t="s">
        <v>23238</v>
      </c>
      <c r="L5677" t="s">
        <v>34598</v>
      </c>
      <c r="M5677" t="s">
        <v>34599</v>
      </c>
    </row>
    <row r="5678" spans="1:13">
      <c r="A5678" s="1" t="s">
        <v>7695</v>
      </c>
      <c r="B5678">
        <v>5.4946221811564002E-5</v>
      </c>
      <c r="C5678" s="1">
        <v>4.3380129828281201E-6</v>
      </c>
      <c r="D5678">
        <v>6.25E-2</v>
      </c>
      <c r="E5678">
        <v>3.2967032967033003E-2</v>
      </c>
      <c r="F5678">
        <v>0.18131868131868101</v>
      </c>
      <c r="G5678">
        <v>0.13636363636363599</v>
      </c>
      <c r="H5678">
        <v>0.25980392156862703</v>
      </c>
      <c r="I5678">
        <v>0.17948717948717899</v>
      </c>
      <c r="J5678" s="1">
        <v>4.5454545454545497E-2</v>
      </c>
      <c r="K5678" t="s">
        <v>23238</v>
      </c>
      <c r="L5678" t="s">
        <v>34600</v>
      </c>
      <c r="M5678" t="s">
        <v>34601</v>
      </c>
    </row>
    <row r="5679" spans="1:13">
      <c r="A5679" s="1" t="s">
        <v>7696</v>
      </c>
      <c r="B5679">
        <v>3.7305646125126799E-7</v>
      </c>
      <c r="C5679" s="1">
        <v>1.3806382932299001E-6</v>
      </c>
      <c r="D5679">
        <v>1</v>
      </c>
      <c r="E5679">
        <v>1</v>
      </c>
      <c r="F5679">
        <v>0.95</v>
      </c>
      <c r="G5679">
        <v>1</v>
      </c>
      <c r="H5679">
        <v>0.94117647058823495</v>
      </c>
      <c r="I5679">
        <v>0.95</v>
      </c>
      <c r="J5679" s="1" t="s">
        <v>23229</v>
      </c>
      <c r="K5679" t="s">
        <v>23238</v>
      </c>
      <c r="L5679" t="s">
        <v>34602</v>
      </c>
      <c r="M5679" t="s">
        <v>34603</v>
      </c>
    </row>
    <row r="5680" spans="1:13">
      <c r="A5680" s="1" t="s">
        <v>7697</v>
      </c>
      <c r="B5680">
        <v>2.0944903732773701E-8</v>
      </c>
      <c r="C5680" s="1">
        <v>3.5899187821496002E-8</v>
      </c>
      <c r="D5680">
        <v>0.96875</v>
      </c>
      <c r="E5680">
        <v>0.99462365591397806</v>
      </c>
      <c r="F5680">
        <v>0.94385026737967903</v>
      </c>
      <c r="G5680">
        <v>1</v>
      </c>
      <c r="H5680">
        <v>0.98901098901098905</v>
      </c>
      <c r="I5680">
        <v>0.99295774647887303</v>
      </c>
      <c r="J5680" s="1">
        <v>1</v>
      </c>
      <c r="K5680" t="s">
        <v>23238</v>
      </c>
      <c r="L5680" t="s">
        <v>34604</v>
      </c>
      <c r="M5680" t="s">
        <v>34605</v>
      </c>
    </row>
    <row r="5681" spans="1:13">
      <c r="A5681" s="1" t="s">
        <v>7698</v>
      </c>
      <c r="B5681">
        <v>1.79335485287409E-4</v>
      </c>
      <c r="C5681" s="1">
        <v>4.4300626164343899E-6</v>
      </c>
      <c r="D5681">
        <v>0.907407407407407</v>
      </c>
      <c r="E5681">
        <v>0.67469879518072295</v>
      </c>
      <c r="F5681">
        <v>0.96686746987951799</v>
      </c>
      <c r="G5681">
        <v>0.94117647058823495</v>
      </c>
      <c r="H5681">
        <v>0.96551724137931005</v>
      </c>
      <c r="I5681">
        <v>1</v>
      </c>
      <c r="J5681" s="1">
        <v>1</v>
      </c>
      <c r="K5681" t="s">
        <v>23238</v>
      </c>
      <c r="L5681" t="s">
        <v>34606</v>
      </c>
      <c r="M5681" t="s">
        <v>34607</v>
      </c>
    </row>
    <row r="5682" spans="1:13">
      <c r="A5682" s="1" t="s">
        <v>7699</v>
      </c>
      <c r="B5682">
        <v>7.6639312953991303E-7</v>
      </c>
      <c r="C5682" s="1">
        <v>1.0302312935297799E-6</v>
      </c>
      <c r="D5682">
        <v>0</v>
      </c>
      <c r="E5682">
        <v>0</v>
      </c>
      <c r="F5682">
        <v>0</v>
      </c>
      <c r="G5682">
        <v>0.1875</v>
      </c>
      <c r="H5682">
        <v>0</v>
      </c>
      <c r="I5682">
        <v>6.18556701030928E-2</v>
      </c>
      <c r="J5682" s="1">
        <v>0</v>
      </c>
      <c r="K5682" t="s">
        <v>23238</v>
      </c>
      <c r="L5682" t="s">
        <v>34608</v>
      </c>
      <c r="M5682" t="s">
        <v>34609</v>
      </c>
    </row>
    <row r="5683" spans="1:13">
      <c r="A5683" s="1" t="s">
        <v>7700</v>
      </c>
      <c r="B5683">
        <v>9.9720880284640695E-8</v>
      </c>
      <c r="C5683" s="1">
        <v>8.1215705611803893E-9</v>
      </c>
      <c r="D5683">
        <v>0.98333333333333295</v>
      </c>
      <c r="E5683">
        <v>1</v>
      </c>
      <c r="F5683">
        <v>1</v>
      </c>
      <c r="G5683">
        <v>1</v>
      </c>
      <c r="H5683">
        <v>1</v>
      </c>
      <c r="I5683">
        <v>1</v>
      </c>
      <c r="J5683" s="1">
        <v>1</v>
      </c>
      <c r="K5683" t="s">
        <v>23239</v>
      </c>
      <c r="L5683" t="s">
        <v>34610</v>
      </c>
      <c r="M5683" t="s">
        <v>34611</v>
      </c>
    </row>
    <row r="5684" spans="1:13">
      <c r="A5684" s="1" t="s">
        <v>7701</v>
      </c>
      <c r="B5684">
        <v>3.32738184891259E-5</v>
      </c>
      <c r="C5684" s="1">
        <v>6.3249216742192704E-6</v>
      </c>
      <c r="D5684">
        <v>1</v>
      </c>
      <c r="E5684">
        <v>0.69863013698630105</v>
      </c>
      <c r="F5684">
        <v>0.98787878787878802</v>
      </c>
      <c r="G5684">
        <v>1</v>
      </c>
      <c r="H5684">
        <v>1</v>
      </c>
      <c r="I5684">
        <v>1</v>
      </c>
      <c r="J5684" s="1" t="s">
        <v>23229</v>
      </c>
      <c r="K5684" t="s">
        <v>23241</v>
      </c>
      <c r="L5684" t="s">
        <v>34612</v>
      </c>
      <c r="M5684" t="s">
        <v>34613</v>
      </c>
    </row>
    <row r="5685" spans="1:13">
      <c r="A5685" s="1" t="s">
        <v>7702</v>
      </c>
      <c r="B5685">
        <v>5.9527654243447303E-7</v>
      </c>
      <c r="C5685" s="1">
        <v>7.4241113307072505E-7</v>
      </c>
      <c r="D5685">
        <v>3.125E-2</v>
      </c>
      <c r="E5685">
        <v>5.2083333333333296E-3</v>
      </c>
      <c r="F5685">
        <v>8.9743589743589702E-2</v>
      </c>
      <c r="G5685">
        <v>2.5862068965517199E-2</v>
      </c>
      <c r="H5685">
        <v>1.7543859649122799E-2</v>
      </c>
      <c r="I5685">
        <v>1.2E-2</v>
      </c>
      <c r="J5685" s="1">
        <v>0</v>
      </c>
      <c r="K5685" t="s">
        <v>23239</v>
      </c>
      <c r="L5685" t="s">
        <v>34614</v>
      </c>
      <c r="M5685" t="s">
        <v>34615</v>
      </c>
    </row>
    <row r="5686" spans="1:13">
      <c r="A5686" s="1" t="s">
        <v>7703</v>
      </c>
      <c r="B5686">
        <v>9.7080329806585306E-8</v>
      </c>
      <c r="C5686" s="1">
        <v>3.4448862560136001E-5</v>
      </c>
      <c r="D5686">
        <v>0.984375</v>
      </c>
      <c r="E5686">
        <v>1</v>
      </c>
      <c r="F5686">
        <v>1</v>
      </c>
      <c r="G5686">
        <v>0.99056603773584895</v>
      </c>
      <c r="H5686">
        <v>0.95327102803738295</v>
      </c>
      <c r="I5686">
        <v>0.98290598290598297</v>
      </c>
      <c r="J5686" s="1">
        <v>1</v>
      </c>
      <c r="K5686" t="s">
        <v>23238</v>
      </c>
      <c r="L5686" t="s">
        <v>34616</v>
      </c>
      <c r="M5686" t="s">
        <v>34617</v>
      </c>
    </row>
    <row r="5687" spans="1:13">
      <c r="A5687" s="1" t="s">
        <v>7704</v>
      </c>
      <c r="B5687">
        <v>2.6750410815652099E-5</v>
      </c>
      <c r="C5687" s="1">
        <v>1.53994328004435E-6</v>
      </c>
      <c r="D5687">
        <v>1</v>
      </c>
      <c r="E5687">
        <v>0.840425531914894</v>
      </c>
      <c r="F5687">
        <v>1</v>
      </c>
      <c r="G5687">
        <v>1</v>
      </c>
      <c r="H5687">
        <v>1</v>
      </c>
      <c r="I5687">
        <v>1</v>
      </c>
      <c r="J5687" s="1">
        <v>1</v>
      </c>
      <c r="K5687" t="s">
        <v>23238</v>
      </c>
      <c r="L5687" t="s">
        <v>34618</v>
      </c>
      <c r="M5687" t="s">
        <v>34619</v>
      </c>
    </row>
    <row r="5688" spans="1:13">
      <c r="A5688" s="1" t="s">
        <v>7705</v>
      </c>
      <c r="B5688">
        <v>0</v>
      </c>
      <c r="C5688" s="1">
        <v>0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 s="1">
        <v>1</v>
      </c>
      <c r="K5688" t="s">
        <v>23239</v>
      </c>
      <c r="L5688" t="s">
        <v>34620</v>
      </c>
      <c r="M5688" t="s">
        <v>34621</v>
      </c>
    </row>
    <row r="5689" spans="1:13">
      <c r="A5689" s="1" t="s">
        <v>7706</v>
      </c>
      <c r="B5689">
        <v>1.1978068140460601E-6</v>
      </c>
      <c r="C5689" s="1">
        <v>2.9642464636906698E-6</v>
      </c>
      <c r="D5689">
        <v>0</v>
      </c>
      <c r="E5689">
        <v>0</v>
      </c>
      <c r="F5689">
        <v>5.8620689655172399E-2</v>
      </c>
      <c r="G5689">
        <v>0</v>
      </c>
      <c r="H5689">
        <v>0</v>
      </c>
      <c r="I5689">
        <v>0</v>
      </c>
      <c r="J5689" s="1">
        <v>0</v>
      </c>
      <c r="K5689" t="s">
        <v>23240</v>
      </c>
      <c r="L5689" t="s">
        <v>34622</v>
      </c>
      <c r="M5689" t="s">
        <v>34623</v>
      </c>
    </row>
    <row r="5690" spans="1:13">
      <c r="A5690" s="1" t="s">
        <v>7707</v>
      </c>
      <c r="B5690">
        <v>2.39088429370868E-7</v>
      </c>
      <c r="C5690" s="1">
        <v>1.13505034462249E-8</v>
      </c>
      <c r="D5690">
        <v>0.04</v>
      </c>
      <c r="E5690">
        <v>0</v>
      </c>
      <c r="F5690">
        <v>7.1428571428571397E-2</v>
      </c>
      <c r="G5690">
        <v>0</v>
      </c>
      <c r="H5690">
        <v>0</v>
      </c>
      <c r="I5690">
        <v>9.6153846153846194E-3</v>
      </c>
      <c r="J5690" s="1">
        <v>0</v>
      </c>
      <c r="K5690" t="s">
        <v>23241</v>
      </c>
      <c r="L5690" t="s">
        <v>34624</v>
      </c>
      <c r="M5690" t="s">
        <v>34625</v>
      </c>
    </row>
    <row r="5691" spans="1:13">
      <c r="A5691" s="1" t="s">
        <v>7708</v>
      </c>
      <c r="B5691">
        <v>1.3883616003259101E-6</v>
      </c>
      <c r="C5691" s="1">
        <v>4.4251389863440498E-7</v>
      </c>
      <c r="D5691">
        <v>0.967741935483871</v>
      </c>
      <c r="E5691">
        <v>0.98888888888888904</v>
      </c>
      <c r="F5691">
        <v>1</v>
      </c>
      <c r="G5691">
        <v>1</v>
      </c>
      <c r="H5691">
        <v>1</v>
      </c>
      <c r="I5691">
        <v>0.99275362318840599</v>
      </c>
      <c r="J5691" s="1" t="s">
        <v>23229</v>
      </c>
      <c r="K5691" t="s">
        <v>23238</v>
      </c>
      <c r="L5691" t="s">
        <v>34626</v>
      </c>
      <c r="M5691" t="s">
        <v>34627</v>
      </c>
    </row>
    <row r="5692" spans="1:13">
      <c r="A5692" s="1" t="s">
        <v>7709</v>
      </c>
      <c r="B5692">
        <v>5.2193175995812901E-6</v>
      </c>
      <c r="C5692" s="1">
        <v>5.8511881721694503E-7</v>
      </c>
      <c r="D5692">
        <v>0.109375</v>
      </c>
      <c r="E5692">
        <v>3.97727272727273E-2</v>
      </c>
      <c r="F5692">
        <v>0</v>
      </c>
      <c r="G5692">
        <v>0</v>
      </c>
      <c r="H5692">
        <v>5.4347826086956503E-3</v>
      </c>
      <c r="I5692">
        <v>2.7272727272727299E-2</v>
      </c>
      <c r="J5692" s="1">
        <v>0</v>
      </c>
      <c r="K5692" t="s">
        <v>23238</v>
      </c>
      <c r="L5692" t="s">
        <v>34628</v>
      </c>
      <c r="M5692" t="s">
        <v>34629</v>
      </c>
    </row>
    <row r="5693" spans="1:13">
      <c r="A5693" s="1" t="s">
        <v>7710</v>
      </c>
      <c r="B5693">
        <v>3.7910709130238201E-5</v>
      </c>
      <c r="C5693" s="1">
        <v>2.7656649474553399E-4</v>
      </c>
      <c r="D5693">
        <v>0.140625</v>
      </c>
      <c r="E5693">
        <v>0.109375</v>
      </c>
      <c r="F5693">
        <v>0.296875</v>
      </c>
      <c r="G5693">
        <v>1.8181818181818198E-2</v>
      </c>
      <c r="H5693">
        <v>4.9019607843137298E-3</v>
      </c>
      <c r="I5693">
        <v>1.35135135135135E-2</v>
      </c>
      <c r="J5693" s="1">
        <v>0</v>
      </c>
      <c r="K5693" t="s">
        <v>23239</v>
      </c>
      <c r="L5693" t="s">
        <v>34630</v>
      </c>
      <c r="M5693" t="s">
        <v>34631</v>
      </c>
    </row>
    <row r="5694" spans="1:13">
      <c r="A5694" s="1" t="s">
        <v>7711</v>
      </c>
      <c r="B5694">
        <v>3.2927452083583398E-7</v>
      </c>
      <c r="C5694" s="1">
        <v>2.4084787202100501E-9</v>
      </c>
      <c r="D5694">
        <v>0</v>
      </c>
      <c r="E5694">
        <v>0</v>
      </c>
      <c r="F5694">
        <v>7.6923076923076901E-3</v>
      </c>
      <c r="G5694">
        <v>1.0416666666666701E-2</v>
      </c>
      <c r="H5694">
        <v>3.8461538461538498E-2</v>
      </c>
      <c r="I5694">
        <v>1.0416666666666701E-2</v>
      </c>
      <c r="J5694" s="1">
        <v>0</v>
      </c>
      <c r="K5694" t="s">
        <v>23241</v>
      </c>
      <c r="L5694" t="s">
        <v>34632</v>
      </c>
      <c r="M5694" t="s">
        <v>34633</v>
      </c>
    </row>
    <row r="5695" spans="1:13">
      <c r="A5695" s="1" t="s">
        <v>7712</v>
      </c>
      <c r="B5695">
        <v>3.5080245791756797E-8</v>
      </c>
      <c r="C5695" s="1">
        <v>1.3486582826303801E-4</v>
      </c>
      <c r="D5695">
        <v>0</v>
      </c>
      <c r="E5695">
        <v>0</v>
      </c>
      <c r="F5695">
        <v>3.29341317365269E-2</v>
      </c>
      <c r="G5695">
        <v>9.8039215686274508E-3</v>
      </c>
      <c r="H5695">
        <v>5.5555555555555601E-2</v>
      </c>
      <c r="I5695">
        <v>0.14935064935064901</v>
      </c>
      <c r="J5695" s="1">
        <v>0.7</v>
      </c>
      <c r="K5695" t="s">
        <v>23242</v>
      </c>
      <c r="L5695" t="s">
        <v>34634</v>
      </c>
      <c r="M5695" t="s">
        <v>34635</v>
      </c>
    </row>
    <row r="5696" spans="1:13">
      <c r="A5696" s="1" t="s">
        <v>7713</v>
      </c>
      <c r="B5696">
        <v>5.1879844005673603E-7</v>
      </c>
      <c r="C5696" s="1">
        <v>2.7442981553989797E-7</v>
      </c>
      <c r="D5696">
        <v>1</v>
      </c>
      <c r="E5696">
        <v>1</v>
      </c>
      <c r="F5696">
        <v>0.98557692307692302</v>
      </c>
      <c r="G5696">
        <v>1</v>
      </c>
      <c r="H5696">
        <v>0.91935483870967705</v>
      </c>
      <c r="I5696">
        <v>0.93333333333333302</v>
      </c>
      <c r="J5696" s="1">
        <v>1</v>
      </c>
      <c r="K5696" t="s">
        <v>23238</v>
      </c>
      <c r="L5696" t="s">
        <v>34636</v>
      </c>
      <c r="M5696" t="s">
        <v>34637</v>
      </c>
    </row>
    <row r="5697" spans="1:13">
      <c r="A5697" s="1" t="s">
        <v>7714</v>
      </c>
      <c r="B5697">
        <v>1.36117029421481E-7</v>
      </c>
      <c r="C5697" s="1">
        <v>1.6611992812378699E-9</v>
      </c>
      <c r="D5697">
        <v>0</v>
      </c>
      <c r="E5697">
        <v>5.5555555555555601E-3</v>
      </c>
      <c r="F5697">
        <v>0</v>
      </c>
      <c r="G5697">
        <v>0</v>
      </c>
      <c r="H5697">
        <v>0</v>
      </c>
      <c r="I5697">
        <v>0</v>
      </c>
      <c r="J5697" s="1" t="s">
        <v>23229</v>
      </c>
      <c r="K5697" t="s">
        <v>23242</v>
      </c>
      <c r="L5697" t="s">
        <v>34638</v>
      </c>
      <c r="M5697" t="s">
        <v>34639</v>
      </c>
    </row>
    <row r="5698" spans="1:13">
      <c r="A5698" s="1" t="s">
        <v>7715</v>
      </c>
      <c r="B5698">
        <v>8.92553777367393E-6</v>
      </c>
      <c r="C5698" s="1">
        <v>2.1176864538828302E-6</v>
      </c>
      <c r="D5698">
        <v>1</v>
      </c>
      <c r="E5698">
        <v>0.993506493506494</v>
      </c>
      <c r="F5698">
        <v>0.94097222222222199</v>
      </c>
      <c r="G5698">
        <v>1</v>
      </c>
      <c r="H5698">
        <v>0.99074074074074103</v>
      </c>
      <c r="I5698">
        <v>1</v>
      </c>
      <c r="J5698" s="1" t="s">
        <v>23229</v>
      </c>
      <c r="K5698" t="s">
        <v>23238</v>
      </c>
      <c r="L5698" t="s">
        <v>34640</v>
      </c>
      <c r="M5698" t="s">
        <v>34641</v>
      </c>
    </row>
    <row r="5699" spans="1:13">
      <c r="A5699" s="1" t="s">
        <v>7716</v>
      </c>
      <c r="B5699">
        <v>5.8147153937438396E-7</v>
      </c>
      <c r="C5699" s="1">
        <v>3.38970983448331E-6</v>
      </c>
      <c r="D5699">
        <v>1</v>
      </c>
      <c r="E5699">
        <v>0.992307692307692</v>
      </c>
      <c r="F5699">
        <v>1</v>
      </c>
      <c r="G5699">
        <v>0.14516129032258099</v>
      </c>
      <c r="H5699">
        <v>0.969135802469136</v>
      </c>
      <c r="I5699">
        <v>0.90196078431372595</v>
      </c>
      <c r="J5699" s="1" t="s">
        <v>23229</v>
      </c>
      <c r="K5699" t="s">
        <v>23238</v>
      </c>
      <c r="L5699" t="s">
        <v>34642</v>
      </c>
      <c r="M5699" t="s">
        <v>34643</v>
      </c>
    </row>
    <row r="5700" spans="1:13">
      <c r="A5700" s="1" t="s">
        <v>7717</v>
      </c>
      <c r="B5700">
        <v>3.2223513199447501E-4</v>
      </c>
      <c r="C5700" s="1">
        <v>1.8887536672132299E-5</v>
      </c>
      <c r="D5700">
        <v>0.21153846153846201</v>
      </c>
      <c r="E5700">
        <v>0.42105263157894701</v>
      </c>
      <c r="F5700">
        <v>0.19072164948453599</v>
      </c>
      <c r="G5700">
        <v>0.25</v>
      </c>
      <c r="H5700">
        <v>6.7415730337078594E-2</v>
      </c>
      <c r="I5700">
        <v>0.30769230769230799</v>
      </c>
      <c r="J5700" s="1">
        <v>0</v>
      </c>
      <c r="K5700" t="s">
        <v>23241</v>
      </c>
      <c r="L5700" t="s">
        <v>34644</v>
      </c>
      <c r="M5700" t="s">
        <v>34645</v>
      </c>
    </row>
    <row r="5701" spans="1:13">
      <c r="A5701" s="1" t="s">
        <v>7718</v>
      </c>
      <c r="B5701">
        <v>2.46027526993738E-5</v>
      </c>
      <c r="C5701" s="1">
        <v>1.66092463007767E-5</v>
      </c>
      <c r="D5701">
        <v>0</v>
      </c>
      <c r="E5701">
        <v>0</v>
      </c>
      <c r="F5701">
        <v>0.189024390243902</v>
      </c>
      <c r="G5701">
        <v>0</v>
      </c>
      <c r="H5701">
        <v>8.5365853658536606E-2</v>
      </c>
      <c r="I5701">
        <v>6.3829787234042507E-2</v>
      </c>
      <c r="J5701" s="1">
        <v>0</v>
      </c>
      <c r="K5701" t="s">
        <v>23238</v>
      </c>
      <c r="L5701" t="s">
        <v>34646</v>
      </c>
      <c r="M5701" t="s">
        <v>34647</v>
      </c>
    </row>
    <row r="5702" spans="1:13">
      <c r="A5702" s="1" t="s">
        <v>7719</v>
      </c>
      <c r="B5702">
        <v>1.7923968019714699E-4</v>
      </c>
      <c r="C5702" s="1">
        <v>3.3496361549225602E-5</v>
      </c>
      <c r="D5702">
        <v>9.375E-2</v>
      </c>
      <c r="E5702">
        <v>0.234375</v>
      </c>
      <c r="F5702">
        <v>1.02564102564103E-2</v>
      </c>
      <c r="G5702">
        <v>9.4339622641509396E-3</v>
      </c>
      <c r="H5702">
        <v>1.7857142857142901E-2</v>
      </c>
      <c r="I5702">
        <v>5.2845528455284597E-2</v>
      </c>
      <c r="J5702" s="1">
        <v>0</v>
      </c>
      <c r="K5702" t="s">
        <v>23241</v>
      </c>
      <c r="L5702" t="s">
        <v>34648</v>
      </c>
      <c r="M5702" t="s">
        <v>34649</v>
      </c>
    </row>
    <row r="5703" spans="1:13">
      <c r="A5703" s="1" t="s">
        <v>7720</v>
      </c>
      <c r="B5703">
        <v>3.0774574174598802E-6</v>
      </c>
      <c r="C5703" s="1">
        <v>6.6826921532223997E-7</v>
      </c>
      <c r="D5703">
        <v>0</v>
      </c>
      <c r="E5703">
        <v>0</v>
      </c>
      <c r="F5703">
        <v>1.02564102564103E-2</v>
      </c>
      <c r="G5703">
        <v>0</v>
      </c>
      <c r="H5703">
        <v>8.7719298245613996E-3</v>
      </c>
      <c r="I5703">
        <v>1.2295081967213101E-2</v>
      </c>
      <c r="J5703" s="1">
        <v>0.86363636363636398</v>
      </c>
      <c r="K5703" t="s">
        <v>23237</v>
      </c>
      <c r="L5703" t="s">
        <v>34650</v>
      </c>
      <c r="M5703" t="s">
        <v>34651</v>
      </c>
    </row>
    <row r="5704" spans="1:13">
      <c r="A5704" s="1" t="s">
        <v>7721</v>
      </c>
      <c r="B5704">
        <v>4.0136188277647198E-6</v>
      </c>
      <c r="C5704" s="1">
        <v>1.4303213392151901E-6</v>
      </c>
      <c r="D5704">
        <v>1</v>
      </c>
      <c r="E5704">
        <v>1</v>
      </c>
      <c r="F5704">
        <v>0.84868421052631604</v>
      </c>
      <c r="G5704">
        <v>1</v>
      </c>
      <c r="H5704">
        <v>0.95499999999999996</v>
      </c>
      <c r="I5704">
        <v>0.9765625</v>
      </c>
      <c r="J5704" s="1">
        <v>1</v>
      </c>
      <c r="K5704" t="s">
        <v>23238</v>
      </c>
      <c r="L5704" t="s">
        <v>34652</v>
      </c>
      <c r="M5704" t="s">
        <v>34653</v>
      </c>
    </row>
    <row r="5705" spans="1:13">
      <c r="A5705" s="1" t="s">
        <v>7722</v>
      </c>
      <c r="B5705">
        <v>1.30078203387163E-6</v>
      </c>
      <c r="C5705" s="1">
        <v>3.9199674435170801E-6</v>
      </c>
      <c r="D5705">
        <v>0.9375</v>
      </c>
      <c r="E5705">
        <v>1</v>
      </c>
      <c r="F5705">
        <v>0.96666666666666701</v>
      </c>
      <c r="G5705">
        <v>0.99074074074074103</v>
      </c>
      <c r="H5705">
        <v>1</v>
      </c>
      <c r="I5705">
        <v>0.995798319327731</v>
      </c>
      <c r="J5705" s="1">
        <v>1</v>
      </c>
      <c r="K5705" t="s">
        <v>23238</v>
      </c>
      <c r="L5705" t="s">
        <v>34654</v>
      </c>
      <c r="M5705" t="s">
        <v>34655</v>
      </c>
    </row>
    <row r="5706" spans="1:13">
      <c r="A5706" s="1" t="s">
        <v>7723</v>
      </c>
      <c r="B5706">
        <v>1.2106372301278201E-6</v>
      </c>
      <c r="C5706" s="1">
        <v>6.0471206450051698E-6</v>
      </c>
      <c r="D5706">
        <v>0.34375</v>
      </c>
      <c r="E5706">
        <v>8.5106382978723402E-2</v>
      </c>
      <c r="F5706">
        <v>0.20256410256410301</v>
      </c>
      <c r="G5706">
        <v>0.12068965517241401</v>
      </c>
      <c r="H5706">
        <v>0.25</v>
      </c>
      <c r="I5706">
        <v>0.14830508474576301</v>
      </c>
      <c r="J5706" s="1">
        <v>9.0909090909090898E-2</v>
      </c>
      <c r="K5706" t="s">
        <v>23241</v>
      </c>
      <c r="L5706" t="s">
        <v>34656</v>
      </c>
      <c r="M5706" t="s">
        <v>34657</v>
      </c>
    </row>
    <row r="5707" spans="1:13">
      <c r="A5707" s="1" t="s">
        <v>7724</v>
      </c>
      <c r="B5707">
        <v>2.85315548027713E-6</v>
      </c>
      <c r="C5707" s="1">
        <v>6.7901542046676501E-6</v>
      </c>
      <c r="D5707">
        <v>9.375E-2</v>
      </c>
      <c r="E5707">
        <v>1.1235955056179799E-2</v>
      </c>
      <c r="F5707">
        <v>5.5248618784530398E-2</v>
      </c>
      <c r="G5707">
        <v>0</v>
      </c>
      <c r="H5707">
        <v>0</v>
      </c>
      <c r="I5707">
        <v>0</v>
      </c>
      <c r="J5707" s="1">
        <v>0</v>
      </c>
      <c r="K5707" t="s">
        <v>23242</v>
      </c>
      <c r="L5707" t="s">
        <v>34658</v>
      </c>
      <c r="M5707" t="s">
        <v>34659</v>
      </c>
    </row>
    <row r="5708" spans="1:13">
      <c r="A5708" s="1" t="s">
        <v>7725</v>
      </c>
      <c r="B5708">
        <v>5.6449715176093302E-6</v>
      </c>
      <c r="C5708" s="1">
        <v>1.22794055293069E-6</v>
      </c>
      <c r="D5708">
        <v>0</v>
      </c>
      <c r="E5708">
        <v>0</v>
      </c>
      <c r="F5708">
        <v>6.7204301075268799E-2</v>
      </c>
      <c r="G5708">
        <v>0</v>
      </c>
      <c r="H5708">
        <v>1.05263157894737E-2</v>
      </c>
      <c r="I5708">
        <v>0</v>
      </c>
      <c r="J5708" s="1">
        <v>0</v>
      </c>
      <c r="K5708" t="s">
        <v>23238</v>
      </c>
      <c r="L5708" t="s">
        <v>34660</v>
      </c>
      <c r="M5708" t="s">
        <v>34661</v>
      </c>
    </row>
    <row r="5709" spans="1:13">
      <c r="A5709" s="1" t="s">
        <v>7726</v>
      </c>
      <c r="B5709">
        <v>6.22817330978649E-6</v>
      </c>
      <c r="C5709" s="1">
        <v>3.6983358719955502E-5</v>
      </c>
      <c r="D5709">
        <v>0.44827586206896602</v>
      </c>
      <c r="E5709">
        <v>0.79012345679012297</v>
      </c>
      <c r="F5709">
        <v>0.375</v>
      </c>
      <c r="G5709">
        <v>0.42857142857142899</v>
      </c>
      <c r="H5709">
        <v>0.467741935483871</v>
      </c>
      <c r="I5709">
        <v>0.17241379310344801</v>
      </c>
      <c r="J5709" s="1">
        <v>0.2</v>
      </c>
      <c r="K5709" t="s">
        <v>23238</v>
      </c>
      <c r="L5709" t="s">
        <v>34662</v>
      </c>
      <c r="M5709" t="s">
        <v>34663</v>
      </c>
    </row>
    <row r="5710" spans="1:13">
      <c r="A5710" s="1" t="s">
        <v>7727</v>
      </c>
      <c r="B5710">
        <v>1.2603441671971601E-5</v>
      </c>
      <c r="C5710" s="1">
        <v>2.7555264755885801E-7</v>
      </c>
      <c r="D5710">
        <v>0.967741935483871</v>
      </c>
      <c r="E5710">
        <v>0.9375</v>
      </c>
      <c r="F5710">
        <v>1</v>
      </c>
      <c r="G5710">
        <v>1</v>
      </c>
      <c r="H5710">
        <v>0.98113207547169801</v>
      </c>
      <c r="I5710">
        <v>0.88888888888888895</v>
      </c>
      <c r="J5710" s="1">
        <v>0.8</v>
      </c>
      <c r="K5710" t="s">
        <v>23241</v>
      </c>
      <c r="L5710" t="s">
        <v>34664</v>
      </c>
      <c r="M5710" t="s">
        <v>34665</v>
      </c>
    </row>
    <row r="5711" spans="1:13">
      <c r="A5711" s="1" t="s">
        <v>7728</v>
      </c>
      <c r="B5711">
        <v>6.5162827628770897E-9</v>
      </c>
      <c r="C5711" s="1">
        <v>2.6355668264779099E-6</v>
      </c>
      <c r="D5711">
        <v>1</v>
      </c>
      <c r="E5711">
        <v>1</v>
      </c>
      <c r="F5711">
        <v>1</v>
      </c>
      <c r="G5711">
        <v>0.875</v>
      </c>
      <c r="H5711">
        <v>0.99468085106382997</v>
      </c>
      <c r="I5711">
        <v>0.934782608695652</v>
      </c>
      <c r="J5711" s="1">
        <v>1</v>
      </c>
      <c r="K5711" t="s">
        <v>23242</v>
      </c>
      <c r="L5711" t="s">
        <v>34666</v>
      </c>
      <c r="M5711" t="s">
        <v>34667</v>
      </c>
    </row>
    <row r="5712" spans="1:13">
      <c r="A5712" s="1" t="s">
        <v>7729</v>
      </c>
      <c r="B5712">
        <v>2.0191406755788401E-5</v>
      </c>
      <c r="C5712" s="1">
        <v>1.0901100295301901E-5</v>
      </c>
      <c r="D5712">
        <v>0.984375</v>
      </c>
      <c r="E5712">
        <v>0.97916666666666696</v>
      </c>
      <c r="F5712">
        <v>0.84974093264248696</v>
      </c>
      <c r="G5712">
        <v>1</v>
      </c>
      <c r="H5712">
        <v>0.929824561403509</v>
      </c>
      <c r="I5712">
        <v>0.98399999999999999</v>
      </c>
      <c r="J5712" s="1">
        <v>1</v>
      </c>
      <c r="K5712" t="s">
        <v>23241</v>
      </c>
      <c r="L5712" t="s">
        <v>34668</v>
      </c>
      <c r="M5712" t="s">
        <v>34669</v>
      </c>
    </row>
    <row r="5713" spans="1:13">
      <c r="A5713" s="1" t="s">
        <v>7730</v>
      </c>
      <c r="B5713">
        <v>5.0411545004111301E-5</v>
      </c>
      <c r="C5713" s="1">
        <v>1.0618530800484599E-5</v>
      </c>
      <c r="D5713">
        <v>0.80952380952380998</v>
      </c>
      <c r="E5713">
        <v>0.96666666666666701</v>
      </c>
      <c r="F5713">
        <v>0.565217391304348</v>
      </c>
      <c r="G5713">
        <v>3.03030303030303E-2</v>
      </c>
      <c r="H5713">
        <v>0.88095238095238104</v>
      </c>
      <c r="I5713">
        <v>0.38888888888888901</v>
      </c>
      <c r="J5713" s="1" t="s">
        <v>23229</v>
      </c>
      <c r="K5713" t="s">
        <v>23237</v>
      </c>
      <c r="L5713" t="s">
        <v>34670</v>
      </c>
      <c r="M5713" t="s">
        <v>34671</v>
      </c>
    </row>
    <row r="5714" spans="1:13">
      <c r="A5714" s="1" t="s">
        <v>7731</v>
      </c>
      <c r="B5714">
        <v>6.3497017246523402E-6</v>
      </c>
      <c r="C5714" s="1">
        <v>2.8300238282904302E-7</v>
      </c>
      <c r="D5714">
        <v>3.2258064516128997E-2</v>
      </c>
      <c r="E5714">
        <v>5.6250000000000001E-2</v>
      </c>
      <c r="F5714">
        <v>4.8951048951049E-2</v>
      </c>
      <c r="G5714">
        <v>0.08</v>
      </c>
      <c r="H5714">
        <v>8.5365853658536606E-2</v>
      </c>
      <c r="I5714">
        <v>6.0606060606060601E-2</v>
      </c>
      <c r="J5714" s="1">
        <v>0</v>
      </c>
      <c r="K5714" t="s">
        <v>23241</v>
      </c>
      <c r="L5714" t="s">
        <v>34672</v>
      </c>
      <c r="M5714" t="s">
        <v>34673</v>
      </c>
    </row>
    <row r="5715" spans="1:13">
      <c r="A5715" s="1" t="s">
        <v>7732</v>
      </c>
      <c r="B5715">
        <v>1.15367716224308E-8</v>
      </c>
      <c r="C5715" s="1">
        <v>1.6861768005482901E-6</v>
      </c>
      <c r="D5715">
        <v>0</v>
      </c>
      <c r="E5715">
        <v>0</v>
      </c>
      <c r="F5715">
        <v>0</v>
      </c>
      <c r="G5715">
        <v>0</v>
      </c>
      <c r="H5715">
        <v>1.0638297872340399E-2</v>
      </c>
      <c r="I5715">
        <v>0</v>
      </c>
      <c r="J5715" s="1">
        <v>1</v>
      </c>
      <c r="K5715" t="s">
        <v>23241</v>
      </c>
      <c r="L5715" t="s">
        <v>34674</v>
      </c>
      <c r="M5715" t="s">
        <v>34675</v>
      </c>
    </row>
    <row r="5716" spans="1:13">
      <c r="A5716" s="1" t="s">
        <v>7733</v>
      </c>
      <c r="B5716">
        <v>2.05400268159002E-7</v>
      </c>
      <c r="C5716" s="1">
        <v>2.6591631484345101E-7</v>
      </c>
      <c r="D5716">
        <v>1</v>
      </c>
      <c r="E5716">
        <v>0.9921875</v>
      </c>
      <c r="F5716">
        <v>0.952380952380952</v>
      </c>
      <c r="G5716">
        <v>1</v>
      </c>
      <c r="H5716">
        <v>1</v>
      </c>
      <c r="I5716">
        <v>1</v>
      </c>
      <c r="J5716" s="1">
        <v>1</v>
      </c>
      <c r="K5716" t="s">
        <v>23242</v>
      </c>
      <c r="L5716" t="s">
        <v>34676</v>
      </c>
      <c r="M5716" t="s">
        <v>34677</v>
      </c>
    </row>
    <row r="5717" spans="1:13">
      <c r="A5717" s="1" t="s">
        <v>7734</v>
      </c>
      <c r="B5717">
        <v>4.7943149270311597E-5</v>
      </c>
      <c r="C5717" s="1">
        <v>1.8981209830133E-4</v>
      </c>
      <c r="D5717">
        <v>0.94444444444444398</v>
      </c>
      <c r="E5717">
        <v>0.75</v>
      </c>
      <c r="F5717">
        <v>0.58389261744966403</v>
      </c>
      <c r="G5717">
        <v>0.57142857142857095</v>
      </c>
      <c r="H5717">
        <v>0.63333333333333297</v>
      </c>
      <c r="I5717">
        <v>0.18421052631578899</v>
      </c>
      <c r="J5717" s="1">
        <v>1</v>
      </c>
      <c r="K5717" t="s">
        <v>23237</v>
      </c>
      <c r="L5717" t="s">
        <v>34678</v>
      </c>
      <c r="M5717" t="s">
        <v>34679</v>
      </c>
    </row>
    <row r="5718" spans="1:13">
      <c r="A5718" s="1" t="s">
        <v>7735</v>
      </c>
      <c r="B5718">
        <v>4.73955809265176E-4</v>
      </c>
      <c r="C5718" s="1">
        <v>1.04767093353733E-3</v>
      </c>
      <c r="D5718">
        <v>0.38888888888888901</v>
      </c>
      <c r="E5718">
        <v>9.8837209302325604E-2</v>
      </c>
      <c r="F5718">
        <v>0.38983050847457601</v>
      </c>
      <c r="G5718">
        <v>1.72413793103448E-2</v>
      </c>
      <c r="H5718">
        <v>3.6363636363636397E-2</v>
      </c>
      <c r="I5718">
        <v>3.2258064516128997E-2</v>
      </c>
      <c r="J5718" s="1">
        <v>0</v>
      </c>
      <c r="K5718" t="s">
        <v>23238</v>
      </c>
      <c r="L5718" t="s">
        <v>34680</v>
      </c>
      <c r="M5718" t="s">
        <v>34681</v>
      </c>
    </row>
    <row r="5719" spans="1:13">
      <c r="A5719" s="1" t="s">
        <v>7736</v>
      </c>
      <c r="B5719">
        <v>4.8229668261644099E-6</v>
      </c>
      <c r="C5719" s="1">
        <v>6.2310585960578295E-5</v>
      </c>
      <c r="D5719">
        <v>1</v>
      </c>
      <c r="E5719">
        <v>0.97972972972973005</v>
      </c>
      <c r="F5719">
        <v>0.80194805194805197</v>
      </c>
      <c r="G5719">
        <v>1</v>
      </c>
      <c r="H5719">
        <v>0.581395348837209</v>
      </c>
      <c r="I5719">
        <v>0.97457627118644097</v>
      </c>
      <c r="J5719" s="1">
        <v>1</v>
      </c>
      <c r="K5719" t="s">
        <v>23237</v>
      </c>
      <c r="L5719" t="s">
        <v>34682</v>
      </c>
      <c r="M5719" t="s">
        <v>34683</v>
      </c>
    </row>
    <row r="5720" spans="1:13">
      <c r="A5720" s="1" t="s">
        <v>7737</v>
      </c>
      <c r="B5720">
        <v>1.7728628495542499E-5</v>
      </c>
      <c r="C5720" s="1">
        <v>6.0530178854367201E-5</v>
      </c>
      <c r="D5720">
        <v>0.96428571428571397</v>
      </c>
      <c r="E5720">
        <v>1</v>
      </c>
      <c r="F5720">
        <v>0.70454545454545503</v>
      </c>
      <c r="G5720">
        <v>1</v>
      </c>
      <c r="H5720">
        <v>1</v>
      </c>
      <c r="I5720">
        <v>1</v>
      </c>
      <c r="J5720" s="1">
        <v>1</v>
      </c>
      <c r="K5720" t="s">
        <v>23239</v>
      </c>
      <c r="L5720" t="s">
        <v>34684</v>
      </c>
      <c r="M5720" t="s">
        <v>34685</v>
      </c>
    </row>
    <row r="5721" spans="1:13">
      <c r="A5721" s="1" t="s">
        <v>7738</v>
      </c>
      <c r="B5721">
        <v>1.3087488157355201E-4</v>
      </c>
      <c r="C5721" s="1">
        <v>7.5807319244917199E-6</v>
      </c>
      <c r="D5721">
        <v>0.25</v>
      </c>
      <c r="E5721">
        <v>0.41145833333333304</v>
      </c>
      <c r="F5721">
        <v>6.4432989690721976E-2</v>
      </c>
      <c r="G5721">
        <v>0.429824561403509</v>
      </c>
      <c r="H5721">
        <v>5.2380952380951973E-2</v>
      </c>
      <c r="I5721">
        <v>0.27310924369747902</v>
      </c>
      <c r="J5721" s="1" t="s">
        <v>23229</v>
      </c>
      <c r="K5721" t="s">
        <v>23243</v>
      </c>
      <c r="L5721" t="s">
        <v>34686</v>
      </c>
      <c r="M5721" t="s">
        <v>34687</v>
      </c>
    </row>
    <row r="5722" spans="1:13">
      <c r="A5722" s="1" t="s">
        <v>7739</v>
      </c>
      <c r="B5722">
        <v>4.5529205840213101E-7</v>
      </c>
      <c r="C5722" s="1">
        <v>8.2620667706774404E-6</v>
      </c>
      <c r="D5722">
        <v>1</v>
      </c>
      <c r="E5722">
        <v>1</v>
      </c>
      <c r="F5722">
        <v>1</v>
      </c>
      <c r="G5722">
        <v>0.63461538461538503</v>
      </c>
      <c r="H5722">
        <v>0.98484848484848497</v>
      </c>
      <c r="I5722">
        <v>0.99324324324324298</v>
      </c>
      <c r="J5722" s="1">
        <v>1</v>
      </c>
      <c r="K5722" t="s">
        <v>23238</v>
      </c>
      <c r="L5722" t="s">
        <v>34688</v>
      </c>
      <c r="M5722" t="s">
        <v>34689</v>
      </c>
    </row>
    <row r="5723" spans="1:13">
      <c r="A5723" s="1" t="s">
        <v>7740</v>
      </c>
      <c r="B5723">
        <v>9.3259414589351296E-6</v>
      </c>
      <c r="C5723" s="1">
        <v>1.0237502343385101E-5</v>
      </c>
      <c r="D5723">
        <v>0.04</v>
      </c>
      <c r="E5723">
        <v>7.3529411764705899E-3</v>
      </c>
      <c r="F5723">
        <v>0.13200000000000001</v>
      </c>
      <c r="G5723">
        <v>3.5714285714285698E-2</v>
      </c>
      <c r="H5723">
        <v>0</v>
      </c>
      <c r="I5723">
        <v>0</v>
      </c>
      <c r="J5723" s="1" t="s">
        <v>23229</v>
      </c>
      <c r="K5723" t="s">
        <v>23241</v>
      </c>
      <c r="L5723" t="s">
        <v>34690</v>
      </c>
      <c r="M5723" t="s">
        <v>34691</v>
      </c>
    </row>
    <row r="5724" spans="1:13">
      <c r="A5724" s="1" t="s">
        <v>7741</v>
      </c>
      <c r="B5724">
        <v>4.1965161772931201E-7</v>
      </c>
      <c r="C5724" s="1">
        <v>1.7713582304648899E-9</v>
      </c>
      <c r="D5724">
        <v>1</v>
      </c>
      <c r="E5724">
        <v>1</v>
      </c>
      <c r="F5724">
        <v>1</v>
      </c>
      <c r="G5724">
        <v>0.97142857142857097</v>
      </c>
      <c r="H5724">
        <v>1</v>
      </c>
      <c r="I5724">
        <v>0.96721311475409799</v>
      </c>
      <c r="J5724" s="1">
        <v>1</v>
      </c>
      <c r="K5724" t="s">
        <v>23238</v>
      </c>
      <c r="L5724" t="s">
        <v>34692</v>
      </c>
      <c r="M5724" t="s">
        <v>34693</v>
      </c>
    </row>
    <row r="5725" spans="1:13">
      <c r="A5725" s="1" t="s">
        <v>7742</v>
      </c>
      <c r="B5725">
        <v>6.6688377181442101E-6</v>
      </c>
      <c r="C5725" s="1">
        <v>7.7281135720781802E-8</v>
      </c>
      <c r="D5725">
        <v>1</v>
      </c>
      <c r="E5725">
        <v>0.97435897435897401</v>
      </c>
      <c r="F5725">
        <v>1</v>
      </c>
      <c r="G5725">
        <v>1</v>
      </c>
      <c r="H5725">
        <v>1</v>
      </c>
      <c r="I5725">
        <v>1</v>
      </c>
      <c r="J5725" s="1" t="s">
        <v>23229</v>
      </c>
      <c r="K5725" t="s">
        <v>23238</v>
      </c>
      <c r="L5725" t="s">
        <v>34694</v>
      </c>
      <c r="M5725" t="s">
        <v>34695</v>
      </c>
    </row>
    <row r="5726" spans="1:13">
      <c r="A5726" s="1" t="s">
        <v>7743</v>
      </c>
      <c r="B5726">
        <v>7.5955612651814804E-6</v>
      </c>
      <c r="C5726" s="1">
        <v>4.8296951496565599E-5</v>
      </c>
      <c r="D5726">
        <v>0</v>
      </c>
      <c r="E5726">
        <v>0</v>
      </c>
      <c r="F5726">
        <v>2.4390243902439001E-2</v>
      </c>
      <c r="G5726">
        <v>0</v>
      </c>
      <c r="H5726">
        <v>0.120481927710843</v>
      </c>
      <c r="I5726">
        <v>0.133333333333333</v>
      </c>
      <c r="J5726" s="1" t="s">
        <v>23229</v>
      </c>
      <c r="K5726" t="s">
        <v>23238</v>
      </c>
      <c r="L5726" t="s">
        <v>34696</v>
      </c>
      <c r="M5726" t="s">
        <v>34697</v>
      </c>
    </row>
    <row r="5727" spans="1:13">
      <c r="A5727" s="1" t="s">
        <v>7744</v>
      </c>
      <c r="B5727">
        <v>2.7347132950001498E-6</v>
      </c>
      <c r="C5727" s="1">
        <v>4.7917100140464703E-5</v>
      </c>
      <c r="D5727">
        <v>6.8965517241379296E-2</v>
      </c>
      <c r="E5727">
        <v>0.2</v>
      </c>
      <c r="F5727">
        <v>0.15025906735751299</v>
      </c>
      <c r="G5727">
        <v>0</v>
      </c>
      <c r="H5727">
        <v>1.7857142857142901E-2</v>
      </c>
      <c r="I5727">
        <v>5.4054054054054099E-2</v>
      </c>
      <c r="J5727" s="1">
        <v>0</v>
      </c>
      <c r="K5727" t="s">
        <v>23238</v>
      </c>
      <c r="L5727" t="s">
        <v>34698</v>
      </c>
      <c r="M5727" t="s">
        <v>34699</v>
      </c>
    </row>
    <row r="5728" spans="1:13">
      <c r="A5728" s="1" t="s">
        <v>7745</v>
      </c>
      <c r="B5728">
        <v>1.80548593731944E-7</v>
      </c>
      <c r="C5728" s="1">
        <v>4.6066677668881399E-9</v>
      </c>
      <c r="D5728">
        <v>0.94642857142857095</v>
      </c>
      <c r="E5728">
        <v>1</v>
      </c>
      <c r="F5728">
        <v>1</v>
      </c>
      <c r="G5728">
        <v>1</v>
      </c>
      <c r="H5728">
        <v>1</v>
      </c>
      <c r="I5728">
        <v>1</v>
      </c>
      <c r="J5728" s="1">
        <v>1</v>
      </c>
      <c r="K5728" t="s">
        <v>23239</v>
      </c>
      <c r="L5728" t="s">
        <v>34700</v>
      </c>
      <c r="M5728" t="s">
        <v>34701</v>
      </c>
    </row>
    <row r="5729" spans="1:13">
      <c r="A5729" s="1" t="s">
        <v>7746</v>
      </c>
      <c r="B5729">
        <v>1.7608878985735901E-6</v>
      </c>
      <c r="C5729" s="1">
        <v>1.50842819524714E-6</v>
      </c>
      <c r="D5729">
        <v>0</v>
      </c>
      <c r="E5729">
        <v>0</v>
      </c>
      <c r="F5729">
        <v>4.8780487804878099E-2</v>
      </c>
      <c r="G5729">
        <v>0</v>
      </c>
      <c r="H5729">
        <v>5.6179775280898901E-3</v>
      </c>
      <c r="I5729">
        <v>0</v>
      </c>
      <c r="J5729" s="1" t="s">
        <v>23229</v>
      </c>
      <c r="K5729" t="s">
        <v>23238</v>
      </c>
      <c r="L5729" t="s">
        <v>34702</v>
      </c>
      <c r="M5729" t="s">
        <v>34703</v>
      </c>
    </row>
    <row r="5730" spans="1:13">
      <c r="A5730" s="1" t="s">
        <v>7747</v>
      </c>
      <c r="B5730">
        <v>3.3360809078309502E-7</v>
      </c>
      <c r="C5730" s="1">
        <v>1.11432460139563E-7</v>
      </c>
      <c r="D5730">
        <v>0</v>
      </c>
      <c r="E5730">
        <v>8.9285714285714302E-2</v>
      </c>
      <c r="F5730">
        <v>0</v>
      </c>
      <c r="G5730">
        <v>0</v>
      </c>
      <c r="H5730">
        <v>0</v>
      </c>
      <c r="I5730">
        <v>0</v>
      </c>
      <c r="J5730" s="1" t="s">
        <v>23229</v>
      </c>
      <c r="K5730" t="s">
        <v>23242</v>
      </c>
      <c r="L5730" t="s">
        <v>34704</v>
      </c>
      <c r="M5730" t="s">
        <v>34705</v>
      </c>
    </row>
    <row r="5731" spans="1:13">
      <c r="A5731" s="1" t="s">
        <v>7748</v>
      </c>
      <c r="B5731">
        <v>2.2240860776130399E-6</v>
      </c>
      <c r="C5731" s="1">
        <v>8.6670798220983499E-7</v>
      </c>
      <c r="D5731">
        <v>0</v>
      </c>
      <c r="E5731">
        <v>0</v>
      </c>
      <c r="F5731">
        <v>0</v>
      </c>
      <c r="G5731">
        <v>0.12</v>
      </c>
      <c r="H5731">
        <v>9.6153846153846194E-3</v>
      </c>
      <c r="I5731">
        <v>4.31034482758621E-2</v>
      </c>
      <c r="J5731" s="1">
        <v>0</v>
      </c>
      <c r="K5731" t="s">
        <v>23239</v>
      </c>
      <c r="L5731" t="s">
        <v>34706</v>
      </c>
      <c r="M5731" t="s">
        <v>34707</v>
      </c>
    </row>
    <row r="5732" spans="1:13">
      <c r="A5732" s="1" t="s">
        <v>7749</v>
      </c>
      <c r="B5732">
        <v>2.9871209961099501E-6</v>
      </c>
      <c r="C5732" s="1">
        <v>1.47586478723428E-6</v>
      </c>
      <c r="D5732">
        <v>1</v>
      </c>
      <c r="E5732">
        <v>0.96666666666666701</v>
      </c>
      <c r="F5732">
        <v>0.96551724137931005</v>
      </c>
      <c r="G5732">
        <v>1</v>
      </c>
      <c r="H5732">
        <v>0.99275362318840599</v>
      </c>
      <c r="I5732">
        <v>1</v>
      </c>
      <c r="J5732" s="1">
        <v>1</v>
      </c>
      <c r="K5732" t="s">
        <v>23242</v>
      </c>
      <c r="L5732" t="s">
        <v>34708</v>
      </c>
      <c r="M5732" t="s">
        <v>34709</v>
      </c>
    </row>
    <row r="5733" spans="1:13">
      <c r="A5733" s="1" t="s">
        <v>7750</v>
      </c>
      <c r="B5733">
        <v>0</v>
      </c>
      <c r="C5733" s="1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s="1">
        <v>0</v>
      </c>
      <c r="K5733" t="s">
        <v>23237</v>
      </c>
      <c r="L5733" t="s">
        <v>34710</v>
      </c>
      <c r="M5733" t="s">
        <v>34711</v>
      </c>
    </row>
    <row r="5734" spans="1:13">
      <c r="A5734" s="1" t="s">
        <v>7751</v>
      </c>
      <c r="B5734">
        <v>1.04989950840653E-7</v>
      </c>
      <c r="C5734" s="1">
        <v>6.71293405197506E-7</v>
      </c>
      <c r="D5734">
        <v>1</v>
      </c>
      <c r="E5734">
        <v>1</v>
      </c>
      <c r="F5734">
        <v>0.97278911564625803</v>
      </c>
      <c r="G5734">
        <v>1</v>
      </c>
      <c r="H5734">
        <v>1</v>
      </c>
      <c r="I5734">
        <v>1</v>
      </c>
      <c r="J5734" s="1">
        <v>1</v>
      </c>
      <c r="K5734" t="s">
        <v>23241</v>
      </c>
      <c r="L5734" t="s">
        <v>34712</v>
      </c>
      <c r="M5734" t="s">
        <v>34713</v>
      </c>
    </row>
    <row r="5735" spans="1:13">
      <c r="A5735" s="1" t="s">
        <v>7752</v>
      </c>
      <c r="B5735">
        <v>3.6369022830130199E-6</v>
      </c>
      <c r="C5735" s="1">
        <v>1.3940441141284599E-5</v>
      </c>
      <c r="D5735">
        <v>0</v>
      </c>
      <c r="E5735">
        <v>0</v>
      </c>
      <c r="F5735">
        <v>3.3132530120481903E-2</v>
      </c>
      <c r="G5735">
        <v>0.75641025641025605</v>
      </c>
      <c r="H5735">
        <v>0.127906976744186</v>
      </c>
      <c r="I5735">
        <v>0.45283018867924502</v>
      </c>
      <c r="J5735" s="1">
        <v>0.28571428571428598</v>
      </c>
      <c r="K5735" t="s">
        <v>23241</v>
      </c>
      <c r="L5735" t="s">
        <v>34714</v>
      </c>
      <c r="M5735" t="s">
        <v>34715</v>
      </c>
    </row>
    <row r="5736" spans="1:13">
      <c r="A5736" s="1" t="s">
        <v>7753</v>
      </c>
      <c r="B5736">
        <v>1.61702021043571E-8</v>
      </c>
      <c r="C5736" s="1">
        <v>4.3605680276399397E-6</v>
      </c>
      <c r="D5736">
        <v>0</v>
      </c>
      <c r="E5736">
        <v>0</v>
      </c>
      <c r="F5736">
        <v>0</v>
      </c>
      <c r="G5736">
        <v>0.2</v>
      </c>
      <c r="H5736">
        <v>5.8823529411764696E-3</v>
      </c>
      <c r="I5736">
        <v>0.125</v>
      </c>
      <c r="J5736" s="1">
        <v>0</v>
      </c>
      <c r="K5736" t="s">
        <v>23237</v>
      </c>
      <c r="L5736" t="s">
        <v>34716</v>
      </c>
      <c r="M5736" t="s">
        <v>34717</v>
      </c>
    </row>
    <row r="5737" spans="1:13">
      <c r="A5737" s="1" t="s">
        <v>7754</v>
      </c>
      <c r="B5737">
        <v>7.8103646462301599E-5</v>
      </c>
      <c r="C5737" s="1">
        <v>2.3148966738742399E-5</v>
      </c>
      <c r="D5737">
        <v>0.44</v>
      </c>
      <c r="E5737">
        <v>0.76923076923076905</v>
      </c>
      <c r="F5737">
        <v>0.31562499999999999</v>
      </c>
      <c r="G5737">
        <v>1.4705882352941201E-2</v>
      </c>
      <c r="H5737">
        <v>0.46103896103896103</v>
      </c>
      <c r="I5737">
        <v>0.21249999999999999</v>
      </c>
      <c r="J5737" s="1">
        <v>1</v>
      </c>
      <c r="K5737" t="s">
        <v>23238</v>
      </c>
      <c r="L5737" t="s">
        <v>34718</v>
      </c>
      <c r="M5737" t="s">
        <v>34719</v>
      </c>
    </row>
    <row r="5738" spans="1:13">
      <c r="A5738" s="1" t="s">
        <v>7755</v>
      </c>
      <c r="B5738">
        <v>1.75371370960926E-4</v>
      </c>
      <c r="C5738" s="1">
        <v>1.62541600870444E-8</v>
      </c>
      <c r="D5738">
        <v>0</v>
      </c>
      <c r="E5738">
        <v>0.3125</v>
      </c>
      <c r="F5738">
        <v>0</v>
      </c>
      <c r="G5738">
        <v>0</v>
      </c>
      <c r="H5738">
        <v>6.0975609756097598E-3</v>
      </c>
      <c r="I5738">
        <v>0</v>
      </c>
      <c r="J5738" s="1">
        <v>0</v>
      </c>
      <c r="K5738" t="s">
        <v>23238</v>
      </c>
      <c r="L5738" t="s">
        <v>34720</v>
      </c>
      <c r="M5738" t="s">
        <v>34721</v>
      </c>
    </row>
    <row r="5739" spans="1:13">
      <c r="A5739" s="1" t="s">
        <v>7756</v>
      </c>
      <c r="B5739">
        <v>4.8632245376923903E-5</v>
      </c>
      <c r="C5739" s="1">
        <v>6.1267134541531004E-6</v>
      </c>
      <c r="D5739">
        <v>0</v>
      </c>
      <c r="E5739">
        <v>0</v>
      </c>
      <c r="F5739">
        <v>0.41666666666666702</v>
      </c>
      <c r="G5739">
        <v>1.4705882352941201E-2</v>
      </c>
      <c r="H5739">
        <v>0.247126436781609</v>
      </c>
      <c r="I5739">
        <v>3.1746031746031703E-2</v>
      </c>
      <c r="J5739" s="1">
        <v>0</v>
      </c>
      <c r="K5739" t="s">
        <v>23238</v>
      </c>
      <c r="L5739" t="s">
        <v>34722</v>
      </c>
      <c r="M5739" t="s">
        <v>34723</v>
      </c>
    </row>
    <row r="5740" spans="1:13">
      <c r="A5740" s="1" t="s">
        <v>7757</v>
      </c>
      <c r="B5740">
        <v>1.3569827409292401E-5</v>
      </c>
      <c r="C5740" s="1">
        <v>1.9089090350043199E-5</v>
      </c>
      <c r="D5740">
        <v>0.967741935483871</v>
      </c>
      <c r="E5740">
        <v>1</v>
      </c>
      <c r="F5740">
        <v>0.92977528089887596</v>
      </c>
      <c r="G5740">
        <v>1</v>
      </c>
      <c r="H5740">
        <v>1</v>
      </c>
      <c r="I5740">
        <v>1</v>
      </c>
      <c r="J5740" s="1">
        <v>1</v>
      </c>
      <c r="K5740" t="s">
        <v>23241</v>
      </c>
      <c r="L5740" t="s">
        <v>34724</v>
      </c>
      <c r="M5740" t="s">
        <v>34725</v>
      </c>
    </row>
    <row r="5741" spans="1:13">
      <c r="A5741" s="1" t="s">
        <v>7758</v>
      </c>
      <c r="B5741">
        <v>1.7492682406525501E-5</v>
      </c>
      <c r="C5741" s="1">
        <v>8.8928753526279093E-6</v>
      </c>
      <c r="D5741">
        <v>0.75806451612903203</v>
      </c>
      <c r="E5741">
        <v>0.875</v>
      </c>
      <c r="F5741">
        <v>0.96858638743455505</v>
      </c>
      <c r="G5741">
        <v>0.98275862068965503</v>
      </c>
      <c r="H5741">
        <v>0.99122807017543901</v>
      </c>
      <c r="I5741">
        <v>0.98750000000000004</v>
      </c>
      <c r="J5741" s="1">
        <v>1</v>
      </c>
      <c r="K5741" t="s">
        <v>23241</v>
      </c>
      <c r="L5741" t="s">
        <v>34726</v>
      </c>
      <c r="M5741" t="s">
        <v>34727</v>
      </c>
    </row>
    <row r="5742" spans="1:13">
      <c r="A5742" s="1" t="s">
        <v>7759</v>
      </c>
      <c r="B5742">
        <v>0</v>
      </c>
      <c r="C5742" s="1">
        <v>0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 s="1">
        <v>0.11111111111111099</v>
      </c>
      <c r="K5742" t="s">
        <v>23241</v>
      </c>
      <c r="L5742" t="s">
        <v>34728</v>
      </c>
      <c r="M5742" t="s">
        <v>34729</v>
      </c>
    </row>
    <row r="5743" spans="1:13">
      <c r="A5743" s="1" t="s">
        <v>7760</v>
      </c>
      <c r="B5743">
        <v>1.5491026206817599E-4</v>
      </c>
      <c r="C5743" s="1">
        <v>1.3217015509037099E-6</v>
      </c>
      <c r="D5743">
        <v>1</v>
      </c>
      <c r="E5743">
        <v>0.80107526881720403</v>
      </c>
      <c r="F5743">
        <v>0.98952879581151798</v>
      </c>
      <c r="G5743">
        <v>0.97058823529411797</v>
      </c>
      <c r="H5743">
        <v>1</v>
      </c>
      <c r="I5743">
        <v>1</v>
      </c>
      <c r="J5743" s="1">
        <v>1</v>
      </c>
      <c r="K5743" t="s">
        <v>23238</v>
      </c>
      <c r="L5743" t="s">
        <v>34730</v>
      </c>
      <c r="M5743" t="s">
        <v>34731</v>
      </c>
    </row>
    <row r="5744" spans="1:13">
      <c r="A5744" s="1" t="s">
        <v>7761</v>
      </c>
      <c r="B5744">
        <v>1.03389944673603E-4</v>
      </c>
      <c r="C5744" s="1">
        <v>1.55608462551453E-6</v>
      </c>
      <c r="D5744">
        <v>0.14285714285714299</v>
      </c>
      <c r="E5744">
        <v>0.180555555555556</v>
      </c>
      <c r="F5744">
        <v>3.4965034965035E-3</v>
      </c>
      <c r="G5744">
        <v>3.125E-2</v>
      </c>
      <c r="H5744">
        <v>2.5423728813559299E-2</v>
      </c>
      <c r="I5744">
        <v>0</v>
      </c>
      <c r="J5744" s="1">
        <v>0</v>
      </c>
      <c r="K5744" t="s">
        <v>23241</v>
      </c>
      <c r="L5744" t="s">
        <v>34732</v>
      </c>
      <c r="M5744" t="s">
        <v>34733</v>
      </c>
    </row>
    <row r="5745" spans="1:13">
      <c r="A5745" s="1" t="s">
        <v>7762</v>
      </c>
      <c r="B5745">
        <v>4.8083281372579599E-7</v>
      </c>
      <c r="C5745" s="1">
        <v>1.12289964015075E-8</v>
      </c>
      <c r="D5745">
        <v>1</v>
      </c>
      <c r="E5745">
        <v>1</v>
      </c>
      <c r="F5745">
        <v>0.997435897435897</v>
      </c>
      <c r="G5745">
        <v>0.99107142857142905</v>
      </c>
      <c r="H5745">
        <v>0.99553571428571397</v>
      </c>
      <c r="I5745">
        <v>0.97916666666666696</v>
      </c>
      <c r="J5745" s="1">
        <v>0.95454545454545503</v>
      </c>
      <c r="K5745" t="s">
        <v>23238</v>
      </c>
      <c r="L5745" t="s">
        <v>34734</v>
      </c>
      <c r="M5745" t="s">
        <v>34735</v>
      </c>
    </row>
    <row r="5746" spans="1:13">
      <c r="A5746" s="1" t="s">
        <v>7763</v>
      </c>
      <c r="B5746">
        <v>1.2983813317674199E-5</v>
      </c>
      <c r="C5746" s="1">
        <v>1.0788244780901699E-4</v>
      </c>
      <c r="D5746">
        <v>0</v>
      </c>
      <c r="E5746">
        <v>0</v>
      </c>
      <c r="F5746">
        <v>0</v>
      </c>
      <c r="G5746">
        <v>0.625</v>
      </c>
      <c r="H5746">
        <v>0</v>
      </c>
      <c r="I5746">
        <v>0.22033898305084701</v>
      </c>
      <c r="J5746" s="1" t="s">
        <v>23229</v>
      </c>
      <c r="K5746" t="s">
        <v>23239</v>
      </c>
      <c r="L5746" t="s">
        <v>34736</v>
      </c>
      <c r="M5746" t="s">
        <v>34737</v>
      </c>
    </row>
    <row r="5747" spans="1:13">
      <c r="A5747" s="1" t="s">
        <v>7764</v>
      </c>
      <c r="B5747">
        <v>4.6934987320197601E-8</v>
      </c>
      <c r="C5747" s="1">
        <v>3.4248303593826002E-7</v>
      </c>
      <c r="D5747">
        <v>0.96428571428571397</v>
      </c>
      <c r="E5747">
        <v>0.96527777777777801</v>
      </c>
      <c r="F5747">
        <v>0.96875</v>
      </c>
      <c r="G5747">
        <v>0.96875</v>
      </c>
      <c r="H5747">
        <v>0.99375000000000002</v>
      </c>
      <c r="I5747">
        <v>1</v>
      </c>
      <c r="J5747" s="1" t="s">
        <v>23229</v>
      </c>
      <c r="K5747" t="s">
        <v>23238</v>
      </c>
      <c r="L5747" t="s">
        <v>34738</v>
      </c>
      <c r="M5747" t="s">
        <v>34739</v>
      </c>
    </row>
    <row r="5748" spans="1:13">
      <c r="A5748" s="1" t="s">
        <v>7765</v>
      </c>
      <c r="B5748">
        <v>1.33048261717092E-6</v>
      </c>
      <c r="C5748" s="1">
        <v>1.16419656762347E-5</v>
      </c>
      <c r="D5748">
        <v>1</v>
      </c>
      <c r="E5748">
        <v>1</v>
      </c>
      <c r="F5748">
        <v>0.89719626168224298</v>
      </c>
      <c r="G5748">
        <v>1</v>
      </c>
      <c r="H5748">
        <v>0.95555555555555605</v>
      </c>
      <c r="I5748">
        <v>1</v>
      </c>
      <c r="J5748" s="1" t="s">
        <v>23229</v>
      </c>
      <c r="K5748" t="s">
        <v>23238</v>
      </c>
      <c r="L5748" t="s">
        <v>34740</v>
      </c>
      <c r="M5748" t="s">
        <v>34741</v>
      </c>
    </row>
    <row r="5749" spans="1:13">
      <c r="A5749" s="1" t="s">
        <v>7766</v>
      </c>
      <c r="B5749">
        <v>3.1781708412134399E-6</v>
      </c>
      <c r="C5749" s="1">
        <v>6.0204076515022303E-6</v>
      </c>
      <c r="D5749">
        <v>0.890625</v>
      </c>
      <c r="E5749">
        <v>0.97777777777777797</v>
      </c>
      <c r="F5749">
        <v>0.96174863387978105</v>
      </c>
      <c r="G5749">
        <v>0.96511627906976705</v>
      </c>
      <c r="H5749">
        <v>0.99438202247190999</v>
      </c>
      <c r="I5749">
        <v>0.98484848484848497</v>
      </c>
      <c r="J5749" s="1">
        <v>1</v>
      </c>
      <c r="K5749" t="s">
        <v>23240</v>
      </c>
      <c r="L5749" t="s">
        <v>34742</v>
      </c>
      <c r="M5749" t="s">
        <v>34743</v>
      </c>
    </row>
    <row r="5750" spans="1:13">
      <c r="A5750" s="1" t="s">
        <v>7767</v>
      </c>
      <c r="B5750">
        <v>8.0039869152280001E-6</v>
      </c>
      <c r="C5750" s="1">
        <v>7.3602933261777501E-5</v>
      </c>
      <c r="D5750">
        <v>5.5555555555555601E-2</v>
      </c>
      <c r="E5750">
        <v>0.16666666666666699</v>
      </c>
      <c r="F5750">
        <v>0.16129032258064499</v>
      </c>
      <c r="G5750">
        <v>9.8039215686274495E-2</v>
      </c>
      <c r="H5750">
        <v>4.9019607843137303E-2</v>
      </c>
      <c r="I5750">
        <v>2.83018867924528E-2</v>
      </c>
      <c r="J5750" s="1">
        <v>0</v>
      </c>
      <c r="K5750" t="s">
        <v>23238</v>
      </c>
      <c r="L5750" t="s">
        <v>34744</v>
      </c>
      <c r="M5750" t="s">
        <v>34745</v>
      </c>
    </row>
    <row r="5751" spans="1:13">
      <c r="A5751" s="1" t="s">
        <v>7768</v>
      </c>
      <c r="B5751">
        <v>1.6237754333297701E-4</v>
      </c>
      <c r="C5751" s="1">
        <v>1.42563761663574E-5</v>
      </c>
      <c r="D5751">
        <v>0.89130434782608703</v>
      </c>
      <c r="E5751">
        <v>0.98837209302325602</v>
      </c>
      <c r="F5751">
        <v>0.782258064516129</v>
      </c>
      <c r="G5751">
        <v>0.75</v>
      </c>
      <c r="H5751">
        <v>0.81</v>
      </c>
      <c r="I5751">
        <v>0.80555555555555602</v>
      </c>
      <c r="J5751" s="1" t="s">
        <v>23229</v>
      </c>
      <c r="K5751" t="s">
        <v>23239</v>
      </c>
      <c r="L5751" t="s">
        <v>34746</v>
      </c>
      <c r="M5751" t="s">
        <v>34747</v>
      </c>
    </row>
    <row r="5752" spans="1:13">
      <c r="A5752" s="1" t="s">
        <v>7769</v>
      </c>
      <c r="B5752">
        <v>2.0129564016598899E-7</v>
      </c>
      <c r="C5752" s="1">
        <v>1.6195485098953401E-6</v>
      </c>
      <c r="D5752">
        <v>0.98275862068965503</v>
      </c>
      <c r="E5752">
        <v>1</v>
      </c>
      <c r="F5752">
        <v>0.98563218390804597</v>
      </c>
      <c r="G5752">
        <v>1</v>
      </c>
      <c r="H5752">
        <v>1</v>
      </c>
      <c r="I5752">
        <v>1</v>
      </c>
      <c r="J5752" s="1">
        <v>1</v>
      </c>
      <c r="K5752" t="s">
        <v>23242</v>
      </c>
      <c r="L5752" t="s">
        <v>34748</v>
      </c>
      <c r="M5752" t="s">
        <v>34749</v>
      </c>
    </row>
    <row r="5753" spans="1:13">
      <c r="A5753" s="1" t="s">
        <v>7770</v>
      </c>
      <c r="B5753">
        <v>1.1566204714283999E-6</v>
      </c>
      <c r="C5753" s="1">
        <v>1.03941154184685E-6</v>
      </c>
      <c r="D5753">
        <v>1</v>
      </c>
      <c r="E5753">
        <v>1</v>
      </c>
      <c r="F5753">
        <v>1</v>
      </c>
      <c r="G5753">
        <v>0.98611111111111105</v>
      </c>
      <c r="H5753">
        <v>0.98684210526315796</v>
      </c>
      <c r="I5753">
        <v>0.95967741935483897</v>
      </c>
      <c r="J5753" s="1">
        <v>0.5</v>
      </c>
      <c r="K5753" t="s">
        <v>23238</v>
      </c>
      <c r="L5753" t="s">
        <v>34750</v>
      </c>
      <c r="M5753" t="s">
        <v>34751</v>
      </c>
    </row>
    <row r="5754" spans="1:13">
      <c r="A5754" s="1" t="s">
        <v>7771</v>
      </c>
      <c r="B5754">
        <v>8.7184142474902899E-7</v>
      </c>
      <c r="C5754" s="1">
        <v>2.9687658981887298E-7</v>
      </c>
      <c r="D5754">
        <v>0</v>
      </c>
      <c r="E5754">
        <v>1.2987012987013E-2</v>
      </c>
      <c r="F5754">
        <v>0</v>
      </c>
      <c r="G5754">
        <v>1.6666666666666701E-2</v>
      </c>
      <c r="H5754">
        <v>6.41025641025641E-3</v>
      </c>
      <c r="I5754">
        <v>1.0869565217391301E-2</v>
      </c>
      <c r="J5754" s="1" t="s">
        <v>23229</v>
      </c>
      <c r="K5754" t="s">
        <v>23238</v>
      </c>
      <c r="L5754" t="s">
        <v>34752</v>
      </c>
      <c r="M5754" t="s">
        <v>34753</v>
      </c>
    </row>
    <row r="5755" spans="1:13">
      <c r="A5755" s="1" t="s">
        <v>7772</v>
      </c>
      <c r="B5755">
        <v>4.4162339903165701E-7</v>
      </c>
      <c r="C5755" s="1">
        <v>5.0200682882498296E-6</v>
      </c>
      <c r="D5755">
        <v>0</v>
      </c>
      <c r="E5755">
        <v>0</v>
      </c>
      <c r="F5755">
        <v>0</v>
      </c>
      <c r="G5755">
        <v>0</v>
      </c>
      <c r="H5755">
        <v>1.94174757281553E-2</v>
      </c>
      <c r="I5755">
        <v>6.1320754716981098E-2</v>
      </c>
      <c r="J5755" s="1">
        <v>1</v>
      </c>
      <c r="K5755" t="s">
        <v>23238</v>
      </c>
      <c r="L5755" t="s">
        <v>34754</v>
      </c>
      <c r="M5755" t="s">
        <v>34755</v>
      </c>
    </row>
    <row r="5756" spans="1:13">
      <c r="A5756" s="1" t="s">
        <v>7773</v>
      </c>
      <c r="B5756">
        <v>1.6624222821145501E-4</v>
      </c>
      <c r="C5756" s="1">
        <v>2.0630075629935498E-5</v>
      </c>
      <c r="D5756">
        <v>1.5625E-2</v>
      </c>
      <c r="E5756">
        <v>0.23958333333333301</v>
      </c>
      <c r="F5756">
        <v>2.5773195876288698E-3</v>
      </c>
      <c r="G5756">
        <v>0</v>
      </c>
      <c r="H5756">
        <v>0</v>
      </c>
      <c r="I5756">
        <v>8.0645161290322596E-3</v>
      </c>
      <c r="J5756" s="1">
        <v>0</v>
      </c>
      <c r="K5756" t="s">
        <v>23240</v>
      </c>
      <c r="L5756" t="s">
        <v>34756</v>
      </c>
      <c r="M5756" t="s">
        <v>34757</v>
      </c>
    </row>
    <row r="5757" spans="1:13">
      <c r="A5757" s="1" t="s">
        <v>7774</v>
      </c>
      <c r="B5757">
        <v>1.3541589620234599E-6</v>
      </c>
      <c r="C5757" s="1">
        <v>6.3451198996829603E-12</v>
      </c>
      <c r="D5757">
        <v>1.5625E-2</v>
      </c>
      <c r="E5757">
        <v>5.2083333333333296E-3</v>
      </c>
      <c r="F5757">
        <v>2.5641025641025602E-3</v>
      </c>
      <c r="G5757">
        <v>9.8039215686274508E-3</v>
      </c>
      <c r="H5757">
        <v>0</v>
      </c>
      <c r="I5757">
        <v>0</v>
      </c>
      <c r="J5757" s="1">
        <v>0.75</v>
      </c>
      <c r="K5757" t="s">
        <v>23238</v>
      </c>
      <c r="L5757" t="s">
        <v>34758</v>
      </c>
      <c r="M5757" t="s">
        <v>34759</v>
      </c>
    </row>
    <row r="5758" spans="1:13">
      <c r="A5758" s="1" t="s">
        <v>7775</v>
      </c>
      <c r="B5758">
        <v>2.9687181349329898E-6</v>
      </c>
      <c r="C5758" s="1">
        <v>1.86589028841491E-7</v>
      </c>
      <c r="D5758">
        <v>1</v>
      </c>
      <c r="E5758">
        <v>1</v>
      </c>
      <c r="F5758">
        <v>0.84768211920529801</v>
      </c>
      <c r="G5758">
        <v>0.99137931034482796</v>
      </c>
      <c r="H5758">
        <v>0.67307692307692302</v>
      </c>
      <c r="I5758">
        <v>0.97685185185185197</v>
      </c>
      <c r="J5758" s="1">
        <v>1</v>
      </c>
      <c r="K5758" t="s">
        <v>23239</v>
      </c>
      <c r="L5758" t="s">
        <v>34760</v>
      </c>
      <c r="M5758" t="s">
        <v>34761</v>
      </c>
    </row>
    <row r="5759" spans="1:13">
      <c r="A5759" s="1" t="s">
        <v>7776</v>
      </c>
      <c r="B5759">
        <v>7.6301427914960495E-6</v>
      </c>
      <c r="C5759" s="1">
        <v>7.7429384725482696E-7</v>
      </c>
      <c r="D5759">
        <v>0</v>
      </c>
      <c r="E5759">
        <v>8.2417582417582402E-2</v>
      </c>
      <c r="F5759">
        <v>0</v>
      </c>
      <c r="G5759">
        <v>1.0869565217391301E-2</v>
      </c>
      <c r="H5759">
        <v>0</v>
      </c>
      <c r="I5759">
        <v>0</v>
      </c>
      <c r="J5759" s="1">
        <v>0</v>
      </c>
      <c r="K5759" t="s">
        <v>23242</v>
      </c>
      <c r="L5759" t="s">
        <v>34762</v>
      </c>
      <c r="M5759" t="s">
        <v>34763</v>
      </c>
    </row>
    <row r="5760" spans="1:13">
      <c r="A5760" s="1" t="s">
        <v>7777</v>
      </c>
      <c r="B5760">
        <v>1.8191672462919702E-5</v>
      </c>
      <c r="C5760" s="1">
        <v>8.46008459379857E-5</v>
      </c>
      <c r="D5760">
        <v>1</v>
      </c>
      <c r="E5760">
        <v>0.47222222222222199</v>
      </c>
      <c r="F5760">
        <v>0.44339622641509402</v>
      </c>
      <c r="G5760">
        <v>0.26829268292682901</v>
      </c>
      <c r="H5760">
        <v>0.232954545454545</v>
      </c>
      <c r="I5760">
        <v>0.41525423728813599</v>
      </c>
      <c r="J5760" s="1">
        <v>0.18181818181818199</v>
      </c>
      <c r="K5760" t="s">
        <v>23238</v>
      </c>
      <c r="L5760" t="s">
        <v>34764</v>
      </c>
      <c r="M5760" t="s">
        <v>34765</v>
      </c>
    </row>
    <row r="5761" spans="1:13">
      <c r="A5761" s="1" t="s">
        <v>7778</v>
      </c>
      <c r="B5761">
        <v>6.93255112604985E-5</v>
      </c>
      <c r="C5761" s="1">
        <v>6.9841855844337499E-7</v>
      </c>
      <c r="D5761">
        <v>6.25E-2</v>
      </c>
      <c r="E5761">
        <v>9.0909090909090898E-2</v>
      </c>
      <c r="F5761">
        <v>0.83613445378151297</v>
      </c>
      <c r="G5761">
        <v>1</v>
      </c>
      <c r="H5761">
        <v>0.90588235294117603</v>
      </c>
      <c r="I5761">
        <v>0.88679245283018904</v>
      </c>
      <c r="J5761" s="1" t="s">
        <v>23229</v>
      </c>
      <c r="K5761" t="s">
        <v>23239</v>
      </c>
      <c r="L5761" t="s">
        <v>34766</v>
      </c>
      <c r="M5761" t="s">
        <v>34767</v>
      </c>
    </row>
    <row r="5762" spans="1:13">
      <c r="A5762" s="1" t="s">
        <v>7779</v>
      </c>
      <c r="B5762">
        <v>8.9996224972159002E-6</v>
      </c>
      <c r="C5762" s="1">
        <v>1.7958163812251399E-6</v>
      </c>
      <c r="D5762">
        <v>1</v>
      </c>
      <c r="E5762">
        <v>1</v>
      </c>
      <c r="F5762">
        <v>1</v>
      </c>
      <c r="G5762">
        <v>0.78260869565217395</v>
      </c>
      <c r="H5762">
        <v>1</v>
      </c>
      <c r="I5762">
        <v>0.876811594202899</v>
      </c>
      <c r="J5762" s="1">
        <v>1</v>
      </c>
      <c r="K5762" t="s">
        <v>23241</v>
      </c>
      <c r="L5762" t="s">
        <v>34768</v>
      </c>
      <c r="M5762" t="s">
        <v>34769</v>
      </c>
    </row>
    <row r="5763" spans="1:13">
      <c r="A5763" s="1" t="s">
        <v>7780</v>
      </c>
      <c r="B5763">
        <v>4.6270672880610802E-8</v>
      </c>
      <c r="C5763" s="1">
        <v>4.2959828669048602E-6</v>
      </c>
      <c r="D5763">
        <v>0.76</v>
      </c>
      <c r="E5763">
        <v>0.86904761904761896</v>
      </c>
      <c r="F5763">
        <v>0.92452830188679203</v>
      </c>
      <c r="G5763">
        <v>1</v>
      </c>
      <c r="H5763">
        <v>0.97752808988763995</v>
      </c>
      <c r="I5763">
        <v>1</v>
      </c>
      <c r="J5763" s="1" t="s">
        <v>23229</v>
      </c>
      <c r="K5763" t="s">
        <v>23239</v>
      </c>
      <c r="L5763" t="s">
        <v>34770</v>
      </c>
      <c r="M5763" t="s">
        <v>34771</v>
      </c>
    </row>
    <row r="5764" spans="1:13">
      <c r="A5764" s="1" t="s">
        <v>7781</v>
      </c>
      <c r="B5764">
        <v>4.63319496014635E-7</v>
      </c>
      <c r="C5764" s="1">
        <v>1.2375226662234599E-7</v>
      </c>
      <c r="D5764">
        <v>0</v>
      </c>
      <c r="E5764">
        <v>0</v>
      </c>
      <c r="F5764">
        <v>5.2910052910052898E-3</v>
      </c>
      <c r="G5764">
        <v>0</v>
      </c>
      <c r="H5764">
        <v>9.0909090909090905E-3</v>
      </c>
      <c r="I5764">
        <v>8.2644628099173608E-3</v>
      </c>
      <c r="J5764" s="1">
        <v>0.59090909090909105</v>
      </c>
      <c r="K5764" t="s">
        <v>23241</v>
      </c>
      <c r="L5764" t="s">
        <v>34772</v>
      </c>
      <c r="M5764" t="s">
        <v>34773</v>
      </c>
    </row>
    <row r="5765" spans="1:13">
      <c r="A5765" s="1" t="s">
        <v>7782</v>
      </c>
      <c r="B5765">
        <v>6.3365492424836396E-6</v>
      </c>
      <c r="C5765" s="1">
        <v>3.6977846647169699E-5</v>
      </c>
      <c r="D5765">
        <v>1</v>
      </c>
      <c r="E5765">
        <v>0.99438202247190999</v>
      </c>
      <c r="F5765">
        <v>1</v>
      </c>
      <c r="G5765">
        <v>0.96052631578947401</v>
      </c>
      <c r="H5765">
        <v>0.949438202247191</v>
      </c>
      <c r="I5765">
        <v>0.86666666666666703</v>
      </c>
      <c r="J5765" s="1">
        <v>1</v>
      </c>
      <c r="K5765" t="s">
        <v>23237</v>
      </c>
      <c r="L5765" t="s">
        <v>34774</v>
      </c>
      <c r="M5765" t="s">
        <v>34775</v>
      </c>
    </row>
    <row r="5766" spans="1:13">
      <c r="A5766" s="1" t="s">
        <v>7783</v>
      </c>
      <c r="B5766">
        <v>1.3575412426846499E-7</v>
      </c>
      <c r="C5766" s="1">
        <v>4.0400995887673603E-5</v>
      </c>
      <c r="D5766">
        <v>0.96875</v>
      </c>
      <c r="E5766">
        <v>1</v>
      </c>
      <c r="F5766">
        <v>0.89705882352941202</v>
      </c>
      <c r="G5766">
        <v>1</v>
      </c>
      <c r="H5766">
        <v>0.90909090909090895</v>
      </c>
      <c r="I5766">
        <v>0.96039603960396003</v>
      </c>
      <c r="J5766" s="1" t="s">
        <v>23229</v>
      </c>
      <c r="K5766" t="s">
        <v>23238</v>
      </c>
      <c r="L5766" t="s">
        <v>34776</v>
      </c>
      <c r="M5766" t="s">
        <v>34777</v>
      </c>
    </row>
    <row r="5767" spans="1:13">
      <c r="A5767" s="1" t="s">
        <v>7784</v>
      </c>
      <c r="B5767">
        <v>2.4645126516531903E-4</v>
      </c>
      <c r="C5767" s="1">
        <v>5.5232013276290703E-4</v>
      </c>
      <c r="D5767">
        <v>0.5</v>
      </c>
      <c r="E5767">
        <v>0.96969696969696995</v>
      </c>
      <c r="F5767">
        <v>0.26098901098901101</v>
      </c>
      <c r="G5767">
        <v>0.47058823529411797</v>
      </c>
      <c r="H5767">
        <v>0.30769230769230799</v>
      </c>
      <c r="I5767">
        <v>0.63636363636363602</v>
      </c>
      <c r="J5767" s="1">
        <v>1</v>
      </c>
      <c r="K5767" t="s">
        <v>23238</v>
      </c>
      <c r="L5767" t="s">
        <v>34778</v>
      </c>
      <c r="M5767" t="s">
        <v>34779</v>
      </c>
    </row>
    <row r="5768" spans="1:13">
      <c r="A5768" s="1" t="s">
        <v>7785</v>
      </c>
      <c r="B5768">
        <v>3.4000013850840501E-6</v>
      </c>
      <c r="C5768" s="1">
        <v>1.2009611257790401E-6</v>
      </c>
      <c r="D5768">
        <v>0.96875</v>
      </c>
      <c r="E5768">
        <v>0.97777777777777797</v>
      </c>
      <c r="F5768">
        <v>0.99459459459459498</v>
      </c>
      <c r="G5768">
        <v>0.94871794871794901</v>
      </c>
      <c r="H5768">
        <v>0.95789473684210502</v>
      </c>
      <c r="I5768">
        <v>0.86923076923076903</v>
      </c>
      <c r="J5768" s="1">
        <v>1</v>
      </c>
      <c r="K5768" t="s">
        <v>23238</v>
      </c>
      <c r="L5768" t="s">
        <v>34780</v>
      </c>
      <c r="M5768" t="s">
        <v>34781</v>
      </c>
    </row>
    <row r="5769" spans="1:13">
      <c r="A5769" s="1" t="s">
        <v>7786</v>
      </c>
      <c r="B5769">
        <v>2.6892568801610599E-5</v>
      </c>
      <c r="C5769" s="1">
        <v>3.2113497185804602E-4</v>
      </c>
      <c r="D5769">
        <v>0.78260869565217395</v>
      </c>
      <c r="E5769">
        <v>0.30263157894736797</v>
      </c>
      <c r="F5769">
        <v>0.22424242424242399</v>
      </c>
      <c r="G5769">
        <v>1.1904761904761901E-2</v>
      </c>
      <c r="H5769">
        <v>0.68243243243243201</v>
      </c>
      <c r="I5769">
        <v>0.375</v>
      </c>
      <c r="J5769" s="1" t="s">
        <v>23229</v>
      </c>
      <c r="K5769" t="s">
        <v>23238</v>
      </c>
      <c r="L5769" t="s">
        <v>34782</v>
      </c>
      <c r="M5769" t="s">
        <v>34783</v>
      </c>
    </row>
    <row r="5770" spans="1:13">
      <c r="A5770" s="1" t="s">
        <v>7787</v>
      </c>
      <c r="B5770">
        <v>1.99814557076347E-4</v>
      </c>
      <c r="C5770" s="1">
        <v>7.6500989184538902E-5</v>
      </c>
      <c r="D5770">
        <v>0.33333333333333298</v>
      </c>
      <c r="E5770">
        <v>0.52631578947368396</v>
      </c>
      <c r="F5770">
        <v>6.4171122994652399E-2</v>
      </c>
      <c r="G5770">
        <v>1.02040816326531E-2</v>
      </c>
      <c r="H5770">
        <v>3.6036036036036001E-2</v>
      </c>
      <c r="I5770">
        <v>2.8846153846153799E-2</v>
      </c>
      <c r="J5770" s="1">
        <v>0</v>
      </c>
      <c r="K5770" t="s">
        <v>23238</v>
      </c>
      <c r="L5770" t="s">
        <v>34784</v>
      </c>
      <c r="M5770" t="s">
        <v>34785</v>
      </c>
    </row>
    <row r="5771" spans="1:13">
      <c r="A5771" s="1" t="s">
        <v>7788</v>
      </c>
      <c r="B5771">
        <v>1.2086158787606499E-5</v>
      </c>
      <c r="C5771" s="1">
        <v>9.0161051152378303E-7</v>
      </c>
      <c r="D5771">
        <v>1</v>
      </c>
      <c r="E5771">
        <v>1</v>
      </c>
      <c r="F5771">
        <v>1</v>
      </c>
      <c r="G5771">
        <v>0.58653846153846201</v>
      </c>
      <c r="H5771">
        <v>0.98360655737704905</v>
      </c>
      <c r="I5771">
        <v>0.97596153846153799</v>
      </c>
      <c r="J5771" s="1">
        <v>1</v>
      </c>
      <c r="K5771" t="s">
        <v>23241</v>
      </c>
      <c r="L5771" t="s">
        <v>34786</v>
      </c>
      <c r="M5771" t="s">
        <v>34787</v>
      </c>
    </row>
    <row r="5772" spans="1:13">
      <c r="A5772" s="1" t="s">
        <v>7789</v>
      </c>
      <c r="B5772">
        <v>3.37857282007637E-6</v>
      </c>
      <c r="C5772" s="1">
        <v>5.98652976514619E-8</v>
      </c>
      <c r="D5772">
        <v>3.3333333333333298E-2</v>
      </c>
      <c r="E5772">
        <v>0</v>
      </c>
      <c r="F5772">
        <v>0</v>
      </c>
      <c r="G5772">
        <v>0</v>
      </c>
      <c r="H5772">
        <v>0</v>
      </c>
      <c r="I5772">
        <v>0</v>
      </c>
      <c r="J5772" s="1">
        <v>0</v>
      </c>
      <c r="K5772" t="s">
        <v>23240</v>
      </c>
      <c r="L5772" t="s">
        <v>34788</v>
      </c>
      <c r="M5772" t="s">
        <v>34789</v>
      </c>
    </row>
    <row r="5773" spans="1:13">
      <c r="A5773" s="1" t="s">
        <v>7790</v>
      </c>
      <c r="B5773">
        <v>4.8984342379341596E-6</v>
      </c>
      <c r="C5773" s="1">
        <v>1.57701389741996E-5</v>
      </c>
      <c r="D5773">
        <v>0.91935483870967705</v>
      </c>
      <c r="E5773">
        <v>0.97590361445783103</v>
      </c>
      <c r="F5773">
        <v>0.914201183431953</v>
      </c>
      <c r="G5773">
        <v>0.98275862068965503</v>
      </c>
      <c r="H5773">
        <v>0.911392405063291</v>
      </c>
      <c r="I5773">
        <v>0.87179487179487203</v>
      </c>
      <c r="J5773" s="1">
        <v>1</v>
      </c>
      <c r="K5773" t="s">
        <v>23240</v>
      </c>
      <c r="L5773" t="s">
        <v>34790</v>
      </c>
      <c r="M5773" t="s">
        <v>34791</v>
      </c>
    </row>
    <row r="5774" spans="1:13">
      <c r="A5774" s="1" t="s">
        <v>7791</v>
      </c>
      <c r="B5774">
        <v>1.68954075630936E-12</v>
      </c>
      <c r="C5774" s="1">
        <v>8.1985461945877901E-8</v>
      </c>
      <c r="D5774">
        <v>1</v>
      </c>
      <c r="E5774">
        <v>1</v>
      </c>
      <c r="F5774">
        <v>1</v>
      </c>
      <c r="G5774">
        <v>0.82258064516129004</v>
      </c>
      <c r="H5774">
        <v>0.98192771084337305</v>
      </c>
      <c r="I5774">
        <v>1</v>
      </c>
      <c r="J5774" s="1">
        <v>1</v>
      </c>
      <c r="K5774" t="s">
        <v>23240</v>
      </c>
      <c r="L5774" t="s">
        <v>34792</v>
      </c>
      <c r="M5774" t="s">
        <v>34793</v>
      </c>
    </row>
    <row r="5775" spans="1:13">
      <c r="A5775" s="1" t="s">
        <v>7792</v>
      </c>
      <c r="B5775">
        <v>9.4823761582565697E-11</v>
      </c>
      <c r="C5775" s="1">
        <v>1.0061477942041999E-5</v>
      </c>
      <c r="D5775">
        <v>0.921875</v>
      </c>
      <c r="E5775">
        <v>0.95054945054945061</v>
      </c>
      <c r="F5775">
        <v>0.95789473684210535</v>
      </c>
      <c r="G5775">
        <v>1</v>
      </c>
      <c r="H5775">
        <v>1</v>
      </c>
      <c r="I5775">
        <v>1</v>
      </c>
      <c r="J5775" s="1">
        <v>1</v>
      </c>
      <c r="K5775" t="s">
        <v>23244</v>
      </c>
      <c r="L5775" t="s">
        <v>34794</v>
      </c>
      <c r="M5775" t="s">
        <v>34795</v>
      </c>
    </row>
    <row r="5776" spans="1:13">
      <c r="A5776" s="1" t="s">
        <v>7793</v>
      </c>
      <c r="B5776">
        <v>9.2510548407135097E-8</v>
      </c>
      <c r="C5776" s="1">
        <v>1.53866491243211E-6</v>
      </c>
      <c r="D5776">
        <v>1</v>
      </c>
      <c r="E5776">
        <v>1</v>
      </c>
      <c r="F5776">
        <v>1</v>
      </c>
      <c r="G5776">
        <v>0.81372549019607798</v>
      </c>
      <c r="H5776">
        <v>1</v>
      </c>
      <c r="I5776">
        <v>0.990291262135922</v>
      </c>
      <c r="J5776" s="1" t="s">
        <v>23229</v>
      </c>
      <c r="K5776" t="s">
        <v>23238</v>
      </c>
      <c r="L5776" t="s">
        <v>34796</v>
      </c>
      <c r="M5776" t="s">
        <v>34797</v>
      </c>
    </row>
    <row r="5777" spans="1:13">
      <c r="A5777" s="1" t="s">
        <v>7794</v>
      </c>
      <c r="B5777">
        <v>1.17406715618529E-7</v>
      </c>
      <c r="C5777" s="1">
        <v>1.2891304669373401E-6</v>
      </c>
      <c r="D5777">
        <v>0.890625</v>
      </c>
      <c r="E5777">
        <v>0.984375</v>
      </c>
      <c r="F5777">
        <v>0.99740932642487001</v>
      </c>
      <c r="G5777">
        <v>1</v>
      </c>
      <c r="H5777">
        <v>1</v>
      </c>
      <c r="I5777">
        <v>1</v>
      </c>
      <c r="J5777" s="1" t="s">
        <v>23229</v>
      </c>
      <c r="K5777" t="s">
        <v>23239</v>
      </c>
      <c r="L5777" t="s">
        <v>34798</v>
      </c>
      <c r="M5777" t="s">
        <v>34799</v>
      </c>
    </row>
    <row r="5778" spans="1:13">
      <c r="A5778" s="1" t="s">
        <v>7795</v>
      </c>
      <c r="B5778">
        <v>1.57911095585832E-4</v>
      </c>
      <c r="C5778" s="1">
        <v>2.70334740231238E-5</v>
      </c>
      <c r="D5778">
        <v>0.234375</v>
      </c>
      <c r="E5778">
        <v>0</v>
      </c>
      <c r="F5778">
        <v>0.34840425531914898</v>
      </c>
      <c r="G5778">
        <v>1.35135135135135E-2</v>
      </c>
      <c r="H5778">
        <v>0.41011235955056202</v>
      </c>
      <c r="I5778">
        <v>5.6603773584905703E-2</v>
      </c>
      <c r="J5778" s="1">
        <v>0</v>
      </c>
      <c r="K5778" t="s">
        <v>23238</v>
      </c>
      <c r="L5778" t="s">
        <v>34800</v>
      </c>
      <c r="M5778" t="s">
        <v>34801</v>
      </c>
    </row>
    <row r="5779" spans="1:13">
      <c r="A5779" s="1" t="s">
        <v>7796</v>
      </c>
      <c r="B5779">
        <v>2.0046833853345599E-5</v>
      </c>
      <c r="C5779" s="1">
        <v>8.1489174975759598E-6</v>
      </c>
      <c r="D5779">
        <v>9.375E-2</v>
      </c>
      <c r="E5779">
        <v>0</v>
      </c>
      <c r="F5779">
        <v>0.12962962962963001</v>
      </c>
      <c r="G5779">
        <v>0.133333333333333</v>
      </c>
      <c r="H5779">
        <v>2.2222222222222199E-2</v>
      </c>
      <c r="I5779">
        <v>0.14285714285714299</v>
      </c>
      <c r="J5779" s="1">
        <v>0</v>
      </c>
      <c r="K5779" t="s">
        <v>23239</v>
      </c>
      <c r="L5779" t="s">
        <v>34802</v>
      </c>
      <c r="M5779" t="s">
        <v>34803</v>
      </c>
    </row>
    <row r="5780" spans="1:13">
      <c r="A5780" s="1" t="s">
        <v>7797</v>
      </c>
      <c r="B5780">
        <v>3.04675358266077E-8</v>
      </c>
      <c r="C5780" s="1">
        <v>4.0284575569717497E-8</v>
      </c>
      <c r="D5780">
        <v>0.96875</v>
      </c>
      <c r="E5780">
        <v>0.99456521739130399</v>
      </c>
      <c r="F5780">
        <v>0.99735449735449699</v>
      </c>
      <c r="G5780">
        <v>1</v>
      </c>
      <c r="H5780">
        <v>0.98969072164948502</v>
      </c>
      <c r="I5780">
        <v>1</v>
      </c>
      <c r="J5780" s="1">
        <v>4.5454545454545497E-2</v>
      </c>
      <c r="K5780" t="s">
        <v>23238</v>
      </c>
      <c r="L5780" t="s">
        <v>34804</v>
      </c>
      <c r="M5780" t="s">
        <v>34805</v>
      </c>
    </row>
    <row r="5781" spans="1:13">
      <c r="A5781" s="1" t="s">
        <v>7798</v>
      </c>
      <c r="B5781">
        <v>8.30102246754202E-9</v>
      </c>
      <c r="C5781" s="1">
        <v>2.2275078879019601E-5</v>
      </c>
      <c r="D5781">
        <v>0</v>
      </c>
      <c r="E5781">
        <v>5.2083333333333296E-3</v>
      </c>
      <c r="F5781">
        <v>0</v>
      </c>
      <c r="G5781">
        <v>0.36206896551724099</v>
      </c>
      <c r="H5781">
        <v>8.7719298245613996E-3</v>
      </c>
      <c r="I5781">
        <v>0.04</v>
      </c>
      <c r="J5781" s="1">
        <v>0</v>
      </c>
      <c r="K5781" t="s">
        <v>23241</v>
      </c>
      <c r="L5781" t="s">
        <v>34806</v>
      </c>
      <c r="M5781" t="s">
        <v>34807</v>
      </c>
    </row>
    <row r="5782" spans="1:13">
      <c r="A5782" s="1" t="s">
        <v>7799</v>
      </c>
      <c r="B5782">
        <v>9.3674550372244007E-5</v>
      </c>
      <c r="C5782" s="1">
        <v>5.1748899263346097E-6</v>
      </c>
      <c r="D5782">
        <v>0.88709677419354804</v>
      </c>
      <c r="E5782">
        <v>0.65053763440860202</v>
      </c>
      <c r="F5782">
        <v>0.65454545454545499</v>
      </c>
      <c r="G5782">
        <v>0.99137931034482796</v>
      </c>
      <c r="H5782">
        <v>0.85398230088495597</v>
      </c>
      <c r="I5782">
        <v>0.88800000000000001</v>
      </c>
      <c r="J5782" s="1" t="s">
        <v>23229</v>
      </c>
      <c r="K5782" t="s">
        <v>23238</v>
      </c>
      <c r="L5782" t="s">
        <v>34808</v>
      </c>
      <c r="M5782" t="s">
        <v>34809</v>
      </c>
    </row>
    <row r="5783" spans="1:13">
      <c r="A5783" s="1" t="s">
        <v>7800</v>
      </c>
      <c r="B5783">
        <v>2.5554315607577497E-4</v>
      </c>
      <c r="C5783" s="1">
        <v>1.23013417621457E-4</v>
      </c>
      <c r="D5783">
        <v>0.60416666666666696</v>
      </c>
      <c r="E5783">
        <v>0.34615384615384598</v>
      </c>
      <c r="F5783">
        <v>0.78195488721804496</v>
      </c>
      <c r="G5783">
        <v>0.55555555555555602</v>
      </c>
      <c r="H5783">
        <v>0.97938144329896903</v>
      </c>
      <c r="I5783">
        <v>0.82894736842105299</v>
      </c>
      <c r="J5783" s="1" t="s">
        <v>23229</v>
      </c>
      <c r="K5783" t="s">
        <v>23242</v>
      </c>
      <c r="L5783" t="s">
        <v>34810</v>
      </c>
      <c r="M5783" t="s">
        <v>34811</v>
      </c>
    </row>
    <row r="5784" spans="1:13">
      <c r="A5784" s="1" t="s">
        <v>7801</v>
      </c>
      <c r="B5784">
        <v>4.2969156376235799E-6</v>
      </c>
      <c r="C5784" s="1">
        <v>1.0044812583459601E-7</v>
      </c>
      <c r="D5784">
        <v>9.6774193548387094E-2</v>
      </c>
      <c r="E5784">
        <v>2.40963855421687E-2</v>
      </c>
      <c r="F5784">
        <v>0</v>
      </c>
      <c r="G5784">
        <v>0.21621621621621601</v>
      </c>
      <c r="H5784">
        <v>5.6179775280898901E-3</v>
      </c>
      <c r="I5784">
        <v>0.109375</v>
      </c>
      <c r="J5784" s="1">
        <v>0</v>
      </c>
      <c r="K5784" t="s">
        <v>23237</v>
      </c>
      <c r="L5784" t="s">
        <v>34812</v>
      </c>
      <c r="M5784" t="s">
        <v>34813</v>
      </c>
    </row>
    <row r="5785" spans="1:13">
      <c r="A5785" s="1" t="s">
        <v>7802</v>
      </c>
      <c r="B5785">
        <v>3.39099555706043E-6</v>
      </c>
      <c r="C5785" s="1">
        <v>1.5211762067683001E-4</v>
      </c>
      <c r="D5785">
        <v>1</v>
      </c>
      <c r="E5785">
        <v>1</v>
      </c>
      <c r="F5785">
        <v>0.994871794871795</v>
      </c>
      <c r="G5785">
        <v>0.90517241379310298</v>
      </c>
      <c r="H5785">
        <v>0.84649122807017496</v>
      </c>
      <c r="I5785">
        <v>0.91200000000000003</v>
      </c>
      <c r="J5785" s="1">
        <v>0</v>
      </c>
      <c r="K5785" t="s">
        <v>23237</v>
      </c>
      <c r="L5785" t="s">
        <v>34814</v>
      </c>
      <c r="M5785" t="s">
        <v>34815</v>
      </c>
    </row>
    <row r="5786" spans="1:13">
      <c r="A5786" s="1" t="s">
        <v>7803</v>
      </c>
      <c r="B5786">
        <v>4.18882890398401E-10</v>
      </c>
      <c r="C5786" s="1">
        <v>2.5352796853077899E-9</v>
      </c>
      <c r="D5786">
        <v>5.5555555555555601E-2</v>
      </c>
      <c r="E5786">
        <v>0</v>
      </c>
      <c r="F5786">
        <v>3.57142857142857E-3</v>
      </c>
      <c r="G5786">
        <v>0</v>
      </c>
      <c r="H5786">
        <v>0</v>
      </c>
      <c r="I5786">
        <v>0</v>
      </c>
      <c r="J5786" s="1" t="s">
        <v>23229</v>
      </c>
      <c r="K5786" t="s">
        <v>23241</v>
      </c>
      <c r="L5786" t="s">
        <v>34816</v>
      </c>
      <c r="M5786" t="s">
        <v>34817</v>
      </c>
    </row>
    <row r="5787" spans="1:13">
      <c r="A5787" s="1" t="s">
        <v>7804</v>
      </c>
      <c r="B5787">
        <v>1.038017467993E-6</v>
      </c>
      <c r="C5787" s="1">
        <v>3.6083657988767801E-5</v>
      </c>
      <c r="D5787">
        <v>0.19354838709677399</v>
      </c>
      <c r="E5787">
        <v>8.8709677419354802E-2</v>
      </c>
      <c r="F5787">
        <v>5.9659090909090898E-2</v>
      </c>
      <c r="G5787">
        <v>0.13043478260869601</v>
      </c>
      <c r="H5787">
        <v>8.1521739130434798E-2</v>
      </c>
      <c r="I5787">
        <v>0.15322580645161299</v>
      </c>
      <c r="J5787" s="1" t="s">
        <v>23229</v>
      </c>
      <c r="K5787" t="s">
        <v>23238</v>
      </c>
      <c r="L5787" t="s">
        <v>34818</v>
      </c>
      <c r="M5787" t="s">
        <v>34819</v>
      </c>
    </row>
    <row r="5788" spans="1:13">
      <c r="A5788" s="1" t="s">
        <v>7805</v>
      </c>
      <c r="B5788">
        <v>8.1944370167261901E-5</v>
      </c>
      <c r="C5788" s="1">
        <v>3.38652133711763E-5</v>
      </c>
      <c r="D5788">
        <v>7.69230769230769E-2</v>
      </c>
      <c r="E5788">
        <v>5.31914893617021E-3</v>
      </c>
      <c r="F5788">
        <v>5.6410256410256397E-2</v>
      </c>
      <c r="G5788">
        <v>3.6363636363636397E-2</v>
      </c>
      <c r="H5788">
        <v>9.7345132743362803E-2</v>
      </c>
      <c r="I5788">
        <v>0.13716814159292001</v>
      </c>
      <c r="J5788" s="1">
        <v>0</v>
      </c>
      <c r="K5788" t="s">
        <v>23241</v>
      </c>
      <c r="L5788" t="s">
        <v>34820</v>
      </c>
      <c r="M5788" t="s">
        <v>34821</v>
      </c>
    </row>
    <row r="5789" spans="1:13">
      <c r="A5789" s="1" t="s">
        <v>7806</v>
      </c>
      <c r="B5789">
        <v>6.7336303813974894E-5</v>
      </c>
      <c r="C5789" s="1">
        <v>2.3362607723978401E-7</v>
      </c>
      <c r="D5789">
        <v>0.37096774193548399</v>
      </c>
      <c r="E5789">
        <v>0.41935483870967699</v>
      </c>
      <c r="F5789">
        <v>0.215025906735751</v>
      </c>
      <c r="G5789">
        <v>4.9019607843137303E-2</v>
      </c>
      <c r="H5789">
        <v>0.322429906542056</v>
      </c>
      <c r="I5789">
        <v>0.115384615384615</v>
      </c>
      <c r="J5789" s="1">
        <v>0</v>
      </c>
      <c r="K5789" t="s">
        <v>23241</v>
      </c>
      <c r="L5789" t="s">
        <v>34822</v>
      </c>
      <c r="M5789" t="s">
        <v>34823</v>
      </c>
    </row>
    <row r="5790" spans="1:13">
      <c r="A5790" s="1" t="s">
        <v>7807</v>
      </c>
      <c r="B5790">
        <v>3.4275844907261303E-8</v>
      </c>
      <c r="C5790" s="1">
        <v>4.5511678191615597E-6</v>
      </c>
      <c r="D5790">
        <v>1</v>
      </c>
      <c r="E5790">
        <v>1</v>
      </c>
      <c r="F5790">
        <v>1</v>
      </c>
      <c r="G5790">
        <v>1</v>
      </c>
      <c r="H5790">
        <v>0.98484848484848497</v>
      </c>
      <c r="I5790">
        <v>0.98076923076923095</v>
      </c>
      <c r="J5790" s="1">
        <v>0</v>
      </c>
      <c r="K5790" t="s">
        <v>23237</v>
      </c>
      <c r="L5790" t="s">
        <v>34824</v>
      </c>
      <c r="M5790" t="s">
        <v>34825</v>
      </c>
    </row>
    <row r="5791" spans="1:13">
      <c r="A5791" s="1" t="s">
        <v>7808</v>
      </c>
      <c r="B5791">
        <v>9.9978624626370192E-7</v>
      </c>
      <c r="C5791" s="1">
        <v>3.1685103933411897E-8</v>
      </c>
      <c r="D5791">
        <v>0</v>
      </c>
      <c r="E5791">
        <v>5.6179775280898901E-3</v>
      </c>
      <c r="F5791">
        <v>0</v>
      </c>
      <c r="G5791">
        <v>0</v>
      </c>
      <c r="H5791">
        <v>0</v>
      </c>
      <c r="I5791">
        <v>0</v>
      </c>
      <c r="J5791" s="1">
        <v>1</v>
      </c>
      <c r="K5791" t="s">
        <v>23241</v>
      </c>
      <c r="L5791" t="s">
        <v>34826</v>
      </c>
      <c r="M5791" t="s">
        <v>34827</v>
      </c>
    </row>
    <row r="5792" spans="1:13">
      <c r="A5792" s="1" t="s">
        <v>7809</v>
      </c>
      <c r="B5792">
        <v>4.0652878613895197E-6</v>
      </c>
      <c r="C5792" s="1">
        <v>1.68044063478727E-6</v>
      </c>
      <c r="D5792">
        <v>0.953125</v>
      </c>
      <c r="E5792">
        <v>0.95263157894736805</v>
      </c>
      <c r="F5792">
        <v>0.994871794871795</v>
      </c>
      <c r="G5792">
        <v>1</v>
      </c>
      <c r="H5792">
        <v>0.99122807017543901</v>
      </c>
      <c r="I5792">
        <v>0.99557522123893805</v>
      </c>
      <c r="J5792" s="1">
        <v>1</v>
      </c>
      <c r="K5792" t="s">
        <v>23238</v>
      </c>
      <c r="L5792" t="s">
        <v>34828</v>
      </c>
      <c r="M5792" t="s">
        <v>34829</v>
      </c>
    </row>
    <row r="5793" spans="1:13">
      <c r="A5793" s="1" t="s">
        <v>7810</v>
      </c>
      <c r="B5793">
        <v>5.8079469595990097E-8</v>
      </c>
      <c r="C5793" s="1">
        <v>1.0652338466302E-5</v>
      </c>
      <c r="D5793">
        <v>6.6666666666666693E-2</v>
      </c>
      <c r="E5793">
        <v>0.160714285714286</v>
      </c>
      <c r="F5793">
        <v>4.0650406504065002E-3</v>
      </c>
      <c r="G5793">
        <v>1.5625E-2</v>
      </c>
      <c r="H5793">
        <v>1.9607843137254902E-2</v>
      </c>
      <c r="I5793">
        <v>0</v>
      </c>
      <c r="J5793" s="1">
        <v>1</v>
      </c>
      <c r="K5793" t="s">
        <v>23240</v>
      </c>
      <c r="L5793" t="s">
        <v>34830</v>
      </c>
      <c r="M5793" t="s">
        <v>34831</v>
      </c>
    </row>
    <row r="5794" spans="1:13">
      <c r="A5794" s="1" t="s">
        <v>7811</v>
      </c>
      <c r="B5794">
        <v>7.7507877432235104E-4</v>
      </c>
      <c r="C5794" s="1">
        <v>7.21126413279546E-5</v>
      </c>
      <c r="D5794">
        <v>4.6875E-2</v>
      </c>
      <c r="E5794">
        <v>0.54838709677419395</v>
      </c>
      <c r="F5794">
        <v>0</v>
      </c>
      <c r="G5794">
        <v>0</v>
      </c>
      <c r="H5794">
        <v>1.3157894736842099E-2</v>
      </c>
      <c r="I5794">
        <v>8.0000000000000002E-3</v>
      </c>
      <c r="J5794" s="1">
        <v>0</v>
      </c>
      <c r="K5794" t="s">
        <v>23241</v>
      </c>
      <c r="L5794" t="s">
        <v>34832</v>
      </c>
      <c r="M5794" t="s">
        <v>34833</v>
      </c>
    </row>
    <row r="5795" spans="1:13">
      <c r="A5795" s="1" t="s">
        <v>7812</v>
      </c>
      <c r="B5795">
        <v>2.8018379403620901E-6</v>
      </c>
      <c r="C5795" s="1">
        <v>2.3472313678128101E-5</v>
      </c>
      <c r="D5795">
        <v>1</v>
      </c>
      <c r="E5795">
        <v>1</v>
      </c>
      <c r="F5795">
        <v>0.822784810126582</v>
      </c>
      <c r="G5795">
        <v>1</v>
      </c>
      <c r="H5795">
        <v>0.875</v>
      </c>
      <c r="I5795">
        <v>0.89130434782608703</v>
      </c>
      <c r="J5795" s="1">
        <v>1</v>
      </c>
      <c r="K5795" t="s">
        <v>23237</v>
      </c>
      <c r="L5795" t="s">
        <v>34834</v>
      </c>
      <c r="M5795" t="s">
        <v>34835</v>
      </c>
    </row>
    <row r="5796" spans="1:13">
      <c r="A5796" s="1" t="s">
        <v>7813</v>
      </c>
      <c r="B5796">
        <v>2.1965597409586099E-5</v>
      </c>
      <c r="C5796" s="1">
        <v>2.6542677085631199E-5</v>
      </c>
      <c r="D5796">
        <v>0.84615384615384603</v>
      </c>
      <c r="E5796">
        <v>0.96363636363636396</v>
      </c>
      <c r="F5796">
        <v>0.77894736842105305</v>
      </c>
      <c r="G5796">
        <v>1</v>
      </c>
      <c r="H5796">
        <v>0.96428571428571397</v>
      </c>
      <c r="I5796">
        <v>0.98809523809523803</v>
      </c>
      <c r="J5796" s="1">
        <v>1</v>
      </c>
      <c r="K5796" t="s">
        <v>23238</v>
      </c>
      <c r="L5796" t="s">
        <v>34836</v>
      </c>
      <c r="M5796" t="s">
        <v>34837</v>
      </c>
    </row>
    <row r="5797" spans="1:13">
      <c r="A5797" s="1" t="s">
        <v>7814</v>
      </c>
      <c r="B5797">
        <v>3.13002031051053E-5</v>
      </c>
      <c r="C5797" s="1">
        <v>4.8200094206338503E-5</v>
      </c>
      <c r="D5797">
        <v>3.5714285714285698E-2</v>
      </c>
      <c r="E5797">
        <v>7.3529411764705899E-2</v>
      </c>
      <c r="F5797">
        <v>2.2435897435897401E-2</v>
      </c>
      <c r="G5797">
        <v>2.27272727272727E-2</v>
      </c>
      <c r="H5797">
        <v>0.17647058823529399</v>
      </c>
      <c r="I5797">
        <v>2.9702970297029702E-2</v>
      </c>
      <c r="J5797" s="1" t="s">
        <v>23229</v>
      </c>
      <c r="K5797" t="s">
        <v>23237</v>
      </c>
      <c r="L5797" t="s">
        <v>34838</v>
      </c>
      <c r="M5797" t="s">
        <v>34839</v>
      </c>
    </row>
    <row r="5798" spans="1:13">
      <c r="A5798" s="1" t="s">
        <v>7815</v>
      </c>
      <c r="B5798">
        <v>7.8813517623326003E-5</v>
      </c>
      <c r="C5798" s="1">
        <v>2.6383919695325499E-5</v>
      </c>
      <c r="D5798">
        <v>1.6129032258064498E-2</v>
      </c>
      <c r="E5798">
        <v>1.0416666666666701E-2</v>
      </c>
      <c r="F5798">
        <v>0.15979381443299001</v>
      </c>
      <c r="G5798">
        <v>2.5862068965517199E-2</v>
      </c>
      <c r="H5798">
        <v>5.7522123893805302E-2</v>
      </c>
      <c r="I5798">
        <v>8.2608695652173894E-2</v>
      </c>
      <c r="J5798" s="1">
        <v>0</v>
      </c>
      <c r="K5798" t="s">
        <v>23238</v>
      </c>
      <c r="L5798" t="s">
        <v>34840</v>
      </c>
      <c r="M5798" t="s">
        <v>34841</v>
      </c>
    </row>
    <row r="5799" spans="1:13">
      <c r="A5799" s="1" t="s">
        <v>7816</v>
      </c>
      <c r="B5799">
        <v>2.43858703165488E-5</v>
      </c>
      <c r="C5799" s="1">
        <v>1.0979282569952799E-5</v>
      </c>
      <c r="D5799">
        <v>6.4516129032258104E-2</v>
      </c>
      <c r="E5799">
        <v>5.6818181818181802E-3</v>
      </c>
      <c r="F5799">
        <v>6.4606741573033699E-2</v>
      </c>
      <c r="G5799">
        <v>0.104166666666667</v>
      </c>
      <c r="H5799">
        <v>4.81927710843374E-2</v>
      </c>
      <c r="I5799">
        <v>0.32608695652173902</v>
      </c>
      <c r="J5799" s="1">
        <v>0</v>
      </c>
      <c r="K5799" t="s">
        <v>23238</v>
      </c>
      <c r="L5799" t="s">
        <v>34842</v>
      </c>
      <c r="M5799" t="s">
        <v>34843</v>
      </c>
    </row>
    <row r="5800" spans="1:13">
      <c r="A5800" s="1" t="s">
        <v>7817</v>
      </c>
      <c r="B5800">
        <v>1.90898638545657E-4</v>
      </c>
      <c r="C5800" s="1">
        <v>3.2892874573382699E-4</v>
      </c>
      <c r="D5800">
        <v>0.203125</v>
      </c>
      <c r="E5800">
        <v>4.1666666666666699E-2</v>
      </c>
      <c r="F5800">
        <v>0.40769230769230802</v>
      </c>
      <c r="G5800">
        <v>9.4827586206896505E-2</v>
      </c>
      <c r="H5800">
        <v>0.29824561403508798</v>
      </c>
      <c r="I5800">
        <v>6.0483870967741903E-2</v>
      </c>
      <c r="J5800" s="1">
        <v>0</v>
      </c>
      <c r="K5800" t="s">
        <v>23241</v>
      </c>
      <c r="L5800" t="s">
        <v>34844</v>
      </c>
      <c r="M5800" t="s">
        <v>34845</v>
      </c>
    </row>
    <row r="5801" spans="1:13">
      <c r="A5801" s="1" t="s">
        <v>7818</v>
      </c>
      <c r="B5801">
        <v>6.3402418673037103E-4</v>
      </c>
      <c r="C5801" s="1">
        <v>4.4755888404462701E-5</v>
      </c>
      <c r="D5801">
        <v>0.1</v>
      </c>
      <c r="E5801">
        <v>0.36764705882352899</v>
      </c>
      <c r="F5801">
        <v>0</v>
      </c>
      <c r="G5801">
        <v>0.01</v>
      </c>
      <c r="H5801">
        <v>4.5045045045045001E-3</v>
      </c>
      <c r="I5801">
        <v>0</v>
      </c>
      <c r="J5801" s="1">
        <v>0</v>
      </c>
      <c r="K5801" t="s">
        <v>23239</v>
      </c>
      <c r="L5801" t="s">
        <v>34846</v>
      </c>
      <c r="M5801" t="s">
        <v>34847</v>
      </c>
    </row>
    <row r="5802" spans="1:13">
      <c r="A5802" s="1" t="s">
        <v>7819</v>
      </c>
      <c r="B5802">
        <v>1.8981580175552999E-4</v>
      </c>
      <c r="C5802" s="1">
        <v>1.2752068391886501E-4</v>
      </c>
      <c r="D5802">
        <v>0.25</v>
      </c>
      <c r="E5802">
        <v>0.26162790697674398</v>
      </c>
      <c r="F5802">
        <v>0.56793478260869601</v>
      </c>
      <c r="G5802">
        <v>0.83783783783783805</v>
      </c>
      <c r="H5802">
        <v>0.89655172413793105</v>
      </c>
      <c r="I5802">
        <v>0.61363636363636398</v>
      </c>
      <c r="J5802" s="1">
        <v>0</v>
      </c>
      <c r="K5802" t="s">
        <v>23241</v>
      </c>
      <c r="L5802" t="s">
        <v>34848</v>
      </c>
      <c r="M5802" t="s">
        <v>34849</v>
      </c>
    </row>
    <row r="5803" spans="1:13">
      <c r="A5803" s="1" t="s">
        <v>7820</v>
      </c>
      <c r="B5803">
        <v>1.19083620518158E-4</v>
      </c>
      <c r="C5803" s="1">
        <v>9.4470855251053404E-5</v>
      </c>
      <c r="D5803">
        <v>0.32608695652173902</v>
      </c>
      <c r="E5803">
        <v>0.79220779220779203</v>
      </c>
      <c r="F5803">
        <v>0.86956521739130399</v>
      </c>
      <c r="G5803">
        <v>6.8965517241379296E-2</v>
      </c>
      <c r="H5803">
        <v>0.74576271186440701</v>
      </c>
      <c r="I5803">
        <v>0.2</v>
      </c>
      <c r="J5803" s="1" t="s">
        <v>23229</v>
      </c>
      <c r="K5803" t="s">
        <v>23240</v>
      </c>
      <c r="L5803" t="s">
        <v>34850</v>
      </c>
      <c r="M5803" t="s">
        <v>34851</v>
      </c>
    </row>
    <row r="5804" spans="1:13">
      <c r="A5804" s="1" t="s">
        <v>7821</v>
      </c>
      <c r="B5804">
        <v>1.66397658021429E-9</v>
      </c>
      <c r="C5804" s="1">
        <v>5.0832550230029202E-9</v>
      </c>
      <c r="D5804">
        <v>1</v>
      </c>
      <c r="E5804">
        <v>1</v>
      </c>
      <c r="F5804">
        <v>1</v>
      </c>
      <c r="G5804">
        <v>1</v>
      </c>
      <c r="H5804">
        <v>0.992307692307692</v>
      </c>
      <c r="I5804">
        <v>1</v>
      </c>
      <c r="J5804" s="1">
        <v>1</v>
      </c>
      <c r="K5804" t="s">
        <v>23238</v>
      </c>
      <c r="L5804" t="s">
        <v>34852</v>
      </c>
      <c r="M5804" t="s">
        <v>34853</v>
      </c>
    </row>
    <row r="5805" spans="1:13">
      <c r="A5805" s="1" t="s">
        <v>7822</v>
      </c>
      <c r="B5805">
        <v>8.5379439610846795E-7</v>
      </c>
      <c r="C5805" s="1">
        <v>3.2275326967903199E-6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0.108974358974359</v>
      </c>
      <c r="J5805" s="1">
        <v>0</v>
      </c>
      <c r="K5805" t="s">
        <v>23239</v>
      </c>
      <c r="L5805" t="s">
        <v>34854</v>
      </c>
      <c r="M5805" t="s">
        <v>34855</v>
      </c>
    </row>
    <row r="5806" spans="1:13">
      <c r="A5806" s="1" t="s">
        <v>7823</v>
      </c>
      <c r="B5806">
        <v>6.9133051821318601E-6</v>
      </c>
      <c r="C5806" s="1">
        <v>2.2498425927530899E-5</v>
      </c>
      <c r="D5806">
        <v>1</v>
      </c>
      <c r="E5806">
        <v>1</v>
      </c>
      <c r="F5806">
        <v>1</v>
      </c>
      <c r="G5806">
        <v>0.96875</v>
      </c>
      <c r="H5806">
        <v>0.71764705882352897</v>
      </c>
      <c r="I5806">
        <v>1</v>
      </c>
      <c r="J5806" s="1">
        <v>1</v>
      </c>
      <c r="K5806" t="s">
        <v>23238</v>
      </c>
      <c r="L5806" t="s">
        <v>34856</v>
      </c>
      <c r="M5806" t="s">
        <v>34857</v>
      </c>
    </row>
    <row r="5807" spans="1:13">
      <c r="A5807" s="1" t="s">
        <v>7824</v>
      </c>
      <c r="B5807">
        <v>4.8634986167399495E-7</v>
      </c>
      <c r="C5807" s="1">
        <v>1.06953230852758E-5</v>
      </c>
      <c r="D5807">
        <v>0</v>
      </c>
      <c r="E5807">
        <v>0</v>
      </c>
      <c r="F5807">
        <v>0.47435897435897401</v>
      </c>
      <c r="G5807">
        <v>3.4090909090909102E-2</v>
      </c>
      <c r="H5807">
        <v>0.45333333333333298</v>
      </c>
      <c r="I5807">
        <v>7.4324324324324301E-2</v>
      </c>
      <c r="J5807" s="1" t="s">
        <v>23229</v>
      </c>
      <c r="K5807" t="s">
        <v>23240</v>
      </c>
      <c r="L5807" t="s">
        <v>34858</v>
      </c>
      <c r="M5807" t="s">
        <v>34859</v>
      </c>
    </row>
    <row r="5808" spans="1:13">
      <c r="A5808" s="1" t="s">
        <v>7825</v>
      </c>
      <c r="B5808">
        <v>5.4942382667570795E-7</v>
      </c>
      <c r="C5808" s="1">
        <v>2.6103121760418099E-8</v>
      </c>
      <c r="D5808">
        <v>1</v>
      </c>
      <c r="E5808">
        <v>0.99242424242424199</v>
      </c>
      <c r="F5808">
        <v>1</v>
      </c>
      <c r="G5808">
        <v>1</v>
      </c>
      <c r="H5808">
        <v>0.99468085106382997</v>
      </c>
      <c r="I5808">
        <v>1</v>
      </c>
      <c r="J5808" s="1">
        <v>0</v>
      </c>
      <c r="K5808" t="s">
        <v>23238</v>
      </c>
      <c r="L5808" t="s">
        <v>34860</v>
      </c>
      <c r="M5808" t="s">
        <v>34861</v>
      </c>
    </row>
    <row r="5809" spans="1:13">
      <c r="A5809" s="1" t="s">
        <v>7826</v>
      </c>
      <c r="B5809">
        <v>2.3042728519499701E-5</v>
      </c>
      <c r="C5809" s="1">
        <v>8.2382223111589698E-6</v>
      </c>
      <c r="D5809">
        <v>0.60526315789473695</v>
      </c>
      <c r="E5809">
        <v>1</v>
      </c>
      <c r="F5809">
        <v>0.71590909090909105</v>
      </c>
      <c r="G5809">
        <v>0.39655172413793099</v>
      </c>
      <c r="H5809">
        <v>0.532258064516129</v>
      </c>
      <c r="I5809">
        <v>0.67391304347826098</v>
      </c>
      <c r="J5809" s="1">
        <v>1</v>
      </c>
      <c r="K5809" t="s">
        <v>23240</v>
      </c>
      <c r="L5809" t="s">
        <v>34862</v>
      </c>
      <c r="M5809" t="s">
        <v>34863</v>
      </c>
    </row>
    <row r="5810" spans="1:13">
      <c r="A5810" s="1" t="s">
        <v>7827</v>
      </c>
      <c r="B5810">
        <v>8.1049669102557895E-5</v>
      </c>
      <c r="C5810" s="1">
        <v>8.0602005954767094E-6</v>
      </c>
      <c r="D5810">
        <v>0.78125</v>
      </c>
      <c r="E5810">
        <v>0.831395348837209</v>
      </c>
      <c r="F5810">
        <v>0.95251396648044695</v>
      </c>
      <c r="G5810">
        <v>0.86363636363636398</v>
      </c>
      <c r="H5810">
        <v>0.96067415730337102</v>
      </c>
      <c r="I5810">
        <v>0.87209302325581395</v>
      </c>
      <c r="J5810" s="1">
        <v>1</v>
      </c>
      <c r="K5810" t="s">
        <v>23238</v>
      </c>
      <c r="L5810" t="s">
        <v>34864</v>
      </c>
      <c r="M5810" t="s">
        <v>34865</v>
      </c>
    </row>
    <row r="5811" spans="1:13">
      <c r="A5811" s="1" t="s">
        <v>7828</v>
      </c>
      <c r="B5811">
        <v>1.6713462685957701E-4</v>
      </c>
      <c r="C5811" s="1">
        <v>5.79300346328721E-5</v>
      </c>
      <c r="D5811">
        <v>0.58695652173913004</v>
      </c>
      <c r="E5811">
        <v>0.17499999999999999</v>
      </c>
      <c r="F5811">
        <v>0.31679389312977102</v>
      </c>
      <c r="G5811">
        <v>0.22</v>
      </c>
      <c r="H5811">
        <v>0.125</v>
      </c>
      <c r="I5811">
        <v>0.48148148148148101</v>
      </c>
      <c r="J5811" s="1">
        <v>0.94444444444444398</v>
      </c>
      <c r="K5811" t="s">
        <v>23240</v>
      </c>
      <c r="L5811" t="s">
        <v>34866</v>
      </c>
      <c r="M5811" t="s">
        <v>34867</v>
      </c>
    </row>
    <row r="5812" spans="1:13">
      <c r="A5812" s="1" t="s">
        <v>7829</v>
      </c>
      <c r="B5812">
        <v>6.5298646767735597E-6</v>
      </c>
      <c r="C5812" s="1">
        <v>8.3492992426108499E-6</v>
      </c>
      <c r="D5812">
        <v>0.63793103448275901</v>
      </c>
      <c r="E5812">
        <v>0.91249999999999998</v>
      </c>
      <c r="F5812">
        <v>0.89779005524861899</v>
      </c>
      <c r="G5812">
        <v>0.69354838709677402</v>
      </c>
      <c r="H5812">
        <v>0.91954022988505701</v>
      </c>
      <c r="I5812">
        <v>0.85869565217391297</v>
      </c>
      <c r="J5812" s="1">
        <v>1</v>
      </c>
      <c r="K5812" t="s">
        <v>23241</v>
      </c>
      <c r="L5812" t="s">
        <v>34868</v>
      </c>
      <c r="M5812" t="s">
        <v>34869</v>
      </c>
    </row>
    <row r="5813" spans="1:13">
      <c r="A5813" s="1" t="s">
        <v>7830</v>
      </c>
      <c r="B5813">
        <v>7.8420953209650501E-8</v>
      </c>
      <c r="C5813" s="1">
        <v>6.05734134312044E-7</v>
      </c>
      <c r="D5813">
        <v>0</v>
      </c>
      <c r="E5813">
        <v>0</v>
      </c>
      <c r="F5813">
        <v>0</v>
      </c>
      <c r="G5813">
        <v>0.38461538461538503</v>
      </c>
      <c r="H5813">
        <v>3.1914893617021302E-2</v>
      </c>
      <c r="I5813">
        <v>0.26829268292682901</v>
      </c>
      <c r="J5813" s="1">
        <v>0</v>
      </c>
      <c r="K5813" t="s">
        <v>23239</v>
      </c>
      <c r="L5813" t="s">
        <v>34870</v>
      </c>
      <c r="M5813" t="s">
        <v>34871</v>
      </c>
    </row>
    <row r="5814" spans="1:13">
      <c r="A5814" s="1" t="s">
        <v>7831</v>
      </c>
      <c r="B5814">
        <v>1.0265416015743601E-10</v>
      </c>
      <c r="C5814" s="1">
        <v>3.3449881245332098E-7</v>
      </c>
      <c r="D5814">
        <v>0</v>
      </c>
      <c r="E5814">
        <v>0</v>
      </c>
      <c r="F5814">
        <v>0</v>
      </c>
      <c r="G5814">
        <v>0</v>
      </c>
      <c r="H5814">
        <v>4.8543689320390548E-3</v>
      </c>
      <c r="I5814">
        <v>1.2195121951219967E-2</v>
      </c>
      <c r="J5814" s="1" t="s">
        <v>23229</v>
      </c>
      <c r="K5814" t="s">
        <v>23244</v>
      </c>
      <c r="L5814" t="s">
        <v>34872</v>
      </c>
      <c r="M5814" t="s">
        <v>34873</v>
      </c>
    </row>
    <row r="5815" spans="1:13">
      <c r="A5815" s="1" t="s">
        <v>7832</v>
      </c>
      <c r="B5815">
        <v>0</v>
      </c>
      <c r="C5815" s="1">
        <v>0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 s="1">
        <v>0.55555555555555602</v>
      </c>
      <c r="K5815" t="s">
        <v>23237</v>
      </c>
      <c r="L5815" t="s">
        <v>34874</v>
      </c>
      <c r="M5815" t="s">
        <v>34875</v>
      </c>
    </row>
    <row r="5816" spans="1:13">
      <c r="A5816" s="1" t="s">
        <v>7833</v>
      </c>
      <c r="B5816">
        <v>5.0301407895512897E-6</v>
      </c>
      <c r="C5816" s="1">
        <v>1.3275132344727301E-6</v>
      </c>
      <c r="D5816">
        <v>0.82608695652173902</v>
      </c>
      <c r="E5816">
        <v>1</v>
      </c>
      <c r="F5816">
        <v>0.98571428571428599</v>
      </c>
      <c r="G5816">
        <v>0.99038461538461497</v>
      </c>
      <c r="H5816">
        <v>1</v>
      </c>
      <c r="I5816">
        <v>0.99557522123893805</v>
      </c>
      <c r="J5816" s="1">
        <v>1</v>
      </c>
      <c r="K5816" t="s">
        <v>23240</v>
      </c>
      <c r="L5816" t="s">
        <v>34876</v>
      </c>
      <c r="M5816" t="s">
        <v>34877</v>
      </c>
    </row>
    <row r="5817" spans="1:13">
      <c r="A5817" s="1" t="s">
        <v>7834</v>
      </c>
      <c r="B5817">
        <v>5.5843365869742196E-6</v>
      </c>
      <c r="C5817" s="1">
        <v>1.13494211288133E-8</v>
      </c>
      <c r="D5817">
        <v>0</v>
      </c>
      <c r="E5817">
        <v>5.8139534883720903E-3</v>
      </c>
      <c r="F5817">
        <v>0</v>
      </c>
      <c r="G5817">
        <v>0.52857142857142903</v>
      </c>
      <c r="H5817">
        <v>0.13888888888888901</v>
      </c>
      <c r="I5817">
        <v>0.29710144927536197</v>
      </c>
      <c r="J5817" s="1">
        <v>0</v>
      </c>
      <c r="K5817" t="s">
        <v>23241</v>
      </c>
      <c r="L5817" t="s">
        <v>34878</v>
      </c>
      <c r="M5817" t="s">
        <v>34879</v>
      </c>
    </row>
    <row r="5818" spans="1:13">
      <c r="A5818" s="1" t="s">
        <v>7835</v>
      </c>
      <c r="B5818">
        <v>1.7679998272822399E-4</v>
      </c>
      <c r="C5818" s="1">
        <v>3.9421087672970698E-6</v>
      </c>
      <c r="D5818">
        <v>0.97727272727272696</v>
      </c>
      <c r="E5818">
        <v>0.83333333333333304</v>
      </c>
      <c r="F5818">
        <v>0.99664429530201304</v>
      </c>
      <c r="G5818">
        <v>0.98780487804878003</v>
      </c>
      <c r="H5818">
        <v>1</v>
      </c>
      <c r="I5818">
        <v>1</v>
      </c>
      <c r="J5818" s="1" t="s">
        <v>23229</v>
      </c>
      <c r="K5818" t="s">
        <v>23240</v>
      </c>
      <c r="L5818" t="s">
        <v>34880</v>
      </c>
      <c r="M5818" t="s">
        <v>34881</v>
      </c>
    </row>
    <row r="5819" spans="1:13">
      <c r="A5819" s="1" t="s">
        <v>7836</v>
      </c>
      <c r="B5819">
        <v>1.5778581829317598E-5</v>
      </c>
      <c r="C5819" s="1">
        <v>1.2996546054251201E-5</v>
      </c>
      <c r="D5819">
        <v>1</v>
      </c>
      <c r="E5819">
        <v>0.98412698412698396</v>
      </c>
      <c r="F5819">
        <v>0.93910256410256399</v>
      </c>
      <c r="G5819">
        <v>1</v>
      </c>
      <c r="H5819">
        <v>0.68493150684931503</v>
      </c>
      <c r="I5819">
        <v>0.96428571428571397</v>
      </c>
      <c r="J5819" s="1" t="s">
        <v>23229</v>
      </c>
      <c r="K5819" t="s">
        <v>23240</v>
      </c>
      <c r="L5819" t="s">
        <v>34882</v>
      </c>
      <c r="M5819" t="s">
        <v>34883</v>
      </c>
    </row>
    <row r="5820" spans="1:13">
      <c r="A5820" s="1" t="s">
        <v>7837</v>
      </c>
      <c r="B5820">
        <v>2.2354608605347399E-7</v>
      </c>
      <c r="C5820" s="1">
        <v>1.2688951709473601E-6</v>
      </c>
      <c r="D5820">
        <v>3.7037037037037E-2</v>
      </c>
      <c r="E5820">
        <v>0</v>
      </c>
      <c r="F5820">
        <v>0</v>
      </c>
      <c r="G5820">
        <v>0.140625</v>
      </c>
      <c r="H5820">
        <v>0</v>
      </c>
      <c r="I5820">
        <v>0.105769230769231</v>
      </c>
      <c r="J5820" s="1">
        <v>0</v>
      </c>
      <c r="K5820" t="s">
        <v>23241</v>
      </c>
      <c r="L5820" t="s">
        <v>34884</v>
      </c>
      <c r="M5820" t="s">
        <v>34885</v>
      </c>
    </row>
    <row r="5821" spans="1:13">
      <c r="A5821" s="1" t="s">
        <v>7838</v>
      </c>
      <c r="B5821">
        <v>2.3451828467006199E-7</v>
      </c>
      <c r="C5821" s="1">
        <v>8.5653510002247707E-6</v>
      </c>
      <c r="D5821">
        <v>0</v>
      </c>
      <c r="E5821">
        <v>5.31914893617021E-3</v>
      </c>
      <c r="F5821">
        <v>0</v>
      </c>
      <c r="G5821">
        <v>0.31481481481481499</v>
      </c>
      <c r="H5821">
        <v>1.2820512820512799E-2</v>
      </c>
      <c r="I5821">
        <v>0.168367346938776</v>
      </c>
      <c r="J5821" s="1">
        <v>0</v>
      </c>
      <c r="K5821" t="s">
        <v>23238</v>
      </c>
      <c r="L5821" t="s">
        <v>34886</v>
      </c>
      <c r="M5821" t="s">
        <v>34887</v>
      </c>
    </row>
    <row r="5822" spans="1:13">
      <c r="A5822" s="1" t="s">
        <v>7839</v>
      </c>
      <c r="B5822">
        <v>1.7526657775646999E-6</v>
      </c>
      <c r="C5822" s="1">
        <v>1.21746007507423E-5</v>
      </c>
      <c r="D5822">
        <v>0.98275862068965503</v>
      </c>
      <c r="E5822">
        <v>1</v>
      </c>
      <c r="F5822">
        <v>1</v>
      </c>
      <c r="G5822">
        <v>0.43965517241379298</v>
      </c>
      <c r="H5822">
        <v>0.99557522123893805</v>
      </c>
      <c r="I5822">
        <v>0.84</v>
      </c>
      <c r="J5822" s="1">
        <v>1</v>
      </c>
      <c r="K5822" t="s">
        <v>23238</v>
      </c>
      <c r="L5822" t="s">
        <v>34888</v>
      </c>
      <c r="M5822" t="s">
        <v>34889</v>
      </c>
    </row>
    <row r="5823" spans="1:13">
      <c r="A5823" s="1" t="s">
        <v>7840</v>
      </c>
      <c r="B5823">
        <v>4.4062381426347402E-6</v>
      </c>
      <c r="C5823" s="1">
        <v>8.1178463676238099E-5</v>
      </c>
      <c r="D5823">
        <v>0</v>
      </c>
      <c r="E5823">
        <v>0</v>
      </c>
      <c r="F5823">
        <v>0.13829787234042601</v>
      </c>
      <c r="G5823">
        <v>5.7692307692307702E-2</v>
      </c>
      <c r="H5823">
        <v>0.30909090909090903</v>
      </c>
      <c r="I5823">
        <v>0.214285714285714</v>
      </c>
      <c r="J5823" s="1">
        <v>1</v>
      </c>
      <c r="K5823" t="s">
        <v>23237</v>
      </c>
      <c r="L5823" t="s">
        <v>34890</v>
      </c>
      <c r="M5823" t="s">
        <v>34891</v>
      </c>
    </row>
    <row r="5824" spans="1:13">
      <c r="A5824" s="1" t="s">
        <v>7841</v>
      </c>
      <c r="B5824">
        <v>6.8394256848807496E-7</v>
      </c>
      <c r="C5824" s="1">
        <v>1.56375208191228E-4</v>
      </c>
      <c r="D5824">
        <v>0.66666666666666696</v>
      </c>
      <c r="E5824">
        <v>0.97727272727272696</v>
      </c>
      <c r="F5824">
        <v>0.74766355140186902</v>
      </c>
      <c r="G5824">
        <v>0.86111111111111105</v>
      </c>
      <c r="H5824">
        <v>0.37288135593220301</v>
      </c>
      <c r="I5824">
        <v>0.58333333333333304</v>
      </c>
      <c r="J5824" s="1" t="s">
        <v>23229</v>
      </c>
      <c r="K5824" t="s">
        <v>23240</v>
      </c>
      <c r="L5824" t="s">
        <v>34892</v>
      </c>
      <c r="M5824" t="s">
        <v>34893</v>
      </c>
    </row>
    <row r="5825" spans="1:13">
      <c r="A5825" s="1" t="s">
        <v>7842</v>
      </c>
      <c r="B5825">
        <v>6.4246508105069E-5</v>
      </c>
      <c r="C5825" s="1">
        <v>4.95046532560025E-5</v>
      </c>
      <c r="D5825">
        <v>0.9375</v>
      </c>
      <c r="E5825">
        <v>0.97499999999999998</v>
      </c>
      <c r="F5825">
        <v>0.90314136125654498</v>
      </c>
      <c r="G5825">
        <v>0.736363636363636</v>
      </c>
      <c r="H5825">
        <v>0.90860215053763405</v>
      </c>
      <c r="I5825">
        <v>0.83333333333333304</v>
      </c>
      <c r="J5825" s="1" t="s">
        <v>23229</v>
      </c>
      <c r="K5825" t="s">
        <v>23238</v>
      </c>
      <c r="L5825" t="s">
        <v>34894</v>
      </c>
      <c r="M5825" t="s">
        <v>34895</v>
      </c>
    </row>
    <row r="5826" spans="1:13">
      <c r="A5826" s="1" t="s">
        <v>7843</v>
      </c>
      <c r="B5826">
        <v>1.2407648008906099E-4</v>
      </c>
      <c r="C5826" s="1">
        <v>4.03247037480211E-6</v>
      </c>
      <c r="D5826">
        <v>1.72413793103448E-2</v>
      </c>
      <c r="E5826">
        <v>0.11413043478260899</v>
      </c>
      <c r="F5826">
        <v>0</v>
      </c>
      <c r="G5826">
        <v>0</v>
      </c>
      <c r="H5826">
        <v>0</v>
      </c>
      <c r="I5826">
        <v>2.8985507246376802E-2</v>
      </c>
      <c r="J5826" s="1" t="s">
        <v>23229</v>
      </c>
      <c r="K5826" t="s">
        <v>23237</v>
      </c>
      <c r="L5826" t="s">
        <v>34896</v>
      </c>
      <c r="M5826" t="s">
        <v>34897</v>
      </c>
    </row>
    <row r="5827" spans="1:13">
      <c r="A5827" s="1" t="s">
        <v>7844</v>
      </c>
      <c r="B5827">
        <v>3.0318836174350999E-5</v>
      </c>
      <c r="C5827" s="1">
        <v>5.0801535896404201E-5</v>
      </c>
      <c r="D5827">
        <v>0</v>
      </c>
      <c r="E5827">
        <v>5.2631578947368403E-3</v>
      </c>
      <c r="F5827">
        <v>0.20207253886010401</v>
      </c>
      <c r="G5827">
        <v>0.27083333333333298</v>
      </c>
      <c r="H5827">
        <v>0.19270833333333301</v>
      </c>
      <c r="I5827">
        <v>0.17346938775510201</v>
      </c>
      <c r="J5827" s="1" t="s">
        <v>23229</v>
      </c>
      <c r="K5827" t="s">
        <v>23237</v>
      </c>
      <c r="L5827" t="s">
        <v>34898</v>
      </c>
      <c r="M5827" t="s">
        <v>34899</v>
      </c>
    </row>
    <row r="5828" spans="1:13">
      <c r="A5828" s="1" t="s">
        <v>7845</v>
      </c>
      <c r="B5828">
        <v>5.7837115849826502E-4</v>
      </c>
      <c r="C5828" s="1">
        <v>1.7123453483741701E-4</v>
      </c>
      <c r="D5828">
        <v>0.36206896551724099</v>
      </c>
      <c r="E5828">
        <v>0.31481481481481499</v>
      </c>
      <c r="F5828">
        <v>0.685430463576159</v>
      </c>
      <c r="G5828">
        <v>6.8965517241379296E-2</v>
      </c>
      <c r="H5828">
        <v>0.33536585365853699</v>
      </c>
      <c r="I5828">
        <v>0.41964285714285698</v>
      </c>
      <c r="J5828" s="1" t="s">
        <v>23229</v>
      </c>
      <c r="K5828" t="s">
        <v>23238</v>
      </c>
      <c r="L5828" t="s">
        <v>34900</v>
      </c>
      <c r="M5828" t="s">
        <v>34901</v>
      </c>
    </row>
    <row r="5829" spans="1:13">
      <c r="A5829" s="1" t="s">
        <v>7846</v>
      </c>
      <c r="B5829">
        <v>9.9621955700484307E-6</v>
      </c>
      <c r="C5829" s="1">
        <v>3.2327073846564899E-7</v>
      </c>
      <c r="D5829">
        <v>2.27272727272727E-2</v>
      </c>
      <c r="E5829">
        <v>0</v>
      </c>
      <c r="F5829">
        <v>0</v>
      </c>
      <c r="G5829">
        <v>0.31</v>
      </c>
      <c r="H5829">
        <v>0</v>
      </c>
      <c r="I5829">
        <v>0.22222222222222199</v>
      </c>
      <c r="J5829" s="1">
        <v>0</v>
      </c>
      <c r="K5829" t="s">
        <v>23242</v>
      </c>
      <c r="L5829" t="s">
        <v>34902</v>
      </c>
      <c r="M5829" t="s">
        <v>34903</v>
      </c>
    </row>
    <row r="5830" spans="1:13">
      <c r="A5830" s="1" t="s">
        <v>7847</v>
      </c>
      <c r="B5830">
        <v>7.9180131187274495E-6</v>
      </c>
      <c r="C5830" s="1">
        <v>6.9223425447691097E-7</v>
      </c>
      <c r="D5830">
        <v>0.98214285714285698</v>
      </c>
      <c r="E5830">
        <v>0.99468085106382997</v>
      </c>
      <c r="F5830">
        <v>1</v>
      </c>
      <c r="G5830">
        <v>0.90625</v>
      </c>
      <c r="H5830">
        <v>0.98837209302325602</v>
      </c>
      <c r="I5830">
        <v>0.89855072463768104</v>
      </c>
      <c r="J5830" s="1">
        <v>0</v>
      </c>
      <c r="K5830" t="s">
        <v>23238</v>
      </c>
      <c r="L5830" t="s">
        <v>34904</v>
      </c>
      <c r="M5830" t="s">
        <v>34905</v>
      </c>
    </row>
    <row r="5831" spans="1:13">
      <c r="A5831" s="1" t="s">
        <v>7848</v>
      </c>
      <c r="B5831">
        <v>1.5885565452204301E-6</v>
      </c>
      <c r="C5831" s="1">
        <v>1.7093183553363702E-5</v>
      </c>
      <c r="D5831">
        <v>4.5454545454545497E-2</v>
      </c>
      <c r="E5831">
        <v>0</v>
      </c>
      <c r="F5831">
        <v>0.120967741935484</v>
      </c>
      <c r="G5831">
        <v>0</v>
      </c>
      <c r="H5831">
        <v>6.25E-2</v>
      </c>
      <c r="I5831">
        <v>0</v>
      </c>
      <c r="J5831" s="1">
        <v>0</v>
      </c>
      <c r="K5831" t="s">
        <v>23242</v>
      </c>
      <c r="L5831" t="s">
        <v>34906</v>
      </c>
      <c r="M5831" t="s">
        <v>34907</v>
      </c>
    </row>
    <row r="5832" spans="1:13">
      <c r="A5832" s="1" t="s">
        <v>7849</v>
      </c>
      <c r="B5832">
        <v>6.2646419572009803E-6</v>
      </c>
      <c r="C5832" s="1">
        <v>2.3027606981134001E-6</v>
      </c>
      <c r="D5832">
        <v>3.2258064516128997E-2</v>
      </c>
      <c r="E5832">
        <v>0</v>
      </c>
      <c r="F5832">
        <v>7.9881656804733706E-2</v>
      </c>
      <c r="G5832">
        <v>0</v>
      </c>
      <c r="H5832">
        <v>0</v>
      </c>
      <c r="I5832">
        <v>7.1428571428571397E-2</v>
      </c>
      <c r="J5832" s="1">
        <v>0</v>
      </c>
      <c r="K5832" t="s">
        <v>23239</v>
      </c>
      <c r="L5832" t="s">
        <v>34908</v>
      </c>
      <c r="M5832" t="s">
        <v>34909</v>
      </c>
    </row>
    <row r="5833" spans="1:13">
      <c r="A5833" s="1" t="s">
        <v>7850</v>
      </c>
      <c r="B5833">
        <v>5.4389883945019698E-4</v>
      </c>
      <c r="C5833" s="1">
        <v>1.47848460473118E-5</v>
      </c>
      <c r="D5833">
        <v>0.4375</v>
      </c>
      <c r="E5833">
        <v>0.61052631578947403</v>
      </c>
      <c r="F5833">
        <v>0.11025641025641</v>
      </c>
      <c r="G5833">
        <v>0.26785714285714302</v>
      </c>
      <c r="H5833">
        <v>0.162280701754386</v>
      </c>
      <c r="I5833">
        <v>0.27391304347826101</v>
      </c>
      <c r="J5833" s="1">
        <v>7.1428571428571397E-2</v>
      </c>
      <c r="K5833" t="s">
        <v>23238</v>
      </c>
      <c r="L5833" t="s">
        <v>34910</v>
      </c>
      <c r="M5833" t="s">
        <v>34911</v>
      </c>
    </row>
    <row r="5834" spans="1:13">
      <c r="A5834" s="1" t="s">
        <v>7851</v>
      </c>
      <c r="B5834">
        <v>1.0111552125143899E-3</v>
      </c>
      <c r="C5834" s="1">
        <v>2.7500280372043102E-4</v>
      </c>
      <c r="D5834">
        <v>0.5</v>
      </c>
      <c r="E5834">
        <v>0.83333333333333304</v>
      </c>
      <c r="F5834">
        <v>0.214285714285714</v>
      </c>
      <c r="G5834">
        <v>3.8461538461538498E-2</v>
      </c>
      <c r="H5834">
        <v>9.375E-2</v>
      </c>
      <c r="I5834">
        <v>4.5454545454545496E-3</v>
      </c>
      <c r="J5834" s="1">
        <v>0</v>
      </c>
      <c r="K5834" t="s">
        <v>23241</v>
      </c>
      <c r="L5834" t="s">
        <v>34912</v>
      </c>
      <c r="M5834" t="s">
        <v>34913</v>
      </c>
    </row>
    <row r="5835" spans="1:13">
      <c r="A5835" s="1" t="s">
        <v>7852</v>
      </c>
      <c r="B5835">
        <v>3.6108573489591901E-8</v>
      </c>
      <c r="C5835" s="1">
        <v>1.1145082374725301E-5</v>
      </c>
      <c r="D5835">
        <v>0.19230769230769201</v>
      </c>
      <c r="E5835">
        <v>0.16875000000000001</v>
      </c>
      <c r="F5835">
        <v>0.14925373134328401</v>
      </c>
      <c r="G5835">
        <v>0</v>
      </c>
      <c r="H5835">
        <v>0.25</v>
      </c>
      <c r="I5835">
        <v>3.125E-2</v>
      </c>
      <c r="J5835" s="1">
        <v>0</v>
      </c>
      <c r="K5835" t="s">
        <v>23239</v>
      </c>
      <c r="L5835" t="s">
        <v>34914</v>
      </c>
      <c r="M5835" t="s">
        <v>34915</v>
      </c>
    </row>
    <row r="5836" spans="1:13">
      <c r="A5836" s="1" t="s">
        <v>7853</v>
      </c>
      <c r="B5836">
        <v>5.71542758189794E-6</v>
      </c>
      <c r="C5836" s="1">
        <v>5.4478850564751297E-5</v>
      </c>
      <c r="D5836">
        <v>1</v>
      </c>
      <c r="E5836">
        <v>1</v>
      </c>
      <c r="F5836">
        <v>0.99382716049382702</v>
      </c>
      <c r="G5836">
        <v>0.98214285714285698</v>
      </c>
      <c r="H5836">
        <v>0.72429906542056099</v>
      </c>
      <c r="I5836">
        <v>0.99152542372881403</v>
      </c>
      <c r="J5836" s="1">
        <v>1</v>
      </c>
      <c r="K5836" t="s">
        <v>23242</v>
      </c>
      <c r="L5836" t="s">
        <v>34916</v>
      </c>
      <c r="M5836" t="s">
        <v>34917</v>
      </c>
    </row>
    <row r="5837" spans="1:13">
      <c r="A5837" s="1" t="s">
        <v>7854</v>
      </c>
      <c r="B5837">
        <v>4.58804865920195E-5</v>
      </c>
      <c r="C5837" s="1">
        <v>8.9890038740665405E-6</v>
      </c>
      <c r="D5837">
        <v>0.93333333333333302</v>
      </c>
      <c r="E5837">
        <v>0.98333333333333295</v>
      </c>
      <c r="F5837">
        <v>0.74431818181818199</v>
      </c>
      <c r="G5837">
        <v>1</v>
      </c>
      <c r="H5837">
        <v>0.191176470588235</v>
      </c>
      <c r="I5837">
        <v>0.88135593220339004</v>
      </c>
      <c r="J5837" s="1">
        <v>1</v>
      </c>
      <c r="K5837" t="s">
        <v>23238</v>
      </c>
      <c r="L5837" t="s">
        <v>34918</v>
      </c>
      <c r="M5837" t="s">
        <v>34919</v>
      </c>
    </row>
    <row r="5838" spans="1:13">
      <c r="A5838" s="1" t="s">
        <v>7855</v>
      </c>
      <c r="B5838">
        <v>2.4908128149096199E-5</v>
      </c>
      <c r="C5838" s="1">
        <v>8.2042752250052003E-9</v>
      </c>
      <c r="D5838">
        <v>0.96296296296296302</v>
      </c>
      <c r="E5838">
        <v>1</v>
      </c>
      <c r="F5838">
        <v>0.85919540229885105</v>
      </c>
      <c r="G5838">
        <v>1</v>
      </c>
      <c r="H5838">
        <v>0.95631067961165095</v>
      </c>
      <c r="I5838">
        <v>1</v>
      </c>
      <c r="J5838" s="1" t="s">
        <v>23229</v>
      </c>
      <c r="K5838" t="s">
        <v>23241</v>
      </c>
      <c r="L5838" t="s">
        <v>34920</v>
      </c>
      <c r="M5838" t="s">
        <v>34921</v>
      </c>
    </row>
    <row r="5839" spans="1:13">
      <c r="A5839" s="1" t="s">
        <v>7856</v>
      </c>
      <c r="B5839">
        <v>7.1359362337285303E-5</v>
      </c>
      <c r="C5839" s="1">
        <v>7.8879434689353795E-5</v>
      </c>
      <c r="D5839">
        <v>0.54838709677419395</v>
      </c>
      <c r="E5839">
        <v>0.71428571428571397</v>
      </c>
      <c r="F5839">
        <v>0.41666666666666696</v>
      </c>
      <c r="G5839">
        <v>0.14285714285714302</v>
      </c>
      <c r="H5839">
        <v>0.53968253968253999</v>
      </c>
      <c r="I5839">
        <v>0.72857142857142898</v>
      </c>
      <c r="J5839" s="1" t="s">
        <v>23229</v>
      </c>
      <c r="K5839" t="s">
        <v>23244</v>
      </c>
      <c r="L5839" t="s">
        <v>34922</v>
      </c>
      <c r="M5839" t="s">
        <v>34923</v>
      </c>
    </row>
    <row r="5840" spans="1:13">
      <c r="A5840" s="1" t="s">
        <v>7857</v>
      </c>
      <c r="B5840">
        <v>2.9689542702875901E-5</v>
      </c>
      <c r="C5840" s="1">
        <v>2.4196335390213699E-5</v>
      </c>
      <c r="D5840">
        <v>1</v>
      </c>
      <c r="E5840">
        <v>0.99473684210526303</v>
      </c>
      <c r="F5840">
        <v>0.89510489510489499</v>
      </c>
      <c r="G5840">
        <v>1</v>
      </c>
      <c r="H5840">
        <v>1</v>
      </c>
      <c r="I5840">
        <v>0.98809523809523803</v>
      </c>
      <c r="J5840" s="1">
        <v>1</v>
      </c>
      <c r="K5840" t="s">
        <v>23238</v>
      </c>
      <c r="L5840" t="s">
        <v>34924</v>
      </c>
      <c r="M5840" t="s">
        <v>34925</v>
      </c>
    </row>
    <row r="5841" spans="1:13">
      <c r="A5841" s="1" t="s">
        <v>7858</v>
      </c>
      <c r="B5841">
        <v>4.5001117180960898E-6</v>
      </c>
      <c r="C5841" s="1">
        <v>5.73823069984683E-5</v>
      </c>
      <c r="D5841">
        <v>0.84375</v>
      </c>
      <c r="E5841">
        <v>0.69886363636363602</v>
      </c>
      <c r="F5841">
        <v>0.71025641025640995</v>
      </c>
      <c r="G5841">
        <v>0.98245614035087703</v>
      </c>
      <c r="H5841">
        <v>0.83333333333333304</v>
      </c>
      <c r="I5841">
        <v>0.93442622950819698</v>
      </c>
      <c r="J5841" s="1">
        <v>0.95454545454545503</v>
      </c>
      <c r="K5841" t="s">
        <v>23241</v>
      </c>
      <c r="L5841" t="s">
        <v>34926</v>
      </c>
      <c r="M5841" t="s">
        <v>34927</v>
      </c>
    </row>
    <row r="5842" spans="1:13">
      <c r="A5842" s="1" t="s">
        <v>7859</v>
      </c>
      <c r="B5842">
        <v>4.5556431216474199E-5</v>
      </c>
      <c r="C5842" s="1">
        <v>1.39566090327491E-4</v>
      </c>
      <c r="D5842">
        <v>0</v>
      </c>
      <c r="E5842">
        <v>0</v>
      </c>
      <c r="F5842">
        <v>0.11724137931034501</v>
      </c>
      <c r="G5842">
        <v>0</v>
      </c>
      <c r="H5842">
        <v>6.7567567567567597E-3</v>
      </c>
      <c r="I5842">
        <v>0</v>
      </c>
      <c r="J5842" s="1">
        <v>0</v>
      </c>
      <c r="K5842" t="s">
        <v>23242</v>
      </c>
      <c r="L5842" t="s">
        <v>34928</v>
      </c>
      <c r="M5842" t="s">
        <v>34929</v>
      </c>
    </row>
    <row r="5843" spans="1:13">
      <c r="A5843" s="1" t="s">
        <v>7860</v>
      </c>
      <c r="B5843">
        <v>6.1328666442522404E-6</v>
      </c>
      <c r="C5843" s="1">
        <v>1.05890986343101E-5</v>
      </c>
      <c r="D5843">
        <v>2.0833333333333301E-2</v>
      </c>
      <c r="E5843">
        <v>0</v>
      </c>
      <c r="F5843">
        <v>3.1847133757961798E-3</v>
      </c>
      <c r="G5843">
        <v>0.5</v>
      </c>
      <c r="H5843">
        <v>2.8735632183908E-2</v>
      </c>
      <c r="I5843">
        <v>5.5555555555555601E-2</v>
      </c>
      <c r="J5843" s="1">
        <v>0</v>
      </c>
      <c r="K5843" t="s">
        <v>23238</v>
      </c>
      <c r="L5843" t="s">
        <v>34930</v>
      </c>
      <c r="M5843" t="s">
        <v>34931</v>
      </c>
    </row>
    <row r="5844" spans="1:13">
      <c r="A5844" s="1" t="s">
        <v>7861</v>
      </c>
      <c r="B5844">
        <v>8.1151049426200394E-11</v>
      </c>
      <c r="C5844" s="1">
        <v>1.6794059228311398E-8</v>
      </c>
      <c r="D5844">
        <v>0</v>
      </c>
      <c r="E5844">
        <v>5.4945054945054897E-3</v>
      </c>
      <c r="F5844">
        <v>0</v>
      </c>
      <c r="G5844">
        <v>0</v>
      </c>
      <c r="H5844">
        <v>0</v>
      </c>
      <c r="I5844">
        <v>0</v>
      </c>
      <c r="J5844" s="1" t="s">
        <v>23229</v>
      </c>
      <c r="K5844" t="s">
        <v>23241</v>
      </c>
      <c r="L5844" t="s">
        <v>34932</v>
      </c>
      <c r="M5844" t="s">
        <v>34933</v>
      </c>
    </row>
    <row r="5845" spans="1:13">
      <c r="A5845" s="1" t="s">
        <v>7862</v>
      </c>
      <c r="B5845">
        <v>2.1831249577522499E-5</v>
      </c>
      <c r="C5845" s="1">
        <v>1.0224592124744401E-5</v>
      </c>
      <c r="D5845">
        <v>0.17857142857142899</v>
      </c>
      <c r="E5845">
        <v>2.4590163934426201E-2</v>
      </c>
      <c r="F5845">
        <v>3.4682080924855502E-2</v>
      </c>
      <c r="G5845">
        <v>0</v>
      </c>
      <c r="H5845">
        <v>0.219512195121951</v>
      </c>
      <c r="I5845">
        <v>4.80769230769231E-2</v>
      </c>
      <c r="J5845" s="1">
        <v>0</v>
      </c>
      <c r="K5845" t="s">
        <v>23238</v>
      </c>
      <c r="L5845" t="s">
        <v>34934</v>
      </c>
      <c r="M5845" t="s">
        <v>34935</v>
      </c>
    </row>
    <row r="5846" spans="1:13">
      <c r="A5846" s="1" t="s">
        <v>7863</v>
      </c>
      <c r="B5846">
        <v>8.5700869112641104E-5</v>
      </c>
      <c r="C5846" s="1">
        <v>9.4518212742535902E-7</v>
      </c>
      <c r="D5846">
        <v>7.8125E-2</v>
      </c>
      <c r="E5846">
        <v>0.44047619047619002</v>
      </c>
      <c r="F5846">
        <v>2.92397660818713E-3</v>
      </c>
      <c r="G5846">
        <v>0</v>
      </c>
      <c r="H5846">
        <v>0</v>
      </c>
      <c r="I5846">
        <v>0</v>
      </c>
      <c r="J5846" s="1">
        <v>0</v>
      </c>
      <c r="K5846" t="s">
        <v>23239</v>
      </c>
      <c r="L5846" t="s">
        <v>34936</v>
      </c>
      <c r="M5846" t="s">
        <v>34937</v>
      </c>
    </row>
    <row r="5847" spans="1:13">
      <c r="A5847" s="1" t="s">
        <v>7864</v>
      </c>
      <c r="B5847">
        <v>5.3574194251068599E-5</v>
      </c>
      <c r="C5847" s="1">
        <v>1.18062617233394E-4</v>
      </c>
      <c r="D5847">
        <v>0.2</v>
      </c>
      <c r="E5847">
        <v>0.13636363636363599</v>
      </c>
      <c r="F5847">
        <v>0.29237288135593198</v>
      </c>
      <c r="G5847">
        <v>0.1</v>
      </c>
      <c r="H5847">
        <v>2.6785714285714302E-2</v>
      </c>
      <c r="I5847">
        <v>0.134328358208955</v>
      </c>
      <c r="J5847" s="1" t="s">
        <v>23229</v>
      </c>
      <c r="K5847" t="s">
        <v>23240</v>
      </c>
      <c r="L5847" t="s">
        <v>34938</v>
      </c>
      <c r="M5847" t="s">
        <v>34939</v>
      </c>
    </row>
    <row r="5848" spans="1:13">
      <c r="A5848" s="1" t="s">
        <v>7865</v>
      </c>
      <c r="B5848">
        <v>1.19963688056207E-7</v>
      </c>
      <c r="C5848" s="1">
        <v>1.66888977565043E-7</v>
      </c>
      <c r="D5848">
        <v>1</v>
      </c>
      <c r="E5848">
        <v>1</v>
      </c>
      <c r="F5848">
        <v>0.9921875</v>
      </c>
      <c r="G5848">
        <v>1</v>
      </c>
      <c r="H5848">
        <v>0.99532710280373804</v>
      </c>
      <c r="I5848">
        <v>1</v>
      </c>
      <c r="J5848" s="1">
        <v>1</v>
      </c>
      <c r="K5848" t="s">
        <v>23238</v>
      </c>
      <c r="L5848" t="s">
        <v>34940</v>
      </c>
      <c r="M5848" t="s">
        <v>34941</v>
      </c>
    </row>
    <row r="5849" spans="1:13">
      <c r="A5849" s="1" t="s">
        <v>7866</v>
      </c>
      <c r="B5849">
        <v>1.01782682789102E-8</v>
      </c>
      <c r="C5849" s="1">
        <v>1.17529937166522E-9</v>
      </c>
      <c r="D5849">
        <v>0</v>
      </c>
      <c r="E5849">
        <v>0</v>
      </c>
      <c r="F5849">
        <v>2.8901734104046198E-3</v>
      </c>
      <c r="G5849">
        <v>0</v>
      </c>
      <c r="H5849">
        <v>0</v>
      </c>
      <c r="I5849">
        <v>0</v>
      </c>
      <c r="J5849" s="1" t="s">
        <v>23229</v>
      </c>
      <c r="K5849" t="s">
        <v>23238</v>
      </c>
      <c r="L5849" t="s">
        <v>34942</v>
      </c>
      <c r="M5849" t="s">
        <v>34943</v>
      </c>
    </row>
    <row r="5850" spans="1:13">
      <c r="A5850" s="1" t="s">
        <v>7867</v>
      </c>
      <c r="B5850">
        <v>5.2485750129158303E-6</v>
      </c>
      <c r="C5850" s="1">
        <v>2.6110391873340099E-5</v>
      </c>
      <c r="D5850">
        <v>1</v>
      </c>
      <c r="E5850">
        <v>1</v>
      </c>
      <c r="F5850">
        <v>1</v>
      </c>
      <c r="G5850">
        <v>1</v>
      </c>
      <c r="H5850">
        <v>0.90163934426229497</v>
      </c>
      <c r="I5850">
        <v>0.94047619047619002</v>
      </c>
      <c r="J5850" s="1" t="s">
        <v>23229</v>
      </c>
      <c r="K5850" t="s">
        <v>23241</v>
      </c>
      <c r="L5850" t="s">
        <v>34944</v>
      </c>
      <c r="M5850" t="s">
        <v>34945</v>
      </c>
    </row>
    <row r="5851" spans="1:13">
      <c r="A5851" s="1" t="s">
        <v>7868</v>
      </c>
      <c r="B5851">
        <v>4.7404924071421999E-8</v>
      </c>
      <c r="C5851" s="1">
        <v>1.79792583349927E-6</v>
      </c>
      <c r="D5851">
        <v>0.9375</v>
      </c>
      <c r="E5851">
        <v>0.99444444444444402</v>
      </c>
      <c r="F5851">
        <v>0.98684210526315796</v>
      </c>
      <c r="G5851">
        <v>1</v>
      </c>
      <c r="H5851">
        <v>0.99504950495049505</v>
      </c>
      <c r="I5851">
        <v>0.98351648351648302</v>
      </c>
      <c r="J5851" s="1">
        <v>1</v>
      </c>
      <c r="K5851" t="s">
        <v>23238</v>
      </c>
      <c r="L5851" t="s">
        <v>34946</v>
      </c>
      <c r="M5851" t="s">
        <v>34947</v>
      </c>
    </row>
    <row r="5852" spans="1:13">
      <c r="A5852" s="1" t="s">
        <v>7869</v>
      </c>
      <c r="B5852">
        <v>1.9947511448352399E-6</v>
      </c>
      <c r="C5852" s="1">
        <v>6.4876968899731898E-6</v>
      </c>
      <c r="D5852">
        <v>0</v>
      </c>
      <c r="E5852">
        <v>0</v>
      </c>
      <c r="F5852">
        <v>1.44508670520231E-2</v>
      </c>
      <c r="G5852">
        <v>0</v>
      </c>
      <c r="H5852">
        <v>3.1914893617021302E-2</v>
      </c>
      <c r="I5852">
        <v>0</v>
      </c>
      <c r="J5852" s="1" t="s">
        <v>23229</v>
      </c>
      <c r="K5852" t="s">
        <v>23238</v>
      </c>
      <c r="L5852" t="s">
        <v>34948</v>
      </c>
      <c r="M5852" t="s">
        <v>34949</v>
      </c>
    </row>
    <row r="5853" spans="1:13">
      <c r="A5853" s="1" t="s">
        <v>7870</v>
      </c>
      <c r="B5853">
        <v>7.8069608156601197E-5</v>
      </c>
      <c r="C5853" s="1">
        <v>5.4713527626638501E-4</v>
      </c>
      <c r="D5853">
        <v>0.407407407407407</v>
      </c>
      <c r="E5853">
        <v>0.70930232558139505</v>
      </c>
      <c r="F5853">
        <v>0.79378531073446301</v>
      </c>
      <c r="G5853">
        <v>0.972727272727273</v>
      </c>
      <c r="H5853">
        <v>0.78125</v>
      </c>
      <c r="I5853">
        <v>0.64344262295082</v>
      </c>
      <c r="J5853" s="1">
        <v>1</v>
      </c>
      <c r="K5853" t="s">
        <v>23241</v>
      </c>
      <c r="L5853" t="s">
        <v>34950</v>
      </c>
      <c r="M5853" t="s">
        <v>34951</v>
      </c>
    </row>
    <row r="5854" spans="1:13">
      <c r="A5854" s="1" t="s">
        <v>7871</v>
      </c>
      <c r="B5854">
        <v>1.4033799316110301E-4</v>
      </c>
      <c r="C5854" s="1">
        <v>1.7718294313648301E-6</v>
      </c>
      <c r="D5854">
        <v>0.52</v>
      </c>
      <c r="E5854">
        <v>1</v>
      </c>
      <c r="F5854">
        <v>0.269230769230769</v>
      </c>
      <c r="G5854">
        <v>0.98913043478260898</v>
      </c>
      <c r="H5854">
        <v>0.57407407407407396</v>
      </c>
      <c r="I5854">
        <v>0.85046728971962604</v>
      </c>
      <c r="J5854" s="1" t="s">
        <v>23229</v>
      </c>
      <c r="K5854" t="s">
        <v>23240</v>
      </c>
      <c r="L5854" t="s">
        <v>34952</v>
      </c>
      <c r="M5854" t="s">
        <v>34953</v>
      </c>
    </row>
    <row r="5855" spans="1:13">
      <c r="A5855" s="1" t="s">
        <v>7872</v>
      </c>
      <c r="B5855">
        <v>1.14712317688048E-4</v>
      </c>
      <c r="C5855" s="1">
        <v>1.19384759226438E-9</v>
      </c>
      <c r="D5855">
        <v>0.40625</v>
      </c>
      <c r="E5855">
        <v>0.51176470588235301</v>
      </c>
      <c r="F5855">
        <v>0.36813186813186799</v>
      </c>
      <c r="G5855">
        <v>0.58974358974358998</v>
      </c>
      <c r="H5855">
        <v>0.40500000000000003</v>
      </c>
      <c r="I5855">
        <v>0.55194805194805197</v>
      </c>
      <c r="J5855" s="1">
        <v>0.95454545454545503</v>
      </c>
      <c r="K5855" t="s">
        <v>23238</v>
      </c>
      <c r="L5855" t="s">
        <v>34954</v>
      </c>
      <c r="M5855" t="s">
        <v>34955</v>
      </c>
    </row>
    <row r="5856" spans="1:13">
      <c r="A5856" s="1" t="s">
        <v>7873</v>
      </c>
      <c r="B5856">
        <v>2.8756830476661798E-5</v>
      </c>
      <c r="C5856" s="1">
        <v>4.72386400466886E-5</v>
      </c>
      <c r="D5856">
        <v>1.5625E-2</v>
      </c>
      <c r="E5856">
        <v>5.2083333333333296E-3</v>
      </c>
      <c r="F5856">
        <v>0.17525773195876301</v>
      </c>
      <c r="G5856">
        <v>8.9285714285714298E-3</v>
      </c>
      <c r="H5856">
        <v>0.15350877192982501</v>
      </c>
      <c r="I5856">
        <v>1.6260162601626001E-2</v>
      </c>
      <c r="J5856" s="1">
        <v>0</v>
      </c>
      <c r="K5856" t="s">
        <v>23238</v>
      </c>
      <c r="L5856" t="s">
        <v>34956</v>
      </c>
      <c r="M5856" t="s">
        <v>34957</v>
      </c>
    </row>
    <row r="5857" spans="1:13">
      <c r="A5857" s="1" t="s">
        <v>7874</v>
      </c>
      <c r="B5857">
        <v>8.9713940448157595E-5</v>
      </c>
      <c r="C5857" s="1">
        <v>5.1279033616782502E-5</v>
      </c>
      <c r="D5857">
        <v>0</v>
      </c>
      <c r="E5857">
        <v>7.4999999999999997E-2</v>
      </c>
      <c r="F5857">
        <v>2.94117647058824E-3</v>
      </c>
      <c r="G5857">
        <v>0.125</v>
      </c>
      <c r="H5857">
        <v>0.50520833333333304</v>
      </c>
      <c r="I5857">
        <v>4.1666666666666699E-2</v>
      </c>
      <c r="J5857" s="1">
        <v>1</v>
      </c>
      <c r="K5857" t="s">
        <v>23241</v>
      </c>
      <c r="L5857" t="s">
        <v>34958</v>
      </c>
      <c r="M5857" t="s">
        <v>34959</v>
      </c>
    </row>
    <row r="5858" spans="1:13">
      <c r="A5858" s="1" t="s">
        <v>7875</v>
      </c>
      <c r="B5858">
        <v>1.94671944349956E-4</v>
      </c>
      <c r="C5858" s="1">
        <v>3.1227870147892702E-5</v>
      </c>
      <c r="D5858">
        <v>0.921875</v>
      </c>
      <c r="E5858">
        <v>0.99438202247190999</v>
      </c>
      <c r="F5858">
        <v>0.72631578947368403</v>
      </c>
      <c r="G5858">
        <v>0.875</v>
      </c>
      <c r="H5858">
        <v>0.57425742574257399</v>
      </c>
      <c r="I5858">
        <v>0.79569892473118298</v>
      </c>
      <c r="J5858" s="1">
        <v>1</v>
      </c>
      <c r="K5858" t="s">
        <v>23238</v>
      </c>
      <c r="L5858" t="s">
        <v>34960</v>
      </c>
      <c r="M5858" t="s">
        <v>34961</v>
      </c>
    </row>
    <row r="5859" spans="1:13">
      <c r="A5859" s="1" t="s">
        <v>7876</v>
      </c>
      <c r="B5859">
        <v>1.2906559152924701E-4</v>
      </c>
      <c r="C5859" s="1">
        <v>2.4388499238087399E-4</v>
      </c>
      <c r="D5859">
        <v>0</v>
      </c>
      <c r="E5859">
        <v>0</v>
      </c>
      <c r="F5859">
        <v>0.20618556701030899</v>
      </c>
      <c r="G5859">
        <v>1.9607843137254902E-2</v>
      </c>
      <c r="H5859">
        <v>1.35135135135135E-2</v>
      </c>
      <c r="I5859">
        <v>1.7543859649122799E-2</v>
      </c>
      <c r="J5859" s="1" t="s">
        <v>23229</v>
      </c>
      <c r="K5859" t="s">
        <v>23241</v>
      </c>
      <c r="L5859" t="s">
        <v>34962</v>
      </c>
      <c r="M5859" t="s">
        <v>34963</v>
      </c>
    </row>
    <row r="5860" spans="1:13">
      <c r="A5860" s="1" t="s">
        <v>7877</v>
      </c>
      <c r="B5860">
        <v>3.7887471890273803E-5</v>
      </c>
      <c r="C5860" s="1">
        <v>1.15552295568991E-4</v>
      </c>
      <c r="D5860">
        <v>0.984375</v>
      </c>
      <c r="E5860">
        <v>0.83854166666666696</v>
      </c>
      <c r="F5860">
        <v>0.75</v>
      </c>
      <c r="G5860">
        <v>0.40517241379310298</v>
      </c>
      <c r="H5860">
        <v>0.78947368421052599</v>
      </c>
      <c r="I5860">
        <v>0.70661157024793397</v>
      </c>
      <c r="J5860" s="1">
        <v>0.95454545454545503</v>
      </c>
      <c r="K5860" t="s">
        <v>23240</v>
      </c>
      <c r="L5860" t="s">
        <v>34964</v>
      </c>
      <c r="M5860" t="s">
        <v>34965</v>
      </c>
    </row>
    <row r="5861" spans="1:13">
      <c r="A5861" s="1" t="s">
        <v>7878</v>
      </c>
      <c r="B5861">
        <v>1.13866313838653E-9</v>
      </c>
      <c r="C5861" s="1">
        <v>1.0539375516650301E-6</v>
      </c>
      <c r="D5861">
        <v>0</v>
      </c>
      <c r="E5861">
        <v>0</v>
      </c>
      <c r="F5861">
        <v>0</v>
      </c>
      <c r="G5861">
        <v>0</v>
      </c>
      <c r="H5861">
        <v>9.4339622641509396E-3</v>
      </c>
      <c r="I5861">
        <v>5.2631578947368397E-2</v>
      </c>
      <c r="J5861" s="1" t="s">
        <v>23229</v>
      </c>
      <c r="K5861" t="s">
        <v>23240</v>
      </c>
      <c r="L5861" t="s">
        <v>34966</v>
      </c>
      <c r="M5861" t="s">
        <v>34967</v>
      </c>
    </row>
    <row r="5862" spans="1:13">
      <c r="A5862" s="1" t="s">
        <v>7879</v>
      </c>
      <c r="B5862">
        <v>2.9053390773329E-5</v>
      </c>
      <c r="C5862" s="1">
        <v>3.1549030807639201E-5</v>
      </c>
      <c r="D5862">
        <v>0</v>
      </c>
      <c r="E5862">
        <v>0</v>
      </c>
      <c r="F5862">
        <v>0.24202127659574499</v>
      </c>
      <c r="G5862">
        <v>2.04081632653061E-2</v>
      </c>
      <c r="H5862">
        <v>0.183168316831683</v>
      </c>
      <c r="I5862">
        <v>1.21951219512195E-2</v>
      </c>
      <c r="J5862" s="1">
        <v>0</v>
      </c>
      <c r="K5862" t="s">
        <v>23242</v>
      </c>
      <c r="L5862" t="s">
        <v>34968</v>
      </c>
      <c r="M5862" t="s">
        <v>34969</v>
      </c>
    </row>
    <row r="5863" spans="1:13">
      <c r="A5863" s="1" t="s">
        <v>7880</v>
      </c>
      <c r="B5863">
        <v>1.1363345725195099E-6</v>
      </c>
      <c r="C5863" s="1">
        <v>8.1549387290811202E-6</v>
      </c>
      <c r="D5863">
        <v>0</v>
      </c>
      <c r="E5863">
        <v>5.8139534883720903E-3</v>
      </c>
      <c r="F5863">
        <v>5.5172413793103399E-2</v>
      </c>
      <c r="G5863">
        <v>0</v>
      </c>
      <c r="H5863">
        <v>5.6179775280898901E-3</v>
      </c>
      <c r="I5863">
        <v>1.35135135135135E-2</v>
      </c>
      <c r="J5863" s="1" t="s">
        <v>23229</v>
      </c>
      <c r="K5863" t="s">
        <v>23238</v>
      </c>
      <c r="L5863" t="s">
        <v>34970</v>
      </c>
      <c r="M5863" t="s">
        <v>34971</v>
      </c>
    </row>
    <row r="5864" spans="1:13">
      <c r="A5864" s="1" t="s">
        <v>7881</v>
      </c>
      <c r="B5864">
        <v>2.5102241805563602E-6</v>
      </c>
      <c r="C5864" s="1">
        <v>4.1205377812692298E-6</v>
      </c>
      <c r="D5864">
        <v>1</v>
      </c>
      <c r="E5864">
        <v>1</v>
      </c>
      <c r="F5864">
        <v>0.89361702127659604</v>
      </c>
      <c r="G5864">
        <v>0.74137931034482796</v>
      </c>
      <c r="H5864">
        <v>0.91216216216216195</v>
      </c>
      <c r="I5864">
        <v>0.82926829268292701</v>
      </c>
      <c r="J5864" s="1">
        <v>1</v>
      </c>
      <c r="K5864" t="s">
        <v>23238</v>
      </c>
      <c r="L5864" t="s">
        <v>34972</v>
      </c>
      <c r="M5864" t="s">
        <v>34973</v>
      </c>
    </row>
    <row r="5865" spans="1:13">
      <c r="A5865" s="1" t="s">
        <v>7882</v>
      </c>
      <c r="B5865">
        <v>2.7985298276790002E-4</v>
      </c>
      <c r="C5865" s="1">
        <v>6.2397401033200201E-6</v>
      </c>
      <c r="D5865">
        <v>0.5</v>
      </c>
      <c r="E5865">
        <v>0.367088607594937</v>
      </c>
      <c r="F5865">
        <v>0.96728971962616805</v>
      </c>
      <c r="G5865">
        <v>0.94827586206896597</v>
      </c>
      <c r="H5865">
        <v>0.92241379310344795</v>
      </c>
      <c r="I5865">
        <v>0.97916666666666696</v>
      </c>
      <c r="J5865" s="1">
        <v>1</v>
      </c>
      <c r="K5865" t="s">
        <v>23238</v>
      </c>
      <c r="L5865" t="s">
        <v>34974</v>
      </c>
      <c r="M5865" t="s">
        <v>34975</v>
      </c>
    </row>
    <row r="5866" spans="1:13">
      <c r="A5866" s="1" t="s">
        <v>7883</v>
      </c>
      <c r="B5866">
        <v>1.1483727974904101E-5</v>
      </c>
      <c r="C5866" s="1">
        <v>1.2550607978434599E-4</v>
      </c>
      <c r="D5866">
        <v>0</v>
      </c>
      <c r="E5866">
        <v>0</v>
      </c>
      <c r="F5866">
        <v>0.25</v>
      </c>
      <c r="G5866">
        <v>0</v>
      </c>
      <c r="H5866">
        <v>5.7692307692307702E-2</v>
      </c>
      <c r="I5866">
        <v>0</v>
      </c>
      <c r="J5866" s="1" t="s">
        <v>23229</v>
      </c>
      <c r="K5866" t="s">
        <v>23237</v>
      </c>
      <c r="L5866" t="s">
        <v>34976</v>
      </c>
      <c r="M5866" t="s">
        <v>34977</v>
      </c>
    </row>
    <row r="5867" spans="1:13">
      <c r="A5867" s="1" t="s">
        <v>7884</v>
      </c>
      <c r="B5867">
        <v>1.5813753097009101E-4</v>
      </c>
      <c r="C5867" s="1">
        <v>4.7348091131256602E-6</v>
      </c>
      <c r="D5867">
        <v>0.41666666666666702</v>
      </c>
      <c r="E5867">
        <v>0.15</v>
      </c>
      <c r="F5867">
        <v>0.75984251968503902</v>
      </c>
      <c r="G5867">
        <v>0.95</v>
      </c>
      <c r="H5867">
        <v>0.82307692307692304</v>
      </c>
      <c r="I5867">
        <v>0.87837837837837796</v>
      </c>
      <c r="J5867" s="1">
        <v>1</v>
      </c>
      <c r="K5867" t="s">
        <v>23239</v>
      </c>
      <c r="L5867" t="s">
        <v>34978</v>
      </c>
      <c r="M5867" t="s">
        <v>34979</v>
      </c>
    </row>
    <row r="5868" spans="1:13">
      <c r="A5868" s="1" t="s">
        <v>7885</v>
      </c>
      <c r="B5868">
        <v>1.11271251036377E-6</v>
      </c>
      <c r="C5868" s="1">
        <v>4.5644213708233398E-6</v>
      </c>
      <c r="D5868">
        <v>0.15625</v>
      </c>
      <c r="E5868">
        <v>3.2608695652173898E-2</v>
      </c>
      <c r="F5868">
        <v>2.8089887640449398E-3</v>
      </c>
      <c r="G5868">
        <v>2.8571428571428598E-2</v>
      </c>
      <c r="H5868">
        <v>5.6179775280898901E-3</v>
      </c>
      <c r="I5868">
        <v>2.5974025974026E-2</v>
      </c>
      <c r="J5868" s="1">
        <v>0</v>
      </c>
      <c r="K5868" t="s">
        <v>23241</v>
      </c>
      <c r="L5868" t="s">
        <v>34980</v>
      </c>
      <c r="M5868" t="s">
        <v>34981</v>
      </c>
    </row>
    <row r="5869" spans="1:13">
      <c r="A5869" s="1" t="s">
        <v>7886</v>
      </c>
      <c r="B5869">
        <v>3.8232300814901999E-7</v>
      </c>
      <c r="C5869" s="1">
        <v>3.6523307358099498E-5</v>
      </c>
      <c r="D5869">
        <v>4.5454545454545497E-2</v>
      </c>
      <c r="E5869">
        <v>0</v>
      </c>
      <c r="F5869">
        <v>0.19230769230769201</v>
      </c>
      <c r="G5869">
        <v>0</v>
      </c>
      <c r="H5869">
        <v>5.4347826086956503E-3</v>
      </c>
      <c r="I5869">
        <v>0</v>
      </c>
      <c r="J5869" s="1">
        <v>0</v>
      </c>
      <c r="K5869" t="s">
        <v>23240</v>
      </c>
      <c r="L5869" t="s">
        <v>34982</v>
      </c>
      <c r="M5869" t="s">
        <v>34983</v>
      </c>
    </row>
    <row r="5870" spans="1:13">
      <c r="A5870" s="1" t="s">
        <v>7887</v>
      </c>
      <c r="B5870">
        <v>5.2899456359522298E-7</v>
      </c>
      <c r="C5870" s="1">
        <v>5.6359932607705302E-6</v>
      </c>
      <c r="D5870">
        <v>1</v>
      </c>
      <c r="E5870">
        <v>1</v>
      </c>
      <c r="F5870">
        <v>0.89144736842105299</v>
      </c>
      <c r="G5870">
        <v>0.98717948717948723</v>
      </c>
      <c r="H5870">
        <v>0.94680851063829785</v>
      </c>
      <c r="I5870">
        <v>0.97674418604651159</v>
      </c>
      <c r="J5870" s="1">
        <v>1</v>
      </c>
      <c r="K5870" t="s">
        <v>23243</v>
      </c>
      <c r="L5870" t="s">
        <v>34984</v>
      </c>
      <c r="M5870" t="s">
        <v>34985</v>
      </c>
    </row>
    <row r="5871" spans="1:13">
      <c r="A5871" s="1" t="s">
        <v>7888</v>
      </c>
      <c r="B5871">
        <v>5.8810777534634299E-6</v>
      </c>
      <c r="C5871" s="1">
        <v>4.37678848895934E-7</v>
      </c>
      <c r="D5871">
        <v>0.96875</v>
      </c>
      <c r="E5871">
        <v>0.98958333333333304</v>
      </c>
      <c r="F5871">
        <v>0.99742268041237103</v>
      </c>
      <c r="G5871">
        <v>1</v>
      </c>
      <c r="H5871">
        <v>1</v>
      </c>
      <c r="I5871">
        <v>1</v>
      </c>
      <c r="J5871" s="1" t="s">
        <v>23229</v>
      </c>
      <c r="K5871" t="s">
        <v>23237</v>
      </c>
      <c r="L5871" t="s">
        <v>34986</v>
      </c>
      <c r="M5871" t="s">
        <v>34987</v>
      </c>
    </row>
    <row r="5872" spans="1:13">
      <c r="A5872" s="1" t="s">
        <v>7889</v>
      </c>
      <c r="B5872">
        <v>4.2396253629999902E-5</v>
      </c>
      <c r="C5872" s="1">
        <v>9.1569937075500804E-4</v>
      </c>
      <c r="D5872">
        <v>0.578125</v>
      </c>
      <c r="E5872">
        <v>0.74210526315789505</v>
      </c>
      <c r="F5872">
        <v>0.3</v>
      </c>
      <c r="G5872">
        <v>0.89655172413793105</v>
      </c>
      <c r="H5872">
        <v>0.36842105263157898</v>
      </c>
      <c r="I5872">
        <v>0.80188679245283001</v>
      </c>
      <c r="J5872" s="1">
        <v>1</v>
      </c>
      <c r="K5872" t="s">
        <v>23238</v>
      </c>
      <c r="L5872" t="s">
        <v>34988</v>
      </c>
      <c r="M5872" t="s">
        <v>34989</v>
      </c>
    </row>
    <row r="5873" spans="1:13">
      <c r="A5873" s="1" t="s">
        <v>7890</v>
      </c>
      <c r="B5873">
        <v>1.0538472767107601E-3</v>
      </c>
      <c r="C5873" s="1">
        <v>1.26182038079771E-5</v>
      </c>
      <c r="D5873">
        <v>3.125E-2</v>
      </c>
      <c r="E5873">
        <v>0.72340425531914898</v>
      </c>
      <c r="F5873">
        <v>2.6178010471204199E-3</v>
      </c>
      <c r="G5873">
        <v>1.5625E-2</v>
      </c>
      <c r="H5873">
        <v>5.2631578947368403E-3</v>
      </c>
      <c r="I5873">
        <v>0</v>
      </c>
      <c r="J5873" s="1">
        <v>0</v>
      </c>
      <c r="K5873" t="s">
        <v>23237</v>
      </c>
      <c r="L5873" t="s">
        <v>34990</v>
      </c>
      <c r="M5873" t="s">
        <v>34991</v>
      </c>
    </row>
    <row r="5874" spans="1:13">
      <c r="A5874" s="1" t="s">
        <v>7891</v>
      </c>
      <c r="B5874">
        <v>1.26567650047244E-7</v>
      </c>
      <c r="C5874" s="1">
        <v>9.0849477497293302E-7</v>
      </c>
      <c r="D5874">
        <v>0.98387096774193505</v>
      </c>
      <c r="E5874">
        <v>0.98958333333333304</v>
      </c>
      <c r="F5874">
        <v>0.994871794871795</v>
      </c>
      <c r="G5874">
        <v>0.98979591836734704</v>
      </c>
      <c r="H5874">
        <v>0.98623853211009205</v>
      </c>
      <c r="I5874">
        <v>0.99444444444444402</v>
      </c>
      <c r="J5874" s="1">
        <v>9.0909090909090898E-2</v>
      </c>
      <c r="K5874" t="s">
        <v>23238</v>
      </c>
      <c r="L5874" t="s">
        <v>34992</v>
      </c>
      <c r="M5874" t="s">
        <v>34993</v>
      </c>
    </row>
    <row r="5875" spans="1:13">
      <c r="A5875" s="1" t="s">
        <v>7892</v>
      </c>
      <c r="B5875">
        <v>1.2089563720030901E-8</v>
      </c>
      <c r="C5875" s="1">
        <v>4.3696258454561301E-7</v>
      </c>
      <c r="D5875">
        <v>0</v>
      </c>
      <c r="E5875">
        <v>0</v>
      </c>
      <c r="F5875">
        <v>0</v>
      </c>
      <c r="G5875">
        <v>4.5454545454545497E-2</v>
      </c>
      <c r="H5875">
        <v>0</v>
      </c>
      <c r="I5875">
        <v>0.34210526315789502</v>
      </c>
      <c r="J5875" s="1" t="s">
        <v>23229</v>
      </c>
      <c r="K5875" t="s">
        <v>23241</v>
      </c>
      <c r="L5875" t="s">
        <v>34994</v>
      </c>
      <c r="M5875" t="s">
        <v>34995</v>
      </c>
    </row>
    <row r="5876" spans="1:13">
      <c r="A5876" s="1" t="s">
        <v>7893</v>
      </c>
      <c r="B5876">
        <v>5.3829655363681297E-8</v>
      </c>
      <c r="C5876" s="1">
        <v>2.1247993242847001E-6</v>
      </c>
      <c r="D5876">
        <v>0.22222222222222199</v>
      </c>
      <c r="E5876">
        <v>0.13265306122449</v>
      </c>
      <c r="F5876">
        <v>0.27127659574468099</v>
      </c>
      <c r="G5876">
        <v>6.25E-2</v>
      </c>
      <c r="H5876">
        <v>5.93220338983051E-2</v>
      </c>
      <c r="I5876">
        <v>8.7499999999999994E-2</v>
      </c>
      <c r="J5876" s="1">
        <v>0</v>
      </c>
      <c r="K5876" t="s">
        <v>23241</v>
      </c>
      <c r="L5876" t="s">
        <v>34996</v>
      </c>
      <c r="M5876" t="s">
        <v>34997</v>
      </c>
    </row>
    <row r="5877" spans="1:13">
      <c r="A5877" s="1" t="s">
        <v>7894</v>
      </c>
      <c r="B5877">
        <v>0</v>
      </c>
      <c r="C5877" s="1">
        <v>0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 s="1">
        <v>0.75</v>
      </c>
      <c r="K5877" t="s">
        <v>23239</v>
      </c>
      <c r="L5877" t="s">
        <v>34998</v>
      </c>
      <c r="M5877" t="s">
        <v>34999</v>
      </c>
    </row>
    <row r="5878" spans="1:13">
      <c r="A5878" s="1" t="s">
        <v>7895</v>
      </c>
      <c r="B5878">
        <v>1.82743366484257E-11</v>
      </c>
      <c r="C5878" s="1">
        <v>3.2289333457627402E-9</v>
      </c>
      <c r="D5878">
        <v>1</v>
      </c>
      <c r="E5878">
        <v>1</v>
      </c>
      <c r="F5878">
        <v>0.99719101123595499</v>
      </c>
      <c r="G5878">
        <v>1</v>
      </c>
      <c r="H5878">
        <v>0.99431818181818199</v>
      </c>
      <c r="I5878">
        <v>0.99</v>
      </c>
      <c r="J5878" s="1">
        <v>0.95454545454545503</v>
      </c>
      <c r="K5878" t="s">
        <v>23238</v>
      </c>
      <c r="L5878" t="s">
        <v>35000</v>
      </c>
      <c r="M5878" t="s">
        <v>35001</v>
      </c>
    </row>
    <row r="5879" spans="1:13">
      <c r="A5879" s="1" t="s">
        <v>7896</v>
      </c>
      <c r="B5879">
        <v>1.8659290900607601E-6</v>
      </c>
      <c r="C5879" s="1">
        <v>1.02754688856434E-4</v>
      </c>
      <c r="D5879">
        <v>0.890625</v>
      </c>
      <c r="E5879">
        <v>0.93548387096774199</v>
      </c>
      <c r="F5879">
        <v>0.795336787564767</v>
      </c>
      <c r="G5879">
        <v>0.98245614035087703</v>
      </c>
      <c r="H5879">
        <v>0.81192660550458695</v>
      </c>
      <c r="I5879">
        <v>0.93697478991596606</v>
      </c>
      <c r="J5879" s="1">
        <v>1</v>
      </c>
      <c r="K5879" t="s">
        <v>23238</v>
      </c>
      <c r="L5879" t="s">
        <v>35002</v>
      </c>
      <c r="M5879" t="s">
        <v>35003</v>
      </c>
    </row>
    <row r="5880" spans="1:13">
      <c r="A5880" s="1" t="s">
        <v>7897</v>
      </c>
      <c r="B5880">
        <v>1.0237757808073001E-5</v>
      </c>
      <c r="C5880" s="1">
        <v>6.5824801562386597E-6</v>
      </c>
      <c r="D5880">
        <v>0.17741935483870999</v>
      </c>
      <c r="E5880">
        <v>0.122093023255814</v>
      </c>
      <c r="F5880">
        <v>7.1052631578947395E-2</v>
      </c>
      <c r="G5880">
        <v>0</v>
      </c>
      <c r="H5880">
        <v>3.125E-2</v>
      </c>
      <c r="I5880">
        <v>5.5555555555555601E-3</v>
      </c>
      <c r="J5880" s="1">
        <v>0</v>
      </c>
      <c r="K5880" t="s">
        <v>23239</v>
      </c>
      <c r="L5880" t="s">
        <v>35004</v>
      </c>
      <c r="M5880" t="s">
        <v>35005</v>
      </c>
    </row>
    <row r="5881" spans="1:13">
      <c r="A5881" s="1" t="s">
        <v>7898</v>
      </c>
      <c r="B5881">
        <v>2.2930789238313899E-5</v>
      </c>
      <c r="C5881" s="1">
        <v>6.0944700370864502E-6</v>
      </c>
      <c r="D5881">
        <v>0.625</v>
      </c>
      <c r="E5881">
        <v>0.53157894736842104</v>
      </c>
      <c r="F5881">
        <v>0.34102564102564098</v>
      </c>
      <c r="G5881">
        <v>0.26851851851851899</v>
      </c>
      <c r="H5881">
        <v>0.33796296296296302</v>
      </c>
      <c r="I5881">
        <v>0.54545454545454497</v>
      </c>
      <c r="J5881" s="1">
        <v>0</v>
      </c>
      <c r="K5881" t="s">
        <v>23238</v>
      </c>
      <c r="L5881" t="s">
        <v>35006</v>
      </c>
      <c r="M5881" t="s">
        <v>35007</v>
      </c>
    </row>
    <row r="5882" spans="1:13">
      <c r="A5882" s="1" t="s">
        <v>7899</v>
      </c>
      <c r="B5882">
        <v>2.9530624270473E-8</v>
      </c>
      <c r="C5882" s="1">
        <v>6.3429851889018099E-9</v>
      </c>
      <c r="D5882">
        <v>0.97826086956521696</v>
      </c>
      <c r="E5882">
        <v>1</v>
      </c>
      <c r="F5882">
        <v>1</v>
      </c>
      <c r="G5882">
        <v>1</v>
      </c>
      <c r="H5882">
        <v>1</v>
      </c>
      <c r="I5882">
        <v>1</v>
      </c>
      <c r="J5882" s="1">
        <v>1</v>
      </c>
      <c r="K5882" t="s">
        <v>23239</v>
      </c>
      <c r="L5882" t="s">
        <v>35008</v>
      </c>
      <c r="M5882" t="s">
        <v>35009</v>
      </c>
    </row>
    <row r="5883" spans="1:13">
      <c r="A5883" s="1" t="s">
        <v>7900</v>
      </c>
      <c r="B5883">
        <v>1.4837280551605199E-4</v>
      </c>
      <c r="C5883" s="1">
        <v>9.65441046472636E-4</v>
      </c>
      <c r="D5883">
        <v>0.671875</v>
      </c>
      <c r="E5883">
        <v>0.40104166666666702</v>
      </c>
      <c r="F5883">
        <v>0.60769230769230798</v>
      </c>
      <c r="G5883">
        <v>0.94736842105263197</v>
      </c>
      <c r="H5883">
        <v>0.75446428571428603</v>
      </c>
      <c r="I5883">
        <v>0.93644067796610198</v>
      </c>
      <c r="J5883" s="1">
        <v>1</v>
      </c>
      <c r="K5883" t="s">
        <v>23238</v>
      </c>
      <c r="L5883" t="s">
        <v>35010</v>
      </c>
      <c r="M5883" t="s">
        <v>35011</v>
      </c>
    </row>
    <row r="5884" spans="1:13">
      <c r="A5884" s="1" t="s">
        <v>7901</v>
      </c>
      <c r="B5884">
        <v>4.0622802101765996E-6</v>
      </c>
      <c r="C5884" s="1">
        <v>3.63904076707265E-6</v>
      </c>
      <c r="D5884">
        <v>1</v>
      </c>
      <c r="E5884">
        <v>1</v>
      </c>
      <c r="F5884">
        <v>0.97368421052631604</v>
      </c>
      <c r="G5884">
        <v>1</v>
      </c>
      <c r="H5884">
        <v>0.88405797101449302</v>
      </c>
      <c r="I5884">
        <v>1</v>
      </c>
      <c r="J5884" s="1" t="s">
        <v>23229</v>
      </c>
      <c r="K5884" t="s">
        <v>23241</v>
      </c>
      <c r="L5884" t="s">
        <v>35012</v>
      </c>
      <c r="M5884" t="s">
        <v>35013</v>
      </c>
    </row>
    <row r="5885" spans="1:13">
      <c r="A5885" s="1" t="s">
        <v>7902</v>
      </c>
      <c r="B5885">
        <v>2.1332930233107901E-5</v>
      </c>
      <c r="C5885" s="1">
        <v>6.1349054731220602E-7</v>
      </c>
      <c r="D5885">
        <v>0.984375</v>
      </c>
      <c r="E5885">
        <v>1</v>
      </c>
      <c r="F5885">
        <v>0.994871794871795</v>
      </c>
      <c r="G5885">
        <v>0.99137931034482796</v>
      </c>
      <c r="H5885">
        <v>0.99122807017543901</v>
      </c>
      <c r="I5885">
        <v>0.967741935483871</v>
      </c>
      <c r="J5885" s="1">
        <v>1</v>
      </c>
      <c r="K5885" t="s">
        <v>23238</v>
      </c>
      <c r="L5885" t="s">
        <v>35014</v>
      </c>
      <c r="M5885" t="s">
        <v>35015</v>
      </c>
    </row>
    <row r="5886" spans="1:13">
      <c r="A5886" s="1" t="s">
        <v>7903</v>
      </c>
      <c r="B5886">
        <v>1.43943774686733E-5</v>
      </c>
      <c r="C5886" s="1">
        <v>4.2302362312790298E-7</v>
      </c>
      <c r="D5886">
        <v>0.18518518518518501</v>
      </c>
      <c r="E5886">
        <v>0.52439024390243905</v>
      </c>
      <c r="F5886">
        <v>0</v>
      </c>
      <c r="G5886">
        <v>0</v>
      </c>
      <c r="H5886">
        <v>0</v>
      </c>
      <c r="I5886">
        <v>1.5625E-2</v>
      </c>
      <c r="J5886" s="1">
        <v>0</v>
      </c>
      <c r="K5886" t="s">
        <v>23240</v>
      </c>
      <c r="L5886" t="s">
        <v>35016</v>
      </c>
      <c r="M5886" t="s">
        <v>35017</v>
      </c>
    </row>
    <row r="5887" spans="1:13">
      <c r="A5887" s="1" t="s">
        <v>7904</v>
      </c>
      <c r="B5887">
        <v>1.56090980552034E-7</v>
      </c>
      <c r="C5887" s="1">
        <v>3.01687306867785E-6</v>
      </c>
      <c r="D5887">
        <v>0.97222222222222199</v>
      </c>
      <c r="E5887">
        <v>1</v>
      </c>
      <c r="F5887">
        <v>0.99537037037037002</v>
      </c>
      <c r="G5887">
        <v>1</v>
      </c>
      <c r="H5887">
        <v>0.97333333333333305</v>
      </c>
      <c r="I5887">
        <v>1</v>
      </c>
      <c r="J5887" s="1">
        <v>9.0909090909090898E-2</v>
      </c>
      <c r="K5887" t="s">
        <v>23239</v>
      </c>
      <c r="L5887" t="s">
        <v>35018</v>
      </c>
      <c r="M5887" t="s">
        <v>35019</v>
      </c>
    </row>
    <row r="5888" spans="1:13">
      <c r="A5888" s="1" t="s">
        <v>7905</v>
      </c>
      <c r="B5888">
        <v>8.9390870396637004E-5</v>
      </c>
      <c r="C5888" s="1">
        <v>7.8514145946653404E-5</v>
      </c>
      <c r="D5888">
        <v>1</v>
      </c>
      <c r="E5888">
        <v>1</v>
      </c>
      <c r="F5888">
        <v>0.79838709677419395</v>
      </c>
      <c r="G5888">
        <v>1</v>
      </c>
      <c r="H5888">
        <v>0.95555555555555605</v>
      </c>
      <c r="I5888">
        <v>0.97777777777777797</v>
      </c>
      <c r="J5888" s="1" t="s">
        <v>23229</v>
      </c>
      <c r="K5888" t="s">
        <v>23239</v>
      </c>
      <c r="L5888" t="s">
        <v>35020</v>
      </c>
      <c r="M5888" t="s">
        <v>35021</v>
      </c>
    </row>
    <row r="5889" spans="1:13">
      <c r="A5889" s="1" t="s">
        <v>7906</v>
      </c>
      <c r="B5889">
        <v>5.5578527718392501E-8</v>
      </c>
      <c r="C5889" s="1">
        <v>4.5706202590916996E-6</v>
      </c>
      <c r="D5889">
        <v>0.82758620689655205</v>
      </c>
      <c r="E5889">
        <v>0.66901408450704203</v>
      </c>
      <c r="F5889">
        <v>0.99</v>
      </c>
      <c r="G5889">
        <v>0.98076923076923095</v>
      </c>
      <c r="H5889">
        <v>0.993670886075949</v>
      </c>
      <c r="I5889">
        <v>0.89130434782608703</v>
      </c>
      <c r="J5889" s="1">
        <v>0</v>
      </c>
      <c r="K5889" t="s">
        <v>23238</v>
      </c>
      <c r="L5889" t="s">
        <v>35022</v>
      </c>
      <c r="M5889" t="s">
        <v>35023</v>
      </c>
    </row>
    <row r="5890" spans="1:13">
      <c r="A5890" s="1" t="s">
        <v>7907</v>
      </c>
      <c r="B5890">
        <v>4.54481138306075E-8</v>
      </c>
      <c r="C5890" s="1">
        <v>6.19500077445153E-6</v>
      </c>
      <c r="D5890">
        <v>0.22413793103448301</v>
      </c>
      <c r="E5890">
        <v>1.4705882352941201E-2</v>
      </c>
      <c r="F5890">
        <v>5.6291390728476803E-2</v>
      </c>
      <c r="G5890">
        <v>0</v>
      </c>
      <c r="H5890">
        <v>4.80769230769231E-2</v>
      </c>
      <c r="I5890">
        <v>0</v>
      </c>
      <c r="J5890" s="1">
        <v>0</v>
      </c>
      <c r="K5890" t="s">
        <v>23242</v>
      </c>
      <c r="L5890" t="s">
        <v>35024</v>
      </c>
      <c r="M5890" t="s">
        <v>35025</v>
      </c>
    </row>
    <row r="5891" spans="1:13">
      <c r="A5891" s="1" t="s">
        <v>7908</v>
      </c>
      <c r="B5891">
        <v>6.0076791705952802E-5</v>
      </c>
      <c r="C5891" s="1">
        <v>1.13462329503812E-4</v>
      </c>
      <c r="D5891">
        <v>0.17741935483870999</v>
      </c>
      <c r="E5891">
        <v>0.26190476190476197</v>
      </c>
      <c r="F5891">
        <v>0</v>
      </c>
      <c r="G5891">
        <v>0.25</v>
      </c>
      <c r="H5891">
        <v>0.13970588235294101</v>
      </c>
      <c r="I5891">
        <v>0.117021276595745</v>
      </c>
      <c r="J5891" s="1">
        <v>0</v>
      </c>
      <c r="K5891" t="s">
        <v>23241</v>
      </c>
      <c r="L5891" t="s">
        <v>35026</v>
      </c>
      <c r="M5891" t="s">
        <v>35027</v>
      </c>
    </row>
    <row r="5892" spans="1:13">
      <c r="A5892" s="1" t="s">
        <v>7909</v>
      </c>
      <c r="B5892">
        <v>5.2616371252777299E-6</v>
      </c>
      <c r="C5892" s="1">
        <v>3.3280297679821299E-6</v>
      </c>
      <c r="D5892">
        <v>0</v>
      </c>
      <c r="E5892">
        <v>0</v>
      </c>
      <c r="F5892">
        <v>2.6455026455026499E-2</v>
      </c>
      <c r="G5892">
        <v>2.1276595744680899E-2</v>
      </c>
      <c r="H5892">
        <v>0.113207547169811</v>
      </c>
      <c r="I5892">
        <v>9.8039215686274508E-3</v>
      </c>
      <c r="J5892" s="1">
        <v>0</v>
      </c>
      <c r="K5892" t="s">
        <v>23242</v>
      </c>
      <c r="L5892" t="s">
        <v>35028</v>
      </c>
      <c r="M5892" t="s">
        <v>35029</v>
      </c>
    </row>
    <row r="5893" spans="1:13">
      <c r="A5893" s="1" t="s">
        <v>7910</v>
      </c>
      <c r="B5893">
        <v>1.9734516808328099E-6</v>
      </c>
      <c r="C5893" s="1">
        <v>1.41141802774657E-7</v>
      </c>
      <c r="D5893">
        <v>0.96875</v>
      </c>
      <c r="E5893">
        <v>1</v>
      </c>
      <c r="F5893">
        <v>0.99736842105263201</v>
      </c>
      <c r="G5893">
        <v>1</v>
      </c>
      <c r="H5893">
        <v>1</v>
      </c>
      <c r="I5893">
        <v>1</v>
      </c>
      <c r="J5893" s="1" t="s">
        <v>23229</v>
      </c>
      <c r="K5893" t="s">
        <v>23238</v>
      </c>
      <c r="L5893" t="s">
        <v>35030</v>
      </c>
      <c r="M5893" t="s">
        <v>35031</v>
      </c>
    </row>
    <row r="5894" spans="1:13">
      <c r="A5894" s="1" t="s">
        <v>7911</v>
      </c>
      <c r="B5894">
        <v>4.0529981607941101E-5</v>
      </c>
      <c r="C5894" s="1">
        <v>4.8776764413619604E-6</v>
      </c>
      <c r="D5894">
        <v>3.125E-2</v>
      </c>
      <c r="E5894">
        <v>0.17708333333333301</v>
      </c>
      <c r="F5894">
        <v>0</v>
      </c>
      <c r="G5894">
        <v>0</v>
      </c>
      <c r="H5894">
        <v>4.5045045045045001E-3</v>
      </c>
      <c r="I5894">
        <v>0</v>
      </c>
      <c r="J5894" s="1">
        <v>0</v>
      </c>
      <c r="K5894" t="s">
        <v>23241</v>
      </c>
      <c r="L5894" t="s">
        <v>35032</v>
      </c>
      <c r="M5894" t="s">
        <v>35033</v>
      </c>
    </row>
    <row r="5895" spans="1:13">
      <c r="A5895" s="1" t="s">
        <v>7912</v>
      </c>
      <c r="B5895">
        <v>1.71220094160989E-6</v>
      </c>
      <c r="C5895" s="1">
        <v>7.3769104831252199E-7</v>
      </c>
      <c r="D5895">
        <v>1</v>
      </c>
      <c r="E5895">
        <v>0.98958333333333304</v>
      </c>
      <c r="F5895">
        <v>0.97435897435897401</v>
      </c>
      <c r="G5895">
        <v>0.99122807017543901</v>
      </c>
      <c r="H5895">
        <v>0.98684210526315796</v>
      </c>
      <c r="I5895">
        <v>0.98660714285714302</v>
      </c>
      <c r="J5895" s="1">
        <v>0.31818181818181801</v>
      </c>
      <c r="K5895" t="s">
        <v>23241</v>
      </c>
      <c r="L5895" t="s">
        <v>35034</v>
      </c>
      <c r="M5895" t="s">
        <v>35035</v>
      </c>
    </row>
    <row r="5896" spans="1:13">
      <c r="A5896" s="1" t="s">
        <v>7913</v>
      </c>
      <c r="B5896">
        <v>2.67357256854679E-6</v>
      </c>
      <c r="C5896" s="1">
        <v>2.5017752796543101E-7</v>
      </c>
      <c r="D5896">
        <v>1.5625E-2</v>
      </c>
      <c r="E5896">
        <v>0</v>
      </c>
      <c r="F5896">
        <v>0</v>
      </c>
      <c r="G5896">
        <v>0.273809523809524</v>
      </c>
      <c r="H5896">
        <v>1.5957446808510599E-2</v>
      </c>
      <c r="I5896">
        <v>0.233333333333333</v>
      </c>
      <c r="J5896" s="1">
        <v>0</v>
      </c>
      <c r="K5896" t="s">
        <v>23241</v>
      </c>
      <c r="L5896" t="s">
        <v>35036</v>
      </c>
      <c r="M5896" t="s">
        <v>35037</v>
      </c>
    </row>
    <row r="5897" spans="1:13">
      <c r="A5897" s="1" t="s">
        <v>7914</v>
      </c>
      <c r="B5897">
        <v>1.19715943391998E-5</v>
      </c>
      <c r="C5897" s="1">
        <v>1.5855044256612901E-5</v>
      </c>
      <c r="D5897">
        <v>0.68421052631578905</v>
      </c>
      <c r="E5897">
        <v>0.65384615384615397</v>
      </c>
      <c r="F5897">
        <v>0.560126582278481</v>
      </c>
      <c r="G5897">
        <v>0.204545454545455</v>
      </c>
      <c r="H5897">
        <v>0.79661016949152497</v>
      </c>
      <c r="I5897">
        <v>0.74324324324324298</v>
      </c>
      <c r="J5897" s="1">
        <v>1</v>
      </c>
      <c r="K5897" t="s">
        <v>23237</v>
      </c>
      <c r="L5897" t="s">
        <v>35038</v>
      </c>
      <c r="M5897" t="s">
        <v>35039</v>
      </c>
    </row>
    <row r="5898" spans="1:13">
      <c r="A5898" s="1" t="s">
        <v>7915</v>
      </c>
      <c r="B5898">
        <v>8.8135960923663301E-7</v>
      </c>
      <c r="C5898" s="1">
        <v>2.6231686508805902E-7</v>
      </c>
      <c r="D5898">
        <v>0</v>
      </c>
      <c r="E5898">
        <v>0</v>
      </c>
      <c r="F5898">
        <v>4.2372881355932203E-3</v>
      </c>
      <c r="G5898">
        <v>0</v>
      </c>
      <c r="H5898">
        <v>5.5555555555555601E-3</v>
      </c>
      <c r="I5898">
        <v>2.34375E-2</v>
      </c>
      <c r="J5898" s="1">
        <v>4.5454545454545497E-2</v>
      </c>
      <c r="K5898" t="s">
        <v>23238</v>
      </c>
      <c r="L5898" t="s">
        <v>35040</v>
      </c>
      <c r="M5898" t="s">
        <v>35041</v>
      </c>
    </row>
    <row r="5899" spans="1:13">
      <c r="A5899" s="1" t="s">
        <v>7916</v>
      </c>
      <c r="B5899">
        <v>3.3021395948182499E-6</v>
      </c>
      <c r="C5899" s="1">
        <v>5.6527692666276898E-5</v>
      </c>
      <c r="D5899">
        <v>1</v>
      </c>
      <c r="E5899">
        <v>0.98936170212765995</v>
      </c>
      <c r="F5899">
        <v>0.94615384615384601</v>
      </c>
      <c r="G5899">
        <v>1</v>
      </c>
      <c r="H5899">
        <v>0.9</v>
      </c>
      <c r="I5899">
        <v>1</v>
      </c>
      <c r="J5899" s="1" t="s">
        <v>23229</v>
      </c>
      <c r="K5899" t="s">
        <v>23238</v>
      </c>
      <c r="L5899" t="s">
        <v>35042</v>
      </c>
      <c r="M5899" t="s">
        <v>35043</v>
      </c>
    </row>
    <row r="5900" spans="1:13">
      <c r="A5900" s="1" t="s">
        <v>7917</v>
      </c>
      <c r="B5900">
        <v>8.6580152738313202E-7</v>
      </c>
      <c r="C5900" s="1">
        <v>3.4574639333212998E-9</v>
      </c>
      <c r="D5900">
        <v>1</v>
      </c>
      <c r="E5900">
        <v>0.99456521739130399</v>
      </c>
      <c r="F5900">
        <v>0.98376623376623396</v>
      </c>
      <c r="G5900">
        <v>1</v>
      </c>
      <c r="H5900">
        <v>1</v>
      </c>
      <c r="I5900">
        <v>0.969879518072289</v>
      </c>
      <c r="J5900" s="1">
        <v>4.5454545454545497E-2</v>
      </c>
      <c r="K5900" t="s">
        <v>23240</v>
      </c>
      <c r="L5900" t="s">
        <v>35044</v>
      </c>
      <c r="M5900" t="s">
        <v>35045</v>
      </c>
    </row>
    <row r="5901" spans="1:13">
      <c r="A5901" s="1" t="s">
        <v>7918</v>
      </c>
      <c r="B5901">
        <v>1.41862562896236E-4</v>
      </c>
      <c r="C5901" s="1">
        <v>1.2460481413949701E-5</v>
      </c>
      <c r="D5901">
        <v>1</v>
      </c>
      <c r="E5901">
        <v>1</v>
      </c>
      <c r="F5901">
        <v>0.72020725388601003</v>
      </c>
      <c r="G5901">
        <v>0.8</v>
      </c>
      <c r="H5901">
        <v>0.82258064516129004</v>
      </c>
      <c r="I5901">
        <v>0.53846153846153799</v>
      </c>
      <c r="J5901" s="1">
        <v>1</v>
      </c>
      <c r="K5901" t="s">
        <v>23241</v>
      </c>
      <c r="L5901" t="s">
        <v>35046</v>
      </c>
      <c r="M5901" t="s">
        <v>35047</v>
      </c>
    </row>
    <row r="5902" spans="1:13">
      <c r="A5902" s="1" t="s">
        <v>7919</v>
      </c>
      <c r="B5902">
        <v>5.8588192397070202E-7</v>
      </c>
      <c r="C5902" s="1">
        <v>4.4480398988567499E-7</v>
      </c>
      <c r="D5902">
        <v>1</v>
      </c>
      <c r="E5902">
        <v>1</v>
      </c>
      <c r="F5902">
        <v>1</v>
      </c>
      <c r="G5902">
        <v>0.97222222222222199</v>
      </c>
      <c r="H5902">
        <v>0.99450549450549497</v>
      </c>
      <c r="I5902">
        <v>0.87162162162162204</v>
      </c>
      <c r="J5902" s="1">
        <v>1</v>
      </c>
      <c r="K5902" t="s">
        <v>23242</v>
      </c>
      <c r="L5902" t="s">
        <v>35048</v>
      </c>
      <c r="M5902" t="s">
        <v>35049</v>
      </c>
    </row>
    <row r="5903" spans="1:13">
      <c r="A5903" s="1" t="s">
        <v>7920</v>
      </c>
      <c r="B5903">
        <v>6.0416301485138597E-5</v>
      </c>
      <c r="C5903" s="1">
        <v>4.7293665533060502E-5</v>
      </c>
      <c r="D5903">
        <v>0</v>
      </c>
      <c r="E5903">
        <v>0</v>
      </c>
      <c r="F5903">
        <v>0.143589743589744</v>
      </c>
      <c r="G5903">
        <v>8.6206896551724102E-3</v>
      </c>
      <c r="H5903">
        <v>6.5789473684210495E-2</v>
      </c>
      <c r="I5903">
        <v>2.4193548387096801E-2</v>
      </c>
      <c r="J5903" s="1">
        <v>0</v>
      </c>
      <c r="K5903" t="s">
        <v>23240</v>
      </c>
      <c r="L5903" t="s">
        <v>35050</v>
      </c>
      <c r="M5903" t="s">
        <v>35051</v>
      </c>
    </row>
    <row r="5904" spans="1:13">
      <c r="A5904" s="1" t="s">
        <v>7921</v>
      </c>
      <c r="B5904">
        <v>6.7433897449020401E-8</v>
      </c>
      <c r="C5904" s="1">
        <v>1.61555897780314E-9</v>
      </c>
      <c r="D5904">
        <v>0</v>
      </c>
      <c r="E5904">
        <v>8.4745762711864406E-3</v>
      </c>
      <c r="F5904">
        <v>4.9019607843137298E-3</v>
      </c>
      <c r="G5904">
        <v>0</v>
      </c>
      <c r="H5904">
        <v>0</v>
      </c>
      <c r="I5904">
        <v>0</v>
      </c>
      <c r="J5904" s="1">
        <v>0</v>
      </c>
      <c r="K5904" t="s">
        <v>23239</v>
      </c>
      <c r="L5904" t="s">
        <v>35052</v>
      </c>
      <c r="M5904" t="s">
        <v>35053</v>
      </c>
    </row>
    <row r="5905" spans="1:13">
      <c r="A5905" s="1" t="s">
        <v>7922</v>
      </c>
      <c r="B5905">
        <v>7.2164207879421204E-7</v>
      </c>
      <c r="C5905" s="1">
        <v>4.2492298637487099E-10</v>
      </c>
      <c r="D5905">
        <v>0</v>
      </c>
      <c r="E5905">
        <v>0</v>
      </c>
      <c r="F5905">
        <v>0</v>
      </c>
      <c r="G5905">
        <v>6.25E-2</v>
      </c>
      <c r="H5905">
        <v>1.0204081632652962E-2</v>
      </c>
      <c r="I5905">
        <v>5.9523809523809978E-2</v>
      </c>
      <c r="J5905" s="1">
        <v>0</v>
      </c>
      <c r="K5905" t="s">
        <v>23243</v>
      </c>
      <c r="L5905" t="s">
        <v>35054</v>
      </c>
      <c r="M5905" t="s">
        <v>35055</v>
      </c>
    </row>
    <row r="5906" spans="1:13">
      <c r="A5906" s="1" t="s">
        <v>7923</v>
      </c>
      <c r="B5906">
        <v>5.6703005470978604E-6</v>
      </c>
      <c r="C5906" s="1">
        <v>3.36657501332961E-5</v>
      </c>
      <c r="D5906">
        <v>0</v>
      </c>
      <c r="E5906">
        <v>0</v>
      </c>
      <c r="F5906">
        <v>4.9019607843137298E-3</v>
      </c>
      <c r="G5906">
        <v>1.7543859649122799E-2</v>
      </c>
      <c r="H5906">
        <v>0</v>
      </c>
      <c r="I5906">
        <v>7.6530612244898003E-2</v>
      </c>
      <c r="J5906" s="1">
        <v>0</v>
      </c>
      <c r="K5906" t="s">
        <v>23240</v>
      </c>
      <c r="L5906" t="s">
        <v>35056</v>
      </c>
      <c r="M5906" t="s">
        <v>35057</v>
      </c>
    </row>
    <row r="5907" spans="1:13">
      <c r="A5907" s="1" t="s">
        <v>7924</v>
      </c>
      <c r="B5907">
        <v>6.1983094894399102E-7</v>
      </c>
      <c r="C5907" s="1">
        <v>2.6912480537739601E-5</v>
      </c>
      <c r="D5907">
        <v>0.22916666666666699</v>
      </c>
      <c r="E5907">
        <v>0.20689655172413801</v>
      </c>
      <c r="F5907">
        <v>0.11206896551724101</v>
      </c>
      <c r="G5907">
        <v>0.214285714285714</v>
      </c>
      <c r="H5907">
        <v>4.2857142857142899E-2</v>
      </c>
      <c r="I5907">
        <v>0.18181818181818199</v>
      </c>
      <c r="J5907" s="1" t="s">
        <v>23229</v>
      </c>
      <c r="K5907" t="s">
        <v>23241</v>
      </c>
      <c r="L5907" t="s">
        <v>35058</v>
      </c>
      <c r="M5907" t="s">
        <v>35059</v>
      </c>
    </row>
    <row r="5908" spans="1:13">
      <c r="A5908" s="1" t="s">
        <v>7925</v>
      </c>
      <c r="B5908">
        <v>4.0634219138914299E-9</v>
      </c>
      <c r="C5908" s="1">
        <v>2.5411369271280299E-7</v>
      </c>
      <c r="D5908">
        <v>0</v>
      </c>
      <c r="E5908">
        <v>0</v>
      </c>
      <c r="F5908">
        <v>1.01010101010101E-2</v>
      </c>
      <c r="G5908">
        <v>0.5</v>
      </c>
      <c r="H5908">
        <v>0</v>
      </c>
      <c r="I5908">
        <v>8.3333333333333301E-2</v>
      </c>
      <c r="J5908" s="1">
        <v>0</v>
      </c>
      <c r="K5908" t="s">
        <v>23238</v>
      </c>
      <c r="L5908" t="s">
        <v>35060</v>
      </c>
      <c r="M5908" t="s">
        <v>35061</v>
      </c>
    </row>
    <row r="5909" spans="1:13">
      <c r="A5909" s="1" t="s">
        <v>7926</v>
      </c>
      <c r="B5909">
        <v>6.4905344542031101E-4</v>
      </c>
      <c r="C5909" s="1">
        <v>3.5703680848660902E-4</v>
      </c>
      <c r="D5909">
        <v>0.68</v>
      </c>
      <c r="E5909">
        <v>0.77222222222222203</v>
      </c>
      <c r="F5909">
        <v>0.628571428571429</v>
      </c>
      <c r="G5909">
        <v>0.11206896551724101</v>
      </c>
      <c r="H5909">
        <v>0.5</v>
      </c>
      <c r="I5909">
        <v>0.34959349593495898</v>
      </c>
      <c r="J5909" s="1">
        <v>0</v>
      </c>
      <c r="K5909" t="s">
        <v>23240</v>
      </c>
      <c r="L5909" t="s">
        <v>35062</v>
      </c>
      <c r="M5909" t="s">
        <v>35063</v>
      </c>
    </row>
    <row r="5910" spans="1:13">
      <c r="A5910" s="1" t="s">
        <v>7927</v>
      </c>
      <c r="B5910">
        <v>5.1387135415439105E-7</v>
      </c>
      <c r="C5910" s="1">
        <v>1.6301623400414499E-7</v>
      </c>
      <c r="D5910">
        <v>0</v>
      </c>
      <c r="E5910">
        <v>0</v>
      </c>
      <c r="F5910">
        <v>5.1282051282051299E-3</v>
      </c>
      <c r="G5910">
        <v>1.0416666666666701E-2</v>
      </c>
      <c r="H5910">
        <v>0.19469026548672599</v>
      </c>
      <c r="I5910">
        <v>0</v>
      </c>
      <c r="J5910" s="1" t="s">
        <v>23229</v>
      </c>
      <c r="K5910" t="s">
        <v>23241</v>
      </c>
      <c r="L5910" t="s">
        <v>35064</v>
      </c>
      <c r="M5910" t="s">
        <v>35065</v>
      </c>
    </row>
    <row r="5911" spans="1:13">
      <c r="A5911" s="1" t="s">
        <v>7928</v>
      </c>
      <c r="B5911">
        <v>2.1249043266954399E-6</v>
      </c>
      <c r="C5911" s="1">
        <v>2.1297892397684401E-6</v>
      </c>
      <c r="D5911">
        <v>0.984375</v>
      </c>
      <c r="E5911">
        <v>0.99479166666666696</v>
      </c>
      <c r="F5911">
        <v>1</v>
      </c>
      <c r="G5911">
        <v>0.85454545454545405</v>
      </c>
      <c r="H5911">
        <v>0.99115044247787598</v>
      </c>
      <c r="I5911">
        <v>0.96086956521739098</v>
      </c>
      <c r="J5911" s="1">
        <v>1</v>
      </c>
      <c r="K5911" t="s">
        <v>23238</v>
      </c>
      <c r="L5911" t="s">
        <v>35066</v>
      </c>
      <c r="M5911" t="s">
        <v>35067</v>
      </c>
    </row>
    <row r="5912" spans="1:13">
      <c r="A5912" s="1" t="s">
        <v>7929</v>
      </c>
      <c r="B5912">
        <v>1.6381267932289199E-6</v>
      </c>
      <c r="C5912" s="1">
        <v>9.0685675103787092E-6</v>
      </c>
      <c r="D5912">
        <v>0.96875</v>
      </c>
      <c r="E5912">
        <v>0.99462365591397806</v>
      </c>
      <c r="F5912">
        <v>0.99738219895288005</v>
      </c>
      <c r="G5912">
        <v>0.95614035087719296</v>
      </c>
      <c r="H5912">
        <v>0.99065420560747697</v>
      </c>
      <c r="I5912">
        <v>0.93452380952380998</v>
      </c>
      <c r="J5912" s="1">
        <v>1</v>
      </c>
      <c r="K5912" t="s">
        <v>23238</v>
      </c>
      <c r="L5912" t="s">
        <v>35068</v>
      </c>
      <c r="M5912" t="s">
        <v>35069</v>
      </c>
    </row>
    <row r="5913" spans="1:13">
      <c r="A5913" s="1" t="s">
        <v>7930</v>
      </c>
      <c r="B5913">
        <v>2.87814945780079E-5</v>
      </c>
      <c r="C5913" s="1">
        <v>3.2362742419110502E-5</v>
      </c>
      <c r="D5913">
        <v>0.97916666666666696</v>
      </c>
      <c r="E5913">
        <v>1</v>
      </c>
      <c r="F5913">
        <v>0.859649122807018</v>
      </c>
      <c r="G5913">
        <v>1</v>
      </c>
      <c r="H5913">
        <v>1</v>
      </c>
      <c r="I5913">
        <v>1</v>
      </c>
      <c r="J5913" s="1" t="s">
        <v>23229</v>
      </c>
      <c r="K5913" t="s">
        <v>23239</v>
      </c>
      <c r="L5913" t="s">
        <v>35070</v>
      </c>
      <c r="M5913" t="s">
        <v>35071</v>
      </c>
    </row>
    <row r="5914" spans="1:13">
      <c r="A5914" s="1" t="s">
        <v>7931</v>
      </c>
      <c r="B5914">
        <v>2.2722485037159298E-5</v>
      </c>
      <c r="C5914" s="1">
        <v>1.698883528449E-5</v>
      </c>
      <c r="D5914">
        <v>1</v>
      </c>
      <c r="E5914">
        <v>1</v>
      </c>
      <c r="F5914">
        <v>1</v>
      </c>
      <c r="G5914">
        <v>0.38372093023255799</v>
      </c>
      <c r="H5914">
        <v>0.940217391304348</v>
      </c>
      <c r="I5914">
        <v>0.72142857142857097</v>
      </c>
      <c r="J5914" s="1" t="s">
        <v>23229</v>
      </c>
      <c r="K5914" t="s">
        <v>23238</v>
      </c>
      <c r="L5914" t="s">
        <v>35072</v>
      </c>
      <c r="M5914" t="s">
        <v>35073</v>
      </c>
    </row>
    <row r="5915" spans="1:13">
      <c r="A5915" s="1" t="s">
        <v>7932</v>
      </c>
      <c r="B5915">
        <v>0</v>
      </c>
      <c r="C5915" s="1">
        <v>0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 s="1">
        <v>0.86363636363636398</v>
      </c>
      <c r="K5915" t="s">
        <v>23238</v>
      </c>
      <c r="L5915" t="s">
        <v>35074</v>
      </c>
      <c r="M5915" t="s">
        <v>35075</v>
      </c>
    </row>
    <row r="5916" spans="1:13">
      <c r="A5916" s="1" t="s">
        <v>7933</v>
      </c>
      <c r="B5916">
        <v>2.1267087775345599E-7</v>
      </c>
      <c r="C5916" s="1">
        <v>5.5890695711478905E-7</v>
      </c>
      <c r="D5916">
        <v>0</v>
      </c>
      <c r="E5916">
        <v>0</v>
      </c>
      <c r="F5916">
        <v>6.8493150684931503E-3</v>
      </c>
      <c r="G5916">
        <v>0</v>
      </c>
      <c r="H5916">
        <v>7.14285714285714E-3</v>
      </c>
      <c r="I5916">
        <v>2.83018867924528E-2</v>
      </c>
      <c r="J5916" s="1" t="s">
        <v>23229</v>
      </c>
      <c r="K5916" t="s">
        <v>23238</v>
      </c>
      <c r="L5916" t="s">
        <v>35076</v>
      </c>
      <c r="M5916" t="s">
        <v>35077</v>
      </c>
    </row>
    <row r="5917" spans="1:13">
      <c r="A5917" s="1" t="s">
        <v>7934</v>
      </c>
      <c r="B5917">
        <v>2.9701934631015298E-7</v>
      </c>
      <c r="C5917" s="1">
        <v>2.9838597019255402E-8</v>
      </c>
      <c r="D5917">
        <v>0</v>
      </c>
      <c r="E5917">
        <v>0</v>
      </c>
      <c r="F5917">
        <v>4.4642857142857097E-3</v>
      </c>
      <c r="G5917">
        <v>0.38461538461538503</v>
      </c>
      <c r="H5917">
        <v>8.0645161290322596E-3</v>
      </c>
      <c r="I5917">
        <v>6.25E-2</v>
      </c>
      <c r="J5917" s="1">
        <v>0</v>
      </c>
      <c r="K5917" t="s">
        <v>23241</v>
      </c>
      <c r="L5917" t="s">
        <v>35078</v>
      </c>
      <c r="M5917" t="s">
        <v>35079</v>
      </c>
    </row>
    <row r="5918" spans="1:13">
      <c r="A5918" s="1" t="s">
        <v>7935</v>
      </c>
      <c r="B5918">
        <v>1.17790534944469E-7</v>
      </c>
      <c r="C5918" s="1">
        <v>2.2531895916683099E-7</v>
      </c>
      <c r="D5918">
        <v>0</v>
      </c>
      <c r="E5918">
        <v>0</v>
      </c>
      <c r="F5918">
        <v>0</v>
      </c>
      <c r="G5918">
        <v>9.0909090909090905E-3</v>
      </c>
      <c r="H5918">
        <v>0</v>
      </c>
      <c r="I5918">
        <v>5.0505050505050501E-3</v>
      </c>
      <c r="J5918" s="1" t="s">
        <v>23229</v>
      </c>
      <c r="K5918" t="s">
        <v>23242</v>
      </c>
      <c r="L5918" t="s">
        <v>35080</v>
      </c>
      <c r="M5918" t="s">
        <v>35081</v>
      </c>
    </row>
    <row r="5919" spans="1:13">
      <c r="A5919" s="1" t="s">
        <v>7936</v>
      </c>
      <c r="B5919">
        <v>1.3497532988234E-5</v>
      </c>
      <c r="C5919" s="1">
        <v>2.3146385432699502E-5</v>
      </c>
      <c r="D5919">
        <v>0.171875</v>
      </c>
      <c r="E5919">
        <v>5.4347826086956503E-3</v>
      </c>
      <c r="F5919">
        <v>0</v>
      </c>
      <c r="G5919">
        <v>0</v>
      </c>
      <c r="H5919">
        <v>0.16145833333333301</v>
      </c>
      <c r="I5919">
        <v>2.4390243902439001E-2</v>
      </c>
      <c r="J5919" s="1">
        <v>0</v>
      </c>
      <c r="K5919" t="s">
        <v>23240</v>
      </c>
      <c r="L5919" t="s">
        <v>35082</v>
      </c>
      <c r="M5919" t="s">
        <v>35083</v>
      </c>
    </row>
    <row r="5920" spans="1:13">
      <c r="A5920" s="1" t="s">
        <v>7937</v>
      </c>
      <c r="B5920">
        <v>4.2652137108177302E-4</v>
      </c>
      <c r="C5920" s="1">
        <v>2.28053251320112E-4</v>
      </c>
      <c r="D5920">
        <v>0.12903225806451599</v>
      </c>
      <c r="E5920">
        <v>0.28947368421052599</v>
      </c>
      <c r="F5920">
        <v>0.36052631578947397</v>
      </c>
      <c r="G5920">
        <v>0.381818181818182</v>
      </c>
      <c r="H5920">
        <v>0.55825242718446599</v>
      </c>
      <c r="I5920">
        <v>0.26136363636363602</v>
      </c>
      <c r="J5920" s="1">
        <v>0</v>
      </c>
      <c r="K5920" t="s">
        <v>23239</v>
      </c>
      <c r="L5920" t="s">
        <v>35084</v>
      </c>
      <c r="M5920" t="s">
        <v>35085</v>
      </c>
    </row>
    <row r="5921" spans="1:13">
      <c r="A5921" s="1" t="s">
        <v>7938</v>
      </c>
      <c r="B5921">
        <v>5.06099849746084E-8</v>
      </c>
      <c r="C5921" s="1">
        <v>2.7198737351788401E-6</v>
      </c>
      <c r="D5921">
        <v>0.19354838709677399</v>
      </c>
      <c r="E5921">
        <v>9.6590909090909102E-2</v>
      </c>
      <c r="F5921">
        <v>0.28108108108108099</v>
      </c>
      <c r="G5921">
        <v>0.12121212121212099</v>
      </c>
      <c r="H5921">
        <v>0.56976744186046502</v>
      </c>
      <c r="I5921">
        <v>0.162790697674419</v>
      </c>
      <c r="J5921" s="1">
        <v>0</v>
      </c>
      <c r="K5921" t="s">
        <v>23237</v>
      </c>
      <c r="L5921" t="s">
        <v>35086</v>
      </c>
      <c r="M5921" t="s">
        <v>35087</v>
      </c>
    </row>
    <row r="5922" spans="1:13">
      <c r="A5922" s="1" t="s">
        <v>7939</v>
      </c>
      <c r="B5922">
        <v>5.8850149416736702E-5</v>
      </c>
      <c r="C5922" s="1">
        <v>2.4531193553718002E-5</v>
      </c>
      <c r="D5922">
        <v>0.609375</v>
      </c>
      <c r="E5922">
        <v>0.673684210526316</v>
      </c>
      <c r="F5922">
        <v>0.90769230769230802</v>
      </c>
      <c r="G5922">
        <v>0.93965517241379304</v>
      </c>
      <c r="H5922">
        <v>0.82142857142857095</v>
      </c>
      <c r="I5922">
        <v>0.872</v>
      </c>
      <c r="J5922" s="1">
        <v>1</v>
      </c>
      <c r="K5922" t="s">
        <v>23238</v>
      </c>
      <c r="L5922" t="s">
        <v>35088</v>
      </c>
      <c r="M5922" t="s">
        <v>35089</v>
      </c>
    </row>
    <row r="5923" spans="1:13">
      <c r="A5923" s="1" t="s">
        <v>7940</v>
      </c>
      <c r="B5923">
        <v>4.4301147322514898E-6</v>
      </c>
      <c r="C5923" s="1">
        <v>6.03439805079519E-6</v>
      </c>
      <c r="D5923">
        <v>1</v>
      </c>
      <c r="E5923">
        <v>0.99404761904761896</v>
      </c>
      <c r="F5923">
        <v>0.94117647058823495</v>
      </c>
      <c r="G5923">
        <v>1</v>
      </c>
      <c r="H5923">
        <v>1</v>
      </c>
      <c r="I5923">
        <v>1</v>
      </c>
      <c r="J5923" s="1">
        <v>1</v>
      </c>
      <c r="K5923" t="s">
        <v>23241</v>
      </c>
      <c r="L5923" t="s">
        <v>35090</v>
      </c>
      <c r="M5923" t="s">
        <v>35091</v>
      </c>
    </row>
    <row r="5924" spans="1:13">
      <c r="A5924" s="1" t="s">
        <v>7941</v>
      </c>
      <c r="B5924">
        <v>9.5135142457475408E-6</v>
      </c>
      <c r="C5924" s="1">
        <v>1.0339444129305699E-4</v>
      </c>
      <c r="D5924">
        <v>0.83333333333333304</v>
      </c>
      <c r="E5924">
        <v>0.74074074074074103</v>
      </c>
      <c r="F5924">
        <v>0.84659090909090895</v>
      </c>
      <c r="G5924">
        <v>0.86458333333333304</v>
      </c>
      <c r="H5924">
        <v>0.92105263157894701</v>
      </c>
      <c r="I5924">
        <v>0.90384615384615397</v>
      </c>
      <c r="J5924" s="1" t="s">
        <v>23229</v>
      </c>
      <c r="K5924" t="s">
        <v>23238</v>
      </c>
      <c r="L5924" t="s">
        <v>35092</v>
      </c>
      <c r="M5924" t="s">
        <v>35093</v>
      </c>
    </row>
    <row r="5925" spans="1:13">
      <c r="A5925" s="1" t="s">
        <v>7942</v>
      </c>
      <c r="B5925">
        <v>2.8315235070523201E-6</v>
      </c>
      <c r="C5925" s="1">
        <v>1.2039171861439701E-7</v>
      </c>
      <c r="D5925">
        <v>5.3571428571428603E-2</v>
      </c>
      <c r="E5925">
        <v>8.3333333333333301E-2</v>
      </c>
      <c r="F5925">
        <v>0</v>
      </c>
      <c r="G5925">
        <v>1.2500000000000001E-2</v>
      </c>
      <c r="H5925">
        <v>7.14285714285714E-3</v>
      </c>
      <c r="I5925">
        <v>0</v>
      </c>
      <c r="J5925" s="1">
        <v>0</v>
      </c>
      <c r="K5925" t="s">
        <v>23239</v>
      </c>
      <c r="L5925" t="s">
        <v>35094</v>
      </c>
      <c r="M5925" t="s">
        <v>35095</v>
      </c>
    </row>
    <row r="5926" spans="1:13">
      <c r="A5926" s="1" t="s">
        <v>7943</v>
      </c>
      <c r="B5926">
        <v>4.7167613054755899E-7</v>
      </c>
      <c r="C5926" s="1">
        <v>2.1883074179526701E-5</v>
      </c>
      <c r="D5926">
        <v>0.98333333333333295</v>
      </c>
      <c r="E5926">
        <v>0.98214285714285698</v>
      </c>
      <c r="F5926">
        <v>1</v>
      </c>
      <c r="G5926">
        <v>1</v>
      </c>
      <c r="H5926">
        <v>0.992307692307692</v>
      </c>
      <c r="I5926">
        <v>0.86585365853658502</v>
      </c>
      <c r="J5926" s="1">
        <v>1</v>
      </c>
      <c r="K5926" t="s">
        <v>23237</v>
      </c>
      <c r="L5926" t="s">
        <v>35096</v>
      </c>
      <c r="M5926" t="s">
        <v>35097</v>
      </c>
    </row>
    <row r="5927" spans="1:13">
      <c r="A5927" s="1" t="s">
        <v>7944</v>
      </c>
      <c r="B5927">
        <v>6.4375824250483699E-6</v>
      </c>
      <c r="C5927" s="1">
        <v>5.5294960310556802E-7</v>
      </c>
      <c r="D5927">
        <v>1</v>
      </c>
      <c r="E5927">
        <v>1</v>
      </c>
      <c r="F5927">
        <v>0.95263157894736805</v>
      </c>
      <c r="G5927">
        <v>1</v>
      </c>
      <c r="H5927">
        <v>0.95833333333333304</v>
      </c>
      <c r="I5927">
        <v>0.97967479674796698</v>
      </c>
      <c r="J5927" s="1">
        <v>1</v>
      </c>
      <c r="K5927" t="s">
        <v>23238</v>
      </c>
      <c r="L5927" t="s">
        <v>35098</v>
      </c>
      <c r="M5927" t="s">
        <v>35099</v>
      </c>
    </row>
    <row r="5928" spans="1:13">
      <c r="A5928" s="1" t="s">
        <v>7945</v>
      </c>
      <c r="B5928">
        <v>4.2300959804586201E-7</v>
      </c>
      <c r="C5928" s="1">
        <v>1.6408250351717701E-7</v>
      </c>
      <c r="D5928">
        <v>0.89285714285714302</v>
      </c>
      <c r="E5928">
        <v>0.90909090909090895</v>
      </c>
      <c r="F5928">
        <v>0.61818181818181805</v>
      </c>
      <c r="G5928">
        <v>0.96875</v>
      </c>
      <c r="H5928">
        <v>0.4</v>
      </c>
      <c r="I5928">
        <v>0.94366197183098599</v>
      </c>
      <c r="J5928" s="1">
        <v>1</v>
      </c>
      <c r="K5928" t="s">
        <v>23240</v>
      </c>
      <c r="L5928" t="s">
        <v>35100</v>
      </c>
      <c r="M5928" t="s">
        <v>35101</v>
      </c>
    </row>
    <row r="5929" spans="1:13">
      <c r="A5929" s="1" t="s">
        <v>7946</v>
      </c>
      <c r="B5929">
        <v>8.8711250667927701E-7</v>
      </c>
      <c r="C5929" s="1">
        <v>1.6485307061645E-7</v>
      </c>
      <c r="D5929">
        <v>8.3333333333333301E-2</v>
      </c>
      <c r="E5929">
        <v>0</v>
      </c>
      <c r="F5929">
        <v>9.0361445783132491E-3</v>
      </c>
      <c r="G5929">
        <v>0</v>
      </c>
      <c r="H5929">
        <v>0</v>
      </c>
      <c r="I5929">
        <v>0</v>
      </c>
      <c r="J5929" s="1" t="s">
        <v>23229</v>
      </c>
      <c r="K5929" t="s">
        <v>23242</v>
      </c>
      <c r="L5929" t="s">
        <v>35102</v>
      </c>
      <c r="M5929" t="s">
        <v>35103</v>
      </c>
    </row>
    <row r="5930" spans="1:13">
      <c r="A5930" s="1" t="s">
        <v>7947</v>
      </c>
      <c r="B5930">
        <v>1.27168403731898E-4</v>
      </c>
      <c r="C5930" s="1">
        <v>2.5291741093594702E-4</v>
      </c>
      <c r="D5930">
        <v>0.984375</v>
      </c>
      <c r="E5930">
        <v>0.99479166666666696</v>
      </c>
      <c r="F5930">
        <v>0.97368421052631604</v>
      </c>
      <c r="G5930">
        <v>0.92452830188679203</v>
      </c>
      <c r="H5930">
        <v>0.86363636363636398</v>
      </c>
      <c r="I5930">
        <v>0.71578947368421098</v>
      </c>
      <c r="J5930" s="1">
        <v>0.95454545454545503</v>
      </c>
      <c r="K5930" t="s">
        <v>23239</v>
      </c>
      <c r="L5930" t="s">
        <v>35104</v>
      </c>
      <c r="M5930" t="s">
        <v>35105</v>
      </c>
    </row>
    <row r="5931" spans="1:13">
      <c r="A5931" s="1" t="s">
        <v>7948</v>
      </c>
      <c r="B5931">
        <v>7.2178341954888297E-6</v>
      </c>
      <c r="C5931" s="1">
        <v>3.7073712120395298E-6</v>
      </c>
      <c r="D5931">
        <v>0</v>
      </c>
      <c r="E5931">
        <v>0</v>
      </c>
      <c r="F5931">
        <v>0.143589743589744</v>
      </c>
      <c r="G5931">
        <v>0</v>
      </c>
      <c r="H5931">
        <v>2.7027027027027001E-2</v>
      </c>
      <c r="I5931">
        <v>9.3457943925233603E-3</v>
      </c>
      <c r="J5931" s="1">
        <v>0</v>
      </c>
      <c r="K5931" t="s">
        <v>23237</v>
      </c>
      <c r="L5931" t="s">
        <v>35106</v>
      </c>
      <c r="M5931" t="s">
        <v>35107</v>
      </c>
    </row>
    <row r="5932" spans="1:13">
      <c r="A5932" s="1" t="s">
        <v>7949</v>
      </c>
      <c r="B5932">
        <v>9.1851983598073399E-11</v>
      </c>
      <c r="C5932" s="1">
        <v>3.6928720441235297E-5</v>
      </c>
      <c r="D5932">
        <v>0.79629629629629595</v>
      </c>
      <c r="E5932">
        <v>0.85714285714285698</v>
      </c>
      <c r="F5932">
        <v>0.65243902439024404</v>
      </c>
      <c r="G5932">
        <v>6.0606060606060601E-2</v>
      </c>
      <c r="H5932">
        <v>0.30128205128205099</v>
      </c>
      <c r="I5932">
        <v>0.33</v>
      </c>
      <c r="J5932" s="1">
        <v>1</v>
      </c>
      <c r="K5932" t="s">
        <v>23238</v>
      </c>
      <c r="L5932" t="s">
        <v>35108</v>
      </c>
      <c r="M5932" t="s">
        <v>35109</v>
      </c>
    </row>
    <row r="5933" spans="1:13">
      <c r="A5933" s="1" t="s">
        <v>7950</v>
      </c>
      <c r="B5933">
        <v>3.4732961815081002E-5</v>
      </c>
      <c r="C5933" s="1">
        <v>3.1986102062885001E-5</v>
      </c>
      <c r="D5933">
        <v>0.82142857142857095</v>
      </c>
      <c r="E5933">
        <v>0.97333333333333305</v>
      </c>
      <c r="F5933">
        <v>0.92307692307692302</v>
      </c>
      <c r="G5933">
        <v>1</v>
      </c>
      <c r="H5933">
        <v>0.93805309734513298</v>
      </c>
      <c r="I5933">
        <v>0.92338709677419395</v>
      </c>
      <c r="J5933" s="1">
        <v>1</v>
      </c>
      <c r="K5933" t="s">
        <v>23238</v>
      </c>
      <c r="L5933" t="s">
        <v>35110</v>
      </c>
      <c r="M5933" t="s">
        <v>35111</v>
      </c>
    </row>
    <row r="5934" spans="1:13">
      <c r="A5934" s="1" t="s">
        <v>7951</v>
      </c>
      <c r="B5934">
        <v>2.8537590698959501E-6</v>
      </c>
      <c r="C5934" s="1">
        <v>1.9265037663018E-7</v>
      </c>
      <c r="D5934">
        <v>0.160714285714286</v>
      </c>
      <c r="E5934">
        <v>0</v>
      </c>
      <c r="F5934">
        <v>0</v>
      </c>
      <c r="G5934">
        <v>0</v>
      </c>
      <c r="H5934">
        <v>0</v>
      </c>
      <c r="I5934">
        <v>0</v>
      </c>
      <c r="J5934" s="1">
        <v>0</v>
      </c>
      <c r="K5934" t="s">
        <v>23237</v>
      </c>
      <c r="L5934" t="s">
        <v>35112</v>
      </c>
      <c r="M5934" t="s">
        <v>35113</v>
      </c>
    </row>
    <row r="5935" spans="1:13">
      <c r="A5935" s="1" t="s">
        <v>7952</v>
      </c>
      <c r="B5935">
        <v>3.78691557471837E-6</v>
      </c>
      <c r="C5935" s="1">
        <v>1.5591785482099599E-4</v>
      </c>
      <c r="D5935">
        <v>3.7037037037037E-2</v>
      </c>
      <c r="E5935">
        <v>5.0561797752809001E-2</v>
      </c>
      <c r="F5935">
        <v>5.8823529411764698E-2</v>
      </c>
      <c r="G5935">
        <v>0.105263157894737</v>
      </c>
      <c r="H5935">
        <v>0.104938271604938</v>
      </c>
      <c r="I5935">
        <v>0.175438596491228</v>
      </c>
      <c r="J5935" s="1">
        <v>0.33333333333333298</v>
      </c>
      <c r="K5935" t="s">
        <v>23237</v>
      </c>
      <c r="L5935" t="s">
        <v>35114</v>
      </c>
      <c r="M5935" t="s">
        <v>35115</v>
      </c>
    </row>
    <row r="5936" spans="1:13">
      <c r="A5936" s="1" t="s">
        <v>7953</v>
      </c>
      <c r="B5936">
        <v>6.1668516138309196E-5</v>
      </c>
      <c r="C5936" s="1">
        <v>2.4467003310791702E-3</v>
      </c>
      <c r="D5936">
        <v>0.96551724137931005</v>
      </c>
      <c r="E5936">
        <v>0.99462365591397806</v>
      </c>
      <c r="F5936">
        <v>0.96783625730994105</v>
      </c>
      <c r="G5936">
        <v>0.22222222222222199</v>
      </c>
      <c r="H5936">
        <v>0</v>
      </c>
      <c r="I5936">
        <v>0.14516129032258099</v>
      </c>
      <c r="J5936" s="1">
        <v>1</v>
      </c>
      <c r="K5936" t="s">
        <v>23238</v>
      </c>
      <c r="L5936" t="s">
        <v>35116</v>
      </c>
      <c r="M5936" t="s">
        <v>35117</v>
      </c>
    </row>
    <row r="5937" spans="1:13">
      <c r="A5937" s="1" t="s">
        <v>7954</v>
      </c>
      <c r="B5937">
        <v>1.9784364975465401E-6</v>
      </c>
      <c r="C5937" s="1">
        <v>1.09749771970412E-5</v>
      </c>
      <c r="D5937">
        <v>0</v>
      </c>
      <c r="E5937">
        <v>0</v>
      </c>
      <c r="F5937">
        <v>2.6881720430107499E-3</v>
      </c>
      <c r="G5937">
        <v>6.6037735849056603E-2</v>
      </c>
      <c r="H5937">
        <v>4.5871559633027499E-3</v>
      </c>
      <c r="I5937">
        <v>7.0796460176991094E-2</v>
      </c>
      <c r="J5937" s="1">
        <v>0</v>
      </c>
      <c r="K5937" t="s">
        <v>23237</v>
      </c>
      <c r="L5937" t="s">
        <v>35118</v>
      </c>
      <c r="M5937" t="s">
        <v>35119</v>
      </c>
    </row>
    <row r="5938" spans="1:13">
      <c r="A5938" s="1" t="s">
        <v>7955</v>
      </c>
      <c r="B5938">
        <v>1.7905850581719499E-4</v>
      </c>
      <c r="C5938" s="1">
        <v>2.4168565560858599E-5</v>
      </c>
      <c r="D5938">
        <v>0.22222222222222199</v>
      </c>
      <c r="E5938">
        <v>0</v>
      </c>
      <c r="F5938">
        <v>0.15454545454545501</v>
      </c>
      <c r="G5938">
        <v>1.6129032258064498E-2</v>
      </c>
      <c r="H5938">
        <v>0</v>
      </c>
      <c r="I5938">
        <v>0</v>
      </c>
      <c r="J5938" s="1">
        <v>0</v>
      </c>
      <c r="K5938" t="s">
        <v>23240</v>
      </c>
      <c r="L5938" t="s">
        <v>35120</v>
      </c>
      <c r="M5938" t="s">
        <v>35121</v>
      </c>
    </row>
    <row r="5939" spans="1:13">
      <c r="A5939" s="1" t="s">
        <v>7956</v>
      </c>
      <c r="B5939">
        <v>6.1943114794593696E-6</v>
      </c>
      <c r="C5939" s="1">
        <v>2.26874088102798E-6</v>
      </c>
      <c r="D5939">
        <v>0.9</v>
      </c>
      <c r="E5939">
        <v>1</v>
      </c>
      <c r="F5939">
        <v>0.80272108843537404</v>
      </c>
      <c r="G5939">
        <v>0.78787878787878796</v>
      </c>
      <c r="H5939">
        <v>0.97752808988763995</v>
      </c>
      <c r="I5939">
        <v>0.89705882352941202</v>
      </c>
      <c r="J5939" s="1" t="s">
        <v>23229</v>
      </c>
      <c r="K5939" t="s">
        <v>23238</v>
      </c>
      <c r="L5939" t="s">
        <v>35122</v>
      </c>
      <c r="M5939" t="s">
        <v>35123</v>
      </c>
    </row>
    <row r="5940" spans="1:13">
      <c r="A5940" s="1" t="s">
        <v>7957</v>
      </c>
      <c r="B5940">
        <v>1.5588962173753499E-6</v>
      </c>
      <c r="C5940" s="1">
        <v>1.4925352288742401E-7</v>
      </c>
      <c r="D5940">
        <v>1</v>
      </c>
      <c r="E5940">
        <v>1</v>
      </c>
      <c r="F5940">
        <v>1</v>
      </c>
      <c r="G5940">
        <v>0.91935483870967705</v>
      </c>
      <c r="H5940">
        <v>1</v>
      </c>
      <c r="I5940">
        <v>0.9296875</v>
      </c>
      <c r="J5940" s="1">
        <v>1</v>
      </c>
      <c r="K5940" t="s">
        <v>23237</v>
      </c>
      <c r="L5940" t="s">
        <v>35124</v>
      </c>
      <c r="M5940" t="s">
        <v>35125</v>
      </c>
    </row>
    <row r="5941" spans="1:13">
      <c r="A5941" s="1" t="s">
        <v>7958</v>
      </c>
      <c r="B5941">
        <v>3.9972808920092701E-7</v>
      </c>
      <c r="C5941" s="1">
        <v>2.8798234365134699E-6</v>
      </c>
      <c r="D5941">
        <v>0</v>
      </c>
      <c r="E5941">
        <v>0</v>
      </c>
      <c r="F5941">
        <v>8.1250000000000003E-2</v>
      </c>
      <c r="G5941">
        <v>0</v>
      </c>
      <c r="H5941">
        <v>4.7619047619047603E-2</v>
      </c>
      <c r="I5941">
        <v>1.0416666666666701E-2</v>
      </c>
      <c r="J5941" s="1">
        <v>0</v>
      </c>
      <c r="K5941" t="s">
        <v>23238</v>
      </c>
      <c r="L5941" t="s">
        <v>35126</v>
      </c>
      <c r="M5941" t="s">
        <v>35127</v>
      </c>
    </row>
    <row r="5942" spans="1:13">
      <c r="A5942" s="1" t="s">
        <v>7959</v>
      </c>
      <c r="B5942">
        <v>1.06921608037959E-7</v>
      </c>
      <c r="C5942" s="1">
        <v>1.7527798308302499E-6</v>
      </c>
      <c r="D5942">
        <v>1</v>
      </c>
      <c r="E5942">
        <v>0.98124999999999996</v>
      </c>
      <c r="F5942">
        <v>0.98823529411764699</v>
      </c>
      <c r="G5942">
        <v>1</v>
      </c>
      <c r="H5942">
        <v>1</v>
      </c>
      <c r="I5942">
        <v>1</v>
      </c>
      <c r="J5942" s="1">
        <v>1</v>
      </c>
      <c r="K5942" t="s">
        <v>23240</v>
      </c>
      <c r="L5942" t="s">
        <v>35128</v>
      </c>
      <c r="M5942" t="s">
        <v>35129</v>
      </c>
    </row>
    <row r="5943" spans="1:13">
      <c r="A5943" s="1" t="s">
        <v>7960</v>
      </c>
      <c r="B5943">
        <v>2.30989549295702E-5</v>
      </c>
      <c r="C5943" s="1">
        <v>1.9068386555076801E-5</v>
      </c>
      <c r="D5943">
        <v>1</v>
      </c>
      <c r="E5943">
        <v>0.98958333333333304</v>
      </c>
      <c r="F5943">
        <v>0.99226804123711299</v>
      </c>
      <c r="G5943">
        <v>0.46551724137931</v>
      </c>
      <c r="H5943">
        <v>0.98684210526315796</v>
      </c>
      <c r="I5943">
        <v>0.86991869918699205</v>
      </c>
      <c r="J5943" s="1">
        <v>1</v>
      </c>
      <c r="K5943" t="s">
        <v>23240</v>
      </c>
      <c r="L5943" t="s">
        <v>35130</v>
      </c>
      <c r="M5943" t="s">
        <v>35131</v>
      </c>
    </row>
    <row r="5944" spans="1:13">
      <c r="A5944" s="1" t="s">
        <v>7961</v>
      </c>
      <c r="B5944">
        <v>1.1424298846881201E-6</v>
      </c>
      <c r="C5944" s="1">
        <v>1.6231871842731501E-5</v>
      </c>
      <c r="D5944">
        <v>0</v>
      </c>
      <c r="E5944">
        <v>0</v>
      </c>
      <c r="F5944">
        <v>5.6818181818181802E-2</v>
      </c>
      <c r="G5944">
        <v>0</v>
      </c>
      <c r="H5944">
        <v>0</v>
      </c>
      <c r="I5944">
        <v>5.8823529411764696E-3</v>
      </c>
      <c r="J5944" s="1" t="s">
        <v>23229</v>
      </c>
      <c r="K5944" t="s">
        <v>23241</v>
      </c>
      <c r="L5944" t="s">
        <v>35132</v>
      </c>
      <c r="M5944" t="s">
        <v>35133</v>
      </c>
    </row>
    <row r="5945" spans="1:13">
      <c r="A5945" s="1" t="s">
        <v>7962</v>
      </c>
      <c r="B5945">
        <v>2.80756789156377E-6</v>
      </c>
      <c r="C5945" s="1">
        <v>3.6367242222045399E-5</v>
      </c>
      <c r="D5945">
        <v>1</v>
      </c>
      <c r="E5945">
        <v>1</v>
      </c>
      <c r="F5945">
        <v>1</v>
      </c>
      <c r="G5945">
        <v>0.85714285714285698</v>
      </c>
      <c r="H5945">
        <v>0.88157894736842102</v>
      </c>
      <c r="I5945">
        <v>0.98936170212765995</v>
      </c>
      <c r="J5945" s="1" t="s">
        <v>23229</v>
      </c>
      <c r="K5945" t="s">
        <v>23238</v>
      </c>
      <c r="L5945" t="s">
        <v>35134</v>
      </c>
      <c r="M5945" t="s">
        <v>35135</v>
      </c>
    </row>
    <row r="5946" spans="1:13">
      <c r="A5946" s="1" t="s">
        <v>7963</v>
      </c>
      <c r="B5946">
        <v>1.84733285198399E-5</v>
      </c>
      <c r="C5946" s="1">
        <v>8.29672465466773E-5</v>
      </c>
      <c r="D5946">
        <v>0.609375</v>
      </c>
      <c r="E5946">
        <v>0.63333333333333297</v>
      </c>
      <c r="F5946">
        <v>0.8828125</v>
      </c>
      <c r="G5946">
        <v>0.90517241379310298</v>
      </c>
      <c r="H5946">
        <v>0.99553571428571397</v>
      </c>
      <c r="I5946">
        <v>0.98</v>
      </c>
      <c r="J5946" s="1">
        <v>1</v>
      </c>
      <c r="K5946" t="s">
        <v>23238</v>
      </c>
      <c r="L5946" t="s">
        <v>35136</v>
      </c>
      <c r="M5946" t="s">
        <v>35137</v>
      </c>
    </row>
    <row r="5947" spans="1:13">
      <c r="A5947" s="1" t="s">
        <v>7964</v>
      </c>
      <c r="B5947">
        <v>1.3866678525065101E-6</v>
      </c>
      <c r="C5947" s="1">
        <v>4.7918684050658901E-5</v>
      </c>
      <c r="D5947">
        <v>1</v>
      </c>
      <c r="E5947">
        <v>1</v>
      </c>
      <c r="F5947">
        <v>0.71226415094339601</v>
      </c>
      <c r="G5947">
        <v>0.96666666666666701</v>
      </c>
      <c r="H5947">
        <v>0.76229508196721296</v>
      </c>
      <c r="I5947">
        <v>0.93965517241379304</v>
      </c>
      <c r="J5947" s="1">
        <v>1</v>
      </c>
      <c r="K5947" t="s">
        <v>23241</v>
      </c>
      <c r="L5947" t="s">
        <v>35138</v>
      </c>
      <c r="M5947" t="s">
        <v>35139</v>
      </c>
    </row>
    <row r="5948" spans="1:13">
      <c r="A5948" s="1" t="s">
        <v>7965</v>
      </c>
      <c r="B5948">
        <v>2.78722287152829E-6</v>
      </c>
      <c r="C5948" s="1">
        <v>1.1896430323888799E-5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5.3278688524590202E-2</v>
      </c>
      <c r="J5948" s="1">
        <v>0</v>
      </c>
      <c r="K5948" t="s">
        <v>23238</v>
      </c>
      <c r="L5948" t="s">
        <v>35140</v>
      </c>
      <c r="M5948" t="s">
        <v>35141</v>
      </c>
    </row>
    <row r="5949" spans="1:13">
      <c r="A5949" s="1" t="s">
        <v>7966</v>
      </c>
      <c r="B5949">
        <v>3.4219073500784001E-6</v>
      </c>
      <c r="C5949" s="1">
        <v>4.6163363992068799E-6</v>
      </c>
      <c r="D5949">
        <v>0.984375</v>
      </c>
      <c r="E5949">
        <v>0.98850574712643702</v>
      </c>
      <c r="F5949">
        <v>0.98520710059171601</v>
      </c>
      <c r="G5949">
        <v>1</v>
      </c>
      <c r="H5949">
        <v>1</v>
      </c>
      <c r="I5949">
        <v>0.98765432098765404</v>
      </c>
      <c r="J5949" s="1">
        <v>0.9</v>
      </c>
      <c r="K5949" t="s">
        <v>23237</v>
      </c>
      <c r="L5949" t="s">
        <v>35142</v>
      </c>
      <c r="M5949" t="s">
        <v>35143</v>
      </c>
    </row>
    <row r="5950" spans="1:13">
      <c r="A5950" s="1" t="s">
        <v>7967</v>
      </c>
      <c r="B5950">
        <v>1.9924413591651601E-7</v>
      </c>
      <c r="C5950" s="1">
        <v>1.25444266135798E-7</v>
      </c>
      <c r="D5950">
        <v>1</v>
      </c>
      <c r="E5950">
        <v>1</v>
      </c>
      <c r="F5950">
        <v>1</v>
      </c>
      <c r="G5950">
        <v>0.80851063829787195</v>
      </c>
      <c r="H5950">
        <v>0.995</v>
      </c>
      <c r="I5950">
        <v>0.99418604651162801</v>
      </c>
      <c r="J5950" s="1">
        <v>1</v>
      </c>
      <c r="K5950" t="s">
        <v>23242</v>
      </c>
      <c r="L5950" t="s">
        <v>35144</v>
      </c>
      <c r="M5950" t="s">
        <v>35145</v>
      </c>
    </row>
    <row r="5951" spans="1:13">
      <c r="A5951" s="1" t="s">
        <v>7968</v>
      </c>
      <c r="B5951">
        <v>1.4784215709125301E-4</v>
      </c>
      <c r="C5951" s="1">
        <v>4.8995447565253599E-6</v>
      </c>
      <c r="D5951">
        <v>0.40322580645161299</v>
      </c>
      <c r="E5951">
        <v>0.59340659340659296</v>
      </c>
      <c r="F5951">
        <v>0.55246913580246904</v>
      </c>
      <c r="G5951">
        <v>0.79629629629629595</v>
      </c>
      <c r="H5951">
        <v>0.47727272727272702</v>
      </c>
      <c r="I5951">
        <v>0.63265306122449005</v>
      </c>
      <c r="J5951" s="1">
        <v>1</v>
      </c>
      <c r="K5951" t="s">
        <v>23238</v>
      </c>
      <c r="L5951" t="s">
        <v>35146</v>
      </c>
      <c r="M5951" t="s">
        <v>35147</v>
      </c>
    </row>
    <row r="5952" spans="1:13">
      <c r="A5952" s="1" t="s">
        <v>7969</v>
      </c>
      <c r="B5952">
        <v>9.2536255426733001E-6</v>
      </c>
      <c r="C5952" s="1">
        <v>1.15380629683862E-6</v>
      </c>
      <c r="D5952">
        <v>0</v>
      </c>
      <c r="E5952">
        <v>5.4347826086956503E-3</v>
      </c>
      <c r="F5952">
        <v>7.1794871794871803E-2</v>
      </c>
      <c r="G5952">
        <v>0</v>
      </c>
      <c r="H5952">
        <v>3.1818181818181801E-2</v>
      </c>
      <c r="I5952">
        <v>2.4038461538461502E-2</v>
      </c>
      <c r="J5952" s="1">
        <v>0</v>
      </c>
      <c r="K5952" t="s">
        <v>23239</v>
      </c>
      <c r="L5952" t="s">
        <v>35148</v>
      </c>
      <c r="M5952" t="s">
        <v>35149</v>
      </c>
    </row>
    <row r="5953" spans="1:13">
      <c r="A5953" s="1" t="s">
        <v>7970</v>
      </c>
      <c r="B5953">
        <v>6.5588479077018802E-5</v>
      </c>
      <c r="C5953" s="1">
        <v>4.4222131828140598E-5</v>
      </c>
      <c r="D5953">
        <v>0.24</v>
      </c>
      <c r="E5953">
        <v>0.338983050847458</v>
      </c>
      <c r="F5953">
        <v>0.38435374149659901</v>
      </c>
      <c r="G5953">
        <v>0.19230769230769201</v>
      </c>
      <c r="H5953">
        <v>0.29508196721311503</v>
      </c>
      <c r="I5953">
        <v>0.592592592592593</v>
      </c>
      <c r="J5953" s="1">
        <v>1</v>
      </c>
      <c r="K5953" t="s">
        <v>23237</v>
      </c>
      <c r="L5953" t="s">
        <v>35150</v>
      </c>
      <c r="M5953" t="s">
        <v>35151</v>
      </c>
    </row>
    <row r="5954" spans="1:13">
      <c r="A5954" s="1" t="s">
        <v>7971</v>
      </c>
      <c r="B5954">
        <v>9.0302578937492195E-6</v>
      </c>
      <c r="C5954" s="1">
        <v>1.5776427486574699E-6</v>
      </c>
      <c r="D5954">
        <v>0</v>
      </c>
      <c r="E5954">
        <v>6.5789473684210497E-3</v>
      </c>
      <c r="F5954">
        <v>8.7096774193548401E-2</v>
      </c>
      <c r="G5954">
        <v>0.14705882352941199</v>
      </c>
      <c r="H5954">
        <v>0.20253164556962</v>
      </c>
      <c r="I5954">
        <v>0.16250000000000001</v>
      </c>
      <c r="J5954" s="1">
        <v>0</v>
      </c>
      <c r="K5954" t="s">
        <v>23240</v>
      </c>
      <c r="L5954" t="s">
        <v>35152</v>
      </c>
      <c r="M5954" t="s">
        <v>35153</v>
      </c>
    </row>
    <row r="5955" spans="1:13">
      <c r="A5955" s="1" t="s">
        <v>7972</v>
      </c>
      <c r="B5955">
        <v>5.5976241808262599E-6</v>
      </c>
      <c r="C5955" s="1">
        <v>6.68855278067033E-6</v>
      </c>
      <c r="D5955">
        <v>0.907407407407407</v>
      </c>
      <c r="E5955">
        <v>0.77325581395348797</v>
      </c>
      <c r="F5955">
        <v>0.55487804878048796</v>
      </c>
      <c r="G5955">
        <v>0.23529411764705899</v>
      </c>
      <c r="H5955">
        <v>0.30327868852459</v>
      </c>
      <c r="I5955">
        <v>0.86842105263157898</v>
      </c>
      <c r="J5955" s="1">
        <v>0</v>
      </c>
      <c r="K5955" t="s">
        <v>23239</v>
      </c>
      <c r="L5955" t="s">
        <v>35154</v>
      </c>
      <c r="M5955" t="s">
        <v>35155</v>
      </c>
    </row>
    <row r="5956" spans="1:13">
      <c r="A5956" s="1" t="s">
        <v>7973</v>
      </c>
      <c r="B5956">
        <v>8.3735826357988999E-9</v>
      </c>
      <c r="C5956" s="1">
        <v>3.8626924915710699E-7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2.7777777777777801E-2</v>
      </c>
      <c r="J5956" s="1">
        <v>0</v>
      </c>
      <c r="K5956" t="s">
        <v>23241</v>
      </c>
      <c r="L5956" t="s">
        <v>35156</v>
      </c>
      <c r="M5956" t="s">
        <v>35157</v>
      </c>
    </row>
    <row r="5957" spans="1:13">
      <c r="A5957" s="1" t="s">
        <v>7974</v>
      </c>
      <c r="B5957">
        <v>1.1543891112462601E-5</v>
      </c>
      <c r="C5957" s="1">
        <v>1.0621270510987E-5</v>
      </c>
      <c r="D5957">
        <v>0.96875</v>
      </c>
      <c r="E5957">
        <v>0.97894736842105301</v>
      </c>
      <c r="F5957">
        <v>0.89690721649484495</v>
      </c>
      <c r="G5957">
        <v>0.93965517241379304</v>
      </c>
      <c r="H5957">
        <v>0.96788990825688104</v>
      </c>
      <c r="I5957">
        <v>0.872</v>
      </c>
      <c r="J5957" s="1">
        <v>1</v>
      </c>
      <c r="K5957" t="s">
        <v>23241</v>
      </c>
      <c r="L5957" t="s">
        <v>35158</v>
      </c>
      <c r="M5957" t="s">
        <v>35159</v>
      </c>
    </row>
    <row r="5958" spans="1:13">
      <c r="A5958" s="1" t="s">
        <v>7975</v>
      </c>
      <c r="B5958">
        <v>1.0161957973965701E-5</v>
      </c>
      <c r="C5958" s="1">
        <v>1.2498174502290801E-4</v>
      </c>
      <c r="D5958">
        <v>0.22916666666666699</v>
      </c>
      <c r="E5958">
        <v>0.46527777777777801</v>
      </c>
      <c r="F5958">
        <v>0.468152866242038</v>
      </c>
      <c r="G5958">
        <v>1.2500000000000001E-2</v>
      </c>
      <c r="H5958">
        <v>0.39024390243902402</v>
      </c>
      <c r="I5958">
        <v>0.209677419354839</v>
      </c>
      <c r="J5958" s="1" t="s">
        <v>23229</v>
      </c>
      <c r="K5958" t="s">
        <v>23238</v>
      </c>
      <c r="L5958" t="s">
        <v>35160</v>
      </c>
      <c r="M5958" t="s">
        <v>35161</v>
      </c>
    </row>
    <row r="5959" spans="1:13">
      <c r="A5959" s="1" t="s">
        <v>7976</v>
      </c>
      <c r="B5959">
        <v>1.17409727428282E-5</v>
      </c>
      <c r="C5959" s="1">
        <v>3.4011958907332901E-7</v>
      </c>
      <c r="D5959">
        <v>0.28947368421052599</v>
      </c>
      <c r="E5959">
        <v>0.273809523809524</v>
      </c>
      <c r="F5959">
        <v>0.94915254237288105</v>
      </c>
      <c r="G5959">
        <v>0.5</v>
      </c>
      <c r="H5959">
        <v>0.91935483870967705</v>
      </c>
      <c r="I5959">
        <v>0.58571428571428596</v>
      </c>
      <c r="J5959" s="1">
        <v>1</v>
      </c>
      <c r="K5959" t="s">
        <v>23242</v>
      </c>
      <c r="L5959" t="s">
        <v>35162</v>
      </c>
      <c r="M5959" t="s">
        <v>35163</v>
      </c>
    </row>
    <row r="5960" spans="1:13">
      <c r="A5960" s="1" t="s">
        <v>7977</v>
      </c>
      <c r="B5960">
        <v>1.74629284083271E-6</v>
      </c>
      <c r="C5960" s="1">
        <v>6.9330149203426295E-5</v>
      </c>
      <c r="D5960">
        <v>0</v>
      </c>
      <c r="E5960">
        <v>0</v>
      </c>
      <c r="F5960">
        <v>2.5641025641025602E-3</v>
      </c>
      <c r="G5960">
        <v>0.527272727272727</v>
      </c>
      <c r="H5960">
        <v>0</v>
      </c>
      <c r="I5960">
        <v>7.7272727272727298E-2</v>
      </c>
      <c r="J5960" s="1">
        <v>0</v>
      </c>
      <c r="K5960" t="s">
        <v>23237</v>
      </c>
      <c r="L5960" t="s">
        <v>35164</v>
      </c>
      <c r="M5960" t="s">
        <v>35165</v>
      </c>
    </row>
    <row r="5961" spans="1:13">
      <c r="A5961" s="1" t="s">
        <v>7978</v>
      </c>
      <c r="B5961">
        <v>1.5038900446817101E-5</v>
      </c>
      <c r="C5961" s="1">
        <v>1.26830872038359E-5</v>
      </c>
      <c r="D5961">
        <v>0.859375</v>
      </c>
      <c r="E5961">
        <v>0.98936170212765995</v>
      </c>
      <c r="F5961">
        <v>0.90463917525773196</v>
      </c>
      <c r="G5961">
        <v>0.55172413793103403</v>
      </c>
      <c r="H5961">
        <v>0.606194690265487</v>
      </c>
      <c r="I5961">
        <v>0.86666666666666703</v>
      </c>
      <c r="J5961" s="1" t="s">
        <v>23229</v>
      </c>
      <c r="K5961" t="s">
        <v>23241</v>
      </c>
      <c r="L5961" t="s">
        <v>35166</v>
      </c>
      <c r="M5961" t="s">
        <v>35167</v>
      </c>
    </row>
    <row r="5962" spans="1:13">
      <c r="A5962" s="1" t="s">
        <v>7979</v>
      </c>
      <c r="B5962">
        <v>2.2277113068998998E-5</v>
      </c>
      <c r="C5962" s="1">
        <v>1.0198843379655E-4</v>
      </c>
      <c r="D5962">
        <v>0</v>
      </c>
      <c r="E5962">
        <v>0</v>
      </c>
      <c r="F5962">
        <v>0.55982905982905995</v>
      </c>
      <c r="G5962">
        <v>0</v>
      </c>
      <c r="H5962">
        <v>0.15540540540540501</v>
      </c>
      <c r="I5962">
        <v>0</v>
      </c>
      <c r="J5962" s="1">
        <v>0</v>
      </c>
      <c r="K5962" t="s">
        <v>23241</v>
      </c>
      <c r="L5962" t="s">
        <v>35168</v>
      </c>
      <c r="M5962" t="s">
        <v>35169</v>
      </c>
    </row>
    <row r="5963" spans="1:13">
      <c r="A5963" s="1" t="s">
        <v>7980</v>
      </c>
      <c r="B5963">
        <v>2.34339172421747E-7</v>
      </c>
      <c r="C5963" s="1">
        <v>3.1516244010152999E-6</v>
      </c>
      <c r="D5963">
        <v>0.984375</v>
      </c>
      <c r="E5963">
        <v>1</v>
      </c>
      <c r="F5963">
        <v>0.902061855670103</v>
      </c>
      <c r="G5963">
        <v>0.97727272727272696</v>
      </c>
      <c r="H5963">
        <v>0.79629629629629595</v>
      </c>
      <c r="I5963">
        <v>0.96666666666666701</v>
      </c>
      <c r="J5963" s="1">
        <v>1</v>
      </c>
      <c r="K5963" t="s">
        <v>23241</v>
      </c>
      <c r="L5963" t="s">
        <v>35170</v>
      </c>
      <c r="M5963" t="s">
        <v>35171</v>
      </c>
    </row>
    <row r="5964" spans="1:13">
      <c r="A5964" s="1" t="s">
        <v>7981</v>
      </c>
      <c r="B5964">
        <v>3.3502874194420099E-5</v>
      </c>
      <c r="C5964" s="1">
        <v>1.6518657187786599E-5</v>
      </c>
      <c r="D5964">
        <v>0.15909090909090901</v>
      </c>
      <c r="E5964">
        <v>0.22289156626505999</v>
      </c>
      <c r="F5964">
        <v>9.34579439252336E-2</v>
      </c>
      <c r="G5964">
        <v>9.6153846153846194E-3</v>
      </c>
      <c r="H5964">
        <v>1.6129032258064498E-2</v>
      </c>
      <c r="I5964">
        <v>3.4188034188034198E-2</v>
      </c>
      <c r="J5964" s="1">
        <v>0</v>
      </c>
      <c r="K5964" t="s">
        <v>23241</v>
      </c>
      <c r="L5964" t="s">
        <v>35172</v>
      </c>
      <c r="M5964" t="s">
        <v>35173</v>
      </c>
    </row>
    <row r="5965" spans="1:13">
      <c r="A5965" s="1" t="s">
        <v>7982</v>
      </c>
      <c r="B5965">
        <v>4.5024544763242998E-4</v>
      </c>
      <c r="C5965" s="1">
        <v>2.5539157965559403E-4</v>
      </c>
      <c r="D5965">
        <v>0.94444444444444398</v>
      </c>
      <c r="E5965">
        <v>0.98795180722891596</v>
      </c>
      <c r="F5965">
        <v>0.41520467836257302</v>
      </c>
      <c r="G5965">
        <v>0.359649122807018</v>
      </c>
      <c r="H5965">
        <v>0.31958762886597902</v>
      </c>
      <c r="I5965">
        <v>0.28488372093023301</v>
      </c>
      <c r="J5965" s="1">
        <v>1</v>
      </c>
      <c r="K5965" t="s">
        <v>23238</v>
      </c>
      <c r="L5965" t="s">
        <v>35174</v>
      </c>
      <c r="M5965" t="s">
        <v>35175</v>
      </c>
    </row>
    <row r="5966" spans="1:13">
      <c r="A5966" s="1" t="s">
        <v>7983</v>
      </c>
      <c r="B5966">
        <v>6.1786074960166405E-5</v>
      </c>
      <c r="C5966" s="1">
        <v>4.47189904824751E-7</v>
      </c>
      <c r="D5966">
        <v>0.94827586206896597</v>
      </c>
      <c r="E5966">
        <v>0.75842696629213502</v>
      </c>
      <c r="F5966">
        <v>0.92168674698795205</v>
      </c>
      <c r="G5966">
        <v>0.952380952380952</v>
      </c>
      <c r="H5966">
        <v>0.99473684210526303</v>
      </c>
      <c r="I5966">
        <v>0.86627906976744196</v>
      </c>
      <c r="J5966" s="1">
        <v>1</v>
      </c>
      <c r="K5966" t="s">
        <v>23238</v>
      </c>
      <c r="L5966" t="s">
        <v>35176</v>
      </c>
      <c r="M5966" t="s">
        <v>35177</v>
      </c>
    </row>
    <row r="5967" spans="1:13">
      <c r="A5967" s="1" t="s">
        <v>7984</v>
      </c>
      <c r="B5967">
        <v>4.3291455955925397E-9</v>
      </c>
      <c r="C5967" s="1">
        <v>8.1086952390278404E-7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2.3809523809523801E-2</v>
      </c>
      <c r="J5967" s="1">
        <v>0</v>
      </c>
      <c r="K5967" t="s">
        <v>23239</v>
      </c>
      <c r="L5967" t="s">
        <v>35178</v>
      </c>
      <c r="M5967" t="s">
        <v>35179</v>
      </c>
    </row>
    <row r="5968" spans="1:13">
      <c r="A5968" s="1" t="s">
        <v>7985</v>
      </c>
      <c r="B5968">
        <v>2.5327809783839501E-8</v>
      </c>
      <c r="C5968" s="1">
        <v>1.89122008730533E-5</v>
      </c>
      <c r="D5968">
        <v>0</v>
      </c>
      <c r="E5968">
        <v>0</v>
      </c>
      <c r="F5968">
        <v>5.5248618784530402E-3</v>
      </c>
      <c r="G5968">
        <v>0</v>
      </c>
      <c r="H5968">
        <v>6.8181818181818205E-2</v>
      </c>
      <c r="I5968">
        <v>0</v>
      </c>
      <c r="J5968" s="1">
        <v>0</v>
      </c>
      <c r="K5968" t="s">
        <v>23239</v>
      </c>
      <c r="L5968" t="s">
        <v>35180</v>
      </c>
      <c r="M5968" t="s">
        <v>35181</v>
      </c>
    </row>
    <row r="5969" spans="1:13">
      <c r="A5969" s="1" t="s">
        <v>7986</v>
      </c>
      <c r="B5969">
        <v>1.3445286680241299E-4</v>
      </c>
      <c r="C5969" s="1">
        <v>9.8581228562981594E-5</v>
      </c>
      <c r="D5969">
        <v>1</v>
      </c>
      <c r="E5969">
        <v>0.99122807017543901</v>
      </c>
      <c r="F5969">
        <v>0.76829268292682895</v>
      </c>
      <c r="G5969">
        <v>0.97560975609756095</v>
      </c>
      <c r="H5969">
        <v>0.88194444444444398</v>
      </c>
      <c r="I5969">
        <v>0.95882352941176496</v>
      </c>
      <c r="J5969" s="1">
        <v>1</v>
      </c>
      <c r="K5969" t="s">
        <v>23238</v>
      </c>
      <c r="L5969" t="s">
        <v>35182</v>
      </c>
      <c r="M5969" t="s">
        <v>35183</v>
      </c>
    </row>
    <row r="5970" spans="1:13">
      <c r="A5970" s="1" t="s">
        <v>7987</v>
      </c>
      <c r="B5970">
        <v>8.7316521297466797E-7</v>
      </c>
      <c r="C5970" s="1">
        <v>9.8974716715318308E-7</v>
      </c>
      <c r="D5970">
        <v>0.92105263157894701</v>
      </c>
      <c r="E5970">
        <v>1</v>
      </c>
      <c r="F5970">
        <v>1</v>
      </c>
      <c r="G5970">
        <v>1</v>
      </c>
      <c r="H5970">
        <v>0.96621621621621601</v>
      </c>
      <c r="I5970">
        <v>0.96969696969696995</v>
      </c>
      <c r="J5970" s="1" t="s">
        <v>23229</v>
      </c>
      <c r="K5970" t="s">
        <v>23239</v>
      </c>
      <c r="L5970" t="s">
        <v>35184</v>
      </c>
      <c r="M5970" t="s">
        <v>35185</v>
      </c>
    </row>
    <row r="5971" spans="1:13">
      <c r="A5971" s="1" t="s">
        <v>7988</v>
      </c>
      <c r="B5971">
        <v>8.9979200458640404E-7</v>
      </c>
      <c r="C5971" s="1">
        <v>5.5760184762059795E-7</v>
      </c>
      <c r="D5971">
        <v>1</v>
      </c>
      <c r="E5971">
        <v>1</v>
      </c>
      <c r="F5971">
        <v>1</v>
      </c>
      <c r="G5971">
        <v>0.94736842105263197</v>
      </c>
      <c r="H5971">
        <v>1</v>
      </c>
      <c r="I5971">
        <v>0.99305555555555602</v>
      </c>
      <c r="J5971" s="1">
        <v>1</v>
      </c>
      <c r="K5971" t="s">
        <v>23239</v>
      </c>
      <c r="L5971" t="s">
        <v>35186</v>
      </c>
      <c r="M5971" t="s">
        <v>35187</v>
      </c>
    </row>
    <row r="5972" spans="1:13">
      <c r="A5972" s="1" t="s">
        <v>7989</v>
      </c>
      <c r="B5972">
        <v>1.11160984279056E-5</v>
      </c>
      <c r="C5972" s="1">
        <v>2.6741371241417301E-5</v>
      </c>
      <c r="D5972">
        <v>0</v>
      </c>
      <c r="E5972">
        <v>0</v>
      </c>
      <c r="F5972">
        <v>0.144736842105263</v>
      </c>
      <c r="G5972">
        <v>1.4285714285714299E-2</v>
      </c>
      <c r="H5972">
        <v>0.08</v>
      </c>
      <c r="I5972">
        <v>0.05</v>
      </c>
      <c r="J5972" s="1" t="s">
        <v>23229</v>
      </c>
      <c r="K5972" t="s">
        <v>23242</v>
      </c>
      <c r="L5972" t="s">
        <v>35188</v>
      </c>
      <c r="M5972" t="s">
        <v>35189</v>
      </c>
    </row>
    <row r="5973" spans="1:13">
      <c r="A5973" s="1" t="s">
        <v>7990</v>
      </c>
      <c r="B5973">
        <v>5.9334249348775402E-9</v>
      </c>
      <c r="C5973" s="1">
        <v>3.8735459923205202E-9</v>
      </c>
      <c r="D5973">
        <v>0</v>
      </c>
      <c r="E5973">
        <v>0</v>
      </c>
      <c r="F5973">
        <v>0</v>
      </c>
      <c r="G5973">
        <v>0</v>
      </c>
      <c r="H5973">
        <v>7.3529411764705899E-3</v>
      </c>
      <c r="I5973">
        <v>0</v>
      </c>
      <c r="J5973" s="1">
        <v>0.45454545454545497</v>
      </c>
      <c r="K5973" t="s">
        <v>23241</v>
      </c>
      <c r="L5973" t="s">
        <v>35190</v>
      </c>
      <c r="M5973" t="s">
        <v>35191</v>
      </c>
    </row>
    <row r="5974" spans="1:13">
      <c r="A5974" s="1" t="s">
        <v>7991</v>
      </c>
      <c r="B5974">
        <v>1.39910458170996E-6</v>
      </c>
      <c r="C5974" s="1">
        <v>6.9658341369149896E-7</v>
      </c>
      <c r="D5974">
        <v>0.97222222222222199</v>
      </c>
      <c r="E5974">
        <v>1</v>
      </c>
      <c r="F5974">
        <v>1</v>
      </c>
      <c r="G5974">
        <v>0.97560975609756095</v>
      </c>
      <c r="H5974">
        <v>0.99038461538461497</v>
      </c>
      <c r="I5974">
        <v>0.97826086956521696</v>
      </c>
      <c r="J5974" s="1">
        <v>1</v>
      </c>
      <c r="K5974" t="s">
        <v>23242</v>
      </c>
      <c r="L5974" t="s">
        <v>35192</v>
      </c>
      <c r="M5974" t="s">
        <v>35193</v>
      </c>
    </row>
    <row r="5975" spans="1:13">
      <c r="A5975" s="1" t="s">
        <v>7992</v>
      </c>
      <c r="B5975">
        <v>6.3339955606769198E-6</v>
      </c>
      <c r="C5975" s="1">
        <v>4.8221073342958098E-6</v>
      </c>
      <c r="D5975">
        <v>0</v>
      </c>
      <c r="E5975">
        <v>0</v>
      </c>
      <c r="F5975">
        <v>1.26582278481013E-2</v>
      </c>
      <c r="G5975">
        <v>2.04081632653061E-2</v>
      </c>
      <c r="H5975">
        <v>7.69230769230769E-2</v>
      </c>
      <c r="I5975">
        <v>3.2051282051282E-2</v>
      </c>
      <c r="J5975" s="1">
        <v>0</v>
      </c>
      <c r="K5975" t="s">
        <v>23241</v>
      </c>
      <c r="L5975" t="s">
        <v>35194</v>
      </c>
      <c r="M5975" t="s">
        <v>35195</v>
      </c>
    </row>
    <row r="5976" spans="1:13">
      <c r="A5976" s="1" t="s">
        <v>7993</v>
      </c>
      <c r="B5976">
        <v>1.4710739335490499E-6</v>
      </c>
      <c r="C5976" s="1">
        <v>1.49870277879321E-6</v>
      </c>
      <c r="D5976">
        <v>0.87096774193548399</v>
      </c>
      <c r="E5976">
        <v>0.90476190476190499</v>
      </c>
      <c r="F5976">
        <v>1</v>
      </c>
      <c r="G5976">
        <v>1</v>
      </c>
      <c r="H5976">
        <v>1</v>
      </c>
      <c r="I5976">
        <v>1</v>
      </c>
      <c r="J5976" s="1" t="s">
        <v>23229</v>
      </c>
      <c r="K5976" t="s">
        <v>23238</v>
      </c>
      <c r="L5976" t="s">
        <v>35196</v>
      </c>
      <c r="M5976" t="s">
        <v>35197</v>
      </c>
    </row>
    <row r="5977" spans="1:13">
      <c r="A5977" s="1" t="s">
        <v>7994</v>
      </c>
      <c r="B5977">
        <v>3.1517070135205203E-5</v>
      </c>
      <c r="C5977" s="1">
        <v>1.6763240619867199E-7</v>
      </c>
      <c r="D5977">
        <v>0.70833333333333304</v>
      </c>
      <c r="E5977">
        <v>0.753164556962025</v>
      </c>
      <c r="F5977">
        <v>1</v>
      </c>
      <c r="G5977">
        <v>1</v>
      </c>
      <c r="H5977">
        <v>1</v>
      </c>
      <c r="I5977">
        <v>0.78749999999999998</v>
      </c>
      <c r="J5977" s="1">
        <v>1</v>
      </c>
      <c r="K5977" t="s">
        <v>23239</v>
      </c>
      <c r="L5977" t="s">
        <v>35198</v>
      </c>
      <c r="M5977" t="s">
        <v>35199</v>
      </c>
    </row>
    <row r="5978" spans="1:13">
      <c r="A5978" s="1" t="s">
        <v>7995</v>
      </c>
      <c r="B5978">
        <v>5.0210909593566297E-6</v>
      </c>
      <c r="C5978" s="1">
        <v>8.3955982756441597E-8</v>
      </c>
      <c r="D5978">
        <v>1</v>
      </c>
      <c r="E5978">
        <v>1</v>
      </c>
      <c r="F5978">
        <v>1</v>
      </c>
      <c r="G5978">
        <v>0.54545454545454497</v>
      </c>
      <c r="H5978">
        <v>0.97222222222222199</v>
      </c>
      <c r="I5978">
        <v>0.90769230769230802</v>
      </c>
      <c r="J5978" s="1">
        <v>1</v>
      </c>
      <c r="K5978" t="s">
        <v>23241</v>
      </c>
      <c r="L5978" t="s">
        <v>35200</v>
      </c>
      <c r="M5978" t="s">
        <v>35201</v>
      </c>
    </row>
    <row r="5979" spans="1:13">
      <c r="A5979" s="1" t="s">
        <v>7996</v>
      </c>
      <c r="B5979">
        <v>0</v>
      </c>
      <c r="C5979" s="1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s="1">
        <v>0.5</v>
      </c>
      <c r="K5979" t="s">
        <v>23242</v>
      </c>
      <c r="L5979" t="s">
        <v>35202</v>
      </c>
      <c r="M5979" t="s">
        <v>35203</v>
      </c>
    </row>
    <row r="5980" spans="1:13">
      <c r="A5980" s="1" t="s">
        <v>7997</v>
      </c>
      <c r="B5980">
        <v>7.2824823407706103E-6</v>
      </c>
      <c r="C5980" s="1">
        <v>2.3889009295738898E-6</v>
      </c>
      <c r="D5980">
        <v>0.9375</v>
      </c>
      <c r="E5980">
        <v>1</v>
      </c>
      <c r="F5980">
        <v>0.95595854922279799</v>
      </c>
      <c r="G5980">
        <v>1</v>
      </c>
      <c r="H5980">
        <v>1</v>
      </c>
      <c r="I5980">
        <v>1</v>
      </c>
      <c r="J5980" s="1">
        <v>1</v>
      </c>
      <c r="K5980" t="s">
        <v>23241</v>
      </c>
      <c r="L5980" t="s">
        <v>35204</v>
      </c>
      <c r="M5980" t="s">
        <v>35205</v>
      </c>
    </row>
    <row r="5981" spans="1:13">
      <c r="A5981" s="1" t="s">
        <v>7998</v>
      </c>
      <c r="B5981">
        <v>4.3574386143638998E-7</v>
      </c>
      <c r="C5981" s="1">
        <v>1.9905173107772301E-7</v>
      </c>
      <c r="D5981">
        <v>1</v>
      </c>
      <c r="E5981">
        <v>0.99107142857142905</v>
      </c>
      <c r="F5981">
        <v>0.99390243902439002</v>
      </c>
      <c r="G5981">
        <v>1</v>
      </c>
      <c r="H5981">
        <v>0.98765432098765404</v>
      </c>
      <c r="I5981">
        <v>1</v>
      </c>
      <c r="J5981" s="1">
        <v>0.75</v>
      </c>
      <c r="K5981" t="s">
        <v>23240</v>
      </c>
      <c r="L5981" t="s">
        <v>35206</v>
      </c>
      <c r="M5981" t="s">
        <v>35207</v>
      </c>
    </row>
    <row r="5982" spans="1:13">
      <c r="A5982" s="1" t="s">
        <v>7999</v>
      </c>
      <c r="B5982">
        <v>2.0900702884540899E-9</v>
      </c>
      <c r="C5982" s="1">
        <v>3.89513604679528E-6</v>
      </c>
      <c r="D5982">
        <v>1</v>
      </c>
      <c r="E5982">
        <v>0.99438202247190999</v>
      </c>
      <c r="F5982">
        <v>1</v>
      </c>
      <c r="G5982">
        <v>0.76923076923076905</v>
      </c>
      <c r="H5982">
        <v>1</v>
      </c>
      <c r="I5982">
        <v>0.99450549450549497</v>
      </c>
      <c r="J5982" s="1" t="s">
        <v>23229</v>
      </c>
      <c r="K5982" t="s">
        <v>23240</v>
      </c>
      <c r="L5982" t="s">
        <v>35208</v>
      </c>
      <c r="M5982" t="s">
        <v>35209</v>
      </c>
    </row>
    <row r="5983" spans="1:13">
      <c r="A5983" s="1" t="s">
        <v>8000</v>
      </c>
      <c r="B5983">
        <v>1.45284424053943E-5</v>
      </c>
      <c r="C5983" s="1">
        <v>3.3465493202175598E-5</v>
      </c>
      <c r="D5983">
        <v>0.328125</v>
      </c>
      <c r="E5983">
        <v>3.97727272727273E-2</v>
      </c>
      <c r="F5983">
        <v>8.3783783783783802E-2</v>
      </c>
      <c r="G5983">
        <v>1.72413793103448E-2</v>
      </c>
      <c r="H5983">
        <v>0</v>
      </c>
      <c r="I5983">
        <v>3.65853658536585E-2</v>
      </c>
      <c r="J5983" s="1">
        <v>0</v>
      </c>
      <c r="K5983" t="s">
        <v>23239</v>
      </c>
      <c r="L5983" t="s">
        <v>35210</v>
      </c>
      <c r="M5983" t="s">
        <v>35211</v>
      </c>
    </row>
    <row r="5984" spans="1:13">
      <c r="A5984" s="1" t="s">
        <v>8001</v>
      </c>
      <c r="B5984">
        <v>3.1023098726171902E-5</v>
      </c>
      <c r="C5984" s="1">
        <v>5.7492666538708997E-5</v>
      </c>
      <c r="D5984">
        <v>0.98333333333333295</v>
      </c>
      <c r="E5984">
        <v>0.83684210526315805</v>
      </c>
      <c r="F5984">
        <v>0.85919540229885105</v>
      </c>
      <c r="G5984">
        <v>0.58035714285714302</v>
      </c>
      <c r="H5984">
        <v>0.85526315789473695</v>
      </c>
      <c r="I5984">
        <v>0.86666666666666703</v>
      </c>
      <c r="J5984" s="1">
        <v>1</v>
      </c>
      <c r="K5984" t="s">
        <v>23239</v>
      </c>
      <c r="L5984" t="s">
        <v>35212</v>
      </c>
      <c r="M5984" t="s">
        <v>35213</v>
      </c>
    </row>
    <row r="5985" spans="1:13">
      <c r="A5985" s="1" t="s">
        <v>8002</v>
      </c>
      <c r="B5985">
        <v>1.072259602289E-5</v>
      </c>
      <c r="C5985" s="1">
        <v>2.3702977929815401E-4</v>
      </c>
      <c r="D5985">
        <v>1</v>
      </c>
      <c r="E5985">
        <v>1</v>
      </c>
      <c r="F5985">
        <v>0.90268456375838901</v>
      </c>
      <c r="G5985">
        <v>0.90625</v>
      </c>
      <c r="H5985">
        <v>0.48</v>
      </c>
      <c r="I5985">
        <v>0.92682926829268297</v>
      </c>
      <c r="J5985" s="1" t="s">
        <v>23229</v>
      </c>
      <c r="K5985" t="s">
        <v>23237</v>
      </c>
      <c r="L5985" t="s">
        <v>35214</v>
      </c>
      <c r="M5985" t="s">
        <v>35215</v>
      </c>
    </row>
    <row r="5986" spans="1:13">
      <c r="A5986" s="1" t="s">
        <v>8003</v>
      </c>
      <c r="B5986">
        <v>5.3197762704738099E-6</v>
      </c>
      <c r="C5986" s="1">
        <v>8.0786965653371903E-5</v>
      </c>
      <c r="D5986">
        <v>0.96875</v>
      </c>
      <c r="E5986">
        <v>0.984375</v>
      </c>
      <c r="F5986">
        <v>0.86923076923076903</v>
      </c>
      <c r="G5986">
        <v>0.99</v>
      </c>
      <c r="H5986">
        <v>0.90990990990991005</v>
      </c>
      <c r="I5986">
        <v>0.97196261682243001</v>
      </c>
      <c r="J5986" s="1">
        <v>1</v>
      </c>
      <c r="K5986" t="s">
        <v>23241</v>
      </c>
      <c r="L5986" t="s">
        <v>35216</v>
      </c>
      <c r="M5986" t="s">
        <v>35217</v>
      </c>
    </row>
    <row r="5987" spans="1:13">
      <c r="A5987" s="1" t="s">
        <v>8004</v>
      </c>
      <c r="B5987">
        <v>1.2368750622485201E-7</v>
      </c>
      <c r="C5987" s="1">
        <v>1.2204590641112299E-7</v>
      </c>
      <c r="D5987">
        <v>0</v>
      </c>
      <c r="E5987">
        <v>0</v>
      </c>
      <c r="F5987">
        <v>0</v>
      </c>
      <c r="G5987">
        <v>4.6296296296296301E-2</v>
      </c>
      <c r="H5987">
        <v>3.2786885245901599E-2</v>
      </c>
      <c r="I5987">
        <v>0</v>
      </c>
      <c r="J5987" s="1">
        <v>0</v>
      </c>
      <c r="K5987" t="s">
        <v>23241</v>
      </c>
      <c r="L5987" t="s">
        <v>35218</v>
      </c>
      <c r="M5987" t="s">
        <v>35219</v>
      </c>
    </row>
    <row r="5988" spans="1:13">
      <c r="A5988" s="1" t="s">
        <v>8005</v>
      </c>
      <c r="B5988">
        <v>7.8781602644087794E-5</v>
      </c>
      <c r="C5988" s="1">
        <v>8.5873086421461095E-6</v>
      </c>
      <c r="D5988">
        <v>0.25</v>
      </c>
      <c r="E5988">
        <v>0.52857142857142903</v>
      </c>
      <c r="F5988">
        <v>0.11377245508981999</v>
      </c>
      <c r="G5988">
        <v>0</v>
      </c>
      <c r="H5988">
        <v>0.13750000000000001</v>
      </c>
      <c r="I5988">
        <v>4.7619047619047603E-2</v>
      </c>
      <c r="J5988" s="1" t="s">
        <v>23229</v>
      </c>
      <c r="K5988" t="s">
        <v>23239</v>
      </c>
      <c r="L5988" t="s">
        <v>35220</v>
      </c>
      <c r="M5988" t="s">
        <v>35221</v>
      </c>
    </row>
    <row r="5989" spans="1:13">
      <c r="A5989" s="1" t="s">
        <v>8006</v>
      </c>
      <c r="B5989">
        <v>5.8183943813498804E-6</v>
      </c>
      <c r="C5989" s="1">
        <v>1.1451267221758999E-6</v>
      </c>
      <c r="D5989">
        <v>1</v>
      </c>
      <c r="E5989">
        <v>1</v>
      </c>
      <c r="F5989">
        <v>0.94755244755244805</v>
      </c>
      <c r="G5989">
        <v>0.98936170212765995</v>
      </c>
      <c r="H5989">
        <v>0.86190476190476195</v>
      </c>
      <c r="I5989">
        <v>0.97530864197530898</v>
      </c>
      <c r="J5989" s="1">
        <v>0.95454545454545503</v>
      </c>
      <c r="K5989" t="s">
        <v>23240</v>
      </c>
      <c r="L5989" t="s">
        <v>35222</v>
      </c>
      <c r="M5989" t="s">
        <v>35223</v>
      </c>
    </row>
    <row r="5990" spans="1:13">
      <c r="A5990" s="1" t="s">
        <v>8007</v>
      </c>
      <c r="B5990">
        <v>3.6382017966769997E-5</v>
      </c>
      <c r="C5990" s="1">
        <v>4.8927976942708101E-7</v>
      </c>
      <c r="D5990">
        <v>0.93548387096774199</v>
      </c>
      <c r="E5990">
        <v>0.8</v>
      </c>
      <c r="F5990">
        <v>0.89265536723163796</v>
      </c>
      <c r="G5990">
        <v>0.80645161290322598</v>
      </c>
      <c r="H5990">
        <v>0.98850574712643702</v>
      </c>
      <c r="I5990">
        <v>0.92553191489361697</v>
      </c>
      <c r="J5990" s="1">
        <v>1</v>
      </c>
      <c r="K5990" t="s">
        <v>23242</v>
      </c>
      <c r="L5990" t="s">
        <v>35224</v>
      </c>
      <c r="M5990" t="s">
        <v>35225</v>
      </c>
    </row>
    <row r="5991" spans="1:13">
      <c r="A5991" s="1" t="s">
        <v>8008</v>
      </c>
      <c r="B5991">
        <v>2.1387530417903098E-5</v>
      </c>
      <c r="C5991" s="1">
        <v>1.6262844795189401E-5</v>
      </c>
      <c r="D5991">
        <v>0.75</v>
      </c>
      <c r="E5991">
        <v>0.66666666666666696</v>
      </c>
      <c r="F5991">
        <v>0.99738219895288005</v>
      </c>
      <c r="G5991">
        <v>0.98888888888888904</v>
      </c>
      <c r="H5991">
        <v>1</v>
      </c>
      <c r="I5991">
        <v>0.97058823529411797</v>
      </c>
      <c r="J5991" s="1">
        <v>1</v>
      </c>
      <c r="K5991" t="s">
        <v>23238</v>
      </c>
      <c r="L5991" t="s">
        <v>35226</v>
      </c>
      <c r="M5991" t="s">
        <v>35227</v>
      </c>
    </row>
    <row r="5992" spans="1:13">
      <c r="A5992" s="1" t="s">
        <v>8009</v>
      </c>
      <c r="B5992">
        <v>8.9402418859318393E-6</v>
      </c>
      <c r="C5992" s="1">
        <v>1.45926422672577E-6</v>
      </c>
      <c r="D5992">
        <v>1</v>
      </c>
      <c r="E5992">
        <v>0.99333333333333296</v>
      </c>
      <c r="F5992">
        <v>0.95070422535211296</v>
      </c>
      <c r="G5992">
        <v>1</v>
      </c>
      <c r="H5992">
        <v>0.98529411764705899</v>
      </c>
      <c r="I5992">
        <v>1</v>
      </c>
      <c r="J5992" s="1">
        <v>1</v>
      </c>
      <c r="K5992" t="s">
        <v>23240</v>
      </c>
      <c r="L5992" t="s">
        <v>35228</v>
      </c>
      <c r="M5992" t="s">
        <v>35229</v>
      </c>
    </row>
    <row r="5993" spans="1:13">
      <c r="A5993" s="1" t="s">
        <v>8010</v>
      </c>
      <c r="B5993">
        <v>4.4979835838862503E-5</v>
      </c>
      <c r="C5993" s="1">
        <v>1.3873326467000099E-6</v>
      </c>
      <c r="D5993">
        <v>8.3333333333333301E-2</v>
      </c>
      <c r="E5993">
        <v>1.21951219512195E-2</v>
      </c>
      <c r="F5993">
        <v>1.8987341772151899E-2</v>
      </c>
      <c r="G5993">
        <v>0.04</v>
      </c>
      <c r="H5993">
        <v>6.4935064935064896E-3</v>
      </c>
      <c r="I5993">
        <v>1.6666666666666701E-2</v>
      </c>
      <c r="J5993" s="1">
        <v>0</v>
      </c>
      <c r="K5993" t="s">
        <v>23238</v>
      </c>
      <c r="L5993" t="s">
        <v>35230</v>
      </c>
      <c r="M5993" t="s">
        <v>35231</v>
      </c>
    </row>
    <row r="5994" spans="1:13">
      <c r="A5994" s="1" t="s">
        <v>8011</v>
      </c>
      <c r="B5994">
        <v>2.0721249250880901E-5</v>
      </c>
      <c r="C5994" s="1">
        <v>2.2306389604690699E-5</v>
      </c>
      <c r="D5994">
        <v>0.93333333333333302</v>
      </c>
      <c r="E5994">
        <v>0.82978723404255295</v>
      </c>
      <c r="F5994">
        <v>0.95128205128205101</v>
      </c>
      <c r="G5994">
        <v>0.91509433962264197</v>
      </c>
      <c r="H5994">
        <v>0.93693693693693703</v>
      </c>
      <c r="I5994">
        <v>0.88495575221238898</v>
      </c>
      <c r="J5994" s="1">
        <v>1</v>
      </c>
      <c r="K5994" t="s">
        <v>23237</v>
      </c>
      <c r="L5994" t="s">
        <v>35232</v>
      </c>
      <c r="M5994" t="s">
        <v>35233</v>
      </c>
    </row>
    <row r="5995" spans="1:13">
      <c r="A5995" s="1" t="s">
        <v>8012</v>
      </c>
      <c r="B5995">
        <v>2.3466147859367899E-6</v>
      </c>
      <c r="C5995" s="1">
        <v>3.77060484557928E-6</v>
      </c>
      <c r="D5995">
        <v>0.140625</v>
      </c>
      <c r="E5995">
        <v>0.13855421686746999</v>
      </c>
      <c r="F5995">
        <v>0.11731843575419</v>
      </c>
      <c r="G5995">
        <v>0.14864864864864899</v>
      </c>
      <c r="H5995">
        <v>0.16666666666666699</v>
      </c>
      <c r="I5995">
        <v>0.13934426229508201</v>
      </c>
      <c r="J5995" s="1">
        <v>0</v>
      </c>
      <c r="K5995" t="s">
        <v>23238</v>
      </c>
      <c r="L5995" t="s">
        <v>35234</v>
      </c>
      <c r="M5995" t="s">
        <v>35235</v>
      </c>
    </row>
    <row r="5996" spans="1:13">
      <c r="A5996" s="1" t="s">
        <v>8013</v>
      </c>
      <c r="B5996">
        <v>3.15775160788413E-6</v>
      </c>
      <c r="C5996" s="1">
        <v>1.84011788961139E-7</v>
      </c>
      <c r="D5996">
        <v>9.6774193548387094E-2</v>
      </c>
      <c r="E5996">
        <v>1.5625E-2</v>
      </c>
      <c r="F5996">
        <v>1.2820512820512799E-2</v>
      </c>
      <c r="G5996">
        <v>0</v>
      </c>
      <c r="H5996">
        <v>8.7719298245613996E-3</v>
      </c>
      <c r="I5996">
        <v>4.0650406504065002E-3</v>
      </c>
      <c r="J5996" s="1">
        <v>0</v>
      </c>
      <c r="K5996" t="s">
        <v>23238</v>
      </c>
      <c r="L5996" t="s">
        <v>35236</v>
      </c>
      <c r="M5996" t="s">
        <v>35237</v>
      </c>
    </row>
    <row r="5997" spans="1:13">
      <c r="A5997" s="1" t="s">
        <v>8014</v>
      </c>
      <c r="B5997">
        <v>1.69679306208506E-9</v>
      </c>
      <c r="C5997" s="1">
        <v>3.7689636695108898E-7</v>
      </c>
      <c r="D5997">
        <v>0</v>
      </c>
      <c r="E5997">
        <v>0</v>
      </c>
      <c r="F5997">
        <v>2.5641025641025602E-3</v>
      </c>
      <c r="G5997">
        <v>0</v>
      </c>
      <c r="H5997">
        <v>4.3859649122806998E-3</v>
      </c>
      <c r="I5997">
        <v>0</v>
      </c>
      <c r="J5997" s="1">
        <v>0.95454545454545503</v>
      </c>
      <c r="K5997" t="s">
        <v>23242</v>
      </c>
      <c r="L5997" t="s">
        <v>35238</v>
      </c>
      <c r="M5997" t="s">
        <v>35239</v>
      </c>
    </row>
    <row r="5998" spans="1:13">
      <c r="A5998" s="1" t="s">
        <v>8015</v>
      </c>
      <c r="B5998">
        <v>1.8072915000814801E-10</v>
      </c>
      <c r="C5998" s="1">
        <v>1.2228618898800099E-8</v>
      </c>
      <c r="D5998">
        <v>0</v>
      </c>
      <c r="E5998">
        <v>5.4945054945054897E-3</v>
      </c>
      <c r="F5998">
        <v>0</v>
      </c>
      <c r="G5998">
        <v>0</v>
      </c>
      <c r="H5998">
        <v>0</v>
      </c>
      <c r="I5998">
        <v>8.3333333333333297E-3</v>
      </c>
      <c r="J5998" s="1" t="s">
        <v>23229</v>
      </c>
      <c r="K5998" t="s">
        <v>23239</v>
      </c>
      <c r="L5998" t="s">
        <v>35240</v>
      </c>
      <c r="M5998" t="s">
        <v>35241</v>
      </c>
    </row>
    <row r="5999" spans="1:13">
      <c r="A5999" s="1" t="s">
        <v>8016</v>
      </c>
      <c r="B5999">
        <v>3.3962929781974801E-4</v>
      </c>
      <c r="C5999" s="1">
        <v>1.8424536856771501E-4</v>
      </c>
      <c r="D5999">
        <v>0.875</v>
      </c>
      <c r="E5999">
        <v>0.984375</v>
      </c>
      <c r="F5999">
        <v>0.4</v>
      </c>
      <c r="G5999">
        <v>0.91228070175438603</v>
      </c>
      <c r="H5999">
        <v>0.570175438596491</v>
      </c>
      <c r="I5999">
        <v>0.88617886178861804</v>
      </c>
      <c r="J5999" s="1">
        <v>0.95454545454545503</v>
      </c>
      <c r="K5999" t="s">
        <v>23238</v>
      </c>
      <c r="L5999" t="s">
        <v>35242</v>
      </c>
      <c r="M5999" t="s">
        <v>35243</v>
      </c>
    </row>
    <row r="6000" spans="1:13">
      <c r="A6000" s="1" t="s">
        <v>8017</v>
      </c>
      <c r="B6000">
        <v>1.10399149104704E-4</v>
      </c>
      <c r="C6000" s="1">
        <v>2.6414667129394398E-4</v>
      </c>
      <c r="D6000">
        <v>2.5000000000000001E-2</v>
      </c>
      <c r="E6000">
        <v>0</v>
      </c>
      <c r="F6000">
        <v>5.0847457627118599E-2</v>
      </c>
      <c r="G6000">
        <v>6.0606060606060601E-2</v>
      </c>
      <c r="H6000">
        <v>0.23499999999999999</v>
      </c>
      <c r="I6000">
        <v>0.14925373134328401</v>
      </c>
      <c r="J6000" s="1">
        <v>0</v>
      </c>
      <c r="K6000" t="s">
        <v>23237</v>
      </c>
      <c r="L6000" t="s">
        <v>35244</v>
      </c>
      <c r="M6000" t="s">
        <v>35245</v>
      </c>
    </row>
    <row r="6001" spans="1:13">
      <c r="A6001" s="1" t="s">
        <v>8018</v>
      </c>
      <c r="B6001">
        <v>8.7864511976404395E-6</v>
      </c>
      <c r="C6001" s="1">
        <v>1.32674720383994E-5</v>
      </c>
      <c r="D6001">
        <v>0</v>
      </c>
      <c r="E6001">
        <v>0</v>
      </c>
      <c r="F6001">
        <v>9.2105263157894704E-2</v>
      </c>
      <c r="G6001">
        <v>0.127906976744186</v>
      </c>
      <c r="H6001">
        <v>0.30769230769230799</v>
      </c>
      <c r="I6001">
        <v>0.22535211267605601</v>
      </c>
      <c r="J6001" s="1">
        <v>0</v>
      </c>
      <c r="K6001" t="s">
        <v>23242</v>
      </c>
      <c r="L6001" t="s">
        <v>35246</v>
      </c>
      <c r="M6001" t="s">
        <v>35247</v>
      </c>
    </row>
    <row r="6002" spans="1:13">
      <c r="A6002" s="1" t="s">
        <v>8019</v>
      </c>
      <c r="B6002">
        <v>1.11153721385706E-6</v>
      </c>
      <c r="C6002" s="1">
        <v>2.6766474963301801E-6</v>
      </c>
      <c r="D6002">
        <v>0.95833333333333304</v>
      </c>
      <c r="E6002">
        <v>0.98148148148148195</v>
      </c>
      <c r="F6002">
        <v>0.99212598425196896</v>
      </c>
      <c r="G6002">
        <v>0.71153846153846201</v>
      </c>
      <c r="H6002">
        <v>0.98684210526315796</v>
      </c>
      <c r="I6002">
        <v>0.80769230769230804</v>
      </c>
      <c r="J6002" s="1">
        <v>1</v>
      </c>
      <c r="K6002" t="s">
        <v>23238</v>
      </c>
      <c r="L6002" t="s">
        <v>35248</v>
      </c>
      <c r="M6002" t="s">
        <v>35249</v>
      </c>
    </row>
    <row r="6003" spans="1:13">
      <c r="A6003" s="1" t="s">
        <v>8020</v>
      </c>
      <c r="B6003">
        <v>3.5631164357036502E-4</v>
      </c>
      <c r="C6003" s="1">
        <v>1.7865375164859799E-4</v>
      </c>
      <c r="D6003">
        <v>0.65</v>
      </c>
      <c r="E6003">
        <v>0.77011494252873602</v>
      </c>
      <c r="F6003">
        <v>0.297222222222222</v>
      </c>
      <c r="G6003">
        <v>1.16279069767442E-2</v>
      </c>
      <c r="H6003">
        <v>0.209677419354839</v>
      </c>
      <c r="I6003">
        <v>0.21527777777777801</v>
      </c>
      <c r="J6003" s="1" t="s">
        <v>23229</v>
      </c>
      <c r="K6003" t="s">
        <v>23239</v>
      </c>
      <c r="L6003" t="s">
        <v>35250</v>
      </c>
      <c r="M6003" t="s">
        <v>35251</v>
      </c>
    </row>
    <row r="6004" spans="1:13">
      <c r="A6004" s="1" t="s">
        <v>8021</v>
      </c>
      <c r="B6004">
        <v>3.31451769419995E-6</v>
      </c>
      <c r="C6004" s="1">
        <v>7.9710433883274806E-6</v>
      </c>
      <c r="D6004">
        <v>0</v>
      </c>
      <c r="E6004">
        <v>5.3763440860215101E-3</v>
      </c>
      <c r="F6004">
        <v>0</v>
      </c>
      <c r="G6004">
        <v>2.32558139534884E-2</v>
      </c>
      <c r="H6004">
        <v>5.6122448979591802E-2</v>
      </c>
      <c r="I6004">
        <v>5.4878048780487798E-2</v>
      </c>
      <c r="J6004" s="1">
        <v>0</v>
      </c>
      <c r="K6004" t="s">
        <v>23242</v>
      </c>
      <c r="L6004" t="s">
        <v>35252</v>
      </c>
      <c r="M6004" t="s">
        <v>35253</v>
      </c>
    </row>
    <row r="6005" spans="1:13">
      <c r="A6005" s="1" t="s">
        <v>8022</v>
      </c>
      <c r="B6005">
        <v>1.8912197360069999E-5</v>
      </c>
      <c r="C6005" s="1">
        <v>3.12515496908774E-5</v>
      </c>
      <c r="D6005">
        <v>1</v>
      </c>
      <c r="E6005">
        <v>1</v>
      </c>
      <c r="F6005">
        <v>1</v>
      </c>
      <c r="G6005">
        <v>0.97916666666666696</v>
      </c>
      <c r="H6005">
        <v>0.993670886075949</v>
      </c>
      <c r="I6005">
        <v>0.87113402061855705</v>
      </c>
      <c r="J6005" s="1">
        <v>0.45</v>
      </c>
      <c r="K6005" t="s">
        <v>23241</v>
      </c>
      <c r="L6005" t="s">
        <v>35254</v>
      </c>
      <c r="M6005" t="s">
        <v>35255</v>
      </c>
    </row>
    <row r="6006" spans="1:13">
      <c r="A6006" s="1" t="s">
        <v>8023</v>
      </c>
      <c r="B6006">
        <v>7.3614268262910097E-7</v>
      </c>
      <c r="C6006" s="1">
        <v>5.2894065455759295E-10</v>
      </c>
      <c r="D6006">
        <v>0</v>
      </c>
      <c r="E6006">
        <v>6.2500000000000003E-3</v>
      </c>
      <c r="F6006">
        <v>0</v>
      </c>
      <c r="G6006">
        <v>0</v>
      </c>
      <c r="H6006">
        <v>8.6206896551724102E-3</v>
      </c>
      <c r="I6006">
        <v>0</v>
      </c>
      <c r="J6006" s="1">
        <v>0.4375</v>
      </c>
      <c r="K6006" t="s">
        <v>23238</v>
      </c>
      <c r="L6006" t="s">
        <v>35256</v>
      </c>
      <c r="M6006" t="s">
        <v>35257</v>
      </c>
    </row>
    <row r="6007" spans="1:13">
      <c r="A6007" s="1" t="s">
        <v>8024</v>
      </c>
      <c r="B6007">
        <v>2.23803081789172E-9</v>
      </c>
      <c r="C6007" s="1">
        <v>2.3594942385385801E-7</v>
      </c>
      <c r="D6007">
        <v>0</v>
      </c>
      <c r="E6007">
        <v>0</v>
      </c>
      <c r="F6007">
        <v>2.6455026455026501E-3</v>
      </c>
      <c r="G6007">
        <v>1.6129032258064498E-2</v>
      </c>
      <c r="H6007">
        <v>0</v>
      </c>
      <c r="I6007">
        <v>5.0505050505050501E-3</v>
      </c>
      <c r="J6007" s="1">
        <v>0.95454545454545503</v>
      </c>
      <c r="K6007" t="s">
        <v>23241</v>
      </c>
      <c r="L6007" t="s">
        <v>35258</v>
      </c>
      <c r="M6007" t="s">
        <v>35259</v>
      </c>
    </row>
    <row r="6008" spans="1:13">
      <c r="A6008" s="1" t="s">
        <v>8025</v>
      </c>
      <c r="B6008">
        <v>1.4500616049822E-9</v>
      </c>
      <c r="C6008" s="1">
        <v>2.03108466359171E-7</v>
      </c>
      <c r="D6008">
        <v>0.24137931034482801</v>
      </c>
      <c r="E6008">
        <v>0.23015873015873001</v>
      </c>
      <c r="F6008">
        <v>0.128834355828221</v>
      </c>
      <c r="G6008">
        <v>0.34285714285714303</v>
      </c>
      <c r="H6008">
        <v>0.1875</v>
      </c>
      <c r="I6008">
        <v>0.16326530612244899</v>
      </c>
      <c r="J6008" s="1">
        <v>0</v>
      </c>
      <c r="K6008" t="s">
        <v>23241</v>
      </c>
      <c r="L6008" t="s">
        <v>35260</v>
      </c>
      <c r="M6008" t="s">
        <v>35261</v>
      </c>
    </row>
    <row r="6009" spans="1:13">
      <c r="A6009" s="1" t="s">
        <v>8026</v>
      </c>
      <c r="B6009">
        <v>1.10540105810384E-6</v>
      </c>
      <c r="C6009" s="1">
        <v>3.5477470912040801E-6</v>
      </c>
      <c r="D6009">
        <v>1</v>
      </c>
      <c r="E6009">
        <v>1</v>
      </c>
      <c r="F6009">
        <v>1</v>
      </c>
      <c r="G6009">
        <v>1</v>
      </c>
      <c r="H6009">
        <v>0.99285714285714299</v>
      </c>
      <c r="I6009">
        <v>0.93518518518518501</v>
      </c>
      <c r="J6009" s="1">
        <v>1</v>
      </c>
      <c r="K6009" t="s">
        <v>23237</v>
      </c>
      <c r="L6009" t="s">
        <v>35262</v>
      </c>
      <c r="M6009" t="s">
        <v>35263</v>
      </c>
    </row>
    <row r="6010" spans="1:13">
      <c r="A6010" s="1" t="s">
        <v>8027</v>
      </c>
      <c r="B6010">
        <v>5.3209676536662099E-5</v>
      </c>
      <c r="C6010" s="1">
        <v>7.5992425358979395E-4</v>
      </c>
      <c r="D6010">
        <v>1</v>
      </c>
      <c r="E6010">
        <v>1</v>
      </c>
      <c r="F6010">
        <v>0.99210526315789505</v>
      </c>
      <c r="G6010">
        <v>0.30952380952380998</v>
      </c>
      <c r="H6010">
        <v>0.88333333333333297</v>
      </c>
      <c r="I6010">
        <v>0.354430379746835</v>
      </c>
      <c r="J6010" s="1">
        <v>0</v>
      </c>
      <c r="K6010" t="s">
        <v>23238</v>
      </c>
      <c r="L6010" t="s">
        <v>35264</v>
      </c>
      <c r="M6010" t="s">
        <v>35265</v>
      </c>
    </row>
    <row r="6011" spans="1:13">
      <c r="A6011" s="1" t="s">
        <v>8028</v>
      </c>
      <c r="B6011">
        <v>1.8703619598378099E-6</v>
      </c>
      <c r="C6011" s="1">
        <v>4.4056195800831901E-7</v>
      </c>
      <c r="D6011">
        <v>0</v>
      </c>
      <c r="E6011">
        <v>0</v>
      </c>
      <c r="F6011">
        <v>4.4117647058823498E-2</v>
      </c>
      <c r="G6011">
        <v>0</v>
      </c>
      <c r="H6011">
        <v>3.03030303030303E-2</v>
      </c>
      <c r="I6011">
        <v>8.6206896551724102E-2</v>
      </c>
      <c r="J6011" s="1">
        <v>0</v>
      </c>
      <c r="K6011" t="s">
        <v>23238</v>
      </c>
      <c r="L6011" t="s">
        <v>35266</v>
      </c>
      <c r="M6011" t="s">
        <v>35267</v>
      </c>
    </row>
    <row r="6012" spans="1:13">
      <c r="A6012" s="1" t="s">
        <v>8029</v>
      </c>
      <c r="B6012">
        <v>2.7762751190299499E-6</v>
      </c>
      <c r="C6012" s="1">
        <v>2.1074771468602001E-4</v>
      </c>
      <c r="D6012">
        <v>1.85185185185185E-2</v>
      </c>
      <c r="E6012">
        <v>7.5757575757575803E-3</v>
      </c>
      <c r="F6012">
        <v>1.0273972602739699E-2</v>
      </c>
      <c r="G6012">
        <v>4.4117647058823498E-2</v>
      </c>
      <c r="H6012">
        <v>0.16990291262135901</v>
      </c>
      <c r="I6012">
        <v>0.15816326530612199</v>
      </c>
      <c r="J6012" s="1">
        <v>1</v>
      </c>
      <c r="K6012" t="s">
        <v>23238</v>
      </c>
      <c r="L6012" t="s">
        <v>35268</v>
      </c>
      <c r="M6012" t="s">
        <v>35269</v>
      </c>
    </row>
    <row r="6013" spans="1:13">
      <c r="A6013" s="1" t="s">
        <v>8030</v>
      </c>
      <c r="B6013">
        <v>5.0648397792634304E-6</v>
      </c>
      <c r="C6013" s="1">
        <v>3.1941367041295602E-5</v>
      </c>
      <c r="D6013">
        <v>0.97222222222222199</v>
      </c>
      <c r="E6013">
        <v>1</v>
      </c>
      <c r="F6013">
        <v>0.96641791044776104</v>
      </c>
      <c r="G6013">
        <v>1</v>
      </c>
      <c r="H6013">
        <v>0.97058823529411797</v>
      </c>
      <c r="I6013">
        <v>1</v>
      </c>
      <c r="J6013" s="1">
        <v>1</v>
      </c>
      <c r="K6013" t="s">
        <v>23238</v>
      </c>
      <c r="L6013" t="s">
        <v>35270</v>
      </c>
      <c r="M6013" t="s">
        <v>35271</v>
      </c>
    </row>
    <row r="6014" spans="1:13">
      <c r="A6014" s="1" t="s">
        <v>8031</v>
      </c>
      <c r="B6014">
        <v>4.9372788841920402E-5</v>
      </c>
      <c r="C6014" s="1">
        <v>3.4860584242415498E-7</v>
      </c>
      <c r="D6014">
        <v>1</v>
      </c>
      <c r="E6014">
        <v>0.77941176470588203</v>
      </c>
      <c r="F6014">
        <v>1</v>
      </c>
      <c r="G6014">
        <v>1</v>
      </c>
      <c r="H6014">
        <v>1</v>
      </c>
      <c r="I6014">
        <v>0.96428571428571397</v>
      </c>
      <c r="J6014" s="1" t="s">
        <v>23229</v>
      </c>
      <c r="K6014" t="s">
        <v>23239</v>
      </c>
      <c r="L6014" t="s">
        <v>35272</v>
      </c>
      <c r="M6014" t="s">
        <v>35273</v>
      </c>
    </row>
    <row r="6015" spans="1:13">
      <c r="A6015" s="1" t="s">
        <v>8032</v>
      </c>
      <c r="B6015">
        <v>8.98710438932551E-5</v>
      </c>
      <c r="C6015" s="1">
        <v>9.8671038881123501E-7</v>
      </c>
      <c r="D6015">
        <v>0.22222222222222199</v>
      </c>
      <c r="E6015">
        <v>0.407407407407407</v>
      </c>
      <c r="F6015">
        <v>7.8125E-3</v>
      </c>
      <c r="G6015">
        <v>0</v>
      </c>
      <c r="H6015">
        <v>0</v>
      </c>
      <c r="I6015">
        <v>0</v>
      </c>
      <c r="J6015" s="1">
        <v>0</v>
      </c>
      <c r="K6015" t="s">
        <v>23241</v>
      </c>
      <c r="L6015" t="s">
        <v>35274</v>
      </c>
      <c r="M6015" t="s">
        <v>35275</v>
      </c>
    </row>
    <row r="6016" spans="1:13">
      <c r="A6016" s="1" t="s">
        <v>8033</v>
      </c>
      <c r="B6016">
        <v>5.3241458681886702E-6</v>
      </c>
      <c r="C6016" s="1">
        <v>1.20954698125772E-5</v>
      </c>
      <c r="D6016">
        <v>1</v>
      </c>
      <c r="E6016">
        <v>1</v>
      </c>
      <c r="F6016">
        <v>0.97950819672131195</v>
      </c>
      <c r="G6016">
        <v>0.5</v>
      </c>
      <c r="H6016">
        <v>0.61320754716981096</v>
      </c>
      <c r="I6016">
        <v>0.63461538461538503</v>
      </c>
      <c r="J6016" s="1">
        <v>1</v>
      </c>
      <c r="K6016" t="s">
        <v>23238</v>
      </c>
      <c r="L6016" t="s">
        <v>35276</v>
      </c>
      <c r="M6016" t="s">
        <v>35277</v>
      </c>
    </row>
    <row r="6017" spans="1:13">
      <c r="A6017" s="1" t="s">
        <v>8034</v>
      </c>
      <c r="B6017">
        <v>1.0938380162789799E-7</v>
      </c>
      <c r="C6017" s="1">
        <v>1.7427760333875801E-6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2.9761904761904798E-2</v>
      </c>
      <c r="J6017" s="1">
        <v>0</v>
      </c>
      <c r="K6017" t="s">
        <v>23238</v>
      </c>
      <c r="L6017" t="s">
        <v>35278</v>
      </c>
      <c r="M6017" t="s">
        <v>35279</v>
      </c>
    </row>
    <row r="6018" spans="1:13">
      <c r="A6018" s="1" t="s">
        <v>8035</v>
      </c>
      <c r="B6018">
        <v>2.6101484521039701E-6</v>
      </c>
      <c r="C6018" s="1">
        <v>6.46286234822606E-7</v>
      </c>
      <c r="D6018">
        <v>0.1875</v>
      </c>
      <c r="E6018">
        <v>0.27777777777777801</v>
      </c>
      <c r="F6018">
        <v>6.7567567567567599E-2</v>
      </c>
      <c r="G6018">
        <v>6.9444444444444406E-2</v>
      </c>
      <c r="H6018">
        <v>2.2471910112359501E-2</v>
      </c>
      <c r="I6018">
        <v>4.6296296296296301E-2</v>
      </c>
      <c r="J6018" s="1">
        <v>0</v>
      </c>
      <c r="K6018" t="s">
        <v>23241</v>
      </c>
      <c r="L6018" t="s">
        <v>35280</v>
      </c>
      <c r="M6018" t="s">
        <v>35281</v>
      </c>
    </row>
    <row r="6019" spans="1:13">
      <c r="A6019" s="1" t="s">
        <v>8036</v>
      </c>
      <c r="B6019">
        <v>9.5419786362396994E-5</v>
      </c>
      <c r="C6019" s="1">
        <v>2.6959336259786799E-6</v>
      </c>
      <c r="D6019">
        <v>0.66666666666666696</v>
      </c>
      <c r="E6019">
        <v>0.25</v>
      </c>
      <c r="F6019">
        <v>0.14077669902912601</v>
      </c>
      <c r="G6019">
        <v>0</v>
      </c>
      <c r="H6019">
        <v>0.11363636363636399</v>
      </c>
      <c r="I6019">
        <v>2.8571428571428598E-2</v>
      </c>
      <c r="J6019" s="1">
        <v>0</v>
      </c>
      <c r="K6019" t="s">
        <v>23241</v>
      </c>
      <c r="L6019" t="s">
        <v>35282</v>
      </c>
      <c r="M6019" t="s">
        <v>35283</v>
      </c>
    </row>
    <row r="6020" spans="1:13">
      <c r="A6020" s="1" t="s">
        <v>8037</v>
      </c>
      <c r="B6020">
        <v>3.0281267916878599E-6</v>
      </c>
      <c r="C6020" s="1">
        <v>1.66858676312813E-6</v>
      </c>
      <c r="D6020">
        <v>1</v>
      </c>
      <c r="E6020">
        <v>0.984375</v>
      </c>
      <c r="F6020">
        <v>0.99729729729729699</v>
      </c>
      <c r="G6020">
        <v>1</v>
      </c>
      <c r="H6020">
        <v>0.99545454545454504</v>
      </c>
      <c r="I6020">
        <v>0.99130434782608701</v>
      </c>
      <c r="J6020" s="1">
        <v>1</v>
      </c>
      <c r="K6020" t="s">
        <v>23238</v>
      </c>
      <c r="L6020" t="s">
        <v>35284</v>
      </c>
      <c r="M6020" t="s">
        <v>35285</v>
      </c>
    </row>
    <row r="6021" spans="1:13">
      <c r="A6021" s="1" t="s">
        <v>8038</v>
      </c>
      <c r="B6021">
        <v>4.5078546625675198E-7</v>
      </c>
      <c r="C6021" s="1">
        <v>1.52332056673753E-6</v>
      </c>
      <c r="D6021">
        <v>0</v>
      </c>
      <c r="E6021">
        <v>0</v>
      </c>
      <c r="F6021">
        <v>0</v>
      </c>
      <c r="G6021">
        <v>0.17241379310344801</v>
      </c>
      <c r="H6021">
        <v>4.8672566371681401E-2</v>
      </c>
      <c r="I6021">
        <v>1.2096774193548401E-2</v>
      </c>
      <c r="J6021" s="1">
        <v>0</v>
      </c>
      <c r="K6021" t="s">
        <v>23241</v>
      </c>
      <c r="L6021" t="s">
        <v>35286</v>
      </c>
      <c r="M6021" t="s">
        <v>35287</v>
      </c>
    </row>
    <row r="6022" spans="1:13">
      <c r="A6022" s="1" t="s">
        <v>8039</v>
      </c>
      <c r="B6022">
        <v>2.2237818915489898E-6</v>
      </c>
      <c r="C6022" s="1">
        <v>7.7194688207750795E-8</v>
      </c>
      <c r="D6022">
        <v>0.125</v>
      </c>
      <c r="E6022">
        <v>0</v>
      </c>
      <c r="F6022">
        <v>0</v>
      </c>
      <c r="G6022">
        <v>0</v>
      </c>
      <c r="H6022">
        <v>0</v>
      </c>
      <c r="I6022">
        <v>0</v>
      </c>
      <c r="J6022" s="1">
        <v>0</v>
      </c>
      <c r="K6022" t="s">
        <v>23241</v>
      </c>
      <c r="L6022" t="s">
        <v>35288</v>
      </c>
      <c r="M6022" t="s">
        <v>35289</v>
      </c>
    </row>
    <row r="6023" spans="1:13">
      <c r="A6023" s="1" t="s">
        <v>8040</v>
      </c>
      <c r="B6023">
        <v>1.3440055793165201E-6</v>
      </c>
      <c r="C6023" s="1">
        <v>2.01345717740792E-7</v>
      </c>
      <c r="D6023">
        <v>0.98387096774193505</v>
      </c>
      <c r="E6023">
        <v>0.88636363636363602</v>
      </c>
      <c r="F6023">
        <v>0.96961325966850798</v>
      </c>
      <c r="G6023">
        <v>0.98529411764705899</v>
      </c>
      <c r="H6023">
        <v>0.97126436781609204</v>
      </c>
      <c r="I6023">
        <v>0.98275862068965503</v>
      </c>
      <c r="J6023" s="1">
        <v>1</v>
      </c>
      <c r="K6023" t="s">
        <v>23240</v>
      </c>
      <c r="L6023" t="s">
        <v>35290</v>
      </c>
      <c r="M6023" t="s">
        <v>35291</v>
      </c>
    </row>
    <row r="6024" spans="1:13">
      <c r="A6024" s="1" t="s">
        <v>8041</v>
      </c>
      <c r="B6024">
        <v>1.35846286096388E-7</v>
      </c>
      <c r="C6024" s="1">
        <v>2.6902802951196702E-6</v>
      </c>
      <c r="D6024">
        <v>0.83928571428571397</v>
      </c>
      <c r="E6024">
        <v>0.98750000000000004</v>
      </c>
      <c r="F6024">
        <v>0.97967479674796698</v>
      </c>
      <c r="G6024">
        <v>1</v>
      </c>
      <c r="H6024">
        <v>1</v>
      </c>
      <c r="I6024">
        <v>0.97058823529411797</v>
      </c>
      <c r="J6024" s="1">
        <v>0.9375</v>
      </c>
      <c r="K6024" t="s">
        <v>23238</v>
      </c>
      <c r="L6024" t="s">
        <v>35292</v>
      </c>
      <c r="M6024" t="s">
        <v>35293</v>
      </c>
    </row>
    <row r="6025" spans="1:13">
      <c r="A6025" s="1" t="s">
        <v>8042</v>
      </c>
      <c r="B6025">
        <v>5.3738842960048097E-5</v>
      </c>
      <c r="C6025" s="1">
        <v>9.9340245934749994E-7</v>
      </c>
      <c r="D6025">
        <v>0.203125</v>
      </c>
      <c r="E6025">
        <v>0.38732394366197198</v>
      </c>
      <c r="F6025">
        <v>1.34408602150538E-2</v>
      </c>
      <c r="G6025">
        <v>0.107142857142857</v>
      </c>
      <c r="H6025">
        <v>0</v>
      </c>
      <c r="I6025">
        <v>0</v>
      </c>
      <c r="J6025" s="1" t="s">
        <v>23229</v>
      </c>
      <c r="K6025" t="s">
        <v>23241</v>
      </c>
      <c r="L6025" t="s">
        <v>35294</v>
      </c>
      <c r="M6025" t="s">
        <v>35295</v>
      </c>
    </row>
    <row r="6026" spans="1:13">
      <c r="A6026" s="1" t="s">
        <v>8043</v>
      </c>
      <c r="B6026">
        <v>8.4502116152769801E-6</v>
      </c>
      <c r="C6026" s="1">
        <v>1.09137655659027E-5</v>
      </c>
      <c r="D6026">
        <v>0.18421052631578899</v>
      </c>
      <c r="E6026">
        <v>0.135135135135135</v>
      </c>
      <c r="F6026">
        <v>2.9761904761904799E-3</v>
      </c>
      <c r="G6026">
        <v>0</v>
      </c>
      <c r="H6026">
        <v>3.0487804878048801E-2</v>
      </c>
      <c r="I6026">
        <v>0.125</v>
      </c>
      <c r="J6026" s="1">
        <v>0.75</v>
      </c>
      <c r="K6026" t="s">
        <v>23238</v>
      </c>
      <c r="L6026" t="s">
        <v>35296</v>
      </c>
      <c r="M6026" t="s">
        <v>35297</v>
      </c>
    </row>
    <row r="6027" spans="1:13">
      <c r="A6027" s="1" t="s">
        <v>8044</v>
      </c>
      <c r="B6027">
        <v>7.8003154321514903E-8</v>
      </c>
      <c r="C6027" s="1">
        <v>1.26383398193888E-7</v>
      </c>
      <c r="D6027">
        <v>2.6315789473684199E-2</v>
      </c>
      <c r="E6027">
        <v>8.4905660377358499E-2</v>
      </c>
      <c r="F6027">
        <v>0</v>
      </c>
      <c r="G6027">
        <v>5.8823529411764698E-2</v>
      </c>
      <c r="H6027">
        <v>3.2786885245901599E-2</v>
      </c>
      <c r="I6027">
        <v>1.7857142857142901E-2</v>
      </c>
      <c r="J6027" s="1">
        <v>0</v>
      </c>
      <c r="K6027" t="s">
        <v>23242</v>
      </c>
      <c r="L6027" t="s">
        <v>35298</v>
      </c>
      <c r="M6027" t="s">
        <v>35299</v>
      </c>
    </row>
    <row r="6028" spans="1:13">
      <c r="A6028" s="1" t="s">
        <v>8045</v>
      </c>
      <c r="B6028">
        <v>4.5805728091993303E-6</v>
      </c>
      <c r="C6028" s="1">
        <v>2.56064370262929E-6</v>
      </c>
      <c r="D6028">
        <v>1.6129032258064498E-2</v>
      </c>
      <c r="E6028">
        <v>3.1578947368421102E-2</v>
      </c>
      <c r="F6028">
        <v>1.03092783505155E-2</v>
      </c>
      <c r="G6028">
        <v>0</v>
      </c>
      <c r="H6028">
        <v>3.125E-2</v>
      </c>
      <c r="I6028">
        <v>4.3749999999999997E-2</v>
      </c>
      <c r="J6028" s="1">
        <v>0</v>
      </c>
      <c r="K6028" t="s">
        <v>23240</v>
      </c>
      <c r="L6028" t="s">
        <v>35300</v>
      </c>
      <c r="M6028" t="s">
        <v>35301</v>
      </c>
    </row>
    <row r="6029" spans="1:13">
      <c r="A6029" s="1" t="s">
        <v>8046</v>
      </c>
      <c r="B6029">
        <v>1.20920810663867E-7</v>
      </c>
      <c r="C6029" s="1">
        <v>1.9608904808355701E-7</v>
      </c>
      <c r="D6029">
        <v>0</v>
      </c>
      <c r="E6029">
        <v>0</v>
      </c>
      <c r="F6029">
        <v>0</v>
      </c>
      <c r="G6029">
        <v>9.1836734693877597E-2</v>
      </c>
      <c r="H6029">
        <v>0</v>
      </c>
      <c r="I6029">
        <v>4.2168674698795199E-2</v>
      </c>
      <c r="J6029" s="1">
        <v>0</v>
      </c>
      <c r="K6029" t="s">
        <v>23238</v>
      </c>
      <c r="L6029" t="s">
        <v>35302</v>
      </c>
      <c r="M6029" t="s">
        <v>35303</v>
      </c>
    </row>
    <row r="6030" spans="1:13">
      <c r="A6030" s="1" t="s">
        <v>8047</v>
      </c>
      <c r="B6030">
        <v>5.4404523169545602E-10</v>
      </c>
      <c r="C6030" s="1">
        <v>2.0989113670575698E-8</v>
      </c>
      <c r="D6030">
        <v>0</v>
      </c>
      <c r="E6030">
        <v>6.8493150684931503E-3</v>
      </c>
      <c r="F6030">
        <v>0</v>
      </c>
      <c r="G6030">
        <v>0</v>
      </c>
      <c r="H6030">
        <v>0</v>
      </c>
      <c r="I6030">
        <v>0</v>
      </c>
      <c r="J6030" s="1" t="s">
        <v>23229</v>
      </c>
      <c r="K6030" t="s">
        <v>23241</v>
      </c>
      <c r="L6030" t="s">
        <v>35304</v>
      </c>
      <c r="M6030" t="s">
        <v>35305</v>
      </c>
    </row>
    <row r="6031" spans="1:13">
      <c r="A6031" s="1" t="s">
        <v>8048</v>
      </c>
      <c r="B6031">
        <v>2.30058922833034E-7</v>
      </c>
      <c r="C6031" s="1">
        <v>6.9359217011084895E-5</v>
      </c>
      <c r="D6031">
        <v>1.5625E-2</v>
      </c>
      <c r="E6031">
        <v>0</v>
      </c>
      <c r="F6031">
        <v>0</v>
      </c>
      <c r="G6031">
        <v>0.58620689655172398</v>
      </c>
      <c r="H6031">
        <v>3.7383177570093497E-2</v>
      </c>
      <c r="I6031">
        <v>0.19339622641509399</v>
      </c>
      <c r="J6031" s="1" t="s">
        <v>23229</v>
      </c>
      <c r="K6031" t="s">
        <v>23238</v>
      </c>
      <c r="L6031" t="s">
        <v>35306</v>
      </c>
      <c r="M6031" t="s">
        <v>35307</v>
      </c>
    </row>
    <row r="6032" spans="1:13">
      <c r="A6032" s="1" t="s">
        <v>8049</v>
      </c>
      <c r="B6032">
        <v>9.7174724645920793E-10</v>
      </c>
      <c r="C6032" s="1">
        <v>7.8179117796853697E-6</v>
      </c>
      <c r="D6032">
        <v>0</v>
      </c>
      <c r="E6032">
        <v>0</v>
      </c>
      <c r="F6032">
        <v>0.142307692307692</v>
      </c>
      <c r="G6032">
        <v>0.79545454545454497</v>
      </c>
      <c r="H6032">
        <v>9.0909090909090898E-2</v>
      </c>
      <c r="I6032">
        <v>0.26190476190476197</v>
      </c>
      <c r="J6032" s="1">
        <v>1</v>
      </c>
      <c r="K6032" t="s">
        <v>23237</v>
      </c>
      <c r="L6032" t="s">
        <v>35308</v>
      </c>
      <c r="M6032" t="s">
        <v>35309</v>
      </c>
    </row>
    <row r="6033" spans="1:13">
      <c r="A6033" s="1" t="s">
        <v>8050</v>
      </c>
      <c r="B6033">
        <v>5.8360694600865901E-6</v>
      </c>
      <c r="C6033" s="1">
        <v>8.3902516290917297E-5</v>
      </c>
      <c r="D6033">
        <v>0</v>
      </c>
      <c r="E6033">
        <v>2.3809523809523801E-2</v>
      </c>
      <c r="F6033">
        <v>0.18402777777777801</v>
      </c>
      <c r="G6033">
        <v>0.16666666666666699</v>
      </c>
      <c r="H6033">
        <v>3.5294117647058802E-2</v>
      </c>
      <c r="I6033">
        <v>0.17241379310344801</v>
      </c>
      <c r="J6033" s="1">
        <v>0</v>
      </c>
      <c r="K6033" t="s">
        <v>23241</v>
      </c>
      <c r="L6033" t="s">
        <v>35310</v>
      </c>
      <c r="M6033" t="s">
        <v>35311</v>
      </c>
    </row>
    <row r="6034" spans="1:13">
      <c r="A6034" s="1" t="s">
        <v>8051</v>
      </c>
      <c r="B6034">
        <v>4.7015163101489498E-6</v>
      </c>
      <c r="C6034" s="1">
        <v>3.6412159419568199E-6</v>
      </c>
      <c r="D6034">
        <v>1</v>
      </c>
      <c r="E6034">
        <v>0.98571428571428599</v>
      </c>
      <c r="F6034">
        <v>0.96073298429319398</v>
      </c>
      <c r="G6034">
        <v>0.94642857142857095</v>
      </c>
      <c r="H6034">
        <v>0.98499999999999999</v>
      </c>
      <c r="I6034">
        <v>0.97916666666666696</v>
      </c>
      <c r="J6034" s="1">
        <v>0.95454545454545503</v>
      </c>
      <c r="K6034" t="s">
        <v>23238</v>
      </c>
      <c r="L6034" t="s">
        <v>35312</v>
      </c>
      <c r="M6034" t="s">
        <v>35313</v>
      </c>
    </row>
    <row r="6035" spans="1:13">
      <c r="A6035" s="1" t="s">
        <v>8052</v>
      </c>
      <c r="B6035">
        <v>3.31606680156032E-6</v>
      </c>
      <c r="C6035" s="1">
        <v>3.1679830994750599E-6</v>
      </c>
      <c r="D6035">
        <v>0.953125</v>
      </c>
      <c r="E6035">
        <v>0.98958333333333304</v>
      </c>
      <c r="F6035">
        <v>0.987179487179487</v>
      </c>
      <c r="G6035">
        <v>1</v>
      </c>
      <c r="H6035">
        <v>1</v>
      </c>
      <c r="I6035">
        <v>0.98739495798319299</v>
      </c>
      <c r="J6035" s="1">
        <v>1</v>
      </c>
      <c r="K6035" t="s">
        <v>23239</v>
      </c>
      <c r="L6035" t="s">
        <v>35314</v>
      </c>
      <c r="M6035" t="s">
        <v>35315</v>
      </c>
    </row>
    <row r="6036" spans="1:13">
      <c r="A6036" s="1" t="s">
        <v>8053</v>
      </c>
      <c r="B6036">
        <v>1.89646294331388E-4</v>
      </c>
      <c r="C6036" s="1">
        <v>9.7334703338636296E-7</v>
      </c>
      <c r="D6036">
        <v>0.25</v>
      </c>
      <c r="E6036">
        <v>4.5454545454545497E-2</v>
      </c>
      <c r="F6036">
        <v>0.438405797101449</v>
      </c>
      <c r="G6036">
        <v>0.27777777777777801</v>
      </c>
      <c r="H6036">
        <v>0.43010752688171999</v>
      </c>
      <c r="I6036">
        <v>0.17910447761194001</v>
      </c>
      <c r="J6036" s="1">
        <v>4.5454545454545497E-2</v>
      </c>
      <c r="K6036" t="s">
        <v>23241</v>
      </c>
      <c r="L6036" t="s">
        <v>35316</v>
      </c>
      <c r="M6036" t="s">
        <v>35317</v>
      </c>
    </row>
    <row r="6037" spans="1:13">
      <c r="A6037" s="1" t="s">
        <v>8054</v>
      </c>
      <c r="B6037">
        <v>3.27211964221912E-7</v>
      </c>
      <c r="C6037" s="1">
        <v>1.45782372933166E-6</v>
      </c>
      <c r="D6037">
        <v>0.94</v>
      </c>
      <c r="E6037">
        <v>0.90151515151515105</v>
      </c>
      <c r="F6037">
        <v>0.95833333333333304</v>
      </c>
      <c r="G6037">
        <v>0.98780487804878003</v>
      </c>
      <c r="H6037">
        <v>1</v>
      </c>
      <c r="I6037">
        <v>0.96</v>
      </c>
      <c r="J6037" s="1">
        <v>1</v>
      </c>
      <c r="K6037" t="s">
        <v>23239</v>
      </c>
      <c r="L6037" t="s">
        <v>35318</v>
      </c>
      <c r="M6037" t="s">
        <v>35319</v>
      </c>
    </row>
    <row r="6038" spans="1:13">
      <c r="A6038" s="1" t="s">
        <v>8055</v>
      </c>
      <c r="B6038">
        <v>7.3011685134565905E-7</v>
      </c>
      <c r="C6038" s="1">
        <v>1.19666490284132E-8</v>
      </c>
      <c r="D6038">
        <v>0.94736842105263197</v>
      </c>
      <c r="E6038">
        <v>0.76530612244898</v>
      </c>
      <c r="F6038">
        <v>0.99618320610686995</v>
      </c>
      <c r="G6038">
        <v>0.97058823529411797</v>
      </c>
      <c r="H6038">
        <v>0.99275362318840599</v>
      </c>
      <c r="I6038">
        <v>0.97619047619047605</v>
      </c>
      <c r="J6038" s="1">
        <v>1</v>
      </c>
      <c r="K6038" t="s">
        <v>23240</v>
      </c>
      <c r="L6038" t="s">
        <v>35320</v>
      </c>
      <c r="M6038" t="s">
        <v>35321</v>
      </c>
    </row>
    <row r="6039" spans="1:13">
      <c r="A6039" s="1" t="s">
        <v>8056</v>
      </c>
      <c r="B6039">
        <v>7.7030907101647695E-6</v>
      </c>
      <c r="C6039" s="1">
        <v>3.9567383241087898E-6</v>
      </c>
      <c r="D6039">
        <v>0</v>
      </c>
      <c r="E6039">
        <v>0</v>
      </c>
      <c r="F6039">
        <v>0.147668393782383</v>
      </c>
      <c r="G6039">
        <v>0.03</v>
      </c>
      <c r="H6039">
        <v>0.20707070707070699</v>
      </c>
      <c r="I6039">
        <v>3.8043478260869602E-2</v>
      </c>
      <c r="J6039" s="1">
        <v>0</v>
      </c>
      <c r="K6039" t="s">
        <v>23241</v>
      </c>
      <c r="L6039" t="s">
        <v>35322</v>
      </c>
      <c r="M6039" t="s">
        <v>35323</v>
      </c>
    </row>
    <row r="6040" spans="1:13">
      <c r="A6040" s="1" t="s">
        <v>8057</v>
      </c>
      <c r="B6040">
        <v>2.5295099944593099E-5</v>
      </c>
      <c r="C6040" s="1">
        <v>3.3108301575814501E-5</v>
      </c>
      <c r="D6040">
        <v>0</v>
      </c>
      <c r="E6040">
        <v>0</v>
      </c>
      <c r="F6040">
        <v>0.30769230769230799</v>
      </c>
      <c r="G6040">
        <v>6.1224489795918401E-2</v>
      </c>
      <c r="H6040">
        <v>0.36607142857142899</v>
      </c>
      <c r="I6040">
        <v>5.2380952380952403E-2</v>
      </c>
      <c r="J6040" s="1">
        <v>0</v>
      </c>
      <c r="K6040" t="s">
        <v>23241</v>
      </c>
      <c r="L6040" t="s">
        <v>35324</v>
      </c>
      <c r="M6040" t="s">
        <v>35325</v>
      </c>
    </row>
    <row r="6041" spans="1:13">
      <c r="A6041" s="1" t="s">
        <v>8058</v>
      </c>
      <c r="B6041">
        <v>2.4112295453571699E-6</v>
      </c>
      <c r="C6041" s="1">
        <v>3.89262570191631E-5</v>
      </c>
      <c r="D6041">
        <v>1</v>
      </c>
      <c r="E6041">
        <v>1</v>
      </c>
      <c r="F6041">
        <v>0.75</v>
      </c>
      <c r="G6041">
        <v>0.875</v>
      </c>
      <c r="H6041">
        <v>0.79365079365079405</v>
      </c>
      <c r="I6041">
        <v>0.85</v>
      </c>
      <c r="J6041" s="1">
        <v>1</v>
      </c>
      <c r="K6041" t="s">
        <v>23239</v>
      </c>
      <c r="L6041" t="s">
        <v>35326</v>
      </c>
      <c r="M6041" t="s">
        <v>35327</v>
      </c>
    </row>
    <row r="6042" spans="1:13">
      <c r="A6042" s="1" t="s">
        <v>8059</v>
      </c>
      <c r="B6042">
        <v>3.7048995726270499E-10</v>
      </c>
      <c r="C6042" s="1">
        <v>4.62315865281112E-6</v>
      </c>
      <c r="D6042">
        <v>7.8125E-2</v>
      </c>
      <c r="E6042">
        <v>0.13684210526315799</v>
      </c>
      <c r="F6042">
        <v>0</v>
      </c>
      <c r="G6042">
        <v>0</v>
      </c>
      <c r="H6042">
        <v>0</v>
      </c>
      <c r="I6042">
        <v>0</v>
      </c>
      <c r="J6042" s="1">
        <v>0</v>
      </c>
      <c r="K6042" t="s">
        <v>23241</v>
      </c>
      <c r="L6042" t="s">
        <v>35328</v>
      </c>
      <c r="M6042" t="s">
        <v>35329</v>
      </c>
    </row>
    <row r="6043" spans="1:13">
      <c r="A6043" s="1" t="s">
        <v>8060</v>
      </c>
      <c r="B6043">
        <v>7.5861640672945899E-5</v>
      </c>
      <c r="C6043" s="1">
        <v>5.9435735138941199E-5</v>
      </c>
      <c r="D6043">
        <v>0.28947368421052599</v>
      </c>
      <c r="E6043">
        <v>0.47093023255813998</v>
      </c>
      <c r="F6043">
        <v>0.69273743016759803</v>
      </c>
      <c r="G6043">
        <v>0.30434782608695699</v>
      </c>
      <c r="H6043">
        <v>0.753164556962025</v>
      </c>
      <c r="I6043">
        <v>0.162337662337662</v>
      </c>
      <c r="J6043" s="1">
        <v>0</v>
      </c>
      <c r="K6043" t="s">
        <v>23242</v>
      </c>
      <c r="L6043" t="s">
        <v>35330</v>
      </c>
      <c r="M6043" t="s">
        <v>35331</v>
      </c>
    </row>
    <row r="6044" spans="1:13">
      <c r="A6044" s="1" t="s">
        <v>8061</v>
      </c>
      <c r="B6044">
        <v>8.5901100456664302E-8</v>
      </c>
      <c r="C6044" s="1">
        <v>3.6404907159871302E-8</v>
      </c>
      <c r="D6044">
        <v>0</v>
      </c>
      <c r="E6044">
        <v>0</v>
      </c>
      <c r="F6044">
        <v>2.5773195876288698E-3</v>
      </c>
      <c r="G6044">
        <v>0</v>
      </c>
      <c r="H6044">
        <v>0</v>
      </c>
      <c r="I6044">
        <v>0</v>
      </c>
      <c r="J6044" s="1">
        <v>0</v>
      </c>
      <c r="K6044" t="s">
        <v>23241</v>
      </c>
      <c r="L6044" t="s">
        <v>35332</v>
      </c>
      <c r="M6044" t="s">
        <v>35333</v>
      </c>
    </row>
    <row r="6045" spans="1:13">
      <c r="A6045" s="1" t="s">
        <v>8062</v>
      </c>
      <c r="B6045">
        <v>8.0109813178590794E-6</v>
      </c>
      <c r="C6045" s="1">
        <v>2.2000745220226701E-9</v>
      </c>
      <c r="D6045">
        <v>0.967741935483871</v>
      </c>
      <c r="E6045">
        <v>0.98421052631578898</v>
      </c>
      <c r="F6045">
        <v>0.987179487179487</v>
      </c>
      <c r="G6045">
        <v>0.96296296296296302</v>
      </c>
      <c r="H6045">
        <v>0.98165137614678899</v>
      </c>
      <c r="I6045">
        <v>0.98684210526315796</v>
      </c>
      <c r="J6045" s="1">
        <v>4.5454545454545497E-2</v>
      </c>
      <c r="K6045" t="s">
        <v>23240</v>
      </c>
      <c r="L6045" t="s">
        <v>35334</v>
      </c>
      <c r="M6045" t="s">
        <v>35335</v>
      </c>
    </row>
    <row r="6046" spans="1:13">
      <c r="A6046" s="1" t="s">
        <v>8063</v>
      </c>
      <c r="B6046">
        <v>1.2273695062473201E-7</v>
      </c>
      <c r="C6046" s="1">
        <v>4.2406032724421E-7</v>
      </c>
      <c r="D6046">
        <v>0.984375</v>
      </c>
      <c r="E6046">
        <v>1</v>
      </c>
      <c r="F6046">
        <v>0.992307692307692</v>
      </c>
      <c r="G6046">
        <v>1</v>
      </c>
      <c r="H6046">
        <v>0.98214285714285698</v>
      </c>
      <c r="I6046">
        <v>0.99565217391304395</v>
      </c>
      <c r="J6046" s="1">
        <v>0.13636363636363599</v>
      </c>
      <c r="K6046" t="s">
        <v>23238</v>
      </c>
      <c r="L6046" t="s">
        <v>35336</v>
      </c>
      <c r="M6046" t="s">
        <v>35337</v>
      </c>
    </row>
    <row r="6047" spans="1:13">
      <c r="A6047" s="1" t="s">
        <v>8064</v>
      </c>
      <c r="B6047">
        <v>1.34227915127142E-6</v>
      </c>
      <c r="C6047" s="1">
        <v>2.00371324786767E-7</v>
      </c>
      <c r="D6047">
        <v>0.98333333333333295</v>
      </c>
      <c r="E6047">
        <v>0.98913043478260898</v>
      </c>
      <c r="F6047">
        <v>0.99681528662420404</v>
      </c>
      <c r="G6047">
        <v>0.87068965517241403</v>
      </c>
      <c r="H6047">
        <v>1</v>
      </c>
      <c r="I6047">
        <v>0.97580645161290303</v>
      </c>
      <c r="J6047" s="1">
        <v>1</v>
      </c>
      <c r="K6047" t="s">
        <v>23240</v>
      </c>
      <c r="L6047" t="s">
        <v>35338</v>
      </c>
      <c r="M6047" t="s">
        <v>35339</v>
      </c>
    </row>
    <row r="6048" spans="1:13">
      <c r="A6048" s="1" t="s">
        <v>8065</v>
      </c>
      <c r="B6048">
        <v>3.9344414758773201E-6</v>
      </c>
      <c r="C6048" s="1">
        <v>1.9374172182419201E-10</v>
      </c>
      <c r="D6048">
        <v>0.91935483870967705</v>
      </c>
      <c r="E6048">
        <v>0.95061728395061695</v>
      </c>
      <c r="F6048">
        <v>0.96802325581395399</v>
      </c>
      <c r="G6048">
        <v>0.984375</v>
      </c>
      <c r="H6048">
        <v>0.98795180722891596</v>
      </c>
      <c r="I6048">
        <v>0.93243243243243201</v>
      </c>
      <c r="J6048" s="1" t="s">
        <v>23229</v>
      </c>
      <c r="K6048" t="s">
        <v>23241</v>
      </c>
      <c r="L6048" t="s">
        <v>35340</v>
      </c>
      <c r="M6048" t="s">
        <v>35341</v>
      </c>
    </row>
    <row r="6049" spans="1:13">
      <c r="A6049" s="1" t="s">
        <v>8066</v>
      </c>
      <c r="B6049">
        <v>7.4810918900219304E-7</v>
      </c>
      <c r="C6049" s="1">
        <v>2.73617220027969E-6</v>
      </c>
      <c r="D6049">
        <v>1</v>
      </c>
      <c r="E6049">
        <v>0.99411764705882399</v>
      </c>
      <c r="F6049">
        <v>1</v>
      </c>
      <c r="G6049">
        <v>0.95192307692307698</v>
      </c>
      <c r="H6049">
        <v>1</v>
      </c>
      <c r="I6049">
        <v>0.91111111111111098</v>
      </c>
      <c r="J6049" s="1" t="s">
        <v>23229</v>
      </c>
      <c r="K6049" t="s">
        <v>23238</v>
      </c>
      <c r="L6049" t="s">
        <v>35342</v>
      </c>
      <c r="M6049" t="s">
        <v>35343</v>
      </c>
    </row>
    <row r="6050" spans="1:13">
      <c r="A6050" s="1" t="s">
        <v>8067</v>
      </c>
      <c r="B6050">
        <v>7.5735173382260597E-7</v>
      </c>
      <c r="C6050" s="1">
        <v>7.9293515208519796E-7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0.94642857142857095</v>
      </c>
      <c r="J6050" s="1">
        <v>9.0909090909090898E-2</v>
      </c>
      <c r="K6050" t="s">
        <v>23237</v>
      </c>
      <c r="L6050" t="s">
        <v>35344</v>
      </c>
      <c r="M6050" t="s">
        <v>35345</v>
      </c>
    </row>
    <row r="6051" spans="1:13">
      <c r="A6051" s="1" t="s">
        <v>8068</v>
      </c>
      <c r="B6051">
        <v>1.0649208819350199E-5</v>
      </c>
      <c r="C6051" s="1">
        <v>5.9520649595538496E-7</v>
      </c>
      <c r="D6051">
        <v>0</v>
      </c>
      <c r="E6051">
        <v>0.19186046511627899</v>
      </c>
      <c r="F6051">
        <v>0</v>
      </c>
      <c r="G6051">
        <v>0</v>
      </c>
      <c r="H6051">
        <v>5.74712643678161E-3</v>
      </c>
      <c r="I6051">
        <v>0</v>
      </c>
      <c r="J6051" s="1">
        <v>0</v>
      </c>
      <c r="K6051" t="s">
        <v>23242</v>
      </c>
      <c r="L6051" t="s">
        <v>35346</v>
      </c>
      <c r="M6051" t="s">
        <v>35347</v>
      </c>
    </row>
    <row r="6052" spans="1:13">
      <c r="A6052" s="1" t="s">
        <v>8069</v>
      </c>
      <c r="B6052">
        <v>1.5633440070028799E-5</v>
      </c>
      <c r="C6052" s="1">
        <v>7.2337715492395903E-5</v>
      </c>
      <c r="D6052">
        <v>0.19642857142857101</v>
      </c>
      <c r="E6052">
        <v>6.7901234567901203E-2</v>
      </c>
      <c r="F6052">
        <v>0.14397905759162299</v>
      </c>
      <c r="G6052">
        <v>0</v>
      </c>
      <c r="H6052">
        <v>3.9603960396039598E-2</v>
      </c>
      <c r="I6052">
        <v>6.43564356435644E-2</v>
      </c>
      <c r="J6052" s="1">
        <v>0</v>
      </c>
      <c r="K6052" t="s">
        <v>23241</v>
      </c>
      <c r="L6052" t="s">
        <v>35348</v>
      </c>
      <c r="M6052" t="s">
        <v>35349</v>
      </c>
    </row>
    <row r="6053" spans="1:13">
      <c r="A6053" s="1" t="s">
        <v>8070</v>
      </c>
      <c r="B6053">
        <v>1.98836382265569E-6</v>
      </c>
      <c r="C6053" s="1">
        <v>8.9405673866512799E-7</v>
      </c>
      <c r="D6053">
        <v>1</v>
      </c>
      <c r="E6053">
        <v>1</v>
      </c>
      <c r="F6053">
        <v>0.96296296296296302</v>
      </c>
      <c r="G6053">
        <v>1</v>
      </c>
      <c r="H6053">
        <v>1</v>
      </c>
      <c r="I6053">
        <v>1</v>
      </c>
      <c r="J6053" s="1">
        <v>1</v>
      </c>
      <c r="K6053" t="s">
        <v>23238</v>
      </c>
      <c r="L6053" t="s">
        <v>35350</v>
      </c>
      <c r="M6053" t="s">
        <v>35351</v>
      </c>
    </row>
    <row r="6054" spans="1:13">
      <c r="A6054" s="1" t="s">
        <v>8071</v>
      </c>
      <c r="B6054">
        <v>1.9551012160600201E-5</v>
      </c>
      <c r="C6054" s="1">
        <v>5.8878394122415399E-6</v>
      </c>
      <c r="D6054">
        <v>0.02</v>
      </c>
      <c r="E6054">
        <v>0.130769230769231</v>
      </c>
      <c r="F6054">
        <v>0.11347517730496499</v>
      </c>
      <c r="G6054">
        <v>3.5714285714285698E-2</v>
      </c>
      <c r="H6054">
        <v>0.28676470588235298</v>
      </c>
      <c r="I6054">
        <v>3.7499999999999999E-2</v>
      </c>
      <c r="J6054" s="1" t="s">
        <v>23229</v>
      </c>
      <c r="K6054" t="s">
        <v>23242</v>
      </c>
      <c r="L6054" t="s">
        <v>35352</v>
      </c>
      <c r="M6054" t="s">
        <v>35353</v>
      </c>
    </row>
    <row r="6055" spans="1:13">
      <c r="A6055" s="1" t="s">
        <v>8072</v>
      </c>
      <c r="B6055">
        <v>1.3596757008741501E-6</v>
      </c>
      <c r="C6055" s="1">
        <v>1.2412413692865299E-4</v>
      </c>
      <c r="D6055">
        <v>1</v>
      </c>
      <c r="E6055">
        <v>1</v>
      </c>
      <c r="F6055">
        <v>0.94102564102564101</v>
      </c>
      <c r="G6055">
        <v>1</v>
      </c>
      <c r="H6055">
        <v>0.78508771929824595</v>
      </c>
      <c r="I6055">
        <v>0.96747967479674801</v>
      </c>
      <c r="J6055" s="1">
        <v>1</v>
      </c>
      <c r="K6055" t="s">
        <v>23237</v>
      </c>
      <c r="L6055" t="s">
        <v>35354</v>
      </c>
      <c r="M6055" t="s">
        <v>35355</v>
      </c>
    </row>
    <row r="6056" spans="1:13">
      <c r="A6056" s="1" t="s">
        <v>8073</v>
      </c>
      <c r="B6056">
        <v>3.2671030159005901E-6</v>
      </c>
      <c r="C6056" s="1">
        <v>1.3821954092520401E-5</v>
      </c>
      <c r="D6056">
        <v>0</v>
      </c>
      <c r="E6056">
        <v>0</v>
      </c>
      <c r="F6056">
        <v>8.6363636363636406E-2</v>
      </c>
      <c r="G6056">
        <v>0</v>
      </c>
      <c r="H6056">
        <v>3.125E-2</v>
      </c>
      <c r="I6056">
        <v>0</v>
      </c>
      <c r="J6056" s="1">
        <v>0</v>
      </c>
      <c r="K6056" t="s">
        <v>23242</v>
      </c>
      <c r="L6056" t="s">
        <v>35356</v>
      </c>
      <c r="M6056" t="s">
        <v>35357</v>
      </c>
    </row>
    <row r="6057" spans="1:13">
      <c r="A6057" s="1" t="s">
        <v>8074</v>
      </c>
      <c r="B6057">
        <v>8.3707717061029802E-7</v>
      </c>
      <c r="C6057" s="1">
        <v>3.8860163286354497E-6</v>
      </c>
      <c r="D6057">
        <v>0</v>
      </c>
      <c r="E6057">
        <v>0</v>
      </c>
      <c r="F6057">
        <v>0</v>
      </c>
      <c r="G6057">
        <v>0</v>
      </c>
      <c r="H6057">
        <v>1.3333333333333299E-2</v>
      </c>
      <c r="I6057">
        <v>0.128205128205128</v>
      </c>
      <c r="J6057" s="1">
        <v>0</v>
      </c>
      <c r="K6057" t="s">
        <v>23241</v>
      </c>
      <c r="L6057" t="s">
        <v>35358</v>
      </c>
      <c r="M6057" t="s">
        <v>35359</v>
      </c>
    </row>
    <row r="6058" spans="1:13">
      <c r="A6058" s="1" t="s">
        <v>8075</v>
      </c>
      <c r="B6058">
        <v>2.3653257922203201E-4</v>
      </c>
      <c r="C6058" s="1">
        <v>3.9699246058921103E-5</v>
      </c>
      <c r="D6058">
        <v>0.12</v>
      </c>
      <c r="E6058">
        <v>0.22727272727272699</v>
      </c>
      <c r="F6058">
        <v>8.2872928176795594E-3</v>
      </c>
      <c r="G6058">
        <v>0.16</v>
      </c>
      <c r="H6058">
        <v>0.35185185185185203</v>
      </c>
      <c r="I6058">
        <v>9.8901098901098897E-2</v>
      </c>
      <c r="J6058" s="1">
        <v>0</v>
      </c>
      <c r="K6058" t="s">
        <v>23238</v>
      </c>
      <c r="L6058" t="s">
        <v>35360</v>
      </c>
      <c r="M6058" t="s">
        <v>35361</v>
      </c>
    </row>
    <row r="6059" spans="1:13">
      <c r="A6059" s="1" t="s">
        <v>8076</v>
      </c>
      <c r="B6059">
        <v>5.8813655100167295E-7</v>
      </c>
      <c r="C6059" s="1">
        <v>1.02897268080862E-7</v>
      </c>
      <c r="D6059">
        <v>1</v>
      </c>
      <c r="E6059">
        <v>0.78823529411764703</v>
      </c>
      <c r="F6059">
        <v>0.98969072164948502</v>
      </c>
      <c r="G6059">
        <v>0.97413793103448298</v>
      </c>
      <c r="H6059">
        <v>0.99122807017543901</v>
      </c>
      <c r="I6059">
        <v>0.97807017543859698</v>
      </c>
      <c r="J6059" s="1">
        <v>1</v>
      </c>
      <c r="K6059" t="s">
        <v>23237</v>
      </c>
      <c r="L6059" t="s">
        <v>35362</v>
      </c>
      <c r="M6059" t="s">
        <v>35363</v>
      </c>
    </row>
    <row r="6060" spans="1:13">
      <c r="A6060" s="1" t="s">
        <v>8077</v>
      </c>
      <c r="B6060">
        <v>4.2771547113756397E-4</v>
      </c>
      <c r="C6060" s="1">
        <v>4.3080099005775898E-4</v>
      </c>
      <c r="D6060">
        <v>0.359375</v>
      </c>
      <c r="E6060">
        <v>6.1111111111111102E-2</v>
      </c>
      <c r="F6060">
        <v>0.52356020942408399</v>
      </c>
      <c r="G6060">
        <v>0.987179487179487</v>
      </c>
      <c r="H6060">
        <v>0.51041666666666696</v>
      </c>
      <c r="I6060">
        <v>0.94117647058823495</v>
      </c>
      <c r="J6060" s="1">
        <v>1</v>
      </c>
      <c r="K6060" t="s">
        <v>23237</v>
      </c>
      <c r="L6060" t="s">
        <v>35364</v>
      </c>
      <c r="M6060" t="s">
        <v>35365</v>
      </c>
    </row>
    <row r="6061" spans="1:13">
      <c r="A6061" s="1" t="s">
        <v>8078</v>
      </c>
      <c r="B6061">
        <v>1.28769194808497E-3</v>
      </c>
      <c r="C6061" s="1">
        <v>1.1761940791945401E-4</v>
      </c>
      <c r="D6061">
        <v>0.33928571428571402</v>
      </c>
      <c r="E6061">
        <v>0.930379746835443</v>
      </c>
      <c r="F6061">
        <v>2.5773195876288698E-3</v>
      </c>
      <c r="G6061">
        <v>0</v>
      </c>
      <c r="H6061">
        <v>9.7087378640776708E-3</v>
      </c>
      <c r="I6061">
        <v>0</v>
      </c>
      <c r="J6061" s="1">
        <v>0</v>
      </c>
      <c r="K6061" t="s">
        <v>23242</v>
      </c>
      <c r="L6061" t="s">
        <v>35366</v>
      </c>
      <c r="M6061" t="s">
        <v>35367</v>
      </c>
    </row>
    <row r="6062" spans="1:13">
      <c r="A6062" s="1" t="s">
        <v>8079</v>
      </c>
      <c r="B6062">
        <v>6.14762640300518E-7</v>
      </c>
      <c r="C6062" s="1">
        <v>4.9404628307367997E-6</v>
      </c>
      <c r="D6062">
        <v>1</v>
      </c>
      <c r="E6062">
        <v>0.99479166666666696</v>
      </c>
      <c r="F6062">
        <v>0.95128205128205101</v>
      </c>
      <c r="G6062">
        <v>0.99137931034482796</v>
      </c>
      <c r="H6062">
        <v>0.99115044247787598</v>
      </c>
      <c r="I6062">
        <v>0.99593495934959397</v>
      </c>
      <c r="J6062" s="1">
        <v>1</v>
      </c>
      <c r="K6062" t="s">
        <v>23239</v>
      </c>
      <c r="L6062" t="s">
        <v>35368</v>
      </c>
      <c r="M6062" t="s">
        <v>35369</v>
      </c>
    </row>
    <row r="6063" spans="1:13">
      <c r="A6063" s="1" t="s">
        <v>8080</v>
      </c>
      <c r="B6063">
        <v>1.03457056117481E-5</v>
      </c>
      <c r="C6063" s="1">
        <v>4.6546511754183902E-5</v>
      </c>
      <c r="D6063">
        <v>0.17499999999999999</v>
      </c>
      <c r="E6063">
        <v>0.52941176470588203</v>
      </c>
      <c r="F6063">
        <v>0.106617647058824</v>
      </c>
      <c r="G6063">
        <v>0</v>
      </c>
      <c r="H6063">
        <v>0</v>
      </c>
      <c r="I6063">
        <v>0</v>
      </c>
      <c r="J6063" s="1" t="s">
        <v>23229</v>
      </c>
      <c r="K6063" t="s">
        <v>23239</v>
      </c>
      <c r="L6063" t="s">
        <v>35370</v>
      </c>
      <c r="M6063" t="s">
        <v>35371</v>
      </c>
    </row>
    <row r="6064" spans="1:13">
      <c r="A6064" s="1" t="s">
        <v>8081</v>
      </c>
      <c r="B6064">
        <v>2.2901742888855899E-6</v>
      </c>
      <c r="C6064" s="1">
        <v>1.4772151318806499E-5</v>
      </c>
      <c r="D6064">
        <v>1</v>
      </c>
      <c r="E6064">
        <v>0.99418604651162801</v>
      </c>
      <c r="F6064">
        <v>1</v>
      </c>
      <c r="G6064">
        <v>0.65277777777777801</v>
      </c>
      <c r="H6064">
        <v>0.96666666666666701</v>
      </c>
      <c r="I6064">
        <v>0.87162162162162204</v>
      </c>
      <c r="J6064" s="1" t="s">
        <v>23229</v>
      </c>
      <c r="K6064" t="s">
        <v>23240</v>
      </c>
      <c r="L6064" t="s">
        <v>35372</v>
      </c>
      <c r="M6064" t="s">
        <v>35373</v>
      </c>
    </row>
    <row r="6065" spans="1:13">
      <c r="A6065" s="1" t="s">
        <v>8082</v>
      </c>
      <c r="B6065">
        <v>2.7834094051940899E-5</v>
      </c>
      <c r="C6065" s="1">
        <v>4.9459577570242598E-5</v>
      </c>
      <c r="D6065">
        <v>0.38333333333333303</v>
      </c>
      <c r="E6065">
        <v>0.26041666666666702</v>
      </c>
      <c r="F6065">
        <v>0.128205128205128</v>
      </c>
      <c r="G6065">
        <v>4.80769230769231E-2</v>
      </c>
      <c r="H6065">
        <v>9.0909090909090905E-3</v>
      </c>
      <c r="I6065">
        <v>3.8461538461538498E-2</v>
      </c>
      <c r="J6065" s="1">
        <v>0</v>
      </c>
      <c r="K6065" t="s">
        <v>23239</v>
      </c>
      <c r="L6065" t="s">
        <v>35374</v>
      </c>
      <c r="M6065" t="s">
        <v>35375</v>
      </c>
    </row>
    <row r="6066" spans="1:13">
      <c r="A6066" s="1" t="s">
        <v>8083</v>
      </c>
      <c r="B6066">
        <v>5.5443284534911804E-7</v>
      </c>
      <c r="C6066" s="1">
        <v>1.19624526390328E-6</v>
      </c>
      <c r="D6066">
        <v>0.83333333333333304</v>
      </c>
      <c r="E6066">
        <v>0.810606060606061</v>
      </c>
      <c r="F6066">
        <v>0.79934210526315796</v>
      </c>
      <c r="G6066">
        <v>0.81428571428571395</v>
      </c>
      <c r="H6066">
        <v>0.76119402985074602</v>
      </c>
      <c r="I6066">
        <v>0.89516129032258096</v>
      </c>
      <c r="J6066" s="1">
        <v>8.3333333333333301E-2</v>
      </c>
      <c r="K6066" t="s">
        <v>23238</v>
      </c>
      <c r="L6066" t="s">
        <v>35376</v>
      </c>
      <c r="M6066" t="s">
        <v>35377</v>
      </c>
    </row>
    <row r="6067" spans="1:13">
      <c r="A6067" s="1" t="s">
        <v>8084</v>
      </c>
      <c r="B6067">
        <v>7.9546998875826801E-4</v>
      </c>
      <c r="C6067" s="1">
        <v>2.4049422392467899E-4</v>
      </c>
      <c r="D6067">
        <v>0.25</v>
      </c>
      <c r="E6067">
        <v>0.140625</v>
      </c>
      <c r="F6067">
        <v>0.63076923076923097</v>
      </c>
      <c r="G6067">
        <v>0.85344827586206895</v>
      </c>
      <c r="H6067">
        <v>0.47807017543859598</v>
      </c>
      <c r="I6067">
        <v>0.82</v>
      </c>
      <c r="J6067" s="1">
        <v>0.86363636363636398</v>
      </c>
      <c r="K6067" t="s">
        <v>23238</v>
      </c>
      <c r="L6067" t="s">
        <v>35378</v>
      </c>
      <c r="M6067" t="s">
        <v>35379</v>
      </c>
    </row>
    <row r="6068" spans="1:13">
      <c r="A6068" s="1" t="s">
        <v>8085</v>
      </c>
      <c r="B6068">
        <v>5.0994324595205105E-4</v>
      </c>
      <c r="C6068" s="1">
        <v>3.62140699785119E-5</v>
      </c>
      <c r="D6068">
        <v>0.14285714285714299</v>
      </c>
      <c r="E6068">
        <v>0.48235294117647098</v>
      </c>
      <c r="F6068">
        <v>3.55191256830601E-2</v>
      </c>
      <c r="G6068">
        <v>0.12931034482758599</v>
      </c>
      <c r="H6068">
        <v>1.53061224489796E-2</v>
      </c>
      <c r="I6068">
        <v>4.80769230769231E-2</v>
      </c>
      <c r="J6068" s="1">
        <v>0</v>
      </c>
      <c r="K6068" t="s">
        <v>23241</v>
      </c>
      <c r="L6068" t="s">
        <v>35380</v>
      </c>
      <c r="M6068" t="s">
        <v>35381</v>
      </c>
    </row>
    <row r="6069" spans="1:13">
      <c r="A6069" s="1" t="s">
        <v>8086</v>
      </c>
      <c r="B6069">
        <v>3.57770151814399E-5</v>
      </c>
      <c r="C6069" s="1">
        <v>2.4651562227234902E-6</v>
      </c>
      <c r="D6069">
        <v>2.27272727272727E-2</v>
      </c>
      <c r="E6069">
        <v>0.58888888888888902</v>
      </c>
      <c r="F6069">
        <v>0</v>
      </c>
      <c r="G6069">
        <v>0</v>
      </c>
      <c r="H6069">
        <v>0</v>
      </c>
      <c r="I6069">
        <v>1.9230769230769201E-2</v>
      </c>
      <c r="J6069" s="1">
        <v>0</v>
      </c>
      <c r="K6069" t="s">
        <v>23238</v>
      </c>
      <c r="L6069" t="s">
        <v>35382</v>
      </c>
      <c r="M6069" t="s">
        <v>35383</v>
      </c>
    </row>
    <row r="6070" spans="1:13">
      <c r="A6070" s="1" t="s">
        <v>8087</v>
      </c>
      <c r="B6070">
        <v>6.4422779125735796E-7</v>
      </c>
      <c r="C6070" s="1">
        <v>9.9215179818042998E-6</v>
      </c>
      <c r="D6070">
        <v>0.84482758620689702</v>
      </c>
      <c r="E6070">
        <v>0.57692307692307698</v>
      </c>
      <c r="F6070">
        <v>0.39383561643835602</v>
      </c>
      <c r="G6070">
        <v>0.36764705882352899</v>
      </c>
      <c r="H6070">
        <v>0.66504854368931998</v>
      </c>
      <c r="I6070">
        <v>0.33673469387755101</v>
      </c>
      <c r="J6070" s="1">
        <v>1</v>
      </c>
      <c r="K6070" t="s">
        <v>23241</v>
      </c>
      <c r="L6070" t="s">
        <v>35384</v>
      </c>
      <c r="M6070" t="s">
        <v>35385</v>
      </c>
    </row>
    <row r="6071" spans="1:13">
      <c r="A6071" s="1" t="s">
        <v>8088</v>
      </c>
      <c r="B6071">
        <v>2.1269744814387099E-6</v>
      </c>
      <c r="C6071" s="1">
        <v>3.2157832728204497E-5</v>
      </c>
      <c r="D6071">
        <v>0</v>
      </c>
      <c r="E6071">
        <v>0</v>
      </c>
      <c r="F6071">
        <v>0</v>
      </c>
      <c r="G6071">
        <v>0</v>
      </c>
      <c r="H6071">
        <v>4.6875E-2</v>
      </c>
      <c r="I6071">
        <v>0</v>
      </c>
      <c r="J6071" s="1" t="s">
        <v>23229</v>
      </c>
      <c r="K6071" t="s">
        <v>23241</v>
      </c>
      <c r="L6071" t="s">
        <v>35386</v>
      </c>
      <c r="M6071" t="s">
        <v>35387</v>
      </c>
    </row>
    <row r="6072" spans="1:13">
      <c r="A6072" s="1" t="s">
        <v>8089</v>
      </c>
      <c r="B6072">
        <v>1.2195211402352E-6</v>
      </c>
      <c r="C6072" s="1">
        <v>4.85553659117535E-6</v>
      </c>
      <c r="D6072">
        <v>0</v>
      </c>
      <c r="E6072">
        <v>1.13636363636364E-2</v>
      </c>
      <c r="F6072">
        <v>5.5555555555555601E-3</v>
      </c>
      <c r="G6072">
        <v>0</v>
      </c>
      <c r="H6072">
        <v>5.74712643678161E-3</v>
      </c>
      <c r="I6072">
        <v>9.6153846153846194E-3</v>
      </c>
      <c r="J6072" s="1">
        <v>0</v>
      </c>
      <c r="K6072" t="s">
        <v>23241</v>
      </c>
      <c r="L6072" t="s">
        <v>35388</v>
      </c>
      <c r="M6072" t="s">
        <v>35389</v>
      </c>
    </row>
    <row r="6073" spans="1:13">
      <c r="A6073" s="1" t="s">
        <v>8090</v>
      </c>
      <c r="B6073">
        <v>7.5015258325251399E-6</v>
      </c>
      <c r="C6073" s="1">
        <v>2.9297038656341502E-8</v>
      </c>
      <c r="D6073">
        <v>0.89285714285714302</v>
      </c>
      <c r="E6073">
        <v>0.97530864197530898</v>
      </c>
      <c r="F6073">
        <v>0.99157303370786498</v>
      </c>
      <c r="G6073">
        <v>1</v>
      </c>
      <c r="H6073">
        <v>1</v>
      </c>
      <c r="I6073">
        <v>1</v>
      </c>
      <c r="J6073" s="1" t="s">
        <v>23229</v>
      </c>
      <c r="K6073" t="s">
        <v>23238</v>
      </c>
      <c r="L6073" t="s">
        <v>35390</v>
      </c>
      <c r="M6073" t="s">
        <v>35391</v>
      </c>
    </row>
    <row r="6074" spans="1:13">
      <c r="A6074" s="1" t="s">
        <v>8091</v>
      </c>
      <c r="B6074">
        <v>2.5330602789956799E-8</v>
      </c>
      <c r="C6074" s="1">
        <v>2.2378533746949001E-9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4.0650406504065002E-3</v>
      </c>
      <c r="J6074" s="1">
        <v>0.81818181818181801</v>
      </c>
      <c r="K6074" t="s">
        <v>23241</v>
      </c>
      <c r="L6074" t="s">
        <v>35392</v>
      </c>
      <c r="M6074" t="s">
        <v>35393</v>
      </c>
    </row>
    <row r="6075" spans="1:13">
      <c r="A6075" s="1" t="s">
        <v>8092</v>
      </c>
      <c r="B6075">
        <v>2.9908880232378802E-6</v>
      </c>
      <c r="C6075" s="1">
        <v>1.6185767081611401E-4</v>
      </c>
      <c r="D6075">
        <v>1</v>
      </c>
      <c r="E6075">
        <v>0.97894736842105301</v>
      </c>
      <c r="F6075">
        <v>0.89690721649484495</v>
      </c>
      <c r="G6075">
        <v>0.30392156862745101</v>
      </c>
      <c r="H6075">
        <v>0.82038834951456296</v>
      </c>
      <c r="I6075">
        <v>0.67901234567901203</v>
      </c>
      <c r="J6075" s="1" t="s">
        <v>23229</v>
      </c>
      <c r="K6075" t="s">
        <v>23237</v>
      </c>
      <c r="L6075" t="s">
        <v>35394</v>
      </c>
      <c r="M6075" t="s">
        <v>35395</v>
      </c>
    </row>
    <row r="6076" spans="1:13">
      <c r="A6076" s="1" t="s">
        <v>8093</v>
      </c>
      <c r="B6076">
        <v>1.58501942399108E-7</v>
      </c>
      <c r="C6076" s="1">
        <v>3.3416884504681199E-7</v>
      </c>
      <c r="D6076">
        <v>0.984375</v>
      </c>
      <c r="E6076">
        <v>1</v>
      </c>
      <c r="F6076">
        <v>0.99742268041237103</v>
      </c>
      <c r="G6076">
        <v>1</v>
      </c>
      <c r="H6076">
        <v>1</v>
      </c>
      <c r="I6076">
        <v>1</v>
      </c>
      <c r="J6076" s="1">
        <v>1</v>
      </c>
      <c r="K6076" t="s">
        <v>23238</v>
      </c>
      <c r="L6076" t="s">
        <v>35396</v>
      </c>
      <c r="M6076" t="s">
        <v>35397</v>
      </c>
    </row>
    <row r="6077" spans="1:13">
      <c r="A6077" s="1" t="s">
        <v>8094</v>
      </c>
      <c r="B6077">
        <v>8.1919442311136495E-7</v>
      </c>
      <c r="C6077" s="1">
        <v>9.1713395770657097E-8</v>
      </c>
      <c r="D6077">
        <v>0.921875</v>
      </c>
      <c r="E6077">
        <v>0.94791666666666696</v>
      </c>
      <c r="F6077">
        <v>0.981958762886598</v>
      </c>
      <c r="G6077">
        <v>0.98245614035087703</v>
      </c>
      <c r="H6077">
        <v>0.99541284403669705</v>
      </c>
      <c r="I6077">
        <v>0.99159663865546199</v>
      </c>
      <c r="J6077" s="1">
        <v>1</v>
      </c>
      <c r="K6077" t="s">
        <v>23240</v>
      </c>
      <c r="L6077" t="s">
        <v>35398</v>
      </c>
      <c r="M6077" t="s">
        <v>35399</v>
      </c>
    </row>
    <row r="6078" spans="1:13">
      <c r="A6078" s="1" t="s">
        <v>8095</v>
      </c>
      <c r="B6078">
        <v>5.0739847005274299E-12</v>
      </c>
      <c r="C6078" s="1">
        <v>1.88772019206465E-10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1.35135135135135E-2</v>
      </c>
      <c r="J6078" s="1">
        <v>0.5</v>
      </c>
      <c r="K6078" t="s">
        <v>23238</v>
      </c>
      <c r="L6078" t="s">
        <v>35400</v>
      </c>
      <c r="M6078" t="s">
        <v>35401</v>
      </c>
    </row>
    <row r="6079" spans="1:13">
      <c r="A6079" s="1" t="s">
        <v>8096</v>
      </c>
      <c r="B6079">
        <v>3.6441829011286398E-7</v>
      </c>
      <c r="C6079" s="1">
        <v>1.33147886526574E-7</v>
      </c>
      <c r="D6079">
        <v>0</v>
      </c>
      <c r="E6079">
        <v>5.31914893617021E-3</v>
      </c>
      <c r="F6079">
        <v>2.5773195876288698E-3</v>
      </c>
      <c r="G6079">
        <v>0</v>
      </c>
      <c r="H6079">
        <v>0</v>
      </c>
      <c r="I6079">
        <v>0</v>
      </c>
      <c r="J6079" s="1">
        <v>0.54545454545454497</v>
      </c>
      <c r="K6079" t="s">
        <v>23239</v>
      </c>
      <c r="L6079" t="s">
        <v>35402</v>
      </c>
      <c r="M6079" t="s">
        <v>35403</v>
      </c>
    </row>
    <row r="6080" spans="1:13">
      <c r="A6080" s="1" t="s">
        <v>8097</v>
      </c>
      <c r="B6080">
        <v>2.4877632021318599E-7</v>
      </c>
      <c r="C6080" s="1">
        <v>2.4115385800788701E-6</v>
      </c>
      <c r="D6080">
        <v>1</v>
      </c>
      <c r="E6080">
        <v>1</v>
      </c>
      <c r="F6080">
        <v>1</v>
      </c>
      <c r="G6080">
        <v>0.75531914893617003</v>
      </c>
      <c r="H6080">
        <v>0.98453608247422697</v>
      </c>
      <c r="I6080">
        <v>0.96666666666666701</v>
      </c>
      <c r="J6080" s="1">
        <v>1</v>
      </c>
      <c r="K6080" t="s">
        <v>23240</v>
      </c>
      <c r="L6080" t="s">
        <v>35404</v>
      </c>
      <c r="M6080" t="s">
        <v>35405</v>
      </c>
    </row>
    <row r="6081" spans="1:13">
      <c r="A6081" s="1" t="s">
        <v>8098</v>
      </c>
      <c r="B6081">
        <v>1.62035154007738E-4</v>
      </c>
      <c r="C6081" s="1">
        <v>4.2286547119901902E-5</v>
      </c>
      <c r="D6081">
        <v>0.765625</v>
      </c>
      <c r="E6081">
        <v>0.69473684210526299</v>
      </c>
      <c r="F6081">
        <v>0.96632124352331605</v>
      </c>
      <c r="G6081">
        <v>0.96078431372549</v>
      </c>
      <c r="H6081">
        <v>0.99056603773584895</v>
      </c>
      <c r="I6081">
        <v>0.98947368421052595</v>
      </c>
      <c r="J6081" s="1">
        <v>1</v>
      </c>
      <c r="K6081" t="s">
        <v>23238</v>
      </c>
      <c r="L6081" t="s">
        <v>35406</v>
      </c>
      <c r="M6081" t="s">
        <v>35407</v>
      </c>
    </row>
    <row r="6082" spans="1:13">
      <c r="A6082" s="1" t="s">
        <v>8099</v>
      </c>
      <c r="B6082">
        <v>1.6321964299550001E-6</v>
      </c>
      <c r="C6082" s="1">
        <v>3.50566885742179E-6</v>
      </c>
      <c r="D6082">
        <v>0</v>
      </c>
      <c r="E6082">
        <v>0</v>
      </c>
      <c r="F6082">
        <v>0</v>
      </c>
      <c r="G6082">
        <v>0.122641509433962</v>
      </c>
      <c r="H6082">
        <v>0</v>
      </c>
      <c r="I6082">
        <v>4.1284403669724801E-2</v>
      </c>
      <c r="J6082" s="1">
        <v>0</v>
      </c>
      <c r="K6082" t="s">
        <v>23238</v>
      </c>
      <c r="L6082" t="s">
        <v>35408</v>
      </c>
      <c r="M6082" t="s">
        <v>35409</v>
      </c>
    </row>
    <row r="6083" spans="1:13">
      <c r="A6083" s="1" t="s">
        <v>8100</v>
      </c>
      <c r="B6083">
        <v>8.7228766530372001E-4</v>
      </c>
      <c r="C6083" s="1">
        <v>7.2521202263960903E-5</v>
      </c>
      <c r="D6083">
        <v>0.90384615384615397</v>
      </c>
      <c r="E6083">
        <v>0.62209302325581395</v>
      </c>
      <c r="F6083">
        <v>0.99637681159420299</v>
      </c>
      <c r="G6083">
        <v>0.972727272727273</v>
      </c>
      <c r="H6083">
        <v>0.98181818181818203</v>
      </c>
      <c r="I6083">
        <v>0.99038461538461497</v>
      </c>
      <c r="J6083" s="1">
        <v>0.95454545454545503</v>
      </c>
      <c r="K6083" t="s">
        <v>23241</v>
      </c>
      <c r="L6083" t="s">
        <v>35410</v>
      </c>
      <c r="M6083" t="s">
        <v>35411</v>
      </c>
    </row>
    <row r="6084" spans="1:13">
      <c r="A6084" s="1" t="s">
        <v>8101</v>
      </c>
      <c r="B6084">
        <v>3.34848973769048E-5</v>
      </c>
      <c r="C6084" s="1">
        <v>4.6325641475059201E-6</v>
      </c>
      <c r="D6084">
        <v>0.85</v>
      </c>
      <c r="E6084">
        <v>0.875</v>
      </c>
      <c r="F6084">
        <v>0.82417582417582402</v>
      </c>
      <c r="G6084">
        <v>0.95192307692307698</v>
      </c>
      <c r="H6084">
        <v>0.86923076923076903</v>
      </c>
      <c r="I6084">
        <v>0.85714285714285698</v>
      </c>
      <c r="J6084" s="1">
        <v>0.77272727272727304</v>
      </c>
      <c r="K6084" t="s">
        <v>23241</v>
      </c>
      <c r="L6084" t="s">
        <v>35412</v>
      </c>
      <c r="M6084" t="s">
        <v>35413</v>
      </c>
    </row>
    <row r="6085" spans="1:13">
      <c r="A6085" s="1" t="s">
        <v>8102</v>
      </c>
      <c r="B6085">
        <v>4.1037150446310202E-4</v>
      </c>
      <c r="C6085" s="1">
        <v>6.3371144383775801E-6</v>
      </c>
      <c r="D6085">
        <v>0.39130434782608697</v>
      </c>
      <c r="E6085">
        <v>0.80769230769230804</v>
      </c>
      <c r="F6085">
        <v>9.6330275229357804E-2</v>
      </c>
      <c r="G6085">
        <v>0.6875</v>
      </c>
      <c r="H6085">
        <v>4.5454545454545497E-2</v>
      </c>
      <c r="I6085">
        <v>0.42307692307692302</v>
      </c>
      <c r="J6085" s="1">
        <v>0</v>
      </c>
      <c r="K6085" t="s">
        <v>23241</v>
      </c>
      <c r="L6085" t="s">
        <v>35414</v>
      </c>
      <c r="M6085" t="s">
        <v>35415</v>
      </c>
    </row>
    <row r="6086" spans="1:13">
      <c r="A6086" s="1" t="s">
        <v>8103</v>
      </c>
      <c r="B6086">
        <v>6.1938969042919904E-7</v>
      </c>
      <c r="C6086" s="1">
        <v>1.50397264156093E-5</v>
      </c>
      <c r="D6086">
        <v>0.94827586206896597</v>
      </c>
      <c r="E6086">
        <v>1</v>
      </c>
      <c r="F6086">
        <v>0.98677248677248697</v>
      </c>
      <c r="G6086">
        <v>0.97222222222222199</v>
      </c>
      <c r="H6086">
        <v>0.97647058823529398</v>
      </c>
      <c r="I6086">
        <v>0.93693693693693703</v>
      </c>
      <c r="J6086" s="1">
        <v>1</v>
      </c>
      <c r="K6086" t="s">
        <v>23239</v>
      </c>
      <c r="L6086" t="s">
        <v>35416</v>
      </c>
      <c r="M6086" t="s">
        <v>35417</v>
      </c>
    </row>
    <row r="6087" spans="1:13">
      <c r="A6087" s="1" t="s">
        <v>8104</v>
      </c>
      <c r="B6087">
        <v>6.1231701823694196E-6</v>
      </c>
      <c r="C6087" s="1">
        <v>2.6075637006164501E-6</v>
      </c>
      <c r="D6087">
        <v>0</v>
      </c>
      <c r="E6087">
        <v>0</v>
      </c>
      <c r="F6087">
        <v>0</v>
      </c>
      <c r="G6087">
        <v>0.40625</v>
      </c>
      <c r="H6087">
        <v>5.2325581395348798E-2</v>
      </c>
      <c r="I6087">
        <v>3.7499999999999999E-2</v>
      </c>
      <c r="J6087" s="1">
        <v>0</v>
      </c>
      <c r="K6087" t="s">
        <v>23241</v>
      </c>
      <c r="L6087" t="s">
        <v>35418</v>
      </c>
      <c r="M6087" t="s">
        <v>35419</v>
      </c>
    </row>
    <row r="6088" spans="1:13">
      <c r="A6088" s="1" t="s">
        <v>8105</v>
      </c>
      <c r="B6088">
        <v>8.6289443775697803E-5</v>
      </c>
      <c r="C6088" s="1">
        <v>2.0049171949113901E-5</v>
      </c>
      <c r="D6088">
        <v>0.79166666666666696</v>
      </c>
      <c r="E6088">
        <v>1</v>
      </c>
      <c r="F6088">
        <v>0.13157894736842099</v>
      </c>
      <c r="G6088">
        <v>1.1904761904761901E-2</v>
      </c>
      <c r="H6088">
        <v>4.6875E-2</v>
      </c>
      <c r="I6088">
        <v>0</v>
      </c>
      <c r="J6088" s="1" t="s">
        <v>23229</v>
      </c>
      <c r="K6088" t="s">
        <v>23242</v>
      </c>
      <c r="L6088" t="s">
        <v>35420</v>
      </c>
      <c r="M6088" t="s">
        <v>35421</v>
      </c>
    </row>
    <row r="6089" spans="1:13">
      <c r="A6089" s="1" t="s">
        <v>8106</v>
      </c>
      <c r="B6089">
        <v>1.9717726769850699E-5</v>
      </c>
      <c r="C6089" s="1">
        <v>2.42778847215363E-7</v>
      </c>
      <c r="D6089">
        <v>0.29310344827586199</v>
      </c>
      <c r="E6089">
        <v>0.26785714285714302</v>
      </c>
      <c r="F6089">
        <v>0.103305785123967</v>
      </c>
      <c r="G6089">
        <v>1.9607843137254902E-2</v>
      </c>
      <c r="H6089">
        <v>3.5087719298245598E-2</v>
      </c>
      <c r="I6089">
        <v>0.12735849056603801</v>
      </c>
      <c r="J6089" s="1">
        <v>0</v>
      </c>
      <c r="K6089" t="s">
        <v>23238</v>
      </c>
      <c r="L6089" t="s">
        <v>35422</v>
      </c>
      <c r="M6089" t="s">
        <v>35423</v>
      </c>
    </row>
    <row r="6090" spans="1:13">
      <c r="A6090" s="1" t="s">
        <v>8107</v>
      </c>
      <c r="B6090">
        <v>1.1128653536619E-7</v>
      </c>
      <c r="C6090" s="1">
        <v>1.8673390143068201E-5</v>
      </c>
      <c r="D6090">
        <v>1</v>
      </c>
      <c r="E6090">
        <v>1</v>
      </c>
      <c r="F6090">
        <v>1</v>
      </c>
      <c r="G6090">
        <v>0.78260869565217395</v>
      </c>
      <c r="H6090">
        <v>1</v>
      </c>
      <c r="I6090">
        <v>0.929824561403509</v>
      </c>
      <c r="J6090" s="1">
        <v>1</v>
      </c>
      <c r="K6090" t="s">
        <v>23238</v>
      </c>
      <c r="L6090" t="s">
        <v>35424</v>
      </c>
      <c r="M6090" t="s">
        <v>35425</v>
      </c>
    </row>
    <row r="6091" spans="1:13">
      <c r="A6091" s="1" t="s">
        <v>8108</v>
      </c>
      <c r="B6091">
        <v>2.7230763133164398E-6</v>
      </c>
      <c r="C6091" s="1">
        <v>7.2000059327477899E-7</v>
      </c>
      <c r="D6091">
        <v>0.96666666666666701</v>
      </c>
      <c r="E6091">
        <v>1</v>
      </c>
      <c r="F6091">
        <v>0.99481865284974103</v>
      </c>
      <c r="G6091">
        <v>1</v>
      </c>
      <c r="H6091">
        <v>1</v>
      </c>
      <c r="I6091">
        <v>1</v>
      </c>
      <c r="J6091" s="1">
        <v>0.68181818181818199</v>
      </c>
      <c r="K6091" t="s">
        <v>23238</v>
      </c>
      <c r="L6091" t="s">
        <v>35426</v>
      </c>
      <c r="M6091" t="s">
        <v>35427</v>
      </c>
    </row>
    <row r="6092" spans="1:13">
      <c r="A6092" s="1" t="s">
        <v>8109</v>
      </c>
      <c r="B6092">
        <v>1.2519683466023399E-4</v>
      </c>
      <c r="C6092" s="1">
        <v>5.7977230377180002E-6</v>
      </c>
      <c r="D6092">
        <v>0.98076923076923095</v>
      </c>
      <c r="E6092">
        <v>0.82467532467532501</v>
      </c>
      <c r="F6092">
        <v>1</v>
      </c>
      <c r="G6092">
        <v>1</v>
      </c>
      <c r="H6092">
        <v>1</v>
      </c>
      <c r="I6092">
        <v>0.97826086956521696</v>
      </c>
      <c r="J6092" s="1">
        <v>0.9375</v>
      </c>
      <c r="K6092" t="s">
        <v>23238</v>
      </c>
      <c r="L6092" t="s">
        <v>35428</v>
      </c>
      <c r="M6092" t="s">
        <v>35429</v>
      </c>
    </row>
    <row r="6093" spans="1:13">
      <c r="A6093" s="1" t="s">
        <v>8110</v>
      </c>
      <c r="B6093">
        <v>5.2550383879979003E-5</v>
      </c>
      <c r="C6093" s="1">
        <v>1.6192124228123401E-4</v>
      </c>
      <c r="D6093">
        <v>0.225806451612903</v>
      </c>
      <c r="E6093">
        <v>6.3157894736842093E-2</v>
      </c>
      <c r="F6093">
        <v>7.1052631578947395E-2</v>
      </c>
      <c r="G6093">
        <v>0.214285714285714</v>
      </c>
      <c r="H6093">
        <v>0.13679245283018901</v>
      </c>
      <c r="I6093">
        <v>0.19747899159663901</v>
      </c>
      <c r="J6093" s="1">
        <v>0</v>
      </c>
      <c r="K6093" t="s">
        <v>23241</v>
      </c>
      <c r="L6093" t="s">
        <v>35430</v>
      </c>
      <c r="M6093" t="s">
        <v>35431</v>
      </c>
    </row>
    <row r="6094" spans="1:13">
      <c r="A6094" s="1" t="s">
        <v>8111</v>
      </c>
      <c r="B6094">
        <v>3.1206330995508501E-5</v>
      </c>
      <c r="C6094" s="1">
        <v>6.3635967222624502E-4</v>
      </c>
      <c r="D6094">
        <v>0.671875</v>
      </c>
      <c r="E6094">
        <v>0.57978723404255295</v>
      </c>
      <c r="F6094">
        <v>0.26943005181347202</v>
      </c>
      <c r="G6094">
        <v>2.1276595744680899E-2</v>
      </c>
      <c r="H6094">
        <v>5.1886792452830198E-2</v>
      </c>
      <c r="I6094">
        <v>6.8965517241379296E-2</v>
      </c>
      <c r="J6094" s="1">
        <v>0</v>
      </c>
      <c r="K6094" t="s">
        <v>23241</v>
      </c>
      <c r="L6094" t="s">
        <v>35432</v>
      </c>
      <c r="M6094" t="s">
        <v>35433</v>
      </c>
    </row>
    <row r="6095" spans="1:13">
      <c r="A6095" s="1" t="s">
        <v>8112</v>
      </c>
      <c r="B6095">
        <v>5.7174348596669597E-6</v>
      </c>
      <c r="C6095" s="1">
        <v>3.7067126687833099E-5</v>
      </c>
      <c r="D6095">
        <v>6.25E-2</v>
      </c>
      <c r="E6095">
        <v>1.0416666666666701E-2</v>
      </c>
      <c r="F6095">
        <v>0.105128205128205</v>
      </c>
      <c r="G6095">
        <v>0</v>
      </c>
      <c r="H6095">
        <v>0</v>
      </c>
      <c r="I6095">
        <v>4.0322580645161298E-3</v>
      </c>
      <c r="J6095" s="1">
        <v>4.5454545454545497E-2</v>
      </c>
      <c r="K6095" t="s">
        <v>23242</v>
      </c>
      <c r="L6095" t="s">
        <v>35434</v>
      </c>
      <c r="M6095" t="s">
        <v>35435</v>
      </c>
    </row>
    <row r="6096" spans="1:13">
      <c r="A6096" s="1" t="s">
        <v>8113</v>
      </c>
      <c r="B6096">
        <v>2.2371560899064899E-5</v>
      </c>
      <c r="C6096" s="1">
        <v>1.51187796022726E-5</v>
      </c>
      <c r="D6096">
        <v>0</v>
      </c>
      <c r="E6096">
        <v>0</v>
      </c>
      <c r="F6096">
        <v>7.6315789473684198E-2</v>
      </c>
      <c r="G6096">
        <v>1.2820512820512799E-2</v>
      </c>
      <c r="H6096">
        <v>1.5789473684210499E-2</v>
      </c>
      <c r="I6096">
        <v>0</v>
      </c>
      <c r="J6096" s="1">
        <v>0</v>
      </c>
      <c r="K6096" t="s">
        <v>23242</v>
      </c>
      <c r="L6096" t="s">
        <v>35436</v>
      </c>
      <c r="M6096" t="s">
        <v>35437</v>
      </c>
    </row>
    <row r="6097" spans="1:13">
      <c r="A6097" s="1" t="s">
        <v>8114</v>
      </c>
      <c r="B6097">
        <v>4.7992114718345103E-7</v>
      </c>
      <c r="C6097" s="1">
        <v>1.1856442040988301E-6</v>
      </c>
      <c r="D6097">
        <v>8.3333333333333301E-2</v>
      </c>
      <c r="E6097">
        <v>6.2500000000000003E-3</v>
      </c>
      <c r="F6097">
        <v>0</v>
      </c>
      <c r="G6097">
        <v>0.107142857142857</v>
      </c>
      <c r="H6097">
        <v>1.4285714285714299E-2</v>
      </c>
      <c r="I6097">
        <v>5.7142857142857099E-2</v>
      </c>
      <c r="J6097" s="1">
        <v>0</v>
      </c>
      <c r="K6097" t="s">
        <v>23238</v>
      </c>
      <c r="L6097" t="s">
        <v>35438</v>
      </c>
      <c r="M6097" t="s">
        <v>35439</v>
      </c>
    </row>
    <row r="6098" spans="1:13">
      <c r="A6098" s="1" t="s">
        <v>8115</v>
      </c>
      <c r="B6098">
        <v>1.06148262108163E-5</v>
      </c>
      <c r="C6098" s="1">
        <v>6.1202928681449795E-7</v>
      </c>
      <c r="D6098">
        <v>0.93333333333333302</v>
      </c>
      <c r="E6098">
        <v>0.95121951219512202</v>
      </c>
      <c r="F6098">
        <v>0.98314606741572996</v>
      </c>
      <c r="G6098">
        <v>1</v>
      </c>
      <c r="H6098">
        <v>1</v>
      </c>
      <c r="I6098">
        <v>0.99152542372881403</v>
      </c>
      <c r="J6098" s="1" t="s">
        <v>23229</v>
      </c>
      <c r="K6098" t="s">
        <v>23238</v>
      </c>
      <c r="L6098" t="s">
        <v>35440</v>
      </c>
      <c r="M6098" t="s">
        <v>35441</v>
      </c>
    </row>
    <row r="6099" spans="1:13">
      <c r="A6099" s="1" t="s">
        <v>8116</v>
      </c>
      <c r="B6099">
        <v>9.6671335432890898E-7</v>
      </c>
      <c r="C6099" s="1">
        <v>3.5061120486468799E-7</v>
      </c>
      <c r="D6099">
        <v>0</v>
      </c>
      <c r="E6099">
        <v>0</v>
      </c>
      <c r="F6099">
        <v>7.4468085106383003E-2</v>
      </c>
      <c r="G6099">
        <v>3.2258064516128997E-2</v>
      </c>
      <c r="H6099">
        <v>0.12962962962963001</v>
      </c>
      <c r="I6099">
        <v>3.4090909090909102E-2</v>
      </c>
      <c r="J6099" s="1" t="s">
        <v>23229</v>
      </c>
      <c r="K6099" t="s">
        <v>23237</v>
      </c>
      <c r="L6099" t="s">
        <v>35442</v>
      </c>
      <c r="M6099" t="s">
        <v>35443</v>
      </c>
    </row>
    <row r="6100" spans="1:13">
      <c r="A6100" s="1" t="s">
        <v>8117</v>
      </c>
      <c r="B6100">
        <v>6.7494834887913302E-8</v>
      </c>
      <c r="C6100" s="1">
        <v>3.55006972814664E-6</v>
      </c>
      <c r="D6100">
        <v>0</v>
      </c>
      <c r="E6100">
        <v>0</v>
      </c>
      <c r="F6100">
        <v>2.8571428571428602E-3</v>
      </c>
      <c r="G6100">
        <v>0.108108108108108</v>
      </c>
      <c r="H6100">
        <v>5.8823529411764696E-3</v>
      </c>
      <c r="I6100">
        <v>2.7272727272727299E-2</v>
      </c>
      <c r="J6100" s="1">
        <v>0</v>
      </c>
      <c r="K6100" t="s">
        <v>23241</v>
      </c>
      <c r="L6100" t="s">
        <v>35444</v>
      </c>
      <c r="M6100" t="s">
        <v>35445</v>
      </c>
    </row>
    <row r="6101" spans="1:13">
      <c r="A6101" s="1" t="s">
        <v>8118</v>
      </c>
      <c r="B6101">
        <v>1.80434953241411E-3</v>
      </c>
      <c r="C6101" s="1">
        <v>9.8829904255298202E-5</v>
      </c>
      <c r="D6101">
        <v>0.68421052631578905</v>
      </c>
      <c r="E6101">
        <v>6.1797752808988797E-2</v>
      </c>
      <c r="F6101">
        <v>0.99222797927461104</v>
      </c>
      <c r="G6101">
        <v>1</v>
      </c>
      <c r="H6101">
        <v>1</v>
      </c>
      <c r="I6101">
        <v>0.97222222222222199</v>
      </c>
      <c r="J6101" s="1">
        <v>1</v>
      </c>
      <c r="K6101" t="s">
        <v>23238</v>
      </c>
      <c r="L6101" t="s">
        <v>35446</v>
      </c>
      <c r="M6101" t="s">
        <v>35447</v>
      </c>
    </row>
    <row r="6102" spans="1:13">
      <c r="A6102" s="1" t="s">
        <v>8119</v>
      </c>
      <c r="B6102">
        <v>3.1290337370602799E-4</v>
      </c>
      <c r="C6102" s="1">
        <v>7.7806498883714194E-8</v>
      </c>
      <c r="D6102">
        <v>0.41071428571428598</v>
      </c>
      <c r="E6102">
        <v>0.25789473684210501</v>
      </c>
      <c r="F6102">
        <v>0.721518987341772</v>
      </c>
      <c r="G6102">
        <v>0.96590909090909105</v>
      </c>
      <c r="H6102">
        <v>0.70253164556962</v>
      </c>
      <c r="I6102">
        <v>0.49411764705882399</v>
      </c>
      <c r="J6102" s="1" t="s">
        <v>23229</v>
      </c>
      <c r="K6102" t="s">
        <v>23240</v>
      </c>
      <c r="L6102" t="s">
        <v>35448</v>
      </c>
      <c r="M6102" t="s">
        <v>35449</v>
      </c>
    </row>
    <row r="6103" spans="1:13">
      <c r="A6103" s="1" t="s">
        <v>8120</v>
      </c>
      <c r="B6103">
        <v>7.2376129073500494E-8</v>
      </c>
      <c r="C6103" s="1">
        <v>1.16959111327227E-5</v>
      </c>
      <c r="D6103">
        <v>1</v>
      </c>
      <c r="E6103">
        <v>1</v>
      </c>
      <c r="F6103">
        <v>0.97916666666666696</v>
      </c>
      <c r="G6103">
        <v>0.97413793103448298</v>
      </c>
      <c r="H6103">
        <v>0.96153846153846201</v>
      </c>
      <c r="I6103">
        <v>0.97641509433962304</v>
      </c>
      <c r="J6103" s="1" t="s">
        <v>23229</v>
      </c>
      <c r="K6103" t="s">
        <v>23238</v>
      </c>
      <c r="L6103" t="s">
        <v>35450</v>
      </c>
      <c r="M6103" t="s">
        <v>35451</v>
      </c>
    </row>
    <row r="6104" spans="1:13">
      <c r="A6104" s="1" t="s">
        <v>8121</v>
      </c>
      <c r="B6104">
        <v>1.9254870811078202E-6</v>
      </c>
      <c r="C6104" s="1">
        <v>6.9974395723936798E-6</v>
      </c>
      <c r="D6104">
        <v>1</v>
      </c>
      <c r="E6104">
        <v>0.98837209302325602</v>
      </c>
      <c r="F6104">
        <v>0.88502673796791398</v>
      </c>
      <c r="G6104">
        <v>0.99074074074074103</v>
      </c>
      <c r="H6104">
        <v>1</v>
      </c>
      <c r="I6104">
        <v>1</v>
      </c>
      <c r="J6104" s="1">
        <v>1</v>
      </c>
      <c r="K6104" t="s">
        <v>23238</v>
      </c>
      <c r="L6104" t="s">
        <v>35452</v>
      </c>
      <c r="M6104" t="s">
        <v>35453</v>
      </c>
    </row>
    <row r="6105" spans="1:13">
      <c r="A6105" s="1" t="s">
        <v>8122</v>
      </c>
      <c r="B6105">
        <v>2.8433066916211501E-7</v>
      </c>
      <c r="C6105" s="1">
        <v>3.7942451373079001E-7</v>
      </c>
      <c r="D6105">
        <v>0.05</v>
      </c>
      <c r="E6105">
        <v>6.0975609756097598E-3</v>
      </c>
      <c r="F6105">
        <v>0</v>
      </c>
      <c r="G6105">
        <v>0</v>
      </c>
      <c r="H6105">
        <v>0</v>
      </c>
      <c r="I6105">
        <v>0</v>
      </c>
      <c r="J6105" s="1">
        <v>0</v>
      </c>
      <c r="K6105" t="s">
        <v>23239</v>
      </c>
      <c r="L6105" t="s">
        <v>35454</v>
      </c>
      <c r="M6105" t="s">
        <v>35455</v>
      </c>
    </row>
    <row r="6106" spans="1:13">
      <c r="A6106" s="1" t="s">
        <v>8123</v>
      </c>
      <c r="B6106">
        <v>4.2166757962228298E-8</v>
      </c>
      <c r="C6106" s="1">
        <v>8.2558355903217603E-8</v>
      </c>
      <c r="D6106">
        <v>0.984375</v>
      </c>
      <c r="E6106">
        <v>0.99473684210526314</v>
      </c>
      <c r="F6106">
        <v>0.99487179487179489</v>
      </c>
      <c r="G6106">
        <v>1</v>
      </c>
      <c r="H6106">
        <v>0.99528301886792458</v>
      </c>
      <c r="I6106">
        <v>1</v>
      </c>
      <c r="J6106" s="1">
        <v>1</v>
      </c>
      <c r="K6106" t="s">
        <v>23243</v>
      </c>
      <c r="L6106" t="s">
        <v>35456</v>
      </c>
      <c r="M6106" t="s">
        <v>35457</v>
      </c>
    </row>
    <row r="6107" spans="1:13">
      <c r="A6107" s="1" t="s">
        <v>8124</v>
      </c>
      <c r="B6107">
        <v>2.7605197624057601E-6</v>
      </c>
      <c r="C6107" s="1">
        <v>3.16876430284067E-6</v>
      </c>
      <c r="D6107">
        <v>1</v>
      </c>
      <c r="E6107">
        <v>1</v>
      </c>
      <c r="F6107">
        <v>0.96153846153846201</v>
      </c>
      <c r="G6107">
        <v>0.97413793103448298</v>
      </c>
      <c r="H6107">
        <v>0.91666666666666696</v>
      </c>
      <c r="I6107">
        <v>0.95652173913043503</v>
      </c>
      <c r="J6107" s="1">
        <v>1</v>
      </c>
      <c r="K6107" t="s">
        <v>23238</v>
      </c>
      <c r="L6107" t="s">
        <v>35458</v>
      </c>
      <c r="M6107" t="s">
        <v>35459</v>
      </c>
    </row>
    <row r="6108" spans="1:13">
      <c r="A6108" s="1" t="s">
        <v>8125</v>
      </c>
      <c r="B6108">
        <v>2.2336455893656099E-5</v>
      </c>
      <c r="C6108" s="1">
        <v>5.5268311860781599E-10</v>
      </c>
      <c r="D6108">
        <v>9.6774193548387094E-2</v>
      </c>
      <c r="E6108">
        <v>0</v>
      </c>
      <c r="F6108">
        <v>7.79569892473118E-2</v>
      </c>
      <c r="G6108">
        <v>0.28378378378378399</v>
      </c>
      <c r="H6108">
        <v>2.1276595744680899E-2</v>
      </c>
      <c r="I6108">
        <v>0.13970588235294101</v>
      </c>
      <c r="J6108" s="1">
        <v>0.11111111111111099</v>
      </c>
      <c r="K6108" t="s">
        <v>23242</v>
      </c>
      <c r="L6108" t="s">
        <v>35460</v>
      </c>
      <c r="M6108" t="s">
        <v>35461</v>
      </c>
    </row>
    <row r="6109" spans="1:13">
      <c r="A6109" s="1" t="s">
        <v>8126</v>
      </c>
      <c r="B6109">
        <v>1.8687613122766298E-5</v>
      </c>
      <c r="C6109" s="1">
        <v>4.3522027974561098E-5</v>
      </c>
      <c r="D6109">
        <v>1</v>
      </c>
      <c r="E6109">
        <v>1</v>
      </c>
      <c r="F6109">
        <v>0.99632352941176505</v>
      </c>
      <c r="G6109">
        <v>1</v>
      </c>
      <c r="H6109">
        <v>0.67692307692307696</v>
      </c>
      <c r="I6109">
        <v>0.984375</v>
      </c>
      <c r="J6109" s="1">
        <v>1</v>
      </c>
      <c r="K6109" t="s">
        <v>23238</v>
      </c>
      <c r="L6109" t="s">
        <v>35462</v>
      </c>
      <c r="M6109" t="s">
        <v>35463</v>
      </c>
    </row>
    <row r="6110" spans="1:13">
      <c r="A6110" s="1" t="s">
        <v>8127</v>
      </c>
      <c r="B6110">
        <v>2.41515686339767E-5</v>
      </c>
      <c r="C6110" s="1">
        <v>7.6250157211829598E-7</v>
      </c>
      <c r="D6110">
        <v>0.82142857142857095</v>
      </c>
      <c r="E6110">
        <v>0.931034482758621</v>
      </c>
      <c r="F6110">
        <v>0.91450777202072497</v>
      </c>
      <c r="G6110">
        <v>0.95283018867924496</v>
      </c>
      <c r="H6110">
        <v>0.92156862745098</v>
      </c>
      <c r="I6110">
        <v>0.875</v>
      </c>
      <c r="J6110" s="1" t="s">
        <v>23229</v>
      </c>
      <c r="K6110" t="s">
        <v>23240</v>
      </c>
      <c r="L6110" t="s">
        <v>35464</v>
      </c>
      <c r="M6110" t="s">
        <v>35465</v>
      </c>
    </row>
    <row r="6111" spans="1:13">
      <c r="A6111" s="1" t="s">
        <v>8128</v>
      </c>
      <c r="B6111">
        <v>4.61759831958377E-6</v>
      </c>
      <c r="C6111" s="1">
        <v>1.2563718290986401E-6</v>
      </c>
      <c r="D6111">
        <v>9.375E-2</v>
      </c>
      <c r="E6111">
        <v>2.8089887640449399E-2</v>
      </c>
      <c r="F6111">
        <v>0</v>
      </c>
      <c r="G6111">
        <v>0</v>
      </c>
      <c r="H6111">
        <v>0</v>
      </c>
      <c r="I6111">
        <v>0</v>
      </c>
      <c r="J6111" s="1" t="s">
        <v>23229</v>
      </c>
      <c r="K6111" t="s">
        <v>23239</v>
      </c>
      <c r="L6111" t="s">
        <v>35466</v>
      </c>
      <c r="M6111" t="s">
        <v>35467</v>
      </c>
    </row>
    <row r="6112" spans="1:13">
      <c r="A6112" s="1" t="s">
        <v>8129</v>
      </c>
      <c r="B6112">
        <v>7.2397593070559098E-5</v>
      </c>
      <c r="C6112" s="1">
        <v>7.4540092519439106E-5</v>
      </c>
      <c r="D6112">
        <v>0.483870967741935</v>
      </c>
      <c r="E6112">
        <v>0.20833333333333301</v>
      </c>
      <c r="F6112">
        <v>0.37654320987654299</v>
      </c>
      <c r="G6112">
        <v>0.04</v>
      </c>
      <c r="H6112">
        <v>2.2388059701492501E-2</v>
      </c>
      <c r="I6112">
        <v>0.10606060606060599</v>
      </c>
      <c r="J6112" s="1">
        <v>0.05</v>
      </c>
      <c r="K6112" t="s">
        <v>23238</v>
      </c>
      <c r="L6112" t="s">
        <v>35468</v>
      </c>
      <c r="M6112" t="s">
        <v>35469</v>
      </c>
    </row>
    <row r="6113" spans="1:13">
      <c r="A6113" s="1" t="s">
        <v>8130</v>
      </c>
      <c r="B6113">
        <v>8.56432979789121E-4</v>
      </c>
      <c r="C6113" s="1">
        <v>5.5590215994607801E-5</v>
      </c>
      <c r="D6113">
        <v>0.90625</v>
      </c>
      <c r="E6113">
        <v>0.97802197802197799</v>
      </c>
      <c r="F6113">
        <v>9.8930481283422494E-2</v>
      </c>
      <c r="G6113">
        <v>5.4545454545454501E-2</v>
      </c>
      <c r="H6113">
        <v>0.122727272727273</v>
      </c>
      <c r="I6113">
        <v>0.26068376068376098</v>
      </c>
      <c r="J6113" s="1" t="s">
        <v>23229</v>
      </c>
      <c r="K6113" t="s">
        <v>23241</v>
      </c>
      <c r="L6113" t="s">
        <v>35470</v>
      </c>
      <c r="M6113" t="s">
        <v>35471</v>
      </c>
    </row>
    <row r="6114" spans="1:13">
      <c r="A6114" s="1" t="s">
        <v>8131</v>
      </c>
      <c r="B6114">
        <v>9.3791290080030505E-7</v>
      </c>
      <c r="C6114" s="1">
        <v>4.5776457290521602E-7</v>
      </c>
      <c r="D6114">
        <v>0.93548387096774199</v>
      </c>
      <c r="E6114">
        <v>0.98876404494381998</v>
      </c>
      <c r="F6114">
        <v>0.994871794871795</v>
      </c>
      <c r="G6114">
        <v>1</v>
      </c>
      <c r="H6114">
        <v>0.99528301886792403</v>
      </c>
      <c r="I6114">
        <v>0.99557522123893805</v>
      </c>
      <c r="J6114" s="1">
        <v>1</v>
      </c>
      <c r="K6114" t="s">
        <v>23238</v>
      </c>
      <c r="L6114" t="s">
        <v>35472</v>
      </c>
      <c r="M6114" t="s">
        <v>35473</v>
      </c>
    </row>
    <row r="6115" spans="1:13">
      <c r="A6115" s="1" t="s">
        <v>8132</v>
      </c>
      <c r="B6115">
        <v>1.5760321005546798E-8</v>
      </c>
      <c r="C6115" s="1">
        <v>2.5471284747972901E-7</v>
      </c>
      <c r="D6115">
        <v>0</v>
      </c>
      <c r="E6115">
        <v>0</v>
      </c>
      <c r="F6115">
        <v>3.5211267605633799E-3</v>
      </c>
      <c r="G6115">
        <v>1.7857142857142901E-2</v>
      </c>
      <c r="H6115">
        <v>0</v>
      </c>
      <c r="I6115">
        <v>0</v>
      </c>
      <c r="J6115" s="1" t="s">
        <v>23229</v>
      </c>
      <c r="K6115" t="s">
        <v>23241</v>
      </c>
      <c r="L6115" t="s">
        <v>35474</v>
      </c>
      <c r="M6115" t="s">
        <v>35475</v>
      </c>
    </row>
    <row r="6116" spans="1:13">
      <c r="A6116" s="1" t="s">
        <v>8133</v>
      </c>
      <c r="B6116">
        <v>9.1302497557225901E-7</v>
      </c>
      <c r="C6116" s="1">
        <v>6.8419120789970201E-7</v>
      </c>
      <c r="D6116">
        <v>1</v>
      </c>
      <c r="E6116">
        <v>1</v>
      </c>
      <c r="F6116">
        <v>0.98595505617977497</v>
      </c>
      <c r="G6116">
        <v>1</v>
      </c>
      <c r="H6116">
        <v>1</v>
      </c>
      <c r="I6116">
        <v>0.98936170212765995</v>
      </c>
      <c r="J6116" s="1">
        <v>1</v>
      </c>
      <c r="K6116" t="s">
        <v>23237</v>
      </c>
      <c r="L6116" t="s">
        <v>35476</v>
      </c>
      <c r="M6116" t="s">
        <v>35477</v>
      </c>
    </row>
    <row r="6117" spans="1:13">
      <c r="A6117" s="1" t="s">
        <v>8134</v>
      </c>
      <c r="B6117">
        <v>6.1070858852020401E-6</v>
      </c>
      <c r="C6117" s="1">
        <v>1.1634517608211999E-5</v>
      </c>
      <c r="D6117">
        <v>0</v>
      </c>
      <c r="E6117">
        <v>0</v>
      </c>
      <c r="F6117">
        <v>0</v>
      </c>
      <c r="G6117">
        <v>0.16129032258064499</v>
      </c>
      <c r="H6117">
        <v>5.8823529411764696E-3</v>
      </c>
      <c r="I6117">
        <v>0.25</v>
      </c>
      <c r="J6117" s="1">
        <v>0</v>
      </c>
      <c r="K6117" t="s">
        <v>23241</v>
      </c>
      <c r="L6117" t="s">
        <v>35478</v>
      </c>
      <c r="M6117" t="s">
        <v>35479</v>
      </c>
    </row>
    <row r="6118" spans="1:13">
      <c r="A6118" s="1" t="s">
        <v>8135</v>
      </c>
      <c r="B6118">
        <v>1.3140595766610501E-6</v>
      </c>
      <c r="C6118" s="1">
        <v>2.83025681336096E-5</v>
      </c>
      <c r="D6118">
        <v>0.96875</v>
      </c>
      <c r="E6118">
        <v>0.96875</v>
      </c>
      <c r="F6118">
        <v>0.982051282051282</v>
      </c>
      <c r="G6118">
        <v>0.96875</v>
      </c>
      <c r="H6118">
        <v>0.95982142857142905</v>
      </c>
      <c r="I6118">
        <v>0.94758064516129004</v>
      </c>
      <c r="J6118" s="1">
        <v>0.95454545454545503</v>
      </c>
      <c r="K6118" t="s">
        <v>23240</v>
      </c>
      <c r="L6118" t="s">
        <v>35480</v>
      </c>
      <c r="M6118" t="s">
        <v>35481</v>
      </c>
    </row>
    <row r="6119" spans="1:13">
      <c r="A6119" s="1" t="s">
        <v>8136</v>
      </c>
      <c r="B6119">
        <v>0</v>
      </c>
      <c r="C6119" s="1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 s="1">
        <v>0.66666666666666696</v>
      </c>
      <c r="K6119" t="s">
        <v>23237</v>
      </c>
      <c r="L6119" t="s">
        <v>35482</v>
      </c>
      <c r="M6119" t="s">
        <v>35483</v>
      </c>
    </row>
    <row r="6120" spans="1:13">
      <c r="A6120" s="1" t="s">
        <v>8137</v>
      </c>
      <c r="B6120">
        <v>8.2133716246415499E-7</v>
      </c>
      <c r="C6120" s="1">
        <v>1.0773122077423901E-5</v>
      </c>
      <c r="D6120">
        <v>0</v>
      </c>
      <c r="E6120">
        <v>0</v>
      </c>
      <c r="F6120">
        <v>0</v>
      </c>
      <c r="G6120">
        <v>0.1</v>
      </c>
      <c r="H6120">
        <v>4.4642857142857097E-3</v>
      </c>
      <c r="I6120">
        <v>8.2644628099173608E-3</v>
      </c>
      <c r="J6120" s="1">
        <v>0</v>
      </c>
      <c r="K6120" t="s">
        <v>23242</v>
      </c>
      <c r="L6120" t="s">
        <v>35484</v>
      </c>
      <c r="M6120" t="s">
        <v>35485</v>
      </c>
    </row>
    <row r="6121" spans="1:13">
      <c r="A6121" s="1" t="s">
        <v>8138</v>
      </c>
      <c r="B6121">
        <v>3.7087621835680899E-6</v>
      </c>
      <c r="C6121" s="1">
        <v>3.3326603803645103E-5</v>
      </c>
      <c r="D6121">
        <v>0.76923076923076905</v>
      </c>
      <c r="E6121">
        <v>0.85333333333333306</v>
      </c>
      <c r="F6121">
        <v>0.819148936170213</v>
      </c>
      <c r="G6121">
        <v>0.5</v>
      </c>
      <c r="H6121">
        <v>0.69753086419753096</v>
      </c>
      <c r="I6121">
        <v>0.47777777777777802</v>
      </c>
      <c r="J6121" s="1">
        <v>0.36363636363636398</v>
      </c>
      <c r="K6121" t="s">
        <v>23238</v>
      </c>
      <c r="L6121" t="s">
        <v>35486</v>
      </c>
      <c r="M6121" t="s">
        <v>35487</v>
      </c>
    </row>
    <row r="6122" spans="1:13">
      <c r="A6122" s="1" t="s">
        <v>8139</v>
      </c>
      <c r="B6122">
        <v>2.5494085894355701E-4</v>
      </c>
      <c r="C6122" s="1">
        <v>6.6626469924007702E-5</v>
      </c>
      <c r="D6122">
        <v>4.8387096774193498E-2</v>
      </c>
      <c r="E6122">
        <v>6.0240963855421699E-3</v>
      </c>
      <c r="F6122">
        <v>0.481081081081081</v>
      </c>
      <c r="G6122">
        <v>0.1875</v>
      </c>
      <c r="H6122">
        <v>0.36499999999999999</v>
      </c>
      <c r="I6122">
        <v>0.11764705882352899</v>
      </c>
      <c r="J6122" s="1" t="s">
        <v>23229</v>
      </c>
      <c r="K6122" t="s">
        <v>23241</v>
      </c>
      <c r="L6122" t="s">
        <v>35488</v>
      </c>
      <c r="M6122" t="s">
        <v>35489</v>
      </c>
    </row>
    <row r="6123" spans="1:13">
      <c r="A6123" s="1" t="s">
        <v>8140</v>
      </c>
      <c r="B6123">
        <v>1.2371452754924199E-3</v>
      </c>
      <c r="C6123" s="1">
        <v>4.4843026095378297E-5</v>
      </c>
      <c r="D6123">
        <v>0</v>
      </c>
      <c r="E6123">
        <v>0.71686746987951799</v>
      </c>
      <c r="F6123">
        <v>6.0240963855421699E-3</v>
      </c>
      <c r="G6123">
        <v>1.35135135135135E-2</v>
      </c>
      <c r="H6123">
        <v>0.04</v>
      </c>
      <c r="I6123">
        <v>7.8125E-3</v>
      </c>
      <c r="J6123" s="1">
        <v>0</v>
      </c>
      <c r="K6123" t="s">
        <v>23238</v>
      </c>
      <c r="L6123" t="s">
        <v>35490</v>
      </c>
      <c r="M6123" t="s">
        <v>35491</v>
      </c>
    </row>
    <row r="6124" spans="1:13">
      <c r="A6124" s="1" t="s">
        <v>8141</v>
      </c>
      <c r="B6124">
        <v>6.8736635700729801E-6</v>
      </c>
      <c r="C6124" s="1">
        <v>5.24237758586504E-5</v>
      </c>
      <c r="D6124">
        <v>0.05</v>
      </c>
      <c r="E6124">
        <v>0</v>
      </c>
      <c r="F6124">
        <v>2.3648648648648601E-2</v>
      </c>
      <c r="G6124">
        <v>4.2857142857142899E-2</v>
      </c>
      <c r="H6124">
        <v>0.230769230769231</v>
      </c>
      <c r="I6124">
        <v>5.22388059701493E-2</v>
      </c>
      <c r="J6124" s="1">
        <v>0</v>
      </c>
      <c r="K6124" t="s">
        <v>23238</v>
      </c>
      <c r="L6124" t="s">
        <v>35492</v>
      </c>
      <c r="M6124" t="s">
        <v>35493</v>
      </c>
    </row>
    <row r="6125" spans="1:13">
      <c r="A6125" s="1" t="s">
        <v>8142</v>
      </c>
      <c r="B6125">
        <v>0</v>
      </c>
      <c r="C6125" s="1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s="1" t="s">
        <v>23229</v>
      </c>
      <c r="K6125" t="s">
        <v>23238</v>
      </c>
      <c r="L6125" t="s">
        <v>35494</v>
      </c>
      <c r="M6125" t="s">
        <v>35495</v>
      </c>
    </row>
    <row r="6126" spans="1:13">
      <c r="A6126" s="1" t="s">
        <v>8143</v>
      </c>
      <c r="B6126">
        <v>8.0655654991787896E-7</v>
      </c>
      <c r="C6126" s="1">
        <v>1.03562803425931E-6</v>
      </c>
      <c r="D6126">
        <v>0.108695652173913</v>
      </c>
      <c r="E6126">
        <v>0.21875</v>
      </c>
      <c r="F6126">
        <v>0</v>
      </c>
      <c r="G6126">
        <v>5.7692307692307702E-2</v>
      </c>
      <c r="H6126">
        <v>0</v>
      </c>
      <c r="I6126">
        <v>0</v>
      </c>
      <c r="J6126" s="1">
        <v>0</v>
      </c>
      <c r="K6126" t="s">
        <v>23238</v>
      </c>
      <c r="L6126" t="s">
        <v>35496</v>
      </c>
      <c r="M6126" t="s">
        <v>35497</v>
      </c>
    </row>
    <row r="6127" spans="1:13">
      <c r="A6127" s="1" t="s">
        <v>8144</v>
      </c>
      <c r="B6127">
        <v>2.19731205290967E-6</v>
      </c>
      <c r="C6127" s="1">
        <v>4.38511847556977E-7</v>
      </c>
      <c r="D6127">
        <v>1</v>
      </c>
      <c r="E6127">
        <v>0.81547619047619002</v>
      </c>
      <c r="F6127">
        <v>0.97311827956989205</v>
      </c>
      <c r="G6127">
        <v>1</v>
      </c>
      <c r="H6127">
        <v>0.98863636363636398</v>
      </c>
      <c r="I6127">
        <v>0.99152542372881403</v>
      </c>
      <c r="J6127" s="1">
        <v>1</v>
      </c>
      <c r="K6127" t="s">
        <v>23238</v>
      </c>
      <c r="L6127" t="s">
        <v>35498</v>
      </c>
      <c r="M6127" t="s">
        <v>35499</v>
      </c>
    </row>
    <row r="6128" spans="1:13">
      <c r="A6128" s="1" t="s">
        <v>8145</v>
      </c>
      <c r="B6128">
        <v>1.4651404386164599E-7</v>
      </c>
      <c r="C6128" s="1">
        <v>1.96092988882793E-6</v>
      </c>
      <c r="D6128">
        <v>1</v>
      </c>
      <c r="E6128">
        <v>0.99456521739130399</v>
      </c>
      <c r="F6128">
        <v>0.99473684210526303</v>
      </c>
      <c r="G6128">
        <v>0.89583333333333304</v>
      </c>
      <c r="H6128">
        <v>0.89908256880733906</v>
      </c>
      <c r="I6128">
        <v>0.90277777777777801</v>
      </c>
      <c r="J6128" s="1">
        <v>1</v>
      </c>
      <c r="K6128" t="s">
        <v>23237</v>
      </c>
      <c r="L6128" t="s">
        <v>35500</v>
      </c>
      <c r="M6128" t="s">
        <v>35501</v>
      </c>
    </row>
    <row r="6129" spans="1:13">
      <c r="A6129" s="1" t="s">
        <v>8146</v>
      </c>
      <c r="B6129">
        <v>5.95317638417214E-4</v>
      </c>
      <c r="C6129" s="1">
        <v>1.58139088710443E-4</v>
      </c>
      <c r="D6129">
        <v>0.480769230769231</v>
      </c>
      <c r="E6129">
        <v>0.80263157894736803</v>
      </c>
      <c r="F6129">
        <v>0.12937062937062899</v>
      </c>
      <c r="G6129">
        <v>3.5714285714285698E-2</v>
      </c>
      <c r="H6129">
        <v>0.22413793103448301</v>
      </c>
      <c r="I6129">
        <v>0.20714285714285699</v>
      </c>
      <c r="J6129" s="1">
        <v>1</v>
      </c>
      <c r="K6129" t="s">
        <v>23241</v>
      </c>
      <c r="L6129" t="s">
        <v>35502</v>
      </c>
      <c r="M6129" t="s">
        <v>35503</v>
      </c>
    </row>
    <row r="6130" spans="1:13">
      <c r="A6130" s="1" t="s">
        <v>8147</v>
      </c>
      <c r="B6130">
        <v>2.2346880403814199E-5</v>
      </c>
      <c r="C6130" s="1">
        <v>4.2099057446308403E-5</v>
      </c>
      <c r="D6130">
        <v>1.5625E-2</v>
      </c>
      <c r="E6130">
        <v>0</v>
      </c>
      <c r="F6130">
        <v>8.1521739130434798E-3</v>
      </c>
      <c r="G6130">
        <v>0.35294117647058798</v>
      </c>
      <c r="H6130">
        <v>0.118279569892473</v>
      </c>
      <c r="I6130">
        <v>0.43269230769230799</v>
      </c>
      <c r="J6130" s="1">
        <v>0</v>
      </c>
      <c r="K6130" t="s">
        <v>23241</v>
      </c>
      <c r="L6130" t="s">
        <v>35504</v>
      </c>
      <c r="M6130" t="s">
        <v>35505</v>
      </c>
    </row>
    <row r="6131" spans="1:13">
      <c r="A6131" s="1" t="s">
        <v>8148</v>
      </c>
      <c r="B6131">
        <v>8.6367128548700698E-6</v>
      </c>
      <c r="C6131" s="1">
        <v>3.3679525925441401E-5</v>
      </c>
      <c r="D6131">
        <v>1</v>
      </c>
      <c r="E6131">
        <v>1</v>
      </c>
      <c r="F6131">
        <v>1</v>
      </c>
      <c r="G6131">
        <v>0.96153846153846201</v>
      </c>
      <c r="H6131">
        <v>0.99038461538461497</v>
      </c>
      <c r="I6131">
        <v>0.94886363636363602</v>
      </c>
      <c r="J6131" s="1">
        <v>1</v>
      </c>
      <c r="K6131" t="s">
        <v>23237</v>
      </c>
      <c r="L6131" t="s">
        <v>35506</v>
      </c>
      <c r="M6131" t="s">
        <v>35507</v>
      </c>
    </row>
    <row r="6132" spans="1:13">
      <c r="A6132" s="1" t="s">
        <v>8149</v>
      </c>
      <c r="B6132">
        <v>6.4891924433995296E-6</v>
      </c>
      <c r="C6132" s="1">
        <v>3.7705879734445799E-6</v>
      </c>
      <c r="D6132">
        <v>1</v>
      </c>
      <c r="E6132">
        <v>1</v>
      </c>
      <c r="F6132">
        <v>1</v>
      </c>
      <c r="G6132">
        <v>0.89743589743589702</v>
      </c>
      <c r="H6132">
        <v>1</v>
      </c>
      <c r="I6132">
        <v>0.90350877192982504</v>
      </c>
      <c r="J6132" s="1">
        <v>1</v>
      </c>
      <c r="K6132" t="s">
        <v>23237</v>
      </c>
      <c r="L6132" t="s">
        <v>35508</v>
      </c>
      <c r="M6132" t="s">
        <v>35509</v>
      </c>
    </row>
    <row r="6133" spans="1:13">
      <c r="A6133" s="1" t="s">
        <v>8150</v>
      </c>
      <c r="B6133">
        <v>4.1349967246984798E-7</v>
      </c>
      <c r="C6133" s="1">
        <v>7.5780831552721698E-7</v>
      </c>
      <c r="D6133">
        <v>0</v>
      </c>
      <c r="E6133">
        <v>0</v>
      </c>
      <c r="F6133">
        <v>5.1282051282051299E-3</v>
      </c>
      <c r="G6133">
        <v>0.27083333333333298</v>
      </c>
      <c r="H6133">
        <v>4.3859649122806998E-3</v>
      </c>
      <c r="I6133">
        <v>9.6330275229357804E-2</v>
      </c>
      <c r="J6133" s="1">
        <v>0</v>
      </c>
      <c r="K6133" t="s">
        <v>23238</v>
      </c>
      <c r="L6133" t="s">
        <v>35510</v>
      </c>
      <c r="M6133" t="s">
        <v>35511</v>
      </c>
    </row>
    <row r="6134" spans="1:13">
      <c r="A6134" s="1" t="s">
        <v>8151</v>
      </c>
      <c r="B6134">
        <v>5.71831539036663E-7</v>
      </c>
      <c r="C6134" s="1">
        <v>1.6994716899486699E-7</v>
      </c>
      <c r="D6134">
        <v>0.29411764705882398</v>
      </c>
      <c r="E6134">
        <v>0</v>
      </c>
      <c r="F6134">
        <v>0.115183246073298</v>
      </c>
      <c r="G6134">
        <v>0.16666666666666699</v>
      </c>
      <c r="H6134">
        <v>4.2553191489361701E-2</v>
      </c>
      <c r="I6134">
        <v>3.8461538461538498E-2</v>
      </c>
      <c r="J6134" s="1" t="s">
        <v>23229</v>
      </c>
      <c r="K6134" t="s">
        <v>23241</v>
      </c>
      <c r="L6134" t="s">
        <v>35512</v>
      </c>
      <c r="M6134" t="s">
        <v>35513</v>
      </c>
    </row>
    <row r="6135" spans="1:13">
      <c r="A6135" s="1" t="s">
        <v>8152</v>
      </c>
      <c r="B6135">
        <v>1.13015764936187E-8</v>
      </c>
      <c r="C6135" s="1">
        <v>5.3978614190843005E-7</v>
      </c>
      <c r="D6135">
        <v>1</v>
      </c>
      <c r="E6135">
        <v>1</v>
      </c>
      <c r="F6135">
        <v>1</v>
      </c>
      <c r="G6135">
        <v>1</v>
      </c>
      <c r="H6135">
        <v>0.98214285714285698</v>
      </c>
      <c r="I6135">
        <v>1</v>
      </c>
      <c r="J6135" s="1">
        <v>0.22727272727272699</v>
      </c>
      <c r="K6135" t="s">
        <v>23238</v>
      </c>
      <c r="L6135" t="s">
        <v>35514</v>
      </c>
      <c r="M6135" t="s">
        <v>35515</v>
      </c>
    </row>
    <row r="6136" spans="1:13">
      <c r="A6136" s="1" t="s">
        <v>8153</v>
      </c>
      <c r="B6136">
        <v>2.0434892334829501E-7</v>
      </c>
      <c r="C6136" s="1">
        <v>2.0916296092770401E-6</v>
      </c>
      <c r="D6136">
        <v>0.26190476190476197</v>
      </c>
      <c r="E6136">
        <v>0.27358490566037702</v>
      </c>
      <c r="F6136">
        <v>4.4247787610619503E-3</v>
      </c>
      <c r="G6136">
        <v>0.12</v>
      </c>
      <c r="H6136">
        <v>0.10344827586206901</v>
      </c>
      <c r="I6136">
        <v>6.25E-2</v>
      </c>
      <c r="J6136" s="1">
        <v>0</v>
      </c>
      <c r="K6136" t="s">
        <v>23242</v>
      </c>
      <c r="L6136" t="s">
        <v>35516</v>
      </c>
      <c r="M6136" t="s">
        <v>35517</v>
      </c>
    </row>
    <row r="6137" spans="1:13">
      <c r="A6137" s="1" t="s">
        <v>8154</v>
      </c>
      <c r="B6137">
        <v>3.1869381333856601E-6</v>
      </c>
      <c r="C6137" s="1">
        <v>2.4295234224981299E-4</v>
      </c>
      <c r="D6137">
        <v>1</v>
      </c>
      <c r="E6137">
        <v>1</v>
      </c>
      <c r="F6137">
        <v>0.9765625</v>
      </c>
      <c r="G6137">
        <v>0.9375</v>
      </c>
      <c r="H6137">
        <v>0.72033898305084698</v>
      </c>
      <c r="I6137">
        <v>0.95555555555555605</v>
      </c>
      <c r="J6137" s="1">
        <v>0.81818181818181801</v>
      </c>
      <c r="K6137" t="s">
        <v>23238</v>
      </c>
      <c r="L6137" t="s">
        <v>35518</v>
      </c>
      <c r="M6137" t="s">
        <v>35519</v>
      </c>
    </row>
    <row r="6138" spans="1:13">
      <c r="A6138" s="1" t="s">
        <v>8155</v>
      </c>
      <c r="B6138">
        <v>4.02981716977595E-10</v>
      </c>
      <c r="C6138" s="1">
        <v>2.27811212244252E-5</v>
      </c>
      <c r="D6138">
        <v>0.84375</v>
      </c>
      <c r="E6138">
        <v>0.921875</v>
      </c>
      <c r="F6138">
        <v>0.81025641025641004</v>
      </c>
      <c r="G6138">
        <v>0.71929824561403499</v>
      </c>
      <c r="H6138">
        <v>0.93859649122806998</v>
      </c>
      <c r="I6138">
        <v>0.86290322580645196</v>
      </c>
      <c r="J6138" s="1">
        <v>1</v>
      </c>
      <c r="K6138" t="s">
        <v>23238</v>
      </c>
      <c r="L6138" t="s">
        <v>35520</v>
      </c>
      <c r="M6138" t="s">
        <v>35521</v>
      </c>
    </row>
    <row r="6139" spans="1:13">
      <c r="A6139" s="1" t="s">
        <v>8156</v>
      </c>
      <c r="B6139">
        <v>9.50067202910894E-4</v>
      </c>
      <c r="C6139" s="1">
        <v>1.52806369310997E-4</v>
      </c>
      <c r="D6139">
        <v>0</v>
      </c>
      <c r="E6139">
        <v>0.8</v>
      </c>
      <c r="F6139">
        <v>4.2372881355932203E-3</v>
      </c>
      <c r="G6139">
        <v>0</v>
      </c>
      <c r="H6139">
        <v>7.3529411764705899E-3</v>
      </c>
      <c r="I6139">
        <v>1.4285714285714299E-2</v>
      </c>
      <c r="J6139" s="1" t="s">
        <v>23229</v>
      </c>
      <c r="K6139" t="s">
        <v>23237</v>
      </c>
      <c r="L6139" t="s">
        <v>35522</v>
      </c>
      <c r="M6139" t="s">
        <v>35523</v>
      </c>
    </row>
    <row r="6140" spans="1:13">
      <c r="A6140" s="1" t="s">
        <v>8157</v>
      </c>
      <c r="B6140">
        <v>0</v>
      </c>
      <c r="C6140" s="1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s="1">
        <v>0.59090909090909105</v>
      </c>
      <c r="K6140" t="s">
        <v>23237</v>
      </c>
      <c r="L6140" t="s">
        <v>35524</v>
      </c>
      <c r="M6140" t="s">
        <v>35525</v>
      </c>
    </row>
    <row r="6141" spans="1:13">
      <c r="A6141" s="1" t="s">
        <v>8158</v>
      </c>
      <c r="B6141">
        <v>1.45348838535884E-7</v>
      </c>
      <c r="C6141" s="1">
        <v>1.71615793398045E-5</v>
      </c>
      <c r="D6141">
        <v>0.931034482758621</v>
      </c>
      <c r="E6141">
        <v>0.96808510638297895</v>
      </c>
      <c r="F6141">
        <v>0.97422680412371099</v>
      </c>
      <c r="G6141">
        <v>0.90625</v>
      </c>
      <c r="H6141">
        <v>0.98214285714285698</v>
      </c>
      <c r="I6141">
        <v>0.95212765957446799</v>
      </c>
      <c r="J6141" s="1" t="s">
        <v>23229</v>
      </c>
      <c r="K6141" t="s">
        <v>23239</v>
      </c>
      <c r="L6141" t="s">
        <v>35526</v>
      </c>
      <c r="M6141" t="s">
        <v>35527</v>
      </c>
    </row>
    <row r="6142" spans="1:13">
      <c r="A6142" s="1" t="s">
        <v>8159</v>
      </c>
      <c r="B6142">
        <v>6.84283606255674E-6</v>
      </c>
      <c r="C6142" s="1">
        <v>1.1991520805165E-4</v>
      </c>
      <c r="D6142">
        <v>0.36206896551724099</v>
      </c>
      <c r="E6142">
        <v>0.1875</v>
      </c>
      <c r="F6142">
        <v>0.43402777777777801</v>
      </c>
      <c r="G6142">
        <v>5.1724137931034503E-2</v>
      </c>
      <c r="H6142">
        <v>0.506493506493506</v>
      </c>
      <c r="I6142">
        <v>0.480769230769231</v>
      </c>
      <c r="J6142" s="1">
        <v>0.94444444444444398</v>
      </c>
      <c r="K6142" t="s">
        <v>23241</v>
      </c>
      <c r="L6142" t="s">
        <v>35528</v>
      </c>
      <c r="M6142" t="s">
        <v>35529</v>
      </c>
    </row>
    <row r="6143" spans="1:13">
      <c r="A6143" s="1" t="s">
        <v>8160</v>
      </c>
      <c r="B6143">
        <v>6.4827580361320404E-6</v>
      </c>
      <c r="C6143" s="1">
        <v>2.3687446132873599E-7</v>
      </c>
      <c r="D6143">
        <v>1</v>
      </c>
      <c r="E6143">
        <v>0.99479166666666696</v>
      </c>
      <c r="F6143">
        <v>0.992307692307692</v>
      </c>
      <c r="G6143">
        <v>1</v>
      </c>
      <c r="H6143">
        <v>0.99557522123893805</v>
      </c>
      <c r="I6143">
        <v>0.93388429752066104</v>
      </c>
      <c r="J6143" s="1">
        <v>1</v>
      </c>
      <c r="K6143" t="s">
        <v>23237</v>
      </c>
      <c r="L6143" t="s">
        <v>35530</v>
      </c>
      <c r="M6143" t="s">
        <v>35531</v>
      </c>
    </row>
    <row r="6144" spans="1:13">
      <c r="A6144" s="1" t="s">
        <v>8161</v>
      </c>
      <c r="B6144">
        <v>1.2604567797443201E-7</v>
      </c>
      <c r="C6144" s="1">
        <v>5.22556224037508E-7</v>
      </c>
      <c r="D6144">
        <v>0.96875</v>
      </c>
      <c r="E6144">
        <v>1</v>
      </c>
      <c r="F6144">
        <v>1</v>
      </c>
      <c r="G6144">
        <v>1</v>
      </c>
      <c r="H6144">
        <v>0.98124999999999996</v>
      </c>
      <c r="I6144">
        <v>1</v>
      </c>
      <c r="J6144" s="1">
        <v>1</v>
      </c>
      <c r="K6144" t="s">
        <v>23237</v>
      </c>
      <c r="L6144" t="s">
        <v>35532</v>
      </c>
      <c r="M6144" t="s">
        <v>35533</v>
      </c>
    </row>
    <row r="6145" spans="1:13">
      <c r="A6145" s="1" t="s">
        <v>8162</v>
      </c>
      <c r="B6145">
        <v>6.9513881763143301E-7</v>
      </c>
      <c r="C6145" s="1">
        <v>2.22413724749157E-5</v>
      </c>
      <c r="D6145">
        <v>0.984375</v>
      </c>
      <c r="E6145">
        <v>1</v>
      </c>
      <c r="F6145">
        <v>0.89487179487179502</v>
      </c>
      <c r="G6145">
        <v>0.97413793103448298</v>
      </c>
      <c r="H6145">
        <v>0.99557522123893805</v>
      </c>
      <c r="I6145">
        <v>0.99186991869918695</v>
      </c>
      <c r="J6145" s="1">
        <v>1</v>
      </c>
      <c r="K6145" t="s">
        <v>23239</v>
      </c>
      <c r="L6145" t="s">
        <v>35534</v>
      </c>
      <c r="M6145" t="s">
        <v>35535</v>
      </c>
    </row>
    <row r="6146" spans="1:13">
      <c r="A6146" s="1" t="s">
        <v>8163</v>
      </c>
      <c r="B6146">
        <v>1.9569658884853299E-5</v>
      </c>
      <c r="C6146" s="1">
        <v>6.1902471993448198E-6</v>
      </c>
      <c r="D6146">
        <v>8.0645161290322606E-2</v>
      </c>
      <c r="E6146">
        <v>0.13684210526315799</v>
      </c>
      <c r="F6146">
        <v>8.3333333333333301E-2</v>
      </c>
      <c r="G6146">
        <v>1.7543859649122799E-2</v>
      </c>
      <c r="H6146">
        <v>3.94736842105263E-2</v>
      </c>
      <c r="I6146">
        <v>5.7142857142857099E-2</v>
      </c>
      <c r="J6146" s="1">
        <v>0</v>
      </c>
      <c r="K6146" t="s">
        <v>23239</v>
      </c>
      <c r="L6146" t="s">
        <v>35536</v>
      </c>
      <c r="M6146" t="s">
        <v>35537</v>
      </c>
    </row>
    <row r="6147" spans="1:13">
      <c r="A6147" s="1" t="s">
        <v>8164</v>
      </c>
      <c r="B6147">
        <v>9.7875405833008401E-6</v>
      </c>
      <c r="C6147" s="1">
        <v>7.4209553492789396E-5</v>
      </c>
      <c r="D6147">
        <v>1</v>
      </c>
      <c r="E6147">
        <v>1</v>
      </c>
      <c r="F6147">
        <v>0.94559585492228004</v>
      </c>
      <c r="G6147">
        <v>1</v>
      </c>
      <c r="H6147">
        <v>0.99074074074074103</v>
      </c>
      <c r="I6147">
        <v>1</v>
      </c>
      <c r="J6147" s="1" t="s">
        <v>23229</v>
      </c>
      <c r="K6147" t="s">
        <v>23239</v>
      </c>
      <c r="L6147" t="s">
        <v>35538</v>
      </c>
      <c r="M6147" t="s">
        <v>35539</v>
      </c>
    </row>
    <row r="6148" spans="1:13">
      <c r="A6148" s="1" t="s">
        <v>8165</v>
      </c>
      <c r="B6148">
        <v>7.31715011828809E-6</v>
      </c>
      <c r="C6148" s="1">
        <v>8.9716222083208099E-5</v>
      </c>
      <c r="D6148">
        <v>0.3</v>
      </c>
      <c r="E6148">
        <v>0.309782608695652</v>
      </c>
      <c r="F6148">
        <v>2.9940119760479E-2</v>
      </c>
      <c r="G6148">
        <v>0.20689655172413801</v>
      </c>
      <c r="H6148">
        <v>2.1929824561403501E-2</v>
      </c>
      <c r="I6148">
        <v>0.21982758620689699</v>
      </c>
      <c r="J6148" s="1" t="s">
        <v>23229</v>
      </c>
      <c r="K6148" t="s">
        <v>23238</v>
      </c>
      <c r="L6148" t="s">
        <v>35540</v>
      </c>
      <c r="M6148" t="s">
        <v>35541</v>
      </c>
    </row>
    <row r="6149" spans="1:13">
      <c r="A6149" s="1" t="s">
        <v>8166</v>
      </c>
      <c r="B6149">
        <v>1.9920311878232202E-6</v>
      </c>
      <c r="C6149" s="1">
        <v>1.1686265506267801E-5</v>
      </c>
      <c r="D6149">
        <v>0.483870967741935</v>
      </c>
      <c r="E6149">
        <v>0.16666666666666699</v>
      </c>
      <c r="F6149">
        <v>0.10103626943005201</v>
      </c>
      <c r="G6149">
        <v>3.5087719298245598E-2</v>
      </c>
      <c r="H6149">
        <v>7.4561403508771898E-2</v>
      </c>
      <c r="I6149">
        <v>4.6218487394957999E-2</v>
      </c>
      <c r="J6149" s="1">
        <v>0</v>
      </c>
      <c r="K6149" t="s">
        <v>23241</v>
      </c>
      <c r="L6149" t="s">
        <v>35542</v>
      </c>
      <c r="M6149" t="s">
        <v>35543</v>
      </c>
    </row>
    <row r="6150" spans="1:13">
      <c r="A6150" s="1" t="s">
        <v>8167</v>
      </c>
      <c r="B6150">
        <v>2.3846154091009899E-6</v>
      </c>
      <c r="C6150" s="1">
        <v>1.10940210711021E-5</v>
      </c>
      <c r="D6150">
        <v>0</v>
      </c>
      <c r="E6150">
        <v>1.3698630136986301E-2</v>
      </c>
      <c r="F6150">
        <v>0.58680555555555602</v>
      </c>
      <c r="G6150">
        <v>4.1666666666666699E-2</v>
      </c>
      <c r="H6150">
        <v>0.61842105263157898</v>
      </c>
      <c r="I6150">
        <v>7.9545454545454503E-2</v>
      </c>
      <c r="J6150" s="1">
        <v>0</v>
      </c>
      <c r="K6150" t="s">
        <v>23241</v>
      </c>
      <c r="L6150" t="s">
        <v>35544</v>
      </c>
      <c r="M6150" t="s">
        <v>35545</v>
      </c>
    </row>
    <row r="6151" spans="1:13">
      <c r="A6151" s="1" t="s">
        <v>8168</v>
      </c>
      <c r="B6151">
        <v>1.7023021145127999E-6</v>
      </c>
      <c r="C6151" s="1">
        <v>4.6169599378896902E-6</v>
      </c>
      <c r="D6151">
        <v>3.4482758620689703E-2</v>
      </c>
      <c r="E6151">
        <v>1.5625E-2</v>
      </c>
      <c r="F6151">
        <v>2.1276595744680899E-2</v>
      </c>
      <c r="G6151">
        <v>0.14000000000000001</v>
      </c>
      <c r="H6151">
        <v>5.9523809523809503E-3</v>
      </c>
      <c r="I6151">
        <v>0</v>
      </c>
      <c r="J6151" s="1">
        <v>0</v>
      </c>
      <c r="K6151" t="s">
        <v>23238</v>
      </c>
      <c r="L6151" t="s">
        <v>35546</v>
      </c>
      <c r="M6151" t="s">
        <v>35547</v>
      </c>
    </row>
    <row r="6152" spans="1:13">
      <c r="A6152" s="1" t="s">
        <v>8169</v>
      </c>
      <c r="B6152">
        <v>3.4357946613025202E-4</v>
      </c>
      <c r="C6152" s="1">
        <v>2.93853282647732E-4</v>
      </c>
      <c r="D6152">
        <v>0.625</v>
      </c>
      <c r="E6152">
        <v>0.930851063829787</v>
      </c>
      <c r="F6152">
        <v>0.34224598930481298</v>
      </c>
      <c r="G6152">
        <v>0.81578947368421095</v>
      </c>
      <c r="H6152">
        <v>0.64673913043478304</v>
      </c>
      <c r="I6152">
        <v>0.86029411764705899</v>
      </c>
      <c r="J6152" s="1">
        <v>0.90909090909090895</v>
      </c>
      <c r="K6152" t="s">
        <v>23238</v>
      </c>
      <c r="L6152" t="s">
        <v>35548</v>
      </c>
      <c r="M6152" t="s">
        <v>35549</v>
      </c>
    </row>
    <row r="6153" spans="1:13">
      <c r="A6153" s="1" t="s">
        <v>8170</v>
      </c>
      <c r="B6153">
        <v>5.7159258594309501E-7</v>
      </c>
      <c r="C6153" s="1">
        <v>1.70177023932905E-5</v>
      </c>
      <c r="D6153">
        <v>0.984375</v>
      </c>
      <c r="E6153">
        <v>1</v>
      </c>
      <c r="F6153">
        <v>1</v>
      </c>
      <c r="G6153">
        <v>0.88297872340425498</v>
      </c>
      <c r="H6153">
        <v>1</v>
      </c>
      <c r="I6153">
        <v>0.97499999999999998</v>
      </c>
      <c r="J6153" s="1">
        <v>1</v>
      </c>
      <c r="K6153" t="s">
        <v>23240</v>
      </c>
      <c r="L6153" t="s">
        <v>35550</v>
      </c>
      <c r="M6153" t="s">
        <v>35551</v>
      </c>
    </row>
    <row r="6154" spans="1:13">
      <c r="A6154" s="1" t="s">
        <v>8171</v>
      </c>
      <c r="B6154">
        <v>8.8470179569939998E-5</v>
      </c>
      <c r="C6154" s="1">
        <v>6.8093573124245897E-5</v>
      </c>
      <c r="D6154">
        <v>0</v>
      </c>
      <c r="E6154">
        <v>0</v>
      </c>
      <c r="F6154">
        <v>2.92397660818713E-3</v>
      </c>
      <c r="G6154">
        <v>0.27777777777777801</v>
      </c>
      <c r="H6154">
        <v>1.4999999999999999E-2</v>
      </c>
      <c r="I6154">
        <v>0.37610619469026502</v>
      </c>
      <c r="J6154" s="1" t="s">
        <v>23229</v>
      </c>
      <c r="K6154" t="s">
        <v>23242</v>
      </c>
      <c r="L6154" t="s">
        <v>35552</v>
      </c>
      <c r="M6154" t="s">
        <v>35553</v>
      </c>
    </row>
    <row r="6155" spans="1:13">
      <c r="A6155" s="1" t="s">
        <v>8172</v>
      </c>
      <c r="B6155">
        <v>4.99411341932116E-6</v>
      </c>
      <c r="C6155" s="1">
        <v>1.4393439126549799E-7</v>
      </c>
      <c r="D6155">
        <v>1</v>
      </c>
      <c r="E6155">
        <v>0.86413043478260898</v>
      </c>
      <c r="F6155">
        <v>0.99738219895288005</v>
      </c>
      <c r="G6155">
        <v>1</v>
      </c>
      <c r="H6155">
        <v>1</v>
      </c>
      <c r="I6155">
        <v>0.99180327868852503</v>
      </c>
      <c r="J6155" s="1">
        <v>1</v>
      </c>
      <c r="K6155" t="s">
        <v>23241</v>
      </c>
      <c r="L6155" t="s">
        <v>35554</v>
      </c>
      <c r="M6155" t="s">
        <v>35555</v>
      </c>
    </row>
    <row r="6156" spans="1:13">
      <c r="A6156" s="1" t="s">
        <v>8173</v>
      </c>
      <c r="B6156">
        <v>3.1497414215599198E-7</v>
      </c>
      <c r="C6156" s="1">
        <v>3.1361801014585397E-8</v>
      </c>
      <c r="D6156">
        <v>0.91379310344827602</v>
      </c>
      <c r="E6156">
        <v>1</v>
      </c>
      <c r="F6156">
        <v>0.99742268041237103</v>
      </c>
      <c r="G6156">
        <v>1</v>
      </c>
      <c r="H6156">
        <v>0.99561403508771895</v>
      </c>
      <c r="I6156">
        <v>0.99137931034482796</v>
      </c>
      <c r="J6156" s="1" t="s">
        <v>23229</v>
      </c>
      <c r="K6156" t="s">
        <v>23238</v>
      </c>
      <c r="L6156" t="s">
        <v>35556</v>
      </c>
      <c r="M6156" t="s">
        <v>35557</v>
      </c>
    </row>
    <row r="6157" spans="1:13">
      <c r="A6157" s="1" t="s">
        <v>8174</v>
      </c>
      <c r="B6157">
        <v>2.8992465717347199E-9</v>
      </c>
      <c r="C6157" s="1">
        <v>8.0908327510605404E-8</v>
      </c>
      <c r="D6157">
        <v>0</v>
      </c>
      <c r="E6157">
        <v>0</v>
      </c>
      <c r="F6157">
        <v>0</v>
      </c>
      <c r="G6157">
        <v>6.8965517241379296E-2</v>
      </c>
      <c r="H6157">
        <v>0</v>
      </c>
      <c r="I6157">
        <v>5.2631578947368397E-2</v>
      </c>
      <c r="J6157" s="1" t="s">
        <v>23229</v>
      </c>
      <c r="K6157" t="s">
        <v>23238</v>
      </c>
      <c r="L6157" t="s">
        <v>35558</v>
      </c>
      <c r="M6157" t="s">
        <v>35559</v>
      </c>
    </row>
    <row r="6158" spans="1:13">
      <c r="A6158" s="1" t="s">
        <v>8175</v>
      </c>
      <c r="B6158">
        <v>1.6903879827278701E-5</v>
      </c>
      <c r="C6158" s="1">
        <v>5.8038230361098902E-6</v>
      </c>
      <c r="D6158">
        <v>1</v>
      </c>
      <c r="E6158">
        <v>1</v>
      </c>
      <c r="F6158">
        <v>0.85309278350515505</v>
      </c>
      <c r="G6158">
        <v>1</v>
      </c>
      <c r="H6158">
        <v>0.85398230088495597</v>
      </c>
      <c r="I6158">
        <v>0.92916666666666703</v>
      </c>
      <c r="J6158" s="1" t="s">
        <v>23229</v>
      </c>
      <c r="K6158" t="s">
        <v>23241</v>
      </c>
      <c r="L6158" t="s">
        <v>35560</v>
      </c>
      <c r="M6158" t="s">
        <v>35561</v>
      </c>
    </row>
    <row r="6159" spans="1:13">
      <c r="A6159" s="1" t="s">
        <v>8176</v>
      </c>
      <c r="B6159">
        <v>1.30092438890684E-4</v>
      </c>
      <c r="C6159" s="1">
        <v>4.1602608445503999E-6</v>
      </c>
      <c r="D6159">
        <v>0</v>
      </c>
      <c r="E6159">
        <v>0.21590909090909099</v>
      </c>
      <c r="F6159">
        <v>0</v>
      </c>
      <c r="G6159">
        <v>9.0909090909090905E-3</v>
      </c>
      <c r="H6159">
        <v>0</v>
      </c>
      <c r="I6159">
        <v>2.2935779816513801E-2</v>
      </c>
      <c r="J6159" s="1">
        <v>0</v>
      </c>
      <c r="K6159" t="s">
        <v>23241</v>
      </c>
      <c r="L6159" t="s">
        <v>35562</v>
      </c>
      <c r="M6159" t="s">
        <v>35563</v>
      </c>
    </row>
    <row r="6160" spans="1:13">
      <c r="A6160" s="1" t="s">
        <v>8177</v>
      </c>
      <c r="B6160">
        <v>3.5937882219125802E-5</v>
      </c>
      <c r="C6160" s="1">
        <v>7.9453854475909296E-6</v>
      </c>
      <c r="D6160">
        <v>0</v>
      </c>
      <c r="E6160">
        <v>0.28082191780821902</v>
      </c>
      <c r="F6160">
        <v>0</v>
      </c>
      <c r="G6160">
        <v>0</v>
      </c>
      <c r="H6160">
        <v>0.02</v>
      </c>
      <c r="I6160">
        <v>7.8125E-3</v>
      </c>
      <c r="J6160" s="1" t="s">
        <v>23229</v>
      </c>
      <c r="K6160" t="s">
        <v>23241</v>
      </c>
      <c r="L6160" t="s">
        <v>35564</v>
      </c>
      <c r="M6160" t="s">
        <v>35565</v>
      </c>
    </row>
    <row r="6161" spans="1:13">
      <c r="A6161" s="1" t="s">
        <v>8178</v>
      </c>
      <c r="B6161">
        <v>1.15676814483437E-4</v>
      </c>
      <c r="C6161" s="1">
        <v>4.3021205681693301E-4</v>
      </c>
      <c r="D6161">
        <v>0.109375</v>
      </c>
      <c r="E6161">
        <v>2.2988505747126398E-2</v>
      </c>
      <c r="F6161">
        <v>0.34455958549222798</v>
      </c>
      <c r="G6161">
        <v>0</v>
      </c>
      <c r="H6161">
        <v>4.3859649122806998E-3</v>
      </c>
      <c r="I6161">
        <v>2.04081632653061E-2</v>
      </c>
      <c r="J6161" s="1" t="s">
        <v>23229</v>
      </c>
      <c r="K6161" t="s">
        <v>23239</v>
      </c>
      <c r="L6161" t="s">
        <v>35566</v>
      </c>
      <c r="M6161" t="s">
        <v>35567</v>
      </c>
    </row>
    <row r="6162" spans="1:13">
      <c r="A6162" s="1" t="s">
        <v>8179</v>
      </c>
      <c r="B6162">
        <v>2.3138765529953899E-7</v>
      </c>
      <c r="C6162" s="1">
        <v>4.01567101285283E-5</v>
      </c>
      <c r="D6162">
        <v>0.84090909090909105</v>
      </c>
      <c r="E6162">
        <v>0.96250000000000002</v>
      </c>
      <c r="F6162">
        <v>0.98425196850393704</v>
      </c>
      <c r="G6162">
        <v>0.73333333333333295</v>
      </c>
      <c r="H6162">
        <v>0.82258064516129004</v>
      </c>
      <c r="I6162">
        <v>0.88461538461538503</v>
      </c>
      <c r="J6162" s="1" t="s">
        <v>23229</v>
      </c>
      <c r="K6162" t="s">
        <v>23240</v>
      </c>
      <c r="L6162" t="s">
        <v>35568</v>
      </c>
      <c r="M6162" t="s">
        <v>35569</v>
      </c>
    </row>
    <row r="6163" spans="1:13">
      <c r="A6163" s="1" t="s">
        <v>8180</v>
      </c>
      <c r="B6163">
        <v>4.8381074874270199E-5</v>
      </c>
      <c r="C6163" s="1">
        <v>7.0524447808757596E-5</v>
      </c>
      <c r="D6163">
        <v>0.48148148148148101</v>
      </c>
      <c r="E6163">
        <v>0.33108108108108097</v>
      </c>
      <c r="F6163">
        <v>0.53293413173652704</v>
      </c>
      <c r="G6163">
        <v>0.1</v>
      </c>
      <c r="H6163">
        <v>0.405555555555556</v>
      </c>
      <c r="I6163">
        <v>0.31111111111111101</v>
      </c>
      <c r="J6163" s="1">
        <v>0</v>
      </c>
      <c r="K6163" t="s">
        <v>23241</v>
      </c>
      <c r="L6163" t="s">
        <v>35570</v>
      </c>
      <c r="M6163" t="s">
        <v>35571</v>
      </c>
    </row>
    <row r="6164" spans="1:13">
      <c r="A6164" s="1" t="s">
        <v>8181</v>
      </c>
      <c r="B6164">
        <v>1.2720242850908E-6</v>
      </c>
      <c r="C6164" s="1">
        <v>7.6801787334198606E-8</v>
      </c>
      <c r="D6164">
        <v>0.90625</v>
      </c>
      <c r="E6164">
        <v>0.97340425531914898</v>
      </c>
      <c r="F6164">
        <v>0.98186528497409298</v>
      </c>
      <c r="G6164">
        <v>0.97413793103448298</v>
      </c>
      <c r="H6164">
        <v>0.96460176991150404</v>
      </c>
      <c r="I6164">
        <v>0.96399999999999997</v>
      </c>
      <c r="J6164" s="1">
        <v>1</v>
      </c>
      <c r="K6164" t="s">
        <v>23238</v>
      </c>
      <c r="L6164" t="s">
        <v>35572</v>
      </c>
      <c r="M6164" t="s">
        <v>35573</v>
      </c>
    </row>
    <row r="6165" spans="1:13">
      <c r="A6165" s="1" t="s">
        <v>8182</v>
      </c>
      <c r="B6165">
        <v>2.00197277230739E-7</v>
      </c>
      <c r="C6165" s="1">
        <v>3.0779485585481502E-7</v>
      </c>
      <c r="D6165">
        <v>0.421875</v>
      </c>
      <c r="E6165">
        <v>0.25</v>
      </c>
      <c r="F6165">
        <v>0.16410256410256399</v>
      </c>
      <c r="G6165">
        <v>0</v>
      </c>
      <c r="H6165">
        <v>9.54545454545455E-2</v>
      </c>
      <c r="I6165">
        <v>0.13750000000000001</v>
      </c>
      <c r="J6165" s="1">
        <v>0</v>
      </c>
      <c r="K6165" t="s">
        <v>23241</v>
      </c>
      <c r="L6165" t="s">
        <v>35574</v>
      </c>
      <c r="M6165" t="s">
        <v>35575</v>
      </c>
    </row>
    <row r="6166" spans="1:13">
      <c r="A6166" s="1" t="s">
        <v>8183</v>
      </c>
      <c r="B6166">
        <v>4.8142068942697499E-5</v>
      </c>
      <c r="C6166" s="1">
        <v>5.3899655325339397E-4</v>
      </c>
      <c r="D6166">
        <v>0.54838709677419395</v>
      </c>
      <c r="E6166">
        <v>0.57368421052631602</v>
      </c>
      <c r="F6166">
        <v>0.38709677419354799</v>
      </c>
      <c r="G6166">
        <v>0.63793103448275901</v>
      </c>
      <c r="H6166">
        <v>0.56310679611650505</v>
      </c>
      <c r="I6166">
        <v>0.39830508474576298</v>
      </c>
      <c r="J6166" s="1">
        <v>0.95454545454545503</v>
      </c>
      <c r="K6166" t="s">
        <v>23240</v>
      </c>
      <c r="L6166" t="s">
        <v>35576</v>
      </c>
      <c r="M6166" t="s">
        <v>35577</v>
      </c>
    </row>
    <row r="6167" spans="1:13">
      <c r="A6167" s="1" t="s">
        <v>8184</v>
      </c>
      <c r="B6167">
        <v>9.2555448779647604E-7</v>
      </c>
      <c r="C6167" s="1">
        <v>3.9933574042969797E-6</v>
      </c>
      <c r="D6167">
        <v>0.97727272727272696</v>
      </c>
      <c r="E6167">
        <v>1</v>
      </c>
      <c r="F6167">
        <v>0.98611111111111105</v>
      </c>
      <c r="G6167">
        <v>1</v>
      </c>
      <c r="H6167">
        <v>0.97826086956521696</v>
      </c>
      <c r="I6167">
        <v>0.95348837209302295</v>
      </c>
      <c r="J6167" s="1">
        <v>0</v>
      </c>
      <c r="K6167" t="s">
        <v>23241</v>
      </c>
      <c r="L6167" t="s">
        <v>35578</v>
      </c>
      <c r="M6167" t="s">
        <v>35579</v>
      </c>
    </row>
    <row r="6168" spans="1:13">
      <c r="A6168" s="1" t="s">
        <v>8185</v>
      </c>
      <c r="B6168">
        <v>7.7046980039300602E-5</v>
      </c>
      <c r="C6168" s="1">
        <v>4.8786605720250098E-5</v>
      </c>
      <c r="D6168">
        <v>0.27777777777777801</v>
      </c>
      <c r="E6168">
        <v>0.41891891891891903</v>
      </c>
      <c r="F6168">
        <v>0.63970588235294101</v>
      </c>
      <c r="G6168">
        <v>0.203703703703704</v>
      </c>
      <c r="H6168">
        <v>0.89285714285714302</v>
      </c>
      <c r="I6168">
        <v>0.26315789473684198</v>
      </c>
      <c r="J6168" s="1">
        <v>0</v>
      </c>
      <c r="K6168" t="s">
        <v>23238</v>
      </c>
      <c r="L6168" t="s">
        <v>35580</v>
      </c>
      <c r="M6168" t="s">
        <v>35581</v>
      </c>
    </row>
    <row r="6169" spans="1:13">
      <c r="A6169" s="1" t="s">
        <v>8186</v>
      </c>
      <c r="B6169">
        <v>2.0767057676922599E-6</v>
      </c>
      <c r="C6169" s="1">
        <v>6.3911100732551197E-6</v>
      </c>
      <c r="D6169">
        <v>0.9375</v>
      </c>
      <c r="E6169">
        <v>1</v>
      </c>
      <c r="F6169">
        <v>0.966480446927374</v>
      </c>
      <c r="G6169">
        <v>1</v>
      </c>
      <c r="H6169">
        <v>1</v>
      </c>
      <c r="I6169">
        <v>1</v>
      </c>
      <c r="J6169" s="1">
        <v>1</v>
      </c>
      <c r="K6169" t="s">
        <v>23237</v>
      </c>
      <c r="L6169" t="s">
        <v>35582</v>
      </c>
      <c r="M6169" t="s">
        <v>35583</v>
      </c>
    </row>
    <row r="6170" spans="1:13">
      <c r="A6170" s="1" t="s">
        <v>8187</v>
      </c>
      <c r="B6170">
        <v>1.9881841285455099E-5</v>
      </c>
      <c r="C6170" s="1">
        <v>7.62447267766011E-6</v>
      </c>
      <c r="D6170">
        <v>0.92307692307692313</v>
      </c>
      <c r="E6170">
        <v>0.83529411764705896</v>
      </c>
      <c r="F6170">
        <v>1</v>
      </c>
      <c r="G6170">
        <v>0.9</v>
      </c>
      <c r="H6170">
        <v>1</v>
      </c>
      <c r="I6170">
        <v>0.84</v>
      </c>
      <c r="J6170" s="1" t="s">
        <v>23229</v>
      </c>
      <c r="K6170" t="s">
        <v>23244</v>
      </c>
      <c r="L6170" t="s">
        <v>35584</v>
      </c>
      <c r="M6170" t="s">
        <v>35585</v>
      </c>
    </row>
    <row r="6171" spans="1:13">
      <c r="A6171" s="1" t="s">
        <v>8188</v>
      </c>
      <c r="B6171">
        <v>2.3091368113461001E-5</v>
      </c>
      <c r="C6171" s="1">
        <v>8.8136036780288895E-5</v>
      </c>
      <c r="D6171">
        <v>0.967741935483871</v>
      </c>
      <c r="E6171">
        <v>0.99479166666666696</v>
      </c>
      <c r="F6171">
        <v>0.976683937823834</v>
      </c>
      <c r="G6171">
        <v>0.90909090909090895</v>
      </c>
      <c r="H6171">
        <v>0.93975903614457801</v>
      </c>
      <c r="I6171">
        <v>0.43</v>
      </c>
      <c r="J6171" s="1">
        <v>1</v>
      </c>
      <c r="K6171" t="s">
        <v>23238</v>
      </c>
      <c r="L6171" t="s">
        <v>35586</v>
      </c>
      <c r="M6171" t="s">
        <v>35587</v>
      </c>
    </row>
    <row r="6172" spans="1:13">
      <c r="A6172" s="1" t="s">
        <v>8189</v>
      </c>
      <c r="B6172">
        <v>6.9759445348961096E-6</v>
      </c>
      <c r="C6172" s="1">
        <v>1.2135600647431099E-6</v>
      </c>
      <c r="D6172">
        <v>1</v>
      </c>
      <c r="E6172">
        <v>1</v>
      </c>
      <c r="F6172">
        <v>0.75</v>
      </c>
      <c r="G6172">
        <v>1</v>
      </c>
      <c r="H6172">
        <v>0.5</v>
      </c>
      <c r="I6172">
        <v>0.85365853658536595</v>
      </c>
      <c r="J6172" s="1" t="s">
        <v>23229</v>
      </c>
      <c r="K6172" t="s">
        <v>23241</v>
      </c>
      <c r="L6172" t="s">
        <v>35588</v>
      </c>
      <c r="M6172" t="s">
        <v>35589</v>
      </c>
    </row>
    <row r="6173" spans="1:13">
      <c r="A6173" s="1" t="s">
        <v>8190</v>
      </c>
      <c r="B6173">
        <v>3.2446453557333303E-4</v>
      </c>
      <c r="C6173" s="1">
        <v>5.7305119733199495E-7</v>
      </c>
      <c r="D6173">
        <v>0.22916666666666699</v>
      </c>
      <c r="E6173">
        <v>0.16025641025640999</v>
      </c>
      <c r="F6173">
        <v>0.185393258426966</v>
      </c>
      <c r="G6173">
        <v>4.08163265306122E-2</v>
      </c>
      <c r="H6173">
        <v>0.160714285714286</v>
      </c>
      <c r="I6173">
        <v>3.1578947368421102E-2</v>
      </c>
      <c r="J6173" s="1">
        <v>0</v>
      </c>
      <c r="K6173" t="s">
        <v>23237</v>
      </c>
      <c r="L6173" t="s">
        <v>35590</v>
      </c>
      <c r="M6173" t="s">
        <v>35591</v>
      </c>
    </row>
    <row r="6174" spans="1:13">
      <c r="A6174" s="1" t="s">
        <v>8191</v>
      </c>
      <c r="B6174">
        <v>1.7131194533463701E-6</v>
      </c>
      <c r="C6174" s="1">
        <v>4.2159405645759002E-6</v>
      </c>
      <c r="D6174">
        <v>0</v>
      </c>
      <c r="E6174">
        <v>0</v>
      </c>
      <c r="F6174">
        <v>4.1237113402061903E-2</v>
      </c>
      <c r="G6174">
        <v>0</v>
      </c>
      <c r="H6174">
        <v>0</v>
      </c>
      <c r="I6174">
        <v>0</v>
      </c>
      <c r="J6174" s="1">
        <v>0</v>
      </c>
      <c r="K6174" t="s">
        <v>23242</v>
      </c>
      <c r="L6174" t="s">
        <v>35592</v>
      </c>
      <c r="M6174" t="s">
        <v>35593</v>
      </c>
    </row>
    <row r="6175" spans="1:13">
      <c r="A6175" s="1" t="s">
        <v>8192</v>
      </c>
      <c r="B6175">
        <v>1.41944691906716E-5</v>
      </c>
      <c r="C6175" s="1">
        <v>1.9565950947876998E-6</v>
      </c>
      <c r="D6175">
        <v>0</v>
      </c>
      <c r="E6175">
        <v>5.5555555555555601E-3</v>
      </c>
      <c r="F6175">
        <v>0.129943502824859</v>
      </c>
      <c r="G6175">
        <v>4.7619047619047603E-2</v>
      </c>
      <c r="H6175">
        <v>0.28191489361702099</v>
      </c>
      <c r="I6175">
        <v>0.101351351351351</v>
      </c>
      <c r="J6175" s="1">
        <v>0</v>
      </c>
      <c r="K6175" t="s">
        <v>23241</v>
      </c>
      <c r="L6175" t="s">
        <v>35594</v>
      </c>
      <c r="M6175" t="s">
        <v>35595</v>
      </c>
    </row>
    <row r="6176" spans="1:13">
      <c r="A6176" s="1" t="s">
        <v>8193</v>
      </c>
      <c r="B6176">
        <v>6.0058387016841604E-7</v>
      </c>
      <c r="C6176" s="1">
        <v>1.40053575842126E-5</v>
      </c>
      <c r="D6176">
        <v>0</v>
      </c>
      <c r="E6176">
        <v>0</v>
      </c>
      <c r="F6176">
        <v>3.5211267605633799E-3</v>
      </c>
      <c r="G6176">
        <v>0</v>
      </c>
      <c r="H6176">
        <v>0.164383561643836</v>
      </c>
      <c r="I6176">
        <v>3.3333333333333298E-2</v>
      </c>
      <c r="J6176" s="1">
        <v>0</v>
      </c>
      <c r="K6176" t="s">
        <v>23241</v>
      </c>
      <c r="L6176" t="s">
        <v>35596</v>
      </c>
      <c r="M6176" t="s">
        <v>35597</v>
      </c>
    </row>
    <row r="6177" spans="1:13">
      <c r="A6177" s="1" t="s">
        <v>8194</v>
      </c>
      <c r="B6177">
        <v>2.16816290757412E-9</v>
      </c>
      <c r="C6177" s="1">
        <v>4.44670960581727E-5</v>
      </c>
      <c r="D6177">
        <v>1.5625E-2</v>
      </c>
      <c r="E6177">
        <v>5.2631578947368403E-3</v>
      </c>
      <c r="F6177">
        <v>5.1282051282051299E-3</v>
      </c>
      <c r="G6177">
        <v>0</v>
      </c>
      <c r="H6177">
        <v>2.6315789473684199E-2</v>
      </c>
      <c r="I6177">
        <v>6.3025210084033598E-2</v>
      </c>
      <c r="J6177" s="1">
        <v>0</v>
      </c>
      <c r="K6177" t="s">
        <v>23241</v>
      </c>
      <c r="L6177" t="s">
        <v>35598</v>
      </c>
      <c r="M6177" t="s">
        <v>35599</v>
      </c>
    </row>
    <row r="6178" spans="1:13">
      <c r="A6178" s="1" t="s">
        <v>8195</v>
      </c>
      <c r="B6178">
        <v>1.7895661254604101E-6</v>
      </c>
      <c r="C6178" s="1">
        <v>4.1074879067323998E-6</v>
      </c>
      <c r="D6178">
        <v>1</v>
      </c>
      <c r="E6178">
        <v>1</v>
      </c>
      <c r="F6178">
        <v>0.94413407821229001</v>
      </c>
      <c r="G6178">
        <v>1</v>
      </c>
      <c r="H6178">
        <v>0.9</v>
      </c>
      <c r="I6178">
        <v>0.98305084745762705</v>
      </c>
      <c r="J6178" s="1">
        <v>1</v>
      </c>
      <c r="K6178" t="s">
        <v>23238</v>
      </c>
      <c r="L6178" t="s">
        <v>35600</v>
      </c>
      <c r="M6178" t="s">
        <v>35601</v>
      </c>
    </row>
    <row r="6179" spans="1:13">
      <c r="A6179" s="1" t="s">
        <v>8196</v>
      </c>
      <c r="B6179">
        <v>9.6780371365806601E-5</v>
      </c>
      <c r="C6179" s="1">
        <v>1.2455053010124401E-4</v>
      </c>
      <c r="D6179">
        <v>1.5625E-2</v>
      </c>
      <c r="E6179">
        <v>0.114583333333333</v>
      </c>
      <c r="F6179">
        <v>4.0760869565217399E-2</v>
      </c>
      <c r="G6179">
        <v>0.160714285714286</v>
      </c>
      <c r="H6179">
        <v>8.8495575221238895E-2</v>
      </c>
      <c r="I6179">
        <v>0.16</v>
      </c>
      <c r="J6179" s="1">
        <v>0</v>
      </c>
      <c r="K6179" t="s">
        <v>23241</v>
      </c>
      <c r="L6179" t="s">
        <v>35602</v>
      </c>
      <c r="M6179" t="s">
        <v>35603</v>
      </c>
    </row>
    <row r="6180" spans="1:13">
      <c r="A6180" s="1" t="s">
        <v>8197</v>
      </c>
      <c r="B6180">
        <v>2.80380785168845E-5</v>
      </c>
      <c r="C6180" s="1">
        <v>1.03046812081528E-5</v>
      </c>
      <c r="D6180">
        <v>0.92592592592592604</v>
      </c>
      <c r="E6180">
        <v>0.82222222222222197</v>
      </c>
      <c r="F6180">
        <v>0.99659863945578198</v>
      </c>
      <c r="G6180">
        <v>0.98387096774193505</v>
      </c>
      <c r="H6180">
        <v>1</v>
      </c>
      <c r="I6180">
        <v>0.97590361445783103</v>
      </c>
      <c r="J6180" s="1">
        <v>0.9</v>
      </c>
      <c r="K6180" t="s">
        <v>23240</v>
      </c>
      <c r="L6180" t="s">
        <v>35604</v>
      </c>
      <c r="M6180" t="s">
        <v>35605</v>
      </c>
    </row>
    <row r="6181" spans="1:13">
      <c r="A6181" s="1" t="s">
        <v>8198</v>
      </c>
      <c r="B6181">
        <v>2.72897097910671E-6</v>
      </c>
      <c r="C6181" s="1">
        <v>1.6586052822377901E-6</v>
      </c>
      <c r="D6181">
        <v>1</v>
      </c>
      <c r="E6181">
        <v>0.99019607843137303</v>
      </c>
      <c r="F6181">
        <v>0.94535519125683098</v>
      </c>
      <c r="G6181">
        <v>1</v>
      </c>
      <c r="H6181">
        <v>0.98148148148148195</v>
      </c>
      <c r="I6181">
        <v>0.98809523809523803</v>
      </c>
      <c r="J6181" s="1">
        <v>1</v>
      </c>
      <c r="K6181" t="s">
        <v>23242</v>
      </c>
      <c r="L6181" t="s">
        <v>35606</v>
      </c>
      <c r="M6181" t="s">
        <v>35607</v>
      </c>
    </row>
    <row r="6182" spans="1:13">
      <c r="A6182" s="1" t="s">
        <v>8199</v>
      </c>
      <c r="B6182">
        <v>1.8799188195527E-5</v>
      </c>
      <c r="C6182" s="1">
        <v>3.87869862134578E-5</v>
      </c>
      <c r="D6182">
        <v>0.43548387096774199</v>
      </c>
      <c r="E6182">
        <v>0.74698795180722899</v>
      </c>
      <c r="F6182">
        <v>0.60967741935483899</v>
      </c>
      <c r="G6182">
        <v>0.765625</v>
      </c>
      <c r="H6182">
        <v>0.75</v>
      </c>
      <c r="I6182">
        <v>0.66304347826086996</v>
      </c>
      <c r="J6182" s="1">
        <v>5.5555555555555601E-2</v>
      </c>
      <c r="K6182" t="s">
        <v>23241</v>
      </c>
      <c r="L6182" t="s">
        <v>35608</v>
      </c>
      <c r="M6182" t="s">
        <v>35609</v>
      </c>
    </row>
    <row r="6183" spans="1:13">
      <c r="A6183" s="1" t="s">
        <v>8200</v>
      </c>
      <c r="B6183">
        <v>1.10080810527466E-7</v>
      </c>
      <c r="C6183" s="1">
        <v>2.1618839007092898E-5</v>
      </c>
      <c r="D6183">
        <v>0.160714285714286</v>
      </c>
      <c r="E6183">
        <v>0.33333333333333298</v>
      </c>
      <c r="F6183">
        <v>0.35294117647058798</v>
      </c>
      <c r="G6183">
        <v>0.5</v>
      </c>
      <c r="H6183">
        <v>0.469135802469136</v>
      </c>
      <c r="I6183">
        <v>0.33333333333333298</v>
      </c>
      <c r="J6183" s="1" t="s">
        <v>23229</v>
      </c>
      <c r="K6183" t="s">
        <v>23238</v>
      </c>
      <c r="L6183" t="s">
        <v>35610</v>
      </c>
      <c r="M6183" t="s">
        <v>35611</v>
      </c>
    </row>
    <row r="6184" spans="1:13">
      <c r="A6184" s="1" t="s">
        <v>8201</v>
      </c>
      <c r="B6184">
        <v>3.9325448617245699E-11</v>
      </c>
      <c r="C6184" s="1">
        <v>3.2881035741606402E-6</v>
      </c>
      <c r="D6184">
        <v>0</v>
      </c>
      <c r="E6184">
        <v>5.31914893617021E-3</v>
      </c>
      <c r="F6184">
        <v>0</v>
      </c>
      <c r="G6184">
        <v>8.6206896551724102E-3</v>
      </c>
      <c r="H6184">
        <v>0</v>
      </c>
      <c r="I6184">
        <v>4.0322580645161303E-2</v>
      </c>
      <c r="J6184" s="1">
        <v>0</v>
      </c>
      <c r="K6184" t="s">
        <v>23241</v>
      </c>
      <c r="L6184" t="s">
        <v>35612</v>
      </c>
      <c r="M6184" t="s">
        <v>35613</v>
      </c>
    </row>
    <row r="6185" spans="1:13">
      <c r="A6185" s="1" t="s">
        <v>8202</v>
      </c>
      <c r="B6185">
        <v>6.1447311034667504E-6</v>
      </c>
      <c r="C6185" s="1">
        <v>8.66273765966904E-8</v>
      </c>
      <c r="D6185">
        <v>0.94642857142857095</v>
      </c>
      <c r="E6185">
        <v>0.95945945945945899</v>
      </c>
      <c r="F6185">
        <v>0.972727272727273</v>
      </c>
      <c r="G6185">
        <v>0.98275862068965503</v>
      </c>
      <c r="H6185">
        <v>0.95833333333333304</v>
      </c>
      <c r="I6185">
        <v>0.89622641509433998</v>
      </c>
      <c r="J6185" s="1">
        <v>0.86363636363636398</v>
      </c>
      <c r="K6185" t="s">
        <v>23239</v>
      </c>
      <c r="L6185" t="s">
        <v>35614</v>
      </c>
      <c r="M6185" t="s">
        <v>35615</v>
      </c>
    </row>
    <row r="6186" spans="1:13">
      <c r="A6186" s="1" t="s">
        <v>8203</v>
      </c>
      <c r="B6186">
        <v>1.6213409198063099E-4</v>
      </c>
      <c r="C6186" s="1">
        <v>5.9624405365663898E-5</v>
      </c>
      <c r="D6186">
        <v>0.28125</v>
      </c>
      <c r="E6186">
        <v>0.512820512820513</v>
      </c>
      <c r="F6186">
        <v>0.82743362831858402</v>
      </c>
      <c r="G6186">
        <v>0.94285714285714295</v>
      </c>
      <c r="H6186">
        <v>0.77272727272727304</v>
      </c>
      <c r="I6186">
        <v>0.82954545454545503</v>
      </c>
      <c r="J6186" s="1" t="s">
        <v>23229</v>
      </c>
      <c r="K6186" t="s">
        <v>23241</v>
      </c>
      <c r="L6186" t="s">
        <v>35616</v>
      </c>
      <c r="M6186" t="s">
        <v>35617</v>
      </c>
    </row>
    <row r="6187" spans="1:13">
      <c r="A6187" s="1" t="s">
        <v>8204</v>
      </c>
      <c r="B6187">
        <v>1.74572754097347E-6</v>
      </c>
      <c r="C6187" s="1">
        <v>2.36698514101902E-5</v>
      </c>
      <c r="D6187">
        <v>1</v>
      </c>
      <c r="E6187">
        <v>0.98387096774193505</v>
      </c>
      <c r="F6187">
        <v>0.91666666666666696</v>
      </c>
      <c r="G6187">
        <v>1</v>
      </c>
      <c r="H6187">
        <v>0.94886363636363602</v>
      </c>
      <c r="I6187">
        <v>1</v>
      </c>
      <c r="J6187" s="1" t="s">
        <v>23229</v>
      </c>
      <c r="K6187" t="s">
        <v>23240</v>
      </c>
      <c r="L6187" t="s">
        <v>35618</v>
      </c>
      <c r="M6187" t="s">
        <v>35619</v>
      </c>
    </row>
    <row r="6188" spans="1:13">
      <c r="A6188" s="1" t="s">
        <v>8205</v>
      </c>
      <c r="B6188">
        <v>6.3481408228623804E-7</v>
      </c>
      <c r="C6188" s="1">
        <v>1.1027686218041799E-6</v>
      </c>
      <c r="D6188">
        <v>0</v>
      </c>
      <c r="E6188">
        <v>0</v>
      </c>
      <c r="F6188">
        <v>0</v>
      </c>
      <c r="G6188">
        <v>0.17346938775510201</v>
      </c>
      <c r="H6188">
        <v>0</v>
      </c>
      <c r="I6188">
        <v>0.104938271604938</v>
      </c>
      <c r="J6188" s="1" t="s">
        <v>23229</v>
      </c>
      <c r="K6188" t="s">
        <v>23240</v>
      </c>
      <c r="L6188" t="s">
        <v>35620</v>
      </c>
      <c r="M6188" t="s">
        <v>35621</v>
      </c>
    </row>
    <row r="6189" spans="1:13">
      <c r="A6189" s="1" t="s">
        <v>8206</v>
      </c>
      <c r="B6189">
        <v>4.6166748198133096E-6</v>
      </c>
      <c r="C6189" s="1">
        <v>3.7033115368143301E-9</v>
      </c>
      <c r="D6189">
        <v>0.85416666666666696</v>
      </c>
      <c r="E6189">
        <v>1</v>
      </c>
      <c r="F6189">
        <v>0.99698795180722899</v>
      </c>
      <c r="G6189">
        <v>0.98275862068965503</v>
      </c>
      <c r="H6189">
        <v>0.99342105263157898</v>
      </c>
      <c r="I6189">
        <v>0.98795180722891596</v>
      </c>
      <c r="J6189" s="1" t="s">
        <v>23229</v>
      </c>
      <c r="K6189" t="s">
        <v>23238</v>
      </c>
      <c r="L6189" t="s">
        <v>35622</v>
      </c>
      <c r="M6189" t="s">
        <v>35623</v>
      </c>
    </row>
    <row r="6190" spans="1:13">
      <c r="A6190" s="1" t="s">
        <v>8207</v>
      </c>
      <c r="B6190">
        <v>4.3252175285818004E-6</v>
      </c>
      <c r="C6190" s="1">
        <v>2.16940972262664E-7</v>
      </c>
      <c r="D6190">
        <v>0.94117647058823528</v>
      </c>
      <c r="E6190">
        <v>0.83333333333333304</v>
      </c>
      <c r="F6190">
        <v>1</v>
      </c>
      <c r="G6190">
        <v>1</v>
      </c>
      <c r="H6190">
        <v>1</v>
      </c>
      <c r="I6190">
        <v>1</v>
      </c>
      <c r="J6190" s="1" t="s">
        <v>23229</v>
      </c>
      <c r="K6190" t="s">
        <v>23244</v>
      </c>
      <c r="L6190" t="s">
        <v>35624</v>
      </c>
      <c r="M6190" t="s">
        <v>35625</v>
      </c>
    </row>
    <row r="6191" spans="1:13">
      <c r="A6191" s="1" t="s">
        <v>8208</v>
      </c>
      <c r="B6191">
        <v>4.0119697260135399E-5</v>
      </c>
      <c r="C6191" s="1">
        <v>2.6498653117495199E-4</v>
      </c>
      <c r="D6191">
        <v>0.95161290322580605</v>
      </c>
      <c r="E6191">
        <v>0.911392405063291</v>
      </c>
      <c r="F6191">
        <v>0.60962566844919797</v>
      </c>
      <c r="G6191">
        <v>0.929824561403509</v>
      </c>
      <c r="H6191">
        <v>0.80555555555555602</v>
      </c>
      <c r="I6191">
        <v>0.95</v>
      </c>
      <c r="J6191" s="1" t="s">
        <v>23229</v>
      </c>
      <c r="K6191" t="s">
        <v>23238</v>
      </c>
      <c r="L6191" t="s">
        <v>35626</v>
      </c>
      <c r="M6191" t="s">
        <v>35627</v>
      </c>
    </row>
    <row r="6192" spans="1:13">
      <c r="A6192" s="1" t="s">
        <v>8209</v>
      </c>
      <c r="B6192">
        <v>1.5572674886165899E-6</v>
      </c>
      <c r="C6192" s="1">
        <v>2.41931560949282E-4</v>
      </c>
      <c r="D6192">
        <v>0</v>
      </c>
      <c r="E6192">
        <v>0</v>
      </c>
      <c r="F6192">
        <v>3.7037037037037E-2</v>
      </c>
      <c r="G6192">
        <v>9.3023255813953501E-2</v>
      </c>
      <c r="H6192">
        <v>0.115853658536585</v>
      </c>
      <c r="I6192">
        <v>0.23134328358209</v>
      </c>
      <c r="J6192" s="1">
        <v>0</v>
      </c>
      <c r="K6192" t="s">
        <v>23241</v>
      </c>
      <c r="L6192" t="s">
        <v>35628</v>
      </c>
      <c r="M6192" t="s">
        <v>35629</v>
      </c>
    </row>
    <row r="6193" spans="1:13">
      <c r="A6193" s="1" t="s">
        <v>8210</v>
      </c>
      <c r="B6193">
        <v>9.9160310578584101E-8</v>
      </c>
      <c r="C6193" s="1">
        <v>1.2204359971191999E-8</v>
      </c>
      <c r="D6193">
        <v>0</v>
      </c>
      <c r="E6193">
        <v>0</v>
      </c>
      <c r="F6193">
        <v>0</v>
      </c>
      <c r="G6193">
        <v>9.4339622641509396E-3</v>
      </c>
      <c r="H6193">
        <v>4.8543689320388302E-3</v>
      </c>
      <c r="I6193">
        <v>4.7619047619047597E-3</v>
      </c>
      <c r="J6193" s="1" t="s">
        <v>23229</v>
      </c>
      <c r="K6193" t="s">
        <v>23241</v>
      </c>
      <c r="L6193" t="s">
        <v>35630</v>
      </c>
      <c r="M6193" t="s">
        <v>35631</v>
      </c>
    </row>
    <row r="6194" spans="1:13">
      <c r="A6194" s="1" t="s">
        <v>8211</v>
      </c>
      <c r="B6194">
        <v>9.3943362261765804E-8</v>
      </c>
      <c r="C6194" s="1">
        <v>1.1610767614463199E-6</v>
      </c>
      <c r="D6194">
        <v>0.84375</v>
      </c>
      <c r="E6194">
        <v>0.97916666666666696</v>
      </c>
      <c r="F6194">
        <v>0.997435897435897</v>
      </c>
      <c r="G6194">
        <v>0.99137931034482796</v>
      </c>
      <c r="H6194">
        <v>0.99561403508771895</v>
      </c>
      <c r="I6194">
        <v>0.996</v>
      </c>
      <c r="J6194" s="1">
        <v>1</v>
      </c>
      <c r="K6194" t="s">
        <v>23238</v>
      </c>
      <c r="L6194" t="s">
        <v>35632</v>
      </c>
      <c r="M6194" t="s">
        <v>35633</v>
      </c>
    </row>
    <row r="6195" spans="1:13">
      <c r="A6195" s="1" t="s">
        <v>8212</v>
      </c>
      <c r="B6195">
        <v>1.45052154484775E-4</v>
      </c>
      <c r="C6195" s="1">
        <v>4.1535854967105499E-4</v>
      </c>
      <c r="D6195">
        <v>0.5</v>
      </c>
      <c r="E6195">
        <v>0.55072463768115898</v>
      </c>
      <c r="F6195">
        <v>0.75</v>
      </c>
      <c r="G6195">
        <v>0.12195121951219499</v>
      </c>
      <c r="H6195">
        <v>0.39024390243902402</v>
      </c>
      <c r="I6195">
        <v>0.115384615384615</v>
      </c>
      <c r="J6195" s="1">
        <v>0</v>
      </c>
      <c r="K6195" t="s">
        <v>23241</v>
      </c>
      <c r="L6195" t="s">
        <v>35634</v>
      </c>
      <c r="M6195" t="s">
        <v>35635</v>
      </c>
    </row>
    <row r="6196" spans="1:13">
      <c r="A6196" s="1" t="s">
        <v>8213</v>
      </c>
      <c r="B6196">
        <v>4.0440243522416502E-4</v>
      </c>
      <c r="C6196" s="1">
        <v>1.08197046597768E-5</v>
      </c>
      <c r="D6196">
        <v>0.41935483870967699</v>
      </c>
      <c r="E6196">
        <v>0.56770833333333304</v>
      </c>
      <c r="F6196">
        <v>0.112820512820513</v>
      </c>
      <c r="G6196">
        <v>8.6206896551724102E-2</v>
      </c>
      <c r="H6196">
        <v>0.32300884955752202</v>
      </c>
      <c r="I6196">
        <v>0.184</v>
      </c>
      <c r="J6196" s="1">
        <v>0</v>
      </c>
      <c r="K6196" t="s">
        <v>23241</v>
      </c>
      <c r="L6196" t="s">
        <v>35636</v>
      </c>
      <c r="M6196" t="s">
        <v>35637</v>
      </c>
    </row>
    <row r="6197" spans="1:13">
      <c r="A6197" s="1" t="s">
        <v>8214</v>
      </c>
      <c r="B6197">
        <v>1.7585304070550601E-4</v>
      </c>
      <c r="C6197" s="1">
        <v>6.2014265426546701E-5</v>
      </c>
      <c r="D6197">
        <v>1.6129032258064498E-2</v>
      </c>
      <c r="E6197">
        <v>0</v>
      </c>
      <c r="F6197">
        <v>0.37823834196891198</v>
      </c>
      <c r="G6197">
        <v>0.125</v>
      </c>
      <c r="H6197">
        <v>0.36915887850467299</v>
      </c>
      <c r="I6197">
        <v>4.4999999999999998E-2</v>
      </c>
      <c r="J6197" s="1" t="s">
        <v>23229</v>
      </c>
      <c r="K6197" t="s">
        <v>23238</v>
      </c>
      <c r="L6197" t="s">
        <v>35638</v>
      </c>
      <c r="M6197" t="s">
        <v>35639</v>
      </c>
    </row>
    <row r="6198" spans="1:13">
      <c r="A6198" s="1" t="s">
        <v>8215</v>
      </c>
      <c r="B6198">
        <v>3.6021030243423503E-8</v>
      </c>
      <c r="C6198" s="1">
        <v>1.4882135889435999E-6</v>
      </c>
      <c r="D6198">
        <v>0.921875</v>
      </c>
      <c r="E6198">
        <v>0.99462365591397806</v>
      </c>
      <c r="F6198">
        <v>0.99735449735449699</v>
      </c>
      <c r="G6198">
        <v>1</v>
      </c>
      <c r="H6198">
        <v>0.98684210526315796</v>
      </c>
      <c r="I6198">
        <v>0.99199999999999999</v>
      </c>
      <c r="J6198" s="1">
        <v>1</v>
      </c>
      <c r="K6198" t="s">
        <v>23238</v>
      </c>
      <c r="L6198" t="s">
        <v>35640</v>
      </c>
      <c r="M6198" t="s">
        <v>35641</v>
      </c>
    </row>
    <row r="6199" spans="1:13">
      <c r="A6199" s="1" t="s">
        <v>8216</v>
      </c>
      <c r="B6199">
        <v>6.9237543899494997E-5</v>
      </c>
      <c r="C6199" s="1">
        <v>1.8849515880527999E-4</v>
      </c>
      <c r="D6199">
        <v>1</v>
      </c>
      <c r="E6199">
        <v>1</v>
      </c>
      <c r="F6199">
        <v>0.77777777777777801</v>
      </c>
      <c r="G6199">
        <v>1</v>
      </c>
      <c r="H6199">
        <v>0.98969072164948502</v>
      </c>
      <c r="I6199">
        <v>1</v>
      </c>
      <c r="J6199" s="1" t="s">
        <v>23229</v>
      </c>
      <c r="K6199" t="s">
        <v>23238</v>
      </c>
      <c r="L6199" t="s">
        <v>35642</v>
      </c>
      <c r="M6199" t="s">
        <v>35643</v>
      </c>
    </row>
    <row r="6200" spans="1:13">
      <c r="A6200" s="1" t="s">
        <v>8217</v>
      </c>
      <c r="B6200">
        <v>4.1707281644475797E-6</v>
      </c>
      <c r="C6200" s="1">
        <v>1.48428358188063E-5</v>
      </c>
      <c r="D6200">
        <v>1</v>
      </c>
      <c r="E6200">
        <v>0.99479166666666696</v>
      </c>
      <c r="F6200">
        <v>1</v>
      </c>
      <c r="G6200">
        <v>0.68269230769230804</v>
      </c>
      <c r="H6200">
        <v>1</v>
      </c>
      <c r="I6200">
        <v>0.90909090909090895</v>
      </c>
      <c r="J6200" s="1">
        <v>1</v>
      </c>
      <c r="K6200" t="s">
        <v>23239</v>
      </c>
      <c r="L6200" t="s">
        <v>35644</v>
      </c>
      <c r="M6200" t="s">
        <v>35645</v>
      </c>
    </row>
    <row r="6201" spans="1:13">
      <c r="A6201" s="1" t="s">
        <v>8218</v>
      </c>
      <c r="B6201">
        <v>0</v>
      </c>
      <c r="C6201" s="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s="1">
        <v>0.1</v>
      </c>
      <c r="K6201" t="s">
        <v>23238</v>
      </c>
      <c r="L6201" t="s">
        <v>35646</v>
      </c>
      <c r="M6201" t="s">
        <v>35647</v>
      </c>
    </row>
    <row r="6202" spans="1:13">
      <c r="A6202" s="1" t="s">
        <v>8219</v>
      </c>
      <c r="B6202">
        <v>1.1969599187822601E-5</v>
      </c>
      <c r="C6202" s="1">
        <v>1.4097130926645401E-5</v>
      </c>
      <c r="D6202">
        <v>3.8461538461538498E-2</v>
      </c>
      <c r="E6202">
        <v>0.24137931034482801</v>
      </c>
      <c r="F6202">
        <v>3.90625E-3</v>
      </c>
      <c r="G6202">
        <v>0.17307692307692299</v>
      </c>
      <c r="H6202">
        <v>0</v>
      </c>
      <c r="I6202">
        <v>0.157142857142857</v>
      </c>
      <c r="J6202" s="1" t="s">
        <v>23229</v>
      </c>
      <c r="K6202" t="s">
        <v>23241</v>
      </c>
      <c r="L6202" t="s">
        <v>35648</v>
      </c>
      <c r="M6202" t="s">
        <v>35649</v>
      </c>
    </row>
    <row r="6203" spans="1:13">
      <c r="A6203" s="1" t="s">
        <v>8220</v>
      </c>
      <c r="B6203">
        <v>1.0129066248165601E-6</v>
      </c>
      <c r="C6203" s="1">
        <v>9.5705613070111705E-6</v>
      </c>
      <c r="D6203">
        <v>0</v>
      </c>
      <c r="E6203">
        <v>0</v>
      </c>
      <c r="F6203">
        <v>3.0769230769230799E-2</v>
      </c>
      <c r="G6203">
        <v>1.02040816326531E-2</v>
      </c>
      <c r="H6203">
        <v>9.4339622641509396E-3</v>
      </c>
      <c r="I6203">
        <v>5.9139784946236597E-2</v>
      </c>
      <c r="J6203" s="1">
        <v>0</v>
      </c>
      <c r="K6203" t="s">
        <v>23238</v>
      </c>
      <c r="L6203" t="s">
        <v>35650</v>
      </c>
      <c r="M6203" t="s">
        <v>35651</v>
      </c>
    </row>
    <row r="6204" spans="1:13">
      <c r="A6204" s="1" t="s">
        <v>8221</v>
      </c>
      <c r="B6204">
        <v>3.0756094765828801E-6</v>
      </c>
      <c r="C6204" s="1">
        <v>3.0876453216329E-7</v>
      </c>
      <c r="D6204">
        <v>7.1428571428571397E-2</v>
      </c>
      <c r="E6204">
        <v>8.3333333333333301E-2</v>
      </c>
      <c r="F6204">
        <v>0</v>
      </c>
      <c r="G6204">
        <v>1.3157894736842099E-2</v>
      </c>
      <c r="H6204">
        <v>2.1978021978022001E-2</v>
      </c>
      <c r="I6204">
        <v>0</v>
      </c>
      <c r="J6204" s="1">
        <v>0</v>
      </c>
      <c r="K6204" t="s">
        <v>23238</v>
      </c>
      <c r="L6204" t="s">
        <v>35652</v>
      </c>
      <c r="M6204" t="s">
        <v>35653</v>
      </c>
    </row>
    <row r="6205" spans="1:13">
      <c r="A6205" s="1" t="s">
        <v>8222</v>
      </c>
      <c r="B6205">
        <v>9.0289911770853102E-5</v>
      </c>
      <c r="C6205" s="1">
        <v>9.6712379239469802E-5</v>
      </c>
      <c r="D6205">
        <v>0.19565217391304299</v>
      </c>
      <c r="E6205">
        <v>0.20754716981132099</v>
      </c>
      <c r="F6205">
        <v>0.46296296296296302</v>
      </c>
      <c r="G6205">
        <v>0.6</v>
      </c>
      <c r="H6205">
        <v>0.53571428571428603</v>
      </c>
      <c r="I6205">
        <v>0.15517241379310301</v>
      </c>
      <c r="J6205" s="1" t="s">
        <v>23229</v>
      </c>
      <c r="K6205" t="s">
        <v>23241</v>
      </c>
      <c r="L6205" t="s">
        <v>35654</v>
      </c>
      <c r="M6205" t="s">
        <v>35655</v>
      </c>
    </row>
    <row r="6206" spans="1:13">
      <c r="A6206" s="1" t="s">
        <v>8223</v>
      </c>
      <c r="B6206">
        <v>7.8867724076307202E-5</v>
      </c>
      <c r="C6206" s="1">
        <v>1.45931118885183E-4</v>
      </c>
      <c r="D6206">
        <v>0.32142857142857101</v>
      </c>
      <c r="E6206">
        <v>0.78977272727272696</v>
      </c>
      <c r="F6206">
        <v>0.496835443037975</v>
      </c>
      <c r="G6206">
        <v>0.81481481481481499</v>
      </c>
      <c r="H6206">
        <v>0.46195652173912999</v>
      </c>
      <c r="I6206">
        <v>0.52380952380952395</v>
      </c>
      <c r="J6206" s="1" t="s">
        <v>23229</v>
      </c>
      <c r="K6206" t="s">
        <v>23240</v>
      </c>
      <c r="L6206" t="s">
        <v>35656</v>
      </c>
      <c r="M6206" t="s">
        <v>35657</v>
      </c>
    </row>
    <row r="6207" spans="1:13">
      <c r="A6207" s="1" t="s">
        <v>8224</v>
      </c>
      <c r="B6207">
        <v>4.7822116106030901E-6</v>
      </c>
      <c r="C6207" s="1">
        <v>3.04223497380396E-6</v>
      </c>
      <c r="D6207">
        <v>3.125E-2</v>
      </c>
      <c r="E6207">
        <v>1.6853932584269701E-2</v>
      </c>
      <c r="F6207">
        <v>0</v>
      </c>
      <c r="G6207">
        <v>0.18181818181818199</v>
      </c>
      <c r="H6207">
        <v>0</v>
      </c>
      <c r="I6207">
        <v>0.28378378378378399</v>
      </c>
      <c r="J6207" s="1">
        <v>0</v>
      </c>
      <c r="K6207" t="s">
        <v>23241</v>
      </c>
      <c r="L6207" t="s">
        <v>35658</v>
      </c>
      <c r="M6207" t="s">
        <v>35659</v>
      </c>
    </row>
    <row r="6208" spans="1:13">
      <c r="A6208" s="1" t="s">
        <v>8225</v>
      </c>
      <c r="B6208">
        <v>1.5384380152257801E-7</v>
      </c>
      <c r="C6208" s="1">
        <v>1.3523605904511699E-6</v>
      </c>
      <c r="D6208">
        <v>0</v>
      </c>
      <c r="E6208">
        <v>7.2463768115942004E-3</v>
      </c>
      <c r="F6208">
        <v>0</v>
      </c>
      <c r="G6208">
        <v>0</v>
      </c>
      <c r="H6208">
        <v>5.8139534883720903E-3</v>
      </c>
      <c r="I6208">
        <v>2.8571428571428598E-2</v>
      </c>
      <c r="J6208" s="1">
        <v>0.8</v>
      </c>
      <c r="K6208" t="s">
        <v>23238</v>
      </c>
      <c r="L6208" t="s">
        <v>35660</v>
      </c>
      <c r="M6208" t="s">
        <v>35661</v>
      </c>
    </row>
    <row r="6209" spans="1:13">
      <c r="A6209" s="1" t="s">
        <v>8226</v>
      </c>
      <c r="B6209">
        <v>8.25296254182962E-4</v>
      </c>
      <c r="C6209" s="1">
        <v>5.5554713232923301E-5</v>
      </c>
      <c r="D6209">
        <v>1</v>
      </c>
      <c r="E6209">
        <v>0.53157894736842104</v>
      </c>
      <c r="F6209">
        <v>1</v>
      </c>
      <c r="G6209">
        <v>1</v>
      </c>
      <c r="H6209">
        <v>1</v>
      </c>
      <c r="I6209">
        <v>1</v>
      </c>
      <c r="J6209" s="1">
        <v>1</v>
      </c>
      <c r="K6209" t="s">
        <v>23237</v>
      </c>
      <c r="L6209" t="s">
        <v>35662</v>
      </c>
      <c r="M6209" t="s">
        <v>35663</v>
      </c>
    </row>
    <row r="6210" spans="1:13">
      <c r="A6210" s="1" t="s">
        <v>8227</v>
      </c>
      <c r="B6210">
        <v>1.11297872494183E-6</v>
      </c>
      <c r="C6210" s="1">
        <v>1.85972338759774E-9</v>
      </c>
      <c r="D6210">
        <v>0</v>
      </c>
      <c r="E6210">
        <v>0</v>
      </c>
      <c r="F6210">
        <v>2.7624309392265201E-3</v>
      </c>
      <c r="G6210">
        <v>0.31034482758620702</v>
      </c>
      <c r="H6210">
        <v>8.9285714285714298E-3</v>
      </c>
      <c r="I6210">
        <v>4.9586776859504099E-2</v>
      </c>
      <c r="J6210" s="1">
        <v>0</v>
      </c>
      <c r="K6210" t="s">
        <v>23242</v>
      </c>
      <c r="L6210" t="s">
        <v>35664</v>
      </c>
      <c r="M6210" t="s">
        <v>35665</v>
      </c>
    </row>
    <row r="6211" spans="1:13">
      <c r="A6211" s="1" t="s">
        <v>8228</v>
      </c>
      <c r="B6211">
        <v>9.2736959236213804E-5</v>
      </c>
      <c r="C6211" s="1">
        <v>3.4554562187291797E-5</v>
      </c>
      <c r="D6211">
        <v>0.94827586206896597</v>
      </c>
      <c r="E6211">
        <v>0.97727272727272696</v>
      </c>
      <c r="F6211">
        <v>0.67836257309941494</v>
      </c>
      <c r="G6211">
        <v>0.95833333333333304</v>
      </c>
      <c r="H6211">
        <v>0.58695652173913004</v>
      </c>
      <c r="I6211">
        <v>0.85087719298245601</v>
      </c>
      <c r="J6211" s="1" t="s">
        <v>23229</v>
      </c>
      <c r="K6211" t="s">
        <v>23237</v>
      </c>
      <c r="L6211" t="s">
        <v>35666</v>
      </c>
      <c r="M6211" t="s">
        <v>35667</v>
      </c>
    </row>
    <row r="6212" spans="1:13">
      <c r="A6212" s="1" t="s">
        <v>8229</v>
      </c>
      <c r="B6212">
        <v>5.0498416055032498E-5</v>
      </c>
      <c r="C6212" s="1">
        <v>3.2078815727982701E-7</v>
      </c>
      <c r="D6212">
        <v>6.4516129032258104E-2</v>
      </c>
      <c r="E6212">
        <v>0.2</v>
      </c>
      <c r="F6212">
        <v>0</v>
      </c>
      <c r="G6212">
        <v>1.3157894736842099E-2</v>
      </c>
      <c r="H6212">
        <v>0</v>
      </c>
      <c r="I6212">
        <v>6.9230769230769207E-2</v>
      </c>
      <c r="J6212" s="1">
        <v>0</v>
      </c>
      <c r="K6212" t="s">
        <v>23238</v>
      </c>
      <c r="L6212" t="s">
        <v>35668</v>
      </c>
      <c r="M6212" t="s">
        <v>35669</v>
      </c>
    </row>
    <row r="6213" spans="1:13">
      <c r="A6213" s="1" t="s">
        <v>8230</v>
      </c>
      <c r="B6213">
        <v>2.8953685581765199E-8</v>
      </c>
      <c r="C6213" s="1">
        <v>2.7123730731579502E-6</v>
      </c>
      <c r="D6213">
        <v>1.5625E-2</v>
      </c>
      <c r="E6213">
        <v>5.4945054945054897E-3</v>
      </c>
      <c r="F6213">
        <v>0</v>
      </c>
      <c r="G6213">
        <v>8.6206896551724102E-3</v>
      </c>
      <c r="H6213">
        <v>8.7719298245613996E-3</v>
      </c>
      <c r="I6213">
        <v>1.2295081967213101E-2</v>
      </c>
      <c r="J6213" s="1">
        <v>0.95454545454545503</v>
      </c>
      <c r="K6213" t="s">
        <v>23241</v>
      </c>
      <c r="L6213" t="s">
        <v>35670</v>
      </c>
      <c r="M6213" t="s">
        <v>35671</v>
      </c>
    </row>
    <row r="6214" spans="1:13">
      <c r="A6214" s="1" t="s">
        <v>8231</v>
      </c>
      <c r="B6214">
        <v>1.3058212522544799E-6</v>
      </c>
      <c r="C6214" s="1">
        <v>5.8152326434124802E-6</v>
      </c>
      <c r="D6214">
        <v>0.967741935483871</v>
      </c>
      <c r="E6214">
        <v>1</v>
      </c>
      <c r="F6214">
        <v>0.86792452830188704</v>
      </c>
      <c r="G6214">
        <v>0.94444444444444398</v>
      </c>
      <c r="H6214">
        <v>0.66447368421052599</v>
      </c>
      <c r="I6214">
        <v>0.9</v>
      </c>
      <c r="J6214" s="1">
        <v>1</v>
      </c>
      <c r="K6214" t="s">
        <v>23242</v>
      </c>
      <c r="L6214" t="s">
        <v>35672</v>
      </c>
      <c r="M6214" t="s">
        <v>35673</v>
      </c>
    </row>
    <row r="6215" spans="1:13">
      <c r="A6215" s="1" t="s">
        <v>8232</v>
      </c>
      <c r="B6215">
        <v>3.7904235726539799E-6</v>
      </c>
      <c r="C6215" s="1">
        <v>4.4021570312219197E-6</v>
      </c>
      <c r="D6215">
        <v>1</v>
      </c>
      <c r="E6215">
        <v>1</v>
      </c>
      <c r="F6215">
        <v>1</v>
      </c>
      <c r="G6215">
        <v>0.98979591836734704</v>
      </c>
      <c r="H6215">
        <v>1</v>
      </c>
      <c r="I6215">
        <v>0.93518518518518501</v>
      </c>
      <c r="J6215" s="1" t="s">
        <v>23229</v>
      </c>
      <c r="K6215" t="s">
        <v>23242</v>
      </c>
      <c r="L6215" t="s">
        <v>35674</v>
      </c>
      <c r="M6215" t="s">
        <v>35675</v>
      </c>
    </row>
    <row r="6216" spans="1:13">
      <c r="A6216" s="1" t="s">
        <v>8233</v>
      </c>
      <c r="B6216">
        <v>4.5373804516391401E-11</v>
      </c>
      <c r="C6216" s="1">
        <v>1.83951472774889E-7</v>
      </c>
      <c r="D6216">
        <v>0</v>
      </c>
      <c r="E6216">
        <v>0</v>
      </c>
      <c r="F6216">
        <v>2.9069767441860499E-3</v>
      </c>
      <c r="G6216">
        <v>0</v>
      </c>
      <c r="H6216">
        <v>1.1235955056179799E-2</v>
      </c>
      <c r="I6216">
        <v>5.4347826086956503E-3</v>
      </c>
      <c r="J6216" s="1">
        <v>0.86363636363636398</v>
      </c>
      <c r="K6216" t="s">
        <v>23242</v>
      </c>
      <c r="L6216" t="s">
        <v>35676</v>
      </c>
      <c r="M6216" t="s">
        <v>35677</v>
      </c>
    </row>
    <row r="6217" spans="1:13">
      <c r="A6217" s="1" t="s">
        <v>8234</v>
      </c>
      <c r="B6217">
        <v>5.2343262540937297E-5</v>
      </c>
      <c r="C6217" s="1">
        <v>2.6065293832563399E-5</v>
      </c>
      <c r="D6217">
        <v>0.42307692307692302</v>
      </c>
      <c r="E6217">
        <v>0.26515151515151503</v>
      </c>
      <c r="F6217">
        <v>0.53149606299212604</v>
      </c>
      <c r="G6217">
        <v>0.14583333333333301</v>
      </c>
      <c r="H6217">
        <v>0.2890625</v>
      </c>
      <c r="I6217">
        <v>0.36666666666666697</v>
      </c>
      <c r="J6217" s="1">
        <v>0</v>
      </c>
      <c r="K6217" t="s">
        <v>23241</v>
      </c>
      <c r="L6217" t="s">
        <v>35678</v>
      </c>
      <c r="M6217" t="s">
        <v>35679</v>
      </c>
    </row>
    <row r="6218" spans="1:13">
      <c r="A6218" s="1" t="s">
        <v>8235</v>
      </c>
      <c r="B6218">
        <v>1.8874132336928499E-4</v>
      </c>
      <c r="C6218" s="1">
        <v>4.7765961462866097E-5</v>
      </c>
      <c r="D6218">
        <v>0</v>
      </c>
      <c r="E6218">
        <v>5.2083333333333296E-3</v>
      </c>
      <c r="F6218">
        <v>0.17525773195876301</v>
      </c>
      <c r="G6218">
        <v>1.72413793103448E-2</v>
      </c>
      <c r="H6218">
        <v>0.185840707964602</v>
      </c>
      <c r="I6218">
        <v>4.9586776859504099E-2</v>
      </c>
      <c r="J6218" s="1">
        <v>0</v>
      </c>
      <c r="K6218" t="s">
        <v>23239</v>
      </c>
      <c r="L6218" t="s">
        <v>35680</v>
      </c>
      <c r="M6218" t="s">
        <v>35681</v>
      </c>
    </row>
    <row r="6219" spans="1:13">
      <c r="A6219" s="1" t="s">
        <v>8236</v>
      </c>
      <c r="B6219">
        <v>0</v>
      </c>
      <c r="C6219" s="1">
        <v>0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 s="1">
        <v>0</v>
      </c>
      <c r="K6219" t="s">
        <v>23238</v>
      </c>
      <c r="L6219" t="s">
        <v>35682</v>
      </c>
      <c r="M6219" t="s">
        <v>35683</v>
      </c>
    </row>
    <row r="6220" spans="1:13">
      <c r="A6220" s="1" t="s">
        <v>8237</v>
      </c>
      <c r="B6220">
        <v>1.7879219010808601E-6</v>
      </c>
      <c r="C6220" s="1">
        <v>2.27741344241037E-5</v>
      </c>
      <c r="D6220">
        <v>0</v>
      </c>
      <c r="E6220">
        <v>0</v>
      </c>
      <c r="F6220">
        <v>0.33088235294117602</v>
      </c>
      <c r="G6220">
        <v>0.160714285714286</v>
      </c>
      <c r="H6220">
        <v>0.352112676056338</v>
      </c>
      <c r="I6220">
        <v>0.225806451612903</v>
      </c>
      <c r="J6220" s="1">
        <v>0</v>
      </c>
      <c r="K6220" t="s">
        <v>23241</v>
      </c>
      <c r="L6220" t="s">
        <v>35684</v>
      </c>
      <c r="M6220" t="s">
        <v>35685</v>
      </c>
    </row>
    <row r="6221" spans="1:13">
      <c r="A6221" s="1" t="s">
        <v>8238</v>
      </c>
      <c r="B6221">
        <v>5.70590741084773E-5</v>
      </c>
      <c r="C6221" s="1">
        <v>2.8627260780984298E-7</v>
      </c>
      <c r="D6221">
        <v>6.4516129032258104E-2</v>
      </c>
      <c r="E6221">
        <v>0.3</v>
      </c>
      <c r="F6221">
        <v>0</v>
      </c>
      <c r="G6221">
        <v>0</v>
      </c>
      <c r="H6221">
        <v>0</v>
      </c>
      <c r="I6221">
        <v>2.4390243902439001E-2</v>
      </c>
      <c r="J6221" s="1">
        <v>0</v>
      </c>
      <c r="K6221" t="s">
        <v>23241</v>
      </c>
      <c r="L6221" t="s">
        <v>35686</v>
      </c>
      <c r="M6221" t="s">
        <v>35687</v>
      </c>
    </row>
    <row r="6222" spans="1:13">
      <c r="A6222" s="1" t="s">
        <v>8239</v>
      </c>
      <c r="B6222">
        <v>1.4765046961867699E-4</v>
      </c>
      <c r="C6222" s="1">
        <v>5.0392796040089302E-5</v>
      </c>
      <c r="D6222">
        <v>0.96875</v>
      </c>
      <c r="E6222">
        <v>0.72674418604651203</v>
      </c>
      <c r="F6222">
        <v>0.90425531914893598</v>
      </c>
      <c r="G6222">
        <v>0.99019607843137303</v>
      </c>
      <c r="H6222">
        <v>0.95555555555555605</v>
      </c>
      <c r="I6222">
        <v>0.96218487394957997</v>
      </c>
      <c r="J6222" s="1">
        <v>1</v>
      </c>
      <c r="K6222" t="s">
        <v>23240</v>
      </c>
      <c r="L6222" t="s">
        <v>35688</v>
      </c>
      <c r="M6222" t="s">
        <v>35689</v>
      </c>
    </row>
    <row r="6223" spans="1:13">
      <c r="A6223" s="1" t="s">
        <v>8240</v>
      </c>
      <c r="B6223">
        <v>1.3850366823712499E-7</v>
      </c>
      <c r="C6223" s="1">
        <v>1.2589922161703301E-5</v>
      </c>
      <c r="D6223">
        <v>0</v>
      </c>
      <c r="E6223">
        <v>6.0975609756097598E-3</v>
      </c>
      <c r="F6223">
        <v>5.6451612903225798E-2</v>
      </c>
      <c r="G6223">
        <v>0</v>
      </c>
      <c r="H6223">
        <v>0.112359550561798</v>
      </c>
      <c r="I6223">
        <v>0.01</v>
      </c>
      <c r="J6223" s="1">
        <v>0</v>
      </c>
      <c r="K6223" t="s">
        <v>23238</v>
      </c>
      <c r="L6223" t="s">
        <v>35690</v>
      </c>
      <c r="M6223" t="s">
        <v>35691</v>
      </c>
    </row>
    <row r="6224" spans="1:13">
      <c r="A6224" s="1" t="s">
        <v>8241</v>
      </c>
      <c r="B6224">
        <v>7.6054596356551904E-9</v>
      </c>
      <c r="C6224" s="1">
        <v>3.5601259031675601E-6</v>
      </c>
      <c r="D6224">
        <v>0.97916666666666696</v>
      </c>
      <c r="E6224">
        <v>0.98648648648648696</v>
      </c>
      <c r="F6224">
        <v>0.99305555555555602</v>
      </c>
      <c r="G6224">
        <v>1</v>
      </c>
      <c r="H6224">
        <v>0.98630136986301398</v>
      </c>
      <c r="I6224">
        <v>0.97115384615384603</v>
      </c>
      <c r="J6224" s="1" t="s">
        <v>23229</v>
      </c>
      <c r="K6224" t="s">
        <v>23240</v>
      </c>
      <c r="L6224" t="s">
        <v>35692</v>
      </c>
      <c r="M6224" t="s">
        <v>35693</v>
      </c>
    </row>
    <row r="6225" spans="1:13">
      <c r="A6225" s="1" t="s">
        <v>8242</v>
      </c>
      <c r="B6225">
        <v>7.7629609842820596E-5</v>
      </c>
      <c r="C6225" s="1">
        <v>2.4363918088693201E-4</v>
      </c>
      <c r="D6225">
        <v>3.125E-2</v>
      </c>
      <c r="E6225">
        <v>0</v>
      </c>
      <c r="F6225">
        <v>0.37368421052631595</v>
      </c>
      <c r="G6225">
        <v>3.9473684210525994E-2</v>
      </c>
      <c r="H6225">
        <v>6.1111111111111005E-2</v>
      </c>
      <c r="I6225">
        <v>0</v>
      </c>
      <c r="J6225" s="1">
        <v>0</v>
      </c>
      <c r="K6225" t="s">
        <v>23245</v>
      </c>
      <c r="L6225" t="s">
        <v>35694</v>
      </c>
      <c r="M6225" t="s">
        <v>35695</v>
      </c>
    </row>
    <row r="6226" spans="1:13">
      <c r="A6226" s="1" t="s">
        <v>8243</v>
      </c>
      <c r="B6226">
        <v>3.13508274852421E-6</v>
      </c>
      <c r="C6226" s="1">
        <v>2.06421890404311E-4</v>
      </c>
      <c r="D6226">
        <v>0.96</v>
      </c>
      <c r="E6226">
        <v>1</v>
      </c>
      <c r="F6226">
        <v>1</v>
      </c>
      <c r="G6226">
        <v>0.3</v>
      </c>
      <c r="H6226">
        <v>0.9375</v>
      </c>
      <c r="I6226">
        <v>0.69587628865979401</v>
      </c>
      <c r="J6226" s="1">
        <v>1</v>
      </c>
      <c r="K6226" t="s">
        <v>23239</v>
      </c>
      <c r="L6226" t="s">
        <v>35696</v>
      </c>
      <c r="M6226" t="s">
        <v>35697</v>
      </c>
    </row>
    <row r="6227" spans="1:13">
      <c r="A6227" s="1" t="s">
        <v>8244</v>
      </c>
      <c r="B6227">
        <v>1.3740523903610399E-6</v>
      </c>
      <c r="C6227" s="1">
        <v>7.1005074354146499E-7</v>
      </c>
      <c r="D6227">
        <v>0.68518518518518501</v>
      </c>
      <c r="E6227">
        <v>0.58974358974358998</v>
      </c>
      <c r="F6227">
        <v>0.7</v>
      </c>
      <c r="G6227">
        <v>0.77941176470588203</v>
      </c>
      <c r="H6227">
        <v>0.73780487804878003</v>
      </c>
      <c r="I6227">
        <v>0.82692307692307698</v>
      </c>
      <c r="J6227" s="1">
        <v>1</v>
      </c>
      <c r="K6227" t="s">
        <v>23240</v>
      </c>
      <c r="L6227" t="s">
        <v>35698</v>
      </c>
      <c r="M6227" t="s">
        <v>35699</v>
      </c>
    </row>
    <row r="6228" spans="1:13">
      <c r="A6228" s="1" t="s">
        <v>8245</v>
      </c>
      <c r="B6228">
        <v>1.28975933273095E-5</v>
      </c>
      <c r="C6228" s="1">
        <v>6.1437198573572693E-5</v>
      </c>
      <c r="D6228">
        <v>0</v>
      </c>
      <c r="E6228">
        <v>7.14285714285714E-3</v>
      </c>
      <c r="F6228">
        <v>1.19760479041916E-2</v>
      </c>
      <c r="G6228">
        <v>0.14285714285714299</v>
      </c>
      <c r="H6228">
        <v>9.7402597402597393E-2</v>
      </c>
      <c r="I6228">
        <v>0.116279069767442</v>
      </c>
      <c r="J6228" s="1" t="s">
        <v>23229</v>
      </c>
      <c r="K6228" t="s">
        <v>23241</v>
      </c>
      <c r="L6228" t="s">
        <v>35700</v>
      </c>
      <c r="M6228" t="s">
        <v>35701</v>
      </c>
    </row>
    <row r="6229" spans="1:13">
      <c r="A6229" s="1" t="s">
        <v>8246</v>
      </c>
      <c r="B6229">
        <v>4.14482070249287E-4</v>
      </c>
      <c r="C6229" s="1">
        <v>2.8373414004970999E-5</v>
      </c>
      <c r="D6229">
        <v>8.0645161290322606E-2</v>
      </c>
      <c r="E6229">
        <v>0.22916666666666699</v>
      </c>
      <c r="F6229">
        <v>2.5641025641025602E-3</v>
      </c>
      <c r="G6229">
        <v>0</v>
      </c>
      <c r="H6229">
        <v>4.3859649122806998E-3</v>
      </c>
      <c r="I6229">
        <v>1.2E-2</v>
      </c>
      <c r="J6229" s="1">
        <v>0</v>
      </c>
      <c r="K6229" t="s">
        <v>23241</v>
      </c>
      <c r="L6229" t="s">
        <v>35702</v>
      </c>
      <c r="M6229" t="s">
        <v>35703</v>
      </c>
    </row>
    <row r="6230" spans="1:13">
      <c r="A6230" s="1" t="s">
        <v>8247</v>
      </c>
      <c r="B6230">
        <v>3.6101560542349099E-7</v>
      </c>
      <c r="C6230" s="1">
        <v>1.4819701594065001E-7</v>
      </c>
      <c r="D6230">
        <v>0</v>
      </c>
      <c r="E6230">
        <v>0</v>
      </c>
      <c r="F6230">
        <v>0</v>
      </c>
      <c r="G6230">
        <v>2.7027027027027001E-2</v>
      </c>
      <c r="H6230">
        <v>2.53164556962025E-2</v>
      </c>
      <c r="I6230">
        <v>8.9285714285714302E-2</v>
      </c>
      <c r="J6230" s="1">
        <v>0</v>
      </c>
      <c r="K6230" t="s">
        <v>23239</v>
      </c>
      <c r="L6230" t="s">
        <v>35704</v>
      </c>
      <c r="M6230" t="s">
        <v>35705</v>
      </c>
    </row>
    <row r="6231" spans="1:13">
      <c r="A6231" s="1" t="s">
        <v>8248</v>
      </c>
      <c r="B6231">
        <v>6.2916806029873397E-6</v>
      </c>
      <c r="C6231" s="1">
        <v>1.74748769125276E-5</v>
      </c>
      <c r="D6231">
        <v>1</v>
      </c>
      <c r="E6231">
        <v>0.99462365591397806</v>
      </c>
      <c r="F6231">
        <v>0.99378881987577605</v>
      </c>
      <c r="G6231">
        <v>0.72972972972973005</v>
      </c>
      <c r="H6231">
        <v>0.9375</v>
      </c>
      <c r="I6231">
        <v>0.83870967741935498</v>
      </c>
      <c r="J6231" s="1" t="s">
        <v>23229</v>
      </c>
      <c r="K6231" t="s">
        <v>23241</v>
      </c>
      <c r="L6231" t="s">
        <v>35706</v>
      </c>
      <c r="M6231" t="s">
        <v>35707</v>
      </c>
    </row>
    <row r="6232" spans="1:13">
      <c r="A6232" s="1" t="s">
        <v>8249</v>
      </c>
      <c r="B6232">
        <v>2.5488281346793499E-5</v>
      </c>
      <c r="C6232" s="1">
        <v>4.3023752675369301E-5</v>
      </c>
      <c r="D6232">
        <v>0</v>
      </c>
      <c r="E6232">
        <v>5.2083333333333296E-3</v>
      </c>
      <c r="F6232">
        <v>0.102209944751381</v>
      </c>
      <c r="G6232">
        <v>0</v>
      </c>
      <c r="H6232">
        <v>0.31395348837209303</v>
      </c>
      <c r="I6232">
        <v>0.16666666666666699</v>
      </c>
      <c r="J6232" s="1">
        <v>0</v>
      </c>
      <c r="K6232" t="s">
        <v>23242</v>
      </c>
      <c r="L6232" t="s">
        <v>35708</v>
      </c>
      <c r="M6232" t="s">
        <v>35709</v>
      </c>
    </row>
    <row r="6233" spans="1:13">
      <c r="A6233" s="1" t="s">
        <v>8250</v>
      </c>
      <c r="B6233">
        <v>5.59531798783388E-6</v>
      </c>
      <c r="C6233" s="1">
        <v>2.8169689655319199E-5</v>
      </c>
      <c r="D6233">
        <v>0</v>
      </c>
      <c r="E6233">
        <v>1.6666666666666701E-2</v>
      </c>
      <c r="F6233">
        <v>8.7209302325581398E-2</v>
      </c>
      <c r="G6233">
        <v>0</v>
      </c>
      <c r="H6233">
        <v>1.1111111111111099E-2</v>
      </c>
      <c r="I6233">
        <v>0</v>
      </c>
      <c r="J6233" s="1" t="s">
        <v>23229</v>
      </c>
      <c r="K6233" t="s">
        <v>23238</v>
      </c>
      <c r="L6233" t="s">
        <v>35710</v>
      </c>
      <c r="M6233" t="s">
        <v>35711</v>
      </c>
    </row>
    <row r="6234" spans="1:13">
      <c r="A6234" s="1" t="s">
        <v>8251</v>
      </c>
      <c r="B6234">
        <v>3.21541939084997E-6</v>
      </c>
      <c r="C6234" s="1">
        <v>7.1541648398748703E-7</v>
      </c>
      <c r="D6234">
        <v>1</v>
      </c>
      <c r="E6234">
        <v>0.921875</v>
      </c>
      <c r="F6234">
        <v>0.95220588235294101</v>
      </c>
      <c r="G6234">
        <v>1</v>
      </c>
      <c r="H6234">
        <v>1</v>
      </c>
      <c r="I6234">
        <v>1</v>
      </c>
      <c r="J6234" s="1">
        <v>1</v>
      </c>
      <c r="K6234" t="s">
        <v>23241</v>
      </c>
      <c r="L6234" t="s">
        <v>35712</v>
      </c>
      <c r="M6234" t="s">
        <v>35713</v>
      </c>
    </row>
    <row r="6235" spans="1:13">
      <c r="A6235" s="1" t="s">
        <v>8252</v>
      </c>
      <c r="B6235">
        <v>3.4948840369602897E-5</v>
      </c>
      <c r="C6235" s="1">
        <v>2.7262649739742998E-4</v>
      </c>
      <c r="D6235">
        <v>0.76666666666666705</v>
      </c>
      <c r="E6235">
        <v>0.97794117647058798</v>
      </c>
      <c r="F6235">
        <v>0.652061855670103</v>
      </c>
      <c r="G6235">
        <v>0.50892857142857095</v>
      </c>
      <c r="H6235">
        <v>0.53539823008849596</v>
      </c>
      <c r="I6235">
        <v>0.59677419354838701</v>
      </c>
      <c r="J6235" s="1">
        <v>0.5</v>
      </c>
      <c r="K6235" t="s">
        <v>23238</v>
      </c>
      <c r="L6235" t="s">
        <v>35714</v>
      </c>
      <c r="M6235" t="s">
        <v>35715</v>
      </c>
    </row>
    <row r="6236" spans="1:13">
      <c r="A6236" s="1" t="s">
        <v>8253</v>
      </c>
      <c r="B6236">
        <v>3.05204481794587E-5</v>
      </c>
      <c r="C6236" s="1">
        <v>5.6808477911958999E-5</v>
      </c>
      <c r="D6236">
        <v>0</v>
      </c>
      <c r="E6236">
        <v>0</v>
      </c>
      <c r="F6236">
        <v>0</v>
      </c>
      <c r="G6236">
        <v>0.53571428571428603</v>
      </c>
      <c r="H6236">
        <v>3.8095238095238099E-2</v>
      </c>
      <c r="I6236">
        <v>0.22935779816513799</v>
      </c>
      <c r="J6236" s="1" t="s">
        <v>23229</v>
      </c>
      <c r="K6236" t="s">
        <v>23242</v>
      </c>
      <c r="L6236" t="s">
        <v>35716</v>
      </c>
      <c r="M6236" t="s">
        <v>35717</v>
      </c>
    </row>
    <row r="6237" spans="1:13">
      <c r="A6237" s="1" t="s">
        <v>8254</v>
      </c>
      <c r="B6237">
        <v>4.3154461305862202E-10</v>
      </c>
      <c r="C6237" s="1">
        <v>2.1149126753486601E-7</v>
      </c>
      <c r="D6237">
        <v>0</v>
      </c>
      <c r="E6237">
        <v>0</v>
      </c>
      <c r="F6237">
        <v>2.6178010471204199E-3</v>
      </c>
      <c r="G6237">
        <v>0</v>
      </c>
      <c r="H6237">
        <v>1.0638297872340399E-2</v>
      </c>
      <c r="I6237">
        <v>0</v>
      </c>
      <c r="J6237" s="1">
        <v>0.95454545454545503</v>
      </c>
      <c r="K6237" t="s">
        <v>23241</v>
      </c>
      <c r="L6237" t="s">
        <v>35718</v>
      </c>
      <c r="M6237" t="s">
        <v>35719</v>
      </c>
    </row>
    <row r="6238" spans="1:13">
      <c r="A6238" s="1" t="s">
        <v>8255</v>
      </c>
      <c r="B6238">
        <v>3.26110001866276E-7</v>
      </c>
      <c r="C6238" s="1">
        <v>6.4271307428000103E-7</v>
      </c>
      <c r="D6238">
        <v>0</v>
      </c>
      <c r="E6238">
        <v>7.9365079365079395E-3</v>
      </c>
      <c r="F6238">
        <v>0</v>
      </c>
      <c r="G6238">
        <v>1.0416666666666701E-2</v>
      </c>
      <c r="H6238">
        <v>1.49253731343284E-2</v>
      </c>
      <c r="I6238">
        <v>0</v>
      </c>
      <c r="J6238" s="1">
        <v>0.90909090909090895</v>
      </c>
      <c r="K6238" t="s">
        <v>23241</v>
      </c>
      <c r="L6238" t="s">
        <v>35720</v>
      </c>
      <c r="M6238" t="s">
        <v>35721</v>
      </c>
    </row>
    <row r="6239" spans="1:13">
      <c r="A6239" s="1" t="s">
        <v>8256</v>
      </c>
      <c r="B6239">
        <v>1.17136256477032E-5</v>
      </c>
      <c r="C6239" s="1">
        <v>1.8597935453270999E-6</v>
      </c>
      <c r="D6239">
        <v>1</v>
      </c>
      <c r="E6239">
        <v>0.99468085106382997</v>
      </c>
      <c r="F6239">
        <v>0.86197916666666696</v>
      </c>
      <c r="G6239">
        <v>0.97872340425531901</v>
      </c>
      <c r="H6239">
        <v>0.79017857142857095</v>
      </c>
      <c r="I6239">
        <v>0.96929824561403499</v>
      </c>
      <c r="J6239" s="1">
        <v>0.95454545454545503</v>
      </c>
      <c r="K6239" t="s">
        <v>23242</v>
      </c>
      <c r="L6239" t="s">
        <v>35722</v>
      </c>
      <c r="M6239" t="s">
        <v>35723</v>
      </c>
    </row>
    <row r="6240" spans="1:13">
      <c r="A6240" s="1" t="s">
        <v>8257</v>
      </c>
      <c r="B6240">
        <v>8.8220310025327397E-5</v>
      </c>
      <c r="C6240" s="1">
        <v>1.07850126460391E-5</v>
      </c>
      <c r="D6240">
        <v>0.875</v>
      </c>
      <c r="E6240">
        <v>0.54464285714285698</v>
      </c>
      <c r="F6240">
        <v>0.93014705882352899</v>
      </c>
      <c r="G6240">
        <v>0.46</v>
      </c>
      <c r="H6240">
        <v>0.96212121212121204</v>
      </c>
      <c r="I6240">
        <v>0.797619047619048</v>
      </c>
      <c r="J6240" s="1">
        <v>1</v>
      </c>
      <c r="K6240" t="s">
        <v>23238</v>
      </c>
      <c r="L6240" t="s">
        <v>35724</v>
      </c>
      <c r="M6240" t="s">
        <v>35725</v>
      </c>
    </row>
    <row r="6241" spans="1:13">
      <c r="A6241" s="1" t="s">
        <v>8258</v>
      </c>
      <c r="B6241">
        <v>3.57631100327794E-7</v>
      </c>
      <c r="C6241" s="1">
        <v>1.3742306267278801E-7</v>
      </c>
      <c r="D6241">
        <v>1</v>
      </c>
      <c r="E6241">
        <v>1</v>
      </c>
      <c r="F6241">
        <v>1</v>
      </c>
      <c r="G6241">
        <v>0.95833333333333304</v>
      </c>
      <c r="H6241">
        <v>0.66666666666666696</v>
      </c>
      <c r="I6241">
        <v>1</v>
      </c>
      <c r="J6241" s="1" t="s">
        <v>23229</v>
      </c>
      <c r="K6241" t="s">
        <v>23239</v>
      </c>
      <c r="L6241" t="s">
        <v>35726</v>
      </c>
      <c r="M6241" t="s">
        <v>35727</v>
      </c>
    </row>
    <row r="6242" spans="1:13">
      <c r="A6242" s="1" t="s">
        <v>8259</v>
      </c>
      <c r="B6242">
        <v>3.8402527891458801E-7</v>
      </c>
      <c r="C6242" s="1">
        <v>9.5195321994181199E-7</v>
      </c>
      <c r="D6242">
        <v>3.2258064516128997E-2</v>
      </c>
      <c r="E6242">
        <v>1.05263157894737E-2</v>
      </c>
      <c r="F6242">
        <v>0</v>
      </c>
      <c r="G6242">
        <v>8.6206896551724102E-3</v>
      </c>
      <c r="H6242">
        <v>0</v>
      </c>
      <c r="I6242">
        <v>1.6129032258064498E-2</v>
      </c>
      <c r="J6242" s="1">
        <v>4.5454545454545497E-2</v>
      </c>
      <c r="K6242" t="s">
        <v>23238</v>
      </c>
      <c r="L6242" t="s">
        <v>35728</v>
      </c>
      <c r="M6242" t="s">
        <v>35729</v>
      </c>
    </row>
    <row r="6243" spans="1:13">
      <c r="A6243" s="1" t="s">
        <v>8260</v>
      </c>
      <c r="B6243">
        <v>1.5769928135739299E-3</v>
      </c>
      <c r="C6243" s="1">
        <v>7.3296034075978405E-5</v>
      </c>
      <c r="D6243">
        <v>0.42499999999999999</v>
      </c>
      <c r="E6243">
        <v>0</v>
      </c>
      <c r="F6243">
        <v>1</v>
      </c>
      <c r="G6243">
        <v>0.91304347826086996</v>
      </c>
      <c r="H6243">
        <v>1</v>
      </c>
      <c r="I6243">
        <v>0.93</v>
      </c>
      <c r="J6243" s="1">
        <v>0.85714285714285698</v>
      </c>
      <c r="K6243" t="s">
        <v>23238</v>
      </c>
      <c r="L6243" t="s">
        <v>35730</v>
      </c>
      <c r="M6243" t="s">
        <v>35731</v>
      </c>
    </row>
    <row r="6244" spans="1:13">
      <c r="A6244" s="1" t="s">
        <v>8261</v>
      </c>
      <c r="B6244">
        <v>1.3970967028857901E-8</v>
      </c>
      <c r="C6244" s="1">
        <v>5.2803117038473396E-7</v>
      </c>
      <c r="D6244">
        <v>1</v>
      </c>
      <c r="E6244">
        <v>1</v>
      </c>
      <c r="F6244">
        <v>1</v>
      </c>
      <c r="G6244">
        <v>0.875</v>
      </c>
      <c r="H6244">
        <v>1</v>
      </c>
      <c r="I6244">
        <v>0.80645161290322598</v>
      </c>
      <c r="J6244" s="1">
        <v>1</v>
      </c>
      <c r="K6244" t="s">
        <v>23240</v>
      </c>
      <c r="L6244" t="s">
        <v>35732</v>
      </c>
      <c r="M6244" t="s">
        <v>35733</v>
      </c>
    </row>
    <row r="6245" spans="1:13">
      <c r="A6245" s="1" t="s">
        <v>8262</v>
      </c>
      <c r="B6245">
        <v>1.89211444716751E-7</v>
      </c>
      <c r="C6245" s="1">
        <v>5.8450545385088098E-9</v>
      </c>
      <c r="D6245">
        <v>1.72413793103448E-2</v>
      </c>
      <c r="E6245">
        <v>0</v>
      </c>
      <c r="F6245">
        <v>0</v>
      </c>
      <c r="G6245">
        <v>8.7499999999999994E-2</v>
      </c>
      <c r="H6245">
        <v>0</v>
      </c>
      <c r="I6245">
        <v>0</v>
      </c>
      <c r="J6245" s="1">
        <v>0</v>
      </c>
      <c r="K6245" t="s">
        <v>23240</v>
      </c>
      <c r="L6245" t="s">
        <v>35734</v>
      </c>
      <c r="M6245" t="s">
        <v>35735</v>
      </c>
    </row>
    <row r="6246" spans="1:13">
      <c r="A6246" s="1" t="s">
        <v>8263</v>
      </c>
      <c r="B6246">
        <v>2.3645852320135101E-8</v>
      </c>
      <c r="C6246" s="1">
        <v>9.8676359342826006E-9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1.2499999999999956E-2</v>
      </c>
      <c r="J6246" s="1">
        <v>0</v>
      </c>
      <c r="K6246" t="s">
        <v>23243</v>
      </c>
      <c r="L6246" t="s">
        <v>35736</v>
      </c>
      <c r="M6246" t="s">
        <v>35737</v>
      </c>
    </row>
    <row r="6247" spans="1:13">
      <c r="A6247" s="1" t="s">
        <v>8264</v>
      </c>
      <c r="B6247">
        <v>1.5670780994425E-6</v>
      </c>
      <c r="C6247" s="1">
        <v>8.9407535487023096E-7</v>
      </c>
      <c r="D6247">
        <v>0</v>
      </c>
      <c r="E6247">
        <v>0</v>
      </c>
      <c r="F6247">
        <v>3.7433155080213901E-2</v>
      </c>
      <c r="G6247">
        <v>0.163793103448276</v>
      </c>
      <c r="H6247">
        <v>2.23214285714286E-2</v>
      </c>
      <c r="I6247">
        <v>9.4262295081967207E-2</v>
      </c>
      <c r="J6247" s="1">
        <v>0</v>
      </c>
      <c r="K6247" t="s">
        <v>23242</v>
      </c>
      <c r="L6247" t="s">
        <v>35738</v>
      </c>
      <c r="M6247" t="s">
        <v>35739</v>
      </c>
    </row>
    <row r="6248" spans="1:13">
      <c r="A6248" s="1" t="s">
        <v>8265</v>
      </c>
      <c r="B6248">
        <v>7.4726593338091295E-5</v>
      </c>
      <c r="C6248" s="1">
        <v>4.7624201442124796E-6</v>
      </c>
      <c r="D6248">
        <v>0.58620689655172398</v>
      </c>
      <c r="E6248">
        <v>3.8888888888888903E-2</v>
      </c>
      <c r="F6248">
        <v>8.3832335329341298E-2</v>
      </c>
      <c r="G6248">
        <v>0.11111111111111099</v>
      </c>
      <c r="H6248">
        <v>0.27472527472527503</v>
      </c>
      <c r="I6248">
        <v>0</v>
      </c>
      <c r="J6248" s="1">
        <v>0</v>
      </c>
      <c r="K6248" t="s">
        <v>23239</v>
      </c>
      <c r="L6248" t="s">
        <v>35740</v>
      </c>
      <c r="M6248" t="s">
        <v>35741</v>
      </c>
    </row>
    <row r="6249" spans="1:13">
      <c r="A6249" s="1" t="s">
        <v>8266</v>
      </c>
      <c r="B6249">
        <v>2.86059695793542E-6</v>
      </c>
      <c r="C6249" s="1">
        <v>1.4255353375825101E-5</v>
      </c>
      <c r="D6249">
        <v>0.8125</v>
      </c>
      <c r="E6249">
        <v>0.95833333333333304</v>
      </c>
      <c r="F6249">
        <v>0.93298969072164994</v>
      </c>
      <c r="G6249">
        <v>0.78846153846153799</v>
      </c>
      <c r="H6249">
        <v>0.79910714285714302</v>
      </c>
      <c r="I6249">
        <v>0.927927927927928</v>
      </c>
      <c r="J6249" s="1">
        <v>1</v>
      </c>
      <c r="K6249" t="s">
        <v>23239</v>
      </c>
      <c r="L6249" t="s">
        <v>35742</v>
      </c>
      <c r="M6249" t="s">
        <v>35743</v>
      </c>
    </row>
    <row r="6250" spans="1:13">
      <c r="A6250" s="1" t="s">
        <v>8267</v>
      </c>
      <c r="B6250">
        <v>5.7403830707809598E-7</v>
      </c>
      <c r="C6250" s="1">
        <v>3.41289676864366E-6</v>
      </c>
      <c r="D6250">
        <v>0</v>
      </c>
      <c r="E6250">
        <v>5.2631578947368403E-3</v>
      </c>
      <c r="F6250">
        <v>2.8735632183907998E-3</v>
      </c>
      <c r="G6250">
        <v>0.12280701754386</v>
      </c>
      <c r="H6250">
        <v>0</v>
      </c>
      <c r="I6250">
        <v>5.93220338983051E-2</v>
      </c>
      <c r="J6250" s="1">
        <v>0</v>
      </c>
      <c r="K6250" t="s">
        <v>23241</v>
      </c>
      <c r="L6250" t="s">
        <v>35744</v>
      </c>
      <c r="M6250" t="s">
        <v>35745</v>
      </c>
    </row>
    <row r="6251" spans="1:13">
      <c r="A6251" s="1" t="s">
        <v>8268</v>
      </c>
      <c r="B6251">
        <v>4.3471851410597397E-5</v>
      </c>
      <c r="C6251" s="1">
        <v>5.2143391524911198E-5</v>
      </c>
      <c r="D6251">
        <v>0.46428571428571402</v>
      </c>
      <c r="E6251">
        <v>0.23626373626373601</v>
      </c>
      <c r="F6251">
        <v>0.25277777777777799</v>
      </c>
      <c r="G6251">
        <v>0.22115384615384601</v>
      </c>
      <c r="H6251">
        <v>6.25E-2</v>
      </c>
      <c r="I6251">
        <v>0.102409638554217</v>
      </c>
      <c r="J6251" s="1">
        <v>1</v>
      </c>
      <c r="K6251" t="s">
        <v>23242</v>
      </c>
      <c r="L6251" t="s">
        <v>35746</v>
      </c>
      <c r="M6251" t="s">
        <v>35747</v>
      </c>
    </row>
    <row r="6252" spans="1:13">
      <c r="A6252" s="1" t="s">
        <v>8269</v>
      </c>
      <c r="B6252">
        <v>1.1355999813525599E-4</v>
      </c>
      <c r="C6252" s="1">
        <v>2.9849814431299602E-6</v>
      </c>
      <c r="D6252">
        <v>1.72413793103448E-2</v>
      </c>
      <c r="E6252">
        <v>0.13068181818181801</v>
      </c>
      <c r="F6252">
        <v>0</v>
      </c>
      <c r="G6252">
        <v>0</v>
      </c>
      <c r="H6252">
        <v>0</v>
      </c>
      <c r="I6252">
        <v>0</v>
      </c>
      <c r="J6252" s="1">
        <v>0</v>
      </c>
      <c r="K6252" t="s">
        <v>23240</v>
      </c>
      <c r="L6252" t="s">
        <v>35748</v>
      </c>
      <c r="M6252" t="s">
        <v>35749</v>
      </c>
    </row>
    <row r="6253" spans="1:13">
      <c r="A6253" s="1" t="s">
        <v>8270</v>
      </c>
      <c r="B6253">
        <v>1.2128963228805701E-5</v>
      </c>
      <c r="C6253" s="1">
        <v>2.4806590923539502E-6</v>
      </c>
      <c r="D6253">
        <v>6.25E-2</v>
      </c>
      <c r="E6253">
        <v>0</v>
      </c>
      <c r="F6253">
        <v>2.7559055118110201E-2</v>
      </c>
      <c r="G6253">
        <v>0.180555555555556</v>
      </c>
      <c r="H6253">
        <v>1.9230769230769201E-2</v>
      </c>
      <c r="I6253">
        <v>6.5789473684210495E-2</v>
      </c>
      <c r="J6253" s="1">
        <v>0</v>
      </c>
      <c r="K6253" t="s">
        <v>23241</v>
      </c>
      <c r="L6253" t="s">
        <v>35750</v>
      </c>
      <c r="M6253" t="s">
        <v>35751</v>
      </c>
    </row>
    <row r="6254" spans="1:13">
      <c r="A6254" s="1" t="s">
        <v>8271</v>
      </c>
      <c r="B6254">
        <v>3.6369233338620801E-8</v>
      </c>
      <c r="C6254" s="1">
        <v>2.0766515962236899E-7</v>
      </c>
      <c r="D6254">
        <v>1</v>
      </c>
      <c r="E6254">
        <v>0.99468085106382997</v>
      </c>
      <c r="F6254">
        <v>0.99180327868852503</v>
      </c>
      <c r="G6254">
        <v>0.97413793103448298</v>
      </c>
      <c r="H6254">
        <v>0.97767857142857095</v>
      </c>
      <c r="I6254">
        <v>0.99553571428571397</v>
      </c>
      <c r="J6254" s="1" t="s">
        <v>23229</v>
      </c>
      <c r="K6254" t="s">
        <v>23240</v>
      </c>
      <c r="L6254" t="s">
        <v>35752</v>
      </c>
      <c r="M6254" t="s">
        <v>35753</v>
      </c>
    </row>
    <row r="6255" spans="1:13">
      <c r="A6255" s="1" t="s">
        <v>8272</v>
      </c>
      <c r="B6255">
        <v>3.2607050005219197E-8</v>
      </c>
      <c r="C6255" s="1">
        <v>1.0798175120968701E-6</v>
      </c>
      <c r="D6255">
        <v>1</v>
      </c>
      <c r="E6255">
        <v>1</v>
      </c>
      <c r="F6255">
        <v>1</v>
      </c>
      <c r="G6255">
        <v>0.98780487804878003</v>
      </c>
      <c r="H6255">
        <v>0.99462365591397806</v>
      </c>
      <c r="I6255">
        <v>0.97580645161290303</v>
      </c>
      <c r="J6255" s="1">
        <v>1</v>
      </c>
      <c r="K6255" t="s">
        <v>23241</v>
      </c>
      <c r="L6255" t="s">
        <v>35754</v>
      </c>
      <c r="M6255" t="s">
        <v>35755</v>
      </c>
    </row>
    <row r="6256" spans="1:13">
      <c r="A6256" s="1" t="s">
        <v>8273</v>
      </c>
      <c r="B6256">
        <v>4.2691808298843697E-6</v>
      </c>
      <c r="C6256" s="1">
        <v>1.0417025428223501E-5</v>
      </c>
      <c r="D6256">
        <v>3.125E-2</v>
      </c>
      <c r="E6256">
        <v>0</v>
      </c>
      <c r="F6256">
        <v>0</v>
      </c>
      <c r="G6256">
        <v>0</v>
      </c>
      <c r="H6256">
        <v>1.4285714285714299E-2</v>
      </c>
      <c r="I6256">
        <v>2.9411764705882401E-2</v>
      </c>
      <c r="J6256" s="1">
        <v>0</v>
      </c>
      <c r="K6256" t="s">
        <v>23241</v>
      </c>
      <c r="L6256" t="s">
        <v>35756</v>
      </c>
      <c r="M6256" t="s">
        <v>35757</v>
      </c>
    </row>
    <row r="6257" spans="1:13">
      <c r="A6257" s="1" t="s">
        <v>8274</v>
      </c>
      <c r="B6257">
        <v>3.6729823511774799E-6</v>
      </c>
      <c r="C6257" s="1">
        <v>3.3702856864288698E-6</v>
      </c>
      <c r="D6257">
        <v>0</v>
      </c>
      <c r="E6257">
        <v>6.3291139240506306E-2</v>
      </c>
      <c r="F6257">
        <v>7.5581395348837205E-2</v>
      </c>
      <c r="G6257">
        <v>0</v>
      </c>
      <c r="H6257">
        <v>5.0505050505050501E-3</v>
      </c>
      <c r="I6257">
        <v>1.02040816326531E-2</v>
      </c>
      <c r="J6257" s="1">
        <v>0</v>
      </c>
      <c r="K6257" t="s">
        <v>23242</v>
      </c>
      <c r="L6257" t="s">
        <v>35758</v>
      </c>
      <c r="M6257" t="s">
        <v>35759</v>
      </c>
    </row>
    <row r="6258" spans="1:13">
      <c r="A6258" s="1" t="s">
        <v>8275</v>
      </c>
      <c r="B6258">
        <v>1.3309940230881901E-4</v>
      </c>
      <c r="C6258" s="1">
        <v>1.5847764615922101E-5</v>
      </c>
      <c r="D6258">
        <v>0.96875</v>
      </c>
      <c r="E6258">
        <v>0.80434782608695699</v>
      </c>
      <c r="F6258">
        <v>0.99175824175824201</v>
      </c>
      <c r="G6258">
        <v>1</v>
      </c>
      <c r="H6258">
        <v>0.99561403508771895</v>
      </c>
      <c r="I6258">
        <v>0.97983870967741904</v>
      </c>
      <c r="J6258" s="1">
        <v>1</v>
      </c>
      <c r="K6258" t="s">
        <v>23238</v>
      </c>
      <c r="L6258" t="s">
        <v>35760</v>
      </c>
      <c r="M6258" t="s">
        <v>35761</v>
      </c>
    </row>
    <row r="6259" spans="1:13">
      <c r="A6259" s="1" t="s">
        <v>8276</v>
      </c>
      <c r="B6259">
        <v>7.2811596347987001E-6</v>
      </c>
      <c r="C6259" s="1">
        <v>1.2633866594907501E-7</v>
      </c>
      <c r="D6259">
        <v>0</v>
      </c>
      <c r="E6259">
        <v>0</v>
      </c>
      <c r="F6259">
        <v>2.0114942528735601E-2</v>
      </c>
      <c r="G6259">
        <v>5.3571428571428603E-2</v>
      </c>
      <c r="H6259">
        <v>4.5454545454545496E-3</v>
      </c>
      <c r="I6259">
        <v>4.91803278688525E-2</v>
      </c>
      <c r="J6259" s="1">
        <v>0</v>
      </c>
      <c r="K6259" t="s">
        <v>23240</v>
      </c>
      <c r="L6259" t="s">
        <v>35762</v>
      </c>
      <c r="M6259" t="s">
        <v>35763</v>
      </c>
    </row>
    <row r="6260" spans="1:13">
      <c r="A6260" s="1" t="s">
        <v>8277</v>
      </c>
      <c r="B6260">
        <v>1.40537840682989E-5</v>
      </c>
      <c r="C6260" s="1">
        <v>9.1048996266457305E-6</v>
      </c>
      <c r="D6260">
        <v>0.609375</v>
      </c>
      <c r="E6260">
        <v>0.54395604395604402</v>
      </c>
      <c r="F6260">
        <v>0.85751295336787603</v>
      </c>
      <c r="G6260">
        <v>0.43965517241379298</v>
      </c>
      <c r="H6260">
        <v>0.77433628318584102</v>
      </c>
      <c r="I6260">
        <v>0.75</v>
      </c>
      <c r="J6260" s="1">
        <v>0</v>
      </c>
      <c r="K6260" t="s">
        <v>23238</v>
      </c>
      <c r="L6260" t="s">
        <v>35764</v>
      </c>
      <c r="M6260" t="s">
        <v>35765</v>
      </c>
    </row>
    <row r="6261" spans="1:13">
      <c r="A6261" s="1" t="s">
        <v>8278</v>
      </c>
      <c r="B6261">
        <v>5.1647734947965997E-8</v>
      </c>
      <c r="C6261" s="1">
        <v>5.1537215933243003E-7</v>
      </c>
      <c r="D6261">
        <v>1</v>
      </c>
      <c r="E6261">
        <v>1</v>
      </c>
      <c r="F6261">
        <v>1</v>
      </c>
      <c r="G6261">
        <v>1</v>
      </c>
      <c r="H6261">
        <v>0.99404761904761896</v>
      </c>
      <c r="I6261">
        <v>1</v>
      </c>
      <c r="J6261" s="1" t="s">
        <v>23229</v>
      </c>
      <c r="K6261" t="s">
        <v>23241</v>
      </c>
      <c r="L6261" t="s">
        <v>35766</v>
      </c>
      <c r="M6261" t="s">
        <v>35767</v>
      </c>
    </row>
    <row r="6262" spans="1:13">
      <c r="A6262" s="1" t="s">
        <v>8279</v>
      </c>
      <c r="B6262">
        <v>5.5023932388264901E-5</v>
      </c>
      <c r="C6262" s="1">
        <v>4.8151843381160198E-5</v>
      </c>
      <c r="D6262">
        <v>0.703125</v>
      </c>
      <c r="E6262">
        <v>0.69270833333333304</v>
      </c>
      <c r="F6262">
        <v>0.81025641025641004</v>
      </c>
      <c r="G6262">
        <v>0.97115384615384603</v>
      </c>
      <c r="H6262">
        <v>0.82727272727272705</v>
      </c>
      <c r="I6262">
        <v>0.86283185840707999</v>
      </c>
      <c r="J6262" s="1">
        <v>1</v>
      </c>
      <c r="K6262" t="s">
        <v>23238</v>
      </c>
      <c r="L6262" t="s">
        <v>35768</v>
      </c>
      <c r="M6262" t="s">
        <v>35769</v>
      </c>
    </row>
    <row r="6263" spans="1:13">
      <c r="A6263" s="1" t="s">
        <v>8280</v>
      </c>
      <c r="B6263">
        <v>1.0116247051838E-4</v>
      </c>
      <c r="C6263" s="1">
        <v>1.23172537584245E-5</v>
      </c>
      <c r="D6263">
        <v>0.02</v>
      </c>
      <c r="E6263">
        <v>5.4945054945054897E-3</v>
      </c>
      <c r="F6263">
        <v>0.266666666666667</v>
      </c>
      <c r="G6263">
        <v>0</v>
      </c>
      <c r="H6263">
        <v>0.26219512195122002</v>
      </c>
      <c r="I6263">
        <v>3.2786885245901599E-2</v>
      </c>
      <c r="J6263" s="1">
        <v>0</v>
      </c>
      <c r="K6263" t="s">
        <v>23241</v>
      </c>
      <c r="L6263" t="s">
        <v>35770</v>
      </c>
      <c r="M6263" t="s">
        <v>35771</v>
      </c>
    </row>
    <row r="6264" spans="1:13">
      <c r="A6264" s="1" t="s">
        <v>8281</v>
      </c>
      <c r="B6264">
        <v>4.8625505578855703E-6</v>
      </c>
      <c r="C6264" s="1">
        <v>7.3465002313392701E-6</v>
      </c>
      <c r="D6264">
        <v>1</v>
      </c>
      <c r="E6264">
        <v>1</v>
      </c>
      <c r="F6264">
        <v>0.99504950495049505</v>
      </c>
      <c r="G6264">
        <v>1</v>
      </c>
      <c r="H6264">
        <v>1</v>
      </c>
      <c r="I6264">
        <v>0.89285714285714302</v>
      </c>
      <c r="J6264" s="1">
        <v>1</v>
      </c>
      <c r="K6264" t="s">
        <v>23240</v>
      </c>
      <c r="L6264" t="s">
        <v>35772</v>
      </c>
      <c r="M6264" t="s">
        <v>35773</v>
      </c>
    </row>
    <row r="6265" spans="1:13">
      <c r="A6265" s="1" t="s">
        <v>8282</v>
      </c>
      <c r="B6265">
        <v>1.4957967410409301E-8</v>
      </c>
      <c r="C6265" s="1">
        <v>2.6290275740060699E-5</v>
      </c>
      <c r="D6265">
        <v>1</v>
      </c>
      <c r="E6265">
        <v>1</v>
      </c>
      <c r="F6265">
        <v>1</v>
      </c>
      <c r="G6265">
        <v>0.74561403508771895</v>
      </c>
      <c r="H6265">
        <v>0.99090909090909096</v>
      </c>
      <c r="I6265">
        <v>0.95631067961165095</v>
      </c>
      <c r="J6265" s="1" t="s">
        <v>23229</v>
      </c>
      <c r="K6265" t="s">
        <v>23239</v>
      </c>
      <c r="L6265" t="s">
        <v>35774</v>
      </c>
      <c r="M6265" t="s">
        <v>35775</v>
      </c>
    </row>
    <row r="6266" spans="1:13">
      <c r="A6266" s="1" t="s">
        <v>8283</v>
      </c>
      <c r="B6266">
        <v>7.8719302168817098E-5</v>
      </c>
      <c r="C6266" s="1">
        <v>5.7280258362671E-5</v>
      </c>
      <c r="D6266">
        <v>0.15384615384615399</v>
      </c>
      <c r="E6266">
        <v>0.46610169491525399</v>
      </c>
      <c r="F6266">
        <v>0.17647058823529399</v>
      </c>
      <c r="G6266">
        <v>0.69230769230769196</v>
      </c>
      <c r="H6266">
        <v>0.33333333333333298</v>
      </c>
      <c r="I6266">
        <v>0.29032258064516098</v>
      </c>
      <c r="J6266" s="1" t="s">
        <v>23229</v>
      </c>
      <c r="K6266" t="s">
        <v>23238</v>
      </c>
      <c r="L6266" t="s">
        <v>35776</v>
      </c>
      <c r="M6266" t="s">
        <v>35777</v>
      </c>
    </row>
    <row r="6267" spans="1:13">
      <c r="A6267" s="1" t="s">
        <v>8284</v>
      </c>
      <c r="B6267">
        <v>2.8721428669151701E-5</v>
      </c>
      <c r="C6267" s="1">
        <v>3.4882286679450397E-5</v>
      </c>
      <c r="D6267">
        <v>0</v>
      </c>
      <c r="E6267">
        <v>0</v>
      </c>
      <c r="F6267">
        <v>7.5675675675675694E-2</v>
      </c>
      <c r="G6267">
        <v>0</v>
      </c>
      <c r="H6267">
        <v>0</v>
      </c>
      <c r="I6267">
        <v>0</v>
      </c>
      <c r="J6267" s="1">
        <v>0</v>
      </c>
      <c r="K6267" t="s">
        <v>23241</v>
      </c>
      <c r="L6267" t="s">
        <v>35778</v>
      </c>
      <c r="M6267" t="s">
        <v>35779</v>
      </c>
    </row>
    <row r="6268" spans="1:13">
      <c r="A6268" s="1" t="s">
        <v>8285</v>
      </c>
      <c r="B6268">
        <v>8.5525406537050607E-6</v>
      </c>
      <c r="C6268" s="1">
        <v>3.4991392582152401E-7</v>
      </c>
      <c r="D6268">
        <v>0.32608695652173902</v>
      </c>
      <c r="E6268">
        <v>6.25E-2</v>
      </c>
      <c r="F6268">
        <v>6.5217391304347797E-2</v>
      </c>
      <c r="G6268">
        <v>4.1666666666666699E-2</v>
      </c>
      <c r="H6268">
        <v>1.6666666666666701E-2</v>
      </c>
      <c r="I6268">
        <v>0.16666666666666699</v>
      </c>
      <c r="J6268" s="1">
        <v>0.66666666666666696</v>
      </c>
      <c r="K6268" t="s">
        <v>23240</v>
      </c>
      <c r="L6268" t="s">
        <v>35780</v>
      </c>
      <c r="M6268" t="s">
        <v>35781</v>
      </c>
    </row>
    <row r="6269" spans="1:13">
      <c r="A6269" s="1" t="s">
        <v>8286</v>
      </c>
      <c r="B6269">
        <v>2.00053155513516E-4</v>
      </c>
      <c r="C6269" s="1">
        <v>2.3703354574346501E-6</v>
      </c>
      <c r="D6269">
        <v>1.6666666666666701E-2</v>
      </c>
      <c r="E6269">
        <v>0.63636363636363602</v>
      </c>
      <c r="F6269">
        <v>0</v>
      </c>
      <c r="G6269">
        <v>0</v>
      </c>
      <c r="H6269">
        <v>0</v>
      </c>
      <c r="I6269">
        <v>0</v>
      </c>
      <c r="J6269" s="1">
        <v>0</v>
      </c>
      <c r="K6269" t="s">
        <v>23241</v>
      </c>
      <c r="L6269" t="s">
        <v>35782</v>
      </c>
      <c r="M6269" t="s">
        <v>35783</v>
      </c>
    </row>
    <row r="6270" spans="1:13">
      <c r="A6270" s="1" t="s">
        <v>8287</v>
      </c>
      <c r="B6270">
        <v>2.3145172728913201E-3</v>
      </c>
      <c r="C6270" s="1">
        <v>1.10507988095661E-8</v>
      </c>
      <c r="D6270">
        <v>8.3333333333333301E-2</v>
      </c>
      <c r="E6270">
        <v>0.78260869565217395</v>
      </c>
      <c r="F6270">
        <v>0</v>
      </c>
      <c r="G6270">
        <v>0.46250000000000002</v>
      </c>
      <c r="H6270">
        <v>1.85185185185185E-2</v>
      </c>
      <c r="I6270">
        <v>0.15591397849462399</v>
      </c>
      <c r="J6270" s="1">
        <v>0</v>
      </c>
      <c r="K6270" t="s">
        <v>23239</v>
      </c>
      <c r="L6270" t="s">
        <v>35784</v>
      </c>
      <c r="M6270" t="s">
        <v>35785</v>
      </c>
    </row>
    <row r="6271" spans="1:13">
      <c r="A6271" s="1" t="s">
        <v>8288</v>
      </c>
      <c r="B6271">
        <v>8.0854351201833805E-5</v>
      </c>
      <c r="C6271" s="1">
        <v>4.1878485259469097E-5</v>
      </c>
      <c r="D6271">
        <v>0.890625</v>
      </c>
      <c r="E6271">
        <v>0.98888888888888904</v>
      </c>
      <c r="F6271">
        <v>0.78205128205128205</v>
      </c>
      <c r="G6271">
        <v>0.91</v>
      </c>
      <c r="H6271">
        <v>0.83333333333333304</v>
      </c>
      <c r="I6271">
        <v>0.90217391304347805</v>
      </c>
      <c r="J6271" s="1">
        <v>1</v>
      </c>
      <c r="K6271" t="s">
        <v>23241</v>
      </c>
      <c r="L6271" t="s">
        <v>35786</v>
      </c>
      <c r="M6271" t="s">
        <v>35787</v>
      </c>
    </row>
    <row r="6272" spans="1:13">
      <c r="A6272" s="1" t="s">
        <v>8289</v>
      </c>
      <c r="B6272">
        <v>9.22681874492252E-8</v>
      </c>
      <c r="C6272" s="1">
        <v>5.5948114185942905E-7</v>
      </c>
      <c r="D6272">
        <v>0.98275862068965503</v>
      </c>
      <c r="E6272">
        <v>1</v>
      </c>
      <c r="F6272">
        <v>1</v>
      </c>
      <c r="G6272">
        <v>0.99122807017543901</v>
      </c>
      <c r="H6272">
        <v>1</v>
      </c>
      <c r="I6272">
        <v>0.97933884297520701</v>
      </c>
      <c r="J6272" s="1">
        <v>1</v>
      </c>
      <c r="K6272" t="s">
        <v>23240</v>
      </c>
      <c r="L6272" t="s">
        <v>35788</v>
      </c>
      <c r="M6272" t="s">
        <v>35789</v>
      </c>
    </row>
    <row r="6273" spans="1:13">
      <c r="A6273" s="1" t="s">
        <v>8290</v>
      </c>
      <c r="B6273">
        <v>3.5422616367333498E-6</v>
      </c>
      <c r="C6273" s="1">
        <v>1.9385191283881599E-5</v>
      </c>
      <c r="D6273">
        <v>0</v>
      </c>
      <c r="E6273">
        <v>0</v>
      </c>
      <c r="F6273">
        <v>7.9310344827586199E-2</v>
      </c>
      <c r="G6273">
        <v>0</v>
      </c>
      <c r="H6273">
        <v>5.9210526315789498E-2</v>
      </c>
      <c r="I6273">
        <v>6.0975609756097601E-2</v>
      </c>
      <c r="J6273" s="1">
        <v>1</v>
      </c>
      <c r="K6273" t="s">
        <v>23238</v>
      </c>
      <c r="L6273" t="s">
        <v>35790</v>
      </c>
      <c r="M6273" t="s">
        <v>35791</v>
      </c>
    </row>
    <row r="6274" spans="1:13">
      <c r="A6274" s="1" t="s">
        <v>8291</v>
      </c>
      <c r="B6274">
        <v>7.9704348475826096E-7</v>
      </c>
      <c r="C6274" s="1">
        <v>3.5549743146394002E-4</v>
      </c>
      <c r="D6274">
        <v>9.375E-2</v>
      </c>
      <c r="E6274">
        <v>3.7037037037037E-2</v>
      </c>
      <c r="F6274">
        <v>0.46875</v>
      </c>
      <c r="G6274">
        <v>8.3333333333333301E-2</v>
      </c>
      <c r="H6274">
        <v>0.221518987341772</v>
      </c>
      <c r="I6274">
        <v>0.15625</v>
      </c>
      <c r="J6274" s="1">
        <v>0</v>
      </c>
      <c r="K6274" t="s">
        <v>23238</v>
      </c>
      <c r="L6274" t="s">
        <v>35792</v>
      </c>
      <c r="M6274" t="s">
        <v>35793</v>
      </c>
    </row>
    <row r="6275" spans="1:13">
      <c r="A6275" s="1" t="s">
        <v>8292</v>
      </c>
      <c r="B6275">
        <v>2.7354127192312101E-6</v>
      </c>
      <c r="C6275" s="1">
        <v>6.6705029798571802E-6</v>
      </c>
      <c r="D6275">
        <v>0</v>
      </c>
      <c r="E6275">
        <v>0</v>
      </c>
      <c r="F6275">
        <v>2.7777777777777801E-3</v>
      </c>
      <c r="G6275">
        <v>0</v>
      </c>
      <c r="H6275">
        <v>2.3148148148148098E-2</v>
      </c>
      <c r="I6275">
        <v>3.94736842105263E-2</v>
      </c>
      <c r="J6275" s="1">
        <v>0</v>
      </c>
      <c r="K6275" t="s">
        <v>23238</v>
      </c>
      <c r="L6275" t="s">
        <v>35794</v>
      </c>
      <c r="M6275" t="s">
        <v>35795</v>
      </c>
    </row>
    <row r="6276" spans="1:13">
      <c r="A6276" s="1" t="s">
        <v>8293</v>
      </c>
      <c r="B6276">
        <v>5.5592136981218004E-6</v>
      </c>
      <c r="C6276" s="1">
        <v>9.8276167683419696E-6</v>
      </c>
      <c r="D6276">
        <v>1</v>
      </c>
      <c r="E6276">
        <v>1</v>
      </c>
      <c r="F6276">
        <v>0.94871794871794901</v>
      </c>
      <c r="G6276">
        <v>0.99107142857142905</v>
      </c>
      <c r="H6276">
        <v>0.99122807017543901</v>
      </c>
      <c r="I6276">
        <v>0.99159663865546199</v>
      </c>
      <c r="J6276" s="1">
        <v>1</v>
      </c>
      <c r="K6276" t="s">
        <v>23238</v>
      </c>
      <c r="L6276" t="s">
        <v>35796</v>
      </c>
      <c r="M6276" t="s">
        <v>35797</v>
      </c>
    </row>
    <row r="6277" spans="1:13">
      <c r="A6277" s="1" t="s">
        <v>8294</v>
      </c>
      <c r="B6277">
        <v>2.6553184411671999E-4</v>
      </c>
      <c r="C6277" s="1">
        <v>1.4914306098753801E-4</v>
      </c>
      <c r="D6277">
        <v>0.4375</v>
      </c>
      <c r="E6277">
        <v>0.375</v>
      </c>
      <c r="F6277">
        <v>0.89687499999999998</v>
      </c>
      <c r="G6277">
        <v>0.14912280701754399</v>
      </c>
      <c r="H6277">
        <v>0.94285714285714295</v>
      </c>
      <c r="I6277">
        <v>0.46250000000000002</v>
      </c>
      <c r="J6277" s="1">
        <v>0</v>
      </c>
      <c r="K6277" t="s">
        <v>23243</v>
      </c>
      <c r="L6277" t="s">
        <v>35798</v>
      </c>
      <c r="M6277" t="s">
        <v>35799</v>
      </c>
    </row>
    <row r="6278" spans="1:13">
      <c r="A6278" s="1" t="s">
        <v>8295</v>
      </c>
      <c r="B6278">
        <v>2.5737199869758E-5</v>
      </c>
      <c r="C6278" s="1">
        <v>6.07140430592363E-5</v>
      </c>
      <c r="D6278">
        <v>0.45</v>
      </c>
      <c r="E6278">
        <v>0.80769230769230804</v>
      </c>
      <c r="F6278">
        <v>0.43258426966292102</v>
      </c>
      <c r="G6278">
        <v>0.14516129032258099</v>
      </c>
      <c r="H6278">
        <v>0.67901234567901203</v>
      </c>
      <c r="I6278">
        <v>0.442857142857143</v>
      </c>
      <c r="J6278" s="1">
        <v>1</v>
      </c>
      <c r="K6278" t="s">
        <v>23241</v>
      </c>
      <c r="L6278" t="s">
        <v>35800</v>
      </c>
      <c r="M6278" t="s">
        <v>35801</v>
      </c>
    </row>
    <row r="6279" spans="1:13">
      <c r="A6279" s="1" t="s">
        <v>8296</v>
      </c>
      <c r="B6279">
        <v>3.6329156974139701E-6</v>
      </c>
      <c r="C6279" s="1">
        <v>7.6300463504949703E-7</v>
      </c>
      <c r="D6279">
        <v>1</v>
      </c>
      <c r="E6279">
        <v>0.95283018867924496</v>
      </c>
      <c r="F6279">
        <v>0.95348837209302295</v>
      </c>
      <c r="G6279">
        <v>0.98275862068965503</v>
      </c>
      <c r="H6279">
        <v>0.95652173913043503</v>
      </c>
      <c r="I6279">
        <v>1</v>
      </c>
      <c r="J6279" s="1">
        <v>1</v>
      </c>
      <c r="K6279" t="s">
        <v>23238</v>
      </c>
      <c r="L6279" t="s">
        <v>35802</v>
      </c>
      <c r="M6279" t="s">
        <v>35803</v>
      </c>
    </row>
    <row r="6280" spans="1:13">
      <c r="A6280" s="1" t="s">
        <v>8297</v>
      </c>
      <c r="B6280">
        <v>1.4657306933153E-6</v>
      </c>
      <c r="C6280" s="1">
        <v>7.6657024476924998E-5</v>
      </c>
      <c r="D6280">
        <v>0.953125</v>
      </c>
      <c r="E6280">
        <v>0.97826086956521696</v>
      </c>
      <c r="F6280">
        <v>0.9765625</v>
      </c>
      <c r="G6280">
        <v>0.99122807017543901</v>
      </c>
      <c r="H6280">
        <v>0.98672566371681403</v>
      </c>
      <c r="I6280">
        <v>0.90598290598290598</v>
      </c>
      <c r="J6280" s="1">
        <v>1</v>
      </c>
      <c r="K6280" t="s">
        <v>23238</v>
      </c>
      <c r="L6280" t="s">
        <v>35804</v>
      </c>
      <c r="M6280" t="s">
        <v>35805</v>
      </c>
    </row>
    <row r="6281" spans="1:13">
      <c r="A6281" s="1" t="s">
        <v>8298</v>
      </c>
      <c r="B6281">
        <v>7.7706980846390698E-5</v>
      </c>
      <c r="C6281" s="1">
        <v>4.5163920557204102E-6</v>
      </c>
      <c r="D6281">
        <v>0.95833333333333304</v>
      </c>
      <c r="E6281">
        <v>1</v>
      </c>
      <c r="F6281">
        <v>0.66500000000000004</v>
      </c>
      <c r="G6281">
        <v>0.78571428571428603</v>
      </c>
      <c r="H6281">
        <v>0.47727272727272702</v>
      </c>
      <c r="I6281">
        <v>1</v>
      </c>
      <c r="J6281" s="1">
        <v>1</v>
      </c>
      <c r="K6281" t="s">
        <v>23238</v>
      </c>
      <c r="L6281" t="s">
        <v>35806</v>
      </c>
      <c r="M6281" t="s">
        <v>35807</v>
      </c>
    </row>
    <row r="6282" spans="1:13">
      <c r="A6282" s="1" t="s">
        <v>8299</v>
      </c>
      <c r="B6282">
        <v>2.2778925101776901E-6</v>
      </c>
      <c r="C6282" s="1">
        <v>4.8346386245910001E-6</v>
      </c>
      <c r="D6282">
        <v>0</v>
      </c>
      <c r="E6282">
        <v>0</v>
      </c>
      <c r="F6282">
        <v>0.125</v>
      </c>
      <c r="G6282">
        <v>0</v>
      </c>
      <c r="H6282">
        <v>1.8749999999999999E-2</v>
      </c>
      <c r="I6282">
        <v>1.2820512820512799E-2</v>
      </c>
      <c r="J6282" s="1">
        <v>0</v>
      </c>
      <c r="K6282" t="s">
        <v>23240</v>
      </c>
      <c r="L6282" t="s">
        <v>35808</v>
      </c>
      <c r="M6282" t="s">
        <v>35809</v>
      </c>
    </row>
    <row r="6283" spans="1:13">
      <c r="A6283" s="1" t="s">
        <v>8300</v>
      </c>
      <c r="B6283">
        <v>9.8045723261224004E-6</v>
      </c>
      <c r="C6283" s="1">
        <v>4.4310406610155202E-8</v>
      </c>
      <c r="D6283">
        <v>0</v>
      </c>
      <c r="E6283">
        <v>7.7380952380952397E-2</v>
      </c>
      <c r="F6283">
        <v>5.6497175141242903E-3</v>
      </c>
      <c r="G6283">
        <v>0</v>
      </c>
      <c r="H6283">
        <v>0</v>
      </c>
      <c r="I6283">
        <v>0</v>
      </c>
      <c r="J6283" s="1" t="s">
        <v>23229</v>
      </c>
      <c r="K6283" t="s">
        <v>23241</v>
      </c>
      <c r="L6283" t="s">
        <v>35810</v>
      </c>
      <c r="M6283" t="s">
        <v>35811</v>
      </c>
    </row>
    <row r="6284" spans="1:13">
      <c r="A6284" s="1" t="s">
        <v>8301</v>
      </c>
      <c r="B6284">
        <v>5.49833512492219E-5</v>
      </c>
      <c r="C6284" s="1">
        <v>1.0401457112232999E-4</v>
      </c>
      <c r="D6284">
        <v>0.74</v>
      </c>
      <c r="E6284">
        <v>0.98750000000000004</v>
      </c>
      <c r="F6284">
        <v>0.97368421052631604</v>
      </c>
      <c r="G6284">
        <v>0.97368421052631604</v>
      </c>
      <c r="H6284">
        <v>0.89795918367346905</v>
      </c>
      <c r="I6284">
        <v>0.860869565217391</v>
      </c>
      <c r="J6284" s="1">
        <v>1</v>
      </c>
      <c r="K6284" t="s">
        <v>23242</v>
      </c>
      <c r="L6284" t="s">
        <v>35812</v>
      </c>
      <c r="M6284" t="s">
        <v>35813</v>
      </c>
    </row>
    <row r="6285" spans="1:13">
      <c r="A6285" s="1" t="s">
        <v>8302</v>
      </c>
      <c r="B6285">
        <v>2.9635244734201201E-7</v>
      </c>
      <c r="C6285" s="1">
        <v>1.2421146470212701E-6</v>
      </c>
      <c r="D6285">
        <v>1</v>
      </c>
      <c r="E6285">
        <v>0.99479166666666696</v>
      </c>
      <c r="F6285">
        <v>1</v>
      </c>
      <c r="G6285">
        <v>1</v>
      </c>
      <c r="H6285">
        <v>0.99115044247787598</v>
      </c>
      <c r="I6285">
        <v>0.99180327868852503</v>
      </c>
      <c r="J6285" s="1">
        <v>4.5454545454545497E-2</v>
      </c>
      <c r="K6285" t="s">
        <v>23238</v>
      </c>
      <c r="L6285" t="s">
        <v>35814</v>
      </c>
      <c r="M6285" t="s">
        <v>35815</v>
      </c>
    </row>
    <row r="6286" spans="1:13">
      <c r="A6286" s="1" t="s">
        <v>8303</v>
      </c>
      <c r="B6286">
        <v>0</v>
      </c>
      <c r="C6286" s="1">
        <v>0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 s="1">
        <v>1</v>
      </c>
      <c r="K6286" t="s">
        <v>23238</v>
      </c>
      <c r="L6286" t="s">
        <v>35816</v>
      </c>
      <c r="M6286" t="s">
        <v>35817</v>
      </c>
    </row>
    <row r="6287" spans="1:13">
      <c r="A6287" s="1" t="s">
        <v>8304</v>
      </c>
      <c r="B6287">
        <v>9.4241037627592894E-8</v>
      </c>
      <c r="C6287" s="1">
        <v>5.0515229370569697E-5</v>
      </c>
      <c r="D6287">
        <v>0</v>
      </c>
      <c r="E6287">
        <v>0</v>
      </c>
      <c r="F6287">
        <v>1.9230769230769201E-2</v>
      </c>
      <c r="G6287">
        <v>8.6206896551724102E-3</v>
      </c>
      <c r="H6287">
        <v>3.94736842105263E-2</v>
      </c>
      <c r="I6287">
        <v>3.2786885245901599E-2</v>
      </c>
      <c r="J6287" s="1">
        <v>0</v>
      </c>
      <c r="K6287" t="s">
        <v>23237</v>
      </c>
      <c r="L6287" t="s">
        <v>35818</v>
      </c>
      <c r="M6287" t="s">
        <v>35819</v>
      </c>
    </row>
    <row r="6288" spans="1:13">
      <c r="A6288" s="1" t="s">
        <v>8305</v>
      </c>
      <c r="B6288">
        <v>7.4177085700168904E-6</v>
      </c>
      <c r="C6288" s="1">
        <v>2.5536567930782498E-6</v>
      </c>
      <c r="D6288">
        <v>1</v>
      </c>
      <c r="E6288">
        <v>1</v>
      </c>
      <c r="F6288">
        <v>0.99668874172185395</v>
      </c>
      <c r="G6288">
        <v>1</v>
      </c>
      <c r="H6288">
        <v>0.91584158415841599</v>
      </c>
      <c r="I6288">
        <v>1</v>
      </c>
      <c r="J6288" s="1">
        <v>1</v>
      </c>
      <c r="K6288" t="s">
        <v>23238</v>
      </c>
      <c r="L6288" t="s">
        <v>35820</v>
      </c>
      <c r="M6288" t="s">
        <v>35821</v>
      </c>
    </row>
    <row r="6289" spans="1:13">
      <c r="A6289" s="1" t="s">
        <v>8306</v>
      </c>
      <c r="B6289">
        <v>8.5464143833967701E-4</v>
      </c>
      <c r="C6289" s="1">
        <v>3.3224833409229999E-4</v>
      </c>
      <c r="D6289">
        <v>0.359375</v>
      </c>
      <c r="E6289">
        <v>0.84375</v>
      </c>
      <c r="F6289">
        <v>0.57179487179487198</v>
      </c>
      <c r="G6289">
        <v>9.4827586206896505E-2</v>
      </c>
      <c r="H6289">
        <v>0.80088495575221197</v>
      </c>
      <c r="I6289">
        <v>0.188524590163934</v>
      </c>
      <c r="J6289" s="1">
        <v>1</v>
      </c>
      <c r="K6289" t="s">
        <v>23241</v>
      </c>
      <c r="L6289" t="s">
        <v>35822</v>
      </c>
      <c r="M6289" t="s">
        <v>35823</v>
      </c>
    </row>
    <row r="6290" spans="1:13">
      <c r="A6290" s="1" t="s">
        <v>8307</v>
      </c>
      <c r="B6290">
        <v>6.9579282006290504E-5</v>
      </c>
      <c r="C6290" s="1">
        <v>1.2500760872119699E-4</v>
      </c>
      <c r="D6290">
        <v>0.203125</v>
      </c>
      <c r="E6290">
        <v>2.0833333333333037E-2</v>
      </c>
      <c r="F6290">
        <v>0.11082474226804095</v>
      </c>
      <c r="G6290">
        <v>8.7719298245609867E-3</v>
      </c>
      <c r="H6290">
        <v>1.7857142857143016E-2</v>
      </c>
      <c r="I6290">
        <v>7.3275862068965969E-2</v>
      </c>
      <c r="J6290" s="1">
        <v>0</v>
      </c>
      <c r="K6290" t="s">
        <v>23245</v>
      </c>
      <c r="L6290" t="s">
        <v>35824</v>
      </c>
      <c r="M6290" t="s">
        <v>35825</v>
      </c>
    </row>
    <row r="6291" spans="1:13">
      <c r="A6291" s="1" t="s">
        <v>8308</v>
      </c>
      <c r="B6291">
        <v>6.1868017439709597E-6</v>
      </c>
      <c r="C6291" s="1">
        <v>1.3400508075755801E-7</v>
      </c>
      <c r="D6291">
        <v>0.104166666666667</v>
      </c>
      <c r="E6291">
        <v>3.3898305084745797E-2</v>
      </c>
      <c r="F6291">
        <v>3.7267080745341602E-2</v>
      </c>
      <c r="G6291">
        <v>0</v>
      </c>
      <c r="H6291">
        <v>0</v>
      </c>
      <c r="I6291">
        <v>2.32558139534884E-2</v>
      </c>
      <c r="J6291" s="1">
        <v>0.875</v>
      </c>
      <c r="K6291" t="s">
        <v>23238</v>
      </c>
      <c r="L6291" t="s">
        <v>35826</v>
      </c>
      <c r="M6291" t="s">
        <v>35827</v>
      </c>
    </row>
    <row r="6292" spans="1:13">
      <c r="A6292" s="1" t="s">
        <v>8309</v>
      </c>
      <c r="B6292">
        <v>2.87829870610656E-5</v>
      </c>
      <c r="C6292" s="1">
        <v>1.0048021567232801E-4</v>
      </c>
      <c r="D6292">
        <v>1</v>
      </c>
      <c r="E6292">
        <v>1</v>
      </c>
      <c r="F6292">
        <v>0.80409356725146197</v>
      </c>
      <c r="G6292">
        <v>1</v>
      </c>
      <c r="H6292">
        <v>1</v>
      </c>
      <c r="I6292">
        <v>1</v>
      </c>
      <c r="J6292" s="1">
        <v>1</v>
      </c>
      <c r="K6292" t="s">
        <v>23239</v>
      </c>
      <c r="L6292" t="s">
        <v>35828</v>
      </c>
      <c r="M6292" t="s">
        <v>35829</v>
      </c>
    </row>
    <row r="6293" spans="1:13">
      <c r="A6293" s="1" t="s">
        <v>8310</v>
      </c>
      <c r="B6293">
        <v>1.6340175186640199E-7</v>
      </c>
      <c r="C6293" s="1">
        <v>5.9598358970493399E-6</v>
      </c>
      <c r="D6293">
        <v>1</v>
      </c>
      <c r="E6293">
        <v>0.99473684210526303</v>
      </c>
      <c r="F6293">
        <v>1</v>
      </c>
      <c r="G6293">
        <v>1</v>
      </c>
      <c r="H6293">
        <v>0.99122807017543901</v>
      </c>
      <c r="I6293">
        <v>0.98399999999999999</v>
      </c>
      <c r="J6293" s="1">
        <v>0.59090909090909105</v>
      </c>
      <c r="K6293" t="s">
        <v>23238</v>
      </c>
      <c r="L6293" t="s">
        <v>35830</v>
      </c>
      <c r="M6293" t="s">
        <v>35831</v>
      </c>
    </row>
    <row r="6294" spans="1:13">
      <c r="A6294" s="1" t="s">
        <v>8311</v>
      </c>
      <c r="B6294">
        <v>3.2644833270367103E-5</v>
      </c>
      <c r="C6294" s="1">
        <v>4.6842440993102803E-5</v>
      </c>
      <c r="D6294">
        <v>0.25</v>
      </c>
      <c r="E6294">
        <v>0.171875</v>
      </c>
      <c r="F6294">
        <v>9.5360824742267994E-2</v>
      </c>
      <c r="G6294">
        <v>2.6315789473684199E-2</v>
      </c>
      <c r="H6294">
        <v>0.100877192982456</v>
      </c>
      <c r="I6294">
        <v>1.27118644067797E-2</v>
      </c>
      <c r="J6294" s="1">
        <v>0</v>
      </c>
      <c r="K6294" t="s">
        <v>23241</v>
      </c>
      <c r="L6294" t="s">
        <v>35832</v>
      </c>
      <c r="M6294" t="s">
        <v>35833</v>
      </c>
    </row>
    <row r="6295" spans="1:13">
      <c r="A6295" s="1" t="s">
        <v>8312</v>
      </c>
      <c r="B6295">
        <v>6.6699926739270503E-7</v>
      </c>
      <c r="C6295" s="1">
        <v>2.72777713559647E-7</v>
      </c>
      <c r="D6295">
        <v>6.6666666666666693E-2</v>
      </c>
      <c r="E6295">
        <v>6.7073170731707293E-2</v>
      </c>
      <c r="F6295">
        <v>3.6764705882352902E-3</v>
      </c>
      <c r="G6295">
        <v>0</v>
      </c>
      <c r="H6295">
        <v>3.6842105263157898E-2</v>
      </c>
      <c r="I6295">
        <v>0.28676470588235298</v>
      </c>
      <c r="J6295" s="1" t="s">
        <v>23229</v>
      </c>
      <c r="K6295" t="s">
        <v>23239</v>
      </c>
      <c r="L6295" t="s">
        <v>35834</v>
      </c>
      <c r="M6295" t="s">
        <v>35835</v>
      </c>
    </row>
    <row r="6296" spans="1:13">
      <c r="A6296" s="1" t="s">
        <v>8313</v>
      </c>
      <c r="B6296">
        <v>3.7755257335677202E-5</v>
      </c>
      <c r="C6296" s="1">
        <v>6.6293690643559402E-6</v>
      </c>
      <c r="D6296">
        <v>0.16129032258064499</v>
      </c>
      <c r="E6296">
        <v>9.44444444444444E-2</v>
      </c>
      <c r="F6296">
        <v>4.8913043478260899E-2</v>
      </c>
      <c r="G6296">
        <v>1.2820512820512799E-2</v>
      </c>
      <c r="H6296">
        <v>1.0869565217391301E-2</v>
      </c>
      <c r="I6296">
        <v>0.19230769230769201</v>
      </c>
      <c r="J6296" s="1" t="s">
        <v>23229</v>
      </c>
      <c r="K6296" t="s">
        <v>23238</v>
      </c>
      <c r="L6296" t="s">
        <v>35836</v>
      </c>
      <c r="M6296" t="s">
        <v>35837</v>
      </c>
    </row>
    <row r="6297" spans="1:13">
      <c r="A6297" s="1" t="s">
        <v>8314</v>
      </c>
      <c r="B6297">
        <v>2.5598417207842299E-6</v>
      </c>
      <c r="C6297" s="1">
        <v>1.44238411753038E-5</v>
      </c>
      <c r="D6297">
        <v>1</v>
      </c>
      <c r="E6297">
        <v>1</v>
      </c>
      <c r="F6297">
        <v>0.89814814814814803</v>
      </c>
      <c r="G6297">
        <v>1</v>
      </c>
      <c r="H6297">
        <v>1</v>
      </c>
      <c r="I6297">
        <v>1</v>
      </c>
      <c r="J6297" s="1" t="s">
        <v>23229</v>
      </c>
      <c r="K6297" t="s">
        <v>23239</v>
      </c>
      <c r="L6297" t="s">
        <v>35838</v>
      </c>
      <c r="M6297" t="s">
        <v>35839</v>
      </c>
    </row>
    <row r="6298" spans="1:13">
      <c r="A6298" s="1" t="s">
        <v>8315</v>
      </c>
      <c r="B6298">
        <v>1.72327312689156E-6</v>
      </c>
      <c r="C6298" s="1">
        <v>4.2605105262033501E-5</v>
      </c>
      <c r="D6298">
        <v>0.18</v>
      </c>
      <c r="E6298">
        <v>0.171875</v>
      </c>
      <c r="F6298">
        <v>0.41743119266055001</v>
      </c>
      <c r="G6298">
        <v>0.29545454545454503</v>
      </c>
      <c r="H6298">
        <v>0.3</v>
      </c>
      <c r="I6298">
        <v>0.21875</v>
      </c>
      <c r="J6298" s="1">
        <v>0</v>
      </c>
      <c r="K6298" t="s">
        <v>23241</v>
      </c>
      <c r="L6298" t="s">
        <v>35840</v>
      </c>
      <c r="M6298" t="s">
        <v>35841</v>
      </c>
    </row>
    <row r="6299" spans="1:13">
      <c r="A6299" s="1" t="s">
        <v>8316</v>
      </c>
      <c r="B6299">
        <v>1.51760550862533E-7</v>
      </c>
      <c r="C6299" s="1">
        <v>6.1950783623434901E-8</v>
      </c>
      <c r="D6299">
        <v>0</v>
      </c>
      <c r="E6299">
        <v>0</v>
      </c>
      <c r="F6299">
        <v>0</v>
      </c>
      <c r="G6299">
        <v>0</v>
      </c>
      <c r="H6299">
        <v>7.5757575757575803E-3</v>
      </c>
      <c r="I6299">
        <v>0</v>
      </c>
      <c r="J6299" s="1">
        <v>0.3</v>
      </c>
      <c r="K6299" t="s">
        <v>23241</v>
      </c>
      <c r="L6299" t="s">
        <v>35842</v>
      </c>
      <c r="M6299" t="s">
        <v>35843</v>
      </c>
    </row>
    <row r="6300" spans="1:13">
      <c r="A6300" s="1" t="s">
        <v>8317</v>
      </c>
      <c r="B6300">
        <v>4.0253026816225797E-5</v>
      </c>
      <c r="C6300" s="1">
        <v>1.1239696032618299E-4</v>
      </c>
      <c r="D6300">
        <v>0.63043478260869601</v>
      </c>
      <c r="E6300">
        <v>0.76315789473684204</v>
      </c>
      <c r="F6300">
        <v>0.71348314606741603</v>
      </c>
      <c r="G6300">
        <v>0.8125</v>
      </c>
      <c r="H6300">
        <v>0.62745098039215697</v>
      </c>
      <c r="I6300">
        <v>0.55494505494505497</v>
      </c>
      <c r="J6300" s="1">
        <v>1</v>
      </c>
      <c r="K6300" t="s">
        <v>23241</v>
      </c>
      <c r="L6300" t="s">
        <v>35844</v>
      </c>
      <c r="M6300" t="s">
        <v>35845</v>
      </c>
    </row>
    <row r="6301" spans="1:13">
      <c r="A6301" s="1" t="s">
        <v>8318</v>
      </c>
      <c r="B6301">
        <v>7.1749976640721396E-7</v>
      </c>
      <c r="C6301" s="1">
        <v>3.3900481306608701E-5</v>
      </c>
      <c r="D6301">
        <v>1</v>
      </c>
      <c r="E6301">
        <v>0.99479166666666696</v>
      </c>
      <c r="F6301">
        <v>0.97692307692307701</v>
      </c>
      <c r="G6301">
        <v>0.98181818181818203</v>
      </c>
      <c r="H6301">
        <v>0.97368421052631604</v>
      </c>
      <c r="I6301">
        <v>0.93181818181818199</v>
      </c>
      <c r="J6301" s="1">
        <v>1</v>
      </c>
      <c r="K6301" t="s">
        <v>23238</v>
      </c>
      <c r="L6301" t="s">
        <v>35846</v>
      </c>
      <c r="M6301" t="s">
        <v>35847</v>
      </c>
    </row>
    <row r="6302" spans="1:13">
      <c r="A6302" s="1" t="s">
        <v>8319</v>
      </c>
      <c r="B6302">
        <v>2.9427572288627899E-5</v>
      </c>
      <c r="C6302" s="1">
        <v>1.6297622648089399E-5</v>
      </c>
      <c r="D6302">
        <v>0</v>
      </c>
      <c r="E6302">
        <v>0</v>
      </c>
      <c r="F6302">
        <v>8.1521739130434798E-3</v>
      </c>
      <c r="G6302">
        <v>0.5</v>
      </c>
      <c r="H6302">
        <v>4.9019607843137298E-3</v>
      </c>
      <c r="I6302">
        <v>0.32089552238806002</v>
      </c>
      <c r="J6302" s="1">
        <v>0</v>
      </c>
      <c r="K6302" t="s">
        <v>23238</v>
      </c>
      <c r="L6302" t="s">
        <v>35848</v>
      </c>
      <c r="M6302" t="s">
        <v>35849</v>
      </c>
    </row>
    <row r="6303" spans="1:13">
      <c r="A6303" s="1" t="s">
        <v>8320</v>
      </c>
      <c r="B6303">
        <v>9.9992397351985094E-8</v>
      </c>
      <c r="C6303" s="1">
        <v>1.9477189670971499E-6</v>
      </c>
      <c r="D6303">
        <v>0</v>
      </c>
      <c r="E6303">
        <v>0</v>
      </c>
      <c r="F6303">
        <v>2.5773195876288698E-3</v>
      </c>
      <c r="G6303">
        <v>0</v>
      </c>
      <c r="H6303">
        <v>9.4339622641509396E-3</v>
      </c>
      <c r="I6303">
        <v>0</v>
      </c>
      <c r="J6303" s="1">
        <v>0.59090909090909105</v>
      </c>
      <c r="K6303" t="s">
        <v>23238</v>
      </c>
      <c r="L6303" t="s">
        <v>35850</v>
      </c>
      <c r="M6303" t="s">
        <v>35851</v>
      </c>
    </row>
    <row r="6304" spans="1:13">
      <c r="A6304" s="1" t="s">
        <v>8321</v>
      </c>
      <c r="B6304">
        <v>2.9968785951110899E-8</v>
      </c>
      <c r="C6304" s="1">
        <v>2.5893877749673498E-7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0.99264705882352899</v>
      </c>
      <c r="J6304" s="1">
        <v>1</v>
      </c>
      <c r="K6304" t="s">
        <v>23238</v>
      </c>
      <c r="L6304" t="s">
        <v>35852</v>
      </c>
      <c r="M6304" t="s">
        <v>35853</v>
      </c>
    </row>
    <row r="6305" spans="1:13">
      <c r="A6305" s="1" t="s">
        <v>8322</v>
      </c>
      <c r="B6305">
        <v>1.38489001286468E-4</v>
      </c>
      <c r="C6305" s="1">
        <v>5.5753373278435095E-7</v>
      </c>
      <c r="D6305">
        <v>0.27272727272727298</v>
      </c>
      <c r="E6305">
        <v>0.148148148148148</v>
      </c>
      <c r="F6305">
        <v>0.30555555555555602</v>
      </c>
      <c r="G6305">
        <v>0</v>
      </c>
      <c r="H6305">
        <v>0.31632653061224503</v>
      </c>
      <c r="I6305">
        <v>8.8235294117647106E-2</v>
      </c>
      <c r="J6305" s="1" t="s">
        <v>23229</v>
      </c>
      <c r="K6305" t="s">
        <v>23239</v>
      </c>
      <c r="L6305" t="s">
        <v>35854</v>
      </c>
      <c r="M6305" t="s">
        <v>35855</v>
      </c>
    </row>
    <row r="6306" spans="1:13">
      <c r="A6306" s="1" t="s">
        <v>8323</v>
      </c>
      <c r="B6306">
        <v>8.4928286733299793E-5</v>
      </c>
      <c r="C6306" s="1">
        <v>5.0171700983356401E-5</v>
      </c>
      <c r="D6306">
        <v>0.79032258064516103</v>
      </c>
      <c r="E6306">
        <v>0.82558139534883701</v>
      </c>
      <c r="F6306">
        <v>0.719653179190751</v>
      </c>
      <c r="G6306">
        <v>0.89285714285714302</v>
      </c>
      <c r="H6306">
        <v>0.59302325581395399</v>
      </c>
      <c r="I6306">
        <v>0.84313725490196101</v>
      </c>
      <c r="J6306" s="1">
        <v>1</v>
      </c>
      <c r="K6306" t="s">
        <v>23237</v>
      </c>
      <c r="L6306" t="s">
        <v>35856</v>
      </c>
      <c r="M6306" t="s">
        <v>35857</v>
      </c>
    </row>
    <row r="6307" spans="1:13">
      <c r="A6307" s="1" t="s">
        <v>8324</v>
      </c>
      <c r="B6307">
        <v>3.14367074911811E-5</v>
      </c>
      <c r="C6307" s="1">
        <v>2.1765917131653001E-4</v>
      </c>
      <c r="D6307">
        <v>1</v>
      </c>
      <c r="E6307">
        <v>1</v>
      </c>
      <c r="F6307">
        <v>0.118320610687023</v>
      </c>
      <c r="G6307">
        <v>0.86486486486486502</v>
      </c>
      <c r="H6307">
        <v>0.32352941176470601</v>
      </c>
      <c r="I6307">
        <v>0.84375</v>
      </c>
      <c r="J6307" s="1" t="s">
        <v>23229</v>
      </c>
      <c r="K6307" t="s">
        <v>23239</v>
      </c>
      <c r="L6307" t="s">
        <v>35858</v>
      </c>
      <c r="M6307" t="s">
        <v>35859</v>
      </c>
    </row>
    <row r="6308" spans="1:13">
      <c r="A6308" s="1" t="s">
        <v>8325</v>
      </c>
      <c r="B6308">
        <v>1.6739663406324301E-5</v>
      </c>
      <c r="C6308" s="1">
        <v>9.1451089054359894E-6</v>
      </c>
      <c r="D6308">
        <v>0.203125</v>
      </c>
      <c r="E6308">
        <v>9.1954022988505704E-2</v>
      </c>
      <c r="F6308">
        <v>0.33977900552486201</v>
      </c>
      <c r="G6308">
        <v>3.125E-2</v>
      </c>
      <c r="H6308">
        <v>0.34302325581395299</v>
      </c>
      <c r="I6308">
        <v>4.6511627906976702E-2</v>
      </c>
      <c r="J6308" s="1">
        <v>0</v>
      </c>
      <c r="K6308" t="s">
        <v>23238</v>
      </c>
      <c r="L6308" t="s">
        <v>35860</v>
      </c>
      <c r="M6308" t="s">
        <v>35861</v>
      </c>
    </row>
    <row r="6309" spans="1:13">
      <c r="A6309" s="1" t="s">
        <v>8326</v>
      </c>
      <c r="B6309">
        <v>7.1315390705530497E-6</v>
      </c>
      <c r="C6309" s="1">
        <v>1.72473963115927E-5</v>
      </c>
      <c r="D6309">
        <v>0.17857142857142899</v>
      </c>
      <c r="E6309">
        <v>1.05263157894737E-2</v>
      </c>
      <c r="F6309">
        <v>2.3316062176165799E-2</v>
      </c>
      <c r="G6309">
        <v>3.9215686274509803E-2</v>
      </c>
      <c r="H6309">
        <v>4.7619047619047597E-3</v>
      </c>
      <c r="I6309">
        <v>8.9108910891089105E-2</v>
      </c>
      <c r="J6309" s="1" t="s">
        <v>23229</v>
      </c>
      <c r="K6309" t="s">
        <v>23242</v>
      </c>
      <c r="L6309" t="s">
        <v>35862</v>
      </c>
      <c r="M6309" t="s">
        <v>35863</v>
      </c>
    </row>
    <row r="6310" spans="1:13">
      <c r="A6310" s="1" t="s">
        <v>8327</v>
      </c>
      <c r="B6310">
        <v>7.0936001053819602E-5</v>
      </c>
      <c r="C6310" s="1">
        <v>7.4487896035563099E-4</v>
      </c>
      <c r="D6310">
        <v>1</v>
      </c>
      <c r="E6310">
        <v>1</v>
      </c>
      <c r="F6310">
        <v>0.18</v>
      </c>
      <c r="G6310">
        <v>0.88461538461538503</v>
      </c>
      <c r="H6310">
        <v>0.878571428571429</v>
      </c>
      <c r="I6310">
        <v>0.939393939393939</v>
      </c>
      <c r="J6310" s="1" t="s">
        <v>23229</v>
      </c>
      <c r="K6310" t="s">
        <v>23241</v>
      </c>
      <c r="L6310" t="s">
        <v>35864</v>
      </c>
      <c r="M6310" t="s">
        <v>35865</v>
      </c>
    </row>
    <row r="6311" spans="1:13">
      <c r="A6311" s="1" t="s">
        <v>8328</v>
      </c>
      <c r="B6311">
        <v>2.5833180504302201E-5</v>
      </c>
      <c r="C6311" s="1">
        <v>9.6652028000051099E-5</v>
      </c>
      <c r="D6311">
        <v>0</v>
      </c>
      <c r="E6311">
        <v>9.0909090909090898E-2</v>
      </c>
      <c r="F6311">
        <v>0.26470588235294101</v>
      </c>
      <c r="G6311">
        <v>0</v>
      </c>
      <c r="H6311">
        <v>4.5454545454545497E-2</v>
      </c>
      <c r="I6311">
        <v>0</v>
      </c>
      <c r="J6311" s="1" t="s">
        <v>23229</v>
      </c>
      <c r="K6311" t="s">
        <v>23241</v>
      </c>
      <c r="L6311" t="s">
        <v>35866</v>
      </c>
      <c r="M6311" t="s">
        <v>35867</v>
      </c>
    </row>
    <row r="6312" spans="1:13">
      <c r="A6312" s="1" t="s">
        <v>8329</v>
      </c>
      <c r="B6312">
        <v>1.2970871236991601E-6</v>
      </c>
      <c r="C6312" s="1">
        <v>2.3736484522680599E-7</v>
      </c>
      <c r="D6312">
        <v>0.97826086956521696</v>
      </c>
      <c r="E6312">
        <v>0.94736842105263197</v>
      </c>
      <c r="F6312">
        <v>0.97872340425531901</v>
      </c>
      <c r="G6312">
        <v>0.972727272727273</v>
      </c>
      <c r="H6312">
        <v>0.97530864197530898</v>
      </c>
      <c r="I6312">
        <v>0.97368421052631604</v>
      </c>
      <c r="J6312" s="1">
        <v>1</v>
      </c>
      <c r="K6312" t="s">
        <v>23242</v>
      </c>
      <c r="L6312" t="s">
        <v>35868</v>
      </c>
      <c r="M6312" t="s">
        <v>35869</v>
      </c>
    </row>
    <row r="6313" spans="1:13">
      <c r="A6313" s="1" t="s">
        <v>8330</v>
      </c>
      <c r="B6313">
        <v>2.9362024741329601E-8</v>
      </c>
      <c r="C6313" s="1">
        <v>9.7838185876039298E-7</v>
      </c>
      <c r="D6313">
        <v>1</v>
      </c>
      <c r="E6313">
        <v>1</v>
      </c>
      <c r="F6313">
        <v>1</v>
      </c>
      <c r="G6313">
        <v>0.95918367346938804</v>
      </c>
      <c r="H6313">
        <v>1</v>
      </c>
      <c r="I6313">
        <v>0.98039215686274495</v>
      </c>
      <c r="J6313" s="1">
        <v>1</v>
      </c>
      <c r="K6313" t="s">
        <v>23239</v>
      </c>
      <c r="L6313" t="s">
        <v>35870</v>
      </c>
      <c r="M6313" t="s">
        <v>35871</v>
      </c>
    </row>
    <row r="6314" spans="1:13">
      <c r="A6314" s="1" t="s">
        <v>8331</v>
      </c>
      <c r="B6314">
        <v>6.7567684898510096E-8</v>
      </c>
      <c r="C6314" s="1">
        <v>1.6280899750261601E-6</v>
      </c>
      <c r="D6314">
        <v>0</v>
      </c>
      <c r="E6314">
        <v>5.2083333333333296E-3</v>
      </c>
      <c r="F6314">
        <v>0</v>
      </c>
      <c r="G6314">
        <v>0</v>
      </c>
      <c r="H6314">
        <v>4.3859649122806998E-3</v>
      </c>
      <c r="I6314">
        <v>0</v>
      </c>
      <c r="J6314" s="1">
        <v>0.22727272727272699</v>
      </c>
      <c r="K6314" t="s">
        <v>23239</v>
      </c>
      <c r="L6314" t="s">
        <v>35872</v>
      </c>
      <c r="M6314" t="s">
        <v>35873</v>
      </c>
    </row>
    <row r="6315" spans="1:13">
      <c r="A6315" s="1" t="s">
        <v>8332</v>
      </c>
      <c r="B6315">
        <v>1.1342017350940799E-7</v>
      </c>
      <c r="C6315" s="1">
        <v>7.0936545559962002E-11</v>
      </c>
      <c r="D6315">
        <v>0</v>
      </c>
      <c r="E6315">
        <v>5.8139534883720903E-3</v>
      </c>
      <c r="F6315">
        <v>0</v>
      </c>
      <c r="G6315">
        <v>0</v>
      </c>
      <c r="H6315">
        <v>0</v>
      </c>
      <c r="I6315">
        <v>0</v>
      </c>
      <c r="J6315" s="1">
        <v>0.59090909090909105</v>
      </c>
      <c r="K6315" t="s">
        <v>23241</v>
      </c>
      <c r="L6315" t="s">
        <v>35874</v>
      </c>
      <c r="M6315" t="s">
        <v>35875</v>
      </c>
    </row>
    <row r="6316" spans="1:13">
      <c r="A6316" s="1" t="s">
        <v>8333</v>
      </c>
      <c r="B6316">
        <v>4.26533783660602E-6</v>
      </c>
      <c r="C6316" s="1">
        <v>4.2645567567060901E-6</v>
      </c>
      <c r="D6316">
        <v>0.984375</v>
      </c>
      <c r="E6316">
        <v>1</v>
      </c>
      <c r="F6316">
        <v>0.95923913043478304</v>
      </c>
      <c r="G6316">
        <v>1</v>
      </c>
      <c r="H6316">
        <v>0.95348837209302295</v>
      </c>
      <c r="I6316">
        <v>0.98387096774193505</v>
      </c>
      <c r="J6316" s="1">
        <v>1</v>
      </c>
      <c r="K6316" t="s">
        <v>23241</v>
      </c>
      <c r="L6316" t="s">
        <v>35876</v>
      </c>
      <c r="M6316" t="s">
        <v>35877</v>
      </c>
    </row>
    <row r="6317" spans="1:13">
      <c r="A6317" s="1" t="s">
        <v>8334</v>
      </c>
      <c r="B6317">
        <v>4.7630016772092104E-6</v>
      </c>
      <c r="C6317" s="1">
        <v>2.6927797850590502E-8</v>
      </c>
      <c r="D6317">
        <v>0.97916666666666696</v>
      </c>
      <c r="E6317">
        <v>0.95945945945945899</v>
      </c>
      <c r="F6317">
        <v>0.995</v>
      </c>
      <c r="G6317">
        <v>1</v>
      </c>
      <c r="H6317">
        <v>1</v>
      </c>
      <c r="I6317">
        <v>1</v>
      </c>
      <c r="J6317" s="1">
        <v>1</v>
      </c>
      <c r="K6317" t="s">
        <v>23241</v>
      </c>
      <c r="L6317" t="s">
        <v>35878</v>
      </c>
      <c r="M6317" t="s">
        <v>35879</v>
      </c>
    </row>
    <row r="6318" spans="1:13">
      <c r="A6318" s="1" t="s">
        <v>8335</v>
      </c>
      <c r="B6318">
        <v>8.4380596039919804E-7</v>
      </c>
      <c r="C6318" s="1">
        <v>1.06962660700011E-5</v>
      </c>
      <c r="D6318">
        <v>0</v>
      </c>
      <c r="E6318">
        <v>0</v>
      </c>
      <c r="F6318">
        <v>7.1022727272727307E-2</v>
      </c>
      <c r="G6318">
        <v>1.1111111111111099E-2</v>
      </c>
      <c r="H6318">
        <v>0</v>
      </c>
      <c r="I6318">
        <v>0</v>
      </c>
      <c r="J6318" s="1" t="s">
        <v>23229</v>
      </c>
      <c r="K6318" t="s">
        <v>23241</v>
      </c>
      <c r="L6318" t="s">
        <v>35880</v>
      </c>
      <c r="M6318" t="s">
        <v>35881</v>
      </c>
    </row>
    <row r="6319" spans="1:13">
      <c r="A6319" s="1" t="s">
        <v>8336</v>
      </c>
      <c r="B6319">
        <v>1.27862006543899E-7</v>
      </c>
      <c r="C6319" s="1">
        <v>2.24099268501127E-5</v>
      </c>
      <c r="D6319">
        <v>1</v>
      </c>
      <c r="E6319">
        <v>0.99375000000000002</v>
      </c>
      <c r="F6319">
        <v>1</v>
      </c>
      <c r="G6319">
        <v>0.71428571428571397</v>
      </c>
      <c r="H6319">
        <v>0.99285714285714299</v>
      </c>
      <c r="I6319">
        <v>0.59375</v>
      </c>
      <c r="J6319" s="1" t="s">
        <v>23229</v>
      </c>
      <c r="K6319" t="s">
        <v>23241</v>
      </c>
      <c r="L6319" t="s">
        <v>35882</v>
      </c>
      <c r="M6319" t="s">
        <v>35883</v>
      </c>
    </row>
    <row r="6320" spans="1:13">
      <c r="A6320" s="1" t="s">
        <v>8337</v>
      </c>
      <c r="B6320">
        <v>6.6028869087489104E-6</v>
      </c>
      <c r="C6320" s="1">
        <v>1.9594620308090898E-6</v>
      </c>
      <c r="D6320">
        <v>3.4482758620689703E-2</v>
      </c>
      <c r="E6320">
        <v>1.2820512820512799E-2</v>
      </c>
      <c r="F6320">
        <v>1.1695906432748499E-2</v>
      </c>
      <c r="G6320">
        <v>0</v>
      </c>
      <c r="H6320">
        <v>0</v>
      </c>
      <c r="I6320">
        <v>2.32558139534884E-2</v>
      </c>
      <c r="J6320" s="1">
        <v>0</v>
      </c>
      <c r="K6320" t="s">
        <v>23238</v>
      </c>
      <c r="L6320" t="s">
        <v>35884</v>
      </c>
      <c r="M6320" t="s">
        <v>35885</v>
      </c>
    </row>
    <row r="6321" spans="1:13">
      <c r="A6321" s="1" t="s">
        <v>8338</v>
      </c>
      <c r="B6321">
        <v>3.3396561074667799E-9</v>
      </c>
      <c r="C6321" s="1">
        <v>1.68951658865506E-5</v>
      </c>
      <c r="D6321">
        <v>0.91379310344827602</v>
      </c>
      <c r="E6321">
        <v>1</v>
      </c>
      <c r="F6321">
        <v>0.98870056497175096</v>
      </c>
      <c r="G6321">
        <v>0.93333333333333302</v>
      </c>
      <c r="H6321">
        <v>0.98958333333333304</v>
      </c>
      <c r="I6321">
        <v>0.92523364485981296</v>
      </c>
      <c r="J6321" s="1" t="s">
        <v>23229</v>
      </c>
      <c r="K6321" t="s">
        <v>23241</v>
      </c>
      <c r="L6321" t="s">
        <v>35886</v>
      </c>
      <c r="M6321" t="s">
        <v>35887</v>
      </c>
    </row>
    <row r="6322" spans="1:13">
      <c r="A6322" s="1" t="s">
        <v>8339</v>
      </c>
      <c r="B6322">
        <v>1.52189531449718E-8</v>
      </c>
      <c r="C6322" s="1">
        <v>4.3501652815198301E-7</v>
      </c>
      <c r="D6322">
        <v>1</v>
      </c>
      <c r="E6322">
        <v>1</v>
      </c>
      <c r="F6322">
        <v>1</v>
      </c>
      <c r="G6322">
        <v>1</v>
      </c>
      <c r="H6322">
        <v>0.99206349206349198</v>
      </c>
      <c r="I6322">
        <v>1</v>
      </c>
      <c r="J6322" s="1" t="s">
        <v>23229</v>
      </c>
      <c r="K6322" t="s">
        <v>23241</v>
      </c>
      <c r="L6322" t="s">
        <v>35888</v>
      </c>
      <c r="M6322" t="s">
        <v>35889</v>
      </c>
    </row>
    <row r="6323" spans="1:13">
      <c r="A6323" s="1" t="s">
        <v>8340</v>
      </c>
      <c r="B6323">
        <v>2.8571822941613999E-6</v>
      </c>
      <c r="C6323" s="1">
        <v>6.0823947447892905E-7</v>
      </c>
      <c r="D6323">
        <v>1.85185185185185E-2</v>
      </c>
      <c r="E6323">
        <v>0</v>
      </c>
      <c r="F6323">
        <v>0</v>
      </c>
      <c r="G6323">
        <v>0.134615384615385</v>
      </c>
      <c r="H6323">
        <v>0.22950819672131101</v>
      </c>
      <c r="I6323">
        <v>0.15151515151515199</v>
      </c>
      <c r="J6323" s="1">
        <v>0</v>
      </c>
      <c r="K6323" t="s">
        <v>23241</v>
      </c>
      <c r="L6323" t="s">
        <v>35890</v>
      </c>
      <c r="M6323" t="s">
        <v>35891</v>
      </c>
    </row>
    <row r="6324" spans="1:13">
      <c r="A6324" s="1" t="s">
        <v>8341</v>
      </c>
      <c r="B6324">
        <v>2.0292001948100899E-5</v>
      </c>
      <c r="C6324" s="1">
        <v>2.2772999769144099E-4</v>
      </c>
      <c r="D6324">
        <v>0.94</v>
      </c>
      <c r="E6324">
        <v>0.86805555555555602</v>
      </c>
      <c r="F6324">
        <v>0.99132947976878605</v>
      </c>
      <c r="G6324">
        <v>0.64150943396226401</v>
      </c>
      <c r="H6324">
        <v>0.94270833333333304</v>
      </c>
      <c r="I6324">
        <v>0.81547619047619002</v>
      </c>
      <c r="J6324" s="1">
        <v>1</v>
      </c>
      <c r="K6324" t="s">
        <v>23238</v>
      </c>
      <c r="L6324" t="s">
        <v>35892</v>
      </c>
      <c r="M6324" t="s">
        <v>35893</v>
      </c>
    </row>
    <row r="6325" spans="1:13">
      <c r="A6325" s="1" t="s">
        <v>8342</v>
      </c>
      <c r="B6325">
        <v>7.4951395845866E-6</v>
      </c>
      <c r="C6325" s="1">
        <v>6.4998622335692899E-6</v>
      </c>
      <c r="D6325">
        <v>0.967741935483871</v>
      </c>
      <c r="E6325">
        <v>0.98684210526315796</v>
      </c>
      <c r="F6325">
        <v>1</v>
      </c>
      <c r="G6325">
        <v>1</v>
      </c>
      <c r="H6325">
        <v>0.918604651162791</v>
      </c>
      <c r="I6325">
        <v>1</v>
      </c>
      <c r="J6325" s="1">
        <v>1</v>
      </c>
      <c r="K6325" t="s">
        <v>23238</v>
      </c>
      <c r="L6325" t="s">
        <v>35894</v>
      </c>
      <c r="M6325" t="s">
        <v>35895</v>
      </c>
    </row>
    <row r="6326" spans="1:13">
      <c r="A6326" s="1" t="s">
        <v>8343</v>
      </c>
      <c r="B6326">
        <v>2.16366016365458E-6</v>
      </c>
      <c r="C6326" s="1">
        <v>1.2293588901245999E-5</v>
      </c>
      <c r="D6326">
        <v>1.9230769230769201E-2</v>
      </c>
      <c r="E6326">
        <v>0</v>
      </c>
      <c r="F6326">
        <v>2.8000000000000001E-2</v>
      </c>
      <c r="G6326">
        <v>1.1904761904761901E-2</v>
      </c>
      <c r="H6326">
        <v>7.8125E-3</v>
      </c>
      <c r="I6326">
        <v>1.1111111111111099E-2</v>
      </c>
      <c r="J6326" s="1">
        <v>0</v>
      </c>
      <c r="K6326" t="s">
        <v>23241</v>
      </c>
      <c r="L6326" t="s">
        <v>35896</v>
      </c>
      <c r="M6326" t="s">
        <v>35897</v>
      </c>
    </row>
    <row r="6327" spans="1:13">
      <c r="A6327" s="1" t="s">
        <v>8344</v>
      </c>
      <c r="B6327">
        <v>3.6027481550022797E-5</v>
      </c>
      <c r="C6327" s="1">
        <v>3.6025981831710201E-5</v>
      </c>
      <c r="D6327">
        <v>0</v>
      </c>
      <c r="E6327">
        <v>0</v>
      </c>
      <c r="F6327">
        <v>6.1452513966480403E-2</v>
      </c>
      <c r="G6327">
        <v>0</v>
      </c>
      <c r="H6327">
        <v>0</v>
      </c>
      <c r="I6327">
        <v>4.3859649122806998E-3</v>
      </c>
      <c r="J6327" s="1">
        <v>0</v>
      </c>
      <c r="K6327" t="s">
        <v>23238</v>
      </c>
      <c r="L6327" t="s">
        <v>35898</v>
      </c>
      <c r="M6327" t="s">
        <v>35899</v>
      </c>
    </row>
    <row r="6328" spans="1:13">
      <c r="A6328" s="1" t="s">
        <v>8345</v>
      </c>
      <c r="B6328">
        <v>0</v>
      </c>
      <c r="C6328" s="1">
        <v>0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 s="1">
        <v>0</v>
      </c>
      <c r="K6328" t="s">
        <v>23241</v>
      </c>
      <c r="L6328" t="s">
        <v>35900</v>
      </c>
      <c r="M6328" t="s">
        <v>35901</v>
      </c>
    </row>
    <row r="6329" spans="1:13">
      <c r="A6329" s="1" t="s">
        <v>8346</v>
      </c>
      <c r="B6329">
        <v>5.7911856024969198E-8</v>
      </c>
      <c r="C6329" s="1">
        <v>8.7251986657627705E-10</v>
      </c>
      <c r="D6329">
        <v>0.92592592592592604</v>
      </c>
      <c r="E6329">
        <v>1</v>
      </c>
      <c r="F6329">
        <v>1</v>
      </c>
      <c r="G6329">
        <v>0.96296296296296302</v>
      </c>
      <c r="H6329">
        <v>1</v>
      </c>
      <c r="I6329">
        <v>0.98863636363636398</v>
      </c>
      <c r="J6329" s="1">
        <v>1</v>
      </c>
      <c r="K6329" t="s">
        <v>23237</v>
      </c>
      <c r="L6329" t="s">
        <v>35902</v>
      </c>
      <c r="M6329" t="s">
        <v>35903</v>
      </c>
    </row>
    <row r="6330" spans="1:13">
      <c r="A6330" s="1" t="s">
        <v>8347</v>
      </c>
      <c r="B6330">
        <v>8.6013795698429906E-5</v>
      </c>
      <c r="C6330" s="1">
        <v>3.1706602136728499E-6</v>
      </c>
      <c r="D6330">
        <v>1</v>
      </c>
      <c r="E6330">
        <v>0.55555555555555602</v>
      </c>
      <c r="F6330">
        <v>0.99137931034482796</v>
      </c>
      <c r="G6330">
        <v>0.97727272727272696</v>
      </c>
      <c r="H6330">
        <v>1</v>
      </c>
      <c r="I6330">
        <v>1</v>
      </c>
      <c r="J6330" s="1">
        <v>1</v>
      </c>
      <c r="K6330" t="s">
        <v>23238</v>
      </c>
      <c r="L6330" t="s">
        <v>35904</v>
      </c>
      <c r="M6330" t="s">
        <v>35905</v>
      </c>
    </row>
    <row r="6331" spans="1:13">
      <c r="A6331" s="1" t="s">
        <v>8348</v>
      </c>
      <c r="B6331">
        <v>7.3283384419474497E-8</v>
      </c>
      <c r="C6331" s="1">
        <v>2.2373006058963901E-6</v>
      </c>
      <c r="D6331">
        <v>1.6666666666666701E-2</v>
      </c>
      <c r="E6331">
        <v>5.6179775280898901E-3</v>
      </c>
      <c r="F6331">
        <v>4.4270833333333301E-2</v>
      </c>
      <c r="G6331">
        <v>0.03</v>
      </c>
      <c r="H6331">
        <v>0.15277777777777801</v>
      </c>
      <c r="I6331">
        <v>1.44230769230769E-2</v>
      </c>
      <c r="J6331" s="1">
        <v>0</v>
      </c>
      <c r="K6331" t="s">
        <v>23239</v>
      </c>
      <c r="L6331" t="s">
        <v>35906</v>
      </c>
      <c r="M6331" t="s">
        <v>35907</v>
      </c>
    </row>
    <row r="6332" spans="1:13">
      <c r="A6332" s="1" t="s">
        <v>8349</v>
      </c>
      <c r="B6332">
        <v>9.5650348683066003E-6</v>
      </c>
      <c r="C6332" s="1">
        <v>4.4452655367964501E-5</v>
      </c>
      <c r="D6332">
        <v>1.7857142857142901E-2</v>
      </c>
      <c r="E6332">
        <v>0</v>
      </c>
      <c r="F6332">
        <v>2.6178010471204199E-3</v>
      </c>
      <c r="G6332">
        <v>0.394736842105263</v>
      </c>
      <c r="H6332">
        <v>1.33928571428571E-2</v>
      </c>
      <c r="I6332">
        <v>0.173913043478261</v>
      </c>
      <c r="J6332" s="1">
        <v>4.5454545454545497E-2</v>
      </c>
      <c r="K6332" t="s">
        <v>23238</v>
      </c>
      <c r="L6332" t="s">
        <v>35908</v>
      </c>
      <c r="M6332" t="s">
        <v>35909</v>
      </c>
    </row>
    <row r="6333" spans="1:13">
      <c r="A6333" s="1" t="s">
        <v>8350</v>
      </c>
      <c r="B6333">
        <v>3.0599645752806701E-6</v>
      </c>
      <c r="C6333" s="1">
        <v>6.6635973769424197E-6</v>
      </c>
      <c r="D6333">
        <v>1</v>
      </c>
      <c r="E6333">
        <v>1</v>
      </c>
      <c r="F6333">
        <v>1</v>
      </c>
      <c r="G6333">
        <v>0.81034482758620696</v>
      </c>
      <c r="H6333">
        <v>1</v>
      </c>
      <c r="I6333">
        <v>0.89200000000000002</v>
      </c>
      <c r="J6333" s="1">
        <v>1</v>
      </c>
      <c r="K6333" t="s">
        <v>23238</v>
      </c>
      <c r="L6333" t="s">
        <v>35910</v>
      </c>
      <c r="M6333" t="s">
        <v>35911</v>
      </c>
    </row>
    <row r="6334" spans="1:13">
      <c r="A6334" s="1" t="s">
        <v>8351</v>
      </c>
      <c r="B6334">
        <v>1.85076465189234E-5</v>
      </c>
      <c r="C6334" s="1">
        <v>1.0791152449745701E-5</v>
      </c>
      <c r="D6334">
        <v>4.6875E-2</v>
      </c>
      <c r="E6334">
        <v>1.0416666666666701E-2</v>
      </c>
      <c r="F6334">
        <v>3.0769230769230799E-2</v>
      </c>
      <c r="G6334">
        <v>8.6206896551724102E-3</v>
      </c>
      <c r="H6334">
        <v>8.7719298245613996E-3</v>
      </c>
      <c r="I6334">
        <v>3.2000000000000001E-2</v>
      </c>
      <c r="J6334" s="1">
        <v>0</v>
      </c>
      <c r="K6334" t="s">
        <v>23241</v>
      </c>
      <c r="L6334" t="s">
        <v>35912</v>
      </c>
      <c r="M6334" t="s">
        <v>35913</v>
      </c>
    </row>
    <row r="6335" spans="1:13">
      <c r="A6335" s="1" t="s">
        <v>8352</v>
      </c>
      <c r="B6335">
        <v>5.8742340341634698E-5</v>
      </c>
      <c r="C6335" s="1">
        <v>1.1249952538292799E-4</v>
      </c>
      <c r="D6335">
        <v>0.35</v>
      </c>
      <c r="E6335">
        <v>0.6</v>
      </c>
      <c r="F6335">
        <v>0.75324675324675305</v>
      </c>
      <c r="G6335">
        <v>0.96875</v>
      </c>
      <c r="H6335">
        <v>0.95454545454545503</v>
      </c>
      <c r="I6335">
        <v>0.90677966101694896</v>
      </c>
      <c r="J6335" s="1" t="s">
        <v>23229</v>
      </c>
      <c r="K6335" t="s">
        <v>23237</v>
      </c>
      <c r="L6335" t="s">
        <v>35914</v>
      </c>
      <c r="M6335" t="s">
        <v>35915</v>
      </c>
    </row>
    <row r="6336" spans="1:13">
      <c r="A6336" s="1" t="s">
        <v>8353</v>
      </c>
      <c r="B6336">
        <v>1.49624167247144E-6</v>
      </c>
      <c r="C6336" s="1">
        <v>4.7110238209601397E-6</v>
      </c>
      <c r="D6336">
        <v>1</v>
      </c>
      <c r="E6336">
        <v>1</v>
      </c>
      <c r="F6336">
        <v>0.99740932642487001</v>
      </c>
      <c r="G6336">
        <v>1</v>
      </c>
      <c r="H6336">
        <v>0.86403508771929804</v>
      </c>
      <c r="I6336">
        <v>0.99593495934959397</v>
      </c>
      <c r="J6336" s="1" t="s">
        <v>23229</v>
      </c>
      <c r="K6336" t="s">
        <v>23238</v>
      </c>
      <c r="L6336" t="s">
        <v>35916</v>
      </c>
      <c r="M6336" t="s">
        <v>35917</v>
      </c>
    </row>
    <row r="6337" spans="1:13">
      <c r="A6337" s="1" t="s">
        <v>8354</v>
      </c>
      <c r="B6337">
        <v>3.9819190427916097E-5</v>
      </c>
      <c r="C6337" s="1">
        <v>1.6903085508593199E-4</v>
      </c>
      <c r="D6337">
        <v>1</v>
      </c>
      <c r="E6337">
        <v>0.98958333333333304</v>
      </c>
      <c r="F6337">
        <v>0.65625</v>
      </c>
      <c r="G6337">
        <v>0.98245614035087703</v>
      </c>
      <c r="H6337">
        <v>0.69642857142857095</v>
      </c>
      <c r="I6337">
        <v>0.97177419354838701</v>
      </c>
      <c r="J6337" s="1">
        <v>1</v>
      </c>
      <c r="K6337" t="s">
        <v>23237</v>
      </c>
      <c r="L6337" t="s">
        <v>35918</v>
      </c>
      <c r="M6337" t="s">
        <v>35919</v>
      </c>
    </row>
    <row r="6338" spans="1:13">
      <c r="A6338" s="1" t="s">
        <v>8355</v>
      </c>
      <c r="B6338">
        <v>8.1631617382662495E-6</v>
      </c>
      <c r="C6338" s="1">
        <v>3.2834973950382702E-6</v>
      </c>
      <c r="D6338">
        <v>0.9838709677419355</v>
      </c>
      <c r="E6338">
        <v>1</v>
      </c>
      <c r="F6338">
        <v>0.84659090909090895</v>
      </c>
      <c r="G6338">
        <v>1</v>
      </c>
      <c r="H6338">
        <v>0.54938271604938294</v>
      </c>
      <c r="I6338">
        <v>0.98888888888888893</v>
      </c>
      <c r="J6338" s="1">
        <v>1</v>
      </c>
      <c r="K6338" t="s">
        <v>23244</v>
      </c>
      <c r="L6338" t="s">
        <v>35920</v>
      </c>
      <c r="M6338" t="s">
        <v>35921</v>
      </c>
    </row>
    <row r="6339" spans="1:13">
      <c r="A6339" s="1" t="s">
        <v>8356</v>
      </c>
      <c r="B6339">
        <v>7.4639927899662605E-7</v>
      </c>
      <c r="C6339" s="1">
        <v>6.0965051684665695E-8</v>
      </c>
      <c r="D6339">
        <v>0.98214285714285698</v>
      </c>
      <c r="E6339">
        <v>1</v>
      </c>
      <c r="F6339">
        <v>1</v>
      </c>
      <c r="G6339">
        <v>1</v>
      </c>
      <c r="H6339">
        <v>1</v>
      </c>
      <c r="I6339">
        <v>0.98484848484848497</v>
      </c>
      <c r="J6339" s="1">
        <v>1</v>
      </c>
      <c r="K6339" t="s">
        <v>23240</v>
      </c>
      <c r="L6339" t="s">
        <v>35922</v>
      </c>
      <c r="M6339" t="s">
        <v>35923</v>
      </c>
    </row>
    <row r="6340" spans="1:13">
      <c r="A6340" s="1" t="s">
        <v>8357</v>
      </c>
      <c r="B6340">
        <v>3.2257868671630801E-6</v>
      </c>
      <c r="C6340" s="1">
        <v>1.31340062271122E-6</v>
      </c>
      <c r="D6340">
        <v>0.21052631578947401</v>
      </c>
      <c r="E6340">
        <v>1</v>
      </c>
      <c r="F6340">
        <v>2.4590163934426201E-2</v>
      </c>
      <c r="G6340">
        <v>9.0909090909090905E-3</v>
      </c>
      <c r="H6340">
        <v>2.5974025974026E-2</v>
      </c>
      <c r="I6340">
        <v>6.41025641025641E-3</v>
      </c>
      <c r="J6340" s="1">
        <v>0</v>
      </c>
      <c r="K6340" t="s">
        <v>23241</v>
      </c>
      <c r="L6340" t="s">
        <v>35924</v>
      </c>
      <c r="M6340" t="s">
        <v>35925</v>
      </c>
    </row>
    <row r="6341" spans="1:13">
      <c r="A6341" s="1" t="s">
        <v>8358</v>
      </c>
      <c r="B6341">
        <v>3.51300742625427E-5</v>
      </c>
      <c r="C6341" s="1">
        <v>1.04856182479596E-7</v>
      </c>
      <c r="D6341">
        <v>0.46666666666666701</v>
      </c>
      <c r="E6341">
        <v>2.40963855421687E-2</v>
      </c>
      <c r="F6341">
        <v>0.39898989898989901</v>
      </c>
      <c r="G6341">
        <v>8.3333333333333301E-2</v>
      </c>
      <c r="H6341">
        <v>8.6956521739130405E-2</v>
      </c>
      <c r="I6341">
        <v>0.34821428571428598</v>
      </c>
      <c r="J6341" s="1" t="s">
        <v>23229</v>
      </c>
      <c r="K6341" t="s">
        <v>23240</v>
      </c>
      <c r="L6341" t="s">
        <v>35926</v>
      </c>
      <c r="M6341" t="s">
        <v>35927</v>
      </c>
    </row>
    <row r="6342" spans="1:13">
      <c r="A6342" s="1" t="s">
        <v>8359</v>
      </c>
      <c r="B6342">
        <v>3.24612314677389E-6</v>
      </c>
      <c r="C6342" s="1">
        <v>9.2886630737214805E-6</v>
      </c>
      <c r="D6342">
        <v>1</v>
      </c>
      <c r="E6342">
        <v>0.99456521739130399</v>
      </c>
      <c r="F6342">
        <v>1</v>
      </c>
      <c r="G6342">
        <v>0.5</v>
      </c>
      <c r="H6342">
        <v>1</v>
      </c>
      <c r="I6342">
        <v>0.98373983739837401</v>
      </c>
      <c r="J6342" s="1">
        <v>1</v>
      </c>
      <c r="K6342" t="s">
        <v>23240</v>
      </c>
      <c r="L6342" t="s">
        <v>35928</v>
      </c>
      <c r="M6342" t="s">
        <v>35929</v>
      </c>
    </row>
    <row r="6343" spans="1:13">
      <c r="A6343" s="1" t="s">
        <v>8360</v>
      </c>
      <c r="B6343">
        <v>8.4591354114682896E-6</v>
      </c>
      <c r="C6343" s="1">
        <v>2.6827488944090702E-6</v>
      </c>
      <c r="D6343">
        <v>0.921875</v>
      </c>
      <c r="E6343">
        <v>0.95212765957446799</v>
      </c>
      <c r="F6343">
        <v>1</v>
      </c>
      <c r="G6343">
        <v>0.97959183673469397</v>
      </c>
      <c r="H6343">
        <v>1</v>
      </c>
      <c r="I6343">
        <v>1</v>
      </c>
      <c r="J6343" s="1" t="s">
        <v>23229</v>
      </c>
      <c r="K6343" t="s">
        <v>23242</v>
      </c>
      <c r="L6343" t="s">
        <v>35930</v>
      </c>
      <c r="M6343" t="s">
        <v>35931</v>
      </c>
    </row>
    <row r="6344" spans="1:13">
      <c r="A6344" s="1" t="s">
        <v>8361</v>
      </c>
      <c r="B6344">
        <v>1.6088664519842101E-8</v>
      </c>
      <c r="C6344" s="1">
        <v>3.9810025372103198E-6</v>
      </c>
      <c r="D6344">
        <v>0</v>
      </c>
      <c r="E6344">
        <v>0</v>
      </c>
      <c r="F6344">
        <v>0</v>
      </c>
      <c r="G6344">
        <v>0.12765957446808501</v>
      </c>
      <c r="H6344">
        <v>0</v>
      </c>
      <c r="I6344">
        <v>1.85185185185185E-2</v>
      </c>
      <c r="J6344" s="1">
        <v>0</v>
      </c>
      <c r="K6344" t="s">
        <v>23242</v>
      </c>
      <c r="L6344" t="s">
        <v>35932</v>
      </c>
      <c r="M6344" t="s">
        <v>35933</v>
      </c>
    </row>
    <row r="6345" spans="1:13">
      <c r="A6345" s="1" t="s">
        <v>8362</v>
      </c>
      <c r="B6345">
        <v>1.3835031162686499E-4</v>
      </c>
      <c r="C6345" s="1">
        <v>7.7046195639033898E-5</v>
      </c>
      <c r="D6345">
        <v>0.984375</v>
      </c>
      <c r="E6345">
        <v>0.96354166666666696</v>
      </c>
      <c r="F6345">
        <v>0.81794871794871804</v>
      </c>
      <c r="G6345">
        <v>0.97413793103448298</v>
      </c>
      <c r="H6345">
        <v>0.95982142857142905</v>
      </c>
      <c r="I6345">
        <v>0.95454545454545503</v>
      </c>
      <c r="J6345" s="1">
        <v>0.95454545454545503</v>
      </c>
      <c r="K6345" t="s">
        <v>23242</v>
      </c>
      <c r="L6345" t="s">
        <v>35934</v>
      </c>
      <c r="M6345" t="s">
        <v>35935</v>
      </c>
    </row>
    <row r="6346" spans="1:13">
      <c r="A6346" s="1" t="s">
        <v>8363</v>
      </c>
      <c r="B6346">
        <v>6.1518939222479504E-6</v>
      </c>
      <c r="C6346" s="1">
        <v>2.5426841572636001E-4</v>
      </c>
      <c r="D6346">
        <v>0.452380952380952</v>
      </c>
      <c r="E6346">
        <v>0.85714285714285698</v>
      </c>
      <c r="F6346">
        <v>0.31879194630872498</v>
      </c>
      <c r="G6346">
        <v>0.24</v>
      </c>
      <c r="H6346">
        <v>0.12121212121212099</v>
      </c>
      <c r="I6346">
        <v>0.40625</v>
      </c>
      <c r="J6346" s="1">
        <v>0</v>
      </c>
      <c r="K6346" t="s">
        <v>23239</v>
      </c>
      <c r="L6346" t="s">
        <v>35936</v>
      </c>
      <c r="M6346" t="s">
        <v>35937</v>
      </c>
    </row>
    <row r="6347" spans="1:13">
      <c r="A6347" s="1" t="s">
        <v>8364</v>
      </c>
      <c r="B6347">
        <v>1.8532623337049601E-6</v>
      </c>
      <c r="C6347" s="1">
        <v>6.1115276572240903E-7</v>
      </c>
      <c r="D6347">
        <v>0.44444444444444398</v>
      </c>
      <c r="E6347">
        <v>6.6666666666666693E-2</v>
      </c>
      <c r="F6347">
        <v>0.30693069306930698</v>
      </c>
      <c r="G6347">
        <v>0.46296296296296302</v>
      </c>
      <c r="H6347">
        <v>0.34615384615384598</v>
      </c>
      <c r="I6347">
        <v>0.3</v>
      </c>
      <c r="J6347" s="1">
        <v>0.5</v>
      </c>
      <c r="K6347" t="s">
        <v>23241</v>
      </c>
      <c r="L6347" t="s">
        <v>35938</v>
      </c>
      <c r="M6347" t="s">
        <v>35939</v>
      </c>
    </row>
    <row r="6348" spans="1:13">
      <c r="A6348" s="1" t="s">
        <v>8365</v>
      </c>
      <c r="B6348">
        <v>4.5066391218681603E-8</v>
      </c>
      <c r="C6348" s="1">
        <v>1.10032977098449E-8</v>
      </c>
      <c r="D6348">
        <v>3.2258064516128997E-2</v>
      </c>
      <c r="E6348">
        <v>0</v>
      </c>
      <c r="F6348">
        <v>0</v>
      </c>
      <c r="G6348">
        <v>0</v>
      </c>
      <c r="H6348">
        <v>0</v>
      </c>
      <c r="I6348">
        <v>0.01</v>
      </c>
      <c r="J6348" s="1">
        <v>0</v>
      </c>
      <c r="K6348" t="s">
        <v>23241</v>
      </c>
      <c r="L6348" t="s">
        <v>35940</v>
      </c>
      <c r="M6348" t="s">
        <v>35941</v>
      </c>
    </row>
    <row r="6349" spans="1:13">
      <c r="A6349" s="1" t="s">
        <v>8366</v>
      </c>
      <c r="B6349">
        <v>2.0296056907441999E-5</v>
      </c>
      <c r="C6349" s="1">
        <v>5.1641132146118398E-5</v>
      </c>
      <c r="D6349">
        <v>1</v>
      </c>
      <c r="E6349">
        <v>1</v>
      </c>
      <c r="F6349">
        <v>0.930851063829787</v>
      </c>
      <c r="G6349">
        <v>1</v>
      </c>
      <c r="H6349">
        <v>1</v>
      </c>
      <c r="I6349">
        <v>1</v>
      </c>
      <c r="J6349" s="1" t="s">
        <v>23229</v>
      </c>
      <c r="K6349" t="s">
        <v>23241</v>
      </c>
      <c r="L6349" t="s">
        <v>35942</v>
      </c>
      <c r="M6349" t="s">
        <v>35943</v>
      </c>
    </row>
    <row r="6350" spans="1:13">
      <c r="A6350" s="1" t="s">
        <v>8367</v>
      </c>
      <c r="B6350">
        <v>7.6440334685573508E-9</v>
      </c>
      <c r="C6350" s="1">
        <v>2.6209860461416E-9</v>
      </c>
      <c r="D6350">
        <v>1</v>
      </c>
      <c r="E6350">
        <v>0.98255813953488402</v>
      </c>
      <c r="F6350">
        <v>1</v>
      </c>
      <c r="G6350">
        <v>1</v>
      </c>
      <c r="H6350">
        <v>1</v>
      </c>
      <c r="I6350">
        <v>1</v>
      </c>
      <c r="J6350" s="1">
        <v>1</v>
      </c>
      <c r="K6350" t="s">
        <v>23240</v>
      </c>
      <c r="L6350" t="s">
        <v>35944</v>
      </c>
      <c r="M6350" t="s">
        <v>35945</v>
      </c>
    </row>
    <row r="6351" spans="1:13">
      <c r="A6351" s="1" t="s">
        <v>8368</v>
      </c>
      <c r="B6351">
        <v>4.4015249341632799E-7</v>
      </c>
      <c r="C6351" s="1">
        <v>3.50877981389733E-5</v>
      </c>
      <c r="D6351">
        <v>1</v>
      </c>
      <c r="E6351">
        <v>1</v>
      </c>
      <c r="F6351">
        <v>1</v>
      </c>
      <c r="G6351">
        <v>0.43243243243243201</v>
      </c>
      <c r="H6351">
        <v>0.9375</v>
      </c>
      <c r="I6351">
        <v>0.83898305084745795</v>
      </c>
      <c r="J6351" s="1">
        <v>1</v>
      </c>
      <c r="K6351" t="s">
        <v>23239</v>
      </c>
      <c r="L6351" t="s">
        <v>35946</v>
      </c>
      <c r="M6351" t="s">
        <v>35947</v>
      </c>
    </row>
    <row r="6352" spans="1:13">
      <c r="A6352" s="1" t="s">
        <v>8369</v>
      </c>
      <c r="B6352">
        <v>9.6280857529425898E-8</v>
      </c>
      <c r="C6352" s="1">
        <v>1.59412509525338E-7</v>
      </c>
      <c r="D6352">
        <v>0</v>
      </c>
      <c r="E6352">
        <v>5.2083333333333296E-3</v>
      </c>
      <c r="F6352">
        <v>5.2910052910052898E-3</v>
      </c>
      <c r="G6352">
        <v>0</v>
      </c>
      <c r="H6352">
        <v>0</v>
      </c>
      <c r="I6352">
        <v>4.0650406504065002E-3</v>
      </c>
      <c r="J6352" s="1">
        <v>0.72727272727272696</v>
      </c>
      <c r="K6352" t="s">
        <v>23241</v>
      </c>
      <c r="L6352" t="s">
        <v>35948</v>
      </c>
      <c r="M6352" t="s">
        <v>35949</v>
      </c>
    </row>
    <row r="6353" spans="1:13">
      <c r="A6353" s="1" t="s">
        <v>8370</v>
      </c>
      <c r="B6353">
        <v>1.8812315593223699E-5</v>
      </c>
      <c r="C6353" s="1">
        <v>1.2117031797262101E-4</v>
      </c>
      <c r="D6353">
        <v>0.79411764705882304</v>
      </c>
      <c r="E6353">
        <v>1</v>
      </c>
      <c r="F6353">
        <v>0.95217391304347798</v>
      </c>
      <c r="G6353">
        <v>0.97222222222222199</v>
      </c>
      <c r="H6353">
        <v>0.88666666666666705</v>
      </c>
      <c r="I6353">
        <v>0.91428571428571404</v>
      </c>
      <c r="J6353" s="1">
        <v>1</v>
      </c>
      <c r="K6353" t="s">
        <v>23241</v>
      </c>
      <c r="L6353" t="s">
        <v>35950</v>
      </c>
      <c r="M6353" t="s">
        <v>35951</v>
      </c>
    </row>
    <row r="6354" spans="1:13">
      <c r="A6354" s="1" t="s">
        <v>8371</v>
      </c>
      <c r="B6354">
        <v>3.3362660724775401E-6</v>
      </c>
      <c r="C6354" s="1">
        <v>1.9256696260320401E-9</v>
      </c>
      <c r="D6354">
        <v>1</v>
      </c>
      <c r="E6354">
        <v>0.99390243902439002</v>
      </c>
      <c r="F6354">
        <v>1</v>
      </c>
      <c r="G6354">
        <v>0.85227272727272696</v>
      </c>
      <c r="H6354">
        <v>0.97938144329896903</v>
      </c>
      <c r="I6354">
        <v>0.92763157894736803</v>
      </c>
      <c r="J6354" s="1">
        <v>1</v>
      </c>
      <c r="K6354" t="s">
        <v>23242</v>
      </c>
      <c r="L6354" t="s">
        <v>35952</v>
      </c>
      <c r="M6354" t="s">
        <v>35953</v>
      </c>
    </row>
    <row r="6355" spans="1:13">
      <c r="A6355" s="1" t="s">
        <v>8372</v>
      </c>
      <c r="B6355">
        <v>7.5551720836136802E-6</v>
      </c>
      <c r="C6355" s="1">
        <v>3.2859929735254901E-6</v>
      </c>
      <c r="D6355">
        <v>0.203125</v>
      </c>
      <c r="E6355">
        <v>3.125E-2</v>
      </c>
      <c r="F6355">
        <v>1.2820512820512799E-2</v>
      </c>
      <c r="G6355">
        <v>0.429824561403509</v>
      </c>
      <c r="H6355">
        <v>1.3274336283185801E-2</v>
      </c>
      <c r="I6355">
        <v>0.108333333333333</v>
      </c>
      <c r="J6355" s="1">
        <v>0</v>
      </c>
      <c r="K6355" t="s">
        <v>23241</v>
      </c>
      <c r="L6355" t="s">
        <v>35954</v>
      </c>
      <c r="M6355" t="s">
        <v>35955</v>
      </c>
    </row>
    <row r="6356" spans="1:13">
      <c r="A6356" s="1" t="s">
        <v>8373</v>
      </c>
      <c r="B6356">
        <v>1.2618505021182801E-4</v>
      </c>
      <c r="C6356" s="1">
        <v>1.1027891665514901E-4</v>
      </c>
      <c r="D6356">
        <v>0</v>
      </c>
      <c r="E6356">
        <v>0</v>
      </c>
      <c r="F6356">
        <v>0.17352941176470599</v>
      </c>
      <c r="G6356">
        <v>0.1</v>
      </c>
      <c r="H6356">
        <v>0.21875</v>
      </c>
      <c r="I6356">
        <v>5.6818181818181802E-2</v>
      </c>
      <c r="J6356" s="1">
        <v>0</v>
      </c>
      <c r="K6356" t="s">
        <v>23237</v>
      </c>
      <c r="L6356" t="s">
        <v>35956</v>
      </c>
      <c r="M6356" t="s">
        <v>35957</v>
      </c>
    </row>
    <row r="6357" spans="1:13">
      <c r="A6357" s="1" t="s">
        <v>8374</v>
      </c>
      <c r="B6357">
        <v>7.2927839972881498E-6</v>
      </c>
      <c r="C6357" s="1">
        <v>1.16909340493875E-3</v>
      </c>
      <c r="D6357">
        <v>0.46551724137931</v>
      </c>
      <c r="E6357">
        <v>0.77472527472527497</v>
      </c>
      <c r="F6357">
        <v>0.56958762886597902</v>
      </c>
      <c r="G6357">
        <v>7.4074074074074098E-2</v>
      </c>
      <c r="H6357">
        <v>0.33185840707964598</v>
      </c>
      <c r="I6357">
        <v>0.21551724137931</v>
      </c>
      <c r="J6357" s="1">
        <v>4.5454545454545497E-2</v>
      </c>
      <c r="K6357" t="s">
        <v>23241</v>
      </c>
      <c r="L6357" t="s">
        <v>35958</v>
      </c>
      <c r="M6357" t="s">
        <v>35959</v>
      </c>
    </row>
    <row r="6358" spans="1:13">
      <c r="A6358" s="1" t="s">
        <v>8375</v>
      </c>
      <c r="B6358">
        <v>2.4443982034610399E-5</v>
      </c>
      <c r="C6358" s="1">
        <v>2.04382020324341E-4</v>
      </c>
      <c r="D6358">
        <v>0.86206896551724099</v>
      </c>
      <c r="E6358">
        <v>0.95882352941176496</v>
      </c>
      <c r="F6358">
        <v>0.95375722543352603</v>
      </c>
      <c r="G6358">
        <v>0.11764705882352899</v>
      </c>
      <c r="H6358">
        <v>0.65294117647058803</v>
      </c>
      <c r="I6358">
        <v>0.41666666666666702</v>
      </c>
      <c r="J6358" s="1" t="s">
        <v>23229</v>
      </c>
      <c r="K6358" t="s">
        <v>23242</v>
      </c>
      <c r="L6358" t="s">
        <v>35960</v>
      </c>
      <c r="M6358" t="s">
        <v>35961</v>
      </c>
    </row>
    <row r="6359" spans="1:13">
      <c r="A6359" s="1" t="s">
        <v>8376</v>
      </c>
      <c r="B6359">
        <v>8.2785393825597003E-6</v>
      </c>
      <c r="C6359" s="1">
        <v>1.46988451395733E-5</v>
      </c>
      <c r="D6359">
        <v>0</v>
      </c>
      <c r="E6359">
        <v>0</v>
      </c>
      <c r="F6359">
        <v>6.1111111111111102E-2</v>
      </c>
      <c r="G6359">
        <v>0</v>
      </c>
      <c r="H6359">
        <v>0</v>
      </c>
      <c r="I6359">
        <v>0</v>
      </c>
      <c r="J6359" s="1">
        <v>0</v>
      </c>
      <c r="K6359" t="s">
        <v>23241</v>
      </c>
      <c r="L6359" t="s">
        <v>35962</v>
      </c>
      <c r="M6359" t="s">
        <v>35963</v>
      </c>
    </row>
    <row r="6360" spans="1:13">
      <c r="A6360" s="1" t="s">
        <v>8377</v>
      </c>
      <c r="B6360">
        <v>1.3299367441860699E-6</v>
      </c>
      <c r="C6360" s="1">
        <v>1.4734614198653E-3</v>
      </c>
      <c r="D6360">
        <v>9.6774193548387094E-2</v>
      </c>
      <c r="E6360">
        <v>0.240506329113924</v>
      </c>
      <c r="F6360">
        <v>0.32820512820512798</v>
      </c>
      <c r="G6360">
        <v>8.7719298245613996E-3</v>
      </c>
      <c r="H6360">
        <v>1.3157894736842099E-2</v>
      </c>
      <c r="I6360">
        <v>0</v>
      </c>
      <c r="J6360" s="1">
        <v>0</v>
      </c>
      <c r="K6360" t="s">
        <v>23242</v>
      </c>
      <c r="L6360" t="s">
        <v>35964</v>
      </c>
      <c r="M6360" t="s">
        <v>35965</v>
      </c>
    </row>
    <row r="6361" spans="1:13">
      <c r="A6361" s="1" t="s">
        <v>8378</v>
      </c>
      <c r="B6361">
        <v>4.0819137250709099E-5</v>
      </c>
      <c r="C6361" s="1">
        <v>8.5547965440527002E-5</v>
      </c>
      <c r="D6361">
        <v>6.25E-2</v>
      </c>
      <c r="E6361">
        <v>0.16304347826087001</v>
      </c>
      <c r="F6361">
        <v>0.52985074626865702</v>
      </c>
      <c r="G6361">
        <v>0</v>
      </c>
      <c r="H6361">
        <v>0.5</v>
      </c>
      <c r="I6361">
        <v>0.15277777777777801</v>
      </c>
      <c r="J6361" s="1">
        <v>0</v>
      </c>
      <c r="K6361" t="s">
        <v>23237</v>
      </c>
      <c r="L6361" t="s">
        <v>35966</v>
      </c>
      <c r="M6361" t="s">
        <v>35967</v>
      </c>
    </row>
    <row r="6362" spans="1:13">
      <c r="A6362" s="1" t="s">
        <v>8379</v>
      </c>
      <c r="B6362">
        <v>1.10594201948299E-4</v>
      </c>
      <c r="C6362" s="1">
        <v>9.1017076901758195E-5</v>
      </c>
      <c r="D6362">
        <v>8.6206896551724102E-2</v>
      </c>
      <c r="E6362">
        <v>0.18421052631578899</v>
      </c>
      <c r="F6362">
        <v>0.54878048780487798</v>
      </c>
      <c r="G6362">
        <v>0.108695652173913</v>
      </c>
      <c r="H6362">
        <v>0.51685393258427004</v>
      </c>
      <c r="I6362">
        <v>0.220430107526882</v>
      </c>
      <c r="J6362" s="1">
        <v>0</v>
      </c>
      <c r="K6362" t="s">
        <v>23237</v>
      </c>
      <c r="L6362" t="s">
        <v>35968</v>
      </c>
      <c r="M6362" t="s">
        <v>35969</v>
      </c>
    </row>
    <row r="6363" spans="1:13">
      <c r="A6363" s="1" t="s">
        <v>8380</v>
      </c>
      <c r="B6363">
        <v>1.47743608316759E-5</v>
      </c>
      <c r="C6363" s="1">
        <v>1.05317451877706E-6</v>
      </c>
      <c r="D6363">
        <v>8.3333333333333301E-2</v>
      </c>
      <c r="E6363">
        <v>0.16666666666666699</v>
      </c>
      <c r="F6363">
        <v>3.4482758620689703E-2</v>
      </c>
      <c r="G6363">
        <v>0</v>
      </c>
      <c r="H6363">
        <v>0</v>
      </c>
      <c r="I6363">
        <v>0</v>
      </c>
      <c r="J6363" s="1">
        <v>0</v>
      </c>
      <c r="K6363" t="s">
        <v>23242</v>
      </c>
      <c r="L6363" t="s">
        <v>35970</v>
      </c>
      <c r="M6363" t="s">
        <v>35971</v>
      </c>
    </row>
    <row r="6364" spans="1:13">
      <c r="A6364" s="1" t="s">
        <v>8381</v>
      </c>
      <c r="B6364">
        <v>1.94091498447973E-5</v>
      </c>
      <c r="C6364" s="1">
        <v>4.5910806516279599E-6</v>
      </c>
      <c r="D6364">
        <v>0</v>
      </c>
      <c r="E6364">
        <v>0</v>
      </c>
      <c r="F6364">
        <v>0.24719101123595499</v>
      </c>
      <c r="G6364">
        <v>5.10204081632653E-2</v>
      </c>
      <c r="H6364">
        <v>0.21568627450980399</v>
      </c>
      <c r="I6364">
        <v>2.3529411764705899E-2</v>
      </c>
      <c r="J6364" s="1">
        <v>0</v>
      </c>
      <c r="K6364" t="s">
        <v>23239</v>
      </c>
      <c r="L6364" t="s">
        <v>35972</v>
      </c>
      <c r="M6364" t="s">
        <v>35973</v>
      </c>
    </row>
    <row r="6365" spans="1:13">
      <c r="A6365" s="1" t="s">
        <v>8382</v>
      </c>
      <c r="B6365">
        <v>5.5226614856344295E-4</v>
      </c>
      <c r="C6365" s="1">
        <v>1.10692288975084E-4</v>
      </c>
      <c r="D6365">
        <v>0.65517241379310298</v>
      </c>
      <c r="E6365">
        <v>0.52083333333333304</v>
      </c>
      <c r="F6365">
        <v>0.96596858638743499</v>
      </c>
      <c r="G6365">
        <v>0.66071428571428603</v>
      </c>
      <c r="H6365">
        <v>0.87037037037037002</v>
      </c>
      <c r="I6365">
        <v>0.73245614035087703</v>
      </c>
      <c r="J6365" s="1" t="s">
        <v>23229</v>
      </c>
      <c r="K6365" t="s">
        <v>23238</v>
      </c>
      <c r="L6365" t="s">
        <v>35974</v>
      </c>
      <c r="M6365" t="s">
        <v>35975</v>
      </c>
    </row>
    <row r="6366" spans="1:13">
      <c r="A6366" s="1" t="s">
        <v>8383</v>
      </c>
      <c r="B6366">
        <v>4.8799761357582202E-5</v>
      </c>
      <c r="C6366" s="1">
        <v>1.5709571623248001E-4</v>
      </c>
      <c r="D6366">
        <v>2.9411764705882401E-2</v>
      </c>
      <c r="E6366">
        <v>0</v>
      </c>
      <c r="F6366">
        <v>0.35357142857142898</v>
      </c>
      <c r="G6366">
        <v>0</v>
      </c>
      <c r="H6366">
        <v>0</v>
      </c>
      <c r="I6366">
        <v>0</v>
      </c>
      <c r="J6366" s="1">
        <v>0</v>
      </c>
      <c r="K6366" t="s">
        <v>23238</v>
      </c>
      <c r="L6366" t="s">
        <v>35976</v>
      </c>
      <c r="M6366" t="s">
        <v>35977</v>
      </c>
    </row>
    <row r="6367" spans="1:13">
      <c r="A6367" s="1" t="s">
        <v>8384</v>
      </c>
      <c r="B6367">
        <v>6.5120251107452705E-7</v>
      </c>
      <c r="C6367" s="1">
        <v>3.54938292615867E-5</v>
      </c>
      <c r="D6367">
        <v>1</v>
      </c>
      <c r="E6367">
        <v>0.99315068493150704</v>
      </c>
      <c r="F6367">
        <v>0.99189189189189197</v>
      </c>
      <c r="G6367">
        <v>0.99090909090909096</v>
      </c>
      <c r="H6367">
        <v>0.92105263157894701</v>
      </c>
      <c r="I6367">
        <v>0.96460176991150404</v>
      </c>
      <c r="J6367" s="1" t="s">
        <v>23229</v>
      </c>
      <c r="K6367" t="s">
        <v>23238</v>
      </c>
      <c r="L6367" t="s">
        <v>35978</v>
      </c>
      <c r="M6367" t="s">
        <v>35979</v>
      </c>
    </row>
    <row r="6368" spans="1:13">
      <c r="A6368" s="1" t="s">
        <v>8385</v>
      </c>
      <c r="B6368">
        <v>8.9551531804216299E-7</v>
      </c>
      <c r="C6368" s="1">
        <v>6.6607427032578504E-6</v>
      </c>
      <c r="D6368">
        <v>1</v>
      </c>
      <c r="E6368">
        <v>0.99468085106382997</v>
      </c>
      <c r="F6368">
        <v>1</v>
      </c>
      <c r="G6368">
        <v>0.98979591836734704</v>
      </c>
      <c r="H6368">
        <v>1</v>
      </c>
      <c r="I6368">
        <v>0.94957983193277296</v>
      </c>
      <c r="J6368" s="1">
        <v>1</v>
      </c>
      <c r="K6368" t="s">
        <v>23238</v>
      </c>
      <c r="L6368" t="s">
        <v>35980</v>
      </c>
      <c r="M6368" t="s">
        <v>35981</v>
      </c>
    </row>
    <row r="6369" spans="1:13">
      <c r="A6369" s="1" t="s">
        <v>8386</v>
      </c>
      <c r="B6369">
        <v>1.9677370948138402E-6</v>
      </c>
      <c r="C6369" s="1">
        <v>1.2405696459447599E-6</v>
      </c>
      <c r="D6369">
        <v>0</v>
      </c>
      <c r="E6369">
        <v>0</v>
      </c>
      <c r="F6369">
        <v>0</v>
      </c>
      <c r="G6369">
        <v>0.86538461538461497</v>
      </c>
      <c r="H6369">
        <v>5.2631578947368397E-2</v>
      </c>
      <c r="I6369">
        <v>0.48148148148148101</v>
      </c>
      <c r="J6369" s="1" t="s">
        <v>23229</v>
      </c>
      <c r="K6369" t="s">
        <v>23238</v>
      </c>
      <c r="L6369" t="s">
        <v>35982</v>
      </c>
      <c r="M6369" t="s">
        <v>35983</v>
      </c>
    </row>
    <row r="6370" spans="1:13">
      <c r="A6370" s="1" t="s">
        <v>8387</v>
      </c>
      <c r="B6370">
        <v>1.5257415109255199E-6</v>
      </c>
      <c r="C6370" s="1">
        <v>5.90774103578121E-8</v>
      </c>
      <c r="D6370">
        <v>1</v>
      </c>
      <c r="E6370">
        <v>1</v>
      </c>
      <c r="F6370">
        <v>0.97631578947368403</v>
      </c>
      <c r="G6370">
        <v>1</v>
      </c>
      <c r="H6370">
        <v>0.98499999999999999</v>
      </c>
      <c r="I6370">
        <v>0.9609375</v>
      </c>
      <c r="J6370" s="1">
        <v>1</v>
      </c>
      <c r="K6370" t="s">
        <v>23237</v>
      </c>
      <c r="L6370" t="s">
        <v>35984</v>
      </c>
      <c r="M6370" t="s">
        <v>35985</v>
      </c>
    </row>
    <row r="6371" spans="1:13">
      <c r="A6371" s="1" t="s">
        <v>8388</v>
      </c>
      <c r="B6371">
        <v>6.8636880785110795E-7</v>
      </c>
      <c r="C6371" s="1">
        <v>1.6159693165080401E-5</v>
      </c>
      <c r="D6371">
        <v>1</v>
      </c>
      <c r="E6371">
        <v>1</v>
      </c>
      <c r="F6371">
        <v>0.93193717277486898</v>
      </c>
      <c r="G6371">
        <v>0.97727272727272696</v>
      </c>
      <c r="H6371">
        <v>0.919047619047619</v>
      </c>
      <c r="I6371">
        <v>1</v>
      </c>
      <c r="J6371" s="1">
        <v>0.95454545454545503</v>
      </c>
      <c r="K6371" t="s">
        <v>23239</v>
      </c>
      <c r="L6371" t="s">
        <v>35986</v>
      </c>
      <c r="M6371" t="s">
        <v>35987</v>
      </c>
    </row>
    <row r="6372" spans="1:13">
      <c r="A6372" s="1" t="s">
        <v>8389</v>
      </c>
      <c r="B6372">
        <v>7.00283315244174E-9</v>
      </c>
      <c r="C6372" s="1">
        <v>7.2602968620707806E-5</v>
      </c>
      <c r="D6372">
        <v>0.1875</v>
      </c>
      <c r="E6372">
        <v>0.453125</v>
      </c>
      <c r="F6372">
        <v>0.67435897435897396</v>
      </c>
      <c r="G6372">
        <v>0.15517241379310301</v>
      </c>
      <c r="H6372">
        <v>0.59649122807017496</v>
      </c>
      <c r="I6372">
        <v>0.37398373983739802</v>
      </c>
      <c r="J6372" s="1">
        <v>0</v>
      </c>
      <c r="K6372" t="s">
        <v>23241</v>
      </c>
      <c r="L6372" t="s">
        <v>35988</v>
      </c>
      <c r="M6372" t="s">
        <v>35989</v>
      </c>
    </row>
    <row r="6373" spans="1:13">
      <c r="A6373" s="1" t="s">
        <v>8390</v>
      </c>
      <c r="B6373">
        <v>5.0083699175182402E-12</v>
      </c>
      <c r="C6373" s="1">
        <v>7.0968619853312303E-9</v>
      </c>
      <c r="D6373">
        <v>1</v>
      </c>
      <c r="E6373">
        <v>1</v>
      </c>
      <c r="F6373">
        <v>0.993670886075949</v>
      </c>
      <c r="G6373">
        <v>1</v>
      </c>
      <c r="H6373">
        <v>1</v>
      </c>
      <c r="I6373">
        <v>1</v>
      </c>
      <c r="J6373" s="1">
        <v>0</v>
      </c>
      <c r="K6373" t="s">
        <v>23240</v>
      </c>
      <c r="L6373" t="s">
        <v>35990</v>
      </c>
      <c r="M6373" t="s">
        <v>35991</v>
      </c>
    </row>
    <row r="6374" spans="1:13">
      <c r="A6374" s="1" t="s">
        <v>8391</v>
      </c>
      <c r="B6374">
        <v>7.7034367705115998E-5</v>
      </c>
      <c r="C6374" s="1">
        <v>6.1001241242122903E-6</v>
      </c>
      <c r="D6374">
        <v>0.45833333333333298</v>
      </c>
      <c r="E6374">
        <v>0.25</v>
      </c>
      <c r="F6374">
        <v>0.79166666666666696</v>
      </c>
      <c r="G6374">
        <v>0.70370370370370405</v>
      </c>
      <c r="H6374">
        <v>0.844444444444444</v>
      </c>
      <c r="I6374">
        <v>0.72321428571428603</v>
      </c>
      <c r="J6374" s="1">
        <v>0</v>
      </c>
      <c r="K6374" t="s">
        <v>23237</v>
      </c>
      <c r="L6374" t="s">
        <v>35992</v>
      </c>
      <c r="M6374" t="s">
        <v>35993</v>
      </c>
    </row>
    <row r="6375" spans="1:13">
      <c r="A6375" s="1" t="s">
        <v>8392</v>
      </c>
      <c r="B6375">
        <v>6.8160022133075104E-7</v>
      </c>
      <c r="C6375" s="1">
        <v>5.60661313174034E-6</v>
      </c>
      <c r="D6375">
        <v>0.98076923076923095</v>
      </c>
      <c r="E6375">
        <v>0.837209302325581</v>
      </c>
      <c r="F6375">
        <v>0.98584905660377398</v>
      </c>
      <c r="G6375">
        <v>1</v>
      </c>
      <c r="H6375">
        <v>1</v>
      </c>
      <c r="I6375">
        <v>0.99264705882352899</v>
      </c>
      <c r="J6375" s="1">
        <v>1</v>
      </c>
      <c r="K6375" t="s">
        <v>23237</v>
      </c>
      <c r="L6375" t="s">
        <v>35994</v>
      </c>
      <c r="M6375" t="s">
        <v>35995</v>
      </c>
    </row>
    <row r="6376" spans="1:13">
      <c r="A6376" s="1" t="s">
        <v>8393</v>
      </c>
      <c r="B6376">
        <v>3.5127948089740399E-6</v>
      </c>
      <c r="C6376" s="1">
        <v>1.90495974885622E-5</v>
      </c>
      <c r="D6376">
        <v>3.125E-2</v>
      </c>
      <c r="E6376">
        <v>1.05263157894737E-2</v>
      </c>
      <c r="F6376">
        <v>0</v>
      </c>
      <c r="G6376">
        <v>0.190909090909091</v>
      </c>
      <c r="H6376">
        <v>5.4347826086956503E-3</v>
      </c>
      <c r="I6376">
        <v>0.115384615384615</v>
      </c>
      <c r="J6376" s="1">
        <v>0</v>
      </c>
      <c r="K6376" t="s">
        <v>23242</v>
      </c>
      <c r="L6376" t="s">
        <v>35996</v>
      </c>
      <c r="M6376" t="s">
        <v>35997</v>
      </c>
    </row>
    <row r="6377" spans="1:13">
      <c r="A6377" s="1" t="s">
        <v>8394</v>
      </c>
      <c r="B6377">
        <v>1.7516542857597601E-7</v>
      </c>
      <c r="C6377" s="1">
        <v>1.77326369420933E-6</v>
      </c>
      <c r="D6377">
        <v>0</v>
      </c>
      <c r="E6377">
        <v>0</v>
      </c>
      <c r="F6377">
        <v>2.6178010471204199E-3</v>
      </c>
      <c r="G6377">
        <v>0</v>
      </c>
      <c r="H6377">
        <v>4.4247787610619503E-3</v>
      </c>
      <c r="I6377">
        <v>0</v>
      </c>
      <c r="J6377" s="1">
        <v>0.35</v>
      </c>
      <c r="K6377" t="s">
        <v>23242</v>
      </c>
      <c r="L6377" t="s">
        <v>35998</v>
      </c>
      <c r="M6377" t="s">
        <v>35999</v>
      </c>
    </row>
    <row r="6378" spans="1:13">
      <c r="A6378" s="1" t="s">
        <v>8395</v>
      </c>
      <c r="B6378">
        <v>2.25918604903356E-7</v>
      </c>
      <c r="C6378" s="1">
        <v>7.7351368083955905E-5</v>
      </c>
      <c r="D6378">
        <v>0.81666666666666698</v>
      </c>
      <c r="E6378">
        <v>0.81052631578947398</v>
      </c>
      <c r="F6378">
        <v>0.71842105263157896</v>
      </c>
      <c r="G6378">
        <v>0.84482758620689702</v>
      </c>
      <c r="H6378">
        <v>0.49115044247787598</v>
      </c>
      <c r="I6378">
        <v>0.92800000000000005</v>
      </c>
      <c r="J6378" s="1">
        <v>1</v>
      </c>
      <c r="K6378" t="s">
        <v>23238</v>
      </c>
      <c r="L6378" t="s">
        <v>36000</v>
      </c>
      <c r="M6378" t="s">
        <v>36001</v>
      </c>
    </row>
    <row r="6379" spans="1:13">
      <c r="A6379" s="1" t="s">
        <v>8396</v>
      </c>
      <c r="B6379">
        <v>9.9827122891051805E-5</v>
      </c>
      <c r="C6379" s="1">
        <v>2.1700090540297701E-5</v>
      </c>
      <c r="D6379">
        <v>0.703125</v>
      </c>
      <c r="E6379">
        <v>0.61290322580645196</v>
      </c>
      <c r="F6379">
        <v>0.60994764397905799</v>
      </c>
      <c r="G6379">
        <v>0.59615384615384603</v>
      </c>
      <c r="H6379">
        <v>0.39351851851851899</v>
      </c>
      <c r="I6379">
        <v>0.58499999999999996</v>
      </c>
      <c r="J6379" s="1">
        <v>0.95</v>
      </c>
      <c r="K6379" t="s">
        <v>23241</v>
      </c>
      <c r="L6379" t="s">
        <v>36002</v>
      </c>
      <c r="M6379" t="s">
        <v>36003</v>
      </c>
    </row>
    <row r="6380" spans="1:13">
      <c r="A6380" s="1" t="s">
        <v>8397</v>
      </c>
      <c r="B6380">
        <v>7.5521204462112301E-8</v>
      </c>
      <c r="C6380" s="1">
        <v>6.18998645937823E-8</v>
      </c>
      <c r="D6380">
        <v>6.25E-2</v>
      </c>
      <c r="E6380">
        <v>5.2083333333333296E-3</v>
      </c>
      <c r="F6380">
        <v>2.5641025641025602E-3</v>
      </c>
      <c r="G6380">
        <v>0</v>
      </c>
      <c r="H6380">
        <v>0</v>
      </c>
      <c r="I6380">
        <v>4.0000000000000001E-3</v>
      </c>
      <c r="J6380" s="1">
        <v>0</v>
      </c>
      <c r="K6380" t="s">
        <v>23242</v>
      </c>
      <c r="L6380" t="s">
        <v>36004</v>
      </c>
      <c r="M6380" t="s">
        <v>36005</v>
      </c>
    </row>
    <row r="6381" spans="1:13">
      <c r="A6381" s="1" t="s">
        <v>8398</v>
      </c>
      <c r="B6381">
        <v>2.65703742472727E-8</v>
      </c>
      <c r="C6381" s="1">
        <v>2.9430079417227299E-6</v>
      </c>
      <c r="D6381">
        <v>1</v>
      </c>
      <c r="E6381">
        <v>1</v>
      </c>
      <c r="F6381">
        <v>1</v>
      </c>
      <c r="G6381">
        <v>0.70833333333333304</v>
      </c>
      <c r="H6381">
        <v>0.99253731343283602</v>
      </c>
      <c r="I6381">
        <v>1</v>
      </c>
      <c r="J6381" s="1" t="s">
        <v>23229</v>
      </c>
      <c r="K6381" t="s">
        <v>23238</v>
      </c>
      <c r="L6381" t="s">
        <v>36006</v>
      </c>
      <c r="M6381" t="s">
        <v>36007</v>
      </c>
    </row>
    <row r="6382" spans="1:13">
      <c r="A6382" s="1" t="s">
        <v>8399</v>
      </c>
      <c r="B6382">
        <v>1.2844768120323901E-7</v>
      </c>
      <c r="C6382" s="1">
        <v>3.6463772720873698E-6</v>
      </c>
      <c r="D6382">
        <v>1</v>
      </c>
      <c r="E6382">
        <v>0.99295774647887303</v>
      </c>
      <c r="F6382">
        <v>1</v>
      </c>
      <c r="G6382">
        <v>0.99107142857142905</v>
      </c>
      <c r="H6382">
        <v>0.98947368421052595</v>
      </c>
      <c r="I6382">
        <v>0.99494949494949503</v>
      </c>
      <c r="J6382" s="1">
        <v>0.5</v>
      </c>
      <c r="K6382" t="s">
        <v>23239</v>
      </c>
      <c r="L6382" t="s">
        <v>36008</v>
      </c>
      <c r="M6382" t="s">
        <v>36009</v>
      </c>
    </row>
    <row r="6383" spans="1:13">
      <c r="A6383" s="1" t="s">
        <v>8400</v>
      </c>
      <c r="B6383">
        <v>2.9195536956618601E-5</v>
      </c>
      <c r="C6383" s="1">
        <v>6.0740678597726403E-5</v>
      </c>
      <c r="D6383">
        <v>0</v>
      </c>
      <c r="E6383">
        <v>0</v>
      </c>
      <c r="F6383">
        <v>9.45945945945946E-2</v>
      </c>
      <c r="G6383">
        <v>0</v>
      </c>
      <c r="H6383">
        <v>0</v>
      </c>
      <c r="I6383">
        <v>0</v>
      </c>
      <c r="J6383" s="1">
        <v>0</v>
      </c>
      <c r="K6383" t="s">
        <v>23239</v>
      </c>
      <c r="L6383" t="s">
        <v>36010</v>
      </c>
      <c r="M6383" t="s">
        <v>36011</v>
      </c>
    </row>
    <row r="6384" spans="1:13">
      <c r="A6384" s="1" t="s">
        <v>8401</v>
      </c>
      <c r="B6384">
        <v>1.1654530555078001E-4</v>
      </c>
      <c r="C6384" s="1">
        <v>1.185900686387E-5</v>
      </c>
      <c r="D6384">
        <v>0</v>
      </c>
      <c r="E6384">
        <v>0.515625</v>
      </c>
      <c r="F6384">
        <v>2.20125786163522E-2</v>
      </c>
      <c r="G6384">
        <v>0.421875</v>
      </c>
      <c r="H6384">
        <v>1.2345679012345699E-2</v>
      </c>
      <c r="I6384">
        <v>0.26623376623376599</v>
      </c>
      <c r="J6384" s="1" t="s">
        <v>23229</v>
      </c>
      <c r="K6384" t="s">
        <v>23242</v>
      </c>
      <c r="L6384" t="s">
        <v>36012</v>
      </c>
      <c r="M6384" t="s">
        <v>36013</v>
      </c>
    </row>
    <row r="6385" spans="1:13">
      <c r="A6385" s="1" t="s">
        <v>8402</v>
      </c>
      <c r="B6385">
        <v>2.7082887388483701E-5</v>
      </c>
      <c r="C6385" s="1">
        <v>2.7069873404521302E-5</v>
      </c>
      <c r="D6385">
        <v>0.16666666666666699</v>
      </c>
      <c r="E6385">
        <v>5.7692307692307702E-2</v>
      </c>
      <c r="F6385">
        <v>0</v>
      </c>
      <c r="G6385">
        <v>0.25</v>
      </c>
      <c r="H6385">
        <v>5.4945054945054903E-2</v>
      </c>
      <c r="I6385">
        <v>0.17808219178082199</v>
      </c>
      <c r="J6385" s="1" t="s">
        <v>23229</v>
      </c>
      <c r="K6385" t="s">
        <v>23242</v>
      </c>
      <c r="L6385" t="s">
        <v>36014</v>
      </c>
      <c r="M6385" t="s">
        <v>36015</v>
      </c>
    </row>
    <row r="6386" spans="1:13">
      <c r="A6386" s="1" t="s">
        <v>8403</v>
      </c>
      <c r="B6386">
        <v>1.7141625491851799E-4</v>
      </c>
      <c r="C6386" s="1">
        <v>4.76548578970196E-5</v>
      </c>
      <c r="D6386">
        <v>0.171875</v>
      </c>
      <c r="E6386">
        <v>8.2417582417582402E-2</v>
      </c>
      <c r="F6386">
        <v>0.483957219251337</v>
      </c>
      <c r="G6386">
        <v>0.33333333333333298</v>
      </c>
      <c r="H6386">
        <v>0.230769230769231</v>
      </c>
      <c r="I6386">
        <v>0.54615384615384599</v>
      </c>
      <c r="J6386" s="1">
        <v>4.5454545454545497E-2</v>
      </c>
      <c r="K6386" t="s">
        <v>23241</v>
      </c>
      <c r="L6386" t="s">
        <v>36016</v>
      </c>
      <c r="M6386" t="s">
        <v>36017</v>
      </c>
    </row>
    <row r="6387" spans="1:13">
      <c r="A6387" s="1" t="s">
        <v>8404</v>
      </c>
      <c r="B6387">
        <v>1.1066836568760101E-6</v>
      </c>
      <c r="C6387" s="1">
        <v>1.0566233144859799E-6</v>
      </c>
      <c r="D6387">
        <v>0</v>
      </c>
      <c r="E6387">
        <v>5.9523809523809503E-3</v>
      </c>
      <c r="F6387">
        <v>0</v>
      </c>
      <c r="G6387">
        <v>5.4545454545454501E-2</v>
      </c>
      <c r="H6387">
        <v>0</v>
      </c>
      <c r="I6387">
        <v>1.3274336283185801E-2</v>
      </c>
      <c r="J6387" s="1">
        <v>0</v>
      </c>
      <c r="K6387" t="s">
        <v>23241</v>
      </c>
      <c r="L6387" t="s">
        <v>36018</v>
      </c>
      <c r="M6387" t="s">
        <v>36019</v>
      </c>
    </row>
    <row r="6388" spans="1:13">
      <c r="A6388" s="1" t="s">
        <v>8405</v>
      </c>
      <c r="B6388">
        <v>6.8748311359086002E-6</v>
      </c>
      <c r="C6388" s="1">
        <v>1.3408073655886201E-7</v>
      </c>
      <c r="D6388">
        <v>0.875</v>
      </c>
      <c r="E6388">
        <v>1</v>
      </c>
      <c r="F6388">
        <v>0.95327102803738295</v>
      </c>
      <c r="G6388">
        <v>0.987179487179487</v>
      </c>
      <c r="H6388">
        <v>1</v>
      </c>
      <c r="I6388">
        <v>0.99450549450549497</v>
      </c>
      <c r="J6388" s="1">
        <v>0.86363636363636398</v>
      </c>
      <c r="K6388" t="s">
        <v>23238</v>
      </c>
      <c r="L6388" t="s">
        <v>36020</v>
      </c>
      <c r="M6388" t="s">
        <v>36021</v>
      </c>
    </row>
    <row r="6389" spans="1:13">
      <c r="A6389" s="1" t="s">
        <v>8406</v>
      </c>
      <c r="B6389">
        <v>1.20042056038907E-6</v>
      </c>
      <c r="C6389" s="1">
        <v>3.5396165729134197E-5</v>
      </c>
      <c r="D6389">
        <v>0.6</v>
      </c>
      <c r="E6389">
        <v>0.439393939393939</v>
      </c>
      <c r="F6389">
        <v>0.85294117647058798</v>
      </c>
      <c r="G6389">
        <v>1</v>
      </c>
      <c r="H6389">
        <v>0.97368421052631604</v>
      </c>
      <c r="I6389">
        <v>0.953125</v>
      </c>
      <c r="J6389" s="1">
        <v>1</v>
      </c>
      <c r="K6389" t="s">
        <v>23240</v>
      </c>
      <c r="L6389" t="s">
        <v>36022</v>
      </c>
      <c r="M6389" t="s">
        <v>36023</v>
      </c>
    </row>
    <row r="6390" spans="1:13">
      <c r="A6390" s="1" t="s">
        <v>8407</v>
      </c>
      <c r="B6390">
        <v>9.7556326794335901E-6</v>
      </c>
      <c r="C6390" s="1">
        <v>8.3435681221317498E-9</v>
      </c>
      <c r="D6390">
        <v>3.125E-2</v>
      </c>
      <c r="E6390">
        <v>5.31914893617021E-3</v>
      </c>
      <c r="F6390">
        <v>0.105128205128205</v>
      </c>
      <c r="G6390">
        <v>7.1428571428571397E-2</v>
      </c>
      <c r="H6390">
        <v>0.232456140350877</v>
      </c>
      <c r="I6390">
        <v>0.116935483870968</v>
      </c>
      <c r="J6390" s="1">
        <v>0</v>
      </c>
      <c r="K6390" t="s">
        <v>23238</v>
      </c>
      <c r="L6390" t="s">
        <v>36024</v>
      </c>
      <c r="M6390" t="s">
        <v>36025</v>
      </c>
    </row>
    <row r="6391" spans="1:13">
      <c r="A6391" s="1" t="s">
        <v>8408</v>
      </c>
      <c r="B6391">
        <v>5.2880248789512797E-5</v>
      </c>
      <c r="C6391" s="1">
        <v>1.9564081179831799E-5</v>
      </c>
      <c r="D6391">
        <v>0.171875</v>
      </c>
      <c r="E6391">
        <v>0.19565217391304299</v>
      </c>
      <c r="F6391">
        <v>0.49450549450549502</v>
      </c>
      <c r="G6391">
        <v>0.82432432432432401</v>
      </c>
      <c r="H6391">
        <v>0.310126582278481</v>
      </c>
      <c r="I6391">
        <v>0.72222222222222199</v>
      </c>
      <c r="J6391" s="1">
        <v>0</v>
      </c>
      <c r="K6391" t="s">
        <v>23239</v>
      </c>
      <c r="L6391" t="s">
        <v>36026</v>
      </c>
      <c r="M6391" t="s">
        <v>36027</v>
      </c>
    </row>
    <row r="6392" spans="1:13">
      <c r="A6392" s="1" t="s">
        <v>8409</v>
      </c>
      <c r="B6392">
        <v>9.4640306487230901E-5</v>
      </c>
      <c r="C6392" s="1">
        <v>9.4567430416782E-5</v>
      </c>
      <c r="D6392">
        <v>0.5</v>
      </c>
      <c r="E6392">
        <v>0.209677419354839</v>
      </c>
      <c r="F6392">
        <v>6.0526315789473699E-2</v>
      </c>
      <c r="G6392">
        <v>0.107142857142857</v>
      </c>
      <c r="H6392">
        <v>0.14018691588785001</v>
      </c>
      <c r="I6392">
        <v>0.26086956521739102</v>
      </c>
      <c r="J6392" s="1">
        <v>9.0909090909090898E-2</v>
      </c>
      <c r="K6392" t="s">
        <v>23238</v>
      </c>
      <c r="L6392" t="s">
        <v>36028</v>
      </c>
      <c r="M6392" t="s">
        <v>36029</v>
      </c>
    </row>
    <row r="6393" spans="1:13">
      <c r="A6393" s="1" t="s">
        <v>8410</v>
      </c>
      <c r="B6393">
        <v>1.41870482078492E-4</v>
      </c>
      <c r="C6393" s="1">
        <v>5.6537275697887796E-9</v>
      </c>
      <c r="D6393">
        <v>0</v>
      </c>
      <c r="E6393">
        <v>0.35185185185185203</v>
      </c>
      <c r="F6393">
        <v>0</v>
      </c>
      <c r="G6393">
        <v>0</v>
      </c>
      <c r="H6393">
        <v>1.0869565217391301E-2</v>
      </c>
      <c r="I6393">
        <v>0</v>
      </c>
      <c r="J6393" s="1" t="s">
        <v>23229</v>
      </c>
      <c r="K6393" t="s">
        <v>23242</v>
      </c>
      <c r="L6393" t="s">
        <v>36030</v>
      </c>
      <c r="M6393" t="s">
        <v>36031</v>
      </c>
    </row>
    <row r="6394" spans="1:13">
      <c r="A6394" s="1" t="s">
        <v>8411</v>
      </c>
      <c r="B6394">
        <v>3.0471739234743301E-5</v>
      </c>
      <c r="C6394" s="1">
        <v>4.72725559233495E-5</v>
      </c>
      <c r="D6394">
        <v>0.241935483870968</v>
      </c>
      <c r="E6394">
        <v>0.36470588235294099</v>
      </c>
      <c r="F6394">
        <v>0.57382550335570504</v>
      </c>
      <c r="G6394">
        <v>0.05</v>
      </c>
      <c r="H6394">
        <v>0.41011235955056202</v>
      </c>
      <c r="I6394">
        <v>0.183673469387755</v>
      </c>
      <c r="J6394" s="1">
        <v>0</v>
      </c>
      <c r="K6394" t="s">
        <v>23237</v>
      </c>
      <c r="L6394" t="s">
        <v>36032</v>
      </c>
      <c r="M6394" t="s">
        <v>36033</v>
      </c>
    </row>
    <row r="6395" spans="1:13">
      <c r="A6395" s="1" t="s">
        <v>8412</v>
      </c>
      <c r="B6395">
        <v>4.2726915113921202E-5</v>
      </c>
      <c r="C6395" s="1">
        <v>4.9068418977952501E-4</v>
      </c>
      <c r="D6395">
        <v>1</v>
      </c>
      <c r="E6395">
        <v>1</v>
      </c>
      <c r="F6395">
        <v>0.98913043478260898</v>
      </c>
      <c r="G6395">
        <v>0.86046511627906996</v>
      </c>
      <c r="H6395">
        <v>0.75</v>
      </c>
      <c r="I6395">
        <v>0.72413793103448298</v>
      </c>
      <c r="J6395" s="1">
        <v>1</v>
      </c>
      <c r="K6395" t="s">
        <v>23237</v>
      </c>
      <c r="L6395" t="s">
        <v>36034</v>
      </c>
      <c r="M6395" t="s">
        <v>36035</v>
      </c>
    </row>
    <row r="6396" spans="1:13">
      <c r="A6396" s="1" t="s">
        <v>8413</v>
      </c>
      <c r="B6396">
        <v>2.3721389791766502E-6</v>
      </c>
      <c r="C6396" s="1">
        <v>6.3973385639175501E-6</v>
      </c>
      <c r="D6396">
        <v>0.9375</v>
      </c>
      <c r="E6396">
        <v>0.98958333333333304</v>
      </c>
      <c r="F6396">
        <v>1</v>
      </c>
      <c r="G6396">
        <v>0.77586206896551702</v>
      </c>
      <c r="H6396">
        <v>0.99099099099099097</v>
      </c>
      <c r="I6396">
        <v>0.88695652173912998</v>
      </c>
      <c r="J6396" s="1">
        <v>1</v>
      </c>
      <c r="K6396" t="s">
        <v>23238</v>
      </c>
      <c r="L6396" t="s">
        <v>36036</v>
      </c>
      <c r="M6396" t="s">
        <v>36037</v>
      </c>
    </row>
    <row r="6397" spans="1:13">
      <c r="A6397" s="1" t="s">
        <v>8414</v>
      </c>
      <c r="B6397">
        <v>1.5177198122520701E-5</v>
      </c>
      <c r="C6397" s="1">
        <v>5.80643643514905E-7</v>
      </c>
      <c r="D6397">
        <v>8.3333333333333301E-2</v>
      </c>
      <c r="E6397">
        <v>0</v>
      </c>
      <c r="F6397">
        <v>0.133663366336634</v>
      </c>
      <c r="G6397">
        <v>0</v>
      </c>
      <c r="H6397">
        <v>3.0769230769230799E-2</v>
      </c>
      <c r="I6397">
        <v>4.5454545454545497E-2</v>
      </c>
      <c r="J6397" s="1" t="s">
        <v>23229</v>
      </c>
      <c r="K6397" t="s">
        <v>23239</v>
      </c>
      <c r="L6397" t="s">
        <v>36038</v>
      </c>
      <c r="M6397" t="s">
        <v>36039</v>
      </c>
    </row>
    <row r="6398" spans="1:13">
      <c r="A6398" s="1" t="s">
        <v>8415</v>
      </c>
      <c r="B6398">
        <v>1.9593473554752701E-4</v>
      </c>
      <c r="C6398" s="1">
        <v>1.05365771693025E-5</v>
      </c>
      <c r="D6398">
        <v>3.2258064516128997E-2</v>
      </c>
      <c r="E6398">
        <v>0.66666666666666696</v>
      </c>
      <c r="F6398">
        <v>5.3763440860215101E-3</v>
      </c>
      <c r="G6398">
        <v>0</v>
      </c>
      <c r="H6398">
        <v>0</v>
      </c>
      <c r="I6398">
        <v>3.2608695652173898E-2</v>
      </c>
      <c r="J6398" s="1">
        <v>0.95</v>
      </c>
      <c r="K6398" t="s">
        <v>23241</v>
      </c>
      <c r="L6398" t="s">
        <v>36040</v>
      </c>
      <c r="M6398" t="s">
        <v>36041</v>
      </c>
    </row>
    <row r="6399" spans="1:13">
      <c r="A6399" s="1" t="s">
        <v>8416</v>
      </c>
      <c r="B6399">
        <v>2.5626104836632601E-7</v>
      </c>
      <c r="C6399" s="1">
        <v>1.1968075490629101E-6</v>
      </c>
      <c r="D6399">
        <v>2.27272727272727E-2</v>
      </c>
      <c r="E6399">
        <v>0</v>
      </c>
      <c r="F6399">
        <v>2.5641025641025599E-2</v>
      </c>
      <c r="G6399">
        <v>0</v>
      </c>
      <c r="H6399">
        <v>0</v>
      </c>
      <c r="I6399">
        <v>0</v>
      </c>
      <c r="J6399" s="1">
        <v>0</v>
      </c>
      <c r="K6399" t="s">
        <v>23237</v>
      </c>
      <c r="L6399" t="s">
        <v>36042</v>
      </c>
      <c r="M6399" t="s">
        <v>36043</v>
      </c>
    </row>
    <row r="6400" spans="1:13">
      <c r="A6400" s="1" t="s">
        <v>8417</v>
      </c>
      <c r="B6400">
        <v>3.3132914039622101E-4</v>
      </c>
      <c r="C6400" s="1">
        <v>5.1257797883522897E-4</v>
      </c>
      <c r="D6400">
        <v>3.125E-2</v>
      </c>
      <c r="E6400">
        <v>0</v>
      </c>
      <c r="F6400">
        <v>0.45897435897435901</v>
      </c>
      <c r="G6400">
        <v>8.7719298245613996E-3</v>
      </c>
      <c r="H6400">
        <v>0.18468468468468499</v>
      </c>
      <c r="I6400">
        <v>9.375E-2</v>
      </c>
      <c r="J6400" s="1">
        <v>0</v>
      </c>
      <c r="K6400" t="s">
        <v>23238</v>
      </c>
      <c r="L6400" t="s">
        <v>36044</v>
      </c>
      <c r="M6400" t="s">
        <v>36045</v>
      </c>
    </row>
    <row r="6401" spans="1:13">
      <c r="A6401" s="1" t="s">
        <v>8418</v>
      </c>
      <c r="B6401">
        <v>5.7693105443398204E-6</v>
      </c>
      <c r="C6401" s="1">
        <v>1.4017347336916301E-6</v>
      </c>
      <c r="D6401">
        <v>0.95161290322580605</v>
      </c>
      <c r="E6401">
        <v>1</v>
      </c>
      <c r="F6401">
        <v>0.99450549450549497</v>
      </c>
      <c r="G6401">
        <v>0.98275862068965503</v>
      </c>
      <c r="H6401">
        <v>1</v>
      </c>
      <c r="I6401">
        <v>0.95161290322580605</v>
      </c>
      <c r="J6401" s="1">
        <v>1</v>
      </c>
      <c r="K6401" t="s">
        <v>23241</v>
      </c>
      <c r="L6401" t="s">
        <v>36046</v>
      </c>
      <c r="M6401" t="s">
        <v>36047</v>
      </c>
    </row>
    <row r="6402" spans="1:13">
      <c r="A6402" s="1" t="s">
        <v>8419</v>
      </c>
      <c r="B6402">
        <v>4.0976235743084999E-7</v>
      </c>
      <c r="C6402" s="1">
        <v>8.7371034995528995E-7</v>
      </c>
      <c r="D6402">
        <v>0</v>
      </c>
      <c r="E6402">
        <v>0</v>
      </c>
      <c r="F6402">
        <v>5.1282051282051299E-3</v>
      </c>
      <c r="G6402">
        <v>8.6206896551724102E-3</v>
      </c>
      <c r="H6402">
        <v>1.3157894736842099E-2</v>
      </c>
      <c r="I6402">
        <v>0</v>
      </c>
      <c r="J6402" s="1">
        <v>0</v>
      </c>
      <c r="K6402" t="s">
        <v>23242</v>
      </c>
      <c r="L6402" t="s">
        <v>36048</v>
      </c>
      <c r="M6402" t="s">
        <v>36049</v>
      </c>
    </row>
    <row r="6403" spans="1:13">
      <c r="A6403" s="1" t="s">
        <v>8420</v>
      </c>
      <c r="B6403">
        <v>2.5408514307923903E-4</v>
      </c>
      <c r="C6403" s="1">
        <v>7.7168167652174103E-5</v>
      </c>
      <c r="D6403">
        <v>0.18333333333333299</v>
      </c>
      <c r="E6403">
        <v>0.45789473684210502</v>
      </c>
      <c r="F6403">
        <v>0.10904255319148901</v>
      </c>
      <c r="G6403">
        <v>0</v>
      </c>
      <c r="H6403">
        <v>1.88679245283019E-2</v>
      </c>
      <c r="I6403">
        <v>0</v>
      </c>
      <c r="J6403" s="1">
        <v>0</v>
      </c>
      <c r="K6403" t="s">
        <v>23241</v>
      </c>
      <c r="L6403" t="s">
        <v>36050</v>
      </c>
      <c r="M6403" t="s">
        <v>36051</v>
      </c>
    </row>
    <row r="6404" spans="1:13">
      <c r="A6404" s="1" t="s">
        <v>8421</v>
      </c>
      <c r="B6404">
        <v>1.2697491004720699E-4</v>
      </c>
      <c r="C6404" s="1">
        <v>1.3897611308336301E-4</v>
      </c>
      <c r="D6404">
        <v>0</v>
      </c>
      <c r="E6404">
        <v>0</v>
      </c>
      <c r="F6404">
        <v>0.16272189349112401</v>
      </c>
      <c r="G6404">
        <v>0</v>
      </c>
      <c r="H6404">
        <v>5.3763440860215101E-3</v>
      </c>
      <c r="I6404">
        <v>0</v>
      </c>
      <c r="J6404" s="1" t="s">
        <v>23229</v>
      </c>
      <c r="K6404" t="s">
        <v>23241</v>
      </c>
      <c r="L6404" t="s">
        <v>36052</v>
      </c>
      <c r="M6404" t="s">
        <v>36053</v>
      </c>
    </row>
    <row r="6405" spans="1:13">
      <c r="A6405" s="1" t="s">
        <v>8422</v>
      </c>
      <c r="B6405">
        <v>8.5657218368985393E-6</v>
      </c>
      <c r="C6405" s="1">
        <v>8.7564284886245597E-8</v>
      </c>
      <c r="D6405">
        <v>2.0833333333333301E-2</v>
      </c>
      <c r="E6405">
        <v>0.20714285714285699</v>
      </c>
      <c r="F6405">
        <v>0</v>
      </c>
      <c r="G6405">
        <v>0</v>
      </c>
      <c r="H6405">
        <v>0</v>
      </c>
      <c r="I6405">
        <v>0</v>
      </c>
      <c r="J6405" s="1">
        <v>0</v>
      </c>
      <c r="K6405" t="s">
        <v>23238</v>
      </c>
      <c r="L6405" t="s">
        <v>36054</v>
      </c>
      <c r="M6405" t="s">
        <v>36055</v>
      </c>
    </row>
    <row r="6406" spans="1:13">
      <c r="A6406" s="1" t="s">
        <v>8423</v>
      </c>
      <c r="B6406">
        <v>1.5838800191015999E-7</v>
      </c>
      <c r="C6406" s="1">
        <v>5.0191513221061904E-6</v>
      </c>
      <c r="D6406">
        <v>1</v>
      </c>
      <c r="E6406">
        <v>1</v>
      </c>
      <c r="F6406">
        <v>1</v>
      </c>
      <c r="G6406">
        <v>0.99137931034482796</v>
      </c>
      <c r="H6406">
        <v>0.98684210526315796</v>
      </c>
      <c r="I6406">
        <v>0.99199999999999999</v>
      </c>
      <c r="J6406" s="1">
        <v>0.45454545454545497</v>
      </c>
      <c r="K6406" t="s">
        <v>23239</v>
      </c>
      <c r="L6406" t="s">
        <v>36056</v>
      </c>
      <c r="M6406" t="s">
        <v>36057</v>
      </c>
    </row>
    <row r="6407" spans="1:13">
      <c r="A6407" s="1" t="s">
        <v>8424</v>
      </c>
      <c r="B6407">
        <v>8.5585149130695899E-5</v>
      </c>
      <c r="C6407" s="1">
        <v>2.5490792366674001E-5</v>
      </c>
      <c r="D6407">
        <v>0.18518518518518501</v>
      </c>
      <c r="E6407">
        <v>0.4</v>
      </c>
      <c r="F6407">
        <v>0.206349206349206</v>
      </c>
      <c r="G6407">
        <v>0</v>
      </c>
      <c r="H6407">
        <v>0</v>
      </c>
      <c r="I6407">
        <v>1.6666666666666701E-2</v>
      </c>
      <c r="J6407" s="1" t="s">
        <v>23229</v>
      </c>
      <c r="K6407" t="s">
        <v>23241</v>
      </c>
      <c r="L6407" t="s">
        <v>36058</v>
      </c>
      <c r="M6407" t="s">
        <v>36059</v>
      </c>
    </row>
    <row r="6408" spans="1:13">
      <c r="A6408" s="1" t="s">
        <v>8425</v>
      </c>
      <c r="B6408">
        <v>1.4166252733080499E-5</v>
      </c>
      <c r="C6408" s="1">
        <v>2.5710265733047599E-5</v>
      </c>
      <c r="D6408">
        <v>1</v>
      </c>
      <c r="E6408">
        <v>1</v>
      </c>
      <c r="F6408">
        <v>0.93782383419689097</v>
      </c>
      <c r="G6408">
        <v>1</v>
      </c>
      <c r="H6408">
        <v>1</v>
      </c>
      <c r="I6408">
        <v>0.97368421052631604</v>
      </c>
      <c r="J6408" s="1">
        <v>1</v>
      </c>
      <c r="K6408" t="s">
        <v>23238</v>
      </c>
      <c r="L6408" t="s">
        <v>36060</v>
      </c>
      <c r="M6408" t="s">
        <v>36061</v>
      </c>
    </row>
    <row r="6409" spans="1:13">
      <c r="A6409" s="1" t="s">
        <v>8426</v>
      </c>
      <c r="B6409">
        <v>6.8486327750532698E-6</v>
      </c>
      <c r="C6409" s="1">
        <v>4.9263929277431997E-6</v>
      </c>
      <c r="D6409">
        <v>1</v>
      </c>
      <c r="E6409">
        <v>1</v>
      </c>
      <c r="F6409">
        <v>0.86666666666666703</v>
      </c>
      <c r="G6409">
        <v>0.99074074074074103</v>
      </c>
      <c r="H6409">
        <v>0.95412844036697297</v>
      </c>
      <c r="I6409">
        <v>0.99565217391304395</v>
      </c>
      <c r="J6409" s="1">
        <v>1</v>
      </c>
      <c r="K6409" t="s">
        <v>23238</v>
      </c>
      <c r="L6409" t="s">
        <v>36062</v>
      </c>
      <c r="M6409" t="s">
        <v>36063</v>
      </c>
    </row>
    <row r="6410" spans="1:13">
      <c r="A6410" s="1" t="s">
        <v>8427</v>
      </c>
      <c r="B6410">
        <v>7.7328973169347806E-6</v>
      </c>
      <c r="C6410" s="1">
        <v>5.8396261136593301E-5</v>
      </c>
      <c r="D6410">
        <v>0.15</v>
      </c>
      <c r="E6410">
        <v>0</v>
      </c>
      <c r="F6410">
        <v>9.90990990990991E-2</v>
      </c>
      <c r="G6410">
        <v>0.12280701754386</v>
      </c>
      <c r="H6410">
        <v>0.15384615384615399</v>
      </c>
      <c r="I6410">
        <v>5.1724137931034503E-2</v>
      </c>
      <c r="J6410" s="1">
        <v>0</v>
      </c>
      <c r="K6410" t="s">
        <v>23241</v>
      </c>
      <c r="L6410" t="s">
        <v>36064</v>
      </c>
      <c r="M6410" t="s">
        <v>36065</v>
      </c>
    </row>
    <row r="6411" spans="1:13">
      <c r="A6411" s="1" t="s">
        <v>8428</v>
      </c>
      <c r="B6411">
        <v>1.1225954899840799E-5</v>
      </c>
      <c r="C6411" s="1">
        <v>4.9665231435786998E-5</v>
      </c>
      <c r="D6411">
        <v>4.8387096774193498E-2</v>
      </c>
      <c r="E6411">
        <v>3.7634408602150497E-2</v>
      </c>
      <c r="F6411">
        <v>9.2592592592592601E-2</v>
      </c>
      <c r="G6411">
        <v>2.6315789473684199E-2</v>
      </c>
      <c r="H6411">
        <v>1.35135135135135E-2</v>
      </c>
      <c r="I6411">
        <v>8.9430894308943104E-2</v>
      </c>
      <c r="J6411" s="1">
        <v>0</v>
      </c>
      <c r="K6411" t="s">
        <v>23241</v>
      </c>
      <c r="L6411" t="s">
        <v>36066</v>
      </c>
      <c r="M6411" t="s">
        <v>36067</v>
      </c>
    </row>
    <row r="6412" spans="1:13">
      <c r="A6412" s="1" t="s">
        <v>8429</v>
      </c>
      <c r="B6412">
        <v>4.36694103183747E-5</v>
      </c>
      <c r="C6412" s="1">
        <v>8.54419579741713E-5</v>
      </c>
      <c r="D6412">
        <v>1</v>
      </c>
      <c r="E6412">
        <v>1</v>
      </c>
      <c r="F6412">
        <v>0.95170454545454497</v>
      </c>
      <c r="G6412">
        <v>1</v>
      </c>
      <c r="H6412">
        <v>0.99484536082474195</v>
      </c>
      <c r="I6412">
        <v>0.99305555555555602</v>
      </c>
      <c r="J6412" s="1" t="s">
        <v>23229</v>
      </c>
      <c r="K6412" t="s">
        <v>23240</v>
      </c>
      <c r="L6412" t="s">
        <v>36068</v>
      </c>
      <c r="M6412" t="s">
        <v>36069</v>
      </c>
    </row>
    <row r="6413" spans="1:13">
      <c r="A6413" s="1" t="s">
        <v>8430</v>
      </c>
      <c r="B6413">
        <v>8.4884393552369598E-13</v>
      </c>
      <c r="C6413" s="1">
        <v>1.9272553171035499E-5</v>
      </c>
      <c r="D6413">
        <v>1</v>
      </c>
      <c r="E6413">
        <v>1</v>
      </c>
      <c r="F6413">
        <v>0.96212121212121204</v>
      </c>
      <c r="G6413">
        <v>1</v>
      </c>
      <c r="H6413">
        <v>0.66346153846153799</v>
      </c>
      <c r="I6413">
        <v>0.86206896551724099</v>
      </c>
      <c r="J6413" s="1">
        <v>1</v>
      </c>
      <c r="K6413" t="s">
        <v>23241</v>
      </c>
      <c r="L6413" t="s">
        <v>36070</v>
      </c>
      <c r="M6413" t="s">
        <v>36071</v>
      </c>
    </row>
    <row r="6414" spans="1:13">
      <c r="A6414" s="1" t="s">
        <v>8431</v>
      </c>
      <c r="B6414">
        <v>8.4163607166380302E-8</v>
      </c>
      <c r="C6414" s="1">
        <v>5.8949297146637698E-6</v>
      </c>
      <c r="D6414">
        <v>1</v>
      </c>
      <c r="E6414">
        <v>1</v>
      </c>
      <c r="F6414">
        <v>1</v>
      </c>
      <c r="G6414">
        <v>0.815217391304348</v>
      </c>
      <c r="H6414">
        <v>0.972727272727273</v>
      </c>
      <c r="I6414">
        <v>0.98148148148148195</v>
      </c>
      <c r="J6414" s="1">
        <v>0.95454545454545503</v>
      </c>
      <c r="K6414" t="s">
        <v>23237</v>
      </c>
      <c r="L6414" t="s">
        <v>36072</v>
      </c>
      <c r="M6414" t="s">
        <v>36073</v>
      </c>
    </row>
    <row r="6415" spans="1:13">
      <c r="A6415" s="1" t="s">
        <v>8432</v>
      </c>
      <c r="B6415">
        <v>3.2474633198745601E-6</v>
      </c>
      <c r="C6415" s="1">
        <v>2.0645099841593998E-6</v>
      </c>
      <c r="D6415">
        <v>0</v>
      </c>
      <c r="E6415">
        <v>1.0869565217391301E-2</v>
      </c>
      <c r="F6415">
        <v>1.45631067961165E-2</v>
      </c>
      <c r="G6415">
        <v>8.6206896551724102E-3</v>
      </c>
      <c r="H6415">
        <v>0</v>
      </c>
      <c r="I6415">
        <v>2.4590163934426201E-2</v>
      </c>
      <c r="J6415" s="1" t="s">
        <v>23229</v>
      </c>
      <c r="K6415" t="s">
        <v>23242</v>
      </c>
      <c r="L6415" t="s">
        <v>36074</v>
      </c>
      <c r="M6415" t="s">
        <v>36075</v>
      </c>
    </row>
    <row r="6416" spans="1:13">
      <c r="A6416" s="1" t="s">
        <v>8433</v>
      </c>
      <c r="B6416">
        <v>4.67367526423241E-8</v>
      </c>
      <c r="C6416" s="1">
        <v>1.8072279250248499E-7</v>
      </c>
      <c r="D6416">
        <v>1</v>
      </c>
      <c r="E6416">
        <v>0.99382716049382702</v>
      </c>
      <c r="F6416">
        <v>1</v>
      </c>
      <c r="G6416">
        <v>1</v>
      </c>
      <c r="H6416">
        <v>1</v>
      </c>
      <c r="I6416">
        <v>0.92424242424242398</v>
      </c>
      <c r="J6416" s="1">
        <v>0.1</v>
      </c>
      <c r="K6416" t="s">
        <v>23238</v>
      </c>
      <c r="L6416" t="s">
        <v>36076</v>
      </c>
      <c r="M6416" t="s">
        <v>36077</v>
      </c>
    </row>
    <row r="6417" spans="1:13">
      <c r="A6417" s="1" t="s">
        <v>8434</v>
      </c>
      <c r="B6417">
        <v>2.8487267506688601E-7</v>
      </c>
      <c r="C6417" s="1">
        <v>6.8325458041024299E-6</v>
      </c>
      <c r="D6417">
        <v>0</v>
      </c>
      <c r="E6417">
        <v>0</v>
      </c>
      <c r="F6417">
        <v>0.12021857923497301</v>
      </c>
      <c r="G6417">
        <v>0</v>
      </c>
      <c r="H6417">
        <v>0</v>
      </c>
      <c r="I6417">
        <v>0</v>
      </c>
      <c r="J6417" s="1" t="s">
        <v>23229</v>
      </c>
      <c r="K6417" t="s">
        <v>23242</v>
      </c>
      <c r="L6417" t="s">
        <v>36078</v>
      </c>
      <c r="M6417" t="s">
        <v>36079</v>
      </c>
    </row>
    <row r="6418" spans="1:13">
      <c r="A6418" s="1" t="s">
        <v>8435</v>
      </c>
      <c r="B6418">
        <v>8.93640074890955E-7</v>
      </c>
      <c r="C6418" s="1">
        <v>1.37177357014564E-5</v>
      </c>
      <c r="D6418">
        <v>0.73214285714285698</v>
      </c>
      <c r="E6418">
        <v>0.99382716049382702</v>
      </c>
      <c r="F6418">
        <v>0.94736842105263197</v>
      </c>
      <c r="G6418">
        <v>1</v>
      </c>
      <c r="H6418">
        <v>0.81764705882352895</v>
      </c>
      <c r="I6418">
        <v>1</v>
      </c>
      <c r="J6418" s="1">
        <v>1</v>
      </c>
      <c r="K6418" t="s">
        <v>23237</v>
      </c>
      <c r="L6418" t="s">
        <v>36080</v>
      </c>
      <c r="M6418" t="s">
        <v>36081</v>
      </c>
    </row>
    <row r="6419" spans="1:13">
      <c r="A6419" s="1" t="s">
        <v>8436</v>
      </c>
      <c r="B6419">
        <v>2.80440307755544E-6</v>
      </c>
      <c r="C6419" s="1">
        <v>7.4490835067771293E-5</v>
      </c>
      <c r="D6419">
        <v>1.72413793103448E-2</v>
      </c>
      <c r="E6419">
        <v>5.7291666666666699E-2</v>
      </c>
      <c r="F6419">
        <v>4.08163265306122E-2</v>
      </c>
      <c r="G6419">
        <v>0.11224489795918401</v>
      </c>
      <c r="H6419">
        <v>0.47474747474747497</v>
      </c>
      <c r="I6419">
        <v>0.13157894736842099</v>
      </c>
      <c r="J6419" s="1">
        <v>0.18181818181818199</v>
      </c>
      <c r="K6419" t="s">
        <v>23240</v>
      </c>
      <c r="L6419" t="s">
        <v>36082</v>
      </c>
      <c r="M6419" t="s">
        <v>36083</v>
      </c>
    </row>
    <row r="6420" spans="1:13">
      <c r="A6420" s="1" t="s">
        <v>8437</v>
      </c>
      <c r="B6420">
        <v>3.0762896038400002E-6</v>
      </c>
      <c r="C6420" s="1">
        <v>6.8502234843334101E-6</v>
      </c>
      <c r="D6420">
        <v>0</v>
      </c>
      <c r="E6420">
        <v>0</v>
      </c>
      <c r="F6420">
        <v>0</v>
      </c>
      <c r="G6420">
        <v>0.51190476190476197</v>
      </c>
      <c r="H6420">
        <v>6.8493150684931503E-3</v>
      </c>
      <c r="I6420">
        <v>0.18333333333333299</v>
      </c>
      <c r="J6420" s="1">
        <v>0</v>
      </c>
      <c r="K6420" t="s">
        <v>23238</v>
      </c>
      <c r="L6420" t="s">
        <v>36084</v>
      </c>
      <c r="M6420" t="s">
        <v>36085</v>
      </c>
    </row>
    <row r="6421" spans="1:13">
      <c r="A6421" s="1" t="s">
        <v>8438</v>
      </c>
      <c r="B6421">
        <v>7.5582687479746398E-5</v>
      </c>
      <c r="C6421" s="1">
        <v>3.9775850492963597E-5</v>
      </c>
      <c r="D6421">
        <v>0.8</v>
      </c>
      <c r="E6421" t="s">
        <v>23229</v>
      </c>
      <c r="F6421">
        <v>0.90810810810810805</v>
      </c>
      <c r="G6421">
        <v>1</v>
      </c>
      <c r="H6421">
        <v>0.97894736842105301</v>
      </c>
      <c r="I6421">
        <v>0.89285714285714302</v>
      </c>
      <c r="J6421" s="1" t="s">
        <v>23229</v>
      </c>
      <c r="K6421" t="s">
        <v>23242</v>
      </c>
      <c r="L6421" t="s">
        <v>36086</v>
      </c>
      <c r="M6421" t="s">
        <v>36087</v>
      </c>
    </row>
    <row r="6422" spans="1:13">
      <c r="A6422" s="1" t="s">
        <v>8439</v>
      </c>
      <c r="B6422">
        <v>3.4152416740517602E-7</v>
      </c>
      <c r="C6422" s="1">
        <v>1.7796326856778099E-6</v>
      </c>
      <c r="D6422">
        <v>0</v>
      </c>
      <c r="E6422">
        <v>0</v>
      </c>
      <c r="F6422">
        <v>0</v>
      </c>
      <c r="G6422">
        <v>0.236363636363636</v>
      </c>
      <c r="H6422">
        <v>1.8987341772151899E-2</v>
      </c>
      <c r="I6422">
        <v>2.02020202020202E-2</v>
      </c>
      <c r="J6422" s="1">
        <v>0.85714285714285698</v>
      </c>
      <c r="K6422" t="s">
        <v>23238</v>
      </c>
      <c r="L6422" t="s">
        <v>36088</v>
      </c>
      <c r="M6422" t="s">
        <v>36089</v>
      </c>
    </row>
    <row r="6423" spans="1:13">
      <c r="A6423" s="1" t="s">
        <v>8440</v>
      </c>
      <c r="B6423">
        <v>5.6597485359083897E-5</v>
      </c>
      <c r="C6423" s="1">
        <v>4.3103027831327599E-5</v>
      </c>
      <c r="D6423">
        <v>0.625</v>
      </c>
      <c r="E6423">
        <v>0.98039215686274495</v>
      </c>
      <c r="F6423">
        <v>0.74844720496894401</v>
      </c>
      <c r="G6423">
        <v>0.115384615384615</v>
      </c>
      <c r="H6423">
        <v>0.98611111111111105</v>
      </c>
      <c r="I6423">
        <v>0.25675675675675702</v>
      </c>
      <c r="J6423" s="1">
        <v>1</v>
      </c>
      <c r="K6423" t="s">
        <v>23238</v>
      </c>
      <c r="L6423" t="s">
        <v>36090</v>
      </c>
      <c r="M6423" t="s">
        <v>36091</v>
      </c>
    </row>
    <row r="6424" spans="1:13">
      <c r="A6424" s="1" t="s">
        <v>8441</v>
      </c>
      <c r="B6424">
        <v>3.9167441200458301E-7</v>
      </c>
      <c r="C6424" s="1">
        <v>3.39159325929961E-6</v>
      </c>
      <c r="D6424">
        <v>0.9464285714285714</v>
      </c>
      <c r="E6424">
        <v>0.90579710144927539</v>
      </c>
      <c r="F6424">
        <v>1</v>
      </c>
      <c r="G6424">
        <v>1</v>
      </c>
      <c r="H6424">
        <v>1</v>
      </c>
      <c r="I6424">
        <v>1</v>
      </c>
      <c r="J6424" s="1" t="s">
        <v>23229</v>
      </c>
      <c r="K6424" t="s">
        <v>23246</v>
      </c>
      <c r="L6424" t="s">
        <v>36092</v>
      </c>
      <c r="M6424" t="s">
        <v>36093</v>
      </c>
    </row>
    <row r="6425" spans="1:13">
      <c r="A6425" s="1" t="s">
        <v>8442</v>
      </c>
      <c r="B6425">
        <v>4.81537386462563E-5</v>
      </c>
      <c r="C6425" s="1">
        <v>8.6466848379840495E-6</v>
      </c>
      <c r="D6425">
        <v>0.15517241379310301</v>
      </c>
      <c r="E6425">
        <v>0.41891891891891903</v>
      </c>
      <c r="F6425">
        <v>0.13636363636363599</v>
      </c>
      <c r="G6425">
        <v>0</v>
      </c>
      <c r="H6425">
        <v>0</v>
      </c>
      <c r="I6425">
        <v>0</v>
      </c>
      <c r="J6425" s="1" t="s">
        <v>23229</v>
      </c>
      <c r="K6425" t="s">
        <v>23238</v>
      </c>
      <c r="L6425" t="s">
        <v>36094</v>
      </c>
      <c r="M6425" t="s">
        <v>36095</v>
      </c>
    </row>
    <row r="6426" spans="1:13">
      <c r="A6426" s="1" t="s">
        <v>8443</v>
      </c>
      <c r="B6426">
        <v>1.0778761987520301E-6</v>
      </c>
      <c r="C6426" s="1">
        <v>5.5798670708985003E-6</v>
      </c>
      <c r="D6426">
        <v>7.8125E-2</v>
      </c>
      <c r="E6426">
        <v>0.13541666666666699</v>
      </c>
      <c r="F6426">
        <v>5.1282051282051299E-3</v>
      </c>
      <c r="G6426">
        <v>8.9285714285714298E-3</v>
      </c>
      <c r="H6426">
        <v>4.4247787610619503E-3</v>
      </c>
      <c r="I6426">
        <v>0</v>
      </c>
      <c r="J6426" s="1">
        <v>0</v>
      </c>
      <c r="K6426" t="s">
        <v>23238</v>
      </c>
      <c r="L6426" t="s">
        <v>36096</v>
      </c>
      <c r="M6426" t="s">
        <v>36097</v>
      </c>
    </row>
    <row r="6427" spans="1:13">
      <c r="A6427" s="1" t="s">
        <v>8444</v>
      </c>
      <c r="B6427">
        <v>8.7863861925268799E-8</v>
      </c>
      <c r="C6427" s="1">
        <v>5.9169701118648197E-7</v>
      </c>
      <c r="D6427">
        <v>0</v>
      </c>
      <c r="E6427">
        <v>0</v>
      </c>
      <c r="F6427">
        <v>5.78034682080925E-3</v>
      </c>
      <c r="G6427">
        <v>0.13636363636363599</v>
      </c>
      <c r="H6427">
        <v>5.8139534883720903E-3</v>
      </c>
      <c r="I6427">
        <v>0</v>
      </c>
      <c r="J6427" s="1">
        <v>0</v>
      </c>
      <c r="K6427" t="s">
        <v>23237</v>
      </c>
      <c r="L6427" t="s">
        <v>36098</v>
      </c>
      <c r="M6427" t="s">
        <v>36099</v>
      </c>
    </row>
    <row r="6428" spans="1:13">
      <c r="A6428" s="1" t="s">
        <v>8445</v>
      </c>
      <c r="B6428">
        <v>1.5042600063661701E-4</v>
      </c>
      <c r="C6428" s="1">
        <v>9.1856264967112095E-7</v>
      </c>
      <c r="D6428">
        <v>0.625</v>
      </c>
      <c r="E6428">
        <v>0.94285714285714295</v>
      </c>
      <c r="F6428">
        <v>0.946540880503145</v>
      </c>
      <c r="G6428">
        <v>0.96666666666666701</v>
      </c>
      <c r="H6428">
        <v>0.88124999999999998</v>
      </c>
      <c r="I6428">
        <v>0.77500000000000002</v>
      </c>
      <c r="J6428" s="1" t="s">
        <v>23229</v>
      </c>
      <c r="K6428" t="s">
        <v>23239</v>
      </c>
      <c r="L6428" t="s">
        <v>36100</v>
      </c>
      <c r="M6428" t="s">
        <v>36101</v>
      </c>
    </row>
    <row r="6429" spans="1:13">
      <c r="A6429" s="1" t="s">
        <v>8446</v>
      </c>
      <c r="B6429">
        <v>1.3270221764063699E-6</v>
      </c>
      <c r="C6429" s="1">
        <v>1.2376872301556199E-6</v>
      </c>
      <c r="D6429">
        <v>1.5625E-2</v>
      </c>
      <c r="E6429">
        <v>8.6021505376344107E-2</v>
      </c>
      <c r="F6429">
        <v>5.2356020942408397E-3</v>
      </c>
      <c r="G6429">
        <v>0</v>
      </c>
      <c r="H6429">
        <v>4.8076923076923097E-3</v>
      </c>
      <c r="I6429">
        <v>0</v>
      </c>
      <c r="J6429" s="1">
        <v>0</v>
      </c>
      <c r="K6429" t="s">
        <v>23241</v>
      </c>
      <c r="L6429" t="s">
        <v>36102</v>
      </c>
      <c r="M6429" t="s">
        <v>36103</v>
      </c>
    </row>
    <row r="6430" spans="1:13">
      <c r="A6430" s="1" t="s">
        <v>8447</v>
      </c>
      <c r="B6430">
        <v>2.92804623761699E-7</v>
      </c>
      <c r="C6430" s="1">
        <v>1.7301626523774701E-7</v>
      </c>
      <c r="D6430">
        <v>1</v>
      </c>
      <c r="E6430">
        <v>0.94262295081967196</v>
      </c>
      <c r="F6430">
        <v>1</v>
      </c>
      <c r="G6430">
        <v>1</v>
      </c>
      <c r="H6430">
        <v>1</v>
      </c>
      <c r="I6430">
        <v>0.993670886075949</v>
      </c>
      <c r="J6430" s="1">
        <v>1</v>
      </c>
      <c r="K6430" t="s">
        <v>23241</v>
      </c>
      <c r="L6430" t="s">
        <v>36104</v>
      </c>
      <c r="M6430" t="s">
        <v>36105</v>
      </c>
    </row>
    <row r="6431" spans="1:13">
      <c r="A6431" s="1" t="s">
        <v>8448</v>
      </c>
      <c r="B6431">
        <v>1.3540547981222801E-5</v>
      </c>
      <c r="C6431" s="1">
        <v>1.5194482825708401E-5</v>
      </c>
      <c r="D6431">
        <v>0</v>
      </c>
      <c r="E6431">
        <v>0</v>
      </c>
      <c r="F6431">
        <v>8.2887700534759398E-2</v>
      </c>
      <c r="G6431">
        <v>0</v>
      </c>
      <c r="H6431">
        <v>0</v>
      </c>
      <c r="I6431">
        <v>0</v>
      </c>
      <c r="J6431" s="1">
        <v>0.66666666666666696</v>
      </c>
      <c r="K6431" t="s">
        <v>23241</v>
      </c>
      <c r="L6431" t="s">
        <v>36106</v>
      </c>
      <c r="M6431" t="s">
        <v>36107</v>
      </c>
    </row>
    <row r="6432" spans="1:13">
      <c r="A6432" s="1" t="s">
        <v>8449</v>
      </c>
      <c r="B6432">
        <v>1.24823333354898E-4</v>
      </c>
      <c r="C6432" s="1">
        <v>6.4567941336929501E-5</v>
      </c>
      <c r="D6432">
        <v>0</v>
      </c>
      <c r="E6432">
        <v>2.0833333333333301E-2</v>
      </c>
      <c r="F6432">
        <v>0.22916666666666699</v>
      </c>
      <c r="G6432">
        <v>4.9019607843137303E-2</v>
      </c>
      <c r="H6432">
        <v>0.29279279279279302</v>
      </c>
      <c r="I6432">
        <v>0.12711864406779699</v>
      </c>
      <c r="J6432" s="1">
        <v>0</v>
      </c>
      <c r="K6432" t="s">
        <v>23241</v>
      </c>
      <c r="L6432" t="s">
        <v>36108</v>
      </c>
      <c r="M6432" t="s">
        <v>36109</v>
      </c>
    </row>
    <row r="6433" spans="1:13">
      <c r="A6433" s="1" t="s">
        <v>8450</v>
      </c>
      <c r="B6433">
        <v>6.5830214650939001E-7</v>
      </c>
      <c r="C6433" s="1">
        <v>8.93859143747322E-6</v>
      </c>
      <c r="D6433">
        <v>1.9230769230769201E-2</v>
      </c>
      <c r="E6433">
        <v>0</v>
      </c>
      <c r="F6433">
        <v>0.14285714285714299</v>
      </c>
      <c r="G6433">
        <v>0</v>
      </c>
      <c r="H6433">
        <v>6.4705882352941196E-2</v>
      </c>
      <c r="I6433">
        <v>5.31914893617021E-2</v>
      </c>
      <c r="J6433" s="1">
        <v>0.13636363636363599</v>
      </c>
      <c r="K6433" t="s">
        <v>23238</v>
      </c>
      <c r="L6433" t="s">
        <v>36110</v>
      </c>
      <c r="M6433" t="s">
        <v>36111</v>
      </c>
    </row>
    <row r="6434" spans="1:13">
      <c r="A6434" s="1" t="s">
        <v>8451</v>
      </c>
      <c r="B6434">
        <v>9.0541930057605894E-5</v>
      </c>
      <c r="C6434" s="1">
        <v>1.9002993734265101E-5</v>
      </c>
      <c r="D6434">
        <v>0.34375</v>
      </c>
      <c r="E6434">
        <v>0.56382978723404298</v>
      </c>
      <c r="F6434">
        <v>0.44871794871794901</v>
      </c>
      <c r="G6434">
        <v>0.29090909090909101</v>
      </c>
      <c r="H6434">
        <v>0.34403669724770602</v>
      </c>
      <c r="I6434">
        <v>0.58252427184466005</v>
      </c>
      <c r="J6434" s="1">
        <v>1</v>
      </c>
      <c r="K6434" t="s">
        <v>23241</v>
      </c>
      <c r="L6434" t="s">
        <v>36112</v>
      </c>
      <c r="M6434" t="s">
        <v>36113</v>
      </c>
    </row>
    <row r="6435" spans="1:13">
      <c r="A6435" s="1" t="s">
        <v>8452</v>
      </c>
      <c r="B6435">
        <v>3.3988761075191499E-6</v>
      </c>
      <c r="C6435" s="1">
        <v>5.3276244283971101E-7</v>
      </c>
      <c r="D6435">
        <v>1</v>
      </c>
      <c r="E6435">
        <v>0.99242424242424199</v>
      </c>
      <c r="F6435">
        <v>0.99621212121212099</v>
      </c>
      <c r="G6435">
        <v>0.45454545454545497</v>
      </c>
      <c r="H6435">
        <v>0.98630136986301398</v>
      </c>
      <c r="I6435">
        <v>0.96250000000000002</v>
      </c>
      <c r="J6435" s="1" t="s">
        <v>23229</v>
      </c>
      <c r="K6435" t="s">
        <v>23238</v>
      </c>
      <c r="L6435" t="s">
        <v>36114</v>
      </c>
      <c r="M6435" t="s">
        <v>36115</v>
      </c>
    </row>
    <row r="6436" spans="1:13">
      <c r="A6436" s="1" t="s">
        <v>8453</v>
      </c>
      <c r="B6436">
        <v>1.7780300391959499E-11</v>
      </c>
      <c r="C6436" s="1">
        <v>8.3302789592037004E-8</v>
      </c>
      <c r="D6436">
        <v>1</v>
      </c>
      <c r="E6436">
        <v>1</v>
      </c>
      <c r="F6436">
        <v>0.994413407821229</v>
      </c>
      <c r="G6436">
        <v>1</v>
      </c>
      <c r="H6436">
        <v>0.99479166666666696</v>
      </c>
      <c r="I6436">
        <v>0.92156862745098</v>
      </c>
      <c r="J6436" s="1">
        <v>1</v>
      </c>
      <c r="K6436" t="s">
        <v>23241</v>
      </c>
      <c r="L6436" t="s">
        <v>36116</v>
      </c>
      <c r="M6436" t="s">
        <v>36117</v>
      </c>
    </row>
    <row r="6437" spans="1:13">
      <c r="A6437" s="1" t="s">
        <v>8454</v>
      </c>
      <c r="B6437">
        <v>4.3575916665164E-6</v>
      </c>
      <c r="C6437" s="1">
        <v>1.5791555133921299E-5</v>
      </c>
      <c r="D6437">
        <v>6.25E-2</v>
      </c>
      <c r="E6437">
        <v>0</v>
      </c>
      <c r="F6437">
        <v>2.6627218934911202E-2</v>
      </c>
      <c r="G6437">
        <v>0</v>
      </c>
      <c r="H6437">
        <v>0.17105263157894701</v>
      </c>
      <c r="I6437">
        <v>1.16279069767442E-2</v>
      </c>
      <c r="J6437" s="1">
        <v>0</v>
      </c>
      <c r="K6437" t="s">
        <v>23240</v>
      </c>
      <c r="L6437" t="s">
        <v>36118</v>
      </c>
      <c r="M6437" t="s">
        <v>36119</v>
      </c>
    </row>
    <row r="6438" spans="1:13">
      <c r="A6438" s="1" t="s">
        <v>8455</v>
      </c>
      <c r="B6438">
        <v>1.45803483085082E-6</v>
      </c>
      <c r="C6438" s="1">
        <v>1.4741989767821699E-5</v>
      </c>
      <c r="D6438">
        <v>0.28125</v>
      </c>
      <c r="E6438">
        <v>6.25E-2</v>
      </c>
      <c r="F6438">
        <v>2.9197080291970798E-2</v>
      </c>
      <c r="G6438">
        <v>0.355263157894737</v>
      </c>
      <c r="H6438">
        <v>5.63380281690141E-2</v>
      </c>
      <c r="I6438">
        <v>0.18181818181818199</v>
      </c>
      <c r="J6438" s="1">
        <v>0</v>
      </c>
      <c r="K6438" t="s">
        <v>23242</v>
      </c>
      <c r="L6438" t="s">
        <v>36120</v>
      </c>
      <c r="M6438" t="s">
        <v>36121</v>
      </c>
    </row>
    <row r="6439" spans="1:13">
      <c r="A6439" s="1" t="s">
        <v>8456</v>
      </c>
      <c r="B6439">
        <v>2.46698481696401E-7</v>
      </c>
      <c r="C6439" s="1">
        <v>9.0410598321698205E-7</v>
      </c>
      <c r="D6439">
        <v>2.1739130434782601E-2</v>
      </c>
      <c r="E6439">
        <v>0</v>
      </c>
      <c r="F6439">
        <v>0</v>
      </c>
      <c r="G6439">
        <v>0.17307692307692299</v>
      </c>
      <c r="H6439">
        <v>0</v>
      </c>
      <c r="I6439">
        <v>0.102040816326531</v>
      </c>
      <c r="J6439" s="1">
        <v>0</v>
      </c>
      <c r="K6439" t="s">
        <v>23238</v>
      </c>
      <c r="L6439" t="s">
        <v>36122</v>
      </c>
      <c r="M6439" t="s">
        <v>36123</v>
      </c>
    </row>
    <row r="6440" spans="1:13">
      <c r="A6440" s="1" t="s">
        <v>8457</v>
      </c>
      <c r="B6440">
        <v>1.5945405289162099E-6</v>
      </c>
      <c r="C6440" s="1">
        <v>5.6496979015005198E-8</v>
      </c>
      <c r="D6440">
        <v>0</v>
      </c>
      <c r="E6440">
        <v>0</v>
      </c>
      <c r="F6440">
        <v>2.8901734104046198E-3</v>
      </c>
      <c r="G6440">
        <v>8.9285714285714298E-3</v>
      </c>
      <c r="H6440">
        <v>4.8543689320388302E-3</v>
      </c>
      <c r="I6440">
        <v>1.6666666666666701E-2</v>
      </c>
      <c r="J6440" s="1">
        <v>0</v>
      </c>
      <c r="K6440" t="s">
        <v>23242</v>
      </c>
      <c r="L6440" t="s">
        <v>36124</v>
      </c>
      <c r="M6440" t="s">
        <v>36125</v>
      </c>
    </row>
    <row r="6441" spans="1:13">
      <c r="A6441" s="1" t="s">
        <v>8458</v>
      </c>
      <c r="B6441">
        <v>6.60319455445681E-7</v>
      </c>
      <c r="C6441" s="1">
        <v>5.2646692194982E-7</v>
      </c>
      <c r="D6441">
        <v>1</v>
      </c>
      <c r="E6441">
        <v>1</v>
      </c>
      <c r="F6441">
        <v>0.89736842105263204</v>
      </c>
      <c r="G6441">
        <v>0.99107142857142905</v>
      </c>
      <c r="H6441">
        <v>0.93627450980392202</v>
      </c>
      <c r="I6441">
        <v>0.99450549450549497</v>
      </c>
      <c r="J6441" s="1">
        <v>1</v>
      </c>
      <c r="K6441" t="s">
        <v>23239</v>
      </c>
      <c r="L6441" t="s">
        <v>36126</v>
      </c>
      <c r="M6441" t="s">
        <v>36127</v>
      </c>
    </row>
    <row r="6442" spans="1:13">
      <c r="A6442" s="1" t="s">
        <v>8459</v>
      </c>
      <c r="B6442">
        <v>3.6955115596007399E-9</v>
      </c>
      <c r="C6442" s="1">
        <v>6.02120195317338E-8</v>
      </c>
      <c r="D6442">
        <v>0</v>
      </c>
      <c r="E6442">
        <v>0</v>
      </c>
      <c r="F6442">
        <v>0</v>
      </c>
      <c r="G6442">
        <v>1.35135135135135E-2</v>
      </c>
      <c r="H6442">
        <v>0</v>
      </c>
      <c r="I6442">
        <v>0</v>
      </c>
      <c r="J6442" s="1">
        <v>0.5</v>
      </c>
      <c r="K6442" t="s">
        <v>23242</v>
      </c>
      <c r="L6442" t="s">
        <v>36128</v>
      </c>
      <c r="M6442" t="s">
        <v>36129</v>
      </c>
    </row>
    <row r="6443" spans="1:13">
      <c r="A6443" s="1" t="s">
        <v>8460</v>
      </c>
      <c r="B6443">
        <v>1.03009191067172E-4</v>
      </c>
      <c r="C6443" s="1">
        <v>4.7170567191646201E-7</v>
      </c>
      <c r="D6443">
        <v>0.56818181818181801</v>
      </c>
      <c r="E6443">
        <v>0.65972222222222199</v>
      </c>
      <c r="F6443">
        <v>0.65983606557377095</v>
      </c>
      <c r="G6443">
        <v>0.74</v>
      </c>
      <c r="H6443">
        <v>0.67460317460317498</v>
      </c>
      <c r="I6443">
        <v>0.765625</v>
      </c>
      <c r="J6443" s="1">
        <v>1</v>
      </c>
      <c r="K6443" t="s">
        <v>23238</v>
      </c>
      <c r="L6443" t="s">
        <v>36130</v>
      </c>
      <c r="M6443" t="s">
        <v>36131</v>
      </c>
    </row>
    <row r="6444" spans="1:13">
      <c r="A6444" s="1" t="s">
        <v>8461</v>
      </c>
      <c r="B6444">
        <v>1.12391766162525E-8</v>
      </c>
      <c r="C6444" s="1">
        <v>9.08736663404701E-7</v>
      </c>
      <c r="D6444">
        <v>1</v>
      </c>
      <c r="E6444">
        <v>1</v>
      </c>
      <c r="F6444">
        <v>1</v>
      </c>
      <c r="G6444">
        <v>0.9375</v>
      </c>
      <c r="H6444">
        <v>0.92021276595744705</v>
      </c>
      <c r="I6444">
        <v>0.98936170212765995</v>
      </c>
      <c r="J6444" s="1">
        <v>1</v>
      </c>
      <c r="K6444" t="s">
        <v>23238</v>
      </c>
      <c r="L6444" t="s">
        <v>36132</v>
      </c>
      <c r="M6444" t="s">
        <v>36133</v>
      </c>
    </row>
    <row r="6445" spans="1:13">
      <c r="A6445" s="1" t="s">
        <v>8462</v>
      </c>
      <c r="B6445">
        <v>1.4484597909811001E-6</v>
      </c>
      <c r="C6445" s="1">
        <v>3.4144642054493499E-5</v>
      </c>
      <c r="D6445">
        <v>1</v>
      </c>
      <c r="E6445">
        <v>0.98235294117647098</v>
      </c>
      <c r="F6445">
        <v>0.91842105263157903</v>
      </c>
      <c r="G6445">
        <v>1</v>
      </c>
      <c r="H6445">
        <v>0.94230769230769196</v>
      </c>
      <c r="I6445">
        <v>0.98275862068965503</v>
      </c>
      <c r="J6445" s="1">
        <v>1</v>
      </c>
      <c r="K6445" t="s">
        <v>23241</v>
      </c>
      <c r="L6445" t="s">
        <v>36134</v>
      </c>
      <c r="M6445" t="s">
        <v>36135</v>
      </c>
    </row>
    <row r="6446" spans="1:13">
      <c r="A6446" s="1" t="s">
        <v>8463</v>
      </c>
      <c r="B6446">
        <v>5.9851972477750696E-6</v>
      </c>
      <c r="C6446" s="1">
        <v>8.9644711647847298E-6</v>
      </c>
      <c r="D6446">
        <v>1</v>
      </c>
      <c r="E6446">
        <v>1</v>
      </c>
      <c r="F6446">
        <v>0.99572649572649596</v>
      </c>
      <c r="G6446">
        <v>0.93859649122806998</v>
      </c>
      <c r="H6446">
        <v>0.854430379746835</v>
      </c>
      <c r="I6446">
        <v>0.99568965517241403</v>
      </c>
      <c r="J6446" s="1" t="s">
        <v>23229</v>
      </c>
      <c r="K6446" t="s">
        <v>23238</v>
      </c>
      <c r="L6446" t="s">
        <v>36136</v>
      </c>
      <c r="M6446" t="s">
        <v>36137</v>
      </c>
    </row>
    <row r="6447" spans="1:13">
      <c r="A6447" s="1" t="s">
        <v>8464</v>
      </c>
      <c r="B6447">
        <v>1.78267993938246E-7</v>
      </c>
      <c r="C6447" s="1">
        <v>4.1850595793721697E-7</v>
      </c>
      <c r="D6447">
        <v>1</v>
      </c>
      <c r="E6447">
        <v>1</v>
      </c>
      <c r="F6447">
        <v>1</v>
      </c>
      <c r="G6447">
        <v>0.92857142857142905</v>
      </c>
      <c r="H6447">
        <v>1</v>
      </c>
      <c r="I6447">
        <v>0.96875</v>
      </c>
      <c r="J6447" s="1">
        <v>1</v>
      </c>
      <c r="K6447" t="s">
        <v>23238</v>
      </c>
      <c r="L6447" t="s">
        <v>36138</v>
      </c>
      <c r="M6447" t="s">
        <v>36139</v>
      </c>
    </row>
    <row r="6448" spans="1:13">
      <c r="A6448" s="1" t="s">
        <v>8465</v>
      </c>
      <c r="B6448">
        <v>4.4226516028606901E-6</v>
      </c>
      <c r="C6448" s="1">
        <v>1.82130603103508E-7</v>
      </c>
      <c r="D6448">
        <v>0</v>
      </c>
      <c r="E6448">
        <v>2.27272727272727E-2</v>
      </c>
      <c r="F6448">
        <v>0.106508875739645</v>
      </c>
      <c r="G6448">
        <v>0</v>
      </c>
      <c r="H6448">
        <v>2.7777777777777801E-2</v>
      </c>
      <c r="I6448">
        <v>2.9411764705882401E-2</v>
      </c>
      <c r="J6448" s="1">
        <v>0</v>
      </c>
      <c r="K6448" t="s">
        <v>23241</v>
      </c>
      <c r="L6448" t="s">
        <v>36140</v>
      </c>
      <c r="M6448" t="s">
        <v>36141</v>
      </c>
    </row>
    <row r="6449" spans="1:13">
      <c r="A6449" s="1" t="s">
        <v>8466</v>
      </c>
      <c r="B6449">
        <v>1.9796163464386698E-5</v>
      </c>
      <c r="C6449" s="1">
        <v>2.1578471775869699E-5</v>
      </c>
      <c r="D6449">
        <v>1</v>
      </c>
      <c r="E6449">
        <v>0.98666666666666702</v>
      </c>
      <c r="F6449">
        <v>0.87864077669902896</v>
      </c>
      <c r="G6449">
        <v>1</v>
      </c>
      <c r="H6449">
        <v>1</v>
      </c>
      <c r="I6449">
        <v>0.99</v>
      </c>
      <c r="J6449" s="1">
        <v>1</v>
      </c>
      <c r="K6449" t="s">
        <v>23238</v>
      </c>
      <c r="L6449" t="s">
        <v>36142</v>
      </c>
      <c r="M6449" t="s">
        <v>36143</v>
      </c>
    </row>
    <row r="6450" spans="1:13">
      <c r="A6450" s="1" t="s">
        <v>8467</v>
      </c>
      <c r="B6450">
        <v>4.8524799696246699E-9</v>
      </c>
      <c r="C6450" s="1">
        <v>1.3353891276524201E-11</v>
      </c>
      <c r="D6450">
        <v>1</v>
      </c>
      <c r="E6450">
        <v>1</v>
      </c>
      <c r="F6450">
        <v>0.99664429530201304</v>
      </c>
      <c r="G6450">
        <v>1</v>
      </c>
      <c r="H6450">
        <v>1</v>
      </c>
      <c r="I6450">
        <v>1</v>
      </c>
      <c r="J6450" s="1">
        <v>7.1428571428571397E-2</v>
      </c>
      <c r="K6450" t="s">
        <v>23239</v>
      </c>
      <c r="L6450" t="s">
        <v>36144</v>
      </c>
      <c r="M6450" t="s">
        <v>36145</v>
      </c>
    </row>
    <row r="6451" spans="1:13">
      <c r="A6451" s="1" t="s">
        <v>8468</v>
      </c>
      <c r="B6451">
        <v>9.5045022747381204E-5</v>
      </c>
      <c r="C6451" s="1">
        <v>3.1617026975141202E-5</v>
      </c>
      <c r="D6451">
        <v>0.93333333333333302</v>
      </c>
      <c r="E6451">
        <v>0.92682926829268297</v>
      </c>
      <c r="F6451">
        <v>0.74031007751938005</v>
      </c>
      <c r="G6451">
        <v>0.51388888888888895</v>
      </c>
      <c r="H6451">
        <v>0.83707865168539297</v>
      </c>
      <c r="I6451">
        <v>0.88235294117647101</v>
      </c>
      <c r="J6451" s="1">
        <v>1</v>
      </c>
      <c r="K6451" t="s">
        <v>23240</v>
      </c>
      <c r="L6451" t="s">
        <v>36146</v>
      </c>
      <c r="M6451" t="s">
        <v>36147</v>
      </c>
    </row>
    <row r="6452" spans="1:13">
      <c r="A6452" s="1" t="s">
        <v>8469</v>
      </c>
      <c r="B6452">
        <v>4.3964408510442304E-6</v>
      </c>
      <c r="C6452" s="1">
        <v>1.17274740647139E-6</v>
      </c>
      <c r="D6452">
        <v>0.89655172413793105</v>
      </c>
      <c r="E6452">
        <v>0.97126436781609204</v>
      </c>
      <c r="F6452">
        <v>0.97499999999999998</v>
      </c>
      <c r="G6452">
        <v>1</v>
      </c>
      <c r="H6452">
        <v>1</v>
      </c>
      <c r="I6452">
        <v>1</v>
      </c>
      <c r="J6452" s="1">
        <v>1</v>
      </c>
      <c r="K6452" t="s">
        <v>23238</v>
      </c>
      <c r="L6452" t="s">
        <v>36148</v>
      </c>
      <c r="M6452" t="s">
        <v>36149</v>
      </c>
    </row>
    <row r="6453" spans="1:13">
      <c r="A6453" s="1" t="s">
        <v>8470</v>
      </c>
      <c r="B6453">
        <v>1.8821783904013201E-4</v>
      </c>
      <c r="C6453" s="1">
        <v>4.3244625731241997E-4</v>
      </c>
      <c r="D6453">
        <v>0.238095238095238</v>
      </c>
      <c r="E6453">
        <v>0.77777777777777801</v>
      </c>
      <c r="F6453">
        <v>0.114705882352941</v>
      </c>
      <c r="G6453">
        <v>0.934782608695652</v>
      </c>
      <c r="H6453">
        <v>2.6315789473684199E-2</v>
      </c>
      <c r="I6453">
        <v>0.68965517241379304</v>
      </c>
      <c r="J6453" s="1" t="s">
        <v>23229</v>
      </c>
      <c r="K6453" t="s">
        <v>23237</v>
      </c>
      <c r="L6453" t="s">
        <v>36150</v>
      </c>
      <c r="M6453" t="s">
        <v>36151</v>
      </c>
    </row>
    <row r="6454" spans="1:13">
      <c r="A6454" s="1" t="s">
        <v>8471</v>
      </c>
      <c r="B6454">
        <v>1.4681485407456199E-7</v>
      </c>
      <c r="C6454" s="1">
        <v>2.4971266567658299E-5</v>
      </c>
      <c r="D6454">
        <v>0.97619047619047605</v>
      </c>
      <c r="E6454">
        <v>1</v>
      </c>
      <c r="F6454">
        <v>0.9921875</v>
      </c>
      <c r="G6454">
        <v>0.52631578947368396</v>
      </c>
      <c r="H6454">
        <v>0.96527777777777801</v>
      </c>
      <c r="I6454">
        <v>1</v>
      </c>
      <c r="J6454" s="1" t="s">
        <v>23229</v>
      </c>
      <c r="K6454" t="s">
        <v>23240</v>
      </c>
      <c r="L6454" t="s">
        <v>36152</v>
      </c>
      <c r="M6454" t="s">
        <v>36153</v>
      </c>
    </row>
    <row r="6455" spans="1:13">
      <c r="A6455" s="1" t="s">
        <v>8472</v>
      </c>
      <c r="B6455">
        <v>1.3204458661740199E-7</v>
      </c>
      <c r="C6455" s="1">
        <v>4.73429253603508E-8</v>
      </c>
      <c r="D6455">
        <v>1</v>
      </c>
      <c r="E6455">
        <v>1</v>
      </c>
      <c r="F6455">
        <v>0.99470899470899499</v>
      </c>
      <c r="G6455">
        <v>0.99122807017543901</v>
      </c>
      <c r="H6455">
        <v>0.99537037037037002</v>
      </c>
      <c r="I6455">
        <v>1</v>
      </c>
      <c r="J6455" s="1">
        <v>0.13636363636363599</v>
      </c>
      <c r="K6455" t="s">
        <v>23238</v>
      </c>
      <c r="L6455" t="s">
        <v>36154</v>
      </c>
      <c r="M6455" t="s">
        <v>36155</v>
      </c>
    </row>
    <row r="6456" spans="1:13">
      <c r="A6456" s="1" t="s">
        <v>8473</v>
      </c>
      <c r="B6456">
        <v>6.1467317298539E-6</v>
      </c>
      <c r="C6456" s="1">
        <v>1.28174093619864E-4</v>
      </c>
      <c r="D6456">
        <v>0</v>
      </c>
      <c r="E6456">
        <v>0</v>
      </c>
      <c r="F6456">
        <v>0.118556701030928</v>
      </c>
      <c r="G6456">
        <v>0.180851063829787</v>
      </c>
      <c r="H6456">
        <v>0.25</v>
      </c>
      <c r="I6456">
        <v>0.21808510638297901</v>
      </c>
      <c r="J6456" s="1">
        <v>0</v>
      </c>
      <c r="K6456" t="s">
        <v>23240</v>
      </c>
      <c r="L6456" t="s">
        <v>36156</v>
      </c>
      <c r="M6456" t="s">
        <v>36157</v>
      </c>
    </row>
    <row r="6457" spans="1:13">
      <c r="A6457" s="1" t="s">
        <v>8474</v>
      </c>
      <c r="B6457">
        <v>6.4895877930271899E-8</v>
      </c>
      <c r="C6457" s="1">
        <v>1.5158076689358701E-8</v>
      </c>
      <c r="D6457">
        <v>0</v>
      </c>
      <c r="E6457">
        <v>0</v>
      </c>
      <c r="F6457">
        <v>2.7173913043478299E-3</v>
      </c>
      <c r="G6457">
        <v>0</v>
      </c>
      <c r="H6457">
        <v>0</v>
      </c>
      <c r="I6457">
        <v>0</v>
      </c>
      <c r="J6457" s="1">
        <v>0.65</v>
      </c>
      <c r="K6457" t="s">
        <v>23242</v>
      </c>
      <c r="L6457" t="s">
        <v>36158</v>
      </c>
      <c r="M6457" t="s">
        <v>36159</v>
      </c>
    </row>
    <row r="6458" spans="1:13">
      <c r="A6458" s="1" t="s">
        <v>8475</v>
      </c>
      <c r="B6458">
        <v>1.23682477356314E-4</v>
      </c>
      <c r="C6458" s="1">
        <v>1.39711884382538E-4</v>
      </c>
      <c r="D6458">
        <v>0</v>
      </c>
      <c r="E6458">
        <v>0</v>
      </c>
      <c r="F6458">
        <v>0.62925170068027203</v>
      </c>
      <c r="G6458">
        <v>6.25E-2</v>
      </c>
      <c r="H6458">
        <v>0.3</v>
      </c>
      <c r="I6458">
        <v>0</v>
      </c>
      <c r="J6458" s="1">
        <v>0</v>
      </c>
      <c r="K6458" t="s">
        <v>23238</v>
      </c>
      <c r="L6458" t="s">
        <v>36160</v>
      </c>
      <c r="M6458" t="s">
        <v>36161</v>
      </c>
    </row>
    <row r="6459" spans="1:13">
      <c r="A6459" s="1" t="s">
        <v>8476</v>
      </c>
      <c r="B6459">
        <v>2.4956846576926802E-4</v>
      </c>
      <c r="C6459" s="1">
        <v>4.5958072869664303E-4</v>
      </c>
      <c r="D6459">
        <v>0.3125</v>
      </c>
      <c r="E6459">
        <v>0.231182795698925</v>
      </c>
      <c r="F6459">
        <v>0.68205128205128196</v>
      </c>
      <c r="G6459">
        <v>0.52586206896551702</v>
      </c>
      <c r="H6459">
        <v>0.70175438596491202</v>
      </c>
      <c r="I6459">
        <v>0.61599999999999999</v>
      </c>
      <c r="J6459" s="1">
        <v>0.90909090909090895</v>
      </c>
      <c r="K6459" t="s">
        <v>23238</v>
      </c>
      <c r="L6459" t="s">
        <v>36162</v>
      </c>
      <c r="M6459" t="s">
        <v>36163</v>
      </c>
    </row>
    <row r="6460" spans="1:13">
      <c r="A6460" s="1" t="s">
        <v>8477</v>
      </c>
      <c r="B6460">
        <v>1.92744894655925E-6</v>
      </c>
      <c r="C6460" s="1">
        <v>6.7788981690836301E-6</v>
      </c>
      <c r="D6460">
        <v>1</v>
      </c>
      <c r="E6460">
        <v>0.99456521739130399</v>
      </c>
      <c r="F6460">
        <v>1</v>
      </c>
      <c r="G6460">
        <v>0.625</v>
      </c>
      <c r="H6460">
        <v>0.98275862068965503</v>
      </c>
      <c r="I6460">
        <v>0.890625</v>
      </c>
      <c r="J6460" s="1" t="s">
        <v>23229</v>
      </c>
      <c r="K6460" t="s">
        <v>23241</v>
      </c>
      <c r="L6460" t="s">
        <v>36164</v>
      </c>
      <c r="M6460" t="s">
        <v>36165</v>
      </c>
    </row>
    <row r="6461" spans="1:13">
      <c r="A6461" s="1" t="s">
        <v>8478</v>
      </c>
      <c r="B6461">
        <v>1.84505027815739E-5</v>
      </c>
      <c r="C6461" s="1">
        <v>7.2299185339138304E-5</v>
      </c>
      <c r="D6461">
        <v>1</v>
      </c>
      <c r="E6461">
        <v>0.98863636363636398</v>
      </c>
      <c r="F6461">
        <v>0.93181818181818199</v>
      </c>
      <c r="G6461">
        <v>1</v>
      </c>
      <c r="H6461">
        <v>0.95930232558139505</v>
      </c>
      <c r="I6461">
        <v>0.98469387755102</v>
      </c>
      <c r="J6461" s="1" t="s">
        <v>23229</v>
      </c>
      <c r="K6461" t="s">
        <v>23241</v>
      </c>
      <c r="L6461" t="s">
        <v>36166</v>
      </c>
      <c r="M6461" t="s">
        <v>36167</v>
      </c>
    </row>
    <row r="6462" spans="1:13">
      <c r="A6462" s="1" t="s">
        <v>8479</v>
      </c>
      <c r="B6462">
        <v>3.0021110472278602E-7</v>
      </c>
      <c r="C6462" s="1">
        <v>1.8843417226713501E-6</v>
      </c>
      <c r="D6462">
        <v>1</v>
      </c>
      <c r="E6462">
        <v>0.99479166666666696</v>
      </c>
      <c r="F6462">
        <v>0.99222797927461104</v>
      </c>
      <c r="G6462">
        <v>0.96491228070175405</v>
      </c>
      <c r="H6462">
        <v>0.99557522123893805</v>
      </c>
      <c r="I6462">
        <v>0.89600000000000002</v>
      </c>
      <c r="J6462" s="1">
        <v>0.95454545454545503</v>
      </c>
      <c r="K6462" t="s">
        <v>23241</v>
      </c>
      <c r="L6462" t="s">
        <v>36168</v>
      </c>
      <c r="M6462" t="s">
        <v>36169</v>
      </c>
    </row>
    <row r="6463" spans="1:13">
      <c r="A6463" s="1" t="s">
        <v>8480</v>
      </c>
      <c r="B6463">
        <v>7.4532480463262897E-7</v>
      </c>
      <c r="C6463" s="1">
        <v>3.5404192447664699E-6</v>
      </c>
      <c r="D6463">
        <v>0</v>
      </c>
      <c r="E6463">
        <v>5.4945054945054897E-3</v>
      </c>
      <c r="F6463">
        <v>0</v>
      </c>
      <c r="G6463">
        <v>0.38541666666666702</v>
      </c>
      <c r="H6463">
        <v>0</v>
      </c>
      <c r="I6463">
        <v>0.11607142857142901</v>
      </c>
      <c r="J6463" s="1">
        <v>0</v>
      </c>
      <c r="K6463" t="s">
        <v>23241</v>
      </c>
      <c r="L6463" t="s">
        <v>36170</v>
      </c>
      <c r="M6463" t="s">
        <v>36171</v>
      </c>
    </row>
    <row r="6464" spans="1:13">
      <c r="A6464" s="1" t="s">
        <v>8481</v>
      </c>
      <c r="B6464">
        <v>8.6812781367681002E-5</v>
      </c>
      <c r="C6464" s="1">
        <v>8.7862154718924203E-5</v>
      </c>
      <c r="D6464">
        <v>0</v>
      </c>
      <c r="E6464">
        <v>0</v>
      </c>
      <c r="F6464">
        <v>0.40522875816993498</v>
      </c>
      <c r="G6464">
        <v>0</v>
      </c>
      <c r="H6464">
        <v>0.17647058823529399</v>
      </c>
      <c r="I6464">
        <v>0</v>
      </c>
      <c r="J6464" s="1" t="s">
        <v>23229</v>
      </c>
      <c r="K6464" t="s">
        <v>23241</v>
      </c>
      <c r="L6464" t="s">
        <v>36172</v>
      </c>
      <c r="M6464" t="s">
        <v>36173</v>
      </c>
    </row>
    <row r="6465" spans="1:13">
      <c r="A6465" s="1" t="s">
        <v>8482</v>
      </c>
      <c r="B6465">
        <v>1.00666392665756E-7</v>
      </c>
      <c r="C6465" s="1">
        <v>1.10843965941523E-5</v>
      </c>
      <c r="D6465">
        <v>1</v>
      </c>
      <c r="E6465">
        <v>1</v>
      </c>
      <c r="F6465">
        <v>0.997435897435897</v>
      </c>
      <c r="G6465">
        <v>0.99122807017543901</v>
      </c>
      <c r="H6465">
        <v>0.98684210526315796</v>
      </c>
      <c r="I6465">
        <v>0.97177419354838701</v>
      </c>
      <c r="J6465" s="1">
        <v>0.95</v>
      </c>
      <c r="K6465" t="s">
        <v>23238</v>
      </c>
      <c r="L6465" t="s">
        <v>36174</v>
      </c>
      <c r="M6465" t="s">
        <v>36175</v>
      </c>
    </row>
    <row r="6466" spans="1:13">
      <c r="A6466" s="1" t="s">
        <v>8483</v>
      </c>
      <c r="B6466">
        <v>4.3915118129238803E-6</v>
      </c>
      <c r="C6466" s="1">
        <v>9.2302985993105605E-6</v>
      </c>
      <c r="D6466">
        <v>0</v>
      </c>
      <c r="E6466">
        <v>5.2083333333333296E-3</v>
      </c>
      <c r="F6466">
        <v>1.3020833333333299E-2</v>
      </c>
      <c r="G6466">
        <v>0</v>
      </c>
      <c r="H6466">
        <v>0.144736842105263</v>
      </c>
      <c r="I6466">
        <v>2.0833333333333301E-2</v>
      </c>
      <c r="J6466" s="1">
        <v>0</v>
      </c>
      <c r="K6466" t="s">
        <v>23241</v>
      </c>
      <c r="L6466" t="s">
        <v>36176</v>
      </c>
      <c r="M6466" t="s">
        <v>36177</v>
      </c>
    </row>
    <row r="6467" spans="1:13">
      <c r="A6467" s="1" t="s">
        <v>8484</v>
      </c>
      <c r="B6467">
        <v>2.1581328269078501E-5</v>
      </c>
      <c r="C6467" s="1">
        <v>3.6522459988776697E-5</v>
      </c>
      <c r="D6467">
        <v>0.98275862068965503</v>
      </c>
      <c r="E6467">
        <v>0.96385542168674698</v>
      </c>
      <c r="F6467">
        <v>0.94134078212290495</v>
      </c>
      <c r="G6467">
        <v>0.73333333333333295</v>
      </c>
      <c r="H6467">
        <v>0.89473684210526305</v>
      </c>
      <c r="I6467">
        <v>0.67123287671232901</v>
      </c>
      <c r="J6467" s="1">
        <v>1</v>
      </c>
      <c r="K6467" t="s">
        <v>23239</v>
      </c>
      <c r="L6467" t="s">
        <v>36178</v>
      </c>
      <c r="M6467" t="s">
        <v>36179</v>
      </c>
    </row>
    <row r="6468" spans="1:13">
      <c r="A6468" s="1" t="s">
        <v>8485</v>
      </c>
      <c r="B6468">
        <v>9.2338477149947506E-5</v>
      </c>
      <c r="C6468" s="1">
        <v>1.2865762987155799E-5</v>
      </c>
      <c r="D6468">
        <v>0.72499999999999998</v>
      </c>
      <c r="E6468">
        <v>7.3529411764705899E-2</v>
      </c>
      <c r="F6468">
        <v>0.91666666666666696</v>
      </c>
      <c r="G6468">
        <v>0.79166666666666696</v>
      </c>
      <c r="H6468">
        <v>0.93243243243243201</v>
      </c>
      <c r="I6468">
        <v>0.83582089552238803</v>
      </c>
      <c r="J6468" s="1">
        <v>1</v>
      </c>
      <c r="K6468" t="s">
        <v>23239</v>
      </c>
      <c r="L6468" t="s">
        <v>36180</v>
      </c>
      <c r="M6468" t="s">
        <v>36181</v>
      </c>
    </row>
    <row r="6469" spans="1:13">
      <c r="A6469" s="1" t="s">
        <v>8486</v>
      </c>
      <c r="B6469">
        <v>9.9633038075416206E-5</v>
      </c>
      <c r="C6469" s="1">
        <v>4.11418716080466E-5</v>
      </c>
      <c r="D6469">
        <v>0</v>
      </c>
      <c r="E6469">
        <v>0</v>
      </c>
      <c r="F6469">
        <v>0.17015706806282699</v>
      </c>
      <c r="G6469">
        <v>0.73684210526315796</v>
      </c>
      <c r="H6469">
        <v>0.160714285714286</v>
      </c>
      <c r="I6469">
        <v>0.34710743801652899</v>
      </c>
      <c r="J6469" s="1">
        <v>0</v>
      </c>
      <c r="K6469" t="s">
        <v>23241</v>
      </c>
      <c r="L6469" t="s">
        <v>36182</v>
      </c>
      <c r="M6469" t="s">
        <v>36183</v>
      </c>
    </row>
    <row r="6470" spans="1:13">
      <c r="A6470" s="1" t="s">
        <v>8487</v>
      </c>
      <c r="B6470">
        <v>2.9276316870425399E-7</v>
      </c>
      <c r="C6470" s="1">
        <v>6.2290287033790306E-5</v>
      </c>
      <c r="D6470">
        <v>0</v>
      </c>
      <c r="E6470">
        <v>5.4945054945054897E-3</v>
      </c>
      <c r="F6470">
        <v>5.5555555555555601E-2</v>
      </c>
      <c r="G6470">
        <v>2.4390243902439001E-2</v>
      </c>
      <c r="H6470">
        <v>0.33333333333333298</v>
      </c>
      <c r="I6470">
        <v>0.13970588235294101</v>
      </c>
      <c r="J6470" s="1" t="s">
        <v>23229</v>
      </c>
      <c r="K6470" t="s">
        <v>23241</v>
      </c>
      <c r="L6470" t="s">
        <v>36184</v>
      </c>
      <c r="M6470" t="s">
        <v>36185</v>
      </c>
    </row>
    <row r="6471" spans="1:13">
      <c r="A6471" s="1" t="s">
        <v>8488</v>
      </c>
      <c r="B6471">
        <v>2.16870890684526E-4</v>
      </c>
      <c r="C6471" s="1">
        <v>2.6075465797946301E-6</v>
      </c>
      <c r="D6471">
        <v>0.875</v>
      </c>
      <c r="E6471">
        <v>0.71808510638297895</v>
      </c>
      <c r="F6471">
        <v>0.990291262135922</v>
      </c>
      <c r="G6471">
        <v>0.97619047619047605</v>
      </c>
      <c r="H6471">
        <v>0.96875</v>
      </c>
      <c r="I6471">
        <v>1</v>
      </c>
      <c r="J6471" s="1" t="s">
        <v>23229</v>
      </c>
      <c r="K6471" t="s">
        <v>23237</v>
      </c>
      <c r="L6471" t="s">
        <v>36186</v>
      </c>
      <c r="M6471" t="s">
        <v>36187</v>
      </c>
    </row>
    <row r="6472" spans="1:13">
      <c r="A6472" s="1" t="s">
        <v>8489</v>
      </c>
      <c r="B6472">
        <v>3.1161077828345001E-5</v>
      </c>
      <c r="C6472" s="1">
        <v>1.8065968770097001E-5</v>
      </c>
      <c r="D6472">
        <v>0.65625</v>
      </c>
      <c r="E6472">
        <v>0.82065217391304301</v>
      </c>
      <c r="F6472">
        <v>0.95652173913043503</v>
      </c>
      <c r="G6472">
        <v>0.95833333333333304</v>
      </c>
      <c r="H6472">
        <v>0.98514851485148502</v>
      </c>
      <c r="I6472">
        <v>0.905063291139241</v>
      </c>
      <c r="J6472" s="1">
        <v>1</v>
      </c>
      <c r="K6472" t="s">
        <v>23238</v>
      </c>
      <c r="L6472" t="s">
        <v>36188</v>
      </c>
      <c r="M6472" t="s">
        <v>36189</v>
      </c>
    </row>
    <row r="6473" spans="1:13">
      <c r="A6473" s="1" t="s">
        <v>8490</v>
      </c>
      <c r="B6473">
        <v>1.0477278747560699E-6</v>
      </c>
      <c r="C6473" s="1">
        <v>1.6683045345925199E-5</v>
      </c>
      <c r="D6473">
        <v>0.1</v>
      </c>
      <c r="E6473">
        <v>0</v>
      </c>
      <c r="F6473">
        <v>1.4388489208633099E-2</v>
      </c>
      <c r="G6473">
        <v>0.30645161290322598</v>
      </c>
      <c r="H6473">
        <v>9.6774193548387094E-2</v>
      </c>
      <c r="I6473">
        <v>7.8125E-2</v>
      </c>
      <c r="J6473" s="1">
        <v>0</v>
      </c>
      <c r="K6473" t="s">
        <v>23241</v>
      </c>
      <c r="L6473" t="s">
        <v>36190</v>
      </c>
      <c r="M6473" t="s">
        <v>36191</v>
      </c>
    </row>
    <row r="6474" spans="1:13">
      <c r="A6474" s="1" t="s">
        <v>8491</v>
      </c>
      <c r="B6474">
        <v>5.7495135480237601E-5</v>
      </c>
      <c r="C6474" s="1">
        <v>1.06550879307641E-4</v>
      </c>
      <c r="D6474">
        <v>1</v>
      </c>
      <c r="E6474">
        <v>1</v>
      </c>
      <c r="F6474">
        <v>0.81216931216931199</v>
      </c>
      <c r="G6474">
        <v>1</v>
      </c>
      <c r="H6474">
        <v>0.97959183673469397</v>
      </c>
      <c r="I6474">
        <v>1</v>
      </c>
      <c r="J6474" s="1">
        <v>1</v>
      </c>
      <c r="K6474" t="s">
        <v>23239</v>
      </c>
      <c r="L6474" t="s">
        <v>36192</v>
      </c>
      <c r="M6474" t="s">
        <v>36193</v>
      </c>
    </row>
    <row r="6475" spans="1:13">
      <c r="A6475" s="1" t="s">
        <v>8492</v>
      </c>
      <c r="B6475">
        <v>3.7947470569858397E-5</v>
      </c>
      <c r="C6475" s="1">
        <v>2.0497845463123601E-5</v>
      </c>
      <c r="D6475">
        <v>0.67741935483870996</v>
      </c>
      <c r="E6475">
        <v>0.879120879120879</v>
      </c>
      <c r="F6475">
        <v>0.99731182795698903</v>
      </c>
      <c r="G6475">
        <v>0.18181818181818199</v>
      </c>
      <c r="H6475">
        <v>0.85057471264367801</v>
      </c>
      <c r="I6475">
        <v>0.71428571428571397</v>
      </c>
      <c r="J6475" s="1">
        <v>1</v>
      </c>
      <c r="K6475" t="s">
        <v>23237</v>
      </c>
      <c r="L6475" t="s">
        <v>36194</v>
      </c>
      <c r="M6475" t="s">
        <v>36195</v>
      </c>
    </row>
    <row r="6476" spans="1:13">
      <c r="A6476" s="1" t="s">
        <v>8493</v>
      </c>
      <c r="B6476">
        <v>1.88736492689628E-8</v>
      </c>
      <c r="C6476" s="1">
        <v>4.24377340217292E-10</v>
      </c>
      <c r="D6476">
        <v>1</v>
      </c>
      <c r="E6476">
        <v>1</v>
      </c>
      <c r="F6476">
        <v>1</v>
      </c>
      <c r="G6476">
        <v>1</v>
      </c>
      <c r="H6476">
        <v>0.995</v>
      </c>
      <c r="I6476">
        <v>1</v>
      </c>
      <c r="J6476" s="1">
        <v>0.33333333333333298</v>
      </c>
      <c r="K6476" t="s">
        <v>23242</v>
      </c>
      <c r="L6476" t="s">
        <v>36196</v>
      </c>
      <c r="M6476" t="s">
        <v>36197</v>
      </c>
    </row>
    <row r="6477" spans="1:13">
      <c r="A6477" s="1" t="s">
        <v>8494</v>
      </c>
      <c r="B6477">
        <v>0</v>
      </c>
      <c r="C6477" s="1">
        <v>0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 s="1">
        <v>1</v>
      </c>
      <c r="K6477" t="s">
        <v>23238</v>
      </c>
      <c r="L6477" t="s">
        <v>36198</v>
      </c>
      <c r="M6477" t="s">
        <v>36199</v>
      </c>
    </row>
    <row r="6478" spans="1:13">
      <c r="A6478" s="1" t="s">
        <v>8495</v>
      </c>
      <c r="B6478">
        <v>1.06072532787445E-5</v>
      </c>
      <c r="C6478" s="1">
        <v>9.6307235109346906E-5</v>
      </c>
      <c r="D6478">
        <v>0.116666666666667</v>
      </c>
      <c r="E6478">
        <v>5.6818181818181802E-3</v>
      </c>
      <c r="F6478">
        <v>0.35714285714285698</v>
      </c>
      <c r="G6478">
        <v>0</v>
      </c>
      <c r="H6478">
        <v>0.25714285714285701</v>
      </c>
      <c r="I6478">
        <v>0.104651162790698</v>
      </c>
      <c r="J6478" s="1">
        <v>0</v>
      </c>
      <c r="K6478" t="s">
        <v>23239</v>
      </c>
      <c r="L6478" t="s">
        <v>36200</v>
      </c>
      <c r="M6478" t="s">
        <v>36201</v>
      </c>
    </row>
    <row r="6479" spans="1:13">
      <c r="A6479" s="1" t="s">
        <v>8496</v>
      </c>
      <c r="B6479">
        <v>7.7504854116658904E-7</v>
      </c>
      <c r="C6479" s="1">
        <v>9.7146224391612606E-6</v>
      </c>
      <c r="D6479">
        <v>0.953125</v>
      </c>
      <c r="E6479">
        <v>0.99473684210526303</v>
      </c>
      <c r="F6479">
        <v>0.99171270718231996</v>
      </c>
      <c r="G6479">
        <v>0.98275862068965503</v>
      </c>
      <c r="H6479">
        <v>0.98245614035087703</v>
      </c>
      <c r="I6479">
        <v>0.97967479674796698</v>
      </c>
      <c r="J6479" s="1">
        <v>1</v>
      </c>
      <c r="K6479" t="s">
        <v>23238</v>
      </c>
      <c r="L6479" t="s">
        <v>36202</v>
      </c>
      <c r="M6479" t="s">
        <v>36203</v>
      </c>
    </row>
    <row r="6480" spans="1:13">
      <c r="A6480" s="1" t="s">
        <v>8497</v>
      </c>
      <c r="B6480">
        <v>2.3729166819486301E-5</v>
      </c>
      <c r="C6480" s="1">
        <v>5.81223466014843E-5</v>
      </c>
      <c r="D6480">
        <v>9.375E-2</v>
      </c>
      <c r="E6480">
        <v>5.31914893617021E-3</v>
      </c>
      <c r="F6480">
        <v>1.2953367875647701E-2</v>
      </c>
      <c r="G6480">
        <v>0</v>
      </c>
      <c r="H6480">
        <v>9.9009900990098994E-3</v>
      </c>
      <c r="I6480">
        <v>8.6419753086419707E-2</v>
      </c>
      <c r="J6480" s="1">
        <v>0</v>
      </c>
      <c r="K6480" t="s">
        <v>23238</v>
      </c>
      <c r="L6480" t="s">
        <v>36204</v>
      </c>
      <c r="M6480" t="s">
        <v>36205</v>
      </c>
    </row>
    <row r="6481" spans="1:13">
      <c r="A6481" s="1" t="s">
        <v>8498</v>
      </c>
      <c r="B6481">
        <v>2.5025937154270198E-8</v>
      </c>
      <c r="C6481" s="1">
        <v>6.5964734042475801E-6</v>
      </c>
      <c r="D6481">
        <v>4.5454545454545497E-2</v>
      </c>
      <c r="E6481">
        <v>5.2631578947368397E-2</v>
      </c>
      <c r="F6481">
        <v>1.5625E-2</v>
      </c>
      <c r="G6481">
        <v>0</v>
      </c>
      <c r="H6481">
        <v>0.261538461538462</v>
      </c>
      <c r="I6481">
        <v>0</v>
      </c>
      <c r="J6481" s="1">
        <v>0</v>
      </c>
      <c r="K6481" t="s">
        <v>23241</v>
      </c>
      <c r="L6481" t="s">
        <v>36206</v>
      </c>
      <c r="M6481" t="s">
        <v>36207</v>
      </c>
    </row>
    <row r="6482" spans="1:13">
      <c r="A6482" s="1" t="s">
        <v>8499</v>
      </c>
      <c r="B6482">
        <v>4.21840952797731E-5</v>
      </c>
      <c r="C6482" s="1">
        <v>1.32591862481351E-5</v>
      </c>
      <c r="D6482">
        <v>1</v>
      </c>
      <c r="E6482">
        <v>0.86458333333333304</v>
      </c>
      <c r="F6482">
        <v>0.98947368421052595</v>
      </c>
      <c r="G6482">
        <v>1</v>
      </c>
      <c r="H6482">
        <v>0.99557522123893805</v>
      </c>
      <c r="I6482">
        <v>0.98706896551724099</v>
      </c>
      <c r="J6482" s="1">
        <v>1</v>
      </c>
      <c r="K6482" t="s">
        <v>23242</v>
      </c>
      <c r="L6482" t="s">
        <v>36208</v>
      </c>
      <c r="M6482" t="s">
        <v>36209</v>
      </c>
    </row>
    <row r="6483" spans="1:13">
      <c r="A6483" s="1" t="s">
        <v>8500</v>
      </c>
      <c r="B6483">
        <v>9.7781714497635108E-7</v>
      </c>
      <c r="C6483" s="1">
        <v>3.7632397226632698E-8</v>
      </c>
      <c r="D6483">
        <v>1</v>
      </c>
      <c r="E6483">
        <v>0.99264705882352899</v>
      </c>
      <c r="F6483">
        <v>1</v>
      </c>
      <c r="G6483">
        <v>1</v>
      </c>
      <c r="H6483">
        <v>1</v>
      </c>
      <c r="I6483">
        <v>0.96</v>
      </c>
      <c r="J6483" s="1" t="s">
        <v>23229</v>
      </c>
      <c r="K6483" t="s">
        <v>23240</v>
      </c>
      <c r="L6483" t="s">
        <v>36210</v>
      </c>
      <c r="M6483" t="s">
        <v>36211</v>
      </c>
    </row>
    <row r="6484" spans="1:13">
      <c r="A6484" s="1" t="s">
        <v>8501</v>
      </c>
      <c r="B6484">
        <v>2.12932509088082E-5</v>
      </c>
      <c r="C6484" s="1">
        <v>4.8672776681182704E-7</v>
      </c>
      <c r="D6484">
        <v>0.96875</v>
      </c>
      <c r="E6484">
        <v>0.88690476190476197</v>
      </c>
      <c r="F6484">
        <v>1</v>
      </c>
      <c r="G6484">
        <v>1</v>
      </c>
      <c r="H6484">
        <v>1</v>
      </c>
      <c r="I6484">
        <v>1</v>
      </c>
      <c r="J6484" s="1" t="s">
        <v>23229</v>
      </c>
      <c r="K6484" t="s">
        <v>23246</v>
      </c>
      <c r="L6484" t="s">
        <v>36212</v>
      </c>
      <c r="M6484" t="s">
        <v>36213</v>
      </c>
    </row>
    <row r="6485" spans="1:13">
      <c r="A6485" s="1" t="s">
        <v>8502</v>
      </c>
      <c r="B6485">
        <v>1.1724445600198501E-6</v>
      </c>
      <c r="C6485" s="1">
        <v>2.4988455652226101E-6</v>
      </c>
      <c r="D6485">
        <v>1</v>
      </c>
      <c r="E6485">
        <v>1</v>
      </c>
      <c r="F6485">
        <v>1</v>
      </c>
      <c r="G6485">
        <v>0.85849056603773599</v>
      </c>
      <c r="H6485">
        <v>0.97674418604651203</v>
      </c>
      <c r="I6485">
        <v>0.97590361445783103</v>
      </c>
      <c r="J6485" s="1">
        <v>1</v>
      </c>
      <c r="K6485" t="s">
        <v>23237</v>
      </c>
      <c r="L6485" t="s">
        <v>36214</v>
      </c>
      <c r="M6485" t="s">
        <v>36215</v>
      </c>
    </row>
    <row r="6486" spans="1:13">
      <c r="A6486" s="1" t="s">
        <v>8503</v>
      </c>
      <c r="B6486">
        <v>1.6897626142046998E-8</v>
      </c>
      <c r="C6486" s="1">
        <v>7.9725648400016899E-6</v>
      </c>
      <c r="D6486">
        <v>0</v>
      </c>
      <c r="E6486">
        <v>5.74712643678161E-3</v>
      </c>
      <c r="F6486">
        <v>0</v>
      </c>
      <c r="G6486">
        <v>0.11111111111111099</v>
      </c>
      <c r="H6486">
        <v>3.7499999999999999E-2</v>
      </c>
      <c r="I6486">
        <v>2.9411764705882401E-2</v>
      </c>
      <c r="J6486" s="1" t="s">
        <v>23229</v>
      </c>
      <c r="K6486" t="s">
        <v>23238</v>
      </c>
      <c r="L6486" t="s">
        <v>36216</v>
      </c>
      <c r="M6486" t="s">
        <v>36217</v>
      </c>
    </row>
    <row r="6487" spans="1:13">
      <c r="A6487" s="1" t="s">
        <v>8504</v>
      </c>
      <c r="B6487">
        <v>5.2399789925706498E-4</v>
      </c>
      <c r="C6487" s="1">
        <v>1.9514489256600101E-5</v>
      </c>
      <c r="D6487">
        <v>0.84375</v>
      </c>
      <c r="E6487">
        <v>0.60989010989011005</v>
      </c>
      <c r="F6487">
        <v>0.978609625668449</v>
      </c>
      <c r="G6487">
        <v>0.95121951219512202</v>
      </c>
      <c r="H6487">
        <v>0.80645161290322598</v>
      </c>
      <c r="I6487">
        <v>0.8125</v>
      </c>
      <c r="J6487" s="1">
        <v>0.95</v>
      </c>
      <c r="K6487" t="s">
        <v>23242</v>
      </c>
      <c r="L6487" t="s">
        <v>36218</v>
      </c>
      <c r="M6487" t="s">
        <v>36219</v>
      </c>
    </row>
    <row r="6488" spans="1:13">
      <c r="A6488" s="1" t="s">
        <v>8505</v>
      </c>
      <c r="B6488">
        <v>1.1689823451789301E-5</v>
      </c>
      <c r="C6488" s="1">
        <v>1.27080204800207E-4</v>
      </c>
      <c r="D6488">
        <v>0.41304347826087001</v>
      </c>
      <c r="E6488">
        <v>0.56862745098039202</v>
      </c>
      <c r="F6488">
        <v>0.481958762886598</v>
      </c>
      <c r="G6488">
        <v>8.9285714285714302E-2</v>
      </c>
      <c r="H6488">
        <v>0.58482142857142905</v>
      </c>
      <c r="I6488">
        <v>0.16666666666666699</v>
      </c>
      <c r="J6488" s="1">
        <v>0</v>
      </c>
      <c r="K6488" t="s">
        <v>23241</v>
      </c>
      <c r="L6488" t="s">
        <v>36220</v>
      </c>
      <c r="M6488" t="s">
        <v>36221</v>
      </c>
    </row>
    <row r="6489" spans="1:13">
      <c r="A6489" s="1" t="s">
        <v>8506</v>
      </c>
      <c r="B6489">
        <v>3.1067209010551301E-6</v>
      </c>
      <c r="C6489" s="1">
        <v>7.7168177087362603E-6</v>
      </c>
      <c r="D6489">
        <v>0</v>
      </c>
      <c r="E6489">
        <v>0</v>
      </c>
      <c r="F6489">
        <v>0</v>
      </c>
      <c r="G6489">
        <v>0.532258064516129</v>
      </c>
      <c r="H6489">
        <v>1.4084507042253501E-2</v>
      </c>
      <c r="I6489">
        <v>8.5714285714285701E-2</v>
      </c>
      <c r="J6489" s="1">
        <v>1</v>
      </c>
      <c r="K6489" t="s">
        <v>23241</v>
      </c>
      <c r="L6489" t="s">
        <v>36222</v>
      </c>
      <c r="M6489" t="s">
        <v>36223</v>
      </c>
    </row>
    <row r="6490" spans="1:13">
      <c r="A6490" s="1" t="s">
        <v>8507</v>
      </c>
      <c r="B6490">
        <v>7.5812054416995698E-8</v>
      </c>
      <c r="C6490" s="1">
        <v>1.32578698202832E-5</v>
      </c>
      <c r="D6490">
        <v>0</v>
      </c>
      <c r="E6490">
        <v>5.2083333333333296E-3</v>
      </c>
      <c r="F6490">
        <v>0</v>
      </c>
      <c r="G6490">
        <v>0.24545454545454501</v>
      </c>
      <c r="H6490">
        <v>1.33928571428571E-2</v>
      </c>
      <c r="I6490">
        <v>8.8495575221238895E-2</v>
      </c>
      <c r="J6490" s="1">
        <v>0</v>
      </c>
      <c r="K6490" t="s">
        <v>23239</v>
      </c>
      <c r="L6490" t="s">
        <v>36224</v>
      </c>
      <c r="M6490" t="s">
        <v>36225</v>
      </c>
    </row>
    <row r="6491" spans="1:13">
      <c r="A6491" s="1" t="s">
        <v>8508</v>
      </c>
      <c r="B6491">
        <v>1.26210364168831E-4</v>
      </c>
      <c r="C6491" s="1">
        <v>2.1901963198276599E-4</v>
      </c>
      <c r="D6491">
        <v>0.25</v>
      </c>
      <c r="E6491">
        <v>0.265625</v>
      </c>
      <c r="F6491">
        <v>0.41709844559585502</v>
      </c>
      <c r="G6491">
        <v>0.22727272727272699</v>
      </c>
      <c r="H6491">
        <v>0.265486725663717</v>
      </c>
      <c r="I6491">
        <v>0.306034482758621</v>
      </c>
      <c r="J6491" s="1" t="s">
        <v>23229</v>
      </c>
      <c r="K6491" t="s">
        <v>23241</v>
      </c>
      <c r="L6491" t="s">
        <v>36226</v>
      </c>
      <c r="M6491" t="s">
        <v>36227</v>
      </c>
    </row>
    <row r="6492" spans="1:13">
      <c r="A6492" s="1" t="s">
        <v>8509</v>
      </c>
      <c r="B6492">
        <v>1.4633828822840701E-8</v>
      </c>
      <c r="C6492" s="1">
        <v>1.3807078251465301E-7</v>
      </c>
      <c r="D6492">
        <v>0.98214285714285698</v>
      </c>
      <c r="E6492">
        <v>0.94202898550724601</v>
      </c>
      <c r="F6492">
        <v>1</v>
      </c>
      <c r="G6492">
        <v>1</v>
      </c>
      <c r="H6492">
        <v>1</v>
      </c>
      <c r="I6492">
        <v>1</v>
      </c>
      <c r="J6492" s="1">
        <v>1</v>
      </c>
      <c r="K6492" t="s">
        <v>23238</v>
      </c>
      <c r="L6492" t="s">
        <v>36228</v>
      </c>
      <c r="M6492" t="s">
        <v>36229</v>
      </c>
    </row>
    <row r="6493" spans="1:13">
      <c r="A6493" s="1" t="s">
        <v>8510</v>
      </c>
      <c r="B6493">
        <v>2.7686836331567499E-8</v>
      </c>
      <c r="C6493" s="1">
        <v>2.7632183529451102E-6</v>
      </c>
      <c r="D6493">
        <v>0</v>
      </c>
      <c r="E6493">
        <v>0</v>
      </c>
      <c r="F6493">
        <v>0</v>
      </c>
      <c r="G6493">
        <v>0</v>
      </c>
      <c r="H6493">
        <v>1.49253731343284E-2</v>
      </c>
      <c r="I6493">
        <v>0</v>
      </c>
      <c r="J6493" s="1">
        <v>1</v>
      </c>
      <c r="K6493" t="s">
        <v>23239</v>
      </c>
      <c r="L6493" t="s">
        <v>36230</v>
      </c>
      <c r="M6493" t="s">
        <v>36231</v>
      </c>
    </row>
    <row r="6494" spans="1:13">
      <c r="A6494" s="1" t="s">
        <v>8511</v>
      </c>
      <c r="B6494">
        <v>8.8080209221960003E-7</v>
      </c>
      <c r="C6494" s="1">
        <v>3.64365882064005E-7</v>
      </c>
      <c r="D6494">
        <v>0</v>
      </c>
      <c r="E6494">
        <v>5.2083333333333296E-3</v>
      </c>
      <c r="F6494">
        <v>2.5641025641025602E-3</v>
      </c>
      <c r="G6494">
        <v>0.24561403508771901</v>
      </c>
      <c r="H6494">
        <v>2.21238938053097E-2</v>
      </c>
      <c r="I6494">
        <v>6.4516129032258104E-2</v>
      </c>
      <c r="J6494" s="1">
        <v>0</v>
      </c>
      <c r="K6494" t="s">
        <v>23239</v>
      </c>
      <c r="L6494" t="s">
        <v>36232</v>
      </c>
      <c r="M6494" t="s">
        <v>36233</v>
      </c>
    </row>
    <row r="6495" spans="1:13">
      <c r="A6495" s="1" t="s">
        <v>8512</v>
      </c>
      <c r="B6495">
        <v>4.4061345258818402E-7</v>
      </c>
      <c r="C6495" s="1">
        <v>1.23986473737446E-6</v>
      </c>
      <c r="D6495">
        <v>0.22413793103448301</v>
      </c>
      <c r="E6495">
        <v>0.238805970149254</v>
      </c>
      <c r="F6495">
        <v>0.30872483221476499</v>
      </c>
      <c r="G6495">
        <v>0.35294117647058798</v>
      </c>
      <c r="H6495">
        <v>0.28571428571428598</v>
      </c>
      <c r="I6495">
        <v>0.37878787878787901</v>
      </c>
      <c r="J6495" s="1">
        <v>0.38888888888888901</v>
      </c>
      <c r="K6495" t="s">
        <v>23242</v>
      </c>
      <c r="L6495" t="s">
        <v>36234</v>
      </c>
      <c r="M6495" t="s">
        <v>36235</v>
      </c>
    </row>
    <row r="6496" spans="1:13">
      <c r="A6496" s="1" t="s">
        <v>8513</v>
      </c>
      <c r="B6496">
        <v>2.8723640806830901E-6</v>
      </c>
      <c r="C6496" s="1">
        <v>2.0957472340254302E-6</v>
      </c>
      <c r="D6496">
        <v>0.9375</v>
      </c>
      <c r="E6496">
        <v>0.99358974358974395</v>
      </c>
      <c r="F6496">
        <v>1</v>
      </c>
      <c r="G6496">
        <v>1</v>
      </c>
      <c r="H6496">
        <v>0.92763157894736803</v>
      </c>
      <c r="I6496">
        <v>0.95454545454545503</v>
      </c>
      <c r="J6496" s="1" t="s">
        <v>23229</v>
      </c>
      <c r="K6496" t="s">
        <v>23242</v>
      </c>
      <c r="L6496" t="s">
        <v>36236</v>
      </c>
      <c r="M6496" t="s">
        <v>36237</v>
      </c>
    </row>
    <row r="6497" spans="1:13">
      <c r="A6497" s="1" t="s">
        <v>8514</v>
      </c>
      <c r="B6497">
        <v>6.77651513779861E-5</v>
      </c>
      <c r="C6497" s="1">
        <v>3.6313776387625003E-5</v>
      </c>
      <c r="D6497">
        <v>0</v>
      </c>
      <c r="E6497">
        <v>6.3291139240506302E-3</v>
      </c>
      <c r="F6497">
        <v>0.20231213872832399</v>
      </c>
      <c r="G6497">
        <v>2.7777777777777801E-2</v>
      </c>
      <c r="H6497">
        <v>6.0975609756097601E-2</v>
      </c>
      <c r="I6497">
        <v>4.4117647058823498E-2</v>
      </c>
      <c r="J6497" s="1" t="s">
        <v>23229</v>
      </c>
      <c r="K6497" t="s">
        <v>23238</v>
      </c>
      <c r="L6497" t="s">
        <v>36238</v>
      </c>
      <c r="M6497" t="s">
        <v>36239</v>
      </c>
    </row>
    <row r="6498" spans="1:13">
      <c r="A6498" s="1" t="s">
        <v>8515</v>
      </c>
      <c r="B6498">
        <v>5.4824810412300899E-9</v>
      </c>
      <c r="C6498" s="1">
        <v>8.1031020208442099E-4</v>
      </c>
      <c r="D6498">
        <v>0.41935483870967699</v>
      </c>
      <c r="E6498">
        <v>0.52631578947368396</v>
      </c>
      <c r="F6498">
        <v>0.70157068062827199</v>
      </c>
      <c r="G6498">
        <v>0.3125</v>
      </c>
      <c r="H6498">
        <v>0.37368421052631601</v>
      </c>
      <c r="I6498">
        <v>0.26991150442477901</v>
      </c>
      <c r="J6498" s="1" t="s">
        <v>23229</v>
      </c>
      <c r="K6498" t="s">
        <v>23237</v>
      </c>
      <c r="L6498" t="s">
        <v>36240</v>
      </c>
      <c r="M6498" t="s">
        <v>36241</v>
      </c>
    </row>
    <row r="6499" spans="1:13">
      <c r="A6499" s="1" t="s">
        <v>8516</v>
      </c>
      <c r="B6499">
        <v>9.6941175944785602E-6</v>
      </c>
      <c r="C6499" s="1">
        <v>1.04223052724278E-4</v>
      </c>
      <c r="D6499">
        <v>1</v>
      </c>
      <c r="E6499">
        <v>0.99425287356321801</v>
      </c>
      <c r="F6499">
        <v>0.890625</v>
      </c>
      <c r="G6499">
        <v>1</v>
      </c>
      <c r="H6499">
        <v>0.99561403508771895</v>
      </c>
      <c r="I6499">
        <v>0.99557522123893805</v>
      </c>
      <c r="J6499" s="1">
        <v>1</v>
      </c>
      <c r="K6499" t="s">
        <v>23239</v>
      </c>
      <c r="L6499" t="s">
        <v>36242</v>
      </c>
      <c r="M6499" t="s">
        <v>36243</v>
      </c>
    </row>
    <row r="6500" spans="1:13">
      <c r="A6500" s="1" t="s">
        <v>8517</v>
      </c>
      <c r="B6500">
        <v>6.8886759760167997E-7</v>
      </c>
      <c r="C6500" s="1">
        <v>3.0796210113708097E-5</v>
      </c>
      <c r="D6500">
        <v>0</v>
      </c>
      <c r="E6500">
        <v>0</v>
      </c>
      <c r="F6500">
        <v>0</v>
      </c>
      <c r="G6500">
        <v>0.75</v>
      </c>
      <c r="H6500">
        <v>2.7777777777777801E-2</v>
      </c>
      <c r="I6500">
        <v>0.134146341463415</v>
      </c>
      <c r="J6500" s="1">
        <v>0</v>
      </c>
      <c r="K6500" t="s">
        <v>23239</v>
      </c>
      <c r="L6500" t="s">
        <v>36244</v>
      </c>
      <c r="M6500" t="s">
        <v>36245</v>
      </c>
    </row>
    <row r="6501" spans="1:13">
      <c r="A6501" s="1" t="s">
        <v>8518</v>
      </c>
      <c r="B6501">
        <v>2.4645712835063199E-4</v>
      </c>
      <c r="C6501" s="1">
        <v>5.68026297900235E-5</v>
      </c>
      <c r="D6501">
        <v>0.25862068965517199</v>
      </c>
      <c r="E6501">
        <v>0.43333333333333302</v>
      </c>
      <c r="F6501">
        <v>0.410377358490566</v>
      </c>
      <c r="G6501">
        <v>0.15384615384615399</v>
      </c>
      <c r="H6501">
        <v>0.58552631578947401</v>
      </c>
      <c r="I6501">
        <v>0.28813559322033899</v>
      </c>
      <c r="J6501" s="1">
        <v>0</v>
      </c>
      <c r="K6501" t="s">
        <v>23242</v>
      </c>
      <c r="L6501" t="s">
        <v>36246</v>
      </c>
      <c r="M6501" t="s">
        <v>36247</v>
      </c>
    </row>
    <row r="6502" spans="1:13">
      <c r="A6502" s="1" t="s">
        <v>8519</v>
      </c>
      <c r="B6502">
        <v>2.1367501087898001E-6</v>
      </c>
      <c r="C6502" s="1">
        <v>2.2204556490917101E-6</v>
      </c>
      <c r="D6502">
        <v>0.984375</v>
      </c>
      <c r="E6502">
        <v>1</v>
      </c>
      <c r="F6502">
        <v>0.97692307692307701</v>
      </c>
      <c r="G6502">
        <v>1</v>
      </c>
      <c r="H6502">
        <v>1</v>
      </c>
      <c r="I6502">
        <v>1</v>
      </c>
      <c r="J6502" s="1">
        <v>1</v>
      </c>
      <c r="K6502" t="s">
        <v>23241</v>
      </c>
      <c r="L6502" t="s">
        <v>36248</v>
      </c>
      <c r="M6502" t="s">
        <v>36249</v>
      </c>
    </row>
    <row r="6503" spans="1:13">
      <c r="A6503" s="1" t="s">
        <v>8520</v>
      </c>
      <c r="B6503">
        <v>2.7860046890843302E-9</v>
      </c>
      <c r="C6503" s="1">
        <v>2.9753106104957401E-7</v>
      </c>
      <c r="D6503">
        <v>0.96875</v>
      </c>
      <c r="E6503">
        <v>1</v>
      </c>
      <c r="F6503">
        <v>0.994871794871795</v>
      </c>
      <c r="G6503">
        <v>1</v>
      </c>
      <c r="H6503">
        <v>0.99082568807339499</v>
      </c>
      <c r="I6503">
        <v>0.992307692307692</v>
      </c>
      <c r="J6503" s="1">
        <v>1</v>
      </c>
      <c r="K6503" t="s">
        <v>23241</v>
      </c>
      <c r="L6503" t="s">
        <v>36250</v>
      </c>
      <c r="M6503" t="s">
        <v>36251</v>
      </c>
    </row>
    <row r="6504" spans="1:13">
      <c r="A6504" s="1" t="s">
        <v>8521</v>
      </c>
      <c r="B6504">
        <v>4.7102488197625599E-5</v>
      </c>
      <c r="C6504" s="1">
        <v>1.0374176865582099E-4</v>
      </c>
      <c r="D6504">
        <v>0.83333333333333304</v>
      </c>
      <c r="E6504">
        <v>0.96153846153846201</v>
      </c>
      <c r="F6504">
        <v>0.86387434554973797</v>
      </c>
      <c r="G6504">
        <v>0.97727272727272696</v>
      </c>
      <c r="H6504">
        <v>0.96969696969696995</v>
      </c>
      <c r="I6504">
        <v>0.92253521126760596</v>
      </c>
      <c r="J6504" s="1">
        <v>1</v>
      </c>
      <c r="K6504" t="s">
        <v>23239</v>
      </c>
      <c r="L6504" t="s">
        <v>36252</v>
      </c>
      <c r="M6504" t="s">
        <v>36253</v>
      </c>
    </row>
    <row r="6505" spans="1:13">
      <c r="A6505" s="1" t="s">
        <v>8522</v>
      </c>
      <c r="B6505">
        <v>2.27845296065458E-5</v>
      </c>
      <c r="C6505" s="1">
        <v>2.4690593515872001E-5</v>
      </c>
      <c r="D6505">
        <v>0.11363636363636399</v>
      </c>
      <c r="E6505">
        <v>2.2388059701492501E-2</v>
      </c>
      <c r="F6505">
        <v>0.30088495575221202</v>
      </c>
      <c r="G6505">
        <v>1.6666666666666701E-2</v>
      </c>
      <c r="H6505">
        <v>1.4492753623188401E-2</v>
      </c>
      <c r="I6505">
        <v>0.10294117647058799</v>
      </c>
      <c r="J6505" s="1">
        <v>0</v>
      </c>
      <c r="K6505" t="s">
        <v>23242</v>
      </c>
      <c r="L6505" t="s">
        <v>36254</v>
      </c>
      <c r="M6505" t="s">
        <v>36255</v>
      </c>
    </row>
    <row r="6506" spans="1:13">
      <c r="A6506" s="1" t="s">
        <v>8523</v>
      </c>
      <c r="B6506">
        <v>8.7285539864113797E-6</v>
      </c>
      <c r="C6506" s="1">
        <v>3.7115765700910798E-5</v>
      </c>
      <c r="D6506">
        <v>1</v>
      </c>
      <c r="E6506">
        <v>1</v>
      </c>
      <c r="F6506">
        <v>1</v>
      </c>
      <c r="G6506">
        <v>1</v>
      </c>
      <c r="H6506">
        <v>0.84558823529411797</v>
      </c>
      <c r="I6506">
        <v>0.96153846153846201</v>
      </c>
      <c r="J6506" s="1" t="s">
        <v>23229</v>
      </c>
      <c r="K6506" t="s">
        <v>23237</v>
      </c>
      <c r="L6506" t="s">
        <v>36256</v>
      </c>
      <c r="M6506" t="s">
        <v>36257</v>
      </c>
    </row>
    <row r="6507" spans="1:13">
      <c r="A6507" s="1" t="s">
        <v>8524</v>
      </c>
      <c r="B6507">
        <v>2.4993759058760499E-7</v>
      </c>
      <c r="C6507" s="1">
        <v>4.6351059011144401E-6</v>
      </c>
      <c r="D6507">
        <v>0.27419354838709697</v>
      </c>
      <c r="E6507">
        <v>0.16867469879518099</v>
      </c>
      <c r="F6507">
        <v>6.29139072847682E-2</v>
      </c>
      <c r="G6507">
        <v>0.61290322580645196</v>
      </c>
      <c r="H6507">
        <v>0.18131868131868101</v>
      </c>
      <c r="I6507">
        <v>0.35869565217391303</v>
      </c>
      <c r="J6507" s="1">
        <v>0</v>
      </c>
      <c r="K6507" t="s">
        <v>23238</v>
      </c>
      <c r="L6507" t="s">
        <v>36258</v>
      </c>
      <c r="M6507" t="s">
        <v>36259</v>
      </c>
    </row>
    <row r="6508" spans="1:13">
      <c r="A6508" s="1" t="s">
        <v>8525</v>
      </c>
      <c r="B6508">
        <v>8.1705888995978598E-7</v>
      </c>
      <c r="C6508" s="1">
        <v>1.09796418138972E-7</v>
      </c>
      <c r="D6508">
        <v>1</v>
      </c>
      <c r="E6508">
        <v>0.94642857142857095</v>
      </c>
      <c r="F6508">
        <v>1</v>
      </c>
      <c r="G6508">
        <v>0.98148148148148195</v>
      </c>
      <c r="H6508">
        <v>1</v>
      </c>
      <c r="I6508">
        <v>0.87777777777777799</v>
      </c>
      <c r="J6508" s="1">
        <v>1</v>
      </c>
      <c r="K6508" t="s">
        <v>23238</v>
      </c>
      <c r="L6508" t="s">
        <v>36260</v>
      </c>
      <c r="M6508" t="s">
        <v>36261</v>
      </c>
    </row>
    <row r="6509" spans="1:13">
      <c r="A6509" s="1" t="s">
        <v>8526</v>
      </c>
      <c r="B6509">
        <v>8.2852382425070505E-5</v>
      </c>
      <c r="C6509" s="1">
        <v>7.6720884449319607E-5</v>
      </c>
      <c r="D6509">
        <v>0.86111111111111105</v>
      </c>
      <c r="E6509">
        <v>0.64705882352941202</v>
      </c>
      <c r="F6509">
        <v>0.98863636363636398</v>
      </c>
      <c r="G6509">
        <v>8.3333333333333301E-2</v>
      </c>
      <c r="H6509">
        <v>0.91780821917808197</v>
      </c>
      <c r="I6509">
        <v>0.36363636363636398</v>
      </c>
      <c r="J6509" s="1" t="s">
        <v>23229</v>
      </c>
      <c r="K6509" t="s">
        <v>23238</v>
      </c>
      <c r="L6509" t="s">
        <v>36262</v>
      </c>
      <c r="M6509" t="s">
        <v>36263</v>
      </c>
    </row>
    <row r="6510" spans="1:13">
      <c r="A6510" s="1" t="s">
        <v>8527</v>
      </c>
      <c r="B6510">
        <v>1.8630381254017501E-9</v>
      </c>
      <c r="C6510" s="1">
        <v>1.37484693364324E-8</v>
      </c>
      <c r="D6510">
        <v>1</v>
      </c>
      <c r="E6510">
        <v>1</v>
      </c>
      <c r="F6510">
        <v>1</v>
      </c>
      <c r="G6510">
        <v>1</v>
      </c>
      <c r="H6510">
        <v>0.9921875</v>
      </c>
      <c r="I6510">
        <v>1</v>
      </c>
      <c r="J6510" s="1">
        <v>1</v>
      </c>
      <c r="K6510" t="s">
        <v>23242</v>
      </c>
      <c r="L6510" t="s">
        <v>36264</v>
      </c>
      <c r="M6510" t="s">
        <v>36265</v>
      </c>
    </row>
    <row r="6511" spans="1:13">
      <c r="A6511" s="1" t="s">
        <v>8528</v>
      </c>
      <c r="B6511">
        <v>2.7945820168762902E-6</v>
      </c>
      <c r="C6511" s="1">
        <v>4.0257600125701301E-6</v>
      </c>
      <c r="D6511">
        <v>1</v>
      </c>
      <c r="E6511">
        <v>0.99411764705882399</v>
      </c>
      <c r="F6511">
        <v>0.98655913978494603</v>
      </c>
      <c r="G6511">
        <v>0.99107142857142905</v>
      </c>
      <c r="H6511">
        <v>0.96875</v>
      </c>
      <c r="I6511">
        <v>0.99576271186440701</v>
      </c>
      <c r="J6511" s="1" t="s">
        <v>23229</v>
      </c>
      <c r="K6511" t="s">
        <v>23239</v>
      </c>
      <c r="L6511" t="s">
        <v>36266</v>
      </c>
      <c r="M6511" t="s">
        <v>36267</v>
      </c>
    </row>
    <row r="6512" spans="1:13">
      <c r="A6512" s="1" t="s">
        <v>8529</v>
      </c>
      <c r="B6512">
        <v>1.9636372221614699E-5</v>
      </c>
      <c r="C6512" s="1">
        <v>4.6440722999744002E-6</v>
      </c>
      <c r="D6512">
        <v>0.241935483870968</v>
      </c>
      <c r="E6512">
        <v>5.2631578947368397E-2</v>
      </c>
      <c r="F6512">
        <v>1.8421052631578901E-2</v>
      </c>
      <c r="G6512">
        <v>0</v>
      </c>
      <c r="H6512">
        <v>0</v>
      </c>
      <c r="I6512">
        <v>5.2631578947368403E-3</v>
      </c>
      <c r="J6512" s="1">
        <v>0</v>
      </c>
      <c r="K6512" t="s">
        <v>23239</v>
      </c>
      <c r="L6512" t="s">
        <v>36268</v>
      </c>
      <c r="M6512" t="s">
        <v>36269</v>
      </c>
    </row>
    <row r="6513" spans="1:13">
      <c r="A6513" s="1" t="s">
        <v>8530</v>
      </c>
      <c r="B6513">
        <v>6.7252416321670605E-5</v>
      </c>
      <c r="C6513" s="1">
        <v>3.5778999776269797E-5</v>
      </c>
      <c r="D6513">
        <v>0.94444444444444398</v>
      </c>
      <c r="E6513">
        <v>0.63768115942029002</v>
      </c>
      <c r="F6513">
        <v>0.83823529411764697</v>
      </c>
      <c r="G6513">
        <v>0.91666666666666696</v>
      </c>
      <c r="H6513">
        <v>0.473333333333333</v>
      </c>
      <c r="I6513">
        <v>0.89285714285714302</v>
      </c>
      <c r="J6513" s="1">
        <v>1</v>
      </c>
      <c r="K6513" t="s">
        <v>23241</v>
      </c>
      <c r="L6513" t="s">
        <v>36270</v>
      </c>
      <c r="M6513" t="s">
        <v>36271</v>
      </c>
    </row>
    <row r="6514" spans="1:13">
      <c r="A6514" s="1" t="s">
        <v>8531</v>
      </c>
      <c r="B6514">
        <v>2.3233638338240999E-5</v>
      </c>
      <c r="C6514" s="1">
        <v>3.5676170593661602E-7</v>
      </c>
      <c r="D6514">
        <v>1</v>
      </c>
      <c r="E6514">
        <v>1</v>
      </c>
      <c r="F6514">
        <v>0.91150442477876104</v>
      </c>
      <c r="G6514">
        <v>0.96296296296296302</v>
      </c>
      <c r="H6514">
        <v>0.87804878048780499</v>
      </c>
      <c r="I6514">
        <v>0.96527777777777801</v>
      </c>
      <c r="J6514" s="1" t="s">
        <v>23229</v>
      </c>
      <c r="K6514" t="s">
        <v>23238</v>
      </c>
      <c r="L6514" t="s">
        <v>36272</v>
      </c>
      <c r="M6514" t="s">
        <v>36273</v>
      </c>
    </row>
    <row r="6515" spans="1:13">
      <c r="A6515" s="1" t="s">
        <v>8532</v>
      </c>
      <c r="B6515">
        <v>1.11505794062333E-5</v>
      </c>
      <c r="C6515" s="1">
        <v>3.1071659800799501E-5</v>
      </c>
      <c r="D6515">
        <v>0.98333333333333295</v>
      </c>
      <c r="E6515">
        <v>1</v>
      </c>
      <c r="F6515">
        <v>0.994871794871795</v>
      </c>
      <c r="G6515">
        <v>1</v>
      </c>
      <c r="H6515">
        <v>0.62612612612612595</v>
      </c>
      <c r="I6515">
        <v>0.98888888888888904</v>
      </c>
      <c r="J6515" s="1">
        <v>1</v>
      </c>
      <c r="K6515" t="s">
        <v>23238</v>
      </c>
      <c r="L6515" t="s">
        <v>36274</v>
      </c>
      <c r="M6515" t="s">
        <v>36275</v>
      </c>
    </row>
    <row r="6516" spans="1:13">
      <c r="A6516" s="1" t="s">
        <v>8533</v>
      </c>
      <c r="B6516">
        <v>2.5286902636797999E-7</v>
      </c>
      <c r="C6516" s="1">
        <v>1.87249160754212E-9</v>
      </c>
      <c r="D6516">
        <v>1</v>
      </c>
      <c r="E6516">
        <v>0.98947368421052595</v>
      </c>
      <c r="F6516">
        <v>0.99222797927461104</v>
      </c>
      <c r="G6516">
        <v>0.95370370370370405</v>
      </c>
      <c r="H6516">
        <v>1</v>
      </c>
      <c r="I6516">
        <v>1</v>
      </c>
      <c r="J6516" s="1">
        <v>1</v>
      </c>
      <c r="K6516" t="s">
        <v>23238</v>
      </c>
      <c r="L6516" t="s">
        <v>36276</v>
      </c>
      <c r="M6516" t="s">
        <v>36277</v>
      </c>
    </row>
    <row r="6517" spans="1:13">
      <c r="A6517" s="1" t="s">
        <v>8534</v>
      </c>
      <c r="B6517">
        <v>1.5672253684460199E-6</v>
      </c>
      <c r="C6517" s="1">
        <v>9.5062589621967003E-7</v>
      </c>
      <c r="D6517">
        <v>0</v>
      </c>
      <c r="E6517">
        <v>0</v>
      </c>
      <c r="F6517">
        <v>0</v>
      </c>
      <c r="G6517">
        <v>6.1403508771930015E-2</v>
      </c>
      <c r="H6517">
        <v>0</v>
      </c>
      <c r="I6517">
        <v>2.8037383177569986E-2</v>
      </c>
      <c r="J6517" s="1" t="s">
        <v>23229</v>
      </c>
      <c r="K6517" t="s">
        <v>23243</v>
      </c>
      <c r="L6517" t="s">
        <v>36278</v>
      </c>
      <c r="M6517" t="s">
        <v>36279</v>
      </c>
    </row>
    <row r="6518" spans="1:13">
      <c r="A6518" s="1" t="s">
        <v>8535</v>
      </c>
      <c r="B6518">
        <v>2.1161178119053401E-5</v>
      </c>
      <c r="C6518" s="1">
        <v>2.77274799181539E-5</v>
      </c>
      <c r="D6518">
        <v>0.1</v>
      </c>
      <c r="E6518">
        <v>0.19354838709677399</v>
      </c>
      <c r="F6518">
        <v>0.38315217391304301</v>
      </c>
      <c r="G6518">
        <v>3.125E-2</v>
      </c>
      <c r="H6518">
        <v>0.3</v>
      </c>
      <c r="I6518">
        <v>0.108433734939759</v>
      </c>
      <c r="J6518" s="1">
        <v>0</v>
      </c>
      <c r="K6518" t="s">
        <v>23239</v>
      </c>
      <c r="L6518" t="s">
        <v>36280</v>
      </c>
      <c r="M6518" t="s">
        <v>36281</v>
      </c>
    </row>
    <row r="6519" spans="1:13">
      <c r="A6519" s="1" t="s">
        <v>8536</v>
      </c>
      <c r="B6519">
        <v>1.2602474431609601E-4</v>
      </c>
      <c r="C6519" s="1">
        <v>1.3624429023255901E-4</v>
      </c>
      <c r="D6519">
        <v>0.95</v>
      </c>
      <c r="E6519">
        <v>0.76966292134831504</v>
      </c>
      <c r="F6519">
        <v>0.85483870967741904</v>
      </c>
      <c r="G6519">
        <v>0.94444444444444398</v>
      </c>
      <c r="H6519">
        <v>0.78658536585365901</v>
      </c>
      <c r="I6519">
        <v>0.80769230769230804</v>
      </c>
      <c r="J6519" s="1">
        <v>1</v>
      </c>
      <c r="K6519" t="s">
        <v>23238</v>
      </c>
      <c r="L6519" t="s">
        <v>36282</v>
      </c>
      <c r="M6519" t="s">
        <v>36283</v>
      </c>
    </row>
    <row r="6520" spans="1:13">
      <c r="A6520" s="1" t="s">
        <v>8537</v>
      </c>
      <c r="B6520">
        <v>3.1224092191852301E-7</v>
      </c>
      <c r="C6520" s="1">
        <v>3.9777424448926002E-6</v>
      </c>
      <c r="D6520">
        <v>1</v>
      </c>
      <c r="E6520">
        <v>1</v>
      </c>
      <c r="F6520">
        <v>0.99074074074074103</v>
      </c>
      <c r="G6520">
        <v>0.95</v>
      </c>
      <c r="H6520">
        <v>0.98360655737704905</v>
      </c>
      <c r="I6520">
        <v>0.99152542372881403</v>
      </c>
      <c r="J6520" s="1">
        <v>0.5</v>
      </c>
      <c r="K6520" t="s">
        <v>23240</v>
      </c>
      <c r="L6520" t="s">
        <v>36284</v>
      </c>
      <c r="M6520" t="s">
        <v>36285</v>
      </c>
    </row>
    <row r="6521" spans="1:13">
      <c r="A6521" s="1" t="s">
        <v>8538</v>
      </c>
      <c r="B6521">
        <v>1.67160074248711E-6</v>
      </c>
      <c r="C6521" s="1">
        <v>1.40946212732072E-4</v>
      </c>
      <c r="D6521">
        <v>3.125E-2</v>
      </c>
      <c r="E6521">
        <v>3.5714285714285698E-2</v>
      </c>
      <c r="F6521">
        <v>2.60416666666667E-3</v>
      </c>
      <c r="G6521">
        <v>0.69444444444444398</v>
      </c>
      <c r="H6521">
        <v>1.9801980198019799E-2</v>
      </c>
      <c r="I6521">
        <v>0.41588785046728999</v>
      </c>
      <c r="J6521" s="1">
        <v>0</v>
      </c>
      <c r="K6521" t="s">
        <v>23241</v>
      </c>
      <c r="L6521" t="s">
        <v>36286</v>
      </c>
      <c r="M6521" t="s">
        <v>36287</v>
      </c>
    </row>
    <row r="6522" spans="1:13">
      <c r="A6522" s="1" t="s">
        <v>8539</v>
      </c>
      <c r="B6522">
        <v>1.7604068098591402E-5</v>
      </c>
      <c r="C6522" s="1">
        <v>1.18411659903821E-4</v>
      </c>
      <c r="D6522">
        <v>0</v>
      </c>
      <c r="E6522">
        <v>6.7708333333333301E-2</v>
      </c>
      <c r="F6522">
        <v>2.0725388601036301E-2</v>
      </c>
      <c r="G6522">
        <v>0.36607142857142899</v>
      </c>
      <c r="H6522">
        <v>0.131818181818182</v>
      </c>
      <c r="I6522">
        <v>0.20512820512820501</v>
      </c>
      <c r="J6522" s="1">
        <v>0</v>
      </c>
      <c r="K6522" t="s">
        <v>23241</v>
      </c>
      <c r="L6522" t="s">
        <v>36288</v>
      </c>
      <c r="M6522" t="s">
        <v>36289</v>
      </c>
    </row>
    <row r="6523" spans="1:13">
      <c r="A6523" s="1" t="s">
        <v>8540</v>
      </c>
      <c r="B6523">
        <v>3.7350122318503802E-5</v>
      </c>
      <c r="C6523" s="1">
        <v>3.0456119840604002E-6</v>
      </c>
      <c r="D6523">
        <v>0.70689655172413801</v>
      </c>
      <c r="E6523">
        <v>0.84705882352941197</v>
      </c>
      <c r="F6523">
        <v>0.75906735751295296</v>
      </c>
      <c r="G6523">
        <v>0.82456140350877205</v>
      </c>
      <c r="H6523">
        <v>0.80803571428571397</v>
      </c>
      <c r="I6523">
        <v>0.78389830508474601</v>
      </c>
      <c r="J6523" s="1">
        <v>1</v>
      </c>
      <c r="K6523" t="s">
        <v>23237</v>
      </c>
      <c r="L6523" t="s">
        <v>36290</v>
      </c>
      <c r="M6523" t="s">
        <v>36291</v>
      </c>
    </row>
    <row r="6524" spans="1:13">
      <c r="A6524" s="1" t="s">
        <v>8541</v>
      </c>
      <c r="B6524">
        <v>1.0065772556443E-5</v>
      </c>
      <c r="C6524" s="1">
        <v>3.7501391716371503E-5</v>
      </c>
      <c r="D6524">
        <v>0</v>
      </c>
      <c r="E6524">
        <v>0</v>
      </c>
      <c r="F6524">
        <v>7.7319587628866E-3</v>
      </c>
      <c r="G6524">
        <v>0.61206896551724099</v>
      </c>
      <c r="H6524">
        <v>4.3859649122807001E-2</v>
      </c>
      <c r="I6524">
        <v>0.101626016260163</v>
      </c>
      <c r="J6524" s="1">
        <v>0</v>
      </c>
      <c r="K6524" t="s">
        <v>23241</v>
      </c>
      <c r="L6524" t="s">
        <v>36292</v>
      </c>
      <c r="M6524" t="s">
        <v>36293</v>
      </c>
    </row>
    <row r="6525" spans="1:13">
      <c r="A6525" s="1" t="s">
        <v>8542</v>
      </c>
      <c r="B6525">
        <v>5.23376915947745E-7</v>
      </c>
      <c r="C6525" s="1">
        <v>6.5895856894366195E-7</v>
      </c>
      <c r="D6525">
        <v>0</v>
      </c>
      <c r="E6525">
        <v>0</v>
      </c>
      <c r="F6525">
        <v>6.2043795620438047E-2</v>
      </c>
      <c r="G6525">
        <v>0</v>
      </c>
      <c r="H6525">
        <v>0</v>
      </c>
      <c r="I6525">
        <v>0</v>
      </c>
      <c r="J6525" s="1">
        <v>0</v>
      </c>
      <c r="K6525" t="s">
        <v>23243</v>
      </c>
      <c r="L6525" t="s">
        <v>36294</v>
      </c>
      <c r="M6525" t="s">
        <v>36295</v>
      </c>
    </row>
    <row r="6526" spans="1:13">
      <c r="A6526" s="1" t="s">
        <v>8543</v>
      </c>
      <c r="B6526">
        <v>2.4829570293896701E-4</v>
      </c>
      <c r="C6526" s="1">
        <v>4.0968697014709399E-4</v>
      </c>
      <c r="D6526">
        <v>0.68518518518518501</v>
      </c>
      <c r="E6526">
        <v>0.76923076923076905</v>
      </c>
      <c r="F6526">
        <v>0.56399999999999995</v>
      </c>
      <c r="G6526">
        <v>0.1875</v>
      </c>
      <c r="H6526">
        <v>0.60194174757281504</v>
      </c>
      <c r="I6526">
        <v>0.22772277227722801</v>
      </c>
      <c r="J6526" s="1">
        <v>1</v>
      </c>
      <c r="K6526" t="s">
        <v>23242</v>
      </c>
      <c r="L6526" t="s">
        <v>36296</v>
      </c>
      <c r="M6526" t="s">
        <v>36297</v>
      </c>
    </row>
    <row r="6527" spans="1:13">
      <c r="A6527" s="1" t="s">
        <v>8544</v>
      </c>
      <c r="B6527">
        <v>5.39475787472419E-7</v>
      </c>
      <c r="C6527" s="1">
        <v>5.6710961457119802E-7</v>
      </c>
      <c r="D6527">
        <v>0.98275862068965503</v>
      </c>
      <c r="E6527">
        <v>1</v>
      </c>
      <c r="F6527">
        <v>0.99305555555555602</v>
      </c>
      <c r="G6527">
        <v>1</v>
      </c>
      <c r="H6527">
        <v>0.99431818181818199</v>
      </c>
      <c r="I6527">
        <v>1</v>
      </c>
      <c r="J6527" s="1">
        <v>1</v>
      </c>
      <c r="K6527" t="s">
        <v>23238</v>
      </c>
      <c r="L6527" t="s">
        <v>36298</v>
      </c>
      <c r="M6527" t="s">
        <v>36299</v>
      </c>
    </row>
    <row r="6528" spans="1:13">
      <c r="A6528" s="1" t="s">
        <v>8545</v>
      </c>
      <c r="B6528">
        <v>1.9517283106469599E-5</v>
      </c>
      <c r="C6528" s="1">
        <v>2.71754248358487E-5</v>
      </c>
      <c r="D6528">
        <v>0.79032258064516103</v>
      </c>
      <c r="E6528">
        <v>0.70212765957446799</v>
      </c>
      <c r="F6528">
        <v>0.98936170212765995</v>
      </c>
      <c r="G6528">
        <v>0.80232558139534904</v>
      </c>
      <c r="H6528">
        <v>0.96315789473684199</v>
      </c>
      <c r="I6528">
        <v>0.93571428571428605</v>
      </c>
      <c r="J6528" s="1">
        <v>1</v>
      </c>
      <c r="K6528" t="s">
        <v>23239</v>
      </c>
      <c r="L6528" t="s">
        <v>36300</v>
      </c>
      <c r="M6528" t="s">
        <v>36301</v>
      </c>
    </row>
    <row r="6529" spans="1:13">
      <c r="A6529" s="1" t="s">
        <v>8546</v>
      </c>
      <c r="B6529">
        <v>2.50453403581623E-5</v>
      </c>
      <c r="C6529" s="1">
        <v>4.0455337106256102E-5</v>
      </c>
      <c r="D6529">
        <v>0.984375</v>
      </c>
      <c r="E6529">
        <v>1</v>
      </c>
      <c r="F6529">
        <v>1</v>
      </c>
      <c r="G6529">
        <v>0.97413793103448298</v>
      </c>
      <c r="H6529">
        <v>0.66666666666666696</v>
      </c>
      <c r="I6529">
        <v>0.97950819672131195</v>
      </c>
      <c r="J6529" s="1">
        <v>1</v>
      </c>
      <c r="K6529" t="s">
        <v>23239</v>
      </c>
      <c r="L6529" t="s">
        <v>36302</v>
      </c>
      <c r="M6529" t="s">
        <v>36303</v>
      </c>
    </row>
    <row r="6530" spans="1:13">
      <c r="A6530" s="1" t="s">
        <v>8547</v>
      </c>
      <c r="B6530">
        <v>2.88593811348404E-7</v>
      </c>
      <c r="C6530" s="1">
        <v>3.80202673993543E-7</v>
      </c>
      <c r="D6530">
        <v>1</v>
      </c>
      <c r="E6530">
        <v>0.99479166666666696</v>
      </c>
      <c r="F6530">
        <v>0.997435897435897</v>
      </c>
      <c r="G6530">
        <v>1</v>
      </c>
      <c r="H6530">
        <v>1</v>
      </c>
      <c r="I6530">
        <v>1</v>
      </c>
      <c r="J6530" s="1">
        <v>0.5</v>
      </c>
      <c r="K6530" t="s">
        <v>23238</v>
      </c>
      <c r="L6530" t="s">
        <v>36304</v>
      </c>
      <c r="M6530" t="s">
        <v>36305</v>
      </c>
    </row>
    <row r="6531" spans="1:13">
      <c r="A6531" s="1" t="s">
        <v>8548</v>
      </c>
      <c r="B6531">
        <v>1.2529405902217699E-6</v>
      </c>
      <c r="C6531" s="1">
        <v>1.12872177809337E-5</v>
      </c>
      <c r="D6531">
        <v>1</v>
      </c>
      <c r="E6531">
        <v>0.99479166666666696</v>
      </c>
      <c r="F6531">
        <v>0.98453608247422697</v>
      </c>
      <c r="G6531">
        <v>0.91228070175438603</v>
      </c>
      <c r="H6531">
        <v>1</v>
      </c>
      <c r="I6531">
        <v>0.94308943089430897</v>
      </c>
      <c r="J6531" s="1">
        <v>0.95454545454545503</v>
      </c>
      <c r="K6531" t="s">
        <v>23240</v>
      </c>
      <c r="L6531" t="s">
        <v>36306</v>
      </c>
      <c r="M6531" t="s">
        <v>36307</v>
      </c>
    </row>
    <row r="6532" spans="1:13">
      <c r="A6532" s="1" t="s">
        <v>8549</v>
      </c>
      <c r="B6532">
        <v>3.5653366966667403E-4</v>
      </c>
      <c r="C6532" s="1">
        <v>5.7156816084934301E-4</v>
      </c>
      <c r="D6532">
        <v>9.375E-2</v>
      </c>
      <c r="E6532">
        <v>0</v>
      </c>
      <c r="F6532">
        <v>0.47368421052631599</v>
      </c>
      <c r="G6532">
        <v>1.21951219512195E-2</v>
      </c>
      <c r="H6532">
        <v>0</v>
      </c>
      <c r="I6532">
        <v>0</v>
      </c>
      <c r="J6532" s="1">
        <v>0</v>
      </c>
      <c r="K6532" t="s">
        <v>23242</v>
      </c>
      <c r="L6532" t="s">
        <v>36308</v>
      </c>
      <c r="M6532" t="s">
        <v>36309</v>
      </c>
    </row>
    <row r="6533" spans="1:13">
      <c r="A6533" s="1" t="s">
        <v>8550</v>
      </c>
      <c r="B6533">
        <v>2.0759916246547901E-5</v>
      </c>
      <c r="C6533" s="1">
        <v>7.7253904716542595E-5</v>
      </c>
      <c r="D6533">
        <v>0.94444444444444398</v>
      </c>
      <c r="E6533">
        <v>1</v>
      </c>
      <c r="F6533">
        <v>0.71370967741935498</v>
      </c>
      <c r="G6533">
        <v>0.95</v>
      </c>
      <c r="H6533">
        <v>0.81034482758620696</v>
      </c>
      <c r="I6533">
        <v>0.97826086956521696</v>
      </c>
      <c r="J6533" s="1">
        <v>1</v>
      </c>
      <c r="K6533" t="s">
        <v>23238</v>
      </c>
      <c r="L6533" t="s">
        <v>36310</v>
      </c>
      <c r="M6533" t="s">
        <v>36311</v>
      </c>
    </row>
    <row r="6534" spans="1:13">
      <c r="A6534" s="1" t="s">
        <v>8551</v>
      </c>
      <c r="B6534">
        <v>2.0377163795086399E-5</v>
      </c>
      <c r="C6534" s="1">
        <v>1.08281119448935E-6</v>
      </c>
      <c r="D6534">
        <v>0.15384615384615399</v>
      </c>
      <c r="E6534">
        <v>7.4626865671641798E-2</v>
      </c>
      <c r="F6534">
        <v>7.3529411764705899E-3</v>
      </c>
      <c r="G6534">
        <v>0</v>
      </c>
      <c r="H6534">
        <v>2.0547945205479499E-2</v>
      </c>
      <c r="I6534">
        <v>0.04</v>
      </c>
      <c r="J6534" s="1">
        <v>5.5555555555555601E-2</v>
      </c>
      <c r="K6534" t="s">
        <v>23242</v>
      </c>
      <c r="L6534" t="s">
        <v>36312</v>
      </c>
      <c r="M6534" t="s">
        <v>36313</v>
      </c>
    </row>
    <row r="6535" spans="1:13">
      <c r="A6535" s="1" t="s">
        <v>8552</v>
      </c>
      <c r="B6535">
        <v>8.0286779551577604E-6</v>
      </c>
      <c r="C6535" s="1">
        <v>2.8899558376996E-5</v>
      </c>
      <c r="D6535">
        <v>1</v>
      </c>
      <c r="E6535">
        <v>1</v>
      </c>
      <c r="F6535">
        <v>0.814393939393939</v>
      </c>
      <c r="G6535">
        <v>1</v>
      </c>
      <c r="H6535">
        <v>1</v>
      </c>
      <c r="I6535">
        <v>1</v>
      </c>
      <c r="J6535" s="1" t="s">
        <v>23229</v>
      </c>
      <c r="K6535" t="s">
        <v>23238</v>
      </c>
      <c r="L6535" t="s">
        <v>36314</v>
      </c>
      <c r="M6535" t="s">
        <v>36315</v>
      </c>
    </row>
    <row r="6536" spans="1:13">
      <c r="A6536" s="1" t="s">
        <v>8553</v>
      </c>
      <c r="B6536">
        <v>6.3476215709959199E-4</v>
      </c>
      <c r="C6536" s="1">
        <v>2.37391292262031E-5</v>
      </c>
      <c r="D6536">
        <v>1</v>
      </c>
      <c r="E6536">
        <v>0.57499999999999996</v>
      </c>
      <c r="F6536">
        <v>1</v>
      </c>
      <c r="G6536">
        <v>1</v>
      </c>
      <c r="H6536">
        <v>0.98648648648648696</v>
      </c>
      <c r="I6536">
        <v>1</v>
      </c>
      <c r="J6536" s="1" t="s">
        <v>23229</v>
      </c>
      <c r="K6536" t="s">
        <v>23239</v>
      </c>
      <c r="L6536" t="s">
        <v>36316</v>
      </c>
      <c r="M6536" t="s">
        <v>36317</v>
      </c>
    </row>
    <row r="6537" spans="1:13">
      <c r="A6537" s="1" t="s">
        <v>8554</v>
      </c>
      <c r="B6537">
        <v>0</v>
      </c>
      <c r="C6537" s="1">
        <v>0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 s="1">
        <v>0.85</v>
      </c>
      <c r="K6537" t="s">
        <v>23238</v>
      </c>
      <c r="L6537" t="s">
        <v>36318</v>
      </c>
      <c r="M6537" t="s">
        <v>36319</v>
      </c>
    </row>
    <row r="6538" spans="1:13">
      <c r="A6538" s="1" t="s">
        <v>8555</v>
      </c>
      <c r="B6538">
        <v>7.6335029719358593E-6</v>
      </c>
      <c r="C6538" s="1">
        <v>2.5433999933650301E-6</v>
      </c>
      <c r="D6538">
        <v>0.97916666666666696</v>
      </c>
      <c r="E6538">
        <v>1</v>
      </c>
      <c r="F6538">
        <v>0.92514970059880197</v>
      </c>
      <c r="G6538">
        <v>1</v>
      </c>
      <c r="H6538">
        <v>0.99242424242424199</v>
      </c>
      <c r="I6538">
        <v>0.98888888888888904</v>
      </c>
      <c r="J6538" s="1" t="s">
        <v>23229</v>
      </c>
      <c r="K6538" t="s">
        <v>23238</v>
      </c>
      <c r="L6538" t="s">
        <v>36320</v>
      </c>
      <c r="M6538" t="s">
        <v>36321</v>
      </c>
    </row>
    <row r="6539" spans="1:13">
      <c r="A6539" s="1" t="s">
        <v>8556</v>
      </c>
      <c r="B6539">
        <v>2.4715644168013599E-4</v>
      </c>
      <c r="C6539" s="1">
        <v>7.74912476634101E-4</v>
      </c>
      <c r="D6539">
        <v>0.140625</v>
      </c>
      <c r="E6539">
        <v>3.6458333333333301E-2</v>
      </c>
      <c r="F6539">
        <v>0.146153846153846</v>
      </c>
      <c r="G6539">
        <v>0.83636363636363598</v>
      </c>
      <c r="H6539">
        <v>5.8823529411764698E-2</v>
      </c>
      <c r="I6539">
        <v>0.83499999999999996</v>
      </c>
      <c r="J6539" s="1" t="s">
        <v>23229</v>
      </c>
      <c r="K6539" t="s">
        <v>23237</v>
      </c>
      <c r="L6539" t="s">
        <v>36322</v>
      </c>
      <c r="M6539" t="s">
        <v>36323</v>
      </c>
    </row>
    <row r="6540" spans="1:13">
      <c r="A6540" s="1" t="s">
        <v>8557</v>
      </c>
      <c r="B6540">
        <v>3.22072026622786E-5</v>
      </c>
      <c r="C6540" s="1">
        <v>5.7187142965505597E-5</v>
      </c>
      <c r="D6540">
        <v>1</v>
      </c>
      <c r="E6540">
        <v>0.93604651162790697</v>
      </c>
      <c r="F6540">
        <v>0.967741935483871</v>
      </c>
      <c r="G6540">
        <v>0.71794871794871795</v>
      </c>
      <c r="H6540">
        <v>0.92079207920792105</v>
      </c>
      <c r="I6540">
        <v>0.91071428571428603</v>
      </c>
      <c r="J6540" s="1">
        <v>1</v>
      </c>
      <c r="K6540" t="s">
        <v>23237</v>
      </c>
      <c r="L6540" t="s">
        <v>36324</v>
      </c>
      <c r="M6540" t="s">
        <v>36325</v>
      </c>
    </row>
    <row r="6541" spans="1:13">
      <c r="A6541" s="1" t="s">
        <v>8558</v>
      </c>
      <c r="B6541">
        <v>0</v>
      </c>
      <c r="C6541" s="1">
        <v>0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 s="1">
        <v>0</v>
      </c>
      <c r="K6541" t="s">
        <v>23239</v>
      </c>
      <c r="L6541" t="s">
        <v>36326</v>
      </c>
      <c r="M6541" t="s">
        <v>36327</v>
      </c>
    </row>
    <row r="6542" spans="1:13">
      <c r="A6542" s="1" t="s">
        <v>8559</v>
      </c>
      <c r="B6542">
        <v>2.1682946153673901E-4</v>
      </c>
      <c r="C6542" s="1">
        <v>5.0457773061847503E-6</v>
      </c>
      <c r="D6542">
        <v>0.78125</v>
      </c>
      <c r="E6542">
        <v>0.82258064516129004</v>
      </c>
      <c r="F6542">
        <v>0.69196428571428603</v>
      </c>
      <c r="G6542">
        <v>0.88235294117647101</v>
      </c>
      <c r="H6542">
        <v>0.73076923076923095</v>
      </c>
      <c r="I6542">
        <v>0.69444444444444398</v>
      </c>
      <c r="J6542" s="1">
        <v>1</v>
      </c>
      <c r="K6542" t="s">
        <v>23238</v>
      </c>
      <c r="L6542" t="s">
        <v>36328</v>
      </c>
      <c r="M6542" t="s">
        <v>36329</v>
      </c>
    </row>
    <row r="6543" spans="1:13">
      <c r="A6543" s="1" t="s">
        <v>8560</v>
      </c>
      <c r="B6543">
        <v>8.4283471828102002E-6</v>
      </c>
      <c r="C6543" s="1">
        <v>6.7563552771569406E-5</v>
      </c>
      <c r="D6543">
        <v>0</v>
      </c>
      <c r="E6543">
        <v>4.5454545454545497E-2</v>
      </c>
      <c r="F6543">
        <v>3.8461538461538498E-2</v>
      </c>
      <c r="G6543">
        <v>0</v>
      </c>
      <c r="H6543">
        <v>7.8703703703703706E-2</v>
      </c>
      <c r="I6543">
        <v>0.13888888888888901</v>
      </c>
      <c r="J6543" s="1" t="s">
        <v>23229</v>
      </c>
      <c r="K6543" t="s">
        <v>23239</v>
      </c>
      <c r="L6543" t="s">
        <v>36330</v>
      </c>
      <c r="M6543" t="s">
        <v>36331</v>
      </c>
    </row>
    <row r="6544" spans="1:13">
      <c r="A6544" s="1" t="s">
        <v>8561</v>
      </c>
      <c r="B6544">
        <v>8.9692222727272194E-8</v>
      </c>
      <c r="C6544" s="1">
        <v>4.6511776184433801E-7</v>
      </c>
      <c r="D6544">
        <v>1</v>
      </c>
      <c r="E6544">
        <v>0.99473684210526303</v>
      </c>
      <c r="F6544">
        <v>0.99729729729729699</v>
      </c>
      <c r="G6544">
        <v>1</v>
      </c>
      <c r="H6544">
        <v>0.99</v>
      </c>
      <c r="I6544">
        <v>0.98351648351648302</v>
      </c>
      <c r="J6544" s="1">
        <v>0</v>
      </c>
      <c r="K6544" t="s">
        <v>23242</v>
      </c>
      <c r="L6544" t="s">
        <v>36332</v>
      </c>
      <c r="M6544" t="s">
        <v>36333</v>
      </c>
    </row>
    <row r="6545" spans="1:13">
      <c r="A6545" s="1" t="s">
        <v>8562</v>
      </c>
      <c r="B6545">
        <v>4.6007153428490997E-5</v>
      </c>
      <c r="C6545" s="1">
        <v>1.27890210948973E-5</v>
      </c>
      <c r="D6545">
        <v>0.71875</v>
      </c>
      <c r="E6545">
        <v>0.61764705882352899</v>
      </c>
      <c r="F6545">
        <v>0.61079545454545503</v>
      </c>
      <c r="G6545">
        <v>0.77906976744186096</v>
      </c>
      <c r="H6545">
        <v>0.41145833333333298</v>
      </c>
      <c r="I6545">
        <v>0.59420289855072495</v>
      </c>
      <c r="J6545" s="1">
        <v>1</v>
      </c>
      <c r="K6545" t="s">
        <v>23238</v>
      </c>
      <c r="L6545" t="s">
        <v>36334</v>
      </c>
      <c r="M6545" t="s">
        <v>36335</v>
      </c>
    </row>
    <row r="6546" spans="1:13">
      <c r="A6546" s="1" t="s">
        <v>8563</v>
      </c>
      <c r="B6546">
        <v>5.7350119713589902E-7</v>
      </c>
      <c r="C6546" s="1">
        <v>2.6218137969560398E-6</v>
      </c>
      <c r="D6546">
        <v>0.953125</v>
      </c>
      <c r="E6546">
        <v>0.97368421052631604</v>
      </c>
      <c r="F6546">
        <v>0.982051282051282</v>
      </c>
      <c r="G6546">
        <v>0.99137931034482796</v>
      </c>
      <c r="H6546">
        <v>0.97297297297297303</v>
      </c>
      <c r="I6546">
        <v>0.98319327731092399</v>
      </c>
      <c r="J6546" s="1">
        <v>1</v>
      </c>
      <c r="K6546" t="s">
        <v>23239</v>
      </c>
      <c r="L6546" t="s">
        <v>36336</v>
      </c>
      <c r="M6546" t="s">
        <v>36337</v>
      </c>
    </row>
    <row r="6547" spans="1:13">
      <c r="A6547" s="1" t="s">
        <v>8564</v>
      </c>
      <c r="B6547">
        <v>6.0335056470498798E-6</v>
      </c>
      <c r="C6547" s="1">
        <v>1.31825758051583E-4</v>
      </c>
      <c r="D6547">
        <v>0</v>
      </c>
      <c r="E6547">
        <v>0</v>
      </c>
      <c r="F6547">
        <v>0</v>
      </c>
      <c r="G6547">
        <v>0.65686274509803899</v>
      </c>
      <c r="H6547">
        <v>0</v>
      </c>
      <c r="I6547">
        <v>0.223529411764706</v>
      </c>
      <c r="J6547" s="1">
        <v>0</v>
      </c>
      <c r="K6547" t="s">
        <v>23240</v>
      </c>
      <c r="L6547" t="s">
        <v>36338</v>
      </c>
      <c r="M6547" t="s">
        <v>36339</v>
      </c>
    </row>
    <row r="6548" spans="1:13">
      <c r="A6548" s="1" t="s">
        <v>8565</v>
      </c>
      <c r="B6548">
        <v>1.49789889420469E-4</v>
      </c>
      <c r="C6548" s="1">
        <v>3.7513501092377498E-4</v>
      </c>
      <c r="D6548">
        <v>0</v>
      </c>
      <c r="E6548">
        <v>0</v>
      </c>
      <c r="F6548">
        <v>0.27714285714285702</v>
      </c>
      <c r="G6548">
        <v>0</v>
      </c>
      <c r="H6548">
        <v>5.4347826086956499E-2</v>
      </c>
      <c r="I6548">
        <v>0</v>
      </c>
      <c r="J6548" s="1">
        <v>0</v>
      </c>
      <c r="K6548" t="s">
        <v>23241</v>
      </c>
      <c r="L6548" t="s">
        <v>36340</v>
      </c>
      <c r="M6548" t="s">
        <v>36341</v>
      </c>
    </row>
    <row r="6549" spans="1:13">
      <c r="A6549" s="1" t="s">
        <v>8566</v>
      </c>
      <c r="B6549">
        <v>1.73515683697054E-5</v>
      </c>
      <c r="C6549" s="1">
        <v>7.8941968244393603E-6</v>
      </c>
      <c r="D6549">
        <v>0</v>
      </c>
      <c r="E6549">
        <v>0</v>
      </c>
      <c r="F6549">
        <v>5.9139784946236597E-2</v>
      </c>
      <c r="G6549">
        <v>0</v>
      </c>
      <c r="H6549">
        <v>0</v>
      </c>
      <c r="I6549">
        <v>0</v>
      </c>
      <c r="J6549" s="1">
        <v>0</v>
      </c>
      <c r="K6549" t="s">
        <v>23237</v>
      </c>
      <c r="L6549" t="s">
        <v>36342</v>
      </c>
      <c r="M6549" t="s">
        <v>36343</v>
      </c>
    </row>
    <row r="6550" spans="1:13">
      <c r="A6550" s="1" t="s">
        <v>8567</v>
      </c>
      <c r="B6550">
        <v>1.0058748424084499E-5</v>
      </c>
      <c r="C6550" s="1">
        <v>3.2617185324650702E-5</v>
      </c>
      <c r="D6550">
        <v>3.3333333333333298E-2</v>
      </c>
      <c r="E6550">
        <v>0</v>
      </c>
      <c r="F6550">
        <v>0</v>
      </c>
      <c r="G6550">
        <v>0</v>
      </c>
      <c r="H6550">
        <v>0.163636363636364</v>
      </c>
      <c r="I6550">
        <v>4.6296296296296301E-2</v>
      </c>
      <c r="J6550" s="1">
        <v>0</v>
      </c>
      <c r="K6550" t="s">
        <v>23241</v>
      </c>
      <c r="L6550" t="s">
        <v>36344</v>
      </c>
      <c r="M6550" t="s">
        <v>36345</v>
      </c>
    </row>
    <row r="6551" spans="1:13">
      <c r="A6551" s="1" t="s">
        <v>8568</v>
      </c>
      <c r="B6551">
        <v>2.07466263536765E-5</v>
      </c>
      <c r="C6551" s="1">
        <v>1.6883951715167701E-5</v>
      </c>
      <c r="D6551">
        <v>1.72413793103448E-2</v>
      </c>
      <c r="E6551">
        <v>6.0240963855421699E-3</v>
      </c>
      <c r="F6551">
        <v>0.56363636363636405</v>
      </c>
      <c r="G6551">
        <v>0.134615384615385</v>
      </c>
      <c r="H6551">
        <v>0.28749999999999998</v>
      </c>
      <c r="I6551">
        <v>7.69230769230769E-2</v>
      </c>
      <c r="J6551" s="1">
        <v>0</v>
      </c>
      <c r="K6551" t="s">
        <v>23239</v>
      </c>
      <c r="L6551" t="s">
        <v>36346</v>
      </c>
      <c r="M6551" t="s">
        <v>36347</v>
      </c>
    </row>
    <row r="6552" spans="1:13">
      <c r="A6552" s="1" t="s">
        <v>8569</v>
      </c>
      <c r="B6552">
        <v>3.6146757714141701E-6</v>
      </c>
      <c r="C6552" s="1">
        <v>7.4823611218642604E-6</v>
      </c>
      <c r="D6552">
        <v>1.85185185185185E-2</v>
      </c>
      <c r="E6552">
        <v>0</v>
      </c>
      <c r="F6552">
        <v>0.17</v>
      </c>
      <c r="G6552">
        <v>0.2</v>
      </c>
      <c r="H6552">
        <v>0.51818181818181797</v>
      </c>
      <c r="I6552">
        <v>9.0909090909090898E-2</v>
      </c>
      <c r="J6552" s="1" t="s">
        <v>23229</v>
      </c>
      <c r="K6552" t="s">
        <v>23238</v>
      </c>
      <c r="L6552" t="s">
        <v>36348</v>
      </c>
      <c r="M6552" t="s">
        <v>36349</v>
      </c>
    </row>
    <row r="6553" spans="1:13">
      <c r="A6553" s="1" t="s">
        <v>8570</v>
      </c>
      <c r="B6553">
        <v>6.7438287231741905E-5</v>
      </c>
      <c r="C6553" s="1">
        <v>2.6983342040421501E-5</v>
      </c>
      <c r="D6553">
        <v>1.5625E-2</v>
      </c>
      <c r="E6553">
        <v>0.29166666666666702</v>
      </c>
      <c r="F6553">
        <v>2.5773195876288698E-3</v>
      </c>
      <c r="G6553">
        <v>8.6206896551724102E-3</v>
      </c>
      <c r="H6553">
        <v>0</v>
      </c>
      <c r="I6553">
        <v>0</v>
      </c>
      <c r="J6553" s="1">
        <v>0</v>
      </c>
      <c r="K6553" t="s">
        <v>23241</v>
      </c>
      <c r="L6553" t="s">
        <v>36350</v>
      </c>
      <c r="M6553" t="s">
        <v>36351</v>
      </c>
    </row>
    <row r="6554" spans="1:13">
      <c r="A6554" s="1" t="s">
        <v>8571</v>
      </c>
      <c r="B6554">
        <v>1.72656818237357E-4</v>
      </c>
      <c r="C6554" s="1">
        <v>3.6127782694645798E-5</v>
      </c>
      <c r="D6554">
        <v>0.96428571428571397</v>
      </c>
      <c r="E6554">
        <v>1</v>
      </c>
      <c r="F6554">
        <v>0.40666666666666701</v>
      </c>
      <c r="G6554">
        <v>0.91379310344827602</v>
      </c>
      <c r="H6554">
        <v>0.30188679245283001</v>
      </c>
      <c r="I6554">
        <v>0.90336134453781503</v>
      </c>
      <c r="J6554" s="1">
        <v>1</v>
      </c>
      <c r="K6554" t="s">
        <v>23239</v>
      </c>
      <c r="L6554" t="s">
        <v>36352</v>
      </c>
      <c r="M6554" t="s">
        <v>36353</v>
      </c>
    </row>
    <row r="6555" spans="1:13">
      <c r="A6555" s="1" t="s">
        <v>8572</v>
      </c>
      <c r="B6555">
        <v>2.46311632641036E-4</v>
      </c>
      <c r="C6555" s="1">
        <v>3.8766648925474399E-7</v>
      </c>
      <c r="D6555">
        <v>1</v>
      </c>
      <c r="E6555">
        <v>0.62643678160919503</v>
      </c>
      <c r="F6555">
        <v>1</v>
      </c>
      <c r="G6555">
        <v>1</v>
      </c>
      <c r="H6555">
        <v>1</v>
      </c>
      <c r="I6555">
        <v>1</v>
      </c>
      <c r="J6555" s="1">
        <v>1</v>
      </c>
      <c r="K6555" t="s">
        <v>23239</v>
      </c>
      <c r="L6555" t="s">
        <v>36354</v>
      </c>
      <c r="M6555" t="s">
        <v>36355</v>
      </c>
    </row>
    <row r="6556" spans="1:13">
      <c r="A6556" s="1" t="s">
        <v>8573</v>
      </c>
      <c r="B6556">
        <v>1.2764225580322601E-4</v>
      </c>
      <c r="C6556" s="1">
        <v>2.9902850621522298E-6</v>
      </c>
      <c r="D6556">
        <v>0</v>
      </c>
      <c r="E6556">
        <v>0.15625</v>
      </c>
      <c r="F6556">
        <v>0</v>
      </c>
      <c r="G6556">
        <v>0</v>
      </c>
      <c r="H6556">
        <v>0</v>
      </c>
      <c r="I6556">
        <v>0</v>
      </c>
      <c r="J6556" s="1" t="s">
        <v>23229</v>
      </c>
      <c r="K6556" t="s">
        <v>23241</v>
      </c>
      <c r="L6556" t="s">
        <v>36356</v>
      </c>
      <c r="M6556" t="s">
        <v>36357</v>
      </c>
    </row>
    <row r="6557" spans="1:13">
      <c r="A6557" s="1" t="s">
        <v>8574</v>
      </c>
      <c r="B6557">
        <v>8.2556757899123601E-5</v>
      </c>
      <c r="C6557" s="1">
        <v>3.8836410005064299E-4</v>
      </c>
      <c r="D6557">
        <v>0.203125</v>
      </c>
      <c r="E6557">
        <v>8.5106382978723402E-2</v>
      </c>
      <c r="F6557">
        <v>0.484375</v>
      </c>
      <c r="G6557">
        <v>0.65454545454545499</v>
      </c>
      <c r="H6557">
        <v>0.66363636363636402</v>
      </c>
      <c r="I6557">
        <v>0.41150442477876098</v>
      </c>
      <c r="J6557" s="1">
        <v>4.5454545454545497E-2</v>
      </c>
      <c r="K6557" t="s">
        <v>23242</v>
      </c>
      <c r="L6557" t="s">
        <v>36358</v>
      </c>
      <c r="M6557" t="s">
        <v>36359</v>
      </c>
    </row>
    <row r="6558" spans="1:13">
      <c r="A6558" s="1" t="s">
        <v>8575</v>
      </c>
      <c r="B6558">
        <v>1.57970114496921E-5</v>
      </c>
      <c r="C6558" s="1">
        <v>2.6206133507961101E-5</v>
      </c>
      <c r="D6558">
        <v>0.984375</v>
      </c>
      <c r="E6558">
        <v>0.98936170212765995</v>
      </c>
      <c r="F6558">
        <v>0.85384615384615403</v>
      </c>
      <c r="G6558">
        <v>0.98214285714285698</v>
      </c>
      <c r="H6558">
        <v>0.95</v>
      </c>
      <c r="I6558">
        <v>0.99549549549549599</v>
      </c>
      <c r="J6558" s="1">
        <v>1</v>
      </c>
      <c r="K6558" t="s">
        <v>23241</v>
      </c>
      <c r="L6558" t="s">
        <v>36360</v>
      </c>
      <c r="M6558" t="s">
        <v>36361</v>
      </c>
    </row>
    <row r="6559" spans="1:13">
      <c r="A6559" s="1" t="s">
        <v>8576</v>
      </c>
      <c r="B6559">
        <v>2.3699813478775999E-7</v>
      </c>
      <c r="C6559" s="1">
        <v>2.0316373005867801E-5</v>
      </c>
      <c r="D6559">
        <v>0.53333333333333299</v>
      </c>
      <c r="E6559">
        <v>0.80722891566265098</v>
      </c>
      <c r="F6559">
        <v>0.66803278688524603</v>
      </c>
      <c r="G6559">
        <v>0.82258064516129004</v>
      </c>
      <c r="H6559">
        <v>0.77011494252873602</v>
      </c>
      <c r="I6559">
        <v>0.9</v>
      </c>
      <c r="J6559" s="1">
        <v>0.95454545454545503</v>
      </c>
      <c r="K6559" t="s">
        <v>23237</v>
      </c>
      <c r="L6559" t="s">
        <v>36362</v>
      </c>
      <c r="M6559" t="s">
        <v>36363</v>
      </c>
    </row>
    <row r="6560" spans="1:13">
      <c r="A6560" s="1" t="s">
        <v>8577</v>
      </c>
      <c r="B6560">
        <v>1.09777317501044E-5</v>
      </c>
      <c r="C6560" s="1">
        <v>1.8757030298503601E-5</v>
      </c>
      <c r="D6560">
        <v>0</v>
      </c>
      <c r="E6560">
        <v>5.8139534883720903E-3</v>
      </c>
      <c r="F6560">
        <v>0</v>
      </c>
      <c r="G6560">
        <v>0</v>
      </c>
      <c r="H6560">
        <v>4.0540540540540501E-2</v>
      </c>
      <c r="I6560">
        <v>0.164179104477612</v>
      </c>
      <c r="J6560" s="1" t="s">
        <v>23229</v>
      </c>
      <c r="K6560" t="s">
        <v>23239</v>
      </c>
      <c r="L6560" t="s">
        <v>36364</v>
      </c>
      <c r="M6560" t="s">
        <v>36365</v>
      </c>
    </row>
    <row r="6561" spans="1:13">
      <c r="A6561" s="1" t="s">
        <v>8578</v>
      </c>
      <c r="B6561">
        <v>6.5398533917058002E-4</v>
      </c>
      <c r="C6561" s="1">
        <v>1.9878021228113199E-5</v>
      </c>
      <c r="D6561">
        <v>0.28571428571428598</v>
      </c>
      <c r="E6561">
        <v>0.35057471264367801</v>
      </c>
      <c r="F6561">
        <v>0.58776595744680804</v>
      </c>
      <c r="G6561">
        <v>0.59090909090909105</v>
      </c>
      <c r="H6561">
        <v>0.39150943396226401</v>
      </c>
      <c r="I6561">
        <v>0.35353535353535398</v>
      </c>
      <c r="J6561" s="1">
        <v>0</v>
      </c>
      <c r="K6561" t="s">
        <v>23241</v>
      </c>
      <c r="L6561" t="s">
        <v>36366</v>
      </c>
      <c r="M6561" t="s">
        <v>36367</v>
      </c>
    </row>
    <row r="6562" spans="1:13">
      <c r="A6562" s="1" t="s">
        <v>8579</v>
      </c>
      <c r="B6562">
        <v>1.4196593529638599E-10</v>
      </c>
      <c r="C6562" s="1">
        <v>1.2870751947776601E-8</v>
      </c>
      <c r="D6562">
        <v>1</v>
      </c>
      <c r="E6562">
        <v>0.99479166666666696</v>
      </c>
      <c r="F6562">
        <v>1</v>
      </c>
      <c r="G6562">
        <v>1</v>
      </c>
      <c r="H6562">
        <v>1</v>
      </c>
      <c r="I6562">
        <v>1</v>
      </c>
      <c r="J6562" s="1">
        <v>1</v>
      </c>
      <c r="K6562" t="s">
        <v>23241</v>
      </c>
      <c r="L6562" t="s">
        <v>36368</v>
      </c>
      <c r="M6562" t="s">
        <v>36369</v>
      </c>
    </row>
    <row r="6563" spans="1:13">
      <c r="A6563" s="1" t="s">
        <v>8580</v>
      </c>
      <c r="B6563">
        <v>2.6754015873235799E-7</v>
      </c>
      <c r="C6563" s="1">
        <v>1.54363052212407E-5</v>
      </c>
      <c r="D6563">
        <v>1</v>
      </c>
      <c r="E6563">
        <v>1</v>
      </c>
      <c r="F6563">
        <v>0.99679487179487203</v>
      </c>
      <c r="G6563">
        <v>0.97727272727272696</v>
      </c>
      <c r="H6563">
        <v>0.98095238095238102</v>
      </c>
      <c r="I6563">
        <v>0.99438202247190999</v>
      </c>
      <c r="J6563" s="1">
        <v>1</v>
      </c>
      <c r="K6563" t="s">
        <v>23241</v>
      </c>
      <c r="L6563" t="s">
        <v>36370</v>
      </c>
      <c r="M6563" t="s">
        <v>36371</v>
      </c>
    </row>
    <row r="6564" spans="1:13">
      <c r="A6564" s="1" t="s">
        <v>8581</v>
      </c>
      <c r="B6564">
        <v>3.1333121376302499E-4</v>
      </c>
      <c r="C6564" s="1">
        <v>5.7121765781703502E-5</v>
      </c>
      <c r="D6564">
        <v>1</v>
      </c>
      <c r="E6564">
        <v>0.99479166666666696</v>
      </c>
      <c r="F6564">
        <v>0.65384615384615397</v>
      </c>
      <c r="G6564">
        <v>0.92241379310344795</v>
      </c>
      <c r="H6564">
        <v>0.78508771929824595</v>
      </c>
      <c r="I6564">
        <v>0.82589285714285698</v>
      </c>
      <c r="J6564" s="1" t="s">
        <v>23229</v>
      </c>
      <c r="K6564" t="s">
        <v>23241</v>
      </c>
      <c r="L6564" t="s">
        <v>36372</v>
      </c>
      <c r="M6564" t="s">
        <v>36373</v>
      </c>
    </row>
    <row r="6565" spans="1:13">
      <c r="A6565" s="1" t="s">
        <v>8582</v>
      </c>
      <c r="B6565">
        <v>4.0152546789052998E-5</v>
      </c>
      <c r="C6565" s="1">
        <v>1.4333208168072399E-7</v>
      </c>
      <c r="D6565">
        <v>0.269230769230769</v>
      </c>
      <c r="E6565">
        <v>0.1</v>
      </c>
      <c r="F6565">
        <v>0</v>
      </c>
      <c r="G6565">
        <v>0</v>
      </c>
      <c r="H6565">
        <v>0</v>
      </c>
      <c r="I6565">
        <v>1.3157894736842099E-2</v>
      </c>
      <c r="J6565" s="1" t="s">
        <v>23229</v>
      </c>
      <c r="K6565" t="s">
        <v>23241</v>
      </c>
      <c r="L6565" t="s">
        <v>36374</v>
      </c>
      <c r="M6565" t="s">
        <v>36375</v>
      </c>
    </row>
    <row r="6566" spans="1:13">
      <c r="A6566" s="1" t="s">
        <v>8583</v>
      </c>
      <c r="B6566">
        <v>0</v>
      </c>
      <c r="C6566" s="1">
        <v>0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 s="1" t="s">
        <v>23229</v>
      </c>
      <c r="K6566" t="s">
        <v>23238</v>
      </c>
      <c r="L6566" t="s">
        <v>36376</v>
      </c>
      <c r="M6566" t="s">
        <v>36377</v>
      </c>
    </row>
    <row r="6567" spans="1:13">
      <c r="A6567" s="1" t="s">
        <v>8584</v>
      </c>
      <c r="B6567">
        <v>3.5466265916385703E-7</v>
      </c>
      <c r="C6567" s="1">
        <v>4.3729387531419098E-11</v>
      </c>
      <c r="D6567">
        <v>0</v>
      </c>
      <c r="E6567">
        <v>0</v>
      </c>
      <c r="F6567">
        <v>0</v>
      </c>
      <c r="G6567">
        <v>6.6666666666666693E-2</v>
      </c>
      <c r="H6567">
        <v>0</v>
      </c>
      <c r="I6567">
        <v>0</v>
      </c>
      <c r="J6567" s="1">
        <v>0</v>
      </c>
      <c r="K6567" t="s">
        <v>23237</v>
      </c>
      <c r="L6567" t="s">
        <v>36378</v>
      </c>
      <c r="M6567" t="s">
        <v>36379</v>
      </c>
    </row>
    <row r="6568" spans="1:13">
      <c r="A6568" s="1" t="s">
        <v>8585</v>
      </c>
      <c r="B6568">
        <v>3.99344096904E-9</v>
      </c>
      <c r="C6568" s="1">
        <v>1.9532213299402899E-5</v>
      </c>
      <c r="D6568">
        <v>1</v>
      </c>
      <c r="E6568">
        <v>1</v>
      </c>
      <c r="F6568">
        <v>1</v>
      </c>
      <c r="G6568">
        <v>0.61290322580645196</v>
      </c>
      <c r="H6568">
        <v>1</v>
      </c>
      <c r="I6568">
        <v>0.94578313253012003</v>
      </c>
      <c r="J6568" s="1">
        <v>1</v>
      </c>
      <c r="K6568" t="s">
        <v>23239</v>
      </c>
      <c r="L6568" t="s">
        <v>36380</v>
      </c>
      <c r="M6568" t="s">
        <v>36381</v>
      </c>
    </row>
    <row r="6569" spans="1:13">
      <c r="A6569" s="1" t="s">
        <v>8586</v>
      </c>
      <c r="B6569">
        <v>9.1339059552354697E-6</v>
      </c>
      <c r="C6569" s="1">
        <v>3.8381786555777403E-5</v>
      </c>
      <c r="D6569">
        <v>1</v>
      </c>
      <c r="E6569">
        <v>0.97222222222222199</v>
      </c>
      <c r="F6569">
        <v>0.78</v>
      </c>
      <c r="G6569">
        <v>1</v>
      </c>
      <c r="H6569">
        <v>1</v>
      </c>
      <c r="I6569">
        <v>0.94871794871794901</v>
      </c>
      <c r="J6569" s="1" t="s">
        <v>23229</v>
      </c>
      <c r="K6569" t="s">
        <v>23238</v>
      </c>
      <c r="L6569" t="s">
        <v>36382</v>
      </c>
      <c r="M6569" t="s">
        <v>36383</v>
      </c>
    </row>
    <row r="6570" spans="1:13">
      <c r="A6570" s="1" t="s">
        <v>8587</v>
      </c>
      <c r="B6570">
        <v>2.78419285783964E-4</v>
      </c>
      <c r="C6570" s="1">
        <v>3.1888603968680999E-4</v>
      </c>
      <c r="D6570">
        <v>0.53846153846153799</v>
      </c>
      <c r="E6570">
        <v>0.21022727272727301</v>
      </c>
      <c r="F6570">
        <v>0.53532608695652195</v>
      </c>
      <c r="G6570">
        <v>0.87777777777777799</v>
      </c>
      <c r="H6570">
        <v>0.75510204081632604</v>
      </c>
      <c r="I6570">
        <v>0.85820895522388096</v>
      </c>
      <c r="J6570" s="1">
        <v>0.9</v>
      </c>
      <c r="K6570" t="s">
        <v>23238</v>
      </c>
      <c r="L6570" t="s">
        <v>36384</v>
      </c>
      <c r="M6570" t="s">
        <v>36385</v>
      </c>
    </row>
    <row r="6571" spans="1:13">
      <c r="A6571" s="1" t="s">
        <v>8588</v>
      </c>
      <c r="B6571">
        <v>1.4887387594895499E-4</v>
      </c>
      <c r="C6571" s="1">
        <v>2.4775486545822599E-5</v>
      </c>
      <c r="D6571">
        <v>8.3333333333333301E-2</v>
      </c>
      <c r="E6571">
        <v>0.19318181818181801</v>
      </c>
      <c r="F6571">
        <v>6.3758389261744999E-2</v>
      </c>
      <c r="G6571">
        <v>0</v>
      </c>
      <c r="H6571">
        <v>5.1546391752577303E-2</v>
      </c>
      <c r="I6571">
        <v>3.8095238095238099E-2</v>
      </c>
      <c r="J6571" s="1">
        <v>0</v>
      </c>
      <c r="K6571" t="s">
        <v>23241</v>
      </c>
      <c r="L6571" t="s">
        <v>36386</v>
      </c>
      <c r="M6571" t="s">
        <v>36387</v>
      </c>
    </row>
    <row r="6572" spans="1:13">
      <c r="A6572" s="1" t="s">
        <v>8589</v>
      </c>
      <c r="B6572">
        <v>7.2827474887711897E-6</v>
      </c>
      <c r="C6572" s="1">
        <v>2.6389765158823799E-7</v>
      </c>
      <c r="D6572">
        <v>1</v>
      </c>
      <c r="E6572">
        <v>1</v>
      </c>
      <c r="F6572">
        <v>1</v>
      </c>
      <c r="G6572">
        <v>1</v>
      </c>
      <c r="H6572">
        <v>0.64179104477611904</v>
      </c>
      <c r="I6572">
        <v>0.90476190476190499</v>
      </c>
      <c r="J6572" s="1">
        <v>1</v>
      </c>
      <c r="K6572" t="s">
        <v>23237</v>
      </c>
      <c r="L6572" t="s">
        <v>36388</v>
      </c>
      <c r="M6572" t="s">
        <v>36389</v>
      </c>
    </row>
    <row r="6573" spans="1:13">
      <c r="A6573" s="1" t="s">
        <v>8590</v>
      </c>
      <c r="B6573">
        <v>3.8943576241880802E-6</v>
      </c>
      <c r="C6573" s="1">
        <v>2.6077786493980299E-6</v>
      </c>
      <c r="D6573">
        <v>1.5625E-2</v>
      </c>
      <c r="E6573">
        <v>5.2083333333333296E-3</v>
      </c>
      <c r="F6573">
        <v>2.3076923076923099E-2</v>
      </c>
      <c r="G6573">
        <v>0</v>
      </c>
      <c r="H6573">
        <v>0</v>
      </c>
      <c r="I6573">
        <v>0</v>
      </c>
      <c r="J6573" s="1">
        <v>0</v>
      </c>
      <c r="K6573" t="s">
        <v>23242</v>
      </c>
      <c r="L6573" t="s">
        <v>36390</v>
      </c>
      <c r="M6573" t="s">
        <v>36391</v>
      </c>
    </row>
    <row r="6574" spans="1:13">
      <c r="A6574" s="1" t="s">
        <v>8591</v>
      </c>
      <c r="B6574">
        <v>9.1520465537020806E-6</v>
      </c>
      <c r="C6574" s="1">
        <v>3.4966598313176098E-6</v>
      </c>
      <c r="D6574">
        <v>0.29310344827586199</v>
      </c>
      <c r="E6574">
        <v>5.9523809523809503E-3</v>
      </c>
      <c r="F6574">
        <v>9.3525179856115095E-2</v>
      </c>
      <c r="G6574">
        <v>1</v>
      </c>
      <c r="H6574">
        <v>0.38297872340425498</v>
      </c>
      <c r="I6574">
        <v>0.78571428571428603</v>
      </c>
      <c r="J6574" s="1">
        <v>0.55000000000000004</v>
      </c>
      <c r="K6574" t="s">
        <v>23241</v>
      </c>
      <c r="L6574" t="s">
        <v>36392</v>
      </c>
      <c r="M6574" t="s">
        <v>36393</v>
      </c>
    </row>
    <row r="6575" spans="1:13">
      <c r="A6575" s="1" t="s">
        <v>8592</v>
      </c>
      <c r="B6575">
        <v>2.5795680212103501E-5</v>
      </c>
      <c r="C6575" s="1">
        <v>2.4204438894872502E-6</v>
      </c>
      <c r="D6575">
        <v>0.112903225806452</v>
      </c>
      <c r="E6575">
        <v>0.1</v>
      </c>
      <c r="F6575">
        <v>4.1666666666666699E-2</v>
      </c>
      <c r="G6575">
        <v>0</v>
      </c>
      <c r="H6575">
        <v>0</v>
      </c>
      <c r="I6575">
        <v>0</v>
      </c>
      <c r="J6575" s="1">
        <v>0</v>
      </c>
      <c r="K6575" t="s">
        <v>23240</v>
      </c>
      <c r="L6575" t="s">
        <v>36394</v>
      </c>
      <c r="M6575" t="s">
        <v>36395</v>
      </c>
    </row>
    <row r="6576" spans="1:13">
      <c r="A6576" s="1" t="s">
        <v>8593</v>
      </c>
      <c r="B6576">
        <v>2.2465864087087001E-5</v>
      </c>
      <c r="C6576" s="1">
        <v>5.1668763079294902E-8</v>
      </c>
      <c r="D6576">
        <v>1</v>
      </c>
      <c r="E6576">
        <v>0.88764044943820197</v>
      </c>
      <c r="F6576">
        <v>1</v>
      </c>
      <c r="G6576">
        <v>1</v>
      </c>
      <c r="H6576">
        <v>1</v>
      </c>
      <c r="I6576">
        <v>0.99553571428571397</v>
      </c>
      <c r="J6576" s="1">
        <v>1</v>
      </c>
      <c r="K6576" t="s">
        <v>23238</v>
      </c>
      <c r="L6576" t="s">
        <v>36396</v>
      </c>
      <c r="M6576" t="s">
        <v>36397</v>
      </c>
    </row>
    <row r="6577" spans="1:13">
      <c r="A6577" s="1" t="s">
        <v>8594</v>
      </c>
      <c r="B6577">
        <v>1.4909905518890801E-8</v>
      </c>
      <c r="C6577" s="1">
        <v>5.3358384669453599E-8</v>
      </c>
      <c r="D6577">
        <v>0</v>
      </c>
      <c r="E6577">
        <v>0</v>
      </c>
      <c r="F6577">
        <v>1.7391304347826101E-2</v>
      </c>
      <c r="G6577">
        <v>0</v>
      </c>
      <c r="H6577">
        <v>0</v>
      </c>
      <c r="I6577">
        <v>1.1764705882352899E-2</v>
      </c>
      <c r="J6577" s="1">
        <v>0</v>
      </c>
      <c r="K6577" t="s">
        <v>23242</v>
      </c>
      <c r="L6577" t="s">
        <v>36398</v>
      </c>
      <c r="M6577" t="s">
        <v>36399</v>
      </c>
    </row>
    <row r="6578" spans="1:13">
      <c r="A6578" s="1" t="s">
        <v>8595</v>
      </c>
      <c r="B6578">
        <v>2.0888792089148399E-5</v>
      </c>
      <c r="C6578" s="1">
        <v>1.44080151464172E-4</v>
      </c>
      <c r="D6578">
        <v>4.3478260869565202E-2</v>
      </c>
      <c r="E6578">
        <v>4.2553191489361701E-2</v>
      </c>
      <c r="F6578">
        <v>0.36060606060606099</v>
      </c>
      <c r="G6578">
        <v>0</v>
      </c>
      <c r="H6578">
        <v>6.5789473684210495E-2</v>
      </c>
      <c r="I6578">
        <v>1.6666666666666701E-2</v>
      </c>
      <c r="J6578" s="1">
        <v>0.55555555555555602</v>
      </c>
      <c r="K6578" t="s">
        <v>23238</v>
      </c>
      <c r="L6578" t="s">
        <v>36400</v>
      </c>
      <c r="M6578" t="s">
        <v>36401</v>
      </c>
    </row>
    <row r="6579" spans="1:13">
      <c r="A6579" s="1" t="s">
        <v>8596</v>
      </c>
      <c r="B6579">
        <v>1.19351452619446E-5</v>
      </c>
      <c r="C6579" s="1">
        <v>6.2186467044265896E-5</v>
      </c>
      <c r="D6579">
        <v>1</v>
      </c>
      <c r="E6579">
        <v>0.99473684210526303</v>
      </c>
      <c r="F6579">
        <v>1</v>
      </c>
      <c r="G6579">
        <v>0.96551724137931005</v>
      </c>
      <c r="H6579">
        <v>0.99122807017543901</v>
      </c>
      <c r="I6579">
        <v>0.88211382113821102</v>
      </c>
      <c r="J6579" s="1">
        <v>1</v>
      </c>
      <c r="K6579" t="s">
        <v>23238</v>
      </c>
      <c r="L6579" t="s">
        <v>36402</v>
      </c>
      <c r="M6579" t="s">
        <v>36403</v>
      </c>
    </row>
    <row r="6580" spans="1:13">
      <c r="A6580" s="1" t="s">
        <v>8597</v>
      </c>
      <c r="B6580">
        <v>1.13337774583859E-6</v>
      </c>
      <c r="C6580" s="1">
        <v>1.03798317390502E-5</v>
      </c>
      <c r="D6580">
        <v>0</v>
      </c>
      <c r="E6580">
        <v>0</v>
      </c>
      <c r="F6580">
        <v>0</v>
      </c>
      <c r="G6580">
        <v>0</v>
      </c>
      <c r="H6580">
        <v>2.53164556962025E-2</v>
      </c>
      <c r="I6580">
        <v>8.3333333333333301E-2</v>
      </c>
      <c r="J6580" s="1" t="s">
        <v>23229</v>
      </c>
      <c r="K6580" t="s">
        <v>23241</v>
      </c>
      <c r="L6580" t="s">
        <v>36404</v>
      </c>
      <c r="M6580" t="s">
        <v>36405</v>
      </c>
    </row>
    <row r="6581" spans="1:13">
      <c r="A6581" s="1" t="s">
        <v>8598</v>
      </c>
      <c r="B6581">
        <v>3.62576215673423E-7</v>
      </c>
      <c r="C6581" s="1">
        <v>5.6270978773594697E-7</v>
      </c>
      <c r="D6581">
        <v>1</v>
      </c>
      <c r="E6581">
        <v>1</v>
      </c>
      <c r="F6581">
        <v>0.99729729729729699</v>
      </c>
      <c r="G6581">
        <v>0.97115384615384603</v>
      </c>
      <c r="H6581">
        <v>1</v>
      </c>
      <c r="I6581">
        <v>1</v>
      </c>
      <c r="J6581" s="1">
        <v>0.90909090909090895</v>
      </c>
      <c r="K6581" t="s">
        <v>23239</v>
      </c>
      <c r="L6581" t="s">
        <v>36406</v>
      </c>
      <c r="M6581" t="s">
        <v>36407</v>
      </c>
    </row>
    <row r="6582" spans="1:13">
      <c r="A6582" s="1" t="s">
        <v>8599</v>
      </c>
      <c r="B6582">
        <v>6.9379129920163306E-5</v>
      </c>
      <c r="C6582" s="1">
        <v>6.3608262051569102E-5</v>
      </c>
      <c r="D6582">
        <v>0.125</v>
      </c>
      <c r="E6582">
        <v>0.51408450704225395</v>
      </c>
      <c r="F6582">
        <v>0.36127167630057799</v>
      </c>
      <c r="G6582">
        <v>1.4285714285714299E-2</v>
      </c>
      <c r="H6582">
        <v>0.108433734939759</v>
      </c>
      <c r="I6582">
        <v>0</v>
      </c>
      <c r="J6582" s="1">
        <v>1</v>
      </c>
      <c r="K6582" t="s">
        <v>23238</v>
      </c>
      <c r="L6582" t="s">
        <v>36408</v>
      </c>
      <c r="M6582" t="s">
        <v>36409</v>
      </c>
    </row>
    <row r="6583" spans="1:13">
      <c r="A6583" s="1" t="s">
        <v>8600</v>
      </c>
      <c r="B6583">
        <v>2.7225185022447902E-5</v>
      </c>
      <c r="C6583" s="1">
        <v>1.3812520384935201E-4</v>
      </c>
      <c r="D6583">
        <v>0.89285714285714302</v>
      </c>
      <c r="E6583">
        <v>0.9375</v>
      </c>
      <c r="F6583">
        <v>1</v>
      </c>
      <c r="G6583">
        <v>0.328125</v>
      </c>
      <c r="H6583">
        <v>0.90151515151515105</v>
      </c>
      <c r="I6583">
        <v>0.342592592592593</v>
      </c>
      <c r="J6583" s="1">
        <v>0</v>
      </c>
      <c r="K6583" t="s">
        <v>23242</v>
      </c>
      <c r="L6583" t="s">
        <v>36410</v>
      </c>
      <c r="M6583" t="s">
        <v>36411</v>
      </c>
    </row>
    <row r="6584" spans="1:13">
      <c r="A6584" s="1" t="s">
        <v>8601</v>
      </c>
      <c r="B6584">
        <v>2.9690847117801699E-7</v>
      </c>
      <c r="C6584" s="1">
        <v>5.2814809473582502E-8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0.98245614035087703</v>
      </c>
      <c r="J6584" s="1">
        <v>0.35</v>
      </c>
      <c r="K6584" t="s">
        <v>23241</v>
      </c>
      <c r="L6584" t="s">
        <v>36412</v>
      </c>
      <c r="M6584" t="s">
        <v>36413</v>
      </c>
    </row>
    <row r="6585" spans="1:13">
      <c r="A6585" s="1" t="s">
        <v>8602</v>
      </c>
      <c r="B6585">
        <v>5.4584082044353597E-7</v>
      </c>
      <c r="C6585" s="1">
        <v>5.9396599279997302E-6</v>
      </c>
      <c r="D6585">
        <v>0</v>
      </c>
      <c r="E6585">
        <v>0</v>
      </c>
      <c r="F6585">
        <v>0</v>
      </c>
      <c r="G6585">
        <v>0.25862068965517199</v>
      </c>
      <c r="H6585">
        <v>0</v>
      </c>
      <c r="I6585">
        <v>1.16279069767442E-2</v>
      </c>
      <c r="J6585" s="1">
        <v>0</v>
      </c>
      <c r="K6585" t="s">
        <v>23237</v>
      </c>
      <c r="L6585" t="s">
        <v>36414</v>
      </c>
      <c r="M6585" t="s">
        <v>36415</v>
      </c>
    </row>
    <row r="6586" spans="1:13">
      <c r="A6586" s="1" t="s">
        <v>8603</v>
      </c>
      <c r="B6586">
        <v>1.1650943192134901E-5</v>
      </c>
      <c r="C6586" s="1">
        <v>1.00884303270201E-4</v>
      </c>
      <c r="D6586">
        <v>0.671875</v>
      </c>
      <c r="E6586">
        <v>0.859375</v>
      </c>
      <c r="F6586">
        <v>0.68205128205128196</v>
      </c>
      <c r="G6586">
        <v>0.75862068965517204</v>
      </c>
      <c r="H6586">
        <v>0.67105263157894701</v>
      </c>
      <c r="I6586">
        <v>0.83199999999999996</v>
      </c>
      <c r="J6586" s="1">
        <v>0.90909090909090895</v>
      </c>
      <c r="K6586" t="s">
        <v>23241</v>
      </c>
      <c r="L6586" t="s">
        <v>36416</v>
      </c>
      <c r="M6586" t="s">
        <v>36417</v>
      </c>
    </row>
    <row r="6587" spans="1:13">
      <c r="A6587" s="1" t="s">
        <v>8604</v>
      </c>
      <c r="B6587">
        <v>5.9056572922690604E-7</v>
      </c>
      <c r="C6587" s="1">
        <v>6.0257842228314398E-7</v>
      </c>
      <c r="D6587">
        <v>0.98387096774193505</v>
      </c>
      <c r="E6587">
        <v>0.99473684210526303</v>
      </c>
      <c r="F6587">
        <v>0.99742268041237103</v>
      </c>
      <c r="G6587">
        <v>0.99074074074074103</v>
      </c>
      <c r="H6587">
        <v>1</v>
      </c>
      <c r="I6587">
        <v>0.95614035087719296</v>
      </c>
      <c r="J6587" s="1">
        <v>0.95454545454545503</v>
      </c>
      <c r="K6587" t="s">
        <v>23238</v>
      </c>
      <c r="L6587" t="s">
        <v>36418</v>
      </c>
      <c r="M6587" t="s">
        <v>36419</v>
      </c>
    </row>
    <row r="6588" spans="1:13">
      <c r="A6588" s="1" t="s">
        <v>8605</v>
      </c>
      <c r="B6588">
        <v>2.6247646593067599E-8</v>
      </c>
      <c r="C6588" s="1">
        <v>5.1092434134182603E-8</v>
      </c>
      <c r="D6588">
        <v>0</v>
      </c>
      <c r="E6588">
        <v>0</v>
      </c>
      <c r="F6588">
        <v>0</v>
      </c>
      <c r="G6588">
        <v>8.7719298245613996E-3</v>
      </c>
      <c r="H6588">
        <v>0</v>
      </c>
      <c r="I6588">
        <v>4.2735042735042696E-3</v>
      </c>
      <c r="J6588" s="1">
        <v>0.27272727272727298</v>
      </c>
      <c r="K6588" t="s">
        <v>23238</v>
      </c>
      <c r="L6588" t="s">
        <v>36420</v>
      </c>
      <c r="M6588" t="s">
        <v>36421</v>
      </c>
    </row>
    <row r="6589" spans="1:13">
      <c r="A6589" s="1" t="s">
        <v>8606</v>
      </c>
      <c r="B6589">
        <v>3.9616235630222502E-6</v>
      </c>
      <c r="C6589" s="1">
        <v>2.2404718363852999E-5</v>
      </c>
      <c r="D6589">
        <v>3.3333333333333298E-2</v>
      </c>
      <c r="E6589">
        <v>0</v>
      </c>
      <c r="F6589">
        <v>7.80346820809249E-2</v>
      </c>
      <c r="G6589">
        <v>0</v>
      </c>
      <c r="H6589">
        <v>0</v>
      </c>
      <c r="I6589">
        <v>0</v>
      </c>
      <c r="J6589" s="1">
        <v>0</v>
      </c>
      <c r="K6589" t="s">
        <v>23242</v>
      </c>
      <c r="L6589" t="s">
        <v>36422</v>
      </c>
      <c r="M6589" t="s">
        <v>36423</v>
      </c>
    </row>
    <row r="6590" spans="1:13">
      <c r="A6590" s="1" t="s">
        <v>8607</v>
      </c>
      <c r="B6590">
        <v>4.1213260787125201E-7</v>
      </c>
      <c r="C6590" s="1">
        <v>2.47870748207512E-5</v>
      </c>
      <c r="D6590">
        <v>0</v>
      </c>
      <c r="E6590">
        <v>2.7173913043478298E-2</v>
      </c>
      <c r="F6590">
        <v>5.3475935828877002E-3</v>
      </c>
      <c r="G6590">
        <v>6.0344827586206899E-2</v>
      </c>
      <c r="H6590">
        <v>1.3274336283185801E-2</v>
      </c>
      <c r="I6590">
        <v>0.104838709677419</v>
      </c>
      <c r="J6590" s="1">
        <v>0</v>
      </c>
      <c r="K6590" t="s">
        <v>23239</v>
      </c>
      <c r="L6590" t="s">
        <v>36424</v>
      </c>
      <c r="M6590" t="s">
        <v>36425</v>
      </c>
    </row>
    <row r="6591" spans="1:13">
      <c r="A6591" s="1" t="s">
        <v>8608</v>
      </c>
      <c r="B6591">
        <v>4.1744086806178203E-6</v>
      </c>
      <c r="C6591" s="1">
        <v>9.6019852000764295E-5</v>
      </c>
      <c r="D6591">
        <v>1</v>
      </c>
      <c r="E6591">
        <v>1</v>
      </c>
      <c r="F6591">
        <v>0.90374331550802101</v>
      </c>
      <c r="G6591">
        <v>0.38157894736842102</v>
      </c>
      <c r="H6591">
        <v>0.90217391304347805</v>
      </c>
      <c r="I6591">
        <v>0.63855421686747005</v>
      </c>
      <c r="J6591" s="1" t="s">
        <v>23229</v>
      </c>
      <c r="K6591" t="s">
        <v>23241</v>
      </c>
      <c r="L6591" t="s">
        <v>36426</v>
      </c>
      <c r="M6591" t="s">
        <v>36427</v>
      </c>
    </row>
    <row r="6592" spans="1:13">
      <c r="A6592" s="1" t="s">
        <v>8609</v>
      </c>
      <c r="B6592">
        <v>9.2816474769431804E-5</v>
      </c>
      <c r="C6592" s="1">
        <v>2.93113713268025E-4</v>
      </c>
      <c r="D6592">
        <v>0.91176470588235303</v>
      </c>
      <c r="E6592">
        <v>0.99056603773584895</v>
      </c>
      <c r="F6592">
        <v>0.90643274853801203</v>
      </c>
      <c r="G6592">
        <v>0.69444444444444398</v>
      </c>
      <c r="H6592">
        <v>0.81176470588235305</v>
      </c>
      <c r="I6592">
        <v>0.67708333333333304</v>
      </c>
      <c r="J6592" s="1">
        <v>1</v>
      </c>
      <c r="K6592" t="s">
        <v>23241</v>
      </c>
      <c r="L6592" t="s">
        <v>36428</v>
      </c>
      <c r="M6592" t="s">
        <v>36429</v>
      </c>
    </row>
    <row r="6593" spans="1:13">
      <c r="A6593" s="1" t="s">
        <v>8610</v>
      </c>
      <c r="B6593">
        <v>9.38329381691745E-5</v>
      </c>
      <c r="C6593" s="1">
        <v>1.19920398376691E-4</v>
      </c>
      <c r="D6593">
        <v>0.82142857142857095</v>
      </c>
      <c r="E6593">
        <v>0.97260273972602695</v>
      </c>
      <c r="F6593">
        <v>0.22560975609756101</v>
      </c>
      <c r="G6593">
        <v>0.95</v>
      </c>
      <c r="H6593">
        <v>0.24479166666666699</v>
      </c>
      <c r="I6593">
        <v>0.93269230769230804</v>
      </c>
      <c r="J6593" s="1">
        <v>1</v>
      </c>
      <c r="K6593" t="s">
        <v>23239</v>
      </c>
      <c r="L6593" t="s">
        <v>36430</v>
      </c>
      <c r="M6593" t="s">
        <v>36431</v>
      </c>
    </row>
    <row r="6594" spans="1:13">
      <c r="A6594" s="1" t="s">
        <v>8611</v>
      </c>
      <c r="B6594">
        <v>6.2143300924711697E-4</v>
      </c>
      <c r="C6594" s="1">
        <v>1.04277385623148E-4</v>
      </c>
      <c r="D6594">
        <v>0.265625</v>
      </c>
      <c r="E6594">
        <v>0.54736842105263195</v>
      </c>
      <c r="F6594">
        <v>0.47905759162303702</v>
      </c>
      <c r="G6594">
        <v>5.1724137931034503E-2</v>
      </c>
      <c r="H6594">
        <v>0.43693693693693703</v>
      </c>
      <c r="I6594">
        <v>0.233870967741935</v>
      </c>
      <c r="J6594" s="1">
        <v>0.15</v>
      </c>
      <c r="K6594" t="s">
        <v>23238</v>
      </c>
      <c r="L6594" t="s">
        <v>36432</v>
      </c>
      <c r="M6594" t="s">
        <v>36433</v>
      </c>
    </row>
    <row r="6595" spans="1:13">
      <c r="A6595" s="1" t="s">
        <v>8612</v>
      </c>
      <c r="B6595">
        <v>7.8138918955611601E-5</v>
      </c>
      <c r="C6595" s="1">
        <v>1.51828916527368E-5</v>
      </c>
      <c r="D6595">
        <v>0.9375</v>
      </c>
      <c r="E6595">
        <v>0.82236842105263197</v>
      </c>
      <c r="F6595">
        <v>0.95128205128205101</v>
      </c>
      <c r="G6595">
        <v>1</v>
      </c>
      <c r="H6595">
        <v>0.99115044247787598</v>
      </c>
      <c r="I6595">
        <v>0.99565217391304395</v>
      </c>
      <c r="J6595" s="1">
        <v>1</v>
      </c>
      <c r="K6595" t="s">
        <v>23239</v>
      </c>
      <c r="L6595" t="s">
        <v>36434</v>
      </c>
      <c r="M6595" t="s">
        <v>36435</v>
      </c>
    </row>
    <row r="6596" spans="1:13">
      <c r="A6596" s="1" t="s">
        <v>8613</v>
      </c>
      <c r="B6596">
        <v>2.4045812632434001E-5</v>
      </c>
      <c r="C6596" s="1">
        <v>1.9152637330173501E-4</v>
      </c>
      <c r="D6596">
        <v>0.203125</v>
      </c>
      <c r="E6596">
        <v>0.115789473684211</v>
      </c>
      <c r="F6596">
        <v>0.29189189189189202</v>
      </c>
      <c r="G6596">
        <v>2.27272727272727E-2</v>
      </c>
      <c r="H6596">
        <v>9.0476190476190502E-2</v>
      </c>
      <c r="I6596">
        <v>2.2222222222222199E-2</v>
      </c>
      <c r="J6596" s="1">
        <v>0</v>
      </c>
      <c r="K6596" t="s">
        <v>23239</v>
      </c>
      <c r="L6596" t="s">
        <v>36436</v>
      </c>
      <c r="M6596" t="s">
        <v>36437</v>
      </c>
    </row>
    <row r="6597" spans="1:13">
      <c r="A6597" s="1" t="s">
        <v>8614</v>
      </c>
      <c r="B6597">
        <v>1.08264026626249E-6</v>
      </c>
      <c r="C6597" s="1">
        <v>2.5511252071285001E-5</v>
      </c>
      <c r="D6597">
        <v>1</v>
      </c>
      <c r="E6597">
        <v>1</v>
      </c>
      <c r="F6597">
        <v>0.93402777777777801</v>
      </c>
      <c r="G6597">
        <v>0.931034482758621</v>
      </c>
      <c r="H6597">
        <v>0.90265486725663702</v>
      </c>
      <c r="I6597">
        <v>0.92338709677419395</v>
      </c>
      <c r="J6597" s="1" t="s">
        <v>23229</v>
      </c>
      <c r="K6597" t="s">
        <v>23238</v>
      </c>
      <c r="L6597" t="s">
        <v>36438</v>
      </c>
      <c r="M6597" t="s">
        <v>36439</v>
      </c>
    </row>
    <row r="6598" spans="1:13">
      <c r="A6598" s="1" t="s">
        <v>8615</v>
      </c>
      <c r="B6598">
        <v>1.5738989393281401E-6</v>
      </c>
      <c r="C6598" s="1">
        <v>3.7139805954076299E-6</v>
      </c>
      <c r="D6598">
        <v>0.9375</v>
      </c>
      <c r="E6598">
        <v>1</v>
      </c>
      <c r="F6598">
        <v>1</v>
      </c>
      <c r="G6598">
        <v>0.98113207547169801</v>
      </c>
      <c r="H6598">
        <v>0.99509803921568596</v>
      </c>
      <c r="I6598">
        <v>0.93010752688172005</v>
      </c>
      <c r="J6598" s="1">
        <v>1</v>
      </c>
      <c r="K6598" t="s">
        <v>23237</v>
      </c>
      <c r="L6598" t="s">
        <v>36440</v>
      </c>
      <c r="M6598" t="s">
        <v>36441</v>
      </c>
    </row>
    <row r="6599" spans="1:13">
      <c r="A6599" s="1" t="s">
        <v>8616</v>
      </c>
      <c r="B6599">
        <v>1.2111409326322899E-9</v>
      </c>
      <c r="C6599" s="1">
        <v>4.1439938600219899E-11</v>
      </c>
      <c r="D6599">
        <v>0</v>
      </c>
      <c r="E6599">
        <v>0</v>
      </c>
      <c r="F6599">
        <v>0</v>
      </c>
      <c r="G6599">
        <v>0</v>
      </c>
      <c r="H6599">
        <v>5.4347826086956503E-3</v>
      </c>
      <c r="I6599">
        <v>9.6153846153846194E-3</v>
      </c>
      <c r="J6599" s="1">
        <v>0.7</v>
      </c>
      <c r="K6599" t="s">
        <v>23241</v>
      </c>
      <c r="L6599" t="s">
        <v>36442</v>
      </c>
      <c r="M6599" t="s">
        <v>36443</v>
      </c>
    </row>
    <row r="6600" spans="1:13">
      <c r="A6600" s="1" t="s">
        <v>8617</v>
      </c>
      <c r="B6600">
        <v>5.2235016049915896E-6</v>
      </c>
      <c r="C6600" s="1">
        <v>5.4615973169889703E-5</v>
      </c>
      <c r="D6600">
        <v>0.3</v>
      </c>
      <c r="E6600">
        <v>0.36875000000000002</v>
      </c>
      <c r="F6600">
        <v>0.8</v>
      </c>
      <c r="G6600">
        <v>0.56818181818181801</v>
      </c>
      <c r="H6600">
        <v>0.52564102564102599</v>
      </c>
      <c r="I6600">
        <v>0.56185567010309301</v>
      </c>
      <c r="J6600" s="1">
        <v>0</v>
      </c>
      <c r="K6600" t="s">
        <v>23242</v>
      </c>
      <c r="L6600" t="s">
        <v>36444</v>
      </c>
      <c r="M6600" t="s">
        <v>36445</v>
      </c>
    </row>
    <row r="6601" spans="1:13">
      <c r="A6601" s="1" t="s">
        <v>8618</v>
      </c>
      <c r="B6601">
        <v>2.7603142540648401E-4</v>
      </c>
      <c r="C6601" s="1">
        <v>7.7170573666695498E-6</v>
      </c>
      <c r="D6601">
        <v>0.98333333333333295</v>
      </c>
      <c r="E6601">
        <v>0.81578947368421095</v>
      </c>
      <c r="F6601">
        <v>0.994871794871795</v>
      </c>
      <c r="G6601">
        <v>1</v>
      </c>
      <c r="H6601">
        <v>1</v>
      </c>
      <c r="I6601">
        <v>1</v>
      </c>
      <c r="J6601" s="1">
        <v>1</v>
      </c>
      <c r="K6601" t="s">
        <v>23238</v>
      </c>
      <c r="L6601" t="s">
        <v>36446</v>
      </c>
      <c r="M6601" t="s">
        <v>36447</v>
      </c>
    </row>
    <row r="6602" spans="1:13">
      <c r="A6602" s="1" t="s">
        <v>8619</v>
      </c>
      <c r="B6602">
        <v>2.1638051162018902E-5</v>
      </c>
      <c r="C6602" s="1">
        <v>1.4594058516596399E-6</v>
      </c>
      <c r="D6602">
        <v>0.7</v>
      </c>
      <c r="E6602">
        <v>0.41935483870967699</v>
      </c>
      <c r="F6602">
        <v>0.97307692307692295</v>
      </c>
      <c r="G6602">
        <v>0.98076923076923095</v>
      </c>
      <c r="H6602">
        <v>1</v>
      </c>
      <c r="I6602">
        <v>0.85483870967741904</v>
      </c>
      <c r="J6602" s="1">
        <v>1</v>
      </c>
      <c r="K6602" t="s">
        <v>23240</v>
      </c>
      <c r="L6602" t="s">
        <v>36448</v>
      </c>
      <c r="M6602" t="s">
        <v>36449</v>
      </c>
    </row>
    <row r="6603" spans="1:13">
      <c r="A6603" s="1" t="s">
        <v>8620</v>
      </c>
      <c r="B6603">
        <v>1.13183144633895E-6</v>
      </c>
      <c r="C6603" s="1">
        <v>8.92683918393608E-7</v>
      </c>
      <c r="D6603">
        <v>0</v>
      </c>
      <c r="E6603">
        <v>0</v>
      </c>
      <c r="F6603">
        <v>0</v>
      </c>
      <c r="G6603">
        <v>0.127906976744186</v>
      </c>
      <c r="H6603">
        <v>0</v>
      </c>
      <c r="I6603">
        <v>6.9892473118279605E-2</v>
      </c>
      <c r="J6603" s="1">
        <v>0</v>
      </c>
      <c r="K6603" t="s">
        <v>23241</v>
      </c>
      <c r="L6603" t="s">
        <v>36450</v>
      </c>
      <c r="M6603" t="s">
        <v>36451</v>
      </c>
    </row>
    <row r="6604" spans="1:13">
      <c r="A6604" s="1" t="s">
        <v>8621</v>
      </c>
      <c r="B6604">
        <v>6.1123533036523805E-5</v>
      </c>
      <c r="C6604" s="1">
        <v>3.9513830641952499E-6</v>
      </c>
      <c r="D6604">
        <v>0.765625</v>
      </c>
      <c r="E6604">
        <v>0.99450549450549497</v>
      </c>
      <c r="F6604">
        <v>0.99738219895288005</v>
      </c>
      <c r="G6604">
        <v>0.73170731707317105</v>
      </c>
      <c r="H6604">
        <v>1</v>
      </c>
      <c r="I6604">
        <v>0.93283582089552197</v>
      </c>
      <c r="J6604" s="1">
        <v>1</v>
      </c>
      <c r="K6604" t="s">
        <v>23237</v>
      </c>
      <c r="L6604" t="s">
        <v>36452</v>
      </c>
      <c r="M6604" t="s">
        <v>36453</v>
      </c>
    </row>
    <row r="6605" spans="1:13">
      <c r="A6605" s="1" t="s">
        <v>8622</v>
      </c>
      <c r="B6605">
        <v>7.9028619291422897E-8</v>
      </c>
      <c r="C6605" s="1">
        <v>2.79942659252242E-5</v>
      </c>
      <c r="D6605">
        <v>1</v>
      </c>
      <c r="E6605">
        <v>1</v>
      </c>
      <c r="F6605">
        <v>1</v>
      </c>
      <c r="G6605">
        <v>0.51923076923076894</v>
      </c>
      <c r="H6605">
        <v>0.93137254901960775</v>
      </c>
      <c r="I6605">
        <v>0.95161290322580649</v>
      </c>
      <c r="J6605" s="1" t="s">
        <v>23229</v>
      </c>
      <c r="K6605" t="s">
        <v>23244</v>
      </c>
      <c r="L6605" t="s">
        <v>36454</v>
      </c>
      <c r="M6605" t="s">
        <v>36455</v>
      </c>
    </row>
    <row r="6606" spans="1:13">
      <c r="A6606" s="1" t="s">
        <v>8623</v>
      </c>
      <c r="B6606">
        <v>1.8894879440652201E-5</v>
      </c>
      <c r="C6606" s="1">
        <v>9.8611184217084907E-6</v>
      </c>
      <c r="D6606">
        <v>0.79310344827586199</v>
      </c>
      <c r="E6606">
        <v>0.98148148148148195</v>
      </c>
      <c r="F6606">
        <v>0.95744680851063801</v>
      </c>
      <c r="G6606">
        <v>1</v>
      </c>
      <c r="H6606">
        <v>0.99450549450549497</v>
      </c>
      <c r="I6606">
        <v>0.90476190476190499</v>
      </c>
      <c r="J6606" s="1">
        <v>1</v>
      </c>
      <c r="K6606" t="s">
        <v>23238</v>
      </c>
      <c r="L6606" t="s">
        <v>36456</v>
      </c>
      <c r="M6606" t="s">
        <v>36457</v>
      </c>
    </row>
    <row r="6607" spans="1:13">
      <c r="A6607" s="1" t="s">
        <v>8624</v>
      </c>
      <c r="B6607">
        <v>2.9088484043559599E-6</v>
      </c>
      <c r="C6607" s="1">
        <v>2.59964422040494E-7</v>
      </c>
      <c r="D6607">
        <v>0.94642857142857095</v>
      </c>
      <c r="E6607">
        <v>0.99358974358974395</v>
      </c>
      <c r="F6607">
        <v>0.74264705882352899</v>
      </c>
      <c r="G6607">
        <v>0.28125</v>
      </c>
      <c r="H6607">
        <v>0.41304347826087001</v>
      </c>
      <c r="I6607">
        <v>0.54285714285714304</v>
      </c>
      <c r="J6607" s="1" t="s">
        <v>23229</v>
      </c>
      <c r="K6607" t="s">
        <v>23241</v>
      </c>
      <c r="L6607" t="s">
        <v>36458</v>
      </c>
      <c r="M6607" t="s">
        <v>36459</v>
      </c>
    </row>
    <row r="6608" spans="1:13">
      <c r="A6608" s="1" t="s">
        <v>8625</v>
      </c>
      <c r="B6608">
        <v>2.7191042019850201E-4</v>
      </c>
      <c r="C6608" s="1">
        <v>1.2558350805831399E-6</v>
      </c>
      <c r="D6608">
        <v>0.931034482758621</v>
      </c>
      <c r="E6608">
        <v>0.77127659574468099</v>
      </c>
      <c r="F6608">
        <v>0.923684210526316</v>
      </c>
      <c r="G6608">
        <v>0.88043478260869601</v>
      </c>
      <c r="H6608">
        <v>0.77227722772277196</v>
      </c>
      <c r="I6608">
        <v>0.95294117647058796</v>
      </c>
      <c r="J6608" s="1" t="s">
        <v>23229</v>
      </c>
      <c r="K6608" t="s">
        <v>23238</v>
      </c>
      <c r="L6608" t="s">
        <v>36460</v>
      </c>
      <c r="M6608" t="s">
        <v>36461</v>
      </c>
    </row>
    <row r="6609" spans="1:13">
      <c r="A6609" s="1" t="s">
        <v>8626</v>
      </c>
      <c r="B6609">
        <v>3.5335452947692902E-5</v>
      </c>
      <c r="C6609" s="1">
        <v>4.4911057959456601E-5</v>
      </c>
      <c r="D6609">
        <v>0.66666666666666696</v>
      </c>
      <c r="E6609">
        <v>0.42045454545454503</v>
      </c>
      <c r="F6609">
        <v>0.143589743589744</v>
      </c>
      <c r="G6609">
        <v>0.55454545454545501</v>
      </c>
      <c r="H6609">
        <v>8.9285714285714302E-2</v>
      </c>
      <c r="I6609">
        <v>0.31818181818181801</v>
      </c>
      <c r="J6609" s="1">
        <v>0</v>
      </c>
      <c r="K6609" t="s">
        <v>23242</v>
      </c>
      <c r="L6609" t="s">
        <v>36462</v>
      </c>
      <c r="M6609" t="s">
        <v>36463</v>
      </c>
    </row>
    <row r="6610" spans="1:13">
      <c r="A6610" s="1" t="s">
        <v>8627</v>
      </c>
      <c r="B6610">
        <v>1.3515072550643E-8</v>
      </c>
      <c r="C6610" s="1">
        <v>3.8831703361344497E-5</v>
      </c>
      <c r="D6610">
        <v>0.34615384615384598</v>
      </c>
      <c r="E6610">
        <v>1</v>
      </c>
      <c r="F6610">
        <v>4.11764705882353E-2</v>
      </c>
      <c r="G6610">
        <v>1.2500000000000001E-2</v>
      </c>
      <c r="H6610">
        <v>5.9523809523809503E-3</v>
      </c>
      <c r="I6610">
        <v>6.5789473684210497E-3</v>
      </c>
      <c r="J6610" s="1" t="s">
        <v>23229</v>
      </c>
      <c r="K6610" t="s">
        <v>23241</v>
      </c>
      <c r="L6610" t="s">
        <v>36464</v>
      </c>
      <c r="M6610" t="s">
        <v>36465</v>
      </c>
    </row>
    <row r="6611" spans="1:13">
      <c r="A6611" s="1" t="s">
        <v>8628</v>
      </c>
      <c r="B6611">
        <v>1.0222271627770399E-5</v>
      </c>
      <c r="C6611" s="1">
        <v>3.9792050238320304E-6</v>
      </c>
      <c r="D6611">
        <v>0.96875</v>
      </c>
      <c r="E6611">
        <v>0.99468085106382997</v>
      </c>
      <c r="F6611">
        <v>0.99732620320855603</v>
      </c>
      <c r="G6611">
        <v>0.68421052631578905</v>
      </c>
      <c r="H6611">
        <v>0.99557522123893805</v>
      </c>
      <c r="I6611">
        <v>0.94166666666666698</v>
      </c>
      <c r="J6611" s="1" t="s">
        <v>23229</v>
      </c>
      <c r="K6611" t="s">
        <v>23238</v>
      </c>
      <c r="L6611" t="s">
        <v>36466</v>
      </c>
      <c r="M6611" t="s">
        <v>36467</v>
      </c>
    </row>
    <row r="6612" spans="1:13">
      <c r="A6612" s="1" t="s">
        <v>8629</v>
      </c>
      <c r="B6612">
        <v>7.1429331113593398E-8</v>
      </c>
      <c r="C6612" s="1">
        <v>5.0736493936216103E-6</v>
      </c>
      <c r="D6612">
        <v>0.875</v>
      </c>
      <c r="E6612">
        <v>0.96078431372549</v>
      </c>
      <c r="F6612">
        <v>0.92307692307692302</v>
      </c>
      <c r="G6612">
        <v>0.96153846153846201</v>
      </c>
      <c r="H6612">
        <v>0.90983606557377095</v>
      </c>
      <c r="I6612">
        <v>0.931034482758621</v>
      </c>
      <c r="J6612" s="1">
        <v>0</v>
      </c>
      <c r="K6612" t="s">
        <v>23241</v>
      </c>
      <c r="L6612" t="s">
        <v>36468</v>
      </c>
      <c r="M6612" t="s">
        <v>36469</v>
      </c>
    </row>
    <row r="6613" spans="1:13">
      <c r="A6613" s="1" t="s">
        <v>8630</v>
      </c>
      <c r="B6613">
        <v>1.6008925987595599E-5</v>
      </c>
      <c r="C6613" s="1">
        <v>8.8710329844034799E-5</v>
      </c>
      <c r="D6613">
        <v>0.90625</v>
      </c>
      <c r="E6613">
        <v>0.66</v>
      </c>
      <c r="F6613">
        <v>0.80633802816901401</v>
      </c>
      <c r="G6613">
        <v>1</v>
      </c>
      <c r="H6613">
        <v>0.99056603773584895</v>
      </c>
      <c r="I6613">
        <v>1</v>
      </c>
      <c r="J6613" s="1">
        <v>1</v>
      </c>
      <c r="K6613" t="s">
        <v>23240</v>
      </c>
      <c r="L6613" t="s">
        <v>36470</v>
      </c>
      <c r="M6613" t="s">
        <v>36471</v>
      </c>
    </row>
    <row r="6614" spans="1:13">
      <c r="A6614" s="1" t="s">
        <v>8631</v>
      </c>
      <c r="B6614">
        <v>4.9003629335542404E-7</v>
      </c>
      <c r="C6614" s="1">
        <v>1.4986502200956799E-9</v>
      </c>
      <c r="D6614">
        <v>1.5625E-2</v>
      </c>
      <c r="E6614">
        <v>0</v>
      </c>
      <c r="F6614">
        <v>0</v>
      </c>
      <c r="G6614">
        <v>1.0638297872340399E-2</v>
      </c>
      <c r="H6614">
        <v>0</v>
      </c>
      <c r="I6614">
        <v>0</v>
      </c>
      <c r="J6614" s="1">
        <v>0</v>
      </c>
      <c r="K6614" t="s">
        <v>23241</v>
      </c>
      <c r="L6614" t="s">
        <v>36472</v>
      </c>
      <c r="M6614" t="s">
        <v>36473</v>
      </c>
    </row>
    <row r="6615" spans="1:13">
      <c r="A6615" s="1" t="s">
        <v>8632</v>
      </c>
      <c r="B6615">
        <v>1.28585391940195E-7</v>
      </c>
      <c r="C6615" s="1">
        <v>2.9727914398139501E-6</v>
      </c>
      <c r="D6615">
        <v>0</v>
      </c>
      <c r="E6615">
        <v>0</v>
      </c>
      <c r="F6615">
        <v>1.6949152542372899E-2</v>
      </c>
      <c r="G6615">
        <v>0</v>
      </c>
      <c r="H6615">
        <v>0</v>
      </c>
      <c r="I6615">
        <v>0</v>
      </c>
      <c r="J6615" s="1" t="s">
        <v>23229</v>
      </c>
      <c r="K6615" t="s">
        <v>23241</v>
      </c>
      <c r="L6615" t="s">
        <v>36474</v>
      </c>
      <c r="M6615" t="s">
        <v>36475</v>
      </c>
    </row>
    <row r="6616" spans="1:13">
      <c r="A6616" s="1" t="s">
        <v>8633</v>
      </c>
      <c r="B6616">
        <v>2.0177604605793099E-7</v>
      </c>
      <c r="C6616" s="1">
        <v>9.8607875775471497E-5</v>
      </c>
      <c r="D6616">
        <v>1</v>
      </c>
      <c r="E6616">
        <v>1</v>
      </c>
      <c r="F6616">
        <v>0.96428571428571397</v>
      </c>
      <c r="G6616">
        <v>1</v>
      </c>
      <c r="H6616">
        <v>0.89102564102564097</v>
      </c>
      <c r="I6616">
        <v>1</v>
      </c>
      <c r="J6616" s="1">
        <v>1</v>
      </c>
      <c r="K6616" t="s">
        <v>23238</v>
      </c>
      <c r="L6616" t="s">
        <v>36476</v>
      </c>
      <c r="M6616" t="s">
        <v>36477</v>
      </c>
    </row>
    <row r="6617" spans="1:13">
      <c r="A6617" s="1" t="s">
        <v>8634</v>
      </c>
      <c r="B6617">
        <v>7.4092796619442899E-8</v>
      </c>
      <c r="C6617" s="1">
        <v>9.0304881740732402E-9</v>
      </c>
      <c r="D6617">
        <v>1</v>
      </c>
      <c r="E6617">
        <v>0.99333333333333296</v>
      </c>
      <c r="F6617">
        <v>1</v>
      </c>
      <c r="G6617">
        <v>1</v>
      </c>
      <c r="H6617">
        <v>1</v>
      </c>
      <c r="I6617">
        <v>0.98484848484848497</v>
      </c>
      <c r="J6617" s="1">
        <v>0</v>
      </c>
      <c r="K6617" t="s">
        <v>23239</v>
      </c>
      <c r="L6617" t="s">
        <v>36478</v>
      </c>
      <c r="M6617" t="s">
        <v>36479</v>
      </c>
    </row>
    <row r="6618" spans="1:13">
      <c r="A6618" s="1" t="s">
        <v>8635</v>
      </c>
      <c r="B6618">
        <v>8.5805644562606099E-8</v>
      </c>
      <c r="C6618" s="1">
        <v>3.2133617773501801E-6</v>
      </c>
      <c r="D6618">
        <v>1</v>
      </c>
      <c r="E6618">
        <v>1</v>
      </c>
      <c r="F6618">
        <v>1</v>
      </c>
      <c r="G6618">
        <v>0.94339622641509402</v>
      </c>
      <c r="H6618">
        <v>1</v>
      </c>
      <c r="I6618">
        <v>0.96698113207547198</v>
      </c>
      <c r="J6618" s="1">
        <v>1</v>
      </c>
      <c r="K6618" t="s">
        <v>23242</v>
      </c>
      <c r="L6618" t="s">
        <v>36480</v>
      </c>
      <c r="M6618" t="s">
        <v>36481</v>
      </c>
    </row>
    <row r="6619" spans="1:13">
      <c r="A6619" s="1" t="s">
        <v>8636</v>
      </c>
      <c r="B6619">
        <v>1.5999919125767799E-5</v>
      </c>
      <c r="C6619" s="1">
        <v>8.8300325486428396E-5</v>
      </c>
      <c r="D6619">
        <v>0</v>
      </c>
      <c r="E6619">
        <v>0</v>
      </c>
      <c r="F6619">
        <v>7.0000000000000007E-2</v>
      </c>
      <c r="G6619">
        <v>0.19696969696969699</v>
      </c>
      <c r="H6619">
        <v>0.16265060240963899</v>
      </c>
      <c r="I6619">
        <v>4.0540540540540501E-2</v>
      </c>
      <c r="J6619" s="1" t="s">
        <v>23229</v>
      </c>
      <c r="K6619" t="s">
        <v>23238</v>
      </c>
      <c r="L6619" t="s">
        <v>36482</v>
      </c>
      <c r="M6619" t="s">
        <v>36483</v>
      </c>
    </row>
    <row r="6620" spans="1:13">
      <c r="A6620" s="1" t="s">
        <v>8637</v>
      </c>
      <c r="B6620">
        <v>3.1304772241991298E-12</v>
      </c>
      <c r="C6620" s="1">
        <v>4.7001429676340195E-10</v>
      </c>
      <c r="D6620">
        <v>1.5625E-2</v>
      </c>
      <c r="E6620">
        <v>0</v>
      </c>
      <c r="F6620">
        <v>0</v>
      </c>
      <c r="G6620">
        <v>0</v>
      </c>
      <c r="H6620">
        <v>0</v>
      </c>
      <c r="I6620">
        <v>9.8039215686274508E-3</v>
      </c>
      <c r="J6620" s="1">
        <v>0.63636363636363602</v>
      </c>
      <c r="K6620" t="s">
        <v>23242</v>
      </c>
      <c r="L6620" t="s">
        <v>36484</v>
      </c>
      <c r="M6620" t="s">
        <v>36485</v>
      </c>
    </row>
    <row r="6621" spans="1:13">
      <c r="A6621" s="1" t="s">
        <v>8638</v>
      </c>
      <c r="B6621">
        <v>3.0761996915103798E-4</v>
      </c>
      <c r="C6621" s="1">
        <v>3.8939643679969198E-4</v>
      </c>
      <c r="D6621">
        <v>0.25806451612903197</v>
      </c>
      <c r="E6621">
        <v>0.17613636363636401</v>
      </c>
      <c r="F6621">
        <v>0.63294797687861304</v>
      </c>
      <c r="G6621">
        <v>7.4074074074074098E-2</v>
      </c>
      <c r="H6621">
        <v>0.49450549450549502</v>
      </c>
      <c r="I6621">
        <v>7.69230769230769E-2</v>
      </c>
      <c r="J6621" s="1">
        <v>0</v>
      </c>
      <c r="K6621" t="s">
        <v>23238</v>
      </c>
      <c r="L6621" t="s">
        <v>36486</v>
      </c>
      <c r="M6621" t="s">
        <v>36487</v>
      </c>
    </row>
    <row r="6622" spans="1:13">
      <c r="A6622" s="1" t="s">
        <v>8639</v>
      </c>
      <c r="B6622">
        <v>7.3825345440955805E-8</v>
      </c>
      <c r="C6622" s="1">
        <v>7.8692076709938803E-13</v>
      </c>
      <c r="D6622">
        <v>0</v>
      </c>
      <c r="E6622">
        <v>5.5555555555555601E-3</v>
      </c>
      <c r="F6622">
        <v>0</v>
      </c>
      <c r="G6622">
        <v>0</v>
      </c>
      <c r="H6622">
        <v>0</v>
      </c>
      <c r="I6622">
        <v>0</v>
      </c>
      <c r="J6622" s="1">
        <v>0</v>
      </c>
      <c r="K6622" t="s">
        <v>23242</v>
      </c>
      <c r="L6622" t="s">
        <v>36488</v>
      </c>
      <c r="M6622" t="s">
        <v>36489</v>
      </c>
    </row>
    <row r="6623" spans="1:13">
      <c r="A6623" s="1" t="s">
        <v>8640</v>
      </c>
      <c r="B6623">
        <v>7.7193096705325704E-5</v>
      </c>
      <c r="C6623" s="1">
        <v>1.49740902138167E-4</v>
      </c>
      <c r="D6623">
        <v>0.53125</v>
      </c>
      <c r="E6623">
        <v>0.141304347826087</v>
      </c>
      <c r="F6623">
        <v>0.41608391608391598</v>
      </c>
      <c r="G6623">
        <v>0.12068965517241401</v>
      </c>
      <c r="H6623">
        <v>0.1</v>
      </c>
      <c r="I6623">
        <v>0.1</v>
      </c>
      <c r="J6623" s="1" t="s">
        <v>23229</v>
      </c>
      <c r="K6623" t="s">
        <v>23238</v>
      </c>
      <c r="L6623" t="s">
        <v>36490</v>
      </c>
      <c r="M6623" t="s">
        <v>36491</v>
      </c>
    </row>
    <row r="6624" spans="1:13">
      <c r="A6624" s="1" t="s">
        <v>8641</v>
      </c>
      <c r="B6624">
        <v>8.2089441204320895E-7</v>
      </c>
      <c r="C6624" s="1">
        <v>5.9202596976037499E-5</v>
      </c>
      <c r="D6624">
        <v>1.5625E-2</v>
      </c>
      <c r="E6624">
        <v>5.2631578947368403E-3</v>
      </c>
      <c r="F6624">
        <v>0</v>
      </c>
      <c r="G6624">
        <v>0.34482758620689702</v>
      </c>
      <c r="H6624">
        <v>1.35135135135135E-2</v>
      </c>
      <c r="I6624">
        <v>8.2644628099173598E-2</v>
      </c>
      <c r="J6624" s="1">
        <v>0</v>
      </c>
      <c r="K6624" t="s">
        <v>23238</v>
      </c>
      <c r="L6624" t="s">
        <v>36492</v>
      </c>
      <c r="M6624" t="s">
        <v>36493</v>
      </c>
    </row>
    <row r="6625" spans="1:13">
      <c r="A6625" s="1" t="s">
        <v>8642</v>
      </c>
      <c r="B6625">
        <v>1.6645344817386601E-8</v>
      </c>
      <c r="C6625" s="1">
        <v>1.7070522198862701E-10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0.99523809523809503</v>
      </c>
      <c r="J6625" s="1">
        <v>0.71428571428571397</v>
      </c>
      <c r="K6625" t="s">
        <v>23238</v>
      </c>
      <c r="L6625" t="s">
        <v>36494</v>
      </c>
      <c r="M6625" t="s">
        <v>36495</v>
      </c>
    </row>
    <row r="6626" spans="1:13">
      <c r="A6626" s="1" t="s">
        <v>8643</v>
      </c>
      <c r="B6626">
        <v>1.7382238710931698E-5</v>
      </c>
      <c r="C6626" s="1">
        <v>2.8390194438748801E-5</v>
      </c>
      <c r="D6626">
        <v>1</v>
      </c>
      <c r="E6626">
        <v>0.97916666666666696</v>
      </c>
      <c r="F6626">
        <v>0.93315508021390403</v>
      </c>
      <c r="G6626">
        <v>1</v>
      </c>
      <c r="H6626">
        <v>1</v>
      </c>
      <c r="I6626">
        <v>1</v>
      </c>
      <c r="J6626" s="1">
        <v>1</v>
      </c>
      <c r="K6626" t="s">
        <v>23241</v>
      </c>
      <c r="L6626" t="s">
        <v>36496</v>
      </c>
      <c r="M6626" t="s">
        <v>36497</v>
      </c>
    </row>
    <row r="6627" spans="1:13">
      <c r="A6627" s="1" t="s">
        <v>8644</v>
      </c>
      <c r="B6627">
        <v>6.2923018456705703E-6</v>
      </c>
      <c r="C6627" s="1">
        <v>2.3021383443099401E-5</v>
      </c>
      <c r="D6627">
        <v>1</v>
      </c>
      <c r="E6627">
        <v>1</v>
      </c>
      <c r="F6627">
        <v>0.86363636363636398</v>
      </c>
      <c r="G6627">
        <v>1</v>
      </c>
      <c r="H6627">
        <v>0.99456521739130399</v>
      </c>
      <c r="I6627">
        <v>0.99514563106796095</v>
      </c>
      <c r="J6627" s="1">
        <v>1</v>
      </c>
      <c r="K6627" t="s">
        <v>23239</v>
      </c>
      <c r="L6627" t="s">
        <v>36498</v>
      </c>
      <c r="M6627" t="s">
        <v>36499</v>
      </c>
    </row>
    <row r="6628" spans="1:13">
      <c r="A6628" s="1" t="s">
        <v>8645</v>
      </c>
      <c r="B6628">
        <v>6.3703342489364995E-4</v>
      </c>
      <c r="C6628" s="1">
        <v>5.3859034585296002E-4</v>
      </c>
      <c r="D6628">
        <v>0.61666666666666703</v>
      </c>
      <c r="E6628">
        <v>0.21604938271604901</v>
      </c>
      <c r="F6628">
        <v>0.96176470588235297</v>
      </c>
      <c r="G6628">
        <v>2.5641025641025599E-2</v>
      </c>
      <c r="H6628">
        <v>0.70618556701030899</v>
      </c>
      <c r="I6628">
        <v>0.23611111111111099</v>
      </c>
      <c r="J6628" s="1">
        <v>1</v>
      </c>
      <c r="K6628" t="s">
        <v>23238</v>
      </c>
      <c r="L6628" t="s">
        <v>36500</v>
      </c>
      <c r="M6628" t="s">
        <v>36501</v>
      </c>
    </row>
    <row r="6629" spans="1:13">
      <c r="A6629" s="1" t="s">
        <v>8646</v>
      </c>
      <c r="B6629">
        <v>2.5358584129532302E-6</v>
      </c>
      <c r="C6629" s="1">
        <v>1.81219788454175E-5</v>
      </c>
      <c r="D6629">
        <v>1</v>
      </c>
      <c r="E6629">
        <v>1</v>
      </c>
      <c r="F6629">
        <v>0.86283185840707999</v>
      </c>
      <c r="G6629">
        <v>1</v>
      </c>
      <c r="H6629">
        <v>0.819148936170213</v>
      </c>
      <c r="I6629">
        <v>0.90909090909090895</v>
      </c>
      <c r="J6629" s="1">
        <v>1</v>
      </c>
      <c r="K6629" t="s">
        <v>23238</v>
      </c>
      <c r="L6629" t="s">
        <v>36502</v>
      </c>
      <c r="M6629" t="s">
        <v>36503</v>
      </c>
    </row>
    <row r="6630" spans="1:13">
      <c r="A6630" s="1" t="s">
        <v>8647</v>
      </c>
      <c r="B6630">
        <v>1.15761404778181E-4</v>
      </c>
      <c r="C6630" s="1">
        <v>3.3021031073557397E-5</v>
      </c>
      <c r="D6630">
        <v>0</v>
      </c>
      <c r="E6630">
        <v>0</v>
      </c>
      <c r="F6630">
        <v>0.36923076923076897</v>
      </c>
      <c r="G6630">
        <v>5.8139534883720902E-2</v>
      </c>
      <c r="H6630">
        <v>0.59803921568627405</v>
      </c>
      <c r="I6630">
        <v>7.5949367088607597E-2</v>
      </c>
      <c r="J6630" s="1" t="s">
        <v>23229</v>
      </c>
      <c r="K6630" t="s">
        <v>23242</v>
      </c>
      <c r="L6630" t="s">
        <v>36504</v>
      </c>
      <c r="M6630" t="s">
        <v>36505</v>
      </c>
    </row>
    <row r="6631" spans="1:13">
      <c r="A6631" s="1" t="s">
        <v>8648</v>
      </c>
      <c r="B6631">
        <v>4.32027192520983E-5</v>
      </c>
      <c r="C6631" s="1">
        <v>6.7516364270212395E-8</v>
      </c>
      <c r="D6631">
        <v>0.22</v>
      </c>
      <c r="E6631">
        <v>2.1126760563380299E-2</v>
      </c>
      <c r="F6631">
        <v>0.49568965517241398</v>
      </c>
      <c r="G6631">
        <v>0.68292682926829296</v>
      </c>
      <c r="H6631">
        <v>0.60389610389610404</v>
      </c>
      <c r="I6631">
        <v>0.19512195121951201</v>
      </c>
      <c r="J6631" s="1">
        <v>1</v>
      </c>
      <c r="K6631" t="s">
        <v>23238</v>
      </c>
      <c r="L6631" t="s">
        <v>36506</v>
      </c>
      <c r="M6631" t="s">
        <v>36507</v>
      </c>
    </row>
    <row r="6632" spans="1:13">
      <c r="A6632" s="1" t="s">
        <v>8649</v>
      </c>
      <c r="B6632">
        <v>1.2543282754008501E-6</v>
      </c>
      <c r="C6632" s="1">
        <v>2.8439767286363901E-5</v>
      </c>
      <c r="D6632">
        <v>0.98333333333333295</v>
      </c>
      <c r="E6632">
        <v>1</v>
      </c>
      <c r="F6632">
        <v>0.97606382978723405</v>
      </c>
      <c r="G6632">
        <v>0.86904761904761896</v>
      </c>
      <c r="H6632">
        <v>0.956989247311828</v>
      </c>
      <c r="I6632">
        <v>0.93965517241379304</v>
      </c>
      <c r="J6632" s="1">
        <v>1</v>
      </c>
      <c r="K6632" t="s">
        <v>23238</v>
      </c>
      <c r="L6632" t="s">
        <v>36508</v>
      </c>
      <c r="M6632" t="s">
        <v>36509</v>
      </c>
    </row>
    <row r="6633" spans="1:13">
      <c r="A6633" s="1" t="s">
        <v>8650</v>
      </c>
      <c r="B6633">
        <v>1.6582366213126201E-5</v>
      </c>
      <c r="C6633" s="1">
        <v>2.8077119994020199E-6</v>
      </c>
      <c r="D6633">
        <v>0.31481481481481499</v>
      </c>
      <c r="E6633">
        <v>0.87777777777777799</v>
      </c>
      <c r="F6633">
        <v>0.66867469879518104</v>
      </c>
      <c r="G6633">
        <v>0.75</v>
      </c>
      <c r="H6633">
        <v>1</v>
      </c>
      <c r="I6633">
        <v>0.57692307692307698</v>
      </c>
      <c r="J6633" s="1">
        <v>1</v>
      </c>
      <c r="K6633" t="s">
        <v>23242</v>
      </c>
      <c r="L6633" t="s">
        <v>36510</v>
      </c>
      <c r="M6633" t="s">
        <v>36511</v>
      </c>
    </row>
    <row r="6634" spans="1:13">
      <c r="A6634" s="1" t="s">
        <v>8651</v>
      </c>
      <c r="B6634">
        <v>9.9629623676516594E-6</v>
      </c>
      <c r="C6634" s="1">
        <v>4.2536282331330197E-5</v>
      </c>
      <c r="D6634">
        <v>1</v>
      </c>
      <c r="E6634">
        <v>1</v>
      </c>
      <c r="F6634">
        <v>0.85329341317365304</v>
      </c>
      <c r="G6634">
        <v>1</v>
      </c>
      <c r="H6634">
        <v>0.97023809523809501</v>
      </c>
      <c r="I6634">
        <v>0.98936170212765995</v>
      </c>
      <c r="J6634" s="1">
        <v>1</v>
      </c>
      <c r="K6634" t="s">
        <v>23238</v>
      </c>
      <c r="L6634" t="s">
        <v>36512</v>
      </c>
      <c r="M6634" t="s">
        <v>36513</v>
      </c>
    </row>
    <row r="6635" spans="1:13">
      <c r="A6635" s="1" t="s">
        <v>8652</v>
      </c>
      <c r="B6635">
        <v>2.5971856398730698E-7</v>
      </c>
      <c r="C6635" s="1">
        <v>2.6263725297415E-7</v>
      </c>
      <c r="D6635">
        <v>0</v>
      </c>
      <c r="E6635">
        <v>1.05263157894737E-2</v>
      </c>
      <c r="F6635">
        <v>6.4935064935064896E-3</v>
      </c>
      <c r="G6635">
        <v>0.160377358490566</v>
      </c>
      <c r="H6635">
        <v>9.0090090090090107E-3</v>
      </c>
      <c r="I6635">
        <v>0.108333333333333</v>
      </c>
      <c r="J6635" s="1">
        <v>0</v>
      </c>
      <c r="K6635" t="s">
        <v>23240</v>
      </c>
      <c r="L6635" t="s">
        <v>36514</v>
      </c>
      <c r="M6635" t="s">
        <v>36515</v>
      </c>
    </row>
    <row r="6636" spans="1:13">
      <c r="A6636" s="1" t="s">
        <v>8653</v>
      </c>
      <c r="B6636">
        <v>1.6725148627173801E-5</v>
      </c>
      <c r="C6636" s="1">
        <v>3.9499173485829902E-8</v>
      </c>
      <c r="D6636">
        <v>0.37037037037037002</v>
      </c>
      <c r="E6636">
        <v>0</v>
      </c>
      <c r="F6636">
        <v>3.9855072463768099E-2</v>
      </c>
      <c r="G6636">
        <v>0</v>
      </c>
      <c r="H6636">
        <v>1.7543859649122799E-2</v>
      </c>
      <c r="I6636">
        <v>4.8387096774193498E-2</v>
      </c>
      <c r="J6636" s="1" t="s">
        <v>23229</v>
      </c>
      <c r="K6636" t="s">
        <v>23241</v>
      </c>
      <c r="L6636" t="s">
        <v>36516</v>
      </c>
      <c r="M6636" t="s">
        <v>36517</v>
      </c>
    </row>
    <row r="6637" spans="1:13">
      <c r="A6637" s="1" t="s">
        <v>8654</v>
      </c>
      <c r="B6637">
        <v>4.3960213055791296E-6</v>
      </c>
      <c r="C6637" s="1">
        <v>2.23302130395306E-4</v>
      </c>
      <c r="D6637">
        <v>0.85714285714285698</v>
      </c>
      <c r="E6637">
        <v>0.85632183908046</v>
      </c>
      <c r="F6637">
        <v>0.69343065693430705</v>
      </c>
      <c r="G6637">
        <v>1</v>
      </c>
      <c r="H6637">
        <v>0.989247311827957</v>
      </c>
      <c r="I6637">
        <v>0.96428571428571397</v>
      </c>
      <c r="J6637" s="1">
        <v>1</v>
      </c>
      <c r="K6637" t="s">
        <v>23238</v>
      </c>
      <c r="L6637" t="s">
        <v>36518</v>
      </c>
      <c r="M6637" t="s">
        <v>36519</v>
      </c>
    </row>
    <row r="6638" spans="1:13">
      <c r="A6638" s="1" t="s">
        <v>8655</v>
      </c>
      <c r="B6638">
        <v>7.9195109013233597E-5</v>
      </c>
      <c r="C6638" s="1">
        <v>6.8180493630319198E-6</v>
      </c>
      <c r="D6638">
        <v>0</v>
      </c>
      <c r="E6638">
        <v>0</v>
      </c>
      <c r="F6638">
        <v>0.36194029850746301</v>
      </c>
      <c r="G6638">
        <v>0.324561403508772</v>
      </c>
      <c r="H6638">
        <v>0.50531914893617003</v>
      </c>
      <c r="I6638">
        <v>0.20792079207920799</v>
      </c>
      <c r="J6638" s="1">
        <v>0</v>
      </c>
      <c r="K6638" t="s">
        <v>23241</v>
      </c>
      <c r="L6638" t="s">
        <v>36520</v>
      </c>
      <c r="M6638" t="s">
        <v>36521</v>
      </c>
    </row>
    <row r="6639" spans="1:13">
      <c r="A6639" s="1" t="s">
        <v>8656</v>
      </c>
      <c r="B6639">
        <v>6.3757481908908696E-10</v>
      </c>
      <c r="C6639" s="1">
        <v>1.72736709421708E-6</v>
      </c>
      <c r="D6639">
        <v>0.95</v>
      </c>
      <c r="E6639">
        <v>1</v>
      </c>
      <c r="F6639">
        <v>1</v>
      </c>
      <c r="G6639">
        <v>1</v>
      </c>
      <c r="H6639">
        <v>0.96969696969696995</v>
      </c>
      <c r="I6639">
        <v>0.96153846153846201</v>
      </c>
      <c r="J6639" s="1">
        <v>1</v>
      </c>
      <c r="K6639" t="s">
        <v>23239</v>
      </c>
      <c r="L6639" t="s">
        <v>36522</v>
      </c>
      <c r="M6639" t="s">
        <v>36523</v>
      </c>
    </row>
    <row r="6640" spans="1:13">
      <c r="A6640" s="1" t="s">
        <v>8657</v>
      </c>
      <c r="B6640">
        <v>6.3731756577150203E-5</v>
      </c>
      <c r="C6640" s="1">
        <v>6.7490893941825396E-5</v>
      </c>
      <c r="D6640">
        <v>0.80645161290322598</v>
      </c>
      <c r="E6640">
        <v>1</v>
      </c>
      <c r="F6640">
        <v>0.531645569620253</v>
      </c>
      <c r="G6640">
        <v>0.875</v>
      </c>
      <c r="H6640">
        <v>0.85263157894736796</v>
      </c>
      <c r="I6640">
        <v>0.85820895522388096</v>
      </c>
      <c r="J6640" s="1">
        <v>1</v>
      </c>
      <c r="K6640" t="s">
        <v>23240</v>
      </c>
      <c r="L6640" t="s">
        <v>36524</v>
      </c>
      <c r="M6640" t="s">
        <v>36525</v>
      </c>
    </row>
    <row r="6641" spans="1:13">
      <c r="A6641" s="1" t="s">
        <v>8658</v>
      </c>
      <c r="B6641">
        <v>4.1819633500170799E-5</v>
      </c>
      <c r="C6641" s="1">
        <v>1.1488512352209299E-5</v>
      </c>
      <c r="D6641">
        <v>0.36111111111111099</v>
      </c>
      <c r="E6641">
        <v>2.9761904761904798E-2</v>
      </c>
      <c r="F6641">
        <v>1.9480519480519501E-2</v>
      </c>
      <c r="G6641">
        <v>0</v>
      </c>
      <c r="H6641">
        <v>0</v>
      </c>
      <c r="I6641">
        <v>0</v>
      </c>
      <c r="J6641" s="1">
        <v>0</v>
      </c>
      <c r="K6641" t="s">
        <v>23239</v>
      </c>
      <c r="L6641" t="s">
        <v>36526</v>
      </c>
      <c r="M6641" t="s">
        <v>36527</v>
      </c>
    </row>
    <row r="6642" spans="1:13">
      <c r="A6642" s="1" t="s">
        <v>8659</v>
      </c>
      <c r="B6642">
        <v>5.9815959959428703E-7</v>
      </c>
      <c r="C6642" s="1">
        <v>1.40013529154476E-8</v>
      </c>
      <c r="D6642">
        <v>0.89655172413793105</v>
      </c>
      <c r="E6642">
        <v>0.91304347826086996</v>
      </c>
      <c r="F6642">
        <v>1</v>
      </c>
      <c r="G6642">
        <v>1</v>
      </c>
      <c r="H6642">
        <v>0.99561403508771895</v>
      </c>
      <c r="I6642">
        <v>0.94799999999999995</v>
      </c>
      <c r="J6642" s="1">
        <v>1</v>
      </c>
      <c r="K6642" t="s">
        <v>23238</v>
      </c>
      <c r="L6642" t="s">
        <v>36528</v>
      </c>
      <c r="M6642" t="s">
        <v>36529</v>
      </c>
    </row>
    <row r="6643" spans="1:13">
      <c r="A6643" s="1" t="s">
        <v>8660</v>
      </c>
      <c r="B6643">
        <v>1.8378752046615901E-7</v>
      </c>
      <c r="C6643" s="1">
        <v>1.16734955532153E-7</v>
      </c>
      <c r="D6643">
        <v>1</v>
      </c>
      <c r="E6643">
        <v>1</v>
      </c>
      <c r="F6643">
        <v>0.98706896551724099</v>
      </c>
      <c r="G6643">
        <v>1</v>
      </c>
      <c r="H6643">
        <v>1</v>
      </c>
      <c r="I6643">
        <v>1</v>
      </c>
      <c r="J6643" s="1">
        <v>1</v>
      </c>
      <c r="K6643" t="s">
        <v>23238</v>
      </c>
      <c r="L6643" t="s">
        <v>36530</v>
      </c>
      <c r="M6643" t="s">
        <v>36531</v>
      </c>
    </row>
    <row r="6644" spans="1:13">
      <c r="A6644" s="1" t="s">
        <v>8661</v>
      </c>
      <c r="B6644">
        <v>4.6914538010220698E-6</v>
      </c>
      <c r="C6644" s="1">
        <v>2.0444543764664399E-5</v>
      </c>
      <c r="D6644">
        <v>1</v>
      </c>
      <c r="E6644">
        <v>0.96511627906976705</v>
      </c>
      <c r="F6644">
        <v>1</v>
      </c>
      <c r="G6644">
        <v>0.58333333333333304</v>
      </c>
      <c r="H6644">
        <v>0.97499999999999998</v>
      </c>
      <c r="I6644">
        <v>0.85106382978723405</v>
      </c>
      <c r="J6644" s="1" t="s">
        <v>23229</v>
      </c>
      <c r="K6644" t="s">
        <v>23237</v>
      </c>
      <c r="L6644" t="s">
        <v>36532</v>
      </c>
      <c r="M6644" t="s">
        <v>36533</v>
      </c>
    </row>
    <row r="6645" spans="1:13">
      <c r="A6645" s="1" t="s">
        <v>8662</v>
      </c>
      <c r="B6645">
        <v>4.0838985650668502E-4</v>
      </c>
      <c r="C6645" s="1">
        <v>1.52651271639941E-4</v>
      </c>
      <c r="D6645">
        <v>0.625</v>
      </c>
      <c r="E6645">
        <v>0.45945945945945899</v>
      </c>
      <c r="F6645">
        <v>0.82499999999999996</v>
      </c>
      <c r="G6645">
        <v>0.96153846153846201</v>
      </c>
      <c r="H6645">
        <v>0.88586956521739102</v>
      </c>
      <c r="I6645">
        <v>0.98507462686567204</v>
      </c>
      <c r="J6645" s="1">
        <v>1</v>
      </c>
      <c r="K6645" t="s">
        <v>23241</v>
      </c>
      <c r="L6645" t="s">
        <v>36534</v>
      </c>
      <c r="M6645" t="s">
        <v>36535</v>
      </c>
    </row>
    <row r="6646" spans="1:13">
      <c r="A6646" s="1" t="s">
        <v>8663</v>
      </c>
      <c r="B6646">
        <v>9.5626401130490609E-7</v>
      </c>
      <c r="C6646" s="1">
        <v>1.80497152698291E-4</v>
      </c>
      <c r="D6646">
        <v>3.4482758620689703E-2</v>
      </c>
      <c r="E6646">
        <v>0.44680851063829802</v>
      </c>
      <c r="F6646">
        <v>0.3125</v>
      </c>
      <c r="G6646">
        <v>0</v>
      </c>
      <c r="H6646">
        <v>0.123376623376623</v>
      </c>
      <c r="I6646">
        <v>6.5789473684210495E-2</v>
      </c>
      <c r="J6646" s="1">
        <v>0.05</v>
      </c>
      <c r="K6646" t="s">
        <v>23242</v>
      </c>
      <c r="L6646" t="s">
        <v>36536</v>
      </c>
      <c r="M6646" t="s">
        <v>36537</v>
      </c>
    </row>
    <row r="6647" spans="1:13">
      <c r="A6647" s="1" t="s">
        <v>8664</v>
      </c>
      <c r="B6647">
        <v>2.1217008603400801E-8</v>
      </c>
      <c r="C6647" s="1">
        <v>1.01123235349211E-7</v>
      </c>
      <c r="D6647">
        <v>1</v>
      </c>
      <c r="E6647">
        <v>0.94029850746268695</v>
      </c>
      <c r="F6647">
        <v>1</v>
      </c>
      <c r="G6647">
        <v>1</v>
      </c>
      <c r="H6647">
        <v>1</v>
      </c>
      <c r="I6647">
        <v>1</v>
      </c>
      <c r="J6647" s="1" t="s">
        <v>23229</v>
      </c>
      <c r="K6647" t="s">
        <v>23238</v>
      </c>
      <c r="L6647" t="s">
        <v>36538</v>
      </c>
      <c r="M6647" t="s">
        <v>36539</v>
      </c>
    </row>
    <row r="6648" spans="1:13">
      <c r="A6648" s="1" t="s">
        <v>8665</v>
      </c>
      <c r="B6648">
        <v>5.5927290814181404E-10</v>
      </c>
      <c r="C6648" s="1">
        <v>3.3323902613644598E-6</v>
      </c>
      <c r="D6648">
        <v>1.6666666666666701E-2</v>
      </c>
      <c r="E6648">
        <v>0.13636363636363599</v>
      </c>
      <c r="F6648">
        <v>1.7647058823529401E-2</v>
      </c>
      <c r="G6648">
        <v>0.16</v>
      </c>
      <c r="H6648">
        <v>6.6666666666666697E-3</v>
      </c>
      <c r="I6648">
        <v>6.4102564102564097E-2</v>
      </c>
      <c r="J6648" s="1">
        <v>0</v>
      </c>
      <c r="K6648" t="s">
        <v>23238</v>
      </c>
      <c r="L6648" t="s">
        <v>36540</v>
      </c>
      <c r="M6648" t="s">
        <v>36541</v>
      </c>
    </row>
    <row r="6649" spans="1:13">
      <c r="A6649" s="1" t="s">
        <v>8666</v>
      </c>
      <c r="B6649">
        <v>6.2034428023927004E-6</v>
      </c>
      <c r="C6649" s="1">
        <v>3.2691852271196297E-8</v>
      </c>
      <c r="D6649">
        <v>0.95161290322580605</v>
      </c>
      <c r="E6649">
        <v>0.922619047619048</v>
      </c>
      <c r="F6649">
        <v>0.97931034482758605</v>
      </c>
      <c r="G6649">
        <v>1</v>
      </c>
      <c r="H6649">
        <v>0.97499999999999998</v>
      </c>
      <c r="I6649">
        <v>0.94594594594594605</v>
      </c>
      <c r="J6649" s="1">
        <v>1</v>
      </c>
      <c r="K6649" t="s">
        <v>23239</v>
      </c>
      <c r="L6649" t="s">
        <v>36542</v>
      </c>
      <c r="M6649" t="s">
        <v>36543</v>
      </c>
    </row>
    <row r="6650" spans="1:13">
      <c r="A6650" s="1" t="s">
        <v>8667</v>
      </c>
      <c r="B6650">
        <v>3.1544510478458099E-6</v>
      </c>
      <c r="C6650" s="1">
        <v>9.2593512368634895E-6</v>
      </c>
      <c r="D6650">
        <v>0.95161290322580605</v>
      </c>
      <c r="E6650">
        <v>0.99431818181818199</v>
      </c>
      <c r="F6650">
        <v>0.95762711864406802</v>
      </c>
      <c r="G6650">
        <v>1</v>
      </c>
      <c r="H6650">
        <v>0.95977011494252895</v>
      </c>
      <c r="I6650">
        <v>0.98809523809523803</v>
      </c>
      <c r="J6650" s="1" t="s">
        <v>23229</v>
      </c>
      <c r="K6650" t="s">
        <v>23238</v>
      </c>
      <c r="L6650" t="s">
        <v>36544</v>
      </c>
      <c r="M6650" t="s">
        <v>36545</v>
      </c>
    </row>
    <row r="6651" spans="1:13">
      <c r="A6651" s="1" t="s">
        <v>8668</v>
      </c>
      <c r="B6651">
        <v>3.9524541334317199E-4</v>
      </c>
      <c r="C6651" s="1">
        <v>1.8711879222487601E-4</v>
      </c>
      <c r="D6651">
        <v>0.2</v>
      </c>
      <c r="E6651">
        <v>0.58152173913043503</v>
      </c>
      <c r="F6651">
        <v>0.5</v>
      </c>
      <c r="G6651">
        <v>4.5454545454545497E-2</v>
      </c>
      <c r="H6651">
        <v>0.45833333333333298</v>
      </c>
      <c r="I6651">
        <v>0.13636363636363599</v>
      </c>
      <c r="J6651" s="1">
        <v>1</v>
      </c>
      <c r="K6651" t="s">
        <v>23241</v>
      </c>
      <c r="L6651" t="s">
        <v>36546</v>
      </c>
      <c r="M6651" t="s">
        <v>36547</v>
      </c>
    </row>
    <row r="6652" spans="1:13">
      <c r="A6652" s="1" t="s">
        <v>8669</v>
      </c>
      <c r="B6652">
        <v>2.8815699575338301E-6</v>
      </c>
      <c r="C6652" s="1">
        <v>1.1926248453870401E-6</v>
      </c>
      <c r="D6652">
        <v>1</v>
      </c>
      <c r="E6652">
        <v>1</v>
      </c>
      <c r="F6652">
        <v>0.97546012269938698</v>
      </c>
      <c r="G6652">
        <v>0.79629629629629595</v>
      </c>
      <c r="H6652">
        <v>0.99411764705882399</v>
      </c>
      <c r="I6652">
        <v>0.91249999999999998</v>
      </c>
      <c r="J6652" s="1" t="s">
        <v>23229</v>
      </c>
      <c r="K6652" t="s">
        <v>23241</v>
      </c>
      <c r="L6652" t="s">
        <v>36548</v>
      </c>
      <c r="M6652" t="s">
        <v>36549</v>
      </c>
    </row>
    <row r="6653" spans="1:13">
      <c r="A6653" s="1" t="s">
        <v>8670</v>
      </c>
      <c r="B6653">
        <v>3.0138734556075899E-6</v>
      </c>
      <c r="C6653" s="1">
        <v>1.23086221522761E-4</v>
      </c>
      <c r="D6653">
        <v>0.88709677419354804</v>
      </c>
      <c r="E6653">
        <v>0.75862068965517204</v>
      </c>
      <c r="F6653">
        <v>0.87362637362637396</v>
      </c>
      <c r="G6653">
        <v>0.92500000000000004</v>
      </c>
      <c r="H6653">
        <v>1</v>
      </c>
      <c r="I6653">
        <v>0.98958333333333304</v>
      </c>
      <c r="J6653" s="1" t="s">
        <v>23229</v>
      </c>
      <c r="K6653" t="s">
        <v>23239</v>
      </c>
      <c r="L6653" t="s">
        <v>36550</v>
      </c>
      <c r="M6653" t="s">
        <v>36551</v>
      </c>
    </row>
    <row r="6654" spans="1:13">
      <c r="A6654" s="1" t="s">
        <v>8671</v>
      </c>
      <c r="B6654">
        <v>9.8423679600773201E-9</v>
      </c>
      <c r="C6654" s="1">
        <v>1.4335863408924599E-11</v>
      </c>
      <c r="D6654">
        <v>1</v>
      </c>
      <c r="E6654">
        <v>1</v>
      </c>
      <c r="F6654">
        <v>0.99484536082474195</v>
      </c>
      <c r="G6654">
        <v>0.58333333333333304</v>
      </c>
      <c r="H6654">
        <v>0.97663551401869197</v>
      </c>
      <c r="I6654">
        <v>0.90178571428571397</v>
      </c>
      <c r="J6654" s="1">
        <v>1</v>
      </c>
      <c r="K6654" t="s">
        <v>23240</v>
      </c>
      <c r="L6654" t="s">
        <v>36552</v>
      </c>
      <c r="M6654" t="s">
        <v>36553</v>
      </c>
    </row>
    <row r="6655" spans="1:13">
      <c r="A6655" s="1" t="s">
        <v>8672</v>
      </c>
      <c r="B6655">
        <v>2.65406546904814E-6</v>
      </c>
      <c r="C6655" s="1">
        <v>1.6151674262467201E-8</v>
      </c>
      <c r="D6655">
        <v>0.98</v>
      </c>
      <c r="E6655">
        <v>1</v>
      </c>
      <c r="F6655">
        <v>0.93913043478260905</v>
      </c>
      <c r="G6655">
        <v>0.98529411764705899</v>
      </c>
      <c r="H6655">
        <v>0.99390243902439002</v>
      </c>
      <c r="I6655">
        <v>0.99122807017543901</v>
      </c>
      <c r="J6655" s="1" t="s">
        <v>23229</v>
      </c>
      <c r="K6655" t="s">
        <v>23242</v>
      </c>
      <c r="L6655" t="s">
        <v>36554</v>
      </c>
      <c r="M6655" t="s">
        <v>36555</v>
      </c>
    </row>
    <row r="6656" spans="1:13">
      <c r="A6656" s="1" t="s">
        <v>8673</v>
      </c>
      <c r="B6656">
        <v>1.7845679906721699E-6</v>
      </c>
      <c r="C6656" s="1">
        <v>7.3302213555793594E-8</v>
      </c>
      <c r="D6656">
        <v>0.96666666666666701</v>
      </c>
      <c r="E6656">
        <v>0.99397590361445798</v>
      </c>
      <c r="F6656">
        <v>1</v>
      </c>
      <c r="G6656">
        <v>1</v>
      </c>
      <c r="H6656">
        <v>1</v>
      </c>
      <c r="I6656">
        <v>1</v>
      </c>
      <c r="J6656" s="1">
        <v>1</v>
      </c>
      <c r="K6656" t="s">
        <v>23238</v>
      </c>
      <c r="L6656" t="s">
        <v>36556</v>
      </c>
      <c r="M6656" t="s">
        <v>36557</v>
      </c>
    </row>
    <row r="6657" spans="1:13">
      <c r="A6657" s="1" t="s">
        <v>8674</v>
      </c>
      <c r="B6657">
        <v>5.4451047890942999E-5</v>
      </c>
      <c r="C6657" s="1">
        <v>3.8089079505122499E-6</v>
      </c>
      <c r="D6657">
        <v>0.1</v>
      </c>
      <c r="E6657">
        <v>4.81927710843374E-2</v>
      </c>
      <c r="F6657">
        <v>0.27692307692307699</v>
      </c>
      <c r="G6657">
        <v>9.375E-2</v>
      </c>
      <c r="H6657">
        <v>0.19078947368421101</v>
      </c>
      <c r="I6657">
        <v>0.52127659574468099</v>
      </c>
      <c r="J6657" s="1">
        <v>0</v>
      </c>
      <c r="K6657" t="s">
        <v>23239</v>
      </c>
      <c r="L6657" t="s">
        <v>36558</v>
      </c>
      <c r="M6657" t="s">
        <v>36559</v>
      </c>
    </row>
    <row r="6658" spans="1:13">
      <c r="A6658" s="1" t="s">
        <v>8675</v>
      </c>
      <c r="B6658">
        <v>2.4705143884330401E-6</v>
      </c>
      <c r="C6658" s="1">
        <v>6.2058604606081598E-5</v>
      </c>
      <c r="D6658">
        <v>7.4074074074074098E-2</v>
      </c>
      <c r="E6658">
        <v>7.3170731707317097E-2</v>
      </c>
      <c r="F6658">
        <v>0.16541353383458601</v>
      </c>
      <c r="G6658">
        <v>0.55555555555555602</v>
      </c>
      <c r="H6658">
        <v>0.34285714285714303</v>
      </c>
      <c r="I6658">
        <v>0.27777777777777801</v>
      </c>
      <c r="J6658" s="1">
        <v>0</v>
      </c>
      <c r="K6658" t="s">
        <v>23238</v>
      </c>
      <c r="L6658" t="s">
        <v>36560</v>
      </c>
      <c r="M6658" t="s">
        <v>36561</v>
      </c>
    </row>
    <row r="6659" spans="1:13">
      <c r="A6659" s="1" t="s">
        <v>8676</v>
      </c>
      <c r="B6659">
        <v>2.1239440860268299E-6</v>
      </c>
      <c r="C6659" s="1">
        <v>2.72758970590164E-7</v>
      </c>
      <c r="D6659">
        <v>4.6875E-2</v>
      </c>
      <c r="E6659">
        <v>0.10638297872340401</v>
      </c>
      <c r="F6659">
        <v>0.12303664921466</v>
      </c>
      <c r="G6659">
        <v>4.4444444444444398E-2</v>
      </c>
      <c r="H6659">
        <v>0.221052631578947</v>
      </c>
      <c r="I6659">
        <v>0.230769230769231</v>
      </c>
      <c r="J6659" s="1">
        <v>0</v>
      </c>
      <c r="K6659" t="s">
        <v>23241</v>
      </c>
      <c r="L6659" t="s">
        <v>36562</v>
      </c>
      <c r="M6659" t="s">
        <v>36563</v>
      </c>
    </row>
    <row r="6660" spans="1:13">
      <c r="A6660" s="1" t="s">
        <v>8677</v>
      </c>
      <c r="B6660">
        <v>2.7573437208642398E-4</v>
      </c>
      <c r="C6660" s="1">
        <v>1.11106490207479E-4</v>
      </c>
      <c r="D6660">
        <v>0.42592592592592599</v>
      </c>
      <c r="E6660">
        <v>0.15697674418604701</v>
      </c>
      <c r="F6660">
        <v>0.247311827956989</v>
      </c>
      <c r="G6660">
        <v>0.13095238095238099</v>
      </c>
      <c r="H6660">
        <v>3.8461538461538498E-2</v>
      </c>
      <c r="I6660">
        <v>0.23170731707317099</v>
      </c>
      <c r="J6660" s="1">
        <v>0.55000000000000004</v>
      </c>
      <c r="K6660" t="s">
        <v>23239</v>
      </c>
      <c r="L6660" t="s">
        <v>36564</v>
      </c>
      <c r="M6660" t="s">
        <v>36565</v>
      </c>
    </row>
    <row r="6661" spans="1:13">
      <c r="A6661" s="1" t="s">
        <v>8678</v>
      </c>
      <c r="B6661">
        <v>3.2183328292741103E-5</v>
      </c>
      <c r="C6661" s="1">
        <v>9.3429609895533395E-6</v>
      </c>
      <c r="D6661">
        <v>0.89655172413793105</v>
      </c>
      <c r="E6661">
        <v>0.987341772151899</v>
      </c>
      <c r="F6661">
        <v>0.96551724137931005</v>
      </c>
      <c r="G6661">
        <v>1</v>
      </c>
      <c r="H6661">
        <v>1</v>
      </c>
      <c r="I6661">
        <v>0.98888888888888904</v>
      </c>
      <c r="J6661" s="1">
        <v>1</v>
      </c>
      <c r="K6661" t="s">
        <v>23238</v>
      </c>
      <c r="L6661" t="s">
        <v>36566</v>
      </c>
      <c r="M6661" t="s">
        <v>36567</v>
      </c>
    </row>
    <row r="6662" spans="1:13">
      <c r="A6662" s="1" t="s">
        <v>8679</v>
      </c>
      <c r="B6662">
        <v>5.8893895760594604E-7</v>
      </c>
      <c r="C6662" s="1">
        <v>6.4812562108815998E-6</v>
      </c>
      <c r="D6662">
        <v>1</v>
      </c>
      <c r="E6662">
        <v>1</v>
      </c>
      <c r="F6662">
        <v>0.97965116279069797</v>
      </c>
      <c r="G6662">
        <v>1</v>
      </c>
      <c r="H6662">
        <v>0.970873786407767</v>
      </c>
      <c r="I6662">
        <v>0.99537037037037002</v>
      </c>
      <c r="J6662" s="1">
        <v>1</v>
      </c>
      <c r="K6662" t="s">
        <v>23238</v>
      </c>
      <c r="L6662" t="s">
        <v>36568</v>
      </c>
      <c r="M6662" t="s">
        <v>36569</v>
      </c>
    </row>
    <row r="6663" spans="1:13">
      <c r="A6663" s="1" t="s">
        <v>8680</v>
      </c>
      <c r="B6663">
        <v>2.3353301793491499E-4</v>
      </c>
      <c r="C6663" s="1">
        <v>4.3984443644265002E-6</v>
      </c>
      <c r="D6663">
        <v>1</v>
      </c>
      <c r="E6663">
        <v>0.73913043478260898</v>
      </c>
      <c r="F6663">
        <v>1</v>
      </c>
      <c r="G6663">
        <v>1</v>
      </c>
      <c r="H6663">
        <v>1</v>
      </c>
      <c r="I6663">
        <v>1</v>
      </c>
      <c r="J6663" s="1">
        <v>1</v>
      </c>
      <c r="K6663" t="s">
        <v>23240</v>
      </c>
      <c r="L6663" t="s">
        <v>36570</v>
      </c>
      <c r="M6663" t="s">
        <v>36571</v>
      </c>
    </row>
    <row r="6664" spans="1:13">
      <c r="A6664" s="1" t="s">
        <v>8681</v>
      </c>
      <c r="B6664">
        <v>9.4431490813821098E-7</v>
      </c>
      <c r="C6664" s="1">
        <v>2.9175974099010102E-6</v>
      </c>
      <c r="D6664">
        <v>1</v>
      </c>
      <c r="E6664">
        <v>1</v>
      </c>
      <c r="F6664">
        <v>1</v>
      </c>
      <c r="G6664">
        <v>0.55555555555555602</v>
      </c>
      <c r="H6664">
        <v>0.99152542372881403</v>
      </c>
      <c r="I6664">
        <v>0.9</v>
      </c>
      <c r="J6664" s="1" t="s">
        <v>23229</v>
      </c>
      <c r="K6664" t="s">
        <v>23241</v>
      </c>
      <c r="L6664" t="s">
        <v>36572</v>
      </c>
      <c r="M6664" t="s">
        <v>36573</v>
      </c>
    </row>
    <row r="6665" spans="1:13">
      <c r="A6665" s="1" t="s">
        <v>8682</v>
      </c>
      <c r="B6665">
        <v>4.3960679615341998E-7</v>
      </c>
      <c r="C6665" s="1">
        <v>3.33084502875298E-7</v>
      </c>
      <c r="D6665">
        <v>0</v>
      </c>
      <c r="E6665">
        <v>0</v>
      </c>
      <c r="F6665">
        <v>4.3859649122806998E-3</v>
      </c>
      <c r="G6665">
        <v>0</v>
      </c>
      <c r="H6665">
        <v>0.162921348314607</v>
      </c>
      <c r="I6665">
        <v>1.72413793103448E-2</v>
      </c>
      <c r="J6665" s="1" t="s">
        <v>23229</v>
      </c>
      <c r="K6665" t="s">
        <v>23242</v>
      </c>
      <c r="L6665" t="s">
        <v>36574</v>
      </c>
      <c r="M6665" t="s">
        <v>36575</v>
      </c>
    </row>
    <row r="6666" spans="1:13">
      <c r="A6666" s="1" t="s">
        <v>8683</v>
      </c>
      <c r="B6666">
        <v>8.8555275787919792E-6</v>
      </c>
      <c r="C6666" s="1">
        <v>5.81118824428228E-5</v>
      </c>
      <c r="D6666">
        <v>1</v>
      </c>
      <c r="E6666">
        <v>0.99479166666666696</v>
      </c>
      <c r="F6666">
        <v>0.94358974358974401</v>
      </c>
      <c r="G6666">
        <v>1</v>
      </c>
      <c r="H6666">
        <v>0.92543859649122795</v>
      </c>
      <c r="I6666">
        <v>0.99193548387096797</v>
      </c>
      <c r="J6666" s="1">
        <v>1</v>
      </c>
      <c r="K6666" t="s">
        <v>23241</v>
      </c>
      <c r="L6666" t="s">
        <v>36576</v>
      </c>
      <c r="M6666" t="s">
        <v>36577</v>
      </c>
    </row>
    <row r="6667" spans="1:13">
      <c r="A6667" s="1" t="s">
        <v>8684</v>
      </c>
      <c r="B6667">
        <v>2.94629499040903E-6</v>
      </c>
      <c r="C6667" s="1">
        <v>1.5695047816346399E-7</v>
      </c>
      <c r="D6667">
        <v>0.9</v>
      </c>
      <c r="E6667">
        <v>0.99193548387096797</v>
      </c>
      <c r="F6667">
        <v>0.94961240310077499</v>
      </c>
      <c r="G6667">
        <v>1</v>
      </c>
      <c r="H6667">
        <v>1</v>
      </c>
      <c r="I6667">
        <v>1</v>
      </c>
      <c r="J6667" s="1">
        <v>0.5625</v>
      </c>
      <c r="K6667" t="s">
        <v>23238</v>
      </c>
      <c r="L6667" t="s">
        <v>36578</v>
      </c>
      <c r="M6667" t="s">
        <v>36579</v>
      </c>
    </row>
    <row r="6668" spans="1:13">
      <c r="A6668" s="1" t="s">
        <v>8685</v>
      </c>
      <c r="B6668">
        <v>0</v>
      </c>
      <c r="C6668" s="1">
        <v>0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 s="1">
        <v>1</v>
      </c>
      <c r="K6668" t="s">
        <v>23239</v>
      </c>
      <c r="L6668" t="s">
        <v>36580</v>
      </c>
      <c r="M6668" t="s">
        <v>36581</v>
      </c>
    </row>
    <row r="6669" spans="1:13">
      <c r="A6669" s="1" t="s">
        <v>8686</v>
      </c>
      <c r="B6669">
        <v>4.7408528998256599E-6</v>
      </c>
      <c r="C6669" s="1">
        <v>5.44981475210318E-5</v>
      </c>
      <c r="D6669">
        <v>0.234375</v>
      </c>
      <c r="E6669">
        <v>0.1</v>
      </c>
      <c r="F6669">
        <v>0.25257731958762902</v>
      </c>
      <c r="G6669">
        <v>0.39090909090909098</v>
      </c>
      <c r="H6669">
        <v>0.40789473684210498</v>
      </c>
      <c r="I6669">
        <v>0.32661290322580599</v>
      </c>
      <c r="J6669" s="1">
        <v>4.5454545454545497E-2</v>
      </c>
      <c r="K6669" t="s">
        <v>23241</v>
      </c>
      <c r="L6669" t="s">
        <v>36582</v>
      </c>
      <c r="M6669" t="s">
        <v>36583</v>
      </c>
    </row>
    <row r="6670" spans="1:13">
      <c r="A6670" s="1" t="s">
        <v>8687</v>
      </c>
      <c r="B6670">
        <v>1.09172496792721E-6</v>
      </c>
      <c r="C6670" s="1">
        <v>1.4820719343510601E-5</v>
      </c>
      <c r="D6670">
        <v>1.6129032258064498E-2</v>
      </c>
      <c r="E6670">
        <v>0</v>
      </c>
      <c r="F6670">
        <v>9.765625E-2</v>
      </c>
      <c r="G6670">
        <v>0</v>
      </c>
      <c r="H6670">
        <v>0</v>
      </c>
      <c r="I6670">
        <v>9.4339622641509396E-3</v>
      </c>
      <c r="J6670" s="1" t="s">
        <v>23229</v>
      </c>
      <c r="K6670" t="s">
        <v>23238</v>
      </c>
      <c r="L6670" t="s">
        <v>36584</v>
      </c>
      <c r="M6670" t="s">
        <v>36585</v>
      </c>
    </row>
    <row r="6671" spans="1:13">
      <c r="A6671" s="1" t="s">
        <v>8688</v>
      </c>
      <c r="B6671">
        <v>1.5380194876430401E-6</v>
      </c>
      <c r="C6671" s="1">
        <v>2.7217626396599999E-5</v>
      </c>
      <c r="D6671">
        <v>0</v>
      </c>
      <c r="E6671">
        <v>0</v>
      </c>
      <c r="F6671">
        <v>0.53333333333333299</v>
      </c>
      <c r="G6671">
        <v>0</v>
      </c>
      <c r="H6671">
        <v>0.25352112676056299</v>
      </c>
      <c r="I6671">
        <v>6.3380281690140802E-2</v>
      </c>
      <c r="J6671" s="1" t="s">
        <v>23229</v>
      </c>
      <c r="K6671" t="s">
        <v>23239</v>
      </c>
      <c r="L6671" t="s">
        <v>36586</v>
      </c>
      <c r="M6671" t="s">
        <v>36587</v>
      </c>
    </row>
    <row r="6672" spans="1:13">
      <c r="A6672" s="1" t="s">
        <v>8689</v>
      </c>
      <c r="B6672">
        <v>9.2914876522112997E-8</v>
      </c>
      <c r="C6672" s="1">
        <v>2.31282786988172E-4</v>
      </c>
      <c r="D6672">
        <v>0</v>
      </c>
      <c r="E6672">
        <v>6.9444444444444397E-3</v>
      </c>
      <c r="F6672">
        <v>0</v>
      </c>
      <c r="G6672">
        <v>0</v>
      </c>
      <c r="H6672">
        <v>0.25409836065573799</v>
      </c>
      <c r="I6672">
        <v>9.5238095238095205E-2</v>
      </c>
      <c r="J6672" s="1" t="s">
        <v>23229</v>
      </c>
      <c r="K6672" t="s">
        <v>23241</v>
      </c>
      <c r="L6672" t="s">
        <v>36588</v>
      </c>
      <c r="M6672" t="s">
        <v>36589</v>
      </c>
    </row>
    <row r="6673" spans="1:13">
      <c r="A6673" s="1" t="s">
        <v>8690</v>
      </c>
      <c r="B6673">
        <v>2.8767964915259899E-6</v>
      </c>
      <c r="C6673" s="1">
        <v>3.10609375628249E-5</v>
      </c>
      <c r="D6673">
        <v>0.125</v>
      </c>
      <c r="E6673">
        <v>5.8823529411764698E-2</v>
      </c>
      <c r="F6673">
        <v>7.9365079365079395E-3</v>
      </c>
      <c r="G6673">
        <v>3.4482758620689703E-2</v>
      </c>
      <c r="H6673">
        <v>0.277272727272727</v>
      </c>
      <c r="I6673">
        <v>5.2083333333333301E-2</v>
      </c>
      <c r="J6673" s="1" t="s">
        <v>23229</v>
      </c>
      <c r="K6673" t="s">
        <v>23241</v>
      </c>
      <c r="L6673" t="s">
        <v>36590</v>
      </c>
      <c r="M6673" t="s">
        <v>36591</v>
      </c>
    </row>
    <row r="6674" spans="1:13">
      <c r="A6674" s="1" t="s">
        <v>8691</v>
      </c>
      <c r="B6674">
        <v>3.7618637098872199E-6</v>
      </c>
      <c r="C6674" s="1">
        <v>3.06449996947641E-9</v>
      </c>
      <c r="D6674">
        <v>6.4516129032258104E-2</v>
      </c>
      <c r="E6674">
        <v>4.3209876543209902E-2</v>
      </c>
      <c r="F6674">
        <v>0</v>
      </c>
      <c r="G6674">
        <v>0</v>
      </c>
      <c r="H6674">
        <v>0</v>
      </c>
      <c r="I6674">
        <v>0</v>
      </c>
      <c r="J6674" s="1" t="s">
        <v>23229</v>
      </c>
      <c r="K6674" t="s">
        <v>23239</v>
      </c>
      <c r="L6674" t="s">
        <v>36592</v>
      </c>
      <c r="M6674" t="s">
        <v>36593</v>
      </c>
    </row>
    <row r="6675" spans="1:13">
      <c r="A6675" s="1" t="s">
        <v>8692</v>
      </c>
      <c r="B6675">
        <v>1.9113112605520402E-6</v>
      </c>
      <c r="C6675" s="1">
        <v>8.1490971183683302E-8</v>
      </c>
      <c r="D6675">
        <v>0.96875</v>
      </c>
      <c r="E6675">
        <v>1</v>
      </c>
      <c r="F6675">
        <v>1</v>
      </c>
      <c r="G6675">
        <v>0.59615384615384603</v>
      </c>
      <c r="H6675">
        <v>0.99009900990098998</v>
      </c>
      <c r="I6675">
        <v>1</v>
      </c>
      <c r="J6675" s="1">
        <v>1</v>
      </c>
      <c r="K6675" t="s">
        <v>23242</v>
      </c>
      <c r="L6675" t="s">
        <v>36594</v>
      </c>
      <c r="M6675" t="s">
        <v>36595</v>
      </c>
    </row>
    <row r="6676" spans="1:13">
      <c r="A6676" s="1" t="s">
        <v>8693</v>
      </c>
      <c r="B6676">
        <v>4.3210601166274403E-6</v>
      </c>
      <c r="C6676" s="1">
        <v>1.39066697016494E-4</v>
      </c>
      <c r="D6676">
        <v>0.05</v>
      </c>
      <c r="E6676">
        <v>0</v>
      </c>
      <c r="F6676">
        <v>2.2151898734177201E-2</v>
      </c>
      <c r="G6676">
        <v>9.0909090909090898E-2</v>
      </c>
      <c r="H6676">
        <v>0.438271604938272</v>
      </c>
      <c r="I6676">
        <v>0.183673469387755</v>
      </c>
      <c r="J6676" s="1">
        <v>0</v>
      </c>
      <c r="K6676" t="s">
        <v>23242</v>
      </c>
      <c r="L6676" t="s">
        <v>36596</v>
      </c>
      <c r="M6676" t="s">
        <v>36597</v>
      </c>
    </row>
    <row r="6677" spans="1:13">
      <c r="A6677" s="1" t="s">
        <v>8694</v>
      </c>
      <c r="B6677">
        <v>1.9604524082861602E-6</v>
      </c>
      <c r="C6677" s="1">
        <v>1.8184131427530699E-6</v>
      </c>
      <c r="D6677">
        <v>1</v>
      </c>
      <c r="E6677">
        <v>1</v>
      </c>
      <c r="F6677">
        <v>0.98095238095238102</v>
      </c>
      <c r="G6677">
        <v>1</v>
      </c>
      <c r="H6677">
        <v>0.96825396825396803</v>
      </c>
      <c r="I6677">
        <v>0.92105263157894701</v>
      </c>
      <c r="J6677" s="1">
        <v>1</v>
      </c>
      <c r="K6677" t="s">
        <v>23241</v>
      </c>
      <c r="L6677" t="s">
        <v>36598</v>
      </c>
      <c r="M6677" t="s">
        <v>36599</v>
      </c>
    </row>
    <row r="6678" spans="1:13">
      <c r="A6678" s="1" t="s">
        <v>8695</v>
      </c>
      <c r="B6678">
        <v>1.94180093501621E-6</v>
      </c>
      <c r="C6678" s="1">
        <v>6.7571720357940895E-7</v>
      </c>
      <c r="D6678">
        <v>0.54</v>
      </c>
      <c r="E6678">
        <v>0.71212121212121204</v>
      </c>
      <c r="F6678">
        <v>0.93859649122806998</v>
      </c>
      <c r="G6678">
        <v>1</v>
      </c>
      <c r="H6678">
        <v>1</v>
      </c>
      <c r="I6678">
        <v>1</v>
      </c>
      <c r="J6678" s="1" t="s">
        <v>23229</v>
      </c>
      <c r="K6678" t="s">
        <v>23238</v>
      </c>
      <c r="L6678" t="s">
        <v>36600</v>
      </c>
      <c r="M6678" t="s">
        <v>36601</v>
      </c>
    </row>
    <row r="6679" spans="1:13">
      <c r="A6679" s="1" t="s">
        <v>8696</v>
      </c>
      <c r="B6679">
        <v>1.0187747344399701E-4</v>
      </c>
      <c r="C6679" s="1">
        <v>5.8001283676698296E-9</v>
      </c>
      <c r="D6679">
        <v>0.91666666666666696</v>
      </c>
      <c r="E6679">
        <v>0.6875</v>
      </c>
      <c r="F6679">
        <v>0.96581196581196604</v>
      </c>
      <c r="G6679">
        <v>0.69736842105263197</v>
      </c>
      <c r="H6679">
        <v>0.91758241758241799</v>
      </c>
      <c r="I6679">
        <v>0.90677966101694896</v>
      </c>
      <c r="J6679" s="1">
        <v>1</v>
      </c>
      <c r="K6679" t="s">
        <v>23238</v>
      </c>
      <c r="L6679" t="s">
        <v>36602</v>
      </c>
      <c r="M6679" t="s">
        <v>36603</v>
      </c>
    </row>
    <row r="6680" spans="1:13">
      <c r="A6680" s="1" t="s">
        <v>8697</v>
      </c>
      <c r="B6680">
        <v>2.6589208356846901E-5</v>
      </c>
      <c r="C6680" s="1">
        <v>8.0664170131617005E-6</v>
      </c>
      <c r="D6680">
        <v>0.80357142857142905</v>
      </c>
      <c r="E6680">
        <v>1</v>
      </c>
      <c r="F6680">
        <v>0.328125</v>
      </c>
      <c r="G6680">
        <v>0.91304347826086996</v>
      </c>
      <c r="H6680">
        <v>0.40789473684210498</v>
      </c>
      <c r="I6680">
        <v>0.82142857142857095</v>
      </c>
      <c r="J6680" s="1">
        <v>1</v>
      </c>
      <c r="K6680" t="s">
        <v>23238</v>
      </c>
      <c r="L6680" t="s">
        <v>36604</v>
      </c>
      <c r="M6680" t="s">
        <v>36605</v>
      </c>
    </row>
    <row r="6681" spans="1:13">
      <c r="A6681" s="1" t="s">
        <v>8698</v>
      </c>
      <c r="B6681">
        <v>1.63301154436618E-9</v>
      </c>
      <c r="C6681" s="1">
        <v>2.1358188851667401E-8</v>
      </c>
      <c r="D6681">
        <v>0</v>
      </c>
      <c r="E6681">
        <v>5.2631578947368403E-3</v>
      </c>
      <c r="F6681">
        <v>7.8125E-3</v>
      </c>
      <c r="G6681">
        <v>0</v>
      </c>
      <c r="H6681">
        <v>0</v>
      </c>
      <c r="I6681">
        <v>4.5454545454545496E-3</v>
      </c>
      <c r="J6681" s="1">
        <v>0.86363636363636398</v>
      </c>
      <c r="K6681" t="s">
        <v>23240</v>
      </c>
      <c r="L6681" t="s">
        <v>36606</v>
      </c>
      <c r="M6681" t="s">
        <v>36607</v>
      </c>
    </row>
    <row r="6682" spans="1:13">
      <c r="A6682" s="1" t="s">
        <v>8699</v>
      </c>
      <c r="B6682">
        <v>3.58703601158255E-5</v>
      </c>
      <c r="C6682" s="1">
        <v>2.0287408840245099E-4</v>
      </c>
      <c r="D6682">
        <v>0.931034482758621</v>
      </c>
      <c r="E6682">
        <v>1</v>
      </c>
      <c r="F6682">
        <v>0.73976608187134496</v>
      </c>
      <c r="G6682">
        <v>1</v>
      </c>
      <c r="H6682">
        <v>0.92035398230088505</v>
      </c>
      <c r="I6682">
        <v>0.96153846153846201</v>
      </c>
      <c r="J6682" s="1" t="s">
        <v>23229</v>
      </c>
      <c r="K6682" t="s">
        <v>23238</v>
      </c>
      <c r="L6682" t="s">
        <v>36608</v>
      </c>
      <c r="M6682" t="s">
        <v>36609</v>
      </c>
    </row>
    <row r="6683" spans="1:13">
      <c r="A6683" s="1" t="s">
        <v>8700</v>
      </c>
      <c r="B6683">
        <v>1.07836308189433E-4</v>
      </c>
      <c r="C6683" s="1">
        <v>3.2824591108686302E-6</v>
      </c>
      <c r="D6683">
        <v>0.98275862068965503</v>
      </c>
      <c r="E6683">
        <v>0.80405405405405395</v>
      </c>
      <c r="F6683">
        <v>1</v>
      </c>
      <c r="G6683">
        <v>1</v>
      </c>
      <c r="H6683">
        <v>1</v>
      </c>
      <c r="I6683">
        <v>0.98214285714285698</v>
      </c>
      <c r="J6683" s="1" t="s">
        <v>23229</v>
      </c>
      <c r="K6683" t="s">
        <v>23241</v>
      </c>
      <c r="L6683" t="s">
        <v>36610</v>
      </c>
      <c r="M6683" t="s">
        <v>36611</v>
      </c>
    </row>
    <row r="6684" spans="1:13">
      <c r="A6684" s="1" t="s">
        <v>8701</v>
      </c>
      <c r="B6684">
        <v>1.8688474329742801E-7</v>
      </c>
      <c r="C6684" s="1">
        <v>6.3564487306930097E-8</v>
      </c>
      <c r="D6684">
        <v>1.72413793103448E-2</v>
      </c>
      <c r="E6684">
        <v>0</v>
      </c>
      <c r="F6684">
        <v>3.4482758620689698E-3</v>
      </c>
      <c r="G6684">
        <v>0</v>
      </c>
      <c r="H6684">
        <v>6.17283950617284E-3</v>
      </c>
      <c r="I6684">
        <v>0</v>
      </c>
      <c r="J6684" s="1">
        <v>1</v>
      </c>
      <c r="K6684" t="s">
        <v>23238</v>
      </c>
      <c r="L6684" t="s">
        <v>36612</v>
      </c>
      <c r="M6684" t="s">
        <v>36613</v>
      </c>
    </row>
    <row r="6685" spans="1:13">
      <c r="A6685" s="1" t="s">
        <v>8702</v>
      </c>
      <c r="B6685">
        <v>4.0219069733100803E-6</v>
      </c>
      <c r="C6685" s="1">
        <v>6.4550247348914798E-5</v>
      </c>
      <c r="D6685">
        <v>3.125E-2</v>
      </c>
      <c r="E6685">
        <v>6.8421052631578994E-2</v>
      </c>
      <c r="F6685">
        <v>2.3195876288659802E-2</v>
      </c>
      <c r="G6685">
        <v>0</v>
      </c>
      <c r="H6685">
        <v>5.5555555555555601E-2</v>
      </c>
      <c r="I6685">
        <v>0.11111111111111099</v>
      </c>
      <c r="J6685" s="1" t="s">
        <v>23229</v>
      </c>
      <c r="K6685" t="s">
        <v>23238</v>
      </c>
      <c r="L6685" t="s">
        <v>36614</v>
      </c>
      <c r="M6685" t="s">
        <v>36615</v>
      </c>
    </row>
    <row r="6686" spans="1:13">
      <c r="A6686" s="1" t="s">
        <v>8703</v>
      </c>
      <c r="B6686">
        <v>2.8268902955742401E-5</v>
      </c>
      <c r="C6686" s="1">
        <v>5.9386621414526699E-5</v>
      </c>
      <c r="D6686">
        <v>0.83333333333333304</v>
      </c>
      <c r="E6686">
        <v>0.83571428571428596</v>
      </c>
      <c r="F6686">
        <v>0.72321428571428603</v>
      </c>
      <c r="G6686">
        <v>0.63636363636363602</v>
      </c>
      <c r="H6686">
        <v>0.98863636363636398</v>
      </c>
      <c r="I6686">
        <v>0.79310344827586199</v>
      </c>
      <c r="J6686" s="1" t="s">
        <v>23229</v>
      </c>
      <c r="K6686" t="s">
        <v>23239</v>
      </c>
      <c r="L6686" t="s">
        <v>36616</v>
      </c>
      <c r="M6686" t="s">
        <v>36617</v>
      </c>
    </row>
    <row r="6687" spans="1:13">
      <c r="A6687" s="1" t="s">
        <v>8704</v>
      </c>
      <c r="B6687">
        <v>9.9421989642643297E-9</v>
      </c>
      <c r="C6687" s="1">
        <v>1.8748430487563299E-7</v>
      </c>
      <c r="D6687">
        <v>1</v>
      </c>
      <c r="E6687">
        <v>1</v>
      </c>
      <c r="F6687">
        <v>1</v>
      </c>
      <c r="G6687">
        <v>1</v>
      </c>
      <c r="H6687">
        <v>0.99444444444444402</v>
      </c>
      <c r="I6687">
        <v>1</v>
      </c>
      <c r="J6687" s="1">
        <v>0</v>
      </c>
      <c r="K6687" t="s">
        <v>23238</v>
      </c>
      <c r="L6687" t="s">
        <v>36618</v>
      </c>
      <c r="M6687" t="s">
        <v>36619</v>
      </c>
    </row>
    <row r="6688" spans="1:13">
      <c r="A6688" s="1" t="s">
        <v>8705</v>
      </c>
      <c r="B6688">
        <v>2.27982779692575E-6</v>
      </c>
      <c r="C6688" s="1">
        <v>2.0504178330086801E-6</v>
      </c>
      <c r="D6688">
        <v>0.9375</v>
      </c>
      <c r="E6688">
        <v>0.97252747252747296</v>
      </c>
      <c r="F6688">
        <v>0.99484536082474195</v>
      </c>
      <c r="G6688">
        <v>1</v>
      </c>
      <c r="H6688">
        <v>0.995</v>
      </c>
      <c r="I6688">
        <v>0.90259740259740295</v>
      </c>
      <c r="J6688" s="1">
        <v>0</v>
      </c>
      <c r="K6688" t="s">
        <v>23239</v>
      </c>
      <c r="L6688" t="s">
        <v>36620</v>
      </c>
      <c r="M6688" t="s">
        <v>36621</v>
      </c>
    </row>
    <row r="6689" spans="1:13">
      <c r="A6689" s="1" t="s">
        <v>8706</v>
      </c>
      <c r="B6689">
        <v>1.5976124997796299E-4</v>
      </c>
      <c r="C6689" s="1">
        <v>1.7838604324841601E-5</v>
      </c>
      <c r="D6689">
        <v>4.6875E-2</v>
      </c>
      <c r="E6689">
        <v>0.28888888888888897</v>
      </c>
      <c r="F6689">
        <v>1.0752688172042999E-2</v>
      </c>
      <c r="G6689">
        <v>0</v>
      </c>
      <c r="H6689">
        <v>8.0188679245283001E-2</v>
      </c>
      <c r="I6689">
        <v>8.5227272727272693E-2</v>
      </c>
      <c r="J6689" s="1">
        <v>0</v>
      </c>
      <c r="K6689" t="s">
        <v>23239</v>
      </c>
      <c r="L6689" t="s">
        <v>36622</v>
      </c>
      <c r="M6689" t="s">
        <v>36623</v>
      </c>
    </row>
    <row r="6690" spans="1:13">
      <c r="A6690" s="1" t="s">
        <v>8707</v>
      </c>
      <c r="B6690">
        <v>8.2785826540802206E-6</v>
      </c>
      <c r="C6690" s="1">
        <v>2.6988547191114101E-6</v>
      </c>
      <c r="D6690">
        <v>0.94642857142857095</v>
      </c>
      <c r="E6690">
        <v>1</v>
      </c>
      <c r="F6690">
        <v>0.89903846153846201</v>
      </c>
      <c r="G6690">
        <v>0.97058823529411797</v>
      </c>
      <c r="H6690">
        <v>0.90625</v>
      </c>
      <c r="I6690">
        <v>1</v>
      </c>
      <c r="J6690" s="1">
        <v>1</v>
      </c>
      <c r="K6690" t="s">
        <v>23238</v>
      </c>
      <c r="L6690" t="s">
        <v>36624</v>
      </c>
      <c r="M6690" t="s">
        <v>36625</v>
      </c>
    </row>
    <row r="6691" spans="1:13">
      <c r="A6691" s="1" t="s">
        <v>8708</v>
      </c>
      <c r="B6691">
        <v>2.5063097206739701E-4</v>
      </c>
      <c r="C6691" s="1">
        <v>2.9350048764134398E-5</v>
      </c>
      <c r="D6691">
        <v>0.225806451612903</v>
      </c>
      <c r="E6691">
        <v>5.74712643678161E-3</v>
      </c>
      <c r="F6691">
        <v>0.59550561797752799</v>
      </c>
      <c r="G6691">
        <v>0.11363636363636399</v>
      </c>
      <c r="H6691">
        <v>0.52976190476190499</v>
      </c>
      <c r="I6691">
        <v>0.13</v>
      </c>
      <c r="J6691" s="1">
        <v>0</v>
      </c>
      <c r="K6691" t="s">
        <v>23242</v>
      </c>
      <c r="L6691" t="s">
        <v>36626</v>
      </c>
      <c r="M6691" t="s">
        <v>36627</v>
      </c>
    </row>
    <row r="6692" spans="1:13">
      <c r="A6692" s="1" t="s">
        <v>8709</v>
      </c>
      <c r="B6692">
        <v>6.6832356628961302E-6</v>
      </c>
      <c r="C6692" s="1">
        <v>1.4288742733870501E-7</v>
      </c>
      <c r="D6692">
        <v>0.96875</v>
      </c>
      <c r="E6692">
        <v>1</v>
      </c>
      <c r="F6692">
        <v>0.98429319371727797</v>
      </c>
      <c r="G6692">
        <v>1</v>
      </c>
      <c r="H6692">
        <v>0.99074074074074103</v>
      </c>
      <c r="I6692">
        <v>1</v>
      </c>
      <c r="J6692" s="1">
        <v>1</v>
      </c>
      <c r="K6692" t="s">
        <v>23238</v>
      </c>
      <c r="L6692" t="s">
        <v>36628</v>
      </c>
      <c r="M6692" t="s">
        <v>36629</v>
      </c>
    </row>
    <row r="6693" spans="1:13">
      <c r="A6693" s="1" t="s">
        <v>8710</v>
      </c>
      <c r="B6693">
        <v>2.8750293595750299E-5</v>
      </c>
      <c r="C6693" s="1">
        <v>4.8599170370277002E-5</v>
      </c>
      <c r="D6693">
        <v>1</v>
      </c>
      <c r="E6693">
        <v>1</v>
      </c>
      <c r="F6693">
        <v>1</v>
      </c>
      <c r="G6693">
        <v>0.55208333333333304</v>
      </c>
      <c r="H6693">
        <v>0.98684210526315796</v>
      </c>
      <c r="I6693">
        <v>0.79918032786885296</v>
      </c>
      <c r="J6693" s="1">
        <v>1</v>
      </c>
      <c r="K6693" t="s">
        <v>23238</v>
      </c>
      <c r="L6693" t="s">
        <v>36630</v>
      </c>
      <c r="M6693" t="s">
        <v>36631</v>
      </c>
    </row>
    <row r="6694" spans="1:13">
      <c r="A6694" s="1" t="s">
        <v>8711</v>
      </c>
      <c r="B6694">
        <v>4.4796598819482901E-5</v>
      </c>
      <c r="C6694" s="1">
        <v>8.8167041200453203E-5</v>
      </c>
      <c r="D6694">
        <v>1</v>
      </c>
      <c r="E6694">
        <v>1</v>
      </c>
      <c r="F6694">
        <v>0.54335260115606898</v>
      </c>
      <c r="G6694">
        <v>0.94642857142857095</v>
      </c>
      <c r="H6694">
        <v>0.66071428571428603</v>
      </c>
      <c r="I6694">
        <v>0.83673469387755095</v>
      </c>
      <c r="J6694" s="1">
        <v>1</v>
      </c>
      <c r="K6694" t="s">
        <v>23239</v>
      </c>
      <c r="L6694" t="s">
        <v>36632</v>
      </c>
      <c r="M6694" t="s">
        <v>36633</v>
      </c>
    </row>
    <row r="6695" spans="1:13">
      <c r="A6695" s="1" t="s">
        <v>8712</v>
      </c>
      <c r="B6695">
        <v>1.2430111385361301E-8</v>
      </c>
      <c r="C6695" s="1">
        <v>6.2139964645534597E-8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0.97142857142857097</v>
      </c>
      <c r="J6695" s="1">
        <v>6.25E-2</v>
      </c>
      <c r="K6695" t="s">
        <v>23242</v>
      </c>
      <c r="L6695" t="s">
        <v>36634</v>
      </c>
      <c r="M6695" t="s">
        <v>36635</v>
      </c>
    </row>
    <row r="6696" spans="1:13">
      <c r="A6696" s="1" t="s">
        <v>8713</v>
      </c>
      <c r="B6696">
        <v>2.8750263904290502E-7</v>
      </c>
      <c r="C6696" s="1">
        <v>3.7610917972252401E-6</v>
      </c>
      <c r="D6696">
        <v>0.78571428571428603</v>
      </c>
      <c r="E6696">
        <v>0.9375</v>
      </c>
      <c r="F6696">
        <v>1</v>
      </c>
      <c r="G6696">
        <v>1</v>
      </c>
      <c r="H6696">
        <v>1</v>
      </c>
      <c r="I6696">
        <v>0.99541284403669705</v>
      </c>
      <c r="J6696" s="1" t="s">
        <v>23229</v>
      </c>
      <c r="K6696" t="s">
        <v>23241</v>
      </c>
      <c r="L6696" t="s">
        <v>36636</v>
      </c>
      <c r="M6696" t="s">
        <v>36637</v>
      </c>
    </row>
    <row r="6697" spans="1:13">
      <c r="A6697" s="1" t="s">
        <v>8714</v>
      </c>
      <c r="B6697">
        <v>9.3815129204473599E-5</v>
      </c>
      <c r="C6697" s="1">
        <v>1.9046741976619099E-5</v>
      </c>
      <c r="D6697">
        <v>0.85</v>
      </c>
      <c r="E6697">
        <v>0.78260869565217395</v>
      </c>
      <c r="F6697">
        <v>0.86746987951807197</v>
      </c>
      <c r="G6697">
        <v>0.94680851063829796</v>
      </c>
      <c r="H6697">
        <v>0.79702970297029696</v>
      </c>
      <c r="I6697">
        <v>0.84523809523809501</v>
      </c>
      <c r="J6697" s="1">
        <v>0.86363636363636398</v>
      </c>
      <c r="K6697" t="s">
        <v>23241</v>
      </c>
      <c r="L6697" t="s">
        <v>36638</v>
      </c>
      <c r="M6697" t="s">
        <v>36639</v>
      </c>
    </row>
    <row r="6698" spans="1:13">
      <c r="A6698" s="1" t="s">
        <v>8715</v>
      </c>
      <c r="B6698">
        <v>9.0076699558750305E-7</v>
      </c>
      <c r="C6698" s="1">
        <v>1.4179220114519901E-4</v>
      </c>
      <c r="D6698">
        <v>0.42307692307692302</v>
      </c>
      <c r="E6698">
        <v>0.73648648648648696</v>
      </c>
      <c r="F6698">
        <v>0.6</v>
      </c>
      <c r="G6698">
        <v>0.2</v>
      </c>
      <c r="H6698">
        <v>0.462686567164179</v>
      </c>
      <c r="I6698">
        <v>0.115384615384615</v>
      </c>
      <c r="J6698" s="1">
        <v>0</v>
      </c>
      <c r="K6698" t="s">
        <v>23239</v>
      </c>
      <c r="L6698" t="s">
        <v>36640</v>
      </c>
      <c r="M6698" t="s">
        <v>36641</v>
      </c>
    </row>
    <row r="6699" spans="1:13">
      <c r="A6699" s="1" t="s">
        <v>8716</v>
      </c>
      <c r="B6699">
        <v>2.5652745772312399E-4</v>
      </c>
      <c r="C6699" s="1">
        <v>4.6672309696222899E-4</v>
      </c>
      <c r="D6699">
        <v>1</v>
      </c>
      <c r="E6699">
        <v>1</v>
      </c>
      <c r="F6699">
        <v>0.78835978835978804</v>
      </c>
      <c r="G6699">
        <v>0.98245614035087703</v>
      </c>
      <c r="H6699">
        <v>0.98181818181818203</v>
      </c>
      <c r="I6699">
        <v>0.97029702970297005</v>
      </c>
      <c r="J6699" s="1" t="s">
        <v>23229</v>
      </c>
      <c r="K6699" t="s">
        <v>23238</v>
      </c>
      <c r="L6699" t="s">
        <v>36642</v>
      </c>
      <c r="M6699" t="s">
        <v>36643</v>
      </c>
    </row>
    <row r="6700" spans="1:13">
      <c r="A6700" s="1" t="s">
        <v>8717</v>
      </c>
      <c r="B6700">
        <v>1.50117045077131E-9</v>
      </c>
      <c r="C6700" s="1">
        <v>9.750814711979029E-7</v>
      </c>
      <c r="D6700">
        <v>0</v>
      </c>
      <c r="E6700">
        <v>0</v>
      </c>
      <c r="F6700">
        <v>0</v>
      </c>
      <c r="G6700">
        <v>2.0833333333333301E-2</v>
      </c>
      <c r="H6700">
        <v>0.10309278350515499</v>
      </c>
      <c r="I6700">
        <v>0</v>
      </c>
      <c r="J6700" s="1" t="s">
        <v>23229</v>
      </c>
      <c r="K6700" t="s">
        <v>23241</v>
      </c>
      <c r="L6700" t="s">
        <v>36644</v>
      </c>
      <c r="M6700" t="s">
        <v>36645</v>
      </c>
    </row>
    <row r="6701" spans="1:13">
      <c r="A6701" s="1" t="s">
        <v>8718</v>
      </c>
      <c r="B6701">
        <v>3.6660656033639898E-4</v>
      </c>
      <c r="C6701" s="1">
        <v>2.1801421138342701E-5</v>
      </c>
      <c r="D6701">
        <v>9.375E-2</v>
      </c>
      <c r="E6701">
        <v>0.55208333333333304</v>
      </c>
      <c r="F6701">
        <v>7.6315789473684198E-2</v>
      </c>
      <c r="G6701">
        <v>8.7719298245613996E-3</v>
      </c>
      <c r="H6701">
        <v>2.8571428571428598E-2</v>
      </c>
      <c r="I6701">
        <v>0.109756097560976</v>
      </c>
      <c r="J6701" s="1">
        <v>0</v>
      </c>
      <c r="K6701" t="s">
        <v>23241</v>
      </c>
      <c r="L6701" t="s">
        <v>36646</v>
      </c>
      <c r="M6701" t="s">
        <v>36647</v>
      </c>
    </row>
    <row r="6702" spans="1:13">
      <c r="A6702" s="1" t="s">
        <v>8719</v>
      </c>
      <c r="B6702">
        <v>4.8577051411577099E-6</v>
      </c>
      <c r="C6702" s="1">
        <v>3.8264656752570599E-6</v>
      </c>
      <c r="D6702">
        <v>0.194444444444444</v>
      </c>
      <c r="E6702">
        <v>9.0909090909090898E-2</v>
      </c>
      <c r="F6702">
        <v>0.16447368421052599</v>
      </c>
      <c r="G6702">
        <v>7.1428571428571397E-2</v>
      </c>
      <c r="H6702">
        <v>9.7222222222222196E-2</v>
      </c>
      <c r="I6702">
        <v>0.23749999999999999</v>
      </c>
      <c r="J6702" s="1">
        <v>7.1428571428571397E-2</v>
      </c>
      <c r="K6702" t="s">
        <v>23241</v>
      </c>
      <c r="L6702" t="s">
        <v>36648</v>
      </c>
      <c r="M6702" t="s">
        <v>36649</v>
      </c>
    </row>
    <row r="6703" spans="1:13">
      <c r="A6703" s="1" t="s">
        <v>8720</v>
      </c>
      <c r="B6703">
        <v>5.6755501414399396E-7</v>
      </c>
      <c r="C6703" s="1">
        <v>1.6177611087475301E-7</v>
      </c>
      <c r="D6703">
        <v>0</v>
      </c>
      <c r="E6703">
        <v>0</v>
      </c>
      <c r="F6703">
        <v>6.41025641025641E-3</v>
      </c>
      <c r="G6703">
        <v>0.161764705882353</v>
      </c>
      <c r="H6703">
        <v>0</v>
      </c>
      <c r="I6703">
        <v>6.25E-2</v>
      </c>
      <c r="J6703" s="1">
        <v>0</v>
      </c>
      <c r="K6703" t="s">
        <v>23241</v>
      </c>
      <c r="L6703" t="s">
        <v>36650</v>
      </c>
      <c r="M6703" t="s">
        <v>36651</v>
      </c>
    </row>
    <row r="6704" spans="1:13">
      <c r="A6704" s="1" t="s">
        <v>8721</v>
      </c>
      <c r="B6704">
        <v>3.9458890431453601E-5</v>
      </c>
      <c r="C6704" s="1">
        <v>2.04312061992384E-5</v>
      </c>
      <c r="D6704">
        <v>0.233333333333333</v>
      </c>
      <c r="E6704">
        <v>0.46428571428571402</v>
      </c>
      <c r="F6704">
        <v>0.57079646017699104</v>
      </c>
      <c r="G6704">
        <v>1</v>
      </c>
      <c r="H6704">
        <v>0.57317073170731703</v>
      </c>
      <c r="I6704">
        <v>0.76</v>
      </c>
      <c r="J6704" s="1">
        <v>1</v>
      </c>
      <c r="K6704" t="s">
        <v>23240</v>
      </c>
      <c r="L6704" t="s">
        <v>36652</v>
      </c>
      <c r="M6704" t="s">
        <v>36653</v>
      </c>
    </row>
    <row r="6705" spans="1:13">
      <c r="A6705" s="1" t="s">
        <v>8722</v>
      </c>
      <c r="B6705">
        <v>7.1704242308108003E-5</v>
      </c>
      <c r="C6705" s="1">
        <v>2.9282419959905702E-4</v>
      </c>
      <c r="D6705">
        <v>0.796875</v>
      </c>
      <c r="E6705">
        <v>0.74479166666666696</v>
      </c>
      <c r="F6705">
        <v>0.41755319148936199</v>
      </c>
      <c r="G6705">
        <v>0.25</v>
      </c>
      <c r="H6705">
        <v>0.41517857142857101</v>
      </c>
      <c r="I6705">
        <v>0.31779661016949201</v>
      </c>
      <c r="J6705" s="1">
        <v>1</v>
      </c>
      <c r="K6705" t="s">
        <v>23241</v>
      </c>
      <c r="L6705" t="s">
        <v>36654</v>
      </c>
      <c r="M6705" t="s">
        <v>36655</v>
      </c>
    </row>
    <row r="6706" spans="1:13">
      <c r="A6706" s="1" t="s">
        <v>8723</v>
      </c>
      <c r="B6706">
        <v>1.0059500671538E-4</v>
      </c>
      <c r="C6706" s="1">
        <v>4.2532793417538901E-7</v>
      </c>
      <c r="D6706">
        <v>0.68965517241379304</v>
      </c>
      <c r="E6706">
        <v>0.65254237288135597</v>
      </c>
      <c r="F6706">
        <v>0.94782608695652204</v>
      </c>
      <c r="G6706">
        <v>0.91666666666666696</v>
      </c>
      <c r="H6706">
        <v>0.97887323943661997</v>
      </c>
      <c r="I6706">
        <v>1</v>
      </c>
      <c r="J6706" s="1">
        <v>1</v>
      </c>
      <c r="K6706" t="s">
        <v>23241</v>
      </c>
      <c r="L6706" t="s">
        <v>36656</v>
      </c>
      <c r="M6706" t="s">
        <v>36657</v>
      </c>
    </row>
    <row r="6707" spans="1:13">
      <c r="A6707" s="1" t="s">
        <v>8724</v>
      </c>
      <c r="B6707">
        <v>5.2461918831029299E-6</v>
      </c>
      <c r="C6707" s="1">
        <v>3.2559592391214802E-5</v>
      </c>
      <c r="D6707">
        <v>1.7857142857142901E-2</v>
      </c>
      <c r="E6707">
        <v>0</v>
      </c>
      <c r="F6707">
        <v>0.12288135593220301</v>
      </c>
      <c r="G6707">
        <v>0</v>
      </c>
      <c r="H6707">
        <v>0</v>
      </c>
      <c r="I6707">
        <v>0</v>
      </c>
      <c r="J6707" s="1">
        <v>0</v>
      </c>
      <c r="K6707" t="s">
        <v>23238</v>
      </c>
      <c r="L6707" t="s">
        <v>36658</v>
      </c>
      <c r="M6707" t="s">
        <v>36659</v>
      </c>
    </row>
    <row r="6708" spans="1:13">
      <c r="A6708" s="1" t="s">
        <v>8725</v>
      </c>
      <c r="B6708">
        <v>4.5304439648183199E-6</v>
      </c>
      <c r="C6708" s="1">
        <v>1.46587975576528E-6</v>
      </c>
      <c r="D6708">
        <v>0.75</v>
      </c>
      <c r="E6708">
        <v>0.86956521739130399</v>
      </c>
      <c r="F6708">
        <v>0.95390070921985803</v>
      </c>
      <c r="G6708">
        <v>0.90909090909090895</v>
      </c>
      <c r="H6708">
        <v>0.91358024691357997</v>
      </c>
      <c r="I6708">
        <v>0.97619047619047605</v>
      </c>
      <c r="J6708" s="1">
        <v>1</v>
      </c>
      <c r="K6708" t="s">
        <v>23237</v>
      </c>
      <c r="L6708" t="s">
        <v>36660</v>
      </c>
      <c r="M6708" t="s">
        <v>36661</v>
      </c>
    </row>
    <row r="6709" spans="1:13">
      <c r="A6709" s="1" t="s">
        <v>8726</v>
      </c>
      <c r="B6709">
        <v>2.15689765746036E-4</v>
      </c>
      <c r="C6709" s="1">
        <v>1.4679779309708101E-4</v>
      </c>
      <c r="D6709">
        <v>0.21875</v>
      </c>
      <c r="E6709">
        <v>0.21022727272727301</v>
      </c>
      <c r="F6709">
        <v>0.57978723404255295</v>
      </c>
      <c r="G6709">
        <v>0.5</v>
      </c>
      <c r="H6709">
        <v>0.483870967741935</v>
      </c>
      <c r="I6709">
        <v>0.32758620689655199</v>
      </c>
      <c r="J6709" s="1">
        <v>0</v>
      </c>
      <c r="K6709" t="s">
        <v>23237</v>
      </c>
      <c r="L6709" t="s">
        <v>36662</v>
      </c>
      <c r="M6709" t="s">
        <v>36663</v>
      </c>
    </row>
    <row r="6710" spans="1:13">
      <c r="A6710" s="1" t="s">
        <v>8727</v>
      </c>
      <c r="B6710">
        <v>5.6999838119779003E-7</v>
      </c>
      <c r="C6710" s="1">
        <v>9.1641351620277805E-6</v>
      </c>
      <c r="D6710">
        <v>0.984375</v>
      </c>
      <c r="E6710">
        <v>0.984375</v>
      </c>
      <c r="F6710">
        <v>0.98445595854922296</v>
      </c>
      <c r="G6710">
        <v>0.98113207547169801</v>
      </c>
      <c r="H6710">
        <v>0.99528301886792403</v>
      </c>
      <c r="I6710">
        <v>1</v>
      </c>
      <c r="J6710" s="1">
        <v>0.95454545454545503</v>
      </c>
      <c r="K6710" t="s">
        <v>23238</v>
      </c>
      <c r="L6710" t="s">
        <v>36664</v>
      </c>
      <c r="M6710" t="s">
        <v>36665</v>
      </c>
    </row>
    <row r="6711" spans="1:13">
      <c r="A6711" s="1" t="s">
        <v>8728</v>
      </c>
      <c r="B6711">
        <v>1.1875937667498599E-4</v>
      </c>
      <c r="C6711" s="1">
        <v>3.34142504264621E-4</v>
      </c>
      <c r="D6711">
        <v>1</v>
      </c>
      <c r="E6711">
        <v>0.99425287356321801</v>
      </c>
      <c r="F6711">
        <v>0.67098445595854905</v>
      </c>
      <c r="G6711">
        <v>0.95833333333333304</v>
      </c>
      <c r="H6711">
        <v>0.85922330097087396</v>
      </c>
      <c r="I6711">
        <v>0.98235294117647098</v>
      </c>
      <c r="J6711" s="1">
        <v>1</v>
      </c>
      <c r="K6711" t="s">
        <v>23238</v>
      </c>
      <c r="L6711" t="s">
        <v>36666</v>
      </c>
      <c r="M6711" t="s">
        <v>36667</v>
      </c>
    </row>
    <row r="6712" spans="1:13">
      <c r="A6712" s="1" t="s">
        <v>8729</v>
      </c>
      <c r="B6712">
        <v>1.2597284953645701E-6</v>
      </c>
      <c r="C6712" s="1">
        <v>5.0992672498465897E-6</v>
      </c>
      <c r="D6712">
        <v>1</v>
      </c>
      <c r="E6712">
        <v>0.98936170212765995</v>
      </c>
      <c r="F6712">
        <v>0.99222797927461104</v>
      </c>
      <c r="G6712">
        <v>0.95454545454545503</v>
      </c>
      <c r="H6712">
        <v>0.99532710280373804</v>
      </c>
      <c r="I6712">
        <v>0.97647058823529398</v>
      </c>
      <c r="J6712" s="1" t="s">
        <v>23229</v>
      </c>
      <c r="K6712" t="s">
        <v>23238</v>
      </c>
      <c r="L6712" t="s">
        <v>36668</v>
      </c>
      <c r="M6712" t="s">
        <v>36669</v>
      </c>
    </row>
    <row r="6713" spans="1:13">
      <c r="A6713" s="1" t="s">
        <v>8730</v>
      </c>
      <c r="B6713">
        <v>3.3108457444630402E-5</v>
      </c>
      <c r="C6713" s="1">
        <v>7.8003670111954297E-4</v>
      </c>
      <c r="D6713">
        <v>0.51612903225806495</v>
      </c>
      <c r="E6713">
        <v>0.38124999999999998</v>
      </c>
      <c r="F6713">
        <v>0.46649484536082497</v>
      </c>
      <c r="G6713">
        <v>4.71698113207547E-2</v>
      </c>
      <c r="H6713">
        <v>0.154205607476636</v>
      </c>
      <c r="I6713">
        <v>4.80769230769231E-2</v>
      </c>
      <c r="J6713" s="1">
        <v>0</v>
      </c>
      <c r="K6713" t="s">
        <v>23240</v>
      </c>
      <c r="L6713" t="s">
        <v>36670</v>
      </c>
      <c r="M6713" t="s">
        <v>36671</v>
      </c>
    </row>
    <row r="6714" spans="1:13">
      <c r="A6714" s="1" t="s">
        <v>8731</v>
      </c>
      <c r="B6714">
        <v>2.1083406725930699E-8</v>
      </c>
      <c r="C6714" s="1">
        <v>3.7802395969857598E-7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1.1904761904761901E-2</v>
      </c>
      <c r="J6714" s="1">
        <v>9.0909090909090898E-2</v>
      </c>
      <c r="K6714" t="s">
        <v>23242</v>
      </c>
      <c r="L6714" t="s">
        <v>36672</v>
      </c>
      <c r="M6714" t="s">
        <v>36673</v>
      </c>
    </row>
    <row r="6715" spans="1:13">
      <c r="A6715" s="1" t="s">
        <v>8732</v>
      </c>
      <c r="B6715">
        <v>1.46244759763872E-6</v>
      </c>
      <c r="C6715" s="1">
        <v>1.08079464274829E-6</v>
      </c>
      <c r="D6715">
        <v>0</v>
      </c>
      <c r="E6715">
        <v>0</v>
      </c>
      <c r="F6715">
        <v>0</v>
      </c>
      <c r="G6715">
        <v>5.7142857142857099E-2</v>
      </c>
      <c r="H6715">
        <v>1.5625E-2</v>
      </c>
      <c r="I6715">
        <v>2.8985507246376802E-2</v>
      </c>
      <c r="J6715" s="1">
        <v>6.25E-2</v>
      </c>
      <c r="K6715" t="s">
        <v>23238</v>
      </c>
      <c r="L6715" t="s">
        <v>36674</v>
      </c>
      <c r="M6715" t="s">
        <v>36675</v>
      </c>
    </row>
    <row r="6716" spans="1:13">
      <c r="A6716" s="1" t="s">
        <v>8733</v>
      </c>
      <c r="B6716">
        <v>0</v>
      </c>
      <c r="C6716" s="1">
        <v>0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 s="1">
        <v>1</v>
      </c>
      <c r="K6716" t="s">
        <v>23238</v>
      </c>
      <c r="L6716" t="s">
        <v>36676</v>
      </c>
      <c r="M6716" t="s">
        <v>36677</v>
      </c>
    </row>
    <row r="6717" spans="1:13">
      <c r="A6717" s="1" t="s">
        <v>8734</v>
      </c>
      <c r="B6717">
        <v>9.9732638989872801E-5</v>
      </c>
      <c r="C6717" s="1">
        <v>1.36449309893587E-5</v>
      </c>
      <c r="D6717">
        <v>0.266666666666667</v>
      </c>
      <c r="E6717">
        <v>0.65789473684210498</v>
      </c>
      <c r="F6717">
        <v>0.240458015267176</v>
      </c>
      <c r="G6717">
        <v>0</v>
      </c>
      <c r="H6717">
        <v>0</v>
      </c>
      <c r="I6717">
        <v>8.9285714285714302E-2</v>
      </c>
      <c r="J6717" s="1">
        <v>0</v>
      </c>
      <c r="K6717" t="s">
        <v>23238</v>
      </c>
      <c r="L6717" t="s">
        <v>36678</v>
      </c>
      <c r="M6717" t="s">
        <v>36679</v>
      </c>
    </row>
    <row r="6718" spans="1:13">
      <c r="A6718" s="1" t="s">
        <v>8735</v>
      </c>
      <c r="B6718">
        <v>2.5906080379797401E-4</v>
      </c>
      <c r="C6718" s="1">
        <v>1.16907277387504E-4</v>
      </c>
      <c r="D6718">
        <v>0.65517241379310298</v>
      </c>
      <c r="E6718">
        <v>0.33108108108108097</v>
      </c>
      <c r="F6718">
        <v>0.98447204968944102</v>
      </c>
      <c r="G6718">
        <v>0.39393939393939398</v>
      </c>
      <c r="H6718">
        <v>0.90094339622641495</v>
      </c>
      <c r="I6718">
        <v>0.8</v>
      </c>
      <c r="J6718" s="1">
        <v>1</v>
      </c>
      <c r="K6718" t="s">
        <v>23238</v>
      </c>
      <c r="L6718" t="s">
        <v>36680</v>
      </c>
      <c r="M6718" t="s">
        <v>36681</v>
      </c>
    </row>
    <row r="6719" spans="1:13">
      <c r="A6719" s="1" t="s">
        <v>8736</v>
      </c>
      <c r="B6719">
        <v>4.8735176735410798E-7</v>
      </c>
      <c r="C6719" s="1">
        <v>1.4702337985632901E-7</v>
      </c>
      <c r="D6719">
        <v>0</v>
      </c>
      <c r="E6719">
        <v>1.9607843137254902E-2</v>
      </c>
      <c r="F6719">
        <v>0</v>
      </c>
      <c r="G6719">
        <v>0</v>
      </c>
      <c r="H6719">
        <v>6.0975609756097598E-3</v>
      </c>
      <c r="I6719">
        <v>0</v>
      </c>
      <c r="J6719" s="1">
        <v>0</v>
      </c>
      <c r="K6719" t="s">
        <v>23238</v>
      </c>
      <c r="L6719" t="s">
        <v>36682</v>
      </c>
      <c r="M6719" t="s">
        <v>36683</v>
      </c>
    </row>
    <row r="6720" spans="1:13">
      <c r="A6720" s="1" t="s">
        <v>8737</v>
      </c>
      <c r="B6720">
        <v>1.4584077898828401E-7</v>
      </c>
      <c r="C6720" s="1">
        <v>1.8868537202686302E-9</v>
      </c>
      <c r="D6720">
        <v>0.98275862068965503</v>
      </c>
      <c r="E6720">
        <v>0.99462365591397806</v>
      </c>
      <c r="F6720">
        <v>1</v>
      </c>
      <c r="G6720">
        <v>1</v>
      </c>
      <c r="H6720">
        <v>1</v>
      </c>
      <c r="I6720">
        <v>1</v>
      </c>
      <c r="J6720" s="1">
        <v>0.77777777777777801</v>
      </c>
      <c r="K6720" t="s">
        <v>23240</v>
      </c>
      <c r="L6720" t="s">
        <v>36684</v>
      </c>
      <c r="M6720" t="s">
        <v>36685</v>
      </c>
    </row>
    <row r="6721" spans="1:13">
      <c r="A6721" s="1" t="s">
        <v>8738</v>
      </c>
      <c r="B6721">
        <v>1.43390403707663E-4</v>
      </c>
      <c r="C6721" s="1">
        <v>6.3977759403007098E-6</v>
      </c>
      <c r="D6721">
        <v>1</v>
      </c>
      <c r="E6721">
        <v>0.72580645161290303</v>
      </c>
      <c r="F6721">
        <v>0.83680555555555602</v>
      </c>
      <c r="G6721">
        <v>0.469387755102041</v>
      </c>
      <c r="H6721">
        <v>0.64705882352941202</v>
      </c>
      <c r="I6721">
        <v>0.75</v>
      </c>
      <c r="J6721" s="1">
        <v>1</v>
      </c>
      <c r="K6721" t="s">
        <v>23239</v>
      </c>
      <c r="L6721" t="s">
        <v>36686</v>
      </c>
      <c r="M6721" t="s">
        <v>36687</v>
      </c>
    </row>
    <row r="6722" spans="1:13">
      <c r="A6722" s="1" t="s">
        <v>8739</v>
      </c>
      <c r="B6722">
        <v>0</v>
      </c>
      <c r="C6722" s="1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1">
        <v>0.45454545454545497</v>
      </c>
      <c r="K6722" t="s">
        <v>23238</v>
      </c>
      <c r="L6722" t="s">
        <v>36688</v>
      </c>
      <c r="M6722" t="s">
        <v>36689</v>
      </c>
    </row>
    <row r="6723" spans="1:13">
      <c r="A6723" s="1" t="s">
        <v>8740</v>
      </c>
      <c r="B6723">
        <v>1.78029687521991E-6</v>
      </c>
      <c r="C6723" s="1">
        <v>1.1458290433114801E-4</v>
      </c>
      <c r="D6723">
        <v>0</v>
      </c>
      <c r="E6723">
        <v>0</v>
      </c>
      <c r="F6723">
        <v>2.57731958762887E-2</v>
      </c>
      <c r="G6723">
        <v>2.6315789473684199E-2</v>
      </c>
      <c r="H6723">
        <v>0.22807017543859601</v>
      </c>
      <c r="I6723">
        <v>8.4745762711864403E-2</v>
      </c>
      <c r="J6723" s="1">
        <v>0</v>
      </c>
      <c r="K6723" t="s">
        <v>23241</v>
      </c>
      <c r="L6723" t="s">
        <v>36690</v>
      </c>
      <c r="M6723" t="s">
        <v>36691</v>
      </c>
    </row>
    <row r="6724" spans="1:13">
      <c r="A6724" s="1" t="s">
        <v>8741</v>
      </c>
      <c r="B6724">
        <v>6.7956663311499597E-5</v>
      </c>
      <c r="C6724" s="1">
        <v>2.5458652733459798E-7</v>
      </c>
      <c r="D6724">
        <v>0.15625</v>
      </c>
      <c r="E6724">
        <v>0.171875</v>
      </c>
      <c r="F6724">
        <v>2.8205128205128199E-2</v>
      </c>
      <c r="G6724">
        <v>3.6363636363636397E-2</v>
      </c>
      <c r="H6724">
        <v>2.6315789473684199E-2</v>
      </c>
      <c r="I6724">
        <v>9.3495934959349603E-2</v>
      </c>
      <c r="J6724" s="1">
        <v>0</v>
      </c>
      <c r="K6724" t="s">
        <v>23240</v>
      </c>
      <c r="L6724" t="s">
        <v>36692</v>
      </c>
      <c r="M6724" t="s">
        <v>36693</v>
      </c>
    </row>
    <row r="6725" spans="1:13">
      <c r="A6725" s="1" t="s">
        <v>8742</v>
      </c>
      <c r="B6725">
        <v>1.81537067672784E-4</v>
      </c>
      <c r="C6725" s="1">
        <v>6.8889645719826302E-6</v>
      </c>
      <c r="D6725">
        <v>7.1428571428571397E-2</v>
      </c>
      <c r="E6725">
        <v>0.45161290322580599</v>
      </c>
      <c r="F6725">
        <v>7.6666666666666702E-2</v>
      </c>
      <c r="G6725">
        <v>0</v>
      </c>
      <c r="H6725">
        <v>4.4117647058823498E-2</v>
      </c>
      <c r="I6725">
        <v>2.2222222222222199E-2</v>
      </c>
      <c r="J6725" s="1">
        <v>0</v>
      </c>
      <c r="K6725" t="s">
        <v>23241</v>
      </c>
      <c r="L6725" t="s">
        <v>36694</v>
      </c>
      <c r="M6725" t="s">
        <v>36695</v>
      </c>
    </row>
    <row r="6726" spans="1:13">
      <c r="A6726" s="1" t="s">
        <v>8743</v>
      </c>
      <c r="B6726">
        <v>4.3178412775763196E-6</v>
      </c>
      <c r="C6726" s="1">
        <v>2.8074203466340201E-5</v>
      </c>
      <c r="D6726">
        <v>0.52631578947368396</v>
      </c>
      <c r="E6726">
        <v>0.73015873015873001</v>
      </c>
      <c r="F6726">
        <v>0.40909090909090901</v>
      </c>
      <c r="G6726">
        <v>7.69230769230769E-2</v>
      </c>
      <c r="H6726">
        <v>9.1397849462365593E-2</v>
      </c>
      <c r="I6726">
        <v>0.38690476190476197</v>
      </c>
      <c r="J6726" s="1">
        <v>0</v>
      </c>
      <c r="K6726" t="s">
        <v>23237</v>
      </c>
      <c r="L6726" t="s">
        <v>36696</v>
      </c>
      <c r="M6726" t="s">
        <v>36697</v>
      </c>
    </row>
    <row r="6727" spans="1:13">
      <c r="A6727" s="1" t="s">
        <v>8744</v>
      </c>
      <c r="B6727">
        <v>7.6395864273271294E-5</v>
      </c>
      <c r="C6727" s="1">
        <v>3.1278503438453497E-5</v>
      </c>
      <c r="D6727">
        <v>0.55263157894736803</v>
      </c>
      <c r="E6727">
        <v>0.45348837209302301</v>
      </c>
      <c r="F6727">
        <v>0.71634615384615397</v>
      </c>
      <c r="G6727">
        <v>0.1125</v>
      </c>
      <c r="H6727">
        <v>0.78125</v>
      </c>
      <c r="I6727">
        <v>0.44615384615384601</v>
      </c>
      <c r="J6727" s="1">
        <v>1</v>
      </c>
      <c r="K6727" t="s">
        <v>23238</v>
      </c>
      <c r="L6727" t="s">
        <v>36698</v>
      </c>
      <c r="M6727" t="s">
        <v>36699</v>
      </c>
    </row>
    <row r="6728" spans="1:13">
      <c r="A6728" s="1" t="s">
        <v>8745</v>
      </c>
      <c r="B6728">
        <v>2.9474713588536798E-6</v>
      </c>
      <c r="C6728" s="1">
        <v>6.8100026427272897E-7</v>
      </c>
      <c r="D6728">
        <v>3.8461538461538498E-2</v>
      </c>
      <c r="E6728">
        <v>2.4390243902439001E-2</v>
      </c>
      <c r="F6728">
        <v>4.47761194029851E-2</v>
      </c>
      <c r="G6728">
        <v>0</v>
      </c>
      <c r="H6728">
        <v>1.05263157894737E-2</v>
      </c>
      <c r="I6728">
        <v>0.01</v>
      </c>
      <c r="J6728" s="1" t="s">
        <v>23229</v>
      </c>
      <c r="K6728" t="s">
        <v>23239</v>
      </c>
      <c r="L6728" t="s">
        <v>36700</v>
      </c>
      <c r="M6728" t="s">
        <v>36701</v>
      </c>
    </row>
    <row r="6729" spans="1:13">
      <c r="A6729" s="1" t="s">
        <v>8746</v>
      </c>
      <c r="B6729">
        <v>3.3859715203037798E-9</v>
      </c>
      <c r="C6729" s="1">
        <v>6.89599418583476E-11</v>
      </c>
      <c r="D6729">
        <v>0</v>
      </c>
      <c r="E6729">
        <v>0</v>
      </c>
      <c r="F6729">
        <v>4.6728971962616802E-3</v>
      </c>
      <c r="G6729">
        <v>0</v>
      </c>
      <c r="H6729">
        <v>0</v>
      </c>
      <c r="I6729">
        <v>3.3898305084745797E-2</v>
      </c>
      <c r="J6729" s="1" t="s">
        <v>23229</v>
      </c>
      <c r="K6729" t="s">
        <v>23239</v>
      </c>
      <c r="L6729" t="s">
        <v>36702</v>
      </c>
      <c r="M6729" t="s">
        <v>36703</v>
      </c>
    </row>
    <row r="6730" spans="1:13">
      <c r="A6730" s="1" t="s">
        <v>8747</v>
      </c>
      <c r="B6730">
        <v>1.4319799734637E-6</v>
      </c>
      <c r="C6730" s="1">
        <v>7.8207340021506597E-7</v>
      </c>
      <c r="D6730">
        <v>1.6666666666666701E-2</v>
      </c>
      <c r="E6730">
        <v>0</v>
      </c>
      <c r="F6730">
        <v>0</v>
      </c>
      <c r="G6730">
        <v>0</v>
      </c>
      <c r="H6730">
        <v>1.26582278481013E-2</v>
      </c>
      <c r="I6730">
        <v>0.02</v>
      </c>
      <c r="J6730" s="1">
        <v>0</v>
      </c>
      <c r="K6730" t="s">
        <v>23238</v>
      </c>
      <c r="L6730" t="s">
        <v>36704</v>
      </c>
      <c r="M6730" t="s">
        <v>36705</v>
      </c>
    </row>
    <row r="6731" spans="1:13">
      <c r="A6731" s="1" t="s">
        <v>8748</v>
      </c>
      <c r="B6731">
        <v>6.1969368934530603E-4</v>
      </c>
      <c r="C6731" s="1">
        <v>5.2828434824689395E-4</v>
      </c>
      <c r="D6731">
        <v>0.25</v>
      </c>
      <c r="E6731">
        <v>2.0833333333333301E-2</v>
      </c>
      <c r="F6731">
        <v>0.64102564102564097</v>
      </c>
      <c r="G6731">
        <v>0.93965517241379304</v>
      </c>
      <c r="H6731">
        <v>0.66228070175438603</v>
      </c>
      <c r="I6731">
        <v>0.68951612903225801</v>
      </c>
      <c r="J6731" s="1">
        <v>0.95454545454545503</v>
      </c>
      <c r="K6731" t="s">
        <v>23240</v>
      </c>
      <c r="L6731" t="s">
        <v>36706</v>
      </c>
      <c r="M6731" t="s">
        <v>36707</v>
      </c>
    </row>
    <row r="6732" spans="1:13">
      <c r="A6732" s="1" t="s">
        <v>8749</v>
      </c>
      <c r="B6732">
        <v>1.80195407764307E-5</v>
      </c>
      <c r="C6732" s="1">
        <v>1.74766176895612E-6</v>
      </c>
      <c r="D6732">
        <v>1.5625E-2</v>
      </c>
      <c r="E6732">
        <v>0.10344827586206901</v>
      </c>
      <c r="F6732">
        <v>2.9940119760479E-3</v>
      </c>
      <c r="G6732">
        <v>0</v>
      </c>
      <c r="H6732">
        <v>0</v>
      </c>
      <c r="I6732">
        <v>0</v>
      </c>
      <c r="J6732" s="1">
        <v>0</v>
      </c>
      <c r="K6732" t="s">
        <v>23237</v>
      </c>
      <c r="L6732" t="s">
        <v>36708</v>
      </c>
      <c r="M6732" t="s">
        <v>36709</v>
      </c>
    </row>
    <row r="6733" spans="1:13">
      <c r="A6733" s="1" t="s">
        <v>8750</v>
      </c>
      <c r="B6733">
        <v>1.3959899926393399E-5</v>
      </c>
      <c r="C6733" s="1">
        <v>2.0522166186110599E-4</v>
      </c>
      <c r="D6733">
        <v>1.5625E-2</v>
      </c>
      <c r="E6733">
        <v>2.1052631578947399E-2</v>
      </c>
      <c r="F6733">
        <v>0.15128205128205099</v>
      </c>
      <c r="G6733">
        <v>6.8965517241379296E-2</v>
      </c>
      <c r="H6733">
        <v>0.35840707964601798</v>
      </c>
      <c r="I6733">
        <v>0.13675213675213699</v>
      </c>
      <c r="J6733" s="1">
        <v>0</v>
      </c>
      <c r="K6733" t="s">
        <v>23241</v>
      </c>
      <c r="L6733" t="s">
        <v>36710</v>
      </c>
      <c r="M6733" t="s">
        <v>36711</v>
      </c>
    </row>
    <row r="6734" spans="1:13">
      <c r="A6734" s="1" t="s">
        <v>8751</v>
      </c>
      <c r="B6734">
        <v>2.18531361126585E-7</v>
      </c>
      <c r="C6734" s="1">
        <v>9.1844127816775899E-7</v>
      </c>
      <c r="D6734">
        <v>1</v>
      </c>
      <c r="E6734">
        <v>0.99193548387096797</v>
      </c>
      <c r="F6734">
        <v>1</v>
      </c>
      <c r="G6734">
        <v>1</v>
      </c>
      <c r="H6734">
        <v>1</v>
      </c>
      <c r="I6734">
        <v>0.98701298701298701</v>
      </c>
      <c r="J6734" s="1">
        <v>1</v>
      </c>
      <c r="K6734" t="s">
        <v>23239</v>
      </c>
      <c r="L6734" t="s">
        <v>36712</v>
      </c>
      <c r="M6734" t="s">
        <v>36713</v>
      </c>
    </row>
    <row r="6735" spans="1:13">
      <c r="A6735" s="1" t="s">
        <v>8752</v>
      </c>
      <c r="B6735">
        <v>1.24905980072269E-8</v>
      </c>
      <c r="C6735" s="1">
        <v>8.7152165543631092E-6</v>
      </c>
      <c r="D6735">
        <v>0.17741935483870999</v>
      </c>
      <c r="E6735">
        <v>0.16867469879518099</v>
      </c>
      <c r="F6735">
        <v>5.3333333333333302E-2</v>
      </c>
      <c r="G6735">
        <v>0.42857142857142899</v>
      </c>
      <c r="H6735">
        <v>4.1666666666666699E-2</v>
      </c>
      <c r="I6735">
        <v>0.14864864864864899</v>
      </c>
      <c r="J6735" s="1">
        <v>0</v>
      </c>
      <c r="K6735" t="s">
        <v>23241</v>
      </c>
      <c r="L6735" t="s">
        <v>36714</v>
      </c>
      <c r="M6735" t="s">
        <v>36715</v>
      </c>
    </row>
    <row r="6736" spans="1:13">
      <c r="A6736" s="1" t="s">
        <v>8753</v>
      </c>
      <c r="B6736">
        <v>1.7415569831834901E-5</v>
      </c>
      <c r="C6736" s="1">
        <v>1.22628034383183E-5</v>
      </c>
      <c r="D6736">
        <v>0.214285714285714</v>
      </c>
      <c r="E6736">
        <v>0.22500000000000001</v>
      </c>
      <c r="F6736">
        <v>6.21621621621622E-2</v>
      </c>
      <c r="G6736">
        <v>0</v>
      </c>
      <c r="H6736">
        <v>0</v>
      </c>
      <c r="I6736">
        <v>3.65853658536585E-2</v>
      </c>
      <c r="J6736" s="1">
        <v>0</v>
      </c>
      <c r="K6736" t="s">
        <v>23238</v>
      </c>
      <c r="L6736" t="s">
        <v>36716</v>
      </c>
      <c r="M6736" t="s">
        <v>36717</v>
      </c>
    </row>
    <row r="6737" spans="1:13">
      <c r="A6737" s="1" t="s">
        <v>8754</v>
      </c>
      <c r="B6737">
        <v>6.1326216004781498E-7</v>
      </c>
      <c r="C6737" s="1">
        <v>1.08732291731985E-7</v>
      </c>
      <c r="D6737">
        <v>0</v>
      </c>
      <c r="E6737">
        <v>5.2083333333333296E-3</v>
      </c>
      <c r="F6737">
        <v>2.5906735751295299E-3</v>
      </c>
      <c r="G6737">
        <v>0</v>
      </c>
      <c r="H6737">
        <v>0</v>
      </c>
      <c r="I6737">
        <v>4.0650406504065002E-3</v>
      </c>
      <c r="J6737" s="1">
        <v>0</v>
      </c>
      <c r="K6737" t="s">
        <v>23241</v>
      </c>
      <c r="L6737" t="s">
        <v>36718</v>
      </c>
      <c r="M6737" t="s">
        <v>36719</v>
      </c>
    </row>
    <row r="6738" spans="1:13">
      <c r="A6738" s="1" t="s">
        <v>8755</v>
      </c>
      <c r="B6738">
        <v>3.6812653755424301E-4</v>
      </c>
      <c r="C6738" s="1">
        <v>4.79738527415943E-5</v>
      </c>
      <c r="D6738">
        <v>0.171875</v>
      </c>
      <c r="E6738">
        <v>0.40104166666666702</v>
      </c>
      <c r="F6738">
        <v>5.3846153846153801E-2</v>
      </c>
      <c r="G6738">
        <v>3.4482758620689703E-2</v>
      </c>
      <c r="H6738">
        <v>1.7543859649122799E-2</v>
      </c>
      <c r="I6738">
        <v>1.6528925619834701E-2</v>
      </c>
      <c r="J6738" s="1">
        <v>4.5454545454545497E-2</v>
      </c>
      <c r="K6738" t="s">
        <v>23242</v>
      </c>
      <c r="L6738" t="s">
        <v>36720</v>
      </c>
      <c r="M6738" t="s">
        <v>36721</v>
      </c>
    </row>
    <row r="6739" spans="1:13">
      <c r="A6739" s="1" t="s">
        <v>8756</v>
      </c>
      <c r="B6739">
        <v>1.2974237982147601E-5</v>
      </c>
      <c r="C6739" s="1">
        <v>2.5874431726907601E-5</v>
      </c>
      <c r="D6739">
        <v>1</v>
      </c>
      <c r="E6739">
        <v>1</v>
      </c>
      <c r="F6739">
        <v>1</v>
      </c>
      <c r="G6739">
        <v>1</v>
      </c>
      <c r="H6739">
        <v>0.84705882352941197</v>
      </c>
      <c r="I6739">
        <v>0.971830985915493</v>
      </c>
      <c r="J6739" s="1">
        <v>1</v>
      </c>
      <c r="K6739" t="s">
        <v>23240</v>
      </c>
      <c r="L6739" t="s">
        <v>36722</v>
      </c>
      <c r="M6739" t="s">
        <v>36723</v>
      </c>
    </row>
    <row r="6740" spans="1:13">
      <c r="A6740" s="1" t="s">
        <v>8757</v>
      </c>
      <c r="B6740">
        <v>4.66099626794031E-6</v>
      </c>
      <c r="C6740" s="1">
        <v>1.34034463935964E-5</v>
      </c>
      <c r="D6740">
        <v>9.2592592592592601E-2</v>
      </c>
      <c r="E6740">
        <v>7.14285714285714E-3</v>
      </c>
      <c r="F6740">
        <v>9.0062111801242198E-2</v>
      </c>
      <c r="G6740">
        <v>0</v>
      </c>
      <c r="H6740">
        <v>0</v>
      </c>
      <c r="I6740">
        <v>7.6923076923076901E-3</v>
      </c>
      <c r="J6740" s="1">
        <v>0</v>
      </c>
      <c r="K6740" t="s">
        <v>23242</v>
      </c>
      <c r="L6740" t="s">
        <v>36724</v>
      </c>
      <c r="M6740" t="s">
        <v>36725</v>
      </c>
    </row>
    <row r="6741" spans="1:13">
      <c r="A6741" s="1" t="s">
        <v>8758</v>
      </c>
      <c r="B6741">
        <v>2.6985118037849402E-7</v>
      </c>
      <c r="C6741" s="1">
        <v>3.9580859036643499E-8</v>
      </c>
      <c r="D6741">
        <v>0.97826086956521696</v>
      </c>
      <c r="E6741">
        <v>1</v>
      </c>
      <c r="F6741">
        <v>0.98591549295774605</v>
      </c>
      <c r="G6741">
        <v>1</v>
      </c>
      <c r="H6741">
        <v>1</v>
      </c>
      <c r="I6741">
        <v>1</v>
      </c>
      <c r="J6741" s="1" t="s">
        <v>23229</v>
      </c>
      <c r="K6741" t="s">
        <v>23241</v>
      </c>
      <c r="L6741" t="s">
        <v>36726</v>
      </c>
      <c r="M6741" t="s">
        <v>36727</v>
      </c>
    </row>
    <row r="6742" spans="1:13">
      <c r="A6742" s="1" t="s">
        <v>8759</v>
      </c>
      <c r="B6742">
        <v>0</v>
      </c>
      <c r="C6742" s="1">
        <v>0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 s="1">
        <v>0.5</v>
      </c>
      <c r="K6742" t="s">
        <v>23237</v>
      </c>
      <c r="L6742" t="s">
        <v>36728</v>
      </c>
      <c r="M6742" t="s">
        <v>36729</v>
      </c>
    </row>
    <row r="6743" spans="1:13">
      <c r="A6743" s="1" t="s">
        <v>8760</v>
      </c>
      <c r="B6743">
        <v>4.6343449859402598E-5</v>
      </c>
      <c r="C6743" s="1">
        <v>1.9638949146191201E-7</v>
      </c>
      <c r="D6743">
        <v>0.82258064516129004</v>
      </c>
      <c r="E6743">
        <v>0.42073170731707299</v>
      </c>
      <c r="F6743">
        <v>0.94137931034482802</v>
      </c>
      <c r="G6743">
        <v>1</v>
      </c>
      <c r="H6743">
        <v>0.97761194029850795</v>
      </c>
      <c r="I6743">
        <v>0.94736842105263197</v>
      </c>
      <c r="J6743" s="1" t="s">
        <v>23229</v>
      </c>
      <c r="K6743" t="s">
        <v>23241</v>
      </c>
      <c r="L6743" t="s">
        <v>36730</v>
      </c>
      <c r="M6743" t="s">
        <v>36731</v>
      </c>
    </row>
    <row r="6744" spans="1:13">
      <c r="A6744" s="1" t="s">
        <v>8761</v>
      </c>
      <c r="B6744">
        <v>1.4925537413913099E-4</v>
      </c>
      <c r="C6744" s="1">
        <v>7.1551823760582301E-7</v>
      </c>
      <c r="D6744">
        <v>0</v>
      </c>
      <c r="E6744">
        <v>0.3</v>
      </c>
      <c r="F6744">
        <v>0</v>
      </c>
      <c r="G6744">
        <v>0</v>
      </c>
      <c r="H6744">
        <v>0</v>
      </c>
      <c r="I6744">
        <v>0</v>
      </c>
      <c r="J6744" s="1">
        <v>0</v>
      </c>
      <c r="K6744" t="s">
        <v>23237</v>
      </c>
      <c r="L6744" t="s">
        <v>36732</v>
      </c>
      <c r="M6744" t="s">
        <v>36733</v>
      </c>
    </row>
    <row r="6745" spans="1:13">
      <c r="A6745" s="1" t="s">
        <v>8762</v>
      </c>
      <c r="B6745">
        <v>8.9858392657928592E-9</v>
      </c>
      <c r="C6745" s="1">
        <v>6.7808004622392896E-8</v>
      </c>
      <c r="D6745">
        <v>0</v>
      </c>
      <c r="E6745">
        <v>5.6818181818181802E-3</v>
      </c>
      <c r="F6745">
        <v>0</v>
      </c>
      <c r="G6745">
        <v>0</v>
      </c>
      <c r="H6745">
        <v>0</v>
      </c>
      <c r="I6745">
        <v>5.6179775280898901E-3</v>
      </c>
      <c r="J6745" s="1">
        <v>0.95454545454545503</v>
      </c>
      <c r="K6745" t="s">
        <v>23239</v>
      </c>
      <c r="L6745" t="s">
        <v>36734</v>
      </c>
      <c r="M6745" t="s">
        <v>36735</v>
      </c>
    </row>
    <row r="6746" spans="1:13">
      <c r="A6746" s="1" t="s">
        <v>8763</v>
      </c>
      <c r="B6746">
        <v>5.9051080221217704E-4</v>
      </c>
      <c r="C6746" s="1">
        <v>3.9323579400278098E-5</v>
      </c>
      <c r="D6746">
        <v>6.25E-2</v>
      </c>
      <c r="E6746">
        <v>0.32105263157894698</v>
      </c>
      <c r="F6746">
        <v>1.63934426229508E-2</v>
      </c>
      <c r="G6746">
        <v>2.5862068965517199E-2</v>
      </c>
      <c r="H6746">
        <v>8.9285714285714302E-2</v>
      </c>
      <c r="I6746">
        <v>7.9166666666666705E-2</v>
      </c>
      <c r="J6746" s="1">
        <v>0</v>
      </c>
      <c r="K6746" t="s">
        <v>23241</v>
      </c>
      <c r="L6746" t="s">
        <v>36736</v>
      </c>
      <c r="M6746" t="s">
        <v>36737</v>
      </c>
    </row>
    <row r="6747" spans="1:13">
      <c r="A6747" s="1" t="s">
        <v>8764</v>
      </c>
      <c r="B6747">
        <v>3.9121046005090498E-6</v>
      </c>
      <c r="C6747" s="1">
        <v>5.0574747006923405E-4</v>
      </c>
      <c r="D6747">
        <v>0.53333333333333299</v>
      </c>
      <c r="E6747">
        <v>0.625</v>
      </c>
      <c r="F6747">
        <v>0.186708860759494</v>
      </c>
      <c r="G6747">
        <v>0.96341463414634099</v>
      </c>
      <c r="H6747">
        <v>0.60126582278481</v>
      </c>
      <c r="I6747">
        <v>0.65254237288135597</v>
      </c>
      <c r="J6747" s="1" t="s">
        <v>23229</v>
      </c>
      <c r="K6747" t="s">
        <v>23238</v>
      </c>
      <c r="L6747" t="s">
        <v>36738</v>
      </c>
      <c r="M6747" t="s">
        <v>36739</v>
      </c>
    </row>
    <row r="6748" spans="1:13">
      <c r="A6748" s="1" t="s">
        <v>8765</v>
      </c>
      <c r="B6748">
        <v>6.11228335743494E-4</v>
      </c>
      <c r="C6748" s="1">
        <v>2.6108779714153101E-5</v>
      </c>
      <c r="D6748">
        <v>0.476190476190476</v>
      </c>
      <c r="E6748">
        <v>0.60326086956521696</v>
      </c>
      <c r="F6748">
        <v>0.17105263157894701</v>
      </c>
      <c r="G6748">
        <v>5.8823529411764698E-2</v>
      </c>
      <c r="H6748">
        <v>0.42105263157894701</v>
      </c>
      <c r="I6748">
        <v>0.217741935483871</v>
      </c>
      <c r="J6748" s="1">
        <v>0</v>
      </c>
      <c r="K6748" t="s">
        <v>23240</v>
      </c>
      <c r="L6748" t="s">
        <v>36740</v>
      </c>
      <c r="M6748" t="s">
        <v>36741</v>
      </c>
    </row>
    <row r="6749" spans="1:13">
      <c r="A6749" s="1" t="s">
        <v>8766</v>
      </c>
      <c r="B6749">
        <v>6.4196420646563604E-6</v>
      </c>
      <c r="C6749" s="1">
        <v>7.7394104355549997E-5</v>
      </c>
      <c r="D6749">
        <v>0.70588235294117696</v>
      </c>
      <c r="E6749">
        <v>0.94915254237288105</v>
      </c>
      <c r="F6749">
        <v>0.94666666666666699</v>
      </c>
      <c r="G6749">
        <v>1</v>
      </c>
      <c r="H6749">
        <v>0.84246575342465801</v>
      </c>
      <c r="I6749">
        <v>0.69047619047619002</v>
      </c>
      <c r="J6749" s="1" t="s">
        <v>23229</v>
      </c>
      <c r="K6749" t="s">
        <v>23238</v>
      </c>
      <c r="L6749" t="s">
        <v>36742</v>
      </c>
      <c r="M6749" t="s">
        <v>36743</v>
      </c>
    </row>
    <row r="6750" spans="1:13">
      <c r="A6750" s="1" t="s">
        <v>8767</v>
      </c>
      <c r="B6750">
        <v>1.5451041671453799E-4</v>
      </c>
      <c r="C6750" s="1">
        <v>3.6196697243595698E-6</v>
      </c>
      <c r="D6750">
        <v>0.55000000000000004</v>
      </c>
      <c r="E6750">
        <v>0.97159090909090895</v>
      </c>
      <c r="F6750">
        <v>0.99704142011834296</v>
      </c>
      <c r="G6750">
        <v>0.87962962962962998</v>
      </c>
      <c r="H6750">
        <v>0.96428571428571397</v>
      </c>
      <c r="I6750">
        <v>0.876811594202899</v>
      </c>
      <c r="J6750" s="1">
        <v>1</v>
      </c>
      <c r="K6750" t="s">
        <v>23241</v>
      </c>
      <c r="L6750" t="s">
        <v>36744</v>
      </c>
      <c r="M6750" t="s">
        <v>36745</v>
      </c>
    </row>
    <row r="6751" spans="1:13">
      <c r="A6751" s="1" t="s">
        <v>8768</v>
      </c>
      <c r="B6751">
        <v>2.0314391730019301E-8</v>
      </c>
      <c r="C6751" s="1">
        <v>1.2797118553997001E-5</v>
      </c>
      <c r="D6751">
        <v>0.33333333333333304</v>
      </c>
      <c r="E6751">
        <v>0.40714285714285703</v>
      </c>
      <c r="F6751">
        <v>0.31321839080459801</v>
      </c>
      <c r="G6751">
        <v>9.9999999999999978E-2</v>
      </c>
      <c r="H6751">
        <v>0.11940298507462699</v>
      </c>
      <c r="I6751">
        <v>0.13114754098360704</v>
      </c>
      <c r="J6751" s="1">
        <v>0</v>
      </c>
      <c r="K6751" t="s">
        <v>23244</v>
      </c>
      <c r="L6751" t="s">
        <v>36746</v>
      </c>
      <c r="M6751" t="s">
        <v>36747</v>
      </c>
    </row>
    <row r="6752" spans="1:13">
      <c r="A6752" s="1" t="s">
        <v>8769</v>
      </c>
      <c r="B6752">
        <v>1.801004301208E-7</v>
      </c>
      <c r="C6752" s="1">
        <v>2.0144656334284599E-6</v>
      </c>
      <c r="D6752">
        <v>0.98387096774193505</v>
      </c>
      <c r="E6752">
        <v>1</v>
      </c>
      <c r="F6752">
        <v>0.98918918918918897</v>
      </c>
      <c r="G6752">
        <v>0.96250000000000002</v>
      </c>
      <c r="H6752">
        <v>0.97685185185185197</v>
      </c>
      <c r="I6752">
        <v>0.95</v>
      </c>
      <c r="J6752" s="1">
        <v>1</v>
      </c>
      <c r="K6752" t="s">
        <v>23241</v>
      </c>
      <c r="L6752" t="s">
        <v>36748</v>
      </c>
      <c r="M6752" t="s">
        <v>36749</v>
      </c>
    </row>
    <row r="6753" spans="1:13">
      <c r="A6753" s="1" t="s">
        <v>8770</v>
      </c>
      <c r="B6753">
        <v>6.5012299756523305E-7</v>
      </c>
      <c r="C6753" s="1">
        <v>8.4115821793947006E-8</v>
      </c>
      <c r="D6753">
        <v>1.5625E-2</v>
      </c>
      <c r="E6753">
        <v>5.8823529411764696E-3</v>
      </c>
      <c r="F6753">
        <v>5.4347826086956503E-3</v>
      </c>
      <c r="G6753">
        <v>0</v>
      </c>
      <c r="H6753">
        <v>0</v>
      </c>
      <c r="I6753">
        <v>0</v>
      </c>
      <c r="J6753" s="1">
        <v>0.68181818181818199</v>
      </c>
      <c r="K6753" t="s">
        <v>23241</v>
      </c>
      <c r="L6753" t="s">
        <v>36750</v>
      </c>
      <c r="M6753" t="s">
        <v>36751</v>
      </c>
    </row>
    <row r="6754" spans="1:13">
      <c r="A6754" s="1" t="s">
        <v>8771</v>
      </c>
      <c r="B6754">
        <v>2.79506681260556E-4</v>
      </c>
      <c r="C6754" s="1">
        <v>9.3238946279091295E-4</v>
      </c>
      <c r="D6754">
        <v>1</v>
      </c>
      <c r="E6754">
        <v>0.98369565217391297</v>
      </c>
      <c r="F6754">
        <v>0.64804469273743004</v>
      </c>
      <c r="G6754">
        <v>0.98979591836734704</v>
      </c>
      <c r="H6754">
        <v>0.995</v>
      </c>
      <c r="I6754">
        <v>0.99528301886792403</v>
      </c>
      <c r="J6754" s="1">
        <v>1</v>
      </c>
      <c r="K6754" t="s">
        <v>23238</v>
      </c>
      <c r="L6754" t="s">
        <v>36752</v>
      </c>
      <c r="M6754" t="s">
        <v>36753</v>
      </c>
    </row>
    <row r="6755" spans="1:13">
      <c r="A6755" s="1" t="s">
        <v>8772</v>
      </c>
      <c r="B6755">
        <v>1.8375928149757198E-5</v>
      </c>
      <c r="C6755" s="1">
        <v>1.4347478803856801E-5</v>
      </c>
      <c r="D6755">
        <v>3.5714285714285698E-2</v>
      </c>
      <c r="E6755">
        <v>1.0416666666666701E-2</v>
      </c>
      <c r="F6755">
        <v>6.9587628865979398E-2</v>
      </c>
      <c r="G6755">
        <v>0</v>
      </c>
      <c r="H6755">
        <v>0.21929824561403499</v>
      </c>
      <c r="I6755">
        <v>3.2407407407407399E-2</v>
      </c>
      <c r="J6755" s="1">
        <v>0</v>
      </c>
      <c r="K6755" t="s">
        <v>23239</v>
      </c>
      <c r="L6755" t="s">
        <v>36754</v>
      </c>
      <c r="M6755" t="s">
        <v>36755</v>
      </c>
    </row>
    <row r="6756" spans="1:13">
      <c r="A6756" s="1" t="s">
        <v>8773</v>
      </c>
      <c r="B6756">
        <v>2.7327986936041001E-5</v>
      </c>
      <c r="C6756" s="1">
        <v>7.3435550920138302E-7</v>
      </c>
      <c r="D6756">
        <v>0.98076923076923095</v>
      </c>
      <c r="E6756">
        <v>0.93258426966292096</v>
      </c>
      <c r="F6756">
        <v>0.99666666666666703</v>
      </c>
      <c r="G6756">
        <v>1</v>
      </c>
      <c r="H6756">
        <v>1</v>
      </c>
      <c r="I6756">
        <v>1</v>
      </c>
      <c r="J6756" s="1">
        <v>1</v>
      </c>
      <c r="K6756" t="s">
        <v>23238</v>
      </c>
      <c r="L6756" t="s">
        <v>36756</v>
      </c>
      <c r="M6756" t="s">
        <v>36757</v>
      </c>
    </row>
    <row r="6757" spans="1:13">
      <c r="A6757" s="1" t="s">
        <v>8774</v>
      </c>
      <c r="B6757">
        <v>0</v>
      </c>
      <c r="C6757" s="1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 s="1" t="s">
        <v>23229</v>
      </c>
      <c r="K6757" t="s">
        <v>23239</v>
      </c>
      <c r="L6757" t="s">
        <v>36758</v>
      </c>
      <c r="M6757" t="s">
        <v>36759</v>
      </c>
    </row>
    <row r="6758" spans="1:13">
      <c r="A6758" s="1" t="s">
        <v>8775</v>
      </c>
      <c r="B6758">
        <v>4.32461492147526E-5</v>
      </c>
      <c r="C6758" s="1">
        <v>1.02995342147052E-4</v>
      </c>
      <c r="D6758">
        <v>1.5625E-2</v>
      </c>
      <c r="E6758">
        <v>5.4945054945054897E-3</v>
      </c>
      <c r="F6758">
        <v>7.8125E-2</v>
      </c>
      <c r="G6758">
        <v>0</v>
      </c>
      <c r="H6758">
        <v>0</v>
      </c>
      <c r="I6758">
        <v>0</v>
      </c>
      <c r="J6758" s="1">
        <v>0</v>
      </c>
      <c r="K6758" t="s">
        <v>23242</v>
      </c>
      <c r="L6758" t="s">
        <v>36760</v>
      </c>
      <c r="M6758" t="s">
        <v>36761</v>
      </c>
    </row>
    <row r="6759" spans="1:13">
      <c r="A6759" s="1" t="s">
        <v>8776</v>
      </c>
      <c r="B6759">
        <v>7.7201505604148103E-6</v>
      </c>
      <c r="C6759" s="1">
        <v>3.8270515170593699E-8</v>
      </c>
      <c r="D6759">
        <v>0.194444444444444</v>
      </c>
      <c r="E6759">
        <v>0</v>
      </c>
      <c r="F6759">
        <v>5.7692307692307702E-2</v>
      </c>
      <c r="G6759">
        <v>0</v>
      </c>
      <c r="H6759">
        <v>0</v>
      </c>
      <c r="I6759">
        <v>4.3478260869565202E-2</v>
      </c>
      <c r="J6759" s="1">
        <v>0</v>
      </c>
      <c r="K6759" t="s">
        <v>23241</v>
      </c>
      <c r="L6759" t="s">
        <v>36762</v>
      </c>
      <c r="M6759" t="s">
        <v>36763</v>
      </c>
    </row>
    <row r="6760" spans="1:13">
      <c r="A6760" s="1" t="s">
        <v>8777</v>
      </c>
      <c r="B6760">
        <v>2.4485332565357901E-6</v>
      </c>
      <c r="C6760" s="1">
        <v>4.3295047799515802E-5</v>
      </c>
      <c r="D6760">
        <v>1</v>
      </c>
      <c r="E6760">
        <v>0.99479166666666696</v>
      </c>
      <c r="F6760">
        <v>1</v>
      </c>
      <c r="G6760">
        <v>0.41346153846153799</v>
      </c>
      <c r="H6760">
        <v>0.95</v>
      </c>
      <c r="I6760">
        <v>0.82110091743119296</v>
      </c>
      <c r="J6760" s="1">
        <v>1</v>
      </c>
      <c r="K6760" t="s">
        <v>23239</v>
      </c>
      <c r="L6760" t="s">
        <v>36764</v>
      </c>
      <c r="M6760" t="s">
        <v>36765</v>
      </c>
    </row>
    <row r="6761" spans="1:13">
      <c r="A6761" s="1" t="s">
        <v>8778</v>
      </c>
      <c r="B6761">
        <v>6.5030933304585504E-5</v>
      </c>
      <c r="C6761" s="1">
        <v>8.8431574649919305E-5</v>
      </c>
      <c r="D6761">
        <v>0.266666666666667</v>
      </c>
      <c r="E6761">
        <v>0.32183908045977</v>
      </c>
      <c r="F6761">
        <v>0.17407407407407399</v>
      </c>
      <c r="G6761">
        <v>0</v>
      </c>
      <c r="H6761">
        <v>9.3333333333333296E-2</v>
      </c>
      <c r="I6761">
        <v>0</v>
      </c>
      <c r="J6761" s="1" t="s">
        <v>23229</v>
      </c>
      <c r="K6761" t="s">
        <v>23238</v>
      </c>
      <c r="L6761" t="s">
        <v>36766</v>
      </c>
      <c r="M6761" t="s">
        <v>36767</v>
      </c>
    </row>
    <row r="6762" spans="1:13">
      <c r="A6762" s="1" t="s">
        <v>8779</v>
      </c>
      <c r="B6762">
        <v>9.0489728337631006E-9</v>
      </c>
      <c r="C6762" s="1">
        <v>9.499537173385429E-10</v>
      </c>
      <c r="D6762">
        <v>0</v>
      </c>
      <c r="E6762">
        <v>5.4945054945054897E-3</v>
      </c>
      <c r="F6762">
        <v>0</v>
      </c>
      <c r="G6762">
        <v>0</v>
      </c>
      <c r="H6762">
        <v>0</v>
      </c>
      <c r="I6762">
        <v>0</v>
      </c>
      <c r="J6762" s="1">
        <v>1</v>
      </c>
      <c r="K6762" t="s">
        <v>23241</v>
      </c>
      <c r="L6762" t="s">
        <v>36768</v>
      </c>
      <c r="M6762" t="s">
        <v>36769</v>
      </c>
    </row>
    <row r="6763" spans="1:13">
      <c r="A6763" s="1" t="s">
        <v>8780</v>
      </c>
      <c r="B6763">
        <v>7.7351579343267304E-6</v>
      </c>
      <c r="C6763" s="1">
        <v>5.2721479741240404E-7</v>
      </c>
      <c r="D6763">
        <v>0.79032258064516103</v>
      </c>
      <c r="E6763">
        <v>0.8125</v>
      </c>
      <c r="F6763">
        <v>0.85755813953488402</v>
      </c>
      <c r="G6763">
        <v>0.88157894736842102</v>
      </c>
      <c r="H6763">
        <v>0.78494623655913998</v>
      </c>
      <c r="I6763">
        <v>0.972727272727273</v>
      </c>
      <c r="J6763" s="1">
        <v>1</v>
      </c>
      <c r="K6763" t="s">
        <v>23238</v>
      </c>
      <c r="L6763" t="s">
        <v>36770</v>
      </c>
      <c r="M6763" t="s">
        <v>36771</v>
      </c>
    </row>
    <row r="6764" spans="1:13">
      <c r="A6764" s="1" t="s">
        <v>8781</v>
      </c>
      <c r="B6764">
        <v>1.07958273639454E-4</v>
      </c>
      <c r="C6764" s="1">
        <v>2.4487166985425201E-6</v>
      </c>
      <c r="D6764">
        <v>0.91666666666666696</v>
      </c>
      <c r="E6764">
        <v>0.71511627906976705</v>
      </c>
      <c r="F6764">
        <v>0.98655913978494603</v>
      </c>
      <c r="G6764">
        <v>0.98571428571428599</v>
      </c>
      <c r="H6764">
        <v>0.98333333333333295</v>
      </c>
      <c r="I6764">
        <v>0.99122807017543901</v>
      </c>
      <c r="J6764" s="1" t="s">
        <v>23229</v>
      </c>
      <c r="K6764" t="s">
        <v>23237</v>
      </c>
      <c r="L6764" t="s">
        <v>36772</v>
      </c>
      <c r="M6764" t="s">
        <v>36773</v>
      </c>
    </row>
    <row r="6765" spans="1:13">
      <c r="A6765" s="1" t="s">
        <v>8782</v>
      </c>
      <c r="B6765">
        <v>1.51481424884574E-5</v>
      </c>
      <c r="C6765" s="1">
        <v>3.6632070236576E-8</v>
      </c>
      <c r="D6765">
        <v>0.984375</v>
      </c>
      <c r="E6765">
        <v>0.88505747126436796</v>
      </c>
      <c r="F6765">
        <v>0.99689440993788803</v>
      </c>
      <c r="G6765">
        <v>1</v>
      </c>
      <c r="H6765">
        <v>1</v>
      </c>
      <c r="I6765">
        <v>1</v>
      </c>
      <c r="J6765" s="1">
        <v>1</v>
      </c>
      <c r="K6765" t="s">
        <v>23241</v>
      </c>
      <c r="L6765" t="s">
        <v>36774</v>
      </c>
      <c r="M6765" t="s">
        <v>36775</v>
      </c>
    </row>
    <row r="6766" spans="1:13">
      <c r="A6766" s="1" t="s">
        <v>8783</v>
      </c>
      <c r="B6766">
        <v>5.35306799921638E-7</v>
      </c>
      <c r="C6766" s="1">
        <v>8.9928671851353597E-7</v>
      </c>
      <c r="D6766">
        <v>0.98214285714285698</v>
      </c>
      <c r="E6766">
        <v>1</v>
      </c>
      <c r="F6766">
        <v>0.97619047619047605</v>
      </c>
      <c r="G6766">
        <v>1</v>
      </c>
      <c r="H6766">
        <v>1</v>
      </c>
      <c r="I6766">
        <v>1</v>
      </c>
      <c r="J6766" s="1">
        <v>1</v>
      </c>
      <c r="K6766" t="s">
        <v>23238</v>
      </c>
      <c r="L6766" t="s">
        <v>36776</v>
      </c>
      <c r="M6766" t="s">
        <v>36777</v>
      </c>
    </row>
    <row r="6767" spans="1:13">
      <c r="A6767" s="1" t="s">
        <v>8784</v>
      </c>
      <c r="B6767">
        <v>1.1556219566225E-6</v>
      </c>
      <c r="C6767" s="1">
        <v>2.88800034182938E-7</v>
      </c>
      <c r="D6767">
        <v>1</v>
      </c>
      <c r="E6767">
        <v>1</v>
      </c>
      <c r="F6767">
        <v>1</v>
      </c>
      <c r="G6767">
        <v>0.83333333333333304</v>
      </c>
      <c r="H6767">
        <v>1</v>
      </c>
      <c r="I6767">
        <v>1</v>
      </c>
      <c r="J6767" s="1">
        <v>1</v>
      </c>
      <c r="K6767" t="s">
        <v>23239</v>
      </c>
      <c r="L6767" t="s">
        <v>36778</v>
      </c>
      <c r="M6767" t="s">
        <v>36779</v>
      </c>
    </row>
    <row r="6768" spans="1:13">
      <c r="A6768" s="1" t="s">
        <v>8785</v>
      </c>
      <c r="B6768">
        <v>2.6952441642249802E-6</v>
      </c>
      <c r="C6768" s="1">
        <v>1.4076526917431199E-6</v>
      </c>
      <c r="D6768">
        <v>0.22413793103448301</v>
      </c>
      <c r="E6768">
        <v>0</v>
      </c>
      <c r="F6768">
        <v>2.0661157024793399E-2</v>
      </c>
      <c r="G6768">
        <v>0.1</v>
      </c>
      <c r="H6768">
        <v>7.8125E-3</v>
      </c>
      <c r="I6768">
        <v>3.7037037037037E-2</v>
      </c>
      <c r="J6768" s="1">
        <v>0</v>
      </c>
      <c r="K6768" t="s">
        <v>23238</v>
      </c>
      <c r="L6768" t="s">
        <v>36780</v>
      </c>
      <c r="M6768" t="s">
        <v>36781</v>
      </c>
    </row>
    <row r="6769" spans="1:13">
      <c r="A6769" s="1" t="s">
        <v>8786</v>
      </c>
      <c r="B6769">
        <v>5.4919933542074702E-8</v>
      </c>
      <c r="C6769" s="1">
        <v>5.9065327858833198E-6</v>
      </c>
      <c r="D6769">
        <v>0</v>
      </c>
      <c r="E6769">
        <v>0</v>
      </c>
      <c r="F6769">
        <v>3.2051282051282098E-3</v>
      </c>
      <c r="G6769">
        <v>0.28000000000000003</v>
      </c>
      <c r="H6769">
        <v>1.4285714285714299E-2</v>
      </c>
      <c r="I6769">
        <v>0</v>
      </c>
      <c r="J6769" s="1" t="s">
        <v>23229</v>
      </c>
      <c r="K6769" t="s">
        <v>23242</v>
      </c>
      <c r="L6769" t="s">
        <v>36782</v>
      </c>
      <c r="M6769" t="s">
        <v>36783</v>
      </c>
    </row>
    <row r="6770" spans="1:13">
      <c r="A6770" s="1" t="s">
        <v>8787</v>
      </c>
      <c r="B6770">
        <v>2.1238139848143102E-6</v>
      </c>
      <c r="C6770" s="1">
        <v>2.6065057308289998E-6</v>
      </c>
      <c r="D6770">
        <v>0.953125</v>
      </c>
      <c r="E6770">
        <v>0.94767441860465096</v>
      </c>
      <c r="F6770">
        <v>0.99729729729729699</v>
      </c>
      <c r="G6770">
        <v>1</v>
      </c>
      <c r="H6770">
        <v>0.99418604651162801</v>
      </c>
      <c r="I6770">
        <v>1</v>
      </c>
      <c r="J6770" s="1">
        <v>1</v>
      </c>
      <c r="K6770" t="s">
        <v>23238</v>
      </c>
      <c r="L6770" t="s">
        <v>36784</v>
      </c>
      <c r="M6770" t="s">
        <v>36785</v>
      </c>
    </row>
    <row r="6771" spans="1:13">
      <c r="A6771" s="1" t="s">
        <v>8788</v>
      </c>
      <c r="B6771">
        <v>2.1210325322699701E-6</v>
      </c>
      <c r="C6771" s="1">
        <v>4.6330358595584598E-7</v>
      </c>
      <c r="D6771">
        <v>0.02</v>
      </c>
      <c r="E6771">
        <v>0</v>
      </c>
      <c r="F6771">
        <v>5.0632911392405097E-2</v>
      </c>
      <c r="G6771">
        <v>0.40540540540540498</v>
      </c>
      <c r="H6771">
        <v>9.7014925373134303E-2</v>
      </c>
      <c r="I6771">
        <v>0.23958333333333301</v>
      </c>
      <c r="J6771" s="1" t="s">
        <v>23229</v>
      </c>
      <c r="K6771" t="s">
        <v>23242</v>
      </c>
      <c r="L6771" t="s">
        <v>36786</v>
      </c>
      <c r="M6771" t="s">
        <v>36787</v>
      </c>
    </row>
    <row r="6772" spans="1:13">
      <c r="A6772" s="1" t="s">
        <v>8789</v>
      </c>
      <c r="B6772">
        <v>8.1881215018108705E-11</v>
      </c>
      <c r="C6772" s="1">
        <v>6.0038426708132694E-8</v>
      </c>
      <c r="D6772">
        <v>0</v>
      </c>
      <c r="E6772">
        <v>0</v>
      </c>
      <c r="F6772">
        <v>3.1250000000000002E-3</v>
      </c>
      <c r="G6772">
        <v>0</v>
      </c>
      <c r="H6772">
        <v>0</v>
      </c>
      <c r="I6772">
        <v>5.3763440860215101E-3</v>
      </c>
      <c r="J6772" s="1">
        <v>1</v>
      </c>
      <c r="K6772" t="s">
        <v>23242</v>
      </c>
      <c r="L6772" t="s">
        <v>36788</v>
      </c>
      <c r="M6772" t="s">
        <v>36789</v>
      </c>
    </row>
    <row r="6773" spans="1:13">
      <c r="A6773" s="1" t="s">
        <v>8790</v>
      </c>
      <c r="B6773">
        <v>2.60865188694674E-6</v>
      </c>
      <c r="C6773" s="1">
        <v>2.8446232721426103E-7</v>
      </c>
      <c r="D6773">
        <v>4.6875E-2</v>
      </c>
      <c r="E6773">
        <v>0</v>
      </c>
      <c r="F6773">
        <v>3.8461538461538498E-2</v>
      </c>
      <c r="G6773">
        <v>0</v>
      </c>
      <c r="H6773">
        <v>1.85185185185185E-2</v>
      </c>
      <c r="I6773">
        <v>3.2407407407407399E-2</v>
      </c>
      <c r="J6773" s="1">
        <v>0</v>
      </c>
      <c r="K6773" t="s">
        <v>23237</v>
      </c>
      <c r="L6773" t="s">
        <v>36790</v>
      </c>
      <c r="M6773" t="s">
        <v>36791</v>
      </c>
    </row>
    <row r="6774" spans="1:13">
      <c r="A6774" s="1" t="s">
        <v>8791</v>
      </c>
      <c r="B6774">
        <v>5.5468971517140903E-5</v>
      </c>
      <c r="C6774" s="1">
        <v>2.9503798251455E-5</v>
      </c>
      <c r="D6774">
        <v>0.133333333333333</v>
      </c>
      <c r="E6774">
        <v>9.41176470588235E-2</v>
      </c>
      <c r="F6774">
        <v>9.8870056497175104E-2</v>
      </c>
      <c r="G6774">
        <v>0.53125</v>
      </c>
      <c r="H6774">
        <v>5.8139534883720902E-2</v>
      </c>
      <c r="I6774">
        <v>0.1875</v>
      </c>
      <c r="J6774" s="1">
        <v>0</v>
      </c>
      <c r="K6774" t="s">
        <v>23240</v>
      </c>
      <c r="L6774" t="s">
        <v>36792</v>
      </c>
      <c r="M6774" t="s">
        <v>36793</v>
      </c>
    </row>
    <row r="6775" spans="1:13">
      <c r="A6775" s="1" t="s">
        <v>8792</v>
      </c>
      <c r="B6775">
        <v>3.1417403179720298E-7</v>
      </c>
      <c r="C6775" s="1">
        <v>2.6300282271000199E-8</v>
      </c>
      <c r="D6775">
        <v>1</v>
      </c>
      <c r="E6775">
        <v>1</v>
      </c>
      <c r="F6775">
        <v>0.99719101123595499</v>
      </c>
      <c r="G6775">
        <v>1</v>
      </c>
      <c r="H6775">
        <v>1</v>
      </c>
      <c r="I6775">
        <v>0.97499999999999998</v>
      </c>
      <c r="J6775" s="1">
        <v>0.1</v>
      </c>
      <c r="K6775" t="s">
        <v>23238</v>
      </c>
      <c r="L6775" t="s">
        <v>36794</v>
      </c>
      <c r="M6775" t="s">
        <v>36795</v>
      </c>
    </row>
    <row r="6776" spans="1:13">
      <c r="A6776" s="1" t="s">
        <v>8793</v>
      </c>
      <c r="B6776">
        <v>3.6122256401172998E-6</v>
      </c>
      <c r="C6776" s="1">
        <v>1.2568244540336E-5</v>
      </c>
      <c r="D6776">
        <v>0.93548387096774199</v>
      </c>
      <c r="E6776">
        <v>0.94117647058823495</v>
      </c>
      <c r="F6776">
        <v>0.9921875</v>
      </c>
      <c r="G6776">
        <v>0.96296296296296302</v>
      </c>
      <c r="H6776">
        <v>0.92207792207792205</v>
      </c>
      <c r="I6776">
        <v>0.94230769230769196</v>
      </c>
      <c r="J6776" s="1">
        <v>1</v>
      </c>
      <c r="K6776" t="s">
        <v>23238</v>
      </c>
      <c r="L6776" t="s">
        <v>36796</v>
      </c>
      <c r="M6776" t="s">
        <v>36797</v>
      </c>
    </row>
    <row r="6777" spans="1:13">
      <c r="A6777" s="1" t="s">
        <v>8794</v>
      </c>
      <c r="B6777">
        <v>4.0778701946837204E-6</v>
      </c>
      <c r="C6777" s="1">
        <v>1.31320789258793E-5</v>
      </c>
      <c r="D6777">
        <v>0.625</v>
      </c>
      <c r="E6777">
        <v>0.69879518072289204</v>
      </c>
      <c r="F6777">
        <v>0.76428571428571401</v>
      </c>
      <c r="G6777">
        <v>0.90476190476190499</v>
      </c>
      <c r="H6777">
        <v>0.51694915254237295</v>
      </c>
      <c r="I6777">
        <v>0.84523809523809501</v>
      </c>
      <c r="J6777" s="1">
        <v>1</v>
      </c>
      <c r="K6777" t="s">
        <v>23238</v>
      </c>
      <c r="L6777" t="s">
        <v>36798</v>
      </c>
      <c r="M6777" t="s">
        <v>36799</v>
      </c>
    </row>
    <row r="6778" spans="1:13">
      <c r="A6778" s="1" t="s">
        <v>8795</v>
      </c>
      <c r="B6778">
        <v>2.99915632820948E-5</v>
      </c>
      <c r="C6778" s="1">
        <v>1.1638883359508299E-5</v>
      </c>
      <c r="D6778">
        <v>0</v>
      </c>
      <c r="E6778">
        <v>0</v>
      </c>
      <c r="F6778">
        <v>0.192913385826772</v>
      </c>
      <c r="G6778">
        <v>0</v>
      </c>
      <c r="H6778">
        <v>0.30434782608695699</v>
      </c>
      <c r="I6778">
        <v>2.9411764705882401E-2</v>
      </c>
      <c r="J6778" s="1">
        <v>0</v>
      </c>
      <c r="K6778" t="s">
        <v>23239</v>
      </c>
      <c r="L6778" t="s">
        <v>36800</v>
      </c>
      <c r="M6778" t="s">
        <v>36801</v>
      </c>
    </row>
    <row r="6779" spans="1:13">
      <c r="A6779" s="1" t="s">
        <v>8796</v>
      </c>
      <c r="B6779">
        <v>4.4693198023639201E-5</v>
      </c>
      <c r="C6779" s="1">
        <v>8.1077836536087596E-7</v>
      </c>
      <c r="D6779">
        <v>0.18</v>
      </c>
      <c r="E6779">
        <v>0</v>
      </c>
      <c r="F6779">
        <v>0</v>
      </c>
      <c r="G6779">
        <v>0</v>
      </c>
      <c r="H6779">
        <v>0</v>
      </c>
      <c r="I6779">
        <v>9.6153846153846201E-2</v>
      </c>
      <c r="J6779" s="1">
        <v>0</v>
      </c>
      <c r="K6779" t="s">
        <v>23241</v>
      </c>
      <c r="L6779" t="s">
        <v>36802</v>
      </c>
      <c r="M6779" t="s">
        <v>36803</v>
      </c>
    </row>
    <row r="6780" spans="1:13">
      <c r="A6780" s="1" t="s">
        <v>8797</v>
      </c>
      <c r="B6780">
        <v>6.5412742666602901E-6</v>
      </c>
      <c r="C6780" s="1">
        <v>3.4967078665226802E-6</v>
      </c>
      <c r="D6780">
        <v>0.23214285714285701</v>
      </c>
      <c r="E6780">
        <v>0.26219512195122002</v>
      </c>
      <c r="F6780">
        <v>0</v>
      </c>
      <c r="G6780">
        <v>0.48648648648648701</v>
      </c>
      <c r="H6780">
        <v>1.8072289156626498E-2</v>
      </c>
      <c r="I6780">
        <v>5.8823529411764698E-2</v>
      </c>
      <c r="J6780" s="1">
        <v>0</v>
      </c>
      <c r="K6780" t="s">
        <v>23240</v>
      </c>
      <c r="L6780" t="s">
        <v>36804</v>
      </c>
      <c r="M6780" t="s">
        <v>36805</v>
      </c>
    </row>
    <row r="6781" spans="1:13">
      <c r="A6781" s="1" t="s">
        <v>8798</v>
      </c>
      <c r="B6781">
        <v>4.9830306318134299E-5</v>
      </c>
      <c r="C6781" s="1">
        <v>1.5080827448035901E-4</v>
      </c>
      <c r="D6781">
        <v>0</v>
      </c>
      <c r="E6781">
        <v>6.0240963855421699E-3</v>
      </c>
      <c r="F6781">
        <v>8.1481481481481502E-2</v>
      </c>
      <c r="G6781">
        <v>1</v>
      </c>
      <c r="H6781">
        <v>0.43076923076923102</v>
      </c>
      <c r="I6781">
        <v>0.265625</v>
      </c>
      <c r="J6781" s="1">
        <v>0</v>
      </c>
      <c r="K6781" t="s">
        <v>23241</v>
      </c>
      <c r="L6781" t="s">
        <v>36806</v>
      </c>
      <c r="M6781" t="s">
        <v>36807</v>
      </c>
    </row>
    <row r="6782" spans="1:13">
      <c r="A6782" s="1" t="s">
        <v>8799</v>
      </c>
      <c r="B6782">
        <v>2.6501377744377599E-5</v>
      </c>
      <c r="C6782" s="1">
        <v>5.8396495572334898E-6</v>
      </c>
      <c r="D6782">
        <v>0.38636363636363602</v>
      </c>
      <c r="E6782">
        <v>0.34</v>
      </c>
      <c r="F6782">
        <v>0.29104477611940299</v>
      </c>
      <c r="G6782">
        <v>0</v>
      </c>
      <c r="H6782">
        <v>1.8292682926829298E-2</v>
      </c>
      <c r="I6782">
        <v>3.65853658536585E-2</v>
      </c>
      <c r="J6782" s="1">
        <v>0</v>
      </c>
      <c r="K6782" t="s">
        <v>23242</v>
      </c>
      <c r="L6782" t="s">
        <v>36808</v>
      </c>
      <c r="M6782" t="s">
        <v>36809</v>
      </c>
    </row>
    <row r="6783" spans="1:13">
      <c r="A6783" s="1" t="s">
        <v>8800</v>
      </c>
      <c r="B6783">
        <v>6.3995349819428405E-7</v>
      </c>
      <c r="C6783" s="1">
        <v>4.1990211783224698E-7</v>
      </c>
      <c r="D6783">
        <v>0</v>
      </c>
      <c r="E6783">
        <v>0</v>
      </c>
      <c r="F6783">
        <v>0.21212121212121199</v>
      </c>
      <c r="G6783">
        <v>8.6206896551724102E-2</v>
      </c>
      <c r="H6783">
        <v>0.33771929824561397</v>
      </c>
      <c r="I6783">
        <v>7.7235772357723595E-2</v>
      </c>
      <c r="J6783" s="1" t="s">
        <v>23229</v>
      </c>
      <c r="K6783" t="s">
        <v>23238</v>
      </c>
      <c r="L6783" t="s">
        <v>36810</v>
      </c>
      <c r="M6783" t="s">
        <v>36811</v>
      </c>
    </row>
    <row r="6784" spans="1:13">
      <c r="A6784" s="1" t="s">
        <v>8801</v>
      </c>
      <c r="B6784">
        <v>7.9005790462576797E-7</v>
      </c>
      <c r="C6784" s="1">
        <v>1.6276098352571599E-6</v>
      </c>
      <c r="D6784">
        <v>0.984375</v>
      </c>
      <c r="E6784">
        <v>0.98913043478260898</v>
      </c>
      <c r="F6784">
        <v>0.99202127659574502</v>
      </c>
      <c r="G6784">
        <v>0.98529411764705899</v>
      </c>
      <c r="H6784">
        <v>0.98404255319148903</v>
      </c>
      <c r="I6784">
        <v>1</v>
      </c>
      <c r="J6784" s="1">
        <v>1</v>
      </c>
      <c r="K6784" t="s">
        <v>23240</v>
      </c>
      <c r="L6784" t="s">
        <v>36812</v>
      </c>
      <c r="M6784" t="s">
        <v>36813</v>
      </c>
    </row>
    <row r="6785" spans="1:13">
      <c r="A6785" s="1" t="s">
        <v>8802</v>
      </c>
      <c r="B6785">
        <v>3.4149619153727399E-9</v>
      </c>
      <c r="C6785" s="1">
        <v>2.35682917231441E-7</v>
      </c>
      <c r="D6785">
        <v>1</v>
      </c>
      <c r="E6785">
        <v>1</v>
      </c>
      <c r="F6785">
        <v>0.99717514124293805</v>
      </c>
      <c r="G6785">
        <v>0.98275862068965503</v>
      </c>
      <c r="H6785">
        <v>1</v>
      </c>
      <c r="I6785">
        <v>0.9765625</v>
      </c>
      <c r="J6785" s="1">
        <v>0.2</v>
      </c>
      <c r="K6785" t="s">
        <v>23240</v>
      </c>
      <c r="L6785" t="s">
        <v>36814</v>
      </c>
      <c r="M6785" t="s">
        <v>36815</v>
      </c>
    </row>
    <row r="6786" spans="1:13">
      <c r="A6786" s="1" t="s">
        <v>8803</v>
      </c>
      <c r="B6786">
        <v>1.6983462953241301E-6</v>
      </c>
      <c r="C6786" s="1">
        <v>1.47891114636871E-6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0.93918918918918903</v>
      </c>
      <c r="J6786" s="1">
        <v>1</v>
      </c>
      <c r="K6786" t="s">
        <v>23238</v>
      </c>
      <c r="L6786" t="s">
        <v>36816</v>
      </c>
      <c r="M6786" t="s">
        <v>36817</v>
      </c>
    </row>
    <row r="6787" spans="1:13">
      <c r="A6787" s="1" t="s">
        <v>8804</v>
      </c>
      <c r="B6787">
        <v>0</v>
      </c>
      <c r="C6787" s="1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s="1" t="s">
        <v>23229</v>
      </c>
      <c r="K6787" t="s">
        <v>23238</v>
      </c>
      <c r="L6787" t="s">
        <v>36818</v>
      </c>
      <c r="M6787" t="s">
        <v>36819</v>
      </c>
    </row>
    <row r="6788" spans="1:13">
      <c r="A6788" s="1" t="s">
        <v>8805</v>
      </c>
      <c r="B6788">
        <v>6.9844135034110496E-7</v>
      </c>
      <c r="C6788" s="1">
        <v>3.2564616216489397E-5</v>
      </c>
      <c r="D6788">
        <v>1</v>
      </c>
      <c r="E6788">
        <v>1</v>
      </c>
      <c r="F6788">
        <v>0.99470899470899499</v>
      </c>
      <c r="G6788">
        <v>0.41964285714285698</v>
      </c>
      <c r="H6788">
        <v>0.98529411764705899</v>
      </c>
      <c r="I6788">
        <v>0.86764705882352899</v>
      </c>
      <c r="J6788" s="1">
        <v>1</v>
      </c>
      <c r="K6788" t="s">
        <v>23238</v>
      </c>
      <c r="L6788" t="s">
        <v>36820</v>
      </c>
      <c r="M6788" t="s">
        <v>36821</v>
      </c>
    </row>
    <row r="6789" spans="1:13">
      <c r="A6789" s="1" t="s">
        <v>8806</v>
      </c>
      <c r="B6789">
        <v>3.4226669569310602E-6</v>
      </c>
      <c r="C6789" s="1">
        <v>2.6035446626546598E-7</v>
      </c>
      <c r="D6789">
        <v>0.125</v>
      </c>
      <c r="E6789">
        <v>7.3684210526315796E-2</v>
      </c>
      <c r="F6789">
        <v>2.5906735751295299E-3</v>
      </c>
      <c r="G6789">
        <v>0</v>
      </c>
      <c r="H6789">
        <v>2.2935779816513801E-2</v>
      </c>
      <c r="I6789">
        <v>1.63934426229508E-2</v>
      </c>
      <c r="J6789" s="1">
        <v>0</v>
      </c>
      <c r="K6789" t="s">
        <v>23237</v>
      </c>
      <c r="L6789" t="s">
        <v>36822</v>
      </c>
      <c r="M6789" t="s">
        <v>36823</v>
      </c>
    </row>
    <row r="6790" spans="1:13">
      <c r="A6790" s="1" t="s">
        <v>8807</v>
      </c>
      <c r="B6790">
        <v>1.81331997653714E-5</v>
      </c>
      <c r="C6790" s="1">
        <v>3.3595765486959102E-8</v>
      </c>
      <c r="D6790">
        <v>0</v>
      </c>
      <c r="E6790">
        <v>0.122093023255814</v>
      </c>
      <c r="F6790">
        <v>0</v>
      </c>
      <c r="G6790">
        <v>0</v>
      </c>
      <c r="H6790">
        <v>0</v>
      </c>
      <c r="I6790">
        <v>0</v>
      </c>
      <c r="J6790" s="1">
        <v>0</v>
      </c>
      <c r="K6790" t="s">
        <v>23238</v>
      </c>
      <c r="L6790" t="s">
        <v>36824</v>
      </c>
      <c r="M6790" t="s">
        <v>36825</v>
      </c>
    </row>
    <row r="6791" spans="1:13">
      <c r="A6791" s="1" t="s">
        <v>8808</v>
      </c>
      <c r="B6791">
        <v>3.5174880302953599E-7</v>
      </c>
      <c r="C6791" s="1">
        <v>9.6505882576931292E-7</v>
      </c>
      <c r="D6791">
        <v>0.97826086956521696</v>
      </c>
      <c r="E6791">
        <v>1</v>
      </c>
      <c r="F6791">
        <v>0.99637681159420299</v>
      </c>
      <c r="G6791">
        <v>0.88888888888888895</v>
      </c>
      <c r="H6791">
        <v>0.99342105263157898</v>
      </c>
      <c r="I6791">
        <v>0.79310344827586199</v>
      </c>
      <c r="J6791" s="1" t="s">
        <v>23229</v>
      </c>
      <c r="K6791" t="s">
        <v>23239</v>
      </c>
      <c r="L6791" t="s">
        <v>36826</v>
      </c>
      <c r="M6791" t="s">
        <v>36827</v>
      </c>
    </row>
    <row r="6792" spans="1:13">
      <c r="A6792" s="1" t="s">
        <v>8809</v>
      </c>
      <c r="B6792">
        <v>6.1619831425627802E-5</v>
      </c>
      <c r="C6792" s="1">
        <v>1.06502810593958E-4</v>
      </c>
      <c r="D6792">
        <v>0.328125</v>
      </c>
      <c r="E6792">
        <v>0.70689655172413801</v>
      </c>
      <c r="F6792">
        <v>0.26344086021505397</v>
      </c>
      <c r="G6792">
        <v>8.3333333333333301E-2</v>
      </c>
      <c r="H6792">
        <v>0.426966292134831</v>
      </c>
      <c r="I6792">
        <v>0.13725490196078399</v>
      </c>
      <c r="J6792" s="1">
        <v>0</v>
      </c>
      <c r="K6792" t="s">
        <v>23241</v>
      </c>
      <c r="L6792" t="s">
        <v>36828</v>
      </c>
      <c r="M6792" t="s">
        <v>36829</v>
      </c>
    </row>
    <row r="6793" spans="1:13">
      <c r="A6793" s="1" t="s">
        <v>8810</v>
      </c>
      <c r="B6793">
        <v>7.2021888822958602E-8</v>
      </c>
      <c r="C6793" s="1">
        <v>2.0868042164598799E-5</v>
      </c>
      <c r="D6793">
        <v>1</v>
      </c>
      <c r="E6793">
        <v>1</v>
      </c>
      <c r="F6793">
        <v>1</v>
      </c>
      <c r="G6793">
        <v>0.47222222222222199</v>
      </c>
      <c r="H6793">
        <v>1</v>
      </c>
      <c r="I6793">
        <v>0.94615384615384601</v>
      </c>
      <c r="J6793" s="1">
        <v>1</v>
      </c>
      <c r="K6793" t="s">
        <v>23237</v>
      </c>
      <c r="L6793" t="s">
        <v>36830</v>
      </c>
      <c r="M6793" t="s">
        <v>36831</v>
      </c>
    </row>
    <row r="6794" spans="1:13">
      <c r="A6794" s="1" t="s">
        <v>8811</v>
      </c>
      <c r="B6794">
        <v>6.1443071971926301E-6</v>
      </c>
      <c r="C6794" s="1">
        <v>4.2127914488011204E-6</v>
      </c>
      <c r="D6794">
        <v>6.5217391304347797E-2</v>
      </c>
      <c r="E6794">
        <v>0.123529411764706</v>
      </c>
      <c r="F6794">
        <v>0</v>
      </c>
      <c r="G6794">
        <v>0</v>
      </c>
      <c r="H6794">
        <v>0</v>
      </c>
      <c r="I6794">
        <v>0</v>
      </c>
      <c r="J6794" s="1">
        <v>0</v>
      </c>
      <c r="K6794" t="s">
        <v>23242</v>
      </c>
      <c r="L6794" t="s">
        <v>36832</v>
      </c>
      <c r="M6794" t="s">
        <v>36833</v>
      </c>
    </row>
    <row r="6795" spans="1:13">
      <c r="A6795" s="1" t="s">
        <v>8812</v>
      </c>
      <c r="B6795">
        <v>1.2026244988946499E-7</v>
      </c>
      <c r="C6795" s="1">
        <v>1.1101279588703201E-4</v>
      </c>
      <c r="D6795">
        <v>0</v>
      </c>
      <c r="E6795">
        <v>0</v>
      </c>
      <c r="F6795">
        <v>0.10164835164835199</v>
      </c>
      <c r="G6795">
        <v>4.7619047619047603E-2</v>
      </c>
      <c r="H6795">
        <v>0.13888888888888901</v>
      </c>
      <c r="I6795">
        <v>8.1967213114754106E-2</v>
      </c>
      <c r="J6795" s="1" t="s">
        <v>23229</v>
      </c>
      <c r="K6795" t="s">
        <v>23241</v>
      </c>
      <c r="L6795" t="s">
        <v>36834</v>
      </c>
      <c r="M6795" t="s">
        <v>36835</v>
      </c>
    </row>
    <row r="6796" spans="1:13">
      <c r="A6796" s="1" t="s">
        <v>8813</v>
      </c>
      <c r="B6796">
        <v>1.7168629759358199E-4</v>
      </c>
      <c r="C6796" s="1">
        <v>7.3757892318224795E-5</v>
      </c>
      <c r="D6796">
        <v>0.33333333333333298</v>
      </c>
      <c r="E6796">
        <v>0.269230769230769</v>
      </c>
      <c r="F6796">
        <v>0.372</v>
      </c>
      <c r="G6796">
        <v>0.818965517241379</v>
      </c>
      <c r="H6796">
        <v>0.221238938053097</v>
      </c>
      <c r="I6796">
        <v>0.63865546218487401</v>
      </c>
      <c r="J6796" s="1">
        <v>0</v>
      </c>
      <c r="K6796" t="s">
        <v>23241</v>
      </c>
      <c r="L6796" t="s">
        <v>36836</v>
      </c>
      <c r="M6796" t="s">
        <v>36837</v>
      </c>
    </row>
    <row r="6797" spans="1:13">
      <c r="A6797" s="1" t="s">
        <v>8814</v>
      </c>
      <c r="B6797">
        <v>4.5174432154008701E-6</v>
      </c>
      <c r="C6797" s="1">
        <v>4.0566772965182899E-5</v>
      </c>
      <c r="D6797">
        <v>2.1739130434782601E-2</v>
      </c>
      <c r="E6797">
        <v>0</v>
      </c>
      <c r="F6797">
        <v>0.12865497076023399</v>
      </c>
      <c r="G6797">
        <v>0</v>
      </c>
      <c r="H6797">
        <v>0</v>
      </c>
      <c r="I6797">
        <v>0</v>
      </c>
      <c r="J6797" s="1" t="s">
        <v>23229</v>
      </c>
      <c r="K6797" t="s">
        <v>23239</v>
      </c>
      <c r="L6797" t="s">
        <v>36838</v>
      </c>
      <c r="M6797" t="s">
        <v>36839</v>
      </c>
    </row>
    <row r="6798" spans="1:13">
      <c r="A6798" s="1" t="s">
        <v>8815</v>
      </c>
      <c r="B6798">
        <v>3.9425957965311999E-7</v>
      </c>
      <c r="C6798" s="1">
        <v>7.9157263763479298E-7</v>
      </c>
      <c r="D6798">
        <v>1</v>
      </c>
      <c r="E6798">
        <v>0.98039215686274495</v>
      </c>
      <c r="F6798">
        <v>1</v>
      </c>
      <c r="G6798">
        <v>0.96428571428571397</v>
      </c>
      <c r="H6798">
        <v>0.99305555555555602</v>
      </c>
      <c r="I6798">
        <v>0.992307692307692</v>
      </c>
      <c r="J6798" s="1">
        <v>1</v>
      </c>
      <c r="K6798" t="s">
        <v>23239</v>
      </c>
      <c r="L6798" t="s">
        <v>36840</v>
      </c>
      <c r="M6798" t="s">
        <v>36841</v>
      </c>
    </row>
    <row r="6799" spans="1:13">
      <c r="A6799" s="1" t="s">
        <v>8816</v>
      </c>
      <c r="B6799">
        <v>2.03446980523476E-4</v>
      </c>
      <c r="C6799" s="1">
        <v>3.7264960030822703E-5</v>
      </c>
      <c r="D6799">
        <v>0.63461538461538503</v>
      </c>
      <c r="E6799">
        <v>0.44444444444444398</v>
      </c>
      <c r="F6799">
        <v>0.95287958115183202</v>
      </c>
      <c r="G6799">
        <v>1</v>
      </c>
      <c r="H6799">
        <v>1</v>
      </c>
      <c r="I6799">
        <v>1</v>
      </c>
      <c r="J6799" s="1">
        <v>1</v>
      </c>
      <c r="K6799" t="s">
        <v>23241</v>
      </c>
      <c r="L6799" t="s">
        <v>36842</v>
      </c>
      <c r="M6799" t="s">
        <v>36843</v>
      </c>
    </row>
    <row r="6800" spans="1:13">
      <c r="A6800" s="1" t="s">
        <v>8817</v>
      </c>
      <c r="B6800">
        <v>3.3159835534496201E-4</v>
      </c>
      <c r="C6800" s="1">
        <v>2.9390029021695901E-4</v>
      </c>
      <c r="D6800">
        <v>0.640625</v>
      </c>
      <c r="E6800">
        <v>0.50520833333333304</v>
      </c>
      <c r="F6800">
        <v>0.64948453608247403</v>
      </c>
      <c r="G6800">
        <v>0.71698113207547198</v>
      </c>
      <c r="H6800">
        <v>0.66666666666666696</v>
      </c>
      <c r="I6800">
        <v>0.78440366972477105</v>
      </c>
      <c r="J6800" s="1">
        <v>0.54545454545454497</v>
      </c>
      <c r="K6800" t="s">
        <v>23238</v>
      </c>
      <c r="L6800" t="s">
        <v>36844</v>
      </c>
      <c r="M6800" t="s">
        <v>36845</v>
      </c>
    </row>
    <row r="6801" spans="1:13">
      <c r="A6801" s="1" t="s">
        <v>8818</v>
      </c>
      <c r="B6801">
        <v>1.88246600368045E-5</v>
      </c>
      <c r="C6801" s="1">
        <v>4.6848529781786199E-5</v>
      </c>
      <c r="D6801">
        <v>0</v>
      </c>
      <c r="E6801">
        <v>0</v>
      </c>
      <c r="F6801">
        <v>0.13750000000000001</v>
      </c>
      <c r="G6801">
        <v>0</v>
      </c>
      <c r="H6801">
        <v>2.32558139534884E-2</v>
      </c>
      <c r="I6801">
        <v>0</v>
      </c>
      <c r="J6801" s="1" t="s">
        <v>23229</v>
      </c>
      <c r="K6801" t="s">
        <v>23241</v>
      </c>
      <c r="L6801" t="s">
        <v>36846</v>
      </c>
      <c r="M6801" t="s">
        <v>36847</v>
      </c>
    </row>
    <row r="6802" spans="1:13">
      <c r="A6802" s="1" t="s">
        <v>8819</v>
      </c>
      <c r="B6802">
        <v>2.35956527015027E-4</v>
      </c>
      <c r="C6802" s="1">
        <v>1.5616582279227599E-3</v>
      </c>
      <c r="D6802">
        <v>0.431034482758621</v>
      </c>
      <c r="E6802">
        <v>0.76666666666666705</v>
      </c>
      <c r="F6802">
        <v>3.6842105263157898E-2</v>
      </c>
      <c r="G6802">
        <v>0.33333333333333298</v>
      </c>
      <c r="H6802">
        <v>0.342391304347826</v>
      </c>
      <c r="I6802">
        <v>0.54666666666666697</v>
      </c>
      <c r="J6802" s="1">
        <v>4.5454545454545497E-2</v>
      </c>
      <c r="K6802" t="s">
        <v>23240</v>
      </c>
      <c r="L6802" t="s">
        <v>36848</v>
      </c>
      <c r="M6802" t="s">
        <v>36849</v>
      </c>
    </row>
    <row r="6803" spans="1:13">
      <c r="A6803" s="1" t="s">
        <v>8820</v>
      </c>
      <c r="B6803">
        <v>1.36903059075103E-5</v>
      </c>
      <c r="C6803" s="1">
        <v>4.3391531760351099E-7</v>
      </c>
      <c r="D6803">
        <v>0.33333333333333298</v>
      </c>
      <c r="E6803">
        <v>0.41549295774647899</v>
      </c>
      <c r="F6803">
        <v>3.8732394366197201E-2</v>
      </c>
      <c r="G6803">
        <v>0</v>
      </c>
      <c r="H6803">
        <v>0</v>
      </c>
      <c r="I6803">
        <v>0</v>
      </c>
      <c r="J6803" s="1" t="s">
        <v>23229</v>
      </c>
      <c r="K6803" t="s">
        <v>23241</v>
      </c>
      <c r="L6803" t="s">
        <v>36850</v>
      </c>
      <c r="M6803" t="s">
        <v>36851</v>
      </c>
    </row>
    <row r="6804" spans="1:13">
      <c r="A6804" s="1" t="s">
        <v>8821</v>
      </c>
      <c r="B6804">
        <v>1.95934969591301E-4</v>
      </c>
      <c r="C6804" s="1">
        <v>1.58149039165929E-5</v>
      </c>
      <c r="D6804">
        <v>0.53125</v>
      </c>
      <c r="E6804">
        <v>0.36702127659574502</v>
      </c>
      <c r="F6804">
        <v>0.63227513227513199</v>
      </c>
      <c r="G6804">
        <v>0.51041666666666696</v>
      </c>
      <c r="H6804">
        <v>0.60824742268041199</v>
      </c>
      <c r="I6804">
        <v>0.61386138613861396</v>
      </c>
      <c r="J6804" s="1">
        <v>1</v>
      </c>
      <c r="K6804" t="s">
        <v>23238</v>
      </c>
      <c r="L6804" t="s">
        <v>36852</v>
      </c>
      <c r="M6804" t="s">
        <v>36853</v>
      </c>
    </row>
    <row r="6805" spans="1:13">
      <c r="A6805" s="1" t="s">
        <v>8822</v>
      </c>
      <c r="B6805">
        <v>4.28075515835789E-6</v>
      </c>
      <c r="C6805" s="1">
        <v>1.0243126316653201E-6</v>
      </c>
      <c r="D6805">
        <v>1</v>
      </c>
      <c r="E6805">
        <v>1</v>
      </c>
      <c r="F6805">
        <v>1</v>
      </c>
      <c r="G6805">
        <v>0.934782608695652</v>
      </c>
      <c r="H6805">
        <v>0.96363636363636396</v>
      </c>
      <c r="I6805">
        <v>0.95108695652173902</v>
      </c>
      <c r="J6805" s="1">
        <v>1</v>
      </c>
      <c r="K6805" t="s">
        <v>23241</v>
      </c>
      <c r="L6805" t="s">
        <v>36854</v>
      </c>
      <c r="M6805" t="s">
        <v>36855</v>
      </c>
    </row>
    <row r="6806" spans="1:13">
      <c r="A6806" s="1" t="s">
        <v>8823</v>
      </c>
      <c r="B6806">
        <v>1.1232772494708199E-6</v>
      </c>
      <c r="C6806" s="1">
        <v>8.6704060014093194E-6</v>
      </c>
      <c r="D6806">
        <v>0.88888888888888895</v>
      </c>
      <c r="E6806">
        <v>0.61827956989247301</v>
      </c>
      <c r="F6806">
        <v>0.96511627906976705</v>
      </c>
      <c r="G6806">
        <v>0.256410256410256</v>
      </c>
      <c r="H6806">
        <v>0.98484848484848497</v>
      </c>
      <c r="I6806">
        <v>0.70422535211267601</v>
      </c>
      <c r="J6806" s="1">
        <v>1</v>
      </c>
      <c r="K6806" t="s">
        <v>23237</v>
      </c>
      <c r="L6806" t="s">
        <v>36856</v>
      </c>
      <c r="M6806" t="s">
        <v>36857</v>
      </c>
    </row>
    <row r="6807" spans="1:13">
      <c r="A6807" s="1" t="s">
        <v>8824</v>
      </c>
      <c r="B6807">
        <v>5.2957580509052998E-6</v>
      </c>
      <c r="C6807" s="1">
        <v>2.26757771603925E-5</v>
      </c>
      <c r="D6807">
        <v>0.75</v>
      </c>
      <c r="E6807">
        <v>0.89880952380952395</v>
      </c>
      <c r="F6807">
        <v>0.79651162790697705</v>
      </c>
      <c r="G6807">
        <v>1</v>
      </c>
      <c r="H6807">
        <v>0.97023809523809501</v>
      </c>
      <c r="I6807">
        <v>0.93023255813953498</v>
      </c>
      <c r="J6807" s="1">
        <v>1</v>
      </c>
      <c r="K6807" t="s">
        <v>23239</v>
      </c>
      <c r="L6807" t="s">
        <v>36858</v>
      </c>
      <c r="M6807" t="s">
        <v>36859</v>
      </c>
    </row>
    <row r="6808" spans="1:13">
      <c r="A6808" s="1" t="s">
        <v>8825</v>
      </c>
      <c r="B6808">
        <v>1.8717532103669602E-5</v>
      </c>
      <c r="C6808" s="1">
        <v>3.7919894978814102E-5</v>
      </c>
      <c r="D6808">
        <v>1</v>
      </c>
      <c r="E6808">
        <v>0.99456521739130399</v>
      </c>
      <c r="F6808">
        <v>0.9</v>
      </c>
      <c r="G6808">
        <v>0.99137931034482796</v>
      </c>
      <c r="H6808">
        <v>0.98684210526315796</v>
      </c>
      <c r="I6808">
        <v>0.97881355932203395</v>
      </c>
      <c r="J6808" s="1">
        <v>1</v>
      </c>
      <c r="K6808" t="s">
        <v>23240</v>
      </c>
      <c r="L6808" t="s">
        <v>36860</v>
      </c>
      <c r="M6808" t="s">
        <v>36861</v>
      </c>
    </row>
    <row r="6809" spans="1:13">
      <c r="A6809" s="1" t="s">
        <v>8826</v>
      </c>
      <c r="B6809">
        <v>4.2322910662028498E-7</v>
      </c>
      <c r="C6809" s="1">
        <v>2.6922408401702102E-6</v>
      </c>
      <c r="D6809">
        <v>1</v>
      </c>
      <c r="E6809">
        <v>1</v>
      </c>
      <c r="F6809">
        <v>1</v>
      </c>
      <c r="G6809">
        <v>0.85714285714285698</v>
      </c>
      <c r="H6809">
        <v>1</v>
      </c>
      <c r="I6809">
        <v>1</v>
      </c>
      <c r="J6809" s="1">
        <v>1</v>
      </c>
      <c r="K6809" t="s">
        <v>23237</v>
      </c>
      <c r="L6809" t="s">
        <v>36862</v>
      </c>
      <c r="M6809" t="s">
        <v>36863</v>
      </c>
    </row>
    <row r="6810" spans="1:13">
      <c r="A6810" s="1" t="s">
        <v>8827</v>
      </c>
      <c r="B6810">
        <v>3.08558931780612E-7</v>
      </c>
      <c r="C6810" s="1">
        <v>1.09874366942736E-7</v>
      </c>
      <c r="D6810">
        <v>0.71428571428571397</v>
      </c>
      <c r="E6810">
        <v>0.98507462686567204</v>
      </c>
      <c r="F6810">
        <v>0.964864864864865</v>
      </c>
      <c r="G6810">
        <v>1</v>
      </c>
      <c r="H6810">
        <v>1</v>
      </c>
      <c r="I6810">
        <v>0.952380952380952</v>
      </c>
      <c r="J6810" s="1" t="s">
        <v>23229</v>
      </c>
      <c r="K6810" t="s">
        <v>23241</v>
      </c>
      <c r="L6810" t="s">
        <v>36864</v>
      </c>
      <c r="M6810" t="s">
        <v>36865</v>
      </c>
    </row>
    <row r="6811" spans="1:13">
      <c r="A6811" s="1" t="s">
        <v>8828</v>
      </c>
      <c r="B6811">
        <v>1.71149146684404E-6</v>
      </c>
      <c r="C6811" s="1">
        <v>1.3932627711602099E-6</v>
      </c>
      <c r="D6811">
        <v>5.1724137931034503E-2</v>
      </c>
      <c r="E6811">
        <v>8.3333333333333301E-2</v>
      </c>
      <c r="F6811">
        <v>2.5773195876288698E-3</v>
      </c>
      <c r="G6811">
        <v>0</v>
      </c>
      <c r="H6811">
        <v>2.3809523809523801E-2</v>
      </c>
      <c r="I6811">
        <v>0</v>
      </c>
      <c r="J6811" s="1">
        <v>0</v>
      </c>
      <c r="K6811" t="s">
        <v>23241</v>
      </c>
      <c r="L6811" t="s">
        <v>36866</v>
      </c>
      <c r="M6811" t="s">
        <v>36867</v>
      </c>
    </row>
    <row r="6812" spans="1:13">
      <c r="A6812" s="1" t="s">
        <v>8829</v>
      </c>
      <c r="B6812">
        <v>1.66692391645463E-5</v>
      </c>
      <c r="C6812" s="1">
        <v>2.0017256906706998E-6</v>
      </c>
      <c r="D6812">
        <v>3.125E-2</v>
      </c>
      <c r="E6812">
        <v>0.17441860465116299</v>
      </c>
      <c r="F6812">
        <v>2.8409090909090901E-3</v>
      </c>
      <c r="G6812">
        <v>0</v>
      </c>
      <c r="H6812">
        <v>0</v>
      </c>
      <c r="I6812">
        <v>0</v>
      </c>
      <c r="J6812" s="1">
        <v>0</v>
      </c>
      <c r="K6812" t="s">
        <v>23241</v>
      </c>
      <c r="L6812" t="s">
        <v>36868</v>
      </c>
      <c r="M6812" t="s">
        <v>36869</v>
      </c>
    </row>
    <row r="6813" spans="1:13">
      <c r="A6813" s="1" t="s">
        <v>8830</v>
      </c>
      <c r="B6813">
        <v>7.1838504935187504E-8</v>
      </c>
      <c r="C6813" s="1">
        <v>3.8755434433815797E-8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0.98780487804878003</v>
      </c>
      <c r="J6813" s="1">
        <v>0.95454545454545503</v>
      </c>
      <c r="K6813" t="s">
        <v>23238</v>
      </c>
      <c r="L6813" t="s">
        <v>36870</v>
      </c>
      <c r="M6813" t="s">
        <v>36871</v>
      </c>
    </row>
    <row r="6814" spans="1:13">
      <c r="A6814" s="1" t="s">
        <v>8831</v>
      </c>
      <c r="B6814">
        <v>2.8902332318954198E-9</v>
      </c>
      <c r="C6814" s="1">
        <v>2.57622580393042E-8</v>
      </c>
      <c r="D6814">
        <v>3.2258064516128997E-2</v>
      </c>
      <c r="E6814">
        <v>5.6179775280898901E-3</v>
      </c>
      <c r="F6814">
        <v>3.0487804878048799E-3</v>
      </c>
      <c r="G6814">
        <v>0</v>
      </c>
      <c r="H6814">
        <v>0</v>
      </c>
      <c r="I6814">
        <v>0</v>
      </c>
      <c r="J6814" s="1">
        <v>0</v>
      </c>
      <c r="K6814" t="s">
        <v>23238</v>
      </c>
      <c r="L6814" t="s">
        <v>36872</v>
      </c>
      <c r="M6814" t="s">
        <v>36873</v>
      </c>
    </row>
    <row r="6815" spans="1:13">
      <c r="A6815" s="1" t="s">
        <v>8832</v>
      </c>
      <c r="B6815">
        <v>1.35837246838544E-5</v>
      </c>
      <c r="C6815" s="1">
        <v>3.3966079892036298E-5</v>
      </c>
      <c r="D6815">
        <v>0</v>
      </c>
      <c r="E6815">
        <v>6.17283950617284E-3</v>
      </c>
      <c r="F6815">
        <v>2.1276595744680899E-2</v>
      </c>
      <c r="G6815">
        <v>0.115384615384615</v>
      </c>
      <c r="H6815">
        <v>0.265625</v>
      </c>
      <c r="I6815">
        <v>3.5714285714285698E-2</v>
      </c>
      <c r="J6815" s="1">
        <v>0</v>
      </c>
      <c r="K6815" t="s">
        <v>23238</v>
      </c>
      <c r="L6815" t="s">
        <v>36874</v>
      </c>
      <c r="M6815" t="s">
        <v>36875</v>
      </c>
    </row>
    <row r="6816" spans="1:13">
      <c r="A6816" s="1" t="s">
        <v>8833</v>
      </c>
      <c r="B6816">
        <v>8.6014526688008904E-6</v>
      </c>
      <c r="C6816" s="1">
        <v>1.60759445571355E-7</v>
      </c>
      <c r="D6816">
        <v>0.45</v>
      </c>
      <c r="E6816">
        <v>0.66666666666666696</v>
      </c>
      <c r="F6816">
        <v>0.54022988505747105</v>
      </c>
      <c r="G6816">
        <v>5.5555555555555601E-2</v>
      </c>
      <c r="H6816">
        <v>0.67</v>
      </c>
      <c r="I6816">
        <v>0.39655172413793099</v>
      </c>
      <c r="J6816" s="1">
        <v>1</v>
      </c>
      <c r="K6816" t="s">
        <v>23240</v>
      </c>
      <c r="L6816" t="s">
        <v>36876</v>
      </c>
      <c r="M6816" t="s">
        <v>36877</v>
      </c>
    </row>
    <row r="6817" spans="1:13">
      <c r="A6817" s="1" t="s">
        <v>8834</v>
      </c>
      <c r="B6817">
        <v>1.30273813936992E-4</v>
      </c>
      <c r="C6817" s="1">
        <v>6.0937114072950698E-7</v>
      </c>
      <c r="D6817">
        <v>0.88333333333333297</v>
      </c>
      <c r="E6817">
        <v>1</v>
      </c>
      <c r="F6817">
        <v>0.88562091503268003</v>
      </c>
      <c r="G6817">
        <v>0.81818181818181801</v>
      </c>
      <c r="H6817">
        <v>0.79878048780487798</v>
      </c>
      <c r="I6817">
        <v>0.81451612903225801</v>
      </c>
      <c r="J6817" s="1">
        <v>1</v>
      </c>
      <c r="K6817" t="s">
        <v>23239</v>
      </c>
      <c r="L6817" t="s">
        <v>36878</v>
      </c>
      <c r="M6817" t="s">
        <v>36879</v>
      </c>
    </row>
    <row r="6818" spans="1:13">
      <c r="A6818" s="1" t="s">
        <v>8835</v>
      </c>
      <c r="B6818">
        <v>6.7113748312763797E-5</v>
      </c>
      <c r="C6818" s="1">
        <v>3.7324413442877498E-4</v>
      </c>
      <c r="D6818">
        <v>0.73684210526315796</v>
      </c>
      <c r="E6818">
        <v>0.86486486486486502</v>
      </c>
      <c r="F6818">
        <v>0.47348484848484901</v>
      </c>
      <c r="G6818">
        <v>1</v>
      </c>
      <c r="H6818">
        <v>0.88513513513513498</v>
      </c>
      <c r="I6818">
        <v>0.98181818181818203</v>
      </c>
      <c r="J6818" s="1">
        <v>1</v>
      </c>
      <c r="K6818" t="s">
        <v>23239</v>
      </c>
      <c r="L6818" t="s">
        <v>36880</v>
      </c>
      <c r="M6818" t="s">
        <v>36881</v>
      </c>
    </row>
    <row r="6819" spans="1:13">
      <c r="A6819" s="1" t="s">
        <v>8836</v>
      </c>
      <c r="B6819">
        <v>1.38281650011836E-6</v>
      </c>
      <c r="C6819" s="1">
        <v>8.1469071239795505E-5</v>
      </c>
      <c r="D6819">
        <v>0.10344827586206901</v>
      </c>
      <c r="E6819">
        <v>0.31818181818181801</v>
      </c>
      <c r="F6819">
        <v>0.70522388059701502</v>
      </c>
      <c r="G6819">
        <v>0.71428571428571397</v>
      </c>
      <c r="H6819">
        <v>0.74193548387096797</v>
      </c>
      <c r="I6819">
        <v>0.29411764705882398</v>
      </c>
      <c r="J6819" s="1">
        <v>0.125</v>
      </c>
      <c r="K6819" t="s">
        <v>23239</v>
      </c>
      <c r="L6819" t="s">
        <v>36882</v>
      </c>
      <c r="M6819" t="s">
        <v>36883</v>
      </c>
    </row>
    <row r="6820" spans="1:13">
      <c r="A6820" s="1" t="s">
        <v>8837</v>
      </c>
      <c r="B6820">
        <v>4.5518082553930599E-6</v>
      </c>
      <c r="C6820" s="1">
        <v>6.6540194598366802E-6</v>
      </c>
      <c r="D6820">
        <v>1</v>
      </c>
      <c r="E6820">
        <v>1</v>
      </c>
      <c r="F6820">
        <v>1</v>
      </c>
      <c r="G6820">
        <v>0.96078431372549</v>
      </c>
      <c r="H6820">
        <v>0.75247524752475203</v>
      </c>
      <c r="I6820">
        <v>0.96039603960396003</v>
      </c>
      <c r="J6820" s="1">
        <v>1</v>
      </c>
      <c r="K6820" t="s">
        <v>23240</v>
      </c>
      <c r="L6820" t="s">
        <v>36884</v>
      </c>
      <c r="M6820" t="s">
        <v>36885</v>
      </c>
    </row>
    <row r="6821" spans="1:13">
      <c r="A6821" s="1" t="s">
        <v>8838</v>
      </c>
      <c r="B6821">
        <v>5.5763721633449198E-8</v>
      </c>
      <c r="C6821" s="1">
        <v>4.0258390095859898E-5</v>
      </c>
      <c r="D6821">
        <v>0.98387096774193505</v>
      </c>
      <c r="E6821">
        <v>1</v>
      </c>
      <c r="F6821">
        <v>0.91752577319587603</v>
      </c>
      <c r="G6821">
        <v>1</v>
      </c>
      <c r="H6821">
        <v>0.84951456310679596</v>
      </c>
      <c r="I6821">
        <v>0.94505494505494503</v>
      </c>
      <c r="J6821" s="1" t="s">
        <v>23229</v>
      </c>
      <c r="K6821" t="s">
        <v>23239</v>
      </c>
      <c r="L6821" t="s">
        <v>36886</v>
      </c>
      <c r="M6821" t="s">
        <v>36887</v>
      </c>
    </row>
    <row r="6822" spans="1:13">
      <c r="A6822" s="1" t="s">
        <v>8839</v>
      </c>
      <c r="B6822">
        <v>2.13671738789874E-4</v>
      </c>
      <c r="C6822" s="1">
        <v>2.1641895637303401E-6</v>
      </c>
      <c r="D6822">
        <v>0.95</v>
      </c>
      <c r="E6822">
        <v>0.77058823529411802</v>
      </c>
      <c r="F6822">
        <v>1</v>
      </c>
      <c r="G6822">
        <v>1</v>
      </c>
      <c r="H6822">
        <v>0.95384615384615379</v>
      </c>
      <c r="I6822">
        <v>0.9885057471264368</v>
      </c>
      <c r="J6822" s="1" t="s">
        <v>23229</v>
      </c>
      <c r="K6822" t="s">
        <v>23243</v>
      </c>
      <c r="L6822" t="s">
        <v>36888</v>
      </c>
      <c r="M6822" t="s">
        <v>36889</v>
      </c>
    </row>
    <row r="6823" spans="1:13">
      <c r="A6823" s="1" t="s">
        <v>8840</v>
      </c>
      <c r="B6823">
        <v>2.6832816854549499E-5</v>
      </c>
      <c r="C6823" s="1">
        <v>1.4448518028225299E-5</v>
      </c>
      <c r="D6823">
        <v>0.12068965517241401</v>
      </c>
      <c r="E6823">
        <v>0.162337662337662</v>
      </c>
      <c r="F6823">
        <v>0.19927536231884099</v>
      </c>
      <c r="G6823">
        <v>7.4074074074074098E-2</v>
      </c>
      <c r="H6823">
        <v>0.139240506329114</v>
      </c>
      <c r="I6823">
        <v>0.16666666666666699</v>
      </c>
      <c r="J6823" s="1">
        <v>0</v>
      </c>
      <c r="K6823" t="s">
        <v>23239</v>
      </c>
      <c r="L6823" t="s">
        <v>36890</v>
      </c>
      <c r="M6823" t="s">
        <v>36891</v>
      </c>
    </row>
    <row r="6824" spans="1:13">
      <c r="A6824" s="1" t="s">
        <v>8841</v>
      </c>
      <c r="B6824">
        <v>3.6649085759245497E-5</v>
      </c>
      <c r="C6824" s="1">
        <v>6.0166008044330203E-5</v>
      </c>
      <c r="D6824">
        <v>0.953125</v>
      </c>
      <c r="E6824">
        <v>0.98947368421052595</v>
      </c>
      <c r="F6824">
        <v>0.78571428571428603</v>
      </c>
      <c r="G6824">
        <v>0.99038461538461497</v>
      </c>
      <c r="H6824">
        <v>0.92307692307692302</v>
      </c>
      <c r="I6824">
        <v>0.99504950495049505</v>
      </c>
      <c r="J6824" s="1">
        <v>0.95454545454545503</v>
      </c>
      <c r="K6824" t="s">
        <v>23238</v>
      </c>
      <c r="L6824" t="s">
        <v>36892</v>
      </c>
      <c r="M6824" t="s">
        <v>36893</v>
      </c>
    </row>
    <row r="6825" spans="1:13">
      <c r="A6825" s="1" t="s">
        <v>8842</v>
      </c>
      <c r="B6825">
        <v>1.08297317882358E-5</v>
      </c>
      <c r="C6825" s="1">
        <v>1.3251673950937299E-6</v>
      </c>
      <c r="D6825">
        <v>0.953125</v>
      </c>
      <c r="E6825">
        <v>0.95263157894736805</v>
      </c>
      <c r="F6825">
        <v>0.98958333333333304</v>
      </c>
      <c r="G6825">
        <v>0.98888888888888904</v>
      </c>
      <c r="H6825">
        <v>0.98584905660377398</v>
      </c>
      <c r="I6825">
        <v>0.97093023255813904</v>
      </c>
      <c r="J6825" s="1">
        <v>1</v>
      </c>
      <c r="K6825" t="s">
        <v>23238</v>
      </c>
      <c r="L6825" t="s">
        <v>36894</v>
      </c>
      <c r="M6825" t="s">
        <v>36895</v>
      </c>
    </row>
    <row r="6826" spans="1:13">
      <c r="A6826" s="1" t="s">
        <v>8843</v>
      </c>
      <c r="B6826">
        <v>0</v>
      </c>
      <c r="C6826" s="1">
        <v>0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 s="1" t="s">
        <v>23229</v>
      </c>
      <c r="K6826" t="s">
        <v>23238</v>
      </c>
      <c r="L6826" t="s">
        <v>36896</v>
      </c>
      <c r="M6826" t="s">
        <v>36897</v>
      </c>
    </row>
    <row r="6827" spans="1:13">
      <c r="A6827" s="1" t="s">
        <v>8844</v>
      </c>
      <c r="B6827">
        <v>2.4048398758820702E-6</v>
      </c>
      <c r="C6827" s="1">
        <v>2.9642706811374201E-6</v>
      </c>
      <c r="D6827">
        <v>0.89285714285714302</v>
      </c>
      <c r="E6827">
        <v>0.95370370370370405</v>
      </c>
      <c r="F6827">
        <v>0.96012269938650296</v>
      </c>
      <c r="G6827">
        <v>0.96052631578947401</v>
      </c>
      <c r="H6827">
        <v>0.96794871794871795</v>
      </c>
      <c r="I6827">
        <v>0.94897959183673497</v>
      </c>
      <c r="J6827" s="1">
        <v>1</v>
      </c>
      <c r="K6827" t="s">
        <v>23238</v>
      </c>
      <c r="L6827" t="s">
        <v>36898</v>
      </c>
      <c r="M6827" t="s">
        <v>36899</v>
      </c>
    </row>
    <row r="6828" spans="1:13">
      <c r="A6828" s="1" t="s">
        <v>8845</v>
      </c>
      <c r="B6828">
        <v>2.83710673851874E-7</v>
      </c>
      <c r="C6828" s="1">
        <v>6.16471961886399E-6</v>
      </c>
      <c r="D6828">
        <v>0</v>
      </c>
      <c r="E6828">
        <v>0</v>
      </c>
      <c r="F6828">
        <v>0</v>
      </c>
      <c r="G6828">
        <v>0.38461538461538503</v>
      </c>
      <c r="H6828">
        <v>7.6923076923076901E-3</v>
      </c>
      <c r="I6828">
        <v>1.2820512820512799E-2</v>
      </c>
      <c r="J6828" s="1" t="s">
        <v>23229</v>
      </c>
      <c r="K6828" t="s">
        <v>23241</v>
      </c>
      <c r="L6828" t="s">
        <v>36900</v>
      </c>
      <c r="M6828" t="s">
        <v>36901</v>
      </c>
    </row>
    <row r="6829" spans="1:13">
      <c r="A6829" s="1" t="s">
        <v>8846</v>
      </c>
      <c r="B6829">
        <v>1.5822953569577299E-5</v>
      </c>
      <c r="C6829" s="1">
        <v>2.09088523941188E-5</v>
      </c>
      <c r="D6829">
        <v>0.86363636363636398</v>
      </c>
      <c r="E6829">
        <v>1</v>
      </c>
      <c r="F6829">
        <v>0.79629629629629595</v>
      </c>
      <c r="G6829">
        <v>0.71428571428571397</v>
      </c>
      <c r="H6829">
        <v>0.71195652173913004</v>
      </c>
      <c r="I6829">
        <v>0.94444444444444398</v>
      </c>
      <c r="J6829" s="1">
        <v>0.9375</v>
      </c>
      <c r="K6829" t="s">
        <v>23238</v>
      </c>
      <c r="L6829" t="s">
        <v>36902</v>
      </c>
      <c r="M6829" t="s">
        <v>36903</v>
      </c>
    </row>
    <row r="6830" spans="1:13">
      <c r="A6830" s="1" t="s">
        <v>8847</v>
      </c>
      <c r="B6830">
        <v>5.8317985784773002E-7</v>
      </c>
      <c r="C6830" s="1">
        <v>2.8629231048637302E-6</v>
      </c>
      <c r="D6830">
        <v>1</v>
      </c>
      <c r="E6830">
        <v>1</v>
      </c>
      <c r="F6830">
        <v>0.96666666666666701</v>
      </c>
      <c r="G6830">
        <v>0.99137931034482796</v>
      </c>
      <c r="H6830">
        <v>0.99561403508771895</v>
      </c>
      <c r="I6830">
        <v>0.99596774193548399</v>
      </c>
      <c r="J6830" s="1">
        <v>1</v>
      </c>
      <c r="K6830" t="s">
        <v>23239</v>
      </c>
      <c r="L6830" t="s">
        <v>36904</v>
      </c>
      <c r="M6830" t="s">
        <v>36905</v>
      </c>
    </row>
    <row r="6831" spans="1:13">
      <c r="A6831" s="1" t="s">
        <v>8848</v>
      </c>
      <c r="B6831">
        <v>6.3243942873039403E-7</v>
      </c>
      <c r="C6831" s="1">
        <v>1.4819989594954699E-6</v>
      </c>
      <c r="D6831">
        <v>1</v>
      </c>
      <c r="E6831">
        <v>1</v>
      </c>
      <c r="F6831">
        <v>0.99484536082474195</v>
      </c>
      <c r="G6831">
        <v>0.84375</v>
      </c>
      <c r="H6831">
        <v>1</v>
      </c>
      <c r="I6831">
        <v>0.95394736842105299</v>
      </c>
      <c r="J6831" s="1">
        <v>1</v>
      </c>
      <c r="K6831" t="s">
        <v>23238</v>
      </c>
      <c r="L6831" t="s">
        <v>36906</v>
      </c>
      <c r="M6831" t="s">
        <v>36907</v>
      </c>
    </row>
    <row r="6832" spans="1:13">
      <c r="A6832" s="1" t="s">
        <v>8849</v>
      </c>
      <c r="B6832">
        <v>3.27191846229107E-6</v>
      </c>
      <c r="C6832" s="1">
        <v>2.7312446016057101E-7</v>
      </c>
      <c r="D6832">
        <v>1</v>
      </c>
      <c r="E6832">
        <v>0.90909090909090895</v>
      </c>
      <c r="F6832">
        <v>1</v>
      </c>
      <c r="G6832">
        <v>1</v>
      </c>
      <c r="H6832">
        <v>1</v>
      </c>
      <c r="I6832">
        <v>1</v>
      </c>
      <c r="J6832" s="1">
        <v>1</v>
      </c>
      <c r="K6832" t="s">
        <v>23237</v>
      </c>
      <c r="L6832" t="s">
        <v>36908</v>
      </c>
      <c r="M6832" t="s">
        <v>36909</v>
      </c>
    </row>
    <row r="6833" spans="1:13">
      <c r="A6833" s="1" t="s">
        <v>8850</v>
      </c>
      <c r="B6833">
        <v>1.9934128212134498E-5</v>
      </c>
      <c r="C6833" s="1">
        <v>2.18722883816907E-4</v>
      </c>
      <c r="D6833">
        <v>0.76785714285714302</v>
      </c>
      <c r="E6833">
        <v>0.797619047619048</v>
      </c>
      <c r="F6833">
        <v>0.70945945945945899</v>
      </c>
      <c r="G6833">
        <v>0.76923076923076905</v>
      </c>
      <c r="H6833">
        <v>0.36986301369863001</v>
      </c>
      <c r="I6833">
        <v>0.68421052631578905</v>
      </c>
      <c r="J6833" s="1">
        <v>0</v>
      </c>
      <c r="K6833" t="s">
        <v>23241</v>
      </c>
      <c r="L6833" t="s">
        <v>36910</v>
      </c>
      <c r="M6833" t="s">
        <v>36911</v>
      </c>
    </row>
    <row r="6834" spans="1:13">
      <c r="A6834" s="1" t="s">
        <v>8851</v>
      </c>
      <c r="B6834">
        <v>1.3212637893670999E-7</v>
      </c>
      <c r="C6834" s="1">
        <v>8.0861574820219202E-13</v>
      </c>
      <c r="D6834">
        <v>0.98148148148148195</v>
      </c>
      <c r="E6834">
        <v>0.99342105263157898</v>
      </c>
      <c r="F6834">
        <v>0.89795918367346905</v>
      </c>
      <c r="G6834">
        <v>1</v>
      </c>
      <c r="H6834">
        <v>1</v>
      </c>
      <c r="I6834">
        <v>0.97872340425531901</v>
      </c>
      <c r="J6834" s="1">
        <v>1</v>
      </c>
      <c r="K6834" t="s">
        <v>23237</v>
      </c>
      <c r="L6834" t="s">
        <v>36912</v>
      </c>
      <c r="M6834" t="s">
        <v>36913</v>
      </c>
    </row>
    <row r="6835" spans="1:13">
      <c r="A6835" s="1" t="s">
        <v>8852</v>
      </c>
      <c r="B6835">
        <v>5.3448389472816101E-4</v>
      </c>
      <c r="C6835" s="1">
        <v>7.7146465089348996E-4</v>
      </c>
      <c r="D6835">
        <v>0.6875</v>
      </c>
      <c r="E6835">
        <v>0.28191489361702099</v>
      </c>
      <c r="F6835">
        <v>0.53038674033149202</v>
      </c>
      <c r="G6835">
        <v>0.5625</v>
      </c>
      <c r="H6835">
        <v>0.22839506172839499</v>
      </c>
      <c r="I6835">
        <v>0.41304347826087001</v>
      </c>
      <c r="J6835" s="1" t="s">
        <v>23229</v>
      </c>
      <c r="K6835" t="s">
        <v>23239</v>
      </c>
      <c r="L6835" t="s">
        <v>36914</v>
      </c>
      <c r="M6835" t="s">
        <v>36915</v>
      </c>
    </row>
    <row r="6836" spans="1:13">
      <c r="A6836" s="1" t="s">
        <v>8853</v>
      </c>
      <c r="B6836">
        <v>3.21559122903303E-4</v>
      </c>
      <c r="C6836" s="1">
        <v>2.5333563614296301E-6</v>
      </c>
      <c r="D6836">
        <v>0.2</v>
      </c>
      <c r="E6836">
        <v>0.379120879120879</v>
      </c>
      <c r="F6836">
        <v>9.3749999999999997E-3</v>
      </c>
      <c r="G6836">
        <v>1.85185185185185E-2</v>
      </c>
      <c r="H6836">
        <v>0.25714285714285701</v>
      </c>
      <c r="I6836">
        <v>2.6041666666666699E-2</v>
      </c>
      <c r="J6836" s="1" t="s">
        <v>23229</v>
      </c>
      <c r="K6836" t="s">
        <v>23237</v>
      </c>
      <c r="L6836" t="s">
        <v>36916</v>
      </c>
      <c r="M6836" t="s">
        <v>36917</v>
      </c>
    </row>
    <row r="6837" spans="1:13">
      <c r="A6837" s="1" t="s">
        <v>8854</v>
      </c>
      <c r="B6837">
        <v>1.47122637156958E-7</v>
      </c>
      <c r="C6837" s="1">
        <v>6.5893995659268602E-8</v>
      </c>
      <c r="D6837">
        <v>1</v>
      </c>
      <c r="E6837">
        <v>1</v>
      </c>
      <c r="F6837">
        <v>1</v>
      </c>
      <c r="G6837">
        <v>1</v>
      </c>
      <c r="H6837">
        <v>0.99285714285714299</v>
      </c>
      <c r="I6837">
        <v>1</v>
      </c>
      <c r="J6837" s="1">
        <v>0.59090909090909105</v>
      </c>
      <c r="K6837" t="s">
        <v>23241</v>
      </c>
      <c r="L6837" t="s">
        <v>36918</v>
      </c>
      <c r="M6837" t="s">
        <v>36919</v>
      </c>
    </row>
    <row r="6838" spans="1:13">
      <c r="A6838" s="1" t="s">
        <v>8855</v>
      </c>
      <c r="B6838">
        <v>2.1108536280982199E-5</v>
      </c>
      <c r="C6838" s="1">
        <v>1.38428983666916E-5</v>
      </c>
      <c r="D6838">
        <v>0.72580645161290303</v>
      </c>
      <c r="E6838">
        <v>0.94666666666666699</v>
      </c>
      <c r="F6838">
        <v>0.91369047619047605</v>
      </c>
      <c r="G6838">
        <v>0.95454545454545503</v>
      </c>
      <c r="H6838">
        <v>0.96527777777777801</v>
      </c>
      <c r="I6838">
        <v>0.95454545454545503</v>
      </c>
      <c r="J6838" s="1">
        <v>1</v>
      </c>
      <c r="K6838" t="s">
        <v>23239</v>
      </c>
      <c r="L6838" t="s">
        <v>36920</v>
      </c>
      <c r="M6838" t="s">
        <v>36921</v>
      </c>
    </row>
    <row r="6839" spans="1:13">
      <c r="A6839" s="1" t="s">
        <v>8856</v>
      </c>
      <c r="B6839">
        <v>9.0603293904484599E-7</v>
      </c>
      <c r="C6839" s="1">
        <v>2.89385351274229E-5</v>
      </c>
      <c r="D6839">
        <v>0</v>
      </c>
      <c r="E6839">
        <v>6.0240963855421699E-3</v>
      </c>
      <c r="F6839">
        <v>0</v>
      </c>
      <c r="G6839">
        <v>0.5</v>
      </c>
      <c r="H6839">
        <v>1.05263157894737E-2</v>
      </c>
      <c r="I6839">
        <v>0.14367816091954</v>
      </c>
      <c r="J6839" s="1">
        <v>0</v>
      </c>
      <c r="K6839" t="s">
        <v>23239</v>
      </c>
      <c r="L6839" t="s">
        <v>36922</v>
      </c>
      <c r="M6839" t="s">
        <v>36923</v>
      </c>
    </row>
    <row r="6840" spans="1:13">
      <c r="A6840" s="1" t="s">
        <v>8857</v>
      </c>
      <c r="B6840">
        <v>3.56377165133921E-5</v>
      </c>
      <c r="C6840" s="1">
        <v>1.43130909960732E-4</v>
      </c>
      <c r="D6840">
        <v>0.78125</v>
      </c>
      <c r="E6840">
        <v>1</v>
      </c>
      <c r="F6840">
        <v>0.88461538461538503</v>
      </c>
      <c r="G6840">
        <v>0.79487179487179505</v>
      </c>
      <c r="H6840">
        <v>0.65178571428571397</v>
      </c>
      <c r="I6840">
        <v>0.81192660550458695</v>
      </c>
      <c r="J6840" s="1">
        <v>0</v>
      </c>
      <c r="K6840" t="s">
        <v>23242</v>
      </c>
      <c r="L6840" t="s">
        <v>36924</v>
      </c>
      <c r="M6840" t="s">
        <v>36925</v>
      </c>
    </row>
    <row r="6841" spans="1:13">
      <c r="A6841" s="1" t="s">
        <v>8858</v>
      </c>
      <c r="B6841">
        <v>4.6341073133433099E-7</v>
      </c>
      <c r="C6841" s="1">
        <v>1.8643069400040901E-5</v>
      </c>
      <c r="D6841">
        <v>0</v>
      </c>
      <c r="E6841">
        <v>0</v>
      </c>
      <c r="F6841">
        <v>0.2734375</v>
      </c>
      <c r="G6841">
        <v>0</v>
      </c>
      <c r="H6841">
        <v>0.33333333333333298</v>
      </c>
      <c r="I6841">
        <v>2.9411764705882401E-2</v>
      </c>
      <c r="J6841" s="1">
        <v>0</v>
      </c>
      <c r="K6841" t="s">
        <v>23238</v>
      </c>
      <c r="L6841" t="s">
        <v>36926</v>
      </c>
      <c r="M6841" t="s">
        <v>36927</v>
      </c>
    </row>
    <row r="6842" spans="1:13">
      <c r="A6842" s="1" t="s">
        <v>8859</v>
      </c>
      <c r="B6842">
        <v>2.8306869750109298E-6</v>
      </c>
      <c r="C6842" s="1">
        <v>1.3866747255995701E-6</v>
      </c>
      <c r="D6842">
        <v>0.25</v>
      </c>
      <c r="E6842">
        <v>5.4347826086956503E-3</v>
      </c>
      <c r="F6842">
        <v>0</v>
      </c>
      <c r="G6842">
        <v>0</v>
      </c>
      <c r="H6842">
        <v>0</v>
      </c>
      <c r="I6842">
        <v>4.4303797468354403E-2</v>
      </c>
      <c r="J6842" s="1">
        <v>0</v>
      </c>
      <c r="K6842" t="s">
        <v>23239</v>
      </c>
      <c r="L6842" t="s">
        <v>36928</v>
      </c>
      <c r="M6842" t="s">
        <v>36929</v>
      </c>
    </row>
    <row r="6843" spans="1:13">
      <c r="A6843" s="1" t="s">
        <v>8860</v>
      </c>
      <c r="B6843">
        <v>1.74385475473126E-6</v>
      </c>
      <c r="C6843" s="1">
        <v>3.16502370307651E-4</v>
      </c>
      <c r="D6843">
        <v>9.375E-2</v>
      </c>
      <c r="E6843">
        <v>0.36559139784946199</v>
      </c>
      <c r="F6843">
        <v>0.31355932203389802</v>
      </c>
      <c r="G6843">
        <v>0.03</v>
      </c>
      <c r="H6843">
        <v>6.9444444444444406E-2</v>
      </c>
      <c r="I6843">
        <v>0.122727272727273</v>
      </c>
      <c r="J6843" s="1">
        <v>0.90909090909090895</v>
      </c>
      <c r="K6843" t="s">
        <v>23239</v>
      </c>
      <c r="L6843" t="s">
        <v>36930</v>
      </c>
      <c r="M6843" t="s">
        <v>36931</v>
      </c>
    </row>
    <row r="6844" spans="1:13">
      <c r="A6844" s="1" t="s">
        <v>8861</v>
      </c>
      <c r="B6844">
        <v>2.56187892694311E-4</v>
      </c>
      <c r="C6844" s="1">
        <v>2.0316779642694099E-6</v>
      </c>
      <c r="D6844">
        <v>0.671875</v>
      </c>
      <c r="E6844">
        <v>0.703125</v>
      </c>
      <c r="F6844">
        <v>0.82820512820512804</v>
      </c>
      <c r="G6844">
        <v>0.85344827586206895</v>
      </c>
      <c r="H6844">
        <v>0.890350877192982</v>
      </c>
      <c r="I6844">
        <v>0.84399999999999997</v>
      </c>
      <c r="J6844" s="1">
        <v>1</v>
      </c>
      <c r="K6844" t="s">
        <v>23242</v>
      </c>
      <c r="L6844" t="s">
        <v>36932</v>
      </c>
      <c r="M6844" t="s">
        <v>36933</v>
      </c>
    </row>
    <row r="6845" spans="1:13">
      <c r="A6845" s="1" t="s">
        <v>8862</v>
      </c>
      <c r="B6845">
        <v>2.0869452662710899E-4</v>
      </c>
      <c r="C6845" s="1">
        <v>2.04233082688474E-4</v>
      </c>
      <c r="D6845">
        <v>0.78125</v>
      </c>
      <c r="E6845">
        <v>0.9375</v>
      </c>
      <c r="F6845">
        <v>0.94615384615384601</v>
      </c>
      <c r="G6845">
        <v>0.27450980392156898</v>
      </c>
      <c r="H6845">
        <v>0.91228070175438603</v>
      </c>
      <c r="I6845">
        <v>0.68396226415094297</v>
      </c>
      <c r="J6845" s="1">
        <v>1</v>
      </c>
      <c r="K6845" t="s">
        <v>23238</v>
      </c>
      <c r="L6845" t="s">
        <v>36934</v>
      </c>
      <c r="M6845" t="s">
        <v>36935</v>
      </c>
    </row>
    <row r="6846" spans="1:13">
      <c r="A6846" s="1" t="s">
        <v>8863</v>
      </c>
      <c r="B6846">
        <v>1.6277251388939899E-6</v>
      </c>
      <c r="C6846" s="1">
        <v>7.9620516540151001E-12</v>
      </c>
      <c r="D6846">
        <v>0.115384615384615</v>
      </c>
      <c r="E6846">
        <v>0</v>
      </c>
      <c r="F6846">
        <v>0</v>
      </c>
      <c r="G6846">
        <v>0.112903225806452</v>
      </c>
      <c r="H6846">
        <v>5.74712643678161E-3</v>
      </c>
      <c r="I6846">
        <v>6.0975609756097601E-2</v>
      </c>
      <c r="J6846" s="1">
        <v>0</v>
      </c>
      <c r="K6846" t="s">
        <v>23241</v>
      </c>
      <c r="L6846" t="s">
        <v>36936</v>
      </c>
      <c r="M6846" t="s">
        <v>36937</v>
      </c>
    </row>
    <row r="6847" spans="1:13">
      <c r="A6847" s="1" t="s">
        <v>8864</v>
      </c>
      <c r="B6847">
        <v>1.8086067760708801E-6</v>
      </c>
      <c r="C6847" s="1">
        <v>8.0250115658501697E-7</v>
      </c>
      <c r="D6847">
        <v>0.875</v>
      </c>
      <c r="E6847">
        <v>0.956989247311828</v>
      </c>
      <c r="F6847">
        <v>0.90540540540540504</v>
      </c>
      <c r="G6847">
        <v>1</v>
      </c>
      <c r="H6847">
        <v>0.99519230769230804</v>
      </c>
      <c r="I6847">
        <v>0.88793103448275901</v>
      </c>
      <c r="J6847" s="1">
        <v>1</v>
      </c>
      <c r="K6847" t="s">
        <v>23238</v>
      </c>
      <c r="L6847" t="s">
        <v>36938</v>
      </c>
      <c r="M6847" t="s">
        <v>36939</v>
      </c>
    </row>
    <row r="6848" spans="1:13">
      <c r="A6848" s="1" t="s">
        <v>8865</v>
      </c>
      <c r="B6848">
        <v>2.4461108397176099E-6</v>
      </c>
      <c r="C6848" s="1">
        <v>1.0145976321072199E-5</v>
      </c>
      <c r="D6848">
        <v>0</v>
      </c>
      <c r="E6848">
        <v>0</v>
      </c>
      <c r="F6848">
        <v>0</v>
      </c>
      <c r="G6848">
        <v>0.17</v>
      </c>
      <c r="H6848">
        <v>0.10344827586206901</v>
      </c>
      <c r="I6848">
        <v>5.9405940594059403E-2</v>
      </c>
      <c r="J6848" s="1">
        <v>0</v>
      </c>
      <c r="K6848" t="s">
        <v>23242</v>
      </c>
      <c r="L6848" t="s">
        <v>36940</v>
      </c>
      <c r="M6848" t="s">
        <v>36941</v>
      </c>
    </row>
    <row r="6849" spans="1:13">
      <c r="A6849" s="1" t="s">
        <v>8866</v>
      </c>
      <c r="B6849">
        <v>1.3704550280607401E-4</v>
      </c>
      <c r="C6849" s="1">
        <v>4.1781051885028001E-6</v>
      </c>
      <c r="D6849">
        <v>0.734375</v>
      </c>
      <c r="E6849">
        <v>0.92105263157894701</v>
      </c>
      <c r="F6849">
        <v>0.97382198952879595</v>
      </c>
      <c r="G6849">
        <v>0.97321428571428603</v>
      </c>
      <c r="H6849">
        <v>0.99557522123893805</v>
      </c>
      <c r="I6849">
        <v>0.96982758620689702</v>
      </c>
      <c r="J6849" s="1">
        <v>1</v>
      </c>
      <c r="K6849" t="s">
        <v>23240</v>
      </c>
      <c r="L6849" t="s">
        <v>36942</v>
      </c>
      <c r="M6849" t="s">
        <v>36943</v>
      </c>
    </row>
    <row r="6850" spans="1:13">
      <c r="A6850" s="1" t="s">
        <v>8867</v>
      </c>
      <c r="B6850">
        <v>2.3457658720092799E-8</v>
      </c>
      <c r="C6850" s="1">
        <v>1.9055879946366201E-6</v>
      </c>
      <c r="D6850">
        <v>1</v>
      </c>
      <c r="E6850">
        <v>1</v>
      </c>
      <c r="F6850">
        <v>1</v>
      </c>
      <c r="G6850">
        <v>1</v>
      </c>
      <c r="H6850">
        <v>0.99285714285714299</v>
      </c>
      <c r="I6850">
        <v>1</v>
      </c>
      <c r="J6850" s="1">
        <v>0</v>
      </c>
      <c r="K6850" t="s">
        <v>23241</v>
      </c>
      <c r="L6850" t="s">
        <v>36944</v>
      </c>
      <c r="M6850" t="s">
        <v>36945</v>
      </c>
    </row>
    <row r="6851" spans="1:13">
      <c r="A6851" s="1" t="s">
        <v>8868</v>
      </c>
      <c r="B6851">
        <v>4.8308503956393698E-7</v>
      </c>
      <c r="C6851" s="1">
        <v>1.2170263176735301E-8</v>
      </c>
      <c r="D6851">
        <v>0.87096774193548399</v>
      </c>
      <c r="E6851">
        <v>0.97530864197530898</v>
      </c>
      <c r="F6851">
        <v>0.98920863309352502</v>
      </c>
      <c r="G6851">
        <v>0.96153846153846201</v>
      </c>
      <c r="H6851">
        <v>1</v>
      </c>
      <c r="I6851">
        <v>1</v>
      </c>
      <c r="J6851" s="1">
        <v>1</v>
      </c>
      <c r="K6851" t="s">
        <v>23238</v>
      </c>
      <c r="L6851" t="s">
        <v>36946</v>
      </c>
      <c r="M6851" t="s">
        <v>36947</v>
      </c>
    </row>
    <row r="6852" spans="1:13">
      <c r="A6852" s="1" t="s">
        <v>8869</v>
      </c>
      <c r="B6852">
        <v>0</v>
      </c>
      <c r="C6852" s="1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1">
        <v>0.27777777777777801</v>
      </c>
      <c r="K6852" t="s">
        <v>23239</v>
      </c>
      <c r="L6852" t="s">
        <v>36948</v>
      </c>
      <c r="M6852" t="s">
        <v>36949</v>
      </c>
    </row>
    <row r="6853" spans="1:13">
      <c r="A6853" s="1" t="s">
        <v>8870</v>
      </c>
      <c r="B6853">
        <v>7.91097453444341E-7</v>
      </c>
      <c r="C6853" s="1">
        <v>2.94749801581136E-8</v>
      </c>
      <c r="D6853">
        <v>1</v>
      </c>
      <c r="E6853">
        <v>1</v>
      </c>
      <c r="F6853">
        <v>0.95901639344262302</v>
      </c>
      <c r="G6853">
        <v>1</v>
      </c>
      <c r="H6853">
        <v>1</v>
      </c>
      <c r="I6853">
        <v>1</v>
      </c>
      <c r="J6853" s="1" t="s">
        <v>23229</v>
      </c>
      <c r="K6853" t="s">
        <v>23243</v>
      </c>
      <c r="L6853" t="s">
        <v>36950</v>
      </c>
      <c r="M6853" t="s">
        <v>36951</v>
      </c>
    </row>
    <row r="6854" spans="1:13">
      <c r="A6854" s="1" t="s">
        <v>8871</v>
      </c>
      <c r="B6854">
        <v>4.3230714880002801E-5</v>
      </c>
      <c r="C6854" s="1">
        <v>1.5579049373626999E-4</v>
      </c>
      <c r="D6854">
        <v>1</v>
      </c>
      <c r="E6854">
        <v>0.98913043478260898</v>
      </c>
      <c r="F6854">
        <v>0.96923076923076901</v>
      </c>
      <c r="G6854">
        <v>0.97413793103448298</v>
      </c>
      <c r="H6854">
        <v>0.71052631578947401</v>
      </c>
      <c r="I6854">
        <v>0.97154471544715404</v>
      </c>
      <c r="J6854" s="1">
        <v>1</v>
      </c>
      <c r="K6854" t="s">
        <v>23240</v>
      </c>
      <c r="L6854" t="s">
        <v>36952</v>
      </c>
      <c r="M6854" t="s">
        <v>36953</v>
      </c>
    </row>
    <row r="6855" spans="1:13">
      <c r="A6855" s="1" t="s">
        <v>8872</v>
      </c>
      <c r="B6855">
        <v>4.0485983387561699E-5</v>
      </c>
      <c r="C6855" s="1">
        <v>3.6173326635638801E-6</v>
      </c>
      <c r="D6855">
        <v>0.66129032258064502</v>
      </c>
      <c r="E6855">
        <v>0.86250000000000004</v>
      </c>
      <c r="F6855">
        <v>0.94520547945205502</v>
      </c>
      <c r="G6855">
        <v>1</v>
      </c>
      <c r="H6855">
        <v>0.97333333333333305</v>
      </c>
      <c r="I6855">
        <v>0.77906976744186096</v>
      </c>
      <c r="J6855" s="1">
        <v>1</v>
      </c>
      <c r="K6855" t="s">
        <v>23238</v>
      </c>
      <c r="L6855" t="s">
        <v>36954</v>
      </c>
      <c r="M6855" t="s">
        <v>36955</v>
      </c>
    </row>
    <row r="6856" spans="1:13">
      <c r="A6856" s="1" t="s">
        <v>8873</v>
      </c>
      <c r="B6856">
        <v>1.4866553427182099E-5</v>
      </c>
      <c r="C6856" s="1">
        <v>4.5873509659221599E-6</v>
      </c>
      <c r="D6856">
        <v>0.90625</v>
      </c>
      <c r="E6856">
        <v>0.94086021505376305</v>
      </c>
      <c r="F6856">
        <v>1</v>
      </c>
      <c r="G6856">
        <v>1</v>
      </c>
      <c r="H6856">
        <v>0.99438202247190999</v>
      </c>
      <c r="I6856">
        <v>0.98245614035087703</v>
      </c>
      <c r="J6856" s="1">
        <v>1</v>
      </c>
      <c r="K6856" t="s">
        <v>23238</v>
      </c>
      <c r="L6856" t="s">
        <v>36956</v>
      </c>
      <c r="M6856" t="s">
        <v>36957</v>
      </c>
    </row>
    <row r="6857" spans="1:13">
      <c r="A6857" s="1" t="s">
        <v>8874</v>
      </c>
      <c r="B6857">
        <v>1.07282756963283E-5</v>
      </c>
      <c r="C6857" s="1">
        <v>1.2332689203046601E-7</v>
      </c>
      <c r="D6857">
        <v>0.80952380952380998</v>
      </c>
      <c r="E6857">
        <v>0.90384615384615397</v>
      </c>
      <c r="F6857">
        <v>0.99702380952380998</v>
      </c>
      <c r="G6857">
        <v>1</v>
      </c>
      <c r="H6857">
        <v>1</v>
      </c>
      <c r="I6857">
        <v>1</v>
      </c>
      <c r="J6857" s="1" t="s">
        <v>23229</v>
      </c>
      <c r="K6857" t="s">
        <v>23241</v>
      </c>
      <c r="L6857" t="s">
        <v>36958</v>
      </c>
      <c r="M6857" t="s">
        <v>36959</v>
      </c>
    </row>
    <row r="6858" spans="1:13">
      <c r="A6858" s="1" t="s">
        <v>8875</v>
      </c>
      <c r="B6858">
        <v>7.3687248970027904E-5</v>
      </c>
      <c r="C6858" s="1">
        <v>1.90437453113493E-6</v>
      </c>
      <c r="D6858">
        <v>0.17857142857142899</v>
      </c>
      <c r="E6858">
        <v>1.0416666666666701E-2</v>
      </c>
      <c r="F6858">
        <v>5.9523809523809503E-3</v>
      </c>
      <c r="G6858">
        <v>0.109090909090909</v>
      </c>
      <c r="H6858">
        <v>4.9549549549549501E-2</v>
      </c>
      <c r="I6858">
        <v>5.7017543859649099E-2</v>
      </c>
      <c r="J6858" s="1">
        <v>0.2</v>
      </c>
      <c r="K6858" t="s">
        <v>23241</v>
      </c>
      <c r="L6858" t="s">
        <v>36960</v>
      </c>
      <c r="M6858" t="s">
        <v>36961</v>
      </c>
    </row>
    <row r="6859" spans="1:13">
      <c r="A6859" s="1" t="s">
        <v>8876</v>
      </c>
      <c r="B6859">
        <v>2.17725671203829E-8</v>
      </c>
      <c r="C6859" s="1">
        <v>4.2394276950618499E-7</v>
      </c>
      <c r="D6859">
        <v>0.98387096774193505</v>
      </c>
      <c r="E6859">
        <v>0.98888888888888904</v>
      </c>
      <c r="F6859">
        <v>0.98167539267015702</v>
      </c>
      <c r="G6859">
        <v>1</v>
      </c>
      <c r="H6859">
        <v>1</v>
      </c>
      <c r="I6859">
        <v>0.993670886075949</v>
      </c>
      <c r="J6859" s="1">
        <v>1</v>
      </c>
      <c r="K6859" t="s">
        <v>23237</v>
      </c>
      <c r="L6859" t="s">
        <v>36962</v>
      </c>
      <c r="M6859" t="s">
        <v>36963</v>
      </c>
    </row>
    <row r="6860" spans="1:13">
      <c r="A6860" s="1" t="s">
        <v>8877</v>
      </c>
      <c r="B6860">
        <v>5.6314252678254801E-5</v>
      </c>
      <c r="C6860" s="1">
        <v>2.9025846660591998E-5</v>
      </c>
      <c r="D6860">
        <v>0.765625</v>
      </c>
      <c r="E6860">
        <v>0.66145833333333304</v>
      </c>
      <c r="F6860">
        <v>0.81016042780748698</v>
      </c>
      <c r="G6860">
        <v>0.96296296296296302</v>
      </c>
      <c r="H6860">
        <v>0.93303571428571397</v>
      </c>
      <c r="I6860">
        <v>0.72522522522522503</v>
      </c>
      <c r="J6860" s="1">
        <v>1</v>
      </c>
      <c r="K6860" t="s">
        <v>23238</v>
      </c>
      <c r="L6860" t="s">
        <v>36964</v>
      </c>
      <c r="M6860" t="s">
        <v>36965</v>
      </c>
    </row>
    <row r="6861" spans="1:13">
      <c r="A6861" s="1" t="s">
        <v>8878</v>
      </c>
      <c r="B6861">
        <v>1.66218601129538E-5</v>
      </c>
      <c r="C6861" s="1">
        <v>4.3393322223185901E-5</v>
      </c>
      <c r="D6861">
        <v>0</v>
      </c>
      <c r="E6861">
        <v>0</v>
      </c>
      <c r="F6861">
        <v>0.29310344827586199</v>
      </c>
      <c r="G6861">
        <v>0.125</v>
      </c>
      <c r="H6861">
        <v>0.70149253731343297</v>
      </c>
      <c r="I6861">
        <v>0.25</v>
      </c>
      <c r="J6861" s="1">
        <v>0</v>
      </c>
      <c r="K6861" t="s">
        <v>23238</v>
      </c>
      <c r="L6861" t="s">
        <v>36966</v>
      </c>
      <c r="M6861" t="s">
        <v>36967</v>
      </c>
    </row>
    <row r="6862" spans="1:13">
      <c r="A6862" s="1" t="s">
        <v>8879</v>
      </c>
      <c r="B6862">
        <v>2.0827212480928499E-4</v>
      </c>
      <c r="C6862" s="1">
        <v>8.8015879726224995E-4</v>
      </c>
      <c r="D6862">
        <v>1.5625E-2</v>
      </c>
      <c r="E6862">
        <v>1.0416666666666701E-2</v>
      </c>
      <c r="F6862">
        <v>0.38205128205128203</v>
      </c>
      <c r="G6862">
        <v>2.5862068965517199E-2</v>
      </c>
      <c r="H6862">
        <v>8.3333333333333301E-2</v>
      </c>
      <c r="I6862">
        <v>8.1967213114754103E-3</v>
      </c>
      <c r="J6862" s="1">
        <v>4.5454545454545497E-2</v>
      </c>
      <c r="K6862" t="s">
        <v>23241</v>
      </c>
      <c r="L6862" t="s">
        <v>36968</v>
      </c>
      <c r="M6862" t="s">
        <v>36969</v>
      </c>
    </row>
    <row r="6863" spans="1:13">
      <c r="A6863" s="1" t="s">
        <v>8880</v>
      </c>
      <c r="B6863">
        <v>1.2327922593943699E-6</v>
      </c>
      <c r="C6863" s="1">
        <v>7.4964949925165399E-7</v>
      </c>
      <c r="D6863">
        <v>1.6129032258064498E-2</v>
      </c>
      <c r="E6863">
        <v>5.4945054945054897E-3</v>
      </c>
      <c r="F6863">
        <v>0</v>
      </c>
      <c r="G6863">
        <v>0</v>
      </c>
      <c r="H6863">
        <v>4.5045045045045001E-3</v>
      </c>
      <c r="I6863">
        <v>4.5081967213114797E-2</v>
      </c>
      <c r="J6863" s="1" t="s">
        <v>23229</v>
      </c>
      <c r="K6863" t="s">
        <v>23241</v>
      </c>
      <c r="L6863" t="s">
        <v>36970</v>
      </c>
      <c r="M6863" t="s">
        <v>36971</v>
      </c>
    </row>
    <row r="6864" spans="1:13">
      <c r="A6864" s="1" t="s">
        <v>8881</v>
      </c>
      <c r="B6864">
        <v>2.1618364474258099E-4</v>
      </c>
      <c r="C6864" s="1">
        <v>2.8105601552871098E-4</v>
      </c>
      <c r="D6864">
        <v>0.88333333333333297</v>
      </c>
      <c r="E6864">
        <v>0.92696629213483195</v>
      </c>
      <c r="F6864">
        <v>0.66216216216216195</v>
      </c>
      <c r="G6864">
        <v>0.86363636363636398</v>
      </c>
      <c r="H6864">
        <v>0.95454545454545503</v>
      </c>
      <c r="I6864">
        <v>0.80909090909090897</v>
      </c>
      <c r="J6864" s="1" t="s">
        <v>23229</v>
      </c>
      <c r="K6864" t="s">
        <v>23239</v>
      </c>
      <c r="L6864" t="s">
        <v>36972</v>
      </c>
      <c r="M6864" t="s">
        <v>36973</v>
      </c>
    </row>
    <row r="6865" spans="1:13">
      <c r="A6865" s="1" t="s">
        <v>8882</v>
      </c>
      <c r="B6865">
        <v>6.1518965409988404E-7</v>
      </c>
      <c r="C6865" s="1">
        <v>6.0698536189505999E-6</v>
      </c>
      <c r="D6865">
        <v>0.97916666666666696</v>
      </c>
      <c r="E6865">
        <v>1</v>
      </c>
      <c r="F6865">
        <v>0.994871794871795</v>
      </c>
      <c r="G6865">
        <v>0.99</v>
      </c>
      <c r="H6865">
        <v>0.99082568807339499</v>
      </c>
      <c r="I6865">
        <v>0.97938144329896903</v>
      </c>
      <c r="J6865" s="1" t="s">
        <v>23229</v>
      </c>
      <c r="K6865" t="s">
        <v>23240</v>
      </c>
      <c r="L6865" t="s">
        <v>36974</v>
      </c>
      <c r="M6865" t="s">
        <v>36975</v>
      </c>
    </row>
    <row r="6866" spans="1:13">
      <c r="A6866" s="1" t="s">
        <v>8883</v>
      </c>
      <c r="B6866">
        <v>1.3222883586527499E-7</v>
      </c>
      <c r="C6866" s="1">
        <v>1.75466973734546E-6</v>
      </c>
      <c r="D6866">
        <v>0.984375</v>
      </c>
      <c r="E6866">
        <v>1</v>
      </c>
      <c r="F6866">
        <v>1</v>
      </c>
      <c r="G6866">
        <v>0.85294117647058798</v>
      </c>
      <c r="H6866">
        <v>1</v>
      </c>
      <c r="I6866">
        <v>0.90277777777777801</v>
      </c>
      <c r="J6866" s="1">
        <v>0.6</v>
      </c>
      <c r="K6866" t="s">
        <v>23241</v>
      </c>
      <c r="L6866" t="s">
        <v>36976</v>
      </c>
      <c r="M6866" t="s">
        <v>36977</v>
      </c>
    </row>
    <row r="6867" spans="1:13">
      <c r="A6867" s="1" t="s">
        <v>8884</v>
      </c>
      <c r="B6867">
        <v>1.36635267827376E-5</v>
      </c>
      <c r="C6867" s="1">
        <v>4.8490120458712598E-6</v>
      </c>
      <c r="D6867">
        <v>0.89655172413793105</v>
      </c>
      <c r="E6867">
        <v>0.70253164556962</v>
      </c>
      <c r="F6867">
        <v>0.89344262295082</v>
      </c>
      <c r="G6867">
        <v>0.83333333333333304</v>
      </c>
      <c r="H6867">
        <v>0.621428571428571</v>
      </c>
      <c r="I6867">
        <v>0.74444444444444402</v>
      </c>
      <c r="J6867" s="1">
        <v>1</v>
      </c>
      <c r="K6867" t="s">
        <v>23241</v>
      </c>
      <c r="L6867" t="s">
        <v>36978</v>
      </c>
      <c r="M6867" t="s">
        <v>36979</v>
      </c>
    </row>
    <row r="6868" spans="1:13">
      <c r="A6868" s="1" t="s">
        <v>8885</v>
      </c>
      <c r="B6868">
        <v>1.2763260168504599E-6</v>
      </c>
      <c r="C6868" s="1">
        <v>4.5364869021181702E-6</v>
      </c>
      <c r="D6868">
        <v>0.11363636363636399</v>
      </c>
      <c r="E6868">
        <v>0.18032786885245899</v>
      </c>
      <c r="F6868">
        <v>0</v>
      </c>
      <c r="G6868">
        <v>0</v>
      </c>
      <c r="H6868">
        <v>1.58730158730159E-2</v>
      </c>
      <c r="I6868">
        <v>4.5454545454545497E-2</v>
      </c>
      <c r="J6868" s="1">
        <v>0</v>
      </c>
      <c r="K6868" t="s">
        <v>23241</v>
      </c>
      <c r="L6868" t="s">
        <v>36980</v>
      </c>
      <c r="M6868" t="s">
        <v>36981</v>
      </c>
    </row>
    <row r="6869" spans="1:13">
      <c r="A6869" s="1" t="s">
        <v>8886</v>
      </c>
      <c r="B6869">
        <v>1.3272218067920899E-7</v>
      </c>
      <c r="C6869" s="1">
        <v>1.57201614816987E-8</v>
      </c>
      <c r="D6869">
        <v>0</v>
      </c>
      <c r="E6869">
        <v>2.8409090909090901E-2</v>
      </c>
      <c r="F6869">
        <v>0</v>
      </c>
      <c r="G6869">
        <v>0</v>
      </c>
      <c r="H6869">
        <v>0</v>
      </c>
      <c r="I6869">
        <v>1.0638297872340399E-2</v>
      </c>
      <c r="J6869" s="1">
        <v>0</v>
      </c>
      <c r="K6869" t="s">
        <v>23241</v>
      </c>
      <c r="L6869" t="s">
        <v>36982</v>
      </c>
      <c r="M6869" t="s">
        <v>36983</v>
      </c>
    </row>
    <row r="6870" spans="1:13">
      <c r="A6870" s="1" t="s">
        <v>8887</v>
      </c>
      <c r="B6870">
        <v>4.9555702688563704E-6</v>
      </c>
      <c r="C6870" s="1">
        <v>3.2603573180469497E-5</v>
      </c>
      <c r="D6870">
        <v>0.55000000000000004</v>
      </c>
      <c r="E6870">
        <v>0.75</v>
      </c>
      <c r="F6870">
        <v>0.86991869918699205</v>
      </c>
      <c r="G6870">
        <v>0.62222222222222201</v>
      </c>
      <c r="H6870">
        <v>0.98453608247422697</v>
      </c>
      <c r="I6870">
        <v>0.75842696629213502</v>
      </c>
      <c r="J6870" s="1" t="s">
        <v>23229</v>
      </c>
      <c r="K6870" t="s">
        <v>23239</v>
      </c>
      <c r="L6870" t="s">
        <v>36984</v>
      </c>
      <c r="M6870" t="s">
        <v>36985</v>
      </c>
    </row>
    <row r="6871" spans="1:13">
      <c r="A6871" s="1" t="s">
        <v>8888</v>
      </c>
      <c r="B6871">
        <v>3.82489738930608E-10</v>
      </c>
      <c r="C6871" s="1">
        <v>8.8275063649385199E-7</v>
      </c>
      <c r="D6871">
        <v>1.5625E-2</v>
      </c>
      <c r="E6871">
        <v>0</v>
      </c>
      <c r="F6871">
        <v>5.31914893617021E-3</v>
      </c>
      <c r="G6871">
        <v>0</v>
      </c>
      <c r="H6871">
        <v>5.1020408163265302E-3</v>
      </c>
      <c r="I6871">
        <v>0</v>
      </c>
      <c r="J6871" s="1">
        <v>0</v>
      </c>
      <c r="K6871" t="s">
        <v>23242</v>
      </c>
      <c r="L6871" t="s">
        <v>36986</v>
      </c>
      <c r="M6871" t="s">
        <v>36987</v>
      </c>
    </row>
    <row r="6872" spans="1:13">
      <c r="A6872" s="1" t="s">
        <v>8889</v>
      </c>
      <c r="B6872">
        <v>1.61293443832732E-4</v>
      </c>
      <c r="C6872" s="1">
        <v>8.9010374202106701E-8</v>
      </c>
      <c r="D6872">
        <v>0.84375</v>
      </c>
      <c r="E6872">
        <v>0.98958333333333304</v>
      </c>
      <c r="F6872">
        <v>0.65364583333333304</v>
      </c>
      <c r="G6872">
        <v>0.45918367346938799</v>
      </c>
      <c r="H6872">
        <v>0.592592592592593</v>
      </c>
      <c r="I6872">
        <v>0.76732673267326701</v>
      </c>
      <c r="J6872" s="1" t="s">
        <v>23229</v>
      </c>
      <c r="K6872" t="s">
        <v>23238</v>
      </c>
      <c r="L6872" t="s">
        <v>36988</v>
      </c>
      <c r="M6872" t="s">
        <v>36989</v>
      </c>
    </row>
    <row r="6873" spans="1:13">
      <c r="A6873" s="1" t="s">
        <v>8890</v>
      </c>
      <c r="B6873">
        <v>7.9165682049549595E-8</v>
      </c>
      <c r="C6873" s="1">
        <v>2.6271767121929099E-8</v>
      </c>
      <c r="D6873">
        <v>0</v>
      </c>
      <c r="E6873">
        <v>0</v>
      </c>
      <c r="F6873">
        <v>2.7173913043478299E-3</v>
      </c>
      <c r="G6873">
        <v>0</v>
      </c>
      <c r="H6873">
        <v>0</v>
      </c>
      <c r="I6873">
        <v>6.8493150684931503E-3</v>
      </c>
      <c r="J6873" s="1">
        <v>0.95</v>
      </c>
      <c r="K6873" t="s">
        <v>23242</v>
      </c>
      <c r="L6873" t="s">
        <v>36990</v>
      </c>
      <c r="M6873" t="s">
        <v>36991</v>
      </c>
    </row>
    <row r="6874" spans="1:13">
      <c r="A6874" s="1" t="s">
        <v>8891</v>
      </c>
      <c r="B6874">
        <v>2.9273119988629398E-6</v>
      </c>
      <c r="C6874" s="1">
        <v>3.5409260427854598E-7</v>
      </c>
      <c r="D6874">
        <v>0.95833333333333304</v>
      </c>
      <c r="E6874">
        <v>0.96951219512195097</v>
      </c>
      <c r="F6874">
        <v>0.99127906976744196</v>
      </c>
      <c r="G6874">
        <v>1</v>
      </c>
      <c r="H6874">
        <v>1</v>
      </c>
      <c r="I6874">
        <v>0.98484848484848497</v>
      </c>
      <c r="J6874" s="1" t="s">
        <v>23229</v>
      </c>
      <c r="K6874" t="s">
        <v>23240</v>
      </c>
      <c r="L6874" t="s">
        <v>36992</v>
      </c>
      <c r="M6874" t="s">
        <v>36993</v>
      </c>
    </row>
    <row r="6875" spans="1:13">
      <c r="A6875" s="1" t="s">
        <v>8892</v>
      </c>
      <c r="B6875">
        <v>3.2669486795213602E-7</v>
      </c>
      <c r="C6875" s="1">
        <v>3.3729195068989299E-7</v>
      </c>
      <c r="D6875">
        <v>2.3809523809523801E-2</v>
      </c>
      <c r="E6875">
        <v>0</v>
      </c>
      <c r="F6875">
        <v>0</v>
      </c>
      <c r="G6875">
        <v>5.5555555555555601E-2</v>
      </c>
      <c r="H6875">
        <v>5.8823529411764696E-3</v>
      </c>
      <c r="I6875">
        <v>0</v>
      </c>
      <c r="J6875" s="1">
        <v>0</v>
      </c>
      <c r="K6875" t="s">
        <v>23241</v>
      </c>
      <c r="L6875" t="s">
        <v>36994</v>
      </c>
      <c r="M6875" t="s">
        <v>36995</v>
      </c>
    </row>
    <row r="6876" spans="1:13">
      <c r="A6876" s="1" t="s">
        <v>8893</v>
      </c>
      <c r="B6876">
        <v>2.71652325616454E-7</v>
      </c>
      <c r="C6876" s="1">
        <v>7.8497204347180997E-7</v>
      </c>
      <c r="D6876">
        <v>0.90625</v>
      </c>
      <c r="E6876">
        <v>0.96315789473684199</v>
      </c>
      <c r="F6876">
        <v>1</v>
      </c>
      <c r="G6876">
        <v>0.98275862068965503</v>
      </c>
      <c r="H6876">
        <v>0.99107142857142905</v>
      </c>
      <c r="I6876">
        <v>0.92083333333333295</v>
      </c>
      <c r="J6876" s="1">
        <v>1</v>
      </c>
      <c r="K6876" t="s">
        <v>23238</v>
      </c>
      <c r="L6876" t="s">
        <v>36996</v>
      </c>
      <c r="M6876" t="s">
        <v>36997</v>
      </c>
    </row>
    <row r="6877" spans="1:13">
      <c r="A6877" s="1" t="s">
        <v>8894</v>
      </c>
      <c r="B6877">
        <v>3.8544395837185501E-5</v>
      </c>
      <c r="C6877" s="1">
        <v>8.5159790412896903E-6</v>
      </c>
      <c r="D6877">
        <v>0.91379310344827602</v>
      </c>
      <c r="E6877">
        <v>0.80519480519480502</v>
      </c>
      <c r="F6877">
        <v>0.99107142857142905</v>
      </c>
      <c r="G6877">
        <v>1</v>
      </c>
      <c r="H6877">
        <v>1</v>
      </c>
      <c r="I6877">
        <v>1</v>
      </c>
      <c r="J6877" s="1">
        <v>1</v>
      </c>
      <c r="K6877" t="s">
        <v>23240</v>
      </c>
      <c r="L6877" t="s">
        <v>36998</v>
      </c>
      <c r="M6877" t="s">
        <v>36999</v>
      </c>
    </row>
    <row r="6878" spans="1:13">
      <c r="A6878" s="1" t="s">
        <v>8895</v>
      </c>
      <c r="B6878">
        <v>2.86178567012441E-8</v>
      </c>
      <c r="C6878" s="1">
        <v>2.7821742397498902E-6</v>
      </c>
      <c r="D6878">
        <v>0.88235294117647101</v>
      </c>
      <c r="E6878">
        <v>0.99264705882352899</v>
      </c>
      <c r="F6878">
        <v>0.98563218390804597</v>
      </c>
      <c r="G6878">
        <v>0.97826086956521696</v>
      </c>
      <c r="H6878">
        <v>1</v>
      </c>
      <c r="I6878">
        <v>1</v>
      </c>
      <c r="J6878" s="1">
        <v>1</v>
      </c>
      <c r="K6878" t="s">
        <v>23241</v>
      </c>
      <c r="L6878" t="s">
        <v>37000</v>
      </c>
      <c r="M6878" t="s">
        <v>37001</v>
      </c>
    </row>
    <row r="6879" spans="1:13">
      <c r="A6879" s="1" t="s">
        <v>8896</v>
      </c>
      <c r="B6879">
        <v>7.2176399628064398E-6</v>
      </c>
      <c r="C6879" s="1">
        <v>9.3355473185717205E-4</v>
      </c>
      <c r="D6879">
        <v>0.16666666666666699</v>
      </c>
      <c r="E6879">
        <v>0.6</v>
      </c>
      <c r="F6879">
        <v>0.75547445255474499</v>
      </c>
      <c r="G6879">
        <v>5.5555555555555601E-2</v>
      </c>
      <c r="H6879">
        <v>0.71014492753623204</v>
      </c>
      <c r="I6879">
        <v>0.10666666666666701</v>
      </c>
      <c r="J6879" s="1">
        <v>1</v>
      </c>
      <c r="K6879" t="s">
        <v>23241</v>
      </c>
      <c r="L6879" t="s">
        <v>37002</v>
      </c>
      <c r="M6879" t="s">
        <v>37003</v>
      </c>
    </row>
    <row r="6880" spans="1:13">
      <c r="A6880" s="1" t="s">
        <v>8897</v>
      </c>
      <c r="B6880">
        <v>2.2853495831215801E-7</v>
      </c>
      <c r="C6880" s="1">
        <v>2.8218016156131399E-6</v>
      </c>
      <c r="D6880">
        <v>1</v>
      </c>
      <c r="E6880">
        <v>1</v>
      </c>
      <c r="F6880">
        <v>1</v>
      </c>
      <c r="G6880">
        <v>1</v>
      </c>
      <c r="H6880">
        <v>0.98888888888888904</v>
      </c>
      <c r="I6880">
        <v>0.98412698412698396</v>
      </c>
      <c r="J6880" s="1">
        <v>0.45454545454545497</v>
      </c>
      <c r="K6880" t="s">
        <v>23241</v>
      </c>
      <c r="L6880" t="s">
        <v>37004</v>
      </c>
      <c r="M6880" t="s">
        <v>37005</v>
      </c>
    </row>
    <row r="6881" spans="1:13">
      <c r="A6881" s="1" t="s">
        <v>8898</v>
      </c>
      <c r="B6881">
        <v>3.91967442854276E-7</v>
      </c>
      <c r="C6881" s="1">
        <v>2.6570893510149802E-5</v>
      </c>
      <c r="D6881">
        <v>0.94642857142857095</v>
      </c>
      <c r="E6881">
        <v>0.75</v>
      </c>
      <c r="F6881">
        <v>0.956989247311828</v>
      </c>
      <c r="G6881">
        <v>0.87179487179487203</v>
      </c>
      <c r="H6881">
        <v>0.967741935483871</v>
      </c>
      <c r="I6881">
        <v>0.90983606557377095</v>
      </c>
      <c r="J6881" s="1">
        <v>0</v>
      </c>
      <c r="K6881" t="s">
        <v>23241</v>
      </c>
      <c r="L6881" t="s">
        <v>37006</v>
      </c>
      <c r="M6881" t="s">
        <v>37007</v>
      </c>
    </row>
    <row r="6882" spans="1:13">
      <c r="A6882" s="1" t="s">
        <v>8899</v>
      </c>
      <c r="B6882">
        <v>5.0808182338851101E-7</v>
      </c>
      <c r="C6882" s="1">
        <v>2.6763861423997799E-9</v>
      </c>
      <c r="D6882">
        <v>1</v>
      </c>
      <c r="E6882">
        <v>1</v>
      </c>
      <c r="F6882">
        <v>0.96232876712328796</v>
      </c>
      <c r="G6882">
        <v>1</v>
      </c>
      <c r="H6882">
        <v>1</v>
      </c>
      <c r="I6882">
        <v>1</v>
      </c>
      <c r="J6882" s="1">
        <v>1</v>
      </c>
      <c r="K6882" t="s">
        <v>23238</v>
      </c>
      <c r="L6882" t="s">
        <v>37008</v>
      </c>
      <c r="M6882" t="s">
        <v>37009</v>
      </c>
    </row>
    <row r="6883" spans="1:13">
      <c r="A6883" s="1" t="s">
        <v>8900</v>
      </c>
      <c r="B6883">
        <v>4.4263381097813002E-6</v>
      </c>
      <c r="C6883" s="1">
        <v>4.7068441990775797E-5</v>
      </c>
      <c r="D6883">
        <v>0</v>
      </c>
      <c r="E6883">
        <v>0</v>
      </c>
      <c r="F6883">
        <v>0</v>
      </c>
      <c r="G6883">
        <v>0.27272727272727298</v>
      </c>
      <c r="H6883">
        <v>0</v>
      </c>
      <c r="I6883">
        <v>9.7701149425287404E-2</v>
      </c>
      <c r="J6883" s="1">
        <v>4.5454545454545497E-2</v>
      </c>
      <c r="K6883" t="s">
        <v>23241</v>
      </c>
      <c r="L6883" t="s">
        <v>37010</v>
      </c>
      <c r="M6883" t="s">
        <v>37011</v>
      </c>
    </row>
    <row r="6884" spans="1:13">
      <c r="A6884" s="1" t="s">
        <v>8901</v>
      </c>
      <c r="B6884">
        <v>1.0688163751018701E-5</v>
      </c>
      <c r="C6884" s="1">
        <v>1.0527019048536201E-7</v>
      </c>
      <c r="D6884">
        <v>0</v>
      </c>
      <c r="E6884">
        <v>0</v>
      </c>
      <c r="F6884">
        <v>0.15086206896551699</v>
      </c>
      <c r="G6884">
        <v>4.8780487804878099E-2</v>
      </c>
      <c r="H6884">
        <v>0.11764705882352899</v>
      </c>
      <c r="I6884">
        <v>6.3380281690140802E-2</v>
      </c>
      <c r="J6884" s="1">
        <v>0.4</v>
      </c>
      <c r="K6884" t="s">
        <v>23239</v>
      </c>
      <c r="L6884" t="s">
        <v>37012</v>
      </c>
      <c r="M6884" t="s">
        <v>37013</v>
      </c>
    </row>
    <row r="6885" spans="1:13">
      <c r="A6885" s="1" t="s">
        <v>8902</v>
      </c>
      <c r="B6885">
        <v>1.2326074588806101E-7</v>
      </c>
      <c r="C6885" s="1">
        <v>5.8537656693062404E-9</v>
      </c>
      <c r="D6885">
        <v>1</v>
      </c>
      <c r="E6885">
        <v>0.99333333333333296</v>
      </c>
      <c r="F6885">
        <v>1</v>
      </c>
      <c r="G6885">
        <v>1</v>
      </c>
      <c r="H6885">
        <v>1</v>
      </c>
      <c r="I6885">
        <v>1</v>
      </c>
      <c r="J6885" s="1">
        <v>0.95</v>
      </c>
      <c r="K6885" t="s">
        <v>23238</v>
      </c>
      <c r="L6885" t="s">
        <v>37014</v>
      </c>
      <c r="M6885" t="s">
        <v>37015</v>
      </c>
    </row>
    <row r="6886" spans="1:13">
      <c r="A6886" s="1" t="s">
        <v>8903</v>
      </c>
      <c r="B6886">
        <v>4.12968929090433E-6</v>
      </c>
      <c r="C6886" s="1">
        <v>6.1460230987006295E-7</v>
      </c>
      <c r="D6886">
        <v>0.96551724137931005</v>
      </c>
      <c r="E6886">
        <v>1</v>
      </c>
      <c r="F6886">
        <v>0.99740932642487001</v>
      </c>
      <c r="G6886">
        <v>1</v>
      </c>
      <c r="H6886">
        <v>1</v>
      </c>
      <c r="I6886">
        <v>0.99596774193548399</v>
      </c>
      <c r="J6886" s="1">
        <v>0</v>
      </c>
      <c r="K6886" t="s">
        <v>23237</v>
      </c>
      <c r="L6886" t="s">
        <v>37016</v>
      </c>
      <c r="M6886" t="s">
        <v>37017</v>
      </c>
    </row>
    <row r="6887" spans="1:13">
      <c r="A6887" s="1" t="s">
        <v>8904</v>
      </c>
      <c r="B6887">
        <v>2.66168895855395E-8</v>
      </c>
      <c r="C6887" s="1">
        <v>2.8459317913286801E-8</v>
      </c>
      <c r="D6887">
        <v>1</v>
      </c>
      <c r="E6887">
        <v>1</v>
      </c>
      <c r="F6887">
        <v>1</v>
      </c>
      <c r="G6887">
        <v>0.87931034482758597</v>
      </c>
      <c r="H6887">
        <v>1</v>
      </c>
      <c r="I6887">
        <v>0.984375</v>
      </c>
      <c r="J6887" s="1">
        <v>1</v>
      </c>
      <c r="K6887" t="s">
        <v>23238</v>
      </c>
      <c r="L6887" t="s">
        <v>37018</v>
      </c>
      <c r="M6887" t="s">
        <v>37019</v>
      </c>
    </row>
    <row r="6888" spans="1:13">
      <c r="A6888" s="1" t="s">
        <v>8905</v>
      </c>
      <c r="B6888">
        <v>1.57345005533785E-7</v>
      </c>
      <c r="C6888" s="1">
        <v>1.7865439694208501E-7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1.4705882352941201E-2</v>
      </c>
      <c r="J6888" s="1">
        <v>0.214285714285714</v>
      </c>
      <c r="K6888" t="s">
        <v>23241</v>
      </c>
      <c r="L6888" t="s">
        <v>37020</v>
      </c>
      <c r="M6888" t="s">
        <v>37021</v>
      </c>
    </row>
    <row r="6889" spans="1:13">
      <c r="A6889" s="1" t="s">
        <v>8906</v>
      </c>
      <c r="B6889">
        <v>1.41115323103842E-5</v>
      </c>
      <c r="C6889" s="1">
        <v>4.7271248205963102E-7</v>
      </c>
      <c r="D6889">
        <v>9.5238095238095205E-2</v>
      </c>
      <c r="E6889">
        <v>0.14705882352941199</v>
      </c>
      <c r="F6889">
        <v>0</v>
      </c>
      <c r="G6889">
        <v>2.7027027027027001E-2</v>
      </c>
      <c r="H6889">
        <v>0</v>
      </c>
      <c r="I6889">
        <v>0</v>
      </c>
      <c r="J6889" s="1" t="s">
        <v>23229</v>
      </c>
      <c r="K6889" t="s">
        <v>23241</v>
      </c>
      <c r="L6889" t="s">
        <v>37022</v>
      </c>
      <c r="M6889" t="s">
        <v>37023</v>
      </c>
    </row>
    <row r="6890" spans="1:13">
      <c r="A6890" s="1" t="s">
        <v>8907</v>
      </c>
      <c r="B6890">
        <v>1.44748365483092E-6</v>
      </c>
      <c r="C6890" s="1">
        <v>2.40679910200974E-8</v>
      </c>
      <c r="D6890">
        <v>0.90625</v>
      </c>
      <c r="E6890">
        <v>0.99431818181818199</v>
      </c>
      <c r="F6890">
        <v>1</v>
      </c>
      <c r="G6890">
        <v>1</v>
      </c>
      <c r="H6890">
        <v>1</v>
      </c>
      <c r="I6890">
        <v>1</v>
      </c>
      <c r="J6890" s="1">
        <v>1</v>
      </c>
      <c r="K6890" t="s">
        <v>23237</v>
      </c>
      <c r="L6890" t="s">
        <v>37024</v>
      </c>
      <c r="M6890" t="s">
        <v>37025</v>
      </c>
    </row>
    <row r="6891" spans="1:13">
      <c r="A6891" s="1" t="s">
        <v>8908</v>
      </c>
      <c r="B6891">
        <v>1.8610633468785001E-6</v>
      </c>
      <c r="C6891" s="1">
        <v>9.6737464162039691E-10</v>
      </c>
      <c r="D6891">
        <v>6.4516129032258104E-2</v>
      </c>
      <c r="E6891">
        <v>5.5555555555555601E-2</v>
      </c>
      <c r="F6891">
        <v>2.8735632183907998E-3</v>
      </c>
      <c r="G6891">
        <v>0.431034482758621</v>
      </c>
      <c r="H6891">
        <v>1.8072289156626498E-2</v>
      </c>
      <c r="I6891">
        <v>0.05</v>
      </c>
      <c r="J6891" s="1">
        <v>0</v>
      </c>
      <c r="K6891" t="s">
        <v>23239</v>
      </c>
      <c r="L6891" t="s">
        <v>37026</v>
      </c>
      <c r="M6891" t="s">
        <v>37027</v>
      </c>
    </row>
    <row r="6892" spans="1:13">
      <c r="A6892" s="1" t="s">
        <v>8909</v>
      </c>
      <c r="B6892">
        <v>2.6076673207700702E-7</v>
      </c>
      <c r="C6892" s="1">
        <v>5.7869752328728105E-7</v>
      </c>
      <c r="D6892">
        <v>0.96875</v>
      </c>
      <c r="E6892">
        <v>1</v>
      </c>
      <c r="F6892">
        <v>0.97580645161290303</v>
      </c>
      <c r="G6892">
        <v>0.61111111111111105</v>
      </c>
      <c r="H6892">
        <v>0.98850574712643702</v>
      </c>
      <c r="I6892">
        <v>0.94827586206896597</v>
      </c>
      <c r="J6892" s="1">
        <v>1</v>
      </c>
      <c r="K6892" t="s">
        <v>23241</v>
      </c>
      <c r="L6892" t="s">
        <v>37028</v>
      </c>
      <c r="M6892" t="s">
        <v>37029</v>
      </c>
    </row>
    <row r="6893" spans="1:13">
      <c r="A6893" s="1" t="s">
        <v>8910</v>
      </c>
      <c r="B6893">
        <v>5.4686362894385495E-7</v>
      </c>
      <c r="C6893" s="1">
        <v>2.4044444618497101E-7</v>
      </c>
      <c r="D6893">
        <v>1.5625E-2</v>
      </c>
      <c r="E6893">
        <v>5.6179775280898901E-3</v>
      </c>
      <c r="F6893">
        <v>0</v>
      </c>
      <c r="G6893">
        <v>0</v>
      </c>
      <c r="H6893">
        <v>1.1235955056179799E-2</v>
      </c>
      <c r="I6893">
        <v>0</v>
      </c>
      <c r="J6893" s="1">
        <v>1</v>
      </c>
      <c r="K6893" t="s">
        <v>23238</v>
      </c>
      <c r="L6893" t="s">
        <v>37030</v>
      </c>
      <c r="M6893" t="s">
        <v>37031</v>
      </c>
    </row>
    <row r="6894" spans="1:13">
      <c r="A6894" s="1" t="s">
        <v>8911</v>
      </c>
      <c r="B6894">
        <v>3.2420742433558301E-5</v>
      </c>
      <c r="C6894" s="1">
        <v>1.19873404022151E-4</v>
      </c>
      <c r="D6894">
        <v>0</v>
      </c>
      <c r="E6894">
        <v>0</v>
      </c>
      <c r="F6894">
        <v>9.5360824742267994E-2</v>
      </c>
      <c r="G6894">
        <v>0</v>
      </c>
      <c r="H6894">
        <v>5.4054054054054099E-2</v>
      </c>
      <c r="I6894">
        <v>0</v>
      </c>
      <c r="J6894" s="1">
        <v>0</v>
      </c>
      <c r="K6894" t="s">
        <v>23237</v>
      </c>
      <c r="L6894" t="s">
        <v>37032</v>
      </c>
      <c r="M6894" t="s">
        <v>37033</v>
      </c>
    </row>
    <row r="6895" spans="1:13">
      <c r="A6895" s="1" t="s">
        <v>8912</v>
      </c>
      <c r="B6895">
        <v>7.8538898782289304E-7</v>
      </c>
      <c r="C6895" s="1">
        <v>4.0527676127246299E-8</v>
      </c>
      <c r="D6895">
        <v>9.2592592592592601E-2</v>
      </c>
      <c r="E6895">
        <v>0.125</v>
      </c>
      <c r="F6895">
        <v>8.8709677419354802E-2</v>
      </c>
      <c r="G6895">
        <v>4.1666666666666699E-2</v>
      </c>
      <c r="H6895">
        <v>6.15384615384615E-2</v>
      </c>
      <c r="I6895">
        <v>0.141304347826087</v>
      </c>
      <c r="J6895" s="1">
        <v>0</v>
      </c>
      <c r="K6895" t="s">
        <v>23238</v>
      </c>
      <c r="L6895" t="s">
        <v>37034</v>
      </c>
      <c r="M6895" t="s">
        <v>37035</v>
      </c>
    </row>
    <row r="6896" spans="1:13">
      <c r="A6896" s="1" t="s">
        <v>8913</v>
      </c>
      <c r="B6896">
        <v>1.1881707946782699E-6</v>
      </c>
      <c r="C6896" s="1">
        <v>1.9585404077895401E-7</v>
      </c>
      <c r="D6896">
        <v>0</v>
      </c>
      <c r="E6896">
        <v>0</v>
      </c>
      <c r="F6896">
        <v>0.13750000000000001</v>
      </c>
      <c r="G6896">
        <v>0</v>
      </c>
      <c r="H6896">
        <v>0.19047619047618999</v>
      </c>
      <c r="I6896">
        <v>1.6129032258064498E-2</v>
      </c>
      <c r="J6896" s="1" t="s">
        <v>23229</v>
      </c>
      <c r="K6896" t="s">
        <v>23237</v>
      </c>
      <c r="L6896" t="s">
        <v>37036</v>
      </c>
      <c r="M6896" t="s">
        <v>37037</v>
      </c>
    </row>
    <row r="6897" spans="1:13">
      <c r="A6897" s="1" t="s">
        <v>8914</v>
      </c>
      <c r="B6897">
        <v>5.4014988340086597E-6</v>
      </c>
      <c r="C6897" s="1">
        <v>5.3328760418737298E-6</v>
      </c>
      <c r="D6897">
        <v>0.592592592592593</v>
      </c>
      <c r="E6897">
        <v>0.98039215686274495</v>
      </c>
      <c r="F6897">
        <v>0.88311688311688297</v>
      </c>
      <c r="G6897">
        <v>0.95454545454545503</v>
      </c>
      <c r="H6897">
        <v>1</v>
      </c>
      <c r="I6897">
        <v>0.93181818181818199</v>
      </c>
      <c r="J6897" s="1" t="s">
        <v>23229</v>
      </c>
      <c r="K6897" t="s">
        <v>23239</v>
      </c>
      <c r="L6897" t="s">
        <v>37038</v>
      </c>
      <c r="M6897" t="s">
        <v>37039</v>
      </c>
    </row>
    <row r="6898" spans="1:13">
      <c r="A6898" s="1" t="s">
        <v>8915</v>
      </c>
      <c r="B6898">
        <v>1.3006890437218199E-8</v>
      </c>
      <c r="C6898" s="1">
        <v>5.1334782441216201E-9</v>
      </c>
      <c r="D6898">
        <v>1.7857142857142901E-2</v>
      </c>
      <c r="E6898">
        <v>0</v>
      </c>
      <c r="F6898">
        <v>0</v>
      </c>
      <c r="G6898">
        <v>0</v>
      </c>
      <c r="H6898">
        <v>0</v>
      </c>
      <c r="I6898">
        <v>0</v>
      </c>
      <c r="J6898" s="1" t="s">
        <v>23229</v>
      </c>
      <c r="K6898" t="s">
        <v>23241</v>
      </c>
      <c r="L6898" t="s">
        <v>37040</v>
      </c>
      <c r="M6898" t="s">
        <v>37041</v>
      </c>
    </row>
    <row r="6899" spans="1:13">
      <c r="A6899" s="1" t="s">
        <v>8916</v>
      </c>
      <c r="B6899">
        <v>5.9230788020558001E-7</v>
      </c>
      <c r="C6899" s="1">
        <v>2.5627079264628798E-10</v>
      </c>
      <c r="D6899">
        <v>1.72413793103448E-2</v>
      </c>
      <c r="E6899">
        <v>6.6666666666666697E-3</v>
      </c>
      <c r="F6899">
        <v>0</v>
      </c>
      <c r="G6899">
        <v>0</v>
      </c>
      <c r="H6899">
        <v>0</v>
      </c>
      <c r="I6899">
        <v>1.4492753623188401E-2</v>
      </c>
      <c r="J6899" s="1">
        <v>1</v>
      </c>
      <c r="K6899" t="s">
        <v>23242</v>
      </c>
      <c r="L6899" t="s">
        <v>37042</v>
      </c>
      <c r="M6899" t="s">
        <v>37043</v>
      </c>
    </row>
    <row r="6900" spans="1:13">
      <c r="A6900" s="1" t="s">
        <v>8917</v>
      </c>
      <c r="B6900">
        <v>1.57967868081359E-9</v>
      </c>
      <c r="C6900" s="1">
        <v>4.1827339705329404E-6</v>
      </c>
      <c r="D6900">
        <v>0.22500000000000001</v>
      </c>
      <c r="E6900">
        <v>0.64615384615384597</v>
      </c>
      <c r="F6900">
        <v>2.7027027027027001E-2</v>
      </c>
      <c r="G6900">
        <v>3.5714285714285698E-2</v>
      </c>
      <c r="H6900">
        <v>7.69230769230769E-2</v>
      </c>
      <c r="I6900">
        <v>7.4074074074074098E-2</v>
      </c>
      <c r="J6900" s="1">
        <v>0</v>
      </c>
      <c r="K6900" t="s">
        <v>23238</v>
      </c>
      <c r="L6900" t="s">
        <v>37044</v>
      </c>
      <c r="M6900" t="s">
        <v>37045</v>
      </c>
    </row>
    <row r="6901" spans="1:13">
      <c r="A6901" s="1" t="s">
        <v>8918</v>
      </c>
      <c r="B6901">
        <v>7.6039852073355095E-8</v>
      </c>
      <c r="C6901" s="1">
        <v>3.91751967167939E-5</v>
      </c>
      <c r="D6901">
        <v>1</v>
      </c>
      <c r="E6901">
        <v>0.98314606741572996</v>
      </c>
      <c r="F6901">
        <v>0.99142857142857099</v>
      </c>
      <c r="G6901">
        <v>1</v>
      </c>
      <c r="H6901">
        <v>0.734177215189873</v>
      </c>
      <c r="I6901">
        <v>0.92307692307692302</v>
      </c>
      <c r="J6901" s="1">
        <v>1</v>
      </c>
      <c r="K6901" t="s">
        <v>23238</v>
      </c>
      <c r="L6901" t="s">
        <v>37046</v>
      </c>
      <c r="M6901" t="s">
        <v>37047</v>
      </c>
    </row>
    <row r="6902" spans="1:13">
      <c r="A6902" s="1" t="s">
        <v>8919</v>
      </c>
      <c r="B6902">
        <v>2.01217934193981E-4</v>
      </c>
      <c r="C6902" s="1">
        <v>7.6606660271947799E-4</v>
      </c>
      <c r="D6902">
        <v>0.42857142857142899</v>
      </c>
      <c r="E6902">
        <v>0.25</v>
      </c>
      <c r="F6902">
        <v>0.44295302013422799</v>
      </c>
      <c r="G6902">
        <v>0.34313725490196101</v>
      </c>
      <c r="H6902">
        <v>0.68918918918918903</v>
      </c>
      <c r="I6902">
        <v>0.56701030927835006</v>
      </c>
      <c r="J6902" s="1">
        <v>1</v>
      </c>
      <c r="K6902" t="s">
        <v>23240</v>
      </c>
      <c r="L6902" t="s">
        <v>37048</v>
      </c>
      <c r="M6902" t="s">
        <v>37049</v>
      </c>
    </row>
    <row r="6903" spans="1:13">
      <c r="A6903" s="1" t="s">
        <v>8920</v>
      </c>
      <c r="B6903">
        <v>8.5020872565459701E-5</v>
      </c>
      <c r="C6903" s="1">
        <v>4.9979525932818499E-5</v>
      </c>
      <c r="D6903">
        <v>0</v>
      </c>
      <c r="E6903">
        <v>0</v>
      </c>
      <c r="F6903">
        <v>0.34076433121019101</v>
      </c>
      <c r="G6903">
        <v>0.125</v>
      </c>
      <c r="H6903">
        <v>7.5342465753424695E-2</v>
      </c>
      <c r="I6903">
        <v>9.375E-2</v>
      </c>
      <c r="J6903" s="1">
        <v>0</v>
      </c>
      <c r="K6903" t="s">
        <v>23240</v>
      </c>
      <c r="L6903" t="s">
        <v>37050</v>
      </c>
      <c r="M6903" t="s">
        <v>37051</v>
      </c>
    </row>
    <row r="6904" spans="1:13">
      <c r="A6904" s="1" t="s">
        <v>8921</v>
      </c>
      <c r="B6904">
        <v>7.8062168189381997E-8</v>
      </c>
      <c r="C6904" s="1">
        <v>3.01474940283625E-7</v>
      </c>
      <c r="D6904">
        <v>1</v>
      </c>
      <c r="E6904">
        <v>0.99431818181818199</v>
      </c>
      <c r="F6904">
        <v>1</v>
      </c>
      <c r="G6904">
        <v>1</v>
      </c>
      <c r="H6904">
        <v>1</v>
      </c>
      <c r="I6904">
        <v>0.97435897435897401</v>
      </c>
      <c r="J6904" s="1">
        <v>0.54545454545454497</v>
      </c>
      <c r="K6904" t="s">
        <v>23241</v>
      </c>
      <c r="L6904" t="s">
        <v>37052</v>
      </c>
      <c r="M6904" t="s">
        <v>37053</v>
      </c>
    </row>
    <row r="6905" spans="1:13">
      <c r="A6905" s="1" t="s">
        <v>8922</v>
      </c>
      <c r="B6905">
        <v>3.21585171070068E-6</v>
      </c>
      <c r="C6905" s="1">
        <v>9.7340878641927895E-6</v>
      </c>
      <c r="D6905">
        <v>1</v>
      </c>
      <c r="E6905">
        <v>1</v>
      </c>
      <c r="F6905">
        <v>1</v>
      </c>
      <c r="G6905">
        <v>1</v>
      </c>
      <c r="H6905">
        <v>0.95408163265306101</v>
      </c>
      <c r="I6905">
        <v>1</v>
      </c>
      <c r="J6905" s="1" t="s">
        <v>23229</v>
      </c>
      <c r="K6905" t="s">
        <v>23237</v>
      </c>
      <c r="L6905" t="s">
        <v>37054</v>
      </c>
      <c r="M6905" t="s">
        <v>37055</v>
      </c>
    </row>
    <row r="6906" spans="1:13">
      <c r="A6906" s="1" t="s">
        <v>8923</v>
      </c>
      <c r="B6906">
        <v>4.5747367704725197E-7</v>
      </c>
      <c r="C6906" s="1">
        <v>1.01077650524732E-6</v>
      </c>
      <c r="D6906">
        <v>1</v>
      </c>
      <c r="E6906">
        <v>0.99438202247190999</v>
      </c>
      <c r="F6906">
        <v>0.99732620320855603</v>
      </c>
      <c r="G6906">
        <v>0.59523809523809501</v>
      </c>
      <c r="H6906">
        <v>0.969387755102041</v>
      </c>
      <c r="I6906">
        <v>0.88235294117647101</v>
      </c>
      <c r="J6906" s="1">
        <v>1</v>
      </c>
      <c r="K6906" t="s">
        <v>23240</v>
      </c>
      <c r="L6906" t="s">
        <v>37056</v>
      </c>
      <c r="M6906" t="s">
        <v>37057</v>
      </c>
    </row>
    <row r="6907" spans="1:13">
      <c r="A6907" s="1" t="s">
        <v>8924</v>
      </c>
      <c r="B6907">
        <v>1.6316501663255999E-7</v>
      </c>
      <c r="C6907" s="1">
        <v>2.2464660391109801E-6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0.967741935483871</v>
      </c>
      <c r="J6907" s="1" t="s">
        <v>23229</v>
      </c>
      <c r="K6907" t="s">
        <v>23240</v>
      </c>
      <c r="L6907" t="s">
        <v>37058</v>
      </c>
      <c r="M6907" t="s">
        <v>37059</v>
      </c>
    </row>
    <row r="6908" spans="1:13">
      <c r="A6908" s="1" t="s">
        <v>8925</v>
      </c>
      <c r="B6908">
        <v>1.81399148627401E-5</v>
      </c>
      <c r="C6908" s="1">
        <v>1.4505050684258301E-7</v>
      </c>
      <c r="D6908">
        <v>1</v>
      </c>
      <c r="E6908">
        <v>0.99479166666666696</v>
      </c>
      <c r="F6908">
        <v>0.78974358974359005</v>
      </c>
      <c r="G6908">
        <v>0.99137931034482796</v>
      </c>
      <c r="H6908">
        <v>0.86403508771929804</v>
      </c>
      <c r="I6908">
        <v>0.98799999999999999</v>
      </c>
      <c r="J6908" s="1">
        <v>1</v>
      </c>
      <c r="K6908" t="s">
        <v>23240</v>
      </c>
      <c r="L6908" t="s">
        <v>37060</v>
      </c>
      <c r="M6908" t="s">
        <v>37061</v>
      </c>
    </row>
    <row r="6909" spans="1:13">
      <c r="A6909" s="1" t="s">
        <v>8926</v>
      </c>
      <c r="B6909">
        <v>2.82025488158781E-6</v>
      </c>
      <c r="C6909" s="1">
        <v>1.0144878727751701E-5</v>
      </c>
      <c r="D6909">
        <v>1</v>
      </c>
      <c r="E6909">
        <v>1</v>
      </c>
      <c r="F6909">
        <v>0.97938144329896903</v>
      </c>
      <c r="G6909">
        <v>0.97916666666666696</v>
      </c>
      <c r="H6909">
        <v>0.94520547945205502</v>
      </c>
      <c r="I6909">
        <v>0.93292682926829296</v>
      </c>
      <c r="J6909" s="1">
        <v>1</v>
      </c>
      <c r="K6909" t="s">
        <v>23238</v>
      </c>
      <c r="L6909" t="s">
        <v>37062</v>
      </c>
      <c r="M6909" t="s">
        <v>37063</v>
      </c>
    </row>
    <row r="6910" spans="1:13">
      <c r="A6910" s="1" t="s">
        <v>8927</v>
      </c>
      <c r="B6910">
        <v>3.27570946656666E-6</v>
      </c>
      <c r="C6910" s="1">
        <v>1.8416795613813399E-6</v>
      </c>
      <c r="D6910">
        <v>0.65909090909090895</v>
      </c>
      <c r="E6910">
        <v>0.78888888888888897</v>
      </c>
      <c r="F6910">
        <v>0.95703125</v>
      </c>
      <c r="G6910">
        <v>1</v>
      </c>
      <c r="H6910">
        <v>1</v>
      </c>
      <c r="I6910">
        <v>0.92105263157894701</v>
      </c>
      <c r="J6910" s="1">
        <v>1</v>
      </c>
      <c r="K6910" t="s">
        <v>23238</v>
      </c>
      <c r="L6910" t="s">
        <v>37064</v>
      </c>
      <c r="M6910" t="s">
        <v>37065</v>
      </c>
    </row>
    <row r="6911" spans="1:13">
      <c r="A6911" s="1" t="s">
        <v>8928</v>
      </c>
      <c r="B6911">
        <v>4.9373056889146503E-6</v>
      </c>
      <c r="C6911" s="1">
        <v>1.04940410193047E-4</v>
      </c>
      <c r="D6911">
        <v>2.27272727272727E-2</v>
      </c>
      <c r="E6911">
        <v>1.3698630136986301E-2</v>
      </c>
      <c r="F6911">
        <v>1.2820512820512799E-2</v>
      </c>
      <c r="G6911">
        <v>9.7826086956521702E-2</v>
      </c>
      <c r="H6911">
        <v>1.9801980198019799E-2</v>
      </c>
      <c r="I6911">
        <v>0.26436781609195398</v>
      </c>
      <c r="J6911" s="1">
        <v>0</v>
      </c>
      <c r="K6911" t="s">
        <v>23238</v>
      </c>
      <c r="L6911" t="s">
        <v>37066</v>
      </c>
      <c r="M6911" t="s">
        <v>37067</v>
      </c>
    </row>
    <row r="6912" spans="1:13">
      <c r="A6912" s="1" t="s">
        <v>8929</v>
      </c>
      <c r="B6912">
        <v>4.0174995724229298E-5</v>
      </c>
      <c r="C6912" s="1">
        <v>4.0918449273065399E-6</v>
      </c>
      <c r="D6912">
        <v>0.05</v>
      </c>
      <c r="E6912">
        <v>4.8780487804878099E-2</v>
      </c>
      <c r="F6912">
        <v>0.26857142857142902</v>
      </c>
      <c r="G6912">
        <v>0.214285714285714</v>
      </c>
      <c r="H6912">
        <v>0.29545454545454503</v>
      </c>
      <c r="I6912">
        <v>8.9743589743589702E-2</v>
      </c>
      <c r="J6912" s="1">
        <v>0</v>
      </c>
      <c r="K6912" t="s">
        <v>23240</v>
      </c>
      <c r="L6912" t="s">
        <v>37068</v>
      </c>
      <c r="M6912" t="s">
        <v>37069</v>
      </c>
    </row>
    <row r="6913" spans="1:13">
      <c r="A6913" s="1" t="s">
        <v>8930</v>
      </c>
      <c r="B6913">
        <v>1.50472664535633E-5</v>
      </c>
      <c r="C6913" s="1">
        <v>2.5359186498439302E-6</v>
      </c>
      <c r="D6913">
        <v>0.921875</v>
      </c>
      <c r="E6913">
        <v>0.97916666666666696</v>
      </c>
      <c r="F6913">
        <v>0.96891191709844604</v>
      </c>
      <c r="G6913">
        <v>0.97777777777777797</v>
      </c>
      <c r="H6913">
        <v>0.92857142857142905</v>
      </c>
      <c r="I6913">
        <v>0.90449438202247201</v>
      </c>
      <c r="J6913" s="1">
        <v>1</v>
      </c>
      <c r="K6913" t="s">
        <v>23238</v>
      </c>
      <c r="L6913" t="s">
        <v>37070</v>
      </c>
      <c r="M6913" t="s">
        <v>37071</v>
      </c>
    </row>
    <row r="6914" spans="1:13">
      <c r="A6914" s="1" t="s">
        <v>8931</v>
      </c>
      <c r="B6914">
        <v>2.0178808936408599E-6</v>
      </c>
      <c r="C6914" s="1">
        <v>3.43348760331098E-7</v>
      </c>
      <c r="D6914">
        <v>0</v>
      </c>
      <c r="E6914">
        <v>0</v>
      </c>
      <c r="F6914">
        <v>6.7647058823529393E-2</v>
      </c>
      <c r="G6914">
        <v>3.94736842105263E-2</v>
      </c>
      <c r="H6914">
        <v>0.13157894736842099</v>
      </c>
      <c r="I6914">
        <v>0</v>
      </c>
      <c r="J6914" s="1">
        <v>0</v>
      </c>
      <c r="K6914" t="s">
        <v>23241</v>
      </c>
      <c r="L6914" t="s">
        <v>37072</v>
      </c>
      <c r="M6914" t="s">
        <v>37073</v>
      </c>
    </row>
    <row r="6915" spans="1:13">
      <c r="A6915" s="1" t="s">
        <v>8932</v>
      </c>
      <c r="B6915">
        <v>6.0447454817506703E-6</v>
      </c>
      <c r="C6915" s="1">
        <v>1.50345218826876E-5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5.2083333333333037E-2</v>
      </c>
      <c r="J6915" s="1">
        <v>0</v>
      </c>
      <c r="K6915" t="s">
        <v>23243</v>
      </c>
      <c r="L6915" t="s">
        <v>37074</v>
      </c>
      <c r="M6915" t="s">
        <v>37075</v>
      </c>
    </row>
    <row r="6916" spans="1:13">
      <c r="A6916" s="1" t="s">
        <v>8933</v>
      </c>
      <c r="B6916">
        <v>8.9881880397017904E-7</v>
      </c>
      <c r="C6916" s="1">
        <v>1.0853570568051699E-5</v>
      </c>
      <c r="D6916">
        <v>3.125E-2</v>
      </c>
      <c r="E6916">
        <v>5.2083333333333296E-3</v>
      </c>
      <c r="F6916">
        <v>5.1282051282051299E-3</v>
      </c>
      <c r="G6916">
        <v>4.4642857142857102E-2</v>
      </c>
      <c r="H6916">
        <v>7.4561403508771898E-2</v>
      </c>
      <c r="I6916">
        <v>2.9166666666666698E-2</v>
      </c>
      <c r="J6916" s="1">
        <v>0</v>
      </c>
      <c r="K6916" t="s">
        <v>23238</v>
      </c>
      <c r="L6916" t="s">
        <v>37076</v>
      </c>
      <c r="M6916" t="s">
        <v>37077</v>
      </c>
    </row>
    <row r="6917" spans="1:13">
      <c r="A6917" s="1" t="s">
        <v>8934</v>
      </c>
      <c r="B6917">
        <v>2.4788007277269399E-6</v>
      </c>
      <c r="C6917" s="1">
        <v>1.1977030287943201E-8</v>
      </c>
      <c r="D6917">
        <v>1</v>
      </c>
      <c r="E6917">
        <v>0.886075949367089</v>
      </c>
      <c r="F6917">
        <v>1</v>
      </c>
      <c r="G6917">
        <v>1</v>
      </c>
      <c r="H6917">
        <v>0.99315068493150704</v>
      </c>
      <c r="I6917">
        <v>1</v>
      </c>
      <c r="J6917" s="1">
        <v>0.94444444444444398</v>
      </c>
      <c r="K6917" t="s">
        <v>23237</v>
      </c>
      <c r="L6917" t="s">
        <v>37078</v>
      </c>
      <c r="M6917" t="s">
        <v>37079</v>
      </c>
    </row>
    <row r="6918" spans="1:13">
      <c r="A6918" s="1" t="s">
        <v>8935</v>
      </c>
      <c r="B6918">
        <v>7.7740922783468096E-7</v>
      </c>
      <c r="C6918" s="1">
        <v>2.9587196597422901E-6</v>
      </c>
      <c r="D6918">
        <v>0.91666666666666696</v>
      </c>
      <c r="E6918">
        <v>0.86538461538461497</v>
      </c>
      <c r="F6918">
        <v>0.89383561643835596</v>
      </c>
      <c r="G6918">
        <v>0.95833333333333304</v>
      </c>
      <c r="H6918">
        <v>0.91666666666666696</v>
      </c>
      <c r="I6918">
        <v>0.96250000000000002</v>
      </c>
      <c r="J6918" s="1">
        <v>1</v>
      </c>
      <c r="K6918" t="s">
        <v>23241</v>
      </c>
      <c r="L6918" t="s">
        <v>37080</v>
      </c>
      <c r="M6918" t="s">
        <v>37081</v>
      </c>
    </row>
    <row r="6919" spans="1:13">
      <c r="A6919" s="1" t="s">
        <v>8936</v>
      </c>
      <c r="B6919">
        <v>8.2507777573630499E-7</v>
      </c>
      <c r="C6919" s="1">
        <v>6.1822937732983303E-6</v>
      </c>
      <c r="D6919">
        <v>0.98387096774193505</v>
      </c>
      <c r="E6919">
        <v>0.99431818181818199</v>
      </c>
      <c r="F6919">
        <v>0.97256097560975596</v>
      </c>
      <c r="G6919">
        <v>1</v>
      </c>
      <c r="H6919">
        <v>1</v>
      </c>
      <c r="I6919">
        <v>1</v>
      </c>
      <c r="J6919" s="1">
        <v>1</v>
      </c>
      <c r="K6919" t="s">
        <v>23240</v>
      </c>
      <c r="L6919" t="s">
        <v>37082</v>
      </c>
      <c r="M6919" t="s">
        <v>37083</v>
      </c>
    </row>
    <row r="6920" spans="1:13">
      <c r="A6920" s="1" t="s">
        <v>8937</v>
      </c>
      <c r="B6920">
        <v>1.8618259121275499E-6</v>
      </c>
      <c r="C6920" s="1">
        <v>1.1867977716786101E-7</v>
      </c>
      <c r="D6920">
        <v>1</v>
      </c>
      <c r="E6920">
        <v>1</v>
      </c>
      <c r="F6920">
        <v>0.99206349206349198</v>
      </c>
      <c r="G6920">
        <v>0.97</v>
      </c>
      <c r="H6920">
        <v>1</v>
      </c>
      <c r="I6920">
        <v>0.98876404494381998</v>
      </c>
      <c r="J6920" s="1">
        <v>1</v>
      </c>
      <c r="K6920" t="s">
        <v>23240</v>
      </c>
      <c r="L6920" t="s">
        <v>37084</v>
      </c>
      <c r="M6920" t="s">
        <v>37085</v>
      </c>
    </row>
    <row r="6921" spans="1:13">
      <c r="A6921" s="1" t="s">
        <v>8938</v>
      </c>
      <c r="B6921">
        <v>0</v>
      </c>
      <c r="C6921" s="1">
        <v>0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 s="1">
        <v>0.75</v>
      </c>
      <c r="K6921" t="s">
        <v>23238</v>
      </c>
      <c r="L6921" t="s">
        <v>37086</v>
      </c>
      <c r="M6921" t="s">
        <v>37087</v>
      </c>
    </row>
    <row r="6922" spans="1:13">
      <c r="A6922" s="1" t="s">
        <v>8939</v>
      </c>
      <c r="B6922">
        <v>4.5485169752302998E-6</v>
      </c>
      <c r="C6922" s="1">
        <v>2.3101058438485599E-5</v>
      </c>
      <c r="D6922">
        <v>0</v>
      </c>
      <c r="E6922">
        <v>0</v>
      </c>
      <c r="F6922">
        <v>3.4722222222222199E-3</v>
      </c>
      <c r="G6922">
        <v>2.8571428571428598E-2</v>
      </c>
      <c r="H6922">
        <v>9.49367088607595E-2</v>
      </c>
      <c r="I6922">
        <v>5.0505050505050501E-3</v>
      </c>
      <c r="J6922" s="1">
        <v>0</v>
      </c>
      <c r="K6922" t="s">
        <v>23237</v>
      </c>
      <c r="L6922" t="s">
        <v>37088</v>
      </c>
      <c r="M6922" t="s">
        <v>37089</v>
      </c>
    </row>
    <row r="6923" spans="1:13">
      <c r="A6923" s="1" t="s">
        <v>8940</v>
      </c>
      <c r="B6923">
        <v>2.94292076397021E-6</v>
      </c>
      <c r="C6923" s="1">
        <v>2.4201282060653998E-6</v>
      </c>
      <c r="D6923">
        <v>1</v>
      </c>
      <c r="E6923">
        <v>1</v>
      </c>
      <c r="F6923">
        <v>0.95580110497237603</v>
      </c>
      <c r="G6923">
        <v>1</v>
      </c>
      <c r="H6923">
        <v>1</v>
      </c>
      <c r="I6923">
        <v>1</v>
      </c>
      <c r="J6923" s="1">
        <v>1</v>
      </c>
      <c r="K6923" t="s">
        <v>23241</v>
      </c>
      <c r="L6923" t="s">
        <v>37090</v>
      </c>
      <c r="M6923" t="s">
        <v>37091</v>
      </c>
    </row>
    <row r="6924" spans="1:13">
      <c r="A6924" s="1" t="s">
        <v>8941</v>
      </c>
      <c r="B6924">
        <v>5.54441712588527E-5</v>
      </c>
      <c r="C6924" s="1">
        <v>2.1766476012257499E-5</v>
      </c>
      <c r="D6924">
        <v>0</v>
      </c>
      <c r="E6924">
        <v>0</v>
      </c>
      <c r="F6924">
        <v>0</v>
      </c>
      <c r="G6924">
        <v>0.13793103448275901</v>
      </c>
      <c r="H6924">
        <v>0.379120879120879</v>
      </c>
      <c r="I6924">
        <v>1.7857142857142901E-2</v>
      </c>
      <c r="J6924" s="1">
        <v>0</v>
      </c>
      <c r="K6924" t="s">
        <v>23241</v>
      </c>
      <c r="L6924" t="s">
        <v>37092</v>
      </c>
      <c r="M6924" t="s">
        <v>37093</v>
      </c>
    </row>
    <row r="6925" spans="1:13">
      <c r="A6925" s="1" t="s">
        <v>8942</v>
      </c>
      <c r="B6925">
        <v>1.9201108508464398E-5</v>
      </c>
      <c r="C6925" s="1">
        <v>2.3374850495407499E-8</v>
      </c>
      <c r="D6925">
        <v>0.76923076923076905</v>
      </c>
      <c r="E6925">
        <v>0.6</v>
      </c>
      <c r="F6925">
        <v>0.89506172839506204</v>
      </c>
      <c r="G6925">
        <v>1</v>
      </c>
      <c r="H6925">
        <v>0.94029850746268695</v>
      </c>
      <c r="I6925">
        <v>0.79411764705882304</v>
      </c>
      <c r="J6925" s="1">
        <v>1</v>
      </c>
      <c r="K6925" t="s">
        <v>23240</v>
      </c>
      <c r="L6925" t="s">
        <v>37094</v>
      </c>
      <c r="M6925" t="s">
        <v>37095</v>
      </c>
    </row>
    <row r="6926" spans="1:13">
      <c r="A6926" s="1" t="s">
        <v>8943</v>
      </c>
      <c r="B6926">
        <v>0</v>
      </c>
      <c r="C6926" s="1">
        <v>0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 s="1">
        <v>0.44444444444444398</v>
      </c>
      <c r="K6926" t="s">
        <v>23242</v>
      </c>
      <c r="L6926" t="s">
        <v>37096</v>
      </c>
      <c r="M6926" t="s">
        <v>37097</v>
      </c>
    </row>
    <row r="6927" spans="1:13">
      <c r="A6927" s="1" t="s">
        <v>8944</v>
      </c>
      <c r="B6927">
        <v>1.8083557108426599E-8</v>
      </c>
      <c r="C6927" s="1">
        <v>5.7678151254295497E-6</v>
      </c>
      <c r="D6927">
        <v>1</v>
      </c>
      <c r="E6927">
        <v>1</v>
      </c>
      <c r="F6927">
        <v>0.98691099476439803</v>
      </c>
      <c r="G6927">
        <v>0.96153846153846201</v>
      </c>
      <c r="H6927">
        <v>0.99107142857142905</v>
      </c>
      <c r="I6927">
        <v>0.98571428571428599</v>
      </c>
      <c r="J6927" s="1">
        <v>0.95454545454545503</v>
      </c>
      <c r="K6927" t="s">
        <v>23238</v>
      </c>
      <c r="L6927" t="s">
        <v>37098</v>
      </c>
      <c r="M6927" t="s">
        <v>37099</v>
      </c>
    </row>
    <row r="6928" spans="1:13">
      <c r="A6928" s="1" t="s">
        <v>8945</v>
      </c>
      <c r="B6928">
        <v>6.9305155357333204E-7</v>
      </c>
      <c r="C6928" s="1">
        <v>9.3094308316580301E-5</v>
      </c>
      <c r="D6928">
        <v>1</v>
      </c>
      <c r="E6928">
        <v>1</v>
      </c>
      <c r="F6928">
        <v>1</v>
      </c>
      <c r="G6928">
        <v>0.75892857142857095</v>
      </c>
      <c r="H6928">
        <v>0.98245614035087703</v>
      </c>
      <c r="I6928">
        <v>0.88</v>
      </c>
      <c r="J6928" s="1">
        <v>1</v>
      </c>
      <c r="K6928" t="s">
        <v>23238</v>
      </c>
      <c r="L6928" t="s">
        <v>37100</v>
      </c>
      <c r="M6928" t="s">
        <v>37101</v>
      </c>
    </row>
    <row r="6929" spans="1:13">
      <c r="A6929" s="1" t="s">
        <v>8946</v>
      </c>
      <c r="B6929">
        <v>3.3598617936902199E-8</v>
      </c>
      <c r="C6929" s="1">
        <v>2.1865285310321102E-6</v>
      </c>
      <c r="D6929">
        <v>1</v>
      </c>
      <c r="E6929">
        <v>1</v>
      </c>
      <c r="F6929">
        <v>1</v>
      </c>
      <c r="G6929">
        <v>0.86458333333333304</v>
      </c>
      <c r="H6929">
        <v>0.99462365591397806</v>
      </c>
      <c r="I6929">
        <v>1</v>
      </c>
      <c r="J6929" s="1">
        <v>1</v>
      </c>
      <c r="K6929" t="s">
        <v>23238</v>
      </c>
      <c r="L6929" t="s">
        <v>37102</v>
      </c>
      <c r="M6929" t="s">
        <v>37103</v>
      </c>
    </row>
    <row r="6930" spans="1:13">
      <c r="A6930" s="1" t="s">
        <v>8947</v>
      </c>
      <c r="B6930">
        <v>7.0080639721495801E-6</v>
      </c>
      <c r="C6930" s="1">
        <v>3.5598348418648103E-8</v>
      </c>
      <c r="D6930">
        <v>1</v>
      </c>
      <c r="E6930">
        <v>0.89583333333333304</v>
      </c>
      <c r="F6930">
        <v>1</v>
      </c>
      <c r="G6930">
        <v>1</v>
      </c>
      <c r="H6930">
        <v>1</v>
      </c>
      <c r="I6930">
        <v>0.98</v>
      </c>
      <c r="J6930" s="1" t="s">
        <v>23229</v>
      </c>
      <c r="K6930" t="s">
        <v>23238</v>
      </c>
      <c r="L6930" t="s">
        <v>37104</v>
      </c>
      <c r="M6930" t="s">
        <v>37105</v>
      </c>
    </row>
    <row r="6931" spans="1:13">
      <c r="A6931" s="1" t="s">
        <v>8948</v>
      </c>
      <c r="B6931">
        <v>0</v>
      </c>
      <c r="C6931" s="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s="1">
        <v>0</v>
      </c>
      <c r="K6931" t="s">
        <v>23242</v>
      </c>
      <c r="L6931" t="s">
        <v>37106</v>
      </c>
      <c r="M6931" t="s">
        <v>37107</v>
      </c>
    </row>
    <row r="6932" spans="1:13">
      <c r="A6932" s="1" t="s">
        <v>8949</v>
      </c>
      <c r="B6932">
        <v>3.1848002472461698E-9</v>
      </c>
      <c r="C6932" s="1">
        <v>2.8497383000903401E-9</v>
      </c>
      <c r="D6932">
        <v>0</v>
      </c>
      <c r="E6932">
        <v>1.13636363636364E-2</v>
      </c>
      <c r="F6932">
        <v>0</v>
      </c>
      <c r="G6932">
        <v>0</v>
      </c>
      <c r="H6932">
        <v>0</v>
      </c>
      <c r="I6932">
        <v>0</v>
      </c>
      <c r="J6932" s="1">
        <v>1</v>
      </c>
      <c r="K6932" t="s">
        <v>23241</v>
      </c>
      <c r="L6932" t="s">
        <v>37108</v>
      </c>
      <c r="M6932" t="s">
        <v>37109</v>
      </c>
    </row>
    <row r="6933" spans="1:13">
      <c r="A6933" s="1" t="s">
        <v>8950</v>
      </c>
      <c r="B6933">
        <v>2.7269567432816802E-6</v>
      </c>
      <c r="C6933" s="1">
        <v>5.0822668728582999E-7</v>
      </c>
      <c r="D6933">
        <v>0.984375</v>
      </c>
      <c r="E6933">
        <v>0.94270833333333304</v>
      </c>
      <c r="F6933">
        <v>1</v>
      </c>
      <c r="G6933">
        <v>1</v>
      </c>
      <c r="H6933">
        <v>1</v>
      </c>
      <c r="I6933">
        <v>0.99152542372881403</v>
      </c>
      <c r="J6933" s="1" t="s">
        <v>23229</v>
      </c>
      <c r="K6933" t="s">
        <v>23237</v>
      </c>
      <c r="L6933" t="s">
        <v>37110</v>
      </c>
      <c r="M6933" t="s">
        <v>37111</v>
      </c>
    </row>
    <row r="6934" spans="1:13">
      <c r="A6934" s="1" t="s">
        <v>8951</v>
      </c>
      <c r="B6934">
        <v>1.04084834275045E-4</v>
      </c>
      <c r="C6934" s="1">
        <v>1.02468293405599E-6</v>
      </c>
      <c r="D6934">
        <v>0.18965517241379301</v>
      </c>
      <c r="E6934">
        <v>0.67532467532467499</v>
      </c>
      <c r="F6934">
        <v>5.4644808743169399E-3</v>
      </c>
      <c r="G6934">
        <v>0</v>
      </c>
      <c r="H6934">
        <v>5.6818181818181802E-3</v>
      </c>
      <c r="I6934">
        <v>1.13636363636364E-2</v>
      </c>
      <c r="J6934" s="1">
        <v>6.25E-2</v>
      </c>
      <c r="K6934" t="s">
        <v>23241</v>
      </c>
      <c r="L6934" t="s">
        <v>37112</v>
      </c>
      <c r="M6934" t="s">
        <v>37113</v>
      </c>
    </row>
    <row r="6935" spans="1:13">
      <c r="A6935" s="1" t="s">
        <v>8952</v>
      </c>
      <c r="B6935">
        <v>5.6619792354640301E-8</v>
      </c>
      <c r="C6935" s="1">
        <v>5.7108584664580495E-7</v>
      </c>
      <c r="D6935">
        <v>0</v>
      </c>
      <c r="E6935">
        <v>0</v>
      </c>
      <c r="F6935">
        <v>0</v>
      </c>
      <c r="G6935">
        <v>0.35294117647058798</v>
      </c>
      <c r="H6935">
        <v>3.8888888888888903E-2</v>
      </c>
      <c r="I6935">
        <v>8.3333333333333301E-2</v>
      </c>
      <c r="J6935" s="1">
        <v>0</v>
      </c>
      <c r="K6935" t="s">
        <v>23239</v>
      </c>
      <c r="L6935" t="s">
        <v>37114</v>
      </c>
      <c r="M6935" t="s">
        <v>37115</v>
      </c>
    </row>
    <row r="6936" spans="1:13">
      <c r="A6936" s="1" t="s">
        <v>8953</v>
      </c>
      <c r="B6936">
        <v>6.7571188381723005E-7</v>
      </c>
      <c r="C6936" s="1">
        <v>6.6105455072429397E-6</v>
      </c>
      <c r="D6936">
        <v>1.5625E-2</v>
      </c>
      <c r="E6936">
        <v>0</v>
      </c>
      <c r="F6936">
        <v>2.5773195876288698E-3</v>
      </c>
      <c r="G6936">
        <v>0</v>
      </c>
      <c r="H6936">
        <v>0</v>
      </c>
      <c r="I6936">
        <v>7.3684210526315796E-2</v>
      </c>
      <c r="J6936" s="1">
        <v>0</v>
      </c>
      <c r="K6936" t="s">
        <v>23241</v>
      </c>
      <c r="L6936" t="s">
        <v>37116</v>
      </c>
      <c r="M6936" t="s">
        <v>37117</v>
      </c>
    </row>
    <row r="6937" spans="1:13">
      <c r="A6937" s="1" t="s">
        <v>8954</v>
      </c>
      <c r="B6937">
        <v>2.48423314543141E-8</v>
      </c>
      <c r="C6937" s="1">
        <v>7.2046561377896194E-11</v>
      </c>
      <c r="D6937">
        <v>1</v>
      </c>
      <c r="E6937">
        <v>0.99382716049382702</v>
      </c>
      <c r="F6937">
        <v>0.99565217391304395</v>
      </c>
      <c r="G6937">
        <v>0.97297297297297303</v>
      </c>
      <c r="H6937">
        <v>1</v>
      </c>
      <c r="I6937">
        <v>0.98039215686274495</v>
      </c>
      <c r="J6937" s="1" t="s">
        <v>23229</v>
      </c>
      <c r="K6937" t="s">
        <v>23240</v>
      </c>
      <c r="L6937" t="s">
        <v>37118</v>
      </c>
      <c r="M6937" t="s">
        <v>37119</v>
      </c>
    </row>
    <row r="6938" spans="1:13">
      <c r="A6938" s="1" t="s">
        <v>8955</v>
      </c>
      <c r="B6938">
        <v>3.0471423554081098E-6</v>
      </c>
      <c r="C6938" s="1">
        <v>4.4070763011462199E-7</v>
      </c>
      <c r="D6938">
        <v>1</v>
      </c>
      <c r="E6938">
        <v>1</v>
      </c>
      <c r="F6938">
        <v>0.90691489361702105</v>
      </c>
      <c r="G6938">
        <v>0.96875</v>
      </c>
      <c r="H6938">
        <v>0.88823529411764701</v>
      </c>
      <c r="I6938">
        <v>1</v>
      </c>
      <c r="J6938" s="1">
        <v>1</v>
      </c>
      <c r="K6938" t="s">
        <v>23242</v>
      </c>
      <c r="L6938" t="s">
        <v>37120</v>
      </c>
      <c r="M6938" t="s">
        <v>37121</v>
      </c>
    </row>
    <row r="6939" spans="1:13">
      <c r="A6939" s="1" t="s">
        <v>8956</v>
      </c>
      <c r="B6939">
        <v>1.44331683115203E-5</v>
      </c>
      <c r="C6939" s="1">
        <v>6.66262434290048E-5</v>
      </c>
      <c r="D6939">
        <v>0</v>
      </c>
      <c r="E6939">
        <v>0</v>
      </c>
      <c r="F6939">
        <v>5.3846153846153801E-2</v>
      </c>
      <c r="G6939">
        <v>3.5714285714285698E-2</v>
      </c>
      <c r="H6939">
        <v>0.114035087719298</v>
      </c>
      <c r="I6939">
        <v>0.105932203389831</v>
      </c>
      <c r="J6939" s="1">
        <v>0.95454545454545503</v>
      </c>
      <c r="K6939" t="s">
        <v>23241</v>
      </c>
      <c r="L6939" t="s">
        <v>37122</v>
      </c>
      <c r="M6939" t="s">
        <v>37123</v>
      </c>
    </row>
    <row r="6940" spans="1:13">
      <c r="A6940" s="1" t="s">
        <v>8957</v>
      </c>
      <c r="B6940">
        <v>6.61795775737096E-9</v>
      </c>
      <c r="C6940" s="1">
        <v>3.5365682064505599E-6</v>
      </c>
      <c r="D6940">
        <v>0</v>
      </c>
      <c r="E6940">
        <v>0</v>
      </c>
      <c r="F6940">
        <v>3.1847133757961798E-3</v>
      </c>
      <c r="G6940">
        <v>0</v>
      </c>
      <c r="H6940">
        <v>0</v>
      </c>
      <c r="I6940">
        <v>2.4390243902439001E-2</v>
      </c>
      <c r="J6940" s="1" t="s">
        <v>23229</v>
      </c>
      <c r="K6940" t="s">
        <v>23238</v>
      </c>
      <c r="L6940" t="s">
        <v>37124</v>
      </c>
      <c r="M6940" t="s">
        <v>37125</v>
      </c>
    </row>
    <row r="6941" spans="1:13">
      <c r="A6941" s="1" t="s">
        <v>8958</v>
      </c>
      <c r="B6941">
        <v>2.49429153442795E-4</v>
      </c>
      <c r="C6941" s="1">
        <v>4.7080433355375498E-6</v>
      </c>
      <c r="D6941">
        <v>0</v>
      </c>
      <c r="E6941">
        <v>7.5949367088607597E-2</v>
      </c>
      <c r="F6941">
        <v>7.9365079365079395E-3</v>
      </c>
      <c r="G6941">
        <v>0</v>
      </c>
      <c r="H6941">
        <v>2.4038461538461502E-2</v>
      </c>
      <c r="I6941">
        <v>6.8181818181818205E-2</v>
      </c>
      <c r="J6941" s="1" t="s">
        <v>23229</v>
      </c>
      <c r="K6941" t="s">
        <v>23240</v>
      </c>
      <c r="L6941" t="s">
        <v>37126</v>
      </c>
      <c r="M6941" t="s">
        <v>37127</v>
      </c>
    </row>
    <row r="6942" spans="1:13">
      <c r="A6942" s="1" t="s">
        <v>8959</v>
      </c>
      <c r="B6942">
        <v>3.4930369100293101E-4</v>
      </c>
      <c r="C6942" s="1">
        <v>3.0288487694837099E-5</v>
      </c>
      <c r="D6942">
        <v>0.67741935483870996</v>
      </c>
      <c r="E6942">
        <v>0.82258064516129004</v>
      </c>
      <c r="F6942">
        <v>0.12765957446808501</v>
      </c>
      <c r="G6942">
        <v>0.66666666666666696</v>
      </c>
      <c r="H6942">
        <v>0.20555555555555599</v>
      </c>
      <c r="I6942">
        <v>0.57352941176470595</v>
      </c>
      <c r="J6942" s="1">
        <v>0.81818181818181801</v>
      </c>
      <c r="K6942" t="s">
        <v>23238</v>
      </c>
      <c r="L6942" t="s">
        <v>37128</v>
      </c>
      <c r="M6942" t="s">
        <v>37129</v>
      </c>
    </row>
    <row r="6943" spans="1:13">
      <c r="A6943" s="1" t="s">
        <v>8960</v>
      </c>
      <c r="B6943">
        <v>0</v>
      </c>
      <c r="C6943" s="1">
        <v>0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 s="1">
        <v>0.57142857142857095</v>
      </c>
      <c r="K6943" t="s">
        <v>23238</v>
      </c>
      <c r="L6943" t="s">
        <v>37130</v>
      </c>
      <c r="M6943" t="s">
        <v>37131</v>
      </c>
    </row>
    <row r="6944" spans="1:13">
      <c r="A6944" s="1" t="s">
        <v>8961</v>
      </c>
      <c r="B6944">
        <v>1.2279368541320899E-4</v>
      </c>
      <c r="C6944" s="1">
        <v>8.9924213953744897E-6</v>
      </c>
      <c r="D6944">
        <v>0.41666666666666702</v>
      </c>
      <c r="E6944">
        <v>0.19047619047618999</v>
      </c>
      <c r="F6944">
        <v>0.59770114942528696</v>
      </c>
      <c r="G6944">
        <v>0.24137931034482801</v>
      </c>
      <c r="H6944">
        <v>0.27647058823529402</v>
      </c>
      <c r="I6944">
        <v>0.43877551020408201</v>
      </c>
      <c r="J6944" s="1">
        <v>1</v>
      </c>
      <c r="K6944" t="s">
        <v>23238</v>
      </c>
      <c r="L6944" t="s">
        <v>37132</v>
      </c>
      <c r="M6944" t="s">
        <v>37133</v>
      </c>
    </row>
    <row r="6945" spans="1:13">
      <c r="A6945" s="1" t="s">
        <v>8962</v>
      </c>
      <c r="B6945">
        <v>1.9087632099509201E-5</v>
      </c>
      <c r="C6945" s="1">
        <v>4.2739396012297897E-5</v>
      </c>
      <c r="D6945">
        <v>0</v>
      </c>
      <c r="E6945">
        <v>0</v>
      </c>
      <c r="F6945">
        <v>3.125E-2</v>
      </c>
      <c r="G6945">
        <v>0</v>
      </c>
      <c r="H6945">
        <v>4.5045045045045001E-3</v>
      </c>
      <c r="I6945">
        <v>4.4247787610619503E-3</v>
      </c>
      <c r="J6945" s="1" t="s">
        <v>23229</v>
      </c>
      <c r="K6945" t="s">
        <v>23238</v>
      </c>
      <c r="L6945" t="s">
        <v>37134</v>
      </c>
      <c r="M6945" t="s">
        <v>37135</v>
      </c>
    </row>
    <row r="6946" spans="1:13">
      <c r="A6946" s="1" t="s">
        <v>8963</v>
      </c>
      <c r="B6946">
        <v>4.5832865620634299E-7</v>
      </c>
      <c r="C6946" s="1">
        <v>6.0560497594461999E-6</v>
      </c>
      <c r="D6946">
        <v>0.96666666666666701</v>
      </c>
      <c r="E6946">
        <v>0.88461538461538503</v>
      </c>
      <c r="F6946">
        <v>0.99162011173184395</v>
      </c>
      <c r="G6946">
        <v>1</v>
      </c>
      <c r="H6946">
        <v>1</v>
      </c>
      <c r="I6946">
        <v>1</v>
      </c>
      <c r="J6946" s="1">
        <v>0.95454545454545503</v>
      </c>
      <c r="K6946" t="s">
        <v>23238</v>
      </c>
      <c r="L6946" t="s">
        <v>37136</v>
      </c>
      <c r="M6946" t="s">
        <v>37137</v>
      </c>
    </row>
    <row r="6947" spans="1:13">
      <c r="A6947" s="1" t="s">
        <v>8964</v>
      </c>
      <c r="B6947">
        <v>3.8200409749677798E-5</v>
      </c>
      <c r="C6947" s="1">
        <v>5.1525018552540402E-8</v>
      </c>
      <c r="D6947">
        <v>3.125E-2</v>
      </c>
      <c r="E6947">
        <v>0.121621621621622</v>
      </c>
      <c r="F6947">
        <v>0</v>
      </c>
      <c r="G6947">
        <v>0</v>
      </c>
      <c r="H6947">
        <v>0</v>
      </c>
      <c r="I6947">
        <v>0</v>
      </c>
      <c r="J6947" s="1">
        <v>0</v>
      </c>
      <c r="K6947" t="s">
        <v>23241</v>
      </c>
      <c r="L6947" t="s">
        <v>37138</v>
      </c>
      <c r="M6947" t="s">
        <v>37139</v>
      </c>
    </row>
    <row r="6948" spans="1:13">
      <c r="A6948" s="1" t="s">
        <v>8965</v>
      </c>
      <c r="B6948">
        <v>6.1797340805277301E-5</v>
      </c>
      <c r="C6948" s="1">
        <v>4.14367487369223E-11</v>
      </c>
      <c r="D6948">
        <v>3.125E-2</v>
      </c>
      <c r="E6948">
        <v>0.15625</v>
      </c>
      <c r="F6948">
        <v>2.5641025641025602E-3</v>
      </c>
      <c r="G6948">
        <v>8.6206896551724102E-3</v>
      </c>
      <c r="H6948">
        <v>4.4247787610619503E-3</v>
      </c>
      <c r="I6948">
        <v>3.2520325203252001E-2</v>
      </c>
      <c r="J6948" s="1">
        <v>0</v>
      </c>
      <c r="K6948" t="s">
        <v>23241</v>
      </c>
      <c r="L6948" t="s">
        <v>37140</v>
      </c>
      <c r="M6948" t="s">
        <v>37141</v>
      </c>
    </row>
    <row r="6949" spans="1:13">
      <c r="A6949" s="1" t="s">
        <v>8966</v>
      </c>
      <c r="B6949">
        <v>5.4188269116397504E-7</v>
      </c>
      <c r="C6949" s="1">
        <v>1.1178869163962201E-6</v>
      </c>
      <c r="D6949">
        <v>0</v>
      </c>
      <c r="E6949">
        <v>0</v>
      </c>
      <c r="F6949">
        <v>2.5641025641025602E-3</v>
      </c>
      <c r="G6949">
        <v>0.12931034482758599</v>
      </c>
      <c r="H6949">
        <v>1.3157894736842099E-2</v>
      </c>
      <c r="I6949">
        <v>6.5573770491803296E-2</v>
      </c>
      <c r="J6949" s="1">
        <v>4.5454545454545497E-2</v>
      </c>
      <c r="K6949" t="s">
        <v>23239</v>
      </c>
      <c r="L6949" t="s">
        <v>37142</v>
      </c>
      <c r="M6949" t="s">
        <v>37143</v>
      </c>
    </row>
    <row r="6950" spans="1:13">
      <c r="A6950" s="1" t="s">
        <v>8967</v>
      </c>
      <c r="B6950">
        <v>1.22441059008724E-7</v>
      </c>
      <c r="C6950" s="1">
        <v>3.3264719183793599E-5</v>
      </c>
      <c r="D6950">
        <v>0.98333333333333295</v>
      </c>
      <c r="E6950">
        <v>0.98863636363636398</v>
      </c>
      <c r="F6950">
        <v>1</v>
      </c>
      <c r="G6950">
        <v>0.90697674418604601</v>
      </c>
      <c r="H6950">
        <v>0.92021276595744705</v>
      </c>
      <c r="I6950">
        <v>0.92857142857142905</v>
      </c>
      <c r="J6950" s="1">
        <v>1</v>
      </c>
      <c r="K6950" t="s">
        <v>23237</v>
      </c>
      <c r="L6950" t="s">
        <v>37144</v>
      </c>
      <c r="M6950" t="s">
        <v>37145</v>
      </c>
    </row>
    <row r="6951" spans="1:13">
      <c r="A6951" s="1" t="s">
        <v>8968</v>
      </c>
      <c r="B6951">
        <v>4.6726799384681297E-6</v>
      </c>
      <c r="C6951" s="1">
        <v>2.15783782488166E-6</v>
      </c>
      <c r="D6951">
        <v>0.92857142857142905</v>
      </c>
      <c r="E6951">
        <v>1</v>
      </c>
      <c r="F6951">
        <v>0.92758620689655202</v>
      </c>
      <c r="G6951">
        <v>1</v>
      </c>
      <c r="H6951">
        <v>1</v>
      </c>
      <c r="I6951">
        <v>1</v>
      </c>
      <c r="J6951" s="1">
        <v>1</v>
      </c>
      <c r="K6951" t="s">
        <v>23239</v>
      </c>
      <c r="L6951" t="s">
        <v>37146</v>
      </c>
      <c r="M6951" t="s">
        <v>37147</v>
      </c>
    </row>
    <row r="6952" spans="1:13">
      <c r="A6952" s="1" t="s">
        <v>8969</v>
      </c>
      <c r="B6952">
        <v>9.7693053104985295E-6</v>
      </c>
      <c r="C6952" s="1">
        <v>4.1143195541601197E-5</v>
      </c>
      <c r="D6952">
        <v>0.133333333333333</v>
      </c>
      <c r="E6952">
        <v>6.3291139240506302E-3</v>
      </c>
      <c r="F6952">
        <v>3.4965034965035E-3</v>
      </c>
      <c r="G6952">
        <v>0.51923076923076905</v>
      </c>
      <c r="H6952">
        <v>7.1428571428571397E-2</v>
      </c>
      <c r="I6952">
        <v>0.114285714285714</v>
      </c>
      <c r="J6952" s="1">
        <v>0</v>
      </c>
      <c r="K6952" t="s">
        <v>23238</v>
      </c>
      <c r="L6952" t="s">
        <v>37148</v>
      </c>
      <c r="M6952" t="s">
        <v>37149</v>
      </c>
    </row>
    <row r="6953" spans="1:13">
      <c r="A6953" s="1" t="s">
        <v>8970</v>
      </c>
      <c r="B6953">
        <v>9.5758768131094097E-7</v>
      </c>
      <c r="C6953" s="1">
        <v>1.0352887188720501E-6</v>
      </c>
      <c r="D6953">
        <v>1</v>
      </c>
      <c r="E6953">
        <v>0.87931034482758597</v>
      </c>
      <c r="F6953">
        <v>1</v>
      </c>
      <c r="G6953">
        <v>1</v>
      </c>
      <c r="H6953">
        <v>1</v>
      </c>
      <c r="I6953">
        <v>0.97761194029850795</v>
      </c>
      <c r="J6953" s="1">
        <v>0.95</v>
      </c>
      <c r="K6953" t="s">
        <v>23238</v>
      </c>
      <c r="L6953" t="s">
        <v>37150</v>
      </c>
      <c r="M6953" t="s">
        <v>37151</v>
      </c>
    </row>
    <row r="6954" spans="1:13">
      <c r="A6954" s="1" t="s">
        <v>8971</v>
      </c>
      <c r="B6954">
        <v>2.7428909907604901E-6</v>
      </c>
      <c r="C6954" s="1">
        <v>4.8104466182637E-6</v>
      </c>
      <c r="D6954">
        <v>1</v>
      </c>
      <c r="E6954">
        <v>1</v>
      </c>
      <c r="F6954">
        <v>1</v>
      </c>
      <c r="G6954">
        <v>0.94827586206896597</v>
      </c>
      <c r="H6954">
        <v>0.97807017543859698</v>
      </c>
      <c r="I6954">
        <v>0.96370967741935498</v>
      </c>
      <c r="J6954" s="1">
        <v>1</v>
      </c>
      <c r="K6954" t="s">
        <v>23238</v>
      </c>
      <c r="L6954" t="s">
        <v>37152</v>
      </c>
      <c r="M6954" t="s">
        <v>37153</v>
      </c>
    </row>
    <row r="6955" spans="1:13">
      <c r="A6955" s="1" t="s">
        <v>8972</v>
      </c>
      <c r="B6955">
        <v>1.11149037794247E-4</v>
      </c>
      <c r="C6955" s="1">
        <v>9.3801593118696499E-7</v>
      </c>
      <c r="D6955">
        <v>1</v>
      </c>
      <c r="E6955">
        <v>0.79444444444444395</v>
      </c>
      <c r="F6955">
        <v>0.99720670391061506</v>
      </c>
      <c r="G6955">
        <v>0.98863636363636398</v>
      </c>
      <c r="H6955">
        <v>0.99489795918367396</v>
      </c>
      <c r="I6955">
        <v>1</v>
      </c>
      <c r="J6955" s="1">
        <v>1</v>
      </c>
      <c r="K6955" t="s">
        <v>23238</v>
      </c>
      <c r="L6955" t="s">
        <v>37154</v>
      </c>
      <c r="M6955" t="s">
        <v>37155</v>
      </c>
    </row>
    <row r="6956" spans="1:13">
      <c r="A6956" s="1" t="s">
        <v>8973</v>
      </c>
      <c r="B6956">
        <v>5.6647800292438202E-7</v>
      </c>
      <c r="C6956" s="1">
        <v>1.01297133806488E-4</v>
      </c>
      <c r="D6956">
        <v>0.375</v>
      </c>
      <c r="E6956">
        <v>0.37878787878787901</v>
      </c>
      <c r="F6956">
        <v>0.266666666666667</v>
      </c>
      <c r="G6956">
        <v>1.02040816326531E-2</v>
      </c>
      <c r="H6956">
        <v>2.6785714285714302E-2</v>
      </c>
      <c r="I6956">
        <v>0.22131147540983601</v>
      </c>
      <c r="J6956" s="1">
        <v>0</v>
      </c>
      <c r="K6956" t="s">
        <v>23238</v>
      </c>
      <c r="L6956" t="s">
        <v>37156</v>
      </c>
      <c r="M6956" t="s">
        <v>37157</v>
      </c>
    </row>
    <row r="6957" spans="1:13">
      <c r="A6957" s="1" t="s">
        <v>8974</v>
      </c>
      <c r="B6957">
        <v>2.6157074896921398E-5</v>
      </c>
      <c r="C6957" s="1">
        <v>4.5132893472683203E-5</v>
      </c>
      <c r="D6957">
        <v>0.265625</v>
      </c>
      <c r="E6957">
        <v>3.125E-2</v>
      </c>
      <c r="F6957">
        <v>5.3846153846153801E-2</v>
      </c>
      <c r="G6957">
        <v>0</v>
      </c>
      <c r="H6957">
        <v>8.8495575221238902E-3</v>
      </c>
      <c r="I6957">
        <v>4.0000000000000001E-3</v>
      </c>
      <c r="J6957" s="1">
        <v>0</v>
      </c>
      <c r="K6957" t="s">
        <v>23237</v>
      </c>
      <c r="L6957" t="s">
        <v>37158</v>
      </c>
      <c r="M6957" t="s">
        <v>37159</v>
      </c>
    </row>
    <row r="6958" spans="1:13">
      <c r="A6958" s="1" t="s">
        <v>8975</v>
      </c>
      <c r="B6958">
        <v>2.03975541852443E-7</v>
      </c>
      <c r="C6958" s="1">
        <v>1.23805456300142E-8</v>
      </c>
      <c r="D6958">
        <v>1</v>
      </c>
      <c r="E6958">
        <v>1</v>
      </c>
      <c r="F6958">
        <v>0.97326203208556195</v>
      </c>
      <c r="G6958">
        <v>1</v>
      </c>
      <c r="H6958">
        <v>1</v>
      </c>
      <c r="I6958">
        <v>1</v>
      </c>
      <c r="J6958" s="1">
        <v>1</v>
      </c>
      <c r="K6958" t="s">
        <v>23238</v>
      </c>
      <c r="L6958" t="s">
        <v>37160</v>
      </c>
      <c r="M6958" t="s">
        <v>37161</v>
      </c>
    </row>
    <row r="6959" spans="1:13">
      <c r="A6959" s="1" t="s">
        <v>8976</v>
      </c>
      <c r="B6959">
        <v>8.0789503616916206E-8</v>
      </c>
      <c r="C6959" s="1">
        <v>4.0188483687365002E-7</v>
      </c>
      <c r="D6959">
        <v>0.86206896551724099</v>
      </c>
      <c r="E6959">
        <v>0.80232558139534904</v>
      </c>
      <c r="F6959">
        <v>0.99386503067484699</v>
      </c>
      <c r="G6959">
        <v>1</v>
      </c>
      <c r="H6959">
        <v>0.98809523809523803</v>
      </c>
      <c r="I6959">
        <v>1</v>
      </c>
      <c r="J6959" s="1">
        <v>1</v>
      </c>
      <c r="K6959" t="s">
        <v>23242</v>
      </c>
      <c r="L6959" t="s">
        <v>37162</v>
      </c>
      <c r="M6959" t="s">
        <v>37163</v>
      </c>
    </row>
    <row r="6960" spans="1:13">
      <c r="A6960" s="1" t="s">
        <v>8977</v>
      </c>
      <c r="B6960">
        <v>7.89939922281319E-5</v>
      </c>
      <c r="C6960" s="1">
        <v>3.4591683336903001E-5</v>
      </c>
      <c r="D6960">
        <v>0.65999999999999992</v>
      </c>
      <c r="E6960">
        <v>0.53389830508474601</v>
      </c>
      <c r="F6960">
        <v>6.2111801242236031E-2</v>
      </c>
      <c r="G6960">
        <v>0.5</v>
      </c>
      <c r="H6960">
        <v>0.15476190476190499</v>
      </c>
      <c r="I6960">
        <v>0.74242424242424199</v>
      </c>
      <c r="J6960" s="1" t="s">
        <v>23229</v>
      </c>
      <c r="K6960" t="s">
        <v>23244</v>
      </c>
      <c r="L6960" t="s">
        <v>37164</v>
      </c>
      <c r="M6960" t="s">
        <v>37165</v>
      </c>
    </row>
    <row r="6961" spans="1:13">
      <c r="A6961" s="1" t="s">
        <v>8978</v>
      </c>
      <c r="B6961">
        <v>7.1330050862378201E-7</v>
      </c>
      <c r="C6961" s="1">
        <v>3.1932861354549302E-8</v>
      </c>
      <c r="D6961">
        <v>0</v>
      </c>
      <c r="E6961">
        <v>0</v>
      </c>
      <c r="F6961">
        <v>2.6881720430107499E-3</v>
      </c>
      <c r="G6961">
        <v>0</v>
      </c>
      <c r="H6961">
        <v>4.6728971962616802E-3</v>
      </c>
      <c r="I6961">
        <v>0</v>
      </c>
      <c r="J6961" s="1">
        <v>1</v>
      </c>
      <c r="K6961" t="s">
        <v>23241</v>
      </c>
      <c r="L6961" t="s">
        <v>37166</v>
      </c>
      <c r="M6961" t="s">
        <v>37167</v>
      </c>
    </row>
    <row r="6962" spans="1:13">
      <c r="A6962" s="1" t="s">
        <v>8979</v>
      </c>
      <c r="B6962">
        <v>2.9908951451646298E-7</v>
      </c>
      <c r="C6962" s="1">
        <v>2.2427768285717699E-5</v>
      </c>
      <c r="D6962">
        <v>0.134615384615385</v>
      </c>
      <c r="E6962">
        <v>1.38888888888889E-2</v>
      </c>
      <c r="F6962">
        <v>0.13636363636363599</v>
      </c>
      <c r="G6962">
        <v>3.8461538461538498E-2</v>
      </c>
      <c r="H6962">
        <v>9.8765432098765399E-2</v>
      </c>
      <c r="I6962">
        <v>2.1276595744680899E-2</v>
      </c>
      <c r="J6962" s="1">
        <v>0</v>
      </c>
      <c r="K6962" t="s">
        <v>23242</v>
      </c>
      <c r="L6962" t="s">
        <v>37168</v>
      </c>
      <c r="M6962" t="s">
        <v>37169</v>
      </c>
    </row>
    <row r="6963" spans="1:13">
      <c r="A6963" s="1" t="s">
        <v>8980</v>
      </c>
      <c r="B6963">
        <v>2.37837489385707E-4</v>
      </c>
      <c r="C6963" s="1">
        <v>1.51715074778634E-5</v>
      </c>
      <c r="D6963">
        <v>0.265625</v>
      </c>
      <c r="E6963">
        <v>7.5581395348837205E-2</v>
      </c>
      <c r="F6963">
        <v>0.15988372093023301</v>
      </c>
      <c r="G6963">
        <v>0</v>
      </c>
      <c r="H6963">
        <v>0.101123595505618</v>
      </c>
      <c r="I6963">
        <v>0.02</v>
      </c>
      <c r="J6963" s="1">
        <v>1</v>
      </c>
      <c r="K6963" t="s">
        <v>23241</v>
      </c>
      <c r="L6963" t="s">
        <v>37170</v>
      </c>
      <c r="M6963" t="s">
        <v>37171</v>
      </c>
    </row>
    <row r="6964" spans="1:13">
      <c r="A6964" s="1" t="s">
        <v>8981</v>
      </c>
      <c r="B6964">
        <v>0</v>
      </c>
      <c r="C6964" s="1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 s="1">
        <v>1</v>
      </c>
      <c r="K6964" t="s">
        <v>23242</v>
      </c>
      <c r="L6964" t="s">
        <v>37172</v>
      </c>
      <c r="M6964" t="s">
        <v>37173</v>
      </c>
    </row>
    <row r="6965" spans="1:13">
      <c r="A6965" s="1" t="s">
        <v>8982</v>
      </c>
      <c r="B6965">
        <v>2.12448814993167E-6</v>
      </c>
      <c r="C6965" s="1">
        <v>3.0815477241354903E-5</v>
      </c>
      <c r="D6965">
        <v>4.7619047619047603E-2</v>
      </c>
      <c r="E6965">
        <v>0</v>
      </c>
      <c r="F6965">
        <v>1.04712041884817E-2</v>
      </c>
      <c r="G6965">
        <v>0</v>
      </c>
      <c r="H6965">
        <v>7.2727272727272696E-2</v>
      </c>
      <c r="I6965">
        <v>4.3689320388349502E-2</v>
      </c>
      <c r="J6965" s="1" t="s">
        <v>23229</v>
      </c>
      <c r="K6965" t="s">
        <v>23240</v>
      </c>
      <c r="L6965" t="s">
        <v>37174</v>
      </c>
      <c r="M6965" t="s">
        <v>37175</v>
      </c>
    </row>
    <row r="6966" spans="1:13">
      <c r="A6966" s="1" t="s">
        <v>8983</v>
      </c>
      <c r="B6966">
        <v>3.5156669244066001E-5</v>
      </c>
      <c r="C6966" s="1">
        <v>1.4702393628902499E-7</v>
      </c>
      <c r="D6966">
        <v>7.1428571428571397E-2</v>
      </c>
      <c r="E6966">
        <v>0</v>
      </c>
      <c r="F6966">
        <v>0.31944444444444398</v>
      </c>
      <c r="G6966">
        <v>4.4117647058823498E-2</v>
      </c>
      <c r="H6966">
        <v>0.41071428571428598</v>
      </c>
      <c r="I6966">
        <v>6.7901234567901203E-2</v>
      </c>
      <c r="J6966" s="1">
        <v>0</v>
      </c>
      <c r="K6966" t="s">
        <v>23241</v>
      </c>
      <c r="L6966" t="s">
        <v>37176</v>
      </c>
      <c r="M6966" t="s">
        <v>37177</v>
      </c>
    </row>
    <row r="6967" spans="1:13">
      <c r="A6967" s="1" t="s">
        <v>8984</v>
      </c>
      <c r="B6967">
        <v>4.7265082561217102E-5</v>
      </c>
      <c r="C6967" s="1">
        <v>1.29942631383157E-5</v>
      </c>
      <c r="D6967">
        <v>9.375E-2</v>
      </c>
      <c r="E6967">
        <v>4.2105263157894701E-2</v>
      </c>
      <c r="F6967">
        <v>0.15384615384615399</v>
      </c>
      <c r="G6967">
        <v>3.4482758620689703E-2</v>
      </c>
      <c r="H6967">
        <v>0.162280701754386</v>
      </c>
      <c r="I6967">
        <v>0.13200000000000001</v>
      </c>
      <c r="J6967" s="1">
        <v>4.5454545454545497E-2</v>
      </c>
      <c r="K6967" t="s">
        <v>23241</v>
      </c>
      <c r="L6967" t="s">
        <v>37178</v>
      </c>
      <c r="M6967" t="s">
        <v>37179</v>
      </c>
    </row>
    <row r="6968" spans="1:13">
      <c r="A6968" s="1" t="s">
        <v>8985</v>
      </c>
      <c r="B6968">
        <v>4.8932787453484199E-5</v>
      </c>
      <c r="C6968" s="1">
        <v>9.6360566553707302E-5</v>
      </c>
      <c r="D6968">
        <v>8.0645161290322606E-2</v>
      </c>
      <c r="E6968">
        <v>0</v>
      </c>
      <c r="F6968">
        <v>8.8541666666666699E-2</v>
      </c>
      <c r="G6968">
        <v>2.1276595744680899E-2</v>
      </c>
      <c r="H6968">
        <v>0</v>
      </c>
      <c r="I6968">
        <v>0</v>
      </c>
      <c r="J6968" s="1">
        <v>0.1</v>
      </c>
      <c r="K6968" t="s">
        <v>23241</v>
      </c>
      <c r="L6968" t="s">
        <v>37180</v>
      </c>
      <c r="M6968" t="s">
        <v>37181</v>
      </c>
    </row>
    <row r="6969" spans="1:13">
      <c r="A6969" s="1" t="s">
        <v>8986</v>
      </c>
      <c r="B6969">
        <v>2.5691931353703398E-6</v>
      </c>
      <c r="C6969" s="1">
        <v>2.5386257713820598E-6</v>
      </c>
      <c r="D6969">
        <v>0.104166666666667</v>
      </c>
      <c r="E6969">
        <v>0</v>
      </c>
      <c r="F6969">
        <v>3.125E-2</v>
      </c>
      <c r="G6969">
        <v>0</v>
      </c>
      <c r="H6969">
        <v>0</v>
      </c>
      <c r="I6969">
        <v>0</v>
      </c>
      <c r="J6969" s="1">
        <v>0</v>
      </c>
      <c r="K6969" t="s">
        <v>23240</v>
      </c>
      <c r="L6969" t="s">
        <v>37182</v>
      </c>
      <c r="M6969" t="s">
        <v>37183</v>
      </c>
    </row>
    <row r="6970" spans="1:13">
      <c r="A6970" s="1" t="s">
        <v>8987</v>
      </c>
      <c r="B6970">
        <v>4.55026358415666E-8</v>
      </c>
      <c r="C6970" s="1">
        <v>1.5084544144582699E-7</v>
      </c>
      <c r="D6970">
        <v>1</v>
      </c>
      <c r="E6970">
        <v>1</v>
      </c>
      <c r="F6970">
        <v>0.99687499999999996</v>
      </c>
      <c r="G6970">
        <v>1</v>
      </c>
      <c r="H6970">
        <v>0.99494949494949503</v>
      </c>
      <c r="I6970">
        <v>1</v>
      </c>
      <c r="J6970" s="1">
        <v>1</v>
      </c>
      <c r="K6970" t="s">
        <v>23238</v>
      </c>
      <c r="L6970" t="s">
        <v>37184</v>
      </c>
      <c r="M6970" t="s">
        <v>37185</v>
      </c>
    </row>
    <row r="6971" spans="1:13">
      <c r="A6971" s="1" t="s">
        <v>8988</v>
      </c>
      <c r="B6971">
        <v>6.0492581750234398E-7</v>
      </c>
      <c r="C6971" s="1">
        <v>4.7407954496080901E-7</v>
      </c>
      <c r="D6971">
        <v>0</v>
      </c>
      <c r="E6971">
        <v>8.4745762711864406E-3</v>
      </c>
      <c r="F6971">
        <v>6.4285714285714293E-2</v>
      </c>
      <c r="G6971">
        <v>0</v>
      </c>
      <c r="H6971">
        <v>6.4285714285714293E-2</v>
      </c>
      <c r="I6971">
        <v>1.0416666666666701E-2</v>
      </c>
      <c r="J6971" s="1">
        <v>0</v>
      </c>
      <c r="K6971" t="s">
        <v>23238</v>
      </c>
      <c r="L6971" t="s">
        <v>37186</v>
      </c>
      <c r="M6971" t="s">
        <v>37187</v>
      </c>
    </row>
    <row r="6972" spans="1:13">
      <c r="A6972" s="1" t="s">
        <v>8989</v>
      </c>
      <c r="B6972">
        <v>1.6798778243441099E-4</v>
      </c>
      <c r="C6972" s="1">
        <v>7.9386439010789498E-6</v>
      </c>
      <c r="D6972">
        <v>1</v>
      </c>
      <c r="E6972">
        <v>0.70879120879120905</v>
      </c>
      <c r="F6972">
        <v>0.99476439790575899</v>
      </c>
      <c r="G6972">
        <v>0.98750000000000004</v>
      </c>
      <c r="H6972">
        <v>0.99489795918367396</v>
      </c>
      <c r="I6972">
        <v>1</v>
      </c>
      <c r="J6972" s="1">
        <v>1</v>
      </c>
      <c r="K6972" t="s">
        <v>23240</v>
      </c>
      <c r="L6972" t="s">
        <v>37188</v>
      </c>
      <c r="M6972" t="s">
        <v>37189</v>
      </c>
    </row>
    <row r="6973" spans="1:13">
      <c r="A6973" s="1" t="s">
        <v>8990</v>
      </c>
      <c r="B6973">
        <v>2.1402036029958201E-5</v>
      </c>
      <c r="C6973" s="1">
        <v>1.7958945500802799E-4</v>
      </c>
      <c r="D6973">
        <v>3.125E-2</v>
      </c>
      <c r="E6973">
        <v>1.05263157894737E-2</v>
      </c>
      <c r="F6973">
        <v>7.7319587628865996E-2</v>
      </c>
      <c r="G6973">
        <v>0.03</v>
      </c>
      <c r="H6973">
        <v>0.35</v>
      </c>
      <c r="I6973">
        <v>5.8823529411764698E-2</v>
      </c>
      <c r="J6973" s="1">
        <v>0.25</v>
      </c>
      <c r="K6973" t="s">
        <v>23238</v>
      </c>
      <c r="L6973" t="s">
        <v>37190</v>
      </c>
      <c r="M6973" t="s">
        <v>37191</v>
      </c>
    </row>
    <row r="6974" spans="1:13">
      <c r="A6974" s="1" t="s">
        <v>8991</v>
      </c>
      <c r="B6974">
        <v>0</v>
      </c>
      <c r="C6974" s="1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s="1">
        <v>0.5</v>
      </c>
      <c r="K6974" t="s">
        <v>23237</v>
      </c>
      <c r="L6974" t="s">
        <v>37192</v>
      </c>
      <c r="M6974" t="s">
        <v>37193</v>
      </c>
    </row>
    <row r="6975" spans="1:13">
      <c r="A6975" s="1" t="s">
        <v>8992</v>
      </c>
      <c r="B6975">
        <v>4.57528668017384E-6</v>
      </c>
      <c r="C6975" s="1">
        <v>1.6377563994493199E-7</v>
      </c>
      <c r="D6975">
        <v>7.8125E-2</v>
      </c>
      <c r="E6975">
        <v>0</v>
      </c>
      <c r="F6975">
        <v>0</v>
      </c>
      <c r="G6975">
        <v>0</v>
      </c>
      <c r="H6975">
        <v>5.74712643678161E-3</v>
      </c>
      <c r="I6975">
        <v>0</v>
      </c>
      <c r="J6975" s="1">
        <v>0</v>
      </c>
      <c r="K6975" t="s">
        <v>23238</v>
      </c>
      <c r="L6975" t="s">
        <v>37194</v>
      </c>
      <c r="M6975" t="s">
        <v>37195</v>
      </c>
    </row>
    <row r="6976" spans="1:13">
      <c r="A6976" s="1" t="s">
        <v>8993</v>
      </c>
      <c r="B6976">
        <v>6.72668235024283E-6</v>
      </c>
      <c r="C6976" s="1">
        <v>8.9164232441526098E-6</v>
      </c>
      <c r="D6976">
        <v>0.953125</v>
      </c>
      <c r="E6976">
        <v>1</v>
      </c>
      <c r="F6976">
        <v>0.97282608695652195</v>
      </c>
      <c r="G6976">
        <v>1</v>
      </c>
      <c r="H6976">
        <v>1</v>
      </c>
      <c r="I6976">
        <v>1</v>
      </c>
      <c r="J6976" s="1">
        <v>1</v>
      </c>
      <c r="K6976" t="s">
        <v>23238</v>
      </c>
      <c r="L6976" t="s">
        <v>37196</v>
      </c>
      <c r="M6976" t="s">
        <v>37197</v>
      </c>
    </row>
    <row r="6977" spans="1:13">
      <c r="A6977" s="1" t="s">
        <v>8994</v>
      </c>
      <c r="B6977">
        <v>1.4949948753526201E-5</v>
      </c>
      <c r="C6977" s="1">
        <v>3.5030616210769199E-6</v>
      </c>
      <c r="D6977">
        <v>1</v>
      </c>
      <c r="E6977">
        <v>0.98484848484848497</v>
      </c>
      <c r="F6977">
        <v>0.91851851851851896</v>
      </c>
      <c r="G6977">
        <v>0.98958333333333304</v>
      </c>
      <c r="H6977">
        <v>0.989247311827957</v>
      </c>
      <c r="I6977">
        <v>0.88333333333333297</v>
      </c>
      <c r="J6977" s="1" t="s">
        <v>23229</v>
      </c>
      <c r="K6977" t="s">
        <v>23238</v>
      </c>
      <c r="L6977" t="s">
        <v>37198</v>
      </c>
      <c r="M6977" t="s">
        <v>37199</v>
      </c>
    </row>
    <row r="6978" spans="1:13">
      <c r="A6978" s="1" t="s">
        <v>8995</v>
      </c>
      <c r="B6978">
        <v>4.8775722042004403E-6</v>
      </c>
      <c r="C6978" s="1">
        <v>4.8223757929856296E-6</v>
      </c>
      <c r="D6978">
        <v>0</v>
      </c>
      <c r="E6978">
        <v>0</v>
      </c>
      <c r="F6978">
        <v>0</v>
      </c>
      <c r="G6978">
        <v>2.1739130434782601E-2</v>
      </c>
      <c r="H6978">
        <v>0.25</v>
      </c>
      <c r="I6978">
        <v>5.3030303030302997E-2</v>
      </c>
      <c r="J6978" s="1" t="s">
        <v>23229</v>
      </c>
      <c r="K6978" t="s">
        <v>23241</v>
      </c>
      <c r="L6978" t="s">
        <v>37200</v>
      </c>
      <c r="M6978" t="s">
        <v>37201</v>
      </c>
    </row>
    <row r="6979" spans="1:13">
      <c r="A6979" s="1" t="s">
        <v>8996</v>
      </c>
      <c r="B6979">
        <v>8.3829366970565205E-8</v>
      </c>
      <c r="C6979" s="1">
        <v>4.2797446435970099E-7</v>
      </c>
      <c r="D6979">
        <v>1</v>
      </c>
      <c r="E6979">
        <v>0.85135135135135098</v>
      </c>
      <c r="F6979">
        <v>1</v>
      </c>
      <c r="G6979">
        <v>1</v>
      </c>
      <c r="H6979">
        <v>1</v>
      </c>
      <c r="I6979">
        <v>1</v>
      </c>
      <c r="J6979" s="1">
        <v>1</v>
      </c>
      <c r="K6979" t="s">
        <v>23238</v>
      </c>
      <c r="L6979" t="s">
        <v>37202</v>
      </c>
      <c r="M6979" t="s">
        <v>37203</v>
      </c>
    </row>
    <row r="6980" spans="1:13">
      <c r="A6980" s="1" t="s">
        <v>8997</v>
      </c>
      <c r="B6980">
        <v>1.5467308591393299E-6</v>
      </c>
      <c r="C6980" s="1">
        <v>6.0238971875828198E-6</v>
      </c>
      <c r="D6980">
        <v>1</v>
      </c>
      <c r="E6980">
        <v>1</v>
      </c>
      <c r="F6980">
        <v>1</v>
      </c>
      <c r="G6980">
        <v>0.97222222222222199</v>
      </c>
      <c r="H6980">
        <v>1</v>
      </c>
      <c r="I6980">
        <v>0.95505617977528101</v>
      </c>
      <c r="J6980" s="1">
        <v>1</v>
      </c>
      <c r="K6980" t="s">
        <v>23238</v>
      </c>
      <c r="L6980" t="s">
        <v>37204</v>
      </c>
      <c r="M6980" t="s">
        <v>37205</v>
      </c>
    </row>
    <row r="6981" spans="1:13">
      <c r="A6981" s="1" t="s">
        <v>8998</v>
      </c>
      <c r="B6981">
        <v>4.2798314720905096E-6</v>
      </c>
      <c r="C6981" s="1">
        <v>7.9374151689633906E-5</v>
      </c>
      <c r="D6981">
        <v>1.6666666666666701E-2</v>
      </c>
      <c r="E6981">
        <v>5.9523809523809503E-3</v>
      </c>
      <c r="F6981">
        <v>0.15104166666666699</v>
      </c>
      <c r="G6981">
        <v>1.7543859649122799E-2</v>
      </c>
      <c r="H6981">
        <v>4.0178571428571397E-2</v>
      </c>
      <c r="I6981">
        <v>0</v>
      </c>
      <c r="J6981" s="1">
        <v>0</v>
      </c>
      <c r="K6981" t="s">
        <v>23239</v>
      </c>
      <c r="L6981" t="s">
        <v>37206</v>
      </c>
      <c r="M6981" t="s">
        <v>37207</v>
      </c>
    </row>
    <row r="6982" spans="1:13">
      <c r="A6982" s="1" t="s">
        <v>8999</v>
      </c>
      <c r="B6982">
        <v>2.47644363580207E-4</v>
      </c>
      <c r="C6982" s="1">
        <v>5.8875953910592299E-4</v>
      </c>
      <c r="D6982">
        <v>6.8181818181818205E-2</v>
      </c>
      <c r="E6982">
        <v>1.63934426229508E-2</v>
      </c>
      <c r="F6982">
        <v>9.6153846153846201E-2</v>
      </c>
      <c r="G6982">
        <v>0.9</v>
      </c>
      <c r="H6982">
        <v>0.32530120481927699</v>
      </c>
      <c r="I6982">
        <v>0.86619718309859195</v>
      </c>
      <c r="J6982" s="1" t="s">
        <v>23229</v>
      </c>
      <c r="K6982" t="s">
        <v>23237</v>
      </c>
      <c r="L6982" t="s">
        <v>37208</v>
      </c>
      <c r="M6982" t="s">
        <v>37209</v>
      </c>
    </row>
    <row r="6983" spans="1:13">
      <c r="A6983" s="1" t="s">
        <v>9000</v>
      </c>
      <c r="B6983">
        <v>2.7098438663430999E-5</v>
      </c>
      <c r="C6983" s="1">
        <v>5.3810589052387503E-5</v>
      </c>
      <c r="D6983">
        <v>0.27419354838709697</v>
      </c>
      <c r="E6983">
        <v>0.47058823529411797</v>
      </c>
      <c r="F6983">
        <v>0.240963855421687</v>
      </c>
      <c r="G6983">
        <v>1</v>
      </c>
      <c r="H6983">
        <v>0.26315789473684198</v>
      </c>
      <c r="I6983">
        <v>0.21052631578947401</v>
      </c>
      <c r="J6983" s="1" t="s">
        <v>23229</v>
      </c>
      <c r="K6983" t="s">
        <v>23237</v>
      </c>
      <c r="L6983" t="s">
        <v>37210</v>
      </c>
      <c r="M6983" t="s">
        <v>37211</v>
      </c>
    </row>
    <row r="6984" spans="1:13">
      <c r="A6984" s="1" t="s">
        <v>9001</v>
      </c>
      <c r="B6984">
        <v>2.30399465370508E-5</v>
      </c>
      <c r="C6984" s="1">
        <v>5.6730734836216803E-7</v>
      </c>
      <c r="D6984">
        <v>0.890625</v>
      </c>
      <c r="E6984">
        <v>0.9375</v>
      </c>
      <c r="F6984">
        <v>0.88974358974359002</v>
      </c>
      <c r="G6984">
        <v>0.96551724137931005</v>
      </c>
      <c r="H6984">
        <v>0.86842105263157898</v>
      </c>
      <c r="I6984">
        <v>0.84799999999999998</v>
      </c>
      <c r="J6984" s="1">
        <v>1</v>
      </c>
      <c r="K6984" t="s">
        <v>23237</v>
      </c>
      <c r="L6984" t="s">
        <v>37212</v>
      </c>
      <c r="M6984" t="s">
        <v>37213</v>
      </c>
    </row>
    <row r="6985" spans="1:13">
      <c r="A6985" s="1" t="s">
        <v>9002</v>
      </c>
      <c r="B6985">
        <v>4.8844754546772201E-8</v>
      </c>
      <c r="C6985" s="1">
        <v>7.1540755565488601E-7</v>
      </c>
      <c r="D6985">
        <v>1</v>
      </c>
      <c r="E6985">
        <v>0.98404255319148903</v>
      </c>
      <c r="F6985">
        <v>0.997435897435897</v>
      </c>
      <c r="G6985">
        <v>1</v>
      </c>
      <c r="H6985">
        <v>0.99561403508771895</v>
      </c>
      <c r="I6985">
        <v>1</v>
      </c>
      <c r="J6985" s="1">
        <v>0.90909090909090895</v>
      </c>
      <c r="K6985" t="s">
        <v>23238</v>
      </c>
      <c r="L6985" t="s">
        <v>37214</v>
      </c>
      <c r="M6985" t="s">
        <v>37215</v>
      </c>
    </row>
    <row r="6986" spans="1:13">
      <c r="A6986" s="1" t="s">
        <v>9003</v>
      </c>
      <c r="B6986">
        <v>8.9974084124879704E-7</v>
      </c>
      <c r="C6986" s="1">
        <v>1.03934729537921E-6</v>
      </c>
      <c r="D6986">
        <v>0.931034482758621</v>
      </c>
      <c r="E6986">
        <v>0.94827586206896597</v>
      </c>
      <c r="F6986">
        <v>0.99712643678160895</v>
      </c>
      <c r="G6986">
        <v>1</v>
      </c>
      <c r="H6986">
        <v>1</v>
      </c>
      <c r="I6986">
        <v>1</v>
      </c>
      <c r="J6986" s="1" t="s">
        <v>23229</v>
      </c>
      <c r="K6986" t="s">
        <v>23242</v>
      </c>
      <c r="L6986" t="s">
        <v>37216</v>
      </c>
      <c r="M6986" t="s">
        <v>37217</v>
      </c>
    </row>
    <row r="6987" spans="1:13">
      <c r="A6987" s="1" t="s">
        <v>9004</v>
      </c>
      <c r="B6987">
        <v>7.7963449128067096E-6</v>
      </c>
      <c r="C6987" s="1">
        <v>7.7425649187802501E-7</v>
      </c>
      <c r="D6987">
        <v>1.6129032258064498E-2</v>
      </c>
      <c r="E6987">
        <v>6.0975609756097598E-3</v>
      </c>
      <c r="F6987">
        <v>0</v>
      </c>
      <c r="G6987">
        <v>4.4117647058823498E-2</v>
      </c>
      <c r="H6987">
        <v>0</v>
      </c>
      <c r="I6987">
        <v>0.10784313725490199</v>
      </c>
      <c r="J6987" s="1">
        <v>0</v>
      </c>
      <c r="K6987" t="s">
        <v>23238</v>
      </c>
      <c r="L6987" t="s">
        <v>37218</v>
      </c>
      <c r="M6987" t="s">
        <v>37219</v>
      </c>
    </row>
    <row r="6988" spans="1:13">
      <c r="A6988" s="1" t="s">
        <v>9005</v>
      </c>
      <c r="B6988">
        <v>5.0320471409074902E-5</v>
      </c>
      <c r="C6988" s="1">
        <v>1.39748716435141E-6</v>
      </c>
      <c r="D6988">
        <v>1</v>
      </c>
      <c r="E6988">
        <v>0.82191780821917804</v>
      </c>
      <c r="F6988">
        <v>1</v>
      </c>
      <c r="G6988">
        <v>1</v>
      </c>
      <c r="H6988">
        <v>1</v>
      </c>
      <c r="I6988">
        <v>1</v>
      </c>
      <c r="J6988" s="1" t="s">
        <v>23229</v>
      </c>
      <c r="K6988" t="s">
        <v>23239</v>
      </c>
      <c r="L6988" t="s">
        <v>37220</v>
      </c>
      <c r="M6988" t="s">
        <v>37221</v>
      </c>
    </row>
    <row r="6989" spans="1:13">
      <c r="A6989" s="1" t="s">
        <v>9006</v>
      </c>
      <c r="B6989">
        <v>4.0685745719925102E-7</v>
      </c>
      <c r="C6989" s="1">
        <v>2.15066263029244E-6</v>
      </c>
      <c r="D6989">
        <v>1</v>
      </c>
      <c r="E6989">
        <v>1</v>
      </c>
      <c r="F6989">
        <v>0.97164948453608202</v>
      </c>
      <c r="G6989">
        <v>1</v>
      </c>
      <c r="H6989">
        <v>0.95575221238938102</v>
      </c>
      <c r="I6989">
        <v>1</v>
      </c>
      <c r="J6989" s="1">
        <v>1</v>
      </c>
      <c r="K6989" t="s">
        <v>23241</v>
      </c>
      <c r="L6989" t="s">
        <v>37222</v>
      </c>
      <c r="M6989" t="s">
        <v>37223</v>
      </c>
    </row>
    <row r="6990" spans="1:13">
      <c r="A6990" s="1" t="s">
        <v>9007</v>
      </c>
      <c r="B6990">
        <v>6.0249579069892503E-7</v>
      </c>
      <c r="C6990" s="1">
        <v>2.7422689454303201E-5</v>
      </c>
      <c r="D6990">
        <v>0.5</v>
      </c>
      <c r="E6990">
        <v>0.82352941176470595</v>
      </c>
      <c r="F6990">
        <v>0.09</v>
      </c>
      <c r="G6990">
        <v>0</v>
      </c>
      <c r="H6990">
        <v>2.4390243902439001E-2</v>
      </c>
      <c r="I6990">
        <v>0.118055555555556</v>
      </c>
      <c r="J6990" s="1">
        <v>0</v>
      </c>
      <c r="K6990" t="s">
        <v>23238</v>
      </c>
      <c r="L6990" t="s">
        <v>37224</v>
      </c>
      <c r="M6990" t="s">
        <v>37225</v>
      </c>
    </row>
    <row r="6991" spans="1:13">
      <c r="A6991" s="1" t="s">
        <v>9008</v>
      </c>
      <c r="B6991">
        <v>2.8177015952133601E-5</v>
      </c>
      <c r="C6991" s="1">
        <v>2.7615806458230699E-4</v>
      </c>
      <c r="D6991">
        <v>1</v>
      </c>
      <c r="E6991">
        <v>0.99358974358974395</v>
      </c>
      <c r="F6991">
        <v>0.73579545454545503</v>
      </c>
      <c r="G6991">
        <v>1</v>
      </c>
      <c r="H6991">
        <v>0.75581395348837199</v>
      </c>
      <c r="I6991">
        <v>0.66071428571428603</v>
      </c>
      <c r="J6991" s="1" t="s">
        <v>23229</v>
      </c>
      <c r="K6991" t="s">
        <v>23241</v>
      </c>
      <c r="L6991" t="s">
        <v>37226</v>
      </c>
      <c r="M6991" t="s">
        <v>37227</v>
      </c>
    </row>
    <row r="6992" spans="1:13">
      <c r="A6992" s="1" t="s">
        <v>9009</v>
      </c>
      <c r="B6992">
        <v>4.9868072691813802E-5</v>
      </c>
      <c r="C6992" s="1">
        <v>1.2438125568367501E-4</v>
      </c>
      <c r="D6992">
        <v>1</v>
      </c>
      <c r="E6992">
        <v>0.99418604651162801</v>
      </c>
      <c r="F6992">
        <v>0.80909090909090897</v>
      </c>
      <c r="G6992">
        <v>1</v>
      </c>
      <c r="H6992">
        <v>0.817460317460317</v>
      </c>
      <c r="I6992">
        <v>0.99285714285714299</v>
      </c>
      <c r="J6992" s="1">
        <v>1</v>
      </c>
      <c r="K6992" t="s">
        <v>23240</v>
      </c>
      <c r="L6992" t="s">
        <v>37228</v>
      </c>
      <c r="M6992" t="s">
        <v>37229</v>
      </c>
    </row>
    <row r="6993" spans="1:13">
      <c r="A6993" s="1" t="s">
        <v>9010</v>
      </c>
      <c r="B6993">
        <v>2.0497505321217301E-5</v>
      </c>
      <c r="C6993" s="1">
        <v>2.6915961265477701E-5</v>
      </c>
      <c r="D6993">
        <v>1</v>
      </c>
      <c r="E6993">
        <v>1</v>
      </c>
      <c r="F6993">
        <v>0.88297872340425498</v>
      </c>
      <c r="G6993">
        <v>1</v>
      </c>
      <c r="H6993">
        <v>0.96969696969696995</v>
      </c>
      <c r="I6993">
        <v>1</v>
      </c>
      <c r="J6993" s="1">
        <v>1</v>
      </c>
      <c r="K6993" t="s">
        <v>23238</v>
      </c>
      <c r="L6993" t="s">
        <v>37230</v>
      </c>
      <c r="M6993" t="s">
        <v>37231</v>
      </c>
    </row>
    <row r="6994" spans="1:13">
      <c r="A6994" s="1" t="s">
        <v>9011</v>
      </c>
      <c r="B6994">
        <v>1.00130422728545E-5</v>
      </c>
      <c r="C6994" s="1">
        <v>8.17843031462056E-7</v>
      </c>
      <c r="D6994">
        <v>0.953125</v>
      </c>
      <c r="E6994">
        <v>0.99438202247190999</v>
      </c>
      <c r="F6994">
        <v>1</v>
      </c>
      <c r="G6994">
        <v>1</v>
      </c>
      <c r="H6994">
        <v>0.99438202247190999</v>
      </c>
      <c r="I6994">
        <v>0.98913043478260898</v>
      </c>
      <c r="J6994" s="1">
        <v>1</v>
      </c>
      <c r="K6994" t="s">
        <v>23238</v>
      </c>
      <c r="L6994" t="s">
        <v>37232</v>
      </c>
      <c r="M6994" t="s">
        <v>37233</v>
      </c>
    </row>
    <row r="6995" spans="1:13">
      <c r="A6995" s="1" t="s">
        <v>9012</v>
      </c>
      <c r="B6995">
        <v>2.3741672203754399E-6</v>
      </c>
      <c r="C6995" s="1">
        <v>2.6383799950350698E-4</v>
      </c>
      <c r="D6995">
        <v>1</v>
      </c>
      <c r="E6995">
        <v>0.99468085106382997</v>
      </c>
      <c r="F6995">
        <v>0.89528795811518302</v>
      </c>
      <c r="G6995">
        <v>0.85849056603773599</v>
      </c>
      <c r="H6995">
        <v>0.37850467289719603</v>
      </c>
      <c r="I6995">
        <v>0.92156862745098</v>
      </c>
      <c r="J6995" s="1">
        <v>1</v>
      </c>
      <c r="K6995" t="s">
        <v>23238</v>
      </c>
      <c r="L6995" t="s">
        <v>37234</v>
      </c>
      <c r="M6995" t="s">
        <v>37235</v>
      </c>
    </row>
    <row r="6996" spans="1:13">
      <c r="A6996" s="1" t="s">
        <v>9013</v>
      </c>
      <c r="B6996">
        <v>3.0458573981121901E-6</v>
      </c>
      <c r="C6996" s="1">
        <v>4.0750837321455E-6</v>
      </c>
      <c r="D6996">
        <v>0.984375</v>
      </c>
      <c r="E6996">
        <v>0.898876404494382</v>
      </c>
      <c r="F6996">
        <v>1</v>
      </c>
      <c r="G6996">
        <v>0.91025641025641002</v>
      </c>
      <c r="H6996">
        <v>1</v>
      </c>
      <c r="I6996">
        <v>0.92741935483870996</v>
      </c>
      <c r="J6996" s="1">
        <v>1</v>
      </c>
      <c r="K6996" t="s">
        <v>23238</v>
      </c>
      <c r="L6996" t="s">
        <v>37236</v>
      </c>
      <c r="M6996" t="s">
        <v>37237</v>
      </c>
    </row>
    <row r="6997" spans="1:13">
      <c r="A6997" s="1" t="s">
        <v>9014</v>
      </c>
      <c r="B6997">
        <v>9.1428028035306304E-8</v>
      </c>
      <c r="C6997" s="1">
        <v>1.23312522389246E-5</v>
      </c>
      <c r="D6997">
        <v>0.828125</v>
      </c>
      <c r="E6997">
        <v>0.44186046511627902</v>
      </c>
      <c r="F6997">
        <v>0.99675324675324695</v>
      </c>
      <c r="G6997">
        <v>0.94736842105263197</v>
      </c>
      <c r="H6997">
        <v>0.98148148148148195</v>
      </c>
      <c r="I6997">
        <v>0.76190476190476197</v>
      </c>
      <c r="J6997" s="1">
        <v>1</v>
      </c>
      <c r="K6997" t="s">
        <v>23238</v>
      </c>
      <c r="L6997" t="s">
        <v>37238</v>
      </c>
      <c r="M6997" t="s">
        <v>37239</v>
      </c>
    </row>
    <row r="6998" spans="1:13">
      <c r="A6998" s="1" t="s">
        <v>9015</v>
      </c>
      <c r="B6998">
        <v>5.45044388090006E-6</v>
      </c>
      <c r="C6998" s="1">
        <v>5.7771819765886398E-6</v>
      </c>
      <c r="D6998">
        <v>0.79032258064516103</v>
      </c>
      <c r="E6998">
        <v>0.98795180722891596</v>
      </c>
      <c r="F6998">
        <v>0.78994082840236701</v>
      </c>
      <c r="G6998">
        <v>0.952380952380952</v>
      </c>
      <c r="H6998">
        <v>0.84615384615384603</v>
      </c>
      <c r="I6998">
        <v>0.98780487804878003</v>
      </c>
      <c r="J6998" s="1">
        <v>1</v>
      </c>
      <c r="K6998" t="s">
        <v>23242</v>
      </c>
      <c r="L6998" t="s">
        <v>37240</v>
      </c>
      <c r="M6998" t="s">
        <v>37241</v>
      </c>
    </row>
    <row r="6999" spans="1:13">
      <c r="A6999" s="1" t="s">
        <v>9016</v>
      </c>
      <c r="B6999">
        <v>1.65055184610261E-5</v>
      </c>
      <c r="C6999" s="1">
        <v>5.9829453412845998E-5</v>
      </c>
      <c r="D6999">
        <v>0</v>
      </c>
      <c r="E6999">
        <v>5.9523809523809503E-3</v>
      </c>
      <c r="F6999">
        <v>7.1428571428571397E-2</v>
      </c>
      <c r="G6999">
        <v>5.2631578947368397E-2</v>
      </c>
      <c r="H6999">
        <v>0.188405797101449</v>
      </c>
      <c r="I6999">
        <v>0.141025641025641</v>
      </c>
      <c r="J6999" s="1">
        <v>0</v>
      </c>
      <c r="K6999" t="s">
        <v>23241</v>
      </c>
      <c r="L6999" t="s">
        <v>37242</v>
      </c>
      <c r="M6999" t="s">
        <v>37243</v>
      </c>
    </row>
    <row r="7000" spans="1:13">
      <c r="A7000" s="1" t="s">
        <v>9017</v>
      </c>
      <c r="B7000">
        <v>4.0192175813883902E-8</v>
      </c>
      <c r="C7000" s="1">
        <v>1.3766437421661601E-7</v>
      </c>
      <c r="D7000">
        <v>0.98333333333333295</v>
      </c>
      <c r="E7000">
        <v>0.99473684210526303</v>
      </c>
      <c r="F7000">
        <v>0.92571428571428604</v>
      </c>
      <c r="G7000">
        <v>1</v>
      </c>
      <c r="H7000">
        <v>0.95575221238938102</v>
      </c>
      <c r="I7000">
        <v>0.98750000000000004</v>
      </c>
      <c r="J7000" s="1">
        <v>1</v>
      </c>
      <c r="K7000" t="s">
        <v>23238</v>
      </c>
      <c r="L7000" t="s">
        <v>37244</v>
      </c>
      <c r="M7000" t="s">
        <v>37245</v>
      </c>
    </row>
    <row r="7001" spans="1:13">
      <c r="A7001" s="1" t="s">
        <v>9018</v>
      </c>
      <c r="B7001">
        <v>1.10385920441756E-4</v>
      </c>
      <c r="C7001" s="1">
        <v>1.8803179444335201E-5</v>
      </c>
      <c r="D7001">
        <v>0.88461538461538503</v>
      </c>
      <c r="E7001">
        <v>0.47826086956521702</v>
      </c>
      <c r="F7001">
        <v>0.75179856115107901</v>
      </c>
      <c r="G7001">
        <v>0.78571428571428603</v>
      </c>
      <c r="H7001">
        <v>0.25675675675675702</v>
      </c>
      <c r="I7001">
        <v>0.72580645161290303</v>
      </c>
      <c r="J7001" s="1" t="s">
        <v>23229</v>
      </c>
      <c r="K7001" t="s">
        <v>23238</v>
      </c>
      <c r="L7001" t="s">
        <v>37246</v>
      </c>
      <c r="M7001" t="s">
        <v>37247</v>
      </c>
    </row>
    <row r="7002" spans="1:13">
      <c r="A7002" s="1" t="s">
        <v>9019</v>
      </c>
      <c r="B7002">
        <v>3.9991797152280204E-6</v>
      </c>
      <c r="C7002" s="1">
        <v>1.4935286800553601E-5</v>
      </c>
      <c r="D7002">
        <v>1.5625E-2</v>
      </c>
      <c r="E7002">
        <v>1.1111111111111099E-2</v>
      </c>
      <c r="F7002">
        <v>0</v>
      </c>
      <c r="G7002">
        <v>1.5625E-2</v>
      </c>
      <c r="H7002">
        <v>0</v>
      </c>
      <c r="I7002">
        <v>0.105769230769231</v>
      </c>
      <c r="J7002" s="1" t="s">
        <v>23229</v>
      </c>
      <c r="K7002" t="s">
        <v>23238</v>
      </c>
      <c r="L7002" t="s">
        <v>37248</v>
      </c>
      <c r="M7002" t="s">
        <v>37249</v>
      </c>
    </row>
    <row r="7003" spans="1:13">
      <c r="A7003" s="1" t="s">
        <v>9020</v>
      </c>
      <c r="B7003">
        <v>1.0557488512279499E-4</v>
      </c>
      <c r="C7003" s="1">
        <v>1.2462374545466401E-5</v>
      </c>
      <c r="D7003">
        <v>0.86666666666666703</v>
      </c>
      <c r="E7003">
        <v>0.5</v>
      </c>
      <c r="F7003">
        <v>0.15972222222222199</v>
      </c>
      <c r="G7003">
        <v>0</v>
      </c>
      <c r="H7003">
        <v>0.14285714285714299</v>
      </c>
      <c r="I7003">
        <v>0.35344827586206901</v>
      </c>
      <c r="J7003" s="1" t="s">
        <v>23229</v>
      </c>
      <c r="K7003" t="s">
        <v>23238</v>
      </c>
      <c r="L7003" t="s">
        <v>37250</v>
      </c>
      <c r="M7003" t="s">
        <v>37251</v>
      </c>
    </row>
    <row r="7004" spans="1:13">
      <c r="A7004" s="1" t="s">
        <v>9021</v>
      </c>
      <c r="B7004">
        <v>9.5927882588621608E-7</v>
      </c>
      <c r="C7004" s="1">
        <v>7.3434873787256199E-6</v>
      </c>
      <c r="D7004">
        <v>0.72413793103448298</v>
      </c>
      <c r="E7004">
        <v>0.5546875</v>
      </c>
      <c r="F7004">
        <v>0.46124031007751898</v>
      </c>
      <c r="G7004">
        <v>0.74137931034482796</v>
      </c>
      <c r="H7004">
        <v>0.57831325301204795</v>
      </c>
      <c r="I7004">
        <v>0.85106382978723405</v>
      </c>
      <c r="J7004" s="1">
        <v>1</v>
      </c>
      <c r="K7004" t="s">
        <v>23240</v>
      </c>
      <c r="L7004" t="s">
        <v>37252</v>
      </c>
      <c r="M7004" t="s">
        <v>37253</v>
      </c>
    </row>
    <row r="7005" spans="1:13">
      <c r="A7005" s="1" t="s">
        <v>9022</v>
      </c>
      <c r="B7005">
        <v>0</v>
      </c>
      <c r="C7005" s="1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1">
        <v>0.45454545454545497</v>
      </c>
      <c r="K7005" t="s">
        <v>23242</v>
      </c>
      <c r="L7005" t="s">
        <v>37254</v>
      </c>
      <c r="M7005" t="s">
        <v>37255</v>
      </c>
    </row>
    <row r="7006" spans="1:13">
      <c r="A7006" s="1" t="s">
        <v>9023</v>
      </c>
      <c r="B7006">
        <v>1.0970782491930299E-6</v>
      </c>
      <c r="C7006" s="1">
        <v>4.0102843758459697E-7</v>
      </c>
      <c r="D7006">
        <v>0.96428571428571397</v>
      </c>
      <c r="E7006">
        <v>0.99275362318840599</v>
      </c>
      <c r="F7006">
        <v>1</v>
      </c>
      <c r="G7006">
        <v>0.97222222222222199</v>
      </c>
      <c r="H7006">
        <v>1</v>
      </c>
      <c r="I7006">
        <v>1</v>
      </c>
      <c r="J7006" s="1" t="s">
        <v>23229</v>
      </c>
      <c r="K7006" t="s">
        <v>23238</v>
      </c>
      <c r="L7006" t="s">
        <v>37256</v>
      </c>
      <c r="M7006" t="s">
        <v>37257</v>
      </c>
    </row>
    <row r="7007" spans="1:13">
      <c r="A7007" s="1" t="s">
        <v>9024</v>
      </c>
      <c r="B7007">
        <v>0</v>
      </c>
      <c r="C7007" s="1">
        <v>0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 s="1">
        <v>0.45</v>
      </c>
      <c r="K7007" t="s">
        <v>23241</v>
      </c>
      <c r="L7007" t="s">
        <v>37258</v>
      </c>
      <c r="M7007" t="s">
        <v>37259</v>
      </c>
    </row>
    <row r="7008" spans="1:13">
      <c r="A7008" s="1" t="s">
        <v>9025</v>
      </c>
      <c r="B7008">
        <v>3.0354773231994902E-4</v>
      </c>
      <c r="C7008" s="1">
        <v>3.9821252755894399E-6</v>
      </c>
      <c r="D7008">
        <v>0.34375</v>
      </c>
      <c r="E7008">
        <v>0.78494623655913998</v>
      </c>
      <c r="F7008">
        <v>0.106770833333333</v>
      </c>
      <c r="G7008">
        <v>0.47499999999999998</v>
      </c>
      <c r="H7008">
        <v>9.0909090909090898E-2</v>
      </c>
      <c r="I7008">
        <v>0.39516129032258102</v>
      </c>
      <c r="J7008" s="1" t="s">
        <v>23229</v>
      </c>
      <c r="K7008" t="s">
        <v>23237</v>
      </c>
      <c r="L7008" t="s">
        <v>37260</v>
      </c>
      <c r="M7008" t="s">
        <v>37261</v>
      </c>
    </row>
    <row r="7009" spans="1:13">
      <c r="A7009" s="1" t="s">
        <v>9026</v>
      </c>
      <c r="B7009">
        <v>1.01132189399382E-6</v>
      </c>
      <c r="C7009" s="1">
        <v>4.7277942263809697E-5</v>
      </c>
      <c r="D7009">
        <v>1</v>
      </c>
      <c r="E7009">
        <v>1</v>
      </c>
      <c r="F7009">
        <v>0.99725274725274726</v>
      </c>
      <c r="G7009">
        <v>0.64150943396226401</v>
      </c>
      <c r="H7009">
        <v>0.97701149425287359</v>
      </c>
      <c r="I7009">
        <v>0.93867924528301894</v>
      </c>
      <c r="J7009" s="1" t="s">
        <v>23229</v>
      </c>
      <c r="K7009" t="s">
        <v>23244</v>
      </c>
      <c r="L7009" t="s">
        <v>37262</v>
      </c>
      <c r="M7009" t="s">
        <v>37263</v>
      </c>
    </row>
    <row r="7010" spans="1:13">
      <c r="A7010" s="1" t="s">
        <v>9027</v>
      </c>
      <c r="B7010">
        <v>1.6838164310296901E-10</v>
      </c>
      <c r="C7010" s="1">
        <v>7.0919758430167803E-7</v>
      </c>
      <c r="D7010">
        <v>0</v>
      </c>
      <c r="E7010">
        <v>0</v>
      </c>
      <c r="F7010">
        <v>0</v>
      </c>
      <c r="G7010">
        <v>0.21</v>
      </c>
      <c r="H7010">
        <v>2.04081632653061E-2</v>
      </c>
      <c r="I7010">
        <v>2.74725274725275E-2</v>
      </c>
      <c r="J7010" s="1">
        <v>0</v>
      </c>
      <c r="K7010" t="s">
        <v>23238</v>
      </c>
      <c r="L7010" t="s">
        <v>37264</v>
      </c>
      <c r="M7010" t="s">
        <v>37265</v>
      </c>
    </row>
    <row r="7011" spans="1:13">
      <c r="A7011" s="1" t="s">
        <v>9028</v>
      </c>
      <c r="B7011">
        <v>1.6096372385033901E-4</v>
      </c>
      <c r="C7011" s="1">
        <v>1.7046063004614701E-5</v>
      </c>
      <c r="D7011">
        <v>0.17741935483870999</v>
      </c>
      <c r="E7011">
        <v>0.37362637362637402</v>
      </c>
      <c r="F7011">
        <v>1.16279069767442E-2</v>
      </c>
      <c r="G7011">
        <v>0</v>
      </c>
      <c r="H7011">
        <v>6.5789473684210497E-3</v>
      </c>
      <c r="I7011">
        <v>0</v>
      </c>
      <c r="J7011" s="1" t="s">
        <v>23229</v>
      </c>
      <c r="K7011" t="s">
        <v>23237</v>
      </c>
      <c r="L7011" t="s">
        <v>37266</v>
      </c>
      <c r="M7011" t="s">
        <v>37267</v>
      </c>
    </row>
    <row r="7012" spans="1:13">
      <c r="A7012" s="1" t="s">
        <v>9029</v>
      </c>
      <c r="B7012">
        <v>4.33890514250796E-6</v>
      </c>
      <c r="C7012" s="1">
        <v>1.13850654445238E-6</v>
      </c>
      <c r="D7012">
        <v>0.97499999999999998</v>
      </c>
      <c r="E7012">
        <v>0.96</v>
      </c>
      <c r="F7012">
        <v>0.99609375</v>
      </c>
      <c r="G7012">
        <v>1</v>
      </c>
      <c r="H7012">
        <v>1</v>
      </c>
      <c r="I7012">
        <v>0.86206896551724099</v>
      </c>
      <c r="J7012" s="1" t="s">
        <v>23229</v>
      </c>
      <c r="K7012" t="s">
        <v>23241</v>
      </c>
      <c r="L7012" t="s">
        <v>37268</v>
      </c>
      <c r="M7012" t="s">
        <v>37269</v>
      </c>
    </row>
    <row r="7013" spans="1:13">
      <c r="A7013" s="1" t="s">
        <v>9030</v>
      </c>
      <c r="B7013">
        <v>1.58949068386875E-5</v>
      </c>
      <c r="C7013" s="1">
        <v>6.5937330805293005E-5</v>
      </c>
      <c r="D7013">
        <v>1</v>
      </c>
      <c r="E7013">
        <v>1</v>
      </c>
      <c r="F7013">
        <v>1</v>
      </c>
      <c r="G7013">
        <v>0.439024390243902</v>
      </c>
      <c r="H7013">
        <v>0.98936170212765995</v>
      </c>
      <c r="I7013">
        <v>0.78358208955223896</v>
      </c>
      <c r="J7013" s="1">
        <v>1</v>
      </c>
      <c r="K7013" t="s">
        <v>23238</v>
      </c>
      <c r="L7013" t="s">
        <v>37270</v>
      </c>
      <c r="M7013" t="s">
        <v>37271</v>
      </c>
    </row>
    <row r="7014" spans="1:13">
      <c r="A7014" s="1" t="s">
        <v>9031</v>
      </c>
      <c r="B7014">
        <v>2.3722929374123101E-10</v>
      </c>
      <c r="C7014" s="1">
        <v>1.19713328678715E-5</v>
      </c>
      <c r="D7014">
        <v>0.28125</v>
      </c>
      <c r="E7014">
        <v>0.28846153846153799</v>
      </c>
      <c r="F7014">
        <v>0.476190476190476</v>
      </c>
      <c r="G7014">
        <v>0.32926829268292701</v>
      </c>
      <c r="H7014">
        <v>0.72222222222222199</v>
      </c>
      <c r="I7014">
        <v>0.34558823529411797</v>
      </c>
      <c r="J7014" s="1" t="s">
        <v>23229</v>
      </c>
      <c r="K7014" t="s">
        <v>23242</v>
      </c>
      <c r="L7014" t="s">
        <v>37272</v>
      </c>
      <c r="M7014" t="s">
        <v>37273</v>
      </c>
    </row>
    <row r="7015" spans="1:13">
      <c r="A7015" s="1" t="s">
        <v>9032</v>
      </c>
      <c r="B7015">
        <v>1.4021634273683201E-5</v>
      </c>
      <c r="C7015" s="1">
        <v>8.5662732691188395E-6</v>
      </c>
      <c r="D7015">
        <v>0.875</v>
      </c>
      <c r="E7015">
        <v>0.828125</v>
      </c>
      <c r="F7015">
        <v>0.87179487179487203</v>
      </c>
      <c r="G7015">
        <v>0.93269230769230804</v>
      </c>
      <c r="H7015">
        <v>0.70535714285714302</v>
      </c>
      <c r="I7015">
        <v>0.852173913043478</v>
      </c>
      <c r="J7015" s="1" t="s">
        <v>23229</v>
      </c>
      <c r="K7015" t="s">
        <v>23241</v>
      </c>
      <c r="L7015" t="s">
        <v>37274</v>
      </c>
      <c r="M7015" t="s">
        <v>37275</v>
      </c>
    </row>
    <row r="7016" spans="1:13">
      <c r="A7016" s="1" t="s">
        <v>9033</v>
      </c>
      <c r="B7016">
        <v>2.0407737414604501E-8</v>
      </c>
      <c r="C7016" s="1">
        <v>2.6433359762299603E-7</v>
      </c>
      <c r="D7016">
        <v>1</v>
      </c>
      <c r="E7016">
        <v>0.99468085106382997</v>
      </c>
      <c r="F7016">
        <v>0.99363057324840798</v>
      </c>
      <c r="G7016">
        <v>1</v>
      </c>
      <c r="H7016">
        <v>0.98684210526315796</v>
      </c>
      <c r="I7016">
        <v>0.99090909090909096</v>
      </c>
      <c r="J7016" s="1">
        <v>1</v>
      </c>
      <c r="K7016" t="s">
        <v>23238</v>
      </c>
      <c r="L7016" t="s">
        <v>37276</v>
      </c>
      <c r="M7016" t="s">
        <v>37277</v>
      </c>
    </row>
    <row r="7017" spans="1:13">
      <c r="A7017" s="1" t="s">
        <v>9034</v>
      </c>
      <c r="B7017">
        <v>3.12592812624937E-7</v>
      </c>
      <c r="C7017" s="1">
        <v>2.1878823442194101E-6</v>
      </c>
      <c r="D7017">
        <v>0</v>
      </c>
      <c r="E7017">
        <v>0</v>
      </c>
      <c r="F7017">
        <v>7.4585635359115998E-2</v>
      </c>
      <c r="G7017">
        <v>0</v>
      </c>
      <c r="H7017">
        <v>0</v>
      </c>
      <c r="I7017">
        <v>0</v>
      </c>
      <c r="J7017" s="1" t="s">
        <v>23229</v>
      </c>
      <c r="K7017" t="s">
        <v>23239</v>
      </c>
      <c r="L7017" t="s">
        <v>37278</v>
      </c>
      <c r="M7017" t="s">
        <v>37279</v>
      </c>
    </row>
    <row r="7018" spans="1:13">
      <c r="A7018" s="1" t="s">
        <v>9035</v>
      </c>
      <c r="B7018">
        <v>8.7617031972512403E-7</v>
      </c>
      <c r="C7018" s="1">
        <v>4.5237840729865E-10</v>
      </c>
      <c r="D7018">
        <v>0.98214285714285698</v>
      </c>
      <c r="E7018">
        <v>1</v>
      </c>
      <c r="F7018">
        <v>1</v>
      </c>
      <c r="G7018">
        <v>1</v>
      </c>
      <c r="H7018">
        <v>1</v>
      </c>
      <c r="I7018">
        <v>1</v>
      </c>
      <c r="J7018" s="1">
        <v>1</v>
      </c>
      <c r="K7018" t="s">
        <v>23241</v>
      </c>
      <c r="L7018" t="s">
        <v>37280</v>
      </c>
      <c r="M7018" t="s">
        <v>37281</v>
      </c>
    </row>
    <row r="7019" spans="1:13">
      <c r="A7019" s="1" t="s">
        <v>9036</v>
      </c>
      <c r="B7019">
        <v>1.5226604205012101E-5</v>
      </c>
      <c r="C7019" s="1">
        <v>1.09316005555431E-4</v>
      </c>
      <c r="D7019">
        <v>0.98333333333333295</v>
      </c>
      <c r="E7019">
        <v>0.94</v>
      </c>
      <c r="F7019">
        <v>0.68620689655172395</v>
      </c>
      <c r="G7019">
        <v>1</v>
      </c>
      <c r="H7019">
        <v>0.87951807228915702</v>
      </c>
      <c r="I7019">
        <v>0.96052631578947401</v>
      </c>
      <c r="J7019" s="1">
        <v>1</v>
      </c>
      <c r="K7019" t="s">
        <v>23240</v>
      </c>
      <c r="L7019" t="s">
        <v>37282</v>
      </c>
      <c r="M7019" t="s">
        <v>37283</v>
      </c>
    </row>
    <row r="7020" spans="1:13">
      <c r="A7020" s="1" t="s">
        <v>9037</v>
      </c>
      <c r="B7020">
        <v>4.0640909514557097E-8</v>
      </c>
      <c r="C7020" s="1">
        <v>6.0483782707776598E-6</v>
      </c>
      <c r="D7020">
        <v>1</v>
      </c>
      <c r="E7020">
        <v>0.96875</v>
      </c>
      <c r="F7020">
        <v>0.98795180722891596</v>
      </c>
      <c r="G7020">
        <v>0.41304347826087001</v>
      </c>
      <c r="H7020">
        <v>0.98591549295774605</v>
      </c>
      <c r="I7020">
        <v>0.9375</v>
      </c>
      <c r="J7020" s="1" t="s">
        <v>23229</v>
      </c>
      <c r="K7020" t="s">
        <v>23240</v>
      </c>
      <c r="L7020" t="s">
        <v>37284</v>
      </c>
      <c r="M7020" t="s">
        <v>37285</v>
      </c>
    </row>
    <row r="7021" spans="1:13">
      <c r="A7021" s="1" t="s">
        <v>9038</v>
      </c>
      <c r="B7021">
        <v>7.6404428864683504E-6</v>
      </c>
      <c r="C7021" s="1">
        <v>1.09517556618011E-5</v>
      </c>
      <c r="D7021">
        <v>0.61111111111111105</v>
      </c>
      <c r="E7021">
        <v>0.24666666666666701</v>
      </c>
      <c r="F7021">
        <v>1</v>
      </c>
      <c r="G7021">
        <v>0.95454545454545503</v>
      </c>
      <c r="H7021">
        <v>0.89552238805970197</v>
      </c>
      <c r="I7021">
        <v>0.98648648648648696</v>
      </c>
      <c r="J7021" s="1">
        <v>1</v>
      </c>
      <c r="K7021" t="s">
        <v>23240</v>
      </c>
      <c r="L7021" t="s">
        <v>37286</v>
      </c>
      <c r="M7021" t="s">
        <v>37287</v>
      </c>
    </row>
    <row r="7022" spans="1:13">
      <c r="A7022" s="1" t="s">
        <v>9039</v>
      </c>
      <c r="B7022">
        <v>6.8666233297317203E-6</v>
      </c>
      <c r="C7022" s="1">
        <v>2.9275332643214301E-5</v>
      </c>
      <c r="D7022">
        <v>0</v>
      </c>
      <c r="E7022">
        <v>0</v>
      </c>
      <c r="F7022">
        <v>5.1282051282051299E-3</v>
      </c>
      <c r="G7022">
        <v>0.330188679245283</v>
      </c>
      <c r="H7022">
        <v>4.6296296296296302E-3</v>
      </c>
      <c r="I7022">
        <v>5.31914893617021E-2</v>
      </c>
      <c r="J7022" s="1">
        <v>0</v>
      </c>
      <c r="K7022" t="s">
        <v>23238</v>
      </c>
      <c r="L7022" t="s">
        <v>37288</v>
      </c>
      <c r="M7022" t="s">
        <v>37289</v>
      </c>
    </row>
    <row r="7023" spans="1:13">
      <c r="A7023" s="1" t="s">
        <v>9040</v>
      </c>
      <c r="B7023">
        <v>3.1836001692475097E-5</v>
      </c>
      <c r="C7023" s="1">
        <v>7.7691200208581198E-6</v>
      </c>
      <c r="D7023">
        <v>1</v>
      </c>
      <c r="E7023">
        <v>1</v>
      </c>
      <c r="F7023">
        <v>0.55769230769230793</v>
      </c>
      <c r="G7023">
        <v>1</v>
      </c>
      <c r="H7023">
        <v>0.55384615384615399</v>
      </c>
      <c r="I7023">
        <v>0.93333333333333335</v>
      </c>
      <c r="J7023" s="1">
        <v>1</v>
      </c>
      <c r="K7023" t="s">
        <v>23244</v>
      </c>
      <c r="L7023" t="s">
        <v>37290</v>
      </c>
      <c r="M7023" t="s">
        <v>37291</v>
      </c>
    </row>
    <row r="7024" spans="1:13">
      <c r="A7024" s="1" t="s">
        <v>9041</v>
      </c>
      <c r="B7024">
        <v>7.0901729239841206E-5</v>
      </c>
      <c r="C7024" s="1">
        <v>5.4400178426677302E-6</v>
      </c>
      <c r="D7024">
        <v>1.9230769230769201E-2</v>
      </c>
      <c r="E7024">
        <v>0.25</v>
      </c>
      <c r="F7024">
        <v>0</v>
      </c>
      <c r="G7024">
        <v>0</v>
      </c>
      <c r="H7024">
        <v>0</v>
      </c>
      <c r="I7024">
        <v>0</v>
      </c>
      <c r="J7024" s="1" t="s">
        <v>23229</v>
      </c>
      <c r="K7024" t="s">
        <v>23241</v>
      </c>
      <c r="L7024" t="s">
        <v>37292</v>
      </c>
      <c r="M7024" t="s">
        <v>37293</v>
      </c>
    </row>
    <row r="7025" spans="1:13">
      <c r="A7025" s="1" t="s">
        <v>9042</v>
      </c>
      <c r="B7025">
        <v>8.5899610369753396E-7</v>
      </c>
      <c r="C7025" s="1">
        <v>2.3586225790020901E-6</v>
      </c>
      <c r="D7025">
        <v>3.8461538461538498E-2</v>
      </c>
      <c r="E7025">
        <v>0</v>
      </c>
      <c r="F7025">
        <v>6.0975609756097598E-3</v>
      </c>
      <c r="G7025">
        <v>0</v>
      </c>
      <c r="H7025">
        <v>5.8441558441558399E-2</v>
      </c>
      <c r="I7025">
        <v>0</v>
      </c>
      <c r="J7025" s="1">
        <v>0</v>
      </c>
      <c r="K7025" t="s">
        <v>23241</v>
      </c>
      <c r="L7025" t="s">
        <v>37294</v>
      </c>
      <c r="M7025" t="s">
        <v>37295</v>
      </c>
    </row>
    <row r="7026" spans="1:13">
      <c r="A7026" s="1" t="s">
        <v>9043</v>
      </c>
      <c r="B7026">
        <v>2.0156089559182198E-5</v>
      </c>
      <c r="C7026" s="1">
        <v>2.13957418431816E-4</v>
      </c>
      <c r="D7026">
        <v>0.80952380952380998</v>
      </c>
      <c r="E7026">
        <v>1</v>
      </c>
      <c r="F7026">
        <v>0.60989010989011005</v>
      </c>
      <c r="G7026">
        <v>0.85135135135135098</v>
      </c>
      <c r="H7026">
        <v>1</v>
      </c>
      <c r="I7026">
        <v>0.95</v>
      </c>
      <c r="J7026" s="1">
        <v>0</v>
      </c>
      <c r="K7026" t="s">
        <v>23239</v>
      </c>
      <c r="L7026" t="s">
        <v>37296</v>
      </c>
      <c r="M7026" t="s">
        <v>37297</v>
      </c>
    </row>
    <row r="7027" spans="1:13">
      <c r="A7027" s="1" t="s">
        <v>9044</v>
      </c>
      <c r="B7027">
        <v>9.8992507823129498E-5</v>
      </c>
      <c r="C7027" s="1">
        <v>4.0940712084227102E-6</v>
      </c>
      <c r="D7027">
        <v>0</v>
      </c>
      <c r="E7027">
        <v>0.109375</v>
      </c>
      <c r="F7027">
        <v>2.6315789473684201E-3</v>
      </c>
      <c r="G7027">
        <v>8.7719298245613996E-3</v>
      </c>
      <c r="H7027">
        <v>5.6179775280898901E-3</v>
      </c>
      <c r="I7027">
        <v>8.3333333333333297E-3</v>
      </c>
      <c r="J7027" s="1">
        <v>0</v>
      </c>
      <c r="K7027" t="s">
        <v>23238</v>
      </c>
      <c r="L7027" t="s">
        <v>37298</v>
      </c>
      <c r="M7027" t="s">
        <v>37299</v>
      </c>
    </row>
    <row r="7028" spans="1:13">
      <c r="A7028" s="1" t="s">
        <v>9045</v>
      </c>
      <c r="B7028">
        <v>1.3575251990207901E-7</v>
      </c>
      <c r="C7028" s="1">
        <v>7.2162077535272705E-7</v>
      </c>
      <c r="D7028">
        <v>0</v>
      </c>
      <c r="E7028">
        <v>5.3571428571428603E-2</v>
      </c>
      <c r="F7028">
        <v>0</v>
      </c>
      <c r="G7028">
        <v>0</v>
      </c>
      <c r="H7028">
        <v>0</v>
      </c>
      <c r="I7028">
        <v>0</v>
      </c>
      <c r="J7028" s="1">
        <v>0</v>
      </c>
      <c r="K7028" t="s">
        <v>23240</v>
      </c>
      <c r="L7028" t="s">
        <v>37300</v>
      </c>
      <c r="M7028" t="s">
        <v>37301</v>
      </c>
    </row>
    <row r="7029" spans="1:13">
      <c r="A7029" s="1" t="s">
        <v>9046</v>
      </c>
      <c r="B7029">
        <v>9.3499471094763101E-6</v>
      </c>
      <c r="C7029" s="1">
        <v>6.0817422996394701E-9</v>
      </c>
      <c r="D7029">
        <v>0.06</v>
      </c>
      <c r="E7029">
        <v>0</v>
      </c>
      <c r="F7029">
        <v>0</v>
      </c>
      <c r="G7029">
        <v>0</v>
      </c>
      <c r="H7029">
        <v>0</v>
      </c>
      <c r="I7029">
        <v>0</v>
      </c>
      <c r="J7029" s="1" t="s">
        <v>23229</v>
      </c>
      <c r="K7029" t="s">
        <v>23241</v>
      </c>
      <c r="L7029" t="s">
        <v>37302</v>
      </c>
      <c r="M7029" t="s">
        <v>37303</v>
      </c>
    </row>
    <row r="7030" spans="1:13">
      <c r="A7030" s="1" t="s">
        <v>9047</v>
      </c>
      <c r="B7030">
        <v>5.5768664031989098E-9</v>
      </c>
      <c r="C7030" s="1">
        <v>5.0816519147062997E-9</v>
      </c>
      <c r="D7030">
        <v>0</v>
      </c>
      <c r="E7030">
        <v>0</v>
      </c>
      <c r="F7030">
        <v>2.6595744680849576E-3</v>
      </c>
      <c r="G7030">
        <v>0</v>
      </c>
      <c r="H7030">
        <v>0</v>
      </c>
      <c r="I7030">
        <v>0</v>
      </c>
      <c r="J7030" s="1">
        <v>0.90909090909090906</v>
      </c>
      <c r="K7030" t="s">
        <v>23246</v>
      </c>
      <c r="L7030" t="s">
        <v>37304</v>
      </c>
      <c r="M7030" t="s">
        <v>37305</v>
      </c>
    </row>
    <row r="7031" spans="1:13">
      <c r="A7031" s="1" t="s">
        <v>9048</v>
      </c>
      <c r="B7031">
        <v>2.8305601658446E-4</v>
      </c>
      <c r="C7031" s="1">
        <v>1.4549970497558901E-5</v>
      </c>
      <c r="D7031">
        <v>0.59615384615384603</v>
      </c>
      <c r="E7031">
        <v>0.30666666666666698</v>
      </c>
      <c r="F7031">
        <v>0.52197802197802201</v>
      </c>
      <c r="G7031">
        <v>0.107142857142857</v>
      </c>
      <c r="H7031">
        <v>0.43589743589743601</v>
      </c>
      <c r="I7031">
        <v>0.41463414634146301</v>
      </c>
      <c r="J7031" s="1">
        <v>0</v>
      </c>
      <c r="K7031" t="s">
        <v>23238</v>
      </c>
      <c r="L7031" t="s">
        <v>37306</v>
      </c>
      <c r="M7031" t="s">
        <v>37307</v>
      </c>
    </row>
    <row r="7032" spans="1:13">
      <c r="A7032" s="1" t="s">
        <v>9049</v>
      </c>
      <c r="B7032">
        <v>3.0583325682758799E-5</v>
      </c>
      <c r="C7032" s="1">
        <v>7.3810843550399601E-6</v>
      </c>
      <c r="D7032">
        <v>0.29310344827586199</v>
      </c>
      <c r="E7032">
        <v>0.31481481481481499</v>
      </c>
      <c r="F7032">
        <v>0.52116402116402105</v>
      </c>
      <c r="G7032">
        <v>0.939393939393939</v>
      </c>
      <c r="H7032">
        <v>0.66847826086956497</v>
      </c>
      <c r="I7032">
        <v>0.680851063829787</v>
      </c>
      <c r="J7032" s="1">
        <v>0</v>
      </c>
      <c r="K7032" t="s">
        <v>23238</v>
      </c>
      <c r="L7032" t="s">
        <v>37308</v>
      </c>
      <c r="M7032" t="s">
        <v>37309</v>
      </c>
    </row>
    <row r="7033" spans="1:13">
      <c r="A7033" s="1" t="s">
        <v>9050</v>
      </c>
      <c r="B7033">
        <v>3.8369532603269898E-7</v>
      </c>
      <c r="C7033" s="1">
        <v>1.28403351557535E-7</v>
      </c>
      <c r="D7033">
        <v>0.84375</v>
      </c>
      <c r="E7033">
        <v>0.97333333333333305</v>
      </c>
      <c r="F7033">
        <v>0.98709677419354802</v>
      </c>
      <c r="G7033">
        <v>1</v>
      </c>
      <c r="H7033">
        <v>0.99275362318840599</v>
      </c>
      <c r="I7033">
        <v>0.98863636363636398</v>
      </c>
      <c r="J7033" s="1">
        <v>1</v>
      </c>
      <c r="K7033" t="s">
        <v>23240</v>
      </c>
      <c r="L7033" t="s">
        <v>37310</v>
      </c>
      <c r="M7033" t="s">
        <v>37311</v>
      </c>
    </row>
    <row r="7034" spans="1:13">
      <c r="A7034" s="1" t="s">
        <v>9051</v>
      </c>
      <c r="B7034">
        <v>1.4167910353652601E-7</v>
      </c>
      <c r="C7034" s="1">
        <v>7.8944128662008502E-6</v>
      </c>
      <c r="D7034">
        <v>0</v>
      </c>
      <c r="E7034">
        <v>0</v>
      </c>
      <c r="F7034">
        <v>0</v>
      </c>
      <c r="G7034">
        <v>8.9743589743589702E-2</v>
      </c>
      <c r="H7034">
        <v>0.18181818181818199</v>
      </c>
      <c r="I7034">
        <v>0.35714285714285698</v>
      </c>
      <c r="J7034" s="1" t="s">
        <v>23229</v>
      </c>
      <c r="K7034" t="s">
        <v>23242</v>
      </c>
      <c r="L7034" t="s">
        <v>37312</v>
      </c>
      <c r="M7034" t="s">
        <v>37313</v>
      </c>
    </row>
    <row r="7035" spans="1:13">
      <c r="A7035" s="1" t="s">
        <v>9052</v>
      </c>
      <c r="B7035">
        <v>5.9721239182855106E-8</v>
      </c>
      <c r="C7035" s="1">
        <v>1.7549881639233399E-6</v>
      </c>
      <c r="D7035">
        <v>0.97619047619047605</v>
      </c>
      <c r="E7035">
        <v>1</v>
      </c>
      <c r="F7035">
        <v>0.98672566371681403</v>
      </c>
      <c r="G7035">
        <v>1</v>
      </c>
      <c r="H7035">
        <v>1</v>
      </c>
      <c r="I7035">
        <v>0.92</v>
      </c>
      <c r="J7035" s="1" t="s">
        <v>23229</v>
      </c>
      <c r="K7035" t="s">
        <v>23238</v>
      </c>
      <c r="L7035" t="s">
        <v>37314</v>
      </c>
      <c r="M7035" t="s">
        <v>37315</v>
      </c>
    </row>
    <row r="7036" spans="1:13">
      <c r="A7036" s="1" t="s">
        <v>9053</v>
      </c>
      <c r="B7036">
        <v>5.1390836618370199E-7</v>
      </c>
      <c r="C7036" s="1">
        <v>4.9941890539066203E-8</v>
      </c>
      <c r="D7036">
        <v>0.148148148148148</v>
      </c>
      <c r="E7036">
        <v>0.27083333333333298</v>
      </c>
      <c r="F7036">
        <v>1.27388535031847E-2</v>
      </c>
      <c r="G7036">
        <v>0.10294117647058799</v>
      </c>
      <c r="H7036">
        <v>0.175438596491228</v>
      </c>
      <c r="I7036">
        <v>0.39743589743589702</v>
      </c>
      <c r="J7036" s="1">
        <v>0.33333333333333298</v>
      </c>
      <c r="K7036" t="s">
        <v>23239</v>
      </c>
      <c r="L7036" t="s">
        <v>37316</v>
      </c>
      <c r="M7036" t="s">
        <v>37317</v>
      </c>
    </row>
    <row r="7037" spans="1:13">
      <c r="A7037" s="1" t="s">
        <v>9054</v>
      </c>
      <c r="B7037">
        <v>1.16688925342212E-6</v>
      </c>
      <c r="C7037" s="1">
        <v>1.8391813081010001E-6</v>
      </c>
      <c r="D7037">
        <v>0.92857142857142905</v>
      </c>
      <c r="E7037">
        <v>0.98192771084337305</v>
      </c>
      <c r="F7037">
        <v>1</v>
      </c>
      <c r="G7037">
        <v>1</v>
      </c>
      <c r="H7037">
        <v>1</v>
      </c>
      <c r="I7037">
        <v>1</v>
      </c>
      <c r="J7037" s="1">
        <v>1</v>
      </c>
      <c r="K7037" t="s">
        <v>23241</v>
      </c>
      <c r="L7037" t="s">
        <v>37318</v>
      </c>
      <c r="M7037" t="s">
        <v>37319</v>
      </c>
    </row>
    <row r="7038" spans="1:13">
      <c r="A7038" s="1" t="s">
        <v>9055</v>
      </c>
      <c r="B7038">
        <v>1.2772481313629E-5</v>
      </c>
      <c r="C7038" s="1">
        <v>7.1301374370389103E-7</v>
      </c>
      <c r="D7038">
        <v>0.82692307692307698</v>
      </c>
      <c r="E7038">
        <v>0.924050632911392</v>
      </c>
      <c r="F7038">
        <v>0.86499999999999999</v>
      </c>
      <c r="G7038">
        <v>1</v>
      </c>
      <c r="H7038">
        <v>0.96551724137931005</v>
      </c>
      <c r="I7038">
        <v>1</v>
      </c>
      <c r="J7038" s="1">
        <v>1</v>
      </c>
      <c r="K7038" t="s">
        <v>23238</v>
      </c>
      <c r="L7038" t="s">
        <v>37320</v>
      </c>
      <c r="M7038" t="s">
        <v>37321</v>
      </c>
    </row>
    <row r="7039" spans="1:13">
      <c r="A7039" s="1" t="s">
        <v>9056</v>
      </c>
      <c r="B7039">
        <v>1.1876847072392501E-11</v>
      </c>
      <c r="C7039" s="1">
        <v>1.3540689211360501E-9</v>
      </c>
      <c r="D7039">
        <v>0</v>
      </c>
      <c r="E7039">
        <v>0</v>
      </c>
      <c r="F7039">
        <v>0</v>
      </c>
      <c r="G7039">
        <v>0</v>
      </c>
      <c r="H7039">
        <v>6.0975609756097598E-3</v>
      </c>
      <c r="I7039">
        <v>4.5871559633027499E-3</v>
      </c>
      <c r="J7039" s="1">
        <v>0.86363636363636398</v>
      </c>
      <c r="K7039" t="s">
        <v>23240</v>
      </c>
      <c r="L7039" t="s">
        <v>37322</v>
      </c>
      <c r="M7039" t="s">
        <v>37323</v>
      </c>
    </row>
    <row r="7040" spans="1:13">
      <c r="A7040" s="1" t="s">
        <v>9057</v>
      </c>
      <c r="B7040">
        <v>6.5318537051784202E-5</v>
      </c>
      <c r="C7040" s="1">
        <v>6.1574505033789499E-4</v>
      </c>
      <c r="D7040">
        <v>0.98076923076923095</v>
      </c>
      <c r="E7040">
        <v>0.99397590361445798</v>
      </c>
      <c r="F7040">
        <v>0.74033149171270696</v>
      </c>
      <c r="G7040">
        <v>1</v>
      </c>
      <c r="H7040">
        <v>0.77477477477477497</v>
      </c>
      <c r="I7040">
        <v>0.98750000000000004</v>
      </c>
      <c r="J7040" s="1">
        <v>1</v>
      </c>
      <c r="K7040" t="s">
        <v>23237</v>
      </c>
      <c r="L7040" t="s">
        <v>37324</v>
      </c>
      <c r="M7040" t="s">
        <v>37325</v>
      </c>
    </row>
    <row r="7041" spans="1:13">
      <c r="A7041" s="1" t="s">
        <v>9058</v>
      </c>
      <c r="B7041">
        <v>5.6330216273862096E-7</v>
      </c>
      <c r="C7041" s="1">
        <v>7.0378180636858305E-5</v>
      </c>
      <c r="D7041">
        <v>0</v>
      </c>
      <c r="E7041">
        <v>0</v>
      </c>
      <c r="F7041">
        <v>5.4945054945054897E-3</v>
      </c>
      <c r="G7041">
        <v>1.0416666666666701E-2</v>
      </c>
      <c r="H7041">
        <v>4.4642857142857102E-2</v>
      </c>
      <c r="I7041">
        <v>6.9306930693069299E-2</v>
      </c>
      <c r="J7041" s="1">
        <v>0</v>
      </c>
      <c r="K7041" t="s">
        <v>23242</v>
      </c>
      <c r="L7041" t="s">
        <v>37326</v>
      </c>
      <c r="M7041" t="s">
        <v>37327</v>
      </c>
    </row>
    <row r="7042" spans="1:13">
      <c r="A7042" s="1" t="s">
        <v>9059</v>
      </c>
      <c r="B7042">
        <v>1.2055285079777701E-6</v>
      </c>
      <c r="C7042" s="1">
        <v>1.941036040965E-8</v>
      </c>
      <c r="D7042">
        <v>0.95161290322580605</v>
      </c>
      <c r="E7042">
        <v>1</v>
      </c>
      <c r="F7042">
        <v>1</v>
      </c>
      <c r="G7042">
        <v>1</v>
      </c>
      <c r="H7042">
        <v>1</v>
      </c>
      <c r="I7042">
        <v>1</v>
      </c>
      <c r="J7042" s="1">
        <v>1</v>
      </c>
      <c r="K7042" t="s">
        <v>23239</v>
      </c>
      <c r="L7042" t="s">
        <v>37328</v>
      </c>
      <c r="M7042" t="s">
        <v>37329</v>
      </c>
    </row>
    <row r="7043" spans="1:13">
      <c r="A7043" s="1" t="s">
        <v>9060</v>
      </c>
      <c r="B7043">
        <v>7.3644264983875899E-6</v>
      </c>
      <c r="C7043" s="1">
        <v>7.3147309834803404E-6</v>
      </c>
      <c r="D7043">
        <v>0</v>
      </c>
      <c r="E7043">
        <v>0</v>
      </c>
      <c r="F7043">
        <v>0</v>
      </c>
      <c r="G7043">
        <v>0.16666666666666699</v>
      </c>
      <c r="H7043">
        <v>0</v>
      </c>
      <c r="I7043">
        <v>0.13265306122449</v>
      </c>
      <c r="J7043" s="1">
        <v>0</v>
      </c>
      <c r="K7043" t="s">
        <v>23241</v>
      </c>
      <c r="L7043" t="s">
        <v>37330</v>
      </c>
      <c r="M7043" t="s">
        <v>37331</v>
      </c>
    </row>
    <row r="7044" spans="1:13">
      <c r="A7044" s="1" t="s">
        <v>9061</v>
      </c>
      <c r="B7044">
        <v>4.1516405809724798E-8</v>
      </c>
      <c r="C7044" s="1">
        <v>5.1868271386954199E-8</v>
      </c>
      <c r="D7044">
        <v>3.3333333333333298E-2</v>
      </c>
      <c r="E7044">
        <v>5.8139534883720903E-3</v>
      </c>
      <c r="F7044">
        <v>0</v>
      </c>
      <c r="G7044">
        <v>0</v>
      </c>
      <c r="H7044">
        <v>6.9444444444444406E-2</v>
      </c>
      <c r="I7044">
        <v>4.2553191489361701E-2</v>
      </c>
      <c r="J7044" s="1" t="s">
        <v>23229</v>
      </c>
      <c r="K7044" t="s">
        <v>23238</v>
      </c>
      <c r="L7044" t="s">
        <v>37332</v>
      </c>
      <c r="M7044" t="s">
        <v>37333</v>
      </c>
    </row>
    <row r="7045" spans="1:13">
      <c r="A7045" s="1" t="s">
        <v>9062</v>
      </c>
      <c r="B7045">
        <v>1.8580016909903099E-5</v>
      </c>
      <c r="C7045" s="1">
        <v>6.9074851787163897E-5</v>
      </c>
      <c r="D7045">
        <v>9.2592592592592601E-2</v>
      </c>
      <c r="E7045">
        <v>0</v>
      </c>
      <c r="F7045">
        <v>0.29427083333333298</v>
      </c>
      <c r="G7045">
        <v>9.0909090909090898E-2</v>
      </c>
      <c r="H7045">
        <v>0.429245283018868</v>
      </c>
      <c r="I7045">
        <v>0.10666666666666701</v>
      </c>
      <c r="J7045" s="1">
        <v>0</v>
      </c>
      <c r="K7045" t="s">
        <v>23241</v>
      </c>
      <c r="L7045" t="s">
        <v>37334</v>
      </c>
      <c r="M7045" t="s">
        <v>37335</v>
      </c>
    </row>
    <row r="7046" spans="1:13">
      <c r="A7046" s="1" t="s">
        <v>9063</v>
      </c>
      <c r="B7046">
        <v>4.0521715685768897E-6</v>
      </c>
      <c r="C7046" s="1">
        <v>7.7442911510972002E-5</v>
      </c>
      <c r="D7046">
        <v>0.90625</v>
      </c>
      <c r="E7046">
        <v>0.84090909090909105</v>
      </c>
      <c r="F7046">
        <v>0.76203208556149704</v>
      </c>
      <c r="G7046">
        <v>0.90909090909090895</v>
      </c>
      <c r="H7046">
        <v>0.47727272727272702</v>
      </c>
      <c r="I7046">
        <v>0.86363636363636398</v>
      </c>
      <c r="J7046" s="1">
        <v>0.05</v>
      </c>
      <c r="K7046" t="s">
        <v>23240</v>
      </c>
      <c r="L7046" t="s">
        <v>37336</v>
      </c>
      <c r="M7046" t="s">
        <v>37337</v>
      </c>
    </row>
    <row r="7047" spans="1:13">
      <c r="A7047" s="1" t="s">
        <v>9064</v>
      </c>
      <c r="B7047">
        <v>1.46946217256463E-5</v>
      </c>
      <c r="C7047" s="1">
        <v>1.7316743951319299E-8</v>
      </c>
      <c r="D7047">
        <v>0.83333333333333304</v>
      </c>
      <c r="E7047">
        <v>0.875</v>
      </c>
      <c r="F7047">
        <v>0.73856209150326801</v>
      </c>
      <c r="G7047">
        <v>0.94117647058823495</v>
      </c>
      <c r="H7047">
        <v>0.80597014925373101</v>
      </c>
      <c r="I7047">
        <v>0.89705882352941202</v>
      </c>
      <c r="J7047" s="1">
        <v>1</v>
      </c>
      <c r="K7047" t="s">
        <v>23239</v>
      </c>
      <c r="L7047" t="s">
        <v>37338</v>
      </c>
      <c r="M7047" t="s">
        <v>37339</v>
      </c>
    </row>
    <row r="7048" spans="1:13">
      <c r="A7048" s="1" t="s">
        <v>9065</v>
      </c>
      <c r="B7048">
        <v>7.76135218888547E-5</v>
      </c>
      <c r="C7048" s="1">
        <v>2.6453584246509102E-5</v>
      </c>
      <c r="D7048">
        <v>0.78260869565217395</v>
      </c>
      <c r="E7048">
        <v>0.99315068493150704</v>
      </c>
      <c r="F7048">
        <v>0.99650349650349601</v>
      </c>
      <c r="G7048">
        <v>0.68333333333333302</v>
      </c>
      <c r="H7048">
        <v>0.91489361702127703</v>
      </c>
      <c r="I7048">
        <v>0.78378378378378399</v>
      </c>
      <c r="J7048" s="1">
        <v>1</v>
      </c>
      <c r="K7048" t="s">
        <v>23238</v>
      </c>
      <c r="L7048" t="s">
        <v>37340</v>
      </c>
      <c r="M7048" t="s">
        <v>37341</v>
      </c>
    </row>
    <row r="7049" spans="1:13">
      <c r="A7049" s="1" t="s">
        <v>9066</v>
      </c>
      <c r="B7049">
        <v>1.7049373235712701E-6</v>
      </c>
      <c r="C7049" s="1">
        <v>8.8390001692940099E-6</v>
      </c>
      <c r="D7049">
        <v>0.25</v>
      </c>
      <c r="E7049">
        <v>8.8541666666666699E-2</v>
      </c>
      <c r="F7049">
        <v>1.5384615384615399E-2</v>
      </c>
      <c r="G7049">
        <v>0.163636363636364</v>
      </c>
      <c r="H7049">
        <v>4.3859649122806998E-3</v>
      </c>
      <c r="I7049">
        <v>0.115384615384615</v>
      </c>
      <c r="J7049" s="1">
        <v>0</v>
      </c>
      <c r="K7049" t="s">
        <v>23242</v>
      </c>
      <c r="L7049" t="s">
        <v>37342</v>
      </c>
      <c r="M7049" t="s">
        <v>37343</v>
      </c>
    </row>
    <row r="7050" spans="1:13">
      <c r="A7050" s="1" t="s">
        <v>9067</v>
      </c>
      <c r="B7050">
        <v>2.8778667345806801E-8</v>
      </c>
      <c r="C7050" s="1">
        <v>1.33970115480957E-5</v>
      </c>
      <c r="D7050">
        <v>0.02</v>
      </c>
      <c r="E7050">
        <v>7.0422535211267599E-3</v>
      </c>
      <c r="F7050">
        <v>0.177966101694915</v>
      </c>
      <c r="G7050">
        <v>0</v>
      </c>
      <c r="H7050">
        <v>0.204918032786885</v>
      </c>
      <c r="I7050">
        <v>7.5757575757575801E-2</v>
      </c>
      <c r="J7050" s="1" t="s">
        <v>23229</v>
      </c>
      <c r="K7050" t="s">
        <v>23242</v>
      </c>
      <c r="L7050" t="s">
        <v>37344</v>
      </c>
      <c r="M7050" t="s">
        <v>37345</v>
      </c>
    </row>
    <row r="7051" spans="1:13">
      <c r="A7051" s="1" t="s">
        <v>9068</v>
      </c>
      <c r="B7051">
        <v>1.5026667307168099E-4</v>
      </c>
      <c r="C7051" s="1">
        <v>5.54953897345264E-7</v>
      </c>
      <c r="D7051">
        <v>5.7692307692307702E-2</v>
      </c>
      <c r="E7051">
        <v>0.46341463414634099</v>
      </c>
      <c r="F7051">
        <v>0</v>
      </c>
      <c r="G7051">
        <v>0</v>
      </c>
      <c r="H7051">
        <v>0</v>
      </c>
      <c r="I7051">
        <v>0</v>
      </c>
      <c r="J7051" s="1">
        <v>0</v>
      </c>
      <c r="K7051" t="s">
        <v>23238</v>
      </c>
      <c r="L7051" t="s">
        <v>37346</v>
      </c>
      <c r="M7051" t="s">
        <v>37347</v>
      </c>
    </row>
    <row r="7052" spans="1:13">
      <c r="A7052" s="1" t="s">
        <v>9069</v>
      </c>
      <c r="B7052">
        <v>3.2221934243436702E-6</v>
      </c>
      <c r="C7052" s="1">
        <v>2.3634486668255999E-5</v>
      </c>
      <c r="D7052">
        <v>0.95161290322580605</v>
      </c>
      <c r="E7052">
        <v>0.99479166666666696</v>
      </c>
      <c r="F7052">
        <v>0.99210526315789505</v>
      </c>
      <c r="G7052">
        <v>0.99137931034482796</v>
      </c>
      <c r="H7052">
        <v>0.97787610619469001</v>
      </c>
      <c r="I7052">
        <v>0.99186991869918695</v>
      </c>
      <c r="J7052" s="1">
        <v>0.95454545454545503</v>
      </c>
      <c r="K7052" t="s">
        <v>23241</v>
      </c>
      <c r="L7052" t="s">
        <v>37348</v>
      </c>
      <c r="M7052" t="s">
        <v>37349</v>
      </c>
    </row>
    <row r="7053" spans="1:13">
      <c r="A7053" s="1" t="s">
        <v>9070</v>
      </c>
      <c r="B7053">
        <v>5.4803624698842298E-9</v>
      </c>
      <c r="C7053" s="1">
        <v>1.93940776208621E-8</v>
      </c>
      <c r="D7053">
        <v>0</v>
      </c>
      <c r="E7053">
        <v>7.6923076923076901E-3</v>
      </c>
      <c r="F7053">
        <v>4.8076923076923097E-3</v>
      </c>
      <c r="G7053">
        <v>0</v>
      </c>
      <c r="H7053">
        <v>0</v>
      </c>
      <c r="I7053">
        <v>1.5151515151515201E-2</v>
      </c>
      <c r="J7053" s="1" t="s">
        <v>23229</v>
      </c>
      <c r="K7053" t="s">
        <v>23241</v>
      </c>
      <c r="L7053" t="s">
        <v>37350</v>
      </c>
      <c r="M7053" t="s">
        <v>37351</v>
      </c>
    </row>
    <row r="7054" spans="1:13">
      <c r="A7054" s="1" t="s">
        <v>9071</v>
      </c>
      <c r="B7054">
        <v>2.0995463569491102E-6</v>
      </c>
      <c r="C7054" s="1">
        <v>2.9597356481894E-5</v>
      </c>
      <c r="D7054">
        <v>6.5217391304347797E-2</v>
      </c>
      <c r="E7054">
        <v>0.104938271604938</v>
      </c>
      <c r="F7054">
        <v>0.16346153846153799</v>
      </c>
      <c r="G7054">
        <v>0.27142857142857102</v>
      </c>
      <c r="H7054">
        <v>0.11764705882352899</v>
      </c>
      <c r="I7054">
        <v>4.2857142857142899E-2</v>
      </c>
      <c r="J7054" s="1">
        <v>0</v>
      </c>
      <c r="K7054" t="s">
        <v>23238</v>
      </c>
      <c r="L7054" t="s">
        <v>37352</v>
      </c>
      <c r="M7054" t="s">
        <v>37353</v>
      </c>
    </row>
    <row r="7055" spans="1:13">
      <c r="A7055" s="1" t="s">
        <v>9072</v>
      </c>
      <c r="B7055">
        <v>1.9679395954900199E-7</v>
      </c>
      <c r="C7055" s="1">
        <v>1.0874485127075099E-5</v>
      </c>
      <c r="D7055">
        <v>0.05</v>
      </c>
      <c r="E7055">
        <v>0</v>
      </c>
      <c r="F7055">
        <v>4.47761194029851E-2</v>
      </c>
      <c r="G7055">
        <v>0</v>
      </c>
      <c r="H7055">
        <v>6.8493150684931503E-3</v>
      </c>
      <c r="I7055">
        <v>0.04</v>
      </c>
      <c r="J7055" s="1">
        <v>0</v>
      </c>
      <c r="K7055" t="s">
        <v>23239</v>
      </c>
      <c r="L7055" t="s">
        <v>37354</v>
      </c>
      <c r="M7055" t="s">
        <v>37355</v>
      </c>
    </row>
    <row r="7056" spans="1:13">
      <c r="A7056" s="1" t="s">
        <v>9073</v>
      </c>
      <c r="B7056">
        <v>4.1039272822334797E-5</v>
      </c>
      <c r="C7056" s="1">
        <v>1.77336708079025E-6</v>
      </c>
      <c r="D7056">
        <v>6.8965517241379296E-2</v>
      </c>
      <c r="E7056">
        <v>0.18115942028985499</v>
      </c>
      <c r="F7056">
        <v>0</v>
      </c>
      <c r="G7056">
        <v>0</v>
      </c>
      <c r="H7056">
        <v>0</v>
      </c>
      <c r="I7056">
        <v>0</v>
      </c>
      <c r="J7056" s="1">
        <v>0</v>
      </c>
      <c r="K7056" t="s">
        <v>23241</v>
      </c>
      <c r="L7056" t="s">
        <v>37356</v>
      </c>
      <c r="M7056" t="s">
        <v>37357</v>
      </c>
    </row>
    <row r="7057" spans="1:13">
      <c r="A7057" s="1" t="s">
        <v>9074</v>
      </c>
      <c r="B7057">
        <v>9.9696353442089305E-6</v>
      </c>
      <c r="C7057" s="1">
        <v>2.42199904644462E-10</v>
      </c>
      <c r="D7057">
        <v>2.1739130434782601E-2</v>
      </c>
      <c r="E7057">
        <v>0.16911764705882401</v>
      </c>
      <c r="F7057">
        <v>0</v>
      </c>
      <c r="G7057">
        <v>0</v>
      </c>
      <c r="H7057">
        <v>5.8139534883720903E-3</v>
      </c>
      <c r="I7057">
        <v>0</v>
      </c>
      <c r="J7057" s="1">
        <v>0</v>
      </c>
      <c r="K7057" t="s">
        <v>23241</v>
      </c>
      <c r="L7057" t="s">
        <v>37358</v>
      </c>
      <c r="M7057" t="s">
        <v>37359</v>
      </c>
    </row>
    <row r="7058" spans="1:13">
      <c r="A7058" s="1" t="s">
        <v>9075</v>
      </c>
      <c r="B7058">
        <v>4.0227465500688498E-4</v>
      </c>
      <c r="C7058" s="1">
        <v>3.8920286827302503E-5</v>
      </c>
      <c r="D7058">
        <v>0.32758620689655199</v>
      </c>
      <c r="E7058">
        <v>0</v>
      </c>
      <c r="F7058">
        <v>0.44674556213017802</v>
      </c>
      <c r="G7058">
        <v>0.230769230769231</v>
      </c>
      <c r="H7058">
        <v>0.32608695652173902</v>
      </c>
      <c r="I7058">
        <v>0.36153846153846197</v>
      </c>
      <c r="J7058" s="1">
        <v>0</v>
      </c>
      <c r="K7058" t="s">
        <v>23238</v>
      </c>
      <c r="L7058" t="s">
        <v>37360</v>
      </c>
      <c r="M7058" t="s">
        <v>37361</v>
      </c>
    </row>
    <row r="7059" spans="1:13">
      <c r="A7059" s="1" t="s">
        <v>9076</v>
      </c>
      <c r="B7059">
        <v>8.2034736603210001E-6</v>
      </c>
      <c r="C7059" s="1">
        <v>3.6120518741308697E-5</v>
      </c>
      <c r="D7059">
        <v>0.984375</v>
      </c>
      <c r="E7059">
        <v>0.97093023255813904</v>
      </c>
      <c r="F7059">
        <v>0.97368421052631604</v>
      </c>
      <c r="G7059">
        <v>0.96153846153846201</v>
      </c>
      <c r="H7059">
        <v>1</v>
      </c>
      <c r="I7059">
        <v>0.88990825688073405</v>
      </c>
      <c r="J7059" s="1">
        <v>0.95454545454545503</v>
      </c>
      <c r="K7059" t="s">
        <v>23240</v>
      </c>
      <c r="L7059" t="s">
        <v>37362</v>
      </c>
      <c r="M7059" t="s">
        <v>37363</v>
      </c>
    </row>
    <row r="7060" spans="1:13">
      <c r="A7060" s="1" t="s">
        <v>9077</v>
      </c>
      <c r="B7060">
        <v>8.1771827957699805E-7</v>
      </c>
      <c r="C7060" s="1">
        <v>6.0405915101111004E-6</v>
      </c>
      <c r="D7060">
        <v>0</v>
      </c>
      <c r="E7060">
        <v>0</v>
      </c>
      <c r="F7060">
        <v>8.6826347305389198E-2</v>
      </c>
      <c r="G7060">
        <v>0</v>
      </c>
      <c r="H7060">
        <v>0.12871287128712899</v>
      </c>
      <c r="I7060">
        <v>3.0769230769230799E-2</v>
      </c>
      <c r="J7060" s="1" t="s">
        <v>23229</v>
      </c>
      <c r="K7060" t="s">
        <v>23241</v>
      </c>
      <c r="L7060" t="s">
        <v>37364</v>
      </c>
      <c r="M7060" t="s">
        <v>37365</v>
      </c>
    </row>
    <row r="7061" spans="1:13">
      <c r="A7061" s="1" t="s">
        <v>9078</v>
      </c>
      <c r="B7061">
        <v>1.902011849194E-6</v>
      </c>
      <c r="C7061" s="1">
        <v>2.79160627830755E-5</v>
      </c>
      <c r="D7061">
        <v>0.20689655172413801</v>
      </c>
      <c r="E7061">
        <v>0.151898734177215</v>
      </c>
      <c r="F7061">
        <v>0.36931818181818199</v>
      </c>
      <c r="G7061">
        <v>0.15625</v>
      </c>
      <c r="H7061">
        <v>0.12280701754386</v>
      </c>
      <c r="I7061">
        <v>0.15517241379310301</v>
      </c>
      <c r="J7061" s="1" t="s">
        <v>23229</v>
      </c>
      <c r="K7061" t="s">
        <v>23241</v>
      </c>
      <c r="L7061" t="s">
        <v>37366</v>
      </c>
      <c r="M7061" t="s">
        <v>37367</v>
      </c>
    </row>
    <row r="7062" spans="1:13">
      <c r="A7062" s="1" t="s">
        <v>9079</v>
      </c>
      <c r="B7062">
        <v>9.5463685167006795E-8</v>
      </c>
      <c r="C7062" s="1">
        <v>4.0950077297442599E-10</v>
      </c>
      <c r="D7062">
        <v>0.98275862068965503</v>
      </c>
      <c r="E7062">
        <v>0.987341772151899</v>
      </c>
      <c r="F7062">
        <v>1</v>
      </c>
      <c r="G7062">
        <v>1</v>
      </c>
      <c r="H7062">
        <v>1</v>
      </c>
      <c r="I7062">
        <v>0.98809523809523803</v>
      </c>
      <c r="J7062" s="1">
        <v>0.35</v>
      </c>
      <c r="K7062" t="s">
        <v>23237</v>
      </c>
      <c r="L7062" t="s">
        <v>37368</v>
      </c>
      <c r="M7062" t="s">
        <v>37369</v>
      </c>
    </row>
    <row r="7063" spans="1:13">
      <c r="A7063" s="1" t="s">
        <v>9080</v>
      </c>
      <c r="B7063">
        <v>7.3367158080209896E-6</v>
      </c>
      <c r="C7063" s="1">
        <v>1.8535274682264799E-6</v>
      </c>
      <c r="D7063">
        <v>0.1</v>
      </c>
      <c r="E7063">
        <v>1.26582278481013E-2</v>
      </c>
      <c r="F7063">
        <v>0</v>
      </c>
      <c r="G7063">
        <v>2.0833333333333301E-2</v>
      </c>
      <c r="H7063">
        <v>0</v>
      </c>
      <c r="I7063">
        <v>1.20481927710843E-2</v>
      </c>
      <c r="J7063" s="1" t="s">
        <v>23229</v>
      </c>
      <c r="K7063" t="s">
        <v>23241</v>
      </c>
      <c r="L7063" t="s">
        <v>37370</v>
      </c>
      <c r="M7063" t="s">
        <v>37371</v>
      </c>
    </row>
    <row r="7064" spans="1:13">
      <c r="A7064" s="1" t="s">
        <v>9081</v>
      </c>
      <c r="B7064">
        <v>5.1978446233950598E-6</v>
      </c>
      <c r="C7064" s="1">
        <v>6.3135857909416697E-6</v>
      </c>
      <c r="D7064">
        <v>1</v>
      </c>
      <c r="E7064">
        <v>0.99295774647887303</v>
      </c>
      <c r="F7064">
        <v>0.869747899159664</v>
      </c>
      <c r="G7064">
        <v>1</v>
      </c>
      <c r="H7064">
        <v>0.9921875</v>
      </c>
      <c r="I7064">
        <v>1</v>
      </c>
      <c r="J7064" s="1">
        <v>1</v>
      </c>
      <c r="K7064" t="s">
        <v>23238</v>
      </c>
      <c r="L7064" t="s">
        <v>37372</v>
      </c>
      <c r="M7064" t="s">
        <v>37373</v>
      </c>
    </row>
    <row r="7065" spans="1:13">
      <c r="A7065" s="1" t="s">
        <v>9082</v>
      </c>
      <c r="B7065">
        <v>1.26563217215101E-5</v>
      </c>
      <c r="C7065" s="1">
        <v>1.4049752043945401E-6</v>
      </c>
      <c r="D7065">
        <v>0.125</v>
      </c>
      <c r="E7065">
        <v>2.0833333333333301E-2</v>
      </c>
      <c r="F7065">
        <v>8.2051282051282107E-2</v>
      </c>
      <c r="G7065">
        <v>6.14035087719298E-2</v>
      </c>
      <c r="H7065">
        <v>0.17272727272727301</v>
      </c>
      <c r="I7065">
        <v>4.5454545454545497E-2</v>
      </c>
      <c r="J7065" s="1">
        <v>0</v>
      </c>
      <c r="K7065" t="s">
        <v>23241</v>
      </c>
      <c r="L7065" t="s">
        <v>37374</v>
      </c>
      <c r="M7065" t="s">
        <v>37375</v>
      </c>
    </row>
    <row r="7066" spans="1:13">
      <c r="A7066" s="1" t="s">
        <v>9083</v>
      </c>
      <c r="B7066">
        <v>4.9304329057358498E-7</v>
      </c>
      <c r="C7066" s="1">
        <v>6.1369866460180602E-8</v>
      </c>
      <c r="D7066">
        <v>0</v>
      </c>
      <c r="E7066">
        <v>3.5714285714285698E-2</v>
      </c>
      <c r="F7066">
        <v>0</v>
      </c>
      <c r="G7066">
        <v>0</v>
      </c>
      <c r="H7066">
        <v>0</v>
      </c>
      <c r="I7066">
        <v>0</v>
      </c>
      <c r="J7066" s="1">
        <v>0</v>
      </c>
      <c r="K7066" t="s">
        <v>23242</v>
      </c>
      <c r="L7066" t="s">
        <v>37376</v>
      </c>
      <c r="M7066" t="s">
        <v>37377</v>
      </c>
    </row>
    <row r="7067" spans="1:13">
      <c r="A7067" s="1" t="s">
        <v>9084</v>
      </c>
      <c r="B7067">
        <v>2.21543569087453E-5</v>
      </c>
      <c r="C7067" s="1">
        <v>2.6866249903308801E-5</v>
      </c>
      <c r="D7067">
        <v>0</v>
      </c>
      <c r="E7067">
        <v>0</v>
      </c>
      <c r="F7067">
        <v>0</v>
      </c>
      <c r="G7067">
        <v>0.140625</v>
      </c>
      <c r="H7067">
        <v>5.0505050505050501E-3</v>
      </c>
      <c r="I7067">
        <v>8.7209302325581398E-2</v>
      </c>
      <c r="J7067" s="1">
        <v>0</v>
      </c>
      <c r="K7067" t="s">
        <v>23241</v>
      </c>
      <c r="L7067" t="s">
        <v>37378</v>
      </c>
      <c r="M7067" t="s">
        <v>37379</v>
      </c>
    </row>
    <row r="7068" spans="1:13">
      <c r="A7068" s="1" t="s">
        <v>9085</v>
      </c>
      <c r="B7068">
        <v>1.20902609038076E-5</v>
      </c>
      <c r="C7068" s="1">
        <v>8.4752534579382305E-6</v>
      </c>
      <c r="D7068">
        <v>3.4482758620689703E-2</v>
      </c>
      <c r="E7068">
        <v>0</v>
      </c>
      <c r="F7068">
        <v>5.0724637681159403E-2</v>
      </c>
      <c r="G7068">
        <v>0</v>
      </c>
      <c r="H7068">
        <v>5.9523809523809503E-3</v>
      </c>
      <c r="I7068">
        <v>0.19811320754716999</v>
      </c>
      <c r="J7068" s="1">
        <v>0</v>
      </c>
      <c r="K7068" t="s">
        <v>23241</v>
      </c>
      <c r="L7068" t="s">
        <v>37380</v>
      </c>
      <c r="M7068" t="s">
        <v>37381</v>
      </c>
    </row>
    <row r="7069" spans="1:13">
      <c r="A7069" s="1" t="s">
        <v>9086</v>
      </c>
      <c r="B7069">
        <v>3.5627550448109201E-7</v>
      </c>
      <c r="C7069" s="1">
        <v>5.8962674712811299E-9</v>
      </c>
      <c r="D7069">
        <v>1</v>
      </c>
      <c r="E7069">
        <v>1</v>
      </c>
      <c r="F7069">
        <v>0.98863636363636398</v>
      </c>
      <c r="G7069">
        <v>0.91836734693877597</v>
      </c>
      <c r="H7069">
        <v>0.98019801980197996</v>
      </c>
      <c r="I7069">
        <v>0.96875</v>
      </c>
      <c r="J7069" s="1">
        <v>1</v>
      </c>
      <c r="K7069" t="s">
        <v>23240</v>
      </c>
      <c r="L7069" t="s">
        <v>37382</v>
      </c>
      <c r="M7069" t="s">
        <v>37383</v>
      </c>
    </row>
    <row r="7070" spans="1:13">
      <c r="A7070" s="1" t="s">
        <v>9087</v>
      </c>
      <c r="B7070">
        <v>3.5066402717576503E-5</v>
      </c>
      <c r="C7070" s="1">
        <v>1.06040831847838E-4</v>
      </c>
      <c r="D7070">
        <v>0.75806451612903203</v>
      </c>
      <c r="E7070">
        <v>0.58421052631578996</v>
      </c>
      <c r="F7070">
        <v>0.987179487179487</v>
      </c>
      <c r="G7070">
        <v>0.98245614035087703</v>
      </c>
      <c r="H7070">
        <v>0.99557522123893805</v>
      </c>
      <c r="I7070">
        <v>0.98373983739837401</v>
      </c>
      <c r="J7070" s="1">
        <v>1</v>
      </c>
      <c r="K7070" t="s">
        <v>23238</v>
      </c>
      <c r="L7070" t="s">
        <v>37384</v>
      </c>
      <c r="M7070" t="s">
        <v>37385</v>
      </c>
    </row>
    <row r="7071" spans="1:13">
      <c r="A7071" s="1" t="s">
        <v>9088</v>
      </c>
      <c r="B7071">
        <v>3.0121561329231501E-5</v>
      </c>
      <c r="C7071" s="1">
        <v>1.6382894217986101E-6</v>
      </c>
      <c r="D7071">
        <v>1</v>
      </c>
      <c r="E7071">
        <v>1</v>
      </c>
      <c r="F7071">
        <v>0.64550264550264502</v>
      </c>
      <c r="G7071">
        <v>1</v>
      </c>
      <c r="H7071">
        <v>0.79213483146067398</v>
      </c>
      <c r="I7071">
        <v>0.85384615384615403</v>
      </c>
      <c r="J7071" s="1">
        <v>1</v>
      </c>
      <c r="K7071" t="s">
        <v>23241</v>
      </c>
      <c r="L7071" t="s">
        <v>37386</v>
      </c>
      <c r="M7071" t="s">
        <v>37387</v>
      </c>
    </row>
    <row r="7072" spans="1:13">
      <c r="A7072" s="1" t="s">
        <v>9089</v>
      </c>
      <c r="B7072">
        <v>0</v>
      </c>
      <c r="C7072" s="1">
        <v>0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 s="1">
        <v>1</v>
      </c>
      <c r="K7072" t="s">
        <v>23241</v>
      </c>
      <c r="L7072" t="s">
        <v>37388</v>
      </c>
      <c r="M7072" t="s">
        <v>37389</v>
      </c>
    </row>
    <row r="7073" spans="1:13">
      <c r="A7073" s="1" t="s">
        <v>9090</v>
      </c>
      <c r="B7073">
        <v>2.2856608983398E-4</v>
      </c>
      <c r="C7073" s="1">
        <v>6.47732796089736E-5</v>
      </c>
      <c r="D7073">
        <v>9.375E-2</v>
      </c>
      <c r="E7073">
        <v>1.5625E-2</v>
      </c>
      <c r="F7073">
        <v>0.67015706806282704</v>
      </c>
      <c r="G7073">
        <v>0.44642857142857101</v>
      </c>
      <c r="H7073">
        <v>0.77477477477477497</v>
      </c>
      <c r="I7073">
        <v>0.23478260869565201</v>
      </c>
      <c r="J7073" s="1">
        <v>0</v>
      </c>
      <c r="K7073" t="s">
        <v>23242</v>
      </c>
      <c r="L7073" t="s">
        <v>37390</v>
      </c>
      <c r="M7073" t="s">
        <v>37391</v>
      </c>
    </row>
    <row r="7074" spans="1:13">
      <c r="A7074" s="1" t="s">
        <v>9091</v>
      </c>
      <c r="B7074">
        <v>1.3083105904279799E-10</v>
      </c>
      <c r="C7074" s="1">
        <v>3.32283902134045E-7</v>
      </c>
      <c r="D7074">
        <v>0</v>
      </c>
      <c r="E7074">
        <v>0</v>
      </c>
      <c r="F7074">
        <v>4.1044776119402999E-2</v>
      </c>
      <c r="G7074">
        <v>0</v>
      </c>
      <c r="H7074">
        <v>0</v>
      </c>
      <c r="I7074">
        <v>0</v>
      </c>
      <c r="J7074" s="1">
        <v>0</v>
      </c>
      <c r="K7074" t="s">
        <v>23237</v>
      </c>
      <c r="L7074" t="s">
        <v>37392</v>
      </c>
      <c r="M7074" t="s">
        <v>37393</v>
      </c>
    </row>
    <row r="7075" spans="1:13">
      <c r="A7075" s="1" t="s">
        <v>9092</v>
      </c>
      <c r="B7075">
        <v>3.7091412995893702E-4</v>
      </c>
      <c r="C7075" s="1">
        <v>5.1275058921863902E-5</v>
      </c>
      <c r="D7075">
        <v>0.77777777777777801</v>
      </c>
      <c r="E7075">
        <v>0.47872340425531901</v>
      </c>
      <c r="F7075">
        <v>0.99742268041237103</v>
      </c>
      <c r="G7075">
        <v>0.97368421052631604</v>
      </c>
      <c r="H7075">
        <v>0.92272727272727295</v>
      </c>
      <c r="I7075">
        <v>0.98245614035087703</v>
      </c>
      <c r="J7075" s="1">
        <v>1</v>
      </c>
      <c r="K7075" t="s">
        <v>23239</v>
      </c>
      <c r="L7075" t="s">
        <v>37394</v>
      </c>
      <c r="M7075" t="s">
        <v>37395</v>
      </c>
    </row>
    <row r="7076" spans="1:13">
      <c r="A7076" s="1" t="s">
        <v>9093</v>
      </c>
      <c r="B7076">
        <v>7.9621307643157499E-6</v>
      </c>
      <c r="C7076" s="1">
        <v>6.7652002185667102E-5</v>
      </c>
      <c r="D7076">
        <v>8.6206896551724102E-2</v>
      </c>
      <c r="E7076">
        <v>0.10752688172043</v>
      </c>
      <c r="F7076">
        <v>9.5360824742267994E-2</v>
      </c>
      <c r="G7076">
        <v>6.6666666666666693E-2</v>
      </c>
      <c r="H7076">
        <v>0.18981481481481499</v>
      </c>
      <c r="I7076">
        <v>7.69230769230769E-2</v>
      </c>
      <c r="J7076" s="1">
        <v>5.5555555555555601E-2</v>
      </c>
      <c r="K7076" t="s">
        <v>23241</v>
      </c>
      <c r="L7076" t="s">
        <v>37396</v>
      </c>
      <c r="M7076" t="s">
        <v>37397</v>
      </c>
    </row>
    <row r="7077" spans="1:13">
      <c r="A7077" s="1" t="s">
        <v>9094</v>
      </c>
      <c r="B7077">
        <v>7.3517104349878103E-7</v>
      </c>
      <c r="C7077" s="1">
        <v>1.1114309736195201E-5</v>
      </c>
      <c r="D7077">
        <v>0</v>
      </c>
      <c r="E7077">
        <v>0</v>
      </c>
      <c r="F7077">
        <v>0</v>
      </c>
      <c r="G7077">
        <v>0.3125</v>
      </c>
      <c r="H7077">
        <v>6.0606060606060601E-2</v>
      </c>
      <c r="I7077">
        <v>8.5365853658536606E-2</v>
      </c>
      <c r="J7077" s="1">
        <v>0</v>
      </c>
      <c r="K7077" t="s">
        <v>23237</v>
      </c>
      <c r="L7077" t="s">
        <v>37398</v>
      </c>
      <c r="M7077" t="s">
        <v>37399</v>
      </c>
    </row>
    <row r="7078" spans="1:13">
      <c r="A7078" s="1" t="s">
        <v>9095</v>
      </c>
      <c r="B7078">
        <v>0</v>
      </c>
      <c r="C7078" s="1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 s="1">
        <v>0.13636363636363599</v>
      </c>
      <c r="K7078" t="s">
        <v>23238</v>
      </c>
      <c r="L7078" t="s">
        <v>37400</v>
      </c>
      <c r="M7078" t="s">
        <v>37401</v>
      </c>
    </row>
    <row r="7079" spans="1:13">
      <c r="A7079" s="1" t="s">
        <v>9096</v>
      </c>
      <c r="B7079">
        <v>7.76914624873551E-6</v>
      </c>
      <c r="C7079" s="1">
        <v>1.3976609153755099E-4</v>
      </c>
      <c r="D7079">
        <v>0</v>
      </c>
      <c r="E7079">
        <v>0</v>
      </c>
      <c r="F7079">
        <v>0.15340909090909099</v>
      </c>
      <c r="G7079">
        <v>0</v>
      </c>
      <c r="H7079">
        <v>0.43</v>
      </c>
      <c r="I7079">
        <v>0.107142857142857</v>
      </c>
      <c r="J7079" s="1">
        <v>0</v>
      </c>
      <c r="K7079" t="s">
        <v>23239</v>
      </c>
      <c r="L7079" t="s">
        <v>37402</v>
      </c>
      <c r="M7079" t="s">
        <v>37403</v>
      </c>
    </row>
    <row r="7080" spans="1:13">
      <c r="A7080" s="1" t="s">
        <v>9097</v>
      </c>
      <c r="B7080">
        <v>4.3127386955887602E-5</v>
      </c>
      <c r="C7080" s="1">
        <v>1.5738607650567E-5</v>
      </c>
      <c r="D7080">
        <v>0.67307692307692302</v>
      </c>
      <c r="E7080">
        <v>0.80147058823529405</v>
      </c>
      <c r="F7080">
        <v>1.2422360248447201E-2</v>
      </c>
      <c r="G7080">
        <v>1.3157894736842099E-2</v>
      </c>
      <c r="H7080">
        <v>2.1978021978022001E-2</v>
      </c>
      <c r="I7080">
        <v>3.7878787878787901E-2</v>
      </c>
      <c r="J7080" s="1">
        <v>0.7</v>
      </c>
      <c r="K7080" t="s">
        <v>23239</v>
      </c>
      <c r="L7080" t="s">
        <v>37404</v>
      </c>
      <c r="M7080" t="s">
        <v>37405</v>
      </c>
    </row>
    <row r="7081" spans="1:13">
      <c r="A7081" s="1" t="s">
        <v>9098</v>
      </c>
      <c r="B7081">
        <v>5.8359563843871803E-6</v>
      </c>
      <c r="C7081" s="1">
        <v>1.43250156469683E-5</v>
      </c>
      <c r="D7081">
        <v>3.2258064516128997E-2</v>
      </c>
      <c r="E7081">
        <v>0</v>
      </c>
      <c r="F7081">
        <v>6.2827225130889994E-2</v>
      </c>
      <c r="G7081">
        <v>8.9285714285714298E-3</v>
      </c>
      <c r="H7081">
        <v>8.9285714285714298E-3</v>
      </c>
      <c r="I7081">
        <v>0</v>
      </c>
      <c r="J7081" s="1">
        <v>0</v>
      </c>
      <c r="K7081" t="s">
        <v>23238</v>
      </c>
      <c r="L7081" t="s">
        <v>37406</v>
      </c>
      <c r="M7081" t="s">
        <v>37407</v>
      </c>
    </row>
    <row r="7082" spans="1:13">
      <c r="A7082" s="1" t="s">
        <v>9099</v>
      </c>
      <c r="B7082">
        <v>2.2679647033211898E-5</v>
      </c>
      <c r="C7082" s="1">
        <v>7.8743543445389303E-8</v>
      </c>
      <c r="D7082">
        <v>0.90625</v>
      </c>
      <c r="E7082">
        <v>0.94444444444444398</v>
      </c>
      <c r="F7082">
        <v>0.98958333333333304</v>
      </c>
      <c r="G7082">
        <v>0.86</v>
      </c>
      <c r="H7082">
        <v>0.77314814814814803</v>
      </c>
      <c r="I7082">
        <v>0.93303571428571397</v>
      </c>
      <c r="J7082" s="1" t="s">
        <v>23229</v>
      </c>
      <c r="K7082" t="s">
        <v>23241</v>
      </c>
      <c r="L7082" t="s">
        <v>37408</v>
      </c>
      <c r="M7082" t="s">
        <v>37409</v>
      </c>
    </row>
    <row r="7083" spans="1:13">
      <c r="A7083" s="1" t="s">
        <v>9100</v>
      </c>
      <c r="B7083">
        <v>6.6493587707915103E-6</v>
      </c>
      <c r="C7083" s="1">
        <v>3.5689466907481601E-5</v>
      </c>
      <c r="D7083">
        <v>1.72413793103448E-2</v>
      </c>
      <c r="E7083">
        <v>0</v>
      </c>
      <c r="F7083">
        <v>7.09219858156028E-3</v>
      </c>
      <c r="G7083">
        <v>0.71818181818181803</v>
      </c>
      <c r="H7083">
        <v>2.66666666666667E-2</v>
      </c>
      <c r="I7083">
        <v>0.20560747663551401</v>
      </c>
      <c r="J7083" s="1" t="s">
        <v>23229</v>
      </c>
      <c r="K7083" t="s">
        <v>23238</v>
      </c>
      <c r="L7083" t="s">
        <v>37410</v>
      </c>
      <c r="M7083" t="s">
        <v>37411</v>
      </c>
    </row>
    <row r="7084" spans="1:13">
      <c r="A7084" s="1" t="s">
        <v>9101</v>
      </c>
      <c r="B7084">
        <v>1.52867057947906E-7</v>
      </c>
      <c r="C7084" s="1">
        <v>1.77904925702824E-6</v>
      </c>
      <c r="D7084">
        <v>1</v>
      </c>
      <c r="E7084">
        <v>0.98076923076923095</v>
      </c>
      <c r="F7084">
        <v>1</v>
      </c>
      <c r="G7084">
        <v>0.87179487179487203</v>
      </c>
      <c r="H7084">
        <v>0.99462365591397806</v>
      </c>
      <c r="I7084">
        <v>0.99</v>
      </c>
      <c r="J7084" s="1" t="s">
        <v>23229</v>
      </c>
      <c r="K7084" t="s">
        <v>23238</v>
      </c>
      <c r="L7084" t="s">
        <v>37412</v>
      </c>
      <c r="M7084" t="s">
        <v>37413</v>
      </c>
    </row>
    <row r="7085" spans="1:13">
      <c r="A7085" s="1" t="s">
        <v>9102</v>
      </c>
      <c r="B7085">
        <v>3.5761009776744198E-5</v>
      </c>
      <c r="C7085" s="1">
        <v>9.0930851340001193E-6</v>
      </c>
      <c r="D7085">
        <v>0</v>
      </c>
      <c r="E7085">
        <v>0.1</v>
      </c>
      <c r="F7085">
        <v>2.6881720430107499E-3</v>
      </c>
      <c r="G7085">
        <v>8.7719298245613996E-3</v>
      </c>
      <c r="H7085">
        <v>8.9285714285714298E-3</v>
      </c>
      <c r="I7085">
        <v>0</v>
      </c>
      <c r="J7085" s="1">
        <v>0</v>
      </c>
      <c r="K7085" t="s">
        <v>23242</v>
      </c>
      <c r="L7085" t="s">
        <v>37414</v>
      </c>
      <c r="M7085" t="s">
        <v>37415</v>
      </c>
    </row>
    <row r="7086" spans="1:13">
      <c r="A7086" s="1" t="s">
        <v>9103</v>
      </c>
      <c r="B7086">
        <v>1.2263477573282301E-7</v>
      </c>
      <c r="C7086" s="1">
        <v>2.90024156085189E-6</v>
      </c>
      <c r="D7086">
        <v>0.98275862068965503</v>
      </c>
      <c r="E7086">
        <v>0.97014925373134298</v>
      </c>
      <c r="F7086">
        <v>1</v>
      </c>
      <c r="G7086">
        <v>1</v>
      </c>
      <c r="H7086">
        <v>1</v>
      </c>
      <c r="I7086">
        <v>0.875</v>
      </c>
      <c r="J7086" s="1">
        <v>1</v>
      </c>
      <c r="K7086" t="s">
        <v>23238</v>
      </c>
      <c r="L7086" t="s">
        <v>37416</v>
      </c>
      <c r="M7086" t="s">
        <v>37417</v>
      </c>
    </row>
    <row r="7087" spans="1:13">
      <c r="A7087" s="1" t="s">
        <v>9104</v>
      </c>
      <c r="B7087">
        <v>2.74082006820357E-6</v>
      </c>
      <c r="C7087" s="1">
        <v>8.4502963919690806E-6</v>
      </c>
      <c r="D7087">
        <v>0.98275862068965503</v>
      </c>
      <c r="E7087">
        <v>0.87790697674418605</v>
      </c>
      <c r="F7087">
        <v>0.809782608695652</v>
      </c>
      <c r="G7087">
        <v>1</v>
      </c>
      <c r="H7087">
        <v>0.96703296703296704</v>
      </c>
      <c r="I7087">
        <v>0.94791666666666696</v>
      </c>
      <c r="J7087" s="1">
        <v>0.75</v>
      </c>
      <c r="K7087" t="s">
        <v>23239</v>
      </c>
      <c r="L7087" t="s">
        <v>37418</v>
      </c>
      <c r="M7087" t="s">
        <v>37419</v>
      </c>
    </row>
    <row r="7088" spans="1:13">
      <c r="A7088" s="1" t="s">
        <v>9105</v>
      </c>
      <c r="B7088">
        <v>3.7428938582736201E-4</v>
      </c>
      <c r="C7088" s="1">
        <v>2.8722362158307202E-7</v>
      </c>
      <c r="D7088">
        <v>0.890625</v>
      </c>
      <c r="E7088">
        <v>0.51052631578947405</v>
      </c>
      <c r="F7088">
        <v>0.994871794871795</v>
      </c>
      <c r="G7088">
        <v>0.97368421052631604</v>
      </c>
      <c r="H7088">
        <v>0.99065420560747697</v>
      </c>
      <c r="I7088">
        <v>0.91735537190082606</v>
      </c>
      <c r="J7088" s="1">
        <v>0.75</v>
      </c>
      <c r="K7088" t="s">
        <v>23238</v>
      </c>
      <c r="L7088" t="s">
        <v>37420</v>
      </c>
      <c r="M7088" t="s">
        <v>37421</v>
      </c>
    </row>
    <row r="7089" spans="1:13">
      <c r="A7089" s="1" t="s">
        <v>9106</v>
      </c>
      <c r="B7089">
        <v>1.59019536638598E-6</v>
      </c>
      <c r="C7089" s="1">
        <v>2.8278012836332901E-5</v>
      </c>
      <c r="D7089">
        <v>0.16129032258064499</v>
      </c>
      <c r="E7089">
        <v>0</v>
      </c>
      <c r="F7089">
        <v>9.1772151898734194E-2</v>
      </c>
      <c r="G7089">
        <v>0</v>
      </c>
      <c r="H7089">
        <v>0</v>
      </c>
      <c r="I7089">
        <v>0</v>
      </c>
      <c r="J7089" s="1">
        <v>0</v>
      </c>
      <c r="K7089" t="s">
        <v>23241</v>
      </c>
      <c r="L7089" t="s">
        <v>37422</v>
      </c>
      <c r="M7089" t="s">
        <v>37423</v>
      </c>
    </row>
    <row r="7090" spans="1:13">
      <c r="A7090" s="1" t="s">
        <v>9107</v>
      </c>
      <c r="B7090">
        <v>3.5205723196236097E-5</v>
      </c>
      <c r="C7090" s="1">
        <v>2.4119720588842601E-4</v>
      </c>
      <c r="D7090">
        <v>0.59375</v>
      </c>
      <c r="E7090">
        <v>0.63541666666666696</v>
      </c>
      <c r="F7090">
        <v>0.47395833333333298</v>
      </c>
      <c r="G7090">
        <v>0.480769230769231</v>
      </c>
      <c r="H7090">
        <v>0.42233009708737901</v>
      </c>
      <c r="I7090">
        <v>0.69117647058823495</v>
      </c>
      <c r="J7090" s="1">
        <v>0.90909090909090895</v>
      </c>
      <c r="K7090" t="s">
        <v>23238</v>
      </c>
      <c r="L7090" t="s">
        <v>37424</v>
      </c>
      <c r="M7090" t="s">
        <v>37425</v>
      </c>
    </row>
    <row r="7091" spans="1:13">
      <c r="A7091" s="1" t="s">
        <v>9108</v>
      </c>
      <c r="B7091">
        <v>1.94812182619843E-8</v>
      </c>
      <c r="C7091" s="1">
        <v>1.33807013054645E-6</v>
      </c>
      <c r="D7091">
        <v>1</v>
      </c>
      <c r="E7091">
        <v>1</v>
      </c>
      <c r="F7091">
        <v>1</v>
      </c>
      <c r="G7091">
        <v>1</v>
      </c>
      <c r="H7091">
        <v>0.99065420560747697</v>
      </c>
      <c r="I7091">
        <v>0.95909090909090899</v>
      </c>
      <c r="J7091" s="1">
        <v>0.92857142857142905</v>
      </c>
      <c r="K7091" t="s">
        <v>23238</v>
      </c>
      <c r="L7091" t="s">
        <v>37426</v>
      </c>
      <c r="M7091" t="s">
        <v>37427</v>
      </c>
    </row>
    <row r="7092" spans="1:13">
      <c r="A7092" s="1" t="s">
        <v>9109</v>
      </c>
      <c r="B7092">
        <v>2.0512250737540101E-8</v>
      </c>
      <c r="C7092" s="1">
        <v>1.8777590442253901E-6</v>
      </c>
      <c r="D7092">
        <v>1</v>
      </c>
      <c r="E7092">
        <v>1</v>
      </c>
      <c r="F7092">
        <v>1</v>
      </c>
      <c r="G7092">
        <v>0.92857142857142905</v>
      </c>
      <c r="H7092">
        <v>0.99509803921568596</v>
      </c>
      <c r="I7092">
        <v>0.92105263157894701</v>
      </c>
      <c r="J7092" s="1" t="s">
        <v>23229</v>
      </c>
      <c r="K7092" t="s">
        <v>23242</v>
      </c>
      <c r="L7092" t="s">
        <v>37428</v>
      </c>
      <c r="M7092" t="s">
        <v>37429</v>
      </c>
    </row>
    <row r="7093" spans="1:13">
      <c r="A7093" s="1" t="s">
        <v>9110</v>
      </c>
      <c r="B7093">
        <v>3.6854156900846799E-6</v>
      </c>
      <c r="C7093" s="1">
        <v>7.85802818868078E-6</v>
      </c>
      <c r="D7093">
        <v>1</v>
      </c>
      <c r="E7093">
        <v>0.99418604651162801</v>
      </c>
      <c r="F7093">
        <v>0.997435897435897</v>
      </c>
      <c r="G7093">
        <v>0.98275862068965503</v>
      </c>
      <c r="H7093">
        <v>0.99553571428571397</v>
      </c>
      <c r="I7093">
        <v>0.92857142857142905</v>
      </c>
      <c r="J7093" s="1">
        <v>1</v>
      </c>
      <c r="K7093" t="s">
        <v>23238</v>
      </c>
      <c r="L7093" t="s">
        <v>37430</v>
      </c>
      <c r="M7093" t="s">
        <v>37431</v>
      </c>
    </row>
    <row r="7094" spans="1:13">
      <c r="A7094" s="1" t="s">
        <v>9111</v>
      </c>
      <c r="B7094">
        <v>3.1491197294411799E-5</v>
      </c>
      <c r="C7094" s="1">
        <v>1.91001212360747E-6</v>
      </c>
      <c r="D7094">
        <v>0.39285714285714302</v>
      </c>
      <c r="E7094">
        <v>0.331168831168831</v>
      </c>
      <c r="F7094">
        <v>0.20945945945945901</v>
      </c>
      <c r="G7094">
        <v>2.7027027027027001E-2</v>
      </c>
      <c r="H7094">
        <v>0.25</v>
      </c>
      <c r="I7094">
        <v>0.198275862068966</v>
      </c>
      <c r="J7094" s="1">
        <v>0</v>
      </c>
      <c r="K7094" t="s">
        <v>23237</v>
      </c>
      <c r="L7094" t="s">
        <v>37432</v>
      </c>
      <c r="M7094" t="s">
        <v>37433</v>
      </c>
    </row>
    <row r="7095" spans="1:13">
      <c r="A7095" s="1" t="s">
        <v>9112</v>
      </c>
      <c r="B7095">
        <v>1.06333326719371E-5</v>
      </c>
      <c r="C7095" s="1">
        <v>6.1211431300511404E-7</v>
      </c>
      <c r="D7095">
        <v>1</v>
      </c>
      <c r="E7095">
        <v>0.93157894736842095</v>
      </c>
      <c r="F7095">
        <v>0.99742268041237103</v>
      </c>
      <c r="G7095">
        <v>1</v>
      </c>
      <c r="H7095">
        <v>0.99528301886792403</v>
      </c>
      <c r="I7095">
        <v>0.98584905660377398</v>
      </c>
      <c r="J7095" s="1">
        <v>1</v>
      </c>
      <c r="K7095" t="s">
        <v>23238</v>
      </c>
      <c r="L7095" t="s">
        <v>37434</v>
      </c>
      <c r="M7095" t="s">
        <v>37435</v>
      </c>
    </row>
    <row r="7096" spans="1:13">
      <c r="A7096" s="1" t="s">
        <v>9113</v>
      </c>
      <c r="B7096">
        <v>5.6114764623271097E-6</v>
      </c>
      <c r="C7096" s="1">
        <v>4.2351818609083597E-5</v>
      </c>
      <c r="D7096">
        <v>1</v>
      </c>
      <c r="E7096">
        <v>1</v>
      </c>
      <c r="F7096">
        <v>0.60052910052910102</v>
      </c>
      <c r="G7096">
        <v>0.127906976744186</v>
      </c>
      <c r="H7096">
        <v>0.17204301075268799</v>
      </c>
      <c r="I7096">
        <v>0.69480519480519498</v>
      </c>
      <c r="J7096" s="1">
        <v>0.9</v>
      </c>
      <c r="K7096" t="s">
        <v>23238</v>
      </c>
      <c r="L7096" t="s">
        <v>37436</v>
      </c>
      <c r="M7096" t="s">
        <v>37437</v>
      </c>
    </row>
    <row r="7097" spans="1:13">
      <c r="A7097" s="1" t="s">
        <v>9114</v>
      </c>
      <c r="B7097">
        <v>5.3705033136831301E-9</v>
      </c>
      <c r="C7097" s="1">
        <v>3.82566379398551E-6</v>
      </c>
      <c r="D7097">
        <v>1</v>
      </c>
      <c r="E7097">
        <v>1</v>
      </c>
      <c r="F7097">
        <v>1</v>
      </c>
      <c r="G7097">
        <v>0.78260869565217395</v>
      </c>
      <c r="H7097">
        <v>0.97916666666666696</v>
      </c>
      <c r="I7097">
        <v>0.80303030303030298</v>
      </c>
      <c r="J7097" s="1" t="s">
        <v>23229</v>
      </c>
      <c r="K7097" t="s">
        <v>23238</v>
      </c>
      <c r="L7097" t="s">
        <v>37438</v>
      </c>
      <c r="M7097" t="s">
        <v>37439</v>
      </c>
    </row>
    <row r="7098" spans="1:13">
      <c r="A7098" s="1" t="s">
        <v>9115</v>
      </c>
      <c r="B7098">
        <v>5.0001060154844896E-7</v>
      </c>
      <c r="C7098" s="1">
        <v>4.04661991453065E-7</v>
      </c>
      <c r="D7098">
        <v>0.16129032258064499</v>
      </c>
      <c r="E7098">
        <v>6.1797752808988797E-2</v>
      </c>
      <c r="F7098">
        <v>2.5000000000000001E-2</v>
      </c>
      <c r="G7098">
        <v>0</v>
      </c>
      <c r="H7098">
        <v>5.9523809523809503E-3</v>
      </c>
      <c r="I7098">
        <v>1.88679245283019E-2</v>
      </c>
      <c r="J7098" s="1">
        <v>0</v>
      </c>
      <c r="K7098" t="s">
        <v>23238</v>
      </c>
      <c r="L7098" t="s">
        <v>37440</v>
      </c>
      <c r="M7098" t="s">
        <v>37441</v>
      </c>
    </row>
    <row r="7099" spans="1:13">
      <c r="A7099" s="1" t="s">
        <v>9116</v>
      </c>
      <c r="B7099">
        <v>7.4802943970617202E-5</v>
      </c>
      <c r="C7099" s="1">
        <v>1.1546108583443199E-4</v>
      </c>
      <c r="D7099">
        <v>0.953125</v>
      </c>
      <c r="E7099">
        <v>0.97333333333333305</v>
      </c>
      <c r="F7099">
        <v>0.85372340425531901</v>
      </c>
      <c r="G7099">
        <v>1</v>
      </c>
      <c r="H7099">
        <v>1</v>
      </c>
      <c r="I7099">
        <v>1</v>
      </c>
      <c r="J7099" s="1">
        <v>1</v>
      </c>
      <c r="K7099" t="s">
        <v>23237</v>
      </c>
      <c r="L7099" t="s">
        <v>37442</v>
      </c>
      <c r="M7099" t="s">
        <v>37443</v>
      </c>
    </row>
    <row r="7100" spans="1:13">
      <c r="A7100" s="1" t="s">
        <v>9117</v>
      </c>
      <c r="B7100">
        <v>1.20157319844062E-5</v>
      </c>
      <c r="C7100" s="1">
        <v>2.5932039439462599E-5</v>
      </c>
      <c r="D7100">
        <v>1</v>
      </c>
      <c r="E7100">
        <v>1</v>
      </c>
      <c r="F7100">
        <v>1</v>
      </c>
      <c r="G7100">
        <v>1</v>
      </c>
      <c r="H7100">
        <v>0.82258064516129004</v>
      </c>
      <c r="I7100">
        <v>1</v>
      </c>
      <c r="J7100" s="1" t="s">
        <v>23229</v>
      </c>
      <c r="K7100" t="s">
        <v>23238</v>
      </c>
      <c r="L7100" t="s">
        <v>37444</v>
      </c>
      <c r="M7100" t="s">
        <v>37445</v>
      </c>
    </row>
    <row r="7101" spans="1:13">
      <c r="A7101" s="1" t="s">
        <v>9118</v>
      </c>
      <c r="B7101">
        <v>2.7695336898439701E-6</v>
      </c>
      <c r="C7101" s="1">
        <v>5.8908270485349395E-7</v>
      </c>
      <c r="D7101">
        <v>0.9375</v>
      </c>
      <c r="E7101">
        <v>0.93604651162790697</v>
      </c>
      <c r="F7101">
        <v>0.94444444444444398</v>
      </c>
      <c r="G7101">
        <v>0.91836734693877597</v>
      </c>
      <c r="H7101">
        <v>1</v>
      </c>
      <c r="I7101">
        <v>0.92934782608695699</v>
      </c>
      <c r="J7101" s="1" t="s">
        <v>23229</v>
      </c>
      <c r="K7101" t="s">
        <v>23240</v>
      </c>
      <c r="L7101" t="s">
        <v>37446</v>
      </c>
      <c r="M7101" t="s">
        <v>37447</v>
      </c>
    </row>
    <row r="7102" spans="1:13">
      <c r="A7102" s="1" t="s">
        <v>9119</v>
      </c>
      <c r="B7102">
        <v>2.5629008586138799E-6</v>
      </c>
      <c r="C7102" s="1">
        <v>9.2520106638166299E-7</v>
      </c>
      <c r="D7102">
        <v>0</v>
      </c>
      <c r="E7102">
        <v>0</v>
      </c>
      <c r="F7102">
        <v>0</v>
      </c>
      <c r="G7102">
        <v>0.26136363636363602</v>
      </c>
      <c r="H7102">
        <v>0</v>
      </c>
      <c r="I7102">
        <v>0</v>
      </c>
      <c r="J7102" s="1" t="s">
        <v>23229</v>
      </c>
      <c r="K7102" t="s">
        <v>23239</v>
      </c>
      <c r="L7102" t="s">
        <v>37448</v>
      </c>
      <c r="M7102" t="s">
        <v>37449</v>
      </c>
    </row>
    <row r="7103" spans="1:13">
      <c r="A7103" s="1" t="s">
        <v>9120</v>
      </c>
      <c r="B7103">
        <v>1.69878145700061E-8</v>
      </c>
      <c r="C7103" s="1">
        <v>5.4421822151465102E-6</v>
      </c>
      <c r="D7103">
        <v>1</v>
      </c>
      <c r="E7103">
        <v>1</v>
      </c>
      <c r="F7103">
        <v>0.99740932642487001</v>
      </c>
      <c r="G7103">
        <v>0.81372549019607798</v>
      </c>
      <c r="H7103">
        <v>0.99107142857142905</v>
      </c>
      <c r="I7103">
        <v>0.98684210526315796</v>
      </c>
      <c r="J7103" s="1" t="s">
        <v>23229</v>
      </c>
      <c r="K7103" t="s">
        <v>23241</v>
      </c>
      <c r="L7103" t="s">
        <v>37450</v>
      </c>
      <c r="M7103" t="s">
        <v>37451</v>
      </c>
    </row>
    <row r="7104" spans="1:13">
      <c r="A7104" s="1" t="s">
        <v>9121</v>
      </c>
      <c r="B7104">
        <v>9.0492640582327492E-6</v>
      </c>
      <c r="C7104" s="1">
        <v>3.9291709536408499E-7</v>
      </c>
      <c r="D7104">
        <v>1</v>
      </c>
      <c r="E7104">
        <v>0.87671232876712302</v>
      </c>
      <c r="F7104">
        <v>1</v>
      </c>
      <c r="G7104">
        <v>1</v>
      </c>
      <c r="H7104">
        <v>0.99358974358974395</v>
      </c>
      <c r="I7104">
        <v>1</v>
      </c>
      <c r="J7104" s="1">
        <v>1</v>
      </c>
      <c r="K7104" t="s">
        <v>23238</v>
      </c>
      <c r="L7104" t="s">
        <v>37452</v>
      </c>
      <c r="M7104" t="s">
        <v>37453</v>
      </c>
    </row>
    <row r="7105" spans="1:13">
      <c r="A7105" s="1" t="s">
        <v>9122</v>
      </c>
      <c r="B7105">
        <v>1.2976406476588001E-4</v>
      </c>
      <c r="C7105" s="1">
        <v>1.8556000209774101E-4</v>
      </c>
      <c r="D7105">
        <v>8.8235294117647106E-2</v>
      </c>
      <c r="E7105">
        <v>0.3359375</v>
      </c>
      <c r="F7105">
        <v>0.140625</v>
      </c>
      <c r="G7105">
        <v>0.41489361702127697</v>
      </c>
      <c r="H7105">
        <v>2.4590163934426201E-2</v>
      </c>
      <c r="I7105">
        <v>8.5227272727272693E-2</v>
      </c>
      <c r="J7105" s="1">
        <v>0</v>
      </c>
      <c r="K7105" t="s">
        <v>23240</v>
      </c>
      <c r="L7105" t="s">
        <v>37454</v>
      </c>
      <c r="M7105" t="s">
        <v>37455</v>
      </c>
    </row>
    <row r="7106" spans="1:13">
      <c r="A7106" s="1" t="s">
        <v>9123</v>
      </c>
      <c r="B7106">
        <v>3.9792165259634503E-5</v>
      </c>
      <c r="C7106" s="1">
        <v>5.3403390767262498E-5</v>
      </c>
      <c r="D7106">
        <v>1</v>
      </c>
      <c r="E7106">
        <v>0.98958333333333304</v>
      </c>
      <c r="F7106">
        <v>0.60927152317880795</v>
      </c>
      <c r="G7106">
        <v>1</v>
      </c>
      <c r="H7106">
        <v>0.81132075471698095</v>
      </c>
      <c r="I7106">
        <v>0.98765432098765404</v>
      </c>
      <c r="J7106" s="1">
        <v>1</v>
      </c>
      <c r="K7106" t="s">
        <v>23240</v>
      </c>
      <c r="L7106" t="s">
        <v>37456</v>
      </c>
      <c r="M7106" t="s">
        <v>37457</v>
      </c>
    </row>
    <row r="7107" spans="1:13">
      <c r="A7107" s="1" t="s">
        <v>9124</v>
      </c>
      <c r="B7107">
        <v>1.52413429127189E-5</v>
      </c>
      <c r="C7107" s="1">
        <v>1.57208363137851E-4</v>
      </c>
      <c r="D7107">
        <v>0.16666666666666699</v>
      </c>
      <c r="E7107">
        <v>0.22</v>
      </c>
      <c r="F7107">
        <v>0.37368421052631601</v>
      </c>
      <c r="G7107">
        <v>9.0909090909090905E-3</v>
      </c>
      <c r="H7107">
        <v>0.19672131147541</v>
      </c>
      <c r="I7107">
        <v>4.8245614035087703E-2</v>
      </c>
      <c r="J7107" s="1">
        <v>4.5454545454545497E-2</v>
      </c>
      <c r="K7107" t="s">
        <v>23238</v>
      </c>
      <c r="L7107" t="s">
        <v>37458</v>
      </c>
      <c r="M7107" t="s">
        <v>37459</v>
      </c>
    </row>
    <row r="7108" spans="1:13">
      <c r="A7108" s="1" t="s">
        <v>9125</v>
      </c>
      <c r="B7108">
        <v>1.9032319499796701E-6</v>
      </c>
      <c r="C7108" s="1">
        <v>1.02560927207073E-5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0.97413793103448298</v>
      </c>
      <c r="J7108" s="1">
        <v>1</v>
      </c>
      <c r="K7108" t="s">
        <v>23237</v>
      </c>
      <c r="L7108" t="s">
        <v>37460</v>
      </c>
      <c r="M7108" t="s">
        <v>37461</v>
      </c>
    </row>
    <row r="7109" spans="1:13">
      <c r="A7109" s="1" t="s">
        <v>9126</v>
      </c>
      <c r="B7109">
        <v>2.14652562217313E-5</v>
      </c>
      <c r="C7109" s="1">
        <v>1.11216939017433E-6</v>
      </c>
      <c r="D7109">
        <v>0.98333333333333295</v>
      </c>
      <c r="E7109">
        <v>0.90449438202247201</v>
      </c>
      <c r="F7109">
        <v>1</v>
      </c>
      <c r="G7109">
        <v>1</v>
      </c>
      <c r="H7109">
        <v>1</v>
      </c>
      <c r="I7109">
        <v>1</v>
      </c>
      <c r="J7109" s="1">
        <v>1</v>
      </c>
      <c r="K7109" t="s">
        <v>23242</v>
      </c>
      <c r="L7109" t="s">
        <v>37462</v>
      </c>
      <c r="M7109" t="s">
        <v>37463</v>
      </c>
    </row>
    <row r="7110" spans="1:13">
      <c r="A7110" s="1" t="s">
        <v>9127</v>
      </c>
      <c r="B7110">
        <v>2.93135811062863E-6</v>
      </c>
      <c r="C7110" s="1">
        <v>1.5912307414063799E-5</v>
      </c>
      <c r="D7110">
        <v>1</v>
      </c>
      <c r="E7110">
        <v>1</v>
      </c>
      <c r="F7110">
        <v>0.92241379310344795</v>
      </c>
      <c r="G7110">
        <v>1</v>
      </c>
      <c r="H7110">
        <v>0.94078947368421095</v>
      </c>
      <c r="I7110">
        <v>0.95945945945945899</v>
      </c>
      <c r="J7110" s="1">
        <v>1</v>
      </c>
      <c r="K7110" t="s">
        <v>23241</v>
      </c>
      <c r="L7110" t="s">
        <v>37464</v>
      </c>
      <c r="M7110" t="s">
        <v>37465</v>
      </c>
    </row>
    <row r="7111" spans="1:13">
      <c r="A7111" s="1" t="s">
        <v>9128</v>
      </c>
      <c r="B7111">
        <v>1.95379173349866E-5</v>
      </c>
      <c r="C7111" s="1">
        <v>3.17165923761245E-6</v>
      </c>
      <c r="D7111">
        <v>7.1428571428571397E-2</v>
      </c>
      <c r="E7111">
        <v>0</v>
      </c>
      <c r="F7111">
        <v>6.25E-2</v>
      </c>
      <c r="G7111">
        <v>7.69230769230769E-2</v>
      </c>
      <c r="H7111">
        <v>0.23611111111111099</v>
      </c>
      <c r="I7111">
        <v>0.108695652173913</v>
      </c>
      <c r="J7111" s="1">
        <v>0</v>
      </c>
      <c r="K7111" t="s">
        <v>23241</v>
      </c>
      <c r="L7111" t="s">
        <v>37466</v>
      </c>
      <c r="M7111" t="s">
        <v>37467</v>
      </c>
    </row>
    <row r="7112" spans="1:13">
      <c r="A7112" s="1" t="s">
        <v>9129</v>
      </c>
      <c r="B7112">
        <v>3.6141662984155501E-6</v>
      </c>
      <c r="C7112" s="1">
        <v>1.4419063365016699E-6</v>
      </c>
      <c r="D7112">
        <v>6.6666666666666693E-2</v>
      </c>
      <c r="E7112">
        <v>0.18124999999999999</v>
      </c>
      <c r="F7112">
        <v>0.18518518518518501</v>
      </c>
      <c r="G7112">
        <v>0</v>
      </c>
      <c r="H7112">
        <v>6.1797752808988797E-2</v>
      </c>
      <c r="I7112">
        <v>4.7945205479452101E-2</v>
      </c>
      <c r="J7112" s="1" t="s">
        <v>23229</v>
      </c>
      <c r="K7112" t="s">
        <v>23238</v>
      </c>
      <c r="L7112" t="s">
        <v>37468</v>
      </c>
      <c r="M7112" t="s">
        <v>37469</v>
      </c>
    </row>
    <row r="7113" spans="1:13">
      <c r="A7113" s="1" t="s">
        <v>9130</v>
      </c>
      <c r="B7113">
        <v>3.9460155090297901E-7</v>
      </c>
      <c r="C7113" s="1">
        <v>3.9240432401598502E-8</v>
      </c>
      <c r="D7113">
        <v>1</v>
      </c>
      <c r="E7113">
        <v>1</v>
      </c>
      <c r="F7113">
        <v>0.93814432989690699</v>
      </c>
      <c r="G7113">
        <v>1</v>
      </c>
      <c r="H7113">
        <v>0.95412844036697297</v>
      </c>
      <c r="I7113">
        <v>0.99130434782608701</v>
      </c>
      <c r="J7113" s="1">
        <v>1</v>
      </c>
      <c r="K7113" t="s">
        <v>23238</v>
      </c>
      <c r="L7113" t="s">
        <v>37470</v>
      </c>
      <c r="M7113" t="s">
        <v>37471</v>
      </c>
    </row>
    <row r="7114" spans="1:13">
      <c r="A7114" s="1" t="s">
        <v>9131</v>
      </c>
      <c r="B7114">
        <v>6.7438047086047202E-8</v>
      </c>
      <c r="C7114" s="1">
        <v>1.4915523033821999E-7</v>
      </c>
      <c r="D7114">
        <v>1</v>
      </c>
      <c r="E7114">
        <v>1</v>
      </c>
      <c r="F7114">
        <v>1</v>
      </c>
      <c r="G7114">
        <v>0.75</v>
      </c>
      <c r="H7114">
        <v>1</v>
      </c>
      <c r="I7114">
        <v>0.88043478260869601</v>
      </c>
      <c r="J7114" s="1" t="s">
        <v>23229</v>
      </c>
      <c r="K7114" t="s">
        <v>23238</v>
      </c>
      <c r="L7114" t="s">
        <v>37472</v>
      </c>
      <c r="M7114" t="s">
        <v>37473</v>
      </c>
    </row>
    <row r="7115" spans="1:13">
      <c r="A7115" s="1" t="s">
        <v>9132</v>
      </c>
      <c r="B7115">
        <v>0</v>
      </c>
      <c r="C7115" s="1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s="1">
        <v>0.33333333333333298</v>
      </c>
      <c r="K7115" t="s">
        <v>23240</v>
      </c>
      <c r="L7115" t="s">
        <v>37474</v>
      </c>
      <c r="M7115" t="s">
        <v>37475</v>
      </c>
    </row>
    <row r="7116" spans="1:13">
      <c r="A7116" s="1" t="s">
        <v>9133</v>
      </c>
      <c r="B7116">
        <v>2.1605790450204701E-6</v>
      </c>
      <c r="C7116" s="1">
        <v>8.77028687982907E-6</v>
      </c>
      <c r="D7116">
        <v>0.1</v>
      </c>
      <c r="E7116">
        <v>0.35542168674698799</v>
      </c>
      <c r="F7116">
        <v>0</v>
      </c>
      <c r="G7116">
        <v>4.6875E-2</v>
      </c>
      <c r="H7116">
        <v>1.5957446808510599E-2</v>
      </c>
      <c r="I7116">
        <v>1.7857142857142901E-2</v>
      </c>
      <c r="J7116" s="1" t="s">
        <v>23229</v>
      </c>
      <c r="K7116" t="s">
        <v>23240</v>
      </c>
      <c r="L7116" t="s">
        <v>37476</v>
      </c>
      <c r="M7116" t="s">
        <v>37477</v>
      </c>
    </row>
    <row r="7117" spans="1:13">
      <c r="A7117" s="1" t="s">
        <v>9134</v>
      </c>
      <c r="B7117">
        <v>3.1080640868304102E-7</v>
      </c>
      <c r="C7117" s="1">
        <v>8.40167720852429E-7</v>
      </c>
      <c r="D7117">
        <v>1.72413793103448E-2</v>
      </c>
      <c r="E7117">
        <v>0</v>
      </c>
      <c r="F7117">
        <v>0</v>
      </c>
      <c r="G7117">
        <v>0.104166666666667</v>
      </c>
      <c r="H7117">
        <v>1.0869565217391301E-2</v>
      </c>
      <c r="I7117">
        <v>6.5789473684210497E-3</v>
      </c>
      <c r="J7117" s="1" t="s">
        <v>23229</v>
      </c>
      <c r="K7117" t="s">
        <v>23240</v>
      </c>
      <c r="L7117" t="s">
        <v>37478</v>
      </c>
      <c r="M7117" t="s">
        <v>37479</v>
      </c>
    </row>
    <row r="7118" spans="1:13">
      <c r="A7118" s="1" t="s">
        <v>9135</v>
      </c>
      <c r="B7118">
        <v>8.4663199419161203E-6</v>
      </c>
      <c r="C7118" s="1">
        <v>3.1461989208368697E-5</v>
      </c>
      <c r="D7118">
        <v>1</v>
      </c>
      <c r="E7118">
        <v>1</v>
      </c>
      <c r="F7118">
        <v>1</v>
      </c>
      <c r="G7118">
        <v>0.90517241379310298</v>
      </c>
      <c r="H7118">
        <v>1</v>
      </c>
      <c r="I7118">
        <v>0.84951456310679596</v>
      </c>
      <c r="J7118" s="1" t="s">
        <v>23229</v>
      </c>
      <c r="K7118" t="s">
        <v>23238</v>
      </c>
      <c r="L7118" t="s">
        <v>37480</v>
      </c>
      <c r="M7118" t="s">
        <v>37481</v>
      </c>
    </row>
    <row r="7119" spans="1:13">
      <c r="A7119" s="1" t="s">
        <v>9136</v>
      </c>
      <c r="B7119">
        <v>6.7585634748116804E-5</v>
      </c>
      <c r="C7119" s="1">
        <v>4.5484385305998401E-6</v>
      </c>
      <c r="D7119">
        <v>2.9411764705882401E-2</v>
      </c>
      <c r="E7119">
        <v>0.35714285714285698</v>
      </c>
      <c r="F7119">
        <v>0</v>
      </c>
      <c r="G7119">
        <v>0</v>
      </c>
      <c r="H7119">
        <v>0</v>
      </c>
      <c r="I7119">
        <v>0</v>
      </c>
      <c r="J7119" s="1">
        <v>0</v>
      </c>
      <c r="K7119" t="s">
        <v>23242</v>
      </c>
      <c r="L7119" t="s">
        <v>37482</v>
      </c>
      <c r="M7119" t="s">
        <v>37483</v>
      </c>
    </row>
    <row r="7120" spans="1:13">
      <c r="A7120" s="1" t="s">
        <v>9137</v>
      </c>
      <c r="B7120">
        <v>1.43042736181339E-5</v>
      </c>
      <c r="C7120" s="1">
        <v>1.6735830730095001E-4</v>
      </c>
      <c r="D7120">
        <v>0.60869565217391297</v>
      </c>
      <c r="E7120">
        <v>0.26984126984126999</v>
      </c>
      <c r="F7120">
        <v>0.30373831775700899</v>
      </c>
      <c r="G7120">
        <v>7.69230769230769E-2</v>
      </c>
      <c r="H7120">
        <v>0.54411764705882304</v>
      </c>
      <c r="I7120">
        <v>0.30158730158730201</v>
      </c>
      <c r="J7120" s="1">
        <v>1</v>
      </c>
      <c r="K7120" t="s">
        <v>23238</v>
      </c>
      <c r="L7120" t="s">
        <v>37484</v>
      </c>
      <c r="M7120" t="s">
        <v>37485</v>
      </c>
    </row>
    <row r="7121" spans="1:13">
      <c r="A7121" s="1" t="s">
        <v>9138</v>
      </c>
      <c r="B7121">
        <v>1.3136174744910999E-7</v>
      </c>
      <c r="C7121" s="1">
        <v>3.8088998888276098E-7</v>
      </c>
      <c r="D7121">
        <v>0</v>
      </c>
      <c r="E7121">
        <v>6.0975609756097598E-3</v>
      </c>
      <c r="F7121">
        <v>0</v>
      </c>
      <c r="G7121">
        <v>1.6666666666666701E-2</v>
      </c>
      <c r="H7121">
        <v>0</v>
      </c>
      <c r="I7121">
        <v>2.27272727272727E-2</v>
      </c>
      <c r="J7121" s="1">
        <v>0</v>
      </c>
      <c r="K7121" t="s">
        <v>23238</v>
      </c>
      <c r="L7121" t="s">
        <v>37486</v>
      </c>
      <c r="M7121" t="s">
        <v>37487</v>
      </c>
    </row>
    <row r="7122" spans="1:13">
      <c r="A7122" s="1" t="s">
        <v>9139</v>
      </c>
      <c r="B7122">
        <v>4.0780451690628096E-6</v>
      </c>
      <c r="C7122" s="1">
        <v>5.0977157446241098E-6</v>
      </c>
      <c r="D7122">
        <v>0.89285714285714302</v>
      </c>
      <c r="E7122">
        <v>0.99390243902439002</v>
      </c>
      <c r="F7122">
        <v>0.94545454545454499</v>
      </c>
      <c r="G7122">
        <v>1</v>
      </c>
      <c r="H7122">
        <v>0.97222222222222199</v>
      </c>
      <c r="I7122">
        <v>0.95714285714285696</v>
      </c>
      <c r="J7122" s="1">
        <v>0.9</v>
      </c>
      <c r="K7122" t="s">
        <v>23238</v>
      </c>
      <c r="L7122" t="s">
        <v>37488</v>
      </c>
      <c r="M7122" t="s">
        <v>37489</v>
      </c>
    </row>
    <row r="7123" spans="1:13">
      <c r="A7123" s="1" t="s">
        <v>9140</v>
      </c>
      <c r="B7123">
        <v>8.4080038679226198E-5</v>
      </c>
      <c r="C7123" s="1">
        <v>2.0896486787962501E-4</v>
      </c>
      <c r="D7123">
        <v>1</v>
      </c>
      <c r="E7123">
        <v>1</v>
      </c>
      <c r="F7123">
        <v>0.83846153846153804</v>
      </c>
      <c r="G7123">
        <v>0.98275862068965503</v>
      </c>
      <c r="H7123">
        <v>0.85087719298245601</v>
      </c>
      <c r="I7123">
        <v>0.97916666666666696</v>
      </c>
      <c r="J7123" s="1">
        <v>1</v>
      </c>
      <c r="K7123" t="s">
        <v>23238</v>
      </c>
      <c r="L7123" t="s">
        <v>37490</v>
      </c>
      <c r="M7123" t="s">
        <v>37491</v>
      </c>
    </row>
    <row r="7124" spans="1:13">
      <c r="A7124" s="1" t="s">
        <v>9141</v>
      </c>
      <c r="B7124">
        <v>3.7895698611468601E-4</v>
      </c>
      <c r="C7124" s="1">
        <v>8.6268439004991994E-6</v>
      </c>
      <c r="D7124">
        <v>0.44827586206896602</v>
      </c>
      <c r="E7124">
        <v>0.25263157894736799</v>
      </c>
      <c r="F7124">
        <v>0.76948051948051899</v>
      </c>
      <c r="G7124">
        <v>0.54310344827586199</v>
      </c>
      <c r="H7124">
        <v>0.44144144144144098</v>
      </c>
      <c r="I7124">
        <v>0.59756097560975596</v>
      </c>
      <c r="J7124" s="1" t="s">
        <v>23229</v>
      </c>
      <c r="K7124" t="s">
        <v>23241</v>
      </c>
      <c r="L7124" t="s">
        <v>37492</v>
      </c>
      <c r="M7124" t="s">
        <v>37493</v>
      </c>
    </row>
    <row r="7125" spans="1:13">
      <c r="A7125" s="1" t="s">
        <v>9142</v>
      </c>
      <c r="B7125">
        <v>1.8294518513422601E-7</v>
      </c>
      <c r="C7125" s="1">
        <v>2.8081376159733902E-9</v>
      </c>
      <c r="D7125">
        <v>0.98148148148148195</v>
      </c>
      <c r="E7125">
        <v>1</v>
      </c>
      <c r="F7125">
        <v>1</v>
      </c>
      <c r="G7125">
        <v>0.984375</v>
      </c>
      <c r="H7125">
        <v>1</v>
      </c>
      <c r="I7125">
        <v>0.97826086956521696</v>
      </c>
      <c r="J7125" s="1">
        <v>1</v>
      </c>
      <c r="K7125" t="s">
        <v>23238</v>
      </c>
      <c r="L7125" t="s">
        <v>37494</v>
      </c>
      <c r="M7125" t="s">
        <v>37495</v>
      </c>
    </row>
    <row r="7126" spans="1:13">
      <c r="A7126" s="1" t="s">
        <v>9143</v>
      </c>
      <c r="B7126">
        <v>6.7114831465427095E-4</v>
      </c>
      <c r="C7126" s="1">
        <v>2.1685424131900899E-4</v>
      </c>
      <c r="D7126">
        <v>0.14000000000000001</v>
      </c>
      <c r="E7126">
        <v>0.55769230769230804</v>
      </c>
      <c r="F7126">
        <v>0</v>
      </c>
      <c r="G7126">
        <v>0</v>
      </c>
      <c r="H7126">
        <v>5.31914893617021E-3</v>
      </c>
      <c r="I7126">
        <v>0</v>
      </c>
      <c r="J7126" s="1" t="s">
        <v>23229</v>
      </c>
      <c r="K7126" t="s">
        <v>23238</v>
      </c>
      <c r="L7126" t="s">
        <v>37496</v>
      </c>
      <c r="M7126" t="s">
        <v>37497</v>
      </c>
    </row>
    <row r="7127" spans="1:13">
      <c r="A7127" s="1" t="s">
        <v>9144</v>
      </c>
      <c r="B7127">
        <v>8.4501469468526306E-6</v>
      </c>
      <c r="C7127" s="1">
        <v>2.1910217198063098E-9</v>
      </c>
      <c r="D7127">
        <v>0.81666666666666698</v>
      </c>
      <c r="E7127">
        <v>0.99425287356321801</v>
      </c>
      <c r="F7127">
        <v>0.94480519480519498</v>
      </c>
      <c r="G7127">
        <v>1</v>
      </c>
      <c r="H7127">
        <v>0.90625</v>
      </c>
      <c r="I7127">
        <v>0.971830985915493</v>
      </c>
      <c r="J7127" s="1">
        <v>0.65</v>
      </c>
      <c r="K7127" t="s">
        <v>23238</v>
      </c>
      <c r="L7127" t="s">
        <v>37498</v>
      </c>
      <c r="M7127" t="s">
        <v>37499</v>
      </c>
    </row>
    <row r="7128" spans="1:13">
      <c r="A7128" s="1" t="s">
        <v>9145</v>
      </c>
      <c r="B7128">
        <v>1.5883014676064299E-5</v>
      </c>
      <c r="C7128" s="1">
        <v>3.5680458776655098E-6</v>
      </c>
      <c r="D7128">
        <v>0</v>
      </c>
      <c r="E7128">
        <v>0</v>
      </c>
      <c r="F7128">
        <v>0.11363636363636399</v>
      </c>
      <c r="G7128">
        <v>0</v>
      </c>
      <c r="H7128">
        <v>2.0833333333333301E-2</v>
      </c>
      <c r="I7128">
        <v>5.4054054054054099E-2</v>
      </c>
      <c r="J7128" s="1" t="s">
        <v>23229</v>
      </c>
      <c r="K7128" t="s">
        <v>23238</v>
      </c>
      <c r="L7128" t="s">
        <v>37500</v>
      </c>
      <c r="M7128" t="s">
        <v>37501</v>
      </c>
    </row>
    <row r="7129" spans="1:13">
      <c r="A7129" s="1" t="s">
        <v>9146</v>
      </c>
      <c r="B7129">
        <v>3.6833657034858802E-7</v>
      </c>
      <c r="C7129" s="1">
        <v>3.6534207485615799E-8</v>
      </c>
      <c r="D7129">
        <v>0.96551724137931005</v>
      </c>
      <c r="E7129">
        <v>0.99479166666666696</v>
      </c>
      <c r="F7129">
        <v>0.99609375</v>
      </c>
      <c r="G7129">
        <v>1</v>
      </c>
      <c r="H7129">
        <v>0.96226415094339601</v>
      </c>
      <c r="I7129">
        <v>0.95555555555555605</v>
      </c>
      <c r="J7129" s="1" t="s">
        <v>23229</v>
      </c>
      <c r="K7129" t="s">
        <v>23237</v>
      </c>
      <c r="L7129" t="s">
        <v>37502</v>
      </c>
      <c r="M7129" t="s">
        <v>37503</v>
      </c>
    </row>
    <row r="7130" spans="1:13">
      <c r="A7130" s="1" t="s">
        <v>9147</v>
      </c>
      <c r="B7130">
        <v>4.1547967838869001E-8</v>
      </c>
      <c r="C7130" s="1">
        <v>4.5969163922570701E-5</v>
      </c>
      <c r="D7130">
        <v>0</v>
      </c>
      <c r="E7130">
        <v>0</v>
      </c>
      <c r="F7130">
        <v>7.4626865671641798E-3</v>
      </c>
      <c r="G7130">
        <v>0.13043478260869601</v>
      </c>
      <c r="H7130">
        <v>2.7777777777777801E-2</v>
      </c>
      <c r="I7130">
        <v>0.213235294117647</v>
      </c>
      <c r="J7130" s="1">
        <v>0</v>
      </c>
      <c r="K7130" t="s">
        <v>23242</v>
      </c>
      <c r="L7130" t="s">
        <v>37504</v>
      </c>
      <c r="M7130" t="s">
        <v>37505</v>
      </c>
    </row>
    <row r="7131" spans="1:13">
      <c r="A7131" s="1" t="s">
        <v>9148</v>
      </c>
      <c r="B7131">
        <v>5.4525901631468502E-6</v>
      </c>
      <c r="C7131" s="1">
        <v>2.7210149641149601E-6</v>
      </c>
      <c r="D7131">
        <v>1</v>
      </c>
      <c r="E7131">
        <v>0.99450549450549497</v>
      </c>
      <c r="F7131">
        <v>0.921875</v>
      </c>
      <c r="G7131">
        <v>0.99122807017543901</v>
      </c>
      <c r="H7131">
        <v>0.94495412844036697</v>
      </c>
      <c r="I7131">
        <v>1</v>
      </c>
      <c r="J7131" s="1">
        <v>1</v>
      </c>
      <c r="K7131" t="s">
        <v>23242</v>
      </c>
      <c r="L7131" t="s">
        <v>37506</v>
      </c>
      <c r="M7131" t="s">
        <v>37507</v>
      </c>
    </row>
    <row r="7132" spans="1:13">
      <c r="A7132" s="1" t="s">
        <v>9149</v>
      </c>
      <c r="B7132">
        <v>1.8311469584413801E-8</v>
      </c>
      <c r="C7132" s="1">
        <v>1.29972103686226E-5</v>
      </c>
      <c r="D7132">
        <v>0.91071428571428603</v>
      </c>
      <c r="E7132">
        <v>0.93209876543209902</v>
      </c>
      <c r="F7132">
        <v>0.907407407407407</v>
      </c>
      <c r="G7132">
        <v>0.97142857142857097</v>
      </c>
      <c r="H7132">
        <v>0.98809523809523803</v>
      </c>
      <c r="I7132">
        <v>0.96363636363636396</v>
      </c>
      <c r="J7132" s="1">
        <v>1</v>
      </c>
      <c r="K7132" t="s">
        <v>23240</v>
      </c>
      <c r="L7132" t="s">
        <v>37508</v>
      </c>
      <c r="M7132" t="s">
        <v>37509</v>
      </c>
    </row>
    <row r="7133" spans="1:13">
      <c r="A7133" s="1" t="s">
        <v>9150</v>
      </c>
      <c r="B7133">
        <v>4.6052611187918098E-8</v>
      </c>
      <c r="C7133" s="1">
        <v>4.9094088712069501E-7</v>
      </c>
      <c r="D7133">
        <v>1</v>
      </c>
      <c r="E7133">
        <v>0.98780487804878003</v>
      </c>
      <c r="F7133">
        <v>0.98876404494381998</v>
      </c>
      <c r="G7133">
        <v>1</v>
      </c>
      <c r="H7133">
        <v>0.98750000000000004</v>
      </c>
      <c r="I7133">
        <v>0.98484848484848497</v>
      </c>
      <c r="J7133" s="1">
        <v>1</v>
      </c>
      <c r="K7133" t="s">
        <v>23240</v>
      </c>
      <c r="L7133" t="s">
        <v>37510</v>
      </c>
      <c r="M7133" t="s">
        <v>37511</v>
      </c>
    </row>
    <row r="7134" spans="1:13">
      <c r="A7134" s="1" t="s">
        <v>9151</v>
      </c>
      <c r="B7134">
        <v>1.8577378368645799E-6</v>
      </c>
      <c r="C7134" s="1">
        <v>2.3229418500530001E-5</v>
      </c>
      <c r="D7134">
        <v>0</v>
      </c>
      <c r="E7134">
        <v>0</v>
      </c>
      <c r="F7134">
        <v>2.8409090909090901E-3</v>
      </c>
      <c r="G7134">
        <v>0.23404255319148901</v>
      </c>
      <c r="H7134">
        <v>6.5000000000000002E-2</v>
      </c>
      <c r="I7134">
        <v>0.19135802469135799</v>
      </c>
      <c r="J7134" s="1" t="s">
        <v>23229</v>
      </c>
      <c r="K7134" t="s">
        <v>23239</v>
      </c>
      <c r="L7134" t="s">
        <v>37512</v>
      </c>
      <c r="M7134" t="s">
        <v>37513</v>
      </c>
    </row>
    <row r="7135" spans="1:13">
      <c r="A7135" s="1" t="s">
        <v>9152</v>
      </c>
      <c r="B7135">
        <v>3.5701247700678598E-6</v>
      </c>
      <c r="C7135" s="1">
        <v>4.9230172705245098E-7</v>
      </c>
      <c r="D7135">
        <v>0.921875</v>
      </c>
      <c r="E7135">
        <v>0.97252747252747296</v>
      </c>
      <c r="F7135">
        <v>1</v>
      </c>
      <c r="G7135">
        <v>1</v>
      </c>
      <c r="H7135">
        <v>1</v>
      </c>
      <c r="I7135">
        <v>1</v>
      </c>
      <c r="J7135" s="1">
        <v>1</v>
      </c>
      <c r="K7135" t="s">
        <v>23238</v>
      </c>
      <c r="L7135" t="s">
        <v>37514</v>
      </c>
      <c r="M7135" t="s">
        <v>37515</v>
      </c>
    </row>
    <row r="7136" spans="1:13">
      <c r="A7136" s="1" t="s">
        <v>9153</v>
      </c>
      <c r="B7136">
        <v>0</v>
      </c>
      <c r="C7136" s="1">
        <v>0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 s="1">
        <v>0</v>
      </c>
      <c r="K7136" t="s">
        <v>23242</v>
      </c>
      <c r="L7136" t="s">
        <v>37516</v>
      </c>
      <c r="M7136" t="s">
        <v>37517</v>
      </c>
    </row>
    <row r="7137" spans="1:13">
      <c r="A7137" s="1" t="s">
        <v>9154</v>
      </c>
      <c r="B7137">
        <v>9.0599354354939697E-8</v>
      </c>
      <c r="C7137" s="1">
        <v>9.3242805545353706E-11</v>
      </c>
      <c r="D7137">
        <v>1</v>
      </c>
      <c r="E7137">
        <v>0.99411764705882399</v>
      </c>
      <c r="F7137">
        <v>1</v>
      </c>
      <c r="G7137">
        <v>1</v>
      </c>
      <c r="H7137">
        <v>1</v>
      </c>
      <c r="I7137">
        <v>1</v>
      </c>
      <c r="J7137" s="1">
        <v>1</v>
      </c>
      <c r="K7137" t="s">
        <v>23238</v>
      </c>
      <c r="L7137" t="s">
        <v>37518</v>
      </c>
      <c r="M7137" t="s">
        <v>37519</v>
      </c>
    </row>
    <row r="7138" spans="1:13">
      <c r="A7138" s="1" t="s">
        <v>9155</v>
      </c>
      <c r="B7138">
        <v>1.37036825210446E-4</v>
      </c>
      <c r="C7138" s="1">
        <v>6.2245044011421905E-5</v>
      </c>
      <c r="D7138">
        <v>8.6206896551724102E-2</v>
      </c>
      <c r="E7138">
        <v>0</v>
      </c>
      <c r="F7138">
        <v>0.27333333333333298</v>
      </c>
      <c r="G7138">
        <v>0</v>
      </c>
      <c r="H7138">
        <v>0</v>
      </c>
      <c r="I7138">
        <v>0</v>
      </c>
      <c r="J7138" s="1">
        <v>0</v>
      </c>
      <c r="K7138" t="s">
        <v>23238</v>
      </c>
      <c r="L7138" t="s">
        <v>37520</v>
      </c>
      <c r="M7138" t="s">
        <v>37521</v>
      </c>
    </row>
    <row r="7139" spans="1:13">
      <c r="A7139" s="1" t="s">
        <v>9156</v>
      </c>
      <c r="B7139">
        <v>1.4351172240001499E-5</v>
      </c>
      <c r="C7139" s="1">
        <v>3.4609683816809501E-6</v>
      </c>
      <c r="D7139">
        <v>0</v>
      </c>
      <c r="E7139">
        <v>5.74712643678161E-3</v>
      </c>
      <c r="F7139">
        <v>0.198830409356725</v>
      </c>
      <c r="G7139">
        <v>0</v>
      </c>
      <c r="H7139">
        <v>0</v>
      </c>
      <c r="I7139">
        <v>0</v>
      </c>
      <c r="J7139" s="1" t="s">
        <v>23229</v>
      </c>
      <c r="K7139" t="s">
        <v>23241</v>
      </c>
      <c r="L7139" t="s">
        <v>37522</v>
      </c>
      <c r="M7139" t="s">
        <v>37523</v>
      </c>
    </row>
    <row r="7140" spans="1:13">
      <c r="A7140" s="1" t="s">
        <v>9157</v>
      </c>
      <c r="B7140">
        <v>2.5225420173367899E-6</v>
      </c>
      <c r="C7140" s="1">
        <v>2.4667496984356198E-5</v>
      </c>
      <c r="D7140">
        <v>0</v>
      </c>
      <c r="E7140">
        <v>0</v>
      </c>
      <c r="F7140">
        <v>9.375E-2</v>
      </c>
      <c r="G7140">
        <v>0</v>
      </c>
      <c r="H7140">
        <v>0</v>
      </c>
      <c r="I7140">
        <v>0</v>
      </c>
      <c r="J7140" s="1" t="s">
        <v>23229</v>
      </c>
      <c r="K7140" t="s">
        <v>23242</v>
      </c>
      <c r="L7140" t="s">
        <v>37524</v>
      </c>
      <c r="M7140" t="s">
        <v>37525</v>
      </c>
    </row>
    <row r="7141" spans="1:13">
      <c r="A7141" s="1" t="s">
        <v>9158</v>
      </c>
      <c r="B7141">
        <v>1.5296982390714301E-4</v>
      </c>
      <c r="C7141" s="1">
        <v>3.7288259051161102E-4</v>
      </c>
      <c r="D7141">
        <v>0.31481481481481499</v>
      </c>
      <c r="E7141">
        <v>0.45402298850574702</v>
      </c>
      <c r="F7141">
        <v>0.15</v>
      </c>
      <c r="G7141">
        <v>8.9285714285714298E-3</v>
      </c>
      <c r="H7141">
        <v>1.33928571428571E-2</v>
      </c>
      <c r="I7141">
        <v>1.29310344827586E-2</v>
      </c>
      <c r="J7141" s="1" t="s">
        <v>23229</v>
      </c>
      <c r="K7141" t="s">
        <v>23238</v>
      </c>
      <c r="L7141" t="s">
        <v>37526</v>
      </c>
      <c r="M7141" t="s">
        <v>37527</v>
      </c>
    </row>
    <row r="7142" spans="1:13">
      <c r="A7142" s="1" t="s">
        <v>9159</v>
      </c>
      <c r="B7142">
        <v>1.7801083051177099E-5</v>
      </c>
      <c r="C7142" s="1">
        <v>8.0481134702279307E-6</v>
      </c>
      <c r="D7142">
        <v>1</v>
      </c>
      <c r="E7142">
        <v>1</v>
      </c>
      <c r="F7142">
        <v>0.81413612565445004</v>
      </c>
      <c r="G7142">
        <v>1</v>
      </c>
      <c r="H7142">
        <v>1</v>
      </c>
      <c r="I7142">
        <v>1</v>
      </c>
      <c r="J7142" s="1" t="s">
        <v>23229</v>
      </c>
      <c r="K7142" t="s">
        <v>23239</v>
      </c>
      <c r="L7142" t="s">
        <v>37528</v>
      </c>
      <c r="M7142" t="s">
        <v>37529</v>
      </c>
    </row>
    <row r="7143" spans="1:13">
      <c r="A7143" s="1" t="s">
        <v>9160</v>
      </c>
      <c r="B7143">
        <v>1.80142524559651E-5</v>
      </c>
      <c r="C7143" s="1">
        <v>3.9313733478320499E-8</v>
      </c>
      <c r="D7143">
        <v>0.92105263157894701</v>
      </c>
      <c r="E7143">
        <v>0.664556962025316</v>
      </c>
      <c r="F7143">
        <v>0.92134831460674205</v>
      </c>
      <c r="G7143">
        <v>0.95348837209302295</v>
      </c>
      <c r="H7143">
        <v>1</v>
      </c>
      <c r="I7143">
        <v>0.89285714285714302</v>
      </c>
      <c r="J7143" s="1">
        <v>1</v>
      </c>
      <c r="K7143" t="s">
        <v>23238</v>
      </c>
      <c r="L7143" t="s">
        <v>37530</v>
      </c>
      <c r="M7143" t="s">
        <v>37531</v>
      </c>
    </row>
    <row r="7144" spans="1:13">
      <c r="A7144" s="1" t="s">
        <v>9161</v>
      </c>
      <c r="B7144">
        <v>1.1399834267534599E-5</v>
      </c>
      <c r="C7144" s="1">
        <v>1.8683109676504698E-5</v>
      </c>
      <c r="D7144">
        <v>0.69230769230769196</v>
      </c>
      <c r="E7144">
        <v>0.60294117647058798</v>
      </c>
      <c r="F7144">
        <v>0.876470588235294</v>
      </c>
      <c r="G7144">
        <v>0.98837209302325602</v>
      </c>
      <c r="H7144">
        <v>0.73255813953488402</v>
      </c>
      <c r="I7144">
        <v>0.94117647058823495</v>
      </c>
      <c r="J7144" s="1">
        <v>0.95</v>
      </c>
      <c r="K7144" t="s">
        <v>23239</v>
      </c>
      <c r="L7144" t="s">
        <v>37532</v>
      </c>
      <c r="M7144" t="s">
        <v>37533</v>
      </c>
    </row>
    <row r="7145" spans="1:13">
      <c r="A7145" s="1" t="s">
        <v>9162</v>
      </c>
      <c r="B7145">
        <v>5.1749902635232101E-7</v>
      </c>
      <c r="C7145" s="1">
        <v>3.5253305197055099E-7</v>
      </c>
      <c r="D7145">
        <v>1.6666666666666701E-2</v>
      </c>
      <c r="E7145">
        <v>0</v>
      </c>
      <c r="F7145">
        <v>2.7173913043478299E-3</v>
      </c>
      <c r="G7145">
        <v>0</v>
      </c>
      <c r="H7145">
        <v>0</v>
      </c>
      <c r="I7145">
        <v>0</v>
      </c>
      <c r="J7145" s="1">
        <v>0</v>
      </c>
      <c r="K7145" t="s">
        <v>23241</v>
      </c>
      <c r="L7145" t="s">
        <v>37534</v>
      </c>
      <c r="M7145" t="s">
        <v>37535</v>
      </c>
    </row>
    <row r="7146" spans="1:13">
      <c r="A7146" s="1" t="s">
        <v>9163</v>
      </c>
      <c r="B7146">
        <v>6.3369992800989999E-6</v>
      </c>
      <c r="C7146" s="1">
        <v>7.1091215429851703E-6</v>
      </c>
      <c r="D7146">
        <v>0.31481481481481499</v>
      </c>
      <c r="E7146">
        <v>3.1645569620253201E-2</v>
      </c>
      <c r="F7146">
        <v>0.06</v>
      </c>
      <c r="G7146">
        <v>0.70833333333333304</v>
      </c>
      <c r="H7146">
        <v>0.13750000000000001</v>
      </c>
      <c r="I7146">
        <v>0.33333333333333298</v>
      </c>
      <c r="J7146" s="1" t="s">
        <v>23229</v>
      </c>
      <c r="K7146" t="s">
        <v>23240</v>
      </c>
      <c r="L7146" t="s">
        <v>37536</v>
      </c>
      <c r="M7146" t="s">
        <v>37537</v>
      </c>
    </row>
    <row r="7147" spans="1:13">
      <c r="A7147" s="1" t="s">
        <v>9164</v>
      </c>
      <c r="B7147">
        <v>5.8367080385521699E-6</v>
      </c>
      <c r="C7147" s="1">
        <v>3.4358141607068003E-5</v>
      </c>
      <c r="D7147">
        <v>6.8965517241379296E-2</v>
      </c>
      <c r="E7147">
        <v>0</v>
      </c>
      <c r="F7147">
        <v>0.13265306122449</v>
      </c>
      <c r="G7147">
        <v>0</v>
      </c>
      <c r="H7147">
        <v>0</v>
      </c>
      <c r="I7147">
        <v>0</v>
      </c>
      <c r="J7147" s="1">
        <v>0</v>
      </c>
      <c r="K7147" t="s">
        <v>23241</v>
      </c>
      <c r="L7147" t="s">
        <v>37538</v>
      </c>
      <c r="M7147" t="s">
        <v>37539</v>
      </c>
    </row>
    <row r="7148" spans="1:13">
      <c r="A7148" s="1" t="s">
        <v>9165</v>
      </c>
      <c r="B7148">
        <v>2.06244472624116E-7</v>
      </c>
      <c r="C7148" s="1">
        <v>2.8044764843135001E-5</v>
      </c>
      <c r="D7148">
        <v>1</v>
      </c>
      <c r="E7148">
        <v>0.99431818181818199</v>
      </c>
      <c r="F7148">
        <v>0.82727272727272705</v>
      </c>
      <c r="G7148">
        <v>1</v>
      </c>
      <c r="H7148">
        <v>0.60563380281690105</v>
      </c>
      <c r="I7148">
        <v>0.95714285714285696</v>
      </c>
      <c r="J7148" s="1">
        <v>0.13636363636363599</v>
      </c>
      <c r="K7148" t="s">
        <v>23238</v>
      </c>
      <c r="L7148" t="s">
        <v>37540</v>
      </c>
      <c r="M7148" t="s">
        <v>37541</v>
      </c>
    </row>
    <row r="7149" spans="1:13">
      <c r="A7149" s="1" t="s">
        <v>9166</v>
      </c>
      <c r="B7149">
        <v>1.2623219215887401E-4</v>
      </c>
      <c r="C7149" s="1">
        <v>1.39871528098376E-5</v>
      </c>
      <c r="D7149">
        <v>9.6774193548387094E-2</v>
      </c>
      <c r="E7149">
        <v>0</v>
      </c>
      <c r="F7149">
        <v>0.68589743589743601</v>
      </c>
      <c r="G7149">
        <v>0.16666666666666699</v>
      </c>
      <c r="H7149">
        <v>0.52906976744186096</v>
      </c>
      <c r="I7149">
        <v>0.13392857142857101</v>
      </c>
      <c r="J7149" s="1">
        <v>0</v>
      </c>
      <c r="K7149" t="s">
        <v>23240</v>
      </c>
      <c r="L7149" t="s">
        <v>37542</v>
      </c>
      <c r="M7149" t="s">
        <v>37543</v>
      </c>
    </row>
    <row r="7150" spans="1:13">
      <c r="A7150" s="1" t="s">
        <v>9167</v>
      </c>
      <c r="B7150">
        <v>1.76665613892207E-6</v>
      </c>
      <c r="C7150" s="1">
        <v>2.5845535983196201E-7</v>
      </c>
      <c r="D7150">
        <v>0.73076923076923095</v>
      </c>
      <c r="E7150">
        <v>0.98351648351648302</v>
      </c>
      <c r="F7150">
        <v>0.971204188481675</v>
      </c>
      <c r="G7150">
        <v>1</v>
      </c>
      <c r="H7150">
        <v>0.99541284403669705</v>
      </c>
      <c r="I7150">
        <v>0.99473684210526303</v>
      </c>
      <c r="J7150" s="1" t="s">
        <v>23229</v>
      </c>
      <c r="K7150" t="s">
        <v>23237</v>
      </c>
      <c r="L7150" t="s">
        <v>37544</v>
      </c>
      <c r="M7150" t="s">
        <v>37545</v>
      </c>
    </row>
    <row r="7151" spans="1:13">
      <c r="A7151" s="1" t="s">
        <v>9168</v>
      </c>
      <c r="B7151">
        <v>2.4730473470409899E-4</v>
      </c>
      <c r="C7151" s="1">
        <v>2.5089588475661802E-4</v>
      </c>
      <c r="D7151">
        <v>8.0645161290322606E-2</v>
      </c>
      <c r="E7151">
        <v>0</v>
      </c>
      <c r="F7151">
        <v>0.42162162162162198</v>
      </c>
      <c r="G7151">
        <v>7.3170731707317097E-2</v>
      </c>
      <c r="H7151">
        <v>0.13636363636363599</v>
      </c>
      <c r="I7151">
        <v>5.8823529411764698E-2</v>
      </c>
      <c r="J7151" s="1">
        <v>0</v>
      </c>
      <c r="K7151" t="s">
        <v>23238</v>
      </c>
      <c r="L7151" t="s">
        <v>37546</v>
      </c>
      <c r="M7151" t="s">
        <v>37547</v>
      </c>
    </row>
    <row r="7152" spans="1:13">
      <c r="A7152" s="1" t="s">
        <v>9169</v>
      </c>
      <c r="B7152">
        <v>2.8988489631432897E-7</v>
      </c>
      <c r="C7152" s="1">
        <v>1.51059492492291E-5</v>
      </c>
      <c r="D7152">
        <v>1</v>
      </c>
      <c r="E7152">
        <v>1</v>
      </c>
      <c r="F7152">
        <v>1</v>
      </c>
      <c r="G7152">
        <v>0.42156862745098</v>
      </c>
      <c r="H7152">
        <v>0.97142857142857097</v>
      </c>
      <c r="I7152">
        <v>0.89108910891089099</v>
      </c>
      <c r="J7152" s="1">
        <v>1</v>
      </c>
      <c r="K7152" t="s">
        <v>23241</v>
      </c>
      <c r="L7152" t="s">
        <v>37548</v>
      </c>
      <c r="M7152" t="s">
        <v>37549</v>
      </c>
    </row>
    <row r="7153" spans="1:13">
      <c r="A7153" s="1" t="s">
        <v>9170</v>
      </c>
      <c r="B7153">
        <v>2.0034431170849899E-7</v>
      </c>
      <c r="C7153" s="1">
        <v>1.28653585312782E-6</v>
      </c>
      <c r="D7153">
        <v>1</v>
      </c>
      <c r="E7153">
        <v>1</v>
      </c>
      <c r="F7153">
        <v>1</v>
      </c>
      <c r="G7153">
        <v>1</v>
      </c>
      <c r="H7153">
        <v>0.99404761904761896</v>
      </c>
      <c r="I7153">
        <v>1</v>
      </c>
      <c r="J7153" s="1">
        <v>1</v>
      </c>
      <c r="K7153" t="s">
        <v>23238</v>
      </c>
      <c r="L7153" t="s">
        <v>37550</v>
      </c>
      <c r="M7153" t="s">
        <v>37551</v>
      </c>
    </row>
    <row r="7154" spans="1:13">
      <c r="A7154" s="1" t="s">
        <v>9171</v>
      </c>
      <c r="B7154">
        <v>3.4709914759397199E-6</v>
      </c>
      <c r="C7154" s="1">
        <v>2.0688573387481499E-7</v>
      </c>
      <c r="D7154">
        <v>1</v>
      </c>
      <c r="E7154">
        <v>0.98701298701298701</v>
      </c>
      <c r="F7154">
        <v>0.98947368421052595</v>
      </c>
      <c r="G7154">
        <v>0.98275862068965503</v>
      </c>
      <c r="H7154">
        <v>0.98672566371681403</v>
      </c>
      <c r="I7154">
        <v>0.88934426229508201</v>
      </c>
      <c r="J7154" s="1">
        <v>1</v>
      </c>
      <c r="K7154" t="s">
        <v>23240</v>
      </c>
      <c r="L7154" t="s">
        <v>37552</v>
      </c>
      <c r="M7154" t="s">
        <v>37553</v>
      </c>
    </row>
    <row r="7155" spans="1:13">
      <c r="A7155" s="1" t="s">
        <v>9172</v>
      </c>
      <c r="B7155">
        <v>8.4368844086661396E-6</v>
      </c>
      <c r="C7155" s="1">
        <v>1.31805582743221E-5</v>
      </c>
      <c r="D7155">
        <v>0.41071428571428598</v>
      </c>
      <c r="E7155">
        <v>0.115853658536585</v>
      </c>
      <c r="F7155">
        <v>4.5454545454545497E-2</v>
      </c>
      <c r="G7155">
        <v>4.6875E-2</v>
      </c>
      <c r="H7155">
        <v>0.129411764705882</v>
      </c>
      <c r="I7155">
        <v>4.5454545454545497E-2</v>
      </c>
      <c r="J7155" s="1">
        <v>0</v>
      </c>
      <c r="K7155" t="s">
        <v>23241</v>
      </c>
      <c r="L7155" t="s">
        <v>37554</v>
      </c>
      <c r="M7155" t="s">
        <v>37555</v>
      </c>
    </row>
    <row r="7156" spans="1:13">
      <c r="A7156" s="1" t="s">
        <v>9173</v>
      </c>
      <c r="B7156">
        <v>1.1886205505844201E-4</v>
      </c>
      <c r="C7156" s="1">
        <v>3.1596936694587102E-4</v>
      </c>
      <c r="D7156">
        <v>0.5625</v>
      </c>
      <c r="E7156">
        <v>0.74175824175824201</v>
      </c>
      <c r="F7156">
        <v>0.65</v>
      </c>
      <c r="G7156">
        <v>0.75806451612903203</v>
      </c>
      <c r="H7156">
        <v>0.89772727272727304</v>
      </c>
      <c r="I7156">
        <v>0.7890625</v>
      </c>
      <c r="J7156" s="1">
        <v>1</v>
      </c>
      <c r="K7156" t="s">
        <v>23237</v>
      </c>
      <c r="L7156" t="s">
        <v>37556</v>
      </c>
      <c r="M7156" t="s">
        <v>37557</v>
      </c>
    </row>
    <row r="7157" spans="1:13">
      <c r="A7157" s="1" t="s">
        <v>9174</v>
      </c>
      <c r="B7157">
        <v>1.30416352507718E-6</v>
      </c>
      <c r="C7157" s="1">
        <v>1.9484426754538999E-7</v>
      </c>
      <c r="D7157">
        <v>1.5625E-2</v>
      </c>
      <c r="E7157">
        <v>0</v>
      </c>
      <c r="F7157">
        <v>7.6923076923076901E-3</v>
      </c>
      <c r="G7157">
        <v>0</v>
      </c>
      <c r="H7157">
        <v>0</v>
      </c>
      <c r="I7157">
        <v>0</v>
      </c>
      <c r="J7157" s="1">
        <v>0.27272727272727298</v>
      </c>
      <c r="K7157" t="s">
        <v>23238</v>
      </c>
      <c r="L7157" t="s">
        <v>37558</v>
      </c>
      <c r="M7157" t="s">
        <v>37559</v>
      </c>
    </row>
    <row r="7158" spans="1:13">
      <c r="A7158" s="1" t="s">
        <v>9175</v>
      </c>
      <c r="B7158">
        <v>9.33426412803802E-5</v>
      </c>
      <c r="C7158" s="1">
        <v>7.8009674724597504E-4</v>
      </c>
      <c r="D7158">
        <v>0.71875</v>
      </c>
      <c r="E7158">
        <v>0.921875</v>
      </c>
      <c r="F7158">
        <v>0.84102564102564104</v>
      </c>
      <c r="G7158">
        <v>0.74074074074074103</v>
      </c>
      <c r="H7158">
        <v>0.68303571428571397</v>
      </c>
      <c r="I7158">
        <v>0.45412844036697197</v>
      </c>
      <c r="J7158" s="1" t="s">
        <v>23229</v>
      </c>
      <c r="K7158" t="s">
        <v>23242</v>
      </c>
      <c r="L7158" t="s">
        <v>37560</v>
      </c>
      <c r="M7158" t="s">
        <v>37561</v>
      </c>
    </row>
    <row r="7159" spans="1:13">
      <c r="A7159" s="1" t="s">
        <v>9176</v>
      </c>
      <c r="B7159">
        <v>5.5634500789251003E-6</v>
      </c>
      <c r="C7159" s="1">
        <v>2.99954381910716E-5</v>
      </c>
      <c r="D7159">
        <v>0.64285714285714302</v>
      </c>
      <c r="E7159">
        <v>0.55084745762711895</v>
      </c>
      <c r="F7159">
        <v>0.86524822695035497</v>
      </c>
      <c r="G7159">
        <v>0.625</v>
      </c>
      <c r="H7159">
        <v>0.66417910447761197</v>
      </c>
      <c r="I7159">
        <v>0.44871794871794901</v>
      </c>
      <c r="J7159" s="1" t="s">
        <v>23229</v>
      </c>
      <c r="K7159" t="s">
        <v>23242</v>
      </c>
      <c r="L7159" t="s">
        <v>37562</v>
      </c>
      <c r="M7159" t="s">
        <v>37563</v>
      </c>
    </row>
    <row r="7160" spans="1:13">
      <c r="A7160" s="1" t="s">
        <v>9177</v>
      </c>
      <c r="B7160">
        <v>1.8015453609745901E-4</v>
      </c>
      <c r="C7160" s="1">
        <v>2.1414018807301101E-8</v>
      </c>
      <c r="D7160">
        <v>0.76666666666666705</v>
      </c>
      <c r="E7160">
        <v>0.66666666666666696</v>
      </c>
      <c r="F7160">
        <v>0.98571428571428599</v>
      </c>
      <c r="G7160">
        <v>1</v>
      </c>
      <c r="H7160">
        <v>0.95294117647058796</v>
      </c>
      <c r="I7160">
        <v>0.84375</v>
      </c>
      <c r="J7160" s="1">
        <v>0.95454545454545503</v>
      </c>
      <c r="K7160" t="s">
        <v>23238</v>
      </c>
      <c r="L7160" t="s">
        <v>37564</v>
      </c>
      <c r="M7160" t="s">
        <v>37565</v>
      </c>
    </row>
    <row r="7161" spans="1:13">
      <c r="A7161" s="1" t="s">
        <v>9178</v>
      </c>
      <c r="B7161">
        <v>4.3614852585318899E-5</v>
      </c>
      <c r="C7161" s="1">
        <v>1.3597524212687199E-6</v>
      </c>
      <c r="D7161">
        <v>0.86666666666666703</v>
      </c>
      <c r="E7161">
        <v>0.97590361445783103</v>
      </c>
      <c r="F7161">
        <v>0.89583333333333304</v>
      </c>
      <c r="G7161">
        <v>0.98684210526315796</v>
      </c>
      <c r="H7161">
        <v>0.87078651685393305</v>
      </c>
      <c r="I7161">
        <v>0.96341463414634099</v>
      </c>
      <c r="J7161" s="1">
        <v>1</v>
      </c>
      <c r="K7161" t="s">
        <v>23237</v>
      </c>
      <c r="L7161" t="s">
        <v>37566</v>
      </c>
      <c r="M7161" t="s">
        <v>37567</v>
      </c>
    </row>
    <row r="7162" spans="1:13">
      <c r="A7162" s="1" t="s">
        <v>9179</v>
      </c>
      <c r="B7162">
        <v>1.0346127348591601E-4</v>
      </c>
      <c r="C7162" s="1">
        <v>3.9709903632317902E-6</v>
      </c>
      <c r="D7162">
        <v>0.88461538461538503</v>
      </c>
      <c r="E7162">
        <v>0.77966101694915302</v>
      </c>
      <c r="F7162">
        <v>1</v>
      </c>
      <c r="G7162">
        <v>1</v>
      </c>
      <c r="H7162">
        <v>1</v>
      </c>
      <c r="I7162">
        <v>1</v>
      </c>
      <c r="J7162" s="1" t="s">
        <v>23229</v>
      </c>
      <c r="K7162" t="s">
        <v>23241</v>
      </c>
      <c r="L7162" t="s">
        <v>37568</v>
      </c>
      <c r="M7162" t="s">
        <v>37569</v>
      </c>
    </row>
    <row r="7163" spans="1:13">
      <c r="A7163" s="1" t="s">
        <v>9180</v>
      </c>
      <c r="B7163">
        <v>5.5279163642004403E-7</v>
      </c>
      <c r="C7163" s="1">
        <v>6.0522412373138297E-9</v>
      </c>
      <c r="D7163">
        <v>0.96551724137931005</v>
      </c>
      <c r="E7163">
        <v>1</v>
      </c>
      <c r="F7163">
        <v>1</v>
      </c>
      <c r="G7163">
        <v>1</v>
      </c>
      <c r="H7163">
        <v>1</v>
      </c>
      <c r="I7163">
        <v>1</v>
      </c>
      <c r="J7163" s="1">
        <v>1</v>
      </c>
      <c r="K7163" t="s">
        <v>23238</v>
      </c>
      <c r="L7163" t="s">
        <v>37570</v>
      </c>
      <c r="M7163" t="s">
        <v>37571</v>
      </c>
    </row>
    <row r="7164" spans="1:13">
      <c r="A7164" s="1" t="s">
        <v>9181</v>
      </c>
      <c r="B7164">
        <v>8.2597745356687803E-7</v>
      </c>
      <c r="C7164" s="1">
        <v>4.7246526704961098E-8</v>
      </c>
      <c r="D7164">
        <v>0</v>
      </c>
      <c r="E7164">
        <v>0</v>
      </c>
      <c r="F7164">
        <v>0.240196078431373</v>
      </c>
      <c r="G7164">
        <v>0</v>
      </c>
      <c r="H7164">
        <v>0.4921875</v>
      </c>
      <c r="I7164">
        <v>0</v>
      </c>
      <c r="J7164" s="1">
        <v>0</v>
      </c>
      <c r="K7164" t="s">
        <v>23238</v>
      </c>
      <c r="L7164" t="s">
        <v>37572</v>
      </c>
      <c r="M7164" t="s">
        <v>37573</v>
      </c>
    </row>
    <row r="7165" spans="1:13">
      <c r="A7165" s="1" t="s">
        <v>9182</v>
      </c>
      <c r="B7165">
        <v>3.3136867329564701E-4</v>
      </c>
      <c r="C7165" s="1">
        <v>1.6169070290254198E-5</v>
      </c>
      <c r="D7165">
        <v>0.35483870967741898</v>
      </c>
      <c r="E7165">
        <v>0.61538461538461497</v>
      </c>
      <c r="F7165">
        <v>0.68965517241379304</v>
      </c>
      <c r="G7165">
        <v>6.5217391304347797E-2</v>
      </c>
      <c r="H7165">
        <v>0.74742268041237103</v>
      </c>
      <c r="I7165">
        <v>0.18589743589743599</v>
      </c>
      <c r="J7165" s="1" t="s">
        <v>23229</v>
      </c>
      <c r="K7165" t="s">
        <v>23238</v>
      </c>
      <c r="L7165" t="s">
        <v>37574</v>
      </c>
      <c r="M7165" t="s">
        <v>37575</v>
      </c>
    </row>
    <row r="7166" spans="1:13">
      <c r="A7166" s="1" t="s">
        <v>9183</v>
      </c>
      <c r="B7166">
        <v>3.4951553468071698E-5</v>
      </c>
      <c r="C7166" s="1">
        <v>1.3166548805687201E-4</v>
      </c>
      <c r="D7166">
        <v>0.66666666666666696</v>
      </c>
      <c r="E7166">
        <v>0.63978494623655902</v>
      </c>
      <c r="F7166">
        <v>0.81958762886597902</v>
      </c>
      <c r="G7166">
        <v>0.35294117647058798</v>
      </c>
      <c r="H7166">
        <v>0.85238095238095202</v>
      </c>
      <c r="I7166">
        <v>0.67</v>
      </c>
      <c r="J7166" s="1">
        <v>1</v>
      </c>
      <c r="K7166" t="s">
        <v>23241</v>
      </c>
      <c r="L7166" t="s">
        <v>37576</v>
      </c>
      <c r="M7166" t="s">
        <v>37577</v>
      </c>
    </row>
    <row r="7167" spans="1:13">
      <c r="A7167" s="1" t="s">
        <v>9184</v>
      </c>
      <c r="B7167">
        <v>1.28137457229028E-8</v>
      </c>
      <c r="C7167" s="1">
        <v>4.9505951428725505E-7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2.7027027027027001E-2</v>
      </c>
      <c r="J7167" s="1">
        <v>0</v>
      </c>
      <c r="K7167" t="s">
        <v>23240</v>
      </c>
      <c r="L7167" t="s">
        <v>37578</v>
      </c>
      <c r="M7167" t="s">
        <v>37579</v>
      </c>
    </row>
    <row r="7168" spans="1:13">
      <c r="A7168" s="1" t="s">
        <v>9185</v>
      </c>
      <c r="B7168">
        <v>1.8910621507651199E-6</v>
      </c>
      <c r="C7168" s="1">
        <v>5.6425895899566098E-5</v>
      </c>
      <c r="D7168">
        <v>0.984375</v>
      </c>
      <c r="E7168">
        <v>0.984375</v>
      </c>
      <c r="F7168">
        <v>0.81538461538461504</v>
      </c>
      <c r="G7168">
        <v>0.99122807017543901</v>
      </c>
      <c r="H7168">
        <v>0.90707964601769897</v>
      </c>
      <c r="I7168">
        <v>0.98728813559322004</v>
      </c>
      <c r="J7168" s="1">
        <v>0.90909090909090895</v>
      </c>
      <c r="K7168" t="s">
        <v>23241</v>
      </c>
      <c r="L7168" t="s">
        <v>37580</v>
      </c>
      <c r="M7168" t="s">
        <v>37581</v>
      </c>
    </row>
    <row r="7169" spans="1:13">
      <c r="A7169" s="1" t="s">
        <v>9186</v>
      </c>
      <c r="B7169">
        <v>1.00388729157965E-5</v>
      </c>
      <c r="C7169" s="1">
        <v>1.45951797837457E-5</v>
      </c>
      <c r="D7169">
        <v>1</v>
      </c>
      <c r="E7169">
        <v>1</v>
      </c>
      <c r="F7169">
        <v>0.92424242424242398</v>
      </c>
      <c r="G7169">
        <v>0.93421052631578905</v>
      </c>
      <c r="H7169">
        <v>0.89320388349514601</v>
      </c>
      <c r="I7169">
        <v>0.89041095890411004</v>
      </c>
      <c r="J7169" s="1" t="s">
        <v>23229</v>
      </c>
      <c r="K7169" t="s">
        <v>23241</v>
      </c>
      <c r="L7169" t="s">
        <v>37582</v>
      </c>
      <c r="M7169" t="s">
        <v>37583</v>
      </c>
    </row>
    <row r="7170" spans="1:13">
      <c r="A7170" s="1" t="s">
        <v>9187</v>
      </c>
      <c r="B7170">
        <v>3.5250172705975602E-5</v>
      </c>
      <c r="C7170" s="1">
        <v>5.2542007188753701E-5</v>
      </c>
      <c r="D7170">
        <v>0.875</v>
      </c>
      <c r="E7170">
        <v>0.92857142857142905</v>
      </c>
      <c r="F7170">
        <v>0.80061349693251505</v>
      </c>
      <c r="G7170">
        <v>0.99074074074074103</v>
      </c>
      <c r="H7170">
        <v>0.91847826086956497</v>
      </c>
      <c r="I7170">
        <v>0.99082568807339499</v>
      </c>
      <c r="J7170" s="1">
        <v>1</v>
      </c>
      <c r="K7170" t="s">
        <v>23238</v>
      </c>
      <c r="L7170" t="s">
        <v>37584</v>
      </c>
      <c r="M7170" t="s">
        <v>37585</v>
      </c>
    </row>
    <row r="7171" spans="1:13">
      <c r="A7171" s="1" t="s">
        <v>9188</v>
      </c>
      <c r="B7171">
        <v>2.9009841051754802E-7</v>
      </c>
      <c r="C7171" s="1">
        <v>1.2222451730486E-6</v>
      </c>
      <c r="D7171">
        <v>0.75</v>
      </c>
      <c r="E7171">
        <v>0.93333333333333302</v>
      </c>
      <c r="F7171">
        <v>0.92903225806451595</v>
      </c>
      <c r="G7171">
        <v>1</v>
      </c>
      <c r="H7171">
        <v>0.96428571428571397</v>
      </c>
      <c r="I7171">
        <v>0.94520547945205502</v>
      </c>
      <c r="J7171" s="1">
        <v>1</v>
      </c>
      <c r="K7171" t="s">
        <v>23240</v>
      </c>
      <c r="L7171" t="s">
        <v>37586</v>
      </c>
      <c r="M7171" t="s">
        <v>37587</v>
      </c>
    </row>
    <row r="7172" spans="1:13">
      <c r="A7172" s="1" t="s">
        <v>9189</v>
      </c>
      <c r="B7172">
        <v>0</v>
      </c>
      <c r="C7172" s="1">
        <v>0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 s="1">
        <v>1</v>
      </c>
      <c r="K7172" t="s">
        <v>23238</v>
      </c>
      <c r="L7172" t="s">
        <v>37588</v>
      </c>
      <c r="M7172" t="s">
        <v>37589</v>
      </c>
    </row>
    <row r="7173" spans="1:13">
      <c r="A7173" s="1" t="s">
        <v>9190</v>
      </c>
      <c r="B7173">
        <v>3.6514227264049E-5</v>
      </c>
      <c r="C7173" s="1">
        <v>4.4493474768697001E-6</v>
      </c>
      <c r="D7173">
        <v>0.234375</v>
      </c>
      <c r="E7173">
        <v>5.3030303030302997E-2</v>
      </c>
      <c r="F7173">
        <v>0.42241379310344801</v>
      </c>
      <c r="G7173">
        <v>0.18181818181818199</v>
      </c>
      <c r="H7173">
        <v>0.56976744186046502</v>
      </c>
      <c r="I7173">
        <v>0.163793103448276</v>
      </c>
      <c r="J7173" s="1">
        <v>0.15</v>
      </c>
      <c r="K7173" t="s">
        <v>23239</v>
      </c>
      <c r="L7173" t="s">
        <v>37590</v>
      </c>
      <c r="M7173" t="s">
        <v>37591</v>
      </c>
    </row>
    <row r="7174" spans="1:13">
      <c r="A7174" s="1" t="s">
        <v>9191</v>
      </c>
      <c r="B7174">
        <v>7.2589377695661104E-7</v>
      </c>
      <c r="C7174" s="1">
        <v>7.2737771077840802E-9</v>
      </c>
      <c r="D7174">
        <v>0</v>
      </c>
      <c r="E7174">
        <v>0</v>
      </c>
      <c r="F7174">
        <v>7.5757575757575803E-3</v>
      </c>
      <c r="G7174">
        <v>0</v>
      </c>
      <c r="H7174">
        <v>0</v>
      </c>
      <c r="I7174">
        <v>0</v>
      </c>
      <c r="J7174" s="1" t="s">
        <v>23229</v>
      </c>
      <c r="K7174" t="s">
        <v>23239</v>
      </c>
      <c r="L7174" t="s">
        <v>37592</v>
      </c>
      <c r="M7174" t="s">
        <v>37593</v>
      </c>
    </row>
    <row r="7175" spans="1:13">
      <c r="A7175" s="1" t="s">
        <v>9192</v>
      </c>
      <c r="B7175">
        <v>8.4858692604996006E-6</v>
      </c>
      <c r="C7175" s="1">
        <v>4.0531162546363402E-5</v>
      </c>
      <c r="D7175">
        <v>1.72413793103448E-2</v>
      </c>
      <c r="E7175">
        <v>0.25301204819277101</v>
      </c>
      <c r="F7175">
        <v>0.14893617021276601</v>
      </c>
      <c r="G7175">
        <v>0</v>
      </c>
      <c r="H7175">
        <v>0</v>
      </c>
      <c r="I7175">
        <v>0</v>
      </c>
      <c r="J7175" s="1">
        <v>0</v>
      </c>
      <c r="K7175" t="s">
        <v>23242</v>
      </c>
      <c r="L7175" t="s">
        <v>37594</v>
      </c>
      <c r="M7175" t="s">
        <v>37595</v>
      </c>
    </row>
    <row r="7176" spans="1:13">
      <c r="A7176" s="1" t="s">
        <v>9193</v>
      </c>
      <c r="B7176">
        <v>1.6704397238358499E-4</v>
      </c>
      <c r="C7176" s="1">
        <v>2.1498713077271599E-4</v>
      </c>
      <c r="D7176">
        <v>0.95161290322580605</v>
      </c>
      <c r="E7176">
        <v>0.792682926829268</v>
      </c>
      <c r="F7176">
        <v>0.63043478260869601</v>
      </c>
      <c r="G7176">
        <v>0.97619047619047605</v>
      </c>
      <c r="H7176">
        <v>0.69444444444444398</v>
      </c>
      <c r="I7176">
        <v>0.82386363636363602</v>
      </c>
      <c r="J7176" s="1">
        <v>1</v>
      </c>
      <c r="K7176" t="s">
        <v>23240</v>
      </c>
      <c r="L7176" t="s">
        <v>37596</v>
      </c>
      <c r="M7176" t="s">
        <v>37597</v>
      </c>
    </row>
    <row r="7177" spans="1:13">
      <c r="A7177" s="1" t="s">
        <v>9194</v>
      </c>
      <c r="B7177">
        <v>9.7846594434100901E-4</v>
      </c>
      <c r="C7177" s="1">
        <v>5.0595499517127002E-5</v>
      </c>
      <c r="D7177">
        <v>1</v>
      </c>
      <c r="E7177">
        <v>0.5</v>
      </c>
      <c r="F7177">
        <v>1</v>
      </c>
      <c r="G7177">
        <v>1</v>
      </c>
      <c r="H7177">
        <v>1</v>
      </c>
      <c r="I7177">
        <v>0.99561403508771895</v>
      </c>
      <c r="J7177" s="1">
        <v>1</v>
      </c>
      <c r="K7177" t="s">
        <v>23238</v>
      </c>
      <c r="L7177" t="s">
        <v>37598</v>
      </c>
      <c r="M7177" t="s">
        <v>37599</v>
      </c>
    </row>
    <row r="7178" spans="1:13">
      <c r="A7178" s="1" t="s">
        <v>9195</v>
      </c>
      <c r="B7178">
        <v>5.7767242180015599E-6</v>
      </c>
      <c r="C7178" s="1">
        <v>2.5133458767771102E-5</v>
      </c>
      <c r="D7178">
        <v>1</v>
      </c>
      <c r="E7178">
        <v>0.99411764705882399</v>
      </c>
      <c r="F7178">
        <v>0.93558282208589005</v>
      </c>
      <c r="G7178">
        <v>1</v>
      </c>
      <c r="H7178">
        <v>0.92537313432835799</v>
      </c>
      <c r="I7178">
        <v>1</v>
      </c>
      <c r="J7178" s="1">
        <v>1</v>
      </c>
      <c r="K7178" t="s">
        <v>23241</v>
      </c>
      <c r="L7178" t="s">
        <v>37600</v>
      </c>
      <c r="M7178" t="s">
        <v>37601</v>
      </c>
    </row>
    <row r="7179" spans="1:13">
      <c r="A7179" s="1" t="s">
        <v>9196</v>
      </c>
      <c r="B7179">
        <v>9.3493648917072496E-5</v>
      </c>
      <c r="C7179" s="1">
        <v>9.3075161996472994E-6</v>
      </c>
      <c r="D7179">
        <v>0.171875</v>
      </c>
      <c r="E7179">
        <v>0.50568181818181801</v>
      </c>
      <c r="F7179">
        <v>0</v>
      </c>
      <c r="G7179">
        <v>1.3157894736842099E-2</v>
      </c>
      <c r="H7179">
        <v>2.0833333333333301E-2</v>
      </c>
      <c r="I7179">
        <v>0.15909090909090901</v>
      </c>
      <c r="J7179" s="1">
        <v>4.5454545454545497E-2</v>
      </c>
      <c r="K7179" t="s">
        <v>23241</v>
      </c>
      <c r="L7179" t="s">
        <v>37602</v>
      </c>
      <c r="M7179" t="s">
        <v>37603</v>
      </c>
    </row>
    <row r="7180" spans="1:13">
      <c r="A7180" s="1" t="s">
        <v>9197</v>
      </c>
      <c r="B7180">
        <v>3.1123454969863299E-8</v>
      </c>
      <c r="C7180" s="1">
        <v>1.28449812696854E-5</v>
      </c>
      <c r="D7180">
        <v>0.75</v>
      </c>
      <c r="E7180">
        <v>0.99411764705882399</v>
      </c>
      <c r="F7180">
        <v>0.76</v>
      </c>
      <c r="G7180">
        <v>1</v>
      </c>
      <c r="H7180">
        <v>0.89024390243902396</v>
      </c>
      <c r="I7180">
        <v>0.91249999999999998</v>
      </c>
      <c r="J7180" s="1">
        <v>0</v>
      </c>
      <c r="K7180" t="s">
        <v>23238</v>
      </c>
      <c r="L7180" t="s">
        <v>37604</v>
      </c>
      <c r="M7180" t="s">
        <v>37605</v>
      </c>
    </row>
    <row r="7181" spans="1:13">
      <c r="A7181" s="1" t="s">
        <v>9198</v>
      </c>
      <c r="B7181">
        <v>3.2903078558629498E-5</v>
      </c>
      <c r="C7181" s="1">
        <v>1.8457588274695899E-7</v>
      </c>
      <c r="D7181">
        <v>0.77419354838709697</v>
      </c>
      <c r="E7181">
        <v>0.797619047619048</v>
      </c>
      <c r="F7181">
        <v>0.98823529411764699</v>
      </c>
      <c r="G7181">
        <v>0.98333333333333295</v>
      </c>
      <c r="H7181">
        <v>1</v>
      </c>
      <c r="I7181">
        <v>0.96153846153846201</v>
      </c>
      <c r="J7181" s="1">
        <v>1</v>
      </c>
      <c r="K7181" t="s">
        <v>23239</v>
      </c>
      <c r="L7181" t="s">
        <v>37606</v>
      </c>
      <c r="M7181" t="s">
        <v>37607</v>
      </c>
    </row>
    <row r="7182" spans="1:13">
      <c r="A7182" s="1" t="s">
        <v>9199</v>
      </c>
      <c r="B7182">
        <v>4.2410207305790401E-7</v>
      </c>
      <c r="C7182" s="1">
        <v>3.6620159741412701E-7</v>
      </c>
      <c r="D7182">
        <v>1</v>
      </c>
      <c r="E7182">
        <v>1</v>
      </c>
      <c r="F7182">
        <v>1</v>
      </c>
      <c r="G7182">
        <v>0.94827586206896597</v>
      </c>
      <c r="H7182">
        <v>0.79385964912280704</v>
      </c>
      <c r="I7182">
        <v>0.99590163934426201</v>
      </c>
      <c r="J7182" s="1">
        <v>1</v>
      </c>
      <c r="K7182" t="s">
        <v>23238</v>
      </c>
      <c r="L7182" t="s">
        <v>37608</v>
      </c>
      <c r="M7182" t="s">
        <v>37609</v>
      </c>
    </row>
    <row r="7183" spans="1:13">
      <c r="A7183" s="1" t="s">
        <v>9200</v>
      </c>
      <c r="B7183">
        <v>0</v>
      </c>
      <c r="C7183" s="1">
        <v>0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 s="1">
        <v>1</v>
      </c>
      <c r="K7183" t="s">
        <v>23241</v>
      </c>
      <c r="L7183" t="s">
        <v>37610</v>
      </c>
      <c r="M7183" t="s">
        <v>37611</v>
      </c>
    </row>
    <row r="7184" spans="1:13">
      <c r="A7184" s="1" t="s">
        <v>9201</v>
      </c>
      <c r="B7184">
        <v>1.48952081258076E-4</v>
      </c>
      <c r="C7184" s="1">
        <v>1.2797296032623101E-4</v>
      </c>
      <c r="D7184">
        <v>0.5</v>
      </c>
      <c r="E7184">
        <v>0.35465116279069803</v>
      </c>
      <c r="F7184">
        <v>0.58843537414965996</v>
      </c>
      <c r="G7184">
        <v>1</v>
      </c>
      <c r="H7184">
        <v>0.90804597701149403</v>
      </c>
      <c r="I7184">
        <v>0.93220338983050799</v>
      </c>
      <c r="J7184" s="1">
        <v>1</v>
      </c>
      <c r="K7184" t="s">
        <v>23238</v>
      </c>
      <c r="L7184" t="s">
        <v>37612</v>
      </c>
      <c r="M7184" t="s">
        <v>37613</v>
      </c>
    </row>
    <row r="7185" spans="1:13">
      <c r="A7185" s="1" t="s">
        <v>9202</v>
      </c>
      <c r="B7185">
        <v>8.6921456307242001E-7</v>
      </c>
      <c r="C7185" s="1">
        <v>3.8861185158522199E-8</v>
      </c>
      <c r="D7185">
        <v>0</v>
      </c>
      <c r="E7185">
        <v>0</v>
      </c>
      <c r="F7185">
        <v>0</v>
      </c>
      <c r="G7185">
        <v>0</v>
      </c>
      <c r="H7185">
        <v>0.1</v>
      </c>
      <c r="I7185">
        <v>0</v>
      </c>
      <c r="J7185" s="1" t="s">
        <v>23229</v>
      </c>
      <c r="K7185" t="s">
        <v>23242</v>
      </c>
      <c r="L7185" t="s">
        <v>37614</v>
      </c>
      <c r="M7185" t="s">
        <v>37615</v>
      </c>
    </row>
    <row r="7186" spans="1:13">
      <c r="A7186" s="1" t="s">
        <v>9203</v>
      </c>
      <c r="B7186">
        <v>3.9909968317658902E-6</v>
      </c>
      <c r="C7186" s="1">
        <v>6.0516446830480498E-6</v>
      </c>
      <c r="D7186">
        <v>0.25806451612903197</v>
      </c>
      <c r="E7186">
        <v>0.23376623376623401</v>
      </c>
      <c r="F7186">
        <v>5.0802139037433199E-2</v>
      </c>
      <c r="G7186">
        <v>0.78048780487804903</v>
      </c>
      <c r="H7186">
        <v>8.2352941176470601E-2</v>
      </c>
      <c r="I7186">
        <v>0.49166666666666697</v>
      </c>
      <c r="J7186" s="1">
        <v>0</v>
      </c>
      <c r="K7186" t="s">
        <v>23241</v>
      </c>
      <c r="L7186" t="s">
        <v>37616</v>
      </c>
      <c r="M7186" t="s">
        <v>37617</v>
      </c>
    </row>
    <row r="7187" spans="1:13">
      <c r="A7187" s="1" t="s">
        <v>9204</v>
      </c>
      <c r="B7187">
        <v>1.02886104348247E-5</v>
      </c>
      <c r="C7187" s="1">
        <v>2.5637618822878098E-4</v>
      </c>
      <c r="D7187">
        <v>0.476190476190476</v>
      </c>
      <c r="E7187">
        <v>0.73943661971830998</v>
      </c>
      <c r="F7187">
        <v>0.98854961832061095</v>
      </c>
      <c r="G7187">
        <v>0.25757575757575801</v>
      </c>
      <c r="H7187">
        <v>0.41666666666666702</v>
      </c>
      <c r="I7187">
        <v>0.49122807017543901</v>
      </c>
      <c r="J7187" s="1">
        <v>0</v>
      </c>
      <c r="K7187" t="s">
        <v>23241</v>
      </c>
      <c r="L7187" t="s">
        <v>37618</v>
      </c>
      <c r="M7187" t="s">
        <v>37619</v>
      </c>
    </row>
    <row r="7188" spans="1:13">
      <c r="A7188" s="1" t="s">
        <v>9205</v>
      </c>
      <c r="B7188">
        <v>2.34206343620809E-5</v>
      </c>
      <c r="C7188" s="1">
        <v>8.5265369296329897E-7</v>
      </c>
      <c r="D7188">
        <v>0.98148148148148195</v>
      </c>
      <c r="E7188">
        <v>0.987341772151899</v>
      </c>
      <c r="F7188">
        <v>0.83552631578947401</v>
      </c>
      <c r="G7188">
        <v>0.92</v>
      </c>
      <c r="H7188">
        <v>0.84313725490196101</v>
      </c>
      <c r="I7188">
        <v>0.67857142857142905</v>
      </c>
      <c r="J7188" s="1">
        <v>1</v>
      </c>
      <c r="K7188" t="s">
        <v>23239</v>
      </c>
      <c r="L7188" t="s">
        <v>37620</v>
      </c>
      <c r="M7188" t="s">
        <v>37621</v>
      </c>
    </row>
    <row r="7189" spans="1:13">
      <c r="A7189" s="1" t="s">
        <v>9206</v>
      </c>
      <c r="B7189">
        <v>3.0146474133011698E-9</v>
      </c>
      <c r="C7189" s="1">
        <v>2.64370990198385E-6</v>
      </c>
      <c r="D7189">
        <v>0.90322580645161299</v>
      </c>
      <c r="E7189">
        <v>1</v>
      </c>
      <c r="F7189">
        <v>0.98203592814371299</v>
      </c>
      <c r="G7189">
        <v>0.66071428571428603</v>
      </c>
      <c r="H7189">
        <v>1</v>
      </c>
      <c r="I7189">
        <v>0.97826086956521696</v>
      </c>
      <c r="J7189" s="1" t="s">
        <v>23229</v>
      </c>
      <c r="K7189" t="s">
        <v>23241</v>
      </c>
      <c r="L7189" t="s">
        <v>37622</v>
      </c>
      <c r="M7189" t="s">
        <v>37623</v>
      </c>
    </row>
    <row r="7190" spans="1:13">
      <c r="A7190" s="1" t="s">
        <v>9207</v>
      </c>
      <c r="B7190">
        <v>1.4183214267898299E-7</v>
      </c>
      <c r="C7190" s="1">
        <v>5.67121903498847E-8</v>
      </c>
      <c r="D7190">
        <v>1</v>
      </c>
      <c r="E7190">
        <v>1</v>
      </c>
      <c r="F7190">
        <v>0.98809523809523803</v>
      </c>
      <c r="G7190">
        <v>1</v>
      </c>
      <c r="H7190">
        <v>1</v>
      </c>
      <c r="I7190">
        <v>1</v>
      </c>
      <c r="J7190" s="1" t="s">
        <v>23229</v>
      </c>
      <c r="K7190" t="s">
        <v>23239</v>
      </c>
      <c r="L7190" t="s">
        <v>37624</v>
      </c>
      <c r="M7190" t="s">
        <v>37625</v>
      </c>
    </row>
    <row r="7191" spans="1:13">
      <c r="A7191" s="1" t="s">
        <v>9208</v>
      </c>
      <c r="B7191">
        <v>3.9149739478653699E-5</v>
      </c>
      <c r="C7191" s="1">
        <v>1.35917440586769E-6</v>
      </c>
      <c r="D7191">
        <v>0.82142857142857095</v>
      </c>
      <c r="E7191">
        <v>0.97058823529411797</v>
      </c>
      <c r="F7191">
        <v>1</v>
      </c>
      <c r="G7191">
        <v>1</v>
      </c>
      <c r="H7191">
        <v>1</v>
      </c>
      <c r="I7191">
        <v>1</v>
      </c>
      <c r="J7191" s="1">
        <v>1</v>
      </c>
      <c r="K7191" t="s">
        <v>23238</v>
      </c>
      <c r="L7191" t="s">
        <v>37626</v>
      </c>
      <c r="M7191" t="s">
        <v>37627</v>
      </c>
    </row>
    <row r="7192" spans="1:13">
      <c r="A7192" s="1" t="s">
        <v>9209</v>
      </c>
      <c r="B7192">
        <v>3.7954208350355603E-9</v>
      </c>
      <c r="C7192" s="1">
        <v>2.1223288871979599E-6</v>
      </c>
      <c r="D7192">
        <v>0.59677419354838701</v>
      </c>
      <c r="E7192">
        <v>0.76923076923076905</v>
      </c>
      <c r="F7192">
        <v>0.77142857142857102</v>
      </c>
      <c r="G7192">
        <v>1</v>
      </c>
      <c r="H7192">
        <v>0.70512820512820495</v>
      </c>
      <c r="I7192">
        <v>0.9</v>
      </c>
      <c r="J7192" s="1" t="s">
        <v>23229</v>
      </c>
      <c r="K7192" t="s">
        <v>23238</v>
      </c>
      <c r="L7192" t="s">
        <v>37628</v>
      </c>
      <c r="M7192" t="s">
        <v>37629</v>
      </c>
    </row>
    <row r="7193" spans="1:13">
      <c r="A7193" s="1" t="s">
        <v>9210</v>
      </c>
      <c r="B7193">
        <v>9.5331329691470605E-4</v>
      </c>
      <c r="C7193" s="1">
        <v>7.7274875638687202E-5</v>
      </c>
      <c r="D7193">
        <v>0.96296296296296302</v>
      </c>
      <c r="E7193">
        <v>1</v>
      </c>
      <c r="F7193">
        <v>0.44270833333333298</v>
      </c>
      <c r="G7193">
        <v>6.4814814814814797E-2</v>
      </c>
      <c r="H7193">
        <v>0.5</v>
      </c>
      <c r="I7193">
        <v>0.169491525423729</v>
      </c>
      <c r="J7193" s="1" t="s">
        <v>23229</v>
      </c>
      <c r="K7193" t="s">
        <v>23242</v>
      </c>
      <c r="L7193" t="s">
        <v>37630</v>
      </c>
      <c r="M7193" t="s">
        <v>37631</v>
      </c>
    </row>
    <row r="7194" spans="1:13">
      <c r="A7194" s="1" t="s">
        <v>9211</v>
      </c>
      <c r="B7194">
        <v>3.9491255651007498E-6</v>
      </c>
      <c r="C7194" s="1">
        <v>3.5129572638481499E-4</v>
      </c>
      <c r="D7194">
        <v>6.4516129032258104E-2</v>
      </c>
      <c r="E7194">
        <v>0.13684210526315799</v>
      </c>
      <c r="F7194">
        <v>0.28238341968911901</v>
      </c>
      <c r="G7194">
        <v>2.2222222222222199E-2</v>
      </c>
      <c r="H7194">
        <v>9.2233009708737906E-2</v>
      </c>
      <c r="I7194">
        <v>2.27272727272727E-2</v>
      </c>
      <c r="J7194" s="1">
        <v>0</v>
      </c>
      <c r="K7194" t="s">
        <v>23241</v>
      </c>
      <c r="L7194" t="s">
        <v>37632</v>
      </c>
      <c r="M7194" t="s">
        <v>37633</v>
      </c>
    </row>
    <row r="7195" spans="1:13">
      <c r="A7195" s="1" t="s">
        <v>9212</v>
      </c>
      <c r="B7195">
        <v>3.21223573388192E-6</v>
      </c>
      <c r="C7195" s="1">
        <v>1.46648458895675E-5</v>
      </c>
      <c r="D7195">
        <v>9.6153846153846201E-2</v>
      </c>
      <c r="E7195">
        <v>5.5555555555555601E-3</v>
      </c>
      <c r="F7195">
        <v>0.13592233009708701</v>
      </c>
      <c r="G7195">
        <v>0</v>
      </c>
      <c r="H7195">
        <v>0</v>
      </c>
      <c r="I7195">
        <v>5.8823529411764698E-2</v>
      </c>
      <c r="J7195" s="1">
        <v>0</v>
      </c>
      <c r="K7195" t="s">
        <v>23238</v>
      </c>
      <c r="L7195" t="s">
        <v>37634</v>
      </c>
      <c r="M7195" t="s">
        <v>37635</v>
      </c>
    </row>
    <row r="7196" spans="1:13">
      <c r="A7196" s="1" t="s">
        <v>9213</v>
      </c>
      <c r="B7196">
        <v>1.37267551270261E-5</v>
      </c>
      <c r="C7196" s="1">
        <v>6.4942243140321097E-6</v>
      </c>
      <c r="D7196">
        <v>1</v>
      </c>
      <c r="E7196">
        <v>0.99166666666666703</v>
      </c>
      <c r="F7196">
        <v>0.98285714285714298</v>
      </c>
      <c r="G7196">
        <v>0.47222222222222199</v>
      </c>
      <c r="H7196">
        <v>0.9375</v>
      </c>
      <c r="I7196">
        <v>0.72916666666666696</v>
      </c>
      <c r="J7196" s="1">
        <v>1</v>
      </c>
      <c r="K7196" t="s">
        <v>23240</v>
      </c>
      <c r="L7196" t="s">
        <v>37636</v>
      </c>
      <c r="M7196" t="s">
        <v>37637</v>
      </c>
    </row>
    <row r="7197" spans="1:13">
      <c r="A7197" s="1" t="s">
        <v>9214</v>
      </c>
      <c r="B7197">
        <v>7.8317312015569105E-5</v>
      </c>
      <c r="C7197" s="1">
        <v>1.5453725202162999E-5</v>
      </c>
      <c r="D7197">
        <v>0</v>
      </c>
      <c r="E7197">
        <v>0</v>
      </c>
      <c r="F7197">
        <v>0.27167630057803499</v>
      </c>
      <c r="G7197">
        <v>5.8823529411764698E-2</v>
      </c>
      <c r="H7197">
        <v>5.7471264367816098E-2</v>
      </c>
      <c r="I7197">
        <v>5.10204081632653E-2</v>
      </c>
      <c r="J7197" s="1">
        <v>0</v>
      </c>
      <c r="K7197" t="s">
        <v>23238</v>
      </c>
      <c r="L7197" t="s">
        <v>37638</v>
      </c>
      <c r="M7197" t="s">
        <v>37639</v>
      </c>
    </row>
    <row r="7198" spans="1:13">
      <c r="A7198" s="1" t="s">
        <v>9215</v>
      </c>
      <c r="B7198">
        <v>1.69948310316206E-8</v>
      </c>
      <c r="C7198" s="1">
        <v>6.15850805702474E-8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0.99152542372881403</v>
      </c>
      <c r="J7198" s="1">
        <v>1</v>
      </c>
      <c r="K7198" t="s">
        <v>23242</v>
      </c>
      <c r="L7198" t="s">
        <v>37640</v>
      </c>
      <c r="M7198" t="s">
        <v>37641</v>
      </c>
    </row>
    <row r="7199" spans="1:13">
      <c r="A7199" s="1" t="s">
        <v>9216</v>
      </c>
      <c r="B7199">
        <v>1.22150033211975E-5</v>
      </c>
      <c r="C7199" s="1">
        <v>1.0510958084972001E-4</v>
      </c>
      <c r="D7199">
        <v>0</v>
      </c>
      <c r="E7199">
        <v>0</v>
      </c>
      <c r="F7199">
        <v>0</v>
      </c>
      <c r="G7199">
        <v>9.6153846153846194E-3</v>
      </c>
      <c r="H7199">
        <v>4.47761194029851E-2</v>
      </c>
      <c r="I7199">
        <v>0.13068181818181801</v>
      </c>
      <c r="J7199" s="1" t="s">
        <v>23229</v>
      </c>
      <c r="K7199" t="s">
        <v>23241</v>
      </c>
      <c r="L7199" t="s">
        <v>37642</v>
      </c>
      <c r="M7199" t="s">
        <v>37643</v>
      </c>
    </row>
    <row r="7200" spans="1:13">
      <c r="A7200" s="1" t="s">
        <v>9217</v>
      </c>
      <c r="B7200">
        <v>0</v>
      </c>
      <c r="C7200" s="1">
        <v>0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 s="1" t="s">
        <v>23229</v>
      </c>
      <c r="K7200" t="s">
        <v>23238</v>
      </c>
      <c r="L7200" t="s">
        <v>37644</v>
      </c>
      <c r="M7200" t="s">
        <v>37645</v>
      </c>
    </row>
    <row r="7201" spans="1:13">
      <c r="A7201" s="1" t="s">
        <v>9218</v>
      </c>
      <c r="B7201">
        <v>2.62793317273639E-8</v>
      </c>
      <c r="C7201" s="1">
        <v>1.47517980452128E-5</v>
      </c>
      <c r="D7201">
        <v>1</v>
      </c>
      <c r="E7201">
        <v>1</v>
      </c>
      <c r="F7201">
        <v>0.93611111111111101</v>
      </c>
      <c r="G7201">
        <v>1</v>
      </c>
      <c r="H7201">
        <v>1</v>
      </c>
      <c r="I7201">
        <v>1</v>
      </c>
      <c r="J7201" s="1" t="s">
        <v>23229</v>
      </c>
      <c r="K7201" t="s">
        <v>23238</v>
      </c>
      <c r="L7201" t="s">
        <v>37646</v>
      </c>
      <c r="M7201" t="s">
        <v>37647</v>
      </c>
    </row>
    <row r="7202" spans="1:13">
      <c r="A7202" s="1" t="s">
        <v>9219</v>
      </c>
      <c r="B7202">
        <v>2.38799715922694E-5</v>
      </c>
      <c r="C7202" s="1">
        <v>1.4238071534102501E-6</v>
      </c>
      <c r="D7202">
        <v>0</v>
      </c>
      <c r="E7202">
        <v>0</v>
      </c>
      <c r="F7202">
        <v>8.8082901554404097E-2</v>
      </c>
      <c r="G7202">
        <v>3.4090909090909102E-2</v>
      </c>
      <c r="H7202">
        <v>0.11214953271028</v>
      </c>
      <c r="I7202">
        <v>4.1666666666666699E-2</v>
      </c>
      <c r="J7202" s="1">
        <v>0</v>
      </c>
      <c r="K7202" t="s">
        <v>23238</v>
      </c>
      <c r="L7202" t="s">
        <v>37648</v>
      </c>
      <c r="M7202" t="s">
        <v>37649</v>
      </c>
    </row>
    <row r="7203" spans="1:13">
      <c r="A7203" s="1" t="s">
        <v>9220</v>
      </c>
      <c r="B7203">
        <v>0</v>
      </c>
      <c r="C7203" s="1">
        <v>0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 s="1">
        <v>0.54545454545454497</v>
      </c>
      <c r="K7203" t="s">
        <v>23241</v>
      </c>
      <c r="L7203" t="s">
        <v>37650</v>
      </c>
      <c r="M7203" t="s">
        <v>37651</v>
      </c>
    </row>
    <row r="7204" spans="1:13">
      <c r="A7204" s="1" t="s">
        <v>9221</v>
      </c>
      <c r="B7204">
        <v>5.6614202088107301E-6</v>
      </c>
      <c r="C7204" s="1">
        <v>3.6897847500901898E-7</v>
      </c>
      <c r="D7204">
        <v>0</v>
      </c>
      <c r="E7204">
        <v>0.25</v>
      </c>
      <c r="F7204">
        <v>3.0674846625766898E-3</v>
      </c>
      <c r="G7204">
        <v>0</v>
      </c>
      <c r="H7204">
        <v>6.2500000000000003E-3</v>
      </c>
      <c r="I7204">
        <v>0</v>
      </c>
      <c r="J7204" s="1" t="s">
        <v>23229</v>
      </c>
      <c r="K7204" t="s">
        <v>23238</v>
      </c>
      <c r="L7204" t="s">
        <v>37652</v>
      </c>
      <c r="M7204" t="s">
        <v>37653</v>
      </c>
    </row>
    <row r="7205" spans="1:13">
      <c r="A7205" s="1" t="s">
        <v>9222</v>
      </c>
      <c r="B7205">
        <v>7.8388595849797304E-6</v>
      </c>
      <c r="C7205" s="1">
        <v>6.2616738204165505E-7</v>
      </c>
      <c r="D7205">
        <v>1</v>
      </c>
      <c r="E7205">
        <v>0.87162162162162204</v>
      </c>
      <c r="F7205">
        <v>1</v>
      </c>
      <c r="G7205">
        <v>1</v>
      </c>
      <c r="H7205">
        <v>1</v>
      </c>
      <c r="I7205">
        <v>1</v>
      </c>
      <c r="J7205" s="1">
        <v>1</v>
      </c>
      <c r="K7205" t="s">
        <v>23238</v>
      </c>
      <c r="L7205" t="s">
        <v>37654</v>
      </c>
      <c r="M7205" t="s">
        <v>37655</v>
      </c>
    </row>
    <row r="7206" spans="1:13">
      <c r="A7206" s="1" t="s">
        <v>9223</v>
      </c>
      <c r="B7206">
        <v>3.8116478552412101E-6</v>
      </c>
      <c r="C7206" s="1">
        <v>1.12847621848438E-6</v>
      </c>
      <c r="D7206">
        <v>3.5714285714285698E-2</v>
      </c>
      <c r="E7206">
        <v>9.2592592592592605E-3</v>
      </c>
      <c r="F7206">
        <v>2.27272727272727E-2</v>
      </c>
      <c r="G7206">
        <v>0</v>
      </c>
      <c r="H7206">
        <v>0</v>
      </c>
      <c r="I7206">
        <v>0</v>
      </c>
      <c r="J7206" s="1" t="s">
        <v>23229</v>
      </c>
      <c r="K7206" t="s">
        <v>23240</v>
      </c>
      <c r="L7206" t="s">
        <v>37656</v>
      </c>
      <c r="M7206" t="s">
        <v>37657</v>
      </c>
    </row>
    <row r="7207" spans="1:13">
      <c r="A7207" s="1" t="s">
        <v>9224</v>
      </c>
      <c r="B7207">
        <v>2.9686395820200298E-6</v>
      </c>
      <c r="C7207" s="1">
        <v>1.9773426240174999E-7</v>
      </c>
      <c r="D7207">
        <v>0.64583333333333304</v>
      </c>
      <c r="E7207">
        <v>0.89156626506024095</v>
      </c>
      <c r="F7207">
        <v>0.96388888888888902</v>
      </c>
      <c r="G7207">
        <v>1</v>
      </c>
      <c r="H7207">
        <v>0.99431818181818199</v>
      </c>
      <c r="I7207">
        <v>0.94166666666666698</v>
      </c>
      <c r="J7207" s="1">
        <v>1</v>
      </c>
      <c r="K7207" t="s">
        <v>23241</v>
      </c>
      <c r="L7207" t="s">
        <v>37658</v>
      </c>
      <c r="M7207" t="s">
        <v>37659</v>
      </c>
    </row>
    <row r="7208" spans="1:13">
      <c r="A7208" s="1" t="s">
        <v>9225</v>
      </c>
      <c r="B7208">
        <v>3.2541149091345002E-5</v>
      </c>
      <c r="C7208" s="1">
        <v>1.5463617960297899E-4</v>
      </c>
      <c r="D7208">
        <v>0.96875</v>
      </c>
      <c r="E7208">
        <v>1</v>
      </c>
      <c r="F7208">
        <v>0.75797872340425498</v>
      </c>
      <c r="G7208">
        <v>0.96511627906976705</v>
      </c>
      <c r="H7208">
        <v>0.46039603960395997</v>
      </c>
      <c r="I7208">
        <v>0.69014084507042295</v>
      </c>
      <c r="J7208" s="1">
        <v>0</v>
      </c>
      <c r="K7208" t="s">
        <v>23239</v>
      </c>
      <c r="L7208" t="s">
        <v>37660</v>
      </c>
      <c r="M7208" t="s">
        <v>37661</v>
      </c>
    </row>
    <row r="7209" spans="1:13">
      <c r="A7209" s="1" t="s">
        <v>9226</v>
      </c>
      <c r="B7209">
        <v>2.0170010681230099E-6</v>
      </c>
      <c r="C7209" s="1">
        <v>1.0546063366589799E-5</v>
      </c>
      <c r="D7209">
        <v>0</v>
      </c>
      <c r="E7209">
        <v>0</v>
      </c>
      <c r="F7209">
        <v>2.5773195876288698E-3</v>
      </c>
      <c r="G7209">
        <v>0</v>
      </c>
      <c r="H7209">
        <v>0</v>
      </c>
      <c r="I7209">
        <v>4.3999999999999997E-2</v>
      </c>
      <c r="J7209" s="1">
        <v>0</v>
      </c>
      <c r="K7209" t="s">
        <v>23237</v>
      </c>
      <c r="L7209" t="s">
        <v>37662</v>
      </c>
      <c r="M7209" t="s">
        <v>37663</v>
      </c>
    </row>
    <row r="7210" spans="1:13">
      <c r="A7210" s="1" t="s">
        <v>9227</v>
      </c>
      <c r="B7210">
        <v>3.8538433230374304E-6</v>
      </c>
      <c r="C7210" s="1">
        <v>1.27999500199433E-5</v>
      </c>
      <c r="D7210">
        <v>0</v>
      </c>
      <c r="E7210">
        <v>1.0416666666666701E-2</v>
      </c>
      <c r="F7210">
        <v>0</v>
      </c>
      <c r="G7210">
        <v>8.6206896551724102E-3</v>
      </c>
      <c r="H7210">
        <v>0.20175438596491199</v>
      </c>
      <c r="I7210">
        <v>1.2096774193548401E-2</v>
      </c>
      <c r="J7210" s="1">
        <v>0</v>
      </c>
      <c r="K7210" t="s">
        <v>23242</v>
      </c>
      <c r="L7210" t="s">
        <v>37664</v>
      </c>
      <c r="M7210" t="s">
        <v>37665</v>
      </c>
    </row>
    <row r="7211" spans="1:13">
      <c r="A7211" s="1" t="s">
        <v>9228</v>
      </c>
      <c r="B7211">
        <v>9.7954484970378395E-5</v>
      </c>
      <c r="C7211" s="1">
        <v>6.2100088078147805E-4</v>
      </c>
      <c r="D7211">
        <v>0.76666666666666705</v>
      </c>
      <c r="E7211">
        <v>0.43888888888888899</v>
      </c>
      <c r="F7211">
        <v>0.71236559139784905</v>
      </c>
      <c r="G7211">
        <v>0.94827586206896597</v>
      </c>
      <c r="H7211">
        <v>0.91176470588235303</v>
      </c>
      <c r="I7211">
        <v>0.97767857142857095</v>
      </c>
      <c r="J7211" s="1">
        <v>1</v>
      </c>
      <c r="K7211" t="s">
        <v>23239</v>
      </c>
      <c r="L7211" t="s">
        <v>37666</v>
      </c>
      <c r="M7211" t="s">
        <v>37667</v>
      </c>
    </row>
    <row r="7212" spans="1:13">
      <c r="A7212" s="1" t="s">
        <v>9229</v>
      </c>
      <c r="B7212">
        <v>7.66341247959861E-4</v>
      </c>
      <c r="C7212" s="1">
        <v>2.5412969626698099E-4</v>
      </c>
      <c r="D7212">
        <v>0.546875</v>
      </c>
      <c r="E7212">
        <v>0.17894736842105299</v>
      </c>
      <c r="F7212">
        <v>0.57253886010362698</v>
      </c>
      <c r="G7212">
        <v>0.93636363636363595</v>
      </c>
      <c r="H7212">
        <v>0.66517857142857095</v>
      </c>
      <c r="I7212">
        <v>0.74180327868852503</v>
      </c>
      <c r="J7212" s="1">
        <v>0.31818181818181801</v>
      </c>
      <c r="K7212" t="s">
        <v>23238</v>
      </c>
      <c r="L7212" t="s">
        <v>37668</v>
      </c>
      <c r="M7212" t="s">
        <v>37669</v>
      </c>
    </row>
    <row r="7213" spans="1:13">
      <c r="A7213" s="1" t="s">
        <v>9230</v>
      </c>
      <c r="B7213">
        <v>9.7275397669008406E-8</v>
      </c>
      <c r="C7213" s="1">
        <v>1.1032584178144299E-6</v>
      </c>
      <c r="D7213">
        <v>0.9375</v>
      </c>
      <c r="E7213">
        <v>0.96703296703296704</v>
      </c>
      <c r="F7213">
        <v>0.97777777777777797</v>
      </c>
      <c r="G7213">
        <v>1</v>
      </c>
      <c r="H7213">
        <v>1</v>
      </c>
      <c r="I7213">
        <v>0.99305555555555602</v>
      </c>
      <c r="J7213" s="1">
        <v>1</v>
      </c>
      <c r="K7213" t="s">
        <v>23237</v>
      </c>
      <c r="L7213" t="s">
        <v>37670</v>
      </c>
      <c r="M7213" t="s">
        <v>37671</v>
      </c>
    </row>
    <row r="7214" spans="1:13">
      <c r="A7214" s="1" t="s">
        <v>9231</v>
      </c>
      <c r="B7214">
        <v>4.3151282661232299E-7</v>
      </c>
      <c r="C7214" s="1">
        <v>2.7059677229483398E-6</v>
      </c>
      <c r="D7214">
        <v>1</v>
      </c>
      <c r="E7214">
        <v>1</v>
      </c>
      <c r="F7214">
        <v>0.97328244274809195</v>
      </c>
      <c r="G7214">
        <v>1</v>
      </c>
      <c r="H7214">
        <v>0.87931034482758597</v>
      </c>
      <c r="I7214">
        <v>1</v>
      </c>
      <c r="J7214" s="1">
        <v>1</v>
      </c>
      <c r="K7214" t="s">
        <v>23241</v>
      </c>
      <c r="L7214" t="s">
        <v>37672</v>
      </c>
      <c r="M7214" t="s">
        <v>37673</v>
      </c>
    </row>
    <row r="7215" spans="1:13">
      <c r="A7215" s="1" t="s">
        <v>9232</v>
      </c>
      <c r="B7215">
        <v>1.1076643574194399E-4</v>
      </c>
      <c r="C7215" s="1">
        <v>5.4220533439662003E-5</v>
      </c>
      <c r="D7215">
        <v>0.140625</v>
      </c>
      <c r="E7215">
        <v>0.123595505617978</v>
      </c>
      <c r="F7215">
        <v>0</v>
      </c>
      <c r="G7215">
        <v>0.17499999999999999</v>
      </c>
      <c r="H7215">
        <v>2.74725274725275E-2</v>
      </c>
      <c r="I7215">
        <v>0.171875</v>
      </c>
      <c r="J7215" s="1" t="s">
        <v>23229</v>
      </c>
      <c r="K7215" t="s">
        <v>23237</v>
      </c>
      <c r="L7215" t="s">
        <v>37674</v>
      </c>
      <c r="M7215" t="s">
        <v>37675</v>
      </c>
    </row>
    <row r="7216" spans="1:13">
      <c r="A7216" s="1" t="s">
        <v>9233</v>
      </c>
      <c r="B7216">
        <v>2.7511863138483601E-8</v>
      </c>
      <c r="C7216" s="1">
        <v>8.3892200896645605E-8</v>
      </c>
      <c r="D7216">
        <v>0</v>
      </c>
      <c r="E7216">
        <v>0</v>
      </c>
      <c r="F7216">
        <v>0</v>
      </c>
      <c r="G7216">
        <v>0.34482758620689702</v>
      </c>
      <c r="H7216">
        <v>3.7878787878787901E-2</v>
      </c>
      <c r="I7216">
        <v>6.25E-2</v>
      </c>
      <c r="J7216" s="1" t="s">
        <v>23229</v>
      </c>
      <c r="K7216" t="s">
        <v>23241</v>
      </c>
      <c r="L7216" t="s">
        <v>37676</v>
      </c>
      <c r="M7216" t="s">
        <v>37677</v>
      </c>
    </row>
    <row r="7217" spans="1:13">
      <c r="A7217" s="1" t="s">
        <v>9234</v>
      </c>
      <c r="B7217">
        <v>4.5645802941283402E-5</v>
      </c>
      <c r="C7217" s="1">
        <v>6.5397949485470498E-6</v>
      </c>
      <c r="D7217">
        <v>0.796875</v>
      </c>
      <c r="E7217">
        <v>0.91145833333333304</v>
      </c>
      <c r="F7217">
        <v>0.88717948717948703</v>
      </c>
      <c r="G7217">
        <v>1</v>
      </c>
      <c r="H7217">
        <v>0.94594594594594605</v>
      </c>
      <c r="I7217">
        <v>0.95762711864406802</v>
      </c>
      <c r="J7217" s="1">
        <v>1</v>
      </c>
      <c r="K7217" t="s">
        <v>23238</v>
      </c>
      <c r="L7217" t="s">
        <v>37678</v>
      </c>
      <c r="M7217" t="s">
        <v>37679</v>
      </c>
    </row>
    <row r="7218" spans="1:13">
      <c r="A7218" s="1" t="s">
        <v>9235</v>
      </c>
      <c r="B7218">
        <v>4.7946497263329398E-6</v>
      </c>
      <c r="C7218" s="1">
        <v>2.1157951786677498E-5</v>
      </c>
      <c r="D7218">
        <v>3.3333333333333298E-2</v>
      </c>
      <c r="E7218">
        <v>0</v>
      </c>
      <c r="F7218">
        <v>0.20994475138121499</v>
      </c>
      <c r="G7218">
        <v>0</v>
      </c>
      <c r="H7218">
        <v>0.21634615384615399</v>
      </c>
      <c r="I7218">
        <v>2.5510204081632699E-2</v>
      </c>
      <c r="J7218" s="1" t="s">
        <v>23229</v>
      </c>
      <c r="K7218" t="s">
        <v>23241</v>
      </c>
      <c r="L7218" t="s">
        <v>37680</v>
      </c>
      <c r="M7218" t="s">
        <v>37681</v>
      </c>
    </row>
    <row r="7219" spans="1:13">
      <c r="A7219" s="1" t="s">
        <v>9236</v>
      </c>
      <c r="B7219">
        <v>4.3426797475499401E-5</v>
      </c>
      <c r="C7219" s="1">
        <v>5.9076814617708904E-6</v>
      </c>
      <c r="D7219">
        <v>0.33333333333333298</v>
      </c>
      <c r="E7219">
        <v>0.193333333333333</v>
      </c>
      <c r="F7219">
        <v>0.34</v>
      </c>
      <c r="G7219">
        <v>0.25</v>
      </c>
      <c r="H7219">
        <v>0.56666666666666698</v>
      </c>
      <c r="I7219">
        <v>0.13888888888888901</v>
      </c>
      <c r="J7219" s="1">
        <v>1</v>
      </c>
      <c r="K7219" t="s">
        <v>23238</v>
      </c>
      <c r="L7219" t="s">
        <v>37682</v>
      </c>
      <c r="M7219" t="s">
        <v>37683</v>
      </c>
    </row>
    <row r="7220" spans="1:13">
      <c r="A7220" s="1" t="s">
        <v>9237</v>
      </c>
      <c r="B7220">
        <v>2.5561817956839601E-5</v>
      </c>
      <c r="C7220" s="1">
        <v>2.2153647202682E-5</v>
      </c>
      <c r="D7220">
        <v>0.9375</v>
      </c>
      <c r="E7220">
        <v>0.90804597701149403</v>
      </c>
      <c r="F7220">
        <v>0.97872340425531901</v>
      </c>
      <c r="G7220">
        <v>0.984375</v>
      </c>
      <c r="H7220">
        <v>0.99342105263157898</v>
      </c>
      <c r="I7220">
        <v>0.840425531914894</v>
      </c>
      <c r="J7220" s="1">
        <v>1</v>
      </c>
      <c r="K7220" t="s">
        <v>23238</v>
      </c>
      <c r="L7220" t="s">
        <v>37684</v>
      </c>
      <c r="M7220" t="s">
        <v>37685</v>
      </c>
    </row>
    <row r="7221" spans="1:13">
      <c r="A7221" s="1" t="s">
        <v>9238</v>
      </c>
      <c r="B7221">
        <v>5.0366134701382503E-6</v>
      </c>
      <c r="C7221" s="1">
        <v>1.01447877056886E-11</v>
      </c>
      <c r="D7221">
        <v>0.967741935483871</v>
      </c>
      <c r="E7221">
        <v>0.97282608695652195</v>
      </c>
      <c r="F7221">
        <v>0.997076023391813</v>
      </c>
      <c r="G7221">
        <v>1</v>
      </c>
      <c r="H7221">
        <v>0.99122807017543901</v>
      </c>
      <c r="I7221">
        <v>0.99107142857142905</v>
      </c>
      <c r="J7221" s="1">
        <v>1</v>
      </c>
      <c r="K7221" t="s">
        <v>23239</v>
      </c>
      <c r="L7221" t="s">
        <v>37686</v>
      </c>
      <c r="M7221" t="s">
        <v>37687</v>
      </c>
    </row>
    <row r="7222" spans="1:13">
      <c r="A7222" s="1" t="s">
        <v>9239</v>
      </c>
      <c r="B7222">
        <v>1.21943497060548E-7</v>
      </c>
      <c r="C7222" s="1">
        <v>5.8117715280713003E-10</v>
      </c>
      <c r="D7222">
        <v>0</v>
      </c>
      <c r="E7222">
        <v>0</v>
      </c>
      <c r="F7222">
        <v>6.9892473118279605E-2</v>
      </c>
      <c r="G7222">
        <v>0</v>
      </c>
      <c r="H7222">
        <v>2.6315789473684199E-2</v>
      </c>
      <c r="I7222">
        <v>0</v>
      </c>
      <c r="J7222" s="1" t="s">
        <v>23229</v>
      </c>
      <c r="K7222" t="s">
        <v>23241</v>
      </c>
      <c r="L7222" t="s">
        <v>37688</v>
      </c>
      <c r="M7222" t="s">
        <v>37689</v>
      </c>
    </row>
    <row r="7223" spans="1:13">
      <c r="A7223" s="1" t="s">
        <v>9240</v>
      </c>
      <c r="B7223">
        <v>1.58934773735741E-5</v>
      </c>
      <c r="C7223" s="1">
        <v>7.2271716201883496E-6</v>
      </c>
      <c r="D7223">
        <v>0.96</v>
      </c>
      <c r="E7223">
        <v>0.81617647058823495</v>
      </c>
      <c r="F7223">
        <v>0.99470899470899499</v>
      </c>
      <c r="G7223">
        <v>1</v>
      </c>
      <c r="H7223">
        <v>0.99411764705882399</v>
      </c>
      <c r="I7223">
        <v>0.84523809523809501</v>
      </c>
      <c r="J7223" s="1">
        <v>1</v>
      </c>
      <c r="K7223" t="s">
        <v>23241</v>
      </c>
      <c r="L7223" t="s">
        <v>37690</v>
      </c>
      <c r="M7223" t="s">
        <v>37691</v>
      </c>
    </row>
    <row r="7224" spans="1:13">
      <c r="A7224" s="1" t="s">
        <v>9241</v>
      </c>
      <c r="B7224">
        <v>8.5474040804421595E-7</v>
      </c>
      <c r="C7224" s="1">
        <v>4.3986990501494002E-6</v>
      </c>
      <c r="D7224">
        <v>1</v>
      </c>
      <c r="E7224">
        <v>1</v>
      </c>
      <c r="F7224">
        <v>1</v>
      </c>
      <c r="G7224">
        <v>0.52380952380952395</v>
      </c>
      <c r="H7224">
        <v>0.99305555555555602</v>
      </c>
      <c r="I7224">
        <v>0.83333333333333304</v>
      </c>
      <c r="J7224" s="1">
        <v>1</v>
      </c>
      <c r="K7224" t="s">
        <v>23239</v>
      </c>
      <c r="L7224" t="s">
        <v>37692</v>
      </c>
      <c r="M7224" t="s">
        <v>37693</v>
      </c>
    </row>
    <row r="7225" spans="1:13">
      <c r="A7225" s="1" t="s">
        <v>9242</v>
      </c>
      <c r="B7225">
        <v>1.5961981966658201E-4</v>
      </c>
      <c r="C7225" s="1">
        <v>2.7678271717222502E-7</v>
      </c>
      <c r="D7225">
        <v>0.97619047619047605</v>
      </c>
      <c r="E7225">
        <v>0.61538461538461497</v>
      </c>
      <c r="F7225">
        <v>1</v>
      </c>
      <c r="G7225">
        <v>1</v>
      </c>
      <c r="H7225">
        <v>0.99295774647887303</v>
      </c>
      <c r="I7225">
        <v>1</v>
      </c>
      <c r="J7225" s="1">
        <v>1</v>
      </c>
      <c r="K7225" t="s">
        <v>23237</v>
      </c>
      <c r="L7225" t="s">
        <v>37694</v>
      </c>
      <c r="M7225" t="s">
        <v>37695</v>
      </c>
    </row>
    <row r="7226" spans="1:13">
      <c r="A7226" s="1" t="s">
        <v>9243</v>
      </c>
      <c r="B7226">
        <v>8.2330615337931796E-6</v>
      </c>
      <c r="C7226" s="1">
        <v>9.1373414158354995E-6</v>
      </c>
      <c r="D7226">
        <v>0.9375</v>
      </c>
      <c r="E7226">
        <v>0.984375</v>
      </c>
      <c r="F7226">
        <v>0.94358974358974401</v>
      </c>
      <c r="G7226">
        <v>0.97058823529411797</v>
      </c>
      <c r="H7226">
        <v>0.97169811320754695</v>
      </c>
      <c r="I7226">
        <v>0.984375</v>
      </c>
      <c r="J7226" s="1">
        <v>0.95</v>
      </c>
      <c r="K7226" t="s">
        <v>23241</v>
      </c>
      <c r="L7226" t="s">
        <v>37696</v>
      </c>
      <c r="M7226" t="s">
        <v>37697</v>
      </c>
    </row>
    <row r="7227" spans="1:13">
      <c r="A7227" s="1" t="s">
        <v>9244</v>
      </c>
      <c r="B7227">
        <v>1.6943501085046501E-4</v>
      </c>
      <c r="C7227" s="1">
        <v>1.8396144897512599E-4</v>
      </c>
      <c r="D7227">
        <v>0.483333333333333</v>
      </c>
      <c r="E7227">
        <v>0.168604651162791</v>
      </c>
      <c r="F7227">
        <v>0.332236842105263</v>
      </c>
      <c r="G7227">
        <v>0.63157894736842102</v>
      </c>
      <c r="H7227">
        <v>5.4945054945054903E-2</v>
      </c>
      <c r="I7227">
        <v>0.32857142857142901</v>
      </c>
      <c r="J7227" s="1">
        <v>1</v>
      </c>
      <c r="K7227" t="s">
        <v>23238</v>
      </c>
      <c r="L7227" t="s">
        <v>37698</v>
      </c>
      <c r="M7227" t="s">
        <v>37699</v>
      </c>
    </row>
    <row r="7228" spans="1:13">
      <c r="A7228" s="1" t="s">
        <v>9245</v>
      </c>
      <c r="B7228">
        <v>8.2868722003202898E-7</v>
      </c>
      <c r="C7228" s="1">
        <v>7.5953400837029499E-5</v>
      </c>
      <c r="D7228">
        <v>1</v>
      </c>
      <c r="E7228">
        <v>0.99473684210526303</v>
      </c>
      <c r="F7228">
        <v>1</v>
      </c>
      <c r="G7228">
        <v>1</v>
      </c>
      <c r="H7228">
        <v>0.97368421052631604</v>
      </c>
      <c r="I7228">
        <v>0.92561983471074405</v>
      </c>
      <c r="J7228" s="1">
        <v>1</v>
      </c>
      <c r="K7228" t="s">
        <v>23238</v>
      </c>
      <c r="L7228" t="s">
        <v>37700</v>
      </c>
      <c r="M7228" t="s">
        <v>37701</v>
      </c>
    </row>
    <row r="7229" spans="1:13">
      <c r="A7229" s="1" t="s">
        <v>9246</v>
      </c>
      <c r="B7229">
        <v>0</v>
      </c>
      <c r="C7229" s="1">
        <v>0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 s="1">
        <v>0</v>
      </c>
      <c r="K7229" t="s">
        <v>23239</v>
      </c>
      <c r="L7229" t="s">
        <v>37702</v>
      </c>
      <c r="M7229" t="s">
        <v>37703</v>
      </c>
    </row>
    <row r="7230" spans="1:13">
      <c r="A7230" s="1" t="s">
        <v>9247</v>
      </c>
      <c r="B7230">
        <v>3.4639871743780799E-4</v>
      </c>
      <c r="C7230" s="1">
        <v>2.3869691881888199E-5</v>
      </c>
      <c r="D7230">
        <v>0.953125</v>
      </c>
      <c r="E7230">
        <v>0.76373626373626402</v>
      </c>
      <c r="F7230">
        <v>1</v>
      </c>
      <c r="G7230">
        <v>1</v>
      </c>
      <c r="H7230">
        <v>0.99504950495049505</v>
      </c>
      <c r="I7230">
        <v>1</v>
      </c>
      <c r="J7230" s="1" t="s">
        <v>23229</v>
      </c>
      <c r="K7230" t="s">
        <v>23241</v>
      </c>
      <c r="L7230" t="s">
        <v>37704</v>
      </c>
      <c r="M7230" t="s">
        <v>37705</v>
      </c>
    </row>
    <row r="7231" spans="1:13">
      <c r="A7231" s="1" t="s">
        <v>9248</v>
      </c>
      <c r="B7231">
        <v>2.5597595612176902E-7</v>
      </c>
      <c r="C7231" s="1">
        <v>1.87523718898556E-5</v>
      </c>
      <c r="D7231">
        <v>1</v>
      </c>
      <c r="E7231">
        <v>1</v>
      </c>
      <c r="F7231">
        <v>0.94512195121951204</v>
      </c>
      <c r="G7231">
        <v>0.83333333333333304</v>
      </c>
      <c r="H7231">
        <v>0.87951807228915702</v>
      </c>
      <c r="I7231">
        <v>0.9</v>
      </c>
      <c r="J7231" s="1" t="s">
        <v>23229</v>
      </c>
      <c r="K7231" t="s">
        <v>23238</v>
      </c>
      <c r="L7231" t="s">
        <v>37706</v>
      </c>
      <c r="M7231" t="s">
        <v>37707</v>
      </c>
    </row>
    <row r="7232" spans="1:13">
      <c r="A7232" s="1" t="s">
        <v>9249</v>
      </c>
      <c r="B7232">
        <v>7.7601307578260707E-6</v>
      </c>
      <c r="C7232" s="1">
        <v>6.1229485011136402E-5</v>
      </c>
      <c r="D7232">
        <v>0.12</v>
      </c>
      <c r="E7232">
        <v>9.6153846153846201E-2</v>
      </c>
      <c r="F7232">
        <v>3.8167938931297697E-2</v>
      </c>
      <c r="G7232">
        <v>2.3809523809523801E-2</v>
      </c>
      <c r="H7232">
        <v>0.123711340206186</v>
      </c>
      <c r="I7232">
        <v>8.0882352941176502E-2</v>
      </c>
      <c r="J7232" s="1">
        <v>0</v>
      </c>
      <c r="K7232" t="s">
        <v>23241</v>
      </c>
      <c r="L7232" t="s">
        <v>37708</v>
      </c>
      <c r="M7232" t="s">
        <v>37709</v>
      </c>
    </row>
    <row r="7233" spans="1:13">
      <c r="A7233" s="1" t="s">
        <v>9250</v>
      </c>
      <c r="B7233">
        <v>9.1622738400170104E-6</v>
      </c>
      <c r="C7233" s="1">
        <v>5.8886691092410704E-4</v>
      </c>
      <c r="D7233">
        <v>0.703125</v>
      </c>
      <c r="E7233">
        <v>0.75268817204301097</v>
      </c>
      <c r="F7233">
        <v>0.91040462427745705</v>
      </c>
      <c r="G7233">
        <v>0.875</v>
      </c>
      <c r="H7233">
        <v>0.69158878504672905</v>
      </c>
      <c r="I7233">
        <v>0.80476190476190501</v>
      </c>
      <c r="J7233" s="1">
        <v>0</v>
      </c>
      <c r="K7233" t="s">
        <v>23240</v>
      </c>
      <c r="L7233" t="s">
        <v>37710</v>
      </c>
      <c r="M7233" t="s">
        <v>37711</v>
      </c>
    </row>
    <row r="7234" spans="1:13">
      <c r="A7234" s="1" t="s">
        <v>9251</v>
      </c>
      <c r="B7234">
        <v>1.67755160320471E-6</v>
      </c>
      <c r="C7234" s="1">
        <v>2.5737219890707502E-6</v>
      </c>
      <c r="D7234">
        <v>0.765625</v>
      </c>
      <c r="E7234">
        <v>0.5</v>
      </c>
      <c r="F7234">
        <v>0.98870056497175096</v>
      </c>
      <c r="G7234">
        <v>1</v>
      </c>
      <c r="H7234">
        <v>0.98</v>
      </c>
      <c r="I7234">
        <v>0.94805194805194803</v>
      </c>
      <c r="J7234" s="1">
        <v>1</v>
      </c>
      <c r="K7234" t="s">
        <v>23239</v>
      </c>
      <c r="L7234" t="s">
        <v>37712</v>
      </c>
      <c r="M7234" t="s">
        <v>37713</v>
      </c>
    </row>
    <row r="7235" spans="1:13">
      <c r="A7235" s="1" t="s">
        <v>9252</v>
      </c>
      <c r="B7235">
        <v>4.2854052745762099E-7</v>
      </c>
      <c r="C7235" s="1">
        <v>1.23886950168989E-6</v>
      </c>
      <c r="D7235">
        <v>1</v>
      </c>
      <c r="E7235">
        <v>1</v>
      </c>
      <c r="F7235">
        <v>1</v>
      </c>
      <c r="G7235">
        <v>0.52</v>
      </c>
      <c r="H7235">
        <v>0.99484536082474195</v>
      </c>
      <c r="I7235">
        <v>0.955696202531646</v>
      </c>
      <c r="J7235" s="1">
        <v>1</v>
      </c>
      <c r="K7235" t="s">
        <v>23241</v>
      </c>
      <c r="L7235" t="s">
        <v>37714</v>
      </c>
      <c r="M7235" t="s">
        <v>37715</v>
      </c>
    </row>
    <row r="7236" spans="1:13">
      <c r="A7236" s="1" t="s">
        <v>9253</v>
      </c>
      <c r="B7236">
        <v>1.72234777104562E-7</v>
      </c>
      <c r="C7236" s="1">
        <v>1.1446233393377501E-5</v>
      </c>
      <c r="D7236">
        <v>0</v>
      </c>
      <c r="E7236">
        <v>1.58730158730159E-2</v>
      </c>
      <c r="F7236">
        <v>0</v>
      </c>
      <c r="G7236">
        <v>0.59677419354838701</v>
      </c>
      <c r="H7236">
        <v>1.21951219512195E-2</v>
      </c>
      <c r="I7236">
        <v>0.14772727272727301</v>
      </c>
      <c r="J7236" s="1">
        <v>0</v>
      </c>
      <c r="K7236" t="s">
        <v>23237</v>
      </c>
      <c r="L7236" t="s">
        <v>37716</v>
      </c>
      <c r="M7236" t="s">
        <v>37717</v>
      </c>
    </row>
    <row r="7237" spans="1:13">
      <c r="A7237" s="1" t="s">
        <v>9254</v>
      </c>
      <c r="B7237">
        <v>3.1131773937717601E-5</v>
      </c>
      <c r="C7237" s="1">
        <v>2.3571057012176998E-6</v>
      </c>
      <c r="D7237">
        <v>1</v>
      </c>
      <c r="E7237">
        <v>1</v>
      </c>
      <c r="F7237">
        <v>0.73711340206185605</v>
      </c>
      <c r="G7237">
        <v>1</v>
      </c>
      <c r="H7237">
        <v>0.83823529411764697</v>
      </c>
      <c r="I7237">
        <v>0.94871794871794901</v>
      </c>
      <c r="J7237" s="1">
        <v>1</v>
      </c>
      <c r="K7237" t="s">
        <v>23237</v>
      </c>
      <c r="L7237" t="s">
        <v>37718</v>
      </c>
      <c r="M7237" t="s">
        <v>37719</v>
      </c>
    </row>
    <row r="7238" spans="1:13">
      <c r="A7238" s="1" t="s">
        <v>9255</v>
      </c>
      <c r="B7238">
        <v>3.3425871396860501E-6</v>
      </c>
      <c r="C7238" s="1">
        <v>4.78655666433158E-8</v>
      </c>
      <c r="D7238">
        <v>0.92857142857142905</v>
      </c>
      <c r="E7238">
        <v>0.98507462686567204</v>
      </c>
      <c r="F7238">
        <v>1</v>
      </c>
      <c r="G7238">
        <v>1</v>
      </c>
      <c r="H7238">
        <v>1</v>
      </c>
      <c r="I7238">
        <v>1</v>
      </c>
      <c r="J7238" s="1">
        <v>1</v>
      </c>
      <c r="K7238" t="s">
        <v>23237</v>
      </c>
      <c r="L7238" t="s">
        <v>37720</v>
      </c>
      <c r="M7238" t="s">
        <v>37721</v>
      </c>
    </row>
    <row r="7239" spans="1:13">
      <c r="A7239" s="1" t="s">
        <v>9256</v>
      </c>
      <c r="B7239">
        <v>4.2157431951394198E-7</v>
      </c>
      <c r="C7239" s="1">
        <v>2.4482359323905199E-6</v>
      </c>
      <c r="D7239">
        <v>1</v>
      </c>
      <c r="E7239">
        <v>1</v>
      </c>
      <c r="F7239">
        <v>0.99740932642487001</v>
      </c>
      <c r="G7239">
        <v>0.94827586206896597</v>
      </c>
      <c r="H7239">
        <v>0.99557522123893805</v>
      </c>
      <c r="I7239">
        <v>0.97154471544715404</v>
      </c>
      <c r="J7239" s="1">
        <v>1</v>
      </c>
      <c r="K7239" t="s">
        <v>23238</v>
      </c>
      <c r="L7239" t="s">
        <v>37722</v>
      </c>
      <c r="M7239" t="s">
        <v>37723</v>
      </c>
    </row>
    <row r="7240" spans="1:13">
      <c r="A7240" s="1" t="s">
        <v>9257</v>
      </c>
      <c r="B7240">
        <v>5.5767842651414705E-7</v>
      </c>
      <c r="C7240" s="1">
        <v>1.1491699433836899E-6</v>
      </c>
      <c r="D7240">
        <v>0.98076923076923095</v>
      </c>
      <c r="E7240">
        <v>0.97530864197530898</v>
      </c>
      <c r="F7240">
        <v>0.98124999999999996</v>
      </c>
      <c r="G7240">
        <v>1</v>
      </c>
      <c r="H7240">
        <v>0.94594594594594605</v>
      </c>
      <c r="I7240">
        <v>1</v>
      </c>
      <c r="J7240" s="1">
        <v>0</v>
      </c>
      <c r="K7240" t="s">
        <v>23238</v>
      </c>
      <c r="L7240" t="s">
        <v>37724</v>
      </c>
      <c r="M7240" t="s">
        <v>37725</v>
      </c>
    </row>
    <row r="7241" spans="1:13">
      <c r="A7241" s="1" t="s">
        <v>9258</v>
      </c>
      <c r="B7241">
        <v>5.0510923477678605E-7</v>
      </c>
      <c r="C7241" s="1">
        <v>9.699507366460361E-7</v>
      </c>
      <c r="D7241">
        <v>1</v>
      </c>
      <c r="E7241">
        <v>1</v>
      </c>
      <c r="F7241">
        <v>0.99732620320855603</v>
      </c>
      <c r="G7241">
        <v>1</v>
      </c>
      <c r="H7241">
        <v>0.95833333333333304</v>
      </c>
      <c r="I7241">
        <v>0.98295454545454497</v>
      </c>
      <c r="J7241" s="1" t="s">
        <v>23229</v>
      </c>
      <c r="K7241" t="s">
        <v>23241</v>
      </c>
      <c r="L7241" t="s">
        <v>37726</v>
      </c>
      <c r="M7241" t="s">
        <v>37727</v>
      </c>
    </row>
    <row r="7242" spans="1:13">
      <c r="A7242" s="1" t="s">
        <v>9259</v>
      </c>
      <c r="B7242">
        <v>3.8533961395524197E-5</v>
      </c>
      <c r="C7242" s="1">
        <v>6.7490337370914601E-6</v>
      </c>
      <c r="D7242">
        <v>0.93548387096774199</v>
      </c>
      <c r="E7242">
        <v>0.86170212765957399</v>
      </c>
      <c r="F7242">
        <v>0.99742268041237103</v>
      </c>
      <c r="G7242">
        <v>1</v>
      </c>
      <c r="H7242">
        <v>0.99545454545454504</v>
      </c>
      <c r="I7242">
        <v>0.99159663865546199</v>
      </c>
      <c r="J7242" s="1">
        <v>1</v>
      </c>
      <c r="K7242" t="s">
        <v>23241</v>
      </c>
      <c r="L7242" t="s">
        <v>37728</v>
      </c>
      <c r="M7242" t="s">
        <v>37729</v>
      </c>
    </row>
    <row r="7243" spans="1:13">
      <c r="A7243" s="1" t="s">
        <v>9260</v>
      </c>
      <c r="B7243">
        <v>3.3996088601314102E-5</v>
      </c>
      <c r="C7243" s="1">
        <v>2.7245755757218401E-5</v>
      </c>
      <c r="D7243">
        <v>0.58823529411764697</v>
      </c>
      <c r="E7243">
        <v>0.84615384615384603</v>
      </c>
      <c r="F7243">
        <v>0.40384615384615402</v>
      </c>
      <c r="G7243">
        <v>0.269230769230769</v>
      </c>
      <c r="H7243">
        <v>0.68333333333333302</v>
      </c>
      <c r="I7243">
        <v>0.33076923076923098</v>
      </c>
      <c r="J7243" s="1" t="s">
        <v>23229</v>
      </c>
      <c r="K7243" t="s">
        <v>23241</v>
      </c>
      <c r="L7243" t="s">
        <v>37730</v>
      </c>
      <c r="M7243" t="s">
        <v>37731</v>
      </c>
    </row>
    <row r="7244" spans="1:13">
      <c r="A7244" s="1" t="s">
        <v>9261</v>
      </c>
      <c r="B7244">
        <v>2.1218397123810601E-5</v>
      </c>
      <c r="C7244" s="1">
        <v>6.5219237116491401E-6</v>
      </c>
      <c r="D7244">
        <v>0.85483870967741904</v>
      </c>
      <c r="E7244">
        <v>0.95180722891566305</v>
      </c>
      <c r="F7244">
        <v>0.95562130177514804</v>
      </c>
      <c r="G7244">
        <v>1</v>
      </c>
      <c r="H7244">
        <v>0.99397590361445798</v>
      </c>
      <c r="I7244">
        <v>0.94915254237288105</v>
      </c>
      <c r="J7244" s="1">
        <v>1</v>
      </c>
      <c r="K7244" t="s">
        <v>23241</v>
      </c>
      <c r="L7244" t="s">
        <v>37732</v>
      </c>
      <c r="M7244" t="s">
        <v>37733</v>
      </c>
    </row>
    <row r="7245" spans="1:13">
      <c r="A7245" s="1" t="s">
        <v>9262</v>
      </c>
      <c r="B7245">
        <v>6.9617664006035E-6</v>
      </c>
      <c r="C7245" s="1">
        <v>1.3719146808975199E-5</v>
      </c>
      <c r="D7245">
        <v>1</v>
      </c>
      <c r="E7245">
        <v>1</v>
      </c>
      <c r="F7245">
        <v>0.9</v>
      </c>
      <c r="G7245">
        <v>1</v>
      </c>
      <c r="H7245">
        <v>1</v>
      </c>
      <c r="I7245">
        <v>1</v>
      </c>
      <c r="J7245" s="1">
        <v>1</v>
      </c>
      <c r="K7245" t="s">
        <v>23237</v>
      </c>
      <c r="L7245" t="s">
        <v>37734</v>
      </c>
      <c r="M7245" t="s">
        <v>37735</v>
      </c>
    </row>
    <row r="7246" spans="1:13">
      <c r="A7246" s="1" t="s">
        <v>9263</v>
      </c>
      <c r="B7246">
        <v>2.27274802228919E-4</v>
      </c>
      <c r="C7246" s="1">
        <v>3.10959804596552E-6</v>
      </c>
      <c r="D7246">
        <v>0.953125</v>
      </c>
      <c r="E7246">
        <v>0.81578947368421095</v>
      </c>
      <c r="F7246">
        <v>0.97643979057591601</v>
      </c>
      <c r="G7246">
        <v>1</v>
      </c>
      <c r="H7246">
        <v>0.91414141414141403</v>
      </c>
      <c r="I7246">
        <v>0.97747747747747704</v>
      </c>
      <c r="J7246" s="1">
        <v>1</v>
      </c>
      <c r="K7246" t="s">
        <v>23241</v>
      </c>
      <c r="L7246" t="s">
        <v>37736</v>
      </c>
      <c r="M7246" t="s">
        <v>37737</v>
      </c>
    </row>
    <row r="7247" spans="1:13">
      <c r="A7247" s="1" t="s">
        <v>9264</v>
      </c>
      <c r="B7247">
        <v>7.6282887117154003E-9</v>
      </c>
      <c r="C7247" s="1">
        <v>1.2971658146198499E-6</v>
      </c>
      <c r="D7247">
        <v>1</v>
      </c>
      <c r="E7247">
        <v>1</v>
      </c>
      <c r="F7247">
        <v>1</v>
      </c>
      <c r="G7247">
        <v>0.35294117647058798</v>
      </c>
      <c r="H7247">
        <v>1</v>
      </c>
      <c r="I7247">
        <v>0.93292682926829296</v>
      </c>
      <c r="J7247" s="1" t="s">
        <v>23229</v>
      </c>
      <c r="K7247" t="s">
        <v>23239</v>
      </c>
      <c r="L7247" t="s">
        <v>37738</v>
      </c>
      <c r="M7247" t="s">
        <v>37739</v>
      </c>
    </row>
    <row r="7248" spans="1:13">
      <c r="A7248" s="1" t="s">
        <v>9265</v>
      </c>
      <c r="B7248">
        <v>6.5891930131044E-5</v>
      </c>
      <c r="C7248" s="1">
        <v>2.15843977685167E-4</v>
      </c>
      <c r="D7248">
        <v>0.05</v>
      </c>
      <c r="E7248">
        <v>5.3763440860215101E-3</v>
      </c>
      <c r="F7248">
        <v>0.27127659574468099</v>
      </c>
      <c r="G7248">
        <v>2.7777777777777801E-2</v>
      </c>
      <c r="H7248">
        <v>0.35046728971962599</v>
      </c>
      <c r="I7248">
        <v>1.3333333333333299E-2</v>
      </c>
      <c r="J7248" s="1">
        <v>0.125</v>
      </c>
      <c r="K7248" t="s">
        <v>23238</v>
      </c>
      <c r="L7248" t="s">
        <v>37740</v>
      </c>
      <c r="M7248" t="s">
        <v>37741</v>
      </c>
    </row>
    <row r="7249" spans="1:13">
      <c r="A7249" s="1" t="s">
        <v>9266</v>
      </c>
      <c r="B7249">
        <v>1.9347690225217901E-8</v>
      </c>
      <c r="C7249" s="1">
        <v>1.8552501214942701E-8</v>
      </c>
      <c r="D7249">
        <v>0</v>
      </c>
      <c r="E7249">
        <v>5.2631578947368397E-2</v>
      </c>
      <c r="F7249">
        <v>0</v>
      </c>
      <c r="G7249">
        <v>1.02040816326531E-2</v>
      </c>
      <c r="H7249">
        <v>4.7619047619047597E-3</v>
      </c>
      <c r="I7249">
        <v>1.2345679012345699E-2</v>
      </c>
      <c r="J7249" s="1">
        <v>0</v>
      </c>
      <c r="K7249" t="s">
        <v>23242</v>
      </c>
      <c r="L7249" t="s">
        <v>37742</v>
      </c>
      <c r="M7249" t="s">
        <v>37743</v>
      </c>
    </row>
    <row r="7250" spans="1:13">
      <c r="A7250" s="1" t="s">
        <v>9267</v>
      </c>
      <c r="B7250">
        <v>7.7096125819561704E-7</v>
      </c>
      <c r="C7250" s="1">
        <v>1.21400537881185E-5</v>
      </c>
      <c r="D7250">
        <v>0.94444444444444398</v>
      </c>
      <c r="E7250">
        <v>1</v>
      </c>
      <c r="F7250">
        <v>0.96578947368421098</v>
      </c>
      <c r="G7250">
        <v>1</v>
      </c>
      <c r="H7250">
        <v>0.97641509433962304</v>
      </c>
      <c r="I7250">
        <v>0.9</v>
      </c>
      <c r="J7250" s="1">
        <v>1</v>
      </c>
      <c r="K7250" t="s">
        <v>23237</v>
      </c>
      <c r="L7250" t="s">
        <v>37744</v>
      </c>
      <c r="M7250" t="s">
        <v>37745</v>
      </c>
    </row>
    <row r="7251" spans="1:13">
      <c r="A7251" s="1" t="s">
        <v>9268</v>
      </c>
      <c r="B7251">
        <v>5.5999730183557698E-5</v>
      </c>
      <c r="C7251" s="1">
        <v>3.00612727534115E-5</v>
      </c>
      <c r="D7251">
        <v>0.16129032258064499</v>
      </c>
      <c r="E7251">
        <v>2.9411764705882401E-2</v>
      </c>
      <c r="F7251">
        <v>0.18437500000000001</v>
      </c>
      <c r="G7251">
        <v>6.25E-2</v>
      </c>
      <c r="H7251">
        <v>0.33823529411764702</v>
      </c>
      <c r="I7251">
        <v>0.115384615384615</v>
      </c>
      <c r="J7251" s="1">
        <v>0</v>
      </c>
      <c r="K7251" t="s">
        <v>23238</v>
      </c>
      <c r="L7251" t="s">
        <v>37746</v>
      </c>
      <c r="M7251" t="s">
        <v>37747</v>
      </c>
    </row>
    <row r="7252" spans="1:13">
      <c r="A7252" s="1" t="s">
        <v>9269</v>
      </c>
      <c r="B7252">
        <v>5.8211416418642802E-4</v>
      </c>
      <c r="C7252" s="1">
        <v>9.5841850458324498E-5</v>
      </c>
      <c r="D7252">
        <v>0.64583333333333304</v>
      </c>
      <c r="E7252">
        <v>0.84821428571428603</v>
      </c>
      <c r="F7252">
        <v>0.57964601769911495</v>
      </c>
      <c r="G7252">
        <v>0.12727272727272701</v>
      </c>
      <c r="H7252">
        <v>0.81904761904761902</v>
      </c>
      <c r="I7252">
        <v>0.322033898305085</v>
      </c>
      <c r="J7252" s="1">
        <v>0</v>
      </c>
      <c r="K7252" t="s">
        <v>23238</v>
      </c>
      <c r="L7252" t="s">
        <v>37748</v>
      </c>
      <c r="M7252" t="s">
        <v>37749</v>
      </c>
    </row>
    <row r="7253" spans="1:13">
      <c r="A7253" s="1" t="s">
        <v>9270</v>
      </c>
      <c r="B7253">
        <v>1.0903104132648799E-3</v>
      </c>
      <c r="C7253" s="1">
        <v>1.01874573196002E-4</v>
      </c>
      <c r="D7253">
        <v>0.33333333333333298</v>
      </c>
      <c r="E7253">
        <v>0.69886363636363602</v>
      </c>
      <c r="F7253">
        <v>9.0909090909090905E-3</v>
      </c>
      <c r="G7253">
        <v>0</v>
      </c>
      <c r="H7253">
        <v>1.2500000000000001E-2</v>
      </c>
      <c r="I7253">
        <v>2.1276595744680899E-2</v>
      </c>
      <c r="J7253" s="1" t="s">
        <v>23229</v>
      </c>
      <c r="K7253" t="s">
        <v>23242</v>
      </c>
      <c r="L7253" t="s">
        <v>37750</v>
      </c>
      <c r="M7253" t="s">
        <v>37751</v>
      </c>
    </row>
    <row r="7254" spans="1:13">
      <c r="A7254" s="1" t="s">
        <v>9271</v>
      </c>
      <c r="B7254">
        <v>6.9815748459117297E-6</v>
      </c>
      <c r="C7254" s="1">
        <v>8.8010894678094708E-6</v>
      </c>
      <c r="D7254">
        <v>1.72413793103448E-2</v>
      </c>
      <c r="E7254">
        <v>0</v>
      </c>
      <c r="F7254">
        <v>0</v>
      </c>
      <c r="G7254">
        <v>6.7567567567567599E-2</v>
      </c>
      <c r="H7254">
        <v>0</v>
      </c>
      <c r="I7254">
        <v>0.13709677419354799</v>
      </c>
      <c r="J7254" s="1">
        <v>0</v>
      </c>
      <c r="K7254" t="s">
        <v>23241</v>
      </c>
      <c r="L7254" t="s">
        <v>37752</v>
      </c>
      <c r="M7254" t="s">
        <v>37753</v>
      </c>
    </row>
    <row r="7255" spans="1:13">
      <c r="A7255" s="1" t="s">
        <v>9272</v>
      </c>
      <c r="B7255">
        <v>1.9706921834453599E-4</v>
      </c>
      <c r="C7255" s="1">
        <v>1.29542235129861E-6</v>
      </c>
      <c r="D7255">
        <v>0.6</v>
      </c>
      <c r="E7255">
        <v>0.317460317460317</v>
      </c>
      <c r="F7255">
        <v>0.93548387096774199</v>
      </c>
      <c r="G7255">
        <v>0.96153846153846201</v>
      </c>
      <c r="H7255">
        <v>0.97</v>
      </c>
      <c r="I7255">
        <v>0.82692307692307698</v>
      </c>
      <c r="J7255" s="1" t="s">
        <v>23229</v>
      </c>
      <c r="K7255" t="s">
        <v>23238</v>
      </c>
      <c r="L7255" t="s">
        <v>37754</v>
      </c>
      <c r="M7255" t="s">
        <v>37755</v>
      </c>
    </row>
    <row r="7256" spans="1:13">
      <c r="A7256" s="1" t="s">
        <v>9273</v>
      </c>
      <c r="B7256">
        <v>1.7520295553118999E-4</v>
      </c>
      <c r="C7256" s="1">
        <v>1.8795863019092901E-5</v>
      </c>
      <c r="D7256">
        <v>0.96875</v>
      </c>
      <c r="E7256">
        <v>0.75789473684210495</v>
      </c>
      <c r="F7256">
        <v>0.98453608247422697</v>
      </c>
      <c r="G7256">
        <v>0.98936170212765995</v>
      </c>
      <c r="H7256">
        <v>0.99528301886792403</v>
      </c>
      <c r="I7256">
        <v>0.98969072164948502</v>
      </c>
      <c r="J7256" s="1">
        <v>1</v>
      </c>
      <c r="K7256" t="s">
        <v>23238</v>
      </c>
      <c r="L7256" t="s">
        <v>37756</v>
      </c>
      <c r="M7256" t="s">
        <v>37757</v>
      </c>
    </row>
    <row r="7257" spans="1:13">
      <c r="A7257" s="1" t="s">
        <v>9274</v>
      </c>
      <c r="B7257">
        <v>4.5146694414102498E-5</v>
      </c>
      <c r="C7257" s="1">
        <v>6.1189543810708595E-5</v>
      </c>
      <c r="D7257">
        <v>0</v>
      </c>
      <c r="E7257">
        <v>5.3763440860215101E-3</v>
      </c>
      <c r="F7257">
        <v>0.180412371134021</v>
      </c>
      <c r="G7257">
        <v>0</v>
      </c>
      <c r="H7257">
        <v>5.1401869158878503E-2</v>
      </c>
      <c r="I7257">
        <v>4.7619047619047597E-3</v>
      </c>
      <c r="J7257" s="1" t="s">
        <v>23229</v>
      </c>
      <c r="K7257" t="s">
        <v>23238</v>
      </c>
      <c r="L7257" t="s">
        <v>37758</v>
      </c>
      <c r="M7257" t="s">
        <v>37759</v>
      </c>
    </row>
    <row r="7258" spans="1:13">
      <c r="A7258" s="1" t="s">
        <v>9275</v>
      </c>
      <c r="B7258">
        <v>7.4564683749411897E-7</v>
      </c>
      <c r="C7258" s="1">
        <v>9.2216842891711301E-10</v>
      </c>
      <c r="D7258">
        <v>0.984375</v>
      </c>
      <c r="E7258">
        <v>1</v>
      </c>
      <c r="F7258">
        <v>1</v>
      </c>
      <c r="G7258">
        <v>1</v>
      </c>
      <c r="H7258">
        <v>1</v>
      </c>
      <c r="I7258">
        <v>1</v>
      </c>
      <c r="J7258" s="1">
        <v>0.45454545454545497</v>
      </c>
      <c r="K7258" t="s">
        <v>23239</v>
      </c>
      <c r="L7258" t="s">
        <v>37760</v>
      </c>
      <c r="M7258" t="s">
        <v>37761</v>
      </c>
    </row>
    <row r="7259" spans="1:13">
      <c r="A7259" s="1" t="s">
        <v>9276</v>
      </c>
      <c r="B7259">
        <v>1.44339072622279E-6</v>
      </c>
      <c r="C7259" s="1">
        <v>7.3044815628796702E-8</v>
      </c>
      <c r="D7259">
        <v>9.375E-2</v>
      </c>
      <c r="E7259">
        <v>0.18965517241379301</v>
      </c>
      <c r="F7259">
        <v>9.0909090909090905E-3</v>
      </c>
      <c r="G7259">
        <v>0</v>
      </c>
      <c r="H7259">
        <v>5.5555555555555601E-3</v>
      </c>
      <c r="I7259">
        <v>3.1746031746031703E-2</v>
      </c>
      <c r="J7259" s="1">
        <v>0</v>
      </c>
      <c r="K7259" t="s">
        <v>23238</v>
      </c>
      <c r="L7259" t="s">
        <v>37762</v>
      </c>
      <c r="M7259" t="s">
        <v>37763</v>
      </c>
    </row>
    <row r="7260" spans="1:13">
      <c r="A7260" s="1" t="s">
        <v>9277</v>
      </c>
      <c r="B7260">
        <v>4.4406274127094403E-6</v>
      </c>
      <c r="C7260" s="1">
        <v>5.6705220120279099E-7</v>
      </c>
      <c r="D7260">
        <v>3.7037037037037E-2</v>
      </c>
      <c r="E7260">
        <v>0.1015625</v>
      </c>
      <c r="F7260">
        <v>0</v>
      </c>
      <c r="G7260">
        <v>0</v>
      </c>
      <c r="H7260">
        <v>0</v>
      </c>
      <c r="I7260">
        <v>0</v>
      </c>
      <c r="J7260" s="1">
        <v>0</v>
      </c>
      <c r="K7260" t="s">
        <v>23241</v>
      </c>
      <c r="L7260" t="s">
        <v>37764</v>
      </c>
      <c r="M7260" t="s">
        <v>37765</v>
      </c>
    </row>
    <row r="7261" spans="1:13">
      <c r="A7261" s="1" t="s">
        <v>9278</v>
      </c>
      <c r="B7261">
        <v>2.4734428266314699E-6</v>
      </c>
      <c r="C7261" s="1">
        <v>7.0773822597729294E-5</v>
      </c>
      <c r="D7261">
        <v>0</v>
      </c>
      <c r="E7261">
        <v>5.6818181818181802E-3</v>
      </c>
      <c r="F7261">
        <v>1.10294117647059E-2</v>
      </c>
      <c r="G7261">
        <v>5.5555555555555601E-2</v>
      </c>
      <c r="H7261">
        <v>0.48507462686567199</v>
      </c>
      <c r="I7261">
        <v>6.6666666666666693E-2</v>
      </c>
      <c r="J7261" s="1" t="s">
        <v>23229</v>
      </c>
      <c r="K7261" t="s">
        <v>23241</v>
      </c>
      <c r="L7261" t="s">
        <v>37766</v>
      </c>
      <c r="M7261" t="s">
        <v>37767</v>
      </c>
    </row>
    <row r="7262" spans="1:13">
      <c r="A7262" s="1" t="s">
        <v>9279</v>
      </c>
      <c r="B7262">
        <v>2.4626483039992798E-6</v>
      </c>
      <c r="C7262" s="1">
        <v>2.6799536295617299E-5</v>
      </c>
      <c r="D7262">
        <v>0.34375</v>
      </c>
      <c r="E7262">
        <v>0.38709677419354799</v>
      </c>
      <c r="F7262">
        <v>0.352331606217617</v>
      </c>
      <c r="G7262">
        <v>0.76249999999999996</v>
      </c>
      <c r="H7262">
        <v>0.38</v>
      </c>
      <c r="I7262">
        <v>0.62162162162162204</v>
      </c>
      <c r="J7262" s="1">
        <v>1</v>
      </c>
      <c r="K7262" t="s">
        <v>23237</v>
      </c>
      <c r="L7262" t="s">
        <v>37768</v>
      </c>
      <c r="M7262" t="s">
        <v>37769</v>
      </c>
    </row>
    <row r="7263" spans="1:13">
      <c r="A7263" s="1" t="s">
        <v>9280</v>
      </c>
      <c r="B7263">
        <v>6.6852248468010899E-5</v>
      </c>
      <c r="C7263" s="1">
        <v>1.4667954875007601E-6</v>
      </c>
      <c r="D7263">
        <v>0</v>
      </c>
      <c r="E7263">
        <v>0.18</v>
      </c>
      <c r="F7263">
        <v>6.8493150684931503E-3</v>
      </c>
      <c r="G7263">
        <v>0</v>
      </c>
      <c r="H7263">
        <v>0</v>
      </c>
      <c r="I7263">
        <v>0</v>
      </c>
      <c r="J7263" s="1">
        <v>0</v>
      </c>
      <c r="K7263" t="s">
        <v>23242</v>
      </c>
      <c r="L7263" t="s">
        <v>37770</v>
      </c>
      <c r="M7263" t="s">
        <v>37771</v>
      </c>
    </row>
    <row r="7264" spans="1:13">
      <c r="A7264" s="1" t="s">
        <v>9281</v>
      </c>
      <c r="B7264">
        <v>4.5488991501165102E-5</v>
      </c>
      <c r="C7264" s="1">
        <v>8.3892996934626095E-6</v>
      </c>
      <c r="D7264">
        <v>6.8965517241379296E-2</v>
      </c>
      <c r="E7264">
        <v>0.190140845070423</v>
      </c>
      <c r="F7264">
        <v>0.171875</v>
      </c>
      <c r="G7264">
        <v>1.4705882352941201E-2</v>
      </c>
      <c r="H7264">
        <v>0.17123287671232901</v>
      </c>
      <c r="I7264">
        <v>0.19318181818181801</v>
      </c>
      <c r="J7264" s="1">
        <v>0</v>
      </c>
      <c r="K7264" t="s">
        <v>23242</v>
      </c>
      <c r="L7264" t="s">
        <v>37772</v>
      </c>
      <c r="M7264" t="s">
        <v>37773</v>
      </c>
    </row>
    <row r="7265" spans="1:13">
      <c r="A7265" s="1" t="s">
        <v>9282</v>
      </c>
      <c r="B7265">
        <v>1.48884981817572E-5</v>
      </c>
      <c r="C7265" s="1">
        <v>9.0645061316420701E-6</v>
      </c>
      <c r="D7265">
        <v>0.931034482758621</v>
      </c>
      <c r="E7265">
        <v>0.97590361445783103</v>
      </c>
      <c r="F7265">
        <v>0.80916030534351102</v>
      </c>
      <c r="G7265">
        <v>1</v>
      </c>
      <c r="H7265">
        <v>0.87837837837837796</v>
      </c>
      <c r="I7265">
        <v>0.91935483870967705</v>
      </c>
      <c r="J7265" s="1">
        <v>1</v>
      </c>
      <c r="K7265" t="s">
        <v>23241</v>
      </c>
      <c r="L7265" t="s">
        <v>37774</v>
      </c>
      <c r="M7265" t="s">
        <v>37775</v>
      </c>
    </row>
    <row r="7266" spans="1:13">
      <c r="A7266" s="1" t="s">
        <v>9283</v>
      </c>
      <c r="B7266">
        <v>1.2137865435890001E-5</v>
      </c>
      <c r="C7266" s="1">
        <v>6.0679271539593199E-5</v>
      </c>
      <c r="D7266">
        <v>1</v>
      </c>
      <c r="E7266">
        <v>1</v>
      </c>
      <c r="F7266">
        <v>0.88768115942029002</v>
      </c>
      <c r="G7266">
        <v>1</v>
      </c>
      <c r="H7266">
        <v>0.69718309859154903</v>
      </c>
      <c r="I7266">
        <v>0.90277777777777801</v>
      </c>
      <c r="J7266" s="1">
        <v>1</v>
      </c>
      <c r="K7266" t="s">
        <v>23240</v>
      </c>
      <c r="L7266" t="s">
        <v>37776</v>
      </c>
      <c r="M7266" t="s">
        <v>37777</v>
      </c>
    </row>
    <row r="7267" spans="1:13">
      <c r="A7267" s="1" t="s">
        <v>9284</v>
      </c>
      <c r="B7267">
        <v>5.6467107716957502E-7</v>
      </c>
      <c r="C7267" s="1">
        <v>9.1944318950326402E-6</v>
      </c>
      <c r="D7267">
        <v>0</v>
      </c>
      <c r="E7267">
        <v>0</v>
      </c>
      <c r="F7267">
        <v>0</v>
      </c>
      <c r="G7267">
        <v>0.194444444444444</v>
      </c>
      <c r="H7267">
        <v>0</v>
      </c>
      <c r="I7267">
        <v>1.4705882352941201E-2</v>
      </c>
      <c r="J7267" s="1" t="s">
        <v>23229</v>
      </c>
      <c r="K7267" t="s">
        <v>23241</v>
      </c>
      <c r="L7267" t="s">
        <v>37778</v>
      </c>
      <c r="M7267" t="s">
        <v>37779</v>
      </c>
    </row>
    <row r="7268" spans="1:13">
      <c r="A7268" s="1" t="s">
        <v>9285</v>
      </c>
      <c r="B7268">
        <v>4.1383143627083202E-7</v>
      </c>
      <c r="C7268" s="1">
        <v>1.1965374316483399E-4</v>
      </c>
      <c r="D7268">
        <v>0</v>
      </c>
      <c r="E7268">
        <v>0</v>
      </c>
      <c r="F7268">
        <v>0.18131868131868101</v>
      </c>
      <c r="G7268">
        <v>0</v>
      </c>
      <c r="H7268">
        <v>9.0090090090090107E-3</v>
      </c>
      <c r="I7268">
        <v>0</v>
      </c>
      <c r="J7268" s="1" t="s">
        <v>23229</v>
      </c>
      <c r="K7268" t="s">
        <v>23239</v>
      </c>
      <c r="L7268" t="s">
        <v>37780</v>
      </c>
      <c r="M7268" t="s">
        <v>37781</v>
      </c>
    </row>
    <row r="7269" spans="1:13">
      <c r="A7269" s="1" t="s">
        <v>9286</v>
      </c>
      <c r="B7269">
        <v>5.9346985754509603E-7</v>
      </c>
      <c r="C7269" s="1">
        <v>2.12023041724808E-5</v>
      </c>
      <c r="D7269">
        <v>0</v>
      </c>
      <c r="E7269">
        <v>0</v>
      </c>
      <c r="F7269">
        <v>0</v>
      </c>
      <c r="G7269">
        <v>0.26724137931034497</v>
      </c>
      <c r="H7269">
        <v>1.3157894736842099E-2</v>
      </c>
      <c r="I7269">
        <v>0.102564102564103</v>
      </c>
      <c r="J7269" s="1" t="s">
        <v>23229</v>
      </c>
      <c r="K7269" t="s">
        <v>23238</v>
      </c>
      <c r="L7269" t="s">
        <v>37782</v>
      </c>
      <c r="M7269" t="s">
        <v>37783</v>
      </c>
    </row>
    <row r="7270" spans="1:13">
      <c r="A7270" s="1" t="s">
        <v>9287</v>
      </c>
      <c r="B7270">
        <v>3.2391062223913998E-5</v>
      </c>
      <c r="C7270" s="1">
        <v>1.48611319508458E-5</v>
      </c>
      <c r="D7270">
        <v>0.17241379310344801</v>
      </c>
      <c r="E7270">
        <v>0.18181818181818199</v>
      </c>
      <c r="F7270">
        <v>0</v>
      </c>
      <c r="G7270">
        <v>7.4999999999999997E-2</v>
      </c>
      <c r="H7270">
        <v>0</v>
      </c>
      <c r="I7270">
        <v>0.19767441860465099</v>
      </c>
      <c r="J7270" s="1">
        <v>0.75</v>
      </c>
      <c r="K7270" t="s">
        <v>23241</v>
      </c>
      <c r="L7270" t="s">
        <v>37784</v>
      </c>
      <c r="M7270" t="s">
        <v>37785</v>
      </c>
    </row>
    <row r="7271" spans="1:13">
      <c r="A7271" s="1" t="s">
        <v>9288</v>
      </c>
      <c r="B7271">
        <v>7.2113935276258505E-5</v>
      </c>
      <c r="C7271" s="1">
        <v>1.09649103652897E-4</v>
      </c>
      <c r="D7271">
        <v>0.3</v>
      </c>
      <c r="E7271">
        <v>0.24025974025974001</v>
      </c>
      <c r="F7271">
        <v>0.12068965517241401</v>
      </c>
      <c r="G7271">
        <v>0.104166666666667</v>
      </c>
      <c r="H7271">
        <v>0.33088235294117602</v>
      </c>
      <c r="I7271">
        <v>0.128571428571429</v>
      </c>
      <c r="J7271" s="1">
        <v>0</v>
      </c>
      <c r="K7271" t="s">
        <v>23242</v>
      </c>
      <c r="L7271" t="s">
        <v>37786</v>
      </c>
      <c r="M7271" t="s">
        <v>37787</v>
      </c>
    </row>
    <row r="7272" spans="1:13">
      <c r="A7272" s="1" t="s">
        <v>9289</v>
      </c>
      <c r="B7272">
        <v>2.3174309877119302E-8</v>
      </c>
      <c r="C7272" s="1">
        <v>1.27025727243663E-6</v>
      </c>
      <c r="D7272">
        <v>7.4074074074074098E-2</v>
      </c>
      <c r="E7272">
        <v>6.5789473684210497E-3</v>
      </c>
      <c r="F7272">
        <v>0</v>
      </c>
      <c r="G7272">
        <v>0</v>
      </c>
      <c r="H7272">
        <v>0</v>
      </c>
      <c r="I7272">
        <v>1.9230769230769201E-2</v>
      </c>
      <c r="J7272" s="1">
        <v>0</v>
      </c>
      <c r="K7272" t="s">
        <v>23241</v>
      </c>
      <c r="L7272" t="s">
        <v>37788</v>
      </c>
      <c r="M7272" t="s">
        <v>37789</v>
      </c>
    </row>
    <row r="7273" spans="1:13">
      <c r="A7273" s="1" t="s">
        <v>9290</v>
      </c>
      <c r="B7273">
        <v>2.2880557094687999E-5</v>
      </c>
      <c r="C7273" s="1">
        <v>9.35861198286803E-7</v>
      </c>
      <c r="D7273">
        <v>4.6875E-2</v>
      </c>
      <c r="E7273">
        <v>0.107954545454545</v>
      </c>
      <c r="F7273">
        <v>5.1912568306010903E-2</v>
      </c>
      <c r="G7273">
        <v>0</v>
      </c>
      <c r="H7273">
        <v>5.1020408163265302E-3</v>
      </c>
      <c r="I7273">
        <v>0</v>
      </c>
      <c r="J7273" s="1">
        <v>0</v>
      </c>
      <c r="K7273" t="s">
        <v>23241</v>
      </c>
      <c r="L7273" t="s">
        <v>37790</v>
      </c>
      <c r="M7273" t="s">
        <v>37791</v>
      </c>
    </row>
    <row r="7274" spans="1:13">
      <c r="A7274" s="1" t="s">
        <v>9291</v>
      </c>
      <c r="B7274">
        <v>4.0194191296645001E-8</v>
      </c>
      <c r="C7274" s="1">
        <v>6.5125356504380304E-8</v>
      </c>
      <c r="D7274">
        <v>0</v>
      </c>
      <c r="E7274">
        <v>0</v>
      </c>
      <c r="F7274">
        <v>0</v>
      </c>
      <c r="G7274">
        <v>0</v>
      </c>
      <c r="H7274">
        <v>6.6666666666666697E-3</v>
      </c>
      <c r="I7274">
        <v>0</v>
      </c>
      <c r="J7274" s="1">
        <v>0</v>
      </c>
      <c r="K7274" t="s">
        <v>23241</v>
      </c>
      <c r="L7274" t="s">
        <v>37792</v>
      </c>
      <c r="M7274" t="s">
        <v>37793</v>
      </c>
    </row>
    <row r="7275" spans="1:13">
      <c r="A7275" s="1" t="s">
        <v>9292</v>
      </c>
      <c r="B7275">
        <v>1.8973731701516499E-6</v>
      </c>
      <c r="C7275" s="1">
        <v>2.1548591672248501E-6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0.78571428571428603</v>
      </c>
      <c r="J7275" s="1" t="s">
        <v>23229</v>
      </c>
      <c r="K7275" t="s">
        <v>23237</v>
      </c>
      <c r="L7275" t="s">
        <v>37794</v>
      </c>
      <c r="M7275" t="s">
        <v>37795</v>
      </c>
    </row>
    <row r="7276" spans="1:13">
      <c r="A7276" s="1" t="s">
        <v>9293</v>
      </c>
      <c r="B7276">
        <v>2.0108917755386001E-5</v>
      </c>
      <c r="C7276" s="1">
        <v>3.5366589824876501E-5</v>
      </c>
      <c r="D7276">
        <v>0</v>
      </c>
      <c r="E7276">
        <v>0</v>
      </c>
      <c r="F7276">
        <v>0.16</v>
      </c>
      <c r="G7276">
        <v>0</v>
      </c>
      <c r="H7276">
        <v>0</v>
      </c>
      <c r="I7276">
        <v>0</v>
      </c>
      <c r="J7276" s="1">
        <v>0</v>
      </c>
      <c r="K7276" t="s">
        <v>23237</v>
      </c>
      <c r="L7276" t="s">
        <v>37796</v>
      </c>
      <c r="M7276" t="s">
        <v>37797</v>
      </c>
    </row>
    <row r="7277" spans="1:13">
      <c r="A7277" s="1" t="s">
        <v>9294</v>
      </c>
      <c r="B7277">
        <v>3.4579973092005299E-5</v>
      </c>
      <c r="C7277" s="1">
        <v>4.0868341490767802E-5</v>
      </c>
      <c r="D7277">
        <v>0.953125</v>
      </c>
      <c r="E7277">
        <v>0.82291666666666696</v>
      </c>
      <c r="F7277">
        <v>0.95128205128205101</v>
      </c>
      <c r="G7277">
        <v>0.98275862068965503</v>
      </c>
      <c r="H7277">
        <v>0.99557522123893805</v>
      </c>
      <c r="I7277">
        <v>0.99593495934959397</v>
      </c>
      <c r="J7277" s="1">
        <v>0.5</v>
      </c>
      <c r="K7277" t="s">
        <v>23241</v>
      </c>
      <c r="L7277" t="s">
        <v>37798</v>
      </c>
      <c r="M7277" t="s">
        <v>37799</v>
      </c>
    </row>
    <row r="7278" spans="1:13">
      <c r="A7278" s="1" t="s">
        <v>9295</v>
      </c>
      <c r="B7278">
        <v>2.4965653268085699E-7</v>
      </c>
      <c r="C7278" s="1">
        <v>8.2247150786330301E-14</v>
      </c>
      <c r="D7278">
        <v>1</v>
      </c>
      <c r="E7278">
        <v>0.99411764705882399</v>
      </c>
      <c r="F7278">
        <v>0.96644295302013405</v>
      </c>
      <c r="G7278">
        <v>1</v>
      </c>
      <c r="H7278">
        <v>0.97674418604651203</v>
      </c>
      <c r="I7278">
        <v>1</v>
      </c>
      <c r="J7278" s="1" t="s">
        <v>23229</v>
      </c>
      <c r="K7278" t="s">
        <v>23238</v>
      </c>
      <c r="L7278" t="s">
        <v>37800</v>
      </c>
      <c r="M7278" t="s">
        <v>37801</v>
      </c>
    </row>
    <row r="7279" spans="1:13">
      <c r="A7279" s="1" t="s">
        <v>9296</v>
      </c>
      <c r="B7279">
        <v>8.6766797457260006E-5</v>
      </c>
      <c r="C7279" s="1">
        <v>1.58805495746088E-5</v>
      </c>
      <c r="D7279">
        <v>0.890625</v>
      </c>
      <c r="E7279">
        <v>0.98958333333333304</v>
      </c>
      <c r="F7279">
        <v>0.86772486772486801</v>
      </c>
      <c r="G7279">
        <v>0.90517241379310298</v>
      </c>
      <c r="H7279">
        <v>0.79473684210526296</v>
      </c>
      <c r="I7279">
        <v>0.88834951456310696</v>
      </c>
      <c r="J7279" s="1">
        <v>1</v>
      </c>
      <c r="K7279" t="s">
        <v>23240</v>
      </c>
      <c r="L7279" t="s">
        <v>37802</v>
      </c>
      <c r="M7279" t="s">
        <v>37803</v>
      </c>
    </row>
    <row r="7280" spans="1:13">
      <c r="A7280" s="1" t="s">
        <v>9297</v>
      </c>
      <c r="B7280">
        <v>1.22178207177629E-4</v>
      </c>
      <c r="C7280" s="1">
        <v>4.6799008362978201E-5</v>
      </c>
      <c r="D7280">
        <v>3.2258064516128997E-2</v>
      </c>
      <c r="E7280">
        <v>0</v>
      </c>
      <c r="F7280">
        <v>0.19393939393939399</v>
      </c>
      <c r="G7280">
        <v>0.48275862068965503</v>
      </c>
      <c r="H7280">
        <v>0.26966292134831499</v>
      </c>
      <c r="I7280">
        <v>0.40384615384615402</v>
      </c>
      <c r="J7280" s="1" t="s">
        <v>23229</v>
      </c>
      <c r="K7280" t="s">
        <v>23241</v>
      </c>
      <c r="L7280" t="s">
        <v>37804</v>
      </c>
      <c r="M7280" t="s">
        <v>37805</v>
      </c>
    </row>
    <row r="7281" spans="1:13">
      <c r="A7281" s="1" t="s">
        <v>9298</v>
      </c>
      <c r="B7281">
        <v>8.4174827210037797E-5</v>
      </c>
      <c r="C7281" s="1">
        <v>5.5833092114359603E-8</v>
      </c>
      <c r="D7281">
        <v>5.3571428571428603E-2</v>
      </c>
      <c r="E7281">
        <v>0.105263157894737</v>
      </c>
      <c r="F7281">
        <v>0</v>
      </c>
      <c r="G7281">
        <v>1.4285714285714299E-2</v>
      </c>
      <c r="H7281">
        <v>4.81927710843374E-2</v>
      </c>
      <c r="I7281">
        <v>0</v>
      </c>
      <c r="J7281" s="1">
        <v>0</v>
      </c>
      <c r="K7281" t="s">
        <v>23241</v>
      </c>
      <c r="L7281" t="s">
        <v>37806</v>
      </c>
      <c r="M7281" t="s">
        <v>37807</v>
      </c>
    </row>
    <row r="7282" spans="1:13">
      <c r="A7282" s="1" t="s">
        <v>9299</v>
      </c>
      <c r="B7282">
        <v>7.7437880728829694E-5</v>
      </c>
      <c r="C7282" s="1">
        <v>6.3596913943230604E-5</v>
      </c>
      <c r="D7282">
        <v>0.82758620689655205</v>
      </c>
      <c r="E7282">
        <v>0.89156626506024095</v>
      </c>
      <c r="F7282">
        <v>0.84090909090909105</v>
      </c>
      <c r="G7282">
        <v>0.41379310344827602</v>
      </c>
      <c r="H7282">
        <v>0.81578947368421095</v>
      </c>
      <c r="I7282">
        <v>0.56944444444444398</v>
      </c>
      <c r="J7282" s="1">
        <v>0</v>
      </c>
      <c r="K7282" t="s">
        <v>23237</v>
      </c>
      <c r="L7282" t="s">
        <v>37808</v>
      </c>
      <c r="M7282" t="s">
        <v>37809</v>
      </c>
    </row>
    <row r="7283" spans="1:13">
      <c r="A7283" s="1" t="s">
        <v>9300</v>
      </c>
      <c r="B7283">
        <v>9.1926908246904801E-9</v>
      </c>
      <c r="C7283" s="1">
        <v>4.4411737466628399E-7</v>
      </c>
      <c r="D7283">
        <v>0</v>
      </c>
      <c r="E7283">
        <v>1.3333333333333299E-2</v>
      </c>
      <c r="F7283">
        <v>0</v>
      </c>
      <c r="G7283">
        <v>0</v>
      </c>
      <c r="H7283">
        <v>0</v>
      </c>
      <c r="I7283">
        <v>2.7397260273972601E-2</v>
      </c>
      <c r="J7283" s="1">
        <v>0.90909090909090895</v>
      </c>
      <c r="K7283" t="s">
        <v>23239</v>
      </c>
      <c r="L7283" t="s">
        <v>37810</v>
      </c>
      <c r="M7283" t="s">
        <v>37811</v>
      </c>
    </row>
    <row r="7284" spans="1:13">
      <c r="A7284" s="1" t="s">
        <v>9301</v>
      </c>
      <c r="B7284">
        <v>1.96081730306043E-6</v>
      </c>
      <c r="C7284" s="1">
        <v>3.4396999463378198E-8</v>
      </c>
      <c r="D7284">
        <v>1.5625E-2</v>
      </c>
      <c r="E7284">
        <v>5.4945054945054897E-3</v>
      </c>
      <c r="F7284">
        <v>0</v>
      </c>
      <c r="G7284">
        <v>0</v>
      </c>
      <c r="H7284">
        <v>5.4945054945054897E-3</v>
      </c>
      <c r="I7284">
        <v>6.7567567567567597E-3</v>
      </c>
      <c r="J7284" s="1">
        <v>0.95</v>
      </c>
      <c r="K7284" t="s">
        <v>23241</v>
      </c>
      <c r="L7284" t="s">
        <v>37812</v>
      </c>
      <c r="M7284" t="s">
        <v>37813</v>
      </c>
    </row>
    <row r="7285" spans="1:13">
      <c r="A7285" s="1" t="s">
        <v>9302</v>
      </c>
      <c r="B7285">
        <v>7.1049532388853395E-4</v>
      </c>
      <c r="C7285" s="1">
        <v>1.8790470749936299E-4</v>
      </c>
      <c r="D7285">
        <v>0.59375</v>
      </c>
      <c r="E7285">
        <v>0.69270833333333304</v>
      </c>
      <c r="F7285">
        <v>0.30898876404494402</v>
      </c>
      <c r="G7285">
        <v>5.3571428571428603E-2</v>
      </c>
      <c r="H7285">
        <v>0.22413793103448301</v>
      </c>
      <c r="I7285">
        <v>4.9107142857142898E-2</v>
      </c>
      <c r="J7285" s="1">
        <v>0</v>
      </c>
      <c r="K7285" t="s">
        <v>23237</v>
      </c>
      <c r="L7285" t="s">
        <v>37814</v>
      </c>
      <c r="M7285" t="s">
        <v>37815</v>
      </c>
    </row>
    <row r="7286" spans="1:13">
      <c r="A7286" s="1" t="s">
        <v>9303</v>
      </c>
      <c r="B7286">
        <v>6.6551429730859004E-5</v>
      </c>
      <c r="C7286" s="1">
        <v>1.08955665585001E-7</v>
      </c>
      <c r="D7286">
        <v>0</v>
      </c>
      <c r="E7286">
        <v>0.17708333333333301</v>
      </c>
      <c r="F7286">
        <v>0</v>
      </c>
      <c r="G7286">
        <v>0</v>
      </c>
      <c r="H7286">
        <v>1.21951219512195E-2</v>
      </c>
      <c r="I7286">
        <v>0</v>
      </c>
      <c r="J7286" s="1">
        <v>0</v>
      </c>
      <c r="K7286" t="s">
        <v>23238</v>
      </c>
      <c r="L7286" t="s">
        <v>37816</v>
      </c>
      <c r="M7286" t="s">
        <v>37817</v>
      </c>
    </row>
    <row r="7287" spans="1:13">
      <c r="A7287" s="1" t="s">
        <v>9304</v>
      </c>
      <c r="B7287">
        <v>1.40337776384721E-5</v>
      </c>
      <c r="C7287" s="1">
        <v>1.6266493575545401E-7</v>
      </c>
      <c r="D7287">
        <v>0.35</v>
      </c>
      <c r="E7287">
        <v>0</v>
      </c>
      <c r="F7287">
        <v>2.4752475247524799E-2</v>
      </c>
      <c r="G7287">
        <v>0</v>
      </c>
      <c r="H7287">
        <v>6.9444444444444397E-3</v>
      </c>
      <c r="I7287">
        <v>1.21951219512195E-2</v>
      </c>
      <c r="J7287" s="1" t="s">
        <v>23229</v>
      </c>
      <c r="K7287" t="s">
        <v>23240</v>
      </c>
      <c r="L7287" t="s">
        <v>37818</v>
      </c>
      <c r="M7287" t="s">
        <v>37819</v>
      </c>
    </row>
    <row r="7288" spans="1:13">
      <c r="A7288" s="1" t="s">
        <v>9305</v>
      </c>
      <c r="B7288">
        <v>4.8548876532822499E-6</v>
      </c>
      <c r="C7288" s="1">
        <v>9.4087795200092395E-8</v>
      </c>
      <c r="D7288">
        <v>0</v>
      </c>
      <c r="E7288">
        <v>4.7945205479452101E-2</v>
      </c>
      <c r="F7288">
        <v>0</v>
      </c>
      <c r="G7288">
        <v>0</v>
      </c>
      <c r="H7288">
        <v>7.0422535211267599E-3</v>
      </c>
      <c r="I7288">
        <v>0</v>
      </c>
      <c r="J7288" s="1">
        <v>0</v>
      </c>
      <c r="K7288" t="s">
        <v>23238</v>
      </c>
      <c r="L7288" t="s">
        <v>37820</v>
      </c>
      <c r="M7288" t="s">
        <v>37821</v>
      </c>
    </row>
    <row r="7289" spans="1:13">
      <c r="A7289" s="1" t="s">
        <v>9306</v>
      </c>
      <c r="B7289">
        <v>1.9832455378075101E-5</v>
      </c>
      <c r="C7289" s="1">
        <v>1.1098613011509999E-4</v>
      </c>
      <c r="D7289">
        <v>0</v>
      </c>
      <c r="E7289">
        <v>5.2083333333333296E-3</v>
      </c>
      <c r="F7289">
        <v>5.8974358974359001E-2</v>
      </c>
      <c r="G7289">
        <v>0</v>
      </c>
      <c r="H7289">
        <v>4.4247787610619503E-3</v>
      </c>
      <c r="I7289">
        <v>1.21951219512195E-2</v>
      </c>
      <c r="J7289" s="1">
        <v>4.5454545454545497E-2</v>
      </c>
      <c r="K7289" t="s">
        <v>23238</v>
      </c>
      <c r="L7289" t="s">
        <v>37822</v>
      </c>
      <c r="M7289" t="s">
        <v>37823</v>
      </c>
    </row>
    <row r="7290" spans="1:13">
      <c r="A7290" s="1" t="s">
        <v>9307</v>
      </c>
      <c r="B7290">
        <v>7.9486716442282397E-6</v>
      </c>
      <c r="C7290" s="1">
        <v>4.0163891899271604E-6</v>
      </c>
      <c r="D7290">
        <v>0.921875</v>
      </c>
      <c r="E7290">
        <v>0.99418604651162801</v>
      </c>
      <c r="F7290">
        <v>0.951977401129944</v>
      </c>
      <c r="G7290">
        <v>0.78125</v>
      </c>
      <c r="H7290">
        <v>0.95604395604395598</v>
      </c>
      <c r="I7290">
        <v>0.71</v>
      </c>
      <c r="J7290" s="1">
        <v>1</v>
      </c>
      <c r="K7290" t="s">
        <v>23241</v>
      </c>
      <c r="L7290" t="s">
        <v>37824</v>
      </c>
      <c r="M7290" t="s">
        <v>37825</v>
      </c>
    </row>
    <row r="7291" spans="1:13">
      <c r="A7291" s="1" t="s">
        <v>9308</v>
      </c>
      <c r="B7291">
        <v>1.2374403148854001E-4</v>
      </c>
      <c r="C7291" s="1">
        <v>1.08055596032518E-6</v>
      </c>
      <c r="D7291">
        <v>0.25925925925925902</v>
      </c>
      <c r="E7291">
        <v>0.243589743589744</v>
      </c>
      <c r="F7291">
        <v>0.68406593406593397</v>
      </c>
      <c r="G7291">
        <v>0.35</v>
      </c>
      <c r="H7291">
        <v>0.39411764705882402</v>
      </c>
      <c r="I7291">
        <v>0.55000000000000004</v>
      </c>
      <c r="J7291" s="1">
        <v>1</v>
      </c>
      <c r="K7291" t="s">
        <v>23238</v>
      </c>
      <c r="L7291" t="s">
        <v>37826</v>
      </c>
      <c r="M7291" t="s">
        <v>37827</v>
      </c>
    </row>
    <row r="7292" spans="1:13">
      <c r="A7292" s="1" t="s">
        <v>9309</v>
      </c>
      <c r="B7292">
        <v>5.58816369175798E-8</v>
      </c>
      <c r="C7292" s="1">
        <v>1.5082353054434799E-7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5.83333333333333E-2</v>
      </c>
      <c r="J7292" s="1" t="s">
        <v>23229</v>
      </c>
      <c r="K7292" t="s">
        <v>23241</v>
      </c>
      <c r="L7292" t="s">
        <v>37828</v>
      </c>
      <c r="M7292" t="s">
        <v>37829</v>
      </c>
    </row>
    <row r="7293" spans="1:13">
      <c r="A7293" s="1" t="s">
        <v>9310</v>
      </c>
      <c r="B7293">
        <v>1.7464918368892901E-6</v>
      </c>
      <c r="C7293" s="1">
        <v>3.0744820656333299E-6</v>
      </c>
      <c r="D7293">
        <v>0</v>
      </c>
      <c r="E7293">
        <v>0.105263157894737</v>
      </c>
      <c r="F7293">
        <v>1.8292682926829298E-2</v>
      </c>
      <c r="G7293">
        <v>1.4705882352941201E-2</v>
      </c>
      <c r="H7293">
        <v>5.3763440860215101E-3</v>
      </c>
      <c r="I7293">
        <v>7.14285714285714E-3</v>
      </c>
      <c r="J7293" s="1">
        <v>0</v>
      </c>
      <c r="K7293" t="s">
        <v>23237</v>
      </c>
      <c r="L7293" t="s">
        <v>37830</v>
      </c>
      <c r="M7293" t="s">
        <v>37831</v>
      </c>
    </row>
    <row r="7294" spans="1:13">
      <c r="A7294" s="1" t="s">
        <v>9311</v>
      </c>
      <c r="B7294">
        <v>3.4115904562080602E-4</v>
      </c>
      <c r="C7294" s="1">
        <v>2.9743345157012598E-6</v>
      </c>
      <c r="D7294">
        <v>0.23214285714285701</v>
      </c>
      <c r="E7294">
        <v>0.41477272727272702</v>
      </c>
      <c r="F7294">
        <v>2.5510204081632699E-2</v>
      </c>
      <c r="G7294">
        <v>0</v>
      </c>
      <c r="H7294">
        <v>2.8571428571428598E-2</v>
      </c>
      <c r="I7294">
        <v>5.8139534883720903E-3</v>
      </c>
      <c r="J7294" s="1">
        <v>0</v>
      </c>
      <c r="K7294" t="s">
        <v>23238</v>
      </c>
      <c r="L7294" t="s">
        <v>37832</v>
      </c>
      <c r="M7294" t="s">
        <v>37833</v>
      </c>
    </row>
    <row r="7295" spans="1:13">
      <c r="A7295" s="1" t="s">
        <v>9312</v>
      </c>
      <c r="B7295">
        <v>3.7012280410789102E-7</v>
      </c>
      <c r="C7295" s="1">
        <v>1.4692713489685399E-6</v>
      </c>
      <c r="D7295">
        <v>1</v>
      </c>
      <c r="E7295">
        <v>0.99390243902439002</v>
      </c>
      <c r="F7295">
        <v>0.976377952755906</v>
      </c>
      <c r="G7295">
        <v>1</v>
      </c>
      <c r="H7295">
        <v>0.97014925373134298</v>
      </c>
      <c r="I7295">
        <v>1</v>
      </c>
      <c r="J7295" s="1" t="s">
        <v>23229</v>
      </c>
      <c r="K7295" t="s">
        <v>23238</v>
      </c>
      <c r="L7295" t="s">
        <v>37834</v>
      </c>
      <c r="M7295" t="s">
        <v>37835</v>
      </c>
    </row>
    <row r="7296" spans="1:13">
      <c r="A7296" s="1" t="s">
        <v>9313</v>
      </c>
      <c r="B7296">
        <v>8.8109062963567997E-6</v>
      </c>
      <c r="C7296" s="1">
        <v>1.8932124037536699E-7</v>
      </c>
      <c r="D7296">
        <v>3.2258064516128997E-2</v>
      </c>
      <c r="E7296">
        <v>8.1250000000000003E-2</v>
      </c>
      <c r="F7296">
        <v>3.3112582781457001E-3</v>
      </c>
      <c r="G7296">
        <v>0</v>
      </c>
      <c r="H7296">
        <v>0</v>
      </c>
      <c r="I7296">
        <v>0</v>
      </c>
      <c r="J7296" s="1" t="s">
        <v>23229</v>
      </c>
      <c r="K7296" t="s">
        <v>23238</v>
      </c>
      <c r="L7296" t="s">
        <v>37836</v>
      </c>
      <c r="M7296" t="s">
        <v>37837</v>
      </c>
    </row>
    <row r="7297" spans="1:13">
      <c r="A7297" s="1" t="s">
        <v>9314</v>
      </c>
      <c r="B7297">
        <v>0</v>
      </c>
      <c r="C7297" s="1">
        <v>0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 s="1">
        <v>0</v>
      </c>
      <c r="K7297" t="s">
        <v>23241</v>
      </c>
      <c r="L7297" t="s">
        <v>37838</v>
      </c>
      <c r="M7297" t="s">
        <v>37839</v>
      </c>
    </row>
    <row r="7298" spans="1:13">
      <c r="A7298" s="1" t="s">
        <v>9315</v>
      </c>
      <c r="B7298">
        <v>2.9809121009264702E-7</v>
      </c>
      <c r="C7298" s="1">
        <v>7.74269250179891E-5</v>
      </c>
      <c r="D7298">
        <v>8.0645161290322606E-2</v>
      </c>
      <c r="E7298">
        <v>0.29411764705882398</v>
      </c>
      <c r="F7298">
        <v>0.33695652173912999</v>
      </c>
      <c r="G7298">
        <v>2.9411764705882401E-2</v>
      </c>
      <c r="H7298">
        <v>3.0120481927710802E-2</v>
      </c>
      <c r="I7298">
        <v>2.4390243902439001E-2</v>
      </c>
      <c r="J7298" s="1">
        <v>0</v>
      </c>
      <c r="K7298" t="s">
        <v>23238</v>
      </c>
      <c r="L7298" t="s">
        <v>37840</v>
      </c>
      <c r="M7298" t="s">
        <v>37841</v>
      </c>
    </row>
    <row r="7299" spans="1:13">
      <c r="A7299" s="1" t="s">
        <v>9316</v>
      </c>
      <c r="B7299">
        <v>6.0498050393014898E-5</v>
      </c>
      <c r="C7299" s="1">
        <v>4.0271798209847901E-4</v>
      </c>
      <c r="D7299">
        <v>0</v>
      </c>
      <c r="E7299">
        <v>0</v>
      </c>
      <c r="F7299">
        <v>0.251282051282051</v>
      </c>
      <c r="G7299">
        <v>0</v>
      </c>
      <c r="H7299">
        <v>7.4561403508771898E-2</v>
      </c>
      <c r="I7299">
        <v>8.0000000000000002E-3</v>
      </c>
      <c r="J7299" s="1">
        <v>0</v>
      </c>
      <c r="K7299" t="s">
        <v>23241</v>
      </c>
      <c r="L7299" t="s">
        <v>37842</v>
      </c>
      <c r="M7299" t="s">
        <v>37843</v>
      </c>
    </row>
    <row r="7300" spans="1:13">
      <c r="A7300" s="1" t="s">
        <v>9317</v>
      </c>
      <c r="B7300">
        <v>9.3920151483408193E-6</v>
      </c>
      <c r="C7300" s="1">
        <v>1.7505456245341699E-9</v>
      </c>
      <c r="D7300">
        <v>6.8181818181818205E-2</v>
      </c>
      <c r="E7300">
        <v>0</v>
      </c>
      <c r="F7300">
        <v>4.1666666666666701E-3</v>
      </c>
      <c r="G7300">
        <v>0</v>
      </c>
      <c r="H7300">
        <v>0</v>
      </c>
      <c r="I7300">
        <v>2.8571428571428598E-2</v>
      </c>
      <c r="J7300" s="1" t="s">
        <v>23229</v>
      </c>
      <c r="K7300" t="s">
        <v>23241</v>
      </c>
      <c r="L7300" t="s">
        <v>37844</v>
      </c>
      <c r="M7300" t="s">
        <v>37845</v>
      </c>
    </row>
    <row r="7301" spans="1:13">
      <c r="A7301" s="1" t="s">
        <v>9318</v>
      </c>
      <c r="B7301">
        <v>2.6514077269363099E-5</v>
      </c>
      <c r="C7301" s="1">
        <v>6.89642167373031E-6</v>
      </c>
      <c r="D7301">
        <v>0.73214285714285698</v>
      </c>
      <c r="E7301">
        <v>0.89622641509433998</v>
      </c>
      <c r="F7301">
        <v>0.56684491978609597</v>
      </c>
      <c r="G7301">
        <v>0.90178571428571397</v>
      </c>
      <c r="H7301">
        <v>0.46846846846846801</v>
      </c>
      <c r="I7301">
        <v>0.85148514851485102</v>
      </c>
      <c r="J7301" s="1" t="s">
        <v>23229</v>
      </c>
      <c r="K7301" t="s">
        <v>23241</v>
      </c>
      <c r="L7301" t="s">
        <v>37846</v>
      </c>
      <c r="M7301" t="s">
        <v>37847</v>
      </c>
    </row>
    <row r="7302" spans="1:13">
      <c r="A7302" s="1" t="s">
        <v>9319</v>
      </c>
      <c r="B7302">
        <v>9.6449553612015806E-5</v>
      </c>
      <c r="C7302" s="1">
        <v>1.3786449193067801E-7</v>
      </c>
      <c r="D7302">
        <v>0.63333333333333297</v>
      </c>
      <c r="E7302">
        <v>0.34946236559139798</v>
      </c>
      <c r="F7302">
        <v>0.67447916666666696</v>
      </c>
      <c r="G7302">
        <v>0.39285714285714302</v>
      </c>
      <c r="H7302">
        <v>0.8125</v>
      </c>
      <c r="I7302">
        <v>0.37628865979381398</v>
      </c>
      <c r="J7302" s="1">
        <v>1</v>
      </c>
      <c r="K7302" t="s">
        <v>23238</v>
      </c>
      <c r="L7302" t="s">
        <v>37848</v>
      </c>
      <c r="M7302" t="s">
        <v>37849</v>
      </c>
    </row>
    <row r="7303" spans="1:13">
      <c r="A7303" s="1" t="s">
        <v>9320</v>
      </c>
      <c r="B7303">
        <v>1.47557646958502E-7</v>
      </c>
      <c r="C7303" s="1">
        <v>1.3530262871540901E-6</v>
      </c>
      <c r="D7303">
        <v>1</v>
      </c>
      <c r="E7303">
        <v>1</v>
      </c>
      <c r="F7303">
        <v>0.79457364341085301</v>
      </c>
      <c r="G7303">
        <v>0.9</v>
      </c>
      <c r="H7303">
        <v>0.7421875</v>
      </c>
      <c r="I7303">
        <v>0.96153846153846145</v>
      </c>
      <c r="J7303" s="1">
        <v>1</v>
      </c>
      <c r="K7303" t="s">
        <v>23244</v>
      </c>
      <c r="L7303" t="s">
        <v>37850</v>
      </c>
      <c r="M7303" t="s">
        <v>37851</v>
      </c>
    </row>
    <row r="7304" spans="1:13">
      <c r="A7304" s="1" t="s">
        <v>9321</v>
      </c>
      <c r="B7304">
        <v>2.6150967533222399E-6</v>
      </c>
      <c r="C7304" s="1">
        <v>3.5701062528763898E-7</v>
      </c>
      <c r="D7304">
        <v>0.95</v>
      </c>
      <c r="E7304">
        <v>0.84868421052631604</v>
      </c>
      <c r="F7304">
        <v>0.996428571428571</v>
      </c>
      <c r="G7304">
        <v>1</v>
      </c>
      <c r="H7304">
        <v>0.99358974358974395</v>
      </c>
      <c r="I7304">
        <v>0.96739130434782605</v>
      </c>
      <c r="J7304" s="1">
        <v>0.94444444444444398</v>
      </c>
      <c r="K7304" t="s">
        <v>23238</v>
      </c>
      <c r="L7304" t="s">
        <v>37852</v>
      </c>
      <c r="M7304" t="s">
        <v>37853</v>
      </c>
    </row>
    <row r="7305" spans="1:13">
      <c r="A7305" s="1" t="s">
        <v>9322</v>
      </c>
      <c r="B7305">
        <v>4.11538328391686E-4</v>
      </c>
      <c r="C7305" s="1">
        <v>2.52545543350114E-4</v>
      </c>
      <c r="D7305">
        <v>0.71875</v>
      </c>
      <c r="E7305">
        <v>0.90217391304347805</v>
      </c>
      <c r="F7305">
        <v>0.54427083333333304</v>
      </c>
      <c r="G7305">
        <v>5.5555555555555601E-2</v>
      </c>
      <c r="H7305">
        <v>0.51630434782608703</v>
      </c>
      <c r="I7305">
        <v>0.14705882352941199</v>
      </c>
      <c r="J7305" s="1">
        <v>0</v>
      </c>
      <c r="K7305" t="s">
        <v>23237</v>
      </c>
      <c r="L7305" t="s">
        <v>37854</v>
      </c>
      <c r="M7305" t="s">
        <v>37855</v>
      </c>
    </row>
    <row r="7306" spans="1:13">
      <c r="A7306" s="1" t="s">
        <v>9323</v>
      </c>
      <c r="B7306">
        <v>1.8913720581265101E-5</v>
      </c>
      <c r="C7306" s="1">
        <v>3.4327396156768899E-6</v>
      </c>
      <c r="D7306">
        <v>0.35714285714285698</v>
      </c>
      <c r="E7306">
        <v>8.9041095890410996E-2</v>
      </c>
      <c r="F7306">
        <v>1.6129032258064498E-2</v>
      </c>
      <c r="G7306">
        <v>0.25</v>
      </c>
      <c r="H7306">
        <v>6.8493150684931503E-3</v>
      </c>
      <c r="I7306">
        <v>0.27142857142857102</v>
      </c>
      <c r="J7306" s="1" t="s">
        <v>23229</v>
      </c>
      <c r="K7306" t="s">
        <v>23241</v>
      </c>
      <c r="L7306" t="s">
        <v>37856</v>
      </c>
      <c r="M7306" t="s">
        <v>37857</v>
      </c>
    </row>
    <row r="7307" spans="1:13">
      <c r="A7307" s="1" t="s">
        <v>9324</v>
      </c>
      <c r="B7307">
        <v>2.77849891803368E-5</v>
      </c>
      <c r="C7307" s="1">
        <v>1.2411864004144001E-4</v>
      </c>
      <c r="D7307">
        <v>1.5625E-2</v>
      </c>
      <c r="E7307">
        <v>0</v>
      </c>
      <c r="F7307">
        <v>2.5906735751295299E-3</v>
      </c>
      <c r="G7307">
        <v>0.13888888888888901</v>
      </c>
      <c r="H7307">
        <v>4.7169811320754698E-3</v>
      </c>
      <c r="I7307">
        <v>0.15476190476190499</v>
      </c>
      <c r="J7307" s="1">
        <v>0.9375</v>
      </c>
      <c r="K7307" t="s">
        <v>23240</v>
      </c>
      <c r="L7307" t="s">
        <v>37858</v>
      </c>
      <c r="M7307" t="s">
        <v>37859</v>
      </c>
    </row>
    <row r="7308" spans="1:13">
      <c r="A7308" s="1" t="s">
        <v>9325</v>
      </c>
      <c r="B7308">
        <v>1.7461251082987101E-4</v>
      </c>
      <c r="C7308" s="1">
        <v>9.4762148326389998E-4</v>
      </c>
      <c r="D7308">
        <v>0.125</v>
      </c>
      <c r="E7308">
        <v>4.0540540540540501E-2</v>
      </c>
      <c r="F7308">
        <v>0.63947368421052597</v>
      </c>
      <c r="G7308">
        <v>1.72413793103448E-2</v>
      </c>
      <c r="H7308">
        <v>0.48684210526315802</v>
      </c>
      <c r="I7308">
        <v>4.4354838709677401E-2</v>
      </c>
      <c r="J7308" s="1">
        <v>0</v>
      </c>
      <c r="K7308" t="s">
        <v>23241</v>
      </c>
      <c r="L7308" t="s">
        <v>37860</v>
      </c>
      <c r="M7308" t="s">
        <v>37861</v>
      </c>
    </row>
    <row r="7309" spans="1:13">
      <c r="A7309" s="1" t="s">
        <v>9326</v>
      </c>
      <c r="B7309">
        <v>7.3101633358807299E-5</v>
      </c>
      <c r="C7309" s="1">
        <v>1.0792657850040099E-6</v>
      </c>
      <c r="D7309">
        <v>0.22413793103448301</v>
      </c>
      <c r="E7309">
        <v>0.396341463414634</v>
      </c>
      <c r="F7309">
        <v>0.41191709844559599</v>
      </c>
      <c r="G7309">
        <v>0.13157894736842099</v>
      </c>
      <c r="H7309">
        <v>0.47807017543859598</v>
      </c>
      <c r="I7309">
        <v>0.34166666666666701</v>
      </c>
      <c r="J7309" s="1">
        <v>0</v>
      </c>
      <c r="K7309" t="s">
        <v>23237</v>
      </c>
      <c r="L7309" t="s">
        <v>37862</v>
      </c>
      <c r="M7309" t="s">
        <v>37863</v>
      </c>
    </row>
    <row r="7310" spans="1:13">
      <c r="A7310" s="1" t="s">
        <v>9327</v>
      </c>
      <c r="B7310">
        <v>1.87147046462187E-7</v>
      </c>
      <c r="C7310" s="1">
        <v>5.91520448273929E-7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0.96808510638297895</v>
      </c>
      <c r="J7310" s="1" t="s">
        <v>23229</v>
      </c>
      <c r="K7310" t="s">
        <v>23238</v>
      </c>
      <c r="L7310" t="s">
        <v>37864</v>
      </c>
      <c r="M7310" t="s">
        <v>37865</v>
      </c>
    </row>
    <row r="7311" spans="1:13">
      <c r="A7311" s="1" t="s">
        <v>9328</v>
      </c>
      <c r="B7311">
        <v>8.3334633393219996E-6</v>
      </c>
      <c r="C7311" s="1">
        <v>5.3788981089801499E-6</v>
      </c>
      <c r="D7311">
        <v>1</v>
      </c>
      <c r="E7311">
        <v>0.921875</v>
      </c>
      <c r="F7311">
        <v>0.99481865284974103</v>
      </c>
      <c r="G7311">
        <v>0.89473684210526305</v>
      </c>
      <c r="H7311">
        <v>0.98684210526315796</v>
      </c>
      <c r="I7311">
        <v>0.85344827586206895</v>
      </c>
      <c r="J7311" s="1">
        <v>1</v>
      </c>
      <c r="K7311" t="s">
        <v>23237</v>
      </c>
      <c r="L7311" t="s">
        <v>37866</v>
      </c>
      <c r="M7311" t="s">
        <v>37867</v>
      </c>
    </row>
    <row r="7312" spans="1:13">
      <c r="A7312" s="1" t="s">
        <v>9329</v>
      </c>
      <c r="B7312">
        <v>4.7178268345338803E-6</v>
      </c>
      <c r="C7312" s="1">
        <v>1.5191002817307899E-5</v>
      </c>
      <c r="D7312">
        <v>0.98275862068965503</v>
      </c>
      <c r="E7312">
        <v>1</v>
      </c>
      <c r="F7312">
        <v>0.98843930635838195</v>
      </c>
      <c r="G7312">
        <v>1</v>
      </c>
      <c r="H7312">
        <v>0.73626373626373598</v>
      </c>
      <c r="I7312">
        <v>0.94594594594594605</v>
      </c>
      <c r="J7312" s="1">
        <v>1</v>
      </c>
      <c r="K7312" t="s">
        <v>23238</v>
      </c>
      <c r="L7312" t="s">
        <v>37868</v>
      </c>
      <c r="M7312" t="s">
        <v>37869</v>
      </c>
    </row>
    <row r="7313" spans="1:13">
      <c r="A7313" s="1" t="s">
        <v>9330</v>
      </c>
      <c r="B7313">
        <v>3.3757073828739097E-5</v>
      </c>
      <c r="C7313" s="1">
        <v>6.8360752580683703E-6</v>
      </c>
      <c r="D7313">
        <v>0.78333333333333299</v>
      </c>
      <c r="E7313">
        <v>0.85119047619047605</v>
      </c>
      <c r="F7313">
        <v>0.98579545454545503</v>
      </c>
      <c r="G7313">
        <v>0.86585365853658502</v>
      </c>
      <c r="H7313">
        <v>0.952380952380952</v>
      </c>
      <c r="I7313">
        <v>0.98214285714285698</v>
      </c>
      <c r="J7313" s="1">
        <v>1</v>
      </c>
      <c r="K7313" t="s">
        <v>23238</v>
      </c>
      <c r="L7313" t="s">
        <v>37870</v>
      </c>
      <c r="M7313" t="s">
        <v>37871</v>
      </c>
    </row>
    <row r="7314" spans="1:13">
      <c r="A7314" s="1" t="s">
        <v>9331</v>
      </c>
      <c r="B7314">
        <v>3.02238098285798E-8</v>
      </c>
      <c r="C7314" s="1">
        <v>8.0592278412244398E-8</v>
      </c>
      <c r="D7314">
        <v>1</v>
      </c>
      <c r="E7314">
        <v>1</v>
      </c>
      <c r="F7314">
        <v>0.98087431693989102</v>
      </c>
      <c r="G7314">
        <v>1</v>
      </c>
      <c r="H7314">
        <v>0.98514851485148502</v>
      </c>
      <c r="I7314">
        <v>1</v>
      </c>
      <c r="J7314" s="1">
        <v>0.5</v>
      </c>
      <c r="K7314" t="s">
        <v>23242</v>
      </c>
      <c r="L7314" t="s">
        <v>37872</v>
      </c>
      <c r="M7314" t="s">
        <v>37873</v>
      </c>
    </row>
    <row r="7315" spans="1:13">
      <c r="A7315" s="1" t="s">
        <v>9332</v>
      </c>
      <c r="B7315">
        <v>2.6267033148517501E-7</v>
      </c>
      <c r="C7315" s="1">
        <v>1.11674437889614E-5</v>
      </c>
      <c r="D7315">
        <v>6.8965517241379004E-2</v>
      </c>
      <c r="E7315">
        <v>0</v>
      </c>
      <c r="F7315">
        <v>0</v>
      </c>
      <c r="G7315">
        <v>0</v>
      </c>
      <c r="H7315">
        <v>5.0458715596329973E-2</v>
      </c>
      <c r="I7315">
        <v>1.5000000000000013E-2</v>
      </c>
      <c r="J7315" s="1">
        <v>0</v>
      </c>
      <c r="K7315" t="s">
        <v>23243</v>
      </c>
      <c r="L7315" t="s">
        <v>37874</v>
      </c>
      <c r="M7315" t="s">
        <v>37875</v>
      </c>
    </row>
    <row r="7316" spans="1:13">
      <c r="A7316" s="1" t="s">
        <v>9333</v>
      </c>
      <c r="B7316">
        <v>4.1643690666297098E-7</v>
      </c>
      <c r="C7316" s="1">
        <v>3.8365182567995303E-6</v>
      </c>
      <c r="D7316">
        <v>0</v>
      </c>
      <c r="E7316">
        <v>9.6153846153846194E-3</v>
      </c>
      <c r="F7316">
        <v>0</v>
      </c>
      <c r="G7316">
        <v>2.7777777777777801E-2</v>
      </c>
      <c r="H7316">
        <v>0</v>
      </c>
      <c r="I7316">
        <v>0.10606060606060599</v>
      </c>
      <c r="J7316" s="1" t="s">
        <v>23229</v>
      </c>
      <c r="K7316" t="s">
        <v>23238</v>
      </c>
      <c r="L7316" t="s">
        <v>37876</v>
      </c>
      <c r="M7316" t="s">
        <v>37877</v>
      </c>
    </row>
    <row r="7317" spans="1:13">
      <c r="A7317" s="1" t="s">
        <v>9334</v>
      </c>
      <c r="B7317">
        <v>4.9378363722666599E-7</v>
      </c>
      <c r="C7317" s="1">
        <v>1.79306920279556E-5</v>
      </c>
      <c r="D7317">
        <v>0</v>
      </c>
      <c r="E7317">
        <v>0</v>
      </c>
      <c r="F7317">
        <v>0.27745664739884401</v>
      </c>
      <c r="G7317">
        <v>1.0638297872340399E-2</v>
      </c>
      <c r="H7317">
        <v>0.31720430107526898</v>
      </c>
      <c r="I7317">
        <v>2.3529411764705899E-2</v>
      </c>
      <c r="J7317" s="1" t="s">
        <v>23229</v>
      </c>
      <c r="K7317" t="s">
        <v>23238</v>
      </c>
      <c r="L7317" t="s">
        <v>37878</v>
      </c>
      <c r="M7317" t="s">
        <v>37879</v>
      </c>
    </row>
    <row r="7318" spans="1:13">
      <c r="A7318" s="1" t="s">
        <v>9335</v>
      </c>
      <c r="B7318">
        <v>6.1356462437272503E-5</v>
      </c>
      <c r="C7318" s="1">
        <v>4.01533182799149E-6</v>
      </c>
      <c r="D7318">
        <v>4.6875E-2</v>
      </c>
      <c r="E7318">
        <v>0.119791666666667</v>
      </c>
      <c r="F7318">
        <v>0</v>
      </c>
      <c r="G7318">
        <v>0</v>
      </c>
      <c r="H7318">
        <v>4.4642857142857097E-3</v>
      </c>
      <c r="I7318">
        <v>4.5454545454545496E-3</v>
      </c>
      <c r="J7318" s="1">
        <v>0</v>
      </c>
      <c r="K7318" t="s">
        <v>23239</v>
      </c>
      <c r="L7318" t="s">
        <v>37880</v>
      </c>
      <c r="M7318" t="s">
        <v>37881</v>
      </c>
    </row>
    <row r="7319" spans="1:13">
      <c r="A7319" s="1" t="s">
        <v>9336</v>
      </c>
      <c r="B7319">
        <v>1.43399850441762E-3</v>
      </c>
      <c r="C7319" s="1">
        <v>6.0640324952203297E-5</v>
      </c>
      <c r="D7319">
        <v>0.72413793103448298</v>
      </c>
      <c r="E7319">
        <v>0.98666666666666702</v>
      </c>
      <c r="F7319">
        <v>6.640625E-2</v>
      </c>
      <c r="G7319">
        <v>2.04081632653061E-2</v>
      </c>
      <c r="H7319">
        <v>8.7912087912087905E-2</v>
      </c>
      <c r="I7319">
        <v>2.0547945205479499E-2</v>
      </c>
      <c r="J7319" s="1">
        <v>0</v>
      </c>
      <c r="K7319" t="s">
        <v>23238</v>
      </c>
      <c r="L7319" t="s">
        <v>37882</v>
      </c>
      <c r="M7319" t="s">
        <v>37883</v>
      </c>
    </row>
    <row r="7320" spans="1:13">
      <c r="A7320" s="1" t="s">
        <v>9337</v>
      </c>
      <c r="B7320">
        <v>1.2531949921671001E-6</v>
      </c>
      <c r="C7320" s="1">
        <v>6.0190697021436696E-6</v>
      </c>
      <c r="D7320">
        <v>1</v>
      </c>
      <c r="E7320">
        <v>1</v>
      </c>
      <c r="F7320">
        <v>0.99689440993788803</v>
      </c>
      <c r="G7320">
        <v>0.78333333333333299</v>
      </c>
      <c r="H7320">
        <v>0.98076923076923095</v>
      </c>
      <c r="I7320">
        <v>0.86363636363636398</v>
      </c>
      <c r="J7320" s="1">
        <v>1</v>
      </c>
      <c r="K7320" t="s">
        <v>23238</v>
      </c>
      <c r="L7320" t="s">
        <v>37884</v>
      </c>
      <c r="M7320" t="s">
        <v>37885</v>
      </c>
    </row>
    <row r="7321" spans="1:13">
      <c r="A7321" s="1" t="s">
        <v>9338</v>
      </c>
      <c r="B7321">
        <v>3.35810555239293E-6</v>
      </c>
      <c r="C7321" s="1">
        <v>5.5374105756788502E-8</v>
      </c>
      <c r="D7321">
        <v>0.02</v>
      </c>
      <c r="E7321">
        <v>0</v>
      </c>
      <c r="F7321">
        <v>0</v>
      </c>
      <c r="G7321">
        <v>0.8</v>
      </c>
      <c r="H7321">
        <v>7.5757575757575803E-3</v>
      </c>
      <c r="I7321">
        <v>0.33823529411764702</v>
      </c>
      <c r="J7321" s="1">
        <v>0</v>
      </c>
      <c r="K7321" t="s">
        <v>23241</v>
      </c>
      <c r="L7321" t="s">
        <v>37886</v>
      </c>
      <c r="M7321" t="s">
        <v>37887</v>
      </c>
    </row>
    <row r="7322" spans="1:13">
      <c r="A7322" s="1" t="s">
        <v>9339</v>
      </c>
      <c r="B7322">
        <v>1.6010332082853499E-6</v>
      </c>
      <c r="C7322" s="1">
        <v>5.9283345438658804E-7</v>
      </c>
      <c r="D7322">
        <v>0.115384615384615</v>
      </c>
      <c r="E7322">
        <v>6.41025641025641E-3</v>
      </c>
      <c r="F7322">
        <v>3.2051282051282098E-3</v>
      </c>
      <c r="G7322">
        <v>3.2258064516128997E-2</v>
      </c>
      <c r="H7322">
        <v>0</v>
      </c>
      <c r="I7322">
        <v>1.7857142857142901E-2</v>
      </c>
      <c r="J7322" s="1">
        <v>0</v>
      </c>
      <c r="K7322" t="s">
        <v>23238</v>
      </c>
      <c r="L7322" t="s">
        <v>37888</v>
      </c>
      <c r="M7322" t="s">
        <v>37889</v>
      </c>
    </row>
    <row r="7323" spans="1:13">
      <c r="A7323" s="1" t="s">
        <v>9340</v>
      </c>
      <c r="B7323">
        <v>1.08184002796939E-4</v>
      </c>
      <c r="C7323" s="1">
        <v>2.3970059938115E-6</v>
      </c>
      <c r="D7323">
        <v>0.828125</v>
      </c>
      <c r="E7323">
        <v>0.38043478260869601</v>
      </c>
      <c r="F7323">
        <v>0.442408376963351</v>
      </c>
      <c r="G7323">
        <v>0.6</v>
      </c>
      <c r="H7323">
        <v>0.34499999999999997</v>
      </c>
      <c r="I7323">
        <v>0.5234375</v>
      </c>
      <c r="J7323" s="1" t="s">
        <v>23229</v>
      </c>
      <c r="K7323" t="s">
        <v>23241</v>
      </c>
      <c r="L7323" t="s">
        <v>37890</v>
      </c>
      <c r="M7323" t="s">
        <v>37891</v>
      </c>
    </row>
    <row r="7324" spans="1:13">
      <c r="A7324" s="1" t="s">
        <v>9341</v>
      </c>
      <c r="B7324">
        <v>1.17984852916458E-7</v>
      </c>
      <c r="C7324" s="1">
        <v>9.682544537873859E-7</v>
      </c>
      <c r="D7324">
        <v>0.984375</v>
      </c>
      <c r="E7324">
        <v>0.90625</v>
      </c>
      <c r="F7324">
        <v>0.95641025641025601</v>
      </c>
      <c r="G7324">
        <v>0.97959183673469397</v>
      </c>
      <c r="H7324">
        <v>1</v>
      </c>
      <c r="I7324">
        <v>0.99065420560747697</v>
      </c>
      <c r="J7324" s="1">
        <v>1</v>
      </c>
      <c r="K7324" t="s">
        <v>23241</v>
      </c>
      <c r="L7324" t="s">
        <v>37892</v>
      </c>
      <c r="M7324" t="s">
        <v>37893</v>
      </c>
    </row>
    <row r="7325" spans="1:13">
      <c r="A7325" s="1" t="s">
        <v>9342</v>
      </c>
      <c r="B7325">
        <v>7.3239414893765903E-7</v>
      </c>
      <c r="C7325" s="1">
        <v>1.4915831765795E-7</v>
      </c>
      <c r="D7325">
        <v>0</v>
      </c>
      <c r="E7325">
        <v>0</v>
      </c>
      <c r="F7325">
        <v>3.9682539682539698E-3</v>
      </c>
      <c r="G7325">
        <v>0</v>
      </c>
      <c r="H7325">
        <v>0</v>
      </c>
      <c r="I7325">
        <v>7.3770491803278701E-2</v>
      </c>
      <c r="J7325" s="1">
        <v>0</v>
      </c>
      <c r="K7325" t="s">
        <v>23237</v>
      </c>
      <c r="L7325" t="s">
        <v>37894</v>
      </c>
      <c r="M7325" t="s">
        <v>37895</v>
      </c>
    </row>
    <row r="7326" spans="1:13">
      <c r="A7326" s="1" t="s">
        <v>9343</v>
      </c>
      <c r="B7326">
        <v>1.0226874729542101E-5</v>
      </c>
      <c r="C7326" s="1">
        <v>2.3745119569134899E-6</v>
      </c>
      <c r="D7326">
        <v>1</v>
      </c>
      <c r="E7326">
        <v>1</v>
      </c>
      <c r="F7326">
        <v>0.918604651162791</v>
      </c>
      <c r="G7326">
        <v>0.97560975609756095</v>
      </c>
      <c r="H7326">
        <v>0.99397590361445798</v>
      </c>
      <c r="I7326">
        <v>0.97916666666666696</v>
      </c>
      <c r="J7326" s="1">
        <v>1</v>
      </c>
      <c r="K7326" t="s">
        <v>23238</v>
      </c>
      <c r="L7326" t="s">
        <v>37896</v>
      </c>
      <c r="M7326" t="s">
        <v>37897</v>
      </c>
    </row>
    <row r="7327" spans="1:13">
      <c r="A7327" s="1" t="s">
        <v>9344</v>
      </c>
      <c r="B7327">
        <v>3.3420517862262401E-8</v>
      </c>
      <c r="C7327" s="1">
        <v>5.1897274241459599E-6</v>
      </c>
      <c r="D7327">
        <v>1.5625E-2</v>
      </c>
      <c r="E7327">
        <v>5.2083333333333296E-3</v>
      </c>
      <c r="F7327">
        <v>1.8041237113402098E-2</v>
      </c>
      <c r="G7327">
        <v>0</v>
      </c>
      <c r="H7327">
        <v>0</v>
      </c>
      <c r="I7327">
        <v>4.20168067226891E-3</v>
      </c>
      <c r="J7327" s="1">
        <v>0</v>
      </c>
      <c r="K7327" t="s">
        <v>23242</v>
      </c>
      <c r="L7327" t="s">
        <v>37898</v>
      </c>
      <c r="M7327" t="s">
        <v>37899</v>
      </c>
    </row>
    <row r="7328" spans="1:13">
      <c r="A7328" s="1" t="s">
        <v>9345</v>
      </c>
      <c r="B7328">
        <v>9.8694504982928192E-6</v>
      </c>
      <c r="C7328" s="1">
        <v>7.7722928388272196E-5</v>
      </c>
      <c r="D7328">
        <v>0</v>
      </c>
      <c r="E7328">
        <v>0</v>
      </c>
      <c r="F7328">
        <v>0.24444444444444399</v>
      </c>
      <c r="G7328">
        <v>0.25</v>
      </c>
      <c r="H7328">
        <v>0.36046511627907002</v>
      </c>
      <c r="I7328">
        <v>1.88679245283019E-2</v>
      </c>
      <c r="J7328" s="1" t="s">
        <v>23229</v>
      </c>
      <c r="K7328" t="s">
        <v>23241</v>
      </c>
      <c r="L7328" t="s">
        <v>37900</v>
      </c>
      <c r="M7328" t="s">
        <v>37901</v>
      </c>
    </row>
    <row r="7329" spans="1:13">
      <c r="A7329" s="1" t="s">
        <v>9346</v>
      </c>
      <c r="B7329">
        <v>1.23941379304682E-7</v>
      </c>
      <c r="C7329" s="1">
        <v>2.46553876996665E-6</v>
      </c>
      <c r="D7329">
        <v>0</v>
      </c>
      <c r="E7329">
        <v>0</v>
      </c>
      <c r="F7329">
        <v>0</v>
      </c>
      <c r="G7329">
        <v>0.16666666666666699</v>
      </c>
      <c r="H7329">
        <v>0</v>
      </c>
      <c r="I7329">
        <v>0</v>
      </c>
      <c r="J7329" s="1">
        <v>0</v>
      </c>
      <c r="K7329" t="s">
        <v>23241</v>
      </c>
      <c r="L7329" t="s">
        <v>37902</v>
      </c>
      <c r="M7329" t="s">
        <v>37903</v>
      </c>
    </row>
    <row r="7330" spans="1:13">
      <c r="A7330" s="1" t="s">
        <v>9347</v>
      </c>
      <c r="B7330">
        <v>2.69449613269153E-5</v>
      </c>
      <c r="C7330" s="1">
        <v>8.2877504991160297E-6</v>
      </c>
      <c r="D7330">
        <v>0.14583333333333301</v>
      </c>
      <c r="E7330">
        <v>0</v>
      </c>
      <c r="F7330">
        <v>0.43181818181818199</v>
      </c>
      <c r="G7330">
        <v>2.5641025641025599E-2</v>
      </c>
      <c r="H7330">
        <v>0.38793103448275901</v>
      </c>
      <c r="I7330">
        <v>1.63934426229508E-2</v>
      </c>
      <c r="J7330" s="1" t="s">
        <v>23229</v>
      </c>
      <c r="K7330" t="s">
        <v>23239</v>
      </c>
      <c r="L7330" t="s">
        <v>37904</v>
      </c>
      <c r="M7330" t="s">
        <v>37905</v>
      </c>
    </row>
    <row r="7331" spans="1:13">
      <c r="A7331" s="1" t="s">
        <v>9348</v>
      </c>
      <c r="B7331">
        <v>2.1056922232596599E-7</v>
      </c>
      <c r="C7331" s="1">
        <v>1.4592175600149299E-4</v>
      </c>
      <c r="D7331">
        <v>0.66666666666666696</v>
      </c>
      <c r="E7331">
        <v>0.76666666666666705</v>
      </c>
      <c r="F7331">
        <v>1</v>
      </c>
      <c r="G7331">
        <v>0.72222222222222199</v>
      </c>
      <c r="H7331">
        <v>0.909574468085106</v>
      </c>
      <c r="I7331">
        <v>0.63265306122449005</v>
      </c>
      <c r="J7331" s="1" t="s">
        <v>23229</v>
      </c>
      <c r="K7331" t="s">
        <v>23241</v>
      </c>
      <c r="L7331" t="s">
        <v>37906</v>
      </c>
      <c r="M7331" t="s">
        <v>37907</v>
      </c>
    </row>
    <row r="7332" spans="1:13">
      <c r="A7332" s="1" t="s">
        <v>9349</v>
      </c>
      <c r="B7332">
        <v>3.2142956232024601E-6</v>
      </c>
      <c r="C7332" s="1">
        <v>6.2461300686259197E-6</v>
      </c>
      <c r="D7332">
        <v>0.953125</v>
      </c>
      <c r="E7332">
        <v>0.98333333333333295</v>
      </c>
      <c r="F7332">
        <v>1</v>
      </c>
      <c r="G7332">
        <v>1</v>
      </c>
      <c r="H7332">
        <v>0.98947368421052595</v>
      </c>
      <c r="I7332">
        <v>0.987179487179487</v>
      </c>
      <c r="J7332" s="1">
        <v>1</v>
      </c>
      <c r="K7332" t="s">
        <v>23237</v>
      </c>
      <c r="L7332" t="s">
        <v>37908</v>
      </c>
      <c r="M7332" t="s">
        <v>37909</v>
      </c>
    </row>
    <row r="7333" spans="1:13">
      <c r="A7333" s="1" t="s">
        <v>9350</v>
      </c>
      <c r="B7333">
        <v>2.26944851250459E-7</v>
      </c>
      <c r="C7333" s="1">
        <v>2.4871970713231398E-6</v>
      </c>
      <c r="D7333">
        <v>1</v>
      </c>
      <c r="E7333">
        <v>0.98913043478260898</v>
      </c>
      <c r="F7333">
        <v>1</v>
      </c>
      <c r="G7333">
        <v>1</v>
      </c>
      <c r="H7333">
        <v>0.99557522123893805</v>
      </c>
      <c r="I7333">
        <v>0.97196261682243001</v>
      </c>
      <c r="J7333" s="1">
        <v>1</v>
      </c>
      <c r="K7333" t="s">
        <v>23238</v>
      </c>
      <c r="L7333" t="s">
        <v>37910</v>
      </c>
      <c r="M7333" t="s">
        <v>37911</v>
      </c>
    </row>
    <row r="7334" spans="1:13">
      <c r="A7334" s="1" t="s">
        <v>9351</v>
      </c>
      <c r="B7334">
        <v>1.5701447548260199E-5</v>
      </c>
      <c r="C7334" s="1">
        <v>2.6626299633399701E-5</v>
      </c>
      <c r="D7334">
        <v>0.107142857142857</v>
      </c>
      <c r="E7334">
        <v>5.3763440860215101E-3</v>
      </c>
      <c r="F7334">
        <v>0.103225806451613</v>
      </c>
      <c r="G7334">
        <v>1.72413793103448E-2</v>
      </c>
      <c r="H7334">
        <v>0</v>
      </c>
      <c r="I7334">
        <v>4.1322314049586804E-3</v>
      </c>
      <c r="J7334" s="1">
        <v>0</v>
      </c>
      <c r="K7334" t="s">
        <v>23241</v>
      </c>
      <c r="L7334" t="s">
        <v>37912</v>
      </c>
      <c r="M7334" t="s">
        <v>37913</v>
      </c>
    </row>
    <row r="7335" spans="1:13">
      <c r="A7335" s="1" t="s">
        <v>9352</v>
      </c>
      <c r="B7335">
        <v>1.24731362123013E-9</v>
      </c>
      <c r="C7335" s="1">
        <v>4.7091364025863103E-6</v>
      </c>
      <c r="D7335">
        <v>0</v>
      </c>
      <c r="E7335">
        <v>3.65853658536585E-2</v>
      </c>
      <c r="F7335">
        <v>3.8759689922480598E-3</v>
      </c>
      <c r="G7335">
        <v>0</v>
      </c>
      <c r="H7335">
        <v>5.3846153846153801E-2</v>
      </c>
      <c r="I7335">
        <v>5.7692307692307702E-2</v>
      </c>
      <c r="J7335" s="1">
        <v>0</v>
      </c>
      <c r="K7335" t="s">
        <v>23241</v>
      </c>
      <c r="L7335" t="s">
        <v>37914</v>
      </c>
      <c r="M7335" t="s">
        <v>37915</v>
      </c>
    </row>
    <row r="7336" spans="1:13">
      <c r="A7336" s="1" t="s">
        <v>9353</v>
      </c>
      <c r="B7336">
        <v>1.06179820602365E-7</v>
      </c>
      <c r="C7336" s="1">
        <v>2.3379303583214298E-6</v>
      </c>
      <c r="D7336">
        <v>1.5625E-2</v>
      </c>
      <c r="E7336">
        <v>1.0416666666666701E-2</v>
      </c>
      <c r="F7336">
        <v>0</v>
      </c>
      <c r="G7336">
        <v>0</v>
      </c>
      <c r="H7336">
        <v>4.4247787610619503E-3</v>
      </c>
      <c r="I7336">
        <v>4.0000000000000001E-3</v>
      </c>
      <c r="J7336" s="1">
        <v>0</v>
      </c>
      <c r="K7336" t="s">
        <v>23238</v>
      </c>
      <c r="L7336" t="s">
        <v>37916</v>
      </c>
      <c r="M7336" t="s">
        <v>37917</v>
      </c>
    </row>
    <row r="7337" spans="1:13">
      <c r="A7337" s="1" t="s">
        <v>9354</v>
      </c>
      <c r="B7337">
        <v>2.6389080427019599E-6</v>
      </c>
      <c r="C7337" s="1">
        <v>2.9683729800792302E-5</v>
      </c>
      <c r="D7337">
        <v>1.6129032258064498E-2</v>
      </c>
      <c r="E7337">
        <v>0</v>
      </c>
      <c r="F7337">
        <v>7.8534031413612596E-3</v>
      </c>
      <c r="G7337">
        <v>0.18</v>
      </c>
      <c r="H7337">
        <v>5.2631578947368403E-3</v>
      </c>
      <c r="I7337">
        <v>8.4337349397590397E-2</v>
      </c>
      <c r="J7337" s="1">
        <v>0</v>
      </c>
      <c r="K7337" t="s">
        <v>23238</v>
      </c>
      <c r="L7337" t="s">
        <v>37918</v>
      </c>
      <c r="M7337" t="s">
        <v>37919</v>
      </c>
    </row>
    <row r="7338" spans="1:13">
      <c r="A7338" s="1" t="s">
        <v>9355</v>
      </c>
      <c r="B7338">
        <v>2.8600467712336401E-6</v>
      </c>
      <c r="C7338" s="1">
        <v>9.9087791480984605E-8</v>
      </c>
      <c r="D7338">
        <v>0.94444444444444398</v>
      </c>
      <c r="E7338">
        <v>1</v>
      </c>
      <c r="F7338">
        <v>1</v>
      </c>
      <c r="G7338">
        <v>0.56000000000000005</v>
      </c>
      <c r="H7338">
        <v>1</v>
      </c>
      <c r="I7338">
        <v>0.88461538461538503</v>
      </c>
      <c r="J7338" s="1">
        <v>1</v>
      </c>
      <c r="K7338" t="s">
        <v>23238</v>
      </c>
      <c r="L7338" t="s">
        <v>37920</v>
      </c>
      <c r="M7338" t="s">
        <v>37921</v>
      </c>
    </row>
    <row r="7339" spans="1:13">
      <c r="A7339" s="1" t="s">
        <v>9356</v>
      </c>
      <c r="B7339">
        <v>1.50155029841411E-6</v>
      </c>
      <c r="C7339" s="1">
        <v>9.8069314871709101E-7</v>
      </c>
      <c r="D7339">
        <v>0</v>
      </c>
      <c r="E7339">
        <v>0</v>
      </c>
      <c r="F7339">
        <v>1.6666666666666701E-2</v>
      </c>
      <c r="G7339">
        <v>0</v>
      </c>
      <c r="H7339">
        <v>5.5555555555555601E-3</v>
      </c>
      <c r="I7339">
        <v>7.8125E-3</v>
      </c>
      <c r="J7339" s="1">
        <v>0</v>
      </c>
      <c r="K7339" t="s">
        <v>23240</v>
      </c>
      <c r="L7339" t="s">
        <v>37922</v>
      </c>
      <c r="M7339" t="s">
        <v>37923</v>
      </c>
    </row>
    <row r="7340" spans="1:13">
      <c r="A7340" s="1" t="s">
        <v>9357</v>
      </c>
      <c r="B7340">
        <v>2.61850479144802E-6</v>
      </c>
      <c r="C7340" s="1">
        <v>4.5613708076398196E-6</v>
      </c>
      <c r="D7340">
        <v>1</v>
      </c>
      <c r="E7340">
        <v>1</v>
      </c>
      <c r="F7340">
        <v>0.97619047619047605</v>
      </c>
      <c r="G7340">
        <v>1</v>
      </c>
      <c r="H7340">
        <v>0.89041095890411004</v>
      </c>
      <c r="I7340">
        <v>1</v>
      </c>
      <c r="J7340" s="1" t="s">
        <v>23229</v>
      </c>
      <c r="K7340" t="s">
        <v>23238</v>
      </c>
      <c r="L7340" t="s">
        <v>37924</v>
      </c>
      <c r="M7340" t="s">
        <v>37925</v>
      </c>
    </row>
    <row r="7341" spans="1:13">
      <c r="A7341" s="1" t="s">
        <v>9358</v>
      </c>
      <c r="B7341">
        <v>2.7625133826275199E-7</v>
      </c>
      <c r="C7341" s="1">
        <v>2.1982849441277798E-6</v>
      </c>
      <c r="D7341">
        <v>0</v>
      </c>
      <c r="E7341">
        <v>5.2631578947368403E-3</v>
      </c>
      <c r="F7341">
        <v>0</v>
      </c>
      <c r="G7341">
        <v>8.7719298245613996E-3</v>
      </c>
      <c r="H7341">
        <v>0</v>
      </c>
      <c r="I7341">
        <v>6.0344827586206899E-2</v>
      </c>
      <c r="J7341" s="1">
        <v>0</v>
      </c>
      <c r="K7341" t="s">
        <v>23241</v>
      </c>
      <c r="L7341" t="s">
        <v>37926</v>
      </c>
      <c r="M7341" t="s">
        <v>37927</v>
      </c>
    </row>
    <row r="7342" spans="1:13">
      <c r="A7342" s="1" t="s">
        <v>9359</v>
      </c>
      <c r="B7342">
        <v>1.4422639155670699E-6</v>
      </c>
      <c r="C7342" s="1">
        <v>1.65825038652341E-5</v>
      </c>
      <c r="D7342">
        <v>0</v>
      </c>
      <c r="E7342">
        <v>6.3291139240506302E-3</v>
      </c>
      <c r="F7342">
        <v>0</v>
      </c>
      <c r="G7342">
        <v>0.26250000000000001</v>
      </c>
      <c r="H7342">
        <v>4.8780487804878099E-2</v>
      </c>
      <c r="I7342">
        <v>9.1666666666666702E-2</v>
      </c>
      <c r="J7342" s="1">
        <v>0</v>
      </c>
      <c r="K7342" t="s">
        <v>23241</v>
      </c>
      <c r="L7342" t="s">
        <v>37928</v>
      </c>
      <c r="M7342" t="s">
        <v>37929</v>
      </c>
    </row>
    <row r="7343" spans="1:13">
      <c r="A7343" s="1" t="s">
        <v>9360</v>
      </c>
      <c r="B7343">
        <v>3.3470687175462598E-7</v>
      </c>
      <c r="C7343" s="1">
        <v>2.04559580865675E-8</v>
      </c>
      <c r="D7343">
        <v>9.375E-2</v>
      </c>
      <c r="E7343">
        <v>0</v>
      </c>
      <c r="F7343">
        <v>1.67597765363128E-2</v>
      </c>
      <c r="G7343">
        <v>0</v>
      </c>
      <c r="H7343">
        <v>0</v>
      </c>
      <c r="I7343">
        <v>4.7619047619047603E-2</v>
      </c>
      <c r="J7343" s="1">
        <v>0</v>
      </c>
      <c r="K7343" t="s">
        <v>23239</v>
      </c>
      <c r="L7343" t="s">
        <v>37930</v>
      </c>
      <c r="M7343" t="s">
        <v>37931</v>
      </c>
    </row>
    <row r="7344" spans="1:13">
      <c r="A7344" s="1" t="s">
        <v>9361</v>
      </c>
      <c r="B7344">
        <v>1.7568323837587001E-8</v>
      </c>
      <c r="C7344" s="1">
        <v>3.7144666247718099E-6</v>
      </c>
      <c r="D7344" t="s">
        <v>23229</v>
      </c>
      <c r="E7344">
        <v>1</v>
      </c>
      <c r="F7344">
        <v>1</v>
      </c>
      <c r="G7344">
        <v>1</v>
      </c>
      <c r="H7344">
        <v>1</v>
      </c>
      <c r="I7344">
        <v>0.96315789473684199</v>
      </c>
      <c r="J7344" s="1" t="s">
        <v>23229</v>
      </c>
      <c r="K7344" t="s">
        <v>23239</v>
      </c>
      <c r="L7344" t="s">
        <v>37932</v>
      </c>
      <c r="M7344" t="s">
        <v>37933</v>
      </c>
    </row>
    <row r="7345" spans="1:13">
      <c r="A7345" s="1" t="s">
        <v>9362</v>
      </c>
      <c r="B7345">
        <v>3.7307597501495498E-6</v>
      </c>
      <c r="C7345" s="1">
        <v>4.2689405387797303E-5</v>
      </c>
      <c r="D7345">
        <v>1</v>
      </c>
      <c r="E7345">
        <v>0.99473684210526303</v>
      </c>
      <c r="F7345">
        <v>0.93333333333333302</v>
      </c>
      <c r="G7345">
        <v>0.98245614035087703</v>
      </c>
      <c r="H7345">
        <v>0.91666666666666696</v>
      </c>
      <c r="I7345">
        <v>0.97131147540983598</v>
      </c>
      <c r="J7345" s="1">
        <v>1</v>
      </c>
      <c r="K7345" t="s">
        <v>23238</v>
      </c>
      <c r="L7345" t="s">
        <v>37934</v>
      </c>
      <c r="M7345" t="s">
        <v>37935</v>
      </c>
    </row>
    <row r="7346" spans="1:13">
      <c r="A7346" s="1" t="s">
        <v>9363</v>
      </c>
      <c r="B7346">
        <v>4.6547907620162001E-9</v>
      </c>
      <c r="C7346" s="1">
        <v>2.6154693708167601E-7</v>
      </c>
      <c r="D7346">
        <v>0</v>
      </c>
      <c r="E7346">
        <v>0</v>
      </c>
      <c r="F7346">
        <v>2.5641025641025602E-3</v>
      </c>
      <c r="G7346">
        <v>0</v>
      </c>
      <c r="H7346">
        <v>4.3859649122806998E-3</v>
      </c>
      <c r="I7346">
        <v>1.6E-2</v>
      </c>
      <c r="J7346" s="1">
        <v>1</v>
      </c>
      <c r="K7346" t="s">
        <v>23239</v>
      </c>
      <c r="L7346" t="s">
        <v>37936</v>
      </c>
      <c r="M7346" t="s">
        <v>37937</v>
      </c>
    </row>
    <row r="7347" spans="1:13">
      <c r="A7347" s="1" t="s">
        <v>9364</v>
      </c>
      <c r="B7347">
        <v>1.2722121336002901E-4</v>
      </c>
      <c r="C7347" s="1">
        <v>5.8370094157851201E-6</v>
      </c>
      <c r="D7347">
        <v>0.84782608695652195</v>
      </c>
      <c r="E7347">
        <v>0.92763157894736803</v>
      </c>
      <c r="F7347">
        <v>0.70161290322580605</v>
      </c>
      <c r="G7347">
        <v>0.76086956521739102</v>
      </c>
      <c r="H7347">
        <v>0.60588235294117598</v>
      </c>
      <c r="I7347">
        <v>0.546875</v>
      </c>
      <c r="J7347" s="1">
        <v>0</v>
      </c>
      <c r="K7347" t="s">
        <v>23242</v>
      </c>
      <c r="L7347" t="s">
        <v>37938</v>
      </c>
      <c r="M7347" t="s">
        <v>37939</v>
      </c>
    </row>
    <row r="7348" spans="1:13">
      <c r="A7348" s="1" t="s">
        <v>9365</v>
      </c>
      <c r="B7348">
        <v>4.0325005855714599E-6</v>
      </c>
      <c r="C7348" s="1">
        <v>5.5585070108189203E-5</v>
      </c>
      <c r="D7348">
        <v>0.90625</v>
      </c>
      <c r="E7348">
        <v>0.890625</v>
      </c>
      <c r="F7348">
        <v>0.93333333333333302</v>
      </c>
      <c r="G7348">
        <v>1</v>
      </c>
      <c r="H7348">
        <v>0.97368421052631604</v>
      </c>
      <c r="I7348">
        <v>0.99596774193548399</v>
      </c>
      <c r="J7348" s="1">
        <v>1</v>
      </c>
      <c r="K7348" t="s">
        <v>23239</v>
      </c>
      <c r="L7348" t="s">
        <v>37940</v>
      </c>
      <c r="M7348" t="s">
        <v>37941</v>
      </c>
    </row>
    <row r="7349" spans="1:13">
      <c r="A7349" s="1" t="s">
        <v>9366</v>
      </c>
      <c r="B7349">
        <v>1.9703785258685799E-6</v>
      </c>
      <c r="C7349" s="1">
        <v>1.0088055515302999E-6</v>
      </c>
      <c r="D7349">
        <v>0</v>
      </c>
      <c r="E7349">
        <v>1.0638297872340399E-2</v>
      </c>
      <c r="F7349">
        <v>1.54639175257732E-2</v>
      </c>
      <c r="G7349">
        <v>3.1914893617021302E-2</v>
      </c>
      <c r="H7349">
        <v>9.6153846153846194E-3</v>
      </c>
      <c r="I7349">
        <v>5.31914893617021E-3</v>
      </c>
      <c r="J7349" s="1">
        <v>1</v>
      </c>
      <c r="K7349" t="s">
        <v>23237</v>
      </c>
      <c r="L7349" t="s">
        <v>37942</v>
      </c>
      <c r="M7349" t="s">
        <v>37943</v>
      </c>
    </row>
    <row r="7350" spans="1:13">
      <c r="A7350" s="1" t="s">
        <v>9367</v>
      </c>
      <c r="B7350">
        <v>5.9952195361488703E-4</v>
      </c>
      <c r="C7350" s="1">
        <v>1.2386433969468801E-3</v>
      </c>
      <c r="D7350">
        <v>1.7857142857142901E-2</v>
      </c>
      <c r="E7350">
        <v>0</v>
      </c>
      <c r="F7350">
        <v>0.77884615384615397</v>
      </c>
      <c r="G7350">
        <v>0</v>
      </c>
      <c r="H7350">
        <v>0.29411764705882398</v>
      </c>
      <c r="I7350">
        <v>4.91803278688525E-2</v>
      </c>
      <c r="J7350" s="1">
        <v>1</v>
      </c>
      <c r="K7350" t="s">
        <v>23239</v>
      </c>
      <c r="L7350" t="s">
        <v>37944</v>
      </c>
      <c r="M7350" t="s">
        <v>37945</v>
      </c>
    </row>
    <row r="7351" spans="1:13">
      <c r="A7351" s="1" t="s">
        <v>9368</v>
      </c>
      <c r="B7351">
        <v>4.7673352075753102E-7</v>
      </c>
      <c r="C7351" s="1">
        <v>3.9699132481177796E-6</v>
      </c>
      <c r="D7351">
        <v>1</v>
      </c>
      <c r="E7351">
        <v>1</v>
      </c>
      <c r="F7351">
        <v>0.95767195767195801</v>
      </c>
      <c r="G7351">
        <v>1</v>
      </c>
      <c r="H7351">
        <v>1</v>
      </c>
      <c r="I7351">
        <v>1</v>
      </c>
      <c r="J7351" s="1">
        <v>1</v>
      </c>
      <c r="K7351" t="s">
        <v>23238</v>
      </c>
      <c r="L7351" t="s">
        <v>37946</v>
      </c>
      <c r="M7351" t="s">
        <v>37947</v>
      </c>
    </row>
    <row r="7352" spans="1:13">
      <c r="A7352" s="1" t="s">
        <v>9369</v>
      </c>
      <c r="B7352">
        <v>1.12923256048035E-5</v>
      </c>
      <c r="C7352" s="1">
        <v>4.7062510878221899E-5</v>
      </c>
      <c r="D7352">
        <v>0</v>
      </c>
      <c r="E7352">
        <v>0</v>
      </c>
      <c r="F7352">
        <v>0.15056818181818199</v>
      </c>
      <c r="G7352">
        <v>0</v>
      </c>
      <c r="H7352">
        <v>0</v>
      </c>
      <c r="I7352">
        <v>0</v>
      </c>
      <c r="J7352" s="1" t="s">
        <v>23229</v>
      </c>
      <c r="K7352" t="s">
        <v>23241</v>
      </c>
      <c r="L7352" t="s">
        <v>37948</v>
      </c>
      <c r="M7352" t="s">
        <v>37949</v>
      </c>
    </row>
    <row r="7353" spans="1:13">
      <c r="A7353" s="1" t="s">
        <v>9370</v>
      </c>
      <c r="B7353">
        <v>1.9700616874038902E-5</v>
      </c>
      <c r="C7353" s="1">
        <v>5.7531893539993097E-5</v>
      </c>
      <c r="D7353">
        <v>0.97916666666666696</v>
      </c>
      <c r="E7353">
        <v>0.95833333333333304</v>
      </c>
      <c r="F7353">
        <v>0.93303571428571397</v>
      </c>
      <c r="G7353">
        <v>0.57142857142857095</v>
      </c>
      <c r="H7353">
        <v>0.97014925373134298</v>
      </c>
      <c r="I7353">
        <v>0.55882352941176505</v>
      </c>
      <c r="J7353" s="1" t="s">
        <v>23229</v>
      </c>
      <c r="K7353" t="s">
        <v>23238</v>
      </c>
      <c r="L7353" t="s">
        <v>37950</v>
      </c>
      <c r="M7353" t="s">
        <v>37951</v>
      </c>
    </row>
    <row r="7354" spans="1:13">
      <c r="A7354" s="1" t="s">
        <v>9371</v>
      </c>
      <c r="B7354">
        <v>8.9747376653167992E-6</v>
      </c>
      <c r="C7354" s="1">
        <v>1.15735486645071E-4</v>
      </c>
      <c r="D7354">
        <v>0.95833333333333304</v>
      </c>
      <c r="E7354">
        <v>0.95161290322580605</v>
      </c>
      <c r="F7354">
        <v>0.54601226993865004</v>
      </c>
      <c r="G7354">
        <v>0.75</v>
      </c>
      <c r="H7354">
        <v>0.134615384615385</v>
      </c>
      <c r="I7354">
        <v>0.47142857142857097</v>
      </c>
      <c r="J7354" s="1">
        <v>1</v>
      </c>
      <c r="K7354" t="s">
        <v>23239</v>
      </c>
      <c r="L7354" t="s">
        <v>37952</v>
      </c>
      <c r="M7354" t="s">
        <v>37953</v>
      </c>
    </row>
    <row r="7355" spans="1:13">
      <c r="A7355" s="1" t="s">
        <v>9372</v>
      </c>
      <c r="B7355">
        <v>1.5552656587831901E-5</v>
      </c>
      <c r="C7355" s="1">
        <v>1.3652231096349099E-4</v>
      </c>
      <c r="D7355">
        <v>0.82</v>
      </c>
      <c r="E7355">
        <v>0.94444444444444398</v>
      </c>
      <c r="F7355">
        <v>0.765625</v>
      </c>
      <c r="G7355">
        <v>0.72222222222222199</v>
      </c>
      <c r="H7355">
        <v>0.68807339449541305</v>
      </c>
      <c r="I7355">
        <v>0.47</v>
      </c>
      <c r="J7355" s="1">
        <v>1</v>
      </c>
      <c r="K7355" t="s">
        <v>23238</v>
      </c>
      <c r="L7355" t="s">
        <v>37954</v>
      </c>
      <c r="M7355" t="s">
        <v>37955</v>
      </c>
    </row>
    <row r="7356" spans="1:13">
      <c r="A7356" s="1" t="s">
        <v>9373</v>
      </c>
      <c r="B7356">
        <v>8.2100101899883297E-6</v>
      </c>
      <c r="C7356" s="1">
        <v>4.3526370722687901E-6</v>
      </c>
      <c r="D7356">
        <v>9.375E-2</v>
      </c>
      <c r="E7356">
        <v>0</v>
      </c>
      <c r="F7356">
        <v>0</v>
      </c>
      <c r="G7356">
        <v>2.04081632653061E-2</v>
      </c>
      <c r="H7356">
        <v>0</v>
      </c>
      <c r="I7356">
        <v>3.03030303030303E-2</v>
      </c>
      <c r="J7356" s="1">
        <v>0</v>
      </c>
      <c r="K7356" t="s">
        <v>23241</v>
      </c>
      <c r="L7356" t="s">
        <v>37956</v>
      </c>
      <c r="M7356" t="s">
        <v>37957</v>
      </c>
    </row>
    <row r="7357" spans="1:13">
      <c r="A7357" s="1" t="s">
        <v>9374</v>
      </c>
      <c r="B7357">
        <v>0</v>
      </c>
      <c r="C7357" s="1">
        <v>0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 s="1" t="s">
        <v>23229</v>
      </c>
      <c r="K7357" t="s">
        <v>23238</v>
      </c>
      <c r="L7357" t="s">
        <v>37958</v>
      </c>
      <c r="M7357" t="s">
        <v>37959</v>
      </c>
    </row>
    <row r="7358" spans="1:13">
      <c r="A7358" s="1" t="s">
        <v>9375</v>
      </c>
      <c r="B7358">
        <v>1.25611945659123E-6</v>
      </c>
      <c r="C7358" s="1">
        <v>2.3191346348612E-5</v>
      </c>
      <c r="D7358">
        <v>0.98076923076923095</v>
      </c>
      <c r="E7358">
        <v>1</v>
      </c>
      <c r="F7358">
        <v>1</v>
      </c>
      <c r="G7358">
        <v>1</v>
      </c>
      <c r="H7358">
        <v>0.70370370370370405</v>
      </c>
      <c r="I7358">
        <v>0.96825396825396803</v>
      </c>
      <c r="J7358" s="1" t="s">
        <v>23229</v>
      </c>
      <c r="K7358" t="s">
        <v>23238</v>
      </c>
      <c r="L7358" t="s">
        <v>37960</v>
      </c>
      <c r="M7358" t="s">
        <v>37961</v>
      </c>
    </row>
    <row r="7359" spans="1:13">
      <c r="A7359" s="1" t="s">
        <v>9376</v>
      </c>
      <c r="B7359">
        <v>8.6976964331774603E-4</v>
      </c>
      <c r="C7359" s="1">
        <v>1.00138348704648E-4</v>
      </c>
      <c r="D7359">
        <v>0.5</v>
      </c>
      <c r="E7359">
        <v>6.4705882352941196E-2</v>
      </c>
      <c r="F7359">
        <v>0.97452229299363102</v>
      </c>
      <c r="G7359">
        <v>0.66666666666666696</v>
      </c>
      <c r="H7359">
        <v>0.85632183908046</v>
      </c>
      <c r="I7359">
        <v>0.66326530612244905</v>
      </c>
      <c r="J7359" s="1" t="s">
        <v>23229</v>
      </c>
      <c r="K7359" t="s">
        <v>23241</v>
      </c>
      <c r="L7359" t="s">
        <v>37962</v>
      </c>
      <c r="M7359" t="s">
        <v>37963</v>
      </c>
    </row>
    <row r="7360" spans="1:13">
      <c r="A7360" s="1" t="s">
        <v>9377</v>
      </c>
      <c r="B7360">
        <v>6.1777373373058303E-5</v>
      </c>
      <c r="C7360" s="1">
        <v>9.0153412880913394E-5</v>
      </c>
      <c r="D7360">
        <v>1</v>
      </c>
      <c r="E7360">
        <v>1</v>
      </c>
      <c r="F7360">
        <v>0.89247311827956999</v>
      </c>
      <c r="G7360">
        <v>0.98484848484848497</v>
      </c>
      <c r="H7360">
        <v>0.95744680851063801</v>
      </c>
      <c r="I7360">
        <v>0.984615384615385</v>
      </c>
      <c r="J7360" s="1">
        <v>0</v>
      </c>
      <c r="K7360" t="s">
        <v>23241</v>
      </c>
      <c r="L7360" t="s">
        <v>37964</v>
      </c>
      <c r="M7360" t="s">
        <v>37965</v>
      </c>
    </row>
    <row r="7361" spans="1:13">
      <c r="A7361" s="1" t="s">
        <v>9378</v>
      </c>
      <c r="B7361">
        <v>4.54990014361069E-6</v>
      </c>
      <c r="C7361" s="1">
        <v>5.70733479117734E-5</v>
      </c>
      <c r="D7361">
        <v>0.77419354838709697</v>
      </c>
      <c r="E7361">
        <v>0.62365591397849496</v>
      </c>
      <c r="F7361">
        <v>0.64627659574468099</v>
      </c>
      <c r="G7361">
        <v>0.98888888888888904</v>
      </c>
      <c r="H7361">
        <v>0.92500000000000004</v>
      </c>
      <c r="I7361">
        <v>0.71875</v>
      </c>
      <c r="J7361" s="1">
        <v>0.13636363636363599</v>
      </c>
      <c r="K7361" t="s">
        <v>23239</v>
      </c>
      <c r="L7361" t="s">
        <v>37966</v>
      </c>
      <c r="M7361" t="s">
        <v>37967</v>
      </c>
    </row>
    <row r="7362" spans="1:13">
      <c r="A7362" s="1" t="s">
        <v>9379</v>
      </c>
      <c r="B7362">
        <v>6.0377263270494599E-5</v>
      </c>
      <c r="C7362" s="1">
        <v>1.0242871401703101E-7</v>
      </c>
      <c r="D7362">
        <v>7.8125E-2</v>
      </c>
      <c r="E7362">
        <v>0</v>
      </c>
      <c r="F7362">
        <v>9.5854922279792698E-2</v>
      </c>
      <c r="G7362">
        <v>0.22222222222222199</v>
      </c>
      <c r="H7362">
        <v>0.227777777777778</v>
      </c>
      <c r="I7362">
        <v>0.35897435897435898</v>
      </c>
      <c r="J7362" s="1">
        <v>0</v>
      </c>
      <c r="K7362" t="s">
        <v>23241</v>
      </c>
      <c r="L7362" t="s">
        <v>37968</v>
      </c>
      <c r="M7362" t="s">
        <v>37969</v>
      </c>
    </row>
    <row r="7363" spans="1:13">
      <c r="A7363" s="1" t="s">
        <v>9380</v>
      </c>
      <c r="B7363">
        <v>2.7676265461996702E-7</v>
      </c>
      <c r="C7363" s="1">
        <v>1.0115194930272701E-6</v>
      </c>
      <c r="D7363">
        <v>1</v>
      </c>
      <c r="E7363">
        <v>1</v>
      </c>
      <c r="F7363">
        <v>0.94932432432432401</v>
      </c>
      <c r="G7363">
        <v>0.91379310344827602</v>
      </c>
      <c r="H7363">
        <v>0.82</v>
      </c>
      <c r="I7363">
        <v>0.95833333333333304</v>
      </c>
      <c r="J7363" s="1">
        <v>1</v>
      </c>
      <c r="K7363" t="s">
        <v>23238</v>
      </c>
      <c r="L7363" t="s">
        <v>37970</v>
      </c>
      <c r="M7363" t="s">
        <v>37971</v>
      </c>
    </row>
    <row r="7364" spans="1:13">
      <c r="A7364" s="1" t="s">
        <v>9381</v>
      </c>
      <c r="B7364">
        <v>8.9676432934330597E-6</v>
      </c>
      <c r="C7364" s="1">
        <v>3.1237690604355703E-4</v>
      </c>
      <c r="D7364">
        <v>0.14285714285714299</v>
      </c>
      <c r="E7364">
        <v>0.28313253012048201</v>
      </c>
      <c r="F7364">
        <v>0.35820895522388102</v>
      </c>
      <c r="G7364">
        <v>0.13541666666666699</v>
      </c>
      <c r="H7364">
        <v>7.6530612244898003E-2</v>
      </c>
      <c r="I7364">
        <v>0.12254901960784299</v>
      </c>
      <c r="J7364" s="1">
        <v>0</v>
      </c>
      <c r="K7364" t="s">
        <v>23239</v>
      </c>
      <c r="L7364" t="s">
        <v>37972</v>
      </c>
      <c r="M7364" t="s">
        <v>37973</v>
      </c>
    </row>
    <row r="7365" spans="1:13">
      <c r="A7365" s="1" t="s">
        <v>9382</v>
      </c>
      <c r="B7365">
        <v>7.2463749178430197E-10</v>
      </c>
      <c r="C7365" s="1">
        <v>3.9147962101548698E-9</v>
      </c>
      <c r="D7365">
        <v>1</v>
      </c>
      <c r="E7365">
        <v>1</v>
      </c>
      <c r="F7365">
        <v>1</v>
      </c>
      <c r="G7365">
        <v>0.99122807017543901</v>
      </c>
      <c r="H7365">
        <v>1</v>
      </c>
      <c r="I7365">
        <v>1</v>
      </c>
      <c r="J7365" s="1">
        <v>0</v>
      </c>
      <c r="K7365" t="s">
        <v>23241</v>
      </c>
      <c r="L7365" t="s">
        <v>37974</v>
      </c>
      <c r="M7365" t="s">
        <v>37975</v>
      </c>
    </row>
    <row r="7366" spans="1:13">
      <c r="A7366" s="1" t="s">
        <v>9383</v>
      </c>
      <c r="B7366">
        <v>8.4814327303702104E-5</v>
      </c>
      <c r="C7366" s="1">
        <v>5.48528910786178E-6</v>
      </c>
      <c r="D7366">
        <v>0.98333333333333295</v>
      </c>
      <c r="E7366">
        <v>0.86413043478260898</v>
      </c>
      <c r="F7366">
        <v>0.99415204678362601</v>
      </c>
      <c r="G7366">
        <v>0.99107142857142905</v>
      </c>
      <c r="H7366">
        <v>1</v>
      </c>
      <c r="I7366">
        <v>1</v>
      </c>
      <c r="J7366" s="1">
        <v>1</v>
      </c>
      <c r="K7366" t="s">
        <v>23239</v>
      </c>
      <c r="L7366" t="s">
        <v>37976</v>
      </c>
      <c r="M7366" t="s">
        <v>37977</v>
      </c>
    </row>
    <row r="7367" spans="1:13">
      <c r="A7367" s="1" t="s">
        <v>9384</v>
      </c>
      <c r="B7367">
        <v>6.2290150040349396E-5</v>
      </c>
      <c r="C7367" s="1">
        <v>1.9271969160624101E-5</v>
      </c>
      <c r="D7367">
        <v>0</v>
      </c>
      <c r="E7367">
        <v>0</v>
      </c>
      <c r="F7367">
        <v>0.149484536082474</v>
      </c>
      <c r="G7367">
        <v>0.17272727272727301</v>
      </c>
      <c r="H7367">
        <v>0.159574468085106</v>
      </c>
      <c r="I7367">
        <v>5.7377049180327898E-2</v>
      </c>
      <c r="J7367" s="1">
        <v>0</v>
      </c>
      <c r="K7367" t="s">
        <v>23238</v>
      </c>
      <c r="L7367" t="s">
        <v>37978</v>
      </c>
      <c r="M7367" t="s">
        <v>37979</v>
      </c>
    </row>
    <row r="7368" spans="1:13">
      <c r="A7368" s="1" t="s">
        <v>9385</v>
      </c>
      <c r="B7368">
        <v>3.12773201080572E-5</v>
      </c>
      <c r="C7368" s="1">
        <v>3.2504504864826803E-5</v>
      </c>
      <c r="D7368">
        <v>1</v>
      </c>
      <c r="E7368">
        <v>1</v>
      </c>
      <c r="F7368">
        <v>0.81818181818181801</v>
      </c>
      <c r="G7368">
        <v>1</v>
      </c>
      <c r="H7368">
        <v>0.95833333333333304</v>
      </c>
      <c r="I7368">
        <v>0.96739130434782605</v>
      </c>
      <c r="J7368" s="1">
        <v>1</v>
      </c>
      <c r="K7368" t="s">
        <v>23238</v>
      </c>
      <c r="L7368" t="s">
        <v>37980</v>
      </c>
      <c r="M7368" t="s">
        <v>37981</v>
      </c>
    </row>
    <row r="7369" spans="1:13">
      <c r="A7369" s="1" t="s">
        <v>9386</v>
      </c>
      <c r="B7369">
        <v>1.44423950159164E-5</v>
      </c>
      <c r="C7369" s="1">
        <v>2.6033353502626298E-10</v>
      </c>
      <c r="D7369">
        <v>0.931034482758621</v>
      </c>
      <c r="E7369">
        <v>1</v>
      </c>
      <c r="F7369">
        <v>0.96190476190476204</v>
      </c>
      <c r="G7369">
        <v>1</v>
      </c>
      <c r="H7369">
        <v>1</v>
      </c>
      <c r="I7369">
        <v>1</v>
      </c>
      <c r="J7369" s="1">
        <v>1</v>
      </c>
      <c r="K7369" t="s">
        <v>23238</v>
      </c>
      <c r="L7369" t="s">
        <v>37982</v>
      </c>
      <c r="M7369" t="s">
        <v>37983</v>
      </c>
    </row>
    <row r="7370" spans="1:13">
      <c r="A7370" s="1" t="s">
        <v>9387</v>
      </c>
      <c r="B7370">
        <v>1.3708589316075901E-4</v>
      </c>
      <c r="C7370" s="1">
        <v>6.0187535178426103E-6</v>
      </c>
      <c r="D7370">
        <v>0</v>
      </c>
      <c r="E7370">
        <v>0.17692307692307699</v>
      </c>
      <c r="F7370">
        <v>0</v>
      </c>
      <c r="G7370">
        <v>0</v>
      </c>
      <c r="H7370">
        <v>0</v>
      </c>
      <c r="I7370">
        <v>0</v>
      </c>
      <c r="J7370" s="1" t="s">
        <v>23229</v>
      </c>
      <c r="K7370" t="s">
        <v>23241</v>
      </c>
      <c r="L7370" t="s">
        <v>37984</v>
      </c>
      <c r="M7370" t="s">
        <v>37985</v>
      </c>
    </row>
    <row r="7371" spans="1:13">
      <c r="A7371" s="1" t="s">
        <v>9388</v>
      </c>
      <c r="B7371">
        <v>9.2475552862593798E-5</v>
      </c>
      <c r="C7371" s="1">
        <v>1.2667644123256699E-4</v>
      </c>
      <c r="D7371">
        <v>0.890625</v>
      </c>
      <c r="E7371">
        <v>0.890625</v>
      </c>
      <c r="F7371">
        <v>0.518041237113402</v>
      </c>
      <c r="G7371">
        <v>0.92241379310344795</v>
      </c>
      <c r="H7371">
        <v>0.71621621621621601</v>
      </c>
      <c r="I7371">
        <v>0.89344262295082</v>
      </c>
      <c r="J7371" s="1" t="s">
        <v>23229</v>
      </c>
      <c r="K7371" t="s">
        <v>23238</v>
      </c>
      <c r="L7371" t="s">
        <v>37986</v>
      </c>
      <c r="M7371" t="s">
        <v>37987</v>
      </c>
    </row>
    <row r="7372" spans="1:13">
      <c r="A7372" s="1" t="s">
        <v>9389</v>
      </c>
      <c r="B7372">
        <v>1.8103669234550299E-6</v>
      </c>
      <c r="C7372" s="1">
        <v>1.5656489096909299E-5</v>
      </c>
      <c r="D7372">
        <v>0.86842105263157898</v>
      </c>
      <c r="E7372">
        <v>0.93835616438356195</v>
      </c>
      <c r="F7372">
        <v>0.99720670391061506</v>
      </c>
      <c r="G7372">
        <v>0.90909090909090895</v>
      </c>
      <c r="H7372">
        <v>0.961165048543689</v>
      </c>
      <c r="I7372">
        <v>0.96111111111111103</v>
      </c>
      <c r="J7372" s="1">
        <v>1</v>
      </c>
      <c r="K7372" t="s">
        <v>23241</v>
      </c>
      <c r="L7372" t="s">
        <v>37988</v>
      </c>
      <c r="M7372" t="s">
        <v>37989</v>
      </c>
    </row>
    <row r="7373" spans="1:13">
      <c r="A7373" s="1" t="s">
        <v>9390</v>
      </c>
      <c r="B7373">
        <v>2.6925274882499002E-4</v>
      </c>
      <c r="C7373" s="1">
        <v>1.0212743140625799E-6</v>
      </c>
      <c r="D7373">
        <v>0.890625</v>
      </c>
      <c r="E7373">
        <v>0.72340425531914898</v>
      </c>
      <c r="F7373">
        <v>0.93333333333333302</v>
      </c>
      <c r="G7373">
        <v>0.96808510638297895</v>
      </c>
      <c r="H7373">
        <v>0.84513274336283195</v>
      </c>
      <c r="I7373">
        <v>0.84210526315789502</v>
      </c>
      <c r="J7373" s="1">
        <v>1</v>
      </c>
      <c r="K7373" t="s">
        <v>23237</v>
      </c>
      <c r="L7373" t="s">
        <v>37990</v>
      </c>
      <c r="M7373" t="s">
        <v>37991</v>
      </c>
    </row>
    <row r="7374" spans="1:13">
      <c r="A7374" s="1" t="s">
        <v>9391</v>
      </c>
      <c r="B7374">
        <v>1.9563397433107998E-5</v>
      </c>
      <c r="C7374" s="1">
        <v>3.3246558683408699E-6</v>
      </c>
      <c r="D7374">
        <v>0.1</v>
      </c>
      <c r="E7374">
        <v>3.42465753424658E-2</v>
      </c>
      <c r="F7374">
        <v>8.5820895522388099E-2</v>
      </c>
      <c r="G7374">
        <v>0</v>
      </c>
      <c r="H7374">
        <v>8.3333333333333301E-2</v>
      </c>
      <c r="I7374">
        <v>6.7796610169491497E-2</v>
      </c>
      <c r="J7374" s="1">
        <v>0</v>
      </c>
      <c r="K7374" t="s">
        <v>23238</v>
      </c>
      <c r="L7374" t="s">
        <v>37992</v>
      </c>
      <c r="M7374" t="s">
        <v>37993</v>
      </c>
    </row>
    <row r="7375" spans="1:13">
      <c r="A7375" s="1" t="s">
        <v>9392</v>
      </c>
      <c r="B7375">
        <v>3.0999285027717502E-7</v>
      </c>
      <c r="C7375" s="1">
        <v>1.6466420047844799E-6</v>
      </c>
      <c r="D7375">
        <v>3.125E-2</v>
      </c>
      <c r="E7375">
        <v>0</v>
      </c>
      <c r="F7375">
        <v>7.6923076923076901E-3</v>
      </c>
      <c r="G7375">
        <v>8.6206896551724102E-3</v>
      </c>
      <c r="H7375">
        <v>4.3859649122806998E-3</v>
      </c>
      <c r="I7375">
        <v>0</v>
      </c>
      <c r="J7375" s="1">
        <v>0</v>
      </c>
      <c r="K7375" t="s">
        <v>23242</v>
      </c>
      <c r="L7375" t="s">
        <v>37994</v>
      </c>
      <c r="M7375" t="s">
        <v>37995</v>
      </c>
    </row>
    <row r="7376" spans="1:13">
      <c r="A7376" s="1" t="s">
        <v>9393</v>
      </c>
      <c r="B7376">
        <v>8.1068037654632508E-6</v>
      </c>
      <c r="C7376" s="1">
        <v>7.7783837210583907E-6</v>
      </c>
      <c r="D7376">
        <v>0</v>
      </c>
      <c r="E7376">
        <v>4.4444444444444398E-2</v>
      </c>
      <c r="F7376">
        <v>0</v>
      </c>
      <c r="G7376">
        <v>0.14285714285714299</v>
      </c>
      <c r="H7376">
        <v>0</v>
      </c>
      <c r="I7376">
        <v>0.06</v>
      </c>
      <c r="J7376" s="1">
        <v>0</v>
      </c>
      <c r="K7376" t="s">
        <v>23238</v>
      </c>
      <c r="L7376" t="s">
        <v>37996</v>
      </c>
      <c r="M7376" t="s">
        <v>37997</v>
      </c>
    </row>
    <row r="7377" spans="1:13">
      <c r="A7377" s="1" t="s">
        <v>9394</v>
      </c>
      <c r="B7377">
        <v>1.5384269078905601E-5</v>
      </c>
      <c r="C7377" s="1">
        <v>3.6520577777832799E-7</v>
      </c>
      <c r="D7377">
        <v>0.90625</v>
      </c>
      <c r="E7377">
        <v>0.98958333333333304</v>
      </c>
      <c r="F7377">
        <v>0.95641025641025601</v>
      </c>
      <c r="G7377">
        <v>0.98214285714285698</v>
      </c>
      <c r="H7377">
        <v>0.97297297297297303</v>
      </c>
      <c r="I7377">
        <v>0.98260869565217401</v>
      </c>
      <c r="J7377" s="1">
        <v>1</v>
      </c>
      <c r="K7377" t="s">
        <v>23238</v>
      </c>
      <c r="L7377" t="s">
        <v>37998</v>
      </c>
      <c r="M7377" t="s">
        <v>37999</v>
      </c>
    </row>
    <row r="7378" spans="1:13">
      <c r="A7378" s="1" t="s">
        <v>9395</v>
      </c>
      <c r="B7378">
        <v>6.5343378786287498E-6</v>
      </c>
      <c r="C7378" s="1">
        <v>1.7256998601555599E-7</v>
      </c>
      <c r="D7378">
        <v>0.26190476190476197</v>
      </c>
      <c r="E7378">
        <v>0.23863636363636401</v>
      </c>
      <c r="F7378">
        <v>0.172839506172839</v>
      </c>
      <c r="G7378">
        <v>5.7692307692307702E-2</v>
      </c>
      <c r="H7378">
        <v>2.7777777777777801E-2</v>
      </c>
      <c r="I7378">
        <v>7.4074074074074098E-2</v>
      </c>
      <c r="J7378" s="1">
        <v>0.27777777777777801</v>
      </c>
      <c r="K7378" t="s">
        <v>23238</v>
      </c>
      <c r="L7378" t="s">
        <v>38000</v>
      </c>
      <c r="M7378" t="s">
        <v>38001</v>
      </c>
    </row>
    <row r="7379" spans="1:13">
      <c r="A7379" s="1" t="s">
        <v>9396</v>
      </c>
      <c r="B7379">
        <v>1.9419151174721299E-4</v>
      </c>
      <c r="C7379" s="1">
        <v>5.2973048960797902E-5</v>
      </c>
      <c r="D7379">
        <v>0.328125</v>
      </c>
      <c r="E7379">
        <v>0.102150537634409</v>
      </c>
      <c r="F7379">
        <v>0.36315789473684201</v>
      </c>
      <c r="G7379">
        <v>1.1111111111111099E-2</v>
      </c>
      <c r="H7379">
        <v>4.9019607843137303E-2</v>
      </c>
      <c r="I7379">
        <v>0.15697674418604701</v>
      </c>
      <c r="J7379" s="1">
        <v>0.1</v>
      </c>
      <c r="K7379" t="s">
        <v>23240</v>
      </c>
      <c r="L7379" t="s">
        <v>38002</v>
      </c>
      <c r="M7379" t="s">
        <v>38003</v>
      </c>
    </row>
    <row r="7380" spans="1:13">
      <c r="A7380" s="1" t="s">
        <v>9397</v>
      </c>
      <c r="B7380">
        <v>1.0776204831091101E-6</v>
      </c>
      <c r="C7380" s="1">
        <v>1.4589190436349999E-6</v>
      </c>
      <c r="D7380">
        <v>0</v>
      </c>
      <c r="E7380">
        <v>5.6818181818181802E-3</v>
      </c>
      <c r="F7380">
        <v>3.1609195402298902E-2</v>
      </c>
      <c r="G7380">
        <v>0</v>
      </c>
      <c r="H7380">
        <v>5.31914893617021E-3</v>
      </c>
      <c r="I7380">
        <v>0</v>
      </c>
      <c r="J7380" s="1">
        <v>0</v>
      </c>
      <c r="K7380" t="s">
        <v>23241</v>
      </c>
      <c r="L7380" t="s">
        <v>38004</v>
      </c>
      <c r="M7380" t="s">
        <v>38005</v>
      </c>
    </row>
    <row r="7381" spans="1:13">
      <c r="A7381" s="1" t="s">
        <v>9398</v>
      </c>
      <c r="B7381">
        <v>9.1074114591342502E-8</v>
      </c>
      <c r="C7381" s="1">
        <v>7.9889978740393401E-8</v>
      </c>
      <c r="D7381">
        <v>1</v>
      </c>
      <c r="E7381">
        <v>0.99180327868852503</v>
      </c>
      <c r="F7381">
        <v>1</v>
      </c>
      <c r="G7381">
        <v>1</v>
      </c>
      <c r="H7381">
        <v>0.99180327868852503</v>
      </c>
      <c r="I7381">
        <v>1</v>
      </c>
      <c r="J7381" s="1">
        <v>0</v>
      </c>
      <c r="K7381" t="s">
        <v>23238</v>
      </c>
      <c r="L7381" t="s">
        <v>38006</v>
      </c>
      <c r="M7381" t="s">
        <v>38007</v>
      </c>
    </row>
    <row r="7382" spans="1:13">
      <c r="A7382" s="1" t="s">
        <v>9399</v>
      </c>
      <c r="B7382">
        <v>3.5775342157216502E-4</v>
      </c>
      <c r="C7382" s="1">
        <v>2.11973945863963E-3</v>
      </c>
      <c r="D7382">
        <v>0.14516129032258099</v>
      </c>
      <c r="E7382">
        <v>0.56043956043956</v>
      </c>
      <c r="F7382">
        <v>9.6354166666666699E-2</v>
      </c>
      <c r="G7382">
        <v>0.81578947368421095</v>
      </c>
      <c r="H7382">
        <v>0.50485436893203905</v>
      </c>
      <c r="I7382">
        <v>0.84649122807017496</v>
      </c>
      <c r="J7382" s="1">
        <v>0.5</v>
      </c>
      <c r="K7382" t="s">
        <v>23238</v>
      </c>
      <c r="L7382" t="s">
        <v>38008</v>
      </c>
      <c r="M7382" t="s">
        <v>38009</v>
      </c>
    </row>
    <row r="7383" spans="1:13">
      <c r="A7383" s="1" t="s">
        <v>9400</v>
      </c>
      <c r="B7383">
        <v>2.0529831691973401E-5</v>
      </c>
      <c r="C7383" s="1">
        <v>2.3270654188396399E-5</v>
      </c>
      <c r="D7383">
        <v>1.5625E-2</v>
      </c>
      <c r="E7383">
        <v>0</v>
      </c>
      <c r="F7383">
        <v>0.125641025641026</v>
      </c>
      <c r="G7383">
        <v>3.4482758620689703E-2</v>
      </c>
      <c r="H7383">
        <v>9.2920353982300904E-2</v>
      </c>
      <c r="I7383">
        <v>3.2520325203252001E-2</v>
      </c>
      <c r="J7383" s="1">
        <v>0</v>
      </c>
      <c r="K7383" t="s">
        <v>23242</v>
      </c>
      <c r="L7383" t="s">
        <v>38010</v>
      </c>
      <c r="M7383" t="s">
        <v>38011</v>
      </c>
    </row>
    <row r="7384" spans="1:13">
      <c r="A7384" s="1" t="s">
        <v>9401</v>
      </c>
      <c r="B7384">
        <v>1.9491772468120899E-7</v>
      </c>
      <c r="C7384" s="1">
        <v>5.8359734690661104E-7</v>
      </c>
      <c r="D7384">
        <v>0</v>
      </c>
      <c r="E7384">
        <v>0</v>
      </c>
      <c r="F7384">
        <v>0</v>
      </c>
      <c r="G7384">
        <v>0.32</v>
      </c>
      <c r="H7384">
        <v>2.5862068965517199E-2</v>
      </c>
      <c r="I7384">
        <v>4.6511627906976702E-2</v>
      </c>
      <c r="J7384" s="1">
        <v>0</v>
      </c>
      <c r="K7384" t="s">
        <v>23240</v>
      </c>
      <c r="L7384" t="s">
        <v>38012</v>
      </c>
      <c r="M7384" t="s">
        <v>38013</v>
      </c>
    </row>
    <row r="7385" spans="1:13">
      <c r="A7385" s="1" t="s">
        <v>9402</v>
      </c>
      <c r="B7385">
        <v>1.52580771363345E-4</v>
      </c>
      <c r="C7385" s="1">
        <v>1.10620551304091E-4</v>
      </c>
      <c r="D7385">
        <v>0.44230769230769201</v>
      </c>
      <c r="E7385">
        <v>0.107142857142857</v>
      </c>
      <c r="F7385">
        <v>0.34545454545454501</v>
      </c>
      <c r="G7385">
        <v>0</v>
      </c>
      <c r="H7385">
        <v>3.06122448979592E-2</v>
      </c>
      <c r="I7385">
        <v>8.0645161290322596E-3</v>
      </c>
      <c r="J7385" s="1" t="s">
        <v>23229</v>
      </c>
      <c r="K7385" t="s">
        <v>23240</v>
      </c>
      <c r="L7385" t="s">
        <v>38014</v>
      </c>
      <c r="M7385" t="s">
        <v>38015</v>
      </c>
    </row>
    <row r="7386" spans="1:13">
      <c r="A7386" s="1" t="s">
        <v>9403</v>
      </c>
      <c r="B7386">
        <v>2.4088488917889899E-4</v>
      </c>
      <c r="C7386" s="1">
        <v>4.1011971113841001E-4</v>
      </c>
      <c r="D7386">
        <v>7.8125E-2</v>
      </c>
      <c r="E7386">
        <v>3.1578947368421102E-2</v>
      </c>
      <c r="F7386">
        <v>0.33426966292134802</v>
      </c>
      <c r="G7386">
        <v>1.7543859649122799E-2</v>
      </c>
      <c r="H7386">
        <v>0.110576923076923</v>
      </c>
      <c r="I7386">
        <v>5.6034482758620698E-2</v>
      </c>
      <c r="J7386" s="1">
        <v>4.5454545454545497E-2</v>
      </c>
      <c r="K7386" t="s">
        <v>23241</v>
      </c>
      <c r="L7386" t="s">
        <v>38016</v>
      </c>
      <c r="M7386" t="s">
        <v>38017</v>
      </c>
    </row>
    <row r="7387" spans="1:13">
      <c r="A7387" s="1" t="s">
        <v>9404</v>
      </c>
      <c r="B7387">
        <v>8.7782562900359998E-5</v>
      </c>
      <c r="C7387" s="1">
        <v>2.3220121982765599E-5</v>
      </c>
      <c r="D7387">
        <v>0</v>
      </c>
      <c r="E7387">
        <v>0.16853932584269701</v>
      </c>
      <c r="F7387">
        <v>0</v>
      </c>
      <c r="G7387">
        <v>0.11206896551724101</v>
      </c>
      <c r="H7387">
        <v>4.3859649122807001E-2</v>
      </c>
      <c r="I7387">
        <v>0.08</v>
      </c>
      <c r="J7387" s="1">
        <v>0</v>
      </c>
      <c r="K7387" t="s">
        <v>23238</v>
      </c>
      <c r="L7387" t="s">
        <v>38018</v>
      </c>
      <c r="M7387" t="s">
        <v>38019</v>
      </c>
    </row>
    <row r="7388" spans="1:13">
      <c r="A7388" s="1" t="s">
        <v>9405</v>
      </c>
      <c r="B7388">
        <v>4.7729624501503505E-7</v>
      </c>
      <c r="C7388" s="1">
        <v>8.0739835653697702E-6</v>
      </c>
      <c r="D7388">
        <v>1</v>
      </c>
      <c r="E7388">
        <v>1</v>
      </c>
      <c r="F7388">
        <v>1</v>
      </c>
      <c r="G7388">
        <v>0.89285714285714302</v>
      </c>
      <c r="H7388">
        <v>0.98333333333333295</v>
      </c>
      <c r="I7388">
        <v>0.93181818181818199</v>
      </c>
      <c r="J7388" s="1" t="s">
        <v>23229</v>
      </c>
      <c r="K7388" t="s">
        <v>23238</v>
      </c>
      <c r="L7388" t="s">
        <v>38020</v>
      </c>
      <c r="M7388" t="s">
        <v>38021</v>
      </c>
    </row>
    <row r="7389" spans="1:13">
      <c r="A7389" s="1" t="s">
        <v>9406</v>
      </c>
      <c r="B7389">
        <v>3.27391162101424E-5</v>
      </c>
      <c r="C7389" s="1">
        <v>8.46038447242817E-6</v>
      </c>
      <c r="D7389">
        <v>1</v>
      </c>
      <c r="E7389">
        <v>1</v>
      </c>
      <c r="F7389">
        <v>0.76573426573426595</v>
      </c>
      <c r="G7389">
        <v>0.98648648648648696</v>
      </c>
      <c r="H7389">
        <v>0.86184210526315796</v>
      </c>
      <c r="I7389">
        <v>1</v>
      </c>
      <c r="J7389" s="1" t="s">
        <v>23229</v>
      </c>
      <c r="K7389" t="s">
        <v>23237</v>
      </c>
      <c r="L7389" t="s">
        <v>38022</v>
      </c>
      <c r="M7389" t="s">
        <v>38023</v>
      </c>
    </row>
    <row r="7390" spans="1:13">
      <c r="A7390" s="1" t="s">
        <v>9407</v>
      </c>
      <c r="B7390">
        <v>7.9564092185505702E-5</v>
      </c>
      <c r="C7390" s="1">
        <v>3.06257659495978E-4</v>
      </c>
      <c r="D7390">
        <v>0</v>
      </c>
      <c r="E7390">
        <v>5.2631578947368403E-3</v>
      </c>
      <c r="F7390">
        <v>0.19743589743589701</v>
      </c>
      <c r="G7390">
        <v>0</v>
      </c>
      <c r="H7390">
        <v>0</v>
      </c>
      <c r="I7390">
        <v>0</v>
      </c>
      <c r="J7390" s="1">
        <v>0</v>
      </c>
      <c r="K7390" t="s">
        <v>23242</v>
      </c>
      <c r="L7390" t="s">
        <v>38024</v>
      </c>
      <c r="M7390" t="s">
        <v>38025</v>
      </c>
    </row>
    <row r="7391" spans="1:13">
      <c r="A7391" s="1" t="s">
        <v>9408</v>
      </c>
      <c r="B7391">
        <v>4.6408416002802102E-6</v>
      </c>
      <c r="C7391" s="1">
        <v>1.9947261164987601E-6</v>
      </c>
      <c r="D7391">
        <v>0</v>
      </c>
      <c r="E7391">
        <v>7.4626865671641798E-3</v>
      </c>
      <c r="F7391">
        <v>0</v>
      </c>
      <c r="G7391">
        <v>0</v>
      </c>
      <c r="H7391">
        <v>6.7567567567567599E-2</v>
      </c>
      <c r="I7391">
        <v>5.8823529411764698E-2</v>
      </c>
      <c r="J7391" s="1">
        <v>0</v>
      </c>
      <c r="K7391" t="s">
        <v>23242</v>
      </c>
      <c r="L7391" t="s">
        <v>38026</v>
      </c>
      <c r="M7391" t="s">
        <v>38027</v>
      </c>
    </row>
    <row r="7392" spans="1:13">
      <c r="A7392" s="1" t="s">
        <v>9409</v>
      </c>
      <c r="B7392">
        <v>9.0952681944006297E-8</v>
      </c>
      <c r="C7392" s="1">
        <v>9.01281188250121E-7</v>
      </c>
      <c r="D7392">
        <v>0</v>
      </c>
      <c r="E7392">
        <v>0</v>
      </c>
      <c r="F7392">
        <v>0</v>
      </c>
      <c r="G7392">
        <v>9.0909090909090905E-3</v>
      </c>
      <c r="H7392">
        <v>0</v>
      </c>
      <c r="I7392">
        <v>1.5625E-2</v>
      </c>
      <c r="J7392" s="1" t="s">
        <v>23229</v>
      </c>
      <c r="K7392" t="s">
        <v>23242</v>
      </c>
      <c r="L7392" t="s">
        <v>38028</v>
      </c>
      <c r="M7392" t="s">
        <v>38029</v>
      </c>
    </row>
    <row r="7393" spans="1:13">
      <c r="A7393" s="1" t="s">
        <v>9410</v>
      </c>
      <c r="B7393">
        <v>1.1999047228517799E-7</v>
      </c>
      <c r="C7393" s="1">
        <v>5.7264445164392696E-7</v>
      </c>
      <c r="D7393">
        <v>1</v>
      </c>
      <c r="E7393">
        <v>1</v>
      </c>
      <c r="F7393">
        <v>1</v>
      </c>
      <c r="G7393">
        <v>1</v>
      </c>
      <c r="H7393">
        <v>0.97826086956521696</v>
      </c>
      <c r="I7393">
        <v>0.96875</v>
      </c>
      <c r="J7393" s="1" t="s">
        <v>23229</v>
      </c>
      <c r="K7393" t="s">
        <v>23238</v>
      </c>
      <c r="L7393" t="s">
        <v>38030</v>
      </c>
      <c r="M7393" t="s">
        <v>38031</v>
      </c>
    </row>
    <row r="7394" spans="1:13">
      <c r="A7394" s="1" t="s">
        <v>9411</v>
      </c>
      <c r="B7394">
        <v>3.3145195556547601E-5</v>
      </c>
      <c r="C7394" s="1">
        <v>1.3615268708910799E-8</v>
      </c>
      <c r="D7394">
        <v>6.25E-2</v>
      </c>
      <c r="E7394">
        <v>5.4347826086956503E-3</v>
      </c>
      <c r="F7394">
        <v>0.28342245989304798</v>
      </c>
      <c r="G7394">
        <v>0.15909090909090901</v>
      </c>
      <c r="H7394">
        <v>0.36764705882352899</v>
      </c>
      <c r="I7394">
        <v>9.0361445783132502E-2</v>
      </c>
      <c r="J7394" s="1">
        <v>0</v>
      </c>
      <c r="K7394" t="s">
        <v>23241</v>
      </c>
      <c r="L7394" t="s">
        <v>38032</v>
      </c>
      <c r="M7394" t="s">
        <v>38033</v>
      </c>
    </row>
    <row r="7395" spans="1:13">
      <c r="A7395" s="1" t="s">
        <v>9412</v>
      </c>
      <c r="B7395">
        <v>1.5296946975336101E-6</v>
      </c>
      <c r="C7395" s="1">
        <v>4.1802119869106698E-9</v>
      </c>
      <c r="D7395">
        <v>1</v>
      </c>
      <c r="E7395">
        <v>1</v>
      </c>
      <c r="F7395">
        <v>1</v>
      </c>
      <c r="G7395">
        <v>0.77027027027026995</v>
      </c>
      <c r="H7395">
        <v>0.98809523809523803</v>
      </c>
      <c r="I7395">
        <v>0.99137931034482796</v>
      </c>
      <c r="J7395" s="1">
        <v>1</v>
      </c>
      <c r="K7395" t="s">
        <v>23240</v>
      </c>
      <c r="L7395" t="s">
        <v>38034</v>
      </c>
      <c r="M7395" t="s">
        <v>38035</v>
      </c>
    </row>
    <row r="7396" spans="1:13">
      <c r="A7396" s="1" t="s">
        <v>9413</v>
      </c>
      <c r="B7396">
        <v>5.4825270127602296E-6</v>
      </c>
      <c r="C7396" s="1">
        <v>5.1060359041100396E-10</v>
      </c>
      <c r="D7396">
        <v>0.98387096774193505</v>
      </c>
      <c r="E7396">
        <v>0.99411764705882399</v>
      </c>
      <c r="F7396">
        <v>1</v>
      </c>
      <c r="G7396">
        <v>0.87068965517241403</v>
      </c>
      <c r="H7396">
        <v>0.94298245614035103</v>
      </c>
      <c r="I7396">
        <v>0.95528455284552805</v>
      </c>
      <c r="J7396" s="1">
        <v>0.94444444444444398</v>
      </c>
      <c r="K7396" t="s">
        <v>23238</v>
      </c>
      <c r="L7396" t="s">
        <v>38036</v>
      </c>
      <c r="M7396" t="s">
        <v>38037</v>
      </c>
    </row>
    <row r="7397" spans="1:13">
      <c r="A7397" s="1" t="s">
        <v>9414</v>
      </c>
      <c r="B7397">
        <v>6.12656294939843E-5</v>
      </c>
      <c r="C7397" s="1">
        <v>2.5395819406074199E-5</v>
      </c>
      <c r="D7397">
        <v>0.57692307692307698</v>
      </c>
      <c r="E7397">
        <v>0.35915492957746498</v>
      </c>
      <c r="F7397">
        <v>0.99101796407185605</v>
      </c>
      <c r="G7397">
        <v>0.14516129032258099</v>
      </c>
      <c r="H7397">
        <v>0.83950617283950602</v>
      </c>
      <c r="I7397">
        <v>0.41891891891891903</v>
      </c>
      <c r="J7397" s="1">
        <v>6.25E-2</v>
      </c>
      <c r="K7397" t="s">
        <v>23238</v>
      </c>
      <c r="L7397" t="s">
        <v>38038</v>
      </c>
      <c r="M7397" t="s">
        <v>38039</v>
      </c>
    </row>
    <row r="7398" spans="1:13">
      <c r="A7398" s="1" t="s">
        <v>9415</v>
      </c>
      <c r="B7398">
        <v>3.3799735126541E-7</v>
      </c>
      <c r="C7398" s="1">
        <v>1.5962242393664699E-4</v>
      </c>
      <c r="D7398">
        <v>0.80357142857142905</v>
      </c>
      <c r="E7398">
        <v>0.75842696629213502</v>
      </c>
      <c r="F7398">
        <v>0.59863945578231303</v>
      </c>
      <c r="G7398">
        <v>0.82954545454545503</v>
      </c>
      <c r="H7398">
        <v>0.483333333333333</v>
      </c>
      <c r="I7398">
        <v>0.72093023255813904</v>
      </c>
      <c r="J7398" s="1">
        <v>0.66666666666666696</v>
      </c>
      <c r="K7398" t="s">
        <v>23238</v>
      </c>
      <c r="L7398" t="s">
        <v>38040</v>
      </c>
      <c r="M7398" t="s">
        <v>38041</v>
      </c>
    </row>
    <row r="7399" spans="1:13">
      <c r="A7399" s="1" t="s">
        <v>9416</v>
      </c>
      <c r="B7399">
        <v>7.7429345302252097E-6</v>
      </c>
      <c r="C7399" s="1">
        <v>1.3775319926336799E-6</v>
      </c>
      <c r="D7399">
        <v>0.92</v>
      </c>
      <c r="E7399">
        <v>0.83333333333333304</v>
      </c>
      <c r="F7399">
        <v>0.95901639344262302</v>
      </c>
      <c r="G7399">
        <v>1</v>
      </c>
      <c r="H7399">
        <v>0.98888888888888904</v>
      </c>
      <c r="I7399">
        <v>1</v>
      </c>
      <c r="J7399" s="1" t="s">
        <v>23229</v>
      </c>
      <c r="K7399" t="s">
        <v>23238</v>
      </c>
      <c r="L7399" t="s">
        <v>38042</v>
      </c>
      <c r="M7399" t="s">
        <v>38043</v>
      </c>
    </row>
    <row r="7400" spans="1:13">
      <c r="A7400" s="1" t="s">
        <v>9417</v>
      </c>
      <c r="B7400">
        <v>1.57924416473318E-6</v>
      </c>
      <c r="C7400" s="1">
        <v>1.29121717013767E-5</v>
      </c>
      <c r="D7400">
        <v>0.125</v>
      </c>
      <c r="E7400">
        <v>0</v>
      </c>
      <c r="F7400">
        <v>3.94736842105263E-2</v>
      </c>
      <c r="G7400">
        <v>0</v>
      </c>
      <c r="H7400">
        <v>9.1743119266055103E-3</v>
      </c>
      <c r="I7400">
        <v>6.0975609756097598E-3</v>
      </c>
      <c r="J7400" s="1">
        <v>0</v>
      </c>
      <c r="K7400" t="s">
        <v>23240</v>
      </c>
      <c r="L7400" t="s">
        <v>38044</v>
      </c>
      <c r="M7400" t="s">
        <v>38045</v>
      </c>
    </row>
    <row r="7401" spans="1:13">
      <c r="A7401" s="1" t="s">
        <v>9418</v>
      </c>
      <c r="B7401">
        <v>4.7208327534246497E-10</v>
      </c>
      <c r="C7401" s="1">
        <v>6.95012968435238E-9</v>
      </c>
      <c r="D7401">
        <v>1</v>
      </c>
      <c r="E7401">
        <v>0.99479166666666696</v>
      </c>
      <c r="F7401">
        <v>0.99739583333333304</v>
      </c>
      <c r="G7401">
        <v>0.98245614035087703</v>
      </c>
      <c r="H7401">
        <v>1</v>
      </c>
      <c r="I7401">
        <v>1</v>
      </c>
      <c r="J7401" s="1">
        <v>1</v>
      </c>
      <c r="K7401" t="s">
        <v>23238</v>
      </c>
      <c r="L7401" t="s">
        <v>38046</v>
      </c>
      <c r="M7401" t="s">
        <v>38047</v>
      </c>
    </row>
    <row r="7402" spans="1:13">
      <c r="A7402" s="1" t="s">
        <v>9419</v>
      </c>
      <c r="B7402">
        <v>1.3717543087990101E-5</v>
      </c>
      <c r="C7402" s="1">
        <v>1.9262362447482301E-7</v>
      </c>
      <c r="D7402">
        <v>0.95161290322580605</v>
      </c>
      <c r="E7402">
        <v>0.93229166666666696</v>
      </c>
      <c r="F7402">
        <v>0.98395721925133695</v>
      </c>
      <c r="G7402">
        <v>1</v>
      </c>
      <c r="H7402">
        <v>1</v>
      </c>
      <c r="I7402">
        <v>0.98750000000000004</v>
      </c>
      <c r="J7402" s="1">
        <v>1</v>
      </c>
      <c r="K7402" t="s">
        <v>23238</v>
      </c>
      <c r="L7402" t="s">
        <v>38048</v>
      </c>
      <c r="M7402" t="s">
        <v>38049</v>
      </c>
    </row>
    <row r="7403" spans="1:13">
      <c r="A7403" s="1" t="s">
        <v>9420</v>
      </c>
      <c r="B7403">
        <v>2.2928137588098201E-7</v>
      </c>
      <c r="C7403" s="1">
        <v>2.0993665027732001E-6</v>
      </c>
      <c r="D7403">
        <v>1</v>
      </c>
      <c r="E7403">
        <v>1</v>
      </c>
      <c r="F7403">
        <v>0.97787610619469001</v>
      </c>
      <c r="G7403">
        <v>0.93548387096774199</v>
      </c>
      <c r="H7403">
        <v>0.76666666666666705</v>
      </c>
      <c r="I7403">
        <v>1</v>
      </c>
      <c r="J7403" s="1">
        <v>1</v>
      </c>
      <c r="K7403" t="s">
        <v>23238</v>
      </c>
      <c r="L7403" t="s">
        <v>38050</v>
      </c>
      <c r="M7403" t="s">
        <v>38051</v>
      </c>
    </row>
    <row r="7404" spans="1:13">
      <c r="A7404" s="1" t="s">
        <v>9421</v>
      </c>
      <c r="B7404">
        <v>7.7316327710026097E-5</v>
      </c>
      <c r="C7404" s="1">
        <v>1.04696684750429E-6</v>
      </c>
      <c r="D7404">
        <v>6.25E-2</v>
      </c>
      <c r="E7404">
        <v>0.40340909090909099</v>
      </c>
      <c r="F7404">
        <v>0.1171875</v>
      </c>
      <c r="G7404">
        <v>0.03</v>
      </c>
      <c r="H7404">
        <v>0.20720720720720701</v>
      </c>
      <c r="I7404">
        <v>6.0185185185185203E-2</v>
      </c>
      <c r="J7404" s="1">
        <v>0.86363636363636398</v>
      </c>
      <c r="K7404" t="s">
        <v>23242</v>
      </c>
      <c r="L7404" t="s">
        <v>38052</v>
      </c>
      <c r="M7404" t="s">
        <v>38053</v>
      </c>
    </row>
    <row r="7405" spans="1:13">
      <c r="A7405" s="1" t="s">
        <v>9422</v>
      </c>
      <c r="B7405">
        <v>3.33143297654119E-7</v>
      </c>
      <c r="C7405" s="1">
        <v>6.5822691632912696E-7</v>
      </c>
      <c r="D7405">
        <v>5.8823529411764698E-2</v>
      </c>
      <c r="E7405">
        <v>0</v>
      </c>
      <c r="F7405">
        <v>0.31355932203389802</v>
      </c>
      <c r="G7405">
        <v>2.7777777777777801E-2</v>
      </c>
      <c r="H7405">
        <v>0.462686567164179</v>
      </c>
      <c r="I7405">
        <v>0.119565217391304</v>
      </c>
      <c r="J7405" s="1">
        <v>0</v>
      </c>
      <c r="K7405" t="s">
        <v>23238</v>
      </c>
      <c r="L7405" t="s">
        <v>38054</v>
      </c>
      <c r="M7405" t="s">
        <v>38055</v>
      </c>
    </row>
    <row r="7406" spans="1:13">
      <c r="A7406" s="1" t="s">
        <v>9423</v>
      </c>
      <c r="B7406">
        <v>8.1354238828525201E-5</v>
      </c>
      <c r="C7406" s="1">
        <v>1.1603861068512199E-4</v>
      </c>
      <c r="D7406">
        <v>0</v>
      </c>
      <c r="E7406">
        <v>5.74712643678161E-3</v>
      </c>
      <c r="F7406">
        <v>1.6304347826087001E-2</v>
      </c>
      <c r="G7406">
        <v>0.72807017543859698</v>
      </c>
      <c r="H7406">
        <v>7.3333333333333306E-2</v>
      </c>
      <c r="I7406">
        <v>0.38372093023255799</v>
      </c>
      <c r="J7406" s="1" t="s">
        <v>23229</v>
      </c>
      <c r="K7406" t="s">
        <v>23241</v>
      </c>
      <c r="L7406" t="s">
        <v>38056</v>
      </c>
      <c r="M7406" t="s">
        <v>38057</v>
      </c>
    </row>
    <row r="7407" spans="1:13">
      <c r="A7407" s="1" t="s">
        <v>9424</v>
      </c>
      <c r="B7407">
        <v>1.05699269036525E-8</v>
      </c>
      <c r="C7407" s="1">
        <v>5.62680224626005E-10</v>
      </c>
      <c r="D7407">
        <v>1</v>
      </c>
      <c r="E7407">
        <v>1</v>
      </c>
      <c r="F7407">
        <v>0.99673202614379097</v>
      </c>
      <c r="G7407">
        <v>1</v>
      </c>
      <c r="H7407">
        <v>1</v>
      </c>
      <c r="I7407">
        <v>0.99074074074074103</v>
      </c>
      <c r="J7407" s="1">
        <v>0.13636363636363599</v>
      </c>
      <c r="K7407" t="s">
        <v>23238</v>
      </c>
      <c r="L7407" t="s">
        <v>38058</v>
      </c>
      <c r="M7407" t="s">
        <v>38059</v>
      </c>
    </row>
    <row r="7408" spans="1:13">
      <c r="A7408" s="1" t="s">
        <v>9425</v>
      </c>
      <c r="B7408">
        <v>4.9433971939396503E-6</v>
      </c>
      <c r="C7408" s="1">
        <v>1.9803524786350099E-6</v>
      </c>
      <c r="D7408">
        <v>0</v>
      </c>
      <c r="E7408">
        <v>0</v>
      </c>
      <c r="F7408">
        <v>4.0650406504064998E-2</v>
      </c>
      <c r="G7408">
        <v>0</v>
      </c>
      <c r="H7408">
        <v>0.21153846153846201</v>
      </c>
      <c r="I7408">
        <v>1.1235955056179799E-2</v>
      </c>
      <c r="J7408" s="1">
        <v>0</v>
      </c>
      <c r="K7408" t="s">
        <v>23241</v>
      </c>
      <c r="L7408" t="s">
        <v>38060</v>
      </c>
      <c r="M7408" t="s">
        <v>38061</v>
      </c>
    </row>
    <row r="7409" spans="1:13">
      <c r="A7409" s="1" t="s">
        <v>9426</v>
      </c>
      <c r="B7409">
        <v>2.76022092285535E-5</v>
      </c>
      <c r="C7409" s="1">
        <v>1.44388851423925E-4</v>
      </c>
      <c r="D7409">
        <v>0.140625</v>
      </c>
      <c r="E7409">
        <v>0.14583333333333301</v>
      </c>
      <c r="F7409">
        <v>0.19576719576719601</v>
      </c>
      <c r="G7409">
        <v>6.8965517241379296E-2</v>
      </c>
      <c r="H7409">
        <v>7.9646017699115002E-2</v>
      </c>
      <c r="I7409">
        <v>0.142276422764228</v>
      </c>
      <c r="J7409" s="1">
        <v>4.5454545454545497E-2</v>
      </c>
      <c r="K7409" t="s">
        <v>23239</v>
      </c>
      <c r="L7409" t="s">
        <v>38062</v>
      </c>
      <c r="M7409" t="s">
        <v>38063</v>
      </c>
    </row>
    <row r="7410" spans="1:13">
      <c r="A7410" s="1" t="s">
        <v>9427</v>
      </c>
      <c r="B7410">
        <v>1.8143490355978901E-5</v>
      </c>
      <c r="C7410" s="1">
        <v>3.0635322620977602E-5</v>
      </c>
      <c r="D7410">
        <v>0.88333333333333297</v>
      </c>
      <c r="E7410">
        <v>0.99382716049382702</v>
      </c>
      <c r="F7410">
        <v>0.99363057324840798</v>
      </c>
      <c r="G7410">
        <v>1</v>
      </c>
      <c r="H7410">
        <v>0.98453608247422697</v>
      </c>
      <c r="I7410">
        <v>0.92500000000000004</v>
      </c>
      <c r="J7410" s="1">
        <v>1</v>
      </c>
      <c r="K7410" t="s">
        <v>23242</v>
      </c>
      <c r="L7410" t="s">
        <v>38064</v>
      </c>
      <c r="M7410" t="s">
        <v>38065</v>
      </c>
    </row>
    <row r="7411" spans="1:13">
      <c r="A7411" s="1" t="s">
        <v>9428</v>
      </c>
      <c r="B7411">
        <v>1.1705002535887299E-5</v>
      </c>
      <c r="C7411" s="1">
        <v>5.5711308266124299E-5</v>
      </c>
      <c r="D7411">
        <v>0.233333333333333</v>
      </c>
      <c r="E7411">
        <v>0.64024390243902396</v>
      </c>
      <c r="F7411">
        <v>0.792682926829268</v>
      </c>
      <c r="G7411">
        <v>0.13888888888888901</v>
      </c>
      <c r="H7411">
        <v>0.60833333333333295</v>
      </c>
      <c r="I7411">
        <v>0.30487804878048802</v>
      </c>
      <c r="J7411" s="1">
        <v>0</v>
      </c>
      <c r="K7411" t="s">
        <v>23238</v>
      </c>
      <c r="L7411" t="s">
        <v>38066</v>
      </c>
      <c r="M7411" t="s">
        <v>38067</v>
      </c>
    </row>
    <row r="7412" spans="1:13">
      <c r="A7412" s="1" t="s">
        <v>9429</v>
      </c>
      <c r="B7412">
        <v>6.2234350175751405E-7</v>
      </c>
      <c r="C7412" s="1">
        <v>2.0642070857356501E-6</v>
      </c>
      <c r="D7412">
        <v>0</v>
      </c>
      <c r="E7412">
        <v>0</v>
      </c>
      <c r="F7412">
        <v>0</v>
      </c>
      <c r="G7412">
        <v>8.6206896551724102E-3</v>
      </c>
      <c r="H7412">
        <v>0</v>
      </c>
      <c r="I7412">
        <v>4.0650406504065002E-3</v>
      </c>
      <c r="J7412" s="1">
        <v>0.95</v>
      </c>
      <c r="K7412" t="s">
        <v>23241</v>
      </c>
      <c r="L7412" t="s">
        <v>38068</v>
      </c>
      <c r="M7412" t="s">
        <v>38069</v>
      </c>
    </row>
    <row r="7413" spans="1:13">
      <c r="A7413" s="1" t="s">
        <v>9430</v>
      </c>
      <c r="B7413">
        <v>1.6529969716319101E-6</v>
      </c>
      <c r="C7413" s="1">
        <v>7.44574390941068E-7</v>
      </c>
      <c r="D7413">
        <v>0.93333333333333302</v>
      </c>
      <c r="E7413">
        <v>0.99468085106382997</v>
      </c>
      <c r="F7413">
        <v>1</v>
      </c>
      <c r="G7413">
        <v>0.99</v>
      </c>
      <c r="H7413">
        <v>1</v>
      </c>
      <c r="I7413">
        <v>0.99438202247190999</v>
      </c>
      <c r="J7413" s="1">
        <v>1</v>
      </c>
      <c r="K7413" t="s">
        <v>23238</v>
      </c>
      <c r="L7413" t="s">
        <v>38070</v>
      </c>
      <c r="M7413" t="s">
        <v>38071</v>
      </c>
    </row>
    <row r="7414" spans="1:13">
      <c r="A7414" s="1" t="s">
        <v>9431</v>
      </c>
      <c r="B7414">
        <v>1.8932878483469299E-5</v>
      </c>
      <c r="C7414" s="1">
        <v>3.5687003894542302E-6</v>
      </c>
      <c r="D7414">
        <v>0.984375</v>
      </c>
      <c r="E7414">
        <v>0.91935483870967705</v>
      </c>
      <c r="F7414">
        <v>0.98677248677248697</v>
      </c>
      <c r="G7414">
        <v>1</v>
      </c>
      <c r="H7414">
        <v>0.98571428571428599</v>
      </c>
      <c r="I7414">
        <v>0.98611111111111105</v>
      </c>
      <c r="J7414" s="1">
        <v>1</v>
      </c>
      <c r="K7414" t="s">
        <v>23238</v>
      </c>
      <c r="L7414" t="s">
        <v>38072</v>
      </c>
      <c r="M7414" t="s">
        <v>38073</v>
      </c>
    </row>
    <row r="7415" spans="1:13">
      <c r="A7415" s="1" t="s">
        <v>9432</v>
      </c>
      <c r="B7415">
        <v>1.2200094303158701E-6</v>
      </c>
      <c r="C7415" s="1">
        <v>6.2453603795585898E-7</v>
      </c>
      <c r="D7415">
        <v>0.98214285714285698</v>
      </c>
      <c r="E7415">
        <v>1</v>
      </c>
      <c r="F7415">
        <v>0.99358974358974395</v>
      </c>
      <c r="G7415">
        <v>0.97499999999999998</v>
      </c>
      <c r="H7415">
        <v>1</v>
      </c>
      <c r="I7415">
        <v>1</v>
      </c>
      <c r="J7415" s="1">
        <v>1</v>
      </c>
      <c r="K7415" t="s">
        <v>23238</v>
      </c>
      <c r="L7415" t="s">
        <v>38074</v>
      </c>
      <c r="M7415" t="s">
        <v>38075</v>
      </c>
    </row>
    <row r="7416" spans="1:13">
      <c r="A7416" s="1" t="s">
        <v>9433</v>
      </c>
      <c r="B7416">
        <v>1.0054922226166001E-5</v>
      </c>
      <c r="C7416" s="1">
        <v>4.3722472742891897E-5</v>
      </c>
      <c r="D7416">
        <v>1</v>
      </c>
      <c r="E7416">
        <v>1</v>
      </c>
      <c r="F7416">
        <v>0.89814814814814803</v>
      </c>
      <c r="G7416">
        <v>1</v>
      </c>
      <c r="H7416">
        <v>1</v>
      </c>
      <c r="I7416">
        <v>1</v>
      </c>
      <c r="J7416" s="1" t="s">
        <v>23229</v>
      </c>
      <c r="K7416" t="s">
        <v>23238</v>
      </c>
      <c r="L7416" t="s">
        <v>38076</v>
      </c>
      <c r="M7416" t="s">
        <v>38077</v>
      </c>
    </row>
    <row r="7417" spans="1:13">
      <c r="A7417" s="1" t="s">
        <v>9434</v>
      </c>
      <c r="B7417">
        <v>1.7325398408128601E-6</v>
      </c>
      <c r="C7417" s="1">
        <v>2.1578819549038401E-5</v>
      </c>
      <c r="D7417">
        <v>3.3333333333333298E-2</v>
      </c>
      <c r="E7417">
        <v>0</v>
      </c>
      <c r="F7417">
        <v>5.1546391752577301E-3</v>
      </c>
      <c r="G7417">
        <v>0.14150943396226401</v>
      </c>
      <c r="H7417">
        <v>0.05</v>
      </c>
      <c r="I7417">
        <v>9.54545454545455E-2</v>
      </c>
      <c r="J7417" s="1">
        <v>0.5</v>
      </c>
      <c r="K7417" t="s">
        <v>23242</v>
      </c>
      <c r="L7417" t="s">
        <v>38078</v>
      </c>
      <c r="M7417" t="s">
        <v>38079</v>
      </c>
    </row>
    <row r="7418" spans="1:13">
      <c r="A7418" s="1" t="s">
        <v>9435</v>
      </c>
      <c r="B7418">
        <v>1.6577327775144399E-5</v>
      </c>
      <c r="C7418" s="1">
        <v>5.22890961197987E-6</v>
      </c>
      <c r="D7418">
        <v>0.875</v>
      </c>
      <c r="E7418">
        <v>0.92696629213483195</v>
      </c>
      <c r="F7418">
        <v>0.99465240641711195</v>
      </c>
      <c r="G7418">
        <v>0.95348837209302295</v>
      </c>
      <c r="H7418">
        <v>0.67934782608695699</v>
      </c>
      <c r="I7418">
        <v>0.92666666666666697</v>
      </c>
      <c r="J7418" s="1">
        <v>1</v>
      </c>
      <c r="K7418" t="s">
        <v>23238</v>
      </c>
      <c r="L7418" t="s">
        <v>38080</v>
      </c>
      <c r="M7418" t="s">
        <v>38081</v>
      </c>
    </row>
    <row r="7419" spans="1:13">
      <c r="A7419" s="1" t="s">
        <v>9436</v>
      </c>
      <c r="B7419">
        <v>3.5235300308686502E-6</v>
      </c>
      <c r="C7419" s="1">
        <v>1.3657239668649301E-4</v>
      </c>
      <c r="D7419">
        <v>1</v>
      </c>
      <c r="E7419">
        <v>0.98888888888888904</v>
      </c>
      <c r="F7419">
        <v>0.86315789473684201</v>
      </c>
      <c r="G7419">
        <v>1</v>
      </c>
      <c r="H7419">
        <v>0.85051546391752597</v>
      </c>
      <c r="I7419">
        <v>0.89473684210526305</v>
      </c>
      <c r="J7419" s="1">
        <v>1</v>
      </c>
      <c r="K7419" t="s">
        <v>23238</v>
      </c>
      <c r="L7419" t="s">
        <v>38082</v>
      </c>
      <c r="M7419" t="s">
        <v>38083</v>
      </c>
    </row>
    <row r="7420" spans="1:13">
      <c r="A7420" s="1" t="s">
        <v>9437</v>
      </c>
      <c r="B7420">
        <v>1.1740682373219E-6</v>
      </c>
      <c r="C7420" s="1">
        <v>3.10046883090054E-6</v>
      </c>
      <c r="D7420">
        <v>0.72</v>
      </c>
      <c r="E7420">
        <v>0.98666666666666702</v>
      </c>
      <c r="F7420">
        <v>0.94968553459119498</v>
      </c>
      <c r="G7420">
        <v>1</v>
      </c>
      <c r="H7420">
        <v>1</v>
      </c>
      <c r="I7420">
        <v>1</v>
      </c>
      <c r="J7420" s="1" t="s">
        <v>23229</v>
      </c>
      <c r="K7420" t="s">
        <v>23242</v>
      </c>
      <c r="L7420" t="s">
        <v>38084</v>
      </c>
      <c r="M7420" t="s">
        <v>38085</v>
      </c>
    </row>
    <row r="7421" spans="1:13">
      <c r="A7421" s="1" t="s">
        <v>9438</v>
      </c>
      <c r="B7421">
        <v>2.9992949806297201E-5</v>
      </c>
      <c r="C7421" s="1">
        <v>7.3210876298363E-5</v>
      </c>
      <c r="D7421">
        <v>0.203703703703704</v>
      </c>
      <c r="E7421">
        <v>0.44186046511627902</v>
      </c>
      <c r="F7421">
        <v>0.77428571428571402</v>
      </c>
      <c r="G7421">
        <v>0.19047619047618999</v>
      </c>
      <c r="H7421">
        <v>0.875</v>
      </c>
      <c r="I7421">
        <v>0.38888888888888901</v>
      </c>
      <c r="J7421" s="1">
        <v>1</v>
      </c>
      <c r="K7421" t="s">
        <v>23238</v>
      </c>
      <c r="L7421" t="s">
        <v>38086</v>
      </c>
      <c r="M7421" t="s">
        <v>38087</v>
      </c>
    </row>
    <row r="7422" spans="1:13">
      <c r="A7422" s="1" t="s">
        <v>9439</v>
      </c>
      <c r="B7422">
        <v>0</v>
      </c>
      <c r="C7422" s="1">
        <v>0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 s="1">
        <v>1</v>
      </c>
      <c r="K7422" t="s">
        <v>23239</v>
      </c>
      <c r="L7422" t="s">
        <v>38088</v>
      </c>
      <c r="M7422" t="s">
        <v>38089</v>
      </c>
    </row>
    <row r="7423" spans="1:13">
      <c r="A7423" s="1" t="s">
        <v>9440</v>
      </c>
      <c r="B7423">
        <v>4.0010248866199899E-4</v>
      </c>
      <c r="C7423" s="1">
        <v>4.7103293102759798E-4</v>
      </c>
      <c r="D7423">
        <v>0.78333333333333299</v>
      </c>
      <c r="E7423">
        <v>0.956989247311828</v>
      </c>
      <c r="F7423">
        <v>0.392405063291139</v>
      </c>
      <c r="G7423">
        <v>1</v>
      </c>
      <c r="H7423">
        <v>0.87301587301587302</v>
      </c>
      <c r="I7423">
        <v>0.97402597402597402</v>
      </c>
      <c r="J7423" s="1">
        <v>0.95454545454545503</v>
      </c>
      <c r="K7423" t="s">
        <v>23242</v>
      </c>
      <c r="L7423" t="s">
        <v>38090</v>
      </c>
      <c r="M7423" t="s">
        <v>38091</v>
      </c>
    </row>
    <row r="7424" spans="1:13">
      <c r="A7424" s="1" t="s">
        <v>9441</v>
      </c>
      <c r="B7424">
        <v>2.2543087547380498E-6</v>
      </c>
      <c r="C7424" s="1">
        <v>2.8405797321732899E-6</v>
      </c>
      <c r="D7424">
        <v>1</v>
      </c>
      <c r="E7424">
        <v>0.99431818181818199</v>
      </c>
      <c r="F7424">
        <v>1</v>
      </c>
      <c r="G7424">
        <v>1</v>
      </c>
      <c r="H7424">
        <v>1</v>
      </c>
      <c r="I7424">
        <v>0.88636363636363602</v>
      </c>
      <c r="J7424" s="1">
        <v>1</v>
      </c>
      <c r="K7424" t="s">
        <v>23241</v>
      </c>
      <c r="L7424" t="s">
        <v>38092</v>
      </c>
      <c r="M7424" t="s">
        <v>38093</v>
      </c>
    </row>
    <row r="7425" spans="1:13">
      <c r="A7425" s="1" t="s">
        <v>9442</v>
      </c>
      <c r="B7425">
        <v>1.2968355263882599E-3</v>
      </c>
      <c r="C7425" s="1">
        <v>2.8280752756055399E-4</v>
      </c>
      <c r="D7425">
        <v>0.67307692307692302</v>
      </c>
      <c r="E7425">
        <v>8.8235294117647106E-2</v>
      </c>
      <c r="F7425">
        <v>0.972413793103448</v>
      </c>
      <c r="G7425">
        <v>1</v>
      </c>
      <c r="H7425">
        <v>0.92934782608695699</v>
      </c>
      <c r="I7425">
        <v>0.98543689320388395</v>
      </c>
      <c r="J7425" s="1" t="s">
        <v>23229</v>
      </c>
      <c r="K7425" t="s">
        <v>23238</v>
      </c>
      <c r="L7425" t="s">
        <v>38094</v>
      </c>
      <c r="M7425" t="s">
        <v>38095</v>
      </c>
    </row>
    <row r="7426" spans="1:13">
      <c r="A7426" s="1" t="s">
        <v>9443</v>
      </c>
      <c r="B7426">
        <v>1.7177675910151401E-5</v>
      </c>
      <c r="C7426" s="1">
        <v>5.7323209953198195E-7</v>
      </c>
      <c r="D7426">
        <v>0.921875</v>
      </c>
      <c r="E7426">
        <v>0.88020833333333304</v>
      </c>
      <c r="F7426">
        <v>0.979487179487179</v>
      </c>
      <c r="G7426">
        <v>0.94230769230769196</v>
      </c>
      <c r="H7426">
        <v>0.99561403508771895</v>
      </c>
      <c r="I7426">
        <v>0.97933884297520701</v>
      </c>
      <c r="J7426" s="1">
        <v>0.95454545454545503</v>
      </c>
      <c r="K7426" t="s">
        <v>23241</v>
      </c>
      <c r="L7426" t="s">
        <v>38096</v>
      </c>
      <c r="M7426" t="s">
        <v>38097</v>
      </c>
    </row>
    <row r="7427" spans="1:13">
      <c r="A7427" s="1" t="s">
        <v>9444</v>
      </c>
      <c r="B7427">
        <v>5.7079969222258403E-4</v>
      </c>
      <c r="C7427" s="1">
        <v>1.43838767750875E-3</v>
      </c>
      <c r="D7427">
        <v>0.9375</v>
      </c>
      <c r="E7427">
        <v>0.96875</v>
      </c>
      <c r="F7427">
        <v>0.463917525773196</v>
      </c>
      <c r="G7427">
        <v>0.98214285714285698</v>
      </c>
      <c r="H7427">
        <v>0.90990990990991005</v>
      </c>
      <c r="I7427">
        <v>0.88983050847457601</v>
      </c>
      <c r="J7427" s="1">
        <v>0.95454545454545503</v>
      </c>
      <c r="K7427" t="s">
        <v>23238</v>
      </c>
      <c r="L7427" t="s">
        <v>38098</v>
      </c>
      <c r="M7427" t="s">
        <v>38099</v>
      </c>
    </row>
    <row r="7428" spans="1:13">
      <c r="A7428" s="1" t="s">
        <v>9445</v>
      </c>
      <c r="B7428">
        <v>4.6049831719215502E-4</v>
      </c>
      <c r="C7428" s="1">
        <v>2.55678412420276E-4</v>
      </c>
      <c r="D7428">
        <v>0.83333333333333304</v>
      </c>
      <c r="E7428">
        <v>0.36813186813186799</v>
      </c>
      <c r="F7428">
        <v>0.61006289308176098</v>
      </c>
      <c r="G7428">
        <v>0.97222222222222199</v>
      </c>
      <c r="H7428">
        <v>0.71818181818181803</v>
      </c>
      <c r="I7428">
        <v>0.93442622950819698</v>
      </c>
      <c r="J7428" s="1">
        <v>1</v>
      </c>
      <c r="K7428" t="s">
        <v>23238</v>
      </c>
      <c r="L7428" t="s">
        <v>38100</v>
      </c>
      <c r="M7428" t="s">
        <v>38101</v>
      </c>
    </row>
    <row r="7429" spans="1:13">
      <c r="A7429" s="1" t="s">
        <v>9446</v>
      </c>
      <c r="B7429">
        <v>1.9872971581220502E-5</v>
      </c>
      <c r="C7429" s="1">
        <v>1.8972948292222299E-4</v>
      </c>
      <c r="D7429">
        <v>1</v>
      </c>
      <c r="E7429">
        <v>1</v>
      </c>
      <c r="F7429">
        <v>0.74609375</v>
      </c>
      <c r="G7429">
        <v>1</v>
      </c>
      <c r="H7429">
        <v>0.93661971830985902</v>
      </c>
      <c r="I7429">
        <v>0.99375000000000002</v>
      </c>
      <c r="J7429" s="1" t="s">
        <v>23229</v>
      </c>
      <c r="K7429" t="s">
        <v>23238</v>
      </c>
      <c r="L7429" t="s">
        <v>38102</v>
      </c>
      <c r="M7429" t="s">
        <v>38103</v>
      </c>
    </row>
    <row r="7430" spans="1:13">
      <c r="A7430" s="1" t="s">
        <v>9447</v>
      </c>
      <c r="B7430">
        <v>6.6102486835427601E-5</v>
      </c>
      <c r="C7430" s="1">
        <v>2.2357553057175499E-5</v>
      </c>
      <c r="D7430">
        <v>0.75</v>
      </c>
      <c r="E7430">
        <v>0.52298850574712596</v>
      </c>
      <c r="F7430">
        <v>0.94505494505494503</v>
      </c>
      <c r="G7430">
        <v>0.31081081081081102</v>
      </c>
      <c r="H7430">
        <v>0.95499999999999996</v>
      </c>
      <c r="I7430">
        <v>0.70370370370370405</v>
      </c>
      <c r="J7430" s="1">
        <v>0.95454545454545503</v>
      </c>
      <c r="K7430" t="s">
        <v>23239</v>
      </c>
      <c r="L7430" t="s">
        <v>38104</v>
      </c>
      <c r="M7430" t="s">
        <v>38105</v>
      </c>
    </row>
    <row r="7431" spans="1:13">
      <c r="A7431" s="1" t="s">
        <v>9448</v>
      </c>
      <c r="B7431">
        <v>3.65645805012464E-8</v>
      </c>
      <c r="C7431" s="1">
        <v>5.3212445323166796E-9</v>
      </c>
      <c r="D7431">
        <v>0</v>
      </c>
      <c r="E7431">
        <v>5.5555555555555601E-3</v>
      </c>
      <c r="F7431">
        <v>0</v>
      </c>
      <c r="G7431">
        <v>0</v>
      </c>
      <c r="H7431">
        <v>0</v>
      </c>
      <c r="I7431">
        <v>0</v>
      </c>
      <c r="J7431" s="1">
        <v>0</v>
      </c>
      <c r="K7431" t="s">
        <v>23240</v>
      </c>
      <c r="L7431" t="s">
        <v>38106</v>
      </c>
      <c r="M7431" t="s">
        <v>38107</v>
      </c>
    </row>
    <row r="7432" spans="1:13">
      <c r="A7432" s="1" t="s">
        <v>9449</v>
      </c>
      <c r="B7432">
        <v>2.4358117207187602E-7</v>
      </c>
      <c r="C7432" s="1">
        <v>1.3933804928981201E-5</v>
      </c>
      <c r="D7432">
        <v>0</v>
      </c>
      <c r="E7432">
        <v>1.7045454545454499E-2</v>
      </c>
      <c r="F7432">
        <v>3.8860103626942998E-2</v>
      </c>
      <c r="G7432">
        <v>0</v>
      </c>
      <c r="H7432">
        <v>5.4545454545454501E-2</v>
      </c>
      <c r="I7432">
        <v>6.9565217391304293E-2</v>
      </c>
      <c r="J7432" s="1">
        <v>0</v>
      </c>
      <c r="K7432" t="s">
        <v>23242</v>
      </c>
      <c r="L7432" t="s">
        <v>38108</v>
      </c>
      <c r="M7432" t="s">
        <v>38109</v>
      </c>
    </row>
    <row r="7433" spans="1:13">
      <c r="A7433" s="1" t="s">
        <v>9450</v>
      </c>
      <c r="B7433">
        <v>2.4253201261518501E-8</v>
      </c>
      <c r="C7433" s="1">
        <v>1.1646052712033801E-5</v>
      </c>
      <c r="D7433">
        <v>0.94230769230769196</v>
      </c>
      <c r="E7433">
        <v>0.99122807017543901</v>
      </c>
      <c r="F7433">
        <v>0.96604938271604901</v>
      </c>
      <c r="G7433">
        <v>0.83333333333333304</v>
      </c>
      <c r="H7433">
        <v>0.85119047619047605</v>
      </c>
      <c r="I7433">
        <v>0.891891891891892</v>
      </c>
      <c r="J7433" s="1">
        <v>1</v>
      </c>
      <c r="K7433" t="s">
        <v>23238</v>
      </c>
      <c r="L7433" t="s">
        <v>38110</v>
      </c>
      <c r="M7433" t="s">
        <v>38111</v>
      </c>
    </row>
    <row r="7434" spans="1:13">
      <c r="A7434" s="1" t="s">
        <v>9451</v>
      </c>
      <c r="B7434">
        <v>4.6817762219355303E-5</v>
      </c>
      <c r="C7434" s="1">
        <v>3.6119853796187901E-6</v>
      </c>
      <c r="D7434">
        <v>0.921875</v>
      </c>
      <c r="E7434">
        <v>1</v>
      </c>
      <c r="F7434">
        <v>0.91237113402061898</v>
      </c>
      <c r="G7434">
        <v>0.76315789473684204</v>
      </c>
      <c r="H7434">
        <v>0.91441441441441396</v>
      </c>
      <c r="I7434">
        <v>0.86250000000000004</v>
      </c>
      <c r="J7434" s="1">
        <v>1</v>
      </c>
      <c r="K7434" t="s">
        <v>23239</v>
      </c>
      <c r="L7434" t="s">
        <v>38112</v>
      </c>
      <c r="M7434" t="s">
        <v>38113</v>
      </c>
    </row>
    <row r="7435" spans="1:13">
      <c r="A7435" s="1" t="s">
        <v>9452</v>
      </c>
      <c r="B7435">
        <v>4.7456010307550597E-8</v>
      </c>
      <c r="C7435" s="1">
        <v>1.35626324485283E-7</v>
      </c>
      <c r="D7435">
        <v>6.25E-2</v>
      </c>
      <c r="E7435">
        <v>0</v>
      </c>
      <c r="F7435">
        <v>1.9108280254777101E-2</v>
      </c>
      <c r="G7435">
        <v>2.3809523809523801E-2</v>
      </c>
      <c r="H7435">
        <v>7.8125E-3</v>
      </c>
      <c r="I7435">
        <v>0.12903225806451599</v>
      </c>
      <c r="J7435" s="1">
        <v>0</v>
      </c>
      <c r="K7435" t="s">
        <v>23240</v>
      </c>
      <c r="L7435" t="s">
        <v>38114</v>
      </c>
      <c r="M7435" t="s">
        <v>38115</v>
      </c>
    </row>
    <row r="7436" spans="1:13">
      <c r="A7436" s="1" t="s">
        <v>9453</v>
      </c>
      <c r="B7436">
        <v>3.3128295031201302E-4</v>
      </c>
      <c r="C7436" s="1">
        <v>2.2816623706541099E-5</v>
      </c>
      <c r="D7436">
        <v>0</v>
      </c>
      <c r="E7436">
        <v>0.44705882352941201</v>
      </c>
      <c r="F7436">
        <v>1.2E-2</v>
      </c>
      <c r="G7436">
        <v>0.265625</v>
      </c>
      <c r="H7436">
        <v>5.4545454545454501E-2</v>
      </c>
      <c r="I7436">
        <v>0.202898550724638</v>
      </c>
      <c r="J7436" s="1">
        <v>0</v>
      </c>
      <c r="K7436" t="s">
        <v>23242</v>
      </c>
      <c r="L7436" t="s">
        <v>38116</v>
      </c>
      <c r="M7436" t="s">
        <v>38117</v>
      </c>
    </row>
    <row r="7437" spans="1:13">
      <c r="A7437" s="1" t="s">
        <v>9454</v>
      </c>
      <c r="B7437">
        <v>1.4283289481545401E-4</v>
      </c>
      <c r="C7437" s="1">
        <v>1.5693040992949199E-4</v>
      </c>
      <c r="D7437">
        <v>0.55357142857142905</v>
      </c>
      <c r="E7437">
        <v>0.77325581395348797</v>
      </c>
      <c r="F7437">
        <v>0.53308823529411797</v>
      </c>
      <c r="G7437">
        <v>0.93055555555555602</v>
      </c>
      <c r="H7437">
        <v>0.83157894736842097</v>
      </c>
      <c r="I7437">
        <v>0.72307692307692295</v>
      </c>
      <c r="J7437" s="1">
        <v>0.95454545454545503</v>
      </c>
      <c r="K7437" t="s">
        <v>23241</v>
      </c>
      <c r="L7437" t="s">
        <v>38118</v>
      </c>
      <c r="M7437" t="s">
        <v>38119</v>
      </c>
    </row>
    <row r="7438" spans="1:13">
      <c r="A7438" s="1" t="s">
        <v>9455</v>
      </c>
      <c r="B7438">
        <v>3.2566693683942498E-8</v>
      </c>
      <c r="C7438" s="1">
        <v>1.72846950061045E-9</v>
      </c>
      <c r="D7438">
        <v>1</v>
      </c>
      <c r="E7438">
        <v>0.98550724637681197</v>
      </c>
      <c r="F7438">
        <v>0.9921875</v>
      </c>
      <c r="G7438">
        <v>1</v>
      </c>
      <c r="H7438">
        <v>0.99180327868852503</v>
      </c>
      <c r="I7438">
        <v>1</v>
      </c>
      <c r="J7438" s="1" t="s">
        <v>23229</v>
      </c>
      <c r="K7438" t="s">
        <v>23237</v>
      </c>
      <c r="L7438" t="s">
        <v>38120</v>
      </c>
      <c r="M7438" t="s">
        <v>38121</v>
      </c>
    </row>
    <row r="7439" spans="1:13">
      <c r="A7439" s="1" t="s">
        <v>9456</v>
      </c>
      <c r="B7439">
        <v>2.8539242031729901E-6</v>
      </c>
      <c r="C7439" s="1">
        <v>3.1492784053142197E-5</v>
      </c>
      <c r="D7439">
        <v>1</v>
      </c>
      <c r="E7439">
        <v>0.99479166666666663</v>
      </c>
      <c r="F7439">
        <v>0.99739583333333337</v>
      </c>
      <c r="G7439">
        <v>1</v>
      </c>
      <c r="H7439">
        <v>0.99557522123893805</v>
      </c>
      <c r="I7439">
        <v>0.91056910569105687</v>
      </c>
      <c r="J7439" s="1">
        <v>1</v>
      </c>
      <c r="K7439" t="s">
        <v>23246</v>
      </c>
      <c r="L7439" t="s">
        <v>38122</v>
      </c>
      <c r="M7439" t="s">
        <v>38123</v>
      </c>
    </row>
    <row r="7440" spans="1:13">
      <c r="A7440" s="1" t="s">
        <v>9457</v>
      </c>
      <c r="B7440">
        <v>4.8224454858097901E-6</v>
      </c>
      <c r="C7440" s="1">
        <v>1.1974837169317099E-5</v>
      </c>
      <c r="D7440">
        <v>0.38461538461538503</v>
      </c>
      <c r="E7440">
        <v>0.23529411764705899</v>
      </c>
      <c r="F7440">
        <v>0.27551020408163301</v>
      </c>
      <c r="G7440">
        <v>0.875</v>
      </c>
      <c r="H7440">
        <v>0.43548387096774199</v>
      </c>
      <c r="I7440">
        <v>0.52040816326530603</v>
      </c>
      <c r="J7440" s="1">
        <v>1</v>
      </c>
      <c r="K7440" t="s">
        <v>23238</v>
      </c>
      <c r="L7440" t="s">
        <v>38124</v>
      </c>
      <c r="M7440" t="s">
        <v>38125</v>
      </c>
    </row>
    <row r="7441" spans="1:13">
      <c r="A7441" s="1" t="s">
        <v>9458</v>
      </c>
      <c r="B7441">
        <v>1.6317217849129601E-8</v>
      </c>
      <c r="C7441" s="1">
        <v>1.4240654767801899E-6</v>
      </c>
      <c r="D7441">
        <v>1.85185185185185E-2</v>
      </c>
      <c r="E7441">
        <v>5.2325581395348798E-2</v>
      </c>
      <c r="F7441">
        <v>5.3763440860215103E-2</v>
      </c>
      <c r="G7441">
        <v>0.06</v>
      </c>
      <c r="H7441">
        <v>0</v>
      </c>
      <c r="I7441">
        <v>9.8214285714285698E-2</v>
      </c>
      <c r="J7441" s="1" t="s">
        <v>23229</v>
      </c>
      <c r="K7441" t="s">
        <v>23237</v>
      </c>
      <c r="L7441" t="s">
        <v>38126</v>
      </c>
      <c r="M7441" t="s">
        <v>38127</v>
      </c>
    </row>
    <row r="7442" spans="1:13">
      <c r="A7442" s="1" t="s">
        <v>9459</v>
      </c>
      <c r="B7442">
        <v>1.2345923346231199E-8</v>
      </c>
      <c r="C7442" s="1">
        <v>5.2614423411173203E-6</v>
      </c>
      <c r="D7442">
        <v>0.98387096774193505</v>
      </c>
      <c r="E7442">
        <v>0.96590909090909105</v>
      </c>
      <c r="F7442">
        <v>0.98360655737704905</v>
      </c>
      <c r="G7442">
        <v>0.98571428571428599</v>
      </c>
      <c r="H7442">
        <v>0.98809523809523803</v>
      </c>
      <c r="I7442">
        <v>0.94642857142857095</v>
      </c>
      <c r="J7442" s="1">
        <v>0.9</v>
      </c>
      <c r="K7442" t="s">
        <v>23238</v>
      </c>
      <c r="L7442" t="s">
        <v>38128</v>
      </c>
      <c r="M7442" t="s">
        <v>38129</v>
      </c>
    </row>
    <row r="7443" spans="1:13">
      <c r="A7443" s="1" t="s">
        <v>9460</v>
      </c>
      <c r="B7443">
        <v>1.0042018675971899E-4</v>
      </c>
      <c r="C7443" s="1">
        <v>1.97616621990678E-5</v>
      </c>
      <c r="D7443">
        <v>0.484375</v>
      </c>
      <c r="E7443">
        <v>0.85714285714285698</v>
      </c>
      <c r="F7443">
        <v>0.97409326424870502</v>
      </c>
      <c r="G7443">
        <v>0.98039215686274495</v>
      </c>
      <c r="H7443">
        <v>0.98584905660377398</v>
      </c>
      <c r="I7443">
        <v>0.98888888888888904</v>
      </c>
      <c r="J7443" s="1">
        <v>1</v>
      </c>
      <c r="K7443" t="s">
        <v>23238</v>
      </c>
      <c r="L7443" t="s">
        <v>38130</v>
      </c>
      <c r="M7443" t="s">
        <v>38131</v>
      </c>
    </row>
    <row r="7444" spans="1:13">
      <c r="A7444" s="1" t="s">
        <v>9461</v>
      </c>
      <c r="B7444">
        <v>8.1098811330053398E-6</v>
      </c>
      <c r="C7444" s="1">
        <v>7.1539022211162804E-6</v>
      </c>
      <c r="D7444">
        <v>0.68518518518518501</v>
      </c>
      <c r="E7444">
        <v>0.86206896551724099</v>
      </c>
      <c r="F7444">
        <v>0.20114942528735599</v>
      </c>
      <c r="G7444">
        <v>0.53333333333333299</v>
      </c>
      <c r="H7444">
        <v>7.0175438596491196E-2</v>
      </c>
      <c r="I7444">
        <v>0.72727272727272696</v>
      </c>
      <c r="J7444" s="1" t="s">
        <v>23229</v>
      </c>
      <c r="K7444" t="s">
        <v>23238</v>
      </c>
      <c r="L7444" t="s">
        <v>38132</v>
      </c>
      <c r="M7444" t="s">
        <v>38133</v>
      </c>
    </row>
    <row r="7445" spans="1:13">
      <c r="A7445" s="1" t="s">
        <v>9462</v>
      </c>
      <c r="B7445">
        <v>6.9502171110547699E-6</v>
      </c>
      <c r="C7445" s="1">
        <v>2.25584281429061E-5</v>
      </c>
      <c r="D7445">
        <v>0.88888888888888895</v>
      </c>
      <c r="E7445">
        <v>0.993506493506494</v>
      </c>
      <c r="F7445">
        <v>1</v>
      </c>
      <c r="G7445">
        <v>1</v>
      </c>
      <c r="H7445">
        <v>0.95061728395061695</v>
      </c>
      <c r="I7445">
        <v>0.98837209302325602</v>
      </c>
      <c r="J7445" s="1" t="s">
        <v>23229</v>
      </c>
      <c r="K7445" t="s">
        <v>23238</v>
      </c>
      <c r="L7445" t="s">
        <v>38134</v>
      </c>
      <c r="M7445" t="s">
        <v>38135</v>
      </c>
    </row>
    <row r="7446" spans="1:13">
      <c r="A7446" s="1" t="s">
        <v>9463</v>
      </c>
      <c r="B7446">
        <v>1.9772150423694601E-7</v>
      </c>
      <c r="C7446" s="1">
        <v>4.48722035826858E-9</v>
      </c>
      <c r="D7446">
        <v>0.98387096774193505</v>
      </c>
      <c r="E7446">
        <v>1</v>
      </c>
      <c r="F7446">
        <v>1</v>
      </c>
      <c r="G7446">
        <v>1</v>
      </c>
      <c r="H7446">
        <v>1</v>
      </c>
      <c r="I7446">
        <v>1</v>
      </c>
      <c r="J7446" s="1">
        <v>0</v>
      </c>
      <c r="K7446" t="s">
        <v>23238</v>
      </c>
      <c r="L7446" t="s">
        <v>38136</v>
      </c>
      <c r="M7446" t="s">
        <v>38137</v>
      </c>
    </row>
    <row r="7447" spans="1:13">
      <c r="A7447" s="1" t="s">
        <v>9464</v>
      </c>
      <c r="B7447">
        <v>5.6035352905681699E-6</v>
      </c>
      <c r="C7447" s="1">
        <v>2.88156759528617E-6</v>
      </c>
      <c r="D7447">
        <v>0.160714285714286</v>
      </c>
      <c r="E7447">
        <v>0.18243243243243201</v>
      </c>
      <c r="F7447">
        <v>0.19658119658119699</v>
      </c>
      <c r="G7447">
        <v>2.1739130434782601E-2</v>
      </c>
      <c r="H7447">
        <v>3.3333333333333298E-2</v>
      </c>
      <c r="I7447">
        <v>7.1428571428571397E-2</v>
      </c>
      <c r="J7447" s="1">
        <v>0</v>
      </c>
      <c r="K7447" t="s">
        <v>23241</v>
      </c>
      <c r="L7447" t="s">
        <v>38138</v>
      </c>
      <c r="M7447" t="s">
        <v>38139</v>
      </c>
    </row>
    <row r="7448" spans="1:13">
      <c r="A7448" s="1" t="s">
        <v>9465</v>
      </c>
      <c r="B7448">
        <v>8.86831016214099E-7</v>
      </c>
      <c r="C7448" s="1">
        <v>1.0497125455495E-5</v>
      </c>
      <c r="D7448">
        <v>0</v>
      </c>
      <c r="E7448">
        <v>0</v>
      </c>
      <c r="F7448">
        <v>0</v>
      </c>
      <c r="G7448">
        <v>0.198275862068966</v>
      </c>
      <c r="H7448">
        <v>1.7543859649122799E-2</v>
      </c>
      <c r="I7448">
        <v>4.8780487804878099E-2</v>
      </c>
      <c r="J7448" s="1">
        <v>0</v>
      </c>
      <c r="K7448" t="s">
        <v>23241</v>
      </c>
      <c r="L7448" t="s">
        <v>38140</v>
      </c>
      <c r="M7448" t="s">
        <v>38141</v>
      </c>
    </row>
    <row r="7449" spans="1:13">
      <c r="A7449" s="1" t="s">
        <v>9466</v>
      </c>
      <c r="B7449">
        <v>2.0978824221749101E-5</v>
      </c>
      <c r="C7449" s="1">
        <v>4.3968540706164199E-5</v>
      </c>
      <c r="D7449">
        <v>0.25925925925925902</v>
      </c>
      <c r="E7449">
        <v>8.59375E-2</v>
      </c>
      <c r="F7449">
        <v>0.28504672897196298</v>
      </c>
      <c r="G7449">
        <v>0</v>
      </c>
      <c r="H7449">
        <v>0</v>
      </c>
      <c r="I7449">
        <v>0</v>
      </c>
      <c r="J7449" s="1" t="s">
        <v>23229</v>
      </c>
      <c r="K7449" t="s">
        <v>23241</v>
      </c>
      <c r="L7449" t="s">
        <v>38142</v>
      </c>
      <c r="M7449" t="s">
        <v>38143</v>
      </c>
    </row>
    <row r="7450" spans="1:13">
      <c r="A7450" s="1" t="s">
        <v>9467</v>
      </c>
      <c r="B7450">
        <v>1.24362739919817E-5</v>
      </c>
      <c r="C7450" s="1">
        <v>2.6573283300411299E-5</v>
      </c>
      <c r="D7450">
        <v>1</v>
      </c>
      <c r="E7450">
        <v>1</v>
      </c>
      <c r="F7450">
        <v>0.873949579831933</v>
      </c>
      <c r="G7450">
        <v>1</v>
      </c>
      <c r="H7450">
        <v>0.97413793103448298</v>
      </c>
      <c r="I7450">
        <v>0.99193548387096797</v>
      </c>
      <c r="J7450" s="1">
        <v>1</v>
      </c>
      <c r="K7450" t="s">
        <v>23241</v>
      </c>
      <c r="L7450" t="s">
        <v>38144</v>
      </c>
      <c r="M7450" t="s">
        <v>38145</v>
      </c>
    </row>
    <row r="7451" spans="1:13">
      <c r="A7451" s="1" t="s">
        <v>9468</v>
      </c>
      <c r="B7451">
        <v>4.3387453525065499E-8</v>
      </c>
      <c r="C7451" s="1">
        <v>1.8643465354625199E-8</v>
      </c>
      <c r="D7451">
        <v>0</v>
      </c>
      <c r="E7451">
        <v>0</v>
      </c>
      <c r="F7451">
        <v>2.5641025641025602E-3</v>
      </c>
      <c r="G7451">
        <v>0</v>
      </c>
      <c r="H7451">
        <v>4.4247787610619503E-3</v>
      </c>
      <c r="I7451">
        <v>4.0322580645161298E-3</v>
      </c>
      <c r="J7451" s="1">
        <v>0.13636363636363599</v>
      </c>
      <c r="K7451" t="s">
        <v>23239</v>
      </c>
      <c r="L7451" t="s">
        <v>38146</v>
      </c>
      <c r="M7451" t="s">
        <v>38147</v>
      </c>
    </row>
    <row r="7452" spans="1:13">
      <c r="A7452" s="1" t="s">
        <v>9469</v>
      </c>
      <c r="B7452">
        <v>2.5692032035259201E-5</v>
      </c>
      <c r="C7452" s="1">
        <v>8.5602616474308106E-6</v>
      </c>
      <c r="D7452">
        <v>0.88709677419354804</v>
      </c>
      <c r="E7452">
        <v>0.83146067415730296</v>
      </c>
      <c r="F7452">
        <v>0.98427672955974799</v>
      </c>
      <c r="G7452">
        <v>0.82499999999999996</v>
      </c>
      <c r="H7452">
        <v>0.97222222222222199</v>
      </c>
      <c r="I7452">
        <v>0.85526315789473695</v>
      </c>
      <c r="J7452" s="1">
        <v>1</v>
      </c>
      <c r="K7452" t="s">
        <v>23239</v>
      </c>
      <c r="L7452" t="s">
        <v>38148</v>
      </c>
      <c r="M7452" t="s">
        <v>38149</v>
      </c>
    </row>
    <row r="7453" spans="1:13">
      <c r="A7453" s="1" t="s">
        <v>9470</v>
      </c>
      <c r="B7453">
        <v>7.8089621580507098E-7</v>
      </c>
      <c r="C7453" s="1">
        <v>6.7836005471354197E-5</v>
      </c>
      <c r="D7453">
        <v>0.15625</v>
      </c>
      <c r="E7453">
        <v>0.33854166666666702</v>
      </c>
      <c r="F7453">
        <v>0.72307692307692295</v>
      </c>
      <c r="G7453">
        <v>0.17241379310344801</v>
      </c>
      <c r="H7453">
        <v>0.63157894736842102</v>
      </c>
      <c r="I7453">
        <v>0.37096774193548399</v>
      </c>
      <c r="J7453" s="1">
        <v>0.1</v>
      </c>
      <c r="K7453" t="s">
        <v>23237</v>
      </c>
      <c r="L7453" t="s">
        <v>38150</v>
      </c>
      <c r="M7453" t="s">
        <v>38151</v>
      </c>
    </row>
    <row r="7454" spans="1:13">
      <c r="A7454" s="1" t="s">
        <v>9471</v>
      </c>
      <c r="B7454">
        <v>4.7474181737706698E-5</v>
      </c>
      <c r="C7454" s="1">
        <v>4.2085803757415097E-5</v>
      </c>
      <c r="D7454">
        <v>1</v>
      </c>
      <c r="E7454">
        <v>1</v>
      </c>
      <c r="F7454">
        <v>0.69354838709677402</v>
      </c>
      <c r="G7454">
        <v>1</v>
      </c>
      <c r="H7454">
        <v>0.955696202531646</v>
      </c>
      <c r="I7454">
        <v>1</v>
      </c>
      <c r="J7454" s="1">
        <v>1</v>
      </c>
      <c r="K7454" t="s">
        <v>23238</v>
      </c>
      <c r="L7454" t="s">
        <v>38152</v>
      </c>
      <c r="M7454" t="s">
        <v>38153</v>
      </c>
    </row>
    <row r="7455" spans="1:13">
      <c r="A7455" s="1" t="s">
        <v>9472</v>
      </c>
      <c r="B7455">
        <v>7.02770355201217E-6</v>
      </c>
      <c r="C7455" s="1">
        <v>3.9034313163172002E-5</v>
      </c>
      <c r="D7455">
        <v>0.60714285714285698</v>
      </c>
      <c r="E7455">
        <v>0.40853658536585402</v>
      </c>
      <c r="F7455">
        <v>0.16086956521739099</v>
      </c>
      <c r="G7455">
        <v>0.25</v>
      </c>
      <c r="H7455">
        <v>0.24736842105263199</v>
      </c>
      <c r="I7455">
        <v>0.233333333333333</v>
      </c>
      <c r="J7455" s="1">
        <v>0</v>
      </c>
      <c r="K7455" t="s">
        <v>23241</v>
      </c>
      <c r="L7455" t="s">
        <v>38154</v>
      </c>
      <c r="M7455" t="s">
        <v>38155</v>
      </c>
    </row>
    <row r="7456" spans="1:13">
      <c r="A7456" s="1" t="s">
        <v>9473</v>
      </c>
      <c r="B7456">
        <v>1.0072588710782E-5</v>
      </c>
      <c r="C7456" s="1">
        <v>2.3347722145485298E-5</v>
      </c>
      <c r="D7456">
        <v>0</v>
      </c>
      <c r="E7456">
        <v>5.9523809523809503E-3</v>
      </c>
      <c r="F7456">
        <v>0.11988304093567299</v>
      </c>
      <c r="G7456">
        <v>0</v>
      </c>
      <c r="H7456">
        <v>2.1428571428571401E-2</v>
      </c>
      <c r="I7456">
        <v>0.11111111111111099</v>
      </c>
      <c r="J7456" s="1">
        <v>0</v>
      </c>
      <c r="K7456" t="s">
        <v>23238</v>
      </c>
      <c r="L7456" t="s">
        <v>38156</v>
      </c>
      <c r="M7456" t="s">
        <v>38157</v>
      </c>
    </row>
    <row r="7457" spans="1:13">
      <c r="A7457" s="1" t="s">
        <v>9474</v>
      </c>
      <c r="B7457">
        <v>3.5123448532019101E-9</v>
      </c>
      <c r="C7457" s="1">
        <v>1.7912741903964001E-5</v>
      </c>
      <c r="D7457">
        <v>0</v>
      </c>
      <c r="E7457">
        <v>0</v>
      </c>
      <c r="F7457">
        <v>1.5625E-2</v>
      </c>
      <c r="G7457">
        <v>0.13888888888888901</v>
      </c>
      <c r="H7457">
        <v>3.09734513274336E-2</v>
      </c>
      <c r="I7457">
        <v>9.7222222222222196E-2</v>
      </c>
      <c r="J7457" s="1">
        <v>0</v>
      </c>
      <c r="K7457" t="s">
        <v>23240</v>
      </c>
      <c r="L7457" t="s">
        <v>38158</v>
      </c>
      <c r="M7457" t="s">
        <v>38159</v>
      </c>
    </row>
    <row r="7458" spans="1:13">
      <c r="A7458" s="1" t="s">
        <v>9475</v>
      </c>
      <c r="B7458">
        <v>4.0372036357831398E-10</v>
      </c>
      <c r="C7458" s="1">
        <v>5.7154593518445101E-8</v>
      </c>
      <c r="D7458">
        <v>1.5625E-2</v>
      </c>
      <c r="E7458">
        <v>5.2631578947368403E-3</v>
      </c>
      <c r="F7458">
        <v>0</v>
      </c>
      <c r="G7458">
        <v>0</v>
      </c>
      <c r="H7458">
        <v>0</v>
      </c>
      <c r="I7458">
        <v>0</v>
      </c>
      <c r="J7458" s="1" t="s">
        <v>23229</v>
      </c>
      <c r="K7458" t="s">
        <v>23239</v>
      </c>
      <c r="L7458" t="s">
        <v>38160</v>
      </c>
      <c r="M7458" t="s">
        <v>38161</v>
      </c>
    </row>
    <row r="7459" spans="1:13">
      <c r="A7459" s="1" t="s">
        <v>9476</v>
      </c>
      <c r="B7459">
        <v>2.8540869030841499E-7</v>
      </c>
      <c r="C7459" s="1">
        <v>1.33406464479647E-5</v>
      </c>
      <c r="D7459">
        <v>0</v>
      </c>
      <c r="E7459">
        <v>0</v>
      </c>
      <c r="F7459">
        <v>7.3964497041420094E-2</v>
      </c>
      <c r="G7459">
        <v>0</v>
      </c>
      <c r="H7459">
        <v>6.7415730337078594E-2</v>
      </c>
      <c r="I7459">
        <v>0</v>
      </c>
      <c r="J7459" s="1">
        <v>0</v>
      </c>
      <c r="K7459" t="s">
        <v>23241</v>
      </c>
      <c r="L7459" t="s">
        <v>38162</v>
      </c>
      <c r="M7459" t="s">
        <v>38163</v>
      </c>
    </row>
    <row r="7460" spans="1:13">
      <c r="A7460" s="1" t="s">
        <v>9477</v>
      </c>
      <c r="B7460">
        <v>2.5584979552257E-6</v>
      </c>
      <c r="C7460" s="1">
        <v>3.2913665992519402E-7</v>
      </c>
      <c r="D7460">
        <v>1</v>
      </c>
      <c r="E7460">
        <v>0.98901098901098905</v>
      </c>
      <c r="F7460">
        <v>0.89583333333333304</v>
      </c>
      <c r="G7460">
        <v>0.96875</v>
      </c>
      <c r="H7460">
        <v>0.99489795918367396</v>
      </c>
      <c r="I7460">
        <v>0.9</v>
      </c>
      <c r="J7460" s="1">
        <v>1</v>
      </c>
      <c r="K7460" t="s">
        <v>23238</v>
      </c>
      <c r="L7460" t="s">
        <v>38164</v>
      </c>
      <c r="M7460" t="s">
        <v>38165</v>
      </c>
    </row>
    <row r="7461" spans="1:13">
      <c r="A7461" s="1" t="s">
        <v>9478</v>
      </c>
      <c r="B7461">
        <v>4.8375552585059605E-7</v>
      </c>
      <c r="C7461" s="1">
        <v>8.77627025289393E-8</v>
      </c>
      <c r="D7461">
        <v>3.3333333333333298E-2</v>
      </c>
      <c r="E7461">
        <v>1.1764705882352899E-2</v>
      </c>
      <c r="F7461">
        <v>3.3557046979865801E-3</v>
      </c>
      <c r="G7461">
        <v>0</v>
      </c>
      <c r="H7461">
        <v>0</v>
      </c>
      <c r="I7461">
        <v>0</v>
      </c>
      <c r="J7461" s="1">
        <v>0</v>
      </c>
      <c r="K7461" t="s">
        <v>23242</v>
      </c>
      <c r="L7461" t="s">
        <v>38166</v>
      </c>
      <c r="M7461" t="s">
        <v>38167</v>
      </c>
    </row>
    <row r="7462" spans="1:13">
      <c r="A7462" s="1" t="s">
        <v>9479</v>
      </c>
      <c r="B7462">
        <v>5.0454314750666902E-6</v>
      </c>
      <c r="C7462" s="1">
        <v>4.0466152456651797E-5</v>
      </c>
      <c r="D7462">
        <v>0</v>
      </c>
      <c r="E7462">
        <v>0</v>
      </c>
      <c r="F7462">
        <v>5.1094890510948898E-2</v>
      </c>
      <c r="G7462">
        <v>0.01</v>
      </c>
      <c r="H7462">
        <v>0</v>
      </c>
      <c r="I7462">
        <v>0</v>
      </c>
      <c r="J7462" s="1">
        <v>0</v>
      </c>
      <c r="K7462" t="s">
        <v>23241</v>
      </c>
      <c r="L7462" t="s">
        <v>38168</v>
      </c>
      <c r="M7462" t="s">
        <v>38169</v>
      </c>
    </row>
    <row r="7463" spans="1:13">
      <c r="A7463" s="1" t="s">
        <v>9480</v>
      </c>
      <c r="B7463">
        <v>2.2935417763548501E-6</v>
      </c>
      <c r="C7463" s="1">
        <v>6.4464940988249898E-7</v>
      </c>
      <c r="D7463">
        <v>0.20833333333333301</v>
      </c>
      <c r="E7463">
        <v>0.21212121212121199</v>
      </c>
      <c r="F7463">
        <v>0.13445378151260501</v>
      </c>
      <c r="G7463">
        <v>0.2</v>
      </c>
      <c r="H7463">
        <v>0.17692307692307699</v>
      </c>
      <c r="I7463">
        <v>0.5</v>
      </c>
      <c r="J7463" s="1">
        <v>0.27272727272727298</v>
      </c>
      <c r="K7463" t="s">
        <v>23241</v>
      </c>
      <c r="L7463" t="s">
        <v>38170</v>
      </c>
      <c r="M7463" t="s">
        <v>38171</v>
      </c>
    </row>
    <row r="7464" spans="1:13">
      <c r="A7464" s="1" t="s">
        <v>9481</v>
      </c>
      <c r="B7464">
        <v>1.5785012214565501E-7</v>
      </c>
      <c r="C7464" s="1">
        <v>2.0045269908785102E-8</v>
      </c>
      <c r="D7464">
        <v>0.98387096774193505</v>
      </c>
      <c r="E7464">
        <v>1</v>
      </c>
      <c r="F7464">
        <v>1</v>
      </c>
      <c r="G7464">
        <v>1</v>
      </c>
      <c r="H7464">
        <v>0.99324324324324298</v>
      </c>
      <c r="I7464">
        <v>0.91463414634146301</v>
      </c>
      <c r="J7464" s="1" t="s">
        <v>23229</v>
      </c>
      <c r="K7464" t="s">
        <v>23241</v>
      </c>
      <c r="L7464" t="s">
        <v>38172</v>
      </c>
      <c r="M7464" t="s">
        <v>38173</v>
      </c>
    </row>
    <row r="7465" spans="1:13">
      <c r="A7465" s="1" t="s">
        <v>9482</v>
      </c>
      <c r="B7465">
        <v>4.8438963038508102E-7</v>
      </c>
      <c r="C7465" s="1">
        <v>3.98038682911885E-5</v>
      </c>
      <c r="D7465">
        <v>1</v>
      </c>
      <c r="E7465">
        <v>1</v>
      </c>
      <c r="F7465">
        <v>1</v>
      </c>
      <c r="G7465">
        <v>0.487179487179487</v>
      </c>
      <c r="H7465">
        <v>1</v>
      </c>
      <c r="I7465">
        <v>0.92441860465116299</v>
      </c>
      <c r="J7465" s="1" t="s">
        <v>23229</v>
      </c>
      <c r="K7465" t="s">
        <v>23237</v>
      </c>
      <c r="L7465" t="s">
        <v>38174</v>
      </c>
      <c r="M7465" t="s">
        <v>38175</v>
      </c>
    </row>
    <row r="7466" spans="1:13">
      <c r="A7466" s="1" t="s">
        <v>9483</v>
      </c>
      <c r="B7466">
        <v>1.0245361771824301E-6</v>
      </c>
      <c r="C7466" s="1">
        <v>1.26532228243773E-6</v>
      </c>
      <c r="D7466">
        <v>0</v>
      </c>
      <c r="E7466">
        <v>0</v>
      </c>
      <c r="F7466">
        <v>2.94117647058824E-3</v>
      </c>
      <c r="G7466">
        <v>0</v>
      </c>
      <c r="H7466">
        <v>5.3763440860215101E-3</v>
      </c>
      <c r="I7466">
        <v>0</v>
      </c>
      <c r="J7466" s="1">
        <v>1</v>
      </c>
      <c r="K7466" t="s">
        <v>23241</v>
      </c>
      <c r="L7466" t="s">
        <v>38176</v>
      </c>
      <c r="M7466" t="s">
        <v>38177</v>
      </c>
    </row>
    <row r="7467" spans="1:13">
      <c r="A7467" s="1" t="s">
        <v>9484</v>
      </c>
      <c r="B7467">
        <v>1.52745556047501E-3</v>
      </c>
      <c r="C7467" s="1">
        <v>2.1762616695303601E-4</v>
      </c>
      <c r="D7467">
        <v>0.6875</v>
      </c>
      <c r="E7467">
        <v>0.265625</v>
      </c>
      <c r="F7467">
        <v>0.96410256410256401</v>
      </c>
      <c r="G7467">
        <v>0.98181818181818203</v>
      </c>
      <c r="H7467">
        <v>0.99549549549549599</v>
      </c>
      <c r="I7467">
        <v>0.98706896551724099</v>
      </c>
      <c r="J7467" s="1">
        <v>0.94444444444444398</v>
      </c>
      <c r="K7467" t="s">
        <v>23238</v>
      </c>
      <c r="L7467" t="s">
        <v>38178</v>
      </c>
      <c r="M7467" t="s">
        <v>38179</v>
      </c>
    </row>
    <row r="7468" spans="1:13">
      <c r="A7468" s="1" t="s">
        <v>9485</v>
      </c>
      <c r="B7468">
        <v>1.4723030182283199E-5</v>
      </c>
      <c r="C7468" s="1">
        <v>4.7070552137178198E-4</v>
      </c>
      <c r="D7468">
        <v>0.38</v>
      </c>
      <c r="E7468">
        <v>0.59302325581395399</v>
      </c>
      <c r="F7468">
        <v>0.76993865030674802</v>
      </c>
      <c r="G7468">
        <v>0</v>
      </c>
      <c r="H7468">
        <v>0.28787878787878801</v>
      </c>
      <c r="I7468">
        <v>0.21052631578947401</v>
      </c>
      <c r="J7468" s="1">
        <v>0.5</v>
      </c>
      <c r="K7468" t="s">
        <v>23241</v>
      </c>
      <c r="L7468" t="s">
        <v>38180</v>
      </c>
      <c r="M7468" t="s">
        <v>38181</v>
      </c>
    </row>
    <row r="7469" spans="1:13">
      <c r="A7469" s="1" t="s">
        <v>9486</v>
      </c>
      <c r="B7469">
        <v>9.3976514031677196E-7</v>
      </c>
      <c r="C7469" s="1">
        <v>2.68168989657146E-8</v>
      </c>
      <c r="D7469">
        <v>1</v>
      </c>
      <c r="E7469">
        <v>1</v>
      </c>
      <c r="F7469">
        <v>1</v>
      </c>
      <c r="G7469">
        <v>0.59756097560975596</v>
      </c>
      <c r="H7469">
        <v>0.96226415094339601</v>
      </c>
      <c r="I7469">
        <v>0.76984126984126999</v>
      </c>
      <c r="J7469" s="1" t="s">
        <v>23229</v>
      </c>
      <c r="K7469" t="s">
        <v>23242</v>
      </c>
      <c r="L7469" t="s">
        <v>38182</v>
      </c>
      <c r="M7469" t="s">
        <v>38183</v>
      </c>
    </row>
    <row r="7470" spans="1:13">
      <c r="A7470" s="1" t="s">
        <v>9487</v>
      </c>
      <c r="B7470">
        <v>2.4576976485954301E-4</v>
      </c>
      <c r="C7470" s="1">
        <v>5.0428688302393099E-6</v>
      </c>
      <c r="D7470">
        <v>0.96875</v>
      </c>
      <c r="E7470">
        <v>0.70212765957446799</v>
      </c>
      <c r="F7470">
        <v>0.97701149425287404</v>
      </c>
      <c r="G7470">
        <v>0.98936170212765995</v>
      </c>
      <c r="H7470">
        <v>0.90500000000000003</v>
      </c>
      <c r="I7470">
        <v>0.98295454545454497</v>
      </c>
      <c r="J7470" s="1">
        <v>1</v>
      </c>
      <c r="K7470" t="s">
        <v>23238</v>
      </c>
      <c r="L7470" t="s">
        <v>38184</v>
      </c>
      <c r="M7470" t="s">
        <v>38185</v>
      </c>
    </row>
    <row r="7471" spans="1:13">
      <c r="A7471" s="1" t="s">
        <v>9488</v>
      </c>
      <c r="B7471">
        <v>5.9050074704591998E-5</v>
      </c>
      <c r="C7471" s="1">
        <v>1.2737493899188799E-4</v>
      </c>
      <c r="D7471">
        <v>0.96875</v>
      </c>
      <c r="E7471">
        <v>0.99479166666666696</v>
      </c>
      <c r="F7471">
        <v>0.85897435897435903</v>
      </c>
      <c r="G7471">
        <v>1</v>
      </c>
      <c r="H7471">
        <v>0.99122807017543901</v>
      </c>
      <c r="I7471">
        <v>0.99199999999999999</v>
      </c>
      <c r="J7471" s="1">
        <v>1</v>
      </c>
      <c r="K7471" t="s">
        <v>23240</v>
      </c>
      <c r="L7471" t="s">
        <v>38186</v>
      </c>
      <c r="M7471" t="s">
        <v>38187</v>
      </c>
    </row>
    <row r="7472" spans="1:13">
      <c r="A7472" s="1" t="s">
        <v>9489</v>
      </c>
      <c r="B7472">
        <v>1.1571653893501999E-5</v>
      </c>
      <c r="C7472" s="1">
        <v>5.7944045480446604E-9</v>
      </c>
      <c r="D7472">
        <v>8.3333333333333301E-2</v>
      </c>
      <c r="E7472">
        <v>5.6179775280898901E-3</v>
      </c>
      <c r="F7472">
        <v>0</v>
      </c>
      <c r="G7472">
        <v>0</v>
      </c>
      <c r="H7472">
        <v>5.74712643678161E-3</v>
      </c>
      <c r="I7472">
        <v>0</v>
      </c>
      <c r="J7472" s="1" t="s">
        <v>23229</v>
      </c>
      <c r="K7472" t="s">
        <v>23237</v>
      </c>
      <c r="L7472" t="s">
        <v>38188</v>
      </c>
      <c r="M7472" t="s">
        <v>38189</v>
      </c>
    </row>
    <row r="7473" spans="1:13">
      <c r="A7473" s="1" t="s">
        <v>9490</v>
      </c>
      <c r="B7473">
        <v>0</v>
      </c>
      <c r="C7473" s="1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s="1">
        <v>0</v>
      </c>
      <c r="K7473" t="s">
        <v>23238</v>
      </c>
      <c r="L7473" t="s">
        <v>38190</v>
      </c>
      <c r="M7473" t="s">
        <v>38191</v>
      </c>
    </row>
    <row r="7474" spans="1:13">
      <c r="A7474" s="1" t="s">
        <v>9491</v>
      </c>
      <c r="B7474">
        <v>1.2932374426777001E-5</v>
      </c>
      <c r="C7474" s="1">
        <v>5.78455809751678E-4</v>
      </c>
      <c r="D7474">
        <v>0.890625</v>
      </c>
      <c r="E7474">
        <v>0.58333333333333304</v>
      </c>
      <c r="F7474">
        <v>0.69587628865979401</v>
      </c>
      <c r="G7474">
        <v>0.67857142857142905</v>
      </c>
      <c r="H7474">
        <v>0.77433628318584102</v>
      </c>
      <c r="I7474">
        <v>0.73076923076923095</v>
      </c>
      <c r="J7474" s="1">
        <v>1</v>
      </c>
      <c r="K7474" t="s">
        <v>23237</v>
      </c>
      <c r="L7474" t="s">
        <v>38192</v>
      </c>
      <c r="M7474" t="s">
        <v>38193</v>
      </c>
    </row>
    <row r="7475" spans="1:13">
      <c r="A7475" s="1" t="s">
        <v>9492</v>
      </c>
      <c r="B7475">
        <v>2.3330989480379001E-7</v>
      </c>
      <c r="C7475" s="1">
        <v>1.25070081602023E-5</v>
      </c>
      <c r="D7475">
        <v>1</v>
      </c>
      <c r="E7475">
        <v>0.98958333333333304</v>
      </c>
      <c r="F7475">
        <v>0.994871794871795</v>
      </c>
      <c r="G7475">
        <v>0.97959183673469397</v>
      </c>
      <c r="H7475">
        <v>1</v>
      </c>
      <c r="I7475">
        <v>0.91592920353982299</v>
      </c>
      <c r="J7475" s="1">
        <v>1</v>
      </c>
      <c r="K7475" t="s">
        <v>23238</v>
      </c>
      <c r="L7475" t="s">
        <v>38194</v>
      </c>
      <c r="M7475" t="s">
        <v>38195</v>
      </c>
    </row>
    <row r="7476" spans="1:13">
      <c r="A7476" s="1" t="s">
        <v>9493</v>
      </c>
      <c r="B7476">
        <v>5.0934401153546097E-6</v>
      </c>
      <c r="C7476" s="1">
        <v>7.5062638701751698E-6</v>
      </c>
      <c r="D7476">
        <v>0</v>
      </c>
      <c r="E7476">
        <v>9.6153846153846194E-3</v>
      </c>
      <c r="F7476">
        <v>0</v>
      </c>
      <c r="G7476">
        <v>1.3157894736842099E-2</v>
      </c>
      <c r="H7476">
        <v>0</v>
      </c>
      <c r="I7476">
        <v>0.147435897435897</v>
      </c>
      <c r="J7476" s="1">
        <v>0</v>
      </c>
      <c r="K7476" t="s">
        <v>23241</v>
      </c>
      <c r="L7476" t="s">
        <v>38196</v>
      </c>
      <c r="M7476" t="s">
        <v>38197</v>
      </c>
    </row>
    <row r="7477" spans="1:13">
      <c r="A7477" s="1" t="s">
        <v>9494</v>
      </c>
      <c r="B7477">
        <v>0</v>
      </c>
      <c r="C7477" s="1">
        <v>0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 s="1" t="s">
        <v>23229</v>
      </c>
      <c r="K7477" t="s">
        <v>23238</v>
      </c>
      <c r="L7477" t="s">
        <v>38198</v>
      </c>
      <c r="M7477" t="s">
        <v>38199</v>
      </c>
    </row>
    <row r="7478" spans="1:13">
      <c r="A7478" s="1" t="s">
        <v>9495</v>
      </c>
      <c r="B7478">
        <v>1.98019229039715E-7</v>
      </c>
      <c r="C7478" s="1">
        <v>2.43221507808097E-7</v>
      </c>
      <c r="D7478">
        <v>0.984375</v>
      </c>
      <c r="E7478">
        <v>0.99479166666666696</v>
      </c>
      <c r="F7478">
        <v>1</v>
      </c>
      <c r="G7478">
        <v>0.99056603773584895</v>
      </c>
      <c r="H7478">
        <v>0.98701298701298701</v>
      </c>
      <c r="I7478">
        <v>0.99509803921568596</v>
      </c>
      <c r="J7478" s="1">
        <v>1</v>
      </c>
      <c r="K7478" t="s">
        <v>23238</v>
      </c>
      <c r="L7478" t="s">
        <v>38200</v>
      </c>
      <c r="M7478" t="s">
        <v>38201</v>
      </c>
    </row>
    <row r="7479" spans="1:13">
      <c r="A7479" s="1" t="s">
        <v>9496</v>
      </c>
      <c r="B7479">
        <v>1.23617926684545E-9</v>
      </c>
      <c r="C7479" s="1">
        <v>6.9607433546264101E-5</v>
      </c>
      <c r="D7479">
        <v>0.97619047619047605</v>
      </c>
      <c r="E7479">
        <v>0.98507462686567204</v>
      </c>
      <c r="F7479">
        <v>0.99264705882352899</v>
      </c>
      <c r="G7479">
        <v>0.97727272727272696</v>
      </c>
      <c r="H7479">
        <v>0.90109890109890101</v>
      </c>
      <c r="I7479">
        <v>0.90140845070422504</v>
      </c>
      <c r="J7479" s="1" t="s">
        <v>23229</v>
      </c>
      <c r="K7479" t="s">
        <v>23242</v>
      </c>
      <c r="L7479" t="s">
        <v>38202</v>
      </c>
      <c r="M7479" t="s">
        <v>38203</v>
      </c>
    </row>
    <row r="7480" spans="1:13">
      <c r="A7480" s="1" t="s">
        <v>9497</v>
      </c>
      <c r="B7480">
        <v>1.6130086528842101E-4</v>
      </c>
      <c r="C7480" s="1">
        <v>1.1434426619265E-4</v>
      </c>
      <c r="D7480">
        <v>0.51612903225806495</v>
      </c>
      <c r="E7480">
        <v>0.21264367816092</v>
      </c>
      <c r="F7480">
        <v>0.50903614457831303</v>
      </c>
      <c r="G7480">
        <v>0.48148148148148101</v>
      </c>
      <c r="H7480">
        <v>0.29545454545454503</v>
      </c>
      <c r="I7480">
        <v>0.62</v>
      </c>
      <c r="J7480" s="1">
        <v>0.95454545454545503</v>
      </c>
      <c r="K7480" t="s">
        <v>23241</v>
      </c>
      <c r="L7480" t="s">
        <v>38204</v>
      </c>
      <c r="M7480" t="s">
        <v>38205</v>
      </c>
    </row>
    <row r="7481" spans="1:13">
      <c r="A7481" s="1" t="s">
        <v>9498</v>
      </c>
      <c r="B7481">
        <v>1.11558995441985E-4</v>
      </c>
      <c r="C7481" s="1">
        <v>5.2295393062287796E-4</v>
      </c>
      <c r="D7481">
        <v>0.921875</v>
      </c>
      <c r="E7481">
        <v>0.97916666666666696</v>
      </c>
      <c r="F7481">
        <v>0.608108108108108</v>
      </c>
      <c r="G7481">
        <v>0.97619047619047605</v>
      </c>
      <c r="H7481">
        <v>0.79896907216494895</v>
      </c>
      <c r="I7481">
        <v>0.963917525773196</v>
      </c>
      <c r="J7481" s="1">
        <v>0.40909090909090901</v>
      </c>
      <c r="K7481" t="s">
        <v>23240</v>
      </c>
      <c r="L7481" t="s">
        <v>38206</v>
      </c>
      <c r="M7481" t="s">
        <v>38207</v>
      </c>
    </row>
    <row r="7482" spans="1:13">
      <c r="A7482" s="1" t="s">
        <v>9499</v>
      </c>
      <c r="B7482">
        <v>2.2206771507076E-6</v>
      </c>
      <c r="C7482" s="1">
        <v>1.7125590032154E-6</v>
      </c>
      <c r="D7482">
        <v>1</v>
      </c>
      <c r="E7482">
        <v>0.99479166666666696</v>
      </c>
      <c r="F7482">
        <v>0.99470899470899499</v>
      </c>
      <c r="G7482">
        <v>1</v>
      </c>
      <c r="H7482">
        <v>1</v>
      </c>
      <c r="I7482">
        <v>0.99590163934426201</v>
      </c>
      <c r="J7482" s="1">
        <v>4.5454545454545497E-2</v>
      </c>
      <c r="K7482" t="s">
        <v>23238</v>
      </c>
      <c r="L7482" t="s">
        <v>38208</v>
      </c>
      <c r="M7482" t="s">
        <v>38209</v>
      </c>
    </row>
    <row r="7483" spans="1:13">
      <c r="A7483" s="1" t="s">
        <v>9500</v>
      </c>
      <c r="B7483">
        <v>7.7241940029211802E-7</v>
      </c>
      <c r="C7483" s="1">
        <v>1.0361369074847799E-6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0.96039603960396003</v>
      </c>
      <c r="J7483" s="1">
        <v>0.68181818181818199</v>
      </c>
      <c r="K7483" t="s">
        <v>23239</v>
      </c>
      <c r="L7483" t="s">
        <v>38210</v>
      </c>
      <c r="M7483" t="s">
        <v>38211</v>
      </c>
    </row>
    <row r="7484" spans="1:13">
      <c r="A7484" s="1" t="s">
        <v>9501</v>
      </c>
      <c r="B7484">
        <v>5.5364881637309604E-6</v>
      </c>
      <c r="C7484" s="1">
        <v>6.5395504541551602E-7</v>
      </c>
      <c r="D7484">
        <v>0.11111111111111099</v>
      </c>
      <c r="E7484">
        <v>4.3478260869565202E-2</v>
      </c>
      <c r="F7484">
        <v>2.44755244755245E-2</v>
      </c>
      <c r="G7484">
        <v>0</v>
      </c>
      <c r="H7484">
        <v>0</v>
      </c>
      <c r="I7484">
        <v>0</v>
      </c>
      <c r="J7484" s="1" t="s">
        <v>23229</v>
      </c>
      <c r="K7484" t="s">
        <v>23239</v>
      </c>
      <c r="L7484" t="s">
        <v>38212</v>
      </c>
      <c r="M7484" t="s">
        <v>38213</v>
      </c>
    </row>
    <row r="7485" spans="1:13">
      <c r="A7485" s="1" t="s">
        <v>9502</v>
      </c>
      <c r="B7485">
        <v>3.4555126698067802E-7</v>
      </c>
      <c r="C7485" s="1">
        <v>3.8949305792306901E-6</v>
      </c>
      <c r="D7485">
        <v>0.984375</v>
      </c>
      <c r="E7485">
        <v>0.99456521739130399</v>
      </c>
      <c r="F7485">
        <v>1</v>
      </c>
      <c r="G7485">
        <v>0.47560975609756101</v>
      </c>
      <c r="H7485">
        <v>0.97802197802197799</v>
      </c>
      <c r="I7485">
        <v>0.87323943661971803</v>
      </c>
      <c r="J7485" s="1">
        <v>1</v>
      </c>
      <c r="K7485" t="s">
        <v>23240</v>
      </c>
      <c r="L7485" t="s">
        <v>38214</v>
      </c>
      <c r="M7485" t="s">
        <v>38215</v>
      </c>
    </row>
    <row r="7486" spans="1:13">
      <c r="A7486" s="1" t="s">
        <v>9503</v>
      </c>
      <c r="B7486">
        <v>3.95382949260049E-8</v>
      </c>
      <c r="C7486" s="1">
        <v>2.5687011375268802E-6</v>
      </c>
      <c r="D7486">
        <v>0.95</v>
      </c>
      <c r="E7486">
        <v>1</v>
      </c>
      <c r="F7486">
        <v>0.988188976377953</v>
      </c>
      <c r="G7486">
        <v>0.97169811320754695</v>
      </c>
      <c r="H7486">
        <v>0.97101449275362295</v>
      </c>
      <c r="I7486">
        <v>0.981012658227848</v>
      </c>
      <c r="J7486" s="1">
        <v>0.90909090909090895</v>
      </c>
      <c r="K7486" t="s">
        <v>23241</v>
      </c>
      <c r="L7486" t="s">
        <v>38216</v>
      </c>
      <c r="M7486" t="s">
        <v>38217</v>
      </c>
    </row>
    <row r="7487" spans="1:13">
      <c r="A7487" s="1" t="s">
        <v>9504</v>
      </c>
      <c r="B7487">
        <v>8.8905324375159698E-6</v>
      </c>
      <c r="C7487" s="1">
        <v>7.3831603157666599E-5</v>
      </c>
      <c r="D7487">
        <v>1</v>
      </c>
      <c r="E7487">
        <v>1</v>
      </c>
      <c r="F7487">
        <v>0.80263157894736803</v>
      </c>
      <c r="G7487">
        <v>0.95454545454545503</v>
      </c>
      <c r="H7487">
        <v>0.98611111111111105</v>
      </c>
      <c r="I7487">
        <v>0.96875</v>
      </c>
      <c r="J7487" s="1">
        <v>1</v>
      </c>
      <c r="K7487" t="s">
        <v>23238</v>
      </c>
      <c r="L7487" t="s">
        <v>38218</v>
      </c>
      <c r="M7487" t="s">
        <v>38219</v>
      </c>
    </row>
    <row r="7488" spans="1:13">
      <c r="A7488" s="1" t="s">
        <v>9505</v>
      </c>
      <c r="B7488">
        <v>3.9856507676082399E-5</v>
      </c>
      <c r="C7488" s="1">
        <v>2.6833598046117601E-5</v>
      </c>
      <c r="D7488">
        <v>0.90625</v>
      </c>
      <c r="E7488">
        <v>0.98333333333333295</v>
      </c>
      <c r="F7488">
        <v>0.60360360360360399</v>
      </c>
      <c r="G7488">
        <v>0.8125</v>
      </c>
      <c r="H7488">
        <v>0.84666666666666701</v>
      </c>
      <c r="I7488">
        <v>0.86458333333333304</v>
      </c>
      <c r="J7488" s="1">
        <v>1</v>
      </c>
      <c r="K7488" t="s">
        <v>23238</v>
      </c>
      <c r="L7488" t="s">
        <v>38220</v>
      </c>
      <c r="M7488" t="s">
        <v>38221</v>
      </c>
    </row>
    <row r="7489" spans="1:13">
      <c r="A7489" s="1" t="s">
        <v>9506</v>
      </c>
      <c r="B7489">
        <v>1.9005990131124801E-4</v>
      </c>
      <c r="C7489" s="1">
        <v>6.5348490747921795E-7</v>
      </c>
      <c r="D7489">
        <v>0.35</v>
      </c>
      <c r="E7489">
        <v>3.7974683544303799E-2</v>
      </c>
      <c r="F7489">
        <v>0.34451219512195103</v>
      </c>
      <c r="G7489">
        <v>0.86</v>
      </c>
      <c r="H7489">
        <v>0.40163934426229497</v>
      </c>
      <c r="I7489">
        <v>0.68055555555555602</v>
      </c>
      <c r="J7489" s="1" t="s">
        <v>23229</v>
      </c>
      <c r="K7489" t="s">
        <v>23241</v>
      </c>
      <c r="L7489" t="s">
        <v>38222</v>
      </c>
      <c r="M7489" t="s">
        <v>38223</v>
      </c>
    </row>
    <row r="7490" spans="1:13">
      <c r="A7490" s="1" t="s">
        <v>9507</v>
      </c>
      <c r="B7490">
        <v>8.2546826659288404E-5</v>
      </c>
      <c r="C7490" s="1">
        <v>1.9060001637068499E-5</v>
      </c>
      <c r="D7490">
        <v>0.80434782608695699</v>
      </c>
      <c r="E7490">
        <v>0.60958904109588996</v>
      </c>
      <c r="F7490">
        <v>0.99152542372881403</v>
      </c>
      <c r="G7490">
        <v>0.66176470588235303</v>
      </c>
      <c r="H7490">
        <v>0.97368421052631604</v>
      </c>
      <c r="I7490">
        <v>0.87373737373737403</v>
      </c>
      <c r="J7490" s="1">
        <v>1</v>
      </c>
      <c r="K7490" t="s">
        <v>23240</v>
      </c>
      <c r="L7490" t="s">
        <v>38224</v>
      </c>
      <c r="M7490" t="s">
        <v>38225</v>
      </c>
    </row>
    <row r="7491" spans="1:13">
      <c r="A7491" s="1" t="s">
        <v>9508</v>
      </c>
      <c r="B7491">
        <v>2.3970123563109098E-6</v>
      </c>
      <c r="C7491" s="1">
        <v>9.3750485809177404E-6</v>
      </c>
      <c r="D7491">
        <v>1</v>
      </c>
      <c r="E7491">
        <v>1</v>
      </c>
      <c r="F7491">
        <v>0.90607734806629803</v>
      </c>
      <c r="G7491">
        <v>1</v>
      </c>
      <c r="H7491">
        <v>1</v>
      </c>
      <c r="I7491">
        <v>1</v>
      </c>
      <c r="J7491" s="1">
        <v>1</v>
      </c>
      <c r="K7491" t="s">
        <v>23238</v>
      </c>
      <c r="L7491" t="s">
        <v>38226</v>
      </c>
      <c r="M7491" t="s">
        <v>38227</v>
      </c>
    </row>
    <row r="7492" spans="1:13">
      <c r="A7492" s="1" t="s">
        <v>9509</v>
      </c>
      <c r="B7492">
        <v>1.90584810473061E-7</v>
      </c>
      <c r="C7492" s="1">
        <v>2.88879450416742E-6</v>
      </c>
      <c r="D7492">
        <v>1</v>
      </c>
      <c r="E7492">
        <v>0.93661971830985902</v>
      </c>
      <c r="F7492">
        <v>0.92342342342342298</v>
      </c>
      <c r="G7492">
        <v>1</v>
      </c>
      <c r="H7492">
        <v>0.95454545454545503</v>
      </c>
      <c r="I7492">
        <v>0.97368421052631604</v>
      </c>
      <c r="J7492" s="1">
        <v>1</v>
      </c>
      <c r="K7492" t="s">
        <v>23241</v>
      </c>
      <c r="L7492" t="s">
        <v>38228</v>
      </c>
      <c r="M7492" t="s">
        <v>38229</v>
      </c>
    </row>
    <row r="7493" spans="1:13">
      <c r="A7493" s="1" t="s">
        <v>9510</v>
      </c>
      <c r="B7493">
        <v>9.5177516600930503E-7</v>
      </c>
      <c r="C7493" s="1">
        <v>1.31403856129077E-5</v>
      </c>
      <c r="D7493">
        <v>1</v>
      </c>
      <c r="E7493">
        <v>1</v>
      </c>
      <c r="F7493">
        <v>0.987179487179487</v>
      </c>
      <c r="G7493">
        <v>0.88</v>
      </c>
      <c r="H7493">
        <v>0.98245614035087703</v>
      </c>
      <c r="I7493">
        <v>0.84722222222222199</v>
      </c>
      <c r="J7493" s="1">
        <v>1</v>
      </c>
      <c r="K7493" t="s">
        <v>23238</v>
      </c>
      <c r="L7493" t="s">
        <v>38230</v>
      </c>
      <c r="M7493" t="s">
        <v>38231</v>
      </c>
    </row>
    <row r="7494" spans="1:13">
      <c r="A7494" s="1" t="s">
        <v>9511</v>
      </c>
      <c r="B7494">
        <v>9.8697363023420197E-5</v>
      </c>
      <c r="C7494" s="1">
        <v>5.9986069111307199E-6</v>
      </c>
      <c r="D7494">
        <v>0.14516129032258099</v>
      </c>
      <c r="E7494">
        <v>5.7142857142857099E-2</v>
      </c>
      <c r="F7494">
        <v>0.66402116402116396</v>
      </c>
      <c r="G7494">
        <v>0.4375</v>
      </c>
      <c r="H7494">
        <v>0.79518072289156605</v>
      </c>
      <c r="I7494">
        <v>0.68867924528301905</v>
      </c>
      <c r="J7494" s="1">
        <v>1</v>
      </c>
      <c r="K7494" t="s">
        <v>23239</v>
      </c>
      <c r="L7494" t="s">
        <v>38232</v>
      </c>
      <c r="M7494" t="s">
        <v>38233</v>
      </c>
    </row>
    <row r="7495" spans="1:13">
      <c r="A7495" s="1" t="s">
        <v>9512</v>
      </c>
      <c r="B7495">
        <v>3.1517561070640899E-5</v>
      </c>
      <c r="C7495" s="1">
        <v>1.7977319779589701E-5</v>
      </c>
      <c r="D7495">
        <v>0.29310344827586199</v>
      </c>
      <c r="E7495">
        <v>0.55421686746987997</v>
      </c>
      <c r="F7495">
        <v>7.6470588235294096E-2</v>
      </c>
      <c r="G7495">
        <v>0.296296296296296</v>
      </c>
      <c r="H7495">
        <v>7.6271186440677999E-2</v>
      </c>
      <c r="I7495">
        <v>0.36538461538461497</v>
      </c>
      <c r="J7495" s="1">
        <v>1</v>
      </c>
      <c r="K7495" t="s">
        <v>23237</v>
      </c>
      <c r="L7495" t="s">
        <v>38234</v>
      </c>
      <c r="M7495" t="s">
        <v>38235</v>
      </c>
    </row>
    <row r="7496" spans="1:13">
      <c r="A7496" s="1" t="s">
        <v>9513</v>
      </c>
      <c r="B7496">
        <v>1.25000916777947E-6</v>
      </c>
      <c r="C7496" s="1">
        <v>6.5272417842788996E-5</v>
      </c>
      <c r="D7496">
        <v>0.14516129032258099</v>
      </c>
      <c r="E7496">
        <v>2.0833333333333301E-2</v>
      </c>
      <c r="F7496">
        <v>8.9285714285714298E-3</v>
      </c>
      <c r="G7496">
        <v>0.125</v>
      </c>
      <c r="H7496">
        <v>5.2631578947368397E-2</v>
      </c>
      <c r="I7496">
        <v>6.5476190476190493E-2</v>
      </c>
      <c r="J7496" s="1" t="s">
        <v>23229</v>
      </c>
      <c r="K7496" t="s">
        <v>23241</v>
      </c>
      <c r="L7496" t="s">
        <v>38236</v>
      </c>
      <c r="M7496" t="s">
        <v>38237</v>
      </c>
    </row>
    <row r="7497" spans="1:13">
      <c r="A7497" s="1" t="s">
        <v>9514</v>
      </c>
      <c r="B7497">
        <v>4.1799378365849901E-4</v>
      </c>
      <c r="C7497" s="1">
        <v>3.1666178841066801E-4</v>
      </c>
      <c r="D7497">
        <v>0.38461538461538503</v>
      </c>
      <c r="E7497">
        <v>0.63440860215053796</v>
      </c>
      <c r="F7497">
        <v>0.22093023255814001</v>
      </c>
      <c r="G7497">
        <v>0.13829787234042601</v>
      </c>
      <c r="H7497">
        <v>6.6666666666666693E-2</v>
      </c>
      <c r="I7497">
        <v>8.0357142857142905E-2</v>
      </c>
      <c r="J7497" s="1">
        <v>0</v>
      </c>
      <c r="K7497" t="s">
        <v>23241</v>
      </c>
      <c r="L7497" t="s">
        <v>38238</v>
      </c>
      <c r="M7497" t="s">
        <v>38239</v>
      </c>
    </row>
    <row r="7498" spans="1:13">
      <c r="A7498" s="1" t="s">
        <v>9515</v>
      </c>
      <c r="B7498">
        <v>9.7577875143822408E-6</v>
      </c>
      <c r="C7498" s="1">
        <v>1.0479354677231899E-6</v>
      </c>
      <c r="D7498">
        <v>0.907407407407407</v>
      </c>
      <c r="E7498">
        <v>1</v>
      </c>
      <c r="F7498">
        <v>0.93225806451612903</v>
      </c>
      <c r="G7498">
        <v>1</v>
      </c>
      <c r="H7498">
        <v>0.97747747747747704</v>
      </c>
      <c r="I7498">
        <v>0.967741935483871</v>
      </c>
      <c r="J7498" s="1">
        <v>1</v>
      </c>
      <c r="K7498" t="s">
        <v>23238</v>
      </c>
      <c r="L7498" t="s">
        <v>38240</v>
      </c>
      <c r="M7498" t="s">
        <v>38241</v>
      </c>
    </row>
    <row r="7499" spans="1:13">
      <c r="A7499" s="1" t="s">
        <v>9516</v>
      </c>
      <c r="B7499">
        <v>5.2460933917808E-6</v>
      </c>
      <c r="C7499" s="1">
        <v>1.0026249397736201E-5</v>
      </c>
      <c r="D7499">
        <v>0</v>
      </c>
      <c r="E7499">
        <v>0</v>
      </c>
      <c r="F7499">
        <v>0</v>
      </c>
      <c r="G7499">
        <v>0.38461538461538503</v>
      </c>
      <c r="H7499">
        <v>2.06185567010309E-2</v>
      </c>
      <c r="I7499">
        <v>2.21238938053097E-2</v>
      </c>
      <c r="J7499" s="1" t="s">
        <v>23229</v>
      </c>
      <c r="K7499" t="s">
        <v>23241</v>
      </c>
      <c r="L7499" t="s">
        <v>38242</v>
      </c>
      <c r="M7499" t="s">
        <v>38243</v>
      </c>
    </row>
    <row r="7500" spans="1:13">
      <c r="A7500" s="1" t="s">
        <v>9517</v>
      </c>
      <c r="B7500">
        <v>9.2212875952602798E-6</v>
      </c>
      <c r="C7500" s="1">
        <v>1.39967017594005E-5</v>
      </c>
      <c r="D7500">
        <v>0.22222222222222199</v>
      </c>
      <c r="E7500">
        <v>0.214285714285714</v>
      </c>
      <c r="F7500">
        <v>0.54362416107382505</v>
      </c>
      <c r="G7500">
        <v>0.94444444444444398</v>
      </c>
      <c r="H7500">
        <v>0.40540540540540498</v>
      </c>
      <c r="I7500">
        <v>0.79629629629629595</v>
      </c>
      <c r="J7500" s="1" t="s">
        <v>23229</v>
      </c>
      <c r="K7500" t="s">
        <v>23238</v>
      </c>
      <c r="L7500" t="s">
        <v>38244</v>
      </c>
      <c r="M7500" t="s">
        <v>38245</v>
      </c>
    </row>
    <row r="7501" spans="1:13">
      <c r="A7501" s="1" t="s">
        <v>9518</v>
      </c>
      <c r="B7501">
        <v>1.08838535182545E-7</v>
      </c>
      <c r="C7501" s="1">
        <v>1.03807649012432E-6</v>
      </c>
      <c r="D7501">
        <v>0</v>
      </c>
      <c r="E7501">
        <v>6.5789473684210497E-3</v>
      </c>
      <c r="F7501">
        <v>3.4965034965035E-3</v>
      </c>
      <c r="G7501">
        <v>0</v>
      </c>
      <c r="H7501">
        <v>5.74712643678161E-3</v>
      </c>
      <c r="I7501">
        <v>0</v>
      </c>
      <c r="J7501" s="1">
        <v>1</v>
      </c>
      <c r="K7501" t="s">
        <v>23242</v>
      </c>
      <c r="L7501" t="s">
        <v>38246</v>
      </c>
      <c r="M7501" t="s">
        <v>38247</v>
      </c>
    </row>
    <row r="7502" spans="1:13">
      <c r="A7502" s="1" t="s">
        <v>9519</v>
      </c>
      <c r="B7502">
        <v>6.8684486918788296E-6</v>
      </c>
      <c r="C7502" s="1">
        <v>1.9772975225416E-7</v>
      </c>
      <c r="D7502">
        <v>0.93333333333333302</v>
      </c>
      <c r="E7502">
        <v>1</v>
      </c>
      <c r="F7502">
        <v>1</v>
      </c>
      <c r="G7502">
        <v>1</v>
      </c>
      <c r="H7502">
        <v>1</v>
      </c>
      <c r="I7502">
        <v>1</v>
      </c>
      <c r="J7502" s="1" t="s">
        <v>23229</v>
      </c>
      <c r="K7502" t="s">
        <v>23240</v>
      </c>
      <c r="L7502" t="s">
        <v>38248</v>
      </c>
      <c r="M7502" t="s">
        <v>38249</v>
      </c>
    </row>
    <row r="7503" spans="1:13">
      <c r="A7503" s="1" t="s">
        <v>9520</v>
      </c>
      <c r="B7503">
        <v>1.67532959909163E-7</v>
      </c>
      <c r="C7503" s="1">
        <v>1.90920193398055E-5</v>
      </c>
      <c r="D7503">
        <v>0.28000000000000003</v>
      </c>
      <c r="E7503">
        <v>0.27868852459016402</v>
      </c>
      <c r="F7503">
        <v>1.38888888888889E-2</v>
      </c>
      <c r="G7503">
        <v>1.7857142857142901E-2</v>
      </c>
      <c r="H7503">
        <v>1.45631067961165E-2</v>
      </c>
      <c r="I7503">
        <v>0.13125000000000001</v>
      </c>
      <c r="J7503" s="1">
        <v>0</v>
      </c>
      <c r="K7503" t="s">
        <v>23242</v>
      </c>
      <c r="L7503" t="s">
        <v>38250</v>
      </c>
      <c r="M7503" t="s">
        <v>38251</v>
      </c>
    </row>
    <row r="7504" spans="1:13">
      <c r="A7504" s="1" t="s">
        <v>9521</v>
      </c>
      <c r="B7504">
        <v>1.1597660318178899E-6</v>
      </c>
      <c r="C7504" s="1">
        <v>1.4267606216352E-5</v>
      </c>
      <c r="D7504">
        <v>0.12962962962963001</v>
      </c>
      <c r="E7504">
        <v>9.375E-2</v>
      </c>
      <c r="F7504">
        <v>0</v>
      </c>
      <c r="G7504">
        <v>0</v>
      </c>
      <c r="H7504">
        <v>0</v>
      </c>
      <c r="I7504">
        <v>3.3707865168539297E-2</v>
      </c>
      <c r="J7504" s="1">
        <v>0</v>
      </c>
      <c r="K7504" t="s">
        <v>23241</v>
      </c>
      <c r="L7504" t="s">
        <v>38252</v>
      </c>
      <c r="M7504" t="s">
        <v>38253</v>
      </c>
    </row>
    <row r="7505" spans="1:13">
      <c r="A7505" s="1" t="s">
        <v>9522</v>
      </c>
      <c r="B7505">
        <v>2.1849819337175801E-5</v>
      </c>
      <c r="C7505" s="1">
        <v>1.5565712574048E-4</v>
      </c>
      <c r="D7505">
        <v>0</v>
      </c>
      <c r="E7505">
        <v>0</v>
      </c>
      <c r="F7505">
        <v>2.5641025641025602E-3</v>
      </c>
      <c r="G7505">
        <v>0.44680851063829802</v>
      </c>
      <c r="H7505">
        <v>4.4642857142857097E-3</v>
      </c>
      <c r="I7505">
        <v>0.33333333333333298</v>
      </c>
      <c r="J7505" s="1">
        <v>0</v>
      </c>
      <c r="K7505" t="s">
        <v>23239</v>
      </c>
      <c r="L7505" t="s">
        <v>38254</v>
      </c>
      <c r="M7505" t="s">
        <v>38255</v>
      </c>
    </row>
    <row r="7506" spans="1:13">
      <c r="A7506" s="1" t="s">
        <v>9523</v>
      </c>
      <c r="B7506">
        <v>2.9730471542457799E-5</v>
      </c>
      <c r="C7506" s="1">
        <v>2.4927636301767301E-6</v>
      </c>
      <c r="D7506">
        <v>0.115384615384615</v>
      </c>
      <c r="E7506">
        <v>8.3333333333333301E-2</v>
      </c>
      <c r="F7506">
        <v>7.3529411764705899E-3</v>
      </c>
      <c r="G7506">
        <v>0</v>
      </c>
      <c r="H7506">
        <v>0</v>
      </c>
      <c r="I7506">
        <v>0</v>
      </c>
      <c r="J7506" s="1" t="s">
        <v>23229</v>
      </c>
      <c r="K7506" t="s">
        <v>23241</v>
      </c>
      <c r="L7506" t="s">
        <v>38256</v>
      </c>
      <c r="M7506" t="s">
        <v>38257</v>
      </c>
    </row>
    <row r="7507" spans="1:13">
      <c r="A7507" s="1" t="s">
        <v>9524</v>
      </c>
      <c r="B7507">
        <v>4.0304071975760097E-6</v>
      </c>
      <c r="C7507" s="1">
        <v>3.3445961424537402E-6</v>
      </c>
      <c r="D7507">
        <v>1</v>
      </c>
      <c r="E7507">
        <v>0.98765432098765404</v>
      </c>
      <c r="F7507">
        <v>0.96685082872928196</v>
      </c>
      <c r="G7507">
        <v>1</v>
      </c>
      <c r="H7507">
        <v>0.96875</v>
      </c>
      <c r="I7507">
        <v>0.97972972972973005</v>
      </c>
      <c r="J7507" s="1">
        <v>0.90909090909090895</v>
      </c>
      <c r="K7507" t="s">
        <v>23240</v>
      </c>
      <c r="L7507" t="s">
        <v>38258</v>
      </c>
      <c r="M7507" t="s">
        <v>38259</v>
      </c>
    </row>
    <row r="7508" spans="1:13">
      <c r="A7508" s="1" t="s">
        <v>9525</v>
      </c>
      <c r="B7508">
        <v>8.9106246870532298E-8</v>
      </c>
      <c r="C7508" s="1">
        <v>9.2600272930994005E-10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0.98958333333333304</v>
      </c>
      <c r="J7508" s="1">
        <v>0.40909090909090901</v>
      </c>
      <c r="K7508" t="s">
        <v>23237</v>
      </c>
      <c r="L7508" t="s">
        <v>38260</v>
      </c>
      <c r="M7508" t="s">
        <v>38261</v>
      </c>
    </row>
    <row r="7509" spans="1:13">
      <c r="A7509" s="1" t="s">
        <v>9526</v>
      </c>
      <c r="B7509">
        <v>6.4464181165079096E-7</v>
      </c>
      <c r="C7509" s="1">
        <v>1.11962482735783E-7</v>
      </c>
      <c r="D7509">
        <v>1.85185185185185E-2</v>
      </c>
      <c r="E7509">
        <v>0</v>
      </c>
      <c r="F7509">
        <v>0</v>
      </c>
      <c r="G7509">
        <v>8.3333333333333301E-2</v>
      </c>
      <c r="H7509">
        <v>1.9230769230769201E-2</v>
      </c>
      <c r="I7509">
        <v>3.4482758620689703E-2</v>
      </c>
      <c r="J7509" s="1" t="s">
        <v>23229</v>
      </c>
      <c r="K7509" t="s">
        <v>23240</v>
      </c>
      <c r="L7509" t="s">
        <v>38262</v>
      </c>
      <c r="M7509" t="s">
        <v>38263</v>
      </c>
    </row>
    <row r="7510" spans="1:13">
      <c r="A7510" s="1" t="s">
        <v>9527</v>
      </c>
      <c r="B7510">
        <v>4.0103169984432197E-6</v>
      </c>
      <c r="C7510" s="1">
        <v>3.6879765720970899E-9</v>
      </c>
      <c r="D7510">
        <v>0</v>
      </c>
      <c r="E7510">
        <v>0</v>
      </c>
      <c r="F7510">
        <v>4.3478260869565201E-3</v>
      </c>
      <c r="G7510">
        <v>0.63636363636363602</v>
      </c>
      <c r="H7510">
        <v>0.10344827586206901</v>
      </c>
      <c r="I7510">
        <v>0.194444444444444</v>
      </c>
      <c r="J7510" s="1" t="s">
        <v>23229</v>
      </c>
      <c r="K7510" t="s">
        <v>23241</v>
      </c>
      <c r="L7510" t="s">
        <v>38264</v>
      </c>
      <c r="M7510" t="s">
        <v>38265</v>
      </c>
    </row>
    <row r="7511" spans="1:13">
      <c r="A7511" s="1" t="s">
        <v>9528</v>
      </c>
      <c r="B7511">
        <v>1.37224864151129E-5</v>
      </c>
      <c r="C7511" s="1">
        <v>8.0901315253585302E-6</v>
      </c>
      <c r="D7511">
        <v>9.375E-2</v>
      </c>
      <c r="E7511">
        <v>1.0638297872340399E-2</v>
      </c>
      <c r="F7511">
        <v>5.83333333333333E-2</v>
      </c>
      <c r="G7511">
        <v>2.3809523809523801E-2</v>
      </c>
      <c r="H7511">
        <v>0</v>
      </c>
      <c r="I7511">
        <v>0</v>
      </c>
      <c r="J7511" s="1">
        <v>0</v>
      </c>
      <c r="K7511" t="s">
        <v>23238</v>
      </c>
      <c r="L7511" t="s">
        <v>38266</v>
      </c>
      <c r="M7511" t="s">
        <v>38267</v>
      </c>
    </row>
    <row r="7512" spans="1:13">
      <c r="A7512" s="1" t="s">
        <v>9529</v>
      </c>
      <c r="B7512">
        <v>8.7689465315819998E-8</v>
      </c>
      <c r="C7512" s="1">
        <v>1.8740961835121801E-6</v>
      </c>
      <c r="D7512">
        <v>8.0645161290322606E-2</v>
      </c>
      <c r="E7512">
        <v>0.14117647058823499</v>
      </c>
      <c r="F7512">
        <v>2.5862068965517199E-2</v>
      </c>
      <c r="G7512">
        <v>0</v>
      </c>
      <c r="H7512">
        <v>2.40963855421687E-2</v>
      </c>
      <c r="I7512">
        <v>1.16279069767442E-2</v>
      </c>
      <c r="J7512" s="1">
        <v>0</v>
      </c>
      <c r="K7512" t="s">
        <v>23237</v>
      </c>
      <c r="L7512" t="s">
        <v>38268</v>
      </c>
      <c r="M7512" t="s">
        <v>38269</v>
      </c>
    </row>
    <row r="7513" spans="1:13">
      <c r="A7513" s="1" t="s">
        <v>9530</v>
      </c>
      <c r="B7513">
        <v>4.23782870834476E-6</v>
      </c>
      <c r="C7513" s="1">
        <v>2.2739088169533401E-5</v>
      </c>
      <c r="D7513">
        <v>1.6666666666666701E-2</v>
      </c>
      <c r="E7513">
        <v>0.136904761904762</v>
      </c>
      <c r="F7513">
        <v>0</v>
      </c>
      <c r="G7513">
        <v>0</v>
      </c>
      <c r="H7513">
        <v>3.4482758620689703E-2</v>
      </c>
      <c r="I7513">
        <v>0.16666666666666699</v>
      </c>
      <c r="J7513" s="1">
        <v>0</v>
      </c>
      <c r="K7513" t="s">
        <v>23238</v>
      </c>
      <c r="L7513" t="s">
        <v>38270</v>
      </c>
      <c r="M7513" t="s">
        <v>38271</v>
      </c>
    </row>
    <row r="7514" spans="1:13">
      <c r="A7514" s="1" t="s">
        <v>9531</v>
      </c>
      <c r="B7514">
        <v>1.4954969419995901E-4</v>
      </c>
      <c r="C7514" s="1">
        <v>1.6451220262764502E-5</v>
      </c>
      <c r="D7514">
        <v>0.734375</v>
      </c>
      <c r="E7514">
        <v>0.71578947368421098</v>
      </c>
      <c r="F7514">
        <v>0.88341968911917101</v>
      </c>
      <c r="G7514">
        <v>0.98</v>
      </c>
      <c r="H7514">
        <v>0.94230769230769196</v>
      </c>
      <c r="I7514">
        <v>0.97252747252747296</v>
      </c>
      <c r="J7514" s="1">
        <v>1</v>
      </c>
      <c r="K7514" t="s">
        <v>23238</v>
      </c>
      <c r="L7514" t="s">
        <v>38272</v>
      </c>
      <c r="M7514" t="s">
        <v>38273</v>
      </c>
    </row>
    <row r="7515" spans="1:13">
      <c r="A7515" s="1" t="s">
        <v>9532</v>
      </c>
      <c r="B7515">
        <v>1.59873209761585E-6</v>
      </c>
      <c r="C7515" s="1">
        <v>5.6507395102746203E-6</v>
      </c>
      <c r="D7515">
        <v>0</v>
      </c>
      <c r="E7515">
        <v>0</v>
      </c>
      <c r="F7515">
        <v>0</v>
      </c>
      <c r="G7515">
        <v>1.85185185185185E-2</v>
      </c>
      <c r="H7515">
        <v>0</v>
      </c>
      <c r="I7515">
        <v>6.8807339449541302E-2</v>
      </c>
      <c r="J7515" s="1">
        <v>0</v>
      </c>
      <c r="K7515" t="s">
        <v>23240</v>
      </c>
      <c r="L7515" t="s">
        <v>38274</v>
      </c>
      <c r="M7515" t="s">
        <v>38275</v>
      </c>
    </row>
    <row r="7516" spans="1:13">
      <c r="A7516" s="1" t="s">
        <v>9533</v>
      </c>
      <c r="B7516">
        <v>5.9652054894169801E-5</v>
      </c>
      <c r="C7516" s="1">
        <v>4.0429994936480498E-4</v>
      </c>
      <c r="D7516">
        <v>0.97727272727272696</v>
      </c>
      <c r="E7516">
        <v>0.98648648648648696</v>
      </c>
      <c r="F7516">
        <v>0.337662337662338</v>
      </c>
      <c r="G7516">
        <v>1</v>
      </c>
      <c r="H7516">
        <v>0.75373134328358204</v>
      </c>
      <c r="I7516">
        <v>0.98837209302325602</v>
      </c>
      <c r="J7516" s="1">
        <v>1</v>
      </c>
      <c r="K7516" t="s">
        <v>23239</v>
      </c>
      <c r="L7516" t="s">
        <v>38276</v>
      </c>
      <c r="M7516" t="s">
        <v>38277</v>
      </c>
    </row>
    <row r="7517" spans="1:13">
      <c r="A7517" s="1" t="s">
        <v>9534</v>
      </c>
      <c r="B7517">
        <v>4.8526618291547297E-8</v>
      </c>
      <c r="C7517" s="1">
        <v>2.0659473362964501E-4</v>
      </c>
      <c r="D7517">
        <v>0.45161290322580599</v>
      </c>
      <c r="E7517">
        <v>0.544303797468354</v>
      </c>
      <c r="F7517">
        <v>0.732704402515723</v>
      </c>
      <c r="G7517">
        <v>1</v>
      </c>
      <c r="H7517">
        <v>0.71910112359550604</v>
      </c>
      <c r="I7517">
        <v>0.85802469135802495</v>
      </c>
      <c r="J7517" s="1">
        <v>0.5</v>
      </c>
      <c r="K7517" t="s">
        <v>23238</v>
      </c>
      <c r="L7517" t="s">
        <v>38278</v>
      </c>
      <c r="M7517" t="s">
        <v>38279</v>
      </c>
    </row>
    <row r="7518" spans="1:13">
      <c r="A7518" s="1" t="s">
        <v>9535</v>
      </c>
      <c r="B7518">
        <v>4.02520936007347E-6</v>
      </c>
      <c r="C7518" s="1">
        <v>6.2686074897858596E-7</v>
      </c>
      <c r="D7518">
        <v>1</v>
      </c>
      <c r="E7518">
        <v>1</v>
      </c>
      <c r="F7518">
        <v>0.83146067415730296</v>
      </c>
      <c r="G7518">
        <v>0.78846153846153799</v>
      </c>
      <c r="H7518">
        <v>0.85344827586206895</v>
      </c>
      <c r="I7518">
        <v>0.95833333333333304</v>
      </c>
      <c r="J7518" s="1">
        <v>1</v>
      </c>
      <c r="K7518" t="s">
        <v>23238</v>
      </c>
      <c r="L7518" t="s">
        <v>38280</v>
      </c>
      <c r="M7518" t="s">
        <v>38281</v>
      </c>
    </row>
    <row r="7519" spans="1:13">
      <c r="A7519" s="1" t="s">
        <v>9536</v>
      </c>
      <c r="B7519">
        <v>9.3228700457318903E-7</v>
      </c>
      <c r="C7519" s="1">
        <v>4.8007517533426097E-5</v>
      </c>
      <c r="D7519">
        <v>0</v>
      </c>
      <c r="E7519">
        <v>0</v>
      </c>
      <c r="F7519">
        <v>0</v>
      </c>
      <c r="G7519">
        <v>0.25</v>
      </c>
      <c r="H7519">
        <v>0</v>
      </c>
      <c r="I7519">
        <v>8.5365853658536606E-2</v>
      </c>
      <c r="J7519" s="1" t="s">
        <v>23229</v>
      </c>
      <c r="K7519" t="s">
        <v>23239</v>
      </c>
      <c r="L7519" t="s">
        <v>38282</v>
      </c>
      <c r="M7519" t="s">
        <v>38283</v>
      </c>
    </row>
    <row r="7520" spans="1:13">
      <c r="A7520" s="1" t="s">
        <v>9537</v>
      </c>
      <c r="B7520">
        <v>1.22097850604311E-7</v>
      </c>
      <c r="C7520" s="1">
        <v>1.33030424988209E-5</v>
      </c>
      <c r="D7520">
        <v>0</v>
      </c>
      <c r="E7520">
        <v>0</v>
      </c>
      <c r="F7520">
        <v>2.7322404371584699E-3</v>
      </c>
      <c r="G7520">
        <v>0</v>
      </c>
      <c r="H7520">
        <v>0</v>
      </c>
      <c r="I7520">
        <v>5.8035714285714302E-2</v>
      </c>
      <c r="J7520" s="1">
        <v>0</v>
      </c>
      <c r="K7520" t="s">
        <v>23241</v>
      </c>
      <c r="L7520" t="s">
        <v>38284</v>
      </c>
      <c r="M7520" t="s">
        <v>38285</v>
      </c>
    </row>
    <row r="7521" spans="1:13">
      <c r="A7521" s="1" t="s">
        <v>9538</v>
      </c>
      <c r="B7521">
        <v>8.1088873840699902E-8</v>
      </c>
      <c r="C7521" s="1">
        <v>2.6634618306048499E-6</v>
      </c>
      <c r="D7521">
        <v>0.86666666666666703</v>
      </c>
      <c r="E7521">
        <v>0.854430379746835</v>
      </c>
      <c r="F7521">
        <v>0.87313432835820903</v>
      </c>
      <c r="G7521">
        <v>0.79166666666666696</v>
      </c>
      <c r="H7521">
        <v>0.74285714285714299</v>
      </c>
      <c r="I7521">
        <v>0.70689655172413801</v>
      </c>
      <c r="J7521" s="1" t="s">
        <v>23229</v>
      </c>
      <c r="K7521" t="s">
        <v>23241</v>
      </c>
      <c r="L7521" t="s">
        <v>38286</v>
      </c>
      <c r="M7521" t="s">
        <v>38287</v>
      </c>
    </row>
    <row r="7522" spans="1:13">
      <c r="A7522" s="1" t="s">
        <v>9539</v>
      </c>
      <c r="B7522">
        <v>3.13100067050023E-4</v>
      </c>
      <c r="C7522" s="1">
        <v>4.3917182841104502E-6</v>
      </c>
      <c r="D7522">
        <v>0.95161290322580605</v>
      </c>
      <c r="E7522">
        <v>0.92592592592592604</v>
      </c>
      <c r="F7522">
        <v>0.78980891719745205</v>
      </c>
      <c r="G7522">
        <v>0.69148936170212805</v>
      </c>
      <c r="H7522">
        <v>0.83516483516483497</v>
      </c>
      <c r="I7522">
        <v>0.61792452830188704</v>
      </c>
      <c r="J7522" s="1" t="s">
        <v>23229</v>
      </c>
      <c r="K7522" t="s">
        <v>23242</v>
      </c>
      <c r="L7522" t="s">
        <v>38288</v>
      </c>
      <c r="M7522" t="s">
        <v>38289</v>
      </c>
    </row>
    <row r="7523" spans="1:13">
      <c r="A7523" s="1" t="s">
        <v>9540</v>
      </c>
      <c r="B7523">
        <v>2.3306119397919699E-5</v>
      </c>
      <c r="C7523" s="1">
        <v>5.09833334222448E-5</v>
      </c>
      <c r="D7523">
        <v>0</v>
      </c>
      <c r="E7523">
        <v>5.2083333333333296E-3</v>
      </c>
      <c r="F7523">
        <v>0.17948717948717899</v>
      </c>
      <c r="G7523">
        <v>0.13793103448275901</v>
      </c>
      <c r="H7523">
        <v>0.41666666666666702</v>
      </c>
      <c r="I7523">
        <v>8.8709677419354802E-2</v>
      </c>
      <c r="J7523" s="1">
        <v>0</v>
      </c>
      <c r="K7523" t="s">
        <v>23242</v>
      </c>
      <c r="L7523" t="s">
        <v>38290</v>
      </c>
      <c r="M7523" t="s">
        <v>38291</v>
      </c>
    </row>
    <row r="7524" spans="1:13">
      <c r="A7524" s="1" t="s">
        <v>9541</v>
      </c>
      <c r="B7524">
        <v>7.4260235733195599E-7</v>
      </c>
      <c r="C7524" s="1">
        <v>3.6052630369730699E-6</v>
      </c>
      <c r="D7524">
        <v>1</v>
      </c>
      <c r="E7524">
        <v>0.99431818181818199</v>
      </c>
      <c r="F7524">
        <v>0.997058823529412</v>
      </c>
      <c r="G7524">
        <v>0.64285714285714302</v>
      </c>
      <c r="H7524">
        <v>0.99431818181818199</v>
      </c>
      <c r="I7524">
        <v>0.92592592592592604</v>
      </c>
      <c r="J7524" s="1" t="s">
        <v>23229</v>
      </c>
      <c r="K7524" t="s">
        <v>23237</v>
      </c>
      <c r="L7524" t="s">
        <v>38292</v>
      </c>
      <c r="M7524" t="s">
        <v>38293</v>
      </c>
    </row>
    <row r="7525" spans="1:13">
      <c r="A7525" s="1" t="s">
        <v>9542</v>
      </c>
      <c r="B7525">
        <v>9.3319098055947396E-7</v>
      </c>
      <c r="C7525" s="1">
        <v>3.63049130507169E-7</v>
      </c>
      <c r="D7525">
        <v>0.71666666666666701</v>
      </c>
      <c r="E7525">
        <v>0.62987012987013002</v>
      </c>
      <c r="F7525">
        <v>1</v>
      </c>
      <c r="G7525">
        <v>1</v>
      </c>
      <c r="H7525">
        <v>0.99375000000000002</v>
      </c>
      <c r="I7525">
        <v>1</v>
      </c>
      <c r="J7525" s="1">
        <v>1</v>
      </c>
      <c r="K7525" t="s">
        <v>23241</v>
      </c>
      <c r="L7525" t="s">
        <v>38294</v>
      </c>
      <c r="M7525" t="s">
        <v>38295</v>
      </c>
    </row>
    <row r="7526" spans="1:13">
      <c r="A7526" s="1" t="s">
        <v>9543</v>
      </c>
      <c r="B7526">
        <v>4.9773040464218298E-4</v>
      </c>
      <c r="C7526" s="1">
        <v>6.2559254338831702E-5</v>
      </c>
      <c r="D7526">
        <v>0.483333333333333</v>
      </c>
      <c r="E7526">
        <v>0.61170212765957399</v>
      </c>
      <c r="F7526">
        <v>3.2374100719424502E-2</v>
      </c>
      <c r="G7526">
        <v>0.27272727272727298</v>
      </c>
      <c r="H7526">
        <v>1.8348623853211E-2</v>
      </c>
      <c r="I7526">
        <v>4.4642857142857102E-2</v>
      </c>
      <c r="J7526" s="1">
        <v>4.5454545454545497E-2</v>
      </c>
      <c r="K7526" t="s">
        <v>23241</v>
      </c>
      <c r="L7526" t="s">
        <v>38296</v>
      </c>
      <c r="M7526" t="s">
        <v>38297</v>
      </c>
    </row>
    <row r="7527" spans="1:13">
      <c r="A7527" s="1" t="s">
        <v>9544</v>
      </c>
      <c r="B7527">
        <v>7.7613207934505105E-8</v>
      </c>
      <c r="C7527" s="1">
        <v>2.53416195708436E-6</v>
      </c>
      <c r="D7527">
        <v>0</v>
      </c>
      <c r="E7527">
        <v>5.31914893617021E-3</v>
      </c>
      <c r="F7527">
        <v>2.5906735751295299E-3</v>
      </c>
      <c r="G7527">
        <v>0</v>
      </c>
      <c r="H7527">
        <v>0</v>
      </c>
      <c r="I7527">
        <v>0.10989010989011</v>
      </c>
      <c r="J7527" s="1">
        <v>0</v>
      </c>
      <c r="K7527" t="s">
        <v>23242</v>
      </c>
      <c r="L7527" t="s">
        <v>38298</v>
      </c>
      <c r="M7527" t="s">
        <v>38299</v>
      </c>
    </row>
    <row r="7528" spans="1:13">
      <c r="A7528" s="1" t="s">
        <v>9545</v>
      </c>
      <c r="B7528">
        <v>4.6847309523922498E-5</v>
      </c>
      <c r="C7528" s="1">
        <v>1.17679866876354E-6</v>
      </c>
      <c r="D7528">
        <v>0</v>
      </c>
      <c r="E7528">
        <v>0.32407407407407401</v>
      </c>
      <c r="F7528">
        <v>3.0487804878048799E-3</v>
      </c>
      <c r="G7528">
        <v>0</v>
      </c>
      <c r="H7528">
        <v>6.4935064935064896E-3</v>
      </c>
      <c r="I7528">
        <v>0</v>
      </c>
      <c r="J7528" s="1" t="s">
        <v>23229</v>
      </c>
      <c r="K7528" t="s">
        <v>23241</v>
      </c>
      <c r="L7528" t="s">
        <v>38300</v>
      </c>
      <c r="M7528" t="s">
        <v>38301</v>
      </c>
    </row>
    <row r="7529" spans="1:13">
      <c r="A7529" s="1" t="s">
        <v>9546</v>
      </c>
      <c r="B7529">
        <v>6.1505326394659403E-6</v>
      </c>
      <c r="C7529" s="1">
        <v>5.6477065309874201E-6</v>
      </c>
      <c r="D7529">
        <v>0.36111111111111099</v>
      </c>
      <c r="E7529">
        <v>0.83333333333333304</v>
      </c>
      <c r="F7529">
        <v>0.81333333333333302</v>
      </c>
      <c r="G7529">
        <v>0.90625</v>
      </c>
      <c r="H7529">
        <v>0.75657894736842102</v>
      </c>
      <c r="I7529">
        <v>0.86956521739130399</v>
      </c>
      <c r="J7529" s="1" t="s">
        <v>23229</v>
      </c>
      <c r="K7529" t="s">
        <v>23239</v>
      </c>
      <c r="L7529" t="s">
        <v>38302</v>
      </c>
      <c r="M7529" t="s">
        <v>38303</v>
      </c>
    </row>
    <row r="7530" spans="1:13">
      <c r="A7530" s="1" t="s">
        <v>9547</v>
      </c>
      <c r="B7530">
        <v>4.70270828584751E-6</v>
      </c>
      <c r="C7530" s="1">
        <v>1.60151300978119E-6</v>
      </c>
      <c r="D7530">
        <v>2.27272727272727E-2</v>
      </c>
      <c r="E7530">
        <v>0</v>
      </c>
      <c r="F7530">
        <v>5.21739130434783E-2</v>
      </c>
      <c r="G7530">
        <v>0</v>
      </c>
      <c r="H7530">
        <v>2.0547945205479499E-2</v>
      </c>
      <c r="I7530">
        <v>1.35135135135135E-2</v>
      </c>
      <c r="J7530" s="1">
        <v>0</v>
      </c>
      <c r="K7530" t="s">
        <v>23241</v>
      </c>
      <c r="L7530" t="s">
        <v>38304</v>
      </c>
      <c r="M7530" t="s">
        <v>38305</v>
      </c>
    </row>
    <row r="7531" spans="1:13">
      <c r="A7531" s="1" t="s">
        <v>9548</v>
      </c>
      <c r="B7531">
        <v>1.5814718281607601E-5</v>
      </c>
      <c r="C7531" s="1">
        <v>1.13568295958817E-5</v>
      </c>
      <c r="D7531">
        <v>0.05</v>
      </c>
      <c r="E7531">
        <v>0</v>
      </c>
      <c r="F7531">
        <v>5.2631578947368397E-2</v>
      </c>
      <c r="G7531">
        <v>0.191176470588235</v>
      </c>
      <c r="H7531">
        <v>6.2500000000000003E-3</v>
      </c>
      <c r="I7531">
        <v>0.15217391304347799</v>
      </c>
      <c r="J7531" s="1">
        <v>0</v>
      </c>
      <c r="K7531" t="s">
        <v>23238</v>
      </c>
      <c r="L7531" t="s">
        <v>38306</v>
      </c>
      <c r="M7531" t="s">
        <v>38307</v>
      </c>
    </row>
    <row r="7532" spans="1:13">
      <c r="A7532" s="1" t="s">
        <v>9549</v>
      </c>
      <c r="B7532">
        <v>4.1453715500234498E-6</v>
      </c>
      <c r="C7532" s="1">
        <v>3.8439382517276198E-5</v>
      </c>
      <c r="D7532">
        <v>1.5625E-2</v>
      </c>
      <c r="E7532">
        <v>5.31914893617021E-3</v>
      </c>
      <c r="F7532">
        <v>6.4432989690721601E-2</v>
      </c>
      <c r="G7532">
        <v>0</v>
      </c>
      <c r="H7532">
        <v>0.219387755102041</v>
      </c>
      <c r="I7532">
        <v>1.13636363636364E-2</v>
      </c>
      <c r="J7532" s="1">
        <v>0</v>
      </c>
      <c r="K7532" t="s">
        <v>23241</v>
      </c>
      <c r="L7532" t="s">
        <v>38308</v>
      </c>
      <c r="M7532" t="s">
        <v>38309</v>
      </c>
    </row>
    <row r="7533" spans="1:13">
      <c r="A7533" s="1" t="s">
        <v>9550</v>
      </c>
      <c r="B7533">
        <v>2.8418778919324398E-7</v>
      </c>
      <c r="C7533" s="1">
        <v>2.03591083804363E-7</v>
      </c>
      <c r="D7533">
        <v>0</v>
      </c>
      <c r="E7533">
        <v>2.6315789473683959E-2</v>
      </c>
      <c r="F7533">
        <v>0</v>
      </c>
      <c r="G7533">
        <v>0.28703703703703698</v>
      </c>
      <c r="H7533">
        <v>2.0618556701030966E-2</v>
      </c>
      <c r="I7533">
        <v>0.13333333333333297</v>
      </c>
      <c r="J7533" s="1" t="s">
        <v>23229</v>
      </c>
      <c r="K7533" t="s">
        <v>23243</v>
      </c>
      <c r="L7533" t="s">
        <v>38310</v>
      </c>
      <c r="M7533" t="s">
        <v>38311</v>
      </c>
    </row>
    <row r="7534" spans="1:13">
      <c r="A7534" s="1" t="s">
        <v>9551</v>
      </c>
      <c r="B7534">
        <v>9.1770655988525607E-8</v>
      </c>
      <c r="C7534" s="1">
        <v>2.2047810132591101E-7</v>
      </c>
      <c r="D7534">
        <v>0.984375</v>
      </c>
      <c r="E7534">
        <v>0.99468085106382997</v>
      </c>
      <c r="F7534">
        <v>0.992307692307692</v>
      </c>
      <c r="G7534">
        <v>1</v>
      </c>
      <c r="H7534">
        <v>0.99047619047619095</v>
      </c>
      <c r="I7534">
        <v>1</v>
      </c>
      <c r="J7534" s="1">
        <v>0</v>
      </c>
      <c r="K7534" t="s">
        <v>23242</v>
      </c>
      <c r="L7534" t="s">
        <v>38312</v>
      </c>
      <c r="M7534" t="s">
        <v>38313</v>
      </c>
    </row>
    <row r="7535" spans="1:13">
      <c r="A7535" s="1" t="s">
        <v>9552</v>
      </c>
      <c r="B7535">
        <v>1.5166726048375899E-5</v>
      </c>
      <c r="C7535" s="1">
        <v>2.2544849828995902E-6</v>
      </c>
      <c r="D7535">
        <v>9.5238095238095205E-2</v>
      </c>
      <c r="E7535">
        <v>2.9850746268656699E-2</v>
      </c>
      <c r="F7535">
        <v>0.105263157894737</v>
      </c>
      <c r="G7535">
        <v>4.2857142857142899E-2</v>
      </c>
      <c r="H7535">
        <v>3.5714285714285698E-2</v>
      </c>
      <c r="I7535">
        <v>0</v>
      </c>
      <c r="J7535" s="1">
        <v>0</v>
      </c>
      <c r="K7535" t="s">
        <v>23242</v>
      </c>
      <c r="L7535" t="s">
        <v>38314</v>
      </c>
      <c r="M7535" t="s">
        <v>38315</v>
      </c>
    </row>
    <row r="7536" spans="1:13">
      <c r="A7536" s="1" t="s">
        <v>9553</v>
      </c>
      <c r="B7536">
        <v>6.4596835788635595E-7</v>
      </c>
      <c r="C7536" s="1">
        <v>3.6326927813158602E-6</v>
      </c>
      <c r="D7536">
        <v>1</v>
      </c>
      <c r="E7536">
        <v>0.98863636363636398</v>
      </c>
      <c r="F7536">
        <v>0.99731182795698903</v>
      </c>
      <c r="G7536">
        <v>0.83620689655172398</v>
      </c>
      <c r="H7536">
        <v>1</v>
      </c>
      <c r="I7536">
        <v>0.94262295081967196</v>
      </c>
      <c r="J7536" s="1">
        <v>1</v>
      </c>
      <c r="K7536" t="s">
        <v>23238</v>
      </c>
      <c r="L7536" t="s">
        <v>38316</v>
      </c>
      <c r="M7536" t="s">
        <v>38317</v>
      </c>
    </row>
    <row r="7537" spans="1:13">
      <c r="A7537" s="1" t="s">
        <v>9554</v>
      </c>
      <c r="B7537">
        <v>1.51397889593703E-5</v>
      </c>
      <c r="C7537" s="1">
        <v>7.0681014026984902E-7</v>
      </c>
      <c r="D7537">
        <v>0.14583333333333301</v>
      </c>
      <c r="E7537">
        <v>0</v>
      </c>
      <c r="F7537">
        <v>6.9565217391304293E-2</v>
      </c>
      <c r="G7537">
        <v>1.0416666666666701E-2</v>
      </c>
      <c r="H7537">
        <v>4.1666666666666699E-2</v>
      </c>
      <c r="I7537">
        <v>6.7073170731707293E-2</v>
      </c>
      <c r="J7537" s="1">
        <v>0</v>
      </c>
      <c r="K7537" t="s">
        <v>23241</v>
      </c>
      <c r="L7537" t="s">
        <v>38318</v>
      </c>
      <c r="M7537" t="s">
        <v>38319</v>
      </c>
    </row>
    <row r="7538" spans="1:13">
      <c r="A7538" s="1" t="s">
        <v>9555</v>
      </c>
      <c r="B7538">
        <v>3.2547198015752103E-5</v>
      </c>
      <c r="C7538" s="1">
        <v>4.3678041677689902E-6</v>
      </c>
      <c r="D7538">
        <v>0.86666666666666703</v>
      </c>
      <c r="E7538">
        <v>0.42708333333333298</v>
      </c>
      <c r="F7538">
        <v>0.13541666666666699</v>
      </c>
      <c r="G7538">
        <v>9.8214285714285698E-2</v>
      </c>
      <c r="H7538">
        <v>0.121621621621622</v>
      </c>
      <c r="I7538">
        <v>0.171296296296296</v>
      </c>
      <c r="J7538" s="1">
        <v>4.5454545454545497E-2</v>
      </c>
      <c r="K7538" t="s">
        <v>23241</v>
      </c>
      <c r="L7538" t="s">
        <v>38320</v>
      </c>
      <c r="M7538" t="s">
        <v>38321</v>
      </c>
    </row>
    <row r="7539" spans="1:13">
      <c r="A7539" s="1" t="s">
        <v>9556</v>
      </c>
      <c r="B7539">
        <v>2.6760543451973002E-6</v>
      </c>
      <c r="C7539" s="1">
        <v>2.1815074516329298E-5</v>
      </c>
      <c r="D7539">
        <v>1</v>
      </c>
      <c r="E7539">
        <v>1</v>
      </c>
      <c r="F7539">
        <v>0.95026178010471196</v>
      </c>
      <c r="G7539">
        <v>0.91666666666666696</v>
      </c>
      <c r="H7539">
        <v>0.93925233644859796</v>
      </c>
      <c r="I7539">
        <v>0.98148148148148195</v>
      </c>
      <c r="J7539" s="1">
        <v>1</v>
      </c>
      <c r="K7539" t="s">
        <v>23238</v>
      </c>
      <c r="L7539" t="s">
        <v>38322</v>
      </c>
      <c r="M7539" t="s">
        <v>38323</v>
      </c>
    </row>
    <row r="7540" spans="1:13">
      <c r="A7540" s="1" t="s">
        <v>9557</v>
      </c>
      <c r="B7540">
        <v>2.3254088669816499E-5</v>
      </c>
      <c r="C7540" s="1">
        <v>5.3331620018262903E-7</v>
      </c>
      <c r="D7540">
        <v>1.7857142857142901E-2</v>
      </c>
      <c r="E7540">
        <v>0</v>
      </c>
      <c r="F7540">
        <v>0.27932960893854702</v>
      </c>
      <c r="G7540">
        <v>1.3157894736842099E-2</v>
      </c>
      <c r="H7540">
        <v>0.60989010989011005</v>
      </c>
      <c r="I7540">
        <v>9.7560975609756101E-2</v>
      </c>
      <c r="J7540" s="1">
        <v>0</v>
      </c>
      <c r="K7540" t="s">
        <v>23241</v>
      </c>
      <c r="L7540" t="s">
        <v>38324</v>
      </c>
      <c r="M7540" t="s">
        <v>38325</v>
      </c>
    </row>
    <row r="7541" spans="1:13">
      <c r="A7541" s="1" t="s">
        <v>9558</v>
      </c>
      <c r="B7541">
        <v>4.5659766219374501E-6</v>
      </c>
      <c r="C7541" s="1">
        <v>3.9947537668436197E-5</v>
      </c>
      <c r="D7541">
        <v>1</v>
      </c>
      <c r="E7541">
        <v>0.96153846153846201</v>
      </c>
      <c r="F7541">
        <v>0.93850267379679098</v>
      </c>
      <c r="G7541">
        <v>0.92222222222222205</v>
      </c>
      <c r="H7541">
        <v>0.93981481481481499</v>
      </c>
      <c r="I7541">
        <v>0.93125000000000002</v>
      </c>
      <c r="J7541" s="1">
        <v>0.22727272727272699</v>
      </c>
      <c r="K7541" t="s">
        <v>23240</v>
      </c>
      <c r="L7541" t="s">
        <v>38326</v>
      </c>
      <c r="M7541" t="s">
        <v>38327</v>
      </c>
    </row>
    <row r="7542" spans="1:13">
      <c r="A7542" s="1" t="s">
        <v>9559</v>
      </c>
      <c r="B7542">
        <v>2.3652947246739099E-8</v>
      </c>
      <c r="C7542" s="1">
        <v>7.9250327491151393E-6</v>
      </c>
      <c r="D7542">
        <v>0.91379310344827602</v>
      </c>
      <c r="E7542">
        <v>0.91011235955056202</v>
      </c>
      <c r="F7542">
        <v>0.95652173913043503</v>
      </c>
      <c r="G7542">
        <v>1</v>
      </c>
      <c r="H7542">
        <v>0.984375</v>
      </c>
      <c r="I7542">
        <v>0.867088607594937</v>
      </c>
      <c r="J7542" s="1">
        <v>1</v>
      </c>
      <c r="K7542" t="s">
        <v>23239</v>
      </c>
      <c r="L7542" t="s">
        <v>38328</v>
      </c>
      <c r="M7542" t="s">
        <v>38329</v>
      </c>
    </row>
    <row r="7543" spans="1:13">
      <c r="A7543" s="1" t="s">
        <v>9560</v>
      </c>
      <c r="B7543">
        <v>3.7932511540737402E-8</v>
      </c>
      <c r="C7543" s="1">
        <v>8.2991204446511897E-7</v>
      </c>
      <c r="D7543">
        <v>1</v>
      </c>
      <c r="E7543">
        <v>1</v>
      </c>
      <c r="F7543">
        <v>1</v>
      </c>
      <c r="G7543">
        <v>0.97916666666666696</v>
      </c>
      <c r="H7543">
        <v>0.99462365591397806</v>
      </c>
      <c r="I7543">
        <v>0.97972972972973005</v>
      </c>
      <c r="J7543" s="1">
        <v>1</v>
      </c>
      <c r="K7543" t="s">
        <v>23238</v>
      </c>
      <c r="L7543" t="s">
        <v>38330</v>
      </c>
      <c r="M7543" t="s">
        <v>38331</v>
      </c>
    </row>
    <row r="7544" spans="1:13">
      <c r="A7544" s="1" t="s">
        <v>9561</v>
      </c>
      <c r="B7544">
        <v>5.0835909095128902E-6</v>
      </c>
      <c r="C7544" s="1">
        <v>4.4774060311656899E-6</v>
      </c>
      <c r="D7544">
        <v>0.88709677419354804</v>
      </c>
      <c r="E7544">
        <v>0.98351648351648302</v>
      </c>
      <c r="F7544">
        <v>0.98941798941798897</v>
      </c>
      <c r="G7544">
        <v>0.952380952380952</v>
      </c>
      <c r="H7544">
        <v>0.98958333333333304</v>
      </c>
      <c r="I7544">
        <v>0.93506493506493504</v>
      </c>
      <c r="J7544" s="1">
        <v>1</v>
      </c>
      <c r="K7544" t="s">
        <v>23237</v>
      </c>
      <c r="L7544" t="s">
        <v>38332</v>
      </c>
      <c r="M7544" t="s">
        <v>38333</v>
      </c>
    </row>
    <row r="7545" spans="1:13">
      <c r="A7545" s="1" t="s">
        <v>9562</v>
      </c>
      <c r="B7545">
        <v>1.01899390872324E-7</v>
      </c>
      <c r="C7545" s="1">
        <v>3.3474569511549602E-7</v>
      </c>
      <c r="D7545">
        <v>0</v>
      </c>
      <c r="E7545">
        <v>5.4945054945054897E-3</v>
      </c>
      <c r="F7545">
        <v>0</v>
      </c>
      <c r="G7545">
        <v>9.6153846153846194E-3</v>
      </c>
      <c r="H7545">
        <v>5.31914893617021E-3</v>
      </c>
      <c r="I7545">
        <v>0</v>
      </c>
      <c r="J7545" s="1">
        <v>0.55555555555555602</v>
      </c>
      <c r="K7545" t="s">
        <v>23239</v>
      </c>
      <c r="L7545" t="s">
        <v>38334</v>
      </c>
      <c r="M7545" t="s">
        <v>38335</v>
      </c>
    </row>
    <row r="7546" spans="1:13">
      <c r="A7546" s="1" t="s">
        <v>9563</v>
      </c>
      <c r="B7546">
        <v>7.44140165900767E-8</v>
      </c>
      <c r="C7546" s="1">
        <v>2.3930969033524999E-5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0.93157894736842095</v>
      </c>
      <c r="J7546" s="1" t="s">
        <v>23229</v>
      </c>
      <c r="K7546" t="s">
        <v>23238</v>
      </c>
      <c r="L7546" t="s">
        <v>38336</v>
      </c>
      <c r="M7546" t="s">
        <v>38337</v>
      </c>
    </row>
    <row r="7547" spans="1:13">
      <c r="A7547" s="1" t="s">
        <v>9564</v>
      </c>
      <c r="B7547">
        <v>9.7931273752659092E-6</v>
      </c>
      <c r="C7547" s="1">
        <v>1.0334641890852601E-5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0.93406593406593397</v>
      </c>
      <c r="J7547" s="1" t="s">
        <v>23229</v>
      </c>
      <c r="K7547" t="s">
        <v>23241</v>
      </c>
      <c r="L7547" t="s">
        <v>38338</v>
      </c>
      <c r="M7547" t="s">
        <v>38339</v>
      </c>
    </row>
    <row r="7548" spans="1:13">
      <c r="A7548" s="1" t="s">
        <v>9565</v>
      </c>
      <c r="B7548">
        <v>2.1818877298134801E-7</v>
      </c>
      <c r="C7548" s="1">
        <v>1.1283782747431399E-4</v>
      </c>
      <c r="D7548">
        <v>0.90625</v>
      </c>
      <c r="E7548">
        <v>0.95604395604395598</v>
      </c>
      <c r="F7548">
        <v>0.72307692307692295</v>
      </c>
      <c r="G7548">
        <v>0.97058823529411797</v>
      </c>
      <c r="H7548">
        <v>0.86842105263157898</v>
      </c>
      <c r="I7548">
        <v>0.96721311475409799</v>
      </c>
      <c r="J7548" s="1">
        <v>1</v>
      </c>
      <c r="K7548" t="s">
        <v>23239</v>
      </c>
      <c r="L7548" t="s">
        <v>38340</v>
      </c>
      <c r="M7548" t="s">
        <v>38341</v>
      </c>
    </row>
    <row r="7549" spans="1:13">
      <c r="A7549" s="1" t="s">
        <v>9566</v>
      </c>
      <c r="B7549">
        <v>3.8607737860116797E-6</v>
      </c>
      <c r="C7549" s="1">
        <v>2.4485930997313598E-6</v>
      </c>
      <c r="D7549">
        <v>1.7857142857142901E-2</v>
      </c>
      <c r="E7549">
        <v>5.5555555555555601E-3</v>
      </c>
      <c r="F7549">
        <v>5.2083333333333296E-3</v>
      </c>
      <c r="G7549">
        <v>6.0344827586206899E-2</v>
      </c>
      <c r="H7549">
        <v>0</v>
      </c>
      <c r="I7549">
        <v>4.8387096774193498E-2</v>
      </c>
      <c r="J7549" s="1">
        <v>0</v>
      </c>
      <c r="K7549" t="s">
        <v>23241</v>
      </c>
      <c r="L7549" t="s">
        <v>38342</v>
      </c>
      <c r="M7549" t="s">
        <v>38343</v>
      </c>
    </row>
    <row r="7550" spans="1:13">
      <c r="A7550" s="1" t="s">
        <v>9567</v>
      </c>
      <c r="B7550">
        <v>9.6092951597286003E-6</v>
      </c>
      <c r="C7550" s="1">
        <v>2.235921995529E-4</v>
      </c>
      <c r="D7550">
        <v>0.70967741935483897</v>
      </c>
      <c r="E7550">
        <v>0.58333333333333304</v>
      </c>
      <c r="F7550">
        <v>0.35567010309278402</v>
      </c>
      <c r="G7550">
        <v>0.70535714285714302</v>
      </c>
      <c r="H7550">
        <v>0.427927927927928</v>
      </c>
      <c r="I7550">
        <v>0.490825688073394</v>
      </c>
      <c r="J7550" s="1">
        <v>0.77272727272727304</v>
      </c>
      <c r="K7550" t="s">
        <v>23239</v>
      </c>
      <c r="L7550" t="s">
        <v>38344</v>
      </c>
      <c r="M7550" t="s">
        <v>38345</v>
      </c>
    </row>
    <row r="7551" spans="1:13">
      <c r="A7551" s="1" t="s">
        <v>9568</v>
      </c>
      <c r="B7551">
        <v>4.9994536122364103E-6</v>
      </c>
      <c r="C7551" s="1">
        <v>8.8755766580706993E-6</v>
      </c>
      <c r="D7551">
        <v>0.56818181818181801</v>
      </c>
      <c r="E7551">
        <v>0.52205882352941202</v>
      </c>
      <c r="F7551">
        <v>0.572033898305085</v>
      </c>
      <c r="G7551">
        <v>0.568965517241379</v>
      </c>
      <c r="H7551">
        <v>0.52631578947368396</v>
      </c>
      <c r="I7551">
        <v>0.66216216216216195</v>
      </c>
      <c r="J7551" s="1">
        <v>0.5625</v>
      </c>
      <c r="K7551" t="s">
        <v>23240</v>
      </c>
      <c r="L7551" t="s">
        <v>38346</v>
      </c>
      <c r="M7551" t="s">
        <v>38347</v>
      </c>
    </row>
    <row r="7552" spans="1:13">
      <c r="A7552" s="1" t="s">
        <v>9569</v>
      </c>
      <c r="B7552">
        <v>3.1106586979079402E-7</v>
      </c>
      <c r="C7552" s="1">
        <v>4.3296640561200002E-7</v>
      </c>
      <c r="D7552">
        <v>1</v>
      </c>
      <c r="E7552">
        <v>1</v>
      </c>
      <c r="F7552">
        <v>1</v>
      </c>
      <c r="G7552">
        <v>0.87209302325581395</v>
      </c>
      <c r="H7552">
        <v>1</v>
      </c>
      <c r="I7552">
        <v>0.96052631578947401</v>
      </c>
      <c r="J7552" s="1" t="s">
        <v>23229</v>
      </c>
      <c r="K7552" t="s">
        <v>23238</v>
      </c>
      <c r="L7552" t="s">
        <v>38348</v>
      </c>
      <c r="M7552" t="s">
        <v>38349</v>
      </c>
    </row>
    <row r="7553" spans="1:13">
      <c r="A7553" s="1" t="s">
        <v>9570</v>
      </c>
      <c r="B7553">
        <v>3.2820773829189103E-5</v>
      </c>
      <c r="C7553" s="1">
        <v>1.0153828811448E-4</v>
      </c>
      <c r="D7553">
        <v>0.9</v>
      </c>
      <c r="E7553">
        <v>0.98214285714285698</v>
      </c>
      <c r="F7553">
        <v>1</v>
      </c>
      <c r="G7553">
        <v>0.35714285714285698</v>
      </c>
      <c r="H7553">
        <v>0.87878787878787901</v>
      </c>
      <c r="I7553">
        <v>0.62385321100917401</v>
      </c>
      <c r="J7553" s="1" t="s">
        <v>23229</v>
      </c>
      <c r="K7553" t="s">
        <v>23237</v>
      </c>
      <c r="L7553" t="s">
        <v>38350</v>
      </c>
      <c r="M7553" t="s">
        <v>38351</v>
      </c>
    </row>
    <row r="7554" spans="1:13">
      <c r="A7554" s="1" t="s">
        <v>9571</v>
      </c>
      <c r="B7554">
        <v>3.32067487306593E-5</v>
      </c>
      <c r="C7554" s="1">
        <v>2.1090948482126199E-6</v>
      </c>
      <c r="D7554">
        <v>0.85294117647058798</v>
      </c>
      <c r="E7554">
        <v>1</v>
      </c>
      <c r="F7554">
        <v>0.94262295081967196</v>
      </c>
      <c r="G7554">
        <v>0.75</v>
      </c>
      <c r="H7554">
        <v>0.96907216494845405</v>
      </c>
      <c r="I7554">
        <v>0.8828125</v>
      </c>
      <c r="J7554" s="1" t="s">
        <v>23229</v>
      </c>
      <c r="K7554" t="s">
        <v>23238</v>
      </c>
      <c r="L7554" t="s">
        <v>38352</v>
      </c>
      <c r="M7554" t="s">
        <v>38353</v>
      </c>
    </row>
    <row r="7555" spans="1:13">
      <c r="A7555" s="1" t="s">
        <v>9572</v>
      </c>
      <c r="B7555">
        <v>1.1737994967176199E-4</v>
      </c>
      <c r="C7555" s="1">
        <v>5.1251379744845203E-5</v>
      </c>
      <c r="D7555">
        <v>0.9</v>
      </c>
      <c r="E7555">
        <v>0.97159090909090895</v>
      </c>
      <c r="F7555">
        <v>0.95614035087719296</v>
      </c>
      <c r="G7555">
        <v>0.59756097560975596</v>
      </c>
      <c r="H7555">
        <v>0.73529411764705899</v>
      </c>
      <c r="I7555">
        <v>0.75</v>
      </c>
      <c r="J7555" s="1" t="s">
        <v>23229</v>
      </c>
      <c r="K7555" t="s">
        <v>23241</v>
      </c>
      <c r="L7555" t="s">
        <v>38354</v>
      </c>
      <c r="M7555" t="s">
        <v>38355</v>
      </c>
    </row>
    <row r="7556" spans="1:13">
      <c r="A7556" s="1" t="s">
        <v>9573</v>
      </c>
      <c r="B7556">
        <v>1.4147060667199201E-4</v>
      </c>
      <c r="C7556" s="1">
        <v>8.9575987617912495E-6</v>
      </c>
      <c r="D7556">
        <v>0.431034482758621</v>
      </c>
      <c r="E7556">
        <v>0.34146341463414598</v>
      </c>
      <c r="F7556">
        <v>0.59803921568627405</v>
      </c>
      <c r="G7556">
        <v>0.81428571428571395</v>
      </c>
      <c r="H7556">
        <v>0.71176470588235297</v>
      </c>
      <c r="I7556">
        <v>0.77450980392156898</v>
      </c>
      <c r="J7556" s="1">
        <v>1</v>
      </c>
      <c r="K7556" t="s">
        <v>23237</v>
      </c>
      <c r="L7556" t="s">
        <v>38356</v>
      </c>
      <c r="M7556" t="s">
        <v>38357</v>
      </c>
    </row>
    <row r="7557" spans="1:13">
      <c r="A7557" s="1" t="s">
        <v>9574</v>
      </c>
      <c r="B7557">
        <v>7.5855974305822403E-9</v>
      </c>
      <c r="C7557" s="1">
        <v>9.5787779913008606E-7</v>
      </c>
      <c r="D7557">
        <v>0.91379310344827602</v>
      </c>
      <c r="E7557">
        <v>0.92168674698795205</v>
      </c>
      <c r="F7557">
        <v>0.98235294117647098</v>
      </c>
      <c r="G7557">
        <v>1</v>
      </c>
      <c r="H7557">
        <v>1</v>
      </c>
      <c r="I7557">
        <v>1</v>
      </c>
      <c r="J7557" s="1">
        <v>1</v>
      </c>
      <c r="K7557" t="s">
        <v>23238</v>
      </c>
      <c r="L7557" t="s">
        <v>38358</v>
      </c>
      <c r="M7557" t="s">
        <v>38359</v>
      </c>
    </row>
    <row r="7558" spans="1:13">
      <c r="A7558" s="1" t="s">
        <v>9575</v>
      </c>
      <c r="B7558">
        <v>5.2925304832289503E-5</v>
      </c>
      <c r="C7558" s="1">
        <v>1.0902979820881999E-4</v>
      </c>
      <c r="D7558">
        <v>1</v>
      </c>
      <c r="E7558">
        <v>0.984375</v>
      </c>
      <c r="F7558">
        <v>0.77272727272727304</v>
      </c>
      <c r="G7558">
        <v>1</v>
      </c>
      <c r="H7558">
        <v>1</v>
      </c>
      <c r="I7558">
        <v>1</v>
      </c>
      <c r="J7558" s="1" t="s">
        <v>23229</v>
      </c>
      <c r="K7558" t="s">
        <v>23241</v>
      </c>
      <c r="L7558" t="s">
        <v>38360</v>
      </c>
      <c r="M7558" t="s">
        <v>38361</v>
      </c>
    </row>
    <row r="7559" spans="1:13">
      <c r="A7559" s="1" t="s">
        <v>9576</v>
      </c>
      <c r="B7559">
        <v>3.4123052151694799E-5</v>
      </c>
      <c r="C7559" s="1">
        <v>1.44264366044147E-5</v>
      </c>
      <c r="D7559">
        <v>0.9375</v>
      </c>
      <c r="E7559">
        <v>1</v>
      </c>
      <c r="F7559">
        <v>1</v>
      </c>
      <c r="G7559">
        <v>0.53636363636363604</v>
      </c>
      <c r="H7559">
        <v>0.98230088495575196</v>
      </c>
      <c r="I7559">
        <v>0.85416666666666696</v>
      </c>
      <c r="J7559" s="1">
        <v>1</v>
      </c>
      <c r="K7559" t="s">
        <v>23239</v>
      </c>
      <c r="L7559" t="s">
        <v>38362</v>
      </c>
      <c r="M7559" t="s">
        <v>38363</v>
      </c>
    </row>
    <row r="7560" spans="1:13">
      <c r="A7560" s="1" t="s">
        <v>9577</v>
      </c>
      <c r="B7560">
        <v>1.1275411113785E-6</v>
      </c>
      <c r="C7560" s="1">
        <v>1.28843632356852E-8</v>
      </c>
      <c r="D7560">
        <v>0.96551724137931005</v>
      </c>
      <c r="E7560">
        <v>0.99479166666666696</v>
      </c>
      <c r="F7560">
        <v>0.99735449735449699</v>
      </c>
      <c r="G7560">
        <v>0.95454545454545503</v>
      </c>
      <c r="H7560">
        <v>1</v>
      </c>
      <c r="I7560">
        <v>1</v>
      </c>
      <c r="J7560" s="1">
        <v>1</v>
      </c>
      <c r="K7560" t="s">
        <v>23238</v>
      </c>
      <c r="L7560" t="s">
        <v>38364</v>
      </c>
      <c r="M7560" t="s">
        <v>38365</v>
      </c>
    </row>
    <row r="7561" spans="1:13">
      <c r="A7561" s="1" t="s">
        <v>9578</v>
      </c>
      <c r="B7561">
        <v>1.9642339080283201E-6</v>
      </c>
      <c r="C7561" s="1">
        <v>4.8805175611276696E-6</v>
      </c>
      <c r="D7561">
        <v>1</v>
      </c>
      <c r="E7561">
        <v>1</v>
      </c>
      <c r="F7561">
        <v>0.994871794871795</v>
      </c>
      <c r="G7561">
        <v>0.87068965517241403</v>
      </c>
      <c r="H7561">
        <v>0.99122807017543901</v>
      </c>
      <c r="I7561">
        <v>0.94262295081967196</v>
      </c>
      <c r="J7561" s="1">
        <v>1</v>
      </c>
      <c r="K7561" t="s">
        <v>23238</v>
      </c>
      <c r="L7561" t="s">
        <v>38366</v>
      </c>
      <c r="M7561" t="s">
        <v>38367</v>
      </c>
    </row>
    <row r="7562" spans="1:13">
      <c r="A7562" s="1" t="s">
        <v>9579</v>
      </c>
      <c r="B7562">
        <v>1.4352264574445301E-6</v>
      </c>
      <c r="C7562" s="1">
        <v>3.2634872335035898E-6</v>
      </c>
      <c r="D7562">
        <v>0.15909090909090901</v>
      </c>
      <c r="E7562">
        <v>0.139240506329114</v>
      </c>
      <c r="F7562">
        <v>0</v>
      </c>
      <c r="G7562">
        <v>0</v>
      </c>
      <c r="H7562">
        <v>0</v>
      </c>
      <c r="I7562">
        <v>0</v>
      </c>
      <c r="J7562" s="1" t="s">
        <v>23229</v>
      </c>
      <c r="K7562" t="s">
        <v>23241</v>
      </c>
      <c r="L7562" t="s">
        <v>38368</v>
      </c>
      <c r="M7562" t="s">
        <v>38369</v>
      </c>
    </row>
    <row r="7563" spans="1:13">
      <c r="A7563" s="1" t="s">
        <v>9580</v>
      </c>
      <c r="B7563">
        <v>1.04704444895779E-7</v>
      </c>
      <c r="C7563" s="1">
        <v>3.7157842370384999E-8</v>
      </c>
      <c r="D7563">
        <v>1</v>
      </c>
      <c r="E7563">
        <v>0.99479166666666696</v>
      </c>
      <c r="F7563">
        <v>0.99742268041237103</v>
      </c>
      <c r="G7563">
        <v>0.99122807017543901</v>
      </c>
      <c r="H7563">
        <v>1</v>
      </c>
      <c r="I7563">
        <v>1</v>
      </c>
      <c r="J7563" s="1">
        <v>1</v>
      </c>
      <c r="K7563" t="s">
        <v>23237</v>
      </c>
      <c r="L7563" t="s">
        <v>38370</v>
      </c>
      <c r="M7563" t="s">
        <v>38371</v>
      </c>
    </row>
    <row r="7564" spans="1:13">
      <c r="A7564" s="1" t="s">
        <v>9581</v>
      </c>
      <c r="B7564">
        <v>0</v>
      </c>
      <c r="C7564" s="1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1">
        <v>0</v>
      </c>
      <c r="K7564" t="s">
        <v>23242</v>
      </c>
      <c r="L7564" t="s">
        <v>38372</v>
      </c>
      <c r="M7564" t="s">
        <v>38373</v>
      </c>
    </row>
    <row r="7565" spans="1:13">
      <c r="A7565" s="1" t="s">
        <v>9582</v>
      </c>
      <c r="B7565">
        <v>5.0778579000451399E-7</v>
      </c>
      <c r="C7565" s="1">
        <v>5.2203908884321401E-6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4.1237113402061903E-2</v>
      </c>
      <c r="J7565" s="1">
        <v>0</v>
      </c>
      <c r="K7565" t="s">
        <v>23239</v>
      </c>
      <c r="L7565" t="s">
        <v>38374</v>
      </c>
      <c r="M7565" t="s">
        <v>38375</v>
      </c>
    </row>
    <row r="7566" spans="1:13">
      <c r="A7566" s="1" t="s">
        <v>9583</v>
      </c>
      <c r="B7566">
        <v>1.40975971677682E-4</v>
      </c>
      <c r="C7566" s="1">
        <v>3.9927440116994401E-7</v>
      </c>
      <c r="D7566">
        <v>3.4482758620689703E-2</v>
      </c>
      <c r="E7566">
        <v>0.28985507246376802</v>
      </c>
      <c r="F7566">
        <v>0</v>
      </c>
      <c r="G7566">
        <v>0</v>
      </c>
      <c r="H7566">
        <v>0</v>
      </c>
      <c r="I7566">
        <v>0</v>
      </c>
      <c r="J7566" s="1">
        <v>0</v>
      </c>
      <c r="K7566" t="s">
        <v>23237</v>
      </c>
      <c r="L7566" t="s">
        <v>38376</v>
      </c>
      <c r="M7566" t="s">
        <v>38377</v>
      </c>
    </row>
    <row r="7567" spans="1:13">
      <c r="A7567" s="1" t="s">
        <v>9584</v>
      </c>
      <c r="B7567">
        <v>3.5630272883228298E-5</v>
      </c>
      <c r="C7567" s="1">
        <v>4.5647430805193804E-6</v>
      </c>
      <c r="D7567">
        <v>0.69354838709677402</v>
      </c>
      <c r="E7567">
        <v>0.80681818181818199</v>
      </c>
      <c r="F7567">
        <v>0.78846153846153799</v>
      </c>
      <c r="G7567">
        <v>0.72222222222222199</v>
      </c>
      <c r="H7567">
        <v>0.97701149425287404</v>
      </c>
      <c r="I7567">
        <v>0.64655172413793105</v>
      </c>
      <c r="J7567" s="1">
        <v>1</v>
      </c>
      <c r="K7567" t="s">
        <v>23238</v>
      </c>
      <c r="L7567" t="s">
        <v>38378</v>
      </c>
      <c r="M7567" t="s">
        <v>38379</v>
      </c>
    </row>
    <row r="7568" spans="1:13">
      <c r="A7568" s="1" t="s">
        <v>9585</v>
      </c>
      <c r="B7568">
        <v>2.28380587593581E-4</v>
      </c>
      <c r="C7568" s="1">
        <v>2.32518940376885E-4</v>
      </c>
      <c r="D7568">
        <v>0.225806451612903</v>
      </c>
      <c r="E7568">
        <v>0.142045454545455</v>
      </c>
      <c r="F7568">
        <v>0.44413407821229101</v>
      </c>
      <c r="G7568">
        <v>5.2631578947368397E-2</v>
      </c>
      <c r="H7568">
        <v>6.3218390804597693E-2</v>
      </c>
      <c r="I7568">
        <v>1.8181818181818198E-2</v>
      </c>
      <c r="J7568" s="1">
        <v>0</v>
      </c>
      <c r="K7568" t="s">
        <v>23237</v>
      </c>
      <c r="L7568" t="s">
        <v>38380</v>
      </c>
      <c r="M7568" t="s">
        <v>38381</v>
      </c>
    </row>
    <row r="7569" spans="1:13">
      <c r="A7569" s="1" t="s">
        <v>9586</v>
      </c>
      <c r="B7569">
        <v>5.2105412134066698E-5</v>
      </c>
      <c r="C7569" s="1">
        <v>4.8596026163111398E-5</v>
      </c>
      <c r="D7569">
        <v>6.8965517241379296E-2</v>
      </c>
      <c r="E7569">
        <v>2.1052631578947399E-2</v>
      </c>
      <c r="F7569">
        <v>4.4692737430167599E-2</v>
      </c>
      <c r="G7569">
        <v>8.7719298245613996E-3</v>
      </c>
      <c r="H7569">
        <v>2.27272727272727E-2</v>
      </c>
      <c r="I7569">
        <v>0.160714285714286</v>
      </c>
      <c r="J7569" s="1">
        <v>0</v>
      </c>
      <c r="K7569" t="s">
        <v>23239</v>
      </c>
      <c r="L7569" t="s">
        <v>38382</v>
      </c>
      <c r="M7569" t="s">
        <v>38383</v>
      </c>
    </row>
    <row r="7570" spans="1:13">
      <c r="A7570" s="1" t="s">
        <v>9587</v>
      </c>
      <c r="B7570">
        <v>4.9528107707156902E-9</v>
      </c>
      <c r="C7570" s="1">
        <v>3.7632471027606101E-11</v>
      </c>
      <c r="D7570">
        <v>1.85185185185185E-2</v>
      </c>
      <c r="E7570">
        <v>0</v>
      </c>
      <c r="F7570">
        <v>0</v>
      </c>
      <c r="G7570">
        <v>0</v>
      </c>
      <c r="H7570">
        <v>0</v>
      </c>
      <c r="I7570">
        <v>0</v>
      </c>
      <c r="J7570" s="1">
        <v>0</v>
      </c>
      <c r="K7570" t="s">
        <v>23237</v>
      </c>
      <c r="L7570" t="s">
        <v>38384</v>
      </c>
      <c r="M7570" t="s">
        <v>38385</v>
      </c>
    </row>
    <row r="7571" spans="1:13">
      <c r="A7571" s="1" t="s">
        <v>9588</v>
      </c>
      <c r="B7571">
        <v>2.9270915303396901E-5</v>
      </c>
      <c r="C7571" s="1">
        <v>2.3108559969354099E-4</v>
      </c>
      <c r="D7571">
        <v>0.34375</v>
      </c>
      <c r="E7571">
        <v>0.19791666666666699</v>
      </c>
      <c r="F7571">
        <v>0.49112426035502998</v>
      </c>
      <c r="G7571">
        <v>0.5</v>
      </c>
      <c r="H7571">
        <v>0.86764705882352899</v>
      </c>
      <c r="I7571">
        <v>0.34408602150537598</v>
      </c>
      <c r="J7571" s="1">
        <v>4.5454545454545497E-2</v>
      </c>
      <c r="K7571" t="s">
        <v>23242</v>
      </c>
      <c r="L7571" t="s">
        <v>38386</v>
      </c>
      <c r="M7571" t="s">
        <v>38387</v>
      </c>
    </row>
    <row r="7572" spans="1:13">
      <c r="A7572" s="1" t="s">
        <v>9589</v>
      </c>
      <c r="B7572">
        <v>1.1640624800936299E-9</v>
      </c>
      <c r="C7572" s="1">
        <v>7.9880438560991997E-8</v>
      </c>
      <c r="D7572">
        <v>0.98214285714285698</v>
      </c>
      <c r="E7572">
        <v>1</v>
      </c>
      <c r="F7572">
        <v>1</v>
      </c>
      <c r="G7572">
        <v>1</v>
      </c>
      <c r="H7572">
        <v>1</v>
      </c>
      <c r="I7572">
        <v>1</v>
      </c>
      <c r="J7572" s="1">
        <v>1</v>
      </c>
      <c r="K7572" t="s">
        <v>23237</v>
      </c>
      <c r="L7572" t="s">
        <v>38388</v>
      </c>
      <c r="M7572" t="s">
        <v>38389</v>
      </c>
    </row>
    <row r="7573" spans="1:13">
      <c r="A7573" s="1" t="s">
        <v>9590</v>
      </c>
      <c r="B7573">
        <v>1.20513725820584E-4</v>
      </c>
      <c r="C7573" s="1">
        <v>8.7597118122488497E-5</v>
      </c>
      <c r="D7573">
        <v>0</v>
      </c>
      <c r="E7573">
        <v>0</v>
      </c>
      <c r="F7573">
        <v>0.29934210526315802</v>
      </c>
      <c r="G7573">
        <v>0</v>
      </c>
      <c r="H7573">
        <v>0.104938271604938</v>
      </c>
      <c r="I7573">
        <v>2.8985507246376802E-2</v>
      </c>
      <c r="J7573" s="1" t="s">
        <v>23229</v>
      </c>
      <c r="K7573" t="s">
        <v>23241</v>
      </c>
      <c r="L7573" t="s">
        <v>38390</v>
      </c>
      <c r="M7573" t="s">
        <v>38391</v>
      </c>
    </row>
    <row r="7574" spans="1:13">
      <c r="A7574" s="1" t="s">
        <v>9591</v>
      </c>
      <c r="B7574">
        <v>3.18950304078894E-7</v>
      </c>
      <c r="C7574" s="1">
        <v>4.6267963808879602E-6</v>
      </c>
      <c r="D7574">
        <v>9.375E-2</v>
      </c>
      <c r="E7574">
        <v>0.20588235294117599</v>
      </c>
      <c r="F7574">
        <v>0.19780219780219799</v>
      </c>
      <c r="G7574">
        <v>0</v>
      </c>
      <c r="H7574">
        <v>0.33529411764705902</v>
      </c>
      <c r="I7574">
        <v>3.65853658536585E-2</v>
      </c>
      <c r="J7574" s="1">
        <v>0</v>
      </c>
      <c r="K7574" t="s">
        <v>23238</v>
      </c>
      <c r="L7574" t="s">
        <v>38392</v>
      </c>
      <c r="M7574" t="s">
        <v>38393</v>
      </c>
    </row>
    <row r="7575" spans="1:13">
      <c r="A7575" s="1" t="s">
        <v>9592</v>
      </c>
      <c r="B7575">
        <v>1.7307919043871E-5</v>
      </c>
      <c r="C7575" s="1">
        <v>3.0068614899095299E-5</v>
      </c>
      <c r="D7575">
        <v>1</v>
      </c>
      <c r="E7575">
        <v>0.99418604651162801</v>
      </c>
      <c r="F7575">
        <v>0.76519337016574596</v>
      </c>
      <c r="G7575">
        <v>1</v>
      </c>
      <c r="H7575">
        <v>0.93292682926829296</v>
      </c>
      <c r="I7575">
        <v>0.934782608695652</v>
      </c>
      <c r="J7575" s="1">
        <v>1</v>
      </c>
      <c r="K7575" t="s">
        <v>23237</v>
      </c>
      <c r="L7575" t="s">
        <v>38394</v>
      </c>
      <c r="M7575" t="s">
        <v>38395</v>
      </c>
    </row>
    <row r="7576" spans="1:13">
      <c r="A7576" s="1" t="s">
        <v>9593</v>
      </c>
      <c r="B7576">
        <v>1.08877944838728E-4</v>
      </c>
      <c r="C7576" s="1">
        <v>1.2709369956695699E-4</v>
      </c>
      <c r="D7576">
        <v>0</v>
      </c>
      <c r="E7576">
        <v>0</v>
      </c>
      <c r="F7576">
        <v>0.296296296296296</v>
      </c>
      <c r="G7576">
        <v>2.6315789473684199E-2</v>
      </c>
      <c r="H7576">
        <v>3.03030303030303E-2</v>
      </c>
      <c r="I7576">
        <v>1.9230769230769201E-2</v>
      </c>
      <c r="J7576" s="1">
        <v>0</v>
      </c>
      <c r="K7576" t="s">
        <v>23239</v>
      </c>
      <c r="L7576" t="s">
        <v>38396</v>
      </c>
      <c r="M7576" t="s">
        <v>38397</v>
      </c>
    </row>
    <row r="7577" spans="1:13">
      <c r="A7577" s="1" t="s">
        <v>9594</v>
      </c>
      <c r="B7577">
        <v>2.2160512090427601E-6</v>
      </c>
      <c r="C7577" s="1">
        <v>6.3839025348564607E-5</v>
      </c>
      <c r="D7577">
        <v>1</v>
      </c>
      <c r="E7577">
        <v>1</v>
      </c>
      <c r="F7577">
        <v>0.96820809248554895</v>
      </c>
      <c r="G7577">
        <v>1</v>
      </c>
      <c r="H7577">
        <v>0.91379310344827602</v>
      </c>
      <c r="I7577">
        <v>0.86868686868686895</v>
      </c>
      <c r="J7577" s="1">
        <v>1</v>
      </c>
      <c r="K7577" t="s">
        <v>23241</v>
      </c>
      <c r="L7577" t="s">
        <v>38398</v>
      </c>
      <c r="M7577" t="s">
        <v>38399</v>
      </c>
    </row>
    <row r="7578" spans="1:13">
      <c r="A7578" s="1" t="s">
        <v>9595</v>
      </c>
      <c r="B7578">
        <v>2.40847930889455E-6</v>
      </c>
      <c r="C7578" s="1">
        <v>2.7209397241279601E-7</v>
      </c>
      <c r="D7578">
        <v>1</v>
      </c>
      <c r="E7578">
        <v>1</v>
      </c>
      <c r="F7578">
        <v>1</v>
      </c>
      <c r="G7578">
        <v>0.67073170731707299</v>
      </c>
      <c r="H7578">
        <v>1</v>
      </c>
      <c r="I7578">
        <v>0.97959183673469397</v>
      </c>
      <c r="J7578" s="1">
        <v>1</v>
      </c>
      <c r="K7578" t="s">
        <v>23238</v>
      </c>
      <c r="L7578" t="s">
        <v>38400</v>
      </c>
      <c r="M7578" t="s">
        <v>38401</v>
      </c>
    </row>
    <row r="7579" spans="1:13">
      <c r="A7579" s="1" t="s">
        <v>9596</v>
      </c>
      <c r="B7579">
        <v>6.6936729163440296E-6</v>
      </c>
      <c r="C7579" s="1">
        <v>4.1992062038757601E-4</v>
      </c>
      <c r="D7579">
        <v>0.15217391304347799</v>
      </c>
      <c r="E7579">
        <v>0</v>
      </c>
      <c r="F7579">
        <v>6.2015503875968998E-2</v>
      </c>
      <c r="G7579">
        <v>0</v>
      </c>
      <c r="H7579">
        <v>0.15454545454545501</v>
      </c>
      <c r="I7579">
        <v>0.36428571428571399</v>
      </c>
      <c r="J7579" s="1" t="s">
        <v>23229</v>
      </c>
      <c r="K7579" t="s">
        <v>23240</v>
      </c>
      <c r="L7579" t="s">
        <v>38402</v>
      </c>
      <c r="M7579" t="s">
        <v>38403</v>
      </c>
    </row>
    <row r="7580" spans="1:13">
      <c r="A7580" s="1" t="s">
        <v>9597</v>
      </c>
      <c r="B7580">
        <v>1.9492444645989999E-6</v>
      </c>
      <c r="C7580" s="1">
        <v>3.47584530459661E-6</v>
      </c>
      <c r="D7580">
        <v>0</v>
      </c>
      <c r="E7580">
        <v>0</v>
      </c>
      <c r="F7580">
        <v>5.5555555555555601E-2</v>
      </c>
      <c r="G7580">
        <v>0</v>
      </c>
      <c r="H7580">
        <v>0</v>
      </c>
      <c r="I7580">
        <v>0</v>
      </c>
      <c r="J7580" s="1">
        <v>0</v>
      </c>
      <c r="K7580" t="s">
        <v>23237</v>
      </c>
      <c r="L7580" t="s">
        <v>38404</v>
      </c>
      <c r="M7580" t="s">
        <v>38405</v>
      </c>
    </row>
    <row r="7581" spans="1:13">
      <c r="A7581" s="1" t="s">
        <v>9598</v>
      </c>
      <c r="B7581">
        <v>1.52578560668402E-5</v>
      </c>
      <c r="C7581" s="1">
        <v>1.1865887655594401E-6</v>
      </c>
      <c r="D7581">
        <v>0.984375</v>
      </c>
      <c r="E7581">
        <v>1</v>
      </c>
      <c r="F7581">
        <v>0.942105263157895</v>
      </c>
      <c r="G7581">
        <v>0.90217391304347805</v>
      </c>
      <c r="H7581">
        <v>1</v>
      </c>
      <c r="I7581">
        <v>0.97752808988763995</v>
      </c>
      <c r="J7581" s="1">
        <v>1</v>
      </c>
      <c r="K7581" t="s">
        <v>23241</v>
      </c>
      <c r="L7581" t="s">
        <v>38406</v>
      </c>
      <c r="M7581" t="s">
        <v>38407</v>
      </c>
    </row>
    <row r="7582" spans="1:13">
      <c r="A7582" s="1" t="s">
        <v>9599</v>
      </c>
      <c r="B7582">
        <v>5.8553378197741997E-6</v>
      </c>
      <c r="C7582" s="1">
        <v>5.0293574648046503E-6</v>
      </c>
      <c r="D7582">
        <v>1</v>
      </c>
      <c r="E7582">
        <v>1</v>
      </c>
      <c r="F7582">
        <v>0.93850267379679098</v>
      </c>
      <c r="G7582">
        <v>1</v>
      </c>
      <c r="H7582">
        <v>1</v>
      </c>
      <c r="I7582">
        <v>1</v>
      </c>
      <c r="J7582" s="1">
        <v>1</v>
      </c>
      <c r="K7582" t="s">
        <v>23240</v>
      </c>
      <c r="L7582" t="s">
        <v>38408</v>
      </c>
      <c r="M7582" t="s">
        <v>38409</v>
      </c>
    </row>
    <row r="7583" spans="1:13">
      <c r="A7583" s="1" t="s">
        <v>9600</v>
      </c>
      <c r="B7583">
        <v>2.1799411025307499E-6</v>
      </c>
      <c r="C7583" s="1">
        <v>3.1716247068365002E-8</v>
      </c>
      <c r="D7583">
        <v>0</v>
      </c>
      <c r="E7583">
        <v>0</v>
      </c>
      <c r="F7583">
        <v>8.5051546391752594E-2</v>
      </c>
      <c r="G7583">
        <v>0</v>
      </c>
      <c r="H7583">
        <v>3.94736842105263E-2</v>
      </c>
      <c r="I7583">
        <v>2.74725274725275E-2</v>
      </c>
      <c r="J7583" s="1">
        <v>0.5</v>
      </c>
      <c r="K7583" t="s">
        <v>23239</v>
      </c>
      <c r="L7583" t="s">
        <v>38410</v>
      </c>
      <c r="M7583" t="s">
        <v>38411</v>
      </c>
    </row>
    <row r="7584" spans="1:13">
      <c r="A7584" s="1" t="s">
        <v>9601</v>
      </c>
      <c r="B7584">
        <v>0</v>
      </c>
      <c r="C7584" s="1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1">
        <v>0</v>
      </c>
      <c r="K7584" t="s">
        <v>23241</v>
      </c>
      <c r="L7584" t="s">
        <v>38412</v>
      </c>
      <c r="M7584" t="s">
        <v>38413</v>
      </c>
    </row>
    <row r="7585" spans="1:13">
      <c r="A7585" s="1" t="s">
        <v>9602</v>
      </c>
      <c r="B7585">
        <v>2.95528963275749E-5</v>
      </c>
      <c r="C7585" s="1">
        <v>2.6199923665986299E-6</v>
      </c>
      <c r="D7585">
        <v>0.96666666666666701</v>
      </c>
      <c r="E7585">
        <v>0.75833333333333297</v>
      </c>
      <c r="F7585">
        <v>1</v>
      </c>
      <c r="G7585">
        <v>0.98936170212765995</v>
      </c>
      <c r="H7585">
        <v>1</v>
      </c>
      <c r="I7585">
        <v>0.99253731343283602</v>
      </c>
      <c r="J7585" s="1">
        <v>1</v>
      </c>
      <c r="K7585" t="s">
        <v>23238</v>
      </c>
      <c r="L7585" t="s">
        <v>38414</v>
      </c>
      <c r="M7585" t="s">
        <v>38415</v>
      </c>
    </row>
    <row r="7586" spans="1:13">
      <c r="A7586" s="1" t="s">
        <v>9603</v>
      </c>
      <c r="B7586">
        <v>1.3388443884490599E-4</v>
      </c>
      <c r="C7586" s="1">
        <v>1.07694255529494E-6</v>
      </c>
      <c r="D7586">
        <v>0.625</v>
      </c>
      <c r="E7586">
        <v>0.65</v>
      </c>
      <c r="F7586">
        <v>0.69791666666666696</v>
      </c>
      <c r="G7586">
        <v>0.97115384615384603</v>
      </c>
      <c r="H7586">
        <v>0.73611111111111105</v>
      </c>
      <c r="I7586">
        <v>0.80882352941176505</v>
      </c>
      <c r="J7586" s="1">
        <v>1</v>
      </c>
      <c r="K7586" t="s">
        <v>23241</v>
      </c>
      <c r="L7586" t="s">
        <v>38416</v>
      </c>
      <c r="M7586" t="s">
        <v>38417</v>
      </c>
    </row>
    <row r="7587" spans="1:13">
      <c r="A7587" s="1" t="s">
        <v>9604</v>
      </c>
      <c r="B7587">
        <v>5.3236833798094496E-6</v>
      </c>
      <c r="C7587" s="1">
        <v>2.5040693661192299E-5</v>
      </c>
      <c r="D7587">
        <v>0</v>
      </c>
      <c r="E7587">
        <v>0</v>
      </c>
      <c r="F7587">
        <v>0</v>
      </c>
      <c r="G7587">
        <v>2.9411764705882401E-2</v>
      </c>
      <c r="H7587">
        <v>0.14367816091954</v>
      </c>
      <c r="I7587">
        <v>0</v>
      </c>
      <c r="J7587" s="1">
        <v>0</v>
      </c>
      <c r="K7587" t="s">
        <v>23238</v>
      </c>
      <c r="L7587" t="s">
        <v>38418</v>
      </c>
      <c r="M7587" t="s">
        <v>38419</v>
      </c>
    </row>
    <row r="7588" spans="1:13">
      <c r="A7588" s="1" t="s">
        <v>9605</v>
      </c>
      <c r="B7588">
        <v>2.17325776203253E-5</v>
      </c>
      <c r="C7588" s="1">
        <v>1.8497624043024601E-5</v>
      </c>
      <c r="D7588">
        <v>0</v>
      </c>
      <c r="E7588">
        <v>0</v>
      </c>
      <c r="F7588">
        <v>0.4</v>
      </c>
      <c r="G7588">
        <v>0</v>
      </c>
      <c r="H7588">
        <v>0.157608695652174</v>
      </c>
      <c r="I7588">
        <v>2.7777777777777801E-2</v>
      </c>
      <c r="J7588" s="1" t="s">
        <v>23229</v>
      </c>
      <c r="K7588" t="s">
        <v>23239</v>
      </c>
      <c r="L7588" t="s">
        <v>38420</v>
      </c>
      <c r="M7588" t="s">
        <v>38421</v>
      </c>
    </row>
    <row r="7589" spans="1:13">
      <c r="A7589" s="1" t="s">
        <v>9606</v>
      </c>
      <c r="B7589">
        <v>3.0678910175650702E-7</v>
      </c>
      <c r="C7589" s="1">
        <v>6.0276559720567506E-8</v>
      </c>
      <c r="D7589">
        <v>0</v>
      </c>
      <c r="E7589">
        <v>0</v>
      </c>
      <c r="F7589">
        <v>0</v>
      </c>
      <c r="G7589">
        <v>9.5238095238095205E-2</v>
      </c>
      <c r="H7589">
        <v>5.5555555555555601E-3</v>
      </c>
      <c r="I7589">
        <v>8.6206896551724102E-3</v>
      </c>
      <c r="J7589" s="1">
        <v>0</v>
      </c>
      <c r="K7589" t="s">
        <v>23238</v>
      </c>
      <c r="L7589" t="s">
        <v>38422</v>
      </c>
      <c r="M7589" t="s">
        <v>38423</v>
      </c>
    </row>
    <row r="7590" spans="1:13">
      <c r="A7590" s="1" t="s">
        <v>9607</v>
      </c>
      <c r="B7590">
        <v>1.21899694157974E-4</v>
      </c>
      <c r="C7590" s="1">
        <v>1.0901325340946299E-5</v>
      </c>
      <c r="D7590">
        <v>0.93333333333333302</v>
      </c>
      <c r="E7590">
        <v>0.54069767441860495</v>
      </c>
      <c r="F7590">
        <v>1</v>
      </c>
      <c r="G7590">
        <v>1</v>
      </c>
      <c r="H7590">
        <v>0.99404761904761896</v>
      </c>
      <c r="I7590">
        <v>1</v>
      </c>
      <c r="J7590" s="1" t="s">
        <v>23229</v>
      </c>
      <c r="K7590" t="s">
        <v>23238</v>
      </c>
      <c r="L7590" t="s">
        <v>38424</v>
      </c>
      <c r="M7590" t="s">
        <v>38425</v>
      </c>
    </row>
    <row r="7591" spans="1:13">
      <c r="A7591" s="1" t="s">
        <v>9608</v>
      </c>
      <c r="B7591">
        <v>3.6536464497079901E-8</v>
      </c>
      <c r="C7591" s="1">
        <v>2.5136521099698301E-8</v>
      </c>
      <c r="D7591">
        <v>1</v>
      </c>
      <c r="E7591">
        <v>1</v>
      </c>
      <c r="F7591">
        <v>1</v>
      </c>
      <c r="G7591">
        <v>1</v>
      </c>
      <c r="H7591">
        <v>0.99462365591397806</v>
      </c>
      <c r="I7591">
        <v>1</v>
      </c>
      <c r="J7591" s="1">
        <v>0.55555555555555602</v>
      </c>
      <c r="K7591" t="s">
        <v>23238</v>
      </c>
      <c r="L7591" t="s">
        <v>38426</v>
      </c>
      <c r="M7591" t="s">
        <v>38427</v>
      </c>
    </row>
    <row r="7592" spans="1:13">
      <c r="A7592" s="1" t="s">
        <v>9609</v>
      </c>
      <c r="B7592">
        <v>6.1843333593675098E-7</v>
      </c>
      <c r="C7592" s="1">
        <v>1.9510197163910599E-5</v>
      </c>
      <c r="D7592">
        <v>0.953125</v>
      </c>
      <c r="E7592">
        <v>1</v>
      </c>
      <c r="F7592">
        <v>1</v>
      </c>
      <c r="G7592">
        <v>0.45</v>
      </c>
      <c r="H7592">
        <v>1</v>
      </c>
      <c r="I7592">
        <v>0.85353535353535304</v>
      </c>
      <c r="J7592" s="1">
        <v>1</v>
      </c>
      <c r="K7592" t="s">
        <v>23237</v>
      </c>
      <c r="L7592" t="s">
        <v>38428</v>
      </c>
      <c r="M7592" t="s">
        <v>38429</v>
      </c>
    </row>
    <row r="7593" spans="1:13">
      <c r="A7593" s="1" t="s">
        <v>9610</v>
      </c>
      <c r="B7593">
        <v>3.3593464018280398E-5</v>
      </c>
      <c r="C7593" s="1">
        <v>1.2793068157522199E-5</v>
      </c>
      <c r="D7593">
        <v>0.78260869565217395</v>
      </c>
      <c r="E7593">
        <v>0.98235294117647098</v>
      </c>
      <c r="F7593">
        <v>0.73626373626373598</v>
      </c>
      <c r="G7593">
        <v>1</v>
      </c>
      <c r="H7593">
        <v>1</v>
      </c>
      <c r="I7593">
        <v>1</v>
      </c>
      <c r="J7593" s="1" t="s">
        <v>23229</v>
      </c>
      <c r="K7593" t="s">
        <v>23238</v>
      </c>
      <c r="L7593" t="s">
        <v>38430</v>
      </c>
      <c r="M7593" t="s">
        <v>38431</v>
      </c>
    </row>
    <row r="7594" spans="1:13">
      <c r="A7594" s="1" t="s">
        <v>9611</v>
      </c>
      <c r="B7594">
        <v>7.0948090937503002E-6</v>
      </c>
      <c r="C7594" s="1">
        <v>1.8915770449779801E-5</v>
      </c>
      <c r="D7594">
        <v>1</v>
      </c>
      <c r="E7594">
        <v>1</v>
      </c>
      <c r="F7594">
        <v>1</v>
      </c>
      <c r="G7594">
        <v>1</v>
      </c>
      <c r="H7594">
        <v>0.95238095238095244</v>
      </c>
      <c r="I7594">
        <v>0.88888888888888906</v>
      </c>
      <c r="J7594" s="1" t="s">
        <v>23229</v>
      </c>
      <c r="K7594" t="s">
        <v>23244</v>
      </c>
      <c r="L7594" t="s">
        <v>38432</v>
      </c>
      <c r="M7594" t="s">
        <v>38433</v>
      </c>
    </row>
    <row r="7595" spans="1:13">
      <c r="A7595" s="1" t="s">
        <v>9612</v>
      </c>
      <c r="B7595">
        <v>5.3340384843147597E-8</v>
      </c>
      <c r="C7595" s="1">
        <v>2.31788222765687E-4</v>
      </c>
      <c r="D7595">
        <v>1</v>
      </c>
      <c r="E7595">
        <v>0.99315068493150704</v>
      </c>
      <c r="F7595">
        <v>0.997435897435897</v>
      </c>
      <c r="G7595">
        <v>0.36363636363636398</v>
      </c>
      <c r="H7595">
        <v>0.97787610619469001</v>
      </c>
      <c r="I7595">
        <v>0.75847457627118597</v>
      </c>
      <c r="J7595" s="1">
        <v>1</v>
      </c>
      <c r="K7595" t="s">
        <v>23239</v>
      </c>
      <c r="L7595" t="s">
        <v>38434</v>
      </c>
      <c r="M7595" t="s">
        <v>38435</v>
      </c>
    </row>
    <row r="7596" spans="1:13">
      <c r="A7596" s="1" t="s">
        <v>9613</v>
      </c>
      <c r="B7596">
        <v>8.3990558622668492E-6</v>
      </c>
      <c r="C7596" s="1">
        <v>1.1431853481733001E-6</v>
      </c>
      <c r="D7596">
        <v>0.15517241379310301</v>
      </c>
      <c r="E7596">
        <v>0.05</v>
      </c>
      <c r="F7596">
        <v>6.02409638554217E-2</v>
      </c>
      <c r="G7596">
        <v>3.2258064516128997E-2</v>
      </c>
      <c r="H7596">
        <v>0</v>
      </c>
      <c r="I7596">
        <v>1.1904761904761901E-2</v>
      </c>
      <c r="J7596" s="1">
        <v>0</v>
      </c>
      <c r="K7596" t="s">
        <v>23238</v>
      </c>
      <c r="L7596" t="s">
        <v>38436</v>
      </c>
      <c r="M7596" t="s">
        <v>38437</v>
      </c>
    </row>
    <row r="7597" spans="1:13">
      <c r="A7597" s="1" t="s">
        <v>9614</v>
      </c>
      <c r="B7597">
        <v>0</v>
      </c>
      <c r="C7597" s="1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1">
        <v>0.33333333333333298</v>
      </c>
      <c r="K7597" t="s">
        <v>23239</v>
      </c>
      <c r="L7597" t="s">
        <v>38438</v>
      </c>
      <c r="M7597" t="s">
        <v>38439</v>
      </c>
    </row>
    <row r="7598" spans="1:13">
      <c r="A7598" s="1" t="s">
        <v>9615</v>
      </c>
      <c r="B7598">
        <v>3.1813508945044402E-5</v>
      </c>
      <c r="C7598" s="1">
        <v>4.9443509072319002E-5</v>
      </c>
      <c r="D7598">
        <v>9.6774193548387094E-2</v>
      </c>
      <c r="E7598">
        <v>0.43678160919540199</v>
      </c>
      <c r="F7598">
        <v>0.55151515151515196</v>
      </c>
      <c r="G7598">
        <v>6.8181818181818205E-2</v>
      </c>
      <c r="H7598">
        <v>0.74264705882352899</v>
      </c>
      <c r="I7598">
        <v>0.27659574468085102</v>
      </c>
      <c r="J7598" s="1">
        <v>0</v>
      </c>
      <c r="K7598" t="s">
        <v>23242</v>
      </c>
      <c r="L7598" t="s">
        <v>38440</v>
      </c>
      <c r="M7598" t="s">
        <v>38441</v>
      </c>
    </row>
    <row r="7599" spans="1:13">
      <c r="A7599" s="1" t="s">
        <v>9616</v>
      </c>
      <c r="B7599">
        <v>3.4292405084941499E-7</v>
      </c>
      <c r="C7599" s="1">
        <v>1.0534124640650299E-6</v>
      </c>
      <c r="D7599">
        <v>0</v>
      </c>
      <c r="E7599">
        <v>0</v>
      </c>
      <c r="F7599">
        <v>0</v>
      </c>
      <c r="G7599">
        <v>0</v>
      </c>
      <c r="H7599">
        <v>8.0645161290322596E-3</v>
      </c>
      <c r="I7599">
        <v>3.125E-2</v>
      </c>
      <c r="J7599" s="1">
        <v>0</v>
      </c>
      <c r="K7599" t="s">
        <v>23240</v>
      </c>
      <c r="L7599" t="s">
        <v>38442</v>
      </c>
      <c r="M7599" t="s">
        <v>38443</v>
      </c>
    </row>
    <row r="7600" spans="1:13">
      <c r="A7600" s="1" t="s">
        <v>9617</v>
      </c>
      <c r="B7600">
        <v>5.8160803586219303E-7</v>
      </c>
      <c r="C7600" s="1">
        <v>1.2017723262267601E-6</v>
      </c>
      <c r="D7600">
        <v>1</v>
      </c>
      <c r="E7600">
        <v>1</v>
      </c>
      <c r="F7600">
        <v>0.94179894179894197</v>
      </c>
      <c r="G7600">
        <v>1</v>
      </c>
      <c r="H7600">
        <v>0.92021276595744705</v>
      </c>
      <c r="I7600">
        <v>1</v>
      </c>
      <c r="J7600" s="1" t="s">
        <v>23229</v>
      </c>
      <c r="K7600" t="s">
        <v>23241</v>
      </c>
      <c r="L7600" t="s">
        <v>38444</v>
      </c>
      <c r="M7600" t="s">
        <v>38445</v>
      </c>
    </row>
    <row r="7601" spans="1:13">
      <c r="A7601" s="1" t="s">
        <v>9618</v>
      </c>
      <c r="B7601">
        <v>2.3761718644035401E-4</v>
      </c>
      <c r="C7601" s="1">
        <v>2.4614879229300298E-4</v>
      </c>
      <c r="D7601">
        <v>1</v>
      </c>
      <c r="E7601">
        <v>0.99404761904761896</v>
      </c>
      <c r="F7601">
        <v>0.31847133757961799</v>
      </c>
      <c r="G7601">
        <v>1</v>
      </c>
      <c r="H7601">
        <v>0.62837837837837796</v>
      </c>
      <c r="I7601">
        <v>0.86250000000000004</v>
      </c>
      <c r="J7601" s="1">
        <v>1</v>
      </c>
      <c r="K7601" t="s">
        <v>23239</v>
      </c>
      <c r="L7601" t="s">
        <v>38446</v>
      </c>
      <c r="M7601" t="s">
        <v>38447</v>
      </c>
    </row>
    <row r="7602" spans="1:13">
      <c r="A7602" s="1" t="s">
        <v>9619</v>
      </c>
      <c r="B7602">
        <v>1.35318508722319E-6</v>
      </c>
      <c r="C7602" s="1">
        <v>5.70105665391587E-7</v>
      </c>
      <c r="D7602">
        <v>1</v>
      </c>
      <c r="E7602">
        <v>1</v>
      </c>
      <c r="F7602">
        <v>1</v>
      </c>
      <c r="G7602">
        <v>0.81481481481481499</v>
      </c>
      <c r="H7602">
        <v>0.98198198198198205</v>
      </c>
      <c r="I7602">
        <v>0.99122807017543901</v>
      </c>
      <c r="J7602" s="1">
        <v>1</v>
      </c>
      <c r="K7602" t="s">
        <v>23241</v>
      </c>
      <c r="L7602" t="s">
        <v>38448</v>
      </c>
      <c r="M7602" t="s">
        <v>38449</v>
      </c>
    </row>
    <row r="7603" spans="1:13">
      <c r="A7603" s="1" t="s">
        <v>9620</v>
      </c>
      <c r="B7603">
        <v>1.65375264076155E-5</v>
      </c>
      <c r="C7603" s="1">
        <v>3.9956019102329197E-5</v>
      </c>
      <c r="D7603">
        <v>1</v>
      </c>
      <c r="E7603">
        <v>0.91052631578947396</v>
      </c>
      <c r="F7603">
        <v>0.87692307692307703</v>
      </c>
      <c r="G7603">
        <v>1</v>
      </c>
      <c r="H7603">
        <v>0.98584905660377398</v>
      </c>
      <c r="I7603">
        <v>0.98</v>
      </c>
      <c r="J7603" s="1">
        <v>0.66666666666666696</v>
      </c>
      <c r="K7603" t="s">
        <v>23237</v>
      </c>
      <c r="L7603" t="s">
        <v>38450</v>
      </c>
      <c r="M7603" t="s">
        <v>38451</v>
      </c>
    </row>
    <row r="7604" spans="1:13">
      <c r="A7604" s="1" t="s">
        <v>9621</v>
      </c>
      <c r="B7604">
        <v>3.6679739344634799E-6</v>
      </c>
      <c r="C7604" s="1">
        <v>9.5583527787340602E-6</v>
      </c>
      <c r="D7604">
        <v>1</v>
      </c>
      <c r="E7604">
        <v>1</v>
      </c>
      <c r="F7604">
        <v>1</v>
      </c>
      <c r="G7604">
        <v>0.25</v>
      </c>
      <c r="H7604">
        <v>1</v>
      </c>
      <c r="I7604">
        <v>0.94230769230769196</v>
      </c>
      <c r="J7604" s="1">
        <v>1</v>
      </c>
      <c r="K7604" t="s">
        <v>23239</v>
      </c>
      <c r="L7604" t="s">
        <v>38452</v>
      </c>
      <c r="M7604" t="s">
        <v>38453</v>
      </c>
    </row>
    <row r="7605" spans="1:13">
      <c r="A7605" s="1" t="s">
        <v>9622</v>
      </c>
      <c r="B7605">
        <v>3.5560709738602202E-4</v>
      </c>
      <c r="C7605" s="1">
        <v>2.3822642497750701E-4</v>
      </c>
      <c r="D7605">
        <v>0.467741935483871</v>
      </c>
      <c r="E7605">
        <v>0.52083333333333304</v>
      </c>
      <c r="F7605">
        <v>0.59278350515463896</v>
      </c>
      <c r="G7605">
        <v>0.78846153846153799</v>
      </c>
      <c r="H7605">
        <v>0.644859813084112</v>
      </c>
      <c r="I7605">
        <v>0.83333333333333304</v>
      </c>
      <c r="J7605" s="1">
        <v>0</v>
      </c>
      <c r="K7605" t="s">
        <v>23238</v>
      </c>
      <c r="L7605" t="s">
        <v>38454</v>
      </c>
      <c r="M7605" t="s">
        <v>38455</v>
      </c>
    </row>
    <row r="7606" spans="1:13">
      <c r="A7606" s="1" t="s">
        <v>9623</v>
      </c>
      <c r="B7606">
        <v>2.3379435361401199E-8</v>
      </c>
      <c r="C7606" s="1">
        <v>4.3007954954649798E-7</v>
      </c>
      <c r="D7606">
        <v>0</v>
      </c>
      <c r="E7606">
        <v>0</v>
      </c>
      <c r="F7606">
        <v>0.101851851851852</v>
      </c>
      <c r="G7606">
        <v>0</v>
      </c>
      <c r="H7606">
        <v>0</v>
      </c>
      <c r="I7606">
        <v>0</v>
      </c>
      <c r="J7606" s="1">
        <v>0</v>
      </c>
      <c r="K7606" t="s">
        <v>23237</v>
      </c>
      <c r="L7606" t="s">
        <v>38456</v>
      </c>
      <c r="M7606" t="s">
        <v>38457</v>
      </c>
    </row>
    <row r="7607" spans="1:13">
      <c r="A7607" s="1" t="s">
        <v>9624</v>
      </c>
      <c r="B7607">
        <v>8.5225146842670007E-5</v>
      </c>
      <c r="C7607" s="1">
        <v>4.7721212687608002E-8</v>
      </c>
      <c r="D7607">
        <v>0.17741935483870999</v>
      </c>
      <c r="E7607">
        <v>0.234567901234568</v>
      </c>
      <c r="F7607">
        <v>3.8461538461538498E-2</v>
      </c>
      <c r="G7607">
        <v>5.5555555555555601E-2</v>
      </c>
      <c r="H7607">
        <v>2.6315789473684199E-2</v>
      </c>
      <c r="I7607">
        <v>7.3170731707317097E-2</v>
      </c>
      <c r="J7607" s="1">
        <v>0</v>
      </c>
      <c r="K7607" t="s">
        <v>23242</v>
      </c>
      <c r="L7607" t="s">
        <v>38458</v>
      </c>
      <c r="M7607" t="s">
        <v>38459</v>
      </c>
    </row>
    <row r="7608" spans="1:13">
      <c r="A7608" s="1" t="s">
        <v>9625</v>
      </c>
      <c r="B7608">
        <v>9.3170038313100301E-8</v>
      </c>
      <c r="C7608" s="1">
        <v>6.2255209114600499E-6</v>
      </c>
      <c r="D7608">
        <v>0</v>
      </c>
      <c r="E7608">
        <v>0</v>
      </c>
      <c r="F7608">
        <v>2.5641025641025602E-3</v>
      </c>
      <c r="G7608">
        <v>0</v>
      </c>
      <c r="H7608">
        <v>1.7857142857142901E-2</v>
      </c>
      <c r="I7608">
        <v>8.0645161290322596E-3</v>
      </c>
      <c r="J7608" s="1">
        <v>0.40909090909090901</v>
      </c>
      <c r="K7608" t="s">
        <v>23241</v>
      </c>
      <c r="L7608" t="s">
        <v>38460</v>
      </c>
      <c r="M7608" t="s">
        <v>38461</v>
      </c>
    </row>
    <row r="7609" spans="1:13">
      <c r="A7609" s="1" t="s">
        <v>9626</v>
      </c>
      <c r="B7609">
        <v>2.25212030227082E-5</v>
      </c>
      <c r="C7609" s="1">
        <v>1.0936537588158999E-4</v>
      </c>
      <c r="D7609">
        <v>0.1875</v>
      </c>
      <c r="E7609">
        <v>0.32098765432098803</v>
      </c>
      <c r="F7609">
        <v>0.67222222222222205</v>
      </c>
      <c r="G7609">
        <v>2.7027027027027001E-2</v>
      </c>
      <c r="H7609">
        <v>0.5</v>
      </c>
      <c r="I7609">
        <v>0.18518518518518501</v>
      </c>
      <c r="J7609" s="1">
        <v>0</v>
      </c>
      <c r="K7609" t="s">
        <v>23241</v>
      </c>
      <c r="L7609" t="s">
        <v>38462</v>
      </c>
      <c r="M7609" t="s">
        <v>38463</v>
      </c>
    </row>
    <row r="7610" spans="1:13">
      <c r="A7610" s="1" t="s">
        <v>9627</v>
      </c>
      <c r="B7610">
        <v>5.2885503678190199E-5</v>
      </c>
      <c r="C7610" s="1">
        <v>2.6874787589370698E-5</v>
      </c>
      <c r="D7610">
        <v>0.5</v>
      </c>
      <c r="E7610">
        <v>0.65476190476190499</v>
      </c>
      <c r="F7610">
        <v>0.70289855072463803</v>
      </c>
      <c r="G7610">
        <v>0.83333333333333304</v>
      </c>
      <c r="H7610">
        <v>0.63333333333333297</v>
      </c>
      <c r="I7610">
        <v>0.67500000000000004</v>
      </c>
      <c r="J7610" s="1">
        <v>0.14285714285714299</v>
      </c>
      <c r="K7610" t="s">
        <v>23241</v>
      </c>
      <c r="L7610" t="s">
        <v>38464</v>
      </c>
      <c r="M7610" t="s">
        <v>38465</v>
      </c>
    </row>
    <row r="7611" spans="1:13">
      <c r="A7611" s="1" t="s">
        <v>9628</v>
      </c>
      <c r="B7611">
        <v>4.1481431452723502E-6</v>
      </c>
      <c r="C7611" s="1">
        <v>1.9291878135333799E-5</v>
      </c>
      <c r="D7611">
        <v>1</v>
      </c>
      <c r="E7611">
        <v>1</v>
      </c>
      <c r="F7611">
        <v>0.94179894179894197</v>
      </c>
      <c r="G7611">
        <v>1</v>
      </c>
      <c r="H7611">
        <v>1</v>
      </c>
      <c r="I7611">
        <v>1</v>
      </c>
      <c r="J7611" s="1">
        <v>1</v>
      </c>
      <c r="K7611" t="s">
        <v>23238</v>
      </c>
      <c r="L7611" t="s">
        <v>38466</v>
      </c>
      <c r="M7611" t="s">
        <v>38467</v>
      </c>
    </row>
    <row r="7612" spans="1:13">
      <c r="A7612" s="1" t="s">
        <v>9629</v>
      </c>
      <c r="B7612">
        <v>1.4961285985391701E-5</v>
      </c>
      <c r="C7612" s="1">
        <v>6.4357475343752106E-5</v>
      </c>
      <c r="D7612">
        <v>0</v>
      </c>
      <c r="E7612">
        <v>0</v>
      </c>
      <c r="F7612">
        <v>0.20338983050847501</v>
      </c>
      <c r="G7612">
        <v>0.1</v>
      </c>
      <c r="H7612">
        <v>1.8072289156626498E-2</v>
      </c>
      <c r="I7612">
        <v>2.2222222222222199E-2</v>
      </c>
      <c r="J7612" s="1">
        <v>0</v>
      </c>
      <c r="K7612" t="s">
        <v>23241</v>
      </c>
      <c r="L7612" t="s">
        <v>38468</v>
      </c>
      <c r="M7612" t="s">
        <v>38469</v>
      </c>
    </row>
    <row r="7613" spans="1:13">
      <c r="A7613" s="1" t="s">
        <v>9630</v>
      </c>
      <c r="B7613">
        <v>1.60714164783957E-6</v>
      </c>
      <c r="C7613" s="1">
        <v>3.3188271920518298E-6</v>
      </c>
      <c r="D7613">
        <v>0</v>
      </c>
      <c r="E7613">
        <v>0</v>
      </c>
      <c r="F7613">
        <v>0</v>
      </c>
      <c r="G7613">
        <v>0</v>
      </c>
      <c r="H7613">
        <v>1.3698630136986301E-2</v>
      </c>
      <c r="I7613">
        <v>3.4883720930232599E-2</v>
      </c>
      <c r="J7613" s="1" t="s">
        <v>23229</v>
      </c>
      <c r="K7613" t="s">
        <v>23240</v>
      </c>
      <c r="L7613" t="s">
        <v>38470</v>
      </c>
      <c r="M7613" t="s">
        <v>38471</v>
      </c>
    </row>
    <row r="7614" spans="1:13">
      <c r="A7614" s="1" t="s">
        <v>9631</v>
      </c>
      <c r="B7614">
        <v>4.7774674611669604E-6</v>
      </c>
      <c r="C7614" s="1">
        <v>6.1340661942142896E-7</v>
      </c>
      <c r="D7614">
        <v>0.45161290322580599</v>
      </c>
      <c r="E7614">
        <v>0.3125</v>
      </c>
      <c r="F7614">
        <v>4.11764705882353E-2</v>
      </c>
      <c r="G7614">
        <v>0.47222222222222199</v>
      </c>
      <c r="H7614">
        <v>1.8072289156626498E-2</v>
      </c>
      <c r="I7614">
        <v>6.5217391304347797E-2</v>
      </c>
      <c r="J7614" s="1">
        <v>0</v>
      </c>
      <c r="K7614" t="s">
        <v>23241</v>
      </c>
      <c r="L7614" t="s">
        <v>38472</v>
      </c>
      <c r="M7614" t="s">
        <v>38473</v>
      </c>
    </row>
    <row r="7615" spans="1:13">
      <c r="A7615" s="1" t="s">
        <v>9632</v>
      </c>
      <c r="B7615">
        <v>7.4595005567390896E-7</v>
      </c>
      <c r="C7615" s="1">
        <v>2.7028470855172201E-6</v>
      </c>
      <c r="D7615">
        <v>1</v>
      </c>
      <c r="E7615">
        <v>1</v>
      </c>
      <c r="F7615">
        <v>1</v>
      </c>
      <c r="G7615">
        <v>1</v>
      </c>
      <c r="H7615">
        <v>0.98823529411764699</v>
      </c>
      <c r="I7615">
        <v>0.98124999999999996</v>
      </c>
      <c r="J7615" s="1" t="s">
        <v>23229</v>
      </c>
      <c r="K7615" t="s">
        <v>23237</v>
      </c>
      <c r="L7615" t="s">
        <v>38474</v>
      </c>
      <c r="M7615" t="s">
        <v>38475</v>
      </c>
    </row>
    <row r="7616" spans="1:13">
      <c r="A7616" s="1" t="s">
        <v>9633</v>
      </c>
      <c r="B7616">
        <v>2.3209202093855502E-9</v>
      </c>
      <c r="C7616" s="1">
        <v>4.2539707801630702E-8</v>
      </c>
      <c r="D7616">
        <v>0.984375</v>
      </c>
      <c r="E7616">
        <v>0.99468085106382997</v>
      </c>
      <c r="F7616">
        <v>0.97368421052631604</v>
      </c>
      <c r="G7616">
        <v>1</v>
      </c>
      <c r="H7616">
        <v>1</v>
      </c>
      <c r="I7616">
        <v>0.98706896551724099</v>
      </c>
      <c r="J7616" s="1">
        <v>1</v>
      </c>
      <c r="K7616" t="s">
        <v>23240</v>
      </c>
      <c r="L7616" t="s">
        <v>38476</v>
      </c>
      <c r="M7616" t="s">
        <v>38477</v>
      </c>
    </row>
    <row r="7617" spans="1:13">
      <c r="A7617" s="1" t="s">
        <v>9634</v>
      </c>
      <c r="B7617">
        <v>2.6271651971771299E-5</v>
      </c>
      <c r="C7617" s="1">
        <v>1.7807323988659499E-6</v>
      </c>
      <c r="D7617">
        <v>0.31818181818181801</v>
      </c>
      <c r="E7617">
        <v>0</v>
      </c>
      <c r="F7617">
        <v>4.2613636363636402E-2</v>
      </c>
      <c r="G7617">
        <v>0.40625</v>
      </c>
      <c r="H7617">
        <v>4.3209876543209902E-2</v>
      </c>
      <c r="I7617">
        <v>0.30263157894736797</v>
      </c>
      <c r="J7617" s="1" t="s">
        <v>23229</v>
      </c>
      <c r="K7617" t="s">
        <v>23238</v>
      </c>
      <c r="L7617" t="s">
        <v>38478</v>
      </c>
      <c r="M7617" t="s">
        <v>38479</v>
      </c>
    </row>
    <row r="7618" spans="1:13">
      <c r="A7618" s="1" t="s">
        <v>9635</v>
      </c>
      <c r="B7618">
        <v>4.4626758785968502E-5</v>
      </c>
      <c r="C7618" s="1">
        <v>1.4695664732506401E-7</v>
      </c>
      <c r="D7618">
        <v>7.1428571428571397E-2</v>
      </c>
      <c r="E7618">
        <v>5.4347826086956503E-3</v>
      </c>
      <c r="F7618">
        <v>0.34319526627218899</v>
      </c>
      <c r="G7618">
        <v>0.134615384615385</v>
      </c>
      <c r="H7618">
        <v>0.401869158878505</v>
      </c>
      <c r="I7618">
        <v>0.133333333333333</v>
      </c>
      <c r="J7618" s="1">
        <v>0.5</v>
      </c>
      <c r="K7618" t="s">
        <v>23238</v>
      </c>
      <c r="L7618" t="s">
        <v>38480</v>
      </c>
      <c r="M7618" t="s">
        <v>38481</v>
      </c>
    </row>
    <row r="7619" spans="1:13">
      <c r="A7619" s="1" t="s">
        <v>9636</v>
      </c>
      <c r="B7619">
        <v>2.04066282286057E-5</v>
      </c>
      <c r="C7619" s="1">
        <v>2.20796847126435E-5</v>
      </c>
      <c r="D7619">
        <v>1</v>
      </c>
      <c r="E7619">
        <v>1</v>
      </c>
      <c r="F7619">
        <v>0.89947089947089898</v>
      </c>
      <c r="G7619">
        <v>1</v>
      </c>
      <c r="H7619">
        <v>1</v>
      </c>
      <c r="I7619">
        <v>1</v>
      </c>
      <c r="J7619" s="1">
        <v>1</v>
      </c>
      <c r="K7619" t="s">
        <v>23241</v>
      </c>
      <c r="L7619" t="s">
        <v>38482</v>
      </c>
      <c r="M7619" t="s">
        <v>38483</v>
      </c>
    </row>
    <row r="7620" spans="1:13">
      <c r="A7620" s="1" t="s">
        <v>9637</v>
      </c>
      <c r="B7620">
        <v>2.2645397311151201E-5</v>
      </c>
      <c r="C7620" s="1">
        <v>7.43599321393731E-6</v>
      </c>
      <c r="D7620">
        <v>0.89130434782608703</v>
      </c>
      <c r="E7620">
        <v>0.99450549450549497</v>
      </c>
      <c r="F7620">
        <v>0.939873417721519</v>
      </c>
      <c r="G7620">
        <v>0.98</v>
      </c>
      <c r="H7620">
        <v>0.98181818181818203</v>
      </c>
      <c r="I7620">
        <v>0.98780487804878003</v>
      </c>
      <c r="J7620" s="1">
        <v>1</v>
      </c>
      <c r="K7620" t="s">
        <v>23238</v>
      </c>
      <c r="L7620" t="s">
        <v>38484</v>
      </c>
      <c r="M7620" t="s">
        <v>38485</v>
      </c>
    </row>
    <row r="7621" spans="1:13">
      <c r="A7621" s="1" t="s">
        <v>9638</v>
      </c>
      <c r="B7621">
        <v>2.3980179549669201E-5</v>
      </c>
      <c r="C7621" s="1">
        <v>2.6910988933689599E-5</v>
      </c>
      <c r="D7621">
        <v>1</v>
      </c>
      <c r="E7621">
        <v>1</v>
      </c>
      <c r="F7621">
        <v>0.95897435897435901</v>
      </c>
      <c r="G7621">
        <v>1</v>
      </c>
      <c r="H7621">
        <v>1</v>
      </c>
      <c r="I7621">
        <v>0.996</v>
      </c>
      <c r="J7621" s="1">
        <v>1</v>
      </c>
      <c r="K7621" t="s">
        <v>23237</v>
      </c>
      <c r="L7621" t="s">
        <v>38486</v>
      </c>
      <c r="M7621" t="s">
        <v>38487</v>
      </c>
    </row>
    <row r="7622" spans="1:13">
      <c r="A7622" s="1" t="s">
        <v>9639</v>
      </c>
      <c r="B7622">
        <v>3.0428232731115499E-6</v>
      </c>
      <c r="C7622" s="1">
        <v>2.9263617806164001E-8</v>
      </c>
      <c r="D7622">
        <v>6.25E-2</v>
      </c>
      <c r="E7622">
        <v>5.5555555555555601E-3</v>
      </c>
      <c r="F7622">
        <v>0</v>
      </c>
      <c r="G7622">
        <v>0</v>
      </c>
      <c r="H7622">
        <v>0</v>
      </c>
      <c r="I7622">
        <v>0</v>
      </c>
      <c r="J7622" s="1">
        <v>0</v>
      </c>
      <c r="K7622" t="s">
        <v>23238</v>
      </c>
      <c r="L7622" t="s">
        <v>38488</v>
      </c>
      <c r="M7622" t="s">
        <v>38489</v>
      </c>
    </row>
    <row r="7623" spans="1:13">
      <c r="A7623" s="1" t="s">
        <v>9640</v>
      </c>
      <c r="B7623">
        <v>1.8626131917689399E-4</v>
      </c>
      <c r="C7623" s="1">
        <v>2.2602529248576599E-6</v>
      </c>
      <c r="D7623">
        <v>2.1739130434782601E-2</v>
      </c>
      <c r="E7623">
        <v>0.3125</v>
      </c>
      <c r="F7623">
        <v>0</v>
      </c>
      <c r="G7623">
        <v>0</v>
      </c>
      <c r="H7623">
        <v>7.3529411764705899E-3</v>
      </c>
      <c r="I7623">
        <v>0</v>
      </c>
      <c r="J7623" s="1">
        <v>0</v>
      </c>
      <c r="K7623" t="s">
        <v>23238</v>
      </c>
      <c r="L7623" t="s">
        <v>38490</v>
      </c>
      <c r="M7623" t="s">
        <v>38491</v>
      </c>
    </row>
    <row r="7624" spans="1:13">
      <c r="A7624" s="1" t="s">
        <v>9641</v>
      </c>
      <c r="B7624">
        <v>5.9774470343772104E-4</v>
      </c>
      <c r="C7624" s="1">
        <v>4.8361484550355203E-5</v>
      </c>
      <c r="D7624">
        <v>0.578125</v>
      </c>
      <c r="E7624">
        <v>0.44791666666666702</v>
      </c>
      <c r="F7624">
        <v>0.95052083333333304</v>
      </c>
      <c r="G7624">
        <v>0.93243243243243201</v>
      </c>
      <c r="H7624">
        <v>0.98039215686274495</v>
      </c>
      <c r="I7624">
        <v>0.82173913043478297</v>
      </c>
      <c r="J7624" s="1">
        <v>1</v>
      </c>
      <c r="K7624" t="s">
        <v>23238</v>
      </c>
      <c r="L7624" t="s">
        <v>38492</v>
      </c>
      <c r="M7624" t="s">
        <v>38493</v>
      </c>
    </row>
    <row r="7625" spans="1:13">
      <c r="A7625" s="1" t="s">
        <v>9642</v>
      </c>
      <c r="B7625">
        <v>4.2888450381442699E-7</v>
      </c>
      <c r="C7625" s="1">
        <v>1.5035535372238999E-8</v>
      </c>
      <c r="D7625">
        <v>1</v>
      </c>
      <c r="E7625">
        <v>1</v>
      </c>
      <c r="F7625">
        <v>0.9375</v>
      </c>
      <c r="G7625">
        <v>1</v>
      </c>
      <c r="H7625">
        <v>1</v>
      </c>
      <c r="I7625">
        <v>1</v>
      </c>
      <c r="J7625" s="1" t="s">
        <v>23229</v>
      </c>
      <c r="K7625" t="s">
        <v>23238</v>
      </c>
      <c r="L7625" t="s">
        <v>38494</v>
      </c>
      <c r="M7625" t="s">
        <v>38495</v>
      </c>
    </row>
    <row r="7626" spans="1:13">
      <c r="A7626" s="1" t="s">
        <v>9643</v>
      </c>
      <c r="B7626">
        <v>9.9402342285549796E-6</v>
      </c>
      <c r="C7626" s="1">
        <v>1.2676042378731099E-5</v>
      </c>
      <c r="D7626">
        <v>0.4</v>
      </c>
      <c r="E7626">
        <v>0.265060240963855</v>
      </c>
      <c r="F7626">
        <v>0.54210526315789498</v>
      </c>
      <c r="G7626">
        <v>0.81034482758620696</v>
      </c>
      <c r="H7626">
        <v>0.76612903225806495</v>
      </c>
      <c r="I7626">
        <v>0.69512195121951204</v>
      </c>
      <c r="J7626" s="1">
        <v>1</v>
      </c>
      <c r="K7626" t="s">
        <v>23240</v>
      </c>
      <c r="L7626" t="s">
        <v>38496</v>
      </c>
      <c r="M7626" t="s">
        <v>38497</v>
      </c>
    </row>
    <row r="7627" spans="1:13">
      <c r="A7627" s="1" t="s">
        <v>9644</v>
      </c>
      <c r="B7627">
        <v>8.6973712225348504E-6</v>
      </c>
      <c r="C7627" s="1">
        <v>5.0423723366441497E-6</v>
      </c>
      <c r="D7627">
        <v>2.1739130434782601E-2</v>
      </c>
      <c r="E7627">
        <v>0</v>
      </c>
      <c r="F7627">
        <v>0</v>
      </c>
      <c r="G7627">
        <v>0.47222222222222199</v>
      </c>
      <c r="H7627">
        <v>6.9230769230769207E-2</v>
      </c>
      <c r="I7627">
        <v>1.38888888888889E-2</v>
      </c>
      <c r="J7627" s="1" t="s">
        <v>23229</v>
      </c>
      <c r="K7627" t="s">
        <v>23242</v>
      </c>
      <c r="L7627" t="s">
        <v>38498</v>
      </c>
      <c r="M7627" t="s">
        <v>38499</v>
      </c>
    </row>
    <row r="7628" spans="1:13">
      <c r="A7628" s="1" t="s">
        <v>9645</v>
      </c>
      <c r="B7628">
        <v>1.6511164873371102E-5</v>
      </c>
      <c r="C7628" s="1">
        <v>4.6574167960433797E-9</v>
      </c>
      <c r="D7628">
        <v>1</v>
      </c>
      <c r="E7628">
        <v>0.87894736842105303</v>
      </c>
      <c r="F7628">
        <v>0.98963730569948205</v>
      </c>
      <c r="G7628">
        <v>0.907407407407407</v>
      </c>
      <c r="H7628">
        <v>0.94859813084112199</v>
      </c>
      <c r="I7628">
        <v>0.91981132075471705</v>
      </c>
      <c r="J7628" s="1">
        <v>1</v>
      </c>
      <c r="K7628" t="s">
        <v>23238</v>
      </c>
      <c r="L7628" t="s">
        <v>38500</v>
      </c>
      <c r="M7628" t="s">
        <v>38501</v>
      </c>
    </row>
    <row r="7629" spans="1:13">
      <c r="A7629" s="1" t="s">
        <v>9646</v>
      </c>
      <c r="B7629">
        <v>2.7966300527199799E-4</v>
      </c>
      <c r="C7629" s="1">
        <v>4.2458225758951499E-4</v>
      </c>
      <c r="D7629">
        <v>0.375</v>
      </c>
      <c r="E7629">
        <v>0.16304347826087001</v>
      </c>
      <c r="F7629">
        <v>0.75675675675675702</v>
      </c>
      <c r="G7629">
        <v>0.53658536585365901</v>
      </c>
      <c r="H7629">
        <v>0.30219780219780201</v>
      </c>
      <c r="I7629">
        <v>0.25362318840579701</v>
      </c>
      <c r="J7629" s="1">
        <v>0</v>
      </c>
      <c r="K7629" t="s">
        <v>23241</v>
      </c>
      <c r="L7629" t="s">
        <v>38502</v>
      </c>
      <c r="M7629" t="s">
        <v>38503</v>
      </c>
    </row>
    <row r="7630" spans="1:13">
      <c r="A7630" s="1" t="s">
        <v>9647</v>
      </c>
      <c r="B7630">
        <v>3.5880538122015598E-5</v>
      </c>
      <c r="C7630" s="1">
        <v>8.4032054460320702E-9</v>
      </c>
      <c r="D7630">
        <v>1</v>
      </c>
      <c r="E7630">
        <v>1</v>
      </c>
      <c r="F7630">
        <v>1</v>
      </c>
      <c r="G7630">
        <v>6.7567567567567599E-2</v>
      </c>
      <c r="H7630">
        <v>0.95714285714285696</v>
      </c>
      <c r="I7630">
        <v>0.36956521739130399</v>
      </c>
      <c r="J7630" s="1">
        <v>1</v>
      </c>
      <c r="K7630" t="s">
        <v>23241</v>
      </c>
      <c r="L7630" t="s">
        <v>38504</v>
      </c>
      <c r="M7630" t="s">
        <v>38505</v>
      </c>
    </row>
    <row r="7631" spans="1:13">
      <c r="A7631" s="1" t="s">
        <v>9648</v>
      </c>
      <c r="B7631">
        <v>1.16719374560973E-8</v>
      </c>
      <c r="C7631" s="1">
        <v>1.51875937528676E-7</v>
      </c>
      <c r="D7631">
        <v>0</v>
      </c>
      <c r="E7631">
        <v>0</v>
      </c>
      <c r="F7631">
        <v>1.4619883040935699E-2</v>
      </c>
      <c r="G7631">
        <v>0</v>
      </c>
      <c r="H7631">
        <v>0</v>
      </c>
      <c r="I7631">
        <v>0</v>
      </c>
      <c r="J7631" s="1">
        <v>0</v>
      </c>
      <c r="K7631" t="s">
        <v>23237</v>
      </c>
      <c r="L7631" t="s">
        <v>38506</v>
      </c>
      <c r="M7631" t="s">
        <v>38507</v>
      </c>
    </row>
    <row r="7632" spans="1:13">
      <c r="A7632" s="1" t="s">
        <v>9649</v>
      </c>
      <c r="B7632">
        <v>6.0589354428871295E-7</v>
      </c>
      <c r="C7632" s="1">
        <v>1.3737301300459601E-8</v>
      </c>
      <c r="D7632">
        <v>0.984375</v>
      </c>
      <c r="E7632">
        <v>0.99431818181818199</v>
      </c>
      <c r="F7632">
        <v>1</v>
      </c>
      <c r="G7632">
        <v>1</v>
      </c>
      <c r="H7632">
        <v>1</v>
      </c>
      <c r="I7632">
        <v>1</v>
      </c>
      <c r="J7632" s="1">
        <v>0</v>
      </c>
      <c r="K7632" t="s">
        <v>23238</v>
      </c>
      <c r="L7632" t="s">
        <v>38508</v>
      </c>
      <c r="M7632" t="s">
        <v>38509</v>
      </c>
    </row>
    <row r="7633" spans="1:13">
      <c r="A7633" s="1" t="s">
        <v>9650</v>
      </c>
      <c r="B7633">
        <v>5.21296806506875E-5</v>
      </c>
      <c r="C7633" s="1">
        <v>1.62607120772239E-6</v>
      </c>
      <c r="D7633">
        <v>0.9375</v>
      </c>
      <c r="E7633">
        <v>0.931506849315068</v>
      </c>
      <c r="F7633">
        <v>0.783625730994152</v>
      </c>
      <c r="G7633">
        <v>1</v>
      </c>
      <c r="H7633">
        <v>0.98275862068965503</v>
      </c>
      <c r="I7633">
        <v>0.875</v>
      </c>
      <c r="J7633" s="1">
        <v>0.5</v>
      </c>
      <c r="K7633" t="s">
        <v>23240</v>
      </c>
      <c r="L7633" t="s">
        <v>38510</v>
      </c>
      <c r="M7633" t="s">
        <v>38511</v>
      </c>
    </row>
    <row r="7634" spans="1:13">
      <c r="A7634" s="1" t="s">
        <v>9651</v>
      </c>
      <c r="B7634">
        <v>0</v>
      </c>
      <c r="C7634" s="1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1">
        <v>1</v>
      </c>
      <c r="K7634" t="s">
        <v>23241</v>
      </c>
      <c r="L7634" t="s">
        <v>38512</v>
      </c>
      <c r="M7634" t="s">
        <v>38513</v>
      </c>
    </row>
    <row r="7635" spans="1:13">
      <c r="A7635" s="1" t="s">
        <v>9652</v>
      </c>
      <c r="B7635">
        <v>3.5687345381513102E-5</v>
      </c>
      <c r="C7635" s="1">
        <v>2.79023425484943E-4</v>
      </c>
      <c r="D7635">
        <v>0</v>
      </c>
      <c r="E7635">
        <v>0</v>
      </c>
      <c r="F7635">
        <v>0.57758620689655205</v>
      </c>
      <c r="G7635">
        <v>0</v>
      </c>
      <c r="H7635">
        <v>0</v>
      </c>
      <c r="I7635">
        <v>0</v>
      </c>
      <c r="J7635" s="1" t="s">
        <v>23229</v>
      </c>
      <c r="K7635" t="s">
        <v>23240</v>
      </c>
      <c r="L7635" t="s">
        <v>38514</v>
      </c>
      <c r="M7635" t="s">
        <v>38515</v>
      </c>
    </row>
    <row r="7636" spans="1:13">
      <c r="A7636" s="1" t="s">
        <v>9653</v>
      </c>
      <c r="B7636">
        <v>5.2839026871843301E-6</v>
      </c>
      <c r="C7636" s="1">
        <v>6.5229597488897303E-7</v>
      </c>
      <c r="D7636">
        <v>0</v>
      </c>
      <c r="E7636">
        <v>0</v>
      </c>
      <c r="F7636">
        <v>0</v>
      </c>
      <c r="G7636">
        <v>0.55319148936170204</v>
      </c>
      <c r="H7636">
        <v>2.04081632653061E-2</v>
      </c>
      <c r="I7636">
        <v>0.24390243902438999</v>
      </c>
      <c r="J7636" s="1">
        <v>0</v>
      </c>
      <c r="K7636" t="s">
        <v>23239</v>
      </c>
      <c r="L7636" t="s">
        <v>38516</v>
      </c>
      <c r="M7636" t="s">
        <v>38517</v>
      </c>
    </row>
    <row r="7637" spans="1:13">
      <c r="A7637" s="1" t="s">
        <v>9654</v>
      </c>
      <c r="B7637">
        <v>3.9260540467122601E-5</v>
      </c>
      <c r="C7637" s="1">
        <v>7.5313650772705705E-5</v>
      </c>
      <c r="D7637">
        <v>0.61666666666666703</v>
      </c>
      <c r="E7637">
        <v>0.94318181818181801</v>
      </c>
      <c r="F7637">
        <v>0.96894409937888204</v>
      </c>
      <c r="G7637">
        <v>0.9</v>
      </c>
      <c r="H7637">
        <v>0.97252747252747296</v>
      </c>
      <c r="I7637">
        <v>0.72131147540983598</v>
      </c>
      <c r="J7637" s="1">
        <v>0</v>
      </c>
      <c r="K7637" t="s">
        <v>23242</v>
      </c>
      <c r="L7637" t="s">
        <v>38518</v>
      </c>
      <c r="M7637" t="s">
        <v>38519</v>
      </c>
    </row>
    <row r="7638" spans="1:13">
      <c r="A7638" s="1" t="s">
        <v>9655</v>
      </c>
      <c r="B7638">
        <v>9.0575797304156503E-6</v>
      </c>
      <c r="C7638" s="1">
        <v>9.6149570139014401E-9</v>
      </c>
      <c r="D7638">
        <v>0.375</v>
      </c>
      <c r="E7638">
        <v>5.7142857142857099E-2</v>
      </c>
      <c r="F7638">
        <v>0.26315789473684198</v>
      </c>
      <c r="G7638">
        <v>0.161764705882353</v>
      </c>
      <c r="H7638">
        <v>0.22972972972972999</v>
      </c>
      <c r="I7638">
        <v>0.16666666666666699</v>
      </c>
      <c r="J7638" s="1">
        <v>0</v>
      </c>
      <c r="K7638" t="s">
        <v>23238</v>
      </c>
      <c r="L7638" t="s">
        <v>38520</v>
      </c>
      <c r="M7638" t="s">
        <v>38521</v>
      </c>
    </row>
    <row r="7639" spans="1:13">
      <c r="A7639" s="1" t="s">
        <v>9656</v>
      </c>
      <c r="B7639">
        <v>1.2313059444983999E-4</v>
      </c>
      <c r="C7639" s="1">
        <v>1.9633292252879599E-4</v>
      </c>
      <c r="D7639">
        <v>0.86111111111111105</v>
      </c>
      <c r="E7639">
        <v>8.0357142857142905E-2</v>
      </c>
      <c r="F7639">
        <v>0.94491525423728795</v>
      </c>
      <c r="G7639">
        <v>0.84722222222222199</v>
      </c>
      <c r="H7639">
        <v>0.96428571428571397</v>
      </c>
      <c r="I7639">
        <v>0.89772727272727304</v>
      </c>
      <c r="J7639" s="1" t="s">
        <v>23229</v>
      </c>
      <c r="K7639" t="s">
        <v>23238</v>
      </c>
      <c r="L7639" t="s">
        <v>38522</v>
      </c>
      <c r="M7639" t="s">
        <v>38523</v>
      </c>
    </row>
    <row r="7640" spans="1:13">
      <c r="A7640" s="1" t="s">
        <v>9657</v>
      </c>
      <c r="B7640">
        <v>1.30204730678982E-4</v>
      </c>
      <c r="C7640" s="1">
        <v>5.2786525930596302E-9</v>
      </c>
      <c r="D7640">
        <v>0.75</v>
      </c>
      <c r="E7640">
        <v>0.63888888888888895</v>
      </c>
      <c r="F7640">
        <v>0.73947368421052595</v>
      </c>
      <c r="G7640">
        <v>0.35714285714285698</v>
      </c>
      <c r="H7640">
        <v>0.74719101123595499</v>
      </c>
      <c r="I7640">
        <v>0.38888888888888901</v>
      </c>
      <c r="J7640" s="1">
        <v>0</v>
      </c>
      <c r="K7640" t="s">
        <v>23238</v>
      </c>
      <c r="L7640" t="s">
        <v>38524</v>
      </c>
      <c r="M7640" t="s">
        <v>38525</v>
      </c>
    </row>
    <row r="7641" spans="1:13">
      <c r="A7641" s="1" t="s">
        <v>9658</v>
      </c>
      <c r="B7641">
        <v>1.5868059304288599E-7</v>
      </c>
      <c r="C7641" s="1">
        <v>1.5418060494442701E-7</v>
      </c>
      <c r="D7641">
        <v>0</v>
      </c>
      <c r="E7641">
        <v>0</v>
      </c>
      <c r="F7641">
        <v>2.5773195876288698E-3</v>
      </c>
      <c r="G7641">
        <v>0</v>
      </c>
      <c r="H7641">
        <v>0</v>
      </c>
      <c r="I7641">
        <v>4.4642857142857097E-3</v>
      </c>
      <c r="J7641" s="1">
        <v>0.54545454545454497</v>
      </c>
      <c r="K7641" t="s">
        <v>23241</v>
      </c>
      <c r="L7641" t="s">
        <v>38526</v>
      </c>
      <c r="M7641" t="s">
        <v>38527</v>
      </c>
    </row>
    <row r="7642" spans="1:13">
      <c r="A7642" s="1" t="s">
        <v>9659</v>
      </c>
      <c r="B7642">
        <v>3.2917354667711199E-5</v>
      </c>
      <c r="C7642" s="1">
        <v>2.32132993880754E-5</v>
      </c>
      <c r="D7642">
        <v>0.85714285714285698</v>
      </c>
      <c r="E7642">
        <v>0.53278688524590201</v>
      </c>
      <c r="F7642">
        <v>1</v>
      </c>
      <c r="G7642">
        <v>1</v>
      </c>
      <c r="H7642">
        <v>1</v>
      </c>
      <c r="I7642">
        <v>0.98113207547169801</v>
      </c>
      <c r="J7642" s="1">
        <v>1</v>
      </c>
      <c r="K7642" t="s">
        <v>23241</v>
      </c>
      <c r="L7642" t="s">
        <v>38528</v>
      </c>
      <c r="M7642" t="s">
        <v>38529</v>
      </c>
    </row>
    <row r="7643" spans="1:13">
      <c r="A7643" s="1" t="s">
        <v>9660</v>
      </c>
      <c r="B7643">
        <v>2.7578786397947201E-5</v>
      </c>
      <c r="C7643" s="1">
        <v>3.5059138745520401E-5</v>
      </c>
      <c r="D7643">
        <v>0.421875</v>
      </c>
      <c r="E7643">
        <v>3.6144578313252997E-2</v>
      </c>
      <c r="F7643">
        <v>0.63043478260869601</v>
      </c>
      <c r="G7643">
        <v>7.3529411764705899E-2</v>
      </c>
      <c r="H7643">
        <v>0.51219512195121997</v>
      </c>
      <c r="I7643">
        <v>0.17777777777777801</v>
      </c>
      <c r="J7643" s="1">
        <v>0</v>
      </c>
      <c r="K7643" t="s">
        <v>23241</v>
      </c>
      <c r="L7643" t="s">
        <v>38530</v>
      </c>
      <c r="M7643" t="s">
        <v>38531</v>
      </c>
    </row>
    <row r="7644" spans="1:13">
      <c r="A7644" s="1" t="s">
        <v>9661</v>
      </c>
      <c r="B7644">
        <v>1.2846015093960199E-6</v>
      </c>
      <c r="C7644" s="1">
        <v>3.4568049727499302E-7</v>
      </c>
      <c r="D7644">
        <v>1</v>
      </c>
      <c r="E7644">
        <v>1</v>
      </c>
      <c r="F7644">
        <v>0.98660714285714302</v>
      </c>
      <c r="G7644">
        <v>0.97619047619047605</v>
      </c>
      <c r="H7644">
        <v>0.99397590361445798</v>
      </c>
      <c r="I7644">
        <v>1</v>
      </c>
      <c r="J7644" s="1">
        <v>0.5</v>
      </c>
      <c r="K7644" t="s">
        <v>23242</v>
      </c>
      <c r="L7644" t="s">
        <v>38532</v>
      </c>
      <c r="M7644" t="s">
        <v>38533</v>
      </c>
    </row>
    <row r="7645" spans="1:13">
      <c r="A7645" s="1" t="s">
        <v>9662</v>
      </c>
      <c r="B7645">
        <v>5.1685296680203696E-6</v>
      </c>
      <c r="C7645" s="1">
        <v>6.4684973300755802E-6</v>
      </c>
      <c r="D7645">
        <v>1</v>
      </c>
      <c r="E7645">
        <v>1</v>
      </c>
      <c r="F7645">
        <v>1</v>
      </c>
      <c r="G7645">
        <v>0.96969696969696995</v>
      </c>
      <c r="H7645">
        <v>1</v>
      </c>
      <c r="I7645">
        <v>0.89156626506024095</v>
      </c>
      <c r="J7645" s="1">
        <v>1</v>
      </c>
      <c r="K7645" t="s">
        <v>23241</v>
      </c>
      <c r="L7645" t="s">
        <v>38534</v>
      </c>
      <c r="M7645" t="s">
        <v>38535</v>
      </c>
    </row>
    <row r="7646" spans="1:13">
      <c r="A7646" s="1" t="s">
        <v>9663</v>
      </c>
      <c r="B7646">
        <v>9.4334229309110902E-7</v>
      </c>
      <c r="C7646" s="1">
        <v>4.3784158521552702E-5</v>
      </c>
      <c r="D7646">
        <v>0</v>
      </c>
      <c r="E7646">
        <v>0</v>
      </c>
      <c r="F7646">
        <v>3.3132530120481903E-2</v>
      </c>
      <c r="G7646">
        <v>0.14705882352941199</v>
      </c>
      <c r="H7646">
        <v>0.36021505376344098</v>
      </c>
      <c r="I7646">
        <v>4.6511627906976702E-2</v>
      </c>
      <c r="J7646" s="1" t="s">
        <v>23229</v>
      </c>
      <c r="K7646" t="s">
        <v>23241</v>
      </c>
      <c r="L7646" t="s">
        <v>38536</v>
      </c>
      <c r="M7646" t="s">
        <v>38537</v>
      </c>
    </row>
    <row r="7647" spans="1:13">
      <c r="A7647" s="1" t="s">
        <v>9664</v>
      </c>
      <c r="B7647">
        <v>5.0948394285669802E-4</v>
      </c>
      <c r="C7647" s="1">
        <v>3.07381839444945E-5</v>
      </c>
      <c r="D7647">
        <v>0.125</v>
      </c>
      <c r="E7647">
        <v>0.54166666666666696</v>
      </c>
      <c r="F7647">
        <v>7.8125E-3</v>
      </c>
      <c r="G7647">
        <v>0</v>
      </c>
      <c r="H7647">
        <v>0</v>
      </c>
      <c r="I7647">
        <v>9.2105263157894704E-2</v>
      </c>
      <c r="J7647" s="1" t="s">
        <v>23229</v>
      </c>
      <c r="K7647" t="s">
        <v>23241</v>
      </c>
      <c r="L7647" t="s">
        <v>38538</v>
      </c>
      <c r="M7647" t="s">
        <v>38539</v>
      </c>
    </row>
    <row r="7648" spans="1:13">
      <c r="A7648" s="1" t="s">
        <v>9665</v>
      </c>
      <c r="B7648">
        <v>8.8984517678564494E-8</v>
      </c>
      <c r="C7648" s="1">
        <v>7.60010807236768E-6</v>
      </c>
      <c r="D7648">
        <v>1</v>
      </c>
      <c r="E7648">
        <v>1</v>
      </c>
      <c r="F7648">
        <v>0.95973154362416102</v>
      </c>
      <c r="G7648">
        <v>0.94444444444444398</v>
      </c>
      <c r="H7648">
        <v>0.92857142857142905</v>
      </c>
      <c r="I7648">
        <v>0.9765625</v>
      </c>
      <c r="J7648" s="1">
        <v>1</v>
      </c>
      <c r="K7648" t="s">
        <v>23240</v>
      </c>
      <c r="L7648" t="s">
        <v>38540</v>
      </c>
      <c r="M7648" t="s">
        <v>38541</v>
      </c>
    </row>
    <row r="7649" spans="1:13">
      <c r="A7649" s="1" t="s">
        <v>9666</v>
      </c>
      <c r="B7649">
        <v>7.0245969133199502E-5</v>
      </c>
      <c r="C7649" s="1">
        <v>1.5919037279602E-6</v>
      </c>
      <c r="D7649">
        <v>0.214285714285714</v>
      </c>
      <c r="E7649">
        <v>1.2820512820512799E-2</v>
      </c>
      <c r="F7649">
        <v>2.5925925925925901E-2</v>
      </c>
      <c r="G7649">
        <v>2.5000000000000001E-2</v>
      </c>
      <c r="H7649">
        <v>8.4745762711864406E-3</v>
      </c>
      <c r="I7649">
        <v>2.2058823529411801E-2</v>
      </c>
      <c r="J7649" s="1">
        <v>0</v>
      </c>
      <c r="K7649" t="s">
        <v>23242</v>
      </c>
      <c r="L7649" t="s">
        <v>38542</v>
      </c>
      <c r="M7649" t="s">
        <v>38543</v>
      </c>
    </row>
    <row r="7650" spans="1:13">
      <c r="A7650" s="1" t="s">
        <v>9667</v>
      </c>
      <c r="B7650">
        <v>6.6304559164208297E-6</v>
      </c>
      <c r="C7650" s="1">
        <v>3.5280894210702798E-6</v>
      </c>
      <c r="D7650">
        <v>0.907407407407407</v>
      </c>
      <c r="E7650">
        <v>0.968354430379747</v>
      </c>
      <c r="F7650">
        <v>0.91304347826086996</v>
      </c>
      <c r="G7650">
        <v>0.44444444444444398</v>
      </c>
      <c r="H7650">
        <v>0.93442622950819698</v>
      </c>
      <c r="I7650">
        <v>0.90789473684210498</v>
      </c>
      <c r="J7650" s="1">
        <v>1</v>
      </c>
      <c r="K7650" t="s">
        <v>23238</v>
      </c>
      <c r="L7650" t="s">
        <v>38544</v>
      </c>
      <c r="M7650" t="s">
        <v>38545</v>
      </c>
    </row>
    <row r="7651" spans="1:13">
      <c r="A7651" s="1" t="s">
        <v>9668</v>
      </c>
      <c r="B7651">
        <v>2.4804734318953E-5</v>
      </c>
      <c r="C7651" s="1">
        <v>3.0668096709140701E-5</v>
      </c>
      <c r="D7651">
        <v>0.43333333333333302</v>
      </c>
      <c r="E7651">
        <v>0.38750000000000001</v>
      </c>
      <c r="F7651">
        <v>0.235849056603774</v>
      </c>
      <c r="G7651">
        <v>0.16</v>
      </c>
      <c r="H7651">
        <v>0.21333333333333299</v>
      </c>
      <c r="I7651">
        <v>0.45121951219512202</v>
      </c>
      <c r="J7651" s="1">
        <v>1</v>
      </c>
      <c r="K7651" t="s">
        <v>23239</v>
      </c>
      <c r="L7651" t="s">
        <v>38546</v>
      </c>
      <c r="M7651" t="s">
        <v>38547</v>
      </c>
    </row>
    <row r="7652" spans="1:13">
      <c r="A7652" s="1" t="s">
        <v>9669</v>
      </c>
      <c r="B7652">
        <v>3.0110234134993499E-5</v>
      </c>
      <c r="C7652" s="1">
        <v>4.4757160768985403E-5</v>
      </c>
      <c r="D7652">
        <v>0.203125</v>
      </c>
      <c r="E7652">
        <v>0.17647058823529399</v>
      </c>
      <c r="F7652">
        <v>0.19047619047618999</v>
      </c>
      <c r="G7652">
        <v>0</v>
      </c>
      <c r="H7652">
        <v>0.102564102564103</v>
      </c>
      <c r="I7652">
        <v>0.118421052631579</v>
      </c>
      <c r="J7652" s="1">
        <v>0</v>
      </c>
      <c r="K7652" t="s">
        <v>23239</v>
      </c>
      <c r="L7652" t="s">
        <v>38548</v>
      </c>
      <c r="M7652" t="s">
        <v>38549</v>
      </c>
    </row>
    <row r="7653" spans="1:13">
      <c r="A7653" s="1" t="s">
        <v>9670</v>
      </c>
      <c r="B7653">
        <v>1.09957369427831E-8</v>
      </c>
      <c r="C7653" s="1">
        <v>8.3250780571467505E-9</v>
      </c>
      <c r="D7653">
        <v>0</v>
      </c>
      <c r="E7653">
        <v>0</v>
      </c>
      <c r="F7653">
        <v>0</v>
      </c>
      <c r="G7653">
        <v>1.5625E-2</v>
      </c>
      <c r="H7653">
        <v>0</v>
      </c>
      <c r="I7653">
        <v>1.1111111111111099E-2</v>
      </c>
      <c r="J7653" s="1">
        <v>0.95</v>
      </c>
      <c r="K7653" t="s">
        <v>23241</v>
      </c>
      <c r="L7653" t="s">
        <v>38550</v>
      </c>
      <c r="M7653" t="s">
        <v>38551</v>
      </c>
    </row>
    <row r="7654" spans="1:13">
      <c r="A7654" s="1" t="s">
        <v>9671</v>
      </c>
      <c r="B7654">
        <v>7.2943189545698902E-6</v>
      </c>
      <c r="C7654" s="1">
        <v>1.20824552578993E-5</v>
      </c>
      <c r="D7654">
        <v>0</v>
      </c>
      <c r="E7654">
        <v>0</v>
      </c>
      <c r="F7654">
        <v>0.15584415584415601</v>
      </c>
      <c r="G7654">
        <v>3.4482758620689703E-2</v>
      </c>
      <c r="H7654">
        <v>5.8558558558558599E-2</v>
      </c>
      <c r="I7654">
        <v>1.26050420168067E-2</v>
      </c>
      <c r="J7654" s="1">
        <v>0</v>
      </c>
      <c r="K7654" t="s">
        <v>23241</v>
      </c>
      <c r="L7654" t="s">
        <v>38552</v>
      </c>
      <c r="M7654" t="s">
        <v>38553</v>
      </c>
    </row>
    <row r="7655" spans="1:13">
      <c r="A7655" s="1" t="s">
        <v>9672</v>
      </c>
      <c r="B7655">
        <v>3.3410979744402099E-7</v>
      </c>
      <c r="C7655" s="1">
        <v>1.9632791458789902E-6</v>
      </c>
      <c r="D7655">
        <v>1</v>
      </c>
      <c r="E7655">
        <v>1</v>
      </c>
      <c r="F7655">
        <v>1</v>
      </c>
      <c r="G7655">
        <v>0.95689655172413801</v>
      </c>
      <c r="H7655">
        <v>0.99090909090909096</v>
      </c>
      <c r="I7655">
        <v>0.95833333333333304</v>
      </c>
      <c r="J7655" s="1">
        <v>1</v>
      </c>
      <c r="K7655" t="s">
        <v>23237</v>
      </c>
      <c r="L7655" t="s">
        <v>38554</v>
      </c>
      <c r="M7655" t="s">
        <v>38555</v>
      </c>
    </row>
    <row r="7656" spans="1:13">
      <c r="A7656" s="1" t="s">
        <v>9673</v>
      </c>
      <c r="B7656">
        <v>7.4799797224120402E-4</v>
      </c>
      <c r="C7656" s="1">
        <v>4.0602992058386803E-5</v>
      </c>
      <c r="D7656">
        <v>3.4482758620689703E-2</v>
      </c>
      <c r="E7656">
        <v>0.72352941176470598</v>
      </c>
      <c r="F7656">
        <v>0.26963350785340301</v>
      </c>
      <c r="G7656">
        <v>0.88</v>
      </c>
      <c r="H7656">
        <v>0.359649122807018</v>
      </c>
      <c r="I7656">
        <v>0.60493827160493796</v>
      </c>
      <c r="J7656" s="1" t="s">
        <v>23229</v>
      </c>
      <c r="K7656" t="s">
        <v>23241</v>
      </c>
      <c r="L7656" t="s">
        <v>38556</v>
      </c>
      <c r="M7656" t="s">
        <v>38557</v>
      </c>
    </row>
    <row r="7657" spans="1:13">
      <c r="A7657" s="1" t="s">
        <v>9674</v>
      </c>
      <c r="B7657">
        <v>7.8728356388631801E-6</v>
      </c>
      <c r="C7657" s="1">
        <v>4.6056873139879201E-7</v>
      </c>
      <c r="D7657">
        <v>1</v>
      </c>
      <c r="E7657">
        <v>0.81395348837209303</v>
      </c>
      <c r="F7657">
        <v>1</v>
      </c>
      <c r="G7657">
        <v>1</v>
      </c>
      <c r="H7657">
        <v>1</v>
      </c>
      <c r="I7657">
        <v>1</v>
      </c>
      <c r="J7657" s="1">
        <v>1</v>
      </c>
      <c r="K7657" t="s">
        <v>23239</v>
      </c>
      <c r="L7657" t="s">
        <v>38558</v>
      </c>
      <c r="M7657" t="s">
        <v>38559</v>
      </c>
    </row>
    <row r="7658" spans="1:13">
      <c r="A7658" s="1" t="s">
        <v>9675</v>
      </c>
      <c r="B7658">
        <v>1.64199299024995E-4</v>
      </c>
      <c r="C7658" s="1">
        <v>1.2666405096045801E-4</v>
      </c>
      <c r="D7658">
        <v>0</v>
      </c>
      <c r="E7658">
        <v>0</v>
      </c>
      <c r="F7658">
        <v>0.51630434782608703</v>
      </c>
      <c r="G7658">
        <v>0</v>
      </c>
      <c r="H7658">
        <v>0</v>
      </c>
      <c r="I7658">
        <v>0</v>
      </c>
      <c r="J7658" s="1">
        <v>0</v>
      </c>
      <c r="K7658" t="s">
        <v>23241</v>
      </c>
      <c r="L7658" t="s">
        <v>38560</v>
      </c>
      <c r="M7658" t="s">
        <v>38561</v>
      </c>
    </row>
    <row r="7659" spans="1:13">
      <c r="A7659" s="1" t="s">
        <v>9676</v>
      </c>
      <c r="B7659">
        <v>1.0347521723022901E-9</v>
      </c>
      <c r="C7659" s="1">
        <v>2.9445342544182199E-6</v>
      </c>
      <c r="D7659">
        <v>1</v>
      </c>
      <c r="E7659">
        <v>1</v>
      </c>
      <c r="F7659">
        <v>1</v>
      </c>
      <c r="G7659">
        <v>1</v>
      </c>
      <c r="H7659">
        <v>0.99404761904761896</v>
      </c>
      <c r="I7659">
        <v>0.96511627906976705</v>
      </c>
      <c r="J7659" s="1">
        <v>0.77272727272727304</v>
      </c>
      <c r="K7659" t="s">
        <v>23239</v>
      </c>
      <c r="L7659" t="s">
        <v>38562</v>
      </c>
      <c r="M7659" t="s">
        <v>38563</v>
      </c>
    </row>
    <row r="7660" spans="1:13">
      <c r="A7660" s="1" t="s">
        <v>9677</v>
      </c>
      <c r="B7660">
        <v>2.6907815878247898E-6</v>
      </c>
      <c r="C7660" s="1">
        <v>2.0897211146610501E-5</v>
      </c>
      <c r="D7660">
        <v>1</v>
      </c>
      <c r="E7660">
        <v>0.99285714285714299</v>
      </c>
      <c r="F7660">
        <v>0.99549549549549599</v>
      </c>
      <c r="G7660">
        <v>0.82758620689655205</v>
      </c>
      <c r="H7660">
        <v>1</v>
      </c>
      <c r="I7660">
        <v>0.97950819672131195</v>
      </c>
      <c r="J7660" s="1">
        <v>1</v>
      </c>
      <c r="K7660" t="s">
        <v>23238</v>
      </c>
      <c r="L7660" t="s">
        <v>38564</v>
      </c>
      <c r="M7660" t="s">
        <v>38565</v>
      </c>
    </row>
    <row r="7661" spans="1:13">
      <c r="A7661" s="1" t="s">
        <v>9678</v>
      </c>
      <c r="B7661">
        <v>8.6381093075670995E-7</v>
      </c>
      <c r="C7661" s="1">
        <v>3.1806449987680701E-6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2.40963855421687E-2</v>
      </c>
      <c r="J7661" s="1" t="s">
        <v>23229</v>
      </c>
      <c r="K7661" t="s">
        <v>23241</v>
      </c>
      <c r="L7661" t="s">
        <v>38566</v>
      </c>
      <c r="M7661" t="s">
        <v>38567</v>
      </c>
    </row>
    <row r="7662" spans="1:13">
      <c r="A7662" s="1" t="s">
        <v>9679</v>
      </c>
      <c r="B7662">
        <v>1.5737178681313301E-5</v>
      </c>
      <c r="C7662" s="1">
        <v>1.3095952504151099E-4</v>
      </c>
      <c r="D7662">
        <v>0.63043478260869601</v>
      </c>
      <c r="E7662">
        <v>0.49193548387096803</v>
      </c>
      <c r="F7662">
        <v>0.93611111111111101</v>
      </c>
      <c r="G7662">
        <v>0</v>
      </c>
      <c r="H7662">
        <v>0.24468085106383</v>
      </c>
      <c r="I7662">
        <v>0.65625</v>
      </c>
      <c r="J7662" s="1" t="s">
        <v>23229</v>
      </c>
      <c r="K7662" t="s">
        <v>23241</v>
      </c>
      <c r="L7662" t="s">
        <v>38568</v>
      </c>
      <c r="M7662" t="s">
        <v>38569</v>
      </c>
    </row>
    <row r="7663" spans="1:13">
      <c r="A7663" s="1" t="s">
        <v>9680</v>
      </c>
      <c r="B7663">
        <v>2.9335216696240501E-7</v>
      </c>
      <c r="C7663" s="1">
        <v>1.3833104403107401E-6</v>
      </c>
      <c r="D7663">
        <v>1</v>
      </c>
      <c r="E7663">
        <v>0.98958333333333304</v>
      </c>
      <c r="F7663">
        <v>0.98974358974359</v>
      </c>
      <c r="G7663">
        <v>0.99122807017543901</v>
      </c>
      <c r="H7663">
        <v>0.99115044247787598</v>
      </c>
      <c r="I7663">
        <v>0.99159663865546199</v>
      </c>
      <c r="J7663" s="1">
        <v>0</v>
      </c>
      <c r="K7663" t="s">
        <v>23237</v>
      </c>
      <c r="L7663" t="s">
        <v>38570</v>
      </c>
      <c r="M7663" t="s">
        <v>38571</v>
      </c>
    </row>
    <row r="7664" spans="1:13">
      <c r="A7664" s="1" t="s">
        <v>9681</v>
      </c>
      <c r="B7664">
        <v>3.6647388225970397E-5</v>
      </c>
      <c r="C7664" s="1">
        <v>2.3959112204105402E-6</v>
      </c>
      <c r="D7664">
        <v>0.66071428571428603</v>
      </c>
      <c r="E7664">
        <v>1</v>
      </c>
      <c r="F7664">
        <v>0.98305084745762705</v>
      </c>
      <c r="G7664">
        <v>0.59090909090909105</v>
      </c>
      <c r="H7664">
        <v>0.96111111111111103</v>
      </c>
      <c r="I7664">
        <v>0.92307692307692302</v>
      </c>
      <c r="J7664" s="1">
        <v>1</v>
      </c>
      <c r="K7664" t="s">
        <v>23238</v>
      </c>
      <c r="L7664" t="s">
        <v>38572</v>
      </c>
      <c r="M7664" t="s">
        <v>38573</v>
      </c>
    </row>
    <row r="7665" spans="1:13">
      <c r="A7665" s="1" t="s">
        <v>9682</v>
      </c>
      <c r="B7665">
        <v>2.7087157436979699E-7</v>
      </c>
      <c r="C7665" s="1">
        <v>4.0764036948368401E-5</v>
      </c>
      <c r="D7665">
        <v>1.6129032258064498E-2</v>
      </c>
      <c r="E7665">
        <v>0</v>
      </c>
      <c r="F7665">
        <v>0.108247422680412</v>
      </c>
      <c r="G7665">
        <v>8.6206896551724102E-3</v>
      </c>
      <c r="H7665">
        <v>0.15929203539823</v>
      </c>
      <c r="I7665">
        <v>2.0325203252032499E-2</v>
      </c>
      <c r="J7665" s="1">
        <v>0</v>
      </c>
      <c r="K7665" t="s">
        <v>23238</v>
      </c>
      <c r="L7665" t="s">
        <v>38574</v>
      </c>
      <c r="M7665" t="s">
        <v>38575</v>
      </c>
    </row>
    <row r="7666" spans="1:13">
      <c r="A7666" s="1" t="s">
        <v>9683</v>
      </c>
      <c r="B7666">
        <v>1.44767294670662E-11</v>
      </c>
      <c r="C7666" s="1">
        <v>1.17349789767887E-4</v>
      </c>
      <c r="D7666">
        <v>0.14516129032258099</v>
      </c>
      <c r="E7666">
        <v>0.39655172413793099</v>
      </c>
      <c r="F7666">
        <v>0.49214659685863898</v>
      </c>
      <c r="G7666">
        <v>0.73214285714285698</v>
      </c>
      <c r="H7666">
        <v>0.52884615384615397</v>
      </c>
      <c r="I7666">
        <v>0.45</v>
      </c>
      <c r="J7666" s="1">
        <v>1</v>
      </c>
      <c r="K7666" t="s">
        <v>23239</v>
      </c>
      <c r="L7666" t="s">
        <v>38576</v>
      </c>
      <c r="M7666" t="s">
        <v>38577</v>
      </c>
    </row>
    <row r="7667" spans="1:13">
      <c r="A7667" s="1" t="s">
        <v>9684</v>
      </c>
      <c r="B7667">
        <v>1.07434413882948E-4</v>
      </c>
      <c r="C7667" s="1">
        <v>9.8622984475621906E-6</v>
      </c>
      <c r="D7667">
        <v>1.72413793103448E-2</v>
      </c>
      <c r="E7667">
        <v>0.26344086021505397</v>
      </c>
      <c r="F7667">
        <v>1.9230769230769201E-2</v>
      </c>
      <c r="G7667">
        <v>0</v>
      </c>
      <c r="H7667">
        <v>4.1666666666666699E-2</v>
      </c>
      <c r="I7667">
        <v>4.2857142857142899E-2</v>
      </c>
      <c r="J7667" s="1">
        <v>0</v>
      </c>
      <c r="K7667" t="s">
        <v>23239</v>
      </c>
      <c r="L7667" t="s">
        <v>38578</v>
      </c>
      <c r="M7667" t="s">
        <v>38579</v>
      </c>
    </row>
    <row r="7668" spans="1:13">
      <c r="A7668" s="1" t="s">
        <v>9685</v>
      </c>
      <c r="B7668">
        <v>1.12044010566656E-4</v>
      </c>
      <c r="C7668" s="1">
        <v>6.5974940351217699E-5</v>
      </c>
      <c r="D7668">
        <v>1</v>
      </c>
      <c r="E7668">
        <v>0.99180327868852503</v>
      </c>
      <c r="F7668">
        <v>0.53070175438596501</v>
      </c>
      <c r="G7668">
        <v>0.93333333333333302</v>
      </c>
      <c r="H7668">
        <v>0.65</v>
      </c>
      <c r="I7668">
        <v>0.870588235294118</v>
      </c>
      <c r="J7668" s="1" t="s">
        <v>23229</v>
      </c>
      <c r="K7668" t="s">
        <v>23238</v>
      </c>
      <c r="L7668" t="s">
        <v>38580</v>
      </c>
      <c r="M7668" t="s">
        <v>38581</v>
      </c>
    </row>
    <row r="7669" spans="1:13">
      <c r="A7669" s="1" t="s">
        <v>9686</v>
      </c>
      <c r="B7669">
        <v>2.34040764854155E-6</v>
      </c>
      <c r="C7669" s="1">
        <v>2.84717416485593E-5</v>
      </c>
      <c r="D7669">
        <v>1</v>
      </c>
      <c r="E7669">
        <v>1</v>
      </c>
      <c r="F7669">
        <v>0.95480225988700596</v>
      </c>
      <c r="G7669">
        <v>1</v>
      </c>
      <c r="H7669">
        <v>1</v>
      </c>
      <c r="I7669">
        <v>1</v>
      </c>
      <c r="J7669" s="1" t="s">
        <v>23229</v>
      </c>
      <c r="K7669" t="s">
        <v>23237</v>
      </c>
      <c r="L7669" t="s">
        <v>38582</v>
      </c>
      <c r="M7669" t="s">
        <v>38583</v>
      </c>
    </row>
    <row r="7670" spans="1:13">
      <c r="A7670" s="1" t="s">
        <v>9687</v>
      </c>
      <c r="B7670">
        <v>1.5140106448457401E-6</v>
      </c>
      <c r="C7670" s="1">
        <v>3.8607204758481199E-5</v>
      </c>
      <c r="D7670">
        <v>0.116666666666667</v>
      </c>
      <c r="E7670">
        <v>0</v>
      </c>
      <c r="F7670">
        <v>0.26595744680851102</v>
      </c>
      <c r="G7670">
        <v>0.18421052631578899</v>
      </c>
      <c r="H7670">
        <v>0.34756097560975602</v>
      </c>
      <c r="I7670">
        <v>1.58730158730159E-2</v>
      </c>
      <c r="J7670" s="1">
        <v>0</v>
      </c>
      <c r="K7670" t="s">
        <v>23241</v>
      </c>
      <c r="L7670" t="s">
        <v>38584</v>
      </c>
      <c r="M7670" t="s">
        <v>38585</v>
      </c>
    </row>
    <row r="7671" spans="1:13">
      <c r="A7671" s="1" t="s">
        <v>9688</v>
      </c>
      <c r="B7671">
        <v>4.4831418873615403E-6</v>
      </c>
      <c r="C7671" s="1">
        <v>3.5727019030419598E-6</v>
      </c>
      <c r="D7671">
        <v>3.4482758620689703E-2</v>
      </c>
      <c r="E7671">
        <v>1.8749999999999999E-2</v>
      </c>
      <c r="F7671">
        <v>0</v>
      </c>
      <c r="G7671">
        <v>0</v>
      </c>
      <c r="H7671">
        <v>5.4945054945054897E-3</v>
      </c>
      <c r="I7671">
        <v>4.2857142857142899E-2</v>
      </c>
      <c r="J7671" s="1">
        <v>0</v>
      </c>
      <c r="K7671" t="s">
        <v>23241</v>
      </c>
      <c r="L7671" t="s">
        <v>38586</v>
      </c>
      <c r="M7671" t="s">
        <v>38587</v>
      </c>
    </row>
    <row r="7672" spans="1:13">
      <c r="A7672" s="1" t="s">
        <v>9689</v>
      </c>
      <c r="B7672">
        <v>1.8766998779479199E-8</v>
      </c>
      <c r="C7672" s="1">
        <v>2.2049698413641702E-6</v>
      </c>
      <c r="D7672">
        <v>5.3571428571428603E-2</v>
      </c>
      <c r="E7672">
        <v>0</v>
      </c>
      <c r="F7672">
        <v>0.11111111111111099</v>
      </c>
      <c r="G7672">
        <v>2.4390243902439001E-2</v>
      </c>
      <c r="H7672">
        <v>1.9607843137254902E-2</v>
      </c>
      <c r="I7672">
        <v>0</v>
      </c>
      <c r="J7672" s="1">
        <v>0</v>
      </c>
      <c r="K7672" t="s">
        <v>23241</v>
      </c>
      <c r="L7672" t="s">
        <v>38588</v>
      </c>
      <c r="M7672" t="s">
        <v>38589</v>
      </c>
    </row>
    <row r="7673" spans="1:13">
      <c r="A7673" s="1" t="s">
        <v>9690</v>
      </c>
      <c r="B7673">
        <v>2.9672792642518501E-6</v>
      </c>
      <c r="C7673" s="1">
        <v>1.21601548506944E-5</v>
      </c>
      <c r="D7673">
        <v>0</v>
      </c>
      <c r="E7673">
        <v>0</v>
      </c>
      <c r="F7673">
        <v>0.14569536423841101</v>
      </c>
      <c r="G7673">
        <v>1.1111111111111099E-2</v>
      </c>
      <c r="H7673">
        <v>0.17525773195876301</v>
      </c>
      <c r="I7673">
        <v>1.4705882352941201E-2</v>
      </c>
      <c r="J7673" s="1">
        <v>0</v>
      </c>
      <c r="K7673" t="s">
        <v>23241</v>
      </c>
      <c r="L7673" t="s">
        <v>38590</v>
      </c>
      <c r="M7673" t="s">
        <v>38591</v>
      </c>
    </row>
    <row r="7674" spans="1:13">
      <c r="A7674" s="1" t="s">
        <v>9691</v>
      </c>
      <c r="B7674">
        <v>2.8412360771601499E-4</v>
      </c>
      <c r="C7674" s="1">
        <v>1.9851186579447202E-5</v>
      </c>
      <c r="D7674">
        <v>0.32258064516128998</v>
      </c>
      <c r="E7674">
        <v>0.47894736842105301</v>
      </c>
      <c r="F7674">
        <v>0.31347150259067402</v>
      </c>
      <c r="G7674">
        <v>0.344444444444444</v>
      </c>
      <c r="H7674">
        <v>0.32323232323232298</v>
      </c>
      <c r="I7674">
        <v>0.20833333333333301</v>
      </c>
      <c r="J7674" s="1">
        <v>0</v>
      </c>
      <c r="K7674" t="s">
        <v>23239</v>
      </c>
      <c r="L7674" t="s">
        <v>38592</v>
      </c>
      <c r="M7674" t="s">
        <v>38593</v>
      </c>
    </row>
    <row r="7675" spans="1:13">
      <c r="A7675" s="1" t="s">
        <v>9692</v>
      </c>
      <c r="B7675">
        <v>6.7833018299834603E-10</v>
      </c>
      <c r="C7675" s="1">
        <v>2.7856379992311502E-6</v>
      </c>
      <c r="D7675">
        <v>1</v>
      </c>
      <c r="E7675">
        <v>1</v>
      </c>
      <c r="F7675">
        <v>1</v>
      </c>
      <c r="G7675">
        <v>0.93269230769230804</v>
      </c>
      <c r="H7675">
        <v>1</v>
      </c>
      <c r="I7675">
        <v>0.92592592592592604</v>
      </c>
      <c r="J7675" s="1" t="s">
        <v>23229</v>
      </c>
      <c r="K7675" t="s">
        <v>23241</v>
      </c>
      <c r="L7675" t="s">
        <v>38594</v>
      </c>
      <c r="M7675" t="s">
        <v>38595</v>
      </c>
    </row>
    <row r="7676" spans="1:13">
      <c r="A7676" s="1" t="s">
        <v>9693</v>
      </c>
      <c r="B7676">
        <v>1.81165370012226E-6</v>
      </c>
      <c r="C7676" s="1">
        <v>2.84799792957658E-4</v>
      </c>
      <c r="D7676">
        <v>0.20833333333333301</v>
      </c>
      <c r="E7676">
        <v>3.1746031746031703E-2</v>
      </c>
      <c r="F7676">
        <v>0.30399999999999999</v>
      </c>
      <c r="G7676">
        <v>9.7826086956521702E-2</v>
      </c>
      <c r="H7676">
        <v>0.50793650793650802</v>
      </c>
      <c r="I7676">
        <v>0.20833333333333301</v>
      </c>
      <c r="J7676" s="1">
        <v>1</v>
      </c>
      <c r="K7676" t="s">
        <v>23241</v>
      </c>
      <c r="L7676" t="s">
        <v>38596</v>
      </c>
      <c r="M7676" t="s">
        <v>38597</v>
      </c>
    </row>
    <row r="7677" spans="1:13">
      <c r="A7677" s="1" t="s">
        <v>9694</v>
      </c>
      <c r="B7677">
        <v>5.5001986000070603E-5</v>
      </c>
      <c r="C7677" s="1">
        <v>8.9628541635409297E-5</v>
      </c>
      <c r="D7677">
        <v>0.30357142857142899</v>
      </c>
      <c r="E7677">
        <v>0.42957746478873199</v>
      </c>
      <c r="F7677">
        <v>0.12765957446808501</v>
      </c>
      <c r="G7677">
        <v>4.9019607843137303E-2</v>
      </c>
      <c r="H7677">
        <v>5.8139534883720902E-2</v>
      </c>
      <c r="I7677">
        <v>0.28409090909090901</v>
      </c>
      <c r="J7677" s="1" t="s">
        <v>23229</v>
      </c>
      <c r="K7677" t="s">
        <v>23242</v>
      </c>
      <c r="L7677" t="s">
        <v>38598</v>
      </c>
      <c r="M7677" t="s">
        <v>38599</v>
      </c>
    </row>
    <row r="7678" spans="1:13">
      <c r="A7678" s="1" t="s">
        <v>9695</v>
      </c>
      <c r="B7678">
        <v>2.13128439493254E-4</v>
      </c>
      <c r="C7678" s="1">
        <v>3.1143168897998101E-4</v>
      </c>
      <c r="D7678">
        <v>0.88888888888888895</v>
      </c>
      <c r="E7678">
        <v>1</v>
      </c>
      <c r="F7678">
        <v>0.51984126984126999</v>
      </c>
      <c r="G7678">
        <v>0.64285714285714302</v>
      </c>
      <c r="H7678">
        <v>0.44318181818181801</v>
      </c>
      <c r="I7678">
        <v>0.5</v>
      </c>
      <c r="J7678" s="1">
        <v>0</v>
      </c>
      <c r="K7678" t="s">
        <v>23241</v>
      </c>
      <c r="L7678" t="s">
        <v>38600</v>
      </c>
      <c r="M7678" t="s">
        <v>38601</v>
      </c>
    </row>
    <row r="7679" spans="1:13">
      <c r="A7679" s="1" t="s">
        <v>9696</v>
      </c>
      <c r="B7679">
        <v>1.40889286940185E-8</v>
      </c>
      <c r="C7679" s="1">
        <v>2.28737256129541E-7</v>
      </c>
      <c r="D7679">
        <v>0</v>
      </c>
      <c r="E7679">
        <v>5.74712643678161E-3</v>
      </c>
      <c r="F7679">
        <v>0</v>
      </c>
      <c r="G7679">
        <v>0.796875</v>
      </c>
      <c r="H7679">
        <v>2.32558139534884E-2</v>
      </c>
      <c r="I7679">
        <v>0.218181818181818</v>
      </c>
      <c r="J7679" s="1">
        <v>0</v>
      </c>
      <c r="K7679" t="s">
        <v>23238</v>
      </c>
      <c r="L7679" t="s">
        <v>38602</v>
      </c>
      <c r="M7679" t="s">
        <v>38603</v>
      </c>
    </row>
    <row r="7680" spans="1:13">
      <c r="A7680" s="1" t="s">
        <v>9697</v>
      </c>
      <c r="B7680">
        <v>9.7999273364597399E-6</v>
      </c>
      <c r="C7680" s="1">
        <v>6.6854918588432499E-5</v>
      </c>
      <c r="D7680">
        <v>1</v>
      </c>
      <c r="E7680">
        <v>1</v>
      </c>
      <c r="F7680">
        <v>1</v>
      </c>
      <c r="G7680">
        <v>0.28703703703703698</v>
      </c>
      <c r="H7680">
        <v>0.97549019607843102</v>
      </c>
      <c r="I7680">
        <v>0.80459770114942497</v>
      </c>
      <c r="J7680" s="1">
        <v>1</v>
      </c>
      <c r="K7680" t="s">
        <v>23238</v>
      </c>
      <c r="L7680" t="s">
        <v>38604</v>
      </c>
      <c r="M7680" t="s">
        <v>38605</v>
      </c>
    </row>
    <row r="7681" spans="1:13">
      <c r="A7681" s="1" t="s">
        <v>9698</v>
      </c>
      <c r="B7681">
        <v>4.1316597005624498E-7</v>
      </c>
      <c r="C7681" s="1">
        <v>3.3639327347931403E-5</v>
      </c>
      <c r="D7681">
        <v>0.84482758620689702</v>
      </c>
      <c r="E7681">
        <v>0.797752808988764</v>
      </c>
      <c r="F7681">
        <v>0.99479166666666696</v>
      </c>
      <c r="G7681">
        <v>0.94736842105263197</v>
      </c>
      <c r="H7681">
        <v>0.97142857142857097</v>
      </c>
      <c r="I7681">
        <v>0.88135593220339004</v>
      </c>
      <c r="J7681" s="1">
        <v>1</v>
      </c>
      <c r="K7681" t="s">
        <v>23237</v>
      </c>
      <c r="L7681" t="s">
        <v>38606</v>
      </c>
      <c r="M7681" t="s">
        <v>38607</v>
      </c>
    </row>
    <row r="7682" spans="1:13">
      <c r="A7682" s="1" t="s">
        <v>9699</v>
      </c>
      <c r="B7682">
        <v>0</v>
      </c>
      <c r="C7682" s="1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1">
        <v>1</v>
      </c>
      <c r="K7682" t="s">
        <v>23240</v>
      </c>
      <c r="L7682" t="s">
        <v>38608</v>
      </c>
      <c r="M7682" t="s">
        <v>38609</v>
      </c>
    </row>
    <row r="7683" spans="1:13">
      <c r="A7683" s="1" t="s">
        <v>9700</v>
      </c>
      <c r="B7683">
        <v>6.6124018633177603E-7</v>
      </c>
      <c r="C7683" s="1">
        <v>3.8910320408548901E-5</v>
      </c>
      <c r="D7683">
        <v>1</v>
      </c>
      <c r="E7683">
        <v>1</v>
      </c>
      <c r="F7683">
        <v>0.99476439790575899</v>
      </c>
      <c r="G7683">
        <v>0.45454545454545497</v>
      </c>
      <c r="H7683">
        <v>0.97747747747747704</v>
      </c>
      <c r="I7683">
        <v>0.894495412844037</v>
      </c>
      <c r="J7683" s="1">
        <v>1</v>
      </c>
      <c r="K7683" t="s">
        <v>23237</v>
      </c>
      <c r="L7683" t="s">
        <v>38610</v>
      </c>
      <c r="M7683" t="s">
        <v>38611</v>
      </c>
    </row>
    <row r="7684" spans="1:13">
      <c r="A7684" s="1" t="s">
        <v>9701</v>
      </c>
      <c r="B7684">
        <v>2.6558318257891899E-7</v>
      </c>
      <c r="C7684" s="1">
        <v>1.3964410321865401E-9</v>
      </c>
      <c r="D7684">
        <v>1.7857142857142901E-2</v>
      </c>
      <c r="E7684">
        <v>0</v>
      </c>
      <c r="F7684">
        <v>0</v>
      </c>
      <c r="G7684">
        <v>0</v>
      </c>
      <c r="H7684">
        <v>0</v>
      </c>
      <c r="I7684">
        <v>0</v>
      </c>
      <c r="J7684" s="1">
        <v>0.42857142857142899</v>
      </c>
      <c r="K7684" t="s">
        <v>23238</v>
      </c>
      <c r="L7684" t="s">
        <v>38612</v>
      </c>
      <c r="M7684" t="s">
        <v>38613</v>
      </c>
    </row>
    <row r="7685" spans="1:13">
      <c r="A7685" s="1" t="s">
        <v>9702</v>
      </c>
      <c r="B7685">
        <v>1.8096285350375899E-6</v>
      </c>
      <c r="C7685" s="1">
        <v>3.8878718234685599E-7</v>
      </c>
      <c r="D7685">
        <v>5.7692307692307702E-2</v>
      </c>
      <c r="E7685">
        <v>8.5365853658536606E-2</v>
      </c>
      <c r="F7685">
        <v>0</v>
      </c>
      <c r="G7685">
        <v>0</v>
      </c>
      <c r="H7685">
        <v>0</v>
      </c>
      <c r="I7685">
        <v>1.72413793103448E-2</v>
      </c>
      <c r="J7685" s="1" t="s">
        <v>23229</v>
      </c>
      <c r="K7685" t="s">
        <v>23241</v>
      </c>
      <c r="L7685" t="s">
        <v>38614</v>
      </c>
      <c r="M7685" t="s">
        <v>38615</v>
      </c>
    </row>
    <row r="7686" spans="1:13">
      <c r="A7686" s="1" t="s">
        <v>9703</v>
      </c>
      <c r="B7686">
        <v>1.26437178006529E-4</v>
      </c>
      <c r="C7686" s="1">
        <v>4.6427272323435803E-5</v>
      </c>
      <c r="D7686">
        <v>0.116666666666667</v>
      </c>
      <c r="E7686">
        <v>0.29032258064516098</v>
      </c>
      <c r="F7686">
        <v>9.5375722543352595E-2</v>
      </c>
      <c r="G7686">
        <v>0</v>
      </c>
      <c r="H7686">
        <v>2.27272727272727E-2</v>
      </c>
      <c r="I7686">
        <v>2.5210084033613401E-2</v>
      </c>
      <c r="J7686" s="1">
        <v>0</v>
      </c>
      <c r="K7686" t="s">
        <v>23237</v>
      </c>
      <c r="L7686" t="s">
        <v>38616</v>
      </c>
      <c r="M7686" t="s">
        <v>38617</v>
      </c>
    </row>
    <row r="7687" spans="1:13">
      <c r="A7687" s="1" t="s">
        <v>9704</v>
      </c>
      <c r="B7687">
        <v>1.40337796481606E-8</v>
      </c>
      <c r="C7687" s="1">
        <v>1.15856714203626E-7</v>
      </c>
      <c r="D7687">
        <v>0.18333333333333299</v>
      </c>
      <c r="E7687">
        <v>5.3571428571428603E-2</v>
      </c>
      <c r="F7687">
        <v>6.7567567567567597E-3</v>
      </c>
      <c r="G7687">
        <v>0</v>
      </c>
      <c r="H7687">
        <v>2.5974025974026E-2</v>
      </c>
      <c r="I7687">
        <v>1.38888888888889E-2</v>
      </c>
      <c r="J7687" s="1">
        <v>0</v>
      </c>
      <c r="K7687" t="s">
        <v>23241</v>
      </c>
      <c r="L7687" t="s">
        <v>38618</v>
      </c>
      <c r="M7687" t="s">
        <v>38619</v>
      </c>
    </row>
    <row r="7688" spans="1:13">
      <c r="A7688" s="1" t="s">
        <v>9705</v>
      </c>
      <c r="B7688">
        <v>1.3410489233698701E-5</v>
      </c>
      <c r="C7688" s="1">
        <v>2.5368258992992198E-5</v>
      </c>
      <c r="D7688">
        <v>1</v>
      </c>
      <c r="E7688">
        <v>0.99456521739130399</v>
      </c>
      <c r="F7688">
        <v>0.93782383419689097</v>
      </c>
      <c r="G7688">
        <v>1</v>
      </c>
      <c r="H7688">
        <v>0.98584905660377398</v>
      </c>
      <c r="I7688">
        <v>0.99382716049382702</v>
      </c>
      <c r="J7688" s="1">
        <v>1</v>
      </c>
      <c r="K7688" t="s">
        <v>23238</v>
      </c>
      <c r="L7688" t="s">
        <v>38620</v>
      </c>
      <c r="M7688" t="s">
        <v>38621</v>
      </c>
    </row>
    <row r="7689" spans="1:13">
      <c r="A7689" s="1" t="s">
        <v>9706</v>
      </c>
      <c r="B7689">
        <v>1.23435482089236E-6</v>
      </c>
      <c r="C7689" s="1">
        <v>5.6478026760365303E-6</v>
      </c>
      <c r="D7689">
        <v>1</v>
      </c>
      <c r="E7689">
        <v>0.98701298701298701</v>
      </c>
      <c r="F7689">
        <v>0.952380952380952</v>
      </c>
      <c r="G7689">
        <v>0.95945945945945899</v>
      </c>
      <c r="H7689">
        <v>1</v>
      </c>
      <c r="I7689">
        <v>1</v>
      </c>
      <c r="J7689" s="1">
        <v>1</v>
      </c>
      <c r="K7689" t="s">
        <v>23237</v>
      </c>
      <c r="L7689" t="s">
        <v>38622</v>
      </c>
      <c r="M7689" t="s">
        <v>38623</v>
      </c>
    </row>
    <row r="7690" spans="1:13">
      <c r="A7690" s="1" t="s">
        <v>9707</v>
      </c>
      <c r="B7690">
        <v>1.9417524984620499E-4</v>
      </c>
      <c r="C7690" s="1">
        <v>1.22281928443507E-6</v>
      </c>
      <c r="D7690">
        <v>4.6875E-2</v>
      </c>
      <c r="E7690">
        <v>0.50581395348837199</v>
      </c>
      <c r="F7690">
        <v>0</v>
      </c>
      <c r="G7690">
        <v>0</v>
      </c>
      <c r="H7690">
        <v>0</v>
      </c>
      <c r="I7690">
        <v>2.04081632653061E-2</v>
      </c>
      <c r="J7690" s="1">
        <v>0</v>
      </c>
      <c r="K7690" t="s">
        <v>23242</v>
      </c>
      <c r="L7690" t="s">
        <v>38624</v>
      </c>
      <c r="M7690" t="s">
        <v>38625</v>
      </c>
    </row>
    <row r="7691" spans="1:13">
      <c r="A7691" s="1" t="s">
        <v>9708</v>
      </c>
      <c r="B7691">
        <v>2.1206630693095101E-6</v>
      </c>
      <c r="C7691" s="1">
        <v>2.1209434784008298E-6</v>
      </c>
      <c r="D7691">
        <v>2.1739130434782601E-2</v>
      </c>
      <c r="E7691">
        <v>0</v>
      </c>
      <c r="F7691">
        <v>0.12781954887218</v>
      </c>
      <c r="G7691">
        <v>1.8181818181818198E-2</v>
      </c>
      <c r="H7691">
        <v>8.7837837837837801E-2</v>
      </c>
      <c r="I7691">
        <v>6.8421052631578994E-2</v>
      </c>
      <c r="J7691" s="1" t="s">
        <v>23229</v>
      </c>
      <c r="K7691" t="s">
        <v>23241</v>
      </c>
      <c r="L7691" t="s">
        <v>38626</v>
      </c>
      <c r="M7691" t="s">
        <v>38627</v>
      </c>
    </row>
    <row r="7692" spans="1:13">
      <c r="A7692" s="1" t="s">
        <v>9709</v>
      </c>
      <c r="B7692">
        <v>2.36348033659392E-5</v>
      </c>
      <c r="C7692" s="1">
        <v>6.1582416944570501E-6</v>
      </c>
      <c r="D7692">
        <v>0.90625</v>
      </c>
      <c r="E7692">
        <v>0.93902439024390205</v>
      </c>
      <c r="F7692">
        <v>0.92748091603053395</v>
      </c>
      <c r="G7692">
        <v>0.84210526315789502</v>
      </c>
      <c r="H7692">
        <v>0.93258426966292096</v>
      </c>
      <c r="I7692">
        <v>0.88888888888888895</v>
      </c>
      <c r="J7692" s="1" t="s">
        <v>23229</v>
      </c>
      <c r="K7692" t="s">
        <v>23240</v>
      </c>
      <c r="L7692" t="s">
        <v>38628</v>
      </c>
      <c r="M7692" t="s">
        <v>38629</v>
      </c>
    </row>
    <row r="7693" spans="1:13">
      <c r="A7693" s="1" t="s">
        <v>9710</v>
      </c>
      <c r="B7693">
        <v>1.57422180087396E-5</v>
      </c>
      <c r="C7693" s="1">
        <v>2.5965455868313799E-7</v>
      </c>
      <c r="D7693">
        <v>3.4482758620689703E-2</v>
      </c>
      <c r="E7693">
        <v>0</v>
      </c>
      <c r="F7693">
        <v>8.7786259541984699E-2</v>
      </c>
      <c r="G7693">
        <v>0</v>
      </c>
      <c r="H7693">
        <v>0.14772727272727301</v>
      </c>
      <c r="I7693">
        <v>0.1</v>
      </c>
      <c r="J7693" s="1">
        <v>0</v>
      </c>
      <c r="K7693" t="s">
        <v>23241</v>
      </c>
      <c r="L7693" t="s">
        <v>38630</v>
      </c>
      <c r="M7693" t="s">
        <v>38631</v>
      </c>
    </row>
    <row r="7694" spans="1:13">
      <c r="A7694" s="1" t="s">
        <v>9711</v>
      </c>
      <c r="B7694">
        <v>1.04723082996509E-4</v>
      </c>
      <c r="C7694" s="1">
        <v>8.7448023232767906E-6</v>
      </c>
      <c r="D7694">
        <v>0.21666666666666701</v>
      </c>
      <c r="E7694">
        <v>0.25274725274725302</v>
      </c>
      <c r="F7694">
        <v>7.9365079365079395E-3</v>
      </c>
      <c r="G7694">
        <v>3.3333333333333298E-2</v>
      </c>
      <c r="H7694">
        <v>0</v>
      </c>
      <c r="I7694">
        <v>0</v>
      </c>
      <c r="J7694" s="1">
        <v>0</v>
      </c>
      <c r="K7694" t="s">
        <v>23241</v>
      </c>
      <c r="L7694" t="s">
        <v>38632</v>
      </c>
      <c r="M7694" t="s">
        <v>38633</v>
      </c>
    </row>
    <row r="7695" spans="1:13">
      <c r="A7695" s="1" t="s">
        <v>9712</v>
      </c>
      <c r="B7695">
        <v>6.9776486810062204E-6</v>
      </c>
      <c r="C7695" s="1">
        <v>2.9903975999747999E-5</v>
      </c>
      <c r="D7695">
        <v>3.2258064516128997E-2</v>
      </c>
      <c r="E7695">
        <v>0</v>
      </c>
      <c r="F7695">
        <v>9.375E-2</v>
      </c>
      <c r="G7695">
        <v>0</v>
      </c>
      <c r="H7695">
        <v>1.6666666666666701E-2</v>
      </c>
      <c r="I7695">
        <v>1.33928571428571E-2</v>
      </c>
      <c r="J7695" s="1">
        <v>0</v>
      </c>
      <c r="K7695" t="s">
        <v>23241</v>
      </c>
      <c r="L7695" t="s">
        <v>38634</v>
      </c>
      <c r="M7695" t="s">
        <v>38635</v>
      </c>
    </row>
    <row r="7696" spans="1:13">
      <c r="A7696" s="1" t="s">
        <v>9713</v>
      </c>
      <c r="B7696">
        <v>1.61790341108571E-7</v>
      </c>
      <c r="C7696" s="1">
        <v>3.6691388877762399E-6</v>
      </c>
      <c r="D7696">
        <v>1</v>
      </c>
      <c r="E7696">
        <v>0.99411764705882399</v>
      </c>
      <c r="F7696">
        <v>1</v>
      </c>
      <c r="G7696">
        <v>0.94444444444444398</v>
      </c>
      <c r="H7696">
        <v>0.98780487804878003</v>
      </c>
      <c r="I7696">
        <v>0.91666666666666696</v>
      </c>
      <c r="J7696" s="1">
        <v>0</v>
      </c>
      <c r="K7696" t="s">
        <v>23241</v>
      </c>
      <c r="L7696" t="s">
        <v>38636</v>
      </c>
      <c r="M7696" t="s">
        <v>38637</v>
      </c>
    </row>
    <row r="7697" spans="1:13">
      <c r="A7697" s="1" t="s">
        <v>9714</v>
      </c>
      <c r="B7697">
        <v>1.4244874511274501E-8</v>
      </c>
      <c r="C7697" s="1">
        <v>8.3402426256345703E-5</v>
      </c>
      <c r="D7697">
        <v>0.98333333333333295</v>
      </c>
      <c r="E7697">
        <v>0.98901098901098905</v>
      </c>
      <c r="F7697">
        <v>0.99421965317919103</v>
      </c>
      <c r="G7697">
        <v>0.40909090909090901</v>
      </c>
      <c r="H7697">
        <v>0.93137254901960798</v>
      </c>
      <c r="I7697">
        <v>0.75217391304347803</v>
      </c>
      <c r="J7697" s="1" t="s">
        <v>23229</v>
      </c>
      <c r="K7697" t="s">
        <v>23237</v>
      </c>
      <c r="L7697" t="s">
        <v>38638</v>
      </c>
      <c r="M7697" t="s">
        <v>38639</v>
      </c>
    </row>
    <row r="7698" spans="1:13">
      <c r="A7698" s="1" t="s">
        <v>9715</v>
      </c>
      <c r="B7698">
        <v>8.7009286130934298E-6</v>
      </c>
      <c r="C7698" s="1">
        <v>4.8186337351630398E-5</v>
      </c>
      <c r="D7698">
        <v>0</v>
      </c>
      <c r="E7698">
        <v>5.6818181818181802E-3</v>
      </c>
      <c r="F7698">
        <v>0.15536723163841801</v>
      </c>
      <c r="G7698">
        <v>0</v>
      </c>
      <c r="H7698">
        <v>0</v>
      </c>
      <c r="I7698">
        <v>0</v>
      </c>
      <c r="J7698" s="1" t="s">
        <v>23229</v>
      </c>
      <c r="K7698" t="s">
        <v>23239</v>
      </c>
      <c r="L7698" t="s">
        <v>38640</v>
      </c>
      <c r="M7698" t="s">
        <v>38641</v>
      </c>
    </row>
    <row r="7699" spans="1:13">
      <c r="A7699" s="1" t="s">
        <v>9716</v>
      </c>
      <c r="B7699">
        <v>9.5354660214078895E-6</v>
      </c>
      <c r="C7699" s="1">
        <v>4.60426129785688E-5</v>
      </c>
      <c r="D7699">
        <v>0</v>
      </c>
      <c r="E7699">
        <v>1.1235955056179799E-2</v>
      </c>
      <c r="F7699">
        <v>6.3829787234042507E-2</v>
      </c>
      <c r="G7699">
        <v>0</v>
      </c>
      <c r="H7699">
        <v>0</v>
      </c>
      <c r="I7699">
        <v>0</v>
      </c>
      <c r="J7699" s="1" t="s">
        <v>23229</v>
      </c>
      <c r="K7699" t="s">
        <v>23238</v>
      </c>
      <c r="L7699" t="s">
        <v>38642</v>
      </c>
      <c r="M7699" t="s">
        <v>38643</v>
      </c>
    </row>
    <row r="7700" spans="1:13">
      <c r="A7700" s="1" t="s">
        <v>9717</v>
      </c>
      <c r="B7700">
        <v>2.89836682883719E-5</v>
      </c>
      <c r="C7700" s="1">
        <v>9.7779997128140804E-7</v>
      </c>
      <c r="D7700">
        <v>7.4074074074074098E-2</v>
      </c>
      <c r="E7700">
        <v>0.11363636363636399</v>
      </c>
      <c r="F7700">
        <v>0</v>
      </c>
      <c r="G7700">
        <v>0.26470588235294101</v>
      </c>
      <c r="H7700">
        <v>0.18023255813953501</v>
      </c>
      <c r="I7700">
        <v>7.2289156626505993E-2</v>
      </c>
      <c r="J7700" s="1">
        <v>0</v>
      </c>
      <c r="K7700" t="s">
        <v>23241</v>
      </c>
      <c r="L7700" t="s">
        <v>38644</v>
      </c>
      <c r="M7700" t="s">
        <v>38645</v>
      </c>
    </row>
    <row r="7701" spans="1:13">
      <c r="A7701" s="1" t="s">
        <v>9718</v>
      </c>
      <c r="B7701">
        <v>1.7681799674539901E-4</v>
      </c>
      <c r="C7701" s="1">
        <v>2.3397022748788899E-5</v>
      </c>
      <c r="D7701">
        <v>1</v>
      </c>
      <c r="E7701">
        <v>0.72105263157894695</v>
      </c>
      <c r="F7701">
        <v>1</v>
      </c>
      <c r="G7701">
        <v>1</v>
      </c>
      <c r="H7701">
        <v>1</v>
      </c>
      <c r="I7701">
        <v>0.99489795918367396</v>
      </c>
      <c r="J7701" s="1">
        <v>1</v>
      </c>
      <c r="K7701" t="s">
        <v>23240</v>
      </c>
      <c r="L7701" t="s">
        <v>38646</v>
      </c>
      <c r="M7701" t="s">
        <v>38647</v>
      </c>
    </row>
    <row r="7702" spans="1:13">
      <c r="A7702" s="1" t="s">
        <v>9719</v>
      </c>
      <c r="B7702">
        <v>1.4556030966749401E-6</v>
      </c>
      <c r="C7702" s="1">
        <v>2.3684400404779401E-6</v>
      </c>
      <c r="D7702">
        <v>0</v>
      </c>
      <c r="E7702">
        <v>0</v>
      </c>
      <c r="F7702">
        <v>0</v>
      </c>
      <c r="G7702">
        <v>0.22222222222222199</v>
      </c>
      <c r="H7702">
        <v>5.6250000000000001E-2</v>
      </c>
      <c r="I7702">
        <v>2.7777777777777801E-2</v>
      </c>
      <c r="J7702" s="1">
        <v>0</v>
      </c>
      <c r="K7702" t="s">
        <v>23238</v>
      </c>
      <c r="L7702" t="s">
        <v>38648</v>
      </c>
      <c r="M7702" t="s">
        <v>38649</v>
      </c>
    </row>
    <row r="7703" spans="1:13">
      <c r="A7703" s="1" t="s">
        <v>9720</v>
      </c>
      <c r="B7703">
        <v>1.5045739691690799E-7</v>
      </c>
      <c r="C7703" s="1">
        <v>1.22902207408854E-6</v>
      </c>
      <c r="D7703">
        <v>0</v>
      </c>
      <c r="E7703">
        <v>0</v>
      </c>
      <c r="F7703">
        <v>8.2417582417582402E-3</v>
      </c>
      <c r="G7703">
        <v>0</v>
      </c>
      <c r="H7703">
        <v>0</v>
      </c>
      <c r="I7703">
        <v>1.0869565217391301E-2</v>
      </c>
      <c r="J7703" s="1">
        <v>1</v>
      </c>
      <c r="K7703" t="s">
        <v>23240</v>
      </c>
      <c r="L7703" t="s">
        <v>38650</v>
      </c>
      <c r="M7703" t="s">
        <v>38651</v>
      </c>
    </row>
    <row r="7704" spans="1:13">
      <c r="A7704" s="1" t="s">
        <v>9721</v>
      </c>
      <c r="B7704">
        <v>3.7875315241127798E-9</v>
      </c>
      <c r="C7704" s="1">
        <v>4.3249568751965399E-7</v>
      </c>
      <c r="D7704">
        <v>0</v>
      </c>
      <c r="E7704">
        <v>0</v>
      </c>
      <c r="F7704">
        <v>0</v>
      </c>
      <c r="G7704">
        <v>0</v>
      </c>
      <c r="H7704">
        <v>4.3859649122806998E-3</v>
      </c>
      <c r="I7704">
        <v>4.0000000000000001E-3</v>
      </c>
      <c r="J7704" s="1">
        <v>1</v>
      </c>
      <c r="K7704" t="s">
        <v>23241</v>
      </c>
      <c r="L7704" t="s">
        <v>38652</v>
      </c>
      <c r="M7704" t="s">
        <v>38653</v>
      </c>
    </row>
    <row r="7705" spans="1:13">
      <c r="A7705" s="1" t="s">
        <v>9722</v>
      </c>
      <c r="B7705">
        <v>4.95110079107014E-7</v>
      </c>
      <c r="C7705" s="1">
        <v>1.44886961287607E-6</v>
      </c>
      <c r="D7705">
        <v>1</v>
      </c>
      <c r="E7705">
        <v>1</v>
      </c>
      <c r="F7705">
        <v>0.99739583333333304</v>
      </c>
      <c r="G7705">
        <v>1</v>
      </c>
      <c r="H7705">
        <v>1</v>
      </c>
      <c r="I7705">
        <v>1</v>
      </c>
      <c r="J7705" s="1">
        <v>1</v>
      </c>
      <c r="K7705" t="s">
        <v>23238</v>
      </c>
      <c r="L7705" t="s">
        <v>38654</v>
      </c>
      <c r="M7705" t="s">
        <v>38655</v>
      </c>
    </row>
    <row r="7706" spans="1:13">
      <c r="A7706" s="1" t="s">
        <v>9723</v>
      </c>
      <c r="B7706">
        <v>9.8887007563037494E-5</v>
      </c>
      <c r="C7706" s="1">
        <v>4.12488559334642E-4</v>
      </c>
      <c r="D7706">
        <v>0.98387096774193505</v>
      </c>
      <c r="E7706">
        <v>0.99473684210526303</v>
      </c>
      <c r="F7706">
        <v>0.99738219895288005</v>
      </c>
      <c r="G7706">
        <v>0.33333333333333298</v>
      </c>
      <c r="H7706">
        <v>0.94196428571428603</v>
      </c>
      <c r="I7706">
        <v>0.52868852459016402</v>
      </c>
      <c r="J7706" s="1">
        <v>1</v>
      </c>
      <c r="K7706" t="s">
        <v>23241</v>
      </c>
      <c r="L7706" t="s">
        <v>38656</v>
      </c>
      <c r="M7706" t="s">
        <v>38657</v>
      </c>
    </row>
    <row r="7707" spans="1:13">
      <c r="A7707" s="1" t="s">
        <v>9724</v>
      </c>
      <c r="B7707">
        <v>9.9008616315399308E-6</v>
      </c>
      <c r="C7707" s="1">
        <v>2.11252302531875E-6</v>
      </c>
      <c r="D7707">
        <v>0.91666666666666696</v>
      </c>
      <c r="E7707">
        <v>0.90526315789473699</v>
      </c>
      <c r="F7707">
        <v>0.86756756756756803</v>
      </c>
      <c r="G7707">
        <v>0.91249999999999998</v>
      </c>
      <c r="H7707">
        <v>0.86413043478260898</v>
      </c>
      <c r="I7707">
        <v>0.95890410958904104</v>
      </c>
      <c r="J7707" s="1">
        <v>1</v>
      </c>
      <c r="K7707" t="s">
        <v>23240</v>
      </c>
      <c r="L7707" t="s">
        <v>38658</v>
      </c>
      <c r="M7707" t="s">
        <v>38659</v>
      </c>
    </row>
    <row r="7708" spans="1:13">
      <c r="A7708" s="1" t="s">
        <v>9725</v>
      </c>
      <c r="B7708">
        <v>5.7709210871237097E-8</v>
      </c>
      <c r="C7708" s="1">
        <v>1.4424684882939001E-9</v>
      </c>
      <c r="D7708">
        <v>0</v>
      </c>
      <c r="E7708">
        <v>5.9523809523809503E-3</v>
      </c>
      <c r="F7708">
        <v>3.24675324675325E-3</v>
      </c>
      <c r="G7708">
        <v>0</v>
      </c>
      <c r="H7708">
        <v>0</v>
      </c>
      <c r="I7708">
        <v>0</v>
      </c>
      <c r="J7708" s="1" t="s">
        <v>23229</v>
      </c>
      <c r="K7708" t="s">
        <v>23239</v>
      </c>
      <c r="L7708" t="s">
        <v>38660</v>
      </c>
      <c r="M7708" t="s">
        <v>38661</v>
      </c>
    </row>
    <row r="7709" spans="1:13">
      <c r="A7709" s="1" t="s">
        <v>9726</v>
      </c>
      <c r="B7709">
        <v>3.72972266484176E-7</v>
      </c>
      <c r="C7709" s="1">
        <v>6.2861407207925299E-6</v>
      </c>
      <c r="D7709">
        <v>1</v>
      </c>
      <c r="E7709">
        <v>0.99450549450549497</v>
      </c>
      <c r="F7709">
        <v>1</v>
      </c>
      <c r="G7709">
        <v>0.79729729729729704</v>
      </c>
      <c r="H7709">
        <v>0.99473684210526303</v>
      </c>
      <c r="I7709">
        <v>1</v>
      </c>
      <c r="J7709" s="1">
        <v>1</v>
      </c>
      <c r="K7709" t="s">
        <v>23239</v>
      </c>
      <c r="L7709" t="s">
        <v>38662</v>
      </c>
      <c r="M7709" t="s">
        <v>38663</v>
      </c>
    </row>
    <row r="7710" spans="1:13">
      <c r="A7710" s="1" t="s">
        <v>9727</v>
      </c>
      <c r="B7710">
        <v>1.6676580940601599E-8</v>
      </c>
      <c r="C7710" s="1">
        <v>1.1172170921653301E-6</v>
      </c>
      <c r="D7710">
        <v>1</v>
      </c>
      <c r="E7710">
        <v>1</v>
      </c>
      <c r="F7710">
        <v>1</v>
      </c>
      <c r="G7710">
        <v>1</v>
      </c>
      <c r="H7710">
        <v>0.99285714285714299</v>
      </c>
      <c r="I7710">
        <v>1</v>
      </c>
      <c r="J7710" s="1">
        <v>0.11111111111111099</v>
      </c>
      <c r="K7710" t="s">
        <v>23238</v>
      </c>
      <c r="L7710" t="s">
        <v>38664</v>
      </c>
      <c r="M7710" t="s">
        <v>38665</v>
      </c>
    </row>
    <row r="7711" spans="1:13">
      <c r="A7711" s="1" t="s">
        <v>9728</v>
      </c>
      <c r="B7711">
        <v>2.9328881203329301E-5</v>
      </c>
      <c r="C7711" s="1">
        <v>7.8998685265561795E-6</v>
      </c>
      <c r="D7711">
        <v>0</v>
      </c>
      <c r="E7711">
        <v>0</v>
      </c>
      <c r="F7711">
        <v>0.26836158192090398</v>
      </c>
      <c r="G7711">
        <v>0.14705882352941199</v>
      </c>
      <c r="H7711">
        <v>0.223214285714286</v>
      </c>
      <c r="I7711">
        <v>6.6037735849056603E-2</v>
      </c>
      <c r="J7711" s="1">
        <v>9.0909090909090898E-2</v>
      </c>
      <c r="K7711" t="s">
        <v>23242</v>
      </c>
      <c r="L7711" t="s">
        <v>38666</v>
      </c>
      <c r="M7711" t="s">
        <v>38667</v>
      </c>
    </row>
    <row r="7712" spans="1:13">
      <c r="A7712" s="1" t="s">
        <v>9729</v>
      </c>
      <c r="B7712">
        <v>7.3521453277525096E-5</v>
      </c>
      <c r="C7712" s="1">
        <v>8.1695380324640796E-5</v>
      </c>
      <c r="D7712">
        <v>0.483333333333333</v>
      </c>
      <c r="E7712">
        <v>0.35714285714285698</v>
      </c>
      <c r="F7712">
        <v>0.63870967741935503</v>
      </c>
      <c r="G7712">
        <v>0.81707317073170704</v>
      </c>
      <c r="H7712">
        <v>0.24242424242424199</v>
      </c>
      <c r="I7712">
        <v>0.56818181818181801</v>
      </c>
      <c r="J7712" s="1">
        <v>1</v>
      </c>
      <c r="K7712" t="s">
        <v>23241</v>
      </c>
      <c r="L7712" t="s">
        <v>38668</v>
      </c>
      <c r="M7712" t="s">
        <v>38669</v>
      </c>
    </row>
    <row r="7713" spans="1:13">
      <c r="A7713" s="1" t="s">
        <v>9730</v>
      </c>
      <c r="B7713">
        <v>7.4655233260165805E-7</v>
      </c>
      <c r="C7713" s="1">
        <v>4.0498645044919296E-6</v>
      </c>
      <c r="D7713">
        <v>1</v>
      </c>
      <c r="E7713">
        <v>0.99479166666666696</v>
      </c>
      <c r="F7713">
        <v>0.99742268041237103</v>
      </c>
      <c r="G7713">
        <v>0.98958333333333304</v>
      </c>
      <c r="H7713">
        <v>0.99494949494949503</v>
      </c>
      <c r="I7713">
        <v>0.938271604938272</v>
      </c>
      <c r="J7713" s="1">
        <v>1</v>
      </c>
      <c r="K7713" t="s">
        <v>23238</v>
      </c>
      <c r="L7713" t="s">
        <v>38670</v>
      </c>
      <c r="M7713" t="s">
        <v>38671</v>
      </c>
    </row>
    <row r="7714" spans="1:13">
      <c r="A7714" s="1" t="s">
        <v>9731</v>
      </c>
      <c r="B7714">
        <v>2.3420505619801801E-5</v>
      </c>
      <c r="C7714" s="1">
        <v>1.6399339342674299E-6</v>
      </c>
      <c r="D7714">
        <v>0.203125</v>
      </c>
      <c r="E7714">
        <v>8.42105263157895E-2</v>
      </c>
      <c r="F7714">
        <v>2.06185567010309E-2</v>
      </c>
      <c r="G7714">
        <v>1.02040816326531E-2</v>
      </c>
      <c r="H7714">
        <v>0</v>
      </c>
      <c r="I7714">
        <v>1.01010101010101E-2</v>
      </c>
      <c r="J7714" s="1">
        <v>0</v>
      </c>
      <c r="K7714" t="s">
        <v>23238</v>
      </c>
      <c r="L7714" t="s">
        <v>38672</v>
      </c>
      <c r="M7714" t="s">
        <v>38673</v>
      </c>
    </row>
    <row r="7715" spans="1:13">
      <c r="A7715" s="1" t="s">
        <v>9732</v>
      </c>
      <c r="B7715">
        <v>9.2312223025267301E-5</v>
      </c>
      <c r="C7715" s="1">
        <v>1.14789860881535E-6</v>
      </c>
      <c r="D7715">
        <v>0</v>
      </c>
      <c r="E7715">
        <v>0.11333333333333299</v>
      </c>
      <c r="F7715">
        <v>3.7593984962406E-3</v>
      </c>
      <c r="G7715">
        <v>0</v>
      </c>
      <c r="H7715">
        <v>0</v>
      </c>
      <c r="I7715">
        <v>0</v>
      </c>
      <c r="J7715" s="1">
        <v>0</v>
      </c>
      <c r="K7715" t="s">
        <v>23238</v>
      </c>
      <c r="L7715" t="s">
        <v>38674</v>
      </c>
      <c r="M7715" t="s">
        <v>38675</v>
      </c>
    </row>
    <row r="7716" spans="1:13">
      <c r="A7716" s="1" t="s">
        <v>9733</v>
      </c>
      <c r="B7716">
        <v>8.8228929617734207E-6</v>
      </c>
      <c r="C7716" s="1">
        <v>4.7788144398897299E-8</v>
      </c>
      <c r="D7716">
        <v>0.14000000000000001</v>
      </c>
      <c r="E7716">
        <v>0</v>
      </c>
      <c r="F7716">
        <v>0</v>
      </c>
      <c r="G7716">
        <v>0</v>
      </c>
      <c r="H7716">
        <v>0</v>
      </c>
      <c r="I7716">
        <v>6.6666666666666697E-3</v>
      </c>
      <c r="J7716" s="1">
        <v>0</v>
      </c>
      <c r="K7716" t="s">
        <v>23242</v>
      </c>
      <c r="L7716" t="s">
        <v>38676</v>
      </c>
      <c r="M7716" t="s">
        <v>38677</v>
      </c>
    </row>
    <row r="7717" spans="1:13">
      <c r="A7717" s="1" t="s">
        <v>9734</v>
      </c>
      <c r="B7717">
        <v>7.2276333238030202E-6</v>
      </c>
      <c r="C7717" s="1">
        <v>2.9381088678651901E-5</v>
      </c>
      <c r="D7717">
        <v>0.96875</v>
      </c>
      <c r="E7717">
        <v>0.97727272727272696</v>
      </c>
      <c r="F7717">
        <v>0.98412698412698396</v>
      </c>
      <c r="G7717">
        <v>0.27777777777777801</v>
      </c>
      <c r="H7717">
        <v>0.90322580645161299</v>
      </c>
      <c r="I7717">
        <v>0.83606557377049195</v>
      </c>
      <c r="J7717" s="1">
        <v>1</v>
      </c>
      <c r="K7717" t="s">
        <v>23241</v>
      </c>
      <c r="L7717" t="s">
        <v>38678</v>
      </c>
      <c r="M7717" t="s">
        <v>38679</v>
      </c>
    </row>
    <row r="7718" spans="1:13">
      <c r="A7718" s="1" t="s">
        <v>9735</v>
      </c>
      <c r="B7718">
        <v>9.6329557666001301E-5</v>
      </c>
      <c r="C7718" s="1">
        <v>9.6972651597717602E-5</v>
      </c>
      <c r="D7718">
        <v>1</v>
      </c>
      <c r="E7718">
        <v>0.98958333333333304</v>
      </c>
      <c r="F7718">
        <v>0.80829015544041405</v>
      </c>
      <c r="G7718">
        <v>1</v>
      </c>
      <c r="H7718">
        <v>0.9375</v>
      </c>
      <c r="I7718">
        <v>0.95</v>
      </c>
      <c r="J7718" s="1">
        <v>1</v>
      </c>
      <c r="K7718" t="s">
        <v>23238</v>
      </c>
      <c r="L7718" t="s">
        <v>38680</v>
      </c>
      <c r="M7718" t="s">
        <v>38681</v>
      </c>
    </row>
    <row r="7719" spans="1:13">
      <c r="A7719" s="1" t="s">
        <v>9736</v>
      </c>
      <c r="B7719">
        <v>1.0845887482123499E-6</v>
      </c>
      <c r="C7719" s="1">
        <v>2.03861339955159E-5</v>
      </c>
      <c r="D7719">
        <v>1</v>
      </c>
      <c r="E7719">
        <v>1</v>
      </c>
      <c r="F7719">
        <v>0.94871794871794901</v>
      </c>
      <c r="G7719">
        <v>0.99137931034482796</v>
      </c>
      <c r="H7719">
        <v>0.820175438596491</v>
      </c>
      <c r="I7719">
        <v>0.97599999999999998</v>
      </c>
      <c r="J7719" s="1">
        <v>1</v>
      </c>
      <c r="K7719" t="s">
        <v>23238</v>
      </c>
      <c r="L7719" t="s">
        <v>38682</v>
      </c>
      <c r="M7719" t="s">
        <v>38683</v>
      </c>
    </row>
    <row r="7720" spans="1:13">
      <c r="A7720" s="1" t="s">
        <v>9737</v>
      </c>
      <c r="B7720">
        <v>9.4971854591593095E-7</v>
      </c>
      <c r="C7720" s="1">
        <v>1.1177037101642E-7</v>
      </c>
      <c r="D7720">
        <v>0</v>
      </c>
      <c r="E7720">
        <v>4.1666666666666699E-2</v>
      </c>
      <c r="F7720">
        <v>0</v>
      </c>
      <c r="G7720">
        <v>0</v>
      </c>
      <c r="H7720">
        <v>0</v>
      </c>
      <c r="I7720">
        <v>0</v>
      </c>
      <c r="J7720" s="1">
        <v>0</v>
      </c>
      <c r="K7720" t="s">
        <v>23238</v>
      </c>
      <c r="L7720" t="s">
        <v>38684</v>
      </c>
      <c r="M7720" t="s">
        <v>38685</v>
      </c>
    </row>
    <row r="7721" spans="1:13">
      <c r="A7721" s="1" t="s">
        <v>9738</v>
      </c>
      <c r="B7721">
        <v>1.14250027911165E-4</v>
      </c>
      <c r="C7721" s="1">
        <v>1.9647445307401499E-4</v>
      </c>
      <c r="D7721">
        <v>0.96666666666666701</v>
      </c>
      <c r="E7721">
        <v>0.99444444444444402</v>
      </c>
      <c r="F7721">
        <v>0.53763440860215095</v>
      </c>
      <c r="G7721">
        <v>1</v>
      </c>
      <c r="H7721">
        <v>0.72580645161290303</v>
      </c>
      <c r="I7721">
        <v>0.76666666666666705</v>
      </c>
      <c r="J7721" s="1">
        <v>1</v>
      </c>
      <c r="K7721" t="s">
        <v>23237</v>
      </c>
      <c r="L7721" t="s">
        <v>38686</v>
      </c>
      <c r="M7721" t="s">
        <v>38687</v>
      </c>
    </row>
    <row r="7722" spans="1:13">
      <c r="A7722" s="1" t="s">
        <v>9739</v>
      </c>
      <c r="B7722">
        <v>3.9844947400112297E-6</v>
      </c>
      <c r="C7722" s="1">
        <v>2.5033578286222801E-5</v>
      </c>
      <c r="D7722">
        <v>0.83928571428571397</v>
      </c>
      <c r="E7722">
        <v>0.83132530120481896</v>
      </c>
      <c r="F7722">
        <v>0.64242424242424201</v>
      </c>
      <c r="G7722">
        <v>0.61363636363636398</v>
      </c>
      <c r="H7722">
        <v>0.40178571428571402</v>
      </c>
      <c r="I7722">
        <v>0.81904761904761902</v>
      </c>
      <c r="J7722" s="1" t="s">
        <v>23229</v>
      </c>
      <c r="K7722" t="s">
        <v>23240</v>
      </c>
      <c r="L7722" t="s">
        <v>38688</v>
      </c>
      <c r="M7722" t="s">
        <v>38689</v>
      </c>
    </row>
    <row r="7723" spans="1:13">
      <c r="A7723" s="1" t="s">
        <v>9740</v>
      </c>
      <c r="B7723">
        <v>1.2625974458560799E-8</v>
      </c>
      <c r="C7723" s="1">
        <v>3.5332836599711599E-6</v>
      </c>
      <c r="D7723">
        <v>0.33333333333333298</v>
      </c>
      <c r="E7723" t="s">
        <v>23229</v>
      </c>
      <c r="F7723">
        <v>5.3475935828877002E-3</v>
      </c>
      <c r="G7723">
        <v>0</v>
      </c>
      <c r="H7723">
        <v>0</v>
      </c>
      <c r="I7723">
        <v>0</v>
      </c>
      <c r="J7723" s="1">
        <v>0</v>
      </c>
      <c r="K7723" t="s">
        <v>23239</v>
      </c>
      <c r="L7723" t="s">
        <v>38690</v>
      </c>
      <c r="M7723" t="s">
        <v>38691</v>
      </c>
    </row>
    <row r="7724" spans="1:13">
      <c r="A7724" s="1" t="s">
        <v>9741</v>
      </c>
      <c r="B7724">
        <v>1.27313485263097E-4</v>
      </c>
      <c r="C7724" s="1">
        <v>2.4636384798531899E-4</v>
      </c>
      <c r="D7724">
        <v>3.125E-2</v>
      </c>
      <c r="E7724">
        <v>5.31914893617021E-3</v>
      </c>
      <c r="F7724">
        <v>0.56923076923076898</v>
      </c>
      <c r="G7724">
        <v>0.19148936170212799</v>
      </c>
      <c r="H7724">
        <v>0.68627450980392202</v>
      </c>
      <c r="I7724">
        <v>0.103260869565217</v>
      </c>
      <c r="J7724" s="1" t="s">
        <v>23229</v>
      </c>
      <c r="K7724" t="s">
        <v>23242</v>
      </c>
      <c r="L7724" t="s">
        <v>38692</v>
      </c>
      <c r="M7724" t="s">
        <v>38693</v>
      </c>
    </row>
    <row r="7725" spans="1:13">
      <c r="A7725" s="1" t="s">
        <v>9742</v>
      </c>
      <c r="B7725">
        <v>2.6956753649865498E-4</v>
      </c>
      <c r="C7725" s="1">
        <v>3.04332560682208E-4</v>
      </c>
      <c r="D7725">
        <v>0.984375</v>
      </c>
      <c r="E7725">
        <v>1</v>
      </c>
      <c r="F7725">
        <v>0.72307692307692295</v>
      </c>
      <c r="G7725">
        <v>0.5625</v>
      </c>
      <c r="H7725">
        <v>0.84070796460177</v>
      </c>
      <c r="I7725">
        <v>0.87864077669902896</v>
      </c>
      <c r="J7725" s="1">
        <v>1</v>
      </c>
      <c r="K7725" t="s">
        <v>23239</v>
      </c>
      <c r="L7725" t="s">
        <v>38694</v>
      </c>
      <c r="M7725" t="s">
        <v>38695</v>
      </c>
    </row>
    <row r="7726" spans="1:13">
      <c r="A7726" s="1" t="s">
        <v>9743</v>
      </c>
      <c r="B7726">
        <v>2.6506683256366902E-6</v>
      </c>
      <c r="C7726" s="1">
        <v>2.5991649559628699E-6</v>
      </c>
      <c r="D7726">
        <v>1</v>
      </c>
      <c r="E7726">
        <v>0.99275362318840599</v>
      </c>
      <c r="F7726">
        <v>0.88613861386138604</v>
      </c>
      <c r="G7726">
        <v>0.98780487804878003</v>
      </c>
      <c r="H7726">
        <v>1</v>
      </c>
      <c r="I7726">
        <v>0.99264705882352899</v>
      </c>
      <c r="J7726" s="1" t="s">
        <v>23229</v>
      </c>
      <c r="K7726" t="s">
        <v>23241</v>
      </c>
      <c r="L7726" t="s">
        <v>38696</v>
      </c>
      <c r="M7726" t="s">
        <v>38697</v>
      </c>
    </row>
    <row r="7727" spans="1:13">
      <c r="A7727" s="1" t="s">
        <v>9744</v>
      </c>
      <c r="B7727">
        <v>3.0451065778502999E-5</v>
      </c>
      <c r="C7727" s="1">
        <v>2.9312129765864802E-7</v>
      </c>
      <c r="D7727">
        <v>0</v>
      </c>
      <c r="E7727">
        <v>0</v>
      </c>
      <c r="F7727">
        <v>0.15680473372781101</v>
      </c>
      <c r="G7727">
        <v>0.75</v>
      </c>
      <c r="H7727">
        <v>5.2631578947368403E-3</v>
      </c>
      <c r="I7727">
        <v>0.146341463414634</v>
      </c>
      <c r="J7727" s="1" t="s">
        <v>23229</v>
      </c>
      <c r="K7727" t="s">
        <v>23239</v>
      </c>
      <c r="L7727" t="s">
        <v>38698</v>
      </c>
      <c r="M7727" t="s">
        <v>38699</v>
      </c>
    </row>
    <row r="7728" spans="1:13">
      <c r="A7728" s="1" t="s">
        <v>9745</v>
      </c>
      <c r="B7728">
        <v>7.2809599093417096E-7</v>
      </c>
      <c r="C7728" s="1">
        <v>1.6964608990049301E-6</v>
      </c>
      <c r="D7728">
        <v>0</v>
      </c>
      <c r="E7728">
        <v>5.2631578947368403E-3</v>
      </c>
      <c r="F7728">
        <v>0</v>
      </c>
      <c r="G7728">
        <v>9.6153846153846194E-3</v>
      </c>
      <c r="H7728">
        <v>4.9504950495049497E-3</v>
      </c>
      <c r="I7728">
        <v>0</v>
      </c>
      <c r="J7728" s="1">
        <v>0</v>
      </c>
      <c r="K7728" t="s">
        <v>23241</v>
      </c>
      <c r="L7728" t="s">
        <v>38700</v>
      </c>
      <c r="M7728" t="s">
        <v>38701</v>
      </c>
    </row>
    <row r="7729" spans="1:13">
      <c r="A7729" s="1" t="s">
        <v>9746</v>
      </c>
      <c r="B7729">
        <v>7.91072172500895E-5</v>
      </c>
      <c r="C7729" s="1">
        <v>9.0366636753276498E-5</v>
      </c>
      <c r="D7729">
        <v>1</v>
      </c>
      <c r="E7729">
        <v>1</v>
      </c>
      <c r="F7729">
        <v>0.68461538461538496</v>
      </c>
      <c r="G7729">
        <v>0.97413793103448298</v>
      </c>
      <c r="H7729">
        <v>0.79824561403508798</v>
      </c>
      <c r="I7729">
        <v>0.98</v>
      </c>
      <c r="J7729" s="1">
        <v>1</v>
      </c>
      <c r="K7729" t="s">
        <v>23241</v>
      </c>
      <c r="L7729" t="s">
        <v>38702</v>
      </c>
      <c r="M7729" t="s">
        <v>38703</v>
      </c>
    </row>
    <row r="7730" spans="1:13">
      <c r="A7730" s="1" t="s">
        <v>9747</v>
      </c>
      <c r="B7730">
        <v>9.2568808744635306E-5</v>
      </c>
      <c r="C7730" s="1">
        <v>1.15113254749692E-5</v>
      </c>
      <c r="D7730">
        <v>0</v>
      </c>
      <c r="E7730">
        <v>0.19318181818181801</v>
      </c>
      <c r="F7730">
        <v>0</v>
      </c>
      <c r="G7730">
        <v>0</v>
      </c>
      <c r="H7730">
        <v>0</v>
      </c>
      <c r="I7730">
        <v>0</v>
      </c>
      <c r="J7730" s="1" t="s">
        <v>23229</v>
      </c>
      <c r="K7730" t="s">
        <v>23241</v>
      </c>
      <c r="L7730" t="s">
        <v>38704</v>
      </c>
      <c r="M7730" t="s">
        <v>38705</v>
      </c>
    </row>
    <row r="7731" spans="1:13">
      <c r="A7731" s="1" t="s">
        <v>9748</v>
      </c>
      <c r="B7731">
        <v>3.16731769640389E-10</v>
      </c>
      <c r="C7731" s="1">
        <v>3.4568747937567598E-7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0.99557522123893805</v>
      </c>
      <c r="J7731" s="1">
        <v>0</v>
      </c>
      <c r="K7731" t="s">
        <v>23239</v>
      </c>
      <c r="L7731" t="s">
        <v>38706</v>
      </c>
      <c r="M7731" t="s">
        <v>38707</v>
      </c>
    </row>
    <row r="7732" spans="1:13">
      <c r="A7732" s="1" t="s">
        <v>9749</v>
      </c>
      <c r="B7732">
        <v>3.3565722091356301E-5</v>
      </c>
      <c r="C7732" s="1">
        <v>1.3520118419991801E-5</v>
      </c>
      <c r="D7732">
        <v>0.1</v>
      </c>
      <c r="E7732">
        <v>0.14736842105263201</v>
      </c>
      <c r="F7732">
        <v>8.1967213114754103E-3</v>
      </c>
      <c r="G7732">
        <v>1.0416666666666701E-2</v>
      </c>
      <c r="H7732">
        <v>0</v>
      </c>
      <c r="I7732">
        <v>9.0909090909090905E-3</v>
      </c>
      <c r="J7732" s="1">
        <v>0</v>
      </c>
      <c r="K7732" t="s">
        <v>23241</v>
      </c>
      <c r="L7732" t="s">
        <v>38708</v>
      </c>
      <c r="M7732" t="s">
        <v>38709</v>
      </c>
    </row>
    <row r="7733" spans="1:13">
      <c r="A7733" s="1" t="s">
        <v>9750</v>
      </c>
      <c r="B7733">
        <v>2.9001976315661098E-7</v>
      </c>
      <c r="C7733" s="1">
        <v>2.9659392225456699E-7</v>
      </c>
      <c r="D7733">
        <v>1</v>
      </c>
      <c r="E7733">
        <v>1</v>
      </c>
      <c r="F7733">
        <v>0.99725274725274704</v>
      </c>
      <c r="G7733">
        <v>1</v>
      </c>
      <c r="H7733">
        <v>1</v>
      </c>
      <c r="I7733">
        <v>1</v>
      </c>
      <c r="J7733" s="1">
        <v>0</v>
      </c>
      <c r="K7733" t="s">
        <v>23241</v>
      </c>
      <c r="L7733" t="s">
        <v>38710</v>
      </c>
      <c r="M7733" t="s">
        <v>38711</v>
      </c>
    </row>
    <row r="7734" spans="1:13">
      <c r="A7734" s="1" t="s">
        <v>9751</v>
      </c>
      <c r="B7734">
        <v>5.6841653958918102E-6</v>
      </c>
      <c r="C7734" s="1">
        <v>9.7445376776539194E-6</v>
      </c>
      <c r="D7734">
        <v>6.8181818181818205E-2</v>
      </c>
      <c r="E7734">
        <v>0</v>
      </c>
      <c r="F7734">
        <v>6.7307692307692304E-2</v>
      </c>
      <c r="G7734">
        <v>2.7777777777777801E-2</v>
      </c>
      <c r="H7734">
        <v>0</v>
      </c>
      <c r="I7734">
        <v>0</v>
      </c>
      <c r="J7734" s="1">
        <v>0</v>
      </c>
      <c r="K7734" t="s">
        <v>23241</v>
      </c>
      <c r="L7734" t="s">
        <v>38712</v>
      </c>
      <c r="M7734" t="s">
        <v>38713</v>
      </c>
    </row>
    <row r="7735" spans="1:13">
      <c r="A7735" s="1" t="s">
        <v>9752</v>
      </c>
      <c r="B7735">
        <v>1.6487454318355501E-6</v>
      </c>
      <c r="C7735" s="1">
        <v>6.1241906058993301E-5</v>
      </c>
      <c r="D7735">
        <v>1.72413793103448E-2</v>
      </c>
      <c r="E7735">
        <v>0</v>
      </c>
      <c r="F7735">
        <v>4.48717948717949E-2</v>
      </c>
      <c r="G7735">
        <v>0</v>
      </c>
      <c r="H7735">
        <v>8.4269662921348298E-2</v>
      </c>
      <c r="I7735">
        <v>5.9701492537313397E-2</v>
      </c>
      <c r="J7735" s="1">
        <v>4.5454545454545497E-2</v>
      </c>
      <c r="K7735" t="s">
        <v>23240</v>
      </c>
      <c r="L7735" t="s">
        <v>38714</v>
      </c>
      <c r="M7735" t="s">
        <v>38715</v>
      </c>
    </row>
    <row r="7736" spans="1:13">
      <c r="A7736" s="1" t="s">
        <v>9753</v>
      </c>
      <c r="B7736">
        <v>1.9358073875171699E-6</v>
      </c>
      <c r="C7736" s="1">
        <v>2.2345606615010201E-6</v>
      </c>
      <c r="D7736">
        <v>1</v>
      </c>
      <c r="E7736">
        <v>1</v>
      </c>
      <c r="F7736">
        <v>1</v>
      </c>
      <c r="G7736">
        <v>0.90909090909090895</v>
      </c>
      <c r="H7736">
        <v>1</v>
      </c>
      <c r="I7736">
        <v>0.96825396825396803</v>
      </c>
      <c r="J7736" s="1">
        <v>1</v>
      </c>
      <c r="K7736" t="s">
        <v>23238</v>
      </c>
      <c r="L7736" t="s">
        <v>38716</v>
      </c>
      <c r="M7736" t="s">
        <v>38717</v>
      </c>
    </row>
    <row r="7737" spans="1:13">
      <c r="A7737" s="1" t="s">
        <v>9754</v>
      </c>
      <c r="B7737">
        <v>2.4634103172123303E-4</v>
      </c>
      <c r="C7737" s="1">
        <v>4.2553479025921398E-5</v>
      </c>
      <c r="D7737">
        <v>0.14516129032258099</v>
      </c>
      <c r="E7737">
        <v>0.421875</v>
      </c>
      <c r="F7737">
        <v>0.32552083333333298</v>
      </c>
      <c r="G7737">
        <v>8.7719298245614002E-2</v>
      </c>
      <c r="H7737">
        <v>0.185840707964602</v>
      </c>
      <c r="I7737">
        <v>0.1125</v>
      </c>
      <c r="J7737" s="1" t="s">
        <v>23229</v>
      </c>
      <c r="K7737" t="s">
        <v>23241</v>
      </c>
      <c r="L7737" t="s">
        <v>38718</v>
      </c>
      <c r="M7737" t="s">
        <v>38719</v>
      </c>
    </row>
    <row r="7738" spans="1:13">
      <c r="A7738" s="1" t="s">
        <v>9755</v>
      </c>
      <c r="B7738">
        <v>3.8722815995920998E-6</v>
      </c>
      <c r="C7738" s="1">
        <v>4.0505528854199202E-5</v>
      </c>
      <c r="D7738">
        <v>1.5625E-2</v>
      </c>
      <c r="E7738">
        <v>0</v>
      </c>
      <c r="F7738">
        <v>9.2307692307692299E-2</v>
      </c>
      <c r="G7738">
        <v>0</v>
      </c>
      <c r="H7738">
        <v>0</v>
      </c>
      <c r="I7738">
        <v>0</v>
      </c>
      <c r="J7738" s="1">
        <v>0</v>
      </c>
      <c r="K7738" t="s">
        <v>23241</v>
      </c>
      <c r="L7738" t="s">
        <v>38720</v>
      </c>
      <c r="M7738" t="s">
        <v>38721</v>
      </c>
    </row>
    <row r="7739" spans="1:13">
      <c r="A7739" s="1" t="s">
        <v>9756</v>
      </c>
      <c r="B7739">
        <v>1.9754846856240901E-7</v>
      </c>
      <c r="C7739" s="1">
        <v>1.12195789360059E-6</v>
      </c>
      <c r="D7739">
        <v>0</v>
      </c>
      <c r="E7739">
        <v>0</v>
      </c>
      <c r="F7739">
        <v>0</v>
      </c>
      <c r="G7739">
        <v>0</v>
      </c>
      <c r="H7739">
        <v>5.1020408163265302E-3</v>
      </c>
      <c r="I7739">
        <v>0</v>
      </c>
      <c r="J7739" s="1">
        <v>1</v>
      </c>
      <c r="K7739" t="s">
        <v>23241</v>
      </c>
      <c r="L7739" t="s">
        <v>38722</v>
      </c>
      <c r="M7739" t="s">
        <v>38723</v>
      </c>
    </row>
    <row r="7740" spans="1:13">
      <c r="A7740" s="1" t="s">
        <v>9757</v>
      </c>
      <c r="B7740">
        <v>2.5459428652978199E-7</v>
      </c>
      <c r="C7740" s="1">
        <v>2.4791740160038799E-6</v>
      </c>
      <c r="D7740">
        <v>0</v>
      </c>
      <c r="E7740">
        <v>5.4347826086956503E-3</v>
      </c>
      <c r="F7740">
        <v>5.1813471502590702E-3</v>
      </c>
      <c r="G7740">
        <v>0.157894736842105</v>
      </c>
      <c r="H7740">
        <v>4.4247787610619503E-3</v>
      </c>
      <c r="I7740">
        <v>3.2520325203252001E-2</v>
      </c>
      <c r="J7740" s="1">
        <v>0</v>
      </c>
      <c r="K7740" t="s">
        <v>23238</v>
      </c>
      <c r="L7740" t="s">
        <v>38724</v>
      </c>
      <c r="M7740" t="s">
        <v>38725</v>
      </c>
    </row>
    <row r="7741" spans="1:13">
      <c r="A7741" s="1" t="s">
        <v>9758</v>
      </c>
      <c r="B7741">
        <v>1.28105781124881E-4</v>
      </c>
      <c r="C7741" s="1">
        <v>1.7226174705798999E-5</v>
      </c>
      <c r="D7741">
        <v>0.06</v>
      </c>
      <c r="E7741">
        <v>0</v>
      </c>
      <c r="F7741">
        <v>0.135135135135135</v>
      </c>
      <c r="G7741">
        <v>0.25</v>
      </c>
      <c r="H7741">
        <v>4.92957746478873E-2</v>
      </c>
      <c r="I7741">
        <v>0.40410958904109601</v>
      </c>
      <c r="J7741" s="1">
        <v>0</v>
      </c>
      <c r="K7741" t="s">
        <v>23238</v>
      </c>
      <c r="L7741" t="s">
        <v>38726</v>
      </c>
      <c r="M7741" t="s">
        <v>38727</v>
      </c>
    </row>
    <row r="7742" spans="1:13">
      <c r="A7742" s="1" t="s">
        <v>9759</v>
      </c>
      <c r="B7742">
        <v>8.4943187738185298E-6</v>
      </c>
      <c r="C7742" s="1">
        <v>1.0073521643137601E-6</v>
      </c>
      <c r="D7742">
        <v>0.15909090909090901</v>
      </c>
      <c r="E7742">
        <v>0</v>
      </c>
      <c r="F7742">
        <v>3.24675324675325E-3</v>
      </c>
      <c r="G7742">
        <v>0</v>
      </c>
      <c r="H7742">
        <v>0</v>
      </c>
      <c r="I7742">
        <v>0</v>
      </c>
      <c r="J7742" s="1">
        <v>0</v>
      </c>
      <c r="K7742" t="s">
        <v>23238</v>
      </c>
      <c r="L7742" t="s">
        <v>38728</v>
      </c>
      <c r="M7742" t="s">
        <v>38729</v>
      </c>
    </row>
    <row r="7743" spans="1:13">
      <c r="A7743" s="1" t="s">
        <v>9760</v>
      </c>
      <c r="B7743">
        <v>2.3189487234660801E-5</v>
      </c>
      <c r="C7743" s="1">
        <v>1.5504688147442301E-5</v>
      </c>
      <c r="D7743">
        <v>0.38333333333333303</v>
      </c>
      <c r="E7743">
        <v>0.147435897435897</v>
      </c>
      <c r="F7743">
        <v>0.134615384615385</v>
      </c>
      <c r="G7743">
        <v>0</v>
      </c>
      <c r="H7743">
        <v>2.0270270270270299E-2</v>
      </c>
      <c r="I7743">
        <v>6.8965517241379296E-2</v>
      </c>
      <c r="J7743" s="1">
        <v>0</v>
      </c>
      <c r="K7743" t="s">
        <v>23241</v>
      </c>
      <c r="L7743" t="s">
        <v>38730</v>
      </c>
      <c r="M7743" t="s">
        <v>38731</v>
      </c>
    </row>
    <row r="7744" spans="1:13">
      <c r="A7744" s="1" t="s">
        <v>9761</v>
      </c>
      <c r="B7744">
        <v>0</v>
      </c>
      <c r="C7744" s="1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1">
        <v>0</v>
      </c>
      <c r="K7744" t="s">
        <v>23239</v>
      </c>
      <c r="L7744" t="s">
        <v>38732</v>
      </c>
      <c r="M7744" t="s">
        <v>38733</v>
      </c>
    </row>
    <row r="7745" spans="1:13">
      <c r="A7745" s="1" t="s">
        <v>9762</v>
      </c>
      <c r="B7745">
        <v>7.45011886262634E-9</v>
      </c>
      <c r="C7745" s="1">
        <v>3.1370323217003298E-6</v>
      </c>
      <c r="D7745">
        <v>1</v>
      </c>
      <c r="E7745">
        <v>1</v>
      </c>
      <c r="F7745">
        <v>0.99652777777777801</v>
      </c>
      <c r="G7745">
        <v>0.6</v>
      </c>
      <c r="H7745">
        <v>0.94155844155844204</v>
      </c>
      <c r="I7745">
        <v>0.85135135135135098</v>
      </c>
      <c r="J7745" s="1">
        <v>1</v>
      </c>
      <c r="K7745" t="s">
        <v>23241</v>
      </c>
      <c r="L7745" t="s">
        <v>38734</v>
      </c>
      <c r="M7745" t="s">
        <v>38735</v>
      </c>
    </row>
    <row r="7746" spans="1:13">
      <c r="A7746" s="1" t="s">
        <v>9763</v>
      </c>
      <c r="B7746">
        <v>3.0733294564432702E-8</v>
      </c>
      <c r="C7746" s="1">
        <v>8.3451864228850595E-9</v>
      </c>
      <c r="D7746">
        <v>1</v>
      </c>
      <c r="E7746">
        <v>0.99411764705882399</v>
      </c>
      <c r="F7746">
        <v>1</v>
      </c>
      <c r="G7746">
        <v>0.37719298245614002</v>
      </c>
      <c r="H7746">
        <v>0.97222222222222199</v>
      </c>
      <c r="I7746">
        <v>0.86036036036036001</v>
      </c>
      <c r="J7746" s="1">
        <v>1</v>
      </c>
      <c r="K7746" t="s">
        <v>23237</v>
      </c>
      <c r="L7746" t="s">
        <v>38736</v>
      </c>
      <c r="M7746" t="s">
        <v>38737</v>
      </c>
    </row>
    <row r="7747" spans="1:13">
      <c r="A7747" s="1" t="s">
        <v>9764</v>
      </c>
      <c r="B7747">
        <v>7.7553998741939704E-5</v>
      </c>
      <c r="C7747" s="1">
        <v>1.3027744790163501E-3</v>
      </c>
      <c r="D7747">
        <v>0.32758620689655199</v>
      </c>
      <c r="E7747">
        <v>0.29605263157894701</v>
      </c>
      <c r="F7747">
        <v>0.24316939890710401</v>
      </c>
      <c r="G7747">
        <v>0.1875</v>
      </c>
      <c r="H7747">
        <v>0.66304347826086996</v>
      </c>
      <c r="I7747">
        <v>0.52500000000000002</v>
      </c>
      <c r="J7747" s="1" t="s">
        <v>23229</v>
      </c>
      <c r="K7747" t="s">
        <v>23241</v>
      </c>
      <c r="L7747" t="s">
        <v>38738</v>
      </c>
      <c r="M7747" t="s">
        <v>38739</v>
      </c>
    </row>
    <row r="7748" spans="1:13">
      <c r="A7748" s="1" t="s">
        <v>9765</v>
      </c>
      <c r="B7748">
        <v>1.36236438636057E-4</v>
      </c>
      <c r="C7748" s="1">
        <v>1.5057534869684501E-4</v>
      </c>
      <c r="D7748">
        <v>0.5</v>
      </c>
      <c r="E7748">
        <v>0.852112676056338</v>
      </c>
      <c r="F7748">
        <v>0.85357142857142898</v>
      </c>
      <c r="G7748">
        <v>1</v>
      </c>
      <c r="H7748">
        <v>1</v>
      </c>
      <c r="I7748">
        <v>0.98809523809523803</v>
      </c>
      <c r="J7748" s="1" t="s">
        <v>23229</v>
      </c>
      <c r="K7748" t="s">
        <v>23238</v>
      </c>
      <c r="L7748" t="s">
        <v>38740</v>
      </c>
      <c r="M7748" t="s">
        <v>38741</v>
      </c>
    </row>
    <row r="7749" spans="1:13">
      <c r="A7749" s="1" t="s">
        <v>9766</v>
      </c>
      <c r="B7749">
        <v>1.1781401621210101E-5</v>
      </c>
      <c r="C7749" s="1">
        <v>1.6302020873639999E-5</v>
      </c>
      <c r="D7749">
        <v>0.241935483870968</v>
      </c>
      <c r="E7749">
        <v>5.9139784946236597E-2</v>
      </c>
      <c r="F7749">
        <v>5.4347826086956503E-3</v>
      </c>
      <c r="G7749">
        <v>2.0833333333333301E-2</v>
      </c>
      <c r="H7749">
        <v>3.7634408602150497E-2</v>
      </c>
      <c r="I7749">
        <v>3.6144578313252997E-2</v>
      </c>
      <c r="J7749" s="1">
        <v>0</v>
      </c>
      <c r="K7749" t="s">
        <v>23238</v>
      </c>
      <c r="L7749" t="s">
        <v>38742</v>
      </c>
      <c r="M7749" t="s">
        <v>38743</v>
      </c>
    </row>
    <row r="7750" spans="1:13">
      <c r="A7750" s="1" t="s">
        <v>9767</v>
      </c>
      <c r="B7750">
        <v>1.5185879111979101E-4</v>
      </c>
      <c r="C7750" s="1">
        <v>4.0974809497142799E-7</v>
      </c>
      <c r="D7750">
        <v>0</v>
      </c>
      <c r="E7750">
        <v>0.26623376623376599</v>
      </c>
      <c r="F7750">
        <v>8.3798882681564192E-3</v>
      </c>
      <c r="G7750">
        <v>0</v>
      </c>
      <c r="H7750">
        <v>5.3763440860215101E-3</v>
      </c>
      <c r="I7750">
        <v>0</v>
      </c>
      <c r="J7750" s="1" t="s">
        <v>23229</v>
      </c>
      <c r="K7750" t="s">
        <v>23242</v>
      </c>
      <c r="L7750" t="s">
        <v>38744</v>
      </c>
      <c r="M7750" t="s">
        <v>38745</v>
      </c>
    </row>
    <row r="7751" spans="1:13">
      <c r="A7751" s="1" t="s">
        <v>9768</v>
      </c>
      <c r="B7751">
        <v>1.06386760666038E-7</v>
      </c>
      <c r="C7751" s="1">
        <v>1.2990917258589101E-5</v>
      </c>
      <c r="D7751">
        <v>0.82692307692307698</v>
      </c>
      <c r="E7751">
        <v>0.77500000000000002</v>
      </c>
      <c r="F7751">
        <v>0.60493827160493796</v>
      </c>
      <c r="G7751">
        <v>0.75</v>
      </c>
      <c r="H7751">
        <v>0.46551724137931</v>
      </c>
      <c r="I7751">
        <v>0.78846153846153799</v>
      </c>
      <c r="J7751" s="1">
        <v>1</v>
      </c>
      <c r="K7751" t="s">
        <v>23238</v>
      </c>
      <c r="L7751" t="s">
        <v>38746</v>
      </c>
      <c r="M7751" t="s">
        <v>38747</v>
      </c>
    </row>
    <row r="7752" spans="1:13">
      <c r="A7752" s="1" t="s">
        <v>9769</v>
      </c>
      <c r="B7752">
        <v>3.6280149398038898E-4</v>
      </c>
      <c r="C7752" s="1">
        <v>4.8716167275760998E-5</v>
      </c>
      <c r="D7752">
        <v>0.35185185185185203</v>
      </c>
      <c r="E7752">
        <v>0.77840909090909105</v>
      </c>
      <c r="F7752">
        <v>0.114583333333333</v>
      </c>
      <c r="G7752">
        <v>7.69230769230769E-2</v>
      </c>
      <c r="H7752">
        <v>5.0458715596330299E-2</v>
      </c>
      <c r="I7752">
        <v>0.13186813186813201</v>
      </c>
      <c r="J7752" s="1" t="s">
        <v>23229</v>
      </c>
      <c r="K7752" t="s">
        <v>23241</v>
      </c>
      <c r="L7752" t="s">
        <v>38748</v>
      </c>
      <c r="M7752" t="s">
        <v>38749</v>
      </c>
    </row>
    <row r="7753" spans="1:13">
      <c r="A7753" s="1" t="s">
        <v>9770</v>
      </c>
      <c r="B7753">
        <v>1.27633428218621E-5</v>
      </c>
      <c r="C7753" s="1">
        <v>1.9575667880950301E-5</v>
      </c>
      <c r="D7753">
        <v>0.453125</v>
      </c>
      <c r="E7753">
        <v>0.68333333333333302</v>
      </c>
      <c r="F7753">
        <v>0.89627659574468099</v>
      </c>
      <c r="G7753">
        <v>0.796875</v>
      </c>
      <c r="H7753">
        <v>0.90659340659340704</v>
      </c>
      <c r="I7753">
        <v>0.41129032258064502</v>
      </c>
      <c r="J7753" s="1">
        <v>0.2</v>
      </c>
      <c r="K7753" t="s">
        <v>23242</v>
      </c>
      <c r="L7753" t="s">
        <v>38750</v>
      </c>
      <c r="M7753" t="s">
        <v>38751</v>
      </c>
    </row>
    <row r="7754" spans="1:13">
      <c r="A7754" s="1" t="s">
        <v>9771</v>
      </c>
      <c r="B7754">
        <v>8.9255892301828099E-7</v>
      </c>
      <c r="C7754" s="1">
        <v>6.7674624687194601E-10</v>
      </c>
      <c r="D7754">
        <v>5.1724137931034503E-2</v>
      </c>
      <c r="E7754">
        <v>0</v>
      </c>
      <c r="F7754">
        <v>7.4074074074074103E-3</v>
      </c>
      <c r="G7754">
        <v>0</v>
      </c>
      <c r="H7754">
        <v>0</v>
      </c>
      <c r="I7754">
        <v>0</v>
      </c>
      <c r="J7754" s="1" t="s">
        <v>23229</v>
      </c>
      <c r="K7754" t="s">
        <v>23240</v>
      </c>
      <c r="L7754" t="s">
        <v>38752</v>
      </c>
      <c r="M7754" t="s">
        <v>38753</v>
      </c>
    </row>
    <row r="7755" spans="1:13">
      <c r="A7755" s="1" t="s">
        <v>9772</v>
      </c>
      <c r="B7755">
        <v>1.3997936559088501E-7</v>
      </c>
      <c r="C7755" s="1">
        <v>1.11227027179911E-5</v>
      </c>
      <c r="D7755">
        <v>0</v>
      </c>
      <c r="E7755">
        <v>0</v>
      </c>
      <c r="F7755">
        <v>2.5906735751295299E-3</v>
      </c>
      <c r="G7755">
        <v>0.16964285714285701</v>
      </c>
      <c r="H7755">
        <v>1.6129032258064498E-2</v>
      </c>
      <c r="I7755">
        <v>3.03030303030303E-2</v>
      </c>
      <c r="J7755" s="1" t="s">
        <v>23229</v>
      </c>
      <c r="K7755" t="s">
        <v>23241</v>
      </c>
      <c r="L7755" t="s">
        <v>38754</v>
      </c>
      <c r="M7755" t="s">
        <v>38755</v>
      </c>
    </row>
    <row r="7756" spans="1:13">
      <c r="A7756" s="1" t="s">
        <v>9773</v>
      </c>
      <c r="B7756">
        <v>1.8680824941977599E-7</v>
      </c>
      <c r="C7756" s="1">
        <v>4.0358741683350697E-8</v>
      </c>
      <c r="D7756">
        <v>1</v>
      </c>
      <c r="E7756">
        <v>0.99468085106382997</v>
      </c>
      <c r="F7756">
        <v>1</v>
      </c>
      <c r="G7756">
        <v>0.96052631578947401</v>
      </c>
      <c r="H7756">
        <v>0.99462365591397806</v>
      </c>
      <c r="I7756">
        <v>0.99264705882352899</v>
      </c>
      <c r="J7756" s="1" t="s">
        <v>23229</v>
      </c>
      <c r="K7756" t="s">
        <v>23238</v>
      </c>
      <c r="L7756" t="s">
        <v>38756</v>
      </c>
      <c r="M7756" t="s">
        <v>38757</v>
      </c>
    </row>
    <row r="7757" spans="1:13">
      <c r="A7757" s="1" t="s">
        <v>9774</v>
      </c>
      <c r="B7757">
        <v>7.9819135654252704E-8</v>
      </c>
      <c r="C7757" s="1">
        <v>7.7381663886893106E-8</v>
      </c>
      <c r="D7757">
        <v>0.98275862068965503</v>
      </c>
      <c r="E7757">
        <v>0.98809523809523803</v>
      </c>
      <c r="F7757">
        <v>0.98972602739726001</v>
      </c>
      <c r="G7757">
        <v>1</v>
      </c>
      <c r="H7757">
        <v>0.99397590361445798</v>
      </c>
      <c r="I7757">
        <v>0.98837209302325602</v>
      </c>
      <c r="J7757" s="1">
        <v>0.15</v>
      </c>
      <c r="K7757" t="s">
        <v>23240</v>
      </c>
      <c r="L7757" t="s">
        <v>38758</v>
      </c>
      <c r="M7757" t="s">
        <v>38759</v>
      </c>
    </row>
    <row r="7758" spans="1:13">
      <c r="A7758" s="1" t="s">
        <v>9775</v>
      </c>
      <c r="B7758">
        <v>2.79591089556753E-4</v>
      </c>
      <c r="C7758" s="1">
        <v>1.29134907842629E-3</v>
      </c>
      <c r="D7758">
        <v>0.25</v>
      </c>
      <c r="E7758">
        <v>0.58064516129032295</v>
      </c>
      <c r="F7758">
        <v>0.72631578947368403</v>
      </c>
      <c r="G7758">
        <v>0</v>
      </c>
      <c r="H7758">
        <v>0.114864864864865</v>
      </c>
      <c r="I7758">
        <v>1.0989010989011E-2</v>
      </c>
      <c r="J7758" s="1">
        <v>0</v>
      </c>
      <c r="K7758" t="s">
        <v>23240</v>
      </c>
      <c r="L7758" t="s">
        <v>38760</v>
      </c>
      <c r="M7758" t="s">
        <v>38761</v>
      </c>
    </row>
    <row r="7759" spans="1:13">
      <c r="A7759" s="1" t="s">
        <v>9776</v>
      </c>
      <c r="B7759">
        <v>4.2486055118439497E-9</v>
      </c>
      <c r="C7759" s="1">
        <v>1.14947808776542E-5</v>
      </c>
      <c r="D7759">
        <v>0</v>
      </c>
      <c r="E7759">
        <v>0</v>
      </c>
      <c r="F7759">
        <v>0</v>
      </c>
      <c r="G7759">
        <v>0</v>
      </c>
      <c r="H7759">
        <v>2.6315789473684199E-2</v>
      </c>
      <c r="I7759">
        <v>0</v>
      </c>
      <c r="J7759" s="1">
        <v>0</v>
      </c>
      <c r="K7759" t="s">
        <v>23237</v>
      </c>
      <c r="L7759" t="s">
        <v>38762</v>
      </c>
      <c r="M7759" t="s">
        <v>38763</v>
      </c>
    </row>
    <row r="7760" spans="1:13">
      <c r="A7760" s="1" t="s">
        <v>9777</v>
      </c>
      <c r="B7760">
        <v>1.23817368768095E-4</v>
      </c>
      <c r="C7760" s="1">
        <v>3.2477448038030103E-4</v>
      </c>
      <c r="D7760">
        <v>0.24137931034482801</v>
      </c>
      <c r="E7760">
        <v>0.16666666666666699</v>
      </c>
      <c r="F7760">
        <v>0.17687074829932001</v>
      </c>
      <c r="G7760">
        <v>0</v>
      </c>
      <c r="H7760">
        <v>0</v>
      </c>
      <c r="I7760">
        <v>0</v>
      </c>
      <c r="J7760" s="1">
        <v>0</v>
      </c>
      <c r="K7760" t="s">
        <v>23238</v>
      </c>
      <c r="L7760" t="s">
        <v>38764</v>
      </c>
      <c r="M7760" t="s">
        <v>38765</v>
      </c>
    </row>
    <row r="7761" spans="1:13">
      <c r="A7761" s="1" t="s">
        <v>9778</v>
      </c>
      <c r="B7761">
        <v>1.18125011708389E-8</v>
      </c>
      <c r="C7761" s="1">
        <v>4.9749857652845403E-7</v>
      </c>
      <c r="D7761">
        <v>0</v>
      </c>
      <c r="E7761">
        <v>0</v>
      </c>
      <c r="F7761">
        <v>2.8735632183907998E-3</v>
      </c>
      <c r="G7761">
        <v>0</v>
      </c>
      <c r="H7761">
        <v>4.8543689320388302E-3</v>
      </c>
      <c r="I7761">
        <v>0</v>
      </c>
      <c r="J7761" s="1" t="s">
        <v>23229</v>
      </c>
      <c r="K7761" t="s">
        <v>23242</v>
      </c>
      <c r="L7761" t="s">
        <v>38766</v>
      </c>
      <c r="M7761" t="s">
        <v>38767</v>
      </c>
    </row>
    <row r="7762" spans="1:13">
      <c r="A7762" s="1" t="s">
        <v>9779</v>
      </c>
      <c r="B7762">
        <v>4.6972381719934002E-7</v>
      </c>
      <c r="C7762" s="1">
        <v>2.8660790518743001E-6</v>
      </c>
      <c r="D7762">
        <v>0.91935483870967705</v>
      </c>
      <c r="E7762">
        <v>1</v>
      </c>
      <c r="F7762">
        <v>0.96153846153846201</v>
      </c>
      <c r="G7762">
        <v>1</v>
      </c>
      <c r="H7762">
        <v>1</v>
      </c>
      <c r="I7762">
        <v>1</v>
      </c>
      <c r="J7762" s="1">
        <v>0</v>
      </c>
      <c r="K7762" t="s">
        <v>23241</v>
      </c>
      <c r="L7762" t="s">
        <v>38768</v>
      </c>
      <c r="M7762" t="s">
        <v>38769</v>
      </c>
    </row>
    <row r="7763" spans="1:13">
      <c r="A7763" s="1" t="s">
        <v>9780</v>
      </c>
      <c r="B7763">
        <v>4.4438787581975003E-6</v>
      </c>
      <c r="C7763" s="1">
        <v>1.1528812039706801E-5</v>
      </c>
      <c r="D7763">
        <v>1</v>
      </c>
      <c r="E7763">
        <v>0.99473684210526303</v>
      </c>
      <c r="F7763">
        <v>0.97074468085106402</v>
      </c>
      <c r="G7763">
        <v>0.99074074074074103</v>
      </c>
      <c r="H7763">
        <v>0.98660714285714302</v>
      </c>
      <c r="I7763">
        <v>0.99568965517241403</v>
      </c>
      <c r="J7763" s="1" t="s">
        <v>23229</v>
      </c>
      <c r="K7763" t="s">
        <v>23240</v>
      </c>
      <c r="L7763" t="s">
        <v>38770</v>
      </c>
      <c r="M7763" t="s">
        <v>38771</v>
      </c>
    </row>
    <row r="7764" spans="1:13">
      <c r="A7764" s="1" t="s">
        <v>9781</v>
      </c>
      <c r="B7764">
        <v>6.3648675405486894E-5</v>
      </c>
      <c r="C7764" s="1">
        <v>5.1302470675357499E-4</v>
      </c>
      <c r="D7764">
        <v>0</v>
      </c>
      <c r="E7764">
        <v>6.3291139240506302E-3</v>
      </c>
      <c r="F7764">
        <v>0.20833333333333301</v>
      </c>
      <c r="G7764">
        <v>0.121621621621622</v>
      </c>
      <c r="H7764">
        <v>0.72352941176470598</v>
      </c>
      <c r="I7764">
        <v>8.0357142857142905E-2</v>
      </c>
      <c r="J7764" s="1">
        <v>0</v>
      </c>
      <c r="K7764" t="s">
        <v>23241</v>
      </c>
      <c r="L7764" t="s">
        <v>38772</v>
      </c>
      <c r="M7764" t="s">
        <v>38773</v>
      </c>
    </row>
    <row r="7765" spans="1:13">
      <c r="A7765" s="1" t="s">
        <v>9782</v>
      </c>
      <c r="B7765">
        <v>0</v>
      </c>
      <c r="C7765" s="1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1">
        <v>0</v>
      </c>
      <c r="K7765" t="s">
        <v>23239</v>
      </c>
      <c r="L7765" t="s">
        <v>38774</v>
      </c>
      <c r="M7765" t="s">
        <v>38775</v>
      </c>
    </row>
    <row r="7766" spans="1:13">
      <c r="A7766" s="1" t="s">
        <v>9783</v>
      </c>
      <c r="B7766">
        <v>2.73950551574117E-7</v>
      </c>
      <c r="C7766" s="1">
        <v>5.8135797388222999E-7</v>
      </c>
      <c r="D7766">
        <v>0.98148148148148195</v>
      </c>
      <c r="E7766">
        <v>0.99285714285714299</v>
      </c>
      <c r="F7766">
        <v>0.98928571428571399</v>
      </c>
      <c r="G7766">
        <v>1</v>
      </c>
      <c r="H7766">
        <v>1</v>
      </c>
      <c r="I7766">
        <v>0.99122807017543901</v>
      </c>
      <c r="J7766" s="1">
        <v>1</v>
      </c>
      <c r="K7766" t="s">
        <v>23238</v>
      </c>
      <c r="L7766" t="s">
        <v>38776</v>
      </c>
      <c r="M7766" t="s">
        <v>38777</v>
      </c>
    </row>
    <row r="7767" spans="1:13">
      <c r="A7767" s="1" t="s">
        <v>9784</v>
      </c>
      <c r="B7767">
        <v>1.10350225199238E-4</v>
      </c>
      <c r="C7767" s="1">
        <v>2.47600864867587E-4</v>
      </c>
      <c r="D7767">
        <v>0.41935483870967699</v>
      </c>
      <c r="E7767">
        <v>0.58064516129032295</v>
      </c>
      <c r="F7767">
        <v>0.36516853932584298</v>
      </c>
      <c r="G7767">
        <v>0.37</v>
      </c>
      <c r="H7767">
        <v>0.26</v>
      </c>
      <c r="I7767">
        <v>0.25</v>
      </c>
      <c r="J7767" s="1">
        <v>4.5454545454545497E-2</v>
      </c>
      <c r="K7767" t="s">
        <v>23241</v>
      </c>
      <c r="L7767" t="s">
        <v>38778</v>
      </c>
      <c r="M7767" t="s">
        <v>38779</v>
      </c>
    </row>
    <row r="7768" spans="1:13">
      <c r="A7768" s="1" t="s">
        <v>9785</v>
      </c>
      <c r="B7768">
        <v>2.7549463524616299E-7</v>
      </c>
      <c r="C7768" s="1">
        <v>4.7305702328406702E-8</v>
      </c>
      <c r="D7768">
        <v>1</v>
      </c>
      <c r="E7768">
        <v>0.98958333333333304</v>
      </c>
      <c r="F7768">
        <v>0.96134020618556704</v>
      </c>
      <c r="G7768">
        <v>0.98275862068965503</v>
      </c>
      <c r="H7768">
        <v>0.99561403508771895</v>
      </c>
      <c r="I7768">
        <v>0.97983870967741904</v>
      </c>
      <c r="J7768" s="1">
        <v>1</v>
      </c>
      <c r="K7768" t="s">
        <v>23241</v>
      </c>
      <c r="L7768" t="s">
        <v>38780</v>
      </c>
      <c r="M7768" t="s">
        <v>38781</v>
      </c>
    </row>
    <row r="7769" spans="1:13">
      <c r="A7769" s="1" t="s">
        <v>9786</v>
      </c>
      <c r="B7769">
        <v>5.4064841374006003E-4</v>
      </c>
      <c r="C7769" s="1">
        <v>2.18547475823447E-4</v>
      </c>
      <c r="D7769">
        <v>0.112903225806452</v>
      </c>
      <c r="E7769">
        <v>0.16111111111111101</v>
      </c>
      <c r="F7769">
        <v>0.62295081967213095</v>
      </c>
      <c r="G7769">
        <v>8.8235294117647106E-2</v>
      </c>
      <c r="H7769">
        <v>0.39583333333333298</v>
      </c>
      <c r="I7769">
        <v>0.19642857142857101</v>
      </c>
      <c r="J7769" s="1">
        <v>0</v>
      </c>
      <c r="K7769" t="s">
        <v>23241</v>
      </c>
      <c r="L7769" t="s">
        <v>38782</v>
      </c>
      <c r="M7769" t="s">
        <v>38783</v>
      </c>
    </row>
    <row r="7770" spans="1:13">
      <c r="A7770" s="1" t="s">
        <v>9787</v>
      </c>
      <c r="B7770">
        <v>1.8040640576435501E-4</v>
      </c>
      <c r="C7770" s="1">
        <v>1.04184631730109E-5</v>
      </c>
      <c r="D7770">
        <v>0</v>
      </c>
      <c r="E7770">
        <v>0.2</v>
      </c>
      <c r="F7770">
        <v>2.6315789473684201E-3</v>
      </c>
      <c r="G7770">
        <v>0</v>
      </c>
      <c r="H7770">
        <v>4.3859649122806998E-3</v>
      </c>
      <c r="I7770">
        <v>0</v>
      </c>
      <c r="J7770" s="1">
        <v>0</v>
      </c>
      <c r="K7770" t="s">
        <v>23238</v>
      </c>
      <c r="L7770" t="s">
        <v>38784</v>
      </c>
      <c r="M7770" t="s">
        <v>38785</v>
      </c>
    </row>
    <row r="7771" spans="1:13">
      <c r="A7771" s="1" t="s">
        <v>9788</v>
      </c>
      <c r="B7771">
        <v>5.1195459655239999E-8</v>
      </c>
      <c r="C7771" s="1">
        <v>3.7243744820374702E-7</v>
      </c>
      <c r="D7771">
        <v>1</v>
      </c>
      <c r="E7771">
        <v>1</v>
      </c>
      <c r="F7771">
        <v>1</v>
      </c>
      <c r="G7771">
        <v>0.98863636363636398</v>
      </c>
      <c r="H7771">
        <v>1</v>
      </c>
      <c r="I7771">
        <v>0.99130434782608701</v>
      </c>
      <c r="J7771" s="1">
        <v>0.45454545454545497</v>
      </c>
      <c r="K7771" t="s">
        <v>23241</v>
      </c>
      <c r="L7771" t="s">
        <v>38786</v>
      </c>
      <c r="M7771" t="s">
        <v>38787</v>
      </c>
    </row>
    <row r="7772" spans="1:13">
      <c r="A7772" s="1" t="s">
        <v>9789</v>
      </c>
      <c r="B7772">
        <v>2.76696188234354E-6</v>
      </c>
      <c r="C7772" s="1">
        <v>1.10675357053661E-5</v>
      </c>
      <c r="D7772">
        <v>0</v>
      </c>
      <c r="E7772">
        <v>0</v>
      </c>
      <c r="F7772">
        <v>5.1282051282051299E-3</v>
      </c>
      <c r="G7772">
        <v>0.163793103448276</v>
      </c>
      <c r="H7772">
        <v>8.7719298245613996E-3</v>
      </c>
      <c r="I7772">
        <v>5.1999999999999998E-2</v>
      </c>
      <c r="J7772" s="1">
        <v>0</v>
      </c>
      <c r="K7772" t="s">
        <v>23238</v>
      </c>
      <c r="L7772" t="s">
        <v>38788</v>
      </c>
      <c r="M7772" t="s">
        <v>38789</v>
      </c>
    </row>
    <row r="7773" spans="1:13">
      <c r="A7773" s="1" t="s">
        <v>9790</v>
      </c>
      <c r="B7773">
        <v>1.4552182042706801E-7</v>
      </c>
      <c r="C7773" s="1">
        <v>2.6318582243035501E-5</v>
      </c>
      <c r="D7773">
        <v>0</v>
      </c>
      <c r="E7773">
        <v>0</v>
      </c>
      <c r="F7773">
        <v>0</v>
      </c>
      <c r="G7773">
        <v>0</v>
      </c>
      <c r="H7773">
        <v>2.8985507246376802E-2</v>
      </c>
      <c r="I7773">
        <v>0</v>
      </c>
      <c r="J7773" s="1">
        <v>0</v>
      </c>
      <c r="K7773" t="s">
        <v>23241</v>
      </c>
      <c r="L7773" t="s">
        <v>38790</v>
      </c>
      <c r="M7773" t="s">
        <v>38791</v>
      </c>
    </row>
    <row r="7774" spans="1:13">
      <c r="A7774" s="1" t="s">
        <v>9791</v>
      </c>
      <c r="B7774">
        <v>1.09410927715877E-4</v>
      </c>
      <c r="C7774" s="1">
        <v>1.85512349356143E-5</v>
      </c>
      <c r="D7774">
        <v>1.6129032258064498E-2</v>
      </c>
      <c r="E7774">
        <v>7.4999999999999997E-2</v>
      </c>
      <c r="F7774">
        <v>0.14117647058823499</v>
      </c>
      <c r="G7774">
        <v>4.6875E-2</v>
      </c>
      <c r="H7774">
        <v>0.373493975903614</v>
      </c>
      <c r="I7774">
        <v>4.7619047619047603E-2</v>
      </c>
      <c r="J7774" s="1">
        <v>0</v>
      </c>
      <c r="K7774" t="s">
        <v>23241</v>
      </c>
      <c r="L7774" t="s">
        <v>38792</v>
      </c>
      <c r="M7774" t="s">
        <v>38793</v>
      </c>
    </row>
    <row r="7775" spans="1:13">
      <c r="A7775" s="1" t="s">
        <v>9792</v>
      </c>
      <c r="B7775">
        <v>7.0821048722025402E-6</v>
      </c>
      <c r="C7775" s="1">
        <v>1.1274386591387901E-5</v>
      </c>
      <c r="D7775">
        <v>1</v>
      </c>
      <c r="E7775">
        <v>1</v>
      </c>
      <c r="F7775">
        <v>1</v>
      </c>
      <c r="G7775">
        <v>0.84615384615384603</v>
      </c>
      <c r="H7775">
        <v>1</v>
      </c>
      <c r="I7775">
        <v>0.84033613445378197</v>
      </c>
      <c r="J7775" s="1">
        <v>1</v>
      </c>
      <c r="K7775" t="s">
        <v>23239</v>
      </c>
      <c r="L7775" t="s">
        <v>38794</v>
      </c>
      <c r="M7775" t="s">
        <v>38795</v>
      </c>
    </row>
    <row r="7776" spans="1:13">
      <c r="A7776" s="1" t="s">
        <v>9793</v>
      </c>
      <c r="B7776">
        <v>9.2137155699034505E-4</v>
      </c>
      <c r="C7776" s="1">
        <v>6.1558972194559797E-5</v>
      </c>
      <c r="D7776">
        <v>0.05</v>
      </c>
      <c r="E7776">
        <v>0.38172043010752699</v>
      </c>
      <c r="F7776">
        <v>1.40449438202247E-2</v>
      </c>
      <c r="G7776">
        <v>0.04</v>
      </c>
      <c r="H7776">
        <v>4.9019607843137298E-3</v>
      </c>
      <c r="I7776">
        <v>2.5252525252525301E-2</v>
      </c>
      <c r="J7776" s="1" t="s">
        <v>23229</v>
      </c>
      <c r="K7776" t="s">
        <v>23239</v>
      </c>
      <c r="L7776" t="s">
        <v>38796</v>
      </c>
      <c r="M7776" t="s">
        <v>38797</v>
      </c>
    </row>
    <row r="7777" spans="1:13">
      <c r="A7777" s="1" t="s">
        <v>9794</v>
      </c>
      <c r="B7777">
        <v>1.42747235394984E-6</v>
      </c>
      <c r="C7777" s="1">
        <v>1.48611860090508E-5</v>
      </c>
      <c r="D7777">
        <v>0.13888888888888901</v>
      </c>
      <c r="E7777">
        <v>0</v>
      </c>
      <c r="F7777">
        <v>1.3698630136986301E-2</v>
      </c>
      <c r="G7777">
        <v>2.83018867924528E-2</v>
      </c>
      <c r="H7777">
        <v>5.7971014492753603E-2</v>
      </c>
      <c r="I7777">
        <v>0.11363636363636399</v>
      </c>
      <c r="J7777" s="1">
        <v>0</v>
      </c>
      <c r="K7777" t="s">
        <v>23241</v>
      </c>
      <c r="L7777" t="s">
        <v>38798</v>
      </c>
      <c r="M7777" t="s">
        <v>38799</v>
      </c>
    </row>
    <row r="7778" spans="1:13">
      <c r="A7778" s="1" t="s">
        <v>9795</v>
      </c>
      <c r="B7778">
        <v>1.9808433474130598E-6</v>
      </c>
      <c r="C7778" s="1">
        <v>5.0113229711935299E-8</v>
      </c>
      <c r="D7778">
        <v>1.5625E-2</v>
      </c>
      <c r="E7778">
        <v>1.1235955056179799E-2</v>
      </c>
      <c r="F7778">
        <v>7.8212290502793297E-2</v>
      </c>
      <c r="G7778">
        <v>2.27272727272727E-2</v>
      </c>
      <c r="H7778">
        <v>5.7471264367816098E-2</v>
      </c>
      <c r="I7778">
        <v>0</v>
      </c>
      <c r="J7778" s="1">
        <v>0</v>
      </c>
      <c r="K7778" t="s">
        <v>23238</v>
      </c>
      <c r="L7778" t="s">
        <v>38800</v>
      </c>
      <c r="M7778" t="s">
        <v>38801</v>
      </c>
    </row>
    <row r="7779" spans="1:13">
      <c r="A7779" s="1" t="s">
        <v>9796</v>
      </c>
      <c r="B7779">
        <v>3.4639220593524599E-5</v>
      </c>
      <c r="C7779" s="1">
        <v>1.6662605760860802E-5</v>
      </c>
      <c r="D7779">
        <v>0.91935483870967705</v>
      </c>
      <c r="E7779">
        <v>1</v>
      </c>
      <c r="F7779">
        <v>0.73316062176165797</v>
      </c>
      <c r="G7779">
        <v>0.91</v>
      </c>
      <c r="H7779">
        <v>0.69090909090909103</v>
      </c>
      <c r="I7779">
        <v>0.61538461538461497</v>
      </c>
      <c r="J7779" s="1">
        <v>9.0909090909090898E-2</v>
      </c>
      <c r="K7779" t="s">
        <v>23240</v>
      </c>
      <c r="L7779" t="s">
        <v>38802</v>
      </c>
      <c r="M7779" t="s">
        <v>38803</v>
      </c>
    </row>
    <row r="7780" spans="1:13">
      <c r="A7780" s="1" t="s">
        <v>9797</v>
      </c>
      <c r="B7780">
        <v>1.0189484158372101E-5</v>
      </c>
      <c r="C7780" s="1">
        <v>2.2923716183036501E-5</v>
      </c>
      <c r="D7780">
        <v>1</v>
      </c>
      <c r="E7780">
        <v>1</v>
      </c>
      <c r="F7780">
        <v>0.83055555555555605</v>
      </c>
      <c r="G7780">
        <v>1</v>
      </c>
      <c r="H7780">
        <v>0.96808510638297895</v>
      </c>
      <c r="I7780">
        <v>1</v>
      </c>
      <c r="J7780" s="1" t="s">
        <v>23229</v>
      </c>
      <c r="K7780" t="s">
        <v>23238</v>
      </c>
      <c r="L7780" t="s">
        <v>38804</v>
      </c>
      <c r="M7780" t="s">
        <v>38805</v>
      </c>
    </row>
    <row r="7781" spans="1:13">
      <c r="A7781" s="1" t="s">
        <v>9798</v>
      </c>
      <c r="B7781">
        <v>2.9799126313856598E-6</v>
      </c>
      <c r="C7781" s="1">
        <v>3.3048793352682799E-6</v>
      </c>
      <c r="D7781">
        <v>3.4482758620689703E-2</v>
      </c>
      <c r="E7781">
        <v>6.9230769230769207E-2</v>
      </c>
      <c r="F7781">
        <v>9.0062111801242198E-2</v>
      </c>
      <c r="G7781">
        <v>2.2222222222222199E-2</v>
      </c>
      <c r="H7781">
        <v>3.1645569620253201E-2</v>
      </c>
      <c r="I7781">
        <v>7.4626865671641798E-2</v>
      </c>
      <c r="J7781" s="1">
        <v>0</v>
      </c>
      <c r="K7781" t="s">
        <v>23241</v>
      </c>
      <c r="L7781" t="s">
        <v>38806</v>
      </c>
      <c r="M7781" t="s">
        <v>38807</v>
      </c>
    </row>
    <row r="7782" spans="1:13">
      <c r="A7782" s="1" t="s">
        <v>9799</v>
      </c>
      <c r="B7782">
        <v>2.0170863571451798E-6</v>
      </c>
      <c r="C7782" s="1">
        <v>2.4563633368757901E-5</v>
      </c>
      <c r="D7782">
        <v>0.61290322580645196</v>
      </c>
      <c r="E7782">
        <v>5.3571428571429047E-2</v>
      </c>
      <c r="F7782">
        <v>0.41194968553459099</v>
      </c>
      <c r="G7782">
        <v>0.29629629629629595</v>
      </c>
      <c r="H7782">
        <v>0.63580246913580196</v>
      </c>
      <c r="I7782">
        <v>0.30232558139534904</v>
      </c>
      <c r="J7782" s="1">
        <v>0</v>
      </c>
      <c r="K7782" t="s">
        <v>23243</v>
      </c>
      <c r="L7782" t="s">
        <v>38808</v>
      </c>
      <c r="M7782" t="s">
        <v>38809</v>
      </c>
    </row>
    <row r="7783" spans="1:13">
      <c r="A7783" s="1" t="s">
        <v>9800</v>
      </c>
      <c r="B7783">
        <v>2.1309465973372899E-5</v>
      </c>
      <c r="C7783" s="1">
        <v>8.9880236652174094E-5</v>
      </c>
      <c r="D7783">
        <v>0.38095238095238099</v>
      </c>
      <c r="E7783">
        <v>0.53947368421052599</v>
      </c>
      <c r="F7783">
        <v>0.71071428571428596</v>
      </c>
      <c r="G7783">
        <v>0.03</v>
      </c>
      <c r="H7783">
        <v>0.54022988505747105</v>
      </c>
      <c r="I7783">
        <v>0.37301587301587302</v>
      </c>
      <c r="J7783" s="1">
        <v>0</v>
      </c>
      <c r="K7783" t="s">
        <v>23239</v>
      </c>
      <c r="L7783" t="s">
        <v>38810</v>
      </c>
      <c r="M7783" t="s">
        <v>38811</v>
      </c>
    </row>
    <row r="7784" spans="1:13">
      <c r="A7784" s="1" t="s">
        <v>9801</v>
      </c>
      <c r="B7784">
        <v>1.05528838138009E-10</v>
      </c>
      <c r="C7784" s="1">
        <v>8.9362357652409895E-6</v>
      </c>
      <c r="D7784">
        <v>1</v>
      </c>
      <c r="E7784">
        <v>0.98421052631578898</v>
      </c>
      <c r="F7784">
        <v>0.93041237113402098</v>
      </c>
      <c r="G7784">
        <v>1</v>
      </c>
      <c r="H7784">
        <v>1</v>
      </c>
      <c r="I7784">
        <v>1</v>
      </c>
      <c r="J7784" s="1">
        <v>1</v>
      </c>
      <c r="K7784" t="s">
        <v>23242</v>
      </c>
      <c r="L7784" t="s">
        <v>38812</v>
      </c>
      <c r="M7784" t="s">
        <v>38813</v>
      </c>
    </row>
    <row r="7785" spans="1:13">
      <c r="A7785" s="1" t="s">
        <v>9802</v>
      </c>
      <c r="B7785">
        <v>2.6152258453358699E-4</v>
      </c>
      <c r="C7785" s="1">
        <v>5.0166595770383299E-6</v>
      </c>
      <c r="D7785">
        <v>0.265625</v>
      </c>
      <c r="E7785">
        <v>0.125</v>
      </c>
      <c r="F7785">
        <v>0.353658536585366</v>
      </c>
      <c r="G7785">
        <v>2.27272727272727E-2</v>
      </c>
      <c r="H7785">
        <v>0.316831683168317</v>
      </c>
      <c r="I7785">
        <v>0.28125</v>
      </c>
      <c r="J7785" s="1">
        <v>0</v>
      </c>
      <c r="K7785" t="s">
        <v>23237</v>
      </c>
      <c r="L7785" t="s">
        <v>38814</v>
      </c>
      <c r="M7785" t="s">
        <v>38815</v>
      </c>
    </row>
    <row r="7786" spans="1:13">
      <c r="A7786" s="1" t="s">
        <v>9803</v>
      </c>
      <c r="B7786">
        <v>1.0038742804450501E-6</v>
      </c>
      <c r="C7786" s="1">
        <v>3.6553150461252E-9</v>
      </c>
      <c r="D7786">
        <v>0.7</v>
      </c>
      <c r="E7786">
        <v>0.65789473684210498</v>
      </c>
      <c r="F7786">
        <v>0.92748091603053395</v>
      </c>
      <c r="G7786">
        <v>0.94736842105263197</v>
      </c>
      <c r="H7786">
        <v>0.98611111111111105</v>
      </c>
      <c r="I7786">
        <v>0.96153846153846201</v>
      </c>
      <c r="J7786" s="1">
        <v>0.75</v>
      </c>
      <c r="K7786" t="s">
        <v>23241</v>
      </c>
      <c r="L7786" t="s">
        <v>38816</v>
      </c>
      <c r="M7786" t="s">
        <v>38817</v>
      </c>
    </row>
    <row r="7787" spans="1:13">
      <c r="A7787" s="1" t="s">
        <v>9804</v>
      </c>
      <c r="B7787">
        <v>3.3241839165256098E-5</v>
      </c>
      <c r="C7787" s="1">
        <v>7.4241442713518001E-7</v>
      </c>
      <c r="D7787">
        <v>0.359375</v>
      </c>
      <c r="E7787">
        <v>0.25</v>
      </c>
      <c r="F7787">
        <v>0.124352331606218</v>
      </c>
      <c r="G7787">
        <v>4.3478260869565202E-2</v>
      </c>
      <c r="H7787">
        <v>0.38839285714285698</v>
      </c>
      <c r="I7787">
        <v>7.69230769230769E-2</v>
      </c>
      <c r="J7787" s="1">
        <v>0</v>
      </c>
      <c r="K7787" t="s">
        <v>23241</v>
      </c>
      <c r="L7787" t="s">
        <v>38818</v>
      </c>
      <c r="M7787" t="s">
        <v>38819</v>
      </c>
    </row>
    <row r="7788" spans="1:13">
      <c r="A7788" s="1" t="s">
        <v>9805</v>
      </c>
      <c r="B7788">
        <v>3.1752313389825602E-5</v>
      </c>
      <c r="C7788" s="1">
        <v>1.3702780088685301E-6</v>
      </c>
      <c r="D7788">
        <v>3.125E-2</v>
      </c>
      <c r="E7788">
        <v>5.29411764705882E-2</v>
      </c>
      <c r="F7788">
        <v>9.7222222222222196E-2</v>
      </c>
      <c r="G7788">
        <v>0</v>
      </c>
      <c r="H7788">
        <v>5.8823529411764696E-3</v>
      </c>
      <c r="I7788">
        <v>0.04</v>
      </c>
      <c r="J7788" s="1">
        <v>0.11111111111111099</v>
      </c>
      <c r="K7788" t="s">
        <v>23241</v>
      </c>
      <c r="L7788" t="s">
        <v>38820</v>
      </c>
      <c r="M7788" t="s">
        <v>38821</v>
      </c>
    </row>
    <row r="7789" spans="1:13">
      <c r="A7789" s="1" t="s">
        <v>9806</v>
      </c>
      <c r="B7789">
        <v>3.9882684667028801E-7</v>
      </c>
      <c r="C7789" s="1">
        <v>2.7417655840398701E-6</v>
      </c>
      <c r="D7789">
        <v>1</v>
      </c>
      <c r="E7789">
        <v>1</v>
      </c>
      <c r="F7789">
        <v>0.99459459459459498</v>
      </c>
      <c r="G7789">
        <v>0.90540540540540504</v>
      </c>
      <c r="H7789">
        <v>0.94086021505376305</v>
      </c>
      <c r="I7789">
        <v>0.93333333333333302</v>
      </c>
      <c r="J7789" s="1">
        <v>1</v>
      </c>
      <c r="K7789" t="s">
        <v>23238</v>
      </c>
      <c r="L7789" t="s">
        <v>38822</v>
      </c>
      <c r="M7789" t="s">
        <v>38823</v>
      </c>
    </row>
    <row r="7790" spans="1:13">
      <c r="A7790" s="1" t="s">
        <v>9807</v>
      </c>
      <c r="B7790">
        <v>2.07148319687854E-5</v>
      </c>
      <c r="C7790" s="1">
        <v>9.3455406661891304E-7</v>
      </c>
      <c r="D7790">
        <v>0.15</v>
      </c>
      <c r="E7790">
        <v>6.3953488372092998E-2</v>
      </c>
      <c r="F7790">
        <v>6.7901234567901203E-2</v>
      </c>
      <c r="G7790">
        <v>7.4074074074074098E-2</v>
      </c>
      <c r="H7790">
        <v>6.7567567567567597E-3</v>
      </c>
      <c r="I7790">
        <v>0.115384615384615</v>
      </c>
      <c r="J7790" s="1">
        <v>0</v>
      </c>
      <c r="K7790" t="s">
        <v>23237</v>
      </c>
      <c r="L7790" t="s">
        <v>38824</v>
      </c>
      <c r="M7790" t="s">
        <v>38825</v>
      </c>
    </row>
    <row r="7791" spans="1:13">
      <c r="A7791" s="1" t="s">
        <v>9808</v>
      </c>
      <c r="B7791">
        <v>7.7922024492124092E-6</v>
      </c>
      <c r="C7791" s="1">
        <v>1.3615476502650199E-6</v>
      </c>
      <c r="D7791">
        <v>1</v>
      </c>
      <c r="E7791">
        <v>1</v>
      </c>
      <c r="F7791">
        <v>0.96808510638297895</v>
      </c>
      <c r="G7791">
        <v>0.875</v>
      </c>
      <c r="H7791">
        <v>0.94117647058823495</v>
      </c>
      <c r="I7791">
        <v>0.52173913043478304</v>
      </c>
      <c r="J7791" s="1">
        <v>1</v>
      </c>
      <c r="K7791" t="s">
        <v>23241</v>
      </c>
      <c r="L7791" t="s">
        <v>38826</v>
      </c>
      <c r="M7791" t="s">
        <v>38827</v>
      </c>
    </row>
    <row r="7792" spans="1:13">
      <c r="A7792" s="1" t="s">
        <v>9809</v>
      </c>
      <c r="B7792">
        <v>2.3159130251900901E-6</v>
      </c>
      <c r="C7792" s="1">
        <v>5.8493838680764804E-9</v>
      </c>
      <c r="D7792">
        <v>1</v>
      </c>
      <c r="E7792">
        <v>1</v>
      </c>
      <c r="F7792">
        <v>1</v>
      </c>
      <c r="G7792">
        <v>0.80555555555555602</v>
      </c>
      <c r="H7792">
        <v>1</v>
      </c>
      <c r="I7792">
        <v>0.94029850746268695</v>
      </c>
      <c r="J7792" s="1">
        <v>1</v>
      </c>
      <c r="K7792" t="s">
        <v>23241</v>
      </c>
      <c r="L7792" t="s">
        <v>38828</v>
      </c>
      <c r="M7792" t="s">
        <v>38829</v>
      </c>
    </row>
    <row r="7793" spans="1:13">
      <c r="A7793" s="1" t="s">
        <v>9810</v>
      </c>
      <c r="B7793">
        <v>1.37555155704944E-5</v>
      </c>
      <c r="C7793" s="1">
        <v>7.8414001866141697E-6</v>
      </c>
      <c r="D7793">
        <v>0</v>
      </c>
      <c r="E7793">
        <v>0</v>
      </c>
      <c r="F7793">
        <v>0.17948717948717899</v>
      </c>
      <c r="G7793">
        <v>6.9767441860465101E-2</v>
      </c>
      <c r="H7793">
        <v>6.3291139240506302E-3</v>
      </c>
      <c r="I7793">
        <v>5.3846153846153801E-2</v>
      </c>
      <c r="J7793" s="1" t="s">
        <v>23229</v>
      </c>
      <c r="K7793" t="s">
        <v>23241</v>
      </c>
      <c r="L7793" t="s">
        <v>38830</v>
      </c>
      <c r="M7793" t="s">
        <v>38831</v>
      </c>
    </row>
    <row r="7794" spans="1:13">
      <c r="A7794" s="1" t="s">
        <v>9811</v>
      </c>
      <c r="B7794">
        <v>7.6182610821227105E-5</v>
      </c>
      <c r="C7794" s="1">
        <v>2.3729240526526101E-5</v>
      </c>
      <c r="D7794">
        <v>0.98275862068965503</v>
      </c>
      <c r="E7794">
        <v>1</v>
      </c>
      <c r="F7794">
        <v>0.68652849740932598</v>
      </c>
      <c r="G7794">
        <v>0.16326530612244899</v>
      </c>
      <c r="H7794">
        <v>0.69499999999999995</v>
      </c>
      <c r="I7794">
        <v>0.71428571428571397</v>
      </c>
      <c r="J7794" s="1" t="s">
        <v>23229</v>
      </c>
      <c r="K7794" t="s">
        <v>23238</v>
      </c>
      <c r="L7794" t="s">
        <v>38832</v>
      </c>
      <c r="M7794" t="s">
        <v>38833</v>
      </c>
    </row>
    <row r="7795" spans="1:13">
      <c r="A7795" s="1" t="s">
        <v>9812</v>
      </c>
      <c r="B7795">
        <v>2.33097926401693E-6</v>
      </c>
      <c r="C7795" s="1">
        <v>2.7021967083823298E-7</v>
      </c>
      <c r="D7795">
        <v>1</v>
      </c>
      <c r="E7795">
        <v>0.98351648351648302</v>
      </c>
      <c r="F7795">
        <v>0.97643979057591601</v>
      </c>
      <c r="G7795">
        <v>0.97368421052631604</v>
      </c>
      <c r="H7795">
        <v>0.98484848484848497</v>
      </c>
      <c r="I7795">
        <v>0.98484848484848497</v>
      </c>
      <c r="J7795" s="1">
        <v>1</v>
      </c>
      <c r="K7795" t="s">
        <v>23241</v>
      </c>
      <c r="L7795" t="s">
        <v>38834</v>
      </c>
      <c r="M7795" t="s">
        <v>38835</v>
      </c>
    </row>
    <row r="7796" spans="1:13">
      <c r="A7796" s="1" t="s">
        <v>9813</v>
      </c>
      <c r="B7796">
        <v>4.8956749415578602E-5</v>
      </c>
      <c r="C7796" s="1">
        <v>2.10103172110937E-5</v>
      </c>
      <c r="D7796">
        <v>0.63043478260869601</v>
      </c>
      <c r="E7796">
        <v>0.55714285714285705</v>
      </c>
      <c r="F7796">
        <v>0.718518518518519</v>
      </c>
      <c r="G7796">
        <v>0.98</v>
      </c>
      <c r="H7796">
        <v>0.66176470588235303</v>
      </c>
      <c r="I7796">
        <v>0.90277777777777801</v>
      </c>
      <c r="J7796" s="1">
        <v>1</v>
      </c>
      <c r="K7796" t="s">
        <v>23239</v>
      </c>
      <c r="L7796" t="s">
        <v>38836</v>
      </c>
      <c r="M7796" t="s">
        <v>38837</v>
      </c>
    </row>
    <row r="7797" spans="1:13">
      <c r="A7797" s="1" t="s">
        <v>9814</v>
      </c>
      <c r="B7797">
        <v>9.8640324285626405E-5</v>
      </c>
      <c r="C7797" s="1">
        <v>8.4792752141331501E-5</v>
      </c>
      <c r="D7797">
        <v>0.9375</v>
      </c>
      <c r="E7797">
        <v>0.97368421052631604</v>
      </c>
      <c r="F7797">
        <v>0.82820512820512804</v>
      </c>
      <c r="G7797">
        <v>0.96551724137931005</v>
      </c>
      <c r="H7797">
        <v>0.81140350877193002</v>
      </c>
      <c r="I7797">
        <v>0.97413793103448298</v>
      </c>
      <c r="J7797" s="1">
        <v>0.95</v>
      </c>
      <c r="K7797" t="s">
        <v>23240</v>
      </c>
      <c r="L7797" t="s">
        <v>38838</v>
      </c>
      <c r="M7797" t="s">
        <v>38839</v>
      </c>
    </row>
    <row r="7798" spans="1:13">
      <c r="A7798" s="1" t="s">
        <v>9815</v>
      </c>
      <c r="B7798">
        <v>5.3807751098603E-5</v>
      </c>
      <c r="C7798" s="1">
        <v>3.3353635360390299E-4</v>
      </c>
      <c r="D7798">
        <v>0.203125</v>
      </c>
      <c r="E7798">
        <v>0.82022471910112404</v>
      </c>
      <c r="F7798">
        <v>0.67357512953367904</v>
      </c>
      <c r="G7798">
        <v>0.97674418604651203</v>
      </c>
      <c r="H7798">
        <v>0.95327102803738295</v>
      </c>
      <c r="I7798">
        <v>0.92352941176470604</v>
      </c>
      <c r="J7798" s="1">
        <v>0.95454545454545503</v>
      </c>
      <c r="K7798" t="s">
        <v>23240</v>
      </c>
      <c r="L7798" t="s">
        <v>38840</v>
      </c>
      <c r="M7798" t="s">
        <v>38841</v>
      </c>
    </row>
    <row r="7799" spans="1:13">
      <c r="A7799" s="1" t="s">
        <v>9816</v>
      </c>
      <c r="B7799">
        <v>6.0104254728316901E-8</v>
      </c>
      <c r="C7799" s="1">
        <v>1.17006354326307E-8</v>
      </c>
      <c r="D7799">
        <v>1</v>
      </c>
      <c r="E7799">
        <v>1</v>
      </c>
      <c r="F7799">
        <v>0.97058823529411797</v>
      </c>
      <c r="G7799">
        <v>1</v>
      </c>
      <c r="H7799">
        <v>1</v>
      </c>
      <c r="I7799">
        <v>0.97752808988763995</v>
      </c>
      <c r="J7799" s="1" t="s">
        <v>23229</v>
      </c>
      <c r="K7799" t="s">
        <v>23242</v>
      </c>
      <c r="L7799" t="s">
        <v>38842</v>
      </c>
      <c r="M7799" t="s">
        <v>38843</v>
      </c>
    </row>
    <row r="7800" spans="1:13">
      <c r="A7800" s="1" t="s">
        <v>9817</v>
      </c>
      <c r="B7800">
        <v>4.1025990083989097E-8</v>
      </c>
      <c r="C7800" s="1">
        <v>2.1424836959112902E-6</v>
      </c>
      <c r="D7800">
        <v>0</v>
      </c>
      <c r="E7800">
        <v>0</v>
      </c>
      <c r="F7800">
        <v>0</v>
      </c>
      <c r="G7800">
        <v>0.56818181818181801</v>
      </c>
      <c r="H7800">
        <v>9.0909090909090898E-2</v>
      </c>
      <c r="I7800">
        <v>0.16666666666666699</v>
      </c>
      <c r="J7800" s="1">
        <v>0</v>
      </c>
      <c r="K7800" t="s">
        <v>23240</v>
      </c>
      <c r="L7800" t="s">
        <v>38844</v>
      </c>
      <c r="M7800" t="s">
        <v>38845</v>
      </c>
    </row>
    <row r="7801" spans="1:13">
      <c r="A7801" s="1" t="s">
        <v>9818</v>
      </c>
      <c r="B7801">
        <v>1.8508584567832599E-5</v>
      </c>
      <c r="C7801" s="1">
        <v>4.7473697405160999E-7</v>
      </c>
      <c r="D7801">
        <v>0.13793103448275901</v>
      </c>
      <c r="E7801">
        <v>7.1428571428571397E-2</v>
      </c>
      <c r="F7801">
        <v>0.14728682170542601</v>
      </c>
      <c r="G7801">
        <v>0</v>
      </c>
      <c r="H7801">
        <v>0.120253164556962</v>
      </c>
      <c r="I7801">
        <v>7.0000000000000007E-2</v>
      </c>
      <c r="J7801" s="1" t="s">
        <v>23229</v>
      </c>
      <c r="K7801" t="s">
        <v>23241</v>
      </c>
      <c r="L7801" t="s">
        <v>38846</v>
      </c>
      <c r="M7801" t="s">
        <v>38847</v>
      </c>
    </row>
    <row r="7802" spans="1:13">
      <c r="A7802" s="1" t="s">
        <v>9819</v>
      </c>
      <c r="B7802">
        <v>1.0091487926086399E-6</v>
      </c>
      <c r="C7802" s="1">
        <v>1.7553510195649299E-6</v>
      </c>
      <c r="D7802">
        <v>0.61666666666666703</v>
      </c>
      <c r="E7802">
        <v>0.90588235294117603</v>
      </c>
      <c r="F7802">
        <v>0.79600000000000004</v>
      </c>
      <c r="G7802">
        <v>1</v>
      </c>
      <c r="H7802">
        <v>0.88068181818181801</v>
      </c>
      <c r="I7802">
        <v>0.94067796610169496</v>
      </c>
      <c r="J7802" s="1">
        <v>1</v>
      </c>
      <c r="K7802" t="s">
        <v>23238</v>
      </c>
      <c r="L7802" t="s">
        <v>38848</v>
      </c>
      <c r="M7802" t="s">
        <v>38849</v>
      </c>
    </row>
    <row r="7803" spans="1:13">
      <c r="A7803" s="1" t="s">
        <v>9820</v>
      </c>
      <c r="B7803">
        <v>2.41003409118215E-4</v>
      </c>
      <c r="C7803" s="1">
        <v>4.2649772037874803E-5</v>
      </c>
      <c r="D7803">
        <v>0.75</v>
      </c>
      <c r="E7803">
        <v>0.60326086956521696</v>
      </c>
      <c r="F7803">
        <v>0.86772486772486801</v>
      </c>
      <c r="G7803">
        <v>0.97058823529411797</v>
      </c>
      <c r="H7803">
        <v>0.9</v>
      </c>
      <c r="I7803">
        <v>0.97196261682243001</v>
      </c>
      <c r="J7803" s="1" t="s">
        <v>23229</v>
      </c>
      <c r="K7803" t="s">
        <v>23239</v>
      </c>
      <c r="L7803" t="s">
        <v>38850</v>
      </c>
      <c r="M7803" t="s">
        <v>38851</v>
      </c>
    </row>
    <row r="7804" spans="1:13">
      <c r="A7804" s="1" t="s">
        <v>9821</v>
      </c>
      <c r="B7804">
        <v>1.7890473036416E-7</v>
      </c>
      <c r="C7804" s="1">
        <v>5.1931741308938701E-5</v>
      </c>
      <c r="D7804">
        <v>1</v>
      </c>
      <c r="E7804">
        <v>1</v>
      </c>
      <c r="F7804">
        <v>0.73928571428571399</v>
      </c>
      <c r="G7804">
        <v>0.90625</v>
      </c>
      <c r="H7804">
        <v>0.77536231884058004</v>
      </c>
      <c r="I7804">
        <v>0.88571428571428601</v>
      </c>
      <c r="J7804" s="1">
        <v>1</v>
      </c>
      <c r="K7804" t="s">
        <v>23241</v>
      </c>
      <c r="L7804" t="s">
        <v>38852</v>
      </c>
      <c r="M7804" t="s">
        <v>38853</v>
      </c>
    </row>
    <row r="7805" spans="1:13">
      <c r="A7805" s="1" t="s">
        <v>9822</v>
      </c>
      <c r="B7805">
        <v>1.89948613646259E-6</v>
      </c>
      <c r="C7805" s="1">
        <v>3.9519937286340601E-5</v>
      </c>
      <c r="D7805">
        <v>0.89473684210526305</v>
      </c>
      <c r="E7805">
        <v>0.75862068965517204</v>
      </c>
      <c r="F7805">
        <v>0.80400000000000005</v>
      </c>
      <c r="G7805">
        <v>0.98571428571428599</v>
      </c>
      <c r="H7805">
        <v>0.96721311475409799</v>
      </c>
      <c r="I7805">
        <v>0.97959183673469397</v>
      </c>
      <c r="J7805" s="1">
        <v>1</v>
      </c>
      <c r="K7805" t="s">
        <v>23237</v>
      </c>
      <c r="L7805" t="s">
        <v>38854</v>
      </c>
      <c r="M7805" t="s">
        <v>38855</v>
      </c>
    </row>
    <row r="7806" spans="1:13">
      <c r="A7806" s="1" t="s">
        <v>9823</v>
      </c>
      <c r="B7806">
        <v>8.0462414025064802E-6</v>
      </c>
      <c r="C7806" s="1">
        <v>3.3087456960033499E-6</v>
      </c>
      <c r="D7806">
        <v>0.98214285714285698</v>
      </c>
      <c r="E7806">
        <v>1</v>
      </c>
      <c r="F7806">
        <v>0.98846153846153895</v>
      </c>
      <c r="G7806">
        <v>1</v>
      </c>
      <c r="H7806">
        <v>1</v>
      </c>
      <c r="I7806">
        <v>0.95454545454545503</v>
      </c>
      <c r="J7806" s="1">
        <v>1</v>
      </c>
      <c r="K7806" t="s">
        <v>23237</v>
      </c>
      <c r="L7806" t="s">
        <v>38856</v>
      </c>
      <c r="M7806" t="s">
        <v>38857</v>
      </c>
    </row>
    <row r="7807" spans="1:13">
      <c r="A7807" s="1" t="s">
        <v>9824</v>
      </c>
      <c r="B7807">
        <v>1.22267084166745E-5</v>
      </c>
      <c r="C7807" s="1">
        <v>4.5251249742925197E-5</v>
      </c>
      <c r="D7807">
        <v>0.104166666666667</v>
      </c>
      <c r="E7807">
        <v>0.169811320754717</v>
      </c>
      <c r="F7807">
        <v>2.7777777777777801E-2</v>
      </c>
      <c r="G7807">
        <v>0.38636363636363602</v>
      </c>
      <c r="H7807">
        <v>6.02409638554217E-2</v>
      </c>
      <c r="I7807">
        <v>0.131944444444444</v>
      </c>
      <c r="J7807" s="1">
        <v>0</v>
      </c>
      <c r="K7807" t="s">
        <v>23242</v>
      </c>
      <c r="L7807" t="s">
        <v>38858</v>
      </c>
      <c r="M7807" t="s">
        <v>38859</v>
      </c>
    </row>
    <row r="7808" spans="1:13">
      <c r="A7808" s="1" t="s">
        <v>9825</v>
      </c>
      <c r="B7808">
        <v>2.5065874784006499E-6</v>
      </c>
      <c r="C7808" s="1">
        <v>6.6576228212637399E-6</v>
      </c>
      <c r="D7808">
        <v>0</v>
      </c>
      <c r="E7808">
        <v>0</v>
      </c>
      <c r="F7808">
        <v>5.3475935828877002E-3</v>
      </c>
      <c r="G7808">
        <v>0</v>
      </c>
      <c r="H7808">
        <v>0.107954545454545</v>
      </c>
      <c r="I7808">
        <v>0</v>
      </c>
      <c r="J7808" s="1">
        <v>0</v>
      </c>
      <c r="K7808" t="s">
        <v>23240</v>
      </c>
      <c r="L7808" t="s">
        <v>38860</v>
      </c>
      <c r="M7808" t="s">
        <v>38861</v>
      </c>
    </row>
    <row r="7809" spans="1:13">
      <c r="A7809" s="1" t="s">
        <v>9826</v>
      </c>
      <c r="B7809">
        <v>6.2801303977411496E-8</v>
      </c>
      <c r="C7809" s="1">
        <v>8.0478006614918195E-6</v>
      </c>
      <c r="D7809">
        <v>0.42499999999999999</v>
      </c>
      <c r="E7809">
        <v>0.75287356321839105</v>
      </c>
      <c r="F7809">
        <v>0.88926174496644295</v>
      </c>
      <c r="G7809">
        <v>0.98958333333333304</v>
      </c>
      <c r="H7809">
        <v>0.844444444444444</v>
      </c>
      <c r="I7809">
        <v>0.92500000000000004</v>
      </c>
      <c r="J7809" s="1">
        <v>1</v>
      </c>
      <c r="K7809" t="s">
        <v>23238</v>
      </c>
      <c r="L7809" t="s">
        <v>38862</v>
      </c>
      <c r="M7809" t="s">
        <v>38863</v>
      </c>
    </row>
    <row r="7810" spans="1:13">
      <c r="A7810" s="1" t="s">
        <v>9827</v>
      </c>
      <c r="B7810">
        <v>4.1106187080679102E-8</v>
      </c>
      <c r="C7810" s="1">
        <v>2.86472682417133E-8</v>
      </c>
      <c r="D7810">
        <v>0.984375</v>
      </c>
      <c r="E7810">
        <v>0.99473684210526303</v>
      </c>
      <c r="F7810">
        <v>0.92268041237113396</v>
      </c>
      <c r="G7810">
        <v>0.87962962962962998</v>
      </c>
      <c r="H7810">
        <v>0.84285714285714297</v>
      </c>
      <c r="I7810">
        <v>0.96017699115044297</v>
      </c>
      <c r="J7810" s="1">
        <v>1</v>
      </c>
      <c r="K7810" t="s">
        <v>23237</v>
      </c>
      <c r="L7810" t="s">
        <v>38864</v>
      </c>
      <c r="M7810" t="s">
        <v>38865</v>
      </c>
    </row>
    <row r="7811" spans="1:13">
      <c r="A7811" s="1" t="s">
        <v>9828</v>
      </c>
      <c r="B7811">
        <v>1.42939633287637E-5</v>
      </c>
      <c r="C7811" s="1">
        <v>1.11008172235086E-5</v>
      </c>
      <c r="D7811">
        <v>1</v>
      </c>
      <c r="E7811">
        <v>1</v>
      </c>
      <c r="F7811">
        <v>0.53508771929824595</v>
      </c>
      <c r="G7811">
        <v>0.97826086956521696</v>
      </c>
      <c r="H7811">
        <v>0.63636363636363602</v>
      </c>
      <c r="I7811">
        <v>0.91463414634146301</v>
      </c>
      <c r="J7811" s="1">
        <v>1</v>
      </c>
      <c r="K7811" t="s">
        <v>23238</v>
      </c>
      <c r="L7811" t="s">
        <v>38866</v>
      </c>
      <c r="M7811" t="s">
        <v>38867</v>
      </c>
    </row>
    <row r="7812" spans="1:13">
      <c r="A7812" s="1" t="s">
        <v>9829</v>
      </c>
      <c r="B7812">
        <v>3.6946061160793398E-5</v>
      </c>
      <c r="C7812" s="1">
        <v>1.11409494102853E-4</v>
      </c>
      <c r="D7812">
        <v>4.8387096774193498E-2</v>
      </c>
      <c r="E7812">
        <v>4.3010752688171998E-2</v>
      </c>
      <c r="F7812">
        <v>2.8901734104046198E-3</v>
      </c>
      <c r="G7812">
        <v>0.73584905660377398</v>
      </c>
      <c r="H7812">
        <v>5.0000000000000001E-3</v>
      </c>
      <c r="I7812">
        <v>0.33928571428571402</v>
      </c>
      <c r="J7812" s="1">
        <v>0</v>
      </c>
      <c r="K7812" t="s">
        <v>23242</v>
      </c>
      <c r="L7812" t="s">
        <v>38868</v>
      </c>
      <c r="M7812" t="s">
        <v>38869</v>
      </c>
    </row>
    <row r="7813" spans="1:13">
      <c r="A7813" s="1" t="s">
        <v>9830</v>
      </c>
      <c r="B7813">
        <v>6.1367558835012199E-10</v>
      </c>
      <c r="C7813" s="1">
        <v>5.46871963033794E-6</v>
      </c>
      <c r="D7813">
        <v>1</v>
      </c>
      <c r="E7813">
        <v>1</v>
      </c>
      <c r="F7813">
        <v>1</v>
      </c>
      <c r="G7813">
        <v>0.96078431372549</v>
      </c>
      <c r="H7813">
        <v>0.98913043478260898</v>
      </c>
      <c r="I7813">
        <v>0.98529411764705899</v>
      </c>
      <c r="J7813" s="1">
        <v>1</v>
      </c>
      <c r="K7813" t="s">
        <v>23238</v>
      </c>
      <c r="L7813" t="s">
        <v>38870</v>
      </c>
      <c r="M7813" t="s">
        <v>38871</v>
      </c>
    </row>
    <row r="7814" spans="1:13">
      <c r="A7814" s="1" t="s">
        <v>9831</v>
      </c>
      <c r="B7814">
        <v>2.1419654619411201E-5</v>
      </c>
      <c r="C7814" s="1">
        <v>2.03621409993227E-5</v>
      </c>
      <c r="D7814">
        <v>1</v>
      </c>
      <c r="E7814">
        <v>1</v>
      </c>
      <c r="F7814">
        <v>0.99222797927461104</v>
      </c>
      <c r="G7814">
        <v>0.94117647058823495</v>
      </c>
      <c r="H7814">
        <v>0.79411764705882304</v>
      </c>
      <c r="I7814">
        <v>0.99122807017543901</v>
      </c>
      <c r="J7814" s="1">
        <v>1</v>
      </c>
      <c r="K7814" t="s">
        <v>23241</v>
      </c>
      <c r="L7814" t="s">
        <v>38872</v>
      </c>
      <c r="M7814" t="s">
        <v>38873</v>
      </c>
    </row>
    <row r="7815" spans="1:13">
      <c r="A7815" s="1" t="s">
        <v>9832</v>
      </c>
      <c r="B7815">
        <v>5.0306362972098801E-10</v>
      </c>
      <c r="C7815" s="1">
        <v>4.3834875293290999E-7</v>
      </c>
      <c r="D7815">
        <v>1</v>
      </c>
      <c r="E7815">
        <v>1</v>
      </c>
      <c r="F7815">
        <v>0.99473684210526303</v>
      </c>
      <c r="G7815">
        <v>1</v>
      </c>
      <c r="H7815">
        <v>0.98499999999999999</v>
      </c>
      <c r="I7815">
        <v>1</v>
      </c>
      <c r="J7815" s="1">
        <v>0</v>
      </c>
      <c r="K7815" t="s">
        <v>23238</v>
      </c>
      <c r="L7815" t="s">
        <v>38874</v>
      </c>
      <c r="M7815" t="s">
        <v>38875</v>
      </c>
    </row>
    <row r="7816" spans="1:13">
      <c r="A7816" s="1" t="s">
        <v>9833</v>
      </c>
      <c r="B7816">
        <v>9.1495374804179903E-7</v>
      </c>
      <c r="C7816" s="1">
        <v>1.11605648813169E-7</v>
      </c>
      <c r="D7816">
        <v>0</v>
      </c>
      <c r="E7816">
        <v>0</v>
      </c>
      <c r="F7816">
        <v>0</v>
      </c>
      <c r="G7816">
        <v>0.17441860465116299</v>
      </c>
      <c r="H7816">
        <v>0</v>
      </c>
      <c r="I7816">
        <v>0</v>
      </c>
      <c r="J7816" s="1">
        <v>0</v>
      </c>
      <c r="K7816" t="s">
        <v>23239</v>
      </c>
      <c r="L7816" t="s">
        <v>38876</v>
      </c>
      <c r="M7816" t="s">
        <v>38877</v>
      </c>
    </row>
    <row r="7817" spans="1:13">
      <c r="A7817" s="1" t="s">
        <v>9834</v>
      </c>
      <c r="B7817">
        <v>1.1128308990423399E-6</v>
      </c>
      <c r="C7817" s="1">
        <v>1.57598745767927E-5</v>
      </c>
      <c r="D7817">
        <v>1</v>
      </c>
      <c r="E7817">
        <v>1</v>
      </c>
      <c r="F7817">
        <v>0.95049504950495001</v>
      </c>
      <c r="G7817">
        <v>1</v>
      </c>
      <c r="H7817">
        <v>1</v>
      </c>
      <c r="I7817">
        <v>1</v>
      </c>
      <c r="J7817" s="1">
        <v>1</v>
      </c>
      <c r="K7817" t="s">
        <v>23238</v>
      </c>
      <c r="L7817" t="s">
        <v>38878</v>
      </c>
      <c r="M7817" t="s">
        <v>38879</v>
      </c>
    </row>
    <row r="7818" spans="1:13">
      <c r="A7818" s="1" t="s">
        <v>9835</v>
      </c>
      <c r="B7818">
        <v>1.7731771506732899E-5</v>
      </c>
      <c r="C7818" s="1">
        <v>2.5946348460767699E-4</v>
      </c>
      <c r="D7818">
        <v>0</v>
      </c>
      <c r="E7818">
        <v>0</v>
      </c>
      <c r="F7818">
        <v>0</v>
      </c>
      <c r="G7818">
        <v>0.40909090909090901</v>
      </c>
      <c r="H7818">
        <v>0.113207547169811</v>
      </c>
      <c r="I7818">
        <v>0.55000000000000004</v>
      </c>
      <c r="J7818" s="1" t="s">
        <v>23229</v>
      </c>
      <c r="K7818" t="s">
        <v>23242</v>
      </c>
      <c r="L7818" t="s">
        <v>38880</v>
      </c>
      <c r="M7818" t="s">
        <v>38881</v>
      </c>
    </row>
    <row r="7819" spans="1:13">
      <c r="A7819" s="1" t="s">
        <v>9836</v>
      </c>
      <c r="B7819">
        <v>4.6891828096320203E-5</v>
      </c>
      <c r="C7819" s="1">
        <v>2.3724020771563002E-6</v>
      </c>
      <c r="D7819">
        <v>0</v>
      </c>
      <c r="E7819">
        <v>0.20833333333333301</v>
      </c>
      <c r="F7819">
        <v>0</v>
      </c>
      <c r="G7819">
        <v>0</v>
      </c>
      <c r="H7819">
        <v>0</v>
      </c>
      <c r="I7819">
        <v>0</v>
      </c>
      <c r="J7819" s="1">
        <v>0</v>
      </c>
      <c r="K7819" t="s">
        <v>23239</v>
      </c>
      <c r="L7819" t="s">
        <v>38882</v>
      </c>
      <c r="M7819" t="s">
        <v>38883</v>
      </c>
    </row>
    <row r="7820" spans="1:13">
      <c r="A7820" s="1" t="s">
        <v>9837</v>
      </c>
      <c r="B7820">
        <v>5.6488701804327399E-5</v>
      </c>
      <c r="C7820" s="1">
        <v>1.92336204264782E-8</v>
      </c>
      <c r="D7820">
        <v>0.96875</v>
      </c>
      <c r="E7820">
        <v>0.86363636363636398</v>
      </c>
      <c r="F7820">
        <v>1</v>
      </c>
      <c r="G7820">
        <v>1</v>
      </c>
      <c r="H7820">
        <v>1</v>
      </c>
      <c r="I7820">
        <v>1</v>
      </c>
      <c r="J7820" s="1">
        <v>1</v>
      </c>
      <c r="K7820" t="s">
        <v>23239</v>
      </c>
      <c r="L7820" t="s">
        <v>38884</v>
      </c>
      <c r="M7820" t="s">
        <v>38885</v>
      </c>
    </row>
    <row r="7821" spans="1:13">
      <c r="A7821" s="1" t="s">
        <v>9838</v>
      </c>
      <c r="B7821">
        <v>3.50251610898955E-6</v>
      </c>
      <c r="C7821" s="1">
        <v>1.26666320864225E-5</v>
      </c>
      <c r="D7821">
        <v>9.375E-2</v>
      </c>
      <c r="E7821">
        <v>0</v>
      </c>
      <c r="F7821">
        <v>2.8497409326424899E-2</v>
      </c>
      <c r="G7821">
        <v>0</v>
      </c>
      <c r="H7821">
        <v>0</v>
      </c>
      <c r="I7821">
        <v>0</v>
      </c>
      <c r="J7821" s="1">
        <v>0</v>
      </c>
      <c r="K7821" t="s">
        <v>23241</v>
      </c>
      <c r="L7821" t="s">
        <v>38886</v>
      </c>
      <c r="M7821" t="s">
        <v>38887</v>
      </c>
    </row>
    <row r="7822" spans="1:13">
      <c r="A7822" s="1" t="s">
        <v>9839</v>
      </c>
      <c r="B7822">
        <v>2.13019406932292E-7</v>
      </c>
      <c r="C7822" s="1">
        <v>6.1408301392592102E-7</v>
      </c>
      <c r="D7822">
        <v>0.94736842105263197</v>
      </c>
      <c r="E7822">
        <v>1</v>
      </c>
      <c r="F7822">
        <v>0.98639455782312901</v>
      </c>
      <c r="G7822">
        <v>0.95454545454545503</v>
      </c>
      <c r="H7822">
        <v>1</v>
      </c>
      <c r="I7822">
        <v>0.97368421052631604</v>
      </c>
      <c r="J7822" s="1">
        <v>1</v>
      </c>
      <c r="K7822" t="s">
        <v>23238</v>
      </c>
      <c r="L7822" t="s">
        <v>38888</v>
      </c>
      <c r="M7822" t="s">
        <v>38889</v>
      </c>
    </row>
    <row r="7823" spans="1:13">
      <c r="A7823" s="1" t="s">
        <v>9840</v>
      </c>
      <c r="B7823">
        <v>1.10075679223719E-3</v>
      </c>
      <c r="C7823" s="1">
        <v>5.1547633821946301E-6</v>
      </c>
      <c r="D7823">
        <v>0.5</v>
      </c>
      <c r="E7823">
        <v>0.78160919540229901</v>
      </c>
      <c r="F7823">
        <v>4.1401273885350302E-2</v>
      </c>
      <c r="G7823">
        <v>2.27272727272727E-2</v>
      </c>
      <c r="H7823">
        <v>5.95238095238095E-2</v>
      </c>
      <c r="I7823">
        <v>9.0909090909090898E-2</v>
      </c>
      <c r="J7823" s="1" t="s">
        <v>23229</v>
      </c>
      <c r="K7823" t="s">
        <v>23241</v>
      </c>
      <c r="L7823" t="s">
        <v>38890</v>
      </c>
      <c r="M7823" t="s">
        <v>38891</v>
      </c>
    </row>
    <row r="7824" spans="1:13">
      <c r="A7824" s="1" t="s">
        <v>9841</v>
      </c>
      <c r="B7824">
        <v>2.12915955886334E-7</v>
      </c>
      <c r="C7824" s="1">
        <v>8.0080641852849203E-6</v>
      </c>
      <c r="D7824">
        <v>1.5625E-2</v>
      </c>
      <c r="E7824">
        <v>0</v>
      </c>
      <c r="F7824">
        <v>0</v>
      </c>
      <c r="G7824">
        <v>0.43859649122806998</v>
      </c>
      <c r="H7824">
        <v>8.8495575221238902E-3</v>
      </c>
      <c r="I7824">
        <v>4.3999999999999997E-2</v>
      </c>
      <c r="J7824" s="1">
        <v>0</v>
      </c>
      <c r="K7824" t="s">
        <v>23241</v>
      </c>
      <c r="L7824" t="s">
        <v>38892</v>
      </c>
      <c r="M7824" t="s">
        <v>38893</v>
      </c>
    </row>
    <row r="7825" spans="1:13">
      <c r="A7825" s="1" t="s">
        <v>9842</v>
      </c>
      <c r="B7825">
        <v>9.5521547677130905E-7</v>
      </c>
      <c r="C7825" s="1">
        <v>1.9147103117874599E-5</v>
      </c>
      <c r="D7825">
        <v>0</v>
      </c>
      <c r="E7825">
        <v>0</v>
      </c>
      <c r="F7825">
        <v>0</v>
      </c>
      <c r="G7825">
        <v>2.9411764705882401E-2</v>
      </c>
      <c r="H7825">
        <v>0.179245283018868</v>
      </c>
      <c r="I7825">
        <v>1.0638297872340399E-2</v>
      </c>
      <c r="J7825" s="1">
        <v>0</v>
      </c>
      <c r="K7825" t="s">
        <v>23241</v>
      </c>
      <c r="L7825" t="s">
        <v>38894</v>
      </c>
      <c r="M7825" t="s">
        <v>38895</v>
      </c>
    </row>
    <row r="7826" spans="1:13">
      <c r="A7826" s="1" t="s">
        <v>9843</v>
      </c>
      <c r="B7826">
        <v>1.42489422533068E-5</v>
      </c>
      <c r="C7826" s="1">
        <v>2.59945300771799E-7</v>
      </c>
      <c r="D7826">
        <v>0.28947368421052599</v>
      </c>
      <c r="E7826">
        <v>4.7945205479452101E-2</v>
      </c>
      <c r="F7826">
        <v>9.0425531914893595E-2</v>
      </c>
      <c r="G7826">
        <v>0</v>
      </c>
      <c r="H7826">
        <v>2.1739130434782601E-2</v>
      </c>
      <c r="I7826">
        <v>4.1666666666666699E-2</v>
      </c>
      <c r="J7826" s="1" t="s">
        <v>23229</v>
      </c>
      <c r="K7826" t="s">
        <v>23241</v>
      </c>
      <c r="L7826" t="s">
        <v>38896</v>
      </c>
      <c r="M7826" t="s">
        <v>38897</v>
      </c>
    </row>
    <row r="7827" spans="1:13">
      <c r="A7827" s="1" t="s">
        <v>9844</v>
      </c>
      <c r="B7827">
        <v>3.9188323334384398E-5</v>
      </c>
      <c r="C7827" s="1">
        <v>5.63902283761758E-5</v>
      </c>
      <c r="D7827">
        <v>0</v>
      </c>
      <c r="E7827">
        <v>5.2083333333333296E-3</v>
      </c>
      <c r="F7827">
        <v>0.17179487179487199</v>
      </c>
      <c r="G7827">
        <v>8.6206896551724102E-3</v>
      </c>
      <c r="H7827">
        <v>1.7543859649122799E-2</v>
      </c>
      <c r="I7827">
        <v>1.6E-2</v>
      </c>
      <c r="J7827" s="1">
        <v>0</v>
      </c>
      <c r="K7827" t="s">
        <v>23239</v>
      </c>
      <c r="L7827" t="s">
        <v>38898</v>
      </c>
      <c r="M7827" t="s">
        <v>38899</v>
      </c>
    </row>
    <row r="7828" spans="1:13">
      <c r="A7828" s="1" t="s">
        <v>9845</v>
      </c>
      <c r="B7828">
        <v>6.76074133043754E-4</v>
      </c>
      <c r="C7828" s="1">
        <v>1.75877050948317E-4</v>
      </c>
      <c r="D7828">
        <v>0.31818181818181801</v>
      </c>
      <c r="E7828">
        <v>0.28749999999999998</v>
      </c>
      <c r="F7828">
        <v>0.16145833333333301</v>
      </c>
      <c r="G7828">
        <v>3.3333333333333298E-2</v>
      </c>
      <c r="H7828">
        <v>0.56097560975609795</v>
      </c>
      <c r="I7828">
        <v>0.202380952380952</v>
      </c>
      <c r="J7828" s="1" t="s">
        <v>23229</v>
      </c>
      <c r="K7828" t="s">
        <v>23242</v>
      </c>
      <c r="L7828" t="s">
        <v>38900</v>
      </c>
      <c r="M7828" t="s">
        <v>38901</v>
      </c>
    </row>
    <row r="7829" spans="1:13">
      <c r="A7829" s="1" t="s">
        <v>9846</v>
      </c>
      <c r="B7829">
        <v>7.1238483174302798E-5</v>
      </c>
      <c r="C7829" s="1">
        <v>2.4949067187760899E-4</v>
      </c>
      <c r="D7829">
        <v>0.81481481481481499</v>
      </c>
      <c r="E7829">
        <v>0.91874999999999996</v>
      </c>
      <c r="F7829">
        <v>0.66249999999999998</v>
      </c>
      <c r="G7829">
        <v>0.82352941176470595</v>
      </c>
      <c r="H7829">
        <v>0.5625</v>
      </c>
      <c r="I7829">
        <v>0.71250000000000002</v>
      </c>
      <c r="J7829" s="1">
        <v>1</v>
      </c>
      <c r="K7829" t="s">
        <v>23241</v>
      </c>
      <c r="L7829" t="s">
        <v>38902</v>
      </c>
      <c r="M7829" t="s">
        <v>38903</v>
      </c>
    </row>
    <row r="7830" spans="1:13">
      <c r="A7830" s="1" t="s">
        <v>9847</v>
      </c>
      <c r="B7830">
        <v>8.4509773540471097E-7</v>
      </c>
      <c r="C7830" s="1">
        <v>4.8656387363346798E-11</v>
      </c>
      <c r="D7830">
        <v>0.02</v>
      </c>
      <c r="E7830">
        <v>0</v>
      </c>
      <c r="F7830">
        <v>0</v>
      </c>
      <c r="G7830">
        <v>0</v>
      </c>
      <c r="H7830">
        <v>0</v>
      </c>
      <c r="I7830">
        <v>0</v>
      </c>
      <c r="J7830" s="1">
        <v>0.95</v>
      </c>
      <c r="K7830" t="s">
        <v>23241</v>
      </c>
      <c r="L7830" t="s">
        <v>38904</v>
      </c>
      <c r="M7830" t="s">
        <v>38905</v>
      </c>
    </row>
    <row r="7831" spans="1:13">
      <c r="A7831" s="1" t="s">
        <v>9848</v>
      </c>
      <c r="B7831">
        <v>1.05656746997698E-5</v>
      </c>
      <c r="C7831" s="1">
        <v>1.2957942393317399E-5</v>
      </c>
      <c r="D7831">
        <v>1</v>
      </c>
      <c r="E7831">
        <v>0.98958333333333304</v>
      </c>
      <c r="F7831">
        <v>0.93076923076923102</v>
      </c>
      <c r="G7831">
        <v>0.99122807017543901</v>
      </c>
      <c r="H7831">
        <v>0.98684210526315796</v>
      </c>
      <c r="I7831">
        <v>0.98770491803278704</v>
      </c>
      <c r="J7831" s="1">
        <v>1</v>
      </c>
      <c r="K7831" t="s">
        <v>23238</v>
      </c>
      <c r="L7831" t="s">
        <v>38906</v>
      </c>
      <c r="M7831" t="s">
        <v>38907</v>
      </c>
    </row>
    <row r="7832" spans="1:13">
      <c r="A7832" s="1" t="s">
        <v>9849</v>
      </c>
      <c r="B7832">
        <v>6.7118825684786605E-5</v>
      </c>
      <c r="C7832" s="1">
        <v>1.5471130395331101E-4</v>
      </c>
      <c r="D7832">
        <v>0.26315789473684198</v>
      </c>
      <c r="E7832">
        <v>0.51086956521739102</v>
      </c>
      <c r="F7832">
        <v>0.33707865168539303</v>
      </c>
      <c r="G7832">
        <v>0.107142857142857</v>
      </c>
      <c r="H7832">
        <v>0.42771084337349402</v>
      </c>
      <c r="I7832">
        <v>6.6666666666666693E-2</v>
      </c>
      <c r="J7832" s="1" t="s">
        <v>23229</v>
      </c>
      <c r="K7832" t="s">
        <v>23241</v>
      </c>
      <c r="L7832" t="s">
        <v>38908</v>
      </c>
      <c r="M7832" t="s">
        <v>38909</v>
      </c>
    </row>
    <row r="7833" spans="1:13">
      <c r="A7833" s="1" t="s">
        <v>9850</v>
      </c>
      <c r="B7833">
        <v>1.91888313980522E-5</v>
      </c>
      <c r="C7833" s="1">
        <v>9.6357477746255406E-8</v>
      </c>
      <c r="D7833">
        <v>0.94</v>
      </c>
      <c r="E7833">
        <v>0.99468085106382997</v>
      </c>
      <c r="F7833">
        <v>0.91843971631205701</v>
      </c>
      <c r="G7833">
        <v>1</v>
      </c>
      <c r="H7833">
        <v>0.94512195121951204</v>
      </c>
      <c r="I7833">
        <v>1</v>
      </c>
      <c r="J7833" s="1">
        <v>1</v>
      </c>
      <c r="K7833" t="s">
        <v>23238</v>
      </c>
      <c r="L7833" t="s">
        <v>38910</v>
      </c>
      <c r="M7833" t="s">
        <v>38911</v>
      </c>
    </row>
    <row r="7834" spans="1:13">
      <c r="A7834" s="1" t="s">
        <v>9851</v>
      </c>
      <c r="B7834">
        <v>1.6723738994996299E-5</v>
      </c>
      <c r="C7834" s="1">
        <v>1.52107403030297E-4</v>
      </c>
      <c r="D7834">
        <v>0.96666666666666701</v>
      </c>
      <c r="E7834">
        <v>0.978494623655914</v>
      </c>
      <c r="F7834">
        <v>0.45600000000000002</v>
      </c>
      <c r="G7834">
        <v>0.5625</v>
      </c>
      <c r="H7834">
        <v>0.47872340425531901</v>
      </c>
      <c r="I7834">
        <v>0.816455696202532</v>
      </c>
      <c r="J7834" s="1">
        <v>1</v>
      </c>
      <c r="K7834" t="s">
        <v>23240</v>
      </c>
      <c r="L7834" t="s">
        <v>38912</v>
      </c>
      <c r="M7834" t="s">
        <v>38913</v>
      </c>
    </row>
    <row r="7835" spans="1:13">
      <c r="A7835" s="1" t="s">
        <v>9852</v>
      </c>
      <c r="B7835">
        <v>2.60599812999736E-5</v>
      </c>
      <c r="C7835" s="1">
        <v>1.1062529725532E-4</v>
      </c>
      <c r="D7835">
        <v>0.2</v>
      </c>
      <c r="E7835">
        <v>2.9069767441860499E-2</v>
      </c>
      <c r="F7835">
        <v>0.17231638418079101</v>
      </c>
      <c r="G7835">
        <v>0.31578947368421101</v>
      </c>
      <c r="H7835">
        <v>0.15350877192982501</v>
      </c>
      <c r="I7835">
        <v>0.19354838709677399</v>
      </c>
      <c r="J7835" s="1">
        <v>0</v>
      </c>
      <c r="K7835" t="s">
        <v>23241</v>
      </c>
      <c r="L7835" t="s">
        <v>38914</v>
      </c>
      <c r="M7835" t="s">
        <v>38915</v>
      </c>
    </row>
    <row r="7836" spans="1:13">
      <c r="A7836" s="1" t="s">
        <v>9853</v>
      </c>
      <c r="B7836">
        <v>5.8005391636673901E-5</v>
      </c>
      <c r="C7836" s="1">
        <v>4.1523724039252397E-5</v>
      </c>
      <c r="D7836">
        <v>0.25</v>
      </c>
      <c r="E7836">
        <v>0.109375</v>
      </c>
      <c r="F7836">
        <v>0.13541666666666699</v>
      </c>
      <c r="G7836">
        <v>0.198275862068966</v>
      </c>
      <c r="H7836">
        <v>0.24561403508771901</v>
      </c>
      <c r="I7836">
        <v>0.19758064516129001</v>
      </c>
      <c r="J7836" s="1">
        <v>4.5454545454545497E-2</v>
      </c>
      <c r="K7836" t="s">
        <v>23242</v>
      </c>
      <c r="L7836" t="s">
        <v>38916</v>
      </c>
      <c r="M7836" t="s">
        <v>38917</v>
      </c>
    </row>
    <row r="7837" spans="1:13">
      <c r="A7837" s="1" t="s">
        <v>9854</v>
      </c>
      <c r="B7837">
        <v>1.89181819943913E-4</v>
      </c>
      <c r="C7837" s="1">
        <v>2.4461702468845699E-4</v>
      </c>
      <c r="D7837">
        <v>0.78333333333333299</v>
      </c>
      <c r="E7837">
        <v>0.91428571428571404</v>
      </c>
      <c r="F7837">
        <v>0.63461538461538503</v>
      </c>
      <c r="G7837">
        <v>0.34722222222222199</v>
      </c>
      <c r="H7837">
        <v>0.81168831168831201</v>
      </c>
      <c r="I7837">
        <v>0.45161290322580599</v>
      </c>
      <c r="J7837" s="1">
        <v>1</v>
      </c>
      <c r="K7837" t="s">
        <v>23237</v>
      </c>
      <c r="L7837" t="s">
        <v>38918</v>
      </c>
      <c r="M7837" t="s">
        <v>38919</v>
      </c>
    </row>
    <row r="7838" spans="1:13">
      <c r="A7838" s="1" t="s">
        <v>9855</v>
      </c>
      <c r="B7838">
        <v>3.2228597461742698E-6</v>
      </c>
      <c r="C7838" s="1">
        <v>2.6376745851858401E-6</v>
      </c>
      <c r="D7838">
        <v>0.875</v>
      </c>
      <c r="E7838">
        <v>0.984375</v>
      </c>
      <c r="F7838">
        <v>0.98974358974359</v>
      </c>
      <c r="G7838">
        <v>0.99137931034482796</v>
      </c>
      <c r="H7838">
        <v>1</v>
      </c>
      <c r="I7838">
        <v>0.98888888888888904</v>
      </c>
      <c r="J7838" s="1">
        <v>1</v>
      </c>
      <c r="K7838" t="s">
        <v>23241</v>
      </c>
      <c r="L7838" t="s">
        <v>38920</v>
      </c>
      <c r="M7838" t="s">
        <v>38921</v>
      </c>
    </row>
    <row r="7839" spans="1:13">
      <c r="A7839" s="1" t="s">
        <v>9856</v>
      </c>
      <c r="B7839">
        <v>3.9165023083429999E-5</v>
      </c>
      <c r="C7839" s="1">
        <v>2.4434443524505398E-5</v>
      </c>
      <c r="D7839">
        <v>7.4999999999999997E-2</v>
      </c>
      <c r="E7839">
        <v>6.7796610169491497E-2</v>
      </c>
      <c r="F7839">
        <v>0.44295302013422799</v>
      </c>
      <c r="G7839">
        <v>0.35</v>
      </c>
      <c r="H7839">
        <v>0.47692307692307701</v>
      </c>
      <c r="I7839">
        <v>0.11764705882352899</v>
      </c>
      <c r="J7839" s="1">
        <v>0</v>
      </c>
      <c r="K7839" t="s">
        <v>23239</v>
      </c>
      <c r="L7839" t="s">
        <v>38922</v>
      </c>
      <c r="M7839" t="s">
        <v>38923</v>
      </c>
    </row>
    <row r="7840" spans="1:13">
      <c r="A7840" s="1" t="s">
        <v>9857</v>
      </c>
      <c r="B7840">
        <v>3.0611853529155403E-5</v>
      </c>
      <c r="C7840" s="1">
        <v>8.2901943948964104E-6</v>
      </c>
      <c r="D7840">
        <v>0.90476190476190499</v>
      </c>
      <c r="E7840">
        <v>0.96236559139784905</v>
      </c>
      <c r="F7840">
        <v>0.72566371681415898</v>
      </c>
      <c r="G7840">
        <v>0.97058823529411797</v>
      </c>
      <c r="H7840">
        <v>0.98684210526315796</v>
      </c>
      <c r="I7840">
        <v>0.97058823529411797</v>
      </c>
      <c r="J7840" s="1">
        <v>1</v>
      </c>
      <c r="K7840" t="s">
        <v>23241</v>
      </c>
      <c r="L7840" t="s">
        <v>38924</v>
      </c>
      <c r="M7840" t="s">
        <v>38925</v>
      </c>
    </row>
    <row r="7841" spans="1:13">
      <c r="A7841" s="1" t="s">
        <v>9858</v>
      </c>
      <c r="B7841">
        <v>3.9225682465473499E-6</v>
      </c>
      <c r="C7841" s="1">
        <v>4.92059680780337E-6</v>
      </c>
      <c r="D7841">
        <v>1</v>
      </c>
      <c r="E7841">
        <v>0.99342105263157898</v>
      </c>
      <c r="F7841">
        <v>0.96632124352331605</v>
      </c>
      <c r="G7841">
        <v>1</v>
      </c>
      <c r="H7841">
        <v>1</v>
      </c>
      <c r="I7841">
        <v>0.98795180722891596</v>
      </c>
      <c r="J7841" s="1" t="s">
        <v>23229</v>
      </c>
      <c r="K7841" t="s">
        <v>23240</v>
      </c>
      <c r="L7841" t="s">
        <v>38926</v>
      </c>
      <c r="M7841" t="s">
        <v>38927</v>
      </c>
    </row>
    <row r="7842" spans="1:13">
      <c r="A7842" s="1" t="s">
        <v>9859</v>
      </c>
      <c r="B7842">
        <v>8.3097531411887606E-5</v>
      </c>
      <c r="C7842" s="1">
        <v>3.22966723370856E-4</v>
      </c>
      <c r="D7842">
        <v>2.0833333333333301E-2</v>
      </c>
      <c r="E7842">
        <v>6.3291139240506302E-3</v>
      </c>
      <c r="F7842">
        <v>0.25675675675675702</v>
      </c>
      <c r="G7842">
        <v>0</v>
      </c>
      <c r="H7842">
        <v>2.80373831775701E-2</v>
      </c>
      <c r="I7842">
        <v>0</v>
      </c>
      <c r="J7842" s="1">
        <v>0</v>
      </c>
      <c r="K7842" t="s">
        <v>23241</v>
      </c>
      <c r="L7842" t="s">
        <v>38928</v>
      </c>
      <c r="M7842" t="s">
        <v>38929</v>
      </c>
    </row>
    <row r="7843" spans="1:13">
      <c r="A7843" s="1" t="s">
        <v>9860</v>
      </c>
      <c r="B7843">
        <v>1.3691118684550499E-7</v>
      </c>
      <c r="C7843" s="1">
        <v>3.84957934919461E-6</v>
      </c>
      <c r="D7843">
        <v>1.5625E-2</v>
      </c>
      <c r="E7843">
        <v>1.5957446808510599E-2</v>
      </c>
      <c r="F7843">
        <v>7.7319587628866E-3</v>
      </c>
      <c r="G7843">
        <v>7.1428571428571397E-2</v>
      </c>
      <c r="H7843">
        <v>4.8543689320388302E-3</v>
      </c>
      <c r="I7843">
        <v>3.3707865168539297E-2</v>
      </c>
      <c r="J7843" s="1">
        <v>0</v>
      </c>
      <c r="K7843" t="s">
        <v>23238</v>
      </c>
      <c r="L7843" t="s">
        <v>38930</v>
      </c>
      <c r="M7843" t="s">
        <v>38931</v>
      </c>
    </row>
    <row r="7844" spans="1:13">
      <c r="A7844" s="1" t="s">
        <v>9861</v>
      </c>
      <c r="B7844">
        <v>1.5933552053214999E-6</v>
      </c>
      <c r="C7844" s="1">
        <v>3.2614091163175699E-5</v>
      </c>
      <c r="D7844">
        <v>0.95</v>
      </c>
      <c r="E7844">
        <v>0.97894736842105301</v>
      </c>
      <c r="F7844">
        <v>0.93617021276595702</v>
      </c>
      <c r="G7844">
        <v>0.97368421052631604</v>
      </c>
      <c r="H7844">
        <v>0.929824561403509</v>
      </c>
      <c r="I7844">
        <v>0.92800000000000005</v>
      </c>
      <c r="J7844" s="1">
        <v>1</v>
      </c>
      <c r="K7844" t="s">
        <v>23240</v>
      </c>
      <c r="L7844" t="s">
        <v>38932</v>
      </c>
      <c r="M7844" t="s">
        <v>38933</v>
      </c>
    </row>
    <row r="7845" spans="1:13">
      <c r="A7845" s="1" t="s">
        <v>9862</v>
      </c>
      <c r="B7845">
        <v>1.1785529862926701E-5</v>
      </c>
      <c r="C7845" s="1">
        <v>2.19110377234909E-6</v>
      </c>
      <c r="D7845">
        <v>0</v>
      </c>
      <c r="E7845">
        <v>0</v>
      </c>
      <c r="F7845">
        <v>8.9506172839506196E-2</v>
      </c>
      <c r="G7845">
        <v>0</v>
      </c>
      <c r="H7845">
        <v>0.17857142857142899</v>
      </c>
      <c r="I7845">
        <v>4.5454545454545497E-2</v>
      </c>
      <c r="J7845" s="1">
        <v>0</v>
      </c>
      <c r="K7845" t="s">
        <v>23241</v>
      </c>
      <c r="L7845" t="s">
        <v>38934</v>
      </c>
      <c r="M7845" t="s">
        <v>38935</v>
      </c>
    </row>
    <row r="7846" spans="1:13">
      <c r="A7846" s="1" t="s">
        <v>9863</v>
      </c>
      <c r="B7846">
        <v>5.2737752123854397E-7</v>
      </c>
      <c r="C7846" s="1">
        <v>1.19036505184293E-5</v>
      </c>
      <c r="D7846">
        <v>0.91666666666666696</v>
      </c>
      <c r="E7846">
        <v>1</v>
      </c>
      <c r="F7846">
        <v>0.98936170212765995</v>
      </c>
      <c r="G7846">
        <v>0.88235294117647101</v>
      </c>
      <c r="H7846">
        <v>0.9609375</v>
      </c>
      <c r="I7846">
        <v>0.96052631578947401</v>
      </c>
      <c r="J7846" s="1">
        <v>1</v>
      </c>
      <c r="K7846" t="s">
        <v>23238</v>
      </c>
      <c r="L7846" t="s">
        <v>38936</v>
      </c>
      <c r="M7846" t="s">
        <v>38937</v>
      </c>
    </row>
    <row r="7847" spans="1:13">
      <c r="A7847" s="1" t="s">
        <v>9864</v>
      </c>
      <c r="B7847">
        <v>1.3035002070678199E-7</v>
      </c>
      <c r="C7847" s="1">
        <v>2.4851932086665199E-6</v>
      </c>
      <c r="D7847">
        <v>0</v>
      </c>
      <c r="E7847">
        <v>0</v>
      </c>
      <c r="F7847">
        <v>0</v>
      </c>
      <c r="G7847">
        <v>0</v>
      </c>
      <c r="H7847">
        <v>9.6153846153846194E-3</v>
      </c>
      <c r="I7847">
        <v>0</v>
      </c>
      <c r="J7847" s="1">
        <v>0.68181818181818199</v>
      </c>
      <c r="K7847" t="s">
        <v>23241</v>
      </c>
      <c r="L7847" t="s">
        <v>38938</v>
      </c>
      <c r="M7847" t="s">
        <v>38939</v>
      </c>
    </row>
    <row r="7848" spans="1:13">
      <c r="A7848" s="1" t="s">
        <v>9865</v>
      </c>
      <c r="B7848">
        <v>1.85332028426956E-6</v>
      </c>
      <c r="C7848" s="1">
        <v>8.92396334243075E-6</v>
      </c>
      <c r="D7848">
        <v>0</v>
      </c>
      <c r="E7848">
        <v>0</v>
      </c>
      <c r="F7848">
        <v>0.14488636363636401</v>
      </c>
      <c r="G7848">
        <v>1.7857142857142901E-2</v>
      </c>
      <c r="H7848">
        <v>6.3953488372092998E-2</v>
      </c>
      <c r="I7848">
        <v>0</v>
      </c>
      <c r="J7848" s="1">
        <v>0</v>
      </c>
      <c r="K7848" t="s">
        <v>23242</v>
      </c>
      <c r="L7848" t="s">
        <v>38940</v>
      </c>
      <c r="M7848" t="s">
        <v>38941</v>
      </c>
    </row>
    <row r="7849" spans="1:13">
      <c r="A7849" s="1" t="s">
        <v>9866</v>
      </c>
      <c r="B7849">
        <v>1.5620755099247899E-5</v>
      </c>
      <c r="C7849" s="1">
        <v>6.1493331134818301E-7</v>
      </c>
      <c r="D7849">
        <v>0.13157894736842099</v>
      </c>
      <c r="E7849">
        <v>0</v>
      </c>
      <c r="F7849">
        <v>0</v>
      </c>
      <c r="G7849">
        <v>0</v>
      </c>
      <c r="H7849">
        <v>5.1020408163265302E-3</v>
      </c>
      <c r="I7849">
        <v>0</v>
      </c>
      <c r="J7849" s="1" t="s">
        <v>23229</v>
      </c>
      <c r="K7849" t="s">
        <v>23238</v>
      </c>
      <c r="L7849" t="s">
        <v>38942</v>
      </c>
      <c r="M7849" t="s">
        <v>38943</v>
      </c>
    </row>
    <row r="7850" spans="1:13">
      <c r="A7850" s="1" t="s">
        <v>9867</v>
      </c>
      <c r="B7850">
        <v>3.2453908545204098E-6</v>
      </c>
      <c r="C7850" s="1">
        <v>8.8519814472982592E-6</v>
      </c>
      <c r="D7850">
        <v>1.9230769230769201E-2</v>
      </c>
      <c r="E7850">
        <v>0</v>
      </c>
      <c r="F7850">
        <v>2.9940119760479E-3</v>
      </c>
      <c r="G7850">
        <v>0.104166666666667</v>
      </c>
      <c r="H7850">
        <v>6.5789473684210497E-3</v>
      </c>
      <c r="I7850">
        <v>0.16</v>
      </c>
      <c r="J7850" s="1">
        <v>0</v>
      </c>
      <c r="K7850" t="s">
        <v>23242</v>
      </c>
      <c r="L7850" t="s">
        <v>38944</v>
      </c>
      <c r="M7850" t="s">
        <v>38945</v>
      </c>
    </row>
    <row r="7851" spans="1:13">
      <c r="A7851" s="1" t="s">
        <v>9868</v>
      </c>
      <c r="B7851">
        <v>7.2559878847929702E-7</v>
      </c>
      <c r="C7851" s="1">
        <v>1.9951015775915201E-4</v>
      </c>
      <c r="D7851">
        <v>1.5625E-2</v>
      </c>
      <c r="E7851">
        <v>1.0416666666666701E-2</v>
      </c>
      <c r="F7851">
        <v>1.02564102564103E-2</v>
      </c>
      <c r="G7851">
        <v>8.6206896551724102E-2</v>
      </c>
      <c r="H7851">
        <v>0.18859649122807001</v>
      </c>
      <c r="I7851">
        <v>0.20799999999999999</v>
      </c>
      <c r="J7851" s="1">
        <v>0</v>
      </c>
      <c r="K7851" t="s">
        <v>23238</v>
      </c>
      <c r="L7851" t="s">
        <v>38946</v>
      </c>
      <c r="M7851" t="s">
        <v>38947</v>
      </c>
    </row>
    <row r="7852" spans="1:13">
      <c r="A7852" s="1" t="s">
        <v>9869</v>
      </c>
      <c r="B7852">
        <v>2.3271225000977801E-5</v>
      </c>
      <c r="C7852" s="1">
        <v>1.9232653581527899E-5</v>
      </c>
      <c r="D7852">
        <v>0.29166666666666702</v>
      </c>
      <c r="E7852">
        <v>0.214285714285714</v>
      </c>
      <c r="F7852">
        <v>0.141025641025641</v>
      </c>
      <c r="G7852">
        <v>0</v>
      </c>
      <c r="H7852">
        <v>8.8888888888888906E-2</v>
      </c>
      <c r="I7852">
        <v>6.9230769230769207E-2</v>
      </c>
      <c r="J7852" s="1">
        <v>0</v>
      </c>
      <c r="K7852" t="s">
        <v>23242</v>
      </c>
      <c r="L7852" t="s">
        <v>38948</v>
      </c>
      <c r="M7852" t="s">
        <v>38949</v>
      </c>
    </row>
    <row r="7853" spans="1:13">
      <c r="A7853" s="1" t="s">
        <v>9870</v>
      </c>
      <c r="B7853">
        <v>7.2431107582141405E-8</v>
      </c>
      <c r="C7853" s="1">
        <v>3.4377182820287798E-10</v>
      </c>
      <c r="D7853">
        <v>0</v>
      </c>
      <c r="E7853">
        <v>5.4347826086956503E-3</v>
      </c>
      <c r="F7853">
        <v>0</v>
      </c>
      <c r="G7853">
        <v>9.0909090909090905E-3</v>
      </c>
      <c r="H7853">
        <v>4.4247787610619503E-3</v>
      </c>
      <c r="I7853">
        <v>8.6206896551724102E-3</v>
      </c>
      <c r="J7853" s="1">
        <v>0.72727272727272696</v>
      </c>
      <c r="K7853" t="s">
        <v>23239</v>
      </c>
      <c r="L7853" t="s">
        <v>38950</v>
      </c>
      <c r="M7853" t="s">
        <v>38951</v>
      </c>
    </row>
    <row r="7854" spans="1:13">
      <c r="A7854" s="1" t="s">
        <v>9871</v>
      </c>
      <c r="B7854">
        <v>1.5086335014025E-6</v>
      </c>
      <c r="C7854" s="1">
        <v>1.01820855609916E-6</v>
      </c>
      <c r="D7854">
        <v>0</v>
      </c>
      <c r="E7854">
        <v>0</v>
      </c>
      <c r="F7854">
        <v>7.8125E-2</v>
      </c>
      <c r="G7854">
        <v>2.5862068965517199E-2</v>
      </c>
      <c r="H7854">
        <v>6.6371681415929196E-2</v>
      </c>
      <c r="I7854">
        <v>8.1967213114754103E-3</v>
      </c>
      <c r="J7854" s="1" t="s">
        <v>23229</v>
      </c>
      <c r="K7854" t="s">
        <v>23241</v>
      </c>
      <c r="L7854" t="s">
        <v>38952</v>
      </c>
      <c r="M7854" t="s">
        <v>38953</v>
      </c>
    </row>
    <row r="7855" spans="1:13">
      <c r="A7855" s="1" t="s">
        <v>9872</v>
      </c>
      <c r="B7855">
        <v>3.8930004453976401E-5</v>
      </c>
      <c r="C7855" s="1">
        <v>4.7132507987617203E-5</v>
      </c>
      <c r="D7855">
        <v>7.8125E-2</v>
      </c>
      <c r="E7855">
        <v>0.25531914893617003</v>
      </c>
      <c r="F7855">
        <v>6.6666666666666693E-2</v>
      </c>
      <c r="G7855">
        <v>8.6206896551724102E-3</v>
      </c>
      <c r="H7855">
        <v>0</v>
      </c>
      <c r="I7855">
        <v>1.2096774193548401E-2</v>
      </c>
      <c r="J7855" s="1">
        <v>0</v>
      </c>
      <c r="K7855" t="s">
        <v>23238</v>
      </c>
      <c r="L7855" t="s">
        <v>38954</v>
      </c>
      <c r="M7855" t="s">
        <v>38955</v>
      </c>
    </row>
    <row r="7856" spans="1:13">
      <c r="A7856" s="1" t="s">
        <v>9873</v>
      </c>
      <c r="B7856">
        <v>2.5286662180450899E-5</v>
      </c>
      <c r="C7856" s="1">
        <v>4.9982018619329003E-5</v>
      </c>
      <c r="D7856">
        <v>0.5625</v>
      </c>
      <c r="E7856">
        <v>0.54166666666666696</v>
      </c>
      <c r="F7856">
        <v>0.39690721649484501</v>
      </c>
      <c r="G7856">
        <v>0.44444444444444398</v>
      </c>
      <c r="H7856">
        <v>0.337837837837838</v>
      </c>
      <c r="I7856">
        <v>0.266129032258065</v>
      </c>
      <c r="J7856" s="1">
        <v>0</v>
      </c>
      <c r="K7856" t="s">
        <v>23242</v>
      </c>
      <c r="L7856" t="s">
        <v>38956</v>
      </c>
      <c r="M7856" t="s">
        <v>38957</v>
      </c>
    </row>
    <row r="7857" spans="1:13">
      <c r="A7857" s="1" t="s">
        <v>9874</v>
      </c>
      <c r="B7857">
        <v>1.2358560218491801E-6</v>
      </c>
      <c r="C7857" s="1">
        <v>1.59124107396075E-9</v>
      </c>
      <c r="D7857">
        <v>0</v>
      </c>
      <c r="E7857">
        <v>0</v>
      </c>
      <c r="F7857">
        <v>0</v>
      </c>
      <c r="G7857">
        <v>7.1428571428571397E-2</v>
      </c>
      <c r="H7857">
        <v>0</v>
      </c>
      <c r="I7857">
        <v>5.2631578947368403E-3</v>
      </c>
      <c r="J7857" s="1">
        <v>0</v>
      </c>
      <c r="K7857" t="s">
        <v>23237</v>
      </c>
      <c r="L7857" t="s">
        <v>38958</v>
      </c>
      <c r="M7857" t="s">
        <v>38959</v>
      </c>
    </row>
    <row r="7858" spans="1:13">
      <c r="A7858" s="1" t="s">
        <v>9875</v>
      </c>
      <c r="B7858">
        <v>1.5334718597163202E-5</v>
      </c>
      <c r="C7858" s="1">
        <v>5.8482689465095896E-6</v>
      </c>
      <c r="D7858">
        <v>3.2258064516128997E-2</v>
      </c>
      <c r="E7858">
        <v>5.31914893617021E-3</v>
      </c>
      <c r="F7858">
        <v>8.2474226804123696E-2</v>
      </c>
      <c r="G7858">
        <v>1.9230769230769201E-2</v>
      </c>
      <c r="H7858">
        <v>0.11111111111111099</v>
      </c>
      <c r="I7858">
        <v>3.5000000000000003E-2</v>
      </c>
      <c r="J7858" s="1">
        <v>0</v>
      </c>
      <c r="K7858" t="s">
        <v>23241</v>
      </c>
      <c r="L7858" t="s">
        <v>38960</v>
      </c>
      <c r="M7858" t="s">
        <v>38961</v>
      </c>
    </row>
    <row r="7859" spans="1:13">
      <c r="A7859" s="1" t="s">
        <v>9876</v>
      </c>
      <c r="B7859">
        <v>7.7618420833620899E-6</v>
      </c>
      <c r="C7859" s="1">
        <v>5.8390878674178903E-5</v>
      </c>
      <c r="D7859">
        <v>0.875</v>
      </c>
      <c r="E7859">
        <v>0.85416666666666696</v>
      </c>
      <c r="F7859">
        <v>0.80769230769230804</v>
      </c>
      <c r="G7859">
        <v>0.98039215686274495</v>
      </c>
      <c r="H7859">
        <v>0.67289719626168198</v>
      </c>
      <c r="I7859">
        <v>0.91428571428571404</v>
      </c>
      <c r="J7859" s="1">
        <v>1</v>
      </c>
      <c r="K7859" t="s">
        <v>23240</v>
      </c>
      <c r="L7859" t="s">
        <v>38962</v>
      </c>
      <c r="M7859" t="s">
        <v>38963</v>
      </c>
    </row>
    <row r="7860" spans="1:13">
      <c r="A7860" s="1" t="s">
        <v>9877</v>
      </c>
      <c r="B7860">
        <v>2.10480143332074E-4</v>
      </c>
      <c r="C7860" s="1">
        <v>1.48809451037858E-5</v>
      </c>
      <c r="D7860">
        <v>1.6129032258064498E-2</v>
      </c>
      <c r="E7860">
        <v>1.05263157894737E-2</v>
      </c>
      <c r="F7860">
        <v>0.38359788359788399</v>
      </c>
      <c r="G7860">
        <v>0.17142857142857101</v>
      </c>
      <c r="H7860">
        <v>0.35326086956521702</v>
      </c>
      <c r="I7860">
        <v>0.30597014925373101</v>
      </c>
      <c r="J7860" s="1">
        <v>0</v>
      </c>
      <c r="K7860" t="s">
        <v>23239</v>
      </c>
      <c r="L7860" t="s">
        <v>38964</v>
      </c>
      <c r="M7860" t="s">
        <v>38965</v>
      </c>
    </row>
    <row r="7861" spans="1:13">
      <c r="A7861" s="1" t="s">
        <v>9878</v>
      </c>
      <c r="B7861">
        <v>1.45753452400177E-9</v>
      </c>
      <c r="C7861" s="1">
        <v>4.71299424451597E-9</v>
      </c>
      <c r="D7861">
        <v>0</v>
      </c>
      <c r="E7861">
        <v>0</v>
      </c>
      <c r="F7861">
        <v>0</v>
      </c>
      <c r="G7861">
        <v>1.4705882352941201E-2</v>
      </c>
      <c r="H7861">
        <v>0</v>
      </c>
      <c r="I7861">
        <v>0</v>
      </c>
      <c r="J7861" s="1" t="s">
        <v>23229</v>
      </c>
      <c r="K7861" t="s">
        <v>23241</v>
      </c>
      <c r="L7861" t="s">
        <v>38966</v>
      </c>
      <c r="M7861" t="s">
        <v>38967</v>
      </c>
    </row>
    <row r="7862" spans="1:13">
      <c r="A7862" s="1" t="s">
        <v>9879</v>
      </c>
      <c r="B7862">
        <v>3.5699516711836302E-4</v>
      </c>
      <c r="C7862" s="1">
        <v>3.5021074053677601E-5</v>
      </c>
      <c r="D7862">
        <v>0.75</v>
      </c>
      <c r="E7862">
        <v>0.537313432835821</v>
      </c>
      <c r="F7862">
        <v>1</v>
      </c>
      <c r="G7862">
        <v>0.96052631578947401</v>
      </c>
      <c r="H7862">
        <v>0.953125</v>
      </c>
      <c r="I7862">
        <v>0.83561643835616395</v>
      </c>
      <c r="J7862" s="1">
        <v>0</v>
      </c>
      <c r="K7862" t="s">
        <v>23240</v>
      </c>
      <c r="L7862" t="s">
        <v>38968</v>
      </c>
      <c r="M7862" t="s">
        <v>38969</v>
      </c>
    </row>
    <row r="7863" spans="1:13">
      <c r="A7863" s="1" t="s">
        <v>9880</v>
      </c>
      <c r="B7863">
        <v>3.43794410835415E-6</v>
      </c>
      <c r="C7863" s="1">
        <v>4.2565209951398202E-7</v>
      </c>
      <c r="D7863">
        <v>8.9285714285714302E-2</v>
      </c>
      <c r="E7863">
        <v>0</v>
      </c>
      <c r="F7863">
        <v>0</v>
      </c>
      <c r="G7863">
        <v>1.6666666666666701E-2</v>
      </c>
      <c r="H7863">
        <v>0</v>
      </c>
      <c r="I7863">
        <v>0</v>
      </c>
      <c r="J7863" s="1">
        <v>0</v>
      </c>
      <c r="K7863" t="s">
        <v>23241</v>
      </c>
      <c r="L7863" t="s">
        <v>38970</v>
      </c>
      <c r="M7863" t="s">
        <v>38971</v>
      </c>
    </row>
    <row r="7864" spans="1:13">
      <c r="A7864" s="1" t="s">
        <v>9881</v>
      </c>
      <c r="B7864">
        <v>3.5255681765005302E-7</v>
      </c>
      <c r="C7864" s="1">
        <v>1.2942277041687399E-6</v>
      </c>
      <c r="D7864">
        <v>0</v>
      </c>
      <c r="E7864">
        <v>0</v>
      </c>
      <c r="F7864">
        <v>4.91803278688525E-2</v>
      </c>
      <c r="G7864">
        <v>0</v>
      </c>
      <c r="H7864">
        <v>4.1666666666666699E-2</v>
      </c>
      <c r="I7864">
        <v>0</v>
      </c>
      <c r="J7864" s="1">
        <v>0</v>
      </c>
      <c r="K7864" t="s">
        <v>23237</v>
      </c>
      <c r="L7864" t="s">
        <v>38972</v>
      </c>
      <c r="M7864" t="s">
        <v>38973</v>
      </c>
    </row>
    <row r="7865" spans="1:13">
      <c r="A7865" s="1" t="s">
        <v>9882</v>
      </c>
      <c r="B7865">
        <v>6.0156205322518602E-5</v>
      </c>
      <c r="C7865" s="1">
        <v>4.0280855200384497E-4</v>
      </c>
      <c r="D7865">
        <v>0.12903225806451599</v>
      </c>
      <c r="E7865">
        <v>0.53260869565217395</v>
      </c>
      <c r="F7865">
        <v>0.70512820512820495</v>
      </c>
      <c r="G7865">
        <v>0.94642857142857095</v>
      </c>
      <c r="H7865">
        <v>0.78571428571428603</v>
      </c>
      <c r="I7865">
        <v>0.95327102803738295</v>
      </c>
      <c r="J7865" s="1" t="s">
        <v>23229</v>
      </c>
      <c r="K7865" t="s">
        <v>23241</v>
      </c>
      <c r="L7865" t="s">
        <v>38974</v>
      </c>
      <c r="M7865" t="s">
        <v>38975</v>
      </c>
    </row>
    <row r="7866" spans="1:13">
      <c r="A7866" s="1" t="s">
        <v>9883</v>
      </c>
      <c r="B7866">
        <v>1.0395042504052499E-6</v>
      </c>
      <c r="C7866" s="1">
        <v>1.31100333518575E-6</v>
      </c>
      <c r="D7866">
        <v>1</v>
      </c>
      <c r="E7866">
        <v>1</v>
      </c>
      <c r="F7866">
        <v>0.98780487804878003</v>
      </c>
      <c r="G7866">
        <v>1</v>
      </c>
      <c r="H7866">
        <v>1</v>
      </c>
      <c r="I7866">
        <v>1</v>
      </c>
      <c r="J7866" s="1">
        <v>1</v>
      </c>
      <c r="K7866" t="s">
        <v>23240</v>
      </c>
      <c r="L7866" t="s">
        <v>38976</v>
      </c>
      <c r="M7866" t="s">
        <v>38977</v>
      </c>
    </row>
    <row r="7867" spans="1:13">
      <c r="A7867" s="1" t="s">
        <v>9884</v>
      </c>
      <c r="B7867">
        <v>2.1199701498430801E-5</v>
      </c>
      <c r="C7867" s="1">
        <v>6.1189692532329001E-4</v>
      </c>
      <c r="D7867">
        <v>0.40625</v>
      </c>
      <c r="E7867">
        <v>0.409574468085106</v>
      </c>
      <c r="F7867">
        <v>0.768041237113402</v>
      </c>
      <c r="G7867">
        <v>0.98113207547169801</v>
      </c>
      <c r="H7867">
        <v>0.972727272727273</v>
      </c>
      <c r="I7867">
        <v>0.94949494949494995</v>
      </c>
      <c r="J7867" s="1">
        <v>0.95454545454545503</v>
      </c>
      <c r="K7867" t="s">
        <v>23240</v>
      </c>
      <c r="L7867" t="s">
        <v>38978</v>
      </c>
      <c r="M7867" t="s">
        <v>38979</v>
      </c>
    </row>
    <row r="7868" spans="1:13">
      <c r="A7868" s="1" t="s">
        <v>9885</v>
      </c>
      <c r="B7868">
        <v>4.8170013354336301E-6</v>
      </c>
      <c r="C7868" s="1">
        <v>9.89494984534654E-6</v>
      </c>
      <c r="D7868">
        <v>4.8387096774193498E-2</v>
      </c>
      <c r="E7868">
        <v>0.28313253012048201</v>
      </c>
      <c r="F7868">
        <v>0.13719512195121999</v>
      </c>
      <c r="G7868">
        <v>0</v>
      </c>
      <c r="H7868">
        <v>0</v>
      </c>
      <c r="I7868">
        <v>0.11764705882352899</v>
      </c>
      <c r="J7868" s="1">
        <v>0</v>
      </c>
      <c r="K7868" t="s">
        <v>23237</v>
      </c>
      <c r="L7868" t="s">
        <v>38980</v>
      </c>
      <c r="M7868" t="s">
        <v>38981</v>
      </c>
    </row>
    <row r="7869" spans="1:13">
      <c r="A7869" s="1" t="s">
        <v>9886</v>
      </c>
      <c r="B7869">
        <v>1.9156020752383698E-6</v>
      </c>
      <c r="C7869" s="1">
        <v>2.0139749005305801E-5</v>
      </c>
      <c r="D7869">
        <v>0.85416666666666696</v>
      </c>
      <c r="E7869">
        <v>0.984375</v>
      </c>
      <c r="F7869">
        <v>0.98630136986301398</v>
      </c>
      <c r="G7869">
        <v>0.95</v>
      </c>
      <c r="H7869">
        <v>0.99009900990098998</v>
      </c>
      <c r="I7869">
        <v>0.94578313253012003</v>
      </c>
      <c r="J7869" s="1">
        <v>1</v>
      </c>
      <c r="K7869" t="s">
        <v>23240</v>
      </c>
      <c r="L7869" t="s">
        <v>38982</v>
      </c>
      <c r="M7869" t="s">
        <v>38983</v>
      </c>
    </row>
    <row r="7870" spans="1:13">
      <c r="A7870" s="1" t="s">
        <v>9887</v>
      </c>
      <c r="B7870">
        <v>8.7961597246134802E-8</v>
      </c>
      <c r="C7870" s="1">
        <v>9.0369909670813396E-5</v>
      </c>
      <c r="D7870">
        <v>1</v>
      </c>
      <c r="E7870">
        <v>0.98780487804878003</v>
      </c>
      <c r="F7870">
        <v>0.99735449735449699</v>
      </c>
      <c r="G7870">
        <v>0.77083333333333304</v>
      </c>
      <c r="H7870">
        <v>0.97422680412371099</v>
      </c>
      <c r="I7870">
        <v>0.876811594202899</v>
      </c>
      <c r="J7870" s="1">
        <v>1</v>
      </c>
      <c r="K7870" t="s">
        <v>23242</v>
      </c>
      <c r="L7870" t="s">
        <v>38984</v>
      </c>
      <c r="M7870" t="s">
        <v>38985</v>
      </c>
    </row>
    <row r="7871" spans="1:13">
      <c r="A7871" s="1" t="s">
        <v>9888</v>
      </c>
      <c r="B7871">
        <v>5.6963729408174195E-7</v>
      </c>
      <c r="C7871" s="1">
        <v>2.5443507058643001E-6</v>
      </c>
      <c r="D7871">
        <v>0.94444444444444398</v>
      </c>
      <c r="E7871">
        <v>1</v>
      </c>
      <c r="F7871">
        <v>1</v>
      </c>
      <c r="G7871">
        <v>1</v>
      </c>
      <c r="H7871">
        <v>0.80645161290322598</v>
      </c>
      <c r="I7871">
        <v>0.95</v>
      </c>
      <c r="J7871" s="1">
        <v>1</v>
      </c>
      <c r="K7871" t="s">
        <v>23241</v>
      </c>
      <c r="L7871" t="s">
        <v>38986</v>
      </c>
      <c r="M7871" t="s">
        <v>38987</v>
      </c>
    </row>
    <row r="7872" spans="1:13">
      <c r="A7872" s="1" t="s">
        <v>9889</v>
      </c>
      <c r="B7872">
        <v>4.47540412801246E-4</v>
      </c>
      <c r="C7872" s="1">
        <v>2.0447669301723801E-5</v>
      </c>
      <c r="D7872">
        <v>0.43548387096774199</v>
      </c>
      <c r="E7872">
        <v>0.409574468085106</v>
      </c>
      <c r="F7872">
        <v>0.93979057591623005</v>
      </c>
      <c r="G7872">
        <v>0.37962962962962998</v>
      </c>
      <c r="H7872">
        <v>0.94859813084112199</v>
      </c>
      <c r="I7872">
        <v>0.48369565217391303</v>
      </c>
      <c r="J7872" s="1" t="s">
        <v>23229</v>
      </c>
      <c r="K7872" t="s">
        <v>23242</v>
      </c>
      <c r="L7872" t="s">
        <v>38988</v>
      </c>
      <c r="M7872" t="s">
        <v>38989</v>
      </c>
    </row>
    <row r="7873" spans="1:13">
      <c r="A7873" s="1" t="s">
        <v>9890</v>
      </c>
      <c r="B7873">
        <v>2.7041120676838501E-5</v>
      </c>
      <c r="C7873" s="1">
        <v>1.23795325590771E-5</v>
      </c>
      <c r="D7873">
        <v>0.8125</v>
      </c>
      <c r="E7873">
        <v>0.99468085106382997</v>
      </c>
      <c r="F7873">
        <v>0.90512820512820502</v>
      </c>
      <c r="G7873">
        <v>0.87878787878787901</v>
      </c>
      <c r="H7873">
        <v>0.80263157894736803</v>
      </c>
      <c r="I7873">
        <v>0.93518518518518501</v>
      </c>
      <c r="J7873" s="1">
        <v>1</v>
      </c>
      <c r="K7873" t="s">
        <v>23238</v>
      </c>
      <c r="L7873" t="s">
        <v>38990</v>
      </c>
      <c r="M7873" t="s">
        <v>38991</v>
      </c>
    </row>
    <row r="7874" spans="1:13">
      <c r="A7874" s="1" t="s">
        <v>9891</v>
      </c>
      <c r="B7874">
        <v>4.1392650585587403E-5</v>
      </c>
      <c r="C7874" s="1">
        <v>2.96006648944126E-5</v>
      </c>
      <c r="D7874">
        <v>0.953125</v>
      </c>
      <c r="E7874">
        <v>1</v>
      </c>
      <c r="F7874">
        <v>0.93351063829787195</v>
      </c>
      <c r="G7874">
        <v>1</v>
      </c>
      <c r="H7874">
        <v>0.92222222222222205</v>
      </c>
      <c r="I7874">
        <v>0.952380952380952</v>
      </c>
      <c r="J7874" s="1">
        <v>1</v>
      </c>
      <c r="K7874" t="s">
        <v>23241</v>
      </c>
      <c r="L7874" t="s">
        <v>38992</v>
      </c>
      <c r="M7874" t="s">
        <v>38993</v>
      </c>
    </row>
    <row r="7875" spans="1:13">
      <c r="A7875" s="1" t="s">
        <v>9892</v>
      </c>
      <c r="B7875">
        <v>1.0068288265624899E-5</v>
      </c>
      <c r="C7875" s="1">
        <v>5.7651587359661599E-6</v>
      </c>
      <c r="D7875">
        <v>1.5625E-2</v>
      </c>
      <c r="E7875">
        <v>0</v>
      </c>
      <c r="F7875">
        <v>0.10540540540540499</v>
      </c>
      <c r="G7875">
        <v>0</v>
      </c>
      <c r="H7875">
        <v>0</v>
      </c>
      <c r="I7875">
        <v>0</v>
      </c>
      <c r="J7875" s="1" t="s">
        <v>23229</v>
      </c>
      <c r="K7875" t="s">
        <v>23241</v>
      </c>
      <c r="L7875" t="s">
        <v>38994</v>
      </c>
      <c r="M7875" t="s">
        <v>38995</v>
      </c>
    </row>
    <row r="7876" spans="1:13">
      <c r="A7876" s="1" t="s">
        <v>9893</v>
      </c>
      <c r="B7876">
        <v>3.9039740813222202E-7</v>
      </c>
      <c r="C7876" s="1">
        <v>8.4483146715474599E-6</v>
      </c>
      <c r="D7876">
        <v>0.98333333333333295</v>
      </c>
      <c r="E7876">
        <v>1</v>
      </c>
      <c r="F7876">
        <v>1</v>
      </c>
      <c r="G7876">
        <v>0.53030303030303005</v>
      </c>
      <c r="H7876">
        <v>1</v>
      </c>
      <c r="I7876">
        <v>0.82894736842105299</v>
      </c>
      <c r="J7876" s="1">
        <v>1</v>
      </c>
      <c r="K7876" t="s">
        <v>23238</v>
      </c>
      <c r="L7876" t="s">
        <v>38996</v>
      </c>
      <c r="M7876" t="s">
        <v>38997</v>
      </c>
    </row>
    <row r="7877" spans="1:13">
      <c r="A7877" s="1" t="s">
        <v>9894</v>
      </c>
      <c r="B7877">
        <v>8.3053165890147397E-7</v>
      </c>
      <c r="C7877" s="1">
        <v>1.32185739548716E-5</v>
      </c>
      <c r="D7877">
        <v>1</v>
      </c>
      <c r="E7877">
        <v>1</v>
      </c>
      <c r="F7877">
        <v>1</v>
      </c>
      <c r="G7877">
        <v>0.375</v>
      </c>
      <c r="H7877">
        <v>0.99115044247787598</v>
      </c>
      <c r="I7877">
        <v>0.90517241379310298</v>
      </c>
      <c r="J7877" s="1" t="s">
        <v>23229</v>
      </c>
      <c r="K7877" t="s">
        <v>23239</v>
      </c>
      <c r="L7877" t="s">
        <v>38998</v>
      </c>
      <c r="M7877" t="s">
        <v>38999</v>
      </c>
    </row>
    <row r="7878" spans="1:13">
      <c r="A7878" s="1" t="s">
        <v>9895</v>
      </c>
      <c r="B7878">
        <v>1.36555433033618E-6</v>
      </c>
      <c r="C7878" s="1">
        <v>9.1121002209505805E-7</v>
      </c>
      <c r="D7878">
        <v>1</v>
      </c>
      <c r="E7878">
        <v>1</v>
      </c>
      <c r="F7878">
        <v>0.90458015267175595</v>
      </c>
      <c r="G7878">
        <v>1</v>
      </c>
      <c r="H7878">
        <v>1</v>
      </c>
      <c r="I7878">
        <v>1</v>
      </c>
      <c r="J7878" s="1" t="s">
        <v>23229</v>
      </c>
      <c r="K7878" t="s">
        <v>23238</v>
      </c>
      <c r="L7878" t="s">
        <v>39000</v>
      </c>
      <c r="M7878" t="s">
        <v>39001</v>
      </c>
    </row>
    <row r="7879" spans="1:13">
      <c r="A7879" s="1" t="s">
        <v>9896</v>
      </c>
      <c r="B7879">
        <v>9.2992861873984901E-6</v>
      </c>
      <c r="C7879" s="1">
        <v>3.7007178429137601E-5</v>
      </c>
      <c r="D7879">
        <v>1</v>
      </c>
      <c r="E7879">
        <v>1</v>
      </c>
      <c r="F7879">
        <v>0.88823529411764701</v>
      </c>
      <c r="G7879">
        <v>0.97674418604651203</v>
      </c>
      <c r="H7879">
        <v>0.73913043478260898</v>
      </c>
      <c r="I7879">
        <v>0.94615384615384601</v>
      </c>
      <c r="J7879" s="1">
        <v>1</v>
      </c>
      <c r="K7879" t="s">
        <v>23241</v>
      </c>
      <c r="L7879" t="s">
        <v>39002</v>
      </c>
      <c r="M7879" t="s">
        <v>39003</v>
      </c>
    </row>
    <row r="7880" spans="1:13">
      <c r="A7880" s="1" t="s">
        <v>9897</v>
      </c>
      <c r="B7880">
        <v>9.1488651323620404E-7</v>
      </c>
      <c r="C7880" s="1">
        <v>1.8682287346308499E-5</v>
      </c>
      <c r="D7880">
        <v>1</v>
      </c>
      <c r="E7880">
        <v>1</v>
      </c>
      <c r="F7880">
        <v>1</v>
      </c>
      <c r="G7880">
        <v>0.98</v>
      </c>
      <c r="H7880">
        <v>0.96842105263157896</v>
      </c>
      <c r="I7880">
        <v>0.90425531914893598</v>
      </c>
      <c r="J7880" s="1">
        <v>0.45454545454545497</v>
      </c>
      <c r="K7880" t="s">
        <v>23241</v>
      </c>
      <c r="L7880" t="s">
        <v>39004</v>
      </c>
      <c r="M7880" t="s">
        <v>39005</v>
      </c>
    </row>
    <row r="7881" spans="1:13">
      <c r="A7881" s="1" t="s">
        <v>9898</v>
      </c>
      <c r="B7881">
        <v>3.29161215762885E-4</v>
      </c>
      <c r="C7881" s="1">
        <v>2.7489973351595002E-4</v>
      </c>
      <c r="D7881">
        <v>0.230769230769231</v>
      </c>
      <c r="E7881">
        <v>0.18</v>
      </c>
      <c r="F7881">
        <v>0.13750000000000001</v>
      </c>
      <c r="G7881">
        <v>0.54838709677419395</v>
      </c>
      <c r="H7881">
        <v>7.0512820512820498E-2</v>
      </c>
      <c r="I7881">
        <v>0.69642857142857095</v>
      </c>
      <c r="J7881" s="1">
        <v>1</v>
      </c>
      <c r="K7881" t="s">
        <v>23241</v>
      </c>
      <c r="L7881" t="s">
        <v>39006</v>
      </c>
      <c r="M7881" t="s">
        <v>39007</v>
      </c>
    </row>
    <row r="7882" spans="1:13">
      <c r="A7882" s="1" t="s">
        <v>9899</v>
      </c>
      <c r="B7882">
        <v>6.8062421112088803E-5</v>
      </c>
      <c r="C7882" s="1">
        <v>3.2596989764760101E-4</v>
      </c>
      <c r="D7882">
        <v>1</v>
      </c>
      <c r="E7882">
        <v>1</v>
      </c>
      <c r="F7882">
        <v>0.77407407407407403</v>
      </c>
      <c r="G7882">
        <v>0.95121951219512202</v>
      </c>
      <c r="H7882">
        <v>0.86607142857142905</v>
      </c>
      <c r="I7882">
        <v>0.93333333333333302</v>
      </c>
      <c r="J7882" s="1">
        <v>1</v>
      </c>
      <c r="K7882" t="s">
        <v>23241</v>
      </c>
      <c r="L7882" t="s">
        <v>39008</v>
      </c>
      <c r="M7882" t="s">
        <v>39009</v>
      </c>
    </row>
    <row r="7883" spans="1:13">
      <c r="A7883" s="1" t="s">
        <v>9900</v>
      </c>
      <c r="B7883">
        <v>3.5194813588947402E-5</v>
      </c>
      <c r="C7883" s="1">
        <v>1.20384936374572E-6</v>
      </c>
      <c r="D7883">
        <v>1</v>
      </c>
      <c r="E7883">
        <v>0.96969696969696995</v>
      </c>
      <c r="F7883">
        <v>0.99568965517241403</v>
      </c>
      <c r="G7883">
        <v>1</v>
      </c>
      <c r="H7883">
        <v>1</v>
      </c>
      <c r="I7883">
        <v>0.98529411764705899</v>
      </c>
      <c r="J7883" s="1">
        <v>1</v>
      </c>
      <c r="K7883" t="s">
        <v>23240</v>
      </c>
      <c r="L7883" t="s">
        <v>39010</v>
      </c>
      <c r="M7883" t="s">
        <v>39011</v>
      </c>
    </row>
    <row r="7884" spans="1:13">
      <c r="A7884" s="1" t="s">
        <v>9901</v>
      </c>
      <c r="B7884">
        <v>6.62408011287938E-5</v>
      </c>
      <c r="C7884" s="1">
        <v>7.6826852923619606E-6</v>
      </c>
      <c r="D7884">
        <v>0</v>
      </c>
      <c r="E7884">
        <v>0</v>
      </c>
      <c r="F7884">
        <v>0.38461538461538503</v>
      </c>
      <c r="G7884">
        <v>1.2500000000000001E-2</v>
      </c>
      <c r="H7884">
        <v>0.13157894736842099</v>
      </c>
      <c r="I7884">
        <v>6.4516129032258104E-2</v>
      </c>
      <c r="J7884" s="1" t="s">
        <v>23229</v>
      </c>
      <c r="K7884" t="s">
        <v>23242</v>
      </c>
      <c r="L7884" t="s">
        <v>39012</v>
      </c>
      <c r="M7884" t="s">
        <v>39013</v>
      </c>
    </row>
    <row r="7885" spans="1:13">
      <c r="A7885" s="1" t="s">
        <v>9902</v>
      </c>
      <c r="B7885">
        <v>3.0545843893660402E-6</v>
      </c>
      <c r="C7885" s="1">
        <v>8.9063594264002506E-5</v>
      </c>
      <c r="D7885">
        <v>1</v>
      </c>
      <c r="E7885">
        <v>0.92948717948717996</v>
      </c>
      <c r="F7885">
        <v>0.88764044943820197</v>
      </c>
      <c r="G7885">
        <v>1</v>
      </c>
      <c r="H7885">
        <v>0.70454545454545503</v>
      </c>
      <c r="I7885">
        <v>0.98684210526315796</v>
      </c>
      <c r="J7885" s="1">
        <v>1</v>
      </c>
      <c r="K7885" t="s">
        <v>23240</v>
      </c>
      <c r="L7885" t="s">
        <v>39014</v>
      </c>
      <c r="M7885" t="s">
        <v>39015</v>
      </c>
    </row>
    <row r="7886" spans="1:13">
      <c r="A7886" s="1" t="s">
        <v>9903</v>
      </c>
      <c r="B7886">
        <v>3.9907545697791902E-8</v>
      </c>
      <c r="C7886" s="1">
        <v>1.5159416564772601E-9</v>
      </c>
      <c r="D7886">
        <v>1</v>
      </c>
      <c r="E7886">
        <v>1</v>
      </c>
      <c r="F7886">
        <v>1</v>
      </c>
      <c r="G7886">
        <v>1</v>
      </c>
      <c r="H7886">
        <v>0.98672566371681403</v>
      </c>
      <c r="I7886">
        <v>0.99382716049382702</v>
      </c>
      <c r="J7886" s="1">
        <v>0.05</v>
      </c>
      <c r="K7886" t="s">
        <v>23239</v>
      </c>
      <c r="L7886" t="s">
        <v>39016</v>
      </c>
      <c r="M7886" t="s">
        <v>39017</v>
      </c>
    </row>
    <row r="7887" spans="1:13">
      <c r="A7887" s="1" t="s">
        <v>9904</v>
      </c>
      <c r="B7887">
        <v>1.37562459825279E-5</v>
      </c>
      <c r="C7887" s="1">
        <v>5.9408811337509097E-5</v>
      </c>
      <c r="D7887">
        <v>0</v>
      </c>
      <c r="E7887">
        <v>1.26582278481013E-2</v>
      </c>
      <c r="F7887">
        <v>0.8</v>
      </c>
      <c r="G7887">
        <v>4.6875E-2</v>
      </c>
      <c r="H7887">
        <v>0.72666666666666702</v>
      </c>
      <c r="I7887">
        <v>0.13095238095238099</v>
      </c>
      <c r="J7887" s="1">
        <v>0</v>
      </c>
      <c r="K7887" t="s">
        <v>23238</v>
      </c>
      <c r="L7887" t="s">
        <v>39018</v>
      </c>
      <c r="M7887" t="s">
        <v>39019</v>
      </c>
    </row>
    <row r="7888" spans="1:13">
      <c r="A7888" s="1" t="s">
        <v>9905</v>
      </c>
      <c r="B7888">
        <v>1.6881664891649099E-7</v>
      </c>
      <c r="C7888" s="1">
        <v>5.4599689452302696E-7</v>
      </c>
      <c r="D7888">
        <v>0</v>
      </c>
      <c r="E7888">
        <v>0</v>
      </c>
      <c r="F7888">
        <v>0</v>
      </c>
      <c r="G7888">
        <v>0.20588235294117599</v>
      </c>
      <c r="H7888">
        <v>1.20481927710843E-2</v>
      </c>
      <c r="I7888">
        <v>6.8965517241379296E-2</v>
      </c>
      <c r="J7888" s="1" t="s">
        <v>23229</v>
      </c>
      <c r="K7888" t="s">
        <v>23241</v>
      </c>
      <c r="L7888" t="s">
        <v>39020</v>
      </c>
      <c r="M7888" t="s">
        <v>39021</v>
      </c>
    </row>
    <row r="7889" spans="1:13">
      <c r="A7889" s="1" t="s">
        <v>9906</v>
      </c>
      <c r="B7889">
        <v>1.05669119631879E-3</v>
      </c>
      <c r="C7889" s="1">
        <v>8.8254747255306701E-4</v>
      </c>
      <c r="D7889">
        <v>0.609375</v>
      </c>
      <c r="E7889">
        <v>2.0833333333333301E-2</v>
      </c>
      <c r="F7889">
        <v>0.53076923076923099</v>
      </c>
      <c r="G7889">
        <v>0.85344827586206895</v>
      </c>
      <c r="H7889">
        <v>0.68421052631578905</v>
      </c>
      <c r="I7889">
        <v>0.87096774193548399</v>
      </c>
      <c r="J7889" s="1">
        <v>1</v>
      </c>
      <c r="K7889" t="s">
        <v>23241</v>
      </c>
      <c r="L7889" t="s">
        <v>39022</v>
      </c>
      <c r="M7889" t="s">
        <v>39023</v>
      </c>
    </row>
    <row r="7890" spans="1:13">
      <c r="A7890" s="1" t="s">
        <v>9907</v>
      </c>
      <c r="B7890">
        <v>3.0443456647531E-5</v>
      </c>
      <c r="C7890" s="1">
        <v>1.1107138493022599E-5</v>
      </c>
      <c r="D7890">
        <v>0.95</v>
      </c>
      <c r="E7890">
        <v>0.765625</v>
      </c>
      <c r="F7890">
        <v>0.97315436241610698</v>
      </c>
      <c r="G7890">
        <v>1</v>
      </c>
      <c r="H7890">
        <v>0.89583333333333304</v>
      </c>
      <c r="I7890">
        <v>0.94047619047619002</v>
      </c>
      <c r="J7890" s="1">
        <v>1</v>
      </c>
      <c r="K7890" t="s">
        <v>23239</v>
      </c>
      <c r="L7890" t="s">
        <v>39024</v>
      </c>
      <c r="M7890" t="s">
        <v>39025</v>
      </c>
    </row>
    <row r="7891" spans="1:13">
      <c r="A7891" s="1" t="s">
        <v>9908</v>
      </c>
      <c r="B7891">
        <v>1.14104313716122E-5</v>
      </c>
      <c r="C7891" s="1">
        <v>3.4489900739590198E-6</v>
      </c>
      <c r="D7891">
        <v>1.9230769230769201E-2</v>
      </c>
      <c r="E7891">
        <v>0</v>
      </c>
      <c r="F7891">
        <v>0.135135135135135</v>
      </c>
      <c r="G7891">
        <v>0</v>
      </c>
      <c r="H7891">
        <v>0</v>
      </c>
      <c r="I7891">
        <v>0</v>
      </c>
      <c r="J7891" s="1" t="s">
        <v>23229</v>
      </c>
      <c r="K7891" t="s">
        <v>23238</v>
      </c>
      <c r="L7891" t="s">
        <v>39026</v>
      </c>
      <c r="M7891" t="s">
        <v>39027</v>
      </c>
    </row>
    <row r="7892" spans="1:13">
      <c r="A7892" s="1" t="s">
        <v>9909</v>
      </c>
      <c r="B7892">
        <v>1.27666087978776E-5</v>
      </c>
      <c r="C7892" s="1">
        <v>1.0585621232315799E-5</v>
      </c>
      <c r="D7892">
        <v>0.97727272727272696</v>
      </c>
      <c r="E7892">
        <v>1</v>
      </c>
      <c r="F7892">
        <v>0.92592592592592604</v>
      </c>
      <c r="G7892">
        <v>1</v>
      </c>
      <c r="H7892">
        <v>1</v>
      </c>
      <c r="I7892">
        <v>0.98529411764705899</v>
      </c>
      <c r="J7892" s="1" t="s">
        <v>23229</v>
      </c>
      <c r="K7892" t="s">
        <v>23238</v>
      </c>
      <c r="L7892" t="s">
        <v>39028</v>
      </c>
      <c r="M7892" t="s">
        <v>39029</v>
      </c>
    </row>
    <row r="7893" spans="1:13">
      <c r="A7893" s="1" t="s">
        <v>9910</v>
      </c>
      <c r="B7893">
        <v>1.08277845598096E-4</v>
      </c>
      <c r="C7893" s="1">
        <v>1.18264361336049E-4</v>
      </c>
      <c r="D7893">
        <v>0</v>
      </c>
      <c r="E7893">
        <v>5.3763440860215101E-3</v>
      </c>
      <c r="F7893">
        <v>0.18449197860962599</v>
      </c>
      <c r="G7893">
        <v>0.29545454545454503</v>
      </c>
      <c r="H7893">
        <v>0.15104166666666699</v>
      </c>
      <c r="I7893">
        <v>0.13709677419354799</v>
      </c>
      <c r="J7893" s="1" t="s">
        <v>23229</v>
      </c>
      <c r="K7893" t="s">
        <v>23241</v>
      </c>
      <c r="L7893" t="s">
        <v>39030</v>
      </c>
      <c r="M7893" t="s">
        <v>39031</v>
      </c>
    </row>
    <row r="7894" spans="1:13">
      <c r="A7894" s="1" t="s">
        <v>9911</v>
      </c>
      <c r="B7894">
        <v>2.5935377395884198E-6</v>
      </c>
      <c r="C7894" s="1">
        <v>1.73670275809446E-7</v>
      </c>
      <c r="D7894">
        <v>0</v>
      </c>
      <c r="E7894">
        <v>0</v>
      </c>
      <c r="F7894">
        <v>3.1055900621118002E-3</v>
      </c>
      <c r="G7894">
        <v>3.5714285714285698E-2</v>
      </c>
      <c r="H7894">
        <v>6.7567567567567599E-2</v>
      </c>
      <c r="I7894">
        <v>0</v>
      </c>
      <c r="J7894" s="1" t="s">
        <v>23229</v>
      </c>
      <c r="K7894" t="s">
        <v>23241</v>
      </c>
      <c r="L7894" t="s">
        <v>39032</v>
      </c>
      <c r="M7894" t="s">
        <v>39033</v>
      </c>
    </row>
    <row r="7895" spans="1:13">
      <c r="A7895" s="1" t="s">
        <v>9912</v>
      </c>
      <c r="B7895">
        <v>4.2451869865761301E-7</v>
      </c>
      <c r="C7895" s="1">
        <v>4.8465750516422303E-6</v>
      </c>
      <c r="D7895">
        <v>0.97826086956521696</v>
      </c>
      <c r="E7895">
        <v>1</v>
      </c>
      <c r="F7895">
        <v>1</v>
      </c>
      <c r="G7895">
        <v>1</v>
      </c>
      <c r="H7895">
        <v>1</v>
      </c>
      <c r="I7895">
        <v>0.71153846153846201</v>
      </c>
      <c r="J7895" s="1">
        <v>1</v>
      </c>
      <c r="K7895" t="s">
        <v>23240</v>
      </c>
      <c r="L7895" t="s">
        <v>39034</v>
      </c>
      <c r="M7895" t="s">
        <v>39035</v>
      </c>
    </row>
    <row r="7896" spans="1:13">
      <c r="A7896" s="1" t="s">
        <v>9913</v>
      </c>
      <c r="B7896">
        <v>1.6145864678774301E-6</v>
      </c>
      <c r="C7896" s="1">
        <v>3.7505965986153502E-5</v>
      </c>
      <c r="D7896">
        <v>0.107142857142857</v>
      </c>
      <c r="E7896">
        <v>0.156626506024096</v>
      </c>
      <c r="F7896">
        <v>8.3850931677018598E-2</v>
      </c>
      <c r="G7896">
        <v>0.42</v>
      </c>
      <c r="H7896">
        <v>5.6818181818181802E-2</v>
      </c>
      <c r="I7896">
        <v>0.309859154929577</v>
      </c>
      <c r="J7896" s="1">
        <v>0</v>
      </c>
      <c r="K7896" t="s">
        <v>23241</v>
      </c>
      <c r="L7896" t="s">
        <v>39036</v>
      </c>
      <c r="M7896" t="s">
        <v>39037</v>
      </c>
    </row>
    <row r="7897" spans="1:13">
      <c r="A7897" s="1" t="s">
        <v>9914</v>
      </c>
      <c r="B7897">
        <v>3.3367714800821202E-4</v>
      </c>
      <c r="C7897" s="1">
        <v>5.9200547386716496E-4</v>
      </c>
      <c r="D7897">
        <v>0.75</v>
      </c>
      <c r="E7897">
        <v>0.32105263157894698</v>
      </c>
      <c r="F7897">
        <v>0.74611398963730602</v>
      </c>
      <c r="G7897">
        <v>0.115384615384615</v>
      </c>
      <c r="H7897">
        <v>0.657407407407407</v>
      </c>
      <c r="I7897">
        <v>0.38679245283018898</v>
      </c>
      <c r="J7897" s="1">
        <v>0</v>
      </c>
      <c r="K7897" t="s">
        <v>23239</v>
      </c>
      <c r="L7897" t="s">
        <v>39038</v>
      </c>
      <c r="M7897" t="s">
        <v>39039</v>
      </c>
    </row>
    <row r="7898" spans="1:13">
      <c r="A7898" s="1" t="s">
        <v>9915</v>
      </c>
      <c r="B7898">
        <v>5.5197535474712701E-5</v>
      </c>
      <c r="C7898" s="1">
        <v>3.5247298022046802E-5</v>
      </c>
      <c r="D7898">
        <v>0</v>
      </c>
      <c r="E7898">
        <v>0</v>
      </c>
      <c r="F7898">
        <v>0.148148148148148</v>
      </c>
      <c r="G7898">
        <v>0</v>
      </c>
      <c r="H7898">
        <v>0</v>
      </c>
      <c r="I7898">
        <v>0</v>
      </c>
      <c r="J7898" s="1">
        <v>0</v>
      </c>
      <c r="K7898" t="s">
        <v>23241</v>
      </c>
      <c r="L7898" t="s">
        <v>39040</v>
      </c>
      <c r="M7898" t="s">
        <v>39041</v>
      </c>
    </row>
    <row r="7899" spans="1:13">
      <c r="A7899" s="1" t="s">
        <v>9916</v>
      </c>
      <c r="B7899">
        <v>1.52338519250137E-6</v>
      </c>
      <c r="C7899" s="1">
        <v>2.2065279165576001E-6</v>
      </c>
      <c r="D7899">
        <v>0</v>
      </c>
      <c r="E7899">
        <v>0</v>
      </c>
      <c r="F7899">
        <v>3.0769230769230799E-2</v>
      </c>
      <c r="G7899">
        <v>0</v>
      </c>
      <c r="H7899">
        <v>0.100877192982456</v>
      </c>
      <c r="I7899">
        <v>0.02</v>
      </c>
      <c r="J7899" s="1">
        <v>0</v>
      </c>
      <c r="K7899" t="s">
        <v>23242</v>
      </c>
      <c r="L7899" t="s">
        <v>39042</v>
      </c>
      <c r="M7899" t="s">
        <v>39043</v>
      </c>
    </row>
    <row r="7900" spans="1:13">
      <c r="A7900" s="1" t="s">
        <v>9917</v>
      </c>
      <c r="B7900">
        <v>1.77164713314E-5</v>
      </c>
      <c r="C7900" s="1">
        <v>6.7033516218353498E-5</v>
      </c>
      <c r="D7900">
        <v>0.984375</v>
      </c>
      <c r="E7900">
        <v>1</v>
      </c>
      <c r="F7900">
        <v>0.992307692307692</v>
      </c>
      <c r="G7900">
        <v>0.52678571428571397</v>
      </c>
      <c r="H7900">
        <v>0.98245614035087703</v>
      </c>
      <c r="I7900">
        <v>0.74399999999999999</v>
      </c>
      <c r="J7900" s="1">
        <v>1</v>
      </c>
      <c r="K7900" t="s">
        <v>23239</v>
      </c>
      <c r="L7900" t="s">
        <v>39044</v>
      </c>
      <c r="M7900" t="s">
        <v>39045</v>
      </c>
    </row>
    <row r="7901" spans="1:13">
      <c r="A7901" s="1" t="s">
        <v>9918</v>
      </c>
      <c r="B7901">
        <v>2.1755663669049499E-4</v>
      </c>
      <c r="C7901" s="1">
        <v>3.2156720782240801E-6</v>
      </c>
      <c r="D7901">
        <v>0.68333333333333302</v>
      </c>
      <c r="E7901">
        <v>0.69886363636363602</v>
      </c>
      <c r="F7901">
        <v>0.92222222222222205</v>
      </c>
      <c r="G7901">
        <v>1</v>
      </c>
      <c r="H7901">
        <v>0.84313725490196101</v>
      </c>
      <c r="I7901">
        <v>1</v>
      </c>
      <c r="J7901" s="1">
        <v>1</v>
      </c>
      <c r="K7901" t="s">
        <v>23241</v>
      </c>
      <c r="L7901" t="s">
        <v>39046</v>
      </c>
      <c r="M7901" t="s">
        <v>39047</v>
      </c>
    </row>
    <row r="7902" spans="1:13">
      <c r="A7902" s="1" t="s">
        <v>9919</v>
      </c>
      <c r="B7902">
        <v>3.8154250288248302E-6</v>
      </c>
      <c r="C7902" s="1">
        <v>6.70703118310642E-7</v>
      </c>
      <c r="D7902">
        <v>0.96875</v>
      </c>
      <c r="E7902">
        <v>0.97826086956521696</v>
      </c>
      <c r="F7902">
        <v>0.98941798941798897</v>
      </c>
      <c r="G7902">
        <v>0.95555555555555605</v>
      </c>
      <c r="H7902">
        <v>0.99489795918367396</v>
      </c>
      <c r="I7902">
        <v>1</v>
      </c>
      <c r="J7902" s="1">
        <v>1</v>
      </c>
      <c r="K7902" t="s">
        <v>23241</v>
      </c>
      <c r="L7902" t="s">
        <v>39048</v>
      </c>
      <c r="M7902" t="s">
        <v>39049</v>
      </c>
    </row>
    <row r="7903" spans="1:13">
      <c r="A7903" s="1" t="s">
        <v>9920</v>
      </c>
      <c r="B7903">
        <v>1.2922790508115801E-4</v>
      </c>
      <c r="C7903" s="1">
        <v>9.0274442030297805E-5</v>
      </c>
      <c r="D7903">
        <v>0.19354838709677399</v>
      </c>
      <c r="E7903">
        <v>0</v>
      </c>
      <c r="F7903">
        <v>0.13783783783783801</v>
      </c>
      <c r="G7903">
        <v>9.8039215686274508E-3</v>
      </c>
      <c r="H7903">
        <v>1.8181818181818198E-2</v>
      </c>
      <c r="I7903">
        <v>0</v>
      </c>
      <c r="J7903" s="1" t="s">
        <v>23229</v>
      </c>
      <c r="K7903" t="s">
        <v>23239</v>
      </c>
      <c r="L7903" t="s">
        <v>39050</v>
      </c>
      <c r="M7903" t="s">
        <v>39051</v>
      </c>
    </row>
    <row r="7904" spans="1:13">
      <c r="A7904" s="1" t="s">
        <v>9921</v>
      </c>
      <c r="B7904">
        <v>1.9583341802368501E-7</v>
      </c>
      <c r="C7904" s="1">
        <v>3.3923426628732699E-6</v>
      </c>
      <c r="D7904">
        <v>0.9375</v>
      </c>
      <c r="E7904">
        <v>0.97395833333333304</v>
      </c>
      <c r="F7904">
        <v>0.96923076923076901</v>
      </c>
      <c r="G7904">
        <v>1</v>
      </c>
      <c r="H7904">
        <v>0.98684210526315796</v>
      </c>
      <c r="I7904">
        <v>0.996</v>
      </c>
      <c r="J7904" s="1">
        <v>0.95454545454545503</v>
      </c>
      <c r="K7904" t="s">
        <v>23240</v>
      </c>
      <c r="L7904" t="s">
        <v>39052</v>
      </c>
      <c r="M7904" t="s">
        <v>39053</v>
      </c>
    </row>
    <row r="7905" spans="1:13">
      <c r="A7905" s="1" t="s">
        <v>9922</v>
      </c>
      <c r="B7905">
        <v>8.71286593061837E-7</v>
      </c>
      <c r="C7905" s="1">
        <v>5.7399547131163797E-9</v>
      </c>
      <c r="D7905">
        <v>0.94444444444444398</v>
      </c>
      <c r="E7905">
        <v>1</v>
      </c>
      <c r="F7905">
        <v>1</v>
      </c>
      <c r="G7905">
        <v>1</v>
      </c>
      <c r="H7905">
        <v>1</v>
      </c>
      <c r="I7905">
        <v>1</v>
      </c>
      <c r="J7905" s="1">
        <v>1</v>
      </c>
      <c r="K7905" t="s">
        <v>23238</v>
      </c>
      <c r="L7905" t="s">
        <v>39054</v>
      </c>
      <c r="M7905" t="s">
        <v>39055</v>
      </c>
    </row>
    <row r="7906" spans="1:13">
      <c r="A7906" s="1" t="s">
        <v>9923</v>
      </c>
      <c r="B7906">
        <v>2.0690089861522201E-6</v>
      </c>
      <c r="C7906" s="1">
        <v>2.8449470286668398E-6</v>
      </c>
      <c r="D7906">
        <v>0.98387096774193505</v>
      </c>
      <c r="E7906">
        <v>0.98958333333333304</v>
      </c>
      <c r="F7906">
        <v>0.76943005181347102</v>
      </c>
      <c r="G7906">
        <v>1</v>
      </c>
      <c r="H7906">
        <v>0.91363636363636402</v>
      </c>
      <c r="I7906">
        <v>0.94155844155844204</v>
      </c>
      <c r="J7906" s="1" t="s">
        <v>23229</v>
      </c>
      <c r="K7906" t="s">
        <v>23242</v>
      </c>
      <c r="L7906" t="s">
        <v>39056</v>
      </c>
      <c r="M7906" t="s">
        <v>39057</v>
      </c>
    </row>
    <row r="7907" spans="1:13">
      <c r="A7907" s="1" t="s">
        <v>9924</v>
      </c>
      <c r="B7907">
        <v>9.0940068521520299E-7</v>
      </c>
      <c r="C7907" s="1">
        <v>4.9150614989417503E-7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0.93548387096774199</v>
      </c>
      <c r="J7907" s="1">
        <v>1</v>
      </c>
      <c r="K7907" t="s">
        <v>23241</v>
      </c>
      <c r="L7907" t="s">
        <v>39058</v>
      </c>
      <c r="M7907" t="s">
        <v>39059</v>
      </c>
    </row>
    <row r="7908" spans="1:13">
      <c r="A7908" s="1" t="s">
        <v>9925</v>
      </c>
      <c r="B7908">
        <v>6.9093685913066295E-4</v>
      </c>
      <c r="C7908" s="1">
        <v>3.3249506239815197E-5</v>
      </c>
      <c r="D7908">
        <v>0.95</v>
      </c>
      <c r="E7908">
        <v>0.60106382978723405</v>
      </c>
      <c r="F7908">
        <v>0.996932515337423</v>
      </c>
      <c r="G7908">
        <v>1</v>
      </c>
      <c r="H7908">
        <v>0.99541284403669705</v>
      </c>
      <c r="I7908">
        <v>0.99382716049382702</v>
      </c>
      <c r="J7908" s="1">
        <v>1</v>
      </c>
      <c r="K7908" t="s">
        <v>23238</v>
      </c>
      <c r="L7908" t="s">
        <v>39060</v>
      </c>
      <c r="M7908" t="s">
        <v>39061</v>
      </c>
    </row>
    <row r="7909" spans="1:13">
      <c r="A7909" s="1" t="s">
        <v>9926</v>
      </c>
      <c r="B7909">
        <v>7.2298179555094607E-5</v>
      </c>
      <c r="C7909" s="1">
        <v>6.1155453017184398E-6</v>
      </c>
      <c r="D7909">
        <v>1</v>
      </c>
      <c r="E7909">
        <v>0.99450549450549497</v>
      </c>
      <c r="F7909">
        <v>0.88461538461538503</v>
      </c>
      <c r="G7909">
        <v>0.98275862068965503</v>
      </c>
      <c r="H7909">
        <v>0.83490566037735803</v>
      </c>
      <c r="I7909">
        <v>0.97826086956521696</v>
      </c>
      <c r="J7909" s="1">
        <v>1</v>
      </c>
      <c r="K7909" t="s">
        <v>23238</v>
      </c>
      <c r="L7909" t="s">
        <v>39062</v>
      </c>
      <c r="M7909" t="s">
        <v>39063</v>
      </c>
    </row>
    <row r="7910" spans="1:13">
      <c r="A7910" s="1" t="s">
        <v>9927</v>
      </c>
      <c r="B7910">
        <v>8.6329555216382606E-8</v>
      </c>
      <c r="C7910" s="1">
        <v>1.0908246094577599E-6</v>
      </c>
      <c r="D7910">
        <v>0</v>
      </c>
      <c r="E7910">
        <v>0</v>
      </c>
      <c r="F7910">
        <v>1.8421052631578901E-2</v>
      </c>
      <c r="G7910">
        <v>0</v>
      </c>
      <c r="H7910">
        <v>1.33928571428571E-2</v>
      </c>
      <c r="I7910">
        <v>0</v>
      </c>
      <c r="J7910" s="1">
        <v>0</v>
      </c>
      <c r="K7910" t="s">
        <v>23239</v>
      </c>
      <c r="L7910" t="s">
        <v>39064</v>
      </c>
      <c r="M7910" t="s">
        <v>39065</v>
      </c>
    </row>
    <row r="7911" spans="1:13">
      <c r="A7911" s="1" t="s">
        <v>9928</v>
      </c>
      <c r="B7911">
        <v>1.08460182442476E-5</v>
      </c>
      <c r="C7911" s="1">
        <v>2.4251180726145599E-6</v>
      </c>
      <c r="D7911">
        <v>0.85483870967741904</v>
      </c>
      <c r="E7911">
        <v>0.96236559139784905</v>
      </c>
      <c r="F7911">
        <v>0.99484536082474195</v>
      </c>
      <c r="G7911">
        <v>1</v>
      </c>
      <c r="H7911">
        <v>0.97727272727272696</v>
      </c>
      <c r="I7911">
        <v>0.98290598290598297</v>
      </c>
      <c r="J7911" s="1" t="s">
        <v>23229</v>
      </c>
      <c r="K7911" t="s">
        <v>23239</v>
      </c>
      <c r="L7911" t="s">
        <v>39066</v>
      </c>
      <c r="M7911" t="s">
        <v>39067</v>
      </c>
    </row>
    <row r="7912" spans="1:13">
      <c r="A7912" s="1" t="s">
        <v>9929</v>
      </c>
      <c r="B7912">
        <v>7.8858970156165794E-5</v>
      </c>
      <c r="C7912" s="1">
        <v>3.00984544057517E-5</v>
      </c>
      <c r="D7912">
        <v>0.86111111111111105</v>
      </c>
      <c r="E7912">
        <v>0.86206896551724099</v>
      </c>
      <c r="F7912">
        <v>0.80208333333333304</v>
      </c>
      <c r="G7912">
        <v>0.96739130434782605</v>
      </c>
      <c r="H7912">
        <v>0.96923076923076901</v>
      </c>
      <c r="I7912">
        <v>0.702380952380952</v>
      </c>
      <c r="J7912" s="1" t="s">
        <v>23229</v>
      </c>
      <c r="K7912" t="s">
        <v>23239</v>
      </c>
      <c r="L7912" t="s">
        <v>39068</v>
      </c>
      <c r="M7912" t="s">
        <v>39069</v>
      </c>
    </row>
    <row r="7913" spans="1:13">
      <c r="A7913" s="1" t="s">
        <v>9930</v>
      </c>
      <c r="B7913">
        <v>3.4582439088739201E-4</v>
      </c>
      <c r="C7913" s="1">
        <v>3.6005643018041799E-5</v>
      </c>
      <c r="D7913">
        <v>0.35416666666666702</v>
      </c>
      <c r="E7913">
        <v>0.65853658536585402</v>
      </c>
      <c r="F7913">
        <v>0.233108108108108</v>
      </c>
      <c r="G7913">
        <v>0.23913043478260901</v>
      </c>
      <c r="H7913">
        <v>0.164179104477612</v>
      </c>
      <c r="I7913">
        <v>0.04</v>
      </c>
      <c r="J7913" s="1" t="s">
        <v>23229</v>
      </c>
      <c r="K7913" t="s">
        <v>23241</v>
      </c>
      <c r="L7913" t="s">
        <v>39070</v>
      </c>
      <c r="M7913" t="s">
        <v>39071</v>
      </c>
    </row>
    <row r="7914" spans="1:13">
      <c r="A7914" s="1" t="s">
        <v>9931</v>
      </c>
      <c r="B7914">
        <v>2.58520435741023E-4</v>
      </c>
      <c r="C7914" s="1">
        <v>2.15696933035653E-4</v>
      </c>
      <c r="D7914">
        <v>0</v>
      </c>
      <c r="E7914">
        <v>0</v>
      </c>
      <c r="F7914">
        <v>0.53921568627451</v>
      </c>
      <c r="G7914">
        <v>0</v>
      </c>
      <c r="H7914">
        <v>0.18181818181818199</v>
      </c>
      <c r="I7914">
        <v>5.2631578947368397E-2</v>
      </c>
      <c r="J7914" s="1" t="s">
        <v>23229</v>
      </c>
      <c r="K7914" t="s">
        <v>23242</v>
      </c>
      <c r="L7914" t="s">
        <v>39072</v>
      </c>
      <c r="M7914" t="s">
        <v>39073</v>
      </c>
    </row>
    <row r="7915" spans="1:13">
      <c r="A7915" s="1" t="s">
        <v>9932</v>
      </c>
      <c r="B7915">
        <v>4.4035890453058803E-5</v>
      </c>
      <c r="C7915" s="1">
        <v>4.72184806332881E-5</v>
      </c>
      <c r="D7915">
        <v>0.3</v>
      </c>
      <c r="E7915">
        <v>0.171875</v>
      </c>
      <c r="F7915">
        <v>4.8969072164948502E-2</v>
      </c>
      <c r="G7915">
        <v>3.125E-2</v>
      </c>
      <c r="H7915">
        <v>4.0178571428571397E-2</v>
      </c>
      <c r="I7915">
        <v>0.169811320754717</v>
      </c>
      <c r="J7915" s="1">
        <v>0</v>
      </c>
      <c r="K7915" t="s">
        <v>23238</v>
      </c>
      <c r="L7915" t="s">
        <v>39074</v>
      </c>
      <c r="M7915" t="s">
        <v>39075</v>
      </c>
    </row>
    <row r="7916" spans="1:13">
      <c r="A7916" s="1" t="s">
        <v>9933</v>
      </c>
      <c r="B7916">
        <v>9.7789284155367796E-5</v>
      </c>
      <c r="C7916" s="1">
        <v>4.6156560262715998E-5</v>
      </c>
      <c r="D7916">
        <v>4.7619047619047603E-2</v>
      </c>
      <c r="E7916">
        <v>0.36792452830188699</v>
      </c>
      <c r="F7916">
        <v>0.35096153846153799</v>
      </c>
      <c r="G7916">
        <v>0.57142857142857095</v>
      </c>
      <c r="H7916">
        <v>0.42857142857142899</v>
      </c>
      <c r="I7916">
        <v>0.19230769230769201</v>
      </c>
      <c r="J7916" s="1">
        <v>0</v>
      </c>
      <c r="K7916" t="s">
        <v>23242</v>
      </c>
      <c r="L7916" t="s">
        <v>39076</v>
      </c>
      <c r="M7916" t="s">
        <v>39077</v>
      </c>
    </row>
    <row r="7917" spans="1:13">
      <c r="A7917" s="1" t="s">
        <v>9934</v>
      </c>
      <c r="B7917">
        <v>1.34390210662464E-6</v>
      </c>
      <c r="C7917" s="1">
        <v>4.9197600461285E-5</v>
      </c>
      <c r="D7917">
        <v>0.125</v>
      </c>
      <c r="E7917">
        <v>0.1875</v>
      </c>
      <c r="F7917">
        <v>7.43589743589744E-2</v>
      </c>
      <c r="G7917">
        <v>2.7272727272727299E-2</v>
      </c>
      <c r="H7917">
        <v>2.1929824561403501E-2</v>
      </c>
      <c r="I7917">
        <v>1.6129032258064498E-2</v>
      </c>
      <c r="J7917" s="1">
        <v>0</v>
      </c>
      <c r="K7917" t="s">
        <v>23238</v>
      </c>
      <c r="L7917" t="s">
        <v>39078</v>
      </c>
      <c r="M7917" t="s">
        <v>39079</v>
      </c>
    </row>
    <row r="7918" spans="1:13">
      <c r="A7918" s="1" t="s">
        <v>9935</v>
      </c>
      <c r="B7918">
        <v>2.7393060394317999E-5</v>
      </c>
      <c r="C7918" s="1">
        <v>4.70790937520396E-5</v>
      </c>
      <c r="D7918">
        <v>0.57407407407407396</v>
      </c>
      <c r="E7918">
        <v>0.44270833333333298</v>
      </c>
      <c r="F7918">
        <v>0.31153846153846199</v>
      </c>
      <c r="G7918">
        <v>0</v>
      </c>
      <c r="H7918">
        <v>0.62666666666666704</v>
      </c>
      <c r="I7918">
        <v>0.21641791044776101</v>
      </c>
      <c r="J7918" s="1">
        <v>0</v>
      </c>
      <c r="K7918" t="s">
        <v>23241</v>
      </c>
      <c r="L7918" t="s">
        <v>39080</v>
      </c>
      <c r="M7918" t="s">
        <v>39081</v>
      </c>
    </row>
    <row r="7919" spans="1:13">
      <c r="A7919" s="1" t="s">
        <v>9936</v>
      </c>
      <c r="B7919">
        <v>6.4381915621823498E-7</v>
      </c>
      <c r="C7919" s="1">
        <v>1.3007482991186099E-5</v>
      </c>
      <c r="D7919">
        <v>1</v>
      </c>
      <c r="E7919">
        <v>0.99473684210526303</v>
      </c>
      <c r="F7919">
        <v>1</v>
      </c>
      <c r="G7919">
        <v>0.97413793103448298</v>
      </c>
      <c r="H7919">
        <v>0.98245614035087703</v>
      </c>
      <c r="I7919">
        <v>0.92148760330578505</v>
      </c>
      <c r="J7919" s="1" t="s">
        <v>23229</v>
      </c>
      <c r="K7919" t="s">
        <v>23237</v>
      </c>
      <c r="L7919" t="s">
        <v>39082</v>
      </c>
      <c r="M7919" t="s">
        <v>39083</v>
      </c>
    </row>
    <row r="7920" spans="1:13">
      <c r="A7920" s="1" t="s">
        <v>9937</v>
      </c>
      <c r="B7920">
        <v>3.1526682506899598E-5</v>
      </c>
      <c r="C7920" s="1">
        <v>3.4103437041966798E-7</v>
      </c>
      <c r="D7920">
        <v>0.953125</v>
      </c>
      <c r="E7920">
        <v>0.989247311827957</v>
      </c>
      <c r="F7920">
        <v>0.86855670103092797</v>
      </c>
      <c r="G7920">
        <v>0.98148148148148195</v>
      </c>
      <c r="H7920">
        <v>0.734513274336283</v>
      </c>
      <c r="I7920">
        <v>0.96226415094339601</v>
      </c>
      <c r="J7920" s="1">
        <v>1</v>
      </c>
      <c r="K7920" t="s">
        <v>23238</v>
      </c>
      <c r="L7920" t="s">
        <v>39084</v>
      </c>
      <c r="M7920" t="s">
        <v>39085</v>
      </c>
    </row>
    <row r="7921" spans="1:13">
      <c r="A7921" s="1" t="s">
        <v>9938</v>
      </c>
      <c r="B7921">
        <v>2.2503792066761901E-5</v>
      </c>
      <c r="C7921" s="1">
        <v>5.9769819237938003E-5</v>
      </c>
      <c r="D7921">
        <v>0</v>
      </c>
      <c r="E7921">
        <v>0</v>
      </c>
      <c r="F7921">
        <v>0.15706806282722499</v>
      </c>
      <c r="G7921">
        <v>0</v>
      </c>
      <c r="H7921">
        <v>9.4339622641509396E-3</v>
      </c>
      <c r="I7921">
        <v>0</v>
      </c>
      <c r="J7921" s="1">
        <v>0</v>
      </c>
      <c r="K7921" t="s">
        <v>23241</v>
      </c>
      <c r="L7921" t="s">
        <v>39086</v>
      </c>
      <c r="M7921" t="s">
        <v>39087</v>
      </c>
    </row>
    <row r="7922" spans="1:13">
      <c r="A7922" s="1" t="s">
        <v>9939</v>
      </c>
      <c r="B7922">
        <v>2.03741406919366E-7</v>
      </c>
      <c r="C7922" s="1">
        <v>3.1670140225714202E-7</v>
      </c>
      <c r="D7922">
        <v>1</v>
      </c>
      <c r="E7922">
        <v>1</v>
      </c>
      <c r="F7922">
        <v>0.63764044943820197</v>
      </c>
      <c r="G7922">
        <v>0.967741935483871</v>
      </c>
      <c r="H7922">
        <v>0.626506024096386</v>
      </c>
      <c r="I7922">
        <v>0.94594594594594605</v>
      </c>
      <c r="J7922" s="1">
        <v>0</v>
      </c>
      <c r="K7922" t="s">
        <v>23241</v>
      </c>
      <c r="L7922" t="s">
        <v>39088</v>
      </c>
      <c r="M7922" t="s">
        <v>39089</v>
      </c>
    </row>
    <row r="7923" spans="1:13">
      <c r="A7923" s="1" t="s">
        <v>9940</v>
      </c>
      <c r="B7923">
        <v>5.9010363936763097E-5</v>
      </c>
      <c r="C7923" s="1">
        <v>1.31974350080502E-4</v>
      </c>
      <c r="D7923">
        <v>1</v>
      </c>
      <c r="E7923">
        <v>0.99397590361445798</v>
      </c>
      <c r="F7923">
        <v>0.69026548672566401</v>
      </c>
      <c r="G7923">
        <v>1</v>
      </c>
      <c r="H7923">
        <v>0.97692307692307701</v>
      </c>
      <c r="I7923">
        <v>1</v>
      </c>
      <c r="J7923" s="1" t="s">
        <v>23229</v>
      </c>
      <c r="K7923" t="s">
        <v>23238</v>
      </c>
      <c r="L7923" t="s">
        <v>39090</v>
      </c>
      <c r="M7923" t="s">
        <v>39091</v>
      </c>
    </row>
    <row r="7924" spans="1:13">
      <c r="A7924" s="1" t="s">
        <v>9941</v>
      </c>
      <c r="B7924">
        <v>2.6936955870956799E-6</v>
      </c>
      <c r="C7924" s="1">
        <v>9.7832279738332004E-6</v>
      </c>
      <c r="D7924">
        <v>1</v>
      </c>
      <c r="E7924">
        <v>0.99479166666666696</v>
      </c>
      <c r="F7924">
        <v>0.95384615384615401</v>
      </c>
      <c r="G7924">
        <v>0.95833333333333304</v>
      </c>
      <c r="H7924">
        <v>0.74545454545454504</v>
      </c>
      <c r="I7924">
        <v>0.96491228070175405</v>
      </c>
      <c r="J7924" s="1">
        <v>1</v>
      </c>
      <c r="K7924" t="s">
        <v>23241</v>
      </c>
      <c r="L7924" t="s">
        <v>39092</v>
      </c>
      <c r="M7924" t="s">
        <v>39093</v>
      </c>
    </row>
    <row r="7925" spans="1:13">
      <c r="A7925" s="1" t="s">
        <v>9942</v>
      </c>
      <c r="B7925">
        <v>8.5477728721390005E-9</v>
      </c>
      <c r="C7925" s="1">
        <v>1.09056496017505E-5</v>
      </c>
      <c r="D7925">
        <v>1</v>
      </c>
      <c r="E7925">
        <v>0.99468085106382997</v>
      </c>
      <c r="F7925">
        <v>1</v>
      </c>
      <c r="G7925">
        <v>1</v>
      </c>
      <c r="H7925">
        <v>0.91071428571428603</v>
      </c>
      <c r="I7925">
        <v>0.97058823529411797</v>
      </c>
      <c r="J7925" s="1" t="s">
        <v>23229</v>
      </c>
      <c r="K7925" t="s">
        <v>23241</v>
      </c>
      <c r="L7925" t="s">
        <v>39094</v>
      </c>
      <c r="M7925" t="s">
        <v>39095</v>
      </c>
    </row>
    <row r="7926" spans="1:13">
      <c r="A7926" s="1" t="s">
        <v>9943</v>
      </c>
      <c r="B7926">
        <v>1.6492462866124099E-6</v>
      </c>
      <c r="C7926" s="1">
        <v>5.6934156909674505E-7</v>
      </c>
      <c r="D7926">
        <v>0.28571428571428598</v>
      </c>
      <c r="E7926">
        <v>0.150684931506849</v>
      </c>
      <c r="F7926">
        <v>0.44881889763779498</v>
      </c>
      <c r="G7926">
        <v>0</v>
      </c>
      <c r="H7926">
        <v>0.33333333333333298</v>
      </c>
      <c r="I7926">
        <v>0.15625</v>
      </c>
      <c r="J7926" s="1">
        <v>0</v>
      </c>
      <c r="K7926" t="s">
        <v>23241</v>
      </c>
      <c r="L7926" t="s">
        <v>39096</v>
      </c>
      <c r="M7926" t="s">
        <v>39097</v>
      </c>
    </row>
    <row r="7927" spans="1:13">
      <c r="A7927" s="1" t="s">
        <v>9944</v>
      </c>
      <c r="B7927">
        <v>2.3381371438234099E-6</v>
      </c>
      <c r="C7927" s="1">
        <v>9.7338290641663093E-6</v>
      </c>
      <c r="D7927">
        <v>0</v>
      </c>
      <c r="E7927">
        <v>0</v>
      </c>
      <c r="F7927">
        <v>2.9569892473118298E-2</v>
      </c>
      <c r="G7927">
        <v>1.0638297872340399E-2</v>
      </c>
      <c r="H7927">
        <v>0</v>
      </c>
      <c r="I7927">
        <v>0</v>
      </c>
      <c r="J7927" s="1">
        <v>0</v>
      </c>
      <c r="K7927" t="s">
        <v>23241</v>
      </c>
      <c r="L7927" t="s">
        <v>39098</v>
      </c>
      <c r="M7927" t="s">
        <v>39099</v>
      </c>
    </row>
    <row r="7928" spans="1:13">
      <c r="A7928" s="1" t="s">
        <v>9945</v>
      </c>
      <c r="B7928">
        <v>1.1104704213913E-6</v>
      </c>
      <c r="C7928" s="1">
        <v>2.7982122528211997E-4</v>
      </c>
      <c r="D7928">
        <v>0.17741935483870999</v>
      </c>
      <c r="E7928">
        <v>0.27083333333333298</v>
      </c>
      <c r="F7928">
        <v>0.36666666666666697</v>
      </c>
      <c r="G7928">
        <v>0.115384615384615</v>
      </c>
      <c r="H7928">
        <v>0.22368421052631601</v>
      </c>
      <c r="I7928">
        <v>0.15</v>
      </c>
      <c r="J7928" s="1">
        <v>0</v>
      </c>
      <c r="K7928" t="s">
        <v>23241</v>
      </c>
      <c r="L7928" t="s">
        <v>39100</v>
      </c>
      <c r="M7928" t="s">
        <v>39101</v>
      </c>
    </row>
    <row r="7929" spans="1:13">
      <c r="A7929" s="1" t="s">
        <v>9946</v>
      </c>
      <c r="B7929">
        <v>9.9880770105296795E-9</v>
      </c>
      <c r="C7929" s="1">
        <v>2.7227603393471402E-6</v>
      </c>
      <c r="D7929">
        <v>0</v>
      </c>
      <c r="E7929">
        <v>0</v>
      </c>
      <c r="F7929">
        <v>5.0724637681159403E-2</v>
      </c>
      <c r="G7929">
        <v>0</v>
      </c>
      <c r="H7929">
        <v>2.8571428571428598E-2</v>
      </c>
      <c r="I7929">
        <v>2.5641025641025599E-2</v>
      </c>
      <c r="J7929" s="1">
        <v>0</v>
      </c>
      <c r="K7929" t="s">
        <v>23241</v>
      </c>
      <c r="L7929" t="s">
        <v>39102</v>
      </c>
      <c r="M7929" t="s">
        <v>39103</v>
      </c>
    </row>
    <row r="7930" spans="1:13">
      <c r="A7930" s="1" t="s">
        <v>9947</v>
      </c>
      <c r="B7930">
        <v>1.28252696850184E-7</v>
      </c>
      <c r="C7930" s="1">
        <v>5.0350058608991303E-6</v>
      </c>
      <c r="D7930">
        <v>0.96666666666666701</v>
      </c>
      <c r="E7930">
        <v>0.98684210526315796</v>
      </c>
      <c r="F7930">
        <v>0.88323353293413198</v>
      </c>
      <c r="G7930">
        <v>0.7</v>
      </c>
      <c r="H7930">
        <v>0.848101265822785</v>
      </c>
      <c r="I7930">
        <v>0.86428571428571399</v>
      </c>
      <c r="J7930" s="1">
        <v>1</v>
      </c>
      <c r="K7930" t="s">
        <v>23238</v>
      </c>
      <c r="L7930" t="s">
        <v>39104</v>
      </c>
      <c r="M7930" t="s">
        <v>39105</v>
      </c>
    </row>
    <row r="7931" spans="1:13">
      <c r="A7931" s="1" t="s">
        <v>9948</v>
      </c>
      <c r="B7931">
        <v>9.4070461262594703E-7</v>
      </c>
      <c r="C7931" s="1">
        <v>1.0490262248863599E-8</v>
      </c>
      <c r="D7931">
        <v>1</v>
      </c>
      <c r="E7931">
        <v>1</v>
      </c>
      <c r="F7931">
        <v>0.99444444444444402</v>
      </c>
      <c r="G7931">
        <v>0.88157894736842102</v>
      </c>
      <c r="H7931">
        <v>0.92929292929292895</v>
      </c>
      <c r="I7931">
        <v>0.88461538461538503</v>
      </c>
      <c r="J7931" s="1">
        <v>5.5555555555555601E-2</v>
      </c>
      <c r="K7931" t="s">
        <v>23240</v>
      </c>
      <c r="L7931" t="s">
        <v>39106</v>
      </c>
      <c r="M7931" t="s">
        <v>39107</v>
      </c>
    </row>
    <row r="7932" spans="1:13">
      <c r="A7932" s="1" t="s">
        <v>9949</v>
      </c>
      <c r="B7932">
        <v>1.08920436156225E-6</v>
      </c>
      <c r="C7932" s="1">
        <v>4.3082868674815699E-7</v>
      </c>
      <c r="D7932">
        <v>1</v>
      </c>
      <c r="E7932">
        <v>0.99411764705882399</v>
      </c>
      <c r="F7932">
        <v>0.99074074074074103</v>
      </c>
      <c r="G7932">
        <v>1</v>
      </c>
      <c r="H7932">
        <v>1</v>
      </c>
      <c r="I7932">
        <v>1</v>
      </c>
      <c r="J7932" s="1" t="s">
        <v>23229</v>
      </c>
      <c r="K7932" t="s">
        <v>23238</v>
      </c>
      <c r="L7932" t="s">
        <v>39108</v>
      </c>
      <c r="M7932" t="s">
        <v>39109</v>
      </c>
    </row>
    <row r="7933" spans="1:13">
      <c r="A7933" s="1" t="s">
        <v>9950</v>
      </c>
      <c r="B7933">
        <v>1.6968899679424399E-6</v>
      </c>
      <c r="C7933" s="1">
        <v>1.4120643237063999E-8</v>
      </c>
      <c r="D7933">
        <v>0.98148148148148195</v>
      </c>
      <c r="E7933">
        <v>0.98876404494381998</v>
      </c>
      <c r="F7933">
        <v>1</v>
      </c>
      <c r="G7933">
        <v>0.98484848484848497</v>
      </c>
      <c r="H7933">
        <v>1</v>
      </c>
      <c r="I7933">
        <v>1</v>
      </c>
      <c r="J7933" s="1" t="s">
        <v>23229</v>
      </c>
      <c r="K7933" t="s">
        <v>23240</v>
      </c>
      <c r="L7933" t="s">
        <v>39110</v>
      </c>
      <c r="M7933" t="s">
        <v>39111</v>
      </c>
    </row>
    <row r="7934" spans="1:13">
      <c r="A7934" s="1" t="s">
        <v>9951</v>
      </c>
      <c r="B7934">
        <v>3.6315545347680798E-7</v>
      </c>
      <c r="C7934" s="1">
        <v>1.01343533120498E-7</v>
      </c>
      <c r="D7934">
        <v>0.98275862068965503</v>
      </c>
      <c r="E7934">
        <v>1</v>
      </c>
      <c r="F7934">
        <v>1</v>
      </c>
      <c r="G7934">
        <v>0.97499999999999998</v>
      </c>
      <c r="H7934">
        <v>0.99324324324324298</v>
      </c>
      <c r="I7934">
        <v>1</v>
      </c>
      <c r="J7934" s="1" t="s">
        <v>23229</v>
      </c>
      <c r="K7934" t="s">
        <v>23238</v>
      </c>
      <c r="L7934" t="s">
        <v>39112</v>
      </c>
      <c r="M7934" t="s">
        <v>39113</v>
      </c>
    </row>
    <row r="7935" spans="1:13">
      <c r="A7935" s="1" t="s">
        <v>9952</v>
      </c>
      <c r="B7935">
        <v>1.22961313027559E-5</v>
      </c>
      <c r="C7935" s="1">
        <v>1.1257824849142001E-4</v>
      </c>
      <c r="D7935">
        <v>0.453125</v>
      </c>
      <c r="E7935">
        <v>0.316455696202532</v>
      </c>
      <c r="F7935">
        <v>0.105633802816901</v>
      </c>
      <c r="G7935">
        <v>0.5</v>
      </c>
      <c r="H7935">
        <v>0.31168831168831201</v>
      </c>
      <c r="I7935">
        <v>0.64864864864864902</v>
      </c>
      <c r="J7935" s="1" t="s">
        <v>23229</v>
      </c>
      <c r="K7935" t="s">
        <v>23239</v>
      </c>
      <c r="L7935" t="s">
        <v>39114</v>
      </c>
      <c r="M7935" t="s">
        <v>39115</v>
      </c>
    </row>
    <row r="7936" spans="1:13">
      <c r="A7936" s="1" t="s">
        <v>9953</v>
      </c>
      <c r="B7936">
        <v>1.1159336569493701E-3</v>
      </c>
      <c r="C7936" s="1">
        <v>6.2250952741879002E-6</v>
      </c>
      <c r="D7936">
        <v>0.39285714285714302</v>
      </c>
      <c r="E7936">
        <v>0.96341463414634099</v>
      </c>
      <c r="F7936">
        <v>0.46685082872928202</v>
      </c>
      <c r="G7936">
        <v>0.54716981132075504</v>
      </c>
      <c r="H7936">
        <v>0.47685185185185203</v>
      </c>
      <c r="I7936">
        <v>0.44339622641509402</v>
      </c>
      <c r="J7936" s="1">
        <v>1</v>
      </c>
      <c r="K7936" t="s">
        <v>23240</v>
      </c>
      <c r="L7936" t="s">
        <v>39116</v>
      </c>
      <c r="M7936" t="s">
        <v>39117</v>
      </c>
    </row>
    <row r="7937" spans="1:13">
      <c r="A7937" s="1" t="s">
        <v>9954</v>
      </c>
      <c r="B7937">
        <v>2.11749544832632E-5</v>
      </c>
      <c r="C7937" s="1">
        <v>1.33980393475876E-4</v>
      </c>
      <c r="D7937">
        <v>1</v>
      </c>
      <c r="E7937">
        <v>1</v>
      </c>
      <c r="F7937">
        <v>0.93165467625899301</v>
      </c>
      <c r="G7937">
        <v>1</v>
      </c>
      <c r="H7937">
        <v>1</v>
      </c>
      <c r="I7937">
        <v>1</v>
      </c>
      <c r="J7937" s="1" t="s">
        <v>23229</v>
      </c>
      <c r="K7937" t="s">
        <v>23239</v>
      </c>
      <c r="L7937" t="s">
        <v>39118</v>
      </c>
      <c r="M7937" t="s">
        <v>39119</v>
      </c>
    </row>
    <row r="7938" spans="1:13">
      <c r="A7938" s="1" t="s">
        <v>9955</v>
      </c>
      <c r="B7938">
        <v>1.0197382248193201E-5</v>
      </c>
      <c r="C7938" s="1">
        <v>5.5248298533852702E-6</v>
      </c>
      <c r="D7938">
        <v>0</v>
      </c>
      <c r="E7938">
        <v>0</v>
      </c>
      <c r="F7938">
        <v>1.79640718562874E-2</v>
      </c>
      <c r="G7938">
        <v>0.60714285714285698</v>
      </c>
      <c r="H7938">
        <v>2.27272727272727E-2</v>
      </c>
      <c r="I7938">
        <v>0.141025641025641</v>
      </c>
      <c r="J7938" s="1" t="s">
        <v>23229</v>
      </c>
      <c r="K7938" t="s">
        <v>23241</v>
      </c>
      <c r="L7938" t="s">
        <v>39120</v>
      </c>
      <c r="M7938" t="s">
        <v>39121</v>
      </c>
    </row>
    <row r="7939" spans="1:13">
      <c r="A7939" s="1" t="s">
        <v>9956</v>
      </c>
      <c r="B7939">
        <v>2.932101267687E-5</v>
      </c>
      <c r="C7939" s="1">
        <v>1.1059981362129699E-5</v>
      </c>
      <c r="D7939">
        <v>0.59375</v>
      </c>
      <c r="E7939">
        <v>0.57894736842105299</v>
      </c>
      <c r="F7939">
        <v>0.56443298969072198</v>
      </c>
      <c r="G7939">
        <v>0.71929824561403499</v>
      </c>
      <c r="H7939">
        <v>0.64473684210526305</v>
      </c>
      <c r="I7939">
        <v>0.70081967213114793</v>
      </c>
      <c r="J7939" s="1">
        <v>1</v>
      </c>
      <c r="K7939" t="s">
        <v>23244</v>
      </c>
      <c r="L7939" t="s">
        <v>39122</v>
      </c>
      <c r="M7939" t="s">
        <v>39123</v>
      </c>
    </row>
    <row r="7940" spans="1:13">
      <c r="A7940" s="1" t="s">
        <v>9957</v>
      </c>
      <c r="B7940">
        <v>5.4526717391760098E-7</v>
      </c>
      <c r="C7940" s="1">
        <v>2.1022544794423002E-6</v>
      </c>
      <c r="D7940">
        <v>0.94642857142857095</v>
      </c>
      <c r="E7940">
        <v>0.98404255319148903</v>
      </c>
      <c r="F7940">
        <v>0.99401197604790403</v>
      </c>
      <c r="G7940">
        <v>0.99107142857142905</v>
      </c>
      <c r="H7940">
        <v>0.99438202247190999</v>
      </c>
      <c r="I7940">
        <v>1</v>
      </c>
      <c r="J7940" s="1">
        <v>1</v>
      </c>
      <c r="K7940" t="s">
        <v>23240</v>
      </c>
      <c r="L7940" t="s">
        <v>39124</v>
      </c>
      <c r="M7940" t="s">
        <v>39125</v>
      </c>
    </row>
    <row r="7941" spans="1:13">
      <c r="A7941" s="1" t="s">
        <v>9958</v>
      </c>
      <c r="B7941">
        <v>0</v>
      </c>
      <c r="C7941" s="1">
        <v>0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 s="1">
        <v>0.6875</v>
      </c>
      <c r="K7941" t="s">
        <v>23238</v>
      </c>
      <c r="L7941" t="s">
        <v>39126</v>
      </c>
      <c r="M7941" t="s">
        <v>39127</v>
      </c>
    </row>
    <row r="7942" spans="1:13">
      <c r="A7942" s="1" t="s">
        <v>9959</v>
      </c>
      <c r="B7942">
        <v>1.21134531177928E-4</v>
      </c>
      <c r="C7942" s="1">
        <v>1.9715660920515199E-4</v>
      </c>
      <c r="D7942">
        <v>0.77419354838709697</v>
      </c>
      <c r="E7942">
        <v>0.42473118279569899</v>
      </c>
      <c r="F7942">
        <v>0.56424581005586605</v>
      </c>
      <c r="G7942">
        <v>0.97872340425531901</v>
      </c>
      <c r="H7942">
        <v>0.77064220183486198</v>
      </c>
      <c r="I7942">
        <v>0.879120879120879</v>
      </c>
      <c r="J7942" s="1">
        <v>0</v>
      </c>
      <c r="K7942" t="s">
        <v>23241</v>
      </c>
      <c r="L7942" t="s">
        <v>39128</v>
      </c>
      <c r="M7942" t="s">
        <v>39129</v>
      </c>
    </row>
    <row r="7943" spans="1:13">
      <c r="A7943" s="1" t="s">
        <v>9960</v>
      </c>
      <c r="B7943">
        <v>4.0546311472003098E-5</v>
      </c>
      <c r="C7943" s="1">
        <v>1.56609582759635E-4</v>
      </c>
      <c r="D7943">
        <v>5.3571428571428603E-2</v>
      </c>
      <c r="E7943">
        <v>0.11688311688311701</v>
      </c>
      <c r="F7943">
        <v>0.20279720279720301</v>
      </c>
      <c r="G7943">
        <v>0</v>
      </c>
      <c r="H7943">
        <v>4.1666666666666699E-2</v>
      </c>
      <c r="I7943">
        <v>2.7027027027027001E-2</v>
      </c>
      <c r="J7943" s="1">
        <v>0</v>
      </c>
      <c r="K7943" t="s">
        <v>23238</v>
      </c>
      <c r="L7943" t="s">
        <v>39130</v>
      </c>
      <c r="M7943" t="s">
        <v>39131</v>
      </c>
    </row>
    <row r="7944" spans="1:13">
      <c r="A7944" s="1" t="s">
        <v>9961</v>
      </c>
      <c r="B7944">
        <v>2.1997650904838001E-4</v>
      </c>
      <c r="C7944" s="1">
        <v>2.50071323417612E-5</v>
      </c>
      <c r="D7944">
        <v>8.3333333333333301E-2</v>
      </c>
      <c r="E7944">
        <v>0.26388888888888901</v>
      </c>
      <c r="F7944">
        <v>0.37593984962406002</v>
      </c>
      <c r="G7944">
        <v>9.2105263157894704E-2</v>
      </c>
      <c r="H7944">
        <v>0.28571428571428598</v>
      </c>
      <c r="I7944">
        <v>0.26470588235294101</v>
      </c>
      <c r="J7944" s="1" t="s">
        <v>23229</v>
      </c>
      <c r="K7944" t="s">
        <v>23238</v>
      </c>
      <c r="L7944" t="s">
        <v>39132</v>
      </c>
      <c r="M7944" t="s">
        <v>39133</v>
      </c>
    </row>
    <row r="7945" spans="1:13">
      <c r="A7945" s="1" t="s">
        <v>9962</v>
      </c>
      <c r="B7945">
        <v>2.38571484879631E-6</v>
      </c>
      <c r="C7945" s="1">
        <v>3.1287942433099002E-5</v>
      </c>
      <c r="D7945">
        <v>0.93548387096774199</v>
      </c>
      <c r="E7945">
        <v>0.99468085106382997</v>
      </c>
      <c r="F7945">
        <v>0.87864077669902896</v>
      </c>
      <c r="G7945">
        <v>1</v>
      </c>
      <c r="H7945">
        <v>1</v>
      </c>
      <c r="I7945">
        <v>0.99122807017543901</v>
      </c>
      <c r="J7945" s="1">
        <v>1</v>
      </c>
      <c r="K7945" t="s">
        <v>23238</v>
      </c>
      <c r="L7945" t="s">
        <v>39134</v>
      </c>
      <c r="M7945" t="s">
        <v>39135</v>
      </c>
    </row>
    <row r="7946" spans="1:13">
      <c r="A7946" s="1" t="s">
        <v>9963</v>
      </c>
      <c r="B7946">
        <v>1.5036763921537999E-7</v>
      </c>
      <c r="C7946" s="1">
        <v>8.9157288359197202E-7</v>
      </c>
      <c r="D7946">
        <v>1</v>
      </c>
      <c r="E7946">
        <v>0.993670886075949</v>
      </c>
      <c r="F7946">
        <v>1</v>
      </c>
      <c r="G7946">
        <v>1</v>
      </c>
      <c r="H7946">
        <v>0.99090909090909096</v>
      </c>
      <c r="I7946">
        <v>0.88888888888888895</v>
      </c>
      <c r="J7946" s="1">
        <v>1</v>
      </c>
      <c r="K7946" t="s">
        <v>23240</v>
      </c>
      <c r="L7946" t="s">
        <v>39136</v>
      </c>
      <c r="M7946" t="s">
        <v>39137</v>
      </c>
    </row>
    <row r="7947" spans="1:13">
      <c r="A7947" s="1" t="s">
        <v>9964</v>
      </c>
      <c r="B7947">
        <v>5.6750744442350395E-7</v>
      </c>
      <c r="C7947" s="1">
        <v>5.0467438623489297E-6</v>
      </c>
      <c r="D7947">
        <v>0.203125</v>
      </c>
      <c r="E7947">
        <v>0.21839080459770099</v>
      </c>
      <c r="F7947">
        <v>1.21951219512195E-2</v>
      </c>
      <c r="G7947">
        <v>0</v>
      </c>
      <c r="H7947">
        <v>0</v>
      </c>
      <c r="I7947">
        <v>0</v>
      </c>
      <c r="J7947" s="1">
        <v>0</v>
      </c>
      <c r="K7947" t="s">
        <v>23239</v>
      </c>
      <c r="L7947" t="s">
        <v>39138</v>
      </c>
      <c r="M7947" t="s">
        <v>39139</v>
      </c>
    </row>
    <row r="7948" spans="1:13">
      <c r="A7948" s="1" t="s">
        <v>9965</v>
      </c>
      <c r="B7948">
        <v>2.7984684106820999E-6</v>
      </c>
      <c r="C7948" s="1">
        <v>3.5490404855032197E-5</v>
      </c>
      <c r="D7948">
        <v>1</v>
      </c>
      <c r="E7948">
        <v>1</v>
      </c>
      <c r="F7948">
        <v>1</v>
      </c>
      <c r="G7948">
        <v>1</v>
      </c>
      <c r="H7948">
        <v>0.98113207547169801</v>
      </c>
      <c r="I7948">
        <v>0.93859649122806998</v>
      </c>
      <c r="J7948" s="1">
        <v>1</v>
      </c>
      <c r="K7948" t="s">
        <v>23238</v>
      </c>
      <c r="L7948" t="s">
        <v>39140</v>
      </c>
      <c r="M7948" t="s">
        <v>39141</v>
      </c>
    </row>
    <row r="7949" spans="1:13">
      <c r="A7949" s="1" t="s">
        <v>9966</v>
      </c>
      <c r="B7949">
        <v>4.7806488529917599E-5</v>
      </c>
      <c r="C7949" s="1">
        <v>9.3164621952788104E-5</v>
      </c>
      <c r="D7949">
        <v>1</v>
      </c>
      <c r="E7949">
        <v>0.99375000000000002</v>
      </c>
      <c r="F7949">
        <v>1</v>
      </c>
      <c r="G7949">
        <v>1</v>
      </c>
      <c r="H7949">
        <v>0.61538461538461497</v>
      </c>
      <c r="I7949">
        <v>0.9</v>
      </c>
      <c r="J7949" s="1">
        <v>1</v>
      </c>
      <c r="K7949" t="s">
        <v>23238</v>
      </c>
      <c r="L7949" t="s">
        <v>39142</v>
      </c>
      <c r="M7949" t="s">
        <v>39143</v>
      </c>
    </row>
    <row r="7950" spans="1:13">
      <c r="A7950" s="1" t="s">
        <v>9967</v>
      </c>
      <c r="B7950">
        <v>6.6023514947087305E-8</v>
      </c>
      <c r="C7950" s="1">
        <v>4.7686646742619098E-9</v>
      </c>
      <c r="D7950">
        <v>1.7857142857142901E-2</v>
      </c>
      <c r="E7950">
        <v>0</v>
      </c>
      <c r="F7950">
        <v>0</v>
      </c>
      <c r="G7950">
        <v>0</v>
      </c>
      <c r="H7950">
        <v>0</v>
      </c>
      <c r="I7950">
        <v>0</v>
      </c>
      <c r="J7950" s="1" t="s">
        <v>23229</v>
      </c>
      <c r="K7950" t="s">
        <v>23239</v>
      </c>
      <c r="L7950" t="s">
        <v>39144</v>
      </c>
      <c r="M7950" t="s">
        <v>39145</v>
      </c>
    </row>
    <row r="7951" spans="1:13">
      <c r="A7951" s="1" t="s">
        <v>9968</v>
      </c>
      <c r="B7951">
        <v>1.4439300776851499E-7</v>
      </c>
      <c r="C7951" s="1">
        <v>1.14280782422176E-4</v>
      </c>
      <c r="D7951">
        <v>0.88636363636363602</v>
      </c>
      <c r="E7951">
        <v>0.69047619047619002</v>
      </c>
      <c r="F7951">
        <v>0.92564102564102602</v>
      </c>
      <c r="G7951">
        <v>0.9</v>
      </c>
      <c r="H7951">
        <v>0.99537037037037002</v>
      </c>
      <c r="I7951">
        <v>1</v>
      </c>
      <c r="J7951" s="1" t="s">
        <v>23229</v>
      </c>
      <c r="K7951" t="s">
        <v>23238</v>
      </c>
      <c r="L7951" t="s">
        <v>39146</v>
      </c>
      <c r="M7951" t="s">
        <v>39147</v>
      </c>
    </row>
    <row r="7952" spans="1:13">
      <c r="A7952" s="1" t="s">
        <v>9969</v>
      </c>
      <c r="B7952">
        <v>1.4837905333684599E-8</v>
      </c>
      <c r="C7952" s="1">
        <v>3.0755464286521301E-6</v>
      </c>
      <c r="D7952">
        <v>0</v>
      </c>
      <c r="E7952">
        <v>0</v>
      </c>
      <c r="F7952">
        <v>1.16279069767442E-2</v>
      </c>
      <c r="G7952">
        <v>0</v>
      </c>
      <c r="H7952">
        <v>9.9009900990099001E-2</v>
      </c>
      <c r="I7952">
        <v>0</v>
      </c>
      <c r="J7952" s="1">
        <v>0</v>
      </c>
      <c r="K7952" t="s">
        <v>23241</v>
      </c>
      <c r="L7952" t="s">
        <v>39148</v>
      </c>
      <c r="M7952" t="s">
        <v>39149</v>
      </c>
    </row>
    <row r="7953" spans="1:13">
      <c r="A7953" s="1" t="s">
        <v>9970</v>
      </c>
      <c r="B7953">
        <v>2.5604550032583899E-5</v>
      </c>
      <c r="C7953" s="1">
        <v>1.55757775924997E-6</v>
      </c>
      <c r="D7953">
        <v>1</v>
      </c>
      <c r="E7953">
        <v>1</v>
      </c>
      <c r="F7953">
        <v>0.99117647058823499</v>
      </c>
      <c r="G7953">
        <v>1</v>
      </c>
      <c r="H7953">
        <v>1</v>
      </c>
      <c r="I7953">
        <v>0.91463414634146301</v>
      </c>
      <c r="J7953" s="1">
        <v>1</v>
      </c>
      <c r="K7953" t="s">
        <v>23239</v>
      </c>
      <c r="L7953" t="s">
        <v>39150</v>
      </c>
      <c r="M7953" t="s">
        <v>39151</v>
      </c>
    </row>
    <row r="7954" spans="1:13">
      <c r="A7954" s="1" t="s">
        <v>9971</v>
      </c>
      <c r="B7954">
        <v>5.0289700795181901E-5</v>
      </c>
      <c r="C7954" s="1">
        <v>4.4753748857979904E-9</v>
      </c>
      <c r="D7954">
        <v>0.86206896551724099</v>
      </c>
      <c r="E7954">
        <v>0.73888888888888904</v>
      </c>
      <c r="F7954">
        <v>0.96060606060606102</v>
      </c>
      <c r="G7954">
        <v>1</v>
      </c>
      <c r="H7954">
        <v>0.984375</v>
      </c>
      <c r="I7954">
        <v>0.89393939393939403</v>
      </c>
      <c r="J7954" s="1">
        <v>1</v>
      </c>
      <c r="K7954" t="s">
        <v>23240</v>
      </c>
      <c r="L7954" t="s">
        <v>39152</v>
      </c>
      <c r="M7954" t="s">
        <v>39153</v>
      </c>
    </row>
    <row r="7955" spans="1:13">
      <c r="A7955" s="1" t="s">
        <v>9972</v>
      </c>
      <c r="B7955">
        <v>1.75224298713489E-4</v>
      </c>
      <c r="C7955" s="1">
        <v>4.4557624714868303E-5</v>
      </c>
      <c r="D7955">
        <v>0.75</v>
      </c>
      <c r="E7955">
        <v>0.765625</v>
      </c>
      <c r="F7955">
        <v>0.54358974358974399</v>
      </c>
      <c r="G7955">
        <v>0.81578947368421095</v>
      </c>
      <c r="H7955">
        <v>0.46017699115044203</v>
      </c>
      <c r="I7955">
        <v>0.52845528455284596</v>
      </c>
      <c r="J7955" s="1">
        <v>0</v>
      </c>
      <c r="K7955" t="s">
        <v>23242</v>
      </c>
      <c r="L7955" t="s">
        <v>39154</v>
      </c>
      <c r="M7955" t="s">
        <v>39155</v>
      </c>
    </row>
    <row r="7956" spans="1:13">
      <c r="A7956" s="1" t="s">
        <v>9973</v>
      </c>
      <c r="B7956">
        <v>4.8390762223463297E-5</v>
      </c>
      <c r="C7956" s="1">
        <v>1.4816104470244501E-4</v>
      </c>
      <c r="D7956">
        <v>0.96551724137931005</v>
      </c>
      <c r="E7956">
        <v>0.99468085106382997</v>
      </c>
      <c r="F7956">
        <v>0.79220779220779203</v>
      </c>
      <c r="G7956">
        <v>0.98214285714285698</v>
      </c>
      <c r="H7956">
        <v>0.95652173913043503</v>
      </c>
      <c r="I7956">
        <v>1</v>
      </c>
      <c r="J7956" s="1">
        <v>1</v>
      </c>
      <c r="K7956" t="s">
        <v>23240</v>
      </c>
      <c r="L7956" t="s">
        <v>39156</v>
      </c>
      <c r="M7956" t="s">
        <v>39157</v>
      </c>
    </row>
    <row r="7957" spans="1:13">
      <c r="A7957" s="1" t="s">
        <v>9974</v>
      </c>
      <c r="B7957">
        <v>3.7124869036765201E-7</v>
      </c>
      <c r="C7957" s="1">
        <v>1.5745424742382401E-4</v>
      </c>
      <c r="D7957">
        <v>0</v>
      </c>
      <c r="E7957">
        <v>0</v>
      </c>
      <c r="F7957">
        <v>1.93370165745856E-2</v>
      </c>
      <c r="G7957">
        <v>0.60869565217391297</v>
      </c>
      <c r="H7957">
        <v>6.3725490196078399E-2</v>
      </c>
      <c r="I7957">
        <v>0.42613636363636398</v>
      </c>
      <c r="J7957" s="1" t="s">
        <v>23229</v>
      </c>
      <c r="K7957" t="s">
        <v>23241</v>
      </c>
      <c r="L7957" t="s">
        <v>39158</v>
      </c>
      <c r="M7957" t="s">
        <v>39159</v>
      </c>
    </row>
    <row r="7958" spans="1:13">
      <c r="A7958" s="1" t="s">
        <v>9975</v>
      </c>
      <c r="B7958">
        <v>5.7271817800467802E-5</v>
      </c>
      <c r="C7958" s="1">
        <v>2.15093111546452E-4</v>
      </c>
      <c r="D7958">
        <v>0</v>
      </c>
      <c r="E7958">
        <v>0</v>
      </c>
      <c r="F7958">
        <v>0.32421875</v>
      </c>
      <c r="G7958">
        <v>0</v>
      </c>
      <c r="H7958">
        <v>7.3170731707317097E-2</v>
      </c>
      <c r="I7958">
        <v>0</v>
      </c>
      <c r="J7958" s="1">
        <v>0</v>
      </c>
      <c r="K7958" t="s">
        <v>23239</v>
      </c>
      <c r="L7958" t="s">
        <v>39160</v>
      </c>
      <c r="M7958" t="s">
        <v>39161</v>
      </c>
    </row>
    <row r="7959" spans="1:13">
      <c r="A7959" s="1" t="s">
        <v>9976</v>
      </c>
      <c r="B7959">
        <v>2.1668988877206401E-5</v>
      </c>
      <c r="C7959" s="1">
        <v>3.0122293723046299E-5</v>
      </c>
      <c r="D7959">
        <v>0</v>
      </c>
      <c r="E7959">
        <v>5.9523809523809503E-3</v>
      </c>
      <c r="F7959">
        <v>3.5714285714285698E-2</v>
      </c>
      <c r="G7959">
        <v>0</v>
      </c>
      <c r="H7959">
        <v>0.25</v>
      </c>
      <c r="I7959">
        <v>3.8461538461538498E-2</v>
      </c>
      <c r="J7959" s="1">
        <v>0</v>
      </c>
      <c r="K7959" t="s">
        <v>23241</v>
      </c>
      <c r="L7959" t="s">
        <v>39162</v>
      </c>
      <c r="M7959" t="s">
        <v>39163</v>
      </c>
    </row>
    <row r="7960" spans="1:13">
      <c r="A7960" s="1" t="s">
        <v>9977</v>
      </c>
      <c r="B7960">
        <v>3.3801438065686701E-4</v>
      </c>
      <c r="C7960" s="1">
        <v>2.3939809016952101E-4</v>
      </c>
      <c r="D7960">
        <v>0.74</v>
      </c>
      <c r="E7960">
        <v>0.87654320987654299</v>
      </c>
      <c r="F7960">
        <v>0.60975609756097604</v>
      </c>
      <c r="G7960">
        <v>5.7142857142857099E-2</v>
      </c>
      <c r="H7960">
        <v>0.54310344827586199</v>
      </c>
      <c r="I7960">
        <v>0.38135593220338998</v>
      </c>
      <c r="J7960" s="1">
        <v>1</v>
      </c>
      <c r="K7960" t="s">
        <v>23238</v>
      </c>
      <c r="L7960" t="s">
        <v>39164</v>
      </c>
      <c r="M7960" t="s">
        <v>39165</v>
      </c>
    </row>
    <row r="7961" spans="1:13">
      <c r="A7961" s="1" t="s">
        <v>9978</v>
      </c>
      <c r="B7961">
        <v>5.4315506085034198E-6</v>
      </c>
      <c r="C7961" s="1">
        <v>8.6254039241304994E-5</v>
      </c>
      <c r="D7961">
        <v>0.214285714285714</v>
      </c>
      <c r="E7961">
        <v>0.104395604395604</v>
      </c>
      <c r="F7961">
        <v>0.1171875</v>
      </c>
      <c r="G7961">
        <v>0</v>
      </c>
      <c r="H7961">
        <v>1.21951219512195E-2</v>
      </c>
      <c r="I7961">
        <v>0.01</v>
      </c>
      <c r="J7961" s="1">
        <v>0</v>
      </c>
      <c r="K7961" t="s">
        <v>23238</v>
      </c>
      <c r="L7961" t="s">
        <v>39166</v>
      </c>
      <c r="M7961" t="s">
        <v>39167</v>
      </c>
    </row>
    <row r="7962" spans="1:13">
      <c r="A7962" s="1" t="s">
        <v>9979</v>
      </c>
      <c r="B7962">
        <v>1.5958546109435E-6</v>
      </c>
      <c r="C7962" s="1">
        <v>2.2472242911400598E-6</v>
      </c>
      <c r="D7962">
        <v>0</v>
      </c>
      <c r="E7962">
        <v>0</v>
      </c>
      <c r="F7962">
        <v>2.97297297297297E-2</v>
      </c>
      <c r="G7962">
        <v>0</v>
      </c>
      <c r="H7962">
        <v>5.2083333333333296E-3</v>
      </c>
      <c r="I7962">
        <v>0</v>
      </c>
      <c r="J7962" s="1">
        <v>0</v>
      </c>
      <c r="K7962" t="s">
        <v>23241</v>
      </c>
      <c r="L7962" t="s">
        <v>39168</v>
      </c>
      <c r="M7962" t="s">
        <v>39169</v>
      </c>
    </row>
    <row r="7963" spans="1:13">
      <c r="A7963" s="1" t="s">
        <v>9980</v>
      </c>
      <c r="B7963">
        <v>1.40824797522753E-7</v>
      </c>
      <c r="C7963" s="1">
        <v>4.7766701250598703E-6</v>
      </c>
      <c r="D7963">
        <v>9.6153846153846201E-2</v>
      </c>
      <c r="E7963">
        <v>0.15625</v>
      </c>
      <c r="F7963">
        <v>0</v>
      </c>
      <c r="G7963">
        <v>0</v>
      </c>
      <c r="H7963">
        <v>0</v>
      </c>
      <c r="I7963">
        <v>0</v>
      </c>
      <c r="J7963" s="1" t="s">
        <v>23229</v>
      </c>
      <c r="K7963" t="s">
        <v>23239</v>
      </c>
      <c r="L7963" t="s">
        <v>39170</v>
      </c>
      <c r="M7963" t="s">
        <v>39171</v>
      </c>
    </row>
    <row r="7964" spans="1:13">
      <c r="A7964" s="1" t="s">
        <v>9981</v>
      </c>
      <c r="B7964">
        <v>1.11851296220012E-4</v>
      </c>
      <c r="C7964" s="1">
        <v>3.0178040556113699E-5</v>
      </c>
      <c r="D7964">
        <v>0.38333333333333303</v>
      </c>
      <c r="E7964">
        <v>0.35638297872340402</v>
      </c>
      <c r="F7964">
        <v>0.375</v>
      </c>
      <c r="G7964">
        <v>0.133333333333333</v>
      </c>
      <c r="H7964">
        <v>0.78888888888888897</v>
      </c>
      <c r="I7964">
        <v>0.375</v>
      </c>
      <c r="J7964" s="1">
        <v>0</v>
      </c>
      <c r="K7964" t="s">
        <v>23241</v>
      </c>
      <c r="L7964" t="s">
        <v>39172</v>
      </c>
      <c r="M7964" t="s">
        <v>39173</v>
      </c>
    </row>
    <row r="7965" spans="1:13">
      <c r="A7965" s="1" t="s">
        <v>9982</v>
      </c>
      <c r="B7965">
        <v>2.67041138686351E-7</v>
      </c>
      <c r="C7965" s="1">
        <v>2.5393702860194799E-4</v>
      </c>
      <c r="D7965">
        <v>0.8</v>
      </c>
      <c r="E7965">
        <v>0.83783783783783805</v>
      </c>
      <c r="F7965">
        <v>0.70802919708029199</v>
      </c>
      <c r="G7965">
        <v>9.7560975609756101E-2</v>
      </c>
      <c r="H7965">
        <v>0.46629213483146098</v>
      </c>
      <c r="I7965">
        <v>0.29166666666666702</v>
      </c>
      <c r="J7965" s="1">
        <v>0</v>
      </c>
      <c r="K7965" t="s">
        <v>23238</v>
      </c>
      <c r="L7965" t="s">
        <v>39174</v>
      </c>
      <c r="M7965" t="s">
        <v>39175</v>
      </c>
    </row>
    <row r="7966" spans="1:13">
      <c r="A7966" s="1" t="s">
        <v>9983</v>
      </c>
      <c r="B7966">
        <v>1.86379108835055E-7</v>
      </c>
      <c r="C7966" s="1">
        <v>2.5124160743368101E-8</v>
      </c>
      <c r="D7966">
        <v>1</v>
      </c>
      <c r="E7966">
        <v>1</v>
      </c>
      <c r="F7966">
        <v>0.99444444444444402</v>
      </c>
      <c r="G7966">
        <v>1</v>
      </c>
      <c r="H7966">
        <v>1</v>
      </c>
      <c r="I7966">
        <v>1</v>
      </c>
      <c r="J7966" s="1">
        <v>1</v>
      </c>
      <c r="K7966" t="s">
        <v>23238</v>
      </c>
      <c r="L7966" t="s">
        <v>39176</v>
      </c>
      <c r="M7966" t="s">
        <v>39177</v>
      </c>
    </row>
    <row r="7967" spans="1:13">
      <c r="A7967" s="1" t="s">
        <v>9984</v>
      </c>
      <c r="B7967">
        <v>4.6304687912767398E-4</v>
      </c>
      <c r="C7967" s="1">
        <v>2.59380033769369E-4</v>
      </c>
      <c r="D7967">
        <v>0.546875</v>
      </c>
      <c r="E7967">
        <v>0.25263157894736799</v>
      </c>
      <c r="F7967">
        <v>0.66402116402116396</v>
      </c>
      <c r="G7967">
        <v>0.61320754716981096</v>
      </c>
      <c r="H7967">
        <v>0.89523809523809506</v>
      </c>
      <c r="I7967">
        <v>0.519417475728155</v>
      </c>
      <c r="J7967" s="1">
        <v>0.77272727272727304</v>
      </c>
      <c r="K7967" t="s">
        <v>23240</v>
      </c>
      <c r="L7967" t="s">
        <v>39178</v>
      </c>
      <c r="M7967" t="s">
        <v>39179</v>
      </c>
    </row>
    <row r="7968" spans="1:13">
      <c r="A7968" s="1" t="s">
        <v>9985</v>
      </c>
      <c r="B7968">
        <v>6.4726921312795304E-5</v>
      </c>
      <c r="C7968" s="1">
        <v>9.2205184627227901E-8</v>
      </c>
      <c r="D7968">
        <v>0.85416666666666696</v>
      </c>
      <c r="E7968">
        <v>0.43</v>
      </c>
      <c r="F7968">
        <v>0.96739130434782605</v>
      </c>
      <c r="G7968">
        <v>1</v>
      </c>
      <c r="H7968">
        <v>1</v>
      </c>
      <c r="I7968">
        <v>0.96969696969696995</v>
      </c>
      <c r="J7968" s="1">
        <v>1</v>
      </c>
      <c r="K7968" t="s">
        <v>23239</v>
      </c>
      <c r="L7968" t="s">
        <v>39180</v>
      </c>
      <c r="M7968" t="s">
        <v>39181</v>
      </c>
    </row>
    <row r="7969" spans="1:13">
      <c r="A7969" s="1" t="s">
        <v>9986</v>
      </c>
      <c r="B7969">
        <v>1.26687264782782E-5</v>
      </c>
      <c r="C7969" s="1">
        <v>7.2605850374463094E-5</v>
      </c>
      <c r="D7969">
        <v>0.81666666666666698</v>
      </c>
      <c r="E7969">
        <v>0.92105263157894701</v>
      </c>
      <c r="F7969">
        <v>0.91216216216216195</v>
      </c>
      <c r="G7969">
        <v>0.42424242424242398</v>
      </c>
      <c r="H7969">
        <v>0.93518518518518501</v>
      </c>
      <c r="I7969">
        <v>0.80188679245283001</v>
      </c>
      <c r="J7969" s="1">
        <v>1</v>
      </c>
      <c r="K7969" t="s">
        <v>23238</v>
      </c>
      <c r="L7969" t="s">
        <v>39182</v>
      </c>
      <c r="M7969" t="s">
        <v>39183</v>
      </c>
    </row>
    <row r="7970" spans="1:13">
      <c r="A7970" s="1" t="s">
        <v>9987</v>
      </c>
      <c r="B7970">
        <v>7.6167256229586492E-9</v>
      </c>
      <c r="C7970" s="1">
        <v>1.0524620657098001E-6</v>
      </c>
      <c r="D7970">
        <v>1</v>
      </c>
      <c r="E7970">
        <v>1</v>
      </c>
      <c r="F7970">
        <v>0.99435028248587598</v>
      </c>
      <c r="G7970">
        <v>1</v>
      </c>
      <c r="H7970">
        <v>1</v>
      </c>
      <c r="I7970">
        <v>0.95454545454545503</v>
      </c>
      <c r="J7970" s="1" t="s">
        <v>23229</v>
      </c>
      <c r="K7970" t="s">
        <v>23242</v>
      </c>
      <c r="L7970" t="s">
        <v>39184</v>
      </c>
      <c r="M7970" t="s">
        <v>39185</v>
      </c>
    </row>
    <row r="7971" spans="1:13">
      <c r="A7971" s="1" t="s">
        <v>9988</v>
      </c>
      <c r="B7971">
        <v>2.8593407392877297E-7</v>
      </c>
      <c r="C7971" s="1">
        <v>1.20084213905157E-6</v>
      </c>
      <c r="D7971">
        <v>1</v>
      </c>
      <c r="E7971">
        <v>0.99404761904761896</v>
      </c>
      <c r="F7971">
        <v>1</v>
      </c>
      <c r="G7971">
        <v>0.99107142857142905</v>
      </c>
      <c r="H7971">
        <v>1</v>
      </c>
      <c r="I7971">
        <v>0.99557522123893805</v>
      </c>
      <c r="J7971" s="1" t="s">
        <v>23229</v>
      </c>
      <c r="K7971" t="s">
        <v>23238</v>
      </c>
      <c r="L7971" t="s">
        <v>39186</v>
      </c>
      <c r="M7971" t="s">
        <v>39187</v>
      </c>
    </row>
    <row r="7972" spans="1:13">
      <c r="A7972" s="1" t="s">
        <v>9989</v>
      </c>
      <c r="B7972">
        <v>2.2054233352975698E-5</v>
      </c>
      <c r="C7972" s="1">
        <v>2.2191524743132599E-8</v>
      </c>
      <c r="D7972">
        <v>0.28571428571428598</v>
      </c>
      <c r="E7972">
        <v>0.15942028985507201</v>
      </c>
      <c r="F7972">
        <v>2.0467836257309899E-2</v>
      </c>
      <c r="G7972">
        <v>0</v>
      </c>
      <c r="H7972">
        <v>1.2820512820512799E-2</v>
      </c>
      <c r="I7972">
        <v>0.1</v>
      </c>
      <c r="J7972" s="1">
        <v>0</v>
      </c>
      <c r="K7972" t="s">
        <v>23241</v>
      </c>
      <c r="L7972" t="s">
        <v>39188</v>
      </c>
      <c r="M7972" t="s">
        <v>39189</v>
      </c>
    </row>
    <row r="7973" spans="1:13">
      <c r="A7973" s="1" t="s">
        <v>9990</v>
      </c>
      <c r="B7973">
        <v>2.9082929254793401E-7</v>
      </c>
      <c r="C7973" s="1">
        <v>2.1750745184368401E-5</v>
      </c>
      <c r="D7973">
        <v>0</v>
      </c>
      <c r="E7973">
        <v>0</v>
      </c>
      <c r="F7973">
        <v>0</v>
      </c>
      <c r="G7973">
        <v>0.28048780487804897</v>
      </c>
      <c r="H7973">
        <v>0</v>
      </c>
      <c r="I7973">
        <v>6.7073170731707293E-2</v>
      </c>
      <c r="J7973" s="1" t="s">
        <v>23229</v>
      </c>
      <c r="K7973" t="s">
        <v>23242</v>
      </c>
      <c r="L7973" t="s">
        <v>39190</v>
      </c>
      <c r="M7973" t="s">
        <v>39191</v>
      </c>
    </row>
    <row r="7974" spans="1:13">
      <c r="A7974" s="1" t="s">
        <v>9991</v>
      </c>
      <c r="B7974">
        <v>2.3299438645228899E-5</v>
      </c>
      <c r="C7974" s="1">
        <v>1.0589649830067601E-5</v>
      </c>
      <c r="D7974">
        <v>0.125</v>
      </c>
      <c r="E7974">
        <v>3.2967032967033003E-2</v>
      </c>
      <c r="F7974">
        <v>1.55440414507772E-2</v>
      </c>
      <c r="G7974">
        <v>0</v>
      </c>
      <c r="H7974">
        <v>4.08163265306122E-2</v>
      </c>
      <c r="I7974">
        <v>0.126582278481013</v>
      </c>
      <c r="J7974" s="1">
        <v>0</v>
      </c>
      <c r="K7974" t="s">
        <v>23241</v>
      </c>
      <c r="L7974" t="s">
        <v>39192</v>
      </c>
      <c r="M7974" t="s">
        <v>39193</v>
      </c>
    </row>
    <row r="7975" spans="1:13">
      <c r="A7975" s="1" t="s">
        <v>9992</v>
      </c>
      <c r="B7975">
        <v>3.3782420578523199E-7</v>
      </c>
      <c r="C7975" s="1">
        <v>1.46958003053654E-6</v>
      </c>
      <c r="D7975">
        <v>1</v>
      </c>
      <c r="E7975">
        <v>1</v>
      </c>
      <c r="F7975">
        <v>0.99659863945578198</v>
      </c>
      <c r="G7975">
        <v>0.4</v>
      </c>
      <c r="H7975">
        <v>0.97457627118644097</v>
      </c>
      <c r="I7975">
        <v>0.76136363636363602</v>
      </c>
      <c r="J7975" s="1" t="s">
        <v>23229</v>
      </c>
      <c r="K7975" t="s">
        <v>23241</v>
      </c>
      <c r="L7975" t="s">
        <v>39194</v>
      </c>
      <c r="M7975" t="s">
        <v>39195</v>
      </c>
    </row>
    <row r="7976" spans="1:13">
      <c r="A7976" s="1" t="s">
        <v>9993</v>
      </c>
      <c r="B7976">
        <v>1.07083782326228E-3</v>
      </c>
      <c r="C7976" s="1">
        <v>7.6229754390587506E-5</v>
      </c>
      <c r="D7976">
        <v>0.133333333333333</v>
      </c>
      <c r="E7976">
        <v>0.60526315789473695</v>
      </c>
      <c r="F7976">
        <v>1.8324607329842899E-2</v>
      </c>
      <c r="G7976">
        <v>9.8039215686274508E-3</v>
      </c>
      <c r="H7976">
        <v>4.7619047619047597E-3</v>
      </c>
      <c r="I7976">
        <v>0</v>
      </c>
      <c r="J7976" s="1">
        <v>0</v>
      </c>
      <c r="K7976" t="s">
        <v>23239</v>
      </c>
      <c r="L7976" t="s">
        <v>39196</v>
      </c>
      <c r="M7976" t="s">
        <v>39197</v>
      </c>
    </row>
    <row r="7977" spans="1:13">
      <c r="A7977" s="1" t="s">
        <v>9994</v>
      </c>
      <c r="B7977">
        <v>3.66352303472669E-5</v>
      </c>
      <c r="C7977" s="1">
        <v>1.7057976705287401E-4</v>
      </c>
      <c r="D7977">
        <v>0.359375</v>
      </c>
      <c r="E7977">
        <v>0.69444444444444398</v>
      </c>
      <c r="F7977">
        <v>0.214285714285714</v>
      </c>
      <c r="G7977">
        <v>0</v>
      </c>
      <c r="H7977">
        <v>5.1136363636363598E-2</v>
      </c>
      <c r="I7977">
        <v>4.3478260869565202E-2</v>
      </c>
      <c r="J7977" s="1">
        <v>0</v>
      </c>
      <c r="K7977" t="s">
        <v>23239</v>
      </c>
      <c r="L7977" t="s">
        <v>39198</v>
      </c>
      <c r="M7977" t="s">
        <v>39199</v>
      </c>
    </row>
    <row r="7978" spans="1:13">
      <c r="A7978" s="1" t="s">
        <v>9995</v>
      </c>
      <c r="B7978">
        <v>2.5933688777369501E-5</v>
      </c>
      <c r="C7978" s="1">
        <v>4.2194080438870797E-5</v>
      </c>
      <c r="D7978">
        <v>0</v>
      </c>
      <c r="E7978">
        <v>0</v>
      </c>
      <c r="F7978">
        <v>8.5051546391752594E-2</v>
      </c>
      <c r="G7978">
        <v>0</v>
      </c>
      <c r="H7978">
        <v>0</v>
      </c>
      <c r="I7978">
        <v>0</v>
      </c>
      <c r="J7978" s="1">
        <v>0</v>
      </c>
      <c r="K7978" t="s">
        <v>23241</v>
      </c>
      <c r="L7978" t="s">
        <v>39200</v>
      </c>
      <c r="M7978" t="s">
        <v>39201</v>
      </c>
    </row>
    <row r="7979" spans="1:13">
      <c r="A7979" s="1" t="s">
        <v>9996</v>
      </c>
      <c r="B7979">
        <v>1.3356589237435299E-6</v>
      </c>
      <c r="C7979" s="1">
        <v>5.0533194736481998E-5</v>
      </c>
      <c r="D7979">
        <v>1</v>
      </c>
      <c r="E7979">
        <v>0.99450549450549497</v>
      </c>
      <c r="F7979">
        <v>0.84916201117318402</v>
      </c>
      <c r="G7979">
        <v>0.97499999999999998</v>
      </c>
      <c r="H7979">
        <v>0.96153846153846201</v>
      </c>
      <c r="I7979">
        <v>0.98571428571428599</v>
      </c>
      <c r="J7979" s="1">
        <v>1</v>
      </c>
      <c r="K7979" t="s">
        <v>23242</v>
      </c>
      <c r="L7979" t="s">
        <v>39202</v>
      </c>
      <c r="M7979" t="s">
        <v>39203</v>
      </c>
    </row>
    <row r="7980" spans="1:13">
      <c r="A7980" s="1" t="s">
        <v>9997</v>
      </c>
      <c r="B7980">
        <v>1.45624533070634E-9</v>
      </c>
      <c r="C7980" s="1">
        <v>1.180749739194E-7</v>
      </c>
      <c r="D7980">
        <v>0</v>
      </c>
      <c r="E7980">
        <v>0</v>
      </c>
      <c r="F7980">
        <v>0</v>
      </c>
      <c r="G7980">
        <v>0</v>
      </c>
      <c r="H7980">
        <v>3.3333333333333298E-2</v>
      </c>
      <c r="I7980">
        <v>1.02040816326531E-2</v>
      </c>
      <c r="J7980" s="1">
        <v>0</v>
      </c>
      <c r="K7980" t="s">
        <v>23242</v>
      </c>
      <c r="L7980" t="s">
        <v>39204</v>
      </c>
      <c r="M7980" t="s">
        <v>39205</v>
      </c>
    </row>
    <row r="7981" spans="1:13">
      <c r="A7981" s="1" t="s">
        <v>9998</v>
      </c>
      <c r="B7981">
        <v>2.2627688930490399E-7</v>
      </c>
      <c r="C7981" s="1">
        <v>1.09875178334178E-6</v>
      </c>
      <c r="D7981">
        <v>1</v>
      </c>
      <c r="E7981">
        <v>0.99425287356321801</v>
      </c>
      <c r="F7981">
        <v>1</v>
      </c>
      <c r="G7981">
        <v>0.77272727272727304</v>
      </c>
      <c r="H7981">
        <v>0.99397590361445798</v>
      </c>
      <c r="I7981">
        <v>0.98958333333333304</v>
      </c>
      <c r="J7981" s="1">
        <v>1</v>
      </c>
      <c r="K7981" t="s">
        <v>23240</v>
      </c>
      <c r="L7981" t="s">
        <v>39206</v>
      </c>
      <c r="M7981" t="s">
        <v>39207</v>
      </c>
    </row>
    <row r="7982" spans="1:13">
      <c r="A7982" s="1" t="s">
        <v>9999</v>
      </c>
      <c r="B7982">
        <v>5.0111141005144601E-5</v>
      </c>
      <c r="C7982" s="1">
        <v>9.8066533990139696E-5</v>
      </c>
      <c r="D7982">
        <v>0.84375</v>
      </c>
      <c r="E7982">
        <v>0.93229166666666696</v>
      </c>
      <c r="F7982">
        <v>0.56443298969072198</v>
      </c>
      <c r="G7982">
        <v>0.75</v>
      </c>
      <c r="H7982">
        <v>0.657407407407407</v>
      </c>
      <c r="I7982">
        <v>0.71100917431192701</v>
      </c>
      <c r="J7982" s="1">
        <v>0.90909090909090895</v>
      </c>
      <c r="K7982" t="s">
        <v>23238</v>
      </c>
      <c r="L7982" t="s">
        <v>39208</v>
      </c>
      <c r="M7982" t="s">
        <v>39209</v>
      </c>
    </row>
    <row r="7983" spans="1:13">
      <c r="A7983" s="1" t="s">
        <v>10000</v>
      </c>
      <c r="B7983">
        <v>4.5049361898282302E-6</v>
      </c>
      <c r="C7983" s="1">
        <v>1.8245997531003401E-6</v>
      </c>
      <c r="D7983">
        <v>0.98275862068965503</v>
      </c>
      <c r="E7983">
        <v>1</v>
      </c>
      <c r="F7983">
        <v>1</v>
      </c>
      <c r="G7983">
        <v>0.90517241379310298</v>
      </c>
      <c r="H7983">
        <v>1</v>
      </c>
      <c r="I7983">
        <v>0.91441441441441396</v>
      </c>
      <c r="J7983" s="1">
        <v>1</v>
      </c>
      <c r="K7983" t="s">
        <v>23237</v>
      </c>
      <c r="L7983" t="s">
        <v>39210</v>
      </c>
      <c r="M7983" t="s">
        <v>39211</v>
      </c>
    </row>
    <row r="7984" spans="1:13">
      <c r="A7984" s="1" t="s">
        <v>10001</v>
      </c>
      <c r="B7984">
        <v>3.8883359067428501E-5</v>
      </c>
      <c r="C7984" s="1">
        <v>6.1551092504710003E-6</v>
      </c>
      <c r="D7984">
        <v>0.71428571428571397</v>
      </c>
      <c r="E7984">
        <v>0.42063492063492097</v>
      </c>
      <c r="F7984">
        <v>0.18437500000000001</v>
      </c>
      <c r="G7984">
        <v>0.33333333333333298</v>
      </c>
      <c r="H7984">
        <v>0.13380281690140799</v>
      </c>
      <c r="I7984">
        <v>0.84090909090909105</v>
      </c>
      <c r="J7984" s="1" t="s">
        <v>23229</v>
      </c>
      <c r="K7984" t="s">
        <v>23241</v>
      </c>
      <c r="L7984" t="s">
        <v>39212</v>
      </c>
      <c r="M7984" t="s">
        <v>39213</v>
      </c>
    </row>
    <row r="7985" spans="1:13">
      <c r="A7985" s="1" t="s">
        <v>10002</v>
      </c>
      <c r="B7985">
        <v>4.8107994389167002E-7</v>
      </c>
      <c r="C7985" s="1">
        <v>1.2967413095290399E-4</v>
      </c>
      <c r="D7985">
        <v>0.9375</v>
      </c>
      <c r="E7985">
        <v>0.95054945054945095</v>
      </c>
      <c r="F7985">
        <v>0.98974358974359</v>
      </c>
      <c r="G7985">
        <v>0.76315789473684204</v>
      </c>
      <c r="H7985">
        <v>0.97807017543859698</v>
      </c>
      <c r="I7985">
        <v>0.88655462184873901</v>
      </c>
      <c r="J7985" s="1">
        <v>0.86363636363636398</v>
      </c>
      <c r="K7985" t="s">
        <v>23238</v>
      </c>
      <c r="L7985" t="s">
        <v>39214</v>
      </c>
      <c r="M7985" t="s">
        <v>39215</v>
      </c>
    </row>
    <row r="7986" spans="1:13">
      <c r="A7986" s="1" t="s">
        <v>10003</v>
      </c>
      <c r="B7986">
        <v>4.5525164950079802E-7</v>
      </c>
      <c r="C7986" s="1">
        <v>4.8583077430161404E-7</v>
      </c>
      <c r="D7986">
        <v>1</v>
      </c>
      <c r="E7986">
        <v>1</v>
      </c>
      <c r="F7986">
        <v>1</v>
      </c>
      <c r="G7986">
        <v>0.84883720930232598</v>
      </c>
      <c r="H7986">
        <v>1</v>
      </c>
      <c r="I7986">
        <v>0.95</v>
      </c>
      <c r="J7986" s="1">
        <v>1</v>
      </c>
      <c r="K7986" t="s">
        <v>23241</v>
      </c>
      <c r="L7986" t="s">
        <v>39216</v>
      </c>
      <c r="M7986" t="s">
        <v>39217</v>
      </c>
    </row>
    <row r="7987" spans="1:13">
      <c r="A7987" s="1" t="s">
        <v>10004</v>
      </c>
      <c r="B7987">
        <v>1.25947194850612E-4</v>
      </c>
      <c r="C7987" s="1">
        <v>8.2405011714960399E-7</v>
      </c>
      <c r="D7987">
        <v>0.68333333333333302</v>
      </c>
      <c r="E7987">
        <v>0.27464788732394402</v>
      </c>
      <c r="F7987">
        <v>0.72058823529411797</v>
      </c>
      <c r="G7987">
        <v>0.46</v>
      </c>
      <c r="H7987">
        <v>0.58333333333333304</v>
      </c>
      <c r="I7987">
        <v>0.78472222222222199</v>
      </c>
      <c r="J7987" s="1">
        <v>0.14285714285714299</v>
      </c>
      <c r="K7987" t="s">
        <v>23241</v>
      </c>
      <c r="L7987" t="s">
        <v>39218</v>
      </c>
      <c r="M7987" t="s">
        <v>39219</v>
      </c>
    </row>
    <row r="7988" spans="1:13">
      <c r="A7988" s="1" t="s">
        <v>10005</v>
      </c>
      <c r="B7988">
        <v>1.3945642439600899E-4</v>
      </c>
      <c r="C7988" s="1">
        <v>5.7985274378689202E-6</v>
      </c>
      <c r="D7988">
        <v>0.95652173913043503</v>
      </c>
      <c r="E7988">
        <v>0.98333333333333295</v>
      </c>
      <c r="F7988">
        <v>0.44444444444444398</v>
      </c>
      <c r="G7988">
        <v>0.875</v>
      </c>
      <c r="H7988">
        <v>0.34313725490196101</v>
      </c>
      <c r="I7988">
        <v>0.82022471910112404</v>
      </c>
      <c r="J7988" s="1">
        <v>1</v>
      </c>
      <c r="K7988" t="s">
        <v>23242</v>
      </c>
      <c r="L7988" t="s">
        <v>39220</v>
      </c>
      <c r="M7988" t="s">
        <v>39221</v>
      </c>
    </row>
    <row r="7989" spans="1:13">
      <c r="A7989" s="1" t="s">
        <v>10006</v>
      </c>
      <c r="B7989">
        <v>4.8048085352994398E-5</v>
      </c>
      <c r="C7989" s="1">
        <v>3.1127706323955401E-5</v>
      </c>
      <c r="D7989">
        <v>1</v>
      </c>
      <c r="E7989">
        <v>1</v>
      </c>
      <c r="F7989">
        <v>0.87027027027027004</v>
      </c>
      <c r="G7989">
        <v>1</v>
      </c>
      <c r="H7989">
        <v>1</v>
      </c>
      <c r="I7989">
        <v>1</v>
      </c>
      <c r="J7989" s="1">
        <v>1</v>
      </c>
      <c r="K7989" t="s">
        <v>23240</v>
      </c>
      <c r="L7989" t="s">
        <v>39222</v>
      </c>
      <c r="M7989" t="s">
        <v>39223</v>
      </c>
    </row>
    <row r="7990" spans="1:13">
      <c r="A7990" s="1" t="s">
        <v>10007</v>
      </c>
      <c r="B7990">
        <v>2.30213616726909E-6</v>
      </c>
      <c r="C7990" s="1">
        <v>3.1162569369962898E-7</v>
      </c>
      <c r="D7990">
        <v>1</v>
      </c>
      <c r="E7990">
        <v>1</v>
      </c>
      <c r="F7990">
        <v>0.926056338028169</v>
      </c>
      <c r="G7990">
        <v>1</v>
      </c>
      <c r="H7990">
        <v>1</v>
      </c>
      <c r="I7990">
        <v>1</v>
      </c>
      <c r="J7990" s="1">
        <v>1</v>
      </c>
      <c r="K7990" t="s">
        <v>23239</v>
      </c>
      <c r="L7990" t="s">
        <v>39224</v>
      </c>
      <c r="M7990" t="s">
        <v>39225</v>
      </c>
    </row>
    <row r="7991" spans="1:13">
      <c r="A7991" s="1" t="s">
        <v>10008</v>
      </c>
      <c r="B7991">
        <v>1.6306822780382101E-6</v>
      </c>
      <c r="C7991" s="1">
        <v>1.81371981740401E-7</v>
      </c>
      <c r="D7991">
        <v>0</v>
      </c>
      <c r="E7991">
        <v>5.74712643678161E-3</v>
      </c>
      <c r="F7991">
        <v>1.7948717948717899E-2</v>
      </c>
      <c r="G7991">
        <v>3.4482758620689703E-2</v>
      </c>
      <c r="H7991">
        <v>4.3859649122806998E-3</v>
      </c>
      <c r="I7991">
        <v>3.3057851239669402E-2</v>
      </c>
      <c r="J7991" s="1">
        <v>0</v>
      </c>
      <c r="K7991" t="s">
        <v>23240</v>
      </c>
      <c r="L7991" t="s">
        <v>39226</v>
      </c>
      <c r="M7991" t="s">
        <v>39227</v>
      </c>
    </row>
    <row r="7992" spans="1:13">
      <c r="A7992" s="1" t="s">
        <v>10009</v>
      </c>
      <c r="B7992">
        <v>2.5802595153464898E-4</v>
      </c>
      <c r="C7992" s="1">
        <v>3.1682559342104602E-5</v>
      </c>
      <c r="D7992">
        <v>0.38333333333333303</v>
      </c>
      <c r="E7992">
        <v>0.435294117647059</v>
      </c>
      <c r="F7992">
        <v>0.21590909090909099</v>
      </c>
      <c r="G7992">
        <v>0.57499999999999996</v>
      </c>
      <c r="H7992">
        <v>0.40123456790123502</v>
      </c>
      <c r="I7992">
        <v>0.17647058823529399</v>
      </c>
      <c r="J7992" s="1">
        <v>0</v>
      </c>
      <c r="K7992" t="s">
        <v>23241</v>
      </c>
      <c r="L7992" t="s">
        <v>39228</v>
      </c>
      <c r="M7992" t="s">
        <v>39229</v>
      </c>
    </row>
    <row r="7993" spans="1:13">
      <c r="A7993" s="1" t="s">
        <v>10010</v>
      </c>
      <c r="B7993">
        <v>7.9642522317455205E-5</v>
      </c>
      <c r="C7993" s="1">
        <v>9.9887665354810599E-6</v>
      </c>
      <c r="D7993">
        <v>0.08</v>
      </c>
      <c r="E7993">
        <v>9.0909090909090898E-2</v>
      </c>
      <c r="F7993">
        <v>9.5394736842105296E-2</v>
      </c>
      <c r="G7993">
        <v>4.31034482758621E-2</v>
      </c>
      <c r="H7993">
        <v>0.15384615384615399</v>
      </c>
      <c r="I7993">
        <v>2.6041666666666699E-2</v>
      </c>
      <c r="J7993" s="1">
        <v>0</v>
      </c>
      <c r="K7993" t="s">
        <v>23238</v>
      </c>
      <c r="L7993" t="s">
        <v>39230</v>
      </c>
      <c r="M7993" t="s">
        <v>39231</v>
      </c>
    </row>
    <row r="7994" spans="1:13">
      <c r="A7994" s="1" t="s">
        <v>10011</v>
      </c>
      <c r="B7994">
        <v>8.5621821979719301E-5</v>
      </c>
      <c r="C7994" s="1">
        <v>3.49690890379021E-4</v>
      </c>
      <c r="D7994">
        <v>0.69230769230769196</v>
      </c>
      <c r="E7994">
        <v>0.29729729729729698</v>
      </c>
      <c r="F7994">
        <v>0.79646017699115002</v>
      </c>
      <c r="G7994">
        <v>8.3333333333333301E-2</v>
      </c>
      <c r="H7994">
        <v>0.11111111111111099</v>
      </c>
      <c r="I7994">
        <v>0.342592592592593</v>
      </c>
      <c r="J7994" s="1">
        <v>0</v>
      </c>
      <c r="K7994" t="s">
        <v>23239</v>
      </c>
      <c r="L7994" t="s">
        <v>39232</v>
      </c>
      <c r="M7994" t="s">
        <v>39233</v>
      </c>
    </row>
    <row r="7995" spans="1:13">
      <c r="A7995" s="1" t="s">
        <v>10012</v>
      </c>
      <c r="B7995">
        <v>0</v>
      </c>
      <c r="C7995" s="1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1">
        <v>0</v>
      </c>
      <c r="K7995" t="s">
        <v>23241</v>
      </c>
      <c r="L7995" t="s">
        <v>39234</v>
      </c>
      <c r="M7995" t="s">
        <v>39235</v>
      </c>
    </row>
    <row r="7996" spans="1:13">
      <c r="A7996" s="1" t="s">
        <v>10013</v>
      </c>
      <c r="B7996">
        <v>2.9108725108624299E-6</v>
      </c>
      <c r="C7996" s="1">
        <v>5.4054209943628499E-6</v>
      </c>
      <c r="D7996">
        <v>2.3809523809523801E-2</v>
      </c>
      <c r="E7996">
        <v>0.11111111111111099</v>
      </c>
      <c r="F7996">
        <v>6.25E-2</v>
      </c>
      <c r="G7996">
        <v>0</v>
      </c>
      <c r="H7996">
        <v>0</v>
      </c>
      <c r="I7996">
        <v>7.5757575757575803E-3</v>
      </c>
      <c r="J7996" s="1">
        <v>0</v>
      </c>
      <c r="K7996" t="s">
        <v>23241</v>
      </c>
      <c r="L7996" t="s">
        <v>39236</v>
      </c>
      <c r="M7996" t="s">
        <v>39237</v>
      </c>
    </row>
    <row r="7997" spans="1:13">
      <c r="A7997" s="1" t="s">
        <v>10014</v>
      </c>
      <c r="B7997">
        <v>5.5262837396715602E-6</v>
      </c>
      <c r="C7997" s="1">
        <v>5.8200284575661496E-6</v>
      </c>
      <c r="D7997">
        <v>1</v>
      </c>
      <c r="E7997">
        <v>1</v>
      </c>
      <c r="F7997">
        <v>0.99738219895288005</v>
      </c>
      <c r="G7997">
        <v>0.94791666666666696</v>
      </c>
      <c r="H7997">
        <v>0.98181818181818203</v>
      </c>
      <c r="I7997">
        <v>0.921875</v>
      </c>
      <c r="J7997" s="1">
        <v>1</v>
      </c>
      <c r="K7997" t="s">
        <v>23240</v>
      </c>
      <c r="L7997" t="s">
        <v>39238</v>
      </c>
      <c r="M7997" t="s">
        <v>39239</v>
      </c>
    </row>
    <row r="7998" spans="1:13">
      <c r="A7998" s="1" t="s">
        <v>10015</v>
      </c>
      <c r="B7998">
        <v>2.65234427158325E-5</v>
      </c>
      <c r="C7998" s="1">
        <v>1.1390232460811699E-5</v>
      </c>
      <c r="D7998">
        <v>0.90322580645161299</v>
      </c>
      <c r="E7998">
        <v>1</v>
      </c>
      <c r="F7998">
        <v>0.95652173913043503</v>
      </c>
      <c r="G7998">
        <v>0.96</v>
      </c>
      <c r="H7998">
        <v>0.79310344827586199</v>
      </c>
      <c r="I7998">
        <v>0.99166666666666703</v>
      </c>
      <c r="J7998" s="1" t="s">
        <v>23229</v>
      </c>
      <c r="K7998" t="s">
        <v>23241</v>
      </c>
      <c r="L7998" t="s">
        <v>39240</v>
      </c>
      <c r="M7998" t="s">
        <v>39241</v>
      </c>
    </row>
    <row r="7999" spans="1:13">
      <c r="A7999" s="1" t="s">
        <v>10016</v>
      </c>
      <c r="B7999">
        <v>7.5802282115294598E-6</v>
      </c>
      <c r="C7999" s="1">
        <v>6.7324075514874499E-5</v>
      </c>
      <c r="D7999">
        <v>0.29166666666666702</v>
      </c>
      <c r="E7999">
        <v>0.27868852459016402</v>
      </c>
      <c r="F7999">
        <v>0.22500000000000001</v>
      </c>
      <c r="G7999">
        <v>0.65384615384615397</v>
      </c>
      <c r="H7999">
        <v>0.38135593220338998</v>
      </c>
      <c r="I7999">
        <v>0.81818181818181801</v>
      </c>
      <c r="J7999" s="1">
        <v>1</v>
      </c>
      <c r="K7999" t="s">
        <v>23241</v>
      </c>
      <c r="L7999" t="s">
        <v>39242</v>
      </c>
      <c r="M7999" t="s">
        <v>39243</v>
      </c>
    </row>
    <row r="8000" spans="1:13">
      <c r="A8000" s="1" t="s">
        <v>10017</v>
      </c>
      <c r="B8000">
        <v>6.0020170180935398E-4</v>
      </c>
      <c r="C8000" s="1">
        <v>1.5683400921153801E-4</v>
      </c>
      <c r="D8000">
        <v>0.234375</v>
      </c>
      <c r="E8000">
        <v>0.37234042553191499</v>
      </c>
      <c r="F8000">
        <v>0.923684210526316</v>
      </c>
      <c r="G8000">
        <v>1</v>
      </c>
      <c r="H8000">
        <v>0.91818181818181799</v>
      </c>
      <c r="I8000">
        <v>0.94247787610619504</v>
      </c>
      <c r="J8000" s="1">
        <v>1</v>
      </c>
      <c r="K8000" t="s">
        <v>23238</v>
      </c>
      <c r="L8000" t="s">
        <v>39244</v>
      </c>
      <c r="M8000" t="s">
        <v>39245</v>
      </c>
    </row>
    <row r="8001" spans="1:13">
      <c r="A8001" s="1" t="s">
        <v>10018</v>
      </c>
      <c r="B8001">
        <v>4.3277552475339701E-7</v>
      </c>
      <c r="C8001" s="1">
        <v>3.50253066076264E-7</v>
      </c>
      <c r="D8001">
        <v>1</v>
      </c>
      <c r="E8001">
        <v>1</v>
      </c>
      <c r="F8001">
        <v>0.99679487179487203</v>
      </c>
      <c r="G8001">
        <v>1</v>
      </c>
      <c r="H8001">
        <v>1</v>
      </c>
      <c r="I8001">
        <v>0.95945945945945899</v>
      </c>
      <c r="J8001" s="1">
        <v>1</v>
      </c>
      <c r="K8001" t="s">
        <v>23237</v>
      </c>
      <c r="L8001" t="s">
        <v>39246</v>
      </c>
      <c r="M8001" t="s">
        <v>39247</v>
      </c>
    </row>
    <row r="8002" spans="1:13">
      <c r="A8002" s="1" t="s">
        <v>10019</v>
      </c>
      <c r="B8002">
        <v>1.0619375175208501E-6</v>
      </c>
      <c r="C8002" s="1">
        <v>1.43963340043082E-6</v>
      </c>
      <c r="D8002">
        <v>1</v>
      </c>
      <c r="E8002">
        <v>1</v>
      </c>
      <c r="F8002">
        <v>0.97872340425531901</v>
      </c>
      <c r="G8002">
        <v>0.96875</v>
      </c>
      <c r="H8002">
        <v>1</v>
      </c>
      <c r="I8002">
        <v>1</v>
      </c>
      <c r="J8002" s="1" t="s">
        <v>23229</v>
      </c>
      <c r="K8002" t="s">
        <v>23238</v>
      </c>
      <c r="L8002" t="s">
        <v>39248</v>
      </c>
      <c r="M8002" t="s">
        <v>39249</v>
      </c>
    </row>
    <row r="8003" spans="1:13">
      <c r="A8003" s="1" t="s">
        <v>10020</v>
      </c>
      <c r="B8003">
        <v>1.6783865282939699E-6</v>
      </c>
      <c r="C8003" s="1">
        <v>2.7134012297772898E-4</v>
      </c>
      <c r="D8003">
        <v>6.6666666666666693E-2</v>
      </c>
      <c r="E8003">
        <v>5.2631578947368403E-3</v>
      </c>
      <c r="F8003">
        <v>1.0928961748633901E-2</v>
      </c>
      <c r="G8003">
        <v>0.11206896551724101</v>
      </c>
      <c r="H8003">
        <v>0.109649122807018</v>
      </c>
      <c r="I8003">
        <v>0.18595041322313999</v>
      </c>
      <c r="J8003" s="1">
        <v>0</v>
      </c>
      <c r="K8003" t="s">
        <v>23241</v>
      </c>
      <c r="L8003" t="s">
        <v>39250</v>
      </c>
      <c r="M8003" t="s">
        <v>39251</v>
      </c>
    </row>
    <row r="8004" spans="1:13">
      <c r="A8004" s="1" t="s">
        <v>10021</v>
      </c>
      <c r="B8004">
        <v>2.26686151956571E-10</v>
      </c>
      <c r="C8004" s="1">
        <v>2.36884347644138E-8</v>
      </c>
      <c r="D8004">
        <v>1</v>
      </c>
      <c r="E8004">
        <v>0.99411764705882399</v>
      </c>
      <c r="F8004">
        <v>1</v>
      </c>
      <c r="G8004">
        <v>1</v>
      </c>
      <c r="H8004">
        <v>1</v>
      </c>
      <c r="I8004">
        <v>1</v>
      </c>
      <c r="J8004" s="1">
        <v>1</v>
      </c>
      <c r="K8004" t="s">
        <v>23241</v>
      </c>
      <c r="L8004" t="s">
        <v>39252</v>
      </c>
      <c r="M8004" t="s">
        <v>39253</v>
      </c>
    </row>
    <row r="8005" spans="1:13">
      <c r="A8005" s="1" t="s">
        <v>10022</v>
      </c>
      <c r="B8005">
        <v>4.5825965306215001E-6</v>
      </c>
      <c r="C8005" s="1">
        <v>3.0957832861166199E-7</v>
      </c>
      <c r="D8005">
        <v>3.3333333333333298E-2</v>
      </c>
      <c r="E8005">
        <v>0</v>
      </c>
      <c r="F8005">
        <v>0</v>
      </c>
      <c r="G8005">
        <v>3.7037037037037E-2</v>
      </c>
      <c r="H8005">
        <v>3.4482758620689703E-2</v>
      </c>
      <c r="I8005">
        <v>3.2258064516128997E-2</v>
      </c>
      <c r="J8005" s="1">
        <v>0</v>
      </c>
      <c r="K8005" t="s">
        <v>23241</v>
      </c>
      <c r="L8005" t="s">
        <v>39254</v>
      </c>
      <c r="M8005" t="s">
        <v>39255</v>
      </c>
    </row>
    <row r="8006" spans="1:13">
      <c r="A8006" s="1" t="s">
        <v>10023</v>
      </c>
      <c r="B8006">
        <v>4.4315122408211698E-5</v>
      </c>
      <c r="C8006" s="1">
        <v>4.9339486309877403E-6</v>
      </c>
      <c r="D8006">
        <v>0.90625</v>
      </c>
      <c r="E8006">
        <v>0.85795454545454497</v>
      </c>
      <c r="F8006">
        <v>1</v>
      </c>
      <c r="G8006">
        <v>1</v>
      </c>
      <c r="H8006">
        <v>0.99090909090909096</v>
      </c>
      <c r="I8006">
        <v>0.94262295081967196</v>
      </c>
      <c r="J8006" s="1">
        <v>1</v>
      </c>
      <c r="K8006" t="s">
        <v>23241</v>
      </c>
      <c r="L8006" t="s">
        <v>39256</v>
      </c>
      <c r="M8006" t="s">
        <v>39257</v>
      </c>
    </row>
    <row r="8007" spans="1:13">
      <c r="A8007" s="1" t="s">
        <v>10024</v>
      </c>
      <c r="B8007">
        <v>6.3546251430695799E-6</v>
      </c>
      <c r="C8007" s="1">
        <v>5.1073412513398203E-9</v>
      </c>
      <c r="D8007">
        <v>0</v>
      </c>
      <c r="E8007">
        <v>0.21875</v>
      </c>
      <c r="F8007">
        <v>3.90625E-3</v>
      </c>
      <c r="G8007">
        <v>0</v>
      </c>
      <c r="H8007">
        <v>0</v>
      </c>
      <c r="I8007">
        <v>0</v>
      </c>
      <c r="J8007" s="1">
        <v>0</v>
      </c>
      <c r="K8007" t="s">
        <v>23242</v>
      </c>
      <c r="L8007" t="s">
        <v>39258</v>
      </c>
      <c r="M8007" t="s">
        <v>39259</v>
      </c>
    </row>
    <row r="8008" spans="1:13">
      <c r="A8008" s="1" t="s">
        <v>10025</v>
      </c>
      <c r="B8008">
        <v>5.83508998033849E-5</v>
      </c>
      <c r="C8008" s="1">
        <v>1.2540598574574299E-5</v>
      </c>
      <c r="D8008">
        <v>0.27272727272727298</v>
      </c>
      <c r="E8008">
        <v>0.106741573033708</v>
      </c>
      <c r="F8008">
        <v>0</v>
      </c>
      <c r="G8008">
        <v>0</v>
      </c>
      <c r="H8008">
        <v>2.6315789473684199E-2</v>
      </c>
      <c r="I8008">
        <v>4.1666666666666699E-2</v>
      </c>
      <c r="J8008" s="1">
        <v>7.1428571428571397E-2</v>
      </c>
      <c r="K8008" t="s">
        <v>23242</v>
      </c>
      <c r="L8008" t="s">
        <v>39260</v>
      </c>
      <c r="M8008" t="s">
        <v>39261</v>
      </c>
    </row>
    <row r="8009" spans="1:13">
      <c r="A8009" s="1" t="s">
        <v>10026</v>
      </c>
      <c r="B8009">
        <v>9.2536261668766393E-6</v>
      </c>
      <c r="C8009" s="1">
        <v>6.0888681754993502E-6</v>
      </c>
      <c r="D8009">
        <v>0</v>
      </c>
      <c r="E8009">
        <v>0</v>
      </c>
      <c r="F8009">
        <v>0.10404624277456601</v>
      </c>
      <c r="G8009">
        <v>0</v>
      </c>
      <c r="H8009">
        <v>0</v>
      </c>
      <c r="I8009">
        <v>2.4390243902439001E-2</v>
      </c>
      <c r="J8009" s="1">
        <v>0</v>
      </c>
      <c r="K8009" t="s">
        <v>23238</v>
      </c>
      <c r="L8009" t="s">
        <v>39262</v>
      </c>
      <c r="M8009" t="s">
        <v>39263</v>
      </c>
    </row>
    <row r="8010" spans="1:13">
      <c r="A8010" s="1" t="s">
        <v>10027</v>
      </c>
      <c r="B8010">
        <v>1.2679240810499401E-7</v>
      </c>
      <c r="C8010" s="1">
        <v>6.0139223623825795E-7</v>
      </c>
      <c r="D8010">
        <v>0</v>
      </c>
      <c r="E8010">
        <v>0</v>
      </c>
      <c r="F8010">
        <v>2.6737967914438501E-3</v>
      </c>
      <c r="G8010">
        <v>0</v>
      </c>
      <c r="H8010">
        <v>1.53061224489796E-2</v>
      </c>
      <c r="I8010">
        <v>0</v>
      </c>
      <c r="J8010" s="1">
        <v>1</v>
      </c>
      <c r="K8010" t="s">
        <v>23242</v>
      </c>
      <c r="L8010" t="s">
        <v>39264</v>
      </c>
      <c r="M8010" t="s">
        <v>39265</v>
      </c>
    </row>
    <row r="8011" spans="1:13">
      <c r="A8011" s="1" t="s">
        <v>10028</v>
      </c>
      <c r="B8011">
        <v>4.6705472577971101E-7</v>
      </c>
      <c r="C8011" s="1">
        <v>2.0732130663894801E-5</v>
      </c>
      <c r="D8011">
        <v>0.19354838709677399</v>
      </c>
      <c r="E8011">
        <v>2.1052631578947399E-2</v>
      </c>
      <c r="F8011">
        <v>7.8534031413612596E-3</v>
      </c>
      <c r="G8011">
        <v>2.04081632653061E-2</v>
      </c>
      <c r="H8011">
        <v>6.1946902654867297E-2</v>
      </c>
      <c r="I8011">
        <v>4.3478260869565201E-3</v>
      </c>
      <c r="J8011" s="1">
        <v>0</v>
      </c>
      <c r="K8011" t="s">
        <v>23242</v>
      </c>
      <c r="L8011" t="s">
        <v>39266</v>
      </c>
      <c r="M8011" t="s">
        <v>39267</v>
      </c>
    </row>
    <row r="8012" spans="1:13">
      <c r="A8012" s="1" t="s">
        <v>10029</v>
      </c>
      <c r="B8012">
        <v>2.0775937080933799E-7</v>
      </c>
      <c r="C8012" s="1">
        <v>2.0566201085158901E-8</v>
      </c>
      <c r="D8012">
        <v>1</v>
      </c>
      <c r="E8012">
        <v>0.98192771084337305</v>
      </c>
      <c r="F8012">
        <v>1</v>
      </c>
      <c r="G8012">
        <v>1</v>
      </c>
      <c r="H8012">
        <v>1</v>
      </c>
      <c r="I8012">
        <v>1</v>
      </c>
      <c r="J8012" s="1">
        <v>5.5555555555555601E-2</v>
      </c>
      <c r="K8012" t="s">
        <v>23242</v>
      </c>
      <c r="L8012" t="s">
        <v>39268</v>
      </c>
      <c r="M8012" t="s">
        <v>39269</v>
      </c>
    </row>
    <row r="8013" spans="1:13">
      <c r="A8013" s="1" t="s">
        <v>10030</v>
      </c>
      <c r="B8013">
        <v>3.2203937680721599E-5</v>
      </c>
      <c r="C8013" s="1">
        <v>2.0697017852400702E-6</v>
      </c>
      <c r="D8013">
        <v>0.148148148148148</v>
      </c>
      <c r="E8013">
        <v>7.0588235294117604E-2</v>
      </c>
      <c r="F8013">
        <v>0.41791044776119401</v>
      </c>
      <c r="G8013">
        <v>0.133333333333333</v>
      </c>
      <c r="H8013">
        <v>0.1953125</v>
      </c>
      <c r="I8013">
        <v>0.203703703703704</v>
      </c>
      <c r="J8013" s="1" t="s">
        <v>23229</v>
      </c>
      <c r="K8013" t="s">
        <v>23238</v>
      </c>
      <c r="L8013" t="s">
        <v>39270</v>
      </c>
      <c r="M8013" t="s">
        <v>39271</v>
      </c>
    </row>
    <row r="8014" spans="1:13">
      <c r="A8014" s="1" t="s">
        <v>10031</v>
      </c>
      <c r="B8014">
        <v>9.39764793036393E-8</v>
      </c>
      <c r="C8014" s="1">
        <v>3.7395461849710501E-7</v>
      </c>
      <c r="D8014">
        <v>0.984375</v>
      </c>
      <c r="E8014">
        <v>1</v>
      </c>
      <c r="F8014">
        <v>0.997435897435897</v>
      </c>
      <c r="G8014">
        <v>1</v>
      </c>
      <c r="H8014">
        <v>0.99541284403669705</v>
      </c>
      <c r="I8014">
        <v>1</v>
      </c>
      <c r="J8014" s="1">
        <v>1</v>
      </c>
      <c r="K8014" t="s">
        <v>23239</v>
      </c>
      <c r="L8014" t="s">
        <v>39272</v>
      </c>
      <c r="M8014" t="s">
        <v>39273</v>
      </c>
    </row>
    <row r="8015" spans="1:13">
      <c r="A8015" s="1" t="s">
        <v>10032</v>
      </c>
      <c r="B8015">
        <v>3.0482322283197299E-5</v>
      </c>
      <c r="C8015" s="1">
        <v>1.49535892533817E-5</v>
      </c>
      <c r="D8015">
        <v>0</v>
      </c>
      <c r="E8015">
        <v>0.18817204301075299</v>
      </c>
      <c r="F8015">
        <v>0</v>
      </c>
      <c r="G8015">
        <v>9.8039215686274508E-3</v>
      </c>
      <c r="H8015">
        <v>0</v>
      </c>
      <c r="I8015">
        <v>0</v>
      </c>
      <c r="J8015" s="1">
        <v>0</v>
      </c>
      <c r="K8015" t="s">
        <v>23238</v>
      </c>
      <c r="L8015" t="s">
        <v>39274</v>
      </c>
      <c r="M8015" t="s">
        <v>39275</v>
      </c>
    </row>
    <row r="8016" spans="1:13">
      <c r="A8016" s="1" t="s">
        <v>10033</v>
      </c>
      <c r="B8016">
        <v>1.05236722855568E-5</v>
      </c>
      <c r="C8016" s="1">
        <v>2.2714346406127202E-6</v>
      </c>
      <c r="D8016">
        <v>0.8125</v>
      </c>
      <c r="E8016">
        <v>0.91145833333333304</v>
      </c>
      <c r="F8016">
        <v>0.98974358974359</v>
      </c>
      <c r="G8016">
        <v>1</v>
      </c>
      <c r="H8016">
        <v>1</v>
      </c>
      <c r="I8016">
        <v>0.96511627906976705</v>
      </c>
      <c r="J8016" s="1">
        <v>1</v>
      </c>
      <c r="K8016" t="s">
        <v>23238</v>
      </c>
      <c r="L8016" t="s">
        <v>39276</v>
      </c>
      <c r="M8016" t="s">
        <v>39277</v>
      </c>
    </row>
    <row r="8017" spans="1:13">
      <c r="A8017" s="1" t="s">
        <v>10034</v>
      </c>
      <c r="B8017">
        <v>1.7409957944017E-6</v>
      </c>
      <c r="C8017" s="1">
        <v>9.3087333847841396E-7</v>
      </c>
      <c r="D8017">
        <v>0.95833333333333304</v>
      </c>
      <c r="E8017">
        <v>1</v>
      </c>
      <c r="F8017">
        <v>0.99137931034482796</v>
      </c>
      <c r="G8017">
        <v>1</v>
      </c>
      <c r="H8017">
        <v>1</v>
      </c>
      <c r="I8017">
        <v>1</v>
      </c>
      <c r="J8017" s="1" t="s">
        <v>23229</v>
      </c>
      <c r="K8017" t="s">
        <v>23239</v>
      </c>
      <c r="L8017" t="s">
        <v>39278</v>
      </c>
      <c r="M8017" t="s">
        <v>39279</v>
      </c>
    </row>
    <row r="8018" spans="1:13">
      <c r="A8018" s="1" t="s">
        <v>10035</v>
      </c>
      <c r="B8018">
        <v>1.43264691900044E-4</v>
      </c>
      <c r="C8018" s="1">
        <v>3.3946380230451902E-4</v>
      </c>
      <c r="D8018">
        <v>0.140625</v>
      </c>
      <c r="E8018">
        <v>0.37368421052631601</v>
      </c>
      <c r="F8018">
        <v>5.1282051282051299E-3</v>
      </c>
      <c r="G8018">
        <v>2.04081632653061E-2</v>
      </c>
      <c r="H8018">
        <v>0.48876404494381998</v>
      </c>
      <c r="I8018">
        <v>6.5217391304347797E-2</v>
      </c>
      <c r="J8018" s="1">
        <v>0</v>
      </c>
      <c r="K8018" t="s">
        <v>23239</v>
      </c>
      <c r="L8018" t="s">
        <v>39280</v>
      </c>
      <c r="M8018" t="s">
        <v>39281</v>
      </c>
    </row>
    <row r="8019" spans="1:13">
      <c r="A8019" s="1" t="s">
        <v>10036</v>
      </c>
      <c r="B8019">
        <v>2.51399685655376E-8</v>
      </c>
      <c r="C8019" s="1">
        <v>1.2622893314179299E-4</v>
      </c>
      <c r="D8019">
        <v>0.61290322580645196</v>
      </c>
      <c r="E8019">
        <v>0.76219512195121997</v>
      </c>
      <c r="F8019">
        <v>0.69010416666666696</v>
      </c>
      <c r="G8019">
        <v>0.9375</v>
      </c>
      <c r="H8019">
        <v>0.71195652173913004</v>
      </c>
      <c r="I8019">
        <v>0.85294117647058798</v>
      </c>
      <c r="J8019" s="1">
        <v>1</v>
      </c>
      <c r="K8019" t="s">
        <v>23238</v>
      </c>
      <c r="L8019" t="s">
        <v>39282</v>
      </c>
      <c r="M8019" t="s">
        <v>39283</v>
      </c>
    </row>
    <row r="8020" spans="1:13">
      <c r="A8020" s="1" t="s">
        <v>10037</v>
      </c>
      <c r="B8020">
        <v>3.6904595014975798E-7</v>
      </c>
      <c r="C8020" s="1">
        <v>6.0909142646798596E-6</v>
      </c>
      <c r="D8020">
        <v>0</v>
      </c>
      <c r="E8020">
        <v>5.2083333333333296E-3</v>
      </c>
      <c r="F8020">
        <v>2.5641025641025602E-3</v>
      </c>
      <c r="G8020">
        <v>0</v>
      </c>
      <c r="H8020">
        <v>4.3859649122806998E-3</v>
      </c>
      <c r="I8020">
        <v>0.02</v>
      </c>
      <c r="J8020" s="1">
        <v>1</v>
      </c>
      <c r="K8020" t="s">
        <v>23239</v>
      </c>
      <c r="L8020" t="s">
        <v>39284</v>
      </c>
      <c r="M8020" t="s">
        <v>39285</v>
      </c>
    </row>
    <row r="8021" spans="1:13">
      <c r="A8021" s="1" t="s">
        <v>10038</v>
      </c>
      <c r="B8021">
        <v>1.58915551111432E-5</v>
      </c>
      <c r="C8021" s="1">
        <v>3.4192942450157602E-5</v>
      </c>
      <c r="D8021">
        <v>0.17241379310344801</v>
      </c>
      <c r="E8021">
        <v>8.7209302325581398E-2</v>
      </c>
      <c r="F8021">
        <v>0.135135135135135</v>
      </c>
      <c r="G8021">
        <v>2.83018867924528E-2</v>
      </c>
      <c r="H8021">
        <v>1.44230769230769E-2</v>
      </c>
      <c r="I8021">
        <v>2.8571428571428598E-2</v>
      </c>
      <c r="J8021" s="1">
        <v>0</v>
      </c>
      <c r="K8021" t="s">
        <v>23241</v>
      </c>
      <c r="L8021" t="s">
        <v>39286</v>
      </c>
      <c r="M8021" t="s">
        <v>39287</v>
      </c>
    </row>
    <row r="8022" spans="1:13">
      <c r="A8022" s="1" t="s">
        <v>10039</v>
      </c>
      <c r="B8022">
        <v>4.7972872684648095E-7</v>
      </c>
      <c r="C8022" s="1">
        <v>7.5556631596584303E-6</v>
      </c>
      <c r="D8022">
        <v>1</v>
      </c>
      <c r="E8022">
        <v>1</v>
      </c>
      <c r="F8022">
        <v>0.99739583333333304</v>
      </c>
      <c r="G8022">
        <v>0.97413793103448298</v>
      </c>
      <c r="H8022">
        <v>1</v>
      </c>
      <c r="I8022">
        <v>0.907258064516129</v>
      </c>
      <c r="J8022" s="1">
        <v>1</v>
      </c>
      <c r="K8022" t="s">
        <v>23238</v>
      </c>
      <c r="L8022" t="s">
        <v>39288</v>
      </c>
      <c r="M8022" t="s">
        <v>39289</v>
      </c>
    </row>
    <row r="8023" spans="1:13">
      <c r="A8023" s="1" t="s">
        <v>10040</v>
      </c>
      <c r="B8023">
        <v>5.3246383129637701E-7</v>
      </c>
      <c r="C8023" s="1">
        <v>3.28600474872591E-6</v>
      </c>
      <c r="D8023">
        <v>1</v>
      </c>
      <c r="E8023">
        <v>1</v>
      </c>
      <c r="F8023">
        <v>1</v>
      </c>
      <c r="G8023">
        <v>0.84848484848484895</v>
      </c>
      <c r="H8023">
        <v>0.99315068493150704</v>
      </c>
      <c r="I8023">
        <v>0.97058823529411797</v>
      </c>
      <c r="J8023" s="1">
        <v>0.90909090909090895</v>
      </c>
      <c r="K8023" t="s">
        <v>23241</v>
      </c>
      <c r="L8023" t="s">
        <v>39290</v>
      </c>
      <c r="M8023" t="s">
        <v>39291</v>
      </c>
    </row>
    <row r="8024" spans="1:13">
      <c r="A8024" s="1" t="s">
        <v>10041</v>
      </c>
      <c r="B8024">
        <v>1.59521853955713E-5</v>
      </c>
      <c r="C8024" s="1">
        <v>1.06249397129053E-4</v>
      </c>
      <c r="D8024">
        <v>0.96875</v>
      </c>
      <c r="E8024">
        <v>0.98947368421052595</v>
      </c>
      <c r="F8024">
        <v>0.87946428571428603</v>
      </c>
      <c r="G8024">
        <v>1</v>
      </c>
      <c r="H8024">
        <v>1</v>
      </c>
      <c r="I8024">
        <v>0.98660714285714302</v>
      </c>
      <c r="J8024" s="1">
        <v>1</v>
      </c>
      <c r="K8024" t="s">
        <v>23240</v>
      </c>
      <c r="L8024" t="s">
        <v>39292</v>
      </c>
      <c r="M8024" t="s">
        <v>39293</v>
      </c>
    </row>
    <row r="8025" spans="1:13">
      <c r="A8025" s="1" t="s">
        <v>10042</v>
      </c>
      <c r="B8025">
        <v>5.0449896971586601E-9</v>
      </c>
      <c r="C8025" s="1">
        <v>6.3547315518053504E-7</v>
      </c>
      <c r="D8025">
        <v>4.6875E-2</v>
      </c>
      <c r="E8025">
        <v>0</v>
      </c>
      <c r="F8025">
        <v>0</v>
      </c>
      <c r="G8025">
        <v>0</v>
      </c>
      <c r="H8025">
        <v>1.88679245283019E-2</v>
      </c>
      <c r="I8025">
        <v>2.3809523809523801E-2</v>
      </c>
      <c r="J8025" s="1" t="s">
        <v>23229</v>
      </c>
      <c r="K8025" t="s">
        <v>23240</v>
      </c>
      <c r="L8025" t="s">
        <v>39294</v>
      </c>
      <c r="M8025" t="s">
        <v>39295</v>
      </c>
    </row>
    <row r="8026" spans="1:13">
      <c r="A8026" s="1" t="s">
        <v>10043</v>
      </c>
      <c r="B8026">
        <v>3.9672509704953997E-7</v>
      </c>
      <c r="C8026" s="1">
        <v>9.0314956948687596E-10</v>
      </c>
      <c r="D8026">
        <v>0</v>
      </c>
      <c r="E8026">
        <v>0</v>
      </c>
      <c r="F8026">
        <v>7.6923076923076901E-3</v>
      </c>
      <c r="G8026">
        <v>0</v>
      </c>
      <c r="H8026">
        <v>4.3859649122806998E-3</v>
      </c>
      <c r="I8026">
        <v>8.0000000000000002E-3</v>
      </c>
      <c r="J8026" s="1">
        <v>0</v>
      </c>
      <c r="K8026" t="s">
        <v>23241</v>
      </c>
      <c r="L8026" t="s">
        <v>39296</v>
      </c>
      <c r="M8026" t="s">
        <v>39297</v>
      </c>
    </row>
    <row r="8027" spans="1:13">
      <c r="A8027" s="1" t="s">
        <v>10044</v>
      </c>
      <c r="B8027">
        <v>4.3045786620479398E-5</v>
      </c>
      <c r="C8027" s="1">
        <v>1.3884150373201799E-4</v>
      </c>
      <c r="D8027">
        <v>0.82758620689655205</v>
      </c>
      <c r="E8027">
        <v>0.85263157894736796</v>
      </c>
      <c r="F8027">
        <v>0.83006535947712401</v>
      </c>
      <c r="G8027">
        <v>0.99</v>
      </c>
      <c r="H8027">
        <v>0.98245614035087703</v>
      </c>
      <c r="I8027">
        <v>0.97391304347826102</v>
      </c>
      <c r="J8027" s="1">
        <v>1</v>
      </c>
      <c r="K8027" t="s">
        <v>23238</v>
      </c>
      <c r="L8027" t="s">
        <v>39298</v>
      </c>
      <c r="M8027" t="s">
        <v>39299</v>
      </c>
    </row>
    <row r="8028" spans="1:13">
      <c r="A8028" s="1" t="s">
        <v>10045</v>
      </c>
      <c r="B8028">
        <v>1.19915643607193E-7</v>
      </c>
      <c r="C8028" s="1">
        <v>1.4436195195223899E-8</v>
      </c>
      <c r="D8028">
        <v>0.96875</v>
      </c>
      <c r="E8028">
        <v>1</v>
      </c>
      <c r="F8028">
        <v>1</v>
      </c>
      <c r="G8028">
        <v>1</v>
      </c>
      <c r="H8028">
        <v>1</v>
      </c>
      <c r="I8028">
        <v>1</v>
      </c>
      <c r="J8028" s="1" t="s">
        <v>23229</v>
      </c>
      <c r="K8028" t="s">
        <v>23240</v>
      </c>
      <c r="L8028" t="s">
        <v>39300</v>
      </c>
      <c r="M8028" t="s">
        <v>39301</v>
      </c>
    </row>
    <row r="8029" spans="1:13">
      <c r="A8029" s="1" t="s">
        <v>10046</v>
      </c>
      <c r="B8029">
        <v>1.68576330418374E-5</v>
      </c>
      <c r="C8029" s="1">
        <v>7.4799951983134303E-6</v>
      </c>
      <c r="D8029">
        <v>0</v>
      </c>
      <c r="E8029">
        <v>0</v>
      </c>
      <c r="F8029">
        <v>0.173295454545455</v>
      </c>
      <c r="G8029">
        <v>0</v>
      </c>
      <c r="H8029">
        <v>5.6250000000000001E-2</v>
      </c>
      <c r="I8029">
        <v>1.6129032258064498E-2</v>
      </c>
      <c r="J8029" s="1">
        <v>0</v>
      </c>
      <c r="K8029" t="s">
        <v>23238</v>
      </c>
      <c r="L8029" t="s">
        <v>39302</v>
      </c>
      <c r="M8029" t="s">
        <v>39303</v>
      </c>
    </row>
    <row r="8030" spans="1:13">
      <c r="A8030" s="1" t="s">
        <v>10047</v>
      </c>
      <c r="B8030">
        <v>1.6972783395692099E-7</v>
      </c>
      <c r="C8030" s="1">
        <v>3.3414441330517499E-8</v>
      </c>
      <c r="D8030">
        <v>1</v>
      </c>
      <c r="E8030">
        <v>0.99473684210526303</v>
      </c>
      <c r="F8030">
        <v>0.99438202247190999</v>
      </c>
      <c r="G8030">
        <v>1</v>
      </c>
      <c r="H8030">
        <v>0.98124999999999996</v>
      </c>
      <c r="I8030">
        <v>0.969387755102041</v>
      </c>
      <c r="J8030" s="1">
        <v>0.95454545454545503</v>
      </c>
      <c r="K8030" t="s">
        <v>23238</v>
      </c>
      <c r="L8030" t="s">
        <v>39304</v>
      </c>
      <c r="M8030" t="s">
        <v>39305</v>
      </c>
    </row>
    <row r="8031" spans="1:13">
      <c r="A8031" s="1" t="s">
        <v>10048</v>
      </c>
      <c r="B8031">
        <v>1.3154876648795301E-6</v>
      </c>
      <c r="C8031" s="1">
        <v>3.2844726311961699E-6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0.96428571428571397</v>
      </c>
      <c r="J8031" s="1">
        <v>1</v>
      </c>
      <c r="K8031" t="s">
        <v>23237</v>
      </c>
      <c r="L8031" t="s">
        <v>39306</v>
      </c>
      <c r="M8031" t="s">
        <v>39307</v>
      </c>
    </row>
    <row r="8032" spans="1:13">
      <c r="A8032" s="1" t="s">
        <v>10049</v>
      </c>
      <c r="B8032">
        <v>1.1874895563303299E-7</v>
      </c>
      <c r="C8032" s="1">
        <v>2.5166032847544601E-6</v>
      </c>
      <c r="D8032">
        <v>0</v>
      </c>
      <c r="E8032">
        <v>0</v>
      </c>
      <c r="F8032">
        <v>1.02564102564103E-2</v>
      </c>
      <c r="G8032">
        <v>1.72413793103448E-2</v>
      </c>
      <c r="H8032">
        <v>8.7719298245613996E-3</v>
      </c>
      <c r="I8032">
        <v>1.2500000000000001E-2</v>
      </c>
      <c r="J8032" s="1">
        <v>1</v>
      </c>
      <c r="K8032" t="s">
        <v>23239</v>
      </c>
      <c r="L8032" t="s">
        <v>39308</v>
      </c>
      <c r="M8032" t="s">
        <v>39309</v>
      </c>
    </row>
    <row r="8033" spans="1:13">
      <c r="A8033" s="1" t="s">
        <v>10050</v>
      </c>
      <c r="B8033">
        <v>2.644374078336E-6</v>
      </c>
      <c r="C8033" s="1">
        <v>2.9328990808357801E-6</v>
      </c>
      <c r="D8033">
        <v>1</v>
      </c>
      <c r="E8033">
        <v>1</v>
      </c>
      <c r="F8033">
        <v>0.99523809523809503</v>
      </c>
      <c r="G8033">
        <v>0.875</v>
      </c>
      <c r="H8033">
        <v>0.99090909090909096</v>
      </c>
      <c r="I8033">
        <v>0.89361702127659604</v>
      </c>
      <c r="J8033" s="1">
        <v>0</v>
      </c>
      <c r="K8033" t="s">
        <v>23238</v>
      </c>
      <c r="L8033" t="s">
        <v>39310</v>
      </c>
      <c r="M8033" t="s">
        <v>39311</v>
      </c>
    </row>
    <row r="8034" spans="1:13">
      <c r="A8034" s="1" t="s">
        <v>10051</v>
      </c>
      <c r="B8034">
        <v>1.0074728401254599E-7</v>
      </c>
      <c r="C8034" s="1">
        <v>1.26191160501462E-4</v>
      </c>
      <c r="D8034">
        <v>0</v>
      </c>
      <c r="E8034">
        <v>5.6179775280898901E-3</v>
      </c>
      <c r="F8034">
        <v>0.116666666666667</v>
      </c>
      <c r="G8034">
        <v>0.162162162162162</v>
      </c>
      <c r="H8034">
        <v>0.29651162790697699</v>
      </c>
      <c r="I8034">
        <v>0.185714285714286</v>
      </c>
      <c r="J8034" s="1">
        <v>0.5</v>
      </c>
      <c r="K8034" t="s">
        <v>23239</v>
      </c>
      <c r="L8034" t="s">
        <v>39312</v>
      </c>
      <c r="M8034" t="s">
        <v>39313</v>
      </c>
    </row>
    <row r="8035" spans="1:13">
      <c r="A8035" s="1" t="s">
        <v>10052</v>
      </c>
      <c r="B8035">
        <v>9.8102917075653399E-7</v>
      </c>
      <c r="C8035" s="1">
        <v>1.07348241870577E-6</v>
      </c>
      <c r="D8035">
        <v>0</v>
      </c>
      <c r="E8035">
        <v>0</v>
      </c>
      <c r="F8035">
        <v>0</v>
      </c>
      <c r="G8035">
        <v>0</v>
      </c>
      <c r="H8035">
        <v>1.9230769230769201E-2</v>
      </c>
      <c r="I8035">
        <v>0</v>
      </c>
      <c r="J8035" s="1">
        <v>0.5</v>
      </c>
      <c r="K8035" t="s">
        <v>23242</v>
      </c>
      <c r="L8035" t="s">
        <v>39314</v>
      </c>
      <c r="M8035" t="s">
        <v>39315</v>
      </c>
    </row>
    <row r="8036" spans="1:13">
      <c r="A8036" s="1" t="s">
        <v>10053</v>
      </c>
      <c r="B8036">
        <v>1.4657765044060901E-4</v>
      </c>
      <c r="C8036" s="1">
        <v>2.9850805634278199E-5</v>
      </c>
      <c r="D8036">
        <v>0.105263157894737</v>
      </c>
      <c r="E8036">
        <v>0.43859649122806998</v>
      </c>
      <c r="F8036">
        <v>1.13636363636364E-2</v>
      </c>
      <c r="G8036">
        <v>0</v>
      </c>
      <c r="H8036">
        <v>3.4883720930232599E-2</v>
      </c>
      <c r="I8036">
        <v>3.7313432835820899E-2</v>
      </c>
      <c r="J8036" s="1">
        <v>0</v>
      </c>
      <c r="K8036" t="s">
        <v>23241</v>
      </c>
      <c r="L8036" t="s">
        <v>39316</v>
      </c>
      <c r="M8036" t="s">
        <v>39317</v>
      </c>
    </row>
    <row r="8037" spans="1:13">
      <c r="A8037" s="1" t="s">
        <v>10054</v>
      </c>
      <c r="B8037">
        <v>3.59764017355607E-5</v>
      </c>
      <c r="C8037" s="1">
        <v>2.5853011827735599E-7</v>
      </c>
      <c r="D8037">
        <v>0.875</v>
      </c>
      <c r="E8037">
        <v>0.8125</v>
      </c>
      <c r="F8037">
        <v>0.91603053435114501</v>
      </c>
      <c r="G8037">
        <v>1</v>
      </c>
      <c r="H8037">
        <v>0.98275862068965503</v>
      </c>
      <c r="I8037">
        <v>0.98214285714285698</v>
      </c>
      <c r="J8037" s="1">
        <v>1</v>
      </c>
      <c r="K8037" t="s">
        <v>23238</v>
      </c>
      <c r="L8037" t="s">
        <v>39318</v>
      </c>
      <c r="M8037" t="s">
        <v>39319</v>
      </c>
    </row>
    <row r="8038" spans="1:13">
      <c r="A8038" s="1" t="s">
        <v>10055</v>
      </c>
      <c r="B8038">
        <v>5.5795241957945198E-6</v>
      </c>
      <c r="C8038" s="1">
        <v>6.2618447244889099E-6</v>
      </c>
      <c r="D8038">
        <v>0</v>
      </c>
      <c r="E8038">
        <v>0</v>
      </c>
      <c r="F8038">
        <v>9.0225563909774403E-2</v>
      </c>
      <c r="G8038">
        <v>0</v>
      </c>
      <c r="H8038">
        <v>0</v>
      </c>
      <c r="I8038">
        <v>0</v>
      </c>
      <c r="J8038" s="1" t="s">
        <v>23229</v>
      </c>
      <c r="K8038" t="s">
        <v>23241</v>
      </c>
      <c r="L8038" t="s">
        <v>39320</v>
      </c>
      <c r="M8038" t="s">
        <v>39321</v>
      </c>
    </row>
    <row r="8039" spans="1:13">
      <c r="A8039" s="1" t="s">
        <v>10056</v>
      </c>
      <c r="B8039">
        <v>2.0376802462783401E-7</v>
      </c>
      <c r="C8039" s="1">
        <v>3.6584293535539899E-8</v>
      </c>
      <c r="D8039">
        <v>0</v>
      </c>
      <c r="E8039">
        <v>1.0638297872340399E-2</v>
      </c>
      <c r="F8039">
        <v>2.5773195876288698E-3</v>
      </c>
      <c r="G8039">
        <v>0</v>
      </c>
      <c r="H8039">
        <v>0</v>
      </c>
      <c r="I8039">
        <v>0</v>
      </c>
      <c r="J8039" s="1">
        <v>0</v>
      </c>
      <c r="K8039" t="s">
        <v>23241</v>
      </c>
      <c r="L8039" t="s">
        <v>39322</v>
      </c>
      <c r="M8039" t="s">
        <v>39323</v>
      </c>
    </row>
    <row r="8040" spans="1:13">
      <c r="A8040" s="1" t="s">
        <v>10057</v>
      </c>
      <c r="B8040">
        <v>5.3089700691558999E-6</v>
      </c>
      <c r="C8040" s="1">
        <v>8.6271041413789595E-5</v>
      </c>
      <c r="D8040">
        <v>0.76923076923076905</v>
      </c>
      <c r="E8040">
        <v>0.835443037974684</v>
      </c>
      <c r="F8040">
        <v>0.712686567164179</v>
      </c>
      <c r="G8040">
        <v>1</v>
      </c>
      <c r="H8040">
        <v>0.95270270270270296</v>
      </c>
      <c r="I8040">
        <v>0.92307692307692302</v>
      </c>
      <c r="J8040" s="1" t="s">
        <v>23229</v>
      </c>
      <c r="K8040" t="s">
        <v>23240</v>
      </c>
      <c r="L8040" t="s">
        <v>39324</v>
      </c>
      <c r="M8040" t="s">
        <v>39325</v>
      </c>
    </row>
    <row r="8041" spans="1:13">
      <c r="A8041" s="1" t="s">
        <v>10058</v>
      </c>
      <c r="B8041">
        <v>7.4476346704726404E-6</v>
      </c>
      <c r="C8041" s="1">
        <v>4.1531521309033301E-5</v>
      </c>
      <c r="D8041">
        <v>0.17647058823529399</v>
      </c>
      <c r="E8041">
        <v>0</v>
      </c>
      <c r="F8041">
        <v>0.42546583850931702</v>
      </c>
      <c r="G8041">
        <v>6.0606060606060601E-2</v>
      </c>
      <c r="H8041">
        <v>0.43421052631578899</v>
      </c>
      <c r="I8041">
        <v>6.25E-2</v>
      </c>
      <c r="J8041" s="1">
        <v>0</v>
      </c>
      <c r="K8041" t="s">
        <v>23241</v>
      </c>
      <c r="L8041" t="s">
        <v>39326</v>
      </c>
      <c r="M8041" t="s">
        <v>39327</v>
      </c>
    </row>
    <row r="8042" spans="1:13">
      <c r="A8042" s="1" t="s">
        <v>10059</v>
      </c>
      <c r="B8042">
        <v>8.3344805519136206E-6</v>
      </c>
      <c r="C8042" s="1">
        <v>5.31687285638772E-5</v>
      </c>
      <c r="D8042">
        <v>8.3333333333333301E-2</v>
      </c>
      <c r="E8042">
        <v>2.83018867924528E-2</v>
      </c>
      <c r="F8042">
        <v>2.9940119760479E-3</v>
      </c>
      <c r="G8042">
        <v>0</v>
      </c>
      <c r="H8042">
        <v>0.119318181818182</v>
      </c>
      <c r="I8042">
        <v>8.4615384615384606E-2</v>
      </c>
      <c r="J8042" s="1">
        <v>0</v>
      </c>
      <c r="K8042" t="s">
        <v>23241</v>
      </c>
      <c r="L8042" t="s">
        <v>39328</v>
      </c>
      <c r="M8042" t="s">
        <v>39329</v>
      </c>
    </row>
    <row r="8043" spans="1:13">
      <c r="A8043" s="1" t="s">
        <v>10060</v>
      </c>
      <c r="B8043">
        <v>2.0054498123601598E-6</v>
      </c>
      <c r="C8043" s="1">
        <v>6.6647125788695602E-6</v>
      </c>
      <c r="D8043">
        <v>0.7</v>
      </c>
      <c r="E8043">
        <v>0.86734693877550995</v>
      </c>
      <c r="F8043">
        <v>0.56756756756756799</v>
      </c>
      <c r="G8043">
        <v>0.7</v>
      </c>
      <c r="H8043">
        <v>0.61594202898550698</v>
      </c>
      <c r="I8043">
        <v>0.70388349514563098</v>
      </c>
      <c r="J8043" s="1">
        <v>0.78571428571428603</v>
      </c>
      <c r="K8043" t="s">
        <v>23238</v>
      </c>
      <c r="L8043" t="s">
        <v>39330</v>
      </c>
      <c r="M8043" t="s">
        <v>39331</v>
      </c>
    </row>
    <row r="8044" spans="1:13">
      <c r="A8044" s="1" t="s">
        <v>10061</v>
      </c>
      <c r="B8044">
        <v>6.3883288621450595E-4</v>
      </c>
      <c r="C8044" s="1">
        <v>5.2980400830614195E-4</v>
      </c>
      <c r="D8044">
        <v>0.9375</v>
      </c>
      <c r="E8044">
        <v>1</v>
      </c>
      <c r="F8044">
        <v>0.5</v>
      </c>
      <c r="G8044">
        <v>0.63636363636363602</v>
      </c>
      <c r="H8044">
        <v>0.76315789473684204</v>
      </c>
      <c r="I8044">
        <v>0.82110091743119296</v>
      </c>
      <c r="J8044" s="1">
        <v>1</v>
      </c>
      <c r="K8044" t="s">
        <v>23241</v>
      </c>
      <c r="L8044" t="s">
        <v>39332</v>
      </c>
      <c r="M8044" t="s">
        <v>39333</v>
      </c>
    </row>
    <row r="8045" spans="1:13">
      <c r="A8045" s="1" t="s">
        <v>10062</v>
      </c>
      <c r="B8045">
        <v>3.3069432451070401E-5</v>
      </c>
      <c r="C8045" s="1">
        <v>4.9319976689670898E-5</v>
      </c>
      <c r="D8045">
        <v>1.6129032258064498E-2</v>
      </c>
      <c r="E8045">
        <v>0</v>
      </c>
      <c r="F8045">
        <v>4.4973544973544999E-2</v>
      </c>
      <c r="G8045">
        <v>0.35</v>
      </c>
      <c r="H8045">
        <v>0.06</v>
      </c>
      <c r="I8045">
        <v>0.16666666666666699</v>
      </c>
      <c r="J8045" s="1">
        <v>0</v>
      </c>
      <c r="K8045" t="s">
        <v>23241</v>
      </c>
      <c r="L8045" t="s">
        <v>39334</v>
      </c>
      <c r="M8045" t="s">
        <v>39335</v>
      </c>
    </row>
    <row r="8046" spans="1:13">
      <c r="A8046" s="1" t="s">
        <v>10063</v>
      </c>
      <c r="B8046">
        <v>1.72730967488584E-9</v>
      </c>
      <c r="C8046" s="1">
        <v>4.2807281767803698E-6</v>
      </c>
      <c r="D8046">
        <v>0.96666666666666701</v>
      </c>
      <c r="E8046">
        <v>0.92777777777777803</v>
      </c>
      <c r="F8046">
        <v>0.96052631578947401</v>
      </c>
      <c r="G8046">
        <v>0.95192307692307698</v>
      </c>
      <c r="H8046">
        <v>1</v>
      </c>
      <c r="I8046">
        <v>0.981012658227848</v>
      </c>
      <c r="J8046" s="1">
        <v>1</v>
      </c>
      <c r="K8046" t="s">
        <v>23238</v>
      </c>
      <c r="L8046" t="s">
        <v>39336</v>
      </c>
      <c r="M8046" t="s">
        <v>39337</v>
      </c>
    </row>
    <row r="8047" spans="1:13">
      <c r="A8047" s="1" t="s">
        <v>10064</v>
      </c>
      <c r="B8047">
        <v>2.0872386903682599E-6</v>
      </c>
      <c r="C8047" s="1">
        <v>7.9536941740060705E-7</v>
      </c>
      <c r="D8047">
        <v>0</v>
      </c>
      <c r="E8047">
        <v>0</v>
      </c>
      <c r="F8047">
        <v>0.109826589595376</v>
      </c>
      <c r="G8047">
        <v>0</v>
      </c>
      <c r="H8047">
        <v>5.7692307692307702E-2</v>
      </c>
      <c r="I8047">
        <v>0</v>
      </c>
      <c r="J8047" s="1" t="s">
        <v>23229</v>
      </c>
      <c r="K8047" t="s">
        <v>23241</v>
      </c>
      <c r="L8047" t="s">
        <v>39338</v>
      </c>
      <c r="M8047" t="s">
        <v>39339</v>
      </c>
    </row>
    <row r="8048" spans="1:13">
      <c r="A8048" s="1" t="s">
        <v>10065</v>
      </c>
      <c r="B8048">
        <v>0</v>
      </c>
      <c r="C8048" s="1">
        <v>0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 s="1">
        <v>1</v>
      </c>
      <c r="K8048" t="s">
        <v>23238</v>
      </c>
      <c r="L8048" t="s">
        <v>39340</v>
      </c>
      <c r="M8048" t="s">
        <v>39341</v>
      </c>
    </row>
    <row r="8049" spans="1:13">
      <c r="A8049" s="1" t="s">
        <v>10066</v>
      </c>
      <c r="B8049">
        <v>3.8722537736881299E-7</v>
      </c>
      <c r="C8049" s="1">
        <v>1.28523511137613E-5</v>
      </c>
      <c r="D8049">
        <v>0.984375</v>
      </c>
      <c r="E8049">
        <v>0.99462365591397806</v>
      </c>
      <c r="F8049">
        <v>1</v>
      </c>
      <c r="G8049">
        <v>0.83035714285714302</v>
      </c>
      <c r="H8049">
        <v>0.99532710280373804</v>
      </c>
      <c r="I8049">
        <v>0.96250000000000002</v>
      </c>
      <c r="J8049" s="1">
        <v>1</v>
      </c>
      <c r="K8049" t="s">
        <v>23242</v>
      </c>
      <c r="L8049" t="s">
        <v>39342</v>
      </c>
      <c r="M8049" t="s">
        <v>39343</v>
      </c>
    </row>
    <row r="8050" spans="1:13">
      <c r="A8050" s="1" t="s">
        <v>10067</v>
      </c>
      <c r="B8050">
        <v>5.2865190916025699E-6</v>
      </c>
      <c r="C8050" s="1">
        <v>2.6601474715967302E-6</v>
      </c>
      <c r="D8050">
        <v>3.125E-2</v>
      </c>
      <c r="E8050">
        <v>9.9999999999999978E-2</v>
      </c>
      <c r="F8050">
        <v>5.128205128204999E-3</v>
      </c>
      <c r="G8050">
        <v>1.7543859649122973E-2</v>
      </c>
      <c r="H8050">
        <v>0</v>
      </c>
      <c r="I8050">
        <v>8.0645161290320289E-3</v>
      </c>
      <c r="J8050" s="1">
        <v>0</v>
      </c>
      <c r="K8050" t="s">
        <v>23243</v>
      </c>
      <c r="L8050" t="s">
        <v>39344</v>
      </c>
      <c r="M8050" t="s">
        <v>39345</v>
      </c>
    </row>
    <row r="8051" spans="1:13">
      <c r="A8051" s="1" t="s">
        <v>10068</v>
      </c>
      <c r="B8051">
        <v>4.71624998159546E-8</v>
      </c>
      <c r="C8051" s="1">
        <v>6.5701728255677194E-8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0.93269230769230804</v>
      </c>
      <c r="J8051" s="1">
        <v>0.05</v>
      </c>
      <c r="K8051" t="s">
        <v>23239</v>
      </c>
      <c r="L8051" t="s">
        <v>39346</v>
      </c>
      <c r="M8051" t="s">
        <v>39347</v>
      </c>
    </row>
    <row r="8052" spans="1:13">
      <c r="A8052" s="1" t="s">
        <v>10069</v>
      </c>
      <c r="B8052">
        <v>2.8301661357479701E-4</v>
      </c>
      <c r="C8052" s="1">
        <v>2.45086219306262E-4</v>
      </c>
      <c r="D8052">
        <v>0.484375</v>
      </c>
      <c r="E8052">
        <v>0.64835164835164805</v>
      </c>
      <c r="F8052">
        <v>0.162983425414365</v>
      </c>
      <c r="G8052">
        <v>0.37068965517241398</v>
      </c>
      <c r="H8052">
        <v>0.35981308411215002</v>
      </c>
      <c r="I8052">
        <v>0.51229508196721296</v>
      </c>
      <c r="J8052" s="1">
        <v>0.59090909090909105</v>
      </c>
      <c r="K8052" t="s">
        <v>23237</v>
      </c>
      <c r="L8052" t="s">
        <v>39348</v>
      </c>
      <c r="M8052" t="s">
        <v>39349</v>
      </c>
    </row>
    <row r="8053" spans="1:13">
      <c r="A8053" s="1" t="s">
        <v>10070</v>
      </c>
      <c r="B8053">
        <v>1.23505491721723E-7</v>
      </c>
      <c r="C8053" s="1">
        <v>4.0335050394465098E-6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0.96428571428571397</v>
      </c>
      <c r="J8053" s="1" t="s">
        <v>23229</v>
      </c>
      <c r="K8053" t="s">
        <v>23238</v>
      </c>
      <c r="L8053" t="s">
        <v>39350</v>
      </c>
      <c r="M8053" t="s">
        <v>39351</v>
      </c>
    </row>
    <row r="8054" spans="1:13">
      <c r="A8054" s="1" t="s">
        <v>10071</v>
      </c>
      <c r="B8054">
        <v>5.3028300446016898E-8</v>
      </c>
      <c r="C8054" s="1">
        <v>2.29335706608122E-5</v>
      </c>
      <c r="D8054">
        <v>0.73809523809523803</v>
      </c>
      <c r="E8054">
        <v>0.85714285714285698</v>
      </c>
      <c r="F8054">
        <v>0.60655737704918</v>
      </c>
      <c r="G8054">
        <v>1</v>
      </c>
      <c r="H8054">
        <v>0.51041666666666696</v>
      </c>
      <c r="I8054">
        <v>0.85333333333333306</v>
      </c>
      <c r="J8054" s="1">
        <v>9.0909090909090898E-2</v>
      </c>
      <c r="K8054" t="s">
        <v>23238</v>
      </c>
      <c r="L8054" t="s">
        <v>39352</v>
      </c>
      <c r="M8054" t="s">
        <v>39353</v>
      </c>
    </row>
    <row r="8055" spans="1:13">
      <c r="A8055" s="1" t="s">
        <v>10072</v>
      </c>
      <c r="B8055">
        <v>2.20115526987332E-4</v>
      </c>
      <c r="C8055" s="1">
        <v>1.6469636375058801E-3</v>
      </c>
      <c r="D8055">
        <v>0.40625</v>
      </c>
      <c r="E8055">
        <v>8.9473684210526302E-2</v>
      </c>
      <c r="F8055">
        <v>0.26822916666666702</v>
      </c>
      <c r="G8055">
        <v>0.92241379310344795</v>
      </c>
      <c r="H8055">
        <v>0.47282608695652201</v>
      </c>
      <c r="I8055">
        <v>0.92672413793103403</v>
      </c>
      <c r="J8055" s="1">
        <v>1</v>
      </c>
      <c r="K8055" t="s">
        <v>23238</v>
      </c>
      <c r="L8055" t="s">
        <v>39354</v>
      </c>
      <c r="M8055" t="s">
        <v>39355</v>
      </c>
    </row>
    <row r="8056" spans="1:13">
      <c r="A8056" s="1" t="s">
        <v>10073</v>
      </c>
      <c r="B8056">
        <v>9.5634875982870706E-6</v>
      </c>
      <c r="C8056" s="1">
        <v>4.1928426959731902E-5</v>
      </c>
      <c r="D8056">
        <v>0.36</v>
      </c>
      <c r="E8056">
        <v>0.19354838709677399</v>
      </c>
      <c r="F8056">
        <v>0.52095808383233499</v>
      </c>
      <c r="G8056">
        <v>0.57142857142857095</v>
      </c>
      <c r="H8056">
        <v>0.765625</v>
      </c>
      <c r="I8056">
        <v>0.65217391304347805</v>
      </c>
      <c r="J8056" s="1" t="s">
        <v>23229</v>
      </c>
      <c r="K8056" t="s">
        <v>23239</v>
      </c>
      <c r="L8056" t="s">
        <v>39356</v>
      </c>
      <c r="M8056" t="s">
        <v>39357</v>
      </c>
    </row>
    <row r="8057" spans="1:13">
      <c r="A8057" s="1" t="s">
        <v>10074</v>
      </c>
      <c r="B8057">
        <v>1.60645166518302E-6</v>
      </c>
      <c r="C8057" s="1">
        <v>8.1359796112587296E-7</v>
      </c>
      <c r="D8057">
        <v>0.94230769230769196</v>
      </c>
      <c r="E8057">
        <v>0.98051948051948101</v>
      </c>
      <c r="F8057">
        <v>0.77941176470588203</v>
      </c>
      <c r="G8057">
        <v>1</v>
      </c>
      <c r="H8057">
        <v>0.984375</v>
      </c>
      <c r="I8057">
        <v>1</v>
      </c>
      <c r="J8057" s="1">
        <v>1</v>
      </c>
      <c r="K8057" t="s">
        <v>23241</v>
      </c>
      <c r="L8057" t="s">
        <v>39358</v>
      </c>
      <c r="M8057" t="s">
        <v>39359</v>
      </c>
    </row>
    <row r="8058" spans="1:13">
      <c r="A8058" s="1" t="s">
        <v>10075</v>
      </c>
      <c r="B8058">
        <v>1.8791823998441401E-4</v>
      </c>
      <c r="C8058" s="1">
        <v>5.0380693955212903E-5</v>
      </c>
      <c r="D8058">
        <v>6.25E-2</v>
      </c>
      <c r="E8058">
        <v>5.2083333333333296E-3</v>
      </c>
      <c r="F8058">
        <v>0.30769230769230799</v>
      </c>
      <c r="G8058">
        <v>3.4482758620689703E-2</v>
      </c>
      <c r="H8058">
        <v>0.28947368421052599</v>
      </c>
      <c r="I8058">
        <v>0.14583333333333301</v>
      </c>
      <c r="J8058" s="1">
        <v>0</v>
      </c>
      <c r="K8058" t="s">
        <v>23238</v>
      </c>
      <c r="L8058" t="s">
        <v>39360</v>
      </c>
      <c r="M8058" t="s">
        <v>39361</v>
      </c>
    </row>
    <row r="8059" spans="1:13">
      <c r="A8059" s="1" t="s">
        <v>10076</v>
      </c>
      <c r="B8059">
        <v>2.3917328928935202E-7</v>
      </c>
      <c r="C8059" s="1">
        <v>1.28004946456593E-5</v>
      </c>
      <c r="D8059">
        <v>0</v>
      </c>
      <c r="E8059">
        <v>0</v>
      </c>
      <c r="F8059">
        <v>0</v>
      </c>
      <c r="G8059">
        <v>0.16666666666666699</v>
      </c>
      <c r="H8059">
        <v>0</v>
      </c>
      <c r="I8059">
        <v>5.7692307692307702E-2</v>
      </c>
      <c r="J8059" s="1">
        <v>0</v>
      </c>
      <c r="K8059" t="s">
        <v>23237</v>
      </c>
      <c r="L8059" t="s">
        <v>39362</v>
      </c>
      <c r="M8059" t="s">
        <v>39363</v>
      </c>
    </row>
    <row r="8060" spans="1:13">
      <c r="A8060" s="1" t="s">
        <v>10077</v>
      </c>
      <c r="B8060">
        <v>3.9767424538919402E-6</v>
      </c>
      <c r="C8060" s="1">
        <v>4.5555649064760101E-6</v>
      </c>
      <c r="D8060">
        <v>7.8125E-2</v>
      </c>
      <c r="E8060">
        <v>4.11764705882353E-2</v>
      </c>
      <c r="F8060">
        <v>0.15363128491620101</v>
      </c>
      <c r="G8060">
        <v>6.4516129032258104E-2</v>
      </c>
      <c r="H8060">
        <v>0.296296296296296</v>
      </c>
      <c r="I8060">
        <v>7.4468085106383003E-2</v>
      </c>
      <c r="J8060" s="1">
        <v>0</v>
      </c>
      <c r="K8060" t="s">
        <v>23241</v>
      </c>
      <c r="L8060" t="s">
        <v>39364</v>
      </c>
      <c r="M8060" t="s">
        <v>39365</v>
      </c>
    </row>
    <row r="8061" spans="1:13">
      <c r="A8061" s="1" t="s">
        <v>10078</v>
      </c>
      <c r="B8061">
        <v>6.5277852587904798E-7</v>
      </c>
      <c r="C8061" s="1">
        <v>2.0276813857665502E-6</v>
      </c>
      <c r="D8061">
        <v>0</v>
      </c>
      <c r="E8061">
        <v>5.2083333333333296E-3</v>
      </c>
      <c r="F8061">
        <v>0</v>
      </c>
      <c r="G8061">
        <v>8.6206896551724102E-3</v>
      </c>
      <c r="H8061">
        <v>8.8495575221238902E-3</v>
      </c>
      <c r="I8061">
        <v>2.4193548387096801E-2</v>
      </c>
      <c r="J8061" s="1">
        <v>0</v>
      </c>
      <c r="K8061" t="s">
        <v>23237</v>
      </c>
      <c r="L8061" t="s">
        <v>39366</v>
      </c>
      <c r="M8061" t="s">
        <v>39367</v>
      </c>
    </row>
    <row r="8062" spans="1:13">
      <c r="A8062" s="1" t="s">
        <v>10079</v>
      </c>
      <c r="B8062">
        <v>0</v>
      </c>
      <c r="C8062" s="1">
        <v>0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 s="1">
        <v>1</v>
      </c>
      <c r="K8062" t="s">
        <v>23239</v>
      </c>
      <c r="L8062" t="s">
        <v>39368</v>
      </c>
      <c r="M8062" t="s">
        <v>39369</v>
      </c>
    </row>
    <row r="8063" spans="1:13">
      <c r="A8063" s="1" t="s">
        <v>10080</v>
      </c>
      <c r="B8063">
        <v>4.8232331346973698E-5</v>
      </c>
      <c r="C8063" s="1">
        <v>2.3788665041492599E-5</v>
      </c>
      <c r="D8063">
        <v>0.390625</v>
      </c>
      <c r="E8063">
        <v>0.19473684210526301</v>
      </c>
      <c r="F8063">
        <v>6.15384615384615E-2</v>
      </c>
      <c r="G8063">
        <v>9.0909090909090905E-3</v>
      </c>
      <c r="H8063">
        <v>9.0909090909090898E-2</v>
      </c>
      <c r="I8063">
        <v>2.9411764705882401E-2</v>
      </c>
      <c r="J8063" s="1">
        <v>0</v>
      </c>
      <c r="K8063" t="s">
        <v>23241</v>
      </c>
      <c r="L8063" t="s">
        <v>39370</v>
      </c>
      <c r="M8063" t="s">
        <v>39371</v>
      </c>
    </row>
    <row r="8064" spans="1:13">
      <c r="A8064" s="1" t="s">
        <v>10081</v>
      </c>
      <c r="B8064">
        <v>7.6700046061694503E-10</v>
      </c>
      <c r="C8064" s="1">
        <v>1.32901384991034E-6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6.1946902654867297E-2</v>
      </c>
      <c r="J8064" s="1">
        <v>0</v>
      </c>
      <c r="K8064" t="s">
        <v>23242</v>
      </c>
      <c r="L8064" t="s">
        <v>39372</v>
      </c>
      <c r="M8064" t="s">
        <v>39373</v>
      </c>
    </row>
    <row r="8065" spans="1:13">
      <c r="A8065" s="1" t="s">
        <v>10082</v>
      </c>
      <c r="B8065">
        <v>5.3264541058197598E-5</v>
      </c>
      <c r="C8065" s="1">
        <v>1.4581597058474799E-7</v>
      </c>
      <c r="D8065">
        <v>0.98</v>
      </c>
      <c r="E8065">
        <v>0.91566265060241003</v>
      </c>
      <c r="F8065">
        <v>0.99431818181818199</v>
      </c>
      <c r="G8065">
        <v>1</v>
      </c>
      <c r="H8065">
        <v>0.99397590361445798</v>
      </c>
      <c r="I8065">
        <v>0.990291262135922</v>
      </c>
      <c r="J8065" s="1">
        <v>1</v>
      </c>
      <c r="K8065" t="s">
        <v>23241</v>
      </c>
      <c r="L8065" t="s">
        <v>39374</v>
      </c>
      <c r="M8065" t="s">
        <v>39375</v>
      </c>
    </row>
    <row r="8066" spans="1:13">
      <c r="A8066" s="1" t="s">
        <v>10083</v>
      </c>
      <c r="B8066">
        <v>2.41381800555978E-6</v>
      </c>
      <c r="C8066" s="1">
        <v>1.03173403868516E-5</v>
      </c>
      <c r="D8066">
        <v>6.5217391304347797E-2</v>
      </c>
      <c r="E8066">
        <v>3.9325842696629199E-2</v>
      </c>
      <c r="F8066">
        <v>7.2115384615384595E-2</v>
      </c>
      <c r="G8066">
        <v>0</v>
      </c>
      <c r="H8066">
        <v>0</v>
      </c>
      <c r="I8066">
        <v>0</v>
      </c>
      <c r="J8066" s="1">
        <v>0</v>
      </c>
      <c r="K8066" t="s">
        <v>23241</v>
      </c>
      <c r="L8066" t="s">
        <v>39376</v>
      </c>
      <c r="M8066" t="s">
        <v>39377</v>
      </c>
    </row>
    <row r="8067" spans="1:13">
      <c r="A8067" s="1" t="s">
        <v>10084</v>
      </c>
      <c r="B8067">
        <v>8.3616388732212107E-6</v>
      </c>
      <c r="C8067" s="1">
        <v>3.0933113467410303E-5</v>
      </c>
      <c r="D8067">
        <v>9.375E-2</v>
      </c>
      <c r="E8067">
        <v>5.2083333333333296E-3</v>
      </c>
      <c r="F8067">
        <v>0.120512820512821</v>
      </c>
      <c r="G8067">
        <v>8.6206896551724102E-3</v>
      </c>
      <c r="H8067">
        <v>0.197368421052632</v>
      </c>
      <c r="I8067">
        <v>3.2000000000000001E-2</v>
      </c>
      <c r="J8067" s="1">
        <v>4.5454545454545497E-2</v>
      </c>
      <c r="K8067" t="s">
        <v>23241</v>
      </c>
      <c r="L8067" t="s">
        <v>39378</v>
      </c>
      <c r="M8067" t="s">
        <v>39379</v>
      </c>
    </row>
    <row r="8068" spans="1:13">
      <c r="A8068" s="1" t="s">
        <v>10085</v>
      </c>
      <c r="B8068">
        <v>6.0088849972534303E-5</v>
      </c>
      <c r="C8068" s="1">
        <v>3.8068442006397102E-5</v>
      </c>
      <c r="D8068">
        <v>0.15</v>
      </c>
      <c r="E8068">
        <v>3.7974683544303799E-2</v>
      </c>
      <c r="F8068">
        <v>0.23899371069182401</v>
      </c>
      <c r="G8068">
        <v>0</v>
      </c>
      <c r="H8068">
        <v>0.35256410256410298</v>
      </c>
      <c r="I8068">
        <v>4.2553191489361701E-2</v>
      </c>
      <c r="J8068" s="1">
        <v>1</v>
      </c>
      <c r="K8068" t="s">
        <v>23237</v>
      </c>
      <c r="L8068" t="s">
        <v>39380</v>
      </c>
      <c r="M8068" t="s">
        <v>39381</v>
      </c>
    </row>
    <row r="8069" spans="1:13">
      <c r="A8069" s="1" t="s">
        <v>10086</v>
      </c>
      <c r="B8069">
        <v>5.6238271005420798E-6</v>
      </c>
      <c r="C8069" s="1">
        <v>2.5601636350411501E-6</v>
      </c>
      <c r="D8069">
        <v>0</v>
      </c>
      <c r="E8069">
        <v>0</v>
      </c>
      <c r="F8069">
        <v>1.5789473684210499E-2</v>
      </c>
      <c r="G8069">
        <v>0.25</v>
      </c>
      <c r="H8069">
        <v>2.1739130434782601E-2</v>
      </c>
      <c r="I8069">
        <v>4.5454545454545497E-2</v>
      </c>
      <c r="J8069" s="1">
        <v>0</v>
      </c>
      <c r="K8069" t="s">
        <v>23241</v>
      </c>
      <c r="L8069" t="s">
        <v>39382</v>
      </c>
      <c r="M8069" t="s">
        <v>39383</v>
      </c>
    </row>
    <row r="8070" spans="1:13">
      <c r="A8070" s="1" t="s">
        <v>10087</v>
      </c>
      <c r="B8070">
        <v>2.6875736184297602E-7</v>
      </c>
      <c r="C8070" s="1">
        <v>1.1184914162801099E-6</v>
      </c>
      <c r="D8070">
        <v>0.875</v>
      </c>
      <c r="E8070">
        <v>0.84615384615384603</v>
      </c>
      <c r="F8070">
        <v>0.99689440993788803</v>
      </c>
      <c r="G8070">
        <v>1</v>
      </c>
      <c r="H8070">
        <v>1</v>
      </c>
      <c r="I8070">
        <v>1</v>
      </c>
      <c r="J8070" s="1">
        <v>1</v>
      </c>
      <c r="K8070" t="s">
        <v>23240</v>
      </c>
      <c r="L8070" t="s">
        <v>39384</v>
      </c>
      <c r="M8070" t="s">
        <v>39385</v>
      </c>
    </row>
    <row r="8071" spans="1:13">
      <c r="A8071" s="1" t="s">
        <v>10088</v>
      </c>
      <c r="B8071">
        <v>2.2839015715505402E-8</v>
      </c>
      <c r="C8071" s="1">
        <v>4.91584554251287E-7</v>
      </c>
      <c r="D8071">
        <v>0</v>
      </c>
      <c r="E8071">
        <v>0</v>
      </c>
      <c r="F8071">
        <v>0</v>
      </c>
      <c r="G8071">
        <v>8.6206896551724102E-3</v>
      </c>
      <c r="H8071">
        <v>4.3859649122806998E-3</v>
      </c>
      <c r="I8071">
        <v>8.1300813008130107E-3</v>
      </c>
      <c r="J8071" s="1">
        <v>0.45454545454545497</v>
      </c>
      <c r="K8071" t="s">
        <v>23241</v>
      </c>
      <c r="L8071" t="s">
        <v>39386</v>
      </c>
      <c r="M8071" t="s">
        <v>39387</v>
      </c>
    </row>
    <row r="8072" spans="1:13">
      <c r="A8072" s="1" t="s">
        <v>10089</v>
      </c>
      <c r="B8072">
        <v>1.0207834237634801E-5</v>
      </c>
      <c r="C8072" s="1">
        <v>5.1401158068985301E-5</v>
      </c>
      <c r="D8072">
        <v>0.38709677419354799</v>
      </c>
      <c r="E8072">
        <v>0.52298850574712596</v>
      </c>
      <c r="F8072">
        <v>0.16666666666666699</v>
      </c>
      <c r="G8072">
        <v>0.74137931034482796</v>
      </c>
      <c r="H8072">
        <v>0.23125000000000001</v>
      </c>
      <c r="I8072">
        <v>0.37777777777777799</v>
      </c>
      <c r="J8072" s="1" t="s">
        <v>23229</v>
      </c>
      <c r="K8072" t="s">
        <v>23242</v>
      </c>
      <c r="L8072" t="s">
        <v>39388</v>
      </c>
      <c r="M8072" t="s">
        <v>39389</v>
      </c>
    </row>
    <row r="8073" spans="1:13">
      <c r="A8073" s="1" t="s">
        <v>10090</v>
      </c>
      <c r="B8073">
        <v>9.7033419162519202E-6</v>
      </c>
      <c r="C8073" s="1">
        <v>5.33633267516214E-6</v>
      </c>
      <c r="D8073">
        <v>0.70689655172413801</v>
      </c>
      <c r="E8073">
        <v>0.92</v>
      </c>
      <c r="F8073">
        <v>0.96067415730337102</v>
      </c>
      <c r="G8073">
        <v>0.95714285714285696</v>
      </c>
      <c r="H8073">
        <v>0.98876404494381998</v>
      </c>
      <c r="I8073">
        <v>0.92682926829268297</v>
      </c>
      <c r="J8073" s="1" t="s">
        <v>23229</v>
      </c>
      <c r="K8073" t="s">
        <v>23237</v>
      </c>
      <c r="L8073" t="s">
        <v>39390</v>
      </c>
      <c r="M8073" t="s">
        <v>39391</v>
      </c>
    </row>
    <row r="8074" spans="1:13">
      <c r="A8074" s="1" t="s">
        <v>10091</v>
      </c>
      <c r="B8074">
        <v>3.0508621436665501E-7</v>
      </c>
      <c r="C8074" s="1">
        <v>4.9638508611886501E-7</v>
      </c>
      <c r="D8074">
        <v>2.0833333333333301E-2</v>
      </c>
      <c r="E8074">
        <v>0.138461538461538</v>
      </c>
      <c r="F8074">
        <v>0</v>
      </c>
      <c r="G8074">
        <v>3.5714285714285698E-2</v>
      </c>
      <c r="H8074">
        <v>0</v>
      </c>
      <c r="I8074">
        <v>5.6818181818181802E-2</v>
      </c>
      <c r="J8074" s="1">
        <v>0</v>
      </c>
      <c r="K8074" t="s">
        <v>23238</v>
      </c>
      <c r="L8074" t="s">
        <v>39392</v>
      </c>
      <c r="M8074" t="s">
        <v>39393</v>
      </c>
    </row>
    <row r="8075" spans="1:13">
      <c r="A8075" s="1" t="s">
        <v>10092</v>
      </c>
      <c r="B8075">
        <v>2.5134856378151E-5</v>
      </c>
      <c r="C8075" s="1">
        <v>9.3980095012789403E-5</v>
      </c>
      <c r="D8075">
        <v>0.26</v>
      </c>
      <c r="E8075">
        <v>0.44927536231884102</v>
      </c>
      <c r="F8075">
        <v>0.247787610619469</v>
      </c>
      <c r="G8075">
        <v>0.18181818181818199</v>
      </c>
      <c r="H8075">
        <v>0.162921348314607</v>
      </c>
      <c r="I8075">
        <v>0.21666666666666701</v>
      </c>
      <c r="J8075" s="1" t="s">
        <v>23229</v>
      </c>
      <c r="K8075" t="s">
        <v>23241</v>
      </c>
      <c r="L8075" t="s">
        <v>39394</v>
      </c>
      <c r="M8075" t="s">
        <v>39395</v>
      </c>
    </row>
    <row r="8076" spans="1:13">
      <c r="A8076" s="1" t="s">
        <v>10093</v>
      </c>
      <c r="B8076">
        <v>5.1456915918454005E-7</v>
      </c>
      <c r="C8076" s="1">
        <v>1.03437885612785E-6</v>
      </c>
      <c r="D8076">
        <v>1</v>
      </c>
      <c r="E8076">
        <v>1</v>
      </c>
      <c r="F8076">
        <v>1</v>
      </c>
      <c r="G8076">
        <v>0.98936170212765995</v>
      </c>
      <c r="H8076">
        <v>0.98598130841121501</v>
      </c>
      <c r="I8076">
        <v>1</v>
      </c>
      <c r="J8076" s="1">
        <v>1</v>
      </c>
      <c r="K8076" t="s">
        <v>23238</v>
      </c>
      <c r="L8076" t="s">
        <v>39396</v>
      </c>
      <c r="M8076" t="s">
        <v>39397</v>
      </c>
    </row>
    <row r="8077" spans="1:13">
      <c r="A8077" s="1" t="s">
        <v>10094</v>
      </c>
      <c r="B8077">
        <v>2.6231901698934801E-5</v>
      </c>
      <c r="C8077" s="1">
        <v>9.48190216659267E-6</v>
      </c>
      <c r="D8077">
        <v>0.74193548387096797</v>
      </c>
      <c r="E8077">
        <v>0.72471910112359506</v>
      </c>
      <c r="F8077">
        <v>0.81550802139037404</v>
      </c>
      <c r="G8077">
        <v>0.90540540540540504</v>
      </c>
      <c r="H8077">
        <v>0.68888888888888899</v>
      </c>
      <c r="I8077">
        <v>0.81578947368421095</v>
      </c>
      <c r="J8077" s="1">
        <v>1</v>
      </c>
      <c r="K8077" t="s">
        <v>23238</v>
      </c>
      <c r="L8077" t="s">
        <v>39398</v>
      </c>
      <c r="M8077" t="s">
        <v>39399</v>
      </c>
    </row>
    <row r="8078" spans="1:13">
      <c r="A8078" s="1" t="s">
        <v>10095</v>
      </c>
      <c r="B8078">
        <v>4.1072610775597996E-6</v>
      </c>
      <c r="C8078" s="1">
        <v>1.0829704400692199E-6</v>
      </c>
      <c r="D8078">
        <v>0</v>
      </c>
      <c r="E8078">
        <v>0</v>
      </c>
      <c r="F8078">
        <v>3.0487804878048799E-3</v>
      </c>
      <c r="G8078">
        <v>0.233333333333333</v>
      </c>
      <c r="H8078">
        <v>0</v>
      </c>
      <c r="I8078">
        <v>7.2222222222222202E-2</v>
      </c>
      <c r="J8078" s="1">
        <v>0</v>
      </c>
      <c r="K8078" t="s">
        <v>23241</v>
      </c>
      <c r="L8078" t="s">
        <v>39400</v>
      </c>
      <c r="M8078" t="s">
        <v>39401</v>
      </c>
    </row>
    <row r="8079" spans="1:13">
      <c r="A8079" s="1" t="s">
        <v>10096</v>
      </c>
      <c r="B8079">
        <v>2.8861359005998898E-7</v>
      </c>
      <c r="C8079" s="1">
        <v>5.7193059394107602E-6</v>
      </c>
      <c r="D8079">
        <v>0</v>
      </c>
      <c r="E8079">
        <v>0</v>
      </c>
      <c r="F8079">
        <v>6.0240963855421699E-3</v>
      </c>
      <c r="G8079">
        <v>0</v>
      </c>
      <c r="H8079">
        <v>4.0322580645161303E-2</v>
      </c>
      <c r="I8079">
        <v>2.0833333333333301E-2</v>
      </c>
      <c r="J8079" s="1" t="s">
        <v>23229</v>
      </c>
      <c r="K8079" t="s">
        <v>23241</v>
      </c>
      <c r="L8079" t="s">
        <v>39402</v>
      </c>
      <c r="M8079" t="s">
        <v>39403</v>
      </c>
    </row>
    <row r="8080" spans="1:13">
      <c r="A8080" s="1" t="s">
        <v>10097</v>
      </c>
      <c r="B8080">
        <v>1.0096630806097099E-6</v>
      </c>
      <c r="C8080" s="1">
        <v>2.0373057658344099E-5</v>
      </c>
      <c r="D8080">
        <v>0</v>
      </c>
      <c r="E8080">
        <v>0</v>
      </c>
      <c r="F8080">
        <v>0.15361445783132499</v>
      </c>
      <c r="G8080">
        <v>0</v>
      </c>
      <c r="H8080">
        <v>4.3478260869565202E-2</v>
      </c>
      <c r="I8080">
        <v>0</v>
      </c>
      <c r="J8080" s="1">
        <v>0</v>
      </c>
      <c r="K8080" t="s">
        <v>23242</v>
      </c>
      <c r="L8080" t="s">
        <v>39404</v>
      </c>
      <c r="M8080" t="s">
        <v>39405</v>
      </c>
    </row>
    <row r="8081" spans="1:13">
      <c r="A8081" s="1" t="s">
        <v>10098</v>
      </c>
      <c r="B8081">
        <v>6.7798060173274604E-6</v>
      </c>
      <c r="C8081" s="1">
        <v>4.6069314161507299E-6</v>
      </c>
      <c r="D8081">
        <v>1</v>
      </c>
      <c r="E8081">
        <v>0.99479166666666696</v>
      </c>
      <c r="F8081">
        <v>1</v>
      </c>
      <c r="G8081">
        <v>0.74137931034482796</v>
      </c>
      <c r="H8081">
        <v>0.99115044247787598</v>
      </c>
      <c r="I8081">
        <v>0.97177419354838701</v>
      </c>
      <c r="J8081" s="1">
        <v>1</v>
      </c>
      <c r="K8081" t="s">
        <v>23242</v>
      </c>
      <c r="L8081" t="s">
        <v>39406</v>
      </c>
      <c r="M8081" t="s">
        <v>39407</v>
      </c>
    </row>
    <row r="8082" spans="1:13">
      <c r="A8082" s="1" t="s">
        <v>10099</v>
      </c>
      <c r="B8082">
        <v>1.00089786361329E-4</v>
      </c>
      <c r="C8082" s="1">
        <v>7.5945783186116795E-5</v>
      </c>
      <c r="D8082">
        <v>0.86956521739130399</v>
      </c>
      <c r="E8082">
        <v>0.60624999999999996</v>
      </c>
      <c r="F8082">
        <v>0.83536585365853699</v>
      </c>
      <c r="G8082">
        <v>0.93636363636363595</v>
      </c>
      <c r="H8082">
        <v>0.77777777777777801</v>
      </c>
      <c r="I8082">
        <v>0.94886363636363602</v>
      </c>
      <c r="J8082" s="1" t="s">
        <v>23229</v>
      </c>
      <c r="K8082" t="s">
        <v>23238</v>
      </c>
      <c r="L8082" t="s">
        <v>39408</v>
      </c>
      <c r="M8082" t="s">
        <v>39409</v>
      </c>
    </row>
    <row r="8083" spans="1:13">
      <c r="A8083" s="1" t="s">
        <v>10100</v>
      </c>
      <c r="B8083">
        <v>7.8534176262523797E-4</v>
      </c>
      <c r="C8083" s="1">
        <v>4.8583970112819997E-5</v>
      </c>
      <c r="D8083">
        <v>0.796875</v>
      </c>
      <c r="E8083">
        <v>0.328125</v>
      </c>
      <c r="F8083">
        <v>0.981958762886598</v>
      </c>
      <c r="G8083">
        <v>0.87777777777777799</v>
      </c>
      <c r="H8083">
        <v>0.96634615384615397</v>
      </c>
      <c r="I8083">
        <v>0.82</v>
      </c>
      <c r="J8083" s="1">
        <v>1</v>
      </c>
      <c r="K8083" t="s">
        <v>23241</v>
      </c>
      <c r="L8083" t="s">
        <v>39410</v>
      </c>
      <c r="M8083" t="s">
        <v>39411</v>
      </c>
    </row>
    <row r="8084" spans="1:13">
      <c r="A8084" s="1" t="s">
        <v>10101</v>
      </c>
      <c r="B8084">
        <v>3.0655065499668399E-6</v>
      </c>
      <c r="C8084" s="1">
        <v>6.9813376600289206E-5</v>
      </c>
      <c r="D8084">
        <v>0.70967741935483897</v>
      </c>
      <c r="E8084">
        <v>0.95522388059701502</v>
      </c>
      <c r="F8084">
        <v>0.48677248677248702</v>
      </c>
      <c r="G8084">
        <v>0.625</v>
      </c>
      <c r="H8084">
        <v>0.186046511627907</v>
      </c>
      <c r="I8084">
        <v>0.7</v>
      </c>
      <c r="J8084" s="1">
        <v>1</v>
      </c>
      <c r="K8084" t="s">
        <v>23241</v>
      </c>
      <c r="L8084" t="s">
        <v>39412</v>
      </c>
      <c r="M8084" t="s">
        <v>39413</v>
      </c>
    </row>
    <row r="8085" spans="1:13">
      <c r="A8085" s="1" t="s">
        <v>10102</v>
      </c>
      <c r="B8085">
        <v>2.0990506579768501E-5</v>
      </c>
      <c r="C8085" s="1">
        <v>3.5877442620928701E-5</v>
      </c>
      <c r="D8085">
        <v>0.40476190476190499</v>
      </c>
      <c r="E8085">
        <v>0.08</v>
      </c>
      <c r="F8085">
        <v>0.84836065573770503</v>
      </c>
      <c r="G8085">
        <v>0.15384615384615399</v>
      </c>
      <c r="H8085">
        <v>0.83333333333333304</v>
      </c>
      <c r="I8085">
        <v>0.26470588235294101</v>
      </c>
      <c r="J8085" s="1">
        <v>0</v>
      </c>
      <c r="K8085" t="s">
        <v>23239</v>
      </c>
      <c r="L8085" t="s">
        <v>39414</v>
      </c>
      <c r="M8085" t="s">
        <v>39415</v>
      </c>
    </row>
    <row r="8086" spans="1:13">
      <c r="A8086" s="1" t="s">
        <v>10103</v>
      </c>
      <c r="B8086">
        <v>6.5854933184517798E-7</v>
      </c>
      <c r="C8086" s="1">
        <v>6.1082813198057699E-6</v>
      </c>
      <c r="D8086">
        <v>0</v>
      </c>
      <c r="E8086">
        <v>0</v>
      </c>
      <c r="F8086">
        <v>0.12121212121212099</v>
      </c>
      <c r="G8086">
        <v>0</v>
      </c>
      <c r="H8086">
        <v>9.8684210526315805E-2</v>
      </c>
      <c r="I8086">
        <v>0</v>
      </c>
      <c r="J8086" s="1">
        <v>0.25</v>
      </c>
      <c r="K8086" t="s">
        <v>23237</v>
      </c>
      <c r="L8086" t="s">
        <v>39416</v>
      </c>
      <c r="M8086" t="s">
        <v>39417</v>
      </c>
    </row>
    <row r="8087" spans="1:13">
      <c r="A8087" s="1" t="s">
        <v>10104</v>
      </c>
      <c r="B8087">
        <v>8.8654669609142801E-5</v>
      </c>
      <c r="C8087" s="1">
        <v>1.37469199013049E-6</v>
      </c>
      <c r="D8087">
        <v>0.6875</v>
      </c>
      <c r="E8087">
        <v>0.99404761904761896</v>
      </c>
      <c r="F8087">
        <v>0.99180327868852503</v>
      </c>
      <c r="G8087">
        <v>1</v>
      </c>
      <c r="H8087">
        <v>0.98958333333333304</v>
      </c>
      <c r="I8087">
        <v>0.98214285714285698</v>
      </c>
      <c r="J8087" s="1" t="s">
        <v>23229</v>
      </c>
      <c r="K8087" t="s">
        <v>23238</v>
      </c>
      <c r="L8087" t="s">
        <v>39418</v>
      </c>
      <c r="M8087" t="s">
        <v>39419</v>
      </c>
    </row>
    <row r="8088" spans="1:13">
      <c r="A8088" s="1" t="s">
        <v>10105</v>
      </c>
      <c r="B8088">
        <v>1.03040444504031E-4</v>
      </c>
      <c r="C8088" s="1">
        <v>4.8837481497100397E-5</v>
      </c>
      <c r="D8088">
        <v>0.55882352941176505</v>
      </c>
      <c r="E8088">
        <v>0.413333333333333</v>
      </c>
      <c r="F8088">
        <v>1.37362637362637E-2</v>
      </c>
      <c r="G8088">
        <v>0.83333333333333304</v>
      </c>
      <c r="H8088">
        <v>2.8735632183908E-2</v>
      </c>
      <c r="I8088">
        <v>0.29545454545454503</v>
      </c>
      <c r="J8088" s="1" t="s">
        <v>23229</v>
      </c>
      <c r="K8088" t="s">
        <v>23238</v>
      </c>
      <c r="L8088" t="s">
        <v>39420</v>
      </c>
      <c r="M8088" t="s">
        <v>39421</v>
      </c>
    </row>
    <row r="8089" spans="1:13">
      <c r="A8089" s="1" t="s">
        <v>10106</v>
      </c>
      <c r="B8089">
        <v>1.44636484326419E-7</v>
      </c>
      <c r="C8089" s="1">
        <v>5.92960667225592E-7</v>
      </c>
      <c r="D8089">
        <v>0.80645161290322598</v>
      </c>
      <c r="E8089">
        <v>0.98275862068965503</v>
      </c>
      <c r="F8089">
        <v>0.997435897435897</v>
      </c>
      <c r="G8089">
        <v>1</v>
      </c>
      <c r="H8089">
        <v>0.95754716981132104</v>
      </c>
      <c r="I8089">
        <v>0.986363636363636</v>
      </c>
      <c r="J8089" s="1" t="s">
        <v>23229</v>
      </c>
      <c r="K8089" t="s">
        <v>23239</v>
      </c>
      <c r="L8089" t="s">
        <v>39422</v>
      </c>
      <c r="M8089" t="s">
        <v>39423</v>
      </c>
    </row>
    <row r="8090" spans="1:13">
      <c r="A8090" s="1" t="s">
        <v>10107</v>
      </c>
      <c r="B8090">
        <v>1.45823610539002E-6</v>
      </c>
      <c r="C8090" s="1">
        <v>3.8268344963124096E-6</v>
      </c>
      <c r="D8090">
        <v>1</v>
      </c>
      <c r="E8090">
        <v>1</v>
      </c>
      <c r="F8090">
        <v>0.99731182795698903</v>
      </c>
      <c r="G8090">
        <v>0.85106382978723405</v>
      </c>
      <c r="H8090">
        <v>1</v>
      </c>
      <c r="I8090">
        <v>0.95454545454545503</v>
      </c>
      <c r="J8090" s="1">
        <v>1</v>
      </c>
      <c r="K8090" t="s">
        <v>23239</v>
      </c>
      <c r="L8090" t="s">
        <v>39424</v>
      </c>
      <c r="M8090" t="s">
        <v>39425</v>
      </c>
    </row>
    <row r="8091" spans="1:13">
      <c r="A8091" s="1" t="s">
        <v>10108</v>
      </c>
      <c r="B8091">
        <v>1.05612223238705E-3</v>
      </c>
      <c r="C8091" s="1">
        <v>2.84868510577198E-4</v>
      </c>
      <c r="D8091">
        <v>0.38709677419354799</v>
      </c>
      <c r="E8091">
        <v>4.7872340425531901E-2</v>
      </c>
      <c r="F8091">
        <v>0.66666666666666696</v>
      </c>
      <c r="G8091">
        <v>8.6206896551724102E-2</v>
      </c>
      <c r="H8091">
        <v>0.49122807017543901</v>
      </c>
      <c r="I8091">
        <v>0.34677419354838701</v>
      </c>
      <c r="J8091" s="1">
        <v>0.13636363636363599</v>
      </c>
      <c r="K8091" t="s">
        <v>23239</v>
      </c>
      <c r="L8091" t="s">
        <v>39426</v>
      </c>
      <c r="M8091" t="s">
        <v>39427</v>
      </c>
    </row>
    <row r="8092" spans="1:13">
      <c r="A8092" s="1" t="s">
        <v>10109</v>
      </c>
      <c r="B8092">
        <v>3.8243716731106397E-6</v>
      </c>
      <c r="C8092" s="1">
        <v>1.7095949120473199E-4</v>
      </c>
      <c r="D8092">
        <v>0</v>
      </c>
      <c r="E8092">
        <v>5.2631578947368403E-3</v>
      </c>
      <c r="F8092">
        <v>0</v>
      </c>
      <c r="G8092">
        <v>0.30952380952380998</v>
      </c>
      <c r="H8092">
        <v>5.8823529411764698E-2</v>
      </c>
      <c r="I8092">
        <v>0.19696969696969699</v>
      </c>
      <c r="J8092" s="1">
        <v>1</v>
      </c>
      <c r="K8092" t="s">
        <v>23238</v>
      </c>
      <c r="L8092" t="s">
        <v>39428</v>
      </c>
      <c r="M8092" t="s">
        <v>39429</v>
      </c>
    </row>
    <row r="8093" spans="1:13">
      <c r="A8093" s="1" t="s">
        <v>10110</v>
      </c>
      <c r="B8093">
        <v>2.18257149900034E-5</v>
      </c>
      <c r="C8093" s="1">
        <v>9.7344530351649095E-8</v>
      </c>
      <c r="D8093">
        <v>0.11764705882352899</v>
      </c>
      <c r="E8093">
        <v>5.8139534883720903E-3</v>
      </c>
      <c r="F8093">
        <v>0</v>
      </c>
      <c r="G8093">
        <v>0.59090909090909105</v>
      </c>
      <c r="H8093">
        <v>7.3333333333333306E-2</v>
      </c>
      <c r="I8093">
        <v>0.15</v>
      </c>
      <c r="J8093" s="1" t="s">
        <v>23229</v>
      </c>
      <c r="K8093" t="s">
        <v>23242</v>
      </c>
      <c r="L8093" t="s">
        <v>39430</v>
      </c>
      <c r="M8093" t="s">
        <v>39431</v>
      </c>
    </row>
    <row r="8094" spans="1:13">
      <c r="A8094" s="1" t="s">
        <v>10111</v>
      </c>
      <c r="B8094">
        <v>1.7224883110699598E-5</v>
      </c>
      <c r="C8094" s="1">
        <v>1.06127621836804E-5</v>
      </c>
      <c r="D8094">
        <v>1.7857142857142901E-2</v>
      </c>
      <c r="E8094">
        <v>1.2987012987013E-2</v>
      </c>
      <c r="F8094">
        <v>3.0726256983240201E-2</v>
      </c>
      <c r="G8094">
        <v>8.0645161290322606E-2</v>
      </c>
      <c r="H8094">
        <v>0.12886597938144301</v>
      </c>
      <c r="I8094">
        <v>9.8484848484848495E-2</v>
      </c>
      <c r="J8094" s="1">
        <v>0</v>
      </c>
      <c r="K8094" t="s">
        <v>23238</v>
      </c>
      <c r="L8094" t="s">
        <v>39432</v>
      </c>
      <c r="M8094" t="s">
        <v>39433</v>
      </c>
    </row>
    <row r="8095" spans="1:13">
      <c r="A8095" s="1" t="s">
        <v>10112</v>
      </c>
      <c r="B8095">
        <v>1.53116149532858E-6</v>
      </c>
      <c r="C8095" s="1">
        <v>8.0521399690207697E-8</v>
      </c>
      <c r="D8095">
        <v>5.0000000000000044E-2</v>
      </c>
      <c r="E8095">
        <v>0.48750000000000004</v>
      </c>
      <c r="F8095">
        <v>1.0344827586207028E-2</v>
      </c>
      <c r="G8095">
        <v>0</v>
      </c>
      <c r="H8095">
        <v>9.7087378640779987E-3</v>
      </c>
      <c r="I8095">
        <v>2.0491803278688048E-2</v>
      </c>
      <c r="J8095" s="1">
        <v>0</v>
      </c>
      <c r="K8095" t="s">
        <v>23243</v>
      </c>
      <c r="L8095" t="s">
        <v>39434</v>
      </c>
      <c r="M8095" t="s">
        <v>39435</v>
      </c>
    </row>
    <row r="8096" spans="1:13">
      <c r="A8096" s="1" t="s">
        <v>10113</v>
      </c>
      <c r="B8096">
        <v>4.8972600851304698E-6</v>
      </c>
      <c r="C8096" s="1">
        <v>3.1341268244796001E-5</v>
      </c>
      <c r="D8096">
        <v>0.98</v>
      </c>
      <c r="E8096">
        <v>1</v>
      </c>
      <c r="F8096">
        <v>0.83986928104575198</v>
      </c>
      <c r="G8096">
        <v>0.98648648648648696</v>
      </c>
      <c r="H8096">
        <v>0.96551724137931005</v>
      </c>
      <c r="I8096">
        <v>0.95454545454545503</v>
      </c>
      <c r="J8096" s="1">
        <v>0.8125</v>
      </c>
      <c r="K8096" t="s">
        <v>23237</v>
      </c>
      <c r="L8096" t="s">
        <v>39436</v>
      </c>
      <c r="M8096" t="s">
        <v>39437</v>
      </c>
    </row>
    <row r="8097" spans="1:13">
      <c r="A8097" s="1" t="s">
        <v>10114</v>
      </c>
      <c r="B8097">
        <v>6.2237915924933404E-6</v>
      </c>
      <c r="C8097" s="1">
        <v>1.22474788117487E-5</v>
      </c>
      <c r="D8097">
        <v>0.74074074074074103</v>
      </c>
      <c r="E8097">
        <v>0.87068965517241403</v>
      </c>
      <c r="F8097">
        <v>0.95934959349593496</v>
      </c>
      <c r="G8097">
        <v>1</v>
      </c>
      <c r="H8097">
        <v>1</v>
      </c>
      <c r="I8097">
        <v>0.97368421052631604</v>
      </c>
      <c r="J8097" s="1">
        <v>1</v>
      </c>
      <c r="K8097" t="s">
        <v>23238</v>
      </c>
      <c r="L8097" t="s">
        <v>39438</v>
      </c>
      <c r="M8097" t="s">
        <v>39439</v>
      </c>
    </row>
    <row r="8098" spans="1:13">
      <c r="A8098" s="1" t="s">
        <v>10115</v>
      </c>
      <c r="B8098">
        <v>6.8677113825617005E-4</v>
      </c>
      <c r="C8098" s="1">
        <v>7.8773255805592902E-4</v>
      </c>
      <c r="D8098">
        <v>0.3125</v>
      </c>
      <c r="E8098">
        <v>0.13020833333333301</v>
      </c>
      <c r="F8098">
        <v>0.57435897435897398</v>
      </c>
      <c r="G8098">
        <v>0.94827586206896597</v>
      </c>
      <c r="H8098">
        <v>0.68421052631578905</v>
      </c>
      <c r="I8098">
        <v>0.73790322580645196</v>
      </c>
      <c r="J8098" s="1">
        <v>1</v>
      </c>
      <c r="K8098" t="s">
        <v>23239</v>
      </c>
      <c r="L8098" t="s">
        <v>39440</v>
      </c>
      <c r="M8098" t="s">
        <v>39441</v>
      </c>
    </row>
    <row r="8099" spans="1:13">
      <c r="A8099" s="1" t="s">
        <v>10116</v>
      </c>
      <c r="B8099">
        <v>1.5032388409333201E-5</v>
      </c>
      <c r="C8099" s="1">
        <v>7.4489720730110897E-9</v>
      </c>
      <c r="D8099">
        <v>1</v>
      </c>
      <c r="E8099">
        <v>0.99090909090909096</v>
      </c>
      <c r="F8099">
        <v>1</v>
      </c>
      <c r="G8099">
        <v>0.58823529411764697</v>
      </c>
      <c r="H8099">
        <v>0.99431818181818199</v>
      </c>
      <c r="I8099">
        <v>0.76415094339622602</v>
      </c>
      <c r="J8099" s="1" t="s">
        <v>23229</v>
      </c>
      <c r="K8099" t="s">
        <v>23240</v>
      </c>
      <c r="L8099" t="s">
        <v>39442</v>
      </c>
      <c r="M8099" t="s">
        <v>39443</v>
      </c>
    </row>
    <row r="8100" spans="1:13">
      <c r="A8100" s="1" t="s">
        <v>10117</v>
      </c>
      <c r="B8100">
        <v>1.40766270524065E-4</v>
      </c>
      <c r="C8100" s="1">
        <v>1.4990355470622701E-6</v>
      </c>
      <c r="D8100">
        <v>6.25E-2</v>
      </c>
      <c r="E8100">
        <v>1.0416666666666701E-2</v>
      </c>
      <c r="F8100">
        <v>0.130769230769231</v>
      </c>
      <c r="G8100">
        <v>5.1724137931034503E-2</v>
      </c>
      <c r="H8100">
        <v>9.375E-2</v>
      </c>
      <c r="I8100">
        <v>9.6000000000000002E-2</v>
      </c>
      <c r="J8100" s="1">
        <v>0</v>
      </c>
      <c r="K8100" t="s">
        <v>23238</v>
      </c>
      <c r="L8100" t="s">
        <v>39444</v>
      </c>
      <c r="M8100" t="s">
        <v>39445</v>
      </c>
    </row>
    <row r="8101" spans="1:13">
      <c r="A8101" s="1" t="s">
        <v>10118</v>
      </c>
      <c r="B8101">
        <v>1.5738488929348499E-6</v>
      </c>
      <c r="C8101" s="1">
        <v>2.2365506690104299E-6</v>
      </c>
      <c r="D8101">
        <v>0.75806451612903203</v>
      </c>
      <c r="E8101">
        <v>0.96629213483146104</v>
      </c>
      <c r="F8101">
        <v>0.83241758241758201</v>
      </c>
      <c r="G8101">
        <v>1</v>
      </c>
      <c r="H8101">
        <v>0.83146067415730296</v>
      </c>
      <c r="I8101">
        <v>0.82291666666666696</v>
      </c>
      <c r="J8101" s="1" t="s">
        <v>23229</v>
      </c>
      <c r="K8101" t="s">
        <v>23238</v>
      </c>
      <c r="L8101" t="s">
        <v>39446</v>
      </c>
      <c r="M8101" t="s">
        <v>39447</v>
      </c>
    </row>
    <row r="8102" spans="1:13">
      <c r="A8102" s="1" t="s">
        <v>10119</v>
      </c>
      <c r="B8102">
        <v>7.9082769080342296E-8</v>
      </c>
      <c r="C8102" s="1">
        <v>8.9057892832187205E-6</v>
      </c>
      <c r="D8102">
        <v>1</v>
      </c>
      <c r="E8102">
        <v>1</v>
      </c>
      <c r="F8102">
        <v>1</v>
      </c>
      <c r="G8102">
        <v>1</v>
      </c>
      <c r="H8102">
        <v>0.99122807017543901</v>
      </c>
      <c r="I8102">
        <v>0.98790322580645196</v>
      </c>
      <c r="J8102" s="1">
        <v>0</v>
      </c>
      <c r="K8102" t="s">
        <v>23241</v>
      </c>
      <c r="L8102" t="s">
        <v>39448</v>
      </c>
      <c r="M8102" t="s">
        <v>39449</v>
      </c>
    </row>
    <row r="8103" spans="1:13">
      <c r="A8103" s="1" t="s">
        <v>10120</v>
      </c>
      <c r="B8103">
        <v>6.3980051012555802E-8</v>
      </c>
      <c r="C8103" s="1">
        <v>2.54433920827335E-7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0.98571428571428599</v>
      </c>
      <c r="J8103" s="1">
        <v>1</v>
      </c>
      <c r="K8103" t="s">
        <v>23239</v>
      </c>
      <c r="L8103" t="s">
        <v>39450</v>
      </c>
      <c r="M8103" t="s">
        <v>39451</v>
      </c>
    </row>
    <row r="8104" spans="1:13">
      <c r="A8104" s="1" t="s">
        <v>10121</v>
      </c>
      <c r="B8104">
        <v>1.08294913937979E-5</v>
      </c>
      <c r="C8104" s="1">
        <v>1.3391443937463199E-6</v>
      </c>
      <c r="D8104">
        <v>1</v>
      </c>
      <c r="E8104">
        <v>1</v>
      </c>
      <c r="F8104">
        <v>1</v>
      </c>
      <c r="G8104">
        <v>0.79729729729729704</v>
      </c>
      <c r="H8104">
        <v>0.99444444444444402</v>
      </c>
      <c r="I8104">
        <v>0.93010752688172005</v>
      </c>
      <c r="J8104" s="1" t="s">
        <v>23229</v>
      </c>
      <c r="K8104" t="s">
        <v>23241</v>
      </c>
      <c r="L8104" t="s">
        <v>39452</v>
      </c>
      <c r="M8104" t="s">
        <v>39453</v>
      </c>
    </row>
    <row r="8105" spans="1:13">
      <c r="A8105" s="1" t="s">
        <v>10122</v>
      </c>
      <c r="B8105">
        <v>2.0719172701442901E-4</v>
      </c>
      <c r="C8105" s="1">
        <v>2.8372915796644198E-6</v>
      </c>
      <c r="D8105">
        <v>0.46666666666666701</v>
      </c>
      <c r="E8105">
        <v>0.47191011235955099</v>
      </c>
      <c r="F8105">
        <v>0.49468085106382997</v>
      </c>
      <c r="G8105">
        <v>0.39215686274509798</v>
      </c>
      <c r="H8105">
        <v>0.21296296296296299</v>
      </c>
      <c r="I8105">
        <v>0.14583333333333301</v>
      </c>
      <c r="J8105" s="1">
        <v>0</v>
      </c>
      <c r="K8105" t="s">
        <v>23238</v>
      </c>
      <c r="L8105" t="s">
        <v>39454</v>
      </c>
      <c r="M8105" t="s">
        <v>39455</v>
      </c>
    </row>
    <row r="8106" spans="1:13">
      <c r="A8106" s="1" t="s">
        <v>10123</v>
      </c>
      <c r="B8106">
        <v>8.4725492563963398E-5</v>
      </c>
      <c r="C8106" s="1">
        <v>5.1534795499993201E-5</v>
      </c>
      <c r="D8106">
        <v>0.72916666666666696</v>
      </c>
      <c r="E8106">
        <v>0.99166666666666703</v>
      </c>
      <c r="F8106">
        <v>0.76573426573426595</v>
      </c>
      <c r="G8106">
        <v>1</v>
      </c>
      <c r="H8106">
        <v>0.91304347826086996</v>
      </c>
      <c r="I8106">
        <v>0.83333333333333304</v>
      </c>
      <c r="J8106" s="1" t="s">
        <v>23229</v>
      </c>
      <c r="K8106" t="s">
        <v>23238</v>
      </c>
      <c r="L8106" t="s">
        <v>39456</v>
      </c>
      <c r="M8106" t="s">
        <v>39457</v>
      </c>
    </row>
    <row r="8107" spans="1:13">
      <c r="A8107" s="1" t="s">
        <v>10124</v>
      </c>
      <c r="B8107">
        <v>5.2794450632406197E-5</v>
      </c>
      <c r="C8107" s="1">
        <v>2.3902539535950601E-5</v>
      </c>
      <c r="D8107">
        <v>0.74193548387096797</v>
      </c>
      <c r="E8107">
        <v>0.61445783132530096</v>
      </c>
      <c r="F8107">
        <v>0.99157303370786498</v>
      </c>
      <c r="G8107">
        <v>0.16666666666666699</v>
      </c>
      <c r="H8107">
        <v>0.93292682926829296</v>
      </c>
      <c r="I8107">
        <v>0.6</v>
      </c>
      <c r="J8107" s="1">
        <v>1</v>
      </c>
      <c r="K8107" t="s">
        <v>23238</v>
      </c>
      <c r="L8107" t="s">
        <v>39458</v>
      </c>
      <c r="M8107" t="s">
        <v>39459</v>
      </c>
    </row>
    <row r="8108" spans="1:13">
      <c r="A8108" s="1" t="s">
        <v>10125</v>
      </c>
      <c r="B8108">
        <v>3.0759934968136097E-5</v>
      </c>
      <c r="C8108" s="1">
        <v>3.70093705321774E-5</v>
      </c>
      <c r="D8108">
        <v>0</v>
      </c>
      <c r="E8108">
        <v>0</v>
      </c>
      <c r="F8108">
        <v>0.20918367346938799</v>
      </c>
      <c r="G8108">
        <v>0</v>
      </c>
      <c r="H8108">
        <v>7.8125E-2</v>
      </c>
      <c r="I8108">
        <v>1.5151515151515201E-2</v>
      </c>
      <c r="J8108" s="1">
        <v>1</v>
      </c>
      <c r="K8108" t="s">
        <v>23237</v>
      </c>
      <c r="L8108" t="s">
        <v>39460</v>
      </c>
      <c r="M8108" t="s">
        <v>39461</v>
      </c>
    </row>
    <row r="8109" spans="1:13">
      <c r="A8109" s="1" t="s">
        <v>10126</v>
      </c>
      <c r="B8109">
        <v>2.6619553525607101E-4</v>
      </c>
      <c r="C8109" s="1">
        <v>1.49463778791748E-3</v>
      </c>
      <c r="D8109">
        <v>0.483333333333333</v>
      </c>
      <c r="E8109">
        <v>0.34895833333333298</v>
      </c>
      <c r="F8109">
        <v>0.68944099378881996</v>
      </c>
      <c r="G8109">
        <v>0.92857142857142905</v>
      </c>
      <c r="H8109">
        <v>0.95161290322580605</v>
      </c>
      <c r="I8109">
        <v>0.99390243902439002</v>
      </c>
      <c r="J8109" s="1" t="s">
        <v>23229</v>
      </c>
      <c r="K8109" t="s">
        <v>23237</v>
      </c>
      <c r="L8109" t="s">
        <v>39462</v>
      </c>
      <c r="M8109" t="s">
        <v>39463</v>
      </c>
    </row>
    <row r="8110" spans="1:13">
      <c r="A8110" s="1" t="s">
        <v>10127</v>
      </c>
      <c r="B8110">
        <v>1.1080434738529099E-6</v>
      </c>
      <c r="C8110" s="1">
        <v>7.6703605390852706E-8</v>
      </c>
      <c r="D8110">
        <v>0.96875</v>
      </c>
      <c r="E8110">
        <v>0.94827586206896597</v>
      </c>
      <c r="F8110">
        <v>0.997076023391813</v>
      </c>
      <c r="G8110">
        <v>1</v>
      </c>
      <c r="H8110">
        <v>0.99397590361445798</v>
      </c>
      <c r="I8110">
        <v>1</v>
      </c>
      <c r="J8110" s="1">
        <v>1</v>
      </c>
      <c r="K8110" t="s">
        <v>23241</v>
      </c>
      <c r="L8110" t="s">
        <v>39464</v>
      </c>
      <c r="M8110" t="s">
        <v>39465</v>
      </c>
    </row>
    <row r="8111" spans="1:13">
      <c r="A8111" s="1" t="s">
        <v>10128</v>
      </c>
      <c r="B8111">
        <v>1.7416080331850199E-6</v>
      </c>
      <c r="C8111" s="1">
        <v>2.3371049100831598E-6</v>
      </c>
      <c r="D8111">
        <v>1</v>
      </c>
      <c r="E8111">
        <v>1</v>
      </c>
      <c r="F8111">
        <v>0.99275362318840599</v>
      </c>
      <c r="G8111">
        <v>1</v>
      </c>
      <c r="H8111">
        <v>0.99253731343283602</v>
      </c>
      <c r="I8111">
        <v>0.91428571428571404</v>
      </c>
      <c r="J8111" s="1" t="s">
        <v>23229</v>
      </c>
      <c r="K8111" t="s">
        <v>23238</v>
      </c>
      <c r="L8111" t="s">
        <v>39466</v>
      </c>
      <c r="M8111" t="s">
        <v>39467</v>
      </c>
    </row>
    <row r="8112" spans="1:13">
      <c r="A8112" s="1" t="s">
        <v>10129</v>
      </c>
      <c r="B8112">
        <v>2.8204065034842702E-4</v>
      </c>
      <c r="C8112" s="1">
        <v>4.24628361407E-6</v>
      </c>
      <c r="D8112">
        <v>0.87931034482758597</v>
      </c>
      <c r="E8112">
        <v>0.59375</v>
      </c>
      <c r="F8112">
        <v>0.99421965317919103</v>
      </c>
      <c r="G8112">
        <v>0.94736842105263197</v>
      </c>
      <c r="H8112">
        <v>1</v>
      </c>
      <c r="I8112">
        <v>0.98529411764705899</v>
      </c>
      <c r="J8112" s="1">
        <v>1</v>
      </c>
      <c r="K8112" t="s">
        <v>23241</v>
      </c>
      <c r="L8112" t="s">
        <v>39468</v>
      </c>
      <c r="M8112" t="s">
        <v>39469</v>
      </c>
    </row>
    <row r="8113" spans="1:13">
      <c r="A8113" s="1" t="s">
        <v>10130</v>
      </c>
      <c r="B8113">
        <v>3.3284787500610903E-8</v>
      </c>
      <c r="C8113" s="1">
        <v>1.61928419435889E-5</v>
      </c>
      <c r="D8113">
        <v>0</v>
      </c>
      <c r="E8113">
        <v>0</v>
      </c>
      <c r="F8113">
        <v>0</v>
      </c>
      <c r="G8113">
        <v>0.127906976744186</v>
      </c>
      <c r="H8113">
        <v>3.3333333333333298E-2</v>
      </c>
      <c r="I8113">
        <v>3.9215686274509803E-2</v>
      </c>
      <c r="J8113" s="1">
        <v>0</v>
      </c>
      <c r="K8113" t="s">
        <v>23239</v>
      </c>
      <c r="L8113" t="s">
        <v>39470</v>
      </c>
      <c r="M8113" t="s">
        <v>39471</v>
      </c>
    </row>
    <row r="8114" spans="1:13">
      <c r="A8114" s="1" t="s">
        <v>10131</v>
      </c>
      <c r="B8114">
        <v>1.0126419222836399E-7</v>
      </c>
      <c r="C8114" s="1">
        <v>1.6387299819762901E-6</v>
      </c>
      <c r="D8114">
        <v>1</v>
      </c>
      <c r="E8114">
        <v>1</v>
      </c>
      <c r="F8114">
        <v>1</v>
      </c>
      <c r="G8114">
        <v>1</v>
      </c>
      <c r="H8114">
        <v>0.71078431372549</v>
      </c>
      <c r="I8114">
        <v>0.84722222222222199</v>
      </c>
      <c r="J8114" s="1" t="s">
        <v>23229</v>
      </c>
      <c r="K8114" t="s">
        <v>23239</v>
      </c>
      <c r="L8114" t="s">
        <v>39472</v>
      </c>
      <c r="M8114" t="s">
        <v>39473</v>
      </c>
    </row>
    <row r="8115" spans="1:13">
      <c r="A8115" s="1" t="s">
        <v>10132</v>
      </c>
      <c r="B8115">
        <v>9.0354668626155103E-7</v>
      </c>
      <c r="C8115" s="1">
        <v>4.4329109365011701E-6</v>
      </c>
      <c r="D8115">
        <v>0.96551724137931005</v>
      </c>
      <c r="E8115">
        <v>0.98850574712643702</v>
      </c>
      <c r="F8115">
        <v>1</v>
      </c>
      <c r="G8115">
        <v>0.81428571428571395</v>
      </c>
      <c r="H8115">
        <v>0.98170731707317105</v>
      </c>
      <c r="I8115">
        <v>0.92307692307692302</v>
      </c>
      <c r="J8115" s="1">
        <v>1</v>
      </c>
      <c r="K8115" t="s">
        <v>23238</v>
      </c>
      <c r="L8115" t="s">
        <v>39474</v>
      </c>
      <c r="M8115" t="s">
        <v>39475</v>
      </c>
    </row>
    <row r="8116" spans="1:13">
      <c r="A8116" s="1" t="s">
        <v>10133</v>
      </c>
      <c r="B8116">
        <v>1.77602137392534E-6</v>
      </c>
      <c r="C8116" s="1">
        <v>1.15056225205409E-5</v>
      </c>
      <c r="D8116">
        <v>5.7692307692307702E-2</v>
      </c>
      <c r="E8116">
        <v>0</v>
      </c>
      <c r="F8116">
        <v>8.3333333333333301E-2</v>
      </c>
      <c r="G8116">
        <v>0</v>
      </c>
      <c r="H8116">
        <v>7.4766355140186896E-2</v>
      </c>
      <c r="I8116">
        <v>5.0000000000000001E-3</v>
      </c>
      <c r="J8116" s="1">
        <v>0</v>
      </c>
      <c r="K8116" t="s">
        <v>23241</v>
      </c>
      <c r="L8116" t="s">
        <v>39476</v>
      </c>
      <c r="M8116" t="s">
        <v>39477</v>
      </c>
    </row>
    <row r="8117" spans="1:13">
      <c r="A8117" s="1" t="s">
        <v>10134</v>
      </c>
      <c r="B8117">
        <v>2.46262392953308E-6</v>
      </c>
      <c r="C8117" s="1">
        <v>6.2565187387374099E-5</v>
      </c>
      <c r="D8117">
        <v>0</v>
      </c>
      <c r="E8117">
        <v>0</v>
      </c>
      <c r="F8117">
        <v>7.7720207253886E-3</v>
      </c>
      <c r="G8117">
        <v>0</v>
      </c>
      <c r="H8117">
        <v>9.0909090909090898E-2</v>
      </c>
      <c r="I8117">
        <v>4.3478260869565201E-3</v>
      </c>
      <c r="J8117" s="1">
        <v>0</v>
      </c>
      <c r="K8117" t="s">
        <v>23242</v>
      </c>
      <c r="L8117" t="s">
        <v>39478</v>
      </c>
      <c r="M8117" t="s">
        <v>39479</v>
      </c>
    </row>
    <row r="8118" spans="1:13">
      <c r="A8118" s="1" t="s">
        <v>10135</v>
      </c>
      <c r="B8118">
        <v>1.76020509964E-6</v>
      </c>
      <c r="C8118" s="1">
        <v>7.3031492544610606E-5</v>
      </c>
      <c r="D8118">
        <v>0.9</v>
      </c>
      <c r="E8118">
        <v>0.98275862068965503</v>
      </c>
      <c r="F8118">
        <v>0.324561403508772</v>
      </c>
      <c r="G8118">
        <v>0.88636363636363602</v>
      </c>
      <c r="H8118">
        <v>0.151785714285714</v>
      </c>
      <c r="I8118">
        <v>0.75</v>
      </c>
      <c r="J8118" s="1" t="s">
        <v>23229</v>
      </c>
      <c r="K8118" t="s">
        <v>23238</v>
      </c>
      <c r="L8118" t="s">
        <v>39480</v>
      </c>
      <c r="M8118" t="s">
        <v>39481</v>
      </c>
    </row>
    <row r="8119" spans="1:13">
      <c r="A8119" s="1" t="s">
        <v>10136</v>
      </c>
      <c r="B8119">
        <v>8.0208192918632893E-6</v>
      </c>
      <c r="C8119" s="1">
        <v>1.2280921943979901E-6</v>
      </c>
      <c r="D8119">
        <v>0.12068965517241401</v>
      </c>
      <c r="E8119">
        <v>3.0864197530864199E-2</v>
      </c>
      <c r="F8119">
        <v>0.293604651162791</v>
      </c>
      <c r="G8119">
        <v>0.21052631578947401</v>
      </c>
      <c r="H8119">
        <v>0.355140186915888</v>
      </c>
      <c r="I8119">
        <v>7.2115384615384595E-2</v>
      </c>
      <c r="J8119" s="1">
        <v>0</v>
      </c>
      <c r="K8119" t="s">
        <v>23238</v>
      </c>
      <c r="L8119" t="s">
        <v>39482</v>
      </c>
      <c r="M8119" t="s">
        <v>39483</v>
      </c>
    </row>
    <row r="8120" spans="1:13">
      <c r="A8120" s="1" t="s">
        <v>10137</v>
      </c>
      <c r="B8120">
        <v>2.3442071586096299E-7</v>
      </c>
      <c r="C8120" s="1">
        <v>6.8300232787792904E-6</v>
      </c>
      <c r="D8120">
        <v>1</v>
      </c>
      <c r="E8120">
        <v>1</v>
      </c>
      <c r="F8120">
        <v>0.65151515151515105</v>
      </c>
      <c r="G8120">
        <v>1</v>
      </c>
      <c r="H8120">
        <v>0.67592592592592604</v>
      </c>
      <c r="I8120">
        <v>0.98333333333333295</v>
      </c>
      <c r="J8120" s="1">
        <v>1</v>
      </c>
      <c r="K8120" t="s">
        <v>23238</v>
      </c>
      <c r="L8120" t="s">
        <v>39484</v>
      </c>
      <c r="M8120" t="s">
        <v>39485</v>
      </c>
    </row>
    <row r="8121" spans="1:13">
      <c r="A8121" s="1" t="s">
        <v>10138</v>
      </c>
      <c r="B8121">
        <v>7.1909898063089096E-5</v>
      </c>
      <c r="C8121" s="1">
        <v>5.3029275737478101E-5</v>
      </c>
      <c r="D8121">
        <v>1</v>
      </c>
      <c r="E8121">
        <v>0.98235294117647098</v>
      </c>
      <c r="F8121">
        <v>0.859375</v>
      </c>
      <c r="G8121">
        <v>0.96363636363636396</v>
      </c>
      <c r="H8121">
        <v>0.875</v>
      </c>
      <c r="I8121">
        <v>0.90909090909090895</v>
      </c>
      <c r="J8121" s="1">
        <v>1</v>
      </c>
      <c r="K8121" t="s">
        <v>23241</v>
      </c>
      <c r="L8121" t="s">
        <v>39486</v>
      </c>
      <c r="M8121" t="s">
        <v>39487</v>
      </c>
    </row>
    <row r="8122" spans="1:13">
      <c r="A8122" s="1" t="s">
        <v>10139</v>
      </c>
      <c r="B8122">
        <v>6.9231569449188304E-7</v>
      </c>
      <c r="C8122" s="1">
        <v>1.91925184323722E-8</v>
      </c>
      <c r="D8122">
        <v>1.72413793103448E-2</v>
      </c>
      <c r="E8122">
        <v>0</v>
      </c>
      <c r="F8122">
        <v>6.7567567567567597E-3</v>
      </c>
      <c r="G8122">
        <v>0</v>
      </c>
      <c r="H8122">
        <v>0</v>
      </c>
      <c r="I8122">
        <v>3.2786885245901599E-2</v>
      </c>
      <c r="J8122" s="1">
        <v>0</v>
      </c>
      <c r="K8122" t="s">
        <v>23241</v>
      </c>
      <c r="L8122" t="s">
        <v>39488</v>
      </c>
      <c r="M8122" t="s">
        <v>39489</v>
      </c>
    </row>
    <row r="8123" spans="1:13">
      <c r="A8123" s="1" t="s">
        <v>10140</v>
      </c>
      <c r="B8123">
        <v>1.47081175240548E-6</v>
      </c>
      <c r="C8123" s="1">
        <v>2.7605698973863199E-9</v>
      </c>
      <c r="D8123">
        <v>0.94736842105263197</v>
      </c>
      <c r="E8123">
        <v>0.99180327868852503</v>
      </c>
      <c r="F8123">
        <v>0.98897058823529405</v>
      </c>
      <c r="G8123">
        <v>1</v>
      </c>
      <c r="H8123">
        <v>0.97580645161290303</v>
      </c>
      <c r="I8123">
        <v>0.96</v>
      </c>
      <c r="J8123" s="1">
        <v>1</v>
      </c>
      <c r="K8123" t="s">
        <v>23237</v>
      </c>
      <c r="L8123" t="s">
        <v>39490</v>
      </c>
      <c r="M8123" t="s">
        <v>39491</v>
      </c>
    </row>
    <row r="8124" spans="1:13">
      <c r="A8124" s="1" t="s">
        <v>10141</v>
      </c>
      <c r="B8124">
        <v>3.4735278963358E-5</v>
      </c>
      <c r="C8124" s="1">
        <v>9.9027111577315195E-4</v>
      </c>
      <c r="D8124">
        <v>0.34375</v>
      </c>
      <c r="E8124">
        <v>0.28571428571428598</v>
      </c>
      <c r="F8124">
        <v>6.50406504065041E-2</v>
      </c>
      <c r="G8124">
        <v>0.6875</v>
      </c>
      <c r="H8124">
        <v>0.60416666666666696</v>
      </c>
      <c r="I8124">
        <v>0.72340425531914898</v>
      </c>
      <c r="J8124" s="1" t="s">
        <v>23229</v>
      </c>
      <c r="K8124" t="s">
        <v>23239</v>
      </c>
      <c r="L8124" t="s">
        <v>39492</v>
      </c>
      <c r="M8124" t="s">
        <v>39493</v>
      </c>
    </row>
    <row r="8125" spans="1:13">
      <c r="A8125" s="1" t="s">
        <v>10142</v>
      </c>
      <c r="B8125">
        <v>8.4738048407024799E-6</v>
      </c>
      <c r="C8125" s="1">
        <v>1.1192263616038401E-5</v>
      </c>
      <c r="D8125">
        <v>0.203703703703704</v>
      </c>
      <c r="E8125">
        <v>0.19512195121951201</v>
      </c>
      <c r="F8125">
        <v>1.3157894736842099E-2</v>
      </c>
      <c r="G8125">
        <v>0</v>
      </c>
      <c r="H8125">
        <v>3.6144578313252997E-2</v>
      </c>
      <c r="I8125">
        <v>4.8780487804878099E-2</v>
      </c>
      <c r="J8125" s="1" t="s">
        <v>23229</v>
      </c>
      <c r="K8125" t="s">
        <v>23241</v>
      </c>
      <c r="L8125" t="s">
        <v>39494</v>
      </c>
      <c r="M8125" t="s">
        <v>39495</v>
      </c>
    </row>
    <row r="8126" spans="1:13">
      <c r="A8126" s="1" t="s">
        <v>10143</v>
      </c>
      <c r="B8126">
        <v>3.6054336335964002E-4</v>
      </c>
      <c r="C8126" s="1">
        <v>3.46914972871397E-5</v>
      </c>
      <c r="D8126">
        <v>0.828125</v>
      </c>
      <c r="E8126">
        <v>0.703125</v>
      </c>
      <c r="F8126">
        <v>0.96073298429319398</v>
      </c>
      <c r="G8126">
        <v>1</v>
      </c>
      <c r="H8126">
        <v>0.902061855670103</v>
      </c>
      <c r="I8126">
        <v>0.92424242424242398</v>
      </c>
      <c r="J8126" s="1">
        <v>1</v>
      </c>
      <c r="K8126" t="s">
        <v>23240</v>
      </c>
      <c r="L8126" t="s">
        <v>39496</v>
      </c>
      <c r="M8126" t="s">
        <v>39497</v>
      </c>
    </row>
    <row r="8127" spans="1:13">
      <c r="A8127" s="1" t="s">
        <v>10144</v>
      </c>
      <c r="B8127">
        <v>2.8284703314736199E-6</v>
      </c>
      <c r="C8127" s="1">
        <v>4.34539820071525E-7</v>
      </c>
      <c r="D8127">
        <v>0.16129032258064499</v>
      </c>
      <c r="E8127">
        <v>0</v>
      </c>
      <c r="F8127">
        <v>2.1276595744680899E-2</v>
      </c>
      <c r="G8127">
        <v>7.5471698113207503E-2</v>
      </c>
      <c r="H8127">
        <v>2.7272727272727299E-2</v>
      </c>
      <c r="I8127">
        <v>1.85185185185185E-2</v>
      </c>
      <c r="J8127" s="1">
        <v>0</v>
      </c>
      <c r="K8127" t="s">
        <v>23237</v>
      </c>
      <c r="L8127" t="s">
        <v>39498</v>
      </c>
      <c r="M8127" t="s">
        <v>39499</v>
      </c>
    </row>
    <row r="8128" spans="1:13">
      <c r="A8128" s="1" t="s">
        <v>10145</v>
      </c>
      <c r="B8128">
        <v>5.1421031807805502E-5</v>
      </c>
      <c r="C8128" s="1">
        <v>1.09062050716829E-4</v>
      </c>
      <c r="D8128">
        <v>0</v>
      </c>
      <c r="E8128">
        <v>0</v>
      </c>
      <c r="F8128">
        <v>0.21390374331550799</v>
      </c>
      <c r="G8128">
        <v>0</v>
      </c>
      <c r="H8128">
        <v>4.8543689320388302E-3</v>
      </c>
      <c r="I8128">
        <v>5.6818181818181802E-3</v>
      </c>
      <c r="J8128" s="1">
        <v>0</v>
      </c>
      <c r="K8128" t="s">
        <v>23242</v>
      </c>
      <c r="L8128" t="s">
        <v>39500</v>
      </c>
      <c r="M8128" t="s">
        <v>39501</v>
      </c>
    </row>
    <row r="8129" spans="1:13">
      <c r="A8129" s="1" t="s">
        <v>10146</v>
      </c>
      <c r="B8129">
        <v>7.9881162466289106E-6</v>
      </c>
      <c r="C8129" s="1">
        <v>6.9730792782013404E-6</v>
      </c>
      <c r="D8129">
        <v>1</v>
      </c>
      <c r="E8129">
        <v>0.99479166666666696</v>
      </c>
      <c r="F8129">
        <v>1</v>
      </c>
      <c r="G8129">
        <v>0.95652173913043503</v>
      </c>
      <c r="H8129">
        <v>0.8</v>
      </c>
      <c r="I8129">
        <v>0.97777777777777797</v>
      </c>
      <c r="J8129" s="1">
        <v>1</v>
      </c>
      <c r="K8129" t="s">
        <v>23241</v>
      </c>
      <c r="L8129" t="s">
        <v>39502</v>
      </c>
      <c r="M8129" t="s">
        <v>39503</v>
      </c>
    </row>
    <row r="8130" spans="1:13">
      <c r="A8130" s="1" t="s">
        <v>10147</v>
      </c>
      <c r="B8130">
        <v>7.3969874725220597E-5</v>
      </c>
      <c r="C8130" s="1">
        <v>2.0653741712470001E-4</v>
      </c>
      <c r="D8130">
        <v>1.6666666666666701E-2</v>
      </c>
      <c r="E8130">
        <v>6.17283950617284E-3</v>
      </c>
      <c r="F8130">
        <v>0.35</v>
      </c>
      <c r="G8130">
        <v>0</v>
      </c>
      <c r="H8130">
        <v>0.13095238095238099</v>
      </c>
      <c r="I8130">
        <v>0</v>
      </c>
      <c r="J8130" s="1" t="s">
        <v>23229</v>
      </c>
      <c r="K8130" t="s">
        <v>23238</v>
      </c>
      <c r="L8130" t="s">
        <v>39504</v>
      </c>
      <c r="M8130" t="s">
        <v>39505</v>
      </c>
    </row>
    <row r="8131" spans="1:13">
      <c r="A8131" s="1" t="s">
        <v>10148</v>
      </c>
      <c r="B8131">
        <v>2.6407284908955399E-5</v>
      </c>
      <c r="C8131" s="1">
        <v>3.84804281614741E-5</v>
      </c>
      <c r="D8131">
        <v>0.32258064516128998</v>
      </c>
      <c r="E8131">
        <v>0.26373626373626402</v>
      </c>
      <c r="F8131">
        <v>8.9673913043478298E-2</v>
      </c>
      <c r="G8131">
        <v>0.1</v>
      </c>
      <c r="H8131">
        <v>0.109375</v>
      </c>
      <c r="I8131">
        <v>0.36144578313253001</v>
      </c>
      <c r="J8131" s="1">
        <v>1</v>
      </c>
      <c r="K8131" t="s">
        <v>23239</v>
      </c>
      <c r="L8131" t="s">
        <v>39506</v>
      </c>
      <c r="M8131" t="s">
        <v>39507</v>
      </c>
    </row>
    <row r="8132" spans="1:13">
      <c r="A8132" s="1" t="s">
        <v>10149</v>
      </c>
      <c r="B8132">
        <v>4.1308585004706203E-6</v>
      </c>
      <c r="C8132" s="1">
        <v>1.9583493889640598E-6</v>
      </c>
      <c r="D8132">
        <v>1.5625E-2</v>
      </c>
      <c r="E8132">
        <v>0</v>
      </c>
      <c r="F8132">
        <v>1.03092783505155E-2</v>
      </c>
      <c r="G8132">
        <v>8.6206896551724102E-3</v>
      </c>
      <c r="H8132">
        <v>4.3859649122806998E-3</v>
      </c>
      <c r="I8132">
        <v>8.0000000000000002E-3</v>
      </c>
      <c r="J8132" s="1">
        <v>0.5</v>
      </c>
      <c r="K8132" t="s">
        <v>23240</v>
      </c>
      <c r="L8132" t="s">
        <v>39508</v>
      </c>
      <c r="M8132" t="s">
        <v>39509</v>
      </c>
    </row>
    <row r="8133" spans="1:13">
      <c r="A8133" s="1" t="s">
        <v>10150</v>
      </c>
      <c r="B8133">
        <v>3.0747077851746302E-7</v>
      </c>
      <c r="C8133" s="1">
        <v>4.2662369755808303E-9</v>
      </c>
      <c r="D8133">
        <v>0.984375</v>
      </c>
      <c r="E8133">
        <v>1</v>
      </c>
      <c r="F8133">
        <v>1</v>
      </c>
      <c r="G8133">
        <v>1</v>
      </c>
      <c r="H8133">
        <v>1</v>
      </c>
      <c r="I8133">
        <v>1</v>
      </c>
      <c r="J8133" s="1">
        <v>1</v>
      </c>
      <c r="K8133" t="s">
        <v>23241</v>
      </c>
      <c r="L8133" t="s">
        <v>39510</v>
      </c>
      <c r="M8133" t="s">
        <v>39511</v>
      </c>
    </row>
    <row r="8134" spans="1:13">
      <c r="A8134" s="1" t="s">
        <v>10151</v>
      </c>
      <c r="B8134">
        <v>1.2895662194357401E-8</v>
      </c>
      <c r="C8134" s="1">
        <v>1.06576884294732E-7</v>
      </c>
      <c r="D8134">
        <v>1</v>
      </c>
      <c r="E8134">
        <v>1</v>
      </c>
      <c r="F8134">
        <v>0.99739583333333304</v>
      </c>
      <c r="G8134">
        <v>1</v>
      </c>
      <c r="H8134">
        <v>0.99082568807339499</v>
      </c>
      <c r="I8134">
        <v>0.99557522123893805</v>
      </c>
      <c r="J8134" s="1">
        <v>0.36363636363636398</v>
      </c>
      <c r="K8134" t="s">
        <v>23238</v>
      </c>
      <c r="L8134" t="s">
        <v>39512</v>
      </c>
      <c r="M8134" t="s">
        <v>39513</v>
      </c>
    </row>
    <row r="8135" spans="1:13">
      <c r="A8135" s="1" t="s">
        <v>10152</v>
      </c>
      <c r="B8135">
        <v>3.91024913390559E-5</v>
      </c>
      <c r="C8135" s="1">
        <v>1.5781203750818701E-5</v>
      </c>
      <c r="D8135">
        <v>0.984375</v>
      </c>
      <c r="E8135">
        <v>0.98958333333333304</v>
      </c>
      <c r="F8135">
        <v>0.9</v>
      </c>
      <c r="G8135">
        <v>0.97413793103448298</v>
      </c>
      <c r="H8135">
        <v>0.97368421052631604</v>
      </c>
      <c r="I8135">
        <v>0.95967741935483897</v>
      </c>
      <c r="J8135" s="1">
        <v>1</v>
      </c>
      <c r="K8135" t="s">
        <v>23238</v>
      </c>
      <c r="L8135" t="s">
        <v>39514</v>
      </c>
      <c r="M8135" t="s">
        <v>39515</v>
      </c>
    </row>
    <row r="8136" spans="1:13">
      <c r="A8136" s="1" t="s">
        <v>10153</v>
      </c>
      <c r="B8136">
        <v>0</v>
      </c>
      <c r="C8136" s="1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1">
        <v>1</v>
      </c>
      <c r="K8136" t="s">
        <v>23241</v>
      </c>
      <c r="L8136" t="s">
        <v>39516</v>
      </c>
      <c r="M8136" t="s">
        <v>39517</v>
      </c>
    </row>
    <row r="8137" spans="1:13">
      <c r="A8137" s="1" t="s">
        <v>10154</v>
      </c>
      <c r="B8137">
        <v>2.14322541953705E-4</v>
      </c>
      <c r="C8137" s="1">
        <v>1.7169399883959E-4</v>
      </c>
      <c r="D8137">
        <v>8.3333333333333301E-2</v>
      </c>
      <c r="E8137">
        <v>0.18817204301075299</v>
      </c>
      <c r="F8137">
        <v>9.6858638743455502E-2</v>
      </c>
      <c r="G8137">
        <v>0.22549019607843099</v>
      </c>
      <c r="H8137">
        <v>0.30412371134020599</v>
      </c>
      <c r="I8137">
        <v>0.18947368421052599</v>
      </c>
      <c r="J8137" s="1">
        <v>0</v>
      </c>
      <c r="K8137" t="s">
        <v>23241</v>
      </c>
      <c r="L8137" t="s">
        <v>39518</v>
      </c>
      <c r="M8137" t="s">
        <v>39519</v>
      </c>
    </row>
    <row r="8138" spans="1:13">
      <c r="A8138" s="1" t="s">
        <v>10155</v>
      </c>
      <c r="B8138">
        <v>6.4963238823260397E-5</v>
      </c>
      <c r="C8138" s="1">
        <v>1.7284810860047298E-5</v>
      </c>
      <c r="D8138">
        <v>0.69354838709677402</v>
      </c>
      <c r="E8138">
        <v>0.75287356321839105</v>
      </c>
      <c r="F8138">
        <v>1</v>
      </c>
      <c r="G8138">
        <v>1</v>
      </c>
      <c r="H8138">
        <v>1</v>
      </c>
      <c r="I8138">
        <v>1</v>
      </c>
      <c r="J8138" s="1">
        <v>1</v>
      </c>
      <c r="K8138" t="s">
        <v>23237</v>
      </c>
      <c r="L8138" t="s">
        <v>39520</v>
      </c>
      <c r="M8138" t="s">
        <v>39521</v>
      </c>
    </row>
    <row r="8139" spans="1:13">
      <c r="A8139" s="1" t="s">
        <v>10156</v>
      </c>
      <c r="B8139">
        <v>1.45535288313805E-6</v>
      </c>
      <c r="C8139" s="1">
        <v>4.6795892308606797E-6</v>
      </c>
      <c r="D8139">
        <v>0</v>
      </c>
      <c r="E8139">
        <v>6.25E-2</v>
      </c>
      <c r="F8139">
        <v>0</v>
      </c>
      <c r="G8139">
        <v>0</v>
      </c>
      <c r="H8139">
        <v>0</v>
      </c>
      <c r="I8139">
        <v>3.4482758620689703E-2</v>
      </c>
      <c r="J8139" s="1">
        <v>0</v>
      </c>
      <c r="K8139" t="s">
        <v>23241</v>
      </c>
      <c r="L8139" t="s">
        <v>39522</v>
      </c>
      <c r="M8139" t="s">
        <v>39523</v>
      </c>
    </row>
    <row r="8140" spans="1:13">
      <c r="A8140" s="1" t="s">
        <v>10157</v>
      </c>
      <c r="B8140">
        <v>1.9566465000856599E-8</v>
      </c>
      <c r="C8140" s="1">
        <v>1.5336056488819001E-5</v>
      </c>
      <c r="D8140">
        <v>0.52272727272727304</v>
      </c>
      <c r="E8140">
        <v>0.77118644067796605</v>
      </c>
      <c r="F8140">
        <v>0.96308724832214798</v>
      </c>
      <c r="G8140">
        <v>1</v>
      </c>
      <c r="H8140">
        <v>0.98469387755102</v>
      </c>
      <c r="I8140">
        <v>0.95744680851063801</v>
      </c>
      <c r="J8140" s="1">
        <v>1</v>
      </c>
      <c r="K8140" t="s">
        <v>23238</v>
      </c>
      <c r="L8140" t="s">
        <v>39524</v>
      </c>
      <c r="M8140" t="s">
        <v>39525</v>
      </c>
    </row>
    <row r="8141" spans="1:13">
      <c r="A8141" s="1" t="s">
        <v>10158</v>
      </c>
      <c r="B8141">
        <v>4.4615375864389903E-4</v>
      </c>
      <c r="C8141" s="1">
        <v>1.18806886551028E-3</v>
      </c>
      <c r="D8141">
        <v>1</v>
      </c>
      <c r="E8141">
        <v>1</v>
      </c>
      <c r="F8141">
        <v>0.30337078651685401</v>
      </c>
      <c r="G8141">
        <v>0.97413793103448298</v>
      </c>
      <c r="H8141">
        <v>0.65044247787610598</v>
      </c>
      <c r="I8141">
        <v>0.97033898305084698</v>
      </c>
      <c r="J8141" s="1">
        <v>1</v>
      </c>
      <c r="K8141" t="s">
        <v>23238</v>
      </c>
      <c r="L8141" t="s">
        <v>39526</v>
      </c>
      <c r="M8141" t="s">
        <v>39527</v>
      </c>
    </row>
    <row r="8142" spans="1:13">
      <c r="A8142" s="1" t="s">
        <v>10159</v>
      </c>
      <c r="B8142">
        <v>1.1559917455034599E-4</v>
      </c>
      <c r="C8142" s="1">
        <v>3.75704390716612E-6</v>
      </c>
      <c r="D8142">
        <v>1</v>
      </c>
      <c r="E8142">
        <v>0.63157894736842102</v>
      </c>
      <c r="F8142">
        <v>1</v>
      </c>
      <c r="G8142">
        <v>0.97222222222222199</v>
      </c>
      <c r="H8142">
        <v>0.98</v>
      </c>
      <c r="I8142">
        <v>1</v>
      </c>
      <c r="J8142" s="1" t="s">
        <v>23229</v>
      </c>
      <c r="K8142" t="s">
        <v>23240</v>
      </c>
      <c r="L8142" t="s">
        <v>39528</v>
      </c>
      <c r="M8142" t="s">
        <v>39529</v>
      </c>
    </row>
    <row r="8143" spans="1:13">
      <c r="A8143" s="1" t="s">
        <v>10160</v>
      </c>
      <c r="B8143">
        <v>1.4852760658827299E-4</v>
      </c>
      <c r="C8143" s="1">
        <v>1.3154464437574099E-7</v>
      </c>
      <c r="D8143">
        <v>0.17857142857142905</v>
      </c>
      <c r="E8143">
        <v>0.50961538461538503</v>
      </c>
      <c r="F8143">
        <v>0</v>
      </c>
      <c r="G8143">
        <v>0</v>
      </c>
      <c r="H8143">
        <v>1.2195121951219967E-2</v>
      </c>
      <c r="I8143">
        <v>0.28181818181818197</v>
      </c>
      <c r="J8143" s="1">
        <v>0</v>
      </c>
      <c r="K8143" t="s">
        <v>23243</v>
      </c>
      <c r="L8143" t="s">
        <v>39530</v>
      </c>
      <c r="M8143" t="s">
        <v>39531</v>
      </c>
    </row>
    <row r="8144" spans="1:13">
      <c r="A8144" s="1" t="s">
        <v>10161</v>
      </c>
      <c r="B8144">
        <v>1.98661122944704E-5</v>
      </c>
      <c r="C8144" s="1">
        <v>1.33890877567101E-5</v>
      </c>
      <c r="D8144">
        <v>0.96551724137931005</v>
      </c>
      <c r="E8144">
        <v>0.97368421052631604</v>
      </c>
      <c r="F8144">
        <v>0.95375722543352603</v>
      </c>
      <c r="G8144">
        <v>1</v>
      </c>
      <c r="H8144">
        <v>0.99418604651162801</v>
      </c>
      <c r="I8144">
        <v>0.95762711864406802</v>
      </c>
      <c r="J8144" s="1">
        <v>1</v>
      </c>
      <c r="K8144" t="s">
        <v>23241</v>
      </c>
      <c r="L8144" t="s">
        <v>39532</v>
      </c>
      <c r="M8144" t="s">
        <v>39533</v>
      </c>
    </row>
    <row r="8145" spans="1:13">
      <c r="A8145" s="1" t="s">
        <v>10162</v>
      </c>
      <c r="B8145">
        <v>3.56441924320691E-6</v>
      </c>
      <c r="C8145" s="1">
        <v>5.1690504675579301E-8</v>
      </c>
      <c r="D8145">
        <v>0.16129032258064499</v>
      </c>
      <c r="E8145">
        <v>1.8987341772151899E-2</v>
      </c>
      <c r="F8145">
        <v>0</v>
      </c>
      <c r="G8145">
        <v>0</v>
      </c>
      <c r="H8145">
        <v>0</v>
      </c>
      <c r="I8145">
        <v>0</v>
      </c>
      <c r="J8145" s="1">
        <v>0</v>
      </c>
      <c r="K8145" t="s">
        <v>23237</v>
      </c>
      <c r="L8145" t="s">
        <v>39534</v>
      </c>
      <c r="M8145" t="s">
        <v>39535</v>
      </c>
    </row>
    <row r="8146" spans="1:13">
      <c r="A8146" s="1" t="s">
        <v>10163</v>
      </c>
      <c r="B8146">
        <v>3.37527104365705E-4</v>
      </c>
      <c r="C8146" s="1">
        <v>8.4119997581482894E-8</v>
      </c>
      <c r="D8146">
        <v>0</v>
      </c>
      <c r="E8146">
        <v>0.22916666666666699</v>
      </c>
      <c r="F8146">
        <v>0</v>
      </c>
      <c r="G8146">
        <v>0</v>
      </c>
      <c r="H8146">
        <v>1.3636363636363599E-2</v>
      </c>
      <c r="I8146">
        <v>2.1929824561403501E-2</v>
      </c>
      <c r="J8146" s="1">
        <v>0</v>
      </c>
      <c r="K8146" t="s">
        <v>23239</v>
      </c>
      <c r="L8146" t="s">
        <v>39536</v>
      </c>
      <c r="M8146" t="s">
        <v>39537</v>
      </c>
    </row>
    <row r="8147" spans="1:13">
      <c r="A8147" s="1" t="s">
        <v>10164</v>
      </c>
      <c r="B8147">
        <v>2.8686153633096001E-8</v>
      </c>
      <c r="C8147" s="1">
        <v>3.9470170205327799E-7</v>
      </c>
      <c r="D8147">
        <v>0</v>
      </c>
      <c r="E8147">
        <v>0</v>
      </c>
      <c r="F8147">
        <v>0</v>
      </c>
      <c r="G8147">
        <v>0.211111111111111</v>
      </c>
      <c r="H8147">
        <v>2.5000000000000001E-2</v>
      </c>
      <c r="I8147">
        <v>0.20833333333333301</v>
      </c>
      <c r="J8147" s="1">
        <v>0</v>
      </c>
      <c r="K8147" t="s">
        <v>23242</v>
      </c>
      <c r="L8147" t="s">
        <v>39538</v>
      </c>
      <c r="M8147" t="s">
        <v>39539</v>
      </c>
    </row>
    <row r="8148" spans="1:13">
      <c r="A8148" s="1" t="s">
        <v>10165</v>
      </c>
      <c r="B8148">
        <v>4.4813445301063702E-5</v>
      </c>
      <c r="C8148" s="1">
        <v>4.5279940630889104E-6</v>
      </c>
      <c r="D8148">
        <v>0.875</v>
      </c>
      <c r="E8148">
        <v>0.90963855421686701</v>
      </c>
      <c r="F8148">
        <v>0.98928571428571399</v>
      </c>
      <c r="G8148">
        <v>0.92857142857142905</v>
      </c>
      <c r="H8148">
        <v>1</v>
      </c>
      <c r="I8148">
        <v>1</v>
      </c>
      <c r="J8148" s="1" t="s">
        <v>23229</v>
      </c>
      <c r="K8148" t="s">
        <v>23238</v>
      </c>
      <c r="L8148" t="s">
        <v>39540</v>
      </c>
      <c r="M8148" t="s">
        <v>39541</v>
      </c>
    </row>
    <row r="8149" spans="1:13">
      <c r="A8149" s="1" t="s">
        <v>10166</v>
      </c>
      <c r="B8149">
        <v>1.1561170641235599E-4</v>
      </c>
      <c r="C8149" s="1">
        <v>2.2186562119134E-5</v>
      </c>
      <c r="D8149">
        <v>0.32500000000000001</v>
      </c>
      <c r="E8149">
        <v>0.96739130434782605</v>
      </c>
      <c r="F8149">
        <v>0.34482758620689702</v>
      </c>
      <c r="G8149">
        <v>0.55769230769230804</v>
      </c>
      <c r="H8149">
        <v>0.122093023255814</v>
      </c>
      <c r="I8149">
        <v>0.45762711864406802</v>
      </c>
      <c r="J8149" s="1" t="s">
        <v>23229</v>
      </c>
      <c r="K8149" t="s">
        <v>23241</v>
      </c>
      <c r="L8149" t="s">
        <v>39542</v>
      </c>
      <c r="M8149" t="s">
        <v>39543</v>
      </c>
    </row>
    <row r="8150" spans="1:13">
      <c r="A8150" s="1" t="s">
        <v>10167</v>
      </c>
      <c r="B8150">
        <v>5.8089349680576902E-4</v>
      </c>
      <c r="C8150" s="1">
        <v>3.3315000821122598E-5</v>
      </c>
      <c r="D8150">
        <v>0.56666666666666698</v>
      </c>
      <c r="E8150">
        <v>0.67741935483870996</v>
      </c>
      <c r="F8150">
        <v>0.286486486486487</v>
      </c>
      <c r="G8150">
        <v>0.78301886792452802</v>
      </c>
      <c r="H8150">
        <v>0.41228070175438603</v>
      </c>
      <c r="I8150">
        <v>0.49145299145299098</v>
      </c>
      <c r="J8150" s="1">
        <v>0.41666666666666702</v>
      </c>
      <c r="K8150" t="s">
        <v>23238</v>
      </c>
      <c r="L8150" t="s">
        <v>39544</v>
      </c>
      <c r="M8150" t="s">
        <v>39545</v>
      </c>
    </row>
    <row r="8151" spans="1:13">
      <c r="A8151" s="1" t="s">
        <v>10168</v>
      </c>
      <c r="B8151">
        <v>2.3516872179608801E-6</v>
      </c>
      <c r="C8151" s="1">
        <v>1.8009084885081799E-7</v>
      </c>
      <c r="D8151">
        <v>9.375E-2</v>
      </c>
      <c r="E8151">
        <v>1.1111111111111099E-2</v>
      </c>
      <c r="F8151">
        <v>1.6129032258064498E-2</v>
      </c>
      <c r="G8151">
        <v>2.7027027027027001E-2</v>
      </c>
      <c r="H8151">
        <v>0</v>
      </c>
      <c r="I8151">
        <v>4.6511627906976702E-2</v>
      </c>
      <c r="J8151" s="1">
        <v>0</v>
      </c>
      <c r="K8151" t="s">
        <v>23239</v>
      </c>
      <c r="L8151" t="s">
        <v>39546</v>
      </c>
      <c r="M8151" t="s">
        <v>39547</v>
      </c>
    </row>
    <row r="8152" spans="1:13">
      <c r="A8152" s="1" t="s">
        <v>10169</v>
      </c>
      <c r="B8152">
        <v>1.4486113185220399E-6</v>
      </c>
      <c r="C8152" s="1">
        <v>1.1301242864968301E-10</v>
      </c>
      <c r="D8152">
        <v>0.61904761904761896</v>
      </c>
      <c r="E8152">
        <v>0.96376811594202905</v>
      </c>
      <c r="F8152">
        <v>0.95283018867924496</v>
      </c>
      <c r="G8152">
        <v>0.984375</v>
      </c>
      <c r="H8152">
        <v>0.96296296296296302</v>
      </c>
      <c r="I8152">
        <v>0.97</v>
      </c>
      <c r="J8152" s="1" t="s">
        <v>23229</v>
      </c>
      <c r="K8152" t="s">
        <v>23242</v>
      </c>
      <c r="L8152" t="s">
        <v>39548</v>
      </c>
      <c r="M8152" t="s">
        <v>39549</v>
      </c>
    </row>
    <row r="8153" spans="1:13">
      <c r="A8153" s="1" t="s">
        <v>10170</v>
      </c>
      <c r="B8153">
        <v>1.8079645212100101E-7</v>
      </c>
      <c r="C8153" s="1">
        <v>6.7061645727630698E-7</v>
      </c>
      <c r="D8153">
        <v>0</v>
      </c>
      <c r="E8153">
        <v>0</v>
      </c>
      <c r="F8153">
        <v>0</v>
      </c>
      <c r="G8153">
        <v>0</v>
      </c>
      <c r="H8153">
        <v>1.38888888888889E-2</v>
      </c>
      <c r="I8153">
        <v>0</v>
      </c>
      <c r="J8153" s="1" t="s">
        <v>23229</v>
      </c>
      <c r="K8153" t="s">
        <v>23241</v>
      </c>
      <c r="L8153" t="s">
        <v>39550</v>
      </c>
      <c r="M8153" t="s">
        <v>39551</v>
      </c>
    </row>
    <row r="8154" spans="1:13">
      <c r="A8154" s="1" t="s">
        <v>10171</v>
      </c>
      <c r="B8154">
        <v>5.7211476349580499E-7</v>
      </c>
      <c r="C8154" s="1">
        <v>1.02764381036734E-5</v>
      </c>
      <c r="D8154">
        <v>0</v>
      </c>
      <c r="E8154">
        <v>0</v>
      </c>
      <c r="F8154">
        <v>0.13698630136986301</v>
      </c>
      <c r="G8154">
        <v>0</v>
      </c>
      <c r="H8154">
        <v>0.114864864864865</v>
      </c>
      <c r="I8154">
        <v>0</v>
      </c>
      <c r="J8154" s="1" t="s">
        <v>23229</v>
      </c>
      <c r="K8154" t="s">
        <v>23241</v>
      </c>
      <c r="L8154" t="s">
        <v>39552</v>
      </c>
      <c r="M8154" t="s">
        <v>39553</v>
      </c>
    </row>
    <row r="8155" spans="1:13">
      <c r="A8155" s="1" t="s">
        <v>10172</v>
      </c>
      <c r="B8155">
        <v>1.6651236802455001E-6</v>
      </c>
      <c r="C8155" s="1">
        <v>4.3012308604991097E-5</v>
      </c>
      <c r="D8155">
        <v>0.93548387096774199</v>
      </c>
      <c r="E8155">
        <v>0.99431818181818199</v>
      </c>
      <c r="F8155">
        <v>0.727513227513228</v>
      </c>
      <c r="G8155">
        <v>0.8</v>
      </c>
      <c r="H8155">
        <v>0.485436893203884</v>
      </c>
      <c r="I8155">
        <v>0.875</v>
      </c>
      <c r="J8155" s="1">
        <v>1</v>
      </c>
      <c r="K8155" t="s">
        <v>23240</v>
      </c>
      <c r="L8155" t="s">
        <v>39554</v>
      </c>
      <c r="M8155" t="s">
        <v>39555</v>
      </c>
    </row>
    <row r="8156" spans="1:13">
      <c r="A8156" s="1" t="s">
        <v>10173</v>
      </c>
      <c r="B8156">
        <v>6.7020776992690304E-7</v>
      </c>
      <c r="C8156" s="1">
        <v>1.25388061058344E-6</v>
      </c>
      <c r="D8156">
        <v>1.9230769230769201E-2</v>
      </c>
      <c r="E8156">
        <v>0</v>
      </c>
      <c r="F8156">
        <v>2.27272727272727E-2</v>
      </c>
      <c r="G8156">
        <v>0</v>
      </c>
      <c r="H8156">
        <v>0</v>
      </c>
      <c r="I8156">
        <v>0</v>
      </c>
      <c r="J8156" s="1">
        <v>0</v>
      </c>
      <c r="K8156" t="s">
        <v>23242</v>
      </c>
      <c r="L8156" t="s">
        <v>39556</v>
      </c>
      <c r="M8156" t="s">
        <v>39557</v>
      </c>
    </row>
    <row r="8157" spans="1:13">
      <c r="A8157" s="1" t="s">
        <v>10174</v>
      </c>
      <c r="B8157">
        <v>4.2407028534480601E-5</v>
      </c>
      <c r="C8157" s="1">
        <v>1.30321872065271E-5</v>
      </c>
      <c r="D8157">
        <v>0</v>
      </c>
      <c r="E8157">
        <v>1.2345679012345699E-2</v>
      </c>
      <c r="F8157">
        <v>0.17449664429530201</v>
      </c>
      <c r="G8157">
        <v>2.9411764705882401E-2</v>
      </c>
      <c r="H8157">
        <v>0.10344827586206901</v>
      </c>
      <c r="I8157">
        <v>0.128205128205128</v>
      </c>
      <c r="J8157" s="1">
        <v>0</v>
      </c>
      <c r="K8157" t="s">
        <v>23238</v>
      </c>
      <c r="L8157" t="s">
        <v>39558</v>
      </c>
      <c r="M8157" t="s">
        <v>39559</v>
      </c>
    </row>
    <row r="8158" spans="1:13">
      <c r="A8158" s="1" t="s">
        <v>10175</v>
      </c>
      <c r="B8158">
        <v>8.1918469268377802E-5</v>
      </c>
      <c r="C8158" s="1">
        <v>4.2968607775761499E-6</v>
      </c>
      <c r="D8158">
        <v>0.37037037037037002</v>
      </c>
      <c r="E8158">
        <v>0.62162162162162204</v>
      </c>
      <c r="F8158">
        <v>0.340659340659341</v>
      </c>
      <c r="G8158">
        <v>0.19791666666666699</v>
      </c>
      <c r="H8158">
        <v>0.36734693877551</v>
      </c>
      <c r="I8158">
        <v>0.18518518518518501</v>
      </c>
      <c r="J8158" s="1">
        <v>0</v>
      </c>
      <c r="K8158" t="s">
        <v>23241</v>
      </c>
      <c r="L8158" t="s">
        <v>39560</v>
      </c>
      <c r="M8158" t="s">
        <v>39561</v>
      </c>
    </row>
    <row r="8159" spans="1:13">
      <c r="A8159" s="1" t="s">
        <v>10176</v>
      </c>
      <c r="B8159">
        <v>5.7340895079153504E-6</v>
      </c>
      <c r="C8159" s="1">
        <v>1.8750264368686499E-4</v>
      </c>
      <c r="D8159">
        <v>0.13157894736842099</v>
      </c>
      <c r="E8159">
        <v>0.39285714285714302</v>
      </c>
      <c r="F8159">
        <v>0.28472222222222199</v>
      </c>
      <c r="G8159">
        <v>2.7027027027027001E-2</v>
      </c>
      <c r="H8159">
        <v>2.0833333333333301E-2</v>
      </c>
      <c r="I8159">
        <v>8.9743589743589702E-2</v>
      </c>
      <c r="J8159" s="1">
        <v>0</v>
      </c>
      <c r="K8159" t="s">
        <v>23242</v>
      </c>
      <c r="L8159" t="s">
        <v>39562</v>
      </c>
      <c r="M8159" t="s">
        <v>39563</v>
      </c>
    </row>
    <row r="8160" spans="1:13">
      <c r="A8160" s="1" t="s">
        <v>10177</v>
      </c>
      <c r="B8160">
        <v>7.6414050290672295E-4</v>
      </c>
      <c r="C8160" s="1">
        <v>2.46956859712065E-5</v>
      </c>
      <c r="D8160">
        <v>0.859375</v>
      </c>
      <c r="E8160">
        <v>0.38947368421052603</v>
      </c>
      <c r="F8160">
        <v>0.98453608247422697</v>
      </c>
      <c r="G8160">
        <v>1</v>
      </c>
      <c r="H8160">
        <v>0.93805309734513298</v>
      </c>
      <c r="I8160">
        <v>0.96341463414634099</v>
      </c>
      <c r="J8160" s="1">
        <v>1</v>
      </c>
      <c r="K8160" t="s">
        <v>23239</v>
      </c>
      <c r="L8160" t="s">
        <v>39564</v>
      </c>
      <c r="M8160" t="s">
        <v>39565</v>
      </c>
    </row>
    <row r="8161" spans="1:13">
      <c r="A8161" s="1" t="s">
        <v>10178</v>
      </c>
      <c r="B8161">
        <v>3.40067843603228E-6</v>
      </c>
      <c r="C8161" s="1">
        <v>6.7873350517266401E-7</v>
      </c>
      <c r="D8161">
        <v>1</v>
      </c>
      <c r="E8161">
        <v>0.984375</v>
      </c>
      <c r="F8161">
        <v>1</v>
      </c>
      <c r="G8161">
        <v>0.97413793103448298</v>
      </c>
      <c r="H8161">
        <v>0.99099099099099097</v>
      </c>
      <c r="I8161">
        <v>0.94</v>
      </c>
      <c r="J8161" s="1">
        <v>1</v>
      </c>
      <c r="K8161" t="s">
        <v>23238</v>
      </c>
      <c r="L8161" t="s">
        <v>39566</v>
      </c>
      <c r="M8161" t="s">
        <v>39567</v>
      </c>
    </row>
    <row r="8162" spans="1:13">
      <c r="A8162" s="1" t="s">
        <v>10179</v>
      </c>
      <c r="B8162">
        <v>3.1732496297182398E-4</v>
      </c>
      <c r="C8162" s="1">
        <v>2.41387440308669E-4</v>
      </c>
      <c r="D8162">
        <v>0.9375</v>
      </c>
      <c r="E8162">
        <v>0.98947368421052595</v>
      </c>
      <c r="F8162">
        <v>0.49484536082474201</v>
      </c>
      <c r="G8162">
        <v>0.90517241379310298</v>
      </c>
      <c r="H8162">
        <v>0.40789473684210498</v>
      </c>
      <c r="I8162">
        <v>0.64462809917355401</v>
      </c>
      <c r="J8162" s="1">
        <v>1</v>
      </c>
      <c r="K8162" t="s">
        <v>23240</v>
      </c>
      <c r="L8162" t="s">
        <v>39568</v>
      </c>
      <c r="M8162" t="s">
        <v>39569</v>
      </c>
    </row>
    <row r="8163" spans="1:13">
      <c r="A8163" s="1" t="s">
        <v>10180</v>
      </c>
      <c r="B8163">
        <v>1.9372968968036599E-7</v>
      </c>
      <c r="C8163" s="1">
        <v>1.43959194429987E-7</v>
      </c>
      <c r="D8163">
        <v>0</v>
      </c>
      <c r="E8163">
        <v>0</v>
      </c>
      <c r="F8163">
        <v>0</v>
      </c>
      <c r="G8163">
        <v>5.3571428571428603E-2</v>
      </c>
      <c r="H8163">
        <v>0</v>
      </c>
      <c r="I8163">
        <v>0</v>
      </c>
      <c r="J8163" s="1">
        <v>0</v>
      </c>
      <c r="K8163" t="s">
        <v>23239</v>
      </c>
      <c r="L8163" t="s">
        <v>39570</v>
      </c>
      <c r="M8163" t="s">
        <v>39571</v>
      </c>
    </row>
    <row r="8164" spans="1:13">
      <c r="A8164" s="1" t="s">
        <v>10181</v>
      </c>
      <c r="B8164">
        <v>6.7029719112678203E-7</v>
      </c>
      <c r="C8164" s="1">
        <v>1.64277256967514E-5</v>
      </c>
      <c r="D8164">
        <v>0.87931034482758597</v>
      </c>
      <c r="E8164">
        <v>0.82758620689655205</v>
      </c>
      <c r="F8164">
        <v>0.58527131782945696</v>
      </c>
      <c r="G8164">
        <v>0.90697674418604601</v>
      </c>
      <c r="H8164">
        <v>0.57978723404255295</v>
      </c>
      <c r="I8164">
        <v>0.74647887323943696</v>
      </c>
      <c r="J8164" s="1">
        <v>0.95</v>
      </c>
      <c r="K8164" t="s">
        <v>23240</v>
      </c>
      <c r="L8164" t="s">
        <v>39572</v>
      </c>
      <c r="M8164" t="s">
        <v>39573</v>
      </c>
    </row>
    <row r="8165" spans="1:13">
      <c r="A8165" s="1" t="s">
        <v>10182</v>
      </c>
      <c r="B8165">
        <v>1.44099036695862E-4</v>
      </c>
      <c r="C8165" s="1">
        <v>1.82962009934087E-5</v>
      </c>
      <c r="D8165">
        <v>0.2</v>
      </c>
      <c r="E8165">
        <v>0.344444444444444</v>
      </c>
      <c r="F8165">
        <v>7.4468085106383003E-2</v>
      </c>
      <c r="G8165">
        <v>5.8139534883720902E-2</v>
      </c>
      <c r="H8165">
        <v>5.7894736842105297E-2</v>
      </c>
      <c r="I8165">
        <v>8.3333333333333301E-2</v>
      </c>
      <c r="J8165" s="1" t="s">
        <v>23229</v>
      </c>
      <c r="K8165" t="s">
        <v>23241</v>
      </c>
      <c r="L8165" t="s">
        <v>39574</v>
      </c>
      <c r="M8165" t="s">
        <v>39575</v>
      </c>
    </row>
    <row r="8166" spans="1:13">
      <c r="A8166" s="1" t="s">
        <v>10183</v>
      </c>
      <c r="B8166">
        <v>4.0364315521740699E-4</v>
      </c>
      <c r="C8166" s="1">
        <v>1.3174842133744399E-3</v>
      </c>
      <c r="D8166">
        <v>6.25E-2</v>
      </c>
      <c r="E8166">
        <v>0</v>
      </c>
      <c r="F8166">
        <v>0.39743589743589702</v>
      </c>
      <c r="G8166">
        <v>1.7543859649122799E-2</v>
      </c>
      <c r="H8166">
        <v>6.6371681415929196E-2</v>
      </c>
      <c r="I8166">
        <v>4.3103448275862103E-3</v>
      </c>
      <c r="J8166" s="1">
        <v>0</v>
      </c>
      <c r="K8166" t="s">
        <v>23240</v>
      </c>
      <c r="L8166" t="s">
        <v>39576</v>
      </c>
      <c r="M8166" t="s">
        <v>39577</v>
      </c>
    </row>
    <row r="8167" spans="1:13">
      <c r="A8167" s="1" t="s">
        <v>10184</v>
      </c>
      <c r="B8167">
        <v>2.6808842028017202E-6</v>
      </c>
      <c r="C8167" s="1">
        <v>1.2566387302361499E-4</v>
      </c>
      <c r="D8167">
        <v>0.28947368421052599</v>
      </c>
      <c r="E8167">
        <v>0</v>
      </c>
      <c r="F8167">
        <v>0.22641509433962301</v>
      </c>
      <c r="G8167">
        <v>0.35897435897435898</v>
      </c>
      <c r="H8167">
        <v>0.46470588235294102</v>
      </c>
      <c r="I8167">
        <v>0.5</v>
      </c>
      <c r="J8167" s="1" t="s">
        <v>23229</v>
      </c>
      <c r="K8167" t="s">
        <v>23241</v>
      </c>
      <c r="L8167" t="s">
        <v>39578</v>
      </c>
      <c r="M8167" t="s">
        <v>39579</v>
      </c>
    </row>
    <row r="8168" spans="1:13">
      <c r="A8168" s="1" t="s">
        <v>10185</v>
      </c>
      <c r="B8168">
        <v>3.9298707106613397E-5</v>
      </c>
      <c r="C8168" s="1">
        <v>3.0324789607401401E-7</v>
      </c>
      <c r="D8168">
        <v>0.95454545454545503</v>
      </c>
      <c r="E8168">
        <v>0.87704918032786905</v>
      </c>
      <c r="F8168">
        <v>0.97727272727272696</v>
      </c>
      <c r="G8168">
        <v>1</v>
      </c>
      <c r="H8168">
        <v>0.992307692307692</v>
      </c>
      <c r="I8168">
        <v>1</v>
      </c>
      <c r="J8168" s="1">
        <v>1</v>
      </c>
      <c r="K8168" t="s">
        <v>23238</v>
      </c>
      <c r="L8168" t="s">
        <v>39580</v>
      </c>
      <c r="M8168" t="s">
        <v>39581</v>
      </c>
    </row>
    <row r="8169" spans="1:13">
      <c r="A8169" s="1" t="s">
        <v>10186</v>
      </c>
      <c r="B8169">
        <v>1.5733816953831101E-6</v>
      </c>
      <c r="C8169" s="1">
        <v>2.6053097425118E-6</v>
      </c>
      <c r="D8169">
        <v>1</v>
      </c>
      <c r="E8169">
        <v>1</v>
      </c>
      <c r="F8169">
        <v>1</v>
      </c>
      <c r="G8169">
        <v>0.75</v>
      </c>
      <c r="H8169">
        <v>0.86</v>
      </c>
      <c r="I8169">
        <v>1</v>
      </c>
      <c r="J8169" s="1">
        <v>1</v>
      </c>
      <c r="K8169" t="s">
        <v>23242</v>
      </c>
      <c r="L8169" t="s">
        <v>39582</v>
      </c>
      <c r="M8169" t="s">
        <v>39583</v>
      </c>
    </row>
    <row r="8170" spans="1:13">
      <c r="A8170" s="1" t="s">
        <v>10187</v>
      </c>
      <c r="B8170">
        <v>6.1523497688573198E-6</v>
      </c>
      <c r="C8170" s="1">
        <v>2.2366610707294701E-5</v>
      </c>
      <c r="D8170">
        <v>0.71153846153846201</v>
      </c>
      <c r="E8170">
        <v>0.83098591549295797</v>
      </c>
      <c r="F8170">
        <v>0.98770491803278704</v>
      </c>
      <c r="G8170">
        <v>1</v>
      </c>
      <c r="H8170">
        <v>0.83928571428571397</v>
      </c>
      <c r="I8170">
        <v>0.9</v>
      </c>
      <c r="J8170" s="1">
        <v>1</v>
      </c>
      <c r="K8170" t="s">
        <v>23242</v>
      </c>
      <c r="L8170" t="s">
        <v>39584</v>
      </c>
      <c r="M8170" t="s">
        <v>39585</v>
      </c>
    </row>
    <row r="8171" spans="1:13">
      <c r="A8171" s="1" t="s">
        <v>10188</v>
      </c>
      <c r="B8171">
        <v>2.9620262578117403E-4</v>
      </c>
      <c r="C8171" s="1">
        <v>2.6734249792082698E-3</v>
      </c>
      <c r="D8171">
        <v>0.98333333333333295</v>
      </c>
      <c r="E8171">
        <v>0.99450549450549497</v>
      </c>
      <c r="F8171">
        <v>0.95199999999999996</v>
      </c>
      <c r="G8171">
        <v>6.3636363636363602E-2</v>
      </c>
      <c r="H8171">
        <v>0.55769230769230804</v>
      </c>
      <c r="I8171">
        <v>0.13636363636363599</v>
      </c>
      <c r="J8171" s="1">
        <v>0</v>
      </c>
      <c r="K8171" t="s">
        <v>23241</v>
      </c>
      <c r="L8171" t="s">
        <v>39586</v>
      </c>
      <c r="M8171" t="s">
        <v>39587</v>
      </c>
    </row>
    <row r="8172" spans="1:13">
      <c r="A8172" s="1" t="s">
        <v>10189</v>
      </c>
      <c r="B8172">
        <v>2.8737679756448698E-6</v>
      </c>
      <c r="C8172" s="1">
        <v>1.9976593061367298E-5</v>
      </c>
      <c r="D8172">
        <v>1</v>
      </c>
      <c r="E8172">
        <v>0.98850574712643702</v>
      </c>
      <c r="F8172">
        <v>0.99462365591397806</v>
      </c>
      <c r="G8172">
        <v>0.28846153846153799</v>
      </c>
      <c r="H8172">
        <v>0.97247706422018398</v>
      </c>
      <c r="I8172">
        <v>0.81304347826086998</v>
      </c>
      <c r="J8172" s="1">
        <v>1</v>
      </c>
      <c r="K8172" t="s">
        <v>23238</v>
      </c>
      <c r="L8172" t="s">
        <v>39588</v>
      </c>
      <c r="M8172" t="s">
        <v>39589</v>
      </c>
    </row>
    <row r="8173" spans="1:13">
      <c r="A8173" s="1" t="s">
        <v>10190</v>
      </c>
      <c r="B8173">
        <v>1.4016015150541901E-5</v>
      </c>
      <c r="C8173" s="1">
        <v>2.12174018828446E-5</v>
      </c>
      <c r="D8173">
        <v>0.36</v>
      </c>
      <c r="E8173">
        <v>0.18</v>
      </c>
      <c r="F8173">
        <v>0.21610169491525399</v>
      </c>
      <c r="G8173">
        <v>7.4999999999999997E-2</v>
      </c>
      <c r="H8173">
        <v>0.41447368421052599</v>
      </c>
      <c r="I8173">
        <v>0.1328125</v>
      </c>
      <c r="J8173" s="1" t="s">
        <v>23229</v>
      </c>
      <c r="K8173" t="s">
        <v>23242</v>
      </c>
      <c r="L8173" t="s">
        <v>39590</v>
      </c>
      <c r="M8173" t="s">
        <v>39591</v>
      </c>
    </row>
    <row r="8174" spans="1:13">
      <c r="A8174" s="1" t="s">
        <v>10191</v>
      </c>
      <c r="B8174">
        <v>2.8211959724428398E-6</v>
      </c>
      <c r="C8174" s="1">
        <v>5.3148855193356699E-7</v>
      </c>
      <c r="D8174">
        <v>4.7619047619047603E-2</v>
      </c>
      <c r="E8174">
        <v>0.19047619047618999</v>
      </c>
      <c r="F8174">
        <v>1.3157894736842099E-2</v>
      </c>
      <c r="G8174">
        <v>0</v>
      </c>
      <c r="H8174">
        <v>2.7777777777777801E-2</v>
      </c>
      <c r="I8174">
        <v>9.2592592592592605E-3</v>
      </c>
      <c r="J8174" s="1">
        <v>0</v>
      </c>
      <c r="K8174" t="s">
        <v>23242</v>
      </c>
      <c r="L8174" t="s">
        <v>39592</v>
      </c>
      <c r="M8174" t="s">
        <v>39593</v>
      </c>
    </row>
    <row r="8175" spans="1:13">
      <c r="A8175" s="1" t="s">
        <v>10192</v>
      </c>
      <c r="B8175">
        <v>1.47007420702893E-8</v>
      </c>
      <c r="C8175" s="1">
        <v>5.4451609590442502E-7</v>
      </c>
      <c r="D8175">
        <v>0</v>
      </c>
      <c r="E8175">
        <v>0</v>
      </c>
      <c r="F8175">
        <v>2.5641025641025602E-3</v>
      </c>
      <c r="G8175">
        <v>0</v>
      </c>
      <c r="H8175">
        <v>8.9285714285714298E-3</v>
      </c>
      <c r="I8175">
        <v>1.2096774193548401E-2</v>
      </c>
      <c r="J8175" s="1">
        <v>1</v>
      </c>
      <c r="K8175" t="s">
        <v>23241</v>
      </c>
      <c r="L8175" t="s">
        <v>39594</v>
      </c>
      <c r="M8175" t="s">
        <v>39595</v>
      </c>
    </row>
    <row r="8176" spans="1:13">
      <c r="A8176" s="1" t="s">
        <v>10193</v>
      </c>
      <c r="B8176">
        <v>2.50897759410442E-8</v>
      </c>
      <c r="C8176" s="1">
        <v>7.2046933014997994E-8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8.6206896551724102E-3</v>
      </c>
      <c r="J8176" s="1" t="s">
        <v>23229</v>
      </c>
      <c r="K8176" t="s">
        <v>23239</v>
      </c>
      <c r="L8176" t="s">
        <v>39596</v>
      </c>
      <c r="M8176" t="s">
        <v>39597</v>
      </c>
    </row>
    <row r="8177" spans="1:13">
      <c r="A8177" s="1" t="s">
        <v>10194</v>
      </c>
      <c r="B8177">
        <v>4.10629907997039E-5</v>
      </c>
      <c r="C8177" s="1">
        <v>1.6133002410366001E-5</v>
      </c>
      <c r="D8177">
        <v>0.94230769230769196</v>
      </c>
      <c r="E8177">
        <v>0.96153846153846201</v>
      </c>
      <c r="F8177">
        <v>0.99305555555555602</v>
      </c>
      <c r="G8177">
        <v>1</v>
      </c>
      <c r="H8177">
        <v>0.99253731343283602</v>
      </c>
      <c r="I8177">
        <v>0.80882352941176505</v>
      </c>
      <c r="J8177" s="1" t="s">
        <v>23229</v>
      </c>
      <c r="K8177" t="s">
        <v>23242</v>
      </c>
      <c r="L8177" t="s">
        <v>39598</v>
      </c>
      <c r="M8177" t="s">
        <v>39599</v>
      </c>
    </row>
    <row r="8178" spans="1:13">
      <c r="A8178" s="1" t="s">
        <v>10195</v>
      </c>
      <c r="B8178">
        <v>6.9742891858993906E-8</v>
      </c>
      <c r="C8178" s="1">
        <v>1.0394596242202199E-6</v>
      </c>
      <c r="D8178">
        <v>6.25E-2</v>
      </c>
      <c r="E8178">
        <v>0</v>
      </c>
      <c r="F8178">
        <v>4.4270833333333301E-2</v>
      </c>
      <c r="G8178">
        <v>0</v>
      </c>
      <c r="H8178">
        <v>5.0505050505050501E-3</v>
      </c>
      <c r="I8178">
        <v>0</v>
      </c>
      <c r="J8178" s="1">
        <v>0</v>
      </c>
      <c r="K8178" t="s">
        <v>23241</v>
      </c>
      <c r="L8178" t="s">
        <v>39600</v>
      </c>
      <c r="M8178" t="s">
        <v>39601</v>
      </c>
    </row>
    <row r="8179" spans="1:13">
      <c r="A8179" s="1" t="s">
        <v>10196</v>
      </c>
      <c r="B8179">
        <v>0</v>
      </c>
      <c r="C8179" s="1">
        <v>0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 s="1">
        <v>0.66666666666666696</v>
      </c>
      <c r="K8179" t="s">
        <v>23239</v>
      </c>
      <c r="L8179" t="s">
        <v>39602</v>
      </c>
      <c r="M8179" t="s">
        <v>39603</v>
      </c>
    </row>
    <row r="8180" spans="1:13">
      <c r="A8180" s="1" t="s">
        <v>10197</v>
      </c>
      <c r="B8180">
        <v>6.3507370400966597E-8</v>
      </c>
      <c r="C8180" s="1">
        <v>5.5498240729003097E-7</v>
      </c>
      <c r="D8180">
        <v>1</v>
      </c>
      <c r="E8180">
        <v>1</v>
      </c>
      <c r="F8180">
        <v>0.90625</v>
      </c>
      <c r="G8180">
        <v>1</v>
      </c>
      <c r="H8180">
        <v>0.88095238095238104</v>
      </c>
      <c r="I8180">
        <v>0.94117647058823495</v>
      </c>
      <c r="J8180" s="1">
        <v>1</v>
      </c>
      <c r="K8180" t="s">
        <v>23241</v>
      </c>
      <c r="L8180" t="s">
        <v>39604</v>
      </c>
      <c r="M8180" t="s">
        <v>39605</v>
      </c>
    </row>
    <row r="8181" spans="1:13">
      <c r="A8181" s="1" t="s">
        <v>10198</v>
      </c>
      <c r="B8181">
        <v>5.9267120928557495E-7</v>
      </c>
      <c r="C8181" s="1">
        <v>2.1100443459204401E-10</v>
      </c>
      <c r="D8181">
        <v>1</v>
      </c>
      <c r="E8181">
        <v>1</v>
      </c>
      <c r="F8181">
        <v>0.994871794871795</v>
      </c>
      <c r="G8181">
        <v>1</v>
      </c>
      <c r="H8181">
        <v>1</v>
      </c>
      <c r="I8181">
        <v>0.99557522123893805</v>
      </c>
      <c r="J8181" s="1">
        <v>1</v>
      </c>
      <c r="K8181" t="s">
        <v>23241</v>
      </c>
      <c r="L8181" t="s">
        <v>39606</v>
      </c>
      <c r="M8181" t="s">
        <v>39607</v>
      </c>
    </row>
    <row r="8182" spans="1:13">
      <c r="A8182" s="1" t="s">
        <v>10199</v>
      </c>
      <c r="B8182">
        <v>1.26878384502108E-5</v>
      </c>
      <c r="C8182" s="1">
        <v>2.1355022618754402E-5</v>
      </c>
      <c r="D8182">
        <v>0</v>
      </c>
      <c r="E8182">
        <v>0</v>
      </c>
      <c r="F8182">
        <v>0.172077922077922</v>
      </c>
      <c r="G8182">
        <v>0</v>
      </c>
      <c r="H8182">
        <v>0</v>
      </c>
      <c r="I8182">
        <v>0</v>
      </c>
      <c r="J8182" s="1">
        <v>0</v>
      </c>
      <c r="K8182" t="s">
        <v>23241</v>
      </c>
      <c r="L8182" t="s">
        <v>39608</v>
      </c>
      <c r="M8182" t="s">
        <v>39609</v>
      </c>
    </row>
    <row r="8183" spans="1:13">
      <c r="A8183" s="1" t="s">
        <v>10200</v>
      </c>
      <c r="B8183">
        <v>1.9298322183511301E-7</v>
      </c>
      <c r="C8183" s="1">
        <v>9.7116034409420303E-6</v>
      </c>
      <c r="D8183">
        <v>0</v>
      </c>
      <c r="E8183">
        <v>0</v>
      </c>
      <c r="F8183">
        <v>0</v>
      </c>
      <c r="G8183">
        <v>0</v>
      </c>
      <c r="H8183">
        <v>1.2987012987013E-2</v>
      </c>
      <c r="I8183">
        <v>0.269230769230769</v>
      </c>
      <c r="J8183" s="1">
        <v>1</v>
      </c>
      <c r="K8183" t="s">
        <v>23241</v>
      </c>
      <c r="L8183" t="s">
        <v>39610</v>
      </c>
      <c r="M8183" t="s">
        <v>39611</v>
      </c>
    </row>
    <row r="8184" spans="1:13">
      <c r="A8184" s="1" t="s">
        <v>10201</v>
      </c>
      <c r="B8184">
        <v>1.8345248361536201E-6</v>
      </c>
      <c r="C8184" s="1">
        <v>1.8800768370495801E-7</v>
      </c>
      <c r="D8184">
        <v>1</v>
      </c>
      <c r="E8184">
        <v>1</v>
      </c>
      <c r="F8184">
        <v>0.954198473282443</v>
      </c>
      <c r="G8184">
        <v>0.85185185185185197</v>
      </c>
      <c r="H8184">
        <v>0.96491228070175405</v>
      </c>
      <c r="I8184">
        <v>1</v>
      </c>
      <c r="J8184" s="1">
        <v>1</v>
      </c>
      <c r="K8184" t="s">
        <v>23238</v>
      </c>
      <c r="L8184" t="s">
        <v>39612</v>
      </c>
      <c r="M8184" t="s">
        <v>39613</v>
      </c>
    </row>
    <row r="8185" spans="1:13">
      <c r="A8185" s="1" t="s">
        <v>10202</v>
      </c>
      <c r="B8185">
        <v>2.7757613481170699E-7</v>
      </c>
      <c r="C8185" s="1">
        <v>5.2274678940287597E-7</v>
      </c>
      <c r="D8185">
        <v>1</v>
      </c>
      <c r="E8185">
        <v>1</v>
      </c>
      <c r="F8185">
        <v>0.95744680851063801</v>
      </c>
      <c r="G8185">
        <v>0.94594594594594605</v>
      </c>
      <c r="H8185">
        <v>0.91954022988505701</v>
      </c>
      <c r="I8185">
        <v>0.969387755102041</v>
      </c>
      <c r="J8185" s="1">
        <v>1</v>
      </c>
      <c r="K8185" t="s">
        <v>23241</v>
      </c>
      <c r="L8185" t="s">
        <v>39614</v>
      </c>
      <c r="M8185" t="s">
        <v>39615</v>
      </c>
    </row>
    <row r="8186" spans="1:13">
      <c r="A8186" s="1" t="s">
        <v>10203</v>
      </c>
      <c r="B8186">
        <v>4.06839514513907E-4</v>
      </c>
      <c r="C8186" s="1">
        <v>3.1421408566628201E-4</v>
      </c>
      <c r="D8186">
        <v>0.84375</v>
      </c>
      <c r="E8186">
        <v>0.94086021505376338</v>
      </c>
      <c r="F8186">
        <v>0.57027027027027</v>
      </c>
      <c r="G8186">
        <v>1</v>
      </c>
      <c r="H8186">
        <v>0.75247524752475203</v>
      </c>
      <c r="I8186">
        <v>0.88414634146341498</v>
      </c>
      <c r="J8186" s="1">
        <v>0.95454545454545447</v>
      </c>
      <c r="K8186" t="s">
        <v>23244</v>
      </c>
      <c r="L8186" t="s">
        <v>39616</v>
      </c>
      <c r="M8186" t="s">
        <v>39617</v>
      </c>
    </row>
    <row r="8187" spans="1:13">
      <c r="A8187" s="1" t="s">
        <v>10204</v>
      </c>
      <c r="B8187">
        <v>2.7805489070312601E-6</v>
      </c>
      <c r="C8187" s="1">
        <v>3.4921796256347099E-5</v>
      </c>
      <c r="D8187">
        <v>0.91935483870967705</v>
      </c>
      <c r="E8187">
        <v>0.86702127659574502</v>
      </c>
      <c r="F8187">
        <v>0.87165775401069501</v>
      </c>
      <c r="G8187">
        <v>0.80263157894736803</v>
      </c>
      <c r="H8187">
        <v>0.939393939393939</v>
      </c>
      <c r="I8187">
        <v>0.94520547945205502</v>
      </c>
      <c r="J8187" s="1">
        <v>1</v>
      </c>
      <c r="K8187" t="s">
        <v>23241</v>
      </c>
      <c r="L8187" t="s">
        <v>39618</v>
      </c>
      <c r="M8187" t="s">
        <v>39619</v>
      </c>
    </row>
    <row r="8188" spans="1:13">
      <c r="A8188" s="1" t="s">
        <v>10205</v>
      </c>
      <c r="B8188">
        <v>1.6349911206650901E-7</v>
      </c>
      <c r="C8188" s="1">
        <v>7.6203181896526094E-8</v>
      </c>
      <c r="D8188">
        <v>0</v>
      </c>
      <c r="E8188">
        <v>0</v>
      </c>
      <c r="F8188">
        <v>0</v>
      </c>
      <c r="G8188">
        <v>0.42592592592592599</v>
      </c>
      <c r="H8188">
        <v>4.91803278688525E-2</v>
      </c>
      <c r="I8188">
        <v>0.18421052631578899</v>
      </c>
      <c r="J8188" s="1">
        <v>0</v>
      </c>
      <c r="K8188" t="s">
        <v>23241</v>
      </c>
      <c r="L8188" t="s">
        <v>39620</v>
      </c>
      <c r="M8188" t="s">
        <v>39621</v>
      </c>
    </row>
    <row r="8189" spans="1:13">
      <c r="A8189" s="1" t="s">
        <v>10206</v>
      </c>
      <c r="B8189">
        <v>1.61849885725222E-7</v>
      </c>
      <c r="C8189" s="1">
        <v>7.0642600912868897E-6</v>
      </c>
      <c r="D8189">
        <v>0.93548387096774199</v>
      </c>
      <c r="E8189">
        <v>0.98421052631578898</v>
      </c>
      <c r="F8189">
        <v>0.9296875</v>
      </c>
      <c r="G8189">
        <v>0.98913043478260898</v>
      </c>
      <c r="H8189">
        <v>0.990291262135922</v>
      </c>
      <c r="I8189">
        <v>0.99468085106382997</v>
      </c>
      <c r="J8189" s="1">
        <v>1</v>
      </c>
      <c r="K8189" t="s">
        <v>23238</v>
      </c>
      <c r="L8189" t="s">
        <v>39622</v>
      </c>
      <c r="M8189" t="s">
        <v>39623</v>
      </c>
    </row>
    <row r="8190" spans="1:13">
      <c r="A8190" s="1" t="s">
        <v>10207</v>
      </c>
      <c r="B8190">
        <v>2.68712314897178E-5</v>
      </c>
      <c r="C8190" s="1">
        <v>9.34088314979843E-7</v>
      </c>
      <c r="D8190">
        <v>0.75</v>
      </c>
      <c r="E8190">
        <v>0.63580246913580296</v>
      </c>
      <c r="F8190">
        <v>0.94736842105263197</v>
      </c>
      <c r="G8190">
        <v>0.79729729729729704</v>
      </c>
      <c r="H8190">
        <v>0.97701149425287404</v>
      </c>
      <c r="I8190">
        <v>0.94067796610169496</v>
      </c>
      <c r="J8190" s="1">
        <v>1</v>
      </c>
      <c r="K8190" t="s">
        <v>23237</v>
      </c>
      <c r="L8190" t="s">
        <v>39624</v>
      </c>
      <c r="M8190" t="s">
        <v>39625</v>
      </c>
    </row>
    <row r="8191" spans="1:13">
      <c r="A8191" s="1" t="s">
        <v>10208</v>
      </c>
      <c r="B8191">
        <v>8.5013720382562292E-6</v>
      </c>
      <c r="C8191" s="1">
        <v>2.23823399225864E-5</v>
      </c>
      <c r="D8191">
        <v>0.95652173913043503</v>
      </c>
      <c r="E8191">
        <v>1</v>
      </c>
      <c r="F8191">
        <v>0.91558441558441594</v>
      </c>
      <c r="G8191">
        <v>0.96739130434782605</v>
      </c>
      <c r="H8191">
        <v>0.89361702127659604</v>
      </c>
      <c r="I8191">
        <v>0.90963855421686701</v>
      </c>
      <c r="J8191" s="1">
        <v>0.57142857142857095</v>
      </c>
      <c r="K8191" t="s">
        <v>23238</v>
      </c>
      <c r="L8191" t="s">
        <v>39626</v>
      </c>
      <c r="M8191" t="s">
        <v>39627</v>
      </c>
    </row>
    <row r="8192" spans="1:13">
      <c r="A8192" s="1" t="s">
        <v>10209</v>
      </c>
      <c r="B8192">
        <v>1.3277822239584899E-5</v>
      </c>
      <c r="C8192" s="1">
        <v>8.1482593681283394E-6</v>
      </c>
      <c r="D8192">
        <v>0</v>
      </c>
      <c r="E8192">
        <v>0</v>
      </c>
      <c r="F8192">
        <v>0.102150537634409</v>
      </c>
      <c r="G8192">
        <v>4.1666666666666699E-2</v>
      </c>
      <c r="H8192">
        <v>5.4347826086956503E-3</v>
      </c>
      <c r="I8192">
        <v>0</v>
      </c>
      <c r="J8192" s="1">
        <v>0.1875</v>
      </c>
      <c r="K8192" t="s">
        <v>23241</v>
      </c>
      <c r="L8192" t="s">
        <v>39628</v>
      </c>
      <c r="M8192" t="s">
        <v>39629</v>
      </c>
    </row>
    <row r="8193" spans="1:13">
      <c r="A8193" s="1" t="s">
        <v>10210</v>
      </c>
      <c r="B8193">
        <v>1.2044959313238099E-6</v>
      </c>
      <c r="C8193" s="1">
        <v>4.7597226269232798E-7</v>
      </c>
      <c r="D8193">
        <v>2.5000000000000001E-2</v>
      </c>
      <c r="E8193">
        <v>0</v>
      </c>
      <c r="F8193">
        <v>5.1181102362204703E-2</v>
      </c>
      <c r="G8193">
        <v>0</v>
      </c>
      <c r="H8193">
        <v>0</v>
      </c>
      <c r="I8193">
        <v>0</v>
      </c>
      <c r="J8193" s="1">
        <v>0</v>
      </c>
      <c r="K8193" t="s">
        <v>23239</v>
      </c>
      <c r="L8193" t="s">
        <v>39630</v>
      </c>
      <c r="M8193" t="s">
        <v>39631</v>
      </c>
    </row>
    <row r="8194" spans="1:13">
      <c r="A8194" s="1" t="s">
        <v>10211</v>
      </c>
      <c r="B8194">
        <v>1.08906959794051E-4</v>
      </c>
      <c r="C8194" s="1">
        <v>1.0652367316796399E-4</v>
      </c>
      <c r="D8194">
        <v>7.8125E-2</v>
      </c>
      <c r="E8194">
        <v>0.27586206896551702</v>
      </c>
      <c r="F8194">
        <v>2.8089887640449399E-2</v>
      </c>
      <c r="G8194">
        <v>9.6774193548387094E-2</v>
      </c>
      <c r="H8194">
        <v>0.39655172413793099</v>
      </c>
      <c r="I8194">
        <v>5.2083333333333301E-2</v>
      </c>
      <c r="J8194" s="1" t="s">
        <v>23229</v>
      </c>
      <c r="K8194" t="s">
        <v>23238</v>
      </c>
      <c r="L8194" t="s">
        <v>39632</v>
      </c>
      <c r="M8194" t="s">
        <v>39633</v>
      </c>
    </row>
    <row r="8195" spans="1:13">
      <c r="A8195" s="1" t="s">
        <v>10212</v>
      </c>
      <c r="B8195">
        <v>1.9601626539884E-7</v>
      </c>
      <c r="C8195" s="1">
        <v>9.83267415437615E-9</v>
      </c>
      <c r="D8195">
        <v>0</v>
      </c>
      <c r="E8195">
        <v>0</v>
      </c>
      <c r="F8195">
        <v>6.4516129032258099E-3</v>
      </c>
      <c r="G8195">
        <v>0</v>
      </c>
      <c r="H8195">
        <v>0</v>
      </c>
      <c r="I8195">
        <v>0</v>
      </c>
      <c r="J8195" s="1" t="s">
        <v>23229</v>
      </c>
      <c r="K8195" t="s">
        <v>23242</v>
      </c>
      <c r="L8195" t="s">
        <v>39634</v>
      </c>
      <c r="M8195" t="s">
        <v>39635</v>
      </c>
    </row>
    <row r="8196" spans="1:13">
      <c r="A8196" s="1" t="s">
        <v>10213</v>
      </c>
      <c r="B8196">
        <v>5.72375212977031E-6</v>
      </c>
      <c r="C8196" s="1">
        <v>1.67941342398094E-6</v>
      </c>
      <c r="D8196">
        <v>0.85</v>
      </c>
      <c r="E8196">
        <v>0.84482758620689702</v>
      </c>
      <c r="F8196">
        <v>0.95945945945945899</v>
      </c>
      <c r="G8196">
        <v>1</v>
      </c>
      <c r="H8196">
        <v>0.93684210526315803</v>
      </c>
      <c r="I8196">
        <v>1</v>
      </c>
      <c r="J8196" s="1">
        <v>1</v>
      </c>
      <c r="K8196" t="s">
        <v>23238</v>
      </c>
      <c r="L8196" t="s">
        <v>39636</v>
      </c>
      <c r="M8196" t="s">
        <v>39637</v>
      </c>
    </row>
    <row r="8197" spans="1:13">
      <c r="A8197" s="1" t="s">
        <v>10214</v>
      </c>
      <c r="B8197">
        <v>1.6518077666557701E-5</v>
      </c>
      <c r="C8197" s="1">
        <v>5.041727017614E-5</v>
      </c>
      <c r="D8197">
        <v>0</v>
      </c>
      <c r="E8197">
        <v>0</v>
      </c>
      <c r="F8197">
        <v>0</v>
      </c>
      <c r="G8197">
        <v>0.59482758620689702</v>
      </c>
      <c r="H8197">
        <v>4.4247787610619503E-3</v>
      </c>
      <c r="I8197">
        <v>0.18</v>
      </c>
      <c r="J8197" s="1">
        <v>0</v>
      </c>
      <c r="K8197" t="s">
        <v>23241</v>
      </c>
      <c r="L8197" t="s">
        <v>39638</v>
      </c>
      <c r="M8197" t="s">
        <v>39639</v>
      </c>
    </row>
    <row r="8198" spans="1:13">
      <c r="A8198" s="1" t="s">
        <v>10215</v>
      </c>
      <c r="B8198">
        <v>3.9173993240624302E-6</v>
      </c>
      <c r="C8198" s="1">
        <v>1.80503187805413E-5</v>
      </c>
      <c r="D8198">
        <v>0.125</v>
      </c>
      <c r="E8198">
        <v>6.25E-2</v>
      </c>
      <c r="F8198">
        <v>8.9743589743589702E-2</v>
      </c>
      <c r="G8198">
        <v>0</v>
      </c>
      <c r="H8198">
        <v>1.7543859649122799E-2</v>
      </c>
      <c r="I8198">
        <v>0.24596774193548401</v>
      </c>
      <c r="J8198" s="1">
        <v>0</v>
      </c>
      <c r="K8198" t="s">
        <v>23241</v>
      </c>
      <c r="L8198" t="s">
        <v>39640</v>
      </c>
      <c r="M8198" t="s">
        <v>39641</v>
      </c>
    </row>
    <row r="8199" spans="1:13">
      <c r="A8199" s="1" t="s">
        <v>10216</v>
      </c>
      <c r="B8199">
        <v>1.9254752220643598E-6</v>
      </c>
      <c r="C8199" s="1">
        <v>4.9753499440544697E-6</v>
      </c>
      <c r="D8199">
        <v>1.72413793103448E-2</v>
      </c>
      <c r="E8199">
        <v>5.5555555555555601E-3</v>
      </c>
      <c r="F8199">
        <v>0</v>
      </c>
      <c r="G8199">
        <v>0.03</v>
      </c>
      <c r="H8199">
        <v>0</v>
      </c>
      <c r="I8199">
        <v>7.2222222222222202E-2</v>
      </c>
      <c r="J8199" s="1">
        <v>0</v>
      </c>
      <c r="K8199" t="s">
        <v>23238</v>
      </c>
      <c r="L8199" t="s">
        <v>39642</v>
      </c>
      <c r="M8199" t="s">
        <v>39643</v>
      </c>
    </row>
    <row r="8200" spans="1:13">
      <c r="A8200" s="1" t="s">
        <v>10217</v>
      </c>
      <c r="B8200">
        <v>1.54986509206922E-7</v>
      </c>
      <c r="C8200" s="1">
        <v>7.5562450169136995E-7</v>
      </c>
      <c r="D8200">
        <v>1</v>
      </c>
      <c r="E8200">
        <v>0.99090909090909096</v>
      </c>
      <c r="F8200">
        <v>0.99166666666666703</v>
      </c>
      <c r="G8200">
        <v>0.63265306122449005</v>
      </c>
      <c r="H8200">
        <v>0.98314606741572996</v>
      </c>
      <c r="I8200">
        <v>0.96236559139784905</v>
      </c>
      <c r="J8200" s="1">
        <v>1</v>
      </c>
      <c r="K8200" t="s">
        <v>23241</v>
      </c>
      <c r="L8200" t="s">
        <v>39644</v>
      </c>
      <c r="M8200" t="s">
        <v>39645</v>
      </c>
    </row>
    <row r="8201" spans="1:13">
      <c r="A8201" s="1" t="s">
        <v>10218</v>
      </c>
      <c r="B8201">
        <v>2.6407641805611E-5</v>
      </c>
      <c r="C8201" s="1">
        <v>2.11966396509365E-8</v>
      </c>
      <c r="D8201">
        <v>0.88636363636363602</v>
      </c>
      <c r="E8201">
        <v>1</v>
      </c>
      <c r="F8201">
        <v>1</v>
      </c>
      <c r="G8201">
        <v>0.91666666666666696</v>
      </c>
      <c r="H8201">
        <v>1</v>
      </c>
      <c r="I8201">
        <v>0.77586206896551702</v>
      </c>
      <c r="J8201" s="1">
        <v>1</v>
      </c>
      <c r="K8201" t="s">
        <v>23238</v>
      </c>
      <c r="L8201" t="s">
        <v>39646</v>
      </c>
      <c r="M8201" t="s">
        <v>39647</v>
      </c>
    </row>
    <row r="8202" spans="1:13">
      <c r="A8202" s="1" t="s">
        <v>10219</v>
      </c>
      <c r="B8202">
        <v>2.8090788011169799E-5</v>
      </c>
      <c r="C8202" s="1">
        <v>8.8841618634287296E-5</v>
      </c>
      <c r="D8202">
        <v>0.214285714285714</v>
      </c>
      <c r="E8202">
        <v>0.13855421686746999</v>
      </c>
      <c r="F8202">
        <v>8.9041095890410996E-2</v>
      </c>
      <c r="G8202">
        <v>0</v>
      </c>
      <c r="H8202">
        <v>0</v>
      </c>
      <c r="I8202">
        <v>0</v>
      </c>
      <c r="J8202" s="1">
        <v>0</v>
      </c>
      <c r="K8202" t="s">
        <v>23241</v>
      </c>
      <c r="L8202" t="s">
        <v>39648</v>
      </c>
      <c r="M8202" t="s">
        <v>39649</v>
      </c>
    </row>
    <row r="8203" spans="1:13">
      <c r="A8203" s="1" t="s">
        <v>10220</v>
      </c>
      <c r="B8203">
        <v>9.7353952153221809E-7</v>
      </c>
      <c r="C8203" s="1">
        <v>9.3516574299644796E-7</v>
      </c>
      <c r="D8203">
        <v>0.96</v>
      </c>
      <c r="E8203">
        <v>1</v>
      </c>
      <c r="F8203">
        <v>0.99532710280373804</v>
      </c>
      <c r="G8203">
        <v>1</v>
      </c>
      <c r="H8203">
        <v>0.987341772151899</v>
      </c>
      <c r="I8203">
        <v>0.98314606741572996</v>
      </c>
      <c r="J8203" s="1">
        <v>1</v>
      </c>
      <c r="K8203" t="s">
        <v>23238</v>
      </c>
      <c r="L8203" t="s">
        <v>39650</v>
      </c>
      <c r="M8203" t="s">
        <v>39651</v>
      </c>
    </row>
    <row r="8204" spans="1:13">
      <c r="A8204" s="1" t="s">
        <v>10221</v>
      </c>
      <c r="B8204">
        <v>2.2863101163895599E-4</v>
      </c>
      <c r="C8204" s="1">
        <v>6.8376475750846202E-6</v>
      </c>
      <c r="D8204">
        <v>0.3125</v>
      </c>
      <c r="E8204">
        <v>0.609375</v>
      </c>
      <c r="F8204">
        <v>0.17894736842105299</v>
      </c>
      <c r="G8204">
        <v>0.30851063829787201</v>
      </c>
      <c r="H8204">
        <v>0.21363636363636401</v>
      </c>
      <c r="I8204">
        <v>0.24747474747474699</v>
      </c>
      <c r="J8204" s="1">
        <v>0.95454545454545503</v>
      </c>
      <c r="K8204" t="s">
        <v>23240</v>
      </c>
      <c r="L8204" t="s">
        <v>39652</v>
      </c>
      <c r="M8204" t="s">
        <v>39653</v>
      </c>
    </row>
    <row r="8205" spans="1:13">
      <c r="A8205" s="1" t="s">
        <v>10222</v>
      </c>
      <c r="B8205">
        <v>6.7607351706418795E-5</v>
      </c>
      <c r="C8205" s="1">
        <v>5.1071440567605699E-5</v>
      </c>
      <c r="D8205">
        <v>0</v>
      </c>
      <c r="E8205">
        <v>0</v>
      </c>
      <c r="F8205">
        <v>0.231012658227848</v>
      </c>
      <c r="G8205">
        <v>0</v>
      </c>
      <c r="H8205">
        <v>6.25E-2</v>
      </c>
      <c r="I8205">
        <v>3.3333333333333298E-2</v>
      </c>
      <c r="J8205" s="1" t="s">
        <v>23229</v>
      </c>
      <c r="K8205" t="s">
        <v>23239</v>
      </c>
      <c r="L8205" t="s">
        <v>39654</v>
      </c>
      <c r="M8205" t="s">
        <v>39655</v>
      </c>
    </row>
    <row r="8206" spans="1:13">
      <c r="A8206" s="1" t="s">
        <v>10223</v>
      </c>
      <c r="B8206">
        <v>4.7836417983671901E-6</v>
      </c>
      <c r="C8206" s="1">
        <v>6.6834808229610899E-6</v>
      </c>
      <c r="D8206">
        <v>6.25E-2</v>
      </c>
      <c r="E8206">
        <v>6.7073170731707293E-2</v>
      </c>
      <c r="F8206">
        <v>1.5706806282722498E-2</v>
      </c>
      <c r="G8206">
        <v>0</v>
      </c>
      <c r="H8206">
        <v>0</v>
      </c>
      <c r="I8206">
        <v>0</v>
      </c>
      <c r="J8206" s="1" t="s">
        <v>23229</v>
      </c>
      <c r="K8206" t="s">
        <v>23238</v>
      </c>
      <c r="L8206" t="s">
        <v>39656</v>
      </c>
      <c r="M8206" t="s">
        <v>39657</v>
      </c>
    </row>
    <row r="8207" spans="1:13">
      <c r="A8207" s="1" t="s">
        <v>10224</v>
      </c>
      <c r="B8207">
        <v>1.28111364530285E-6</v>
      </c>
      <c r="C8207" s="1">
        <v>2.3144540394998398E-8</v>
      </c>
      <c r="D8207">
        <v>0.9375</v>
      </c>
      <c r="E8207">
        <v>1</v>
      </c>
      <c r="F8207">
        <v>1</v>
      </c>
      <c r="G8207">
        <v>1</v>
      </c>
      <c r="H8207">
        <v>0.99473684210526303</v>
      </c>
      <c r="I8207">
        <v>1</v>
      </c>
      <c r="J8207" s="1" t="s">
        <v>23229</v>
      </c>
      <c r="K8207" t="s">
        <v>23240</v>
      </c>
      <c r="L8207" t="s">
        <v>39658</v>
      </c>
      <c r="M8207" t="s">
        <v>39659</v>
      </c>
    </row>
    <row r="8208" spans="1:13">
      <c r="A8208" s="1" t="s">
        <v>10225</v>
      </c>
      <c r="B8208">
        <v>1.60907158697996E-6</v>
      </c>
      <c r="C8208" s="1">
        <v>3.11229075405027E-5</v>
      </c>
      <c r="D8208">
        <v>0.15</v>
      </c>
      <c r="E8208">
        <v>0</v>
      </c>
      <c r="F8208">
        <v>9.1954022988505704E-2</v>
      </c>
      <c r="G8208">
        <v>0</v>
      </c>
      <c r="H8208">
        <v>0</v>
      </c>
      <c r="I8208">
        <v>7.14285714285714E-3</v>
      </c>
      <c r="J8208" s="1">
        <v>0</v>
      </c>
      <c r="K8208" t="s">
        <v>23242</v>
      </c>
      <c r="L8208" t="s">
        <v>39660</v>
      </c>
      <c r="M8208" t="s">
        <v>39661</v>
      </c>
    </row>
    <row r="8209" spans="1:13">
      <c r="A8209" s="1" t="s">
        <v>10226</v>
      </c>
      <c r="B8209">
        <v>1.0516960397902099E-6</v>
      </c>
      <c r="C8209" s="1">
        <v>1.3830691858594399E-6</v>
      </c>
      <c r="D8209">
        <v>0.5</v>
      </c>
      <c r="E8209">
        <v>0.405797101449275</v>
      </c>
      <c r="F8209">
        <v>0.42783505154639201</v>
      </c>
      <c r="G8209">
        <v>0.375</v>
      </c>
      <c r="H8209">
        <v>0.33944954128440402</v>
      </c>
      <c r="I8209">
        <v>0.39090909090909098</v>
      </c>
      <c r="J8209" s="1">
        <v>0</v>
      </c>
      <c r="K8209" t="s">
        <v>23241</v>
      </c>
      <c r="L8209" t="s">
        <v>39662</v>
      </c>
      <c r="M8209" t="s">
        <v>39663</v>
      </c>
    </row>
    <row r="8210" spans="1:13">
      <c r="A8210" s="1" t="s">
        <v>10227</v>
      </c>
      <c r="B8210">
        <v>8.4630058842914203E-4</v>
      </c>
      <c r="C8210" s="1">
        <v>5.2998787853498901E-5</v>
      </c>
      <c r="D8210">
        <v>6.25E-2</v>
      </c>
      <c r="E8210">
        <v>0.4375</v>
      </c>
      <c r="F8210">
        <v>0.20769230769230801</v>
      </c>
      <c r="G8210">
        <v>0</v>
      </c>
      <c r="H8210">
        <v>0.30530973451327398</v>
      </c>
      <c r="I8210">
        <v>5.6451612903225798E-2</v>
      </c>
      <c r="J8210" s="1">
        <v>0</v>
      </c>
      <c r="K8210" t="s">
        <v>23241</v>
      </c>
      <c r="L8210" t="s">
        <v>39664</v>
      </c>
      <c r="M8210" t="s">
        <v>39665</v>
      </c>
    </row>
    <row r="8211" spans="1:13">
      <c r="A8211" s="1" t="s">
        <v>10228</v>
      </c>
      <c r="B8211">
        <v>6.8124880989275098E-6</v>
      </c>
      <c r="C8211" s="1">
        <v>9.9814618634268304E-6</v>
      </c>
      <c r="D8211">
        <v>0</v>
      </c>
      <c r="E8211">
        <v>0</v>
      </c>
      <c r="F8211">
        <v>7.6719576719576701E-2</v>
      </c>
      <c r="G8211">
        <v>0</v>
      </c>
      <c r="H8211">
        <v>0</v>
      </c>
      <c r="I8211">
        <v>1.13636363636364E-2</v>
      </c>
      <c r="J8211" s="1">
        <v>0</v>
      </c>
      <c r="K8211" t="s">
        <v>23241</v>
      </c>
      <c r="L8211" t="s">
        <v>39666</v>
      </c>
      <c r="M8211" t="s">
        <v>39667</v>
      </c>
    </row>
    <row r="8212" spans="1:13">
      <c r="A8212" s="1" t="s">
        <v>10229</v>
      </c>
      <c r="B8212">
        <v>1.27226058472378E-7</v>
      </c>
      <c r="C8212" s="1">
        <v>1.6198089210820999E-6</v>
      </c>
      <c r="D8212">
        <v>1</v>
      </c>
      <c r="E8212">
        <v>1</v>
      </c>
      <c r="F8212">
        <v>1</v>
      </c>
      <c r="G8212">
        <v>0.98245614035087703</v>
      </c>
      <c r="H8212">
        <v>0.99545454545454504</v>
      </c>
      <c r="I8212">
        <v>0.98728813559322004</v>
      </c>
      <c r="J8212" s="1">
        <v>0.63636363636363602</v>
      </c>
      <c r="K8212" t="s">
        <v>23239</v>
      </c>
      <c r="L8212" t="s">
        <v>39668</v>
      </c>
      <c r="M8212" t="s">
        <v>39669</v>
      </c>
    </row>
    <row r="8213" spans="1:13">
      <c r="A8213" s="1" t="s">
        <v>10230</v>
      </c>
      <c r="B8213">
        <v>1.2560288394127901E-6</v>
      </c>
      <c r="C8213" s="1">
        <v>3.0490348435413801E-6</v>
      </c>
      <c r="D8213">
        <v>4.3478260869565202E-2</v>
      </c>
      <c r="E8213">
        <v>7.9365079365079395E-3</v>
      </c>
      <c r="F8213">
        <v>0</v>
      </c>
      <c r="G8213">
        <v>0</v>
      </c>
      <c r="H8213">
        <v>3.2051282051282E-2</v>
      </c>
      <c r="I8213">
        <v>0</v>
      </c>
      <c r="J8213" s="1">
        <v>0</v>
      </c>
      <c r="K8213" t="s">
        <v>23238</v>
      </c>
      <c r="L8213" t="s">
        <v>39670</v>
      </c>
      <c r="M8213" t="s">
        <v>39671</v>
      </c>
    </row>
    <row r="8214" spans="1:13">
      <c r="A8214" s="1" t="s">
        <v>10231</v>
      </c>
      <c r="B8214">
        <v>2.93137770699969E-5</v>
      </c>
      <c r="C8214" s="1">
        <v>1.14421533134063E-4</v>
      </c>
      <c r="D8214">
        <v>0</v>
      </c>
      <c r="E8214">
        <v>0</v>
      </c>
      <c r="F8214">
        <v>0.1875</v>
      </c>
      <c r="G8214">
        <v>0</v>
      </c>
      <c r="H8214">
        <v>1.8181818181818198E-2</v>
      </c>
      <c r="I8214">
        <v>0</v>
      </c>
      <c r="J8214" s="1" t="s">
        <v>23229</v>
      </c>
      <c r="K8214" t="s">
        <v>23238</v>
      </c>
      <c r="L8214" t="s">
        <v>39672</v>
      </c>
      <c r="M8214" t="s">
        <v>39673</v>
      </c>
    </row>
    <row r="8215" spans="1:13">
      <c r="A8215" s="1" t="s">
        <v>10232</v>
      </c>
      <c r="B8215">
        <v>1.5634714831825701E-6</v>
      </c>
      <c r="C8215" s="1">
        <v>3.4972104464558901E-5</v>
      </c>
      <c r="D8215">
        <v>0.15</v>
      </c>
      <c r="E8215">
        <v>0.107954545454545</v>
      </c>
      <c r="F8215">
        <v>3.6269430051813503E-2</v>
      </c>
      <c r="G8215">
        <v>0</v>
      </c>
      <c r="H8215">
        <v>0</v>
      </c>
      <c r="I8215">
        <v>0</v>
      </c>
      <c r="J8215" s="1">
        <v>0</v>
      </c>
      <c r="K8215" t="s">
        <v>23239</v>
      </c>
      <c r="L8215" t="s">
        <v>39674</v>
      </c>
      <c r="M8215" t="s">
        <v>39675</v>
      </c>
    </row>
    <row r="8216" spans="1:13">
      <c r="A8216" s="1" t="s">
        <v>10233</v>
      </c>
      <c r="B8216">
        <v>8.7492808526849502E-10</v>
      </c>
      <c r="C8216" s="1">
        <v>3.7821896478109803E-9</v>
      </c>
      <c r="D8216">
        <v>0</v>
      </c>
      <c r="E8216">
        <v>0</v>
      </c>
      <c r="F8216">
        <v>0</v>
      </c>
      <c r="G8216">
        <v>0</v>
      </c>
      <c r="H8216">
        <v>0.15217391304347799</v>
      </c>
      <c r="I8216">
        <v>8.6206896551724102E-3</v>
      </c>
      <c r="J8216" s="1">
        <v>9.0909090909090898E-2</v>
      </c>
      <c r="K8216" t="s">
        <v>23242</v>
      </c>
      <c r="L8216" t="s">
        <v>39676</v>
      </c>
      <c r="M8216" t="s">
        <v>39677</v>
      </c>
    </row>
    <row r="8217" spans="1:13">
      <c r="A8217" s="1" t="s">
        <v>10234</v>
      </c>
      <c r="B8217">
        <v>2.0146634259358999E-5</v>
      </c>
      <c r="C8217" s="1">
        <v>1.51243983127333E-4</v>
      </c>
      <c r="D8217">
        <v>0</v>
      </c>
      <c r="E8217">
        <v>0</v>
      </c>
      <c r="F8217">
        <v>2.7027027027026998E-3</v>
      </c>
      <c r="G8217">
        <v>0.69230769230769196</v>
      </c>
      <c r="H8217">
        <v>6.5789473684210497E-3</v>
      </c>
      <c r="I8217">
        <v>0.62</v>
      </c>
      <c r="J8217" s="1" t="s">
        <v>23229</v>
      </c>
      <c r="K8217" t="s">
        <v>23238</v>
      </c>
      <c r="L8217" t="s">
        <v>39678</v>
      </c>
      <c r="M8217" t="s">
        <v>39679</v>
      </c>
    </row>
    <row r="8218" spans="1:13">
      <c r="A8218" s="1" t="s">
        <v>10235</v>
      </c>
      <c r="B8218">
        <v>5.7913077331138698E-5</v>
      </c>
      <c r="C8218" s="1">
        <v>5.1735912817685104E-7</v>
      </c>
      <c r="D8218">
        <v>1</v>
      </c>
      <c r="E8218">
        <v>0.88953488372093004</v>
      </c>
      <c r="F8218">
        <v>0.99735449735449699</v>
      </c>
      <c r="G8218">
        <v>1</v>
      </c>
      <c r="H8218">
        <v>1</v>
      </c>
      <c r="I8218">
        <v>1</v>
      </c>
      <c r="J8218" s="1">
        <v>1</v>
      </c>
      <c r="K8218" t="s">
        <v>23238</v>
      </c>
      <c r="L8218" t="s">
        <v>39680</v>
      </c>
      <c r="M8218" t="s">
        <v>39681</v>
      </c>
    </row>
    <row r="8219" spans="1:13">
      <c r="A8219" s="1" t="s">
        <v>10236</v>
      </c>
      <c r="B8219">
        <v>4.9432461521451797E-5</v>
      </c>
      <c r="C8219" s="1">
        <v>3.8300884109010799E-4</v>
      </c>
      <c r="D8219">
        <v>0.98148148148148195</v>
      </c>
      <c r="E8219">
        <v>0.96875</v>
      </c>
      <c r="F8219">
        <v>0.96111111111111103</v>
      </c>
      <c r="G8219">
        <v>0.92045454545454497</v>
      </c>
      <c r="H8219">
        <v>0.73626373626373598</v>
      </c>
      <c r="I8219">
        <v>0.84905660377358505</v>
      </c>
      <c r="J8219" s="1">
        <v>1</v>
      </c>
      <c r="K8219" t="s">
        <v>23238</v>
      </c>
      <c r="L8219" t="s">
        <v>39682</v>
      </c>
      <c r="M8219" t="s">
        <v>39683</v>
      </c>
    </row>
    <row r="8220" spans="1:13">
      <c r="A8220" s="1" t="s">
        <v>10237</v>
      </c>
      <c r="B8220">
        <v>8.8463294560567398E-6</v>
      </c>
      <c r="C8220" s="1">
        <v>7.9186542189270305E-8</v>
      </c>
      <c r="D8220">
        <v>1.5625E-2</v>
      </c>
      <c r="E8220">
        <v>0</v>
      </c>
      <c r="F8220">
        <v>7.69230769230769E-2</v>
      </c>
      <c r="G8220">
        <v>8.6206896551724102E-3</v>
      </c>
      <c r="H8220">
        <v>3.09734513274336E-2</v>
      </c>
      <c r="I8220">
        <v>1.6E-2</v>
      </c>
      <c r="J8220" s="1">
        <v>0</v>
      </c>
      <c r="K8220" t="s">
        <v>23241</v>
      </c>
      <c r="L8220" t="s">
        <v>39684</v>
      </c>
      <c r="M8220" t="s">
        <v>39685</v>
      </c>
    </row>
    <row r="8221" spans="1:13">
      <c r="A8221" s="1" t="s">
        <v>10238</v>
      </c>
      <c r="B8221">
        <v>2.8746465301357799E-7</v>
      </c>
      <c r="C8221" s="1">
        <v>2.09774621283386E-7</v>
      </c>
      <c r="D8221">
        <v>1</v>
      </c>
      <c r="E8221">
        <v>0.98295454545454497</v>
      </c>
      <c r="F8221">
        <v>1</v>
      </c>
      <c r="G8221">
        <v>1</v>
      </c>
      <c r="H8221">
        <v>1</v>
      </c>
      <c r="I8221">
        <v>0.99568965517241403</v>
      </c>
      <c r="J8221" s="1">
        <v>4.5454545454545497E-2</v>
      </c>
      <c r="K8221" t="s">
        <v>23238</v>
      </c>
      <c r="L8221" t="s">
        <v>39686</v>
      </c>
      <c r="M8221" t="s">
        <v>39687</v>
      </c>
    </row>
    <row r="8222" spans="1:13">
      <c r="A8222" s="1" t="s">
        <v>10239</v>
      </c>
      <c r="B8222">
        <v>2.3595310848184199E-5</v>
      </c>
      <c r="C8222" s="1">
        <v>8.1671880156791198E-5</v>
      </c>
      <c r="D8222">
        <v>0.7</v>
      </c>
      <c r="E8222">
        <v>0.85256410256410298</v>
      </c>
      <c r="F8222">
        <v>0.95161290322580605</v>
      </c>
      <c r="G8222">
        <v>1</v>
      </c>
      <c r="H8222">
        <v>0.96</v>
      </c>
      <c r="I8222">
        <v>0.83333333333333304</v>
      </c>
      <c r="J8222" s="1" t="s">
        <v>23229</v>
      </c>
      <c r="K8222" t="s">
        <v>23239</v>
      </c>
      <c r="L8222" t="s">
        <v>39688</v>
      </c>
      <c r="M8222" t="s">
        <v>39689</v>
      </c>
    </row>
    <row r="8223" spans="1:13">
      <c r="A8223" s="1" t="s">
        <v>10240</v>
      </c>
      <c r="B8223">
        <v>1.1944802377424499E-8</v>
      </c>
      <c r="C8223" s="1">
        <v>3.93110161201722E-6</v>
      </c>
      <c r="D8223">
        <v>0.98275862068965503</v>
      </c>
      <c r="E8223">
        <v>1</v>
      </c>
      <c r="F8223">
        <v>0.99702380952380998</v>
      </c>
      <c r="G8223">
        <v>0.57142857142857095</v>
      </c>
      <c r="H8223">
        <v>0.99438202247190999</v>
      </c>
      <c r="I8223">
        <v>0.80555555555555602</v>
      </c>
      <c r="J8223" s="1" t="s">
        <v>23229</v>
      </c>
      <c r="K8223" t="s">
        <v>23238</v>
      </c>
      <c r="L8223" t="s">
        <v>39690</v>
      </c>
      <c r="M8223" t="s">
        <v>39691</v>
      </c>
    </row>
    <row r="8224" spans="1:13">
      <c r="A8224" s="1" t="s">
        <v>10241</v>
      </c>
      <c r="B8224">
        <v>5.4732819754593803E-9</v>
      </c>
      <c r="C8224" s="1">
        <v>1.18311697892646E-5</v>
      </c>
      <c r="D8224">
        <v>0</v>
      </c>
      <c r="E8224">
        <v>0</v>
      </c>
      <c r="F8224">
        <v>0</v>
      </c>
      <c r="G8224">
        <v>0</v>
      </c>
      <c r="H8224">
        <v>1.1111111111111099E-2</v>
      </c>
      <c r="I8224">
        <v>0.16666666666666699</v>
      </c>
      <c r="J8224" s="1">
        <v>0</v>
      </c>
      <c r="K8224" t="s">
        <v>23238</v>
      </c>
      <c r="L8224" t="s">
        <v>39692</v>
      </c>
      <c r="M8224" t="s">
        <v>39693</v>
      </c>
    </row>
    <row r="8225" spans="1:13">
      <c r="A8225" s="1" t="s">
        <v>10242</v>
      </c>
      <c r="B8225">
        <v>4.7656230822383197E-6</v>
      </c>
      <c r="C8225" s="1">
        <v>2.4576753836167201E-5</v>
      </c>
      <c r="D8225">
        <v>1.5625E-2</v>
      </c>
      <c r="E8225">
        <v>5.2083333333333296E-3</v>
      </c>
      <c r="F8225">
        <v>1.2820512820512799E-2</v>
      </c>
      <c r="G8225">
        <v>8.9285714285714298E-3</v>
      </c>
      <c r="H8225">
        <v>0.175438596491228</v>
      </c>
      <c r="I8225">
        <v>3.2520325203252001E-2</v>
      </c>
      <c r="J8225" s="1">
        <v>0</v>
      </c>
      <c r="K8225" t="s">
        <v>23238</v>
      </c>
      <c r="L8225" t="s">
        <v>39694</v>
      </c>
      <c r="M8225" t="s">
        <v>39695</v>
      </c>
    </row>
    <row r="8226" spans="1:13">
      <c r="A8226" s="1" t="s">
        <v>10243</v>
      </c>
      <c r="B8226">
        <v>1.0241689400601101E-5</v>
      </c>
      <c r="C8226" s="1">
        <v>1.7867639863715402E-5</v>
      </c>
      <c r="D8226">
        <v>0</v>
      </c>
      <c r="E8226">
        <v>0</v>
      </c>
      <c r="F8226">
        <v>0</v>
      </c>
      <c r="G8226">
        <v>0.1</v>
      </c>
      <c r="H8226">
        <v>0</v>
      </c>
      <c r="I8226">
        <v>0.20714285714285699</v>
      </c>
      <c r="J8226" s="1">
        <v>0</v>
      </c>
      <c r="K8226" t="s">
        <v>23238</v>
      </c>
      <c r="L8226" t="s">
        <v>39696</v>
      </c>
      <c r="M8226" t="s">
        <v>39697</v>
      </c>
    </row>
    <row r="8227" spans="1:13">
      <c r="A8227" s="1" t="s">
        <v>10244</v>
      </c>
      <c r="B8227">
        <v>0</v>
      </c>
      <c r="C8227" s="1">
        <v>0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 s="1">
        <v>1</v>
      </c>
      <c r="K8227" t="s">
        <v>23239</v>
      </c>
      <c r="L8227" t="s">
        <v>39698</v>
      </c>
      <c r="M8227" t="s">
        <v>39699</v>
      </c>
    </row>
    <row r="8228" spans="1:13">
      <c r="A8228" s="1" t="s">
        <v>10245</v>
      </c>
      <c r="B8228">
        <v>5.7545229923578998E-10</v>
      </c>
      <c r="C8228" s="1">
        <v>6.0054197199184298E-7</v>
      </c>
      <c r="D8228">
        <v>1</v>
      </c>
      <c r="E8228">
        <v>0.99468085106382997</v>
      </c>
      <c r="F8228">
        <v>0.99736842105263201</v>
      </c>
      <c r="G8228">
        <v>0.98245614035087703</v>
      </c>
      <c r="H8228">
        <v>0.99561403508771895</v>
      </c>
      <c r="I8228">
        <v>1</v>
      </c>
      <c r="J8228" s="1">
        <v>0.68181818181818199</v>
      </c>
      <c r="K8228" t="s">
        <v>23238</v>
      </c>
      <c r="L8228" t="s">
        <v>39700</v>
      </c>
      <c r="M8228" t="s">
        <v>39701</v>
      </c>
    </row>
    <row r="8229" spans="1:13">
      <c r="A8229" s="1" t="s">
        <v>10246</v>
      </c>
      <c r="B8229">
        <v>5.4641179500018299E-4</v>
      </c>
      <c r="C8229" s="1">
        <v>1.5000136868162901E-4</v>
      </c>
      <c r="D8229">
        <v>0.14285714285714299</v>
      </c>
      <c r="E8229">
        <v>0.80625000000000002</v>
      </c>
      <c r="F8229">
        <v>0.15</v>
      </c>
      <c r="G8229">
        <v>0.125</v>
      </c>
      <c r="H8229">
        <v>4.0983606557376998E-2</v>
      </c>
      <c r="I8229">
        <v>3.77358490566038E-2</v>
      </c>
      <c r="J8229" s="1">
        <v>1</v>
      </c>
      <c r="K8229" t="s">
        <v>23241</v>
      </c>
      <c r="L8229" t="s">
        <v>39702</v>
      </c>
      <c r="M8229" t="s">
        <v>39703</v>
      </c>
    </row>
    <row r="8230" spans="1:13">
      <c r="A8230" s="1" t="s">
        <v>10247</v>
      </c>
      <c r="B8230">
        <v>4.9408018474335396E-7</v>
      </c>
      <c r="C8230" s="1">
        <v>1.97510329429161E-5</v>
      </c>
      <c r="D8230">
        <v>0</v>
      </c>
      <c r="E8230">
        <v>0</v>
      </c>
      <c r="F8230">
        <v>0</v>
      </c>
      <c r="G8230">
        <v>0.483870967741935</v>
      </c>
      <c r="H8230">
        <v>4.5454545454545497E-2</v>
      </c>
      <c r="I8230">
        <v>5.22388059701493E-2</v>
      </c>
      <c r="J8230" s="1">
        <v>0</v>
      </c>
      <c r="K8230" t="s">
        <v>23241</v>
      </c>
      <c r="L8230" t="s">
        <v>39704</v>
      </c>
      <c r="M8230" t="s">
        <v>39705</v>
      </c>
    </row>
    <row r="8231" spans="1:13">
      <c r="A8231" s="1" t="s">
        <v>10248</v>
      </c>
      <c r="B8231">
        <v>1.28331388245308E-8</v>
      </c>
      <c r="C8231" s="1">
        <v>8.4543630409363503E-9</v>
      </c>
      <c r="D8231">
        <v>0.98387096774193505</v>
      </c>
      <c r="E8231">
        <v>1</v>
      </c>
      <c r="F8231">
        <v>0.994871794871795</v>
      </c>
      <c r="G8231">
        <v>0.93137254901960798</v>
      </c>
      <c r="H8231">
        <v>0.99519230769230804</v>
      </c>
      <c r="I8231">
        <v>0.99444444444444402</v>
      </c>
      <c r="J8231" s="1">
        <v>1</v>
      </c>
      <c r="K8231" t="s">
        <v>23240</v>
      </c>
      <c r="L8231" t="s">
        <v>39706</v>
      </c>
      <c r="M8231" t="s">
        <v>39707</v>
      </c>
    </row>
    <row r="8232" spans="1:13">
      <c r="A8232" s="1" t="s">
        <v>10249</v>
      </c>
      <c r="B8232">
        <v>1.20989588373547E-5</v>
      </c>
      <c r="C8232" s="1">
        <v>2.3898480279360299E-5</v>
      </c>
      <c r="D8232">
        <v>0.96666666666666701</v>
      </c>
      <c r="E8232">
        <v>0.98235294117647098</v>
      </c>
      <c r="F8232">
        <v>0.86227544910179599</v>
      </c>
      <c r="G8232">
        <v>0.95454545454545503</v>
      </c>
      <c r="H8232">
        <v>0.77500000000000002</v>
      </c>
      <c r="I8232">
        <v>0.96511627906976705</v>
      </c>
      <c r="J8232" s="1">
        <v>1</v>
      </c>
      <c r="K8232" t="s">
        <v>23242</v>
      </c>
      <c r="L8232" t="s">
        <v>39708</v>
      </c>
      <c r="M8232" t="s">
        <v>39709</v>
      </c>
    </row>
    <row r="8233" spans="1:13">
      <c r="A8233" s="1" t="s">
        <v>10250</v>
      </c>
      <c r="B8233">
        <v>1.15966348382848E-4</v>
      </c>
      <c r="C8233" s="1">
        <v>5.3218003130336096E-6</v>
      </c>
      <c r="D8233">
        <v>0.97619047619047605</v>
      </c>
      <c r="E8233">
        <v>1</v>
      </c>
      <c r="F8233">
        <v>0.95</v>
      </c>
      <c r="G8233">
        <v>0.98113207547169801</v>
      </c>
      <c r="H8233">
        <v>0.88834951456310696</v>
      </c>
      <c r="I8233">
        <v>0.89500000000000002</v>
      </c>
      <c r="J8233" s="1">
        <v>1</v>
      </c>
      <c r="K8233" t="s">
        <v>23241</v>
      </c>
      <c r="L8233" t="s">
        <v>39710</v>
      </c>
      <c r="M8233" t="s">
        <v>39711</v>
      </c>
    </row>
    <row r="8234" spans="1:13">
      <c r="A8234" s="1" t="s">
        <v>10251</v>
      </c>
      <c r="B8234">
        <v>1.2223466598279E-4</v>
      </c>
      <c r="C8234" s="1">
        <v>1.8309918394946701E-6</v>
      </c>
      <c r="D8234">
        <v>0.209677419354839</v>
      </c>
      <c r="E8234">
        <v>0.15833333333333299</v>
      </c>
      <c r="F8234">
        <v>0.28437499999999999</v>
      </c>
      <c r="G8234">
        <v>0.133333333333333</v>
      </c>
      <c r="H8234">
        <v>0.36627906976744201</v>
      </c>
      <c r="I8234">
        <v>0.18181818181818199</v>
      </c>
      <c r="J8234" s="1">
        <v>0</v>
      </c>
      <c r="K8234" t="s">
        <v>23241</v>
      </c>
      <c r="L8234" t="s">
        <v>39712</v>
      </c>
      <c r="M8234" t="s">
        <v>39713</v>
      </c>
    </row>
    <row r="8235" spans="1:13">
      <c r="A8235" s="1" t="s">
        <v>10252</v>
      </c>
      <c r="B8235">
        <v>1.2520027402103001E-5</v>
      </c>
      <c r="C8235" s="1">
        <v>1.18273557887149E-7</v>
      </c>
      <c r="D8235">
        <v>3.125E-2</v>
      </c>
      <c r="E8235">
        <v>1.1111111111111099E-2</v>
      </c>
      <c r="F8235">
        <v>1.8041237113402098E-2</v>
      </c>
      <c r="G8235">
        <v>0.22222222222222199</v>
      </c>
      <c r="H8235">
        <v>4.7169811320754698E-3</v>
      </c>
      <c r="I8235">
        <v>3.60824742268041E-2</v>
      </c>
      <c r="J8235" s="1">
        <v>0</v>
      </c>
      <c r="K8235" t="s">
        <v>23241</v>
      </c>
      <c r="L8235" t="s">
        <v>39714</v>
      </c>
      <c r="M8235" t="s">
        <v>39715</v>
      </c>
    </row>
    <row r="8236" spans="1:13">
      <c r="A8236" s="1" t="s">
        <v>10253</v>
      </c>
      <c r="B8236">
        <v>3.58099991674488E-5</v>
      </c>
      <c r="C8236" s="1">
        <v>8.8964117616707603E-5</v>
      </c>
      <c r="D8236">
        <v>1</v>
      </c>
      <c r="E8236">
        <v>0.99074074074074103</v>
      </c>
      <c r="F8236">
        <v>0.99206349206349198</v>
      </c>
      <c r="G8236">
        <v>0.91666666666666696</v>
      </c>
      <c r="H8236">
        <v>0.59166666666666701</v>
      </c>
      <c r="I8236">
        <v>1</v>
      </c>
      <c r="J8236" s="1" t="s">
        <v>23229</v>
      </c>
      <c r="K8236" t="s">
        <v>23238</v>
      </c>
      <c r="L8236" t="s">
        <v>39716</v>
      </c>
      <c r="M8236" t="s">
        <v>39717</v>
      </c>
    </row>
    <row r="8237" spans="1:13">
      <c r="A8237" s="1" t="s">
        <v>10254</v>
      </c>
      <c r="B8237">
        <v>1.12548409639903E-7</v>
      </c>
      <c r="C8237" s="1">
        <v>3.4729289755951901E-6</v>
      </c>
      <c r="D8237">
        <v>1</v>
      </c>
      <c r="E8237">
        <v>0.989247311827957</v>
      </c>
      <c r="F8237">
        <v>1</v>
      </c>
      <c r="G8237">
        <v>1</v>
      </c>
      <c r="H8237">
        <v>1</v>
      </c>
      <c r="I8237">
        <v>0.90756302521008403</v>
      </c>
      <c r="J8237" s="1">
        <v>1</v>
      </c>
      <c r="K8237" t="s">
        <v>23238</v>
      </c>
      <c r="L8237" t="s">
        <v>39718</v>
      </c>
      <c r="M8237" t="s">
        <v>39719</v>
      </c>
    </row>
    <row r="8238" spans="1:13">
      <c r="A8238" s="1" t="s">
        <v>10255</v>
      </c>
      <c r="B8238">
        <v>2.2532084274943E-8</v>
      </c>
      <c r="C8238" s="1">
        <v>5.9920014109896497E-8</v>
      </c>
      <c r="D8238">
        <v>6.25E-2</v>
      </c>
      <c r="E8238">
        <v>0</v>
      </c>
      <c r="F8238">
        <v>0</v>
      </c>
      <c r="G8238">
        <v>0</v>
      </c>
      <c r="H8238">
        <v>1.33928571428571E-2</v>
      </c>
      <c r="I8238">
        <v>0</v>
      </c>
      <c r="J8238" s="1">
        <v>0.05</v>
      </c>
      <c r="K8238" t="s">
        <v>23241</v>
      </c>
      <c r="L8238" t="s">
        <v>39720</v>
      </c>
      <c r="M8238" t="s">
        <v>39721</v>
      </c>
    </row>
    <row r="8239" spans="1:13">
      <c r="A8239" s="1" t="s">
        <v>10256</v>
      </c>
      <c r="B8239">
        <v>1.3592881337706E-5</v>
      </c>
      <c r="C8239" s="1">
        <v>3.8058871906727698E-4</v>
      </c>
      <c r="D8239">
        <v>0.98387096774193505</v>
      </c>
      <c r="E8239">
        <v>1</v>
      </c>
      <c r="F8239">
        <v>0.93846153846153801</v>
      </c>
      <c r="G8239">
        <v>0.97321428571428603</v>
      </c>
      <c r="H8239">
        <v>0.58181818181818201</v>
      </c>
      <c r="I8239">
        <v>0.88888888888888895</v>
      </c>
      <c r="J8239" s="1">
        <v>1</v>
      </c>
      <c r="K8239" t="s">
        <v>23238</v>
      </c>
      <c r="L8239" t="s">
        <v>39722</v>
      </c>
      <c r="M8239" t="s">
        <v>39723</v>
      </c>
    </row>
    <row r="8240" spans="1:13">
      <c r="A8240" s="1" t="s">
        <v>10257</v>
      </c>
      <c r="B8240">
        <v>2.4953268941443799E-9</v>
      </c>
      <c r="C8240" s="1">
        <v>9.8583522681752299E-8</v>
      </c>
      <c r="D8240">
        <v>0</v>
      </c>
      <c r="E8240">
        <v>0</v>
      </c>
      <c r="F8240">
        <v>0</v>
      </c>
      <c r="G8240">
        <v>0</v>
      </c>
      <c r="H8240">
        <v>4.9019607843137298E-3</v>
      </c>
      <c r="I8240">
        <v>0</v>
      </c>
      <c r="J8240" s="1">
        <v>0.18181818181818199</v>
      </c>
      <c r="K8240" t="s">
        <v>23241</v>
      </c>
      <c r="L8240" t="s">
        <v>39724</v>
      </c>
      <c r="M8240" t="s">
        <v>39725</v>
      </c>
    </row>
    <row r="8241" spans="1:13">
      <c r="A8241" s="1" t="s">
        <v>10258</v>
      </c>
      <c r="B8241">
        <v>4.2457170623116598E-5</v>
      </c>
      <c r="C8241" s="1">
        <v>2.0125157450739602E-5</v>
      </c>
      <c r="D8241">
        <v>0.90625</v>
      </c>
      <c r="E8241">
        <v>0.79166666666666696</v>
      </c>
      <c r="F8241">
        <v>0.992307692307692</v>
      </c>
      <c r="G8241">
        <v>0.81372549019607798</v>
      </c>
      <c r="H8241">
        <v>0.967592592592593</v>
      </c>
      <c r="I8241">
        <v>0.95454545454545503</v>
      </c>
      <c r="J8241" s="1">
        <v>1</v>
      </c>
      <c r="K8241" t="s">
        <v>23238</v>
      </c>
      <c r="L8241" t="s">
        <v>39726</v>
      </c>
      <c r="M8241" t="s">
        <v>39727</v>
      </c>
    </row>
    <row r="8242" spans="1:13">
      <c r="A8242" s="1" t="s">
        <v>10259</v>
      </c>
      <c r="B8242">
        <v>1.66536101104018E-6</v>
      </c>
      <c r="C8242" s="1">
        <v>4.7997388867474098E-5</v>
      </c>
      <c r="D8242">
        <v>0.39285714285714302</v>
      </c>
      <c r="E8242">
        <v>0.133333333333333</v>
      </c>
      <c r="F8242">
        <v>0.65312499999999996</v>
      </c>
      <c r="G8242">
        <v>0.102272727272727</v>
      </c>
      <c r="H8242">
        <v>0.67763157894736803</v>
      </c>
      <c r="I8242">
        <v>0.2421875</v>
      </c>
      <c r="J8242" s="1">
        <v>0</v>
      </c>
      <c r="K8242" t="s">
        <v>23239</v>
      </c>
      <c r="L8242" t="s">
        <v>39728</v>
      </c>
      <c r="M8242" t="s">
        <v>39729</v>
      </c>
    </row>
    <row r="8243" spans="1:13">
      <c r="A8243" s="1" t="s">
        <v>10260</v>
      </c>
      <c r="B8243">
        <v>3.3746255624673098E-6</v>
      </c>
      <c r="C8243" s="1">
        <v>4.7231623622657903E-7</v>
      </c>
      <c r="D8243">
        <v>0.2</v>
      </c>
      <c r="E8243">
        <v>0</v>
      </c>
      <c r="F8243">
        <v>2.7932960893854702E-3</v>
      </c>
      <c r="G8243">
        <v>0</v>
      </c>
      <c r="H8243">
        <v>0</v>
      </c>
      <c r="I8243">
        <v>6.5789473684210497E-3</v>
      </c>
      <c r="J8243" s="1">
        <v>0</v>
      </c>
      <c r="K8243" t="s">
        <v>23242</v>
      </c>
      <c r="L8243" t="s">
        <v>39730</v>
      </c>
      <c r="M8243" t="s">
        <v>39731</v>
      </c>
    </row>
    <row r="8244" spans="1:13">
      <c r="A8244" s="1" t="s">
        <v>10261</v>
      </c>
      <c r="B8244">
        <v>8.6642488715997306E-6</v>
      </c>
      <c r="C8244" s="1">
        <v>1.4614905568753901E-4</v>
      </c>
      <c r="D8244">
        <v>0.37096774193548399</v>
      </c>
      <c r="E8244">
        <v>0.50520833333333304</v>
      </c>
      <c r="F8244">
        <v>0.78918918918918901</v>
      </c>
      <c r="G8244">
        <v>4.31034482758621E-2</v>
      </c>
      <c r="H8244">
        <v>0.81313131313131304</v>
      </c>
      <c r="I8244">
        <v>0.29310344827586199</v>
      </c>
      <c r="J8244" s="1">
        <v>1</v>
      </c>
      <c r="K8244" t="s">
        <v>23240</v>
      </c>
      <c r="L8244" t="s">
        <v>39732</v>
      </c>
      <c r="M8244" t="s">
        <v>39733</v>
      </c>
    </row>
    <row r="8245" spans="1:13">
      <c r="A8245" s="1" t="s">
        <v>10262</v>
      </c>
      <c r="B8245">
        <v>9.0402812076437894E-5</v>
      </c>
      <c r="C8245" s="1">
        <v>1.75711225838934E-6</v>
      </c>
      <c r="D8245">
        <v>0.87037037037037002</v>
      </c>
      <c r="E8245">
        <v>0.68181818181818199</v>
      </c>
      <c r="F8245">
        <v>0.33235294117647102</v>
      </c>
      <c r="G8245">
        <v>0.22972972972972999</v>
      </c>
      <c r="H8245">
        <v>0.15533980582524301</v>
      </c>
      <c r="I8245">
        <v>0.36538461538461497</v>
      </c>
      <c r="J8245" s="1">
        <v>0</v>
      </c>
      <c r="K8245" t="s">
        <v>23237</v>
      </c>
      <c r="L8245" t="s">
        <v>39734</v>
      </c>
      <c r="M8245" t="s">
        <v>39735</v>
      </c>
    </row>
    <row r="8246" spans="1:13">
      <c r="A8246" s="1" t="s">
        <v>10263</v>
      </c>
      <c r="B8246">
        <v>6.7783215941072E-7</v>
      </c>
      <c r="C8246" s="1">
        <v>5.2504780073644701E-6</v>
      </c>
      <c r="D8246">
        <v>1</v>
      </c>
      <c r="E8246">
        <v>1</v>
      </c>
      <c r="F8246">
        <v>1</v>
      </c>
      <c r="G8246">
        <v>0.79545454545454497</v>
      </c>
      <c r="H8246">
        <v>1</v>
      </c>
      <c r="I8246">
        <v>0.79032258064516103</v>
      </c>
      <c r="J8246" s="1">
        <v>1</v>
      </c>
      <c r="K8246" t="s">
        <v>23238</v>
      </c>
      <c r="L8246" t="s">
        <v>39736</v>
      </c>
      <c r="M8246" t="s">
        <v>39737</v>
      </c>
    </row>
    <row r="8247" spans="1:13">
      <c r="A8247" s="1" t="s">
        <v>10264</v>
      </c>
      <c r="B8247">
        <v>7.1769924220992804E-7</v>
      </c>
      <c r="C8247" s="1">
        <v>5.6754544330742004E-6</v>
      </c>
      <c r="D8247">
        <v>1</v>
      </c>
      <c r="E8247">
        <v>0.98795180722891596</v>
      </c>
      <c r="F8247">
        <v>1</v>
      </c>
      <c r="G8247">
        <v>0.8125</v>
      </c>
      <c r="H8247">
        <v>0.98026315789473695</v>
      </c>
      <c r="I8247">
        <v>0.90909090909090895</v>
      </c>
      <c r="J8247" s="1">
        <v>1</v>
      </c>
      <c r="K8247" t="s">
        <v>23237</v>
      </c>
      <c r="L8247" t="s">
        <v>39738</v>
      </c>
      <c r="M8247" t="s">
        <v>39739</v>
      </c>
    </row>
    <row r="8248" spans="1:13">
      <c r="A8248" s="1" t="s">
        <v>10265</v>
      </c>
      <c r="B8248">
        <v>2.8548187801621798E-6</v>
      </c>
      <c r="C8248" s="1">
        <v>6.1007569437623901E-6</v>
      </c>
      <c r="D8248">
        <v>0.98387096774193505</v>
      </c>
      <c r="E8248">
        <v>1</v>
      </c>
      <c r="F8248">
        <v>0.95026178010471196</v>
      </c>
      <c r="G8248">
        <v>0.98979591836734704</v>
      </c>
      <c r="H8248">
        <v>0.95631067961165095</v>
      </c>
      <c r="I8248">
        <v>0.93902439024390205</v>
      </c>
      <c r="J8248" s="1">
        <v>1</v>
      </c>
      <c r="K8248" t="s">
        <v>23238</v>
      </c>
      <c r="L8248" t="s">
        <v>39740</v>
      </c>
      <c r="M8248" t="s">
        <v>39741</v>
      </c>
    </row>
    <row r="8249" spans="1:13">
      <c r="A8249" s="1" t="s">
        <v>10266</v>
      </c>
      <c r="B8249">
        <v>2.5110027686788201E-4</v>
      </c>
      <c r="C8249" s="1">
        <v>5.4032660553962799E-5</v>
      </c>
      <c r="D8249">
        <v>0.93333333333333302</v>
      </c>
      <c r="E8249">
        <v>0.546875</v>
      </c>
      <c r="F8249">
        <v>0.61082474226804095</v>
      </c>
      <c r="G8249">
        <v>0.28070175438596501</v>
      </c>
      <c r="H8249">
        <v>0.74090909090909096</v>
      </c>
      <c r="I8249">
        <v>0.61734693877550995</v>
      </c>
      <c r="J8249" s="1">
        <v>1</v>
      </c>
      <c r="K8249" t="s">
        <v>23241</v>
      </c>
      <c r="L8249" t="s">
        <v>39742</v>
      </c>
      <c r="M8249" t="s">
        <v>39743</v>
      </c>
    </row>
    <row r="8250" spans="1:13">
      <c r="A8250" s="1" t="s">
        <v>10267</v>
      </c>
      <c r="B8250">
        <v>3.74733448202507E-5</v>
      </c>
      <c r="C8250" s="1">
        <v>3.4487713162322099E-6</v>
      </c>
      <c r="D8250">
        <v>1</v>
      </c>
      <c r="E8250">
        <v>0.89784946236559104</v>
      </c>
      <c r="F8250">
        <v>1</v>
      </c>
      <c r="G8250">
        <v>1</v>
      </c>
      <c r="H8250">
        <v>1</v>
      </c>
      <c r="I8250">
        <v>1</v>
      </c>
      <c r="J8250" s="1">
        <v>1</v>
      </c>
      <c r="K8250" t="s">
        <v>23238</v>
      </c>
      <c r="L8250" t="s">
        <v>39744</v>
      </c>
      <c r="M8250" t="s">
        <v>39745</v>
      </c>
    </row>
    <row r="8251" spans="1:13">
      <c r="A8251" s="1" t="s">
        <v>10268</v>
      </c>
      <c r="B8251">
        <v>1.1111299381844499E-5</v>
      </c>
      <c r="C8251" s="1">
        <v>2.6918943972824999E-5</v>
      </c>
      <c r="D8251">
        <v>0</v>
      </c>
      <c r="E8251">
        <v>0</v>
      </c>
      <c r="F8251">
        <v>5.8201058201058198E-2</v>
      </c>
      <c r="G8251">
        <v>0</v>
      </c>
      <c r="H8251">
        <v>6.0185185185185203E-2</v>
      </c>
      <c r="I8251">
        <v>7.1428571428571397E-2</v>
      </c>
      <c r="J8251" s="1">
        <v>0</v>
      </c>
      <c r="K8251" t="s">
        <v>23238</v>
      </c>
      <c r="L8251" t="s">
        <v>39746</v>
      </c>
      <c r="M8251" t="s">
        <v>39747</v>
      </c>
    </row>
    <row r="8252" spans="1:13">
      <c r="A8252" s="1" t="s">
        <v>10269</v>
      </c>
      <c r="B8252">
        <v>9.1877317258897598E-7</v>
      </c>
      <c r="C8252" s="1">
        <v>6.9432247105805597E-6</v>
      </c>
      <c r="D8252">
        <v>1</v>
      </c>
      <c r="E8252">
        <v>1</v>
      </c>
      <c r="F8252">
        <v>0.97340425531914898</v>
      </c>
      <c r="G8252">
        <v>1</v>
      </c>
      <c r="H8252">
        <v>0.995</v>
      </c>
      <c r="I8252">
        <v>1</v>
      </c>
      <c r="J8252" s="1">
        <v>0.5</v>
      </c>
      <c r="K8252" t="s">
        <v>23240</v>
      </c>
      <c r="L8252" t="s">
        <v>39748</v>
      </c>
      <c r="M8252" t="s">
        <v>39749</v>
      </c>
    </row>
    <row r="8253" spans="1:13">
      <c r="A8253" s="1" t="s">
        <v>10270</v>
      </c>
      <c r="B8253">
        <v>2.0663699149011701E-4</v>
      </c>
      <c r="C8253" s="1">
        <v>8.9731818565002305E-5</v>
      </c>
      <c r="D8253">
        <v>0.79545454545454497</v>
      </c>
      <c r="E8253">
        <v>0.36206896551724099</v>
      </c>
      <c r="F8253">
        <v>0.90414507772020702</v>
      </c>
      <c r="G8253">
        <v>0.90476190476190499</v>
      </c>
      <c r="H8253">
        <v>0.95327102803738295</v>
      </c>
      <c r="I8253">
        <v>0.96022727272727304</v>
      </c>
      <c r="J8253" s="1">
        <v>1</v>
      </c>
      <c r="K8253" t="s">
        <v>23238</v>
      </c>
      <c r="L8253" t="s">
        <v>39750</v>
      </c>
      <c r="M8253" t="s">
        <v>39751</v>
      </c>
    </row>
    <row r="8254" spans="1:13">
      <c r="A8254" s="1" t="s">
        <v>10271</v>
      </c>
      <c r="B8254">
        <v>1.9495272098238201E-6</v>
      </c>
      <c r="C8254" s="1">
        <v>4.82037097235012E-5</v>
      </c>
      <c r="D8254">
        <v>0</v>
      </c>
      <c r="E8254">
        <v>5.4945054945054897E-3</v>
      </c>
      <c r="F8254">
        <v>0.164948453608247</v>
      </c>
      <c r="G8254">
        <v>6.8965517241379296E-2</v>
      </c>
      <c r="H8254">
        <v>0.20270270270270299</v>
      </c>
      <c r="I8254">
        <v>4.9107142857142898E-2</v>
      </c>
      <c r="J8254" s="1">
        <v>0</v>
      </c>
      <c r="K8254" t="s">
        <v>23241</v>
      </c>
      <c r="L8254" t="s">
        <v>39752</v>
      </c>
      <c r="M8254" t="s">
        <v>39753</v>
      </c>
    </row>
    <row r="8255" spans="1:13">
      <c r="A8255" s="1" t="s">
        <v>10272</v>
      </c>
      <c r="B8255">
        <v>5.8649622725202399E-12</v>
      </c>
      <c r="C8255" s="1">
        <v>2.2340755635401799E-6</v>
      </c>
      <c r="D8255">
        <v>0.95161290322580605</v>
      </c>
      <c r="E8255">
        <v>0.91071428571428603</v>
      </c>
      <c r="F8255">
        <v>1</v>
      </c>
      <c r="G8255">
        <v>1</v>
      </c>
      <c r="H8255">
        <v>1</v>
      </c>
      <c r="I8255">
        <v>1</v>
      </c>
      <c r="J8255" s="1">
        <v>1</v>
      </c>
      <c r="K8255" t="s">
        <v>23238</v>
      </c>
      <c r="L8255" t="s">
        <v>39754</v>
      </c>
      <c r="M8255" t="s">
        <v>39755</v>
      </c>
    </row>
    <row r="8256" spans="1:13">
      <c r="A8256" s="1" t="s">
        <v>10273</v>
      </c>
      <c r="B8256">
        <v>3.8337655737804799E-6</v>
      </c>
      <c r="C8256" s="1">
        <v>1.27221987721328E-7</v>
      </c>
      <c r="D8256">
        <v>0.32142857142857101</v>
      </c>
      <c r="E8256">
        <v>0.1</v>
      </c>
      <c r="F8256">
        <v>1.1450381679389301E-2</v>
      </c>
      <c r="G8256">
        <v>0.47916666666666702</v>
      </c>
      <c r="H8256">
        <v>1.6949152542372899E-2</v>
      </c>
      <c r="I8256">
        <v>0.20689655172413801</v>
      </c>
      <c r="J8256" s="1">
        <v>0</v>
      </c>
      <c r="K8256" t="s">
        <v>23241</v>
      </c>
      <c r="L8256" t="s">
        <v>39756</v>
      </c>
      <c r="M8256" t="s">
        <v>39757</v>
      </c>
    </row>
    <row r="8257" spans="1:13">
      <c r="A8257" s="1" t="s">
        <v>10274</v>
      </c>
      <c r="B8257">
        <v>2.0342237042945798E-6</v>
      </c>
      <c r="C8257" s="1">
        <v>7.3806581757157995E-5</v>
      </c>
      <c r="D8257">
        <v>0.15625</v>
      </c>
      <c r="E8257">
        <v>0.115789473684211</v>
      </c>
      <c r="F8257">
        <v>0.109947643979058</v>
      </c>
      <c r="G8257">
        <v>0.64545454545454595</v>
      </c>
      <c r="H8257">
        <v>0.123893805309735</v>
      </c>
      <c r="I8257">
        <v>0.36016949152542399</v>
      </c>
      <c r="J8257" s="1" t="s">
        <v>23229</v>
      </c>
      <c r="K8257" t="s">
        <v>23239</v>
      </c>
      <c r="L8257" t="s">
        <v>39758</v>
      </c>
      <c r="M8257" t="s">
        <v>39759</v>
      </c>
    </row>
    <row r="8258" spans="1:13">
      <c r="A8258" s="1" t="s">
        <v>10275</v>
      </c>
      <c r="B8258">
        <v>4.3424851446741001E-8</v>
      </c>
      <c r="C8258" s="1">
        <v>1.4376087839127E-8</v>
      </c>
      <c r="D8258">
        <v>0</v>
      </c>
      <c r="E8258">
        <v>0</v>
      </c>
      <c r="F8258">
        <v>0</v>
      </c>
      <c r="G8258">
        <v>0</v>
      </c>
      <c r="H8258">
        <v>4.6728971962616802E-3</v>
      </c>
      <c r="I8258">
        <v>4.5045045045045001E-3</v>
      </c>
      <c r="J8258" s="1">
        <v>0</v>
      </c>
      <c r="K8258" t="s">
        <v>23241</v>
      </c>
      <c r="L8258" t="s">
        <v>39760</v>
      </c>
      <c r="M8258" t="s">
        <v>39761</v>
      </c>
    </row>
    <row r="8259" spans="1:13">
      <c r="A8259" s="1" t="s">
        <v>10276</v>
      </c>
      <c r="B8259">
        <v>2.5235445259271301E-7</v>
      </c>
      <c r="C8259" s="1">
        <v>3.9721542294177698E-10</v>
      </c>
      <c r="D8259">
        <v>3.125E-2</v>
      </c>
      <c r="E8259">
        <v>0</v>
      </c>
      <c r="F8259">
        <v>2.64705882352941E-2</v>
      </c>
      <c r="G8259">
        <v>9.0909090909090905E-3</v>
      </c>
      <c r="H8259">
        <v>1.44230769230769E-2</v>
      </c>
      <c r="I8259">
        <v>5.0000000000000001E-3</v>
      </c>
      <c r="J8259" s="1" t="s">
        <v>23229</v>
      </c>
      <c r="K8259" t="s">
        <v>23241</v>
      </c>
      <c r="L8259" t="s">
        <v>39762</v>
      </c>
      <c r="M8259" t="s">
        <v>39763</v>
      </c>
    </row>
    <row r="8260" spans="1:13">
      <c r="A8260" s="1" t="s">
        <v>10277</v>
      </c>
      <c r="B8260">
        <v>1.79926378963603E-5</v>
      </c>
      <c r="C8260" s="1">
        <v>2.9885147312474201E-4</v>
      </c>
      <c r="D8260">
        <v>0.12962962962963001</v>
      </c>
      <c r="E8260">
        <v>0.19473684210526301</v>
      </c>
      <c r="F8260">
        <v>0.22</v>
      </c>
      <c r="G8260">
        <v>1.7543859649122799E-2</v>
      </c>
      <c r="H8260">
        <v>8.1818181818181804E-2</v>
      </c>
      <c r="I8260">
        <v>2.1739130434782601E-2</v>
      </c>
      <c r="J8260" s="1">
        <v>0.25</v>
      </c>
      <c r="K8260" t="s">
        <v>23242</v>
      </c>
      <c r="L8260" t="s">
        <v>39764</v>
      </c>
      <c r="M8260" t="s">
        <v>39765</v>
      </c>
    </row>
    <row r="8261" spans="1:13">
      <c r="A8261" s="1" t="s">
        <v>10278</v>
      </c>
      <c r="B8261">
        <v>1.49104753252136E-5</v>
      </c>
      <c r="C8261" s="1">
        <v>4.81153066017635E-4</v>
      </c>
      <c r="D8261">
        <v>0.592592592592593</v>
      </c>
      <c r="E8261">
        <v>0.59876543209876498</v>
      </c>
      <c r="F8261">
        <v>0.96511627906976705</v>
      </c>
      <c r="G8261">
        <v>0.25</v>
      </c>
      <c r="H8261">
        <v>0.89893617021276595</v>
      </c>
      <c r="I8261">
        <v>0.35499999999999998</v>
      </c>
      <c r="J8261" s="1" t="s">
        <v>23229</v>
      </c>
      <c r="K8261" t="s">
        <v>23241</v>
      </c>
      <c r="L8261" t="s">
        <v>39766</v>
      </c>
      <c r="M8261" t="s">
        <v>39767</v>
      </c>
    </row>
    <row r="8262" spans="1:13">
      <c r="A8262" s="1" t="s">
        <v>10279</v>
      </c>
      <c r="B8262">
        <v>3.2477662645446001E-4</v>
      </c>
      <c r="C8262" s="1">
        <v>4.1295626163278498E-5</v>
      </c>
      <c r="D8262">
        <v>0.203703703703704</v>
      </c>
      <c r="E8262">
        <v>0.45783132530120502</v>
      </c>
      <c r="F8262">
        <v>1.5384615384615399E-2</v>
      </c>
      <c r="G8262">
        <v>2.7777777777777801E-2</v>
      </c>
      <c r="H8262">
        <v>1.35135135135135E-2</v>
      </c>
      <c r="I8262">
        <v>0</v>
      </c>
      <c r="J8262" s="1">
        <v>0</v>
      </c>
      <c r="K8262" t="s">
        <v>23241</v>
      </c>
      <c r="L8262" t="s">
        <v>39768</v>
      </c>
      <c r="M8262" t="s">
        <v>39769</v>
      </c>
    </row>
    <row r="8263" spans="1:13">
      <c r="A8263" s="1" t="s">
        <v>10280</v>
      </c>
      <c r="B8263">
        <v>6.2086210544363004E-7</v>
      </c>
      <c r="C8263" s="1">
        <v>3.6186883306133899E-6</v>
      </c>
      <c r="D8263">
        <v>0</v>
      </c>
      <c r="E8263">
        <v>5.8823529411764696E-3</v>
      </c>
      <c r="F8263">
        <v>0</v>
      </c>
      <c r="G8263">
        <v>0</v>
      </c>
      <c r="H8263">
        <v>0</v>
      </c>
      <c r="I8263">
        <v>2.3529411764705899E-2</v>
      </c>
      <c r="J8263" s="1">
        <v>0</v>
      </c>
      <c r="K8263" t="s">
        <v>23242</v>
      </c>
      <c r="L8263" t="s">
        <v>39770</v>
      </c>
      <c r="M8263" t="s">
        <v>39771</v>
      </c>
    </row>
    <row r="8264" spans="1:13">
      <c r="A8264" s="1" t="s">
        <v>10281</v>
      </c>
      <c r="B8264">
        <v>2.3156932241077299E-5</v>
      </c>
      <c r="C8264" s="1">
        <v>7.1866912446218306E-5</v>
      </c>
      <c r="D8264">
        <v>0.59090909090909105</v>
      </c>
      <c r="E8264">
        <v>0.51388888888888895</v>
      </c>
      <c r="F8264">
        <v>0.49719101123595499</v>
      </c>
      <c r="G8264">
        <v>0.15625</v>
      </c>
      <c r="H8264">
        <v>0.43333333333333302</v>
      </c>
      <c r="I8264">
        <v>0.05</v>
      </c>
      <c r="J8264" s="1" t="s">
        <v>23229</v>
      </c>
      <c r="K8264" t="s">
        <v>23241</v>
      </c>
      <c r="L8264" t="s">
        <v>39772</v>
      </c>
      <c r="M8264" t="s">
        <v>39773</v>
      </c>
    </row>
    <row r="8265" spans="1:13">
      <c r="A8265" s="1" t="s">
        <v>10282</v>
      </c>
      <c r="B8265">
        <v>2.6591882383107299E-4</v>
      </c>
      <c r="C8265" s="1">
        <v>8.9900250360554508E-9</v>
      </c>
      <c r="D8265">
        <v>0.532258064516129</v>
      </c>
      <c r="E8265">
        <v>0.41954022988505701</v>
      </c>
      <c r="F8265">
        <v>0.89751552795031098</v>
      </c>
      <c r="G8265">
        <v>0.98387096774193505</v>
      </c>
      <c r="H8265">
        <v>0.89333333333333298</v>
      </c>
      <c r="I8265">
        <v>0.96341463414634099</v>
      </c>
      <c r="J8265" s="1" t="s">
        <v>23229</v>
      </c>
      <c r="K8265" t="s">
        <v>23241</v>
      </c>
      <c r="L8265" t="s">
        <v>39774</v>
      </c>
      <c r="M8265" t="s">
        <v>39775</v>
      </c>
    </row>
    <row r="8266" spans="1:13">
      <c r="A8266" s="1" t="s">
        <v>10283</v>
      </c>
      <c r="B8266">
        <v>7.1785549534229202E-5</v>
      </c>
      <c r="C8266" s="1">
        <v>2.30802877600879E-6</v>
      </c>
      <c r="D8266">
        <v>4.6875E-2</v>
      </c>
      <c r="E8266">
        <v>0.30898876404494402</v>
      </c>
      <c r="F8266">
        <v>3.2051282051282098E-3</v>
      </c>
      <c r="G8266">
        <v>0</v>
      </c>
      <c r="H8266">
        <v>7.14285714285714E-3</v>
      </c>
      <c r="I8266">
        <v>2.5000000000000001E-2</v>
      </c>
      <c r="J8266" s="1">
        <v>0</v>
      </c>
      <c r="K8266" t="s">
        <v>23238</v>
      </c>
      <c r="L8266" t="s">
        <v>39776</v>
      </c>
      <c r="M8266" t="s">
        <v>39777</v>
      </c>
    </row>
    <row r="8267" spans="1:13">
      <c r="A8267" s="1" t="s">
        <v>10284</v>
      </c>
      <c r="B8267">
        <v>2.5647312865387299E-8</v>
      </c>
      <c r="C8267" s="1">
        <v>6.5981554294431401E-7</v>
      </c>
      <c r="D8267">
        <v>1</v>
      </c>
      <c r="E8267">
        <v>1</v>
      </c>
      <c r="F8267">
        <v>1</v>
      </c>
      <c r="G8267">
        <v>1</v>
      </c>
      <c r="H8267">
        <v>0.995</v>
      </c>
      <c r="I8267">
        <v>1</v>
      </c>
      <c r="J8267" s="1">
        <v>0.63636363636363602</v>
      </c>
      <c r="K8267" t="s">
        <v>23237</v>
      </c>
      <c r="L8267" t="s">
        <v>39778</v>
      </c>
      <c r="M8267" t="s">
        <v>39779</v>
      </c>
    </row>
    <row r="8268" spans="1:13">
      <c r="A8268" s="1" t="s">
        <v>10285</v>
      </c>
      <c r="B8268">
        <v>6.7989186938381498E-5</v>
      </c>
      <c r="C8268" s="1">
        <v>2.5527302423433998E-6</v>
      </c>
      <c r="D8268">
        <v>0.94444444444444398</v>
      </c>
      <c r="E8268">
        <v>0.75892857142857095</v>
      </c>
      <c r="F8268">
        <v>0.96026490066225201</v>
      </c>
      <c r="G8268">
        <v>0.97142857142857097</v>
      </c>
      <c r="H8268">
        <v>0.99264705882352899</v>
      </c>
      <c r="I8268">
        <v>1</v>
      </c>
      <c r="J8268" s="1">
        <v>1</v>
      </c>
      <c r="K8268" t="s">
        <v>23239</v>
      </c>
      <c r="L8268" t="s">
        <v>39780</v>
      </c>
      <c r="M8268" t="s">
        <v>39781</v>
      </c>
    </row>
    <row r="8269" spans="1:13">
      <c r="A8269" s="1" t="s">
        <v>10286</v>
      </c>
      <c r="B8269">
        <v>1.41637164122392E-8</v>
      </c>
      <c r="C8269" s="1">
        <v>3.2419311531587102E-8</v>
      </c>
      <c r="D8269">
        <v>1.6666666666666701E-2</v>
      </c>
      <c r="E8269">
        <v>5.2631578947368397E-2</v>
      </c>
      <c r="F8269">
        <v>2.5773195876288698E-3</v>
      </c>
      <c r="G8269">
        <v>0</v>
      </c>
      <c r="H8269">
        <v>4.4642857142857097E-3</v>
      </c>
      <c r="I8269">
        <v>1.02040816326531E-2</v>
      </c>
      <c r="J8269" s="1">
        <v>0</v>
      </c>
      <c r="K8269" t="s">
        <v>23242</v>
      </c>
      <c r="L8269" t="s">
        <v>39782</v>
      </c>
      <c r="M8269" t="s">
        <v>39783</v>
      </c>
    </row>
    <row r="8270" spans="1:13">
      <c r="A8270" s="1" t="s">
        <v>10287</v>
      </c>
      <c r="B8270">
        <v>0</v>
      </c>
      <c r="C8270" s="1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s="1">
        <v>0</v>
      </c>
      <c r="K8270" t="s">
        <v>23242</v>
      </c>
      <c r="L8270" t="s">
        <v>39784</v>
      </c>
      <c r="M8270" t="s">
        <v>39785</v>
      </c>
    </row>
    <row r="8271" spans="1:13">
      <c r="A8271" s="1" t="s">
        <v>10288</v>
      </c>
      <c r="B8271">
        <v>6.6663612285032098E-7</v>
      </c>
      <c r="C8271" s="1">
        <v>1.13367104746138E-7</v>
      </c>
      <c r="D8271">
        <v>1</v>
      </c>
      <c r="E8271">
        <v>0.99137931034482796</v>
      </c>
      <c r="F8271">
        <v>0.99725274725274704</v>
      </c>
      <c r="G8271">
        <v>0.99074074074074103</v>
      </c>
      <c r="H8271">
        <v>1</v>
      </c>
      <c r="I8271">
        <v>1</v>
      </c>
      <c r="J8271" s="1">
        <v>1</v>
      </c>
      <c r="K8271" t="s">
        <v>23238</v>
      </c>
      <c r="L8271" t="s">
        <v>39786</v>
      </c>
      <c r="M8271" t="s">
        <v>39787</v>
      </c>
    </row>
    <row r="8272" spans="1:13">
      <c r="A8272" s="1" t="s">
        <v>10289</v>
      </c>
      <c r="B8272">
        <v>7.1548936973629699E-7</v>
      </c>
      <c r="C8272" s="1">
        <v>4.0101861123218604E-6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0.93548387096774199</v>
      </c>
      <c r="J8272" s="1" t="s">
        <v>23229</v>
      </c>
      <c r="K8272" t="s">
        <v>23239</v>
      </c>
      <c r="L8272" t="s">
        <v>39788</v>
      </c>
      <c r="M8272" t="s">
        <v>39789</v>
      </c>
    </row>
    <row r="8273" spans="1:13">
      <c r="A8273" s="1" t="s">
        <v>10290</v>
      </c>
      <c r="B8273">
        <v>1.5975836079439299E-5</v>
      </c>
      <c r="C8273" s="1">
        <v>4.0590109389510202E-5</v>
      </c>
      <c r="D8273">
        <v>0.431034482758621</v>
      </c>
      <c r="E8273">
        <v>0.43617021276595702</v>
      </c>
      <c r="F8273">
        <v>1.2903225806451601E-2</v>
      </c>
      <c r="G8273">
        <v>0.1875</v>
      </c>
      <c r="H8273">
        <v>3.125E-2</v>
      </c>
      <c r="I8273">
        <v>0.214285714285714</v>
      </c>
      <c r="J8273" s="1">
        <v>1</v>
      </c>
      <c r="K8273" t="s">
        <v>23238</v>
      </c>
      <c r="L8273" t="s">
        <v>39790</v>
      </c>
      <c r="M8273" t="s">
        <v>39791</v>
      </c>
    </row>
    <row r="8274" spans="1:13">
      <c r="A8274" s="1" t="s">
        <v>10291</v>
      </c>
      <c r="B8274">
        <v>3.3220941167511699E-8</v>
      </c>
      <c r="C8274" s="1">
        <v>3.7515333295449803E-8</v>
      </c>
      <c r="D8274">
        <v>1</v>
      </c>
      <c r="E8274">
        <v>1</v>
      </c>
      <c r="F8274">
        <v>1</v>
      </c>
      <c r="G8274">
        <v>0.98333333333333295</v>
      </c>
      <c r="H8274">
        <v>1</v>
      </c>
      <c r="I8274">
        <v>1</v>
      </c>
      <c r="J8274" s="1">
        <v>1</v>
      </c>
      <c r="K8274" t="s">
        <v>23241</v>
      </c>
      <c r="L8274" t="s">
        <v>39792</v>
      </c>
      <c r="M8274" t="s">
        <v>39793</v>
      </c>
    </row>
    <row r="8275" spans="1:13">
      <c r="A8275" s="1" t="s">
        <v>10292</v>
      </c>
      <c r="B8275">
        <v>6.6782414731601997E-4</v>
      </c>
      <c r="C8275" s="1">
        <v>1.03337992442941E-5</v>
      </c>
      <c r="D8275">
        <v>0.609375</v>
      </c>
      <c r="E8275">
        <v>0.296875</v>
      </c>
      <c r="F8275">
        <v>0.82051282051282004</v>
      </c>
      <c r="G8275">
        <v>0.91379310344827602</v>
      </c>
      <c r="H8275">
        <v>0.80180180180180205</v>
      </c>
      <c r="I8275">
        <v>0.85887096774193505</v>
      </c>
      <c r="J8275" s="1">
        <v>1</v>
      </c>
      <c r="K8275" t="s">
        <v>23238</v>
      </c>
      <c r="L8275" t="s">
        <v>39794</v>
      </c>
      <c r="M8275" t="s">
        <v>39795</v>
      </c>
    </row>
    <row r="8276" spans="1:13">
      <c r="A8276" s="1" t="s">
        <v>10293</v>
      </c>
      <c r="B8276">
        <v>4.3454304481403799E-6</v>
      </c>
      <c r="C8276" s="1">
        <v>2.9144011243424802E-4</v>
      </c>
      <c r="D8276">
        <v>1</v>
      </c>
      <c r="E8276">
        <v>0.98876404494381998</v>
      </c>
      <c r="F8276">
        <v>0.89385474860335201</v>
      </c>
      <c r="G8276">
        <v>0.98648648648648696</v>
      </c>
      <c r="H8276">
        <v>0.65887850467289699</v>
      </c>
      <c r="I8276">
        <v>0.85353535353535304</v>
      </c>
      <c r="J8276" s="1">
        <v>1</v>
      </c>
      <c r="K8276" t="s">
        <v>23238</v>
      </c>
      <c r="L8276" t="s">
        <v>39796</v>
      </c>
      <c r="M8276" t="s">
        <v>39797</v>
      </c>
    </row>
    <row r="8277" spans="1:13">
      <c r="A8277" s="1" t="s">
        <v>10294</v>
      </c>
      <c r="B8277">
        <v>1.4479067842022799E-6</v>
      </c>
      <c r="C8277" s="1">
        <v>1.8175652772031301E-6</v>
      </c>
      <c r="D8277">
        <v>1</v>
      </c>
      <c r="E8277">
        <v>0.99462365591397806</v>
      </c>
      <c r="F8277">
        <v>0.997435897435897</v>
      </c>
      <c r="G8277">
        <v>0.97058823529411797</v>
      </c>
      <c r="H8277">
        <v>0.78504672897196304</v>
      </c>
      <c r="I8277">
        <v>0.995</v>
      </c>
      <c r="J8277" s="1">
        <v>1</v>
      </c>
      <c r="K8277" t="s">
        <v>23241</v>
      </c>
      <c r="L8277" t="s">
        <v>39798</v>
      </c>
      <c r="M8277" t="s">
        <v>39799</v>
      </c>
    </row>
    <row r="8278" spans="1:13">
      <c r="A8278" s="1" t="s">
        <v>10295</v>
      </c>
      <c r="B8278">
        <v>6.5227745764380294E-5</v>
      </c>
      <c r="C8278" s="1">
        <v>5.4109412526079201E-5</v>
      </c>
      <c r="D8278">
        <v>0.96875</v>
      </c>
      <c r="E8278">
        <v>1</v>
      </c>
      <c r="F8278">
        <v>0.70161290322580605</v>
      </c>
      <c r="G8278">
        <v>1</v>
      </c>
      <c r="H8278">
        <v>0.84239130434782605</v>
      </c>
      <c r="I8278">
        <v>0.94776119402985104</v>
      </c>
      <c r="J8278" s="1">
        <v>1</v>
      </c>
      <c r="K8278" t="s">
        <v>23241</v>
      </c>
      <c r="L8278" t="s">
        <v>39800</v>
      </c>
      <c r="M8278" t="s">
        <v>39801</v>
      </c>
    </row>
    <row r="8279" spans="1:13">
      <c r="A8279" s="1" t="s">
        <v>10296</v>
      </c>
      <c r="B8279">
        <v>1.8819715529675E-9</v>
      </c>
      <c r="C8279" s="1">
        <v>2.0476302602095599E-6</v>
      </c>
      <c r="D8279">
        <v>1</v>
      </c>
      <c r="E8279">
        <v>1</v>
      </c>
      <c r="F8279">
        <v>0.87410071942445999</v>
      </c>
      <c r="G8279">
        <v>1</v>
      </c>
      <c r="H8279">
        <v>1</v>
      </c>
      <c r="I8279">
        <v>1</v>
      </c>
      <c r="J8279" s="1" t="s">
        <v>23229</v>
      </c>
      <c r="K8279" t="s">
        <v>23238</v>
      </c>
      <c r="L8279" t="s">
        <v>39802</v>
      </c>
      <c r="M8279" t="s">
        <v>39803</v>
      </c>
    </row>
    <row r="8280" spans="1:13">
      <c r="A8280" s="1" t="s">
        <v>10297</v>
      </c>
      <c r="B8280">
        <v>1.0582771219079301E-5</v>
      </c>
      <c r="C8280" s="1">
        <v>6.1872420296342807E-5</v>
      </c>
      <c r="D8280">
        <v>1</v>
      </c>
      <c r="E8280">
        <v>1</v>
      </c>
      <c r="F8280">
        <v>1</v>
      </c>
      <c r="G8280">
        <v>0.95098039215686303</v>
      </c>
      <c r="H8280">
        <v>0.974683544303797</v>
      </c>
      <c r="I8280">
        <v>0.86448598130841103</v>
      </c>
      <c r="J8280" s="1">
        <v>1</v>
      </c>
      <c r="K8280" t="s">
        <v>23238</v>
      </c>
      <c r="L8280" t="s">
        <v>39804</v>
      </c>
      <c r="M8280" t="s">
        <v>39805</v>
      </c>
    </row>
    <row r="8281" spans="1:13">
      <c r="A8281" s="1" t="s">
        <v>10298</v>
      </c>
      <c r="B8281">
        <v>5.0354517599570598E-5</v>
      </c>
      <c r="C8281" s="1">
        <v>1.05761954722889E-4</v>
      </c>
      <c r="D8281">
        <v>0.90322580645161299</v>
      </c>
      <c r="E8281">
        <v>0.79166666666666696</v>
      </c>
      <c r="F8281">
        <v>0.375</v>
      </c>
      <c r="G8281">
        <v>0.5</v>
      </c>
      <c r="H8281">
        <v>0.18859649122807001</v>
      </c>
      <c r="I8281">
        <v>0.54032258064516103</v>
      </c>
      <c r="J8281" s="1">
        <v>1</v>
      </c>
      <c r="K8281" t="s">
        <v>23238</v>
      </c>
      <c r="L8281" t="s">
        <v>39806</v>
      </c>
      <c r="M8281" t="s">
        <v>39807</v>
      </c>
    </row>
    <row r="8282" spans="1:13">
      <c r="A8282" s="1" t="s">
        <v>10299</v>
      </c>
      <c r="B8282">
        <v>1.9103938455117002E-6</v>
      </c>
      <c r="C8282" s="1">
        <v>9.7351327531861693E-6</v>
      </c>
      <c r="D8282">
        <v>0</v>
      </c>
      <c r="E8282">
        <v>5.2083333333333296E-3</v>
      </c>
      <c r="F8282">
        <v>0.20769230769230801</v>
      </c>
      <c r="G8282">
        <v>1.85185185185185E-2</v>
      </c>
      <c r="H8282">
        <v>0.17105263157894701</v>
      </c>
      <c r="I8282">
        <v>3.2000000000000001E-2</v>
      </c>
      <c r="J8282" s="1">
        <v>0</v>
      </c>
      <c r="K8282" t="s">
        <v>23241</v>
      </c>
      <c r="L8282" t="s">
        <v>39808</v>
      </c>
      <c r="M8282" t="s">
        <v>39809</v>
      </c>
    </row>
    <row r="8283" spans="1:13">
      <c r="A8283" s="1" t="s">
        <v>10300</v>
      </c>
      <c r="B8283">
        <v>7.1649042327123597E-7</v>
      </c>
      <c r="C8283" s="1">
        <v>5.7374197398985404E-7</v>
      </c>
      <c r="D8283">
        <v>0</v>
      </c>
      <c r="E8283">
        <v>5.2083333333333296E-3</v>
      </c>
      <c r="F8283">
        <v>2.5641025641025602E-3</v>
      </c>
      <c r="G8283">
        <v>0.125</v>
      </c>
      <c r="H8283">
        <v>0</v>
      </c>
      <c r="I8283">
        <v>2.27272727272727E-2</v>
      </c>
      <c r="J8283" s="1">
        <v>0</v>
      </c>
      <c r="K8283" t="s">
        <v>23242</v>
      </c>
      <c r="L8283" t="s">
        <v>39810</v>
      </c>
      <c r="M8283" t="s">
        <v>39811</v>
      </c>
    </row>
    <row r="8284" spans="1:13">
      <c r="A8284" s="1" t="s">
        <v>10301</v>
      </c>
      <c r="B8284">
        <v>1.7272838910098801E-5</v>
      </c>
      <c r="C8284" s="1">
        <v>2.4507873218058399E-5</v>
      </c>
      <c r="D8284">
        <v>0.26086956521739102</v>
      </c>
      <c r="E8284">
        <v>4.2857142857142899E-2</v>
      </c>
      <c r="F8284">
        <v>0.173684210526316</v>
      </c>
      <c r="G8284">
        <v>0.22916666666666699</v>
      </c>
      <c r="H8284">
        <v>0.46</v>
      </c>
      <c r="I8284">
        <v>0.157894736842105</v>
      </c>
      <c r="J8284" s="1">
        <v>0</v>
      </c>
      <c r="K8284" t="s">
        <v>23238</v>
      </c>
      <c r="L8284" t="s">
        <v>39812</v>
      </c>
      <c r="M8284" t="s">
        <v>39813</v>
      </c>
    </row>
    <row r="8285" spans="1:13">
      <c r="A8285" s="1" t="s">
        <v>10302</v>
      </c>
      <c r="B8285">
        <v>0</v>
      </c>
      <c r="C8285" s="1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s="1">
        <v>0.88888888888888895</v>
      </c>
      <c r="K8285" t="s">
        <v>23239</v>
      </c>
      <c r="L8285" t="s">
        <v>39814</v>
      </c>
      <c r="M8285" t="s">
        <v>39815</v>
      </c>
    </row>
    <row r="8286" spans="1:13">
      <c r="A8286" s="1" t="s">
        <v>10303</v>
      </c>
      <c r="B8286">
        <v>5.25551176289411E-5</v>
      </c>
      <c r="C8286" s="1">
        <v>4.9507110158880401E-6</v>
      </c>
      <c r="D8286">
        <v>0.967741935483871</v>
      </c>
      <c r="E8286">
        <v>0.89534883720930203</v>
      </c>
      <c r="F8286">
        <v>1</v>
      </c>
      <c r="G8286">
        <v>0.98484848484848497</v>
      </c>
      <c r="H8286">
        <v>1</v>
      </c>
      <c r="I8286">
        <v>0.99122807017543901</v>
      </c>
      <c r="J8286" s="1" t="s">
        <v>23229</v>
      </c>
      <c r="K8286" t="s">
        <v>23240</v>
      </c>
      <c r="L8286" t="s">
        <v>39816</v>
      </c>
      <c r="M8286" t="s">
        <v>39817</v>
      </c>
    </row>
    <row r="8287" spans="1:13">
      <c r="A8287" s="1" t="s">
        <v>10304</v>
      </c>
      <c r="B8287">
        <v>0</v>
      </c>
      <c r="C8287" s="1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s="1">
        <v>0.25</v>
      </c>
      <c r="K8287" t="s">
        <v>23239</v>
      </c>
      <c r="L8287" t="s">
        <v>39818</v>
      </c>
      <c r="M8287" t="s">
        <v>39819</v>
      </c>
    </row>
    <row r="8288" spans="1:13">
      <c r="A8288" s="1" t="s">
        <v>10305</v>
      </c>
      <c r="B8288">
        <v>8.7956863283728597E-5</v>
      </c>
      <c r="C8288" s="1">
        <v>6.4351757954716102E-5</v>
      </c>
      <c r="D8288">
        <v>1</v>
      </c>
      <c r="E8288">
        <v>0.99390243902439002</v>
      </c>
      <c r="F8288">
        <v>0.80952380952380998</v>
      </c>
      <c r="G8288">
        <v>1</v>
      </c>
      <c r="H8288">
        <v>0.96666666666666701</v>
      </c>
      <c r="I8288">
        <v>1</v>
      </c>
      <c r="J8288" s="1" t="s">
        <v>23229</v>
      </c>
      <c r="K8288" t="s">
        <v>23240</v>
      </c>
      <c r="L8288" t="s">
        <v>39820</v>
      </c>
      <c r="M8288" t="s">
        <v>39821</v>
      </c>
    </row>
    <row r="8289" spans="1:13">
      <c r="A8289" s="1" t="s">
        <v>10306</v>
      </c>
      <c r="B8289">
        <v>2.37952189948808E-6</v>
      </c>
      <c r="C8289" s="1">
        <v>1.02450836116275E-5</v>
      </c>
      <c r="D8289">
        <v>0</v>
      </c>
      <c r="E8289">
        <v>0</v>
      </c>
      <c r="F8289">
        <v>0</v>
      </c>
      <c r="G8289">
        <v>3.3333333333333298E-2</v>
      </c>
      <c r="H8289">
        <v>0.112903225806452</v>
      </c>
      <c r="I8289">
        <v>3.94736842105263E-2</v>
      </c>
      <c r="J8289" s="1">
        <v>0</v>
      </c>
      <c r="K8289" t="s">
        <v>23238</v>
      </c>
      <c r="L8289" t="s">
        <v>39822</v>
      </c>
      <c r="M8289" t="s">
        <v>39823</v>
      </c>
    </row>
    <row r="8290" spans="1:13">
      <c r="A8290" s="1" t="s">
        <v>10307</v>
      </c>
      <c r="B8290">
        <v>9.6431745139746101E-6</v>
      </c>
      <c r="C8290" s="1">
        <v>4.9125018463440598E-6</v>
      </c>
      <c r="D8290">
        <v>0.88709677419354804</v>
      </c>
      <c r="E8290">
        <v>0.90410958904109595</v>
      </c>
      <c r="F8290">
        <v>0.65056818181818199</v>
      </c>
      <c r="G8290">
        <v>1</v>
      </c>
      <c r="H8290">
        <v>0.78289473684210498</v>
      </c>
      <c r="I8290">
        <v>0.98780487804878003</v>
      </c>
      <c r="J8290" s="1">
        <v>1</v>
      </c>
      <c r="K8290" t="s">
        <v>23241</v>
      </c>
      <c r="L8290" t="s">
        <v>39824</v>
      </c>
      <c r="M8290" t="s">
        <v>39825</v>
      </c>
    </row>
    <row r="8291" spans="1:13">
      <c r="A8291" s="1" t="s">
        <v>10308</v>
      </c>
      <c r="B8291">
        <v>1.2428268124123899E-7</v>
      </c>
      <c r="C8291" s="1">
        <v>5.4984207696539301E-8</v>
      </c>
      <c r="D8291">
        <v>0.97826086956521696</v>
      </c>
      <c r="E8291">
        <v>0.993670886075949</v>
      </c>
      <c r="F8291">
        <v>0.98275862068965503</v>
      </c>
      <c r="G8291">
        <v>1</v>
      </c>
      <c r="H8291">
        <v>1</v>
      </c>
      <c r="I8291">
        <v>1</v>
      </c>
      <c r="J8291" s="1" t="s">
        <v>23229</v>
      </c>
      <c r="K8291" t="s">
        <v>23241</v>
      </c>
      <c r="L8291" t="s">
        <v>39826</v>
      </c>
      <c r="M8291" t="s">
        <v>39827</v>
      </c>
    </row>
    <row r="8292" spans="1:13">
      <c r="A8292" s="1" t="s">
        <v>10309</v>
      </c>
      <c r="B8292">
        <v>1.0694600073216499E-6</v>
      </c>
      <c r="C8292" s="1">
        <v>2.5194288781102001E-5</v>
      </c>
      <c r="D8292">
        <v>0.12903225806451599</v>
      </c>
      <c r="E8292">
        <v>0.14367816091954</v>
      </c>
      <c r="F8292">
        <v>0.124338624338624</v>
      </c>
      <c r="G8292">
        <v>0.14000000000000001</v>
      </c>
      <c r="H8292">
        <v>1.72413793103448E-2</v>
      </c>
      <c r="I8292">
        <v>0.114583333333333</v>
      </c>
      <c r="J8292" s="1">
        <v>0.1</v>
      </c>
      <c r="K8292" t="s">
        <v>23242</v>
      </c>
      <c r="L8292" t="s">
        <v>39828</v>
      </c>
      <c r="M8292" t="s">
        <v>39829</v>
      </c>
    </row>
    <row r="8293" spans="1:13">
      <c r="A8293" s="1" t="s">
        <v>10310</v>
      </c>
      <c r="B8293">
        <v>8.8796450118381196E-7</v>
      </c>
      <c r="C8293" s="1">
        <v>2.50284456634526E-6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0.97647058823529398</v>
      </c>
      <c r="J8293" s="1">
        <v>1</v>
      </c>
      <c r="K8293" t="s">
        <v>23239</v>
      </c>
      <c r="L8293" t="s">
        <v>39830</v>
      </c>
      <c r="M8293" t="s">
        <v>39831</v>
      </c>
    </row>
    <row r="8294" spans="1:13">
      <c r="A8294" s="1" t="s">
        <v>10311</v>
      </c>
      <c r="B8294">
        <v>3.1060370256424801E-5</v>
      </c>
      <c r="C8294" s="1">
        <v>1.4980256539139301E-7</v>
      </c>
      <c r="D8294">
        <v>1</v>
      </c>
      <c r="E8294">
        <v>0.99404761904761896</v>
      </c>
      <c r="F8294">
        <v>0.63803680981595101</v>
      </c>
      <c r="G8294">
        <v>0.97058823529411797</v>
      </c>
      <c r="H8294">
        <v>0.65217391304347805</v>
      </c>
      <c r="I8294">
        <v>0.62162162162162204</v>
      </c>
      <c r="J8294" s="1">
        <v>1</v>
      </c>
      <c r="K8294" t="s">
        <v>23238</v>
      </c>
      <c r="L8294" t="s">
        <v>39832</v>
      </c>
      <c r="M8294" t="s">
        <v>39833</v>
      </c>
    </row>
    <row r="8295" spans="1:13">
      <c r="A8295" s="1" t="s">
        <v>10312</v>
      </c>
      <c r="B8295">
        <v>9.4048330542095002E-5</v>
      </c>
      <c r="C8295" s="1">
        <v>2.7945481881508201E-6</v>
      </c>
      <c r="D8295">
        <v>0.25</v>
      </c>
      <c r="E8295">
        <v>0.40217391304347799</v>
      </c>
      <c r="F8295">
        <v>0.87414965986394599</v>
      </c>
      <c r="G8295">
        <v>0.84523809523809501</v>
      </c>
      <c r="H8295">
        <v>0.90425531914893598</v>
      </c>
      <c r="I8295">
        <v>0.81355932203389802</v>
      </c>
      <c r="J8295" s="1">
        <v>1</v>
      </c>
      <c r="K8295" t="s">
        <v>23240</v>
      </c>
      <c r="L8295" t="s">
        <v>39834</v>
      </c>
      <c r="M8295" t="s">
        <v>39835</v>
      </c>
    </row>
    <row r="8296" spans="1:13">
      <c r="A8296" s="1" t="s">
        <v>10313</v>
      </c>
      <c r="B8296">
        <v>3.3045571076690597E-8</v>
      </c>
      <c r="C8296" s="1">
        <v>4.2567675913130697E-7</v>
      </c>
      <c r="D8296">
        <v>0</v>
      </c>
      <c r="E8296">
        <v>5.8139534883720903E-3</v>
      </c>
      <c r="F8296">
        <v>0</v>
      </c>
      <c r="G8296">
        <v>4.0540540540540501E-2</v>
      </c>
      <c r="H8296">
        <v>0</v>
      </c>
      <c r="I8296">
        <v>2.7777777777777801E-2</v>
      </c>
      <c r="J8296" s="1">
        <v>0</v>
      </c>
      <c r="K8296" t="s">
        <v>23238</v>
      </c>
      <c r="L8296" t="s">
        <v>39836</v>
      </c>
      <c r="M8296" t="s">
        <v>39837</v>
      </c>
    </row>
    <row r="8297" spans="1:13">
      <c r="A8297" s="1" t="s">
        <v>10314</v>
      </c>
      <c r="B8297">
        <v>4.28249732192934E-6</v>
      </c>
      <c r="C8297" s="1">
        <v>3.2225585262665301E-5</v>
      </c>
      <c r="D8297">
        <v>9.375E-2</v>
      </c>
      <c r="E8297">
        <v>5.2631578947368403E-3</v>
      </c>
      <c r="F8297">
        <v>2.40963855421687E-2</v>
      </c>
      <c r="G8297">
        <v>0.39622641509433998</v>
      </c>
      <c r="H8297">
        <v>5.5555555555555601E-2</v>
      </c>
      <c r="I8297">
        <v>0.117924528301887</v>
      </c>
      <c r="J8297" s="1" t="s">
        <v>23229</v>
      </c>
      <c r="K8297" t="s">
        <v>23239</v>
      </c>
      <c r="L8297" t="s">
        <v>39838</v>
      </c>
      <c r="M8297" t="s">
        <v>39839</v>
      </c>
    </row>
    <row r="8298" spans="1:13">
      <c r="A8298" s="1" t="s">
        <v>10315</v>
      </c>
      <c r="B8298">
        <v>1.66218085813282E-7</v>
      </c>
      <c r="C8298" s="1">
        <v>6.5597541709294898E-7</v>
      </c>
      <c r="D8298">
        <v>0</v>
      </c>
      <c r="E8298">
        <v>0</v>
      </c>
      <c r="F8298">
        <v>0</v>
      </c>
      <c r="G8298">
        <v>7.1428571428571397E-2</v>
      </c>
      <c r="H8298">
        <v>0</v>
      </c>
      <c r="I8298">
        <v>0</v>
      </c>
      <c r="J8298" s="1">
        <v>0</v>
      </c>
      <c r="K8298" t="s">
        <v>23238</v>
      </c>
      <c r="L8298" t="s">
        <v>39840</v>
      </c>
      <c r="M8298" t="s">
        <v>39841</v>
      </c>
    </row>
    <row r="8299" spans="1:13">
      <c r="A8299" s="1" t="s">
        <v>10316</v>
      </c>
      <c r="B8299">
        <v>8.9248729325633294E-9</v>
      </c>
      <c r="C8299" s="1">
        <v>5.31715421950167E-7</v>
      </c>
      <c r="D8299">
        <v>1</v>
      </c>
      <c r="E8299">
        <v>1</v>
      </c>
      <c r="F8299">
        <v>0.99734042553191504</v>
      </c>
      <c r="G8299">
        <v>0.91379310344827602</v>
      </c>
      <c r="H8299">
        <v>0.98598130841121501</v>
      </c>
      <c r="I8299">
        <v>0.99130434782608701</v>
      </c>
      <c r="J8299" s="1">
        <v>1</v>
      </c>
      <c r="K8299" t="s">
        <v>23238</v>
      </c>
      <c r="L8299" t="s">
        <v>39842</v>
      </c>
      <c r="M8299" t="s">
        <v>39843</v>
      </c>
    </row>
    <row r="8300" spans="1:13">
      <c r="A8300" s="1" t="s">
        <v>10317</v>
      </c>
      <c r="B8300">
        <v>1.0451575345343999E-6</v>
      </c>
      <c r="C8300" s="1">
        <v>5.1191155203629598E-6</v>
      </c>
      <c r="D8300">
        <v>0</v>
      </c>
      <c r="E8300">
        <v>0</v>
      </c>
      <c r="F8300">
        <v>5.1094890510948898E-2</v>
      </c>
      <c r="G8300">
        <v>0</v>
      </c>
      <c r="H8300">
        <v>0</v>
      </c>
      <c r="I8300">
        <v>0</v>
      </c>
      <c r="J8300" s="1" t="s">
        <v>23229</v>
      </c>
      <c r="K8300" t="s">
        <v>23242</v>
      </c>
      <c r="L8300" t="s">
        <v>39844</v>
      </c>
      <c r="M8300" t="s">
        <v>39845</v>
      </c>
    </row>
    <row r="8301" spans="1:13">
      <c r="A8301" s="1" t="s">
        <v>10318</v>
      </c>
      <c r="B8301">
        <v>2.2016282252012501E-5</v>
      </c>
      <c r="C8301" s="1">
        <v>4.3952680283150102E-7</v>
      </c>
      <c r="D8301">
        <v>0.8125</v>
      </c>
      <c r="E8301">
        <v>0.92441860465116299</v>
      </c>
      <c r="F8301">
        <v>0.94571428571428595</v>
      </c>
      <c r="G8301">
        <v>0.1</v>
      </c>
      <c r="H8301">
        <v>0.79220779220779203</v>
      </c>
      <c r="I8301">
        <v>0.59302325581395399</v>
      </c>
      <c r="J8301" s="1" t="s">
        <v>23229</v>
      </c>
      <c r="K8301" t="s">
        <v>23240</v>
      </c>
      <c r="L8301" t="s">
        <v>39846</v>
      </c>
      <c r="M8301" t="s">
        <v>39847</v>
      </c>
    </row>
    <row r="8302" spans="1:13">
      <c r="A8302" s="1" t="s">
        <v>10319</v>
      </c>
      <c r="B8302">
        <v>5.7888568852784901E-8</v>
      </c>
      <c r="C8302" s="1">
        <v>2.6703215277898799E-7</v>
      </c>
      <c r="D8302">
        <v>0</v>
      </c>
      <c r="E8302">
        <v>0</v>
      </c>
      <c r="F8302">
        <v>4.4041450777202097E-2</v>
      </c>
      <c r="G8302">
        <v>0</v>
      </c>
      <c r="H8302">
        <v>1.03092783505155E-2</v>
      </c>
      <c r="I8302">
        <v>0</v>
      </c>
      <c r="J8302" s="1">
        <v>0</v>
      </c>
      <c r="K8302" t="s">
        <v>23240</v>
      </c>
      <c r="L8302" t="s">
        <v>39848</v>
      </c>
      <c r="M8302" t="s">
        <v>39849</v>
      </c>
    </row>
    <row r="8303" spans="1:13">
      <c r="A8303" s="1" t="s">
        <v>10320</v>
      </c>
      <c r="B8303">
        <v>4.3599616041901098E-7</v>
      </c>
      <c r="C8303" s="1">
        <v>1.69347617355288E-7</v>
      </c>
      <c r="D8303">
        <v>0.98275862068965503</v>
      </c>
      <c r="E8303">
        <v>1</v>
      </c>
      <c r="F8303">
        <v>1</v>
      </c>
      <c r="G8303">
        <v>0.98648648648648696</v>
      </c>
      <c r="H8303">
        <v>1</v>
      </c>
      <c r="I8303">
        <v>1</v>
      </c>
      <c r="J8303" s="1">
        <v>0</v>
      </c>
      <c r="K8303" t="s">
        <v>23238</v>
      </c>
      <c r="L8303" t="s">
        <v>39850</v>
      </c>
      <c r="M8303" t="s">
        <v>39851</v>
      </c>
    </row>
    <row r="8304" spans="1:13">
      <c r="A8304" s="1" t="s">
        <v>10321</v>
      </c>
      <c r="B8304">
        <v>3.33726656387952E-5</v>
      </c>
      <c r="C8304" s="1">
        <v>8.3859120517832406E-5</v>
      </c>
      <c r="D8304">
        <v>0.5</v>
      </c>
      <c r="E8304">
        <v>0.683544303797468</v>
      </c>
      <c r="F8304">
        <v>0.96853146853146899</v>
      </c>
      <c r="G8304">
        <v>1</v>
      </c>
      <c r="H8304">
        <v>0.98550724637681197</v>
      </c>
      <c r="I8304">
        <v>0.99264705882352899</v>
      </c>
      <c r="J8304" s="1">
        <v>1</v>
      </c>
      <c r="K8304" t="s">
        <v>23238</v>
      </c>
      <c r="L8304" t="s">
        <v>39852</v>
      </c>
      <c r="M8304" t="s">
        <v>39853</v>
      </c>
    </row>
    <row r="8305" spans="1:13">
      <c r="A8305" s="1" t="s">
        <v>10322</v>
      </c>
      <c r="B8305">
        <v>6.4205560154741506E-5</v>
      </c>
      <c r="C8305" s="1">
        <v>7.67569189304254E-5</v>
      </c>
      <c r="D8305">
        <v>0.98148148148148195</v>
      </c>
      <c r="E8305">
        <v>0.99418604651162801</v>
      </c>
      <c r="F8305">
        <v>0.52739726027397305</v>
      </c>
      <c r="G8305">
        <v>0.95370370370370405</v>
      </c>
      <c r="H8305">
        <v>0.83177570093457898</v>
      </c>
      <c r="I8305">
        <v>0.87378640776699001</v>
      </c>
      <c r="J8305" s="1">
        <v>0</v>
      </c>
      <c r="K8305" t="s">
        <v>23238</v>
      </c>
      <c r="L8305" t="s">
        <v>39854</v>
      </c>
      <c r="M8305" t="s">
        <v>39855</v>
      </c>
    </row>
    <row r="8306" spans="1:13">
      <c r="A8306" s="1" t="s">
        <v>10323</v>
      </c>
      <c r="B8306">
        <v>6.0789383246365402E-6</v>
      </c>
      <c r="C8306" s="1">
        <v>2.4958720920457101E-5</v>
      </c>
      <c r="D8306">
        <v>1</v>
      </c>
      <c r="E8306">
        <v>0.97916666666666696</v>
      </c>
      <c r="F8306">
        <v>0.94102564102564101</v>
      </c>
      <c r="G8306">
        <v>0.99090909090909096</v>
      </c>
      <c r="H8306">
        <v>0.95535714285714302</v>
      </c>
      <c r="I8306">
        <v>0.99074074074074103</v>
      </c>
      <c r="J8306" s="1">
        <v>1</v>
      </c>
      <c r="K8306" t="s">
        <v>23241</v>
      </c>
      <c r="L8306" t="s">
        <v>39856</v>
      </c>
      <c r="M8306" t="s">
        <v>39857</v>
      </c>
    </row>
    <row r="8307" spans="1:13">
      <c r="A8307" s="1" t="s">
        <v>10324</v>
      </c>
      <c r="B8307">
        <v>7.4481717224013596E-6</v>
      </c>
      <c r="C8307" s="1">
        <v>5.9259116083592801E-6</v>
      </c>
      <c r="D8307">
        <v>0</v>
      </c>
      <c r="E8307">
        <v>0</v>
      </c>
      <c r="F8307">
        <v>8.0769230769230801E-2</v>
      </c>
      <c r="G8307">
        <v>0</v>
      </c>
      <c r="H8307">
        <v>0</v>
      </c>
      <c r="I8307">
        <v>0</v>
      </c>
      <c r="J8307" s="1">
        <v>0</v>
      </c>
      <c r="K8307" t="s">
        <v>23238</v>
      </c>
      <c r="L8307" t="s">
        <v>39858</v>
      </c>
      <c r="M8307" t="s">
        <v>39859</v>
      </c>
    </row>
    <row r="8308" spans="1:13">
      <c r="A8308" s="1" t="s">
        <v>10325</v>
      </c>
      <c r="B8308">
        <v>1.11181956920406E-6</v>
      </c>
      <c r="C8308" s="1">
        <v>8.9710153015977195E-6</v>
      </c>
      <c r="D8308">
        <v>2.27272727272727E-2</v>
      </c>
      <c r="E8308">
        <v>8.4745762711864406E-3</v>
      </c>
      <c r="F8308">
        <v>0</v>
      </c>
      <c r="G8308">
        <v>0.445945945945946</v>
      </c>
      <c r="H8308">
        <v>0</v>
      </c>
      <c r="I8308">
        <v>0.17142857142857101</v>
      </c>
      <c r="J8308" s="1">
        <v>0</v>
      </c>
      <c r="K8308" t="s">
        <v>23239</v>
      </c>
      <c r="L8308" t="s">
        <v>39860</v>
      </c>
      <c r="M8308" t="s">
        <v>39861</v>
      </c>
    </row>
    <row r="8309" spans="1:13">
      <c r="A8309" s="1" t="s">
        <v>10326</v>
      </c>
      <c r="B8309">
        <v>6.1621856889463402E-7</v>
      </c>
      <c r="C8309" s="1">
        <v>4.0869378183256702E-5</v>
      </c>
      <c r="D8309">
        <v>0.88333333333333297</v>
      </c>
      <c r="E8309">
        <v>0.92105263157894701</v>
      </c>
      <c r="F8309">
        <v>0.84102564102564104</v>
      </c>
      <c r="G8309">
        <v>0.88749999999999996</v>
      </c>
      <c r="H8309">
        <v>0.99090909090909096</v>
      </c>
      <c r="I8309">
        <v>0.89</v>
      </c>
      <c r="J8309" s="1">
        <v>1</v>
      </c>
      <c r="K8309" t="s">
        <v>23240</v>
      </c>
      <c r="L8309" t="s">
        <v>39862</v>
      </c>
      <c r="M8309" t="s">
        <v>39863</v>
      </c>
    </row>
    <row r="8310" spans="1:13">
      <c r="A8310" s="1" t="s">
        <v>10327</v>
      </c>
      <c r="B8310">
        <v>1.95457036287192E-5</v>
      </c>
      <c r="C8310" s="1">
        <v>2.48021696051939E-5</v>
      </c>
      <c r="D8310">
        <v>0.15</v>
      </c>
      <c r="E8310">
        <v>0.394736842105263</v>
      </c>
      <c r="F8310">
        <v>3.5000000000000003E-2</v>
      </c>
      <c r="G8310">
        <v>0</v>
      </c>
      <c r="H8310">
        <v>0</v>
      </c>
      <c r="I8310">
        <v>0</v>
      </c>
      <c r="J8310" s="1" t="s">
        <v>23229</v>
      </c>
      <c r="K8310" t="s">
        <v>23239</v>
      </c>
      <c r="L8310" t="s">
        <v>39864</v>
      </c>
      <c r="M8310" t="s">
        <v>39865</v>
      </c>
    </row>
    <row r="8311" spans="1:13">
      <c r="A8311" s="1" t="s">
        <v>10328</v>
      </c>
      <c r="B8311">
        <v>4.9400826302876998E-4</v>
      </c>
      <c r="C8311" s="1">
        <v>2.70811106344951E-4</v>
      </c>
      <c r="D8311">
        <v>0.30769230769230799</v>
      </c>
      <c r="E8311">
        <v>0.80864197530864201</v>
      </c>
      <c r="F8311">
        <v>3.7267080745341602E-2</v>
      </c>
      <c r="G8311">
        <v>0.69047619047619002</v>
      </c>
      <c r="H8311">
        <v>0.32051282051282098</v>
      </c>
      <c r="I8311">
        <v>0.43023255813953498</v>
      </c>
      <c r="J8311" s="1">
        <v>0.05</v>
      </c>
      <c r="K8311" t="s">
        <v>23237</v>
      </c>
      <c r="L8311" t="s">
        <v>39866</v>
      </c>
      <c r="M8311" t="s">
        <v>39867</v>
      </c>
    </row>
    <row r="8312" spans="1:13">
      <c r="A8312" s="1" t="s">
        <v>10329</v>
      </c>
      <c r="B8312">
        <v>2.1656884669982101E-5</v>
      </c>
      <c r="C8312" s="1">
        <v>4.9088273764504198E-5</v>
      </c>
      <c r="D8312">
        <v>0</v>
      </c>
      <c r="E8312">
        <v>0</v>
      </c>
      <c r="F8312">
        <v>8.6956521739130401E-3</v>
      </c>
      <c r="G8312">
        <v>0</v>
      </c>
      <c r="H8312">
        <v>6.0975609756097598E-3</v>
      </c>
      <c r="I8312">
        <v>9.2391304347826095E-2</v>
      </c>
      <c r="J8312" s="1" t="s">
        <v>23229</v>
      </c>
      <c r="K8312" t="s">
        <v>23238</v>
      </c>
      <c r="L8312" t="s">
        <v>39868</v>
      </c>
      <c r="M8312" t="s">
        <v>39869</v>
      </c>
    </row>
    <row r="8313" spans="1:13">
      <c r="A8313" s="1" t="s">
        <v>10330</v>
      </c>
      <c r="B8313">
        <v>1.59645412650232E-7</v>
      </c>
      <c r="C8313" s="1">
        <v>4.03098856302173E-7</v>
      </c>
      <c r="D8313">
        <v>0</v>
      </c>
      <c r="E8313">
        <v>0</v>
      </c>
      <c r="F8313">
        <v>2.5641025641025602E-3</v>
      </c>
      <c r="G8313">
        <v>1.9230769230769201E-2</v>
      </c>
      <c r="H8313">
        <v>0.221238938053097</v>
      </c>
      <c r="I8313">
        <v>8.7719298245613996E-3</v>
      </c>
      <c r="J8313" s="1">
        <v>0</v>
      </c>
      <c r="K8313" t="s">
        <v>23242</v>
      </c>
      <c r="L8313" t="s">
        <v>39870</v>
      </c>
      <c r="M8313" t="s">
        <v>39871</v>
      </c>
    </row>
    <row r="8314" spans="1:13">
      <c r="A8314" s="1" t="s">
        <v>10331</v>
      </c>
      <c r="B8314">
        <v>1.2354021190967901E-6</v>
      </c>
      <c r="C8314" s="1">
        <v>1.91035618095898E-6</v>
      </c>
      <c r="D8314">
        <v>0</v>
      </c>
      <c r="E8314">
        <v>0</v>
      </c>
      <c r="F8314">
        <v>1.3605442176870699E-2</v>
      </c>
      <c r="G8314">
        <v>0</v>
      </c>
      <c r="H8314">
        <v>0.101449275362319</v>
      </c>
      <c r="I8314">
        <v>0</v>
      </c>
      <c r="J8314" s="1">
        <v>0</v>
      </c>
      <c r="K8314" t="s">
        <v>23241</v>
      </c>
      <c r="L8314" t="s">
        <v>39872</v>
      </c>
      <c r="M8314" t="s">
        <v>39873</v>
      </c>
    </row>
    <row r="8315" spans="1:13">
      <c r="A8315" s="1" t="s">
        <v>10332</v>
      </c>
      <c r="B8315">
        <v>1.4872577752566599E-3</v>
      </c>
      <c r="C8315" s="1">
        <v>5.4035993782617496E-6</v>
      </c>
      <c r="D8315">
        <v>0.214285714285714</v>
      </c>
      <c r="E8315">
        <v>0.94086021505376305</v>
      </c>
      <c r="F8315">
        <v>0</v>
      </c>
      <c r="G8315">
        <v>0</v>
      </c>
      <c r="H8315">
        <v>0.13768115942028999</v>
      </c>
      <c r="I8315">
        <v>7.1428571428571397E-2</v>
      </c>
      <c r="J8315" s="1" t="s">
        <v>23229</v>
      </c>
      <c r="K8315" t="s">
        <v>23238</v>
      </c>
      <c r="L8315" t="s">
        <v>39874</v>
      </c>
      <c r="M8315" t="s">
        <v>39875</v>
      </c>
    </row>
    <row r="8316" spans="1:13">
      <c r="A8316" s="1" t="s">
        <v>10333</v>
      </c>
      <c r="B8316">
        <v>6.5784690937025702E-8</v>
      </c>
      <c r="C8316" s="1">
        <v>6.4504364939311901E-7</v>
      </c>
      <c r="D8316">
        <v>0.98</v>
      </c>
      <c r="E8316">
        <v>1</v>
      </c>
      <c r="F8316">
        <v>1</v>
      </c>
      <c r="G8316">
        <v>0.987179487179487</v>
      </c>
      <c r="H8316">
        <v>0.98039215686274495</v>
      </c>
      <c r="I8316">
        <v>1</v>
      </c>
      <c r="J8316" s="1">
        <v>0.9</v>
      </c>
      <c r="K8316" t="s">
        <v>23239</v>
      </c>
      <c r="L8316" t="s">
        <v>39876</v>
      </c>
      <c r="M8316" t="s">
        <v>39877</v>
      </c>
    </row>
    <row r="8317" spans="1:13">
      <c r="A8317" s="1" t="s">
        <v>10334</v>
      </c>
      <c r="B8317">
        <v>0</v>
      </c>
      <c r="C8317" s="1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 s="1">
        <v>0</v>
      </c>
      <c r="K8317" t="s">
        <v>23241</v>
      </c>
      <c r="L8317" t="s">
        <v>39878</v>
      </c>
      <c r="M8317" t="s">
        <v>39879</v>
      </c>
    </row>
    <row r="8318" spans="1:13">
      <c r="A8318" s="1" t="s">
        <v>10335</v>
      </c>
      <c r="B8318">
        <v>4.9238073094110503E-8</v>
      </c>
      <c r="C8318" s="1">
        <v>5.91678059232839E-9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8.3333333333333297E-3</v>
      </c>
      <c r="J8318" s="1">
        <v>1</v>
      </c>
      <c r="K8318" t="s">
        <v>23240</v>
      </c>
      <c r="L8318" t="s">
        <v>39880</v>
      </c>
      <c r="M8318" t="s">
        <v>39881</v>
      </c>
    </row>
    <row r="8319" spans="1:13">
      <c r="A8319" s="1" t="s">
        <v>10336</v>
      </c>
      <c r="B8319">
        <v>4.0508861703126103E-5</v>
      </c>
      <c r="C8319" s="1">
        <v>4.2944316777221798E-5</v>
      </c>
      <c r="D8319">
        <v>1</v>
      </c>
      <c r="E8319">
        <v>1</v>
      </c>
      <c r="F8319">
        <v>0.86141304347826098</v>
      </c>
      <c r="G8319">
        <v>1</v>
      </c>
      <c r="H8319">
        <v>1</v>
      </c>
      <c r="I8319">
        <v>1</v>
      </c>
      <c r="J8319" s="1">
        <v>1</v>
      </c>
      <c r="K8319" t="s">
        <v>23241</v>
      </c>
      <c r="L8319" t="s">
        <v>39882</v>
      </c>
      <c r="M8319" t="s">
        <v>39883</v>
      </c>
    </row>
    <row r="8320" spans="1:13">
      <c r="A8320" s="1" t="s">
        <v>10337</v>
      </c>
      <c r="B8320">
        <v>2.1487102623127999E-5</v>
      </c>
      <c r="C8320" s="1">
        <v>6.6252633464207998E-5</v>
      </c>
      <c r="D8320">
        <v>6.6666666666666693E-2</v>
      </c>
      <c r="E8320">
        <v>5.4347826086956503E-3</v>
      </c>
      <c r="F8320">
        <v>3.5294117647058802E-2</v>
      </c>
      <c r="G8320">
        <v>0.5</v>
      </c>
      <c r="H8320">
        <v>3.94736842105263E-2</v>
      </c>
      <c r="I8320">
        <v>0.165322580645161</v>
      </c>
      <c r="J8320" s="1">
        <v>0</v>
      </c>
      <c r="K8320" t="s">
        <v>23241</v>
      </c>
      <c r="L8320" t="s">
        <v>39884</v>
      </c>
      <c r="M8320" t="s">
        <v>39885</v>
      </c>
    </row>
    <row r="8321" spans="1:13">
      <c r="A8321" s="1" t="s">
        <v>10338</v>
      </c>
      <c r="B8321">
        <v>9.5863903723263402E-6</v>
      </c>
      <c r="C8321" s="1">
        <v>1.21002360533372E-5</v>
      </c>
      <c r="D8321">
        <v>0.875</v>
      </c>
      <c r="E8321">
        <v>0.98148148148148195</v>
      </c>
      <c r="F8321">
        <v>0.72115384615384603</v>
      </c>
      <c r="G8321">
        <v>0.95833333333333304</v>
      </c>
      <c r="H8321">
        <v>1</v>
      </c>
      <c r="I8321">
        <v>0.97826086956521696</v>
      </c>
      <c r="J8321" s="1" t="s">
        <v>23229</v>
      </c>
      <c r="K8321" t="s">
        <v>23241</v>
      </c>
      <c r="L8321" t="s">
        <v>39886</v>
      </c>
      <c r="M8321" t="s">
        <v>39887</v>
      </c>
    </row>
    <row r="8322" spans="1:13">
      <c r="A8322" s="1" t="s">
        <v>10339</v>
      </c>
      <c r="B8322">
        <v>7.1352188286585198E-6</v>
      </c>
      <c r="C8322" s="1">
        <v>6.7999334165245697E-5</v>
      </c>
      <c r="D8322">
        <v>0.97826086956521696</v>
      </c>
      <c r="E8322">
        <v>0.94155844155844204</v>
      </c>
      <c r="F8322">
        <v>0.98235294117647098</v>
      </c>
      <c r="G8322">
        <v>0.79411764705882304</v>
      </c>
      <c r="H8322">
        <v>0.957317073170732</v>
      </c>
      <c r="I8322">
        <v>0.79577464788732399</v>
      </c>
      <c r="J8322" s="1" t="s">
        <v>23229</v>
      </c>
      <c r="K8322" t="s">
        <v>23241</v>
      </c>
      <c r="L8322" t="s">
        <v>39888</v>
      </c>
      <c r="M8322" t="s">
        <v>39889</v>
      </c>
    </row>
    <row r="8323" spans="1:13">
      <c r="A8323" s="1" t="s">
        <v>10340</v>
      </c>
      <c r="B8323">
        <v>4.36872494429531E-5</v>
      </c>
      <c r="C8323" s="1">
        <v>2.2968004906267302E-5</v>
      </c>
      <c r="D8323">
        <v>0.83333333333333304</v>
      </c>
      <c r="E8323">
        <v>0.96428571428571397</v>
      </c>
      <c r="F8323">
        <v>0.79032258064516103</v>
      </c>
      <c r="G8323">
        <v>0.80952380952380998</v>
      </c>
      <c r="H8323">
        <v>0.86250000000000004</v>
      </c>
      <c r="I8323">
        <v>0.58823529411764697</v>
      </c>
      <c r="J8323" s="1" t="s">
        <v>23229</v>
      </c>
      <c r="K8323" t="s">
        <v>23237</v>
      </c>
      <c r="L8323" t="s">
        <v>39890</v>
      </c>
      <c r="M8323" t="s">
        <v>39891</v>
      </c>
    </row>
    <row r="8324" spans="1:13">
      <c r="A8324" s="1" t="s">
        <v>10341</v>
      </c>
      <c r="B8324">
        <v>0</v>
      </c>
      <c r="C8324" s="1">
        <v>0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 s="1">
        <v>0.55555555555555602</v>
      </c>
      <c r="K8324" t="s">
        <v>23238</v>
      </c>
      <c r="L8324" t="s">
        <v>39892</v>
      </c>
      <c r="M8324" t="s">
        <v>39893</v>
      </c>
    </row>
    <row r="8325" spans="1:13">
      <c r="A8325" s="1" t="s">
        <v>10342</v>
      </c>
      <c r="B8325">
        <v>1.0644583722774E-5</v>
      </c>
      <c r="C8325" s="1">
        <v>1.0844505484023901E-5</v>
      </c>
      <c r="D8325">
        <v>1</v>
      </c>
      <c r="E8325">
        <v>1</v>
      </c>
      <c r="F8325">
        <v>0.85599999999999998</v>
      </c>
      <c r="G8325">
        <v>1</v>
      </c>
      <c r="H8325">
        <v>1</v>
      </c>
      <c r="I8325">
        <v>1</v>
      </c>
      <c r="J8325" s="1">
        <v>1</v>
      </c>
      <c r="K8325" t="s">
        <v>23238</v>
      </c>
      <c r="L8325" t="s">
        <v>39894</v>
      </c>
      <c r="M8325" t="s">
        <v>39895</v>
      </c>
    </row>
    <row r="8326" spans="1:13">
      <c r="A8326" s="1" t="s">
        <v>10343</v>
      </c>
      <c r="B8326">
        <v>8.6738330071913302E-7</v>
      </c>
      <c r="C8326" s="1">
        <v>1.3615785168462501E-6</v>
      </c>
      <c r="D8326">
        <v>0.112903225806452</v>
      </c>
      <c r="E8326">
        <v>0</v>
      </c>
      <c r="F8326">
        <v>6.2111801242236003E-3</v>
      </c>
      <c r="G8326">
        <v>0</v>
      </c>
      <c r="H8326">
        <v>8.9285714285714298E-3</v>
      </c>
      <c r="I8326">
        <v>4.1666666666666701E-3</v>
      </c>
      <c r="J8326" s="1">
        <v>0.72727272727272696</v>
      </c>
      <c r="K8326" t="s">
        <v>23237</v>
      </c>
      <c r="L8326" t="s">
        <v>39896</v>
      </c>
      <c r="M8326" t="s">
        <v>39897</v>
      </c>
    </row>
    <row r="8327" spans="1:13">
      <c r="A8327" s="1" t="s">
        <v>10344</v>
      </c>
      <c r="B8327">
        <v>5.5504517813610503E-7</v>
      </c>
      <c r="C8327" s="1">
        <v>5.0697874073242704E-6</v>
      </c>
      <c r="D8327">
        <v>0</v>
      </c>
      <c r="E8327">
        <v>0</v>
      </c>
      <c r="F8327">
        <v>1.5957446808510599E-2</v>
      </c>
      <c r="G8327">
        <v>0</v>
      </c>
      <c r="H8327">
        <v>1.94174757281553E-2</v>
      </c>
      <c r="I8327">
        <v>0</v>
      </c>
      <c r="J8327" s="1">
        <v>0</v>
      </c>
      <c r="K8327" t="s">
        <v>23241</v>
      </c>
      <c r="L8327" t="s">
        <v>39898</v>
      </c>
      <c r="M8327" t="s">
        <v>39899</v>
      </c>
    </row>
    <row r="8328" spans="1:13">
      <c r="A8328" s="1" t="s">
        <v>10345</v>
      </c>
      <c r="B8328">
        <v>9.4455367447457002E-7</v>
      </c>
      <c r="C8328" s="1">
        <v>5.33368539896485E-5</v>
      </c>
      <c r="D8328">
        <v>0</v>
      </c>
      <c r="E8328">
        <v>0</v>
      </c>
      <c r="F8328">
        <v>0.24233128834355799</v>
      </c>
      <c r="G8328">
        <v>8.8235294117647106E-2</v>
      </c>
      <c r="H8328">
        <v>0.34722222222222199</v>
      </c>
      <c r="I8328">
        <v>0.33673469387755101</v>
      </c>
      <c r="J8328" s="1" t="s">
        <v>23229</v>
      </c>
      <c r="K8328" t="s">
        <v>23241</v>
      </c>
      <c r="L8328" t="s">
        <v>39900</v>
      </c>
      <c r="M8328" t="s">
        <v>39901</v>
      </c>
    </row>
    <row r="8329" spans="1:13">
      <c r="A8329" s="1" t="s">
        <v>10346</v>
      </c>
      <c r="B8329">
        <v>7.5480698034952698E-8</v>
      </c>
      <c r="C8329" s="1">
        <v>9.3459311881806105E-8</v>
      </c>
      <c r="D8329">
        <v>1</v>
      </c>
      <c r="E8329">
        <v>1</v>
      </c>
      <c r="F8329">
        <v>1</v>
      </c>
      <c r="G8329">
        <v>0.85</v>
      </c>
      <c r="H8329">
        <v>1</v>
      </c>
      <c r="I8329">
        <v>0.96296296296296302</v>
      </c>
      <c r="J8329" s="1">
        <v>1</v>
      </c>
      <c r="K8329" t="s">
        <v>23237</v>
      </c>
      <c r="L8329" t="s">
        <v>39902</v>
      </c>
      <c r="M8329" t="s">
        <v>39903</v>
      </c>
    </row>
    <row r="8330" spans="1:13">
      <c r="A8330" s="1" t="s">
        <v>10347</v>
      </c>
      <c r="B8330">
        <v>2.07381380454172E-7</v>
      </c>
      <c r="C8330" s="1">
        <v>2.54995659529385E-5</v>
      </c>
      <c r="D8330">
        <v>3.5714285714285698E-2</v>
      </c>
      <c r="E8330">
        <v>0</v>
      </c>
      <c r="F8330">
        <v>2.8985507246376802E-2</v>
      </c>
      <c r="G8330">
        <v>0.16666666666666699</v>
      </c>
      <c r="H8330">
        <v>0.1</v>
      </c>
      <c r="I8330">
        <v>0.170454545454545</v>
      </c>
      <c r="J8330" s="1">
        <v>0</v>
      </c>
      <c r="K8330" t="s">
        <v>23238</v>
      </c>
      <c r="L8330" t="s">
        <v>39904</v>
      </c>
      <c r="M8330" t="s">
        <v>39905</v>
      </c>
    </row>
    <row r="8331" spans="1:13">
      <c r="A8331" s="1" t="s">
        <v>10348</v>
      </c>
      <c r="B8331">
        <v>4.3758930607738002E-5</v>
      </c>
      <c r="C8331" s="1">
        <v>3.3462969899649201E-5</v>
      </c>
      <c r="D8331">
        <v>0</v>
      </c>
      <c r="E8331">
        <v>5.4945054945054897E-3</v>
      </c>
      <c r="F8331">
        <v>0.19251336898395699</v>
      </c>
      <c r="G8331">
        <v>0</v>
      </c>
      <c r="H8331">
        <v>3.6458333333333301E-2</v>
      </c>
      <c r="I8331">
        <v>8.3333333333333297E-3</v>
      </c>
      <c r="J8331" s="1">
        <v>0</v>
      </c>
      <c r="K8331" t="s">
        <v>23241</v>
      </c>
      <c r="L8331" t="s">
        <v>39906</v>
      </c>
      <c r="M8331" t="s">
        <v>39907</v>
      </c>
    </row>
    <row r="8332" spans="1:13">
      <c r="A8332" s="1" t="s">
        <v>10349</v>
      </c>
      <c r="B8332">
        <v>2.2012895891670601E-6</v>
      </c>
      <c r="C8332" s="1">
        <v>1.27777434989957E-5</v>
      </c>
      <c r="D8332">
        <v>1</v>
      </c>
      <c r="E8332">
        <v>1</v>
      </c>
      <c r="F8332">
        <v>0.99612403100775204</v>
      </c>
      <c r="G8332">
        <v>0.78947368421052599</v>
      </c>
      <c r="H8332">
        <v>1</v>
      </c>
      <c r="I8332">
        <v>0.77840909090909105</v>
      </c>
      <c r="J8332" s="1">
        <v>0</v>
      </c>
      <c r="K8332" t="s">
        <v>23237</v>
      </c>
      <c r="L8332" t="s">
        <v>39908</v>
      </c>
      <c r="M8332" t="s">
        <v>39909</v>
      </c>
    </row>
    <row r="8333" spans="1:13">
      <c r="A8333" s="1" t="s">
        <v>10350</v>
      </c>
      <c r="B8333">
        <v>1.13946723082479E-5</v>
      </c>
      <c r="C8333" s="1">
        <v>1.6029832942063299E-5</v>
      </c>
      <c r="D8333">
        <v>0.96153846153846201</v>
      </c>
      <c r="E8333">
        <v>0.98507462686567204</v>
      </c>
      <c r="F8333">
        <v>0.745714285714286</v>
      </c>
      <c r="G8333">
        <v>0.93589743589743601</v>
      </c>
      <c r="H8333">
        <v>0.561728395061728</v>
      </c>
      <c r="I8333">
        <v>0.84126984126984095</v>
      </c>
      <c r="J8333" s="1" t="s">
        <v>23229</v>
      </c>
      <c r="K8333" t="s">
        <v>23239</v>
      </c>
      <c r="L8333" t="s">
        <v>39910</v>
      </c>
      <c r="M8333" t="s">
        <v>39911</v>
      </c>
    </row>
    <row r="8334" spans="1:13">
      <c r="A8334" s="1" t="s">
        <v>10351</v>
      </c>
      <c r="B8334">
        <v>1.5480097137653E-6</v>
      </c>
      <c r="C8334" s="1">
        <v>7.2474293357000094E-5</v>
      </c>
      <c r="D8334">
        <v>1.5625E-2</v>
      </c>
      <c r="E8334">
        <v>0</v>
      </c>
      <c r="F8334">
        <v>4.9479166666666699E-2</v>
      </c>
      <c r="G8334">
        <v>0</v>
      </c>
      <c r="H8334">
        <v>0.123655913978495</v>
      </c>
      <c r="I8334">
        <v>3.8888888888888903E-2</v>
      </c>
      <c r="J8334" s="1">
        <v>0</v>
      </c>
      <c r="K8334" t="s">
        <v>23238</v>
      </c>
      <c r="L8334" t="s">
        <v>39912</v>
      </c>
      <c r="M8334" t="s">
        <v>39913</v>
      </c>
    </row>
    <row r="8335" spans="1:13">
      <c r="A8335" s="1" t="s">
        <v>10352</v>
      </c>
      <c r="B8335">
        <v>7.0097551442789196E-6</v>
      </c>
      <c r="C8335" s="1">
        <v>4.7354833626577098E-5</v>
      </c>
      <c r="D8335">
        <v>0.69354838709677402</v>
      </c>
      <c r="E8335">
        <v>0.46478873239436602</v>
      </c>
      <c r="F8335">
        <v>0.608843537414966</v>
      </c>
      <c r="G8335">
        <v>0.453125</v>
      </c>
      <c r="H8335">
        <v>0.48571428571428599</v>
      </c>
      <c r="I8335">
        <v>0.68421052631578905</v>
      </c>
      <c r="J8335" s="1">
        <v>0.66666666666666696</v>
      </c>
      <c r="K8335" t="s">
        <v>23241</v>
      </c>
      <c r="L8335" t="s">
        <v>39914</v>
      </c>
      <c r="M8335" t="s">
        <v>39915</v>
      </c>
    </row>
    <row r="8336" spans="1:13">
      <c r="A8336" s="1" t="s">
        <v>10353</v>
      </c>
      <c r="B8336">
        <v>9.9081138068935803E-6</v>
      </c>
      <c r="C8336" s="1">
        <v>1.8753739095449899E-4</v>
      </c>
      <c r="D8336">
        <v>0</v>
      </c>
      <c r="E8336">
        <v>0</v>
      </c>
      <c r="F8336">
        <v>4.3589743589743601E-2</v>
      </c>
      <c r="G8336">
        <v>0.22807017543859601</v>
      </c>
      <c r="H8336">
        <v>0.23684210526315799</v>
      </c>
      <c r="I8336">
        <v>0.23749999999999999</v>
      </c>
      <c r="J8336" s="1">
        <v>0</v>
      </c>
      <c r="K8336" t="s">
        <v>23241</v>
      </c>
      <c r="L8336" t="s">
        <v>39916</v>
      </c>
      <c r="M8336" t="s">
        <v>39917</v>
      </c>
    </row>
    <row r="8337" spans="1:13">
      <c r="A8337" s="1" t="s">
        <v>10354</v>
      </c>
      <c r="B8337">
        <v>1.3471590703729799E-6</v>
      </c>
      <c r="C8337" s="1">
        <v>2.6822781973108599E-7</v>
      </c>
      <c r="D8337">
        <v>0.984375</v>
      </c>
      <c r="E8337">
        <v>0.956989247311828</v>
      </c>
      <c r="F8337">
        <v>1</v>
      </c>
      <c r="G8337">
        <v>1</v>
      </c>
      <c r="H8337">
        <v>0.99537037037037002</v>
      </c>
      <c r="I8337">
        <v>1</v>
      </c>
      <c r="J8337" s="1">
        <v>1</v>
      </c>
      <c r="K8337" t="s">
        <v>23241</v>
      </c>
      <c r="L8337" t="s">
        <v>39918</v>
      </c>
      <c r="M8337" t="s">
        <v>39919</v>
      </c>
    </row>
    <row r="8338" spans="1:13">
      <c r="A8338" s="1" t="s">
        <v>10355</v>
      </c>
      <c r="B8338">
        <v>2.2782925269220899E-6</v>
      </c>
      <c r="C8338" s="1">
        <v>2.24422167937633E-6</v>
      </c>
      <c r="D8338">
        <v>0.96551724137931005</v>
      </c>
      <c r="E8338">
        <v>0.98780487804878003</v>
      </c>
      <c r="F8338">
        <v>0.98136645962732905</v>
      </c>
      <c r="G8338">
        <v>0.83870967741935498</v>
      </c>
      <c r="H8338">
        <v>0.9140625</v>
      </c>
      <c r="I8338">
        <v>1</v>
      </c>
      <c r="J8338" s="1">
        <v>1</v>
      </c>
      <c r="K8338" t="s">
        <v>23240</v>
      </c>
      <c r="L8338" t="s">
        <v>39920</v>
      </c>
      <c r="M8338" t="s">
        <v>39921</v>
      </c>
    </row>
    <row r="8339" spans="1:13">
      <c r="A8339" s="1" t="s">
        <v>10356</v>
      </c>
      <c r="B8339">
        <v>3.1316359058639798E-5</v>
      </c>
      <c r="C8339" s="1">
        <v>1.6051192445429299E-4</v>
      </c>
      <c r="D8339">
        <v>0.16</v>
      </c>
      <c r="E8339">
        <v>3.2467532467532499E-2</v>
      </c>
      <c r="F8339">
        <v>0.426966292134831</v>
      </c>
      <c r="G8339">
        <v>0.15625</v>
      </c>
      <c r="H8339">
        <v>0.14351851851851899</v>
      </c>
      <c r="I8339">
        <v>0.10294117647058799</v>
      </c>
      <c r="J8339" s="1" t="s">
        <v>23229</v>
      </c>
      <c r="K8339" t="s">
        <v>23241</v>
      </c>
      <c r="L8339" t="s">
        <v>39922</v>
      </c>
      <c r="M8339" t="s">
        <v>39923</v>
      </c>
    </row>
    <row r="8340" spans="1:13">
      <c r="A8340" s="1" t="s">
        <v>10357</v>
      </c>
      <c r="B8340">
        <v>1.04445870438774E-7</v>
      </c>
      <c r="C8340" s="1">
        <v>3.3663986221038999E-9</v>
      </c>
      <c r="D8340">
        <v>1</v>
      </c>
      <c r="E8340">
        <v>1</v>
      </c>
      <c r="F8340">
        <v>0.97014925373134298</v>
      </c>
      <c r="G8340">
        <v>1</v>
      </c>
      <c r="H8340">
        <v>1</v>
      </c>
      <c r="I8340">
        <v>1</v>
      </c>
      <c r="J8340" s="1">
        <v>1</v>
      </c>
      <c r="K8340" t="s">
        <v>23238</v>
      </c>
      <c r="L8340" t="s">
        <v>39924</v>
      </c>
      <c r="M8340" t="s">
        <v>39925</v>
      </c>
    </row>
    <row r="8341" spans="1:13">
      <c r="A8341" s="1" t="s">
        <v>10358</v>
      </c>
      <c r="B8341">
        <v>9.1605960484591699E-7</v>
      </c>
      <c r="C8341" s="1">
        <v>1.66458077930813E-5</v>
      </c>
      <c r="D8341">
        <v>1.5625E-2</v>
      </c>
      <c r="E8341">
        <v>1.0869565217391301E-2</v>
      </c>
      <c r="F8341">
        <v>6.0526315789473699E-2</v>
      </c>
      <c r="G8341">
        <v>0</v>
      </c>
      <c r="H8341">
        <v>2.57731958762887E-2</v>
      </c>
      <c r="I8341">
        <v>3.8461538461538498E-2</v>
      </c>
      <c r="J8341" s="1" t="s">
        <v>23229</v>
      </c>
      <c r="K8341" t="s">
        <v>23241</v>
      </c>
      <c r="L8341" t="s">
        <v>39926</v>
      </c>
      <c r="M8341" t="s">
        <v>39927</v>
      </c>
    </row>
    <row r="8342" spans="1:13">
      <c r="A8342" s="1" t="s">
        <v>10359</v>
      </c>
      <c r="B8342">
        <v>4.5196501570830998E-7</v>
      </c>
      <c r="C8342" s="1">
        <v>8.0480514009626599E-4</v>
      </c>
      <c r="D8342">
        <v>1.5625E-2</v>
      </c>
      <c r="E8342">
        <v>0</v>
      </c>
      <c r="F8342">
        <v>0</v>
      </c>
      <c r="G8342">
        <v>0.85714285714285698</v>
      </c>
      <c r="H8342">
        <v>0.47395833333333298</v>
      </c>
      <c r="I8342">
        <v>0.95945945945945899</v>
      </c>
      <c r="J8342" s="1" t="s">
        <v>23229</v>
      </c>
      <c r="K8342" t="s">
        <v>23240</v>
      </c>
      <c r="L8342" t="s">
        <v>39928</v>
      </c>
      <c r="M8342" t="s">
        <v>39929</v>
      </c>
    </row>
    <row r="8343" spans="1:13">
      <c r="A8343" s="1" t="s">
        <v>10360</v>
      </c>
      <c r="B8343">
        <v>4.9017720303146598E-5</v>
      </c>
      <c r="C8343" s="1">
        <v>4.8089456796579901E-4</v>
      </c>
      <c r="D8343">
        <v>3.2258064516128997E-2</v>
      </c>
      <c r="E8343">
        <v>0</v>
      </c>
      <c r="F8343">
        <v>0.21614583333333301</v>
      </c>
      <c r="G8343">
        <v>2.5862068965517199E-2</v>
      </c>
      <c r="H8343">
        <v>0.57352941176470595</v>
      </c>
      <c r="I8343">
        <v>0.24537037037036999</v>
      </c>
      <c r="J8343" s="1">
        <v>0</v>
      </c>
      <c r="K8343" t="s">
        <v>23241</v>
      </c>
      <c r="L8343" t="s">
        <v>39930</v>
      </c>
      <c r="M8343" t="s">
        <v>39931</v>
      </c>
    </row>
    <row r="8344" spans="1:13">
      <c r="A8344" s="1" t="s">
        <v>10361</v>
      </c>
      <c r="B8344">
        <v>3.5364713342388302E-6</v>
      </c>
      <c r="C8344" s="1">
        <v>4.9578087728931797E-5</v>
      </c>
      <c r="D8344">
        <v>0</v>
      </c>
      <c r="E8344">
        <v>0</v>
      </c>
      <c r="F8344">
        <v>0.37864077669902901</v>
      </c>
      <c r="G8344">
        <v>0</v>
      </c>
      <c r="H8344">
        <v>0.16428571428571401</v>
      </c>
      <c r="I8344">
        <v>0</v>
      </c>
      <c r="J8344" s="1" t="s">
        <v>23229</v>
      </c>
      <c r="K8344" t="s">
        <v>23242</v>
      </c>
      <c r="L8344" t="s">
        <v>39932</v>
      </c>
      <c r="M8344" t="s">
        <v>39933</v>
      </c>
    </row>
    <row r="8345" spans="1:13">
      <c r="A8345" s="1" t="s">
        <v>10362</v>
      </c>
      <c r="B8345">
        <v>1.4110392895373499E-6</v>
      </c>
      <c r="C8345" s="1">
        <v>4.2015226494997298E-6</v>
      </c>
      <c r="D8345">
        <v>0</v>
      </c>
      <c r="E8345">
        <v>0</v>
      </c>
      <c r="F8345">
        <v>2.9585798816567999E-3</v>
      </c>
      <c r="G8345">
        <v>0.28125</v>
      </c>
      <c r="H8345">
        <v>0.15697674418604701</v>
      </c>
      <c r="I8345">
        <v>0.104838709677419</v>
      </c>
      <c r="J8345" s="1">
        <v>0</v>
      </c>
      <c r="K8345" t="s">
        <v>23238</v>
      </c>
      <c r="L8345" t="s">
        <v>39934</v>
      </c>
      <c r="M8345" t="s">
        <v>39935</v>
      </c>
    </row>
    <row r="8346" spans="1:13">
      <c r="A8346" s="1" t="s">
        <v>10363</v>
      </c>
      <c r="B8346">
        <v>2.71347527302997E-5</v>
      </c>
      <c r="C8346" s="1">
        <v>4.6800758587205901E-7</v>
      </c>
      <c r="D8346">
        <v>0.115384615384615</v>
      </c>
      <c r="E8346">
        <v>7.0422535211267595E-2</v>
      </c>
      <c r="F8346">
        <v>2.2522522522522501E-2</v>
      </c>
      <c r="G8346">
        <v>0.79166666666666696</v>
      </c>
      <c r="H8346">
        <v>6.15384615384615E-2</v>
      </c>
      <c r="I8346">
        <v>0.48214285714285698</v>
      </c>
      <c r="J8346" s="1">
        <v>1</v>
      </c>
      <c r="K8346" t="s">
        <v>23241</v>
      </c>
      <c r="L8346" t="s">
        <v>39936</v>
      </c>
      <c r="M8346" t="s">
        <v>39937</v>
      </c>
    </row>
    <row r="8347" spans="1:13">
      <c r="A8347" s="1" t="s">
        <v>10364</v>
      </c>
      <c r="B8347">
        <v>3.62328785175448E-6</v>
      </c>
      <c r="C8347" s="1">
        <v>3.9041242758653398E-7</v>
      </c>
      <c r="D8347">
        <v>0.98</v>
      </c>
      <c r="E8347">
        <v>0.87301587301587302</v>
      </c>
      <c r="F8347">
        <v>1</v>
      </c>
      <c r="G8347">
        <v>1</v>
      </c>
      <c r="H8347">
        <v>1</v>
      </c>
      <c r="I8347">
        <v>1</v>
      </c>
      <c r="J8347" s="1" t="s">
        <v>23229</v>
      </c>
      <c r="K8347" t="s">
        <v>23237</v>
      </c>
      <c r="L8347" t="s">
        <v>39938</v>
      </c>
      <c r="M8347" t="s">
        <v>39939</v>
      </c>
    </row>
    <row r="8348" spans="1:13">
      <c r="A8348" s="1" t="s">
        <v>10365</v>
      </c>
      <c r="B8348">
        <v>2.0653405489044199E-4</v>
      </c>
      <c r="C8348" s="1">
        <v>5.6408523859054801E-5</v>
      </c>
      <c r="D8348">
        <v>0.9375</v>
      </c>
      <c r="E8348">
        <v>0.765625</v>
      </c>
      <c r="F8348">
        <v>0.93076923076923102</v>
      </c>
      <c r="G8348">
        <v>1</v>
      </c>
      <c r="H8348">
        <v>0.98245614035087703</v>
      </c>
      <c r="I8348">
        <v>0.98790322580645196</v>
      </c>
      <c r="J8348" s="1">
        <v>1</v>
      </c>
      <c r="K8348" t="s">
        <v>23238</v>
      </c>
      <c r="L8348" t="s">
        <v>39940</v>
      </c>
      <c r="M8348" t="s">
        <v>39941</v>
      </c>
    </row>
    <row r="8349" spans="1:13">
      <c r="A8349" s="1" t="s">
        <v>10366</v>
      </c>
      <c r="B8349">
        <v>5.1417542477940998E-8</v>
      </c>
      <c r="C8349" s="1">
        <v>3.66054154464372E-7</v>
      </c>
      <c r="D8349">
        <v>1</v>
      </c>
      <c r="E8349">
        <v>1</v>
      </c>
      <c r="F8349">
        <v>0.99666666666666703</v>
      </c>
      <c r="G8349">
        <v>1</v>
      </c>
      <c r="H8349">
        <v>0.99333333333333296</v>
      </c>
      <c r="I8349">
        <v>1</v>
      </c>
      <c r="J8349" s="1">
        <v>9.0909090909090898E-2</v>
      </c>
      <c r="K8349" t="s">
        <v>23241</v>
      </c>
      <c r="L8349" t="s">
        <v>39942</v>
      </c>
      <c r="M8349" t="s">
        <v>39943</v>
      </c>
    </row>
    <row r="8350" spans="1:13">
      <c r="A8350" s="1" t="s">
        <v>10367</v>
      </c>
      <c r="B8350">
        <v>1.0707141630825101E-7</v>
      </c>
      <c r="C8350" s="1">
        <v>2.9714310196886099E-6</v>
      </c>
      <c r="D8350">
        <v>0</v>
      </c>
      <c r="E8350">
        <v>0</v>
      </c>
      <c r="F8350">
        <v>0.20481927710843401</v>
      </c>
      <c r="G8350">
        <v>3.125E-2</v>
      </c>
      <c r="H8350">
        <v>6.9767441860465101E-2</v>
      </c>
      <c r="I8350">
        <v>3.8461538461538498E-2</v>
      </c>
      <c r="J8350" s="1">
        <v>0</v>
      </c>
      <c r="K8350" t="s">
        <v>23241</v>
      </c>
      <c r="L8350" t="s">
        <v>39944</v>
      </c>
      <c r="M8350" t="s">
        <v>39945</v>
      </c>
    </row>
    <row r="8351" spans="1:13">
      <c r="A8351" s="1" t="s">
        <v>10368</v>
      </c>
      <c r="B8351">
        <v>8.0249860204411296E-6</v>
      </c>
      <c r="C8351" s="1">
        <v>4.9513779291372899E-5</v>
      </c>
      <c r="D8351">
        <v>1</v>
      </c>
      <c r="E8351">
        <v>0.99404761904761896</v>
      </c>
      <c r="F8351">
        <v>0.99734042553191504</v>
      </c>
      <c r="G8351">
        <v>0.77173913043478304</v>
      </c>
      <c r="H8351">
        <v>1</v>
      </c>
      <c r="I8351">
        <v>0.875</v>
      </c>
      <c r="J8351" s="1">
        <v>1</v>
      </c>
      <c r="K8351" t="s">
        <v>23238</v>
      </c>
      <c r="L8351" t="s">
        <v>39946</v>
      </c>
      <c r="M8351" t="s">
        <v>39947</v>
      </c>
    </row>
    <row r="8352" spans="1:13">
      <c r="A8352" s="1" t="s">
        <v>10369</v>
      </c>
      <c r="B8352">
        <v>1.76275664305828E-7</v>
      </c>
      <c r="C8352" s="1">
        <v>1.13806878202531E-6</v>
      </c>
      <c r="D8352">
        <v>0</v>
      </c>
      <c r="E8352">
        <v>0</v>
      </c>
      <c r="F8352">
        <v>1.4285714285714299E-2</v>
      </c>
      <c r="G8352">
        <v>0</v>
      </c>
      <c r="H8352">
        <v>6.0975609756097601E-2</v>
      </c>
      <c r="I8352">
        <v>1.2820512820512799E-2</v>
      </c>
      <c r="J8352" s="1" t="s">
        <v>23229</v>
      </c>
      <c r="K8352" t="s">
        <v>23240</v>
      </c>
      <c r="L8352" t="s">
        <v>39948</v>
      </c>
      <c r="M8352" t="s">
        <v>39949</v>
      </c>
    </row>
    <row r="8353" spans="1:13">
      <c r="A8353" s="1" t="s">
        <v>10370</v>
      </c>
      <c r="B8353">
        <v>2.69251945894756E-4</v>
      </c>
      <c r="C8353" s="1">
        <v>8.1349158144214905E-4</v>
      </c>
      <c r="D8353">
        <v>0.16666666666666699</v>
      </c>
      <c r="E8353">
        <v>0.14000000000000001</v>
      </c>
      <c r="F8353">
        <v>0.77575757575757598</v>
      </c>
      <c r="G8353">
        <v>0.16666666666666699</v>
      </c>
      <c r="H8353">
        <v>0.38805970149253699</v>
      </c>
      <c r="I8353">
        <v>0.133333333333333</v>
      </c>
      <c r="J8353" s="1">
        <v>1</v>
      </c>
      <c r="K8353" t="s">
        <v>23237</v>
      </c>
      <c r="L8353" t="s">
        <v>39950</v>
      </c>
      <c r="M8353" t="s">
        <v>39951</v>
      </c>
    </row>
    <row r="8354" spans="1:13">
      <c r="A8354" s="1" t="s">
        <v>10371</v>
      </c>
      <c r="B8354">
        <v>1.5030420310024998E-8</v>
      </c>
      <c r="C8354" s="1">
        <v>6.9092919853741396E-6</v>
      </c>
      <c r="D8354">
        <v>0</v>
      </c>
      <c r="E8354">
        <v>0.16666666666666699</v>
      </c>
      <c r="F8354">
        <v>1.3274336283185801E-2</v>
      </c>
      <c r="G8354">
        <v>0.32</v>
      </c>
      <c r="H8354">
        <v>2.8571428571428598E-2</v>
      </c>
      <c r="I8354">
        <v>0.202380952380952</v>
      </c>
      <c r="J8354" s="1" t="s">
        <v>23229</v>
      </c>
      <c r="K8354" t="s">
        <v>23238</v>
      </c>
      <c r="L8354" t="s">
        <v>39952</v>
      </c>
      <c r="M8354" t="s">
        <v>39953</v>
      </c>
    </row>
    <row r="8355" spans="1:13">
      <c r="A8355" s="1" t="s">
        <v>10372</v>
      </c>
      <c r="B8355">
        <v>0</v>
      </c>
      <c r="C8355" s="1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 s="1" t="s">
        <v>23229</v>
      </c>
      <c r="K8355" t="s">
        <v>23238</v>
      </c>
      <c r="L8355" t="s">
        <v>39954</v>
      </c>
      <c r="M8355" t="s">
        <v>39955</v>
      </c>
    </row>
    <row r="8356" spans="1:13">
      <c r="A8356" s="1" t="s">
        <v>10373</v>
      </c>
      <c r="B8356">
        <v>4.5519562922340098E-6</v>
      </c>
      <c r="C8356" s="1">
        <v>7.6863323075518496E-6</v>
      </c>
      <c r="D8356">
        <v>1.5625E-2</v>
      </c>
      <c r="E8356">
        <v>0</v>
      </c>
      <c r="F8356">
        <v>0.139473684210526</v>
      </c>
      <c r="G8356">
        <v>3.8461538461538498E-2</v>
      </c>
      <c r="H8356">
        <v>7.1428571428571397E-2</v>
      </c>
      <c r="I8356">
        <v>8.8235294117647106E-2</v>
      </c>
      <c r="J8356" s="1">
        <v>0</v>
      </c>
      <c r="K8356" t="s">
        <v>23241</v>
      </c>
      <c r="L8356" t="s">
        <v>39956</v>
      </c>
      <c r="M8356" t="s">
        <v>39957</v>
      </c>
    </row>
    <row r="8357" spans="1:13">
      <c r="A8357" s="1" t="s">
        <v>10374</v>
      </c>
      <c r="B8357">
        <v>2.51372216123271E-6</v>
      </c>
      <c r="C8357" s="1">
        <v>1.7629689657743101E-5</v>
      </c>
      <c r="D8357">
        <v>0.984375</v>
      </c>
      <c r="E8357">
        <v>1</v>
      </c>
      <c r="F8357">
        <v>0.992307692307692</v>
      </c>
      <c r="G8357">
        <v>0.97413793103448298</v>
      </c>
      <c r="H8357">
        <v>0.96875</v>
      </c>
      <c r="I8357">
        <v>0.94354838709677402</v>
      </c>
      <c r="J8357" s="1">
        <v>1</v>
      </c>
      <c r="K8357" t="s">
        <v>23240</v>
      </c>
      <c r="L8357" t="s">
        <v>39958</v>
      </c>
      <c r="M8357" t="s">
        <v>39959</v>
      </c>
    </row>
    <row r="8358" spans="1:13">
      <c r="A8358" s="1" t="s">
        <v>10375</v>
      </c>
      <c r="B8358">
        <v>1.8112818156186001E-5</v>
      </c>
      <c r="C8358" s="1">
        <v>4.8216295734018499E-5</v>
      </c>
      <c r="D8358">
        <v>9.375E-2</v>
      </c>
      <c r="E8358">
        <v>5.2631578947368403E-3</v>
      </c>
      <c r="F8358">
        <v>0.12113402061855701</v>
      </c>
      <c r="G8358">
        <v>2.5862068965517199E-2</v>
      </c>
      <c r="H8358">
        <v>0.140350877192982</v>
      </c>
      <c r="I8358">
        <v>9.1999999999999998E-2</v>
      </c>
      <c r="J8358" s="1">
        <v>0</v>
      </c>
      <c r="K8358" t="s">
        <v>23238</v>
      </c>
      <c r="L8358" t="s">
        <v>39960</v>
      </c>
      <c r="M8358" t="s">
        <v>39961</v>
      </c>
    </row>
    <row r="8359" spans="1:13">
      <c r="A8359" s="1" t="s">
        <v>10376</v>
      </c>
      <c r="B8359">
        <v>1.0321257505131E-5</v>
      </c>
      <c r="C8359" s="1">
        <v>8.0425997162896E-5</v>
      </c>
      <c r="D8359">
        <v>1</v>
      </c>
      <c r="E8359">
        <v>1</v>
      </c>
      <c r="F8359">
        <v>0.86994219653179194</v>
      </c>
      <c r="G8359">
        <v>1</v>
      </c>
      <c r="H8359">
        <v>1</v>
      </c>
      <c r="I8359">
        <v>1</v>
      </c>
      <c r="J8359" s="1">
        <v>1</v>
      </c>
      <c r="K8359" t="s">
        <v>23241</v>
      </c>
      <c r="L8359" t="s">
        <v>39962</v>
      </c>
      <c r="M8359" t="s">
        <v>39963</v>
      </c>
    </row>
    <row r="8360" spans="1:13">
      <c r="A8360" s="1" t="s">
        <v>10377</v>
      </c>
      <c r="B8360">
        <v>9.2588954655242501E-5</v>
      </c>
      <c r="C8360" s="1">
        <v>3.28946424582663E-7</v>
      </c>
      <c r="D8360">
        <v>0.225806451612903</v>
      </c>
      <c r="E8360">
        <v>8.4269662921348298E-2</v>
      </c>
      <c r="F8360">
        <v>5.8139534883720902E-2</v>
      </c>
      <c r="G8360">
        <v>7.4074074074074098E-2</v>
      </c>
      <c r="H8360">
        <v>0</v>
      </c>
      <c r="I8360">
        <v>1.85185185185185E-2</v>
      </c>
      <c r="J8360" s="1">
        <v>0</v>
      </c>
      <c r="K8360" t="s">
        <v>23238</v>
      </c>
      <c r="L8360" t="s">
        <v>39964</v>
      </c>
      <c r="M8360" t="s">
        <v>39965</v>
      </c>
    </row>
    <row r="8361" spans="1:13">
      <c r="A8361" s="1" t="s">
        <v>10378</v>
      </c>
      <c r="B8361">
        <v>2.3975447617056801E-6</v>
      </c>
      <c r="C8361" s="1">
        <v>7.9056594598864598E-7</v>
      </c>
      <c r="D8361">
        <v>1</v>
      </c>
      <c r="E8361">
        <v>0.99019607843137303</v>
      </c>
      <c r="F8361">
        <v>0.94642857142857095</v>
      </c>
      <c r="G8361">
        <v>1</v>
      </c>
      <c r="H8361">
        <v>1</v>
      </c>
      <c r="I8361">
        <v>1</v>
      </c>
      <c r="J8361" s="1" t="s">
        <v>23229</v>
      </c>
      <c r="K8361" t="s">
        <v>23238</v>
      </c>
      <c r="L8361" t="s">
        <v>39966</v>
      </c>
      <c r="M8361" t="s">
        <v>39967</v>
      </c>
    </row>
    <row r="8362" spans="1:13">
      <c r="A8362" s="1" t="s">
        <v>10379</v>
      </c>
      <c r="B8362">
        <v>1.37285662648345E-6</v>
      </c>
      <c r="C8362" s="1">
        <v>1.13073335674752E-7</v>
      </c>
      <c r="D8362">
        <v>3.2258064516128997E-2</v>
      </c>
      <c r="E8362">
        <v>8.7719298245613996E-3</v>
      </c>
      <c r="F8362">
        <v>0</v>
      </c>
      <c r="G8362">
        <v>0</v>
      </c>
      <c r="H8362">
        <v>0</v>
      </c>
      <c r="I8362">
        <v>0</v>
      </c>
      <c r="J8362" s="1">
        <v>0</v>
      </c>
      <c r="K8362" t="s">
        <v>23239</v>
      </c>
      <c r="L8362" t="s">
        <v>39968</v>
      </c>
      <c r="M8362" t="s">
        <v>39969</v>
      </c>
    </row>
    <row r="8363" spans="1:13">
      <c r="A8363" s="1" t="s">
        <v>10380</v>
      </c>
      <c r="B8363">
        <v>2.9463794356083999E-5</v>
      </c>
      <c r="C8363" s="1">
        <v>7.0595760385124302E-5</v>
      </c>
      <c r="D8363">
        <v>0.36111111111111099</v>
      </c>
      <c r="E8363">
        <v>0.134615384615385</v>
      </c>
      <c r="F8363">
        <v>6.8421052631578994E-2</v>
      </c>
      <c r="G8363">
        <v>0</v>
      </c>
      <c r="H8363">
        <v>6.4102564102564097E-2</v>
      </c>
      <c r="I8363">
        <v>1.9230769230769201E-2</v>
      </c>
      <c r="J8363" s="1" t="s">
        <v>23229</v>
      </c>
      <c r="K8363" t="s">
        <v>23242</v>
      </c>
      <c r="L8363" t="s">
        <v>39970</v>
      </c>
      <c r="M8363" t="s">
        <v>39971</v>
      </c>
    </row>
    <row r="8364" spans="1:13">
      <c r="A8364" s="1" t="s">
        <v>10381</v>
      </c>
      <c r="B8364">
        <v>7.1474162317119703E-9</v>
      </c>
      <c r="C8364" s="1">
        <v>2.36333369164021E-10</v>
      </c>
      <c r="D8364">
        <v>1.8518518518518046E-2</v>
      </c>
      <c r="E8364">
        <v>0</v>
      </c>
      <c r="F8364">
        <v>0</v>
      </c>
      <c r="G8364">
        <v>0</v>
      </c>
      <c r="H8364">
        <v>0</v>
      </c>
      <c r="I8364">
        <v>0</v>
      </c>
      <c r="J8364" s="1">
        <v>0</v>
      </c>
      <c r="K8364" t="s">
        <v>23244</v>
      </c>
      <c r="L8364" t="s">
        <v>39972</v>
      </c>
      <c r="M8364" t="s">
        <v>39973</v>
      </c>
    </row>
    <row r="8365" spans="1:13">
      <c r="A8365" s="1" t="s">
        <v>10382</v>
      </c>
      <c r="B8365">
        <v>1.4501049506011099E-6</v>
      </c>
      <c r="C8365" s="1">
        <v>8.3714576622471506E-8</v>
      </c>
      <c r="D8365">
        <v>1.9230769230769201E-2</v>
      </c>
      <c r="E8365">
        <v>0</v>
      </c>
      <c r="F8365">
        <v>1.8796992481203E-2</v>
      </c>
      <c r="G8365">
        <v>0.18181818181818199</v>
      </c>
      <c r="H8365">
        <v>0</v>
      </c>
      <c r="I8365">
        <v>0</v>
      </c>
      <c r="J8365" s="1" t="s">
        <v>23229</v>
      </c>
      <c r="K8365" t="s">
        <v>23241</v>
      </c>
      <c r="L8365" t="s">
        <v>39974</v>
      </c>
      <c r="M8365" t="s">
        <v>39975</v>
      </c>
    </row>
    <row r="8366" spans="1:13">
      <c r="A8366" s="1" t="s">
        <v>10383</v>
      </c>
      <c r="B8366">
        <v>4.3126881350730202E-6</v>
      </c>
      <c r="C8366" s="1">
        <v>4.2766578130810799E-6</v>
      </c>
      <c r="D8366">
        <v>0.9375</v>
      </c>
      <c r="E8366">
        <v>0.99390243902439002</v>
      </c>
      <c r="F8366">
        <v>0.99328859060402697</v>
      </c>
      <c r="G8366">
        <v>0.97058823529411797</v>
      </c>
      <c r="H8366">
        <v>0.99438202247190999</v>
      </c>
      <c r="I8366">
        <v>0.9375</v>
      </c>
      <c r="J8366" s="1">
        <v>1</v>
      </c>
      <c r="K8366" t="s">
        <v>23237</v>
      </c>
      <c r="L8366" t="s">
        <v>39976</v>
      </c>
      <c r="M8366" t="s">
        <v>39977</v>
      </c>
    </row>
    <row r="8367" spans="1:13">
      <c r="A8367" s="1" t="s">
        <v>10384</v>
      </c>
      <c r="B8367">
        <v>6.8288272429250204E-7</v>
      </c>
      <c r="C8367" s="1">
        <v>6.6400207280680197E-7</v>
      </c>
      <c r="D8367">
        <v>0.98387096774193505</v>
      </c>
      <c r="E8367">
        <v>0.99397590361445798</v>
      </c>
      <c r="F8367">
        <v>0.98816568047337305</v>
      </c>
      <c r="G8367">
        <v>1</v>
      </c>
      <c r="H8367">
        <v>0.99438202247190999</v>
      </c>
      <c r="I8367">
        <v>0.96</v>
      </c>
      <c r="J8367" s="1">
        <v>1</v>
      </c>
      <c r="K8367" t="s">
        <v>23241</v>
      </c>
      <c r="L8367" t="s">
        <v>39978</v>
      </c>
      <c r="M8367" t="s">
        <v>39979</v>
      </c>
    </row>
    <row r="8368" spans="1:13">
      <c r="A8368" s="1" t="s">
        <v>10385</v>
      </c>
      <c r="B8368">
        <v>2.8182465994188398E-4</v>
      </c>
      <c r="C8368" s="1">
        <v>1.2313045295555099E-4</v>
      </c>
      <c r="D8368">
        <v>0.19354838709677399</v>
      </c>
      <c r="E8368">
        <v>0.327380952380952</v>
      </c>
      <c r="F8368">
        <v>0.430379746835443</v>
      </c>
      <c r="G8368">
        <v>5.8823529411764698E-2</v>
      </c>
      <c r="H8368">
        <v>0.75735294117647101</v>
      </c>
      <c r="I8368">
        <v>0.15277777777777801</v>
      </c>
      <c r="J8368" s="1">
        <v>0</v>
      </c>
      <c r="K8368" t="s">
        <v>23241</v>
      </c>
      <c r="L8368" t="s">
        <v>39980</v>
      </c>
      <c r="M8368" t="s">
        <v>39981</v>
      </c>
    </row>
    <row r="8369" spans="1:13">
      <c r="A8369" s="1" t="s">
        <v>10386</v>
      </c>
      <c r="B8369">
        <v>1.22801246750069E-5</v>
      </c>
      <c r="C8369" s="1">
        <v>3.6178461650926298E-6</v>
      </c>
      <c r="D8369">
        <v>5.5555555555555601E-2</v>
      </c>
      <c r="E8369">
        <v>0</v>
      </c>
      <c r="F8369">
        <v>2.7972027972028E-2</v>
      </c>
      <c r="G8369">
        <v>0</v>
      </c>
      <c r="H8369">
        <v>0</v>
      </c>
      <c r="I8369">
        <v>0</v>
      </c>
      <c r="J8369" s="1" t="s">
        <v>23229</v>
      </c>
      <c r="K8369" t="s">
        <v>23238</v>
      </c>
      <c r="L8369" t="s">
        <v>39982</v>
      </c>
      <c r="M8369" t="s">
        <v>39983</v>
      </c>
    </row>
    <row r="8370" spans="1:13">
      <c r="A8370" s="1" t="s">
        <v>10387</v>
      </c>
      <c r="B8370">
        <v>7.3387043441780997E-8</v>
      </c>
      <c r="C8370" s="1">
        <v>5.3382576823883097E-5</v>
      </c>
      <c r="D8370">
        <v>0.21875</v>
      </c>
      <c r="E8370">
        <v>8.7912087912087905E-2</v>
      </c>
      <c r="F8370">
        <v>0.11640211640211599</v>
      </c>
      <c r="G8370">
        <v>0.340425531914894</v>
      </c>
      <c r="H8370">
        <v>5.67010309278351E-2</v>
      </c>
      <c r="I8370">
        <v>0.18279569892473099</v>
      </c>
      <c r="J8370" s="1">
        <v>0</v>
      </c>
      <c r="K8370" t="s">
        <v>23240</v>
      </c>
      <c r="L8370" t="s">
        <v>39984</v>
      </c>
      <c r="M8370" t="s">
        <v>39985</v>
      </c>
    </row>
    <row r="8371" spans="1:13">
      <c r="A8371" s="1" t="s">
        <v>10388</v>
      </c>
      <c r="B8371">
        <v>6.8831691505103304E-8</v>
      </c>
      <c r="C8371" s="1">
        <v>2.9033943400543399E-6</v>
      </c>
      <c r="D8371">
        <v>1</v>
      </c>
      <c r="E8371">
        <v>1</v>
      </c>
      <c r="F8371">
        <v>1</v>
      </c>
      <c r="G8371">
        <v>0.99137931034482796</v>
      </c>
      <c r="H8371">
        <v>0.99561403508771895</v>
      </c>
      <c r="I8371">
        <v>0.97199999999999998</v>
      </c>
      <c r="J8371" s="1">
        <v>1</v>
      </c>
      <c r="K8371" t="s">
        <v>23237</v>
      </c>
      <c r="L8371" t="s">
        <v>39986</v>
      </c>
      <c r="M8371" t="s">
        <v>39987</v>
      </c>
    </row>
    <row r="8372" spans="1:13">
      <c r="A8372" s="1" t="s">
        <v>10389</v>
      </c>
      <c r="B8372">
        <v>4.9218604992913595E-4</v>
      </c>
      <c r="C8372" s="1">
        <v>3.2480916038317399E-5</v>
      </c>
      <c r="D8372">
        <v>0</v>
      </c>
      <c r="E8372">
        <v>1.9230769230769201E-2</v>
      </c>
      <c r="F8372">
        <v>0.95161290322580605</v>
      </c>
      <c r="G8372">
        <v>0.91891891891891897</v>
      </c>
      <c r="H8372">
        <v>0.939393939393939</v>
      </c>
      <c r="I8372">
        <v>0.77631578947368396</v>
      </c>
      <c r="J8372" s="1" t="s">
        <v>23229</v>
      </c>
      <c r="K8372" t="s">
        <v>23241</v>
      </c>
      <c r="L8372" t="s">
        <v>39988</v>
      </c>
      <c r="M8372" t="s">
        <v>39989</v>
      </c>
    </row>
    <row r="8373" spans="1:13">
      <c r="A8373" s="1" t="s">
        <v>10390</v>
      </c>
      <c r="B8373">
        <v>1.7846645199934101E-7</v>
      </c>
      <c r="C8373" s="1">
        <v>9.5200472054858093E-6</v>
      </c>
      <c r="D8373">
        <v>1</v>
      </c>
      <c r="E8373">
        <v>0.99285714285714299</v>
      </c>
      <c r="F8373">
        <v>0.88764044943820197</v>
      </c>
      <c r="G8373">
        <v>1</v>
      </c>
      <c r="H8373">
        <v>0.91975308641975295</v>
      </c>
      <c r="I8373">
        <v>0.98507462686567204</v>
      </c>
      <c r="J8373" s="1" t="s">
        <v>23229</v>
      </c>
      <c r="K8373" t="s">
        <v>23238</v>
      </c>
      <c r="L8373" t="s">
        <v>39990</v>
      </c>
      <c r="M8373" t="s">
        <v>39991</v>
      </c>
    </row>
    <row r="8374" spans="1:13">
      <c r="A8374" s="1" t="s">
        <v>10391</v>
      </c>
      <c r="B8374">
        <v>1.38763957081275E-5</v>
      </c>
      <c r="C8374" s="1">
        <v>7.3104849343020802E-6</v>
      </c>
      <c r="D8374">
        <v>0</v>
      </c>
      <c r="E8374">
        <v>0</v>
      </c>
      <c r="F8374">
        <v>7.2413793103448296E-2</v>
      </c>
      <c r="G8374">
        <v>0</v>
      </c>
      <c r="H8374">
        <v>5.6179775280898901E-3</v>
      </c>
      <c r="I8374">
        <v>6.0240963855421699E-3</v>
      </c>
      <c r="J8374" s="1" t="s">
        <v>23229</v>
      </c>
      <c r="K8374" t="s">
        <v>23237</v>
      </c>
      <c r="L8374" t="s">
        <v>39992</v>
      </c>
      <c r="M8374" t="s">
        <v>39993</v>
      </c>
    </row>
    <row r="8375" spans="1:13">
      <c r="A8375" s="1" t="s">
        <v>10392</v>
      </c>
      <c r="B8375">
        <v>3.57623170715274E-5</v>
      </c>
      <c r="C8375" s="1">
        <v>4.2610550221357097E-5</v>
      </c>
      <c r="D8375">
        <v>0.19354838709677399</v>
      </c>
      <c r="E8375">
        <v>0</v>
      </c>
      <c r="F8375">
        <v>6.8306010928961797E-2</v>
      </c>
      <c r="G8375">
        <v>0</v>
      </c>
      <c r="H8375">
        <v>0</v>
      </c>
      <c r="I8375">
        <v>3.3653846153846201E-2</v>
      </c>
      <c r="J8375" s="1">
        <v>0</v>
      </c>
      <c r="K8375" t="s">
        <v>23241</v>
      </c>
      <c r="L8375" t="s">
        <v>39994</v>
      </c>
      <c r="M8375" t="s">
        <v>39995</v>
      </c>
    </row>
    <row r="8376" spans="1:13">
      <c r="A8376" s="1" t="s">
        <v>10393</v>
      </c>
      <c r="B8376">
        <v>0</v>
      </c>
      <c r="C8376" s="1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 s="1">
        <v>0</v>
      </c>
      <c r="K8376" t="s">
        <v>23241</v>
      </c>
      <c r="L8376" t="s">
        <v>39996</v>
      </c>
      <c r="M8376" t="s">
        <v>39997</v>
      </c>
    </row>
    <row r="8377" spans="1:13">
      <c r="A8377" s="1" t="s">
        <v>10394</v>
      </c>
      <c r="B8377">
        <v>1.1893621936479E-5</v>
      </c>
      <c r="C8377" s="1">
        <v>5.5206647342635503E-5</v>
      </c>
      <c r="D8377">
        <v>1</v>
      </c>
      <c r="E8377">
        <v>1</v>
      </c>
      <c r="F8377">
        <v>0.94207317073170704</v>
      </c>
      <c r="G8377">
        <v>1</v>
      </c>
      <c r="H8377">
        <v>0.98181818181818203</v>
      </c>
      <c r="I8377">
        <v>0.99561403508771895</v>
      </c>
      <c r="J8377" s="1">
        <v>1</v>
      </c>
      <c r="K8377" t="s">
        <v>23239</v>
      </c>
      <c r="L8377" t="s">
        <v>39998</v>
      </c>
      <c r="M8377" t="s">
        <v>39999</v>
      </c>
    </row>
    <row r="8378" spans="1:13">
      <c r="A8378" s="1" t="s">
        <v>10395</v>
      </c>
      <c r="B8378">
        <v>1.86172348875782E-6</v>
      </c>
      <c r="C8378" s="1">
        <v>5.7953481005394698E-7</v>
      </c>
      <c r="D8378">
        <v>1</v>
      </c>
      <c r="E8378">
        <v>1</v>
      </c>
      <c r="F8378">
        <v>1</v>
      </c>
      <c r="G8378">
        <v>0.9375</v>
      </c>
      <c r="H8378">
        <v>0.993506493506494</v>
      </c>
      <c r="I8378">
        <v>0.97222222222222199</v>
      </c>
      <c r="J8378" s="1">
        <v>1</v>
      </c>
      <c r="K8378" t="s">
        <v>23240</v>
      </c>
      <c r="L8378" t="s">
        <v>40000</v>
      </c>
      <c r="M8378" t="s">
        <v>40001</v>
      </c>
    </row>
    <row r="8379" spans="1:13">
      <c r="A8379" s="1" t="s">
        <v>10396</v>
      </c>
      <c r="B8379">
        <v>1.09451557519917E-5</v>
      </c>
      <c r="C8379" s="1">
        <v>2.41424993502944E-6</v>
      </c>
      <c r="D8379">
        <v>0.28846153846153799</v>
      </c>
      <c r="E8379">
        <v>0.37820512820512803</v>
      </c>
      <c r="F8379">
        <v>1.26582278481013E-2</v>
      </c>
      <c r="G8379">
        <v>3.5714285714285698E-2</v>
      </c>
      <c r="H8379">
        <v>0.217741935483871</v>
      </c>
      <c r="I8379">
        <v>9.0909090909090898E-2</v>
      </c>
      <c r="J8379" s="1">
        <v>0</v>
      </c>
      <c r="K8379" t="s">
        <v>23240</v>
      </c>
      <c r="L8379" t="s">
        <v>40002</v>
      </c>
      <c r="M8379" t="s">
        <v>40003</v>
      </c>
    </row>
    <row r="8380" spans="1:13">
      <c r="A8380" s="1" t="s">
        <v>10397</v>
      </c>
      <c r="B8380">
        <v>1.7838619950141999E-4</v>
      </c>
      <c r="C8380" s="1">
        <v>5.54214742274865E-5</v>
      </c>
      <c r="D8380">
        <v>0.90625</v>
      </c>
      <c r="E8380">
        <v>0.70481927710843395</v>
      </c>
      <c r="F8380">
        <v>0.85483870967741904</v>
      </c>
      <c r="G8380">
        <v>0.70370370370370405</v>
      </c>
      <c r="H8380">
        <v>0.76973684210526305</v>
      </c>
      <c r="I8380">
        <v>0.69444444444444398</v>
      </c>
      <c r="J8380" s="1">
        <v>1</v>
      </c>
      <c r="K8380" t="s">
        <v>23241</v>
      </c>
      <c r="L8380" t="s">
        <v>40004</v>
      </c>
      <c r="M8380" t="s">
        <v>40005</v>
      </c>
    </row>
    <row r="8381" spans="1:13">
      <c r="A8381" s="1" t="s">
        <v>10398</v>
      </c>
      <c r="B8381">
        <v>1.43658409268665E-5</v>
      </c>
      <c r="C8381" s="1">
        <v>2.6251706138306502E-7</v>
      </c>
      <c r="D8381">
        <v>0.87931034482758597</v>
      </c>
      <c r="E8381">
        <v>1</v>
      </c>
      <c r="F8381">
        <v>0.96969696969696995</v>
      </c>
      <c r="G8381">
        <v>1</v>
      </c>
      <c r="H8381">
        <v>1</v>
      </c>
      <c r="I8381">
        <v>0.99206349206349198</v>
      </c>
      <c r="J8381" s="1">
        <v>1</v>
      </c>
      <c r="K8381" t="s">
        <v>23241</v>
      </c>
      <c r="L8381" t="s">
        <v>40006</v>
      </c>
      <c r="M8381" t="s">
        <v>40007</v>
      </c>
    </row>
    <row r="8382" spans="1:13">
      <c r="A8382" s="1" t="s">
        <v>10399</v>
      </c>
      <c r="B8382">
        <v>6.2510539909066805E-7</v>
      </c>
      <c r="C8382" s="1">
        <v>6.0972158856059197E-6</v>
      </c>
      <c r="D8382">
        <v>0.21666666666666701</v>
      </c>
      <c r="E8382">
        <v>4.5977011494252901E-2</v>
      </c>
      <c r="F8382">
        <v>2.8985507246376802E-2</v>
      </c>
      <c r="G8382">
        <v>0</v>
      </c>
      <c r="H8382">
        <v>0</v>
      </c>
      <c r="I8382">
        <v>0</v>
      </c>
      <c r="J8382" s="1" t="s">
        <v>23229</v>
      </c>
      <c r="K8382" t="s">
        <v>23241</v>
      </c>
      <c r="L8382" t="s">
        <v>40008</v>
      </c>
      <c r="M8382" t="s">
        <v>40009</v>
      </c>
    </row>
    <row r="8383" spans="1:13">
      <c r="A8383" s="1" t="s">
        <v>10400</v>
      </c>
      <c r="B8383">
        <v>2.77393475417065E-5</v>
      </c>
      <c r="C8383" s="1">
        <v>5.00356615754354E-6</v>
      </c>
      <c r="D8383">
        <v>5.3571428571428603E-2</v>
      </c>
      <c r="E8383">
        <v>0.13953488372093001</v>
      </c>
      <c r="F8383">
        <v>0</v>
      </c>
      <c r="G8383">
        <v>0</v>
      </c>
      <c r="H8383">
        <v>0</v>
      </c>
      <c r="I8383">
        <v>8.9285714285714298E-3</v>
      </c>
      <c r="J8383" s="1">
        <v>0</v>
      </c>
      <c r="K8383" t="s">
        <v>23242</v>
      </c>
      <c r="L8383" t="s">
        <v>40010</v>
      </c>
      <c r="M8383" t="s">
        <v>40011</v>
      </c>
    </row>
    <row r="8384" spans="1:13">
      <c r="A8384" s="1" t="s">
        <v>10401</v>
      </c>
      <c r="B8384">
        <v>8.4736386928177498E-7</v>
      </c>
      <c r="C8384" s="1">
        <v>1.7688798887076799E-6</v>
      </c>
      <c r="D8384">
        <v>0</v>
      </c>
      <c r="E8384">
        <v>0</v>
      </c>
      <c r="F8384">
        <v>3.5256410256410298E-2</v>
      </c>
      <c r="G8384">
        <v>0</v>
      </c>
      <c r="H8384">
        <v>0</v>
      </c>
      <c r="I8384">
        <v>0</v>
      </c>
      <c r="J8384" s="1">
        <v>0</v>
      </c>
      <c r="K8384" t="s">
        <v>23238</v>
      </c>
      <c r="L8384" t="s">
        <v>40012</v>
      </c>
      <c r="M8384" t="s">
        <v>40013</v>
      </c>
    </row>
    <row r="8385" spans="1:13">
      <c r="A8385" s="1" t="s">
        <v>10402</v>
      </c>
      <c r="B8385">
        <v>6.1814741229073798E-6</v>
      </c>
      <c r="C8385" s="1">
        <v>3.6126813543975401E-7</v>
      </c>
      <c r="D8385">
        <v>1</v>
      </c>
      <c r="E8385">
        <v>1</v>
      </c>
      <c r="F8385">
        <v>0.98387096774193505</v>
      </c>
      <c r="G8385">
        <v>1</v>
      </c>
      <c r="H8385">
        <v>1</v>
      </c>
      <c r="I8385">
        <v>0.93333333333333302</v>
      </c>
      <c r="J8385" s="1" t="s">
        <v>23229</v>
      </c>
      <c r="K8385" t="s">
        <v>23241</v>
      </c>
      <c r="L8385" t="s">
        <v>40014</v>
      </c>
      <c r="M8385" t="s">
        <v>40015</v>
      </c>
    </row>
    <row r="8386" spans="1:13">
      <c r="A8386" s="1" t="s">
        <v>10403</v>
      </c>
      <c r="B8386">
        <v>5.9776409762847299E-6</v>
      </c>
      <c r="C8386" s="1">
        <v>1.35013233619565E-6</v>
      </c>
      <c r="D8386">
        <v>0</v>
      </c>
      <c r="E8386">
        <v>0</v>
      </c>
      <c r="F8386">
        <v>6.7741935483871002E-2</v>
      </c>
      <c r="G8386">
        <v>0</v>
      </c>
      <c r="H8386">
        <v>3.7234042553191501E-2</v>
      </c>
      <c r="I8386">
        <v>0</v>
      </c>
      <c r="J8386" s="1">
        <v>0</v>
      </c>
      <c r="K8386" t="s">
        <v>23241</v>
      </c>
      <c r="L8386" t="s">
        <v>40016</v>
      </c>
      <c r="M8386" t="s">
        <v>40017</v>
      </c>
    </row>
    <row r="8387" spans="1:13">
      <c r="A8387" s="1" t="s">
        <v>10404</v>
      </c>
      <c r="B8387">
        <v>7.5134909729446501E-6</v>
      </c>
      <c r="C8387" s="1">
        <v>7.8924785860062195E-8</v>
      </c>
      <c r="D8387">
        <v>0.83333333333333304</v>
      </c>
      <c r="E8387">
        <v>1</v>
      </c>
      <c r="F8387">
        <v>1</v>
      </c>
      <c r="G8387">
        <v>1</v>
      </c>
      <c r="H8387">
        <v>1</v>
      </c>
      <c r="I8387">
        <v>1</v>
      </c>
      <c r="J8387" s="1">
        <v>1</v>
      </c>
      <c r="K8387" t="s">
        <v>23241</v>
      </c>
      <c r="L8387" t="s">
        <v>40018</v>
      </c>
      <c r="M8387" t="s">
        <v>40019</v>
      </c>
    </row>
    <row r="8388" spans="1:13">
      <c r="A8388" s="1" t="s">
        <v>10405</v>
      </c>
      <c r="B8388">
        <v>1.8343532496080601E-6</v>
      </c>
      <c r="C8388" s="1">
        <v>8.2784047130558105E-8</v>
      </c>
      <c r="D8388">
        <v>0.214285714285714</v>
      </c>
      <c r="E8388">
        <v>3.7499999999999999E-2</v>
      </c>
      <c r="F8388">
        <v>4.0000000000000001E-3</v>
      </c>
      <c r="G8388">
        <v>0</v>
      </c>
      <c r="H8388">
        <v>0</v>
      </c>
      <c r="I8388">
        <v>0</v>
      </c>
      <c r="J8388" s="1" t="s">
        <v>23229</v>
      </c>
      <c r="K8388" t="s">
        <v>23238</v>
      </c>
      <c r="L8388" t="s">
        <v>40020</v>
      </c>
      <c r="M8388" t="s">
        <v>40021</v>
      </c>
    </row>
    <row r="8389" spans="1:13">
      <c r="A8389" s="1" t="s">
        <v>10406</v>
      </c>
      <c r="B8389">
        <v>4.5568928519964504E-6</v>
      </c>
      <c r="C8389" s="1">
        <v>1.19146243888517E-6</v>
      </c>
      <c r="D8389">
        <v>0.453125</v>
      </c>
      <c r="E8389">
        <v>0.51041666666666696</v>
      </c>
      <c r="F8389">
        <v>0.256410256410256</v>
      </c>
      <c r="G8389">
        <v>0.44827586206896602</v>
      </c>
      <c r="H8389">
        <v>0.38157894736842102</v>
      </c>
      <c r="I8389">
        <v>0.36</v>
      </c>
      <c r="J8389" s="1">
        <v>0</v>
      </c>
      <c r="K8389" t="s">
        <v>23239</v>
      </c>
      <c r="L8389" t="s">
        <v>40022</v>
      </c>
      <c r="M8389" t="s">
        <v>40023</v>
      </c>
    </row>
    <row r="8390" spans="1:13">
      <c r="A8390" s="1" t="s">
        <v>10407</v>
      </c>
      <c r="B8390">
        <v>1.8665121540736401E-6</v>
      </c>
      <c r="C8390" s="1">
        <v>5.43957428826118E-5</v>
      </c>
      <c r="D8390">
        <v>0</v>
      </c>
      <c r="E8390">
        <v>0</v>
      </c>
      <c r="F8390">
        <v>8.0213903743315499E-3</v>
      </c>
      <c r="G8390">
        <v>0.24137931034482801</v>
      </c>
      <c r="H8390">
        <v>7.5892857142857095E-2</v>
      </c>
      <c r="I8390">
        <v>0.20168067226890801</v>
      </c>
      <c r="J8390" s="1" t="s">
        <v>23229</v>
      </c>
      <c r="K8390" t="s">
        <v>23238</v>
      </c>
      <c r="L8390" t="s">
        <v>40024</v>
      </c>
      <c r="M8390" t="s">
        <v>40025</v>
      </c>
    </row>
    <row r="8391" spans="1:13">
      <c r="A8391" s="1" t="s">
        <v>10408</v>
      </c>
      <c r="B8391">
        <v>4.09591893066181E-7</v>
      </c>
      <c r="C8391" s="1">
        <v>1.0394463366600601E-6</v>
      </c>
      <c r="D8391">
        <v>0</v>
      </c>
      <c r="E8391">
        <v>0</v>
      </c>
      <c r="F8391">
        <v>6.2111801242236003E-3</v>
      </c>
      <c r="G8391">
        <v>0</v>
      </c>
      <c r="H8391">
        <v>6.2500000000000003E-3</v>
      </c>
      <c r="I8391">
        <v>4.5454545454545497E-2</v>
      </c>
      <c r="J8391" s="1">
        <v>0</v>
      </c>
      <c r="K8391" t="s">
        <v>23238</v>
      </c>
      <c r="L8391" t="s">
        <v>40026</v>
      </c>
      <c r="M8391" t="s">
        <v>40027</v>
      </c>
    </row>
    <row r="8392" spans="1:13">
      <c r="A8392" s="1" t="s">
        <v>10409</v>
      </c>
      <c r="B8392">
        <v>1.8043610967786299E-8</v>
      </c>
      <c r="C8392" s="1">
        <v>1.08374731086218E-6</v>
      </c>
      <c r="D8392">
        <v>4.1666666666666699E-2</v>
      </c>
      <c r="E8392">
        <v>0</v>
      </c>
      <c r="F8392">
        <v>4.6296296296296301E-2</v>
      </c>
      <c r="G8392">
        <v>0</v>
      </c>
      <c r="H8392">
        <v>0</v>
      </c>
      <c r="I8392">
        <v>0</v>
      </c>
      <c r="J8392" s="1">
        <v>0</v>
      </c>
      <c r="K8392" t="s">
        <v>23241</v>
      </c>
      <c r="L8392" t="s">
        <v>40028</v>
      </c>
      <c r="M8392" t="s">
        <v>40029</v>
      </c>
    </row>
    <row r="8393" spans="1:13">
      <c r="A8393" s="1" t="s">
        <v>10410</v>
      </c>
      <c r="B8393">
        <v>1.2174770204346201E-5</v>
      </c>
      <c r="C8393" s="1">
        <v>6.2068713270212997E-4</v>
      </c>
      <c r="D8393">
        <v>1</v>
      </c>
      <c r="E8393">
        <v>0.99382716049382702</v>
      </c>
      <c r="F8393">
        <v>1</v>
      </c>
      <c r="G8393">
        <v>0.98809523809523803</v>
      </c>
      <c r="H8393">
        <v>0.85526315789473695</v>
      </c>
      <c r="I8393">
        <v>0.82876712328767099</v>
      </c>
      <c r="J8393" s="1">
        <v>1</v>
      </c>
      <c r="K8393" t="s">
        <v>23238</v>
      </c>
      <c r="L8393" t="s">
        <v>40030</v>
      </c>
      <c r="M8393" t="s">
        <v>40031</v>
      </c>
    </row>
    <row r="8394" spans="1:13">
      <c r="A8394" s="1" t="s">
        <v>10411</v>
      </c>
      <c r="B8394">
        <v>2.9368902930140402E-7</v>
      </c>
      <c r="C8394" s="1">
        <v>3.7851300741343602E-6</v>
      </c>
      <c r="D8394">
        <v>1</v>
      </c>
      <c r="E8394">
        <v>1</v>
      </c>
      <c r="F8394">
        <v>1</v>
      </c>
      <c r="G8394">
        <v>0.70588235294117696</v>
      </c>
      <c r="H8394">
        <v>0.98275862068965503</v>
      </c>
      <c r="I8394">
        <v>0.98076923076923095</v>
      </c>
      <c r="J8394" s="1">
        <v>1</v>
      </c>
      <c r="K8394" t="s">
        <v>23242</v>
      </c>
      <c r="L8394" t="s">
        <v>40032</v>
      </c>
      <c r="M8394" t="s">
        <v>40033</v>
      </c>
    </row>
    <row r="8395" spans="1:13">
      <c r="A8395" s="1" t="s">
        <v>10412</v>
      </c>
      <c r="B8395">
        <v>3.7257231671245002E-8</v>
      </c>
      <c r="C8395" s="1">
        <v>1.5933218610932302E-8</v>
      </c>
      <c r="D8395">
        <v>0</v>
      </c>
      <c r="E8395">
        <v>0</v>
      </c>
      <c r="F8395">
        <v>3.7878787878787902E-3</v>
      </c>
      <c r="G8395">
        <v>0</v>
      </c>
      <c r="H8395">
        <v>0</v>
      </c>
      <c r="I8395">
        <v>0</v>
      </c>
      <c r="J8395" s="1">
        <v>1</v>
      </c>
      <c r="K8395" t="s">
        <v>23242</v>
      </c>
      <c r="L8395" t="s">
        <v>40034</v>
      </c>
      <c r="M8395" t="s">
        <v>40035</v>
      </c>
    </row>
    <row r="8396" spans="1:13">
      <c r="A8396" s="1" t="s">
        <v>10413</v>
      </c>
      <c r="B8396">
        <v>3.0760316446935703E-5</v>
      </c>
      <c r="C8396" s="1">
        <v>6.3469306218820901E-5</v>
      </c>
      <c r="D8396">
        <v>0.8125</v>
      </c>
      <c r="E8396">
        <v>0.93548387096774199</v>
      </c>
      <c r="F8396">
        <v>0.77748691099476397</v>
      </c>
      <c r="G8396">
        <v>1</v>
      </c>
      <c r="H8396">
        <v>0.875</v>
      </c>
      <c r="I8396">
        <v>0.98837209302325602</v>
      </c>
      <c r="J8396" s="1">
        <v>1</v>
      </c>
      <c r="K8396" t="s">
        <v>23240</v>
      </c>
      <c r="L8396" t="s">
        <v>40036</v>
      </c>
      <c r="M8396" t="s">
        <v>40037</v>
      </c>
    </row>
    <row r="8397" spans="1:13">
      <c r="A8397" s="1" t="s">
        <v>10414</v>
      </c>
      <c r="B8397">
        <v>2.1817082821749E-6</v>
      </c>
      <c r="C8397" s="1">
        <v>1.0853665045612601E-5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5.8139534883720902E-2</v>
      </c>
      <c r="J8397" s="1" t="s">
        <v>23229</v>
      </c>
      <c r="K8397" t="s">
        <v>23241</v>
      </c>
      <c r="L8397" t="s">
        <v>40038</v>
      </c>
      <c r="M8397" t="s">
        <v>40039</v>
      </c>
    </row>
    <row r="8398" spans="1:13">
      <c r="A8398" s="1" t="s">
        <v>10415</v>
      </c>
      <c r="B8398">
        <v>9.8688654533684598E-6</v>
      </c>
      <c r="C8398" s="1">
        <v>4.2142779936075197E-6</v>
      </c>
      <c r="D8398">
        <v>0</v>
      </c>
      <c r="E8398">
        <v>0.122222222222222</v>
      </c>
      <c r="F8398">
        <v>5.5865921787709499E-3</v>
      </c>
      <c r="G8398">
        <v>0</v>
      </c>
      <c r="H8398">
        <v>1.13636363636364E-2</v>
      </c>
      <c r="I8398">
        <v>0</v>
      </c>
      <c r="J8398" s="1">
        <v>0</v>
      </c>
      <c r="K8398" t="s">
        <v>23238</v>
      </c>
      <c r="L8398" t="s">
        <v>40040</v>
      </c>
      <c r="M8398" t="s">
        <v>40041</v>
      </c>
    </row>
    <row r="8399" spans="1:13">
      <c r="A8399" s="1" t="s">
        <v>10416</v>
      </c>
      <c r="B8399">
        <v>3.2722516288121301E-5</v>
      </c>
      <c r="C8399" s="1">
        <v>1.7301200357462499E-6</v>
      </c>
      <c r="D8399">
        <v>0.28333333333333299</v>
      </c>
      <c r="E8399">
        <v>0.20212765957446799</v>
      </c>
      <c r="F8399">
        <v>0.17435897435897399</v>
      </c>
      <c r="G8399">
        <v>8.1632653061224497E-2</v>
      </c>
      <c r="H8399">
        <v>0.33944954128440402</v>
      </c>
      <c r="I8399">
        <v>6.8627450980392204E-2</v>
      </c>
      <c r="J8399" s="1">
        <v>0</v>
      </c>
      <c r="K8399" t="s">
        <v>23241</v>
      </c>
      <c r="L8399" t="s">
        <v>40042</v>
      </c>
      <c r="M8399" t="s">
        <v>40043</v>
      </c>
    </row>
    <row r="8400" spans="1:13">
      <c r="A8400" s="1" t="s">
        <v>10417</v>
      </c>
      <c r="B8400">
        <v>8.7673397778770604E-7</v>
      </c>
      <c r="C8400" s="1">
        <v>5.37061007314632E-7</v>
      </c>
      <c r="D8400">
        <v>1</v>
      </c>
      <c r="E8400">
        <v>1</v>
      </c>
      <c r="F8400">
        <v>0.99626865671641796</v>
      </c>
      <c r="G8400">
        <v>1</v>
      </c>
      <c r="H8400">
        <v>1</v>
      </c>
      <c r="I8400">
        <v>0.92500000000000004</v>
      </c>
      <c r="J8400" s="1" t="s">
        <v>23229</v>
      </c>
      <c r="K8400" t="s">
        <v>23238</v>
      </c>
      <c r="L8400" t="s">
        <v>40044</v>
      </c>
      <c r="M8400" t="s">
        <v>40045</v>
      </c>
    </row>
    <row r="8401" spans="1:13">
      <c r="A8401" s="1" t="s">
        <v>10418</v>
      </c>
      <c r="B8401">
        <v>2.3854388903763199E-5</v>
      </c>
      <c r="C8401" s="1">
        <v>3.1770517213639102E-4</v>
      </c>
      <c r="D8401">
        <v>0.82258064516129004</v>
      </c>
      <c r="E8401">
        <v>0.67901234567901203</v>
      </c>
      <c r="F8401">
        <v>0.22187499999999999</v>
      </c>
      <c r="G8401">
        <v>0.13636363636363599</v>
      </c>
      <c r="H8401">
        <v>8.9285714285714302E-2</v>
      </c>
      <c r="I8401">
        <v>0.25396825396825401</v>
      </c>
      <c r="J8401" s="1" t="s">
        <v>23229</v>
      </c>
      <c r="K8401" t="s">
        <v>23241</v>
      </c>
      <c r="L8401" t="s">
        <v>40046</v>
      </c>
      <c r="M8401" t="s">
        <v>40047</v>
      </c>
    </row>
    <row r="8402" spans="1:13">
      <c r="A8402" s="1" t="s">
        <v>10419</v>
      </c>
      <c r="B8402">
        <v>7.6558347006350305E-6</v>
      </c>
      <c r="C8402" s="1">
        <v>3.17620437964773E-6</v>
      </c>
      <c r="D8402">
        <v>0.133333333333333</v>
      </c>
      <c r="E8402">
        <v>7.9268292682926803E-2</v>
      </c>
      <c r="F8402">
        <v>1.3245033112582801E-2</v>
      </c>
      <c r="G8402">
        <v>4.0540540540540501E-2</v>
      </c>
      <c r="H8402">
        <v>6.0975609756097598E-3</v>
      </c>
      <c r="I8402">
        <v>8.7719298245613996E-3</v>
      </c>
      <c r="J8402" s="1">
        <v>0.5</v>
      </c>
      <c r="K8402" t="s">
        <v>23238</v>
      </c>
      <c r="L8402" t="s">
        <v>40048</v>
      </c>
      <c r="M8402" t="s">
        <v>40049</v>
      </c>
    </row>
    <row r="8403" spans="1:13">
      <c r="A8403" s="1" t="s">
        <v>10420</v>
      </c>
      <c r="B8403">
        <v>1.71929379383499E-5</v>
      </c>
      <c r="C8403" s="1">
        <v>7.1430410790351897E-6</v>
      </c>
      <c r="D8403">
        <v>0.359375</v>
      </c>
      <c r="E8403">
        <v>3.8461538461538498E-2</v>
      </c>
      <c r="F8403">
        <v>0.29057591623036599</v>
      </c>
      <c r="G8403">
        <v>0.37931034482758602</v>
      </c>
      <c r="H8403">
        <v>0.17272727272727301</v>
      </c>
      <c r="I8403">
        <v>0.28099173553718998</v>
      </c>
      <c r="J8403" s="1">
        <v>0</v>
      </c>
      <c r="K8403" t="s">
        <v>23242</v>
      </c>
      <c r="L8403" t="s">
        <v>40050</v>
      </c>
      <c r="M8403" t="s">
        <v>40051</v>
      </c>
    </row>
    <row r="8404" spans="1:13">
      <c r="A8404" s="1" t="s">
        <v>10421</v>
      </c>
      <c r="B8404">
        <v>1.08251134903921E-5</v>
      </c>
      <c r="C8404" s="1">
        <v>4.1615986532993696E-6</v>
      </c>
      <c r="D8404">
        <v>6.25E-2</v>
      </c>
      <c r="E8404">
        <v>4.1666666666666699E-2</v>
      </c>
      <c r="F8404">
        <v>5.3846153846153801E-2</v>
      </c>
      <c r="G8404">
        <v>0</v>
      </c>
      <c r="H8404">
        <v>0.23684210526315799</v>
      </c>
      <c r="I8404">
        <v>3.2000000000000001E-2</v>
      </c>
      <c r="J8404" s="1">
        <v>0</v>
      </c>
      <c r="K8404" t="s">
        <v>23241</v>
      </c>
      <c r="L8404" t="s">
        <v>40052</v>
      </c>
      <c r="M8404" t="s">
        <v>40053</v>
      </c>
    </row>
    <row r="8405" spans="1:13">
      <c r="A8405" s="1" t="s">
        <v>10422</v>
      </c>
      <c r="B8405">
        <v>3.0487976077228501E-8</v>
      </c>
      <c r="C8405" s="1">
        <v>3.9801946610783002E-6</v>
      </c>
      <c r="D8405">
        <v>0.97916666666666696</v>
      </c>
      <c r="E8405">
        <v>1</v>
      </c>
      <c r="F8405">
        <v>1</v>
      </c>
      <c r="G8405">
        <v>0.55172413793103403</v>
      </c>
      <c r="H8405">
        <v>1</v>
      </c>
      <c r="I8405">
        <v>0.871428571428571</v>
      </c>
      <c r="J8405" s="1">
        <v>1</v>
      </c>
      <c r="K8405" t="s">
        <v>23238</v>
      </c>
      <c r="L8405" t="s">
        <v>40054</v>
      </c>
      <c r="M8405" t="s">
        <v>40055</v>
      </c>
    </row>
    <row r="8406" spans="1:13">
      <c r="A8406" s="1" t="s">
        <v>10423</v>
      </c>
      <c r="B8406">
        <v>3.1405632357332499E-6</v>
      </c>
      <c r="C8406" s="1">
        <v>2.46444668057923E-5</v>
      </c>
      <c r="D8406">
        <v>0</v>
      </c>
      <c r="E8406">
        <v>7.6923076923076901E-3</v>
      </c>
      <c r="F8406">
        <v>0</v>
      </c>
      <c r="G8406">
        <v>0.57843137254902</v>
      </c>
      <c r="H8406">
        <v>2.8571428571428598E-2</v>
      </c>
      <c r="I8406">
        <v>0.185567010309278</v>
      </c>
      <c r="J8406" s="1">
        <v>0</v>
      </c>
      <c r="K8406" t="s">
        <v>23237</v>
      </c>
      <c r="L8406" t="s">
        <v>40056</v>
      </c>
      <c r="M8406" t="s">
        <v>40057</v>
      </c>
    </row>
    <row r="8407" spans="1:13">
      <c r="A8407" s="1" t="s">
        <v>10424</v>
      </c>
      <c r="B8407">
        <v>5.2430208729539598E-6</v>
      </c>
      <c r="C8407" s="1">
        <v>2.5970549042452901E-6</v>
      </c>
      <c r="D8407">
        <v>3.3333333333333298E-2</v>
      </c>
      <c r="E8407">
        <v>5.4347826086956503E-3</v>
      </c>
      <c r="F8407">
        <v>2.3684210526315801E-2</v>
      </c>
      <c r="G8407">
        <v>8.9285714285714298E-3</v>
      </c>
      <c r="H8407">
        <v>0</v>
      </c>
      <c r="I8407">
        <v>2.9126213592233E-2</v>
      </c>
      <c r="J8407" s="1" t="s">
        <v>23229</v>
      </c>
      <c r="K8407" t="s">
        <v>23241</v>
      </c>
      <c r="L8407" t="s">
        <v>40058</v>
      </c>
      <c r="M8407" t="s">
        <v>40059</v>
      </c>
    </row>
    <row r="8408" spans="1:13">
      <c r="A8408" s="1" t="s">
        <v>10425</v>
      </c>
      <c r="B8408">
        <v>2.0321741550506598E-5</v>
      </c>
      <c r="C8408" s="1">
        <v>4.1573073324181101E-5</v>
      </c>
      <c r="D8408">
        <v>0.875</v>
      </c>
      <c r="E8408">
        <v>0.79032258064516103</v>
      </c>
      <c r="F8408">
        <v>0.74324324324324298</v>
      </c>
      <c r="G8408">
        <v>0.95833333333333304</v>
      </c>
      <c r="H8408">
        <v>0.98170731707317105</v>
      </c>
      <c r="I8408">
        <v>0.94078947368421095</v>
      </c>
      <c r="J8408" s="1">
        <v>0.88888888888888895</v>
      </c>
      <c r="K8408" t="s">
        <v>23242</v>
      </c>
      <c r="L8408" t="s">
        <v>40060</v>
      </c>
      <c r="M8408" t="s">
        <v>40061</v>
      </c>
    </row>
    <row r="8409" spans="1:13">
      <c r="A8409" s="1" t="s">
        <v>10426</v>
      </c>
      <c r="B8409">
        <v>8.1653249331533804E-7</v>
      </c>
      <c r="C8409" s="1">
        <v>1.17246551445834E-6</v>
      </c>
      <c r="D8409">
        <v>1</v>
      </c>
      <c r="E8409">
        <v>0.99425287356321801</v>
      </c>
      <c r="F8409">
        <v>0.90384615384615397</v>
      </c>
      <c r="G8409">
        <v>1</v>
      </c>
      <c r="H8409">
        <v>0.98876404494381998</v>
      </c>
      <c r="I8409">
        <v>1</v>
      </c>
      <c r="J8409" s="1" t="s">
        <v>23229</v>
      </c>
      <c r="K8409" t="s">
        <v>23240</v>
      </c>
      <c r="L8409" t="s">
        <v>40062</v>
      </c>
      <c r="M8409" t="s">
        <v>40063</v>
      </c>
    </row>
    <row r="8410" spans="1:13">
      <c r="A8410" s="1" t="s">
        <v>10427</v>
      </c>
      <c r="B8410">
        <v>3.5382017776602799E-7</v>
      </c>
      <c r="C8410" s="1">
        <v>4.4272235641811999E-6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0.86585365853658502</v>
      </c>
      <c r="J8410" s="1">
        <v>1</v>
      </c>
      <c r="K8410" t="s">
        <v>23237</v>
      </c>
      <c r="L8410" t="s">
        <v>40064</v>
      </c>
      <c r="M8410" t="s">
        <v>40065</v>
      </c>
    </row>
    <row r="8411" spans="1:13">
      <c r="A8411" s="1" t="s">
        <v>10428</v>
      </c>
      <c r="B8411">
        <v>2.12667242081371E-7</v>
      </c>
      <c r="C8411" s="1">
        <v>8.9516025259906005E-6</v>
      </c>
      <c r="D8411">
        <v>1</v>
      </c>
      <c r="E8411">
        <v>0.993506493506494</v>
      </c>
      <c r="F8411">
        <v>0.97321428571428603</v>
      </c>
      <c r="G8411">
        <v>1</v>
      </c>
      <c r="H8411">
        <v>0.99009900990098998</v>
      </c>
      <c r="I8411">
        <v>1</v>
      </c>
      <c r="J8411" s="1">
        <v>1</v>
      </c>
      <c r="K8411" t="s">
        <v>23237</v>
      </c>
      <c r="L8411" t="s">
        <v>40066</v>
      </c>
      <c r="M8411" t="s">
        <v>40067</v>
      </c>
    </row>
    <row r="8412" spans="1:13">
      <c r="A8412" s="1" t="s">
        <v>10429</v>
      </c>
      <c r="B8412">
        <v>3.3633410111315602E-5</v>
      </c>
      <c r="C8412" s="1">
        <v>3.1979288205642802E-5</v>
      </c>
      <c r="D8412">
        <v>0.36206896551724099</v>
      </c>
      <c r="E8412">
        <v>0.157608695652174</v>
      </c>
      <c r="F8412">
        <v>0.70652173913043503</v>
      </c>
      <c r="G8412">
        <v>0.25</v>
      </c>
      <c r="H8412">
        <v>0.16666666666666699</v>
      </c>
      <c r="I8412">
        <v>0.213592233009709</v>
      </c>
      <c r="J8412" s="1">
        <v>0.95454545454545503</v>
      </c>
      <c r="K8412" t="s">
        <v>23241</v>
      </c>
      <c r="L8412" t="s">
        <v>40068</v>
      </c>
      <c r="M8412" t="s">
        <v>40069</v>
      </c>
    </row>
    <row r="8413" spans="1:13">
      <c r="A8413" s="1" t="s">
        <v>10430</v>
      </c>
      <c r="B8413">
        <v>7.1335801300375994E-5</v>
      </c>
      <c r="C8413" s="1">
        <v>4.0399142381083002E-6</v>
      </c>
      <c r="D8413">
        <v>0.96551724137931005</v>
      </c>
      <c r="E8413">
        <v>1</v>
      </c>
      <c r="F8413">
        <v>0.61111111111111105</v>
      </c>
      <c r="G8413">
        <v>1</v>
      </c>
      <c r="H8413">
        <v>0.77528089887640494</v>
      </c>
      <c r="I8413">
        <v>0.942105263157895</v>
      </c>
      <c r="J8413" s="1">
        <v>1</v>
      </c>
      <c r="K8413" t="s">
        <v>23238</v>
      </c>
      <c r="L8413" t="s">
        <v>40070</v>
      </c>
      <c r="M8413" t="s">
        <v>40071</v>
      </c>
    </row>
    <row r="8414" spans="1:13">
      <c r="A8414" s="1" t="s">
        <v>10431</v>
      </c>
      <c r="B8414">
        <v>4.0949093233653602E-11</v>
      </c>
      <c r="C8414" s="1">
        <v>4.8164742840749195E-7</v>
      </c>
      <c r="D8414">
        <v>4.6875E-2</v>
      </c>
      <c r="E8414">
        <v>2.27272727272727E-2</v>
      </c>
      <c r="F8414">
        <v>2.6455026455026501E-3</v>
      </c>
      <c r="G8414">
        <v>0</v>
      </c>
      <c r="H8414">
        <v>0</v>
      </c>
      <c r="I8414">
        <v>6.6666666666666697E-3</v>
      </c>
      <c r="J8414" s="1">
        <v>0</v>
      </c>
      <c r="K8414" t="s">
        <v>23241</v>
      </c>
      <c r="L8414" t="s">
        <v>40072</v>
      </c>
      <c r="M8414" t="s">
        <v>40073</v>
      </c>
    </row>
    <row r="8415" spans="1:13">
      <c r="A8415" s="1" t="s">
        <v>10432</v>
      </c>
      <c r="B8415">
        <v>1.7976551392020999E-6</v>
      </c>
      <c r="C8415" s="1">
        <v>2.3141701668436001E-8</v>
      </c>
      <c r="D8415">
        <v>0.89655172413793105</v>
      </c>
      <c r="E8415">
        <v>0.86309523809523803</v>
      </c>
      <c r="F8415">
        <v>0.68888888888888899</v>
      </c>
      <c r="G8415">
        <v>0.96875</v>
      </c>
      <c r="H8415">
        <v>0.48648648648648701</v>
      </c>
      <c r="I8415">
        <v>0.91836734693877597</v>
      </c>
      <c r="J8415" s="1">
        <v>1</v>
      </c>
      <c r="K8415" t="s">
        <v>23238</v>
      </c>
      <c r="L8415" t="s">
        <v>40074</v>
      </c>
      <c r="M8415" t="s">
        <v>40075</v>
      </c>
    </row>
    <row r="8416" spans="1:13">
      <c r="A8416" s="1" t="s">
        <v>10433</v>
      </c>
      <c r="B8416">
        <v>1.7524804079640401E-10</v>
      </c>
      <c r="C8416" s="1">
        <v>6.82706422070436E-6</v>
      </c>
      <c r="D8416">
        <v>0.9375</v>
      </c>
      <c r="E8416">
        <v>0.84946236559139798</v>
      </c>
      <c r="F8416">
        <v>0.88974358974359002</v>
      </c>
      <c r="G8416">
        <v>0.98245614035087703</v>
      </c>
      <c r="H8416">
        <v>0.93805309734513298</v>
      </c>
      <c r="I8416">
        <v>0.99115044247787598</v>
      </c>
      <c r="J8416" s="1">
        <v>1</v>
      </c>
      <c r="K8416" t="s">
        <v>23237</v>
      </c>
      <c r="L8416" t="s">
        <v>40076</v>
      </c>
      <c r="M8416" t="s">
        <v>40077</v>
      </c>
    </row>
    <row r="8417" spans="1:13">
      <c r="A8417" s="1" t="s">
        <v>10434</v>
      </c>
      <c r="B8417">
        <v>3.1646900976498603E-5</v>
      </c>
      <c r="C8417" s="1">
        <v>2.6421519437837102E-6</v>
      </c>
      <c r="D8417">
        <v>1</v>
      </c>
      <c r="E8417">
        <v>0.85</v>
      </c>
      <c r="F8417">
        <v>1</v>
      </c>
      <c r="G8417">
        <v>0.98</v>
      </c>
      <c r="H8417">
        <v>0.99382716049382702</v>
      </c>
      <c r="I8417">
        <v>1</v>
      </c>
      <c r="J8417" s="1">
        <v>1</v>
      </c>
      <c r="K8417" t="s">
        <v>23240</v>
      </c>
      <c r="L8417" t="s">
        <v>40078</v>
      </c>
      <c r="M8417" t="s">
        <v>40079</v>
      </c>
    </row>
    <row r="8418" spans="1:13">
      <c r="A8418" s="1" t="s">
        <v>10435</v>
      </c>
      <c r="B8418">
        <v>3.9220509483920996E-6</v>
      </c>
      <c r="C8418" s="1">
        <v>2.6868236921646501E-5</v>
      </c>
      <c r="D8418">
        <v>1</v>
      </c>
      <c r="E8418">
        <v>0.987341772151899</v>
      </c>
      <c r="F8418">
        <v>0.909326424870466</v>
      </c>
      <c r="G8418">
        <v>1</v>
      </c>
      <c r="H8418">
        <v>0.76351351351351304</v>
      </c>
      <c r="I8418">
        <v>0.87931034482758597</v>
      </c>
      <c r="J8418" s="1">
        <v>1</v>
      </c>
      <c r="K8418" t="s">
        <v>23239</v>
      </c>
      <c r="L8418" t="s">
        <v>40080</v>
      </c>
      <c r="M8418" t="s">
        <v>40081</v>
      </c>
    </row>
    <row r="8419" spans="1:13">
      <c r="A8419" s="1" t="s">
        <v>10436</v>
      </c>
      <c r="B8419">
        <v>6.5900013348716805E-7</v>
      </c>
      <c r="C8419" s="1">
        <v>3.1699722726400403E-5</v>
      </c>
      <c r="D8419">
        <v>0</v>
      </c>
      <c r="E8419">
        <v>0</v>
      </c>
      <c r="F8419">
        <v>0</v>
      </c>
      <c r="G8419">
        <v>4.8387096774193498E-2</v>
      </c>
      <c r="H8419">
        <v>0.14285714285714299</v>
      </c>
      <c r="I8419">
        <v>0</v>
      </c>
      <c r="J8419" s="1">
        <v>0</v>
      </c>
      <c r="K8419" t="s">
        <v>23242</v>
      </c>
      <c r="L8419" t="s">
        <v>40082</v>
      </c>
      <c r="M8419" t="s">
        <v>40083</v>
      </c>
    </row>
    <row r="8420" spans="1:13">
      <c r="A8420" s="1" t="s">
        <v>10437</v>
      </c>
      <c r="B8420">
        <v>3.0370915613695802E-8</v>
      </c>
      <c r="C8420" s="1">
        <v>7.9826052388563205E-9</v>
      </c>
      <c r="D8420">
        <v>0</v>
      </c>
      <c r="E8420">
        <v>5.9523809523809503E-3</v>
      </c>
      <c r="F8420">
        <v>0</v>
      </c>
      <c r="G8420">
        <v>0</v>
      </c>
      <c r="H8420">
        <v>0</v>
      </c>
      <c r="I8420">
        <v>0</v>
      </c>
      <c r="J8420" s="1" t="s">
        <v>23229</v>
      </c>
      <c r="K8420" t="s">
        <v>23241</v>
      </c>
      <c r="L8420" t="s">
        <v>40084</v>
      </c>
      <c r="M8420" t="s">
        <v>40085</v>
      </c>
    </row>
    <row r="8421" spans="1:13">
      <c r="A8421" s="1" t="s">
        <v>10438</v>
      </c>
      <c r="B8421">
        <v>7.6108700283065395E-7</v>
      </c>
      <c r="C8421" s="1">
        <v>2.1330698127045198E-6</v>
      </c>
      <c r="D8421">
        <v>6.5217391304347797E-2</v>
      </c>
      <c r="E8421">
        <v>8.0645161290322596E-3</v>
      </c>
      <c r="F8421">
        <v>0</v>
      </c>
      <c r="G8421">
        <v>0</v>
      </c>
      <c r="H8421">
        <v>5.0505050505050501E-3</v>
      </c>
      <c r="I8421">
        <v>2.0661157024793399E-2</v>
      </c>
      <c r="J8421" s="1">
        <v>0</v>
      </c>
      <c r="K8421" t="s">
        <v>23238</v>
      </c>
      <c r="L8421" t="s">
        <v>40086</v>
      </c>
      <c r="M8421" t="s">
        <v>40087</v>
      </c>
    </row>
    <row r="8422" spans="1:13">
      <c r="A8422" s="1" t="s">
        <v>10439</v>
      </c>
      <c r="B8422">
        <v>2.4743778661485399E-6</v>
      </c>
      <c r="C8422" s="1">
        <v>3.14504772833198E-6</v>
      </c>
      <c r="D8422">
        <v>0.19354838709677399</v>
      </c>
      <c r="E8422">
        <v>0.23913043478260901</v>
      </c>
      <c r="F8422">
        <v>0</v>
      </c>
      <c r="G8422">
        <v>0</v>
      </c>
      <c r="H8422">
        <v>0</v>
      </c>
      <c r="I8422">
        <v>2.2222222222222199E-2</v>
      </c>
      <c r="J8422" s="1">
        <v>0</v>
      </c>
      <c r="K8422" t="s">
        <v>23241</v>
      </c>
      <c r="L8422" t="s">
        <v>40088</v>
      </c>
      <c r="M8422" t="s">
        <v>40089</v>
      </c>
    </row>
    <row r="8423" spans="1:13">
      <c r="A8423" s="1" t="s">
        <v>10440</v>
      </c>
      <c r="B8423">
        <v>3.97869358996906E-5</v>
      </c>
      <c r="C8423" s="1">
        <v>8.5056074686642796E-5</v>
      </c>
      <c r="D8423">
        <v>0.14285714285714299</v>
      </c>
      <c r="E8423">
        <v>3.90625E-2</v>
      </c>
      <c r="F8423">
        <v>0.14912280701754399</v>
      </c>
      <c r="G8423">
        <v>0.125</v>
      </c>
      <c r="H8423">
        <v>0.46031746031746001</v>
      </c>
      <c r="I8423">
        <v>0.214285714285714</v>
      </c>
      <c r="J8423" s="1">
        <v>0.61111111111111105</v>
      </c>
      <c r="K8423" t="s">
        <v>23240</v>
      </c>
      <c r="L8423" t="s">
        <v>40090</v>
      </c>
      <c r="M8423" t="s">
        <v>40091</v>
      </c>
    </row>
    <row r="8424" spans="1:13">
      <c r="A8424" s="1" t="s">
        <v>10441</v>
      </c>
      <c r="B8424">
        <v>7.5503598594513298E-7</v>
      </c>
      <c r="C8424" s="1">
        <v>1.2215760622195999E-6</v>
      </c>
      <c r="D8424">
        <v>0.96666666666666701</v>
      </c>
      <c r="E8424">
        <v>0.99425287356321801</v>
      </c>
      <c r="F8424">
        <v>0.95572916666666696</v>
      </c>
      <c r="G8424">
        <v>1</v>
      </c>
      <c r="H8424">
        <v>0.98404255319148903</v>
      </c>
      <c r="I8424">
        <v>0.95070422535211296</v>
      </c>
      <c r="J8424" s="1">
        <v>1</v>
      </c>
      <c r="K8424" t="s">
        <v>23240</v>
      </c>
      <c r="L8424" t="s">
        <v>40092</v>
      </c>
      <c r="M8424" t="s">
        <v>40093</v>
      </c>
    </row>
    <row r="8425" spans="1:13">
      <c r="A8425" s="1" t="s">
        <v>10442</v>
      </c>
      <c r="B8425">
        <v>4.8305754078401297E-5</v>
      </c>
      <c r="C8425" s="1">
        <v>1.51517045987705E-7</v>
      </c>
      <c r="D8425">
        <v>3.5714285714285698E-2</v>
      </c>
      <c r="E8425">
        <v>0.117977528089888</v>
      </c>
      <c r="F8425">
        <v>0</v>
      </c>
      <c r="G8425">
        <v>9.6153846153846194E-3</v>
      </c>
      <c r="H8425">
        <v>5.4945054945054897E-3</v>
      </c>
      <c r="I8425">
        <v>5.4945054945054897E-3</v>
      </c>
      <c r="J8425" s="1">
        <v>0</v>
      </c>
      <c r="K8425" t="s">
        <v>23241</v>
      </c>
      <c r="L8425" t="s">
        <v>40094</v>
      </c>
      <c r="M8425" t="s">
        <v>40095</v>
      </c>
    </row>
    <row r="8426" spans="1:13">
      <c r="A8426" s="1" t="s">
        <v>10443</v>
      </c>
      <c r="B8426">
        <v>7.5459346605984E-6</v>
      </c>
      <c r="C8426" s="1">
        <v>1.31923585124123E-6</v>
      </c>
      <c r="D8426">
        <v>1</v>
      </c>
      <c r="E8426">
        <v>1</v>
      </c>
      <c r="F8426">
        <v>0.99698795180722899</v>
      </c>
      <c r="G8426">
        <v>0.5625</v>
      </c>
      <c r="H8426">
        <v>0.96511627906976705</v>
      </c>
      <c r="I8426">
        <v>0.89583333333333304</v>
      </c>
      <c r="J8426" s="1" t="s">
        <v>23229</v>
      </c>
      <c r="K8426" t="s">
        <v>23242</v>
      </c>
      <c r="L8426" t="s">
        <v>40096</v>
      </c>
      <c r="M8426" t="s">
        <v>40097</v>
      </c>
    </row>
    <row r="8427" spans="1:13">
      <c r="A8427" s="1" t="s">
        <v>10444</v>
      </c>
      <c r="B8427">
        <v>0</v>
      </c>
      <c r="C8427" s="1">
        <v>0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 s="1">
        <v>9.0909090909090898E-2</v>
      </c>
      <c r="K8427" t="s">
        <v>23241</v>
      </c>
      <c r="L8427" t="s">
        <v>40098</v>
      </c>
      <c r="M8427" t="s">
        <v>40099</v>
      </c>
    </row>
    <row r="8428" spans="1:13">
      <c r="A8428" s="1" t="s">
        <v>10445</v>
      </c>
      <c r="B8428">
        <v>6.4175421478483504E-5</v>
      </c>
      <c r="C8428" s="1">
        <v>1.7383508480953901E-4</v>
      </c>
      <c r="D8428">
        <v>0.40625</v>
      </c>
      <c r="E8428">
        <v>0.41847826086956502</v>
      </c>
      <c r="F8428">
        <v>0.678010471204188</v>
      </c>
      <c r="G8428">
        <v>0.7</v>
      </c>
      <c r="H8428">
        <v>0.55188679245283001</v>
      </c>
      <c r="I8428">
        <v>0.70895522388059695</v>
      </c>
      <c r="J8428" s="1">
        <v>0.88888888888888895</v>
      </c>
      <c r="K8428" t="s">
        <v>23241</v>
      </c>
      <c r="L8428" t="s">
        <v>40100</v>
      </c>
      <c r="M8428" t="s">
        <v>40101</v>
      </c>
    </row>
    <row r="8429" spans="1:13">
      <c r="A8429" s="1" t="s">
        <v>10446</v>
      </c>
      <c r="B8429">
        <v>1.0224945193542801E-5</v>
      </c>
      <c r="C8429" s="1">
        <v>1.9015335263793299E-7</v>
      </c>
      <c r="D8429">
        <v>9.375E-2</v>
      </c>
      <c r="E8429">
        <v>3.5294117647058802E-2</v>
      </c>
      <c r="F8429">
        <v>0</v>
      </c>
      <c r="G8429">
        <v>0.85714285714285698</v>
      </c>
      <c r="H8429">
        <v>9.0909090909090898E-2</v>
      </c>
      <c r="I8429">
        <v>0.51724137931034497</v>
      </c>
      <c r="J8429" s="1">
        <v>0</v>
      </c>
      <c r="K8429" t="s">
        <v>23239</v>
      </c>
      <c r="L8429" t="s">
        <v>40102</v>
      </c>
      <c r="M8429" t="s">
        <v>40103</v>
      </c>
    </row>
    <row r="8430" spans="1:13">
      <c r="A8430" s="1" t="s">
        <v>10447</v>
      </c>
      <c r="B8430">
        <v>2.41450037481684E-4</v>
      </c>
      <c r="C8430" s="1">
        <v>4.8597310009706101E-4</v>
      </c>
      <c r="D8430">
        <v>0.125</v>
      </c>
      <c r="E8430">
        <v>4.6875E-2</v>
      </c>
      <c r="F8430">
        <v>1.02564102564103E-2</v>
      </c>
      <c r="G8430">
        <v>0.181034482758621</v>
      </c>
      <c r="H8430">
        <v>7.0175438596491196E-2</v>
      </c>
      <c r="I8430">
        <v>0.308</v>
      </c>
      <c r="J8430" s="1">
        <v>0.86363636363636398</v>
      </c>
      <c r="K8430" t="s">
        <v>23241</v>
      </c>
      <c r="L8430" t="s">
        <v>40104</v>
      </c>
      <c r="M8430" t="s">
        <v>40105</v>
      </c>
    </row>
    <row r="8431" spans="1:13">
      <c r="A8431" s="1" t="s">
        <v>10448</v>
      </c>
      <c r="B8431">
        <v>2.9710606318485899E-5</v>
      </c>
      <c r="C8431" s="1">
        <v>6.4202964859908397E-6</v>
      </c>
      <c r="D8431">
        <v>0.9375</v>
      </c>
      <c r="E8431">
        <v>0.989247311827957</v>
      </c>
      <c r="F8431">
        <v>0.68652849740932598</v>
      </c>
      <c r="G8431">
        <v>0.91176470588235303</v>
      </c>
      <c r="H8431">
        <v>0.52857142857142903</v>
      </c>
      <c r="I8431">
        <v>0.83125000000000004</v>
      </c>
      <c r="J8431" s="1">
        <v>1</v>
      </c>
      <c r="K8431" t="s">
        <v>23239</v>
      </c>
      <c r="L8431" t="s">
        <v>40106</v>
      </c>
      <c r="M8431" t="s">
        <v>40107</v>
      </c>
    </row>
    <row r="8432" spans="1:13">
      <c r="A8432" s="1" t="s">
        <v>10449</v>
      </c>
      <c r="B8432">
        <v>2.7163777954295098E-7</v>
      </c>
      <c r="C8432" s="1">
        <v>2.7292229352885699E-8</v>
      </c>
      <c r="D8432">
        <v>1</v>
      </c>
      <c r="E8432">
        <v>1</v>
      </c>
      <c r="F8432">
        <v>1</v>
      </c>
      <c r="G8432">
        <v>0.98958333333333304</v>
      </c>
      <c r="H8432">
        <v>1</v>
      </c>
      <c r="I8432">
        <v>0.97435897435897401</v>
      </c>
      <c r="J8432" s="1" t="s">
        <v>23229</v>
      </c>
      <c r="K8432" t="s">
        <v>23241</v>
      </c>
      <c r="L8432" t="s">
        <v>40108</v>
      </c>
      <c r="M8432" t="s">
        <v>40109</v>
      </c>
    </row>
    <row r="8433" spans="1:13">
      <c r="A8433" s="1" t="s">
        <v>10450</v>
      </c>
      <c r="B8433">
        <v>7.9606456362657598E-7</v>
      </c>
      <c r="C8433" s="1">
        <v>4.40866697773376E-5</v>
      </c>
      <c r="D8433">
        <v>0</v>
      </c>
      <c r="E8433">
        <v>0</v>
      </c>
      <c r="F8433">
        <v>0</v>
      </c>
      <c r="G8433">
        <v>0</v>
      </c>
      <c r="H8433">
        <v>6.5476190476190493E-2</v>
      </c>
      <c r="I8433">
        <v>1.85185185185185E-2</v>
      </c>
      <c r="J8433" s="1">
        <v>0</v>
      </c>
      <c r="K8433" t="s">
        <v>23242</v>
      </c>
      <c r="L8433" t="s">
        <v>40110</v>
      </c>
      <c r="M8433" t="s">
        <v>40111</v>
      </c>
    </row>
    <row r="8434" spans="1:13">
      <c r="A8434" s="1" t="s">
        <v>10451</v>
      </c>
      <c r="B8434">
        <v>7.0513115797766094E-8</v>
      </c>
      <c r="C8434" s="1">
        <v>5.0783798749309697E-6</v>
      </c>
      <c r="D8434">
        <v>1</v>
      </c>
      <c r="E8434">
        <v>1</v>
      </c>
      <c r="F8434">
        <v>0.934640522875817</v>
      </c>
      <c r="G8434">
        <v>0.95833333333333304</v>
      </c>
      <c r="H8434">
        <v>0.76923076923076905</v>
      </c>
      <c r="I8434">
        <v>0.98369565217391297</v>
      </c>
      <c r="J8434" s="1" t="s">
        <v>23229</v>
      </c>
      <c r="K8434" t="s">
        <v>23237</v>
      </c>
      <c r="L8434" t="s">
        <v>40112</v>
      </c>
      <c r="M8434" t="s">
        <v>40113</v>
      </c>
    </row>
    <row r="8435" spans="1:13">
      <c r="A8435" s="1" t="s">
        <v>10452</v>
      </c>
      <c r="B8435">
        <v>1.9429948386750398E-5</v>
      </c>
      <c r="C8435" s="1">
        <v>6.5690023533533803E-7</v>
      </c>
      <c r="D8435">
        <v>1.6129032258064498E-2</v>
      </c>
      <c r="E8435">
        <v>0</v>
      </c>
      <c r="F8435">
        <v>1.5625E-2</v>
      </c>
      <c r="G8435">
        <v>0.56666666666666698</v>
      </c>
      <c r="H8435">
        <v>4.0178571428571397E-2</v>
      </c>
      <c r="I8435">
        <v>0.13963963963963999</v>
      </c>
      <c r="J8435" s="1" t="s">
        <v>23229</v>
      </c>
      <c r="K8435" t="s">
        <v>23240</v>
      </c>
      <c r="L8435" t="s">
        <v>40114</v>
      </c>
      <c r="M8435" t="s">
        <v>40115</v>
      </c>
    </row>
    <row r="8436" spans="1:13">
      <c r="A8436" s="1" t="s">
        <v>10453</v>
      </c>
      <c r="B8436">
        <v>1.097287559075E-7</v>
      </c>
      <c r="C8436" s="1">
        <v>2.4152419337639999E-5</v>
      </c>
      <c r="D8436">
        <v>1</v>
      </c>
      <c r="E8436">
        <v>1</v>
      </c>
      <c r="F8436">
        <v>0.99470899470899499</v>
      </c>
      <c r="G8436">
        <v>0.71551724137931005</v>
      </c>
      <c r="H8436">
        <v>0.98130841121495305</v>
      </c>
      <c r="I8436">
        <v>0.9</v>
      </c>
      <c r="J8436" s="1">
        <v>1</v>
      </c>
      <c r="K8436" t="s">
        <v>23239</v>
      </c>
      <c r="L8436" t="s">
        <v>40116</v>
      </c>
      <c r="M8436" t="s">
        <v>40117</v>
      </c>
    </row>
    <row r="8437" spans="1:13">
      <c r="A8437" s="1" t="s">
        <v>10454</v>
      </c>
      <c r="B8437">
        <v>5.0767534390277899E-6</v>
      </c>
      <c r="C8437" s="1">
        <v>9.2686171881174705E-6</v>
      </c>
      <c r="D8437">
        <v>0</v>
      </c>
      <c r="E8437">
        <v>5.4347826086956503E-3</v>
      </c>
      <c r="F8437">
        <v>9.5930232558139497E-2</v>
      </c>
      <c r="G8437">
        <v>2.0833333333333301E-2</v>
      </c>
      <c r="H8437">
        <v>0.28431372549019601</v>
      </c>
      <c r="I8437">
        <v>4.92957746478873E-2</v>
      </c>
      <c r="J8437" s="1" t="s">
        <v>23229</v>
      </c>
      <c r="K8437" t="s">
        <v>23242</v>
      </c>
      <c r="L8437" t="s">
        <v>40118</v>
      </c>
      <c r="M8437" t="s">
        <v>40119</v>
      </c>
    </row>
    <row r="8438" spans="1:13">
      <c r="A8438" s="1" t="s">
        <v>10455</v>
      </c>
      <c r="B8438">
        <v>7.3110388187567804E-4</v>
      </c>
      <c r="C8438" s="1">
        <v>1.90680057591271E-5</v>
      </c>
      <c r="D8438">
        <v>0.65</v>
      </c>
      <c r="E8438">
        <v>0.55113636363636398</v>
      </c>
      <c r="F8438">
        <v>0.96783625730994105</v>
      </c>
      <c r="G8438">
        <v>1</v>
      </c>
      <c r="H8438">
        <v>0.94148936170212805</v>
      </c>
      <c r="I8438">
        <v>0.57575757575757602</v>
      </c>
      <c r="J8438" s="1">
        <v>0</v>
      </c>
      <c r="K8438" t="s">
        <v>23237</v>
      </c>
      <c r="L8438" t="s">
        <v>40120</v>
      </c>
      <c r="M8438" t="s">
        <v>40121</v>
      </c>
    </row>
    <row r="8439" spans="1:13">
      <c r="A8439" s="1" t="s">
        <v>10456</v>
      </c>
      <c r="B8439">
        <v>5.5079736718917003E-4</v>
      </c>
      <c r="C8439" s="1">
        <v>1.11931981318501E-4</v>
      </c>
      <c r="D8439">
        <v>0.46875</v>
      </c>
      <c r="E8439">
        <v>0.668604651162791</v>
      </c>
      <c r="F8439">
        <v>0.22950819672131101</v>
      </c>
      <c r="G8439">
        <v>0.180555555555556</v>
      </c>
      <c r="H8439">
        <v>0.19780219780219799</v>
      </c>
      <c r="I8439">
        <v>0.46875</v>
      </c>
      <c r="J8439" s="1">
        <v>1</v>
      </c>
      <c r="K8439" t="s">
        <v>23238</v>
      </c>
      <c r="L8439" t="s">
        <v>40122</v>
      </c>
      <c r="M8439" t="s">
        <v>40123</v>
      </c>
    </row>
    <row r="8440" spans="1:13">
      <c r="A8440" s="1" t="s">
        <v>10457</v>
      </c>
      <c r="B8440">
        <v>0</v>
      </c>
      <c r="C8440" s="1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 s="1">
        <v>1</v>
      </c>
      <c r="K8440" t="s">
        <v>23241</v>
      </c>
      <c r="L8440" t="s">
        <v>40124</v>
      </c>
      <c r="M8440" t="s">
        <v>40125</v>
      </c>
    </row>
    <row r="8441" spans="1:13">
      <c r="A8441" s="1" t="s">
        <v>10458</v>
      </c>
      <c r="B8441">
        <v>1.09947987887133E-4</v>
      </c>
      <c r="C8441" s="1">
        <v>4.6535491872728804E-6</v>
      </c>
      <c r="D8441">
        <v>0.75</v>
      </c>
      <c r="E8441">
        <v>0.59166666666666701</v>
      </c>
      <c r="F8441">
        <v>0.80107526881720403</v>
      </c>
      <c r="G8441">
        <v>0.78571428571428603</v>
      </c>
      <c r="H8441">
        <v>0.796875</v>
      </c>
      <c r="I8441">
        <v>0.77777777777777801</v>
      </c>
      <c r="J8441" s="1">
        <v>0.28571428571428598</v>
      </c>
      <c r="K8441" t="s">
        <v>23238</v>
      </c>
      <c r="L8441" t="s">
        <v>40126</v>
      </c>
      <c r="M8441" t="s">
        <v>40127</v>
      </c>
    </row>
    <row r="8442" spans="1:13">
      <c r="A8442" s="1" t="s">
        <v>10459</v>
      </c>
      <c r="B8442">
        <v>3.3777766243376301E-8</v>
      </c>
      <c r="C8442" s="1">
        <v>3.0369361864201098E-9</v>
      </c>
      <c r="D8442">
        <v>1</v>
      </c>
      <c r="E8442">
        <v>0.99425287356321801</v>
      </c>
      <c r="F8442">
        <v>0.99162011173184395</v>
      </c>
      <c r="G8442">
        <v>1</v>
      </c>
      <c r="H8442">
        <v>0.938271604938272</v>
      </c>
      <c r="I8442">
        <v>0.92105263157894701</v>
      </c>
      <c r="J8442" s="1">
        <v>1</v>
      </c>
      <c r="K8442" t="s">
        <v>23241</v>
      </c>
      <c r="L8442" t="s">
        <v>40128</v>
      </c>
      <c r="M8442" t="s">
        <v>40129</v>
      </c>
    </row>
    <row r="8443" spans="1:13">
      <c r="A8443" s="1" t="s">
        <v>10460</v>
      </c>
      <c r="B8443">
        <v>2.01789926869968E-4</v>
      </c>
      <c r="C8443" s="1">
        <v>2.8909981984596398E-4</v>
      </c>
      <c r="D8443">
        <v>0.296296296296296</v>
      </c>
      <c r="E8443">
        <v>0.44545454545454499</v>
      </c>
      <c r="F8443">
        <v>0.956989247311828</v>
      </c>
      <c r="G8443">
        <v>0.12195121951219499</v>
      </c>
      <c r="H8443">
        <v>0.92941176470588205</v>
      </c>
      <c r="I8443">
        <v>0.17948717948717899</v>
      </c>
      <c r="J8443" s="1">
        <v>0</v>
      </c>
      <c r="K8443" t="s">
        <v>23241</v>
      </c>
      <c r="L8443" t="s">
        <v>40130</v>
      </c>
      <c r="M8443" t="s">
        <v>40131</v>
      </c>
    </row>
    <row r="8444" spans="1:13">
      <c r="A8444" s="1" t="s">
        <v>10461</v>
      </c>
      <c r="B8444">
        <v>1.27874462749898E-5</v>
      </c>
      <c r="C8444" s="1">
        <v>4.1699114638983102E-5</v>
      </c>
      <c r="D8444">
        <v>0</v>
      </c>
      <c r="E8444">
        <v>0</v>
      </c>
      <c r="F8444">
        <v>0.25396825396825401</v>
      </c>
      <c r="G8444">
        <v>1.16279069767442E-2</v>
      </c>
      <c r="H8444">
        <v>8.3333333333333301E-2</v>
      </c>
      <c r="I8444">
        <v>4.0697674418604703E-2</v>
      </c>
      <c r="J8444" s="1">
        <v>0</v>
      </c>
      <c r="K8444" t="s">
        <v>23238</v>
      </c>
      <c r="L8444" t="s">
        <v>40132</v>
      </c>
      <c r="M8444" t="s">
        <v>40133</v>
      </c>
    </row>
    <row r="8445" spans="1:13">
      <c r="A8445" s="1" t="s">
        <v>10462</v>
      </c>
      <c r="B8445">
        <v>1.9175516279888698E-5</v>
      </c>
      <c r="C8445" s="1">
        <v>1.75269014283159E-6</v>
      </c>
      <c r="D8445">
        <v>0.64814814814814803</v>
      </c>
      <c r="E8445">
        <v>0.96078431372549</v>
      </c>
      <c r="F8445">
        <v>0.105555555555556</v>
      </c>
      <c r="G8445">
        <v>0.5</v>
      </c>
      <c r="H8445">
        <v>0.37356321839080497</v>
      </c>
      <c r="I8445">
        <v>0.88461538461538503</v>
      </c>
      <c r="J8445" s="1">
        <v>1</v>
      </c>
      <c r="K8445" t="s">
        <v>23241</v>
      </c>
      <c r="L8445" t="s">
        <v>40134</v>
      </c>
      <c r="M8445" t="s">
        <v>40135</v>
      </c>
    </row>
    <row r="8446" spans="1:13">
      <c r="A8446" s="1" t="s">
        <v>10463</v>
      </c>
      <c r="B8446">
        <v>2.2892365003369001E-4</v>
      </c>
      <c r="C8446" s="1">
        <v>1.5836274327296599E-5</v>
      </c>
      <c r="D8446">
        <v>0.28125</v>
      </c>
      <c r="E8446">
        <v>0.4375</v>
      </c>
      <c r="F8446">
        <v>7.7319587628866E-3</v>
      </c>
      <c r="G8446">
        <v>8.6206896551724102E-3</v>
      </c>
      <c r="H8446">
        <v>5.7017543859649099E-2</v>
      </c>
      <c r="I8446">
        <v>4.5081967213114797E-2</v>
      </c>
      <c r="J8446" s="1">
        <v>0</v>
      </c>
      <c r="K8446" t="s">
        <v>23241</v>
      </c>
      <c r="L8446" t="s">
        <v>40136</v>
      </c>
      <c r="M8446" t="s">
        <v>40137</v>
      </c>
    </row>
    <row r="8447" spans="1:13">
      <c r="A8447" s="1" t="s">
        <v>10464</v>
      </c>
      <c r="B8447">
        <v>4.0096937581245599E-10</v>
      </c>
      <c r="C8447" s="1">
        <v>2.93942936222559E-5</v>
      </c>
      <c r="D8447">
        <v>0</v>
      </c>
      <c r="E8447">
        <v>0</v>
      </c>
      <c r="F8447">
        <v>0.19230769230769201</v>
      </c>
      <c r="G8447">
        <v>0</v>
      </c>
      <c r="H8447">
        <v>0.29838709677419401</v>
      </c>
      <c r="I8447">
        <v>0</v>
      </c>
      <c r="J8447" s="1">
        <v>0</v>
      </c>
      <c r="K8447" t="s">
        <v>23241</v>
      </c>
      <c r="L8447" t="s">
        <v>40138</v>
      </c>
      <c r="M8447" t="s">
        <v>40139</v>
      </c>
    </row>
    <row r="8448" spans="1:13">
      <c r="A8448" s="1" t="s">
        <v>10465</v>
      </c>
      <c r="B8448">
        <v>3.8687477864305996E-6</v>
      </c>
      <c r="C8448" s="1">
        <v>9.709986171561021E-7</v>
      </c>
      <c r="D8448">
        <v>1</v>
      </c>
      <c r="E8448">
        <v>0.99425287356321801</v>
      </c>
      <c r="F8448">
        <v>0.99175824175824201</v>
      </c>
      <c r="G8448">
        <v>0.98076923076923095</v>
      </c>
      <c r="H8448">
        <v>0.98192771084337305</v>
      </c>
      <c r="I8448">
        <v>0.97916666666666696</v>
      </c>
      <c r="J8448" s="1">
        <v>1</v>
      </c>
      <c r="K8448" t="s">
        <v>23238</v>
      </c>
      <c r="L8448" t="s">
        <v>40140</v>
      </c>
      <c r="M8448" t="s">
        <v>40141</v>
      </c>
    </row>
    <row r="8449" spans="1:13">
      <c r="A8449" s="1" t="s">
        <v>10466</v>
      </c>
      <c r="B8449">
        <v>2.1968724098001601E-6</v>
      </c>
      <c r="C8449" s="1">
        <v>4.01552190378134E-4</v>
      </c>
      <c r="D8449">
        <v>0.609375</v>
      </c>
      <c r="E8449">
        <v>0.69148936170212805</v>
      </c>
      <c r="F8449">
        <v>0.120512820512821</v>
      </c>
      <c r="G8449">
        <v>0.73958333333333304</v>
      </c>
      <c r="H8449">
        <v>0.18224299065420599</v>
      </c>
      <c r="I8449">
        <v>0.74519230769230804</v>
      </c>
      <c r="J8449" s="1">
        <v>0</v>
      </c>
      <c r="K8449" t="s">
        <v>23238</v>
      </c>
      <c r="L8449" t="s">
        <v>40142</v>
      </c>
      <c r="M8449" t="s">
        <v>40143</v>
      </c>
    </row>
    <row r="8450" spans="1:13">
      <c r="A8450" s="1" t="s">
        <v>10467</v>
      </c>
      <c r="B8450">
        <v>3.3871067380990098E-5</v>
      </c>
      <c r="C8450" s="1">
        <v>1.17982759995191E-7</v>
      </c>
      <c r="D8450">
        <v>0</v>
      </c>
      <c r="E8450">
        <v>0.25555555555555598</v>
      </c>
      <c r="F8450">
        <v>0</v>
      </c>
      <c r="G8450">
        <v>0</v>
      </c>
      <c r="H8450">
        <v>5.5555555555555601E-3</v>
      </c>
      <c r="I8450">
        <v>0</v>
      </c>
      <c r="J8450" s="1">
        <v>0</v>
      </c>
      <c r="K8450" t="s">
        <v>23238</v>
      </c>
      <c r="L8450" t="s">
        <v>40144</v>
      </c>
      <c r="M8450" t="s">
        <v>40145</v>
      </c>
    </row>
    <row r="8451" spans="1:13">
      <c r="A8451" s="1" t="s">
        <v>10468</v>
      </c>
      <c r="B8451">
        <v>2.32353734264158E-6</v>
      </c>
      <c r="C8451" s="1">
        <v>5.07316971930655E-5</v>
      </c>
      <c r="D8451">
        <v>0.93181818181818199</v>
      </c>
      <c r="E8451">
        <v>1</v>
      </c>
      <c r="F8451">
        <v>0.99635036496350404</v>
      </c>
      <c r="G8451">
        <v>1</v>
      </c>
      <c r="H8451">
        <v>0.7421875</v>
      </c>
      <c r="I8451">
        <v>0.94047619047619002</v>
      </c>
      <c r="J8451" s="1">
        <v>1</v>
      </c>
      <c r="K8451" t="s">
        <v>23241</v>
      </c>
      <c r="L8451" t="s">
        <v>40146</v>
      </c>
      <c r="M8451" t="s">
        <v>40147</v>
      </c>
    </row>
    <row r="8452" spans="1:13">
      <c r="A8452" s="1" t="s">
        <v>10469</v>
      </c>
      <c r="B8452">
        <v>9.4215388561932391E-10</v>
      </c>
      <c r="C8452" s="1">
        <v>4.3392977598058902E-6</v>
      </c>
      <c r="D8452">
        <v>1</v>
      </c>
      <c r="E8452">
        <v>0.95789473684210502</v>
      </c>
      <c r="F8452">
        <v>0.981578947368421</v>
      </c>
      <c r="G8452">
        <v>1</v>
      </c>
      <c r="H8452">
        <v>0.98198198198198205</v>
      </c>
      <c r="I8452">
        <v>0.99473684210526303</v>
      </c>
      <c r="J8452" s="1">
        <v>1</v>
      </c>
      <c r="K8452" t="s">
        <v>23240</v>
      </c>
      <c r="L8452" t="s">
        <v>40148</v>
      </c>
      <c r="M8452" t="s">
        <v>40149</v>
      </c>
    </row>
    <row r="8453" spans="1:13">
      <c r="A8453" s="1" t="s">
        <v>10470</v>
      </c>
      <c r="B8453">
        <v>1.5265974550654999E-5</v>
      </c>
      <c r="C8453" s="1">
        <v>6.45589814888313E-7</v>
      </c>
      <c r="D8453">
        <v>6.25E-2</v>
      </c>
      <c r="E8453">
        <v>3.9325842696629199E-2</v>
      </c>
      <c r="F8453">
        <v>2.1621621621621599E-2</v>
      </c>
      <c r="G8453">
        <v>2.04081632653061E-2</v>
      </c>
      <c r="H8453">
        <v>1.4999999999999999E-2</v>
      </c>
      <c r="I8453">
        <v>5.5555555555555601E-2</v>
      </c>
      <c r="J8453" s="1">
        <v>0</v>
      </c>
      <c r="K8453" t="s">
        <v>23238</v>
      </c>
      <c r="L8453" t="s">
        <v>40150</v>
      </c>
      <c r="M8453" t="s">
        <v>40151</v>
      </c>
    </row>
    <row r="8454" spans="1:13">
      <c r="A8454" s="1" t="s">
        <v>10471</v>
      </c>
      <c r="B8454">
        <v>0</v>
      </c>
      <c r="C8454" s="1">
        <v>0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 s="1" t="s">
        <v>23229</v>
      </c>
      <c r="K8454" t="s">
        <v>23238</v>
      </c>
      <c r="L8454" t="s">
        <v>40152</v>
      </c>
      <c r="M8454" t="s">
        <v>40153</v>
      </c>
    </row>
    <row r="8455" spans="1:13">
      <c r="A8455" s="1" t="s">
        <v>10472</v>
      </c>
      <c r="B8455">
        <v>6.4105468222240694E-5</v>
      </c>
      <c r="C8455" s="1">
        <v>9.6614374257428793E-6</v>
      </c>
      <c r="D8455">
        <v>0.39285714285714302</v>
      </c>
      <c r="E8455">
        <v>0.875</v>
      </c>
      <c r="F8455">
        <v>2.0547945205479499E-2</v>
      </c>
      <c r="G8455">
        <v>0</v>
      </c>
      <c r="H8455">
        <v>1.72413793103448E-2</v>
      </c>
      <c r="I8455">
        <v>5.31914893617021E-2</v>
      </c>
      <c r="J8455" s="1">
        <v>0</v>
      </c>
      <c r="K8455" t="s">
        <v>23241</v>
      </c>
      <c r="L8455" t="s">
        <v>40154</v>
      </c>
      <c r="M8455" t="s">
        <v>40155</v>
      </c>
    </row>
    <row r="8456" spans="1:13">
      <c r="A8456" s="1" t="s">
        <v>10473</v>
      </c>
      <c r="B8456">
        <v>9.5655987411374996E-7</v>
      </c>
      <c r="C8456" s="1">
        <v>1.23933163121509E-6</v>
      </c>
      <c r="D8456">
        <v>3.125E-2</v>
      </c>
      <c r="E8456">
        <v>2.0833333333333301E-2</v>
      </c>
      <c r="F8456">
        <v>2.8205128205128199E-2</v>
      </c>
      <c r="G8456">
        <v>0</v>
      </c>
      <c r="H8456">
        <v>9.3457943925233603E-3</v>
      </c>
      <c r="I8456">
        <v>4.3859649122806998E-3</v>
      </c>
      <c r="J8456" s="1">
        <v>0</v>
      </c>
      <c r="K8456" t="s">
        <v>23242</v>
      </c>
      <c r="L8456" t="s">
        <v>40156</v>
      </c>
      <c r="M8456" t="s">
        <v>40157</v>
      </c>
    </row>
    <row r="8457" spans="1:13">
      <c r="A8457" s="1" t="s">
        <v>10474</v>
      </c>
      <c r="B8457">
        <v>3.1865883291548601E-5</v>
      </c>
      <c r="C8457" s="1">
        <v>2.29864085637423E-5</v>
      </c>
      <c r="D8457">
        <v>6.25E-2</v>
      </c>
      <c r="E8457">
        <v>1.0416666666666701E-2</v>
      </c>
      <c r="F8457">
        <v>9.6354166666666699E-2</v>
      </c>
      <c r="G8457">
        <v>1.5625E-2</v>
      </c>
      <c r="H8457">
        <v>0</v>
      </c>
      <c r="I8457">
        <v>0</v>
      </c>
      <c r="J8457" s="1">
        <v>4.5454545454545497E-2</v>
      </c>
      <c r="K8457" t="s">
        <v>23238</v>
      </c>
      <c r="L8457" t="s">
        <v>40158</v>
      </c>
      <c r="M8457" t="s">
        <v>40159</v>
      </c>
    </row>
    <row r="8458" spans="1:13">
      <c r="A8458" s="1" t="s">
        <v>10475</v>
      </c>
      <c r="B8458">
        <v>1.71157168665717E-5</v>
      </c>
      <c r="C8458" s="1">
        <v>2.51209457123425E-5</v>
      </c>
      <c r="D8458">
        <v>6.8965517241379296E-2</v>
      </c>
      <c r="E8458">
        <v>6.0240963855421699E-3</v>
      </c>
      <c r="F8458">
        <v>0.18076923076923099</v>
      </c>
      <c r="G8458">
        <v>0</v>
      </c>
      <c r="H8458">
        <v>0</v>
      </c>
      <c r="I8458">
        <v>0</v>
      </c>
      <c r="J8458" s="1">
        <v>0</v>
      </c>
      <c r="K8458" t="s">
        <v>23239</v>
      </c>
      <c r="L8458" t="s">
        <v>40160</v>
      </c>
      <c r="M8458" t="s">
        <v>40161</v>
      </c>
    </row>
    <row r="8459" spans="1:13">
      <c r="A8459" s="1" t="s">
        <v>10476</v>
      </c>
      <c r="B8459">
        <v>1.79299109514905E-5</v>
      </c>
      <c r="C8459" s="1">
        <v>1.2330023542527399E-4</v>
      </c>
      <c r="D8459">
        <v>0.95</v>
      </c>
      <c r="E8459">
        <v>0.68918918918918903</v>
      </c>
      <c r="F8459">
        <v>0.66129032258064502</v>
      </c>
      <c r="G8459">
        <v>0.98148148148148195</v>
      </c>
      <c r="H8459">
        <v>0.82317073170731703</v>
      </c>
      <c r="I8459">
        <v>1</v>
      </c>
      <c r="J8459" s="1">
        <v>1</v>
      </c>
      <c r="K8459" t="s">
        <v>23238</v>
      </c>
      <c r="L8459" t="s">
        <v>40162</v>
      </c>
      <c r="M8459" t="s">
        <v>40163</v>
      </c>
    </row>
    <row r="8460" spans="1:13">
      <c r="A8460" s="1" t="s">
        <v>10477</v>
      </c>
      <c r="B8460">
        <v>8.3051100809281893E-6</v>
      </c>
      <c r="C8460" s="1">
        <v>1.60419394155401E-5</v>
      </c>
      <c r="D8460">
        <v>1</v>
      </c>
      <c r="E8460">
        <v>1</v>
      </c>
      <c r="F8460">
        <v>1</v>
      </c>
      <c r="G8460">
        <v>0.39622641509433998</v>
      </c>
      <c r="H8460">
        <v>0.89655172413793105</v>
      </c>
      <c r="I8460">
        <v>0.78712871287128705</v>
      </c>
      <c r="J8460" s="1">
        <v>1</v>
      </c>
      <c r="K8460" t="s">
        <v>23238</v>
      </c>
      <c r="L8460" t="s">
        <v>40164</v>
      </c>
      <c r="M8460" t="s">
        <v>40165</v>
      </c>
    </row>
    <row r="8461" spans="1:13">
      <c r="A8461" s="1" t="s">
        <v>10478</v>
      </c>
      <c r="B8461">
        <v>4.2311241001953002E-6</v>
      </c>
      <c r="C8461" s="1">
        <v>6.4208251066419207E-5</v>
      </c>
      <c r="D8461">
        <v>0.265625</v>
      </c>
      <c r="E8461">
        <v>0.52272727272727304</v>
      </c>
      <c r="F8461">
        <v>0.15536723163841801</v>
      </c>
      <c r="G8461">
        <v>0.108695652173913</v>
      </c>
      <c r="H8461">
        <v>2.66666666666667E-2</v>
      </c>
      <c r="I8461">
        <v>9.5238095238095205E-2</v>
      </c>
      <c r="J8461" s="1">
        <v>0</v>
      </c>
      <c r="K8461" t="s">
        <v>23241</v>
      </c>
      <c r="L8461" t="s">
        <v>40166</v>
      </c>
      <c r="M8461" t="s">
        <v>40167</v>
      </c>
    </row>
    <row r="8462" spans="1:13">
      <c r="A8462" s="1" t="s">
        <v>10479</v>
      </c>
      <c r="B8462">
        <v>3.3177805928844603E-4</v>
      </c>
      <c r="C8462" s="1">
        <v>3.44661100318513E-6</v>
      </c>
      <c r="D8462">
        <v>0.796875</v>
      </c>
      <c r="E8462">
        <v>0.79166666666666696</v>
      </c>
      <c r="F8462">
        <v>0.994871794871795</v>
      </c>
      <c r="G8462">
        <v>0.91964285714285698</v>
      </c>
      <c r="H8462">
        <v>0.99122807017543901</v>
      </c>
      <c r="I8462">
        <v>0.96694214876033102</v>
      </c>
      <c r="J8462" s="1">
        <v>1</v>
      </c>
      <c r="K8462" t="s">
        <v>23241</v>
      </c>
      <c r="L8462" t="s">
        <v>40168</v>
      </c>
      <c r="M8462" t="s">
        <v>40169</v>
      </c>
    </row>
    <row r="8463" spans="1:13">
      <c r="A8463" s="1" t="s">
        <v>10480</v>
      </c>
      <c r="B8463">
        <v>2.7233622117569E-7</v>
      </c>
      <c r="C8463" s="1">
        <v>2.5978131816542099E-6</v>
      </c>
      <c r="D8463">
        <v>0.98387096774193505</v>
      </c>
      <c r="E8463">
        <v>0.98947368421052595</v>
      </c>
      <c r="F8463">
        <v>0.96923076923076901</v>
      </c>
      <c r="G8463">
        <v>0.97413793103448298</v>
      </c>
      <c r="H8463">
        <v>0.95982142857142905</v>
      </c>
      <c r="I8463">
        <v>0.99152542372881403</v>
      </c>
      <c r="J8463" s="1" t="s">
        <v>23229</v>
      </c>
      <c r="K8463" t="s">
        <v>23240</v>
      </c>
      <c r="L8463" t="s">
        <v>40170</v>
      </c>
      <c r="M8463" t="s">
        <v>40171</v>
      </c>
    </row>
    <row r="8464" spans="1:13">
      <c r="A8464" s="1" t="s">
        <v>10481</v>
      </c>
      <c r="B8464">
        <v>1.27819724081717E-6</v>
      </c>
      <c r="C8464" s="1">
        <v>1.4817151968445401E-8</v>
      </c>
      <c r="D8464">
        <v>0</v>
      </c>
      <c r="E8464">
        <v>0</v>
      </c>
      <c r="F8464">
        <v>0</v>
      </c>
      <c r="G8464">
        <v>0.241935483870968</v>
      </c>
      <c r="H8464">
        <v>3.5714285714285698E-2</v>
      </c>
      <c r="I8464">
        <v>8.6956521739130405E-2</v>
      </c>
      <c r="J8464" s="1">
        <v>0</v>
      </c>
      <c r="K8464" t="s">
        <v>23239</v>
      </c>
      <c r="L8464" t="s">
        <v>40172</v>
      </c>
      <c r="M8464" t="s">
        <v>40173</v>
      </c>
    </row>
    <row r="8465" spans="1:13">
      <c r="A8465" s="1" t="s">
        <v>10482</v>
      </c>
      <c r="B8465">
        <v>6.9687995844798099E-7</v>
      </c>
      <c r="C8465" s="1">
        <v>5.2790864585285405E-7</v>
      </c>
      <c r="D8465">
        <v>0.02</v>
      </c>
      <c r="E8465">
        <v>0</v>
      </c>
      <c r="F8465">
        <v>0.124203821656051</v>
      </c>
      <c r="G8465">
        <v>2.4390243902439001E-2</v>
      </c>
      <c r="H8465">
        <v>1.8072289156626498E-2</v>
      </c>
      <c r="I8465">
        <v>3.5714285714285698E-2</v>
      </c>
      <c r="J8465" s="1">
        <v>0</v>
      </c>
      <c r="K8465" t="s">
        <v>23241</v>
      </c>
      <c r="L8465" t="s">
        <v>40174</v>
      </c>
      <c r="M8465" t="s">
        <v>40175</v>
      </c>
    </row>
    <row r="8466" spans="1:13">
      <c r="A8466" s="1" t="s">
        <v>10483</v>
      </c>
      <c r="B8466">
        <v>5.1403362817628698E-8</v>
      </c>
      <c r="C8466" s="1">
        <v>2.7605861540876199E-6</v>
      </c>
      <c r="D8466">
        <v>8.9285714285714302E-2</v>
      </c>
      <c r="E8466">
        <v>0</v>
      </c>
      <c r="F8466">
        <v>6.0606060606060597E-3</v>
      </c>
      <c r="G8466">
        <v>0</v>
      </c>
      <c r="H8466">
        <v>6.3291139240506302E-3</v>
      </c>
      <c r="I8466">
        <v>3.7037037037037E-2</v>
      </c>
      <c r="J8466" s="1">
        <v>0</v>
      </c>
      <c r="K8466" t="s">
        <v>23241</v>
      </c>
      <c r="L8466" t="s">
        <v>40176</v>
      </c>
      <c r="M8466" t="s">
        <v>40177</v>
      </c>
    </row>
    <row r="8467" spans="1:13">
      <c r="A8467" s="1" t="s">
        <v>10484</v>
      </c>
      <c r="B8467">
        <v>2.051649744592E-7</v>
      </c>
      <c r="C8467" s="1">
        <v>5.6020816794493899E-8</v>
      </c>
      <c r="D8467">
        <v>1</v>
      </c>
      <c r="E8467">
        <v>0.97297297297297303</v>
      </c>
      <c r="F8467">
        <v>1</v>
      </c>
      <c r="G8467">
        <v>1</v>
      </c>
      <c r="H8467">
        <v>1</v>
      </c>
      <c r="I8467">
        <v>1</v>
      </c>
      <c r="J8467" s="1" t="s">
        <v>23229</v>
      </c>
      <c r="K8467" t="s">
        <v>23240</v>
      </c>
      <c r="L8467" t="s">
        <v>40178</v>
      </c>
      <c r="M8467" t="s">
        <v>40179</v>
      </c>
    </row>
    <row r="8468" spans="1:13">
      <c r="A8468" s="1" t="s">
        <v>10485</v>
      </c>
      <c r="B8468">
        <v>8.9148486176707706E-5</v>
      </c>
      <c r="C8468" s="1">
        <v>1.1491288971113699E-5</v>
      </c>
      <c r="D8468">
        <v>5.3571428571428603E-2</v>
      </c>
      <c r="E8468">
        <v>0.43209876543209902</v>
      </c>
      <c r="F8468">
        <v>0</v>
      </c>
      <c r="G8468">
        <v>0</v>
      </c>
      <c r="H8468">
        <v>0</v>
      </c>
      <c r="I8468">
        <v>0</v>
      </c>
      <c r="J8468" s="1">
        <v>0</v>
      </c>
      <c r="K8468" t="s">
        <v>23240</v>
      </c>
      <c r="L8468" t="s">
        <v>40180</v>
      </c>
      <c r="M8468" t="s">
        <v>40181</v>
      </c>
    </row>
    <row r="8469" spans="1:13">
      <c r="A8469" s="1" t="s">
        <v>10486</v>
      </c>
      <c r="B8469">
        <v>1.0333306423508499E-5</v>
      </c>
      <c r="C8469" s="1">
        <v>1.0434406617076101E-6</v>
      </c>
      <c r="D8469">
        <v>1.5625E-2</v>
      </c>
      <c r="E8469">
        <v>0</v>
      </c>
      <c r="F8469">
        <v>0</v>
      </c>
      <c r="G8469">
        <v>0</v>
      </c>
      <c r="H8469">
        <v>4.4247787610619503E-3</v>
      </c>
      <c r="I8469">
        <v>4.6218487394957999E-2</v>
      </c>
      <c r="J8469" s="1">
        <v>0</v>
      </c>
      <c r="K8469" t="s">
        <v>23239</v>
      </c>
      <c r="L8469" t="s">
        <v>40182</v>
      </c>
      <c r="M8469" t="s">
        <v>40183</v>
      </c>
    </row>
    <row r="8470" spans="1:13">
      <c r="A8470" s="1" t="s">
        <v>10487</v>
      </c>
      <c r="B8470">
        <v>1.09361311497484E-5</v>
      </c>
      <c r="C8470" s="1">
        <v>1.1375661171870699E-8</v>
      </c>
      <c r="D8470">
        <v>0.108695652173913</v>
      </c>
      <c r="E8470">
        <v>1.72413793103448E-2</v>
      </c>
      <c r="F8470">
        <v>4.0229885057471299E-2</v>
      </c>
      <c r="G8470">
        <v>9.4339622641509396E-3</v>
      </c>
      <c r="H8470">
        <v>8.7155963302752298E-2</v>
      </c>
      <c r="I8470">
        <v>5.5555555555555601E-2</v>
      </c>
      <c r="J8470" s="1">
        <v>0</v>
      </c>
      <c r="K8470" t="s">
        <v>23238</v>
      </c>
      <c r="L8470" t="s">
        <v>40184</v>
      </c>
      <c r="M8470" t="s">
        <v>40185</v>
      </c>
    </row>
    <row r="8471" spans="1:13">
      <c r="A8471" s="1" t="s">
        <v>10488</v>
      </c>
      <c r="B8471">
        <v>6.28360269402632E-6</v>
      </c>
      <c r="C8471" s="1">
        <v>9.5224158942317592E-6</v>
      </c>
      <c r="D8471">
        <v>1</v>
      </c>
      <c r="E8471">
        <v>1</v>
      </c>
      <c r="F8471">
        <v>1</v>
      </c>
      <c r="G8471">
        <v>0.37254901960784298</v>
      </c>
      <c r="H8471">
        <v>0.94845360824742297</v>
      </c>
      <c r="I8471">
        <v>0.75925925925925897</v>
      </c>
      <c r="J8471" s="1">
        <v>1</v>
      </c>
      <c r="K8471" t="s">
        <v>23239</v>
      </c>
      <c r="L8471" t="s">
        <v>40186</v>
      </c>
      <c r="M8471" t="s">
        <v>40187</v>
      </c>
    </row>
    <row r="8472" spans="1:13">
      <c r="A8472" s="1" t="s">
        <v>10489</v>
      </c>
      <c r="B8472">
        <v>1.4699178625245501E-7</v>
      </c>
      <c r="C8472" s="1">
        <v>6.65728896598994E-7</v>
      </c>
      <c r="D8472">
        <v>0.98</v>
      </c>
      <c r="E8472">
        <v>1</v>
      </c>
      <c r="F8472">
        <v>0.997076023391813</v>
      </c>
      <c r="G8472">
        <v>0.95454545454545503</v>
      </c>
      <c r="H8472">
        <v>1</v>
      </c>
      <c r="I8472">
        <v>0.97368421052631604</v>
      </c>
      <c r="J8472" s="1">
        <v>0</v>
      </c>
      <c r="K8472" t="s">
        <v>23238</v>
      </c>
      <c r="L8472" t="s">
        <v>40188</v>
      </c>
      <c r="M8472" t="s">
        <v>40189</v>
      </c>
    </row>
    <row r="8473" spans="1:13">
      <c r="A8473" s="1" t="s">
        <v>10490</v>
      </c>
      <c r="B8473">
        <v>3.0669521521436599E-6</v>
      </c>
      <c r="C8473" s="1">
        <v>5.6809412820816103E-5</v>
      </c>
      <c r="D8473">
        <v>0.83333333333333304</v>
      </c>
      <c r="E8473">
        <v>0.42105263157894701</v>
      </c>
      <c r="F8473">
        <v>0.68794326241134796</v>
      </c>
      <c r="G8473">
        <v>1</v>
      </c>
      <c r="H8473">
        <v>0.97101449275362295</v>
      </c>
      <c r="I8473">
        <v>0.81666666666666698</v>
      </c>
      <c r="J8473" s="1">
        <v>0.81818181818181801</v>
      </c>
      <c r="K8473" t="s">
        <v>23238</v>
      </c>
      <c r="L8473" t="s">
        <v>40190</v>
      </c>
      <c r="M8473" t="s">
        <v>40191</v>
      </c>
    </row>
    <row r="8474" spans="1:13">
      <c r="A8474" s="1" t="s">
        <v>10491</v>
      </c>
      <c r="B8474">
        <v>1.35123907603474E-4</v>
      </c>
      <c r="C8474" s="1">
        <v>3.6838773380849403E-4</v>
      </c>
      <c r="D8474">
        <v>0.859375</v>
      </c>
      <c r="E8474">
        <v>0.95789473684210502</v>
      </c>
      <c r="F8474">
        <v>0.69948186528497402</v>
      </c>
      <c r="G8474">
        <v>0.97368421052631604</v>
      </c>
      <c r="H8474">
        <v>0.92035398230088505</v>
      </c>
      <c r="I8474">
        <v>0.94782608695652204</v>
      </c>
      <c r="J8474" s="1">
        <v>1</v>
      </c>
      <c r="K8474" t="s">
        <v>23238</v>
      </c>
      <c r="L8474" t="s">
        <v>40192</v>
      </c>
      <c r="M8474" t="s">
        <v>40193</v>
      </c>
    </row>
    <row r="8475" spans="1:13">
      <c r="A8475" s="1" t="s">
        <v>10492</v>
      </c>
      <c r="B8475">
        <v>1.38295411148213E-4</v>
      </c>
      <c r="C8475" s="1">
        <v>2.1184052382788099E-5</v>
      </c>
      <c r="D8475">
        <v>3.125E-2</v>
      </c>
      <c r="E8475">
        <v>0.171875</v>
      </c>
      <c r="F8475">
        <v>2.5641025641025602E-3</v>
      </c>
      <c r="G8475">
        <v>0</v>
      </c>
      <c r="H8475">
        <v>1.3157894736842099E-2</v>
      </c>
      <c r="I8475">
        <v>4.3859649122806998E-3</v>
      </c>
      <c r="J8475" s="1">
        <v>0</v>
      </c>
      <c r="K8475" t="s">
        <v>23241</v>
      </c>
      <c r="L8475" t="s">
        <v>40194</v>
      </c>
      <c r="M8475" t="s">
        <v>40195</v>
      </c>
    </row>
    <row r="8476" spans="1:13">
      <c r="A8476" s="1" t="s">
        <v>10493</v>
      </c>
      <c r="B8476">
        <v>7.4260490644115506E-8</v>
      </c>
      <c r="C8476" s="1">
        <v>2.2399119665803501E-6</v>
      </c>
      <c r="D8476">
        <v>1</v>
      </c>
      <c r="E8476">
        <v>1</v>
      </c>
      <c r="F8476">
        <v>1</v>
      </c>
      <c r="G8476">
        <v>0.79487179487179505</v>
      </c>
      <c r="H8476">
        <v>1</v>
      </c>
      <c r="I8476">
        <v>0.94285714285714295</v>
      </c>
      <c r="J8476" s="1">
        <v>1</v>
      </c>
      <c r="K8476" t="s">
        <v>23241</v>
      </c>
      <c r="L8476" t="s">
        <v>40196</v>
      </c>
      <c r="M8476" t="s">
        <v>40197</v>
      </c>
    </row>
    <row r="8477" spans="1:13">
      <c r="A8477" s="1" t="s">
        <v>10494</v>
      </c>
      <c r="B8477">
        <v>2.3740136391915299E-4</v>
      </c>
      <c r="C8477" s="1">
        <v>7.5532120642439297E-4</v>
      </c>
      <c r="D8477">
        <v>0</v>
      </c>
      <c r="E8477">
        <v>0</v>
      </c>
      <c r="F8477">
        <v>0.56666666666666698</v>
      </c>
      <c r="G8477">
        <v>0</v>
      </c>
      <c r="H8477">
        <v>0.26315789473684198</v>
      </c>
      <c r="I8477">
        <v>4.6728971962616802E-3</v>
      </c>
      <c r="J8477" s="1">
        <v>0</v>
      </c>
      <c r="K8477" t="s">
        <v>23241</v>
      </c>
      <c r="L8477" t="s">
        <v>40198</v>
      </c>
      <c r="M8477" t="s">
        <v>40199</v>
      </c>
    </row>
    <row r="8478" spans="1:13">
      <c r="A8478" s="1" t="s">
        <v>10495</v>
      </c>
      <c r="B8478">
        <v>5.2093320646855798E-5</v>
      </c>
      <c r="C8478" s="1">
        <v>1.2819495914470999E-5</v>
      </c>
      <c r="D8478">
        <v>0.25806451612903197</v>
      </c>
      <c r="E8478">
        <v>0.379120879120879</v>
      </c>
      <c r="F8478">
        <v>6.0126582278481E-2</v>
      </c>
      <c r="G8478">
        <v>0</v>
      </c>
      <c r="H8478">
        <v>1.38888888888889E-2</v>
      </c>
      <c r="I8478">
        <v>5.7142857142857099E-2</v>
      </c>
      <c r="J8478" s="1">
        <v>0</v>
      </c>
      <c r="K8478" t="s">
        <v>23238</v>
      </c>
      <c r="L8478" t="s">
        <v>40200</v>
      </c>
      <c r="M8478" t="s">
        <v>40201</v>
      </c>
    </row>
    <row r="8479" spans="1:13">
      <c r="A8479" s="1" t="s">
        <v>10496</v>
      </c>
      <c r="B8479">
        <v>3.9526453641247199E-4</v>
      </c>
      <c r="C8479" s="1">
        <v>5.9992259417008199E-6</v>
      </c>
      <c r="D8479">
        <v>0.90322580645161299</v>
      </c>
      <c r="E8479">
        <v>0.56395348837209303</v>
      </c>
      <c r="F8479">
        <v>0.97395833333333304</v>
      </c>
      <c r="G8479">
        <v>0.84545454545454501</v>
      </c>
      <c r="H8479">
        <v>0.92523364485981296</v>
      </c>
      <c r="I8479">
        <v>0.84090909090909105</v>
      </c>
      <c r="J8479" s="1">
        <v>1</v>
      </c>
      <c r="K8479" t="s">
        <v>23242</v>
      </c>
      <c r="L8479" t="s">
        <v>40202</v>
      </c>
      <c r="M8479" t="s">
        <v>40203</v>
      </c>
    </row>
    <row r="8480" spans="1:13">
      <c r="A8480" s="1" t="s">
        <v>10497</v>
      </c>
      <c r="B8480">
        <v>1.10513824466841E-6</v>
      </c>
      <c r="C8480" s="1">
        <v>4.1433013311933899E-7</v>
      </c>
      <c r="D8480">
        <v>0.14285714285714299</v>
      </c>
      <c r="E8480">
        <v>0</v>
      </c>
      <c r="F8480">
        <v>0</v>
      </c>
      <c r="G8480">
        <v>0</v>
      </c>
      <c r="H8480">
        <v>0</v>
      </c>
      <c r="I8480">
        <v>1.49253731343284E-2</v>
      </c>
      <c r="J8480" s="1" t="s">
        <v>23229</v>
      </c>
      <c r="K8480" t="s">
        <v>23239</v>
      </c>
      <c r="L8480" t="s">
        <v>40204</v>
      </c>
      <c r="M8480" t="s">
        <v>40205</v>
      </c>
    </row>
    <row r="8481" spans="1:13">
      <c r="A8481" s="1" t="s">
        <v>10498</v>
      </c>
      <c r="B8481">
        <v>1.8023424800594702E-8</v>
      </c>
      <c r="C8481" s="1">
        <v>1.05944715270329E-8</v>
      </c>
      <c r="D8481">
        <v>0</v>
      </c>
      <c r="E8481">
        <v>9.8039215686274508E-3</v>
      </c>
      <c r="F8481">
        <v>0</v>
      </c>
      <c r="G8481">
        <v>0</v>
      </c>
      <c r="H8481">
        <v>0</v>
      </c>
      <c r="I8481">
        <v>0</v>
      </c>
      <c r="J8481" s="1">
        <v>0</v>
      </c>
      <c r="K8481" t="s">
        <v>23242</v>
      </c>
      <c r="L8481" t="s">
        <v>40206</v>
      </c>
      <c r="M8481" t="s">
        <v>40207</v>
      </c>
    </row>
    <row r="8482" spans="1:13">
      <c r="A8482" s="1" t="s">
        <v>10499</v>
      </c>
      <c r="B8482">
        <v>9.3062184626530004E-5</v>
      </c>
      <c r="C8482" s="1">
        <v>2.0389850388255899E-8</v>
      </c>
      <c r="D8482">
        <v>0.27419354838709697</v>
      </c>
      <c r="E8482">
        <v>0.25</v>
      </c>
      <c r="F8482">
        <v>0.185567010309278</v>
      </c>
      <c r="G8482">
        <v>7.7586206896551699E-2</v>
      </c>
      <c r="H8482">
        <v>0.30357142857142899</v>
      </c>
      <c r="I8482">
        <v>8.7499999999999994E-2</v>
      </c>
      <c r="J8482" s="1">
        <v>0.13636363636363599</v>
      </c>
      <c r="K8482" t="s">
        <v>23238</v>
      </c>
      <c r="L8482" t="s">
        <v>40208</v>
      </c>
      <c r="M8482" t="s">
        <v>40209</v>
      </c>
    </row>
    <row r="8483" spans="1:13">
      <c r="A8483" s="1" t="s">
        <v>10500</v>
      </c>
      <c r="B8483">
        <v>4.5260243524996001E-6</v>
      </c>
      <c r="C8483" s="1">
        <v>1.8312544687703998E-5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0.92647058823529405</v>
      </c>
      <c r="J8483" s="1" t="s">
        <v>23229</v>
      </c>
      <c r="K8483" t="s">
        <v>23241</v>
      </c>
      <c r="L8483" t="s">
        <v>40210</v>
      </c>
      <c r="M8483" t="s">
        <v>40211</v>
      </c>
    </row>
    <row r="8484" spans="1:13">
      <c r="A8484" s="1" t="s">
        <v>10501</v>
      </c>
      <c r="B8484">
        <v>1.8447075602773199E-7</v>
      </c>
      <c r="C8484" s="1">
        <v>4.29113394964746E-7</v>
      </c>
      <c r="D8484">
        <v>1</v>
      </c>
      <c r="E8484">
        <v>1</v>
      </c>
      <c r="F8484">
        <v>0.99666666666666703</v>
      </c>
      <c r="G8484">
        <v>0.31818181818181801</v>
      </c>
      <c r="H8484">
        <v>1</v>
      </c>
      <c r="I8484">
        <v>1</v>
      </c>
      <c r="J8484" s="1" t="s">
        <v>23229</v>
      </c>
      <c r="K8484" t="s">
        <v>23241</v>
      </c>
      <c r="L8484" t="s">
        <v>40212</v>
      </c>
      <c r="M8484" t="s">
        <v>40213</v>
      </c>
    </row>
    <row r="8485" spans="1:13">
      <c r="A8485" s="1" t="s">
        <v>10502</v>
      </c>
      <c r="B8485">
        <v>4.3436968896170701E-5</v>
      </c>
      <c r="C8485" s="1">
        <v>4.7731718350374303E-5</v>
      </c>
      <c r="D8485">
        <v>3.4482758620689703E-2</v>
      </c>
      <c r="E8485">
        <v>2.27272727272727E-2</v>
      </c>
      <c r="F8485">
        <v>0.19565217391304299</v>
      </c>
      <c r="G8485">
        <v>2.2222222222222199E-2</v>
      </c>
      <c r="H8485">
        <v>6.7010309278350499E-2</v>
      </c>
      <c r="I8485">
        <v>0.217391304347826</v>
      </c>
      <c r="J8485" s="1">
        <v>0</v>
      </c>
      <c r="K8485" t="s">
        <v>23239</v>
      </c>
      <c r="L8485" t="s">
        <v>40214</v>
      </c>
      <c r="M8485" t="s">
        <v>40215</v>
      </c>
    </row>
    <row r="8486" spans="1:13">
      <c r="A8486" s="1" t="s">
        <v>10503</v>
      </c>
      <c r="B8486">
        <v>1.14989279010719E-6</v>
      </c>
      <c r="C8486" s="1">
        <v>1.3811879181755E-5</v>
      </c>
      <c r="D8486">
        <v>1</v>
      </c>
      <c r="E8486">
        <v>1</v>
      </c>
      <c r="F8486">
        <v>1</v>
      </c>
      <c r="G8486">
        <v>0.67307692307692302</v>
      </c>
      <c r="H8486">
        <v>0.95714285714285696</v>
      </c>
      <c r="I8486">
        <v>0.96354166666666696</v>
      </c>
      <c r="J8486" s="1">
        <v>0.95454545454545503</v>
      </c>
      <c r="K8486" t="s">
        <v>23241</v>
      </c>
      <c r="L8486" t="s">
        <v>40216</v>
      </c>
      <c r="M8486" t="s">
        <v>40217</v>
      </c>
    </row>
    <row r="8487" spans="1:13">
      <c r="A8487" s="1" t="s">
        <v>10504</v>
      </c>
      <c r="B8487">
        <v>6.0407037505467097E-6</v>
      </c>
      <c r="C8487" s="1">
        <v>3.6296656428785699E-6</v>
      </c>
      <c r="D8487">
        <v>0.160714285714286</v>
      </c>
      <c r="E8487">
        <v>7.5757575757575803E-3</v>
      </c>
      <c r="F8487">
        <v>0.18897637795275599</v>
      </c>
      <c r="G8487">
        <v>0.18421052631578899</v>
      </c>
      <c r="H8487">
        <v>0.331168831168831</v>
      </c>
      <c r="I8487">
        <v>0.104651162790698</v>
      </c>
      <c r="J8487" s="1">
        <v>0</v>
      </c>
      <c r="K8487" t="s">
        <v>23238</v>
      </c>
      <c r="L8487" t="s">
        <v>40218</v>
      </c>
      <c r="M8487" t="s">
        <v>40219</v>
      </c>
    </row>
    <row r="8488" spans="1:13">
      <c r="A8488" s="1" t="s">
        <v>10505</v>
      </c>
      <c r="B8488">
        <v>1.8877105290529498E-5</v>
      </c>
      <c r="C8488" s="1">
        <v>2.9603950530644301E-4</v>
      </c>
      <c r="D8488">
        <v>0.30645161290322598</v>
      </c>
      <c r="E8488">
        <v>0.329787234042553</v>
      </c>
      <c r="F8488">
        <v>0.77720207253885998</v>
      </c>
      <c r="G8488">
        <v>8.7719298245614002E-2</v>
      </c>
      <c r="H8488">
        <v>0.81140350877193002</v>
      </c>
      <c r="I8488">
        <v>0.31147540983606598</v>
      </c>
      <c r="J8488" s="1">
        <v>0</v>
      </c>
      <c r="K8488" t="s">
        <v>23241</v>
      </c>
      <c r="L8488" t="s">
        <v>40220</v>
      </c>
      <c r="M8488" t="s">
        <v>40221</v>
      </c>
    </row>
    <row r="8489" spans="1:13">
      <c r="A8489" s="1" t="s">
        <v>10506</v>
      </c>
      <c r="B8489">
        <v>5.5179167930029598E-5</v>
      </c>
      <c r="C8489" s="1">
        <v>6.2412181078233596E-5</v>
      </c>
      <c r="D8489">
        <v>0.765625</v>
      </c>
      <c r="E8489">
        <v>0.85555555555555607</v>
      </c>
      <c r="F8489">
        <v>0.54140127388534998</v>
      </c>
      <c r="G8489">
        <v>0.58108108108108092</v>
      </c>
      <c r="H8489">
        <v>0.67857142857142905</v>
      </c>
      <c r="I8489">
        <v>0.32926829268292701</v>
      </c>
      <c r="J8489" s="1">
        <v>5.0000000000000044E-2</v>
      </c>
      <c r="K8489" t="s">
        <v>23243</v>
      </c>
      <c r="L8489" t="s">
        <v>40222</v>
      </c>
      <c r="M8489" t="s">
        <v>40223</v>
      </c>
    </row>
    <row r="8490" spans="1:13">
      <c r="A8490" s="1" t="s">
        <v>10507</v>
      </c>
      <c r="B8490">
        <v>5.80199686817297E-5</v>
      </c>
      <c r="C8490" s="1">
        <v>1.42051070553801E-4</v>
      </c>
      <c r="D8490">
        <v>0.112903225806452</v>
      </c>
      <c r="E8490">
        <v>0</v>
      </c>
      <c r="F8490">
        <v>6.3157894736842093E-2</v>
      </c>
      <c r="G8490">
        <v>0</v>
      </c>
      <c r="H8490">
        <v>0.149484536082474</v>
      </c>
      <c r="I8490">
        <v>7.8125E-2</v>
      </c>
      <c r="J8490" s="1">
        <v>0</v>
      </c>
      <c r="K8490" t="s">
        <v>23241</v>
      </c>
      <c r="L8490" t="s">
        <v>40224</v>
      </c>
      <c r="M8490" t="s">
        <v>40225</v>
      </c>
    </row>
    <row r="8491" spans="1:13">
      <c r="A8491" s="1" t="s">
        <v>10508</v>
      </c>
      <c r="B8491">
        <v>8.4363915277405399E-5</v>
      </c>
      <c r="C8491" s="1">
        <v>2.1279423688055101E-8</v>
      </c>
      <c r="D8491">
        <v>0.56000000000000005</v>
      </c>
      <c r="E8491">
        <v>0.157142857142857</v>
      </c>
      <c r="F8491">
        <v>0.947712418300654</v>
      </c>
      <c r="G8491">
        <v>0.79411764705882304</v>
      </c>
      <c r="H8491">
        <v>0.97368421052631604</v>
      </c>
      <c r="I8491">
        <v>0.81034482758620696</v>
      </c>
      <c r="J8491" s="1">
        <v>1</v>
      </c>
      <c r="K8491" t="s">
        <v>23238</v>
      </c>
      <c r="L8491" t="s">
        <v>40226</v>
      </c>
      <c r="M8491" t="s">
        <v>40227</v>
      </c>
    </row>
    <row r="8492" spans="1:13">
      <c r="A8492" s="1" t="s">
        <v>10509</v>
      </c>
      <c r="B8492">
        <v>0</v>
      </c>
      <c r="C8492" s="1">
        <v>0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 s="1">
        <v>1</v>
      </c>
      <c r="K8492" t="s">
        <v>23240</v>
      </c>
      <c r="L8492" t="s">
        <v>40228</v>
      </c>
      <c r="M8492" t="s">
        <v>40229</v>
      </c>
    </row>
    <row r="8493" spans="1:13">
      <c r="A8493" s="1" t="s">
        <v>10510</v>
      </c>
      <c r="B8493">
        <v>8.7747732944999207E-6</v>
      </c>
      <c r="C8493" s="1">
        <v>3.7915210427892398E-6</v>
      </c>
      <c r="D8493">
        <v>0.984375</v>
      </c>
      <c r="E8493">
        <v>0.989247311827957</v>
      </c>
      <c r="F8493">
        <v>0.93041237113402098</v>
      </c>
      <c r="G8493">
        <v>0.94642857142857095</v>
      </c>
      <c r="H8493">
        <v>0.87168141592920401</v>
      </c>
      <c r="I8493">
        <v>0.96031746031746001</v>
      </c>
      <c r="J8493" s="1" t="s">
        <v>23229</v>
      </c>
      <c r="K8493" t="s">
        <v>23240</v>
      </c>
      <c r="L8493" t="s">
        <v>40230</v>
      </c>
      <c r="M8493" t="s">
        <v>40231</v>
      </c>
    </row>
    <row r="8494" spans="1:13">
      <c r="A8494" s="1" t="s">
        <v>10511</v>
      </c>
      <c r="B8494">
        <v>5.4644444689427996E-7</v>
      </c>
      <c r="C8494" s="1">
        <v>2.4817336466215E-4</v>
      </c>
      <c r="D8494">
        <v>1</v>
      </c>
      <c r="E8494">
        <v>1</v>
      </c>
      <c r="F8494">
        <v>0.88829787234042601</v>
      </c>
      <c r="G8494">
        <v>0.95121951219512191</v>
      </c>
      <c r="H8494">
        <v>0.81770833333333304</v>
      </c>
      <c r="I8494">
        <v>0.78235294117647103</v>
      </c>
      <c r="J8494" s="1">
        <v>1</v>
      </c>
      <c r="K8494" t="s">
        <v>23245</v>
      </c>
      <c r="L8494" t="s">
        <v>40232</v>
      </c>
      <c r="M8494" t="s">
        <v>40233</v>
      </c>
    </row>
    <row r="8495" spans="1:13">
      <c r="A8495" s="1" t="s">
        <v>10512</v>
      </c>
      <c r="B8495">
        <v>1.4718824988223101E-4</v>
      </c>
      <c r="C8495" s="1">
        <v>3.50734772177247E-6</v>
      </c>
      <c r="D8495">
        <v>0.41379310344827602</v>
      </c>
      <c r="E8495">
        <v>0.26404494382022498</v>
      </c>
      <c r="F8495">
        <v>0.50297619047619002</v>
      </c>
      <c r="G8495">
        <v>0.418604651162791</v>
      </c>
      <c r="H8495">
        <v>0.47596153846153799</v>
      </c>
      <c r="I8495">
        <v>0.27108433734939802</v>
      </c>
      <c r="J8495" s="1">
        <v>0</v>
      </c>
      <c r="K8495" t="s">
        <v>23242</v>
      </c>
      <c r="L8495" t="s">
        <v>40234</v>
      </c>
      <c r="M8495" t="s">
        <v>40235</v>
      </c>
    </row>
    <row r="8496" spans="1:13">
      <c r="A8496" s="1" t="s">
        <v>10513</v>
      </c>
      <c r="B8496">
        <v>2.8755816303561399E-5</v>
      </c>
      <c r="C8496" s="1">
        <v>6.4196883600609598E-5</v>
      </c>
      <c r="D8496">
        <v>0.88235294117647101</v>
      </c>
      <c r="E8496">
        <v>0.81666666666666698</v>
      </c>
      <c r="F8496">
        <v>0.904371584699454</v>
      </c>
      <c r="G8496">
        <v>1</v>
      </c>
      <c r="H8496">
        <v>1</v>
      </c>
      <c r="I8496">
        <v>0.94594594594594605</v>
      </c>
      <c r="J8496" s="1">
        <v>1</v>
      </c>
      <c r="K8496" t="s">
        <v>23240</v>
      </c>
      <c r="L8496" t="s">
        <v>40236</v>
      </c>
      <c r="M8496" t="s">
        <v>40237</v>
      </c>
    </row>
    <row r="8497" spans="1:13">
      <c r="A8497" s="1" t="s">
        <v>10514</v>
      </c>
      <c r="B8497">
        <v>1.5622993919308899E-4</v>
      </c>
      <c r="C8497" s="1">
        <v>5.2258399333058503E-5</v>
      </c>
      <c r="D8497">
        <v>0</v>
      </c>
      <c r="E8497">
        <v>0</v>
      </c>
      <c r="F8497">
        <v>0.53589743589743599</v>
      </c>
      <c r="G8497">
        <v>9.6153846153846201E-2</v>
      </c>
      <c r="H8497">
        <v>0.35499999999999998</v>
      </c>
      <c r="I8497">
        <v>0.14159292035398199</v>
      </c>
      <c r="J8497" s="1">
        <v>0</v>
      </c>
      <c r="K8497" t="s">
        <v>23241</v>
      </c>
      <c r="L8497" t="s">
        <v>40238</v>
      </c>
      <c r="M8497" t="s">
        <v>40239</v>
      </c>
    </row>
    <row r="8498" spans="1:13">
      <c r="A8498" s="1" t="s">
        <v>10515</v>
      </c>
      <c r="B8498">
        <v>0</v>
      </c>
      <c r="C8498" s="1">
        <v>0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 s="1" t="s">
        <v>23229</v>
      </c>
      <c r="K8498" t="s">
        <v>23239</v>
      </c>
      <c r="L8498" t="s">
        <v>40240</v>
      </c>
      <c r="M8498" t="s">
        <v>40241</v>
      </c>
    </row>
    <row r="8499" spans="1:13">
      <c r="A8499" s="1" t="s">
        <v>10516</v>
      </c>
      <c r="B8499">
        <v>9.3727545094155198E-7</v>
      </c>
      <c r="C8499" s="1">
        <v>1.03149509469515E-5</v>
      </c>
      <c r="D8499">
        <v>0</v>
      </c>
      <c r="E8499">
        <v>0</v>
      </c>
      <c r="F8499">
        <v>0</v>
      </c>
      <c r="G8499">
        <v>9.4339622641509399E-2</v>
      </c>
      <c r="H8499">
        <v>0</v>
      </c>
      <c r="I8499">
        <v>5.3571428571428603E-2</v>
      </c>
      <c r="J8499" s="1">
        <v>0</v>
      </c>
      <c r="K8499" t="s">
        <v>23241</v>
      </c>
      <c r="L8499" t="s">
        <v>40242</v>
      </c>
      <c r="M8499" t="s">
        <v>40243</v>
      </c>
    </row>
    <row r="8500" spans="1:13">
      <c r="A8500" s="1" t="s">
        <v>10517</v>
      </c>
      <c r="B8500">
        <v>2.08115347897434E-6</v>
      </c>
      <c r="C8500" s="1">
        <v>1.5181645879127999E-4</v>
      </c>
      <c r="D8500">
        <v>0.36842105263157898</v>
      </c>
      <c r="E8500">
        <v>0.56862745098039202</v>
      </c>
      <c r="F8500">
        <v>0.5</v>
      </c>
      <c r="G8500">
        <v>0.48837209302325602</v>
      </c>
      <c r="H8500">
        <v>0.44565217391304301</v>
      </c>
      <c r="I8500">
        <v>0.42307692307692302</v>
      </c>
      <c r="J8500" s="1">
        <v>0.41666666666666702</v>
      </c>
      <c r="K8500" t="s">
        <v>23239</v>
      </c>
      <c r="L8500" t="s">
        <v>40244</v>
      </c>
      <c r="M8500" t="s">
        <v>40245</v>
      </c>
    </row>
    <row r="8501" spans="1:13">
      <c r="A8501" s="1" t="s">
        <v>10518</v>
      </c>
      <c r="B8501">
        <v>2.5524635456529602E-5</v>
      </c>
      <c r="C8501" s="1">
        <v>8.8407210827318299E-11</v>
      </c>
      <c r="D8501">
        <v>0.11111111111111099</v>
      </c>
      <c r="E8501">
        <v>0.176829268292683</v>
      </c>
      <c r="F8501">
        <v>0</v>
      </c>
      <c r="G8501">
        <v>0</v>
      </c>
      <c r="H8501">
        <v>0</v>
      </c>
      <c r="I8501">
        <v>8.1967213114754103E-3</v>
      </c>
      <c r="J8501" s="1">
        <v>0</v>
      </c>
      <c r="K8501" t="s">
        <v>23241</v>
      </c>
      <c r="L8501" t="s">
        <v>40246</v>
      </c>
      <c r="M8501" t="s">
        <v>40247</v>
      </c>
    </row>
    <row r="8502" spans="1:13">
      <c r="A8502" s="1" t="s">
        <v>10519</v>
      </c>
      <c r="B8502">
        <v>6.8549642105212903E-6</v>
      </c>
      <c r="C8502" s="1">
        <v>1.8357620794746999E-5</v>
      </c>
      <c r="D8502">
        <v>0</v>
      </c>
      <c r="E8502">
        <v>0</v>
      </c>
      <c r="F8502">
        <v>2.5641025641025602E-3</v>
      </c>
      <c r="G8502">
        <v>0.31034482758620702</v>
      </c>
      <c r="H8502">
        <v>9.0090090090090107E-3</v>
      </c>
      <c r="I8502">
        <v>0.125</v>
      </c>
      <c r="J8502" s="1">
        <v>0</v>
      </c>
      <c r="K8502" t="s">
        <v>23242</v>
      </c>
      <c r="L8502" t="s">
        <v>40248</v>
      </c>
      <c r="M8502" t="s">
        <v>40249</v>
      </c>
    </row>
    <row r="8503" spans="1:13">
      <c r="A8503" s="1" t="s">
        <v>10520</v>
      </c>
      <c r="B8503">
        <v>4.8762977366676903E-6</v>
      </c>
      <c r="C8503" s="1">
        <v>2.6931932889351899E-5</v>
      </c>
      <c r="D8503">
        <v>0.98387096774193505</v>
      </c>
      <c r="E8503">
        <v>0.88020833333333304</v>
      </c>
      <c r="F8503">
        <v>0.84715025906735797</v>
      </c>
      <c r="G8503">
        <v>0.97321428571428603</v>
      </c>
      <c r="H8503">
        <v>0.77631578947368396</v>
      </c>
      <c r="I8503">
        <v>0.82231404958677701</v>
      </c>
      <c r="J8503" s="1">
        <v>1</v>
      </c>
      <c r="K8503" t="s">
        <v>23238</v>
      </c>
      <c r="L8503" t="s">
        <v>40250</v>
      </c>
      <c r="M8503" t="s">
        <v>40251</v>
      </c>
    </row>
    <row r="8504" spans="1:13">
      <c r="A8504" s="1" t="s">
        <v>10521</v>
      </c>
      <c r="B8504">
        <v>1.0198684198846599E-6</v>
      </c>
      <c r="C8504" s="1">
        <v>7.5828204439059695E-8</v>
      </c>
      <c r="D8504">
        <v>0.967741935483871</v>
      </c>
      <c r="E8504">
        <v>0.98958333333333304</v>
      </c>
      <c r="F8504">
        <v>1</v>
      </c>
      <c r="G8504">
        <v>0.98275862068965503</v>
      </c>
      <c r="H8504">
        <v>0.99557522123893805</v>
      </c>
      <c r="I8504">
        <v>1</v>
      </c>
      <c r="J8504" s="1">
        <v>1</v>
      </c>
      <c r="K8504" t="s">
        <v>23238</v>
      </c>
      <c r="L8504" t="s">
        <v>40252</v>
      </c>
      <c r="M8504" t="s">
        <v>40253</v>
      </c>
    </row>
    <row r="8505" spans="1:13">
      <c r="A8505" s="1" t="s">
        <v>10522</v>
      </c>
      <c r="B8505">
        <v>9.7163368214038603E-6</v>
      </c>
      <c r="C8505" s="1">
        <v>1.8888674383320501E-5</v>
      </c>
      <c r="D8505">
        <v>0</v>
      </c>
      <c r="E8505">
        <v>0</v>
      </c>
      <c r="F8505">
        <v>0.100529100529101</v>
      </c>
      <c r="G8505">
        <v>0</v>
      </c>
      <c r="H8505">
        <v>4.9019607843137298E-3</v>
      </c>
      <c r="I8505">
        <v>0</v>
      </c>
      <c r="J8505" s="1">
        <v>0</v>
      </c>
      <c r="K8505" t="s">
        <v>23239</v>
      </c>
      <c r="L8505" t="s">
        <v>40254</v>
      </c>
      <c r="M8505" t="s">
        <v>40255</v>
      </c>
    </row>
    <row r="8506" spans="1:13">
      <c r="A8506" s="1" t="s">
        <v>10523</v>
      </c>
      <c r="B8506">
        <v>1.8432210056618501E-5</v>
      </c>
      <c r="C8506" s="1">
        <v>5.8178960324409999E-6</v>
      </c>
      <c r="D8506">
        <v>0.96428571428571397</v>
      </c>
      <c r="E8506">
        <v>0.81976744186046502</v>
      </c>
      <c r="F8506">
        <v>0.99735449735449699</v>
      </c>
      <c r="G8506">
        <v>1</v>
      </c>
      <c r="H8506">
        <v>0.99519230769230804</v>
      </c>
      <c r="I8506">
        <v>1</v>
      </c>
      <c r="J8506" s="1" t="s">
        <v>23229</v>
      </c>
      <c r="K8506" t="s">
        <v>23240</v>
      </c>
      <c r="L8506" t="s">
        <v>40256</v>
      </c>
      <c r="M8506" t="s">
        <v>40257</v>
      </c>
    </row>
    <row r="8507" spans="1:13">
      <c r="A8507" s="1" t="s">
        <v>10524</v>
      </c>
      <c r="B8507">
        <v>3.05790036104563E-7</v>
      </c>
      <c r="C8507" s="1">
        <v>4.4455616600374899E-5</v>
      </c>
      <c r="D8507">
        <v>6.4516129032258104E-2</v>
      </c>
      <c r="E8507">
        <v>0</v>
      </c>
      <c r="F8507">
        <v>2.68817204301075E-2</v>
      </c>
      <c r="G8507">
        <v>0.871428571428571</v>
      </c>
      <c r="H8507">
        <v>0.16470588235294101</v>
      </c>
      <c r="I8507">
        <v>0.62</v>
      </c>
      <c r="J8507" s="1">
        <v>1</v>
      </c>
      <c r="K8507" t="s">
        <v>23240</v>
      </c>
      <c r="L8507" t="s">
        <v>40258</v>
      </c>
      <c r="M8507" t="s">
        <v>40259</v>
      </c>
    </row>
    <row r="8508" spans="1:13">
      <c r="A8508" s="1" t="s">
        <v>10525</v>
      </c>
      <c r="B8508">
        <v>5.51484086978475E-7</v>
      </c>
      <c r="C8508" s="1">
        <v>4.6721317172148702E-7</v>
      </c>
      <c r="D8508">
        <v>0.96875</v>
      </c>
      <c r="E8508">
        <v>1</v>
      </c>
      <c r="F8508">
        <v>0.99122807017543901</v>
      </c>
      <c r="G8508">
        <v>1</v>
      </c>
      <c r="H8508">
        <v>0.97916666666666696</v>
      </c>
      <c r="I8508">
        <v>0.97674418604651203</v>
      </c>
      <c r="J8508" s="1">
        <v>0</v>
      </c>
      <c r="K8508" t="s">
        <v>23241</v>
      </c>
      <c r="L8508" t="s">
        <v>40260</v>
      </c>
      <c r="M8508" t="s">
        <v>40261</v>
      </c>
    </row>
    <row r="8509" spans="1:13">
      <c r="A8509" s="1" t="s">
        <v>10526</v>
      </c>
      <c r="B8509">
        <v>5.6746416976507401E-5</v>
      </c>
      <c r="C8509" s="1">
        <v>4.3306135898764501E-6</v>
      </c>
      <c r="D8509">
        <v>0.22727272727272699</v>
      </c>
      <c r="E8509">
        <v>7.7586206896551699E-2</v>
      </c>
      <c r="F8509">
        <v>0.46103896103896103</v>
      </c>
      <c r="G8509">
        <v>0.608108108108108</v>
      </c>
      <c r="H8509">
        <v>0.65476190476190499</v>
      </c>
      <c r="I8509">
        <v>0.26315789473684198</v>
      </c>
      <c r="J8509" s="1" t="s">
        <v>23229</v>
      </c>
      <c r="K8509" t="s">
        <v>23241</v>
      </c>
      <c r="L8509" t="s">
        <v>40262</v>
      </c>
      <c r="M8509" t="s">
        <v>40263</v>
      </c>
    </row>
    <row r="8510" spans="1:13">
      <c r="A8510" s="1" t="s">
        <v>10527</v>
      </c>
      <c r="B8510">
        <v>3.7991980695566801E-7</v>
      </c>
      <c r="C8510" s="1">
        <v>7.4605396532324906E-9</v>
      </c>
      <c r="D8510">
        <v>0</v>
      </c>
      <c r="E8510">
        <v>0</v>
      </c>
      <c r="F8510">
        <v>0</v>
      </c>
      <c r="G8510">
        <v>0.1</v>
      </c>
      <c r="H8510">
        <v>0</v>
      </c>
      <c r="I8510">
        <v>5.7142857142857099E-2</v>
      </c>
      <c r="J8510" s="1">
        <v>0</v>
      </c>
      <c r="K8510" t="s">
        <v>23241</v>
      </c>
      <c r="L8510" t="s">
        <v>40264</v>
      </c>
      <c r="M8510" t="s">
        <v>40265</v>
      </c>
    </row>
    <row r="8511" spans="1:13">
      <c r="A8511" s="1" t="s">
        <v>10528</v>
      </c>
      <c r="B8511">
        <v>7.9385382106536497E-4</v>
      </c>
      <c r="C8511" s="1">
        <v>6.6960826524082202E-6</v>
      </c>
      <c r="D8511">
        <v>0.66666666666666696</v>
      </c>
      <c r="E8511">
        <v>0.30208333333333298</v>
      </c>
      <c r="F8511">
        <v>0.96891191709844604</v>
      </c>
      <c r="G8511">
        <v>0.9375</v>
      </c>
      <c r="H8511">
        <v>0.871428571428571</v>
      </c>
      <c r="I8511">
        <v>0.89743589743589702</v>
      </c>
      <c r="J8511" s="1">
        <v>1</v>
      </c>
      <c r="K8511" t="s">
        <v>23239</v>
      </c>
      <c r="L8511" t="s">
        <v>40266</v>
      </c>
      <c r="M8511" t="s">
        <v>40267</v>
      </c>
    </row>
    <row r="8512" spans="1:13">
      <c r="A8512" s="1" t="s">
        <v>10529</v>
      </c>
      <c r="B8512">
        <v>1.59109421870362E-5</v>
      </c>
      <c r="C8512" s="1">
        <v>1.09980489872932E-6</v>
      </c>
      <c r="D8512">
        <v>0</v>
      </c>
      <c r="E8512">
        <v>5.74712643678161E-3</v>
      </c>
      <c r="F8512">
        <v>0.56358381502890198</v>
      </c>
      <c r="G8512">
        <v>0.57142857142857095</v>
      </c>
      <c r="H8512">
        <v>0.41011235955056202</v>
      </c>
      <c r="I8512">
        <v>0.5</v>
      </c>
      <c r="J8512" s="1">
        <v>0</v>
      </c>
      <c r="K8512" t="s">
        <v>23241</v>
      </c>
      <c r="L8512" t="s">
        <v>40268</v>
      </c>
      <c r="M8512" t="s">
        <v>40269</v>
      </c>
    </row>
    <row r="8513" spans="1:13">
      <c r="A8513" s="1" t="s">
        <v>10530</v>
      </c>
      <c r="B8513">
        <v>6.2211787790075598E-6</v>
      </c>
      <c r="C8513" s="1">
        <v>1.2808706314945201E-4</v>
      </c>
      <c r="D8513">
        <v>0.296875</v>
      </c>
      <c r="E8513">
        <v>0.1875</v>
      </c>
      <c r="F8513">
        <v>2.5641025641025602E-3</v>
      </c>
      <c r="G8513">
        <v>0</v>
      </c>
      <c r="H8513">
        <v>6.5420560747663503E-2</v>
      </c>
      <c r="I8513">
        <v>3.60824742268041E-2</v>
      </c>
      <c r="J8513" s="1">
        <v>0</v>
      </c>
      <c r="K8513" t="s">
        <v>23242</v>
      </c>
      <c r="L8513" t="s">
        <v>40270</v>
      </c>
      <c r="M8513" t="s">
        <v>40271</v>
      </c>
    </row>
    <row r="8514" spans="1:13">
      <c r="A8514" s="1" t="s">
        <v>10531</v>
      </c>
      <c r="B8514">
        <v>5.7640344615954501E-7</v>
      </c>
      <c r="C8514" s="1">
        <v>1.6551863675264799E-6</v>
      </c>
      <c r="D8514">
        <v>0</v>
      </c>
      <c r="E8514">
        <v>0</v>
      </c>
      <c r="F8514">
        <v>3.6269430051813503E-2</v>
      </c>
      <c r="G8514">
        <v>9.0909090909090905E-3</v>
      </c>
      <c r="H8514">
        <v>9.3457943925233603E-3</v>
      </c>
      <c r="I8514">
        <v>4.1322314049586804E-3</v>
      </c>
      <c r="J8514" s="1">
        <v>0</v>
      </c>
      <c r="K8514" t="s">
        <v>23240</v>
      </c>
      <c r="L8514" t="s">
        <v>40272</v>
      </c>
      <c r="M8514" t="s">
        <v>40273</v>
      </c>
    </row>
    <row r="8515" spans="1:13">
      <c r="A8515" s="1" t="s">
        <v>10532</v>
      </c>
      <c r="B8515">
        <v>1.7682941908768502E-5</v>
      </c>
      <c r="C8515" s="1">
        <v>4.8035411510170905E-7</v>
      </c>
      <c r="D8515">
        <v>0.82758620689655205</v>
      </c>
      <c r="E8515">
        <v>0.83734939759036098</v>
      </c>
      <c r="F8515">
        <v>1</v>
      </c>
      <c r="G8515">
        <v>1</v>
      </c>
      <c r="H8515">
        <v>1</v>
      </c>
      <c r="I8515">
        <v>0.97435897435897401</v>
      </c>
      <c r="J8515" s="1">
        <v>1</v>
      </c>
      <c r="K8515" t="s">
        <v>23238</v>
      </c>
      <c r="L8515" t="s">
        <v>40274</v>
      </c>
      <c r="M8515" t="s">
        <v>40275</v>
      </c>
    </row>
    <row r="8516" spans="1:13">
      <c r="A8516" s="1" t="s">
        <v>10533</v>
      </c>
      <c r="B8516">
        <v>6.0631208238456898E-6</v>
      </c>
      <c r="C8516" s="1">
        <v>2.3813983021439101E-5</v>
      </c>
      <c r="D8516">
        <v>1</v>
      </c>
      <c r="E8516">
        <v>1</v>
      </c>
      <c r="F8516">
        <v>0.98538011695906402</v>
      </c>
      <c r="G8516">
        <v>1</v>
      </c>
      <c r="H8516">
        <v>0.99099099099099097</v>
      </c>
      <c r="I8516">
        <v>1</v>
      </c>
      <c r="J8516" s="1" t="s">
        <v>23229</v>
      </c>
      <c r="K8516" t="s">
        <v>23238</v>
      </c>
      <c r="L8516" t="s">
        <v>40276</v>
      </c>
      <c r="M8516" t="s">
        <v>40277</v>
      </c>
    </row>
    <row r="8517" spans="1:13">
      <c r="A8517" s="1" t="s">
        <v>10534</v>
      </c>
      <c r="B8517">
        <v>4.2543624188820801E-7</v>
      </c>
      <c r="C8517" s="1">
        <v>2.3937162242228602E-5</v>
      </c>
      <c r="D8517">
        <v>0</v>
      </c>
      <c r="E8517">
        <v>0</v>
      </c>
      <c r="F8517">
        <v>5.78034682080925E-3</v>
      </c>
      <c r="G8517">
        <v>0.72368421052631604</v>
      </c>
      <c r="H8517">
        <v>3.3333333333333298E-2</v>
      </c>
      <c r="I8517">
        <v>0.170212765957447</v>
      </c>
      <c r="J8517" s="1" t="s">
        <v>23229</v>
      </c>
      <c r="K8517" t="s">
        <v>23240</v>
      </c>
      <c r="L8517" t="s">
        <v>40278</v>
      </c>
      <c r="M8517" t="s">
        <v>40279</v>
      </c>
    </row>
    <row r="8518" spans="1:13">
      <c r="A8518" s="1" t="s">
        <v>10535</v>
      </c>
      <c r="B8518">
        <v>1.10486177101613E-4</v>
      </c>
      <c r="C8518" s="1">
        <v>7.4420554194783295E-5</v>
      </c>
      <c r="D8518">
        <v>0</v>
      </c>
      <c r="E8518">
        <v>0</v>
      </c>
      <c r="F8518">
        <v>0.69029850746268695</v>
      </c>
      <c r="G8518">
        <v>8.3333333333333301E-2</v>
      </c>
      <c r="H8518">
        <v>0.6875</v>
      </c>
      <c r="I8518">
        <v>0.2</v>
      </c>
      <c r="J8518" s="1">
        <v>0</v>
      </c>
      <c r="K8518" t="s">
        <v>23239</v>
      </c>
      <c r="L8518" t="s">
        <v>40280</v>
      </c>
      <c r="M8518" t="s">
        <v>40281</v>
      </c>
    </row>
    <row r="8519" spans="1:13">
      <c r="A8519" s="1" t="s">
        <v>10536</v>
      </c>
      <c r="B8519">
        <v>1.7966241856266199E-5</v>
      </c>
      <c r="C8519" s="1">
        <v>1.5708377079763799E-5</v>
      </c>
      <c r="D8519">
        <v>0.33333333333333298</v>
      </c>
      <c r="E8519">
        <v>0.101449275362319</v>
      </c>
      <c r="F8519">
        <v>4.2763157894736802E-2</v>
      </c>
      <c r="G8519">
        <v>0.5</v>
      </c>
      <c r="H8519">
        <v>0.120253164556962</v>
      </c>
      <c r="I8519">
        <v>0.197368421052632</v>
      </c>
      <c r="J8519" s="1">
        <v>0</v>
      </c>
      <c r="K8519" t="s">
        <v>23237</v>
      </c>
      <c r="L8519" t="s">
        <v>40282</v>
      </c>
      <c r="M8519" t="s">
        <v>40283</v>
      </c>
    </row>
    <row r="8520" spans="1:13">
      <c r="A8520" s="1" t="s">
        <v>10537</v>
      </c>
      <c r="B8520">
        <v>1.4887327179268999E-6</v>
      </c>
      <c r="C8520" s="1">
        <v>1.32296582922152E-6</v>
      </c>
      <c r="D8520">
        <v>1.5625E-2</v>
      </c>
      <c r="E8520">
        <v>0</v>
      </c>
      <c r="F8520">
        <v>2.6315789473684201E-3</v>
      </c>
      <c r="G8520">
        <v>4.2553191489361701E-2</v>
      </c>
      <c r="H8520">
        <v>0</v>
      </c>
      <c r="I8520">
        <v>0</v>
      </c>
      <c r="J8520" s="1">
        <v>0</v>
      </c>
      <c r="K8520" t="s">
        <v>23238</v>
      </c>
      <c r="L8520" t="s">
        <v>40284</v>
      </c>
      <c r="M8520" t="s">
        <v>40285</v>
      </c>
    </row>
    <row r="8521" spans="1:13">
      <c r="A8521" s="1" t="s">
        <v>10538</v>
      </c>
      <c r="B8521">
        <v>4.9209881554973703E-5</v>
      </c>
      <c r="C8521" s="1">
        <v>1.2842970025626299E-5</v>
      </c>
      <c r="D8521">
        <v>0.875</v>
      </c>
      <c r="E8521">
        <v>0.86458333333333304</v>
      </c>
      <c r="F8521">
        <v>0.74358974358974395</v>
      </c>
      <c r="G8521">
        <v>0.80172413793103403</v>
      </c>
      <c r="H8521">
        <v>0.66228070175438603</v>
      </c>
      <c r="I8521">
        <v>0.78629032258064502</v>
      </c>
      <c r="J8521" s="1" t="s">
        <v>23229</v>
      </c>
      <c r="K8521" t="s">
        <v>23242</v>
      </c>
      <c r="L8521" t="s">
        <v>40286</v>
      </c>
      <c r="M8521" t="s">
        <v>40287</v>
      </c>
    </row>
    <row r="8522" spans="1:13">
      <c r="A8522" s="1" t="s">
        <v>10539</v>
      </c>
      <c r="B8522">
        <v>1.03450990368226E-5</v>
      </c>
      <c r="C8522" s="1">
        <v>1.6048487800413499E-5</v>
      </c>
      <c r="D8522">
        <v>1</v>
      </c>
      <c r="E8522">
        <v>1</v>
      </c>
      <c r="F8522">
        <v>0.88505747126436796</v>
      </c>
      <c r="G8522">
        <v>0.987179487179487</v>
      </c>
      <c r="H8522">
        <v>0.85555555555555596</v>
      </c>
      <c r="I8522">
        <v>0.97727272727272696</v>
      </c>
      <c r="J8522" s="1">
        <v>1</v>
      </c>
      <c r="K8522" t="s">
        <v>23238</v>
      </c>
      <c r="L8522" t="s">
        <v>40288</v>
      </c>
      <c r="M8522" t="s">
        <v>40289</v>
      </c>
    </row>
    <row r="8523" spans="1:13">
      <c r="A8523" s="1" t="s">
        <v>10540</v>
      </c>
      <c r="B8523">
        <v>0</v>
      </c>
      <c r="C8523" s="1">
        <v>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 s="1">
        <v>1</v>
      </c>
      <c r="K8523" t="s">
        <v>23238</v>
      </c>
      <c r="L8523" t="s">
        <v>40290</v>
      </c>
      <c r="M8523" t="s">
        <v>40291</v>
      </c>
    </row>
    <row r="8524" spans="1:13">
      <c r="A8524" s="1" t="s">
        <v>10541</v>
      </c>
      <c r="B8524">
        <v>6.2644492595539299E-7</v>
      </c>
      <c r="C8524" s="1">
        <v>2.9160371195740302E-10</v>
      </c>
      <c r="D8524">
        <v>0.98333333333333295</v>
      </c>
      <c r="E8524">
        <v>0.93589743589743601</v>
      </c>
      <c r="F8524">
        <v>1</v>
      </c>
      <c r="G8524">
        <v>1</v>
      </c>
      <c r="H8524">
        <v>1</v>
      </c>
      <c r="I8524">
        <v>0.96428571428571397</v>
      </c>
      <c r="J8524" s="1" t="s">
        <v>23229</v>
      </c>
      <c r="K8524" t="s">
        <v>23242</v>
      </c>
      <c r="L8524" t="s">
        <v>40292</v>
      </c>
      <c r="M8524" t="s">
        <v>40293</v>
      </c>
    </row>
    <row r="8525" spans="1:13">
      <c r="A8525" s="1" t="s">
        <v>10542</v>
      </c>
      <c r="B8525">
        <v>3.9345944348534799E-5</v>
      </c>
      <c r="C8525" s="1">
        <v>4.6489625872351302E-5</v>
      </c>
      <c r="D8525">
        <v>6.25E-2</v>
      </c>
      <c r="E8525">
        <v>5.2083333333333296E-3</v>
      </c>
      <c r="F8525">
        <v>0.20256410256410301</v>
      </c>
      <c r="G8525">
        <v>1.7857142857142901E-2</v>
      </c>
      <c r="H8525">
        <v>0.212389380530973</v>
      </c>
      <c r="I8525">
        <v>9.3495934959349603E-2</v>
      </c>
      <c r="J8525" s="1">
        <v>0</v>
      </c>
      <c r="K8525" t="s">
        <v>23238</v>
      </c>
      <c r="L8525" t="s">
        <v>40294</v>
      </c>
      <c r="M8525" t="s">
        <v>40295</v>
      </c>
    </row>
    <row r="8526" spans="1:13">
      <c r="A8526" s="1" t="s">
        <v>10543</v>
      </c>
      <c r="B8526">
        <v>1.7048034793621099E-5</v>
      </c>
      <c r="C8526" s="1">
        <v>7.5043823687129103E-5</v>
      </c>
      <c r="D8526">
        <v>0.967741935483871</v>
      </c>
      <c r="E8526">
        <v>0.99479166666666696</v>
      </c>
      <c r="F8526">
        <v>0.88186813186813195</v>
      </c>
      <c r="G8526">
        <v>0.9375</v>
      </c>
      <c r="H8526">
        <v>0.855855855855856</v>
      </c>
      <c r="I8526">
        <v>0.76612903225806495</v>
      </c>
      <c r="J8526" s="1">
        <v>1</v>
      </c>
      <c r="K8526" t="s">
        <v>23242</v>
      </c>
      <c r="L8526" t="s">
        <v>40296</v>
      </c>
      <c r="M8526" t="s">
        <v>40297</v>
      </c>
    </row>
    <row r="8527" spans="1:13">
      <c r="A8527" s="1" t="s">
        <v>10544</v>
      </c>
      <c r="B8527">
        <v>3.2676591399357997E-7</v>
      </c>
      <c r="C8527" s="1">
        <v>4.09875112669478E-6</v>
      </c>
      <c r="D8527">
        <v>1</v>
      </c>
      <c r="E8527">
        <v>0.98333333333333295</v>
      </c>
      <c r="F8527">
        <v>0.91463414634146301</v>
      </c>
      <c r="G8527">
        <v>0.98148148148148195</v>
      </c>
      <c r="H8527">
        <v>0.99462365591397806</v>
      </c>
      <c r="I8527">
        <v>0.94642857142857095</v>
      </c>
      <c r="J8527" s="1">
        <v>1</v>
      </c>
      <c r="K8527" t="s">
        <v>23238</v>
      </c>
      <c r="L8527" t="s">
        <v>40298</v>
      </c>
      <c r="M8527" t="s">
        <v>40299</v>
      </c>
    </row>
    <row r="8528" spans="1:13">
      <c r="A8528" s="1" t="s">
        <v>10545</v>
      </c>
      <c r="B8528">
        <v>1.0799397804456501E-8</v>
      </c>
      <c r="C8528" s="1">
        <v>5.8717683985436496E-6</v>
      </c>
      <c r="D8528">
        <v>6.25E-2</v>
      </c>
      <c r="E8528">
        <v>5.2631578947368403E-3</v>
      </c>
      <c r="F8528">
        <v>1.0582010582010601E-2</v>
      </c>
      <c r="G8528">
        <v>8.9285714285714298E-3</v>
      </c>
      <c r="H8528">
        <v>1.8018018018018001E-2</v>
      </c>
      <c r="I8528">
        <v>1.21951219512195E-2</v>
      </c>
      <c r="J8528" s="1">
        <v>0</v>
      </c>
      <c r="K8528" t="s">
        <v>23238</v>
      </c>
      <c r="L8528" t="s">
        <v>40300</v>
      </c>
      <c r="M8528" t="s">
        <v>40301</v>
      </c>
    </row>
    <row r="8529" spans="1:13">
      <c r="A8529" s="1" t="s">
        <v>10546</v>
      </c>
      <c r="B8529">
        <v>2.7646201911821298E-4</v>
      </c>
      <c r="C8529" s="1">
        <v>1.50957238733369E-5</v>
      </c>
      <c r="D8529">
        <v>0.765625</v>
      </c>
      <c r="E8529">
        <v>0.75274725274725296</v>
      </c>
      <c r="F8529">
        <v>0.91005291005291</v>
      </c>
      <c r="G8529">
        <v>1</v>
      </c>
      <c r="H8529">
        <v>0.65384615384615397</v>
      </c>
      <c r="I8529">
        <v>0.85294117647058798</v>
      </c>
      <c r="J8529" s="1">
        <v>1</v>
      </c>
      <c r="K8529" t="s">
        <v>23238</v>
      </c>
      <c r="L8529" t="s">
        <v>40302</v>
      </c>
      <c r="M8529" t="s">
        <v>40303</v>
      </c>
    </row>
    <row r="8530" spans="1:13">
      <c r="A8530" s="1" t="s">
        <v>10547</v>
      </c>
      <c r="B8530">
        <v>2.3575330066129598E-13</v>
      </c>
      <c r="C8530" s="1">
        <v>7.5688547802974997E-7</v>
      </c>
      <c r="D8530">
        <v>1</v>
      </c>
      <c r="E8530">
        <v>1</v>
      </c>
      <c r="F8530">
        <v>1</v>
      </c>
      <c r="G8530">
        <v>0.98809523809523803</v>
      </c>
      <c r="H8530">
        <v>1</v>
      </c>
      <c r="I8530">
        <v>0.99553571428571397</v>
      </c>
      <c r="J8530" s="1" t="s">
        <v>23229</v>
      </c>
      <c r="K8530" t="s">
        <v>23241</v>
      </c>
      <c r="L8530" t="s">
        <v>40304</v>
      </c>
      <c r="M8530" t="s">
        <v>40305</v>
      </c>
    </row>
    <row r="8531" spans="1:13">
      <c r="A8531" s="1" t="s">
        <v>10548</v>
      </c>
      <c r="B8531">
        <v>1.5708155661655401E-6</v>
      </c>
      <c r="C8531" s="1">
        <v>8.0215031833053397E-8</v>
      </c>
      <c r="D8531">
        <v>0.96296296296296302</v>
      </c>
      <c r="E8531">
        <v>0.93678160919540199</v>
      </c>
      <c r="F8531">
        <v>0.99666666666666703</v>
      </c>
      <c r="G8531">
        <v>0.96875</v>
      </c>
      <c r="H8531">
        <v>1</v>
      </c>
      <c r="I8531">
        <v>1</v>
      </c>
      <c r="J8531" s="1">
        <v>1</v>
      </c>
      <c r="K8531" t="s">
        <v>23239</v>
      </c>
      <c r="L8531" t="s">
        <v>40306</v>
      </c>
      <c r="M8531" t="s">
        <v>40307</v>
      </c>
    </row>
    <row r="8532" spans="1:13">
      <c r="A8532" s="1" t="s">
        <v>10549</v>
      </c>
      <c r="B8532">
        <v>3.01541209641616E-9</v>
      </c>
      <c r="C8532" s="1">
        <v>8.5010443085380397E-11</v>
      </c>
      <c r="D8532">
        <v>0</v>
      </c>
      <c r="E8532">
        <v>0</v>
      </c>
      <c r="F8532">
        <v>4.6296296296296302E-3</v>
      </c>
      <c r="G8532">
        <v>0</v>
      </c>
      <c r="H8532">
        <v>1.6129032258064498E-2</v>
      </c>
      <c r="I8532">
        <v>0</v>
      </c>
      <c r="J8532" s="1">
        <v>0</v>
      </c>
      <c r="K8532" t="s">
        <v>23240</v>
      </c>
      <c r="L8532" t="s">
        <v>40308</v>
      </c>
      <c r="M8532" t="s">
        <v>40309</v>
      </c>
    </row>
    <row r="8533" spans="1:13">
      <c r="A8533" s="1" t="s">
        <v>10550</v>
      </c>
      <c r="B8533">
        <v>4.2633070589120998E-5</v>
      </c>
      <c r="C8533" s="1">
        <v>2.76132559812612E-5</v>
      </c>
      <c r="D8533">
        <v>0.592592592592593</v>
      </c>
      <c r="E8533">
        <v>0.19620253164557</v>
      </c>
      <c r="F8533">
        <v>0.9</v>
      </c>
      <c r="G8533">
        <v>1</v>
      </c>
      <c r="H8533">
        <v>0.96428571428571397</v>
      </c>
      <c r="I8533">
        <v>0.91463414634146301</v>
      </c>
      <c r="J8533" s="1">
        <v>0</v>
      </c>
      <c r="K8533" t="s">
        <v>23241</v>
      </c>
      <c r="L8533" t="s">
        <v>40310</v>
      </c>
      <c r="M8533" t="s">
        <v>40311</v>
      </c>
    </row>
    <row r="8534" spans="1:13">
      <c r="A8534" s="1" t="s">
        <v>10551</v>
      </c>
      <c r="B8534">
        <v>4.3605626320704698E-5</v>
      </c>
      <c r="C8534" s="1">
        <v>1.3540280799085201E-6</v>
      </c>
      <c r="D8534">
        <v>0.9375</v>
      </c>
      <c r="E8534">
        <v>0.875</v>
      </c>
      <c r="F8534">
        <v>1</v>
      </c>
      <c r="G8534">
        <v>1</v>
      </c>
      <c r="H8534">
        <v>1</v>
      </c>
      <c r="I8534">
        <v>1</v>
      </c>
      <c r="J8534" s="1">
        <v>1</v>
      </c>
      <c r="K8534" t="s">
        <v>23239</v>
      </c>
      <c r="L8534" t="s">
        <v>40312</v>
      </c>
      <c r="M8534" t="s">
        <v>40313</v>
      </c>
    </row>
    <row r="8535" spans="1:13">
      <c r="A8535" s="1" t="s">
        <v>10552</v>
      </c>
      <c r="B8535">
        <v>1.7482853326617E-7</v>
      </c>
      <c r="C8535" s="1">
        <v>2.3047915029735201E-5</v>
      </c>
      <c r="D8535">
        <v>0</v>
      </c>
      <c r="E8535">
        <v>0</v>
      </c>
      <c r="F8535">
        <v>0</v>
      </c>
      <c r="G8535">
        <v>1.3157894736842099E-2</v>
      </c>
      <c r="H8535">
        <v>1.53061224489796E-2</v>
      </c>
      <c r="I8535">
        <v>0.13157894736842099</v>
      </c>
      <c r="J8535" s="1">
        <v>0</v>
      </c>
      <c r="K8535" t="s">
        <v>23237</v>
      </c>
      <c r="L8535" t="s">
        <v>40314</v>
      </c>
      <c r="M8535" t="s">
        <v>40315</v>
      </c>
    </row>
    <row r="8536" spans="1:13">
      <c r="A8536" s="1" t="s">
        <v>10553</v>
      </c>
      <c r="B8536">
        <v>1.63932515113919E-7</v>
      </c>
      <c r="C8536" s="1">
        <v>7.6972624354163897E-6</v>
      </c>
      <c r="D8536">
        <v>1</v>
      </c>
      <c r="E8536">
        <v>1</v>
      </c>
      <c r="F8536">
        <v>1</v>
      </c>
      <c r="G8536">
        <v>0.80645161290322598</v>
      </c>
      <c r="H8536">
        <v>0.99315068493150704</v>
      </c>
      <c r="I8536">
        <v>0.93421052631578905</v>
      </c>
      <c r="J8536" s="1">
        <v>1</v>
      </c>
      <c r="K8536" t="s">
        <v>23237</v>
      </c>
      <c r="L8536" t="s">
        <v>40316</v>
      </c>
      <c r="M8536" t="s">
        <v>40317</v>
      </c>
    </row>
    <row r="8537" spans="1:13">
      <c r="A8537" s="1" t="s">
        <v>10554</v>
      </c>
      <c r="B8537">
        <v>2.5703617907828099E-5</v>
      </c>
      <c r="C8537" s="1">
        <v>8.2258725100360801E-5</v>
      </c>
      <c r="D8537">
        <v>0.72499999999999998</v>
      </c>
      <c r="E8537">
        <v>0.91489361702127703</v>
      </c>
      <c r="F8537">
        <v>0.86423841059602602</v>
      </c>
      <c r="G8537">
        <v>0.875</v>
      </c>
      <c r="H8537">
        <v>0.73076923076923095</v>
      </c>
      <c r="I8537">
        <v>0.86885245901639296</v>
      </c>
      <c r="J8537" s="1">
        <v>1</v>
      </c>
      <c r="K8537" t="s">
        <v>23238</v>
      </c>
      <c r="L8537" t="s">
        <v>40318</v>
      </c>
      <c r="M8537" t="s">
        <v>40319</v>
      </c>
    </row>
    <row r="8538" spans="1:13">
      <c r="A8538" s="1" t="s">
        <v>10555</v>
      </c>
      <c r="B8538">
        <v>3.258934822867E-7</v>
      </c>
      <c r="C8538" s="1">
        <v>4.8638128894711303E-6</v>
      </c>
      <c r="D8538">
        <v>0.96428571428571397</v>
      </c>
      <c r="E8538">
        <v>0.99264705882352899</v>
      </c>
      <c r="F8538">
        <v>0.945161290322581</v>
      </c>
      <c r="G8538">
        <v>0.98863636363636398</v>
      </c>
      <c r="H8538">
        <v>0.94252873563218398</v>
      </c>
      <c r="I8538">
        <v>1</v>
      </c>
      <c r="J8538" s="1" t="s">
        <v>23229</v>
      </c>
      <c r="K8538" t="s">
        <v>23242</v>
      </c>
      <c r="L8538" t="s">
        <v>40320</v>
      </c>
      <c r="M8538" t="s">
        <v>40321</v>
      </c>
    </row>
    <row r="8539" spans="1:13">
      <c r="A8539" s="1" t="s">
        <v>10556</v>
      </c>
      <c r="B8539">
        <v>1.12339016036058E-3</v>
      </c>
      <c r="C8539" s="1">
        <v>7.8297079225479299E-5</v>
      </c>
      <c r="D8539">
        <v>1</v>
      </c>
      <c r="E8539">
        <v>0.57446808510638303</v>
      </c>
      <c r="F8539">
        <v>1</v>
      </c>
      <c r="G8539">
        <v>1</v>
      </c>
      <c r="H8539">
        <v>1</v>
      </c>
      <c r="I8539">
        <v>0.98888888888888904</v>
      </c>
      <c r="J8539" s="1">
        <v>1</v>
      </c>
      <c r="K8539" t="s">
        <v>23242</v>
      </c>
      <c r="L8539" t="s">
        <v>40322</v>
      </c>
      <c r="M8539" t="s">
        <v>40323</v>
      </c>
    </row>
    <row r="8540" spans="1:13">
      <c r="A8540" s="1" t="s">
        <v>10557</v>
      </c>
      <c r="B8540">
        <v>2.9373622420133502E-5</v>
      </c>
      <c r="C8540" s="1">
        <v>7.65662139252036E-5</v>
      </c>
      <c r="D8540">
        <v>0.21875</v>
      </c>
      <c r="E8540">
        <v>5.3763440860215101E-3</v>
      </c>
      <c r="F8540">
        <v>3.6269430051813503E-2</v>
      </c>
      <c r="G8540">
        <v>8.1632653061224497E-2</v>
      </c>
      <c r="H8540">
        <v>0.20476190476190501</v>
      </c>
      <c r="I8540">
        <v>0.14117647058823499</v>
      </c>
      <c r="J8540" s="1" t="s">
        <v>23229</v>
      </c>
      <c r="K8540" t="s">
        <v>23239</v>
      </c>
      <c r="L8540" t="s">
        <v>40324</v>
      </c>
      <c r="M8540" t="s">
        <v>40325</v>
      </c>
    </row>
    <row r="8541" spans="1:13">
      <c r="A8541" s="1" t="s">
        <v>10558</v>
      </c>
      <c r="B8541">
        <v>9.2928158313465895E-5</v>
      </c>
      <c r="C8541" s="1">
        <v>4.3195433213795798E-6</v>
      </c>
      <c r="D8541">
        <v>0.95833333333333304</v>
      </c>
      <c r="E8541">
        <v>0.58536585365853699</v>
      </c>
      <c r="F8541">
        <v>1</v>
      </c>
      <c r="G8541">
        <v>0.96666666666666701</v>
      </c>
      <c r="H8541">
        <v>0.99090909090909096</v>
      </c>
      <c r="I8541">
        <v>1</v>
      </c>
      <c r="J8541" s="1" t="s">
        <v>23229</v>
      </c>
      <c r="K8541" t="s">
        <v>23241</v>
      </c>
      <c r="L8541" t="s">
        <v>40326</v>
      </c>
      <c r="M8541" t="s">
        <v>40327</v>
      </c>
    </row>
    <row r="8542" spans="1:13">
      <c r="A8542" s="1" t="s">
        <v>10559</v>
      </c>
      <c r="B8542">
        <v>3.55668719488256E-8</v>
      </c>
      <c r="C8542" s="1">
        <v>5.3802223910885503E-7</v>
      </c>
      <c r="D8542">
        <v>0</v>
      </c>
      <c r="E8542">
        <v>0</v>
      </c>
      <c r="F8542">
        <v>1.0582010582010601E-2</v>
      </c>
      <c r="G8542">
        <v>0</v>
      </c>
      <c r="H8542">
        <v>4.9504950495049497E-3</v>
      </c>
      <c r="I8542">
        <v>7.5757575757575803E-3</v>
      </c>
      <c r="J8542" s="1">
        <v>0.95</v>
      </c>
      <c r="K8542" t="s">
        <v>23241</v>
      </c>
      <c r="L8542" t="s">
        <v>40328</v>
      </c>
      <c r="M8542" t="s">
        <v>40329</v>
      </c>
    </row>
    <row r="8543" spans="1:13">
      <c r="A8543" s="1" t="s">
        <v>10560</v>
      </c>
      <c r="B8543">
        <v>7.0704379626464995E-5</v>
      </c>
      <c r="C8543" s="1">
        <v>2.5175879476876301E-6</v>
      </c>
      <c r="D8543">
        <v>0.515625</v>
      </c>
      <c r="E8543">
        <v>0.86666666666666703</v>
      </c>
      <c r="F8543">
        <v>0.61842105263157898</v>
      </c>
      <c r="G8543">
        <v>0.51162790697674398</v>
      </c>
      <c r="H8543">
        <v>0.671875</v>
      </c>
      <c r="I8543">
        <v>0.79032258064516103</v>
      </c>
      <c r="J8543" s="1">
        <v>0</v>
      </c>
      <c r="K8543" t="s">
        <v>23238</v>
      </c>
      <c r="L8543" t="s">
        <v>40330</v>
      </c>
      <c r="M8543" t="s">
        <v>40331</v>
      </c>
    </row>
    <row r="8544" spans="1:13">
      <c r="A8544" s="1" t="s">
        <v>10561</v>
      </c>
      <c r="B8544">
        <v>1.08171900194557E-7</v>
      </c>
      <c r="C8544" s="1">
        <v>2.1453690778060799E-4</v>
      </c>
      <c r="D8544">
        <v>1</v>
      </c>
      <c r="E8544">
        <v>0.99462365591397806</v>
      </c>
      <c r="F8544">
        <v>0.984177215189873</v>
      </c>
      <c r="G8544">
        <v>0.98888888888888904</v>
      </c>
      <c r="H8544">
        <v>0.80303030303030298</v>
      </c>
      <c r="I8544">
        <v>0.90410958904109595</v>
      </c>
      <c r="J8544" s="1">
        <v>1</v>
      </c>
      <c r="K8544" t="s">
        <v>23238</v>
      </c>
      <c r="L8544" t="s">
        <v>40332</v>
      </c>
      <c r="M8544" t="s">
        <v>40333</v>
      </c>
    </row>
    <row r="8545" spans="1:13">
      <c r="A8545" s="1" t="s">
        <v>10562</v>
      </c>
      <c r="B8545">
        <v>7.4203854375910203E-9</v>
      </c>
      <c r="C8545" s="1">
        <v>3.9335179705640802E-6</v>
      </c>
      <c r="D8545">
        <v>0.9</v>
      </c>
      <c r="E8545">
        <v>1</v>
      </c>
      <c r="F8545">
        <v>0.98091603053435095</v>
      </c>
      <c r="G8545">
        <v>1</v>
      </c>
      <c r="H8545">
        <v>0.69117647058823495</v>
      </c>
      <c r="I8545">
        <v>0.95833333333333304</v>
      </c>
      <c r="J8545" s="1">
        <v>1</v>
      </c>
      <c r="K8545" t="s">
        <v>23240</v>
      </c>
      <c r="L8545" t="s">
        <v>40334</v>
      </c>
      <c r="M8545" t="s">
        <v>40335</v>
      </c>
    </row>
    <row r="8546" spans="1:13">
      <c r="A8546" s="1" t="s">
        <v>10563</v>
      </c>
      <c r="B8546">
        <v>2.75865627003834E-8</v>
      </c>
      <c r="C8546" s="1">
        <v>2.6047703113498801E-6</v>
      </c>
      <c r="D8546">
        <v>1</v>
      </c>
      <c r="E8546">
        <v>1</v>
      </c>
      <c r="F8546">
        <v>0.99236641221374</v>
      </c>
      <c r="G8546">
        <v>0.96969696969696995</v>
      </c>
      <c r="H8546">
        <v>0.85833333333333295</v>
      </c>
      <c r="I8546">
        <v>0.98809523809523803</v>
      </c>
      <c r="J8546" s="1">
        <v>1</v>
      </c>
      <c r="K8546" t="s">
        <v>23237</v>
      </c>
      <c r="L8546" t="s">
        <v>40336</v>
      </c>
      <c r="M8546" t="s">
        <v>40337</v>
      </c>
    </row>
    <row r="8547" spans="1:13">
      <c r="A8547" s="1" t="s">
        <v>10564</v>
      </c>
      <c r="B8547">
        <v>1.0414712357014799E-9</v>
      </c>
      <c r="C8547" s="1">
        <v>6.5641399062629302E-9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0.98333333333333295</v>
      </c>
      <c r="J8547" s="1">
        <v>0.63636363636363602</v>
      </c>
      <c r="K8547" t="s">
        <v>23239</v>
      </c>
      <c r="L8547" t="s">
        <v>40338</v>
      </c>
      <c r="M8547" t="s">
        <v>40339</v>
      </c>
    </row>
    <row r="8548" spans="1:13">
      <c r="A8548" s="1" t="s">
        <v>10565</v>
      </c>
      <c r="B8548">
        <v>1.07784261211962E-4</v>
      </c>
      <c r="C8548" s="1">
        <v>7.7994224501114604E-6</v>
      </c>
      <c r="D8548">
        <v>0.96875</v>
      </c>
      <c r="E8548">
        <v>0.77127659574468099</v>
      </c>
      <c r="F8548">
        <v>0.97790055248618801</v>
      </c>
      <c r="G8548">
        <v>0.97058823529411797</v>
      </c>
      <c r="H8548">
        <v>0.99456521739130399</v>
      </c>
      <c r="I8548">
        <v>0.99137931034482796</v>
      </c>
      <c r="J8548" s="1" t="s">
        <v>23229</v>
      </c>
      <c r="K8548" t="s">
        <v>23241</v>
      </c>
      <c r="L8548" t="s">
        <v>40340</v>
      </c>
      <c r="M8548" t="s">
        <v>40341</v>
      </c>
    </row>
    <row r="8549" spans="1:13">
      <c r="A8549" s="1" t="s">
        <v>10566</v>
      </c>
      <c r="B8549">
        <v>5.6918390749861102E-6</v>
      </c>
      <c r="C8549" s="1">
        <v>2.90812188123606E-5</v>
      </c>
      <c r="D8549">
        <v>0.81666666666666698</v>
      </c>
      <c r="E8549">
        <v>0.89444444444444404</v>
      </c>
      <c r="F8549">
        <v>0.91129032258064502</v>
      </c>
      <c r="G8549">
        <v>1</v>
      </c>
      <c r="H8549">
        <v>0.99532710280373804</v>
      </c>
      <c r="I8549">
        <v>0.88938053097345104</v>
      </c>
      <c r="J8549" s="1">
        <v>1</v>
      </c>
      <c r="K8549" t="s">
        <v>23238</v>
      </c>
      <c r="L8549" t="s">
        <v>40342</v>
      </c>
      <c r="M8549" t="s">
        <v>40343</v>
      </c>
    </row>
    <row r="8550" spans="1:13">
      <c r="A8550" s="1" t="s">
        <v>10567</v>
      </c>
      <c r="B8550">
        <v>3.1047793278556101E-4</v>
      </c>
      <c r="C8550" s="1">
        <v>1.41191392922658E-5</v>
      </c>
      <c r="D8550">
        <v>0.234375</v>
      </c>
      <c r="E8550">
        <v>0.50537634408602194</v>
      </c>
      <c r="F8550">
        <v>5.61497326203209E-2</v>
      </c>
      <c r="G8550">
        <v>7.1428571428571397E-2</v>
      </c>
      <c r="H8550">
        <v>1.0416666666666701E-2</v>
      </c>
      <c r="I8550">
        <v>9.7560975609756101E-2</v>
      </c>
      <c r="J8550" s="1">
        <v>0</v>
      </c>
      <c r="K8550" t="s">
        <v>23239</v>
      </c>
      <c r="L8550" t="s">
        <v>40344</v>
      </c>
      <c r="M8550" t="s">
        <v>40345</v>
      </c>
    </row>
    <row r="8551" spans="1:13">
      <c r="A8551" s="1" t="s">
        <v>10568</v>
      </c>
      <c r="B8551">
        <v>2.57835203625327E-9</v>
      </c>
      <c r="C8551" s="1">
        <v>6.5947359860117797E-7</v>
      </c>
      <c r="D8551">
        <v>0</v>
      </c>
      <c r="E8551">
        <v>0</v>
      </c>
      <c r="F8551">
        <v>0</v>
      </c>
      <c r="G8551">
        <v>0.12</v>
      </c>
      <c r="H8551">
        <v>2.6315789473684199E-2</v>
      </c>
      <c r="I8551">
        <v>6.0240963855421699E-3</v>
      </c>
      <c r="J8551" s="1">
        <v>0</v>
      </c>
      <c r="K8551" t="s">
        <v>23237</v>
      </c>
      <c r="L8551" t="s">
        <v>40346</v>
      </c>
      <c r="M8551" t="s">
        <v>40347</v>
      </c>
    </row>
    <row r="8552" spans="1:13">
      <c r="A8552" s="1" t="s">
        <v>10569</v>
      </c>
      <c r="B8552">
        <v>4.8984236127808201E-5</v>
      </c>
      <c r="C8552" s="1">
        <v>2.8604632728802902E-6</v>
      </c>
      <c r="D8552">
        <v>0.89473684210526305</v>
      </c>
      <c r="E8552">
        <v>0.73846153846153895</v>
      </c>
      <c r="F8552">
        <v>0.99677419354838703</v>
      </c>
      <c r="G8552">
        <v>0.84285714285714297</v>
      </c>
      <c r="H8552">
        <v>1</v>
      </c>
      <c r="I8552">
        <v>0.86111111111111105</v>
      </c>
      <c r="J8552" s="1">
        <v>1</v>
      </c>
      <c r="K8552" t="s">
        <v>23238</v>
      </c>
      <c r="L8552" t="s">
        <v>40348</v>
      </c>
      <c r="M8552" t="s">
        <v>40349</v>
      </c>
    </row>
    <row r="8553" spans="1:13">
      <c r="A8553" s="1" t="s">
        <v>10570</v>
      </c>
      <c r="B8553">
        <v>0</v>
      </c>
      <c r="C8553" s="1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 s="1">
        <v>1</v>
      </c>
      <c r="K8553" t="s">
        <v>23242</v>
      </c>
      <c r="L8553" t="s">
        <v>40350</v>
      </c>
      <c r="M8553" t="s">
        <v>40351</v>
      </c>
    </row>
    <row r="8554" spans="1:13">
      <c r="A8554" s="1" t="s">
        <v>10571</v>
      </c>
      <c r="B8554">
        <v>3.7828771678112501E-6</v>
      </c>
      <c r="C8554" s="1">
        <v>4.0877266267329902E-7</v>
      </c>
      <c r="D8554">
        <v>0.23214285714285701</v>
      </c>
      <c r="E8554">
        <v>2.1978021978022001E-2</v>
      </c>
      <c r="F8554">
        <v>9.2485549132948E-2</v>
      </c>
      <c r="G8554">
        <v>8.6206896551724102E-3</v>
      </c>
      <c r="H8554">
        <v>5.7017543859649099E-2</v>
      </c>
      <c r="I8554">
        <v>8.0645161290322606E-2</v>
      </c>
      <c r="J8554" s="1">
        <v>0</v>
      </c>
      <c r="K8554" t="s">
        <v>23241</v>
      </c>
      <c r="L8554" t="s">
        <v>40352</v>
      </c>
      <c r="M8554" t="s">
        <v>40353</v>
      </c>
    </row>
    <row r="8555" spans="1:13">
      <c r="A8555" s="1" t="s">
        <v>10572</v>
      </c>
      <c r="B8555">
        <v>1.84500185843102E-7</v>
      </c>
      <c r="C8555" s="1">
        <v>4.3815169137038203E-7</v>
      </c>
      <c r="D8555">
        <v>1.5625E-2</v>
      </c>
      <c r="E8555">
        <v>0</v>
      </c>
      <c r="F8555">
        <v>5.1546391752577301E-3</v>
      </c>
      <c r="G8555">
        <v>0.01</v>
      </c>
      <c r="H8555">
        <v>0</v>
      </c>
      <c r="I8555">
        <v>0</v>
      </c>
      <c r="J8555" s="1">
        <v>0</v>
      </c>
      <c r="K8555" t="s">
        <v>23238</v>
      </c>
      <c r="L8555" t="s">
        <v>40354</v>
      </c>
      <c r="M8555" t="s">
        <v>40355</v>
      </c>
    </row>
    <row r="8556" spans="1:13">
      <c r="A8556" s="1" t="s">
        <v>10573</v>
      </c>
      <c r="B8556">
        <v>5.9356260153127399E-5</v>
      </c>
      <c r="C8556" s="1">
        <v>6.3188935722229E-4</v>
      </c>
      <c r="D8556">
        <v>0.25</v>
      </c>
      <c r="E8556">
        <v>0.19411764705882401</v>
      </c>
      <c r="F8556">
        <v>0.73958333333333304</v>
      </c>
      <c r="G8556">
        <v>0.95652173913043503</v>
      </c>
      <c r="H8556">
        <v>0.98</v>
      </c>
      <c r="I8556">
        <v>0.97777777777777797</v>
      </c>
      <c r="J8556" s="1">
        <v>0.5</v>
      </c>
      <c r="K8556" t="s">
        <v>23242</v>
      </c>
      <c r="L8556" t="s">
        <v>40356</v>
      </c>
      <c r="M8556" t="s">
        <v>40357</v>
      </c>
    </row>
    <row r="8557" spans="1:13">
      <c r="A8557" s="1" t="s">
        <v>10574</v>
      </c>
      <c r="B8557">
        <v>5.83574302170614E-6</v>
      </c>
      <c r="C8557" s="1">
        <v>1.7145896754756301E-7</v>
      </c>
      <c r="D8557">
        <v>0</v>
      </c>
      <c r="E8557">
        <v>5.5555555555555601E-3</v>
      </c>
      <c r="F8557">
        <v>7.2972972972973005E-2</v>
      </c>
      <c r="G8557">
        <v>3.7037037037037E-2</v>
      </c>
      <c r="H8557">
        <v>0.129411764705882</v>
      </c>
      <c r="I8557">
        <v>3.4883720930232599E-2</v>
      </c>
      <c r="J8557" s="1">
        <v>0</v>
      </c>
      <c r="K8557" t="s">
        <v>23238</v>
      </c>
      <c r="L8557" t="s">
        <v>40358</v>
      </c>
      <c r="M8557" t="s">
        <v>40359</v>
      </c>
    </row>
    <row r="8558" spans="1:13">
      <c r="A8558" s="1" t="s">
        <v>10575</v>
      </c>
      <c r="B8558">
        <v>1.27983421581245E-6</v>
      </c>
      <c r="C8558" s="1">
        <v>8.7588583810122001E-9</v>
      </c>
      <c r="D8558">
        <v>0.107142857142857</v>
      </c>
      <c r="E8558">
        <v>0</v>
      </c>
      <c r="F8558">
        <v>8.1632653061224497E-2</v>
      </c>
      <c r="G8558">
        <v>0</v>
      </c>
      <c r="H8558">
        <v>7.0422535211267599E-3</v>
      </c>
      <c r="I8558">
        <v>1.1111111111111099E-2</v>
      </c>
      <c r="J8558" s="1">
        <v>0</v>
      </c>
      <c r="K8558" t="s">
        <v>23241</v>
      </c>
      <c r="L8558" t="s">
        <v>40360</v>
      </c>
      <c r="M8558" t="s">
        <v>40361</v>
      </c>
    </row>
    <row r="8559" spans="1:13">
      <c r="A8559" s="1" t="s">
        <v>10576</v>
      </c>
      <c r="B8559">
        <v>1.18240700929833E-7</v>
      </c>
      <c r="C8559" s="1">
        <v>3.0785703006223701E-6</v>
      </c>
      <c r="D8559">
        <v>0</v>
      </c>
      <c r="E8559">
        <v>0</v>
      </c>
      <c r="F8559">
        <v>0</v>
      </c>
      <c r="G8559">
        <v>0</v>
      </c>
      <c r="H8559">
        <v>3.2258064516128997E-2</v>
      </c>
      <c r="I8559">
        <v>0</v>
      </c>
      <c r="J8559" s="1">
        <v>0.95454545454545503</v>
      </c>
      <c r="K8559" t="s">
        <v>23241</v>
      </c>
      <c r="L8559" t="s">
        <v>40362</v>
      </c>
      <c r="M8559" t="s">
        <v>40363</v>
      </c>
    </row>
    <row r="8560" spans="1:13">
      <c r="A8560" s="1" t="s">
        <v>10577</v>
      </c>
      <c r="B8560">
        <v>3.5950240711236898E-7</v>
      </c>
      <c r="C8560" s="1">
        <v>1.3023069119674499E-7</v>
      </c>
      <c r="D8560">
        <v>1</v>
      </c>
      <c r="E8560">
        <v>0.99418604651162801</v>
      </c>
      <c r="F8560">
        <v>1</v>
      </c>
      <c r="G8560">
        <v>1</v>
      </c>
      <c r="H8560">
        <v>1</v>
      </c>
      <c r="I8560">
        <v>0.98823529411764699</v>
      </c>
      <c r="J8560" s="1">
        <v>0</v>
      </c>
      <c r="K8560" t="s">
        <v>23239</v>
      </c>
      <c r="L8560" t="s">
        <v>40364</v>
      </c>
      <c r="M8560" t="s">
        <v>40365</v>
      </c>
    </row>
    <row r="8561" spans="1:13">
      <c r="A8561" s="1" t="s">
        <v>10578</v>
      </c>
      <c r="B8561">
        <v>1.3991257236688099E-6</v>
      </c>
      <c r="C8561" s="1">
        <v>5.1538338931456597E-6</v>
      </c>
      <c r="D8561">
        <v>0</v>
      </c>
      <c r="E8561">
        <v>5.2083333333333296E-3</v>
      </c>
      <c r="F8561">
        <v>0</v>
      </c>
      <c r="G8561">
        <v>2.9411764705882401E-2</v>
      </c>
      <c r="H8561">
        <v>0</v>
      </c>
      <c r="I8561">
        <v>3.5714285714285698E-2</v>
      </c>
      <c r="J8561" s="1">
        <v>0</v>
      </c>
      <c r="K8561" t="s">
        <v>23239</v>
      </c>
      <c r="L8561" t="s">
        <v>40366</v>
      </c>
      <c r="M8561" t="s">
        <v>40367</v>
      </c>
    </row>
    <row r="8562" spans="1:13">
      <c r="A8562" s="1" t="s">
        <v>10579</v>
      </c>
      <c r="B8562">
        <v>4.3726549084359802E-5</v>
      </c>
      <c r="C8562" s="1">
        <v>2.61618211356331E-5</v>
      </c>
      <c r="D8562">
        <v>0.78125</v>
      </c>
      <c r="E8562">
        <v>0.99468085106382997</v>
      </c>
      <c r="F8562">
        <v>0.92746113989637302</v>
      </c>
      <c r="G8562">
        <v>0.96052631578947401</v>
      </c>
      <c r="H8562">
        <v>0.95673076923076905</v>
      </c>
      <c r="I8562">
        <v>0.95833333333333304</v>
      </c>
      <c r="J8562" s="1">
        <v>1</v>
      </c>
      <c r="K8562" t="s">
        <v>23240</v>
      </c>
      <c r="L8562" t="s">
        <v>40368</v>
      </c>
      <c r="M8562" t="s">
        <v>40369</v>
      </c>
    </row>
    <row r="8563" spans="1:13">
      <c r="A8563" s="1" t="s">
        <v>10580</v>
      </c>
      <c r="B8563">
        <v>6.50817776122906E-4</v>
      </c>
      <c r="C8563" s="1">
        <v>4.5204610131691802E-4</v>
      </c>
      <c r="D8563">
        <v>0.15625</v>
      </c>
      <c r="E8563">
        <v>1.0416666666666701E-2</v>
      </c>
      <c r="F8563">
        <v>0.78974358974359005</v>
      </c>
      <c r="G8563">
        <v>0.35294117647058798</v>
      </c>
      <c r="H8563">
        <v>0.62385321100917401</v>
      </c>
      <c r="I8563">
        <v>0.139240506329114</v>
      </c>
      <c r="J8563" s="1">
        <v>0</v>
      </c>
      <c r="K8563" t="s">
        <v>23238</v>
      </c>
      <c r="L8563" t="s">
        <v>40370</v>
      </c>
      <c r="M8563" t="s">
        <v>40371</v>
      </c>
    </row>
    <row r="8564" spans="1:13">
      <c r="A8564" s="1" t="s">
        <v>10581</v>
      </c>
      <c r="B8564">
        <v>5.4786719051938798E-4</v>
      </c>
      <c r="C8564" s="1">
        <v>1.48863366266646E-5</v>
      </c>
      <c r="D8564">
        <v>0.233333333333333</v>
      </c>
      <c r="E8564">
        <v>0.43617021276595702</v>
      </c>
      <c r="F8564">
        <v>1.8229166666666699E-2</v>
      </c>
      <c r="G8564">
        <v>0</v>
      </c>
      <c r="H8564">
        <v>8.4745762711864406E-3</v>
      </c>
      <c r="I8564">
        <v>3.7499999999999999E-2</v>
      </c>
      <c r="J8564" s="1">
        <v>0</v>
      </c>
      <c r="K8564" t="s">
        <v>23240</v>
      </c>
      <c r="L8564" t="s">
        <v>40372</v>
      </c>
      <c r="M8564" t="s">
        <v>40373</v>
      </c>
    </row>
    <row r="8565" spans="1:13">
      <c r="A8565" s="1" t="s">
        <v>10582</v>
      </c>
      <c r="B8565">
        <v>6.3481531616022793E-5</v>
      </c>
      <c r="C8565" s="1">
        <v>7.18228693472213E-7</v>
      </c>
      <c r="D8565">
        <v>0.98387096774193505</v>
      </c>
      <c r="E8565">
        <v>0.76744186046511598</v>
      </c>
      <c r="F8565">
        <v>1</v>
      </c>
      <c r="G8565">
        <v>1</v>
      </c>
      <c r="H8565">
        <v>0.98026315789473695</v>
      </c>
      <c r="I8565">
        <v>0.98039215686274495</v>
      </c>
      <c r="J8565" s="1">
        <v>1</v>
      </c>
      <c r="K8565" t="s">
        <v>23238</v>
      </c>
      <c r="L8565" t="s">
        <v>40374</v>
      </c>
      <c r="M8565" t="s">
        <v>40375</v>
      </c>
    </row>
    <row r="8566" spans="1:13">
      <c r="A8566" s="1" t="s">
        <v>10583</v>
      </c>
      <c r="B8566">
        <v>1.24356326036997E-6</v>
      </c>
      <c r="C8566" s="1">
        <v>2.2127730815948698E-5</v>
      </c>
      <c r="D8566">
        <v>0</v>
      </c>
      <c r="E8566">
        <v>0</v>
      </c>
      <c r="F8566">
        <v>6.8047337278106496E-2</v>
      </c>
      <c r="G8566">
        <v>0.14285714285714299</v>
      </c>
      <c r="H8566">
        <v>9.1743119266055106E-2</v>
      </c>
      <c r="I8566">
        <v>0.13636363636363599</v>
      </c>
      <c r="J8566" s="1">
        <v>0</v>
      </c>
      <c r="K8566" t="s">
        <v>23239</v>
      </c>
      <c r="L8566" t="s">
        <v>40376</v>
      </c>
      <c r="M8566" t="s">
        <v>40377</v>
      </c>
    </row>
    <row r="8567" spans="1:13">
      <c r="A8567" s="1" t="s">
        <v>10584</v>
      </c>
      <c r="B8567">
        <v>1.20827406295169E-5</v>
      </c>
      <c r="C8567" s="1">
        <v>2.2087133492150599E-5</v>
      </c>
      <c r="D8567">
        <v>1</v>
      </c>
      <c r="E8567">
        <v>1</v>
      </c>
      <c r="F8567">
        <v>0.80392156862745101</v>
      </c>
      <c r="G8567">
        <v>1</v>
      </c>
      <c r="H8567">
        <v>0.95394736842105299</v>
      </c>
      <c r="I8567">
        <v>0.98571428571428599</v>
      </c>
      <c r="J8567" s="1" t="s">
        <v>23229</v>
      </c>
      <c r="K8567" t="s">
        <v>23238</v>
      </c>
      <c r="L8567" t="s">
        <v>40378</v>
      </c>
      <c r="M8567" t="s">
        <v>40379</v>
      </c>
    </row>
    <row r="8568" spans="1:13">
      <c r="A8568" s="1" t="s">
        <v>10585</v>
      </c>
      <c r="B8568">
        <v>1.6365769039893199E-5</v>
      </c>
      <c r="C8568" s="1">
        <v>3.5002632162614101E-7</v>
      </c>
      <c r="D8568">
        <v>0.88235294117647101</v>
      </c>
      <c r="E8568">
        <v>1</v>
      </c>
      <c r="F8568">
        <v>1</v>
      </c>
      <c r="G8568">
        <v>1</v>
      </c>
      <c r="H8568">
        <v>1</v>
      </c>
      <c r="I8568">
        <v>0.987179487179487</v>
      </c>
      <c r="J8568" s="1" t="s">
        <v>23229</v>
      </c>
      <c r="K8568" t="s">
        <v>23238</v>
      </c>
      <c r="L8568" t="s">
        <v>40380</v>
      </c>
      <c r="M8568" t="s">
        <v>40381</v>
      </c>
    </row>
    <row r="8569" spans="1:13">
      <c r="A8569" s="1" t="s">
        <v>10586</v>
      </c>
      <c r="B8569">
        <v>7.2135469505223204E-7</v>
      </c>
      <c r="C8569" s="1">
        <v>1.4669537286486299E-5</v>
      </c>
      <c r="D8569">
        <v>0</v>
      </c>
      <c r="E8569">
        <v>5.2083333333333296E-3</v>
      </c>
      <c r="F8569">
        <v>2.7027027027026998E-3</v>
      </c>
      <c r="G8569">
        <v>8.6206896551724102E-3</v>
      </c>
      <c r="H8569">
        <v>3.2110091743119303E-2</v>
      </c>
      <c r="I8569">
        <v>3.2520325203252001E-2</v>
      </c>
      <c r="J8569" s="1">
        <v>0</v>
      </c>
      <c r="K8569" t="s">
        <v>23241</v>
      </c>
      <c r="L8569" t="s">
        <v>40382</v>
      </c>
      <c r="M8569" t="s">
        <v>40383</v>
      </c>
    </row>
    <row r="8570" spans="1:13">
      <c r="A8570" s="1" t="s">
        <v>10587</v>
      </c>
      <c r="B8570">
        <v>1.6415158364498701E-5</v>
      </c>
      <c r="C8570" s="1">
        <v>1.2708120921293201E-5</v>
      </c>
      <c r="D8570">
        <v>1</v>
      </c>
      <c r="E8570">
        <v>0.99438202247190999</v>
      </c>
      <c r="F8570">
        <v>0.90217391304347805</v>
      </c>
      <c r="G8570">
        <v>1</v>
      </c>
      <c r="H8570">
        <v>0.95402298850574696</v>
      </c>
      <c r="I8570">
        <v>0.98507462686567204</v>
      </c>
      <c r="J8570" s="1">
        <v>1</v>
      </c>
      <c r="K8570" t="s">
        <v>23238</v>
      </c>
      <c r="L8570" t="s">
        <v>40384</v>
      </c>
      <c r="M8570" t="s">
        <v>40385</v>
      </c>
    </row>
    <row r="8571" spans="1:13">
      <c r="A8571" s="1" t="s">
        <v>10588</v>
      </c>
      <c r="B8571">
        <v>9.3085376748761997E-5</v>
      </c>
      <c r="C8571" s="1">
        <v>1.5147056986123601E-4</v>
      </c>
      <c r="D8571">
        <v>7.8125E-2</v>
      </c>
      <c r="E8571">
        <v>0.31578947368421101</v>
      </c>
      <c r="F8571">
        <v>0.18716577540106999</v>
      </c>
      <c r="G8571">
        <v>8.9285714285714298E-3</v>
      </c>
      <c r="H8571">
        <v>4.6875E-2</v>
      </c>
      <c r="I8571">
        <v>5.1886792452830198E-2</v>
      </c>
      <c r="J8571" s="1">
        <v>4.5454545454545497E-2</v>
      </c>
      <c r="K8571" t="s">
        <v>23242</v>
      </c>
      <c r="L8571" t="s">
        <v>40386</v>
      </c>
      <c r="M8571" t="s">
        <v>40387</v>
      </c>
    </row>
    <row r="8572" spans="1:13">
      <c r="A8572" s="1" t="s">
        <v>10589</v>
      </c>
      <c r="B8572">
        <v>7.9931227224055602E-5</v>
      </c>
      <c r="C8572" s="1">
        <v>6.0961346873381501E-5</v>
      </c>
      <c r="D8572">
        <v>4.6875E-2</v>
      </c>
      <c r="E8572">
        <v>0</v>
      </c>
      <c r="F8572">
        <v>1.55440414507772E-2</v>
      </c>
      <c r="G8572">
        <v>8.6206896551724102E-3</v>
      </c>
      <c r="H8572">
        <v>4.4642857142857097E-3</v>
      </c>
      <c r="I8572">
        <v>0.13247863247863201</v>
      </c>
      <c r="J8572" s="1">
        <v>0</v>
      </c>
      <c r="K8572" t="s">
        <v>23241</v>
      </c>
      <c r="L8572" t="s">
        <v>40388</v>
      </c>
      <c r="M8572" t="s">
        <v>40389</v>
      </c>
    </row>
    <row r="8573" spans="1:13">
      <c r="A8573" s="1" t="s">
        <v>10590</v>
      </c>
      <c r="B8573">
        <v>7.0612012930596698E-6</v>
      </c>
      <c r="C8573" s="1">
        <v>7.0255460559459797E-6</v>
      </c>
      <c r="D8573">
        <v>1</v>
      </c>
      <c r="E8573">
        <v>1</v>
      </c>
      <c r="F8573">
        <v>1</v>
      </c>
      <c r="G8573">
        <v>0.60416666666666696</v>
      </c>
      <c r="H8573">
        <v>0.98529411764705899</v>
      </c>
      <c r="I8573">
        <v>0.88888888888888895</v>
      </c>
      <c r="J8573" s="1">
        <v>1</v>
      </c>
      <c r="K8573" t="s">
        <v>23240</v>
      </c>
      <c r="L8573" t="s">
        <v>40390</v>
      </c>
      <c r="M8573" t="s">
        <v>40391</v>
      </c>
    </row>
    <row r="8574" spans="1:13">
      <c r="A8574" s="1" t="s">
        <v>10591</v>
      </c>
      <c r="B8574">
        <v>2.4139471344733E-5</v>
      </c>
      <c r="C8574" s="1">
        <v>4.4606547680542403E-6</v>
      </c>
      <c r="D8574">
        <v>0</v>
      </c>
      <c r="E8574">
        <v>0.20879120879120899</v>
      </c>
      <c r="F8574">
        <v>5.9880239520958096E-3</v>
      </c>
      <c r="G8574">
        <v>1.4285714285714299E-2</v>
      </c>
      <c r="H8574">
        <v>0</v>
      </c>
      <c r="I8574">
        <v>0</v>
      </c>
      <c r="J8574" s="1">
        <v>0</v>
      </c>
      <c r="K8574" t="s">
        <v>23237</v>
      </c>
      <c r="L8574" t="s">
        <v>40392</v>
      </c>
      <c r="M8574" t="s">
        <v>40393</v>
      </c>
    </row>
    <row r="8575" spans="1:13">
      <c r="A8575" s="1" t="s">
        <v>10592</v>
      </c>
      <c r="B8575">
        <v>1.6818365315425801E-6</v>
      </c>
      <c r="C8575" s="1">
        <v>3.7273839931675602E-7</v>
      </c>
      <c r="D8575">
        <v>0.19642857142857101</v>
      </c>
      <c r="E8575">
        <v>0.335443037974684</v>
      </c>
      <c r="F8575">
        <v>0.234615384615385</v>
      </c>
      <c r="G8575">
        <v>0.12</v>
      </c>
      <c r="H8575">
        <v>0.42567567567567599</v>
      </c>
      <c r="I8575">
        <v>0.180555555555556</v>
      </c>
      <c r="J8575" s="1" t="s">
        <v>23229</v>
      </c>
      <c r="K8575" t="s">
        <v>23241</v>
      </c>
      <c r="L8575" t="s">
        <v>40394</v>
      </c>
      <c r="M8575" t="s">
        <v>40395</v>
      </c>
    </row>
    <row r="8576" spans="1:13">
      <c r="A8576" s="1" t="s">
        <v>10593</v>
      </c>
      <c r="B8576">
        <v>2.6407737573797801E-7</v>
      </c>
      <c r="C8576" s="1">
        <v>2.7016687012781099E-6</v>
      </c>
      <c r="D8576">
        <v>0.87931034482758597</v>
      </c>
      <c r="E8576">
        <v>1</v>
      </c>
      <c r="F8576">
        <v>0.98611111111111105</v>
      </c>
      <c r="G8576">
        <v>0.97826086956521696</v>
      </c>
      <c r="H8576">
        <v>0.98571428571428599</v>
      </c>
      <c r="I8576">
        <v>0.97619047619047605</v>
      </c>
      <c r="J8576" s="1" t="s">
        <v>23229</v>
      </c>
      <c r="K8576" t="s">
        <v>23239</v>
      </c>
      <c r="L8576" t="s">
        <v>40396</v>
      </c>
      <c r="M8576" t="s">
        <v>40397</v>
      </c>
    </row>
    <row r="8577" spans="1:13">
      <c r="A8577" s="1" t="s">
        <v>10594</v>
      </c>
      <c r="B8577">
        <v>4.7334052487583196E-6</v>
      </c>
      <c r="C8577" s="1">
        <v>2.11405247530219E-5</v>
      </c>
      <c r="D8577">
        <v>0.93333333333333302</v>
      </c>
      <c r="E8577">
        <v>0.91847826086956497</v>
      </c>
      <c r="F8577">
        <v>0.93975903614457801</v>
      </c>
      <c r="G8577">
        <v>0.99074074074074103</v>
      </c>
      <c r="H8577">
        <v>1</v>
      </c>
      <c r="I8577">
        <v>1</v>
      </c>
      <c r="J8577" s="1" t="s">
        <v>23229</v>
      </c>
      <c r="K8577" t="s">
        <v>23241</v>
      </c>
      <c r="L8577" t="s">
        <v>40398</v>
      </c>
      <c r="M8577" t="s">
        <v>40399</v>
      </c>
    </row>
    <row r="8578" spans="1:13">
      <c r="A8578" s="1" t="s">
        <v>10595</v>
      </c>
      <c r="B8578">
        <v>6.68700698405487E-7</v>
      </c>
      <c r="C8578" s="1">
        <v>9.3532285871482601E-8</v>
      </c>
      <c r="D8578">
        <v>0</v>
      </c>
      <c r="E8578">
        <v>8.0645161290322606E-2</v>
      </c>
      <c r="F8578">
        <v>0</v>
      </c>
      <c r="G8578">
        <v>0</v>
      </c>
      <c r="H8578">
        <v>0</v>
      </c>
      <c r="I8578">
        <v>9.2592592592592605E-3</v>
      </c>
      <c r="J8578" s="1">
        <v>0</v>
      </c>
      <c r="K8578" t="s">
        <v>23239</v>
      </c>
      <c r="L8578" t="s">
        <v>40400</v>
      </c>
      <c r="M8578" t="s">
        <v>40401</v>
      </c>
    </row>
    <row r="8579" spans="1:13">
      <c r="A8579" s="1" t="s">
        <v>10596</v>
      </c>
      <c r="B8579">
        <v>2.1547157659735699E-5</v>
      </c>
      <c r="C8579" s="1">
        <v>1.47826415823776E-5</v>
      </c>
      <c r="D8579">
        <v>0</v>
      </c>
      <c r="E8579">
        <v>0</v>
      </c>
      <c r="F8579">
        <v>0</v>
      </c>
      <c r="G8579">
        <v>0.34313725490196101</v>
      </c>
      <c r="H8579">
        <v>1.02040816326531E-2</v>
      </c>
      <c r="I8579">
        <v>0.27956989247311798</v>
      </c>
      <c r="J8579" s="1">
        <v>0</v>
      </c>
      <c r="K8579" t="s">
        <v>23241</v>
      </c>
      <c r="L8579" t="s">
        <v>40402</v>
      </c>
      <c r="M8579" t="s">
        <v>40403</v>
      </c>
    </row>
    <row r="8580" spans="1:13">
      <c r="A8580" s="1" t="s">
        <v>10597</v>
      </c>
      <c r="B8580">
        <v>3.8380859550330103E-6</v>
      </c>
      <c r="C8580" s="1">
        <v>1.82009748996537E-5</v>
      </c>
      <c r="D8580">
        <v>0.125</v>
      </c>
      <c r="E8580">
        <v>1.2500000000000001E-2</v>
      </c>
      <c r="F8580">
        <v>0.116477272727273</v>
      </c>
      <c r="G8580">
        <v>2.3809523809523801E-2</v>
      </c>
      <c r="H8580">
        <v>0.12886597938144301</v>
      </c>
      <c r="I8580">
        <v>1.5151515151515201E-2</v>
      </c>
      <c r="J8580" s="1" t="s">
        <v>23229</v>
      </c>
      <c r="K8580" t="s">
        <v>23239</v>
      </c>
      <c r="L8580" t="s">
        <v>40404</v>
      </c>
      <c r="M8580" t="s">
        <v>40405</v>
      </c>
    </row>
    <row r="8581" spans="1:13">
      <c r="A8581" s="1" t="s">
        <v>10598</v>
      </c>
      <c r="B8581">
        <v>3.4852282102214298E-6</v>
      </c>
      <c r="C8581" s="1">
        <v>1.00947865155E-7</v>
      </c>
      <c r="D8581">
        <v>0.89655172413793105</v>
      </c>
      <c r="E8581">
        <v>0.95679012345679004</v>
      </c>
      <c r="F8581">
        <v>0.984615384615385</v>
      </c>
      <c r="G8581">
        <v>1</v>
      </c>
      <c r="H8581">
        <v>0.99315068493150704</v>
      </c>
      <c r="I8581">
        <v>1</v>
      </c>
      <c r="J8581" s="1">
        <v>1</v>
      </c>
      <c r="K8581" t="s">
        <v>23237</v>
      </c>
      <c r="L8581" t="s">
        <v>40406</v>
      </c>
      <c r="M8581" t="s">
        <v>40407</v>
      </c>
    </row>
    <row r="8582" spans="1:13">
      <c r="A8582" s="1" t="s">
        <v>10599</v>
      </c>
      <c r="B8582">
        <v>3.4258367972408799E-5</v>
      </c>
      <c r="C8582" s="1">
        <v>8.4537387471336694E-5</v>
      </c>
      <c r="D8582">
        <v>0.375</v>
      </c>
      <c r="E8582">
        <v>5.7692307692307702E-2</v>
      </c>
      <c r="F8582">
        <v>0.626582278481013</v>
      </c>
      <c r="G8582">
        <v>0.95454545454545503</v>
      </c>
      <c r="H8582">
        <v>0.94</v>
      </c>
      <c r="I8582">
        <v>0.83695652173913004</v>
      </c>
      <c r="J8582" s="1" t="s">
        <v>23229</v>
      </c>
      <c r="K8582" t="s">
        <v>23239</v>
      </c>
      <c r="L8582" t="s">
        <v>40408</v>
      </c>
      <c r="M8582" t="s">
        <v>40409</v>
      </c>
    </row>
    <row r="8583" spans="1:13">
      <c r="A8583" s="1" t="s">
        <v>10600</v>
      </c>
      <c r="B8583">
        <v>1.5802502578853399E-4</v>
      </c>
      <c r="C8583" s="1">
        <v>3.2324804545727102E-5</v>
      </c>
      <c r="D8583">
        <v>6.25E-2</v>
      </c>
      <c r="E8583">
        <v>0.2</v>
      </c>
      <c r="F8583">
        <v>0.3</v>
      </c>
      <c r="G8583">
        <v>0.10344827586206901</v>
      </c>
      <c r="H8583">
        <v>0.28947368421052599</v>
      </c>
      <c r="I8583">
        <v>0.119834710743802</v>
      </c>
      <c r="J8583" s="1">
        <v>1</v>
      </c>
      <c r="K8583" t="s">
        <v>23240</v>
      </c>
      <c r="L8583" t="s">
        <v>40410</v>
      </c>
      <c r="M8583" t="s">
        <v>40411</v>
      </c>
    </row>
    <row r="8584" spans="1:13">
      <c r="A8584" s="1" t="s">
        <v>10601</v>
      </c>
      <c r="B8584">
        <v>2.2483510392218401E-4</v>
      </c>
      <c r="C8584" s="1">
        <v>2.27294407854972E-6</v>
      </c>
      <c r="D8584">
        <v>0.953125</v>
      </c>
      <c r="E8584">
        <v>0.82291666666666696</v>
      </c>
      <c r="F8584">
        <v>0.982051282051282</v>
      </c>
      <c r="G8584">
        <v>0.99107142857142905</v>
      </c>
      <c r="H8584">
        <v>1</v>
      </c>
      <c r="I8584">
        <v>0.92543859649122795</v>
      </c>
      <c r="J8584" s="1">
        <v>1</v>
      </c>
      <c r="K8584" t="s">
        <v>23238</v>
      </c>
      <c r="L8584" t="s">
        <v>40412</v>
      </c>
      <c r="M8584" t="s">
        <v>40413</v>
      </c>
    </row>
    <row r="8585" spans="1:13">
      <c r="A8585" s="1" t="s">
        <v>10602</v>
      </c>
      <c r="B8585">
        <v>3.3238875771845899E-6</v>
      </c>
      <c r="C8585" s="1">
        <v>2.2332183368356099E-5</v>
      </c>
      <c r="D8585">
        <v>1.5625E-2</v>
      </c>
      <c r="E8585">
        <v>5.2083333333333296E-3</v>
      </c>
      <c r="F8585">
        <v>1.2820512820512799E-2</v>
      </c>
      <c r="G8585">
        <v>4.3859649122807001E-2</v>
      </c>
      <c r="H8585">
        <v>3.6036036036036001E-2</v>
      </c>
      <c r="I8585">
        <v>3.78151260504202E-2</v>
      </c>
      <c r="J8585" s="1">
        <v>0</v>
      </c>
      <c r="K8585" t="s">
        <v>23238</v>
      </c>
      <c r="L8585" t="s">
        <v>40414</v>
      </c>
      <c r="M8585" t="s">
        <v>40415</v>
      </c>
    </row>
    <row r="8586" spans="1:13">
      <c r="A8586" s="1" t="s">
        <v>10603</v>
      </c>
      <c r="B8586">
        <v>4.6309025711885501E-7</v>
      </c>
      <c r="C8586" s="1">
        <v>5.3734529972431196E-6</v>
      </c>
      <c r="D8586">
        <v>0.93181818181818199</v>
      </c>
      <c r="E8586">
        <v>0.87121212121212099</v>
      </c>
      <c r="F8586">
        <v>0.95026178010471196</v>
      </c>
      <c r="G8586">
        <v>0.97435897435897401</v>
      </c>
      <c r="H8586">
        <v>0.96698113207547198</v>
      </c>
      <c r="I8586">
        <v>0.97938144329896903</v>
      </c>
      <c r="J8586" s="1" t="s">
        <v>23229</v>
      </c>
      <c r="K8586" t="s">
        <v>23239</v>
      </c>
      <c r="L8586" t="s">
        <v>40416</v>
      </c>
      <c r="M8586" t="s">
        <v>40417</v>
      </c>
    </row>
    <row r="8587" spans="1:13">
      <c r="A8587" s="1" t="s">
        <v>10604</v>
      </c>
      <c r="B8587">
        <v>5.0623620247681E-6</v>
      </c>
      <c r="C8587" s="1">
        <v>6.0851118392952103E-6</v>
      </c>
      <c r="D8587">
        <v>0</v>
      </c>
      <c r="E8587">
        <v>0</v>
      </c>
      <c r="F8587">
        <v>5.1020408163265302E-3</v>
      </c>
      <c r="G8587">
        <v>2.5641025641025599E-2</v>
      </c>
      <c r="H8587">
        <v>3.94736842105263E-2</v>
      </c>
      <c r="I8587">
        <v>0.24137931034482801</v>
      </c>
      <c r="J8587" s="1" t="s">
        <v>23229</v>
      </c>
      <c r="K8587" t="s">
        <v>23240</v>
      </c>
      <c r="L8587" t="s">
        <v>40418</v>
      </c>
      <c r="M8587" t="s">
        <v>40419</v>
      </c>
    </row>
    <row r="8588" spans="1:13">
      <c r="A8588" s="1" t="s">
        <v>10605</v>
      </c>
      <c r="B8588">
        <v>6.7911820567432896E-6</v>
      </c>
      <c r="C8588" s="1">
        <v>1.42658353086069E-5</v>
      </c>
      <c r="D8588">
        <v>0.8125</v>
      </c>
      <c r="E8588">
        <v>0.95833333333333304</v>
      </c>
      <c r="F8588">
        <v>0.91237113402061898</v>
      </c>
      <c r="G8588">
        <v>0.81578947368421095</v>
      </c>
      <c r="H8588">
        <v>0.96052631578947401</v>
      </c>
      <c r="I8588">
        <v>0.92372881355932202</v>
      </c>
      <c r="J8588" s="1">
        <v>1</v>
      </c>
      <c r="K8588" t="s">
        <v>23238</v>
      </c>
      <c r="L8588" t="s">
        <v>40420</v>
      </c>
      <c r="M8588" t="s">
        <v>40421</v>
      </c>
    </row>
    <row r="8589" spans="1:13">
      <c r="A8589" s="1" t="s">
        <v>10606</v>
      </c>
      <c r="B8589">
        <v>4.5617561057381798E-11</v>
      </c>
      <c r="C8589" s="1">
        <v>5.3945792101628597E-9</v>
      </c>
      <c r="D8589">
        <v>1</v>
      </c>
      <c r="E8589">
        <v>0.99456521739130399</v>
      </c>
      <c r="F8589">
        <v>1</v>
      </c>
      <c r="G8589">
        <v>1</v>
      </c>
      <c r="H8589">
        <v>1</v>
      </c>
      <c r="I8589">
        <v>0.95</v>
      </c>
      <c r="J8589" s="1">
        <v>1</v>
      </c>
      <c r="K8589" t="s">
        <v>23237</v>
      </c>
      <c r="L8589" t="s">
        <v>40422</v>
      </c>
      <c r="M8589" t="s">
        <v>40423</v>
      </c>
    </row>
    <row r="8590" spans="1:13">
      <c r="A8590" s="1" t="s">
        <v>10607</v>
      </c>
      <c r="B8590">
        <v>3.0901078933949101E-7</v>
      </c>
      <c r="C8590" s="1">
        <v>1.53220792430165E-5</v>
      </c>
      <c r="D8590">
        <v>5.5555555555555601E-2</v>
      </c>
      <c r="E8590">
        <v>0</v>
      </c>
      <c r="F8590">
        <v>8.9430894308943104E-2</v>
      </c>
      <c r="G8590">
        <v>5.4054054054054099E-2</v>
      </c>
      <c r="H8590">
        <v>0.360759493670886</v>
      </c>
      <c r="I8590">
        <v>6.6666666666666693E-2</v>
      </c>
      <c r="J8590" s="1">
        <v>0</v>
      </c>
      <c r="K8590" t="s">
        <v>23241</v>
      </c>
      <c r="L8590" t="s">
        <v>40424</v>
      </c>
      <c r="M8590" t="s">
        <v>40425</v>
      </c>
    </row>
    <row r="8591" spans="1:13">
      <c r="A8591" s="1" t="s">
        <v>10608</v>
      </c>
      <c r="B8591">
        <v>4.3535826316579601E-7</v>
      </c>
      <c r="C8591" s="1">
        <v>8.2251987398339296E-6</v>
      </c>
      <c r="D8591">
        <v>0.86666666666666703</v>
      </c>
      <c r="E8591">
        <v>1</v>
      </c>
      <c r="F8591">
        <v>0.89694656488549596</v>
      </c>
      <c r="G8591">
        <v>0.90384615384615397</v>
      </c>
      <c r="H8591">
        <v>1</v>
      </c>
      <c r="I8591">
        <v>0.859375</v>
      </c>
      <c r="J8591" s="1" t="s">
        <v>23229</v>
      </c>
      <c r="K8591" t="s">
        <v>23241</v>
      </c>
      <c r="L8591" t="s">
        <v>40426</v>
      </c>
      <c r="M8591" t="s">
        <v>40427</v>
      </c>
    </row>
    <row r="8592" spans="1:13">
      <c r="A8592" s="1" t="s">
        <v>10609</v>
      </c>
      <c r="B8592">
        <v>1.36032132648762E-4</v>
      </c>
      <c r="C8592" s="1">
        <v>2.9050624182982197E-7</v>
      </c>
      <c r="D8592">
        <v>0.125</v>
      </c>
      <c r="E8592">
        <v>0.39411764705882402</v>
      </c>
      <c r="F8592">
        <v>7.5187969924812E-3</v>
      </c>
      <c r="G8592">
        <v>0</v>
      </c>
      <c r="H8592">
        <v>0</v>
      </c>
      <c r="I8592">
        <v>0</v>
      </c>
      <c r="J8592" s="1" t="s">
        <v>23229</v>
      </c>
      <c r="K8592" t="s">
        <v>23241</v>
      </c>
      <c r="L8592" t="s">
        <v>40428</v>
      </c>
      <c r="M8592" t="s">
        <v>40429</v>
      </c>
    </row>
    <row r="8593" spans="1:13">
      <c r="A8593" s="1" t="s">
        <v>10610</v>
      </c>
      <c r="B8593">
        <v>1.20416744521857E-4</v>
      </c>
      <c r="C8593" s="1">
        <v>7.3352598574029296E-6</v>
      </c>
      <c r="D8593">
        <v>0.44444444444444398</v>
      </c>
      <c r="E8593">
        <v>3.2258064516128997E-2</v>
      </c>
      <c r="F8593">
        <v>9.7122302158273402E-2</v>
      </c>
      <c r="G8593">
        <v>6.4516129032258104E-2</v>
      </c>
      <c r="H8593">
        <v>2.8409090909090901E-2</v>
      </c>
      <c r="I8593">
        <v>0.19811320754716999</v>
      </c>
      <c r="J8593" s="1">
        <v>0</v>
      </c>
      <c r="K8593" t="s">
        <v>23241</v>
      </c>
      <c r="L8593" t="s">
        <v>40430</v>
      </c>
      <c r="M8593" t="s">
        <v>40431</v>
      </c>
    </row>
    <row r="8594" spans="1:13">
      <c r="A8594" s="1" t="s">
        <v>10611</v>
      </c>
      <c r="B8594">
        <v>9.2392310540944394E-8</v>
      </c>
      <c r="C8594" s="1">
        <v>3.4901287997878403E-8</v>
      </c>
      <c r="D8594">
        <v>0</v>
      </c>
      <c r="E8594">
        <v>5.6818181818181802E-3</v>
      </c>
      <c r="F8594">
        <v>0</v>
      </c>
      <c r="G8594">
        <v>0</v>
      </c>
      <c r="H8594">
        <v>0</v>
      </c>
      <c r="I8594">
        <v>0</v>
      </c>
      <c r="J8594" s="1">
        <v>9.0909090909090898E-2</v>
      </c>
      <c r="K8594" t="s">
        <v>23238</v>
      </c>
      <c r="L8594" t="s">
        <v>40432</v>
      </c>
      <c r="M8594" t="s">
        <v>40433</v>
      </c>
    </row>
    <row r="8595" spans="1:13">
      <c r="A8595" s="1" t="s">
        <v>10612</v>
      </c>
      <c r="B8595">
        <v>2.3813774888316301E-5</v>
      </c>
      <c r="C8595" s="1">
        <v>9.9275813681339199E-6</v>
      </c>
      <c r="D8595">
        <v>0</v>
      </c>
      <c r="E8595">
        <v>2.5641025641025599E-2</v>
      </c>
      <c r="F8595">
        <v>0.32620320855614998</v>
      </c>
      <c r="G8595">
        <v>4.3478260869565202E-2</v>
      </c>
      <c r="H8595">
        <v>0.38888888888888901</v>
      </c>
      <c r="I8595">
        <v>0.03</v>
      </c>
      <c r="J8595" s="1">
        <v>0</v>
      </c>
      <c r="K8595" t="s">
        <v>23241</v>
      </c>
      <c r="L8595" t="s">
        <v>40434</v>
      </c>
      <c r="M8595" t="s">
        <v>40435</v>
      </c>
    </row>
    <row r="8596" spans="1:13">
      <c r="A8596" s="1" t="s">
        <v>10613</v>
      </c>
      <c r="B8596">
        <v>1.3144623662504799E-5</v>
      </c>
      <c r="C8596" s="1">
        <v>2.22225863612728E-9</v>
      </c>
      <c r="D8596">
        <v>8.0645161290322606E-2</v>
      </c>
      <c r="E8596">
        <v>5.6179775280898901E-3</v>
      </c>
      <c r="F8596">
        <v>0</v>
      </c>
      <c r="G8596">
        <v>0</v>
      </c>
      <c r="H8596">
        <v>0</v>
      </c>
      <c r="I8596">
        <v>0</v>
      </c>
      <c r="J8596" s="1">
        <v>0</v>
      </c>
      <c r="K8596" t="s">
        <v>23238</v>
      </c>
      <c r="L8596" t="s">
        <v>40436</v>
      </c>
      <c r="M8596" t="s">
        <v>40437</v>
      </c>
    </row>
    <row r="8597" spans="1:13">
      <c r="A8597" s="1" t="s">
        <v>10614</v>
      </c>
      <c r="B8597">
        <v>3.0022136741521302E-7</v>
      </c>
      <c r="C8597" s="1">
        <v>1.30622493586264E-5</v>
      </c>
      <c r="D8597">
        <v>0.9375</v>
      </c>
      <c r="E8597">
        <v>1</v>
      </c>
      <c r="F8597">
        <v>0.96783625730994105</v>
      </c>
      <c r="G8597">
        <v>1</v>
      </c>
      <c r="H8597">
        <v>0.97826086956521696</v>
      </c>
      <c r="I8597">
        <v>0.91304347826086996</v>
      </c>
      <c r="J8597" s="1" t="s">
        <v>23229</v>
      </c>
      <c r="K8597" t="s">
        <v>23237</v>
      </c>
      <c r="L8597" t="s">
        <v>40438</v>
      </c>
      <c r="M8597" t="s">
        <v>40439</v>
      </c>
    </row>
    <row r="8598" spans="1:13">
      <c r="A8598" s="1" t="s">
        <v>10615</v>
      </c>
      <c r="B8598">
        <v>1.75601015121202E-5</v>
      </c>
      <c r="C8598" s="1">
        <v>4.20645637228872E-5</v>
      </c>
      <c r="D8598">
        <v>1</v>
      </c>
      <c r="E8598">
        <v>1</v>
      </c>
      <c r="F8598">
        <v>0.84768211920529801</v>
      </c>
      <c r="G8598">
        <v>1</v>
      </c>
      <c r="H8598">
        <v>1</v>
      </c>
      <c r="I8598">
        <v>1</v>
      </c>
      <c r="J8598" s="1" t="s">
        <v>23229</v>
      </c>
      <c r="K8598" t="s">
        <v>23241</v>
      </c>
      <c r="L8598" t="s">
        <v>40440</v>
      </c>
      <c r="M8598" t="s">
        <v>40441</v>
      </c>
    </row>
    <row r="8599" spans="1:13">
      <c r="A8599" s="1" t="s">
        <v>10616</v>
      </c>
      <c r="B8599">
        <v>6.2670359617580894E-5</v>
      </c>
      <c r="C8599" s="1">
        <v>1.3484479094439601E-4</v>
      </c>
      <c r="D8599">
        <v>0.89130434782608703</v>
      </c>
      <c r="E8599">
        <v>0.99056603773584895</v>
      </c>
      <c r="F8599">
        <v>0.843373493975904</v>
      </c>
      <c r="G8599">
        <v>0.74489795918367396</v>
      </c>
      <c r="H8599">
        <v>0.88461538461538503</v>
      </c>
      <c r="I8599">
        <v>0.62871287128712905</v>
      </c>
      <c r="J8599" s="1">
        <v>1</v>
      </c>
      <c r="K8599" t="s">
        <v>23240</v>
      </c>
      <c r="L8599" t="s">
        <v>40442</v>
      </c>
      <c r="M8599" t="s">
        <v>40443</v>
      </c>
    </row>
    <row r="8600" spans="1:13">
      <c r="A8600" s="1" t="s">
        <v>10617</v>
      </c>
      <c r="B8600">
        <v>6.7807267744089798E-6</v>
      </c>
      <c r="C8600" s="1">
        <v>9.8766078229099897E-5</v>
      </c>
      <c r="D8600">
        <v>6.25E-2</v>
      </c>
      <c r="E8600">
        <v>0.180851063829787</v>
      </c>
      <c r="F8600">
        <v>0.23056994818652801</v>
      </c>
      <c r="G8600">
        <v>0</v>
      </c>
      <c r="H8600">
        <v>9.2592592592592605E-3</v>
      </c>
      <c r="I8600">
        <v>2.1978021978022001E-2</v>
      </c>
      <c r="J8600" s="1">
        <v>0</v>
      </c>
      <c r="K8600" t="s">
        <v>23241</v>
      </c>
      <c r="L8600" t="s">
        <v>40444</v>
      </c>
      <c r="M8600" t="s">
        <v>40445</v>
      </c>
    </row>
    <row r="8601" spans="1:13">
      <c r="A8601" s="1" t="s">
        <v>10618</v>
      </c>
      <c r="B8601">
        <v>7.4074134207544596E-7</v>
      </c>
      <c r="C8601" s="1">
        <v>7.2662984073368606E-8</v>
      </c>
      <c r="D8601">
        <v>0.34482758620689702</v>
      </c>
      <c r="E8601">
        <v>0.18548387096774199</v>
      </c>
      <c r="F8601">
        <v>9.7058823529411795E-2</v>
      </c>
      <c r="G8601">
        <v>2.7027027027027001E-2</v>
      </c>
      <c r="H8601">
        <v>0.176829268292683</v>
      </c>
      <c r="I8601">
        <v>0.209302325581395</v>
      </c>
      <c r="J8601" s="1">
        <v>0</v>
      </c>
      <c r="K8601" t="s">
        <v>23239</v>
      </c>
      <c r="L8601" t="s">
        <v>40446</v>
      </c>
      <c r="M8601" t="s">
        <v>40447</v>
      </c>
    </row>
    <row r="8602" spans="1:13">
      <c r="A8602" s="1" t="s">
        <v>10619</v>
      </c>
      <c r="B8602">
        <v>7.5870640391615201E-6</v>
      </c>
      <c r="C8602" s="1">
        <v>2.3164337874791998E-6</v>
      </c>
      <c r="D8602">
        <v>1.85185185185185E-2</v>
      </c>
      <c r="E8602">
        <v>0.17307692307692299</v>
      </c>
      <c r="F8602">
        <v>0</v>
      </c>
      <c r="G8602">
        <v>0</v>
      </c>
      <c r="H8602">
        <v>0</v>
      </c>
      <c r="I8602">
        <v>0</v>
      </c>
      <c r="J8602" s="1" t="s">
        <v>23229</v>
      </c>
      <c r="K8602" t="s">
        <v>23241</v>
      </c>
      <c r="L8602" t="s">
        <v>40448</v>
      </c>
      <c r="M8602" t="s">
        <v>40449</v>
      </c>
    </row>
    <row r="8603" spans="1:13">
      <c r="A8603" s="1" t="s">
        <v>10620</v>
      </c>
      <c r="B8603">
        <v>2.55016016142969E-6</v>
      </c>
      <c r="C8603" s="1">
        <v>1.45631698819875E-5</v>
      </c>
      <c r="D8603">
        <v>0</v>
      </c>
      <c r="E8603">
        <v>0</v>
      </c>
      <c r="F8603">
        <v>7.5949367088607597E-2</v>
      </c>
      <c r="G8603">
        <v>0</v>
      </c>
      <c r="H8603">
        <v>0.22388059701492499</v>
      </c>
      <c r="I8603">
        <v>0</v>
      </c>
      <c r="J8603" s="1">
        <v>0</v>
      </c>
      <c r="K8603" t="s">
        <v>23237</v>
      </c>
      <c r="L8603" t="s">
        <v>40450</v>
      </c>
      <c r="M8603" t="s">
        <v>40451</v>
      </c>
    </row>
    <row r="8604" spans="1:13">
      <c r="A8604" s="1" t="s">
        <v>10621</v>
      </c>
      <c r="B8604">
        <v>1.07838623080955E-7</v>
      </c>
      <c r="C8604" s="1">
        <v>2.7237844481818698E-6</v>
      </c>
      <c r="D8604">
        <v>0.91935483870967705</v>
      </c>
      <c r="E8604">
        <v>0.971830985915493</v>
      </c>
      <c r="F8604">
        <v>1</v>
      </c>
      <c r="G8604">
        <v>0.952380952380952</v>
      </c>
      <c r="H8604">
        <v>1</v>
      </c>
      <c r="I8604">
        <v>0.88461538461538503</v>
      </c>
      <c r="J8604" s="1" t="s">
        <v>23229</v>
      </c>
      <c r="K8604" t="s">
        <v>23238</v>
      </c>
      <c r="L8604" t="s">
        <v>40452</v>
      </c>
      <c r="M8604" t="s">
        <v>40453</v>
      </c>
    </row>
    <row r="8605" spans="1:13">
      <c r="A8605" s="1" t="s">
        <v>10622</v>
      </c>
      <c r="B8605">
        <v>1.7077708007830599E-4</v>
      </c>
      <c r="C8605" s="1">
        <v>8.9414673598420898E-4</v>
      </c>
      <c r="D8605">
        <v>0.18333333333333299</v>
      </c>
      <c r="E8605">
        <v>0.14285714285714299</v>
      </c>
      <c r="F8605">
        <v>0.70994475138121504</v>
      </c>
      <c r="G8605">
        <v>0.23170731707317099</v>
      </c>
      <c r="H8605">
        <v>0.42473118279569899</v>
      </c>
      <c r="I8605">
        <v>0.123188405797101</v>
      </c>
      <c r="J8605" s="1">
        <v>0</v>
      </c>
      <c r="K8605" t="s">
        <v>23241</v>
      </c>
      <c r="L8605" t="s">
        <v>40454</v>
      </c>
      <c r="M8605" t="s">
        <v>40455</v>
      </c>
    </row>
    <row r="8606" spans="1:13">
      <c r="A8606" s="1" t="s">
        <v>10623</v>
      </c>
      <c r="B8606">
        <v>1.26616583616802E-5</v>
      </c>
      <c r="C8606" s="1">
        <v>1.5460089537297299E-5</v>
      </c>
      <c r="D8606">
        <v>1</v>
      </c>
      <c r="E8606">
        <v>0.99456521739130399</v>
      </c>
      <c r="F8606">
        <v>0.85511363636363602</v>
      </c>
      <c r="G8606">
        <v>1</v>
      </c>
      <c r="H8606">
        <v>0.99009900990098998</v>
      </c>
      <c r="I8606">
        <v>0.97826086956521696</v>
      </c>
      <c r="J8606" s="1">
        <v>0.5</v>
      </c>
      <c r="K8606" t="s">
        <v>23241</v>
      </c>
      <c r="L8606" t="s">
        <v>40456</v>
      </c>
      <c r="M8606" t="s">
        <v>40457</v>
      </c>
    </row>
    <row r="8607" spans="1:13">
      <c r="A8607" s="1" t="s">
        <v>10624</v>
      </c>
      <c r="B8607">
        <v>1.5314149605679E-5</v>
      </c>
      <c r="C8607" s="1">
        <v>6.9946704661902299E-5</v>
      </c>
      <c r="D8607">
        <v>1</v>
      </c>
      <c r="E8607">
        <v>0.81764705882352895</v>
      </c>
      <c r="F8607">
        <v>0.79261363636363602</v>
      </c>
      <c r="G8607">
        <v>0.85576923076923095</v>
      </c>
      <c r="H8607">
        <v>0.71698113207547198</v>
      </c>
      <c r="I8607">
        <v>0.875</v>
      </c>
      <c r="J8607" s="1">
        <v>1</v>
      </c>
      <c r="K8607" t="s">
        <v>23238</v>
      </c>
      <c r="L8607" t="s">
        <v>40458</v>
      </c>
      <c r="M8607" t="s">
        <v>40459</v>
      </c>
    </row>
    <row r="8608" spans="1:13">
      <c r="A8608" s="1" t="s">
        <v>10625</v>
      </c>
      <c r="B8608">
        <v>1.59872404752099E-4</v>
      </c>
      <c r="C8608" s="1">
        <v>1.5620072845634101E-4</v>
      </c>
      <c r="D8608">
        <v>0.38461538461538503</v>
      </c>
      <c r="E8608">
        <v>7.6923076923076901E-3</v>
      </c>
      <c r="F8608">
        <v>0.27611940298507498</v>
      </c>
      <c r="G8608">
        <v>0</v>
      </c>
      <c r="H8608">
        <v>2.27272727272727E-2</v>
      </c>
      <c r="I8608">
        <v>3.1531531531531501E-2</v>
      </c>
      <c r="J8608" s="1">
        <v>0</v>
      </c>
      <c r="K8608" t="s">
        <v>23237</v>
      </c>
      <c r="L8608" t="s">
        <v>40460</v>
      </c>
      <c r="M8608" t="s">
        <v>40461</v>
      </c>
    </row>
    <row r="8609" spans="1:13">
      <c r="A8609" s="1" t="s">
        <v>10626</v>
      </c>
      <c r="B8609">
        <v>1.34358378191128E-5</v>
      </c>
      <c r="C8609" s="1">
        <v>2.4881107084407901E-5</v>
      </c>
      <c r="D8609">
        <v>1</v>
      </c>
      <c r="E8609">
        <v>0.99342105263157898</v>
      </c>
      <c r="F8609">
        <v>0.88785046728971995</v>
      </c>
      <c r="G8609">
        <v>0.85897435897435903</v>
      </c>
      <c r="H8609">
        <v>0.93055555555555602</v>
      </c>
      <c r="I8609">
        <v>0.89682539682539697</v>
      </c>
      <c r="J8609" s="1">
        <v>1</v>
      </c>
      <c r="K8609" t="s">
        <v>23241</v>
      </c>
      <c r="L8609" t="s">
        <v>40462</v>
      </c>
      <c r="M8609" t="s">
        <v>40463</v>
      </c>
    </row>
    <row r="8610" spans="1:13">
      <c r="A8610" s="1" t="s">
        <v>10627</v>
      </c>
      <c r="B8610">
        <v>1.511769151034E-4</v>
      </c>
      <c r="C8610" s="1">
        <v>1.6817046636577199E-3</v>
      </c>
      <c r="D8610">
        <v>0.4375</v>
      </c>
      <c r="E8610">
        <v>0.27604166666666702</v>
      </c>
      <c r="F8610">
        <v>0.33076923076923098</v>
      </c>
      <c r="G8610">
        <v>0.98275862068965503</v>
      </c>
      <c r="H8610">
        <v>0.84513274336283195</v>
      </c>
      <c r="I8610">
        <v>0.90573770491803296</v>
      </c>
      <c r="J8610" s="1">
        <v>1</v>
      </c>
      <c r="K8610" t="s">
        <v>23242</v>
      </c>
      <c r="L8610" t="s">
        <v>40464</v>
      </c>
      <c r="M8610" t="s">
        <v>40465</v>
      </c>
    </row>
    <row r="8611" spans="1:13">
      <c r="A8611" s="1" t="s">
        <v>10628</v>
      </c>
      <c r="B8611">
        <v>2.16618254808048E-5</v>
      </c>
      <c r="C8611" s="1">
        <v>3.9180330066571298E-5</v>
      </c>
      <c r="D8611">
        <v>0.74074074074074103</v>
      </c>
      <c r="E8611">
        <v>0.45294117647058801</v>
      </c>
      <c r="F8611">
        <v>0.838095238095238</v>
      </c>
      <c r="G8611">
        <v>1</v>
      </c>
      <c r="H8611">
        <v>0.99456521739130399</v>
      </c>
      <c r="I8611">
        <v>0.96226415094339601</v>
      </c>
      <c r="J8611" s="1">
        <v>1</v>
      </c>
      <c r="K8611" t="s">
        <v>23239</v>
      </c>
      <c r="L8611" t="s">
        <v>40466</v>
      </c>
      <c r="M8611" t="s">
        <v>40467</v>
      </c>
    </row>
    <row r="8612" spans="1:13">
      <c r="A8612" s="1" t="s">
        <v>10629</v>
      </c>
      <c r="B8612">
        <v>5.3310997209185897E-4</v>
      </c>
      <c r="C8612" s="1">
        <v>7.2196718323723701E-6</v>
      </c>
      <c r="D8612">
        <v>0.75806451612903203</v>
      </c>
      <c r="E8612">
        <v>0.177631578947368</v>
      </c>
      <c r="F8612">
        <v>0.958860759493671</v>
      </c>
      <c r="G8612">
        <v>0.98888888888888904</v>
      </c>
      <c r="H8612">
        <v>0.9375</v>
      </c>
      <c r="I8612">
        <v>0.79411764705882304</v>
      </c>
      <c r="J8612" s="1" t="s">
        <v>23229</v>
      </c>
      <c r="K8612" t="s">
        <v>23242</v>
      </c>
      <c r="L8612" t="s">
        <v>40468</v>
      </c>
      <c r="M8612" t="s">
        <v>40469</v>
      </c>
    </row>
    <row r="8613" spans="1:13">
      <c r="A8613" s="1" t="s">
        <v>10630</v>
      </c>
      <c r="B8613">
        <v>2.7366881779531299E-7</v>
      </c>
      <c r="C8613" s="1">
        <v>3.6461812640950402E-6</v>
      </c>
      <c r="D8613">
        <v>0</v>
      </c>
      <c r="E8613">
        <v>5.6179775280898901E-3</v>
      </c>
      <c r="F8613">
        <v>0</v>
      </c>
      <c r="G8613">
        <v>0</v>
      </c>
      <c r="H8613">
        <v>0.16972477064220201</v>
      </c>
      <c r="I8613">
        <v>0</v>
      </c>
      <c r="J8613" s="1" t="s">
        <v>23229</v>
      </c>
      <c r="K8613" t="s">
        <v>23239</v>
      </c>
      <c r="L8613" t="s">
        <v>40470</v>
      </c>
      <c r="M8613" t="s">
        <v>40471</v>
      </c>
    </row>
    <row r="8614" spans="1:13">
      <c r="A8614" s="1" t="s">
        <v>10631</v>
      </c>
      <c r="B8614">
        <v>0</v>
      </c>
      <c r="C8614" s="1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 s="1">
        <v>0</v>
      </c>
      <c r="K8614" t="s">
        <v>23239</v>
      </c>
      <c r="L8614" t="s">
        <v>40472</v>
      </c>
      <c r="M8614" t="s">
        <v>40473</v>
      </c>
    </row>
    <row r="8615" spans="1:13">
      <c r="A8615" s="1" t="s">
        <v>10632</v>
      </c>
      <c r="B8615">
        <v>3.7223471634597703E-8</v>
      </c>
      <c r="C8615" s="1">
        <v>2.34884866277187E-7</v>
      </c>
      <c r="D8615">
        <v>1.85185185185185E-2</v>
      </c>
      <c r="E8615">
        <v>0</v>
      </c>
      <c r="F8615">
        <v>0.15748031496063</v>
      </c>
      <c r="G8615">
        <v>0</v>
      </c>
      <c r="H8615">
        <v>0.267123287671233</v>
      </c>
      <c r="I8615">
        <v>0.116666666666667</v>
      </c>
      <c r="J8615" s="1" t="s">
        <v>23229</v>
      </c>
      <c r="K8615" t="s">
        <v>23238</v>
      </c>
      <c r="L8615" t="s">
        <v>40474</v>
      </c>
      <c r="M8615" t="s">
        <v>40475</v>
      </c>
    </row>
    <row r="8616" spans="1:13">
      <c r="A8616" s="1" t="s">
        <v>10633</v>
      </c>
      <c r="B8616">
        <v>1.3409720864185699E-5</v>
      </c>
      <c r="C8616" s="1">
        <v>4.5217384923110903E-6</v>
      </c>
      <c r="D8616">
        <v>0.08</v>
      </c>
      <c r="E8616">
        <v>0</v>
      </c>
      <c r="F8616">
        <v>0.16666666666666699</v>
      </c>
      <c r="G8616">
        <v>0.35</v>
      </c>
      <c r="H8616">
        <v>0.13235294117647101</v>
      </c>
      <c r="I8616">
        <v>0.148148148148148</v>
      </c>
      <c r="J8616" s="1">
        <v>1</v>
      </c>
      <c r="K8616" t="s">
        <v>23239</v>
      </c>
      <c r="L8616" t="s">
        <v>40476</v>
      </c>
      <c r="M8616" t="s">
        <v>40477</v>
      </c>
    </row>
    <row r="8617" spans="1:13">
      <c r="A8617" s="1" t="s">
        <v>10634</v>
      </c>
      <c r="B8617">
        <v>1.43161838960407E-5</v>
      </c>
      <c r="C8617" s="1">
        <v>7.84192899424544E-5</v>
      </c>
      <c r="D8617">
        <v>0</v>
      </c>
      <c r="E8617">
        <v>0</v>
      </c>
      <c r="F8617">
        <v>0.12694300518134699</v>
      </c>
      <c r="G8617">
        <v>0</v>
      </c>
      <c r="H8617">
        <v>1.35135135135135E-2</v>
      </c>
      <c r="I8617">
        <v>0</v>
      </c>
      <c r="J8617" s="1">
        <v>0</v>
      </c>
      <c r="K8617" t="s">
        <v>23241</v>
      </c>
      <c r="L8617" t="s">
        <v>40478</v>
      </c>
      <c r="M8617" t="s">
        <v>40479</v>
      </c>
    </row>
    <row r="8618" spans="1:13">
      <c r="A8618" s="1" t="s">
        <v>10635</v>
      </c>
      <c r="B8618">
        <v>4.4762997631763701E-5</v>
      </c>
      <c r="C8618" s="1">
        <v>2.6067900714861599E-6</v>
      </c>
      <c r="D8618">
        <v>1</v>
      </c>
      <c r="E8618">
        <v>1</v>
      </c>
      <c r="F8618">
        <v>0.234463276836158</v>
      </c>
      <c r="G8618">
        <v>0.66666666666666696</v>
      </c>
      <c r="H8618">
        <v>0.36184210526315802</v>
      </c>
      <c r="I8618">
        <v>0.34615384615384598</v>
      </c>
      <c r="J8618" s="1" t="s">
        <v>23229</v>
      </c>
      <c r="K8618" t="s">
        <v>23242</v>
      </c>
      <c r="L8618" t="s">
        <v>40480</v>
      </c>
      <c r="M8618" t="s">
        <v>40481</v>
      </c>
    </row>
    <row r="8619" spans="1:13">
      <c r="A8619" s="1" t="s">
        <v>10636</v>
      </c>
      <c r="B8619">
        <v>4.76094891522344E-4</v>
      </c>
      <c r="C8619" s="1">
        <v>3.3954553766543397E-5</v>
      </c>
      <c r="D8619">
        <v>0.1875</v>
      </c>
      <c r="E8619">
        <v>0.3125</v>
      </c>
      <c r="F8619">
        <v>0.121761658031088</v>
      </c>
      <c r="G8619">
        <v>5.10204081632653E-2</v>
      </c>
      <c r="H8619">
        <v>0.119266055045872</v>
      </c>
      <c r="I8619">
        <v>9.90990990990991E-2</v>
      </c>
      <c r="J8619" s="1">
        <v>0</v>
      </c>
      <c r="K8619" t="s">
        <v>23239</v>
      </c>
      <c r="L8619" t="s">
        <v>40482</v>
      </c>
      <c r="M8619" t="s">
        <v>40483</v>
      </c>
    </row>
    <row r="8620" spans="1:13">
      <c r="A8620" s="1" t="s">
        <v>10637</v>
      </c>
      <c r="B8620">
        <v>9.2127639595851698E-5</v>
      </c>
      <c r="C8620" s="1">
        <v>1.48730982280162E-5</v>
      </c>
      <c r="D8620">
        <v>6.5217391304347797E-2</v>
      </c>
      <c r="E8620">
        <v>0.43548387096774199</v>
      </c>
      <c r="F8620">
        <v>2.25806451612903E-2</v>
      </c>
      <c r="G8620">
        <v>8.3333333333333301E-2</v>
      </c>
      <c r="H8620">
        <v>1.5625E-2</v>
      </c>
      <c r="I8620">
        <v>0.4</v>
      </c>
      <c r="J8620" s="1">
        <v>0</v>
      </c>
      <c r="K8620" t="s">
        <v>23241</v>
      </c>
      <c r="L8620" t="s">
        <v>40484</v>
      </c>
      <c r="M8620" t="s">
        <v>40485</v>
      </c>
    </row>
    <row r="8621" spans="1:13">
      <c r="A8621" s="1" t="s">
        <v>10638</v>
      </c>
      <c r="B8621">
        <v>5.6003837192153002E-9</v>
      </c>
      <c r="C8621" s="1">
        <v>3.1492680667507801E-9</v>
      </c>
      <c r="D8621">
        <v>1</v>
      </c>
      <c r="E8621">
        <v>1</v>
      </c>
      <c r="F8621">
        <v>0.99514563106796095</v>
      </c>
      <c r="G8621">
        <v>1</v>
      </c>
      <c r="H8621">
        <v>1</v>
      </c>
      <c r="I8621">
        <v>1</v>
      </c>
      <c r="J8621" s="1">
        <v>1</v>
      </c>
      <c r="K8621" t="s">
        <v>23238</v>
      </c>
      <c r="L8621" t="s">
        <v>40486</v>
      </c>
      <c r="M8621" t="s">
        <v>40487</v>
      </c>
    </row>
    <row r="8622" spans="1:13">
      <c r="A8622" s="1" t="s">
        <v>10639</v>
      </c>
      <c r="B8622">
        <v>2.7129535233433198E-7</v>
      </c>
      <c r="C8622" s="1">
        <v>8.3595333713807405E-7</v>
      </c>
      <c r="D8622">
        <v>0.967741935483871</v>
      </c>
      <c r="E8622">
        <v>1</v>
      </c>
      <c r="F8622">
        <v>0.994285714285714</v>
      </c>
      <c r="G8622">
        <v>0.8</v>
      </c>
      <c r="H8622">
        <v>0.95394736842105299</v>
      </c>
      <c r="I8622">
        <v>0.967741935483871</v>
      </c>
      <c r="J8622" s="1" t="s">
        <v>23229</v>
      </c>
      <c r="K8622" t="s">
        <v>23238</v>
      </c>
      <c r="L8622" t="s">
        <v>40488</v>
      </c>
      <c r="M8622" t="s">
        <v>40489</v>
      </c>
    </row>
    <row r="8623" spans="1:13">
      <c r="A8623" s="1" t="s">
        <v>10640</v>
      </c>
      <c r="B8623">
        <v>6.0982204545085202E-7</v>
      </c>
      <c r="C8623" s="1">
        <v>1.61666125512279E-8</v>
      </c>
      <c r="D8623">
        <v>0.984375</v>
      </c>
      <c r="E8623">
        <v>0.99479166666666696</v>
      </c>
      <c r="F8623">
        <v>1</v>
      </c>
      <c r="G8623">
        <v>0.99074074074074103</v>
      </c>
      <c r="H8623">
        <v>1</v>
      </c>
      <c r="I8623">
        <v>0.99519230769230804</v>
      </c>
      <c r="J8623" s="1" t="s">
        <v>23229</v>
      </c>
      <c r="K8623" t="s">
        <v>23239</v>
      </c>
      <c r="L8623" t="s">
        <v>40490</v>
      </c>
      <c r="M8623" t="s">
        <v>40491</v>
      </c>
    </row>
    <row r="8624" spans="1:13">
      <c r="A8624" s="1" t="s">
        <v>10641</v>
      </c>
      <c r="B8624">
        <v>0</v>
      </c>
      <c r="C8624" s="1">
        <v>0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 s="1">
        <v>0.1</v>
      </c>
      <c r="K8624" t="s">
        <v>23239</v>
      </c>
      <c r="L8624" t="s">
        <v>40492</v>
      </c>
      <c r="M8624" t="s">
        <v>40493</v>
      </c>
    </row>
    <row r="8625" spans="1:13">
      <c r="A8625" s="1" t="s">
        <v>10642</v>
      </c>
      <c r="B8625">
        <v>8.1157128604198598E-8</v>
      </c>
      <c r="C8625" s="1">
        <v>3.54481595854538E-6</v>
      </c>
      <c r="D8625">
        <v>1</v>
      </c>
      <c r="E8625">
        <v>0.99438202247190999</v>
      </c>
      <c r="F8625">
        <v>1</v>
      </c>
      <c r="G8625">
        <v>0.96969696969696995</v>
      </c>
      <c r="H8625">
        <v>0.99456521739130399</v>
      </c>
      <c r="I8625">
        <v>0.98305084745762705</v>
      </c>
      <c r="J8625" s="1" t="s">
        <v>23229</v>
      </c>
      <c r="K8625" t="s">
        <v>23238</v>
      </c>
      <c r="L8625" t="s">
        <v>40494</v>
      </c>
      <c r="M8625" t="s">
        <v>40495</v>
      </c>
    </row>
    <row r="8626" spans="1:13">
      <c r="A8626" s="1" t="s">
        <v>10643</v>
      </c>
      <c r="B8626">
        <v>3.0337754735424702E-5</v>
      </c>
      <c r="C8626" s="1">
        <v>4.1642205481358803E-4</v>
      </c>
      <c r="D8626">
        <v>0.83870967741935498</v>
      </c>
      <c r="E8626">
        <v>0.70987654320987703</v>
      </c>
      <c r="F8626">
        <v>0.414438502673797</v>
      </c>
      <c r="G8626">
        <v>0.80303030303030298</v>
      </c>
      <c r="H8626">
        <v>0.30681818181818199</v>
      </c>
      <c r="I8626">
        <v>0.63829787234042601</v>
      </c>
      <c r="J8626" s="1" t="s">
        <v>23229</v>
      </c>
      <c r="K8626" t="s">
        <v>23241</v>
      </c>
      <c r="L8626" t="s">
        <v>40496</v>
      </c>
      <c r="M8626" t="s">
        <v>40497</v>
      </c>
    </row>
    <row r="8627" spans="1:13">
      <c r="A8627" s="1" t="s">
        <v>10644</v>
      </c>
      <c r="B8627">
        <v>2.9538232223285499E-4</v>
      </c>
      <c r="C8627" s="1">
        <v>1.3107359585305501E-6</v>
      </c>
      <c r="D8627">
        <v>0.134615384615385</v>
      </c>
      <c r="E8627">
        <v>0.418604651162791</v>
      </c>
      <c r="F8627">
        <v>0</v>
      </c>
      <c r="G8627">
        <v>0.25</v>
      </c>
      <c r="H8627">
        <v>2.1739130434782601E-2</v>
      </c>
      <c r="I8627">
        <v>0</v>
      </c>
      <c r="J8627" s="1">
        <v>0</v>
      </c>
      <c r="K8627" t="s">
        <v>23238</v>
      </c>
      <c r="L8627" t="s">
        <v>40498</v>
      </c>
      <c r="M8627" t="s">
        <v>40499</v>
      </c>
    </row>
    <row r="8628" spans="1:13">
      <c r="A8628" s="1" t="s">
        <v>10645</v>
      </c>
      <c r="B8628">
        <v>9.1538901252848904E-6</v>
      </c>
      <c r="C8628" s="1">
        <v>3.3136181837497598E-7</v>
      </c>
      <c r="D8628">
        <v>0.484375</v>
      </c>
      <c r="E8628">
        <v>0.81868131868131899</v>
      </c>
      <c r="F8628">
        <v>0.71236559139784905</v>
      </c>
      <c r="G8628">
        <v>0.180555555555556</v>
      </c>
      <c r="H8628">
        <v>0.83750000000000002</v>
      </c>
      <c r="I8628">
        <v>0.56999999999999995</v>
      </c>
      <c r="J8628" s="1">
        <v>1</v>
      </c>
      <c r="K8628" t="s">
        <v>23241</v>
      </c>
      <c r="L8628" t="s">
        <v>40500</v>
      </c>
      <c r="M8628" t="s">
        <v>40501</v>
      </c>
    </row>
    <row r="8629" spans="1:13">
      <c r="A8629" s="1" t="s">
        <v>10646</v>
      </c>
      <c r="B8629">
        <v>1.06007986278433E-8</v>
      </c>
      <c r="C8629" s="1">
        <v>4.8215969488075498E-8</v>
      </c>
      <c r="D8629">
        <v>0</v>
      </c>
      <c r="E8629">
        <v>0</v>
      </c>
      <c r="F8629">
        <v>0</v>
      </c>
      <c r="G8629">
        <v>1.3513513513513042E-2</v>
      </c>
      <c r="H8629">
        <v>0</v>
      </c>
      <c r="I8629">
        <v>0</v>
      </c>
      <c r="J8629" s="1">
        <v>0</v>
      </c>
      <c r="K8629" t="s">
        <v>23243</v>
      </c>
      <c r="L8629" t="s">
        <v>40502</v>
      </c>
      <c r="M8629" t="s">
        <v>40503</v>
      </c>
    </row>
    <row r="8630" spans="1:13">
      <c r="A8630" s="1" t="s">
        <v>10647</v>
      </c>
      <c r="B8630">
        <v>4.9865807545486303E-5</v>
      </c>
      <c r="C8630" s="1">
        <v>1.11722694873933E-4</v>
      </c>
      <c r="D8630">
        <v>0.109375</v>
      </c>
      <c r="E8630">
        <v>0</v>
      </c>
      <c r="F8630">
        <v>0.25789473684210501</v>
      </c>
      <c r="G8630">
        <v>0.608108108108108</v>
      </c>
      <c r="H8630">
        <v>0.54838709677419395</v>
      </c>
      <c r="I8630">
        <v>0.38970588235294101</v>
      </c>
      <c r="J8630" s="1">
        <v>0</v>
      </c>
      <c r="K8630" t="s">
        <v>23238</v>
      </c>
      <c r="L8630" t="s">
        <v>40504</v>
      </c>
      <c r="M8630" t="s">
        <v>40505</v>
      </c>
    </row>
    <row r="8631" spans="1:13">
      <c r="A8631" s="1" t="s">
        <v>10648</v>
      </c>
      <c r="B8631">
        <v>3.5873953201872102E-5</v>
      </c>
      <c r="C8631" s="1">
        <v>1.94340865659186E-6</v>
      </c>
      <c r="D8631">
        <v>0.12068965517241401</v>
      </c>
      <c r="E8631">
        <v>0.155555555555556</v>
      </c>
      <c r="F8631">
        <v>9.3167701863354005E-3</v>
      </c>
      <c r="G8631">
        <v>0</v>
      </c>
      <c r="H8631">
        <v>0</v>
      </c>
      <c r="I8631">
        <v>7.4626865671641798E-2</v>
      </c>
      <c r="J8631" s="1">
        <v>0.05</v>
      </c>
      <c r="K8631" t="s">
        <v>23238</v>
      </c>
      <c r="L8631" t="s">
        <v>40506</v>
      </c>
      <c r="M8631" t="s">
        <v>40507</v>
      </c>
    </row>
    <row r="8632" spans="1:13">
      <c r="A8632" s="1" t="s">
        <v>10649</v>
      </c>
      <c r="B8632">
        <v>1.72689804673469E-6</v>
      </c>
      <c r="C8632" s="1">
        <v>6.6132038968987801E-6</v>
      </c>
      <c r="D8632">
        <v>0</v>
      </c>
      <c r="E8632">
        <v>0</v>
      </c>
      <c r="F8632">
        <v>0.10122699386503101</v>
      </c>
      <c r="G8632">
        <v>0</v>
      </c>
      <c r="H8632">
        <v>1.4492753623188401E-2</v>
      </c>
      <c r="I8632">
        <v>0</v>
      </c>
      <c r="J8632" s="1">
        <v>0</v>
      </c>
      <c r="K8632" t="s">
        <v>23241</v>
      </c>
      <c r="L8632" t="s">
        <v>40508</v>
      </c>
      <c r="M8632" t="s">
        <v>40509</v>
      </c>
    </row>
    <row r="8633" spans="1:13">
      <c r="A8633" s="1" t="s">
        <v>10650</v>
      </c>
      <c r="B8633">
        <v>4.6579784989859699E-6</v>
      </c>
      <c r="C8633" s="1">
        <v>1.6746225124475601E-11</v>
      </c>
      <c r="D8633">
        <v>1.7857142857142901E-2</v>
      </c>
      <c r="E8633">
        <v>1.1904761904761901E-2</v>
      </c>
      <c r="F8633">
        <v>2.9411764705882401E-2</v>
      </c>
      <c r="G8633">
        <v>0</v>
      </c>
      <c r="H8633">
        <v>1.20481927710843E-2</v>
      </c>
      <c r="I8633">
        <v>9.8039215686274508E-3</v>
      </c>
      <c r="J8633" s="1" t="s">
        <v>23229</v>
      </c>
      <c r="K8633" t="s">
        <v>23237</v>
      </c>
      <c r="L8633" t="s">
        <v>40510</v>
      </c>
      <c r="M8633" t="s">
        <v>40511</v>
      </c>
    </row>
    <row r="8634" spans="1:13">
      <c r="A8634" s="1" t="s">
        <v>10651</v>
      </c>
      <c r="B8634">
        <v>3.08159286135028E-8</v>
      </c>
      <c r="C8634" s="1">
        <v>3.1547947013496601E-5</v>
      </c>
      <c r="D8634">
        <v>0</v>
      </c>
      <c r="E8634">
        <v>0</v>
      </c>
      <c r="F8634">
        <v>0</v>
      </c>
      <c r="G8634">
        <v>0.59523809523809501</v>
      </c>
      <c r="H8634">
        <v>5.9523809523809503E-3</v>
      </c>
      <c r="I8634">
        <v>7.5757575757575801E-2</v>
      </c>
      <c r="J8634" s="1" t="s">
        <v>23229</v>
      </c>
      <c r="K8634" t="s">
        <v>23241</v>
      </c>
      <c r="L8634" t="s">
        <v>40512</v>
      </c>
      <c r="M8634" t="s">
        <v>40513</v>
      </c>
    </row>
    <row r="8635" spans="1:13">
      <c r="A8635" s="1" t="s">
        <v>10652</v>
      </c>
      <c r="B8635">
        <v>2.9387893032001801E-6</v>
      </c>
      <c r="C8635" s="1">
        <v>6.1669829356826603E-6</v>
      </c>
      <c r="D8635">
        <v>1</v>
      </c>
      <c r="E8635">
        <v>1</v>
      </c>
      <c r="F8635">
        <v>1</v>
      </c>
      <c r="G8635">
        <v>0.88372093023255804</v>
      </c>
      <c r="H8635">
        <v>1</v>
      </c>
      <c r="I8635">
        <v>0.92142857142857104</v>
      </c>
      <c r="J8635" s="1">
        <v>1</v>
      </c>
      <c r="K8635" t="s">
        <v>23241</v>
      </c>
      <c r="L8635" t="s">
        <v>40514</v>
      </c>
      <c r="M8635" t="s">
        <v>40515</v>
      </c>
    </row>
    <row r="8636" spans="1:13">
      <c r="A8636" s="1" t="s">
        <v>10653</v>
      </c>
      <c r="B8636">
        <v>3.76677950462442E-4</v>
      </c>
      <c r="C8636" s="1">
        <v>1.44151550186515E-5</v>
      </c>
      <c r="D8636">
        <v>1.6129032258064498E-2</v>
      </c>
      <c r="E8636">
        <v>0.23958333333333301</v>
      </c>
      <c r="F8636">
        <v>2.6178010471204199E-3</v>
      </c>
      <c r="G8636">
        <v>0</v>
      </c>
      <c r="H8636">
        <v>4.4642857142857097E-3</v>
      </c>
      <c r="I8636">
        <v>8.0645161290322596E-3</v>
      </c>
      <c r="J8636" s="1">
        <v>9.0909090909090898E-2</v>
      </c>
      <c r="K8636" t="s">
        <v>23238</v>
      </c>
      <c r="L8636" t="s">
        <v>40516</v>
      </c>
      <c r="M8636" t="s">
        <v>40517</v>
      </c>
    </row>
    <row r="8637" spans="1:13">
      <c r="A8637" s="1" t="s">
        <v>10654</v>
      </c>
      <c r="B8637">
        <v>1.84424410279744E-7</v>
      </c>
      <c r="C8637" s="1">
        <v>6.7020684129166302E-6</v>
      </c>
      <c r="D8637">
        <v>1</v>
      </c>
      <c r="E8637">
        <v>0.99431818181818199</v>
      </c>
      <c r="F8637">
        <v>1</v>
      </c>
      <c r="G8637">
        <v>1</v>
      </c>
      <c r="H8637">
        <v>0.98823529411764699</v>
      </c>
      <c r="I8637">
        <v>0.98148148148148195</v>
      </c>
      <c r="J8637" s="1">
        <v>0.6</v>
      </c>
      <c r="K8637" t="s">
        <v>23238</v>
      </c>
      <c r="L8637" t="s">
        <v>40518</v>
      </c>
      <c r="M8637" t="s">
        <v>40519</v>
      </c>
    </row>
    <row r="8638" spans="1:13">
      <c r="A8638" s="1" t="s">
        <v>10655</v>
      </c>
      <c r="B8638">
        <v>9.7109048480717103E-5</v>
      </c>
      <c r="C8638" s="1">
        <v>3.8472982535149801E-7</v>
      </c>
      <c r="D8638">
        <v>0.32500000000000001</v>
      </c>
      <c r="E8638">
        <v>0.365671641791045</v>
      </c>
      <c r="F8638">
        <v>2.7210884353741499E-2</v>
      </c>
      <c r="G8638">
        <v>3.7499999999999999E-2</v>
      </c>
      <c r="H8638">
        <v>6.1728395061728399E-2</v>
      </c>
      <c r="I8638">
        <v>0.18032786885245899</v>
      </c>
      <c r="J8638" s="1">
        <v>0.14285714285714299</v>
      </c>
      <c r="K8638" t="s">
        <v>23241</v>
      </c>
      <c r="L8638" t="s">
        <v>40520</v>
      </c>
      <c r="M8638" t="s">
        <v>40521</v>
      </c>
    </row>
    <row r="8639" spans="1:13">
      <c r="A8639" s="1" t="s">
        <v>10656</v>
      </c>
      <c r="B8639">
        <v>3.6296356220404899E-7</v>
      </c>
      <c r="C8639" s="1">
        <v>2.3728254719105001E-5</v>
      </c>
      <c r="D8639">
        <v>0.984375</v>
      </c>
      <c r="E8639">
        <v>1</v>
      </c>
      <c r="F8639">
        <v>0.98453608247422697</v>
      </c>
      <c r="G8639">
        <v>1</v>
      </c>
      <c r="H8639">
        <v>0.96929824561403499</v>
      </c>
      <c r="I8639">
        <v>0.99199999999999999</v>
      </c>
      <c r="J8639" s="1">
        <v>1</v>
      </c>
      <c r="K8639" t="s">
        <v>23241</v>
      </c>
      <c r="L8639" t="s">
        <v>40522</v>
      </c>
      <c r="M8639" t="s">
        <v>40523</v>
      </c>
    </row>
    <row r="8640" spans="1:13">
      <c r="A8640" s="1" t="s">
        <v>10657</v>
      </c>
      <c r="B8640">
        <v>6.8830980655278096E-5</v>
      </c>
      <c r="C8640" s="1">
        <v>4.4934369163825201E-5</v>
      </c>
      <c r="D8640">
        <v>2.6315789473684199E-2</v>
      </c>
      <c r="E8640">
        <v>8.7719298245613996E-3</v>
      </c>
      <c r="F8640">
        <v>0.30952380952380998</v>
      </c>
      <c r="G8640">
        <v>0.32727272727272699</v>
      </c>
      <c r="H8640">
        <v>0.43181818181818199</v>
      </c>
      <c r="I8640">
        <v>0.36363636363636398</v>
      </c>
      <c r="J8640" s="1">
        <v>0</v>
      </c>
      <c r="K8640" t="s">
        <v>23242</v>
      </c>
      <c r="L8640" t="s">
        <v>40524</v>
      </c>
      <c r="M8640" t="s">
        <v>40525</v>
      </c>
    </row>
    <row r="8641" spans="1:13">
      <c r="A8641" s="1" t="s">
        <v>10658</v>
      </c>
      <c r="B8641">
        <v>7.4473651999304402E-7</v>
      </c>
      <c r="C8641" s="1">
        <v>4.5656274961512901E-8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7.2727272727272696E-2</v>
      </c>
      <c r="J8641" s="1">
        <v>0</v>
      </c>
      <c r="K8641" t="s">
        <v>23241</v>
      </c>
      <c r="L8641" t="s">
        <v>40526</v>
      </c>
      <c r="M8641" t="s">
        <v>40527</v>
      </c>
    </row>
    <row r="8642" spans="1:13">
      <c r="A8642" s="1" t="s">
        <v>10659</v>
      </c>
      <c r="B8642">
        <v>6.7571737256575099E-6</v>
      </c>
      <c r="C8642" s="1">
        <v>7.2778240215108699E-6</v>
      </c>
      <c r="D8642">
        <v>0.93548387096774199</v>
      </c>
      <c r="E8642">
        <v>0.93258426966292096</v>
      </c>
      <c r="F8642">
        <v>0.99702380952380998</v>
      </c>
      <c r="G8642">
        <v>0.89393939393939403</v>
      </c>
      <c r="H8642">
        <v>0.99375000000000002</v>
      </c>
      <c r="I8642">
        <v>0.95192307692307698</v>
      </c>
      <c r="J8642" s="1" t="s">
        <v>23229</v>
      </c>
      <c r="K8642" t="s">
        <v>23241</v>
      </c>
      <c r="L8642" t="s">
        <v>40528</v>
      </c>
      <c r="M8642" t="s">
        <v>40529</v>
      </c>
    </row>
    <row r="8643" spans="1:13">
      <c r="A8643" s="1" t="s">
        <v>10660</v>
      </c>
      <c r="B8643">
        <v>2.3590790616653199E-4</v>
      </c>
      <c r="C8643" s="1">
        <v>1.6591408698007399E-4</v>
      </c>
      <c r="D8643">
        <v>0.42857142857142899</v>
      </c>
      <c r="E8643">
        <v>0.24025974025974001</v>
      </c>
      <c r="F8643">
        <v>0.66666666666666696</v>
      </c>
      <c r="G8643">
        <v>0.83333333333333304</v>
      </c>
      <c r="H8643">
        <v>0.64545454545454595</v>
      </c>
      <c r="I8643">
        <v>0.6015625</v>
      </c>
      <c r="J8643" s="1">
        <v>0</v>
      </c>
      <c r="K8643" t="s">
        <v>23241</v>
      </c>
      <c r="L8643" t="s">
        <v>40530</v>
      </c>
      <c r="M8643" t="s">
        <v>40531</v>
      </c>
    </row>
    <row r="8644" spans="1:13">
      <c r="A8644" s="1" t="s">
        <v>10661</v>
      </c>
      <c r="B8644">
        <v>1.2332942139612699E-6</v>
      </c>
      <c r="C8644" s="1">
        <v>5.8293911441921901E-5</v>
      </c>
      <c r="D8644">
        <v>0.91666666666666696</v>
      </c>
      <c r="E8644">
        <v>0.94262295081967196</v>
      </c>
      <c r="F8644">
        <v>0.17307692307692299</v>
      </c>
      <c r="G8644">
        <v>0.35185185185185203</v>
      </c>
      <c r="H8644">
        <v>9.2857142857142902E-2</v>
      </c>
      <c r="I8644">
        <v>0.238095238095238</v>
      </c>
      <c r="J8644" s="1" t="s">
        <v>23229</v>
      </c>
      <c r="K8644" t="s">
        <v>23241</v>
      </c>
      <c r="L8644" t="s">
        <v>40532</v>
      </c>
      <c r="M8644" t="s">
        <v>40533</v>
      </c>
    </row>
    <row r="8645" spans="1:13">
      <c r="A8645" s="1" t="s">
        <v>10662</v>
      </c>
      <c r="B8645">
        <v>3.8856978033588303E-5</v>
      </c>
      <c r="C8645" s="1">
        <v>3.9782996317377197E-6</v>
      </c>
      <c r="D8645">
        <v>0.265625</v>
      </c>
      <c r="E8645">
        <v>0.27368421052631597</v>
      </c>
      <c r="F8645">
        <v>1.28865979381443E-2</v>
      </c>
      <c r="G8645">
        <v>8.9285714285714298E-3</v>
      </c>
      <c r="H8645">
        <v>4.5045045045045001E-3</v>
      </c>
      <c r="I8645">
        <v>2.1929824561403501E-2</v>
      </c>
      <c r="J8645" s="1">
        <v>0</v>
      </c>
      <c r="K8645" t="s">
        <v>23241</v>
      </c>
      <c r="L8645" t="s">
        <v>40534</v>
      </c>
      <c r="M8645" t="s">
        <v>40535</v>
      </c>
    </row>
    <row r="8646" spans="1:13">
      <c r="A8646" s="1" t="s">
        <v>10663</v>
      </c>
      <c r="B8646">
        <v>1.01486134860745E-5</v>
      </c>
      <c r="C8646" s="1">
        <v>4.0233758912132297E-6</v>
      </c>
      <c r="D8646">
        <v>1.5625E-2</v>
      </c>
      <c r="E8646">
        <v>2.6041666666666699E-2</v>
      </c>
      <c r="F8646">
        <v>7.7720207253886E-3</v>
      </c>
      <c r="G8646">
        <v>0</v>
      </c>
      <c r="H8646">
        <v>2.3148148148148098E-2</v>
      </c>
      <c r="I8646">
        <v>5.0000000000000001E-3</v>
      </c>
      <c r="J8646" s="1">
        <v>0.05</v>
      </c>
      <c r="K8646" t="s">
        <v>23240</v>
      </c>
      <c r="L8646" t="s">
        <v>40536</v>
      </c>
      <c r="M8646" t="s">
        <v>40537</v>
      </c>
    </row>
    <row r="8647" spans="1:13">
      <c r="A8647" s="1" t="s">
        <v>10664</v>
      </c>
      <c r="B8647">
        <v>8.4801687094350295E-8</v>
      </c>
      <c r="C8647" s="1">
        <v>4.9312627698875396E-7</v>
      </c>
      <c r="D8647">
        <v>1</v>
      </c>
      <c r="E8647">
        <v>1</v>
      </c>
      <c r="F8647">
        <v>1</v>
      </c>
      <c r="G8647">
        <v>0.97169811320754695</v>
      </c>
      <c r="H8647">
        <v>1</v>
      </c>
      <c r="I8647">
        <v>1</v>
      </c>
      <c r="J8647" s="1" t="s">
        <v>23229</v>
      </c>
      <c r="K8647" t="s">
        <v>23241</v>
      </c>
      <c r="L8647" t="s">
        <v>40538</v>
      </c>
      <c r="M8647" t="s">
        <v>40539</v>
      </c>
    </row>
    <row r="8648" spans="1:13">
      <c r="A8648" s="1" t="s">
        <v>10665</v>
      </c>
      <c r="B8648">
        <v>1.6166937020208201E-9</v>
      </c>
      <c r="C8648" s="1">
        <v>2.2284256821213E-5</v>
      </c>
      <c r="D8648">
        <v>1.6129032258064498E-2</v>
      </c>
      <c r="E8648">
        <v>0</v>
      </c>
      <c r="F8648">
        <v>0</v>
      </c>
      <c r="G8648">
        <v>0.51136363636363602</v>
      </c>
      <c r="H8648">
        <v>1.5625E-2</v>
      </c>
      <c r="I8648">
        <v>0.26315789473684198</v>
      </c>
      <c r="J8648" s="1">
        <v>0</v>
      </c>
      <c r="K8648" t="s">
        <v>23239</v>
      </c>
      <c r="L8648" t="s">
        <v>40540</v>
      </c>
      <c r="M8648" t="s">
        <v>40541</v>
      </c>
    </row>
    <row r="8649" spans="1:13">
      <c r="A8649" s="1" t="s">
        <v>10666</v>
      </c>
      <c r="B8649">
        <v>1.02214035018291E-8</v>
      </c>
      <c r="C8649" s="1">
        <v>1.3161320667815701E-6</v>
      </c>
      <c r="D8649">
        <v>0</v>
      </c>
      <c r="E8649">
        <v>0</v>
      </c>
      <c r="F8649">
        <v>0</v>
      </c>
      <c r="G8649">
        <v>2.5862068965517199E-2</v>
      </c>
      <c r="H8649">
        <v>4.4247787610619503E-3</v>
      </c>
      <c r="I8649">
        <v>2.8000000000000001E-2</v>
      </c>
      <c r="J8649" s="1" t="s">
        <v>23229</v>
      </c>
      <c r="K8649" t="s">
        <v>23239</v>
      </c>
      <c r="L8649" t="s">
        <v>40542</v>
      </c>
      <c r="M8649" t="s">
        <v>40543</v>
      </c>
    </row>
    <row r="8650" spans="1:13">
      <c r="A8650" s="1" t="s">
        <v>10667</v>
      </c>
      <c r="B8650">
        <v>2.6739984019397299E-6</v>
      </c>
      <c r="C8650" s="1">
        <v>7.7103396676829005E-6</v>
      </c>
      <c r="D8650">
        <v>0.25806451612903197</v>
      </c>
      <c r="E8650">
        <v>4.9382716049382699E-2</v>
      </c>
      <c r="F8650">
        <v>4.3814432989690698E-2</v>
      </c>
      <c r="G8650">
        <v>0</v>
      </c>
      <c r="H8650">
        <v>1.33928571428571E-2</v>
      </c>
      <c r="I8650">
        <v>1.53061224489796E-2</v>
      </c>
      <c r="J8650" s="1" t="s">
        <v>23229</v>
      </c>
      <c r="K8650" t="s">
        <v>23239</v>
      </c>
      <c r="L8650" t="s">
        <v>40544</v>
      </c>
      <c r="M8650" t="s">
        <v>40545</v>
      </c>
    </row>
    <row r="8651" spans="1:13">
      <c r="A8651" s="1" t="s">
        <v>10668</v>
      </c>
      <c r="B8651">
        <v>8.8939521144368196E-6</v>
      </c>
      <c r="C8651" s="1">
        <v>1.1527711664717099E-6</v>
      </c>
      <c r="D8651">
        <v>0.9</v>
      </c>
      <c r="E8651">
        <v>0.82876712328767099</v>
      </c>
      <c r="F8651">
        <v>0.98347107438016501</v>
      </c>
      <c r="G8651">
        <v>1</v>
      </c>
      <c r="H8651">
        <v>0.984375</v>
      </c>
      <c r="I8651">
        <v>1</v>
      </c>
      <c r="J8651" s="1">
        <v>1</v>
      </c>
      <c r="K8651" t="s">
        <v>23238</v>
      </c>
      <c r="L8651" t="s">
        <v>40546</v>
      </c>
      <c r="M8651" t="s">
        <v>40547</v>
      </c>
    </row>
    <row r="8652" spans="1:13">
      <c r="A8652" s="1" t="s">
        <v>10669</v>
      </c>
      <c r="B8652">
        <v>8.2920750239543404E-8</v>
      </c>
      <c r="C8652" s="1">
        <v>1.0501089426899199E-6</v>
      </c>
      <c r="D8652">
        <v>1</v>
      </c>
      <c r="E8652">
        <v>1</v>
      </c>
      <c r="F8652">
        <v>1</v>
      </c>
      <c r="G8652">
        <v>0.95454545454545503</v>
      </c>
      <c r="H8652">
        <v>0.99122807017543901</v>
      </c>
      <c r="I8652">
        <v>0.986363636363636</v>
      </c>
      <c r="J8652" s="1" t="s">
        <v>23229</v>
      </c>
      <c r="K8652" t="s">
        <v>23237</v>
      </c>
      <c r="L8652" t="s">
        <v>40548</v>
      </c>
      <c r="M8652" t="s">
        <v>40549</v>
      </c>
    </row>
    <row r="8653" spans="1:13">
      <c r="A8653" s="1" t="s">
        <v>10670</v>
      </c>
      <c r="B8653">
        <v>4.5366010969442E-6</v>
      </c>
      <c r="C8653" s="1">
        <v>2.7394247116547098E-6</v>
      </c>
      <c r="D8653">
        <v>0.87096774193548399</v>
      </c>
      <c r="E8653">
        <v>0.91954022988505701</v>
      </c>
      <c r="F8653">
        <v>0.93461538461538496</v>
      </c>
      <c r="G8653">
        <v>0.96875</v>
      </c>
      <c r="H8653">
        <v>0.91874999999999996</v>
      </c>
      <c r="I8653">
        <v>0.93269230769230804</v>
      </c>
      <c r="J8653" s="1">
        <v>1</v>
      </c>
      <c r="K8653" t="s">
        <v>23241</v>
      </c>
      <c r="L8653" t="s">
        <v>40550</v>
      </c>
      <c r="M8653" t="s">
        <v>40551</v>
      </c>
    </row>
    <row r="8654" spans="1:13">
      <c r="A8654" s="1" t="s">
        <v>10671</v>
      </c>
      <c r="B8654">
        <v>5.4586450854960898E-5</v>
      </c>
      <c r="C8654" s="1">
        <v>4.7912696677811003E-6</v>
      </c>
      <c r="D8654">
        <v>0.16666666666666699</v>
      </c>
      <c r="E8654">
        <v>0.238095238095238</v>
      </c>
      <c r="F8654">
        <v>5.2356020942408397E-3</v>
      </c>
      <c r="G8654">
        <v>0.1</v>
      </c>
      <c r="H8654">
        <v>9.6153846153846194E-3</v>
      </c>
      <c r="I8654">
        <v>1.2987012987013E-2</v>
      </c>
      <c r="J8654" s="1" t="s">
        <v>23229</v>
      </c>
      <c r="K8654" t="s">
        <v>23241</v>
      </c>
      <c r="L8654" t="s">
        <v>40552</v>
      </c>
      <c r="M8654" t="s">
        <v>40553</v>
      </c>
    </row>
    <row r="8655" spans="1:13">
      <c r="A8655" s="1" t="s">
        <v>10672</v>
      </c>
      <c r="B8655">
        <v>6.8431358827550198E-8</v>
      </c>
      <c r="C8655" s="1">
        <v>2.6452087760605E-9</v>
      </c>
      <c r="D8655">
        <v>1</v>
      </c>
      <c r="E8655">
        <v>1</v>
      </c>
      <c r="F8655">
        <v>0.99122807017543901</v>
      </c>
      <c r="G8655">
        <v>1</v>
      </c>
      <c r="H8655">
        <v>1</v>
      </c>
      <c r="I8655">
        <v>1</v>
      </c>
      <c r="J8655" s="1">
        <v>0</v>
      </c>
      <c r="K8655" t="s">
        <v>23239</v>
      </c>
      <c r="L8655" t="s">
        <v>40554</v>
      </c>
      <c r="M8655" t="s">
        <v>40555</v>
      </c>
    </row>
    <row r="8656" spans="1:13">
      <c r="A8656" s="1" t="s">
        <v>10673</v>
      </c>
      <c r="B8656">
        <v>4.4591301692196203E-6</v>
      </c>
      <c r="C8656" s="1">
        <v>1.7049910834347899E-5</v>
      </c>
      <c r="D8656">
        <v>0.203125</v>
      </c>
      <c r="E8656">
        <v>0.15104166666666699</v>
      </c>
      <c r="F8656">
        <v>1.7948717948717899E-2</v>
      </c>
      <c r="G8656">
        <v>8.6206896551724102E-3</v>
      </c>
      <c r="H8656">
        <v>8.9285714285714298E-3</v>
      </c>
      <c r="I8656">
        <v>0.133064516129032</v>
      </c>
      <c r="J8656" s="1">
        <v>0</v>
      </c>
      <c r="K8656" t="s">
        <v>23242</v>
      </c>
      <c r="L8656" t="s">
        <v>40556</v>
      </c>
      <c r="M8656" t="s">
        <v>40557</v>
      </c>
    </row>
    <row r="8657" spans="1:13">
      <c r="A8657" s="1" t="s">
        <v>10674</v>
      </c>
      <c r="B8657">
        <v>5.0418701777440097E-6</v>
      </c>
      <c r="C8657" s="1">
        <v>1.05649121618216E-5</v>
      </c>
      <c r="D8657">
        <v>1.5625E-2</v>
      </c>
      <c r="E8657">
        <v>1.5789473684210499E-2</v>
      </c>
      <c r="F8657">
        <v>9.1891891891891897E-2</v>
      </c>
      <c r="G8657">
        <v>1.02040816326531E-2</v>
      </c>
      <c r="H8657">
        <v>2.5641025641025599E-2</v>
      </c>
      <c r="I8657">
        <v>5.2083333333333296E-3</v>
      </c>
      <c r="J8657" s="1" t="s">
        <v>23229</v>
      </c>
      <c r="K8657" t="s">
        <v>23238</v>
      </c>
      <c r="L8657" t="s">
        <v>40558</v>
      </c>
      <c r="M8657" t="s">
        <v>40559</v>
      </c>
    </row>
    <row r="8658" spans="1:13">
      <c r="A8658" s="1" t="s">
        <v>10675</v>
      </c>
      <c r="B8658">
        <v>2.1126380181923199E-5</v>
      </c>
      <c r="C8658" s="1">
        <v>5.1270797147249E-7</v>
      </c>
      <c r="D8658">
        <v>0.92857142857142905</v>
      </c>
      <c r="E8658">
        <v>0.86144578313252995</v>
      </c>
      <c r="F8658">
        <v>0.95754716981132104</v>
      </c>
      <c r="G8658">
        <v>0.97727272727272696</v>
      </c>
      <c r="H8658">
        <v>1</v>
      </c>
      <c r="I8658">
        <v>0.92465753424657504</v>
      </c>
      <c r="J8658" s="1">
        <v>0.92857142857142905</v>
      </c>
      <c r="K8658" t="s">
        <v>23242</v>
      </c>
      <c r="L8658" t="s">
        <v>40560</v>
      </c>
      <c r="M8658" t="s">
        <v>40561</v>
      </c>
    </row>
    <row r="8659" spans="1:13">
      <c r="A8659" s="1" t="s">
        <v>10676</v>
      </c>
      <c r="B8659">
        <v>1.52222950555421E-4</v>
      </c>
      <c r="C8659" s="1">
        <v>2.7894235370028702E-5</v>
      </c>
      <c r="D8659">
        <v>0.42857142857142899</v>
      </c>
      <c r="E8659">
        <v>0.66891891891891897</v>
      </c>
      <c r="F8659">
        <v>8.8571428571428606E-2</v>
      </c>
      <c r="G8659">
        <v>7.69230769230769E-2</v>
      </c>
      <c r="H8659">
        <v>4.8780487804878099E-2</v>
      </c>
      <c r="I8659">
        <v>2.3076923076923099E-2</v>
      </c>
      <c r="J8659" s="1">
        <v>0</v>
      </c>
      <c r="K8659" t="s">
        <v>23239</v>
      </c>
      <c r="L8659" t="s">
        <v>40562</v>
      </c>
      <c r="M8659" t="s">
        <v>40563</v>
      </c>
    </row>
    <row r="8660" spans="1:13">
      <c r="A8660" s="1" t="s">
        <v>10677</v>
      </c>
      <c r="B8660">
        <v>1.985490717095E-4</v>
      </c>
      <c r="C8660" s="1">
        <v>1.6938448411857299E-4</v>
      </c>
      <c r="D8660">
        <v>1</v>
      </c>
      <c r="E8660">
        <v>0.99479166666666696</v>
      </c>
      <c r="F8660">
        <v>0.45897435897435901</v>
      </c>
      <c r="G8660">
        <v>0.97368421052631604</v>
      </c>
      <c r="H8660">
        <v>0.67567567567567599</v>
      </c>
      <c r="I8660">
        <v>0.95901639344262302</v>
      </c>
      <c r="J8660" s="1" t="s">
        <v>23229</v>
      </c>
      <c r="K8660" t="s">
        <v>23241</v>
      </c>
      <c r="L8660" t="s">
        <v>40564</v>
      </c>
      <c r="M8660" t="s">
        <v>40565</v>
      </c>
    </row>
    <row r="8661" spans="1:13">
      <c r="A8661" s="1" t="s">
        <v>10678</v>
      </c>
      <c r="B8661">
        <v>6.8975715270400698E-5</v>
      </c>
      <c r="C8661" s="1">
        <v>3.2886113719397001E-5</v>
      </c>
      <c r="D8661">
        <v>0</v>
      </c>
      <c r="E8661">
        <v>0</v>
      </c>
      <c r="F8661">
        <v>0.27096774193548401</v>
      </c>
      <c r="G8661">
        <v>8.1395348837209294E-2</v>
      </c>
      <c r="H8661">
        <v>0.15625</v>
      </c>
      <c r="I8661">
        <v>0.13013698630136999</v>
      </c>
      <c r="J8661" s="1">
        <v>0</v>
      </c>
      <c r="K8661" t="s">
        <v>23241</v>
      </c>
      <c r="L8661" t="s">
        <v>40566</v>
      </c>
      <c r="M8661" t="s">
        <v>40567</v>
      </c>
    </row>
    <row r="8662" spans="1:13">
      <c r="A8662" s="1" t="s">
        <v>10679</v>
      </c>
      <c r="B8662">
        <v>1.4920957545586201E-5</v>
      </c>
      <c r="C8662" s="1">
        <v>1.6572602147180801E-5</v>
      </c>
      <c r="D8662">
        <v>0</v>
      </c>
      <c r="E8662">
        <v>0</v>
      </c>
      <c r="F8662">
        <v>8.2051282051282107E-2</v>
      </c>
      <c r="G8662">
        <v>8.6206896551724102E-3</v>
      </c>
      <c r="H8662">
        <v>0.17699115044247801</v>
      </c>
      <c r="I8662">
        <v>2.4590163934426201E-2</v>
      </c>
      <c r="J8662" s="1">
        <v>0</v>
      </c>
      <c r="K8662" t="s">
        <v>23238</v>
      </c>
      <c r="L8662" t="s">
        <v>40568</v>
      </c>
      <c r="M8662" t="s">
        <v>40569</v>
      </c>
    </row>
    <row r="8663" spans="1:13">
      <c r="A8663" s="1" t="s">
        <v>10680</v>
      </c>
      <c r="B8663">
        <v>1.16840135972021E-5</v>
      </c>
      <c r="C8663" s="1">
        <v>1.06547434627589E-6</v>
      </c>
      <c r="D8663">
        <v>0.96875</v>
      </c>
      <c r="E8663">
        <v>0.96276595744680804</v>
      </c>
      <c r="F8663">
        <v>0.98170731707317105</v>
      </c>
      <c r="G8663">
        <v>0.97872340425531901</v>
      </c>
      <c r="H8663">
        <v>0.97807017543859698</v>
      </c>
      <c r="I8663">
        <v>0.97938144329896903</v>
      </c>
      <c r="J8663" s="1" t="s">
        <v>23229</v>
      </c>
      <c r="K8663" t="s">
        <v>23238</v>
      </c>
      <c r="L8663" t="s">
        <v>40570</v>
      </c>
      <c r="M8663" t="s">
        <v>40571</v>
      </c>
    </row>
    <row r="8664" spans="1:13">
      <c r="A8664" s="1" t="s">
        <v>10681</v>
      </c>
      <c r="B8664">
        <v>2.2147322451004299E-6</v>
      </c>
      <c r="C8664" s="1">
        <v>2.7444713323259303E-7</v>
      </c>
      <c r="D8664">
        <v>0.41666666666666702</v>
      </c>
      <c r="E8664">
        <v>0.327380952380952</v>
      </c>
      <c r="F8664">
        <v>0.35761589403973498</v>
      </c>
      <c r="G8664">
        <v>0.16129032258064499</v>
      </c>
      <c r="H8664">
        <v>0.24374999999999999</v>
      </c>
      <c r="I8664">
        <v>0.170212765957447</v>
      </c>
      <c r="J8664" s="1">
        <v>0</v>
      </c>
      <c r="K8664" t="s">
        <v>23241</v>
      </c>
      <c r="L8664" t="s">
        <v>40572</v>
      </c>
      <c r="M8664" t="s">
        <v>40573</v>
      </c>
    </row>
    <row r="8665" spans="1:13">
      <c r="A8665" s="1" t="s">
        <v>10682</v>
      </c>
      <c r="B8665">
        <v>1.36150236304861E-5</v>
      </c>
      <c r="C8665" s="1">
        <v>2.5180106730332E-5</v>
      </c>
      <c r="D8665">
        <v>1</v>
      </c>
      <c r="E8665">
        <v>0.99431818181818199</v>
      </c>
      <c r="F8665">
        <v>0.92458100558659195</v>
      </c>
      <c r="G8665">
        <v>0.86363636363636398</v>
      </c>
      <c r="H8665">
        <v>0.57558139534883701</v>
      </c>
      <c r="I8665">
        <v>0.99019607843137303</v>
      </c>
      <c r="J8665" s="1">
        <v>1</v>
      </c>
      <c r="K8665" t="s">
        <v>23241</v>
      </c>
      <c r="L8665" t="s">
        <v>40574</v>
      </c>
      <c r="M8665" t="s">
        <v>40575</v>
      </c>
    </row>
    <row r="8666" spans="1:13">
      <c r="A8666" s="1" t="s">
        <v>10683</v>
      </c>
      <c r="B8666">
        <v>1.63322312132128E-6</v>
      </c>
      <c r="C8666" s="1">
        <v>6.1735093745528195E-8</v>
      </c>
      <c r="D8666">
        <v>5.3571428571428603E-2</v>
      </c>
      <c r="E8666">
        <v>2.0833333333333301E-2</v>
      </c>
      <c r="F8666">
        <v>0</v>
      </c>
      <c r="G8666">
        <v>0</v>
      </c>
      <c r="H8666">
        <v>0</v>
      </c>
      <c r="I8666">
        <v>0</v>
      </c>
      <c r="J8666" s="1" t="s">
        <v>23229</v>
      </c>
      <c r="K8666" t="s">
        <v>23242</v>
      </c>
      <c r="L8666" t="s">
        <v>40576</v>
      </c>
      <c r="M8666" t="s">
        <v>40577</v>
      </c>
    </row>
    <row r="8667" spans="1:13">
      <c r="A8667" s="1" t="s">
        <v>10684</v>
      </c>
      <c r="B8667">
        <v>1.13683109793907E-6</v>
      </c>
      <c r="C8667" s="1">
        <v>1.01812117842129E-6</v>
      </c>
      <c r="D8667">
        <v>0</v>
      </c>
      <c r="E8667">
        <v>0</v>
      </c>
      <c r="F8667">
        <v>0</v>
      </c>
      <c r="G8667">
        <v>8.6206896551724102E-3</v>
      </c>
      <c r="H8667">
        <v>0</v>
      </c>
      <c r="I8667">
        <v>1.2396694214876E-2</v>
      </c>
      <c r="J8667" s="1">
        <v>0</v>
      </c>
      <c r="K8667" t="s">
        <v>23241</v>
      </c>
      <c r="L8667" t="s">
        <v>40578</v>
      </c>
      <c r="M8667" t="s">
        <v>40579</v>
      </c>
    </row>
    <row r="8668" spans="1:13">
      <c r="A8668" s="1" t="s">
        <v>10685</v>
      </c>
      <c r="B8668">
        <v>6.8534029237612103E-7</v>
      </c>
      <c r="C8668" s="1">
        <v>3.6410384574766801E-6</v>
      </c>
      <c r="D8668">
        <v>0.984375</v>
      </c>
      <c r="E8668">
        <v>1</v>
      </c>
      <c r="F8668">
        <v>0.99715909090909105</v>
      </c>
      <c r="G8668">
        <v>1</v>
      </c>
      <c r="H8668">
        <v>0.907407407407407</v>
      </c>
      <c r="I8668">
        <v>0.97368421052631604</v>
      </c>
      <c r="J8668" s="1" t="s">
        <v>23229</v>
      </c>
      <c r="K8668" t="s">
        <v>23238</v>
      </c>
      <c r="L8668" t="s">
        <v>40580</v>
      </c>
      <c r="M8668" t="s">
        <v>40581</v>
      </c>
    </row>
    <row r="8669" spans="1:13">
      <c r="A8669" s="1" t="s">
        <v>10686</v>
      </c>
      <c r="B8669">
        <v>3.3843741816990797E-5</v>
      </c>
      <c r="C8669" s="1">
        <v>9.6681414572437894E-7</v>
      </c>
      <c r="D8669">
        <v>5.8823529411764698E-2</v>
      </c>
      <c r="E8669">
        <v>0</v>
      </c>
      <c r="F8669">
        <v>0.154838709677419</v>
      </c>
      <c r="G8669">
        <v>0</v>
      </c>
      <c r="H8669">
        <v>0.266666666666667</v>
      </c>
      <c r="I8669">
        <v>5.7692307692307702E-2</v>
      </c>
      <c r="J8669" s="1">
        <v>0</v>
      </c>
      <c r="K8669" t="s">
        <v>23238</v>
      </c>
      <c r="L8669" t="s">
        <v>40582</v>
      </c>
      <c r="M8669" t="s">
        <v>40583</v>
      </c>
    </row>
    <row r="8670" spans="1:13">
      <c r="A8670" s="1" t="s">
        <v>10687</v>
      </c>
      <c r="B8670">
        <v>1.7112411103587901E-6</v>
      </c>
      <c r="C8670" s="1">
        <v>2.3871521552851999E-5</v>
      </c>
      <c r="D8670">
        <v>0.97826086956521696</v>
      </c>
      <c r="E8670">
        <v>0.93076923076923102</v>
      </c>
      <c r="F8670">
        <v>0.90196078431372595</v>
      </c>
      <c r="G8670">
        <v>1</v>
      </c>
      <c r="H8670">
        <v>0.99275362318840599</v>
      </c>
      <c r="I8670">
        <v>0.96666666666666701</v>
      </c>
      <c r="J8670" s="1">
        <v>1</v>
      </c>
      <c r="K8670" t="s">
        <v>23237</v>
      </c>
      <c r="L8670" t="s">
        <v>40584</v>
      </c>
      <c r="M8670" t="s">
        <v>40585</v>
      </c>
    </row>
    <row r="8671" spans="1:13">
      <c r="A8671" s="1" t="s">
        <v>10688</v>
      </c>
      <c r="B8671">
        <v>1.24222854010978E-5</v>
      </c>
      <c r="C8671" s="1">
        <v>1.2577163571709699E-4</v>
      </c>
      <c r="D8671">
        <v>0</v>
      </c>
      <c r="E8671">
        <v>6.17283950617284E-3</v>
      </c>
      <c r="F8671">
        <v>0.19551282051282101</v>
      </c>
      <c r="G8671">
        <v>0.18518518518518501</v>
      </c>
      <c r="H8671">
        <v>0.107594936708861</v>
      </c>
      <c r="I8671">
        <v>0.157142857142857</v>
      </c>
      <c r="J8671" s="1">
        <v>0</v>
      </c>
      <c r="K8671" t="s">
        <v>23237</v>
      </c>
      <c r="L8671" t="s">
        <v>40586</v>
      </c>
      <c r="M8671" t="s">
        <v>40587</v>
      </c>
    </row>
    <row r="8672" spans="1:13">
      <c r="A8672" s="1" t="s">
        <v>10689</v>
      </c>
      <c r="B8672">
        <v>2.9166650482317498E-7</v>
      </c>
      <c r="C8672" s="1">
        <v>7.8539408726535898E-7</v>
      </c>
      <c r="D8672">
        <v>0.98387096774193505</v>
      </c>
      <c r="E8672">
        <v>1</v>
      </c>
      <c r="F8672">
        <v>1</v>
      </c>
      <c r="G8672">
        <v>0.7</v>
      </c>
      <c r="H8672">
        <v>0.99468085106382997</v>
      </c>
      <c r="I8672">
        <v>0.86538461538461497</v>
      </c>
      <c r="J8672" s="1">
        <v>1</v>
      </c>
      <c r="K8672" t="s">
        <v>23238</v>
      </c>
      <c r="L8672" t="s">
        <v>40588</v>
      </c>
      <c r="M8672" t="s">
        <v>40589</v>
      </c>
    </row>
    <row r="8673" spans="1:13">
      <c r="A8673" s="1" t="s">
        <v>10690</v>
      </c>
      <c r="B8673">
        <v>1.10790440896253E-5</v>
      </c>
      <c r="C8673" s="1">
        <v>4.9403823458822504E-7</v>
      </c>
      <c r="D8673">
        <v>0.90322580645161299</v>
      </c>
      <c r="E8673">
        <v>0.82558139534883701</v>
      </c>
      <c r="F8673">
        <v>1</v>
      </c>
      <c r="G8673">
        <v>1</v>
      </c>
      <c r="H8673">
        <v>1</v>
      </c>
      <c r="I8673">
        <v>1</v>
      </c>
      <c r="J8673" s="1" t="s">
        <v>23229</v>
      </c>
      <c r="K8673" t="s">
        <v>23238</v>
      </c>
      <c r="L8673" t="s">
        <v>40590</v>
      </c>
      <c r="M8673" t="s">
        <v>40591</v>
      </c>
    </row>
    <row r="8674" spans="1:13">
      <c r="A8674" s="1" t="s">
        <v>10691</v>
      </c>
      <c r="B8674">
        <v>9.3189812626867305E-5</v>
      </c>
      <c r="C8674" s="1">
        <v>9.79893382236495E-5</v>
      </c>
      <c r="D8674">
        <v>0</v>
      </c>
      <c r="E8674">
        <v>0</v>
      </c>
      <c r="F8674">
        <v>0.37579617834394902</v>
      </c>
      <c r="G8674">
        <v>1.85185185185185E-2</v>
      </c>
      <c r="H8674">
        <v>4.5454545454545497E-2</v>
      </c>
      <c r="I8674">
        <v>4.2857142857142899E-2</v>
      </c>
      <c r="J8674" s="1">
        <v>0.05</v>
      </c>
      <c r="K8674" t="s">
        <v>23238</v>
      </c>
      <c r="L8674" t="s">
        <v>40592</v>
      </c>
      <c r="M8674" t="s">
        <v>40593</v>
      </c>
    </row>
    <row r="8675" spans="1:13">
      <c r="A8675" s="1" t="s">
        <v>10692</v>
      </c>
      <c r="B8675">
        <v>2.9061819811564897E-7</v>
      </c>
      <c r="C8675" s="1">
        <v>4.2368560999833503E-6</v>
      </c>
      <c r="D8675">
        <v>0.14285714285714299</v>
      </c>
      <c r="E8675">
        <v>8.6956521739130405E-2</v>
      </c>
      <c r="F8675">
        <v>0.11333333333333299</v>
      </c>
      <c r="G8675">
        <v>3.4883720930232599E-2</v>
      </c>
      <c r="H8675">
        <v>0.149484536082474</v>
      </c>
      <c r="I8675">
        <v>0.1</v>
      </c>
      <c r="J8675" s="1">
        <v>0</v>
      </c>
      <c r="K8675" t="s">
        <v>23242</v>
      </c>
      <c r="L8675" t="s">
        <v>40594</v>
      </c>
      <c r="M8675" t="s">
        <v>40595</v>
      </c>
    </row>
    <row r="8676" spans="1:13">
      <c r="A8676" s="1" t="s">
        <v>10693</v>
      </c>
      <c r="B8676">
        <v>1.11119115899017E-6</v>
      </c>
      <c r="C8676" s="1">
        <v>1.33278084107974E-5</v>
      </c>
      <c r="D8676">
        <v>0</v>
      </c>
      <c r="E8676">
        <v>5.2083333333333296E-3</v>
      </c>
      <c r="F8676">
        <v>2.5906735751295299E-3</v>
      </c>
      <c r="G8676">
        <v>0.53636363636363604</v>
      </c>
      <c r="H8676">
        <v>8.9285714285714298E-3</v>
      </c>
      <c r="I8676">
        <v>0.128099173553719</v>
      </c>
      <c r="J8676" s="1" t="s">
        <v>23229</v>
      </c>
      <c r="K8676" t="s">
        <v>23241</v>
      </c>
      <c r="L8676" t="s">
        <v>40596</v>
      </c>
      <c r="M8676" t="s">
        <v>40597</v>
      </c>
    </row>
    <row r="8677" spans="1:13">
      <c r="A8677" s="1" t="s">
        <v>10694</v>
      </c>
      <c r="B8677">
        <v>1.43742271673065E-7</v>
      </c>
      <c r="C8677" s="1">
        <v>1.10732257096754E-5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0.94623655913978499</v>
      </c>
      <c r="J8677" s="1">
        <v>1</v>
      </c>
      <c r="K8677" t="s">
        <v>23239</v>
      </c>
      <c r="L8677" t="s">
        <v>40598</v>
      </c>
      <c r="M8677" t="s">
        <v>40599</v>
      </c>
    </row>
    <row r="8678" spans="1:13">
      <c r="A8678" s="1" t="s">
        <v>10695</v>
      </c>
      <c r="B8678">
        <v>3.61108697179755E-8</v>
      </c>
      <c r="C8678" s="1">
        <v>5.9944165604370399E-7</v>
      </c>
      <c r="D8678">
        <v>1</v>
      </c>
      <c r="E8678">
        <v>1</v>
      </c>
      <c r="F8678">
        <v>1</v>
      </c>
      <c r="G8678">
        <v>0.99038461538461497</v>
      </c>
      <c r="H8678">
        <v>0.99528301886792403</v>
      </c>
      <c r="I8678">
        <v>0.99509803921568596</v>
      </c>
      <c r="J8678" s="1">
        <v>0</v>
      </c>
      <c r="K8678" t="s">
        <v>23238</v>
      </c>
      <c r="L8678" t="s">
        <v>40600</v>
      </c>
      <c r="M8678" t="s">
        <v>40601</v>
      </c>
    </row>
    <row r="8679" spans="1:13">
      <c r="A8679" s="1" t="s">
        <v>10696</v>
      </c>
      <c r="B8679">
        <v>6.4245922575871502E-6</v>
      </c>
      <c r="C8679" s="1">
        <v>4.4287373731515397E-9</v>
      </c>
      <c r="D8679">
        <v>4.8387096774193498E-2</v>
      </c>
      <c r="E8679">
        <v>0</v>
      </c>
      <c r="F8679">
        <v>0</v>
      </c>
      <c r="G8679">
        <v>0</v>
      </c>
      <c r="H8679">
        <v>0</v>
      </c>
      <c r="I8679">
        <v>0</v>
      </c>
      <c r="J8679" s="1" t="s">
        <v>23229</v>
      </c>
      <c r="K8679" t="s">
        <v>23239</v>
      </c>
      <c r="L8679" t="s">
        <v>40602</v>
      </c>
      <c r="M8679" t="s">
        <v>40603</v>
      </c>
    </row>
    <row r="8680" spans="1:13">
      <c r="A8680" s="1" t="s">
        <v>10697</v>
      </c>
      <c r="B8680">
        <v>3.96481817958693E-7</v>
      </c>
      <c r="C8680" s="1">
        <v>2.01540457936226E-7</v>
      </c>
      <c r="D8680">
        <v>1</v>
      </c>
      <c r="E8680">
        <v>0.93548387096774199</v>
      </c>
      <c r="F8680">
        <v>1</v>
      </c>
      <c r="G8680">
        <v>1</v>
      </c>
      <c r="H8680">
        <v>0.98913043478260898</v>
      </c>
      <c r="I8680">
        <v>1</v>
      </c>
      <c r="J8680" s="1" t="s">
        <v>23229</v>
      </c>
      <c r="K8680" t="s">
        <v>23238</v>
      </c>
      <c r="L8680" t="s">
        <v>40604</v>
      </c>
      <c r="M8680" t="s">
        <v>40605</v>
      </c>
    </row>
    <row r="8681" spans="1:13">
      <c r="A8681" s="1" t="s">
        <v>10698</v>
      </c>
      <c r="B8681">
        <v>1.4543690134982901E-4</v>
      </c>
      <c r="C8681" s="1">
        <v>1.04684882994837E-5</v>
      </c>
      <c r="D8681">
        <v>1</v>
      </c>
      <c r="E8681">
        <v>0.17857142857142899</v>
      </c>
      <c r="F8681">
        <v>0.99180327868852503</v>
      </c>
      <c r="G8681">
        <v>1</v>
      </c>
      <c r="H8681">
        <v>1</v>
      </c>
      <c r="I8681">
        <v>0.99275362318840599</v>
      </c>
      <c r="J8681" s="1" t="s">
        <v>23229</v>
      </c>
      <c r="K8681" t="s">
        <v>23239</v>
      </c>
      <c r="L8681" t="s">
        <v>40606</v>
      </c>
      <c r="M8681" t="s">
        <v>40607</v>
      </c>
    </row>
    <row r="8682" spans="1:13">
      <c r="A8682" s="1" t="s">
        <v>10699</v>
      </c>
      <c r="B8682">
        <v>8.7712330798542194E-5</v>
      </c>
      <c r="C8682" s="1">
        <v>2.5893098112977599E-4</v>
      </c>
      <c r="D8682">
        <v>0.984375</v>
      </c>
      <c r="E8682">
        <v>0.993670886075949</v>
      </c>
      <c r="F8682">
        <v>0.61855670103092797</v>
      </c>
      <c r="G8682">
        <v>0.96341463414634099</v>
      </c>
      <c r="H8682">
        <v>0.86697247706421998</v>
      </c>
      <c r="I8682">
        <v>0.963917525773196</v>
      </c>
      <c r="J8682" s="1">
        <v>1</v>
      </c>
      <c r="K8682" t="s">
        <v>23241</v>
      </c>
      <c r="L8682" t="s">
        <v>40608</v>
      </c>
      <c r="M8682" t="s">
        <v>40609</v>
      </c>
    </row>
    <row r="8683" spans="1:13">
      <c r="A8683" s="1" t="s">
        <v>10700</v>
      </c>
      <c r="B8683">
        <v>8.6957609164568294E-6</v>
      </c>
      <c r="C8683" s="1">
        <v>1.00337256069831E-6</v>
      </c>
      <c r="D8683">
        <v>1</v>
      </c>
      <c r="E8683">
        <v>1</v>
      </c>
      <c r="F8683">
        <v>0.92941176470588205</v>
      </c>
      <c r="G8683">
        <v>1</v>
      </c>
      <c r="H8683">
        <v>1</v>
      </c>
      <c r="I8683">
        <v>0.91666666666666696</v>
      </c>
      <c r="J8683" s="1" t="s">
        <v>23229</v>
      </c>
      <c r="K8683" t="s">
        <v>23241</v>
      </c>
      <c r="L8683" t="s">
        <v>40610</v>
      </c>
      <c r="M8683" t="s">
        <v>40611</v>
      </c>
    </row>
    <row r="8684" spans="1:13">
      <c r="A8684" s="1" t="s">
        <v>10701</v>
      </c>
      <c r="B8684">
        <v>1.2900307999881999E-5</v>
      </c>
      <c r="C8684" s="1">
        <v>2.0909493944810298E-5</v>
      </c>
      <c r="D8684">
        <v>0.82758620689655205</v>
      </c>
      <c r="E8684">
        <v>0.91379310344827602</v>
      </c>
      <c r="F8684">
        <v>0.99202127659574502</v>
      </c>
      <c r="G8684">
        <v>0.99090909090909096</v>
      </c>
      <c r="H8684">
        <v>0.95495495495495497</v>
      </c>
      <c r="I8684">
        <v>0.96728971962616805</v>
      </c>
      <c r="J8684" s="1" t="s">
        <v>23229</v>
      </c>
      <c r="K8684" t="s">
        <v>23239</v>
      </c>
      <c r="L8684" t="s">
        <v>40612</v>
      </c>
      <c r="M8684" t="s">
        <v>40613</v>
      </c>
    </row>
    <row r="8685" spans="1:13">
      <c r="A8685" s="1" t="s">
        <v>10702</v>
      </c>
      <c r="B8685">
        <v>3.6801225147481198E-4</v>
      </c>
      <c r="C8685" s="1">
        <v>1.77474790803623E-4</v>
      </c>
      <c r="D8685">
        <v>3.2258064516128997E-2</v>
      </c>
      <c r="E8685">
        <v>5.5555555555555601E-3</v>
      </c>
      <c r="F8685">
        <v>0.68333333333333302</v>
      </c>
      <c r="G8685">
        <v>0.19696969696969699</v>
      </c>
      <c r="H8685">
        <v>0.13186813186813201</v>
      </c>
      <c r="I8685">
        <v>0.1</v>
      </c>
      <c r="J8685" s="1" t="s">
        <v>23229</v>
      </c>
      <c r="K8685" t="s">
        <v>23240</v>
      </c>
      <c r="L8685" t="s">
        <v>40614</v>
      </c>
      <c r="M8685" t="s">
        <v>40615</v>
      </c>
    </row>
    <row r="8686" spans="1:13">
      <c r="A8686" s="1" t="s">
        <v>10703</v>
      </c>
      <c r="B8686">
        <v>1.5858729607958801E-6</v>
      </c>
      <c r="C8686" s="1">
        <v>1.37414422775025E-6</v>
      </c>
      <c r="D8686">
        <v>0.98</v>
      </c>
      <c r="E8686">
        <v>1</v>
      </c>
      <c r="F8686">
        <v>1</v>
      </c>
      <c r="G8686">
        <v>0.99056603773584895</v>
      </c>
      <c r="H8686">
        <v>0.99553571428571397</v>
      </c>
      <c r="I8686">
        <v>0.98850574712643702</v>
      </c>
      <c r="J8686" s="1">
        <v>0</v>
      </c>
      <c r="K8686" t="s">
        <v>23238</v>
      </c>
      <c r="L8686" t="s">
        <v>40616</v>
      </c>
      <c r="M8686" t="s">
        <v>40617</v>
      </c>
    </row>
    <row r="8687" spans="1:13">
      <c r="A8687" s="1" t="s">
        <v>10704</v>
      </c>
      <c r="B8687">
        <v>4.8144976241117796E-6</v>
      </c>
      <c r="C8687" s="1">
        <v>2.5483014154203199E-7</v>
      </c>
      <c r="D8687">
        <v>0</v>
      </c>
      <c r="E8687">
        <v>0.19047619047618999</v>
      </c>
      <c r="F8687">
        <v>0</v>
      </c>
      <c r="G8687">
        <v>0</v>
      </c>
      <c r="H8687">
        <v>0</v>
      </c>
      <c r="I8687">
        <v>0</v>
      </c>
      <c r="J8687" s="1">
        <v>0</v>
      </c>
      <c r="K8687" t="s">
        <v>23237</v>
      </c>
      <c r="L8687" t="s">
        <v>40618</v>
      </c>
      <c r="M8687" t="s">
        <v>40619</v>
      </c>
    </row>
    <row r="8688" spans="1:13">
      <c r="A8688" s="1" t="s">
        <v>10705</v>
      </c>
      <c r="B8688">
        <v>3.8799807162446596E-6</v>
      </c>
      <c r="C8688" s="1">
        <v>1.44142062400207E-5</v>
      </c>
      <c r="D8688">
        <v>1.7857142857142901E-2</v>
      </c>
      <c r="E8688">
        <v>0</v>
      </c>
      <c r="F8688">
        <v>0</v>
      </c>
      <c r="G8688">
        <v>0</v>
      </c>
      <c r="H8688">
        <v>4.3859649122806998E-3</v>
      </c>
      <c r="I8688">
        <v>6.0483870967741903E-2</v>
      </c>
      <c r="J8688" s="1">
        <v>0</v>
      </c>
      <c r="K8688" t="s">
        <v>23241</v>
      </c>
      <c r="L8688" t="s">
        <v>40620</v>
      </c>
      <c r="M8688" t="s">
        <v>40621</v>
      </c>
    </row>
    <row r="8689" spans="1:13">
      <c r="A8689" s="1" t="s">
        <v>10706</v>
      </c>
      <c r="B8689">
        <v>3.0023278392851801E-5</v>
      </c>
      <c r="C8689" s="1">
        <v>1.9165980696248601E-6</v>
      </c>
      <c r="D8689">
        <v>1</v>
      </c>
      <c r="E8689">
        <v>1</v>
      </c>
      <c r="F8689">
        <v>0.89175257731958801</v>
      </c>
      <c r="G8689">
        <v>1</v>
      </c>
      <c r="H8689">
        <v>0.94117647058823495</v>
      </c>
      <c r="I8689">
        <v>0.97530864197530898</v>
      </c>
      <c r="J8689" s="1">
        <v>1</v>
      </c>
      <c r="K8689" t="s">
        <v>23241</v>
      </c>
      <c r="L8689" t="s">
        <v>40622</v>
      </c>
      <c r="M8689" t="s">
        <v>40623</v>
      </c>
    </row>
    <row r="8690" spans="1:13">
      <c r="A8690" s="1" t="s">
        <v>10707</v>
      </c>
      <c r="B8690">
        <v>1.7012266302488801E-5</v>
      </c>
      <c r="C8690" s="1">
        <v>2.8735125514191099E-7</v>
      </c>
      <c r="D8690">
        <v>1</v>
      </c>
      <c r="E8690">
        <v>0.85483870967741904</v>
      </c>
      <c r="F8690">
        <v>1</v>
      </c>
      <c r="G8690">
        <v>1</v>
      </c>
      <c r="H8690">
        <v>1</v>
      </c>
      <c r="I8690">
        <v>1</v>
      </c>
      <c r="J8690" s="1" t="s">
        <v>23229</v>
      </c>
      <c r="K8690" t="s">
        <v>23241</v>
      </c>
      <c r="L8690" t="s">
        <v>40624</v>
      </c>
      <c r="M8690" t="s">
        <v>40625</v>
      </c>
    </row>
    <row r="8691" spans="1:13">
      <c r="A8691" s="1" t="s">
        <v>10708</v>
      </c>
      <c r="B8691">
        <v>1.12656437221558E-4</v>
      </c>
      <c r="C8691" s="1">
        <v>1.86168196391252E-5</v>
      </c>
      <c r="D8691">
        <v>0</v>
      </c>
      <c r="E8691">
        <v>0</v>
      </c>
      <c r="F8691">
        <v>5.2083333333333301E-2</v>
      </c>
      <c r="G8691">
        <v>0.60344827586206895</v>
      </c>
      <c r="H8691">
        <v>0.49166666666666697</v>
      </c>
      <c r="I8691">
        <v>0.25</v>
      </c>
      <c r="J8691" s="1">
        <v>0</v>
      </c>
      <c r="K8691" t="s">
        <v>23242</v>
      </c>
      <c r="L8691" t="s">
        <v>40626</v>
      </c>
      <c r="M8691" t="s">
        <v>40627</v>
      </c>
    </row>
    <row r="8692" spans="1:13">
      <c r="A8692" s="1" t="s">
        <v>10709</v>
      </c>
      <c r="B8692">
        <v>5.6989354707773102E-6</v>
      </c>
      <c r="C8692" s="1">
        <v>2.2397690789775099E-5</v>
      </c>
      <c r="D8692">
        <v>0.98148148148148195</v>
      </c>
      <c r="E8692">
        <v>1</v>
      </c>
      <c r="F8692">
        <v>0.99145299145299104</v>
      </c>
      <c r="G8692">
        <v>1</v>
      </c>
      <c r="H8692">
        <v>0.8</v>
      </c>
      <c r="I8692">
        <v>0.96153846153846201</v>
      </c>
      <c r="J8692" s="1">
        <v>1</v>
      </c>
      <c r="K8692" t="s">
        <v>23242</v>
      </c>
      <c r="L8692" t="s">
        <v>40628</v>
      </c>
      <c r="M8692" t="s">
        <v>40629</v>
      </c>
    </row>
    <row r="8693" spans="1:13">
      <c r="A8693" s="1" t="s">
        <v>10710</v>
      </c>
      <c r="B8693">
        <v>1.9382672034192001E-8</v>
      </c>
      <c r="C8693" s="1">
        <v>2.68717319953458E-6</v>
      </c>
      <c r="D8693">
        <v>1</v>
      </c>
      <c r="E8693">
        <v>1</v>
      </c>
      <c r="F8693">
        <v>1</v>
      </c>
      <c r="G8693">
        <v>0.58695652173913004</v>
      </c>
      <c r="H8693">
        <v>1</v>
      </c>
      <c r="I8693">
        <v>0.97674418604651203</v>
      </c>
      <c r="J8693" s="1">
        <v>1</v>
      </c>
      <c r="K8693" t="s">
        <v>23241</v>
      </c>
      <c r="L8693" t="s">
        <v>40630</v>
      </c>
      <c r="M8693" t="s">
        <v>40631</v>
      </c>
    </row>
    <row r="8694" spans="1:13">
      <c r="A8694" s="1" t="s">
        <v>10711</v>
      </c>
      <c r="B8694">
        <v>2.15895593635066E-6</v>
      </c>
      <c r="C8694" s="1">
        <v>2.19587375847865E-5</v>
      </c>
      <c r="D8694">
        <v>0.91071428571428603</v>
      </c>
      <c r="E8694">
        <v>1</v>
      </c>
      <c r="F8694">
        <v>0.839622641509434</v>
      </c>
      <c r="G8694">
        <v>0.95588235294117696</v>
      </c>
      <c r="H8694">
        <v>0.87012987012986998</v>
      </c>
      <c r="I8694">
        <v>0.93421052631578905</v>
      </c>
      <c r="J8694" s="1">
        <v>1</v>
      </c>
      <c r="K8694" t="s">
        <v>23241</v>
      </c>
      <c r="L8694" t="s">
        <v>40632</v>
      </c>
      <c r="M8694" t="s">
        <v>40633</v>
      </c>
    </row>
    <row r="8695" spans="1:13">
      <c r="A8695" s="1" t="s">
        <v>10712</v>
      </c>
      <c r="B8695">
        <v>2.5596276348262501E-7</v>
      </c>
      <c r="C8695" s="1">
        <v>9.6509068492687805E-7</v>
      </c>
      <c r="D8695">
        <v>0</v>
      </c>
      <c r="E8695">
        <v>0</v>
      </c>
      <c r="F8695">
        <v>2.5773195876288698E-3</v>
      </c>
      <c r="G8695">
        <v>9.2592592592592605E-3</v>
      </c>
      <c r="H8695">
        <v>0</v>
      </c>
      <c r="I8695">
        <v>0</v>
      </c>
      <c r="J8695" s="1">
        <v>0.68181818181818199</v>
      </c>
      <c r="K8695" t="s">
        <v>23242</v>
      </c>
      <c r="L8695" t="s">
        <v>40634</v>
      </c>
      <c r="M8695" t="s">
        <v>40635</v>
      </c>
    </row>
    <row r="8696" spans="1:13">
      <c r="A8696" s="1" t="s">
        <v>10713</v>
      </c>
      <c r="B8696">
        <v>8.5191442848651702E-5</v>
      </c>
      <c r="C8696" s="1">
        <v>1.8616605783860099E-4</v>
      </c>
      <c r="D8696">
        <v>0</v>
      </c>
      <c r="E8696">
        <v>5.5555555555555601E-3</v>
      </c>
      <c r="F8696">
        <v>0.220588235294118</v>
      </c>
      <c r="G8696">
        <v>0</v>
      </c>
      <c r="H8696">
        <v>5.3333333333333302E-2</v>
      </c>
      <c r="I8696">
        <v>0.40909090909090901</v>
      </c>
      <c r="J8696" s="1">
        <v>0</v>
      </c>
      <c r="K8696" t="s">
        <v>23237</v>
      </c>
      <c r="L8696" t="s">
        <v>40636</v>
      </c>
      <c r="M8696" t="s">
        <v>40637</v>
      </c>
    </row>
    <row r="8697" spans="1:13">
      <c r="A8697" s="1" t="s">
        <v>10714</v>
      </c>
      <c r="B8697">
        <v>9.4325733945976808E-6</v>
      </c>
      <c r="C8697" s="1">
        <v>2.88514939484629E-6</v>
      </c>
      <c r="D8697">
        <v>6.25E-2</v>
      </c>
      <c r="E8697">
        <v>0</v>
      </c>
      <c r="F8697">
        <v>3.1746031746031703E-2</v>
      </c>
      <c r="G8697">
        <v>8.9285714285714302E-2</v>
      </c>
      <c r="H8697">
        <v>1.13636363636364E-2</v>
      </c>
      <c r="I8697">
        <v>7.8703703703703706E-2</v>
      </c>
      <c r="J8697" s="1" t="s">
        <v>23229</v>
      </c>
      <c r="K8697" t="s">
        <v>23241</v>
      </c>
      <c r="L8697" t="s">
        <v>40638</v>
      </c>
      <c r="M8697" t="s">
        <v>40639</v>
      </c>
    </row>
    <row r="8698" spans="1:13">
      <c r="A8698" s="1" t="s">
        <v>10715</v>
      </c>
      <c r="B8698">
        <v>1.3396599865985801E-4</v>
      </c>
      <c r="C8698" s="1">
        <v>1.1842925138891601E-5</v>
      </c>
      <c r="D8698">
        <v>6.5217391304347797E-2</v>
      </c>
      <c r="E8698">
        <v>0.21590909090909099</v>
      </c>
      <c r="F8698">
        <v>1.9480519480519501E-2</v>
      </c>
      <c r="G8698">
        <v>1.0416666666666701E-2</v>
      </c>
      <c r="H8698">
        <v>9.0909090909090905E-3</v>
      </c>
      <c r="I8698">
        <v>6.8750000000000006E-2</v>
      </c>
      <c r="J8698" s="1" t="s">
        <v>23229</v>
      </c>
      <c r="K8698" t="s">
        <v>23241</v>
      </c>
      <c r="L8698" t="s">
        <v>40640</v>
      </c>
      <c r="M8698" t="s">
        <v>40641</v>
      </c>
    </row>
    <row r="8699" spans="1:13">
      <c r="A8699" s="1" t="s">
        <v>10716</v>
      </c>
      <c r="B8699">
        <v>8.4874813387321494E-6</v>
      </c>
      <c r="C8699" s="1">
        <v>6.9065317943946806E-8</v>
      </c>
      <c r="D8699">
        <v>0.72916666666666696</v>
      </c>
      <c r="E8699">
        <v>0.67567567567567599</v>
      </c>
      <c r="F8699">
        <v>0.99632352941176505</v>
      </c>
      <c r="G8699">
        <v>0.53846153846153799</v>
      </c>
      <c r="H8699">
        <v>0.99342105263157898</v>
      </c>
      <c r="I8699">
        <v>1</v>
      </c>
      <c r="J8699" s="1">
        <v>1</v>
      </c>
      <c r="K8699" t="s">
        <v>23238</v>
      </c>
      <c r="L8699" t="s">
        <v>40642</v>
      </c>
      <c r="M8699" t="s">
        <v>40643</v>
      </c>
    </row>
    <row r="8700" spans="1:13">
      <c r="A8700" s="1" t="s">
        <v>10717</v>
      </c>
      <c r="B8700">
        <v>8.6234925743405302E-5</v>
      </c>
      <c r="C8700" s="1">
        <v>2.01497393296407E-4</v>
      </c>
      <c r="D8700">
        <v>7.8125E-2</v>
      </c>
      <c r="E8700">
        <v>5.2083333333333296E-3</v>
      </c>
      <c r="F8700">
        <v>0.14871794871794899</v>
      </c>
      <c r="G8700">
        <v>0.568965517241379</v>
      </c>
      <c r="H8700">
        <v>0.123853211009174</v>
      </c>
      <c r="I8700">
        <v>0.372</v>
      </c>
      <c r="J8700" s="1">
        <v>0.11111111111111099</v>
      </c>
      <c r="K8700" t="s">
        <v>23241</v>
      </c>
      <c r="L8700" t="s">
        <v>40644</v>
      </c>
      <c r="M8700" t="s">
        <v>40645</v>
      </c>
    </row>
    <row r="8701" spans="1:13">
      <c r="A8701" s="1" t="s">
        <v>10718</v>
      </c>
      <c r="B8701">
        <v>3.9166098752811796E-6</v>
      </c>
      <c r="C8701" s="1">
        <v>1.79480411266733E-5</v>
      </c>
      <c r="D8701">
        <v>1</v>
      </c>
      <c r="E8701">
        <v>0.99479166666666696</v>
      </c>
      <c r="F8701">
        <v>0.97179487179487201</v>
      </c>
      <c r="G8701">
        <v>0.99137931034482796</v>
      </c>
      <c r="H8701">
        <v>0.95175438596491202</v>
      </c>
      <c r="I8701">
        <v>0.97983870967741904</v>
      </c>
      <c r="J8701" s="1">
        <v>1</v>
      </c>
      <c r="K8701" t="s">
        <v>23238</v>
      </c>
      <c r="L8701" t="s">
        <v>40646</v>
      </c>
      <c r="M8701" t="s">
        <v>40647</v>
      </c>
    </row>
    <row r="8702" spans="1:13">
      <c r="A8702" s="1" t="s">
        <v>10719</v>
      </c>
      <c r="B8702">
        <v>1.82960084213899E-5</v>
      </c>
      <c r="C8702" s="1">
        <v>5.1435033640656704E-6</v>
      </c>
      <c r="D8702">
        <v>0</v>
      </c>
      <c r="E8702">
        <v>5.5555555555555601E-3</v>
      </c>
      <c r="F8702">
        <v>8.4656084656084707E-2</v>
      </c>
      <c r="G8702">
        <v>0</v>
      </c>
      <c r="H8702">
        <v>5.31914893617021E-3</v>
      </c>
      <c r="I8702">
        <v>6.8493150684931503E-3</v>
      </c>
      <c r="J8702" s="1">
        <v>0</v>
      </c>
      <c r="K8702" t="s">
        <v>23240</v>
      </c>
      <c r="L8702" t="s">
        <v>40648</v>
      </c>
      <c r="M8702" t="s">
        <v>40649</v>
      </c>
    </row>
    <row r="8703" spans="1:13">
      <c r="A8703" s="1" t="s">
        <v>10720</v>
      </c>
      <c r="B8703">
        <v>1.55778419385228E-9</v>
      </c>
      <c r="C8703" s="1">
        <v>5.6087032099420102E-6</v>
      </c>
      <c r="D8703">
        <v>1</v>
      </c>
      <c r="E8703">
        <v>1</v>
      </c>
      <c r="F8703">
        <v>0.91269841269841301</v>
      </c>
      <c r="G8703">
        <v>0.97413793103448298</v>
      </c>
      <c r="H8703">
        <v>0.93805309734513298</v>
      </c>
      <c r="I8703">
        <v>0.98</v>
      </c>
      <c r="J8703" s="1">
        <v>1</v>
      </c>
      <c r="K8703" t="s">
        <v>23238</v>
      </c>
      <c r="L8703" t="s">
        <v>40650</v>
      </c>
      <c r="M8703" t="s">
        <v>40651</v>
      </c>
    </row>
    <row r="8704" spans="1:13">
      <c r="A8704" s="1" t="s">
        <v>10721</v>
      </c>
      <c r="B8704">
        <v>3.5180792356528302E-5</v>
      </c>
      <c r="C8704" s="1">
        <v>4.9841882946390497E-6</v>
      </c>
      <c r="D8704">
        <v>0.82142857142857095</v>
      </c>
      <c r="E8704">
        <v>1</v>
      </c>
      <c r="F8704">
        <v>0.99285714285714299</v>
      </c>
      <c r="G8704">
        <v>0.98863636363636398</v>
      </c>
      <c r="H8704">
        <v>0.98913043478260898</v>
      </c>
      <c r="I8704">
        <v>1</v>
      </c>
      <c r="J8704" s="1">
        <v>0.95454545454545503</v>
      </c>
      <c r="K8704" t="s">
        <v>23240</v>
      </c>
      <c r="L8704" t="s">
        <v>40652</v>
      </c>
      <c r="M8704" t="s">
        <v>40653</v>
      </c>
    </row>
    <row r="8705" spans="1:13">
      <c r="A8705" s="1" t="s">
        <v>10722</v>
      </c>
      <c r="B8705">
        <v>2.6451739463860198E-5</v>
      </c>
      <c r="C8705" s="1">
        <v>6.04055152064309E-6</v>
      </c>
      <c r="D8705">
        <v>0.25</v>
      </c>
      <c r="E8705">
        <v>0.386075949367089</v>
      </c>
      <c r="F8705">
        <v>0.30272108843537399</v>
      </c>
      <c r="G8705">
        <v>0.15217391304347799</v>
      </c>
      <c r="H8705">
        <v>0.47368421052631599</v>
      </c>
      <c r="I8705">
        <v>0.3</v>
      </c>
      <c r="J8705" s="1" t="s">
        <v>23229</v>
      </c>
      <c r="K8705" t="s">
        <v>23242</v>
      </c>
      <c r="L8705" t="s">
        <v>40654</v>
      </c>
      <c r="M8705" t="s">
        <v>40655</v>
      </c>
    </row>
    <row r="8706" spans="1:13">
      <c r="A8706" s="1" t="s">
        <v>10723</v>
      </c>
      <c r="B8706">
        <v>3.0727035343208297E-4</v>
      </c>
      <c r="C8706" s="1">
        <v>5.7469634530365898E-6</v>
      </c>
      <c r="D8706">
        <v>1</v>
      </c>
      <c r="E8706">
        <v>0.85416666666666696</v>
      </c>
      <c r="F8706">
        <v>1</v>
      </c>
      <c r="G8706">
        <v>1</v>
      </c>
      <c r="H8706">
        <v>1</v>
      </c>
      <c r="I8706">
        <v>0.99572649572649596</v>
      </c>
      <c r="J8706" s="1">
        <v>1</v>
      </c>
      <c r="K8706" t="s">
        <v>23239</v>
      </c>
      <c r="L8706" t="s">
        <v>40656</v>
      </c>
      <c r="M8706" t="s">
        <v>40657</v>
      </c>
    </row>
    <row r="8707" spans="1:13">
      <c r="A8707" s="1" t="s">
        <v>10724</v>
      </c>
      <c r="B8707">
        <v>3.8021845511851702E-7</v>
      </c>
      <c r="C8707" s="1">
        <v>4.45652710356366E-6</v>
      </c>
      <c r="D8707">
        <v>0</v>
      </c>
      <c r="E8707">
        <v>0</v>
      </c>
      <c r="F8707">
        <v>0.15702479338843001</v>
      </c>
      <c r="G8707">
        <v>1.1904761904761901E-2</v>
      </c>
      <c r="H8707">
        <v>7.2222222222222202E-2</v>
      </c>
      <c r="I8707">
        <v>0</v>
      </c>
      <c r="J8707" s="1">
        <v>0</v>
      </c>
      <c r="K8707" t="s">
        <v>23238</v>
      </c>
      <c r="L8707" t="s">
        <v>40658</v>
      </c>
      <c r="M8707" t="s">
        <v>40659</v>
      </c>
    </row>
    <row r="8708" spans="1:13">
      <c r="A8708" s="1" t="s">
        <v>10725</v>
      </c>
      <c r="B8708">
        <v>3.9318755071809201E-6</v>
      </c>
      <c r="C8708" s="1">
        <v>5.91270306006292E-5</v>
      </c>
      <c r="D8708">
        <v>1</v>
      </c>
      <c r="E8708">
        <v>1</v>
      </c>
      <c r="F8708">
        <v>0.997435897435897</v>
      </c>
      <c r="G8708">
        <v>0.37068965517241398</v>
      </c>
      <c r="H8708">
        <v>0.99557522123893805</v>
      </c>
      <c r="I8708">
        <v>0.8</v>
      </c>
      <c r="J8708" s="1" t="s">
        <v>23229</v>
      </c>
      <c r="K8708" t="s">
        <v>23241</v>
      </c>
      <c r="L8708" t="s">
        <v>40660</v>
      </c>
      <c r="M8708" t="s">
        <v>40661</v>
      </c>
    </row>
    <row r="8709" spans="1:13">
      <c r="A8709" s="1" t="s">
        <v>10726</v>
      </c>
      <c r="B8709">
        <v>3.4738812083696301E-5</v>
      </c>
      <c r="C8709" s="1">
        <v>1.78608233521411E-4</v>
      </c>
      <c r="D8709">
        <v>0</v>
      </c>
      <c r="E8709">
        <v>0</v>
      </c>
      <c r="F8709">
        <v>0</v>
      </c>
      <c r="G8709">
        <v>0.92045454545454497</v>
      </c>
      <c r="H8709">
        <v>3.4883720930232599E-2</v>
      </c>
      <c r="I8709">
        <v>0.50704225352112697</v>
      </c>
      <c r="J8709" s="1">
        <v>0</v>
      </c>
      <c r="K8709" t="s">
        <v>23242</v>
      </c>
      <c r="L8709" t="s">
        <v>40662</v>
      </c>
      <c r="M8709" t="s">
        <v>40663</v>
      </c>
    </row>
    <row r="8710" spans="1:13">
      <c r="A8710" s="1" t="s">
        <v>10727</v>
      </c>
      <c r="B8710">
        <v>1.5930660750579399E-7</v>
      </c>
      <c r="C8710" s="1">
        <v>5.1772214085647301E-7</v>
      </c>
      <c r="D8710">
        <v>0</v>
      </c>
      <c r="E8710">
        <v>0</v>
      </c>
      <c r="F8710">
        <v>0</v>
      </c>
      <c r="G8710">
        <v>0.5</v>
      </c>
      <c r="H8710">
        <v>2.83018867924528E-2</v>
      </c>
      <c r="I8710">
        <v>0.1</v>
      </c>
      <c r="J8710" s="1">
        <v>0</v>
      </c>
      <c r="K8710" t="s">
        <v>23239</v>
      </c>
      <c r="L8710" t="s">
        <v>40664</v>
      </c>
      <c r="M8710" t="s">
        <v>40665</v>
      </c>
    </row>
    <row r="8711" spans="1:13">
      <c r="A8711" s="1" t="s">
        <v>10728</v>
      </c>
      <c r="B8711">
        <v>4.3464617351780603E-6</v>
      </c>
      <c r="C8711" s="1">
        <v>7.8119933871017506E-5</v>
      </c>
      <c r="D8711">
        <v>0</v>
      </c>
      <c r="E8711">
        <v>0</v>
      </c>
      <c r="F8711">
        <v>0.75</v>
      </c>
      <c r="G8711">
        <v>9.6153846153846201E-2</v>
      </c>
      <c r="H8711">
        <v>0.87301587301587302</v>
      </c>
      <c r="I8711">
        <v>0.47368421052631599</v>
      </c>
      <c r="J8711" s="1" t="s">
        <v>23229</v>
      </c>
      <c r="K8711" t="s">
        <v>23237</v>
      </c>
      <c r="L8711" t="s">
        <v>40666</v>
      </c>
      <c r="M8711" t="s">
        <v>40667</v>
      </c>
    </row>
    <row r="8712" spans="1:13">
      <c r="A8712" s="1" t="s">
        <v>10729</v>
      </c>
      <c r="B8712">
        <v>1.6823360680806801E-4</v>
      </c>
      <c r="C8712" s="1">
        <v>3.6450368054243698E-4</v>
      </c>
      <c r="D8712">
        <v>0.157894736842105</v>
      </c>
      <c r="E8712">
        <v>0</v>
      </c>
      <c r="F8712">
        <v>0.47484276729559699</v>
      </c>
      <c r="G8712">
        <v>0.22222222222222199</v>
      </c>
      <c r="H8712">
        <v>0.22727272727272699</v>
      </c>
      <c r="I8712">
        <v>0.24418604651162801</v>
      </c>
      <c r="J8712" s="1">
        <v>0</v>
      </c>
      <c r="K8712" t="s">
        <v>23239</v>
      </c>
      <c r="L8712" t="s">
        <v>40668</v>
      </c>
      <c r="M8712" t="s">
        <v>40669</v>
      </c>
    </row>
    <row r="8713" spans="1:13">
      <c r="A8713" s="1" t="s">
        <v>10730</v>
      </c>
      <c r="B8713">
        <v>2.25691190695618E-8</v>
      </c>
      <c r="C8713" s="1">
        <v>8.0775625015066697E-7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0.97014925373134298</v>
      </c>
      <c r="J8713" s="1">
        <v>1</v>
      </c>
      <c r="K8713" t="s">
        <v>23241</v>
      </c>
      <c r="L8713" t="s">
        <v>40670</v>
      </c>
      <c r="M8713" t="s">
        <v>40671</v>
      </c>
    </row>
    <row r="8714" spans="1:13">
      <c r="A8714" s="1" t="s">
        <v>10731</v>
      </c>
      <c r="B8714">
        <v>2.9785727388725199E-8</v>
      </c>
      <c r="C8714" s="1">
        <v>1.5219758596160401E-5</v>
      </c>
      <c r="D8714">
        <v>0.97916666666666696</v>
      </c>
      <c r="E8714">
        <v>1</v>
      </c>
      <c r="F8714">
        <v>0.87951807228915702</v>
      </c>
      <c r="G8714">
        <v>1</v>
      </c>
      <c r="H8714">
        <v>1</v>
      </c>
      <c r="I8714">
        <v>1</v>
      </c>
      <c r="J8714" s="1">
        <v>1</v>
      </c>
      <c r="K8714" t="s">
        <v>23239</v>
      </c>
      <c r="L8714" t="s">
        <v>40672</v>
      </c>
      <c r="M8714" t="s">
        <v>40673</v>
      </c>
    </row>
    <row r="8715" spans="1:13">
      <c r="A8715" s="1" t="s">
        <v>10732</v>
      </c>
      <c r="B8715">
        <v>8.9750663659916995E-7</v>
      </c>
      <c r="C8715" s="1">
        <v>1.95626385131089E-6</v>
      </c>
      <c r="D8715">
        <v>1</v>
      </c>
      <c r="E8715">
        <v>1</v>
      </c>
      <c r="F8715">
        <v>1</v>
      </c>
      <c r="G8715">
        <v>1</v>
      </c>
      <c r="H8715">
        <v>0.84848484848484895</v>
      </c>
      <c r="I8715">
        <v>1</v>
      </c>
      <c r="J8715" s="1">
        <v>1</v>
      </c>
      <c r="K8715" t="s">
        <v>23238</v>
      </c>
      <c r="L8715" t="s">
        <v>40674</v>
      </c>
      <c r="M8715" t="s">
        <v>40675</v>
      </c>
    </row>
    <row r="8716" spans="1:13">
      <c r="A8716" s="1" t="s">
        <v>10733</v>
      </c>
      <c r="B8716">
        <v>6.91414771977858E-7</v>
      </c>
      <c r="C8716" s="1">
        <v>4.3349759405886198E-5</v>
      </c>
      <c r="D8716">
        <v>0.12</v>
      </c>
      <c r="E8716">
        <v>3.2051282051282E-2</v>
      </c>
      <c r="F8716">
        <v>0.19354838709677399</v>
      </c>
      <c r="G8716">
        <v>7.8947368421052599E-2</v>
      </c>
      <c r="H8716">
        <v>0.46951219512195103</v>
      </c>
      <c r="I8716">
        <v>0.31818181818181801</v>
      </c>
      <c r="J8716" s="1">
        <v>0</v>
      </c>
      <c r="K8716" t="s">
        <v>23240</v>
      </c>
      <c r="L8716" t="s">
        <v>40676</v>
      </c>
      <c r="M8716" t="s">
        <v>40677</v>
      </c>
    </row>
    <row r="8717" spans="1:13">
      <c r="A8717" s="1" t="s">
        <v>10734</v>
      </c>
      <c r="B8717">
        <v>1.6653912957584699E-5</v>
      </c>
      <c r="C8717" s="1">
        <v>2.1957195472731798E-5</v>
      </c>
      <c r="D8717">
        <v>0.133333333333333</v>
      </c>
      <c r="E8717">
        <v>0.119565217391304</v>
      </c>
      <c r="F8717">
        <v>0.240131578947368</v>
      </c>
      <c r="G8717">
        <v>7.2727272727272696E-2</v>
      </c>
      <c r="H8717">
        <v>0.17961165048543701</v>
      </c>
      <c r="I8717">
        <v>1.5625E-2</v>
      </c>
      <c r="J8717" s="1">
        <v>0</v>
      </c>
      <c r="K8717" t="s">
        <v>23241</v>
      </c>
      <c r="L8717" t="s">
        <v>40678</v>
      </c>
      <c r="M8717" t="s">
        <v>40679</v>
      </c>
    </row>
    <row r="8718" spans="1:13">
      <c r="A8718" s="1" t="s">
        <v>10735</v>
      </c>
      <c r="B8718">
        <v>1.28252540101797E-7</v>
      </c>
      <c r="C8718" s="1">
        <v>1.77047612944932E-6</v>
      </c>
      <c r="D8718">
        <v>1</v>
      </c>
      <c r="E8718">
        <v>1</v>
      </c>
      <c r="F8718">
        <v>0.99738219895288005</v>
      </c>
      <c r="G8718">
        <v>0.98275862068965503</v>
      </c>
      <c r="H8718">
        <v>0.99549549549549599</v>
      </c>
      <c r="I8718">
        <v>0.99186991869918695</v>
      </c>
      <c r="J8718" s="1">
        <v>0.31818181818181801</v>
      </c>
      <c r="K8718" t="s">
        <v>23238</v>
      </c>
      <c r="L8718" t="s">
        <v>40680</v>
      </c>
      <c r="M8718" t="s">
        <v>40681</v>
      </c>
    </row>
    <row r="8719" spans="1:13">
      <c r="A8719" s="1" t="s">
        <v>10736</v>
      </c>
      <c r="B8719">
        <v>1.4541037331292201E-3</v>
      </c>
      <c r="C8719" s="1">
        <v>2.5464500565175002E-4</v>
      </c>
      <c r="D8719">
        <v>0.5625</v>
      </c>
      <c r="E8719">
        <v>0.28645833333333298</v>
      </c>
      <c r="F8719">
        <v>0.98214285714285698</v>
      </c>
      <c r="G8719">
        <v>0.97169811320754695</v>
      </c>
      <c r="H8719">
        <v>0.98170731707317105</v>
      </c>
      <c r="I8719">
        <v>0.92410714285714302</v>
      </c>
      <c r="J8719" s="1" t="s">
        <v>23229</v>
      </c>
      <c r="K8719" t="s">
        <v>23238</v>
      </c>
      <c r="L8719" t="s">
        <v>40682</v>
      </c>
      <c r="M8719" t="s">
        <v>40683</v>
      </c>
    </row>
    <row r="8720" spans="1:13">
      <c r="A8720" s="1" t="s">
        <v>10737</v>
      </c>
      <c r="B8720">
        <v>7.4491694777776505E-7</v>
      </c>
      <c r="C8720" s="1">
        <v>7.6587125064682494E-6</v>
      </c>
      <c r="D8720">
        <v>0</v>
      </c>
      <c r="E8720">
        <v>0</v>
      </c>
      <c r="F8720">
        <v>0</v>
      </c>
      <c r="G8720">
        <v>0.145454545454545</v>
      </c>
      <c r="H8720">
        <v>1.3157894736842099E-2</v>
      </c>
      <c r="I8720">
        <v>6.7796610169491497E-2</v>
      </c>
      <c r="J8720" s="1">
        <v>0</v>
      </c>
      <c r="K8720" t="s">
        <v>23241</v>
      </c>
      <c r="L8720" t="s">
        <v>40684</v>
      </c>
      <c r="M8720" t="s">
        <v>40685</v>
      </c>
    </row>
    <row r="8721" spans="1:13">
      <c r="A8721" s="1" t="s">
        <v>10738</v>
      </c>
      <c r="B8721">
        <v>1.03044216715239E-5</v>
      </c>
      <c r="C8721" s="1">
        <v>8.9228204998034508E-6</v>
      </c>
      <c r="D8721">
        <v>0.109375</v>
      </c>
      <c r="E8721">
        <v>3.125E-2</v>
      </c>
      <c r="F8721">
        <v>0.41954022988505701</v>
      </c>
      <c r="G8721">
        <v>2.32558139534884E-2</v>
      </c>
      <c r="H8721">
        <v>0.42631578947368398</v>
      </c>
      <c r="I8721">
        <v>6.7796610169491497E-2</v>
      </c>
      <c r="J8721" s="1">
        <v>0</v>
      </c>
      <c r="K8721" t="s">
        <v>23239</v>
      </c>
      <c r="L8721" t="s">
        <v>40686</v>
      </c>
      <c r="M8721" t="s">
        <v>40687</v>
      </c>
    </row>
    <row r="8722" spans="1:13">
      <c r="A8722" s="1" t="s">
        <v>10739</v>
      </c>
      <c r="B8722">
        <v>1.38097626930116E-6</v>
      </c>
      <c r="C8722" s="1">
        <v>1.5692742357072099E-7</v>
      </c>
      <c r="D8722">
        <v>0</v>
      </c>
      <c r="E8722">
        <v>0</v>
      </c>
      <c r="F8722">
        <v>0</v>
      </c>
      <c r="G8722">
        <v>0.209677419354839</v>
      </c>
      <c r="H8722">
        <v>0</v>
      </c>
      <c r="I8722">
        <v>0</v>
      </c>
      <c r="J8722" s="1" t="s">
        <v>23229</v>
      </c>
      <c r="K8722" t="s">
        <v>23238</v>
      </c>
      <c r="L8722" t="s">
        <v>40688</v>
      </c>
      <c r="M8722" t="s">
        <v>40689</v>
      </c>
    </row>
    <row r="8723" spans="1:13">
      <c r="A8723" s="1" t="s">
        <v>10740</v>
      </c>
      <c r="B8723">
        <v>4.3841744984363702E-7</v>
      </c>
      <c r="C8723" s="1">
        <v>1.41078139140877E-5</v>
      </c>
      <c r="D8723">
        <v>0.85483870967741904</v>
      </c>
      <c r="E8723">
        <v>0.930851063829787</v>
      </c>
      <c r="F8723">
        <v>0.93229166666666696</v>
      </c>
      <c r="G8723">
        <v>1</v>
      </c>
      <c r="H8723">
        <v>1</v>
      </c>
      <c r="I8723">
        <v>0.93145161290322598</v>
      </c>
      <c r="J8723" s="1">
        <v>1</v>
      </c>
      <c r="K8723" t="s">
        <v>23238</v>
      </c>
      <c r="L8723" t="s">
        <v>40690</v>
      </c>
      <c r="M8723" t="s">
        <v>40691</v>
      </c>
    </row>
    <row r="8724" spans="1:13">
      <c r="A8724" s="1" t="s">
        <v>10741</v>
      </c>
      <c r="B8724">
        <v>3.1713495499368799E-6</v>
      </c>
      <c r="C8724" s="1">
        <v>6.7737356008678204E-5</v>
      </c>
      <c r="D8724">
        <v>0.16</v>
      </c>
      <c r="E8724">
        <v>5.3571428571428603E-2</v>
      </c>
      <c r="F8724">
        <v>1.171875E-2</v>
      </c>
      <c r="G8724">
        <v>0</v>
      </c>
      <c r="H8724">
        <v>0.112903225806452</v>
      </c>
      <c r="I8724">
        <v>7.2916666666666699E-2</v>
      </c>
      <c r="J8724" s="1">
        <v>0</v>
      </c>
      <c r="K8724" t="s">
        <v>23242</v>
      </c>
      <c r="L8724" t="s">
        <v>40692</v>
      </c>
      <c r="M8724" t="s">
        <v>40693</v>
      </c>
    </row>
    <row r="8725" spans="1:13">
      <c r="A8725" s="1" t="s">
        <v>10742</v>
      </c>
      <c r="B8725">
        <v>2.79934145613206E-5</v>
      </c>
      <c r="C8725" s="1">
        <v>2.69534946687303E-6</v>
      </c>
      <c r="D8725">
        <v>0.1875</v>
      </c>
      <c r="E8725">
        <v>0.119565217391304</v>
      </c>
      <c r="F8725">
        <v>5.2083333333333296E-3</v>
      </c>
      <c r="G8725">
        <v>4.5454545454545497E-2</v>
      </c>
      <c r="H8725">
        <v>2.21238938053097E-2</v>
      </c>
      <c r="I8725">
        <v>1.29310344827586E-2</v>
      </c>
      <c r="J8725" s="1">
        <v>0</v>
      </c>
      <c r="K8725" t="s">
        <v>23241</v>
      </c>
      <c r="L8725" t="s">
        <v>40694</v>
      </c>
      <c r="M8725" t="s">
        <v>40695</v>
      </c>
    </row>
    <row r="8726" spans="1:13">
      <c r="A8726" s="1" t="s">
        <v>10743</v>
      </c>
      <c r="B8726">
        <v>1.4775968297804301E-4</v>
      </c>
      <c r="C8726" s="1">
        <v>1.6322072742526999E-6</v>
      </c>
      <c r="D8726">
        <v>1</v>
      </c>
      <c r="E8726">
        <v>0.64893617021276595</v>
      </c>
      <c r="F8726">
        <v>0.99565217391304395</v>
      </c>
      <c r="G8726">
        <v>1</v>
      </c>
      <c r="H8726">
        <v>0.99090909090909096</v>
      </c>
      <c r="I8726">
        <v>1</v>
      </c>
      <c r="J8726" s="1" t="s">
        <v>23229</v>
      </c>
      <c r="K8726" t="s">
        <v>23238</v>
      </c>
      <c r="L8726" t="s">
        <v>40696</v>
      </c>
      <c r="M8726" t="s">
        <v>40697</v>
      </c>
    </row>
    <row r="8727" spans="1:13">
      <c r="A8727" s="1" t="s">
        <v>10744</v>
      </c>
      <c r="B8727">
        <v>6.1001702734786199E-6</v>
      </c>
      <c r="C8727" s="1">
        <v>1.10521852048878E-5</v>
      </c>
      <c r="D8727">
        <v>1</v>
      </c>
      <c r="E8727">
        <v>1</v>
      </c>
      <c r="F8727">
        <v>0.89017341040462405</v>
      </c>
      <c r="G8727">
        <v>1</v>
      </c>
      <c r="H8727">
        <v>1</v>
      </c>
      <c r="I8727">
        <v>1</v>
      </c>
      <c r="J8727" s="1">
        <v>1</v>
      </c>
      <c r="K8727" t="s">
        <v>23238</v>
      </c>
      <c r="L8727" t="s">
        <v>40698</v>
      </c>
      <c r="M8727" t="s">
        <v>40699</v>
      </c>
    </row>
    <row r="8728" spans="1:13">
      <c r="A8728" s="1" t="s">
        <v>10745</v>
      </c>
      <c r="B8728">
        <v>9.3360324733994605E-5</v>
      </c>
      <c r="C8728" s="1">
        <v>4.2735569440481798E-6</v>
      </c>
      <c r="D8728">
        <v>0</v>
      </c>
      <c r="E8728">
        <v>0</v>
      </c>
      <c r="F8728">
        <v>0.22131147540983601</v>
      </c>
      <c r="G8728">
        <v>0.1</v>
      </c>
      <c r="H8728">
        <v>0.12844036697247699</v>
      </c>
      <c r="I8728">
        <v>0.15217391304347799</v>
      </c>
      <c r="J8728" s="1">
        <v>0.94444444444444398</v>
      </c>
      <c r="K8728" t="s">
        <v>23241</v>
      </c>
      <c r="L8728" t="s">
        <v>40700</v>
      </c>
      <c r="M8728" t="s">
        <v>40701</v>
      </c>
    </row>
    <row r="8729" spans="1:13">
      <c r="A8729" s="1" t="s">
        <v>10746</v>
      </c>
      <c r="B8729">
        <v>1.75305253497667E-5</v>
      </c>
      <c r="C8729" s="1">
        <v>1.1587335982874399E-6</v>
      </c>
      <c r="D8729">
        <v>0.9375</v>
      </c>
      <c r="E8729">
        <v>0.96875</v>
      </c>
      <c r="F8729">
        <v>0.93041237113402098</v>
      </c>
      <c r="G8729">
        <v>0.99122807017543901</v>
      </c>
      <c r="H8729">
        <v>0.99090909090909096</v>
      </c>
      <c r="I8729">
        <v>0.97177419354838701</v>
      </c>
      <c r="J8729" s="1">
        <v>1</v>
      </c>
      <c r="K8729" t="s">
        <v>23238</v>
      </c>
      <c r="L8729" t="s">
        <v>40702</v>
      </c>
      <c r="M8729" t="s">
        <v>40703</v>
      </c>
    </row>
    <row r="8730" spans="1:13">
      <c r="A8730" s="1" t="s">
        <v>10747</v>
      </c>
      <c r="B8730">
        <v>5.74939796864735E-5</v>
      </c>
      <c r="C8730" s="1">
        <v>1.1243675530957299E-5</v>
      </c>
      <c r="D8730">
        <v>9.6774193548387094E-2</v>
      </c>
      <c r="E8730">
        <v>0.19148936170212799</v>
      </c>
      <c r="F8730">
        <v>0</v>
      </c>
      <c r="G8730">
        <v>0</v>
      </c>
      <c r="H8730">
        <v>0</v>
      </c>
      <c r="I8730">
        <v>4.4642857142857097E-3</v>
      </c>
      <c r="J8730" s="1">
        <v>0</v>
      </c>
      <c r="K8730" t="s">
        <v>23241</v>
      </c>
      <c r="L8730" t="s">
        <v>40704</v>
      </c>
      <c r="M8730" t="s">
        <v>40705</v>
      </c>
    </row>
    <row r="8731" spans="1:13">
      <c r="A8731" s="1" t="s">
        <v>10748</v>
      </c>
      <c r="B8731">
        <v>4.4851453538111604E-6</v>
      </c>
      <c r="C8731" s="1">
        <v>7.9786250592516506E-6</v>
      </c>
      <c r="D8731">
        <v>1</v>
      </c>
      <c r="E8731">
        <v>0.98936170212765995</v>
      </c>
      <c r="F8731">
        <v>0.99206349206349198</v>
      </c>
      <c r="G8731">
        <v>0.967741935483871</v>
      </c>
      <c r="H8731">
        <v>0.92500000000000004</v>
      </c>
      <c r="I8731">
        <v>0.981012658227848</v>
      </c>
      <c r="J8731" s="1">
        <v>0.9</v>
      </c>
      <c r="K8731" t="s">
        <v>23240</v>
      </c>
      <c r="L8731" t="s">
        <v>40706</v>
      </c>
      <c r="M8731" t="s">
        <v>40707</v>
      </c>
    </row>
    <row r="8732" spans="1:13">
      <c r="A8732" s="1" t="s">
        <v>10749</v>
      </c>
      <c r="B8732">
        <v>1.7351672050156699E-5</v>
      </c>
      <c r="C8732" s="1">
        <v>1.1970983321847E-4</v>
      </c>
      <c r="D8732">
        <v>0.6</v>
      </c>
      <c r="E8732">
        <v>0.65625</v>
      </c>
      <c r="F8732">
        <v>0.80215827338129497</v>
      </c>
      <c r="G8732">
        <v>0</v>
      </c>
      <c r="H8732">
        <v>0.52678571428571397</v>
      </c>
      <c r="I8732">
        <v>3.5714285714285698E-2</v>
      </c>
      <c r="J8732" s="1">
        <v>1</v>
      </c>
      <c r="K8732" t="s">
        <v>23241</v>
      </c>
      <c r="L8732" t="s">
        <v>40708</v>
      </c>
      <c r="M8732" t="s">
        <v>40709</v>
      </c>
    </row>
    <row r="8733" spans="1:13">
      <c r="A8733" s="1" t="s">
        <v>10750</v>
      </c>
      <c r="B8733">
        <v>2.2409275129074202E-5</v>
      </c>
      <c r="C8733" s="1">
        <v>4.3728628071554199E-6</v>
      </c>
      <c r="D8733">
        <v>0</v>
      </c>
      <c r="E8733">
        <v>0</v>
      </c>
      <c r="F8733">
        <v>2.7439024390243899E-2</v>
      </c>
      <c r="G8733">
        <v>0</v>
      </c>
      <c r="H8733">
        <v>0</v>
      </c>
      <c r="I8733">
        <v>0.141304347826087</v>
      </c>
      <c r="J8733" s="1" t="s">
        <v>23229</v>
      </c>
      <c r="K8733" t="s">
        <v>23241</v>
      </c>
      <c r="L8733" t="s">
        <v>40710</v>
      </c>
      <c r="M8733" t="s">
        <v>40711</v>
      </c>
    </row>
    <row r="8734" spans="1:13">
      <c r="A8734" s="1" t="s">
        <v>10751</v>
      </c>
      <c r="B8734">
        <v>5.4295839149319503E-9</v>
      </c>
      <c r="C8734" s="1">
        <v>3.0775987162580301E-8</v>
      </c>
      <c r="D8734">
        <v>1</v>
      </c>
      <c r="E8734">
        <v>1</v>
      </c>
      <c r="F8734">
        <v>0.99710982658959502</v>
      </c>
      <c r="G8734">
        <v>1</v>
      </c>
      <c r="H8734">
        <v>1</v>
      </c>
      <c r="I8734">
        <v>1</v>
      </c>
      <c r="J8734" s="1">
        <v>0</v>
      </c>
      <c r="K8734" t="s">
        <v>23240</v>
      </c>
      <c r="L8734" t="s">
        <v>40712</v>
      </c>
      <c r="M8734" t="s">
        <v>40713</v>
      </c>
    </row>
    <row r="8735" spans="1:13">
      <c r="A8735" s="1" t="s">
        <v>10752</v>
      </c>
      <c r="B8735">
        <v>3.3592690075966298E-7</v>
      </c>
      <c r="C8735" s="1">
        <v>6.8593483395390094E-5</v>
      </c>
      <c r="D8735">
        <v>3.125E-2</v>
      </c>
      <c r="E8735">
        <v>0</v>
      </c>
      <c r="F8735">
        <v>1.2820512820512799E-2</v>
      </c>
      <c r="G8735">
        <v>6.0344827586206899E-2</v>
      </c>
      <c r="H8735">
        <v>4.9107142857142898E-2</v>
      </c>
      <c r="I8735">
        <v>0.109756097560976</v>
      </c>
      <c r="J8735" s="1">
        <v>0</v>
      </c>
      <c r="K8735" t="s">
        <v>23242</v>
      </c>
      <c r="L8735" t="s">
        <v>40714</v>
      </c>
      <c r="M8735" t="s">
        <v>40715</v>
      </c>
    </row>
    <row r="8736" spans="1:13">
      <c r="A8736" s="1" t="s">
        <v>10753</v>
      </c>
      <c r="B8736">
        <v>8.7794577041010498E-7</v>
      </c>
      <c r="C8736" s="1">
        <v>3.5982886797692902E-6</v>
      </c>
      <c r="D8736">
        <v>0.94736842105263197</v>
      </c>
      <c r="E8736">
        <v>0.97169811320754695</v>
      </c>
      <c r="F8736">
        <v>0.98795180722891596</v>
      </c>
      <c r="G8736">
        <v>0.97222222222222199</v>
      </c>
      <c r="H8736">
        <v>0.91666666666666696</v>
      </c>
      <c r="I8736">
        <v>0.95098039215686303</v>
      </c>
      <c r="J8736" s="1">
        <v>1</v>
      </c>
      <c r="K8736" t="s">
        <v>23238</v>
      </c>
      <c r="L8736" t="s">
        <v>40716</v>
      </c>
      <c r="M8736" t="s">
        <v>40717</v>
      </c>
    </row>
    <row r="8737" spans="1:13">
      <c r="A8737" s="1" t="s">
        <v>10754</v>
      </c>
      <c r="B8737">
        <v>3.3126051774474598E-7</v>
      </c>
      <c r="C8737" s="1">
        <v>4.4162433225597799E-6</v>
      </c>
      <c r="D8737">
        <v>0</v>
      </c>
      <c r="E8737">
        <v>0</v>
      </c>
      <c r="F8737">
        <v>0</v>
      </c>
      <c r="G8737">
        <v>0</v>
      </c>
      <c r="H8737">
        <v>2.5641025641025599E-2</v>
      </c>
      <c r="I8737">
        <v>5.7142857142857099E-2</v>
      </c>
      <c r="J8737" s="1" t="s">
        <v>23229</v>
      </c>
      <c r="K8737" t="s">
        <v>23238</v>
      </c>
      <c r="L8737" t="s">
        <v>40718</v>
      </c>
      <c r="M8737" t="s">
        <v>40719</v>
      </c>
    </row>
    <row r="8738" spans="1:13">
      <c r="A8738" s="1" t="s">
        <v>10755</v>
      </c>
      <c r="B8738">
        <v>3.1112598399959402E-5</v>
      </c>
      <c r="C8738" s="1">
        <v>2.65741004753516E-4</v>
      </c>
      <c r="D8738">
        <v>4.1666666666666699E-2</v>
      </c>
      <c r="E8738">
        <v>0</v>
      </c>
      <c r="F8738">
        <v>0.168367346938776</v>
      </c>
      <c r="G8738">
        <v>0</v>
      </c>
      <c r="H8738">
        <v>0</v>
      </c>
      <c r="I8738">
        <v>6.0240963855421699E-3</v>
      </c>
      <c r="J8738" s="1" t="s">
        <v>23229</v>
      </c>
      <c r="K8738" t="s">
        <v>23239</v>
      </c>
      <c r="L8738" t="s">
        <v>40720</v>
      </c>
      <c r="M8738" t="s">
        <v>40721</v>
      </c>
    </row>
    <row r="8739" spans="1:13">
      <c r="A8739" s="1" t="s">
        <v>10756</v>
      </c>
      <c r="B8739">
        <v>1.1214249149258599E-4</v>
      </c>
      <c r="C8739" s="1">
        <v>4.7692934449382497E-6</v>
      </c>
      <c r="D8739">
        <v>5.3571428571428603E-2</v>
      </c>
      <c r="E8739">
        <v>0.29032258064516098</v>
      </c>
      <c r="F8739">
        <v>0</v>
      </c>
      <c r="G8739">
        <v>0</v>
      </c>
      <c r="H8739">
        <v>0</v>
      </c>
      <c r="I8739">
        <v>0</v>
      </c>
      <c r="J8739" s="1">
        <v>0</v>
      </c>
      <c r="K8739" t="s">
        <v>23241</v>
      </c>
      <c r="L8739" t="s">
        <v>40722</v>
      </c>
      <c r="M8739" t="s">
        <v>40723</v>
      </c>
    </row>
    <row r="8740" spans="1:13">
      <c r="A8740" s="1" t="s">
        <v>10757</v>
      </c>
      <c r="B8740">
        <v>8.3773314244709098E-7</v>
      </c>
      <c r="C8740" s="1">
        <v>1.84409842619019E-8</v>
      </c>
      <c r="D8740">
        <v>6.6666666666666693E-2</v>
      </c>
      <c r="E8740">
        <v>0</v>
      </c>
      <c r="F8740">
        <v>3.1446540880503099E-3</v>
      </c>
      <c r="G8740">
        <v>0</v>
      </c>
      <c r="H8740">
        <v>6.0975609756097598E-3</v>
      </c>
      <c r="I8740">
        <v>0</v>
      </c>
      <c r="J8740" s="1" t="s">
        <v>23229</v>
      </c>
      <c r="K8740" t="s">
        <v>23240</v>
      </c>
      <c r="L8740" t="s">
        <v>40724</v>
      </c>
      <c r="M8740" t="s">
        <v>40725</v>
      </c>
    </row>
    <row r="8741" spans="1:13">
      <c r="A8741" s="1" t="s">
        <v>10758</v>
      </c>
      <c r="B8741">
        <v>0</v>
      </c>
      <c r="C8741" s="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 s="1">
        <v>1</v>
      </c>
      <c r="K8741" t="s">
        <v>23238</v>
      </c>
      <c r="L8741" t="s">
        <v>40726</v>
      </c>
      <c r="M8741" t="s">
        <v>40727</v>
      </c>
    </row>
    <row r="8742" spans="1:13">
      <c r="A8742" s="1" t="s">
        <v>10759</v>
      </c>
      <c r="B8742">
        <v>5.2182509857253201E-5</v>
      </c>
      <c r="C8742" s="1">
        <v>8.2197569420052901E-6</v>
      </c>
      <c r="D8742">
        <v>0.87096774193548399</v>
      </c>
      <c r="E8742">
        <v>0.83684210526315805</v>
      </c>
      <c r="F8742">
        <v>0.94845360824742297</v>
      </c>
      <c r="G8742">
        <v>0.93965517241379304</v>
      </c>
      <c r="H8742">
        <v>0.88596491228070196</v>
      </c>
      <c r="I8742">
        <v>0.95967741935483897</v>
      </c>
      <c r="J8742" s="1">
        <v>1</v>
      </c>
      <c r="K8742" t="s">
        <v>23238</v>
      </c>
      <c r="L8742" t="s">
        <v>40728</v>
      </c>
      <c r="M8742" t="s">
        <v>40729</v>
      </c>
    </row>
    <row r="8743" spans="1:13">
      <c r="A8743" s="1" t="s">
        <v>10760</v>
      </c>
      <c r="B8743">
        <v>4.2703169609149397E-6</v>
      </c>
      <c r="C8743" s="1">
        <v>8.0802531892008102E-6</v>
      </c>
      <c r="D8743">
        <v>0.96875</v>
      </c>
      <c r="E8743">
        <v>0.98484848484848497</v>
      </c>
      <c r="F8743">
        <v>0.86388888888888904</v>
      </c>
      <c r="G8743">
        <v>1</v>
      </c>
      <c r="H8743">
        <v>0.993670886075949</v>
      </c>
      <c r="I8743">
        <v>1</v>
      </c>
      <c r="J8743" s="1" t="s">
        <v>23229</v>
      </c>
      <c r="K8743" t="s">
        <v>23240</v>
      </c>
      <c r="L8743" t="s">
        <v>40730</v>
      </c>
      <c r="M8743" t="s">
        <v>40731</v>
      </c>
    </row>
    <row r="8744" spans="1:13">
      <c r="A8744" s="1" t="s">
        <v>10761</v>
      </c>
      <c r="B8744">
        <v>9.4781077939556596E-6</v>
      </c>
      <c r="C8744" s="1">
        <v>1.47272260635024E-5</v>
      </c>
      <c r="D8744">
        <v>0.96875</v>
      </c>
      <c r="E8744">
        <v>0.98850574712643702</v>
      </c>
      <c r="F8744">
        <v>0.94230769230769196</v>
      </c>
      <c r="G8744">
        <v>1</v>
      </c>
      <c r="H8744">
        <v>0.97619047619047605</v>
      </c>
      <c r="I8744">
        <v>0.97560975609756095</v>
      </c>
      <c r="J8744" s="1">
        <v>1</v>
      </c>
      <c r="K8744" t="s">
        <v>23240</v>
      </c>
      <c r="L8744" t="s">
        <v>40732</v>
      </c>
      <c r="M8744" t="s">
        <v>40733</v>
      </c>
    </row>
    <row r="8745" spans="1:13">
      <c r="A8745" s="1" t="s">
        <v>10762</v>
      </c>
      <c r="B8745">
        <v>4.1536314124478001E-4</v>
      </c>
      <c r="C8745" s="1">
        <v>2.3981988033449701E-4</v>
      </c>
      <c r="D8745">
        <v>0.84375</v>
      </c>
      <c r="E8745">
        <v>0.28723404255319201</v>
      </c>
      <c r="F8745">
        <v>0.99470899470899499</v>
      </c>
      <c r="G8745">
        <v>6.4814814814814797E-2</v>
      </c>
      <c r="H8745">
        <v>0.85135135135135098</v>
      </c>
      <c r="I8745">
        <v>0.50840336134453801</v>
      </c>
      <c r="J8745" s="1" t="s">
        <v>23229</v>
      </c>
      <c r="K8745" t="s">
        <v>23240</v>
      </c>
      <c r="L8745" t="s">
        <v>40734</v>
      </c>
      <c r="M8745" t="s">
        <v>40735</v>
      </c>
    </row>
    <row r="8746" spans="1:13">
      <c r="A8746" s="1" t="s">
        <v>10763</v>
      </c>
      <c r="B8746">
        <v>3.2846570721378397E-5</v>
      </c>
      <c r="C8746" s="1">
        <v>1.0492949495750799E-6</v>
      </c>
      <c r="D8746">
        <v>0.796875</v>
      </c>
      <c r="E8746">
        <v>0.74175824175824201</v>
      </c>
      <c r="F8746">
        <v>0.85897435897435903</v>
      </c>
      <c r="G8746">
        <v>0.97826086956521696</v>
      </c>
      <c r="H8746">
        <v>0.79729729729729704</v>
      </c>
      <c r="I8746">
        <v>0.91145833333333304</v>
      </c>
      <c r="J8746" s="1" t="s">
        <v>23229</v>
      </c>
      <c r="K8746" t="s">
        <v>23241</v>
      </c>
      <c r="L8746" t="s">
        <v>40736</v>
      </c>
      <c r="M8746" t="s">
        <v>40737</v>
      </c>
    </row>
    <row r="8747" spans="1:13">
      <c r="A8747" s="1" t="s">
        <v>10764</v>
      </c>
      <c r="B8747">
        <v>1.0128555963993899E-6</v>
      </c>
      <c r="C8747" s="1">
        <v>3.9995213767284399E-6</v>
      </c>
      <c r="D8747">
        <v>1</v>
      </c>
      <c r="E8747">
        <v>0.99418604651162801</v>
      </c>
      <c r="F8747">
        <v>0.98113207547169801</v>
      </c>
      <c r="G8747">
        <v>1</v>
      </c>
      <c r="H8747">
        <v>0.90625</v>
      </c>
      <c r="I8747">
        <v>0.92857142857142905</v>
      </c>
      <c r="J8747" s="1">
        <v>1</v>
      </c>
      <c r="K8747" t="s">
        <v>23238</v>
      </c>
      <c r="L8747" t="s">
        <v>40738</v>
      </c>
      <c r="M8747" t="s">
        <v>40739</v>
      </c>
    </row>
    <row r="8748" spans="1:13">
      <c r="A8748" s="1" t="s">
        <v>10765</v>
      </c>
      <c r="B8748">
        <v>4.2573397310603499E-8</v>
      </c>
      <c r="C8748" s="1">
        <v>1.1183942403033001E-6</v>
      </c>
      <c r="D8748">
        <v>1</v>
      </c>
      <c r="E8748">
        <v>1</v>
      </c>
      <c r="F8748">
        <v>1</v>
      </c>
      <c r="G8748">
        <v>0.75</v>
      </c>
      <c r="H8748">
        <v>0.99390243902439002</v>
      </c>
      <c r="I8748">
        <v>0.89423076923076905</v>
      </c>
      <c r="J8748" s="1">
        <v>1</v>
      </c>
      <c r="K8748" t="s">
        <v>23241</v>
      </c>
      <c r="L8748" t="s">
        <v>40740</v>
      </c>
      <c r="M8748" t="s">
        <v>40741</v>
      </c>
    </row>
    <row r="8749" spans="1:13">
      <c r="A8749" s="1" t="s">
        <v>10766</v>
      </c>
      <c r="B8749">
        <v>8.7012447153701503E-5</v>
      </c>
      <c r="C8749" s="1">
        <v>1.09334305931998E-5</v>
      </c>
      <c r="D8749">
        <v>0.51785714285714302</v>
      </c>
      <c r="E8749">
        <v>0.52747252747252704</v>
      </c>
      <c r="F8749">
        <v>0.62328767123287698</v>
      </c>
      <c r="G8749">
        <v>0.89743589743589702</v>
      </c>
      <c r="H8749">
        <v>0.565217391304348</v>
      </c>
      <c r="I8749">
        <v>0.79012345679012297</v>
      </c>
      <c r="J8749" s="1">
        <v>1</v>
      </c>
      <c r="K8749" t="s">
        <v>23241</v>
      </c>
      <c r="L8749" t="s">
        <v>40742</v>
      </c>
      <c r="M8749" t="s">
        <v>40743</v>
      </c>
    </row>
    <row r="8750" spans="1:13">
      <c r="A8750" s="1" t="s">
        <v>10767</v>
      </c>
      <c r="B8750">
        <v>3.1045106677719602E-4</v>
      </c>
      <c r="C8750" s="1">
        <v>1.2087948927358699E-6</v>
      </c>
      <c r="D8750">
        <v>0.37096774193548399</v>
      </c>
      <c r="E8750">
        <v>0.483870967741935</v>
      </c>
      <c r="F8750">
        <v>0.15706806282722499</v>
      </c>
      <c r="G8750">
        <v>0.170212765957447</v>
      </c>
      <c r="H8750">
        <v>0.184782608695652</v>
      </c>
      <c r="I8750">
        <v>0.26470588235294101</v>
      </c>
      <c r="J8750" s="1" t="s">
        <v>23229</v>
      </c>
      <c r="K8750" t="s">
        <v>23238</v>
      </c>
      <c r="L8750" t="s">
        <v>40744</v>
      </c>
      <c r="M8750" t="s">
        <v>40745</v>
      </c>
    </row>
    <row r="8751" spans="1:13">
      <c r="A8751" s="1" t="s">
        <v>10768</v>
      </c>
      <c r="B8751">
        <v>3.3746230941942898E-6</v>
      </c>
      <c r="C8751" s="1">
        <v>4.6926795526242501E-5</v>
      </c>
      <c r="D8751">
        <v>7.4999999999999997E-2</v>
      </c>
      <c r="E8751">
        <v>0</v>
      </c>
      <c r="F8751">
        <v>0.21276595744680901</v>
      </c>
      <c r="G8751">
        <v>0</v>
      </c>
      <c r="H8751">
        <v>5.6179775280898903E-2</v>
      </c>
      <c r="I8751">
        <v>0.03</v>
      </c>
      <c r="J8751" s="1" t="s">
        <v>23229</v>
      </c>
      <c r="K8751" t="s">
        <v>23241</v>
      </c>
      <c r="L8751" t="s">
        <v>40746</v>
      </c>
      <c r="M8751" t="s">
        <v>40747</v>
      </c>
    </row>
    <row r="8752" spans="1:13">
      <c r="A8752" s="1" t="s">
        <v>10769</v>
      </c>
      <c r="B8752">
        <v>7.5689084166172404E-10</v>
      </c>
      <c r="C8752" s="1">
        <v>1.3215171458513901E-8</v>
      </c>
      <c r="D8752">
        <v>0</v>
      </c>
      <c r="E8752">
        <v>0</v>
      </c>
      <c r="F8752">
        <v>0</v>
      </c>
      <c r="G8752">
        <v>0</v>
      </c>
      <c r="H8752">
        <v>6.4935064935064896E-3</v>
      </c>
      <c r="I8752">
        <v>0</v>
      </c>
      <c r="J8752" s="1">
        <v>0.5</v>
      </c>
      <c r="K8752" t="s">
        <v>23238</v>
      </c>
      <c r="L8752" t="s">
        <v>40748</v>
      </c>
      <c r="M8752" t="s">
        <v>40749</v>
      </c>
    </row>
    <row r="8753" spans="1:13">
      <c r="A8753" s="1" t="s">
        <v>10770</v>
      </c>
      <c r="B8753">
        <v>1.3270436005794901E-5</v>
      </c>
      <c r="C8753" s="1">
        <v>6.6741921582456998E-6</v>
      </c>
      <c r="D8753">
        <v>0.17741935483870999</v>
      </c>
      <c r="E8753">
        <v>6.4705882352941196E-2</v>
      </c>
      <c r="F8753">
        <v>0.187845303867403</v>
      </c>
      <c r="G8753">
        <v>0.4375</v>
      </c>
      <c r="H8753">
        <v>0.21875</v>
      </c>
      <c r="I8753">
        <v>0.30263157894736797</v>
      </c>
      <c r="J8753" s="1">
        <v>0.875</v>
      </c>
      <c r="K8753" t="s">
        <v>23241</v>
      </c>
      <c r="L8753" t="s">
        <v>40750</v>
      </c>
      <c r="M8753" t="s">
        <v>40751</v>
      </c>
    </row>
    <row r="8754" spans="1:13">
      <c r="A8754" s="1" t="s">
        <v>10771</v>
      </c>
      <c r="B8754">
        <v>1.41426827657739E-6</v>
      </c>
      <c r="C8754" s="1">
        <v>1.7248426849383601E-4</v>
      </c>
      <c r="D8754">
        <v>0.98387096774193505</v>
      </c>
      <c r="E8754">
        <v>0.99468085106382997</v>
      </c>
      <c r="F8754">
        <v>0.95212765957446799</v>
      </c>
      <c r="G8754">
        <v>0.90476190476190499</v>
      </c>
      <c r="H8754">
        <v>0.580808080808081</v>
      </c>
      <c r="I8754">
        <v>0.95945945945945899</v>
      </c>
      <c r="J8754" s="1">
        <v>0.95454545454545503</v>
      </c>
      <c r="K8754" t="s">
        <v>23240</v>
      </c>
      <c r="L8754" t="s">
        <v>40752</v>
      </c>
      <c r="M8754" t="s">
        <v>40753</v>
      </c>
    </row>
    <row r="8755" spans="1:13">
      <c r="A8755" s="1" t="s">
        <v>10772</v>
      </c>
      <c r="B8755">
        <v>5.2620990171153296E-6</v>
      </c>
      <c r="C8755" s="1">
        <v>8.2379821538007306E-5</v>
      </c>
      <c r="D8755">
        <v>3.8461538461538498E-2</v>
      </c>
      <c r="E8755">
        <v>7.4626865671641798E-3</v>
      </c>
      <c r="F8755">
        <v>2.5139664804469299E-2</v>
      </c>
      <c r="G8755">
        <v>1.02040816326531E-2</v>
      </c>
      <c r="H8755">
        <v>3.8834951456310697E-2</v>
      </c>
      <c r="I8755">
        <v>8.6956521739130405E-2</v>
      </c>
      <c r="J8755" s="1" t="s">
        <v>23229</v>
      </c>
      <c r="K8755" t="s">
        <v>23241</v>
      </c>
      <c r="L8755" t="s">
        <v>40754</v>
      </c>
      <c r="M8755" t="s">
        <v>40755</v>
      </c>
    </row>
    <row r="8756" spans="1:13">
      <c r="A8756" s="1" t="s">
        <v>10773</v>
      </c>
      <c r="B8756">
        <v>3.0492718470283398E-5</v>
      </c>
      <c r="C8756" s="1">
        <v>7.2730638370806501E-6</v>
      </c>
      <c r="D8756">
        <v>6.4516129032258104E-2</v>
      </c>
      <c r="E8756">
        <v>0.105263157894737</v>
      </c>
      <c r="F8756">
        <v>7.8534031413612596E-3</v>
      </c>
      <c r="G8756">
        <v>0.32222222222222202</v>
      </c>
      <c r="H8756">
        <v>4.8543689320388302E-3</v>
      </c>
      <c r="I8756">
        <v>8.1521739130434798E-2</v>
      </c>
      <c r="J8756" s="1">
        <v>0</v>
      </c>
      <c r="K8756" t="s">
        <v>23241</v>
      </c>
      <c r="L8756" t="s">
        <v>40756</v>
      </c>
      <c r="M8756" t="s">
        <v>40757</v>
      </c>
    </row>
    <row r="8757" spans="1:13">
      <c r="A8757" s="1" t="s">
        <v>10774</v>
      </c>
      <c r="B8757">
        <v>7.1156093472212701E-8</v>
      </c>
      <c r="C8757" s="1">
        <v>5.9501229986959902E-7</v>
      </c>
      <c r="D8757">
        <v>0</v>
      </c>
      <c r="E8757">
        <v>0</v>
      </c>
      <c r="F8757">
        <v>0</v>
      </c>
      <c r="G8757">
        <v>0</v>
      </c>
      <c r="H8757">
        <v>7.3529411764705899E-3</v>
      </c>
      <c r="I8757">
        <v>5.6179775280898903E-2</v>
      </c>
      <c r="J8757" s="1" t="s">
        <v>23229</v>
      </c>
      <c r="K8757" t="s">
        <v>23240</v>
      </c>
      <c r="L8757" t="s">
        <v>40758</v>
      </c>
      <c r="M8757" t="s">
        <v>40759</v>
      </c>
    </row>
    <row r="8758" spans="1:13">
      <c r="A8758" s="1" t="s">
        <v>10775</v>
      </c>
      <c r="B8758">
        <v>8.2874927595447298E-6</v>
      </c>
      <c r="C8758" s="1">
        <v>1.71968800604807E-5</v>
      </c>
      <c r="D8758">
        <v>0.69565217391304301</v>
      </c>
      <c r="E8758">
        <v>0.84931506849315097</v>
      </c>
      <c r="F8758">
        <v>0.97619047619047605</v>
      </c>
      <c r="G8758">
        <v>1</v>
      </c>
      <c r="H8758">
        <v>0.99315068493150704</v>
      </c>
      <c r="I8758">
        <v>0.91111111111111098</v>
      </c>
      <c r="J8758" s="1" t="s">
        <v>23229</v>
      </c>
      <c r="K8758" t="s">
        <v>23237</v>
      </c>
      <c r="L8758" t="s">
        <v>40760</v>
      </c>
      <c r="M8758" t="s">
        <v>40761</v>
      </c>
    </row>
    <row r="8759" spans="1:13">
      <c r="A8759" s="1" t="s">
        <v>10776</v>
      </c>
      <c r="B8759">
        <v>1.48547390335973E-5</v>
      </c>
      <c r="C8759" s="1">
        <v>4.8438101746957898E-5</v>
      </c>
      <c r="D8759">
        <v>0.81034482758620696</v>
      </c>
      <c r="E8759">
        <v>0.77108433734939796</v>
      </c>
      <c r="F8759">
        <v>0.80132450331125804</v>
      </c>
      <c r="G8759">
        <v>0.60344827586206895</v>
      </c>
      <c r="H8759">
        <v>0.90123456790123502</v>
      </c>
      <c r="I8759">
        <v>0.95588235294117696</v>
      </c>
      <c r="J8759" s="1">
        <v>1</v>
      </c>
      <c r="K8759" t="s">
        <v>23241</v>
      </c>
      <c r="L8759" t="s">
        <v>40762</v>
      </c>
      <c r="M8759" t="s">
        <v>40763</v>
      </c>
    </row>
    <row r="8760" spans="1:13">
      <c r="A8760" s="1" t="s">
        <v>10777</v>
      </c>
      <c r="B8760">
        <v>3.3339277567513103E-5</v>
      </c>
      <c r="C8760" s="1">
        <v>9.7594671337690504E-5</v>
      </c>
      <c r="D8760">
        <v>1</v>
      </c>
      <c r="E8760">
        <v>1</v>
      </c>
      <c r="F8760">
        <v>0.78763440860215095</v>
      </c>
      <c r="G8760">
        <v>1</v>
      </c>
      <c r="H8760">
        <v>1</v>
      </c>
      <c r="I8760">
        <v>1</v>
      </c>
      <c r="J8760" s="1">
        <v>1</v>
      </c>
      <c r="K8760" t="s">
        <v>23242</v>
      </c>
      <c r="L8760" t="s">
        <v>40764</v>
      </c>
      <c r="M8760" t="s">
        <v>40765</v>
      </c>
    </row>
    <row r="8761" spans="1:13">
      <c r="A8761" s="1" t="s">
        <v>10778</v>
      </c>
      <c r="B8761">
        <v>7.0142868074781696E-6</v>
      </c>
      <c r="C8761" s="1">
        <v>1.0452768089532701E-6</v>
      </c>
      <c r="D8761">
        <v>0.12068965517241401</v>
      </c>
      <c r="E8761">
        <v>0</v>
      </c>
      <c r="F8761">
        <v>3.9393939393939398E-2</v>
      </c>
      <c r="G8761">
        <v>0.24</v>
      </c>
      <c r="H8761">
        <v>3.1645569620253201E-2</v>
      </c>
      <c r="I8761">
        <v>6.14035087719298E-2</v>
      </c>
      <c r="J8761" s="1">
        <v>0</v>
      </c>
      <c r="K8761" t="s">
        <v>23237</v>
      </c>
      <c r="L8761" t="s">
        <v>40766</v>
      </c>
      <c r="M8761" t="s">
        <v>40767</v>
      </c>
    </row>
    <row r="8762" spans="1:13">
      <c r="A8762" s="1" t="s">
        <v>10779</v>
      </c>
      <c r="B8762">
        <v>1.8562937957378999E-6</v>
      </c>
      <c r="C8762" s="1">
        <v>2.2937660451806899E-5</v>
      </c>
      <c r="D8762">
        <v>1</v>
      </c>
      <c r="E8762">
        <v>0.98837209302325602</v>
      </c>
      <c r="F8762">
        <v>0.87869822485207105</v>
      </c>
      <c r="G8762">
        <v>1</v>
      </c>
      <c r="H8762">
        <v>0.91463414634146301</v>
      </c>
      <c r="I8762">
        <v>0.9375</v>
      </c>
      <c r="J8762" s="1">
        <v>1</v>
      </c>
      <c r="K8762" t="s">
        <v>23238</v>
      </c>
      <c r="L8762" t="s">
        <v>40768</v>
      </c>
      <c r="M8762" t="s">
        <v>40769</v>
      </c>
    </row>
    <row r="8763" spans="1:13">
      <c r="A8763" s="1" t="s">
        <v>10780</v>
      </c>
      <c r="B8763">
        <v>4.64103672282419E-5</v>
      </c>
      <c r="C8763" s="1">
        <v>8.99839294493156E-7</v>
      </c>
      <c r="D8763">
        <v>1.72413793103448E-2</v>
      </c>
      <c r="E8763">
        <v>0</v>
      </c>
      <c r="F8763">
        <v>4.72972972972973E-2</v>
      </c>
      <c r="G8763">
        <v>3.03030303030303E-2</v>
      </c>
      <c r="H8763">
        <v>0</v>
      </c>
      <c r="I8763">
        <v>0.11</v>
      </c>
      <c r="J8763" s="1">
        <v>0</v>
      </c>
      <c r="K8763" t="s">
        <v>23241</v>
      </c>
      <c r="L8763" t="s">
        <v>40770</v>
      </c>
      <c r="M8763" t="s">
        <v>40771</v>
      </c>
    </row>
    <row r="8764" spans="1:13">
      <c r="A8764" s="1" t="s">
        <v>10781</v>
      </c>
      <c r="B8764">
        <v>7.2993931999066095E-5</v>
      </c>
      <c r="C8764" s="1">
        <v>1.7570742976145799E-6</v>
      </c>
      <c r="D8764">
        <v>1.5625E-2</v>
      </c>
      <c r="E8764">
        <v>0.27717391304347799</v>
      </c>
      <c r="F8764">
        <v>0</v>
      </c>
      <c r="G8764">
        <v>2.2222222222222199E-2</v>
      </c>
      <c r="H8764">
        <v>2.1052631578947399E-2</v>
      </c>
      <c r="I8764">
        <v>6.2500000000000003E-3</v>
      </c>
      <c r="J8764" s="1" t="s">
        <v>23229</v>
      </c>
      <c r="K8764" t="s">
        <v>23239</v>
      </c>
      <c r="L8764" t="s">
        <v>40772</v>
      </c>
      <c r="M8764" t="s">
        <v>40773</v>
      </c>
    </row>
    <row r="8765" spans="1:13">
      <c r="A8765" s="1" t="s">
        <v>10782</v>
      </c>
      <c r="B8765">
        <v>4.9396612842468497E-5</v>
      </c>
      <c r="C8765" s="1">
        <v>1.8764251528636602E-5</v>
      </c>
      <c r="D8765">
        <v>0.95161290322580605</v>
      </c>
      <c r="E8765">
        <v>0.92441860465116299</v>
      </c>
      <c r="F8765">
        <v>1</v>
      </c>
      <c r="G8765">
        <v>1</v>
      </c>
      <c r="H8765">
        <v>0.98648648648648696</v>
      </c>
      <c r="I8765">
        <v>0.98809523809523803</v>
      </c>
      <c r="J8765" s="1">
        <v>1</v>
      </c>
      <c r="K8765" t="s">
        <v>23240</v>
      </c>
      <c r="L8765" t="s">
        <v>40774</v>
      </c>
      <c r="M8765" t="s">
        <v>40775</v>
      </c>
    </row>
    <row r="8766" spans="1:13">
      <c r="A8766" s="1" t="s">
        <v>10783</v>
      </c>
      <c r="B8766">
        <v>1.77650085303448E-6</v>
      </c>
      <c r="C8766" s="1">
        <v>9.2037664304702195E-9</v>
      </c>
      <c r="D8766">
        <v>1</v>
      </c>
      <c r="E8766">
        <v>1</v>
      </c>
      <c r="F8766">
        <v>0.99689440993788803</v>
      </c>
      <c r="G8766">
        <v>1</v>
      </c>
      <c r="H8766">
        <v>1</v>
      </c>
      <c r="I8766">
        <v>0.94</v>
      </c>
      <c r="J8766" s="1">
        <v>1</v>
      </c>
      <c r="K8766" t="s">
        <v>23238</v>
      </c>
      <c r="L8766" t="s">
        <v>40776</v>
      </c>
      <c r="M8766" t="s">
        <v>40777</v>
      </c>
    </row>
    <row r="8767" spans="1:13">
      <c r="A8767" s="1" t="s">
        <v>10784</v>
      </c>
      <c r="B8767">
        <v>9.0742496222958899E-6</v>
      </c>
      <c r="C8767" s="1">
        <v>2.2767416224835099E-5</v>
      </c>
      <c r="D8767">
        <v>0</v>
      </c>
      <c r="E8767">
        <v>5.6818181818181802E-3</v>
      </c>
      <c r="F8767">
        <v>8.3333333333333301E-2</v>
      </c>
      <c r="G8767">
        <v>0</v>
      </c>
      <c r="H8767">
        <v>9.3457943925233603E-3</v>
      </c>
      <c r="I8767">
        <v>0</v>
      </c>
      <c r="J8767" s="1">
        <v>0</v>
      </c>
      <c r="K8767" t="s">
        <v>23238</v>
      </c>
      <c r="L8767" t="s">
        <v>40778</v>
      </c>
      <c r="M8767" t="s">
        <v>40779</v>
      </c>
    </row>
    <row r="8768" spans="1:13">
      <c r="A8768" s="1" t="s">
        <v>10785</v>
      </c>
      <c r="B8768">
        <v>5.9432360709145302E-5</v>
      </c>
      <c r="C8768" s="1">
        <v>1.8742641746369399E-4</v>
      </c>
      <c r="D8768">
        <v>0</v>
      </c>
      <c r="E8768">
        <v>0</v>
      </c>
      <c r="F8768">
        <v>0</v>
      </c>
      <c r="G8768">
        <v>0.238095238095238</v>
      </c>
      <c r="H8768">
        <v>3.7234042553191501E-2</v>
      </c>
      <c r="I8768">
        <v>0.39772727272727298</v>
      </c>
      <c r="J8768" s="1">
        <v>0</v>
      </c>
      <c r="K8768" t="s">
        <v>23238</v>
      </c>
      <c r="L8768" t="s">
        <v>40780</v>
      </c>
      <c r="M8768" t="s">
        <v>40781</v>
      </c>
    </row>
    <row r="8769" spans="1:13">
      <c r="A8769" s="1" t="s">
        <v>10786</v>
      </c>
      <c r="B8769">
        <v>3.7260955511865898E-5</v>
      </c>
      <c r="C8769" s="1">
        <v>3.7899727369460497E-5</v>
      </c>
      <c r="D8769">
        <v>0.93548387096774199</v>
      </c>
      <c r="E8769">
        <v>1</v>
      </c>
      <c r="F8769">
        <v>0.92771084337349397</v>
      </c>
      <c r="G8769">
        <v>1</v>
      </c>
      <c r="H8769">
        <v>1</v>
      </c>
      <c r="I8769">
        <v>1</v>
      </c>
      <c r="J8769" s="1" t="s">
        <v>23229</v>
      </c>
      <c r="K8769" t="s">
        <v>23238</v>
      </c>
      <c r="L8769" t="s">
        <v>40782</v>
      </c>
      <c r="M8769" t="s">
        <v>40783</v>
      </c>
    </row>
    <row r="8770" spans="1:13">
      <c r="A8770" s="1" t="s">
        <v>10787</v>
      </c>
      <c r="B8770">
        <v>4.5107308995418803E-7</v>
      </c>
      <c r="C8770" s="1">
        <v>7.2357518184233799E-8</v>
      </c>
      <c r="D8770">
        <v>1</v>
      </c>
      <c r="E8770">
        <v>1</v>
      </c>
      <c r="F8770">
        <v>0.99740932642487001</v>
      </c>
      <c r="G8770">
        <v>1</v>
      </c>
      <c r="H8770">
        <v>0.99549549549549599</v>
      </c>
      <c r="I8770">
        <v>0.99122807017543901</v>
      </c>
      <c r="J8770" s="1">
        <v>0</v>
      </c>
      <c r="K8770" t="s">
        <v>23238</v>
      </c>
      <c r="L8770" t="s">
        <v>40784</v>
      </c>
      <c r="M8770" t="s">
        <v>40785</v>
      </c>
    </row>
    <row r="8771" spans="1:13">
      <c r="A8771" s="1" t="s">
        <v>10788</v>
      </c>
      <c r="B8771">
        <v>8.9608419962059198E-6</v>
      </c>
      <c r="C8771" s="1">
        <v>6.6550486470123902E-6</v>
      </c>
      <c r="D8771">
        <v>1</v>
      </c>
      <c r="E8771">
        <v>1</v>
      </c>
      <c r="F8771">
        <v>0.93233082706766901</v>
      </c>
      <c r="G8771">
        <v>0.78</v>
      </c>
      <c r="H8771">
        <v>0.87903225806451601</v>
      </c>
      <c r="I8771">
        <v>0.70833333333333304</v>
      </c>
      <c r="J8771" s="1">
        <v>1</v>
      </c>
      <c r="K8771" t="s">
        <v>23238</v>
      </c>
      <c r="L8771" t="s">
        <v>40786</v>
      </c>
      <c r="M8771" t="s">
        <v>40787</v>
      </c>
    </row>
    <row r="8772" spans="1:13">
      <c r="A8772" s="1" t="s">
        <v>10789</v>
      </c>
      <c r="B8772">
        <v>3.8849531371681602E-4</v>
      </c>
      <c r="C8772" s="1">
        <v>1.31762227046655E-3</v>
      </c>
      <c r="D8772">
        <v>1</v>
      </c>
      <c r="E8772">
        <v>0.96315789473684199</v>
      </c>
      <c r="F8772">
        <v>0.23548387096774201</v>
      </c>
      <c r="G8772">
        <v>1</v>
      </c>
      <c r="H8772">
        <v>0.74096385542168697</v>
      </c>
      <c r="I8772">
        <v>0.89634146341463405</v>
      </c>
      <c r="J8772" s="1">
        <v>1</v>
      </c>
      <c r="K8772" t="s">
        <v>23239</v>
      </c>
      <c r="L8772" t="s">
        <v>40788</v>
      </c>
      <c r="M8772" t="s">
        <v>40789</v>
      </c>
    </row>
    <row r="8773" spans="1:13">
      <c r="A8773" s="1" t="s">
        <v>10790</v>
      </c>
      <c r="B8773">
        <v>3.6418395397523001E-5</v>
      </c>
      <c r="C8773" s="1">
        <v>3.8578256349256002E-7</v>
      </c>
      <c r="D8773">
        <v>1</v>
      </c>
      <c r="E8773">
        <v>0.92647058823529405</v>
      </c>
      <c r="F8773">
        <v>0.96124031007751898</v>
      </c>
      <c r="G8773">
        <v>1</v>
      </c>
      <c r="H8773">
        <v>1</v>
      </c>
      <c r="I8773">
        <v>1</v>
      </c>
      <c r="J8773" s="1" t="s">
        <v>23229</v>
      </c>
      <c r="K8773" t="s">
        <v>23241</v>
      </c>
      <c r="L8773" t="s">
        <v>40790</v>
      </c>
      <c r="M8773" t="s">
        <v>40791</v>
      </c>
    </row>
    <row r="8774" spans="1:13">
      <c r="A8774" s="1" t="s">
        <v>10791</v>
      </c>
      <c r="B8774">
        <v>2.04150505861957E-7</v>
      </c>
      <c r="C8774" s="1">
        <v>2.00666260035703E-6</v>
      </c>
      <c r="D8774">
        <v>0</v>
      </c>
      <c r="E8774">
        <v>0</v>
      </c>
      <c r="F8774">
        <v>0</v>
      </c>
      <c r="G8774">
        <v>0.4</v>
      </c>
      <c r="H8774">
        <v>1.9230769230769201E-2</v>
      </c>
      <c r="I8774">
        <v>3.7037037037037E-2</v>
      </c>
      <c r="J8774" s="1">
        <v>0.33333333333333298</v>
      </c>
      <c r="K8774" t="s">
        <v>23241</v>
      </c>
      <c r="L8774" t="s">
        <v>40792</v>
      </c>
      <c r="M8774" t="s">
        <v>40793</v>
      </c>
    </row>
    <row r="8775" spans="1:13">
      <c r="A8775" s="1" t="s">
        <v>10792</v>
      </c>
      <c r="B8775">
        <v>6.6585975582438293E-5</v>
      </c>
      <c r="C8775" s="1">
        <v>1.38503604653477E-4</v>
      </c>
      <c r="D8775">
        <v>0.984375</v>
      </c>
      <c r="E8775">
        <v>0.99473684210526303</v>
      </c>
      <c r="F8775">
        <v>0.82383419689119197</v>
      </c>
      <c r="G8775">
        <v>0.97619047619047605</v>
      </c>
      <c r="H8775">
        <v>0.93877551020408201</v>
      </c>
      <c r="I8775">
        <v>0.97058823529411797</v>
      </c>
      <c r="J8775" s="1">
        <v>0</v>
      </c>
      <c r="K8775" t="s">
        <v>23241</v>
      </c>
      <c r="L8775" t="s">
        <v>40794</v>
      </c>
      <c r="M8775" t="s">
        <v>40795</v>
      </c>
    </row>
    <row r="8776" spans="1:13">
      <c r="A8776" s="1" t="s">
        <v>10793</v>
      </c>
      <c r="B8776">
        <v>4.2907950527687298E-4</v>
      </c>
      <c r="C8776" s="1">
        <v>3.1778784302236302E-5</v>
      </c>
      <c r="D8776">
        <v>0.19230769230769201</v>
      </c>
      <c r="E8776">
        <v>0.67910447761194004</v>
      </c>
      <c r="F8776">
        <v>0.18229166666666699</v>
      </c>
      <c r="G8776">
        <v>0.13725490196078399</v>
      </c>
      <c r="H8776">
        <v>0.131818181818182</v>
      </c>
      <c r="I8776">
        <v>0.20192307692307701</v>
      </c>
      <c r="J8776" s="1">
        <v>0</v>
      </c>
      <c r="K8776" t="s">
        <v>23241</v>
      </c>
      <c r="L8776" t="s">
        <v>40796</v>
      </c>
      <c r="M8776" t="s">
        <v>40797</v>
      </c>
    </row>
    <row r="8777" spans="1:13">
      <c r="A8777" s="1" t="s">
        <v>10794</v>
      </c>
      <c r="B8777">
        <v>1.4574153676455599E-7</v>
      </c>
      <c r="C8777" s="1">
        <v>2.3904032680527398E-7</v>
      </c>
      <c r="D8777">
        <v>1</v>
      </c>
      <c r="E8777">
        <v>1</v>
      </c>
      <c r="F8777">
        <v>0.965753424657534</v>
      </c>
      <c r="G8777">
        <v>0.93333333333333302</v>
      </c>
      <c r="H8777">
        <v>0.86363636363636398</v>
      </c>
      <c r="I8777">
        <v>0.96590909090909105</v>
      </c>
      <c r="J8777" s="1" t="s">
        <v>23229</v>
      </c>
      <c r="K8777" t="s">
        <v>23239</v>
      </c>
      <c r="L8777" t="s">
        <v>40798</v>
      </c>
      <c r="M8777" t="s">
        <v>40799</v>
      </c>
    </row>
    <row r="8778" spans="1:13">
      <c r="A8778" s="1" t="s">
        <v>10795</v>
      </c>
      <c r="B8778">
        <v>5.6286243760431202E-5</v>
      </c>
      <c r="C8778" s="1">
        <v>9.7015264556932593E-6</v>
      </c>
      <c r="D8778">
        <v>0</v>
      </c>
      <c r="E8778">
        <v>1.1764705882352899E-2</v>
      </c>
      <c r="F8778">
        <v>0.16887417218542999</v>
      </c>
      <c r="G8778">
        <v>0.14285714285714299</v>
      </c>
      <c r="H8778">
        <v>2.53164556962025E-2</v>
      </c>
      <c r="I8778">
        <v>2.7777777777777801E-2</v>
      </c>
      <c r="J8778" s="1">
        <v>0</v>
      </c>
      <c r="K8778" t="s">
        <v>23238</v>
      </c>
      <c r="L8778" t="s">
        <v>40800</v>
      </c>
      <c r="M8778" t="s">
        <v>40801</v>
      </c>
    </row>
    <row r="8779" spans="1:13">
      <c r="A8779" s="1" t="s">
        <v>10796</v>
      </c>
      <c r="B8779">
        <v>5.7487240722457798E-9</v>
      </c>
      <c r="C8779" s="1">
        <v>8.1881167304092202E-6</v>
      </c>
      <c r="D8779">
        <v>1</v>
      </c>
      <c r="E8779">
        <v>1</v>
      </c>
      <c r="F8779">
        <v>1</v>
      </c>
      <c r="G8779">
        <v>1</v>
      </c>
      <c r="H8779">
        <v>0.98333333333333295</v>
      </c>
      <c r="I8779">
        <v>1</v>
      </c>
      <c r="J8779" s="1">
        <v>0</v>
      </c>
      <c r="K8779" t="s">
        <v>23238</v>
      </c>
      <c r="L8779" t="s">
        <v>40802</v>
      </c>
      <c r="M8779" t="s">
        <v>40803</v>
      </c>
    </row>
    <row r="8780" spans="1:13">
      <c r="A8780" s="1" t="s">
        <v>10797</v>
      </c>
      <c r="B8780">
        <v>1.18920778132665E-5</v>
      </c>
      <c r="C8780" s="1">
        <v>2.58428768120721E-5</v>
      </c>
      <c r="D8780">
        <v>0.64285714285714302</v>
      </c>
      <c r="E8780">
        <v>0.797752808988764</v>
      </c>
      <c r="F8780">
        <v>0.77544910179640703</v>
      </c>
      <c r="G8780">
        <v>1</v>
      </c>
      <c r="H8780">
        <v>0.95977011494252895</v>
      </c>
      <c r="I8780">
        <v>0.94444444444444398</v>
      </c>
      <c r="J8780" s="1">
        <v>1</v>
      </c>
      <c r="K8780" t="s">
        <v>23237</v>
      </c>
      <c r="L8780" t="s">
        <v>40804</v>
      </c>
      <c r="M8780" t="s">
        <v>40805</v>
      </c>
    </row>
    <row r="8781" spans="1:13">
      <c r="A8781" s="1" t="s">
        <v>10798</v>
      </c>
      <c r="B8781">
        <v>1.7784099868335299E-5</v>
      </c>
      <c r="C8781" s="1">
        <v>9.1795112042433299E-5</v>
      </c>
      <c r="D8781">
        <v>1</v>
      </c>
      <c r="E8781">
        <v>1</v>
      </c>
      <c r="F8781">
        <v>1</v>
      </c>
      <c r="G8781">
        <v>0.84</v>
      </c>
      <c r="H8781">
        <v>0.7</v>
      </c>
      <c r="I8781">
        <v>0.93548387096774199</v>
      </c>
      <c r="J8781" s="1">
        <v>1</v>
      </c>
      <c r="K8781" t="s">
        <v>23242</v>
      </c>
      <c r="L8781" t="s">
        <v>40806</v>
      </c>
      <c r="M8781" t="s">
        <v>40807</v>
      </c>
    </row>
    <row r="8782" spans="1:13">
      <c r="A8782" s="1" t="s">
        <v>10799</v>
      </c>
      <c r="B8782">
        <v>2.1634088150152599E-4</v>
      </c>
      <c r="C8782" s="1">
        <v>3.0497842842436599E-4</v>
      </c>
      <c r="D8782">
        <v>0.66666666666666696</v>
      </c>
      <c r="E8782">
        <v>0.28378378378378399</v>
      </c>
      <c r="F8782">
        <v>0.80689655172413799</v>
      </c>
      <c r="G8782">
        <v>0.9375</v>
      </c>
      <c r="H8782">
        <v>0.39516129032258102</v>
      </c>
      <c r="I8782">
        <v>0.83823529411764697</v>
      </c>
      <c r="J8782" s="1" t="s">
        <v>23229</v>
      </c>
      <c r="K8782" t="s">
        <v>23238</v>
      </c>
      <c r="L8782" t="s">
        <v>40808</v>
      </c>
      <c r="M8782" t="s">
        <v>40809</v>
      </c>
    </row>
    <row r="8783" spans="1:13">
      <c r="A8783" s="1" t="s">
        <v>10800</v>
      </c>
      <c r="B8783">
        <v>8.5560000200076796E-6</v>
      </c>
      <c r="C8783" s="1">
        <v>1.86468502374913E-5</v>
      </c>
      <c r="D8783">
        <v>0</v>
      </c>
      <c r="E8783">
        <v>0</v>
      </c>
      <c r="F8783">
        <v>0.172566371681416</v>
      </c>
      <c r="G8783">
        <v>0</v>
      </c>
      <c r="H8783">
        <v>0.107594936708861</v>
      </c>
      <c r="I8783">
        <v>0</v>
      </c>
      <c r="J8783" s="1">
        <v>0</v>
      </c>
      <c r="K8783" t="s">
        <v>23237</v>
      </c>
      <c r="L8783" t="s">
        <v>40810</v>
      </c>
      <c r="M8783" t="s">
        <v>40811</v>
      </c>
    </row>
    <row r="8784" spans="1:13">
      <c r="A8784" s="1" t="s">
        <v>10801</v>
      </c>
      <c r="B8784">
        <v>7.2476031933432002E-5</v>
      </c>
      <c r="C8784" s="1">
        <v>5.49827999714011E-6</v>
      </c>
      <c r="D8784">
        <v>0.93548387096774199</v>
      </c>
      <c r="E8784">
        <v>0.70114942528735602</v>
      </c>
      <c r="F8784">
        <v>0.99662162162162204</v>
      </c>
      <c r="G8784">
        <v>1</v>
      </c>
      <c r="H8784">
        <v>0.97093023255813904</v>
      </c>
      <c r="I8784">
        <v>0.98571428571428599</v>
      </c>
      <c r="J8784" s="1" t="s">
        <v>23229</v>
      </c>
      <c r="K8784" t="s">
        <v>23238</v>
      </c>
      <c r="L8784" t="s">
        <v>40812</v>
      </c>
      <c r="M8784" t="s">
        <v>40813</v>
      </c>
    </row>
    <row r="8785" spans="1:13">
      <c r="A8785" s="1" t="s">
        <v>10802</v>
      </c>
      <c r="B8785">
        <v>8.9680857110175396E-7</v>
      </c>
      <c r="C8785" s="1">
        <v>1.6075479380866801E-5</v>
      </c>
      <c r="D8785">
        <v>0.3125</v>
      </c>
      <c r="E8785">
        <v>9.44444444444444E-2</v>
      </c>
      <c r="F8785">
        <v>0.108465608465608</v>
      </c>
      <c r="G8785">
        <v>0.48214285714285698</v>
      </c>
      <c r="H8785">
        <v>0.13942307692307701</v>
      </c>
      <c r="I8785">
        <v>0.33333333333333298</v>
      </c>
      <c r="J8785" s="1">
        <v>0.54545454545454497</v>
      </c>
      <c r="K8785" t="s">
        <v>23241</v>
      </c>
      <c r="L8785" t="s">
        <v>40814</v>
      </c>
      <c r="M8785" t="s">
        <v>40815</v>
      </c>
    </row>
    <row r="8786" spans="1:13">
      <c r="A8786" s="1" t="s">
        <v>10803</v>
      </c>
      <c r="B8786">
        <v>4.1405950272070199E-7</v>
      </c>
      <c r="C8786" s="1">
        <v>5.9803885555412001E-8</v>
      </c>
      <c r="D8786">
        <v>7.8947368421052599E-2</v>
      </c>
      <c r="E8786">
        <v>0.12295081967213101</v>
      </c>
      <c r="F8786">
        <v>0</v>
      </c>
      <c r="G8786">
        <v>0.16666666666666699</v>
      </c>
      <c r="H8786">
        <v>0</v>
      </c>
      <c r="I8786">
        <v>0.177631578947368</v>
      </c>
      <c r="J8786" s="1">
        <v>0</v>
      </c>
      <c r="K8786" t="s">
        <v>23241</v>
      </c>
      <c r="L8786" t="s">
        <v>40816</v>
      </c>
      <c r="M8786" t="s">
        <v>40817</v>
      </c>
    </row>
    <row r="8787" spans="1:13">
      <c r="A8787" s="1" t="s">
        <v>10804</v>
      </c>
      <c r="B8787">
        <v>1.2582726675587001E-3</v>
      </c>
      <c r="C8787" s="1">
        <v>3.9448719025039601E-4</v>
      </c>
      <c r="D8787">
        <v>0.61111111111111105</v>
      </c>
      <c r="E8787">
        <v>7.6470588235294096E-2</v>
      </c>
      <c r="F8787">
        <v>0.936708860759494</v>
      </c>
      <c r="G8787">
        <v>0.625</v>
      </c>
      <c r="H8787">
        <v>0.20121951219512199</v>
      </c>
      <c r="I8787">
        <v>0.36666666666666697</v>
      </c>
      <c r="J8787" s="1" t="s">
        <v>23229</v>
      </c>
      <c r="K8787" t="s">
        <v>23241</v>
      </c>
      <c r="L8787" t="s">
        <v>40818</v>
      </c>
      <c r="M8787" t="s">
        <v>40819</v>
      </c>
    </row>
    <row r="8788" spans="1:13">
      <c r="A8788" s="1" t="s">
        <v>10805</v>
      </c>
      <c r="B8788">
        <v>8.6209856455638906E-6</v>
      </c>
      <c r="C8788" s="1">
        <v>6.5897958688469006E-5</v>
      </c>
      <c r="D8788">
        <v>0</v>
      </c>
      <c r="E8788">
        <v>0</v>
      </c>
      <c r="F8788">
        <v>0.12953367875647701</v>
      </c>
      <c r="G8788">
        <v>1.7857142857142901E-2</v>
      </c>
      <c r="H8788">
        <v>6.6964285714285698E-2</v>
      </c>
      <c r="I8788">
        <v>1.3157894736842099E-2</v>
      </c>
      <c r="J8788" s="1" t="s">
        <v>23229</v>
      </c>
      <c r="K8788" t="s">
        <v>23238</v>
      </c>
      <c r="L8788" t="s">
        <v>40820</v>
      </c>
      <c r="M8788" t="s">
        <v>40821</v>
      </c>
    </row>
    <row r="8789" spans="1:13">
      <c r="A8789" s="1" t="s">
        <v>10806</v>
      </c>
      <c r="B8789">
        <v>3.16147770407107E-6</v>
      </c>
      <c r="C8789" s="1">
        <v>2.5754503933128999E-4</v>
      </c>
      <c r="D8789">
        <v>0.375</v>
      </c>
      <c r="E8789">
        <v>0.45348837209302301</v>
      </c>
      <c r="F8789">
        <v>0.73986486486486502</v>
      </c>
      <c r="G8789">
        <v>0.25</v>
      </c>
      <c r="H8789">
        <v>0.44642857142857101</v>
      </c>
      <c r="I8789">
        <v>0.13157894736842099</v>
      </c>
      <c r="J8789" s="1" t="s">
        <v>23229</v>
      </c>
      <c r="K8789" t="s">
        <v>23241</v>
      </c>
      <c r="L8789" t="s">
        <v>40822</v>
      </c>
      <c r="M8789" t="s">
        <v>40823</v>
      </c>
    </row>
    <row r="8790" spans="1:13">
      <c r="A8790" s="1" t="s">
        <v>10807</v>
      </c>
      <c r="B8790">
        <v>2.0383738658887499E-4</v>
      </c>
      <c r="C8790" s="1">
        <v>3.0477166870306801E-5</v>
      </c>
      <c r="D8790">
        <v>0.234375</v>
      </c>
      <c r="E8790">
        <v>0.620879120879121</v>
      </c>
      <c r="F8790">
        <v>0.18918918918918901</v>
      </c>
      <c r="G8790">
        <v>0.48484848484848497</v>
      </c>
      <c r="H8790">
        <v>0.14942528735632199</v>
      </c>
      <c r="I8790">
        <v>0.44230769230769201</v>
      </c>
      <c r="J8790" s="1" t="s">
        <v>23229</v>
      </c>
      <c r="K8790" t="s">
        <v>23238</v>
      </c>
      <c r="L8790" t="s">
        <v>40824</v>
      </c>
      <c r="M8790" t="s">
        <v>40825</v>
      </c>
    </row>
    <row r="8791" spans="1:13">
      <c r="A8791" s="1" t="s">
        <v>10808</v>
      </c>
      <c r="B8791">
        <v>0</v>
      </c>
      <c r="C8791" s="1">
        <v>0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 s="1">
        <v>0</v>
      </c>
      <c r="K8791" t="s">
        <v>23242</v>
      </c>
      <c r="L8791" t="s">
        <v>40826</v>
      </c>
      <c r="M8791" t="s">
        <v>40827</v>
      </c>
    </row>
    <row r="8792" spans="1:13">
      <c r="A8792" s="1" t="s">
        <v>10809</v>
      </c>
      <c r="B8792">
        <v>1.43590680857444E-6</v>
      </c>
      <c r="C8792" s="1">
        <v>5.1038476726476103E-7</v>
      </c>
      <c r="D8792">
        <v>0</v>
      </c>
      <c r="E8792">
        <v>0</v>
      </c>
      <c r="F8792">
        <v>0</v>
      </c>
      <c r="G8792">
        <v>0.33333333333333298</v>
      </c>
      <c r="H8792">
        <v>0</v>
      </c>
      <c r="I8792">
        <v>3.8461538461538498E-2</v>
      </c>
      <c r="J8792" s="1">
        <v>0</v>
      </c>
      <c r="K8792" t="s">
        <v>23239</v>
      </c>
      <c r="L8792" t="s">
        <v>40828</v>
      </c>
      <c r="M8792" t="s">
        <v>40829</v>
      </c>
    </row>
    <row r="8793" spans="1:13">
      <c r="A8793" s="1" t="s">
        <v>10810</v>
      </c>
      <c r="B8793">
        <v>7.0750921751237605E-5</v>
      </c>
      <c r="C8793" s="1">
        <v>9.3849676984046694E-6</v>
      </c>
      <c r="D8793">
        <v>0.90625</v>
      </c>
      <c r="E8793">
        <v>0.88947368421052597</v>
      </c>
      <c r="F8793">
        <v>0.96907216494845405</v>
      </c>
      <c r="G8793">
        <v>1</v>
      </c>
      <c r="H8793">
        <v>0.99545454545454504</v>
      </c>
      <c r="I8793">
        <v>0.98936170212765995</v>
      </c>
      <c r="J8793" s="1">
        <v>1</v>
      </c>
      <c r="K8793" t="s">
        <v>23241</v>
      </c>
      <c r="L8793" t="s">
        <v>40830</v>
      </c>
      <c r="M8793" t="s">
        <v>40831</v>
      </c>
    </row>
    <row r="8794" spans="1:13">
      <c r="A8794" s="1" t="s">
        <v>10811</v>
      </c>
      <c r="B8794">
        <v>9.5502830064796593E-7</v>
      </c>
      <c r="C8794" s="1">
        <v>4.0060014354444003E-7</v>
      </c>
      <c r="D8794">
        <v>0.98148148148148195</v>
      </c>
      <c r="E8794">
        <v>1</v>
      </c>
      <c r="F8794">
        <v>0.99719101123595499</v>
      </c>
      <c r="G8794">
        <v>0.98684210526315796</v>
      </c>
      <c r="H8794">
        <v>1</v>
      </c>
      <c r="I8794">
        <v>1</v>
      </c>
      <c r="J8794" s="1">
        <v>1</v>
      </c>
      <c r="K8794" t="s">
        <v>23241</v>
      </c>
      <c r="L8794" t="s">
        <v>40832</v>
      </c>
      <c r="M8794" t="s">
        <v>40833</v>
      </c>
    </row>
    <row r="8795" spans="1:13">
      <c r="A8795" s="1" t="s">
        <v>10812</v>
      </c>
      <c r="B8795">
        <v>3.74004809813631E-6</v>
      </c>
      <c r="C8795" s="1">
        <v>4.5429263947728598E-7</v>
      </c>
      <c r="D8795">
        <v>0</v>
      </c>
      <c r="E8795">
        <v>0</v>
      </c>
      <c r="F8795">
        <v>6.9587628865979398E-2</v>
      </c>
      <c r="G8795">
        <v>1.2500000000000001E-2</v>
      </c>
      <c r="H8795">
        <v>4.1284403669724801E-2</v>
      </c>
      <c r="I8795">
        <v>3.03030303030303E-2</v>
      </c>
      <c r="J8795" s="1">
        <v>0</v>
      </c>
      <c r="K8795" t="s">
        <v>23240</v>
      </c>
      <c r="L8795" t="s">
        <v>40834</v>
      </c>
      <c r="M8795" t="s">
        <v>40835</v>
      </c>
    </row>
    <row r="8796" spans="1:13">
      <c r="A8796" s="1" t="s">
        <v>10813</v>
      </c>
      <c r="B8796">
        <v>5.0401767399806897E-6</v>
      </c>
      <c r="C8796" s="1">
        <v>3.6320699900359102E-5</v>
      </c>
      <c r="D8796">
        <v>0.10344827586206901</v>
      </c>
      <c r="E8796">
        <v>0</v>
      </c>
      <c r="F8796">
        <v>0</v>
      </c>
      <c r="G8796">
        <v>0</v>
      </c>
      <c r="H8796">
        <v>1.5957446808510599E-2</v>
      </c>
      <c r="I8796">
        <v>6.6666666666666693E-2</v>
      </c>
      <c r="J8796" s="1" t="s">
        <v>23229</v>
      </c>
      <c r="K8796" t="s">
        <v>23241</v>
      </c>
      <c r="L8796" t="s">
        <v>40836</v>
      </c>
      <c r="M8796" t="s">
        <v>40837</v>
      </c>
    </row>
    <row r="8797" spans="1:13">
      <c r="A8797" s="1" t="s">
        <v>10814</v>
      </c>
      <c r="B8797">
        <v>4.91810531167714E-5</v>
      </c>
      <c r="C8797" s="1">
        <v>7.4434962354369099E-5</v>
      </c>
      <c r="D8797">
        <v>0.30555555555555602</v>
      </c>
      <c r="E8797">
        <v>0.46666666666666701</v>
      </c>
      <c r="F8797">
        <v>0.42378048780487798</v>
      </c>
      <c r="G8797">
        <v>0</v>
      </c>
      <c r="H8797">
        <v>0.19480519480519501</v>
      </c>
      <c r="I8797">
        <v>7.5471698113207503E-2</v>
      </c>
      <c r="J8797" s="1">
        <v>0</v>
      </c>
      <c r="K8797" t="s">
        <v>23241</v>
      </c>
      <c r="L8797" t="s">
        <v>40838</v>
      </c>
      <c r="M8797" t="s">
        <v>40839</v>
      </c>
    </row>
    <row r="8798" spans="1:13">
      <c r="A8798" s="1" t="s">
        <v>10815</v>
      </c>
      <c r="B8798">
        <v>4.6226226746802203E-6</v>
      </c>
      <c r="C8798" s="1">
        <v>6.8388299587609099E-8</v>
      </c>
      <c r="D8798">
        <v>0</v>
      </c>
      <c r="E8798">
        <v>0</v>
      </c>
      <c r="F8798">
        <v>0</v>
      </c>
      <c r="G8798">
        <v>0.44047619047619002</v>
      </c>
      <c r="H8798">
        <v>6.4516129032258104E-2</v>
      </c>
      <c r="I8798">
        <v>0.169491525423729</v>
      </c>
      <c r="J8798" s="1">
        <v>0</v>
      </c>
      <c r="K8798" t="s">
        <v>23239</v>
      </c>
      <c r="L8798" t="s">
        <v>40840</v>
      </c>
      <c r="M8798" t="s">
        <v>40841</v>
      </c>
    </row>
    <row r="8799" spans="1:13">
      <c r="A8799" s="1" t="s">
        <v>10816</v>
      </c>
      <c r="B8799">
        <v>4.0673541746077997E-6</v>
      </c>
      <c r="C8799" s="1">
        <v>1.2505687160757901E-8</v>
      </c>
      <c r="D8799">
        <v>0.875</v>
      </c>
      <c r="E8799">
        <v>0.76704545454545503</v>
      </c>
      <c r="F8799">
        <v>0.99731182795698903</v>
      </c>
      <c r="G8799">
        <v>0.98333333333333295</v>
      </c>
      <c r="H8799">
        <v>0.99450549450549497</v>
      </c>
      <c r="I8799">
        <v>1</v>
      </c>
      <c r="J8799" s="1">
        <v>1</v>
      </c>
      <c r="K8799" t="s">
        <v>23238</v>
      </c>
      <c r="L8799" t="s">
        <v>40842</v>
      </c>
      <c r="M8799" t="s">
        <v>40843</v>
      </c>
    </row>
    <row r="8800" spans="1:13">
      <c r="A8800" s="1" t="s">
        <v>10817</v>
      </c>
      <c r="B8800">
        <v>4.2547902605833497E-5</v>
      </c>
      <c r="C8800" s="1">
        <v>2.4109888331518301E-6</v>
      </c>
      <c r="D8800">
        <v>0.90625</v>
      </c>
      <c r="E8800">
        <v>0.98876404494381998</v>
      </c>
      <c r="F8800">
        <v>0.89411764705882402</v>
      </c>
      <c r="G8800">
        <v>0.56410256410256399</v>
      </c>
      <c r="H8800">
        <v>0.95348837209302295</v>
      </c>
      <c r="I8800">
        <v>0.81666666666666698</v>
      </c>
      <c r="J8800" s="1">
        <v>1</v>
      </c>
      <c r="K8800" t="s">
        <v>23239</v>
      </c>
      <c r="L8800" t="s">
        <v>40844</v>
      </c>
      <c r="M8800" t="s">
        <v>40845</v>
      </c>
    </row>
    <row r="8801" spans="1:13">
      <c r="A8801" s="1" t="s">
        <v>10818</v>
      </c>
      <c r="B8801">
        <v>1.8172268393685499E-5</v>
      </c>
      <c r="C8801" s="1">
        <v>3.6975764513600502E-5</v>
      </c>
      <c r="D8801">
        <v>0.98333333333333295</v>
      </c>
      <c r="E8801">
        <v>1</v>
      </c>
      <c r="F8801">
        <v>0.93893129770992401</v>
      </c>
      <c r="G8801">
        <v>1</v>
      </c>
      <c r="H8801">
        <v>0.98666666666666702</v>
      </c>
      <c r="I8801">
        <v>1</v>
      </c>
      <c r="J8801" s="1">
        <v>1</v>
      </c>
      <c r="K8801" t="s">
        <v>23241</v>
      </c>
      <c r="L8801" t="s">
        <v>40846</v>
      </c>
      <c r="M8801" t="s">
        <v>40847</v>
      </c>
    </row>
    <row r="8802" spans="1:13">
      <c r="A8802" s="1" t="s">
        <v>10819</v>
      </c>
      <c r="B8802">
        <v>8.8778864103587203E-7</v>
      </c>
      <c r="C8802" s="1">
        <v>3.3718598556506001E-6</v>
      </c>
      <c r="D8802">
        <v>0.5</v>
      </c>
      <c r="E8802">
        <v>0.64130434782608703</v>
      </c>
      <c r="F8802">
        <v>0.72254335260115599</v>
      </c>
      <c r="G8802">
        <v>0.91463414634146301</v>
      </c>
      <c r="H8802">
        <v>0.70833333333333304</v>
      </c>
      <c r="I8802">
        <v>0.86805555555555602</v>
      </c>
      <c r="J8802" s="1">
        <v>1</v>
      </c>
      <c r="K8802" t="s">
        <v>23238</v>
      </c>
      <c r="L8802" t="s">
        <v>40848</v>
      </c>
      <c r="M8802" t="s">
        <v>40849</v>
      </c>
    </row>
    <row r="8803" spans="1:13">
      <c r="A8803" s="1" t="s">
        <v>10820</v>
      </c>
      <c r="B8803">
        <v>0</v>
      </c>
      <c r="C8803" s="1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 s="1" t="s">
        <v>23229</v>
      </c>
      <c r="K8803" t="s">
        <v>23242</v>
      </c>
      <c r="L8803" t="s">
        <v>40850</v>
      </c>
      <c r="M8803" t="s">
        <v>40851</v>
      </c>
    </row>
    <row r="8804" spans="1:13">
      <c r="A8804" s="1" t="s">
        <v>10821</v>
      </c>
      <c r="B8804">
        <v>2.22516573598307E-5</v>
      </c>
      <c r="C8804" s="1">
        <v>3.5551920742156E-5</v>
      </c>
      <c r="D8804">
        <v>0.78125</v>
      </c>
      <c r="E8804">
        <v>0.65104166666666696</v>
      </c>
      <c r="F8804">
        <v>0.63541666666666696</v>
      </c>
      <c r="G8804">
        <v>0.57894736842105299</v>
      </c>
      <c r="H8804">
        <v>0.62053571428571397</v>
      </c>
      <c r="I8804">
        <v>0.72608695652173905</v>
      </c>
      <c r="J8804" s="1">
        <v>1</v>
      </c>
      <c r="K8804" t="s">
        <v>23241</v>
      </c>
      <c r="L8804" t="s">
        <v>40852</v>
      </c>
      <c r="M8804" t="s">
        <v>40853</v>
      </c>
    </row>
    <row r="8805" spans="1:13">
      <c r="A8805" s="1" t="s">
        <v>10822</v>
      </c>
      <c r="B8805">
        <v>5.8700479162457205E-10</v>
      </c>
      <c r="C8805" s="1">
        <v>7.2529055710260603E-6</v>
      </c>
      <c r="D8805">
        <v>0</v>
      </c>
      <c r="E8805">
        <v>0</v>
      </c>
      <c r="F8805">
        <v>0</v>
      </c>
      <c r="G8805">
        <v>0</v>
      </c>
      <c r="H8805">
        <v>1.8181818181818198E-2</v>
      </c>
      <c r="I8805">
        <v>4.5454545454545496E-3</v>
      </c>
      <c r="J8805" s="1" t="s">
        <v>23229</v>
      </c>
      <c r="K8805" t="s">
        <v>23240</v>
      </c>
      <c r="L8805" t="s">
        <v>40854</v>
      </c>
      <c r="M8805" t="s">
        <v>40855</v>
      </c>
    </row>
    <row r="8806" spans="1:13">
      <c r="A8806" s="1" t="s">
        <v>10823</v>
      </c>
      <c r="B8806">
        <v>1.02274933220933E-7</v>
      </c>
      <c r="C8806" s="1">
        <v>2.4145593071776598E-11</v>
      </c>
      <c r="D8806">
        <v>0</v>
      </c>
      <c r="E8806">
        <v>5.8139534883720903E-3</v>
      </c>
      <c r="F8806">
        <v>0</v>
      </c>
      <c r="G8806">
        <v>0</v>
      </c>
      <c r="H8806">
        <v>0</v>
      </c>
      <c r="I8806">
        <v>0</v>
      </c>
      <c r="J8806" s="1" t="s">
        <v>23229</v>
      </c>
      <c r="K8806" t="s">
        <v>23241</v>
      </c>
      <c r="L8806" t="s">
        <v>40856</v>
      </c>
      <c r="M8806" t="s">
        <v>40857</v>
      </c>
    </row>
    <row r="8807" spans="1:13">
      <c r="A8807" s="1" t="s">
        <v>10824</v>
      </c>
      <c r="B8807">
        <v>7.8176082116783804E-7</v>
      </c>
      <c r="C8807" s="1">
        <v>5.5822444077060997E-6</v>
      </c>
      <c r="D8807">
        <v>0.173913043478261</v>
      </c>
      <c r="E8807">
        <v>0</v>
      </c>
      <c r="F8807">
        <v>7.4561403508771898E-2</v>
      </c>
      <c r="G8807">
        <v>0</v>
      </c>
      <c r="H8807">
        <v>0.140625</v>
      </c>
      <c r="I8807">
        <v>4.95049504950495E-2</v>
      </c>
      <c r="J8807" s="1">
        <v>0</v>
      </c>
      <c r="K8807" t="s">
        <v>23238</v>
      </c>
      <c r="L8807" t="s">
        <v>40858</v>
      </c>
      <c r="M8807" t="s">
        <v>40859</v>
      </c>
    </row>
    <row r="8808" spans="1:13">
      <c r="A8808" s="1" t="s">
        <v>10825</v>
      </c>
      <c r="B8808">
        <v>2.0856520049828701E-7</v>
      </c>
      <c r="C8808" s="1">
        <v>3.25418951124601E-6</v>
      </c>
      <c r="D8808">
        <v>7.69230769230769E-2</v>
      </c>
      <c r="E8808">
        <v>1.6666666666666701E-2</v>
      </c>
      <c r="F8808">
        <v>7.1969696969697003E-2</v>
      </c>
      <c r="G8808">
        <v>0</v>
      </c>
      <c r="H8808">
        <v>0.12195121951219499</v>
      </c>
      <c r="I8808">
        <v>0.104166666666667</v>
      </c>
      <c r="J8808" s="1">
        <v>0</v>
      </c>
      <c r="K8808" t="s">
        <v>23238</v>
      </c>
      <c r="L8808" t="s">
        <v>40860</v>
      </c>
      <c r="M8808" t="s">
        <v>40861</v>
      </c>
    </row>
    <row r="8809" spans="1:13">
      <c r="A8809" s="1" t="s">
        <v>10826</v>
      </c>
      <c r="B8809">
        <v>0</v>
      </c>
      <c r="C8809" s="1">
        <v>0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 s="1">
        <v>0.9</v>
      </c>
      <c r="K8809" t="s">
        <v>23241</v>
      </c>
      <c r="L8809" t="s">
        <v>40862</v>
      </c>
      <c r="M8809" t="s">
        <v>40863</v>
      </c>
    </row>
    <row r="8810" spans="1:13">
      <c r="A8810" s="1" t="s">
        <v>10827</v>
      </c>
      <c r="B8810">
        <v>2.6251292191707998E-6</v>
      </c>
      <c r="C8810" s="1">
        <v>9.3536464666927699E-7</v>
      </c>
      <c r="D8810">
        <v>0</v>
      </c>
      <c r="E8810">
        <v>0</v>
      </c>
      <c r="F8810">
        <v>5.4878048780487798E-2</v>
      </c>
      <c r="G8810">
        <v>0.13157894736842099</v>
      </c>
      <c r="H8810">
        <v>0.28358208955223901</v>
      </c>
      <c r="I8810">
        <v>4.08163265306122E-2</v>
      </c>
      <c r="J8810" s="1">
        <v>0</v>
      </c>
      <c r="K8810" t="s">
        <v>23241</v>
      </c>
      <c r="L8810" t="s">
        <v>40864</v>
      </c>
      <c r="M8810" t="s">
        <v>40865</v>
      </c>
    </row>
    <row r="8811" spans="1:13">
      <c r="A8811" s="1" t="s">
        <v>10828</v>
      </c>
      <c r="B8811">
        <v>1.1450391850465399E-5</v>
      </c>
      <c r="C8811" s="1">
        <v>1.21775713187836E-8</v>
      </c>
      <c r="D8811">
        <v>0.7</v>
      </c>
      <c r="E8811">
        <v>0.91025641025641002</v>
      </c>
      <c r="F8811">
        <v>0.997076023391813</v>
      </c>
      <c r="G8811">
        <v>1</v>
      </c>
      <c r="H8811">
        <v>1</v>
      </c>
      <c r="I8811">
        <v>0.97596153846153799</v>
      </c>
      <c r="J8811" s="1">
        <v>1</v>
      </c>
      <c r="K8811" t="s">
        <v>23240</v>
      </c>
      <c r="L8811" t="s">
        <v>40866</v>
      </c>
      <c r="M8811" t="s">
        <v>40867</v>
      </c>
    </row>
    <row r="8812" spans="1:13">
      <c r="A8812" s="1" t="s">
        <v>10829</v>
      </c>
      <c r="B8812">
        <v>6.5764255110947101E-7</v>
      </c>
      <c r="C8812" s="1">
        <v>2.4517495626201502E-4</v>
      </c>
      <c r="D8812">
        <v>0.66666666666666696</v>
      </c>
      <c r="E8812">
        <v>0.56716417910447803</v>
      </c>
      <c r="F8812">
        <v>0.41015625</v>
      </c>
      <c r="G8812">
        <v>0.35</v>
      </c>
      <c r="H8812">
        <v>0.56578947368421095</v>
      </c>
      <c r="I8812">
        <v>0.39583333333333298</v>
      </c>
      <c r="J8812" s="1">
        <v>1</v>
      </c>
      <c r="K8812" t="s">
        <v>23239</v>
      </c>
      <c r="L8812" t="s">
        <v>40868</v>
      </c>
      <c r="M8812" t="s">
        <v>40869</v>
      </c>
    </row>
    <row r="8813" spans="1:13">
      <c r="A8813" s="1" t="s">
        <v>10830</v>
      </c>
      <c r="B8813">
        <v>2.5491451973387699E-4</v>
      </c>
      <c r="C8813" s="1">
        <v>3.07990412374789E-6</v>
      </c>
      <c r="D8813">
        <v>0.28333333333333299</v>
      </c>
      <c r="E8813">
        <v>0.41573033707865198</v>
      </c>
      <c r="F8813">
        <v>4.5454545454545497E-2</v>
      </c>
      <c r="G8813">
        <v>0</v>
      </c>
      <c r="H8813">
        <v>0</v>
      </c>
      <c r="I8813">
        <v>1.8181818181818198E-2</v>
      </c>
      <c r="J8813" s="1">
        <v>0</v>
      </c>
      <c r="K8813" t="s">
        <v>23240</v>
      </c>
      <c r="L8813" t="s">
        <v>40870</v>
      </c>
      <c r="M8813" t="s">
        <v>40871</v>
      </c>
    </row>
    <row r="8814" spans="1:13">
      <c r="A8814" s="1" t="s">
        <v>10831</v>
      </c>
      <c r="B8814">
        <v>4.8481442974221098E-6</v>
      </c>
      <c r="C8814" s="1">
        <v>3.00452781375331E-5</v>
      </c>
      <c r="D8814">
        <v>0.94827586206896597</v>
      </c>
      <c r="E8814">
        <v>0.91666666666666696</v>
      </c>
      <c r="F8814">
        <v>0.943037974683544</v>
      </c>
      <c r="G8814">
        <v>0.98148148148148195</v>
      </c>
      <c r="H8814">
        <v>0.99425287356321801</v>
      </c>
      <c r="I8814">
        <v>0.98245614035087703</v>
      </c>
      <c r="J8814" s="1">
        <v>1</v>
      </c>
      <c r="K8814" t="s">
        <v>23240</v>
      </c>
      <c r="L8814" t="s">
        <v>40872</v>
      </c>
      <c r="M8814" t="s">
        <v>40873</v>
      </c>
    </row>
    <row r="8815" spans="1:13">
      <c r="A8815" s="1" t="s">
        <v>10832</v>
      </c>
      <c r="B8815">
        <v>1.5569820389398399E-5</v>
      </c>
      <c r="C8815" s="1">
        <v>1.2560498281936801E-6</v>
      </c>
      <c r="D8815">
        <v>0.484375</v>
      </c>
      <c r="E8815">
        <v>0.48823529411764699</v>
      </c>
      <c r="F8815">
        <v>0.63772455089820401</v>
      </c>
      <c r="G8815">
        <v>1</v>
      </c>
      <c r="H8815">
        <v>0.58125000000000004</v>
      </c>
      <c r="I8815">
        <v>0.8125</v>
      </c>
      <c r="J8815" s="1">
        <v>1</v>
      </c>
      <c r="K8815" t="s">
        <v>23238</v>
      </c>
      <c r="L8815" t="s">
        <v>40874</v>
      </c>
      <c r="M8815" t="s">
        <v>40875</v>
      </c>
    </row>
    <row r="8816" spans="1:13">
      <c r="A8816" s="1" t="s">
        <v>10833</v>
      </c>
      <c r="B8816">
        <v>1.34994609455699E-4</v>
      </c>
      <c r="C8816" s="1">
        <v>2.1394063545105002E-5</v>
      </c>
      <c r="D8816">
        <v>0.88461538461538503</v>
      </c>
      <c r="E8816">
        <v>0.9</v>
      </c>
      <c r="F8816">
        <v>0.62301587301587302</v>
      </c>
      <c r="G8816">
        <v>0.984375</v>
      </c>
      <c r="H8816">
        <v>0.873493975903614</v>
      </c>
      <c r="I8816">
        <v>0.97560975609756095</v>
      </c>
      <c r="J8816" s="1">
        <v>0.94444444444444398</v>
      </c>
      <c r="K8816" t="s">
        <v>23238</v>
      </c>
      <c r="L8816" t="s">
        <v>40876</v>
      </c>
      <c r="M8816" t="s">
        <v>40877</v>
      </c>
    </row>
    <row r="8817" spans="1:13">
      <c r="A8817" s="1" t="s">
        <v>10834</v>
      </c>
      <c r="B8817">
        <v>1.8531998184356901E-7</v>
      </c>
      <c r="C8817" s="1">
        <v>1.20957642176962E-4</v>
      </c>
      <c r="D8817">
        <v>0.98275862068965503</v>
      </c>
      <c r="E8817">
        <v>0.98947368421052595</v>
      </c>
      <c r="F8817">
        <v>0.98863636363636398</v>
      </c>
      <c r="G8817">
        <v>0.97413793103448298</v>
      </c>
      <c r="H8817">
        <v>0.74615384615384595</v>
      </c>
      <c r="I8817">
        <v>0.920560747663551</v>
      </c>
      <c r="J8817" s="1">
        <v>1</v>
      </c>
      <c r="K8817" t="s">
        <v>23238</v>
      </c>
      <c r="L8817" t="s">
        <v>40878</v>
      </c>
      <c r="M8817" t="s">
        <v>40879</v>
      </c>
    </row>
    <row r="8818" spans="1:13">
      <c r="A8818" s="1" t="s">
        <v>10835</v>
      </c>
      <c r="B8818">
        <v>2.1020088999351799E-8</v>
      </c>
      <c r="C8818" s="1">
        <v>1.31600742757293E-8</v>
      </c>
      <c r="D8818">
        <v>0</v>
      </c>
      <c r="E8818">
        <v>0</v>
      </c>
      <c r="F8818">
        <v>2.7624309392265201E-3</v>
      </c>
      <c r="G8818">
        <v>0</v>
      </c>
      <c r="H8818">
        <v>0</v>
      </c>
      <c r="I8818">
        <v>6.0975609756097598E-3</v>
      </c>
      <c r="J8818" s="1" t="s">
        <v>23229</v>
      </c>
      <c r="K8818" t="s">
        <v>23237</v>
      </c>
      <c r="L8818" t="s">
        <v>40880</v>
      </c>
      <c r="M8818" t="s">
        <v>40881</v>
      </c>
    </row>
    <row r="8819" spans="1:13">
      <c r="A8819" s="1" t="s">
        <v>10836</v>
      </c>
      <c r="B8819">
        <v>6.1401030870224694E-8</v>
      </c>
      <c r="C8819" s="1">
        <v>3.9830896178000099E-6</v>
      </c>
      <c r="D8819">
        <v>0</v>
      </c>
      <c r="E8819">
        <v>5.8823529411764696E-3</v>
      </c>
      <c r="F8819">
        <v>2.7624309392265201E-3</v>
      </c>
      <c r="G8819">
        <v>0</v>
      </c>
      <c r="H8819">
        <v>6.0975609756097598E-3</v>
      </c>
      <c r="I8819">
        <v>0.125</v>
      </c>
      <c r="J8819" s="1">
        <v>0.7</v>
      </c>
      <c r="K8819" t="s">
        <v>23241</v>
      </c>
      <c r="L8819" t="s">
        <v>40882</v>
      </c>
      <c r="M8819" t="s">
        <v>40883</v>
      </c>
    </row>
    <row r="8820" spans="1:13">
      <c r="A8820" s="1" t="s">
        <v>10837</v>
      </c>
      <c r="B8820">
        <v>1.0059263959438499E-5</v>
      </c>
      <c r="C8820" s="1">
        <v>2.1176975601412801E-6</v>
      </c>
      <c r="D8820">
        <v>0.984375</v>
      </c>
      <c r="E8820">
        <v>0.86956521739130399</v>
      </c>
      <c r="F8820">
        <v>0.99715909090909105</v>
      </c>
      <c r="G8820">
        <v>0.98181818181818203</v>
      </c>
      <c r="H8820">
        <v>0.99479166666666696</v>
      </c>
      <c r="I8820">
        <v>0.980582524271845</v>
      </c>
      <c r="J8820" s="1" t="s">
        <v>23229</v>
      </c>
      <c r="K8820" t="s">
        <v>23241</v>
      </c>
      <c r="L8820" t="s">
        <v>40884</v>
      </c>
      <c r="M8820" t="s">
        <v>40885</v>
      </c>
    </row>
    <row r="8821" spans="1:13">
      <c r="A8821" s="1" t="s">
        <v>10838</v>
      </c>
      <c r="B8821">
        <v>1.2717370916484101E-6</v>
      </c>
      <c r="C8821" s="1">
        <v>9.3412016053308801E-9</v>
      </c>
      <c r="D8821">
        <v>0.984375</v>
      </c>
      <c r="E8821">
        <v>0.99438202247190999</v>
      </c>
      <c r="F8821">
        <v>0.99736842105263201</v>
      </c>
      <c r="G8821">
        <v>0.984375</v>
      </c>
      <c r="H8821">
        <v>1</v>
      </c>
      <c r="I8821">
        <v>0.99152542372881403</v>
      </c>
      <c r="J8821" s="1">
        <v>9.0909090909090898E-2</v>
      </c>
      <c r="K8821" t="s">
        <v>23238</v>
      </c>
      <c r="L8821" t="s">
        <v>40886</v>
      </c>
      <c r="M8821" t="s">
        <v>40887</v>
      </c>
    </row>
    <row r="8822" spans="1:13">
      <c r="A8822" s="1" t="s">
        <v>10839</v>
      </c>
      <c r="B8822">
        <v>1.9571651652715099E-6</v>
      </c>
      <c r="C8822" s="1">
        <v>4.7234179995150402E-6</v>
      </c>
      <c r="D8822">
        <v>1</v>
      </c>
      <c r="E8822">
        <v>1</v>
      </c>
      <c r="F8822">
        <v>0.85798816568047298</v>
      </c>
      <c r="G8822">
        <v>1</v>
      </c>
      <c r="H8822">
        <v>0.96929824561403499</v>
      </c>
      <c r="I8822">
        <v>0.98399999999999999</v>
      </c>
      <c r="J8822" s="1">
        <v>1</v>
      </c>
      <c r="K8822" t="s">
        <v>23239</v>
      </c>
      <c r="L8822" t="s">
        <v>40888</v>
      </c>
      <c r="M8822" t="s">
        <v>40889</v>
      </c>
    </row>
    <row r="8823" spans="1:13">
      <c r="A8823" s="1" t="s">
        <v>10840</v>
      </c>
      <c r="B8823">
        <v>3.14358029467939E-6</v>
      </c>
      <c r="C8823" s="1">
        <v>5.2774632094580099E-8</v>
      </c>
      <c r="D8823">
        <v>0</v>
      </c>
      <c r="E8823">
        <v>1.35135135135135E-2</v>
      </c>
      <c r="F8823">
        <v>0</v>
      </c>
      <c r="G8823">
        <v>0</v>
      </c>
      <c r="H8823">
        <v>0</v>
      </c>
      <c r="I8823">
        <v>0</v>
      </c>
      <c r="J8823" s="1">
        <v>0</v>
      </c>
      <c r="K8823" t="s">
        <v>23241</v>
      </c>
      <c r="L8823" t="s">
        <v>40890</v>
      </c>
      <c r="M8823" t="s">
        <v>40891</v>
      </c>
    </row>
    <row r="8824" spans="1:13">
      <c r="A8824" s="1" t="s">
        <v>10841</v>
      </c>
      <c r="B8824">
        <v>4.5011864358816401E-5</v>
      </c>
      <c r="C8824" s="1">
        <v>1.62162123254833E-6</v>
      </c>
      <c r="D8824">
        <v>1</v>
      </c>
      <c r="E8824">
        <v>0.89361702127659604</v>
      </c>
      <c r="F8824">
        <v>1</v>
      </c>
      <c r="G8824">
        <v>1</v>
      </c>
      <c r="H8824">
        <v>1</v>
      </c>
      <c r="I8824">
        <v>1</v>
      </c>
      <c r="J8824" s="1" t="s">
        <v>23229</v>
      </c>
      <c r="K8824" t="s">
        <v>23241</v>
      </c>
      <c r="L8824" t="s">
        <v>40892</v>
      </c>
      <c r="M8824" t="s">
        <v>40893</v>
      </c>
    </row>
    <row r="8825" spans="1:13">
      <c r="A8825" s="1" t="s">
        <v>10842</v>
      </c>
      <c r="B8825">
        <v>1.08591185860483E-5</v>
      </c>
      <c r="C8825" s="1">
        <v>5.3899267627009402E-6</v>
      </c>
      <c r="D8825">
        <v>0.78</v>
      </c>
      <c r="E8825">
        <v>0.80681818181818199</v>
      </c>
      <c r="F8825">
        <v>1</v>
      </c>
      <c r="G8825">
        <v>0.98863636363636398</v>
      </c>
      <c r="H8825">
        <v>1</v>
      </c>
      <c r="I8825">
        <v>1</v>
      </c>
      <c r="J8825" s="1">
        <v>1</v>
      </c>
      <c r="K8825" t="s">
        <v>23239</v>
      </c>
      <c r="L8825" t="s">
        <v>40894</v>
      </c>
      <c r="M8825" t="s">
        <v>40895</v>
      </c>
    </row>
    <row r="8826" spans="1:13">
      <c r="A8826" s="1" t="s">
        <v>10843</v>
      </c>
      <c r="B8826">
        <v>2.6013970211952998E-7</v>
      </c>
      <c r="C8826" s="1">
        <v>1.9230129231925498E-5</v>
      </c>
      <c r="D8826">
        <v>1.9230769230769201E-2</v>
      </c>
      <c r="E8826">
        <v>0</v>
      </c>
      <c r="F8826">
        <v>5.9602649006622502E-2</v>
      </c>
      <c r="G8826">
        <v>0</v>
      </c>
      <c r="H8826">
        <v>6.6176470588235295E-2</v>
      </c>
      <c r="I8826">
        <v>2.9126213592233E-2</v>
      </c>
      <c r="J8826" s="1" t="s">
        <v>23229</v>
      </c>
      <c r="K8826" t="s">
        <v>23238</v>
      </c>
      <c r="L8826" t="s">
        <v>40896</v>
      </c>
      <c r="M8826" t="s">
        <v>40897</v>
      </c>
    </row>
    <row r="8827" spans="1:13">
      <c r="A8827" s="1" t="s">
        <v>10844</v>
      </c>
      <c r="B8827">
        <v>1.30015642410041E-6</v>
      </c>
      <c r="C8827" s="1">
        <v>1.3926952600292499E-7</v>
      </c>
      <c r="D8827">
        <v>1</v>
      </c>
      <c r="E8827">
        <v>0.99404761904761896</v>
      </c>
      <c r="F8827">
        <v>1</v>
      </c>
      <c r="G8827">
        <v>0.97297297297297303</v>
      </c>
      <c r="H8827">
        <v>0.98666666666666702</v>
      </c>
      <c r="I8827">
        <v>0.93333333333333302</v>
      </c>
      <c r="J8827" s="1">
        <v>0.75</v>
      </c>
      <c r="K8827" t="s">
        <v>23240</v>
      </c>
      <c r="L8827" t="s">
        <v>40898</v>
      </c>
      <c r="M8827" t="s">
        <v>40899</v>
      </c>
    </row>
    <row r="8828" spans="1:13">
      <c r="A8828" s="1" t="s">
        <v>10845</v>
      </c>
      <c r="B8828">
        <v>9.3349733536115908E-9</v>
      </c>
      <c r="C8828" s="1">
        <v>1.09409259807044E-7</v>
      </c>
      <c r="D8828">
        <v>1</v>
      </c>
      <c r="E8828">
        <v>1</v>
      </c>
      <c r="F8828">
        <v>1</v>
      </c>
      <c r="G8828">
        <v>0.66176470588235303</v>
      </c>
      <c r="H8828">
        <v>0.96470588235294097</v>
      </c>
      <c r="I8828">
        <v>0.86538461538461497</v>
      </c>
      <c r="J8828" s="1" t="s">
        <v>23229</v>
      </c>
      <c r="K8828" t="s">
        <v>23239</v>
      </c>
      <c r="L8828" t="s">
        <v>40900</v>
      </c>
      <c r="M8828" t="s">
        <v>40901</v>
      </c>
    </row>
    <row r="8829" spans="1:13">
      <c r="A8829" s="1" t="s">
        <v>10846</v>
      </c>
      <c r="B8829">
        <v>8.1147479059889296E-7</v>
      </c>
      <c r="C8829" s="1">
        <v>7.0768707335750003E-7</v>
      </c>
      <c r="D8829">
        <v>0</v>
      </c>
      <c r="E8829">
        <v>0</v>
      </c>
      <c r="F8829">
        <v>3.4682080924855502E-2</v>
      </c>
      <c r="G8829">
        <v>0</v>
      </c>
      <c r="H8829">
        <v>0</v>
      </c>
      <c r="I8829">
        <v>0</v>
      </c>
      <c r="J8829" s="1">
        <v>0</v>
      </c>
      <c r="K8829" t="s">
        <v>23241</v>
      </c>
      <c r="L8829" t="s">
        <v>40902</v>
      </c>
      <c r="M8829" t="s">
        <v>40903</v>
      </c>
    </row>
    <row r="8830" spans="1:13">
      <c r="A8830" s="1" t="s">
        <v>10847</v>
      </c>
      <c r="B8830">
        <v>1.0104735481829101E-5</v>
      </c>
      <c r="C8830" s="1">
        <v>1.4556929723767701E-5</v>
      </c>
      <c r="D8830">
        <v>1</v>
      </c>
      <c r="E8830">
        <v>0.99473684210526303</v>
      </c>
      <c r="F8830">
        <v>0.857594936708861</v>
      </c>
      <c r="G8830">
        <v>0.84615384615384603</v>
      </c>
      <c r="H8830">
        <v>0.8046875</v>
      </c>
      <c r="I8830">
        <v>0.9</v>
      </c>
      <c r="J8830" s="1">
        <v>1</v>
      </c>
      <c r="K8830" t="s">
        <v>23241</v>
      </c>
      <c r="L8830" t="s">
        <v>40904</v>
      </c>
      <c r="M8830" t="s">
        <v>40905</v>
      </c>
    </row>
    <row r="8831" spans="1:13">
      <c r="A8831" s="1" t="s">
        <v>10848</v>
      </c>
      <c r="B8831">
        <v>6.8677114491025597E-4</v>
      </c>
      <c r="C8831" s="1">
        <v>5.6055790632858199E-5</v>
      </c>
      <c r="D8831">
        <v>0.98387096774193505</v>
      </c>
      <c r="E8831">
        <v>0.52083333333333304</v>
      </c>
      <c r="F8831">
        <v>0.997435897435897</v>
      </c>
      <c r="G8831">
        <v>0.98181818181818203</v>
      </c>
      <c r="H8831">
        <v>0.99557522123893805</v>
      </c>
      <c r="I8831">
        <v>0.99193548387096797</v>
      </c>
      <c r="J8831" s="1" t="s">
        <v>23229</v>
      </c>
      <c r="K8831" t="s">
        <v>23238</v>
      </c>
      <c r="L8831" t="s">
        <v>40906</v>
      </c>
      <c r="M8831" t="s">
        <v>40907</v>
      </c>
    </row>
    <row r="8832" spans="1:13">
      <c r="A8832" s="1" t="s">
        <v>10849</v>
      </c>
      <c r="B8832">
        <v>1.1688198250369501E-6</v>
      </c>
      <c r="C8832" s="1">
        <v>5.6312078572066299E-5</v>
      </c>
      <c r="D8832">
        <v>0</v>
      </c>
      <c r="E8832">
        <v>6.0975609756097598E-3</v>
      </c>
      <c r="F8832">
        <v>0.130890052356021</v>
      </c>
      <c r="G8832">
        <v>0.319148936170213</v>
      </c>
      <c r="H8832">
        <v>0.15909090909090901</v>
      </c>
      <c r="I8832">
        <v>0.16145833333333301</v>
      </c>
      <c r="J8832" s="1">
        <v>0</v>
      </c>
      <c r="K8832" t="s">
        <v>23241</v>
      </c>
      <c r="L8832" t="s">
        <v>40908</v>
      </c>
      <c r="M8832" t="s">
        <v>40909</v>
      </c>
    </row>
    <row r="8833" spans="1:13">
      <c r="A8833" s="1" t="s">
        <v>10850</v>
      </c>
      <c r="B8833">
        <v>1.4133656395025801E-6</v>
      </c>
      <c r="C8833" s="1">
        <v>7.1308470694950501E-8</v>
      </c>
      <c r="D8833">
        <v>1</v>
      </c>
      <c r="E8833">
        <v>0.99295774647887303</v>
      </c>
      <c r="F8833">
        <v>1</v>
      </c>
      <c r="G8833">
        <v>0.98181818181818203</v>
      </c>
      <c r="H8833">
        <v>0.98</v>
      </c>
      <c r="I8833">
        <v>0.99082568807339499</v>
      </c>
      <c r="J8833" s="1" t="s">
        <v>23229</v>
      </c>
      <c r="K8833" t="s">
        <v>23238</v>
      </c>
      <c r="L8833" t="s">
        <v>40910</v>
      </c>
      <c r="M8833" t="s">
        <v>40911</v>
      </c>
    </row>
    <row r="8834" spans="1:13">
      <c r="A8834" s="1" t="s">
        <v>10851</v>
      </c>
      <c r="B8834">
        <v>5.7331138783222096E-6</v>
      </c>
      <c r="C8834" s="1">
        <v>6.3685013934838502E-6</v>
      </c>
      <c r="D8834">
        <v>0</v>
      </c>
      <c r="E8834">
        <v>0</v>
      </c>
      <c r="F8834">
        <v>0.122641509433962</v>
      </c>
      <c r="G8834">
        <v>0</v>
      </c>
      <c r="H8834">
        <v>0.105263157894737</v>
      </c>
      <c r="I8834">
        <v>0</v>
      </c>
      <c r="J8834" s="1" t="s">
        <v>23229</v>
      </c>
      <c r="K8834" t="s">
        <v>23239</v>
      </c>
      <c r="L8834" t="s">
        <v>40912</v>
      </c>
      <c r="M8834" t="s">
        <v>40913</v>
      </c>
    </row>
    <row r="8835" spans="1:13">
      <c r="A8835" s="1" t="s">
        <v>10852</v>
      </c>
      <c r="B8835">
        <v>1.39655354504709E-5</v>
      </c>
      <c r="C8835" s="1">
        <v>1.2340086720493399E-4</v>
      </c>
      <c r="D8835">
        <v>0.98214285714285698</v>
      </c>
      <c r="E8835">
        <v>0.92948717948717996</v>
      </c>
      <c r="F8835">
        <v>0.99565217391304395</v>
      </c>
      <c r="G8835">
        <v>1</v>
      </c>
      <c r="H8835">
        <v>0.88888888888888895</v>
      </c>
      <c r="I8835">
        <v>0.86363636363636398</v>
      </c>
      <c r="J8835" s="1" t="s">
        <v>23229</v>
      </c>
      <c r="K8835" t="s">
        <v>23239</v>
      </c>
      <c r="L8835" t="s">
        <v>40914</v>
      </c>
      <c r="M8835" t="s">
        <v>40915</v>
      </c>
    </row>
    <row r="8836" spans="1:13">
      <c r="A8836" s="1" t="s">
        <v>10853</v>
      </c>
      <c r="B8836">
        <v>2.4865641577039699E-6</v>
      </c>
      <c r="C8836" s="1">
        <v>1.11143922299006E-5</v>
      </c>
      <c r="D8836">
        <v>1</v>
      </c>
      <c r="E8836">
        <v>1</v>
      </c>
      <c r="F8836">
        <v>1</v>
      </c>
      <c r="G8836">
        <v>0.38888888888888901</v>
      </c>
      <c r="H8836">
        <v>0.963917525773196</v>
      </c>
      <c r="I8836">
        <v>0.67142857142857104</v>
      </c>
      <c r="J8836" s="1">
        <v>1</v>
      </c>
      <c r="K8836" t="s">
        <v>23241</v>
      </c>
      <c r="L8836" t="s">
        <v>40916</v>
      </c>
      <c r="M8836" t="s">
        <v>40917</v>
      </c>
    </row>
    <row r="8837" spans="1:13">
      <c r="A8837" s="1" t="s">
        <v>10854</v>
      </c>
      <c r="B8837">
        <v>4.4956571400136402E-5</v>
      </c>
      <c r="C8837" s="1">
        <v>1.13721768167995E-4</v>
      </c>
      <c r="D8837">
        <v>0.25</v>
      </c>
      <c r="E8837">
        <v>0.25694444444444398</v>
      </c>
      <c r="F8837">
        <v>0</v>
      </c>
      <c r="G8837">
        <v>0.319148936170213</v>
      </c>
      <c r="H8837">
        <v>5.5555555555555601E-2</v>
      </c>
      <c r="I8837">
        <v>0.304054054054054</v>
      </c>
      <c r="J8837" s="1">
        <v>0</v>
      </c>
      <c r="K8837" t="s">
        <v>23238</v>
      </c>
      <c r="L8837" t="s">
        <v>40918</v>
      </c>
      <c r="M8837" t="s">
        <v>40919</v>
      </c>
    </row>
    <row r="8838" spans="1:13">
      <c r="A8838" s="1" t="s">
        <v>10855</v>
      </c>
      <c r="B8838">
        <v>7.3417457098166101E-6</v>
      </c>
      <c r="C8838" s="1">
        <v>2.7160459667375301E-5</v>
      </c>
      <c r="D8838">
        <v>0.91071428571428603</v>
      </c>
      <c r="E8838">
        <v>1</v>
      </c>
      <c r="F8838">
        <v>0.70212765957446799</v>
      </c>
      <c r="G8838">
        <v>1</v>
      </c>
      <c r="H8838">
        <v>0.67441860465116299</v>
      </c>
      <c r="I8838">
        <v>0.94262295081967196</v>
      </c>
      <c r="J8838" s="1">
        <v>1</v>
      </c>
      <c r="K8838" t="s">
        <v>23238</v>
      </c>
      <c r="L8838" t="s">
        <v>40920</v>
      </c>
      <c r="M8838" t="s">
        <v>40921</v>
      </c>
    </row>
    <row r="8839" spans="1:13">
      <c r="A8839" s="1" t="s">
        <v>10856</v>
      </c>
      <c r="B8839">
        <v>0</v>
      </c>
      <c r="C8839" s="1">
        <v>0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 s="1">
        <v>1</v>
      </c>
      <c r="K8839" t="s">
        <v>23238</v>
      </c>
      <c r="L8839" t="s">
        <v>40922</v>
      </c>
      <c r="M8839" t="s">
        <v>40923</v>
      </c>
    </row>
    <row r="8840" spans="1:13">
      <c r="A8840" s="1" t="s">
        <v>10857</v>
      </c>
      <c r="B8840">
        <v>3.2022990942646501E-6</v>
      </c>
      <c r="C8840" s="1">
        <v>3.0090411942796001E-6</v>
      </c>
      <c r="D8840">
        <v>0.93333333333333302</v>
      </c>
      <c r="E8840">
        <v>1</v>
      </c>
      <c r="F8840">
        <v>0.96134020618556704</v>
      </c>
      <c r="G8840">
        <v>1</v>
      </c>
      <c r="H8840">
        <v>1</v>
      </c>
      <c r="I8840">
        <v>0.97916666666666696</v>
      </c>
      <c r="J8840" s="1">
        <v>1</v>
      </c>
      <c r="K8840" t="s">
        <v>23238</v>
      </c>
      <c r="L8840" t="s">
        <v>40924</v>
      </c>
      <c r="M8840" t="s">
        <v>40925</v>
      </c>
    </row>
    <row r="8841" spans="1:13">
      <c r="A8841" s="1" t="s">
        <v>10858</v>
      </c>
      <c r="B8841">
        <v>1.52404921714138E-7</v>
      </c>
      <c r="C8841" s="1">
        <v>9.3948918482449201E-6</v>
      </c>
      <c r="D8841">
        <v>1</v>
      </c>
      <c r="E8841">
        <v>1</v>
      </c>
      <c r="F8841">
        <v>0.99736842105263201</v>
      </c>
      <c r="G8841">
        <v>0.47435897435897401</v>
      </c>
      <c r="H8841">
        <v>0.969387755102041</v>
      </c>
      <c r="I8841">
        <v>0.97222222222222199</v>
      </c>
      <c r="J8841" s="1">
        <v>1</v>
      </c>
      <c r="K8841" t="s">
        <v>23238</v>
      </c>
      <c r="L8841" t="s">
        <v>40926</v>
      </c>
      <c r="M8841" t="s">
        <v>40927</v>
      </c>
    </row>
    <row r="8842" spans="1:13">
      <c r="A8842" s="1" t="s">
        <v>10859</v>
      </c>
      <c r="B8842">
        <v>2.9272486083854701E-6</v>
      </c>
      <c r="C8842" s="1">
        <v>5.4890028497921998E-7</v>
      </c>
      <c r="D8842">
        <v>0.86666666666666703</v>
      </c>
      <c r="E8842">
        <v>0.92073170731707299</v>
      </c>
      <c r="F8842">
        <v>0.99691358024691401</v>
      </c>
      <c r="G8842">
        <v>0.96153846153846201</v>
      </c>
      <c r="H8842">
        <v>1</v>
      </c>
      <c r="I8842">
        <v>0.97435897435897401</v>
      </c>
      <c r="J8842" s="1">
        <v>1</v>
      </c>
      <c r="K8842" t="s">
        <v>23238</v>
      </c>
      <c r="L8842" t="s">
        <v>40928</v>
      </c>
      <c r="M8842" t="s">
        <v>40929</v>
      </c>
    </row>
    <row r="8843" spans="1:13">
      <c r="A8843" s="1" t="s">
        <v>10860</v>
      </c>
      <c r="B8843">
        <v>2.5499394857942802E-5</v>
      </c>
      <c r="C8843" s="1">
        <v>1.6765587927191401E-5</v>
      </c>
      <c r="D8843">
        <v>0.84482758620689702</v>
      </c>
      <c r="E8843">
        <v>0.974683544303797</v>
      </c>
      <c r="F8843">
        <v>0.62406015037593998</v>
      </c>
      <c r="G8843">
        <v>0.230769230769231</v>
      </c>
      <c r="H8843">
        <v>0.55072463768115898</v>
      </c>
      <c r="I8843">
        <v>0.375</v>
      </c>
      <c r="J8843" s="1">
        <v>0.05</v>
      </c>
      <c r="K8843" t="s">
        <v>23241</v>
      </c>
      <c r="L8843" t="s">
        <v>40930</v>
      </c>
      <c r="M8843" t="s">
        <v>40931</v>
      </c>
    </row>
    <row r="8844" spans="1:13">
      <c r="A8844" s="1" t="s">
        <v>10861</v>
      </c>
      <c r="B8844">
        <v>5.4028511034061698E-6</v>
      </c>
      <c r="C8844" s="1">
        <v>1.6200997643355501E-5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2.4390243902439001E-2</v>
      </c>
      <c r="J8844" s="1" t="s">
        <v>23229</v>
      </c>
      <c r="K8844" t="s">
        <v>23240</v>
      </c>
      <c r="L8844" t="s">
        <v>40932</v>
      </c>
      <c r="M8844" t="s">
        <v>40933</v>
      </c>
    </row>
    <row r="8845" spans="1:13">
      <c r="A8845" s="1" t="s">
        <v>10862</v>
      </c>
      <c r="B8845">
        <v>2.8828492654458198E-4</v>
      </c>
      <c r="C8845" s="1">
        <v>3.24037516124944E-4</v>
      </c>
      <c r="D8845">
        <v>0.43333333333333302</v>
      </c>
      <c r="E8845">
        <v>0.44705882352941201</v>
      </c>
      <c r="F8845">
        <v>0.55833333333333302</v>
      </c>
      <c r="G8845">
        <v>1.5625E-2</v>
      </c>
      <c r="H8845">
        <v>0.176829268292683</v>
      </c>
      <c r="I8845">
        <v>0.11206896551724101</v>
      </c>
      <c r="J8845" s="1">
        <v>0</v>
      </c>
      <c r="K8845" t="s">
        <v>23241</v>
      </c>
      <c r="L8845" t="s">
        <v>40934</v>
      </c>
      <c r="M8845" t="s">
        <v>40935</v>
      </c>
    </row>
    <row r="8846" spans="1:13">
      <c r="A8846" s="1" t="s">
        <v>10863</v>
      </c>
      <c r="B8846">
        <v>5.1347453530291699E-8</v>
      </c>
      <c r="C8846" s="1">
        <v>2.5435780057289598E-5</v>
      </c>
      <c r="D8846">
        <v>0</v>
      </c>
      <c r="E8846">
        <v>6.7567567567567597E-3</v>
      </c>
      <c r="F8846">
        <v>4.5045045045045001E-3</v>
      </c>
      <c r="G8846">
        <v>0.58620689655172398</v>
      </c>
      <c r="H8846">
        <v>6.2500000000000003E-3</v>
      </c>
      <c r="I8846">
        <v>1.21951219512195E-2</v>
      </c>
      <c r="J8846" s="1" t="s">
        <v>23229</v>
      </c>
      <c r="K8846" t="s">
        <v>23240</v>
      </c>
      <c r="L8846" t="s">
        <v>40936</v>
      </c>
      <c r="M8846" t="s">
        <v>40937</v>
      </c>
    </row>
    <row r="8847" spans="1:13">
      <c r="A8847" s="1" t="s">
        <v>10864</v>
      </c>
      <c r="B8847">
        <v>1.7704219841499899E-5</v>
      </c>
      <c r="C8847" s="1">
        <v>7.8653862215178697E-5</v>
      </c>
      <c r="D8847">
        <v>0.19565217391304299</v>
      </c>
      <c r="E8847">
        <v>7.6923076923076901E-3</v>
      </c>
      <c r="F8847">
        <v>0.133333333333333</v>
      </c>
      <c r="G8847">
        <v>0.21666666666666701</v>
      </c>
      <c r="H8847">
        <v>0.480263157894737</v>
      </c>
      <c r="I8847">
        <v>0.15116279069767399</v>
      </c>
      <c r="J8847" s="1">
        <v>0</v>
      </c>
      <c r="K8847" t="s">
        <v>23242</v>
      </c>
      <c r="L8847" t="s">
        <v>40938</v>
      </c>
      <c r="M8847" t="s">
        <v>40939</v>
      </c>
    </row>
    <row r="8848" spans="1:13">
      <c r="A8848" s="1" t="s">
        <v>10865</v>
      </c>
      <c r="B8848">
        <v>2.3138922671183701E-8</v>
      </c>
      <c r="C8848" s="1">
        <v>1.1938158443024001E-7</v>
      </c>
      <c r="D8848">
        <v>1</v>
      </c>
      <c r="E8848">
        <v>1</v>
      </c>
      <c r="F8848">
        <v>1</v>
      </c>
      <c r="G8848">
        <v>0.875</v>
      </c>
      <c r="H8848">
        <v>1</v>
      </c>
      <c r="I8848">
        <v>0.94186046511627897</v>
      </c>
      <c r="J8848" s="1" t="s">
        <v>23229</v>
      </c>
      <c r="K8848" t="s">
        <v>23238</v>
      </c>
      <c r="L8848" t="s">
        <v>40940</v>
      </c>
      <c r="M8848" t="s">
        <v>40941</v>
      </c>
    </row>
    <row r="8849" spans="1:13">
      <c r="A8849" s="1" t="s">
        <v>10866</v>
      </c>
      <c r="B8849">
        <v>8.0616081720200108E-6</v>
      </c>
      <c r="C8849" s="1">
        <v>4.0542554712969798E-5</v>
      </c>
      <c r="D8849">
        <v>1</v>
      </c>
      <c r="E8849">
        <v>1</v>
      </c>
      <c r="F8849">
        <v>0.99740932642487001</v>
      </c>
      <c r="G8849">
        <v>0.85185185185185197</v>
      </c>
      <c r="H8849">
        <v>1</v>
      </c>
      <c r="I8849">
        <v>0.83980582524271796</v>
      </c>
      <c r="J8849" s="1">
        <v>1</v>
      </c>
      <c r="K8849" t="s">
        <v>23241</v>
      </c>
      <c r="L8849" t="s">
        <v>40942</v>
      </c>
      <c r="M8849" t="s">
        <v>40943</v>
      </c>
    </row>
    <row r="8850" spans="1:13">
      <c r="A8850" s="1" t="s">
        <v>10867</v>
      </c>
      <c r="B8850">
        <v>1.82224886290392E-4</v>
      </c>
      <c r="C8850" s="1">
        <v>1.0654817301692699E-4</v>
      </c>
      <c r="D8850">
        <v>0.44444444444444398</v>
      </c>
      <c r="E8850">
        <v>3.5714285714285698E-2</v>
      </c>
      <c r="F8850">
        <v>0.55555555555555602</v>
      </c>
      <c r="G8850">
        <v>0.114285714285714</v>
      </c>
      <c r="H8850">
        <v>0.206349206349206</v>
      </c>
      <c r="I8850">
        <v>0.24137931034482801</v>
      </c>
      <c r="J8850" s="1">
        <v>1</v>
      </c>
      <c r="K8850" t="s">
        <v>23239</v>
      </c>
      <c r="L8850" t="s">
        <v>40944</v>
      </c>
      <c r="M8850" t="s">
        <v>40945</v>
      </c>
    </row>
    <row r="8851" spans="1:13">
      <c r="A8851" s="1" t="s">
        <v>10868</v>
      </c>
      <c r="B8851">
        <v>1.00041615108357E-6</v>
      </c>
      <c r="C8851" s="1">
        <v>6.0058850468042397E-6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6.8965517241379296E-2</v>
      </c>
      <c r="J8851" s="1">
        <v>1</v>
      </c>
      <c r="K8851" t="s">
        <v>23238</v>
      </c>
      <c r="L8851" t="s">
        <v>40946</v>
      </c>
      <c r="M8851" t="s">
        <v>40947</v>
      </c>
    </row>
    <row r="8852" spans="1:13">
      <c r="A8852" s="1" t="s">
        <v>10869</v>
      </c>
      <c r="B8852">
        <v>3.0810029034344998E-6</v>
      </c>
      <c r="C8852" s="1">
        <v>2.73304014585823E-8</v>
      </c>
      <c r="D8852">
        <v>0.984375</v>
      </c>
      <c r="E8852">
        <v>0.99324324324324298</v>
      </c>
      <c r="F8852">
        <v>0.96632124352331605</v>
      </c>
      <c r="G8852">
        <v>0.98039215686274495</v>
      </c>
      <c r="H8852">
        <v>0.86283185840707999</v>
      </c>
      <c r="I8852">
        <v>0.97881355932203395</v>
      </c>
      <c r="J8852" s="1" t="s">
        <v>23229</v>
      </c>
      <c r="K8852" t="s">
        <v>23240</v>
      </c>
      <c r="L8852" t="s">
        <v>40948</v>
      </c>
      <c r="M8852" t="s">
        <v>40949</v>
      </c>
    </row>
    <row r="8853" spans="1:13">
      <c r="A8853" s="1" t="s">
        <v>10870</v>
      </c>
      <c r="B8853">
        <v>4.0492796951391E-5</v>
      </c>
      <c r="C8853" s="1">
        <v>4.7198768662898798E-5</v>
      </c>
      <c r="D8853">
        <v>0.66666666666666696</v>
      </c>
      <c r="E8853">
        <v>0.734177215189873</v>
      </c>
      <c r="F8853">
        <v>5.8252427184466E-2</v>
      </c>
      <c r="G8853">
        <v>7.1428571428571397E-2</v>
      </c>
      <c r="H8853">
        <v>0.202380952380952</v>
      </c>
      <c r="I8853">
        <v>3.03030303030303E-2</v>
      </c>
      <c r="J8853" s="1" t="s">
        <v>23229</v>
      </c>
      <c r="K8853" t="s">
        <v>23238</v>
      </c>
      <c r="L8853" t="s">
        <v>40950</v>
      </c>
      <c r="M8853" t="s">
        <v>40951</v>
      </c>
    </row>
    <row r="8854" spans="1:13">
      <c r="A8854" s="1" t="s">
        <v>10871</v>
      </c>
      <c r="B8854">
        <v>5.7934337663559302E-6</v>
      </c>
      <c r="C8854" s="1">
        <v>2.3519331609534899E-5</v>
      </c>
      <c r="D8854">
        <v>1</v>
      </c>
      <c r="E8854">
        <v>1</v>
      </c>
      <c r="F8854">
        <v>0.94871794871794901</v>
      </c>
      <c r="G8854">
        <v>1</v>
      </c>
      <c r="H8854">
        <v>0.95175438596491202</v>
      </c>
      <c r="I8854">
        <v>0.97950819672131195</v>
      </c>
      <c r="J8854" s="1" t="s">
        <v>23229</v>
      </c>
      <c r="K8854" t="s">
        <v>23239</v>
      </c>
      <c r="L8854" t="s">
        <v>40952</v>
      </c>
      <c r="M8854" t="s">
        <v>40953</v>
      </c>
    </row>
    <row r="8855" spans="1:13">
      <c r="A8855" s="1" t="s">
        <v>10872</v>
      </c>
      <c r="B8855">
        <v>2.7474148020065398E-6</v>
      </c>
      <c r="C8855" s="1">
        <v>2.1778526060168798E-6</v>
      </c>
      <c r="D8855">
        <v>0.98214285714285698</v>
      </c>
      <c r="E8855">
        <v>0.98170731707317105</v>
      </c>
      <c r="F8855">
        <v>1</v>
      </c>
      <c r="G8855">
        <v>0.96491228070175405</v>
      </c>
      <c r="H8855">
        <v>1</v>
      </c>
      <c r="I8855">
        <v>0.97154471544715404</v>
      </c>
      <c r="J8855" s="1">
        <v>1</v>
      </c>
      <c r="K8855" t="s">
        <v>23241</v>
      </c>
      <c r="L8855" t="s">
        <v>40954</v>
      </c>
      <c r="M8855" t="s">
        <v>40955</v>
      </c>
    </row>
    <row r="8856" spans="1:13">
      <c r="A8856" s="1" t="s">
        <v>10873</v>
      </c>
      <c r="B8856">
        <v>1.5681851810745899E-6</v>
      </c>
      <c r="C8856" s="1">
        <v>1.4120201189209699E-7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0.92622950819672101</v>
      </c>
      <c r="J8856" s="1">
        <v>1</v>
      </c>
      <c r="K8856" t="s">
        <v>23241</v>
      </c>
      <c r="L8856" t="s">
        <v>40956</v>
      </c>
      <c r="M8856" t="s">
        <v>40957</v>
      </c>
    </row>
    <row r="8857" spans="1:13">
      <c r="A8857" s="1" t="s">
        <v>10874</v>
      </c>
      <c r="B8857">
        <v>9.0817050474890795E-5</v>
      </c>
      <c r="C8857" s="1">
        <v>1.8675398656774599E-6</v>
      </c>
      <c r="D8857">
        <v>0.80645161290322598</v>
      </c>
      <c r="E8857">
        <v>0.668604651162791</v>
      </c>
      <c r="F8857">
        <v>0.93169398907103795</v>
      </c>
      <c r="G8857">
        <v>1</v>
      </c>
      <c r="H8857">
        <v>0.93604651162790697</v>
      </c>
      <c r="I8857">
        <v>1</v>
      </c>
      <c r="J8857" s="1">
        <v>1</v>
      </c>
      <c r="K8857" t="s">
        <v>23238</v>
      </c>
      <c r="L8857" t="s">
        <v>40958</v>
      </c>
      <c r="M8857" t="s">
        <v>40959</v>
      </c>
    </row>
    <row r="8858" spans="1:13">
      <c r="A8858" s="1" t="s">
        <v>10875</v>
      </c>
      <c r="B8858">
        <v>1.3357276511995699E-4</v>
      </c>
      <c r="C8858" s="1">
        <v>1.51616619063903E-6</v>
      </c>
      <c r="D8858">
        <v>0</v>
      </c>
      <c r="E8858">
        <v>1.1764705882352899E-2</v>
      </c>
      <c r="F8858">
        <v>0.12406015037594</v>
      </c>
      <c r="G8858">
        <v>7.6086956521739094E-2</v>
      </c>
      <c r="H8858">
        <v>4.2553191489361701E-2</v>
      </c>
      <c r="I8858">
        <v>0.17346938775510201</v>
      </c>
      <c r="J8858" s="1">
        <v>0.1</v>
      </c>
      <c r="K8858" t="s">
        <v>23242</v>
      </c>
      <c r="L8858" t="s">
        <v>40960</v>
      </c>
      <c r="M8858" t="s">
        <v>40961</v>
      </c>
    </row>
    <row r="8859" spans="1:13">
      <c r="A8859" s="1" t="s">
        <v>10876</v>
      </c>
      <c r="B8859">
        <v>1.63901617870545E-4</v>
      </c>
      <c r="C8859" s="1">
        <v>5.6925032375394998E-6</v>
      </c>
      <c r="D8859">
        <v>0.85416666666666696</v>
      </c>
      <c r="E8859">
        <v>0.82456140350877205</v>
      </c>
      <c r="F8859">
        <v>0.984375</v>
      </c>
      <c r="G8859">
        <v>0.94318181818181801</v>
      </c>
      <c r="H8859">
        <v>0.86627906976744196</v>
      </c>
      <c r="I8859">
        <v>0.91739130434782601</v>
      </c>
      <c r="J8859" s="1">
        <v>1</v>
      </c>
      <c r="K8859" t="s">
        <v>23242</v>
      </c>
      <c r="L8859" t="s">
        <v>40962</v>
      </c>
      <c r="M8859" t="s">
        <v>40963</v>
      </c>
    </row>
    <row r="8860" spans="1:13">
      <c r="A8860" s="1" t="s">
        <v>10877</v>
      </c>
      <c r="B8860">
        <v>1.31384059182347E-4</v>
      </c>
      <c r="C8860" s="1">
        <v>3.5577976100479298E-6</v>
      </c>
      <c r="D8860">
        <v>0.67307692307692302</v>
      </c>
      <c r="E8860">
        <v>0.46666666666666701</v>
      </c>
      <c r="F8860">
        <v>0.97569444444444398</v>
      </c>
      <c r="G8860">
        <v>0.95652173913043503</v>
      </c>
      <c r="H8860">
        <v>0.97777777777777797</v>
      </c>
      <c r="I8860">
        <v>0.92708333333333304</v>
      </c>
      <c r="J8860" s="1">
        <v>1</v>
      </c>
      <c r="K8860" t="s">
        <v>23241</v>
      </c>
      <c r="L8860" t="s">
        <v>40964</v>
      </c>
      <c r="M8860" t="s">
        <v>40965</v>
      </c>
    </row>
    <row r="8861" spans="1:13">
      <c r="A8861" s="1" t="s">
        <v>10878</v>
      </c>
      <c r="B8861">
        <v>2.1096631325342999E-6</v>
      </c>
      <c r="C8861" s="1">
        <v>2.7271784982631002E-7</v>
      </c>
      <c r="D8861">
        <v>0</v>
      </c>
      <c r="E8861">
        <v>0</v>
      </c>
      <c r="F8861">
        <v>0</v>
      </c>
      <c r="G8861">
        <v>0.13888888888888901</v>
      </c>
      <c r="H8861">
        <v>0</v>
      </c>
      <c r="I8861">
        <v>4.2105263157894701E-2</v>
      </c>
      <c r="J8861" s="1">
        <v>0</v>
      </c>
      <c r="K8861" t="s">
        <v>23241</v>
      </c>
      <c r="L8861" t="s">
        <v>40966</v>
      </c>
      <c r="M8861" t="s">
        <v>40967</v>
      </c>
    </row>
    <row r="8862" spans="1:13">
      <c r="A8862" s="1" t="s">
        <v>10879</v>
      </c>
      <c r="B8862">
        <v>1.24269026339712E-13</v>
      </c>
      <c r="C8862" s="1">
        <v>2.94412005170572E-8</v>
      </c>
      <c r="D8862">
        <v>0</v>
      </c>
      <c r="E8862">
        <v>6.5789473684210497E-3</v>
      </c>
      <c r="F8862">
        <v>3.24675324675325E-3</v>
      </c>
      <c r="G8862">
        <v>0.214285714285714</v>
      </c>
      <c r="H8862">
        <v>0</v>
      </c>
      <c r="I8862">
        <v>0</v>
      </c>
      <c r="J8862" s="1" t="s">
        <v>23229</v>
      </c>
      <c r="K8862" t="s">
        <v>23242</v>
      </c>
      <c r="L8862" t="s">
        <v>40968</v>
      </c>
      <c r="M8862" t="s">
        <v>40969</v>
      </c>
    </row>
    <row r="8863" spans="1:13">
      <c r="A8863" s="1" t="s">
        <v>10880</v>
      </c>
      <c r="B8863">
        <v>2.4535088311679101E-6</v>
      </c>
      <c r="C8863" s="1">
        <v>5.1779021662808802E-9</v>
      </c>
      <c r="D8863">
        <v>1</v>
      </c>
      <c r="E8863">
        <v>0.99473684210526303</v>
      </c>
      <c r="F8863">
        <v>1</v>
      </c>
      <c r="G8863">
        <v>1</v>
      </c>
      <c r="H8863">
        <v>1</v>
      </c>
      <c r="I8863">
        <v>1</v>
      </c>
      <c r="J8863" s="1" t="s">
        <v>23229</v>
      </c>
      <c r="K8863" t="s">
        <v>23237</v>
      </c>
      <c r="L8863" t="s">
        <v>40970</v>
      </c>
      <c r="M8863" t="s">
        <v>40971</v>
      </c>
    </row>
    <row r="8864" spans="1:13">
      <c r="A8864" s="1" t="s">
        <v>10881</v>
      </c>
      <c r="B8864">
        <v>8.9945038810199703E-5</v>
      </c>
      <c r="C8864" s="1">
        <v>2.11639360394442E-4</v>
      </c>
      <c r="D8864">
        <v>1</v>
      </c>
      <c r="E8864">
        <v>0.99462365591397806</v>
      </c>
      <c r="F8864">
        <v>0.8046875</v>
      </c>
      <c r="G8864">
        <v>0.99107142857142905</v>
      </c>
      <c r="H8864">
        <v>0.98230088495575196</v>
      </c>
      <c r="I8864">
        <v>0.97499999999999998</v>
      </c>
      <c r="J8864" s="1" t="s">
        <v>23229</v>
      </c>
      <c r="K8864" t="s">
        <v>23237</v>
      </c>
      <c r="L8864" t="s">
        <v>40972</v>
      </c>
      <c r="M8864" t="s">
        <v>40973</v>
      </c>
    </row>
    <row r="8865" spans="1:13">
      <c r="A8865" s="1" t="s">
        <v>10882</v>
      </c>
      <c r="B8865">
        <v>4.95195220556113E-6</v>
      </c>
      <c r="C8865" s="1">
        <v>7.0026654576956E-7</v>
      </c>
      <c r="D8865">
        <v>0.98214285714285698</v>
      </c>
      <c r="E8865">
        <v>1</v>
      </c>
      <c r="F8865">
        <v>0.93351063829787195</v>
      </c>
      <c r="G8865">
        <v>1</v>
      </c>
      <c r="H8865">
        <v>0.98529411764705899</v>
      </c>
      <c r="I8865">
        <v>1</v>
      </c>
      <c r="J8865" s="1">
        <v>1</v>
      </c>
      <c r="K8865" t="s">
        <v>23241</v>
      </c>
      <c r="L8865" t="s">
        <v>40974</v>
      </c>
      <c r="M8865" t="s">
        <v>40975</v>
      </c>
    </row>
    <row r="8866" spans="1:13">
      <c r="A8866" s="1" t="s">
        <v>10883</v>
      </c>
      <c r="B8866">
        <v>7.7585494499665305E-7</v>
      </c>
      <c r="C8866" s="1">
        <v>2.11114910551327E-4</v>
      </c>
      <c r="D8866">
        <v>5.5555555555555601E-2</v>
      </c>
      <c r="E8866">
        <v>0.102272727272727</v>
      </c>
      <c r="F8866">
        <v>0.391566265060241</v>
      </c>
      <c r="G8866">
        <v>0</v>
      </c>
      <c r="H8866">
        <v>0.1</v>
      </c>
      <c r="I8866">
        <v>4.5871559633027499E-3</v>
      </c>
      <c r="J8866" s="1">
        <v>0</v>
      </c>
      <c r="K8866" t="s">
        <v>23238</v>
      </c>
      <c r="L8866" t="s">
        <v>40976</v>
      </c>
      <c r="M8866" t="s">
        <v>40977</v>
      </c>
    </row>
    <row r="8867" spans="1:13">
      <c r="A8867" s="1" t="s">
        <v>10884</v>
      </c>
      <c r="B8867">
        <v>1.1234120417853099E-6</v>
      </c>
      <c r="C8867" s="1">
        <v>5.4522267673968701E-5</v>
      </c>
      <c r="D8867">
        <v>0</v>
      </c>
      <c r="E8867">
        <v>0</v>
      </c>
      <c r="F8867">
        <v>0.113372093023256</v>
      </c>
      <c r="G8867">
        <v>0</v>
      </c>
      <c r="H8867">
        <v>9.7938144329896906E-2</v>
      </c>
      <c r="I8867">
        <v>3.97727272727273E-2</v>
      </c>
      <c r="J8867" s="1">
        <v>0</v>
      </c>
      <c r="K8867" t="s">
        <v>23241</v>
      </c>
      <c r="L8867" t="s">
        <v>40978</v>
      </c>
      <c r="M8867" t="s">
        <v>40979</v>
      </c>
    </row>
    <row r="8868" spans="1:13">
      <c r="A8868" s="1" t="s">
        <v>10885</v>
      </c>
      <c r="B8868">
        <v>4.8600360397765795E-7</v>
      </c>
      <c r="C8868" s="1">
        <v>2.23227678887253E-7</v>
      </c>
      <c r="D8868">
        <v>1.5625E-2</v>
      </c>
      <c r="E8868">
        <v>0</v>
      </c>
      <c r="F8868">
        <v>0</v>
      </c>
      <c r="G8868">
        <v>9.2592592592592605E-3</v>
      </c>
      <c r="H8868">
        <v>4.5454545454545496E-3</v>
      </c>
      <c r="I8868">
        <v>5.1020408163265302E-3</v>
      </c>
      <c r="J8868" s="1">
        <v>0.77272727272727304</v>
      </c>
      <c r="K8868" t="s">
        <v>23238</v>
      </c>
      <c r="L8868" t="s">
        <v>40980</v>
      </c>
      <c r="M8868" t="s">
        <v>40981</v>
      </c>
    </row>
    <row r="8869" spans="1:13">
      <c r="A8869" s="1" t="s">
        <v>10886</v>
      </c>
      <c r="B8869">
        <v>9.4767952830058393E-5</v>
      </c>
      <c r="C8869" s="1">
        <v>1.6336945910004801E-3</v>
      </c>
      <c r="D8869">
        <v>0.82608695652173902</v>
      </c>
      <c r="E8869">
        <v>0.88524590163934402</v>
      </c>
      <c r="F8869">
        <v>0.47666666666666702</v>
      </c>
      <c r="G8869">
        <v>7.1428571428571397E-2</v>
      </c>
      <c r="H8869">
        <v>0.15853658536585399</v>
      </c>
      <c r="I8869">
        <v>7.2463768115942004E-2</v>
      </c>
      <c r="J8869" s="1" t="s">
        <v>23229</v>
      </c>
      <c r="K8869" t="s">
        <v>23241</v>
      </c>
      <c r="L8869" t="s">
        <v>40982</v>
      </c>
      <c r="M8869" t="s">
        <v>40983</v>
      </c>
    </row>
    <row r="8870" spans="1:13">
      <c r="A8870" s="1" t="s">
        <v>10887</v>
      </c>
      <c r="B8870">
        <v>1.17543491174732E-4</v>
      </c>
      <c r="C8870" s="1">
        <v>5.4251428141806499E-5</v>
      </c>
      <c r="D8870">
        <v>0.75</v>
      </c>
      <c r="E8870">
        <v>0.60135135135135098</v>
      </c>
      <c r="F8870">
        <v>0.94871794871794901</v>
      </c>
      <c r="G8870">
        <v>0.99137931034482796</v>
      </c>
      <c r="H8870">
        <v>0.98230088495575196</v>
      </c>
      <c r="I8870">
        <v>1</v>
      </c>
      <c r="J8870" s="1">
        <v>1</v>
      </c>
      <c r="K8870" t="s">
        <v>23238</v>
      </c>
      <c r="L8870" t="s">
        <v>40984</v>
      </c>
      <c r="M8870" t="s">
        <v>40985</v>
      </c>
    </row>
    <row r="8871" spans="1:13">
      <c r="A8871" s="1" t="s">
        <v>10888</v>
      </c>
      <c r="B8871">
        <v>2.32438425428065E-5</v>
      </c>
      <c r="C8871" s="1">
        <v>4.9652283216587202E-4</v>
      </c>
      <c r="D8871">
        <v>4.8387096774193498E-2</v>
      </c>
      <c r="E8871">
        <v>5.2631578947368403E-3</v>
      </c>
      <c r="F8871">
        <v>2.5773195876288698E-3</v>
      </c>
      <c r="G8871">
        <v>0.68367346938775497</v>
      </c>
      <c r="H8871">
        <v>6.3063063063063099E-2</v>
      </c>
      <c r="I8871">
        <v>0.38695652173912998</v>
      </c>
      <c r="J8871" s="1">
        <v>0.95454545454545503</v>
      </c>
      <c r="K8871" t="s">
        <v>23241</v>
      </c>
      <c r="L8871" t="s">
        <v>40986</v>
      </c>
      <c r="M8871" t="s">
        <v>40987</v>
      </c>
    </row>
    <row r="8872" spans="1:13">
      <c r="A8872" s="1" t="s">
        <v>10889</v>
      </c>
      <c r="B8872">
        <v>3.1506589511333601E-5</v>
      </c>
      <c r="C8872" s="1">
        <v>8.4315995694841296E-5</v>
      </c>
      <c r="D8872">
        <v>1.85185185185185E-2</v>
      </c>
      <c r="E8872">
        <v>1.1764705882352899E-2</v>
      </c>
      <c r="F8872">
        <v>0.35561497326203201</v>
      </c>
      <c r="G8872">
        <v>3.125E-2</v>
      </c>
      <c r="H8872">
        <v>0.461165048543689</v>
      </c>
      <c r="I8872">
        <v>7.03125E-2</v>
      </c>
      <c r="J8872" s="1">
        <v>0</v>
      </c>
      <c r="K8872" t="s">
        <v>23242</v>
      </c>
      <c r="L8872" t="s">
        <v>40988</v>
      </c>
      <c r="M8872" t="s">
        <v>40989</v>
      </c>
    </row>
    <row r="8873" spans="1:13">
      <c r="A8873" s="1" t="s">
        <v>10890</v>
      </c>
      <c r="B8873">
        <v>4.9248465202031499E-5</v>
      </c>
      <c r="C8873" s="1">
        <v>1.1991199308354699E-4</v>
      </c>
      <c r="D8873">
        <v>3.2258064516128997E-2</v>
      </c>
      <c r="E8873">
        <v>0.278947368421053</v>
      </c>
      <c r="F8873">
        <v>6.5104166666666699E-2</v>
      </c>
      <c r="G8873">
        <v>8.8888888888888906E-2</v>
      </c>
      <c r="H8873">
        <v>5.1546391752577301E-3</v>
      </c>
      <c r="I8873">
        <v>1.1235955056179799E-2</v>
      </c>
      <c r="J8873" s="1">
        <v>0</v>
      </c>
      <c r="K8873" t="s">
        <v>23241</v>
      </c>
      <c r="L8873" t="s">
        <v>40990</v>
      </c>
      <c r="M8873" t="s">
        <v>40991</v>
      </c>
    </row>
    <row r="8874" spans="1:13">
      <c r="A8874" s="1" t="s">
        <v>10891</v>
      </c>
      <c r="B8874">
        <v>1.43900439594223E-5</v>
      </c>
      <c r="C8874" s="1">
        <v>6.0976671296244999E-5</v>
      </c>
      <c r="D8874">
        <v>0</v>
      </c>
      <c r="E8874">
        <v>0</v>
      </c>
      <c r="F8874">
        <v>0.10439560439560402</v>
      </c>
      <c r="G8874">
        <v>0</v>
      </c>
      <c r="H8874">
        <v>0</v>
      </c>
      <c r="I8874">
        <v>0</v>
      </c>
      <c r="J8874" s="1">
        <v>0</v>
      </c>
      <c r="K8874" t="s">
        <v>23243</v>
      </c>
      <c r="L8874" t="s">
        <v>40992</v>
      </c>
      <c r="M8874" t="s">
        <v>40993</v>
      </c>
    </row>
    <row r="8875" spans="1:13">
      <c r="A8875" s="1" t="s">
        <v>10892</v>
      </c>
      <c r="B8875">
        <v>3.9285990164239499E-6</v>
      </c>
      <c r="C8875" s="1">
        <v>2.6532621772217702E-6</v>
      </c>
      <c r="D8875">
        <v>0.984375</v>
      </c>
      <c r="E8875">
        <v>0.99444444444444402</v>
      </c>
      <c r="F8875">
        <v>0.984615384615385</v>
      </c>
      <c r="G8875">
        <v>0.98148148148148195</v>
      </c>
      <c r="H8875">
        <v>0.99</v>
      </c>
      <c r="I8875">
        <v>1</v>
      </c>
      <c r="J8875" s="1">
        <v>0.1</v>
      </c>
      <c r="K8875" t="s">
        <v>23237</v>
      </c>
      <c r="L8875" t="s">
        <v>40994</v>
      </c>
      <c r="M8875" t="s">
        <v>40995</v>
      </c>
    </row>
    <row r="8876" spans="1:13">
      <c r="A8876" s="1" t="s">
        <v>10893</v>
      </c>
      <c r="B8876">
        <v>2.9034494793180198E-6</v>
      </c>
      <c r="C8876" s="1">
        <v>1.9144603674821798E-6</v>
      </c>
      <c r="D8876">
        <v>0.967741935483871</v>
      </c>
      <c r="E8876">
        <v>0.98780487804878003</v>
      </c>
      <c r="F8876">
        <v>1</v>
      </c>
      <c r="G8876">
        <v>1</v>
      </c>
      <c r="H8876">
        <v>1</v>
      </c>
      <c r="I8876">
        <v>0.88157894736842102</v>
      </c>
      <c r="J8876" s="1">
        <v>1</v>
      </c>
      <c r="K8876" t="s">
        <v>23238</v>
      </c>
      <c r="L8876" t="s">
        <v>40996</v>
      </c>
      <c r="M8876" t="s">
        <v>40997</v>
      </c>
    </row>
    <row r="8877" spans="1:13">
      <c r="A8877" s="1" t="s">
        <v>10894</v>
      </c>
      <c r="B8877">
        <v>1.4692409980603999E-6</v>
      </c>
      <c r="C8877" s="1">
        <v>2.5303516847081699E-5</v>
      </c>
      <c r="D8877">
        <v>0.22413793103448301</v>
      </c>
      <c r="E8877">
        <v>0.23648648648648599</v>
      </c>
      <c r="F8877">
        <v>0.13529411764705901</v>
      </c>
      <c r="G8877">
        <v>0</v>
      </c>
      <c r="H8877">
        <v>0.1</v>
      </c>
      <c r="I8877">
        <v>0.107142857142857</v>
      </c>
      <c r="J8877" s="1">
        <v>0.125</v>
      </c>
      <c r="K8877" t="s">
        <v>23239</v>
      </c>
      <c r="L8877" t="s">
        <v>40998</v>
      </c>
      <c r="M8877" t="s">
        <v>40999</v>
      </c>
    </row>
    <row r="8878" spans="1:13">
      <c r="A8878" s="1" t="s">
        <v>10895</v>
      </c>
      <c r="B8878">
        <v>7.1429572991220704E-6</v>
      </c>
      <c r="C8878" s="1">
        <v>6.6464692166028302E-5</v>
      </c>
      <c r="D8878">
        <v>0.51666666666666705</v>
      </c>
      <c r="E8878">
        <v>0.44827586206896602</v>
      </c>
      <c r="F8878">
        <v>0.37765957446808501</v>
      </c>
      <c r="G8878">
        <v>0.52702702702702697</v>
      </c>
      <c r="H8878">
        <v>0.66292134831460703</v>
      </c>
      <c r="I8878">
        <v>0.44545454545454499</v>
      </c>
      <c r="J8878" s="1">
        <v>0.95454545454545503</v>
      </c>
      <c r="K8878" t="s">
        <v>23239</v>
      </c>
      <c r="L8878" t="s">
        <v>41000</v>
      </c>
      <c r="M8878" t="s">
        <v>41001</v>
      </c>
    </row>
    <row r="8879" spans="1:13">
      <c r="A8879" s="1" t="s">
        <v>10896</v>
      </c>
      <c r="B8879">
        <v>1.20049175589722E-8</v>
      </c>
      <c r="C8879" s="1">
        <v>6.3208622291727E-8</v>
      </c>
      <c r="D8879">
        <v>1</v>
      </c>
      <c r="E8879">
        <v>1</v>
      </c>
      <c r="F8879">
        <v>1</v>
      </c>
      <c r="G8879">
        <v>0.99038461538461497</v>
      </c>
      <c r="H8879">
        <v>1</v>
      </c>
      <c r="I8879">
        <v>0.98039215686274495</v>
      </c>
      <c r="J8879" s="1">
        <v>1</v>
      </c>
      <c r="K8879" t="s">
        <v>23238</v>
      </c>
      <c r="L8879" t="s">
        <v>41002</v>
      </c>
      <c r="M8879" t="s">
        <v>41003</v>
      </c>
    </row>
    <row r="8880" spans="1:13">
      <c r="A8880" s="1" t="s">
        <v>10897</v>
      </c>
      <c r="B8880">
        <v>3.5432014273330601E-5</v>
      </c>
      <c r="C8880" s="1">
        <v>4.0446910984283802E-6</v>
      </c>
      <c r="D8880">
        <v>0.15384615384615399</v>
      </c>
      <c r="E8880">
        <v>0.38709677419354799</v>
      </c>
      <c r="F8880">
        <v>4.3859649122806998E-3</v>
      </c>
      <c r="G8880">
        <v>0.203703703703704</v>
      </c>
      <c r="H8880">
        <v>5.0724637681159403E-2</v>
      </c>
      <c r="I8880">
        <v>0.421875</v>
      </c>
      <c r="J8880" s="1" t="s">
        <v>23229</v>
      </c>
      <c r="K8880" t="s">
        <v>23239</v>
      </c>
      <c r="L8880" t="s">
        <v>41004</v>
      </c>
      <c r="M8880" t="s">
        <v>41005</v>
      </c>
    </row>
    <row r="8881" spans="1:13">
      <c r="A8881" s="1" t="s">
        <v>10898</v>
      </c>
      <c r="B8881">
        <v>3.8753611042611298E-6</v>
      </c>
      <c r="C8881" s="1">
        <v>4.2360349479769903E-6</v>
      </c>
      <c r="D8881">
        <v>1.5625E-2</v>
      </c>
      <c r="E8881">
        <v>6.2500000000000003E-3</v>
      </c>
      <c r="F8881">
        <v>4.6961325966850799E-2</v>
      </c>
      <c r="G8881">
        <v>0</v>
      </c>
      <c r="H8881">
        <v>1.1235955056179799E-2</v>
      </c>
      <c r="I8881">
        <v>0</v>
      </c>
      <c r="J8881" s="1">
        <v>0</v>
      </c>
      <c r="K8881" t="s">
        <v>23240</v>
      </c>
      <c r="L8881" t="s">
        <v>41006</v>
      </c>
      <c r="M8881" t="s">
        <v>41007</v>
      </c>
    </row>
    <row r="8882" spans="1:13">
      <c r="A8882" s="1" t="s">
        <v>10899</v>
      </c>
      <c r="B8882">
        <v>1.5315382212719002E-8</v>
      </c>
      <c r="C8882" s="1">
        <v>2.4238625344679501E-7</v>
      </c>
      <c r="D8882">
        <v>1</v>
      </c>
      <c r="E8882">
        <v>1</v>
      </c>
      <c r="F8882">
        <v>0.99719101123595499</v>
      </c>
      <c r="G8882">
        <v>0.99122807017543901</v>
      </c>
      <c r="H8882">
        <v>1</v>
      </c>
      <c r="I8882">
        <v>0.99583333333333302</v>
      </c>
      <c r="J8882" s="1">
        <v>0.77272727272727304</v>
      </c>
      <c r="K8882" t="s">
        <v>23238</v>
      </c>
      <c r="L8882" t="s">
        <v>41008</v>
      </c>
      <c r="M8882" t="s">
        <v>41009</v>
      </c>
    </row>
    <row r="8883" spans="1:13">
      <c r="A8883" s="1" t="s">
        <v>10900</v>
      </c>
      <c r="B8883">
        <v>2.1442433454244899E-6</v>
      </c>
      <c r="C8883" s="1">
        <v>1.18104507729134E-7</v>
      </c>
      <c r="D8883">
        <v>0.9</v>
      </c>
      <c r="E8883">
        <v>1</v>
      </c>
      <c r="F8883">
        <v>0.94512195121951204</v>
      </c>
      <c r="G8883">
        <v>0.96875</v>
      </c>
      <c r="H8883">
        <v>0.987341772151899</v>
      </c>
      <c r="I8883">
        <v>0.90697674418604601</v>
      </c>
      <c r="J8883" s="1">
        <v>1</v>
      </c>
      <c r="K8883" t="s">
        <v>23238</v>
      </c>
      <c r="L8883" t="s">
        <v>41010</v>
      </c>
      <c r="M8883" t="s">
        <v>41011</v>
      </c>
    </row>
    <row r="8884" spans="1:13">
      <c r="A8884" s="1" t="s">
        <v>10901</v>
      </c>
      <c r="B8884">
        <v>1.65714471366622E-7</v>
      </c>
      <c r="C8884" s="1">
        <v>4.18463447304788E-6</v>
      </c>
      <c r="D8884">
        <v>0</v>
      </c>
      <c r="E8884">
        <v>0</v>
      </c>
      <c r="F8884">
        <v>6.6666666666666693E-2</v>
      </c>
      <c r="G8884">
        <v>0</v>
      </c>
      <c r="H8884">
        <v>1.0752688172042999E-2</v>
      </c>
      <c r="I8884">
        <v>0</v>
      </c>
      <c r="J8884" s="1">
        <v>0</v>
      </c>
      <c r="K8884" t="s">
        <v>23241</v>
      </c>
      <c r="L8884" t="s">
        <v>41012</v>
      </c>
      <c r="M8884" t="s">
        <v>41013</v>
      </c>
    </row>
    <row r="8885" spans="1:13">
      <c r="A8885" s="1" t="s">
        <v>10902</v>
      </c>
      <c r="B8885">
        <v>7.9212543237686001E-8</v>
      </c>
      <c r="C8885" s="1">
        <v>2.2925767183176499E-5</v>
      </c>
      <c r="D8885">
        <v>1</v>
      </c>
      <c r="E8885">
        <v>1</v>
      </c>
      <c r="F8885">
        <v>0.997435897435897</v>
      </c>
      <c r="G8885">
        <v>0.75862068965517204</v>
      </c>
      <c r="H8885">
        <v>0.97345132743362806</v>
      </c>
      <c r="I8885">
        <v>0.875</v>
      </c>
      <c r="J8885" s="1">
        <v>1</v>
      </c>
      <c r="K8885" t="s">
        <v>23241</v>
      </c>
      <c r="L8885" t="s">
        <v>41014</v>
      </c>
      <c r="M8885" t="s">
        <v>41015</v>
      </c>
    </row>
    <row r="8886" spans="1:13">
      <c r="A8886" s="1" t="s">
        <v>10903</v>
      </c>
      <c r="B8886">
        <v>9.6866005401944796E-7</v>
      </c>
      <c r="C8886" s="1">
        <v>1.24127307752377E-6</v>
      </c>
      <c r="D8886">
        <v>1</v>
      </c>
      <c r="E8886">
        <v>1</v>
      </c>
      <c r="F8886">
        <v>1</v>
      </c>
      <c r="G8886">
        <v>0.85483870967741904</v>
      </c>
      <c r="H8886">
        <v>0.974683544303797</v>
      </c>
      <c r="I8886">
        <v>0.83018867924528295</v>
      </c>
      <c r="J8886" s="1">
        <v>1</v>
      </c>
      <c r="K8886" t="s">
        <v>23238</v>
      </c>
      <c r="L8886" t="s">
        <v>41016</v>
      </c>
      <c r="M8886" t="s">
        <v>41017</v>
      </c>
    </row>
    <row r="8887" spans="1:13">
      <c r="A8887" s="1" t="s">
        <v>10904</v>
      </c>
      <c r="B8887">
        <v>1.8060557200634699E-6</v>
      </c>
      <c r="C8887" s="1">
        <v>1.38468075664817E-7</v>
      </c>
      <c r="D8887">
        <v>0.953125</v>
      </c>
      <c r="E8887">
        <v>0.95454545454545503</v>
      </c>
      <c r="F8887">
        <v>1</v>
      </c>
      <c r="G8887">
        <v>1</v>
      </c>
      <c r="H8887">
        <v>0.99484536082474195</v>
      </c>
      <c r="I8887">
        <v>1</v>
      </c>
      <c r="J8887" s="1">
        <v>1</v>
      </c>
      <c r="K8887" t="s">
        <v>23241</v>
      </c>
      <c r="L8887" t="s">
        <v>41018</v>
      </c>
      <c r="M8887" t="s">
        <v>41019</v>
      </c>
    </row>
    <row r="8888" spans="1:13">
      <c r="A8888" s="1" t="s">
        <v>10905</v>
      </c>
      <c r="B8888">
        <v>1.7404467543072399E-7</v>
      </c>
      <c r="C8888" s="1">
        <v>1.57864963110458E-5</v>
      </c>
      <c r="D8888">
        <v>0</v>
      </c>
      <c r="E8888">
        <v>0.16666666666666699</v>
      </c>
      <c r="F8888">
        <v>3.3582089552238799E-2</v>
      </c>
      <c r="G8888">
        <v>0</v>
      </c>
      <c r="H8888">
        <v>6.4935064935064896E-3</v>
      </c>
      <c r="I8888">
        <v>0</v>
      </c>
      <c r="J8888" s="1">
        <v>0</v>
      </c>
      <c r="K8888" t="s">
        <v>23242</v>
      </c>
      <c r="L8888" t="s">
        <v>41020</v>
      </c>
      <c r="M8888" t="s">
        <v>41021</v>
      </c>
    </row>
    <row r="8889" spans="1:13">
      <c r="A8889" s="1" t="s">
        <v>10906</v>
      </c>
      <c r="B8889">
        <v>1.36972510741931E-6</v>
      </c>
      <c r="C8889" s="1">
        <v>8.0904886542350199E-6</v>
      </c>
      <c r="D8889">
        <v>0</v>
      </c>
      <c r="E8889">
        <v>1.5625E-2</v>
      </c>
      <c r="F8889">
        <v>0</v>
      </c>
      <c r="G8889">
        <v>0.20689655172413801</v>
      </c>
      <c r="H8889">
        <v>4.3859649122806998E-3</v>
      </c>
      <c r="I8889">
        <v>0.120967741935484</v>
      </c>
      <c r="J8889" s="1">
        <v>0</v>
      </c>
      <c r="K8889" t="s">
        <v>23239</v>
      </c>
      <c r="L8889" t="s">
        <v>41022</v>
      </c>
      <c r="M8889" t="s">
        <v>41023</v>
      </c>
    </row>
    <row r="8890" spans="1:13">
      <c r="A8890" s="1" t="s">
        <v>10907</v>
      </c>
      <c r="B8890">
        <v>1.3005736459246901E-6</v>
      </c>
      <c r="C8890" s="1">
        <v>1.27882316109764E-6</v>
      </c>
      <c r="D8890">
        <v>0.69565217391304301</v>
      </c>
      <c r="E8890">
        <v>0.68309859154929597</v>
      </c>
      <c r="F8890">
        <v>0.66554054054054101</v>
      </c>
      <c r="G8890">
        <v>0.76</v>
      </c>
      <c r="H8890">
        <v>0.71794871794871795</v>
      </c>
      <c r="I8890">
        <v>0.84313725490196101</v>
      </c>
      <c r="J8890" s="1">
        <v>1</v>
      </c>
      <c r="K8890" t="s">
        <v>23238</v>
      </c>
      <c r="L8890" t="s">
        <v>41024</v>
      </c>
      <c r="M8890" t="s">
        <v>41025</v>
      </c>
    </row>
    <row r="8891" spans="1:13">
      <c r="A8891" s="1" t="s">
        <v>10908</v>
      </c>
      <c r="B8891">
        <v>1.6273123297162E-6</v>
      </c>
      <c r="C8891" s="1">
        <v>1.78094884766905E-6</v>
      </c>
      <c r="D8891">
        <v>1</v>
      </c>
      <c r="E8891">
        <v>1</v>
      </c>
      <c r="F8891">
        <v>1</v>
      </c>
      <c r="G8891">
        <v>0.359375</v>
      </c>
      <c r="H8891">
        <v>0.98192771084337305</v>
      </c>
      <c r="I8891">
        <v>0.98837209302325602</v>
      </c>
      <c r="J8891" s="1">
        <v>1</v>
      </c>
      <c r="K8891" t="s">
        <v>23242</v>
      </c>
      <c r="L8891" t="s">
        <v>41026</v>
      </c>
      <c r="M8891" t="s">
        <v>41027</v>
      </c>
    </row>
    <row r="8892" spans="1:13">
      <c r="A8892" s="1" t="s">
        <v>10909</v>
      </c>
      <c r="B8892">
        <v>6.3370238009692397E-5</v>
      </c>
      <c r="C8892" s="1">
        <v>4.0757451948754303E-5</v>
      </c>
      <c r="D8892">
        <v>0.95161290322580605</v>
      </c>
      <c r="E8892">
        <v>0.98255813953488402</v>
      </c>
      <c r="F8892">
        <v>0.86826347305389195</v>
      </c>
      <c r="G8892">
        <v>1</v>
      </c>
      <c r="H8892">
        <v>0.97368421052631604</v>
      </c>
      <c r="I8892">
        <v>0.97560975609756095</v>
      </c>
      <c r="J8892" s="1">
        <v>1</v>
      </c>
      <c r="K8892" t="s">
        <v>23239</v>
      </c>
      <c r="L8892" t="s">
        <v>41028</v>
      </c>
      <c r="M8892" t="s">
        <v>41029</v>
      </c>
    </row>
    <row r="8893" spans="1:13">
      <c r="A8893" s="1" t="s">
        <v>10910</v>
      </c>
      <c r="B8893">
        <v>3.45127838045368E-6</v>
      </c>
      <c r="C8893" s="1">
        <v>5.1027182165785795E-7</v>
      </c>
      <c r="D8893">
        <v>0.08</v>
      </c>
      <c r="E8893">
        <v>2.5641025641025599E-2</v>
      </c>
      <c r="F8893">
        <v>5.74712643678161E-3</v>
      </c>
      <c r="G8893">
        <v>0</v>
      </c>
      <c r="H8893">
        <v>1.49253731343284E-2</v>
      </c>
      <c r="I8893">
        <v>0</v>
      </c>
      <c r="J8893" s="1">
        <v>0</v>
      </c>
      <c r="K8893" t="s">
        <v>23238</v>
      </c>
      <c r="L8893" t="s">
        <v>41030</v>
      </c>
      <c r="M8893" t="s">
        <v>41031</v>
      </c>
    </row>
    <row r="8894" spans="1:13">
      <c r="A8894" s="1" t="s">
        <v>10911</v>
      </c>
      <c r="B8894">
        <v>0</v>
      </c>
      <c r="C8894" s="1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s="1">
        <v>1</v>
      </c>
      <c r="K8894" t="s">
        <v>23240</v>
      </c>
      <c r="L8894" t="s">
        <v>41032</v>
      </c>
      <c r="M8894" t="s">
        <v>41033</v>
      </c>
    </row>
    <row r="8895" spans="1:13">
      <c r="A8895" s="1" t="s">
        <v>10912</v>
      </c>
      <c r="B8895">
        <v>1.3303613498794999E-4</v>
      </c>
      <c r="C8895" s="1">
        <v>6.5834931043366203E-6</v>
      </c>
      <c r="D8895">
        <v>0.125</v>
      </c>
      <c r="E8895">
        <v>0.41447368421052599</v>
      </c>
      <c r="F8895">
        <v>0.35465116279069803</v>
      </c>
      <c r="G8895">
        <v>0.32142857142857101</v>
      </c>
      <c r="H8895">
        <v>0.214285714285714</v>
      </c>
      <c r="I8895">
        <v>0.33582089552238797</v>
      </c>
      <c r="J8895" s="1">
        <v>0</v>
      </c>
      <c r="K8895" t="s">
        <v>23242</v>
      </c>
      <c r="L8895" t="s">
        <v>41034</v>
      </c>
      <c r="M8895" t="s">
        <v>41035</v>
      </c>
    </row>
    <row r="8896" spans="1:13">
      <c r="A8896" s="1" t="s">
        <v>10913</v>
      </c>
      <c r="B8896">
        <v>1.7066598554681001E-7</v>
      </c>
      <c r="C8896" s="1">
        <v>3.2499350006381101E-7</v>
      </c>
      <c r="D8896">
        <v>0</v>
      </c>
      <c r="E8896">
        <v>5.31914893617021E-3</v>
      </c>
      <c r="F8896">
        <v>2.5773195876288698E-3</v>
      </c>
      <c r="G8896">
        <v>0.13157894736842099</v>
      </c>
      <c r="H8896">
        <v>1.3157894736842099E-2</v>
      </c>
      <c r="I8896">
        <v>2.8225806451612899E-2</v>
      </c>
      <c r="J8896" s="1">
        <v>0</v>
      </c>
      <c r="K8896" t="s">
        <v>23241</v>
      </c>
      <c r="L8896" t="s">
        <v>41036</v>
      </c>
      <c r="M8896" t="s">
        <v>41037</v>
      </c>
    </row>
    <row r="8897" spans="1:13">
      <c r="A8897" s="1" t="s">
        <v>10914</v>
      </c>
      <c r="B8897">
        <v>1.28658981980405E-5</v>
      </c>
      <c r="C8897" s="1">
        <v>1.6785307118850499E-6</v>
      </c>
      <c r="D8897">
        <v>0.92307692307692302</v>
      </c>
      <c r="E8897">
        <v>0.86263736263736301</v>
      </c>
      <c r="F8897">
        <v>0.997076023391813</v>
      </c>
      <c r="G8897">
        <v>1</v>
      </c>
      <c r="H8897">
        <v>1</v>
      </c>
      <c r="I8897">
        <v>1</v>
      </c>
      <c r="J8897" s="1" t="s">
        <v>23229</v>
      </c>
      <c r="K8897" t="s">
        <v>23238</v>
      </c>
      <c r="L8897" t="s">
        <v>41038</v>
      </c>
      <c r="M8897" t="s">
        <v>41039</v>
      </c>
    </row>
    <row r="8898" spans="1:13">
      <c r="A8898" s="1" t="s">
        <v>10915</v>
      </c>
      <c r="B8898">
        <v>6.5558898354295804E-7</v>
      </c>
      <c r="C8898" s="1">
        <v>2.6460298204921201E-6</v>
      </c>
      <c r="D8898">
        <v>0.97727272727272696</v>
      </c>
      <c r="E8898">
        <v>1</v>
      </c>
      <c r="F8898">
        <v>0.96052631578947401</v>
      </c>
      <c r="G8898">
        <v>1</v>
      </c>
      <c r="H8898">
        <v>0.99242424242424199</v>
      </c>
      <c r="I8898">
        <v>0.97368421052631604</v>
      </c>
      <c r="J8898" s="1" t="s">
        <v>23229</v>
      </c>
      <c r="K8898" t="s">
        <v>23238</v>
      </c>
      <c r="L8898" t="s">
        <v>41040</v>
      </c>
      <c r="M8898" t="s">
        <v>41041</v>
      </c>
    </row>
    <row r="8899" spans="1:13">
      <c r="A8899" s="1" t="s">
        <v>10916</v>
      </c>
      <c r="B8899">
        <v>1.70052444455137E-7</v>
      </c>
      <c r="C8899" s="1">
        <v>2.0832916416751499E-9</v>
      </c>
      <c r="D8899">
        <v>1</v>
      </c>
      <c r="E8899">
        <v>1</v>
      </c>
      <c r="F8899">
        <v>0.99130434782608701</v>
      </c>
      <c r="G8899">
        <v>1</v>
      </c>
      <c r="H8899">
        <v>1</v>
      </c>
      <c r="I8899">
        <v>1</v>
      </c>
      <c r="J8899" s="1">
        <v>1</v>
      </c>
      <c r="K8899" t="s">
        <v>23238</v>
      </c>
      <c r="L8899" t="s">
        <v>41042</v>
      </c>
      <c r="M8899" t="s">
        <v>41043</v>
      </c>
    </row>
    <row r="8900" spans="1:13">
      <c r="A8900" s="1" t="s">
        <v>10917</v>
      </c>
      <c r="B8900">
        <v>6.3291059134232201E-7</v>
      </c>
      <c r="C8900" s="1">
        <v>1.21454290384704E-5</v>
      </c>
      <c r="D8900">
        <v>0</v>
      </c>
      <c r="E8900">
        <v>5.2083333333333296E-3</v>
      </c>
      <c r="F8900">
        <v>2.5641025641025602E-3</v>
      </c>
      <c r="G8900">
        <v>0</v>
      </c>
      <c r="H8900">
        <v>1.3157894736842099E-2</v>
      </c>
      <c r="I8900">
        <v>5.6451612903225798E-2</v>
      </c>
      <c r="J8900" s="1">
        <v>0</v>
      </c>
      <c r="K8900" t="s">
        <v>23238</v>
      </c>
      <c r="L8900" t="s">
        <v>41044</v>
      </c>
      <c r="M8900" t="s">
        <v>41045</v>
      </c>
    </row>
    <row r="8901" spans="1:13">
      <c r="A8901" s="1" t="s">
        <v>10918</v>
      </c>
      <c r="B8901">
        <v>3.1869716213166798E-7</v>
      </c>
      <c r="C8901" s="1">
        <v>1.09148219209823E-5</v>
      </c>
      <c r="D8901">
        <v>1</v>
      </c>
      <c r="E8901">
        <v>1</v>
      </c>
      <c r="F8901">
        <v>1</v>
      </c>
      <c r="G8901">
        <v>0.74137931034482796</v>
      </c>
      <c r="H8901">
        <v>0.95901639344262302</v>
      </c>
      <c r="I8901">
        <v>0.96666666666666701</v>
      </c>
      <c r="J8901" s="1" t="s">
        <v>23229</v>
      </c>
      <c r="K8901" t="s">
        <v>23238</v>
      </c>
      <c r="L8901" t="s">
        <v>41046</v>
      </c>
      <c r="M8901" t="s">
        <v>41047</v>
      </c>
    </row>
    <row r="8902" spans="1:13">
      <c r="A8902" s="1" t="s">
        <v>10919</v>
      </c>
      <c r="B8902">
        <v>8.9386424719258797E-6</v>
      </c>
      <c r="C8902" s="1">
        <v>2.4152956962719701E-5</v>
      </c>
      <c r="D8902">
        <v>2.0833333333333301E-2</v>
      </c>
      <c r="E8902">
        <v>5.74712643678161E-3</v>
      </c>
      <c r="F8902">
        <v>5.82822085889571E-2</v>
      </c>
      <c r="G8902">
        <v>0</v>
      </c>
      <c r="H8902">
        <v>3.1531531531531501E-2</v>
      </c>
      <c r="I8902">
        <v>0</v>
      </c>
      <c r="J8902" s="1">
        <v>0</v>
      </c>
      <c r="K8902" t="s">
        <v>23240</v>
      </c>
      <c r="L8902" t="s">
        <v>41048</v>
      </c>
      <c r="M8902" t="s">
        <v>41049</v>
      </c>
    </row>
    <row r="8903" spans="1:13">
      <c r="A8903" s="1" t="s">
        <v>10920</v>
      </c>
      <c r="B8903">
        <v>1.3514018873227801E-7</v>
      </c>
      <c r="C8903" s="1">
        <v>2.5687012310834598E-6</v>
      </c>
      <c r="D8903">
        <v>1</v>
      </c>
      <c r="E8903">
        <v>0.89411764705882402</v>
      </c>
      <c r="F8903">
        <v>0.98429319371727797</v>
      </c>
      <c r="G8903">
        <v>1</v>
      </c>
      <c r="H8903">
        <v>0.98499999999999999</v>
      </c>
      <c r="I8903">
        <v>0.931506849315068</v>
      </c>
      <c r="J8903" s="1">
        <v>1</v>
      </c>
      <c r="K8903" t="s">
        <v>23241</v>
      </c>
      <c r="L8903" t="s">
        <v>41050</v>
      </c>
      <c r="M8903" t="s">
        <v>41051</v>
      </c>
    </row>
    <row r="8904" spans="1:13">
      <c r="A8904" s="1" t="s">
        <v>10921</v>
      </c>
      <c r="B8904">
        <v>7.6797777399253996E-5</v>
      </c>
      <c r="C8904" s="1">
        <v>3.5201133322151202E-5</v>
      </c>
      <c r="D8904">
        <v>0.9375</v>
      </c>
      <c r="E8904">
        <v>0.96052631578947401</v>
      </c>
      <c r="F8904">
        <v>0.97457627118644097</v>
      </c>
      <c r="G8904">
        <v>0.43877551020408201</v>
      </c>
      <c r="H8904">
        <v>0.91566265060241003</v>
      </c>
      <c r="I8904">
        <v>0.633663366336634</v>
      </c>
      <c r="J8904" s="1">
        <v>0.95454545454545503</v>
      </c>
      <c r="K8904" t="s">
        <v>23241</v>
      </c>
      <c r="L8904" t="s">
        <v>41052</v>
      </c>
      <c r="M8904" t="s">
        <v>41053</v>
      </c>
    </row>
    <row r="8905" spans="1:13">
      <c r="A8905" s="1" t="s">
        <v>10922</v>
      </c>
      <c r="B8905">
        <v>2.9690966030151198E-9</v>
      </c>
      <c r="C8905" s="1">
        <v>9.1900540040170397E-6</v>
      </c>
      <c r="D8905">
        <v>0</v>
      </c>
      <c r="E8905">
        <v>0</v>
      </c>
      <c r="F8905">
        <v>0</v>
      </c>
      <c r="G8905">
        <v>4.31034482758621E-2</v>
      </c>
      <c r="H8905">
        <v>4.3859649122806998E-3</v>
      </c>
      <c r="I8905">
        <v>6.4516129032258104E-2</v>
      </c>
      <c r="J8905" s="1">
        <v>4.5454545454545497E-2</v>
      </c>
      <c r="K8905" t="s">
        <v>23241</v>
      </c>
      <c r="L8905" t="s">
        <v>41054</v>
      </c>
      <c r="M8905" t="s">
        <v>41055</v>
      </c>
    </row>
    <row r="8906" spans="1:13">
      <c r="A8906" s="1" t="s">
        <v>10923</v>
      </c>
      <c r="B8906">
        <v>2.8738609814671502E-7</v>
      </c>
      <c r="C8906" s="1">
        <v>3.7018801781655399E-8</v>
      </c>
      <c r="D8906">
        <v>1</v>
      </c>
      <c r="E8906">
        <v>1</v>
      </c>
      <c r="F8906">
        <v>0.99704142011834296</v>
      </c>
      <c r="G8906">
        <v>1</v>
      </c>
      <c r="H8906">
        <v>1</v>
      </c>
      <c r="I8906">
        <v>0.99315068493150704</v>
      </c>
      <c r="J8906" s="1">
        <v>0</v>
      </c>
      <c r="K8906" t="s">
        <v>23240</v>
      </c>
      <c r="L8906" t="s">
        <v>41056</v>
      </c>
      <c r="M8906" t="s">
        <v>41057</v>
      </c>
    </row>
    <row r="8907" spans="1:13">
      <c r="A8907" s="1" t="s">
        <v>10924</v>
      </c>
      <c r="B8907">
        <v>5.80518953880529E-7</v>
      </c>
      <c r="C8907" s="1">
        <v>1.7209640054896701E-5</v>
      </c>
      <c r="D8907">
        <v>0.15</v>
      </c>
      <c r="E8907">
        <v>0.266666666666667</v>
      </c>
      <c r="F8907">
        <v>5.6737588652482303E-2</v>
      </c>
      <c r="G8907">
        <v>0</v>
      </c>
      <c r="H8907">
        <v>0</v>
      </c>
      <c r="I8907">
        <v>0</v>
      </c>
      <c r="J8907" s="1" t="s">
        <v>23229</v>
      </c>
      <c r="K8907" t="s">
        <v>23238</v>
      </c>
      <c r="L8907" t="s">
        <v>41058</v>
      </c>
      <c r="M8907" t="s">
        <v>41059</v>
      </c>
    </row>
    <row r="8908" spans="1:13">
      <c r="A8908" s="1" t="s">
        <v>10925</v>
      </c>
      <c r="B8908">
        <v>1.67047018445108E-6</v>
      </c>
      <c r="C8908" s="1">
        <v>1.2512074077099199E-5</v>
      </c>
      <c r="D8908">
        <v>1</v>
      </c>
      <c r="E8908">
        <v>0.99473684210526303</v>
      </c>
      <c r="F8908">
        <v>0.96923076923076901</v>
      </c>
      <c r="G8908">
        <v>0.98275862068965503</v>
      </c>
      <c r="H8908">
        <v>0.87610619469026596</v>
      </c>
      <c r="I8908">
        <v>0.95528455284552805</v>
      </c>
      <c r="J8908" s="1">
        <v>1</v>
      </c>
      <c r="K8908" t="s">
        <v>23241</v>
      </c>
      <c r="L8908" t="s">
        <v>41060</v>
      </c>
      <c r="M8908" t="s">
        <v>41061</v>
      </c>
    </row>
    <row r="8909" spans="1:13">
      <c r="A8909" s="1" t="s">
        <v>10926</v>
      </c>
      <c r="B8909">
        <v>4.0903516371492201E-5</v>
      </c>
      <c r="C8909" s="1">
        <v>1.46729557969516E-8</v>
      </c>
      <c r="D8909">
        <v>4.3478260869565202E-2</v>
      </c>
      <c r="E8909">
        <v>0.104477611940299</v>
      </c>
      <c r="F8909">
        <v>3.29341317365269E-2</v>
      </c>
      <c r="G8909">
        <v>5.8823529411764698E-2</v>
      </c>
      <c r="H8909">
        <v>0</v>
      </c>
      <c r="I8909">
        <v>5.5555555555555601E-2</v>
      </c>
      <c r="J8909" s="1">
        <v>0</v>
      </c>
      <c r="K8909" t="s">
        <v>23241</v>
      </c>
      <c r="L8909" t="s">
        <v>41062</v>
      </c>
      <c r="M8909" t="s">
        <v>41063</v>
      </c>
    </row>
    <row r="8910" spans="1:13">
      <c r="A8910" s="1" t="s">
        <v>10927</v>
      </c>
      <c r="B8910">
        <v>1.5004133139808099E-6</v>
      </c>
      <c r="C8910" s="1">
        <v>2.8294301694856099E-6</v>
      </c>
      <c r="D8910">
        <v>0</v>
      </c>
      <c r="E8910">
        <v>0</v>
      </c>
      <c r="F8910">
        <v>3.3783783783783799E-3</v>
      </c>
      <c r="G8910">
        <v>0.48275862068965503</v>
      </c>
      <c r="H8910">
        <v>5.3398058252427202E-2</v>
      </c>
      <c r="I8910">
        <v>0.101851851851852</v>
      </c>
      <c r="J8910" s="1">
        <v>0</v>
      </c>
      <c r="K8910" t="s">
        <v>23241</v>
      </c>
      <c r="L8910" t="s">
        <v>41064</v>
      </c>
      <c r="M8910" t="s">
        <v>41065</v>
      </c>
    </row>
    <row r="8911" spans="1:13">
      <c r="A8911" s="1" t="s">
        <v>10928</v>
      </c>
      <c r="B8911">
        <v>1.98856990245947E-4</v>
      </c>
      <c r="C8911" s="1">
        <v>7.1495240132944202E-5</v>
      </c>
      <c r="D8911">
        <v>0.625</v>
      </c>
      <c r="E8911">
        <v>0.44791666666666702</v>
      </c>
      <c r="F8911">
        <v>0.95876288659793796</v>
      </c>
      <c r="G8911">
        <v>0.95689655172413801</v>
      </c>
      <c r="H8911">
        <v>0.97807017543859698</v>
      </c>
      <c r="I8911">
        <v>0.95599999999999996</v>
      </c>
      <c r="J8911" s="1">
        <v>0.90909090909090895</v>
      </c>
      <c r="K8911" t="s">
        <v>23239</v>
      </c>
      <c r="L8911" t="s">
        <v>41066</v>
      </c>
      <c r="M8911" t="s">
        <v>41067</v>
      </c>
    </row>
    <row r="8912" spans="1:13">
      <c r="A8912" s="1" t="s">
        <v>10929</v>
      </c>
      <c r="B8912">
        <v>3.76124554141741E-8</v>
      </c>
      <c r="C8912" s="1">
        <v>5.7783272844207198E-4</v>
      </c>
      <c r="D8912">
        <v>0.35483870967741898</v>
      </c>
      <c r="E8912">
        <v>0.23376623376623401</v>
      </c>
      <c r="F8912">
        <v>7.7319587628865996E-2</v>
      </c>
      <c r="G8912">
        <v>0.38043478260869601</v>
      </c>
      <c r="H8912">
        <v>0.42105263157894701</v>
      </c>
      <c r="I8912">
        <v>0.45945945945945899</v>
      </c>
      <c r="J8912" s="1">
        <v>0</v>
      </c>
      <c r="K8912" t="s">
        <v>23240</v>
      </c>
      <c r="L8912" t="s">
        <v>41068</v>
      </c>
      <c r="M8912" t="s">
        <v>41069</v>
      </c>
    </row>
    <row r="8913" spans="1:13">
      <c r="A8913" s="1" t="s">
        <v>10930</v>
      </c>
      <c r="B8913">
        <v>3.4541399836345399E-6</v>
      </c>
      <c r="C8913" s="1">
        <v>9.7585660126405305E-6</v>
      </c>
      <c r="D8913">
        <v>0</v>
      </c>
      <c r="E8913">
        <v>0</v>
      </c>
      <c r="F8913">
        <v>3.6231884057971002E-3</v>
      </c>
      <c r="G8913">
        <v>0.20689655172413801</v>
      </c>
      <c r="H8913">
        <v>4.8780487804878099E-2</v>
      </c>
      <c r="I8913">
        <v>0.30952380952380998</v>
      </c>
      <c r="J8913" s="1">
        <v>0</v>
      </c>
      <c r="K8913" t="s">
        <v>23241</v>
      </c>
      <c r="L8913" t="s">
        <v>41070</v>
      </c>
      <c r="M8913" t="s">
        <v>41071</v>
      </c>
    </row>
    <row r="8914" spans="1:13">
      <c r="A8914" s="1" t="s">
        <v>10931</v>
      </c>
      <c r="B8914">
        <v>1.2642472064255899E-7</v>
      </c>
      <c r="C8914" s="1">
        <v>1.9830429736518002E-6</v>
      </c>
      <c r="D8914">
        <v>0</v>
      </c>
      <c r="E8914">
        <v>0</v>
      </c>
      <c r="F8914">
        <v>3.6363636363636397E-2</v>
      </c>
      <c r="G8914">
        <v>0</v>
      </c>
      <c r="H8914">
        <v>0</v>
      </c>
      <c r="I8914">
        <v>0</v>
      </c>
      <c r="J8914" s="1">
        <v>0</v>
      </c>
      <c r="K8914" t="s">
        <v>23242</v>
      </c>
      <c r="L8914" t="s">
        <v>41072</v>
      </c>
      <c r="M8914" t="s">
        <v>41073</v>
      </c>
    </row>
    <row r="8915" spans="1:13">
      <c r="A8915" s="1" t="s">
        <v>10932</v>
      </c>
      <c r="B8915">
        <v>1.05262854127516E-4</v>
      </c>
      <c r="C8915" s="1">
        <v>5.1746070879945402E-5</v>
      </c>
      <c r="D8915">
        <v>0.28846153846153799</v>
      </c>
      <c r="E8915">
        <v>0.22222222222222199</v>
      </c>
      <c r="F8915">
        <v>0.11363636363636399</v>
      </c>
      <c r="G8915">
        <v>0</v>
      </c>
      <c r="H8915">
        <v>0.2265625</v>
      </c>
      <c r="I8915">
        <v>0.236363636363636</v>
      </c>
      <c r="J8915" s="1">
        <v>0</v>
      </c>
      <c r="K8915" t="s">
        <v>23241</v>
      </c>
      <c r="L8915" t="s">
        <v>41074</v>
      </c>
      <c r="M8915" t="s">
        <v>41075</v>
      </c>
    </row>
    <row r="8916" spans="1:13">
      <c r="A8916" s="1" t="s">
        <v>10933</v>
      </c>
      <c r="B8916">
        <v>8.2045624035969002E-6</v>
      </c>
      <c r="C8916" s="1">
        <v>3.39521535087446E-6</v>
      </c>
      <c r="D8916">
        <v>0.9375</v>
      </c>
      <c r="E8916">
        <v>0.878571428571429</v>
      </c>
      <c r="F8916">
        <v>0.99691358024691401</v>
      </c>
      <c r="G8916">
        <v>1</v>
      </c>
      <c r="H8916">
        <v>1</v>
      </c>
      <c r="I8916">
        <v>1</v>
      </c>
      <c r="J8916" s="1">
        <v>1</v>
      </c>
      <c r="K8916" t="s">
        <v>23238</v>
      </c>
      <c r="L8916" t="s">
        <v>41076</v>
      </c>
      <c r="M8916" t="s">
        <v>41077</v>
      </c>
    </row>
    <row r="8917" spans="1:13">
      <c r="A8917" s="1" t="s">
        <v>10934</v>
      </c>
      <c r="B8917">
        <v>4.0852576324139502E-6</v>
      </c>
      <c r="C8917" s="1">
        <v>1.42484687091093E-5</v>
      </c>
      <c r="D8917">
        <v>0.04</v>
      </c>
      <c r="E8917">
        <v>1.7045454545454499E-2</v>
      </c>
      <c r="F8917">
        <v>8.7431693989070997E-2</v>
      </c>
      <c r="G8917">
        <v>0</v>
      </c>
      <c r="H8917">
        <v>6.8181818181818205E-2</v>
      </c>
      <c r="I8917">
        <v>0.104166666666667</v>
      </c>
      <c r="J8917" s="1">
        <v>0</v>
      </c>
      <c r="K8917" t="s">
        <v>23239</v>
      </c>
      <c r="L8917" t="s">
        <v>41078</v>
      </c>
      <c r="M8917" t="s">
        <v>41079</v>
      </c>
    </row>
    <row r="8918" spans="1:13">
      <c r="A8918" s="1" t="s">
        <v>10935</v>
      </c>
      <c r="B8918">
        <v>1.03940852901083E-5</v>
      </c>
      <c r="C8918" s="1">
        <v>1.7869366654894601E-5</v>
      </c>
      <c r="D8918">
        <v>0.24193548387096797</v>
      </c>
      <c r="E8918">
        <v>0.38372093023255804</v>
      </c>
      <c r="F8918">
        <v>5.5865921787709993E-3</v>
      </c>
      <c r="G8918">
        <v>0</v>
      </c>
      <c r="H8918">
        <v>0</v>
      </c>
      <c r="I8918">
        <v>5.7471264367819908E-3</v>
      </c>
      <c r="J8918" s="1">
        <v>0</v>
      </c>
      <c r="K8918" t="s">
        <v>23243</v>
      </c>
      <c r="L8918" t="s">
        <v>41080</v>
      </c>
      <c r="M8918" t="s">
        <v>41081</v>
      </c>
    </row>
    <row r="8919" spans="1:13">
      <c r="A8919" s="1" t="s">
        <v>10936</v>
      </c>
      <c r="B8919">
        <v>3.8303108026721102E-5</v>
      </c>
      <c r="C8919" s="1">
        <v>7.3559765620386102E-6</v>
      </c>
      <c r="D8919">
        <v>1</v>
      </c>
      <c r="E8919">
        <v>1</v>
      </c>
      <c r="F8919">
        <v>0.87978142076502697</v>
      </c>
      <c r="G8919">
        <v>0.97368421052631604</v>
      </c>
      <c r="H8919">
        <v>0.97345132743362806</v>
      </c>
      <c r="I8919">
        <v>0.90109890109890101</v>
      </c>
      <c r="J8919" s="1">
        <v>1</v>
      </c>
      <c r="K8919" t="s">
        <v>23238</v>
      </c>
      <c r="L8919" t="s">
        <v>41082</v>
      </c>
      <c r="M8919" t="s">
        <v>41083</v>
      </c>
    </row>
    <row r="8920" spans="1:13">
      <c r="A8920" s="1" t="s">
        <v>10937</v>
      </c>
      <c r="B8920">
        <v>1.46173941932988E-6</v>
      </c>
      <c r="C8920" s="1">
        <v>4.1534560199924601E-5</v>
      </c>
      <c r="D8920">
        <v>1</v>
      </c>
      <c r="E8920">
        <v>1</v>
      </c>
      <c r="F8920">
        <v>0.68571428571428605</v>
      </c>
      <c r="G8920">
        <v>0.96153846153846201</v>
      </c>
      <c r="H8920">
        <v>0.58641975308642003</v>
      </c>
      <c r="I8920">
        <v>0.90677966101694896</v>
      </c>
      <c r="J8920" s="1">
        <v>1</v>
      </c>
      <c r="K8920" t="s">
        <v>23238</v>
      </c>
      <c r="L8920" t="s">
        <v>41084</v>
      </c>
      <c r="M8920" t="s">
        <v>41085</v>
      </c>
    </row>
    <row r="8921" spans="1:13">
      <c r="A8921" s="1" t="s">
        <v>10938</v>
      </c>
      <c r="B8921">
        <v>2.2113203739369702E-5</v>
      </c>
      <c r="C8921" s="1">
        <v>1.4513515704891501E-4</v>
      </c>
      <c r="D8921">
        <v>0</v>
      </c>
      <c r="E8921">
        <v>0</v>
      </c>
      <c r="F8921">
        <v>0.34357541899441302</v>
      </c>
      <c r="G8921">
        <v>1.2820512820512799E-2</v>
      </c>
      <c r="H8921">
        <v>0.44252873563218398</v>
      </c>
      <c r="I8921">
        <v>0.14150943396226401</v>
      </c>
      <c r="J8921" s="1" t="s">
        <v>23229</v>
      </c>
      <c r="K8921" t="s">
        <v>23237</v>
      </c>
      <c r="L8921" t="s">
        <v>41086</v>
      </c>
      <c r="M8921" t="s">
        <v>41087</v>
      </c>
    </row>
    <row r="8922" spans="1:13">
      <c r="A8922" s="1" t="s">
        <v>10939</v>
      </c>
      <c r="B8922">
        <v>1.36458309135566E-4</v>
      </c>
      <c r="C8922" s="1">
        <v>1.3263815990034001E-4</v>
      </c>
      <c r="D8922">
        <v>0.171875</v>
      </c>
      <c r="E8922">
        <v>0.29651162790697699</v>
      </c>
      <c r="F8922">
        <v>0.192105263157895</v>
      </c>
      <c r="G8922">
        <v>0</v>
      </c>
      <c r="H8922">
        <v>0.18947368421052599</v>
      </c>
      <c r="I8922">
        <v>1.5789473684210499E-2</v>
      </c>
      <c r="J8922" s="1">
        <v>0</v>
      </c>
      <c r="K8922" t="s">
        <v>23241</v>
      </c>
      <c r="L8922" t="s">
        <v>41088</v>
      </c>
      <c r="M8922" t="s">
        <v>41089</v>
      </c>
    </row>
    <row r="8923" spans="1:13">
      <c r="A8923" s="1" t="s">
        <v>10940</v>
      </c>
      <c r="B8923">
        <v>1.61168935795568E-6</v>
      </c>
      <c r="C8923" s="1">
        <v>1.00692616933527E-5</v>
      </c>
      <c r="D8923">
        <v>6.4516129032258104E-2</v>
      </c>
      <c r="E8923">
        <v>0</v>
      </c>
      <c r="F8923">
        <v>0</v>
      </c>
      <c r="G8923">
        <v>0</v>
      </c>
      <c r="H8923">
        <v>8.7719298245613996E-3</v>
      </c>
      <c r="I8923">
        <v>1.21951219512195E-2</v>
      </c>
      <c r="J8923" s="1">
        <v>0</v>
      </c>
      <c r="K8923" t="s">
        <v>23241</v>
      </c>
      <c r="L8923" t="s">
        <v>41090</v>
      </c>
      <c r="M8923" t="s">
        <v>41091</v>
      </c>
    </row>
    <row r="8924" spans="1:13">
      <c r="A8924" s="1" t="s">
        <v>10941</v>
      </c>
      <c r="B8924">
        <v>7.0584824481453303E-4</v>
      </c>
      <c r="C8924" s="1">
        <v>6.3566841510230901E-4</v>
      </c>
      <c r="D8924">
        <v>0.19642857142857101</v>
      </c>
      <c r="E8924">
        <v>1.0989010989011E-2</v>
      </c>
      <c r="F8924">
        <v>0.8203125</v>
      </c>
      <c r="G8924">
        <v>7.2727272727272696E-2</v>
      </c>
      <c r="H8924">
        <v>0.41666666666666702</v>
      </c>
      <c r="I8924">
        <v>0.19662921348314599</v>
      </c>
      <c r="J8924" s="1">
        <v>0</v>
      </c>
      <c r="K8924" t="s">
        <v>23238</v>
      </c>
      <c r="L8924" t="s">
        <v>41092</v>
      </c>
      <c r="M8924" t="s">
        <v>41093</v>
      </c>
    </row>
    <row r="8925" spans="1:13">
      <c r="A8925" s="1" t="s">
        <v>10942</v>
      </c>
      <c r="B8925">
        <v>8.4280424532076701E-5</v>
      </c>
      <c r="C8925" s="1">
        <v>1.48872032090068E-5</v>
      </c>
      <c r="D8925">
        <v>0.74193548387096797</v>
      </c>
      <c r="E8925">
        <v>0.88953488372093004</v>
      </c>
      <c r="F8925">
        <v>0.82539682539682502</v>
      </c>
      <c r="G8925">
        <v>0.92156862745098</v>
      </c>
      <c r="H8925">
        <v>0.90990990990991005</v>
      </c>
      <c r="I8925">
        <v>0.86274509803921595</v>
      </c>
      <c r="J8925" s="1">
        <v>1</v>
      </c>
      <c r="K8925" t="s">
        <v>23238</v>
      </c>
      <c r="L8925" t="s">
        <v>41094</v>
      </c>
      <c r="M8925" t="s">
        <v>41095</v>
      </c>
    </row>
    <row r="8926" spans="1:13">
      <c r="A8926" s="1" t="s">
        <v>10943</v>
      </c>
      <c r="B8926">
        <v>8.2904459914840903E-6</v>
      </c>
      <c r="C8926" s="1">
        <v>1.7636173202701601E-8</v>
      </c>
      <c r="D8926">
        <v>0</v>
      </c>
      <c r="E8926">
        <v>0</v>
      </c>
      <c r="F8926">
        <v>6.7708333333333301E-2</v>
      </c>
      <c r="G8926">
        <v>8.6206896551724102E-3</v>
      </c>
      <c r="H8926">
        <v>0.155963302752294</v>
      </c>
      <c r="I8926">
        <v>8.2644628099173608E-3</v>
      </c>
      <c r="J8926" s="1">
        <v>0</v>
      </c>
      <c r="K8926" t="s">
        <v>23241</v>
      </c>
      <c r="L8926" t="s">
        <v>41096</v>
      </c>
      <c r="M8926" t="s">
        <v>41097</v>
      </c>
    </row>
    <row r="8927" spans="1:13">
      <c r="A8927" s="1" t="s">
        <v>10944</v>
      </c>
      <c r="B8927">
        <v>2.5109367484398399E-6</v>
      </c>
      <c r="C8927" s="1">
        <v>6.2056598243390404E-5</v>
      </c>
      <c r="D8927">
        <v>0</v>
      </c>
      <c r="E8927">
        <v>5.2631578947368403E-3</v>
      </c>
      <c r="F8927">
        <v>0</v>
      </c>
      <c r="G8927">
        <v>4.9019607843137303E-2</v>
      </c>
      <c r="H8927">
        <v>1.41509433962264E-2</v>
      </c>
      <c r="I8927">
        <v>6.5656565656565705E-2</v>
      </c>
      <c r="J8927" s="1">
        <v>0</v>
      </c>
      <c r="K8927" t="s">
        <v>23238</v>
      </c>
      <c r="L8927" t="s">
        <v>41098</v>
      </c>
      <c r="M8927" t="s">
        <v>41099</v>
      </c>
    </row>
    <row r="8928" spans="1:13">
      <c r="A8928" s="1" t="s">
        <v>10945</v>
      </c>
      <c r="B8928">
        <v>6.3314029478216699E-5</v>
      </c>
      <c r="C8928" s="1">
        <v>4.5660877934726701E-5</v>
      </c>
      <c r="D8928">
        <v>0.14516129032258099</v>
      </c>
      <c r="E8928">
        <v>0.38541666666666702</v>
      </c>
      <c r="F8928">
        <v>8.2446808510638306E-2</v>
      </c>
      <c r="G8928">
        <v>0.24137931034482801</v>
      </c>
      <c r="H8928">
        <v>4.4247787610619503E-3</v>
      </c>
      <c r="I8928">
        <v>0.108333333333333</v>
      </c>
      <c r="J8928" s="1">
        <v>0.33333333333333298</v>
      </c>
      <c r="K8928" t="s">
        <v>23239</v>
      </c>
      <c r="L8928" t="s">
        <v>41100</v>
      </c>
      <c r="M8928" t="s">
        <v>41101</v>
      </c>
    </row>
    <row r="8929" spans="1:13">
      <c r="A8929" s="1" t="s">
        <v>10946</v>
      </c>
      <c r="B8929">
        <v>8.3414924971489098E-8</v>
      </c>
      <c r="C8929" s="1">
        <v>2.2677968550258801E-5</v>
      </c>
      <c r="D8929">
        <v>0.984375</v>
      </c>
      <c r="E8929">
        <v>1</v>
      </c>
      <c r="F8929">
        <v>0.99740932642487001</v>
      </c>
      <c r="G8929">
        <v>0.57894736842105299</v>
      </c>
      <c r="H8929">
        <v>0.99431818181818199</v>
      </c>
      <c r="I8929">
        <v>0.91525423728813604</v>
      </c>
      <c r="J8929" s="1">
        <v>1</v>
      </c>
      <c r="K8929" t="s">
        <v>23238</v>
      </c>
      <c r="L8929" t="s">
        <v>41102</v>
      </c>
      <c r="M8929" t="s">
        <v>41103</v>
      </c>
    </row>
    <row r="8930" spans="1:13">
      <c r="A8930" s="1" t="s">
        <v>10947</v>
      </c>
      <c r="B8930">
        <v>1.9908869701237202E-5</v>
      </c>
      <c r="C8930" s="1">
        <v>2.12686041230168E-5</v>
      </c>
      <c r="D8930">
        <v>0.98333333333333295</v>
      </c>
      <c r="E8930">
        <v>1</v>
      </c>
      <c r="F8930">
        <v>0.89150943396226401</v>
      </c>
      <c r="G8930">
        <v>0.98571428571428599</v>
      </c>
      <c r="H8930">
        <v>0.82758620689655205</v>
      </c>
      <c r="I8930">
        <v>0.99019607843137303</v>
      </c>
      <c r="J8930" s="1" t="s">
        <v>23229</v>
      </c>
      <c r="K8930" t="s">
        <v>23241</v>
      </c>
      <c r="L8930" t="s">
        <v>41104</v>
      </c>
      <c r="M8930" t="s">
        <v>41105</v>
      </c>
    </row>
    <row r="8931" spans="1:13">
      <c r="A8931" s="1" t="s">
        <v>10948</v>
      </c>
      <c r="B8931">
        <v>2.59423608481944E-7</v>
      </c>
      <c r="C8931" s="1">
        <v>1.22857091748994E-6</v>
      </c>
      <c r="D8931">
        <v>1.7857142857142901E-2</v>
      </c>
      <c r="E8931">
        <v>1.0416666666666701E-2</v>
      </c>
      <c r="F8931">
        <v>0</v>
      </c>
      <c r="G8931">
        <v>6.4516129032258104E-2</v>
      </c>
      <c r="H8931">
        <v>0</v>
      </c>
      <c r="I8931">
        <v>0</v>
      </c>
      <c r="J8931" s="1" t="s">
        <v>23229</v>
      </c>
      <c r="K8931" t="s">
        <v>23238</v>
      </c>
      <c r="L8931" t="s">
        <v>41106</v>
      </c>
      <c r="M8931" t="s">
        <v>41107</v>
      </c>
    </row>
    <row r="8932" spans="1:13">
      <c r="A8932" s="1" t="s">
        <v>10949</v>
      </c>
      <c r="B8932">
        <v>4.0839268597237898E-6</v>
      </c>
      <c r="C8932" s="1">
        <v>3.7371919616243098E-6</v>
      </c>
      <c r="D8932">
        <v>0.98387096774193505</v>
      </c>
      <c r="E8932">
        <v>1</v>
      </c>
      <c r="F8932">
        <v>1</v>
      </c>
      <c r="G8932">
        <v>0.95833333333333304</v>
      </c>
      <c r="H8932">
        <v>0.95588235294117696</v>
      </c>
      <c r="I8932">
        <v>1</v>
      </c>
      <c r="J8932" s="1">
        <v>1</v>
      </c>
      <c r="K8932" t="s">
        <v>23239</v>
      </c>
      <c r="L8932" t="s">
        <v>41108</v>
      </c>
      <c r="M8932" t="s">
        <v>41109</v>
      </c>
    </row>
    <row r="8933" spans="1:13">
      <c r="A8933" s="1" t="s">
        <v>10950</v>
      </c>
      <c r="B8933">
        <v>1.1469478065196E-6</v>
      </c>
      <c r="C8933" s="1">
        <v>9.9597663825038797E-6</v>
      </c>
      <c r="D8933">
        <v>1</v>
      </c>
      <c r="E8933">
        <v>0.99473684210526303</v>
      </c>
      <c r="F8933">
        <v>0.99739583333333304</v>
      </c>
      <c r="G8933">
        <v>0.54385964912280704</v>
      </c>
      <c r="H8933">
        <v>0.94736842105263197</v>
      </c>
      <c r="I8933">
        <v>0.86475409836065598</v>
      </c>
      <c r="J8933" s="1">
        <v>0.90909090909090895</v>
      </c>
      <c r="K8933" t="s">
        <v>23241</v>
      </c>
      <c r="L8933" t="s">
        <v>41110</v>
      </c>
      <c r="M8933" t="s">
        <v>41111</v>
      </c>
    </row>
    <row r="8934" spans="1:13">
      <c r="A8934" s="1" t="s">
        <v>10951</v>
      </c>
      <c r="B8934">
        <v>2.8471869140416099E-6</v>
      </c>
      <c r="C8934" s="1">
        <v>5.2498294127090899E-6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0.92929292929292895</v>
      </c>
      <c r="J8934" s="1">
        <v>1</v>
      </c>
      <c r="K8934" t="s">
        <v>23238</v>
      </c>
      <c r="L8934" t="s">
        <v>41112</v>
      </c>
      <c r="M8934" t="s">
        <v>41113</v>
      </c>
    </row>
    <row r="8935" spans="1:13">
      <c r="A8935" s="1" t="s">
        <v>10952</v>
      </c>
      <c r="B8935">
        <v>1.90273988013058E-5</v>
      </c>
      <c r="C8935" s="1">
        <v>1.06286207235031E-6</v>
      </c>
      <c r="D8935">
        <v>3.2258064516128997E-2</v>
      </c>
      <c r="E8935">
        <v>0.13736263736263701</v>
      </c>
      <c r="F8935">
        <v>0</v>
      </c>
      <c r="G8935">
        <v>1.1111111111111099E-2</v>
      </c>
      <c r="H8935">
        <v>0</v>
      </c>
      <c r="I8935">
        <v>0</v>
      </c>
      <c r="J8935" s="1">
        <v>0</v>
      </c>
      <c r="K8935" t="s">
        <v>23242</v>
      </c>
      <c r="L8935" t="s">
        <v>41114</v>
      </c>
      <c r="M8935" t="s">
        <v>41115</v>
      </c>
    </row>
    <row r="8936" spans="1:13">
      <c r="A8936" s="1" t="s">
        <v>10953</v>
      </c>
      <c r="B8936">
        <v>6.6932629518221898E-9</v>
      </c>
      <c r="C8936" s="1">
        <v>3.0394668456111698E-7</v>
      </c>
      <c r="D8936">
        <v>0</v>
      </c>
      <c r="E8936">
        <v>1.6129032258064498E-2</v>
      </c>
      <c r="F8936">
        <v>0</v>
      </c>
      <c r="G8936">
        <v>1.72413793103448E-2</v>
      </c>
      <c r="H8936">
        <v>0</v>
      </c>
      <c r="I8936">
        <v>2.4793388429752101E-2</v>
      </c>
      <c r="J8936" s="1">
        <v>0</v>
      </c>
      <c r="K8936" t="s">
        <v>23240</v>
      </c>
      <c r="L8936" t="s">
        <v>41116</v>
      </c>
      <c r="M8936" t="s">
        <v>41117</v>
      </c>
    </row>
    <row r="8937" spans="1:13">
      <c r="A8937" s="1" t="s">
        <v>10954</v>
      </c>
      <c r="B8937">
        <v>1.9061247491048799E-5</v>
      </c>
      <c r="C8937" s="1">
        <v>1.0058282980901299E-6</v>
      </c>
      <c r="D8937">
        <v>0.96153846153846201</v>
      </c>
      <c r="E8937">
        <v>0.98360655737704905</v>
      </c>
      <c r="F8937">
        <v>0.94610778443113797</v>
      </c>
      <c r="G8937">
        <v>1</v>
      </c>
      <c r="H8937">
        <v>0.98863636363636398</v>
      </c>
      <c r="I8937">
        <v>1</v>
      </c>
      <c r="J8937" s="1">
        <v>1</v>
      </c>
      <c r="K8937" t="s">
        <v>23238</v>
      </c>
      <c r="L8937" t="s">
        <v>41118</v>
      </c>
      <c r="M8937" t="s">
        <v>41119</v>
      </c>
    </row>
    <row r="8938" spans="1:13">
      <c r="A8938" s="1" t="s">
        <v>10955</v>
      </c>
      <c r="B8938">
        <v>1.2620703644039199E-8</v>
      </c>
      <c r="C8938" s="1">
        <v>3.42005057292932E-6</v>
      </c>
      <c r="D8938">
        <v>0.90625</v>
      </c>
      <c r="E8938">
        <v>0.86170212765957399</v>
      </c>
      <c r="F8938">
        <v>1</v>
      </c>
      <c r="G8938">
        <v>1</v>
      </c>
      <c r="H8938">
        <v>0.99561403508771895</v>
      </c>
      <c r="I8938">
        <v>0.99590163934426201</v>
      </c>
      <c r="J8938" s="1">
        <v>1</v>
      </c>
      <c r="K8938" t="s">
        <v>23238</v>
      </c>
      <c r="L8938" t="s">
        <v>41120</v>
      </c>
      <c r="M8938" t="s">
        <v>41121</v>
      </c>
    </row>
    <row r="8939" spans="1:13">
      <c r="A8939" s="1" t="s">
        <v>10956</v>
      </c>
      <c r="B8939">
        <v>1.2553093800330499E-7</v>
      </c>
      <c r="C8939" s="1">
        <v>4.5303118089355699E-7</v>
      </c>
      <c r="D8939">
        <v>0</v>
      </c>
      <c r="E8939">
        <v>0</v>
      </c>
      <c r="F8939">
        <v>1.67597765363128E-2</v>
      </c>
      <c r="G8939">
        <v>0</v>
      </c>
      <c r="H8939">
        <v>5.4945054945054897E-3</v>
      </c>
      <c r="I8939">
        <v>0</v>
      </c>
      <c r="J8939" s="1" t="s">
        <v>23229</v>
      </c>
      <c r="K8939" t="s">
        <v>23241</v>
      </c>
      <c r="L8939" t="s">
        <v>41122</v>
      </c>
      <c r="M8939" t="s">
        <v>41123</v>
      </c>
    </row>
    <row r="8940" spans="1:13">
      <c r="A8940" s="1" t="s">
        <v>10957</v>
      </c>
      <c r="B8940">
        <v>3.3047247345652201E-9</v>
      </c>
      <c r="C8940" s="1">
        <v>5.1435779743181297E-9</v>
      </c>
      <c r="D8940">
        <v>0</v>
      </c>
      <c r="E8940">
        <v>0</v>
      </c>
      <c r="F8940">
        <v>0</v>
      </c>
      <c r="G8940">
        <v>0</v>
      </c>
      <c r="H8940">
        <v>1.8292682926829298E-2</v>
      </c>
      <c r="I8940">
        <v>0</v>
      </c>
      <c r="J8940" s="1">
        <v>0.66666666666666696</v>
      </c>
      <c r="K8940" t="s">
        <v>23242</v>
      </c>
      <c r="L8940" t="s">
        <v>41124</v>
      </c>
      <c r="M8940" t="s">
        <v>41125</v>
      </c>
    </row>
    <row r="8941" spans="1:13">
      <c r="A8941" s="1" t="s">
        <v>10958</v>
      </c>
      <c r="B8941">
        <v>7.1733287934158896E-5</v>
      </c>
      <c r="C8941" s="1">
        <v>1.0110204203202101E-4</v>
      </c>
      <c r="D8941">
        <v>0.241935483870968</v>
      </c>
      <c r="E8941">
        <v>0.52083333333333304</v>
      </c>
      <c r="F8941">
        <v>0.246153846153846</v>
      </c>
      <c r="G8941">
        <v>0.90517241379310298</v>
      </c>
      <c r="H8941">
        <v>0.28318584070796499</v>
      </c>
      <c r="I8941">
        <v>0.67200000000000004</v>
      </c>
      <c r="J8941" s="1">
        <v>0.95454545454545503</v>
      </c>
      <c r="K8941" t="s">
        <v>23239</v>
      </c>
      <c r="L8941" t="s">
        <v>41126</v>
      </c>
      <c r="M8941" t="s">
        <v>41127</v>
      </c>
    </row>
    <row r="8942" spans="1:13">
      <c r="A8942" s="1" t="s">
        <v>10959</v>
      </c>
      <c r="B8942">
        <v>1.9451875003785399E-6</v>
      </c>
      <c r="C8942" s="1">
        <v>3.2410017923355098E-7</v>
      </c>
      <c r="D8942">
        <v>0.96</v>
      </c>
      <c r="E8942">
        <v>0.97727272727272696</v>
      </c>
      <c r="F8942">
        <v>0.99675324675324695</v>
      </c>
      <c r="G8942">
        <v>1</v>
      </c>
      <c r="H8942">
        <v>1</v>
      </c>
      <c r="I8942">
        <v>1</v>
      </c>
      <c r="J8942" s="1">
        <v>1</v>
      </c>
      <c r="K8942" t="s">
        <v>23240</v>
      </c>
      <c r="L8942" t="s">
        <v>41128</v>
      </c>
      <c r="M8942" t="s">
        <v>41129</v>
      </c>
    </row>
    <row r="8943" spans="1:13">
      <c r="A8943" s="1" t="s">
        <v>10960</v>
      </c>
      <c r="B8943">
        <v>1.0830384395807599E-6</v>
      </c>
      <c r="C8943" s="1">
        <v>2.0505757039371602E-6</v>
      </c>
      <c r="D8943">
        <v>0</v>
      </c>
      <c r="E8943">
        <v>0</v>
      </c>
      <c r="F8943">
        <v>8.8757396449704092E-3</v>
      </c>
      <c r="G8943">
        <v>0</v>
      </c>
      <c r="H8943">
        <v>0</v>
      </c>
      <c r="I8943">
        <v>0</v>
      </c>
      <c r="J8943" s="1">
        <v>0.27272727272727298</v>
      </c>
      <c r="K8943" t="s">
        <v>23238</v>
      </c>
      <c r="L8943" t="s">
        <v>41130</v>
      </c>
      <c r="M8943" t="s">
        <v>41131</v>
      </c>
    </row>
    <row r="8944" spans="1:13">
      <c r="A8944" s="1" t="s">
        <v>10961</v>
      </c>
      <c r="B8944">
        <v>1.00599272650893E-5</v>
      </c>
      <c r="C8944" s="1">
        <v>1.87738480523953E-4</v>
      </c>
      <c r="D8944">
        <v>0.40322580645161299</v>
      </c>
      <c r="E8944">
        <v>0.453125</v>
      </c>
      <c r="F8944">
        <v>0.32124352331606199</v>
      </c>
      <c r="G8944">
        <v>0.91</v>
      </c>
      <c r="H8944">
        <v>0.33009708737864102</v>
      </c>
      <c r="I8944">
        <v>0.570175438596491</v>
      </c>
      <c r="J8944" s="1">
        <v>1</v>
      </c>
      <c r="K8944" t="s">
        <v>23241</v>
      </c>
      <c r="L8944" t="s">
        <v>41132</v>
      </c>
      <c r="M8944" t="s">
        <v>41133</v>
      </c>
    </row>
    <row r="8945" spans="1:13">
      <c r="A8945" s="1" t="s">
        <v>10962</v>
      </c>
      <c r="B8945">
        <v>2.3456103270141098E-6</v>
      </c>
      <c r="C8945" s="1">
        <v>9.5533546448643799E-7</v>
      </c>
      <c r="D8945">
        <v>0.97727272727272696</v>
      </c>
      <c r="E8945">
        <v>1</v>
      </c>
      <c r="F8945">
        <v>0.92356687898089196</v>
      </c>
      <c r="G8945">
        <v>0.98387096774193505</v>
      </c>
      <c r="H8945">
        <v>0.82941176470588196</v>
      </c>
      <c r="I8945">
        <v>0.93617021276595702</v>
      </c>
      <c r="J8945" s="1">
        <v>1</v>
      </c>
      <c r="K8945" t="s">
        <v>23237</v>
      </c>
      <c r="L8945" t="s">
        <v>41134</v>
      </c>
      <c r="M8945" t="s">
        <v>41135</v>
      </c>
    </row>
    <row r="8946" spans="1:13">
      <c r="A8946" s="1" t="s">
        <v>10963</v>
      </c>
      <c r="B8946">
        <v>4.4427375275465702E-4</v>
      </c>
      <c r="C8946" s="1">
        <v>2.43906702742369E-4</v>
      </c>
      <c r="D8946">
        <v>0.671875</v>
      </c>
      <c r="E8946">
        <v>0.5</v>
      </c>
      <c r="F8946">
        <v>0.75392670157068098</v>
      </c>
      <c r="G8946">
        <v>0.71111111111111103</v>
      </c>
      <c r="H8946">
        <v>0.62626262626262597</v>
      </c>
      <c r="I8946">
        <v>0.71578947368421098</v>
      </c>
      <c r="J8946" s="1" t="s">
        <v>23229</v>
      </c>
      <c r="K8946" t="s">
        <v>23240</v>
      </c>
      <c r="L8946" t="s">
        <v>41136</v>
      </c>
      <c r="M8946" t="s">
        <v>41137</v>
      </c>
    </row>
    <row r="8947" spans="1:13">
      <c r="A8947" s="1" t="s">
        <v>10964</v>
      </c>
      <c r="B8947">
        <v>3.0422441166448301E-5</v>
      </c>
      <c r="C8947" s="1">
        <v>1.2991851553395699E-4</v>
      </c>
      <c r="D8947">
        <v>3.2258064516128997E-2</v>
      </c>
      <c r="E8947">
        <v>1.5625E-2</v>
      </c>
      <c r="F8947">
        <v>2.5641025641025602E-3</v>
      </c>
      <c r="G8947">
        <v>6.0344827586206899E-2</v>
      </c>
      <c r="H8947">
        <v>0.25663716814159299</v>
      </c>
      <c r="I8947">
        <v>7.25806451612903E-2</v>
      </c>
      <c r="J8947" s="1">
        <v>0</v>
      </c>
      <c r="K8947" t="s">
        <v>23242</v>
      </c>
      <c r="L8947" t="s">
        <v>41138</v>
      </c>
      <c r="M8947" t="s">
        <v>41139</v>
      </c>
    </row>
    <row r="8948" spans="1:13">
      <c r="A8948" s="1" t="s">
        <v>10965</v>
      </c>
      <c r="B8948">
        <v>5.1252782890586403E-6</v>
      </c>
      <c r="C8948" s="1">
        <v>2.2076286874504599E-8</v>
      </c>
      <c r="D8948">
        <v>0.98333333333333295</v>
      </c>
      <c r="E8948">
        <v>1</v>
      </c>
      <c r="F8948">
        <v>0.99390243902439002</v>
      </c>
      <c r="G8948">
        <v>0.96739130434782605</v>
      </c>
      <c r="H8948">
        <v>0.98295454545454497</v>
      </c>
      <c r="I8948">
        <v>0.971830985915493</v>
      </c>
      <c r="J8948" s="1">
        <v>1</v>
      </c>
      <c r="K8948" t="s">
        <v>23238</v>
      </c>
      <c r="L8948" t="s">
        <v>41140</v>
      </c>
      <c r="M8948" t="s">
        <v>41141</v>
      </c>
    </row>
    <row r="8949" spans="1:13">
      <c r="A8949" s="1" t="s">
        <v>10966</v>
      </c>
      <c r="B8949">
        <v>1.3842222892901099E-7</v>
      </c>
      <c r="C8949" s="1">
        <v>3.3559155409964901E-5</v>
      </c>
      <c r="D8949">
        <v>0</v>
      </c>
      <c r="E8949">
        <v>0</v>
      </c>
      <c r="F8949">
        <v>0</v>
      </c>
      <c r="G8949">
        <v>0</v>
      </c>
      <c r="H8949">
        <v>3.3707865168539297E-2</v>
      </c>
      <c r="I8949">
        <v>3.42465753424658E-2</v>
      </c>
      <c r="J8949" s="1" t="s">
        <v>23229</v>
      </c>
      <c r="K8949" t="s">
        <v>23241</v>
      </c>
      <c r="L8949" t="s">
        <v>41142</v>
      </c>
      <c r="M8949" t="s">
        <v>41143</v>
      </c>
    </row>
    <row r="8950" spans="1:13">
      <c r="A8950" s="1" t="s">
        <v>10967</v>
      </c>
      <c r="B8950">
        <v>0</v>
      </c>
      <c r="C8950" s="1">
        <v>0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 s="1">
        <v>0</v>
      </c>
      <c r="K8950" t="s">
        <v>23238</v>
      </c>
      <c r="L8950" t="s">
        <v>41144</v>
      </c>
      <c r="M8950" t="s">
        <v>41145</v>
      </c>
    </row>
    <row r="8951" spans="1:13">
      <c r="A8951" s="1" t="s">
        <v>10968</v>
      </c>
      <c r="B8951">
        <v>4.1952384353683101E-6</v>
      </c>
      <c r="C8951" s="1">
        <v>4.1375673032039302E-4</v>
      </c>
      <c r="D8951">
        <v>0.24</v>
      </c>
      <c r="E8951">
        <v>0.26119402985074602</v>
      </c>
      <c r="F8951">
        <v>0.35294117647058798</v>
      </c>
      <c r="G8951">
        <v>0.15151515151515199</v>
      </c>
      <c r="H8951">
        <v>0.73529411764705899</v>
      </c>
      <c r="I8951">
        <v>0.31355932203389802</v>
      </c>
      <c r="J8951" s="1" t="s">
        <v>23229</v>
      </c>
      <c r="K8951" t="s">
        <v>23237</v>
      </c>
      <c r="L8951" t="s">
        <v>41146</v>
      </c>
      <c r="M8951" t="s">
        <v>41147</v>
      </c>
    </row>
    <row r="8952" spans="1:13">
      <c r="A8952" s="1" t="s">
        <v>10969</v>
      </c>
      <c r="B8952">
        <v>4.0249727518560898E-5</v>
      </c>
      <c r="C8952" s="1">
        <v>5.37138271342523E-7</v>
      </c>
      <c r="D8952">
        <v>0.73076923076923095</v>
      </c>
      <c r="E8952">
        <v>0.38513513513513498</v>
      </c>
      <c r="F8952">
        <v>0.97812500000000002</v>
      </c>
      <c r="G8952">
        <v>1</v>
      </c>
      <c r="H8952">
        <v>1</v>
      </c>
      <c r="I8952">
        <v>1</v>
      </c>
      <c r="J8952" s="1" t="s">
        <v>23229</v>
      </c>
      <c r="K8952" t="s">
        <v>23238</v>
      </c>
      <c r="L8952" t="s">
        <v>41148</v>
      </c>
      <c r="M8952" t="s">
        <v>41149</v>
      </c>
    </row>
    <row r="8953" spans="1:13">
      <c r="A8953" s="1" t="s">
        <v>10970</v>
      </c>
      <c r="B8953">
        <v>3.4770286944672301E-7</v>
      </c>
      <c r="C8953" s="1">
        <v>2.3684352446498501E-8</v>
      </c>
      <c r="D8953">
        <v>1</v>
      </c>
      <c r="E8953">
        <v>0.92361111111111105</v>
      </c>
      <c r="F8953">
        <v>1</v>
      </c>
      <c r="G8953">
        <v>1</v>
      </c>
      <c r="H8953">
        <v>1</v>
      </c>
      <c r="I8953">
        <v>1</v>
      </c>
      <c r="J8953" s="1">
        <v>1</v>
      </c>
      <c r="K8953" t="s">
        <v>23238</v>
      </c>
      <c r="L8953" t="s">
        <v>41150</v>
      </c>
      <c r="M8953" t="s">
        <v>41151</v>
      </c>
    </row>
    <row r="8954" spans="1:13">
      <c r="A8954" s="1" t="s">
        <v>10971</v>
      </c>
      <c r="B8954">
        <v>1.2095375576772401E-5</v>
      </c>
      <c r="C8954" s="1">
        <v>5.5460466869646596E-6</v>
      </c>
      <c r="D8954">
        <v>1.9230769230769201E-2</v>
      </c>
      <c r="E8954">
        <v>0</v>
      </c>
      <c r="F8954">
        <v>2.9761904761904799E-3</v>
      </c>
      <c r="G8954">
        <v>0.18</v>
      </c>
      <c r="H8954">
        <v>0</v>
      </c>
      <c r="I8954">
        <v>0.11</v>
      </c>
      <c r="J8954" s="1">
        <v>0</v>
      </c>
      <c r="K8954" t="s">
        <v>23241</v>
      </c>
      <c r="L8954" t="s">
        <v>41152</v>
      </c>
      <c r="M8954" t="s">
        <v>41153</v>
      </c>
    </row>
    <row r="8955" spans="1:13">
      <c r="A8955" s="1" t="s">
        <v>10972</v>
      </c>
      <c r="B8955">
        <v>4.1562977733160896E-6</v>
      </c>
      <c r="C8955" s="1">
        <v>6.8552187372403402E-6</v>
      </c>
      <c r="D8955">
        <v>0</v>
      </c>
      <c r="E8955">
        <v>0</v>
      </c>
      <c r="F8955">
        <v>6.3186813186813198E-2</v>
      </c>
      <c r="G8955">
        <v>0</v>
      </c>
      <c r="H8955">
        <v>4.7169811320754698E-3</v>
      </c>
      <c r="I8955">
        <v>0</v>
      </c>
      <c r="J8955" s="1">
        <v>0</v>
      </c>
      <c r="K8955" t="s">
        <v>23241</v>
      </c>
      <c r="L8955" t="s">
        <v>41154</v>
      </c>
      <c r="M8955" t="s">
        <v>41155</v>
      </c>
    </row>
    <row r="8956" spans="1:13">
      <c r="A8956" s="1" t="s">
        <v>10973</v>
      </c>
      <c r="B8956">
        <v>5.3983533934000699E-5</v>
      </c>
      <c r="C8956" s="1">
        <v>5.56197880982949E-6</v>
      </c>
      <c r="D8956">
        <v>0.953125</v>
      </c>
      <c r="E8956">
        <v>0.96354166666666696</v>
      </c>
      <c r="F8956">
        <v>0.91709844559585496</v>
      </c>
      <c r="G8956">
        <v>0.94230769230769196</v>
      </c>
      <c r="H8956">
        <v>0.94859813084112199</v>
      </c>
      <c r="I8956">
        <v>0.90322580645161299</v>
      </c>
      <c r="J8956" s="1">
        <v>1</v>
      </c>
      <c r="K8956" t="s">
        <v>23240</v>
      </c>
      <c r="L8956" t="s">
        <v>41156</v>
      </c>
      <c r="M8956" t="s">
        <v>41157</v>
      </c>
    </row>
    <row r="8957" spans="1:13">
      <c r="A8957" s="1" t="s">
        <v>10974</v>
      </c>
      <c r="B8957">
        <v>4.7566305042002602E-7</v>
      </c>
      <c r="C8957" s="1">
        <v>8.2476265879386796E-7</v>
      </c>
      <c r="D8957">
        <v>1</v>
      </c>
      <c r="E8957">
        <v>1</v>
      </c>
      <c r="F8957">
        <v>1</v>
      </c>
      <c r="G8957">
        <v>1</v>
      </c>
      <c r="H8957">
        <v>0.98780487804878003</v>
      </c>
      <c r="I8957">
        <v>0.98095238095238102</v>
      </c>
      <c r="J8957" s="1">
        <v>1</v>
      </c>
      <c r="K8957" t="s">
        <v>23239</v>
      </c>
      <c r="L8957" t="s">
        <v>41158</v>
      </c>
      <c r="M8957" t="s">
        <v>41159</v>
      </c>
    </row>
    <row r="8958" spans="1:13">
      <c r="A8958" s="1" t="s">
        <v>10975</v>
      </c>
      <c r="B8958">
        <v>8.0440900004835499E-6</v>
      </c>
      <c r="C8958" s="1">
        <v>3.0958631128832502E-4</v>
      </c>
      <c r="D8958">
        <v>0.11111111111111099</v>
      </c>
      <c r="E8958">
        <v>0.37654320987654299</v>
      </c>
      <c r="F8958">
        <v>0.207236842105263</v>
      </c>
      <c r="G8958">
        <v>1.9607843137254902E-2</v>
      </c>
      <c r="H8958">
        <v>3.8888888888888903E-2</v>
      </c>
      <c r="I8958">
        <v>9.8039215686274508E-3</v>
      </c>
      <c r="J8958" s="1">
        <v>0</v>
      </c>
      <c r="K8958" t="s">
        <v>23237</v>
      </c>
      <c r="L8958" t="s">
        <v>41160</v>
      </c>
      <c r="M8958" t="s">
        <v>41161</v>
      </c>
    </row>
    <row r="8959" spans="1:13">
      <c r="A8959" s="1" t="s">
        <v>10976</v>
      </c>
      <c r="B8959">
        <v>3.6147924019040098E-6</v>
      </c>
      <c r="C8959" s="1">
        <v>4.0922831464256101E-5</v>
      </c>
      <c r="D8959">
        <v>0.30645161290322598</v>
      </c>
      <c r="E8959">
        <v>0</v>
      </c>
      <c r="F8959">
        <v>0.10582010582010599</v>
      </c>
      <c r="G8959">
        <v>4.6875E-2</v>
      </c>
      <c r="H8959">
        <v>0.172839506172839</v>
      </c>
      <c r="I8959">
        <v>0.16346153846153799</v>
      </c>
      <c r="J8959" s="1" t="s">
        <v>23229</v>
      </c>
      <c r="K8959" t="s">
        <v>23238</v>
      </c>
      <c r="L8959" t="s">
        <v>41162</v>
      </c>
      <c r="M8959" t="s">
        <v>41163</v>
      </c>
    </row>
    <row r="8960" spans="1:13">
      <c r="A8960" s="1" t="s">
        <v>10977</v>
      </c>
      <c r="B8960">
        <v>2.0574732445485001E-6</v>
      </c>
      <c r="C8960" s="1">
        <v>1.9684253588515601E-7</v>
      </c>
      <c r="D8960">
        <v>1</v>
      </c>
      <c r="E8960">
        <v>0.99305555555555602</v>
      </c>
      <c r="F8960">
        <v>1</v>
      </c>
      <c r="G8960">
        <v>1</v>
      </c>
      <c r="H8960">
        <v>0.99456521739130399</v>
      </c>
      <c r="I8960">
        <v>1</v>
      </c>
      <c r="J8960" s="1">
        <v>0.11111111111111099</v>
      </c>
      <c r="K8960" t="s">
        <v>23239</v>
      </c>
      <c r="L8960" t="s">
        <v>41164</v>
      </c>
      <c r="M8960" t="s">
        <v>41165</v>
      </c>
    </row>
    <row r="8961" spans="1:13">
      <c r="A8961" s="1" t="s">
        <v>10978</v>
      </c>
      <c r="B8961">
        <v>1.3061393600302899E-5</v>
      </c>
      <c r="C8961" s="1">
        <v>4.9034451516913801E-5</v>
      </c>
      <c r="D8961">
        <v>0</v>
      </c>
      <c r="E8961">
        <v>0</v>
      </c>
      <c r="F8961">
        <v>2.1390374331550801E-2</v>
      </c>
      <c r="G8961">
        <v>4.8780487804878099E-2</v>
      </c>
      <c r="H8961">
        <v>0.105</v>
      </c>
      <c r="I8961">
        <v>5.6451612903225798E-2</v>
      </c>
      <c r="J8961" s="1" t="s">
        <v>23229</v>
      </c>
      <c r="K8961" t="s">
        <v>23238</v>
      </c>
      <c r="L8961" t="s">
        <v>41166</v>
      </c>
      <c r="M8961" t="s">
        <v>41167</v>
      </c>
    </row>
    <row r="8962" spans="1:13">
      <c r="A8962" s="1" t="s">
        <v>10979</v>
      </c>
      <c r="B8962">
        <v>4.5366342239525699E-7</v>
      </c>
      <c r="C8962" s="1">
        <v>4.1250417304938001E-5</v>
      </c>
      <c r="D8962">
        <v>0.11111111111111099</v>
      </c>
      <c r="E8962">
        <v>0.19375000000000001</v>
      </c>
      <c r="F8962">
        <v>4.0650406504064998E-2</v>
      </c>
      <c r="G8962">
        <v>1.38888888888889E-2</v>
      </c>
      <c r="H8962">
        <v>0</v>
      </c>
      <c r="I8962">
        <v>1.35135135135135E-2</v>
      </c>
      <c r="J8962" s="1" t="s">
        <v>23229</v>
      </c>
      <c r="K8962" t="s">
        <v>23241</v>
      </c>
      <c r="L8962" t="s">
        <v>41168</v>
      </c>
      <c r="M8962" t="s">
        <v>41169</v>
      </c>
    </row>
    <row r="8963" spans="1:13">
      <c r="A8963" s="1" t="s">
        <v>10980</v>
      </c>
      <c r="B8963">
        <v>8.8032232975420396E-5</v>
      </c>
      <c r="C8963" s="1">
        <v>3.18519860031061E-6</v>
      </c>
      <c r="D8963">
        <v>0</v>
      </c>
      <c r="E8963">
        <v>0</v>
      </c>
      <c r="F8963">
        <v>0.469387755102041</v>
      </c>
      <c r="G8963">
        <v>2.5000000000000001E-2</v>
      </c>
      <c r="H8963">
        <v>0.52409638554216897</v>
      </c>
      <c r="I8963">
        <v>0.11</v>
      </c>
      <c r="J8963" s="1">
        <v>0</v>
      </c>
      <c r="K8963" t="s">
        <v>23238</v>
      </c>
      <c r="L8963" t="s">
        <v>41170</v>
      </c>
      <c r="M8963" t="s">
        <v>41171</v>
      </c>
    </row>
    <row r="8964" spans="1:13">
      <c r="A8964" s="1" t="s">
        <v>10981</v>
      </c>
      <c r="B8964">
        <v>1.2911925267316199E-5</v>
      </c>
      <c r="C8964" s="1">
        <v>9.8193252656010303E-5</v>
      </c>
      <c r="D8964">
        <v>0.796875</v>
      </c>
      <c r="E8964">
        <v>0.92696629213483195</v>
      </c>
      <c r="F8964">
        <v>0.965189873417722</v>
      </c>
      <c r="G8964">
        <v>0.186046511627907</v>
      </c>
      <c r="H8964">
        <v>0.95212765957446799</v>
      </c>
      <c r="I8964">
        <v>0.43678160919540199</v>
      </c>
      <c r="J8964" s="1">
        <v>1</v>
      </c>
      <c r="K8964" t="s">
        <v>23240</v>
      </c>
      <c r="L8964" t="s">
        <v>41172</v>
      </c>
      <c r="M8964" t="s">
        <v>41173</v>
      </c>
    </row>
    <row r="8965" spans="1:13">
      <c r="A8965" s="1" t="s">
        <v>10982</v>
      </c>
      <c r="B8965">
        <v>4.3780005925140501E-7</v>
      </c>
      <c r="C8965" s="1">
        <v>3.9504274192439996E-6</v>
      </c>
      <c r="D8965">
        <v>0</v>
      </c>
      <c r="E8965">
        <v>0</v>
      </c>
      <c r="F8965">
        <v>1.21212121212121E-2</v>
      </c>
      <c r="G8965">
        <v>0</v>
      </c>
      <c r="H8965">
        <v>0.13157894736842099</v>
      </c>
      <c r="I8965">
        <v>4.7619047619047597E-3</v>
      </c>
      <c r="J8965" s="1">
        <v>0</v>
      </c>
      <c r="K8965" t="s">
        <v>23241</v>
      </c>
      <c r="L8965" t="s">
        <v>41174</v>
      </c>
      <c r="M8965" t="s">
        <v>41175</v>
      </c>
    </row>
    <row r="8966" spans="1:13">
      <c r="A8966" s="1" t="s">
        <v>10983</v>
      </c>
      <c r="B8966">
        <v>2.2437379071670099E-5</v>
      </c>
      <c r="C8966" s="1">
        <v>2.1297203770029699E-5</v>
      </c>
      <c r="D8966">
        <v>1</v>
      </c>
      <c r="E8966">
        <v>1</v>
      </c>
      <c r="F8966">
        <v>0.73381294964028798</v>
      </c>
      <c r="G8966">
        <v>0</v>
      </c>
      <c r="H8966">
        <v>0.66867469879518104</v>
      </c>
      <c r="I8966">
        <v>0.70588235294117696</v>
      </c>
      <c r="J8966" s="1" t="s">
        <v>23229</v>
      </c>
      <c r="K8966" t="s">
        <v>23242</v>
      </c>
      <c r="L8966" t="s">
        <v>41176</v>
      </c>
      <c r="M8966" t="s">
        <v>41177</v>
      </c>
    </row>
    <row r="8967" spans="1:13">
      <c r="A8967" s="1" t="s">
        <v>10984</v>
      </c>
      <c r="B8967">
        <v>6.3545384608978503E-7</v>
      </c>
      <c r="C8967" s="1">
        <v>3.6416534774327297E-5</v>
      </c>
      <c r="D8967">
        <v>0.91666666666666696</v>
      </c>
      <c r="E8967">
        <v>0.90983606557377095</v>
      </c>
      <c r="F8967">
        <v>0.97863247863247904</v>
      </c>
      <c r="G8967">
        <v>1</v>
      </c>
      <c r="H8967">
        <v>0.93406593406593397</v>
      </c>
      <c r="I8967">
        <v>0.96551724137931005</v>
      </c>
      <c r="J8967" s="1">
        <v>1</v>
      </c>
      <c r="K8967" t="s">
        <v>23238</v>
      </c>
      <c r="L8967" t="s">
        <v>41178</v>
      </c>
      <c r="M8967" t="s">
        <v>41179</v>
      </c>
    </row>
    <row r="8968" spans="1:13">
      <c r="A8968" s="1" t="s">
        <v>10985</v>
      </c>
      <c r="B8968">
        <v>3.8757903572041402E-4</v>
      </c>
      <c r="C8968" s="1">
        <v>1.6053420312648601E-5</v>
      </c>
      <c r="D8968">
        <v>9.375E-2</v>
      </c>
      <c r="E8968">
        <v>0.5</v>
      </c>
      <c r="F8968">
        <v>0.18406593406593399</v>
      </c>
      <c r="G8968">
        <v>1.2500000000000001E-2</v>
      </c>
      <c r="H8968">
        <v>0.28021978021978</v>
      </c>
      <c r="I8968">
        <v>6.25E-2</v>
      </c>
      <c r="J8968" s="1" t="s">
        <v>23229</v>
      </c>
      <c r="K8968" t="s">
        <v>23239</v>
      </c>
      <c r="L8968" t="s">
        <v>41180</v>
      </c>
      <c r="M8968" t="s">
        <v>41181</v>
      </c>
    </row>
    <row r="8969" spans="1:13">
      <c r="A8969" s="1" t="s">
        <v>10986</v>
      </c>
      <c r="B8969">
        <v>1.2565766097108101E-7</v>
      </c>
      <c r="C8969" s="1">
        <v>6.8548869427183098E-6</v>
      </c>
      <c r="D8969">
        <v>0</v>
      </c>
      <c r="E8969">
        <v>0</v>
      </c>
      <c r="F8969">
        <v>0</v>
      </c>
      <c r="G8969">
        <v>0</v>
      </c>
      <c r="H8969">
        <v>2.5000000000000001E-2</v>
      </c>
      <c r="I8969">
        <v>0</v>
      </c>
      <c r="J8969" s="1">
        <v>0.95454545454545503</v>
      </c>
      <c r="K8969" t="s">
        <v>23241</v>
      </c>
      <c r="L8969" t="s">
        <v>41182</v>
      </c>
      <c r="M8969" t="s">
        <v>41183</v>
      </c>
    </row>
    <row r="8970" spans="1:13">
      <c r="A8970" s="1" t="s">
        <v>10987</v>
      </c>
      <c r="B8970">
        <v>1.14194075466244E-6</v>
      </c>
      <c r="C8970" s="1">
        <v>1.8588957613703601E-7</v>
      </c>
      <c r="D8970">
        <v>1</v>
      </c>
      <c r="E8970">
        <v>1</v>
      </c>
      <c r="F8970">
        <v>0.91818181818181799</v>
      </c>
      <c r="G8970">
        <v>1</v>
      </c>
      <c r="H8970">
        <v>1</v>
      </c>
      <c r="I8970">
        <v>1</v>
      </c>
      <c r="J8970" s="1" t="s">
        <v>23229</v>
      </c>
      <c r="K8970" t="s">
        <v>23238</v>
      </c>
      <c r="L8970" t="s">
        <v>41184</v>
      </c>
      <c r="M8970" t="s">
        <v>41185</v>
      </c>
    </row>
    <row r="8971" spans="1:13">
      <c r="A8971" s="1" t="s">
        <v>10988</v>
      </c>
      <c r="B8971">
        <v>1.2391134078863799E-6</v>
      </c>
      <c r="C8971" s="1">
        <v>1.4484173762333799E-6</v>
      </c>
      <c r="D8971">
        <v>0.1</v>
      </c>
      <c r="E8971">
        <v>0</v>
      </c>
      <c r="F8971">
        <v>0.25739644970414199</v>
      </c>
      <c r="G8971">
        <v>0.109375</v>
      </c>
      <c r="H8971">
        <v>0.207317073170732</v>
      </c>
      <c r="I8971">
        <v>5.8823529411764698E-2</v>
      </c>
      <c r="J8971" s="1">
        <v>0.1</v>
      </c>
      <c r="K8971" t="s">
        <v>23241</v>
      </c>
      <c r="L8971" t="s">
        <v>41186</v>
      </c>
      <c r="M8971" t="s">
        <v>41187</v>
      </c>
    </row>
    <row r="8972" spans="1:13">
      <c r="A8972" s="1" t="s">
        <v>10989</v>
      </c>
      <c r="B8972">
        <v>3.2442404106593601E-6</v>
      </c>
      <c r="C8972" s="1">
        <v>1.34841273946065E-6</v>
      </c>
      <c r="D8972">
        <v>1</v>
      </c>
      <c r="E8972">
        <v>1</v>
      </c>
      <c r="F8972">
        <v>0.99626865671641796</v>
      </c>
      <c r="G8972">
        <v>0.97872340425531901</v>
      </c>
      <c r="H8972">
        <v>0.98550724637681197</v>
      </c>
      <c r="I8972">
        <v>0.92857142857142905</v>
      </c>
      <c r="J8972" s="1">
        <v>1</v>
      </c>
      <c r="K8972" t="s">
        <v>23238</v>
      </c>
      <c r="L8972" t="s">
        <v>41188</v>
      </c>
      <c r="M8972" t="s">
        <v>41189</v>
      </c>
    </row>
    <row r="8973" spans="1:13">
      <c r="A8973" s="1" t="s">
        <v>10990</v>
      </c>
      <c r="B8973">
        <v>4.6682475350365899E-6</v>
      </c>
      <c r="C8973" s="1">
        <v>1.78911202231172E-5</v>
      </c>
      <c r="D8973">
        <v>1</v>
      </c>
      <c r="E8973">
        <v>1</v>
      </c>
      <c r="F8973">
        <v>0.786486486486486</v>
      </c>
      <c r="G8973">
        <v>1</v>
      </c>
      <c r="H8973">
        <v>0.79292929292929304</v>
      </c>
      <c r="I8973">
        <v>0.984375</v>
      </c>
      <c r="J8973" s="1">
        <v>0.90909090909090895</v>
      </c>
      <c r="K8973" t="s">
        <v>23239</v>
      </c>
      <c r="L8973" t="s">
        <v>41190</v>
      </c>
      <c r="M8973" t="s">
        <v>41191</v>
      </c>
    </row>
    <row r="8974" spans="1:13">
      <c r="A8974" s="1" t="s">
        <v>10991</v>
      </c>
      <c r="B8974">
        <v>2.7255570376231201E-8</v>
      </c>
      <c r="C8974" s="1">
        <v>1.0218034767121599E-11</v>
      </c>
      <c r="D8974">
        <v>0</v>
      </c>
      <c r="E8974">
        <v>0</v>
      </c>
      <c r="F8974">
        <v>3.1446540880503099E-3</v>
      </c>
      <c r="G8974">
        <v>0</v>
      </c>
      <c r="H8974">
        <v>0</v>
      </c>
      <c r="I8974">
        <v>0</v>
      </c>
      <c r="J8974" s="1" t="s">
        <v>23229</v>
      </c>
      <c r="K8974" t="s">
        <v>23241</v>
      </c>
      <c r="L8974" t="s">
        <v>41192</v>
      </c>
      <c r="M8974" t="s">
        <v>41193</v>
      </c>
    </row>
    <row r="8975" spans="1:13">
      <c r="A8975" s="1" t="s">
        <v>10992</v>
      </c>
      <c r="B8975">
        <v>4.6381302546097099E-6</v>
      </c>
      <c r="C8975" s="1">
        <v>6.0150911386561702E-6</v>
      </c>
      <c r="D8975">
        <v>0</v>
      </c>
      <c r="E8975">
        <v>7.0588235294117604E-2</v>
      </c>
      <c r="F8975">
        <v>9.7826086956521702E-2</v>
      </c>
      <c r="G8975">
        <v>0</v>
      </c>
      <c r="H8975">
        <v>0.102272727272727</v>
      </c>
      <c r="I8975">
        <v>2.2388059701492501E-2</v>
      </c>
      <c r="J8975" s="1" t="s">
        <v>23229</v>
      </c>
      <c r="K8975" t="s">
        <v>23239</v>
      </c>
      <c r="L8975" t="s">
        <v>41194</v>
      </c>
      <c r="M8975" t="s">
        <v>41195</v>
      </c>
    </row>
    <row r="8976" spans="1:13">
      <c r="A8976" s="1" t="s">
        <v>10993</v>
      </c>
      <c r="B8976">
        <v>1.17621496855439E-7</v>
      </c>
      <c r="C8976" s="1">
        <v>1.12960583779668E-9</v>
      </c>
      <c r="D8976">
        <v>1</v>
      </c>
      <c r="E8976">
        <v>1</v>
      </c>
      <c r="F8976">
        <v>1</v>
      </c>
      <c r="G8976">
        <v>1</v>
      </c>
      <c r="H8976">
        <v>0.99418604651162801</v>
      </c>
      <c r="I8976">
        <v>1</v>
      </c>
      <c r="J8976" s="1">
        <v>1</v>
      </c>
      <c r="K8976" t="s">
        <v>23238</v>
      </c>
      <c r="L8976" t="s">
        <v>41196</v>
      </c>
      <c r="M8976" t="s">
        <v>41197</v>
      </c>
    </row>
    <row r="8977" spans="1:13">
      <c r="A8977" s="1" t="s">
        <v>10994</v>
      </c>
      <c r="B8977">
        <v>3.34855072227118E-7</v>
      </c>
      <c r="C8977" s="1">
        <v>6.5564409721950499E-8</v>
      </c>
      <c r="D8977">
        <v>5.8823529411764698E-2</v>
      </c>
      <c r="E8977">
        <v>0</v>
      </c>
      <c r="F8977">
        <v>0</v>
      </c>
      <c r="G8977">
        <v>7.69230769230769E-2</v>
      </c>
      <c r="H8977">
        <v>9.2592592592592605E-3</v>
      </c>
      <c r="I8977">
        <v>0</v>
      </c>
      <c r="J8977" s="1">
        <v>0</v>
      </c>
      <c r="K8977" t="s">
        <v>23242</v>
      </c>
      <c r="L8977" t="s">
        <v>41198</v>
      </c>
      <c r="M8977" t="s">
        <v>41199</v>
      </c>
    </row>
    <row r="8978" spans="1:13">
      <c r="A8978" s="1" t="s">
        <v>10995</v>
      </c>
      <c r="B8978">
        <v>2.0157338366933898E-5</v>
      </c>
      <c r="C8978" s="1">
        <v>2.0621069345044401E-5</v>
      </c>
      <c r="D8978">
        <v>1</v>
      </c>
      <c r="E8978">
        <v>1</v>
      </c>
      <c r="F8978">
        <v>0.89722222222222203</v>
      </c>
      <c r="G8978">
        <v>0.98245614035087703</v>
      </c>
      <c r="H8978">
        <v>0.96788990825688104</v>
      </c>
      <c r="I8978">
        <v>0.927966101694915</v>
      </c>
      <c r="J8978" s="1">
        <v>1</v>
      </c>
      <c r="K8978" t="s">
        <v>23238</v>
      </c>
      <c r="L8978" t="s">
        <v>41200</v>
      </c>
      <c r="M8978" t="s">
        <v>41201</v>
      </c>
    </row>
    <row r="8979" spans="1:13">
      <c r="A8979" s="1" t="s">
        <v>10996</v>
      </c>
      <c r="B8979">
        <v>5.9615418115638501E-6</v>
      </c>
      <c r="C8979" s="1">
        <v>2.84458430728842E-6</v>
      </c>
      <c r="D8979">
        <v>1</v>
      </c>
      <c r="E8979">
        <v>0.98913043478260898</v>
      </c>
      <c r="F8979">
        <v>0.99210526315789505</v>
      </c>
      <c r="G8979">
        <v>1</v>
      </c>
      <c r="H8979">
        <v>0.87878787878787901</v>
      </c>
      <c r="I8979">
        <v>1</v>
      </c>
      <c r="J8979" s="1">
        <v>1</v>
      </c>
      <c r="K8979" t="s">
        <v>23240</v>
      </c>
      <c r="L8979" t="s">
        <v>41202</v>
      </c>
      <c r="M8979" t="s">
        <v>41203</v>
      </c>
    </row>
    <row r="8980" spans="1:13">
      <c r="A8980" s="1" t="s">
        <v>10997</v>
      </c>
      <c r="B8980">
        <v>2.0935822702088799E-4</v>
      </c>
      <c r="C8980" s="1">
        <v>1.6650565258475599E-6</v>
      </c>
      <c r="D8980">
        <v>0.84</v>
      </c>
      <c r="E8980">
        <v>0.46666666666666701</v>
      </c>
      <c r="F8980">
        <v>0.75438596491228105</v>
      </c>
      <c r="G8980">
        <v>0.91346153846153799</v>
      </c>
      <c r="H8980">
        <v>0.73571428571428599</v>
      </c>
      <c r="I8980">
        <v>0.8125</v>
      </c>
      <c r="J8980" s="1">
        <v>1</v>
      </c>
      <c r="K8980" t="s">
        <v>23241</v>
      </c>
      <c r="L8980" t="s">
        <v>41204</v>
      </c>
      <c r="M8980" t="s">
        <v>41205</v>
      </c>
    </row>
    <row r="8981" spans="1:13">
      <c r="A8981" s="1" t="s">
        <v>10998</v>
      </c>
      <c r="B8981">
        <v>4.0538061566884797E-7</v>
      </c>
      <c r="C8981" s="1">
        <v>5.49237104334727E-8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0.97058823529411797</v>
      </c>
      <c r="J8981" s="1">
        <v>1</v>
      </c>
      <c r="K8981" t="s">
        <v>23239</v>
      </c>
      <c r="L8981" t="s">
        <v>41206</v>
      </c>
      <c r="M8981" t="s">
        <v>41207</v>
      </c>
    </row>
    <row r="8982" spans="1:13">
      <c r="A8982" s="1" t="s">
        <v>10999</v>
      </c>
      <c r="B8982">
        <v>4.5758941846916901E-8</v>
      </c>
      <c r="C8982" s="1">
        <v>2.1072335905662601E-7</v>
      </c>
      <c r="D8982">
        <v>3.125E-2</v>
      </c>
      <c r="E8982">
        <v>1.5625E-2</v>
      </c>
      <c r="F8982">
        <v>2.60416666666667E-3</v>
      </c>
      <c r="G8982">
        <v>0</v>
      </c>
      <c r="H8982">
        <v>9.4339622641509396E-3</v>
      </c>
      <c r="I8982">
        <v>5.0505050505050501E-3</v>
      </c>
      <c r="J8982" s="1">
        <v>0</v>
      </c>
      <c r="K8982" t="s">
        <v>23241</v>
      </c>
      <c r="L8982" t="s">
        <v>41208</v>
      </c>
      <c r="M8982" t="s">
        <v>41209</v>
      </c>
    </row>
    <row r="8983" spans="1:13">
      <c r="A8983" s="1" t="s">
        <v>11000</v>
      </c>
      <c r="B8983">
        <v>1.2735793969126201E-7</v>
      </c>
      <c r="C8983" s="1">
        <v>4.3662695495688399E-7</v>
      </c>
      <c r="D8983">
        <v>0</v>
      </c>
      <c r="E8983">
        <v>0</v>
      </c>
      <c r="F8983">
        <v>2.9661016949152502E-2</v>
      </c>
      <c r="G8983">
        <v>0</v>
      </c>
      <c r="H8983">
        <v>0</v>
      </c>
      <c r="I8983">
        <v>0</v>
      </c>
      <c r="J8983" s="1">
        <v>0</v>
      </c>
      <c r="K8983" t="s">
        <v>23238</v>
      </c>
      <c r="L8983" t="s">
        <v>41210</v>
      </c>
      <c r="M8983" t="s">
        <v>41211</v>
      </c>
    </row>
    <row r="8984" spans="1:13">
      <c r="A8984" s="1" t="s">
        <v>11001</v>
      </c>
      <c r="B8984">
        <v>7.9456450210172002E-6</v>
      </c>
      <c r="C8984" s="1">
        <v>9.0179139457754201E-5</v>
      </c>
      <c r="D8984">
        <v>1</v>
      </c>
      <c r="E8984">
        <v>0.97619047619047605</v>
      </c>
      <c r="F8984">
        <v>1</v>
      </c>
      <c r="G8984">
        <v>1</v>
      </c>
      <c r="H8984">
        <v>0.891891891891892</v>
      </c>
      <c r="I8984">
        <v>1</v>
      </c>
      <c r="J8984" s="1" t="s">
        <v>23229</v>
      </c>
      <c r="K8984" t="s">
        <v>23238</v>
      </c>
      <c r="L8984" t="s">
        <v>41212</v>
      </c>
      <c r="M8984" t="s">
        <v>41213</v>
      </c>
    </row>
    <row r="8985" spans="1:13">
      <c r="A8985" s="1" t="s">
        <v>11002</v>
      </c>
      <c r="B8985">
        <v>2.30444650538112E-5</v>
      </c>
      <c r="C8985" s="1">
        <v>4.2056563638539401E-6</v>
      </c>
      <c r="D8985">
        <v>1</v>
      </c>
      <c r="E8985">
        <v>0.99473684210526303</v>
      </c>
      <c r="F8985">
        <v>0.82124352331606199</v>
      </c>
      <c r="G8985">
        <v>0.30208333333333298</v>
      </c>
      <c r="H8985">
        <v>0.92410714285714302</v>
      </c>
      <c r="I8985">
        <v>0.81415929203539805</v>
      </c>
      <c r="J8985" s="1">
        <v>0.5</v>
      </c>
      <c r="K8985" t="s">
        <v>23239</v>
      </c>
      <c r="L8985" t="s">
        <v>41214</v>
      </c>
      <c r="M8985" t="s">
        <v>41215</v>
      </c>
    </row>
    <row r="8986" spans="1:13">
      <c r="A8986" s="1" t="s">
        <v>11003</v>
      </c>
      <c r="B8986">
        <v>2.78030388986277E-7</v>
      </c>
      <c r="C8986" s="1">
        <v>3.19004765266E-6</v>
      </c>
      <c r="D8986">
        <v>1.7857142857142901E-2</v>
      </c>
      <c r="E8986">
        <v>6.25E-2</v>
      </c>
      <c r="F8986">
        <v>0</v>
      </c>
      <c r="G8986">
        <v>0</v>
      </c>
      <c r="H8986">
        <v>1.8987341772151899E-2</v>
      </c>
      <c r="I8986">
        <v>0</v>
      </c>
      <c r="J8986" s="1">
        <v>0</v>
      </c>
      <c r="K8986" t="s">
        <v>23238</v>
      </c>
      <c r="L8986" t="s">
        <v>41216</v>
      </c>
      <c r="M8986" t="s">
        <v>41217</v>
      </c>
    </row>
    <row r="8987" spans="1:13">
      <c r="A8987" s="1" t="s">
        <v>11004</v>
      </c>
      <c r="B8987">
        <v>1.07845178007954E-7</v>
      </c>
      <c r="C8987" s="1">
        <v>3.6187065012919798E-6</v>
      </c>
      <c r="D8987">
        <v>0</v>
      </c>
      <c r="E8987">
        <v>0</v>
      </c>
      <c r="F8987">
        <v>0</v>
      </c>
      <c r="G8987">
        <v>7.7777777777777807E-2</v>
      </c>
      <c r="H8987">
        <v>4.8543689320388302E-3</v>
      </c>
      <c r="I8987">
        <v>9.0090090090090107E-3</v>
      </c>
      <c r="J8987" s="1" t="s">
        <v>23229</v>
      </c>
      <c r="K8987" t="s">
        <v>23239</v>
      </c>
      <c r="L8987" t="s">
        <v>41218</v>
      </c>
      <c r="M8987" t="s">
        <v>41219</v>
      </c>
    </row>
    <row r="8988" spans="1:13">
      <c r="A8988" s="1" t="s">
        <v>11005</v>
      </c>
      <c r="B8988">
        <v>5.9618184096752204E-6</v>
      </c>
      <c r="C8988" s="1">
        <v>3.27088946698271E-4</v>
      </c>
      <c r="D8988">
        <v>0.15</v>
      </c>
      <c r="E8988">
        <v>0.125</v>
      </c>
      <c r="F8988">
        <v>0.17010309278350499</v>
      </c>
      <c r="G8988">
        <v>0.19512195121951201</v>
      </c>
      <c r="H8988">
        <v>0.41441441441441401</v>
      </c>
      <c r="I8988">
        <v>0.30588235294117599</v>
      </c>
      <c r="J8988" s="1">
        <v>0</v>
      </c>
      <c r="K8988" t="s">
        <v>23238</v>
      </c>
      <c r="L8988" t="s">
        <v>41220</v>
      </c>
      <c r="M8988" t="s">
        <v>41221</v>
      </c>
    </row>
    <row r="8989" spans="1:13">
      <c r="A8989" s="1" t="s">
        <v>11006</v>
      </c>
      <c r="B8989">
        <v>1.08051629452684E-5</v>
      </c>
      <c r="C8989" s="1">
        <v>1.0937775796822699E-6</v>
      </c>
      <c r="D8989">
        <v>0</v>
      </c>
      <c r="E8989">
        <v>3.2894736842105303E-2</v>
      </c>
      <c r="F8989">
        <v>6.3909774436090194E-2</v>
      </c>
      <c r="G8989">
        <v>0</v>
      </c>
      <c r="H8989">
        <v>0</v>
      </c>
      <c r="I8989">
        <v>3.125E-2</v>
      </c>
      <c r="J8989" s="1">
        <v>0</v>
      </c>
      <c r="K8989" t="s">
        <v>23239</v>
      </c>
      <c r="L8989" t="s">
        <v>41222</v>
      </c>
      <c r="M8989" t="s">
        <v>41223</v>
      </c>
    </row>
    <row r="8990" spans="1:13">
      <c r="A8990" s="1" t="s">
        <v>11007</v>
      </c>
      <c r="B8990">
        <v>5.60123198882367E-5</v>
      </c>
      <c r="C8990" s="1">
        <v>1.1036286930009599E-3</v>
      </c>
      <c r="D8990">
        <v>0.328125</v>
      </c>
      <c r="E8990">
        <v>0.42631578947368398</v>
      </c>
      <c r="F8990">
        <v>0.865979381443299</v>
      </c>
      <c r="G8990">
        <v>0.78448275862068995</v>
      </c>
      <c r="H8990">
        <v>0.70614035087719296</v>
      </c>
      <c r="I8990">
        <v>0.51639344262295095</v>
      </c>
      <c r="J8990" s="1">
        <v>4.5454545454545497E-2</v>
      </c>
      <c r="K8990" t="s">
        <v>23237</v>
      </c>
      <c r="L8990" t="s">
        <v>41224</v>
      </c>
      <c r="M8990" t="s">
        <v>41225</v>
      </c>
    </row>
    <row r="8991" spans="1:13">
      <c r="A8991" s="1" t="s">
        <v>11008</v>
      </c>
      <c r="B8991">
        <v>2.6384518719757502E-7</v>
      </c>
      <c r="C8991" s="1">
        <v>2.4412700051166798E-6</v>
      </c>
      <c r="D8991">
        <v>0</v>
      </c>
      <c r="E8991">
        <v>0</v>
      </c>
      <c r="F8991">
        <v>5.2083333333333301E-2</v>
      </c>
      <c r="G8991">
        <v>0</v>
      </c>
      <c r="H8991">
        <v>0</v>
      </c>
      <c r="I8991">
        <v>0</v>
      </c>
      <c r="J8991" s="1">
        <v>0</v>
      </c>
      <c r="K8991" t="s">
        <v>23242</v>
      </c>
      <c r="L8991" t="s">
        <v>41226</v>
      </c>
      <c r="M8991" t="s">
        <v>41227</v>
      </c>
    </row>
    <row r="8992" spans="1:13">
      <c r="A8992" s="1" t="s">
        <v>11009</v>
      </c>
      <c r="B8992">
        <v>2.9558789794427101E-4</v>
      </c>
      <c r="C8992" s="1">
        <v>2.8999552878783901E-4</v>
      </c>
      <c r="D8992">
        <v>0.62903225806451601</v>
      </c>
      <c r="E8992">
        <v>0.25925925925925902</v>
      </c>
      <c r="F8992">
        <v>0.5078125</v>
      </c>
      <c r="G8992">
        <v>0.8125</v>
      </c>
      <c r="H8992">
        <v>0.27981651376146799</v>
      </c>
      <c r="I8992">
        <v>0.80841121495327095</v>
      </c>
      <c r="J8992" s="1" t="s">
        <v>23229</v>
      </c>
      <c r="K8992" t="s">
        <v>23238</v>
      </c>
      <c r="L8992" t="s">
        <v>41228</v>
      </c>
      <c r="M8992" t="s">
        <v>41229</v>
      </c>
    </row>
    <row r="8993" spans="1:13">
      <c r="A8993" s="1" t="s">
        <v>11010</v>
      </c>
      <c r="B8993">
        <v>3.3563484887280803E-5</v>
      </c>
      <c r="C8993" s="1">
        <v>9.5127497656020504E-5</v>
      </c>
      <c r="D8993">
        <v>0</v>
      </c>
      <c r="E8993">
        <v>0</v>
      </c>
      <c r="F8993">
        <v>0.22448979591836701</v>
      </c>
      <c r="G8993">
        <v>9.6153846153846194E-3</v>
      </c>
      <c r="H8993">
        <v>9.0476190476190502E-2</v>
      </c>
      <c r="I8993">
        <v>4.1666666666666701E-3</v>
      </c>
      <c r="J8993" s="1">
        <v>0</v>
      </c>
      <c r="K8993" t="s">
        <v>23241</v>
      </c>
      <c r="L8993" t="s">
        <v>41230</v>
      </c>
      <c r="M8993" t="s">
        <v>41231</v>
      </c>
    </row>
    <row r="8994" spans="1:13">
      <c r="A8994" s="1" t="s">
        <v>11011</v>
      </c>
      <c r="B8994">
        <v>0</v>
      </c>
      <c r="C8994" s="1">
        <v>0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 s="1">
        <v>0.63636363636363602</v>
      </c>
      <c r="K8994" t="s">
        <v>23238</v>
      </c>
      <c r="L8994" t="s">
        <v>41232</v>
      </c>
      <c r="M8994" t="s">
        <v>41233</v>
      </c>
    </row>
    <row r="8995" spans="1:13">
      <c r="A8995" s="1" t="s">
        <v>11012</v>
      </c>
      <c r="B8995">
        <v>1.52924581563606E-5</v>
      </c>
      <c r="C8995" s="1">
        <v>5.2848507377140003E-5</v>
      </c>
      <c r="D8995">
        <v>1</v>
      </c>
      <c r="E8995">
        <v>0.97826086956521696</v>
      </c>
      <c r="F8995">
        <v>0.99606299212598404</v>
      </c>
      <c r="G8995">
        <v>0.26</v>
      </c>
      <c r="H8995">
        <v>0.95774647887323905</v>
      </c>
      <c r="I8995">
        <v>0.76190476190476197</v>
      </c>
      <c r="J8995" s="1">
        <v>1</v>
      </c>
      <c r="K8995" t="s">
        <v>23240</v>
      </c>
      <c r="L8995" t="s">
        <v>41234</v>
      </c>
      <c r="M8995" t="s">
        <v>41235</v>
      </c>
    </row>
    <row r="8996" spans="1:13">
      <c r="A8996" s="1" t="s">
        <v>11013</v>
      </c>
      <c r="B8996">
        <v>5.6935439866365197E-7</v>
      </c>
      <c r="C8996" s="1">
        <v>2.6234156613159701E-8</v>
      </c>
      <c r="D8996">
        <v>0</v>
      </c>
      <c r="E8996">
        <v>0</v>
      </c>
      <c r="F8996">
        <v>7.6923076923076901E-3</v>
      </c>
      <c r="G8996">
        <v>0</v>
      </c>
      <c r="H8996">
        <v>0</v>
      </c>
      <c r="I8996">
        <v>3.7037037037037E-2</v>
      </c>
      <c r="J8996" s="1">
        <v>0.5</v>
      </c>
      <c r="K8996" t="s">
        <v>23241</v>
      </c>
      <c r="L8996" t="s">
        <v>41236</v>
      </c>
      <c r="M8996" t="s">
        <v>41237</v>
      </c>
    </row>
    <row r="8997" spans="1:13">
      <c r="A8997" s="1" t="s">
        <v>11014</v>
      </c>
      <c r="B8997">
        <v>3.3799494463933499E-6</v>
      </c>
      <c r="C8997" s="1">
        <v>6.0673529983982898E-6</v>
      </c>
      <c r="D8997">
        <v>3.125E-2</v>
      </c>
      <c r="E8997">
        <v>3.125E-2</v>
      </c>
      <c r="F8997">
        <v>2.5773195876288698E-3</v>
      </c>
      <c r="G8997">
        <v>6.8965517241379296E-2</v>
      </c>
      <c r="H8997">
        <v>0</v>
      </c>
      <c r="I8997">
        <v>0.123893805309735</v>
      </c>
      <c r="J8997" s="1">
        <v>0</v>
      </c>
      <c r="K8997" t="s">
        <v>23238</v>
      </c>
      <c r="L8997" t="s">
        <v>41238</v>
      </c>
      <c r="M8997" t="s">
        <v>41239</v>
      </c>
    </row>
    <row r="8998" spans="1:13">
      <c r="A8998" s="1" t="s">
        <v>11015</v>
      </c>
      <c r="B8998">
        <v>1.07738957784624E-4</v>
      </c>
      <c r="C8998" s="1">
        <v>1.6230838856192099E-5</v>
      </c>
      <c r="D8998">
        <v>0</v>
      </c>
      <c r="E8998">
        <v>0.35465116279069803</v>
      </c>
      <c r="F8998">
        <v>0</v>
      </c>
      <c r="G8998">
        <v>0</v>
      </c>
      <c r="H8998">
        <v>0</v>
      </c>
      <c r="I8998">
        <v>6.41025641025641E-3</v>
      </c>
      <c r="J8998" s="1" t="s">
        <v>23229</v>
      </c>
      <c r="K8998" t="s">
        <v>23237</v>
      </c>
      <c r="L8998" t="s">
        <v>41240</v>
      </c>
      <c r="M8998" t="s">
        <v>41241</v>
      </c>
    </row>
    <row r="8999" spans="1:13">
      <c r="A8999" s="1" t="s">
        <v>11016</v>
      </c>
      <c r="B8999">
        <v>9.3097897576212703E-7</v>
      </c>
      <c r="C8999" s="1">
        <v>5.1615879670537902E-5</v>
      </c>
      <c r="D8999">
        <v>0.967741935483871</v>
      </c>
      <c r="E8999">
        <v>0.98888888888888904</v>
      </c>
      <c r="F8999">
        <v>0.99712643678160895</v>
      </c>
      <c r="G8999">
        <v>1</v>
      </c>
      <c r="H8999">
        <v>0.95754716981132104</v>
      </c>
      <c r="I8999">
        <v>0.90259740259740295</v>
      </c>
      <c r="J8999" s="1">
        <v>1</v>
      </c>
      <c r="K8999" t="s">
        <v>23238</v>
      </c>
      <c r="L8999" t="s">
        <v>41242</v>
      </c>
      <c r="M8999" t="s">
        <v>41243</v>
      </c>
    </row>
    <row r="9000" spans="1:13">
      <c r="A9000" s="1" t="s">
        <v>11017</v>
      </c>
      <c r="B9000">
        <v>8.8209078515677801E-5</v>
      </c>
      <c r="C9000" s="1">
        <v>1.22211366692583E-5</v>
      </c>
      <c r="D9000">
        <v>1</v>
      </c>
      <c r="E9000">
        <v>0.74431818181818199</v>
      </c>
      <c r="F9000">
        <v>1</v>
      </c>
      <c r="G9000">
        <v>1</v>
      </c>
      <c r="H9000">
        <v>1</v>
      </c>
      <c r="I9000">
        <v>1</v>
      </c>
      <c r="J9000" s="1">
        <v>1</v>
      </c>
      <c r="K9000" t="s">
        <v>23237</v>
      </c>
      <c r="L9000" t="s">
        <v>41244</v>
      </c>
      <c r="M9000" t="s">
        <v>41245</v>
      </c>
    </row>
    <row r="9001" spans="1:13">
      <c r="A9001" s="1" t="s">
        <v>11018</v>
      </c>
      <c r="B9001">
        <v>1.2123113620525099E-4</v>
      </c>
      <c r="C9001" s="1">
        <v>1.1821846293284001E-6</v>
      </c>
      <c r="D9001">
        <v>0.96428571428571397</v>
      </c>
      <c r="E9001">
        <v>0.73595505617977497</v>
      </c>
      <c r="F9001">
        <v>1</v>
      </c>
      <c r="G9001">
        <v>1</v>
      </c>
      <c r="H9001">
        <v>0.99494949494949503</v>
      </c>
      <c r="I9001">
        <v>1</v>
      </c>
      <c r="J9001" s="1">
        <v>1</v>
      </c>
      <c r="K9001" t="s">
        <v>23239</v>
      </c>
      <c r="L9001" t="s">
        <v>41246</v>
      </c>
      <c r="M9001" t="s">
        <v>41247</v>
      </c>
    </row>
    <row r="9002" spans="1:13">
      <c r="A9002" s="1" t="s">
        <v>11019</v>
      </c>
      <c r="B9002">
        <v>5.8735048028561101E-5</v>
      </c>
      <c r="C9002" s="1">
        <v>6.1872442373239603E-4</v>
      </c>
      <c r="D9002">
        <v>0.60869565217391297</v>
      </c>
      <c r="E9002">
        <v>0.71052631578947401</v>
      </c>
      <c r="F9002">
        <v>0.43959731543624198</v>
      </c>
      <c r="G9002">
        <v>0.98076923076923095</v>
      </c>
      <c r="H9002">
        <v>0.50641025641025605</v>
      </c>
      <c r="I9002">
        <v>0.92567567567567599</v>
      </c>
      <c r="J9002" s="1">
        <v>1</v>
      </c>
      <c r="K9002" t="s">
        <v>23241</v>
      </c>
      <c r="L9002" t="s">
        <v>41248</v>
      </c>
      <c r="M9002" t="s">
        <v>41249</v>
      </c>
    </row>
    <row r="9003" spans="1:13">
      <c r="A9003" s="1" t="s">
        <v>11020</v>
      </c>
      <c r="B9003">
        <v>9.1067999547945102E-7</v>
      </c>
      <c r="C9003" s="1">
        <v>8.4769986261818802E-7</v>
      </c>
      <c r="D9003">
        <v>1</v>
      </c>
      <c r="E9003">
        <v>1</v>
      </c>
      <c r="F9003">
        <v>0.96685082872928196</v>
      </c>
      <c r="G9003">
        <v>1</v>
      </c>
      <c r="H9003">
        <v>1</v>
      </c>
      <c r="I9003">
        <v>1</v>
      </c>
      <c r="J9003" s="1">
        <v>1</v>
      </c>
      <c r="K9003" t="s">
        <v>23240</v>
      </c>
      <c r="L9003" t="s">
        <v>41250</v>
      </c>
      <c r="M9003" t="s">
        <v>41251</v>
      </c>
    </row>
    <row r="9004" spans="1:13">
      <c r="A9004" s="1" t="s">
        <v>11021</v>
      </c>
      <c r="B9004">
        <v>1.3687847122090401E-5</v>
      </c>
      <c r="C9004" s="1">
        <v>6.8438710519337496E-6</v>
      </c>
      <c r="D9004">
        <v>0.1</v>
      </c>
      <c r="E9004">
        <v>0</v>
      </c>
      <c r="F9004">
        <v>0.36826347305389201</v>
      </c>
      <c r="G9004">
        <v>0.1</v>
      </c>
      <c r="H9004">
        <v>0.39759036144578302</v>
      </c>
      <c r="I9004">
        <v>0.18421052631578899</v>
      </c>
      <c r="J9004" s="1">
        <v>0</v>
      </c>
      <c r="K9004" t="s">
        <v>23239</v>
      </c>
      <c r="L9004" t="s">
        <v>41252</v>
      </c>
      <c r="M9004" t="s">
        <v>41253</v>
      </c>
    </row>
    <row r="9005" spans="1:13">
      <c r="A9005" s="1" t="s">
        <v>11022</v>
      </c>
      <c r="B9005">
        <v>7.8608213773648899E-7</v>
      </c>
      <c r="C9005" s="1">
        <v>2.3182638383572902E-8</v>
      </c>
      <c r="D9005">
        <v>4.8387096774193498E-2</v>
      </c>
      <c r="E9005">
        <v>6.17283950617284E-3</v>
      </c>
      <c r="F9005">
        <v>0</v>
      </c>
      <c r="G9005">
        <v>0</v>
      </c>
      <c r="H9005">
        <v>0</v>
      </c>
      <c r="I9005">
        <v>0</v>
      </c>
      <c r="J9005" s="1">
        <v>0</v>
      </c>
      <c r="K9005" t="s">
        <v>23242</v>
      </c>
      <c r="L9005" t="s">
        <v>41254</v>
      </c>
      <c r="M9005" t="s">
        <v>41255</v>
      </c>
    </row>
    <row r="9006" spans="1:13">
      <c r="A9006" s="1" t="s">
        <v>11023</v>
      </c>
      <c r="B9006">
        <v>1.2867899742772E-6</v>
      </c>
      <c r="C9006" s="1">
        <v>1.9965768344662998E-6</v>
      </c>
      <c r="D9006">
        <v>1</v>
      </c>
      <c r="E9006">
        <v>1</v>
      </c>
      <c r="F9006">
        <v>0.83529411764705896</v>
      </c>
      <c r="G9006">
        <v>1</v>
      </c>
      <c r="H9006">
        <v>1</v>
      </c>
      <c r="I9006">
        <v>1</v>
      </c>
      <c r="J9006" s="1">
        <v>1</v>
      </c>
      <c r="K9006" t="s">
        <v>23239</v>
      </c>
      <c r="L9006" t="s">
        <v>41256</v>
      </c>
      <c r="M9006" t="s">
        <v>41257</v>
      </c>
    </row>
    <row r="9007" spans="1:13">
      <c r="A9007" s="1" t="s">
        <v>11024</v>
      </c>
      <c r="B9007">
        <v>1.0080533075116199E-4</v>
      </c>
      <c r="C9007" s="1">
        <v>8.62798763075755E-5</v>
      </c>
      <c r="D9007">
        <v>0.115384615384615</v>
      </c>
      <c r="E9007">
        <v>0.59821428571428603</v>
      </c>
      <c r="F9007">
        <v>0.17204301075268799</v>
      </c>
      <c r="G9007">
        <v>0.72413793103448298</v>
      </c>
      <c r="H9007">
        <v>0.10958904109589</v>
      </c>
      <c r="I9007">
        <v>0.59459459459459496</v>
      </c>
      <c r="J9007" s="1" t="s">
        <v>23229</v>
      </c>
      <c r="K9007" t="s">
        <v>23239</v>
      </c>
      <c r="L9007" t="s">
        <v>41258</v>
      </c>
      <c r="M9007" t="s">
        <v>41259</v>
      </c>
    </row>
    <row r="9008" spans="1:13">
      <c r="A9008" s="1" t="s">
        <v>11025</v>
      </c>
      <c r="B9008">
        <v>9.1924446124779904E-8</v>
      </c>
      <c r="C9008" s="1">
        <v>4.2969572364891602E-5</v>
      </c>
      <c r="D9008">
        <v>1</v>
      </c>
      <c r="E9008">
        <v>0.96721311475409799</v>
      </c>
      <c r="F9008">
        <v>0.99734042553191504</v>
      </c>
      <c r="G9008">
        <v>0.296296296296296</v>
      </c>
      <c r="H9008">
        <v>0.99468085106382997</v>
      </c>
      <c r="I9008">
        <v>0.87634408602150504</v>
      </c>
      <c r="J9008" s="1" t="s">
        <v>23229</v>
      </c>
      <c r="K9008" t="s">
        <v>23241</v>
      </c>
      <c r="L9008" t="s">
        <v>41260</v>
      </c>
      <c r="M9008" t="s">
        <v>41261</v>
      </c>
    </row>
    <row r="9009" spans="1:13">
      <c r="A9009" s="1" t="s">
        <v>11026</v>
      </c>
      <c r="B9009">
        <v>5.53442660174569E-5</v>
      </c>
      <c r="C9009" s="1">
        <v>5.3077363267855604E-4</v>
      </c>
      <c r="D9009">
        <v>1</v>
      </c>
      <c r="E9009">
        <v>1</v>
      </c>
      <c r="F9009">
        <v>0.61494252873563204</v>
      </c>
      <c r="G9009">
        <v>0.95454545454545503</v>
      </c>
      <c r="H9009">
        <v>0.48557692307692302</v>
      </c>
      <c r="I9009">
        <v>0.94827586206896597</v>
      </c>
      <c r="J9009" s="1">
        <v>1</v>
      </c>
      <c r="K9009" t="s">
        <v>23239</v>
      </c>
      <c r="L9009" t="s">
        <v>41262</v>
      </c>
      <c r="M9009" t="s">
        <v>41263</v>
      </c>
    </row>
    <row r="9010" spans="1:13">
      <c r="A9010" s="1" t="s">
        <v>11027</v>
      </c>
      <c r="B9010">
        <v>1.7952388999419401E-5</v>
      </c>
      <c r="C9010" s="1">
        <v>6.6991115329541003E-6</v>
      </c>
      <c r="D9010">
        <v>0.83333333333333304</v>
      </c>
      <c r="E9010">
        <v>0.91964285714285698</v>
      </c>
      <c r="F9010">
        <v>0.32089552238806002</v>
      </c>
      <c r="G9010">
        <v>1</v>
      </c>
      <c r="H9010">
        <v>0.60144927536231896</v>
      </c>
      <c r="I9010">
        <v>0.75714285714285701</v>
      </c>
      <c r="J9010" s="1">
        <v>0</v>
      </c>
      <c r="K9010" t="s">
        <v>23238</v>
      </c>
      <c r="L9010" t="s">
        <v>41264</v>
      </c>
      <c r="M9010" t="s">
        <v>41265</v>
      </c>
    </row>
    <row r="9011" spans="1:13">
      <c r="A9011" s="1" t="s">
        <v>11028</v>
      </c>
      <c r="B9011">
        <v>1.12283940534911E-3</v>
      </c>
      <c r="C9011" s="1">
        <v>9.4987988174547402E-5</v>
      </c>
      <c r="D9011">
        <v>0.1875</v>
      </c>
      <c r="E9011">
        <v>5.31914893617021E-3</v>
      </c>
      <c r="F9011">
        <v>0.517948717948718</v>
      </c>
      <c r="G9011">
        <v>0.90517241379310298</v>
      </c>
      <c r="H9011">
        <v>0.51315789473684204</v>
      </c>
      <c r="I9011">
        <v>0.56504065040650397</v>
      </c>
      <c r="J9011" s="1">
        <v>0.95454545454545503</v>
      </c>
      <c r="K9011" t="s">
        <v>23238</v>
      </c>
      <c r="L9011" t="s">
        <v>41266</v>
      </c>
      <c r="M9011" t="s">
        <v>41267</v>
      </c>
    </row>
    <row r="9012" spans="1:13">
      <c r="A9012" s="1" t="s">
        <v>11029</v>
      </c>
      <c r="B9012">
        <v>3.6719221860753501E-7</v>
      </c>
      <c r="C9012" s="1">
        <v>1.73922853117885E-5</v>
      </c>
      <c r="D9012">
        <v>0.109375</v>
      </c>
      <c r="E9012">
        <v>5.5555555555555601E-3</v>
      </c>
      <c r="F9012">
        <v>4.3814432989690698E-2</v>
      </c>
      <c r="G9012">
        <v>0</v>
      </c>
      <c r="H9012">
        <v>0</v>
      </c>
      <c r="I9012">
        <v>4.5454545454545496E-3</v>
      </c>
      <c r="J9012" s="1">
        <v>0</v>
      </c>
      <c r="K9012" t="s">
        <v>23241</v>
      </c>
      <c r="L9012" t="s">
        <v>41268</v>
      </c>
      <c r="M9012" t="s">
        <v>41269</v>
      </c>
    </row>
    <row r="9013" spans="1:13">
      <c r="A9013" s="1" t="s">
        <v>11030</v>
      </c>
      <c r="B9013">
        <v>2.9250099613442498E-6</v>
      </c>
      <c r="C9013" s="1">
        <v>3.9130426040894699E-4</v>
      </c>
      <c r="D9013">
        <v>0.57142857142857095</v>
      </c>
      <c r="E9013">
        <v>0.69767441860465096</v>
      </c>
      <c r="F9013">
        <v>0.40322580645161299</v>
      </c>
      <c r="G9013">
        <v>0.25757575757575801</v>
      </c>
      <c r="H9013">
        <v>0.582278481012658</v>
      </c>
      <c r="I9013">
        <v>0.15979381443299001</v>
      </c>
      <c r="J9013" s="1">
        <v>0.36363636363636398</v>
      </c>
      <c r="K9013" t="s">
        <v>23238</v>
      </c>
      <c r="L9013" t="s">
        <v>41270</v>
      </c>
      <c r="M9013" t="s">
        <v>41271</v>
      </c>
    </row>
    <row r="9014" spans="1:13">
      <c r="A9014" s="1" t="s">
        <v>11031</v>
      </c>
      <c r="B9014">
        <v>2.90629334180056E-6</v>
      </c>
      <c r="C9014" s="1">
        <v>1.1968456297535E-5</v>
      </c>
      <c r="D9014">
        <v>4.3478260869565202E-2</v>
      </c>
      <c r="E9014">
        <v>1.35135135135135E-2</v>
      </c>
      <c r="F9014">
        <v>0</v>
      </c>
      <c r="G9014">
        <v>4.5454545454545497E-2</v>
      </c>
      <c r="H9014">
        <v>3.4482758620689703E-2</v>
      </c>
      <c r="I9014">
        <v>1.0989010989011E-2</v>
      </c>
      <c r="J9014" s="1" t="s">
        <v>23229</v>
      </c>
      <c r="K9014" t="s">
        <v>23240</v>
      </c>
      <c r="L9014" t="s">
        <v>41272</v>
      </c>
      <c r="M9014" t="s">
        <v>41273</v>
      </c>
    </row>
    <row r="9015" spans="1:13">
      <c r="A9015" s="1" t="s">
        <v>11032</v>
      </c>
      <c r="B9015">
        <v>4.1067113389901098E-5</v>
      </c>
      <c r="C9015" s="1">
        <v>1.0297141312186601E-6</v>
      </c>
      <c r="D9015">
        <v>9.375E-2</v>
      </c>
      <c r="E9015">
        <v>0</v>
      </c>
      <c r="F9015">
        <v>5.2356020942408397E-2</v>
      </c>
      <c r="G9015">
        <v>0</v>
      </c>
      <c r="H9015">
        <v>2.3584905660377398E-2</v>
      </c>
      <c r="I9015">
        <v>3.03030303030303E-2</v>
      </c>
      <c r="J9015" s="1">
        <v>0</v>
      </c>
      <c r="K9015" t="s">
        <v>23239</v>
      </c>
      <c r="L9015" t="s">
        <v>41274</v>
      </c>
      <c r="M9015" t="s">
        <v>41275</v>
      </c>
    </row>
    <row r="9016" spans="1:13">
      <c r="A9016" s="1" t="s">
        <v>11033</v>
      </c>
      <c r="B9016">
        <v>1.8654109151880001E-6</v>
      </c>
      <c r="C9016" s="1">
        <v>2.6634584019854201E-6</v>
      </c>
      <c r="D9016">
        <v>0</v>
      </c>
      <c r="E9016">
        <v>0</v>
      </c>
      <c r="F9016">
        <v>0</v>
      </c>
      <c r="G9016">
        <v>0.60975609756097604</v>
      </c>
      <c r="H9016">
        <v>3.2467532467532499E-2</v>
      </c>
      <c r="I9016">
        <v>0.122340425531915</v>
      </c>
      <c r="J9016" s="1" t="s">
        <v>23229</v>
      </c>
      <c r="K9016" t="s">
        <v>23241</v>
      </c>
      <c r="L9016" t="s">
        <v>41276</v>
      </c>
      <c r="M9016" t="s">
        <v>41277</v>
      </c>
    </row>
    <row r="9017" spans="1:13">
      <c r="A9017" s="1" t="s">
        <v>11034</v>
      </c>
      <c r="B9017">
        <v>3.4339852913757402E-6</v>
      </c>
      <c r="C9017" s="1">
        <v>5.1951142013147699E-6</v>
      </c>
      <c r="D9017">
        <v>0</v>
      </c>
      <c r="E9017">
        <v>0</v>
      </c>
      <c r="F9017">
        <v>2.7777777777777801E-3</v>
      </c>
      <c r="G9017">
        <v>1.72413793103448E-2</v>
      </c>
      <c r="H9017">
        <v>0</v>
      </c>
      <c r="I9017">
        <v>3.0172413793103401E-2</v>
      </c>
      <c r="J9017" s="1" t="s">
        <v>23229</v>
      </c>
      <c r="K9017" t="s">
        <v>23238</v>
      </c>
      <c r="L9017" t="s">
        <v>41278</v>
      </c>
      <c r="M9017" t="s">
        <v>41279</v>
      </c>
    </row>
    <row r="9018" spans="1:13">
      <c r="A9018" s="1" t="s">
        <v>11035</v>
      </c>
      <c r="B9018">
        <v>1.53520024295338E-6</v>
      </c>
      <c r="C9018" s="1">
        <v>3.4242588189927102E-7</v>
      </c>
      <c r="D9018">
        <v>1</v>
      </c>
      <c r="E9018">
        <v>0.87209302325581395</v>
      </c>
      <c r="F9018">
        <v>1</v>
      </c>
      <c r="G9018">
        <v>1</v>
      </c>
      <c r="H9018">
        <v>1</v>
      </c>
      <c r="I9018">
        <v>1</v>
      </c>
      <c r="J9018" s="1" t="s">
        <v>23229</v>
      </c>
      <c r="K9018" t="s">
        <v>23237</v>
      </c>
      <c r="L9018" t="s">
        <v>41280</v>
      </c>
      <c r="M9018" t="s">
        <v>41281</v>
      </c>
    </row>
    <row r="9019" spans="1:13">
      <c r="A9019" s="1" t="s">
        <v>11036</v>
      </c>
      <c r="B9019">
        <v>2.2571715274917199E-6</v>
      </c>
      <c r="C9019" s="1">
        <v>1.2462889874126499E-5</v>
      </c>
      <c r="D9019">
        <v>1</v>
      </c>
      <c r="E9019">
        <v>0.99479166666666696</v>
      </c>
      <c r="F9019">
        <v>0.99742268041237103</v>
      </c>
      <c r="G9019">
        <v>0.684782608695652</v>
      </c>
      <c r="H9019">
        <v>0.99509803921568596</v>
      </c>
      <c r="I9019">
        <v>0.9375</v>
      </c>
      <c r="J9019" s="1">
        <v>1</v>
      </c>
      <c r="K9019" t="s">
        <v>23240</v>
      </c>
      <c r="L9019" t="s">
        <v>41282</v>
      </c>
      <c r="M9019" t="s">
        <v>41283</v>
      </c>
    </row>
    <row r="9020" spans="1:13">
      <c r="A9020" s="1" t="s">
        <v>11037</v>
      </c>
      <c r="B9020">
        <v>6.8719040312956405E-7</v>
      </c>
      <c r="C9020" s="1">
        <v>4.2156636356268001E-8</v>
      </c>
      <c r="D9020">
        <v>1</v>
      </c>
      <c r="E9020">
        <v>0.98947368421052595</v>
      </c>
      <c r="F9020">
        <v>1</v>
      </c>
      <c r="G9020">
        <v>1</v>
      </c>
      <c r="H9020">
        <v>0.99484536082474195</v>
      </c>
      <c r="I9020">
        <v>1</v>
      </c>
      <c r="J9020" s="1">
        <v>0.63636363636363602</v>
      </c>
      <c r="K9020" t="s">
        <v>23238</v>
      </c>
      <c r="L9020" t="s">
        <v>41284</v>
      </c>
      <c r="M9020" t="s">
        <v>41285</v>
      </c>
    </row>
    <row r="9021" spans="1:13">
      <c r="A9021" s="1" t="s">
        <v>11038</v>
      </c>
      <c r="B9021">
        <v>2.73933651083452E-6</v>
      </c>
      <c r="C9021" s="1">
        <v>4.6296398320272399E-6</v>
      </c>
      <c r="D9021">
        <v>3.3333333333333298E-2</v>
      </c>
      <c r="E9021">
        <v>1.0869565217391301E-2</v>
      </c>
      <c r="F9021">
        <v>3.25443786982249E-2</v>
      </c>
      <c r="G9021">
        <v>0</v>
      </c>
      <c r="H9021">
        <v>1.88679245283019E-2</v>
      </c>
      <c r="I9021">
        <v>0</v>
      </c>
      <c r="J9021" s="1" t="s">
        <v>23229</v>
      </c>
      <c r="K9021" t="s">
        <v>23237</v>
      </c>
      <c r="L9021" t="s">
        <v>41286</v>
      </c>
      <c r="M9021" t="s">
        <v>41287</v>
      </c>
    </row>
    <row r="9022" spans="1:13">
      <c r="A9022" s="1" t="s">
        <v>11039</v>
      </c>
      <c r="B9022">
        <v>8.5349884149548902E-5</v>
      </c>
      <c r="C9022" s="1">
        <v>3.0432139930074698E-5</v>
      </c>
      <c r="D9022">
        <v>0.984375</v>
      </c>
      <c r="E9022">
        <v>0.92528735632183901</v>
      </c>
      <c r="F9022">
        <v>0.236413043478261</v>
      </c>
      <c r="G9022">
        <v>0.86486486486486502</v>
      </c>
      <c r="H9022">
        <v>0.25510204081632698</v>
      </c>
      <c r="I9022">
        <v>0.80357142857142905</v>
      </c>
      <c r="J9022" s="1">
        <v>1</v>
      </c>
      <c r="K9022" t="s">
        <v>23238</v>
      </c>
      <c r="L9022" t="s">
        <v>41288</v>
      </c>
      <c r="M9022" t="s">
        <v>41289</v>
      </c>
    </row>
    <row r="9023" spans="1:13">
      <c r="A9023" s="1" t="s">
        <v>11040</v>
      </c>
      <c r="B9023">
        <v>1.34689264610395E-5</v>
      </c>
      <c r="C9023" s="1">
        <v>3.49300176286192E-4</v>
      </c>
      <c r="D9023">
        <v>4.5454545454545497E-2</v>
      </c>
      <c r="E9023">
        <v>1.0416666666666701E-2</v>
      </c>
      <c r="F9023">
        <v>0.28191489361702099</v>
      </c>
      <c r="G9023">
        <v>0.48245614035087703</v>
      </c>
      <c r="H9023">
        <v>0.36792452830188699</v>
      </c>
      <c r="I9023">
        <v>0.218487394957983</v>
      </c>
      <c r="J9023" s="1">
        <v>0</v>
      </c>
      <c r="K9023" t="s">
        <v>23238</v>
      </c>
      <c r="L9023" t="s">
        <v>41290</v>
      </c>
      <c r="M9023" t="s">
        <v>41291</v>
      </c>
    </row>
    <row r="9024" spans="1:13">
      <c r="A9024" s="1" t="s">
        <v>11041</v>
      </c>
      <c r="B9024">
        <v>5.3369712958765201E-7</v>
      </c>
      <c r="C9024" s="1">
        <v>1.37684422402107E-5</v>
      </c>
      <c r="D9024">
        <v>1</v>
      </c>
      <c r="E9024">
        <v>1</v>
      </c>
      <c r="F9024">
        <v>1</v>
      </c>
      <c r="G9024">
        <v>0.98958333333333304</v>
      </c>
      <c r="H9024">
        <v>0.98958333333333304</v>
      </c>
      <c r="I9024">
        <v>0.95945945945945899</v>
      </c>
      <c r="J9024" s="1">
        <v>0</v>
      </c>
      <c r="K9024" t="s">
        <v>23238</v>
      </c>
      <c r="L9024" t="s">
        <v>41292</v>
      </c>
      <c r="M9024" t="s">
        <v>41293</v>
      </c>
    </row>
    <row r="9025" spans="1:13">
      <c r="A9025" s="1" t="s">
        <v>11042</v>
      </c>
      <c r="B9025">
        <v>3.6489883155936301E-6</v>
      </c>
      <c r="C9025" s="1">
        <v>1.37670363801988E-6</v>
      </c>
      <c r="D9025">
        <v>1</v>
      </c>
      <c r="E9025">
        <v>0.99456521739130399</v>
      </c>
      <c r="F9025">
        <v>1</v>
      </c>
      <c r="G9025">
        <v>0.67105263157894701</v>
      </c>
      <c r="H9025">
        <v>0.96739130434782605</v>
      </c>
      <c r="I9025">
        <v>1</v>
      </c>
      <c r="J9025" s="1">
        <v>1</v>
      </c>
      <c r="K9025" t="s">
        <v>23239</v>
      </c>
      <c r="L9025" t="s">
        <v>41294</v>
      </c>
      <c r="M9025" t="s">
        <v>41295</v>
      </c>
    </row>
    <row r="9026" spans="1:13">
      <c r="A9026" s="1" t="s">
        <v>11043</v>
      </c>
      <c r="B9026">
        <v>5.1577904136263697E-6</v>
      </c>
      <c r="C9026" s="1">
        <v>5.81818006680876E-5</v>
      </c>
      <c r="D9026">
        <v>0</v>
      </c>
      <c r="E9026">
        <v>5.4347826086956499E-2</v>
      </c>
      <c r="F9026">
        <v>8.4615384615384606E-2</v>
      </c>
      <c r="G9026">
        <v>2.6785714285714302E-2</v>
      </c>
      <c r="H9026">
        <v>5.7017543859649099E-2</v>
      </c>
      <c r="I9026">
        <v>1.2E-2</v>
      </c>
      <c r="J9026" s="1">
        <v>0</v>
      </c>
      <c r="K9026" t="s">
        <v>23239</v>
      </c>
      <c r="L9026" t="s">
        <v>41296</v>
      </c>
      <c r="M9026" t="s">
        <v>41297</v>
      </c>
    </row>
    <row r="9027" spans="1:13">
      <c r="A9027" s="1" t="s">
        <v>11044</v>
      </c>
      <c r="B9027">
        <v>4.9375795397821697E-5</v>
      </c>
      <c r="C9027" s="1">
        <v>7.4604418153969803E-5</v>
      </c>
      <c r="D9027">
        <v>0</v>
      </c>
      <c r="E9027">
        <v>0</v>
      </c>
      <c r="F9027">
        <v>0.27222222222222198</v>
      </c>
      <c r="G9027">
        <v>4.0540540540540501E-2</v>
      </c>
      <c r="H9027">
        <v>2.7777777777777801E-2</v>
      </c>
      <c r="I9027">
        <v>7.4626865671641798E-3</v>
      </c>
      <c r="J9027" s="1">
        <v>0</v>
      </c>
      <c r="K9027" t="s">
        <v>23238</v>
      </c>
      <c r="L9027" t="s">
        <v>41298</v>
      </c>
      <c r="M9027" t="s">
        <v>41299</v>
      </c>
    </row>
    <row r="9028" spans="1:13">
      <c r="A9028" s="1" t="s">
        <v>11045</v>
      </c>
      <c r="B9028">
        <v>3.55742082493609E-7</v>
      </c>
      <c r="C9028" s="1">
        <v>1.91878714488534E-7</v>
      </c>
      <c r="D9028">
        <v>1</v>
      </c>
      <c r="E9028">
        <v>1</v>
      </c>
      <c r="F9028">
        <v>0.99459459459459498</v>
      </c>
      <c r="G9028">
        <v>0.67272727272727295</v>
      </c>
      <c r="H9028">
        <v>0.98170731707317105</v>
      </c>
      <c r="I9028">
        <v>0.91584158415841599</v>
      </c>
      <c r="J9028" s="1" t="s">
        <v>23229</v>
      </c>
      <c r="K9028" t="s">
        <v>23238</v>
      </c>
      <c r="L9028" t="s">
        <v>41300</v>
      </c>
      <c r="M9028" t="s">
        <v>41301</v>
      </c>
    </row>
    <row r="9029" spans="1:13">
      <c r="A9029" s="1" t="s">
        <v>11046</v>
      </c>
      <c r="B9029">
        <v>1.32998245552639E-5</v>
      </c>
      <c r="C9029" s="1">
        <v>5.38437424390196E-6</v>
      </c>
      <c r="D9029">
        <v>0</v>
      </c>
      <c r="E9029">
        <v>0</v>
      </c>
      <c r="F9029">
        <v>4.6242774566474E-2</v>
      </c>
      <c r="G9029">
        <v>0</v>
      </c>
      <c r="H9029">
        <v>0</v>
      </c>
      <c r="I9029">
        <v>0</v>
      </c>
      <c r="J9029" s="1">
        <v>0</v>
      </c>
      <c r="K9029" t="s">
        <v>23241</v>
      </c>
      <c r="L9029" t="s">
        <v>41302</v>
      </c>
      <c r="M9029" t="s">
        <v>41303</v>
      </c>
    </row>
    <row r="9030" spans="1:13">
      <c r="A9030" s="1" t="s">
        <v>11047</v>
      </c>
      <c r="B9030">
        <v>0</v>
      </c>
      <c r="C9030" s="1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 s="1">
        <v>0</v>
      </c>
      <c r="K9030" t="s">
        <v>23238</v>
      </c>
      <c r="L9030" t="s">
        <v>41304</v>
      </c>
      <c r="M9030" t="s">
        <v>41305</v>
      </c>
    </row>
    <row r="9031" spans="1:13">
      <c r="A9031" s="1" t="s">
        <v>11048</v>
      </c>
      <c r="B9031">
        <v>4.7359560010063799E-5</v>
      </c>
      <c r="C9031" s="1">
        <v>2.75443253575659E-5</v>
      </c>
      <c r="D9031">
        <v>0.421875</v>
      </c>
      <c r="E9031">
        <v>0.15384615384615399</v>
      </c>
      <c r="F9031">
        <v>0.27297297297297302</v>
      </c>
      <c r="G9031">
        <v>5.5555555555555601E-2</v>
      </c>
      <c r="H9031">
        <v>0.36842105263157898</v>
      </c>
      <c r="I9031">
        <v>0.109375</v>
      </c>
      <c r="J9031" s="1">
        <v>0.05</v>
      </c>
      <c r="K9031" t="s">
        <v>23238</v>
      </c>
      <c r="L9031" t="s">
        <v>41306</v>
      </c>
      <c r="M9031" t="s">
        <v>41307</v>
      </c>
    </row>
    <row r="9032" spans="1:13">
      <c r="A9032" s="1" t="s">
        <v>11049</v>
      </c>
      <c r="B9032">
        <v>2.1249273946172099E-4</v>
      </c>
      <c r="C9032" s="1">
        <v>1.2812051252950701E-5</v>
      </c>
      <c r="D9032">
        <v>3.125E-2</v>
      </c>
      <c r="E9032">
        <v>0.268421052631579</v>
      </c>
      <c r="F9032">
        <v>1.2953367875647701E-2</v>
      </c>
      <c r="G9032">
        <v>0.04</v>
      </c>
      <c r="H9032">
        <v>4.9019607843137298E-3</v>
      </c>
      <c r="I9032">
        <v>4.8387096774193498E-2</v>
      </c>
      <c r="J9032" s="1">
        <v>0</v>
      </c>
      <c r="K9032" t="s">
        <v>23241</v>
      </c>
      <c r="L9032" t="s">
        <v>41308</v>
      </c>
      <c r="M9032" t="s">
        <v>41309</v>
      </c>
    </row>
    <row r="9033" spans="1:13">
      <c r="A9033" s="1" t="s">
        <v>11050</v>
      </c>
      <c r="B9033">
        <v>5.0395899645880305E-4</v>
      </c>
      <c r="C9033" s="1">
        <v>1.0115613645165099E-6</v>
      </c>
      <c r="D9033">
        <v>0.71428571428571397</v>
      </c>
      <c r="E9033">
        <v>0.82</v>
      </c>
      <c r="F9033">
        <v>0.14012738853503201</v>
      </c>
      <c r="G9033">
        <v>0.83035714285714302</v>
      </c>
      <c r="H9033">
        <v>8.7912087912087905E-2</v>
      </c>
      <c r="I9033">
        <v>0.59545454545454501</v>
      </c>
      <c r="J9033" s="1" t="s">
        <v>23229</v>
      </c>
      <c r="K9033" t="s">
        <v>23240</v>
      </c>
      <c r="L9033" t="s">
        <v>41310</v>
      </c>
      <c r="M9033" t="s">
        <v>41311</v>
      </c>
    </row>
    <row r="9034" spans="1:13">
      <c r="A9034" s="1" t="s">
        <v>11051</v>
      </c>
      <c r="B9034">
        <v>3.5272054332971099E-6</v>
      </c>
      <c r="C9034" s="1">
        <v>1.2610329967740099E-9</v>
      </c>
      <c r="D9034">
        <v>0.96666666666666667</v>
      </c>
      <c r="E9034">
        <v>0.99242424242424243</v>
      </c>
      <c r="F9034">
        <v>1</v>
      </c>
      <c r="G9034">
        <v>1</v>
      </c>
      <c r="H9034">
        <v>1</v>
      </c>
      <c r="I9034">
        <v>1</v>
      </c>
      <c r="J9034" s="1">
        <v>1</v>
      </c>
      <c r="K9034" t="s">
        <v>23244</v>
      </c>
      <c r="L9034" t="s">
        <v>41312</v>
      </c>
      <c r="M9034" t="s">
        <v>41313</v>
      </c>
    </row>
    <row r="9035" spans="1:13">
      <c r="A9035" s="1" t="s">
        <v>11052</v>
      </c>
      <c r="B9035">
        <v>2.58583434455061E-5</v>
      </c>
      <c r="C9035" s="1">
        <v>1.8820167779142599E-4</v>
      </c>
      <c r="D9035">
        <v>0.2</v>
      </c>
      <c r="E9035">
        <v>0</v>
      </c>
      <c r="F9035">
        <v>0.24127906976744201</v>
      </c>
      <c r="G9035">
        <v>0.68965517241379304</v>
      </c>
      <c r="H9035">
        <v>0.126436781609195</v>
      </c>
      <c r="I9035">
        <v>0.43333333333333302</v>
      </c>
      <c r="J9035" s="1">
        <v>0.9</v>
      </c>
      <c r="K9035" t="s">
        <v>23241</v>
      </c>
      <c r="L9035" t="s">
        <v>41314</v>
      </c>
      <c r="M9035" t="s">
        <v>41315</v>
      </c>
    </row>
    <row r="9036" spans="1:13">
      <c r="A9036" s="1" t="s">
        <v>11053</v>
      </c>
      <c r="B9036">
        <v>3.00986843848297E-6</v>
      </c>
      <c r="C9036" s="1">
        <v>3.2633612712266099E-7</v>
      </c>
      <c r="D9036">
        <v>7.4074074074074098E-2</v>
      </c>
      <c r="E9036">
        <v>0</v>
      </c>
      <c r="F9036">
        <v>1.8324607329842899E-2</v>
      </c>
      <c r="G9036">
        <v>0</v>
      </c>
      <c r="H9036">
        <v>0</v>
      </c>
      <c r="I9036">
        <v>0</v>
      </c>
      <c r="J9036" s="1">
        <v>0</v>
      </c>
      <c r="K9036" t="s">
        <v>23239</v>
      </c>
      <c r="L9036" t="s">
        <v>41316</v>
      </c>
      <c r="M9036" t="s">
        <v>41317</v>
      </c>
    </row>
    <row r="9037" spans="1:13">
      <c r="A9037" s="1" t="s">
        <v>11054</v>
      </c>
      <c r="B9037">
        <v>3.9048949079313603E-5</v>
      </c>
      <c r="C9037" s="1">
        <v>9.0509209254879795E-6</v>
      </c>
      <c r="D9037">
        <v>0.80645161290322598</v>
      </c>
      <c r="E9037">
        <v>0.96470588235294097</v>
      </c>
      <c r="F9037">
        <v>0.75624999999999998</v>
      </c>
      <c r="G9037">
        <v>0.72727272727272696</v>
      </c>
      <c r="H9037">
        <v>0.86956521739130399</v>
      </c>
      <c r="I9037">
        <v>0.71428571428571397</v>
      </c>
      <c r="J9037" s="1" t="s">
        <v>23229</v>
      </c>
      <c r="K9037" t="s">
        <v>23242</v>
      </c>
      <c r="L9037" t="s">
        <v>41318</v>
      </c>
      <c r="M9037" t="s">
        <v>41319</v>
      </c>
    </row>
    <row r="9038" spans="1:13">
      <c r="A9038" s="1" t="s">
        <v>11055</v>
      </c>
      <c r="B9038">
        <v>5.0156626177919797E-5</v>
      </c>
      <c r="C9038" s="1">
        <v>1.1171333310888999E-5</v>
      </c>
      <c r="D9038">
        <v>0.57999999999999996</v>
      </c>
      <c r="E9038">
        <v>0.55434782608695699</v>
      </c>
      <c r="F9038">
        <v>0.38775510204081598</v>
      </c>
      <c r="G9038">
        <v>0.58333333333333304</v>
      </c>
      <c r="H9038">
        <v>0.28169014084506999</v>
      </c>
      <c r="I9038">
        <v>0.5</v>
      </c>
      <c r="J9038" s="1">
        <v>0</v>
      </c>
      <c r="K9038" t="s">
        <v>23241</v>
      </c>
      <c r="L9038" t="s">
        <v>41320</v>
      </c>
      <c r="M9038" t="s">
        <v>41321</v>
      </c>
    </row>
    <row r="9039" spans="1:13">
      <c r="A9039" s="1" t="s">
        <v>11056</v>
      </c>
      <c r="B9039">
        <v>2.0808285014093399E-5</v>
      </c>
      <c r="C9039" s="1">
        <v>2.5478690825433102E-4</v>
      </c>
      <c r="D9039">
        <v>0.26470588235294101</v>
      </c>
      <c r="E9039">
        <v>0.25555555555555598</v>
      </c>
      <c r="F9039">
        <v>0.75572519083969503</v>
      </c>
      <c r="G9039">
        <v>0.41666666666666702</v>
      </c>
      <c r="H9039">
        <v>0.25</v>
      </c>
      <c r="I9039">
        <v>0.4375</v>
      </c>
      <c r="J9039" s="1">
        <v>0</v>
      </c>
      <c r="K9039" t="s">
        <v>23237</v>
      </c>
      <c r="L9039" t="s">
        <v>41322</v>
      </c>
      <c r="M9039" t="s">
        <v>41323</v>
      </c>
    </row>
    <row r="9040" spans="1:13">
      <c r="A9040" s="1" t="s">
        <v>11057</v>
      </c>
      <c r="B9040">
        <v>4.6053400419930003E-5</v>
      </c>
      <c r="C9040" s="1">
        <v>1.2507831573591399E-4</v>
      </c>
      <c r="D9040">
        <v>0.96875</v>
      </c>
      <c r="E9040">
        <v>1</v>
      </c>
      <c r="F9040">
        <v>0.73076923076923095</v>
      </c>
      <c r="G9040">
        <v>0.98076923076923095</v>
      </c>
      <c r="H9040">
        <v>0.87168141592920401</v>
      </c>
      <c r="I9040">
        <v>0.98695652173912995</v>
      </c>
      <c r="J9040" s="1">
        <v>1</v>
      </c>
      <c r="K9040" t="s">
        <v>23238</v>
      </c>
      <c r="L9040" t="s">
        <v>41324</v>
      </c>
      <c r="M9040" t="s">
        <v>41325</v>
      </c>
    </row>
    <row r="9041" spans="1:13">
      <c r="A9041" s="1" t="s">
        <v>11058</v>
      </c>
      <c r="B9041">
        <v>1.40466721195105E-5</v>
      </c>
      <c r="C9041" s="1">
        <v>4.39028552522253E-6</v>
      </c>
      <c r="D9041">
        <v>0.209677419354839</v>
      </c>
      <c r="E9041">
        <v>0.23913043478260901</v>
      </c>
      <c r="F9041">
        <v>5.9748427672956003E-2</v>
      </c>
      <c r="G9041">
        <v>0.43055555555555602</v>
      </c>
      <c r="H9041">
        <v>7.8947368421052599E-2</v>
      </c>
      <c r="I9041">
        <v>0.32</v>
      </c>
      <c r="J9041" s="1">
        <v>0</v>
      </c>
      <c r="K9041" t="s">
        <v>23242</v>
      </c>
      <c r="L9041" t="s">
        <v>41326</v>
      </c>
      <c r="M9041" t="s">
        <v>41327</v>
      </c>
    </row>
    <row r="9042" spans="1:13">
      <c r="A9042" s="1" t="s">
        <v>11059</v>
      </c>
      <c r="B9042">
        <v>7.5572562318524097E-6</v>
      </c>
      <c r="C9042" s="1">
        <v>8.9670595000267494E-6</v>
      </c>
      <c r="D9042">
        <v>0.13043478260869601</v>
      </c>
      <c r="E9042">
        <v>0.21153846153846201</v>
      </c>
      <c r="F9042">
        <v>5.7471264367816098E-2</v>
      </c>
      <c r="G9042">
        <v>0</v>
      </c>
      <c r="H9042">
        <v>1.6129032258064498E-2</v>
      </c>
      <c r="I9042">
        <v>9.1549295774647904E-2</v>
      </c>
      <c r="J9042" s="1">
        <v>0</v>
      </c>
      <c r="K9042" t="s">
        <v>23238</v>
      </c>
      <c r="L9042" t="s">
        <v>41328</v>
      </c>
      <c r="M9042" t="s">
        <v>41329</v>
      </c>
    </row>
    <row r="9043" spans="1:13">
      <c r="A9043" s="1" t="s">
        <v>11060</v>
      </c>
      <c r="B9043">
        <v>1.3160526868836799E-4</v>
      </c>
      <c r="C9043" s="1">
        <v>8.9474743326929398E-6</v>
      </c>
      <c r="D9043">
        <v>0.91935483870967705</v>
      </c>
      <c r="E9043">
        <v>0.55376344086021501</v>
      </c>
      <c r="F9043">
        <v>0.87760416666666696</v>
      </c>
      <c r="G9043">
        <v>0.26595744680851102</v>
      </c>
      <c r="H9043">
        <v>0.93367346938775497</v>
      </c>
      <c r="I9043">
        <v>0.46753246753246802</v>
      </c>
      <c r="J9043" s="1" t="s">
        <v>23229</v>
      </c>
      <c r="K9043" t="s">
        <v>23241</v>
      </c>
      <c r="L9043" t="s">
        <v>41330</v>
      </c>
      <c r="M9043" t="s">
        <v>41331</v>
      </c>
    </row>
    <row r="9044" spans="1:13">
      <c r="A9044" s="1" t="s">
        <v>11061</v>
      </c>
      <c r="B9044">
        <v>8.8833504947159303E-5</v>
      </c>
      <c r="C9044" s="1">
        <v>1.07042337487132E-4</v>
      </c>
      <c r="D9044">
        <v>1</v>
      </c>
      <c r="E9044">
        <v>0.98947368421052595</v>
      </c>
      <c r="F9044">
        <v>0.71907216494845405</v>
      </c>
      <c r="G9044">
        <v>0.22448979591836701</v>
      </c>
      <c r="H9044">
        <v>0.56565656565656597</v>
      </c>
      <c r="I9044">
        <v>0.4765625</v>
      </c>
      <c r="J9044" s="1">
        <v>0.95454545454545503</v>
      </c>
      <c r="K9044" t="s">
        <v>23240</v>
      </c>
      <c r="L9044" t="s">
        <v>41332</v>
      </c>
      <c r="M9044" t="s">
        <v>41333</v>
      </c>
    </row>
    <row r="9045" spans="1:13">
      <c r="A9045" s="1" t="s">
        <v>11062</v>
      </c>
      <c r="B9045">
        <v>8.1922307571222805E-4</v>
      </c>
      <c r="C9045" s="1">
        <v>7.4549684206870598E-5</v>
      </c>
      <c r="D9045">
        <v>0.390625</v>
      </c>
      <c r="E9045">
        <v>0.86458333333333304</v>
      </c>
      <c r="F9045">
        <v>1.7948717948717899E-2</v>
      </c>
      <c r="G9045">
        <v>0.79310344827586199</v>
      </c>
      <c r="H9045">
        <v>7.9646017699115002E-2</v>
      </c>
      <c r="I9045">
        <v>0.621848739495798</v>
      </c>
      <c r="J9045" s="1">
        <v>0.5</v>
      </c>
      <c r="K9045" t="s">
        <v>23240</v>
      </c>
      <c r="L9045" t="s">
        <v>41334</v>
      </c>
      <c r="M9045" t="s">
        <v>41335</v>
      </c>
    </row>
    <row r="9046" spans="1:13">
      <c r="A9046" s="1" t="s">
        <v>11063</v>
      </c>
      <c r="B9046">
        <v>8.3448385864780001E-7</v>
      </c>
      <c r="C9046" s="1">
        <v>1.2540564123597901E-7</v>
      </c>
      <c r="D9046">
        <v>1</v>
      </c>
      <c r="E9046">
        <v>1</v>
      </c>
      <c r="F9046">
        <v>1</v>
      </c>
      <c r="G9046">
        <v>0.97368421052631604</v>
      </c>
      <c r="H9046">
        <v>0.93421052631578905</v>
      </c>
      <c r="I9046">
        <v>0.99593495934959397</v>
      </c>
      <c r="J9046" s="1">
        <v>1</v>
      </c>
      <c r="K9046" t="s">
        <v>23240</v>
      </c>
      <c r="L9046" t="s">
        <v>41336</v>
      </c>
      <c r="M9046" t="s">
        <v>41337</v>
      </c>
    </row>
    <row r="9047" spans="1:13">
      <c r="A9047" s="1" t="s">
        <v>11064</v>
      </c>
      <c r="B9047">
        <v>2.4480931922151601E-6</v>
      </c>
      <c r="C9047" s="1">
        <v>2.9805143373863698E-5</v>
      </c>
      <c r="D9047">
        <v>1</v>
      </c>
      <c r="E9047">
        <v>1</v>
      </c>
      <c r="F9047">
        <v>1</v>
      </c>
      <c r="G9047">
        <v>0.74038461538461497</v>
      </c>
      <c r="H9047">
        <v>1</v>
      </c>
      <c r="I9047">
        <v>0.79716981132075504</v>
      </c>
      <c r="J9047" s="1">
        <v>1</v>
      </c>
      <c r="K9047" t="s">
        <v>23238</v>
      </c>
      <c r="L9047" t="s">
        <v>41338</v>
      </c>
      <c r="M9047" t="s">
        <v>41339</v>
      </c>
    </row>
    <row r="9048" spans="1:13">
      <c r="A9048" s="1" t="s">
        <v>11065</v>
      </c>
      <c r="B9048">
        <v>2.8948711405521401E-5</v>
      </c>
      <c r="C9048" s="1">
        <v>1.04373415348641E-4</v>
      </c>
      <c r="D9048">
        <v>0.234375</v>
      </c>
      <c r="E9048">
        <v>0.48404255319148898</v>
      </c>
      <c r="F9048">
        <v>0.14871794871794899</v>
      </c>
      <c r="G9048">
        <v>2.83018867924528E-2</v>
      </c>
      <c r="H9048">
        <v>9.2105263157894704E-2</v>
      </c>
      <c r="I9048">
        <v>0.219512195121951</v>
      </c>
      <c r="J9048" s="1">
        <v>1</v>
      </c>
      <c r="K9048" t="s">
        <v>23241</v>
      </c>
      <c r="L9048" t="s">
        <v>41340</v>
      </c>
      <c r="M9048" t="s">
        <v>41341</v>
      </c>
    </row>
    <row r="9049" spans="1:13">
      <c r="A9049" s="1" t="s">
        <v>11066</v>
      </c>
      <c r="B9049">
        <v>1.05839519307656E-5</v>
      </c>
      <c r="C9049" s="1">
        <v>4.7580938432688601E-5</v>
      </c>
      <c r="D9049">
        <v>0</v>
      </c>
      <c r="E9049">
        <v>6.0240963855421699E-3</v>
      </c>
      <c r="F9049">
        <v>4.4270833333333301E-2</v>
      </c>
      <c r="G9049">
        <v>0</v>
      </c>
      <c r="H9049">
        <v>0.134146341463415</v>
      </c>
      <c r="I9049">
        <v>9.5000000000000001E-2</v>
      </c>
      <c r="J9049" s="1">
        <v>0</v>
      </c>
      <c r="K9049" t="s">
        <v>23241</v>
      </c>
      <c r="L9049" t="s">
        <v>41342</v>
      </c>
      <c r="M9049" t="s">
        <v>41343</v>
      </c>
    </row>
    <row r="9050" spans="1:13">
      <c r="A9050" s="1" t="s">
        <v>11067</v>
      </c>
      <c r="B9050">
        <v>7.1202030711405605E-7</v>
      </c>
      <c r="C9050" s="1">
        <v>1.86617849480986E-6</v>
      </c>
      <c r="D9050">
        <v>0</v>
      </c>
      <c r="E9050">
        <v>0</v>
      </c>
      <c r="F9050">
        <v>3.1645569620253199E-3</v>
      </c>
      <c r="G9050">
        <v>0</v>
      </c>
      <c r="H9050">
        <v>5.3763440860215101E-3</v>
      </c>
      <c r="I9050">
        <v>5.1546391752577301E-3</v>
      </c>
      <c r="J9050" s="1">
        <v>1</v>
      </c>
      <c r="K9050" t="s">
        <v>23242</v>
      </c>
      <c r="L9050" t="s">
        <v>41344</v>
      </c>
      <c r="M9050" t="s">
        <v>41345</v>
      </c>
    </row>
    <row r="9051" spans="1:13">
      <c r="A9051" s="1" t="s">
        <v>11068</v>
      </c>
      <c r="B9051">
        <v>3.4698977011277398E-8</v>
      </c>
      <c r="C9051" s="1">
        <v>2.4729549512082198E-6</v>
      </c>
      <c r="D9051">
        <v>1</v>
      </c>
      <c r="E9051">
        <v>1</v>
      </c>
      <c r="F9051">
        <v>0.95</v>
      </c>
      <c r="G9051">
        <v>1</v>
      </c>
      <c r="H9051">
        <v>1</v>
      </c>
      <c r="I9051">
        <v>1</v>
      </c>
      <c r="J9051" s="1">
        <v>1</v>
      </c>
      <c r="K9051" t="s">
        <v>23238</v>
      </c>
      <c r="L9051" t="s">
        <v>41346</v>
      </c>
      <c r="M9051" t="s">
        <v>41347</v>
      </c>
    </row>
    <row r="9052" spans="1:13">
      <c r="A9052" s="1" t="s">
        <v>11069</v>
      </c>
      <c r="B9052">
        <v>1.4305026474678801E-7</v>
      </c>
      <c r="C9052" s="1">
        <v>1.12464267242453E-8</v>
      </c>
      <c r="D9052">
        <v>0.92592592592592604</v>
      </c>
      <c r="E9052">
        <v>0.97333333333333305</v>
      </c>
      <c r="F9052">
        <v>0.981958762886598</v>
      </c>
      <c r="G9052">
        <v>0.96739130434782605</v>
      </c>
      <c r="H9052">
        <v>0.99519230769230804</v>
      </c>
      <c r="I9052">
        <v>0.99450549450549497</v>
      </c>
      <c r="J9052" s="1" t="s">
        <v>23229</v>
      </c>
      <c r="K9052" t="s">
        <v>23240</v>
      </c>
      <c r="L9052" t="s">
        <v>41348</v>
      </c>
      <c r="M9052" t="s">
        <v>41349</v>
      </c>
    </row>
    <row r="9053" spans="1:13">
      <c r="A9053" s="1" t="s">
        <v>11070</v>
      </c>
      <c r="B9053">
        <v>2.5757955498589299E-8</v>
      </c>
      <c r="C9053" s="1">
        <v>7.7167862163402996E-5</v>
      </c>
      <c r="D9053">
        <v>0.57142857142857095</v>
      </c>
      <c r="E9053">
        <v>0.715189873417722</v>
      </c>
      <c r="F9053">
        <v>0.340425531914894</v>
      </c>
      <c r="G9053">
        <v>0.42647058823529399</v>
      </c>
      <c r="H9053">
        <v>0.190909090909091</v>
      </c>
      <c r="I9053">
        <v>0.21590909090909099</v>
      </c>
      <c r="J9053" s="1" t="s">
        <v>23229</v>
      </c>
      <c r="K9053" t="s">
        <v>23242</v>
      </c>
      <c r="L9053" t="s">
        <v>41350</v>
      </c>
      <c r="M9053" t="s">
        <v>41351</v>
      </c>
    </row>
    <row r="9054" spans="1:13">
      <c r="A9054" s="1" t="s">
        <v>11071</v>
      </c>
      <c r="B9054">
        <v>1.96389256602082E-5</v>
      </c>
      <c r="C9054" s="1">
        <v>3.36434341077393E-6</v>
      </c>
      <c r="D9054">
        <v>8.0645161290322606E-2</v>
      </c>
      <c r="E9054">
        <v>3.6842105263157898E-2</v>
      </c>
      <c r="F9054">
        <v>5.1546391752577301E-3</v>
      </c>
      <c r="G9054">
        <v>0</v>
      </c>
      <c r="H9054">
        <v>8.8495575221238902E-3</v>
      </c>
      <c r="I9054">
        <v>8.0508474576271194E-2</v>
      </c>
      <c r="J9054" s="1">
        <v>0</v>
      </c>
      <c r="K9054" t="s">
        <v>23239</v>
      </c>
      <c r="L9054" t="s">
        <v>41352</v>
      </c>
      <c r="M9054" t="s">
        <v>41353</v>
      </c>
    </row>
    <row r="9055" spans="1:13">
      <c r="A9055" s="1" t="s">
        <v>11072</v>
      </c>
      <c r="B9055">
        <v>1.4054663555637599E-5</v>
      </c>
      <c r="C9055" s="1">
        <v>8.5887484565245794E-6</v>
      </c>
      <c r="D9055">
        <v>1</v>
      </c>
      <c r="E9055">
        <v>0.99382716049382702</v>
      </c>
      <c r="F9055">
        <v>0.92567567567567599</v>
      </c>
      <c r="G9055">
        <v>1</v>
      </c>
      <c r="H9055">
        <v>0.96610169491525399</v>
      </c>
      <c r="I9055">
        <v>0.98750000000000004</v>
      </c>
      <c r="J9055" s="1" t="s">
        <v>23229</v>
      </c>
      <c r="K9055" t="s">
        <v>23240</v>
      </c>
      <c r="L9055" t="s">
        <v>41354</v>
      </c>
      <c r="M9055" t="s">
        <v>41355</v>
      </c>
    </row>
    <row r="9056" spans="1:13">
      <c r="A9056" s="1" t="s">
        <v>11073</v>
      </c>
      <c r="B9056">
        <v>7.7483882517642404E-8</v>
      </c>
      <c r="C9056" s="1">
        <v>2.8128634758012101E-6</v>
      </c>
      <c r="D9056">
        <v>1</v>
      </c>
      <c r="E9056">
        <v>1</v>
      </c>
      <c r="F9056">
        <v>0.93617021276595702</v>
      </c>
      <c r="G9056">
        <v>1</v>
      </c>
      <c r="H9056">
        <v>0.963917525773196</v>
      </c>
      <c r="I9056">
        <v>1</v>
      </c>
      <c r="J9056" s="1">
        <v>1</v>
      </c>
      <c r="K9056" t="s">
        <v>23237</v>
      </c>
      <c r="L9056" t="s">
        <v>41356</v>
      </c>
      <c r="M9056" t="s">
        <v>41357</v>
      </c>
    </row>
    <row r="9057" spans="1:13">
      <c r="A9057" s="1" t="s">
        <v>11074</v>
      </c>
      <c r="B9057">
        <v>2.1219273673879201E-5</v>
      </c>
      <c r="C9057" s="1">
        <v>8.8114578886348798E-8</v>
      </c>
      <c r="D9057">
        <v>1</v>
      </c>
      <c r="E9057">
        <v>1</v>
      </c>
      <c r="F9057">
        <v>0.77112676056338003</v>
      </c>
      <c r="G9057">
        <v>0.969387755102041</v>
      </c>
      <c r="H9057">
        <v>0.81313131313131304</v>
      </c>
      <c r="I9057">
        <v>0.97023809523809501</v>
      </c>
      <c r="J9057" s="1">
        <v>1</v>
      </c>
      <c r="K9057" t="s">
        <v>23238</v>
      </c>
      <c r="L9057" t="s">
        <v>41358</v>
      </c>
      <c r="M9057" t="s">
        <v>41359</v>
      </c>
    </row>
    <row r="9058" spans="1:13">
      <c r="A9058" s="1" t="s">
        <v>11075</v>
      </c>
      <c r="B9058">
        <v>1.67121655593386E-6</v>
      </c>
      <c r="C9058" s="1">
        <v>9.0781237180728402E-7</v>
      </c>
      <c r="D9058">
        <v>1</v>
      </c>
      <c r="E9058">
        <v>0.99090909090909096</v>
      </c>
      <c r="F9058">
        <v>0.98285714285714298</v>
      </c>
      <c r="G9058">
        <v>0.99137931034482796</v>
      </c>
      <c r="H9058">
        <v>0.990291262135922</v>
      </c>
      <c r="I9058">
        <v>0.96315789473684199</v>
      </c>
      <c r="J9058" s="1">
        <v>1</v>
      </c>
      <c r="K9058" t="s">
        <v>23238</v>
      </c>
      <c r="L9058" t="s">
        <v>41360</v>
      </c>
      <c r="M9058" t="s">
        <v>41361</v>
      </c>
    </row>
    <row r="9059" spans="1:13">
      <c r="A9059" s="1" t="s">
        <v>11076</v>
      </c>
      <c r="B9059">
        <v>3.04966805435401E-6</v>
      </c>
      <c r="C9059" s="1">
        <v>7.3204000949989999E-6</v>
      </c>
      <c r="D9059">
        <v>1</v>
      </c>
      <c r="E9059">
        <v>1</v>
      </c>
      <c r="F9059">
        <v>0.94198895027624296</v>
      </c>
      <c r="G9059">
        <v>1</v>
      </c>
      <c r="H9059">
        <v>1</v>
      </c>
      <c r="I9059">
        <v>1</v>
      </c>
      <c r="J9059" s="1">
        <v>1</v>
      </c>
      <c r="K9059" t="s">
        <v>23238</v>
      </c>
      <c r="L9059" t="s">
        <v>41362</v>
      </c>
      <c r="M9059" t="s">
        <v>41363</v>
      </c>
    </row>
    <row r="9060" spans="1:13">
      <c r="A9060" s="1" t="s">
        <v>11077</v>
      </c>
      <c r="B9060">
        <v>3.5678415945923598E-5</v>
      </c>
      <c r="C9060" s="1">
        <v>1.9408851360690501E-5</v>
      </c>
      <c r="D9060">
        <v>0.74137931034482796</v>
      </c>
      <c r="E9060">
        <v>0.71875</v>
      </c>
      <c r="F9060">
        <v>0.96820809248554895</v>
      </c>
      <c r="G9060">
        <v>0.80263157894736803</v>
      </c>
      <c r="H9060">
        <v>0.98876404494381998</v>
      </c>
      <c r="I9060">
        <v>0.70967741935483897</v>
      </c>
      <c r="J9060" s="1">
        <v>1</v>
      </c>
      <c r="K9060" t="s">
        <v>23242</v>
      </c>
      <c r="L9060" t="s">
        <v>41364</v>
      </c>
      <c r="M9060" t="s">
        <v>41365</v>
      </c>
    </row>
    <row r="9061" spans="1:13">
      <c r="A9061" s="1" t="s">
        <v>11078</v>
      </c>
      <c r="B9061">
        <v>0</v>
      </c>
      <c r="C9061" s="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 s="1">
        <v>0.18181818181818199</v>
      </c>
      <c r="K9061" t="s">
        <v>23241</v>
      </c>
      <c r="L9061" t="s">
        <v>41366</v>
      </c>
      <c r="M9061" t="s">
        <v>41367</v>
      </c>
    </row>
    <row r="9062" spans="1:13">
      <c r="A9062" s="1" t="s">
        <v>11079</v>
      </c>
      <c r="B9062">
        <v>2.1480713269022599E-5</v>
      </c>
      <c r="C9062" s="1">
        <v>3.8068723710925398E-6</v>
      </c>
      <c r="D9062">
        <v>3.125E-2</v>
      </c>
      <c r="E9062">
        <v>2.3529411764705899E-2</v>
      </c>
      <c r="F9062">
        <v>2.3684210526315801E-2</v>
      </c>
      <c r="G9062">
        <v>0</v>
      </c>
      <c r="H9062">
        <v>9.45945945945946E-2</v>
      </c>
      <c r="I9062">
        <v>1.2500000000000001E-2</v>
      </c>
      <c r="J9062" s="1">
        <v>0</v>
      </c>
      <c r="K9062" t="s">
        <v>23238</v>
      </c>
      <c r="L9062" t="s">
        <v>41368</v>
      </c>
      <c r="M9062" t="s">
        <v>41369</v>
      </c>
    </row>
    <row r="9063" spans="1:13">
      <c r="A9063" s="1" t="s">
        <v>11080</v>
      </c>
      <c r="B9063">
        <v>2.05453266568568E-7</v>
      </c>
      <c r="C9063" s="1">
        <v>8.0164633907790897E-7</v>
      </c>
      <c r="D9063">
        <v>1</v>
      </c>
      <c r="E9063">
        <v>0.99479166666666696</v>
      </c>
      <c r="F9063">
        <v>0.997435897435897</v>
      </c>
      <c r="G9063">
        <v>0.97321428571428603</v>
      </c>
      <c r="H9063">
        <v>0.99549549549549599</v>
      </c>
      <c r="I9063">
        <v>0.96747967479674801</v>
      </c>
      <c r="J9063" s="1">
        <v>1</v>
      </c>
      <c r="K9063" t="s">
        <v>23238</v>
      </c>
      <c r="L9063" t="s">
        <v>41370</v>
      </c>
      <c r="M9063" t="s">
        <v>41371</v>
      </c>
    </row>
    <row r="9064" spans="1:13">
      <c r="A9064" s="1" t="s">
        <v>11081</v>
      </c>
      <c r="B9064">
        <v>7.4608477654930805E-7</v>
      </c>
      <c r="C9064" s="1">
        <v>2.2001151604747999E-6</v>
      </c>
      <c r="D9064">
        <v>0</v>
      </c>
      <c r="E9064">
        <v>6.7567567567567597E-3</v>
      </c>
      <c r="F9064">
        <v>2.5641025641025602E-3</v>
      </c>
      <c r="G9064">
        <v>2.83018867924528E-2</v>
      </c>
      <c r="H9064">
        <v>0</v>
      </c>
      <c r="I9064">
        <v>2.5862068965517199E-2</v>
      </c>
      <c r="J9064" s="1">
        <v>0</v>
      </c>
      <c r="K9064" t="s">
        <v>23237</v>
      </c>
      <c r="L9064" t="s">
        <v>41372</v>
      </c>
      <c r="M9064" t="s">
        <v>41373</v>
      </c>
    </row>
    <row r="9065" spans="1:13">
      <c r="A9065" s="1" t="s">
        <v>11082</v>
      </c>
      <c r="B9065">
        <v>5.9331016830549898E-5</v>
      </c>
      <c r="C9065" s="1">
        <v>3.7675918845303298E-6</v>
      </c>
      <c r="D9065">
        <v>0.14285714285714299</v>
      </c>
      <c r="E9065">
        <v>0.25</v>
      </c>
      <c r="F9065">
        <v>1.12994350282486E-2</v>
      </c>
      <c r="G9065">
        <v>0</v>
      </c>
      <c r="H9065">
        <v>0</v>
      </c>
      <c r="I9065">
        <v>6.6265060240963902E-2</v>
      </c>
      <c r="J9065" s="1">
        <v>1</v>
      </c>
      <c r="K9065" t="s">
        <v>23239</v>
      </c>
      <c r="L9065" t="s">
        <v>41374</v>
      </c>
      <c r="M9065" t="s">
        <v>41375</v>
      </c>
    </row>
    <row r="9066" spans="1:13">
      <c r="A9066" s="1" t="s">
        <v>11083</v>
      </c>
      <c r="B9066">
        <v>3.1419011376975798E-10</v>
      </c>
      <c r="C9066" s="1">
        <v>9.6165185502902696E-6</v>
      </c>
      <c r="D9066">
        <v>0.76923076923076905</v>
      </c>
      <c r="E9066">
        <v>1</v>
      </c>
      <c r="F9066">
        <v>0.81092436974789905</v>
      </c>
      <c r="G9066">
        <v>0.70689655172413801</v>
      </c>
      <c r="H9066">
        <v>0.37704918032786899</v>
      </c>
      <c r="I9066">
        <v>0.5625</v>
      </c>
      <c r="J9066" s="1">
        <v>0</v>
      </c>
      <c r="K9066" t="s">
        <v>23241</v>
      </c>
      <c r="L9066" t="s">
        <v>41376</v>
      </c>
      <c r="M9066" t="s">
        <v>41377</v>
      </c>
    </row>
    <row r="9067" spans="1:13">
      <c r="A9067" s="1" t="s">
        <v>11084</v>
      </c>
      <c r="B9067">
        <v>6.5832299034983299E-4</v>
      </c>
      <c r="C9067" s="1">
        <v>1.3514651055605599E-5</v>
      </c>
      <c r="D9067">
        <v>0.32758620689655205</v>
      </c>
      <c r="E9067">
        <v>0.35714285714285698</v>
      </c>
      <c r="F9067">
        <v>0.10567010309278302</v>
      </c>
      <c r="G9067">
        <v>0.19827586206896597</v>
      </c>
      <c r="H9067">
        <v>0.18181818181818199</v>
      </c>
      <c r="I9067">
        <v>0.13716814159292001</v>
      </c>
      <c r="J9067" s="1" t="s">
        <v>23229</v>
      </c>
      <c r="K9067" t="s">
        <v>23245</v>
      </c>
      <c r="L9067" t="s">
        <v>41378</v>
      </c>
      <c r="M9067" t="s">
        <v>41379</v>
      </c>
    </row>
    <row r="9068" spans="1:13">
      <c r="A9068" s="1" t="s">
        <v>11085</v>
      </c>
      <c r="B9068">
        <v>4.6286242830179499E-4</v>
      </c>
      <c r="C9068" s="1">
        <v>1.7380776578091299E-4</v>
      </c>
      <c r="D9068">
        <v>0.203125</v>
      </c>
      <c r="E9068">
        <v>0.47916666666666702</v>
      </c>
      <c r="F9068">
        <v>0.102564102564103</v>
      </c>
      <c r="G9068">
        <v>0</v>
      </c>
      <c r="H9068">
        <v>1.7699115044247801E-2</v>
      </c>
      <c r="I9068">
        <v>2.0491803278688499E-2</v>
      </c>
      <c r="J9068" s="1">
        <v>0</v>
      </c>
      <c r="K9068" t="s">
        <v>23238</v>
      </c>
      <c r="L9068" t="s">
        <v>41380</v>
      </c>
      <c r="M9068" t="s">
        <v>41381</v>
      </c>
    </row>
    <row r="9069" spans="1:13">
      <c r="A9069" s="1" t="s">
        <v>11086</v>
      </c>
      <c r="B9069">
        <v>5.8568154644086796E-9</v>
      </c>
      <c r="C9069" s="1">
        <v>1.87979659228532E-6</v>
      </c>
      <c r="D9069">
        <v>1</v>
      </c>
      <c r="E9069">
        <v>0.99056603773584895</v>
      </c>
      <c r="F9069">
        <v>1</v>
      </c>
      <c r="G9069">
        <v>1</v>
      </c>
      <c r="H9069">
        <v>1</v>
      </c>
      <c r="I9069">
        <v>0.98765432098765404</v>
      </c>
      <c r="J9069" s="1" t="s">
        <v>23229</v>
      </c>
      <c r="K9069" t="s">
        <v>23241</v>
      </c>
      <c r="L9069" t="s">
        <v>41382</v>
      </c>
      <c r="M9069" t="s">
        <v>41383</v>
      </c>
    </row>
    <row r="9070" spans="1:13">
      <c r="A9070" s="1" t="s">
        <v>11087</v>
      </c>
      <c r="B9070">
        <v>1.67336339306934E-7</v>
      </c>
      <c r="C9070" s="1">
        <v>2.4351470572305499E-8</v>
      </c>
      <c r="D9070">
        <v>1.9230769230769201E-2</v>
      </c>
      <c r="E9070">
        <v>0</v>
      </c>
      <c r="F9070">
        <v>0</v>
      </c>
      <c r="G9070">
        <v>0</v>
      </c>
      <c r="H9070">
        <v>0</v>
      </c>
      <c r="I9070">
        <v>0</v>
      </c>
      <c r="J9070" s="1" t="s">
        <v>23229</v>
      </c>
      <c r="K9070" t="s">
        <v>23242</v>
      </c>
      <c r="L9070" t="s">
        <v>41384</v>
      </c>
      <c r="M9070" t="s">
        <v>41385</v>
      </c>
    </row>
    <row r="9071" spans="1:13">
      <c r="A9071" s="1" t="s">
        <v>11088</v>
      </c>
      <c r="B9071">
        <v>2.7417034411937702E-7</v>
      </c>
      <c r="C9071" s="1">
        <v>7.2345340377976603E-7</v>
      </c>
      <c r="D9071">
        <v>0.97916666666666696</v>
      </c>
      <c r="E9071">
        <v>1</v>
      </c>
      <c r="F9071">
        <v>0.95402298850574696</v>
      </c>
      <c r="G9071">
        <v>0.98780487804878003</v>
      </c>
      <c r="H9071">
        <v>0.97395833333333304</v>
      </c>
      <c r="I9071">
        <v>1</v>
      </c>
      <c r="J9071" s="1">
        <v>1</v>
      </c>
      <c r="K9071" t="s">
        <v>23239</v>
      </c>
      <c r="L9071" t="s">
        <v>41386</v>
      </c>
      <c r="M9071" t="s">
        <v>41387</v>
      </c>
    </row>
    <row r="9072" spans="1:13">
      <c r="A9072" s="1" t="s">
        <v>11089</v>
      </c>
      <c r="B9072">
        <v>6.9779853033586798E-5</v>
      </c>
      <c r="C9072" s="1">
        <v>1.26259166760326E-5</v>
      </c>
      <c r="D9072">
        <v>0.77419354838709697</v>
      </c>
      <c r="E9072">
        <v>0.38953488372092998</v>
      </c>
      <c r="F9072">
        <v>0.98633879781420797</v>
      </c>
      <c r="G9072">
        <v>0.92647058823529405</v>
      </c>
      <c r="H9072">
        <v>0.98214285714285698</v>
      </c>
      <c r="I9072">
        <v>0.95370370370370405</v>
      </c>
      <c r="J9072" s="1">
        <v>1</v>
      </c>
      <c r="K9072" t="s">
        <v>23241</v>
      </c>
      <c r="L9072" t="s">
        <v>41388</v>
      </c>
      <c r="M9072" t="s">
        <v>41389</v>
      </c>
    </row>
    <row r="9073" spans="1:13">
      <c r="A9073" s="1" t="s">
        <v>11090</v>
      </c>
      <c r="B9073">
        <v>1.5805296742429101E-4</v>
      </c>
      <c r="C9073" s="1">
        <v>4.1612745524459801E-5</v>
      </c>
      <c r="D9073">
        <v>0.29310344827586199</v>
      </c>
      <c r="E9073">
        <v>0.16111111111111101</v>
      </c>
      <c r="F9073">
        <v>0.60576923076923095</v>
      </c>
      <c r="G9073">
        <v>0.31481481481481499</v>
      </c>
      <c r="H9073">
        <v>0.5</v>
      </c>
      <c r="I9073">
        <v>0.67346938775510201</v>
      </c>
      <c r="J9073" s="1" t="s">
        <v>23229</v>
      </c>
      <c r="K9073" t="s">
        <v>23240</v>
      </c>
      <c r="L9073" t="s">
        <v>41390</v>
      </c>
      <c r="M9073" t="s">
        <v>41391</v>
      </c>
    </row>
    <row r="9074" spans="1:13">
      <c r="A9074" s="1" t="s">
        <v>11091</v>
      </c>
      <c r="B9074">
        <v>1.2437537082587599E-7</v>
      </c>
      <c r="C9074" s="1">
        <v>1.82176017057301E-7</v>
      </c>
      <c r="D9074">
        <v>0.984375</v>
      </c>
      <c r="E9074">
        <v>1</v>
      </c>
      <c r="F9074">
        <v>1</v>
      </c>
      <c r="G9074">
        <v>0.98684210526315796</v>
      </c>
      <c r="H9074">
        <v>1</v>
      </c>
      <c r="I9074">
        <v>1</v>
      </c>
      <c r="J9074" s="1">
        <v>1</v>
      </c>
      <c r="K9074" t="s">
        <v>23238</v>
      </c>
      <c r="L9074" t="s">
        <v>41392</v>
      </c>
      <c r="M9074" t="s">
        <v>41393</v>
      </c>
    </row>
    <row r="9075" spans="1:13">
      <c r="A9075" s="1" t="s">
        <v>11092</v>
      </c>
      <c r="B9075">
        <v>1.21572416826124E-4</v>
      </c>
      <c r="C9075" s="1">
        <v>7.7549930410802292E-6</v>
      </c>
      <c r="D9075">
        <v>0.266666666666667</v>
      </c>
      <c r="E9075">
        <v>0.80952380952380998</v>
      </c>
      <c r="F9075">
        <v>0.128</v>
      </c>
      <c r="G9075">
        <v>0.73076923076923095</v>
      </c>
      <c r="H9075">
        <v>0.31538461538461499</v>
      </c>
      <c r="I9075">
        <v>0.33823529411764702</v>
      </c>
      <c r="J9075" s="1">
        <v>0</v>
      </c>
      <c r="K9075" t="s">
        <v>23238</v>
      </c>
      <c r="L9075" t="s">
        <v>41394</v>
      </c>
      <c r="M9075" t="s">
        <v>41395</v>
      </c>
    </row>
    <row r="9076" spans="1:13">
      <c r="A9076" s="1" t="s">
        <v>11093</v>
      </c>
      <c r="B9076">
        <v>8.3619165990801193E-6</v>
      </c>
      <c r="C9076" s="1">
        <v>6.7792870260672503E-5</v>
      </c>
      <c r="D9076">
        <v>0.125</v>
      </c>
      <c r="E9076">
        <v>5.2325581395348798E-2</v>
      </c>
      <c r="F9076">
        <v>2.6785714285714302E-2</v>
      </c>
      <c r="G9076">
        <v>0.57692307692307698</v>
      </c>
      <c r="H9076">
        <v>7.4324324324324301E-2</v>
      </c>
      <c r="I9076">
        <v>0.188524590163934</v>
      </c>
      <c r="J9076" s="1">
        <v>0</v>
      </c>
      <c r="K9076" t="s">
        <v>23241</v>
      </c>
      <c r="L9076" t="s">
        <v>41396</v>
      </c>
      <c r="M9076" t="s">
        <v>41397</v>
      </c>
    </row>
    <row r="9077" spans="1:13">
      <c r="A9077" s="1" t="s">
        <v>11094</v>
      </c>
      <c r="B9077">
        <v>1.5714012804143502E-8</v>
      </c>
      <c r="C9077" s="1">
        <v>3.20919489448804E-7</v>
      </c>
      <c r="D9077">
        <v>1</v>
      </c>
      <c r="E9077">
        <v>1</v>
      </c>
      <c r="F9077">
        <v>0.987341772151899</v>
      </c>
      <c r="G9077">
        <v>1</v>
      </c>
      <c r="H9077">
        <v>0.99532710280373804</v>
      </c>
      <c r="I9077">
        <v>1</v>
      </c>
      <c r="J9077" s="1">
        <v>0.5</v>
      </c>
      <c r="K9077" t="s">
        <v>23238</v>
      </c>
      <c r="L9077" t="s">
        <v>41398</v>
      </c>
      <c r="M9077" t="s">
        <v>41399</v>
      </c>
    </row>
    <row r="9078" spans="1:13">
      <c r="A9078" s="1" t="s">
        <v>11095</v>
      </c>
      <c r="B9078">
        <v>2.62446081966008E-6</v>
      </c>
      <c r="C9078" s="1">
        <v>5.5986309357961403E-8</v>
      </c>
      <c r="D9078">
        <v>1</v>
      </c>
      <c r="E9078">
        <v>0.987179487179487</v>
      </c>
      <c r="F9078">
        <v>1</v>
      </c>
      <c r="G9078">
        <v>1</v>
      </c>
      <c r="H9078">
        <v>1</v>
      </c>
      <c r="I9078">
        <v>1</v>
      </c>
      <c r="J9078" s="1">
        <v>0</v>
      </c>
      <c r="K9078" t="s">
        <v>23238</v>
      </c>
      <c r="L9078" t="s">
        <v>41400</v>
      </c>
      <c r="M9078" t="s">
        <v>41401</v>
      </c>
    </row>
    <row r="9079" spans="1:13">
      <c r="A9079" s="1" t="s">
        <v>11096</v>
      </c>
      <c r="B9079">
        <v>2.4411634873872501E-6</v>
      </c>
      <c r="C9079" s="1">
        <v>4.52536464408033E-5</v>
      </c>
      <c r="D9079">
        <v>0.78571428571428603</v>
      </c>
      <c r="E9079">
        <v>0.44767441860465101</v>
      </c>
      <c r="F9079">
        <v>0.29569892473118298</v>
      </c>
      <c r="G9079">
        <v>0.97115384615384603</v>
      </c>
      <c r="H9079">
        <v>0.26442307692307698</v>
      </c>
      <c r="I9079">
        <v>0.77981651376146799</v>
      </c>
      <c r="J9079" s="1">
        <v>0</v>
      </c>
      <c r="K9079" t="s">
        <v>23238</v>
      </c>
      <c r="L9079" t="s">
        <v>41402</v>
      </c>
      <c r="M9079" t="s">
        <v>41403</v>
      </c>
    </row>
    <row r="9080" spans="1:13">
      <c r="A9080" s="1" t="s">
        <v>11097</v>
      </c>
      <c r="B9080">
        <v>5.4133729951481201E-7</v>
      </c>
      <c r="C9080" s="1">
        <v>6.2248719332278201E-7</v>
      </c>
      <c r="D9080">
        <v>1</v>
      </c>
      <c r="E9080">
        <v>0.99390243902439002</v>
      </c>
      <c r="F9080">
        <v>1</v>
      </c>
      <c r="G9080">
        <v>0.89285714285714302</v>
      </c>
      <c r="H9080">
        <v>0.98648648648648696</v>
      </c>
      <c r="I9080">
        <v>0.98958333333333304</v>
      </c>
      <c r="J9080" s="1">
        <v>1</v>
      </c>
      <c r="K9080" t="s">
        <v>23242</v>
      </c>
      <c r="L9080" t="s">
        <v>41404</v>
      </c>
      <c r="M9080" t="s">
        <v>41405</v>
      </c>
    </row>
    <row r="9081" spans="1:13">
      <c r="A9081" s="1" t="s">
        <v>11098</v>
      </c>
      <c r="B9081">
        <v>1.2118706430843699E-6</v>
      </c>
      <c r="C9081" s="1">
        <v>7.8666660390919197E-6</v>
      </c>
      <c r="D9081">
        <v>0.82142857142857095</v>
      </c>
      <c r="E9081">
        <v>0.99367088607594933</v>
      </c>
      <c r="F9081">
        <v>0.24853801169590595</v>
      </c>
      <c r="G9081">
        <v>0.63235294117647101</v>
      </c>
      <c r="H9081">
        <v>0.10240963855421703</v>
      </c>
      <c r="I9081">
        <v>0.61538461538461497</v>
      </c>
      <c r="J9081" s="1" t="s">
        <v>23229</v>
      </c>
      <c r="K9081" t="s">
        <v>23244</v>
      </c>
      <c r="L9081" t="s">
        <v>41406</v>
      </c>
      <c r="M9081" t="s">
        <v>41407</v>
      </c>
    </row>
    <row r="9082" spans="1:13">
      <c r="A9082" s="1" t="s">
        <v>11099</v>
      </c>
      <c r="B9082">
        <v>8.5168517833697496E-7</v>
      </c>
      <c r="C9082" s="1">
        <v>5.1411463259234497E-7</v>
      </c>
      <c r="D9082">
        <v>0.05</v>
      </c>
      <c r="E9082">
        <v>0</v>
      </c>
      <c r="F9082">
        <v>6.0240963855421699E-3</v>
      </c>
      <c r="G9082">
        <v>0</v>
      </c>
      <c r="H9082">
        <v>0</v>
      </c>
      <c r="I9082">
        <v>0</v>
      </c>
      <c r="J9082" s="1">
        <v>0</v>
      </c>
      <c r="K9082" t="s">
        <v>23242</v>
      </c>
      <c r="L9082" t="s">
        <v>41408</v>
      </c>
      <c r="M9082" t="s">
        <v>41409</v>
      </c>
    </row>
    <row r="9083" spans="1:13">
      <c r="A9083" s="1" t="s">
        <v>11100</v>
      </c>
      <c r="B9083">
        <v>7.4914120427724005E-7</v>
      </c>
      <c r="C9083" s="1">
        <v>1.24246551320076E-5</v>
      </c>
      <c r="D9083">
        <v>1</v>
      </c>
      <c r="E9083">
        <v>1</v>
      </c>
      <c r="F9083">
        <v>1</v>
      </c>
      <c r="G9083">
        <v>0.7</v>
      </c>
      <c r="H9083">
        <v>1</v>
      </c>
      <c r="I9083">
        <v>0.77777777777777801</v>
      </c>
      <c r="J9083" s="1">
        <v>1</v>
      </c>
      <c r="K9083" t="s">
        <v>23239</v>
      </c>
      <c r="L9083" t="s">
        <v>41410</v>
      </c>
      <c r="M9083" t="s">
        <v>41411</v>
      </c>
    </row>
    <row r="9084" spans="1:13">
      <c r="A9084" s="1" t="s">
        <v>11101</v>
      </c>
      <c r="B9084">
        <v>1.06714499824995E-7</v>
      </c>
      <c r="C9084" s="1">
        <v>2.9905632123663102E-7</v>
      </c>
      <c r="D9084">
        <v>0.77083333333333304</v>
      </c>
      <c r="E9084">
        <v>0.967741935483871</v>
      </c>
      <c r="F9084">
        <v>0.98484848484848497</v>
      </c>
      <c r="G9084">
        <v>0.96666666666666701</v>
      </c>
      <c r="H9084">
        <v>0.98765432098765404</v>
      </c>
      <c r="I9084">
        <v>0.91176470588235303</v>
      </c>
      <c r="J9084" s="1">
        <v>1</v>
      </c>
      <c r="K9084" t="s">
        <v>23238</v>
      </c>
      <c r="L9084" t="s">
        <v>41412</v>
      </c>
      <c r="M9084" t="s">
        <v>41413</v>
      </c>
    </row>
    <row r="9085" spans="1:13">
      <c r="A9085" s="1" t="s">
        <v>11102</v>
      </c>
      <c r="B9085">
        <v>1.92860358087611E-8</v>
      </c>
      <c r="C9085" s="1">
        <v>1.0511261276880701E-6</v>
      </c>
      <c r="D9085">
        <v>0.75</v>
      </c>
      <c r="E9085">
        <v>1</v>
      </c>
      <c r="F9085">
        <v>0.94628099173553704</v>
      </c>
      <c r="G9085">
        <v>1</v>
      </c>
      <c r="H9085">
        <v>1</v>
      </c>
      <c r="I9085">
        <v>1</v>
      </c>
      <c r="J9085" s="1">
        <v>1</v>
      </c>
      <c r="K9085" t="s">
        <v>23238</v>
      </c>
      <c r="L9085" t="s">
        <v>41414</v>
      </c>
      <c r="M9085" t="s">
        <v>41415</v>
      </c>
    </row>
    <row r="9086" spans="1:13">
      <c r="A9086" s="1" t="s">
        <v>11103</v>
      </c>
      <c r="B9086">
        <v>1.4505856727196001E-6</v>
      </c>
      <c r="C9086" s="1">
        <v>2.4797589581302499E-6</v>
      </c>
      <c r="D9086">
        <v>1</v>
      </c>
      <c r="E9086">
        <v>0.97894736842105301</v>
      </c>
      <c r="F9086">
        <v>0.997435897435897</v>
      </c>
      <c r="G9086">
        <v>0.88392857142857095</v>
      </c>
      <c r="H9086">
        <v>0.98230088495575196</v>
      </c>
      <c r="I9086">
        <v>0.97933884297520701</v>
      </c>
      <c r="J9086" s="1">
        <v>0.95454545454545503</v>
      </c>
      <c r="K9086" t="s">
        <v>23238</v>
      </c>
      <c r="L9086" t="s">
        <v>41416</v>
      </c>
      <c r="M9086" t="s">
        <v>41417</v>
      </c>
    </row>
    <row r="9087" spans="1:13">
      <c r="A9087" s="1" t="s">
        <v>11104</v>
      </c>
      <c r="B9087">
        <v>1.08731341427932E-8</v>
      </c>
      <c r="C9087" s="1">
        <v>1.7195965737374099E-6</v>
      </c>
      <c r="D9087">
        <v>1.72413793103448E-2</v>
      </c>
      <c r="E9087">
        <v>0</v>
      </c>
      <c r="F9087">
        <v>0</v>
      </c>
      <c r="G9087">
        <v>1.4705882352941201E-2</v>
      </c>
      <c r="H9087">
        <v>0</v>
      </c>
      <c r="I9087">
        <v>1.49253731343284E-2</v>
      </c>
      <c r="J9087" s="1" t="s">
        <v>23229</v>
      </c>
      <c r="K9087" t="s">
        <v>23238</v>
      </c>
      <c r="L9087" t="s">
        <v>41418</v>
      </c>
      <c r="M9087" t="s">
        <v>41419</v>
      </c>
    </row>
    <row r="9088" spans="1:13">
      <c r="A9088" s="1" t="s">
        <v>11105</v>
      </c>
      <c r="B9088">
        <v>1.68113867520778E-6</v>
      </c>
      <c r="C9088" s="1">
        <v>1.09965664431499E-7</v>
      </c>
      <c r="D9088">
        <v>0.97222222222222199</v>
      </c>
      <c r="E9088">
        <v>1</v>
      </c>
      <c r="F9088">
        <v>0.99664429530201304</v>
      </c>
      <c r="G9088">
        <v>0.77777777777777801</v>
      </c>
      <c r="H9088">
        <v>1</v>
      </c>
      <c r="I9088">
        <v>1</v>
      </c>
      <c r="J9088" s="1" t="s">
        <v>23229</v>
      </c>
      <c r="K9088" t="s">
        <v>23238</v>
      </c>
      <c r="L9088" t="s">
        <v>41420</v>
      </c>
      <c r="M9088" t="s">
        <v>41421</v>
      </c>
    </row>
    <row r="9089" spans="1:13">
      <c r="A9089" s="1" t="s">
        <v>11106</v>
      </c>
      <c r="B9089">
        <v>3.9655038141371502E-7</v>
      </c>
      <c r="C9089" s="1">
        <v>2.4139509383010501E-7</v>
      </c>
      <c r="D9089">
        <v>4.1666666666666699E-2</v>
      </c>
      <c r="E9089">
        <v>2.8571428571428598E-2</v>
      </c>
      <c r="F9089">
        <v>9.2436974789915999E-2</v>
      </c>
      <c r="G9089">
        <v>5.8139534883720902E-2</v>
      </c>
      <c r="H9089">
        <v>4.49438202247191E-2</v>
      </c>
      <c r="I9089">
        <v>0.05</v>
      </c>
      <c r="J9089" s="1" t="s">
        <v>23229</v>
      </c>
      <c r="K9089" t="s">
        <v>23238</v>
      </c>
      <c r="L9089" t="s">
        <v>41422</v>
      </c>
      <c r="M9089" t="s">
        <v>41423</v>
      </c>
    </row>
    <row r="9090" spans="1:13">
      <c r="A9090" s="1" t="s">
        <v>11107</v>
      </c>
      <c r="B9090">
        <v>3.0548905632350901E-6</v>
      </c>
      <c r="C9090" s="1">
        <v>2.36501633504353E-8</v>
      </c>
      <c r="D9090">
        <v>0.95</v>
      </c>
      <c r="E9090">
        <v>0.90178571428571397</v>
      </c>
      <c r="F9090">
        <v>1</v>
      </c>
      <c r="G9090">
        <v>1</v>
      </c>
      <c r="H9090">
        <v>1</v>
      </c>
      <c r="I9090">
        <v>1</v>
      </c>
      <c r="J9090" s="1">
        <v>1</v>
      </c>
      <c r="K9090" t="s">
        <v>23238</v>
      </c>
      <c r="L9090" t="s">
        <v>41424</v>
      </c>
      <c r="M9090" t="s">
        <v>41425</v>
      </c>
    </row>
    <row r="9091" spans="1:13">
      <c r="A9091" s="1" t="s">
        <v>11108</v>
      </c>
      <c r="B9091">
        <v>1.8597808669645399E-5</v>
      </c>
      <c r="C9091" s="1">
        <v>7.1106519656607097E-7</v>
      </c>
      <c r="D9091">
        <v>0.12</v>
      </c>
      <c r="E9091">
        <v>0.41304347826087001</v>
      </c>
      <c r="F9091">
        <v>0.13071895424836599</v>
      </c>
      <c r="G9091">
        <v>0</v>
      </c>
      <c r="H9091">
        <v>3.8461538461538498E-2</v>
      </c>
      <c r="I9091">
        <v>0</v>
      </c>
      <c r="J9091" s="1">
        <v>0</v>
      </c>
      <c r="K9091" t="s">
        <v>23241</v>
      </c>
      <c r="L9091" t="s">
        <v>41426</v>
      </c>
      <c r="M9091" t="s">
        <v>41427</v>
      </c>
    </row>
    <row r="9092" spans="1:13">
      <c r="A9092" s="1" t="s">
        <v>11109</v>
      </c>
      <c r="B9092">
        <v>1.05760945748522E-5</v>
      </c>
      <c r="C9092" s="1">
        <v>2.61916945468018E-8</v>
      </c>
      <c r="D9092">
        <v>0.96551724137931005</v>
      </c>
      <c r="E9092">
        <v>0.898876404494382</v>
      </c>
      <c r="F9092">
        <v>0.99700598802395202</v>
      </c>
      <c r="G9092">
        <v>0.97297297297297303</v>
      </c>
      <c r="H9092">
        <v>1</v>
      </c>
      <c r="I9092">
        <v>1</v>
      </c>
      <c r="J9092" s="1">
        <v>1</v>
      </c>
      <c r="K9092" t="s">
        <v>23238</v>
      </c>
      <c r="L9092" t="s">
        <v>41428</v>
      </c>
      <c r="M9092" t="s">
        <v>41429</v>
      </c>
    </row>
    <row r="9093" spans="1:13">
      <c r="A9093" s="1" t="s">
        <v>11110</v>
      </c>
      <c r="B9093">
        <v>2.98689778376898E-6</v>
      </c>
      <c r="C9093" s="1">
        <v>5.5680048114835598E-5</v>
      </c>
      <c r="D9093">
        <v>0.86666666666666703</v>
      </c>
      <c r="E9093">
        <v>0.7</v>
      </c>
      <c r="F9093">
        <v>0.65094339622641495</v>
      </c>
      <c r="G9093">
        <v>1</v>
      </c>
      <c r="H9093">
        <v>0.95161290322580605</v>
      </c>
      <c r="I9093">
        <v>0.93333333333333302</v>
      </c>
      <c r="J9093" s="1">
        <v>1</v>
      </c>
      <c r="K9093" t="s">
        <v>23240</v>
      </c>
      <c r="L9093" t="s">
        <v>41430</v>
      </c>
      <c r="M9093" t="s">
        <v>41431</v>
      </c>
    </row>
    <row r="9094" spans="1:13">
      <c r="A9094" s="1" t="s">
        <v>11111</v>
      </c>
      <c r="B9094">
        <v>3.6184113480003901E-6</v>
      </c>
      <c r="C9094" s="1">
        <v>3.6542271849798603E-5</v>
      </c>
      <c r="D9094">
        <v>0.35294117647058798</v>
      </c>
      <c r="E9094">
        <v>0.42142857142857099</v>
      </c>
      <c r="F9094">
        <v>1.7543859649122799E-2</v>
      </c>
      <c r="G9094">
        <v>0</v>
      </c>
      <c r="H9094">
        <v>0</v>
      </c>
      <c r="I9094">
        <v>1.1764705882352899E-2</v>
      </c>
      <c r="J9094" s="1" t="s">
        <v>23229</v>
      </c>
      <c r="K9094" t="s">
        <v>23241</v>
      </c>
      <c r="L9094" t="s">
        <v>41432</v>
      </c>
      <c r="M9094" t="s">
        <v>41433</v>
      </c>
    </row>
    <row r="9095" spans="1:13">
      <c r="A9095" s="1" t="s">
        <v>11112</v>
      </c>
      <c r="B9095">
        <v>4.06768788598815E-4</v>
      </c>
      <c r="C9095" s="1">
        <v>5.5857751873376897E-5</v>
      </c>
      <c r="D9095">
        <v>0.16129032258064499</v>
      </c>
      <c r="E9095">
        <v>5.2631578947368397E-2</v>
      </c>
      <c r="F9095">
        <v>0.25916230366492099</v>
      </c>
      <c r="G9095">
        <v>0.54310344827586199</v>
      </c>
      <c r="H9095">
        <v>0.121621621621622</v>
      </c>
      <c r="I9095">
        <v>0.32231404958677701</v>
      </c>
      <c r="J9095" s="1">
        <v>0</v>
      </c>
      <c r="K9095" t="s">
        <v>23239</v>
      </c>
      <c r="L9095" t="s">
        <v>41434</v>
      </c>
      <c r="M9095" t="s">
        <v>41435</v>
      </c>
    </row>
    <row r="9096" spans="1:13">
      <c r="A9096" s="1" t="s">
        <v>11113</v>
      </c>
      <c r="B9096">
        <v>1.9424875475742E-5</v>
      </c>
      <c r="C9096" s="1">
        <v>1.4935964487951199E-4</v>
      </c>
      <c r="D9096">
        <v>0.625</v>
      </c>
      <c r="E9096">
        <v>0.69270833333333304</v>
      </c>
      <c r="F9096">
        <v>0.59743589743589698</v>
      </c>
      <c r="G9096">
        <v>0.54310344827586199</v>
      </c>
      <c r="H9096">
        <v>0.49115044247787598</v>
      </c>
      <c r="I9096">
        <v>0.47083333333333299</v>
      </c>
      <c r="J9096" s="1">
        <v>0.5</v>
      </c>
      <c r="K9096" t="s">
        <v>23241</v>
      </c>
      <c r="L9096" t="s">
        <v>41436</v>
      </c>
      <c r="M9096" t="s">
        <v>41437</v>
      </c>
    </row>
    <row r="9097" spans="1:13">
      <c r="A9097" s="1" t="s">
        <v>11114</v>
      </c>
      <c r="B9097">
        <v>3.3790628085597102E-5</v>
      </c>
      <c r="C9097" s="1">
        <v>3.4593686295625001E-6</v>
      </c>
      <c r="D9097">
        <v>0.85483870967741904</v>
      </c>
      <c r="E9097">
        <v>0.78089887640449396</v>
      </c>
      <c r="F9097">
        <v>0.98097826086956497</v>
      </c>
      <c r="G9097">
        <v>1</v>
      </c>
      <c r="H9097">
        <v>1</v>
      </c>
      <c r="I9097">
        <v>0.98148148148148195</v>
      </c>
      <c r="J9097" s="1">
        <v>1</v>
      </c>
      <c r="K9097" t="s">
        <v>23238</v>
      </c>
      <c r="L9097" t="s">
        <v>41438</v>
      </c>
      <c r="M9097" t="s">
        <v>41439</v>
      </c>
    </row>
    <row r="9098" spans="1:13">
      <c r="A9098" s="1" t="s">
        <v>11115</v>
      </c>
      <c r="B9098">
        <v>5.04178249484564E-7</v>
      </c>
      <c r="C9098" s="1">
        <v>2.7263224893034899E-5</v>
      </c>
      <c r="D9098">
        <v>0.96666666666666701</v>
      </c>
      <c r="E9098">
        <v>0.98809523809523803</v>
      </c>
      <c r="F9098">
        <v>0.807339449541284</v>
      </c>
      <c r="G9098">
        <v>1</v>
      </c>
      <c r="H9098">
        <v>1</v>
      </c>
      <c r="I9098">
        <v>1</v>
      </c>
      <c r="J9098" s="1">
        <v>1</v>
      </c>
      <c r="K9098" t="s">
        <v>23239</v>
      </c>
      <c r="L9098" t="s">
        <v>41440</v>
      </c>
      <c r="M9098" t="s">
        <v>41441</v>
      </c>
    </row>
    <row r="9099" spans="1:13">
      <c r="A9099" s="1" t="s">
        <v>11116</v>
      </c>
      <c r="B9099">
        <v>1.3804493533026601E-6</v>
      </c>
      <c r="C9099" s="1">
        <v>1.1762320038188401E-6</v>
      </c>
      <c r="D9099">
        <v>1</v>
      </c>
      <c r="E9099">
        <v>1</v>
      </c>
      <c r="F9099">
        <v>0.95505617977528101</v>
      </c>
      <c r="G9099">
        <v>0.97058823529411797</v>
      </c>
      <c r="H9099">
        <v>0.992307692307692</v>
      </c>
      <c r="I9099">
        <v>0.972727272727273</v>
      </c>
      <c r="J9099" s="1">
        <v>1</v>
      </c>
      <c r="K9099" t="s">
        <v>23242</v>
      </c>
      <c r="L9099" t="s">
        <v>41442</v>
      </c>
      <c r="M9099" t="s">
        <v>41443</v>
      </c>
    </row>
    <row r="9100" spans="1:13">
      <c r="A9100" s="1" t="s">
        <v>11117</v>
      </c>
      <c r="B9100">
        <v>4.24869250380086E-8</v>
      </c>
      <c r="C9100" s="1">
        <v>3.4664587612277303E-5</v>
      </c>
      <c r="D9100">
        <v>0</v>
      </c>
      <c r="E9100">
        <v>1.5625E-2</v>
      </c>
      <c r="F9100">
        <v>0</v>
      </c>
      <c r="G9100">
        <v>0</v>
      </c>
      <c r="H9100">
        <v>8.7719298245613996E-3</v>
      </c>
      <c r="I9100">
        <v>0.102459016393443</v>
      </c>
      <c r="J9100" s="1">
        <v>0</v>
      </c>
      <c r="K9100" t="s">
        <v>23238</v>
      </c>
      <c r="L9100" t="s">
        <v>41444</v>
      </c>
      <c r="M9100" t="s">
        <v>41445</v>
      </c>
    </row>
    <row r="9101" spans="1:13">
      <c r="A9101" s="1" t="s">
        <v>11118</v>
      </c>
      <c r="B9101">
        <v>7.6397166064522607E-6</v>
      </c>
      <c r="C9101" s="1">
        <v>2.35773917678352E-6</v>
      </c>
      <c r="D9101">
        <v>1</v>
      </c>
      <c r="E9101">
        <v>0.99444444444444402</v>
      </c>
      <c r="F9101">
        <v>0.96264367816092</v>
      </c>
      <c r="G9101">
        <v>1</v>
      </c>
      <c r="H9101">
        <v>0.98543689320388395</v>
      </c>
      <c r="I9101">
        <v>1</v>
      </c>
      <c r="J9101" s="1">
        <v>1</v>
      </c>
      <c r="K9101" t="s">
        <v>23238</v>
      </c>
      <c r="L9101" t="s">
        <v>41446</v>
      </c>
      <c r="M9101" t="s">
        <v>41447</v>
      </c>
    </row>
    <row r="9102" spans="1:13">
      <c r="A9102" s="1" t="s">
        <v>11119</v>
      </c>
      <c r="B9102">
        <v>2.06556327258976E-5</v>
      </c>
      <c r="C9102" s="1">
        <v>2.3565229389998599E-5</v>
      </c>
      <c r="D9102">
        <v>0</v>
      </c>
      <c r="E9102">
        <v>0</v>
      </c>
      <c r="F9102">
        <v>0.128571428571429</v>
      </c>
      <c r="G9102">
        <v>0.1</v>
      </c>
      <c r="H9102">
        <v>0</v>
      </c>
      <c r="I9102">
        <v>4.5454545454545497E-2</v>
      </c>
      <c r="J9102" s="1" t="s">
        <v>23229</v>
      </c>
      <c r="K9102" t="s">
        <v>23241</v>
      </c>
      <c r="L9102" t="s">
        <v>41448</v>
      </c>
      <c r="M9102" t="s">
        <v>41449</v>
      </c>
    </row>
    <row r="9103" spans="1:13">
      <c r="A9103" s="1" t="s">
        <v>11120</v>
      </c>
      <c r="B9103">
        <v>5.1087950934914099E-5</v>
      </c>
      <c r="C9103" s="1">
        <v>8.8413521091594603E-6</v>
      </c>
      <c r="D9103">
        <v>1</v>
      </c>
      <c r="E9103">
        <v>0.69886363636363602</v>
      </c>
      <c r="F9103">
        <v>0.99382716049382702</v>
      </c>
      <c r="G9103">
        <v>1</v>
      </c>
      <c r="H9103">
        <v>0.99489795918367396</v>
      </c>
      <c r="I9103">
        <v>0.98863636363636398</v>
      </c>
      <c r="J9103" s="1">
        <v>0.95454545454545503</v>
      </c>
      <c r="K9103" t="s">
        <v>23238</v>
      </c>
      <c r="L9103" t="s">
        <v>41450</v>
      </c>
      <c r="M9103" t="s">
        <v>41451</v>
      </c>
    </row>
    <row r="9104" spans="1:13">
      <c r="A9104" s="1" t="s">
        <v>11121</v>
      </c>
      <c r="B9104">
        <v>4.2849888345736601E-5</v>
      </c>
      <c r="C9104" s="1">
        <v>1.3871961560599501E-6</v>
      </c>
      <c r="D9104">
        <v>0</v>
      </c>
      <c r="E9104">
        <v>6.3829787234042507E-2</v>
      </c>
      <c r="F9104">
        <v>0</v>
      </c>
      <c r="G9104">
        <v>0</v>
      </c>
      <c r="H9104">
        <v>9.0090090090090107E-3</v>
      </c>
      <c r="I9104">
        <v>0</v>
      </c>
      <c r="J9104" s="1" t="s">
        <v>23229</v>
      </c>
      <c r="K9104" t="s">
        <v>23238</v>
      </c>
      <c r="L9104" t="s">
        <v>41452</v>
      </c>
      <c r="M9104" t="s">
        <v>41453</v>
      </c>
    </row>
    <row r="9105" spans="1:13">
      <c r="A9105" s="1" t="s">
        <v>11122</v>
      </c>
      <c r="B9105">
        <v>2.87850445827709E-7</v>
      </c>
      <c r="C9105" s="1">
        <v>6.8456221763014998E-6</v>
      </c>
      <c r="D9105">
        <v>1</v>
      </c>
      <c r="E9105">
        <v>1</v>
      </c>
      <c r="F9105">
        <v>1</v>
      </c>
      <c r="G9105">
        <v>0.88181818181818195</v>
      </c>
      <c r="H9105">
        <v>0.94520547945205502</v>
      </c>
      <c r="I9105">
        <v>0.93902439024390205</v>
      </c>
      <c r="J9105" s="1" t="s">
        <v>23229</v>
      </c>
      <c r="K9105" t="s">
        <v>23241</v>
      </c>
      <c r="L9105" t="s">
        <v>41454</v>
      </c>
      <c r="M9105" t="s">
        <v>41455</v>
      </c>
    </row>
    <row r="9106" spans="1:13">
      <c r="A9106" s="1" t="s">
        <v>11123</v>
      </c>
      <c r="B9106">
        <v>4.9419453804579796E-6</v>
      </c>
      <c r="C9106" s="1">
        <v>1.82035435698821E-5</v>
      </c>
      <c r="D9106">
        <v>0</v>
      </c>
      <c r="E9106">
        <v>0</v>
      </c>
      <c r="F9106">
        <v>0</v>
      </c>
      <c r="G9106">
        <v>4.7619047619047603E-2</v>
      </c>
      <c r="H9106">
        <v>1.4492753623188401E-2</v>
      </c>
      <c r="I9106">
        <v>4.7619047619047603E-2</v>
      </c>
      <c r="J9106" s="1">
        <v>0.95</v>
      </c>
      <c r="K9106" t="s">
        <v>23241</v>
      </c>
      <c r="L9106" t="s">
        <v>41456</v>
      </c>
      <c r="M9106" t="s">
        <v>41457</v>
      </c>
    </row>
    <row r="9107" spans="1:13">
      <c r="A9107" s="1" t="s">
        <v>11124</v>
      </c>
      <c r="B9107">
        <v>1.3459025126451099E-6</v>
      </c>
      <c r="C9107" s="1">
        <v>3.6875316132395198E-6</v>
      </c>
      <c r="D9107">
        <v>1</v>
      </c>
      <c r="E9107">
        <v>0.99473684210526303</v>
      </c>
      <c r="F9107">
        <v>0.997435897435897</v>
      </c>
      <c r="G9107">
        <v>1</v>
      </c>
      <c r="H9107">
        <v>0.99523809523809503</v>
      </c>
      <c r="I9107">
        <v>0.96666666666666701</v>
      </c>
      <c r="J9107" s="1">
        <v>1</v>
      </c>
      <c r="K9107" t="s">
        <v>23238</v>
      </c>
      <c r="L9107" t="s">
        <v>41458</v>
      </c>
      <c r="M9107" t="s">
        <v>41459</v>
      </c>
    </row>
    <row r="9108" spans="1:13">
      <c r="A9108" s="1" t="s">
        <v>11125</v>
      </c>
      <c r="B9108">
        <v>2.0928030640411802E-5</v>
      </c>
      <c r="C9108" s="1">
        <v>3.3996971269053302E-6</v>
      </c>
      <c r="D9108">
        <v>0.953125</v>
      </c>
      <c r="E9108">
        <v>0.93888888888888899</v>
      </c>
      <c r="F9108">
        <v>1</v>
      </c>
      <c r="G9108">
        <v>0.58333333333333304</v>
      </c>
      <c r="H9108">
        <v>0.96551724137931005</v>
      </c>
      <c r="I9108">
        <v>0.92500000000000004</v>
      </c>
      <c r="J9108" s="1">
        <v>1</v>
      </c>
      <c r="K9108" t="s">
        <v>23238</v>
      </c>
      <c r="L9108" t="s">
        <v>41460</v>
      </c>
      <c r="M9108" t="s">
        <v>41461</v>
      </c>
    </row>
    <row r="9109" spans="1:13">
      <c r="A9109" s="1" t="s">
        <v>11126</v>
      </c>
      <c r="B9109">
        <v>6.3383595045585295E-7</v>
      </c>
      <c r="C9109" s="1">
        <v>5.9199043942418505E-7</v>
      </c>
      <c r="D9109">
        <v>6.25E-2</v>
      </c>
      <c r="E9109">
        <v>5.7894736842105297E-2</v>
      </c>
      <c r="F9109">
        <v>0</v>
      </c>
      <c r="G9109">
        <v>8.6206896551724102E-3</v>
      </c>
      <c r="H9109">
        <v>0</v>
      </c>
      <c r="I9109">
        <v>4.0650406504065002E-3</v>
      </c>
      <c r="J9109" s="1">
        <v>0</v>
      </c>
      <c r="K9109" t="s">
        <v>23238</v>
      </c>
      <c r="L9109" t="s">
        <v>41462</v>
      </c>
      <c r="M9109" t="s">
        <v>41463</v>
      </c>
    </row>
    <row r="9110" spans="1:13">
      <c r="A9110" s="1" t="s">
        <v>11127</v>
      </c>
      <c r="B9110">
        <v>3.3857659971089601E-4</v>
      </c>
      <c r="C9110" s="1">
        <v>1.43300289856751E-4</v>
      </c>
      <c r="D9110">
        <v>0.609375</v>
      </c>
      <c r="E9110">
        <v>0.52604166666666696</v>
      </c>
      <c r="F9110">
        <v>0.233333333333333</v>
      </c>
      <c r="G9110">
        <v>5.1724137931034503E-2</v>
      </c>
      <c r="H9110">
        <v>0.118421052631579</v>
      </c>
      <c r="I9110">
        <v>0.14516129032258099</v>
      </c>
      <c r="J9110" s="1">
        <v>0.05</v>
      </c>
      <c r="K9110" t="s">
        <v>23242</v>
      </c>
      <c r="L9110" t="s">
        <v>41464</v>
      </c>
      <c r="M9110" t="s">
        <v>41465</v>
      </c>
    </row>
    <row r="9111" spans="1:13">
      <c r="A9111" s="1" t="s">
        <v>11128</v>
      </c>
      <c r="B9111">
        <v>5.0950473977356798E-5</v>
      </c>
      <c r="C9111" s="1">
        <v>7.5252656372085297E-6</v>
      </c>
      <c r="D9111">
        <v>0.3</v>
      </c>
      <c r="E9111">
        <v>0.36792452830188699</v>
      </c>
      <c r="F9111">
        <v>0.52592592592592602</v>
      </c>
      <c r="G9111">
        <v>0.25</v>
      </c>
      <c r="H9111">
        <v>0.56944444444444398</v>
      </c>
      <c r="I9111">
        <v>0.3</v>
      </c>
      <c r="J9111" s="1">
        <v>0.66666666666666696</v>
      </c>
      <c r="K9111" t="s">
        <v>23239</v>
      </c>
      <c r="L9111" t="s">
        <v>41466</v>
      </c>
      <c r="M9111" t="s">
        <v>41467</v>
      </c>
    </row>
    <row r="9112" spans="1:13">
      <c r="A9112" s="1" t="s">
        <v>11129</v>
      </c>
      <c r="B9112">
        <v>6.49382547872594E-5</v>
      </c>
      <c r="C9112" s="1">
        <v>3.4844273929961802E-4</v>
      </c>
      <c r="D9112">
        <v>1</v>
      </c>
      <c r="E9112">
        <v>0.6328125</v>
      </c>
      <c r="F9112">
        <v>0.352112676056338</v>
      </c>
      <c r="G9112">
        <v>0.98181818181818203</v>
      </c>
      <c r="H9112">
        <v>0.55000000000000004</v>
      </c>
      <c r="I9112">
        <v>0.95882352941176496</v>
      </c>
      <c r="J9112" s="1">
        <v>1</v>
      </c>
      <c r="K9112" t="s">
        <v>23238</v>
      </c>
      <c r="L9112" t="s">
        <v>41468</v>
      </c>
      <c r="M9112" t="s">
        <v>41469</v>
      </c>
    </row>
    <row r="9113" spans="1:13">
      <c r="A9113" s="1" t="s">
        <v>11130</v>
      </c>
      <c r="B9113">
        <v>1.7862862396760801E-4</v>
      </c>
      <c r="C9113" s="1">
        <v>3.6261841486372598E-5</v>
      </c>
      <c r="D9113">
        <v>0.94827586206896597</v>
      </c>
      <c r="E9113">
        <v>0.6</v>
      </c>
      <c r="F9113">
        <v>0.98863636363636398</v>
      </c>
      <c r="G9113">
        <v>0.98837209302325602</v>
      </c>
      <c r="H9113">
        <v>1</v>
      </c>
      <c r="I9113">
        <v>1</v>
      </c>
      <c r="J9113" s="1" t="s">
        <v>23229</v>
      </c>
      <c r="K9113" t="s">
        <v>23240</v>
      </c>
      <c r="L9113" t="s">
        <v>41470</v>
      </c>
      <c r="M9113" t="s">
        <v>41471</v>
      </c>
    </row>
    <row r="9114" spans="1:13">
      <c r="A9114" s="1" t="s">
        <v>11131</v>
      </c>
      <c r="B9114">
        <v>6.4059822015918298E-6</v>
      </c>
      <c r="C9114" s="1">
        <v>4.5763267785765102E-6</v>
      </c>
      <c r="D9114">
        <v>0.95</v>
      </c>
      <c r="E9114">
        <v>0.98936170212765995</v>
      </c>
      <c r="F9114">
        <v>0.981012658227848</v>
      </c>
      <c r="G9114">
        <v>0.97674418604651203</v>
      </c>
      <c r="H9114">
        <v>0.95270270270270296</v>
      </c>
      <c r="I9114">
        <v>0.98387096774193505</v>
      </c>
      <c r="J9114" s="1" t="s">
        <v>23229</v>
      </c>
      <c r="K9114" t="s">
        <v>23242</v>
      </c>
      <c r="L9114" t="s">
        <v>41472</v>
      </c>
      <c r="M9114" t="s">
        <v>41473</v>
      </c>
    </row>
    <row r="9115" spans="1:13">
      <c r="A9115" s="1" t="s">
        <v>11132</v>
      </c>
      <c r="B9115">
        <v>2.2768789478682101E-7</v>
      </c>
      <c r="C9115" s="1">
        <v>2.5523399661007701E-5</v>
      </c>
      <c r="D9115">
        <v>0</v>
      </c>
      <c r="E9115">
        <v>0</v>
      </c>
      <c r="F9115">
        <v>3.9735099337748297E-2</v>
      </c>
      <c r="G9115">
        <v>0.375</v>
      </c>
      <c r="H9115">
        <v>1.9607843137254902E-2</v>
      </c>
      <c r="I9115">
        <v>0.14646464646464599</v>
      </c>
      <c r="J9115" s="1">
        <v>0</v>
      </c>
      <c r="K9115" t="s">
        <v>23238</v>
      </c>
      <c r="L9115" t="s">
        <v>41474</v>
      </c>
      <c r="M9115" t="s">
        <v>41475</v>
      </c>
    </row>
    <row r="9116" spans="1:13">
      <c r="A9116" s="1" t="s">
        <v>11133</v>
      </c>
      <c r="B9116">
        <v>6.6014594961097397E-6</v>
      </c>
      <c r="C9116" s="1">
        <v>1.8578458712944101E-5</v>
      </c>
      <c r="D9116">
        <v>1</v>
      </c>
      <c r="E9116">
        <v>1</v>
      </c>
      <c r="F9116">
        <v>1</v>
      </c>
      <c r="G9116">
        <v>0.51111111111111096</v>
      </c>
      <c r="H9116">
        <v>0.99009900990098998</v>
      </c>
      <c r="I9116">
        <v>0.67164179104477595</v>
      </c>
      <c r="J9116" s="1" t="s">
        <v>23229</v>
      </c>
      <c r="K9116" t="s">
        <v>23241</v>
      </c>
      <c r="L9116" t="s">
        <v>41476</v>
      </c>
      <c r="M9116" t="s">
        <v>41477</v>
      </c>
    </row>
    <row r="9117" spans="1:13">
      <c r="A9117" s="1" t="s">
        <v>11134</v>
      </c>
      <c r="B9117">
        <v>5.2331688609054302E-6</v>
      </c>
      <c r="C9117" s="1">
        <v>7.2638465619989901E-7</v>
      </c>
      <c r="D9117">
        <v>4.8387096774193498E-2</v>
      </c>
      <c r="E9117">
        <v>0</v>
      </c>
      <c r="F9117">
        <v>5.74712643678161E-3</v>
      </c>
      <c r="G9117">
        <v>1.16279069767442E-2</v>
      </c>
      <c r="H9117">
        <v>4.9019607843137298E-3</v>
      </c>
      <c r="I9117">
        <v>3.6458333333333301E-2</v>
      </c>
      <c r="J9117" s="1">
        <v>0</v>
      </c>
      <c r="K9117" t="s">
        <v>23239</v>
      </c>
      <c r="L9117" t="s">
        <v>41478</v>
      </c>
      <c r="M9117" t="s">
        <v>41479</v>
      </c>
    </row>
    <row r="9118" spans="1:13">
      <c r="A9118" s="1" t="s">
        <v>11135</v>
      </c>
      <c r="B9118">
        <v>3.73356601740632E-6</v>
      </c>
      <c r="C9118" s="1">
        <v>7.5018417655639398E-6</v>
      </c>
      <c r="D9118">
        <v>0.89655172413793105</v>
      </c>
      <c r="E9118">
        <v>0.98684210526315796</v>
      </c>
      <c r="F9118">
        <v>0.94101123595505598</v>
      </c>
      <c r="G9118">
        <v>1</v>
      </c>
      <c r="H9118">
        <v>0.98750000000000004</v>
      </c>
      <c r="I9118">
        <v>0.92</v>
      </c>
      <c r="J9118" s="1" t="s">
        <v>23229</v>
      </c>
      <c r="K9118" t="s">
        <v>23241</v>
      </c>
      <c r="L9118" t="s">
        <v>41480</v>
      </c>
      <c r="M9118" t="s">
        <v>41481</v>
      </c>
    </row>
    <row r="9119" spans="1:13">
      <c r="A9119" s="1" t="s">
        <v>11136</v>
      </c>
      <c r="B9119">
        <v>4.7128015485286602E-4</v>
      </c>
      <c r="C9119" s="1">
        <v>2.49872117302623E-5</v>
      </c>
      <c r="D9119">
        <v>0.16666666666666699</v>
      </c>
      <c r="E9119">
        <v>0.42857142857142899</v>
      </c>
      <c r="F9119">
        <v>1.1235955056179799E-2</v>
      </c>
      <c r="G9119">
        <v>0</v>
      </c>
      <c r="H9119">
        <v>5.8823529411764696E-3</v>
      </c>
      <c r="I9119">
        <v>0.107142857142857</v>
      </c>
      <c r="J9119" s="1">
        <v>0</v>
      </c>
      <c r="K9119" t="s">
        <v>23238</v>
      </c>
      <c r="L9119" t="s">
        <v>41482</v>
      </c>
      <c r="M9119" t="s">
        <v>41483</v>
      </c>
    </row>
    <row r="9120" spans="1:13">
      <c r="A9120" s="1" t="s">
        <v>11137</v>
      </c>
      <c r="B9120">
        <v>8.8843000365828203E-9</v>
      </c>
      <c r="C9120" s="1">
        <v>3.0641344691991698E-10</v>
      </c>
      <c r="D9120">
        <v>0</v>
      </c>
      <c r="E9120">
        <v>0</v>
      </c>
      <c r="F9120">
        <v>6.2893081761006301E-3</v>
      </c>
      <c r="G9120">
        <v>0</v>
      </c>
      <c r="H9120">
        <v>0</v>
      </c>
      <c r="I9120">
        <v>0</v>
      </c>
      <c r="J9120" s="1" t="s">
        <v>23229</v>
      </c>
      <c r="K9120" t="s">
        <v>23242</v>
      </c>
      <c r="L9120" t="s">
        <v>41484</v>
      </c>
      <c r="M9120" t="s">
        <v>41485</v>
      </c>
    </row>
    <row r="9121" spans="1:13">
      <c r="A9121" s="1" t="s">
        <v>11138</v>
      </c>
      <c r="B9121">
        <v>7.7093557813230103E-7</v>
      </c>
      <c r="C9121" s="1">
        <v>2.65438834512177E-10</v>
      </c>
      <c r="D9121">
        <v>0.96875</v>
      </c>
      <c r="E9121">
        <v>1</v>
      </c>
      <c r="F9121">
        <v>0.9329896907216495</v>
      </c>
      <c r="G9121">
        <v>0.95238095238095244</v>
      </c>
      <c r="H9121">
        <v>0.98181818181818181</v>
      </c>
      <c r="I9121">
        <v>0.98989898989898994</v>
      </c>
      <c r="J9121" s="1" t="s">
        <v>23229</v>
      </c>
      <c r="K9121" t="s">
        <v>23243</v>
      </c>
      <c r="L9121" t="s">
        <v>41486</v>
      </c>
      <c r="M9121" t="s">
        <v>41487</v>
      </c>
    </row>
    <row r="9122" spans="1:13">
      <c r="A9122" s="1" t="s">
        <v>11139</v>
      </c>
      <c r="B9122">
        <v>8.45695081905198E-6</v>
      </c>
      <c r="C9122" s="1">
        <v>1.19866617613553E-5</v>
      </c>
      <c r="D9122">
        <v>6.8965517241379296E-2</v>
      </c>
      <c r="E9122">
        <v>0.05</v>
      </c>
      <c r="F9122">
        <v>0</v>
      </c>
      <c r="G9122">
        <v>0</v>
      </c>
      <c r="H9122">
        <v>3.2894736842105303E-2</v>
      </c>
      <c r="I9122">
        <v>0</v>
      </c>
      <c r="J9122" s="1">
        <v>0</v>
      </c>
      <c r="K9122" t="s">
        <v>23238</v>
      </c>
      <c r="L9122" t="s">
        <v>41488</v>
      </c>
      <c r="M9122" t="s">
        <v>41489</v>
      </c>
    </row>
    <row r="9123" spans="1:13">
      <c r="A9123" s="1" t="s">
        <v>11140</v>
      </c>
      <c r="B9123">
        <v>4.3301566365681097E-5</v>
      </c>
      <c r="C9123" s="1">
        <v>3.8904159533841498E-4</v>
      </c>
      <c r="D9123">
        <v>1.6666666666666701E-2</v>
      </c>
      <c r="E9123">
        <v>0</v>
      </c>
      <c r="F9123">
        <v>0.61325966850828695</v>
      </c>
      <c r="G9123">
        <v>0.51428571428571401</v>
      </c>
      <c r="H9123">
        <v>0.224719101123595</v>
      </c>
      <c r="I9123">
        <v>0.117021276595745</v>
      </c>
      <c r="J9123" s="1">
        <v>0.22222222222222199</v>
      </c>
      <c r="K9123" t="s">
        <v>23237</v>
      </c>
      <c r="L9123" t="s">
        <v>41490</v>
      </c>
      <c r="M9123" t="s">
        <v>41491</v>
      </c>
    </row>
    <row r="9124" spans="1:13">
      <c r="A9124" s="1" t="s">
        <v>11141</v>
      </c>
      <c r="B9124">
        <v>2.2425171541612901E-5</v>
      </c>
      <c r="C9124" s="1">
        <v>2.78144385803516E-5</v>
      </c>
      <c r="D9124">
        <v>0.45</v>
      </c>
      <c r="E9124">
        <v>9.6385542168674704E-2</v>
      </c>
      <c r="F9124">
        <v>0.41240875912408798</v>
      </c>
      <c r="G9124">
        <v>0.90909090909090895</v>
      </c>
      <c r="H9124">
        <v>0.15573770491803299</v>
      </c>
      <c r="I9124">
        <v>0.441176470588235</v>
      </c>
      <c r="J9124" s="1">
        <v>0</v>
      </c>
      <c r="K9124" t="s">
        <v>23239</v>
      </c>
      <c r="L9124" t="s">
        <v>41492</v>
      </c>
      <c r="M9124" t="s">
        <v>41493</v>
      </c>
    </row>
    <row r="9125" spans="1:13">
      <c r="A9125" s="1" t="s">
        <v>11142</v>
      </c>
      <c r="B9125">
        <v>8.7374257115240496E-5</v>
      </c>
      <c r="C9125" s="1">
        <v>5.4865643542467299E-6</v>
      </c>
      <c r="D9125">
        <v>1.5625E-2</v>
      </c>
      <c r="E9125">
        <v>1.0416666666666701E-2</v>
      </c>
      <c r="F9125">
        <v>0.52307692307692299</v>
      </c>
      <c r="G9125">
        <v>0.38793103448275901</v>
      </c>
      <c r="H9125">
        <v>0.66071428571428603</v>
      </c>
      <c r="I9125">
        <v>0.247933884297521</v>
      </c>
      <c r="J9125" s="1">
        <v>4.5454545454545497E-2</v>
      </c>
      <c r="K9125" t="s">
        <v>23241</v>
      </c>
      <c r="L9125" t="s">
        <v>41494</v>
      </c>
      <c r="M9125" t="s">
        <v>41495</v>
      </c>
    </row>
    <row r="9126" spans="1:13">
      <c r="A9126" s="1" t="s">
        <v>11143</v>
      </c>
      <c r="B9126">
        <v>1.5767921813526101E-7</v>
      </c>
      <c r="C9126" s="1">
        <v>2.8557776334785199E-5</v>
      </c>
      <c r="D9126">
        <v>0.85483870967741904</v>
      </c>
      <c r="E9126">
        <v>0.98888888888888904</v>
      </c>
      <c r="F9126">
        <v>0.86956521739130399</v>
      </c>
      <c r="G9126">
        <v>0.94642857142857095</v>
      </c>
      <c r="H9126">
        <v>0.67647058823529405</v>
      </c>
      <c r="I9126">
        <v>0.86</v>
      </c>
      <c r="J9126" s="1">
        <v>1</v>
      </c>
      <c r="K9126" t="s">
        <v>23240</v>
      </c>
      <c r="L9126" t="s">
        <v>41496</v>
      </c>
      <c r="M9126" t="s">
        <v>41497</v>
      </c>
    </row>
    <row r="9127" spans="1:13">
      <c r="A9127" s="1" t="s">
        <v>11144</v>
      </c>
      <c r="B9127">
        <v>3.8965743724132097E-6</v>
      </c>
      <c r="C9127" s="1">
        <v>1.5289607391943201E-5</v>
      </c>
      <c r="D9127">
        <v>1</v>
      </c>
      <c r="E9127">
        <v>1</v>
      </c>
      <c r="F9127">
        <v>0.81081081081081097</v>
      </c>
      <c r="G9127">
        <v>0.96052631578947401</v>
      </c>
      <c r="H9127">
        <v>0.99193548387096797</v>
      </c>
      <c r="I9127">
        <v>1</v>
      </c>
      <c r="J9127" s="1">
        <v>1</v>
      </c>
      <c r="K9127" t="s">
        <v>23238</v>
      </c>
      <c r="L9127" t="s">
        <v>41498</v>
      </c>
      <c r="M9127" t="s">
        <v>41499</v>
      </c>
    </row>
    <row r="9128" spans="1:13">
      <c r="A9128" s="1" t="s">
        <v>11145</v>
      </c>
      <c r="B9128">
        <v>4.1139438827602E-7</v>
      </c>
      <c r="C9128" s="1">
        <v>1.00639596473104E-7</v>
      </c>
      <c r="D9128">
        <v>0</v>
      </c>
      <c r="E9128">
        <v>7.3770491803278701E-2</v>
      </c>
      <c r="F9128">
        <v>0</v>
      </c>
      <c r="G9128">
        <v>1.6666666666666701E-2</v>
      </c>
      <c r="H9128">
        <v>7.6923076923076901E-3</v>
      </c>
      <c r="I9128">
        <v>0</v>
      </c>
      <c r="J9128" s="1" t="s">
        <v>23229</v>
      </c>
      <c r="K9128" t="s">
        <v>23242</v>
      </c>
      <c r="L9128" t="s">
        <v>41500</v>
      </c>
      <c r="M9128" t="s">
        <v>41501</v>
      </c>
    </row>
    <row r="9129" spans="1:13">
      <c r="A9129" s="1" t="s">
        <v>11146</v>
      </c>
      <c r="B9129">
        <v>2.8564136831910801E-6</v>
      </c>
      <c r="C9129" s="1">
        <v>2.7540384044799101E-7</v>
      </c>
      <c r="D9129">
        <v>0.98387096774193505</v>
      </c>
      <c r="E9129">
        <v>1</v>
      </c>
      <c r="F9129">
        <v>0.91082802547770703</v>
      </c>
      <c r="G9129">
        <v>1</v>
      </c>
      <c r="H9129">
        <v>0.99264705882352899</v>
      </c>
      <c r="I9129">
        <v>1</v>
      </c>
      <c r="J9129" s="1">
        <v>1</v>
      </c>
      <c r="K9129" t="s">
        <v>23241</v>
      </c>
      <c r="L9129" t="s">
        <v>41502</v>
      </c>
      <c r="M9129" t="s">
        <v>41503</v>
      </c>
    </row>
    <row r="9130" spans="1:13">
      <c r="A9130" s="1" t="s">
        <v>11147</v>
      </c>
      <c r="B9130">
        <v>2.05899701930645E-5</v>
      </c>
      <c r="C9130" s="1">
        <v>2.0227690447488998E-6</v>
      </c>
      <c r="D9130">
        <v>0.87096774193548399</v>
      </c>
      <c r="E9130">
        <v>0.98192771084337305</v>
      </c>
      <c r="F9130">
        <v>1</v>
      </c>
      <c r="G9130">
        <v>1</v>
      </c>
      <c r="H9130">
        <v>0.97530864197530898</v>
      </c>
      <c r="I9130">
        <v>0.97</v>
      </c>
      <c r="J9130" s="1">
        <v>1</v>
      </c>
      <c r="K9130" t="s">
        <v>23238</v>
      </c>
      <c r="L9130" t="s">
        <v>41504</v>
      </c>
      <c r="M9130" t="s">
        <v>41505</v>
      </c>
    </row>
    <row r="9131" spans="1:13">
      <c r="A9131" s="1" t="s">
        <v>11148</v>
      </c>
      <c r="B9131">
        <v>1.11061076395696E-6</v>
      </c>
      <c r="C9131" s="1">
        <v>4.3407247330014904E-6</v>
      </c>
      <c r="D9131">
        <v>0</v>
      </c>
      <c r="E9131">
        <v>0</v>
      </c>
      <c r="F9131">
        <v>0.26315789473684198</v>
      </c>
      <c r="G9131">
        <v>0</v>
      </c>
      <c r="H9131">
        <v>0.22891566265060201</v>
      </c>
      <c r="I9131">
        <v>0</v>
      </c>
      <c r="J9131" s="1">
        <v>0</v>
      </c>
      <c r="K9131" t="s">
        <v>23241</v>
      </c>
      <c r="L9131" t="s">
        <v>41506</v>
      </c>
      <c r="M9131" t="s">
        <v>41507</v>
      </c>
    </row>
    <row r="9132" spans="1:13">
      <c r="A9132" s="1" t="s">
        <v>11149</v>
      </c>
      <c r="B9132">
        <v>1.14554521373027E-8</v>
      </c>
      <c r="C9132" s="1">
        <v>2.0006257180095701E-9</v>
      </c>
      <c r="D9132">
        <v>1.5625E-2</v>
      </c>
      <c r="E9132">
        <v>5.6818181818181802E-3</v>
      </c>
      <c r="F9132">
        <v>0</v>
      </c>
      <c r="G9132">
        <v>0</v>
      </c>
      <c r="H9132">
        <v>0</v>
      </c>
      <c r="I9132">
        <v>1.0869565217391301E-2</v>
      </c>
      <c r="J9132" s="1">
        <v>0</v>
      </c>
      <c r="K9132" t="s">
        <v>23238</v>
      </c>
      <c r="L9132" t="s">
        <v>41508</v>
      </c>
      <c r="M9132" t="s">
        <v>41509</v>
      </c>
    </row>
    <row r="9133" spans="1:13">
      <c r="A9133" s="1" t="s">
        <v>11150</v>
      </c>
      <c r="B9133">
        <v>2.8422504790828601E-6</v>
      </c>
      <c r="C9133" s="1">
        <v>2.5007990657445599E-6</v>
      </c>
      <c r="D9133">
        <v>0</v>
      </c>
      <c r="E9133">
        <v>0</v>
      </c>
      <c r="F9133">
        <v>0</v>
      </c>
      <c r="G9133">
        <v>0.32926829268292701</v>
      </c>
      <c r="H9133">
        <v>0</v>
      </c>
      <c r="I9133">
        <v>0.18811881188118801</v>
      </c>
      <c r="J9133" s="1" t="s">
        <v>23229</v>
      </c>
      <c r="K9133" t="s">
        <v>23242</v>
      </c>
      <c r="L9133" t="s">
        <v>41510</v>
      </c>
      <c r="M9133" t="s">
        <v>41511</v>
      </c>
    </row>
    <row r="9134" spans="1:13">
      <c r="A9134" s="1" t="s">
        <v>11151</v>
      </c>
      <c r="B9134">
        <v>4.17066813419451E-5</v>
      </c>
      <c r="C9134" s="1">
        <v>5.0594436213788002E-5</v>
      </c>
      <c r="D9134">
        <v>0.67500000000000004</v>
      </c>
      <c r="E9134">
        <v>0.84246575342465801</v>
      </c>
      <c r="F9134">
        <v>0.90178571428571397</v>
      </c>
      <c r="G9134">
        <v>0.73255813953488402</v>
      </c>
      <c r="H9134">
        <v>0.85</v>
      </c>
      <c r="I9134">
        <v>0.67567567567567599</v>
      </c>
      <c r="J9134" s="1">
        <v>0.90909090909090895</v>
      </c>
      <c r="K9134" t="s">
        <v>23241</v>
      </c>
      <c r="L9134" t="s">
        <v>41512</v>
      </c>
      <c r="M9134" t="s">
        <v>41513</v>
      </c>
    </row>
    <row r="9135" spans="1:13">
      <c r="A9135" s="1" t="s">
        <v>11152</v>
      </c>
      <c r="B9135">
        <v>2.94427571594255E-5</v>
      </c>
      <c r="C9135" s="1">
        <v>2.7934917194801399E-6</v>
      </c>
      <c r="D9135">
        <v>0.14516129032258099</v>
      </c>
      <c r="E9135">
        <v>0.16145833333333301</v>
      </c>
      <c r="F9135">
        <v>5.1282051282051299E-3</v>
      </c>
      <c r="G9135">
        <v>8.6206896551724102E-3</v>
      </c>
      <c r="H9135">
        <v>4.3859649122806998E-3</v>
      </c>
      <c r="I9135">
        <v>4.0000000000000001E-3</v>
      </c>
      <c r="J9135" s="1">
        <v>0</v>
      </c>
      <c r="K9135" t="s">
        <v>23239</v>
      </c>
      <c r="L9135" t="s">
        <v>41514</v>
      </c>
      <c r="M9135" t="s">
        <v>41515</v>
      </c>
    </row>
    <row r="9136" spans="1:13">
      <c r="A9136" s="1" t="s">
        <v>11153</v>
      </c>
      <c r="B9136">
        <v>9.3998230114852405E-6</v>
      </c>
      <c r="C9136" s="1">
        <v>1.8144882220041701E-5</v>
      </c>
      <c r="D9136">
        <v>0.98</v>
      </c>
      <c r="E9136">
        <v>0.92222222222222205</v>
      </c>
      <c r="F9136">
        <v>0.98787878787878802</v>
      </c>
      <c r="G9136">
        <v>0.969387755102041</v>
      </c>
      <c r="H9136">
        <v>0.95049504950495001</v>
      </c>
      <c r="I9136">
        <v>0.98529411764705899</v>
      </c>
      <c r="J9136" s="1">
        <v>1</v>
      </c>
      <c r="K9136" t="s">
        <v>23241</v>
      </c>
      <c r="L9136" t="s">
        <v>41516</v>
      </c>
      <c r="M9136" t="s">
        <v>41517</v>
      </c>
    </row>
    <row r="9137" spans="1:13">
      <c r="A9137" s="1" t="s">
        <v>11154</v>
      </c>
      <c r="B9137">
        <v>3.2925620040308303E-7</v>
      </c>
      <c r="C9137" s="1">
        <v>2.7131978843967101E-6</v>
      </c>
      <c r="D9137">
        <v>4.6875E-2</v>
      </c>
      <c r="E9137">
        <v>7.2916666666666963E-2</v>
      </c>
      <c r="F9137">
        <v>3.5031847133757954E-2</v>
      </c>
      <c r="G9137">
        <v>0</v>
      </c>
      <c r="H9137">
        <v>0</v>
      </c>
      <c r="I9137">
        <v>2.4793388429751984E-2</v>
      </c>
      <c r="J9137" s="1">
        <v>0</v>
      </c>
      <c r="K9137" t="s">
        <v>23246</v>
      </c>
      <c r="L9137" t="s">
        <v>41518</v>
      </c>
      <c r="M9137" t="s">
        <v>41519</v>
      </c>
    </row>
    <row r="9138" spans="1:13">
      <c r="A9138" s="1" t="s">
        <v>11155</v>
      </c>
      <c r="B9138">
        <v>1.9180075532580701E-6</v>
      </c>
      <c r="C9138" s="1">
        <v>3.7176166098171E-7</v>
      </c>
      <c r="D9138">
        <v>1</v>
      </c>
      <c r="E9138">
        <v>1</v>
      </c>
      <c r="F9138">
        <v>1</v>
      </c>
      <c r="G9138">
        <v>0.74242424242424199</v>
      </c>
      <c r="H9138">
        <v>0.99504950495049505</v>
      </c>
      <c r="I9138">
        <v>0.95121951219512202</v>
      </c>
      <c r="J9138" s="1">
        <v>1</v>
      </c>
      <c r="K9138" t="s">
        <v>23239</v>
      </c>
      <c r="L9138" t="s">
        <v>41520</v>
      </c>
      <c r="M9138" t="s">
        <v>41521</v>
      </c>
    </row>
    <row r="9139" spans="1:13">
      <c r="A9139" s="1" t="s">
        <v>11156</v>
      </c>
      <c r="B9139">
        <v>2.5701174846041301E-5</v>
      </c>
      <c r="C9139" s="1">
        <v>3.2610385692177101E-7</v>
      </c>
      <c r="D9139">
        <v>7.1428571428571397E-2</v>
      </c>
      <c r="E9139">
        <v>3.5714285714285698E-2</v>
      </c>
      <c r="F9139">
        <v>0.27659574468085102</v>
      </c>
      <c r="G9139">
        <v>3.8461538461538498E-2</v>
      </c>
      <c r="H9139">
        <v>0.11764705882352899</v>
      </c>
      <c r="I9139">
        <v>2.6041666666666699E-2</v>
      </c>
      <c r="J9139" s="1">
        <v>0</v>
      </c>
      <c r="K9139" t="s">
        <v>23241</v>
      </c>
      <c r="L9139" t="s">
        <v>41522</v>
      </c>
      <c r="M9139" t="s">
        <v>41523</v>
      </c>
    </row>
    <row r="9140" spans="1:13">
      <c r="A9140" s="1" t="s">
        <v>11157</v>
      </c>
      <c r="B9140">
        <v>1.17925662923895E-7</v>
      </c>
      <c r="C9140" s="1">
        <v>4.1910591712975402E-7</v>
      </c>
      <c r="D9140">
        <v>0</v>
      </c>
      <c r="E9140">
        <v>0</v>
      </c>
      <c r="F9140">
        <v>0</v>
      </c>
      <c r="G9140">
        <v>0.12068965517241401</v>
      </c>
      <c r="H9140">
        <v>8.7719298245613996E-3</v>
      </c>
      <c r="I9140">
        <v>1.21951219512195E-2</v>
      </c>
      <c r="J9140" s="1">
        <v>0</v>
      </c>
      <c r="K9140" t="s">
        <v>23237</v>
      </c>
      <c r="L9140" t="s">
        <v>41524</v>
      </c>
      <c r="M9140" t="s">
        <v>41525</v>
      </c>
    </row>
    <row r="9141" spans="1:13">
      <c r="A9141" s="1" t="s">
        <v>11158</v>
      </c>
      <c r="B9141">
        <v>5.8892016313226103E-6</v>
      </c>
      <c r="C9141" s="1">
        <v>6.8611837084038698E-6</v>
      </c>
      <c r="D9141">
        <v>0</v>
      </c>
      <c r="E9141">
        <v>0</v>
      </c>
      <c r="F9141">
        <v>6.5217391304347797E-2</v>
      </c>
      <c r="G9141">
        <v>9.8039215686274508E-3</v>
      </c>
      <c r="H9141">
        <v>8.5714285714285701E-2</v>
      </c>
      <c r="I9141">
        <v>8.55263157894737E-2</v>
      </c>
      <c r="J9141" s="1">
        <v>0</v>
      </c>
      <c r="K9141" t="s">
        <v>23241</v>
      </c>
      <c r="L9141" t="s">
        <v>41526</v>
      </c>
      <c r="M9141" t="s">
        <v>41527</v>
      </c>
    </row>
    <row r="9142" spans="1:13">
      <c r="A9142" s="1" t="s">
        <v>11159</v>
      </c>
      <c r="B9142">
        <v>4.7608639048141299E-6</v>
      </c>
      <c r="C9142" s="1">
        <v>6.6780080970008698E-7</v>
      </c>
      <c r="D9142">
        <v>0</v>
      </c>
      <c r="E9142">
        <v>0</v>
      </c>
      <c r="F9142">
        <v>0</v>
      </c>
      <c r="G9142">
        <v>9.6774193548387094E-2</v>
      </c>
      <c r="H9142">
        <v>8.9285714285714298E-3</v>
      </c>
      <c r="I9142">
        <v>0.13207547169811301</v>
      </c>
      <c r="J9142" s="1">
        <v>0</v>
      </c>
      <c r="K9142" t="s">
        <v>23241</v>
      </c>
      <c r="L9142" t="s">
        <v>41528</v>
      </c>
      <c r="M9142" t="s">
        <v>41529</v>
      </c>
    </row>
    <row r="9143" spans="1:13">
      <c r="A9143" s="1" t="s">
        <v>11160</v>
      </c>
      <c r="B9143">
        <v>9.2824117012133501E-6</v>
      </c>
      <c r="C9143" s="1">
        <v>1.2308722041647199E-4</v>
      </c>
      <c r="D9143">
        <v>0</v>
      </c>
      <c r="E9143">
        <v>0</v>
      </c>
      <c r="F9143">
        <v>0.14137931034482801</v>
      </c>
      <c r="G9143">
        <v>3.2608695652173898E-2</v>
      </c>
      <c r="H9143">
        <v>0.375</v>
      </c>
      <c r="I9143">
        <v>0.16666666666666699</v>
      </c>
      <c r="J9143" s="1">
        <v>0</v>
      </c>
      <c r="K9143" t="s">
        <v>23241</v>
      </c>
      <c r="L9143" t="s">
        <v>41530</v>
      </c>
      <c r="M9143" t="s">
        <v>41531</v>
      </c>
    </row>
    <row r="9144" spans="1:13">
      <c r="A9144" s="1" t="s">
        <v>11161</v>
      </c>
      <c r="B9144">
        <v>5.4847661433326098E-9</v>
      </c>
      <c r="C9144" s="1">
        <v>7.3694128892730903E-8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0.98863636363636398</v>
      </c>
      <c r="J9144" s="1" t="s">
        <v>23229</v>
      </c>
      <c r="K9144" t="s">
        <v>23238</v>
      </c>
      <c r="L9144" t="s">
        <v>41532</v>
      </c>
      <c r="M9144" t="s">
        <v>41533</v>
      </c>
    </row>
    <row r="9145" spans="1:13">
      <c r="A9145" s="1" t="s">
        <v>11162</v>
      </c>
      <c r="B9145">
        <v>8.1503869416490507E-6</v>
      </c>
      <c r="C9145" s="1">
        <v>5.88714065401356E-5</v>
      </c>
      <c r="D9145">
        <v>0.266666666666667</v>
      </c>
      <c r="E9145">
        <v>3.03030303030303E-2</v>
      </c>
      <c r="F9145">
        <v>8.8815789473684195E-2</v>
      </c>
      <c r="G9145">
        <v>0</v>
      </c>
      <c r="H9145">
        <v>2.8735632183908E-2</v>
      </c>
      <c r="I9145">
        <v>1.3698630136986301E-2</v>
      </c>
      <c r="J9145" s="1">
        <v>0</v>
      </c>
      <c r="K9145" t="s">
        <v>23241</v>
      </c>
      <c r="L9145" t="s">
        <v>41534</v>
      </c>
      <c r="M9145" t="s">
        <v>41535</v>
      </c>
    </row>
    <row r="9146" spans="1:13">
      <c r="A9146" s="1" t="s">
        <v>11163</v>
      </c>
      <c r="B9146">
        <v>9.7110113020963299E-5</v>
      </c>
      <c r="C9146" s="1">
        <v>1.3060526400116099E-7</v>
      </c>
      <c r="D9146">
        <v>0</v>
      </c>
      <c r="E9146">
        <v>0</v>
      </c>
      <c r="F9146">
        <v>0.32843137254902</v>
      </c>
      <c r="G9146">
        <v>0</v>
      </c>
      <c r="H9146">
        <v>0.11111111111111099</v>
      </c>
      <c r="I9146">
        <v>3.2051282051282E-2</v>
      </c>
      <c r="J9146" s="1" t="s">
        <v>23229</v>
      </c>
      <c r="K9146" t="s">
        <v>23241</v>
      </c>
      <c r="L9146" t="s">
        <v>41536</v>
      </c>
      <c r="M9146" t="s">
        <v>41537</v>
      </c>
    </row>
    <row r="9147" spans="1:13">
      <c r="A9147" s="1" t="s">
        <v>11164</v>
      </c>
      <c r="B9147">
        <v>9.5085569930712599E-7</v>
      </c>
      <c r="C9147" s="1">
        <v>4.8200454273673397E-6</v>
      </c>
      <c r="D9147">
        <v>1</v>
      </c>
      <c r="E9147">
        <v>1</v>
      </c>
      <c r="F9147">
        <v>0.99171270718231996</v>
      </c>
      <c r="G9147">
        <v>0.99090909090909096</v>
      </c>
      <c r="H9147">
        <v>0.99404761904761896</v>
      </c>
      <c r="I9147">
        <v>0.96315789473684199</v>
      </c>
      <c r="J9147" s="1">
        <v>0.25</v>
      </c>
      <c r="K9147" t="s">
        <v>23239</v>
      </c>
      <c r="L9147" t="s">
        <v>41538</v>
      </c>
      <c r="M9147" t="s">
        <v>41539</v>
      </c>
    </row>
    <row r="9148" spans="1:13">
      <c r="A9148" s="1" t="s">
        <v>11165</v>
      </c>
      <c r="B9148">
        <v>5.1742184393494797E-5</v>
      </c>
      <c r="C9148" s="1">
        <v>2.4358770736194E-6</v>
      </c>
      <c r="D9148">
        <v>0</v>
      </c>
      <c r="E9148">
        <v>0.14117647058823499</v>
      </c>
      <c r="F9148">
        <v>0</v>
      </c>
      <c r="G9148">
        <v>0</v>
      </c>
      <c r="H9148">
        <v>0</v>
      </c>
      <c r="I9148">
        <v>8.1967213114754103E-3</v>
      </c>
      <c r="J9148" s="1">
        <v>0</v>
      </c>
      <c r="K9148" t="s">
        <v>23242</v>
      </c>
      <c r="L9148" t="s">
        <v>41540</v>
      </c>
      <c r="M9148" t="s">
        <v>41541</v>
      </c>
    </row>
    <row r="9149" spans="1:13">
      <c r="A9149" s="1" t="s">
        <v>11166</v>
      </c>
      <c r="B9149">
        <v>5.5785681185369996E-4</v>
      </c>
      <c r="C9149" s="1">
        <v>1.44106394675479E-5</v>
      </c>
      <c r="D9149">
        <v>0.52</v>
      </c>
      <c r="E9149">
        <v>0.83750000000000002</v>
      </c>
      <c r="F9149">
        <v>0.39548022598870097</v>
      </c>
      <c r="G9149">
        <v>0.51851851851851805</v>
      </c>
      <c r="H9149">
        <v>0.60294117647058798</v>
      </c>
      <c r="I9149">
        <v>0.569148936170213</v>
      </c>
      <c r="J9149" s="1">
        <v>1</v>
      </c>
      <c r="K9149" t="s">
        <v>23241</v>
      </c>
      <c r="L9149" t="s">
        <v>41542</v>
      </c>
      <c r="M9149" t="s">
        <v>41543</v>
      </c>
    </row>
    <row r="9150" spans="1:13">
      <c r="A9150" s="1" t="s">
        <v>11167</v>
      </c>
      <c r="B9150">
        <v>1.2067598441733199E-6</v>
      </c>
      <c r="C9150" s="1">
        <v>2.1706265019777501E-7</v>
      </c>
      <c r="D9150">
        <v>0</v>
      </c>
      <c r="E9150">
        <v>5.8823529411764696E-3</v>
      </c>
      <c r="F9150">
        <v>0</v>
      </c>
      <c r="G9150">
        <v>0.118181818181818</v>
      </c>
      <c r="H9150">
        <v>4.7169811320754698E-3</v>
      </c>
      <c r="I9150">
        <v>4.20168067226891E-3</v>
      </c>
      <c r="J9150" s="1" t="s">
        <v>23229</v>
      </c>
      <c r="K9150" t="s">
        <v>23238</v>
      </c>
      <c r="L9150" t="s">
        <v>41544</v>
      </c>
      <c r="M9150" t="s">
        <v>41545</v>
      </c>
    </row>
    <row r="9151" spans="1:13">
      <c r="A9151" s="1" t="s">
        <v>11168</v>
      </c>
      <c r="B9151">
        <v>1.8371846679330199E-4</v>
      </c>
      <c r="C9151" s="1">
        <v>1.2709101937474001E-4</v>
      </c>
      <c r="D9151">
        <v>0.765625</v>
      </c>
      <c r="E9151">
        <v>0.72395833333333304</v>
      </c>
      <c r="F9151">
        <v>0.58333333333333304</v>
      </c>
      <c r="G9151">
        <v>0.85344827586206895</v>
      </c>
      <c r="H9151">
        <v>0.77368421052631597</v>
      </c>
      <c r="I9151">
        <v>0.80894308943089399</v>
      </c>
      <c r="J9151" s="1">
        <v>1</v>
      </c>
      <c r="K9151" t="s">
        <v>23239</v>
      </c>
      <c r="L9151" t="s">
        <v>41546</v>
      </c>
      <c r="M9151" t="s">
        <v>41547</v>
      </c>
    </row>
    <row r="9152" spans="1:13">
      <c r="A9152" s="1" t="s">
        <v>11169</v>
      </c>
      <c r="B9152">
        <v>5.0999774838416298E-6</v>
      </c>
      <c r="C9152" s="1">
        <v>2.1619095647769301E-5</v>
      </c>
      <c r="D9152">
        <v>1</v>
      </c>
      <c r="E9152">
        <v>1</v>
      </c>
      <c r="F9152">
        <v>0.92628205128205099</v>
      </c>
      <c r="G9152">
        <v>1</v>
      </c>
      <c r="H9152">
        <v>1</v>
      </c>
      <c r="I9152">
        <v>0.99450549450549497</v>
      </c>
      <c r="J9152" s="1">
        <v>1</v>
      </c>
      <c r="K9152" t="s">
        <v>23238</v>
      </c>
      <c r="L9152" t="s">
        <v>41548</v>
      </c>
      <c r="M9152" t="s">
        <v>41549</v>
      </c>
    </row>
    <row r="9153" spans="1:13">
      <c r="A9153" s="1" t="s">
        <v>11170</v>
      </c>
      <c r="B9153">
        <v>4.8034322546379702E-5</v>
      </c>
      <c r="C9153" s="1">
        <v>4.1218271278154097E-6</v>
      </c>
      <c r="D9153">
        <v>1</v>
      </c>
      <c r="E9153">
        <v>0.86021505376344098</v>
      </c>
      <c r="F9153">
        <v>0.99742268041237103</v>
      </c>
      <c r="G9153">
        <v>1</v>
      </c>
      <c r="H9153">
        <v>0.99509803921568596</v>
      </c>
      <c r="I9153">
        <v>1</v>
      </c>
      <c r="J9153" s="1">
        <v>1</v>
      </c>
      <c r="K9153" t="s">
        <v>23238</v>
      </c>
      <c r="L9153" t="s">
        <v>41550</v>
      </c>
      <c r="M9153" t="s">
        <v>41551</v>
      </c>
    </row>
    <row r="9154" spans="1:13">
      <c r="A9154" s="1" t="s">
        <v>11171</v>
      </c>
      <c r="B9154">
        <v>2.30231444644553E-8</v>
      </c>
      <c r="C9154" s="1">
        <v>5.1226329037127898E-7</v>
      </c>
      <c r="D9154">
        <v>1</v>
      </c>
      <c r="E9154">
        <v>1</v>
      </c>
      <c r="F9154">
        <v>0.99606299212598404</v>
      </c>
      <c r="G9154">
        <v>0.83333333333333304</v>
      </c>
      <c r="H9154">
        <v>0.99152542372881403</v>
      </c>
      <c r="I9154">
        <v>1</v>
      </c>
      <c r="J9154" s="1" t="s">
        <v>23229</v>
      </c>
      <c r="K9154" t="s">
        <v>23238</v>
      </c>
      <c r="L9154" t="s">
        <v>41552</v>
      </c>
      <c r="M9154" t="s">
        <v>41553</v>
      </c>
    </row>
    <row r="9155" spans="1:13">
      <c r="A9155" s="1" t="s">
        <v>11172</v>
      </c>
      <c r="B9155">
        <v>5.6603300894394505E-4</v>
      </c>
      <c r="C9155" s="1">
        <v>8.4478335332544604E-4</v>
      </c>
      <c r="D9155">
        <v>8.9285714285714302E-2</v>
      </c>
      <c r="E9155">
        <v>3.1578947368421102E-2</v>
      </c>
      <c r="F9155">
        <v>0.58974358974358998</v>
      </c>
      <c r="G9155">
        <v>7.1428571428571397E-2</v>
      </c>
      <c r="H9155">
        <v>0.22222222222222199</v>
      </c>
      <c r="I9155">
        <v>0.121621621621622</v>
      </c>
      <c r="J9155" s="1">
        <v>0</v>
      </c>
      <c r="K9155" t="s">
        <v>23241</v>
      </c>
      <c r="L9155" t="s">
        <v>41554</v>
      </c>
      <c r="M9155" t="s">
        <v>41555</v>
      </c>
    </row>
    <row r="9156" spans="1:13">
      <c r="A9156" s="1" t="s">
        <v>11173</v>
      </c>
      <c r="B9156">
        <v>7.8796874936273194E-5</v>
      </c>
      <c r="C9156" s="1">
        <v>5.9555921698973202E-5</v>
      </c>
      <c r="D9156">
        <v>0</v>
      </c>
      <c r="E9156">
        <v>0</v>
      </c>
      <c r="F9156">
        <v>9.4871794871794896E-2</v>
      </c>
      <c r="G9156">
        <v>0</v>
      </c>
      <c r="H9156">
        <v>0</v>
      </c>
      <c r="I9156">
        <v>4.0322580645161298E-3</v>
      </c>
      <c r="J9156" s="1">
        <v>0</v>
      </c>
      <c r="K9156" t="s">
        <v>23241</v>
      </c>
      <c r="L9156" t="s">
        <v>41556</v>
      </c>
      <c r="M9156" t="s">
        <v>41557</v>
      </c>
    </row>
    <row r="9157" spans="1:13">
      <c r="A9157" s="1" t="s">
        <v>11174</v>
      </c>
      <c r="B9157">
        <v>3.65991211803696E-7</v>
      </c>
      <c r="C9157" s="1">
        <v>1.5744105215211E-4</v>
      </c>
      <c r="D9157">
        <v>0.82608695652173902</v>
      </c>
      <c r="E9157">
        <v>0.52985074626865702</v>
      </c>
      <c r="F9157">
        <v>0.13917525773195899</v>
      </c>
      <c r="G9157">
        <v>0.97142857142857097</v>
      </c>
      <c r="H9157">
        <v>0.43452380952380998</v>
      </c>
      <c r="I9157">
        <v>0.84883720930232598</v>
      </c>
      <c r="J9157" s="1">
        <v>1</v>
      </c>
      <c r="K9157" t="s">
        <v>23238</v>
      </c>
      <c r="L9157" t="s">
        <v>41558</v>
      </c>
      <c r="M9157" t="s">
        <v>41559</v>
      </c>
    </row>
    <row r="9158" spans="1:13">
      <c r="A9158" s="1" t="s">
        <v>11175</v>
      </c>
      <c r="B9158">
        <v>1.03732798713405E-7</v>
      </c>
      <c r="C9158" s="1">
        <v>3.0136449816192E-6</v>
      </c>
      <c r="D9158">
        <v>0</v>
      </c>
      <c r="E9158">
        <v>0</v>
      </c>
      <c r="F9158">
        <v>0</v>
      </c>
      <c r="G9158">
        <v>0</v>
      </c>
      <c r="H9158">
        <v>4.3859649122806998E-3</v>
      </c>
      <c r="I9158">
        <v>4.0322580645161298E-3</v>
      </c>
      <c r="J9158" s="1">
        <v>0.59090909090909105</v>
      </c>
      <c r="K9158" t="s">
        <v>23240</v>
      </c>
      <c r="L9158" t="s">
        <v>41560</v>
      </c>
      <c r="M9158" t="s">
        <v>41561</v>
      </c>
    </row>
    <row r="9159" spans="1:13">
      <c r="A9159" s="1" t="s">
        <v>11176</v>
      </c>
      <c r="B9159">
        <v>9.8228727257058606E-7</v>
      </c>
      <c r="C9159" s="1">
        <v>2.6984668541856501E-6</v>
      </c>
      <c r="D9159">
        <v>1</v>
      </c>
      <c r="E9159">
        <v>1</v>
      </c>
      <c r="F9159">
        <v>1</v>
      </c>
      <c r="G9159">
        <v>0.89473684210526305</v>
      </c>
      <c r="H9159">
        <v>1</v>
      </c>
      <c r="I9159">
        <v>0.96153846153846201</v>
      </c>
      <c r="J9159" s="1">
        <v>1</v>
      </c>
      <c r="K9159" t="s">
        <v>23241</v>
      </c>
      <c r="L9159" t="s">
        <v>41562</v>
      </c>
      <c r="M9159" t="s">
        <v>41563</v>
      </c>
    </row>
    <row r="9160" spans="1:13">
      <c r="A9160" s="1" t="s">
        <v>11177</v>
      </c>
      <c r="B9160">
        <v>2.1692510641077001E-5</v>
      </c>
      <c r="C9160" s="1">
        <v>2.5216594734800901E-4</v>
      </c>
      <c r="D9160">
        <v>3.3333333333333298E-2</v>
      </c>
      <c r="E9160">
        <v>0.06</v>
      </c>
      <c r="F9160">
        <v>0</v>
      </c>
      <c r="G9160">
        <v>0.66666666666666696</v>
      </c>
      <c r="H9160">
        <v>9.0163934426229497E-2</v>
      </c>
      <c r="I9160">
        <v>0.39361702127659598</v>
      </c>
      <c r="J9160" s="1" t="s">
        <v>23229</v>
      </c>
      <c r="K9160" t="s">
        <v>23238</v>
      </c>
      <c r="L9160" t="s">
        <v>41564</v>
      </c>
      <c r="M9160" t="s">
        <v>41565</v>
      </c>
    </row>
    <row r="9161" spans="1:13">
      <c r="A9161" s="1" t="s">
        <v>11178</v>
      </c>
      <c r="B9161">
        <v>1.00649593100872E-4</v>
      </c>
      <c r="C9161" s="1">
        <v>1.3880678424784399E-4</v>
      </c>
      <c r="D9161">
        <v>0.78333333333333299</v>
      </c>
      <c r="E9161">
        <v>0.92934782608695699</v>
      </c>
      <c r="F9161">
        <v>0.59893048128342197</v>
      </c>
      <c r="G9161">
        <v>0.90517241379310298</v>
      </c>
      <c r="H9161">
        <v>0.765486725663717</v>
      </c>
      <c r="I9161">
        <v>0.80645161290322598</v>
      </c>
      <c r="J9161" s="1">
        <v>9.0909090909090898E-2</v>
      </c>
      <c r="K9161" t="s">
        <v>23241</v>
      </c>
      <c r="L9161" t="s">
        <v>41566</v>
      </c>
      <c r="M9161" t="s">
        <v>41567</v>
      </c>
    </row>
    <row r="9162" spans="1:13">
      <c r="A9162" s="1" t="s">
        <v>11179</v>
      </c>
      <c r="B9162">
        <v>4.9493927924581903E-6</v>
      </c>
      <c r="C9162" s="1">
        <v>7.1235060800570001E-5</v>
      </c>
      <c r="D9162">
        <v>0.12068965517241401</v>
      </c>
      <c r="E9162">
        <v>0</v>
      </c>
      <c r="F9162">
        <v>0.17732558139534901</v>
      </c>
      <c r="G9162">
        <v>8.6206896551724102E-3</v>
      </c>
      <c r="H9162">
        <v>4.3859649122806998E-3</v>
      </c>
      <c r="I9162">
        <v>5.4621848739495799E-2</v>
      </c>
      <c r="J9162" s="1">
        <v>0</v>
      </c>
      <c r="K9162" t="s">
        <v>23241</v>
      </c>
      <c r="L9162" t="s">
        <v>41568</v>
      </c>
      <c r="M9162" t="s">
        <v>41569</v>
      </c>
    </row>
    <row r="9163" spans="1:13">
      <c r="A9163" s="1" t="s">
        <v>11180</v>
      </c>
      <c r="B9163">
        <v>1.49354424186897E-5</v>
      </c>
      <c r="C9163" s="1">
        <v>4.00981863722682E-6</v>
      </c>
      <c r="D9163">
        <v>0</v>
      </c>
      <c r="E9163">
        <v>0</v>
      </c>
      <c r="F9163">
        <v>5.2631578947368397E-2</v>
      </c>
      <c r="G9163">
        <v>0</v>
      </c>
      <c r="H9163">
        <v>3.6764705882352901E-2</v>
      </c>
      <c r="I9163">
        <v>1.72413793103448E-2</v>
      </c>
      <c r="J9163" s="1">
        <v>0</v>
      </c>
      <c r="K9163" t="s">
        <v>23242</v>
      </c>
      <c r="L9163" t="s">
        <v>41570</v>
      </c>
      <c r="M9163" t="s">
        <v>41571</v>
      </c>
    </row>
    <row r="9164" spans="1:13">
      <c r="A9164" s="1" t="s">
        <v>11181</v>
      </c>
      <c r="B9164">
        <v>6.35270576770041E-5</v>
      </c>
      <c r="C9164" s="1">
        <v>7.2172362056541797E-6</v>
      </c>
      <c r="D9164">
        <v>0.93548387096774199</v>
      </c>
      <c r="E9164">
        <v>0.96590909090909105</v>
      </c>
      <c r="F9164">
        <v>0.70588235294117696</v>
      </c>
      <c r="G9164">
        <v>0.98484848484848497</v>
      </c>
      <c r="H9164">
        <v>0.67241379310344795</v>
      </c>
      <c r="I9164">
        <v>0.95454545454545503</v>
      </c>
      <c r="J9164" s="1">
        <v>1</v>
      </c>
      <c r="K9164" t="s">
        <v>23241</v>
      </c>
      <c r="L9164" t="s">
        <v>41572</v>
      </c>
      <c r="M9164" t="s">
        <v>41573</v>
      </c>
    </row>
    <row r="9165" spans="1:13">
      <c r="A9165" s="1" t="s">
        <v>11182</v>
      </c>
      <c r="B9165">
        <v>4.5274061483189098E-7</v>
      </c>
      <c r="C9165" s="1">
        <v>4.2754241893708701E-7</v>
      </c>
      <c r="D9165">
        <v>0</v>
      </c>
      <c r="E9165">
        <v>0</v>
      </c>
      <c r="F9165">
        <v>0</v>
      </c>
      <c r="G9165">
        <v>0</v>
      </c>
      <c r="H9165">
        <v>5.8139534883720903E-3</v>
      </c>
      <c r="I9165">
        <v>0</v>
      </c>
      <c r="J9165" s="1">
        <v>1</v>
      </c>
      <c r="K9165" t="s">
        <v>23240</v>
      </c>
      <c r="L9165" t="s">
        <v>41574</v>
      </c>
      <c r="M9165" t="s">
        <v>41575</v>
      </c>
    </row>
    <row r="9166" spans="1:13">
      <c r="A9166" s="1" t="s">
        <v>11183</v>
      </c>
      <c r="B9166">
        <v>9.599014546584509E-7</v>
      </c>
      <c r="C9166" s="1">
        <v>1.8038277185207901E-5</v>
      </c>
      <c r="D9166">
        <v>3.7037037037037E-2</v>
      </c>
      <c r="E9166">
        <v>1.5957446808510599E-2</v>
      </c>
      <c r="F9166">
        <v>0.16666666666666699</v>
      </c>
      <c r="G9166">
        <v>2.27272727272727E-2</v>
      </c>
      <c r="H9166">
        <v>0.131818181818182</v>
      </c>
      <c r="I9166">
        <v>3.8461538461538498E-2</v>
      </c>
      <c r="J9166" s="1">
        <v>0</v>
      </c>
      <c r="K9166" t="s">
        <v>23239</v>
      </c>
      <c r="L9166" t="s">
        <v>41576</v>
      </c>
      <c r="M9166" t="s">
        <v>41577</v>
      </c>
    </row>
    <row r="9167" spans="1:13">
      <c r="A9167" s="1" t="s">
        <v>11184</v>
      </c>
      <c r="B9167">
        <v>4.4592816233354002E-6</v>
      </c>
      <c r="C9167" s="1">
        <v>5.2209114099270398E-5</v>
      </c>
      <c r="D9167">
        <v>0.92857142857142905</v>
      </c>
      <c r="E9167">
        <v>1</v>
      </c>
      <c r="F9167">
        <v>1</v>
      </c>
      <c r="G9167">
        <v>1</v>
      </c>
      <c r="H9167">
        <v>0.95652173913043503</v>
      </c>
      <c r="I9167">
        <v>0.91358024691357997</v>
      </c>
      <c r="J9167" s="1">
        <v>0</v>
      </c>
      <c r="K9167" t="s">
        <v>23239</v>
      </c>
      <c r="L9167" t="s">
        <v>41578</v>
      </c>
      <c r="M9167" t="s">
        <v>41579</v>
      </c>
    </row>
    <row r="9168" spans="1:13">
      <c r="A9168" s="1" t="s">
        <v>11185</v>
      </c>
      <c r="B9168">
        <v>1.0313750517605299E-6</v>
      </c>
      <c r="C9168" s="1">
        <v>5.4574397494609901E-8</v>
      </c>
      <c r="D9168">
        <v>0</v>
      </c>
      <c r="E9168">
        <v>0</v>
      </c>
      <c r="F9168">
        <v>0.152542372881356</v>
      </c>
      <c r="G9168">
        <v>0.17142857142857101</v>
      </c>
      <c r="H9168">
        <v>0.13793103448275901</v>
      </c>
      <c r="I9168">
        <v>5.10204081632653E-2</v>
      </c>
      <c r="J9168" s="1">
        <v>0</v>
      </c>
      <c r="K9168" t="s">
        <v>23242</v>
      </c>
      <c r="L9168" t="s">
        <v>41580</v>
      </c>
      <c r="M9168" t="s">
        <v>41581</v>
      </c>
    </row>
    <row r="9169" spans="1:13">
      <c r="A9169" s="1" t="s">
        <v>11186</v>
      </c>
      <c r="B9169">
        <v>2.2456744963335698E-6</v>
      </c>
      <c r="C9169" s="1">
        <v>1.24933035175813E-6</v>
      </c>
      <c r="D9169">
        <v>0</v>
      </c>
      <c r="E9169">
        <v>0</v>
      </c>
      <c r="F9169">
        <v>0</v>
      </c>
      <c r="G9169">
        <v>0</v>
      </c>
      <c r="H9169">
        <v>8.9285714285714298E-3</v>
      </c>
      <c r="I9169">
        <v>0.102040816326531</v>
      </c>
      <c r="J9169" s="1" t="s">
        <v>23229</v>
      </c>
      <c r="K9169" t="s">
        <v>23239</v>
      </c>
      <c r="L9169" t="s">
        <v>41582</v>
      </c>
      <c r="M9169" t="s">
        <v>41583</v>
      </c>
    </row>
    <row r="9170" spans="1:13">
      <c r="A9170" s="1" t="s">
        <v>11187</v>
      </c>
      <c r="B9170">
        <v>1.2557004829389E-4</v>
      </c>
      <c r="C9170" s="1">
        <v>1.90609157097899E-5</v>
      </c>
      <c r="D9170">
        <v>0.91379310344827602</v>
      </c>
      <c r="E9170">
        <v>0.83571428571428596</v>
      </c>
      <c r="F9170">
        <v>0.121495327102804</v>
      </c>
      <c r="G9170">
        <v>0.34615384615384598</v>
      </c>
      <c r="H9170">
        <v>0.2578125</v>
      </c>
      <c r="I9170">
        <v>0.39285714285714302</v>
      </c>
      <c r="J9170" s="1" t="s">
        <v>23229</v>
      </c>
      <c r="K9170" t="s">
        <v>23239</v>
      </c>
      <c r="L9170" t="s">
        <v>41584</v>
      </c>
      <c r="M9170" t="s">
        <v>41585</v>
      </c>
    </row>
    <row r="9171" spans="1:13">
      <c r="A9171" s="1" t="s">
        <v>11188</v>
      </c>
      <c r="B9171">
        <v>6.7361868339821103E-5</v>
      </c>
      <c r="C9171" s="1">
        <v>1.5385798774147201E-5</v>
      </c>
      <c r="D9171">
        <v>1</v>
      </c>
      <c r="E9171">
        <v>1</v>
      </c>
      <c r="F9171">
        <v>0.43959731543624198</v>
      </c>
      <c r="G9171">
        <v>1</v>
      </c>
      <c r="H9171">
        <v>0.823943661971831</v>
      </c>
      <c r="I9171">
        <v>0.93589743589743601</v>
      </c>
      <c r="J9171" s="1">
        <v>1</v>
      </c>
      <c r="K9171" t="s">
        <v>23241</v>
      </c>
      <c r="L9171" t="s">
        <v>41586</v>
      </c>
      <c r="M9171" t="s">
        <v>41587</v>
      </c>
    </row>
    <row r="9172" spans="1:13">
      <c r="A9172" s="1" t="s">
        <v>11189</v>
      </c>
      <c r="B9172">
        <v>5.9398155929224098E-5</v>
      </c>
      <c r="C9172" s="1">
        <v>6.05087820304282E-4</v>
      </c>
      <c r="D9172">
        <v>0.31666666666666698</v>
      </c>
      <c r="E9172">
        <v>4.6875E-2</v>
      </c>
      <c r="F9172">
        <v>0.13020833333333301</v>
      </c>
      <c r="G9172">
        <v>0.190909090909091</v>
      </c>
      <c r="H9172">
        <v>0.14159292035398199</v>
      </c>
      <c r="I9172">
        <v>0.5</v>
      </c>
      <c r="J9172" s="1">
        <v>0</v>
      </c>
      <c r="K9172" t="s">
        <v>23238</v>
      </c>
      <c r="L9172" t="s">
        <v>41588</v>
      </c>
      <c r="M9172" t="s">
        <v>41589</v>
      </c>
    </row>
    <row r="9173" spans="1:13">
      <c r="A9173" s="1" t="s">
        <v>11190</v>
      </c>
      <c r="B9173">
        <v>3.3061276950486199E-6</v>
      </c>
      <c r="C9173" s="1">
        <v>1.4343445058110299E-5</v>
      </c>
      <c r="D9173">
        <v>0.234375</v>
      </c>
      <c r="E9173">
        <v>0.13855421686746999</v>
      </c>
      <c r="F9173">
        <v>6.9444444444444406E-2</v>
      </c>
      <c r="G9173">
        <v>0</v>
      </c>
      <c r="H9173">
        <v>8.3333333333333301E-2</v>
      </c>
      <c r="I9173">
        <v>3.2608695652173898E-2</v>
      </c>
      <c r="J9173" s="1">
        <v>1</v>
      </c>
      <c r="K9173" t="s">
        <v>23241</v>
      </c>
      <c r="L9173" t="s">
        <v>41590</v>
      </c>
      <c r="M9173" t="s">
        <v>41591</v>
      </c>
    </row>
    <row r="9174" spans="1:13">
      <c r="A9174" s="1" t="s">
        <v>11191</v>
      </c>
      <c r="B9174">
        <v>5.6927471750404705E-7</v>
      </c>
      <c r="C9174" s="1">
        <v>9.7857331609863794E-6</v>
      </c>
      <c r="D9174">
        <v>1</v>
      </c>
      <c r="E9174">
        <v>0.99444444444444402</v>
      </c>
      <c r="F9174">
        <v>1</v>
      </c>
      <c r="G9174">
        <v>0.88596491228070196</v>
      </c>
      <c r="H9174">
        <v>0.946902654867257</v>
      </c>
      <c r="I9174">
        <v>0.95081967213114704</v>
      </c>
      <c r="J9174" s="1">
        <v>1</v>
      </c>
      <c r="K9174" t="s">
        <v>23239</v>
      </c>
      <c r="L9174" t="s">
        <v>41592</v>
      </c>
      <c r="M9174" t="s">
        <v>41593</v>
      </c>
    </row>
    <row r="9175" spans="1:13">
      <c r="A9175" s="1" t="s">
        <v>11192</v>
      </c>
      <c r="B9175">
        <v>3.5307655856913202E-7</v>
      </c>
      <c r="C9175" s="1">
        <v>5.4931536843224497E-6</v>
      </c>
      <c r="D9175">
        <v>1</v>
      </c>
      <c r="E9175">
        <v>1</v>
      </c>
      <c r="F9175">
        <v>1</v>
      </c>
      <c r="G9175">
        <v>0.98979591836734704</v>
      </c>
      <c r="H9175">
        <v>0.99479166666666696</v>
      </c>
      <c r="I9175">
        <v>0.90816326530612201</v>
      </c>
      <c r="J9175" s="1" t="s">
        <v>23229</v>
      </c>
      <c r="K9175" t="s">
        <v>23241</v>
      </c>
      <c r="L9175" t="s">
        <v>41594</v>
      </c>
      <c r="M9175" t="s">
        <v>41595</v>
      </c>
    </row>
    <row r="9176" spans="1:13">
      <c r="A9176" s="1" t="s">
        <v>11193</v>
      </c>
      <c r="B9176">
        <v>2.3519725404935899E-8</v>
      </c>
      <c r="C9176" s="1">
        <v>2.08846680808729E-7</v>
      </c>
      <c r="D9176">
        <v>0</v>
      </c>
      <c r="E9176">
        <v>0</v>
      </c>
      <c r="F9176">
        <v>0</v>
      </c>
      <c r="G9176">
        <v>0</v>
      </c>
      <c r="H9176">
        <v>5.4945054945054897E-3</v>
      </c>
      <c r="I9176">
        <v>1.02040816326531E-2</v>
      </c>
      <c r="J9176" s="1">
        <v>0.77272727272727304</v>
      </c>
      <c r="K9176" t="s">
        <v>23240</v>
      </c>
      <c r="L9176" t="s">
        <v>41596</v>
      </c>
      <c r="M9176" t="s">
        <v>41597</v>
      </c>
    </row>
    <row r="9177" spans="1:13">
      <c r="A9177" s="1" t="s">
        <v>11194</v>
      </c>
      <c r="B9177">
        <v>3.4819497951632403E-7</v>
      </c>
      <c r="C9177" s="1">
        <v>4.5442503720875203E-6</v>
      </c>
      <c r="D9177">
        <v>1</v>
      </c>
      <c r="E9177">
        <v>1</v>
      </c>
      <c r="F9177">
        <v>0.97</v>
      </c>
      <c r="G9177">
        <v>1</v>
      </c>
      <c r="H9177">
        <v>1</v>
      </c>
      <c r="I9177">
        <v>1</v>
      </c>
      <c r="J9177" s="1" t="s">
        <v>23229</v>
      </c>
      <c r="K9177" t="s">
        <v>23238</v>
      </c>
      <c r="L9177" t="s">
        <v>41598</v>
      </c>
      <c r="M9177" t="s">
        <v>41599</v>
      </c>
    </row>
    <row r="9178" spans="1:13">
      <c r="A9178" s="1" t="s">
        <v>11195</v>
      </c>
      <c r="B9178">
        <v>4.5223101847112803E-8</v>
      </c>
      <c r="C9178" s="1">
        <v>2.87824861744239E-6</v>
      </c>
      <c r="D9178">
        <v>0.93333333333333302</v>
      </c>
      <c r="E9178">
        <v>1</v>
      </c>
      <c r="F9178">
        <v>0.93712574850299402</v>
      </c>
      <c r="G9178">
        <v>1</v>
      </c>
      <c r="H9178">
        <v>1</v>
      </c>
      <c r="I9178">
        <v>1</v>
      </c>
      <c r="J9178" s="1">
        <v>1</v>
      </c>
      <c r="K9178" t="s">
        <v>23238</v>
      </c>
      <c r="L9178" t="s">
        <v>41600</v>
      </c>
      <c r="M9178" t="s">
        <v>41601</v>
      </c>
    </row>
    <row r="9179" spans="1:13">
      <c r="A9179" s="1" t="s">
        <v>11196</v>
      </c>
      <c r="B9179">
        <v>2.6912876200020798E-7</v>
      </c>
      <c r="C9179" s="1">
        <v>4.4233248566486697E-5</v>
      </c>
      <c r="D9179">
        <v>0</v>
      </c>
      <c r="E9179">
        <v>1.5625E-2</v>
      </c>
      <c r="F9179">
        <v>0</v>
      </c>
      <c r="G9179">
        <v>0.134146341463415</v>
      </c>
      <c r="H9179">
        <v>4.4247787610619503E-3</v>
      </c>
      <c r="I9179">
        <v>0.1</v>
      </c>
      <c r="J9179" s="1" t="s">
        <v>23229</v>
      </c>
      <c r="K9179" t="s">
        <v>23241</v>
      </c>
      <c r="L9179" t="s">
        <v>41602</v>
      </c>
      <c r="M9179" t="s">
        <v>41603</v>
      </c>
    </row>
    <row r="9180" spans="1:13">
      <c r="A9180" s="1" t="s">
        <v>11197</v>
      </c>
      <c r="B9180">
        <v>1.1834277752533799E-5</v>
      </c>
      <c r="C9180" s="1">
        <v>3.5331862143929501E-5</v>
      </c>
      <c r="D9180">
        <v>0</v>
      </c>
      <c r="E9180">
        <v>0</v>
      </c>
      <c r="F9180">
        <v>3.4883720930232599E-2</v>
      </c>
      <c r="G9180">
        <v>0.7</v>
      </c>
      <c r="H9180">
        <v>5.7377049180327898E-2</v>
      </c>
      <c r="I9180">
        <v>0.23728813559322001</v>
      </c>
      <c r="J9180" s="1">
        <v>0</v>
      </c>
      <c r="K9180" t="s">
        <v>23241</v>
      </c>
      <c r="L9180" t="s">
        <v>41604</v>
      </c>
      <c r="M9180" t="s">
        <v>41605</v>
      </c>
    </row>
    <row r="9181" spans="1:13">
      <c r="A9181" s="1" t="s">
        <v>11198</v>
      </c>
      <c r="B9181">
        <v>3.2349564998349101E-7</v>
      </c>
      <c r="C9181" s="1">
        <v>3.0452749912255E-6</v>
      </c>
      <c r="D9181">
        <v>0.97727272727272696</v>
      </c>
      <c r="E9181">
        <v>0.97321428571428603</v>
      </c>
      <c r="F9181">
        <v>0.9921875</v>
      </c>
      <c r="G9181">
        <v>0.82857142857142896</v>
      </c>
      <c r="H9181">
        <v>0.96153846153846201</v>
      </c>
      <c r="I9181">
        <v>0.94680851063829796</v>
      </c>
      <c r="J9181" s="1">
        <v>1</v>
      </c>
      <c r="K9181" t="s">
        <v>23241</v>
      </c>
      <c r="L9181" t="s">
        <v>41606</v>
      </c>
      <c r="M9181" t="s">
        <v>41607</v>
      </c>
    </row>
    <row r="9182" spans="1:13">
      <c r="A9182" s="1" t="s">
        <v>11199</v>
      </c>
      <c r="B9182">
        <v>0</v>
      </c>
      <c r="C9182" s="1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s="1">
        <v>1</v>
      </c>
      <c r="K9182" t="s">
        <v>23241</v>
      </c>
      <c r="L9182" t="s">
        <v>41608</v>
      </c>
      <c r="M9182" t="s">
        <v>41609</v>
      </c>
    </row>
    <row r="9183" spans="1:13">
      <c r="A9183" s="1" t="s">
        <v>11200</v>
      </c>
      <c r="B9183">
        <v>4.0587518490513303E-6</v>
      </c>
      <c r="C9183" s="1">
        <v>1.08385098891684E-7</v>
      </c>
      <c r="D9183">
        <v>6.25E-2</v>
      </c>
      <c r="E9183">
        <v>0.365671641791045</v>
      </c>
      <c r="F9183">
        <v>0</v>
      </c>
      <c r="G9183">
        <v>0</v>
      </c>
      <c r="H9183">
        <v>0</v>
      </c>
      <c r="I9183">
        <v>0</v>
      </c>
      <c r="J9183" s="1">
        <v>0</v>
      </c>
      <c r="K9183" t="s">
        <v>23240</v>
      </c>
      <c r="L9183" t="s">
        <v>41610</v>
      </c>
      <c r="M9183" t="s">
        <v>41611</v>
      </c>
    </row>
    <row r="9184" spans="1:13">
      <c r="A9184" s="1" t="s">
        <v>11201</v>
      </c>
      <c r="B9184">
        <v>5.0530557288647996E-4</v>
      </c>
      <c r="C9184" s="1">
        <v>2.6039532633878002E-4</v>
      </c>
      <c r="D9184">
        <v>0.72</v>
      </c>
      <c r="E9184">
        <v>0.209677419354839</v>
      </c>
      <c r="F9184">
        <v>0.72049689440993803</v>
      </c>
      <c r="G9184">
        <v>7.8947368421052599E-2</v>
      </c>
      <c r="H9184">
        <v>0.72388059701492502</v>
      </c>
      <c r="I9184">
        <v>0.327380952380952</v>
      </c>
      <c r="J9184" s="1">
        <v>0</v>
      </c>
      <c r="K9184" t="s">
        <v>23242</v>
      </c>
      <c r="L9184" t="s">
        <v>41612</v>
      </c>
      <c r="M9184" t="s">
        <v>41613</v>
      </c>
    </row>
    <row r="9185" spans="1:13">
      <c r="A9185" s="1" t="s">
        <v>11202</v>
      </c>
      <c r="B9185">
        <v>7.4804443068943304E-7</v>
      </c>
      <c r="C9185" s="1">
        <v>1.08781879988476E-7</v>
      </c>
      <c r="D9185">
        <v>1</v>
      </c>
      <c r="E9185">
        <v>1</v>
      </c>
      <c r="F9185">
        <v>0.984615384615385</v>
      </c>
      <c r="G9185">
        <v>0.99137931034482796</v>
      </c>
      <c r="H9185">
        <v>0.99115044247787598</v>
      </c>
      <c r="I9185">
        <v>0.99193548387096797</v>
      </c>
      <c r="J9185" s="1">
        <v>0.90909090909090895</v>
      </c>
      <c r="K9185" t="s">
        <v>23238</v>
      </c>
      <c r="L9185" t="s">
        <v>41614</v>
      </c>
      <c r="M9185" t="s">
        <v>41615</v>
      </c>
    </row>
    <row r="9186" spans="1:13">
      <c r="A9186" s="1" t="s">
        <v>11203</v>
      </c>
      <c r="B9186">
        <v>6.0253805844636396E-7</v>
      </c>
      <c r="C9186" s="1">
        <v>2.1549905579168199E-9</v>
      </c>
      <c r="D9186">
        <v>0.9</v>
      </c>
      <c r="E9186">
        <v>1</v>
      </c>
      <c r="F9186">
        <v>1</v>
      </c>
      <c r="G9186">
        <v>0.99019607843137303</v>
      </c>
      <c r="H9186">
        <v>1</v>
      </c>
      <c r="I9186">
        <v>0.99324324324324298</v>
      </c>
      <c r="J9186" s="1">
        <v>0.83333333333333304</v>
      </c>
      <c r="K9186" t="s">
        <v>23238</v>
      </c>
      <c r="L9186" t="s">
        <v>41616</v>
      </c>
      <c r="M9186" t="s">
        <v>41617</v>
      </c>
    </row>
    <row r="9187" spans="1:13">
      <c r="A9187" s="1" t="s">
        <v>11204</v>
      </c>
      <c r="B9187">
        <v>7.3672876796848999E-7</v>
      </c>
      <c r="C9187" s="1">
        <v>1.83755627992542E-6</v>
      </c>
      <c r="D9187">
        <v>1</v>
      </c>
      <c r="E9187">
        <v>1</v>
      </c>
      <c r="F9187">
        <v>1</v>
      </c>
      <c r="G9187">
        <v>1</v>
      </c>
      <c r="H9187">
        <v>0.99019607843137303</v>
      </c>
      <c r="I9187">
        <v>0.98648648648648696</v>
      </c>
      <c r="J9187" s="1">
        <v>1</v>
      </c>
      <c r="K9187" t="s">
        <v>23238</v>
      </c>
      <c r="L9187" t="s">
        <v>41618</v>
      </c>
      <c r="M9187" t="s">
        <v>41619</v>
      </c>
    </row>
    <row r="9188" spans="1:13">
      <c r="A9188" s="1" t="s">
        <v>11205</v>
      </c>
      <c r="B9188">
        <v>3.0384658059856599E-5</v>
      </c>
      <c r="C9188" s="1">
        <v>6.2822973916684706E-8</v>
      </c>
      <c r="D9188">
        <v>0.890625</v>
      </c>
      <c r="E9188">
        <v>0.83854166666666696</v>
      </c>
      <c r="F9188">
        <v>0.95641025641025601</v>
      </c>
      <c r="G9188">
        <v>0.98275862068965503</v>
      </c>
      <c r="H9188">
        <v>0.97787610619469001</v>
      </c>
      <c r="I9188">
        <v>0.96</v>
      </c>
      <c r="J9188" s="1">
        <v>0.95454545454545503</v>
      </c>
      <c r="K9188" t="s">
        <v>23240</v>
      </c>
      <c r="L9188" t="s">
        <v>41620</v>
      </c>
      <c r="M9188" t="s">
        <v>41621</v>
      </c>
    </row>
    <row r="9189" spans="1:13">
      <c r="A9189" s="1" t="s">
        <v>11206</v>
      </c>
      <c r="B9189">
        <v>6.4742986576475298E-5</v>
      </c>
      <c r="C9189" s="1">
        <v>3.01286100948672E-9</v>
      </c>
      <c r="D9189">
        <v>0.90625</v>
      </c>
      <c r="E9189">
        <v>0.98421052631578898</v>
      </c>
      <c r="F9189">
        <v>0.96649484536082497</v>
      </c>
      <c r="G9189">
        <v>0.97674418604651203</v>
      </c>
      <c r="H9189">
        <v>0.99537037037037002</v>
      </c>
      <c r="I9189">
        <v>0.87765957446808496</v>
      </c>
      <c r="J9189" s="1">
        <v>1</v>
      </c>
      <c r="K9189" t="s">
        <v>23239</v>
      </c>
      <c r="L9189" t="s">
        <v>41622</v>
      </c>
      <c r="M9189" t="s">
        <v>41623</v>
      </c>
    </row>
    <row r="9190" spans="1:13">
      <c r="A9190" s="1" t="s">
        <v>11207</v>
      </c>
      <c r="B9190">
        <v>1.6328673910716601E-6</v>
      </c>
      <c r="C9190" s="1">
        <v>9.2739214019478996E-6</v>
      </c>
      <c r="D9190">
        <v>1</v>
      </c>
      <c r="E9190">
        <v>1</v>
      </c>
      <c r="F9190">
        <v>0.99723756906077299</v>
      </c>
      <c r="G9190">
        <v>0.96341463414634099</v>
      </c>
      <c r="H9190">
        <v>0.84375</v>
      </c>
      <c r="I9190">
        <v>0.98611111111111105</v>
      </c>
      <c r="J9190" s="1">
        <v>1</v>
      </c>
      <c r="K9190" t="s">
        <v>23241</v>
      </c>
      <c r="L9190" t="s">
        <v>41624</v>
      </c>
      <c r="M9190" t="s">
        <v>41625</v>
      </c>
    </row>
    <row r="9191" spans="1:13">
      <c r="A9191" s="1" t="s">
        <v>11208</v>
      </c>
      <c r="B9191">
        <v>0</v>
      </c>
      <c r="C9191" s="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 s="1">
        <v>0</v>
      </c>
      <c r="K9191" t="s">
        <v>23241</v>
      </c>
      <c r="L9191" t="s">
        <v>41626</v>
      </c>
      <c r="M9191" t="s">
        <v>41627</v>
      </c>
    </row>
    <row r="9192" spans="1:13">
      <c r="A9192" s="1" t="s">
        <v>11209</v>
      </c>
      <c r="B9192">
        <v>2.31592064847912E-6</v>
      </c>
      <c r="C9192" s="1">
        <v>1.33260081133489E-5</v>
      </c>
      <c r="D9192">
        <v>0</v>
      </c>
      <c r="E9192">
        <v>1.0989010989011E-2</v>
      </c>
      <c r="F9192">
        <v>4.5454545454545497E-2</v>
      </c>
      <c r="G9192">
        <v>0.1875</v>
      </c>
      <c r="H9192">
        <v>9.3333333333333296E-2</v>
      </c>
      <c r="I9192">
        <v>7.69230769230769E-2</v>
      </c>
      <c r="J9192" s="1">
        <v>1</v>
      </c>
      <c r="K9192" t="s">
        <v>23238</v>
      </c>
      <c r="L9192" t="s">
        <v>41628</v>
      </c>
      <c r="M9192" t="s">
        <v>41629</v>
      </c>
    </row>
    <row r="9193" spans="1:13">
      <c r="A9193" s="1" t="s">
        <v>11210</v>
      </c>
      <c r="B9193">
        <v>1.2212918106182501E-5</v>
      </c>
      <c r="C9193" s="1">
        <v>4.5342304802380798E-5</v>
      </c>
      <c r="D9193">
        <v>0.29545454545454503</v>
      </c>
      <c r="E9193">
        <v>0.31818181818181801</v>
      </c>
      <c r="F9193">
        <v>0.28181818181818202</v>
      </c>
      <c r="G9193">
        <v>0.96296296296296302</v>
      </c>
      <c r="H9193">
        <v>0.49206349206349198</v>
      </c>
      <c r="I9193">
        <v>0.628571428571429</v>
      </c>
      <c r="J9193" s="1">
        <v>0</v>
      </c>
      <c r="K9193" t="s">
        <v>23238</v>
      </c>
      <c r="L9193" t="s">
        <v>41630</v>
      </c>
      <c r="M9193" t="s">
        <v>41631</v>
      </c>
    </row>
    <row r="9194" spans="1:13">
      <c r="A9194" s="1" t="s">
        <v>11211</v>
      </c>
      <c r="B9194">
        <v>1.1670835637827799E-11</v>
      </c>
      <c r="C9194" s="1">
        <v>5.6987553028146403E-12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4.1322314049586804E-3</v>
      </c>
      <c r="J9194" s="1">
        <v>0.55000000000000004</v>
      </c>
      <c r="K9194" t="s">
        <v>23241</v>
      </c>
      <c r="L9194" t="s">
        <v>41632</v>
      </c>
      <c r="M9194" t="s">
        <v>41633</v>
      </c>
    </row>
    <row r="9195" spans="1:13">
      <c r="A9195" s="1" t="s">
        <v>11212</v>
      </c>
      <c r="B9195">
        <v>9.7229661408240804E-7</v>
      </c>
      <c r="C9195" s="1">
        <v>2.53751984979953E-5</v>
      </c>
      <c r="D9195">
        <v>2.3809523809523801E-2</v>
      </c>
      <c r="E9195">
        <v>0.15079365079365101</v>
      </c>
      <c r="F9195">
        <v>1.16279069767442E-2</v>
      </c>
      <c r="G9195">
        <v>3.3333333333333298E-2</v>
      </c>
      <c r="H9195">
        <v>9.0163934426229497E-2</v>
      </c>
      <c r="I9195">
        <v>0.173913043478261</v>
      </c>
      <c r="J9195" s="1">
        <v>0</v>
      </c>
      <c r="K9195" t="s">
        <v>23241</v>
      </c>
      <c r="L9195" t="s">
        <v>41634</v>
      </c>
      <c r="M9195" t="s">
        <v>41635</v>
      </c>
    </row>
    <row r="9196" spans="1:13">
      <c r="A9196" s="1" t="s">
        <v>11213</v>
      </c>
      <c r="B9196">
        <v>7.3247084967962201E-6</v>
      </c>
      <c r="C9196" s="1">
        <v>3.0341338173447997E-7</v>
      </c>
      <c r="D9196">
        <v>1</v>
      </c>
      <c r="E9196">
        <v>0.98421052631578898</v>
      </c>
      <c r="F9196">
        <v>0.99171270718231996</v>
      </c>
      <c r="G9196">
        <v>0.98888888888888904</v>
      </c>
      <c r="H9196">
        <v>0.98514851485148502</v>
      </c>
      <c r="I9196">
        <v>0.99404761904761896</v>
      </c>
      <c r="J9196" s="1">
        <v>0.13636363636363599</v>
      </c>
      <c r="K9196" t="s">
        <v>23242</v>
      </c>
      <c r="L9196" t="s">
        <v>41636</v>
      </c>
      <c r="M9196" t="s">
        <v>41637</v>
      </c>
    </row>
    <row r="9197" spans="1:13">
      <c r="A9197" s="1" t="s">
        <v>11214</v>
      </c>
      <c r="B9197">
        <v>4.0456599057893498E-6</v>
      </c>
      <c r="C9197" s="1">
        <v>1.3781646165736001E-6</v>
      </c>
      <c r="D9197">
        <v>1</v>
      </c>
      <c r="E9197">
        <v>1</v>
      </c>
      <c r="F9197">
        <v>0.99319727891156495</v>
      </c>
      <c r="G9197">
        <v>0.83620689655172398</v>
      </c>
      <c r="H9197">
        <v>0.99532710280373804</v>
      </c>
      <c r="I9197">
        <v>0.87037037037037002</v>
      </c>
      <c r="J9197" s="1">
        <v>1</v>
      </c>
      <c r="K9197" t="s">
        <v>23238</v>
      </c>
      <c r="L9197" t="s">
        <v>41638</v>
      </c>
      <c r="M9197" t="s">
        <v>41639</v>
      </c>
    </row>
    <row r="9198" spans="1:13">
      <c r="A9198" s="1" t="s">
        <v>11215</v>
      </c>
      <c r="B9198">
        <v>6.7037784248930402E-8</v>
      </c>
      <c r="C9198" s="1">
        <v>9.911806014680871E-7</v>
      </c>
      <c r="D9198">
        <v>1.5625E-2</v>
      </c>
      <c r="E9198">
        <v>0</v>
      </c>
      <c r="F9198">
        <v>0</v>
      </c>
      <c r="G9198">
        <v>5.7692307692307702E-2</v>
      </c>
      <c r="H9198">
        <v>4.85436893203883E-2</v>
      </c>
      <c r="I9198">
        <v>1.4999999999999999E-2</v>
      </c>
      <c r="J9198" s="1">
        <v>0</v>
      </c>
      <c r="K9198" t="s">
        <v>23238</v>
      </c>
      <c r="L9198" t="s">
        <v>41640</v>
      </c>
      <c r="M9198" t="s">
        <v>41641</v>
      </c>
    </row>
    <row r="9199" spans="1:13">
      <c r="A9199" s="1" t="s">
        <v>11216</v>
      </c>
      <c r="B9199">
        <v>5.1511917249445203E-5</v>
      </c>
      <c r="C9199" s="1">
        <v>5.19337560798698E-7</v>
      </c>
      <c r="D9199">
        <v>0.86666666666666703</v>
      </c>
      <c r="E9199">
        <v>0.98369565217391297</v>
      </c>
      <c r="F9199">
        <v>0.99401197604790403</v>
      </c>
      <c r="G9199">
        <v>1</v>
      </c>
      <c r="H9199">
        <v>1</v>
      </c>
      <c r="I9199">
        <v>0.99186991869918695</v>
      </c>
      <c r="J9199" s="1">
        <v>1</v>
      </c>
      <c r="K9199" t="s">
        <v>23239</v>
      </c>
      <c r="L9199" t="s">
        <v>41642</v>
      </c>
      <c r="M9199" t="s">
        <v>41643</v>
      </c>
    </row>
    <row r="9200" spans="1:13">
      <c r="A9200" s="1" t="s">
        <v>11217</v>
      </c>
      <c r="B9200">
        <v>7.3327320840786504E-7</v>
      </c>
      <c r="C9200" s="1">
        <v>1.3947486077185399E-5</v>
      </c>
      <c r="D9200">
        <v>0</v>
      </c>
      <c r="E9200">
        <v>0</v>
      </c>
      <c r="F9200">
        <v>0</v>
      </c>
      <c r="G9200">
        <v>0.65</v>
      </c>
      <c r="H9200">
        <v>1.38888888888889E-2</v>
      </c>
      <c r="I9200">
        <v>0.38265306122449</v>
      </c>
      <c r="J9200" s="1">
        <v>0</v>
      </c>
      <c r="K9200" t="s">
        <v>23237</v>
      </c>
      <c r="L9200" t="s">
        <v>41644</v>
      </c>
      <c r="M9200" t="s">
        <v>41645</v>
      </c>
    </row>
    <row r="9201" spans="1:13">
      <c r="A9201" s="1" t="s">
        <v>11218</v>
      </c>
      <c r="B9201">
        <v>3.2197316320258598E-7</v>
      </c>
      <c r="C9201" s="1">
        <v>4.7439788743577698E-7</v>
      </c>
      <c r="D9201">
        <v>0</v>
      </c>
      <c r="E9201">
        <v>0</v>
      </c>
      <c r="F9201">
        <v>0</v>
      </c>
      <c r="G9201">
        <v>9.6153846153846194E-3</v>
      </c>
      <c r="H9201">
        <v>9.4339622641509396E-3</v>
      </c>
      <c r="I9201">
        <v>1.05263157894737E-2</v>
      </c>
      <c r="J9201" s="1" t="s">
        <v>23229</v>
      </c>
      <c r="K9201" t="s">
        <v>23238</v>
      </c>
      <c r="L9201" t="s">
        <v>41646</v>
      </c>
      <c r="M9201" t="s">
        <v>41647</v>
      </c>
    </row>
    <row r="9202" spans="1:13">
      <c r="A9202" s="1" t="s">
        <v>11219</v>
      </c>
      <c r="B9202">
        <v>1.18748587936239E-5</v>
      </c>
      <c r="C9202" s="1">
        <v>4.9779391254487805E-7</v>
      </c>
      <c r="D9202">
        <v>0.859375</v>
      </c>
      <c r="E9202">
        <v>0.98876404494381998</v>
      </c>
      <c r="F9202">
        <v>0.978609625668449</v>
      </c>
      <c r="G9202">
        <v>1</v>
      </c>
      <c r="H9202">
        <v>1</v>
      </c>
      <c r="I9202">
        <v>1</v>
      </c>
      <c r="J9202" s="1" t="s">
        <v>23229</v>
      </c>
      <c r="K9202" t="s">
        <v>23239</v>
      </c>
      <c r="L9202" t="s">
        <v>41648</v>
      </c>
      <c r="M9202" t="s">
        <v>41649</v>
      </c>
    </row>
    <row r="9203" spans="1:13">
      <c r="A9203" s="1" t="s">
        <v>11220</v>
      </c>
      <c r="B9203">
        <v>2.2670925337353401E-5</v>
      </c>
      <c r="C9203" s="1">
        <v>3.0827237922536301E-6</v>
      </c>
      <c r="D9203">
        <v>0.89285714285714302</v>
      </c>
      <c r="E9203">
        <v>0.93258426966292096</v>
      </c>
      <c r="F9203">
        <v>0.99640287769784197</v>
      </c>
      <c r="G9203">
        <v>0.99019607843137303</v>
      </c>
      <c r="H9203">
        <v>0.96875</v>
      </c>
      <c r="I9203">
        <v>0.97916666666666696</v>
      </c>
      <c r="J9203" s="1">
        <v>0</v>
      </c>
      <c r="K9203" t="s">
        <v>23241</v>
      </c>
      <c r="L9203" t="s">
        <v>41650</v>
      </c>
      <c r="M9203" t="s">
        <v>41651</v>
      </c>
    </row>
    <row r="9204" spans="1:13">
      <c r="A9204" s="1" t="s">
        <v>11221</v>
      </c>
      <c r="B9204">
        <v>9.2643349656652292E-6</v>
      </c>
      <c r="C9204" s="1">
        <v>4.3347538302133097E-5</v>
      </c>
      <c r="D9204">
        <v>0.73684210526315796</v>
      </c>
      <c r="E9204">
        <v>0.89393939393939403</v>
      </c>
      <c r="F9204">
        <v>0.810606060606061</v>
      </c>
      <c r="G9204">
        <v>1</v>
      </c>
      <c r="H9204">
        <v>0.93396226415094297</v>
      </c>
      <c r="I9204">
        <v>0.91666666666666696</v>
      </c>
      <c r="J9204" s="1" t="s">
        <v>23229</v>
      </c>
      <c r="K9204" t="s">
        <v>23238</v>
      </c>
      <c r="L9204" t="s">
        <v>41652</v>
      </c>
      <c r="M9204" t="s">
        <v>41653</v>
      </c>
    </row>
    <row r="9205" spans="1:13">
      <c r="A9205" s="1" t="s">
        <v>11222</v>
      </c>
      <c r="B9205">
        <v>8.2539244104808502E-8</v>
      </c>
      <c r="C9205" s="1">
        <v>1.4359518247080499E-6</v>
      </c>
      <c r="D9205">
        <v>0.96875</v>
      </c>
      <c r="E9205">
        <v>0.91379310344827602</v>
      </c>
      <c r="F9205">
        <v>1</v>
      </c>
      <c r="G9205">
        <v>1</v>
      </c>
      <c r="H9205">
        <v>0.98295454545454497</v>
      </c>
      <c r="I9205">
        <v>1</v>
      </c>
      <c r="J9205" s="1" t="s">
        <v>23229</v>
      </c>
      <c r="K9205" t="s">
        <v>23242</v>
      </c>
      <c r="L9205" t="s">
        <v>41654</v>
      </c>
      <c r="M9205" t="s">
        <v>41655</v>
      </c>
    </row>
    <row r="9206" spans="1:13">
      <c r="A9206" s="1" t="s">
        <v>11223</v>
      </c>
      <c r="B9206">
        <v>4.5880623044057902E-5</v>
      </c>
      <c r="C9206" s="1">
        <v>1.38755998424252E-4</v>
      </c>
      <c r="D9206">
        <v>0.875</v>
      </c>
      <c r="E9206">
        <v>0.97395833333333304</v>
      </c>
      <c r="F9206">
        <v>0.93782383419689097</v>
      </c>
      <c r="G9206">
        <v>0.88392857142857095</v>
      </c>
      <c r="H9206">
        <v>0.93421052631578905</v>
      </c>
      <c r="I9206">
        <v>0.842741935483871</v>
      </c>
      <c r="J9206" s="1">
        <v>4.5454545454545497E-2</v>
      </c>
      <c r="K9206" t="s">
        <v>23238</v>
      </c>
      <c r="L9206" t="s">
        <v>41656</v>
      </c>
      <c r="M9206" t="s">
        <v>41657</v>
      </c>
    </row>
    <row r="9207" spans="1:13">
      <c r="A9207" s="1" t="s">
        <v>11224</v>
      </c>
      <c r="B9207">
        <v>2.98876843662986E-6</v>
      </c>
      <c r="C9207" s="1">
        <v>6.4350552279327704E-8</v>
      </c>
      <c r="D9207">
        <v>0.967741935483871</v>
      </c>
      <c r="E9207">
        <v>1</v>
      </c>
      <c r="F9207">
        <v>1</v>
      </c>
      <c r="G9207">
        <v>1</v>
      </c>
      <c r="H9207">
        <v>0.99553571428571397</v>
      </c>
      <c r="I9207">
        <v>1</v>
      </c>
      <c r="J9207" s="1">
        <v>1</v>
      </c>
      <c r="K9207" t="s">
        <v>23241</v>
      </c>
      <c r="L9207" t="s">
        <v>41658</v>
      </c>
      <c r="M9207" t="s">
        <v>41659</v>
      </c>
    </row>
    <row r="9208" spans="1:13">
      <c r="A9208" s="1" t="s">
        <v>11225</v>
      </c>
      <c r="B9208">
        <v>5.5614530408003005E-10</v>
      </c>
      <c r="C9208" s="1">
        <v>7.6126421836943104E-6</v>
      </c>
      <c r="D9208">
        <v>0</v>
      </c>
      <c r="E9208">
        <v>0</v>
      </c>
      <c r="F9208">
        <v>0</v>
      </c>
      <c r="G9208">
        <v>0.51666666666666705</v>
      </c>
      <c r="H9208">
        <v>0</v>
      </c>
      <c r="I9208">
        <v>0.29166666666666702</v>
      </c>
      <c r="J9208" s="1">
        <v>0</v>
      </c>
      <c r="K9208" t="s">
        <v>23238</v>
      </c>
      <c r="L9208" t="s">
        <v>41660</v>
      </c>
      <c r="M9208" t="s">
        <v>41661</v>
      </c>
    </row>
    <row r="9209" spans="1:13">
      <c r="A9209" s="1" t="s">
        <v>11226</v>
      </c>
      <c r="B9209">
        <v>8.6202720587177803E-6</v>
      </c>
      <c r="C9209" s="1">
        <v>1.3533527947863701E-5</v>
      </c>
      <c r="D9209">
        <v>0.97619047619047605</v>
      </c>
      <c r="E9209">
        <v>1</v>
      </c>
      <c r="F9209">
        <v>1</v>
      </c>
      <c r="G9209">
        <v>0.69230769230769196</v>
      </c>
      <c r="H9209">
        <v>0.99431818181818199</v>
      </c>
      <c r="I9209">
        <v>0.76851851851851805</v>
      </c>
      <c r="J9209" s="1">
        <v>1</v>
      </c>
      <c r="K9209" t="s">
        <v>23238</v>
      </c>
      <c r="L9209" t="s">
        <v>41662</v>
      </c>
      <c r="M9209" t="s">
        <v>41663</v>
      </c>
    </row>
    <row r="9210" spans="1:13">
      <c r="A9210" s="1" t="s">
        <v>11227</v>
      </c>
      <c r="B9210">
        <v>8.8554735411676305E-5</v>
      </c>
      <c r="C9210" s="1">
        <v>4.5223909660160696E-6</v>
      </c>
      <c r="D9210">
        <v>0.5</v>
      </c>
      <c r="E9210">
        <v>0.89673913043478304</v>
      </c>
      <c r="F9210">
        <v>0.65083798882681598</v>
      </c>
      <c r="G9210">
        <v>0.53947368421052599</v>
      </c>
      <c r="H9210">
        <v>0.51764705882352902</v>
      </c>
      <c r="I9210">
        <v>0.44915254237288099</v>
      </c>
      <c r="J9210" s="1">
        <v>0.25</v>
      </c>
      <c r="K9210" t="s">
        <v>23241</v>
      </c>
      <c r="L9210" t="s">
        <v>41664</v>
      </c>
      <c r="M9210" t="s">
        <v>41665</v>
      </c>
    </row>
    <row r="9211" spans="1:13">
      <c r="A9211" s="1" t="s">
        <v>11228</v>
      </c>
      <c r="B9211">
        <v>6.3018121755266593E-5</v>
      </c>
      <c r="C9211" s="1">
        <v>5.5457582310439603E-6</v>
      </c>
      <c r="D9211">
        <v>0.63636363636363602</v>
      </c>
      <c r="E9211">
        <v>0.83333333333333304</v>
      </c>
      <c r="F9211">
        <v>0.57421875</v>
      </c>
      <c r="G9211">
        <v>0.45652173913043498</v>
      </c>
      <c r="H9211">
        <v>0.58653846153846201</v>
      </c>
      <c r="I9211">
        <v>0.46428571428571402</v>
      </c>
      <c r="J9211" s="1">
        <v>0.25</v>
      </c>
      <c r="K9211" t="s">
        <v>23241</v>
      </c>
      <c r="L9211" t="s">
        <v>41666</v>
      </c>
      <c r="M9211" t="s">
        <v>41667</v>
      </c>
    </row>
    <row r="9212" spans="1:13">
      <c r="A9212" s="1" t="s">
        <v>11229</v>
      </c>
      <c r="B9212">
        <v>8.3256366642585703E-7</v>
      </c>
      <c r="C9212" s="1">
        <v>9.5466078501188308E-6</v>
      </c>
      <c r="D9212">
        <v>0.98148148148148195</v>
      </c>
      <c r="E9212">
        <v>1</v>
      </c>
      <c r="F9212">
        <v>0.97894736842105301</v>
      </c>
      <c r="G9212">
        <v>0.97368421052631604</v>
      </c>
      <c r="H9212">
        <v>0.97572815533980595</v>
      </c>
      <c r="I9212">
        <v>0.96610169491525399</v>
      </c>
      <c r="J9212" s="1">
        <v>1</v>
      </c>
      <c r="K9212" t="s">
        <v>23240</v>
      </c>
      <c r="L9212" t="s">
        <v>41668</v>
      </c>
      <c r="M9212" t="s">
        <v>41669</v>
      </c>
    </row>
    <row r="9213" spans="1:13">
      <c r="A9213" s="1" t="s">
        <v>11230</v>
      </c>
      <c r="B9213">
        <v>1.48257414391944E-9</v>
      </c>
      <c r="C9213" s="1">
        <v>1.66571978449859E-6</v>
      </c>
      <c r="D9213">
        <v>0</v>
      </c>
      <c r="E9213">
        <v>0.11971830985915501</v>
      </c>
      <c r="F9213">
        <v>0</v>
      </c>
      <c r="G9213">
        <v>0</v>
      </c>
      <c r="H9213">
        <v>6.0240963855421699E-3</v>
      </c>
      <c r="I9213">
        <v>7.8947368421052599E-2</v>
      </c>
      <c r="J9213" s="1">
        <v>0</v>
      </c>
      <c r="K9213" t="s">
        <v>23242</v>
      </c>
      <c r="L9213" t="s">
        <v>41670</v>
      </c>
      <c r="M9213" t="s">
        <v>41671</v>
      </c>
    </row>
    <row r="9214" spans="1:13">
      <c r="A9214" s="1" t="s">
        <v>11231</v>
      </c>
      <c r="B9214">
        <v>5.8639994561940601E-5</v>
      </c>
      <c r="C9214" s="1">
        <v>7.7386757280461694E-6</v>
      </c>
      <c r="D9214">
        <v>0</v>
      </c>
      <c r="E9214">
        <v>7.3529411764705899E-2</v>
      </c>
      <c r="F9214">
        <v>3.1690140845070401E-2</v>
      </c>
      <c r="G9214">
        <v>3.1914893617021302E-2</v>
      </c>
      <c r="H9214">
        <v>0.11363636363636399</v>
      </c>
      <c r="I9214">
        <v>3.125E-2</v>
      </c>
      <c r="J9214" s="1">
        <v>0</v>
      </c>
      <c r="K9214" t="s">
        <v>23238</v>
      </c>
      <c r="L9214" t="s">
        <v>41672</v>
      </c>
      <c r="M9214" t="s">
        <v>41673</v>
      </c>
    </row>
    <row r="9215" spans="1:13">
      <c r="A9215" s="1" t="s">
        <v>11232</v>
      </c>
      <c r="B9215">
        <v>1.3166241928750301E-7</v>
      </c>
      <c r="C9215" s="1">
        <v>2.7260089931845301E-6</v>
      </c>
      <c r="D9215">
        <v>1</v>
      </c>
      <c r="E9215">
        <v>0.99404761904761896</v>
      </c>
      <c r="F9215">
        <v>0.96927374301675995</v>
      </c>
      <c r="G9215">
        <v>1</v>
      </c>
      <c r="H9215">
        <v>0.97126436781609204</v>
      </c>
      <c r="I9215">
        <v>0.9921875</v>
      </c>
      <c r="J9215" s="1">
        <v>1</v>
      </c>
      <c r="K9215" t="s">
        <v>23241</v>
      </c>
      <c r="L9215" t="s">
        <v>41674</v>
      </c>
      <c r="M9215" t="s">
        <v>41675</v>
      </c>
    </row>
    <row r="9216" spans="1:13">
      <c r="A9216" s="1" t="s">
        <v>11233</v>
      </c>
      <c r="B9216">
        <v>0</v>
      </c>
      <c r="C9216" s="1">
        <v>0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 s="1">
        <v>0.45</v>
      </c>
      <c r="K9216" t="s">
        <v>23242</v>
      </c>
      <c r="L9216" t="s">
        <v>41676</v>
      </c>
      <c r="M9216" t="s">
        <v>41677</v>
      </c>
    </row>
    <row r="9217" spans="1:13">
      <c r="A9217" s="1" t="s">
        <v>11234</v>
      </c>
      <c r="B9217">
        <v>4.7056568889312503E-7</v>
      </c>
      <c r="C9217" s="1">
        <v>2.1980444846891399E-5</v>
      </c>
      <c r="D9217">
        <v>0</v>
      </c>
      <c r="E9217">
        <v>0</v>
      </c>
      <c r="F9217">
        <v>5.4216867469879498E-2</v>
      </c>
      <c r="G9217">
        <v>0</v>
      </c>
      <c r="H9217">
        <v>0.214285714285714</v>
      </c>
      <c r="I9217">
        <v>3.06122448979592E-2</v>
      </c>
      <c r="J9217" s="1">
        <v>0</v>
      </c>
      <c r="K9217" t="s">
        <v>23238</v>
      </c>
      <c r="L9217" t="s">
        <v>41678</v>
      </c>
      <c r="M9217" t="s">
        <v>41679</v>
      </c>
    </row>
    <row r="9218" spans="1:13">
      <c r="A9218" s="1" t="s">
        <v>11235</v>
      </c>
      <c r="B9218">
        <v>4.4489457089738703E-6</v>
      </c>
      <c r="C9218" s="1">
        <v>1.35712645349722E-6</v>
      </c>
      <c r="D9218">
        <v>1</v>
      </c>
      <c r="E9218">
        <v>0.97872340425531901</v>
      </c>
      <c r="F9218">
        <v>1</v>
      </c>
      <c r="G9218">
        <v>0.87931034482758597</v>
      </c>
      <c r="H9218">
        <v>1</v>
      </c>
      <c r="I9218">
        <v>0.94308943089430897</v>
      </c>
      <c r="J9218" s="1">
        <v>1</v>
      </c>
      <c r="K9218" t="s">
        <v>23237</v>
      </c>
      <c r="L9218" t="s">
        <v>41680</v>
      </c>
      <c r="M9218" t="s">
        <v>41681</v>
      </c>
    </row>
    <row r="9219" spans="1:13">
      <c r="A9219" s="1" t="s">
        <v>11236</v>
      </c>
      <c r="B9219">
        <v>5.7990967763095503E-5</v>
      </c>
      <c r="C9219" s="1">
        <v>1.53356269806623E-6</v>
      </c>
      <c r="D9219">
        <v>0.95454545454545503</v>
      </c>
      <c r="E9219">
        <v>0.28749999999999998</v>
      </c>
      <c r="F9219">
        <v>0.99671052631578905</v>
      </c>
      <c r="G9219">
        <v>0.93548387096774199</v>
      </c>
      <c r="H9219">
        <v>0.98780487804878003</v>
      </c>
      <c r="I9219">
        <v>1</v>
      </c>
      <c r="J9219" s="1">
        <v>1</v>
      </c>
      <c r="K9219" t="s">
        <v>23240</v>
      </c>
      <c r="L9219" t="s">
        <v>41682</v>
      </c>
      <c r="M9219" t="s">
        <v>41683</v>
      </c>
    </row>
    <row r="9220" spans="1:13">
      <c r="A9220" s="1" t="s">
        <v>11237</v>
      </c>
      <c r="B9220">
        <v>7.5063159585362097E-7</v>
      </c>
      <c r="C9220" s="1">
        <v>8.70153633981573E-7</v>
      </c>
      <c r="D9220">
        <v>0.90322580645161299</v>
      </c>
      <c r="E9220">
        <v>0.99425287356321801</v>
      </c>
      <c r="F9220">
        <v>0.98901098901098905</v>
      </c>
      <c r="G9220">
        <v>1</v>
      </c>
      <c r="H9220">
        <v>1</v>
      </c>
      <c r="I9220">
        <v>0.98571428571428599</v>
      </c>
      <c r="J9220" s="1">
        <v>1</v>
      </c>
      <c r="K9220" t="s">
        <v>23238</v>
      </c>
      <c r="L9220" t="s">
        <v>41684</v>
      </c>
      <c r="M9220" t="s">
        <v>41685</v>
      </c>
    </row>
    <row r="9221" spans="1:13">
      <c r="A9221" s="1" t="s">
        <v>11238</v>
      </c>
      <c r="B9221">
        <v>3.0540091558691901E-8</v>
      </c>
      <c r="C9221" s="1">
        <v>2.5076295115595199E-8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8.4745762711864406E-3</v>
      </c>
      <c r="J9221" s="1">
        <v>0</v>
      </c>
      <c r="K9221" t="s">
        <v>23239</v>
      </c>
      <c r="L9221" t="s">
        <v>41686</v>
      </c>
      <c r="M9221" t="s">
        <v>41687</v>
      </c>
    </row>
    <row r="9222" spans="1:13">
      <c r="A9222" s="1" t="s">
        <v>11239</v>
      </c>
      <c r="B9222">
        <v>1.42661318740735E-5</v>
      </c>
      <c r="C9222" s="1">
        <v>2.86245305686207E-6</v>
      </c>
      <c r="D9222">
        <v>1</v>
      </c>
      <c r="E9222">
        <v>1</v>
      </c>
      <c r="F9222">
        <v>0.90909090909090895</v>
      </c>
      <c r="G9222">
        <v>1</v>
      </c>
      <c r="H9222">
        <v>0.98148148148148195</v>
      </c>
      <c r="I9222">
        <v>1</v>
      </c>
      <c r="J9222" s="1">
        <v>1</v>
      </c>
      <c r="K9222" t="s">
        <v>23239</v>
      </c>
      <c r="L9222" t="s">
        <v>41688</v>
      </c>
      <c r="M9222" t="s">
        <v>41689</v>
      </c>
    </row>
    <row r="9223" spans="1:13">
      <c r="A9223" s="1" t="s">
        <v>11240</v>
      </c>
      <c r="B9223">
        <v>0</v>
      </c>
      <c r="C9223" s="1">
        <v>0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1</v>
      </c>
      <c r="J9223" s="1">
        <v>1</v>
      </c>
      <c r="K9223" t="s">
        <v>23240</v>
      </c>
      <c r="L9223" t="s">
        <v>41690</v>
      </c>
      <c r="M9223" t="s">
        <v>41691</v>
      </c>
    </row>
    <row r="9224" spans="1:13">
      <c r="A9224" s="1" t="s">
        <v>11241</v>
      </c>
      <c r="B9224">
        <v>1.11529627156296E-6</v>
      </c>
      <c r="C9224" s="1">
        <v>2.48965842362552E-6</v>
      </c>
      <c r="D9224">
        <v>1</v>
      </c>
      <c r="E9224">
        <v>1</v>
      </c>
      <c r="F9224">
        <v>1</v>
      </c>
      <c r="G9224">
        <v>0.75</v>
      </c>
      <c r="H9224">
        <v>0.99264705882352899</v>
      </c>
      <c r="I9224">
        <v>0.90625</v>
      </c>
      <c r="J9224" s="1">
        <v>1</v>
      </c>
      <c r="K9224" t="s">
        <v>23241</v>
      </c>
      <c r="L9224" t="s">
        <v>41692</v>
      </c>
      <c r="M9224" t="s">
        <v>41693</v>
      </c>
    </row>
    <row r="9225" spans="1:13">
      <c r="A9225" s="1" t="s">
        <v>11242</v>
      </c>
      <c r="B9225">
        <v>5.6436583753363595E-7</v>
      </c>
      <c r="C9225" s="1">
        <v>1.55330480027467E-6</v>
      </c>
      <c r="D9225">
        <v>0.890625</v>
      </c>
      <c r="E9225">
        <v>0.92045454545454497</v>
      </c>
      <c r="F9225">
        <v>0.99740932642487001</v>
      </c>
      <c r="G9225">
        <v>0.83</v>
      </c>
      <c r="H9225">
        <v>1</v>
      </c>
      <c r="I9225">
        <v>0.93243243243243201</v>
      </c>
      <c r="J9225" s="1">
        <v>1</v>
      </c>
      <c r="K9225" t="s">
        <v>23240</v>
      </c>
      <c r="L9225" t="s">
        <v>41694</v>
      </c>
      <c r="M9225" t="s">
        <v>41695</v>
      </c>
    </row>
    <row r="9226" spans="1:13">
      <c r="A9226" s="1" t="s">
        <v>11243</v>
      </c>
      <c r="B9226">
        <v>4.7096571892414797E-5</v>
      </c>
      <c r="C9226" s="1">
        <v>3.0057113742284602E-4</v>
      </c>
      <c r="D9226">
        <v>0.953125</v>
      </c>
      <c r="E9226">
        <v>1</v>
      </c>
      <c r="F9226">
        <v>0.63101604278074896</v>
      </c>
      <c r="G9226">
        <v>0.842592592592593</v>
      </c>
      <c r="H9226">
        <v>0.61926605504587195</v>
      </c>
      <c r="I9226">
        <v>0.92660550458715596</v>
      </c>
      <c r="J9226" s="1">
        <v>0.95454545454545503</v>
      </c>
      <c r="K9226" t="s">
        <v>23238</v>
      </c>
      <c r="L9226" t="s">
        <v>41696</v>
      </c>
      <c r="M9226" t="s">
        <v>41697</v>
      </c>
    </row>
    <row r="9227" spans="1:13">
      <c r="A9227" s="1" t="s">
        <v>11244</v>
      </c>
      <c r="B9227">
        <v>1.0799700572341E-4</v>
      </c>
      <c r="C9227" s="1">
        <v>3.3430447887252402E-5</v>
      </c>
      <c r="D9227">
        <v>4.6875E-2</v>
      </c>
      <c r="E9227">
        <v>5.2631578947368403E-3</v>
      </c>
      <c r="F9227">
        <v>0.15104166666666699</v>
      </c>
      <c r="G9227">
        <v>0.18181818181818199</v>
      </c>
      <c r="H9227">
        <v>0.30097087378640802</v>
      </c>
      <c r="I9227">
        <v>0.29787234042553201</v>
      </c>
      <c r="J9227" s="1">
        <v>0</v>
      </c>
      <c r="K9227" t="s">
        <v>23241</v>
      </c>
      <c r="L9227" t="s">
        <v>41698</v>
      </c>
      <c r="M9227" t="s">
        <v>41699</v>
      </c>
    </row>
    <row r="9228" spans="1:13">
      <c r="A9228" s="1" t="s">
        <v>11245</v>
      </c>
      <c r="B9228">
        <v>5.8507198944397401E-5</v>
      </c>
      <c r="C9228" s="1">
        <v>7.8922350475450203E-5</v>
      </c>
      <c r="D9228">
        <v>0.92500000000000004</v>
      </c>
      <c r="E9228">
        <v>0.97413793103448298</v>
      </c>
      <c r="F9228">
        <v>0.85655737704918</v>
      </c>
      <c r="G9228">
        <v>1</v>
      </c>
      <c r="H9228">
        <v>1</v>
      </c>
      <c r="I9228">
        <v>1</v>
      </c>
      <c r="J9228" s="1">
        <v>0</v>
      </c>
      <c r="K9228" t="s">
        <v>23238</v>
      </c>
      <c r="L9228" t="s">
        <v>41700</v>
      </c>
      <c r="M9228" t="s">
        <v>41701</v>
      </c>
    </row>
    <row r="9229" spans="1:13">
      <c r="A9229" s="1" t="s">
        <v>11246</v>
      </c>
      <c r="B9229">
        <v>7.2197493598565397E-6</v>
      </c>
      <c r="C9229" s="1">
        <v>3.8054930516665997E-5</v>
      </c>
      <c r="D9229">
        <v>0</v>
      </c>
      <c r="E9229">
        <v>0</v>
      </c>
      <c r="F9229">
        <v>0.13874345549738201</v>
      </c>
      <c r="G9229">
        <v>1.9230769230769201E-2</v>
      </c>
      <c r="H9229">
        <v>0.155</v>
      </c>
      <c r="I9229">
        <v>1.35135135135135E-2</v>
      </c>
      <c r="J9229" s="1">
        <v>0</v>
      </c>
      <c r="K9229" t="s">
        <v>23241</v>
      </c>
      <c r="L9229" t="s">
        <v>41702</v>
      </c>
      <c r="M9229" t="s">
        <v>41703</v>
      </c>
    </row>
    <row r="9230" spans="1:13">
      <c r="A9230" s="1" t="s">
        <v>11247</v>
      </c>
      <c r="B9230">
        <v>2.1769340315875901E-5</v>
      </c>
      <c r="C9230" s="1">
        <v>4.9970262053503E-5</v>
      </c>
      <c r="D9230">
        <v>0.890625</v>
      </c>
      <c r="E9230">
        <v>0.98275862068965503</v>
      </c>
      <c r="F9230">
        <v>0.77027027027026995</v>
      </c>
      <c r="G9230">
        <v>0.99019607843137303</v>
      </c>
      <c r="H9230">
        <v>0.86764705882352899</v>
      </c>
      <c r="I9230">
        <v>0.97916666666666696</v>
      </c>
      <c r="J9230" s="1">
        <v>1</v>
      </c>
      <c r="K9230" t="s">
        <v>23238</v>
      </c>
      <c r="L9230" t="s">
        <v>41704</v>
      </c>
      <c r="M9230" t="s">
        <v>41705</v>
      </c>
    </row>
    <row r="9231" spans="1:13">
      <c r="A9231" s="1" t="s">
        <v>11248</v>
      </c>
      <c r="B9231">
        <v>3.2601565812245201E-6</v>
      </c>
      <c r="C9231" s="1">
        <v>1.6710285796838301E-5</v>
      </c>
      <c r="D9231">
        <v>0</v>
      </c>
      <c r="E9231">
        <v>0</v>
      </c>
      <c r="F9231">
        <v>0.10828025477707</v>
      </c>
      <c r="G9231">
        <v>0</v>
      </c>
      <c r="H9231">
        <v>0</v>
      </c>
      <c r="I9231">
        <v>0</v>
      </c>
      <c r="J9231" s="1" t="s">
        <v>23229</v>
      </c>
      <c r="K9231" t="s">
        <v>23238</v>
      </c>
      <c r="L9231" t="s">
        <v>41706</v>
      </c>
      <c r="M9231" t="s">
        <v>41707</v>
      </c>
    </row>
    <row r="9232" spans="1:13">
      <c r="A9232" s="1" t="s">
        <v>11249</v>
      </c>
      <c r="B9232">
        <v>1.86342593208929E-6</v>
      </c>
      <c r="C9232" s="1">
        <v>4.1531604360928997E-5</v>
      </c>
      <c r="D9232">
        <v>1</v>
      </c>
      <c r="E9232">
        <v>0.99411764705882399</v>
      </c>
      <c r="F9232">
        <v>0.91319444444444398</v>
      </c>
      <c r="G9232">
        <v>0.98039215686274495</v>
      </c>
      <c r="H9232">
        <v>0.82843137254902</v>
      </c>
      <c r="I9232">
        <v>0.90697674418604601</v>
      </c>
      <c r="J9232" s="1" t="s">
        <v>23229</v>
      </c>
      <c r="K9232" t="s">
        <v>23238</v>
      </c>
      <c r="L9232" t="s">
        <v>41708</v>
      </c>
      <c r="M9232" t="s">
        <v>41709</v>
      </c>
    </row>
    <row r="9233" spans="1:13">
      <c r="A9233" s="1" t="s">
        <v>11250</v>
      </c>
      <c r="B9233">
        <v>4.4465987681278099E-7</v>
      </c>
      <c r="C9233" s="1">
        <v>1.01474378705919E-5</v>
      </c>
      <c r="D9233">
        <v>0.203125</v>
      </c>
      <c r="E9233">
        <v>0.36363636363636398</v>
      </c>
      <c r="F9233">
        <v>0.24734042553191499</v>
      </c>
      <c r="G9233">
        <v>0.63235294117647101</v>
      </c>
      <c r="H9233">
        <v>0.42857142857142899</v>
      </c>
      <c r="I9233">
        <v>0.72549019607843102</v>
      </c>
      <c r="J9233" s="1">
        <v>1</v>
      </c>
      <c r="K9233" t="s">
        <v>23241</v>
      </c>
      <c r="L9233" t="s">
        <v>41710</v>
      </c>
      <c r="M9233" t="s">
        <v>41711</v>
      </c>
    </row>
    <row r="9234" spans="1:13">
      <c r="A9234" s="1" t="s">
        <v>11251</v>
      </c>
      <c r="B9234">
        <v>7.0338822242671902E-6</v>
      </c>
      <c r="C9234" s="1">
        <v>2.6446237391854899E-6</v>
      </c>
      <c r="D9234">
        <v>0.9375</v>
      </c>
      <c r="E9234">
        <v>0.90178571428571397</v>
      </c>
      <c r="F9234">
        <v>0.91304347826086996</v>
      </c>
      <c r="G9234">
        <v>1</v>
      </c>
      <c r="H9234">
        <v>0.96621621621621601</v>
      </c>
      <c r="I9234">
        <v>1</v>
      </c>
      <c r="J9234" s="1">
        <v>1</v>
      </c>
      <c r="K9234" t="s">
        <v>23239</v>
      </c>
      <c r="L9234" t="s">
        <v>41712</v>
      </c>
      <c r="M9234" t="s">
        <v>41713</v>
      </c>
    </row>
    <row r="9235" spans="1:13">
      <c r="A9235" s="1" t="s">
        <v>11252</v>
      </c>
      <c r="B9235">
        <v>5.69317491844456E-6</v>
      </c>
      <c r="C9235" s="1">
        <v>3.5721846545533501E-5</v>
      </c>
      <c r="D9235">
        <v>3.125E-2</v>
      </c>
      <c r="E9235">
        <v>0</v>
      </c>
      <c r="F9235">
        <v>5.3763440860215101E-3</v>
      </c>
      <c r="G9235">
        <v>6.7307692307692304E-2</v>
      </c>
      <c r="H9235">
        <v>5.9090909090909097E-2</v>
      </c>
      <c r="I9235">
        <v>0.102040816326531</v>
      </c>
      <c r="J9235" s="1" t="s">
        <v>23229</v>
      </c>
      <c r="K9235" t="s">
        <v>23237</v>
      </c>
      <c r="L9235" t="s">
        <v>41714</v>
      </c>
      <c r="M9235" t="s">
        <v>41715</v>
      </c>
    </row>
    <row r="9236" spans="1:13">
      <c r="A9236" s="1" t="s">
        <v>11253</v>
      </c>
      <c r="B9236">
        <v>1.73959879182785E-5</v>
      </c>
      <c r="C9236" s="1">
        <v>4.7692748003631801E-7</v>
      </c>
      <c r="D9236">
        <v>0.359375</v>
      </c>
      <c r="E9236">
        <v>0</v>
      </c>
      <c r="F9236">
        <v>3.8251366120218601E-2</v>
      </c>
      <c r="G9236">
        <v>3.03030303030303E-2</v>
      </c>
      <c r="H9236">
        <v>0</v>
      </c>
      <c r="I9236">
        <v>0.107142857142857</v>
      </c>
      <c r="J9236" s="1">
        <v>0</v>
      </c>
      <c r="K9236" t="s">
        <v>23239</v>
      </c>
      <c r="L9236" t="s">
        <v>41716</v>
      </c>
      <c r="M9236" t="s">
        <v>41717</v>
      </c>
    </row>
    <row r="9237" spans="1:13">
      <c r="A9237" s="1" t="s">
        <v>11254</v>
      </c>
      <c r="B9237">
        <v>1.5510688479707599E-6</v>
      </c>
      <c r="C9237" s="1">
        <v>1.42149998099363E-6</v>
      </c>
      <c r="D9237">
        <v>0.98387096774193505</v>
      </c>
      <c r="E9237">
        <v>1</v>
      </c>
      <c r="F9237">
        <v>1</v>
      </c>
      <c r="G9237">
        <v>0.99122807017543901</v>
      </c>
      <c r="H9237">
        <v>0.99561403508771895</v>
      </c>
      <c r="I9237">
        <v>1</v>
      </c>
      <c r="J9237" s="1">
        <v>0.11111111111111099</v>
      </c>
      <c r="K9237" t="s">
        <v>23241</v>
      </c>
      <c r="L9237" t="s">
        <v>41718</v>
      </c>
      <c r="M9237" t="s">
        <v>41719</v>
      </c>
    </row>
    <row r="9238" spans="1:13">
      <c r="A9238" s="1" t="s">
        <v>11255</v>
      </c>
      <c r="B9238">
        <v>5.0383112475412802E-7</v>
      </c>
      <c r="C9238" s="1">
        <v>3.52674641903787E-6</v>
      </c>
      <c r="D9238">
        <v>0</v>
      </c>
      <c r="E9238">
        <v>0</v>
      </c>
      <c r="F9238">
        <v>0.10666666666666701</v>
      </c>
      <c r="G9238">
        <v>0.02</v>
      </c>
      <c r="H9238">
        <v>0.51408450704225395</v>
      </c>
      <c r="I9238">
        <v>0</v>
      </c>
      <c r="J9238" s="1">
        <v>0</v>
      </c>
      <c r="K9238" t="s">
        <v>23238</v>
      </c>
      <c r="L9238" t="s">
        <v>41720</v>
      </c>
      <c r="M9238" t="s">
        <v>41721</v>
      </c>
    </row>
    <row r="9239" spans="1:13">
      <c r="A9239" s="1" t="s">
        <v>11256</v>
      </c>
      <c r="B9239">
        <v>9.31754170834777E-9</v>
      </c>
      <c r="C9239" s="1">
        <v>1.50774640354601E-6</v>
      </c>
      <c r="D9239">
        <v>0.95833333333333304</v>
      </c>
      <c r="E9239">
        <v>1</v>
      </c>
      <c r="F9239">
        <v>1</v>
      </c>
      <c r="G9239">
        <v>0.9</v>
      </c>
      <c r="H9239">
        <v>0.99152542372881403</v>
      </c>
      <c r="I9239">
        <v>0.92</v>
      </c>
      <c r="J9239" s="1">
        <v>1</v>
      </c>
      <c r="K9239" t="s">
        <v>23240</v>
      </c>
      <c r="L9239" t="s">
        <v>41722</v>
      </c>
      <c r="M9239" t="s">
        <v>41723</v>
      </c>
    </row>
    <row r="9240" spans="1:13">
      <c r="A9240" s="1" t="s">
        <v>11257</v>
      </c>
      <c r="B9240">
        <v>3.4287007704836398E-8</v>
      </c>
      <c r="C9240" s="1">
        <v>1.6629091743590101E-5</v>
      </c>
      <c r="D9240">
        <v>1</v>
      </c>
      <c r="E9240">
        <v>1</v>
      </c>
      <c r="F9240">
        <v>1</v>
      </c>
      <c r="G9240">
        <v>0.99038461538461497</v>
      </c>
      <c r="H9240">
        <v>0.98275862068965503</v>
      </c>
      <c r="I9240">
        <v>0.91176470588235303</v>
      </c>
      <c r="J9240" s="1" t="s">
        <v>23229</v>
      </c>
      <c r="K9240" t="s">
        <v>23238</v>
      </c>
      <c r="L9240" t="s">
        <v>41724</v>
      </c>
      <c r="M9240" t="s">
        <v>41725</v>
      </c>
    </row>
    <row r="9241" spans="1:13">
      <c r="A9241" s="1" t="s">
        <v>11258</v>
      </c>
      <c r="B9241">
        <v>9.3469051994057899E-6</v>
      </c>
      <c r="C9241" s="1">
        <v>1.5712985069013099E-7</v>
      </c>
      <c r="D9241">
        <v>0</v>
      </c>
      <c r="E9241">
        <v>9.6774193548387094E-2</v>
      </c>
      <c r="F9241">
        <v>0</v>
      </c>
      <c r="G9241">
        <v>0</v>
      </c>
      <c r="H9241">
        <v>0</v>
      </c>
      <c r="I9241">
        <v>0</v>
      </c>
      <c r="J9241" s="1">
        <v>0</v>
      </c>
      <c r="K9241" t="s">
        <v>23239</v>
      </c>
      <c r="L9241" t="s">
        <v>41726</v>
      </c>
      <c r="M9241" t="s">
        <v>41727</v>
      </c>
    </row>
    <row r="9242" spans="1:13">
      <c r="A9242" s="1" t="s">
        <v>11259</v>
      </c>
      <c r="B9242">
        <v>1.4407649589905401E-4</v>
      </c>
      <c r="C9242" s="1">
        <v>3.9132423460148503E-6</v>
      </c>
      <c r="D9242">
        <v>0.15217391304347799</v>
      </c>
      <c r="E9242">
        <v>2.3809523809523801E-2</v>
      </c>
      <c r="F9242">
        <v>0.23821989528795801</v>
      </c>
      <c r="G9242">
        <v>0</v>
      </c>
      <c r="H9242">
        <v>0.25242718446601897</v>
      </c>
      <c r="I9242">
        <v>9.3023255813953501E-2</v>
      </c>
      <c r="J9242" s="1">
        <v>4.5454545454545497E-2</v>
      </c>
      <c r="K9242" t="s">
        <v>23242</v>
      </c>
      <c r="L9242" t="s">
        <v>41728</v>
      </c>
      <c r="M9242" t="s">
        <v>41729</v>
      </c>
    </row>
    <row r="9243" spans="1:13">
      <c r="A9243" s="1" t="s">
        <v>11260</v>
      </c>
      <c r="B9243">
        <v>2.6326706676055901E-5</v>
      </c>
      <c r="C9243" s="1">
        <v>8.7506145959049401E-8</v>
      </c>
      <c r="D9243">
        <v>0.6</v>
      </c>
      <c r="E9243">
        <v>0.5625</v>
      </c>
      <c r="F9243">
        <v>0.89542483660130701</v>
      </c>
      <c r="G9243">
        <v>1</v>
      </c>
      <c r="H9243">
        <v>0.92352941176470604</v>
      </c>
      <c r="I9243">
        <v>0.89</v>
      </c>
      <c r="J9243" s="1">
        <v>1</v>
      </c>
      <c r="K9243" t="s">
        <v>23238</v>
      </c>
      <c r="L9243" t="s">
        <v>41730</v>
      </c>
      <c r="M9243" t="s">
        <v>41731</v>
      </c>
    </row>
    <row r="9244" spans="1:13">
      <c r="A9244" s="1" t="s">
        <v>11261</v>
      </c>
      <c r="B9244">
        <v>1.8787366494049201E-4</v>
      </c>
      <c r="C9244" s="1">
        <v>2.1591614151001101E-4</v>
      </c>
      <c r="D9244">
        <v>0.98</v>
      </c>
      <c r="E9244">
        <v>1</v>
      </c>
      <c r="F9244">
        <v>0.61333333333333295</v>
      </c>
      <c r="G9244">
        <v>0.99056603773584895</v>
      </c>
      <c r="H9244">
        <v>0.96</v>
      </c>
      <c r="I9244">
        <v>0.95794392523364502</v>
      </c>
      <c r="J9244" s="1" t="s">
        <v>23229</v>
      </c>
      <c r="K9244" t="s">
        <v>23238</v>
      </c>
      <c r="L9244" t="s">
        <v>41732</v>
      </c>
      <c r="M9244" t="s">
        <v>41733</v>
      </c>
    </row>
    <row r="9245" spans="1:13">
      <c r="A9245" s="1" t="s">
        <v>11262</v>
      </c>
      <c r="B9245">
        <v>2.1250319354614901E-4</v>
      </c>
      <c r="C9245" s="1">
        <v>5.5158503395571798E-5</v>
      </c>
      <c r="D9245">
        <v>0.27419354838709697</v>
      </c>
      <c r="E9245">
        <v>0.60638297872340396</v>
      </c>
      <c r="F9245">
        <v>8.1578947368421098E-2</v>
      </c>
      <c r="G9245">
        <v>0.429824561403509</v>
      </c>
      <c r="H9245">
        <v>0.13596491228070201</v>
      </c>
      <c r="I9245">
        <v>0.36475409836065598</v>
      </c>
      <c r="J9245" s="1">
        <v>1</v>
      </c>
      <c r="K9245" t="s">
        <v>23238</v>
      </c>
      <c r="L9245" t="s">
        <v>41734</v>
      </c>
      <c r="M9245" t="s">
        <v>41735</v>
      </c>
    </row>
    <row r="9246" spans="1:13">
      <c r="A9246" s="1" t="s">
        <v>11263</v>
      </c>
      <c r="B9246">
        <v>1.8421111898435002E-5</v>
      </c>
      <c r="C9246" s="1">
        <v>5.4147890838973601E-5</v>
      </c>
      <c r="D9246">
        <v>0.53125</v>
      </c>
      <c r="E9246">
        <v>0.71578947368421098</v>
      </c>
      <c r="F9246">
        <v>0.83076923076923104</v>
      </c>
      <c r="G9246">
        <v>0.96551724137931005</v>
      </c>
      <c r="H9246">
        <v>0.90789473684210498</v>
      </c>
      <c r="I9246">
        <v>0.97199999999999998</v>
      </c>
      <c r="J9246" s="1">
        <v>1</v>
      </c>
      <c r="K9246" t="s">
        <v>23238</v>
      </c>
      <c r="L9246" t="s">
        <v>41736</v>
      </c>
      <c r="M9246" t="s">
        <v>41737</v>
      </c>
    </row>
    <row r="9247" spans="1:13">
      <c r="A9247" s="1" t="s">
        <v>11264</v>
      </c>
      <c r="B9247">
        <v>8.2059907803498296E-7</v>
      </c>
      <c r="C9247" s="1">
        <v>5.5308394411197602E-6</v>
      </c>
      <c r="D9247">
        <v>0.13793103448275901</v>
      </c>
      <c r="E9247">
        <v>0</v>
      </c>
      <c r="F9247">
        <v>0</v>
      </c>
      <c r="G9247">
        <v>0</v>
      </c>
      <c r="H9247">
        <v>0</v>
      </c>
      <c r="I9247">
        <v>0.2</v>
      </c>
      <c r="J9247" s="1">
        <v>0</v>
      </c>
      <c r="K9247" t="s">
        <v>23242</v>
      </c>
      <c r="L9247" t="s">
        <v>41738</v>
      </c>
      <c r="M9247" t="s">
        <v>41739</v>
      </c>
    </row>
    <row r="9248" spans="1:13">
      <c r="A9248" s="1" t="s">
        <v>11265</v>
      </c>
      <c r="B9248">
        <v>1.2668940007794699E-6</v>
      </c>
      <c r="C9248" s="1">
        <v>6.8862808470934702E-6</v>
      </c>
      <c r="D9248">
        <v>1</v>
      </c>
      <c r="E9248">
        <v>1</v>
      </c>
      <c r="F9248">
        <v>1</v>
      </c>
      <c r="G9248">
        <v>0.6</v>
      </c>
      <c r="H9248">
        <v>1</v>
      </c>
      <c r="I9248">
        <v>0.971830985915493</v>
      </c>
      <c r="J9248" s="1">
        <v>1</v>
      </c>
      <c r="K9248" t="s">
        <v>23238</v>
      </c>
      <c r="L9248" t="s">
        <v>41740</v>
      </c>
      <c r="M9248" t="s">
        <v>41741</v>
      </c>
    </row>
    <row r="9249" spans="1:13">
      <c r="A9249" s="1" t="s">
        <v>11266</v>
      </c>
      <c r="B9249">
        <v>3.59477241779872E-6</v>
      </c>
      <c r="C9249" s="1">
        <v>3.97065172023422E-7</v>
      </c>
      <c r="D9249">
        <v>1</v>
      </c>
      <c r="E9249">
        <v>1</v>
      </c>
      <c r="F9249">
        <v>1</v>
      </c>
      <c r="G9249">
        <v>0.67307692307692302</v>
      </c>
      <c r="H9249">
        <v>0.96666666666666701</v>
      </c>
      <c r="I9249">
        <v>0.97727272727272696</v>
      </c>
      <c r="J9249" s="1">
        <v>0.95454545454545503</v>
      </c>
      <c r="K9249" t="s">
        <v>23241</v>
      </c>
      <c r="L9249" t="s">
        <v>41742</v>
      </c>
      <c r="M9249" t="s">
        <v>41743</v>
      </c>
    </row>
    <row r="9250" spans="1:13">
      <c r="A9250" s="1" t="s">
        <v>11267</v>
      </c>
      <c r="B9250">
        <v>3.0711603465875003E-8</v>
      </c>
      <c r="C9250" s="1">
        <v>1.0480791283818E-6</v>
      </c>
      <c r="D9250">
        <v>0</v>
      </c>
      <c r="E9250">
        <v>4.11764705882353E-2</v>
      </c>
      <c r="F9250">
        <v>0</v>
      </c>
      <c r="G9250">
        <v>0</v>
      </c>
      <c r="H9250">
        <v>5.1020408163265302E-3</v>
      </c>
      <c r="I9250">
        <v>4.1322314049586804E-3</v>
      </c>
      <c r="J9250" s="1">
        <v>0</v>
      </c>
      <c r="K9250" t="s">
        <v>23242</v>
      </c>
      <c r="L9250" t="s">
        <v>41744</v>
      </c>
      <c r="M9250" t="s">
        <v>41745</v>
      </c>
    </row>
    <row r="9251" spans="1:13">
      <c r="A9251" s="1" t="s">
        <v>11268</v>
      </c>
      <c r="B9251">
        <v>3.1843128248339201E-5</v>
      </c>
      <c r="C9251" s="1">
        <v>2.8791821327069401E-5</v>
      </c>
      <c r="D9251">
        <v>7.1428571428571397E-2</v>
      </c>
      <c r="E9251">
        <v>5.4347826086956503E-3</v>
      </c>
      <c r="F9251">
        <v>0.13829787234042601</v>
      </c>
      <c r="G9251">
        <v>0.36111111111111099</v>
      </c>
      <c r="H9251">
        <v>0.14499999999999999</v>
      </c>
      <c r="I9251">
        <v>0.23780487804878001</v>
      </c>
      <c r="J9251" s="1" t="s">
        <v>23229</v>
      </c>
      <c r="K9251" t="s">
        <v>23238</v>
      </c>
      <c r="L9251" t="s">
        <v>41746</v>
      </c>
      <c r="M9251" t="s">
        <v>41747</v>
      </c>
    </row>
    <row r="9252" spans="1:13">
      <c r="A9252" s="1" t="s">
        <v>11269</v>
      </c>
      <c r="B9252">
        <v>1.8778060701085999E-5</v>
      </c>
      <c r="C9252" s="1">
        <v>1.3440213537977501E-5</v>
      </c>
      <c r="D9252">
        <v>1</v>
      </c>
      <c r="E9252">
        <v>0.99438202247190999</v>
      </c>
      <c r="F9252">
        <v>0.90730337078651702</v>
      </c>
      <c r="G9252">
        <v>0.20689655172413801</v>
      </c>
      <c r="H9252">
        <v>0.73863636363636398</v>
      </c>
      <c r="I9252">
        <v>0.70212765957446799</v>
      </c>
      <c r="J9252" s="1">
        <v>0.94444444444444398</v>
      </c>
      <c r="K9252" t="s">
        <v>23238</v>
      </c>
      <c r="L9252" t="s">
        <v>41748</v>
      </c>
      <c r="M9252" t="s">
        <v>41749</v>
      </c>
    </row>
    <row r="9253" spans="1:13">
      <c r="A9253" s="1" t="s">
        <v>11270</v>
      </c>
      <c r="B9253">
        <v>1.08757891174289E-8</v>
      </c>
      <c r="C9253" s="1">
        <v>9.2958823250574097E-10</v>
      </c>
      <c r="D9253">
        <v>1</v>
      </c>
      <c r="E9253">
        <v>1</v>
      </c>
      <c r="F9253">
        <v>1</v>
      </c>
      <c r="G9253">
        <v>0.73529411764705899</v>
      </c>
      <c r="H9253">
        <v>0.98</v>
      </c>
      <c r="I9253">
        <v>0.82978723404255295</v>
      </c>
      <c r="J9253" s="1">
        <v>1</v>
      </c>
      <c r="K9253" t="s">
        <v>23238</v>
      </c>
      <c r="L9253" t="s">
        <v>41750</v>
      </c>
      <c r="M9253" t="s">
        <v>41751</v>
      </c>
    </row>
    <row r="9254" spans="1:13">
      <c r="A9254" s="1" t="s">
        <v>11271</v>
      </c>
      <c r="B9254">
        <v>1.0323841385775299E-5</v>
      </c>
      <c r="C9254" s="1">
        <v>3.7898455200221601E-6</v>
      </c>
      <c r="D9254">
        <v>1</v>
      </c>
      <c r="E9254">
        <v>0.99</v>
      </c>
      <c r="F9254">
        <v>0.965753424657534</v>
      </c>
      <c r="G9254">
        <v>0.83333333333333304</v>
      </c>
      <c r="H9254">
        <v>0.97297297297297303</v>
      </c>
      <c r="I9254">
        <v>0.90140845070422504</v>
      </c>
      <c r="J9254" s="1" t="s">
        <v>23229</v>
      </c>
      <c r="K9254" t="s">
        <v>23239</v>
      </c>
      <c r="L9254" t="s">
        <v>41752</v>
      </c>
      <c r="M9254" t="s">
        <v>41753</v>
      </c>
    </row>
    <row r="9255" spans="1:13">
      <c r="A9255" s="1" t="s">
        <v>11272</v>
      </c>
      <c r="B9255">
        <v>2.1165705204131001E-6</v>
      </c>
      <c r="C9255" s="1">
        <v>1.36157361860045E-6</v>
      </c>
      <c r="D9255">
        <v>1</v>
      </c>
      <c r="E9255">
        <v>1</v>
      </c>
      <c r="F9255">
        <v>1</v>
      </c>
      <c r="G9255">
        <v>0.54545454545454497</v>
      </c>
      <c r="H9255">
        <v>1</v>
      </c>
      <c r="I9255">
        <v>0.93571428571428605</v>
      </c>
      <c r="J9255" s="1" t="s">
        <v>23229</v>
      </c>
      <c r="K9255" t="s">
        <v>23241</v>
      </c>
      <c r="L9255" t="s">
        <v>41754</v>
      </c>
      <c r="M9255" t="s">
        <v>41755</v>
      </c>
    </row>
    <row r="9256" spans="1:13">
      <c r="A9256" s="1" t="s">
        <v>11273</v>
      </c>
      <c r="B9256">
        <v>4.52554183205117E-8</v>
      </c>
      <c r="C9256" s="1">
        <v>2.3414405347159902E-9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4.3478260869565201E-3</v>
      </c>
      <c r="J9256" s="1">
        <v>1</v>
      </c>
      <c r="K9256" t="s">
        <v>23241</v>
      </c>
      <c r="L9256" t="s">
        <v>41756</v>
      </c>
      <c r="M9256" t="s">
        <v>41757</v>
      </c>
    </row>
    <row r="9257" spans="1:13">
      <c r="A9257" s="1" t="s">
        <v>11274</v>
      </c>
      <c r="B9257">
        <v>1.58244752121881E-7</v>
      </c>
      <c r="C9257" s="1">
        <v>2.6745108107707301E-6</v>
      </c>
      <c r="D9257">
        <v>1</v>
      </c>
      <c r="E9257">
        <v>0.99479166666666696</v>
      </c>
      <c r="F9257">
        <v>1</v>
      </c>
      <c r="G9257">
        <v>0.93965517241379304</v>
      </c>
      <c r="H9257">
        <v>1</v>
      </c>
      <c r="I9257">
        <v>0.98780487804878003</v>
      </c>
      <c r="J9257" s="1">
        <v>1</v>
      </c>
      <c r="K9257" t="s">
        <v>23238</v>
      </c>
      <c r="L9257" t="s">
        <v>41758</v>
      </c>
      <c r="M9257" t="s">
        <v>41759</v>
      </c>
    </row>
    <row r="9258" spans="1:13">
      <c r="A9258" s="1" t="s">
        <v>11275</v>
      </c>
      <c r="B9258">
        <v>1.3993042735218399E-8</v>
      </c>
      <c r="C9258" s="1">
        <v>8.5806508892883598E-7</v>
      </c>
      <c r="D9258">
        <v>0</v>
      </c>
      <c r="E9258">
        <v>0</v>
      </c>
      <c r="F9258">
        <v>9.7826086956521702E-2</v>
      </c>
      <c r="G9258">
        <v>0</v>
      </c>
      <c r="H9258">
        <v>0</v>
      </c>
      <c r="I9258">
        <v>0</v>
      </c>
      <c r="J9258" s="1">
        <v>0</v>
      </c>
      <c r="K9258" t="s">
        <v>23238</v>
      </c>
      <c r="L9258" t="s">
        <v>41760</v>
      </c>
      <c r="M9258" t="s">
        <v>41761</v>
      </c>
    </row>
    <row r="9259" spans="1:13">
      <c r="A9259" s="1" t="s">
        <v>11276</v>
      </c>
      <c r="B9259">
        <v>0</v>
      </c>
      <c r="C9259" s="1">
        <v>0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 s="1" t="s">
        <v>23229</v>
      </c>
      <c r="K9259" t="s">
        <v>23238</v>
      </c>
      <c r="L9259" t="s">
        <v>41762</v>
      </c>
      <c r="M9259" t="s">
        <v>41763</v>
      </c>
    </row>
    <row r="9260" spans="1:13">
      <c r="A9260" s="1" t="s">
        <v>11277</v>
      </c>
      <c r="B9260">
        <v>4.9915309915556901E-5</v>
      </c>
      <c r="C9260" s="1">
        <v>2.9311328792705E-7</v>
      </c>
      <c r="D9260">
        <v>0.64516129032258096</v>
      </c>
      <c r="E9260">
        <v>0.86842105263157898</v>
      </c>
      <c r="F9260">
        <v>0.93782383419689097</v>
      </c>
      <c r="G9260">
        <v>0.61403508771929804</v>
      </c>
      <c r="H9260">
        <v>0.96929824561403499</v>
      </c>
      <c r="I9260">
        <v>0.93951612903225801</v>
      </c>
      <c r="J9260" s="1" t="s">
        <v>23229</v>
      </c>
      <c r="K9260" t="s">
        <v>23238</v>
      </c>
      <c r="L9260" t="s">
        <v>41764</v>
      </c>
      <c r="M9260" t="s">
        <v>41765</v>
      </c>
    </row>
    <row r="9261" spans="1:13">
      <c r="A9261" s="1" t="s">
        <v>11278</v>
      </c>
      <c r="B9261">
        <v>4.2234618153269204E-6</v>
      </c>
      <c r="C9261" s="1">
        <v>7.1704478395833503E-6</v>
      </c>
      <c r="D9261">
        <v>0.984375</v>
      </c>
      <c r="E9261">
        <v>0.89361702127659604</v>
      </c>
      <c r="F9261">
        <v>0.99226804123711299</v>
      </c>
      <c r="G9261">
        <v>1</v>
      </c>
      <c r="H9261">
        <v>1</v>
      </c>
      <c r="I9261">
        <v>0.99074074074074103</v>
      </c>
      <c r="J9261" s="1">
        <v>1</v>
      </c>
      <c r="K9261" t="s">
        <v>23238</v>
      </c>
      <c r="L9261" t="s">
        <v>41766</v>
      </c>
      <c r="M9261" t="s">
        <v>41767</v>
      </c>
    </row>
    <row r="9262" spans="1:13">
      <c r="A9262" s="1" t="s">
        <v>11279</v>
      </c>
      <c r="B9262">
        <v>1.7909505197545201E-6</v>
      </c>
      <c r="C9262" s="1">
        <v>1.2681116205650701E-5</v>
      </c>
      <c r="D9262">
        <v>0.64814814814814803</v>
      </c>
      <c r="E9262">
        <v>0.82638888888888895</v>
      </c>
      <c r="F9262">
        <v>0.97014925373134298</v>
      </c>
      <c r="G9262">
        <v>0.98039215686274495</v>
      </c>
      <c r="H9262">
        <v>0.97802197802197799</v>
      </c>
      <c r="I9262">
        <v>0.97641509433962304</v>
      </c>
      <c r="J9262" s="1">
        <v>1</v>
      </c>
      <c r="K9262" t="s">
        <v>23238</v>
      </c>
      <c r="L9262" t="s">
        <v>41768</v>
      </c>
      <c r="M9262" t="s">
        <v>41769</v>
      </c>
    </row>
    <row r="9263" spans="1:13">
      <c r="A9263" s="1" t="s">
        <v>11280</v>
      </c>
      <c r="B9263">
        <v>1.4634637291388201E-4</v>
      </c>
      <c r="C9263" s="1">
        <v>1.7345973302473799E-4</v>
      </c>
      <c r="D9263">
        <v>0.40909090909090901</v>
      </c>
      <c r="E9263">
        <v>0</v>
      </c>
      <c r="F9263">
        <v>0.50347222222222199</v>
      </c>
      <c r="G9263">
        <v>0</v>
      </c>
      <c r="H9263">
        <v>0.32876712328767099</v>
      </c>
      <c r="I9263">
        <v>0.104838709677419</v>
      </c>
      <c r="J9263" s="1">
        <v>0</v>
      </c>
      <c r="K9263" t="s">
        <v>23239</v>
      </c>
      <c r="L9263" t="s">
        <v>41770</v>
      </c>
      <c r="M9263" t="s">
        <v>41771</v>
      </c>
    </row>
    <row r="9264" spans="1:13">
      <c r="A9264" s="1" t="s">
        <v>11281</v>
      </c>
      <c r="B9264">
        <v>1.77616353497452E-4</v>
      </c>
      <c r="C9264" s="1">
        <v>4.3000134058982497E-5</v>
      </c>
      <c r="D9264">
        <v>0.21875</v>
      </c>
      <c r="E9264">
        <v>5.74712643678161E-3</v>
      </c>
      <c r="F9264">
        <v>0.20855614973261999</v>
      </c>
      <c r="G9264">
        <v>0</v>
      </c>
      <c r="H9264">
        <v>0.44565217391304301</v>
      </c>
      <c r="I9264">
        <v>0.125</v>
      </c>
      <c r="J9264" s="1">
        <v>5.5555555555555601E-2</v>
      </c>
      <c r="K9264" t="s">
        <v>23241</v>
      </c>
      <c r="L9264" t="s">
        <v>41772</v>
      </c>
      <c r="M9264" t="s">
        <v>41773</v>
      </c>
    </row>
    <row r="9265" spans="1:13">
      <c r="A9265" s="1" t="s">
        <v>11282</v>
      </c>
      <c r="B9265">
        <v>1.2663936567742701E-5</v>
      </c>
      <c r="C9265" s="1">
        <v>8.19394136559366E-7</v>
      </c>
      <c r="D9265">
        <v>0.58333333333333304</v>
      </c>
      <c r="E9265">
        <v>1</v>
      </c>
      <c r="F9265">
        <v>0.48951048951048998</v>
      </c>
      <c r="G9265">
        <v>0.98888888888888904</v>
      </c>
      <c r="H9265">
        <v>0.547619047619048</v>
      </c>
      <c r="I9265">
        <v>0.75</v>
      </c>
      <c r="J9265" s="1">
        <v>1</v>
      </c>
      <c r="K9265" t="s">
        <v>23241</v>
      </c>
      <c r="L9265" t="s">
        <v>41774</v>
      </c>
      <c r="M9265" t="s">
        <v>41775</v>
      </c>
    </row>
    <row r="9266" spans="1:13">
      <c r="A9266" s="1" t="s">
        <v>11283</v>
      </c>
      <c r="B9266">
        <v>1.7578453359379299E-4</v>
      </c>
      <c r="C9266" s="1">
        <v>2.74341421302961E-5</v>
      </c>
      <c r="D9266">
        <v>0.1875</v>
      </c>
      <c r="E9266">
        <v>1.05263157894737E-2</v>
      </c>
      <c r="F9266">
        <v>0.10103626943005201</v>
      </c>
      <c r="G9266">
        <v>0.125</v>
      </c>
      <c r="H9266">
        <v>6.6037735849056603E-2</v>
      </c>
      <c r="I9266">
        <v>9.0909090909090898E-2</v>
      </c>
      <c r="J9266" s="1">
        <v>0</v>
      </c>
      <c r="K9266" t="s">
        <v>23241</v>
      </c>
      <c r="L9266" t="s">
        <v>41776</v>
      </c>
      <c r="M9266" t="s">
        <v>41777</v>
      </c>
    </row>
    <row r="9267" spans="1:13">
      <c r="A9267" s="1" t="s">
        <v>11284</v>
      </c>
      <c r="B9267">
        <v>1.6812231711602299E-4</v>
      </c>
      <c r="C9267" s="1">
        <v>5.6245298885039E-5</v>
      </c>
      <c r="D9267">
        <v>0.1875</v>
      </c>
      <c r="E9267">
        <v>0.28571428571428598</v>
      </c>
      <c r="F9267">
        <v>0.21025641025641001</v>
      </c>
      <c r="G9267">
        <v>3.4482758620689703E-2</v>
      </c>
      <c r="H9267">
        <v>0.109649122807018</v>
      </c>
      <c r="I9267">
        <v>8.8235294117647106E-2</v>
      </c>
      <c r="J9267" s="1">
        <v>0</v>
      </c>
      <c r="K9267" t="s">
        <v>23241</v>
      </c>
      <c r="L9267" t="s">
        <v>41778</v>
      </c>
      <c r="M9267" t="s">
        <v>41779</v>
      </c>
    </row>
    <row r="9268" spans="1:13">
      <c r="A9268" s="1" t="s">
        <v>11285</v>
      </c>
      <c r="B9268">
        <v>2.8842291675385401E-8</v>
      </c>
      <c r="C9268" s="1">
        <v>2.2892984987008001E-7</v>
      </c>
      <c r="D9268">
        <v>1</v>
      </c>
      <c r="E9268">
        <v>1</v>
      </c>
      <c r="F9268">
        <v>0.99107142857142905</v>
      </c>
      <c r="G9268">
        <v>0.98863636363636398</v>
      </c>
      <c r="H9268">
        <v>1</v>
      </c>
      <c r="I9268">
        <v>0.99438202247190999</v>
      </c>
      <c r="J9268" s="1">
        <v>0</v>
      </c>
      <c r="K9268" t="s">
        <v>23241</v>
      </c>
      <c r="L9268" t="s">
        <v>41780</v>
      </c>
      <c r="M9268" t="s">
        <v>41781</v>
      </c>
    </row>
    <row r="9269" spans="1:13">
      <c r="A9269" s="1" t="s">
        <v>11286</v>
      </c>
      <c r="B9269">
        <v>8.6235119682740305E-7</v>
      </c>
      <c r="C9269" s="1">
        <v>4.67397693651567E-8</v>
      </c>
      <c r="D9269">
        <v>0.96666666666666701</v>
      </c>
      <c r="E9269">
        <v>1</v>
      </c>
      <c r="F9269">
        <v>1</v>
      </c>
      <c r="G9269">
        <v>1</v>
      </c>
      <c r="H9269">
        <v>1</v>
      </c>
      <c r="I9269">
        <v>1</v>
      </c>
      <c r="J9269" s="1" t="s">
        <v>23229</v>
      </c>
      <c r="K9269" t="s">
        <v>23241</v>
      </c>
      <c r="L9269" t="s">
        <v>41782</v>
      </c>
      <c r="M9269" t="s">
        <v>41783</v>
      </c>
    </row>
    <row r="9270" spans="1:13">
      <c r="A9270" s="1" t="s">
        <v>11287</v>
      </c>
      <c r="B9270">
        <v>5.0827353941253401E-5</v>
      </c>
      <c r="C9270" s="1">
        <v>1.8919639903415801E-6</v>
      </c>
      <c r="D9270">
        <v>0.15384615384615399</v>
      </c>
      <c r="E9270">
        <v>0.88271604938271597</v>
      </c>
      <c r="F9270">
        <v>0.95637583892617495</v>
      </c>
      <c r="G9270">
        <v>0.608108108108108</v>
      </c>
      <c r="H9270">
        <v>0.75555555555555598</v>
      </c>
      <c r="I9270">
        <v>0.80303030303030298</v>
      </c>
      <c r="J9270" s="1" t="s">
        <v>23229</v>
      </c>
      <c r="K9270" t="s">
        <v>23239</v>
      </c>
      <c r="L9270" t="s">
        <v>41784</v>
      </c>
      <c r="M9270" t="s">
        <v>41785</v>
      </c>
    </row>
    <row r="9271" spans="1:13">
      <c r="A9271" s="1" t="s">
        <v>11288</v>
      </c>
      <c r="B9271">
        <v>1.5613102800238401E-7</v>
      </c>
      <c r="C9271" s="1">
        <v>5.58009221901494E-8</v>
      </c>
      <c r="D9271">
        <v>0</v>
      </c>
      <c r="E9271">
        <v>5.31914893617021E-3</v>
      </c>
      <c r="F9271">
        <v>0</v>
      </c>
      <c r="G9271">
        <v>0</v>
      </c>
      <c r="H9271">
        <v>0</v>
      </c>
      <c r="I9271">
        <v>5.3763440860215101E-3</v>
      </c>
      <c r="J9271" s="1" t="s">
        <v>23229</v>
      </c>
      <c r="K9271" t="s">
        <v>23241</v>
      </c>
      <c r="L9271" t="s">
        <v>41786</v>
      </c>
      <c r="M9271" t="s">
        <v>41787</v>
      </c>
    </row>
    <row r="9272" spans="1:13">
      <c r="A9272" s="1" t="s">
        <v>11289</v>
      </c>
      <c r="B9272">
        <v>7.0153083850486798E-4</v>
      </c>
      <c r="C9272" s="1">
        <v>1.5635802008711101E-4</v>
      </c>
      <c r="D9272">
        <v>1</v>
      </c>
      <c r="E9272">
        <v>0.31944444444444398</v>
      </c>
      <c r="F9272">
        <v>1</v>
      </c>
      <c r="G9272">
        <v>1</v>
      </c>
      <c r="H9272">
        <v>1</v>
      </c>
      <c r="I9272">
        <v>0.96666666666666701</v>
      </c>
      <c r="J9272" s="1">
        <v>1</v>
      </c>
      <c r="K9272" t="s">
        <v>23238</v>
      </c>
      <c r="L9272" t="s">
        <v>41788</v>
      </c>
      <c r="M9272" t="s">
        <v>41789</v>
      </c>
    </row>
    <row r="9273" spans="1:13">
      <c r="A9273" s="1" t="s">
        <v>11290</v>
      </c>
      <c r="B9273">
        <v>3.9506095652709201E-5</v>
      </c>
      <c r="C9273" s="1">
        <v>6.6887484231609303E-5</v>
      </c>
      <c r="D9273">
        <v>3.3333333333333298E-2</v>
      </c>
      <c r="E9273">
        <v>5.2083333333333296E-3</v>
      </c>
      <c r="F9273">
        <v>6.5789473684210495E-2</v>
      </c>
      <c r="G9273">
        <v>0</v>
      </c>
      <c r="H9273">
        <v>0</v>
      </c>
      <c r="I9273">
        <v>4.9504950495049497E-3</v>
      </c>
      <c r="J9273" s="1" t="s">
        <v>23229</v>
      </c>
      <c r="K9273" t="s">
        <v>23240</v>
      </c>
      <c r="L9273" t="s">
        <v>41790</v>
      </c>
      <c r="M9273" t="s">
        <v>41791</v>
      </c>
    </row>
    <row r="9274" spans="1:13">
      <c r="A9274" s="1" t="s">
        <v>11291</v>
      </c>
      <c r="B9274">
        <v>1.9195960255327601E-6</v>
      </c>
      <c r="C9274" s="1">
        <v>9.3579998207491793E-6</v>
      </c>
      <c r="D9274">
        <v>1</v>
      </c>
      <c r="E9274">
        <v>1</v>
      </c>
      <c r="F9274">
        <v>1</v>
      </c>
      <c r="G9274">
        <v>0.71951219512195097</v>
      </c>
      <c r="H9274">
        <v>0.99450549450549497</v>
      </c>
      <c r="I9274">
        <v>1</v>
      </c>
      <c r="J9274" s="1">
        <v>1</v>
      </c>
      <c r="K9274" t="s">
        <v>23238</v>
      </c>
      <c r="L9274" t="s">
        <v>41792</v>
      </c>
      <c r="M9274" t="s">
        <v>41793</v>
      </c>
    </row>
    <row r="9275" spans="1:13">
      <c r="A9275" s="1" t="s">
        <v>11292</v>
      </c>
      <c r="B9275">
        <v>5.7163491867151704E-6</v>
      </c>
      <c r="C9275" s="1">
        <v>1.74745793465701E-5</v>
      </c>
      <c r="D9275">
        <v>0</v>
      </c>
      <c r="E9275">
        <v>5.9701492537313397E-2</v>
      </c>
      <c r="F9275">
        <v>8.0745341614906804E-2</v>
      </c>
      <c r="G9275">
        <v>0</v>
      </c>
      <c r="H9275">
        <v>9.2592592592592601E-2</v>
      </c>
      <c r="I9275">
        <v>3.4090909090909102E-2</v>
      </c>
      <c r="J9275" s="1">
        <v>0</v>
      </c>
      <c r="K9275" t="s">
        <v>23239</v>
      </c>
      <c r="L9275" t="s">
        <v>41794</v>
      </c>
      <c r="M9275" t="s">
        <v>41795</v>
      </c>
    </row>
    <row r="9276" spans="1:13">
      <c r="A9276" s="1" t="s">
        <v>11293</v>
      </c>
      <c r="B9276">
        <v>1.2892191778989801E-6</v>
      </c>
      <c r="C9276" s="1">
        <v>3.1810853322193697E-5</v>
      </c>
      <c r="D9276">
        <v>0</v>
      </c>
      <c r="E9276">
        <v>0</v>
      </c>
      <c r="F9276">
        <v>1.4999999999999999E-2</v>
      </c>
      <c r="G9276">
        <v>7.8125E-2</v>
      </c>
      <c r="H9276">
        <v>0.20895522388059701</v>
      </c>
      <c r="I9276">
        <v>2.1126760563380299E-2</v>
      </c>
      <c r="J9276" s="1" t="s">
        <v>23229</v>
      </c>
      <c r="K9276" t="s">
        <v>23240</v>
      </c>
      <c r="L9276" t="s">
        <v>41796</v>
      </c>
      <c r="M9276" t="s">
        <v>41797</v>
      </c>
    </row>
    <row r="9277" spans="1:13">
      <c r="A9277" s="1" t="s">
        <v>11294</v>
      </c>
      <c r="B9277">
        <v>6.6280539463061904E-5</v>
      </c>
      <c r="C9277" s="1">
        <v>1.15247944655037E-4</v>
      </c>
      <c r="D9277">
        <v>0.45454545454545497</v>
      </c>
      <c r="E9277">
        <v>0.483606557377049</v>
      </c>
      <c r="F9277">
        <v>0.430894308943089</v>
      </c>
      <c r="G9277">
        <v>3.65853658536585E-2</v>
      </c>
      <c r="H9277">
        <v>0.12</v>
      </c>
      <c r="I9277">
        <v>0.163793103448276</v>
      </c>
      <c r="J9277" s="1">
        <v>0</v>
      </c>
      <c r="K9277" t="s">
        <v>23241</v>
      </c>
      <c r="L9277" t="s">
        <v>41798</v>
      </c>
      <c r="M9277" t="s">
        <v>41799</v>
      </c>
    </row>
    <row r="9278" spans="1:13">
      <c r="A9278" s="1" t="s">
        <v>11295</v>
      </c>
      <c r="B9278">
        <v>3.5226054741666001E-9</v>
      </c>
      <c r="C9278" s="1">
        <v>1.6027297417900599E-6</v>
      </c>
      <c r="D9278">
        <v>0</v>
      </c>
      <c r="E9278">
        <v>0</v>
      </c>
      <c r="F9278">
        <v>0</v>
      </c>
      <c r="G9278">
        <v>0</v>
      </c>
      <c r="H9278">
        <v>4.3859649122806998E-3</v>
      </c>
      <c r="I9278">
        <v>8.3333333333333297E-3</v>
      </c>
      <c r="J9278" s="1">
        <v>0.44444444444444398</v>
      </c>
      <c r="K9278" t="s">
        <v>23239</v>
      </c>
      <c r="L9278" t="s">
        <v>41800</v>
      </c>
      <c r="M9278" t="s">
        <v>41801</v>
      </c>
    </row>
    <row r="9279" spans="1:13">
      <c r="A9279" s="1" t="s">
        <v>11296</v>
      </c>
      <c r="B9279">
        <v>1.36806801100505E-6</v>
      </c>
      <c r="C9279" s="1">
        <v>9.8163974869915996E-6</v>
      </c>
      <c r="D9279">
        <v>0</v>
      </c>
      <c r="E9279">
        <v>0</v>
      </c>
      <c r="F9279">
        <v>0</v>
      </c>
      <c r="G9279">
        <v>6.6666666666666693E-2</v>
      </c>
      <c r="H9279">
        <v>0.23148148148148101</v>
      </c>
      <c r="I9279">
        <v>0</v>
      </c>
      <c r="J9279" s="1">
        <v>0</v>
      </c>
      <c r="K9279" t="s">
        <v>23241</v>
      </c>
      <c r="L9279" t="s">
        <v>41802</v>
      </c>
      <c r="M9279" t="s">
        <v>41803</v>
      </c>
    </row>
    <row r="9280" spans="1:13">
      <c r="A9280" s="1" t="s">
        <v>11297</v>
      </c>
      <c r="B9280">
        <v>3.8635069937586298E-4</v>
      </c>
      <c r="C9280" s="1">
        <v>4.2015292432047698E-9</v>
      </c>
      <c r="D9280">
        <v>0.375</v>
      </c>
      <c r="E9280">
        <v>0.54210526315789498</v>
      </c>
      <c r="F9280">
        <v>7.2538860103626895E-2</v>
      </c>
      <c r="G9280">
        <v>0.55714285714285705</v>
      </c>
      <c r="H9280">
        <v>6.7567567567567599E-2</v>
      </c>
      <c r="I9280">
        <v>0.3</v>
      </c>
      <c r="J9280" s="1">
        <v>0</v>
      </c>
      <c r="K9280" t="s">
        <v>23242</v>
      </c>
      <c r="L9280" t="s">
        <v>41804</v>
      </c>
      <c r="M9280" t="s">
        <v>41805</v>
      </c>
    </row>
    <row r="9281" spans="1:13">
      <c r="A9281" s="1" t="s">
        <v>11298</v>
      </c>
      <c r="B9281">
        <v>6.7275838332930597E-9</v>
      </c>
      <c r="C9281" s="1">
        <v>1.58058361550226E-7</v>
      </c>
      <c r="D9281">
        <v>0.96153846153846201</v>
      </c>
      <c r="E9281">
        <v>0.95</v>
      </c>
      <c r="F9281">
        <v>1</v>
      </c>
      <c r="G9281">
        <v>0.94736842105263197</v>
      </c>
      <c r="H9281">
        <v>0.98591549295774605</v>
      </c>
      <c r="I9281">
        <v>0.97368421052631604</v>
      </c>
      <c r="J9281" s="1">
        <v>1</v>
      </c>
      <c r="K9281" t="s">
        <v>23241</v>
      </c>
      <c r="L9281" t="s">
        <v>41806</v>
      </c>
      <c r="M9281" t="s">
        <v>41807</v>
      </c>
    </row>
    <row r="9282" spans="1:13">
      <c r="A9282" s="1" t="s">
        <v>11299</v>
      </c>
      <c r="B9282">
        <v>1.0327101589733199E-6</v>
      </c>
      <c r="C9282" s="1">
        <v>1.4893475341866E-6</v>
      </c>
      <c r="D9282">
        <v>0</v>
      </c>
      <c r="E9282">
        <v>0</v>
      </c>
      <c r="F9282">
        <v>0</v>
      </c>
      <c r="G9282">
        <v>1.72413793103448E-2</v>
      </c>
      <c r="H9282">
        <v>4.3859649122806998E-3</v>
      </c>
      <c r="I9282">
        <v>2.0161290322580599E-2</v>
      </c>
      <c r="J9282" s="1">
        <v>0</v>
      </c>
      <c r="K9282" t="s">
        <v>23242</v>
      </c>
      <c r="L9282" t="s">
        <v>41808</v>
      </c>
      <c r="M9282" t="s">
        <v>41809</v>
      </c>
    </row>
    <row r="9283" spans="1:13">
      <c r="A9283" s="1" t="s">
        <v>11300</v>
      </c>
      <c r="B9283">
        <v>3.1670382543367698E-7</v>
      </c>
      <c r="C9283" s="1">
        <v>3.4340971367480301E-6</v>
      </c>
      <c r="D9283">
        <v>1</v>
      </c>
      <c r="E9283">
        <v>1</v>
      </c>
      <c r="F9283">
        <v>1</v>
      </c>
      <c r="G9283">
        <v>0.89130434782608703</v>
      </c>
      <c r="H9283">
        <v>1</v>
      </c>
      <c r="I9283">
        <v>0.99285714285714299</v>
      </c>
      <c r="J9283" s="1">
        <v>1</v>
      </c>
      <c r="K9283" t="s">
        <v>23238</v>
      </c>
      <c r="L9283" t="s">
        <v>41810</v>
      </c>
      <c r="M9283" t="s">
        <v>41811</v>
      </c>
    </row>
    <row r="9284" spans="1:13">
      <c r="A9284" s="1" t="s">
        <v>11301</v>
      </c>
      <c r="B9284">
        <v>2.77408368372265E-6</v>
      </c>
      <c r="C9284" s="1">
        <v>4.2985553709093498E-5</v>
      </c>
      <c r="D9284">
        <v>1</v>
      </c>
      <c r="E9284">
        <v>1</v>
      </c>
      <c r="F9284">
        <v>0.57664233576642299</v>
      </c>
      <c r="G9284">
        <v>1</v>
      </c>
      <c r="H9284">
        <v>0.9140625</v>
      </c>
      <c r="I9284">
        <v>0.87037037037037002</v>
      </c>
      <c r="J9284" s="1">
        <v>1</v>
      </c>
      <c r="K9284" t="s">
        <v>23241</v>
      </c>
      <c r="L9284" t="s">
        <v>41812</v>
      </c>
      <c r="M9284" t="s">
        <v>41813</v>
      </c>
    </row>
    <row r="9285" spans="1:13">
      <c r="A9285" s="1" t="s">
        <v>11302</v>
      </c>
      <c r="B9285">
        <v>3.2039403030355801E-7</v>
      </c>
      <c r="C9285" s="1">
        <v>2.7213501286639301E-6</v>
      </c>
      <c r="D9285">
        <v>0.96875</v>
      </c>
      <c r="E9285">
        <v>1</v>
      </c>
      <c r="F9285">
        <v>0.98941798941798897</v>
      </c>
      <c r="G9285">
        <v>0.89583333333333304</v>
      </c>
      <c r="H9285">
        <v>0.98165137614678899</v>
      </c>
      <c r="I9285">
        <v>0.96590909090909105</v>
      </c>
      <c r="J9285" s="1" t="s">
        <v>23229</v>
      </c>
      <c r="K9285" t="s">
        <v>23238</v>
      </c>
      <c r="L9285" t="s">
        <v>41814</v>
      </c>
      <c r="M9285" t="s">
        <v>41815</v>
      </c>
    </row>
    <row r="9286" spans="1:13">
      <c r="A9286" s="1" t="s">
        <v>11303</v>
      </c>
      <c r="B9286">
        <v>3.87170696442316E-5</v>
      </c>
      <c r="C9286" s="1">
        <v>6.4521058855369796E-6</v>
      </c>
      <c r="D9286">
        <v>0.23684210526315799</v>
      </c>
      <c r="E9286">
        <v>0.145454545454545</v>
      </c>
      <c r="F9286">
        <v>0.146666666666667</v>
      </c>
      <c r="G9286">
        <v>0</v>
      </c>
      <c r="H9286">
        <v>0.32857142857142901</v>
      </c>
      <c r="I9286">
        <v>0.209302325581395</v>
      </c>
      <c r="J9286" s="1">
        <v>0</v>
      </c>
      <c r="K9286" t="s">
        <v>23241</v>
      </c>
      <c r="L9286" t="s">
        <v>41816</v>
      </c>
      <c r="M9286" t="s">
        <v>41817</v>
      </c>
    </row>
    <row r="9287" spans="1:13">
      <c r="A9287" s="1" t="s">
        <v>11304</v>
      </c>
      <c r="B9287">
        <v>4.2831090877706602E-4</v>
      </c>
      <c r="C9287" s="1">
        <v>2.1694614224561999E-5</v>
      </c>
      <c r="D9287">
        <v>0.16129032258064499</v>
      </c>
      <c r="E9287">
        <v>3.125E-2</v>
      </c>
      <c r="F9287">
        <v>0.66237113402061898</v>
      </c>
      <c r="G9287">
        <v>7.7586206896551699E-2</v>
      </c>
      <c r="H9287">
        <v>0.75</v>
      </c>
      <c r="I9287">
        <v>0.33760683760683802</v>
      </c>
      <c r="J9287" s="1">
        <v>0</v>
      </c>
      <c r="K9287" t="s">
        <v>23241</v>
      </c>
      <c r="L9287" t="s">
        <v>41818</v>
      </c>
      <c r="M9287" t="s">
        <v>41819</v>
      </c>
    </row>
    <row r="9288" spans="1:13">
      <c r="A9288" s="1" t="s">
        <v>11305</v>
      </c>
      <c r="B9288">
        <v>7.2683243816169002E-7</v>
      </c>
      <c r="C9288" s="1">
        <v>6.3315625761109906E-11</v>
      </c>
      <c r="D9288">
        <v>1</v>
      </c>
      <c r="E9288">
        <v>1</v>
      </c>
      <c r="F9288">
        <v>0.99673202614379097</v>
      </c>
      <c r="G9288">
        <v>1</v>
      </c>
      <c r="H9288">
        <v>0.98571428571428599</v>
      </c>
      <c r="I9288">
        <v>0.99528301886792403</v>
      </c>
      <c r="J9288" s="1">
        <v>0</v>
      </c>
      <c r="K9288" t="s">
        <v>23239</v>
      </c>
      <c r="L9288" t="s">
        <v>41820</v>
      </c>
      <c r="M9288" t="s">
        <v>41821</v>
      </c>
    </row>
    <row r="9289" spans="1:13">
      <c r="A9289" s="1" t="s">
        <v>11306</v>
      </c>
      <c r="B9289">
        <v>6.3440754789334601E-6</v>
      </c>
      <c r="C9289" s="1">
        <v>5.2915830531315498E-6</v>
      </c>
      <c r="D9289">
        <v>0.9375</v>
      </c>
      <c r="E9289">
        <v>0.99468085106382997</v>
      </c>
      <c r="F9289">
        <v>0.95077720207253902</v>
      </c>
      <c r="G9289">
        <v>0.91666666666666696</v>
      </c>
      <c r="H9289">
        <v>0.93577981651376196</v>
      </c>
      <c r="I9289">
        <v>0.903669724770642</v>
      </c>
      <c r="J9289" s="1">
        <v>0.95454545454545503</v>
      </c>
      <c r="K9289" t="s">
        <v>23241</v>
      </c>
      <c r="L9289" t="s">
        <v>41822</v>
      </c>
      <c r="M9289" t="s">
        <v>41823</v>
      </c>
    </row>
    <row r="9290" spans="1:13">
      <c r="A9290" s="1" t="s">
        <v>11307</v>
      </c>
      <c r="B9290">
        <v>2.51334895847031E-6</v>
      </c>
      <c r="C9290" s="1">
        <v>8.2925620894919195E-6</v>
      </c>
      <c r="D9290">
        <v>0</v>
      </c>
      <c r="E9290">
        <v>0</v>
      </c>
      <c r="F9290">
        <v>0</v>
      </c>
      <c r="G9290">
        <v>4.7619047619047603E-2</v>
      </c>
      <c r="H9290">
        <v>2.6595744680851099E-2</v>
      </c>
      <c r="I9290">
        <v>5.3571428571428603E-2</v>
      </c>
      <c r="J9290" s="1" t="s">
        <v>23229</v>
      </c>
      <c r="K9290" t="s">
        <v>23238</v>
      </c>
      <c r="L9290" t="s">
        <v>41824</v>
      </c>
      <c r="M9290" t="s">
        <v>41825</v>
      </c>
    </row>
    <row r="9291" spans="1:13">
      <c r="A9291" s="1" t="s">
        <v>11308</v>
      </c>
      <c r="B9291">
        <v>3.5786686756705702E-4</v>
      </c>
      <c r="C9291" s="1">
        <v>6.7841795332790496E-4</v>
      </c>
      <c r="D9291">
        <v>0.70689655172413801</v>
      </c>
      <c r="E9291">
        <v>0.86813186813186805</v>
      </c>
      <c r="F9291">
        <v>0.45454545454545497</v>
      </c>
      <c r="G9291">
        <v>0.90909090909090895</v>
      </c>
      <c r="H9291">
        <v>0.92222222222222205</v>
      </c>
      <c r="I9291">
        <v>0.48214285714285698</v>
      </c>
      <c r="J9291" s="1">
        <v>0</v>
      </c>
      <c r="K9291" t="s">
        <v>23239</v>
      </c>
      <c r="L9291" t="s">
        <v>41826</v>
      </c>
      <c r="M9291" t="s">
        <v>41827</v>
      </c>
    </row>
    <row r="9292" spans="1:13">
      <c r="A9292" s="1" t="s">
        <v>11309</v>
      </c>
      <c r="B9292">
        <v>1.13399727278064E-5</v>
      </c>
      <c r="C9292" s="1">
        <v>2.0353822814693198E-6</v>
      </c>
      <c r="D9292">
        <v>3.125E-2</v>
      </c>
      <c r="E9292">
        <v>9.6774193548387094E-2</v>
      </c>
      <c r="F9292">
        <v>2.1390374331550801E-2</v>
      </c>
      <c r="G9292">
        <v>1.0869565217391301E-2</v>
      </c>
      <c r="H9292">
        <v>9.4339622641509396E-3</v>
      </c>
      <c r="I9292">
        <v>2.2935779816513801E-2</v>
      </c>
      <c r="J9292" s="1">
        <v>0</v>
      </c>
      <c r="K9292" t="s">
        <v>23241</v>
      </c>
      <c r="L9292" t="s">
        <v>41828</v>
      </c>
      <c r="M9292" t="s">
        <v>41829</v>
      </c>
    </row>
    <row r="9293" spans="1:13">
      <c r="A9293" s="1" t="s">
        <v>11310</v>
      </c>
      <c r="B9293">
        <v>7.8040821254951304E-6</v>
      </c>
      <c r="C9293" s="1">
        <v>5.90166972533529E-5</v>
      </c>
      <c r="D9293">
        <v>0</v>
      </c>
      <c r="E9293">
        <v>5.2083333333333296E-3</v>
      </c>
      <c r="F9293">
        <v>7.2916666666666699E-2</v>
      </c>
      <c r="G9293">
        <v>3.4482758620689703E-2</v>
      </c>
      <c r="H9293">
        <v>0.29245283018867901</v>
      </c>
      <c r="I9293">
        <v>4.4715447154471497E-2</v>
      </c>
      <c r="J9293" s="1">
        <v>0</v>
      </c>
      <c r="K9293" t="s">
        <v>23241</v>
      </c>
      <c r="L9293" t="s">
        <v>41830</v>
      </c>
      <c r="M9293" t="s">
        <v>41831</v>
      </c>
    </row>
    <row r="9294" spans="1:13">
      <c r="A9294" s="1" t="s">
        <v>11311</v>
      </c>
      <c r="B9294">
        <v>1.50882200532647E-5</v>
      </c>
      <c r="C9294" s="1">
        <v>1.2221653460839599E-4</v>
      </c>
      <c r="D9294">
        <v>1</v>
      </c>
      <c r="E9294">
        <v>1</v>
      </c>
      <c r="F9294">
        <v>0.81560283687943302</v>
      </c>
      <c r="G9294">
        <v>0.51428571428571401</v>
      </c>
      <c r="H9294">
        <v>0.74576271186440701</v>
      </c>
      <c r="I9294">
        <v>0.52</v>
      </c>
      <c r="J9294" s="1" t="s">
        <v>23229</v>
      </c>
      <c r="K9294" t="s">
        <v>23238</v>
      </c>
      <c r="L9294" t="s">
        <v>41832</v>
      </c>
      <c r="M9294" t="s">
        <v>41833</v>
      </c>
    </row>
    <row r="9295" spans="1:13">
      <c r="A9295" s="1" t="s">
        <v>11312</v>
      </c>
      <c r="B9295">
        <v>1.1999365877705099E-5</v>
      </c>
      <c r="C9295" s="1">
        <v>1.3183398381559501E-5</v>
      </c>
      <c r="D9295">
        <v>0.24137931034482801</v>
      </c>
      <c r="E9295">
        <v>0.19230769230769201</v>
      </c>
      <c r="F9295">
        <v>5.7142857142857099E-3</v>
      </c>
      <c r="G9295">
        <v>0</v>
      </c>
      <c r="H9295">
        <v>0</v>
      </c>
      <c r="I9295">
        <v>0</v>
      </c>
      <c r="J9295" s="1">
        <v>0</v>
      </c>
      <c r="K9295" t="s">
        <v>23242</v>
      </c>
      <c r="L9295" t="s">
        <v>41834</v>
      </c>
      <c r="M9295" t="s">
        <v>41835</v>
      </c>
    </row>
    <row r="9296" spans="1:13">
      <c r="A9296" s="1" t="s">
        <v>11313</v>
      </c>
      <c r="B9296">
        <v>1.6845242429994201E-6</v>
      </c>
      <c r="C9296" s="1">
        <v>3.2251010557845901E-6</v>
      </c>
      <c r="D9296">
        <v>0</v>
      </c>
      <c r="E9296">
        <v>1.0752688172042999E-2</v>
      </c>
      <c r="F9296">
        <v>2.7932960893854702E-3</v>
      </c>
      <c r="G9296">
        <v>0</v>
      </c>
      <c r="H9296">
        <v>0</v>
      </c>
      <c r="I9296">
        <v>2.3148148148148098E-2</v>
      </c>
      <c r="J9296" s="1">
        <v>0</v>
      </c>
      <c r="K9296" t="s">
        <v>23240</v>
      </c>
      <c r="L9296" t="s">
        <v>41836</v>
      </c>
      <c r="M9296" t="s">
        <v>41837</v>
      </c>
    </row>
    <row r="9297" spans="1:13">
      <c r="A9297" s="1" t="s">
        <v>11314</v>
      </c>
      <c r="B9297">
        <v>4.1652541327246598E-8</v>
      </c>
      <c r="C9297" s="1">
        <v>2.6974774961703901E-6</v>
      </c>
      <c r="D9297">
        <v>1</v>
      </c>
      <c r="E9297">
        <v>1</v>
      </c>
      <c r="F9297">
        <v>0.99484536082474195</v>
      </c>
      <c r="G9297">
        <v>0.98958333333333304</v>
      </c>
      <c r="H9297">
        <v>0.99528301886792403</v>
      </c>
      <c r="I9297">
        <v>0.96195652173913004</v>
      </c>
      <c r="J9297" s="1">
        <v>1</v>
      </c>
      <c r="K9297" t="s">
        <v>23241</v>
      </c>
      <c r="L9297" t="s">
        <v>41838</v>
      </c>
      <c r="M9297" t="s">
        <v>41839</v>
      </c>
    </row>
    <row r="9298" spans="1:13">
      <c r="A9298" s="1" t="s">
        <v>11315</v>
      </c>
      <c r="B9298">
        <v>1.5792022943081001E-6</v>
      </c>
      <c r="C9298" s="1">
        <v>1.08959843598279E-5</v>
      </c>
      <c r="D9298">
        <v>0</v>
      </c>
      <c r="E9298">
        <v>0</v>
      </c>
      <c r="F9298">
        <v>5.8823529411764698E-2</v>
      </c>
      <c r="G9298">
        <v>0</v>
      </c>
      <c r="H9298">
        <v>0</v>
      </c>
      <c r="I9298">
        <v>0</v>
      </c>
      <c r="J9298" s="1">
        <v>0</v>
      </c>
      <c r="K9298" t="s">
        <v>23242</v>
      </c>
      <c r="L9298" t="s">
        <v>41840</v>
      </c>
      <c r="M9298" t="s">
        <v>41841</v>
      </c>
    </row>
    <row r="9299" spans="1:13">
      <c r="A9299" s="1" t="s">
        <v>11316</v>
      </c>
      <c r="B9299">
        <v>3.8511333361841001E-6</v>
      </c>
      <c r="C9299" s="1">
        <v>1.33961614290344E-3</v>
      </c>
      <c r="D9299">
        <v>0.76666666666666705</v>
      </c>
      <c r="E9299">
        <v>0.61363636363636398</v>
      </c>
      <c r="F9299">
        <v>0.11111111111111099</v>
      </c>
      <c r="G9299">
        <v>0.93877551020408201</v>
      </c>
      <c r="H9299">
        <v>0.32727272727272699</v>
      </c>
      <c r="I9299">
        <v>0.92105263157894701</v>
      </c>
      <c r="J9299" s="1">
        <v>1</v>
      </c>
      <c r="K9299" t="s">
        <v>23238</v>
      </c>
      <c r="L9299" t="s">
        <v>41842</v>
      </c>
      <c r="M9299" t="s">
        <v>41843</v>
      </c>
    </row>
    <row r="9300" spans="1:13">
      <c r="A9300" s="1" t="s">
        <v>11317</v>
      </c>
      <c r="B9300">
        <v>1.7807070737739499E-5</v>
      </c>
      <c r="C9300" s="1">
        <v>2.1615654927315199E-5</v>
      </c>
      <c r="D9300">
        <v>0</v>
      </c>
      <c r="E9300">
        <v>0</v>
      </c>
      <c r="F9300">
        <v>0.105421686746988</v>
      </c>
      <c r="G9300">
        <v>0</v>
      </c>
      <c r="H9300">
        <v>6.41025641025641E-3</v>
      </c>
      <c r="I9300">
        <v>3.5353535353535401E-2</v>
      </c>
      <c r="J9300" s="1">
        <v>0</v>
      </c>
      <c r="K9300" t="s">
        <v>23241</v>
      </c>
      <c r="L9300" t="s">
        <v>41844</v>
      </c>
      <c r="M9300" t="s">
        <v>41845</v>
      </c>
    </row>
    <row r="9301" spans="1:13">
      <c r="A9301" s="1" t="s">
        <v>11318</v>
      </c>
      <c r="B9301">
        <v>3.5291180349421102E-4</v>
      </c>
      <c r="C9301" s="1">
        <v>7.3218801952758006E-8</v>
      </c>
      <c r="D9301">
        <v>0</v>
      </c>
      <c r="E9301">
        <v>5.2631578947368403E-3</v>
      </c>
      <c r="F9301">
        <v>0.51123595505618002</v>
      </c>
      <c r="G9301">
        <v>9.5744680851063801E-2</v>
      </c>
      <c r="H9301">
        <v>0.375</v>
      </c>
      <c r="I9301">
        <v>0.33132530120481901</v>
      </c>
      <c r="J9301" s="1" t="s">
        <v>23229</v>
      </c>
      <c r="K9301" t="s">
        <v>23239</v>
      </c>
      <c r="L9301" t="s">
        <v>41846</v>
      </c>
      <c r="M9301" t="s">
        <v>41847</v>
      </c>
    </row>
    <row r="9302" spans="1:13">
      <c r="A9302" s="1" t="s">
        <v>11319</v>
      </c>
      <c r="B9302">
        <v>2.3088818728174202E-6</v>
      </c>
      <c r="C9302" s="1">
        <v>1.84730645223199E-6</v>
      </c>
      <c r="D9302">
        <v>0</v>
      </c>
      <c r="E9302">
        <v>0</v>
      </c>
      <c r="F9302">
        <v>0</v>
      </c>
      <c r="G9302">
        <v>0.69565217391304301</v>
      </c>
      <c r="H9302">
        <v>6.0975609756097601E-2</v>
      </c>
      <c r="I9302">
        <v>4.7619047619047603E-2</v>
      </c>
      <c r="J9302" s="1" t="s">
        <v>23229</v>
      </c>
      <c r="K9302" t="s">
        <v>23241</v>
      </c>
      <c r="L9302" t="s">
        <v>41848</v>
      </c>
      <c r="M9302" t="s">
        <v>41849</v>
      </c>
    </row>
    <row r="9303" spans="1:13">
      <c r="A9303" s="1" t="s">
        <v>11320</v>
      </c>
      <c r="B9303">
        <v>4.2536051447924597E-6</v>
      </c>
      <c r="C9303" s="1">
        <v>2.2007442383367698E-6</v>
      </c>
      <c r="D9303">
        <v>0</v>
      </c>
      <c r="E9303">
        <v>0</v>
      </c>
      <c r="F9303">
        <v>6.17283950617284E-3</v>
      </c>
      <c r="G9303">
        <v>0.25862068965517199</v>
      </c>
      <c r="H9303">
        <v>9.3457943925233603E-3</v>
      </c>
      <c r="I9303">
        <v>5.5084745762711898E-2</v>
      </c>
      <c r="J9303" s="1" t="s">
        <v>23229</v>
      </c>
      <c r="K9303" t="s">
        <v>23239</v>
      </c>
      <c r="L9303" t="s">
        <v>41850</v>
      </c>
      <c r="M9303" t="s">
        <v>41851</v>
      </c>
    </row>
    <row r="9304" spans="1:13">
      <c r="A9304" s="1" t="s">
        <v>11321</v>
      </c>
      <c r="B9304">
        <v>2.5409248445464499E-5</v>
      </c>
      <c r="C9304" s="1">
        <v>8.8906310861847201E-7</v>
      </c>
      <c r="D9304">
        <v>0.72916666666666696</v>
      </c>
      <c r="E9304">
        <v>0.74637681159420299</v>
      </c>
      <c r="F9304">
        <v>0.99310344827586206</v>
      </c>
      <c r="G9304">
        <v>0.952380952380952</v>
      </c>
      <c r="H9304">
        <v>0.99358974358974395</v>
      </c>
      <c r="I9304">
        <v>1</v>
      </c>
      <c r="J9304" s="1" t="s">
        <v>23229</v>
      </c>
      <c r="K9304" t="s">
        <v>23238</v>
      </c>
      <c r="L9304" t="s">
        <v>41852</v>
      </c>
      <c r="M9304" t="s">
        <v>41853</v>
      </c>
    </row>
    <row r="9305" spans="1:13">
      <c r="A9305" s="1" t="s">
        <v>11322</v>
      </c>
      <c r="B9305">
        <v>1.2925416560036699E-7</v>
      </c>
      <c r="C9305" s="1">
        <v>2.9082822313730899E-5</v>
      </c>
      <c r="D9305">
        <v>0.98148148148148195</v>
      </c>
      <c r="E9305">
        <v>0.99382716049382702</v>
      </c>
      <c r="F9305">
        <v>0.96491228070175405</v>
      </c>
      <c r="G9305">
        <v>0.72448979591836704</v>
      </c>
      <c r="H9305">
        <v>0.97752808988763995</v>
      </c>
      <c r="I9305">
        <v>0.90697674418604601</v>
      </c>
      <c r="J9305" s="1">
        <v>1</v>
      </c>
      <c r="K9305" t="s">
        <v>23241</v>
      </c>
      <c r="L9305" t="s">
        <v>41854</v>
      </c>
      <c r="M9305" t="s">
        <v>41855</v>
      </c>
    </row>
    <row r="9306" spans="1:13">
      <c r="A9306" s="1" t="s">
        <v>11323</v>
      </c>
      <c r="B9306">
        <v>7.0733598781519095E-7</v>
      </c>
      <c r="C9306" s="1">
        <v>4.7394989059918801E-8</v>
      </c>
      <c r="D9306">
        <v>1</v>
      </c>
      <c r="E9306">
        <v>1</v>
      </c>
      <c r="F9306">
        <v>0.85519125683060104</v>
      </c>
      <c r="G9306">
        <v>0.56756756756756799</v>
      </c>
      <c r="H9306">
        <v>0.86470588235294099</v>
      </c>
      <c r="I9306">
        <v>0.90163934426229497</v>
      </c>
      <c r="J9306" s="1">
        <v>1</v>
      </c>
      <c r="K9306" t="s">
        <v>23241</v>
      </c>
      <c r="L9306" t="s">
        <v>41856</v>
      </c>
      <c r="M9306" t="s">
        <v>41857</v>
      </c>
    </row>
    <row r="9307" spans="1:13">
      <c r="A9307" s="1" t="s">
        <v>11324</v>
      </c>
      <c r="B9307">
        <v>1.6398454148489701E-8</v>
      </c>
      <c r="C9307" s="1">
        <v>6.2198605184189002E-7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0.99342105263157898</v>
      </c>
      <c r="J9307" s="1" t="s">
        <v>23229</v>
      </c>
      <c r="K9307" t="s">
        <v>23241</v>
      </c>
      <c r="L9307" t="s">
        <v>41858</v>
      </c>
      <c r="M9307" t="s">
        <v>41859</v>
      </c>
    </row>
    <row r="9308" spans="1:13">
      <c r="A9308" s="1" t="s">
        <v>11325</v>
      </c>
      <c r="B9308">
        <v>3.2582236192311099E-7</v>
      </c>
      <c r="C9308" s="1">
        <v>4.9835624936366097E-7</v>
      </c>
      <c r="D9308">
        <v>1.7857142857142901E-2</v>
      </c>
      <c r="E9308">
        <v>0</v>
      </c>
      <c r="F9308">
        <v>0</v>
      </c>
      <c r="G9308">
        <v>2.1739130434782601E-2</v>
      </c>
      <c r="H9308">
        <v>0</v>
      </c>
      <c r="I9308">
        <v>0</v>
      </c>
      <c r="J9308" s="1">
        <v>0.94444444444444398</v>
      </c>
      <c r="K9308" t="s">
        <v>23238</v>
      </c>
      <c r="L9308" t="s">
        <v>41860</v>
      </c>
      <c r="M9308" t="s">
        <v>41861</v>
      </c>
    </row>
    <row r="9309" spans="1:13">
      <c r="A9309" s="1" t="s">
        <v>11326</v>
      </c>
      <c r="B9309">
        <v>1.5321594010878901E-5</v>
      </c>
      <c r="C9309" s="1">
        <v>9.2184913908296802E-5</v>
      </c>
      <c r="D9309">
        <v>0.83333333333333304</v>
      </c>
      <c r="E9309">
        <v>0.98648648648648696</v>
      </c>
      <c r="F9309">
        <v>0.94767441860465096</v>
      </c>
      <c r="G9309">
        <v>8.6956521739130405E-2</v>
      </c>
      <c r="H9309">
        <v>0.56818181818181801</v>
      </c>
      <c r="I9309">
        <v>0.12121212121212099</v>
      </c>
      <c r="J9309" s="1">
        <v>0</v>
      </c>
      <c r="K9309" t="s">
        <v>23241</v>
      </c>
      <c r="L9309" t="s">
        <v>41862</v>
      </c>
      <c r="M9309" t="s">
        <v>41863</v>
      </c>
    </row>
    <row r="9310" spans="1:13">
      <c r="A9310" s="1" t="s">
        <v>11327</v>
      </c>
      <c r="B9310">
        <v>2.3228520693595599E-6</v>
      </c>
      <c r="C9310" s="1">
        <v>4.7721037733168999E-5</v>
      </c>
      <c r="D9310">
        <v>0.157894736842105</v>
      </c>
      <c r="E9310">
        <v>7.1428571428571397E-2</v>
      </c>
      <c r="F9310">
        <v>0.26</v>
      </c>
      <c r="G9310">
        <v>0.25862068965517199</v>
      </c>
      <c r="H9310">
        <v>0.198275862068966</v>
      </c>
      <c r="I9310">
        <v>7.8125E-2</v>
      </c>
      <c r="J9310" s="1">
        <v>0</v>
      </c>
      <c r="K9310" t="s">
        <v>23242</v>
      </c>
      <c r="L9310" t="s">
        <v>41864</v>
      </c>
      <c r="M9310" t="s">
        <v>41865</v>
      </c>
    </row>
    <row r="9311" spans="1:13">
      <c r="A9311" s="1" t="s">
        <v>11328</v>
      </c>
      <c r="B9311">
        <v>2.0977124017635699E-8</v>
      </c>
      <c r="C9311" s="1">
        <v>2.1726070783970999E-5</v>
      </c>
      <c r="D9311">
        <v>3.8461538461538498E-2</v>
      </c>
      <c r="E9311">
        <v>0.373417721518987</v>
      </c>
      <c r="F9311">
        <v>1.0638297872340399E-2</v>
      </c>
      <c r="G9311">
        <v>0.36206896551724099</v>
      </c>
      <c r="H9311">
        <v>2.27272727272727E-2</v>
      </c>
      <c r="I9311">
        <v>0.17499999999999999</v>
      </c>
      <c r="J9311" s="1">
        <v>0</v>
      </c>
      <c r="K9311" t="s">
        <v>23239</v>
      </c>
      <c r="L9311" t="s">
        <v>41866</v>
      </c>
      <c r="M9311" t="s">
        <v>41867</v>
      </c>
    </row>
    <row r="9312" spans="1:13">
      <c r="A9312" s="1" t="s">
        <v>11329</v>
      </c>
      <c r="B9312">
        <v>6.5607051966426195E-5</v>
      </c>
      <c r="C9312" s="1">
        <v>1.20707283474471E-4</v>
      </c>
      <c r="D9312">
        <v>0.97499999999999998</v>
      </c>
      <c r="E9312">
        <v>0.95535714285714302</v>
      </c>
      <c r="F9312">
        <v>0.85051546391752597</v>
      </c>
      <c r="G9312">
        <v>0.80263157894736803</v>
      </c>
      <c r="H9312">
        <v>0.31318681318681302</v>
      </c>
      <c r="I9312">
        <v>0.37878787878787901</v>
      </c>
      <c r="J9312" s="1">
        <v>0</v>
      </c>
      <c r="K9312" t="s">
        <v>23240</v>
      </c>
      <c r="L9312" t="s">
        <v>41868</v>
      </c>
      <c r="M9312" t="s">
        <v>41869</v>
      </c>
    </row>
    <row r="9313" spans="1:13">
      <c r="A9313" s="1" t="s">
        <v>11330</v>
      </c>
      <c r="B9313">
        <v>1.01322893542922E-7</v>
      </c>
      <c r="C9313" s="1">
        <v>6.1173996834764404E-8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1.4492753623188401E-2</v>
      </c>
      <c r="J9313" s="1">
        <v>1</v>
      </c>
      <c r="K9313" t="s">
        <v>23238</v>
      </c>
      <c r="L9313" t="s">
        <v>41870</v>
      </c>
      <c r="M9313" t="s">
        <v>41871</v>
      </c>
    </row>
    <row r="9314" spans="1:13">
      <c r="A9314" s="1" t="s">
        <v>11331</v>
      </c>
      <c r="B9314">
        <v>1.54581481390792E-5</v>
      </c>
      <c r="C9314" s="1">
        <v>9.8524004262915593E-6</v>
      </c>
      <c r="D9314">
        <v>0.875</v>
      </c>
      <c r="E9314">
        <v>0.72580645161290303</v>
      </c>
      <c r="F9314">
        <v>0.99742268041237103</v>
      </c>
      <c r="G9314">
        <v>0.97777777777777797</v>
      </c>
      <c r="H9314">
        <v>0.99532710280373804</v>
      </c>
      <c r="I9314">
        <v>0.98979591836734704</v>
      </c>
      <c r="J9314" s="1">
        <v>1</v>
      </c>
      <c r="K9314" t="s">
        <v>23239</v>
      </c>
      <c r="L9314" t="s">
        <v>41872</v>
      </c>
      <c r="M9314" t="s">
        <v>41873</v>
      </c>
    </row>
    <row r="9315" spans="1:13">
      <c r="A9315" s="1" t="s">
        <v>11332</v>
      </c>
      <c r="B9315">
        <v>1.8849305535699099E-5</v>
      </c>
      <c r="C9315" s="1">
        <v>8.8947593632257501E-5</v>
      </c>
      <c r="D9315">
        <v>1</v>
      </c>
      <c r="E9315">
        <v>0.984375</v>
      </c>
      <c r="F9315">
        <v>0.86666666666666703</v>
      </c>
      <c r="G9315">
        <v>1</v>
      </c>
      <c r="H9315">
        <v>0.99553571428571397</v>
      </c>
      <c r="I9315">
        <v>1</v>
      </c>
      <c r="J9315" s="1">
        <v>1</v>
      </c>
      <c r="K9315" t="s">
        <v>23238</v>
      </c>
      <c r="L9315" t="s">
        <v>41874</v>
      </c>
      <c r="M9315" t="s">
        <v>41875</v>
      </c>
    </row>
    <row r="9316" spans="1:13">
      <c r="A9316" s="1" t="s">
        <v>11333</v>
      </c>
      <c r="B9316">
        <v>6.3868243291533295E-7</v>
      </c>
      <c r="C9316" s="1">
        <v>5.7364675606733202E-6</v>
      </c>
      <c r="D9316">
        <v>0.96296296296296302</v>
      </c>
      <c r="E9316">
        <v>0.93209876543209902</v>
      </c>
      <c r="F9316">
        <v>0.95364238410596003</v>
      </c>
      <c r="G9316">
        <v>1</v>
      </c>
      <c r="H9316">
        <v>1</v>
      </c>
      <c r="I9316">
        <v>1</v>
      </c>
      <c r="J9316" s="1">
        <v>1</v>
      </c>
      <c r="K9316" t="s">
        <v>23239</v>
      </c>
      <c r="L9316" t="s">
        <v>41876</v>
      </c>
      <c r="M9316" t="s">
        <v>41877</v>
      </c>
    </row>
    <row r="9317" spans="1:13">
      <c r="A9317" s="1" t="s">
        <v>11334</v>
      </c>
      <c r="B9317">
        <v>1.8867163888364901E-4</v>
      </c>
      <c r="C9317" s="1">
        <v>3.0313262895544602E-9</v>
      </c>
      <c r="D9317">
        <v>0.240740740740741</v>
      </c>
      <c r="E9317">
        <v>0</v>
      </c>
      <c r="F9317">
        <v>0.29464285714285698</v>
      </c>
      <c r="G9317">
        <v>2.7027027027027001E-2</v>
      </c>
      <c r="H9317">
        <v>0.15243902439024401</v>
      </c>
      <c r="I9317">
        <v>0.03</v>
      </c>
      <c r="J9317" s="1">
        <v>0</v>
      </c>
      <c r="K9317" t="s">
        <v>23242</v>
      </c>
      <c r="L9317" t="s">
        <v>41878</v>
      </c>
      <c r="M9317" t="s">
        <v>41879</v>
      </c>
    </row>
    <row r="9318" spans="1:13">
      <c r="A9318" s="1" t="s">
        <v>11335</v>
      </c>
      <c r="B9318">
        <v>6.07871396678317E-6</v>
      </c>
      <c r="C9318" s="1">
        <v>4.6639429341937703E-6</v>
      </c>
      <c r="D9318">
        <v>1</v>
      </c>
      <c r="E9318">
        <v>1</v>
      </c>
      <c r="F9318">
        <v>0.821989528795812</v>
      </c>
      <c r="G9318">
        <v>0.92500000000000004</v>
      </c>
      <c r="H9318">
        <v>0.79523809523809497</v>
      </c>
      <c r="I9318">
        <v>0.89873417721519</v>
      </c>
      <c r="J9318" s="1">
        <v>0.95454545454545503</v>
      </c>
      <c r="K9318" t="s">
        <v>23238</v>
      </c>
      <c r="L9318" t="s">
        <v>41880</v>
      </c>
      <c r="M9318" t="s">
        <v>41881</v>
      </c>
    </row>
    <row r="9319" spans="1:13">
      <c r="A9319" s="1" t="s">
        <v>11336</v>
      </c>
      <c r="B9319">
        <v>3.2749070445211399E-7</v>
      </c>
      <c r="C9319" s="1">
        <v>3.19612180071824E-6</v>
      </c>
      <c r="D9319">
        <v>1</v>
      </c>
      <c r="E9319">
        <v>0.98701298701298701</v>
      </c>
      <c r="F9319">
        <v>1</v>
      </c>
      <c r="G9319">
        <v>1</v>
      </c>
      <c r="H9319">
        <v>0.987341772151899</v>
      </c>
      <c r="I9319">
        <v>1</v>
      </c>
      <c r="J9319" s="1">
        <v>0</v>
      </c>
      <c r="K9319" t="s">
        <v>23242</v>
      </c>
      <c r="L9319" t="s">
        <v>41882</v>
      </c>
      <c r="M9319" t="s">
        <v>41883</v>
      </c>
    </row>
    <row r="9320" spans="1:13">
      <c r="A9320" s="1" t="s">
        <v>11337</v>
      </c>
      <c r="B9320">
        <v>2.0142541798638401E-4</v>
      </c>
      <c r="C9320" s="1">
        <v>8.6065072004637103E-6</v>
      </c>
      <c r="D9320">
        <v>3.5714285714285698E-2</v>
      </c>
      <c r="E9320">
        <v>0.16867469879518099</v>
      </c>
      <c r="F9320">
        <v>9.1666666666666702E-2</v>
      </c>
      <c r="G9320">
        <v>1.2820512820512799E-2</v>
      </c>
      <c r="H9320">
        <v>1.1111111111111099E-2</v>
      </c>
      <c r="I9320">
        <v>4.91803278688525E-2</v>
      </c>
      <c r="J9320" s="1">
        <v>0</v>
      </c>
      <c r="K9320" t="s">
        <v>23239</v>
      </c>
      <c r="L9320" t="s">
        <v>41884</v>
      </c>
      <c r="M9320" t="s">
        <v>41885</v>
      </c>
    </row>
    <row r="9321" spans="1:13">
      <c r="A9321" s="1" t="s">
        <v>11338</v>
      </c>
      <c r="B9321">
        <v>1.4569167124673899E-5</v>
      </c>
      <c r="C9321" s="1">
        <v>4.6273557793320297E-5</v>
      </c>
      <c r="D9321">
        <v>6.8181818181818205E-2</v>
      </c>
      <c r="E9321">
        <v>0.190140845070423</v>
      </c>
      <c r="F9321">
        <v>0.103030303030303</v>
      </c>
      <c r="G9321">
        <v>0</v>
      </c>
      <c r="H9321">
        <v>0.31481481481481499</v>
      </c>
      <c r="I9321">
        <v>4.8780487804878099E-2</v>
      </c>
      <c r="J9321" s="1">
        <v>0</v>
      </c>
      <c r="K9321" t="s">
        <v>23238</v>
      </c>
      <c r="L9321" t="s">
        <v>41886</v>
      </c>
      <c r="M9321" t="s">
        <v>41887</v>
      </c>
    </row>
    <row r="9322" spans="1:13">
      <c r="A9322" s="1" t="s">
        <v>11339</v>
      </c>
      <c r="B9322">
        <v>7.4331971952727896E-9</v>
      </c>
      <c r="C9322" s="1">
        <v>7.1101325496762297E-7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1.8018018018018001E-2</v>
      </c>
      <c r="J9322" s="1">
        <v>1</v>
      </c>
      <c r="K9322" t="s">
        <v>23238</v>
      </c>
      <c r="L9322" t="s">
        <v>41888</v>
      </c>
      <c r="M9322" t="s">
        <v>41889</v>
      </c>
    </row>
    <row r="9323" spans="1:13">
      <c r="A9323" s="1" t="s">
        <v>11340</v>
      </c>
      <c r="B9323">
        <v>4.46210480878052E-7</v>
      </c>
      <c r="C9323" s="1">
        <v>1.2895801914177399E-7</v>
      </c>
      <c r="D9323">
        <v>3.5714285714286031E-2</v>
      </c>
      <c r="E9323">
        <v>0</v>
      </c>
      <c r="F9323">
        <v>0</v>
      </c>
      <c r="G9323">
        <v>0</v>
      </c>
      <c r="H9323">
        <v>5.1020408163260367E-3</v>
      </c>
      <c r="I9323">
        <v>0</v>
      </c>
      <c r="J9323" s="1">
        <v>0</v>
      </c>
      <c r="K9323" t="s">
        <v>23243</v>
      </c>
      <c r="L9323" t="s">
        <v>41890</v>
      </c>
      <c r="M9323" t="s">
        <v>41891</v>
      </c>
    </row>
    <row r="9324" spans="1:13">
      <c r="A9324" s="1" t="s">
        <v>11341</v>
      </c>
      <c r="B9324">
        <v>3.1291693843126301E-6</v>
      </c>
      <c r="C9324" s="1">
        <v>2.8968502886946499E-5</v>
      </c>
      <c r="D9324">
        <v>1</v>
      </c>
      <c r="E9324">
        <v>1</v>
      </c>
      <c r="F9324">
        <v>1</v>
      </c>
      <c r="G9324">
        <v>1</v>
      </c>
      <c r="H9324">
        <v>0.984375</v>
      </c>
      <c r="I9324">
        <v>0.94117647058823495</v>
      </c>
      <c r="J9324" s="1" t="s">
        <v>23229</v>
      </c>
      <c r="K9324" t="s">
        <v>23239</v>
      </c>
      <c r="L9324" t="s">
        <v>41892</v>
      </c>
      <c r="M9324" t="s">
        <v>41893</v>
      </c>
    </row>
    <row r="9325" spans="1:13">
      <c r="A9325" s="1" t="s">
        <v>11342</v>
      </c>
      <c r="B9325">
        <v>1.14885473558132E-7</v>
      </c>
      <c r="C9325" s="1">
        <v>5.9183748177892303E-7</v>
      </c>
      <c r="D9325">
        <v>1.5625E-2</v>
      </c>
      <c r="E9325">
        <v>0</v>
      </c>
      <c r="F9325">
        <v>0</v>
      </c>
      <c r="G9325">
        <v>0</v>
      </c>
      <c r="H9325">
        <v>0</v>
      </c>
      <c r="I9325">
        <v>4.4247787610619503E-3</v>
      </c>
      <c r="J9325" s="1">
        <v>0.54545454545454497</v>
      </c>
      <c r="K9325" t="s">
        <v>23238</v>
      </c>
      <c r="L9325" t="s">
        <v>41894</v>
      </c>
      <c r="M9325" t="s">
        <v>41895</v>
      </c>
    </row>
    <row r="9326" spans="1:13">
      <c r="A9326" s="1" t="s">
        <v>11343</v>
      </c>
      <c r="B9326">
        <v>6.9679701632832702E-6</v>
      </c>
      <c r="C9326" s="1">
        <v>1.67057878894777E-5</v>
      </c>
      <c r="D9326">
        <v>1</v>
      </c>
      <c r="E9326">
        <v>1</v>
      </c>
      <c r="F9326">
        <v>0.70833333333333304</v>
      </c>
      <c r="G9326">
        <v>0.97499999999999998</v>
      </c>
      <c r="H9326">
        <v>0.80909090909090897</v>
      </c>
      <c r="I9326">
        <v>0.96428571428571397</v>
      </c>
      <c r="J9326" s="1">
        <v>1</v>
      </c>
      <c r="K9326" t="s">
        <v>23240</v>
      </c>
      <c r="L9326" t="s">
        <v>41896</v>
      </c>
      <c r="M9326" t="s">
        <v>41897</v>
      </c>
    </row>
    <row r="9327" spans="1:13">
      <c r="A9327" s="1" t="s">
        <v>11344</v>
      </c>
      <c r="B9327">
        <v>1.6980471191979201E-7</v>
      </c>
      <c r="C9327" s="1">
        <v>3.6155231156481501E-6</v>
      </c>
      <c r="D9327">
        <v>1</v>
      </c>
      <c r="E9327">
        <v>0.99479166666666696</v>
      </c>
      <c r="F9327">
        <v>1</v>
      </c>
      <c r="G9327">
        <v>0.84482758620689702</v>
      </c>
      <c r="H9327">
        <v>1</v>
      </c>
      <c r="I9327">
        <v>0.97967479674796698</v>
      </c>
      <c r="J9327" s="1">
        <v>1</v>
      </c>
      <c r="K9327" t="s">
        <v>23240</v>
      </c>
      <c r="L9327" t="s">
        <v>41898</v>
      </c>
      <c r="M9327" t="s">
        <v>41899</v>
      </c>
    </row>
    <row r="9328" spans="1:13">
      <c r="A9328" s="1" t="s">
        <v>11345</v>
      </c>
      <c r="B9328">
        <v>1.05330167870273E-5</v>
      </c>
      <c r="C9328" s="1">
        <v>1.04194770054544E-5</v>
      </c>
      <c r="D9328">
        <v>1</v>
      </c>
      <c r="E9328">
        <v>1</v>
      </c>
      <c r="F9328">
        <v>1</v>
      </c>
      <c r="G9328">
        <v>0.59574468085106402</v>
      </c>
      <c r="H9328">
        <v>0.94776119402985104</v>
      </c>
      <c r="I9328">
        <v>0.82716049382716095</v>
      </c>
      <c r="J9328" s="1">
        <v>1</v>
      </c>
      <c r="K9328" t="s">
        <v>23240</v>
      </c>
      <c r="L9328" t="s">
        <v>41900</v>
      </c>
      <c r="M9328" t="s">
        <v>41901</v>
      </c>
    </row>
    <row r="9329" spans="1:13">
      <c r="A9329" s="1" t="s">
        <v>11346</v>
      </c>
      <c r="B9329">
        <v>3.5461856979784001E-7</v>
      </c>
      <c r="C9329" s="1">
        <v>1.7786369045008602E-5</v>
      </c>
      <c r="D9329">
        <v>0</v>
      </c>
      <c r="E9329">
        <v>0</v>
      </c>
      <c r="F9329">
        <v>6.25E-2</v>
      </c>
      <c r="G9329">
        <v>0</v>
      </c>
      <c r="H9329">
        <v>0.21875</v>
      </c>
      <c r="I9329">
        <v>4.80769230769231E-2</v>
      </c>
      <c r="J9329" s="1">
        <v>0</v>
      </c>
      <c r="K9329" t="s">
        <v>23241</v>
      </c>
      <c r="L9329" t="s">
        <v>41902</v>
      </c>
      <c r="M9329" t="s">
        <v>41903</v>
      </c>
    </row>
    <row r="9330" spans="1:13">
      <c r="A9330" s="1" t="s">
        <v>11347</v>
      </c>
      <c r="B9330">
        <v>2.10036133728482E-6</v>
      </c>
      <c r="C9330" s="1">
        <v>5.4139709092798298E-5</v>
      </c>
      <c r="D9330">
        <v>0.67391304347826098</v>
      </c>
      <c r="E9330">
        <v>0.82835820895522405</v>
      </c>
      <c r="F9330">
        <v>0.842741935483871</v>
      </c>
      <c r="G9330">
        <v>0.5</v>
      </c>
      <c r="H9330">
        <v>0.97058823529411797</v>
      </c>
      <c r="I9330">
        <v>0.71153846153846201</v>
      </c>
      <c r="J9330" s="1">
        <v>1</v>
      </c>
      <c r="K9330" t="s">
        <v>23238</v>
      </c>
      <c r="L9330" t="s">
        <v>41904</v>
      </c>
      <c r="M9330" t="s">
        <v>41905</v>
      </c>
    </row>
    <row r="9331" spans="1:13">
      <c r="A9331" s="1" t="s">
        <v>11348</v>
      </c>
      <c r="B9331">
        <v>8.3536731924282795E-8</v>
      </c>
      <c r="C9331" s="1">
        <v>8.2592924495464894E-6</v>
      </c>
      <c r="D9331">
        <v>0</v>
      </c>
      <c r="E9331">
        <v>0</v>
      </c>
      <c r="F9331">
        <v>3.1976744186046499E-2</v>
      </c>
      <c r="G9331">
        <v>1.9607843137254902E-2</v>
      </c>
      <c r="H9331">
        <v>0.144144144144144</v>
      </c>
      <c r="I9331">
        <v>2.6595744680851099E-2</v>
      </c>
      <c r="J9331" s="1">
        <v>0</v>
      </c>
      <c r="K9331" t="s">
        <v>23242</v>
      </c>
      <c r="L9331" t="s">
        <v>41906</v>
      </c>
      <c r="M9331" t="s">
        <v>41907</v>
      </c>
    </row>
    <row r="9332" spans="1:13">
      <c r="A9332" s="1" t="s">
        <v>11349</v>
      </c>
      <c r="B9332">
        <v>7.9318254622369899E-6</v>
      </c>
      <c r="C9332" s="1">
        <v>2.1641630511569702E-8</v>
      </c>
      <c r="D9332">
        <v>0</v>
      </c>
      <c r="E9332">
        <v>7.1428571428571397E-2</v>
      </c>
      <c r="F9332">
        <v>0</v>
      </c>
      <c r="G9332">
        <v>0</v>
      </c>
      <c r="H9332">
        <v>8.6206896551724102E-3</v>
      </c>
      <c r="I9332">
        <v>0</v>
      </c>
      <c r="J9332" s="1">
        <v>0</v>
      </c>
      <c r="K9332" t="s">
        <v>23242</v>
      </c>
      <c r="L9332" t="s">
        <v>41908</v>
      </c>
      <c r="M9332" t="s">
        <v>41909</v>
      </c>
    </row>
    <row r="9333" spans="1:13">
      <c r="A9333" s="1" t="s">
        <v>11350</v>
      </c>
      <c r="B9333">
        <v>2.04360869687474E-7</v>
      </c>
      <c r="C9333" s="1">
        <v>3.3486074188973099E-7</v>
      </c>
      <c r="D9333">
        <v>1</v>
      </c>
      <c r="E9333">
        <v>0.99479166666666696</v>
      </c>
      <c r="F9333">
        <v>0.99742268041237103</v>
      </c>
      <c r="G9333">
        <v>1</v>
      </c>
      <c r="H9333">
        <v>0.98529411764705899</v>
      </c>
      <c r="I9333">
        <v>1</v>
      </c>
      <c r="J9333" s="1">
        <v>0</v>
      </c>
      <c r="K9333" t="s">
        <v>23238</v>
      </c>
      <c r="L9333" t="s">
        <v>41910</v>
      </c>
      <c r="M9333" t="s">
        <v>41911</v>
      </c>
    </row>
    <row r="9334" spans="1:13">
      <c r="A9334" s="1" t="s">
        <v>11351</v>
      </c>
      <c r="B9334">
        <v>1.2520132255755299E-6</v>
      </c>
      <c r="C9334" s="1">
        <v>1.3821979502661901E-5</v>
      </c>
      <c r="D9334">
        <v>0.89583333333333304</v>
      </c>
      <c r="E9334">
        <v>1</v>
      </c>
      <c r="F9334">
        <v>0.934782608695652</v>
      </c>
      <c r="G9334">
        <v>1</v>
      </c>
      <c r="H9334">
        <v>0.97674418604651203</v>
      </c>
      <c r="I9334">
        <v>0.92105263157894701</v>
      </c>
      <c r="J9334" s="1">
        <v>1</v>
      </c>
      <c r="K9334" t="s">
        <v>23241</v>
      </c>
      <c r="L9334" t="s">
        <v>41912</v>
      </c>
      <c r="M9334" t="s">
        <v>41913</v>
      </c>
    </row>
    <row r="9335" spans="1:13">
      <c r="A9335" s="1" t="s">
        <v>11352</v>
      </c>
      <c r="B9335">
        <v>6.4579276734391903E-6</v>
      </c>
      <c r="C9335" s="1">
        <v>9.9245303365871695E-6</v>
      </c>
      <c r="D9335">
        <v>1</v>
      </c>
      <c r="E9335">
        <v>0.98295454545454497</v>
      </c>
      <c r="F9335">
        <v>0.994871794871795</v>
      </c>
      <c r="G9335">
        <v>0.72413793103448298</v>
      </c>
      <c r="H9335">
        <v>0.98684210526315796</v>
      </c>
      <c r="I9335">
        <v>0.88617886178861804</v>
      </c>
      <c r="J9335" s="1">
        <v>1</v>
      </c>
      <c r="K9335" t="s">
        <v>23237</v>
      </c>
      <c r="L9335" t="s">
        <v>41914</v>
      </c>
      <c r="M9335" t="s">
        <v>41915</v>
      </c>
    </row>
    <row r="9336" spans="1:13">
      <c r="A9336" s="1" t="s">
        <v>11353</v>
      </c>
      <c r="B9336">
        <v>4.3865995867173196E-6</v>
      </c>
      <c r="C9336" s="1">
        <v>2.5509083266455101E-5</v>
      </c>
      <c r="D9336">
        <v>0</v>
      </c>
      <c r="E9336">
        <v>0</v>
      </c>
      <c r="F9336">
        <v>0</v>
      </c>
      <c r="G9336">
        <v>0.35</v>
      </c>
      <c r="H9336">
        <v>0</v>
      </c>
      <c r="I9336">
        <v>9.1743119266055106E-2</v>
      </c>
      <c r="J9336" s="1">
        <v>0</v>
      </c>
      <c r="K9336" t="s">
        <v>23241</v>
      </c>
      <c r="L9336" t="s">
        <v>41916</v>
      </c>
      <c r="M9336" t="s">
        <v>41917</v>
      </c>
    </row>
    <row r="9337" spans="1:13">
      <c r="A9337" s="1" t="s">
        <v>11354</v>
      </c>
      <c r="B9337">
        <v>1.4514008881383001E-7</v>
      </c>
      <c r="C9337" s="1">
        <v>2.2495483943947499E-4</v>
      </c>
      <c r="D9337">
        <v>0.9375</v>
      </c>
      <c r="E9337">
        <v>0.95522388059701502</v>
      </c>
      <c r="F9337">
        <v>0.83247422680412397</v>
      </c>
      <c r="G9337">
        <v>0.98275862068965503</v>
      </c>
      <c r="H9337">
        <v>0.96818181818181803</v>
      </c>
      <c r="I9337">
        <v>0.98728813559322004</v>
      </c>
      <c r="J9337" s="1">
        <v>1</v>
      </c>
      <c r="K9337" t="s">
        <v>23240</v>
      </c>
      <c r="L9337" t="s">
        <v>41918</v>
      </c>
      <c r="M9337" t="s">
        <v>41919</v>
      </c>
    </row>
    <row r="9338" spans="1:13">
      <c r="A9338" s="1" t="s">
        <v>11355</v>
      </c>
      <c r="B9338">
        <v>1.0120709325349401E-7</v>
      </c>
      <c r="C9338" s="1">
        <v>4.25440068537796E-7</v>
      </c>
      <c r="D9338">
        <v>0.97916666666666696</v>
      </c>
      <c r="E9338">
        <v>0.95901639344262302</v>
      </c>
      <c r="F9338">
        <v>0.90410958904109595</v>
      </c>
      <c r="G9338">
        <v>1</v>
      </c>
      <c r="H9338">
        <v>0.95070422535211296</v>
      </c>
      <c r="I9338">
        <v>0.94318181818181801</v>
      </c>
      <c r="J9338" s="1">
        <v>1</v>
      </c>
      <c r="K9338" t="s">
        <v>23238</v>
      </c>
      <c r="L9338" t="s">
        <v>41920</v>
      </c>
      <c r="M9338" t="s">
        <v>41921</v>
      </c>
    </row>
    <row r="9339" spans="1:13">
      <c r="A9339" s="1" t="s">
        <v>11356</v>
      </c>
      <c r="B9339">
        <v>1.8813223823923901E-6</v>
      </c>
      <c r="C9339" s="1">
        <v>2.32842271959905E-7</v>
      </c>
      <c r="D9339">
        <v>0</v>
      </c>
      <c r="E9339">
        <v>2.1505376344085999E-2</v>
      </c>
      <c r="F9339">
        <v>2.6455026455026499E-2</v>
      </c>
      <c r="G9339">
        <v>0</v>
      </c>
      <c r="H9339">
        <v>1.03092783505155E-2</v>
      </c>
      <c r="I9339">
        <v>0</v>
      </c>
      <c r="J9339" s="1">
        <v>0.9</v>
      </c>
      <c r="K9339" t="s">
        <v>23240</v>
      </c>
      <c r="L9339" t="s">
        <v>41922</v>
      </c>
      <c r="M9339" t="s">
        <v>41923</v>
      </c>
    </row>
    <row r="9340" spans="1:13">
      <c r="A9340" s="1" t="s">
        <v>11357</v>
      </c>
      <c r="B9340">
        <v>3.9273388366981799E-7</v>
      </c>
      <c r="C9340" s="1">
        <v>1.4440028221739801E-5</v>
      </c>
      <c r="D9340">
        <v>0.11111111111111099</v>
      </c>
      <c r="E9340">
        <v>0.173913043478261</v>
      </c>
      <c r="F9340">
        <v>5.7251908396946598E-2</v>
      </c>
      <c r="G9340">
        <v>2.6315789473684199E-2</v>
      </c>
      <c r="H9340">
        <v>1.1494252873563199E-2</v>
      </c>
      <c r="I9340">
        <v>0</v>
      </c>
      <c r="J9340" s="1" t="s">
        <v>23229</v>
      </c>
      <c r="K9340" t="s">
        <v>23241</v>
      </c>
      <c r="L9340" t="s">
        <v>41924</v>
      </c>
      <c r="M9340" t="s">
        <v>41925</v>
      </c>
    </row>
    <row r="9341" spans="1:13">
      <c r="A9341" s="1" t="s">
        <v>11358</v>
      </c>
      <c r="B9341">
        <v>1.33238501524383E-6</v>
      </c>
      <c r="C9341" s="1">
        <v>4.0350925885288197E-7</v>
      </c>
      <c r="D9341">
        <v>0</v>
      </c>
      <c r="E9341">
        <v>0</v>
      </c>
      <c r="F9341">
        <v>1.3245033112582801E-2</v>
      </c>
      <c r="G9341">
        <v>0</v>
      </c>
      <c r="H9341">
        <v>1.5789473684210499E-2</v>
      </c>
      <c r="I9341">
        <v>0</v>
      </c>
      <c r="J9341" s="1" t="s">
        <v>23229</v>
      </c>
      <c r="K9341" t="s">
        <v>23238</v>
      </c>
      <c r="L9341" t="s">
        <v>41926</v>
      </c>
      <c r="M9341" t="s">
        <v>41927</v>
      </c>
    </row>
    <row r="9342" spans="1:13">
      <c r="A9342" s="1" t="s">
        <v>11359</v>
      </c>
      <c r="B9342">
        <v>6.96056629466725E-6</v>
      </c>
      <c r="C9342" s="1">
        <v>2.9777800246397299E-4</v>
      </c>
      <c r="D9342">
        <v>0.407407407407407</v>
      </c>
      <c r="E9342">
        <v>0.29310344827586199</v>
      </c>
      <c r="F9342">
        <v>0.16831683168316799</v>
      </c>
      <c r="G9342">
        <v>0.46363636363636401</v>
      </c>
      <c r="H9342">
        <v>0.26388888888888901</v>
      </c>
      <c r="I9342">
        <v>0.43689320388349501</v>
      </c>
      <c r="J9342" s="1">
        <v>0.83333333333333304</v>
      </c>
      <c r="K9342" t="s">
        <v>23240</v>
      </c>
      <c r="L9342" t="s">
        <v>41928</v>
      </c>
      <c r="M9342" t="s">
        <v>41929</v>
      </c>
    </row>
    <row r="9343" spans="1:13">
      <c r="A9343" s="1" t="s">
        <v>11360</v>
      </c>
      <c r="B9343">
        <v>2.2398952159254099E-5</v>
      </c>
      <c r="C9343" s="1">
        <v>5.1699839449825403E-6</v>
      </c>
      <c r="D9343">
        <v>0.68</v>
      </c>
      <c r="E9343">
        <v>0.4765625</v>
      </c>
      <c r="F9343">
        <v>0.98936170212765995</v>
      </c>
      <c r="G9343">
        <v>1</v>
      </c>
      <c r="H9343">
        <v>1</v>
      </c>
      <c r="I9343">
        <v>1</v>
      </c>
      <c r="J9343" s="1">
        <v>1</v>
      </c>
      <c r="K9343" t="s">
        <v>23239</v>
      </c>
      <c r="L9343" t="s">
        <v>41930</v>
      </c>
      <c r="M9343" t="s">
        <v>41931</v>
      </c>
    </row>
    <row r="9344" spans="1:13">
      <c r="A9344" s="1" t="s">
        <v>11361</v>
      </c>
      <c r="B9344">
        <v>6.4071351845395298E-5</v>
      </c>
      <c r="C9344" s="1">
        <v>3.7831384219716502E-8</v>
      </c>
      <c r="D9344">
        <v>0.61111111111111105</v>
      </c>
      <c r="E9344">
        <v>0.73134328358209</v>
      </c>
      <c r="F9344">
        <v>0.60389610389610404</v>
      </c>
      <c r="G9344">
        <v>0.66666666666666696</v>
      </c>
      <c r="H9344">
        <v>0.58823529411764697</v>
      </c>
      <c r="I9344">
        <v>0.58333333333333304</v>
      </c>
      <c r="J9344" s="1">
        <v>1</v>
      </c>
      <c r="K9344" t="s">
        <v>23238</v>
      </c>
      <c r="L9344" t="s">
        <v>41932</v>
      </c>
      <c r="M9344" t="s">
        <v>41933</v>
      </c>
    </row>
    <row r="9345" spans="1:13">
      <c r="A9345" s="1" t="s">
        <v>11362</v>
      </c>
      <c r="B9345">
        <v>3.61719546261286E-9</v>
      </c>
      <c r="C9345" s="1">
        <v>4.1646995877214997E-6</v>
      </c>
      <c r="D9345">
        <v>0</v>
      </c>
      <c r="E9345">
        <v>0</v>
      </c>
      <c r="F9345">
        <v>0</v>
      </c>
      <c r="G9345">
        <v>2.8846153846153799E-2</v>
      </c>
      <c r="H9345">
        <v>2.4752475247524799E-2</v>
      </c>
      <c r="I9345">
        <v>6.4220183486238494E-2</v>
      </c>
      <c r="J9345" s="1">
        <v>0</v>
      </c>
      <c r="K9345" t="s">
        <v>23241</v>
      </c>
      <c r="L9345" t="s">
        <v>41934</v>
      </c>
      <c r="M9345" t="s">
        <v>41935</v>
      </c>
    </row>
    <row r="9346" spans="1:13">
      <c r="A9346" s="1" t="s">
        <v>11363</v>
      </c>
      <c r="B9346">
        <v>1.11228096014249E-5</v>
      </c>
      <c r="C9346" s="1">
        <v>1.4815018688855599E-6</v>
      </c>
      <c r="D9346">
        <v>0</v>
      </c>
      <c r="E9346">
        <v>0.154411764705882</v>
      </c>
      <c r="F9346">
        <v>4.7337278106508902E-2</v>
      </c>
      <c r="G9346">
        <v>0</v>
      </c>
      <c r="H9346">
        <v>3.0487804878048801E-2</v>
      </c>
      <c r="I9346">
        <v>9.2592592592592605E-3</v>
      </c>
      <c r="J9346" s="1">
        <v>0</v>
      </c>
      <c r="K9346" t="s">
        <v>23242</v>
      </c>
      <c r="L9346" t="s">
        <v>41936</v>
      </c>
      <c r="M9346" t="s">
        <v>41937</v>
      </c>
    </row>
    <row r="9347" spans="1:13">
      <c r="A9347" s="1" t="s">
        <v>11364</v>
      </c>
      <c r="B9347">
        <v>5.1448413386286103E-6</v>
      </c>
      <c r="C9347" s="1">
        <v>1.3652867994962201E-5</v>
      </c>
      <c r="D9347">
        <v>0.14516129032258099</v>
      </c>
      <c r="E9347">
        <v>6.6666666666666693E-2</v>
      </c>
      <c r="F9347">
        <v>0.21761658031088099</v>
      </c>
      <c r="G9347">
        <v>0.05</v>
      </c>
      <c r="H9347">
        <v>0.101851851851852</v>
      </c>
      <c r="I9347">
        <v>3.6764705882352901E-2</v>
      </c>
      <c r="J9347" s="1">
        <v>0</v>
      </c>
      <c r="K9347" t="s">
        <v>23238</v>
      </c>
      <c r="L9347" t="s">
        <v>41938</v>
      </c>
      <c r="M9347" t="s">
        <v>41939</v>
      </c>
    </row>
    <row r="9348" spans="1:13">
      <c r="A9348" s="1" t="s">
        <v>11365</v>
      </c>
      <c r="B9348">
        <v>7.3500088660590101E-9</v>
      </c>
      <c r="C9348" s="1">
        <v>1.6012767644343499E-7</v>
      </c>
      <c r="D9348">
        <v>0.02</v>
      </c>
      <c r="E9348">
        <v>0</v>
      </c>
      <c r="F9348">
        <v>0</v>
      </c>
      <c r="G9348">
        <v>0</v>
      </c>
      <c r="H9348">
        <v>0</v>
      </c>
      <c r="I9348">
        <v>1.13636363636364E-2</v>
      </c>
      <c r="J9348" s="1" t="s">
        <v>23229</v>
      </c>
      <c r="K9348" t="s">
        <v>23241</v>
      </c>
      <c r="L9348" t="s">
        <v>41940</v>
      </c>
      <c r="M9348" t="s">
        <v>41941</v>
      </c>
    </row>
    <row r="9349" spans="1:13">
      <c r="A9349" s="1" t="s">
        <v>11366</v>
      </c>
      <c r="B9349">
        <v>1.4063349303860901E-7</v>
      </c>
      <c r="C9349" s="1">
        <v>5.8269741821300295E-7</v>
      </c>
      <c r="D9349">
        <v>0.17499999999999999</v>
      </c>
      <c r="E9349">
        <v>5.4545454545454501E-2</v>
      </c>
      <c r="F9349">
        <v>0.29411764705882398</v>
      </c>
      <c r="G9349">
        <v>2.7777777777777801E-2</v>
      </c>
      <c r="H9349">
        <v>0.18390804597701099</v>
      </c>
      <c r="I9349">
        <v>9.00900900900901E-2</v>
      </c>
      <c r="J9349" s="1" t="s">
        <v>23229</v>
      </c>
      <c r="K9349" t="s">
        <v>23241</v>
      </c>
      <c r="L9349" t="s">
        <v>41942</v>
      </c>
      <c r="M9349" t="s">
        <v>41943</v>
      </c>
    </row>
    <row r="9350" spans="1:13">
      <c r="A9350" s="1" t="s">
        <v>11367</v>
      </c>
      <c r="B9350">
        <v>7.8406559296341904E-6</v>
      </c>
      <c r="C9350" s="1">
        <v>6.8938014216490904E-7</v>
      </c>
      <c r="D9350">
        <v>0.984375</v>
      </c>
      <c r="E9350">
        <v>1</v>
      </c>
      <c r="F9350">
        <v>0.95897435897435901</v>
      </c>
      <c r="G9350">
        <v>1</v>
      </c>
      <c r="H9350">
        <v>0.97807017543859698</v>
      </c>
      <c r="I9350">
        <v>0.98799999999999999</v>
      </c>
      <c r="J9350" s="1">
        <v>1</v>
      </c>
      <c r="K9350" t="s">
        <v>23240</v>
      </c>
      <c r="L9350" t="s">
        <v>41944</v>
      </c>
      <c r="M9350" t="s">
        <v>41945</v>
      </c>
    </row>
    <row r="9351" spans="1:13">
      <c r="A9351" s="1" t="s">
        <v>11368</v>
      </c>
      <c r="B9351">
        <v>1.42024156868952E-5</v>
      </c>
      <c r="C9351" s="1">
        <v>2.63530679604369E-5</v>
      </c>
      <c r="D9351">
        <v>0.1</v>
      </c>
      <c r="E9351">
        <v>0.54629629629629595</v>
      </c>
      <c r="F9351">
        <v>0.262820512820513</v>
      </c>
      <c r="G9351">
        <v>0.43055555555555602</v>
      </c>
      <c r="H9351">
        <v>0.16250000000000001</v>
      </c>
      <c r="I9351">
        <v>0.31481481481481499</v>
      </c>
      <c r="J9351" s="1">
        <v>0</v>
      </c>
      <c r="K9351" t="s">
        <v>23241</v>
      </c>
      <c r="L9351" t="s">
        <v>41946</v>
      </c>
      <c r="M9351" t="s">
        <v>41947</v>
      </c>
    </row>
    <row r="9352" spans="1:13">
      <c r="A9352" s="1" t="s">
        <v>11369</v>
      </c>
      <c r="B9352">
        <v>9.0614025047893796E-5</v>
      </c>
      <c r="C9352" s="1">
        <v>4.3201243745526001E-6</v>
      </c>
      <c r="D9352">
        <v>0.75806451612903203</v>
      </c>
      <c r="E9352">
        <v>0.80319148936170204</v>
      </c>
      <c r="F9352">
        <v>0.97395833333333304</v>
      </c>
      <c r="G9352">
        <v>1</v>
      </c>
      <c r="H9352">
        <v>0.99019607843137303</v>
      </c>
      <c r="I9352">
        <v>0.97761194029850795</v>
      </c>
      <c r="J9352" s="1">
        <v>1</v>
      </c>
      <c r="K9352" t="s">
        <v>23238</v>
      </c>
      <c r="L9352" t="s">
        <v>41948</v>
      </c>
      <c r="M9352" t="s">
        <v>41949</v>
      </c>
    </row>
    <row r="9353" spans="1:13">
      <c r="A9353" s="1" t="s">
        <v>11370</v>
      </c>
      <c r="B9353">
        <v>2.9785730204336599E-5</v>
      </c>
      <c r="C9353" s="1">
        <v>8.4017873979290603E-7</v>
      </c>
      <c r="D9353">
        <v>0.84</v>
      </c>
      <c r="E9353">
        <v>1</v>
      </c>
      <c r="F9353">
        <v>1</v>
      </c>
      <c r="G9353">
        <v>1</v>
      </c>
      <c r="H9353">
        <v>1</v>
      </c>
      <c r="I9353">
        <v>1</v>
      </c>
      <c r="J9353" s="1" t="s">
        <v>23229</v>
      </c>
      <c r="K9353" t="s">
        <v>23242</v>
      </c>
      <c r="L9353" t="s">
        <v>41950</v>
      </c>
      <c r="M9353" t="s">
        <v>41951</v>
      </c>
    </row>
    <row r="9354" spans="1:13">
      <c r="A9354" s="1" t="s">
        <v>11371</v>
      </c>
      <c r="B9354">
        <v>1.5619729739487E-7</v>
      </c>
      <c r="C9354" s="1">
        <v>1.64287165254856E-6</v>
      </c>
      <c r="D9354">
        <v>0</v>
      </c>
      <c r="E9354">
        <v>4.8780487804878099E-2</v>
      </c>
      <c r="F9354">
        <v>0</v>
      </c>
      <c r="G9354">
        <v>0</v>
      </c>
      <c r="H9354">
        <v>6.17283950617284E-3</v>
      </c>
      <c r="I9354">
        <v>0</v>
      </c>
      <c r="J9354" s="1">
        <v>0</v>
      </c>
      <c r="K9354" t="s">
        <v>23240</v>
      </c>
      <c r="L9354" t="s">
        <v>41952</v>
      </c>
      <c r="M9354" t="s">
        <v>41953</v>
      </c>
    </row>
    <row r="9355" spans="1:13">
      <c r="A9355" s="1" t="s">
        <v>11372</v>
      </c>
      <c r="B9355">
        <v>3.15273683343432E-4</v>
      </c>
      <c r="C9355" s="1">
        <v>1.63236152313958E-5</v>
      </c>
      <c r="D9355">
        <v>8.0645161290322606E-2</v>
      </c>
      <c r="E9355">
        <v>0.328125</v>
      </c>
      <c r="F9355">
        <v>2.6178010471204199E-3</v>
      </c>
      <c r="G9355">
        <v>0</v>
      </c>
      <c r="H9355">
        <v>4.3859649122806998E-3</v>
      </c>
      <c r="I9355">
        <v>4.0983606557377103E-3</v>
      </c>
      <c r="J9355" s="1">
        <v>0</v>
      </c>
      <c r="K9355" t="s">
        <v>23241</v>
      </c>
      <c r="L9355" t="s">
        <v>41954</v>
      </c>
      <c r="M9355" t="s">
        <v>41955</v>
      </c>
    </row>
    <row r="9356" spans="1:13">
      <c r="A9356" s="1" t="s">
        <v>11373</v>
      </c>
      <c r="B9356">
        <v>1.3672283815808401E-6</v>
      </c>
      <c r="C9356" s="1">
        <v>1.46575671363645E-5</v>
      </c>
      <c r="D9356">
        <v>9.6774193548387094E-2</v>
      </c>
      <c r="E9356">
        <v>1.85185185185185E-2</v>
      </c>
      <c r="F9356">
        <v>2.2388059701492501E-2</v>
      </c>
      <c r="G9356">
        <v>0</v>
      </c>
      <c r="H9356">
        <v>0.18461538461538499</v>
      </c>
      <c r="I9356">
        <v>2.7777777777777801E-2</v>
      </c>
      <c r="J9356" s="1" t="s">
        <v>23229</v>
      </c>
      <c r="K9356" t="s">
        <v>23241</v>
      </c>
      <c r="L9356" t="s">
        <v>41956</v>
      </c>
      <c r="M9356" t="s">
        <v>41957</v>
      </c>
    </row>
    <row r="9357" spans="1:13">
      <c r="A9357" s="1" t="s">
        <v>11374</v>
      </c>
      <c r="B9357">
        <v>1.81675864283841E-6</v>
      </c>
      <c r="C9357" s="1">
        <v>3.2908334178057201E-6</v>
      </c>
      <c r="D9357">
        <v>1</v>
      </c>
      <c r="E9357">
        <v>0.98305084745762705</v>
      </c>
      <c r="F9357">
        <v>0.98846153846153895</v>
      </c>
      <c r="G9357">
        <v>0.984375</v>
      </c>
      <c r="H9357">
        <v>0.95</v>
      </c>
      <c r="I9357">
        <v>0.95454545454545503</v>
      </c>
      <c r="J9357" s="1">
        <v>1</v>
      </c>
      <c r="K9357" t="s">
        <v>23238</v>
      </c>
      <c r="L9357" t="s">
        <v>41958</v>
      </c>
      <c r="M9357" t="s">
        <v>41959</v>
      </c>
    </row>
    <row r="9358" spans="1:13">
      <c r="A9358" s="1" t="s">
        <v>11375</v>
      </c>
      <c r="B9358">
        <v>4.8597984938267101E-7</v>
      </c>
      <c r="C9358" s="1">
        <v>4.9527666414199096E-6</v>
      </c>
      <c r="D9358">
        <v>0</v>
      </c>
      <c r="E9358">
        <v>0</v>
      </c>
      <c r="F9358">
        <v>3.4351145038167899E-2</v>
      </c>
      <c r="G9358">
        <v>0</v>
      </c>
      <c r="H9358">
        <v>1.8181818181818198E-2</v>
      </c>
      <c r="I9358">
        <v>0</v>
      </c>
      <c r="J9358" s="1" t="s">
        <v>23229</v>
      </c>
      <c r="K9358" t="s">
        <v>23242</v>
      </c>
      <c r="L9358" t="s">
        <v>41960</v>
      </c>
      <c r="M9358" t="s">
        <v>41961</v>
      </c>
    </row>
    <row r="9359" spans="1:13">
      <c r="A9359" s="1" t="s">
        <v>11376</v>
      </c>
      <c r="B9359">
        <v>1.9959491576300399E-4</v>
      </c>
      <c r="C9359" s="1">
        <v>4.3919395767994302E-5</v>
      </c>
      <c r="D9359">
        <v>0.25862068965517199</v>
      </c>
      <c r="E9359">
        <v>3.7234042553191501E-2</v>
      </c>
      <c r="F9359">
        <v>0.35416666666666702</v>
      </c>
      <c r="G9359">
        <v>0.28571428571428598</v>
      </c>
      <c r="H9359">
        <v>0.298969072164948</v>
      </c>
      <c r="I9359">
        <v>0.33974358974358998</v>
      </c>
      <c r="J9359" s="1">
        <v>1</v>
      </c>
      <c r="K9359" t="s">
        <v>23239</v>
      </c>
      <c r="L9359" t="s">
        <v>41962</v>
      </c>
      <c r="M9359" t="s">
        <v>41963</v>
      </c>
    </row>
    <row r="9360" spans="1:13">
      <c r="A9360" s="1" t="s">
        <v>11377</v>
      </c>
      <c r="B9360">
        <v>8.7964195986273299E-6</v>
      </c>
      <c r="C9360" s="1">
        <v>3.1619555202006999E-5</v>
      </c>
      <c r="D9360">
        <v>0.4</v>
      </c>
      <c r="E9360">
        <v>0.24242424242424199</v>
      </c>
      <c r="F9360">
        <v>0.106870229007634</v>
      </c>
      <c r="G9360">
        <v>1.5625E-2</v>
      </c>
      <c r="H9360">
        <v>0.19565217391304299</v>
      </c>
      <c r="I9360">
        <v>0.17142857142857101</v>
      </c>
      <c r="J9360" s="1" t="s">
        <v>23229</v>
      </c>
      <c r="K9360" t="s">
        <v>23237</v>
      </c>
      <c r="L9360" t="s">
        <v>41964</v>
      </c>
      <c r="M9360" t="s">
        <v>41965</v>
      </c>
    </row>
    <row r="9361" spans="1:13">
      <c r="A9361" s="1" t="s">
        <v>11378</v>
      </c>
      <c r="B9361">
        <v>5.2604900072083802E-8</v>
      </c>
      <c r="C9361" s="1">
        <v>2.4404551270779602E-7</v>
      </c>
      <c r="D9361">
        <v>0</v>
      </c>
      <c r="E9361">
        <v>0</v>
      </c>
      <c r="F9361">
        <v>1.8939393939393898E-2</v>
      </c>
      <c r="G9361">
        <v>0</v>
      </c>
      <c r="H9361">
        <v>0</v>
      </c>
      <c r="I9361">
        <v>0</v>
      </c>
      <c r="J9361" s="1">
        <v>0</v>
      </c>
      <c r="K9361" t="s">
        <v>23242</v>
      </c>
      <c r="L9361" t="s">
        <v>41966</v>
      </c>
      <c r="M9361" t="s">
        <v>41967</v>
      </c>
    </row>
    <row r="9362" spans="1:13">
      <c r="A9362" s="1" t="s">
        <v>11379</v>
      </c>
      <c r="B9362">
        <v>7.74232343606578E-5</v>
      </c>
      <c r="C9362" s="1">
        <v>1.0005847502760001E-3</v>
      </c>
      <c r="D9362">
        <v>0.24137931034482801</v>
      </c>
      <c r="E9362">
        <v>0.1875</v>
      </c>
      <c r="F9362">
        <v>0.6484375</v>
      </c>
      <c r="G9362">
        <v>0.148148148148148</v>
      </c>
      <c r="H9362">
        <v>0.52604166666666696</v>
      </c>
      <c r="I9362">
        <v>0.16956521739130401</v>
      </c>
      <c r="J9362" s="1" t="s">
        <v>23229</v>
      </c>
      <c r="K9362" t="s">
        <v>23240</v>
      </c>
      <c r="L9362" t="s">
        <v>41968</v>
      </c>
      <c r="M9362" t="s">
        <v>41969</v>
      </c>
    </row>
    <row r="9363" spans="1:13">
      <c r="A9363" s="1" t="s">
        <v>11380</v>
      </c>
      <c r="B9363">
        <v>4.6101805863466202E-7</v>
      </c>
      <c r="C9363" s="1">
        <v>9.9320650545739705E-6</v>
      </c>
      <c r="D9363">
        <v>1</v>
      </c>
      <c r="E9363">
        <v>1</v>
      </c>
      <c r="F9363">
        <v>0.90540540540540504</v>
      </c>
      <c r="G9363">
        <v>0.97435897435897401</v>
      </c>
      <c r="H9363">
        <v>0.73076923076923095</v>
      </c>
      <c r="I9363">
        <v>0.93846153846153801</v>
      </c>
      <c r="J9363" s="1" t="s">
        <v>23229</v>
      </c>
      <c r="K9363" t="s">
        <v>23240</v>
      </c>
      <c r="L9363" t="s">
        <v>41970</v>
      </c>
      <c r="M9363" t="s">
        <v>41971</v>
      </c>
    </row>
    <row r="9364" spans="1:13">
      <c r="A9364" s="1" t="s">
        <v>11381</v>
      </c>
      <c r="B9364">
        <v>1.4094120899681601E-4</v>
      </c>
      <c r="C9364" s="1">
        <v>1.05760622098057E-6</v>
      </c>
      <c r="D9364">
        <v>0.25</v>
      </c>
      <c r="E9364">
        <v>0.45384615384615401</v>
      </c>
      <c r="F9364">
        <v>0</v>
      </c>
      <c r="G9364">
        <v>0</v>
      </c>
      <c r="H9364">
        <v>0</v>
      </c>
      <c r="I9364">
        <v>0</v>
      </c>
      <c r="J9364" s="1">
        <v>5.5555555555555601E-2</v>
      </c>
      <c r="K9364" t="s">
        <v>23241</v>
      </c>
      <c r="L9364" t="s">
        <v>41972</v>
      </c>
      <c r="M9364" t="s">
        <v>41973</v>
      </c>
    </row>
    <row r="9365" spans="1:13">
      <c r="A9365" s="1" t="s">
        <v>11382</v>
      </c>
      <c r="B9365">
        <v>1.1352607378022899E-4</v>
      </c>
      <c r="C9365" s="1">
        <v>1.7088804222909299E-5</v>
      </c>
      <c r="D9365">
        <v>0.12068965517241401</v>
      </c>
      <c r="E9365">
        <v>5.8823529411764696E-3</v>
      </c>
      <c r="F9365">
        <v>3.2110091743119303E-2</v>
      </c>
      <c r="G9365">
        <v>0</v>
      </c>
      <c r="H9365">
        <v>2.7777777777777801E-2</v>
      </c>
      <c r="I9365">
        <v>3.2258064516128997E-2</v>
      </c>
      <c r="J9365" s="1">
        <v>0</v>
      </c>
      <c r="K9365" t="s">
        <v>23242</v>
      </c>
      <c r="L9365" t="s">
        <v>41974</v>
      </c>
      <c r="M9365" t="s">
        <v>41975</v>
      </c>
    </row>
    <row r="9366" spans="1:13">
      <c r="A9366" s="1" t="s">
        <v>11383</v>
      </c>
      <c r="B9366">
        <v>1.76061543047544E-7</v>
      </c>
      <c r="C9366" s="1">
        <v>1.2102969743869701E-6</v>
      </c>
      <c r="D9366">
        <v>1</v>
      </c>
      <c r="E9366">
        <v>0.98913043478260898</v>
      </c>
      <c r="F9366">
        <v>0.88620689655172402</v>
      </c>
      <c r="G9366">
        <v>1</v>
      </c>
      <c r="H9366">
        <v>0.55737704918032804</v>
      </c>
      <c r="I9366">
        <v>0.94871794871794901</v>
      </c>
      <c r="J9366" s="1" t="s">
        <v>23229</v>
      </c>
      <c r="K9366" t="s">
        <v>23238</v>
      </c>
      <c r="L9366" t="s">
        <v>41976</v>
      </c>
      <c r="M9366" t="s">
        <v>41977</v>
      </c>
    </row>
    <row r="9367" spans="1:13">
      <c r="A9367" s="1" t="s">
        <v>11384</v>
      </c>
      <c r="B9367">
        <v>9.2496738255391199E-7</v>
      </c>
      <c r="C9367" s="1">
        <v>7.4539062011321798E-7</v>
      </c>
      <c r="D9367">
        <v>1</v>
      </c>
      <c r="E9367">
        <v>1</v>
      </c>
      <c r="F9367">
        <v>0.994871794871795</v>
      </c>
      <c r="G9367">
        <v>1</v>
      </c>
      <c r="H9367">
        <v>0.99553571428571397</v>
      </c>
      <c r="I9367">
        <v>1</v>
      </c>
      <c r="J9367" s="1">
        <v>1</v>
      </c>
      <c r="K9367" t="s">
        <v>23238</v>
      </c>
      <c r="L9367" t="s">
        <v>41978</v>
      </c>
      <c r="M9367" t="s">
        <v>41979</v>
      </c>
    </row>
    <row r="9368" spans="1:13">
      <c r="A9368" s="1" t="s">
        <v>11385</v>
      </c>
      <c r="B9368">
        <v>2.39747920125463E-5</v>
      </c>
      <c r="C9368" s="1">
        <v>1.08123904712841E-5</v>
      </c>
      <c r="D9368">
        <v>0.859375</v>
      </c>
      <c r="E9368">
        <v>0.79255319148936199</v>
      </c>
      <c r="F9368">
        <v>0.93333333333333302</v>
      </c>
      <c r="G9368">
        <v>0.85714285714285698</v>
      </c>
      <c r="H9368">
        <v>0.99557522123893805</v>
      </c>
      <c r="I9368">
        <v>0.97863247863247904</v>
      </c>
      <c r="J9368" s="1">
        <v>1</v>
      </c>
      <c r="K9368" t="s">
        <v>23238</v>
      </c>
      <c r="L9368" t="s">
        <v>41980</v>
      </c>
      <c r="M9368" t="s">
        <v>41981</v>
      </c>
    </row>
    <row r="9369" spans="1:13">
      <c r="A9369" s="1" t="s">
        <v>11386</v>
      </c>
      <c r="B9369">
        <v>3.58129055502016E-7</v>
      </c>
      <c r="C9369" s="1">
        <v>1.3633510809657001E-6</v>
      </c>
      <c r="D9369">
        <v>0.98387096774193505</v>
      </c>
      <c r="E9369">
        <v>0.98947368421052595</v>
      </c>
      <c r="F9369">
        <v>1</v>
      </c>
      <c r="G9369">
        <v>1</v>
      </c>
      <c r="H9369">
        <v>0.99122807017543901</v>
      </c>
      <c r="I9369">
        <v>0.95528455284552805</v>
      </c>
      <c r="J9369" s="1">
        <v>1</v>
      </c>
      <c r="K9369" t="s">
        <v>23241</v>
      </c>
      <c r="L9369" t="s">
        <v>41982</v>
      </c>
      <c r="M9369" t="s">
        <v>41983</v>
      </c>
    </row>
    <row r="9370" spans="1:13">
      <c r="A9370" s="1" t="s">
        <v>11387</v>
      </c>
      <c r="B9370">
        <v>7.6394379513832598E-11</v>
      </c>
      <c r="C9370" s="1">
        <v>1.36507792673249E-7</v>
      </c>
      <c r="D9370">
        <v>0.88095238095238104</v>
      </c>
      <c r="E9370">
        <v>0.98113207547169801</v>
      </c>
      <c r="F9370">
        <v>0.92519685039370103</v>
      </c>
      <c r="G9370">
        <v>1</v>
      </c>
      <c r="H9370">
        <v>0.94166666666666698</v>
      </c>
      <c r="I9370">
        <v>0.87878787878787901</v>
      </c>
      <c r="J9370" s="1">
        <v>0.5</v>
      </c>
      <c r="K9370" t="s">
        <v>23241</v>
      </c>
      <c r="L9370" t="s">
        <v>41984</v>
      </c>
      <c r="M9370" t="s">
        <v>41985</v>
      </c>
    </row>
    <row r="9371" spans="1:13">
      <c r="A9371" s="1" t="s">
        <v>11388</v>
      </c>
      <c r="B9371">
        <v>1.6179792474567401E-8</v>
      </c>
      <c r="C9371" s="1">
        <v>2.28850050187863E-6</v>
      </c>
      <c r="D9371">
        <v>0</v>
      </c>
      <c r="E9371">
        <v>0</v>
      </c>
      <c r="F9371">
        <v>5.9374999999999997E-2</v>
      </c>
      <c r="G9371">
        <v>0</v>
      </c>
      <c r="H9371">
        <v>3.2894736842105303E-2</v>
      </c>
      <c r="I9371">
        <v>0.01</v>
      </c>
      <c r="J9371" s="1">
        <v>0</v>
      </c>
      <c r="K9371" t="s">
        <v>23241</v>
      </c>
      <c r="L9371" t="s">
        <v>41986</v>
      </c>
      <c r="M9371" t="s">
        <v>41987</v>
      </c>
    </row>
    <row r="9372" spans="1:13">
      <c r="A9372" s="1" t="s">
        <v>11389</v>
      </c>
      <c r="B9372">
        <v>1.0129840207948899E-5</v>
      </c>
      <c r="C9372" s="1">
        <v>8.0780769870322194E-9</v>
      </c>
      <c r="D9372">
        <v>3.125E-2</v>
      </c>
      <c r="E9372">
        <v>2.6041666666666699E-2</v>
      </c>
      <c r="F9372">
        <v>3.8461538461538498E-2</v>
      </c>
      <c r="G9372">
        <v>0</v>
      </c>
      <c r="H9372">
        <v>2.7272727272727299E-2</v>
      </c>
      <c r="I9372">
        <v>1.21951219512195E-2</v>
      </c>
      <c r="J9372" s="1">
        <v>0.18181818181818199</v>
      </c>
      <c r="K9372" t="s">
        <v>23238</v>
      </c>
      <c r="L9372" t="s">
        <v>41988</v>
      </c>
      <c r="M9372" t="s">
        <v>41989</v>
      </c>
    </row>
    <row r="9373" spans="1:13">
      <c r="A9373" s="1" t="s">
        <v>11390</v>
      </c>
      <c r="B9373">
        <v>3.9992338394925497E-5</v>
      </c>
      <c r="C9373" s="1">
        <v>7.0950657191165003E-5</v>
      </c>
      <c r="D9373">
        <v>0</v>
      </c>
      <c r="E9373">
        <v>0</v>
      </c>
      <c r="F9373">
        <v>0.191176470588235</v>
      </c>
      <c r="G9373">
        <v>0</v>
      </c>
      <c r="H9373">
        <v>4.48717948717949E-2</v>
      </c>
      <c r="I9373">
        <v>3.5087719298245598E-2</v>
      </c>
      <c r="J9373" s="1" t="s">
        <v>23229</v>
      </c>
      <c r="K9373" t="s">
        <v>23241</v>
      </c>
      <c r="L9373" t="s">
        <v>41990</v>
      </c>
      <c r="M9373" t="s">
        <v>41991</v>
      </c>
    </row>
    <row r="9374" spans="1:13">
      <c r="A9374" s="1" t="s">
        <v>11391</v>
      </c>
      <c r="B9374">
        <v>0</v>
      </c>
      <c r="C9374" s="1">
        <v>0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 s="1">
        <v>1</v>
      </c>
      <c r="K9374" t="s">
        <v>23240</v>
      </c>
      <c r="L9374" t="s">
        <v>41992</v>
      </c>
      <c r="M9374" t="s">
        <v>41993</v>
      </c>
    </row>
    <row r="9375" spans="1:13">
      <c r="A9375" s="1" t="s">
        <v>11392</v>
      </c>
      <c r="B9375">
        <v>2.6015711374401399E-5</v>
      </c>
      <c r="C9375" s="1">
        <v>1.4092263894478901E-5</v>
      </c>
      <c r="D9375">
        <v>0.84615384615384603</v>
      </c>
      <c r="E9375">
        <v>0.96052631578947401</v>
      </c>
      <c r="F9375">
        <v>0.99719101123595499</v>
      </c>
      <c r="G9375">
        <v>0.55714285714285705</v>
      </c>
      <c r="H9375">
        <v>0.9</v>
      </c>
      <c r="I9375">
        <v>0.86231884057970998</v>
      </c>
      <c r="J9375" s="1">
        <v>5.5555555555555601E-2</v>
      </c>
      <c r="K9375" t="s">
        <v>23241</v>
      </c>
      <c r="L9375" t="s">
        <v>41994</v>
      </c>
      <c r="M9375" t="s">
        <v>41995</v>
      </c>
    </row>
    <row r="9376" spans="1:13">
      <c r="A9376" s="1" t="s">
        <v>11393</v>
      </c>
      <c r="B9376">
        <v>2.1227186876427698E-5</v>
      </c>
      <c r="C9376" s="1">
        <v>4.7526433218566898E-4</v>
      </c>
      <c r="D9376">
        <v>0.41071428571428598</v>
      </c>
      <c r="E9376">
        <v>0.43125000000000002</v>
      </c>
      <c r="F9376">
        <v>0.72647058823529398</v>
      </c>
      <c r="G9376">
        <v>0.95121951219512202</v>
      </c>
      <c r="H9376">
        <v>1</v>
      </c>
      <c r="I9376">
        <v>0.91791044776119401</v>
      </c>
      <c r="J9376" s="1">
        <v>1</v>
      </c>
      <c r="K9376" t="s">
        <v>23238</v>
      </c>
      <c r="L9376" t="s">
        <v>41996</v>
      </c>
      <c r="M9376" t="s">
        <v>41997</v>
      </c>
    </row>
    <row r="9377" spans="1:13">
      <c r="A9377" s="1" t="s">
        <v>11394</v>
      </c>
      <c r="B9377">
        <v>4.1201952446378298E-5</v>
      </c>
      <c r="C9377" s="1">
        <v>2.9768302625620002E-5</v>
      </c>
      <c r="D9377">
        <v>0.87096774193548399</v>
      </c>
      <c r="E9377">
        <v>0.90425531914893598</v>
      </c>
      <c r="F9377">
        <v>0.81395348837209303</v>
      </c>
      <c r="G9377">
        <v>1</v>
      </c>
      <c r="H9377">
        <v>0.96929824561403499</v>
      </c>
      <c r="I9377">
        <v>0.93388429752066104</v>
      </c>
      <c r="J9377" s="1">
        <v>1</v>
      </c>
      <c r="K9377" t="s">
        <v>23238</v>
      </c>
      <c r="L9377" t="s">
        <v>41998</v>
      </c>
      <c r="M9377" t="s">
        <v>41999</v>
      </c>
    </row>
    <row r="9378" spans="1:13">
      <c r="A9378" s="1" t="s">
        <v>11395</v>
      </c>
      <c r="B9378">
        <v>3.2874514491642898E-4</v>
      </c>
      <c r="C9378" s="1">
        <v>8.26017203162665E-7</v>
      </c>
      <c r="D9378">
        <v>0.85483870967741904</v>
      </c>
      <c r="E9378">
        <v>0.97530864197530898</v>
      </c>
      <c r="F9378">
        <v>0.639240506329114</v>
      </c>
      <c r="G9378">
        <v>0.52941176470588203</v>
      </c>
      <c r="H9378">
        <v>0.70714285714285696</v>
      </c>
      <c r="I9378">
        <v>0.6</v>
      </c>
      <c r="J9378" s="1">
        <v>4.5454545454545497E-2</v>
      </c>
      <c r="K9378" t="s">
        <v>23238</v>
      </c>
      <c r="L9378" t="s">
        <v>42000</v>
      </c>
      <c r="M9378" t="s">
        <v>42001</v>
      </c>
    </row>
    <row r="9379" spans="1:13">
      <c r="A9379" s="1" t="s">
        <v>11396</v>
      </c>
      <c r="B9379">
        <v>1.03457443486465E-4</v>
      </c>
      <c r="C9379" s="1">
        <v>2.7285906507094502E-4</v>
      </c>
      <c r="D9379">
        <v>1</v>
      </c>
      <c r="E9379">
        <v>0.99450549450549497</v>
      </c>
      <c r="F9379">
        <v>0.80053191489361697</v>
      </c>
      <c r="G9379">
        <v>1</v>
      </c>
      <c r="H9379">
        <v>0.99509803921568596</v>
      </c>
      <c r="I9379">
        <v>1</v>
      </c>
      <c r="J9379" s="1">
        <v>0.875</v>
      </c>
      <c r="K9379" t="s">
        <v>23238</v>
      </c>
      <c r="L9379" t="s">
        <v>42002</v>
      </c>
      <c r="M9379" t="s">
        <v>42003</v>
      </c>
    </row>
    <row r="9380" spans="1:13">
      <c r="A9380" s="1" t="s">
        <v>11397</v>
      </c>
      <c r="B9380">
        <v>3.88300026033632E-6</v>
      </c>
      <c r="C9380" s="1">
        <v>5.3600128916977404E-7</v>
      </c>
      <c r="D9380">
        <v>0.65625</v>
      </c>
      <c r="E9380">
        <v>0.73913043478260898</v>
      </c>
      <c r="F9380">
        <v>0.91269841269841301</v>
      </c>
      <c r="G9380">
        <v>0.92500000000000004</v>
      </c>
      <c r="H9380">
        <v>0.94565217391304301</v>
      </c>
      <c r="I9380">
        <v>0.95512820512820495</v>
      </c>
      <c r="J9380" s="1">
        <v>1</v>
      </c>
      <c r="K9380" t="s">
        <v>23241</v>
      </c>
      <c r="L9380" t="s">
        <v>42004</v>
      </c>
      <c r="M9380" t="s">
        <v>42005</v>
      </c>
    </row>
    <row r="9381" spans="1:13">
      <c r="A9381" s="1" t="s">
        <v>11398</v>
      </c>
      <c r="B9381">
        <v>1.7337541393437601E-6</v>
      </c>
      <c r="C9381" s="1">
        <v>4.7027750105211399E-5</v>
      </c>
      <c r="D9381">
        <v>1.7857142857142901E-2</v>
      </c>
      <c r="E9381">
        <v>0</v>
      </c>
      <c r="F9381">
        <v>0.15183246073298401</v>
      </c>
      <c r="G9381">
        <v>2.5862068965517199E-2</v>
      </c>
      <c r="H9381">
        <v>0.26818181818181802</v>
      </c>
      <c r="I9381">
        <v>9.5652173913043495E-2</v>
      </c>
      <c r="J9381" s="1">
        <v>0</v>
      </c>
      <c r="K9381" t="s">
        <v>23241</v>
      </c>
      <c r="L9381" t="s">
        <v>42006</v>
      </c>
      <c r="M9381" t="s">
        <v>42007</v>
      </c>
    </row>
    <row r="9382" spans="1:13">
      <c r="A9382" s="1" t="s">
        <v>11399</v>
      </c>
      <c r="B9382">
        <v>2.9605398716950199E-6</v>
      </c>
      <c r="C9382" s="1">
        <v>8.8894349787433904E-6</v>
      </c>
      <c r="D9382">
        <v>0</v>
      </c>
      <c r="E9382">
        <v>0</v>
      </c>
      <c r="F9382">
        <v>0.167701863354037</v>
      </c>
      <c r="G9382">
        <v>1.1111111111111099E-2</v>
      </c>
      <c r="H9382">
        <v>3.5714285714285698E-2</v>
      </c>
      <c r="I9382">
        <v>0</v>
      </c>
      <c r="J9382" s="1">
        <v>0</v>
      </c>
      <c r="K9382" t="s">
        <v>23239</v>
      </c>
      <c r="L9382" t="s">
        <v>42008</v>
      </c>
      <c r="M9382" t="s">
        <v>42009</v>
      </c>
    </row>
    <row r="9383" spans="1:13">
      <c r="A9383" s="1" t="s">
        <v>11400</v>
      </c>
      <c r="B9383">
        <v>1.42861234359916E-7</v>
      </c>
      <c r="C9383" s="1">
        <v>2.0798348217084798E-5</v>
      </c>
      <c r="D9383">
        <v>0.1875</v>
      </c>
      <c r="E9383">
        <v>0</v>
      </c>
      <c r="F9383">
        <v>3.5897435897435902E-2</v>
      </c>
      <c r="G9383">
        <v>0</v>
      </c>
      <c r="H9383">
        <v>6.3063063063063099E-2</v>
      </c>
      <c r="I9383">
        <v>5.1724137931034503E-2</v>
      </c>
      <c r="J9383" s="1">
        <v>0</v>
      </c>
      <c r="K9383" t="s">
        <v>23239</v>
      </c>
      <c r="L9383" t="s">
        <v>42010</v>
      </c>
      <c r="M9383" t="s">
        <v>42011</v>
      </c>
    </row>
    <row r="9384" spans="1:13">
      <c r="A9384" s="1" t="s">
        <v>11401</v>
      </c>
      <c r="B9384">
        <v>8.1812733228089595E-5</v>
      </c>
      <c r="C9384" s="1">
        <v>1.7170218422898399E-6</v>
      </c>
      <c r="D9384">
        <v>0</v>
      </c>
      <c r="E9384">
        <v>5.6818181818181802E-3</v>
      </c>
      <c r="F9384">
        <v>0.32670454545454503</v>
      </c>
      <c r="G9384">
        <v>0.125</v>
      </c>
      <c r="H9384">
        <v>0.266666666666667</v>
      </c>
      <c r="I9384">
        <v>0.177966101694915</v>
      </c>
      <c r="J9384" s="1">
        <v>0.05</v>
      </c>
      <c r="K9384" t="s">
        <v>23241</v>
      </c>
      <c r="L9384" t="s">
        <v>42012</v>
      </c>
      <c r="M9384" t="s">
        <v>42013</v>
      </c>
    </row>
    <row r="9385" spans="1:13">
      <c r="A9385" s="1" t="s">
        <v>11402</v>
      </c>
      <c r="B9385">
        <v>5.5399125914698802E-6</v>
      </c>
      <c r="C9385" s="1">
        <v>3.7988590804493297E-4</v>
      </c>
      <c r="D9385">
        <v>0.9375</v>
      </c>
      <c r="E9385">
        <v>0.94915254237288105</v>
      </c>
      <c r="F9385">
        <v>0.58430232558139505</v>
      </c>
      <c r="G9385">
        <v>1</v>
      </c>
      <c r="H9385">
        <v>0.95454545454545503</v>
      </c>
      <c r="I9385">
        <v>0.98913043478260898</v>
      </c>
      <c r="J9385" s="1">
        <v>0.90909090909090895</v>
      </c>
      <c r="K9385" t="s">
        <v>23238</v>
      </c>
      <c r="L9385" t="s">
        <v>42014</v>
      </c>
      <c r="M9385" t="s">
        <v>42015</v>
      </c>
    </row>
    <row r="9386" spans="1:13">
      <c r="A9386" s="1" t="s">
        <v>11403</v>
      </c>
      <c r="B9386">
        <v>6.8873013098295998E-6</v>
      </c>
      <c r="C9386" s="1">
        <v>3.0720366828093101E-4</v>
      </c>
      <c r="D9386">
        <v>0.96666666666666701</v>
      </c>
      <c r="E9386">
        <v>0.99456521739130399</v>
      </c>
      <c r="F9386">
        <v>0.955026455026455</v>
      </c>
      <c r="G9386">
        <v>0.88461538461538503</v>
      </c>
      <c r="H9386">
        <v>0.84234234234234195</v>
      </c>
      <c r="I9386">
        <v>0.82105263157894703</v>
      </c>
      <c r="J9386" s="1">
        <v>1</v>
      </c>
      <c r="K9386" t="s">
        <v>23237</v>
      </c>
      <c r="L9386" t="s">
        <v>42016</v>
      </c>
      <c r="M9386" t="s">
        <v>42017</v>
      </c>
    </row>
    <row r="9387" spans="1:13">
      <c r="A9387" s="1" t="s">
        <v>11404</v>
      </c>
      <c r="B9387">
        <v>4.3827286334803901E-6</v>
      </c>
      <c r="C9387" s="1">
        <v>2.6437023907625301E-5</v>
      </c>
      <c r="D9387">
        <v>0</v>
      </c>
      <c r="E9387">
        <v>0</v>
      </c>
      <c r="F9387">
        <v>2.41379310344828E-2</v>
      </c>
      <c r="G9387">
        <v>1.2500000000000001E-2</v>
      </c>
      <c r="H9387">
        <v>0.27272727272727298</v>
      </c>
      <c r="I9387">
        <v>5.4545454545454501E-2</v>
      </c>
      <c r="J9387" s="1">
        <v>0</v>
      </c>
      <c r="K9387" t="s">
        <v>23238</v>
      </c>
      <c r="L9387" t="s">
        <v>42018</v>
      </c>
      <c r="M9387" t="s">
        <v>42019</v>
      </c>
    </row>
    <row r="9388" spans="1:13">
      <c r="A9388" s="1" t="s">
        <v>11405</v>
      </c>
      <c r="B9388">
        <v>2.2110772225210199E-7</v>
      </c>
      <c r="C9388" s="1">
        <v>5.0834985484868897E-7</v>
      </c>
      <c r="D9388">
        <v>1</v>
      </c>
      <c r="E9388">
        <v>1</v>
      </c>
      <c r="F9388">
        <v>0.95454545454545503</v>
      </c>
      <c r="G9388">
        <v>0.98809523809523803</v>
      </c>
      <c r="H9388">
        <v>1</v>
      </c>
      <c r="I9388">
        <v>0.93</v>
      </c>
      <c r="J9388" s="1">
        <v>1</v>
      </c>
      <c r="K9388" t="s">
        <v>23238</v>
      </c>
      <c r="L9388" t="s">
        <v>42020</v>
      </c>
      <c r="M9388" t="s">
        <v>42021</v>
      </c>
    </row>
    <row r="9389" spans="1:13">
      <c r="A9389" s="1" t="s">
        <v>11406</v>
      </c>
      <c r="B9389">
        <v>2.4102701615075599E-9</v>
      </c>
      <c r="C9389" s="1">
        <v>2.0641560249324299E-8</v>
      </c>
      <c r="D9389">
        <v>0</v>
      </c>
      <c r="E9389">
        <v>0</v>
      </c>
      <c r="F9389">
        <v>0</v>
      </c>
      <c r="G9389">
        <v>0</v>
      </c>
      <c r="H9389">
        <v>4.4247787610619503E-3</v>
      </c>
      <c r="I9389">
        <v>4.1666666666666701E-3</v>
      </c>
      <c r="J9389" s="1">
        <v>0.95454545454545503</v>
      </c>
      <c r="K9389" t="s">
        <v>23241</v>
      </c>
      <c r="L9389" t="s">
        <v>42022</v>
      </c>
      <c r="M9389" t="s">
        <v>42023</v>
      </c>
    </row>
    <row r="9390" spans="1:13">
      <c r="A9390" s="1" t="s">
        <v>11407</v>
      </c>
      <c r="B9390">
        <v>1.3703570833207599E-7</v>
      </c>
      <c r="C9390" s="1">
        <v>2.4328178246235699E-8</v>
      </c>
      <c r="D9390">
        <v>1</v>
      </c>
      <c r="E9390">
        <v>1</v>
      </c>
      <c r="F9390">
        <v>0.99738219895288005</v>
      </c>
      <c r="G9390">
        <v>1</v>
      </c>
      <c r="H9390">
        <v>0.99557522123893805</v>
      </c>
      <c r="I9390">
        <v>1</v>
      </c>
      <c r="J9390" s="1">
        <v>0.5</v>
      </c>
      <c r="K9390" t="s">
        <v>23241</v>
      </c>
      <c r="L9390" t="s">
        <v>42024</v>
      </c>
      <c r="M9390" t="s">
        <v>42025</v>
      </c>
    </row>
    <row r="9391" spans="1:13">
      <c r="A9391" s="1" t="s">
        <v>11408</v>
      </c>
      <c r="B9391">
        <v>6.2579689580775398E-7</v>
      </c>
      <c r="C9391" s="1">
        <v>1.04916978633433E-6</v>
      </c>
      <c r="D9391">
        <v>1</v>
      </c>
      <c r="E9391">
        <v>0.99479166666666696</v>
      </c>
      <c r="F9391">
        <v>0.992307692307692</v>
      </c>
      <c r="G9391">
        <v>0.71551724137931005</v>
      </c>
      <c r="H9391">
        <v>0.97368421052631604</v>
      </c>
      <c r="I9391">
        <v>0.94799999999999995</v>
      </c>
      <c r="J9391" s="1">
        <v>0.95454545454545503</v>
      </c>
      <c r="K9391" t="s">
        <v>23238</v>
      </c>
      <c r="L9391" t="s">
        <v>42026</v>
      </c>
      <c r="M9391" t="s">
        <v>42027</v>
      </c>
    </row>
    <row r="9392" spans="1:13">
      <c r="A9392" s="1" t="s">
        <v>11409</v>
      </c>
      <c r="B9392">
        <v>2.3953547442691299E-5</v>
      </c>
      <c r="C9392" s="1">
        <v>2.8856296825145601E-6</v>
      </c>
      <c r="D9392">
        <v>2.9411764705882401E-2</v>
      </c>
      <c r="E9392">
        <v>0.28048780487804897</v>
      </c>
      <c r="F9392">
        <v>0.109848484848485</v>
      </c>
      <c r="G9392">
        <v>9.375E-2</v>
      </c>
      <c r="H9392">
        <v>0.12727272727272701</v>
      </c>
      <c r="I9392">
        <v>6.0606060606060601E-2</v>
      </c>
      <c r="J9392" s="1">
        <v>0.125</v>
      </c>
      <c r="K9392" t="s">
        <v>23241</v>
      </c>
      <c r="L9392" t="s">
        <v>42028</v>
      </c>
      <c r="M9392" t="s">
        <v>42029</v>
      </c>
    </row>
    <row r="9393" spans="1:13">
      <c r="A9393" s="1" t="s">
        <v>11410</v>
      </c>
      <c r="B9393">
        <v>1.15566613748597E-5</v>
      </c>
      <c r="C9393" s="1">
        <v>1.3612085151451599E-6</v>
      </c>
      <c r="D9393">
        <v>0.73809523809523803</v>
      </c>
      <c r="E9393">
        <v>0.62068965517241403</v>
      </c>
      <c r="F9393">
        <v>0.97619047619047605</v>
      </c>
      <c r="G9393">
        <v>0.91304347826086996</v>
      </c>
      <c r="H9393">
        <v>1</v>
      </c>
      <c r="I9393">
        <v>0.67857142857142905</v>
      </c>
      <c r="J9393" s="1">
        <v>0.78571428571428603</v>
      </c>
      <c r="K9393" t="s">
        <v>23238</v>
      </c>
      <c r="L9393" t="s">
        <v>42030</v>
      </c>
      <c r="M9393" t="s">
        <v>42031</v>
      </c>
    </row>
    <row r="9394" spans="1:13">
      <c r="A9394" s="1" t="s">
        <v>11411</v>
      </c>
      <c r="B9394">
        <v>1.13645653061507E-5</v>
      </c>
      <c r="C9394" s="1">
        <v>1.4487135372997999E-4</v>
      </c>
      <c r="D9394">
        <v>0</v>
      </c>
      <c r="E9394">
        <v>1.0416666666666701E-2</v>
      </c>
      <c r="F9394">
        <v>0.17268041237113399</v>
      </c>
      <c r="G9394">
        <v>0</v>
      </c>
      <c r="H9394">
        <v>0.109649122807018</v>
      </c>
      <c r="I9394">
        <v>1.29310344827586E-2</v>
      </c>
      <c r="J9394" s="1">
        <v>0</v>
      </c>
      <c r="K9394" t="s">
        <v>23241</v>
      </c>
      <c r="L9394" t="s">
        <v>42032</v>
      </c>
      <c r="M9394" t="s">
        <v>42033</v>
      </c>
    </row>
    <row r="9395" spans="1:13">
      <c r="A9395" s="1" t="s">
        <v>11412</v>
      </c>
      <c r="B9395">
        <v>0</v>
      </c>
      <c r="C9395" s="1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 s="1">
        <v>0</v>
      </c>
      <c r="K9395" t="s">
        <v>23238</v>
      </c>
      <c r="L9395" t="s">
        <v>42034</v>
      </c>
      <c r="M9395" t="s">
        <v>42035</v>
      </c>
    </row>
    <row r="9396" spans="1:13">
      <c r="A9396" s="1" t="s">
        <v>11413</v>
      </c>
      <c r="B9396">
        <v>6.9278734594993604E-6</v>
      </c>
      <c r="C9396" s="1">
        <v>5.6520115555280204E-7</v>
      </c>
      <c r="D9396">
        <v>0</v>
      </c>
      <c r="E9396">
        <v>0</v>
      </c>
      <c r="F9396">
        <v>7.3529411764705899E-2</v>
      </c>
      <c r="G9396">
        <v>0</v>
      </c>
      <c r="H9396">
        <v>2.5641025641025599E-2</v>
      </c>
      <c r="I9396">
        <v>1.4285714285714299E-2</v>
      </c>
      <c r="J9396" s="1" t="s">
        <v>23229</v>
      </c>
      <c r="K9396" t="s">
        <v>23238</v>
      </c>
      <c r="L9396" t="s">
        <v>42036</v>
      </c>
      <c r="M9396" t="s">
        <v>42037</v>
      </c>
    </row>
    <row r="9397" spans="1:13">
      <c r="A9397" s="1" t="s">
        <v>11414</v>
      </c>
      <c r="B9397">
        <v>7.0645749586401698E-6</v>
      </c>
      <c r="C9397" s="1">
        <v>4.2256331543399902E-5</v>
      </c>
      <c r="D9397">
        <v>1</v>
      </c>
      <c r="E9397">
        <v>1</v>
      </c>
      <c r="F9397">
        <v>0.89130434782608703</v>
      </c>
      <c r="G9397">
        <v>1</v>
      </c>
      <c r="H9397">
        <v>1</v>
      </c>
      <c r="I9397">
        <v>0.99557522123893805</v>
      </c>
      <c r="J9397" s="1">
        <v>1</v>
      </c>
      <c r="K9397" t="s">
        <v>23239</v>
      </c>
      <c r="L9397" t="s">
        <v>42038</v>
      </c>
      <c r="M9397" t="s">
        <v>42039</v>
      </c>
    </row>
    <row r="9398" spans="1:13">
      <c r="A9398" s="1" t="s">
        <v>11415</v>
      </c>
      <c r="B9398">
        <v>5.5918489463540698E-6</v>
      </c>
      <c r="C9398" s="1">
        <v>1.5299815454993902E-5</v>
      </c>
      <c r="D9398">
        <v>0.859375</v>
      </c>
      <c r="E9398">
        <v>0.99479166666666696</v>
      </c>
      <c r="F9398">
        <v>0.89487179487179502</v>
      </c>
      <c r="G9398">
        <v>0.99019607843137303</v>
      </c>
      <c r="H9398">
        <v>0.96902654867256599</v>
      </c>
      <c r="I9398">
        <v>1</v>
      </c>
      <c r="J9398" s="1">
        <v>0.95454545454545503</v>
      </c>
      <c r="K9398" t="s">
        <v>23240</v>
      </c>
      <c r="L9398" t="s">
        <v>42040</v>
      </c>
      <c r="M9398" t="s">
        <v>42041</v>
      </c>
    </row>
    <row r="9399" spans="1:13">
      <c r="A9399" s="1" t="s">
        <v>11416</v>
      </c>
      <c r="B9399">
        <v>6.4738367053600299E-6</v>
      </c>
      <c r="C9399" s="1">
        <v>1.3311002955602099E-7</v>
      </c>
      <c r="D9399">
        <v>0.86956521739130399</v>
      </c>
      <c r="E9399">
        <v>0.99166666666666703</v>
      </c>
      <c r="F9399">
        <v>0.91981132075471705</v>
      </c>
      <c r="G9399">
        <v>1</v>
      </c>
      <c r="H9399">
        <v>0.98026315789473695</v>
      </c>
      <c r="I9399">
        <v>0.96969696969696995</v>
      </c>
      <c r="J9399" s="1">
        <v>1</v>
      </c>
      <c r="K9399" t="s">
        <v>23238</v>
      </c>
      <c r="L9399" t="s">
        <v>42042</v>
      </c>
      <c r="M9399" t="s">
        <v>42043</v>
      </c>
    </row>
    <row r="9400" spans="1:13">
      <c r="A9400" s="1" t="s">
        <v>11417</v>
      </c>
      <c r="B9400">
        <v>4.3299763057311998E-5</v>
      </c>
      <c r="C9400" s="1">
        <v>7.8678018065037503E-8</v>
      </c>
      <c r="D9400">
        <v>1.5625E-2</v>
      </c>
      <c r="E9400">
        <v>0</v>
      </c>
      <c r="F9400">
        <v>7.7319587628865996E-2</v>
      </c>
      <c r="G9400">
        <v>9.8039215686274495E-2</v>
      </c>
      <c r="H9400">
        <v>7.5892857142857095E-2</v>
      </c>
      <c r="I9400">
        <v>0.14090909090909101</v>
      </c>
      <c r="J9400" s="1">
        <v>0</v>
      </c>
      <c r="K9400" t="s">
        <v>23241</v>
      </c>
      <c r="L9400" t="s">
        <v>42044</v>
      </c>
      <c r="M9400" t="s">
        <v>42045</v>
      </c>
    </row>
    <row r="9401" spans="1:13">
      <c r="A9401" s="1" t="s">
        <v>11418</v>
      </c>
      <c r="B9401">
        <v>1.1359354111438499E-6</v>
      </c>
      <c r="C9401" s="1">
        <v>2.3405582779020399E-5</v>
      </c>
      <c r="D9401">
        <v>1.5625E-2</v>
      </c>
      <c r="E9401">
        <v>0.28089887640449401</v>
      </c>
      <c r="F9401">
        <v>0.38172043010752699</v>
      </c>
      <c r="G9401">
        <v>0.18181818181818199</v>
      </c>
      <c r="H9401">
        <v>0.32758620689655199</v>
      </c>
      <c r="I9401">
        <v>9.6491228070175405E-2</v>
      </c>
      <c r="J9401" s="1">
        <v>0</v>
      </c>
      <c r="K9401" t="s">
        <v>23241</v>
      </c>
      <c r="L9401" t="s">
        <v>42046</v>
      </c>
      <c r="M9401" t="s">
        <v>42047</v>
      </c>
    </row>
    <row r="9402" spans="1:13">
      <c r="A9402" s="1" t="s">
        <v>11419</v>
      </c>
      <c r="B9402">
        <v>2.2773824716675399E-7</v>
      </c>
      <c r="C9402" s="1">
        <v>1.63466679424452E-6</v>
      </c>
      <c r="D9402">
        <v>0</v>
      </c>
      <c r="E9402">
        <v>1.0416666666666701E-2</v>
      </c>
      <c r="F9402">
        <v>7.6923076923076901E-3</v>
      </c>
      <c r="G9402">
        <v>1.7543859649122799E-2</v>
      </c>
      <c r="H9402">
        <v>2.21238938053097E-2</v>
      </c>
      <c r="I9402">
        <v>1.2096774193548401E-2</v>
      </c>
      <c r="J9402" s="1">
        <v>1</v>
      </c>
      <c r="K9402" t="s">
        <v>23241</v>
      </c>
      <c r="L9402" t="s">
        <v>42048</v>
      </c>
      <c r="M9402" t="s">
        <v>42049</v>
      </c>
    </row>
    <row r="9403" spans="1:13">
      <c r="A9403" s="1" t="s">
        <v>11420</v>
      </c>
      <c r="B9403">
        <v>8.9072730003252404E-5</v>
      </c>
      <c r="C9403" s="1">
        <v>7.5483056199508001E-5</v>
      </c>
      <c r="D9403">
        <v>1</v>
      </c>
      <c r="E9403">
        <v>0.99444444444444402</v>
      </c>
      <c r="F9403">
        <v>0.80232558139534904</v>
      </c>
      <c r="G9403">
        <v>0.99</v>
      </c>
      <c r="H9403">
        <v>0.90090090090090102</v>
      </c>
      <c r="I9403">
        <v>0.967592592592593</v>
      </c>
      <c r="J9403" s="1">
        <v>1</v>
      </c>
      <c r="K9403" t="s">
        <v>23238</v>
      </c>
      <c r="L9403" t="s">
        <v>42050</v>
      </c>
      <c r="M9403" t="s">
        <v>42051</v>
      </c>
    </row>
    <row r="9404" spans="1:13">
      <c r="A9404" s="1" t="s">
        <v>11421</v>
      </c>
      <c r="B9404">
        <v>2.7887215006694898E-7</v>
      </c>
      <c r="C9404" s="1">
        <v>6.6219437826877703E-7</v>
      </c>
      <c r="D9404">
        <v>0</v>
      </c>
      <c r="E9404">
        <v>0</v>
      </c>
      <c r="F9404">
        <v>0</v>
      </c>
      <c r="G9404">
        <v>9.4339622641509396E-3</v>
      </c>
      <c r="H9404">
        <v>4.5871559633027499E-3</v>
      </c>
      <c r="I9404">
        <v>0</v>
      </c>
      <c r="J9404" s="1">
        <v>0.95454545454545503</v>
      </c>
      <c r="K9404" t="s">
        <v>23241</v>
      </c>
      <c r="L9404" t="s">
        <v>42052</v>
      </c>
      <c r="M9404" t="s">
        <v>42053</v>
      </c>
    </row>
    <row r="9405" spans="1:13">
      <c r="A9405" s="1" t="s">
        <v>11422</v>
      </c>
      <c r="B9405">
        <v>1.36339990423839E-6</v>
      </c>
      <c r="C9405" s="1">
        <v>2.5875511771613702E-7</v>
      </c>
      <c r="D9405">
        <v>1.5625E-2</v>
      </c>
      <c r="E9405">
        <v>0</v>
      </c>
      <c r="F9405">
        <v>0</v>
      </c>
      <c r="G9405">
        <v>0</v>
      </c>
      <c r="H9405">
        <v>4.4642857142857097E-3</v>
      </c>
      <c r="I9405">
        <v>4.3859649122806998E-3</v>
      </c>
      <c r="J9405" s="1">
        <v>0</v>
      </c>
      <c r="K9405" t="s">
        <v>23239</v>
      </c>
      <c r="L9405" t="s">
        <v>42054</v>
      </c>
      <c r="M9405" t="s">
        <v>42055</v>
      </c>
    </row>
    <row r="9406" spans="1:13">
      <c r="A9406" s="1" t="s">
        <v>11423</v>
      </c>
      <c r="B9406">
        <v>4.8707581218813502E-5</v>
      </c>
      <c r="C9406" s="1">
        <v>2.1632733473343799E-6</v>
      </c>
      <c r="D9406">
        <v>0.74074074074074103</v>
      </c>
      <c r="E9406">
        <v>1</v>
      </c>
      <c r="F9406">
        <v>0.99704142011834296</v>
      </c>
      <c r="G9406">
        <v>1</v>
      </c>
      <c r="H9406">
        <v>1</v>
      </c>
      <c r="I9406">
        <v>0.9609375</v>
      </c>
      <c r="J9406" s="1">
        <v>1</v>
      </c>
      <c r="K9406" t="s">
        <v>23238</v>
      </c>
      <c r="L9406" t="s">
        <v>42056</v>
      </c>
      <c r="M9406" t="s">
        <v>42057</v>
      </c>
    </row>
    <row r="9407" spans="1:13">
      <c r="A9407" s="1" t="s">
        <v>11424</v>
      </c>
      <c r="B9407">
        <v>4.6143912476650597E-8</v>
      </c>
      <c r="C9407" s="1">
        <v>7.6827102689727404E-8</v>
      </c>
      <c r="D9407">
        <v>0</v>
      </c>
      <c r="E9407">
        <v>0</v>
      </c>
      <c r="F9407">
        <v>0</v>
      </c>
      <c r="G9407">
        <v>0</v>
      </c>
      <c r="H9407">
        <v>4.5454545454545496E-3</v>
      </c>
      <c r="I9407">
        <v>0</v>
      </c>
      <c r="J9407" s="1">
        <v>0.5</v>
      </c>
      <c r="K9407" t="s">
        <v>23241</v>
      </c>
      <c r="L9407" t="s">
        <v>42058</v>
      </c>
      <c r="M9407" t="s">
        <v>42059</v>
      </c>
    </row>
    <row r="9408" spans="1:13">
      <c r="A9408" s="1" t="s">
        <v>11425</v>
      </c>
      <c r="B9408">
        <v>3.2183549010887801E-7</v>
      </c>
      <c r="C9408" s="1">
        <v>3.0168450140328298E-6</v>
      </c>
      <c r="D9408">
        <v>1.72413793103448E-2</v>
      </c>
      <c r="E9408">
        <v>0</v>
      </c>
      <c r="F9408">
        <v>0</v>
      </c>
      <c r="G9408">
        <v>6.5789473684210495E-2</v>
      </c>
      <c r="H9408">
        <v>3.06122448979592E-2</v>
      </c>
      <c r="I9408">
        <v>3.1746031746031703E-2</v>
      </c>
      <c r="J9408" s="1">
        <v>0</v>
      </c>
      <c r="K9408" t="s">
        <v>23239</v>
      </c>
      <c r="L9408" t="s">
        <v>42060</v>
      </c>
      <c r="M9408" t="s">
        <v>42061</v>
      </c>
    </row>
    <row r="9409" spans="1:13">
      <c r="A9409" s="1" t="s">
        <v>11426</v>
      </c>
      <c r="B9409">
        <v>4.7523200653308499E-6</v>
      </c>
      <c r="C9409" s="1">
        <v>2.6244493201740798E-5</v>
      </c>
      <c r="D9409">
        <v>0.98214285714285698</v>
      </c>
      <c r="E9409">
        <v>0.86428571428571399</v>
      </c>
      <c r="F9409">
        <v>0.79141104294478504</v>
      </c>
      <c r="G9409">
        <v>0.93243243243243201</v>
      </c>
      <c r="H9409">
        <v>0.84482758620689702</v>
      </c>
      <c r="I9409">
        <v>0.91509433962264197</v>
      </c>
      <c r="J9409" s="1">
        <v>1</v>
      </c>
      <c r="K9409" t="s">
        <v>23241</v>
      </c>
      <c r="L9409" t="s">
        <v>42062</v>
      </c>
      <c r="M9409" t="s">
        <v>42063</v>
      </c>
    </row>
    <row r="9410" spans="1:13">
      <c r="A9410" s="1" t="s">
        <v>11427</v>
      </c>
      <c r="B9410">
        <v>1.1130937676646499E-6</v>
      </c>
      <c r="C9410" s="1">
        <v>3.0974524384495002E-7</v>
      </c>
      <c r="D9410">
        <v>0.9375</v>
      </c>
      <c r="E9410">
        <v>1</v>
      </c>
      <c r="F9410">
        <v>0.997058823529412</v>
      </c>
      <c r="G9410">
        <v>0.93269230769230804</v>
      </c>
      <c r="H9410">
        <v>1</v>
      </c>
      <c r="I9410">
        <v>0.98823529411764699</v>
      </c>
      <c r="J9410" s="1" t="s">
        <v>23229</v>
      </c>
      <c r="K9410" t="s">
        <v>23240</v>
      </c>
      <c r="L9410" t="s">
        <v>42064</v>
      </c>
      <c r="M9410" t="s">
        <v>42065</v>
      </c>
    </row>
    <row r="9411" spans="1:13">
      <c r="A9411" s="1" t="s">
        <v>11428</v>
      </c>
      <c r="B9411">
        <v>3.05191302900029E-7</v>
      </c>
      <c r="C9411" s="1">
        <v>5.6383468603450499E-7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5.6818181818181802E-2</v>
      </c>
      <c r="J9411" s="1" t="s">
        <v>23229</v>
      </c>
      <c r="K9411" t="s">
        <v>23239</v>
      </c>
      <c r="L9411" t="s">
        <v>42066</v>
      </c>
      <c r="M9411" t="s">
        <v>42067</v>
      </c>
    </row>
    <row r="9412" spans="1:13">
      <c r="A9412" s="1" t="s">
        <v>11429</v>
      </c>
      <c r="B9412">
        <v>2.90711375232358E-5</v>
      </c>
      <c r="C9412" s="1">
        <v>3.2587776229284497E-4</v>
      </c>
      <c r="D9412">
        <v>1</v>
      </c>
      <c r="E9412">
        <v>1</v>
      </c>
      <c r="F9412">
        <v>1</v>
      </c>
      <c r="G9412">
        <v>0.14583333333333301</v>
      </c>
      <c r="H9412">
        <v>0.97647058823529398</v>
      </c>
      <c r="I9412">
        <v>0.35416666666666702</v>
      </c>
      <c r="J9412" s="1">
        <v>1</v>
      </c>
      <c r="K9412" t="s">
        <v>23242</v>
      </c>
      <c r="L9412" t="s">
        <v>42068</v>
      </c>
      <c r="M9412" t="s">
        <v>42069</v>
      </c>
    </row>
    <row r="9413" spans="1:13">
      <c r="A9413" s="1" t="s">
        <v>11430</v>
      </c>
      <c r="B9413">
        <v>1.7939492566732501E-8</v>
      </c>
      <c r="C9413" s="1">
        <v>4.4239511580986499E-7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8.4745762711864406E-3</v>
      </c>
      <c r="J9413" s="1">
        <v>0</v>
      </c>
      <c r="K9413" t="s">
        <v>23242</v>
      </c>
      <c r="L9413" t="s">
        <v>42070</v>
      </c>
      <c r="M9413" t="s">
        <v>42071</v>
      </c>
    </row>
    <row r="9414" spans="1:13">
      <c r="A9414" s="1" t="s">
        <v>11431</v>
      </c>
      <c r="B9414">
        <v>5.9098600697046905E-11</v>
      </c>
      <c r="C9414" s="1">
        <v>1.4031382271245899E-5</v>
      </c>
      <c r="D9414">
        <v>1</v>
      </c>
      <c r="E9414">
        <v>0.99305555555555602</v>
      </c>
      <c r="F9414">
        <v>0.88034188034187999</v>
      </c>
      <c r="G9414">
        <v>1</v>
      </c>
      <c r="H9414">
        <v>1</v>
      </c>
      <c r="I9414">
        <v>1</v>
      </c>
      <c r="J9414" s="1">
        <v>1</v>
      </c>
      <c r="K9414" t="s">
        <v>23238</v>
      </c>
      <c r="L9414" t="s">
        <v>42072</v>
      </c>
      <c r="M9414" t="s">
        <v>42073</v>
      </c>
    </row>
    <row r="9415" spans="1:13">
      <c r="A9415" s="1" t="s">
        <v>11432</v>
      </c>
      <c r="B9415">
        <v>7.6514348490555498E-5</v>
      </c>
      <c r="C9415" s="1">
        <v>6.88183071326068E-5</v>
      </c>
      <c r="D9415">
        <v>0.375</v>
      </c>
      <c r="E9415">
        <v>0.51020408163265296</v>
      </c>
      <c r="F9415">
        <v>0.522900763358779</v>
      </c>
      <c r="G9415">
        <v>8.3333333333333301E-2</v>
      </c>
      <c r="H9415">
        <v>0.10344827586206901</v>
      </c>
      <c r="I9415">
        <v>0.15277777777777801</v>
      </c>
      <c r="J9415" s="1">
        <v>0</v>
      </c>
      <c r="K9415" t="s">
        <v>23238</v>
      </c>
      <c r="L9415" t="s">
        <v>42074</v>
      </c>
      <c r="M9415" t="s">
        <v>42075</v>
      </c>
    </row>
    <row r="9416" spans="1:13">
      <c r="A9416" s="1" t="s">
        <v>11433</v>
      </c>
      <c r="B9416">
        <v>1.73672580356353E-5</v>
      </c>
      <c r="C9416" s="1">
        <v>9.7733178771850297E-6</v>
      </c>
      <c r="D9416">
        <v>0.921875</v>
      </c>
      <c r="E9416">
        <v>0.85714285714285698</v>
      </c>
      <c r="F9416">
        <v>1</v>
      </c>
      <c r="G9416">
        <v>1</v>
      </c>
      <c r="H9416">
        <v>0.99514563106796095</v>
      </c>
      <c r="I9416">
        <v>0.99590163934426201</v>
      </c>
      <c r="J9416" s="1">
        <v>1</v>
      </c>
      <c r="K9416" t="s">
        <v>23240</v>
      </c>
      <c r="L9416" t="s">
        <v>42076</v>
      </c>
      <c r="M9416" t="s">
        <v>42077</v>
      </c>
    </row>
    <row r="9417" spans="1:13">
      <c r="A9417" s="1" t="s">
        <v>11434</v>
      </c>
      <c r="B9417">
        <v>3.9367816572688602E-9</v>
      </c>
      <c r="C9417" s="1">
        <v>5.13853914535277E-8</v>
      </c>
      <c r="D9417">
        <v>0.02</v>
      </c>
      <c r="E9417">
        <v>0</v>
      </c>
      <c r="F9417">
        <v>0</v>
      </c>
      <c r="G9417">
        <v>0</v>
      </c>
      <c r="H9417">
        <v>5.8139534883720903E-3</v>
      </c>
      <c r="I9417">
        <v>0</v>
      </c>
      <c r="J9417" s="1" t="s">
        <v>23229</v>
      </c>
      <c r="K9417" t="s">
        <v>23238</v>
      </c>
      <c r="L9417" t="s">
        <v>42078</v>
      </c>
      <c r="M9417" t="s">
        <v>42079</v>
      </c>
    </row>
    <row r="9418" spans="1:13">
      <c r="A9418" s="1" t="s">
        <v>11435</v>
      </c>
      <c r="B9418">
        <v>2.6478813672938102E-7</v>
      </c>
      <c r="C9418" s="1">
        <v>1.4262939592660501E-6</v>
      </c>
      <c r="D9418">
        <v>1</v>
      </c>
      <c r="E9418">
        <v>1</v>
      </c>
      <c r="F9418">
        <v>0.997435897435897</v>
      </c>
      <c r="G9418">
        <v>0.98780487804878003</v>
      </c>
      <c r="H9418">
        <v>0.99561403508771895</v>
      </c>
      <c r="I9418">
        <v>0.93069306930693096</v>
      </c>
      <c r="J9418" s="1">
        <v>1</v>
      </c>
      <c r="K9418" t="s">
        <v>23238</v>
      </c>
      <c r="L9418" t="s">
        <v>42080</v>
      </c>
      <c r="M9418" t="s">
        <v>42081</v>
      </c>
    </row>
    <row r="9419" spans="1:13">
      <c r="A9419" s="1" t="s">
        <v>11436</v>
      </c>
      <c r="B9419">
        <v>1.61642641235052E-6</v>
      </c>
      <c r="C9419" s="1">
        <v>5.80605275292341E-7</v>
      </c>
      <c r="D9419">
        <v>0</v>
      </c>
      <c r="E9419">
        <v>0</v>
      </c>
      <c r="F9419">
        <v>2.8645833333333301E-2</v>
      </c>
      <c r="G9419">
        <v>9.0909090909090905E-3</v>
      </c>
      <c r="H9419">
        <v>2.3584905660377398E-2</v>
      </c>
      <c r="I9419">
        <v>1.54639175257732E-2</v>
      </c>
      <c r="J9419" s="1">
        <v>0.63636363636363602</v>
      </c>
      <c r="K9419" t="s">
        <v>23238</v>
      </c>
      <c r="L9419" t="s">
        <v>42082</v>
      </c>
      <c r="M9419" t="s">
        <v>42083</v>
      </c>
    </row>
    <row r="9420" spans="1:13">
      <c r="A9420" s="1" t="s">
        <v>11437</v>
      </c>
      <c r="B9420">
        <v>6.6317248696042799E-6</v>
      </c>
      <c r="C9420" s="1">
        <v>9.7433830688065301E-6</v>
      </c>
      <c r="D9420">
        <v>0.20833333333333304</v>
      </c>
      <c r="E9420">
        <v>2.5641025641025994E-2</v>
      </c>
      <c r="F9420">
        <v>0</v>
      </c>
      <c r="G9420">
        <v>0.33333333333333304</v>
      </c>
      <c r="H9420">
        <v>8.3333333333333037E-2</v>
      </c>
      <c r="I9420">
        <v>8.6538461538462008E-2</v>
      </c>
      <c r="J9420" s="1">
        <v>0</v>
      </c>
      <c r="K9420" t="s">
        <v>23243</v>
      </c>
      <c r="L9420" t="s">
        <v>42084</v>
      </c>
      <c r="M9420" t="s">
        <v>42085</v>
      </c>
    </row>
    <row r="9421" spans="1:13">
      <c r="A9421" s="1" t="s">
        <v>11438</v>
      </c>
      <c r="B9421">
        <v>1.5344909878638099E-5</v>
      </c>
      <c r="C9421" s="1">
        <v>3.9454686370832802E-5</v>
      </c>
      <c r="D9421">
        <v>1.5625E-2</v>
      </c>
      <c r="E9421">
        <v>0</v>
      </c>
      <c r="F9421">
        <v>0</v>
      </c>
      <c r="G9421">
        <v>0.30909090909090903</v>
      </c>
      <c r="H9421">
        <v>2.6315789473684199E-2</v>
      </c>
      <c r="I9421">
        <v>0.15573770491803299</v>
      </c>
      <c r="J9421" s="1">
        <v>0</v>
      </c>
      <c r="K9421" t="s">
        <v>23241</v>
      </c>
      <c r="L9421" t="s">
        <v>42086</v>
      </c>
      <c r="M9421" t="s">
        <v>42087</v>
      </c>
    </row>
    <row r="9422" spans="1:13">
      <c r="A9422" s="1" t="s">
        <v>11439</v>
      </c>
      <c r="B9422">
        <v>5.7579714383375398E-6</v>
      </c>
      <c r="C9422" s="1">
        <v>2.7108940415047997E-4</v>
      </c>
      <c r="D9422">
        <v>4.8387096774193498E-2</v>
      </c>
      <c r="E9422">
        <v>1.05263157894737E-2</v>
      </c>
      <c r="F9422">
        <v>8.4239130434782594E-2</v>
      </c>
      <c r="G9422">
        <v>9.5744680851063801E-2</v>
      </c>
      <c r="H9422">
        <v>0.42857142857142899</v>
      </c>
      <c r="I9422">
        <v>0.122448979591837</v>
      </c>
      <c r="J9422" s="1">
        <v>0</v>
      </c>
      <c r="K9422" t="s">
        <v>23239</v>
      </c>
      <c r="L9422" t="s">
        <v>42088</v>
      </c>
      <c r="M9422" t="s">
        <v>42089</v>
      </c>
    </row>
    <row r="9423" spans="1:13">
      <c r="A9423" s="1" t="s">
        <v>11440</v>
      </c>
      <c r="B9423">
        <v>1.7379207731575201E-7</v>
      </c>
      <c r="C9423" s="1">
        <v>6.0411993788310998E-8</v>
      </c>
      <c r="D9423">
        <v>0</v>
      </c>
      <c r="E9423">
        <v>0</v>
      </c>
      <c r="F9423">
        <v>5.1546391752577301E-3</v>
      </c>
      <c r="G9423">
        <v>0</v>
      </c>
      <c r="H9423">
        <v>4.5045045045045001E-3</v>
      </c>
      <c r="I9423">
        <v>0</v>
      </c>
      <c r="J9423" s="1" t="s">
        <v>23229</v>
      </c>
      <c r="K9423" t="s">
        <v>23242</v>
      </c>
      <c r="L9423" t="s">
        <v>42090</v>
      </c>
      <c r="M9423" t="s">
        <v>42091</v>
      </c>
    </row>
    <row r="9424" spans="1:13">
      <c r="A9424" s="1" t="s">
        <v>11441</v>
      </c>
      <c r="B9424">
        <v>7.2203489586180206E-8</v>
      </c>
      <c r="C9424" s="1">
        <v>1.2526710124079699E-7</v>
      </c>
      <c r="D9424">
        <v>0</v>
      </c>
      <c r="E9424">
        <v>1.16279069767442E-2</v>
      </c>
      <c r="F9424">
        <v>0</v>
      </c>
      <c r="G9424">
        <v>0</v>
      </c>
      <c r="H9424">
        <v>0</v>
      </c>
      <c r="I9424">
        <v>0</v>
      </c>
      <c r="J9424" s="1">
        <v>0</v>
      </c>
      <c r="K9424" t="s">
        <v>23242</v>
      </c>
      <c r="L9424" t="s">
        <v>42092</v>
      </c>
      <c r="M9424" t="s">
        <v>42093</v>
      </c>
    </row>
    <row r="9425" spans="1:13">
      <c r="A9425" s="1" t="s">
        <v>11442</v>
      </c>
      <c r="B9425">
        <v>3.0044689370865602E-4</v>
      </c>
      <c r="C9425" s="1">
        <v>6.6584793335894602E-5</v>
      </c>
      <c r="D9425">
        <v>0.1875</v>
      </c>
      <c r="E9425">
        <v>0.440217391304348</v>
      </c>
      <c r="F9425">
        <v>5.0531914893616997E-2</v>
      </c>
      <c r="G9425">
        <v>2.1739130434782601E-2</v>
      </c>
      <c r="H9425">
        <v>9.1836734693877597E-2</v>
      </c>
      <c r="I9425">
        <v>0.108333333333333</v>
      </c>
      <c r="J9425" s="1">
        <v>0</v>
      </c>
      <c r="K9425" t="s">
        <v>23242</v>
      </c>
      <c r="L9425" t="s">
        <v>42094</v>
      </c>
      <c r="M9425" t="s">
        <v>42095</v>
      </c>
    </row>
    <row r="9426" spans="1:13">
      <c r="A9426" s="1" t="s">
        <v>11443</v>
      </c>
      <c r="B9426">
        <v>2.7329434689374303E-7</v>
      </c>
      <c r="C9426" s="1">
        <v>2.76497818045802E-5</v>
      </c>
      <c r="D9426">
        <v>0.17857142857142899</v>
      </c>
      <c r="E9426">
        <v>0.15217391304347799</v>
      </c>
      <c r="F9426">
        <v>8.2278481012658194E-2</v>
      </c>
      <c r="G9426">
        <v>0</v>
      </c>
      <c r="H9426">
        <v>2.4691358024691398E-2</v>
      </c>
      <c r="I9426">
        <v>0</v>
      </c>
      <c r="J9426" s="1">
        <v>1</v>
      </c>
      <c r="K9426" t="s">
        <v>23238</v>
      </c>
      <c r="L9426" t="s">
        <v>42096</v>
      </c>
      <c r="M9426" t="s">
        <v>42097</v>
      </c>
    </row>
    <row r="9427" spans="1:13">
      <c r="A9427" s="1" t="s">
        <v>11444</v>
      </c>
      <c r="B9427">
        <v>1.7104811064531801E-5</v>
      </c>
      <c r="C9427" s="1">
        <v>1.28916887839268E-4</v>
      </c>
      <c r="D9427">
        <v>1</v>
      </c>
      <c r="E9427">
        <v>1</v>
      </c>
      <c r="F9427">
        <v>1</v>
      </c>
      <c r="G9427">
        <v>0.76724137931034497</v>
      </c>
      <c r="H9427">
        <v>0.99107142857142905</v>
      </c>
      <c r="I9427">
        <v>0.88306451612903203</v>
      </c>
      <c r="J9427" s="1">
        <v>1</v>
      </c>
      <c r="K9427" t="s">
        <v>23241</v>
      </c>
      <c r="L9427" t="s">
        <v>42098</v>
      </c>
      <c r="M9427" t="s">
        <v>42099</v>
      </c>
    </row>
    <row r="9428" spans="1:13">
      <c r="A9428" s="1" t="s">
        <v>11445</v>
      </c>
      <c r="B9428">
        <v>2.08280442211285E-5</v>
      </c>
      <c r="C9428" s="1">
        <v>5.5350219841071702E-5</v>
      </c>
      <c r="D9428">
        <v>0</v>
      </c>
      <c r="E9428">
        <v>1.0638297872340399E-2</v>
      </c>
      <c r="F9428">
        <v>0.37948717948717903</v>
      </c>
      <c r="G9428">
        <v>3.4482758620689703E-2</v>
      </c>
      <c r="H9428">
        <v>0.48672566371681403</v>
      </c>
      <c r="I9428">
        <v>4.3999999999999997E-2</v>
      </c>
      <c r="J9428" s="1">
        <v>0</v>
      </c>
      <c r="K9428" t="s">
        <v>23241</v>
      </c>
      <c r="L9428" t="s">
        <v>42100</v>
      </c>
      <c r="M9428" t="s">
        <v>42101</v>
      </c>
    </row>
    <row r="9429" spans="1:13">
      <c r="A9429" s="1" t="s">
        <v>11446</v>
      </c>
      <c r="B9429">
        <v>0</v>
      </c>
      <c r="C9429" s="1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 s="1">
        <v>0</v>
      </c>
      <c r="K9429" t="s">
        <v>23237</v>
      </c>
      <c r="L9429" t="s">
        <v>42102</v>
      </c>
      <c r="M9429" t="s">
        <v>42103</v>
      </c>
    </row>
    <row r="9430" spans="1:13">
      <c r="A9430" s="1" t="s">
        <v>11447</v>
      </c>
      <c r="B9430">
        <v>1.3452662477793299E-6</v>
      </c>
      <c r="C9430" s="1">
        <v>1.87208346290684E-5</v>
      </c>
      <c r="D9430">
        <v>1</v>
      </c>
      <c r="E9430">
        <v>0.97297297297297303</v>
      </c>
      <c r="F9430">
        <v>1</v>
      </c>
      <c r="G9430">
        <v>0.40540540540540498</v>
      </c>
      <c r="H9430">
        <v>0.99468085106382997</v>
      </c>
      <c r="I9430">
        <v>0.80303030303030298</v>
      </c>
      <c r="J9430" s="1" t="s">
        <v>23229</v>
      </c>
      <c r="K9430" t="s">
        <v>23238</v>
      </c>
      <c r="L9430" t="s">
        <v>42104</v>
      </c>
      <c r="M9430" t="s">
        <v>42105</v>
      </c>
    </row>
    <row r="9431" spans="1:13">
      <c r="A9431" s="1" t="s">
        <v>11448</v>
      </c>
      <c r="B9431">
        <v>3.0245460844634402E-5</v>
      </c>
      <c r="C9431" s="1">
        <v>7.1250183445916898E-6</v>
      </c>
      <c r="D9431">
        <v>0.96875</v>
      </c>
      <c r="E9431">
        <v>0.98913043478260898</v>
      </c>
      <c r="F9431">
        <v>0.77179487179487205</v>
      </c>
      <c r="G9431">
        <v>0.88571428571428601</v>
      </c>
      <c r="H9431">
        <v>0.72277227722772297</v>
      </c>
      <c r="I9431">
        <v>0.96464646464646497</v>
      </c>
      <c r="J9431" s="1">
        <v>1</v>
      </c>
      <c r="K9431" t="s">
        <v>23238</v>
      </c>
      <c r="L9431" t="s">
        <v>42106</v>
      </c>
      <c r="M9431" t="s">
        <v>42107</v>
      </c>
    </row>
    <row r="9432" spans="1:13">
      <c r="A9432" s="1" t="s">
        <v>11449</v>
      </c>
      <c r="B9432">
        <v>6.8406401459057101E-7</v>
      </c>
      <c r="C9432" s="1">
        <v>5.4508312617791502E-6</v>
      </c>
      <c r="D9432">
        <v>0</v>
      </c>
      <c r="E9432">
        <v>0</v>
      </c>
      <c r="F9432">
        <v>0</v>
      </c>
      <c r="G9432">
        <v>0.73529411764705899</v>
      </c>
      <c r="H9432">
        <v>1.6853932584269701E-2</v>
      </c>
      <c r="I9432">
        <v>0.12121212121212099</v>
      </c>
      <c r="J9432" s="1" t="s">
        <v>23229</v>
      </c>
      <c r="K9432" t="s">
        <v>23241</v>
      </c>
      <c r="L9432" t="s">
        <v>42108</v>
      </c>
      <c r="M9432" t="s">
        <v>42109</v>
      </c>
    </row>
    <row r="9433" spans="1:13">
      <c r="A9433" s="1" t="s">
        <v>11450</v>
      </c>
      <c r="B9433">
        <v>3.2016910091574E-6</v>
      </c>
      <c r="C9433" s="1">
        <v>6.9306215628425899E-7</v>
      </c>
      <c r="D9433">
        <v>0.98387096774193505</v>
      </c>
      <c r="E9433">
        <v>1</v>
      </c>
      <c r="F9433">
        <v>1</v>
      </c>
      <c r="G9433">
        <v>0.96296296296296302</v>
      </c>
      <c r="H9433">
        <v>0.98230088495575196</v>
      </c>
      <c r="I9433">
        <v>0.98245614035087703</v>
      </c>
      <c r="J9433" s="1">
        <v>1</v>
      </c>
      <c r="K9433" t="s">
        <v>23237</v>
      </c>
      <c r="L9433" t="s">
        <v>42110</v>
      </c>
      <c r="M9433" t="s">
        <v>42111</v>
      </c>
    </row>
    <row r="9434" spans="1:13">
      <c r="A9434" s="1" t="s">
        <v>11451</v>
      </c>
      <c r="B9434">
        <v>2.3488859712042699E-4</v>
      </c>
      <c r="C9434" s="1">
        <v>3.1144689144813601E-4</v>
      </c>
      <c r="D9434">
        <v>0</v>
      </c>
      <c r="E9434">
        <v>0</v>
      </c>
      <c r="F9434">
        <v>0.37150837988826801</v>
      </c>
      <c r="G9434">
        <v>7.3529411764705899E-2</v>
      </c>
      <c r="H9434">
        <v>0.240740740740741</v>
      </c>
      <c r="I9434">
        <v>3.8888888888888903E-2</v>
      </c>
      <c r="J9434" s="1" t="s">
        <v>23229</v>
      </c>
      <c r="K9434" t="s">
        <v>23239</v>
      </c>
      <c r="L9434" t="s">
        <v>42112</v>
      </c>
      <c r="M9434" t="s">
        <v>42113</v>
      </c>
    </row>
    <row r="9435" spans="1:13">
      <c r="A9435" s="1" t="s">
        <v>11452</v>
      </c>
      <c r="B9435">
        <v>8.4362657635063796E-6</v>
      </c>
      <c r="C9435" s="1">
        <v>1.6385245889705099E-6</v>
      </c>
      <c r="D9435">
        <v>6.25E-2</v>
      </c>
      <c r="E9435">
        <v>2.6041666666666699E-2</v>
      </c>
      <c r="F9435">
        <v>2.5641025641025602E-3</v>
      </c>
      <c r="G9435">
        <v>3.8461538461538498E-2</v>
      </c>
      <c r="H9435">
        <v>4.5454545454545496E-3</v>
      </c>
      <c r="I9435">
        <v>4.4642857142857097E-3</v>
      </c>
      <c r="J9435" s="1">
        <v>0</v>
      </c>
      <c r="K9435" t="s">
        <v>23241</v>
      </c>
      <c r="L9435" t="s">
        <v>42114</v>
      </c>
      <c r="M9435" t="s">
        <v>42115</v>
      </c>
    </row>
    <row r="9436" spans="1:13">
      <c r="A9436" s="1" t="s">
        <v>11453</v>
      </c>
      <c r="B9436">
        <v>9.4276223908958994E-6</v>
      </c>
      <c r="C9436" s="1">
        <v>1.6463811691947401E-5</v>
      </c>
      <c r="D9436">
        <v>0.96875</v>
      </c>
      <c r="E9436">
        <v>1</v>
      </c>
      <c r="F9436">
        <v>0.98453608247422697</v>
      </c>
      <c r="G9436">
        <v>0.67346938775510201</v>
      </c>
      <c r="H9436">
        <v>1</v>
      </c>
      <c r="I9436">
        <v>0.98979591836734704</v>
      </c>
      <c r="J9436" s="1">
        <v>1</v>
      </c>
      <c r="K9436" t="s">
        <v>23241</v>
      </c>
      <c r="L9436" t="s">
        <v>42116</v>
      </c>
      <c r="M9436" t="s">
        <v>42117</v>
      </c>
    </row>
    <row r="9437" spans="1:13">
      <c r="A9437" s="1" t="s">
        <v>11454</v>
      </c>
      <c r="B9437">
        <v>4.4365326435503001E-6</v>
      </c>
      <c r="C9437" s="1">
        <v>2.07941210756551E-4</v>
      </c>
      <c r="D9437">
        <v>6.8965517241379296E-2</v>
      </c>
      <c r="E9437">
        <v>4.2105263157894701E-2</v>
      </c>
      <c r="F9437">
        <v>5.1546391752577301E-3</v>
      </c>
      <c r="G9437">
        <v>7.7586206896551699E-2</v>
      </c>
      <c r="H9437">
        <v>9.2920353982300904E-2</v>
      </c>
      <c r="I9437">
        <v>8.1967213114754106E-2</v>
      </c>
      <c r="J9437" s="1">
        <v>0</v>
      </c>
      <c r="K9437" t="s">
        <v>23241</v>
      </c>
      <c r="L9437" t="s">
        <v>42118</v>
      </c>
      <c r="M9437" t="s">
        <v>42119</v>
      </c>
    </row>
    <row r="9438" spans="1:13">
      <c r="A9438" s="1" t="s">
        <v>11455</v>
      </c>
      <c r="B9438">
        <v>2.31259104833715E-5</v>
      </c>
      <c r="C9438" s="1">
        <v>1.5087925993089E-5</v>
      </c>
      <c r="D9438">
        <v>0</v>
      </c>
      <c r="E9438">
        <v>0</v>
      </c>
      <c r="F9438">
        <v>0.25165562913907302</v>
      </c>
      <c r="G9438">
        <v>4.31034482758621E-2</v>
      </c>
      <c r="H9438">
        <v>0.155660377358491</v>
      </c>
      <c r="I9438">
        <v>4.6218487394957999E-2</v>
      </c>
      <c r="J9438" s="1" t="s">
        <v>23229</v>
      </c>
      <c r="K9438" t="s">
        <v>23242</v>
      </c>
      <c r="L9438" t="s">
        <v>42120</v>
      </c>
      <c r="M9438" t="s">
        <v>42121</v>
      </c>
    </row>
    <row r="9439" spans="1:13">
      <c r="A9439" s="1" t="s">
        <v>11456</v>
      </c>
      <c r="B9439">
        <v>1.0940362493542401E-5</v>
      </c>
      <c r="C9439" s="1">
        <v>1.17011702344068E-4</v>
      </c>
      <c r="D9439">
        <v>0.92500000000000004</v>
      </c>
      <c r="E9439">
        <v>0.57142857142857095</v>
      </c>
      <c r="F9439">
        <v>0.44230769230769201</v>
      </c>
      <c r="G9439">
        <v>0.91379310344827602</v>
      </c>
      <c r="H9439">
        <v>0.57462686567164201</v>
      </c>
      <c r="I9439">
        <v>0.76</v>
      </c>
      <c r="J9439" s="1">
        <v>1</v>
      </c>
      <c r="K9439" t="s">
        <v>23238</v>
      </c>
      <c r="L9439" t="s">
        <v>42122</v>
      </c>
      <c r="M9439" t="s">
        <v>42123</v>
      </c>
    </row>
    <row r="9440" spans="1:13">
      <c r="A9440" s="1" t="s">
        <v>11457</v>
      </c>
      <c r="B9440">
        <v>5.7912542396729802E-5</v>
      </c>
      <c r="C9440" s="1">
        <v>1.1766061647755899E-5</v>
      </c>
      <c r="D9440">
        <v>0.375</v>
      </c>
      <c r="E9440">
        <v>3.5714285714285698E-2</v>
      </c>
      <c r="F9440">
        <v>0.72932330827067704</v>
      </c>
      <c r="G9440">
        <v>0.64285714285714302</v>
      </c>
      <c r="H9440">
        <v>0.55000000000000004</v>
      </c>
      <c r="I9440">
        <v>0.72413793103448298</v>
      </c>
      <c r="J9440" s="1">
        <v>1</v>
      </c>
      <c r="K9440" t="s">
        <v>23238</v>
      </c>
      <c r="L9440" t="s">
        <v>42124</v>
      </c>
      <c r="M9440" t="s">
        <v>42125</v>
      </c>
    </row>
    <row r="9441" spans="1:13">
      <c r="A9441" s="1" t="s">
        <v>11458</v>
      </c>
      <c r="B9441">
        <v>1.6154881382141101E-5</v>
      </c>
      <c r="C9441" s="1">
        <v>4.2049755209069899E-5</v>
      </c>
      <c r="D9441">
        <v>0</v>
      </c>
      <c r="E9441">
        <v>0</v>
      </c>
      <c r="F9441">
        <v>3.60824742268041E-2</v>
      </c>
      <c r="G9441">
        <v>0.1</v>
      </c>
      <c r="H9441">
        <v>0.18636363636363601</v>
      </c>
      <c r="I9441">
        <v>2.4271844660194199E-2</v>
      </c>
      <c r="J9441" s="1">
        <v>4.5454545454545497E-2</v>
      </c>
      <c r="K9441" t="s">
        <v>23239</v>
      </c>
      <c r="L9441" t="s">
        <v>42126</v>
      </c>
      <c r="M9441" t="s">
        <v>42127</v>
      </c>
    </row>
    <row r="9442" spans="1:13">
      <c r="A9442" s="1" t="s">
        <v>11459</v>
      </c>
      <c r="B9442">
        <v>2.0598857098244999E-6</v>
      </c>
      <c r="C9442" s="1">
        <v>3.6129456091210698E-4</v>
      </c>
      <c r="D9442">
        <v>0.5</v>
      </c>
      <c r="E9442">
        <v>0.66249999999999998</v>
      </c>
      <c r="F9442">
        <v>0.43010752688171999</v>
      </c>
      <c r="G9442">
        <v>0.56730769230769196</v>
      </c>
      <c r="H9442">
        <v>0.25714285714285701</v>
      </c>
      <c r="I9442">
        <v>0.56122448979591799</v>
      </c>
      <c r="J9442" s="1">
        <v>0</v>
      </c>
      <c r="K9442" t="s">
        <v>23241</v>
      </c>
      <c r="L9442" t="s">
        <v>42128</v>
      </c>
      <c r="M9442" t="s">
        <v>42129</v>
      </c>
    </row>
    <row r="9443" spans="1:13">
      <c r="A9443" s="1" t="s">
        <v>11460</v>
      </c>
      <c r="B9443">
        <v>5.9687922156970401E-6</v>
      </c>
      <c r="C9443" s="1">
        <v>1.03614524679701E-5</v>
      </c>
      <c r="D9443">
        <v>0.37096774193548399</v>
      </c>
      <c r="E9443">
        <v>9.5744680851063801E-2</v>
      </c>
      <c r="F9443">
        <v>7.9365079365079395E-3</v>
      </c>
      <c r="G9443">
        <v>2.2222222222222199E-2</v>
      </c>
      <c r="H9443">
        <v>2.1052631578947399E-2</v>
      </c>
      <c r="I9443">
        <v>0.157142857142857</v>
      </c>
      <c r="J9443" s="1">
        <v>0.95454545454545503</v>
      </c>
      <c r="K9443" t="s">
        <v>23241</v>
      </c>
      <c r="L9443" t="s">
        <v>42130</v>
      </c>
      <c r="M9443" t="s">
        <v>42131</v>
      </c>
    </row>
    <row r="9444" spans="1:13">
      <c r="A9444" s="1" t="s">
        <v>11461</v>
      </c>
      <c r="B9444">
        <v>2.9398660163190802E-4</v>
      </c>
      <c r="C9444" s="1">
        <v>8.1066199471745097E-5</v>
      </c>
      <c r="D9444">
        <v>0.33333333333333298</v>
      </c>
      <c r="E9444">
        <v>0.82499999999999996</v>
      </c>
      <c r="F9444">
        <v>0.26865671641791</v>
      </c>
      <c r="G9444">
        <v>0.12903225806451599</v>
      </c>
      <c r="H9444">
        <v>0.50819672131147497</v>
      </c>
      <c r="I9444">
        <v>0.328125</v>
      </c>
      <c r="J9444" s="1">
        <v>0</v>
      </c>
      <c r="K9444" t="s">
        <v>23239</v>
      </c>
      <c r="L9444" t="s">
        <v>42132</v>
      </c>
      <c r="M9444" t="s">
        <v>42133</v>
      </c>
    </row>
    <row r="9445" spans="1:13">
      <c r="A9445" s="1" t="s">
        <v>11462</v>
      </c>
      <c r="B9445">
        <v>2.5927894414405999E-7</v>
      </c>
      <c r="C9445" s="1">
        <v>2.01830765767504E-5</v>
      </c>
      <c r="D9445">
        <v>0</v>
      </c>
      <c r="E9445">
        <v>0</v>
      </c>
      <c r="F9445">
        <v>0</v>
      </c>
      <c r="G9445">
        <v>0.51020408163265296</v>
      </c>
      <c r="H9445">
        <v>2.04081632653061E-2</v>
      </c>
      <c r="I9445">
        <v>3.125E-2</v>
      </c>
      <c r="J9445" s="1">
        <v>0</v>
      </c>
      <c r="K9445" t="s">
        <v>23241</v>
      </c>
      <c r="L9445" t="s">
        <v>42134</v>
      </c>
      <c r="M9445" t="s">
        <v>42135</v>
      </c>
    </row>
    <row r="9446" spans="1:13">
      <c r="A9446" s="1" t="s">
        <v>11463</v>
      </c>
      <c r="B9446">
        <v>5.0953300386766301E-5</v>
      </c>
      <c r="C9446" s="1">
        <v>1.8279004113028801E-5</v>
      </c>
      <c r="D9446">
        <v>0.64</v>
      </c>
      <c r="E9446">
        <v>0.66666666666666696</v>
      </c>
      <c r="F9446">
        <v>0.38011695906432702</v>
      </c>
      <c r="G9446">
        <v>0.6</v>
      </c>
      <c r="H9446">
        <v>0.686746987951807</v>
      </c>
      <c r="I9446">
        <v>0.7</v>
      </c>
      <c r="J9446" s="1">
        <v>1</v>
      </c>
      <c r="K9446" t="s">
        <v>23237</v>
      </c>
      <c r="L9446" t="s">
        <v>42136</v>
      </c>
      <c r="M9446" t="s">
        <v>42137</v>
      </c>
    </row>
    <row r="9447" spans="1:13">
      <c r="A9447" s="1" t="s">
        <v>11464</v>
      </c>
      <c r="B9447">
        <v>9.5412898383217093E-6</v>
      </c>
      <c r="C9447" s="1">
        <v>4.4132064858863902E-5</v>
      </c>
      <c r="D9447">
        <v>0</v>
      </c>
      <c r="E9447">
        <v>0</v>
      </c>
      <c r="F9447">
        <v>0.1171875</v>
      </c>
      <c r="G9447">
        <v>0</v>
      </c>
      <c r="H9447">
        <v>0</v>
      </c>
      <c r="I9447">
        <v>0</v>
      </c>
      <c r="J9447" s="1">
        <v>0</v>
      </c>
      <c r="K9447" t="s">
        <v>23242</v>
      </c>
      <c r="L9447" t="s">
        <v>42138</v>
      </c>
      <c r="M9447" t="s">
        <v>42139</v>
      </c>
    </row>
    <row r="9448" spans="1:13">
      <c r="A9448" s="1" t="s">
        <v>11465</v>
      </c>
      <c r="B9448">
        <v>8.06701019503412E-6</v>
      </c>
      <c r="C9448" s="1">
        <v>6.7401934050123099E-7</v>
      </c>
      <c r="D9448">
        <v>1.6129032258064498E-2</v>
      </c>
      <c r="E9448">
        <v>0</v>
      </c>
      <c r="F9448">
        <v>7.8125E-2</v>
      </c>
      <c r="G9448">
        <v>8.6206896551724102E-3</v>
      </c>
      <c r="H9448">
        <v>2.6315789473684199E-2</v>
      </c>
      <c r="I9448">
        <v>4.8387096774193498E-2</v>
      </c>
      <c r="J9448" s="1">
        <v>0</v>
      </c>
      <c r="K9448" t="s">
        <v>23242</v>
      </c>
      <c r="L9448" t="s">
        <v>42140</v>
      </c>
      <c r="M9448" t="s">
        <v>42141</v>
      </c>
    </row>
    <row r="9449" spans="1:13">
      <c r="A9449" s="1" t="s">
        <v>11466</v>
      </c>
      <c r="B9449">
        <v>9.7392209766194898E-5</v>
      </c>
      <c r="C9449" s="1">
        <v>6.4813192628295497E-10</v>
      </c>
      <c r="D9449">
        <v>1</v>
      </c>
      <c r="E9449">
        <v>0.875</v>
      </c>
      <c r="F9449">
        <v>1</v>
      </c>
      <c r="G9449">
        <v>0.57142857142857095</v>
      </c>
      <c r="H9449">
        <v>1</v>
      </c>
      <c r="I9449">
        <v>1</v>
      </c>
      <c r="J9449" s="1">
        <v>1</v>
      </c>
      <c r="K9449" t="s">
        <v>23238</v>
      </c>
      <c r="L9449" t="s">
        <v>42142</v>
      </c>
      <c r="M9449" t="s">
        <v>42143</v>
      </c>
    </row>
    <row r="9450" spans="1:13">
      <c r="A9450" s="1" t="s">
        <v>11467</v>
      </c>
      <c r="B9450">
        <v>3.0826401291387299E-5</v>
      </c>
      <c r="C9450" s="1">
        <v>4.3010033579028403E-5</v>
      </c>
      <c r="D9450">
        <v>0.859375</v>
      </c>
      <c r="E9450">
        <v>0.97894736842105301</v>
      </c>
      <c r="F9450">
        <v>0.80628272251308897</v>
      </c>
      <c r="G9450">
        <v>0.97368421052631604</v>
      </c>
      <c r="H9450">
        <v>0.75</v>
      </c>
      <c r="I9450">
        <v>0.96666666666666701</v>
      </c>
      <c r="J9450" s="1">
        <v>1</v>
      </c>
      <c r="K9450" t="s">
        <v>23242</v>
      </c>
      <c r="L9450" t="s">
        <v>42144</v>
      </c>
      <c r="M9450" t="s">
        <v>42145</v>
      </c>
    </row>
    <row r="9451" spans="1:13">
      <c r="A9451" s="1" t="s">
        <v>11468</v>
      </c>
      <c r="B9451">
        <v>1.07509512118861E-6</v>
      </c>
      <c r="C9451" s="1">
        <v>8.6304308567224299E-6</v>
      </c>
      <c r="D9451">
        <v>0.98387096774193505</v>
      </c>
      <c r="E9451">
        <v>1</v>
      </c>
      <c r="F9451">
        <v>0.99735449735449699</v>
      </c>
      <c r="G9451">
        <v>0.89655172413793105</v>
      </c>
      <c r="H9451">
        <v>0.98165137614678899</v>
      </c>
      <c r="I9451">
        <v>0.99173553719008301</v>
      </c>
      <c r="J9451" s="1">
        <v>1</v>
      </c>
      <c r="K9451" t="s">
        <v>23238</v>
      </c>
      <c r="L9451" t="s">
        <v>42146</v>
      </c>
      <c r="M9451" t="s">
        <v>42147</v>
      </c>
    </row>
    <row r="9452" spans="1:13">
      <c r="A9452" s="1" t="s">
        <v>11469</v>
      </c>
      <c r="B9452">
        <v>1.3842383933724199E-6</v>
      </c>
      <c r="C9452" s="1">
        <v>3.3102596001806998E-8</v>
      </c>
      <c r="D9452">
        <v>0.92105263157894701</v>
      </c>
      <c r="E9452">
        <v>1</v>
      </c>
      <c r="F9452">
        <v>1</v>
      </c>
      <c r="G9452">
        <v>1</v>
      </c>
      <c r="H9452">
        <v>1</v>
      </c>
      <c r="I9452">
        <v>0.99019607843137303</v>
      </c>
      <c r="J9452" s="1">
        <v>1</v>
      </c>
      <c r="K9452" t="s">
        <v>23238</v>
      </c>
      <c r="L9452" t="s">
        <v>42148</v>
      </c>
      <c r="M9452" t="s">
        <v>42149</v>
      </c>
    </row>
    <row r="9453" spans="1:13">
      <c r="A9453" s="1" t="s">
        <v>11470</v>
      </c>
      <c r="B9453">
        <v>2.1826982199277999E-8</v>
      </c>
      <c r="C9453" s="1">
        <v>2.8567814287708598E-7</v>
      </c>
      <c r="D9453">
        <v>1</v>
      </c>
      <c r="E9453">
        <v>0.99473684210526303</v>
      </c>
      <c r="F9453">
        <v>0.99481865284974103</v>
      </c>
      <c r="G9453">
        <v>0.9</v>
      </c>
      <c r="H9453">
        <v>1</v>
      </c>
      <c r="I9453">
        <v>0.95</v>
      </c>
      <c r="J9453" s="1">
        <v>1</v>
      </c>
      <c r="K9453" t="s">
        <v>23239</v>
      </c>
      <c r="L9453" t="s">
        <v>42150</v>
      </c>
      <c r="M9453" t="s">
        <v>42151</v>
      </c>
    </row>
    <row r="9454" spans="1:13">
      <c r="A9454" s="1" t="s">
        <v>11471</v>
      </c>
      <c r="B9454">
        <v>6.4778555207810599E-6</v>
      </c>
      <c r="C9454" s="1">
        <v>2.73073454883477E-5</v>
      </c>
      <c r="D9454">
        <v>0</v>
      </c>
      <c r="E9454">
        <v>0</v>
      </c>
      <c r="F9454">
        <v>0.119760479041916</v>
      </c>
      <c r="G9454">
        <v>0</v>
      </c>
      <c r="H9454">
        <v>8.4158415841584205E-2</v>
      </c>
      <c r="I9454">
        <v>4.1666666666666699E-2</v>
      </c>
      <c r="J9454" s="1" t="s">
        <v>23229</v>
      </c>
      <c r="K9454" t="s">
        <v>23242</v>
      </c>
      <c r="L9454" t="s">
        <v>42152</v>
      </c>
      <c r="M9454" t="s">
        <v>42153</v>
      </c>
    </row>
    <row r="9455" spans="1:13">
      <c r="A9455" s="1" t="s">
        <v>11472</v>
      </c>
      <c r="B9455">
        <v>1.26315362302673E-4</v>
      </c>
      <c r="C9455" s="1">
        <v>4.9877479630339599E-5</v>
      </c>
      <c r="D9455">
        <v>0.21875</v>
      </c>
      <c r="E9455">
        <v>5.2083333333333296E-3</v>
      </c>
      <c r="F9455">
        <v>0.19230769230769201</v>
      </c>
      <c r="G9455">
        <v>8.6206896551724102E-3</v>
      </c>
      <c r="H9455">
        <v>0.25</v>
      </c>
      <c r="I9455">
        <v>5.1999999999999998E-2</v>
      </c>
      <c r="J9455" s="1">
        <v>0</v>
      </c>
      <c r="K9455" t="s">
        <v>23242</v>
      </c>
      <c r="L9455" t="s">
        <v>42154</v>
      </c>
      <c r="M9455" t="s">
        <v>42155</v>
      </c>
    </row>
    <row r="9456" spans="1:13">
      <c r="A9456" s="1" t="s">
        <v>11473</v>
      </c>
      <c r="B9456">
        <v>9.8821288221198106E-6</v>
      </c>
      <c r="C9456" s="1">
        <v>5.1995069460755498E-6</v>
      </c>
      <c r="D9456">
        <v>0.984375</v>
      </c>
      <c r="E9456">
        <v>1</v>
      </c>
      <c r="F9456">
        <v>0.98663101604278103</v>
      </c>
      <c r="G9456">
        <v>0.76249999999999996</v>
      </c>
      <c r="H9456">
        <v>0.94791666666666696</v>
      </c>
      <c r="I9456">
        <v>0.88970588235294101</v>
      </c>
      <c r="J9456" s="1">
        <v>1</v>
      </c>
      <c r="K9456" t="s">
        <v>23238</v>
      </c>
      <c r="L9456" t="s">
        <v>42156</v>
      </c>
      <c r="M9456" t="s">
        <v>42157</v>
      </c>
    </row>
    <row r="9457" spans="1:13">
      <c r="A9457" s="1" t="s">
        <v>11474</v>
      </c>
      <c r="B9457">
        <v>5.9775598164631196E-6</v>
      </c>
      <c r="C9457" s="1">
        <v>2.5643191592792903E-7</v>
      </c>
      <c r="D9457">
        <v>0</v>
      </c>
      <c r="E9457">
        <v>6.41025641025641E-3</v>
      </c>
      <c r="F9457">
        <v>0.126470588235294</v>
      </c>
      <c r="G9457">
        <v>0</v>
      </c>
      <c r="H9457">
        <v>5.8139534883720902E-2</v>
      </c>
      <c r="I9457">
        <v>0</v>
      </c>
      <c r="J9457" s="1">
        <v>0</v>
      </c>
      <c r="K9457" t="s">
        <v>23239</v>
      </c>
      <c r="L9457" t="s">
        <v>42158</v>
      </c>
      <c r="M9457" t="s">
        <v>42159</v>
      </c>
    </row>
    <row r="9458" spans="1:13">
      <c r="A9458" s="1" t="s">
        <v>11475</v>
      </c>
      <c r="B9458">
        <v>1.58131515361546E-8</v>
      </c>
      <c r="C9458" s="1">
        <v>1.9368511207428499E-7</v>
      </c>
      <c r="D9458">
        <v>0.984375</v>
      </c>
      <c r="E9458">
        <v>0.89285714285714302</v>
      </c>
      <c r="F9458">
        <v>1</v>
      </c>
      <c r="G9458">
        <v>1</v>
      </c>
      <c r="H9458">
        <v>1</v>
      </c>
      <c r="I9458">
        <v>1</v>
      </c>
      <c r="J9458" s="1" t="s">
        <v>23229</v>
      </c>
      <c r="K9458" t="s">
        <v>23237</v>
      </c>
      <c r="L9458" t="s">
        <v>42160</v>
      </c>
      <c r="M9458" t="s">
        <v>42161</v>
      </c>
    </row>
    <row r="9459" spans="1:13">
      <c r="A9459" s="1" t="s">
        <v>11476</v>
      </c>
      <c r="B9459">
        <v>0</v>
      </c>
      <c r="C9459" s="1">
        <v>0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 s="1">
        <v>0</v>
      </c>
      <c r="K9459" t="s">
        <v>23238</v>
      </c>
      <c r="L9459" t="s">
        <v>42162</v>
      </c>
      <c r="M9459" t="s">
        <v>42163</v>
      </c>
    </row>
    <row r="9460" spans="1:13">
      <c r="A9460" s="1" t="s">
        <v>11477</v>
      </c>
      <c r="B9460">
        <v>1.15842289612225E-4</v>
      </c>
      <c r="C9460" s="1">
        <v>2.1824533348124501E-5</v>
      </c>
      <c r="D9460">
        <v>1</v>
      </c>
      <c r="E9460">
        <v>0.99479166666666696</v>
      </c>
      <c r="F9460">
        <v>0.88974358974359002</v>
      </c>
      <c r="G9460">
        <v>0.53448275862068995</v>
      </c>
      <c r="H9460">
        <v>0.95535714285714302</v>
      </c>
      <c r="I9460">
        <v>0.82799999999999996</v>
      </c>
      <c r="J9460" s="1">
        <v>1</v>
      </c>
      <c r="K9460" t="s">
        <v>23239</v>
      </c>
      <c r="L9460" t="s">
        <v>42164</v>
      </c>
      <c r="M9460" t="s">
        <v>42165</v>
      </c>
    </row>
    <row r="9461" spans="1:13">
      <c r="A9461" s="1" t="s">
        <v>11478</v>
      </c>
      <c r="B9461">
        <v>2.33305124851198E-5</v>
      </c>
      <c r="C9461" s="1">
        <v>2.7600645813204699E-5</v>
      </c>
      <c r="D9461">
        <v>1</v>
      </c>
      <c r="E9461">
        <v>1</v>
      </c>
      <c r="F9461">
        <v>1</v>
      </c>
      <c r="G9461">
        <v>0.32758620689655199</v>
      </c>
      <c r="H9461">
        <v>0.98630136986301398</v>
      </c>
      <c r="I9461">
        <v>0.77906976744186096</v>
      </c>
      <c r="J9461" s="1">
        <v>0</v>
      </c>
      <c r="K9461" t="s">
        <v>23238</v>
      </c>
      <c r="L9461" t="s">
        <v>42166</v>
      </c>
      <c r="M9461" t="s">
        <v>42167</v>
      </c>
    </row>
    <row r="9462" spans="1:13">
      <c r="A9462" s="1" t="s">
        <v>11479</v>
      </c>
      <c r="B9462">
        <v>5.6992461659228897E-5</v>
      </c>
      <c r="C9462" s="1">
        <v>2.2476118812176198E-6</v>
      </c>
      <c r="D9462">
        <v>0.47826086956521702</v>
      </c>
      <c r="E9462">
        <v>0.74137931034482796</v>
      </c>
      <c r="F9462">
        <v>0.36328125</v>
      </c>
      <c r="G9462">
        <v>0.79629629629629595</v>
      </c>
      <c r="H9462">
        <v>0.40909090909090901</v>
      </c>
      <c r="I9462">
        <v>0.55172413793103403</v>
      </c>
      <c r="J9462" s="1" t="s">
        <v>23229</v>
      </c>
      <c r="K9462" t="s">
        <v>23241</v>
      </c>
      <c r="L9462" t="s">
        <v>42168</v>
      </c>
      <c r="M9462" t="s">
        <v>42169</v>
      </c>
    </row>
    <row r="9463" spans="1:13">
      <c r="A9463" s="1" t="s">
        <v>11480</v>
      </c>
      <c r="B9463">
        <v>3.8525134894933299E-5</v>
      </c>
      <c r="C9463" s="1">
        <v>1.7069669353167001E-5</v>
      </c>
      <c r="D9463">
        <v>0.9375</v>
      </c>
      <c r="E9463">
        <v>0.984375</v>
      </c>
      <c r="F9463">
        <v>0.91794871794871802</v>
      </c>
      <c r="G9463">
        <v>0.97413793103448298</v>
      </c>
      <c r="H9463">
        <v>0.94247787610619504</v>
      </c>
      <c r="I9463">
        <v>0.95599999999999996</v>
      </c>
      <c r="J9463" s="1">
        <v>1</v>
      </c>
      <c r="K9463" t="s">
        <v>23241</v>
      </c>
      <c r="L9463" t="s">
        <v>42170</v>
      </c>
      <c r="M9463" t="s">
        <v>42171</v>
      </c>
    </row>
    <row r="9464" spans="1:13">
      <c r="A9464" s="1" t="s">
        <v>11481</v>
      </c>
      <c r="B9464">
        <v>5.2579121624374103E-6</v>
      </c>
      <c r="C9464" s="1">
        <v>1.3193118273506399E-6</v>
      </c>
      <c r="D9464">
        <v>0</v>
      </c>
      <c r="E9464">
        <v>0</v>
      </c>
      <c r="F9464">
        <v>5.7894736842105297E-2</v>
      </c>
      <c r="G9464">
        <v>0</v>
      </c>
      <c r="H9464">
        <v>0</v>
      </c>
      <c r="I9464">
        <v>0</v>
      </c>
      <c r="J9464" s="1">
        <v>0</v>
      </c>
      <c r="K9464" t="s">
        <v>23241</v>
      </c>
      <c r="L9464" t="s">
        <v>42172</v>
      </c>
      <c r="M9464" t="s">
        <v>42173</v>
      </c>
    </row>
    <row r="9465" spans="1:13">
      <c r="A9465" s="1" t="s">
        <v>11482</v>
      </c>
      <c r="B9465">
        <v>4.0554148472266699E-5</v>
      </c>
      <c r="C9465" s="1">
        <v>1.22942782017208E-6</v>
      </c>
      <c r="D9465">
        <v>0.89655172413793105</v>
      </c>
      <c r="E9465">
        <v>0.88461538461538503</v>
      </c>
      <c r="F9465">
        <v>0.96839080459770099</v>
      </c>
      <c r="G9465">
        <v>1</v>
      </c>
      <c r="H9465">
        <v>0.98958333333333304</v>
      </c>
      <c r="I9465">
        <v>1</v>
      </c>
      <c r="J9465" s="1" t="s">
        <v>23229</v>
      </c>
      <c r="K9465" t="s">
        <v>23238</v>
      </c>
      <c r="L9465" t="s">
        <v>42174</v>
      </c>
      <c r="M9465" t="s">
        <v>42175</v>
      </c>
    </row>
    <row r="9466" spans="1:13">
      <c r="A9466" s="1" t="s">
        <v>11483</v>
      </c>
      <c r="B9466">
        <v>5.2472365590950404E-7</v>
      </c>
      <c r="C9466" s="1">
        <v>1.66795687821818E-6</v>
      </c>
      <c r="D9466">
        <v>0</v>
      </c>
      <c r="E9466">
        <v>0</v>
      </c>
      <c r="F9466">
        <v>5.1075268817204297E-2</v>
      </c>
      <c r="G9466">
        <v>0</v>
      </c>
      <c r="H9466">
        <v>0</v>
      </c>
      <c r="I9466">
        <v>0</v>
      </c>
      <c r="J9466" s="1" t="s">
        <v>23229</v>
      </c>
      <c r="K9466" t="s">
        <v>23241</v>
      </c>
      <c r="L9466" t="s">
        <v>42176</v>
      </c>
      <c r="M9466" t="s">
        <v>42177</v>
      </c>
    </row>
    <row r="9467" spans="1:13">
      <c r="A9467" s="1" t="s">
        <v>11484</v>
      </c>
      <c r="B9467">
        <v>4.2008713879681702E-5</v>
      </c>
      <c r="C9467" s="1">
        <v>9.8299028303942807E-7</v>
      </c>
      <c r="D9467">
        <v>1</v>
      </c>
      <c r="E9467">
        <v>0.86309523809523803</v>
      </c>
      <c r="F9467">
        <v>1</v>
      </c>
      <c r="G9467">
        <v>1</v>
      </c>
      <c r="H9467">
        <v>1</v>
      </c>
      <c r="I9467">
        <v>1</v>
      </c>
      <c r="J9467" s="1" t="s">
        <v>23229</v>
      </c>
      <c r="K9467" t="s">
        <v>23241</v>
      </c>
      <c r="L9467" t="s">
        <v>42178</v>
      </c>
      <c r="M9467" t="s">
        <v>42179</v>
      </c>
    </row>
    <row r="9468" spans="1:13">
      <c r="A9468" s="1" t="s">
        <v>11485</v>
      </c>
      <c r="B9468">
        <v>1.38132518987195E-4</v>
      </c>
      <c r="C9468" s="1">
        <v>6.3300295956094104E-4</v>
      </c>
      <c r="D9468">
        <v>0.17499999999999999</v>
      </c>
      <c r="E9468">
        <v>2.6785714285714302E-2</v>
      </c>
      <c r="F9468">
        <v>3.2258064516128997E-2</v>
      </c>
      <c r="G9468">
        <v>0.66964285714285698</v>
      </c>
      <c r="H9468">
        <v>0.3203125</v>
      </c>
      <c r="I9468">
        <v>0.59174311926605505</v>
      </c>
      <c r="J9468" s="1">
        <v>0.9375</v>
      </c>
      <c r="K9468" t="s">
        <v>23240</v>
      </c>
      <c r="L9468" t="s">
        <v>42180</v>
      </c>
      <c r="M9468" t="s">
        <v>42181</v>
      </c>
    </row>
    <row r="9469" spans="1:13">
      <c r="A9469" s="1" t="s">
        <v>11486</v>
      </c>
      <c r="B9469">
        <v>1.3194503173049501E-4</v>
      </c>
      <c r="C9469" s="1">
        <v>1.8341667693011399E-6</v>
      </c>
      <c r="D9469">
        <v>0.97727272727272696</v>
      </c>
      <c r="E9469">
        <v>0.63749999999999996</v>
      </c>
      <c r="F9469">
        <v>1</v>
      </c>
      <c r="G9469">
        <v>0.33333333333333298</v>
      </c>
      <c r="H9469">
        <v>1</v>
      </c>
      <c r="I9469">
        <v>1</v>
      </c>
      <c r="J9469" s="1" t="s">
        <v>23229</v>
      </c>
      <c r="K9469" t="s">
        <v>23240</v>
      </c>
      <c r="L9469" t="s">
        <v>42182</v>
      </c>
      <c r="M9469" t="s">
        <v>42183</v>
      </c>
    </row>
    <row r="9470" spans="1:13">
      <c r="A9470" s="1" t="s">
        <v>11487</v>
      </c>
      <c r="B9470">
        <v>3.8250048330411702E-4</v>
      </c>
      <c r="C9470" s="1">
        <v>1.72471237578008E-5</v>
      </c>
      <c r="D9470">
        <v>0</v>
      </c>
      <c r="E9470">
        <v>0.36619718309859201</v>
      </c>
      <c r="F9470">
        <v>0</v>
      </c>
      <c r="G9470">
        <v>0</v>
      </c>
      <c r="H9470">
        <v>0</v>
      </c>
      <c r="I9470">
        <v>0</v>
      </c>
      <c r="J9470" s="1">
        <v>0</v>
      </c>
      <c r="K9470" t="s">
        <v>23241</v>
      </c>
      <c r="L9470" t="s">
        <v>42184</v>
      </c>
      <c r="M9470" t="s">
        <v>42185</v>
      </c>
    </row>
    <row r="9471" spans="1:13">
      <c r="A9471" s="1" t="s">
        <v>11488</v>
      </c>
      <c r="B9471">
        <v>3.09722053725467E-9</v>
      </c>
      <c r="C9471" s="1">
        <v>1.5240183634189401E-5</v>
      </c>
      <c r="D9471">
        <v>6.5217391304347797E-2</v>
      </c>
      <c r="E9471">
        <v>0.21604938271604901</v>
      </c>
      <c r="F9471">
        <v>1.7857142857142901E-2</v>
      </c>
      <c r="G9471">
        <v>0</v>
      </c>
      <c r="H9471">
        <v>1.6129032258064498E-2</v>
      </c>
      <c r="I9471">
        <v>1.20481927710843E-2</v>
      </c>
      <c r="J9471" s="1" t="s">
        <v>23229</v>
      </c>
      <c r="K9471" t="s">
        <v>23240</v>
      </c>
      <c r="L9471" t="s">
        <v>42186</v>
      </c>
      <c r="M9471" t="s">
        <v>42187</v>
      </c>
    </row>
    <row r="9472" spans="1:13">
      <c r="A9472" s="1" t="s">
        <v>11489</v>
      </c>
      <c r="B9472">
        <v>3.2636557086951799E-6</v>
      </c>
      <c r="C9472" s="1">
        <v>4.06565694176938E-7</v>
      </c>
      <c r="D9472">
        <v>0.173913043478261</v>
      </c>
      <c r="E9472">
        <v>0.11267605633802801</v>
      </c>
      <c r="F9472">
        <v>0.34782608695652201</v>
      </c>
      <c r="G9472">
        <v>0.27500000000000002</v>
      </c>
      <c r="H9472">
        <v>0.340659340659341</v>
      </c>
      <c r="I9472">
        <v>0.19402985074626899</v>
      </c>
      <c r="J9472" s="1">
        <v>7.1428571428571397E-2</v>
      </c>
      <c r="K9472" t="s">
        <v>23242</v>
      </c>
      <c r="L9472" t="s">
        <v>42188</v>
      </c>
      <c r="M9472" t="s">
        <v>42189</v>
      </c>
    </row>
    <row r="9473" spans="1:13">
      <c r="A9473" s="1" t="s">
        <v>11490</v>
      </c>
      <c r="B9473">
        <v>6.8996084752737597E-6</v>
      </c>
      <c r="C9473" s="1">
        <v>9.4386173404226105E-6</v>
      </c>
      <c r="D9473">
        <v>0</v>
      </c>
      <c r="E9473">
        <v>0</v>
      </c>
      <c r="F9473">
        <v>0</v>
      </c>
      <c r="G9473">
        <v>7.2916666666666699E-2</v>
      </c>
      <c r="H9473">
        <v>0</v>
      </c>
      <c r="I9473">
        <v>8.5227272727272693E-2</v>
      </c>
      <c r="J9473" s="1">
        <v>0</v>
      </c>
      <c r="K9473" t="s">
        <v>23242</v>
      </c>
      <c r="L9473" t="s">
        <v>42190</v>
      </c>
      <c r="M9473" t="s">
        <v>42191</v>
      </c>
    </row>
    <row r="9474" spans="1:13">
      <c r="A9474" s="1" t="s">
        <v>11491</v>
      </c>
      <c r="B9474">
        <v>1.1439183288921199E-5</v>
      </c>
      <c r="C9474" s="1">
        <v>8.2015509112874505E-5</v>
      </c>
      <c r="D9474">
        <v>0.5</v>
      </c>
      <c r="E9474">
        <v>0.30434782608695699</v>
      </c>
      <c r="F9474">
        <v>0.15384615384615399</v>
      </c>
      <c r="G9474">
        <v>9.0909090909090898E-2</v>
      </c>
      <c r="H9474">
        <v>0.5</v>
      </c>
      <c r="I9474">
        <v>0.2109375</v>
      </c>
      <c r="J9474" s="1" t="s">
        <v>23229</v>
      </c>
      <c r="K9474" t="s">
        <v>23240</v>
      </c>
      <c r="L9474" t="s">
        <v>42192</v>
      </c>
      <c r="M9474" t="s">
        <v>42193</v>
      </c>
    </row>
    <row r="9475" spans="1:13">
      <c r="A9475" s="1" t="s">
        <v>11492</v>
      </c>
      <c r="B9475">
        <v>2.4783894580637899E-5</v>
      </c>
      <c r="C9475" s="1">
        <v>9.4667816999595405E-6</v>
      </c>
      <c r="D9475">
        <v>0.91666666666666696</v>
      </c>
      <c r="E9475">
        <v>0.99019607843137303</v>
      </c>
      <c r="F9475">
        <v>0.49418604651162801</v>
      </c>
      <c r="G9475">
        <v>0.97560975609756095</v>
      </c>
      <c r="H9475">
        <v>0.31609195402298901</v>
      </c>
      <c r="I9475">
        <v>0.84574468085106402</v>
      </c>
      <c r="J9475" s="1" t="s">
        <v>23229</v>
      </c>
      <c r="K9475" t="s">
        <v>23238</v>
      </c>
      <c r="L9475" t="s">
        <v>42194</v>
      </c>
      <c r="M9475" t="s">
        <v>42195</v>
      </c>
    </row>
    <row r="9476" spans="1:13">
      <c r="A9476" s="1" t="s">
        <v>11493</v>
      </c>
      <c r="B9476">
        <v>5.1415388948815102E-6</v>
      </c>
      <c r="C9476" s="1">
        <v>1.7170406297626101E-5</v>
      </c>
      <c r="D9476">
        <v>0</v>
      </c>
      <c r="E9476">
        <v>0</v>
      </c>
      <c r="F9476">
        <v>0</v>
      </c>
      <c r="G9476">
        <v>0.71111111111111103</v>
      </c>
      <c r="H9476">
        <v>0.13793103448275901</v>
      </c>
      <c r="I9476">
        <v>8.55263157894737E-2</v>
      </c>
      <c r="J9476" s="1" t="s">
        <v>23229</v>
      </c>
      <c r="K9476" t="s">
        <v>23241</v>
      </c>
      <c r="L9476" t="s">
        <v>42196</v>
      </c>
      <c r="M9476" t="s">
        <v>42197</v>
      </c>
    </row>
    <row r="9477" spans="1:13">
      <c r="A9477" s="1" t="s">
        <v>11494</v>
      </c>
      <c r="B9477">
        <v>9.0241604149884694E-6</v>
      </c>
      <c r="C9477" s="1">
        <v>7.7935758692422792E-6</v>
      </c>
      <c r="D9477">
        <v>0.91071428571428603</v>
      </c>
      <c r="E9477">
        <v>1</v>
      </c>
      <c r="F9477">
        <v>0.86944444444444402</v>
      </c>
      <c r="G9477">
        <v>0.98148148148148195</v>
      </c>
      <c r="H9477">
        <v>0.75454545454545496</v>
      </c>
      <c r="I9477">
        <v>0.88317757009345799</v>
      </c>
      <c r="J9477" s="1">
        <v>1</v>
      </c>
      <c r="K9477" t="s">
        <v>23241</v>
      </c>
      <c r="L9477" t="s">
        <v>42198</v>
      </c>
      <c r="M9477" t="s">
        <v>42199</v>
      </c>
    </row>
    <row r="9478" spans="1:13">
      <c r="A9478" s="1" t="s">
        <v>11495</v>
      </c>
      <c r="B9478">
        <v>6.64641084803835E-8</v>
      </c>
      <c r="C9478" s="1">
        <v>2.3962922189250699E-7</v>
      </c>
      <c r="D9478">
        <v>1</v>
      </c>
      <c r="E9478">
        <v>1</v>
      </c>
      <c r="F9478">
        <v>0.99390243902439002</v>
      </c>
      <c r="G9478">
        <v>0.90625</v>
      </c>
      <c r="H9478">
        <v>1</v>
      </c>
      <c r="I9478">
        <v>0.92682926829268297</v>
      </c>
      <c r="J9478" s="1">
        <v>1</v>
      </c>
      <c r="K9478" t="s">
        <v>23240</v>
      </c>
      <c r="L9478" t="s">
        <v>42200</v>
      </c>
      <c r="M9478" t="s">
        <v>42201</v>
      </c>
    </row>
    <row r="9479" spans="1:13">
      <c r="A9479" s="1" t="s">
        <v>11496</v>
      </c>
      <c r="B9479">
        <v>4.9942863488522903E-6</v>
      </c>
      <c r="C9479" s="1">
        <v>1.5228892051516101E-5</v>
      </c>
      <c r="D9479">
        <v>0.85185185185185197</v>
      </c>
      <c r="E9479">
        <v>0.98809523809523803</v>
      </c>
      <c r="F9479">
        <v>0.91007194244604295</v>
      </c>
      <c r="G9479">
        <v>1</v>
      </c>
      <c r="H9479">
        <v>0.98181818181818203</v>
      </c>
      <c r="I9479">
        <v>1</v>
      </c>
      <c r="J9479" s="1" t="s">
        <v>23229</v>
      </c>
      <c r="K9479" t="s">
        <v>23239</v>
      </c>
      <c r="L9479" t="s">
        <v>42202</v>
      </c>
      <c r="M9479" t="s">
        <v>42203</v>
      </c>
    </row>
    <row r="9480" spans="1:13">
      <c r="A9480" s="1" t="s">
        <v>11497</v>
      </c>
      <c r="B9480">
        <v>3.6282247777480597E-5</v>
      </c>
      <c r="C9480" s="1">
        <v>2.5240052822096702E-5</v>
      </c>
      <c r="D9480">
        <v>0.94230769230769196</v>
      </c>
      <c r="E9480">
        <v>0.68072289156626498</v>
      </c>
      <c r="F9480">
        <v>0.89751552795031098</v>
      </c>
      <c r="G9480">
        <v>1</v>
      </c>
      <c r="H9480">
        <v>0.99333333333333296</v>
      </c>
      <c r="I9480">
        <v>1</v>
      </c>
      <c r="J9480" s="1">
        <v>1</v>
      </c>
      <c r="K9480" t="s">
        <v>23241</v>
      </c>
      <c r="L9480" t="s">
        <v>42204</v>
      </c>
      <c r="M9480" t="s">
        <v>42205</v>
      </c>
    </row>
    <row r="9481" spans="1:13">
      <c r="A9481" s="1" t="s">
        <v>11498</v>
      </c>
      <c r="B9481">
        <v>3.4995375489561603E-5</v>
      </c>
      <c r="C9481" s="1">
        <v>3.8516175119812303E-5</v>
      </c>
      <c r="D9481">
        <v>0</v>
      </c>
      <c r="E9481">
        <v>0</v>
      </c>
      <c r="F9481">
        <v>9.6858638743455502E-2</v>
      </c>
      <c r="G9481">
        <v>0</v>
      </c>
      <c r="H9481">
        <v>3.9823008849557501E-2</v>
      </c>
      <c r="I9481">
        <v>2.32558139534884E-2</v>
      </c>
      <c r="J9481" s="1" t="s">
        <v>23229</v>
      </c>
      <c r="K9481" t="s">
        <v>23238</v>
      </c>
      <c r="L9481" t="s">
        <v>42206</v>
      </c>
      <c r="M9481" t="s">
        <v>42207</v>
      </c>
    </row>
    <row r="9482" spans="1:13">
      <c r="A9482" s="1" t="s">
        <v>11499</v>
      </c>
      <c r="B9482">
        <v>1.2288758726913601E-4</v>
      </c>
      <c r="C9482" s="1">
        <v>3.1635162131258999E-7</v>
      </c>
      <c r="D9482">
        <v>1</v>
      </c>
      <c r="E9482">
        <v>0.89772727272727304</v>
      </c>
      <c r="F9482">
        <v>0.99698795180722899</v>
      </c>
      <c r="G9482">
        <v>1</v>
      </c>
      <c r="H9482">
        <v>0.99137931034482796</v>
      </c>
      <c r="I9482">
        <v>0.97619047619047605</v>
      </c>
      <c r="J9482" s="1">
        <v>0.7</v>
      </c>
      <c r="K9482" t="s">
        <v>23241</v>
      </c>
      <c r="L9482" t="s">
        <v>42208</v>
      </c>
      <c r="M9482" t="s">
        <v>42209</v>
      </c>
    </row>
    <row r="9483" spans="1:13">
      <c r="A9483" s="1" t="s">
        <v>11500</v>
      </c>
      <c r="B9483">
        <v>6.6153596466743798E-7</v>
      </c>
      <c r="C9483" s="1">
        <v>1.1842872261324601E-5</v>
      </c>
      <c r="D9483">
        <v>0.921875</v>
      </c>
      <c r="E9483">
        <v>0.97916666666666696</v>
      </c>
      <c r="F9483">
        <v>0.979487179487179</v>
      </c>
      <c r="G9483">
        <v>0.73275862068965503</v>
      </c>
      <c r="H9483">
        <v>0.98672566371681403</v>
      </c>
      <c r="I9483">
        <v>0.94672131147541005</v>
      </c>
      <c r="J9483" s="1">
        <v>0.95454545454545503</v>
      </c>
      <c r="K9483" t="s">
        <v>23242</v>
      </c>
      <c r="L9483" t="s">
        <v>42210</v>
      </c>
      <c r="M9483" t="s">
        <v>42211</v>
      </c>
    </row>
    <row r="9484" spans="1:13">
      <c r="A9484" s="1" t="s">
        <v>11501</v>
      </c>
      <c r="B9484">
        <v>1.6207451546917302E-5</v>
      </c>
      <c r="C9484" s="1">
        <v>2.6373186739233701E-6</v>
      </c>
      <c r="D9484">
        <v>0.91666666666666696</v>
      </c>
      <c r="E9484">
        <v>0.82291666666666696</v>
      </c>
      <c r="F9484">
        <v>0.75</v>
      </c>
      <c r="G9484">
        <v>1</v>
      </c>
      <c r="H9484">
        <v>0.84782608695652195</v>
      </c>
      <c r="I9484">
        <v>1</v>
      </c>
      <c r="J9484" s="1">
        <v>1</v>
      </c>
      <c r="K9484" t="s">
        <v>23238</v>
      </c>
      <c r="L9484" t="s">
        <v>42212</v>
      </c>
      <c r="M9484" t="s">
        <v>42213</v>
      </c>
    </row>
    <row r="9485" spans="1:13">
      <c r="A9485" s="1" t="s">
        <v>11502</v>
      </c>
      <c r="B9485">
        <v>5.2220527898954901E-5</v>
      </c>
      <c r="C9485" s="1">
        <v>4.2785228984538399E-6</v>
      </c>
      <c r="D9485">
        <v>0.24</v>
      </c>
      <c r="E9485">
        <v>0.60256410256410298</v>
      </c>
      <c r="F9485">
        <v>0.50671140939597303</v>
      </c>
      <c r="G9485">
        <v>0.17647058823529399</v>
      </c>
      <c r="H9485">
        <v>0.221518987341772</v>
      </c>
      <c r="I9485">
        <v>0.24390243902438999</v>
      </c>
      <c r="J9485" s="1" t="s">
        <v>23229</v>
      </c>
      <c r="K9485" t="s">
        <v>23239</v>
      </c>
      <c r="L9485" t="s">
        <v>42214</v>
      </c>
      <c r="M9485" t="s">
        <v>42215</v>
      </c>
    </row>
    <row r="9486" spans="1:13">
      <c r="A9486" s="1" t="s">
        <v>11503</v>
      </c>
      <c r="B9486">
        <v>5.7326638899482601E-5</v>
      </c>
      <c r="C9486" s="1">
        <v>1.44086279559853E-5</v>
      </c>
      <c r="D9486">
        <v>0.04</v>
      </c>
      <c r="E9486">
        <v>0.15517241379310301</v>
      </c>
      <c r="F9486">
        <v>8.5820895522388099E-2</v>
      </c>
      <c r="G9486">
        <v>0.16666666666666699</v>
      </c>
      <c r="H9486">
        <v>0.13815789473684201</v>
      </c>
      <c r="I9486">
        <v>0.115853658536585</v>
      </c>
      <c r="J9486" s="1">
        <v>0</v>
      </c>
      <c r="K9486" t="s">
        <v>23238</v>
      </c>
      <c r="L9486" t="s">
        <v>42216</v>
      </c>
      <c r="M9486" t="s">
        <v>42217</v>
      </c>
    </row>
    <row r="9487" spans="1:13">
      <c r="A9487" s="1" t="s">
        <v>11504</v>
      </c>
      <c r="B9487">
        <v>2.5086743377971599E-5</v>
      </c>
      <c r="C9487" s="1">
        <v>2.31891190109361E-5</v>
      </c>
      <c r="D9487">
        <v>0</v>
      </c>
      <c r="E9487">
        <v>5.3763440860215101E-3</v>
      </c>
      <c r="F9487">
        <v>0.12258064516129</v>
      </c>
      <c r="G9487">
        <v>1.8181818181818198E-2</v>
      </c>
      <c r="H9487">
        <v>5.7522123893805302E-2</v>
      </c>
      <c r="I9487">
        <v>8.1300813008130093E-2</v>
      </c>
      <c r="J9487" s="1">
        <v>0</v>
      </c>
      <c r="K9487" t="s">
        <v>23240</v>
      </c>
      <c r="L9487" t="s">
        <v>42218</v>
      </c>
      <c r="M9487" t="s">
        <v>42219</v>
      </c>
    </row>
    <row r="9488" spans="1:13">
      <c r="A9488" s="1" t="s">
        <v>11505</v>
      </c>
      <c r="B9488">
        <v>1.7726690961807199E-5</v>
      </c>
      <c r="C9488" s="1">
        <v>9.1025386304114094E-5</v>
      </c>
      <c r="D9488">
        <v>1</v>
      </c>
      <c r="E9488">
        <v>0.99479166666666696</v>
      </c>
      <c r="F9488">
        <v>1</v>
      </c>
      <c r="G9488">
        <v>0.70192307692307698</v>
      </c>
      <c r="H9488">
        <v>0.97959183673469397</v>
      </c>
      <c r="I9488">
        <v>0.84895833333333304</v>
      </c>
      <c r="J9488" s="1">
        <v>1</v>
      </c>
      <c r="K9488" t="s">
        <v>23238</v>
      </c>
      <c r="L9488" t="s">
        <v>42220</v>
      </c>
      <c r="M9488" t="s">
        <v>42221</v>
      </c>
    </row>
    <row r="9489" spans="1:13">
      <c r="A9489" s="1" t="s">
        <v>11506</v>
      </c>
      <c r="B9489">
        <v>3.2150536230280799E-6</v>
      </c>
      <c r="C9489" s="1">
        <v>4.0484143587009999E-5</v>
      </c>
      <c r="D9489">
        <v>1</v>
      </c>
      <c r="E9489">
        <v>1</v>
      </c>
      <c r="F9489">
        <v>1</v>
      </c>
      <c r="G9489">
        <v>0.85576923076923095</v>
      </c>
      <c r="H9489">
        <v>0.953125</v>
      </c>
      <c r="I9489">
        <v>0.92361111111111105</v>
      </c>
      <c r="J9489" s="1">
        <v>1</v>
      </c>
      <c r="K9489" t="s">
        <v>23238</v>
      </c>
      <c r="L9489" t="s">
        <v>42222</v>
      </c>
      <c r="M9489" t="s">
        <v>42223</v>
      </c>
    </row>
    <row r="9490" spans="1:13">
      <c r="A9490" s="1" t="s">
        <v>11507</v>
      </c>
      <c r="B9490">
        <v>1.0354520994098901E-5</v>
      </c>
      <c r="C9490" s="1">
        <v>1.14864803887607E-5</v>
      </c>
      <c r="D9490">
        <v>0.53703703703703698</v>
      </c>
      <c r="E9490">
        <v>0.92168674698795205</v>
      </c>
      <c r="F9490">
        <v>0.95402298850574696</v>
      </c>
      <c r="G9490">
        <v>0.81034482758620696</v>
      </c>
      <c r="H9490">
        <v>0.89285714285714302</v>
      </c>
      <c r="I9490">
        <v>0.92708333333333304</v>
      </c>
      <c r="J9490" s="1" t="s">
        <v>23229</v>
      </c>
      <c r="K9490" t="s">
        <v>23239</v>
      </c>
      <c r="L9490" t="s">
        <v>42224</v>
      </c>
      <c r="M9490" t="s">
        <v>42225</v>
      </c>
    </row>
    <row r="9491" spans="1:13">
      <c r="A9491" s="1" t="s">
        <v>11508</v>
      </c>
      <c r="B9491">
        <v>1.07075949836905E-4</v>
      </c>
      <c r="C9491" s="1">
        <v>1.16291281673887E-3</v>
      </c>
      <c r="D9491">
        <v>3.125E-2</v>
      </c>
      <c r="E9491">
        <v>5.2083333333333296E-3</v>
      </c>
      <c r="F9491">
        <v>7.9487179487179496E-2</v>
      </c>
      <c r="G9491">
        <v>0.157894736842105</v>
      </c>
      <c r="H9491">
        <v>0.179824561403509</v>
      </c>
      <c r="I9491">
        <v>0.5</v>
      </c>
      <c r="J9491" s="1">
        <v>0</v>
      </c>
      <c r="K9491" t="s">
        <v>23238</v>
      </c>
      <c r="L9491" t="s">
        <v>42226</v>
      </c>
      <c r="M9491" t="s">
        <v>42227</v>
      </c>
    </row>
    <row r="9492" spans="1:13">
      <c r="A9492" s="1" t="s">
        <v>11509</v>
      </c>
      <c r="B9492">
        <v>2.5322814278290403E-4</v>
      </c>
      <c r="C9492" s="1">
        <v>1.5474801954200299E-4</v>
      </c>
      <c r="D9492">
        <v>0</v>
      </c>
      <c r="E9492">
        <v>0</v>
      </c>
      <c r="F9492">
        <v>0.28974358974358999</v>
      </c>
      <c r="G9492">
        <v>0.06</v>
      </c>
      <c r="H9492">
        <v>0.30841121495327101</v>
      </c>
      <c r="I9492">
        <v>0.15346534653465299</v>
      </c>
      <c r="J9492" s="1">
        <v>0</v>
      </c>
      <c r="K9492" t="s">
        <v>23241</v>
      </c>
      <c r="L9492" t="s">
        <v>42228</v>
      </c>
      <c r="M9492" t="s">
        <v>42229</v>
      </c>
    </row>
    <row r="9493" spans="1:13">
      <c r="A9493" s="1" t="s">
        <v>11510</v>
      </c>
      <c r="B9493">
        <v>1.2085297275800101E-8</v>
      </c>
      <c r="C9493" s="1">
        <v>4.2331658702664999E-6</v>
      </c>
      <c r="D9493">
        <v>0.98333333333333295</v>
      </c>
      <c r="E9493">
        <v>1</v>
      </c>
      <c r="F9493">
        <v>1</v>
      </c>
      <c r="G9493">
        <v>0.98148148148148195</v>
      </c>
      <c r="H9493">
        <v>0.99082568807339499</v>
      </c>
      <c r="I9493">
        <v>0.986363636363636</v>
      </c>
      <c r="J9493" s="1">
        <v>1</v>
      </c>
      <c r="K9493" t="s">
        <v>23238</v>
      </c>
      <c r="L9493" t="s">
        <v>42230</v>
      </c>
      <c r="M9493" t="s">
        <v>42231</v>
      </c>
    </row>
    <row r="9494" spans="1:13">
      <c r="A9494" s="1" t="s">
        <v>11511</v>
      </c>
      <c r="B9494">
        <v>1.60050445880178E-6</v>
      </c>
      <c r="C9494" s="1">
        <v>6.2801368308494701E-6</v>
      </c>
      <c r="D9494">
        <v>1</v>
      </c>
      <c r="E9494">
        <v>1</v>
      </c>
      <c r="F9494">
        <v>1</v>
      </c>
      <c r="G9494">
        <v>0.99137931034482796</v>
      </c>
      <c r="H9494">
        <v>0.99561403508771895</v>
      </c>
      <c r="I9494">
        <v>0.967741935483871</v>
      </c>
      <c r="J9494" s="1">
        <v>1</v>
      </c>
      <c r="K9494" t="s">
        <v>23238</v>
      </c>
      <c r="L9494" t="s">
        <v>42232</v>
      </c>
      <c r="M9494" t="s">
        <v>42233</v>
      </c>
    </row>
    <row r="9495" spans="1:13">
      <c r="A9495" s="1" t="s">
        <v>11512</v>
      </c>
      <c r="B9495">
        <v>2.3759842914607301E-6</v>
      </c>
      <c r="C9495" s="1">
        <v>9.3240705128054004E-6</v>
      </c>
      <c r="D9495">
        <v>0.88888888888888895</v>
      </c>
      <c r="E9495">
        <v>0.809782608695652</v>
      </c>
      <c r="F9495">
        <v>0.95108695652173902</v>
      </c>
      <c r="G9495">
        <v>0.84210526315789502</v>
      </c>
      <c r="H9495">
        <v>0.840425531914894</v>
      </c>
      <c r="I9495">
        <v>0.92741935483870996</v>
      </c>
      <c r="J9495" s="1" t="s">
        <v>23229</v>
      </c>
      <c r="K9495" t="s">
        <v>23241</v>
      </c>
      <c r="L9495" t="s">
        <v>42234</v>
      </c>
      <c r="M9495" t="s">
        <v>42235</v>
      </c>
    </row>
    <row r="9496" spans="1:13">
      <c r="A9496" s="1" t="s">
        <v>11513</v>
      </c>
      <c r="B9496">
        <v>1.1657858843051299E-7</v>
      </c>
      <c r="C9496" s="1">
        <v>1.39261031264466E-6</v>
      </c>
      <c r="D9496">
        <v>0</v>
      </c>
      <c r="E9496">
        <v>0</v>
      </c>
      <c r="F9496">
        <v>3.0120481927710802E-3</v>
      </c>
      <c r="G9496">
        <v>3.5714285714285698E-2</v>
      </c>
      <c r="H9496">
        <v>7.8125E-3</v>
      </c>
      <c r="I9496">
        <v>2.32558139534884E-2</v>
      </c>
      <c r="J9496" s="1">
        <v>1</v>
      </c>
      <c r="K9496" t="s">
        <v>23240</v>
      </c>
      <c r="L9496" t="s">
        <v>42236</v>
      </c>
      <c r="M9496" t="s">
        <v>42237</v>
      </c>
    </row>
    <row r="9497" spans="1:13">
      <c r="A9497" s="1" t="s">
        <v>11514</v>
      </c>
      <c r="B9497">
        <v>2.1139449177828001E-5</v>
      </c>
      <c r="C9497" s="1">
        <v>6.8996799471552302E-6</v>
      </c>
      <c r="D9497">
        <v>0.46153846153846201</v>
      </c>
      <c r="E9497">
        <v>0.68518518518518501</v>
      </c>
      <c r="F9497">
        <v>0.80693069306930698</v>
      </c>
      <c r="G9497">
        <v>0.63636363636363602</v>
      </c>
      <c r="H9497">
        <v>0.88372093023255804</v>
      </c>
      <c r="I9497">
        <v>0.42</v>
      </c>
      <c r="J9497" s="1">
        <v>1</v>
      </c>
      <c r="K9497" t="s">
        <v>23239</v>
      </c>
      <c r="L9497" t="s">
        <v>42238</v>
      </c>
      <c r="M9497" t="s">
        <v>42239</v>
      </c>
    </row>
    <row r="9498" spans="1:13">
      <c r="A9498" s="1" t="s">
        <v>11515</v>
      </c>
      <c r="B9498">
        <v>1.2242636318031699E-7</v>
      </c>
      <c r="C9498" s="1">
        <v>9.0967662736907493E-6</v>
      </c>
      <c r="D9498">
        <v>6.0000000000000053E-2</v>
      </c>
      <c r="E9498">
        <v>0</v>
      </c>
      <c r="F9498">
        <v>0.19230769230769196</v>
      </c>
      <c r="G9498">
        <v>0</v>
      </c>
      <c r="H9498">
        <v>0.16666666666666696</v>
      </c>
      <c r="I9498">
        <v>0</v>
      </c>
      <c r="J9498" s="1">
        <v>0</v>
      </c>
      <c r="K9498" t="s">
        <v>23245</v>
      </c>
      <c r="L9498" t="s">
        <v>42240</v>
      </c>
      <c r="M9498" t="s">
        <v>42241</v>
      </c>
    </row>
    <row r="9499" spans="1:13">
      <c r="A9499" s="1" t="s">
        <v>11516</v>
      </c>
      <c r="B9499">
        <v>4.5354420951875999E-4</v>
      </c>
      <c r="C9499" s="1">
        <v>3.5928751340922203E-5</v>
      </c>
      <c r="D9499">
        <v>0.84375</v>
      </c>
      <c r="E9499">
        <v>0.64583333333333304</v>
      </c>
      <c r="F9499">
        <v>0.992307692307692</v>
      </c>
      <c r="G9499">
        <v>0.99137931034482796</v>
      </c>
      <c r="H9499">
        <v>0.99561403508771895</v>
      </c>
      <c r="I9499">
        <v>0.99193548387096797</v>
      </c>
      <c r="J9499" s="1">
        <v>1</v>
      </c>
      <c r="K9499" t="s">
        <v>23238</v>
      </c>
      <c r="L9499" t="s">
        <v>42242</v>
      </c>
      <c r="M9499" t="s">
        <v>42243</v>
      </c>
    </row>
    <row r="9500" spans="1:13">
      <c r="A9500" s="1" t="s">
        <v>11517</v>
      </c>
      <c r="B9500">
        <v>3.7499051294118099E-8</v>
      </c>
      <c r="C9500" s="1">
        <v>3.0577549072103899E-4</v>
      </c>
      <c r="D9500">
        <v>0.984375</v>
      </c>
      <c r="E9500">
        <v>0.95833333333333304</v>
      </c>
      <c r="F9500">
        <v>1</v>
      </c>
      <c r="G9500">
        <v>1</v>
      </c>
      <c r="H9500">
        <v>0.96464646464646497</v>
      </c>
      <c r="I9500">
        <v>0.84210526315789502</v>
      </c>
      <c r="J9500" s="1">
        <v>0.95454545454545503</v>
      </c>
      <c r="K9500" t="s">
        <v>23241</v>
      </c>
      <c r="L9500" t="s">
        <v>42244</v>
      </c>
      <c r="M9500" t="s">
        <v>42245</v>
      </c>
    </row>
    <row r="9501" spans="1:13">
      <c r="A9501" s="1" t="s">
        <v>11518</v>
      </c>
      <c r="B9501">
        <v>4.3743516960628902E-8</v>
      </c>
      <c r="C9501" s="1">
        <v>1.2000593148299099E-6</v>
      </c>
      <c r="D9501">
        <v>0</v>
      </c>
      <c r="E9501">
        <v>5.31914893617021E-3</v>
      </c>
      <c r="F9501">
        <v>0</v>
      </c>
      <c r="G9501">
        <v>0</v>
      </c>
      <c r="H9501">
        <v>1.33928571428571E-2</v>
      </c>
      <c r="I9501">
        <v>4.95049504950495E-2</v>
      </c>
      <c r="J9501" s="1" t="s">
        <v>23229</v>
      </c>
      <c r="K9501" t="s">
        <v>23238</v>
      </c>
      <c r="L9501" t="s">
        <v>42246</v>
      </c>
      <c r="M9501" t="s">
        <v>42247</v>
      </c>
    </row>
    <row r="9502" spans="1:13">
      <c r="A9502" s="1" t="s">
        <v>11519</v>
      </c>
      <c r="B9502">
        <v>6.6533264846523302E-7</v>
      </c>
      <c r="C9502" s="1">
        <v>6.85788609016842E-6</v>
      </c>
      <c r="D9502">
        <v>0.8125</v>
      </c>
      <c r="E9502">
        <v>0.87288135593220295</v>
      </c>
      <c r="F9502">
        <v>0.98876404494381998</v>
      </c>
      <c r="G9502">
        <v>1</v>
      </c>
      <c r="H9502">
        <v>0.957317073170732</v>
      </c>
      <c r="I9502">
        <v>0.98026315789473695</v>
      </c>
      <c r="J9502" s="1">
        <v>1</v>
      </c>
      <c r="K9502" t="s">
        <v>23238</v>
      </c>
      <c r="L9502" t="s">
        <v>42248</v>
      </c>
      <c r="M9502" t="s">
        <v>42249</v>
      </c>
    </row>
    <row r="9503" spans="1:13">
      <c r="A9503" s="1" t="s">
        <v>11520</v>
      </c>
      <c r="B9503">
        <v>1.9483707556009099E-6</v>
      </c>
      <c r="C9503" s="1">
        <v>9.4333855610347298E-6</v>
      </c>
      <c r="D9503">
        <v>1.72413793103448E-2</v>
      </c>
      <c r="E9503">
        <v>7.8313253012048195E-2</v>
      </c>
      <c r="F9503">
        <v>2.23214285714286E-2</v>
      </c>
      <c r="G9503">
        <v>4.5454545454545497E-2</v>
      </c>
      <c r="H9503">
        <v>3.8888888888888903E-2</v>
      </c>
      <c r="I9503">
        <v>9.8484848484848495E-2</v>
      </c>
      <c r="J9503" s="1">
        <v>0</v>
      </c>
      <c r="K9503" t="s">
        <v>23239</v>
      </c>
      <c r="L9503" t="s">
        <v>42250</v>
      </c>
      <c r="M9503" t="s">
        <v>42251</v>
      </c>
    </row>
    <row r="9504" spans="1:13">
      <c r="A9504" s="1" t="s">
        <v>11521</v>
      </c>
      <c r="B9504">
        <v>2.0881175053315799E-5</v>
      </c>
      <c r="C9504" s="1">
        <v>9.0045731063278595E-5</v>
      </c>
      <c r="D9504">
        <v>0.74</v>
      </c>
      <c r="E9504">
        <v>0.97435897435897445</v>
      </c>
      <c r="F9504">
        <v>0.96666666666666667</v>
      </c>
      <c r="G9504">
        <v>0.93902439024390238</v>
      </c>
      <c r="H9504">
        <v>0.949438202247191</v>
      </c>
      <c r="I9504">
        <v>0.59836065573770503</v>
      </c>
      <c r="J9504" s="1">
        <v>1</v>
      </c>
      <c r="K9504" t="s">
        <v>23245</v>
      </c>
      <c r="L9504" t="s">
        <v>42252</v>
      </c>
      <c r="M9504" t="s">
        <v>42253</v>
      </c>
    </row>
    <row r="9505" spans="1:13">
      <c r="A9505" s="1" t="s">
        <v>11522</v>
      </c>
      <c r="B9505">
        <v>1.70478371225511E-4</v>
      </c>
      <c r="C9505" s="1">
        <v>6.34253766052619E-4</v>
      </c>
      <c r="D9505">
        <v>0.64285714285714302</v>
      </c>
      <c r="E9505">
        <v>0.310975609756098</v>
      </c>
      <c r="F9505">
        <v>0.75819672131147497</v>
      </c>
      <c r="G9505">
        <v>0.18269230769230799</v>
      </c>
      <c r="H9505">
        <v>0.35849056603773599</v>
      </c>
      <c r="I9505">
        <v>0.210280373831776</v>
      </c>
      <c r="J9505" s="1">
        <v>0</v>
      </c>
      <c r="K9505" t="s">
        <v>23241</v>
      </c>
      <c r="L9505" t="s">
        <v>42254</v>
      </c>
      <c r="M9505" t="s">
        <v>42255</v>
      </c>
    </row>
    <row r="9506" spans="1:13">
      <c r="A9506" s="1" t="s">
        <v>11523</v>
      </c>
      <c r="B9506">
        <v>2.5907134443857698E-4</v>
      </c>
      <c r="C9506" s="1">
        <v>2.3123737645350701E-5</v>
      </c>
      <c r="D9506">
        <v>0</v>
      </c>
      <c r="E9506">
        <v>0.24479166666666699</v>
      </c>
      <c r="F9506">
        <v>5.31914893617021E-3</v>
      </c>
      <c r="G9506">
        <v>0</v>
      </c>
      <c r="H9506">
        <v>0</v>
      </c>
      <c r="I9506">
        <v>4.5045045045045001E-3</v>
      </c>
      <c r="J9506" s="1">
        <v>0</v>
      </c>
      <c r="K9506" t="s">
        <v>23241</v>
      </c>
      <c r="L9506" t="s">
        <v>42256</v>
      </c>
      <c r="M9506" t="s">
        <v>42257</v>
      </c>
    </row>
    <row r="9507" spans="1:13">
      <c r="A9507" s="1" t="s">
        <v>11524</v>
      </c>
      <c r="B9507">
        <v>2.0772551566384899E-4</v>
      </c>
      <c r="C9507" s="1">
        <v>1.20968681586612E-4</v>
      </c>
      <c r="D9507">
        <v>1</v>
      </c>
      <c r="E9507">
        <v>0.99479166666666696</v>
      </c>
      <c r="F9507">
        <v>0.69487179487179496</v>
      </c>
      <c r="G9507">
        <v>0.69298245614035103</v>
      </c>
      <c r="H9507">
        <v>0.96017699115044297</v>
      </c>
      <c r="I9507">
        <v>0.85294117647058798</v>
      </c>
      <c r="J9507" s="1">
        <v>1</v>
      </c>
      <c r="K9507" t="s">
        <v>23239</v>
      </c>
      <c r="L9507" t="s">
        <v>42258</v>
      </c>
      <c r="M9507" t="s">
        <v>42259</v>
      </c>
    </row>
    <row r="9508" spans="1:13">
      <c r="A9508" s="1" t="s">
        <v>11525</v>
      </c>
      <c r="B9508">
        <v>3.29862516617842E-6</v>
      </c>
      <c r="C9508" s="1">
        <v>9.0826135069514405E-6</v>
      </c>
      <c r="D9508">
        <v>0</v>
      </c>
      <c r="E9508">
        <v>0</v>
      </c>
      <c r="F9508">
        <v>0</v>
      </c>
      <c r="G9508">
        <v>8.7719298245613996E-3</v>
      </c>
      <c r="H9508">
        <v>1.35135135135135E-2</v>
      </c>
      <c r="I9508">
        <v>8.5365853658536606E-2</v>
      </c>
      <c r="J9508" s="1">
        <v>0</v>
      </c>
      <c r="K9508" t="s">
        <v>23242</v>
      </c>
      <c r="L9508" t="s">
        <v>42260</v>
      </c>
      <c r="M9508" t="s">
        <v>42261</v>
      </c>
    </row>
    <row r="9509" spans="1:13">
      <c r="A9509" s="1" t="s">
        <v>11526</v>
      </c>
      <c r="B9509">
        <v>2.17823185131081E-5</v>
      </c>
      <c r="C9509" s="1">
        <v>3.1572151395065099E-5</v>
      </c>
      <c r="D9509">
        <v>0</v>
      </c>
      <c r="E9509">
        <v>0</v>
      </c>
      <c r="F9509">
        <v>0</v>
      </c>
      <c r="G9509">
        <v>0.64655172413793105</v>
      </c>
      <c r="H9509">
        <v>6.14035087719298E-2</v>
      </c>
      <c r="I9509">
        <v>0.11570247933884301</v>
      </c>
      <c r="J9509" s="1">
        <v>0</v>
      </c>
      <c r="K9509" t="s">
        <v>23241</v>
      </c>
      <c r="L9509" t="s">
        <v>42262</v>
      </c>
      <c r="M9509" t="s">
        <v>42263</v>
      </c>
    </row>
    <row r="9510" spans="1:13">
      <c r="A9510" s="1" t="s">
        <v>11527</v>
      </c>
      <c r="B9510">
        <v>0</v>
      </c>
      <c r="C9510" s="1">
        <v>0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 s="1">
        <v>0.5</v>
      </c>
      <c r="K9510" t="s">
        <v>23238</v>
      </c>
      <c r="L9510" t="s">
        <v>42264</v>
      </c>
      <c r="M9510" t="s">
        <v>42265</v>
      </c>
    </row>
    <row r="9511" spans="1:13">
      <c r="A9511" s="1" t="s">
        <v>11528</v>
      </c>
      <c r="B9511">
        <v>5.9049889546960299E-5</v>
      </c>
      <c r="C9511" s="1">
        <v>7.4650761417455899E-5</v>
      </c>
      <c r="D9511">
        <v>0.796875</v>
      </c>
      <c r="E9511">
        <v>0.45652173913043498</v>
      </c>
      <c r="F9511">
        <v>0.79894179894179895</v>
      </c>
      <c r="G9511">
        <v>0.28571428571428598</v>
      </c>
      <c r="H9511">
        <v>0.84343434343434298</v>
      </c>
      <c r="I9511">
        <v>0.70744680851063801</v>
      </c>
      <c r="J9511" s="1">
        <v>1</v>
      </c>
      <c r="K9511" t="s">
        <v>23240</v>
      </c>
      <c r="L9511" t="s">
        <v>42266</v>
      </c>
      <c r="M9511" t="s">
        <v>42267</v>
      </c>
    </row>
    <row r="9512" spans="1:13">
      <c r="A9512" s="1" t="s">
        <v>11529</v>
      </c>
      <c r="B9512">
        <v>1.98075940941691E-7</v>
      </c>
      <c r="C9512" s="1">
        <v>4.28978593318829E-6</v>
      </c>
      <c r="D9512">
        <v>0.921875</v>
      </c>
      <c r="E9512">
        <v>0.90625</v>
      </c>
      <c r="F9512">
        <v>0.98941798941798897</v>
      </c>
      <c r="G9512">
        <v>0.90517241379310298</v>
      </c>
      <c r="H9512">
        <v>0.99549549549549599</v>
      </c>
      <c r="I9512">
        <v>0.84677419354838701</v>
      </c>
      <c r="J9512" s="1">
        <v>1</v>
      </c>
      <c r="K9512" t="s">
        <v>23237</v>
      </c>
      <c r="L9512" t="s">
        <v>42268</v>
      </c>
      <c r="M9512" t="s">
        <v>42269</v>
      </c>
    </row>
    <row r="9513" spans="1:13">
      <c r="A9513" s="1" t="s">
        <v>11530</v>
      </c>
      <c r="B9513">
        <v>2.4026435583479601E-5</v>
      </c>
      <c r="C9513" s="1">
        <v>2.06737789725947E-6</v>
      </c>
      <c r="D9513">
        <v>0.28571428571428598</v>
      </c>
      <c r="E9513">
        <v>7.5757575757575801E-2</v>
      </c>
      <c r="F9513">
        <v>0.12916666666666701</v>
      </c>
      <c r="G9513">
        <v>0</v>
      </c>
      <c r="H9513">
        <v>7.9545454545454503E-2</v>
      </c>
      <c r="I9513">
        <v>0.2</v>
      </c>
      <c r="J9513" s="1" t="s">
        <v>23229</v>
      </c>
      <c r="K9513" t="s">
        <v>23241</v>
      </c>
      <c r="L9513" t="s">
        <v>42270</v>
      </c>
      <c r="M9513" t="s">
        <v>42271</v>
      </c>
    </row>
    <row r="9514" spans="1:13">
      <c r="A9514" s="1" t="s">
        <v>11531</v>
      </c>
      <c r="B9514">
        <v>6.2493759605981601E-8</v>
      </c>
      <c r="C9514" s="1">
        <v>1.0634785875846101E-6</v>
      </c>
      <c r="D9514">
        <v>1</v>
      </c>
      <c r="E9514">
        <v>0.98630136986301398</v>
      </c>
      <c r="F9514">
        <v>0.86538461538461497</v>
      </c>
      <c r="G9514">
        <v>0.96666666666666701</v>
      </c>
      <c r="H9514">
        <v>0.87037037037037002</v>
      </c>
      <c r="I9514">
        <v>0.93518518518518501</v>
      </c>
      <c r="J9514" s="1">
        <v>0.94444444444444398</v>
      </c>
      <c r="K9514" t="s">
        <v>23239</v>
      </c>
      <c r="L9514" t="s">
        <v>42272</v>
      </c>
      <c r="M9514" t="s">
        <v>42273</v>
      </c>
    </row>
    <row r="9515" spans="1:13">
      <c r="A9515" s="1" t="s">
        <v>11532</v>
      </c>
      <c r="B9515">
        <v>1.57988585650586E-6</v>
      </c>
      <c r="C9515" s="1">
        <v>5.8502206053280097E-7</v>
      </c>
      <c r="D9515">
        <v>3.125E-2</v>
      </c>
      <c r="E9515">
        <v>0.25595238095238099</v>
      </c>
      <c r="F9515">
        <v>1.72413793103448E-2</v>
      </c>
      <c r="G9515">
        <v>2.7777777777777801E-2</v>
      </c>
      <c r="H9515">
        <v>1.1235955056179799E-2</v>
      </c>
      <c r="I9515">
        <v>2.7272727272727299E-2</v>
      </c>
      <c r="J9515" s="1">
        <v>9.0909090909090898E-2</v>
      </c>
      <c r="K9515" t="s">
        <v>23241</v>
      </c>
      <c r="L9515" t="s">
        <v>42274</v>
      </c>
      <c r="M9515" t="s">
        <v>42275</v>
      </c>
    </row>
    <row r="9516" spans="1:13">
      <c r="A9516" s="1" t="s">
        <v>11533</v>
      </c>
      <c r="B9516">
        <v>6.7505531487580198E-8</v>
      </c>
      <c r="C9516" s="1">
        <v>4.88008281238782E-6</v>
      </c>
      <c r="D9516">
        <v>1</v>
      </c>
      <c r="E9516">
        <v>0.99450549450549497</v>
      </c>
      <c r="F9516">
        <v>1</v>
      </c>
      <c r="G9516">
        <v>1</v>
      </c>
      <c r="H9516">
        <v>0.90104166666666696</v>
      </c>
      <c r="I9516">
        <v>1</v>
      </c>
      <c r="J9516" s="1">
        <v>1</v>
      </c>
      <c r="K9516" t="s">
        <v>23242</v>
      </c>
      <c r="L9516" t="s">
        <v>42276</v>
      </c>
      <c r="M9516" t="s">
        <v>42277</v>
      </c>
    </row>
    <row r="9517" spans="1:13">
      <c r="A9517" s="1" t="s">
        <v>11534</v>
      </c>
      <c r="B9517">
        <v>3.0643330873652898E-7</v>
      </c>
      <c r="C9517" s="1">
        <v>1.49049677369434E-7</v>
      </c>
      <c r="D9517">
        <v>3.8461538461538498E-2</v>
      </c>
      <c r="E9517">
        <v>0</v>
      </c>
      <c r="F9517">
        <v>2.0833333333333301E-2</v>
      </c>
      <c r="G9517">
        <v>0</v>
      </c>
      <c r="H9517">
        <v>0</v>
      </c>
      <c r="I9517">
        <v>0</v>
      </c>
      <c r="J9517" s="1">
        <v>0</v>
      </c>
      <c r="K9517" t="s">
        <v>23238</v>
      </c>
      <c r="L9517" t="s">
        <v>42278</v>
      </c>
      <c r="M9517" t="s">
        <v>42279</v>
      </c>
    </row>
    <row r="9518" spans="1:13">
      <c r="A9518" s="1" t="s">
        <v>11535</v>
      </c>
      <c r="B9518">
        <v>3.9007942942037299E-5</v>
      </c>
      <c r="C9518" s="1">
        <v>4.77850794587783E-5</v>
      </c>
      <c r="D9518">
        <v>0.241935483870968</v>
      </c>
      <c r="E9518">
        <v>0.20652173913043501</v>
      </c>
      <c r="F9518">
        <v>0.20512820512820501</v>
      </c>
      <c r="G9518">
        <v>7.2727272727272696E-2</v>
      </c>
      <c r="H9518">
        <v>0.21171171171171199</v>
      </c>
      <c r="I9518">
        <v>0.12396694214876</v>
      </c>
      <c r="J9518" s="1">
        <v>0</v>
      </c>
      <c r="K9518" t="s">
        <v>23239</v>
      </c>
      <c r="L9518" t="s">
        <v>42280</v>
      </c>
      <c r="M9518" t="s">
        <v>42281</v>
      </c>
    </row>
    <row r="9519" spans="1:13">
      <c r="A9519" s="1" t="s">
        <v>11536</v>
      </c>
      <c r="B9519">
        <v>5.6141633250780803E-9</v>
      </c>
      <c r="C9519" s="1">
        <v>4.2241147213315198E-5</v>
      </c>
      <c r="D9519">
        <v>1</v>
      </c>
      <c r="E9519">
        <v>1</v>
      </c>
      <c r="F9519">
        <v>0.997435897435897</v>
      </c>
      <c r="G9519">
        <v>0.28703703703703698</v>
      </c>
      <c r="H9519">
        <v>0.95673076923076905</v>
      </c>
      <c r="I9519">
        <v>0.76521739130434796</v>
      </c>
      <c r="J9519" s="1">
        <v>1</v>
      </c>
      <c r="K9519" t="s">
        <v>23241</v>
      </c>
      <c r="L9519" t="s">
        <v>42282</v>
      </c>
      <c r="M9519" t="s">
        <v>42283</v>
      </c>
    </row>
    <row r="9520" spans="1:13">
      <c r="A9520" s="1" t="s">
        <v>11537</v>
      </c>
      <c r="B9520">
        <v>1.3425502038291501E-7</v>
      </c>
      <c r="C9520" s="1">
        <v>1.50690546887143E-4</v>
      </c>
      <c r="D9520">
        <v>1</v>
      </c>
      <c r="E9520">
        <v>1</v>
      </c>
      <c r="F9520">
        <v>0.90837696335078499</v>
      </c>
      <c r="G9520">
        <v>0.95614035087719296</v>
      </c>
      <c r="H9520">
        <v>0.60909090909090902</v>
      </c>
      <c r="I9520">
        <v>0.91101694915254205</v>
      </c>
      <c r="J9520" s="1">
        <v>1</v>
      </c>
      <c r="K9520" t="s">
        <v>23241</v>
      </c>
      <c r="L9520" t="s">
        <v>42284</v>
      </c>
      <c r="M9520" t="s">
        <v>42285</v>
      </c>
    </row>
    <row r="9521" spans="1:13">
      <c r="A9521" s="1" t="s">
        <v>11538</v>
      </c>
      <c r="B9521">
        <v>2.3928240525121101E-8</v>
      </c>
      <c r="C9521" s="1">
        <v>8.7101303115319401E-9</v>
      </c>
      <c r="D9521">
        <v>1</v>
      </c>
      <c r="E9521">
        <v>1</v>
      </c>
      <c r="F9521">
        <v>1</v>
      </c>
      <c r="G9521">
        <v>0.99090909090909096</v>
      </c>
      <c r="H9521">
        <v>0.99009900990098998</v>
      </c>
      <c r="I9521">
        <v>0.96017699115044297</v>
      </c>
      <c r="J9521" s="1">
        <v>1</v>
      </c>
      <c r="K9521" t="s">
        <v>23241</v>
      </c>
      <c r="L9521" t="s">
        <v>42286</v>
      </c>
      <c r="M9521" t="s">
        <v>42287</v>
      </c>
    </row>
    <row r="9522" spans="1:13">
      <c r="A9522" s="1" t="s">
        <v>11539</v>
      </c>
      <c r="B9522">
        <v>4.48146821797775E-6</v>
      </c>
      <c r="C9522" s="1">
        <v>9.6624881050532205E-6</v>
      </c>
      <c r="D9522">
        <v>1.6129032258064498E-2</v>
      </c>
      <c r="E9522">
        <v>0</v>
      </c>
      <c r="F9522">
        <v>5.3459119496855299E-2</v>
      </c>
      <c r="G9522">
        <v>8.6206896551724102E-3</v>
      </c>
      <c r="H9522">
        <v>0.175438596491228</v>
      </c>
      <c r="I9522">
        <v>1.6E-2</v>
      </c>
      <c r="J9522" s="1">
        <v>0</v>
      </c>
      <c r="K9522" t="s">
        <v>23240</v>
      </c>
      <c r="L9522" t="s">
        <v>42288</v>
      </c>
      <c r="M9522" t="s">
        <v>42289</v>
      </c>
    </row>
    <row r="9523" spans="1:13">
      <c r="A9523" s="1" t="s">
        <v>11540</v>
      </c>
      <c r="B9523">
        <v>3.1550762948771901E-6</v>
      </c>
      <c r="C9523" s="1">
        <v>2.5398209503848199E-5</v>
      </c>
      <c r="D9523">
        <v>1</v>
      </c>
      <c r="E9523">
        <v>1</v>
      </c>
      <c r="F9523">
        <v>0.82634730538922196</v>
      </c>
      <c r="G9523">
        <v>1</v>
      </c>
      <c r="H9523">
        <v>0.90322580645161299</v>
      </c>
      <c r="I9523">
        <v>1</v>
      </c>
      <c r="J9523" s="1">
        <v>1</v>
      </c>
      <c r="K9523" t="s">
        <v>23238</v>
      </c>
      <c r="L9523" t="s">
        <v>42290</v>
      </c>
      <c r="M9523" t="s">
        <v>42291</v>
      </c>
    </row>
    <row r="9524" spans="1:13">
      <c r="A9524" s="1" t="s">
        <v>11541</v>
      </c>
      <c r="B9524">
        <v>2.9180357372057902E-7</v>
      </c>
      <c r="C9524" s="1">
        <v>2.3810954304346199E-5</v>
      </c>
      <c r="D9524">
        <v>0.82142857142857095</v>
      </c>
      <c r="E9524">
        <v>1</v>
      </c>
      <c r="F9524">
        <v>0.90845070422535201</v>
      </c>
      <c r="G9524">
        <v>1</v>
      </c>
      <c r="H9524">
        <v>0.987179487179487</v>
      </c>
      <c r="I9524">
        <v>1</v>
      </c>
      <c r="J9524" s="1" t="s">
        <v>23229</v>
      </c>
      <c r="K9524" t="s">
        <v>23240</v>
      </c>
      <c r="L9524" t="s">
        <v>42292</v>
      </c>
      <c r="M9524" t="s">
        <v>42293</v>
      </c>
    </row>
    <row r="9525" spans="1:13">
      <c r="A9525" s="1" t="s">
        <v>11542</v>
      </c>
      <c r="B9525">
        <v>4.71616976694012E-8</v>
      </c>
      <c r="C9525" s="1">
        <v>1.1659741604595501E-9</v>
      </c>
      <c r="D9525">
        <v>6.6666666666666693E-2</v>
      </c>
      <c r="E9525">
        <v>0</v>
      </c>
      <c r="F9525">
        <v>0</v>
      </c>
      <c r="G9525">
        <v>0</v>
      </c>
      <c r="H9525">
        <v>0</v>
      </c>
      <c r="I9525">
        <v>0</v>
      </c>
      <c r="J9525" s="1" t="s">
        <v>23229</v>
      </c>
      <c r="K9525" t="s">
        <v>23242</v>
      </c>
      <c r="L9525" t="s">
        <v>42294</v>
      </c>
      <c r="M9525" t="s">
        <v>42295</v>
      </c>
    </row>
    <row r="9526" spans="1:13">
      <c r="A9526" s="1" t="s">
        <v>11543</v>
      </c>
      <c r="B9526">
        <v>4.7961571797615899E-5</v>
      </c>
      <c r="C9526" s="1">
        <v>3.3413455364212201E-7</v>
      </c>
      <c r="D9526">
        <v>1</v>
      </c>
      <c r="E9526">
        <v>0.984615384615385</v>
      </c>
      <c r="F9526">
        <v>0.81764705882352895</v>
      </c>
      <c r="G9526">
        <v>0.86111111111111105</v>
      </c>
      <c r="H9526">
        <v>0.72727272727272696</v>
      </c>
      <c r="I9526">
        <v>0.92142857142857104</v>
      </c>
      <c r="J9526" s="1">
        <v>1</v>
      </c>
      <c r="K9526" t="s">
        <v>23238</v>
      </c>
      <c r="L9526" t="s">
        <v>42296</v>
      </c>
      <c r="M9526" t="s">
        <v>42297</v>
      </c>
    </row>
    <row r="9527" spans="1:13">
      <c r="A9527" s="1" t="s">
        <v>11544</v>
      </c>
      <c r="B9527">
        <v>1.5810552383676001E-6</v>
      </c>
      <c r="C9527" s="1">
        <v>1.9914255064457001E-4</v>
      </c>
      <c r="D9527">
        <v>0</v>
      </c>
      <c r="E9527">
        <v>5.2083333333333296E-3</v>
      </c>
      <c r="F9527">
        <v>2.5641025641025602E-3</v>
      </c>
      <c r="G9527">
        <v>0</v>
      </c>
      <c r="H9527">
        <v>3.6363636363636397E-2</v>
      </c>
      <c r="I9527">
        <v>0.13600000000000001</v>
      </c>
      <c r="J9527" s="1">
        <v>0</v>
      </c>
      <c r="K9527" t="s">
        <v>23239</v>
      </c>
      <c r="L9527" t="s">
        <v>42298</v>
      </c>
      <c r="M9527" t="s">
        <v>42299</v>
      </c>
    </row>
    <row r="9528" spans="1:13">
      <c r="A9528" s="1" t="s">
        <v>11545</v>
      </c>
      <c r="B9528">
        <v>2.23521662238971E-7</v>
      </c>
      <c r="C9528" s="1">
        <v>1.3475375816942301E-4</v>
      </c>
      <c r="D9528">
        <v>6.25E-2</v>
      </c>
      <c r="E9528">
        <v>3.6458333333333301E-2</v>
      </c>
      <c r="F9528">
        <v>7.6923076923076901E-3</v>
      </c>
      <c r="G9528">
        <v>0.21551724137931</v>
      </c>
      <c r="H9528">
        <v>4.3859649122807001E-2</v>
      </c>
      <c r="I9528">
        <v>0.12</v>
      </c>
      <c r="J9528" s="1">
        <v>4.5454545454545497E-2</v>
      </c>
      <c r="K9528" t="s">
        <v>23238</v>
      </c>
      <c r="L9528" t="s">
        <v>42300</v>
      </c>
      <c r="M9528" t="s">
        <v>42301</v>
      </c>
    </row>
    <row r="9529" spans="1:13">
      <c r="A9529" s="1" t="s">
        <v>11546</v>
      </c>
      <c r="B9529">
        <v>2.7312083424567699E-6</v>
      </c>
      <c r="C9529" s="1">
        <v>2.5835252688462601E-6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0.104166666666667</v>
      </c>
      <c r="J9529" s="1">
        <v>0</v>
      </c>
      <c r="K9529" t="s">
        <v>23241</v>
      </c>
      <c r="L9529" t="s">
        <v>42302</v>
      </c>
      <c r="M9529" t="s">
        <v>42303</v>
      </c>
    </row>
    <row r="9530" spans="1:13">
      <c r="A9530" s="1" t="s">
        <v>11547</v>
      </c>
      <c r="B9530">
        <v>4.86855285430671E-5</v>
      </c>
      <c r="C9530" s="1">
        <v>4.5901729047279901E-4</v>
      </c>
      <c r="D9530">
        <v>6.4516129032258104E-2</v>
      </c>
      <c r="E9530">
        <v>6.3829787234042507E-2</v>
      </c>
      <c r="F9530">
        <v>0</v>
      </c>
      <c r="G9530">
        <v>0.89090909090909098</v>
      </c>
      <c r="H9530">
        <v>0.80303030303030298</v>
      </c>
      <c r="I9530">
        <v>0.57727272727272705</v>
      </c>
      <c r="J9530" s="1">
        <v>0</v>
      </c>
      <c r="K9530" t="s">
        <v>23238</v>
      </c>
      <c r="L9530" t="s">
        <v>42304</v>
      </c>
      <c r="M9530" t="s">
        <v>42305</v>
      </c>
    </row>
    <row r="9531" spans="1:13">
      <c r="A9531" s="1" t="s">
        <v>11548</v>
      </c>
      <c r="B9531">
        <v>2.02931037823041E-4</v>
      </c>
      <c r="C9531" s="1">
        <v>4.4224684448528503E-5</v>
      </c>
      <c r="D9531">
        <v>0</v>
      </c>
      <c r="E9531">
        <v>0.30666666666666698</v>
      </c>
      <c r="F9531">
        <v>0</v>
      </c>
      <c r="G9531">
        <v>9.2592592592592605E-3</v>
      </c>
      <c r="H9531">
        <v>0</v>
      </c>
      <c r="I9531">
        <v>0</v>
      </c>
      <c r="J9531" s="1">
        <v>0</v>
      </c>
      <c r="K9531" t="s">
        <v>23241</v>
      </c>
      <c r="L9531" t="s">
        <v>42306</v>
      </c>
      <c r="M9531" t="s">
        <v>42307</v>
      </c>
    </row>
    <row r="9532" spans="1:13">
      <c r="A9532" s="1" t="s">
        <v>11549</v>
      </c>
      <c r="B9532">
        <v>4.6547915223596E-5</v>
      </c>
      <c r="C9532" s="1">
        <v>2.8227845068594398E-4</v>
      </c>
      <c r="D9532">
        <v>0.96666666666666701</v>
      </c>
      <c r="E9532">
        <v>0.97435897435897401</v>
      </c>
      <c r="F9532">
        <v>0.71842105263157896</v>
      </c>
      <c r="G9532">
        <v>0.98648648648648696</v>
      </c>
      <c r="H9532">
        <v>0.95673076923076905</v>
      </c>
      <c r="I9532">
        <v>0.98484848484848497</v>
      </c>
      <c r="J9532" s="1">
        <v>1</v>
      </c>
      <c r="K9532" t="s">
        <v>23240</v>
      </c>
      <c r="L9532" t="s">
        <v>42308</v>
      </c>
      <c r="M9532" t="s">
        <v>42309</v>
      </c>
    </row>
    <row r="9533" spans="1:13">
      <c r="A9533" s="1" t="s">
        <v>11550</v>
      </c>
      <c r="B9533">
        <v>2.2350665187236598E-8</v>
      </c>
      <c r="C9533" s="1">
        <v>2.5960870851823098E-9</v>
      </c>
      <c r="D9533">
        <v>2.6315789473684199E-2</v>
      </c>
      <c r="E9533">
        <v>0</v>
      </c>
      <c r="F9533">
        <v>6.4864864864864896E-2</v>
      </c>
      <c r="G9533">
        <v>0</v>
      </c>
      <c r="H9533">
        <v>9.3457943925233603E-3</v>
      </c>
      <c r="I9533">
        <v>0</v>
      </c>
      <c r="J9533" s="1" t="s">
        <v>23229</v>
      </c>
      <c r="K9533" t="s">
        <v>23241</v>
      </c>
      <c r="L9533" t="s">
        <v>42310</v>
      </c>
      <c r="M9533" t="s">
        <v>42311</v>
      </c>
    </row>
    <row r="9534" spans="1:13">
      <c r="A9534" s="1" t="s">
        <v>11551</v>
      </c>
      <c r="B9534">
        <v>6.2585287138096303E-6</v>
      </c>
      <c r="C9534" s="1">
        <v>6.4697689757730703E-5</v>
      </c>
      <c r="D9534">
        <v>1</v>
      </c>
      <c r="E9534">
        <v>0.99390243902439002</v>
      </c>
      <c r="F9534">
        <v>0.95355191256830596</v>
      </c>
      <c r="G9534">
        <v>0.98181818181818203</v>
      </c>
      <c r="H9534">
        <v>0.934579439252336</v>
      </c>
      <c r="I9534">
        <v>0.89603960396039595</v>
      </c>
      <c r="J9534" s="1">
        <v>1</v>
      </c>
      <c r="K9534" t="s">
        <v>23238</v>
      </c>
      <c r="L9534" t="s">
        <v>42312</v>
      </c>
      <c r="M9534" t="s">
        <v>42313</v>
      </c>
    </row>
    <row r="9535" spans="1:13">
      <c r="A9535" s="1" t="s">
        <v>11552</v>
      </c>
      <c r="B9535">
        <v>5.2598368245842097E-5</v>
      </c>
      <c r="C9535" s="1">
        <v>4.6117644016907402E-5</v>
      </c>
      <c r="D9535">
        <v>0.90625</v>
      </c>
      <c r="E9535">
        <v>0.93157894736842095</v>
      </c>
      <c r="F9535">
        <v>0.83762886597938102</v>
      </c>
      <c r="G9535">
        <v>0.98275862068965503</v>
      </c>
      <c r="H9535">
        <v>0.97368421052631604</v>
      </c>
      <c r="I9535">
        <v>0.98</v>
      </c>
      <c r="J9535" s="1">
        <v>0.83333333333333304</v>
      </c>
      <c r="K9535" t="s">
        <v>23238</v>
      </c>
      <c r="L9535" t="s">
        <v>42314</v>
      </c>
      <c r="M9535" t="s">
        <v>42315</v>
      </c>
    </row>
    <row r="9536" spans="1:13">
      <c r="A9536" s="1" t="s">
        <v>11553</v>
      </c>
      <c r="B9536">
        <v>5.26618194489558E-6</v>
      </c>
      <c r="C9536" s="1">
        <v>3.4160423339036301E-6</v>
      </c>
      <c r="D9536">
        <v>0.14285714285714299</v>
      </c>
      <c r="E9536">
        <v>0.17105263157894701</v>
      </c>
      <c r="F9536">
        <v>7.5471698113207503E-2</v>
      </c>
      <c r="G9536">
        <v>4.6875E-2</v>
      </c>
      <c r="H9536">
        <v>6.7567567567567597E-3</v>
      </c>
      <c r="I9536">
        <v>0</v>
      </c>
      <c r="J9536" s="1">
        <v>0</v>
      </c>
      <c r="K9536" t="s">
        <v>23238</v>
      </c>
      <c r="L9536" t="s">
        <v>42316</v>
      </c>
      <c r="M9536" t="s">
        <v>42317</v>
      </c>
    </row>
    <row r="9537" spans="1:13">
      <c r="A9537" s="1" t="s">
        <v>11554</v>
      </c>
      <c r="B9537">
        <v>1.3693689517821201E-5</v>
      </c>
      <c r="C9537" s="1">
        <v>4.9277168685508801E-5</v>
      </c>
      <c r="D9537">
        <v>0</v>
      </c>
      <c r="E9537">
        <v>5.31914893617021E-3</v>
      </c>
      <c r="F9537">
        <v>0</v>
      </c>
      <c r="G9537">
        <v>0.27586206896551702</v>
      </c>
      <c r="H9537">
        <v>4.3859649122806998E-3</v>
      </c>
      <c r="I9537">
        <v>0.18</v>
      </c>
      <c r="J9537" s="1">
        <v>0</v>
      </c>
      <c r="K9537" t="s">
        <v>23242</v>
      </c>
      <c r="L9537" t="s">
        <v>42318</v>
      </c>
      <c r="M9537" t="s">
        <v>42319</v>
      </c>
    </row>
    <row r="9538" spans="1:13">
      <c r="A9538" s="1" t="s">
        <v>11555</v>
      </c>
      <c r="B9538">
        <v>1.27241649969973E-4</v>
      </c>
      <c r="C9538" s="1">
        <v>3.05660832346402E-5</v>
      </c>
      <c r="D9538">
        <v>0.828125</v>
      </c>
      <c r="E9538">
        <v>0.83157894736842097</v>
      </c>
      <c r="F9538">
        <v>0.99470899470899499</v>
      </c>
      <c r="G9538">
        <v>0.99137931034482796</v>
      </c>
      <c r="H9538">
        <v>1</v>
      </c>
      <c r="I9538">
        <v>0.94827586206896597</v>
      </c>
      <c r="J9538" s="1">
        <v>0.875</v>
      </c>
      <c r="K9538" t="s">
        <v>23242</v>
      </c>
      <c r="L9538" t="s">
        <v>42320</v>
      </c>
      <c r="M9538" t="s">
        <v>42321</v>
      </c>
    </row>
    <row r="9539" spans="1:13">
      <c r="A9539" s="1" t="s">
        <v>11556</v>
      </c>
      <c r="B9539">
        <v>6.7598853199499401E-7</v>
      </c>
      <c r="C9539" s="1">
        <v>2.2814032094437699E-5</v>
      </c>
      <c r="D9539">
        <v>1</v>
      </c>
      <c r="E9539">
        <v>0.99342105263157898</v>
      </c>
      <c r="F9539">
        <v>1</v>
      </c>
      <c r="G9539">
        <v>1</v>
      </c>
      <c r="H9539">
        <v>1</v>
      </c>
      <c r="I9539">
        <v>0.85344827586206895</v>
      </c>
      <c r="J9539" s="1">
        <v>0.90909090909090895</v>
      </c>
      <c r="K9539" t="s">
        <v>23238</v>
      </c>
      <c r="L9539" t="s">
        <v>42322</v>
      </c>
      <c r="M9539" t="s">
        <v>42323</v>
      </c>
    </row>
    <row r="9540" spans="1:13">
      <c r="A9540" s="1" t="s">
        <v>11557</v>
      </c>
      <c r="B9540">
        <v>3.7852977428452701E-8</v>
      </c>
      <c r="C9540" s="1">
        <v>6.957729562297E-7</v>
      </c>
      <c r="D9540">
        <v>0</v>
      </c>
      <c r="E9540">
        <v>5.8823529411764696E-3</v>
      </c>
      <c r="F9540">
        <v>1.3227513227513201E-2</v>
      </c>
      <c r="G9540">
        <v>0</v>
      </c>
      <c r="H9540">
        <v>0</v>
      </c>
      <c r="I9540">
        <v>7.8125E-3</v>
      </c>
      <c r="J9540" s="1">
        <v>0</v>
      </c>
      <c r="K9540" t="s">
        <v>23238</v>
      </c>
      <c r="L9540" t="s">
        <v>42324</v>
      </c>
      <c r="M9540" t="s">
        <v>42325</v>
      </c>
    </row>
    <row r="9541" spans="1:13">
      <c r="A9541" s="1" t="s">
        <v>11558</v>
      </c>
      <c r="B9541">
        <v>3.73697732842964E-6</v>
      </c>
      <c r="C9541" s="1">
        <v>4.5717071411867599E-6</v>
      </c>
      <c r="D9541">
        <v>1</v>
      </c>
      <c r="E9541">
        <v>1</v>
      </c>
      <c r="F9541">
        <v>1</v>
      </c>
      <c r="G9541">
        <v>1</v>
      </c>
      <c r="H9541">
        <v>0.99082568807339499</v>
      </c>
      <c r="I9541">
        <v>0.95370370370370405</v>
      </c>
      <c r="J9541" s="1" t="s">
        <v>23229</v>
      </c>
      <c r="K9541" t="s">
        <v>23242</v>
      </c>
      <c r="L9541" t="s">
        <v>42326</v>
      </c>
      <c r="M9541" t="s">
        <v>42327</v>
      </c>
    </row>
    <row r="9542" spans="1:13">
      <c r="A9542" s="1" t="s">
        <v>11559</v>
      </c>
      <c r="B9542">
        <v>2.9476231307654E-5</v>
      </c>
      <c r="C9542" s="1">
        <v>6.5026688458884903E-7</v>
      </c>
      <c r="D9542">
        <v>6.6666666666666693E-2</v>
      </c>
      <c r="E9542">
        <v>0</v>
      </c>
      <c r="F9542">
        <v>8.0000000000000002E-3</v>
      </c>
      <c r="G9542">
        <v>1.6129032258064498E-2</v>
      </c>
      <c r="H9542">
        <v>6.6666666666666697E-3</v>
      </c>
      <c r="I9542">
        <v>0.15</v>
      </c>
      <c r="J9542" s="1" t="s">
        <v>23229</v>
      </c>
      <c r="K9542" t="s">
        <v>23238</v>
      </c>
      <c r="L9542" t="s">
        <v>42328</v>
      </c>
      <c r="M9542" t="s">
        <v>42329</v>
      </c>
    </row>
    <row r="9543" spans="1:13">
      <c r="A9543" s="1" t="s">
        <v>11560</v>
      </c>
      <c r="B9543">
        <v>1.00139736631455E-5</v>
      </c>
      <c r="C9543" s="1">
        <v>5.03269931804166E-6</v>
      </c>
      <c r="D9543">
        <v>0</v>
      </c>
      <c r="E9543">
        <v>1.13636363636364E-2</v>
      </c>
      <c r="F9543">
        <v>2.9585798816567999E-3</v>
      </c>
      <c r="G9543">
        <v>0.125</v>
      </c>
      <c r="H9543">
        <v>0</v>
      </c>
      <c r="I9543">
        <v>2.4509803921568599E-2</v>
      </c>
      <c r="J9543" s="1">
        <v>0</v>
      </c>
      <c r="K9543" t="s">
        <v>23238</v>
      </c>
      <c r="L9543" t="s">
        <v>42330</v>
      </c>
      <c r="M9543" t="s">
        <v>42331</v>
      </c>
    </row>
    <row r="9544" spans="1:13">
      <c r="A9544" s="1" t="s">
        <v>11561</v>
      </c>
      <c r="B9544">
        <v>0</v>
      </c>
      <c r="C9544" s="1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 s="1">
        <v>1</v>
      </c>
      <c r="K9544" t="s">
        <v>23239</v>
      </c>
      <c r="L9544" t="s">
        <v>42332</v>
      </c>
      <c r="M9544" t="s">
        <v>42333</v>
      </c>
    </row>
    <row r="9545" spans="1:13">
      <c r="A9545" s="1" t="s">
        <v>11562</v>
      </c>
      <c r="B9545">
        <v>4.7746641756837796E-6</v>
      </c>
      <c r="C9545" s="1">
        <v>5.5379611099451298E-8</v>
      </c>
      <c r="D9545">
        <v>0.54</v>
      </c>
      <c r="E9545">
        <v>0.56666666666666698</v>
      </c>
      <c r="F9545">
        <v>0.84905660377358505</v>
      </c>
      <c r="G9545">
        <v>9.5238095238095205E-2</v>
      </c>
      <c r="H9545">
        <v>0.96753246753246802</v>
      </c>
      <c r="I9545">
        <v>0.5</v>
      </c>
      <c r="J9545" s="1" t="s">
        <v>23229</v>
      </c>
      <c r="K9545" t="s">
        <v>23239</v>
      </c>
      <c r="L9545" t="s">
        <v>42334</v>
      </c>
      <c r="M9545" t="s">
        <v>42335</v>
      </c>
    </row>
    <row r="9546" spans="1:13">
      <c r="A9546" s="1" t="s">
        <v>11563</v>
      </c>
      <c r="B9546">
        <v>2.6340542822334701E-7</v>
      </c>
      <c r="C9546" s="1">
        <v>1.0410418429064699E-6</v>
      </c>
      <c r="D9546">
        <v>0.96153846153846201</v>
      </c>
      <c r="E9546">
        <v>1</v>
      </c>
      <c r="F9546">
        <v>0.94078947368421095</v>
      </c>
      <c r="G9546">
        <v>0.98076923076923095</v>
      </c>
      <c r="H9546">
        <v>0.875</v>
      </c>
      <c r="I9546">
        <v>0.98529411764705899</v>
      </c>
      <c r="J9546" s="1" t="s">
        <v>23229</v>
      </c>
      <c r="K9546" t="s">
        <v>23241</v>
      </c>
      <c r="L9546" t="s">
        <v>42336</v>
      </c>
      <c r="M9546" t="s">
        <v>42337</v>
      </c>
    </row>
    <row r="9547" spans="1:13">
      <c r="A9547" s="1" t="s">
        <v>11564</v>
      </c>
      <c r="B9547">
        <v>3.6090966169551898E-4</v>
      </c>
      <c r="C9547" s="1">
        <v>1.8565717822330099E-5</v>
      </c>
      <c r="D9547">
        <v>0.21875</v>
      </c>
      <c r="E9547">
        <v>5.3763440860215101E-3</v>
      </c>
      <c r="F9547">
        <v>0.462566844919786</v>
      </c>
      <c r="G9547">
        <v>0.81578947368421095</v>
      </c>
      <c r="H9547">
        <v>0.31122448979591799</v>
      </c>
      <c r="I9547">
        <v>0.72463768115941996</v>
      </c>
      <c r="J9547" s="1">
        <v>1</v>
      </c>
      <c r="K9547" t="s">
        <v>23239</v>
      </c>
      <c r="L9547" t="s">
        <v>42338</v>
      </c>
      <c r="M9547" t="s">
        <v>42339</v>
      </c>
    </row>
    <row r="9548" spans="1:13">
      <c r="A9548" s="1" t="s">
        <v>11565</v>
      </c>
      <c r="B9548">
        <v>3.3419676246161101E-7</v>
      </c>
      <c r="C9548" s="1">
        <v>1.0625301950268401E-7</v>
      </c>
      <c r="D9548">
        <v>7.69230769230769E-2</v>
      </c>
      <c r="E9548">
        <v>6.8493150684931503E-3</v>
      </c>
      <c r="F9548">
        <v>4.3749999999999997E-2</v>
      </c>
      <c r="G9548">
        <v>0</v>
      </c>
      <c r="H9548">
        <v>0</v>
      </c>
      <c r="I9548">
        <v>0</v>
      </c>
      <c r="J9548" s="1" t="s">
        <v>23229</v>
      </c>
      <c r="K9548" t="s">
        <v>23238</v>
      </c>
      <c r="L9548" t="s">
        <v>42340</v>
      </c>
      <c r="M9548" t="s">
        <v>42341</v>
      </c>
    </row>
    <row r="9549" spans="1:13">
      <c r="A9549" s="1" t="s">
        <v>11566</v>
      </c>
      <c r="B9549">
        <v>3.5050918760994898E-6</v>
      </c>
      <c r="C9549" s="1">
        <v>2.0791149429761501E-5</v>
      </c>
      <c r="D9549">
        <v>0.10344827586206901</v>
      </c>
      <c r="E9549">
        <v>0.1015625</v>
      </c>
      <c r="F9549">
        <v>0.21153846153846201</v>
      </c>
      <c r="G9549">
        <v>0</v>
      </c>
      <c r="H9549">
        <v>3.1914893617021302E-2</v>
      </c>
      <c r="I9549">
        <v>9.3406593406593394E-2</v>
      </c>
      <c r="J9549" s="1">
        <v>0</v>
      </c>
      <c r="K9549" t="s">
        <v>23238</v>
      </c>
      <c r="L9549" t="s">
        <v>42342</v>
      </c>
      <c r="M9549" t="s">
        <v>42343</v>
      </c>
    </row>
    <row r="9550" spans="1:13">
      <c r="A9550" s="1" t="s">
        <v>11567</v>
      </c>
      <c r="B9550">
        <v>1.1306390006144801E-4</v>
      </c>
      <c r="C9550" s="1">
        <v>4.09720953551196E-5</v>
      </c>
      <c r="D9550">
        <v>0.98076923076923095</v>
      </c>
      <c r="E9550">
        <v>1</v>
      </c>
      <c r="F9550">
        <v>0.58035714285714302</v>
      </c>
      <c r="G9550">
        <v>0.94897959183673497</v>
      </c>
      <c r="H9550">
        <v>0.40845070422535201</v>
      </c>
      <c r="I9550">
        <v>0.875</v>
      </c>
      <c r="J9550" s="1">
        <v>1</v>
      </c>
      <c r="K9550" t="s">
        <v>23239</v>
      </c>
      <c r="L9550" t="s">
        <v>42344</v>
      </c>
      <c r="M9550" t="s">
        <v>42345</v>
      </c>
    </row>
    <row r="9551" spans="1:13">
      <c r="A9551" s="1" t="s">
        <v>11568</v>
      </c>
      <c r="B9551">
        <v>2.9679627430104801E-5</v>
      </c>
      <c r="C9551" s="1">
        <v>1.3004299091682699E-6</v>
      </c>
      <c r="D9551">
        <v>0</v>
      </c>
      <c r="E9551">
        <v>0.104166666666667</v>
      </c>
      <c r="F9551">
        <v>2.5641025641025602E-3</v>
      </c>
      <c r="G9551">
        <v>0</v>
      </c>
      <c r="H9551">
        <v>0</v>
      </c>
      <c r="I9551">
        <v>0</v>
      </c>
      <c r="J9551" s="1">
        <v>0</v>
      </c>
      <c r="K9551" t="s">
        <v>23241</v>
      </c>
      <c r="L9551" t="s">
        <v>42346</v>
      </c>
      <c r="M9551" t="s">
        <v>42347</v>
      </c>
    </row>
    <row r="9552" spans="1:13">
      <c r="A9552" s="1" t="s">
        <v>11569</v>
      </c>
      <c r="B9552">
        <v>3.54274049948679E-7</v>
      </c>
      <c r="C9552" s="1">
        <v>2.4415438148680399E-5</v>
      </c>
      <c r="D9552">
        <v>1</v>
      </c>
      <c r="E9552">
        <v>1</v>
      </c>
      <c r="F9552">
        <v>0.94102564102564101</v>
      </c>
      <c r="G9552">
        <v>0.99137931034482796</v>
      </c>
      <c r="H9552">
        <v>0.87168141592920401</v>
      </c>
      <c r="I9552">
        <v>0.99593495934959397</v>
      </c>
      <c r="J9552" s="1">
        <v>1</v>
      </c>
      <c r="K9552" t="s">
        <v>23240</v>
      </c>
      <c r="L9552" t="s">
        <v>42348</v>
      </c>
      <c r="M9552" t="s">
        <v>42349</v>
      </c>
    </row>
    <row r="9553" spans="1:13">
      <c r="A9553" s="1" t="s">
        <v>11570</v>
      </c>
      <c r="B9553">
        <v>2.8088110328349399E-8</v>
      </c>
      <c r="C9553" s="1">
        <v>3.7104896633617201E-6</v>
      </c>
      <c r="D9553">
        <v>1</v>
      </c>
      <c r="E9553">
        <v>0.99479166666666696</v>
      </c>
      <c r="F9553">
        <v>0.997435897435897</v>
      </c>
      <c r="G9553">
        <v>1</v>
      </c>
      <c r="H9553">
        <v>0.99115044247787598</v>
      </c>
      <c r="I9553">
        <v>0.99596774193548399</v>
      </c>
      <c r="J9553" s="1">
        <v>0</v>
      </c>
      <c r="K9553" t="s">
        <v>23241</v>
      </c>
      <c r="L9553" t="s">
        <v>42350</v>
      </c>
      <c r="M9553" t="s">
        <v>42351</v>
      </c>
    </row>
    <row r="9554" spans="1:13">
      <c r="A9554" s="1" t="s">
        <v>11571</v>
      </c>
      <c r="B9554">
        <v>6.2504921651269397E-6</v>
      </c>
      <c r="C9554" s="1">
        <v>2.71804148537416E-5</v>
      </c>
      <c r="D9554">
        <v>3.125E-2</v>
      </c>
      <c r="E9554">
        <v>0</v>
      </c>
      <c r="F9554">
        <v>2.3195876288659802E-2</v>
      </c>
      <c r="G9554">
        <v>3.4482758620689703E-2</v>
      </c>
      <c r="H9554">
        <v>3.09734513274336E-2</v>
      </c>
      <c r="I9554">
        <v>7.6612903225806495E-2</v>
      </c>
      <c r="J9554" s="1">
        <v>0</v>
      </c>
      <c r="K9554" t="s">
        <v>23241</v>
      </c>
      <c r="L9554" t="s">
        <v>42352</v>
      </c>
      <c r="M9554" t="s">
        <v>42353</v>
      </c>
    </row>
    <row r="9555" spans="1:13">
      <c r="A9555" s="1" t="s">
        <v>11572</v>
      </c>
      <c r="B9555">
        <v>2.0019343526921501E-5</v>
      </c>
      <c r="C9555" s="1">
        <v>9.8938545752738104E-10</v>
      </c>
      <c r="D9555">
        <v>1</v>
      </c>
      <c r="E9555">
        <v>1</v>
      </c>
      <c r="F9555">
        <v>0.79500000000000004</v>
      </c>
      <c r="G9555">
        <v>1</v>
      </c>
      <c r="H9555">
        <v>0.91525423728813604</v>
      </c>
      <c r="I9555">
        <v>1</v>
      </c>
      <c r="J9555" s="1">
        <v>1</v>
      </c>
      <c r="K9555" t="s">
        <v>23237</v>
      </c>
      <c r="L9555" t="s">
        <v>42354</v>
      </c>
      <c r="M9555" t="s">
        <v>42355</v>
      </c>
    </row>
    <row r="9556" spans="1:13">
      <c r="A9556" s="1" t="s">
        <v>11573</v>
      </c>
      <c r="B9556">
        <v>1.3095530424298701E-7</v>
      </c>
      <c r="C9556" s="1">
        <v>4.5170962880666001E-7</v>
      </c>
      <c r="D9556">
        <v>0</v>
      </c>
      <c r="E9556">
        <v>0</v>
      </c>
      <c r="F9556">
        <v>0</v>
      </c>
      <c r="G9556">
        <v>7.1428571428571397E-2</v>
      </c>
      <c r="H9556">
        <v>0</v>
      </c>
      <c r="I9556">
        <v>0</v>
      </c>
      <c r="J9556" s="1">
        <v>0</v>
      </c>
      <c r="K9556" t="s">
        <v>23242</v>
      </c>
      <c r="L9556" t="s">
        <v>42356</v>
      </c>
      <c r="M9556" t="s">
        <v>42357</v>
      </c>
    </row>
    <row r="9557" spans="1:13">
      <c r="A9557" s="1" t="s">
        <v>11574</v>
      </c>
      <c r="B9557">
        <v>2.29235968534259E-4</v>
      </c>
      <c r="C9557" s="1">
        <v>5.5614370246889198E-5</v>
      </c>
      <c r="D9557">
        <v>0.390625</v>
      </c>
      <c r="E9557">
        <v>0.81547619047619002</v>
      </c>
      <c r="F9557">
        <v>0.22192513368983999</v>
      </c>
      <c r="G9557">
        <v>0.65</v>
      </c>
      <c r="H9557">
        <v>0.190217391304348</v>
      </c>
      <c r="I9557">
        <v>0.44339622641509402</v>
      </c>
      <c r="J9557" s="1">
        <v>1</v>
      </c>
      <c r="K9557" t="s">
        <v>23237</v>
      </c>
      <c r="L9557" t="s">
        <v>42358</v>
      </c>
      <c r="M9557" t="s">
        <v>42359</v>
      </c>
    </row>
    <row r="9558" spans="1:13">
      <c r="A9558" s="1" t="s">
        <v>11575</v>
      </c>
      <c r="B9558">
        <v>1.01962328084794E-4</v>
      </c>
      <c r="C9558" s="1">
        <v>4.1723208583526101E-4</v>
      </c>
      <c r="D9558">
        <v>0.15384615384615399</v>
      </c>
      <c r="E9558">
        <v>0.51111111111111096</v>
      </c>
      <c r="F9558">
        <v>0.34713375796178297</v>
      </c>
      <c r="G9558">
        <v>0.15</v>
      </c>
      <c r="H9558">
        <v>0.89634146341463405</v>
      </c>
      <c r="I9558">
        <v>0.48684210526315802</v>
      </c>
      <c r="J9558" s="1">
        <v>0</v>
      </c>
      <c r="K9558" t="s">
        <v>23241</v>
      </c>
      <c r="L9558" t="s">
        <v>42360</v>
      </c>
      <c r="M9558" t="s">
        <v>42361</v>
      </c>
    </row>
    <row r="9559" spans="1:13">
      <c r="A9559" s="1" t="s">
        <v>11576</v>
      </c>
      <c r="B9559">
        <v>2.6382434194071201E-6</v>
      </c>
      <c r="C9559" s="1">
        <v>2.4835614620282298E-9</v>
      </c>
      <c r="D9559">
        <v>1</v>
      </c>
      <c r="E9559">
        <v>1</v>
      </c>
      <c r="F9559">
        <v>0.99300699300699302</v>
      </c>
      <c r="G9559">
        <v>0.84482758620689702</v>
      </c>
      <c r="H9559">
        <v>0.97058823529411797</v>
      </c>
      <c r="I9559">
        <v>0.96385542168674698</v>
      </c>
      <c r="J9559" s="1" t="s">
        <v>23229</v>
      </c>
      <c r="K9559" t="s">
        <v>23241</v>
      </c>
      <c r="L9559" t="s">
        <v>42362</v>
      </c>
      <c r="M9559" t="s">
        <v>42363</v>
      </c>
    </row>
    <row r="9560" spans="1:13">
      <c r="A9560" s="1" t="s">
        <v>11577</v>
      </c>
      <c r="B9560">
        <v>8.6410620232014796E-6</v>
      </c>
      <c r="C9560" s="1">
        <v>4.4217872618965199E-7</v>
      </c>
      <c r="D9560">
        <v>1</v>
      </c>
      <c r="E9560">
        <v>1</v>
      </c>
      <c r="F9560">
        <v>0.59545454545454501</v>
      </c>
      <c r="G9560">
        <v>0.9</v>
      </c>
      <c r="H9560">
        <v>0.65384615384615397</v>
      </c>
      <c r="I9560">
        <v>0.89583333333333304</v>
      </c>
      <c r="J9560" s="1">
        <v>1</v>
      </c>
      <c r="K9560" t="s">
        <v>23240</v>
      </c>
      <c r="L9560" t="s">
        <v>42364</v>
      </c>
      <c r="M9560" t="s">
        <v>42365</v>
      </c>
    </row>
    <row r="9561" spans="1:13">
      <c r="A9561" s="1" t="s">
        <v>11578</v>
      </c>
      <c r="B9561">
        <v>1.5764103967754801E-4</v>
      </c>
      <c r="C9561" s="1">
        <v>1.9290029263391699E-4</v>
      </c>
      <c r="D9561">
        <v>0.44444444444444398</v>
      </c>
      <c r="E9561">
        <v>0</v>
      </c>
      <c r="F9561">
        <v>9.00900900900901E-2</v>
      </c>
      <c r="G9561">
        <v>5.5555555555555601E-2</v>
      </c>
      <c r="H9561">
        <v>0.31395348837209303</v>
      </c>
      <c r="I9561">
        <v>0.43283582089552203</v>
      </c>
      <c r="J9561" s="1" t="s">
        <v>23229</v>
      </c>
      <c r="K9561" t="s">
        <v>23241</v>
      </c>
      <c r="L9561" t="s">
        <v>42366</v>
      </c>
      <c r="M9561" t="s">
        <v>42367</v>
      </c>
    </row>
    <row r="9562" spans="1:13">
      <c r="A9562" s="1" t="s">
        <v>11579</v>
      </c>
      <c r="B9562">
        <v>3.2536810267064698E-6</v>
      </c>
      <c r="C9562" s="1">
        <v>2.7629780943148799E-8</v>
      </c>
      <c r="D9562">
        <v>0</v>
      </c>
      <c r="E9562">
        <v>0</v>
      </c>
      <c r="F9562">
        <v>3.40136054421769E-3</v>
      </c>
      <c r="G9562">
        <v>0.23611111111111099</v>
      </c>
      <c r="H9562">
        <v>0</v>
      </c>
      <c r="I9562">
        <v>5.4545454545454501E-2</v>
      </c>
      <c r="J9562" s="1">
        <v>0</v>
      </c>
      <c r="K9562" t="s">
        <v>23241</v>
      </c>
      <c r="L9562" t="s">
        <v>42368</v>
      </c>
      <c r="M9562" t="s">
        <v>42369</v>
      </c>
    </row>
    <row r="9563" spans="1:13">
      <c r="A9563" s="1" t="s">
        <v>11580</v>
      </c>
      <c r="B9563">
        <v>5.4140389787354296E-4</v>
      </c>
      <c r="C9563" s="1">
        <v>8.9550298240555996E-4</v>
      </c>
      <c r="D9563">
        <v>0.32</v>
      </c>
      <c r="E9563">
        <v>0.79577464788732399</v>
      </c>
      <c r="F9563">
        <v>0.52608695652173898</v>
      </c>
      <c r="G9563">
        <v>0.33333333333333298</v>
      </c>
      <c r="H9563">
        <v>0.39719626168224298</v>
      </c>
      <c r="I9563">
        <v>0.39130434782608697</v>
      </c>
      <c r="J9563" s="1" t="s">
        <v>23229</v>
      </c>
      <c r="K9563" t="s">
        <v>23241</v>
      </c>
      <c r="L9563" t="s">
        <v>42370</v>
      </c>
      <c r="M9563" t="s">
        <v>42371</v>
      </c>
    </row>
    <row r="9564" spans="1:13">
      <c r="A9564" s="1" t="s">
        <v>11581</v>
      </c>
      <c r="B9564">
        <v>2.6361292752859098E-5</v>
      </c>
      <c r="C9564" s="1">
        <v>4.5134645399279096E-6</v>
      </c>
      <c r="D9564">
        <v>5.5555555555555601E-2</v>
      </c>
      <c r="E9564">
        <v>9.6385542168674704E-2</v>
      </c>
      <c r="F9564">
        <v>0</v>
      </c>
      <c r="G9564">
        <v>0</v>
      </c>
      <c r="H9564">
        <v>0</v>
      </c>
      <c r="I9564">
        <v>0.11111111111111099</v>
      </c>
      <c r="J9564" s="1">
        <v>0</v>
      </c>
      <c r="K9564" t="s">
        <v>23240</v>
      </c>
      <c r="L9564" t="s">
        <v>42372</v>
      </c>
      <c r="M9564" t="s">
        <v>42373</v>
      </c>
    </row>
    <row r="9565" spans="1:13">
      <c r="A9565" s="1" t="s">
        <v>11582</v>
      </c>
      <c r="B9565">
        <v>7.1885388636507897E-4</v>
      </c>
      <c r="C9565" s="1">
        <v>5.1794696156772601E-5</v>
      </c>
      <c r="D9565">
        <v>0.51724137931034497</v>
      </c>
      <c r="E9565">
        <v>0.86516853932584303</v>
      </c>
      <c r="F9565">
        <v>0.15885416666666699</v>
      </c>
      <c r="G9565">
        <v>0.09</v>
      </c>
      <c r="H9565">
        <v>0.17272727272727301</v>
      </c>
      <c r="I9565">
        <v>0.31553398058252402</v>
      </c>
      <c r="J9565" s="1">
        <v>1</v>
      </c>
      <c r="K9565" t="s">
        <v>23238</v>
      </c>
      <c r="L9565" t="s">
        <v>42374</v>
      </c>
      <c r="M9565" t="s">
        <v>42375</v>
      </c>
    </row>
    <row r="9566" spans="1:13">
      <c r="A9566" s="1" t="s">
        <v>11583</v>
      </c>
      <c r="B9566">
        <v>1.131854743126E-5</v>
      </c>
      <c r="C9566" s="1">
        <v>2.3861873852648802E-5</v>
      </c>
      <c r="D9566">
        <v>0.98387096774193505</v>
      </c>
      <c r="E9566">
        <v>0.99438202247190999</v>
      </c>
      <c r="F9566">
        <v>0.994285714285714</v>
      </c>
      <c r="G9566">
        <v>0.90625</v>
      </c>
      <c r="H9566">
        <v>0.94871794871794901</v>
      </c>
      <c r="I9566">
        <v>0.93571428571428605</v>
      </c>
      <c r="J9566" s="1">
        <v>1</v>
      </c>
      <c r="K9566" t="s">
        <v>23238</v>
      </c>
      <c r="L9566" t="s">
        <v>42376</v>
      </c>
      <c r="M9566" t="s">
        <v>42377</v>
      </c>
    </row>
    <row r="9567" spans="1:13">
      <c r="A9567" s="1" t="s">
        <v>11584</v>
      </c>
      <c r="B9567">
        <v>3.1542738399541899E-6</v>
      </c>
      <c r="C9567" s="1">
        <v>3.6884930163353203E-5</v>
      </c>
      <c r="D9567">
        <v>1</v>
      </c>
      <c r="E9567">
        <v>1</v>
      </c>
      <c r="F9567">
        <v>1</v>
      </c>
      <c r="G9567">
        <v>0.240740740740741</v>
      </c>
      <c r="H9567">
        <v>1</v>
      </c>
      <c r="I9567">
        <v>0.78571428571428603</v>
      </c>
      <c r="J9567" s="1">
        <v>1</v>
      </c>
      <c r="K9567" t="s">
        <v>23238</v>
      </c>
      <c r="L9567" t="s">
        <v>42378</v>
      </c>
      <c r="M9567" t="s">
        <v>42379</v>
      </c>
    </row>
    <row r="9568" spans="1:13">
      <c r="A9568" s="1" t="s">
        <v>11585</v>
      </c>
      <c r="B9568">
        <v>1.57450252600899E-7</v>
      </c>
      <c r="C9568" s="1">
        <v>4.8303253693988496E-7</v>
      </c>
      <c r="D9568">
        <v>0</v>
      </c>
      <c r="E9568">
        <v>0</v>
      </c>
      <c r="F9568">
        <v>0</v>
      </c>
      <c r="G9568">
        <v>6.9767441860465101E-2</v>
      </c>
      <c r="H9568">
        <v>0</v>
      </c>
      <c r="I9568">
        <v>1.9736842105263198E-2</v>
      </c>
      <c r="J9568" s="1">
        <v>0</v>
      </c>
      <c r="K9568" t="s">
        <v>23241</v>
      </c>
      <c r="L9568" t="s">
        <v>42380</v>
      </c>
      <c r="M9568" t="s">
        <v>42381</v>
      </c>
    </row>
    <row r="9569" spans="1:13">
      <c r="A9569" s="1" t="s">
        <v>11586</v>
      </c>
      <c r="B9569">
        <v>1.7620334252002E-5</v>
      </c>
      <c r="C9569" s="1">
        <v>2.3143891237319399E-4</v>
      </c>
      <c r="D9569">
        <v>0.45161290322580599</v>
      </c>
      <c r="E9569">
        <v>0.31976744186046502</v>
      </c>
      <c r="F9569">
        <v>0.62427745664739898</v>
      </c>
      <c r="G9569">
        <v>0.85714285714285698</v>
      </c>
      <c r="H9569">
        <v>0.831395348837209</v>
      </c>
      <c r="I9569">
        <v>0.820754716981132</v>
      </c>
      <c r="J9569" s="1">
        <v>0</v>
      </c>
      <c r="K9569" t="s">
        <v>23241</v>
      </c>
      <c r="L9569" t="s">
        <v>42382</v>
      </c>
      <c r="M9569" t="s">
        <v>42383</v>
      </c>
    </row>
    <row r="9570" spans="1:13">
      <c r="A9570" s="1" t="s">
        <v>11587</v>
      </c>
      <c r="B9570">
        <v>2.0547435033516499E-5</v>
      </c>
      <c r="C9570" s="1">
        <v>4.7128353318789502E-5</v>
      </c>
      <c r="D9570">
        <v>0.5</v>
      </c>
      <c r="E9570">
        <v>0.69354838709677402</v>
      </c>
      <c r="F9570">
        <v>0.95135135135135096</v>
      </c>
      <c r="G9570">
        <v>1</v>
      </c>
      <c r="H9570">
        <v>0.99090909090909096</v>
      </c>
      <c r="I9570">
        <v>0.90776699029126195</v>
      </c>
      <c r="J9570" s="1">
        <v>1</v>
      </c>
      <c r="K9570" t="s">
        <v>23238</v>
      </c>
      <c r="L9570" t="s">
        <v>42384</v>
      </c>
      <c r="M9570" t="s">
        <v>42385</v>
      </c>
    </row>
    <row r="9571" spans="1:13">
      <c r="A9571" s="1" t="s">
        <v>11588</v>
      </c>
      <c r="B9571">
        <v>5.0118190465854597E-6</v>
      </c>
      <c r="C9571" s="1">
        <v>7.5536711773273896E-5</v>
      </c>
      <c r="D9571">
        <v>1</v>
      </c>
      <c r="E9571">
        <v>0.98958333333333304</v>
      </c>
      <c r="F9571">
        <v>0.96907216494845405</v>
      </c>
      <c r="G9571">
        <v>0.87931034482758597</v>
      </c>
      <c r="H9571">
        <v>0.96902654867256599</v>
      </c>
      <c r="I9571">
        <v>0.90598290598290598</v>
      </c>
      <c r="J9571" s="1">
        <v>1</v>
      </c>
      <c r="K9571" t="s">
        <v>23241</v>
      </c>
      <c r="L9571" t="s">
        <v>42386</v>
      </c>
      <c r="M9571" t="s">
        <v>42387</v>
      </c>
    </row>
    <row r="9572" spans="1:13">
      <c r="A9572" s="1" t="s">
        <v>11589</v>
      </c>
      <c r="B9572">
        <v>1.0474325002441999E-7</v>
      </c>
      <c r="C9572" s="1">
        <v>5.2437255207186896E-9</v>
      </c>
      <c r="D9572">
        <v>1.85185185185185E-2</v>
      </c>
      <c r="E9572">
        <v>0</v>
      </c>
      <c r="F9572">
        <v>0</v>
      </c>
      <c r="G9572">
        <v>0</v>
      </c>
      <c r="H9572">
        <v>0</v>
      </c>
      <c r="I9572">
        <v>0</v>
      </c>
      <c r="J9572" s="1" t="s">
        <v>23229</v>
      </c>
      <c r="K9572" t="s">
        <v>23238</v>
      </c>
      <c r="L9572" t="s">
        <v>42388</v>
      </c>
      <c r="M9572" t="s">
        <v>42389</v>
      </c>
    </row>
    <row r="9573" spans="1:13">
      <c r="A9573" s="1" t="s">
        <v>11590</v>
      </c>
      <c r="B9573">
        <v>4.5130108269500098E-8</v>
      </c>
      <c r="C9573" s="1">
        <v>3.2787687725316399E-6</v>
      </c>
      <c r="D9573">
        <v>0</v>
      </c>
      <c r="E9573">
        <v>0</v>
      </c>
      <c r="F9573">
        <v>0</v>
      </c>
      <c r="G9573">
        <v>2.4390243902439001E-2</v>
      </c>
      <c r="H9573">
        <v>1.0869565217391301E-2</v>
      </c>
      <c r="I9573">
        <v>0</v>
      </c>
      <c r="J9573" s="1">
        <v>0</v>
      </c>
      <c r="K9573" t="s">
        <v>23237</v>
      </c>
      <c r="L9573" t="s">
        <v>42390</v>
      </c>
      <c r="M9573" t="s">
        <v>42391</v>
      </c>
    </row>
    <row r="9574" spans="1:13">
      <c r="A9574" s="1" t="s">
        <v>11591</v>
      </c>
      <c r="B9574">
        <v>3.1290708542271703E-5</v>
      </c>
      <c r="C9574" s="1">
        <v>3.4703969004332002E-7</v>
      </c>
      <c r="D9574">
        <v>0.25</v>
      </c>
      <c r="E9574">
        <v>4.0540540540540501E-2</v>
      </c>
      <c r="F9574">
        <v>3.4946236559139802E-2</v>
      </c>
      <c r="G9574">
        <v>1.1904761904761901E-2</v>
      </c>
      <c r="H9574">
        <v>3.5000000000000003E-2</v>
      </c>
      <c r="I9574">
        <v>6.8493150684931503E-2</v>
      </c>
      <c r="J9574" s="1">
        <v>0</v>
      </c>
      <c r="K9574" t="s">
        <v>23238</v>
      </c>
      <c r="L9574" t="s">
        <v>42392</v>
      </c>
      <c r="M9574" t="s">
        <v>42393</v>
      </c>
    </row>
    <row r="9575" spans="1:13">
      <c r="A9575" s="1" t="s">
        <v>11592</v>
      </c>
      <c r="B9575">
        <v>6.0969579526125897E-6</v>
      </c>
      <c r="C9575" s="1">
        <v>1.47244510988276E-5</v>
      </c>
      <c r="D9575">
        <v>1</v>
      </c>
      <c r="E9575">
        <v>0.99479166666666696</v>
      </c>
      <c r="F9575">
        <v>1</v>
      </c>
      <c r="G9575">
        <v>0.33333333333333298</v>
      </c>
      <c r="H9575">
        <v>1</v>
      </c>
      <c r="I9575">
        <v>0.78</v>
      </c>
      <c r="J9575" s="1">
        <v>1</v>
      </c>
      <c r="K9575" t="s">
        <v>23238</v>
      </c>
      <c r="L9575" t="s">
        <v>42394</v>
      </c>
      <c r="M9575" t="s">
        <v>42395</v>
      </c>
    </row>
    <row r="9576" spans="1:13">
      <c r="A9576" s="1" t="s">
        <v>11593</v>
      </c>
      <c r="B9576">
        <v>1.1913716082729399E-5</v>
      </c>
      <c r="C9576" s="1">
        <v>7.5106064324327002E-5</v>
      </c>
      <c r="D9576">
        <v>1</v>
      </c>
      <c r="E9576">
        <v>1</v>
      </c>
      <c r="F9576">
        <v>1</v>
      </c>
      <c r="G9576">
        <v>0.98913043478260898</v>
      </c>
      <c r="H9576">
        <v>0.98295454545454497</v>
      </c>
      <c r="I9576">
        <v>0.94852941176470595</v>
      </c>
      <c r="J9576" s="1">
        <v>1</v>
      </c>
      <c r="K9576" t="s">
        <v>23238</v>
      </c>
      <c r="L9576" t="s">
        <v>42396</v>
      </c>
      <c r="M9576" t="s">
        <v>42397</v>
      </c>
    </row>
    <row r="9577" spans="1:13">
      <c r="A9577" s="1" t="s">
        <v>11594</v>
      </c>
      <c r="B9577">
        <v>3.9479730215913501E-7</v>
      </c>
      <c r="C9577" s="1">
        <v>5.8624435894241097E-8</v>
      </c>
      <c r="D9577">
        <v>0</v>
      </c>
      <c r="E9577">
        <v>0</v>
      </c>
      <c r="F9577">
        <v>5.2631578947368403E-3</v>
      </c>
      <c r="G9577">
        <v>0</v>
      </c>
      <c r="H9577">
        <v>0</v>
      </c>
      <c r="I9577">
        <v>0</v>
      </c>
      <c r="J9577" s="1">
        <v>1</v>
      </c>
      <c r="K9577" t="s">
        <v>23238</v>
      </c>
      <c r="L9577" t="s">
        <v>42398</v>
      </c>
      <c r="M9577" t="s">
        <v>42399</v>
      </c>
    </row>
    <row r="9578" spans="1:13">
      <c r="A9578" s="1" t="s">
        <v>11595</v>
      </c>
      <c r="B9578">
        <v>1.1765540692301E-4</v>
      </c>
      <c r="C9578" s="1">
        <v>5.9696670610161802E-5</v>
      </c>
      <c r="D9578">
        <v>0.592592592592593</v>
      </c>
      <c r="E9578">
        <v>1</v>
      </c>
      <c r="F9578">
        <v>0.82417582417582402</v>
      </c>
      <c r="G9578">
        <v>1</v>
      </c>
      <c r="H9578">
        <v>0.98412698412698396</v>
      </c>
      <c r="I9578">
        <v>0.96721311475409799</v>
      </c>
      <c r="J9578" s="1" t="s">
        <v>23229</v>
      </c>
      <c r="K9578" t="s">
        <v>23238</v>
      </c>
      <c r="L9578" t="s">
        <v>42400</v>
      </c>
      <c r="M9578" t="s">
        <v>42401</v>
      </c>
    </row>
    <row r="9579" spans="1:13">
      <c r="A9579" s="1" t="s">
        <v>11596</v>
      </c>
      <c r="B9579">
        <v>3.6923486012890701E-6</v>
      </c>
      <c r="C9579" s="1">
        <v>3.0746597567033102E-6</v>
      </c>
      <c r="D9579">
        <v>0.83333333333333304</v>
      </c>
      <c r="E9579">
        <v>0.83333333333333304</v>
      </c>
      <c r="F9579">
        <v>0.96</v>
      </c>
      <c r="G9579">
        <v>0.96428571428571397</v>
      </c>
      <c r="H9579">
        <v>0.92391304347826098</v>
      </c>
      <c r="I9579">
        <v>0.96969696969696995</v>
      </c>
      <c r="J9579" s="1">
        <v>1</v>
      </c>
      <c r="K9579" t="s">
        <v>23240</v>
      </c>
      <c r="L9579" t="s">
        <v>42402</v>
      </c>
      <c r="M9579" t="s">
        <v>42403</v>
      </c>
    </row>
    <row r="9580" spans="1:13">
      <c r="A9580" s="1" t="s">
        <v>11597</v>
      </c>
      <c r="B9580">
        <v>1.6459613079139999E-5</v>
      </c>
      <c r="C9580" s="1">
        <v>3.2536738536081298E-5</v>
      </c>
      <c r="D9580">
        <v>1</v>
      </c>
      <c r="E9580">
        <v>1</v>
      </c>
      <c r="F9580">
        <v>0.86923076923076903</v>
      </c>
      <c r="G9580">
        <v>1</v>
      </c>
      <c r="H9580">
        <v>0.99115044247787598</v>
      </c>
      <c r="I9580">
        <v>0.98750000000000004</v>
      </c>
      <c r="J9580" s="1">
        <v>1</v>
      </c>
      <c r="K9580" t="s">
        <v>23238</v>
      </c>
      <c r="L9580" t="s">
        <v>42404</v>
      </c>
      <c r="M9580" t="s">
        <v>42405</v>
      </c>
    </row>
    <row r="9581" spans="1:13">
      <c r="A9581" s="1" t="s">
        <v>11598</v>
      </c>
      <c r="B9581">
        <v>1.5356350077313199E-7</v>
      </c>
      <c r="C9581" s="1">
        <v>1.4056592861851301E-5</v>
      </c>
      <c r="D9581">
        <v>1</v>
      </c>
      <c r="E9581">
        <v>1</v>
      </c>
      <c r="F9581">
        <v>0.997435897435897</v>
      </c>
      <c r="G9581">
        <v>0.59482758620689702</v>
      </c>
      <c r="H9581">
        <v>0.99561403508771895</v>
      </c>
      <c r="I9581">
        <v>0.92400000000000004</v>
      </c>
      <c r="J9581" s="1">
        <v>1</v>
      </c>
      <c r="K9581" t="s">
        <v>23238</v>
      </c>
      <c r="L9581" t="s">
        <v>42406</v>
      </c>
      <c r="M9581" t="s">
        <v>42407</v>
      </c>
    </row>
    <row r="9582" spans="1:13">
      <c r="A9582" s="1" t="s">
        <v>11599</v>
      </c>
      <c r="B9582">
        <v>1.6782929628533E-5</v>
      </c>
      <c r="C9582" s="1">
        <v>5.37385949682164E-4</v>
      </c>
      <c r="D9582">
        <v>0.375</v>
      </c>
      <c r="E9582">
        <v>0.234375</v>
      </c>
      <c r="F9582">
        <v>0.42820512820512802</v>
      </c>
      <c r="G9582">
        <v>0.27586206896551702</v>
      </c>
      <c r="H9582">
        <v>0.394736842105263</v>
      </c>
      <c r="I9582">
        <v>0.20399999999999999</v>
      </c>
      <c r="J9582" s="1">
        <v>4.5454545454545497E-2</v>
      </c>
      <c r="K9582" t="s">
        <v>23241</v>
      </c>
      <c r="L9582" t="s">
        <v>42408</v>
      </c>
      <c r="M9582" t="s">
        <v>42409</v>
      </c>
    </row>
    <row r="9583" spans="1:13">
      <c r="A9583" s="1" t="s">
        <v>11600</v>
      </c>
      <c r="B9583">
        <v>1.80748673662765E-10</v>
      </c>
      <c r="C9583" s="1">
        <v>3.7268211055097201E-7</v>
      </c>
      <c r="D9583">
        <v>0</v>
      </c>
      <c r="E9583">
        <v>0</v>
      </c>
      <c r="F9583">
        <v>0</v>
      </c>
      <c r="G9583">
        <v>0</v>
      </c>
      <c r="H9583">
        <v>4.4247787610619503E-3</v>
      </c>
      <c r="I9583">
        <v>0</v>
      </c>
      <c r="J9583" s="1">
        <v>0.59090909090909105</v>
      </c>
      <c r="K9583" t="s">
        <v>23239</v>
      </c>
      <c r="L9583" t="s">
        <v>42410</v>
      </c>
      <c r="M9583" t="s">
        <v>42411</v>
      </c>
    </row>
    <row r="9584" spans="1:13">
      <c r="A9584" s="1" t="s">
        <v>11601</v>
      </c>
      <c r="B9584">
        <v>1.4891803153410401E-8</v>
      </c>
      <c r="C9584" s="1">
        <v>3.1279566523434697E-8</v>
      </c>
      <c r="D9584">
        <v>5.1724137931034503E-2</v>
      </c>
      <c r="E9584">
        <v>0</v>
      </c>
      <c r="F9584">
        <v>3.2051282051282098E-3</v>
      </c>
      <c r="G9584">
        <v>0</v>
      </c>
      <c r="H9584">
        <v>0</v>
      </c>
      <c r="I9584">
        <v>0</v>
      </c>
      <c r="J9584" s="1">
        <v>0</v>
      </c>
      <c r="K9584" t="s">
        <v>23242</v>
      </c>
      <c r="L9584" t="s">
        <v>42412</v>
      </c>
      <c r="M9584" t="s">
        <v>42413</v>
      </c>
    </row>
    <row r="9585" spans="1:13">
      <c r="A9585" s="1" t="s">
        <v>11602</v>
      </c>
      <c r="B9585">
        <v>1.0852508860395801E-6</v>
      </c>
      <c r="C9585" s="1">
        <v>2.4952366270371701E-7</v>
      </c>
      <c r="D9585">
        <v>6.8181818181818205E-2</v>
      </c>
      <c r="E9585">
        <v>0.144067796610169</v>
      </c>
      <c r="F9585">
        <v>6.3291139240506302E-3</v>
      </c>
      <c r="G9585">
        <v>0</v>
      </c>
      <c r="H9585">
        <v>9.4339622641509396E-3</v>
      </c>
      <c r="I9585">
        <v>0.110169491525424</v>
      </c>
      <c r="J9585" s="1">
        <v>0</v>
      </c>
      <c r="K9585" t="s">
        <v>23241</v>
      </c>
      <c r="L9585" t="s">
        <v>42414</v>
      </c>
      <c r="M9585" t="s">
        <v>42415</v>
      </c>
    </row>
    <row r="9586" spans="1:13">
      <c r="A9586" s="1" t="s">
        <v>11603</v>
      </c>
      <c r="B9586">
        <v>1.19461940391978E-7</v>
      </c>
      <c r="C9586" s="1">
        <v>4.8556119991927302E-6</v>
      </c>
      <c r="D9586">
        <v>0.20689655172413801</v>
      </c>
      <c r="E9586">
        <v>0.174242424242424</v>
      </c>
      <c r="F9586">
        <v>1.95530726256983E-2</v>
      </c>
      <c r="G9586">
        <v>3.125E-2</v>
      </c>
      <c r="H9586">
        <v>5.8823529411764696E-3</v>
      </c>
      <c r="I9586">
        <v>1.0869565217391301E-2</v>
      </c>
      <c r="J9586" s="1" t="s">
        <v>23229</v>
      </c>
      <c r="K9586" t="s">
        <v>23238</v>
      </c>
      <c r="L9586" t="s">
        <v>42416</v>
      </c>
      <c r="M9586" t="s">
        <v>42417</v>
      </c>
    </row>
    <row r="9587" spans="1:13">
      <c r="A9587" s="1" t="s">
        <v>11604</v>
      </c>
      <c r="B9587">
        <v>4.7802373948743098E-7</v>
      </c>
      <c r="C9587" s="1">
        <v>1.17773029223584E-6</v>
      </c>
      <c r="D9587">
        <v>1</v>
      </c>
      <c r="E9587">
        <v>1</v>
      </c>
      <c r="F9587">
        <v>1</v>
      </c>
      <c r="G9587">
        <v>0.984375</v>
      </c>
      <c r="H9587">
        <v>0.84</v>
      </c>
      <c r="I9587">
        <v>0.97872340425531901</v>
      </c>
      <c r="J9587" s="1">
        <v>1</v>
      </c>
      <c r="K9587" t="s">
        <v>23238</v>
      </c>
      <c r="L9587" t="s">
        <v>42418</v>
      </c>
      <c r="M9587" t="s">
        <v>42419</v>
      </c>
    </row>
    <row r="9588" spans="1:13">
      <c r="A9588" s="1" t="s">
        <v>11605</v>
      </c>
      <c r="B9588">
        <v>6.3143473314190498E-6</v>
      </c>
      <c r="C9588" s="1">
        <v>2.7590968241692401E-5</v>
      </c>
      <c r="D9588">
        <v>0.06</v>
      </c>
      <c r="E9588">
        <v>0</v>
      </c>
      <c r="F9588">
        <v>7.7160493827160503E-2</v>
      </c>
      <c r="G9588">
        <v>7.1428571428571397E-2</v>
      </c>
      <c r="H9588">
        <v>0.25694444444444398</v>
      </c>
      <c r="I9588">
        <v>0.14285714285714299</v>
      </c>
      <c r="J9588" s="1" t="s">
        <v>23229</v>
      </c>
      <c r="K9588" t="s">
        <v>23237</v>
      </c>
      <c r="L9588" t="s">
        <v>42420</v>
      </c>
      <c r="M9588" t="s">
        <v>42421</v>
      </c>
    </row>
    <row r="9589" spans="1:13">
      <c r="A9589" s="1" t="s">
        <v>11606</v>
      </c>
      <c r="B9589">
        <v>4.30704015862543E-8</v>
      </c>
      <c r="C9589" s="1">
        <v>3.3416509580978E-6</v>
      </c>
      <c r="D9589">
        <v>1</v>
      </c>
      <c r="E9589">
        <v>0.993670886075949</v>
      </c>
      <c r="F9589">
        <v>0.90865384615384603</v>
      </c>
      <c r="G9589">
        <v>0.95454545454545503</v>
      </c>
      <c r="H9589">
        <v>1</v>
      </c>
      <c r="I9589">
        <v>1</v>
      </c>
      <c r="J9589" s="1">
        <v>1</v>
      </c>
      <c r="K9589" t="s">
        <v>23241</v>
      </c>
      <c r="L9589" t="s">
        <v>42422</v>
      </c>
      <c r="M9589" t="s">
        <v>42423</v>
      </c>
    </row>
    <row r="9590" spans="1:13">
      <c r="A9590" s="1" t="s">
        <v>11607</v>
      </c>
      <c r="B9590">
        <v>0</v>
      </c>
      <c r="C9590" s="1">
        <v>0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 s="1" t="s">
        <v>23229</v>
      </c>
      <c r="K9590" t="s">
        <v>23238</v>
      </c>
      <c r="L9590" t="s">
        <v>42424</v>
      </c>
      <c r="M9590" t="s">
        <v>42425</v>
      </c>
    </row>
    <row r="9591" spans="1:13">
      <c r="A9591" s="1" t="s">
        <v>11608</v>
      </c>
      <c r="B9591">
        <v>4.9844939124879099E-6</v>
      </c>
      <c r="C9591" s="1">
        <v>7.1416530189949795E-7</v>
      </c>
      <c r="D9591">
        <v>0</v>
      </c>
      <c r="E9591">
        <v>0</v>
      </c>
      <c r="F9591">
        <v>0</v>
      </c>
      <c r="G9591">
        <v>0.62068965517241403</v>
      </c>
      <c r="H9591">
        <v>0</v>
      </c>
      <c r="I9591">
        <v>0.24468085106383</v>
      </c>
      <c r="J9591" s="1">
        <v>0.1</v>
      </c>
      <c r="K9591" t="s">
        <v>23241</v>
      </c>
      <c r="L9591" t="s">
        <v>42426</v>
      </c>
      <c r="M9591" t="s">
        <v>42427</v>
      </c>
    </row>
    <row r="9592" spans="1:13">
      <c r="A9592" s="1" t="s">
        <v>11609</v>
      </c>
      <c r="B9592">
        <v>5.3519455626849001E-5</v>
      </c>
      <c r="C9592" s="1">
        <v>3.9212664927842797E-5</v>
      </c>
      <c r="D9592">
        <v>3.3333333333333298E-2</v>
      </c>
      <c r="E9592">
        <v>0.12903225806451599</v>
      </c>
      <c r="F9592">
        <v>0.32620320855614998</v>
      </c>
      <c r="G9592">
        <v>0.104651162790698</v>
      </c>
      <c r="H9592">
        <v>0.23684210526315799</v>
      </c>
      <c r="I9592">
        <v>0.148148148148148</v>
      </c>
      <c r="J9592" s="1" t="s">
        <v>23229</v>
      </c>
      <c r="K9592" t="s">
        <v>23242</v>
      </c>
      <c r="L9592" t="s">
        <v>42428</v>
      </c>
      <c r="M9592" t="s">
        <v>42429</v>
      </c>
    </row>
    <row r="9593" spans="1:13">
      <c r="A9593" s="1" t="s">
        <v>11610</v>
      </c>
      <c r="B9593">
        <v>1.35380993545345E-6</v>
      </c>
      <c r="C9593" s="1">
        <v>1.45570690962907E-6</v>
      </c>
      <c r="D9593">
        <v>1</v>
      </c>
      <c r="E9593">
        <v>0.8125</v>
      </c>
      <c r="F9593">
        <v>1</v>
      </c>
      <c r="G9593">
        <v>0.95833333333333304</v>
      </c>
      <c r="H9593">
        <v>1</v>
      </c>
      <c r="I9593">
        <v>0.96666666666666701</v>
      </c>
      <c r="J9593" s="1">
        <v>1</v>
      </c>
      <c r="K9593" t="s">
        <v>23239</v>
      </c>
      <c r="L9593" t="s">
        <v>42430</v>
      </c>
      <c r="M9593" t="s">
        <v>42431</v>
      </c>
    </row>
    <row r="9594" spans="1:13">
      <c r="A9594" s="1" t="s">
        <v>11611</v>
      </c>
      <c r="B9594">
        <v>1.29233169340836E-5</v>
      </c>
      <c r="C9594" s="1">
        <v>3.3082901248126298E-5</v>
      </c>
      <c r="D9594">
        <v>0.64285714285714302</v>
      </c>
      <c r="E9594">
        <v>0.75520833333333304</v>
      </c>
      <c r="F9594">
        <v>0.94559585492228004</v>
      </c>
      <c r="G9594">
        <v>0.46363636363636401</v>
      </c>
      <c r="H9594">
        <v>0.93981481481481499</v>
      </c>
      <c r="I9594">
        <v>0.77064220183486198</v>
      </c>
      <c r="J9594" s="1">
        <v>1</v>
      </c>
      <c r="K9594" t="s">
        <v>23237</v>
      </c>
      <c r="L9594" t="s">
        <v>42432</v>
      </c>
      <c r="M9594" t="s">
        <v>42433</v>
      </c>
    </row>
    <row r="9595" spans="1:13">
      <c r="A9595" s="1" t="s">
        <v>11612</v>
      </c>
      <c r="B9595">
        <v>5.8208482054680402E-7</v>
      </c>
      <c r="C9595" s="1">
        <v>3.3767217114582298E-5</v>
      </c>
      <c r="D9595">
        <v>1</v>
      </c>
      <c r="E9595">
        <v>1</v>
      </c>
      <c r="F9595">
        <v>0.99197860962566797</v>
      </c>
      <c r="G9595">
        <v>0.92857142857142905</v>
      </c>
      <c r="H9595">
        <v>0.92021276595744705</v>
      </c>
      <c r="I9595">
        <v>0.90909090909090895</v>
      </c>
      <c r="J9595" s="1" t="s">
        <v>23229</v>
      </c>
      <c r="K9595" t="s">
        <v>23238</v>
      </c>
      <c r="L9595" t="s">
        <v>42434</v>
      </c>
      <c r="M9595" t="s">
        <v>42435</v>
      </c>
    </row>
    <row r="9596" spans="1:13">
      <c r="A9596" s="1" t="s">
        <v>11613</v>
      </c>
      <c r="B9596">
        <v>7.9453185950751297E-8</v>
      </c>
      <c r="C9596" s="1">
        <v>4.7656867879541696E-9</v>
      </c>
      <c r="D9596">
        <v>0</v>
      </c>
      <c r="E9596">
        <v>0</v>
      </c>
      <c r="F9596">
        <v>2.7173913043478299E-3</v>
      </c>
      <c r="G9596">
        <v>0</v>
      </c>
      <c r="H9596">
        <v>5.1546391752577301E-3</v>
      </c>
      <c r="I9596">
        <v>0</v>
      </c>
      <c r="J9596" s="1">
        <v>0.45454545454545497</v>
      </c>
      <c r="K9596" t="s">
        <v>23242</v>
      </c>
      <c r="L9596" t="s">
        <v>42436</v>
      </c>
      <c r="M9596" t="s">
        <v>42437</v>
      </c>
    </row>
    <row r="9597" spans="1:13">
      <c r="A9597" s="1" t="s">
        <v>11614</v>
      </c>
      <c r="B9597">
        <v>3.3287785640156502E-6</v>
      </c>
      <c r="C9597" s="1">
        <v>5.5980757041163999E-6</v>
      </c>
      <c r="D9597">
        <v>0</v>
      </c>
      <c r="E9597">
        <v>6.0240963855421699E-3</v>
      </c>
      <c r="F9597">
        <v>4.7368421052631601E-2</v>
      </c>
      <c r="G9597">
        <v>0</v>
      </c>
      <c r="H9597">
        <v>0</v>
      </c>
      <c r="I9597">
        <v>6.0975609756097598E-3</v>
      </c>
      <c r="J9597" s="1">
        <v>0</v>
      </c>
      <c r="K9597" t="s">
        <v>23238</v>
      </c>
      <c r="L9597" t="s">
        <v>42438</v>
      </c>
      <c r="M9597" t="s">
        <v>42439</v>
      </c>
    </row>
    <row r="9598" spans="1:13">
      <c r="A9598" s="1" t="s">
        <v>11615</v>
      </c>
      <c r="B9598">
        <v>1.06164674323411E-4</v>
      </c>
      <c r="C9598" s="1">
        <v>3.34239906663903E-5</v>
      </c>
      <c r="D9598">
        <v>0.45454545454545497</v>
      </c>
      <c r="E9598">
        <v>0.37288135593220301</v>
      </c>
      <c r="F9598">
        <v>0.18817204301075299</v>
      </c>
      <c r="G9598">
        <v>0.134146341463415</v>
      </c>
      <c r="H9598">
        <v>0.18918918918918901</v>
      </c>
      <c r="I9598">
        <v>0.19230769230769201</v>
      </c>
      <c r="J9598" s="1">
        <v>0</v>
      </c>
      <c r="K9598" t="s">
        <v>23238</v>
      </c>
      <c r="L9598" t="s">
        <v>42440</v>
      </c>
      <c r="M9598" t="s">
        <v>42441</v>
      </c>
    </row>
    <row r="9599" spans="1:13">
      <c r="A9599" s="1" t="s">
        <v>11616</v>
      </c>
      <c r="B9599">
        <v>2.6267885077406701E-5</v>
      </c>
      <c r="C9599" s="1">
        <v>5.6490270654038701E-5</v>
      </c>
      <c r="D9599">
        <v>3.125E-2</v>
      </c>
      <c r="E9599">
        <v>5.5555555555555601E-2</v>
      </c>
      <c r="F9599">
        <v>0.31025641025640999</v>
      </c>
      <c r="G9599">
        <v>0</v>
      </c>
      <c r="H9599">
        <v>0.18918918918918901</v>
      </c>
      <c r="I9599">
        <v>2.89256198347107E-2</v>
      </c>
      <c r="J9599" s="1">
        <v>0</v>
      </c>
      <c r="K9599" t="s">
        <v>23240</v>
      </c>
      <c r="L9599" t="s">
        <v>42442</v>
      </c>
      <c r="M9599" t="s">
        <v>42443</v>
      </c>
    </row>
    <row r="9600" spans="1:13">
      <c r="A9600" s="1" t="s">
        <v>11617</v>
      </c>
      <c r="B9600">
        <v>2.3648280208473999E-5</v>
      </c>
      <c r="C9600" s="1">
        <v>1.8726590672755299E-5</v>
      </c>
      <c r="D9600">
        <v>0.96551724137931005</v>
      </c>
      <c r="E9600">
        <v>1</v>
      </c>
      <c r="F9600">
        <v>1</v>
      </c>
      <c r="G9600">
        <v>0.355263157894737</v>
      </c>
      <c r="H9600">
        <v>0.96296296296296302</v>
      </c>
      <c r="I9600">
        <v>0.83108108108108103</v>
      </c>
      <c r="J9600" s="1">
        <v>1</v>
      </c>
      <c r="K9600" t="s">
        <v>23241</v>
      </c>
      <c r="L9600" t="s">
        <v>42444</v>
      </c>
      <c r="M9600" t="s">
        <v>42445</v>
      </c>
    </row>
    <row r="9601" spans="1:13">
      <c r="A9601" s="1" t="s">
        <v>11618</v>
      </c>
      <c r="B9601">
        <v>1.0062615788437101E-8</v>
      </c>
      <c r="C9601" s="1">
        <v>2.0022272116710001E-7</v>
      </c>
      <c r="D9601">
        <v>0</v>
      </c>
      <c r="E9601">
        <v>0</v>
      </c>
      <c r="F9601">
        <v>0</v>
      </c>
      <c r="G9601">
        <v>9.6491228070175405E-2</v>
      </c>
      <c r="H9601">
        <v>4.5454545454545496E-3</v>
      </c>
      <c r="I9601">
        <v>2.0833333333333301E-2</v>
      </c>
      <c r="J9601" s="1">
        <v>0</v>
      </c>
      <c r="K9601" t="s">
        <v>23242</v>
      </c>
      <c r="L9601" t="s">
        <v>42446</v>
      </c>
      <c r="M9601" t="s">
        <v>42447</v>
      </c>
    </row>
    <row r="9602" spans="1:13">
      <c r="A9602" s="1" t="s">
        <v>11619</v>
      </c>
      <c r="B9602">
        <v>8.6285387193293301E-5</v>
      </c>
      <c r="C9602" s="1">
        <v>2.6029285828657899E-6</v>
      </c>
      <c r="D9602">
        <v>0.40625</v>
      </c>
      <c r="E9602">
        <v>3.125E-2</v>
      </c>
      <c r="F9602">
        <v>0.195402298850575</v>
      </c>
      <c r="G9602">
        <v>5.7142857142857099E-2</v>
      </c>
      <c r="H9602">
        <v>0.13114754098360701</v>
      </c>
      <c r="I9602">
        <v>0.1</v>
      </c>
      <c r="J9602" s="1">
        <v>0</v>
      </c>
      <c r="K9602" t="s">
        <v>23240</v>
      </c>
      <c r="L9602" t="s">
        <v>42448</v>
      </c>
      <c r="M9602" t="s">
        <v>42449</v>
      </c>
    </row>
    <row r="9603" spans="1:13">
      <c r="A9603" s="1" t="s">
        <v>11620</v>
      </c>
      <c r="B9603">
        <v>6.0445106612516797E-5</v>
      </c>
      <c r="C9603" s="1">
        <v>3.5223190682136101E-5</v>
      </c>
      <c r="D9603">
        <v>0.66666666666666696</v>
      </c>
      <c r="E9603">
        <v>0.42647058823529399</v>
      </c>
      <c r="F9603">
        <v>0.69407894736842102</v>
      </c>
      <c r="G9603">
        <v>0.108695652173913</v>
      </c>
      <c r="H9603">
        <v>0.55714285714285705</v>
      </c>
      <c r="I9603">
        <v>0.441176470588235</v>
      </c>
      <c r="J9603" s="1">
        <v>1</v>
      </c>
      <c r="K9603" t="s">
        <v>23238</v>
      </c>
      <c r="L9603" t="s">
        <v>42450</v>
      </c>
      <c r="M9603" t="s">
        <v>42451</v>
      </c>
    </row>
    <row r="9604" spans="1:13">
      <c r="A9604" s="1" t="s">
        <v>11621</v>
      </c>
      <c r="B9604">
        <v>2.16224788101682E-4</v>
      </c>
      <c r="C9604" s="1">
        <v>1.9622212631300001E-5</v>
      </c>
      <c r="D9604">
        <v>1</v>
      </c>
      <c r="E9604">
        <v>0.65178571428571397</v>
      </c>
      <c r="F9604">
        <v>1</v>
      </c>
      <c r="G9604">
        <v>1</v>
      </c>
      <c r="H9604">
        <v>1</v>
      </c>
      <c r="I9604">
        <v>0.97395833333333304</v>
      </c>
      <c r="J9604" s="1">
        <v>1</v>
      </c>
      <c r="K9604" t="s">
        <v>23241</v>
      </c>
      <c r="L9604" t="s">
        <v>42452</v>
      </c>
      <c r="M9604" t="s">
        <v>42453</v>
      </c>
    </row>
    <row r="9605" spans="1:13">
      <c r="A9605" s="1" t="s">
        <v>11622</v>
      </c>
      <c r="B9605">
        <v>1.3555233545742299E-9</v>
      </c>
      <c r="C9605" s="1">
        <v>2.9454347503133201E-7</v>
      </c>
      <c r="D9605">
        <v>0</v>
      </c>
      <c r="E9605">
        <v>0</v>
      </c>
      <c r="F9605">
        <v>0</v>
      </c>
      <c r="G9605">
        <v>0</v>
      </c>
      <c r="H9605">
        <v>5.8139534883720903E-3</v>
      </c>
      <c r="I9605">
        <v>5.0505050505050501E-3</v>
      </c>
      <c r="J9605" s="1">
        <v>0.95454545454545503</v>
      </c>
      <c r="K9605" t="s">
        <v>23242</v>
      </c>
      <c r="L9605" t="s">
        <v>42454</v>
      </c>
      <c r="M9605" t="s">
        <v>42455</v>
      </c>
    </row>
    <row r="9606" spans="1:13">
      <c r="A9606" s="1" t="s">
        <v>11623</v>
      </c>
      <c r="B9606">
        <v>2.65609227443316E-5</v>
      </c>
      <c r="C9606" s="1">
        <v>2.14515818411275E-6</v>
      </c>
      <c r="D9606">
        <v>0.421875</v>
      </c>
      <c r="E9606">
        <v>0.25</v>
      </c>
      <c r="F9606">
        <v>0.209677419354839</v>
      </c>
      <c r="G9606">
        <v>0.40909090909090901</v>
      </c>
      <c r="H9606">
        <v>0.24761904761904799</v>
      </c>
      <c r="I9606">
        <v>0.183035714285714</v>
      </c>
      <c r="J9606" s="1">
        <v>0.5625</v>
      </c>
      <c r="K9606" t="s">
        <v>23241</v>
      </c>
      <c r="L9606" t="s">
        <v>42456</v>
      </c>
      <c r="M9606" t="s">
        <v>42457</v>
      </c>
    </row>
    <row r="9607" spans="1:13">
      <c r="A9607" s="1" t="s">
        <v>11624</v>
      </c>
      <c r="B9607">
        <v>2.7926168186980599E-7</v>
      </c>
      <c r="C9607" s="1">
        <v>2.6631021515236899E-7</v>
      </c>
      <c r="D9607">
        <v>1</v>
      </c>
      <c r="E9607">
        <v>1</v>
      </c>
      <c r="F9607">
        <v>1</v>
      </c>
      <c r="G9607">
        <v>0.837209302325581</v>
      </c>
      <c r="H9607">
        <v>1</v>
      </c>
      <c r="I9607">
        <v>1</v>
      </c>
      <c r="J9607" s="1">
        <v>1</v>
      </c>
      <c r="K9607" t="s">
        <v>23238</v>
      </c>
      <c r="L9607" t="s">
        <v>42458</v>
      </c>
      <c r="M9607" t="s">
        <v>42459</v>
      </c>
    </row>
    <row r="9608" spans="1:13">
      <c r="A9608" s="1" t="s">
        <v>11625</v>
      </c>
      <c r="B9608">
        <v>3.4353228705671899E-6</v>
      </c>
      <c r="C9608" s="1">
        <v>1.10935415147598E-5</v>
      </c>
      <c r="D9608">
        <v>1</v>
      </c>
      <c r="E9608">
        <v>1</v>
      </c>
      <c r="F9608">
        <v>0.9375</v>
      </c>
      <c r="G9608">
        <v>0.98936170212765995</v>
      </c>
      <c r="H9608">
        <v>0.984375</v>
      </c>
      <c r="I9608">
        <v>1</v>
      </c>
      <c r="J9608" s="1">
        <v>1</v>
      </c>
      <c r="K9608" t="s">
        <v>23238</v>
      </c>
      <c r="L9608" t="s">
        <v>42460</v>
      </c>
      <c r="M9608" t="s">
        <v>42461</v>
      </c>
    </row>
    <row r="9609" spans="1:13">
      <c r="A9609" s="1" t="s">
        <v>11626</v>
      </c>
      <c r="B9609">
        <v>1.9908011394939401E-6</v>
      </c>
      <c r="C9609" s="1">
        <v>4.5306304249487198E-6</v>
      </c>
      <c r="D9609">
        <v>0</v>
      </c>
      <c r="E9609">
        <v>0</v>
      </c>
      <c r="F9609">
        <v>0.217647058823529</v>
      </c>
      <c r="G9609">
        <v>0.157894736842105</v>
      </c>
      <c r="H9609">
        <v>0.272151898734177</v>
      </c>
      <c r="I9609">
        <v>8.18965517241379E-2</v>
      </c>
      <c r="J9609" s="1">
        <v>0</v>
      </c>
      <c r="K9609" t="s">
        <v>23241</v>
      </c>
      <c r="L9609" t="s">
        <v>42462</v>
      </c>
      <c r="M9609" t="s">
        <v>42463</v>
      </c>
    </row>
    <row r="9610" spans="1:13">
      <c r="A9610" s="1" t="s">
        <v>11627</v>
      </c>
      <c r="B9610">
        <v>3.5905991700310502E-4</v>
      </c>
      <c r="C9610" s="1">
        <v>2.1985256031222099E-5</v>
      </c>
      <c r="D9610">
        <v>0.265625</v>
      </c>
      <c r="E9610">
        <v>0.309782608695652</v>
      </c>
      <c r="F9610">
        <v>0.51813471502590702</v>
      </c>
      <c r="G9610">
        <v>0.8125</v>
      </c>
      <c r="H9610">
        <v>0.66666666666666696</v>
      </c>
      <c r="I9610">
        <v>0.706666666666667</v>
      </c>
      <c r="J9610" s="1">
        <v>0.1</v>
      </c>
      <c r="K9610" t="s">
        <v>23238</v>
      </c>
      <c r="L9610" t="s">
        <v>42464</v>
      </c>
      <c r="M9610" t="s">
        <v>42465</v>
      </c>
    </row>
    <row r="9611" spans="1:13">
      <c r="A9611" s="1" t="s">
        <v>11628</v>
      </c>
      <c r="B9611">
        <v>3.7942459585771397E-9</v>
      </c>
      <c r="C9611" s="1">
        <v>3.54312121829667E-6</v>
      </c>
      <c r="D9611">
        <v>0</v>
      </c>
      <c r="E9611">
        <v>0</v>
      </c>
      <c r="F9611">
        <v>1.28865979381443E-2</v>
      </c>
      <c r="G9611">
        <v>0.61627906976744196</v>
      </c>
      <c r="H9611">
        <v>9.8039215686274508E-3</v>
      </c>
      <c r="I9611">
        <v>0.15333333333333299</v>
      </c>
      <c r="J9611" s="1">
        <v>0</v>
      </c>
      <c r="K9611" t="s">
        <v>23241</v>
      </c>
      <c r="L9611" t="s">
        <v>42466</v>
      </c>
      <c r="M9611" t="s">
        <v>42467</v>
      </c>
    </row>
    <row r="9612" spans="1:13">
      <c r="A9612" s="1" t="s">
        <v>11629</v>
      </c>
      <c r="B9612">
        <v>2.26078958295695E-6</v>
      </c>
      <c r="C9612" s="1">
        <v>1.7873692507991601E-5</v>
      </c>
      <c r="D9612">
        <v>0</v>
      </c>
      <c r="E9612">
        <v>0</v>
      </c>
      <c r="F9612">
        <v>8.6021505376344107E-2</v>
      </c>
      <c r="G9612">
        <v>1.9230769230769201E-2</v>
      </c>
      <c r="H9612">
        <v>0.36448598130841098</v>
      </c>
      <c r="I9612">
        <v>1.4999999999999999E-2</v>
      </c>
      <c r="J9612" s="1">
        <v>0</v>
      </c>
      <c r="K9612" t="s">
        <v>23241</v>
      </c>
      <c r="L9612" t="s">
        <v>42468</v>
      </c>
      <c r="M9612" t="s">
        <v>42469</v>
      </c>
    </row>
    <row r="9613" spans="1:13">
      <c r="A9613" s="1" t="s">
        <v>11630</v>
      </c>
      <c r="B9613">
        <v>3.06599522843058E-7</v>
      </c>
      <c r="C9613" s="1">
        <v>2.3061876386928199E-5</v>
      </c>
      <c r="D9613">
        <v>3.125E-2</v>
      </c>
      <c r="E9613">
        <v>8.1967213114754106E-2</v>
      </c>
      <c r="F9613">
        <v>8.3333333333333301E-2</v>
      </c>
      <c r="G9613">
        <v>7.4999999999999997E-2</v>
      </c>
      <c r="H9613">
        <v>0.256410256410256</v>
      </c>
      <c r="I9613">
        <v>0.22727272727272699</v>
      </c>
      <c r="J9613" s="1" t="s">
        <v>23229</v>
      </c>
      <c r="K9613" t="s">
        <v>23240</v>
      </c>
      <c r="L9613" t="s">
        <v>42470</v>
      </c>
      <c r="M9613" t="s">
        <v>42471</v>
      </c>
    </row>
    <row r="9614" spans="1:13">
      <c r="A9614" s="1" t="s">
        <v>11631</v>
      </c>
      <c r="B9614">
        <v>2.6245897071046099E-8</v>
      </c>
      <c r="C9614" s="1">
        <v>1.2144158769268399E-6</v>
      </c>
      <c r="D9614">
        <v>1</v>
      </c>
      <c r="E9614">
        <v>0.99468085106382975</v>
      </c>
      <c r="F9614">
        <v>1</v>
      </c>
      <c r="G9614">
        <v>0.88793103448275901</v>
      </c>
      <c r="H9614">
        <v>1</v>
      </c>
      <c r="I9614">
        <v>0.96280991735537191</v>
      </c>
      <c r="J9614" s="1">
        <v>1</v>
      </c>
      <c r="K9614" t="s">
        <v>23245</v>
      </c>
      <c r="L9614" t="s">
        <v>42472</v>
      </c>
      <c r="M9614" t="s">
        <v>42473</v>
      </c>
    </row>
    <row r="9615" spans="1:13">
      <c r="A9615" s="1" t="s">
        <v>11632</v>
      </c>
      <c r="B9615">
        <v>2.4358642814740099E-8</v>
      </c>
      <c r="C9615" s="1">
        <v>8.5415884849025803E-7</v>
      </c>
      <c r="D9615">
        <v>1</v>
      </c>
      <c r="E9615">
        <v>1</v>
      </c>
      <c r="F9615">
        <v>0.98974358974359</v>
      </c>
      <c r="G9615">
        <v>0.99137931034482796</v>
      </c>
      <c r="H9615">
        <v>0.99561403508771895</v>
      </c>
      <c r="I9615">
        <v>0.98</v>
      </c>
      <c r="J9615" s="1">
        <v>0.36363636363636398</v>
      </c>
      <c r="K9615" t="s">
        <v>23238</v>
      </c>
      <c r="L9615" t="s">
        <v>42474</v>
      </c>
      <c r="M9615" t="s">
        <v>42475</v>
      </c>
    </row>
    <row r="9616" spans="1:13">
      <c r="A9616" s="1" t="s">
        <v>11633</v>
      </c>
      <c r="B9616">
        <v>1.37707681717209E-6</v>
      </c>
      <c r="C9616" s="1">
        <v>1.80298133169481E-6</v>
      </c>
      <c r="D9616">
        <v>0.97727272727272696</v>
      </c>
      <c r="E9616">
        <v>1</v>
      </c>
      <c r="F9616">
        <v>0.99732620320855603</v>
      </c>
      <c r="G9616">
        <v>0.71428571428571397</v>
      </c>
      <c r="H9616">
        <v>0.99082568807339499</v>
      </c>
      <c r="I9616">
        <v>0.95689655172413801</v>
      </c>
      <c r="J9616" s="1" t="s">
        <v>23229</v>
      </c>
      <c r="K9616" t="s">
        <v>23238</v>
      </c>
      <c r="L9616" t="s">
        <v>42476</v>
      </c>
      <c r="M9616" t="s">
        <v>42477</v>
      </c>
    </row>
    <row r="9617" spans="1:13">
      <c r="A9617" s="1" t="s">
        <v>11634</v>
      </c>
      <c r="B9617">
        <v>6.5755735947157995E-7</v>
      </c>
      <c r="C9617" s="1">
        <v>7.6696727369106195E-6</v>
      </c>
      <c r="D9617">
        <v>1</v>
      </c>
      <c r="E9617">
        <v>1</v>
      </c>
      <c r="F9617">
        <v>1</v>
      </c>
      <c r="G9617">
        <v>0.84821428571428603</v>
      </c>
      <c r="H9617">
        <v>1</v>
      </c>
      <c r="I9617">
        <v>0.99082568807339499</v>
      </c>
      <c r="J9617" s="1">
        <v>1</v>
      </c>
      <c r="K9617" t="s">
        <v>23238</v>
      </c>
      <c r="L9617" t="s">
        <v>42478</v>
      </c>
      <c r="M9617" t="s">
        <v>42479</v>
      </c>
    </row>
    <row r="9618" spans="1:13">
      <c r="A9618" s="1" t="s">
        <v>11635</v>
      </c>
      <c r="B9618">
        <v>5.2390576393683199E-8</v>
      </c>
      <c r="C9618" s="1">
        <v>7.5600309054800695E-7</v>
      </c>
      <c r="D9618">
        <v>0.203125</v>
      </c>
      <c r="E9618">
        <v>3.5294117647058802E-2</v>
      </c>
      <c r="F9618">
        <v>2.6737967914438501E-3</v>
      </c>
      <c r="G9618">
        <v>9.2592592592592605E-3</v>
      </c>
      <c r="H9618">
        <v>9.0090090090090107E-3</v>
      </c>
      <c r="I9618">
        <v>9.6153846153846194E-3</v>
      </c>
      <c r="J9618" s="1">
        <v>0</v>
      </c>
      <c r="K9618" t="s">
        <v>23240</v>
      </c>
      <c r="L9618" t="s">
        <v>42480</v>
      </c>
      <c r="M9618" t="s">
        <v>42481</v>
      </c>
    </row>
    <row r="9619" spans="1:13">
      <c r="A9619" s="1" t="s">
        <v>11636</v>
      </c>
      <c r="B9619">
        <v>3.0195859779105E-6</v>
      </c>
      <c r="C9619" s="1">
        <v>6.2791865064375997E-5</v>
      </c>
      <c r="D9619">
        <v>0</v>
      </c>
      <c r="E9619">
        <v>0</v>
      </c>
      <c r="F9619">
        <v>0</v>
      </c>
      <c r="G9619">
        <v>0.43396226415094302</v>
      </c>
      <c r="H9619">
        <v>0</v>
      </c>
      <c r="I9619">
        <v>5.4054054054054099E-2</v>
      </c>
      <c r="J9619" s="1">
        <v>0</v>
      </c>
      <c r="K9619" t="s">
        <v>23242</v>
      </c>
      <c r="L9619" t="s">
        <v>42482</v>
      </c>
      <c r="M9619" t="s">
        <v>42483</v>
      </c>
    </row>
    <row r="9620" spans="1:13">
      <c r="A9620" s="1" t="s">
        <v>11637</v>
      </c>
      <c r="B9620">
        <v>3.8232469894016698E-5</v>
      </c>
      <c r="C9620" s="1">
        <v>1.23512958850741E-6</v>
      </c>
      <c r="D9620">
        <v>0.953125</v>
      </c>
      <c r="E9620">
        <v>0.859375</v>
      </c>
      <c r="F9620">
        <v>0.997435897435897</v>
      </c>
      <c r="G9620">
        <v>0.875</v>
      </c>
      <c r="H9620">
        <v>0.98230088495575196</v>
      </c>
      <c r="I9620">
        <v>0.869747899159664</v>
      </c>
      <c r="J9620" s="1">
        <v>1</v>
      </c>
      <c r="K9620" t="s">
        <v>23242</v>
      </c>
      <c r="L9620" t="s">
        <v>42484</v>
      </c>
      <c r="M9620" t="s">
        <v>42485</v>
      </c>
    </row>
    <row r="9621" spans="1:13">
      <c r="A9621" s="1" t="s">
        <v>11638</v>
      </c>
      <c r="B9621">
        <v>2.6454554673600401E-6</v>
      </c>
      <c r="C9621" s="1">
        <v>1.24867416466928E-9</v>
      </c>
      <c r="D9621">
        <v>0</v>
      </c>
      <c r="E9621">
        <v>0</v>
      </c>
      <c r="F9621">
        <v>0</v>
      </c>
      <c r="G9621">
        <v>0.107142857142857</v>
      </c>
      <c r="H9621">
        <v>2.4271844660194199E-2</v>
      </c>
      <c r="I9621">
        <v>6.7226890756302504E-2</v>
      </c>
      <c r="J9621" s="1" t="s">
        <v>23229</v>
      </c>
      <c r="K9621" t="s">
        <v>23241</v>
      </c>
      <c r="L9621" t="s">
        <v>42486</v>
      </c>
      <c r="M9621" t="s">
        <v>42487</v>
      </c>
    </row>
    <row r="9622" spans="1:13">
      <c r="A9622" s="1" t="s">
        <v>11639</v>
      </c>
      <c r="B9622">
        <v>4.9584965038641702E-5</v>
      </c>
      <c r="C9622" s="1">
        <v>4.0287151815572499E-5</v>
      </c>
      <c r="D9622">
        <v>0.984375</v>
      </c>
      <c r="E9622">
        <v>0.99473684210526303</v>
      </c>
      <c r="F9622">
        <v>0.91968911917098495</v>
      </c>
      <c r="G9622">
        <v>0.92727272727272703</v>
      </c>
      <c r="H9622">
        <v>0.86160714285714302</v>
      </c>
      <c r="I9622">
        <v>0.98290598290598297</v>
      </c>
      <c r="J9622" s="1">
        <v>1</v>
      </c>
      <c r="K9622" t="s">
        <v>23239</v>
      </c>
      <c r="L9622" t="s">
        <v>42488</v>
      </c>
      <c r="M9622" t="s">
        <v>42489</v>
      </c>
    </row>
    <row r="9623" spans="1:13">
      <c r="A9623" s="1" t="s">
        <v>11640</v>
      </c>
      <c r="B9623">
        <v>2.28973729737801E-6</v>
      </c>
      <c r="C9623" s="1">
        <v>2.8195907666723102E-8</v>
      </c>
      <c r="D9623">
        <v>1</v>
      </c>
      <c r="E9623">
        <v>0.99473684210526303</v>
      </c>
      <c r="F9623">
        <v>0.99476439790575899</v>
      </c>
      <c r="G9623">
        <v>1</v>
      </c>
      <c r="H9623">
        <v>1</v>
      </c>
      <c r="I9623">
        <v>1</v>
      </c>
      <c r="J9623" s="1" t="s">
        <v>23229</v>
      </c>
      <c r="K9623" t="s">
        <v>23240</v>
      </c>
      <c r="L9623" t="s">
        <v>42490</v>
      </c>
      <c r="M9623" t="s">
        <v>42491</v>
      </c>
    </row>
    <row r="9624" spans="1:13">
      <c r="A9624" s="1" t="s">
        <v>11641</v>
      </c>
      <c r="B9624">
        <v>3.4936576645785998E-5</v>
      </c>
      <c r="C9624" s="1">
        <v>1.8218153453083001E-4</v>
      </c>
      <c r="D9624">
        <v>0.18965517241379301</v>
      </c>
      <c r="E9624">
        <v>0.22727272727272699</v>
      </c>
      <c r="F9624">
        <v>0.32786885245901598</v>
      </c>
      <c r="G9624">
        <v>0.102272727272727</v>
      </c>
      <c r="H9624">
        <v>0.296875</v>
      </c>
      <c r="I9624">
        <v>9.6153846153846201E-2</v>
      </c>
      <c r="J9624" s="1">
        <v>0</v>
      </c>
      <c r="K9624" t="s">
        <v>23238</v>
      </c>
      <c r="L9624" t="s">
        <v>42492</v>
      </c>
      <c r="M9624" t="s">
        <v>42493</v>
      </c>
    </row>
    <row r="9625" spans="1:13">
      <c r="A9625" s="1" t="s">
        <v>11642</v>
      </c>
      <c r="B9625">
        <v>5.0846891133150196E-6</v>
      </c>
      <c r="C9625" s="1">
        <v>1.6202311664780599E-4</v>
      </c>
      <c r="D9625">
        <v>0.71666666666666701</v>
      </c>
      <c r="E9625">
        <v>0.66842105263157903</v>
      </c>
      <c r="F9625">
        <v>0.87356321839080497</v>
      </c>
      <c r="G9625">
        <v>0.47222222222222199</v>
      </c>
      <c r="H9625">
        <v>0.80701754385964897</v>
      </c>
      <c r="I9625">
        <v>0.72580645161290303</v>
      </c>
      <c r="J9625" s="1">
        <v>0.94444444444444398</v>
      </c>
      <c r="K9625" t="s">
        <v>23240</v>
      </c>
      <c r="L9625" t="s">
        <v>42494</v>
      </c>
      <c r="M9625" t="s">
        <v>42495</v>
      </c>
    </row>
    <row r="9626" spans="1:13">
      <c r="A9626" s="1" t="s">
        <v>11643</v>
      </c>
      <c r="B9626">
        <v>1.74282858540495E-5</v>
      </c>
      <c r="C9626" s="1">
        <v>3.51955586425537E-6</v>
      </c>
      <c r="D9626">
        <v>0</v>
      </c>
      <c r="E9626">
        <v>0</v>
      </c>
      <c r="F9626">
        <v>5.2631578947368403E-3</v>
      </c>
      <c r="G9626">
        <v>0.37068965517241398</v>
      </c>
      <c r="H9626">
        <v>0</v>
      </c>
      <c r="I9626">
        <v>7.6271186440677999E-2</v>
      </c>
      <c r="J9626" s="1">
        <v>0</v>
      </c>
      <c r="K9626" t="s">
        <v>23241</v>
      </c>
      <c r="L9626" t="s">
        <v>42496</v>
      </c>
      <c r="M9626" t="s">
        <v>42497</v>
      </c>
    </row>
    <row r="9627" spans="1:13">
      <c r="A9627" s="1" t="s">
        <v>11644</v>
      </c>
      <c r="B9627">
        <v>2.07955802725701E-6</v>
      </c>
      <c r="C9627" s="1">
        <v>1.43720177787859E-6</v>
      </c>
      <c r="D9627">
        <v>0.95161290322580605</v>
      </c>
      <c r="E9627">
        <v>0.91578947368421004</v>
      </c>
      <c r="F9627">
        <v>1</v>
      </c>
      <c r="G9627">
        <v>1</v>
      </c>
      <c r="H9627">
        <v>1</v>
      </c>
      <c r="I9627">
        <v>1</v>
      </c>
      <c r="J9627" s="1" t="s">
        <v>23229</v>
      </c>
      <c r="K9627" t="s">
        <v>23239</v>
      </c>
      <c r="L9627" t="s">
        <v>42498</v>
      </c>
      <c r="M9627" t="s">
        <v>42499</v>
      </c>
    </row>
    <row r="9628" spans="1:13">
      <c r="A9628" s="1" t="s">
        <v>11645</v>
      </c>
      <c r="B9628">
        <v>1.22209569912646E-6</v>
      </c>
      <c r="C9628" s="1">
        <v>4.23228169188258E-11</v>
      </c>
      <c r="D9628">
        <v>0.83333333333333304</v>
      </c>
      <c r="E9628">
        <v>0.87209302325581395</v>
      </c>
      <c r="F9628">
        <v>0.95652173913043503</v>
      </c>
      <c r="G9628">
        <v>0.70588235294117696</v>
      </c>
      <c r="H9628">
        <v>0.76119402985074602</v>
      </c>
      <c r="I9628">
        <v>0.60975609756097604</v>
      </c>
      <c r="J9628" s="1" t="s">
        <v>23229</v>
      </c>
      <c r="K9628" t="s">
        <v>23241</v>
      </c>
      <c r="L9628" t="s">
        <v>42500</v>
      </c>
      <c r="M9628" t="s">
        <v>42501</v>
      </c>
    </row>
    <row r="9629" spans="1:13">
      <c r="A9629" s="1" t="s">
        <v>11646</v>
      </c>
      <c r="B9629">
        <v>3.6028540317454801E-5</v>
      </c>
      <c r="C9629" s="1">
        <v>2.90057961448358E-7</v>
      </c>
      <c r="D9629">
        <v>3.3333333333333298E-2</v>
      </c>
      <c r="E9629">
        <v>0.17361111111111099</v>
      </c>
      <c r="F9629">
        <v>1.60427807486631E-2</v>
      </c>
      <c r="G9629">
        <v>1.16279069767442E-2</v>
      </c>
      <c r="H9629">
        <v>1.6129032258064498E-2</v>
      </c>
      <c r="I9629">
        <v>0</v>
      </c>
      <c r="J9629" s="1" t="s">
        <v>23229</v>
      </c>
      <c r="K9629" t="s">
        <v>23237</v>
      </c>
      <c r="L9629" t="s">
        <v>42502</v>
      </c>
      <c r="M9629" t="s">
        <v>42503</v>
      </c>
    </row>
    <row r="9630" spans="1:13">
      <c r="A9630" s="1" t="s">
        <v>11647</v>
      </c>
      <c r="B9630">
        <v>1.80246848839077E-7</v>
      </c>
      <c r="C9630" s="1">
        <v>6.4448443773546797E-11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4.47761194029851E-2</v>
      </c>
      <c r="J9630" s="1">
        <v>0</v>
      </c>
      <c r="K9630" t="s">
        <v>23238</v>
      </c>
      <c r="L9630" t="s">
        <v>42504</v>
      </c>
      <c r="M9630" t="s">
        <v>42505</v>
      </c>
    </row>
    <row r="9631" spans="1:13">
      <c r="A9631" s="1" t="s">
        <v>11648</v>
      </c>
      <c r="B9631">
        <v>9.4260108826153202E-7</v>
      </c>
      <c r="C9631" s="1">
        <v>5.1028072641571998E-6</v>
      </c>
      <c r="D9631">
        <v>1</v>
      </c>
      <c r="E9631">
        <v>1</v>
      </c>
      <c r="F9631">
        <v>0.93495934959349603</v>
      </c>
      <c r="G9631">
        <v>1</v>
      </c>
      <c r="H9631">
        <v>1</v>
      </c>
      <c r="I9631">
        <v>1</v>
      </c>
      <c r="J9631" s="1">
        <v>1</v>
      </c>
      <c r="K9631" t="s">
        <v>23237</v>
      </c>
      <c r="L9631" t="s">
        <v>42506</v>
      </c>
      <c r="M9631" t="s">
        <v>42507</v>
      </c>
    </row>
    <row r="9632" spans="1:13">
      <c r="A9632" s="1" t="s">
        <v>11649</v>
      </c>
      <c r="B9632">
        <v>5.7910246932764498E-5</v>
      </c>
      <c r="C9632" s="1">
        <v>1.3844552194617601E-4</v>
      </c>
      <c r="D9632">
        <v>1</v>
      </c>
      <c r="E9632">
        <v>1</v>
      </c>
      <c r="F9632">
        <v>0.90598290598290598</v>
      </c>
      <c r="G9632">
        <v>0.875</v>
      </c>
      <c r="H9632">
        <v>0.61875000000000002</v>
      </c>
      <c r="I9632">
        <v>0.67808219178082196</v>
      </c>
      <c r="J9632" s="1" t="s">
        <v>23229</v>
      </c>
      <c r="K9632" t="s">
        <v>23239</v>
      </c>
      <c r="L9632" t="s">
        <v>42508</v>
      </c>
      <c r="M9632" t="s">
        <v>42509</v>
      </c>
    </row>
    <row r="9633" spans="1:13">
      <c r="A9633" s="1" t="s">
        <v>11650</v>
      </c>
      <c r="B9633">
        <v>4.0250419408881102E-5</v>
      </c>
      <c r="C9633" s="1">
        <v>1.5407194928161901E-4</v>
      </c>
      <c r="D9633">
        <v>0.984375</v>
      </c>
      <c r="E9633">
        <v>0.984375</v>
      </c>
      <c r="F9633">
        <v>0.88717948717948703</v>
      </c>
      <c r="G9633">
        <v>0.98275862068965503</v>
      </c>
      <c r="H9633">
        <v>0.98245614035087703</v>
      </c>
      <c r="I9633">
        <v>0.98790322580645196</v>
      </c>
      <c r="J9633" s="1">
        <v>1</v>
      </c>
      <c r="K9633" t="s">
        <v>23238</v>
      </c>
      <c r="L9633" t="s">
        <v>42510</v>
      </c>
      <c r="M9633" t="s">
        <v>42511</v>
      </c>
    </row>
    <row r="9634" spans="1:13">
      <c r="A9634" s="1" t="s">
        <v>11651</v>
      </c>
      <c r="B9634">
        <v>1.64604541605864E-4</v>
      </c>
      <c r="C9634" s="1">
        <v>2.7553987057820101E-5</v>
      </c>
      <c r="D9634">
        <v>0.18181818181818199</v>
      </c>
      <c r="E9634">
        <v>0</v>
      </c>
      <c r="F9634">
        <v>0.659340659340659</v>
      </c>
      <c r="G9634">
        <v>0.08</v>
      </c>
      <c r="H9634">
        <v>0.69871794871794901</v>
      </c>
      <c r="I9634">
        <v>0.35714285714285698</v>
      </c>
      <c r="J9634" s="1" t="s">
        <v>23229</v>
      </c>
      <c r="K9634" t="s">
        <v>23239</v>
      </c>
      <c r="L9634" t="s">
        <v>42512</v>
      </c>
      <c r="M9634" t="s">
        <v>42513</v>
      </c>
    </row>
    <row r="9635" spans="1:13">
      <c r="A9635" s="1" t="s">
        <v>11652</v>
      </c>
      <c r="B9635">
        <v>4.7852249612897096E-7</v>
      </c>
      <c r="C9635" s="1">
        <v>1.14027624235587E-6</v>
      </c>
      <c r="D9635">
        <v>0</v>
      </c>
      <c r="E9635">
        <v>0</v>
      </c>
      <c r="F9635">
        <v>0</v>
      </c>
      <c r="G9635">
        <v>8.6206896551724102E-3</v>
      </c>
      <c r="H9635">
        <v>8.7719298245613996E-3</v>
      </c>
      <c r="I9635">
        <v>4.0000000000000001E-3</v>
      </c>
      <c r="J9635" s="1">
        <v>0.63636363636363602</v>
      </c>
      <c r="K9635" t="s">
        <v>23241</v>
      </c>
      <c r="L9635" t="s">
        <v>42514</v>
      </c>
      <c r="M9635" t="s">
        <v>42515</v>
      </c>
    </row>
    <row r="9636" spans="1:13">
      <c r="A9636" s="1" t="s">
        <v>11653</v>
      </c>
      <c r="B9636">
        <v>7.9864317473433202E-8</v>
      </c>
      <c r="C9636" s="1">
        <v>3.9192615272111498E-5</v>
      </c>
      <c r="D9636">
        <v>3.125E-2</v>
      </c>
      <c r="E9636">
        <v>0</v>
      </c>
      <c r="F9636">
        <v>4.92957746478873E-2</v>
      </c>
      <c r="G9636">
        <v>0.27142857142857102</v>
      </c>
      <c r="H9636">
        <v>0.34615384615384598</v>
      </c>
      <c r="I9636">
        <v>0.243589743589744</v>
      </c>
      <c r="J9636" s="1">
        <v>0.95454545454545503</v>
      </c>
      <c r="K9636" t="s">
        <v>23238</v>
      </c>
      <c r="L9636" t="s">
        <v>42516</v>
      </c>
      <c r="M9636" t="s">
        <v>42517</v>
      </c>
    </row>
    <row r="9637" spans="1:13">
      <c r="A9637" s="1" t="s">
        <v>11654</v>
      </c>
      <c r="B9637">
        <v>3.1117549790642903E-5</v>
      </c>
      <c r="C9637" s="1">
        <v>4.55478498939418E-5</v>
      </c>
      <c r="D9637">
        <v>1.5625E-2</v>
      </c>
      <c r="E9637">
        <v>0</v>
      </c>
      <c r="F9637">
        <v>0.15897435897435899</v>
      </c>
      <c r="G9637">
        <v>8.6206896551724102E-3</v>
      </c>
      <c r="H9637">
        <v>1.3274336283185801E-2</v>
      </c>
      <c r="I9637">
        <v>2.8225806451612899E-2</v>
      </c>
      <c r="J9637" s="1">
        <v>0</v>
      </c>
      <c r="K9637" t="s">
        <v>23241</v>
      </c>
      <c r="L9637" t="s">
        <v>42518</v>
      </c>
      <c r="M9637" t="s">
        <v>42519</v>
      </c>
    </row>
    <row r="9638" spans="1:13">
      <c r="A9638" s="1" t="s">
        <v>11655</v>
      </c>
      <c r="B9638">
        <v>3.7004777559378E-6</v>
      </c>
      <c r="C9638" s="1">
        <v>1.81179661666547E-5</v>
      </c>
      <c r="D9638">
        <v>0.90322580645161299</v>
      </c>
      <c r="E9638">
        <v>0.95789473684210502</v>
      </c>
      <c r="F9638">
        <v>0.98684210526315796</v>
      </c>
      <c r="G9638">
        <v>0.91666666666666696</v>
      </c>
      <c r="H9638">
        <v>0.97297297297297303</v>
      </c>
      <c r="I9638">
        <v>0.91596638655462204</v>
      </c>
      <c r="J9638" s="1">
        <v>1</v>
      </c>
      <c r="K9638" t="s">
        <v>23238</v>
      </c>
      <c r="L9638" t="s">
        <v>42520</v>
      </c>
      <c r="M9638" t="s">
        <v>42521</v>
      </c>
    </row>
    <row r="9639" spans="1:13">
      <c r="A9639" s="1" t="s">
        <v>11656</v>
      </c>
      <c r="B9639">
        <v>4.1674758544796699E-5</v>
      </c>
      <c r="C9639" s="1">
        <v>4.7346186678253297E-5</v>
      </c>
      <c r="D9639">
        <v>4.8387096774193498E-2</v>
      </c>
      <c r="E9639">
        <v>0.225806451612903</v>
      </c>
      <c r="F9639">
        <v>0</v>
      </c>
      <c r="G9639">
        <v>0.15517241379310301</v>
      </c>
      <c r="H9639">
        <v>6.7708333333333301E-2</v>
      </c>
      <c r="I9639">
        <v>1.7857142857142901E-2</v>
      </c>
      <c r="J9639" s="1">
        <v>1</v>
      </c>
      <c r="K9639" t="s">
        <v>23239</v>
      </c>
      <c r="L9639" t="s">
        <v>42522</v>
      </c>
      <c r="M9639" t="s">
        <v>42523</v>
      </c>
    </row>
    <row r="9640" spans="1:13">
      <c r="A9640" s="1" t="s">
        <v>11657</v>
      </c>
      <c r="B9640">
        <v>1.186109677235E-4</v>
      </c>
      <c r="C9640" s="1">
        <v>4.1982841667473698E-6</v>
      </c>
      <c r="D9640">
        <v>2.7777777777777801E-2</v>
      </c>
      <c r="E9640">
        <v>0</v>
      </c>
      <c r="F9640">
        <v>0.54605263157894701</v>
      </c>
      <c r="G9640">
        <v>0.52500000000000002</v>
      </c>
      <c r="H9640">
        <v>0.40666666666666701</v>
      </c>
      <c r="I9640">
        <v>0.51470588235294101</v>
      </c>
      <c r="J9640" s="1">
        <v>0</v>
      </c>
      <c r="K9640" t="s">
        <v>23238</v>
      </c>
      <c r="L9640" t="s">
        <v>42524</v>
      </c>
      <c r="M9640" t="s">
        <v>42525</v>
      </c>
    </row>
    <row r="9641" spans="1:13">
      <c r="A9641" s="1" t="s">
        <v>11658</v>
      </c>
      <c r="B9641">
        <v>4.7339821906630302E-5</v>
      </c>
      <c r="C9641" s="1">
        <v>6.0288383761058599E-5</v>
      </c>
      <c r="D9641">
        <v>0.9</v>
      </c>
      <c r="E9641">
        <v>0.97058823529411797</v>
      </c>
      <c r="F9641">
        <v>0.88095238095238104</v>
      </c>
      <c r="G9641">
        <v>0.85185185185185197</v>
      </c>
      <c r="H9641">
        <v>0.873493975903614</v>
      </c>
      <c r="I9641">
        <v>0.74074074074074103</v>
      </c>
      <c r="J9641" s="1">
        <v>0.72222222222222199</v>
      </c>
      <c r="K9641" t="s">
        <v>23238</v>
      </c>
      <c r="L9641" t="s">
        <v>42526</v>
      </c>
      <c r="M9641" t="s">
        <v>42527</v>
      </c>
    </row>
    <row r="9642" spans="1:13">
      <c r="A9642" s="1" t="s">
        <v>11659</v>
      </c>
      <c r="B9642">
        <v>1.8417131175140299E-6</v>
      </c>
      <c r="C9642" s="1">
        <v>3.9267198480952303E-6</v>
      </c>
      <c r="D9642">
        <v>5.3571428571428603E-2</v>
      </c>
      <c r="E9642">
        <v>4.1666666666666699E-2</v>
      </c>
      <c r="F9642">
        <v>1.7647058823529401E-2</v>
      </c>
      <c r="G9642">
        <v>0</v>
      </c>
      <c r="H9642">
        <v>2.1739130434782601E-2</v>
      </c>
      <c r="I9642">
        <v>2.7777777777777801E-2</v>
      </c>
      <c r="J9642" s="1">
        <v>0</v>
      </c>
      <c r="K9642" t="s">
        <v>23238</v>
      </c>
      <c r="L9642" t="s">
        <v>42528</v>
      </c>
      <c r="M9642" t="s">
        <v>42529</v>
      </c>
    </row>
    <row r="9643" spans="1:13">
      <c r="A9643" s="1" t="s">
        <v>11660</v>
      </c>
      <c r="B9643">
        <v>2.88795777836124E-5</v>
      </c>
      <c r="C9643" s="1">
        <v>2.0094616506284601E-8</v>
      </c>
      <c r="D9643">
        <v>0</v>
      </c>
      <c r="E9643">
        <v>0.13793103448275901</v>
      </c>
      <c r="F9643">
        <v>2.1739130434782601E-2</v>
      </c>
      <c r="G9643">
        <v>0.22222222222222199</v>
      </c>
      <c r="H9643">
        <v>6.9892473118279605E-2</v>
      </c>
      <c r="I9643">
        <v>0.146666666666667</v>
      </c>
      <c r="J9643" s="1">
        <v>0</v>
      </c>
      <c r="K9643" t="s">
        <v>23241</v>
      </c>
      <c r="L9643" t="s">
        <v>42530</v>
      </c>
      <c r="M9643" t="s">
        <v>42531</v>
      </c>
    </row>
    <row r="9644" spans="1:13">
      <c r="A9644" s="1" t="s">
        <v>11661</v>
      </c>
      <c r="B9644">
        <v>4.0755091502481202E-6</v>
      </c>
      <c r="C9644" s="1">
        <v>1.08123453726845E-5</v>
      </c>
      <c r="D9644">
        <v>0.96875</v>
      </c>
      <c r="E9644">
        <v>0.97916666666666696</v>
      </c>
      <c r="F9644">
        <v>0.94871794871794901</v>
      </c>
      <c r="G9644">
        <v>1</v>
      </c>
      <c r="H9644">
        <v>1</v>
      </c>
      <c r="I9644">
        <v>0.96186440677966101</v>
      </c>
      <c r="J9644" s="1">
        <v>1</v>
      </c>
      <c r="K9644" t="s">
        <v>23239</v>
      </c>
      <c r="L9644" t="s">
        <v>42532</v>
      </c>
      <c r="M9644" t="s">
        <v>42533</v>
      </c>
    </row>
    <row r="9645" spans="1:13">
      <c r="A9645" s="1" t="s">
        <v>11662</v>
      </c>
      <c r="B9645">
        <v>5.64770100808874E-5</v>
      </c>
      <c r="C9645" s="1">
        <v>8.6398508298611896E-5</v>
      </c>
      <c r="D9645" t="s">
        <v>23229</v>
      </c>
      <c r="E9645">
        <v>1</v>
      </c>
      <c r="F9645">
        <v>0.99473684210526303</v>
      </c>
      <c r="G9645">
        <v>2.27272727272727E-2</v>
      </c>
      <c r="H9645">
        <v>0.94230769230769196</v>
      </c>
      <c r="I9645">
        <v>0.623188405797101</v>
      </c>
      <c r="J9645" s="1">
        <v>1</v>
      </c>
      <c r="K9645" t="s">
        <v>23238</v>
      </c>
      <c r="L9645" t="s">
        <v>42534</v>
      </c>
      <c r="M9645" t="s">
        <v>42535</v>
      </c>
    </row>
    <row r="9646" spans="1:13">
      <c r="A9646" s="1" t="s">
        <v>11663</v>
      </c>
      <c r="B9646">
        <v>3.2982220228810702E-4</v>
      </c>
      <c r="C9646" s="1">
        <v>1.3171213504572699E-4</v>
      </c>
      <c r="D9646">
        <v>0.53125</v>
      </c>
      <c r="E9646">
        <v>0.30219780219780201</v>
      </c>
      <c r="F9646">
        <v>0.52631578947368396</v>
      </c>
      <c r="G9646">
        <v>0.29347826086956502</v>
      </c>
      <c r="H9646">
        <v>0.38725490196078399</v>
      </c>
      <c r="I9646">
        <v>0.15</v>
      </c>
      <c r="J9646" s="1">
        <v>0</v>
      </c>
      <c r="K9646" t="s">
        <v>23241</v>
      </c>
      <c r="L9646" t="s">
        <v>42536</v>
      </c>
      <c r="M9646" t="s">
        <v>42537</v>
      </c>
    </row>
    <row r="9647" spans="1:13">
      <c r="A9647" s="1" t="s">
        <v>11664</v>
      </c>
      <c r="B9647">
        <v>3.2729722893959499E-7</v>
      </c>
      <c r="C9647" s="1">
        <v>9.7077033278312393E-7</v>
      </c>
      <c r="D9647">
        <v>1.6129032258064498E-2</v>
      </c>
      <c r="E9647">
        <v>5.4347826086956503E-3</v>
      </c>
      <c r="F9647">
        <v>0</v>
      </c>
      <c r="G9647">
        <v>1.72413793103448E-2</v>
      </c>
      <c r="H9647">
        <v>1.4999999999999999E-2</v>
      </c>
      <c r="I9647">
        <v>0</v>
      </c>
      <c r="J9647" s="1">
        <v>0.05</v>
      </c>
      <c r="K9647" t="s">
        <v>23239</v>
      </c>
      <c r="L9647" t="s">
        <v>42538</v>
      </c>
      <c r="M9647" t="s">
        <v>42539</v>
      </c>
    </row>
    <row r="9648" spans="1:13">
      <c r="A9648" s="1" t="s">
        <v>11665</v>
      </c>
      <c r="B9648">
        <v>5.0471552477197803E-6</v>
      </c>
      <c r="C9648" s="1">
        <v>2.4518985811113701E-5</v>
      </c>
      <c r="D9648">
        <v>0.4</v>
      </c>
      <c r="E9648">
        <v>0.24242424242424199</v>
      </c>
      <c r="F9648">
        <v>0.96491228070175405</v>
      </c>
      <c r="G9648">
        <v>1</v>
      </c>
      <c r="H9648">
        <v>0.81617647058823495</v>
      </c>
      <c r="I9648">
        <v>0.96153846153846201</v>
      </c>
      <c r="J9648" s="1">
        <v>1</v>
      </c>
      <c r="K9648" t="s">
        <v>23238</v>
      </c>
      <c r="L9648" t="s">
        <v>42540</v>
      </c>
      <c r="M9648" t="s">
        <v>42541</v>
      </c>
    </row>
    <row r="9649" spans="1:13">
      <c r="A9649" s="1" t="s">
        <v>11666</v>
      </c>
      <c r="B9649">
        <v>6.9962487896594904E-6</v>
      </c>
      <c r="C9649" s="1">
        <v>1.43375863624219E-5</v>
      </c>
      <c r="D9649">
        <v>0</v>
      </c>
      <c r="E9649">
        <v>0</v>
      </c>
      <c r="F9649">
        <v>8.7765957446808499E-2</v>
      </c>
      <c r="G9649">
        <v>0</v>
      </c>
      <c r="H9649">
        <v>0</v>
      </c>
      <c r="I9649">
        <v>0</v>
      </c>
      <c r="J9649" s="1" t="s">
        <v>23229</v>
      </c>
      <c r="K9649" t="s">
        <v>23241</v>
      </c>
      <c r="L9649" t="s">
        <v>42542</v>
      </c>
      <c r="M9649" t="s">
        <v>42543</v>
      </c>
    </row>
    <row r="9650" spans="1:13">
      <c r="A9650" s="1" t="s">
        <v>11667</v>
      </c>
      <c r="B9650">
        <v>6.9539243096090197E-6</v>
      </c>
      <c r="C9650" s="1">
        <v>3.9030394918516501E-6</v>
      </c>
      <c r="D9650">
        <v>1.5625E-2</v>
      </c>
      <c r="E9650">
        <v>1.0638297872340399E-2</v>
      </c>
      <c r="F9650">
        <v>0.117021276595745</v>
      </c>
      <c r="G9650">
        <v>0</v>
      </c>
      <c r="H9650">
        <v>6.1946902654867297E-2</v>
      </c>
      <c r="I9650">
        <v>4.1322314049586804E-3</v>
      </c>
      <c r="J9650" s="1">
        <v>0</v>
      </c>
      <c r="K9650" t="s">
        <v>23238</v>
      </c>
      <c r="L9650" t="s">
        <v>42544</v>
      </c>
      <c r="M9650" t="s">
        <v>42545</v>
      </c>
    </row>
    <row r="9651" spans="1:13">
      <c r="A9651" s="1" t="s">
        <v>11668</v>
      </c>
      <c r="B9651">
        <v>1.7033830768779599E-6</v>
      </c>
      <c r="C9651" s="1">
        <v>2.3129232528115E-7</v>
      </c>
      <c r="D9651">
        <v>1</v>
      </c>
      <c r="E9651">
        <v>0.98369565217391297</v>
      </c>
      <c r="F9651">
        <v>1</v>
      </c>
      <c r="G9651">
        <v>1</v>
      </c>
      <c r="H9651">
        <v>0.99473684210526303</v>
      </c>
      <c r="I9651">
        <v>1</v>
      </c>
      <c r="J9651" s="1">
        <v>1</v>
      </c>
      <c r="K9651" t="s">
        <v>23238</v>
      </c>
      <c r="L9651" t="s">
        <v>42546</v>
      </c>
      <c r="M9651" t="s">
        <v>42547</v>
      </c>
    </row>
    <row r="9652" spans="1:13">
      <c r="A9652" s="1" t="s">
        <v>11669</v>
      </c>
      <c r="B9652">
        <v>9.6955323619476305E-6</v>
      </c>
      <c r="C9652" s="1">
        <v>1.9530808024035002E-5</v>
      </c>
      <c r="D9652">
        <v>8.3333333333333301E-2</v>
      </c>
      <c r="E9652">
        <v>0</v>
      </c>
      <c r="F9652">
        <v>3.5897435897435902E-2</v>
      </c>
      <c r="G9652">
        <v>0</v>
      </c>
      <c r="H9652">
        <v>9.7087378640776708E-3</v>
      </c>
      <c r="I9652">
        <v>5.4945054945054903E-2</v>
      </c>
      <c r="J9652" s="1">
        <v>0.5</v>
      </c>
      <c r="K9652" t="s">
        <v>23238</v>
      </c>
      <c r="L9652" t="s">
        <v>42548</v>
      </c>
      <c r="M9652" t="s">
        <v>42549</v>
      </c>
    </row>
    <row r="9653" spans="1:13">
      <c r="A9653" s="1" t="s">
        <v>11670</v>
      </c>
      <c r="B9653">
        <v>2.62549370927781E-5</v>
      </c>
      <c r="C9653" s="1">
        <v>1.07369917133148E-6</v>
      </c>
      <c r="D9653">
        <v>1</v>
      </c>
      <c r="E9653">
        <v>0.99404761904761896</v>
      </c>
      <c r="F9653">
        <v>0.83426966292134797</v>
      </c>
      <c r="G9653">
        <v>0.98275862068965503</v>
      </c>
      <c r="H9653">
        <v>0.715189873417722</v>
      </c>
      <c r="I9653">
        <v>0.98076923076923095</v>
      </c>
      <c r="J9653" s="1">
        <v>1</v>
      </c>
      <c r="K9653" t="s">
        <v>23241</v>
      </c>
      <c r="L9653" t="s">
        <v>42550</v>
      </c>
      <c r="M9653" t="s">
        <v>42551</v>
      </c>
    </row>
    <row r="9654" spans="1:13">
      <c r="A9654" s="1" t="s">
        <v>11671</v>
      </c>
      <c r="B9654">
        <v>7.9792006770505995E-9</v>
      </c>
      <c r="C9654" s="1">
        <v>1.1606131937381501E-6</v>
      </c>
      <c r="D9654">
        <v>0</v>
      </c>
      <c r="E9654">
        <v>0.16666666666666699</v>
      </c>
      <c r="F9654">
        <v>0</v>
      </c>
      <c r="G9654">
        <v>0</v>
      </c>
      <c r="H9654">
        <v>0</v>
      </c>
      <c r="I9654">
        <v>0</v>
      </c>
      <c r="J9654" s="1">
        <v>0</v>
      </c>
      <c r="K9654" t="s">
        <v>23241</v>
      </c>
      <c r="L9654" t="s">
        <v>42552</v>
      </c>
      <c r="M9654" t="s">
        <v>42553</v>
      </c>
    </row>
    <row r="9655" spans="1:13">
      <c r="A9655" s="1" t="s">
        <v>11672</v>
      </c>
      <c r="B9655">
        <v>3.19828736057317E-5</v>
      </c>
      <c r="C9655" s="1">
        <v>8.9466518005863302E-5</v>
      </c>
      <c r="D9655">
        <v>1</v>
      </c>
      <c r="E9655">
        <v>1</v>
      </c>
      <c r="F9655">
        <v>0.74358974358974395</v>
      </c>
      <c r="G9655">
        <v>0.95689655172413801</v>
      </c>
      <c r="H9655">
        <v>0.71491228070175405</v>
      </c>
      <c r="I9655">
        <v>0.95599999999999996</v>
      </c>
      <c r="J9655" s="1">
        <v>1</v>
      </c>
      <c r="K9655" t="s">
        <v>23241</v>
      </c>
      <c r="L9655" t="s">
        <v>42554</v>
      </c>
      <c r="M9655" t="s">
        <v>42555</v>
      </c>
    </row>
    <row r="9656" spans="1:13">
      <c r="A9656" s="1" t="s">
        <v>11673</v>
      </c>
      <c r="B9656">
        <v>3.8978168388218598E-4</v>
      </c>
      <c r="C9656" s="1">
        <v>3.2710008837098002E-5</v>
      </c>
      <c r="D9656">
        <v>0.88333333333333297</v>
      </c>
      <c r="E9656">
        <v>0.60674157303370801</v>
      </c>
      <c r="F9656">
        <v>0.96206896551724097</v>
      </c>
      <c r="G9656">
        <v>0.95689655172413801</v>
      </c>
      <c r="H9656">
        <v>0.90350877192982504</v>
      </c>
      <c r="I9656">
        <v>0.88306451612903203</v>
      </c>
      <c r="J9656" s="1">
        <v>1</v>
      </c>
      <c r="K9656" t="s">
        <v>23240</v>
      </c>
      <c r="L9656" t="s">
        <v>42556</v>
      </c>
      <c r="M9656" t="s">
        <v>42557</v>
      </c>
    </row>
    <row r="9657" spans="1:13">
      <c r="A9657" s="1" t="s">
        <v>11674</v>
      </c>
      <c r="B9657">
        <v>1.41054435664132E-5</v>
      </c>
      <c r="C9657" s="1">
        <v>4.46690837522327E-7</v>
      </c>
      <c r="D9657">
        <v>1</v>
      </c>
      <c r="E9657">
        <v>0.99479166666666696</v>
      </c>
      <c r="F9657">
        <v>0.99484536082474195</v>
      </c>
      <c r="G9657">
        <v>0.89285714285714302</v>
      </c>
      <c r="H9657">
        <v>0.99107142857142905</v>
      </c>
      <c r="I9657">
        <v>0.875</v>
      </c>
      <c r="J9657" s="1">
        <v>1</v>
      </c>
      <c r="K9657" t="s">
        <v>23238</v>
      </c>
      <c r="L9657" t="s">
        <v>42558</v>
      </c>
      <c r="M9657" t="s">
        <v>42559</v>
      </c>
    </row>
    <row r="9658" spans="1:13">
      <c r="A9658" s="1" t="s">
        <v>11675</v>
      </c>
      <c r="B9658">
        <v>0</v>
      </c>
      <c r="C9658" s="1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 s="1">
        <v>1</v>
      </c>
      <c r="K9658" t="s">
        <v>23242</v>
      </c>
      <c r="L9658" t="s">
        <v>42560</v>
      </c>
      <c r="M9658" t="s">
        <v>42561</v>
      </c>
    </row>
    <row r="9659" spans="1:13">
      <c r="A9659" s="1" t="s">
        <v>11676</v>
      </c>
      <c r="B9659">
        <v>2.1191280261753701E-6</v>
      </c>
      <c r="C9659" s="1">
        <v>6.9893066775961897E-8</v>
      </c>
      <c r="D9659">
        <v>0.21875</v>
      </c>
      <c r="E9659">
        <v>9.0909090909090898E-2</v>
      </c>
      <c r="F9659">
        <v>0</v>
      </c>
      <c r="G9659">
        <v>0</v>
      </c>
      <c r="H9659">
        <v>7.14285714285714E-3</v>
      </c>
      <c r="I9659">
        <v>0</v>
      </c>
      <c r="J9659" s="1" t="s">
        <v>23229</v>
      </c>
      <c r="K9659" t="s">
        <v>23238</v>
      </c>
      <c r="L9659" t="s">
        <v>42562</v>
      </c>
      <c r="M9659" t="s">
        <v>42563</v>
      </c>
    </row>
    <row r="9660" spans="1:13">
      <c r="A9660" s="1" t="s">
        <v>11677</v>
      </c>
      <c r="B9660">
        <v>2.7911509552612098E-6</v>
      </c>
      <c r="C9660" s="1">
        <v>1.8025808371059699E-6</v>
      </c>
      <c r="D9660">
        <v>1</v>
      </c>
      <c r="E9660">
        <v>0.95098039215686303</v>
      </c>
      <c r="F9660">
        <v>1</v>
      </c>
      <c r="G9660">
        <v>1</v>
      </c>
      <c r="H9660">
        <v>0.97826086956521696</v>
      </c>
      <c r="I9660">
        <v>0.96551724137931005</v>
      </c>
      <c r="J9660" s="1" t="s">
        <v>23229</v>
      </c>
      <c r="K9660" t="s">
        <v>23238</v>
      </c>
      <c r="L9660" t="s">
        <v>42564</v>
      </c>
      <c r="M9660" t="s">
        <v>42565</v>
      </c>
    </row>
    <row r="9661" spans="1:13">
      <c r="A9661" s="1" t="s">
        <v>11678</v>
      </c>
      <c r="B9661">
        <v>3.7861527972040901E-6</v>
      </c>
      <c r="C9661" s="1">
        <v>1.10300686823407E-8</v>
      </c>
      <c r="D9661">
        <v>0.952380952380952</v>
      </c>
      <c r="E9661">
        <v>0.86274509803921595</v>
      </c>
      <c r="F9661">
        <v>0.96902654867256599</v>
      </c>
      <c r="G9661">
        <v>0.94444444444444398</v>
      </c>
      <c r="H9661">
        <v>0.99090909090909096</v>
      </c>
      <c r="I9661">
        <v>0.96</v>
      </c>
      <c r="J9661" s="1">
        <v>1</v>
      </c>
      <c r="K9661" t="s">
        <v>23238</v>
      </c>
      <c r="L9661" t="s">
        <v>42566</v>
      </c>
      <c r="M9661" t="s">
        <v>42567</v>
      </c>
    </row>
    <row r="9662" spans="1:13">
      <c r="A9662" s="1" t="s">
        <v>11679</v>
      </c>
      <c r="B9662">
        <v>6.5026455371514297E-5</v>
      </c>
      <c r="C9662" s="1">
        <v>4.5193104828866398E-5</v>
      </c>
      <c r="D9662">
        <v>0.934782608695652</v>
      </c>
      <c r="E9662">
        <v>1</v>
      </c>
      <c r="F9662">
        <v>0.99523809523809503</v>
      </c>
      <c r="G9662">
        <v>0.46250000000000002</v>
      </c>
      <c r="H9662">
        <v>0.97857142857142898</v>
      </c>
      <c r="I9662">
        <v>0.71126760563380298</v>
      </c>
      <c r="J9662" s="1">
        <v>1</v>
      </c>
      <c r="K9662" t="s">
        <v>23241</v>
      </c>
      <c r="L9662" t="s">
        <v>42568</v>
      </c>
      <c r="M9662" t="s">
        <v>42569</v>
      </c>
    </row>
    <row r="9663" spans="1:13">
      <c r="A9663" s="1" t="s">
        <v>11680</v>
      </c>
      <c r="B9663">
        <v>3.8052640525112198E-6</v>
      </c>
      <c r="C9663" s="1">
        <v>2.0114866514358701E-6</v>
      </c>
      <c r="D9663">
        <v>0.96428571428571397</v>
      </c>
      <c r="E9663">
        <v>1</v>
      </c>
      <c r="F9663">
        <v>0.95901639344262302</v>
      </c>
      <c r="G9663">
        <v>1</v>
      </c>
      <c r="H9663">
        <v>1</v>
      </c>
      <c r="I9663">
        <v>0.98611111111111105</v>
      </c>
      <c r="J9663" s="1" t="s">
        <v>23229</v>
      </c>
      <c r="K9663" t="s">
        <v>23238</v>
      </c>
      <c r="L9663" t="s">
        <v>42570</v>
      </c>
      <c r="M9663" t="s">
        <v>42571</v>
      </c>
    </row>
    <row r="9664" spans="1:13">
      <c r="A9664" s="1" t="s">
        <v>11681</v>
      </c>
      <c r="B9664">
        <v>1.3569243402434599E-9</v>
      </c>
      <c r="C9664" s="1">
        <v>1.2880284096041701E-7</v>
      </c>
      <c r="D9664">
        <v>0.91666666666666696</v>
      </c>
      <c r="E9664">
        <v>1</v>
      </c>
      <c r="F9664">
        <v>0.95810055865921795</v>
      </c>
      <c r="G9664">
        <v>1</v>
      </c>
      <c r="H9664">
        <v>0.95049504950495001</v>
      </c>
      <c r="I9664">
        <v>0.96491228070175405</v>
      </c>
      <c r="J9664" s="1" t="s">
        <v>23229</v>
      </c>
      <c r="K9664" t="s">
        <v>23238</v>
      </c>
      <c r="L9664" t="s">
        <v>42572</v>
      </c>
      <c r="M9664" t="s">
        <v>42573</v>
      </c>
    </row>
    <row r="9665" spans="1:13">
      <c r="A9665" s="1" t="s">
        <v>11682</v>
      </c>
      <c r="B9665">
        <v>4.82881657953619E-6</v>
      </c>
      <c r="C9665" s="1">
        <v>7.2107845605629402E-6</v>
      </c>
      <c r="D9665">
        <v>3.7037037037037E-2</v>
      </c>
      <c r="E9665">
        <v>0.210843373493976</v>
      </c>
      <c r="F9665">
        <v>0</v>
      </c>
      <c r="G9665">
        <v>1.72413793103448E-2</v>
      </c>
      <c r="H9665">
        <v>0</v>
      </c>
      <c r="I9665">
        <v>2.1739130434782601E-2</v>
      </c>
      <c r="J9665" s="1">
        <v>0</v>
      </c>
      <c r="K9665" t="s">
        <v>23241</v>
      </c>
      <c r="L9665" t="s">
        <v>42574</v>
      </c>
      <c r="M9665" t="s">
        <v>42575</v>
      </c>
    </row>
    <row r="9666" spans="1:13">
      <c r="A9666" s="1" t="s">
        <v>11683</v>
      </c>
      <c r="B9666">
        <v>6.8095386864157303E-6</v>
      </c>
      <c r="C9666" s="1">
        <v>4.7091828681042696E-6</v>
      </c>
      <c r="D9666">
        <v>1</v>
      </c>
      <c r="E9666">
        <v>1</v>
      </c>
      <c r="F9666">
        <v>0.74858757062146897</v>
      </c>
      <c r="G9666">
        <v>0.92424242424242398</v>
      </c>
      <c r="H9666">
        <v>0.53947368421052599</v>
      </c>
      <c r="I9666">
        <v>0.81632653061224503</v>
      </c>
      <c r="J9666" s="1">
        <v>0</v>
      </c>
      <c r="K9666" t="s">
        <v>23238</v>
      </c>
      <c r="L9666" t="s">
        <v>42576</v>
      </c>
      <c r="M9666" t="s">
        <v>42577</v>
      </c>
    </row>
    <row r="9667" spans="1:13">
      <c r="A9667" s="1" t="s">
        <v>11684</v>
      </c>
      <c r="B9667">
        <v>2.2350181529118301E-6</v>
      </c>
      <c r="C9667" s="1">
        <v>1.31082726293409E-5</v>
      </c>
      <c r="D9667">
        <v>1.5625E-2</v>
      </c>
      <c r="E9667">
        <v>7.2916666666666699E-2</v>
      </c>
      <c r="F9667">
        <v>3.5897435897435902E-2</v>
      </c>
      <c r="G9667">
        <v>1.72413793103448E-2</v>
      </c>
      <c r="H9667">
        <v>8.7719298245613996E-3</v>
      </c>
      <c r="I9667">
        <v>8.0000000000000002E-3</v>
      </c>
      <c r="J9667" s="1">
        <v>0</v>
      </c>
      <c r="K9667" t="s">
        <v>23238</v>
      </c>
      <c r="L9667" t="s">
        <v>42578</v>
      </c>
      <c r="M9667" t="s">
        <v>42579</v>
      </c>
    </row>
    <row r="9668" spans="1:13">
      <c r="A9668" s="1" t="s">
        <v>11685</v>
      </c>
      <c r="B9668">
        <v>9.0718801242963902E-6</v>
      </c>
      <c r="C9668" s="1">
        <v>6.4975458292227902E-6</v>
      </c>
      <c r="D9668">
        <v>1</v>
      </c>
      <c r="E9668">
        <v>1</v>
      </c>
      <c r="F9668">
        <v>0.90404040404040398</v>
      </c>
      <c r="G9668">
        <v>1</v>
      </c>
      <c r="H9668">
        <v>0.96551724137931005</v>
      </c>
      <c r="I9668">
        <v>1</v>
      </c>
      <c r="J9668" s="1">
        <v>1</v>
      </c>
      <c r="K9668" t="s">
        <v>23238</v>
      </c>
      <c r="L9668" t="s">
        <v>42580</v>
      </c>
      <c r="M9668" t="s">
        <v>42581</v>
      </c>
    </row>
    <row r="9669" spans="1:13">
      <c r="A9669" s="1" t="s">
        <v>11686</v>
      </c>
      <c r="B9669">
        <v>6.1105703722409098E-6</v>
      </c>
      <c r="C9669" s="1">
        <v>5.53034334405148E-6</v>
      </c>
      <c r="D9669">
        <v>0</v>
      </c>
      <c r="E9669">
        <v>0</v>
      </c>
      <c r="F9669">
        <v>0.13945578231292499</v>
      </c>
      <c r="G9669">
        <v>0</v>
      </c>
      <c r="H9669">
        <v>0</v>
      </c>
      <c r="I9669">
        <v>0</v>
      </c>
      <c r="J9669" s="1" t="s">
        <v>23229</v>
      </c>
      <c r="K9669" t="s">
        <v>23237</v>
      </c>
      <c r="L9669" t="s">
        <v>42582</v>
      </c>
      <c r="M9669" t="s">
        <v>42583</v>
      </c>
    </row>
    <row r="9670" spans="1:13">
      <c r="A9670" s="1" t="s">
        <v>11687</v>
      </c>
      <c r="B9670">
        <v>2.9782476687493901E-4</v>
      </c>
      <c r="C9670" s="1">
        <v>6.8245909721194203E-5</v>
      </c>
      <c r="D9670">
        <v>0.92</v>
      </c>
      <c r="E9670">
        <v>0.59459459459459496</v>
      </c>
      <c r="F9670">
        <v>0.69354838709677402</v>
      </c>
      <c r="G9670">
        <v>1</v>
      </c>
      <c r="H9670">
        <v>0.67808219178082196</v>
      </c>
      <c r="I9670">
        <v>0.90721649484536104</v>
      </c>
      <c r="J9670" s="1">
        <v>1</v>
      </c>
      <c r="K9670" t="s">
        <v>23238</v>
      </c>
      <c r="L9670" t="s">
        <v>42584</v>
      </c>
      <c r="M9670" t="s">
        <v>42585</v>
      </c>
    </row>
    <row r="9671" spans="1:13">
      <c r="A9671" s="1" t="s">
        <v>11688</v>
      </c>
      <c r="B9671">
        <v>2.7253464119150801E-5</v>
      </c>
      <c r="C9671" s="1">
        <v>8.1258554855994795E-5</v>
      </c>
      <c r="D9671">
        <v>0.14516129032258099</v>
      </c>
      <c r="E9671">
        <v>1.16279069767442E-2</v>
      </c>
      <c r="F9671">
        <v>0.217391304347826</v>
      </c>
      <c r="G9671">
        <v>8.6206896551724102E-3</v>
      </c>
      <c r="H9671">
        <v>0.16964285714285701</v>
      </c>
      <c r="I9671">
        <v>4.5081967213114797E-2</v>
      </c>
      <c r="J9671" s="1">
        <v>0</v>
      </c>
      <c r="K9671" t="s">
        <v>23241</v>
      </c>
      <c r="L9671" t="s">
        <v>42586</v>
      </c>
      <c r="M9671" t="s">
        <v>42587</v>
      </c>
    </row>
    <row r="9672" spans="1:13">
      <c r="A9672" s="1" t="s">
        <v>11689</v>
      </c>
      <c r="B9672">
        <v>6.26515621435319E-7</v>
      </c>
      <c r="C9672" s="1">
        <v>5.2282250882913699E-5</v>
      </c>
      <c r="D9672">
        <v>1</v>
      </c>
      <c r="E9672">
        <v>1</v>
      </c>
      <c r="F9672">
        <v>0.99504950495049505</v>
      </c>
      <c r="G9672">
        <v>0.98275862068965503</v>
      </c>
      <c r="H9672">
        <v>0.91346153846153799</v>
      </c>
      <c r="I9672">
        <v>0.85106382978723405</v>
      </c>
      <c r="J9672" s="1">
        <v>1</v>
      </c>
      <c r="K9672" t="s">
        <v>23238</v>
      </c>
      <c r="L9672" t="s">
        <v>42588</v>
      </c>
      <c r="M9672" t="s">
        <v>42589</v>
      </c>
    </row>
    <row r="9673" spans="1:13">
      <c r="A9673" s="1" t="s">
        <v>11690</v>
      </c>
      <c r="B9673">
        <v>2.0855865514624101E-7</v>
      </c>
      <c r="C9673" s="1">
        <v>2.4184128628821101E-7</v>
      </c>
      <c r="D9673">
        <v>0</v>
      </c>
      <c r="E9673">
        <v>0</v>
      </c>
      <c r="F9673">
        <v>2.8248587570621499E-3</v>
      </c>
      <c r="G9673">
        <v>0.25</v>
      </c>
      <c r="H9673">
        <v>0.01</v>
      </c>
      <c r="I9673">
        <v>3.7878787878787901E-2</v>
      </c>
      <c r="J9673" s="1" t="s">
        <v>23229</v>
      </c>
      <c r="K9673" t="s">
        <v>23241</v>
      </c>
      <c r="L9673" t="s">
        <v>42590</v>
      </c>
      <c r="M9673" t="s">
        <v>42591</v>
      </c>
    </row>
    <row r="9674" spans="1:13">
      <c r="A9674" s="1" t="s">
        <v>11691</v>
      </c>
      <c r="B9674">
        <v>9.3682381034812006E-8</v>
      </c>
      <c r="C9674" s="1">
        <v>6.8045912536594295E-7</v>
      </c>
      <c r="D9674">
        <v>0</v>
      </c>
      <c r="E9674">
        <v>0</v>
      </c>
      <c r="F9674">
        <v>2.2292993630573198E-2</v>
      </c>
      <c r="G9674">
        <v>0</v>
      </c>
      <c r="H9674">
        <v>0.183098591549296</v>
      </c>
      <c r="I9674">
        <v>9.0909090909090905E-3</v>
      </c>
      <c r="J9674" s="1">
        <v>1</v>
      </c>
      <c r="K9674" t="s">
        <v>23241</v>
      </c>
      <c r="L9674" t="s">
        <v>42592</v>
      </c>
      <c r="M9674" t="s">
        <v>42593</v>
      </c>
    </row>
    <row r="9675" spans="1:13">
      <c r="A9675" s="1" t="s">
        <v>11692</v>
      </c>
      <c r="B9675">
        <v>1.9352272992804498E-6</v>
      </c>
      <c r="C9675" s="1">
        <v>3.6414710302456798E-4</v>
      </c>
      <c r="D9675">
        <v>0.5625</v>
      </c>
      <c r="E9675">
        <v>0.53125</v>
      </c>
      <c r="F9675">
        <v>0.70418848167539305</v>
      </c>
      <c r="G9675">
        <v>0.59482758620689702</v>
      </c>
      <c r="H9675">
        <v>0.71929824561403499</v>
      </c>
      <c r="I9675">
        <v>0.77916666666666701</v>
      </c>
      <c r="J9675" s="1">
        <v>1</v>
      </c>
      <c r="K9675" t="s">
        <v>23237</v>
      </c>
      <c r="L9675" t="s">
        <v>42594</v>
      </c>
      <c r="M9675" t="s">
        <v>42595</v>
      </c>
    </row>
    <row r="9676" spans="1:13">
      <c r="A9676" s="1" t="s">
        <v>11693</v>
      </c>
      <c r="B9676">
        <v>8.3318856362351296E-7</v>
      </c>
      <c r="C9676" s="1">
        <v>1.6989478475306401E-6</v>
      </c>
      <c r="D9676">
        <v>1</v>
      </c>
      <c r="E9676">
        <v>0.98648648648648696</v>
      </c>
      <c r="F9676">
        <v>0.97413793103448298</v>
      </c>
      <c r="G9676">
        <v>1</v>
      </c>
      <c r="H9676">
        <v>1</v>
      </c>
      <c r="I9676">
        <v>1</v>
      </c>
      <c r="J9676" s="1">
        <v>1</v>
      </c>
      <c r="K9676" t="s">
        <v>23238</v>
      </c>
      <c r="L9676" t="s">
        <v>42596</v>
      </c>
      <c r="M9676" t="s">
        <v>42597</v>
      </c>
    </row>
    <row r="9677" spans="1:13">
      <c r="A9677" s="1" t="s">
        <v>11694</v>
      </c>
      <c r="B9677">
        <v>1.68336096730278E-4</v>
      </c>
      <c r="C9677" s="1">
        <v>3.3521595635147201E-6</v>
      </c>
      <c r="D9677">
        <v>6.25E-2</v>
      </c>
      <c r="E9677">
        <v>0.36781609195402298</v>
      </c>
      <c r="F9677">
        <v>1.5625E-2</v>
      </c>
      <c r="G9677">
        <v>5.6603773584905703E-2</v>
      </c>
      <c r="H9677">
        <v>9.1743119266055103E-3</v>
      </c>
      <c r="I9677">
        <v>0.101851851851852</v>
      </c>
      <c r="J9677" s="1">
        <v>0</v>
      </c>
      <c r="K9677" t="s">
        <v>23239</v>
      </c>
      <c r="L9677" t="s">
        <v>42598</v>
      </c>
      <c r="M9677" t="s">
        <v>42599</v>
      </c>
    </row>
    <row r="9678" spans="1:13">
      <c r="A9678" s="1" t="s">
        <v>11695</v>
      </c>
      <c r="B9678">
        <v>1.0873827176167199E-9</v>
      </c>
      <c r="C9678" s="1">
        <v>9.1131234022657005E-9</v>
      </c>
      <c r="D9678">
        <v>1</v>
      </c>
      <c r="E9678">
        <v>1</v>
      </c>
      <c r="F9678">
        <v>1</v>
      </c>
      <c r="G9678">
        <v>0.98750000000000004</v>
      </c>
      <c r="H9678">
        <v>0.99438202247190999</v>
      </c>
      <c r="I9678">
        <v>1</v>
      </c>
      <c r="J9678" s="1" t="s">
        <v>23229</v>
      </c>
      <c r="K9678" t="s">
        <v>23238</v>
      </c>
      <c r="L9678" t="s">
        <v>42600</v>
      </c>
      <c r="M9678" t="s">
        <v>42601</v>
      </c>
    </row>
    <row r="9679" spans="1:13">
      <c r="A9679" s="1" t="s">
        <v>11696</v>
      </c>
      <c r="B9679">
        <v>1.90770558609522E-8</v>
      </c>
      <c r="C9679" s="1">
        <v>5.4282798196840299E-6</v>
      </c>
      <c r="D9679">
        <v>1.72413793103448E-2</v>
      </c>
      <c r="E9679">
        <v>5.2631578947368403E-3</v>
      </c>
      <c r="F9679">
        <v>0</v>
      </c>
      <c r="G9679">
        <v>1.72413793103448E-2</v>
      </c>
      <c r="H9679">
        <v>9.2592592592592605E-3</v>
      </c>
      <c r="I9679">
        <v>4.4247787610619503E-3</v>
      </c>
      <c r="J9679" s="1">
        <v>0.95454545454545503</v>
      </c>
      <c r="K9679" t="s">
        <v>23239</v>
      </c>
      <c r="L9679" t="s">
        <v>42602</v>
      </c>
      <c r="M9679" t="s">
        <v>42603</v>
      </c>
    </row>
    <row r="9680" spans="1:13">
      <c r="A9680" s="1" t="s">
        <v>11697</v>
      </c>
      <c r="B9680">
        <v>2.7405014084438499E-7</v>
      </c>
      <c r="C9680" s="1">
        <v>1.5922755965893799E-6</v>
      </c>
      <c r="D9680">
        <v>1.9230769230769201E-2</v>
      </c>
      <c r="E9680">
        <v>0</v>
      </c>
      <c r="F9680">
        <v>0</v>
      </c>
      <c r="G9680">
        <v>0.28125</v>
      </c>
      <c r="H9680">
        <v>0</v>
      </c>
      <c r="I9680">
        <v>4.5454545454545497E-2</v>
      </c>
      <c r="J9680" s="1">
        <v>0</v>
      </c>
      <c r="K9680" t="s">
        <v>23238</v>
      </c>
      <c r="L9680" t="s">
        <v>42604</v>
      </c>
      <c r="M9680" t="s">
        <v>42605</v>
      </c>
    </row>
    <row r="9681" spans="1:13">
      <c r="A9681" s="1" t="s">
        <v>11698</v>
      </c>
      <c r="B9681">
        <v>2.55247139123561E-5</v>
      </c>
      <c r="C9681" s="1">
        <v>6.3599152992275301E-5</v>
      </c>
      <c r="D9681">
        <v>0.967741935483871</v>
      </c>
      <c r="E9681">
        <v>0.87222222222222201</v>
      </c>
      <c r="F9681">
        <v>0.72043010752688197</v>
      </c>
      <c r="G9681">
        <v>0.92857142857142905</v>
      </c>
      <c r="H9681">
        <v>0.80612244897959195</v>
      </c>
      <c r="I9681">
        <v>0.87804878048780499</v>
      </c>
      <c r="J9681" s="1">
        <v>1</v>
      </c>
      <c r="K9681" t="s">
        <v>23238</v>
      </c>
      <c r="L9681" t="s">
        <v>42606</v>
      </c>
      <c r="M9681" t="s">
        <v>42607</v>
      </c>
    </row>
    <row r="9682" spans="1:13">
      <c r="A9682" s="1" t="s">
        <v>11699</v>
      </c>
      <c r="B9682">
        <v>3.6845614568551001E-7</v>
      </c>
      <c r="C9682" s="1">
        <v>1.3441324111972999E-6</v>
      </c>
      <c r="D9682">
        <v>1.7857142857142901E-2</v>
      </c>
      <c r="E9682">
        <v>0</v>
      </c>
      <c r="F9682">
        <v>0</v>
      </c>
      <c r="G9682">
        <v>9.0909090909090898E-2</v>
      </c>
      <c r="H9682">
        <v>6.41025641025641E-3</v>
      </c>
      <c r="I9682">
        <v>6.6666666666666693E-2</v>
      </c>
      <c r="J9682" s="1" t="s">
        <v>23229</v>
      </c>
      <c r="K9682" t="s">
        <v>23237</v>
      </c>
      <c r="L9682" t="s">
        <v>42608</v>
      </c>
      <c r="M9682" t="s">
        <v>42609</v>
      </c>
    </row>
    <row r="9683" spans="1:13">
      <c r="A9683" s="1" t="s">
        <v>11700</v>
      </c>
      <c r="B9683">
        <v>9.9955710317890994E-6</v>
      </c>
      <c r="C9683" s="1">
        <v>6.6727413712948004E-6</v>
      </c>
      <c r="D9683">
        <v>0.96666666666666701</v>
      </c>
      <c r="E9683">
        <v>0.96153846153846201</v>
      </c>
      <c r="F9683">
        <v>0.95989304812834197</v>
      </c>
      <c r="G9683">
        <v>1</v>
      </c>
      <c r="H9683">
        <v>0.85869565217391297</v>
      </c>
      <c r="I9683">
        <v>0.98019801980197996</v>
      </c>
      <c r="J9683" s="1">
        <v>1</v>
      </c>
      <c r="K9683" t="s">
        <v>23238</v>
      </c>
      <c r="L9683" t="s">
        <v>42610</v>
      </c>
      <c r="M9683" t="s">
        <v>42611</v>
      </c>
    </row>
    <row r="9684" spans="1:13">
      <c r="A9684" s="1" t="s">
        <v>11701</v>
      </c>
      <c r="B9684">
        <v>5.2849710148782703E-5</v>
      </c>
      <c r="C9684" s="1">
        <v>6.5393054869681297E-5</v>
      </c>
      <c r="D9684">
        <v>0</v>
      </c>
      <c r="E9684">
        <v>0</v>
      </c>
      <c r="F9684">
        <v>0.21034482758620701</v>
      </c>
      <c r="G9684">
        <v>0</v>
      </c>
      <c r="H9684">
        <v>0</v>
      </c>
      <c r="I9684">
        <v>0</v>
      </c>
      <c r="J9684" s="1" t="s">
        <v>23229</v>
      </c>
      <c r="K9684" t="s">
        <v>23241</v>
      </c>
      <c r="L9684" t="s">
        <v>42612</v>
      </c>
      <c r="M9684" t="s">
        <v>42613</v>
      </c>
    </row>
    <row r="9685" spans="1:13">
      <c r="A9685" s="1" t="s">
        <v>11702</v>
      </c>
      <c r="B9685">
        <v>3.56737828827128E-7</v>
      </c>
      <c r="C9685" s="1">
        <v>6.1722234271615497E-5</v>
      </c>
      <c r="D9685">
        <v>0.1</v>
      </c>
      <c r="E9685">
        <v>0</v>
      </c>
      <c r="F9685">
        <v>2.5000000000000001E-2</v>
      </c>
      <c r="G9685">
        <v>8.6206896551724102E-3</v>
      </c>
      <c r="H9685">
        <v>0.19902912621359201</v>
      </c>
      <c r="I9685">
        <v>5.9829059829059797E-2</v>
      </c>
      <c r="J9685" s="1" t="s">
        <v>23229</v>
      </c>
      <c r="K9685" t="s">
        <v>23239</v>
      </c>
      <c r="L9685" t="s">
        <v>42614</v>
      </c>
      <c r="M9685" t="s">
        <v>42615</v>
      </c>
    </row>
    <row r="9686" spans="1:13">
      <c r="A9686" s="1" t="s">
        <v>11703</v>
      </c>
      <c r="B9686">
        <v>8.7341345113976103E-7</v>
      </c>
      <c r="C9686" s="1">
        <v>8.4347053145801601E-7</v>
      </c>
      <c r="D9686">
        <v>3.2258064516128997E-2</v>
      </c>
      <c r="E9686">
        <v>5.4878048780487798E-2</v>
      </c>
      <c r="F9686">
        <v>1.37362637362637E-2</v>
      </c>
      <c r="G9686">
        <v>0</v>
      </c>
      <c r="H9686">
        <v>1.1111111111111099E-2</v>
      </c>
      <c r="I9686">
        <v>1.0416666666666701E-2</v>
      </c>
      <c r="J9686" s="1">
        <v>0</v>
      </c>
      <c r="K9686" t="s">
        <v>23237</v>
      </c>
      <c r="L9686" t="s">
        <v>42616</v>
      </c>
      <c r="M9686" t="s">
        <v>42617</v>
      </c>
    </row>
    <row r="9687" spans="1:13">
      <c r="A9687" s="1" t="s">
        <v>11704</v>
      </c>
      <c r="B9687">
        <v>1.20712091810737E-4</v>
      </c>
      <c r="C9687" s="1">
        <v>6.74535008644036E-6</v>
      </c>
      <c r="D9687">
        <v>7.1428571428571397E-2</v>
      </c>
      <c r="E9687">
        <v>0.70588235294117696</v>
      </c>
      <c r="F9687">
        <v>0.8</v>
      </c>
      <c r="G9687">
        <v>0.08</v>
      </c>
      <c r="H9687">
        <v>0.66071428571428603</v>
      </c>
      <c r="I9687">
        <v>0.125</v>
      </c>
      <c r="J9687" s="1" t="s">
        <v>23229</v>
      </c>
      <c r="K9687" t="s">
        <v>23241</v>
      </c>
      <c r="L9687" t="s">
        <v>42618</v>
      </c>
      <c r="M9687" t="s">
        <v>42619</v>
      </c>
    </row>
    <row r="9688" spans="1:13">
      <c r="A9688" s="1" t="s">
        <v>11705</v>
      </c>
      <c r="B9688">
        <v>1.6357108666291398E-5</v>
      </c>
      <c r="C9688" s="1">
        <v>3.9398101692538997E-5</v>
      </c>
      <c r="D9688">
        <v>1</v>
      </c>
      <c r="E9688">
        <v>1</v>
      </c>
      <c r="F9688">
        <v>0.75229357798165097</v>
      </c>
      <c r="G9688">
        <v>1</v>
      </c>
      <c r="H9688">
        <v>0.95833333333333304</v>
      </c>
      <c r="I9688">
        <v>0.96428571428571397</v>
      </c>
      <c r="J9688" s="1">
        <v>1</v>
      </c>
      <c r="K9688" t="s">
        <v>23240</v>
      </c>
      <c r="L9688" t="s">
        <v>42620</v>
      </c>
      <c r="M9688" t="s">
        <v>42621</v>
      </c>
    </row>
    <row r="9689" spans="1:13">
      <c r="A9689" s="1" t="s">
        <v>11706</v>
      </c>
      <c r="B9689">
        <v>1.90346009279318E-6</v>
      </c>
      <c r="C9689" s="1">
        <v>2.48635900529681E-5</v>
      </c>
      <c r="D9689">
        <v>0.2</v>
      </c>
      <c r="E9689">
        <v>0</v>
      </c>
      <c r="F9689">
        <v>5.3571428571428603E-2</v>
      </c>
      <c r="G9689">
        <v>1.7857142857142901E-2</v>
      </c>
      <c r="H9689">
        <v>9.1743119266055103E-3</v>
      </c>
      <c r="I9689">
        <v>0</v>
      </c>
      <c r="J9689" s="1">
        <v>0</v>
      </c>
      <c r="K9689" t="s">
        <v>23239</v>
      </c>
      <c r="L9689" t="s">
        <v>42622</v>
      </c>
      <c r="M9689" t="s">
        <v>42623</v>
      </c>
    </row>
    <row r="9690" spans="1:13">
      <c r="A9690" s="1" t="s">
        <v>11707</v>
      </c>
      <c r="B9690">
        <v>2.01996072604678E-7</v>
      </c>
      <c r="C9690" s="1">
        <v>9.6291898447997901E-5</v>
      </c>
      <c r="D9690">
        <v>8.3333333333333301E-2</v>
      </c>
      <c r="E9690">
        <v>0</v>
      </c>
      <c r="F9690">
        <v>0.158823529411765</v>
      </c>
      <c r="G9690">
        <v>5.1724137931034503E-2</v>
      </c>
      <c r="H9690">
        <v>0.407407407407407</v>
      </c>
      <c r="I9690">
        <v>0.101626016260163</v>
      </c>
      <c r="J9690" s="1">
        <v>0.11111111111111099</v>
      </c>
      <c r="K9690" t="s">
        <v>23241</v>
      </c>
      <c r="L9690" t="s">
        <v>42624</v>
      </c>
      <c r="M9690" t="s">
        <v>42625</v>
      </c>
    </row>
    <row r="9691" spans="1:13">
      <c r="A9691" s="1" t="s">
        <v>11708</v>
      </c>
      <c r="B9691">
        <v>1.10058066593971E-4</v>
      </c>
      <c r="C9691" s="1">
        <v>1.94758802779941E-4</v>
      </c>
      <c r="D9691">
        <v>1</v>
      </c>
      <c r="E9691">
        <v>0.98958333333333304</v>
      </c>
      <c r="F9691">
        <v>0.70256410256410295</v>
      </c>
      <c r="G9691">
        <v>0.94827586206896597</v>
      </c>
      <c r="H9691">
        <v>0.83333333333333304</v>
      </c>
      <c r="I9691">
        <v>0.90322580645161299</v>
      </c>
      <c r="J9691" s="1">
        <v>1</v>
      </c>
      <c r="K9691" t="s">
        <v>23238</v>
      </c>
      <c r="L9691" t="s">
        <v>42626</v>
      </c>
      <c r="M9691" t="s">
        <v>42627</v>
      </c>
    </row>
    <row r="9692" spans="1:13">
      <c r="A9692" s="1" t="s">
        <v>11709</v>
      </c>
      <c r="B9692">
        <v>7.9144271646778598E-4</v>
      </c>
      <c r="C9692" s="1">
        <v>5.0490026763119397E-4</v>
      </c>
      <c r="D9692">
        <v>0.484375</v>
      </c>
      <c r="E9692">
        <v>0.78571428571428603</v>
      </c>
      <c r="F9692">
        <v>0.22051282051282101</v>
      </c>
      <c r="G9692">
        <v>3.4482758620689703E-2</v>
      </c>
      <c r="H9692">
        <v>2.23214285714286E-2</v>
      </c>
      <c r="I9692">
        <v>5.0420168067226899E-2</v>
      </c>
      <c r="J9692" s="1">
        <v>1</v>
      </c>
      <c r="K9692" t="s">
        <v>23238</v>
      </c>
      <c r="L9692" t="s">
        <v>42628</v>
      </c>
      <c r="M9692" t="s">
        <v>42629</v>
      </c>
    </row>
    <row r="9693" spans="1:13">
      <c r="A9693" s="1" t="s">
        <v>11710</v>
      </c>
      <c r="B9693">
        <v>4.5021090516074997E-5</v>
      </c>
      <c r="C9693" s="1">
        <v>3.7050865809566599E-5</v>
      </c>
      <c r="D9693">
        <v>0.6875</v>
      </c>
      <c r="E9693">
        <v>0.57051282051282004</v>
      </c>
      <c r="F9693">
        <v>0.30769230769230799</v>
      </c>
      <c r="G9693">
        <v>4.6296296296296301E-2</v>
      </c>
      <c r="H9693">
        <v>0.45945945945945899</v>
      </c>
      <c r="I9693">
        <v>0.38073394495412799</v>
      </c>
      <c r="J9693" s="1">
        <v>0</v>
      </c>
      <c r="K9693" t="s">
        <v>23240</v>
      </c>
      <c r="L9693" t="s">
        <v>42630</v>
      </c>
      <c r="M9693" t="s">
        <v>42631</v>
      </c>
    </row>
    <row r="9694" spans="1:13">
      <c r="A9694" s="1" t="s">
        <v>11711</v>
      </c>
      <c r="B9694">
        <v>8.8633643127676304E-9</v>
      </c>
      <c r="C9694" s="1">
        <v>2.36988211051936E-6</v>
      </c>
      <c r="D9694">
        <v>0.97826086956521696</v>
      </c>
      <c r="E9694">
        <v>1</v>
      </c>
      <c r="F9694">
        <v>0.984375</v>
      </c>
      <c r="G9694">
        <v>0.53846153846153799</v>
      </c>
      <c r="H9694">
        <v>0.95132743362831895</v>
      </c>
      <c r="I9694">
        <v>0.83854166666666696</v>
      </c>
      <c r="J9694" s="1" t="s">
        <v>23229</v>
      </c>
      <c r="K9694" t="s">
        <v>23240</v>
      </c>
      <c r="L9694" t="s">
        <v>42632</v>
      </c>
      <c r="M9694" t="s">
        <v>42633</v>
      </c>
    </row>
    <row r="9695" spans="1:13">
      <c r="A9695" s="1" t="s">
        <v>11712</v>
      </c>
      <c r="B9695">
        <v>6.2413725529916796E-8</v>
      </c>
      <c r="C9695" s="1">
        <v>3.1027824230064001E-5</v>
      </c>
      <c r="D9695">
        <v>0.78</v>
      </c>
      <c r="E9695">
        <v>0.88888888888888895</v>
      </c>
      <c r="F9695">
        <v>0.92546583850931696</v>
      </c>
      <c r="G9695">
        <v>0.98936170212765995</v>
      </c>
      <c r="H9695">
        <v>0.99404761904761896</v>
      </c>
      <c r="I9695">
        <v>0.97159090909090895</v>
      </c>
      <c r="J9695" s="1">
        <v>1</v>
      </c>
      <c r="K9695" t="s">
        <v>23238</v>
      </c>
      <c r="L9695" t="s">
        <v>42634</v>
      </c>
      <c r="M9695" t="s">
        <v>42635</v>
      </c>
    </row>
    <row r="9696" spans="1:13">
      <c r="A9696" s="1" t="s">
        <v>11713</v>
      </c>
      <c r="B9696">
        <v>6.6926682609047404E-6</v>
      </c>
      <c r="C9696" s="1">
        <v>7.2542633690963802E-6</v>
      </c>
      <c r="D9696">
        <v>1</v>
      </c>
      <c r="E9696">
        <v>1</v>
      </c>
      <c r="F9696">
        <v>0.99214659685863904</v>
      </c>
      <c r="G9696">
        <v>0.57758620689655205</v>
      </c>
      <c r="H9696">
        <v>0.99074074074074103</v>
      </c>
      <c r="I9696">
        <v>0.84913793103448298</v>
      </c>
      <c r="J9696" s="1" t="s">
        <v>23229</v>
      </c>
      <c r="K9696" t="s">
        <v>23240</v>
      </c>
      <c r="L9696" t="s">
        <v>42636</v>
      </c>
      <c r="M9696" t="s">
        <v>42637</v>
      </c>
    </row>
    <row r="9697" spans="1:13">
      <c r="A9697" s="1" t="s">
        <v>11714</v>
      </c>
      <c r="B9697">
        <v>4.6398081805419E-6</v>
      </c>
      <c r="C9697" s="1">
        <v>2.9691577217542902E-6</v>
      </c>
      <c r="D9697">
        <v>0.40384615384615402</v>
      </c>
      <c r="E9697">
        <v>0.70149253731343297</v>
      </c>
      <c r="F9697">
        <v>0.98333333333333295</v>
      </c>
      <c r="G9697">
        <v>1</v>
      </c>
      <c r="H9697">
        <v>0.95774647887323905</v>
      </c>
      <c r="I9697">
        <v>0.91666666666666696</v>
      </c>
      <c r="J9697" s="1">
        <v>1</v>
      </c>
      <c r="K9697" t="s">
        <v>23239</v>
      </c>
      <c r="L9697" t="s">
        <v>42638</v>
      </c>
      <c r="M9697" t="s">
        <v>42639</v>
      </c>
    </row>
    <row r="9698" spans="1:13">
      <c r="A9698" s="1" t="s">
        <v>11715</v>
      </c>
      <c r="B9698">
        <v>3.4618031129141697E-5</v>
      </c>
      <c r="C9698" s="1">
        <v>2.6794028337338599E-4</v>
      </c>
      <c r="D9698">
        <v>1</v>
      </c>
      <c r="E9698">
        <v>1</v>
      </c>
      <c r="F9698">
        <v>0.97222222222222199</v>
      </c>
      <c r="G9698">
        <v>0.98214285714285698</v>
      </c>
      <c r="H9698">
        <v>0.82926829268292701</v>
      </c>
      <c r="I9698">
        <v>0.97933884297520701</v>
      </c>
      <c r="J9698" s="1" t="s">
        <v>23229</v>
      </c>
      <c r="K9698" t="s">
        <v>23239</v>
      </c>
      <c r="L9698" t="s">
        <v>42640</v>
      </c>
      <c r="M9698" t="s">
        <v>42641</v>
      </c>
    </row>
    <row r="9699" spans="1:13">
      <c r="A9699" s="1" t="s">
        <v>11716</v>
      </c>
      <c r="B9699">
        <v>3.4501899878744797E-5</v>
      </c>
      <c r="C9699" s="1">
        <v>3.39446896773336E-5</v>
      </c>
      <c r="D9699">
        <v>0.71666666666666701</v>
      </c>
      <c r="E9699">
        <v>0.99411764705882399</v>
      </c>
      <c r="F9699">
        <v>0.90109890109890101</v>
      </c>
      <c r="G9699">
        <v>0.38333333333333303</v>
      </c>
      <c r="H9699">
        <v>0.88372093023255804</v>
      </c>
      <c r="I9699">
        <v>0.46341463414634099</v>
      </c>
      <c r="J9699" s="1">
        <v>0</v>
      </c>
      <c r="K9699" t="s">
        <v>23241</v>
      </c>
      <c r="L9699" t="s">
        <v>42642</v>
      </c>
      <c r="M9699" t="s">
        <v>42643</v>
      </c>
    </row>
    <row r="9700" spans="1:13">
      <c r="A9700" s="1" t="s">
        <v>11717</v>
      </c>
      <c r="B9700">
        <v>1.6850208781484901E-5</v>
      </c>
      <c r="C9700" s="1">
        <v>3.1678797757392701E-5</v>
      </c>
      <c r="D9700">
        <v>1</v>
      </c>
      <c r="E9700">
        <v>1</v>
      </c>
      <c r="F9700">
        <v>0.75</v>
      </c>
      <c r="G9700">
        <v>1</v>
      </c>
      <c r="H9700">
        <v>0.89175257731958801</v>
      </c>
      <c r="I9700">
        <v>0.94805194805194803</v>
      </c>
      <c r="J9700" s="1">
        <v>1</v>
      </c>
      <c r="K9700" t="s">
        <v>23241</v>
      </c>
      <c r="L9700" t="s">
        <v>42644</v>
      </c>
      <c r="M9700" t="s">
        <v>42645</v>
      </c>
    </row>
    <row r="9701" spans="1:13">
      <c r="A9701" s="1" t="s">
        <v>11718</v>
      </c>
      <c r="B9701">
        <v>1.1141595300049501E-6</v>
      </c>
      <c r="C9701" s="1">
        <v>1.3567980098332301E-6</v>
      </c>
      <c r="D9701">
        <v>1</v>
      </c>
      <c r="E9701">
        <v>0.99479166666666696</v>
      </c>
      <c r="F9701">
        <v>1</v>
      </c>
      <c r="G9701">
        <v>0.99074074074074103</v>
      </c>
      <c r="H9701">
        <v>0.87155963302752304</v>
      </c>
      <c r="I9701">
        <v>0.995</v>
      </c>
      <c r="J9701" s="1">
        <v>1</v>
      </c>
      <c r="K9701" t="s">
        <v>23238</v>
      </c>
      <c r="L9701" t="s">
        <v>42646</v>
      </c>
      <c r="M9701" t="s">
        <v>42647</v>
      </c>
    </row>
    <row r="9702" spans="1:13">
      <c r="A9702" s="1" t="s">
        <v>11719</v>
      </c>
      <c r="B9702">
        <v>9.8238419753144505E-5</v>
      </c>
      <c r="C9702" s="1">
        <v>4.5785957514075698E-4</v>
      </c>
      <c r="D9702">
        <v>1</v>
      </c>
      <c r="E9702">
        <v>0.98958333333333304</v>
      </c>
      <c r="F9702">
        <v>0.992307692307692</v>
      </c>
      <c r="G9702">
        <v>0.17499999999999999</v>
      </c>
      <c r="H9702">
        <v>0.93859649122806998</v>
      </c>
      <c r="I9702">
        <v>0.49193548387096803</v>
      </c>
      <c r="J9702" s="1">
        <v>4.5454545454545497E-2</v>
      </c>
      <c r="K9702" t="s">
        <v>23242</v>
      </c>
      <c r="L9702" t="s">
        <v>42648</v>
      </c>
      <c r="M9702" t="s">
        <v>42649</v>
      </c>
    </row>
    <row r="9703" spans="1:13">
      <c r="A9703" s="1" t="s">
        <v>11720</v>
      </c>
      <c r="B9703">
        <v>1.8895378404668201E-6</v>
      </c>
      <c r="C9703" s="1">
        <v>3.8815162986240098E-8</v>
      </c>
      <c r="D9703">
        <v>0.9375</v>
      </c>
      <c r="E9703">
        <v>0.99473684210526303</v>
      </c>
      <c r="F9703">
        <v>0.994871794871795</v>
      </c>
      <c r="G9703">
        <v>0.99137931034482796</v>
      </c>
      <c r="H9703">
        <v>1</v>
      </c>
      <c r="I9703">
        <v>0.98373983739837401</v>
      </c>
      <c r="J9703" s="1">
        <v>1</v>
      </c>
      <c r="K9703" t="s">
        <v>23241</v>
      </c>
      <c r="L9703" t="s">
        <v>42650</v>
      </c>
      <c r="M9703" t="s">
        <v>42651</v>
      </c>
    </row>
    <row r="9704" spans="1:13">
      <c r="A9704" s="1" t="s">
        <v>11721</v>
      </c>
      <c r="B9704">
        <v>4.0445912706582902E-5</v>
      </c>
      <c r="C9704" s="1">
        <v>4.87382320023158E-7</v>
      </c>
      <c r="D9704">
        <v>0.90322580645161299</v>
      </c>
      <c r="E9704">
        <v>0.92857142857142905</v>
      </c>
      <c r="F9704">
        <v>0.99722222222222201</v>
      </c>
      <c r="G9704">
        <v>1</v>
      </c>
      <c r="H9704">
        <v>1</v>
      </c>
      <c r="I9704">
        <v>0.95714285714285696</v>
      </c>
      <c r="J9704" s="1">
        <v>1</v>
      </c>
      <c r="K9704" t="s">
        <v>23238</v>
      </c>
      <c r="L9704" t="s">
        <v>42652</v>
      </c>
      <c r="M9704" t="s">
        <v>42653</v>
      </c>
    </row>
    <row r="9705" spans="1:13">
      <c r="A9705" s="1" t="s">
        <v>11722</v>
      </c>
      <c r="B9705">
        <v>2.9348691757858401E-6</v>
      </c>
      <c r="C9705" s="1">
        <v>6.5066926239140795E-7</v>
      </c>
      <c r="D9705">
        <v>8.3333333333333301E-2</v>
      </c>
      <c r="E9705">
        <v>3.8461538461538498E-2</v>
      </c>
      <c r="F9705">
        <v>0</v>
      </c>
      <c r="G9705">
        <v>2.32558139534884E-2</v>
      </c>
      <c r="H9705">
        <v>1.0416666666666701E-2</v>
      </c>
      <c r="I9705">
        <v>6.7164179104477598E-2</v>
      </c>
      <c r="J9705" s="1">
        <v>0</v>
      </c>
      <c r="K9705" t="s">
        <v>23238</v>
      </c>
      <c r="L9705" t="s">
        <v>42654</v>
      </c>
      <c r="M9705" t="s">
        <v>42655</v>
      </c>
    </row>
    <row r="9706" spans="1:13">
      <c r="A9706" s="1" t="s">
        <v>11723</v>
      </c>
      <c r="B9706">
        <v>9.2644501733273498E-6</v>
      </c>
      <c r="C9706" s="1">
        <v>1.35761804151599E-5</v>
      </c>
      <c r="D9706">
        <v>0</v>
      </c>
      <c r="E9706">
        <v>0</v>
      </c>
      <c r="F9706">
        <v>0</v>
      </c>
      <c r="G9706">
        <v>0.21568627450980399</v>
      </c>
      <c r="H9706">
        <v>7.6271186440677999E-2</v>
      </c>
      <c r="I9706">
        <v>9.0909090909090898E-2</v>
      </c>
      <c r="J9706" s="1">
        <v>0</v>
      </c>
      <c r="K9706" t="s">
        <v>23241</v>
      </c>
      <c r="L9706" t="s">
        <v>42656</v>
      </c>
      <c r="M9706" t="s">
        <v>42657</v>
      </c>
    </row>
    <row r="9707" spans="1:13">
      <c r="A9707" s="1" t="s">
        <v>11724</v>
      </c>
      <c r="B9707">
        <v>1.60544318188252E-5</v>
      </c>
      <c r="C9707" s="1">
        <v>2.16390517809318E-4</v>
      </c>
      <c r="D9707">
        <v>0.66666666666666696</v>
      </c>
      <c r="E9707">
        <v>0.53448275862068995</v>
      </c>
      <c r="F9707">
        <v>0.51200000000000001</v>
      </c>
      <c r="G9707">
        <v>0.28846153846153799</v>
      </c>
      <c r="H9707">
        <v>0.71604938271604901</v>
      </c>
      <c r="I9707">
        <v>0.69230769230769196</v>
      </c>
      <c r="J9707" s="1">
        <v>1</v>
      </c>
      <c r="K9707" t="s">
        <v>23242</v>
      </c>
      <c r="L9707" t="s">
        <v>42658</v>
      </c>
      <c r="M9707" t="s">
        <v>42659</v>
      </c>
    </row>
    <row r="9708" spans="1:13">
      <c r="A9708" s="1" t="s">
        <v>11725</v>
      </c>
      <c r="B9708">
        <v>2.9578684009536501E-6</v>
      </c>
      <c r="C9708" s="1">
        <v>5.8808678363931204E-7</v>
      </c>
      <c r="D9708">
        <v>1</v>
      </c>
      <c r="E9708">
        <v>0.99390243902439002</v>
      </c>
      <c r="F9708">
        <v>0.98333333333333295</v>
      </c>
      <c r="G9708">
        <v>1</v>
      </c>
      <c r="H9708">
        <v>1</v>
      </c>
      <c r="I9708">
        <v>0.95192307692307698</v>
      </c>
      <c r="J9708" s="1">
        <v>1</v>
      </c>
      <c r="K9708" t="s">
        <v>23240</v>
      </c>
      <c r="L9708" t="s">
        <v>42660</v>
      </c>
      <c r="M9708" t="s">
        <v>42661</v>
      </c>
    </row>
    <row r="9709" spans="1:13">
      <c r="A9709" s="1" t="s">
        <v>11726</v>
      </c>
      <c r="B9709">
        <v>1.3889856257873599E-6</v>
      </c>
      <c r="C9709" s="1">
        <v>1.8380597902208601E-6</v>
      </c>
      <c r="D9709">
        <v>0.87096774193548399</v>
      </c>
      <c r="E9709">
        <v>0.77528089887640494</v>
      </c>
      <c r="F9709">
        <v>0.98245614035087703</v>
      </c>
      <c r="G9709">
        <v>0.97727272727272696</v>
      </c>
      <c r="H9709">
        <v>0.96907216494845405</v>
      </c>
      <c r="I9709">
        <v>0.91176470588235303</v>
      </c>
      <c r="J9709" s="1">
        <v>1</v>
      </c>
      <c r="K9709" t="s">
        <v>23241</v>
      </c>
      <c r="L9709" t="s">
        <v>42662</v>
      </c>
      <c r="M9709" t="s">
        <v>42663</v>
      </c>
    </row>
    <row r="9710" spans="1:13">
      <c r="A9710" s="1" t="s">
        <v>11727</v>
      </c>
      <c r="B9710">
        <v>1.0198029868115101E-6</v>
      </c>
      <c r="C9710" s="1">
        <v>3.21208714192138E-6</v>
      </c>
      <c r="D9710">
        <v>0</v>
      </c>
      <c r="E9710">
        <v>0</v>
      </c>
      <c r="F9710">
        <v>5.1546391752577301E-3</v>
      </c>
      <c r="G9710">
        <v>0</v>
      </c>
      <c r="H9710">
        <v>0</v>
      </c>
      <c r="I9710">
        <v>7.4561403508771898E-2</v>
      </c>
      <c r="J9710" s="1">
        <v>0</v>
      </c>
      <c r="K9710" t="s">
        <v>23241</v>
      </c>
      <c r="L9710" t="s">
        <v>42664</v>
      </c>
      <c r="M9710" t="s">
        <v>42665</v>
      </c>
    </row>
    <row r="9711" spans="1:13">
      <c r="A9711" s="1" t="s">
        <v>11728</v>
      </c>
      <c r="B9711">
        <v>3.2866823685422601E-6</v>
      </c>
      <c r="C9711" s="1">
        <v>2.0647939056405999E-4</v>
      </c>
      <c r="D9711">
        <v>0</v>
      </c>
      <c r="E9711">
        <v>0</v>
      </c>
      <c r="F9711">
        <v>2.9761904761904799E-3</v>
      </c>
      <c r="G9711">
        <v>8.7719298245613996E-3</v>
      </c>
      <c r="H9711">
        <v>0.121621621621622</v>
      </c>
      <c r="I9711">
        <v>7.25806451612903E-2</v>
      </c>
      <c r="J9711" s="1">
        <v>0</v>
      </c>
      <c r="K9711" t="s">
        <v>23241</v>
      </c>
      <c r="L9711" t="s">
        <v>42666</v>
      </c>
      <c r="M9711" t="s">
        <v>42667</v>
      </c>
    </row>
    <row r="9712" spans="1:13">
      <c r="A9712" s="1" t="s">
        <v>11729</v>
      </c>
      <c r="B9712">
        <v>4.9334714735108397E-7</v>
      </c>
      <c r="C9712" s="1">
        <v>2.4623976308359601E-5</v>
      </c>
      <c r="D9712">
        <v>0.98214285714285698</v>
      </c>
      <c r="E9712">
        <v>1</v>
      </c>
      <c r="F9712">
        <v>0.99709302325581395</v>
      </c>
      <c r="G9712">
        <v>0.53773584905660399</v>
      </c>
      <c r="H9712">
        <v>1</v>
      </c>
      <c r="I9712">
        <v>0.94090909090909103</v>
      </c>
      <c r="J9712" s="1" t="s">
        <v>23229</v>
      </c>
      <c r="K9712" t="s">
        <v>23238</v>
      </c>
      <c r="L9712" t="s">
        <v>42668</v>
      </c>
      <c r="M9712" t="s">
        <v>42669</v>
      </c>
    </row>
    <row r="9713" spans="1:13">
      <c r="A9713" s="1" t="s">
        <v>11730</v>
      </c>
      <c r="B9713">
        <v>1.1316640734736599E-5</v>
      </c>
      <c r="C9713" s="1">
        <v>3.6089204769314501E-5</v>
      </c>
      <c r="D9713">
        <v>0</v>
      </c>
      <c r="E9713">
        <v>1.0416666666666701E-2</v>
      </c>
      <c r="F9713">
        <v>2.5641025641025602E-3</v>
      </c>
      <c r="G9713">
        <v>9.2592592592592605E-3</v>
      </c>
      <c r="H9713">
        <v>8.8495575221238902E-3</v>
      </c>
      <c r="I9713">
        <v>0.104347826086957</v>
      </c>
      <c r="J9713" s="1">
        <v>0</v>
      </c>
      <c r="K9713" t="s">
        <v>23242</v>
      </c>
      <c r="L9713" t="s">
        <v>42670</v>
      </c>
      <c r="M9713" t="s">
        <v>42671</v>
      </c>
    </row>
    <row r="9714" spans="1:13">
      <c r="A9714" s="1" t="s">
        <v>11731</v>
      </c>
      <c r="B9714">
        <v>5.1984576650304102E-5</v>
      </c>
      <c r="C9714" s="1">
        <v>1.9832540695957499E-6</v>
      </c>
      <c r="D9714">
        <v>0.88888888888888895</v>
      </c>
      <c r="E9714">
        <v>0.88235294117647101</v>
      </c>
      <c r="F9714">
        <v>0.91085271317829497</v>
      </c>
      <c r="G9714">
        <v>0.934782608695652</v>
      </c>
      <c r="H9714">
        <v>0.84090909090909105</v>
      </c>
      <c r="I9714">
        <v>0.875</v>
      </c>
      <c r="J9714" s="1">
        <v>1</v>
      </c>
      <c r="K9714" t="s">
        <v>23238</v>
      </c>
      <c r="L9714" t="s">
        <v>42672</v>
      </c>
      <c r="M9714" t="s">
        <v>42673</v>
      </c>
    </row>
    <row r="9715" spans="1:13">
      <c r="A9715" s="1" t="s">
        <v>11732</v>
      </c>
      <c r="B9715">
        <v>3.9893664424534399E-5</v>
      </c>
      <c r="C9715" s="1">
        <v>8.9449130598880806E-8</v>
      </c>
      <c r="D9715">
        <v>0</v>
      </c>
      <c r="E9715">
        <v>0.17073170731707299</v>
      </c>
      <c r="F9715">
        <v>0</v>
      </c>
      <c r="G9715">
        <v>8.6206896551724102E-3</v>
      </c>
      <c r="H9715">
        <v>0</v>
      </c>
      <c r="I9715">
        <v>4.5454545454545496E-3</v>
      </c>
      <c r="J9715" s="1">
        <v>0</v>
      </c>
      <c r="K9715" t="s">
        <v>23242</v>
      </c>
      <c r="L9715" t="s">
        <v>42674</v>
      </c>
      <c r="M9715" t="s">
        <v>42675</v>
      </c>
    </row>
    <row r="9716" spans="1:13">
      <c r="A9716" s="1" t="s">
        <v>11733</v>
      </c>
      <c r="B9716">
        <v>1.1235898978618801E-5</v>
      </c>
      <c r="C9716" s="1">
        <v>1.20294813591847E-6</v>
      </c>
      <c r="D9716">
        <v>0.984375</v>
      </c>
      <c r="E9716">
        <v>0.72777777777777797</v>
      </c>
      <c r="F9716">
        <v>0.99603174603174605</v>
      </c>
      <c r="G9716">
        <v>1</v>
      </c>
      <c r="H9716">
        <v>1</v>
      </c>
      <c r="I9716">
        <v>1</v>
      </c>
      <c r="J9716" s="1" t="s">
        <v>23229</v>
      </c>
      <c r="K9716" t="s">
        <v>23240</v>
      </c>
      <c r="L9716" t="s">
        <v>42676</v>
      </c>
      <c r="M9716" t="s">
        <v>42677</v>
      </c>
    </row>
    <row r="9717" spans="1:13">
      <c r="A9717" s="1" t="s">
        <v>11734</v>
      </c>
      <c r="B9717">
        <v>9.5752334737404804E-6</v>
      </c>
      <c r="C9717" s="1">
        <v>6.8059600427899505E-5</v>
      </c>
      <c r="D9717">
        <v>0.96875</v>
      </c>
      <c r="E9717">
        <v>0.98421052631578898</v>
      </c>
      <c r="F9717">
        <v>0.997435897435897</v>
      </c>
      <c r="G9717">
        <v>0.94827586206896597</v>
      </c>
      <c r="H9717">
        <v>0.77631578947368396</v>
      </c>
      <c r="I9717">
        <v>0.88800000000000001</v>
      </c>
      <c r="J9717" s="1">
        <v>1</v>
      </c>
      <c r="K9717" t="s">
        <v>23238</v>
      </c>
      <c r="L9717" t="s">
        <v>42678</v>
      </c>
      <c r="M9717" t="s">
        <v>42679</v>
      </c>
    </row>
    <row r="9718" spans="1:13">
      <c r="A9718" s="1" t="s">
        <v>11735</v>
      </c>
      <c r="B9718">
        <v>1.0581729150299199E-6</v>
      </c>
      <c r="C9718" s="1">
        <v>3.1724825092706302E-9</v>
      </c>
      <c r="D9718">
        <v>1.72413793103448E-2</v>
      </c>
      <c r="E9718">
        <v>0</v>
      </c>
      <c r="F9718">
        <v>5.2356020942408397E-3</v>
      </c>
      <c r="G9718">
        <v>0</v>
      </c>
      <c r="H9718">
        <v>5.5555555555555601E-3</v>
      </c>
      <c r="I9718">
        <v>7.5757575757575803E-3</v>
      </c>
      <c r="J9718" s="1">
        <v>0.86363636363636398</v>
      </c>
      <c r="K9718" t="s">
        <v>23241</v>
      </c>
      <c r="L9718" t="s">
        <v>42680</v>
      </c>
      <c r="M9718" t="s">
        <v>42681</v>
      </c>
    </row>
    <row r="9719" spans="1:13">
      <c r="A9719" s="1" t="s">
        <v>11736</v>
      </c>
      <c r="B9719">
        <v>2.4891076855351001E-8</v>
      </c>
      <c r="C9719" s="1">
        <v>4.9735574941020798E-9</v>
      </c>
      <c r="D9719">
        <v>1</v>
      </c>
      <c r="E9719">
        <v>1</v>
      </c>
      <c r="F9719">
        <v>0.99698795180722899</v>
      </c>
      <c r="G9719">
        <v>1</v>
      </c>
      <c r="H9719">
        <v>1</v>
      </c>
      <c r="I9719">
        <v>1</v>
      </c>
      <c r="J9719" s="1">
        <v>0.57142857142857095</v>
      </c>
      <c r="K9719" t="s">
        <v>23242</v>
      </c>
      <c r="L9719" t="s">
        <v>42682</v>
      </c>
      <c r="M9719" t="s">
        <v>42683</v>
      </c>
    </row>
    <row r="9720" spans="1:13">
      <c r="A9720" s="1" t="s">
        <v>11737</v>
      </c>
      <c r="B9720">
        <v>2.9699602560806199E-6</v>
      </c>
      <c r="C9720" s="1">
        <v>1.9016236438348201E-5</v>
      </c>
      <c r="D9720">
        <v>0</v>
      </c>
      <c r="E9720">
        <v>5.2083333333333296E-3</v>
      </c>
      <c r="F9720">
        <v>0</v>
      </c>
      <c r="G9720">
        <v>0.38793103448275901</v>
      </c>
      <c r="H9720">
        <v>4.5454545454545496E-3</v>
      </c>
      <c r="I9720">
        <v>0.16810344827586199</v>
      </c>
      <c r="J9720" s="1">
        <v>0</v>
      </c>
      <c r="K9720" t="s">
        <v>23242</v>
      </c>
      <c r="L9720" t="s">
        <v>42684</v>
      </c>
      <c r="M9720" t="s">
        <v>42685</v>
      </c>
    </row>
    <row r="9721" spans="1:13">
      <c r="A9721" s="1" t="s">
        <v>11738</v>
      </c>
      <c r="B9721">
        <v>7.52146765992448E-5</v>
      </c>
      <c r="C9721" s="1">
        <v>3.57242800542307E-4</v>
      </c>
      <c r="D9721">
        <v>0.133333333333333</v>
      </c>
      <c r="E9721">
        <v>5.2631578947368403E-3</v>
      </c>
      <c r="F9721">
        <v>0.34574468085106402</v>
      </c>
      <c r="G9721">
        <v>9.0909090909090898E-2</v>
      </c>
      <c r="H9721">
        <v>0.32380952380952399</v>
      </c>
      <c r="I9721">
        <v>0.29207920792079201</v>
      </c>
      <c r="J9721" s="1">
        <v>0</v>
      </c>
      <c r="K9721" t="s">
        <v>23238</v>
      </c>
      <c r="L9721" t="s">
        <v>42686</v>
      </c>
      <c r="M9721" t="s">
        <v>42687</v>
      </c>
    </row>
    <row r="9722" spans="1:13">
      <c r="A9722" s="1" t="s">
        <v>11739</v>
      </c>
      <c r="B9722">
        <v>1.0265394985690599E-5</v>
      </c>
      <c r="C9722" s="1">
        <v>1.12876308479633E-5</v>
      </c>
      <c r="D9722">
        <v>7.1428571428571397E-2</v>
      </c>
      <c r="E9722">
        <v>0.16923076923076899</v>
      </c>
      <c r="F9722">
        <v>9.4339622641509396E-3</v>
      </c>
      <c r="G9722">
        <v>0</v>
      </c>
      <c r="H9722">
        <v>1.9230769230769201E-2</v>
      </c>
      <c r="I9722">
        <v>4.8780487804878099E-2</v>
      </c>
      <c r="J9722" s="1" t="s">
        <v>23229</v>
      </c>
      <c r="K9722" t="s">
        <v>23241</v>
      </c>
      <c r="L9722" t="s">
        <v>42688</v>
      </c>
      <c r="M9722" t="s">
        <v>42689</v>
      </c>
    </row>
    <row r="9723" spans="1:13">
      <c r="A9723" s="1" t="s">
        <v>11740</v>
      </c>
      <c r="B9723">
        <v>4.9532656710047099E-7</v>
      </c>
      <c r="C9723" s="1">
        <v>1.2361767943518101E-6</v>
      </c>
      <c r="D9723">
        <v>1</v>
      </c>
      <c r="E9723">
        <v>1</v>
      </c>
      <c r="F9723">
        <v>1</v>
      </c>
      <c r="G9723">
        <v>0.96226415094339601</v>
      </c>
      <c r="H9723">
        <v>1</v>
      </c>
      <c r="I9723">
        <v>0.92553191489361697</v>
      </c>
      <c r="J9723" s="1" t="s">
        <v>23229</v>
      </c>
      <c r="K9723" t="s">
        <v>23238</v>
      </c>
      <c r="L9723" t="s">
        <v>42690</v>
      </c>
      <c r="M9723" t="s">
        <v>42691</v>
      </c>
    </row>
    <row r="9724" spans="1:13">
      <c r="A9724" s="1" t="s">
        <v>11741</v>
      </c>
      <c r="B9724">
        <v>5.7348453269652498E-5</v>
      </c>
      <c r="C9724" s="1">
        <v>4.22149977851777E-6</v>
      </c>
      <c r="D9724">
        <v>0.97727272727272696</v>
      </c>
      <c r="E9724">
        <v>0.87931034482758597</v>
      </c>
      <c r="F9724">
        <v>0.98979591836734704</v>
      </c>
      <c r="G9724">
        <v>1</v>
      </c>
      <c r="H9724">
        <v>1</v>
      </c>
      <c r="I9724">
        <v>0.98750000000000004</v>
      </c>
      <c r="J9724" s="1">
        <v>1</v>
      </c>
      <c r="K9724" t="s">
        <v>23238</v>
      </c>
      <c r="L9724" t="s">
        <v>42692</v>
      </c>
      <c r="M9724" t="s">
        <v>42693</v>
      </c>
    </row>
    <row r="9725" spans="1:13">
      <c r="A9725" s="1" t="s">
        <v>11742</v>
      </c>
      <c r="B9725">
        <v>2.0144537578886E-5</v>
      </c>
      <c r="C9725" s="1">
        <v>3.7086372586796197E-5</v>
      </c>
      <c r="D9725">
        <v>0.90625</v>
      </c>
      <c r="E9725">
        <v>0.58988764044943798</v>
      </c>
      <c r="F9725">
        <v>0.80219780219780201</v>
      </c>
      <c r="G9725">
        <v>0.98750000000000004</v>
      </c>
      <c r="H9725">
        <v>0.83516483516483497</v>
      </c>
      <c r="I9725">
        <v>0.96296296296296302</v>
      </c>
      <c r="J9725" s="1">
        <v>1</v>
      </c>
      <c r="K9725" t="s">
        <v>23238</v>
      </c>
      <c r="L9725" t="s">
        <v>42694</v>
      </c>
      <c r="M9725" t="s">
        <v>42695</v>
      </c>
    </row>
    <row r="9726" spans="1:13">
      <c r="A9726" s="1" t="s">
        <v>11743</v>
      </c>
      <c r="B9726">
        <v>6.1043529272652904E-5</v>
      </c>
      <c r="C9726" s="1">
        <v>3.4857713600566898E-6</v>
      </c>
      <c r="D9726">
        <v>3.4482758620689703E-2</v>
      </c>
      <c r="E9726">
        <v>0.111764705882353</v>
      </c>
      <c r="F9726">
        <v>0</v>
      </c>
      <c r="G9726">
        <v>0</v>
      </c>
      <c r="H9726">
        <v>0</v>
      </c>
      <c r="I9726">
        <v>0</v>
      </c>
      <c r="J9726" s="1">
        <v>0</v>
      </c>
      <c r="K9726" t="s">
        <v>23240</v>
      </c>
      <c r="L9726" t="s">
        <v>42696</v>
      </c>
      <c r="M9726" t="s">
        <v>42697</v>
      </c>
    </row>
    <row r="9727" spans="1:13">
      <c r="A9727" s="1" t="s">
        <v>11744</v>
      </c>
      <c r="B9727">
        <v>6.5462967078061301E-6</v>
      </c>
      <c r="C9727" s="1">
        <v>1.6466019259068899E-4</v>
      </c>
      <c r="D9727">
        <v>0.98387096774193505</v>
      </c>
      <c r="E9727">
        <v>0.875</v>
      </c>
      <c r="F9727">
        <v>0.86065573770491799</v>
      </c>
      <c r="G9727">
        <v>1</v>
      </c>
      <c r="H9727">
        <v>0.99561403508771895</v>
      </c>
      <c r="I9727">
        <v>0.97560975609756095</v>
      </c>
      <c r="J9727" s="1">
        <v>1</v>
      </c>
      <c r="K9727" t="s">
        <v>23239</v>
      </c>
      <c r="L9727" t="s">
        <v>42698</v>
      </c>
      <c r="M9727" t="s">
        <v>42699</v>
      </c>
    </row>
    <row r="9728" spans="1:13">
      <c r="A9728" s="1" t="s">
        <v>11745</v>
      </c>
      <c r="B9728">
        <v>6.9777340736878597E-7</v>
      </c>
      <c r="C9728" s="1">
        <v>4.6921420219414502E-6</v>
      </c>
      <c r="D9728">
        <v>1</v>
      </c>
      <c r="E9728">
        <v>1</v>
      </c>
      <c r="F9728">
        <v>1</v>
      </c>
      <c r="G9728">
        <v>0.21875</v>
      </c>
      <c r="H9728">
        <v>0.93548387096774199</v>
      </c>
      <c r="I9728">
        <v>0.47457627118644102</v>
      </c>
      <c r="J9728" s="1" t="s">
        <v>23229</v>
      </c>
      <c r="K9728" t="s">
        <v>23239</v>
      </c>
      <c r="L9728" t="s">
        <v>42700</v>
      </c>
      <c r="M9728" t="s">
        <v>42701</v>
      </c>
    </row>
    <row r="9729" spans="1:13">
      <c r="A9729" s="1" t="s">
        <v>11746</v>
      </c>
      <c r="B9729">
        <v>2.06477356522454E-5</v>
      </c>
      <c r="C9729" s="1">
        <v>2.7266337210356199E-5</v>
      </c>
      <c r="D9729">
        <v>0</v>
      </c>
      <c r="E9729">
        <v>5.2083333333333296E-3</v>
      </c>
      <c r="F9729">
        <v>2.5641025641025602E-3</v>
      </c>
      <c r="G9729">
        <v>0.318965517241379</v>
      </c>
      <c r="H9729">
        <v>4.3859649122806998E-3</v>
      </c>
      <c r="I9729">
        <v>0.17599999999999999</v>
      </c>
      <c r="J9729" s="1">
        <v>4.5454545454545497E-2</v>
      </c>
      <c r="K9729" t="s">
        <v>23237</v>
      </c>
      <c r="L9729" t="s">
        <v>42702</v>
      </c>
      <c r="M9729" t="s">
        <v>42703</v>
      </c>
    </row>
    <row r="9730" spans="1:13">
      <c r="A9730" s="1" t="s">
        <v>11747</v>
      </c>
      <c r="B9730">
        <v>7.6049996329179897E-7</v>
      </c>
      <c r="C9730" s="1">
        <v>3.8265626532148401E-7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3.125E-2</v>
      </c>
      <c r="J9730" s="1">
        <v>0.3</v>
      </c>
      <c r="K9730" t="s">
        <v>23242</v>
      </c>
      <c r="L9730" t="s">
        <v>42704</v>
      </c>
      <c r="M9730" t="s">
        <v>42705</v>
      </c>
    </row>
    <row r="9731" spans="1:13">
      <c r="A9731" s="1" t="s">
        <v>11748</v>
      </c>
      <c r="B9731">
        <v>1.1811202683537801E-4</v>
      </c>
      <c r="C9731" s="1">
        <v>6.9470266656723301E-6</v>
      </c>
      <c r="D9731">
        <v>0.11111111111111099</v>
      </c>
      <c r="E9731">
        <v>0.5</v>
      </c>
      <c r="F9731">
        <v>1.81347150259067E-2</v>
      </c>
      <c r="G9731">
        <v>0.18518518518518501</v>
      </c>
      <c r="H9731">
        <v>1.4285714285714299E-2</v>
      </c>
      <c r="I9731">
        <v>0.13580246913580199</v>
      </c>
      <c r="J9731" s="1">
        <v>1</v>
      </c>
      <c r="K9731" t="s">
        <v>23238</v>
      </c>
      <c r="L9731" t="s">
        <v>42706</v>
      </c>
      <c r="M9731" t="s">
        <v>42707</v>
      </c>
    </row>
    <row r="9732" spans="1:13">
      <c r="A9732" s="1" t="s">
        <v>11749</v>
      </c>
      <c r="B9732">
        <v>2.6450255029968998E-6</v>
      </c>
      <c r="C9732" s="1">
        <v>2.1367055540168399E-5</v>
      </c>
      <c r="D9732">
        <v>1</v>
      </c>
      <c r="E9732">
        <v>1</v>
      </c>
      <c r="F9732">
        <v>0.99723756906077299</v>
      </c>
      <c r="G9732">
        <v>0.52040816326530603</v>
      </c>
      <c r="H9732">
        <v>1</v>
      </c>
      <c r="I9732">
        <v>0.852112676056338</v>
      </c>
      <c r="J9732" s="1">
        <v>1</v>
      </c>
      <c r="K9732" t="s">
        <v>23238</v>
      </c>
      <c r="L9732" t="s">
        <v>42708</v>
      </c>
      <c r="M9732" t="s">
        <v>42709</v>
      </c>
    </row>
    <row r="9733" spans="1:13">
      <c r="A9733" s="1" t="s">
        <v>11750</v>
      </c>
      <c r="B9733">
        <v>1.5551603239349E-5</v>
      </c>
      <c r="C9733" s="1">
        <v>1.3228481816031E-6</v>
      </c>
      <c r="D9733">
        <v>1</v>
      </c>
      <c r="E9733">
        <v>0.89583333333333304</v>
      </c>
      <c r="F9733">
        <v>1</v>
      </c>
      <c r="G9733">
        <v>1</v>
      </c>
      <c r="H9733">
        <v>1</v>
      </c>
      <c r="I9733">
        <v>1</v>
      </c>
      <c r="J9733" s="1">
        <v>1</v>
      </c>
      <c r="K9733" t="s">
        <v>23242</v>
      </c>
      <c r="L9733" t="s">
        <v>42710</v>
      </c>
      <c r="M9733" t="s">
        <v>42711</v>
      </c>
    </row>
    <row r="9734" spans="1:13">
      <c r="A9734" s="1" t="s">
        <v>11751</v>
      </c>
      <c r="B9734">
        <v>4.2345416528334401E-4</v>
      </c>
      <c r="C9734" s="1">
        <v>2.30345169469311E-4</v>
      </c>
      <c r="D9734">
        <v>0.58695652173913004</v>
      </c>
      <c r="E9734">
        <v>0.88356164383561597</v>
      </c>
      <c r="F9734">
        <v>0.67415730337078605</v>
      </c>
      <c r="G9734">
        <v>0.95454545454545503</v>
      </c>
      <c r="H9734">
        <v>0.80769230769230804</v>
      </c>
      <c r="I9734">
        <v>0.79032258064516103</v>
      </c>
      <c r="J9734" s="1" t="s">
        <v>23229</v>
      </c>
      <c r="K9734" t="s">
        <v>23240</v>
      </c>
      <c r="L9734" t="s">
        <v>42712</v>
      </c>
      <c r="M9734" t="s">
        <v>42713</v>
      </c>
    </row>
    <row r="9735" spans="1:13">
      <c r="A9735" s="1" t="s">
        <v>11752</v>
      </c>
      <c r="B9735">
        <v>4.9924414765189704E-4</v>
      </c>
      <c r="C9735" s="1">
        <v>4.0849588481789999E-5</v>
      </c>
      <c r="D9735">
        <v>0.41304347826087001</v>
      </c>
      <c r="E9735">
        <v>5.1948051948052E-2</v>
      </c>
      <c r="F9735">
        <v>0.82432432432432401</v>
      </c>
      <c r="G9735">
        <v>0.77083333333333304</v>
      </c>
      <c r="H9735">
        <v>0.76249999999999996</v>
      </c>
      <c r="I9735">
        <v>0.86363636363636398</v>
      </c>
      <c r="J9735" s="1">
        <v>1</v>
      </c>
      <c r="K9735" t="s">
        <v>23239</v>
      </c>
      <c r="L9735" t="s">
        <v>42714</v>
      </c>
      <c r="M9735" t="s">
        <v>42715</v>
      </c>
    </row>
    <row r="9736" spans="1:13">
      <c r="A9736" s="1" t="s">
        <v>11753</v>
      </c>
      <c r="B9736">
        <v>2.8830881402559601E-5</v>
      </c>
      <c r="C9736" s="1">
        <v>1.38910933809384E-4</v>
      </c>
      <c r="D9736">
        <v>0</v>
      </c>
      <c r="E9736">
        <v>0</v>
      </c>
      <c r="F9736">
        <v>0.39210526315789501</v>
      </c>
      <c r="G9736">
        <v>3.4482758620689703E-2</v>
      </c>
      <c r="H9736">
        <v>0.13716814159292001</v>
      </c>
      <c r="I9736">
        <v>7.0247933884297495E-2</v>
      </c>
      <c r="J9736" s="1">
        <v>0</v>
      </c>
      <c r="K9736" t="s">
        <v>23241</v>
      </c>
      <c r="L9736" t="s">
        <v>42716</v>
      </c>
      <c r="M9736" t="s">
        <v>42717</v>
      </c>
    </row>
    <row r="9737" spans="1:13">
      <c r="A9737" s="1" t="s">
        <v>11754</v>
      </c>
      <c r="B9737">
        <v>2.23083861518587E-4</v>
      </c>
      <c r="C9737" s="1">
        <v>6.9766844530164205E-4</v>
      </c>
      <c r="D9737">
        <v>0.57894736842105299</v>
      </c>
      <c r="E9737">
        <v>0.664556962025316</v>
      </c>
      <c r="F9737">
        <v>0.84507042253521103</v>
      </c>
      <c r="G9737">
        <v>0.91891891891891897</v>
      </c>
      <c r="H9737">
        <v>0.45348837209302301</v>
      </c>
      <c r="I9737">
        <v>0.83333333333333304</v>
      </c>
      <c r="J9737" s="1">
        <v>0</v>
      </c>
      <c r="K9737" t="s">
        <v>23238</v>
      </c>
      <c r="L9737" t="s">
        <v>42718</v>
      </c>
      <c r="M9737" t="s">
        <v>42719</v>
      </c>
    </row>
    <row r="9738" spans="1:13">
      <c r="A9738" s="1" t="s">
        <v>11755</v>
      </c>
      <c r="B9738">
        <v>0</v>
      </c>
      <c r="C9738" s="1">
        <v>0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 s="1" t="s">
        <v>23229</v>
      </c>
      <c r="K9738" t="s">
        <v>23239</v>
      </c>
      <c r="L9738" t="s">
        <v>42720</v>
      </c>
      <c r="M9738" t="s">
        <v>42721</v>
      </c>
    </row>
    <row r="9739" spans="1:13">
      <c r="A9739" s="1" t="s">
        <v>11756</v>
      </c>
      <c r="B9739">
        <v>1.38527723280322E-4</v>
      </c>
      <c r="C9739" s="1">
        <v>2.1249019594912099E-4</v>
      </c>
      <c r="D9739">
        <v>0.98387096774193505</v>
      </c>
      <c r="E9739">
        <v>0.99456521739130399</v>
      </c>
      <c r="F9739">
        <v>0.74338624338624304</v>
      </c>
      <c r="G9739">
        <v>0.98750000000000004</v>
      </c>
      <c r="H9739">
        <v>0.92574257425742601</v>
      </c>
      <c r="I9739">
        <v>0.97435897435897401</v>
      </c>
      <c r="J9739" s="1">
        <v>1</v>
      </c>
      <c r="K9739" t="s">
        <v>23240</v>
      </c>
      <c r="L9739" t="s">
        <v>42722</v>
      </c>
      <c r="M9739" t="s">
        <v>42723</v>
      </c>
    </row>
    <row r="9740" spans="1:13">
      <c r="A9740" s="1" t="s">
        <v>11757</v>
      </c>
      <c r="B9740">
        <v>4.97211124319928E-5</v>
      </c>
      <c r="C9740" s="1">
        <v>9.09341190067963E-5</v>
      </c>
      <c r="D9740">
        <v>0.203703703703704</v>
      </c>
      <c r="E9740">
        <v>0.44318181818181801</v>
      </c>
      <c r="F9740">
        <v>5.7377049180327898E-2</v>
      </c>
      <c r="G9740">
        <v>0.11111111111111099</v>
      </c>
      <c r="H9740">
        <v>0.46212121212121199</v>
      </c>
      <c r="I9740">
        <v>0.19354838709677399</v>
      </c>
      <c r="J9740" s="1" t="s">
        <v>23229</v>
      </c>
      <c r="K9740" t="s">
        <v>23239</v>
      </c>
      <c r="L9740" t="s">
        <v>42724</v>
      </c>
      <c r="M9740" t="s">
        <v>42725</v>
      </c>
    </row>
    <row r="9741" spans="1:13">
      <c r="A9741" s="1" t="s">
        <v>11758</v>
      </c>
      <c r="B9741">
        <v>1.4176121345777101E-6</v>
      </c>
      <c r="C9741" s="1">
        <v>1.98018262550014E-6</v>
      </c>
      <c r="D9741">
        <v>0</v>
      </c>
      <c r="E9741">
        <v>1.72413793103448E-2</v>
      </c>
      <c r="F9741">
        <v>7.2463768115942004E-3</v>
      </c>
      <c r="G9741">
        <v>0.2</v>
      </c>
      <c r="H9741">
        <v>5.4945054945054897E-3</v>
      </c>
      <c r="I9741">
        <v>3.2894736842105303E-2</v>
      </c>
      <c r="J9741" s="1" t="s">
        <v>23229</v>
      </c>
      <c r="K9741" t="s">
        <v>23237</v>
      </c>
      <c r="L9741" t="s">
        <v>42726</v>
      </c>
      <c r="M9741" t="s">
        <v>42727</v>
      </c>
    </row>
    <row r="9742" spans="1:13">
      <c r="A9742" s="1" t="s">
        <v>11759</v>
      </c>
      <c r="B9742">
        <v>6.4408859292608704E-5</v>
      </c>
      <c r="C9742" s="1">
        <v>5.4402856400972604E-6</v>
      </c>
      <c r="D9742">
        <v>0</v>
      </c>
      <c r="E9742">
        <v>5.74712643678161E-3</v>
      </c>
      <c r="F9742">
        <v>0.344444444444444</v>
      </c>
      <c r="G9742">
        <v>7.8125E-2</v>
      </c>
      <c r="H9742">
        <v>0.27272727272727298</v>
      </c>
      <c r="I9742">
        <v>0.13636363636363599</v>
      </c>
      <c r="J9742" s="1">
        <v>0</v>
      </c>
      <c r="K9742" t="s">
        <v>23240</v>
      </c>
      <c r="L9742" t="s">
        <v>42728</v>
      </c>
      <c r="M9742" t="s">
        <v>42729</v>
      </c>
    </row>
    <row r="9743" spans="1:13">
      <c r="A9743" s="1" t="s">
        <v>11760</v>
      </c>
      <c r="B9743">
        <v>2.0283369962161799E-4</v>
      </c>
      <c r="C9743" s="1">
        <v>1.5514358897253199E-4</v>
      </c>
      <c r="D9743">
        <v>0.46875</v>
      </c>
      <c r="E9743">
        <v>8.4745762711864403E-2</v>
      </c>
      <c r="F9743">
        <v>0.593373493975904</v>
      </c>
      <c r="G9743">
        <v>0.442857142857143</v>
      </c>
      <c r="H9743">
        <v>0.17857142857142899</v>
      </c>
      <c r="I9743">
        <v>0.26111111111111102</v>
      </c>
      <c r="J9743" s="1">
        <v>0.27777777777777801</v>
      </c>
      <c r="K9743" t="s">
        <v>23238</v>
      </c>
      <c r="L9743" t="s">
        <v>42730</v>
      </c>
      <c r="M9743" t="s">
        <v>42731</v>
      </c>
    </row>
    <row r="9744" spans="1:13">
      <c r="A9744" s="1" t="s">
        <v>11761</v>
      </c>
      <c r="B9744">
        <v>3.4147960624840901E-5</v>
      </c>
      <c r="C9744" s="1">
        <v>3.9973311781280502E-10</v>
      </c>
      <c r="D9744">
        <v>0.85714285714285698</v>
      </c>
      <c r="E9744">
        <v>0.91477272727272696</v>
      </c>
      <c r="F9744">
        <v>0.88135593220339004</v>
      </c>
      <c r="G9744">
        <v>1</v>
      </c>
      <c r="H9744">
        <v>0.96969696969696995</v>
      </c>
      <c r="I9744">
        <v>0.90845070422535201</v>
      </c>
      <c r="J9744" s="1">
        <v>1</v>
      </c>
      <c r="K9744" t="s">
        <v>23242</v>
      </c>
      <c r="L9744" t="s">
        <v>42732</v>
      </c>
      <c r="M9744" t="s">
        <v>42733</v>
      </c>
    </row>
    <row r="9745" spans="1:13">
      <c r="A9745" s="1" t="s">
        <v>11762</v>
      </c>
      <c r="B9745">
        <v>1.37517242580437E-6</v>
      </c>
      <c r="C9745" s="1">
        <v>1.157559334308E-6</v>
      </c>
      <c r="D9745">
        <v>1</v>
      </c>
      <c r="E9745">
        <v>0.97368421052631604</v>
      </c>
      <c r="F9745">
        <v>0.99729729729729699</v>
      </c>
      <c r="G9745">
        <v>0.98181818181818203</v>
      </c>
      <c r="H9745">
        <v>0.99038461538461497</v>
      </c>
      <c r="I9745">
        <v>0.97881355932203395</v>
      </c>
      <c r="J9745" s="1">
        <v>9.0909090909090898E-2</v>
      </c>
      <c r="K9745" t="s">
        <v>23237</v>
      </c>
      <c r="L9745" t="s">
        <v>42734</v>
      </c>
      <c r="M9745" t="s">
        <v>42735</v>
      </c>
    </row>
    <row r="9746" spans="1:13">
      <c r="A9746" s="1" t="s">
        <v>11763</v>
      </c>
      <c r="B9746">
        <v>3.2277124237434701E-5</v>
      </c>
      <c r="C9746" s="1">
        <v>9.7131289691528702E-5</v>
      </c>
      <c r="D9746">
        <v>1</v>
      </c>
      <c r="E9746">
        <v>1</v>
      </c>
      <c r="F9746">
        <v>0.851515151515152</v>
      </c>
      <c r="G9746">
        <v>0.98780487804878003</v>
      </c>
      <c r="H9746">
        <v>0.78235294117647103</v>
      </c>
      <c r="I9746">
        <v>0.98360655737704905</v>
      </c>
      <c r="J9746" s="1">
        <v>1</v>
      </c>
      <c r="K9746" t="s">
        <v>23240</v>
      </c>
      <c r="L9746" t="s">
        <v>42736</v>
      </c>
      <c r="M9746" t="s">
        <v>42737</v>
      </c>
    </row>
    <row r="9747" spans="1:13">
      <c r="A9747" s="1" t="s">
        <v>11764</v>
      </c>
      <c r="B9747">
        <v>2.0084314094705898E-5</v>
      </c>
      <c r="C9747" s="1">
        <v>4.4778531007619403E-5</v>
      </c>
      <c r="D9747">
        <v>1</v>
      </c>
      <c r="E9747">
        <v>0.99253731343283602</v>
      </c>
      <c r="F9747">
        <v>0.99679487179487203</v>
      </c>
      <c r="G9747">
        <v>1</v>
      </c>
      <c r="H9747">
        <v>1</v>
      </c>
      <c r="I9747">
        <v>0.83050847457627097</v>
      </c>
      <c r="J9747" s="1">
        <v>1</v>
      </c>
      <c r="K9747" t="s">
        <v>23241</v>
      </c>
      <c r="L9747" t="s">
        <v>42738</v>
      </c>
      <c r="M9747" t="s">
        <v>42739</v>
      </c>
    </row>
    <row r="9748" spans="1:13">
      <c r="A9748" s="1" t="s">
        <v>11765</v>
      </c>
      <c r="B9748">
        <v>3.4259940214377298E-6</v>
      </c>
      <c r="C9748" s="1">
        <v>4.02948646306019E-6</v>
      </c>
      <c r="D9748">
        <v>0</v>
      </c>
      <c r="E9748">
        <v>0</v>
      </c>
      <c r="F9748">
        <v>7.7922077922077906E-2</v>
      </c>
      <c r="G9748">
        <v>0</v>
      </c>
      <c r="H9748">
        <v>0</v>
      </c>
      <c r="I9748">
        <v>0</v>
      </c>
      <c r="J9748" s="1">
        <v>0</v>
      </c>
      <c r="K9748" t="s">
        <v>23239</v>
      </c>
      <c r="L9748" t="s">
        <v>42740</v>
      </c>
      <c r="M9748" t="s">
        <v>42741</v>
      </c>
    </row>
    <row r="9749" spans="1:13">
      <c r="A9749" s="1" t="s">
        <v>11766</v>
      </c>
      <c r="B9749">
        <v>3.1771922135687101E-6</v>
      </c>
      <c r="C9749" s="1">
        <v>4.9947763836474396E-7</v>
      </c>
      <c r="D9749">
        <v>0.77500000000000002</v>
      </c>
      <c r="E9749">
        <v>0.71568627450980404</v>
      </c>
      <c r="F9749">
        <v>0.95833333333333304</v>
      </c>
      <c r="G9749">
        <v>0.96666666666666701</v>
      </c>
      <c r="H9749">
        <v>0.82258064516129004</v>
      </c>
      <c r="I9749">
        <v>0.95918367346938804</v>
      </c>
      <c r="J9749" s="1">
        <v>1</v>
      </c>
      <c r="K9749" t="s">
        <v>23240</v>
      </c>
      <c r="L9749" t="s">
        <v>42742</v>
      </c>
      <c r="M9749" t="s">
        <v>42743</v>
      </c>
    </row>
    <row r="9750" spans="1:13">
      <c r="A9750" s="1" t="s">
        <v>11767</v>
      </c>
      <c r="B9750">
        <v>1.5784084145845301E-4</v>
      </c>
      <c r="C9750" s="1">
        <v>7.7436997944526493E-6</v>
      </c>
      <c r="D9750">
        <v>0.9375</v>
      </c>
      <c r="E9750">
        <v>0.90104166666666696</v>
      </c>
      <c r="F9750">
        <v>1</v>
      </c>
      <c r="G9750">
        <v>0.99137931034482796</v>
      </c>
      <c r="H9750">
        <v>1</v>
      </c>
      <c r="I9750">
        <v>1</v>
      </c>
      <c r="J9750" s="1">
        <v>1</v>
      </c>
      <c r="K9750" t="s">
        <v>23238</v>
      </c>
      <c r="L9750" t="s">
        <v>42744</v>
      </c>
      <c r="M9750" t="s">
        <v>42745</v>
      </c>
    </row>
    <row r="9751" spans="1:13">
      <c r="A9751" s="1" t="s">
        <v>11768</v>
      </c>
      <c r="B9751">
        <v>7.8620530529704203E-7</v>
      </c>
      <c r="C9751" s="1">
        <v>2.8625014691889598E-7</v>
      </c>
      <c r="D9751">
        <v>1.6129032258064498E-2</v>
      </c>
      <c r="E9751">
        <v>5.2631578947368403E-3</v>
      </c>
      <c r="F9751">
        <v>0</v>
      </c>
      <c r="G9751">
        <v>0</v>
      </c>
      <c r="H9751">
        <v>4.3859649122806998E-3</v>
      </c>
      <c r="I9751">
        <v>5.4166666666666703E-2</v>
      </c>
      <c r="J9751" s="1">
        <v>0</v>
      </c>
      <c r="K9751" t="s">
        <v>23241</v>
      </c>
      <c r="L9751" t="s">
        <v>42746</v>
      </c>
      <c r="M9751" t="s">
        <v>42747</v>
      </c>
    </row>
    <row r="9752" spans="1:13">
      <c r="A9752" s="1" t="s">
        <v>11769</v>
      </c>
      <c r="B9752">
        <v>9.6978185208151108E-6</v>
      </c>
      <c r="C9752" s="1">
        <v>3.8544819767777798E-5</v>
      </c>
      <c r="D9752">
        <v>0</v>
      </c>
      <c r="E9752">
        <v>0</v>
      </c>
      <c r="F9752">
        <v>4.1025641025640991E-2</v>
      </c>
      <c r="G9752">
        <v>0</v>
      </c>
      <c r="H9752">
        <v>1.3513513513513042E-2</v>
      </c>
      <c r="I9752">
        <v>8.2644628099169948E-3</v>
      </c>
      <c r="J9752" s="1">
        <v>0</v>
      </c>
      <c r="K9752" t="s">
        <v>23243</v>
      </c>
      <c r="L9752" t="s">
        <v>42748</v>
      </c>
      <c r="M9752" t="s">
        <v>42749</v>
      </c>
    </row>
    <row r="9753" spans="1:13">
      <c r="A9753" s="1" t="s">
        <v>11770</v>
      </c>
      <c r="B9753">
        <v>2.5390123060017599E-5</v>
      </c>
      <c r="C9753" s="1">
        <v>1.41071249039733E-4</v>
      </c>
      <c r="D9753">
        <v>0.828125</v>
      </c>
      <c r="E9753">
        <v>0.86315789473684201</v>
      </c>
      <c r="F9753">
        <v>0.88684210526315799</v>
      </c>
      <c r="G9753">
        <v>0.90196078431372595</v>
      </c>
      <c r="H9753">
        <v>0.57894736842105299</v>
      </c>
      <c r="I9753">
        <v>0.86363636363636398</v>
      </c>
      <c r="J9753" s="1">
        <v>1</v>
      </c>
      <c r="K9753" t="s">
        <v>23241</v>
      </c>
      <c r="L9753" t="s">
        <v>42750</v>
      </c>
      <c r="M9753" t="s">
        <v>42751</v>
      </c>
    </row>
    <row r="9754" spans="1:13">
      <c r="A9754" s="1" t="s">
        <v>11771</v>
      </c>
      <c r="B9754">
        <v>4.35678940105028E-4</v>
      </c>
      <c r="C9754" s="1">
        <v>4.5434544885226697E-4</v>
      </c>
      <c r="D9754">
        <v>1</v>
      </c>
      <c r="E9754">
        <v>1</v>
      </c>
      <c r="F9754">
        <v>0.3</v>
      </c>
      <c r="G9754">
        <v>0.89772727272727304</v>
      </c>
      <c r="H9754">
        <v>0.592592592592593</v>
      </c>
      <c r="I9754">
        <v>0.96875</v>
      </c>
      <c r="J9754" s="1">
        <v>1</v>
      </c>
      <c r="K9754" t="s">
        <v>23240</v>
      </c>
      <c r="L9754" t="s">
        <v>42752</v>
      </c>
      <c r="M9754" t="s">
        <v>42753</v>
      </c>
    </row>
    <row r="9755" spans="1:13">
      <c r="A9755" s="1" t="s">
        <v>11772</v>
      </c>
      <c r="B9755">
        <v>2.3194334562836601E-5</v>
      </c>
      <c r="C9755" s="1">
        <v>2.9047040551666299E-6</v>
      </c>
      <c r="D9755">
        <v>3.2258064516128997E-2</v>
      </c>
      <c r="E9755">
        <v>8.6956521739130405E-2</v>
      </c>
      <c r="F9755">
        <v>2.68817204301075E-2</v>
      </c>
      <c r="G9755">
        <v>8.6206896551724102E-3</v>
      </c>
      <c r="H9755">
        <v>4.5045045045045001E-3</v>
      </c>
      <c r="I9755">
        <v>0</v>
      </c>
      <c r="J9755" s="1">
        <v>0</v>
      </c>
      <c r="K9755" t="s">
        <v>23241</v>
      </c>
      <c r="L9755" t="s">
        <v>42754</v>
      </c>
      <c r="M9755" t="s">
        <v>42755</v>
      </c>
    </row>
    <row r="9756" spans="1:13">
      <c r="A9756" s="1" t="s">
        <v>11773</v>
      </c>
      <c r="B9756">
        <v>1.0760229393726499E-5</v>
      </c>
      <c r="C9756" s="1">
        <v>1.5726609901906199E-5</v>
      </c>
      <c r="D9756">
        <v>0</v>
      </c>
      <c r="E9756">
        <v>0</v>
      </c>
      <c r="F9756">
        <v>4.4642857142860315E-3</v>
      </c>
      <c r="G9756">
        <v>0.31818181818181801</v>
      </c>
      <c r="H9756">
        <v>0</v>
      </c>
      <c r="I9756">
        <v>0.140625</v>
      </c>
      <c r="J9756" s="1" t="s">
        <v>23229</v>
      </c>
      <c r="K9756" t="s">
        <v>23243</v>
      </c>
      <c r="L9756" t="s">
        <v>42756</v>
      </c>
      <c r="M9756" t="s">
        <v>42757</v>
      </c>
    </row>
    <row r="9757" spans="1:13">
      <c r="A9757" s="1" t="s">
        <v>11774</v>
      </c>
      <c r="B9757">
        <v>3.5464689856032302E-5</v>
      </c>
      <c r="C9757" s="1">
        <v>1.00453930559877E-5</v>
      </c>
      <c r="D9757">
        <v>0.112903225806452</v>
      </c>
      <c r="E9757">
        <v>3.3707865168539297E-2</v>
      </c>
      <c r="F9757">
        <v>0.11436170212766</v>
      </c>
      <c r="G9757">
        <v>1.02040816326531E-2</v>
      </c>
      <c r="H9757">
        <v>6.8627450980392204E-2</v>
      </c>
      <c r="I9757">
        <v>0.116504854368932</v>
      </c>
      <c r="J9757" s="1">
        <v>5.5555555555555601E-2</v>
      </c>
      <c r="K9757" t="s">
        <v>23241</v>
      </c>
      <c r="L9757" t="s">
        <v>42758</v>
      </c>
      <c r="M9757" t="s">
        <v>42759</v>
      </c>
    </row>
    <row r="9758" spans="1:13">
      <c r="A9758" s="1" t="s">
        <v>11775</v>
      </c>
      <c r="B9758">
        <v>1.9121725219757499E-8</v>
      </c>
      <c r="C9758" s="1">
        <v>4.3116001666895902E-6</v>
      </c>
      <c r="D9758">
        <v>0.94</v>
      </c>
      <c r="E9758">
        <v>0.97368421052631604</v>
      </c>
      <c r="F9758">
        <v>0.98214285714285698</v>
      </c>
      <c r="G9758">
        <v>0.94444444444444398</v>
      </c>
      <c r="H9758">
        <v>1</v>
      </c>
      <c r="I9758">
        <v>0.92741935483870996</v>
      </c>
      <c r="J9758" s="1">
        <v>0.95454545454545503</v>
      </c>
      <c r="K9758" t="s">
        <v>23241</v>
      </c>
      <c r="L9758" t="s">
        <v>42760</v>
      </c>
      <c r="M9758" t="s">
        <v>42761</v>
      </c>
    </row>
    <row r="9759" spans="1:13">
      <c r="A9759" s="1" t="s">
        <v>11776</v>
      </c>
      <c r="B9759">
        <v>2.5803122620850202E-7</v>
      </c>
      <c r="C9759" s="1">
        <v>1.15706428588412E-7</v>
      </c>
      <c r="D9759">
        <v>1.5625E-2</v>
      </c>
      <c r="E9759">
        <v>5.2631578947368403E-3</v>
      </c>
      <c r="F9759">
        <v>0</v>
      </c>
      <c r="G9759">
        <v>1.9607843137254902E-2</v>
      </c>
      <c r="H9759">
        <v>0</v>
      </c>
      <c r="I9759">
        <v>0</v>
      </c>
      <c r="J9759" s="1">
        <v>0</v>
      </c>
      <c r="K9759" t="s">
        <v>23238</v>
      </c>
      <c r="L9759" t="s">
        <v>42762</v>
      </c>
      <c r="M9759" t="s">
        <v>42763</v>
      </c>
    </row>
    <row r="9760" spans="1:13">
      <c r="A9760" s="1" t="s">
        <v>11777</v>
      </c>
      <c r="B9760">
        <v>5.1419113616429002E-9</v>
      </c>
      <c r="C9760" s="1">
        <v>4.05664008265015E-8</v>
      </c>
      <c r="D9760">
        <v>2.1739130434782601E-2</v>
      </c>
      <c r="E9760">
        <v>0</v>
      </c>
      <c r="F9760">
        <v>0</v>
      </c>
      <c r="G9760">
        <v>0</v>
      </c>
      <c r="H9760">
        <v>5.74712643678161E-3</v>
      </c>
      <c r="I9760">
        <v>4.20168067226891E-2</v>
      </c>
      <c r="J9760" s="1" t="s">
        <v>23229</v>
      </c>
      <c r="K9760" t="s">
        <v>23241</v>
      </c>
      <c r="L9760" t="s">
        <v>42764</v>
      </c>
      <c r="M9760" t="s">
        <v>42765</v>
      </c>
    </row>
    <row r="9761" spans="1:13">
      <c r="A9761" s="1" t="s">
        <v>11778</v>
      </c>
      <c r="B9761">
        <v>9.5071756657645996E-8</v>
      </c>
      <c r="C9761" s="1">
        <v>1.29776215333883E-5</v>
      </c>
      <c r="D9761">
        <v>1</v>
      </c>
      <c r="E9761">
        <v>0.99206349206349198</v>
      </c>
      <c r="F9761">
        <v>0.99635036496350404</v>
      </c>
      <c r="G9761">
        <v>0.76315789473684204</v>
      </c>
      <c r="H9761">
        <v>1</v>
      </c>
      <c r="I9761">
        <v>0.88596491228070196</v>
      </c>
      <c r="J9761" s="1" t="s">
        <v>23229</v>
      </c>
      <c r="K9761" t="s">
        <v>23240</v>
      </c>
      <c r="L9761" t="s">
        <v>42766</v>
      </c>
      <c r="M9761" t="s">
        <v>42767</v>
      </c>
    </row>
    <row r="9762" spans="1:13">
      <c r="A9762" s="1" t="s">
        <v>11779</v>
      </c>
      <c r="B9762">
        <v>1.9177053433846699E-9</v>
      </c>
      <c r="C9762" s="1">
        <v>4.2739448151977097E-6</v>
      </c>
      <c r="D9762">
        <v>0</v>
      </c>
      <c r="E9762">
        <v>0</v>
      </c>
      <c r="F9762">
        <v>3.9735099337748297E-2</v>
      </c>
      <c r="G9762">
        <v>2.6315789473684199E-2</v>
      </c>
      <c r="H9762">
        <v>0.102739726027397</v>
      </c>
      <c r="I9762">
        <v>1.7857142857142901E-2</v>
      </c>
      <c r="J9762" s="1">
        <v>0</v>
      </c>
      <c r="K9762" t="s">
        <v>23241</v>
      </c>
      <c r="L9762" t="s">
        <v>42768</v>
      </c>
      <c r="M9762" t="s">
        <v>42769</v>
      </c>
    </row>
    <row r="9763" spans="1:13">
      <c r="A9763" s="1" t="s">
        <v>11780</v>
      </c>
      <c r="B9763">
        <v>5.6395060364476499E-8</v>
      </c>
      <c r="C9763" s="1">
        <v>1.48471554087433E-5</v>
      </c>
      <c r="D9763">
        <v>0.90909090909090895</v>
      </c>
      <c r="E9763">
        <v>1</v>
      </c>
      <c r="F9763">
        <v>0.777272727272727</v>
      </c>
      <c r="G9763">
        <v>1</v>
      </c>
      <c r="H9763">
        <v>0.66</v>
      </c>
      <c r="I9763">
        <v>0.98214285714285698</v>
      </c>
      <c r="J9763" s="1" t="s">
        <v>23229</v>
      </c>
      <c r="K9763" t="s">
        <v>23238</v>
      </c>
      <c r="L9763" t="s">
        <v>42770</v>
      </c>
      <c r="M9763" t="s">
        <v>42771</v>
      </c>
    </row>
    <row r="9764" spans="1:13">
      <c r="A9764" s="1" t="s">
        <v>11781</v>
      </c>
      <c r="B9764">
        <v>1.0446686563622501E-5</v>
      </c>
      <c r="C9764" s="1">
        <v>6.7967682543484602E-6</v>
      </c>
      <c r="D9764">
        <v>3.7037037037037E-2</v>
      </c>
      <c r="E9764">
        <v>0</v>
      </c>
      <c r="F9764">
        <v>6.3953488372092998E-2</v>
      </c>
      <c r="G9764">
        <v>1.3157894736842099E-2</v>
      </c>
      <c r="H9764">
        <v>0</v>
      </c>
      <c r="I9764">
        <v>7.0000000000000007E-2</v>
      </c>
      <c r="J9764" s="1">
        <v>0</v>
      </c>
      <c r="K9764" t="s">
        <v>23237</v>
      </c>
      <c r="L9764" t="s">
        <v>42772</v>
      </c>
      <c r="M9764" t="s">
        <v>42773</v>
      </c>
    </row>
    <row r="9765" spans="1:13">
      <c r="A9765" s="1" t="s">
        <v>11782</v>
      </c>
      <c r="B9765">
        <v>8.29141751823422E-6</v>
      </c>
      <c r="C9765" s="1">
        <v>6.3874155328461606E-5</v>
      </c>
      <c r="D9765">
        <v>0.15625</v>
      </c>
      <c r="E9765">
        <v>0.30729166666666702</v>
      </c>
      <c r="F9765">
        <v>0.515384615384615</v>
      </c>
      <c r="G9765">
        <v>8.6206896551724102E-2</v>
      </c>
      <c r="H9765">
        <v>0.43421052631578899</v>
      </c>
      <c r="I9765">
        <v>0.17599999999999999</v>
      </c>
      <c r="J9765" s="1">
        <v>1</v>
      </c>
      <c r="K9765" t="s">
        <v>23238</v>
      </c>
      <c r="L9765" t="s">
        <v>42774</v>
      </c>
      <c r="M9765" t="s">
        <v>42775</v>
      </c>
    </row>
    <row r="9766" spans="1:13">
      <c r="A9766" s="1" t="s">
        <v>11783</v>
      </c>
      <c r="B9766">
        <v>3.7748612037008304E-9</v>
      </c>
      <c r="C9766" s="1">
        <v>1.5507608028831101E-9</v>
      </c>
      <c r="D9766">
        <v>0</v>
      </c>
      <c r="E9766">
        <v>0</v>
      </c>
      <c r="F9766">
        <v>3.1847133757961798E-3</v>
      </c>
      <c r="G9766">
        <v>0</v>
      </c>
      <c r="H9766">
        <v>0</v>
      </c>
      <c r="I9766">
        <v>0</v>
      </c>
      <c r="J9766" s="1">
        <v>0.95</v>
      </c>
      <c r="K9766" t="s">
        <v>23242</v>
      </c>
      <c r="L9766" t="s">
        <v>42776</v>
      </c>
      <c r="M9766" t="s">
        <v>42777</v>
      </c>
    </row>
    <row r="9767" spans="1:13">
      <c r="A9767" s="1" t="s">
        <v>11784</v>
      </c>
      <c r="B9767">
        <v>2.6061125909680702E-6</v>
      </c>
      <c r="C9767" s="1">
        <v>5.5490060006837499E-6</v>
      </c>
      <c r="D9767">
        <v>0</v>
      </c>
      <c r="E9767">
        <v>0</v>
      </c>
      <c r="F9767">
        <v>4.6583850931677002E-2</v>
      </c>
      <c r="G9767">
        <v>0</v>
      </c>
      <c r="H9767">
        <v>6.0240963855421699E-3</v>
      </c>
      <c r="I9767">
        <v>0</v>
      </c>
      <c r="J9767" s="1" t="s">
        <v>23229</v>
      </c>
      <c r="K9767" t="s">
        <v>23241</v>
      </c>
      <c r="L9767" t="s">
        <v>42778</v>
      </c>
      <c r="M9767" t="s">
        <v>42779</v>
      </c>
    </row>
    <row r="9768" spans="1:13">
      <c r="A9768" s="1" t="s">
        <v>11785</v>
      </c>
      <c r="B9768">
        <v>2.5963069621188899E-5</v>
      </c>
      <c r="C9768" s="1">
        <v>1.03566785477036E-8</v>
      </c>
      <c r="D9768">
        <v>1</v>
      </c>
      <c r="E9768">
        <v>0.87634408602150504</v>
      </c>
      <c r="F9768">
        <v>0.99664429530201304</v>
      </c>
      <c r="G9768">
        <v>1</v>
      </c>
      <c r="H9768">
        <v>0.99456521739130399</v>
      </c>
      <c r="I9768">
        <v>1</v>
      </c>
      <c r="J9768" s="1" t="s">
        <v>23229</v>
      </c>
      <c r="K9768" t="s">
        <v>23238</v>
      </c>
      <c r="L9768" t="s">
        <v>42780</v>
      </c>
      <c r="M9768" t="s">
        <v>42781</v>
      </c>
    </row>
    <row r="9769" spans="1:13">
      <c r="A9769" s="1" t="s">
        <v>11786</v>
      </c>
      <c r="B9769">
        <v>7.7502269639788298E-5</v>
      </c>
      <c r="C9769" s="1">
        <v>2.23530829423063E-5</v>
      </c>
      <c r="D9769">
        <v>0</v>
      </c>
      <c r="E9769">
        <v>5.9523809523809503E-3</v>
      </c>
      <c r="F9769">
        <v>0.17318435754189901</v>
      </c>
      <c r="G9769">
        <v>3.7499999999999999E-2</v>
      </c>
      <c r="H9769">
        <v>3.8888888888888903E-2</v>
      </c>
      <c r="I9769">
        <v>0.105263157894737</v>
      </c>
      <c r="J9769" s="1">
        <v>0</v>
      </c>
      <c r="K9769" t="s">
        <v>23241</v>
      </c>
      <c r="L9769" t="s">
        <v>42782</v>
      </c>
      <c r="M9769" t="s">
        <v>42783</v>
      </c>
    </row>
    <row r="9770" spans="1:13">
      <c r="A9770" s="1" t="s">
        <v>11787</v>
      </c>
      <c r="B9770">
        <v>6.6022772863235398E-6</v>
      </c>
      <c r="C9770" s="1">
        <v>7.20565046283199E-5</v>
      </c>
      <c r="D9770">
        <v>0.5</v>
      </c>
      <c r="E9770">
        <v>0.55434782608695699</v>
      </c>
      <c r="F9770">
        <v>0.46315789473684199</v>
      </c>
      <c r="G9770">
        <v>9.1836734693877597E-2</v>
      </c>
      <c r="H9770">
        <v>0.68556701030927802</v>
      </c>
      <c r="I9770">
        <v>0.221428571428571</v>
      </c>
      <c r="J9770" s="1">
        <v>4.5454545454545497E-2</v>
      </c>
      <c r="K9770" t="s">
        <v>23241</v>
      </c>
      <c r="L9770" t="s">
        <v>42784</v>
      </c>
      <c r="M9770" t="s">
        <v>42785</v>
      </c>
    </row>
    <row r="9771" spans="1:13">
      <c r="A9771" s="1" t="s">
        <v>11788</v>
      </c>
      <c r="B9771">
        <v>8.7017079094299697E-5</v>
      </c>
      <c r="C9771" s="1">
        <v>2.97345712481264E-4</v>
      </c>
      <c r="D9771">
        <v>0.483870967741935</v>
      </c>
      <c r="E9771">
        <v>0.75</v>
      </c>
      <c r="F9771">
        <v>0.43048128342246</v>
      </c>
      <c r="G9771">
        <v>0.97727272727272696</v>
      </c>
      <c r="H9771">
        <v>0.82222222222222197</v>
      </c>
      <c r="I9771">
        <v>0.88235294117647101</v>
      </c>
      <c r="J9771" s="1">
        <v>0.5</v>
      </c>
      <c r="K9771" t="s">
        <v>23242</v>
      </c>
      <c r="L9771" t="s">
        <v>42786</v>
      </c>
      <c r="M9771" t="s">
        <v>42787</v>
      </c>
    </row>
    <row r="9772" spans="1:13">
      <c r="A9772" s="1" t="s">
        <v>11789</v>
      </c>
      <c r="B9772">
        <v>8.5628399285011204E-8</v>
      </c>
      <c r="C9772" s="1">
        <v>4.9566462229978303E-7</v>
      </c>
      <c r="D9772">
        <v>3.8461538461538498E-2</v>
      </c>
      <c r="E9772">
        <v>1.8749999999999999E-2</v>
      </c>
      <c r="F9772">
        <v>5.0847457627118599E-2</v>
      </c>
      <c r="G9772">
        <v>0</v>
      </c>
      <c r="H9772">
        <v>5.74712643678161E-3</v>
      </c>
      <c r="I9772">
        <v>1.88679245283019E-2</v>
      </c>
      <c r="J9772" s="1">
        <v>0</v>
      </c>
      <c r="K9772" t="s">
        <v>23239</v>
      </c>
      <c r="L9772" t="s">
        <v>42788</v>
      </c>
      <c r="M9772" t="s">
        <v>42789</v>
      </c>
    </row>
    <row r="9773" spans="1:13">
      <c r="A9773" s="1" t="s">
        <v>11790</v>
      </c>
      <c r="B9773">
        <v>2.25432464572137E-7</v>
      </c>
      <c r="C9773" s="1">
        <v>8.7604488027745096E-7</v>
      </c>
      <c r="D9773">
        <v>0.125</v>
      </c>
      <c r="E9773">
        <v>0</v>
      </c>
      <c r="F9773">
        <v>8.5106382978723402E-2</v>
      </c>
      <c r="G9773">
        <v>0.183673469387755</v>
      </c>
      <c r="H9773">
        <v>0.1</v>
      </c>
      <c r="I9773">
        <v>7.8313253012048195E-2</v>
      </c>
      <c r="J9773" s="1">
        <v>0</v>
      </c>
      <c r="K9773" t="s">
        <v>23242</v>
      </c>
      <c r="L9773" t="s">
        <v>42790</v>
      </c>
      <c r="M9773" t="s">
        <v>42791</v>
      </c>
    </row>
    <row r="9774" spans="1:13">
      <c r="A9774" s="1" t="s">
        <v>11791</v>
      </c>
      <c r="B9774">
        <v>4.23100137895699E-6</v>
      </c>
      <c r="C9774" s="1">
        <v>8.05082022876604E-5</v>
      </c>
      <c r="D9774">
        <v>0.296296296296296</v>
      </c>
      <c r="E9774">
        <v>0.28409090909090901</v>
      </c>
      <c r="F9774">
        <v>0.142276422764228</v>
      </c>
      <c r="G9774">
        <v>4.1666666666666699E-2</v>
      </c>
      <c r="H9774">
        <v>0.23958333333333301</v>
      </c>
      <c r="I9774">
        <v>3.8043478260869602E-2</v>
      </c>
      <c r="J9774" s="1" t="s">
        <v>23229</v>
      </c>
      <c r="K9774" t="s">
        <v>23241</v>
      </c>
      <c r="L9774" t="s">
        <v>42792</v>
      </c>
      <c r="M9774" t="s">
        <v>42793</v>
      </c>
    </row>
    <row r="9775" spans="1:13">
      <c r="A9775" s="1" t="s">
        <v>11792</v>
      </c>
      <c r="B9775">
        <v>6.0647872938209697E-5</v>
      </c>
      <c r="C9775" s="1">
        <v>4.9290439625941803E-4</v>
      </c>
      <c r="D9775">
        <v>0</v>
      </c>
      <c r="E9775">
        <v>0</v>
      </c>
      <c r="F9775">
        <v>1.6483516483516501E-2</v>
      </c>
      <c r="G9775">
        <v>8.8235294117647106E-2</v>
      </c>
      <c r="H9775">
        <v>0.38073394495412799</v>
      </c>
      <c r="I9775">
        <v>0.14179104477611901</v>
      </c>
      <c r="J9775" s="1" t="s">
        <v>23229</v>
      </c>
      <c r="K9775" t="s">
        <v>23241</v>
      </c>
      <c r="L9775" t="s">
        <v>42794</v>
      </c>
      <c r="M9775" t="s">
        <v>42795</v>
      </c>
    </row>
    <row r="9776" spans="1:13">
      <c r="A9776" s="1" t="s">
        <v>11793</v>
      </c>
      <c r="B9776">
        <v>1.08310937927686E-4</v>
      </c>
      <c r="C9776" s="1">
        <v>3.9280086715008197E-5</v>
      </c>
      <c r="D9776">
        <v>0.56451612903225801</v>
      </c>
      <c r="E9776">
        <v>0.6</v>
      </c>
      <c r="F9776">
        <v>0.71666666666666701</v>
      </c>
      <c r="G9776">
        <v>0.92105263157894701</v>
      </c>
      <c r="H9776">
        <v>0.85057471264367801</v>
      </c>
      <c r="I9776">
        <v>0.81481481481481499</v>
      </c>
      <c r="J9776" s="1">
        <v>1</v>
      </c>
      <c r="K9776" t="s">
        <v>23240</v>
      </c>
      <c r="L9776" t="s">
        <v>42796</v>
      </c>
      <c r="M9776" t="s">
        <v>42797</v>
      </c>
    </row>
    <row r="9777" spans="1:13">
      <c r="A9777" s="1" t="s">
        <v>11794</v>
      </c>
      <c r="B9777">
        <v>4.5280605001532199E-7</v>
      </c>
      <c r="C9777" s="1">
        <v>1.94191418437606E-6</v>
      </c>
      <c r="D9777">
        <v>9.6774193548387011E-2</v>
      </c>
      <c r="E9777">
        <v>1.7241379310344973E-2</v>
      </c>
      <c r="F9777">
        <v>1.6666666666667052E-2</v>
      </c>
      <c r="G9777">
        <v>0</v>
      </c>
      <c r="H9777">
        <v>0</v>
      </c>
      <c r="I9777">
        <v>0</v>
      </c>
      <c r="J9777" s="1">
        <v>0</v>
      </c>
      <c r="K9777" t="s">
        <v>23244</v>
      </c>
      <c r="L9777" t="s">
        <v>42798</v>
      </c>
      <c r="M9777" t="s">
        <v>42799</v>
      </c>
    </row>
    <row r="9778" spans="1:13">
      <c r="A9778" s="1" t="s">
        <v>11795</v>
      </c>
      <c r="B9778">
        <v>2.9220365347084698E-7</v>
      </c>
      <c r="C9778" s="1">
        <v>1.41746537995481E-5</v>
      </c>
      <c r="D9778">
        <v>1</v>
      </c>
      <c r="E9778">
        <v>1</v>
      </c>
      <c r="F9778">
        <v>0.99280575539568305</v>
      </c>
      <c r="G9778">
        <v>0.22222222222222199</v>
      </c>
      <c r="H9778">
        <v>1</v>
      </c>
      <c r="I9778">
        <v>0.78333333333333299</v>
      </c>
      <c r="J9778" s="1" t="s">
        <v>23229</v>
      </c>
      <c r="K9778" t="s">
        <v>23238</v>
      </c>
      <c r="L9778" t="s">
        <v>42800</v>
      </c>
      <c r="M9778" t="s">
        <v>42801</v>
      </c>
    </row>
    <row r="9779" spans="1:13">
      <c r="A9779" s="1" t="s">
        <v>11796</v>
      </c>
      <c r="B9779">
        <v>1.3395258563606499E-6</v>
      </c>
      <c r="C9779" s="1">
        <v>2.0976685189466599E-7</v>
      </c>
      <c r="D9779">
        <v>1</v>
      </c>
      <c r="E9779">
        <v>1</v>
      </c>
      <c r="F9779">
        <v>0.978494623655914</v>
      </c>
      <c r="G9779">
        <v>1</v>
      </c>
      <c r="H9779">
        <v>1</v>
      </c>
      <c r="I9779">
        <v>0.98148148148148195</v>
      </c>
      <c r="J9779" s="1">
        <v>1</v>
      </c>
      <c r="K9779" t="s">
        <v>23238</v>
      </c>
      <c r="L9779" t="s">
        <v>42802</v>
      </c>
      <c r="M9779" t="s">
        <v>42803</v>
      </c>
    </row>
    <row r="9780" spans="1:13">
      <c r="A9780" s="1" t="s">
        <v>11797</v>
      </c>
      <c r="B9780">
        <v>2.7404203297473901E-5</v>
      </c>
      <c r="C9780" s="1">
        <v>2.28646472615785E-7</v>
      </c>
      <c r="D9780">
        <v>0.77419354838709697</v>
      </c>
      <c r="E9780">
        <v>0.92307692307692302</v>
      </c>
      <c r="F9780">
        <v>0.87566137566137603</v>
      </c>
      <c r="G9780">
        <v>0.97826086956521696</v>
      </c>
      <c r="H9780">
        <v>0.94444444444444398</v>
      </c>
      <c r="I9780">
        <v>0.57142857142857095</v>
      </c>
      <c r="J9780" s="1">
        <v>0.94444444444444398</v>
      </c>
      <c r="K9780" t="s">
        <v>23239</v>
      </c>
      <c r="L9780" t="s">
        <v>42804</v>
      </c>
      <c r="M9780" t="s">
        <v>42805</v>
      </c>
    </row>
    <row r="9781" spans="1:13">
      <c r="A9781" s="1" t="s">
        <v>11798</v>
      </c>
      <c r="B9781">
        <v>2.5545814605382301E-5</v>
      </c>
      <c r="C9781" s="1">
        <v>3.4797273187503301E-4</v>
      </c>
      <c r="D9781">
        <v>0.89285714285714302</v>
      </c>
      <c r="E9781">
        <v>0.98888888888888904</v>
      </c>
      <c r="F9781">
        <v>0.33980582524271802</v>
      </c>
      <c r="G9781">
        <v>0.99137931034482796</v>
      </c>
      <c r="H9781">
        <v>0.63888888888888895</v>
      </c>
      <c r="I9781">
        <v>0.93600000000000005</v>
      </c>
      <c r="J9781" s="1">
        <v>1</v>
      </c>
      <c r="K9781" t="s">
        <v>23238</v>
      </c>
      <c r="L9781" t="s">
        <v>42806</v>
      </c>
      <c r="M9781" t="s">
        <v>42807</v>
      </c>
    </row>
    <row r="9782" spans="1:13">
      <c r="A9782" s="1" t="s">
        <v>11799</v>
      </c>
      <c r="B9782">
        <v>3.7433062279536799E-4</v>
      </c>
      <c r="C9782" s="1">
        <v>7.0660617379644997E-5</v>
      </c>
      <c r="D9782">
        <v>0.56818181818181801</v>
      </c>
      <c r="E9782">
        <v>0.63157894736842102</v>
      </c>
      <c r="F9782">
        <v>0.841772151898734</v>
      </c>
      <c r="G9782">
        <v>0.99</v>
      </c>
      <c r="H9782">
        <v>0.93137254901960798</v>
      </c>
      <c r="I9782">
        <v>0.94382022471910099</v>
      </c>
      <c r="J9782" s="1">
        <v>1</v>
      </c>
      <c r="K9782" t="s">
        <v>23238</v>
      </c>
      <c r="L9782" t="s">
        <v>42808</v>
      </c>
      <c r="M9782" t="s">
        <v>42809</v>
      </c>
    </row>
    <row r="9783" spans="1:13">
      <c r="A9783" s="1" t="s">
        <v>11800</v>
      </c>
      <c r="B9783">
        <v>8.3002490670636299E-5</v>
      </c>
      <c r="C9783" s="1">
        <v>6.1585430449727998E-6</v>
      </c>
      <c r="D9783">
        <v>0.483333333333333</v>
      </c>
      <c r="E9783">
        <v>0.20744680851063799</v>
      </c>
      <c r="F9783">
        <v>1.67597765363128E-2</v>
      </c>
      <c r="G9783">
        <v>0</v>
      </c>
      <c r="H9783">
        <v>6.7901234567901203E-2</v>
      </c>
      <c r="I9783">
        <v>4.8913043478260899E-2</v>
      </c>
      <c r="J9783" s="1" t="s">
        <v>23229</v>
      </c>
      <c r="K9783" t="s">
        <v>23241</v>
      </c>
      <c r="L9783" t="s">
        <v>42810</v>
      </c>
      <c r="M9783" t="s">
        <v>42811</v>
      </c>
    </row>
    <row r="9784" spans="1:13">
      <c r="A9784" s="1" t="s">
        <v>11801</v>
      </c>
      <c r="B9784">
        <v>1.4812148233553301E-4</v>
      </c>
      <c r="C9784" s="1">
        <v>5.3527498903375504E-4</v>
      </c>
      <c r="D9784">
        <v>1</v>
      </c>
      <c r="E9784">
        <v>1</v>
      </c>
      <c r="F9784">
        <v>0.66666666666666696</v>
      </c>
      <c r="G9784">
        <v>1</v>
      </c>
      <c r="H9784">
        <v>1</v>
      </c>
      <c r="I9784">
        <v>1</v>
      </c>
      <c r="J9784" s="1">
        <v>1</v>
      </c>
      <c r="K9784" t="s">
        <v>23238</v>
      </c>
      <c r="L9784" t="s">
        <v>42812</v>
      </c>
      <c r="M9784" t="s">
        <v>42813</v>
      </c>
    </row>
    <row r="9785" spans="1:13">
      <c r="A9785" s="1" t="s">
        <v>11802</v>
      </c>
      <c r="B9785">
        <v>7.49253621623883E-5</v>
      </c>
      <c r="C9785" s="1">
        <v>5.5814638006082798E-5</v>
      </c>
      <c r="D9785">
        <v>0.96875</v>
      </c>
      <c r="E9785">
        <v>0.98958333333333304</v>
      </c>
      <c r="F9785">
        <v>0.89432989690721698</v>
      </c>
      <c r="G9785">
        <v>0.98484848484848497</v>
      </c>
      <c r="H9785">
        <v>0.97807017543859698</v>
      </c>
      <c r="I9785">
        <v>0.97391304347826102</v>
      </c>
      <c r="J9785" s="1">
        <v>0.25</v>
      </c>
      <c r="K9785" t="s">
        <v>23240</v>
      </c>
      <c r="L9785" t="s">
        <v>42814</v>
      </c>
      <c r="M9785" t="s">
        <v>42815</v>
      </c>
    </row>
    <row r="9786" spans="1:13">
      <c r="A9786" s="1" t="s">
        <v>11803</v>
      </c>
      <c r="B9786">
        <v>2.4947653163177099E-4</v>
      </c>
      <c r="C9786" s="1">
        <v>4.7255492780205499E-4</v>
      </c>
      <c r="D9786">
        <v>1</v>
      </c>
      <c r="E9786">
        <v>0.99305555555555602</v>
      </c>
      <c r="F9786">
        <v>0.69117647058823495</v>
      </c>
      <c r="G9786">
        <v>0.98571428571428599</v>
      </c>
      <c r="H9786">
        <v>0.96875</v>
      </c>
      <c r="I9786">
        <v>0.97260273972602695</v>
      </c>
      <c r="J9786" s="1">
        <v>0.75</v>
      </c>
      <c r="K9786" t="s">
        <v>23239</v>
      </c>
      <c r="L9786" t="s">
        <v>42816</v>
      </c>
      <c r="M9786" t="s">
        <v>42817</v>
      </c>
    </row>
    <row r="9787" spans="1:13">
      <c r="A9787" s="1" t="s">
        <v>11804</v>
      </c>
      <c r="B9787">
        <v>2.7548215824324302E-4</v>
      </c>
      <c r="C9787" s="1">
        <v>6.13415639808835E-4</v>
      </c>
      <c r="D9787">
        <v>3.4482758620689703E-2</v>
      </c>
      <c r="E9787">
        <v>0.107954545454545</v>
      </c>
      <c r="F9787">
        <v>0.56084656084656104</v>
      </c>
      <c r="G9787">
        <v>0.97169811320754695</v>
      </c>
      <c r="H9787">
        <v>0.90909090909090895</v>
      </c>
      <c r="I9787">
        <v>0.84285714285714297</v>
      </c>
      <c r="J9787" s="1">
        <v>0</v>
      </c>
      <c r="K9787" t="s">
        <v>23241</v>
      </c>
      <c r="L9787" t="s">
        <v>42818</v>
      </c>
      <c r="M9787" t="s">
        <v>42819</v>
      </c>
    </row>
    <row r="9788" spans="1:13">
      <c r="A9788" s="1" t="s">
        <v>11805</v>
      </c>
      <c r="B9788">
        <v>6.1750464705293604E-6</v>
      </c>
      <c r="C9788" s="1">
        <v>5.4619798560427799E-4</v>
      </c>
      <c r="D9788">
        <v>0.31578947368421101</v>
      </c>
      <c r="E9788">
        <v>0.56756756756756799</v>
      </c>
      <c r="F9788">
        <v>0.70168067226890796</v>
      </c>
      <c r="G9788">
        <v>9.0909090909090905E-3</v>
      </c>
      <c r="H9788">
        <v>0.74489795918367396</v>
      </c>
      <c r="I9788">
        <v>0.10625</v>
      </c>
      <c r="J9788" s="1" t="s">
        <v>23229</v>
      </c>
      <c r="K9788" t="s">
        <v>23242</v>
      </c>
      <c r="L9788" t="s">
        <v>42820</v>
      </c>
      <c r="M9788" t="s">
        <v>42821</v>
      </c>
    </row>
    <row r="9789" spans="1:13">
      <c r="A9789" s="1" t="s">
        <v>11806</v>
      </c>
      <c r="B9789">
        <v>1.77289948068031E-5</v>
      </c>
      <c r="C9789" s="1">
        <v>7.6295196533785896E-5</v>
      </c>
      <c r="D9789">
        <v>0.56666666666666698</v>
      </c>
      <c r="E9789">
        <v>0.136904761904762</v>
      </c>
      <c r="F9789">
        <v>0.17567567567567599</v>
      </c>
      <c r="G9789">
        <v>0</v>
      </c>
      <c r="H9789">
        <v>0.12</v>
      </c>
      <c r="I9789">
        <v>3.4090909090909102E-2</v>
      </c>
      <c r="J9789" s="1" t="s">
        <v>23229</v>
      </c>
      <c r="K9789" t="s">
        <v>23242</v>
      </c>
      <c r="L9789" t="s">
        <v>42822</v>
      </c>
      <c r="M9789" t="s">
        <v>42823</v>
      </c>
    </row>
    <row r="9790" spans="1:13">
      <c r="A9790" s="1" t="s">
        <v>11807</v>
      </c>
      <c r="B9790">
        <v>2.8461018455833901E-5</v>
      </c>
      <c r="C9790" s="1">
        <v>4.7962715776341599E-6</v>
      </c>
      <c r="D9790">
        <v>1</v>
      </c>
      <c r="E9790">
        <v>1</v>
      </c>
      <c r="F9790">
        <v>0.92178770949720701</v>
      </c>
      <c r="G9790">
        <v>1</v>
      </c>
      <c r="H9790">
        <v>0.73888888888888904</v>
      </c>
      <c r="I9790">
        <v>0.97142857142857097</v>
      </c>
      <c r="J9790" s="1" t="s">
        <v>23229</v>
      </c>
      <c r="K9790" t="s">
        <v>23238</v>
      </c>
      <c r="L9790" t="s">
        <v>42824</v>
      </c>
      <c r="M9790" t="s">
        <v>42825</v>
      </c>
    </row>
    <row r="9791" spans="1:13">
      <c r="A9791" s="1" t="s">
        <v>11808</v>
      </c>
      <c r="B9791">
        <v>7.1359941387333801E-5</v>
      </c>
      <c r="C9791" s="1">
        <v>3.7092696644216601E-6</v>
      </c>
      <c r="D9791">
        <v>0</v>
      </c>
      <c r="E9791">
        <v>0.26</v>
      </c>
      <c r="F9791">
        <v>1.5267175572519101E-2</v>
      </c>
      <c r="G9791">
        <v>3.7037037037037E-2</v>
      </c>
      <c r="H9791">
        <v>5.2631578947368397E-2</v>
      </c>
      <c r="I9791">
        <v>1.6666666666666701E-2</v>
      </c>
      <c r="J9791" s="1">
        <v>0</v>
      </c>
      <c r="K9791" t="s">
        <v>23242</v>
      </c>
      <c r="L9791" t="s">
        <v>42826</v>
      </c>
      <c r="M9791" t="s">
        <v>42827</v>
      </c>
    </row>
    <row r="9792" spans="1:13">
      <c r="A9792" s="1" t="s">
        <v>11809</v>
      </c>
      <c r="B9792">
        <v>1.57004603627862E-4</v>
      </c>
      <c r="C9792" s="1">
        <v>3.2679684551649798E-4</v>
      </c>
      <c r="D9792">
        <v>0</v>
      </c>
      <c r="E9792">
        <v>0</v>
      </c>
      <c r="F9792">
        <v>0.36885245901639302</v>
      </c>
      <c r="G9792">
        <v>6.6037735849056603E-2</v>
      </c>
      <c r="H9792">
        <v>6.4814814814814797E-2</v>
      </c>
      <c r="I9792">
        <v>1.63934426229508E-2</v>
      </c>
      <c r="J9792" s="1" t="s">
        <v>23229</v>
      </c>
      <c r="K9792" t="s">
        <v>23242</v>
      </c>
      <c r="L9792" t="s">
        <v>42828</v>
      </c>
      <c r="M9792" t="s">
        <v>42829</v>
      </c>
    </row>
    <row r="9793" spans="1:13">
      <c r="A9793" s="1" t="s">
        <v>11810</v>
      </c>
      <c r="B9793">
        <v>2.8121056120957701E-5</v>
      </c>
      <c r="C9793" s="1">
        <v>1.70434509621741E-5</v>
      </c>
      <c r="D9793">
        <v>0</v>
      </c>
      <c r="E9793">
        <v>0</v>
      </c>
      <c r="F9793">
        <v>0.112820512820513</v>
      </c>
      <c r="G9793">
        <v>5.1724137931034503E-2</v>
      </c>
      <c r="H9793">
        <v>0.27192982456140402</v>
      </c>
      <c r="I9793">
        <v>0.104838709677419</v>
      </c>
      <c r="J9793" s="1">
        <v>0</v>
      </c>
      <c r="K9793" t="s">
        <v>23239</v>
      </c>
      <c r="L9793" t="s">
        <v>42830</v>
      </c>
      <c r="M9793" t="s">
        <v>42831</v>
      </c>
    </row>
    <row r="9794" spans="1:13">
      <c r="A9794" s="1" t="s">
        <v>11811</v>
      </c>
      <c r="B9794">
        <v>3.0424774282874101E-7</v>
      </c>
      <c r="C9794" s="1">
        <v>4.9247176252062605E-7</v>
      </c>
      <c r="D9794">
        <v>0</v>
      </c>
      <c r="E9794">
        <v>0</v>
      </c>
      <c r="F9794">
        <v>0</v>
      </c>
      <c r="G9794">
        <v>0.20833333333333304</v>
      </c>
      <c r="H9794">
        <v>0</v>
      </c>
      <c r="I9794">
        <v>4.1666666666666963E-2</v>
      </c>
      <c r="J9794" s="1">
        <v>0</v>
      </c>
      <c r="K9794" t="s">
        <v>23243</v>
      </c>
      <c r="L9794" t="s">
        <v>42832</v>
      </c>
      <c r="M9794" t="s">
        <v>42833</v>
      </c>
    </row>
    <row r="9795" spans="1:13">
      <c r="A9795" s="1" t="s">
        <v>11812</v>
      </c>
      <c r="B9795">
        <v>1.04428536023066E-5</v>
      </c>
      <c r="C9795" s="1">
        <v>5.9753536444619103E-6</v>
      </c>
      <c r="D9795">
        <v>0.68181818181818199</v>
      </c>
      <c r="E9795">
        <v>0.85245901639344301</v>
      </c>
      <c r="F9795">
        <v>0.98943661971830998</v>
      </c>
      <c r="G9795">
        <v>1</v>
      </c>
      <c r="H9795">
        <v>1</v>
      </c>
      <c r="I9795">
        <v>1</v>
      </c>
      <c r="J9795" s="1">
        <v>1</v>
      </c>
      <c r="K9795" t="s">
        <v>23240</v>
      </c>
      <c r="L9795" t="s">
        <v>42834</v>
      </c>
      <c r="M9795" t="s">
        <v>42835</v>
      </c>
    </row>
    <row r="9796" spans="1:13">
      <c r="A9796" s="1" t="s">
        <v>11813</v>
      </c>
      <c r="B9796">
        <v>2.2131654706950799E-8</v>
      </c>
      <c r="C9796" s="1">
        <v>3.8108954799173498E-6</v>
      </c>
      <c r="D9796">
        <v>1</v>
      </c>
      <c r="E9796">
        <v>1</v>
      </c>
      <c r="F9796">
        <v>0.997142857142857</v>
      </c>
      <c r="G9796">
        <v>0.60294117647058798</v>
      </c>
      <c r="H9796">
        <v>0.94444444444444398</v>
      </c>
      <c r="I9796">
        <v>0.83571428571428596</v>
      </c>
      <c r="J9796" s="1">
        <v>1</v>
      </c>
      <c r="K9796" t="s">
        <v>23238</v>
      </c>
      <c r="L9796" t="s">
        <v>42836</v>
      </c>
      <c r="M9796" t="s">
        <v>42837</v>
      </c>
    </row>
    <row r="9797" spans="1:13">
      <c r="A9797" s="1" t="s">
        <v>11814</v>
      </c>
      <c r="B9797">
        <v>3.54433068383852E-6</v>
      </c>
      <c r="C9797" s="1">
        <v>4.4175024465783001E-6</v>
      </c>
      <c r="D9797">
        <v>1</v>
      </c>
      <c r="E9797">
        <v>1</v>
      </c>
      <c r="F9797">
        <v>1</v>
      </c>
      <c r="G9797">
        <v>0.407407407407407</v>
      </c>
      <c r="H9797">
        <v>0.97115384615384603</v>
      </c>
      <c r="I9797">
        <v>0.85714285714285698</v>
      </c>
      <c r="J9797" s="1">
        <v>1</v>
      </c>
      <c r="K9797" t="s">
        <v>23239</v>
      </c>
      <c r="L9797" t="s">
        <v>42838</v>
      </c>
      <c r="M9797" t="s">
        <v>42839</v>
      </c>
    </row>
    <row r="9798" spans="1:13">
      <c r="A9798" s="1" t="s">
        <v>11815</v>
      </c>
      <c r="B9798">
        <v>1.61533773039332E-6</v>
      </c>
      <c r="C9798" s="1">
        <v>1.3872089603507201E-6</v>
      </c>
      <c r="D9798">
        <v>0</v>
      </c>
      <c r="E9798">
        <v>0</v>
      </c>
      <c r="F9798">
        <v>0</v>
      </c>
      <c r="G9798">
        <v>0</v>
      </c>
      <c r="H9798">
        <v>1.1111111111111099E-2</v>
      </c>
      <c r="I9798">
        <v>0</v>
      </c>
      <c r="J9798" s="1">
        <v>0</v>
      </c>
      <c r="K9798" t="s">
        <v>23241</v>
      </c>
      <c r="L9798" t="s">
        <v>42840</v>
      </c>
      <c r="M9798" t="s">
        <v>42841</v>
      </c>
    </row>
    <row r="9799" spans="1:13">
      <c r="A9799" s="1" t="s">
        <v>11816</v>
      </c>
      <c r="B9799">
        <v>1.43557759337947E-5</v>
      </c>
      <c r="C9799" s="1">
        <v>8.4831810130768894E-5</v>
      </c>
      <c r="D9799">
        <v>0</v>
      </c>
      <c r="E9799">
        <v>0</v>
      </c>
      <c r="F9799">
        <v>0.122340425531915</v>
      </c>
      <c r="G9799">
        <v>1.72413793103448E-2</v>
      </c>
      <c r="H9799">
        <v>0.36607142857142899</v>
      </c>
      <c r="I9799">
        <v>6.08695652173913E-2</v>
      </c>
      <c r="J9799" s="1">
        <v>0</v>
      </c>
      <c r="K9799" t="s">
        <v>23241</v>
      </c>
      <c r="L9799" t="s">
        <v>42842</v>
      </c>
      <c r="M9799" t="s">
        <v>42843</v>
      </c>
    </row>
    <row r="9800" spans="1:13">
      <c r="A9800" s="1" t="s">
        <v>11817</v>
      </c>
      <c r="B9800">
        <v>4.8206677063542904E-9</v>
      </c>
      <c r="C9800" s="1">
        <v>3.0088888664093599E-7</v>
      </c>
      <c r="D9800">
        <v>0</v>
      </c>
      <c r="E9800">
        <v>0</v>
      </c>
      <c r="F9800">
        <v>2.9069767441860499E-3</v>
      </c>
      <c r="G9800">
        <v>7.9545454545454503E-2</v>
      </c>
      <c r="H9800">
        <v>0</v>
      </c>
      <c r="I9800">
        <v>5.95238095238095E-2</v>
      </c>
      <c r="J9800" s="1" t="s">
        <v>23229</v>
      </c>
      <c r="K9800" t="s">
        <v>23237</v>
      </c>
      <c r="L9800" t="s">
        <v>42844</v>
      </c>
      <c r="M9800" t="s">
        <v>42845</v>
      </c>
    </row>
    <row r="9801" spans="1:13">
      <c r="A9801" s="1" t="s">
        <v>11818</v>
      </c>
      <c r="B9801">
        <v>4.7104184267518502E-5</v>
      </c>
      <c r="C9801" s="1">
        <v>8.3357616373989698E-5</v>
      </c>
      <c r="D9801">
        <v>0.35483870967741898</v>
      </c>
      <c r="E9801">
        <v>0.398876404494382</v>
      </c>
      <c r="F9801">
        <v>0.33333333333333298</v>
      </c>
      <c r="G9801">
        <v>0.18421052631578899</v>
      </c>
      <c r="H9801">
        <v>5.5555555555555601E-2</v>
      </c>
      <c r="I9801">
        <v>7.5949367088607597E-2</v>
      </c>
      <c r="J9801" s="1" t="s">
        <v>23229</v>
      </c>
      <c r="K9801" t="s">
        <v>23242</v>
      </c>
      <c r="L9801" t="s">
        <v>42846</v>
      </c>
      <c r="M9801" t="s">
        <v>42847</v>
      </c>
    </row>
    <row r="9802" spans="1:13">
      <c r="A9802" s="1" t="s">
        <v>11819</v>
      </c>
      <c r="B9802">
        <v>2.8297889209268099E-6</v>
      </c>
      <c r="C9802" s="1">
        <v>1.5666277778014699E-8</v>
      </c>
      <c r="D9802">
        <v>0</v>
      </c>
      <c r="E9802">
        <v>0</v>
      </c>
      <c r="F9802">
        <v>0</v>
      </c>
      <c r="G9802">
        <v>7.2727272727272696E-2</v>
      </c>
      <c r="H9802">
        <v>0</v>
      </c>
      <c r="I9802">
        <v>0.1125</v>
      </c>
      <c r="J9802" s="1" t="s">
        <v>23229</v>
      </c>
      <c r="K9802" t="s">
        <v>23242</v>
      </c>
      <c r="L9802" t="s">
        <v>42848</v>
      </c>
      <c r="M9802" t="s">
        <v>42849</v>
      </c>
    </row>
    <row r="9803" spans="1:13">
      <c r="A9803" s="1" t="s">
        <v>11820</v>
      </c>
      <c r="B9803">
        <v>5.2360581225253204E-7</v>
      </c>
      <c r="C9803" s="1">
        <v>3.7629999087139699E-6</v>
      </c>
      <c r="D9803">
        <v>0.984375</v>
      </c>
      <c r="E9803">
        <v>1</v>
      </c>
      <c r="F9803">
        <v>0.82022471910112404</v>
      </c>
      <c r="G9803">
        <v>0.875</v>
      </c>
      <c r="H9803">
        <v>0.56874999999999998</v>
      </c>
      <c r="I9803">
        <v>0.89473684210526305</v>
      </c>
      <c r="J9803" s="1">
        <v>0.8125</v>
      </c>
      <c r="K9803" t="s">
        <v>23239</v>
      </c>
      <c r="L9803" t="s">
        <v>42850</v>
      </c>
      <c r="M9803" t="s">
        <v>42851</v>
      </c>
    </row>
    <row r="9804" spans="1:13">
      <c r="A9804" s="1" t="s">
        <v>11821</v>
      </c>
      <c r="B9804">
        <v>7.8704994348009502E-8</v>
      </c>
      <c r="C9804" s="1">
        <v>6.5140363855166799E-6</v>
      </c>
      <c r="D9804">
        <v>0.108695652173913</v>
      </c>
      <c r="E9804">
        <v>0</v>
      </c>
      <c r="F9804">
        <v>9.4339622641509396E-3</v>
      </c>
      <c r="G9804">
        <v>2.7777777777777801E-2</v>
      </c>
      <c r="H9804">
        <v>0</v>
      </c>
      <c r="I9804">
        <v>5.10204081632653E-2</v>
      </c>
      <c r="J9804" s="1" t="s">
        <v>23229</v>
      </c>
      <c r="K9804" t="s">
        <v>23241</v>
      </c>
      <c r="L9804" t="s">
        <v>42852</v>
      </c>
      <c r="M9804" t="s">
        <v>42853</v>
      </c>
    </row>
    <row r="9805" spans="1:13">
      <c r="A9805" s="1" t="s">
        <v>11822</v>
      </c>
      <c r="B9805">
        <v>6.8422246478405099E-5</v>
      </c>
      <c r="C9805" s="1">
        <v>1.0823921388071E-5</v>
      </c>
      <c r="D9805">
        <v>0.65517241379310298</v>
      </c>
      <c r="E9805">
        <v>0.1</v>
      </c>
      <c r="F9805">
        <v>0.21171171171171199</v>
      </c>
      <c r="G9805">
        <v>1.6129032258064498E-2</v>
      </c>
      <c r="H9805">
        <v>3.3333333333333298E-2</v>
      </c>
      <c r="I9805">
        <v>0</v>
      </c>
      <c r="J9805" s="1">
        <v>0</v>
      </c>
      <c r="K9805" t="s">
        <v>23241</v>
      </c>
      <c r="L9805" t="s">
        <v>42854</v>
      </c>
      <c r="M9805" t="s">
        <v>42855</v>
      </c>
    </row>
    <row r="9806" spans="1:13">
      <c r="A9806" s="1" t="s">
        <v>11823</v>
      </c>
      <c r="B9806">
        <v>8.3552335628134808E-6</v>
      </c>
      <c r="C9806" s="1">
        <v>2.2726336857129399E-4</v>
      </c>
      <c r="D9806">
        <v>0.77419354838709697</v>
      </c>
      <c r="E9806">
        <v>0.96153846153846201</v>
      </c>
      <c r="F9806">
        <v>0.75443786982248495</v>
      </c>
      <c r="G9806">
        <v>0.875</v>
      </c>
      <c r="H9806">
        <v>0.57142857142857095</v>
      </c>
      <c r="I9806">
        <v>0.93229166666666696</v>
      </c>
      <c r="J9806" s="1">
        <v>1</v>
      </c>
      <c r="K9806" t="s">
        <v>23239</v>
      </c>
      <c r="L9806" t="s">
        <v>42856</v>
      </c>
      <c r="M9806" t="s">
        <v>42857</v>
      </c>
    </row>
    <row r="9807" spans="1:13">
      <c r="A9807" s="1" t="s">
        <v>11824</v>
      </c>
      <c r="B9807">
        <v>1.9209470992201598E-5</v>
      </c>
      <c r="C9807" s="1">
        <v>8.5588985785903202E-6</v>
      </c>
      <c r="D9807">
        <v>0</v>
      </c>
      <c r="E9807">
        <v>0</v>
      </c>
      <c r="F9807">
        <v>0.16480446927374301</v>
      </c>
      <c r="G9807">
        <v>0</v>
      </c>
      <c r="H9807">
        <v>0.1</v>
      </c>
      <c r="I9807">
        <v>9.6491228070175405E-2</v>
      </c>
      <c r="J9807" s="1" t="s">
        <v>23229</v>
      </c>
      <c r="K9807" t="s">
        <v>23238</v>
      </c>
      <c r="L9807" t="s">
        <v>42858</v>
      </c>
      <c r="M9807" t="s">
        <v>42859</v>
      </c>
    </row>
    <row r="9808" spans="1:13">
      <c r="A9808" s="1" t="s">
        <v>11825</v>
      </c>
      <c r="B9808">
        <v>3.4502612455737299E-6</v>
      </c>
      <c r="C9808" s="1">
        <v>3.20427823140461E-5</v>
      </c>
      <c r="D9808">
        <v>0</v>
      </c>
      <c r="E9808">
        <v>0</v>
      </c>
      <c r="F9808">
        <v>1.22699386503067E-2</v>
      </c>
      <c r="G9808">
        <v>0</v>
      </c>
      <c r="H9808">
        <v>0.118556701030928</v>
      </c>
      <c r="I9808">
        <v>8.4821428571428603E-2</v>
      </c>
      <c r="J9808" s="1">
        <v>0</v>
      </c>
      <c r="K9808" t="s">
        <v>23237</v>
      </c>
      <c r="L9808" t="s">
        <v>42860</v>
      </c>
      <c r="M9808" t="s">
        <v>42861</v>
      </c>
    </row>
    <row r="9809" spans="1:13">
      <c r="A9809" s="1" t="s">
        <v>11826</v>
      </c>
      <c r="B9809">
        <v>5.5863378553624903E-6</v>
      </c>
      <c r="C9809" s="1">
        <v>4.1986658590728703E-6</v>
      </c>
      <c r="D9809">
        <v>0.9375</v>
      </c>
      <c r="E9809">
        <v>0.98947368421052595</v>
      </c>
      <c r="F9809">
        <v>0.97435897435897401</v>
      </c>
      <c r="G9809">
        <v>0.97413793103448298</v>
      </c>
      <c r="H9809">
        <v>0.93421052631578905</v>
      </c>
      <c r="I9809">
        <v>0.99193548387096797</v>
      </c>
      <c r="J9809" s="1">
        <v>1</v>
      </c>
      <c r="K9809" t="s">
        <v>23242</v>
      </c>
      <c r="L9809" t="s">
        <v>42862</v>
      </c>
      <c r="M9809" t="s">
        <v>42863</v>
      </c>
    </row>
    <row r="9810" spans="1:13">
      <c r="A9810" s="1" t="s">
        <v>11827</v>
      </c>
      <c r="B9810">
        <v>3.1343873896059202E-4</v>
      </c>
      <c r="C9810" s="1">
        <v>2.3528284301485201E-4</v>
      </c>
      <c r="D9810">
        <v>0.93548387096774188</v>
      </c>
      <c r="E9810">
        <v>0.96951219512195119</v>
      </c>
      <c r="F9810">
        <v>0.32105263157894703</v>
      </c>
      <c r="G9810">
        <v>0.80769230769230793</v>
      </c>
      <c r="H9810">
        <v>0.37980769230769196</v>
      </c>
      <c r="I9810">
        <v>0.84653465346534706</v>
      </c>
      <c r="J9810" s="1">
        <v>1</v>
      </c>
      <c r="K9810" t="s">
        <v>23244</v>
      </c>
      <c r="L9810" t="s">
        <v>42864</v>
      </c>
      <c r="M9810" t="s">
        <v>42865</v>
      </c>
    </row>
    <row r="9811" spans="1:13">
      <c r="A9811" s="1" t="s">
        <v>11828</v>
      </c>
      <c r="B9811">
        <v>2.6262127713328601E-5</v>
      </c>
      <c r="C9811" s="1">
        <v>2.24742954350738E-5</v>
      </c>
      <c r="D9811">
        <v>1</v>
      </c>
      <c r="E9811">
        <v>1</v>
      </c>
      <c r="F9811">
        <v>0.90641711229946498</v>
      </c>
      <c r="G9811">
        <v>1</v>
      </c>
      <c r="H9811">
        <v>0.98823529411764699</v>
      </c>
      <c r="I9811">
        <v>1</v>
      </c>
      <c r="J9811" s="1" t="s">
        <v>23229</v>
      </c>
      <c r="K9811" t="s">
        <v>23239</v>
      </c>
      <c r="L9811" t="s">
        <v>42866</v>
      </c>
      <c r="M9811" t="s">
        <v>42867</v>
      </c>
    </row>
    <row r="9812" spans="1:13">
      <c r="A9812" s="1" t="s">
        <v>11829</v>
      </c>
      <c r="B9812">
        <v>2.0585162354400501E-6</v>
      </c>
      <c r="C9812" s="1">
        <v>1.91251018130526E-4</v>
      </c>
      <c r="D9812">
        <v>0</v>
      </c>
      <c r="E9812">
        <v>0</v>
      </c>
      <c r="F9812">
        <v>5.1282051282051299E-3</v>
      </c>
      <c r="G9812">
        <v>0.43636363636363601</v>
      </c>
      <c r="H9812">
        <v>6.6964285714285698E-2</v>
      </c>
      <c r="I9812">
        <v>0.26126126126126098</v>
      </c>
      <c r="J9812" s="1">
        <v>0</v>
      </c>
      <c r="K9812" t="s">
        <v>23239</v>
      </c>
      <c r="L9812" t="s">
        <v>42868</v>
      </c>
      <c r="M9812" t="s">
        <v>42869</v>
      </c>
    </row>
    <row r="9813" spans="1:13">
      <c r="A9813" s="1" t="s">
        <v>11830</v>
      </c>
      <c r="B9813">
        <v>1.09939648468437E-6</v>
      </c>
      <c r="C9813" s="1">
        <v>1.2162547882546899E-6</v>
      </c>
      <c r="D9813">
        <v>1</v>
      </c>
      <c r="E9813">
        <v>0.99456521739130399</v>
      </c>
      <c r="F9813">
        <v>1</v>
      </c>
      <c r="G9813">
        <v>0.99137931034482796</v>
      </c>
      <c r="H9813">
        <v>1</v>
      </c>
      <c r="I9813">
        <v>0.93200000000000005</v>
      </c>
      <c r="J9813" s="1">
        <v>1</v>
      </c>
      <c r="K9813" t="s">
        <v>23238</v>
      </c>
      <c r="L9813" t="s">
        <v>42870</v>
      </c>
      <c r="M9813" t="s">
        <v>42871</v>
      </c>
    </row>
    <row r="9814" spans="1:13">
      <c r="A9814" s="1" t="s">
        <v>11831</v>
      </c>
      <c r="B9814">
        <v>2.4913435261127701E-5</v>
      </c>
      <c r="C9814" s="1">
        <v>6.2281337137902701E-5</v>
      </c>
      <c r="D9814">
        <v>1</v>
      </c>
      <c r="E9814">
        <v>0.97395833333333304</v>
      </c>
      <c r="F9814">
        <v>0.997435897435897</v>
      </c>
      <c r="G9814">
        <v>0.429824561403509</v>
      </c>
      <c r="H9814">
        <v>0.96875</v>
      </c>
      <c r="I9814">
        <v>0.81300813008130102</v>
      </c>
      <c r="J9814" s="1">
        <v>0.95454545454545503</v>
      </c>
      <c r="K9814" t="s">
        <v>23238</v>
      </c>
      <c r="L9814" t="s">
        <v>42872</v>
      </c>
      <c r="M9814" t="s">
        <v>42873</v>
      </c>
    </row>
    <row r="9815" spans="1:13">
      <c r="A9815" s="1" t="s">
        <v>11832</v>
      </c>
      <c r="B9815">
        <v>4.5443939466866497E-6</v>
      </c>
      <c r="C9815" s="1">
        <v>4.8008207545368901E-7</v>
      </c>
      <c r="D9815">
        <v>0.80645161290322598</v>
      </c>
      <c r="E9815">
        <v>0.94512195121951204</v>
      </c>
      <c r="F9815">
        <v>0.96961325966850798</v>
      </c>
      <c r="G9815">
        <v>1</v>
      </c>
      <c r="H9815">
        <v>0.98333333333333295</v>
      </c>
      <c r="I9815">
        <v>0.96296296296296302</v>
      </c>
      <c r="J9815" s="1">
        <v>1</v>
      </c>
      <c r="K9815" t="s">
        <v>23239</v>
      </c>
      <c r="L9815" t="s">
        <v>42874</v>
      </c>
      <c r="M9815" t="s">
        <v>42875</v>
      </c>
    </row>
    <row r="9816" spans="1:13">
      <c r="A9816" s="1" t="s">
        <v>11833</v>
      </c>
      <c r="B9816">
        <v>1.60876593236202E-6</v>
      </c>
      <c r="C9816" s="1">
        <v>1.10446713806849E-4</v>
      </c>
      <c r="D9816">
        <v>0.39285714285714302</v>
      </c>
      <c r="E9816">
        <v>9.0909090909090898E-2</v>
      </c>
      <c r="F9816">
        <v>0.59574468085106402</v>
      </c>
      <c r="G9816">
        <v>0.12068965517241401</v>
      </c>
      <c r="H9816">
        <v>0.9</v>
      </c>
      <c r="I9816">
        <v>0.25714285714285701</v>
      </c>
      <c r="J9816" s="1" t="s">
        <v>23229</v>
      </c>
      <c r="K9816" t="s">
        <v>23242</v>
      </c>
      <c r="L9816" t="s">
        <v>42876</v>
      </c>
      <c r="M9816" t="s">
        <v>42877</v>
      </c>
    </row>
    <row r="9817" spans="1:13">
      <c r="A9817" s="1" t="s">
        <v>11834</v>
      </c>
      <c r="B9817">
        <v>2.8353770299226302E-6</v>
      </c>
      <c r="C9817" s="1">
        <v>7.9833336806027801E-7</v>
      </c>
      <c r="D9817">
        <v>1</v>
      </c>
      <c r="E9817">
        <v>0.99305555555555602</v>
      </c>
      <c r="F9817">
        <v>0.98802395209580796</v>
      </c>
      <c r="G9817">
        <v>1</v>
      </c>
      <c r="H9817">
        <v>1</v>
      </c>
      <c r="I9817">
        <v>1</v>
      </c>
      <c r="J9817" s="1" t="s">
        <v>23229</v>
      </c>
      <c r="K9817" t="s">
        <v>23241</v>
      </c>
      <c r="L9817" t="s">
        <v>42878</v>
      </c>
      <c r="M9817" t="s">
        <v>42879</v>
      </c>
    </row>
    <row r="9818" spans="1:13">
      <c r="A9818" s="1" t="s">
        <v>11835</v>
      </c>
      <c r="B9818">
        <v>1.7373654534855099E-7</v>
      </c>
      <c r="C9818" s="1">
        <v>9.9721668605876008E-7</v>
      </c>
      <c r="D9818">
        <v>0</v>
      </c>
      <c r="E9818">
        <v>0</v>
      </c>
      <c r="F9818">
        <v>0</v>
      </c>
      <c r="G9818">
        <v>0.14285714285714299</v>
      </c>
      <c r="H9818">
        <v>6.4935064935064896E-3</v>
      </c>
      <c r="I9818">
        <v>0.135135135135135</v>
      </c>
      <c r="J9818" s="1" t="s">
        <v>23229</v>
      </c>
      <c r="K9818" t="s">
        <v>23238</v>
      </c>
      <c r="L9818" t="s">
        <v>42880</v>
      </c>
      <c r="M9818" t="s">
        <v>42881</v>
      </c>
    </row>
    <row r="9819" spans="1:13">
      <c r="A9819" s="1" t="s">
        <v>11836</v>
      </c>
      <c r="B9819">
        <v>1.30561979472896E-5</v>
      </c>
      <c r="C9819" s="1">
        <v>2.39969683762839E-7</v>
      </c>
      <c r="D9819">
        <v>0.32500000000000001</v>
      </c>
      <c r="E9819">
        <v>0.37719298245614002</v>
      </c>
      <c r="F9819">
        <v>0.43805309734513298</v>
      </c>
      <c r="G9819">
        <v>0.547619047619048</v>
      </c>
      <c r="H9819">
        <v>0.51492537313432796</v>
      </c>
      <c r="I9819">
        <v>0.46969696969697</v>
      </c>
      <c r="J9819" s="1">
        <v>0</v>
      </c>
      <c r="K9819" t="s">
        <v>23242</v>
      </c>
      <c r="L9819" t="s">
        <v>42882</v>
      </c>
      <c r="M9819" t="s">
        <v>42883</v>
      </c>
    </row>
    <row r="9820" spans="1:13">
      <c r="A9820" s="1" t="s">
        <v>11837</v>
      </c>
      <c r="B9820">
        <v>7.8060302121011105E-5</v>
      </c>
      <c r="C9820" s="1">
        <v>5.6095830104958504E-7</v>
      </c>
      <c r="D9820">
        <v>1.7857142857142901E-2</v>
      </c>
      <c r="E9820">
        <v>0</v>
      </c>
      <c r="F9820">
        <v>0.123655913978495</v>
      </c>
      <c r="G9820">
        <v>2.3809523809523801E-2</v>
      </c>
      <c r="H9820">
        <v>0.143564356435644</v>
      </c>
      <c r="I9820">
        <v>0.102564102564103</v>
      </c>
      <c r="J9820" s="1">
        <v>0</v>
      </c>
      <c r="K9820" t="s">
        <v>23242</v>
      </c>
      <c r="L9820" t="s">
        <v>42884</v>
      </c>
      <c r="M9820" t="s">
        <v>42885</v>
      </c>
    </row>
    <row r="9821" spans="1:13">
      <c r="A9821" s="1" t="s">
        <v>11838</v>
      </c>
      <c r="B9821">
        <v>1.8366119772195099E-6</v>
      </c>
      <c r="C9821" s="1">
        <v>2.7156811575880402E-7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0.91428571428571404</v>
      </c>
      <c r="J9821" s="1">
        <v>1</v>
      </c>
      <c r="K9821" t="s">
        <v>23242</v>
      </c>
      <c r="L9821" t="s">
        <v>42886</v>
      </c>
      <c r="M9821" t="s">
        <v>42887</v>
      </c>
    </row>
    <row r="9822" spans="1:13">
      <c r="A9822" s="1" t="s">
        <v>11839</v>
      </c>
      <c r="B9822">
        <v>1.3562526967595201E-4</v>
      </c>
      <c r="C9822" s="1">
        <v>3.7913081501144003E-5</v>
      </c>
      <c r="D9822">
        <v>0.568965517241379</v>
      </c>
      <c r="E9822">
        <v>0.664556962025316</v>
      </c>
      <c r="F9822">
        <v>0.53160919540229901</v>
      </c>
      <c r="G9822">
        <v>0.16666666666666699</v>
      </c>
      <c r="H9822">
        <v>0.52985074626865702</v>
      </c>
      <c r="I9822">
        <v>0.67073170731707299</v>
      </c>
      <c r="J9822" s="1">
        <v>0.11111111111111099</v>
      </c>
      <c r="K9822" t="s">
        <v>23242</v>
      </c>
      <c r="L9822" t="s">
        <v>42888</v>
      </c>
      <c r="M9822" t="s">
        <v>42889</v>
      </c>
    </row>
    <row r="9823" spans="1:13">
      <c r="A9823" s="1" t="s">
        <v>11840</v>
      </c>
      <c r="B9823">
        <v>1.80661109904161E-5</v>
      </c>
      <c r="C9823" s="1">
        <v>5.7529942188250201E-5</v>
      </c>
      <c r="D9823">
        <v>0</v>
      </c>
      <c r="E9823">
        <v>0</v>
      </c>
      <c r="F9823">
        <v>0.34693877551020402</v>
      </c>
      <c r="G9823">
        <v>0</v>
      </c>
      <c r="H9823">
        <v>1.1764705882352899E-2</v>
      </c>
      <c r="I9823">
        <v>1.2820512820512799E-2</v>
      </c>
      <c r="J9823" s="1">
        <v>0</v>
      </c>
      <c r="K9823" t="s">
        <v>23242</v>
      </c>
      <c r="L9823" t="s">
        <v>42890</v>
      </c>
      <c r="M9823" t="s">
        <v>42891</v>
      </c>
    </row>
    <row r="9824" spans="1:13">
      <c r="A9824" s="1" t="s">
        <v>11841</v>
      </c>
      <c r="B9824">
        <v>3.0426483024418698E-8</v>
      </c>
      <c r="C9824" s="1">
        <v>6.6134792932458401E-7</v>
      </c>
      <c r="D9824">
        <v>0</v>
      </c>
      <c r="E9824">
        <v>0</v>
      </c>
      <c r="F9824">
        <v>0</v>
      </c>
      <c r="G9824">
        <v>0.13750000000000001</v>
      </c>
      <c r="H9824">
        <v>5.9523809523809503E-3</v>
      </c>
      <c r="I9824">
        <v>7.1428571428571397E-2</v>
      </c>
      <c r="J9824" s="1" t="s">
        <v>23229</v>
      </c>
      <c r="K9824" t="s">
        <v>23239</v>
      </c>
      <c r="L9824" t="s">
        <v>42892</v>
      </c>
      <c r="M9824" t="s">
        <v>42893</v>
      </c>
    </row>
    <row r="9825" spans="1:13">
      <c r="A9825" s="1" t="s">
        <v>11842</v>
      </c>
      <c r="B9825">
        <v>2.50656264403855E-6</v>
      </c>
      <c r="C9825" s="1">
        <v>3.80700865165063E-6</v>
      </c>
      <c r="D9825">
        <v>0</v>
      </c>
      <c r="E9825">
        <v>0</v>
      </c>
      <c r="F9825">
        <v>0</v>
      </c>
      <c r="G9825">
        <v>0.2</v>
      </c>
      <c r="H9825">
        <v>3.5294117647058802E-2</v>
      </c>
      <c r="I9825">
        <v>3.09278350515464E-2</v>
      </c>
      <c r="J9825" s="1">
        <v>0</v>
      </c>
      <c r="K9825" t="s">
        <v>23237</v>
      </c>
      <c r="L9825" t="s">
        <v>42894</v>
      </c>
      <c r="M9825" t="s">
        <v>42895</v>
      </c>
    </row>
    <row r="9826" spans="1:13">
      <c r="A9826" s="1" t="s">
        <v>11843</v>
      </c>
      <c r="B9826">
        <v>1.6488482969857001E-5</v>
      </c>
      <c r="C9826" s="1">
        <v>2.9676987136931599E-5</v>
      </c>
      <c r="D9826">
        <v>1</v>
      </c>
      <c r="E9826">
        <v>1</v>
      </c>
      <c r="F9826">
        <v>1</v>
      </c>
      <c r="G9826">
        <v>0.56666666666666698</v>
      </c>
      <c r="H9826">
        <v>1</v>
      </c>
      <c r="I9826">
        <v>0.88414634146341498</v>
      </c>
      <c r="J9826" s="1">
        <v>1</v>
      </c>
      <c r="K9826" t="s">
        <v>23239</v>
      </c>
      <c r="L9826" t="s">
        <v>42896</v>
      </c>
      <c r="M9826" t="s">
        <v>42897</v>
      </c>
    </row>
    <row r="9827" spans="1:13">
      <c r="A9827" s="1" t="s">
        <v>11844</v>
      </c>
      <c r="B9827">
        <v>2.8608178676431102E-7</v>
      </c>
      <c r="C9827" s="1">
        <v>1.61486759487912E-6</v>
      </c>
      <c r="D9827">
        <v>0</v>
      </c>
      <c r="E9827">
        <v>0</v>
      </c>
      <c r="F9827">
        <v>3.81679389312977E-3</v>
      </c>
      <c r="G9827">
        <v>0</v>
      </c>
      <c r="H9827">
        <v>1.02040816326531E-2</v>
      </c>
      <c r="I9827">
        <v>8.7719298245613996E-3</v>
      </c>
      <c r="J9827" s="1">
        <v>1</v>
      </c>
      <c r="K9827" t="s">
        <v>23242</v>
      </c>
      <c r="L9827" t="s">
        <v>42898</v>
      </c>
      <c r="M9827" t="s">
        <v>42899</v>
      </c>
    </row>
    <row r="9828" spans="1:13">
      <c r="A9828" s="1" t="s">
        <v>11845</v>
      </c>
      <c r="B9828">
        <v>2.96549688242152E-5</v>
      </c>
      <c r="C9828" s="1">
        <v>7.6999923292836201E-5</v>
      </c>
      <c r="D9828">
        <v>0</v>
      </c>
      <c r="E9828">
        <v>5.2631578947368403E-3</v>
      </c>
      <c r="F9828">
        <v>5.5555555555555601E-3</v>
      </c>
      <c r="G9828">
        <v>9.0909090909090898E-2</v>
      </c>
      <c r="H9828">
        <v>0.27876106194690298</v>
      </c>
      <c r="I9828">
        <v>2.1367521367521399E-2</v>
      </c>
      <c r="J9828" s="1">
        <v>0</v>
      </c>
      <c r="K9828" t="s">
        <v>23242</v>
      </c>
      <c r="L9828" t="s">
        <v>42900</v>
      </c>
      <c r="M9828" t="s">
        <v>42901</v>
      </c>
    </row>
    <row r="9829" spans="1:13">
      <c r="A9829" s="1" t="s">
        <v>11846</v>
      </c>
      <c r="B9829">
        <v>2.1478648945387601E-6</v>
      </c>
      <c r="C9829" s="1">
        <v>5.3300748801386698E-6</v>
      </c>
      <c r="D9829">
        <v>1</v>
      </c>
      <c r="E9829">
        <v>0.85624999999999996</v>
      </c>
      <c r="F9829">
        <v>1</v>
      </c>
      <c r="G9829">
        <v>1</v>
      </c>
      <c r="H9829">
        <v>0.97596153846153799</v>
      </c>
      <c r="I9829">
        <v>0.87387387387387405</v>
      </c>
      <c r="J9829" s="1">
        <v>1</v>
      </c>
      <c r="K9829" t="s">
        <v>23239</v>
      </c>
      <c r="L9829" t="s">
        <v>42902</v>
      </c>
      <c r="M9829" t="s">
        <v>42903</v>
      </c>
    </row>
    <row r="9830" spans="1:13">
      <c r="A9830" s="1" t="s">
        <v>11847</v>
      </c>
      <c r="B9830">
        <v>4.2108068759607399E-7</v>
      </c>
      <c r="C9830" s="1">
        <v>1.7066229112110299E-8</v>
      </c>
      <c r="D9830">
        <v>0.98275862068965503</v>
      </c>
      <c r="E9830">
        <v>1</v>
      </c>
      <c r="F9830">
        <v>1</v>
      </c>
      <c r="G9830">
        <v>1</v>
      </c>
      <c r="H9830">
        <v>1</v>
      </c>
      <c r="I9830">
        <v>0.99152542372881403</v>
      </c>
      <c r="J9830" s="1">
        <v>1</v>
      </c>
      <c r="K9830" t="s">
        <v>23238</v>
      </c>
      <c r="L9830" t="s">
        <v>42904</v>
      </c>
      <c r="M9830" t="s">
        <v>42905</v>
      </c>
    </row>
    <row r="9831" spans="1:13">
      <c r="A9831" s="1" t="s">
        <v>11848</v>
      </c>
      <c r="B9831">
        <v>1.8100517696219499E-7</v>
      </c>
      <c r="C9831" s="1">
        <v>4.72910535745413E-8</v>
      </c>
      <c r="D9831">
        <v>1.72413793103448E-2</v>
      </c>
      <c r="E9831">
        <v>0</v>
      </c>
      <c r="F9831">
        <v>0</v>
      </c>
      <c r="G9831">
        <v>0</v>
      </c>
      <c r="H9831">
        <v>0</v>
      </c>
      <c r="I9831">
        <v>0</v>
      </c>
      <c r="J9831" s="1">
        <v>0.36363636363636398</v>
      </c>
      <c r="K9831" t="s">
        <v>23242</v>
      </c>
      <c r="L9831" t="s">
        <v>42906</v>
      </c>
      <c r="M9831" t="s">
        <v>42907</v>
      </c>
    </row>
    <row r="9832" spans="1:13">
      <c r="A9832" s="1" t="s">
        <v>11849</v>
      </c>
      <c r="B9832">
        <v>1.71001534869916E-6</v>
      </c>
      <c r="C9832" s="1">
        <v>8.2187923281396504E-5</v>
      </c>
      <c r="D9832">
        <v>0.97916666666666696</v>
      </c>
      <c r="E9832">
        <v>1</v>
      </c>
      <c r="F9832">
        <v>0.93795620437956195</v>
      </c>
      <c r="G9832">
        <v>0.96875</v>
      </c>
      <c r="H9832">
        <v>0.68947368421052602</v>
      </c>
      <c r="I9832">
        <v>0.953125</v>
      </c>
      <c r="J9832" s="1">
        <v>1</v>
      </c>
      <c r="K9832" t="s">
        <v>23238</v>
      </c>
      <c r="L9832" t="s">
        <v>42908</v>
      </c>
      <c r="M9832" t="s">
        <v>42909</v>
      </c>
    </row>
    <row r="9833" spans="1:13">
      <c r="A9833" s="1" t="s">
        <v>11850</v>
      </c>
      <c r="B9833">
        <v>2.5743357512787401E-5</v>
      </c>
      <c r="C9833" s="1">
        <v>4.3962055097733997E-4</v>
      </c>
      <c r="D9833">
        <v>0.45</v>
      </c>
      <c r="E9833">
        <v>0.86363636363636398</v>
      </c>
      <c r="F9833">
        <v>0.102631578947368</v>
      </c>
      <c r="G9833">
        <v>0.91666666666666696</v>
      </c>
      <c r="H9833">
        <v>0.24285714285714299</v>
      </c>
      <c r="I9833">
        <v>0.702380952380952</v>
      </c>
      <c r="J9833" s="1" t="s">
        <v>23229</v>
      </c>
      <c r="K9833" t="s">
        <v>23239</v>
      </c>
      <c r="L9833" t="s">
        <v>42910</v>
      </c>
      <c r="M9833" t="s">
        <v>42911</v>
      </c>
    </row>
    <row r="9834" spans="1:13">
      <c r="A9834" s="1" t="s">
        <v>11851</v>
      </c>
      <c r="B9834">
        <v>3.8848401624678601E-5</v>
      </c>
      <c r="C9834" s="1">
        <v>2.59905756105639E-5</v>
      </c>
      <c r="D9834">
        <v>0.15</v>
      </c>
      <c r="E9834">
        <v>7.69230769230769E-2</v>
      </c>
      <c r="F9834">
        <v>0.38888888888888901</v>
      </c>
      <c r="G9834">
        <v>0.112903225806452</v>
      </c>
      <c r="H9834">
        <v>0.36666666666666697</v>
      </c>
      <c r="I9834">
        <v>9.0909090909090898E-2</v>
      </c>
      <c r="J9834" s="1">
        <v>5.5555555555555601E-2</v>
      </c>
      <c r="K9834" t="s">
        <v>23242</v>
      </c>
      <c r="L9834" t="s">
        <v>42912</v>
      </c>
      <c r="M9834" t="s">
        <v>42913</v>
      </c>
    </row>
    <row r="9835" spans="1:13">
      <c r="A9835" s="1" t="s">
        <v>11852</v>
      </c>
      <c r="B9835">
        <v>1.1025467034474599E-6</v>
      </c>
      <c r="C9835" s="1">
        <v>5.4417783958340402E-9</v>
      </c>
      <c r="D9835">
        <v>0.92592592592592604</v>
      </c>
      <c r="E9835">
        <v>0.98235294117647098</v>
      </c>
      <c r="F9835">
        <v>0.99431818181818199</v>
      </c>
      <c r="G9835">
        <v>1</v>
      </c>
      <c r="H9835">
        <v>1</v>
      </c>
      <c r="I9835">
        <v>1</v>
      </c>
      <c r="J9835" s="1">
        <v>1</v>
      </c>
      <c r="K9835" t="s">
        <v>23238</v>
      </c>
      <c r="L9835" t="s">
        <v>42914</v>
      </c>
      <c r="M9835" t="s">
        <v>42915</v>
      </c>
    </row>
    <row r="9836" spans="1:13">
      <c r="A9836" s="1" t="s">
        <v>11853</v>
      </c>
      <c r="B9836">
        <v>3.36378776296994E-7</v>
      </c>
      <c r="C9836" s="1">
        <v>4.51376874499014E-6</v>
      </c>
      <c r="D9836">
        <v>0</v>
      </c>
      <c r="E9836">
        <v>5.3763440860215101E-3</v>
      </c>
      <c r="F9836">
        <v>0</v>
      </c>
      <c r="G9836">
        <v>0.328125</v>
      </c>
      <c r="H9836">
        <v>2.68817204301075E-2</v>
      </c>
      <c r="I9836">
        <v>0.116666666666667</v>
      </c>
      <c r="J9836" s="1" t="s">
        <v>23229</v>
      </c>
      <c r="K9836" t="s">
        <v>23238</v>
      </c>
      <c r="L9836" t="s">
        <v>42916</v>
      </c>
      <c r="M9836" t="s">
        <v>42917</v>
      </c>
    </row>
    <row r="9837" spans="1:13">
      <c r="A9837" s="1" t="s">
        <v>11854</v>
      </c>
      <c r="B9837">
        <v>8.5261906498653804E-8</v>
      </c>
      <c r="C9837" s="1">
        <v>1.60298642613038E-6</v>
      </c>
      <c r="D9837">
        <v>0.81034482758620696</v>
      </c>
      <c r="E9837">
        <v>0.987179487179487</v>
      </c>
      <c r="F9837">
        <v>0.91463414634146301</v>
      </c>
      <c r="G9837">
        <v>1</v>
      </c>
      <c r="H9837">
        <v>0.97938144329896903</v>
      </c>
      <c r="I9837">
        <v>0.92473118279569899</v>
      </c>
      <c r="J9837" s="1">
        <v>1</v>
      </c>
      <c r="K9837" t="s">
        <v>23238</v>
      </c>
      <c r="L9837" t="s">
        <v>42918</v>
      </c>
      <c r="M9837" t="s">
        <v>42919</v>
      </c>
    </row>
    <row r="9838" spans="1:13">
      <c r="A9838" s="1" t="s">
        <v>11855</v>
      </c>
      <c r="B9838">
        <v>8.4713188242938205E-5</v>
      </c>
      <c r="C9838" s="1">
        <v>1.31934345952193E-4</v>
      </c>
      <c r="D9838">
        <v>0.98148148148148195</v>
      </c>
      <c r="E9838">
        <v>1</v>
      </c>
      <c r="F9838">
        <v>0.75939849624060196</v>
      </c>
      <c r="G9838">
        <v>1</v>
      </c>
      <c r="H9838">
        <v>0.99509803921568596</v>
      </c>
      <c r="I9838">
        <v>1</v>
      </c>
      <c r="J9838" s="1" t="s">
        <v>23229</v>
      </c>
      <c r="K9838" t="s">
        <v>23238</v>
      </c>
      <c r="L9838" t="s">
        <v>42920</v>
      </c>
      <c r="M9838" t="s">
        <v>42921</v>
      </c>
    </row>
    <row r="9839" spans="1:13">
      <c r="A9839" s="1" t="s">
        <v>11856</v>
      </c>
      <c r="B9839">
        <v>5.8125457954475197E-6</v>
      </c>
      <c r="C9839" s="1">
        <v>6.7487301012166501E-9</v>
      </c>
      <c r="D9839">
        <v>0.96666666666666701</v>
      </c>
      <c r="E9839">
        <v>0.90229885057471304</v>
      </c>
      <c r="F9839">
        <v>1</v>
      </c>
      <c r="G9839">
        <v>1</v>
      </c>
      <c r="H9839">
        <v>0.99397590361445798</v>
      </c>
      <c r="I9839">
        <v>1</v>
      </c>
      <c r="J9839" s="1">
        <v>1</v>
      </c>
      <c r="K9839" t="s">
        <v>23237</v>
      </c>
      <c r="L9839" t="s">
        <v>42922</v>
      </c>
      <c r="M9839" t="s">
        <v>42923</v>
      </c>
    </row>
    <row r="9840" spans="1:13">
      <c r="A9840" s="1" t="s">
        <v>11857</v>
      </c>
      <c r="B9840">
        <v>6.3257212920595797E-8</v>
      </c>
      <c r="C9840" s="1">
        <v>3.8506623653631198E-7</v>
      </c>
      <c r="D9840">
        <v>1</v>
      </c>
      <c r="E9840">
        <v>1</v>
      </c>
      <c r="F9840">
        <v>1</v>
      </c>
      <c r="G9840">
        <v>0.9375</v>
      </c>
      <c r="H9840">
        <v>1</v>
      </c>
      <c r="I9840">
        <v>1</v>
      </c>
      <c r="J9840" s="1" t="s">
        <v>23229</v>
      </c>
      <c r="K9840" t="s">
        <v>23237</v>
      </c>
      <c r="L9840" t="s">
        <v>42924</v>
      </c>
      <c r="M9840" t="s">
        <v>42925</v>
      </c>
    </row>
    <row r="9841" spans="1:13">
      <c r="A9841" s="1" t="s">
        <v>11858</v>
      </c>
      <c r="B9841">
        <v>1.3781015367336799E-7</v>
      </c>
      <c r="C9841" s="1">
        <v>1.4371406539934401E-9</v>
      </c>
      <c r="D9841">
        <v>1</v>
      </c>
      <c r="E9841">
        <v>0.97872340425531901</v>
      </c>
      <c r="F9841">
        <v>1</v>
      </c>
      <c r="G9841">
        <v>1</v>
      </c>
      <c r="H9841">
        <v>1</v>
      </c>
      <c r="I9841">
        <v>1</v>
      </c>
      <c r="J9841" s="1">
        <v>1</v>
      </c>
      <c r="K9841" t="s">
        <v>23238</v>
      </c>
      <c r="L9841" t="s">
        <v>42926</v>
      </c>
      <c r="M9841" t="s">
        <v>42927</v>
      </c>
    </row>
    <row r="9842" spans="1:13">
      <c r="A9842" s="1" t="s">
        <v>11859</v>
      </c>
      <c r="B9842">
        <v>2.5881442515207899E-5</v>
      </c>
      <c r="C9842" s="1">
        <v>4.4840877473632201E-6</v>
      </c>
      <c r="D9842">
        <v>0.98214285714285698</v>
      </c>
      <c r="E9842">
        <v>0.76344086021505397</v>
      </c>
      <c r="F9842">
        <v>0.84770114942528696</v>
      </c>
      <c r="G9842">
        <v>0.44444444444444398</v>
      </c>
      <c r="H9842">
        <v>0.78651685393258397</v>
      </c>
      <c r="I9842">
        <v>0.91428571428571404</v>
      </c>
      <c r="J9842" s="1" t="s">
        <v>23229</v>
      </c>
      <c r="K9842" t="s">
        <v>23241</v>
      </c>
      <c r="L9842" t="s">
        <v>42928</v>
      </c>
      <c r="M9842" t="s">
        <v>42929</v>
      </c>
    </row>
    <row r="9843" spans="1:13">
      <c r="A9843" s="1" t="s">
        <v>11860</v>
      </c>
      <c r="B9843">
        <v>1.3120129897199399E-5</v>
      </c>
      <c r="C9843" s="1">
        <v>6.2519624303147802E-6</v>
      </c>
      <c r="D9843">
        <v>0.9375</v>
      </c>
      <c r="E9843">
        <v>0.99411764705882399</v>
      </c>
      <c r="F9843">
        <v>0.90769230769230802</v>
      </c>
      <c r="G9843">
        <v>0.90816326530612201</v>
      </c>
      <c r="H9843">
        <v>0.96666666666666701</v>
      </c>
      <c r="I9843">
        <v>0.83495145631068002</v>
      </c>
      <c r="J9843" s="1">
        <v>1</v>
      </c>
      <c r="K9843" t="s">
        <v>23237</v>
      </c>
      <c r="L9843" t="s">
        <v>42930</v>
      </c>
      <c r="M9843" t="s">
        <v>42931</v>
      </c>
    </row>
    <row r="9844" spans="1:13">
      <c r="A9844" s="1" t="s">
        <v>11861</v>
      </c>
      <c r="B9844">
        <v>8.6139178240539502E-7</v>
      </c>
      <c r="C9844" s="1">
        <v>1.6047394460385201E-5</v>
      </c>
      <c r="D9844">
        <v>2.6315789473684199E-2</v>
      </c>
      <c r="E9844">
        <v>0</v>
      </c>
      <c r="F9844">
        <v>6.6666666666666697E-3</v>
      </c>
      <c r="G9844">
        <v>0</v>
      </c>
      <c r="H9844">
        <v>4.7058823529411799E-2</v>
      </c>
      <c r="I9844">
        <v>0.13793103448275901</v>
      </c>
      <c r="J9844" s="1" t="s">
        <v>23229</v>
      </c>
      <c r="K9844" t="s">
        <v>23237</v>
      </c>
      <c r="L9844" t="s">
        <v>42932</v>
      </c>
      <c r="M9844" t="s">
        <v>42933</v>
      </c>
    </row>
    <row r="9845" spans="1:13">
      <c r="A9845" s="1" t="s">
        <v>11862</v>
      </c>
      <c r="B9845">
        <v>1.5021430964366099E-5</v>
      </c>
      <c r="C9845" s="1">
        <v>1.0734003616774701E-7</v>
      </c>
      <c r="D9845">
        <v>0.98214285714285698</v>
      </c>
      <c r="E9845">
        <v>0.53846153846153799</v>
      </c>
      <c r="F9845">
        <v>0.97560975609756095</v>
      </c>
      <c r="G9845">
        <v>1</v>
      </c>
      <c r="H9845">
        <v>0.98591549295774605</v>
      </c>
      <c r="I9845">
        <v>0.87096774193548399</v>
      </c>
      <c r="J9845" s="1" t="s">
        <v>23229</v>
      </c>
      <c r="K9845" t="s">
        <v>23242</v>
      </c>
      <c r="L9845" t="s">
        <v>42934</v>
      </c>
      <c r="M9845" t="s">
        <v>42935</v>
      </c>
    </row>
    <row r="9846" spans="1:13">
      <c r="A9846" s="1" t="s">
        <v>11863</v>
      </c>
      <c r="B9846">
        <v>1.3583734402340301E-4</v>
      </c>
      <c r="C9846" s="1">
        <v>2.0237779820770699E-4</v>
      </c>
      <c r="D9846">
        <v>0.84</v>
      </c>
      <c r="E9846">
        <v>0.52272727272727304</v>
      </c>
      <c r="F9846">
        <v>0.92156862745098</v>
      </c>
      <c r="G9846">
        <v>0.96153846153846201</v>
      </c>
      <c r="H9846">
        <v>0.55844155844155796</v>
      </c>
      <c r="I9846">
        <v>0.92592592592592604</v>
      </c>
      <c r="J9846" s="1">
        <v>1</v>
      </c>
      <c r="K9846" t="s">
        <v>23241</v>
      </c>
      <c r="L9846" t="s">
        <v>42936</v>
      </c>
      <c r="M9846" t="s">
        <v>42937</v>
      </c>
    </row>
    <row r="9847" spans="1:13">
      <c r="A9847" s="1" t="s">
        <v>11864</v>
      </c>
      <c r="B9847">
        <v>3.9857587647256497E-8</v>
      </c>
      <c r="C9847" s="1">
        <v>1.5468969143078801E-10</v>
      </c>
      <c r="D9847">
        <v>1</v>
      </c>
      <c r="E9847">
        <v>1</v>
      </c>
      <c r="F9847">
        <v>0.99685534591195002</v>
      </c>
      <c r="G9847">
        <v>1</v>
      </c>
      <c r="H9847">
        <v>1</v>
      </c>
      <c r="I9847">
        <v>1</v>
      </c>
      <c r="J9847" s="1">
        <v>0</v>
      </c>
      <c r="K9847" t="s">
        <v>23241</v>
      </c>
      <c r="L9847" t="s">
        <v>42938</v>
      </c>
      <c r="M9847" t="s">
        <v>42939</v>
      </c>
    </row>
    <row r="9848" spans="1:13">
      <c r="A9848" s="1" t="s">
        <v>11865</v>
      </c>
      <c r="B9848">
        <v>3.8905076498766501E-4</v>
      </c>
      <c r="C9848" s="1">
        <v>6.4970487060718598E-6</v>
      </c>
      <c r="D9848">
        <v>0.98333333333333295</v>
      </c>
      <c r="E9848">
        <v>0.76373626373626402</v>
      </c>
      <c r="F9848">
        <v>1</v>
      </c>
      <c r="G9848">
        <v>1</v>
      </c>
      <c r="H9848">
        <v>1</v>
      </c>
      <c r="I9848">
        <v>0.95604395604395598</v>
      </c>
      <c r="J9848" s="1">
        <v>1</v>
      </c>
      <c r="K9848" t="s">
        <v>23238</v>
      </c>
      <c r="L9848" t="s">
        <v>42940</v>
      </c>
      <c r="M9848" t="s">
        <v>42941</v>
      </c>
    </row>
    <row r="9849" spans="1:13">
      <c r="A9849" s="1" t="s">
        <v>11866</v>
      </c>
      <c r="B9849">
        <v>7.36002672076533E-6</v>
      </c>
      <c r="C9849" s="1">
        <v>1.4145818533550201E-5</v>
      </c>
      <c r="D9849">
        <v>0</v>
      </c>
      <c r="E9849">
        <v>0</v>
      </c>
      <c r="F9849">
        <v>6.13496932515337E-3</v>
      </c>
      <c r="G9849">
        <v>1.5151515151515201E-2</v>
      </c>
      <c r="H9849">
        <v>9.6385542168674704E-2</v>
      </c>
      <c r="I9849">
        <v>3.7037037037037E-2</v>
      </c>
      <c r="J9849" s="1">
        <v>0</v>
      </c>
      <c r="K9849" t="s">
        <v>23241</v>
      </c>
      <c r="L9849" t="s">
        <v>42942</v>
      </c>
      <c r="M9849" t="s">
        <v>42943</v>
      </c>
    </row>
    <row r="9850" spans="1:13">
      <c r="A9850" s="1" t="s">
        <v>11867</v>
      </c>
      <c r="B9850">
        <v>6.67256204309335E-8</v>
      </c>
      <c r="C9850" s="1">
        <v>4.8112978332691096E-7</v>
      </c>
      <c r="D9850">
        <v>0.98387096774193505</v>
      </c>
      <c r="E9850">
        <v>0.97560975609756095</v>
      </c>
      <c r="F9850">
        <v>0.992307692307692</v>
      </c>
      <c r="G9850">
        <v>1</v>
      </c>
      <c r="H9850">
        <v>0.98557692307692302</v>
      </c>
      <c r="I9850">
        <v>0.98543689320388395</v>
      </c>
      <c r="J9850" s="1" t="s">
        <v>23229</v>
      </c>
      <c r="K9850" t="s">
        <v>23240</v>
      </c>
      <c r="L9850" t="s">
        <v>42944</v>
      </c>
      <c r="M9850" t="s">
        <v>42945</v>
      </c>
    </row>
    <row r="9851" spans="1:13">
      <c r="A9851" s="1" t="s">
        <v>11868</v>
      </c>
      <c r="B9851">
        <v>7.6351139939189005E-6</v>
      </c>
      <c r="C9851" s="1">
        <v>1.86435801063874E-6</v>
      </c>
      <c r="D9851">
        <v>0.890625</v>
      </c>
      <c r="E9851">
        <v>0.9</v>
      </c>
      <c r="F9851">
        <v>0.865079365079365</v>
      </c>
      <c r="G9851">
        <v>0.844444444444444</v>
      </c>
      <c r="H9851">
        <v>0.82692307692307698</v>
      </c>
      <c r="I9851">
        <v>0.95454545454545503</v>
      </c>
      <c r="J9851" s="1">
        <v>1</v>
      </c>
      <c r="K9851" t="s">
        <v>23239</v>
      </c>
      <c r="L9851" t="s">
        <v>42946</v>
      </c>
      <c r="M9851" t="s">
        <v>42947</v>
      </c>
    </row>
    <row r="9852" spans="1:13">
      <c r="A9852" s="1" t="s">
        <v>11869</v>
      </c>
      <c r="B9852">
        <v>2.8321109241654499E-6</v>
      </c>
      <c r="C9852" s="1">
        <v>2.8070262608683199E-5</v>
      </c>
      <c r="D9852">
        <v>0</v>
      </c>
      <c r="E9852">
        <v>0</v>
      </c>
      <c r="F9852">
        <v>0</v>
      </c>
      <c r="G9852">
        <v>0.41964285714285698</v>
      </c>
      <c r="H9852">
        <v>1.16279069767442E-2</v>
      </c>
      <c r="I9852">
        <v>9.6153846153846201E-2</v>
      </c>
      <c r="J9852" s="1" t="s">
        <v>23229</v>
      </c>
      <c r="K9852" t="s">
        <v>23242</v>
      </c>
      <c r="L9852" t="s">
        <v>42948</v>
      </c>
      <c r="M9852" t="s">
        <v>42949</v>
      </c>
    </row>
    <row r="9853" spans="1:13">
      <c r="A9853" s="1" t="s">
        <v>11870</v>
      </c>
      <c r="B9853">
        <v>1.5818571247745999E-6</v>
      </c>
      <c r="C9853" s="1">
        <v>1.6752658470136399E-5</v>
      </c>
      <c r="D9853">
        <v>0.13157894736842099</v>
      </c>
      <c r="E9853">
        <v>0</v>
      </c>
      <c r="F9853">
        <v>7.46753246753247E-2</v>
      </c>
      <c r="G9853">
        <v>0</v>
      </c>
      <c r="H9853">
        <v>0</v>
      </c>
      <c r="I9853">
        <v>0</v>
      </c>
      <c r="J9853" s="1">
        <v>0</v>
      </c>
      <c r="K9853" t="s">
        <v>23241</v>
      </c>
      <c r="L9853" t="s">
        <v>42950</v>
      </c>
      <c r="M9853" t="s">
        <v>42951</v>
      </c>
    </row>
    <row r="9854" spans="1:13">
      <c r="A9854" s="1" t="s">
        <v>11871</v>
      </c>
      <c r="B9854">
        <v>4.5794922771500601E-6</v>
      </c>
      <c r="C9854" s="1">
        <v>5.7851494156918896E-6</v>
      </c>
      <c r="D9854">
        <v>1</v>
      </c>
      <c r="E9854">
        <v>1</v>
      </c>
      <c r="F9854">
        <v>0.986363636363636</v>
      </c>
      <c r="G9854">
        <v>0.99056603773584895</v>
      </c>
      <c r="H9854">
        <v>1</v>
      </c>
      <c r="I9854">
        <v>0.875</v>
      </c>
      <c r="J9854" s="1">
        <v>0.95454545454545503</v>
      </c>
      <c r="K9854" t="s">
        <v>23241</v>
      </c>
      <c r="L9854" t="s">
        <v>42952</v>
      </c>
      <c r="M9854" t="s">
        <v>42953</v>
      </c>
    </row>
    <row r="9855" spans="1:13">
      <c r="A9855" s="1" t="s">
        <v>11872</v>
      </c>
      <c r="B9855">
        <v>2.3240447224417301E-6</v>
      </c>
      <c r="C9855" s="1">
        <v>4.1300966718788699E-9</v>
      </c>
      <c r="D9855">
        <v>1</v>
      </c>
      <c r="E9855">
        <v>1</v>
      </c>
      <c r="F9855">
        <v>0.83035714285714302</v>
      </c>
      <c r="G9855">
        <v>1</v>
      </c>
      <c r="H9855">
        <v>0.931034482758621</v>
      </c>
      <c r="I9855">
        <v>0.96296296296296302</v>
      </c>
      <c r="J9855" s="1">
        <v>1</v>
      </c>
      <c r="K9855" t="s">
        <v>23241</v>
      </c>
      <c r="L9855" t="s">
        <v>42954</v>
      </c>
      <c r="M9855" t="s">
        <v>42955</v>
      </c>
    </row>
    <row r="9856" spans="1:13">
      <c r="A9856" s="1" t="s">
        <v>11873</v>
      </c>
      <c r="B9856">
        <v>2.86146126744086E-5</v>
      </c>
      <c r="C9856" s="1">
        <v>1.9451213631420998E-5</v>
      </c>
      <c r="D9856">
        <v>1</v>
      </c>
      <c r="E9856">
        <v>1</v>
      </c>
      <c r="F9856">
        <v>0.83333333333333304</v>
      </c>
      <c r="G9856">
        <v>1</v>
      </c>
      <c r="H9856">
        <v>0.918604651162791</v>
      </c>
      <c r="I9856">
        <v>0.94827586206896597</v>
      </c>
      <c r="J9856" s="1">
        <v>0.85714285714285698</v>
      </c>
      <c r="K9856" t="s">
        <v>23238</v>
      </c>
      <c r="L9856" t="s">
        <v>42956</v>
      </c>
      <c r="M9856" t="s">
        <v>42957</v>
      </c>
    </row>
    <row r="9857" spans="1:13">
      <c r="A9857" s="1" t="s">
        <v>11874</v>
      </c>
      <c r="B9857">
        <v>1.04584737531493E-6</v>
      </c>
      <c r="C9857" s="1">
        <v>1.64941564827586E-6</v>
      </c>
      <c r="D9857">
        <v>4.5454545454545497E-2</v>
      </c>
      <c r="E9857">
        <v>2.1739130434782601E-2</v>
      </c>
      <c r="F9857">
        <v>0</v>
      </c>
      <c r="G9857">
        <v>0</v>
      </c>
      <c r="H9857">
        <v>1.74418604651163E-2</v>
      </c>
      <c r="I9857">
        <v>7.6923076923076901E-3</v>
      </c>
      <c r="J9857" s="1">
        <v>0</v>
      </c>
      <c r="K9857" t="s">
        <v>23241</v>
      </c>
      <c r="L9857" t="s">
        <v>42958</v>
      </c>
      <c r="M9857" t="s">
        <v>42959</v>
      </c>
    </row>
    <row r="9858" spans="1:13">
      <c r="A9858" s="1" t="s">
        <v>11875</v>
      </c>
      <c r="B9858">
        <v>1.21854682416606E-4</v>
      </c>
      <c r="C9858" s="1">
        <v>1.30465162288733E-5</v>
      </c>
      <c r="D9858">
        <v>0.79310344827586199</v>
      </c>
      <c r="E9858">
        <v>0.70329670329670302</v>
      </c>
      <c r="F9858">
        <v>0.98507462686567204</v>
      </c>
      <c r="G9858">
        <v>0.96551724137931005</v>
      </c>
      <c r="H9858">
        <v>0.85</v>
      </c>
      <c r="I9858">
        <v>0.86</v>
      </c>
      <c r="J9858" s="1">
        <v>1</v>
      </c>
      <c r="K9858" t="s">
        <v>23239</v>
      </c>
      <c r="L9858" t="s">
        <v>42960</v>
      </c>
      <c r="M9858" t="s">
        <v>42961</v>
      </c>
    </row>
    <row r="9859" spans="1:13">
      <c r="A9859" s="1" t="s">
        <v>11876</v>
      </c>
      <c r="B9859">
        <v>4.6361380608961303E-6</v>
      </c>
      <c r="C9859" s="1">
        <v>3.4019836729316397E-7</v>
      </c>
      <c r="D9859">
        <v>1</v>
      </c>
      <c r="E9859">
        <v>0.99479166666666696</v>
      </c>
      <c r="F9859">
        <v>0.997435897435897</v>
      </c>
      <c r="G9859">
        <v>1</v>
      </c>
      <c r="H9859">
        <v>0.99549549549549599</v>
      </c>
      <c r="I9859">
        <v>1</v>
      </c>
      <c r="J9859" s="1">
        <v>0</v>
      </c>
      <c r="K9859" t="s">
        <v>23238</v>
      </c>
      <c r="L9859" t="s">
        <v>42962</v>
      </c>
      <c r="M9859" t="s">
        <v>42963</v>
      </c>
    </row>
    <row r="9860" spans="1:13">
      <c r="A9860" s="1" t="s">
        <v>11877</v>
      </c>
      <c r="B9860">
        <v>6.5886710413037896E-6</v>
      </c>
      <c r="C9860" s="1">
        <v>4.9822789849518704E-7</v>
      </c>
      <c r="D9860">
        <v>1.6129032258064498E-2</v>
      </c>
      <c r="E9860">
        <v>0</v>
      </c>
      <c r="F9860">
        <v>2.4193548387096801E-2</v>
      </c>
      <c r="G9860">
        <v>0</v>
      </c>
      <c r="H9860">
        <v>7.5221238938053103E-2</v>
      </c>
      <c r="I9860">
        <v>6.7796610169491497E-2</v>
      </c>
      <c r="J9860" s="1">
        <v>0</v>
      </c>
      <c r="K9860" t="s">
        <v>23242</v>
      </c>
      <c r="L9860" t="s">
        <v>42964</v>
      </c>
      <c r="M9860" t="s">
        <v>42965</v>
      </c>
    </row>
    <row r="9861" spans="1:13">
      <c r="A9861" s="1" t="s">
        <v>11878</v>
      </c>
      <c r="B9861">
        <v>3.3656105272607198E-7</v>
      </c>
      <c r="C9861" s="1">
        <v>3.2705355920509598E-6</v>
      </c>
      <c r="D9861">
        <v>0</v>
      </c>
      <c r="E9861">
        <v>0</v>
      </c>
      <c r="F9861">
        <v>0</v>
      </c>
      <c r="G9861">
        <v>0</v>
      </c>
      <c r="H9861">
        <v>4.3859649122806998E-3</v>
      </c>
      <c r="I9861">
        <v>1.6E-2</v>
      </c>
      <c r="J9861" s="1">
        <v>0.72727272727272696</v>
      </c>
      <c r="K9861" t="s">
        <v>23241</v>
      </c>
      <c r="L9861" t="s">
        <v>42966</v>
      </c>
      <c r="M9861" t="s">
        <v>42967</v>
      </c>
    </row>
    <row r="9862" spans="1:13">
      <c r="A9862" s="1" t="s">
        <v>11879</v>
      </c>
      <c r="B9862">
        <v>4.9617277965448301E-6</v>
      </c>
      <c r="C9862" s="1">
        <v>5.8977225101675297E-5</v>
      </c>
      <c r="D9862">
        <v>0.70588235294117696</v>
      </c>
      <c r="E9862">
        <v>0.73728813559322004</v>
      </c>
      <c r="F9862">
        <v>0.90869565217391302</v>
      </c>
      <c r="G9862">
        <v>0.98837209302325602</v>
      </c>
      <c r="H9862">
        <v>1</v>
      </c>
      <c r="I9862">
        <v>0.99137931034482796</v>
      </c>
      <c r="J9862" s="1" t="s">
        <v>23229</v>
      </c>
      <c r="K9862" t="s">
        <v>23238</v>
      </c>
      <c r="L9862" t="s">
        <v>42968</v>
      </c>
      <c r="M9862" t="s">
        <v>42969</v>
      </c>
    </row>
    <row r="9863" spans="1:13">
      <c r="A9863" s="1" t="s">
        <v>11880</v>
      </c>
      <c r="B9863">
        <v>3.7622008927060299E-6</v>
      </c>
      <c r="C9863" s="1">
        <v>1.83430527113716E-9</v>
      </c>
      <c r="D9863">
        <v>0</v>
      </c>
      <c r="E9863">
        <v>1.0416666666666701E-2</v>
      </c>
      <c r="F9863">
        <v>0</v>
      </c>
      <c r="G9863">
        <v>0.14655172413793099</v>
      </c>
      <c r="H9863">
        <v>8.7719298245613996E-3</v>
      </c>
      <c r="I9863">
        <v>0</v>
      </c>
      <c r="J9863" s="1">
        <v>0</v>
      </c>
      <c r="K9863" t="s">
        <v>23241</v>
      </c>
      <c r="L9863" t="s">
        <v>42970</v>
      </c>
      <c r="M9863" t="s">
        <v>42971</v>
      </c>
    </row>
    <row r="9864" spans="1:13">
      <c r="A9864" s="1" t="s">
        <v>11881</v>
      </c>
      <c r="B9864">
        <v>8.2363482408626796E-5</v>
      </c>
      <c r="C9864" s="1">
        <v>1.1549889371566401E-3</v>
      </c>
      <c r="D9864">
        <v>0.133333333333333</v>
      </c>
      <c r="E9864">
        <v>0.3</v>
      </c>
      <c r="F9864">
        <v>0.83208955223880599</v>
      </c>
      <c r="G9864">
        <v>1</v>
      </c>
      <c r="H9864">
        <v>0.44186046511627902</v>
      </c>
      <c r="I9864">
        <v>0.18918918918918901</v>
      </c>
      <c r="J9864" s="1" t="s">
        <v>23229</v>
      </c>
      <c r="K9864" t="s">
        <v>23239</v>
      </c>
      <c r="L9864" t="s">
        <v>42972</v>
      </c>
      <c r="M9864" t="s">
        <v>42973</v>
      </c>
    </row>
    <row r="9865" spans="1:13">
      <c r="A9865" s="1" t="s">
        <v>11882</v>
      </c>
      <c r="B9865">
        <v>0</v>
      </c>
      <c r="C9865" s="1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 s="1">
        <v>0</v>
      </c>
      <c r="K9865" t="s">
        <v>23242</v>
      </c>
      <c r="L9865" t="s">
        <v>42974</v>
      </c>
      <c r="M9865" t="s">
        <v>42975</v>
      </c>
    </row>
    <row r="9866" spans="1:13">
      <c r="A9866" s="1" t="s">
        <v>11883</v>
      </c>
      <c r="B9866">
        <v>9.3618594785973105E-6</v>
      </c>
      <c r="C9866" s="1">
        <v>3.8105457311752699E-6</v>
      </c>
      <c r="D9866">
        <v>9.0909090909090898E-2</v>
      </c>
      <c r="E9866">
        <v>0.269230769230769</v>
      </c>
      <c r="F9866">
        <v>0</v>
      </c>
      <c r="G9866">
        <v>0</v>
      </c>
      <c r="H9866">
        <v>0</v>
      </c>
      <c r="I9866">
        <v>0</v>
      </c>
      <c r="J9866" s="1">
        <v>0</v>
      </c>
      <c r="K9866" t="s">
        <v>23241</v>
      </c>
      <c r="L9866" t="s">
        <v>42976</v>
      </c>
      <c r="M9866" t="s">
        <v>42977</v>
      </c>
    </row>
    <row r="9867" spans="1:13">
      <c r="A9867" s="1" t="s">
        <v>11884</v>
      </c>
      <c r="B9867">
        <v>1.33418637947464E-8</v>
      </c>
      <c r="C9867" s="1">
        <v>2.0224052908583199E-6</v>
      </c>
      <c r="D9867">
        <v>0.84615384615384603</v>
      </c>
      <c r="E9867">
        <v>0.96078431372549</v>
      </c>
      <c r="F9867">
        <v>0.98347107438016501</v>
      </c>
      <c r="G9867">
        <v>1</v>
      </c>
      <c r="H9867">
        <v>0.98113207547169801</v>
      </c>
      <c r="I9867">
        <v>0.94594594594594605</v>
      </c>
      <c r="J9867" s="1">
        <v>1</v>
      </c>
      <c r="K9867" t="s">
        <v>23238</v>
      </c>
      <c r="L9867" t="s">
        <v>42978</v>
      </c>
      <c r="M9867" t="s">
        <v>42979</v>
      </c>
    </row>
    <row r="9868" spans="1:13">
      <c r="A9868" s="1" t="s">
        <v>11885</v>
      </c>
      <c r="B9868">
        <v>4.3021573925786096E-6</v>
      </c>
      <c r="C9868" s="1">
        <v>2.79477666574364E-7</v>
      </c>
      <c r="D9868">
        <v>0</v>
      </c>
      <c r="E9868">
        <v>0</v>
      </c>
      <c r="F9868">
        <v>6.50406504065041E-2</v>
      </c>
      <c r="G9868">
        <v>0</v>
      </c>
      <c r="H9868">
        <v>0.15591397849462399</v>
      </c>
      <c r="I9868">
        <v>3.8461538461538498E-2</v>
      </c>
      <c r="J9868" s="1">
        <v>0</v>
      </c>
      <c r="K9868" t="s">
        <v>23238</v>
      </c>
      <c r="L9868" t="s">
        <v>42980</v>
      </c>
      <c r="M9868" t="s">
        <v>42981</v>
      </c>
    </row>
    <row r="9869" spans="1:13">
      <c r="A9869" s="1" t="s">
        <v>11886</v>
      </c>
      <c r="B9869">
        <v>3.7305227858875199E-6</v>
      </c>
      <c r="C9869" s="1">
        <v>3.7091461202673797E-5</v>
      </c>
      <c r="D9869">
        <v>0.96</v>
      </c>
      <c r="E9869">
        <v>1</v>
      </c>
      <c r="F9869">
        <v>0.99675324675324695</v>
      </c>
      <c r="G9869">
        <v>0.42307692307692302</v>
      </c>
      <c r="H9869">
        <v>0.978494623655914</v>
      </c>
      <c r="I9869">
        <v>0.83750000000000002</v>
      </c>
      <c r="J9869" s="1">
        <v>1</v>
      </c>
      <c r="K9869" t="s">
        <v>23238</v>
      </c>
      <c r="L9869" t="s">
        <v>42982</v>
      </c>
      <c r="M9869" t="s">
        <v>42983</v>
      </c>
    </row>
    <row r="9870" spans="1:13">
      <c r="A9870" s="1" t="s">
        <v>11887</v>
      </c>
      <c r="B9870">
        <v>1.5325375449279401E-7</v>
      </c>
      <c r="C9870" s="1">
        <v>1.9497600804313499E-9</v>
      </c>
      <c r="D9870">
        <v>0</v>
      </c>
      <c r="E9870">
        <v>0</v>
      </c>
      <c r="F9870">
        <v>1.8987341772151899E-2</v>
      </c>
      <c r="G9870">
        <v>0</v>
      </c>
      <c r="H9870">
        <v>0</v>
      </c>
      <c r="I9870">
        <v>8.0645161290322596E-3</v>
      </c>
      <c r="J9870" s="1">
        <v>0</v>
      </c>
      <c r="K9870" t="s">
        <v>23241</v>
      </c>
      <c r="L9870" t="s">
        <v>42984</v>
      </c>
      <c r="M9870" t="s">
        <v>42985</v>
      </c>
    </row>
    <row r="9871" spans="1:13">
      <c r="A9871" s="1" t="s">
        <v>11888</v>
      </c>
      <c r="B9871">
        <v>1.9830882647340598E-6</v>
      </c>
      <c r="C9871" s="1">
        <v>4.1644930375573398E-7</v>
      </c>
      <c r="D9871">
        <v>0.984375</v>
      </c>
      <c r="E9871">
        <v>1</v>
      </c>
      <c r="F9871">
        <v>0.99740932642487001</v>
      </c>
      <c r="G9871">
        <v>1</v>
      </c>
      <c r="H9871">
        <v>1</v>
      </c>
      <c r="I9871">
        <v>0.99390243902439002</v>
      </c>
      <c r="J9871" s="1">
        <v>1</v>
      </c>
      <c r="K9871" t="s">
        <v>23241</v>
      </c>
      <c r="L9871" t="s">
        <v>42986</v>
      </c>
      <c r="M9871" t="s">
        <v>42987</v>
      </c>
    </row>
    <row r="9872" spans="1:13">
      <c r="A9872" s="1" t="s">
        <v>11889</v>
      </c>
      <c r="B9872">
        <v>3.3512858113205098E-8</v>
      </c>
      <c r="C9872" s="1">
        <v>3.5750376798614499E-8</v>
      </c>
      <c r="D9872">
        <v>2.3809523809523801E-2</v>
      </c>
      <c r="E9872">
        <v>0</v>
      </c>
      <c r="F9872">
        <v>0</v>
      </c>
      <c r="G9872">
        <v>9.0909090909090905E-3</v>
      </c>
      <c r="H9872">
        <v>0</v>
      </c>
      <c r="I9872">
        <v>7.2463768115942004E-3</v>
      </c>
      <c r="J9872" s="1" t="s">
        <v>23229</v>
      </c>
      <c r="K9872" t="s">
        <v>23238</v>
      </c>
      <c r="L9872" t="s">
        <v>42988</v>
      </c>
      <c r="M9872" t="s">
        <v>42989</v>
      </c>
    </row>
    <row r="9873" spans="1:13">
      <c r="A9873" s="1" t="s">
        <v>11890</v>
      </c>
      <c r="B9873">
        <v>1.04279730420581E-5</v>
      </c>
      <c r="C9873" s="1">
        <v>1.2500562339415299E-6</v>
      </c>
      <c r="D9873">
        <v>6.25E-2</v>
      </c>
      <c r="E9873">
        <v>5.7471264367816098E-2</v>
      </c>
      <c r="F9873">
        <v>0</v>
      </c>
      <c r="G9873">
        <v>1.5151515151515201E-2</v>
      </c>
      <c r="H9873">
        <v>1.1494252873563199E-2</v>
      </c>
      <c r="I9873">
        <v>8.9285714285714298E-3</v>
      </c>
      <c r="J9873" s="1">
        <v>0</v>
      </c>
      <c r="K9873" t="s">
        <v>23239</v>
      </c>
      <c r="L9873" t="s">
        <v>42990</v>
      </c>
      <c r="M9873" t="s">
        <v>42991</v>
      </c>
    </row>
    <row r="9874" spans="1:13">
      <c r="A9874" s="1" t="s">
        <v>11891</v>
      </c>
      <c r="B9874">
        <v>3.4462065589139998E-6</v>
      </c>
      <c r="C9874" s="1">
        <v>4.2671268906877402E-5</v>
      </c>
      <c r="D9874">
        <v>0</v>
      </c>
      <c r="E9874">
        <v>0</v>
      </c>
      <c r="F9874">
        <v>0</v>
      </c>
      <c r="G9874">
        <v>0.47413793103448298</v>
      </c>
      <c r="H9874">
        <v>8.7719298245613996E-3</v>
      </c>
      <c r="I9874">
        <v>0.16800000000000001</v>
      </c>
      <c r="J9874" s="1">
        <v>0</v>
      </c>
      <c r="K9874" t="s">
        <v>23241</v>
      </c>
      <c r="L9874" t="s">
        <v>42992</v>
      </c>
      <c r="M9874" t="s">
        <v>42993</v>
      </c>
    </row>
    <row r="9875" spans="1:13">
      <c r="A9875" s="1" t="s">
        <v>11892</v>
      </c>
      <c r="B9875">
        <v>4.1248118026994701E-5</v>
      </c>
      <c r="C9875" s="1">
        <v>5.9895282557989898E-6</v>
      </c>
      <c r="D9875">
        <v>6.25E-2</v>
      </c>
      <c r="E9875">
        <v>0.43421052631578899</v>
      </c>
      <c r="F9875">
        <v>2.0491803278688499E-2</v>
      </c>
      <c r="G9875">
        <v>0</v>
      </c>
      <c r="H9875">
        <v>0.13392857142857101</v>
      </c>
      <c r="I9875">
        <v>2.4390243902439001E-2</v>
      </c>
      <c r="J9875" s="1">
        <v>0</v>
      </c>
      <c r="K9875" t="s">
        <v>23242</v>
      </c>
      <c r="L9875" t="s">
        <v>42994</v>
      </c>
      <c r="M9875" t="s">
        <v>42995</v>
      </c>
    </row>
    <row r="9876" spans="1:13">
      <c r="A9876" s="1" t="s">
        <v>11893</v>
      </c>
      <c r="B9876">
        <v>9.3534044076372708E-6</v>
      </c>
      <c r="C9876" s="1">
        <v>4.9364806106333497E-7</v>
      </c>
      <c r="D9876">
        <v>1</v>
      </c>
      <c r="E9876">
        <v>0.87096774193548399</v>
      </c>
      <c r="F9876">
        <v>0.99609375</v>
      </c>
      <c r="G9876">
        <v>1</v>
      </c>
      <c r="H9876">
        <v>0.99358974358974395</v>
      </c>
      <c r="I9876">
        <v>0.98387096774193505</v>
      </c>
      <c r="J9876" s="1">
        <v>1</v>
      </c>
      <c r="K9876" t="s">
        <v>23241</v>
      </c>
      <c r="L9876" t="s">
        <v>42996</v>
      </c>
      <c r="M9876" t="s">
        <v>42997</v>
      </c>
    </row>
    <row r="9877" spans="1:13">
      <c r="A9877" s="1" t="s">
        <v>11894</v>
      </c>
      <c r="B9877">
        <v>6.4829573676788898E-6</v>
      </c>
      <c r="C9877" s="1">
        <v>7.0183054592525204E-7</v>
      </c>
      <c r="D9877">
        <v>0.96875</v>
      </c>
      <c r="E9877">
        <v>1</v>
      </c>
      <c r="F9877">
        <v>0.91489361702127703</v>
      </c>
      <c r="G9877">
        <v>1</v>
      </c>
      <c r="H9877">
        <v>1</v>
      </c>
      <c r="I9877">
        <v>1</v>
      </c>
      <c r="J9877" s="1">
        <v>1</v>
      </c>
      <c r="K9877" t="s">
        <v>23240</v>
      </c>
      <c r="L9877" t="s">
        <v>42998</v>
      </c>
      <c r="M9877" t="s">
        <v>42999</v>
      </c>
    </row>
    <row r="9878" spans="1:13">
      <c r="A9878" s="1" t="s">
        <v>11895</v>
      </c>
      <c r="B9878">
        <v>3.21919083689437E-6</v>
      </c>
      <c r="C9878" s="1">
        <v>6.2302820657650295E-7</v>
      </c>
      <c r="D9878">
        <v>1</v>
      </c>
      <c r="E9878">
        <v>0.94230769230769196</v>
      </c>
      <c r="F9878">
        <v>0.997076023391813</v>
      </c>
      <c r="G9878">
        <v>1</v>
      </c>
      <c r="H9878">
        <v>1</v>
      </c>
      <c r="I9878">
        <v>1</v>
      </c>
      <c r="J9878" s="1" t="s">
        <v>23229</v>
      </c>
      <c r="K9878" t="s">
        <v>23240</v>
      </c>
      <c r="L9878" t="s">
        <v>43000</v>
      </c>
      <c r="M9878" t="s">
        <v>43001</v>
      </c>
    </row>
    <row r="9879" spans="1:13">
      <c r="A9879" s="1" t="s">
        <v>11896</v>
      </c>
      <c r="B9879">
        <v>4.6736848233988502E-5</v>
      </c>
      <c r="C9879" s="1">
        <v>5.06550579563663E-6</v>
      </c>
      <c r="D9879">
        <v>0.80769230769230804</v>
      </c>
      <c r="E9879">
        <v>0.53571428571428603</v>
      </c>
      <c r="F9879">
        <v>1</v>
      </c>
      <c r="G9879">
        <v>1</v>
      </c>
      <c r="H9879">
        <v>1</v>
      </c>
      <c r="I9879">
        <v>0.79787234042553201</v>
      </c>
      <c r="J9879" s="1" t="s">
        <v>23229</v>
      </c>
      <c r="K9879" t="s">
        <v>23239</v>
      </c>
      <c r="L9879" t="s">
        <v>43002</v>
      </c>
      <c r="M9879" t="s">
        <v>43003</v>
      </c>
    </row>
    <row r="9880" spans="1:13">
      <c r="A9880" s="1" t="s">
        <v>11897</v>
      </c>
      <c r="B9880">
        <v>7.8184688629195903E-7</v>
      </c>
      <c r="C9880" s="1">
        <v>1.43796952990671E-6</v>
      </c>
      <c r="D9880">
        <v>1</v>
      </c>
      <c r="E9880">
        <v>1</v>
      </c>
      <c r="F9880">
        <v>0.92469879518072295</v>
      </c>
      <c r="G9880">
        <v>1</v>
      </c>
      <c r="H9880">
        <v>0.88888888888888895</v>
      </c>
      <c r="I9880">
        <v>0.86111111111111105</v>
      </c>
      <c r="J9880" s="1">
        <v>1</v>
      </c>
      <c r="K9880" t="s">
        <v>23241</v>
      </c>
      <c r="L9880" t="s">
        <v>43004</v>
      </c>
      <c r="M9880" t="s">
        <v>43005</v>
      </c>
    </row>
    <row r="9881" spans="1:13">
      <c r="A9881" s="1" t="s">
        <v>11898</v>
      </c>
      <c r="B9881">
        <v>4.9424538045081099E-9</v>
      </c>
      <c r="C9881" s="1">
        <v>1.1030163405381E-6</v>
      </c>
      <c r="D9881">
        <v>1</v>
      </c>
      <c r="E9881">
        <v>1</v>
      </c>
      <c r="F9881">
        <v>0.92700729927007297</v>
      </c>
      <c r="G9881">
        <v>1</v>
      </c>
      <c r="H9881">
        <v>1</v>
      </c>
      <c r="I9881">
        <v>1</v>
      </c>
      <c r="J9881" s="1" t="s">
        <v>23229</v>
      </c>
      <c r="K9881" t="s">
        <v>23238</v>
      </c>
      <c r="L9881" t="s">
        <v>43006</v>
      </c>
      <c r="M9881" t="s">
        <v>43007</v>
      </c>
    </row>
    <row r="9882" spans="1:13">
      <c r="A9882" s="1" t="s">
        <v>11899</v>
      </c>
      <c r="B9882">
        <v>1.5301105309552601E-6</v>
      </c>
      <c r="C9882" s="1">
        <v>6.3779450090575204E-7</v>
      </c>
      <c r="D9882">
        <v>1</v>
      </c>
      <c r="E9882">
        <v>0.98958333333333304</v>
      </c>
      <c r="F9882">
        <v>0.994871794871795</v>
      </c>
      <c r="G9882">
        <v>1</v>
      </c>
      <c r="H9882">
        <v>0.99523809523809503</v>
      </c>
      <c r="I9882">
        <v>1</v>
      </c>
      <c r="J9882" s="1">
        <v>0.31818181818181801</v>
      </c>
      <c r="K9882" t="s">
        <v>23238</v>
      </c>
      <c r="L9882" t="s">
        <v>43008</v>
      </c>
      <c r="M9882" t="s">
        <v>43009</v>
      </c>
    </row>
    <row r="9883" spans="1:13">
      <c r="A9883" s="1" t="s">
        <v>11900</v>
      </c>
      <c r="B9883">
        <v>1.6103927459404701E-5</v>
      </c>
      <c r="C9883" s="1">
        <v>4.8191770856306399E-5</v>
      </c>
      <c r="D9883">
        <v>1</v>
      </c>
      <c r="E9883">
        <v>1</v>
      </c>
      <c r="F9883">
        <v>0.86787564766839398</v>
      </c>
      <c r="G9883">
        <v>1</v>
      </c>
      <c r="H9883">
        <v>0.99484536082474195</v>
      </c>
      <c r="I9883">
        <v>1</v>
      </c>
      <c r="J9883" s="1" t="s">
        <v>23229</v>
      </c>
      <c r="K9883" t="s">
        <v>23238</v>
      </c>
      <c r="L9883" t="s">
        <v>43010</v>
      </c>
      <c r="M9883" t="s">
        <v>43011</v>
      </c>
    </row>
    <row r="9884" spans="1:13">
      <c r="A9884" s="1" t="s">
        <v>11901</v>
      </c>
      <c r="B9884">
        <v>5.9461827002225099E-6</v>
      </c>
      <c r="C9884" s="1">
        <v>6.4618708631739006E-5</v>
      </c>
      <c r="D9884">
        <v>0</v>
      </c>
      <c r="E9884">
        <v>0</v>
      </c>
      <c r="F9884">
        <v>0.15361445783132499</v>
      </c>
      <c r="G9884">
        <v>0</v>
      </c>
      <c r="H9884">
        <v>0</v>
      </c>
      <c r="I9884">
        <v>0</v>
      </c>
      <c r="J9884" s="1" t="s">
        <v>23229</v>
      </c>
      <c r="K9884" t="s">
        <v>23241</v>
      </c>
      <c r="L9884" t="s">
        <v>43012</v>
      </c>
      <c r="M9884" t="s">
        <v>43013</v>
      </c>
    </row>
    <row r="9885" spans="1:13">
      <c r="A9885" s="1" t="s">
        <v>11902</v>
      </c>
      <c r="B9885">
        <v>3.4743199911420902E-5</v>
      </c>
      <c r="C9885" s="1">
        <v>6.43989974924635E-6</v>
      </c>
      <c r="D9885">
        <v>0.95</v>
      </c>
      <c r="E9885">
        <v>0.48214285714285698</v>
      </c>
      <c r="F9885">
        <v>0.99459459459459498</v>
      </c>
      <c r="G9885">
        <v>1</v>
      </c>
      <c r="H9885">
        <v>0.97619047619047605</v>
      </c>
      <c r="I9885">
        <v>0.91</v>
      </c>
      <c r="J9885" s="1">
        <v>1</v>
      </c>
      <c r="K9885" t="s">
        <v>23239</v>
      </c>
      <c r="L9885" t="s">
        <v>43014</v>
      </c>
      <c r="M9885" t="s">
        <v>43015</v>
      </c>
    </row>
    <row r="9886" spans="1:13">
      <c r="A9886" s="1" t="s">
        <v>11903</v>
      </c>
      <c r="B9886">
        <v>8.6354387755455003E-5</v>
      </c>
      <c r="C9886" s="1">
        <v>6.66322763092798E-5</v>
      </c>
      <c r="D9886">
        <v>0.484375</v>
      </c>
      <c r="E9886">
        <v>0.37894736842105298</v>
      </c>
      <c r="F9886">
        <v>0.154255319148936</v>
      </c>
      <c r="G9886">
        <v>0.20833333333333301</v>
      </c>
      <c r="H9886">
        <v>0.34905660377358499</v>
      </c>
      <c r="I9886">
        <v>0.41346153846153799</v>
      </c>
      <c r="J9886" s="1">
        <v>0.27777777777777801</v>
      </c>
      <c r="K9886" t="s">
        <v>23242</v>
      </c>
      <c r="L9886" t="s">
        <v>43016</v>
      </c>
      <c r="M9886" t="s">
        <v>43017</v>
      </c>
    </row>
    <row r="9887" spans="1:13">
      <c r="A9887" s="1" t="s">
        <v>11904</v>
      </c>
      <c r="B9887">
        <v>1.2329171053285201E-5</v>
      </c>
      <c r="C9887" s="1">
        <v>2.2514463439024601E-5</v>
      </c>
      <c r="D9887">
        <v>0</v>
      </c>
      <c r="E9887">
        <v>0</v>
      </c>
      <c r="F9887">
        <v>6.4748201438848907E-2</v>
      </c>
      <c r="G9887">
        <v>0</v>
      </c>
      <c r="H9887">
        <v>0.202898550724638</v>
      </c>
      <c r="I9887">
        <v>0</v>
      </c>
      <c r="J9887" s="1">
        <v>0</v>
      </c>
      <c r="K9887" t="s">
        <v>23241</v>
      </c>
      <c r="L9887" t="s">
        <v>43018</v>
      </c>
      <c r="M9887" t="s">
        <v>43019</v>
      </c>
    </row>
    <row r="9888" spans="1:13">
      <c r="A9888" s="1" t="s">
        <v>11905</v>
      </c>
      <c r="B9888">
        <v>5.8010310843454604E-6</v>
      </c>
      <c r="C9888" s="1">
        <v>1.8368679725061899E-5</v>
      </c>
      <c r="D9888">
        <v>0.94736842105263197</v>
      </c>
      <c r="E9888">
        <v>0.88775510204081598</v>
      </c>
      <c r="F9888">
        <v>0.93798449612403101</v>
      </c>
      <c r="G9888">
        <v>0.98484848484848497</v>
      </c>
      <c r="H9888">
        <v>0.99431818181818199</v>
      </c>
      <c r="I9888">
        <v>0.97540983606557397</v>
      </c>
      <c r="J9888" s="1">
        <v>1</v>
      </c>
      <c r="K9888" t="s">
        <v>23239</v>
      </c>
      <c r="L9888" t="s">
        <v>43020</v>
      </c>
      <c r="M9888" t="s">
        <v>43021</v>
      </c>
    </row>
    <row r="9889" spans="1:13">
      <c r="A9889" s="1" t="s">
        <v>11906</v>
      </c>
      <c r="B9889">
        <v>1.4050877360462501E-5</v>
      </c>
      <c r="C9889" s="1">
        <v>6.86635844993774E-9</v>
      </c>
      <c r="D9889">
        <v>4.8387096774193498E-2</v>
      </c>
      <c r="E9889">
        <v>0.1</v>
      </c>
      <c r="F9889">
        <v>0</v>
      </c>
      <c r="G9889">
        <v>0</v>
      </c>
      <c r="H9889">
        <v>0</v>
      </c>
      <c r="I9889">
        <v>0</v>
      </c>
      <c r="J9889" s="1" t="s">
        <v>23229</v>
      </c>
      <c r="K9889" t="s">
        <v>23241</v>
      </c>
      <c r="L9889" t="s">
        <v>43022</v>
      </c>
      <c r="M9889" t="s">
        <v>43023</v>
      </c>
    </row>
    <row r="9890" spans="1:13">
      <c r="A9890" s="1" t="s">
        <v>11907</v>
      </c>
      <c r="B9890">
        <v>1.51475018658728E-7</v>
      </c>
      <c r="C9890" s="1">
        <v>1.3706980292867399E-6</v>
      </c>
      <c r="D9890">
        <v>0</v>
      </c>
      <c r="E9890">
        <v>0</v>
      </c>
      <c r="F9890">
        <v>0</v>
      </c>
      <c r="G9890">
        <v>0</v>
      </c>
      <c r="H9890">
        <v>8.1967213114754103E-3</v>
      </c>
      <c r="I9890">
        <v>1.6483516483516501E-2</v>
      </c>
      <c r="J9890" s="1" t="s">
        <v>23229</v>
      </c>
      <c r="K9890" t="s">
        <v>23238</v>
      </c>
      <c r="L9890" t="s">
        <v>43024</v>
      </c>
      <c r="M9890" t="s">
        <v>43025</v>
      </c>
    </row>
    <row r="9891" spans="1:13">
      <c r="A9891" s="1" t="s">
        <v>11908</v>
      </c>
      <c r="B9891">
        <v>2.3075704786985899E-7</v>
      </c>
      <c r="C9891" s="1">
        <v>7.3862570575689694E-8</v>
      </c>
      <c r="D9891">
        <v>1.5625E-2</v>
      </c>
      <c r="E9891">
        <v>5.2083333333333301E-2</v>
      </c>
      <c r="F9891">
        <v>0</v>
      </c>
      <c r="G9891">
        <v>0</v>
      </c>
      <c r="H9891">
        <v>0</v>
      </c>
      <c r="I9891">
        <v>0</v>
      </c>
      <c r="J9891" s="1">
        <v>0</v>
      </c>
      <c r="K9891" t="s">
        <v>23242</v>
      </c>
      <c r="L9891" t="s">
        <v>43026</v>
      </c>
      <c r="M9891" t="s">
        <v>43027</v>
      </c>
    </row>
    <row r="9892" spans="1:13">
      <c r="A9892" s="1" t="s">
        <v>11909</v>
      </c>
      <c r="B9892">
        <v>6.1690229807595697E-5</v>
      </c>
      <c r="C9892" s="1">
        <v>3.0753623235033203E-4</v>
      </c>
      <c r="D9892">
        <v>0.19354838709677399</v>
      </c>
      <c r="E9892">
        <v>0.296875</v>
      </c>
      <c r="F9892">
        <v>0.110824742268041</v>
      </c>
      <c r="G9892">
        <v>0.39814814814814797</v>
      </c>
      <c r="H9892">
        <v>0.197247706422018</v>
      </c>
      <c r="I9892">
        <v>0.338983050847458</v>
      </c>
      <c r="J9892" s="1">
        <v>0</v>
      </c>
      <c r="K9892" t="s">
        <v>23241</v>
      </c>
      <c r="L9892" t="s">
        <v>43028</v>
      </c>
      <c r="M9892" t="s">
        <v>43029</v>
      </c>
    </row>
    <row r="9893" spans="1:13">
      <c r="A9893" s="1" t="s">
        <v>11910</v>
      </c>
      <c r="B9893">
        <v>3.3183601384382699E-5</v>
      </c>
      <c r="C9893" s="1">
        <v>5.8405751912120597E-8</v>
      </c>
      <c r="D9893">
        <v>0.95161290322580605</v>
      </c>
      <c r="E9893">
        <v>0.84090909090909105</v>
      </c>
      <c r="F9893">
        <v>0.99090909090909096</v>
      </c>
      <c r="G9893">
        <v>0.98611111111111105</v>
      </c>
      <c r="H9893">
        <v>1</v>
      </c>
      <c r="I9893">
        <v>1</v>
      </c>
      <c r="J9893" s="1">
        <v>1</v>
      </c>
      <c r="K9893" t="s">
        <v>23239</v>
      </c>
      <c r="L9893" t="s">
        <v>43030</v>
      </c>
      <c r="M9893" t="s">
        <v>43031</v>
      </c>
    </row>
    <row r="9894" spans="1:13">
      <c r="A9894" s="1" t="s">
        <v>11911</v>
      </c>
      <c r="B9894">
        <v>9.0899458947690092E-6</v>
      </c>
      <c r="C9894" s="1">
        <v>3.9070258256156896E-6</v>
      </c>
      <c r="D9894">
        <v>0.95652173913043503</v>
      </c>
      <c r="E9894">
        <v>0.8</v>
      </c>
      <c r="F9894">
        <v>0.96031746031746001</v>
      </c>
      <c r="G9894">
        <v>1</v>
      </c>
      <c r="H9894">
        <v>0.98255813953488402</v>
      </c>
      <c r="I9894">
        <v>1</v>
      </c>
      <c r="J9894" s="1" t="s">
        <v>23229</v>
      </c>
      <c r="K9894" t="s">
        <v>23241</v>
      </c>
      <c r="L9894" t="s">
        <v>43032</v>
      </c>
      <c r="M9894" t="s">
        <v>43033</v>
      </c>
    </row>
    <row r="9895" spans="1:13">
      <c r="A9895" s="1" t="s">
        <v>11912</v>
      </c>
      <c r="B9895">
        <v>1.20973357115929E-8</v>
      </c>
      <c r="C9895" s="1">
        <v>9.4267343757944596E-8</v>
      </c>
      <c r="D9895">
        <v>0</v>
      </c>
      <c r="E9895">
        <v>5.74712643678161E-3</v>
      </c>
      <c r="F9895">
        <v>0</v>
      </c>
      <c r="G9895">
        <v>0</v>
      </c>
      <c r="H9895">
        <v>1.1904761904761901E-2</v>
      </c>
      <c r="I9895">
        <v>5.8139534883720903E-3</v>
      </c>
      <c r="J9895" s="1">
        <v>0</v>
      </c>
      <c r="K9895" t="s">
        <v>23241</v>
      </c>
      <c r="L9895" t="s">
        <v>43034</v>
      </c>
      <c r="M9895" t="s">
        <v>43035</v>
      </c>
    </row>
    <row r="9896" spans="1:13">
      <c r="A9896" s="1" t="s">
        <v>11913</v>
      </c>
      <c r="B9896">
        <v>2.1252484448078199E-5</v>
      </c>
      <c r="C9896" s="1">
        <v>5.4663666520086602E-5</v>
      </c>
      <c r="D9896">
        <v>1</v>
      </c>
      <c r="E9896">
        <v>0.99479166666666696</v>
      </c>
      <c r="F9896">
        <v>0.88974358974359002</v>
      </c>
      <c r="G9896">
        <v>0.69298245614035103</v>
      </c>
      <c r="H9896">
        <v>0.97368421052631604</v>
      </c>
      <c r="I9896">
        <v>0.97933884297520701</v>
      </c>
      <c r="J9896" s="1">
        <v>1</v>
      </c>
      <c r="K9896" t="s">
        <v>23240</v>
      </c>
      <c r="L9896" t="s">
        <v>43036</v>
      </c>
      <c r="M9896" t="s">
        <v>43037</v>
      </c>
    </row>
    <row r="9897" spans="1:13">
      <c r="A9897" s="1" t="s">
        <v>11914</v>
      </c>
      <c r="B9897">
        <v>7.9739780862093999E-4</v>
      </c>
      <c r="C9897" s="1">
        <v>1.2406428749888601E-4</v>
      </c>
      <c r="D9897">
        <v>0.25806451612903197</v>
      </c>
      <c r="E9897">
        <v>0.76829268292682895</v>
      </c>
      <c r="F9897">
        <v>0.233333333333333</v>
      </c>
      <c r="G9897">
        <v>8.9285714285714298E-3</v>
      </c>
      <c r="H9897">
        <v>0.26724137931034497</v>
      </c>
      <c r="I9897">
        <v>0.11764705882352899</v>
      </c>
      <c r="J9897" s="1">
        <v>0</v>
      </c>
      <c r="K9897" t="s">
        <v>23241</v>
      </c>
      <c r="L9897" t="s">
        <v>43038</v>
      </c>
      <c r="M9897" t="s">
        <v>43039</v>
      </c>
    </row>
    <row r="9898" spans="1:13">
      <c r="A9898" s="1" t="s">
        <v>11915</v>
      </c>
      <c r="B9898">
        <v>2.2455680336090202E-6</v>
      </c>
      <c r="C9898" s="1">
        <v>1.4520274725976599E-7</v>
      </c>
      <c r="D9898">
        <v>0.05</v>
      </c>
      <c r="E9898">
        <v>0</v>
      </c>
      <c r="F9898">
        <v>3.7593984962405999E-2</v>
      </c>
      <c r="G9898">
        <v>0</v>
      </c>
      <c r="H9898">
        <v>0</v>
      </c>
      <c r="I9898">
        <v>1.02040816326531E-2</v>
      </c>
      <c r="J9898" s="1">
        <v>0</v>
      </c>
      <c r="K9898" t="s">
        <v>23242</v>
      </c>
      <c r="L9898" t="s">
        <v>43040</v>
      </c>
      <c r="M9898" t="s">
        <v>43041</v>
      </c>
    </row>
    <row r="9899" spans="1:13">
      <c r="A9899" s="1" t="s">
        <v>11916</v>
      </c>
      <c r="B9899">
        <v>4.55524039290373E-6</v>
      </c>
      <c r="C9899" s="1">
        <v>6.0766697973011797E-6</v>
      </c>
      <c r="D9899">
        <v>0.36956521739130399</v>
      </c>
      <c r="E9899">
        <v>0.4375</v>
      </c>
      <c r="F9899">
        <v>0.1484375</v>
      </c>
      <c r="G9899">
        <v>4.1666666666666699E-2</v>
      </c>
      <c r="H9899">
        <v>0.41666666666666702</v>
      </c>
      <c r="I9899">
        <v>0.16666666666666699</v>
      </c>
      <c r="J9899" s="1">
        <v>0</v>
      </c>
      <c r="K9899" t="s">
        <v>23241</v>
      </c>
      <c r="L9899" t="s">
        <v>43042</v>
      </c>
      <c r="M9899" t="s">
        <v>43043</v>
      </c>
    </row>
    <row r="9900" spans="1:13">
      <c r="A9900" s="1" t="s">
        <v>11917</v>
      </c>
      <c r="B9900">
        <v>5.5470142567503901E-8</v>
      </c>
      <c r="C9900" s="1">
        <v>3.65708341517218E-6</v>
      </c>
      <c r="D9900">
        <v>1</v>
      </c>
      <c r="E9900">
        <v>1</v>
      </c>
      <c r="F9900">
        <v>1</v>
      </c>
      <c r="G9900">
        <v>0.4375</v>
      </c>
      <c r="H9900">
        <v>0.97872340425531901</v>
      </c>
      <c r="I9900">
        <v>0.91578947368421004</v>
      </c>
      <c r="J9900" s="1">
        <v>1</v>
      </c>
      <c r="K9900" t="s">
        <v>23238</v>
      </c>
      <c r="L9900" t="s">
        <v>43044</v>
      </c>
      <c r="M9900" t="s">
        <v>43045</v>
      </c>
    </row>
    <row r="9901" spans="1:13">
      <c r="A9901" s="1" t="s">
        <v>11918</v>
      </c>
      <c r="B9901">
        <v>2.6271842614901901E-4</v>
      </c>
      <c r="C9901" s="1">
        <v>9.9116446866733102E-5</v>
      </c>
      <c r="D9901">
        <v>0.90625</v>
      </c>
      <c r="E9901">
        <v>0.60439560439560402</v>
      </c>
      <c r="F9901">
        <v>0.93076923076923102</v>
      </c>
      <c r="G9901">
        <v>0.93965517241379304</v>
      </c>
      <c r="H9901">
        <v>0.88495575221238898</v>
      </c>
      <c r="I9901">
        <v>0.96341463414634099</v>
      </c>
      <c r="J9901" s="1">
        <v>1</v>
      </c>
      <c r="K9901" t="s">
        <v>23239</v>
      </c>
      <c r="L9901" t="s">
        <v>43046</v>
      </c>
      <c r="M9901" t="s">
        <v>43047</v>
      </c>
    </row>
    <row r="9902" spans="1:13">
      <c r="A9902" s="1" t="s">
        <v>11919</v>
      </c>
      <c r="B9902">
        <v>7.5249589036954196E-7</v>
      </c>
      <c r="C9902" s="1">
        <v>1.3241804082450601E-5</v>
      </c>
      <c r="D9902">
        <v>1</v>
      </c>
      <c r="E9902">
        <v>1</v>
      </c>
      <c r="F9902">
        <v>0.997435897435897</v>
      </c>
      <c r="G9902">
        <v>0.95192307692307698</v>
      </c>
      <c r="H9902">
        <v>1</v>
      </c>
      <c r="I9902">
        <v>0.94660194174757295</v>
      </c>
      <c r="J9902" s="1" t="s">
        <v>23229</v>
      </c>
      <c r="K9902" t="s">
        <v>23241</v>
      </c>
      <c r="L9902" t="s">
        <v>43048</v>
      </c>
      <c r="M9902" t="s">
        <v>43049</v>
      </c>
    </row>
    <row r="9903" spans="1:13">
      <c r="A9903" s="1" t="s">
        <v>11920</v>
      </c>
      <c r="B9903">
        <v>1.3714443350132199E-7</v>
      </c>
      <c r="C9903" s="1">
        <v>3.2638967351976398E-6</v>
      </c>
      <c r="D9903">
        <v>1</v>
      </c>
      <c r="E9903">
        <v>1</v>
      </c>
      <c r="F9903">
        <v>1</v>
      </c>
      <c r="G9903">
        <v>0.73333333333333295</v>
      </c>
      <c r="H9903">
        <v>1</v>
      </c>
      <c r="I9903">
        <v>0.94736842105263197</v>
      </c>
      <c r="J9903" s="1" t="s">
        <v>23229</v>
      </c>
      <c r="K9903" t="s">
        <v>23238</v>
      </c>
      <c r="L9903" t="s">
        <v>43050</v>
      </c>
      <c r="M9903" t="s">
        <v>43051</v>
      </c>
    </row>
    <row r="9904" spans="1:13">
      <c r="A9904" s="1" t="s">
        <v>11921</v>
      </c>
      <c r="B9904">
        <v>1.4852952283906501E-4</v>
      </c>
      <c r="C9904" s="1">
        <v>3.4855145948034498E-5</v>
      </c>
      <c r="D9904">
        <v>0.96153846153846201</v>
      </c>
      <c r="E9904">
        <v>0.98235294117647098</v>
      </c>
      <c r="F9904">
        <v>0.81213872832369904</v>
      </c>
      <c r="G9904">
        <v>0.95744680851063801</v>
      </c>
      <c r="H9904">
        <v>0.77184466019417497</v>
      </c>
      <c r="I9904">
        <v>0.88888888888888895</v>
      </c>
      <c r="J9904" s="1">
        <v>1</v>
      </c>
      <c r="K9904" t="s">
        <v>23238</v>
      </c>
      <c r="L9904" t="s">
        <v>43052</v>
      </c>
      <c r="M9904" t="s">
        <v>43053</v>
      </c>
    </row>
    <row r="9905" spans="1:13">
      <c r="A9905" s="1" t="s">
        <v>11922</v>
      </c>
      <c r="B9905">
        <v>3.06635135814117E-5</v>
      </c>
      <c r="C9905" s="1">
        <v>3.8169209804584797E-5</v>
      </c>
      <c r="D9905">
        <v>0</v>
      </c>
      <c r="E9905">
        <v>0</v>
      </c>
      <c r="F9905">
        <v>2.06185567010309E-2</v>
      </c>
      <c r="G9905">
        <v>0</v>
      </c>
      <c r="H9905">
        <v>0.163636363636364</v>
      </c>
      <c r="I9905">
        <v>0.02</v>
      </c>
      <c r="J9905" s="1">
        <v>0</v>
      </c>
      <c r="K9905" t="s">
        <v>23237</v>
      </c>
      <c r="L9905" t="s">
        <v>43054</v>
      </c>
      <c r="M9905" t="s">
        <v>43055</v>
      </c>
    </row>
    <row r="9906" spans="1:13">
      <c r="A9906" s="1" t="s">
        <v>11923</v>
      </c>
      <c r="B9906">
        <v>1.26923857853408E-4</v>
      </c>
      <c r="C9906" s="1">
        <v>1.7761026137893301E-4</v>
      </c>
      <c r="D9906">
        <v>0.96875</v>
      </c>
      <c r="E9906">
        <v>0.984375</v>
      </c>
      <c r="F9906">
        <v>0.82564102564102604</v>
      </c>
      <c r="G9906">
        <v>0.99137931034482762</v>
      </c>
      <c r="H9906">
        <v>0.91666666666666674</v>
      </c>
      <c r="I9906">
        <v>0.98</v>
      </c>
      <c r="J9906" s="1">
        <v>1</v>
      </c>
      <c r="K9906" t="s">
        <v>23244</v>
      </c>
      <c r="L9906" t="s">
        <v>43056</v>
      </c>
      <c r="M9906" t="s">
        <v>43057</v>
      </c>
    </row>
    <row r="9907" spans="1:13">
      <c r="A9907" s="1" t="s">
        <v>11924</v>
      </c>
      <c r="B9907">
        <v>1.3576356929115601E-5</v>
      </c>
      <c r="C9907" s="1">
        <v>4.3593776702456301E-6</v>
      </c>
      <c r="D9907">
        <v>0.11363636363636399</v>
      </c>
      <c r="E9907">
        <v>0.19642857142857101</v>
      </c>
      <c r="F9907">
        <v>0.27302631578947401</v>
      </c>
      <c r="G9907">
        <v>1.85185185185185E-2</v>
      </c>
      <c r="H9907">
        <v>0.23033707865168501</v>
      </c>
      <c r="I9907">
        <v>0.125</v>
      </c>
      <c r="J9907" s="1">
        <v>0</v>
      </c>
      <c r="K9907" t="s">
        <v>23239</v>
      </c>
      <c r="L9907" t="s">
        <v>43058</v>
      </c>
      <c r="M9907" t="s">
        <v>43059</v>
      </c>
    </row>
    <row r="9908" spans="1:13">
      <c r="A9908" s="1" t="s">
        <v>11925</v>
      </c>
      <c r="B9908">
        <v>9.3620614763387103E-5</v>
      </c>
      <c r="C9908" s="1">
        <v>6.69397937254512E-5</v>
      </c>
      <c r="D9908">
        <v>0.94230769230769196</v>
      </c>
      <c r="E9908">
        <v>0.69354838709677402</v>
      </c>
      <c r="F9908">
        <v>0.75496688741721896</v>
      </c>
      <c r="G9908">
        <v>0.92500000000000004</v>
      </c>
      <c r="H9908">
        <v>0.62626262626262597</v>
      </c>
      <c r="I9908">
        <v>0.71232876712328796</v>
      </c>
      <c r="J9908" s="1">
        <v>1</v>
      </c>
      <c r="K9908" t="s">
        <v>23238</v>
      </c>
      <c r="L9908" t="s">
        <v>43060</v>
      </c>
      <c r="M9908" t="s">
        <v>43061</v>
      </c>
    </row>
    <row r="9909" spans="1:13">
      <c r="A9909" s="1" t="s">
        <v>11926</v>
      </c>
      <c r="B9909">
        <v>1.6224887981629001E-6</v>
      </c>
      <c r="C9909" s="1">
        <v>5.6012056407305405E-7</v>
      </c>
      <c r="D9909">
        <v>6.25E-2</v>
      </c>
      <c r="E9909">
        <v>8.8541666666666699E-2</v>
      </c>
      <c r="F9909">
        <v>1.35135135135135E-2</v>
      </c>
      <c r="G9909">
        <v>0</v>
      </c>
      <c r="H9909">
        <v>0</v>
      </c>
      <c r="I9909">
        <v>1.85185185185185E-2</v>
      </c>
      <c r="J9909" s="1">
        <v>0</v>
      </c>
      <c r="K9909" t="s">
        <v>23239</v>
      </c>
      <c r="L9909" t="s">
        <v>43062</v>
      </c>
      <c r="M9909" t="s">
        <v>43063</v>
      </c>
    </row>
    <row r="9910" spans="1:13">
      <c r="A9910" s="1" t="s">
        <v>11927</v>
      </c>
      <c r="B9910">
        <v>2.14858261543109E-6</v>
      </c>
      <c r="C9910" s="1">
        <v>2.6234933315784102E-7</v>
      </c>
      <c r="D9910">
        <v>1</v>
      </c>
      <c r="E9910">
        <v>0.96951219512195097</v>
      </c>
      <c r="F9910">
        <v>0.99702380952380998</v>
      </c>
      <c r="G9910">
        <v>1</v>
      </c>
      <c r="H9910">
        <v>1</v>
      </c>
      <c r="I9910">
        <v>1</v>
      </c>
      <c r="J9910" s="1">
        <v>1</v>
      </c>
      <c r="K9910" t="s">
        <v>23238</v>
      </c>
      <c r="L9910" t="s">
        <v>43064</v>
      </c>
      <c r="M9910" t="s">
        <v>43065</v>
      </c>
    </row>
    <row r="9911" spans="1:13">
      <c r="A9911" s="1" t="s">
        <v>11928</v>
      </c>
      <c r="B9911">
        <v>4.46981415678507E-6</v>
      </c>
      <c r="C9911" s="1">
        <v>7.0333290186348098E-6</v>
      </c>
      <c r="D9911">
        <v>0</v>
      </c>
      <c r="E9911">
        <v>0</v>
      </c>
      <c r="F9911">
        <v>0.108695652173913</v>
      </c>
      <c r="G9911">
        <v>0.05</v>
      </c>
      <c r="H9911">
        <v>0.132911392405063</v>
      </c>
      <c r="I9911">
        <v>0.18124999999999999</v>
      </c>
      <c r="J9911" s="1">
        <v>4.5454545454545497E-2</v>
      </c>
      <c r="K9911" t="s">
        <v>23241</v>
      </c>
      <c r="L9911" t="s">
        <v>43066</v>
      </c>
      <c r="M9911" t="s">
        <v>43067</v>
      </c>
    </row>
    <row r="9912" spans="1:13">
      <c r="A9912" s="1" t="s">
        <v>11929</v>
      </c>
      <c r="B9912">
        <v>2.0019563825531599E-4</v>
      </c>
      <c r="C9912" s="1">
        <v>1.0759101634351201E-3</v>
      </c>
      <c r="D9912">
        <v>0.94827586206896597</v>
      </c>
      <c r="E9912">
        <v>0.98913043478260898</v>
      </c>
      <c r="F9912">
        <v>0.61538461538461497</v>
      </c>
      <c r="G9912">
        <v>0.98571428571428599</v>
      </c>
      <c r="H9912">
        <v>0.99082568807339499</v>
      </c>
      <c r="I9912">
        <v>0.96428571428571397</v>
      </c>
      <c r="J9912" s="1" t="s">
        <v>23229</v>
      </c>
      <c r="K9912" t="s">
        <v>23241</v>
      </c>
      <c r="L9912" t="s">
        <v>43068</v>
      </c>
      <c r="M9912" t="s">
        <v>43069</v>
      </c>
    </row>
    <row r="9913" spans="1:13">
      <c r="A9913" s="1" t="s">
        <v>11930</v>
      </c>
      <c r="B9913">
        <v>1.3436966002862799E-5</v>
      </c>
      <c r="C9913" s="1">
        <v>9.0653304686308004E-5</v>
      </c>
      <c r="D9913">
        <v>0.40625</v>
      </c>
      <c r="E9913">
        <v>0.30319148936170198</v>
      </c>
      <c r="F9913">
        <v>0.1875</v>
      </c>
      <c r="G9913">
        <v>0.27586206896551702</v>
      </c>
      <c r="H9913">
        <v>0.232456140350877</v>
      </c>
      <c r="I9913">
        <v>0.29599999999999999</v>
      </c>
      <c r="J9913" s="1">
        <v>4.5454545454545497E-2</v>
      </c>
      <c r="K9913" t="s">
        <v>23238</v>
      </c>
      <c r="L9913" t="s">
        <v>43070</v>
      </c>
      <c r="M9913" t="s">
        <v>43071</v>
      </c>
    </row>
    <row r="9914" spans="1:13">
      <c r="A9914" s="1" t="s">
        <v>11931</v>
      </c>
      <c r="B9914">
        <v>8.4625000855808707E-6</v>
      </c>
      <c r="C9914" s="1">
        <v>2.93593258245574E-7</v>
      </c>
      <c r="D9914">
        <v>0</v>
      </c>
      <c r="E9914">
        <v>0</v>
      </c>
      <c r="F9914">
        <v>0.14583333333333301</v>
      </c>
      <c r="G9914">
        <v>1.7857142857142901E-2</v>
      </c>
      <c r="H9914">
        <v>3.8461538461538498E-2</v>
      </c>
      <c r="I9914">
        <v>8.1081081081081099E-2</v>
      </c>
      <c r="J9914" s="1">
        <v>0</v>
      </c>
      <c r="K9914" t="s">
        <v>23238</v>
      </c>
      <c r="L9914" t="s">
        <v>43072</v>
      </c>
      <c r="M9914" t="s">
        <v>43073</v>
      </c>
    </row>
    <row r="9915" spans="1:13">
      <c r="A9915" s="1" t="s">
        <v>11932</v>
      </c>
      <c r="B9915">
        <v>1.29085261103195E-5</v>
      </c>
      <c r="C9915" s="1">
        <v>6.8886193858857202E-6</v>
      </c>
      <c r="D9915">
        <v>0</v>
      </c>
      <c r="E9915">
        <v>0</v>
      </c>
      <c r="F9915">
        <v>6.3953488372092998E-2</v>
      </c>
      <c r="G9915">
        <v>0</v>
      </c>
      <c r="H9915">
        <v>1.8987341772151899E-2</v>
      </c>
      <c r="I9915">
        <v>0</v>
      </c>
      <c r="J9915" s="1">
        <v>0</v>
      </c>
      <c r="K9915" t="s">
        <v>23241</v>
      </c>
      <c r="L9915" t="s">
        <v>43074</v>
      </c>
      <c r="M9915" t="s">
        <v>43075</v>
      </c>
    </row>
    <row r="9916" spans="1:13">
      <c r="A9916" s="1" t="s">
        <v>11933</v>
      </c>
      <c r="B9916">
        <v>1.2220189541552399E-7</v>
      </c>
      <c r="C9916" s="1">
        <v>5.7952897973823496E-7</v>
      </c>
      <c r="D9916">
        <v>1</v>
      </c>
      <c r="E9916">
        <v>1</v>
      </c>
      <c r="F9916">
        <v>1</v>
      </c>
      <c r="G9916">
        <v>0.56999999999999995</v>
      </c>
      <c r="H9916">
        <v>0.98421052631578898</v>
      </c>
      <c r="I9916">
        <v>0.95161290322580605</v>
      </c>
      <c r="J9916" s="1">
        <v>1</v>
      </c>
      <c r="K9916" t="s">
        <v>23238</v>
      </c>
      <c r="L9916" t="s">
        <v>43076</v>
      </c>
      <c r="M9916" t="s">
        <v>43077</v>
      </c>
    </row>
    <row r="9917" spans="1:13">
      <c r="A9917" s="1" t="s">
        <v>11934</v>
      </c>
      <c r="B9917">
        <v>3.7567169053787899E-6</v>
      </c>
      <c r="C9917" s="1">
        <v>3.9922088706341102E-5</v>
      </c>
      <c r="D9917">
        <v>1</v>
      </c>
      <c r="E9917">
        <v>1</v>
      </c>
      <c r="F9917">
        <v>0.87826086956521698</v>
      </c>
      <c r="G9917">
        <v>1</v>
      </c>
      <c r="H9917">
        <v>0.96842105263157896</v>
      </c>
      <c r="I9917">
        <v>1</v>
      </c>
      <c r="J9917" s="1">
        <v>1</v>
      </c>
      <c r="K9917" t="s">
        <v>23238</v>
      </c>
      <c r="L9917" t="s">
        <v>43078</v>
      </c>
      <c r="M9917" t="s">
        <v>43079</v>
      </c>
    </row>
    <row r="9918" spans="1:13">
      <c r="A9918" s="1" t="s">
        <v>11935</v>
      </c>
      <c r="B9918">
        <v>2.9145990890332802E-5</v>
      </c>
      <c r="C9918" s="1">
        <v>2.8325909810850798E-6</v>
      </c>
      <c r="D9918">
        <v>1</v>
      </c>
      <c r="E9918">
        <v>0.54807692307692302</v>
      </c>
      <c r="F9918">
        <v>0.99006622516556297</v>
      </c>
      <c r="G9918">
        <v>1</v>
      </c>
      <c r="H9918">
        <v>0.98</v>
      </c>
      <c r="I9918">
        <v>0.94736842105263197</v>
      </c>
      <c r="J9918" s="1" t="s">
        <v>23229</v>
      </c>
      <c r="K9918" t="s">
        <v>23240</v>
      </c>
      <c r="L9918" t="s">
        <v>43080</v>
      </c>
      <c r="M9918" t="s">
        <v>43081</v>
      </c>
    </row>
    <row r="9919" spans="1:13">
      <c r="A9919" s="1" t="s">
        <v>11936</v>
      </c>
      <c r="B9919">
        <v>5.1919927775995301E-5</v>
      </c>
      <c r="C9919" s="1">
        <v>3.14611459650868E-6</v>
      </c>
      <c r="D9919">
        <v>0.57142857142857095</v>
      </c>
      <c r="E9919">
        <v>1</v>
      </c>
      <c r="F9919">
        <v>0.96052631578947401</v>
      </c>
      <c r="G9919">
        <v>1</v>
      </c>
      <c r="H9919">
        <v>1</v>
      </c>
      <c r="I9919">
        <v>0.93181818181818199</v>
      </c>
      <c r="J9919" s="1">
        <v>1</v>
      </c>
      <c r="K9919" t="s">
        <v>23239</v>
      </c>
      <c r="L9919" t="s">
        <v>43082</v>
      </c>
      <c r="M9919" t="s">
        <v>43083</v>
      </c>
    </row>
    <row r="9920" spans="1:13">
      <c r="A9920" s="1" t="s">
        <v>11937</v>
      </c>
      <c r="B9920">
        <v>4.1883566378939197E-5</v>
      </c>
      <c r="C9920" s="1">
        <v>6.9706388904465298E-7</v>
      </c>
      <c r="D9920">
        <v>1.5625E-2</v>
      </c>
      <c r="E9920">
        <v>0</v>
      </c>
      <c r="F9920">
        <v>0.36153846153846197</v>
      </c>
      <c r="G9920">
        <v>5.8823529411764698E-2</v>
      </c>
      <c r="H9920">
        <v>0.37037037037037002</v>
      </c>
      <c r="I9920">
        <v>9.8958333333333301E-2</v>
      </c>
      <c r="J9920" s="1">
        <v>0</v>
      </c>
      <c r="K9920" t="s">
        <v>23241</v>
      </c>
      <c r="L9920" t="s">
        <v>43084</v>
      </c>
      <c r="M9920" t="s">
        <v>43085</v>
      </c>
    </row>
    <row r="9921" spans="1:13">
      <c r="A9921" s="1" t="s">
        <v>11938</v>
      </c>
      <c r="B9921">
        <v>5.2332398286621199E-5</v>
      </c>
      <c r="C9921" s="1">
        <v>9.8710084813913198E-5</v>
      </c>
      <c r="D9921">
        <v>0.61111111111111105</v>
      </c>
      <c r="E9921">
        <v>0.65243902439024404</v>
      </c>
      <c r="F9921">
        <v>0.98905109489051102</v>
      </c>
      <c r="G9921">
        <v>1</v>
      </c>
      <c r="H9921">
        <v>1</v>
      </c>
      <c r="I9921">
        <v>1</v>
      </c>
      <c r="J9921" s="1">
        <v>1</v>
      </c>
      <c r="K9921" t="s">
        <v>23238</v>
      </c>
      <c r="L9921" t="s">
        <v>43086</v>
      </c>
      <c r="M9921" t="s">
        <v>43087</v>
      </c>
    </row>
    <row r="9922" spans="1:13">
      <c r="A9922" s="1" t="s">
        <v>11939</v>
      </c>
      <c r="B9922">
        <v>1.88829120659172E-5</v>
      </c>
      <c r="C9922" s="1">
        <v>1.16467398403547E-5</v>
      </c>
      <c r="D9922">
        <v>0</v>
      </c>
      <c r="E9922">
        <v>0</v>
      </c>
      <c r="F9922">
        <v>0.10904255319148901</v>
      </c>
      <c r="G9922">
        <v>1.16279069767442E-2</v>
      </c>
      <c r="H9922">
        <v>0.10952380952381</v>
      </c>
      <c r="I9922">
        <v>2.7522935779816501E-2</v>
      </c>
      <c r="J9922" s="1" t="s">
        <v>23229</v>
      </c>
      <c r="K9922" t="s">
        <v>23242</v>
      </c>
      <c r="L9922" t="s">
        <v>43088</v>
      </c>
      <c r="M9922" t="s">
        <v>43089</v>
      </c>
    </row>
    <row r="9923" spans="1:13">
      <c r="A9923" s="1" t="s">
        <v>11940</v>
      </c>
      <c r="B9923">
        <v>1.6634328136977601E-6</v>
      </c>
      <c r="C9923" s="1">
        <v>6.5040389441138703E-8</v>
      </c>
      <c r="D9923">
        <v>0</v>
      </c>
      <c r="E9923">
        <v>0</v>
      </c>
      <c r="F9923">
        <v>0</v>
      </c>
      <c r="G9923">
        <v>0.14772727272727301</v>
      </c>
      <c r="H9923">
        <v>1.5151515151515201E-2</v>
      </c>
      <c r="I9923">
        <v>7.4999999999999997E-2</v>
      </c>
      <c r="J9923" s="1" t="s">
        <v>23229</v>
      </c>
      <c r="K9923" t="s">
        <v>23241</v>
      </c>
      <c r="L9923" t="s">
        <v>43090</v>
      </c>
      <c r="M9923" t="s">
        <v>43091</v>
      </c>
    </row>
    <row r="9924" spans="1:13">
      <c r="A9924" s="1" t="s">
        <v>11941</v>
      </c>
      <c r="B9924">
        <v>1.1141207314416401E-5</v>
      </c>
      <c r="C9924" s="1">
        <v>1.31068642789797E-5</v>
      </c>
      <c r="D9924">
        <v>0.21153846153846201</v>
      </c>
      <c r="E9924">
        <v>0.41304347826087001</v>
      </c>
      <c r="F9924">
        <v>5.9405940594059403E-2</v>
      </c>
      <c r="G9924">
        <v>0</v>
      </c>
      <c r="H9924">
        <v>4.6153846153846198E-2</v>
      </c>
      <c r="I9924">
        <v>5.2631578947368397E-2</v>
      </c>
      <c r="J9924" s="1" t="s">
        <v>23229</v>
      </c>
      <c r="K9924" t="s">
        <v>23238</v>
      </c>
      <c r="L9924" t="s">
        <v>43092</v>
      </c>
      <c r="M9924" t="s">
        <v>43093</v>
      </c>
    </row>
    <row r="9925" spans="1:13">
      <c r="A9925" s="1" t="s">
        <v>11942</v>
      </c>
      <c r="B9925">
        <v>1.1600879162314599E-6</v>
      </c>
      <c r="C9925" s="1">
        <v>3.6839576649951199E-8</v>
      </c>
      <c r="D9925">
        <v>0.98387096774193505</v>
      </c>
      <c r="E9925">
        <v>1</v>
      </c>
      <c r="F9925">
        <v>1</v>
      </c>
      <c r="G9925">
        <v>0.67441860465116299</v>
      </c>
      <c r="H9925">
        <v>0.99553571428571397</v>
      </c>
      <c r="I9925">
        <v>0.95360824742268002</v>
      </c>
      <c r="J9925" s="1" t="s">
        <v>23229</v>
      </c>
      <c r="K9925" t="s">
        <v>23237</v>
      </c>
      <c r="L9925" t="s">
        <v>43094</v>
      </c>
      <c r="M9925" t="s">
        <v>43095</v>
      </c>
    </row>
    <row r="9926" spans="1:13">
      <c r="A9926" s="1" t="s">
        <v>11943</v>
      </c>
      <c r="B9926">
        <v>3.2396385837285E-5</v>
      </c>
      <c r="C9926" s="1">
        <v>5.4073789016262803E-5</v>
      </c>
      <c r="D9926">
        <v>0</v>
      </c>
      <c r="E9926">
        <v>0</v>
      </c>
      <c r="F9926">
        <v>0.17692307692307699</v>
      </c>
      <c r="G9926">
        <v>1.72413793103448E-2</v>
      </c>
      <c r="H9926">
        <v>0.11607142857142901</v>
      </c>
      <c r="I9926">
        <v>8.1300813008130107E-3</v>
      </c>
      <c r="J9926" s="1">
        <v>0</v>
      </c>
      <c r="K9926" t="s">
        <v>23241</v>
      </c>
      <c r="L9926" t="s">
        <v>43096</v>
      </c>
      <c r="M9926" t="s">
        <v>43097</v>
      </c>
    </row>
    <row r="9927" spans="1:13">
      <c r="A9927" s="1" t="s">
        <v>11944</v>
      </c>
      <c r="B9927">
        <v>1.3184316566525501E-4</v>
      </c>
      <c r="C9927" s="1">
        <v>4.3577670606860102E-4</v>
      </c>
      <c r="D9927">
        <v>0</v>
      </c>
      <c r="E9927">
        <v>1.05263157894737E-2</v>
      </c>
      <c r="F9927">
        <v>0.36923076923076897</v>
      </c>
      <c r="G9927">
        <v>1.72413793103448E-2</v>
      </c>
      <c r="H9927">
        <v>0.1875</v>
      </c>
      <c r="I9927">
        <v>2.4390243902439001E-2</v>
      </c>
      <c r="J9927" s="1">
        <v>0</v>
      </c>
      <c r="K9927" t="s">
        <v>23238</v>
      </c>
      <c r="L9927" t="s">
        <v>43098</v>
      </c>
      <c r="M9927" t="s">
        <v>43099</v>
      </c>
    </row>
    <row r="9928" spans="1:13">
      <c r="A9928" s="1" t="s">
        <v>11945</v>
      </c>
      <c r="B9928">
        <v>6.2950581395161704E-7</v>
      </c>
      <c r="C9928" s="1">
        <v>9.7314928520543493E-7</v>
      </c>
      <c r="D9928">
        <v>0.96</v>
      </c>
      <c r="E9928">
        <v>0.84057971014492705</v>
      </c>
      <c r="F9928">
        <v>0.99115044247787598</v>
      </c>
      <c r="G9928">
        <v>0.98979591836734704</v>
      </c>
      <c r="H9928">
        <v>1</v>
      </c>
      <c r="I9928">
        <v>0.97807017543859698</v>
      </c>
      <c r="J9928" s="1">
        <v>0.95454545454545503</v>
      </c>
      <c r="K9928" t="s">
        <v>23237</v>
      </c>
      <c r="L9928" t="s">
        <v>43100</v>
      </c>
      <c r="M9928" t="s">
        <v>43101</v>
      </c>
    </row>
    <row r="9929" spans="1:13">
      <c r="A9929" s="1" t="s">
        <v>11946</v>
      </c>
      <c r="B9929">
        <v>1.97678584086885E-8</v>
      </c>
      <c r="C9929" s="1">
        <v>2.1848096744023902E-6</v>
      </c>
      <c r="D9929">
        <v>0.81034482758620696</v>
      </c>
      <c r="E9929">
        <v>0.97222222222222199</v>
      </c>
      <c r="F9929">
        <v>1</v>
      </c>
      <c r="G9929">
        <v>1</v>
      </c>
      <c r="H9929">
        <v>0.993506493506494</v>
      </c>
      <c r="I9929">
        <v>0.94</v>
      </c>
      <c r="J9929" s="1">
        <v>0</v>
      </c>
      <c r="K9929" t="s">
        <v>23242</v>
      </c>
      <c r="L9929" t="s">
        <v>43102</v>
      </c>
      <c r="M9929" t="s">
        <v>43103</v>
      </c>
    </row>
    <row r="9930" spans="1:13">
      <c r="A9930" s="1" t="s">
        <v>11947</v>
      </c>
      <c r="B9930">
        <v>6.1959236832044096E-4</v>
      </c>
      <c r="C9930" s="1">
        <v>4.1606593088233601E-6</v>
      </c>
      <c r="D9930">
        <v>0.60344827586206895</v>
      </c>
      <c r="E9930">
        <v>0.84269662921348298</v>
      </c>
      <c r="F9930">
        <v>0.59090909090909105</v>
      </c>
      <c r="G9930">
        <v>0.91176470588235303</v>
      </c>
      <c r="H9930">
        <v>0.71</v>
      </c>
      <c r="I9930">
        <v>0.61792452830188704</v>
      </c>
      <c r="J9930" s="1">
        <v>1</v>
      </c>
      <c r="K9930" t="s">
        <v>23238</v>
      </c>
      <c r="L9930" t="s">
        <v>43104</v>
      </c>
      <c r="M9930" t="s">
        <v>43105</v>
      </c>
    </row>
    <row r="9931" spans="1:13">
      <c r="A9931" s="1" t="s">
        <v>11948</v>
      </c>
      <c r="B9931">
        <v>1.8392789497091701E-9</v>
      </c>
      <c r="C9931" s="1">
        <v>1.6496924718451501E-7</v>
      </c>
      <c r="D9931">
        <v>1</v>
      </c>
      <c r="E9931">
        <v>1</v>
      </c>
      <c r="F9931">
        <v>1</v>
      </c>
      <c r="G9931">
        <v>0.82692307692307698</v>
      </c>
      <c r="H9931">
        <v>1</v>
      </c>
      <c r="I9931">
        <v>0.92307692307692302</v>
      </c>
      <c r="J9931" s="1">
        <v>1</v>
      </c>
      <c r="K9931" t="s">
        <v>23239</v>
      </c>
      <c r="L9931" t="s">
        <v>43106</v>
      </c>
      <c r="M9931" t="s">
        <v>43107</v>
      </c>
    </row>
    <row r="9932" spans="1:13">
      <c r="A9932" s="1" t="s">
        <v>11949</v>
      </c>
      <c r="B9932">
        <v>7.0632598891770795E-5</v>
      </c>
      <c r="C9932" s="1">
        <v>2.38849018510094E-6</v>
      </c>
      <c r="D9932">
        <v>0.46875</v>
      </c>
      <c r="E9932">
        <v>0.31874999999999998</v>
      </c>
      <c r="F9932">
        <v>0.30536912751677903</v>
      </c>
      <c r="G9932">
        <v>0.578125</v>
      </c>
      <c r="H9932">
        <v>0.32432432432432401</v>
      </c>
      <c r="I9932">
        <v>0.452380952380952</v>
      </c>
      <c r="J9932" s="1">
        <v>0.8</v>
      </c>
      <c r="K9932" t="s">
        <v>23238</v>
      </c>
      <c r="L9932" t="s">
        <v>43108</v>
      </c>
      <c r="M9932" t="s">
        <v>43109</v>
      </c>
    </row>
    <row r="9933" spans="1:13">
      <c r="A9933" s="1" t="s">
        <v>11950</v>
      </c>
      <c r="B9933">
        <v>3.708073701931E-5</v>
      </c>
      <c r="C9933" s="1">
        <v>1.8167397634352901E-6</v>
      </c>
      <c r="D9933">
        <v>0.71052631578947401</v>
      </c>
      <c r="E9933">
        <v>1</v>
      </c>
      <c r="F9933">
        <v>0.89215686274509798</v>
      </c>
      <c r="G9933">
        <v>1</v>
      </c>
      <c r="H9933">
        <v>0.96621621621621601</v>
      </c>
      <c r="I9933">
        <v>1</v>
      </c>
      <c r="J9933" s="1">
        <v>1</v>
      </c>
      <c r="K9933" t="s">
        <v>23237</v>
      </c>
      <c r="L9933" t="s">
        <v>43110</v>
      </c>
      <c r="M9933" t="s">
        <v>43111</v>
      </c>
    </row>
    <row r="9934" spans="1:13">
      <c r="A9934" s="1" t="s">
        <v>11951</v>
      </c>
      <c r="B9934">
        <v>2.11467338670933E-6</v>
      </c>
      <c r="C9934" s="1">
        <v>4.1774173534172702E-6</v>
      </c>
      <c r="D9934">
        <v>1.6129032258064498E-2</v>
      </c>
      <c r="E9934">
        <v>0</v>
      </c>
      <c r="F9934">
        <v>1.8716577540106999E-2</v>
      </c>
      <c r="G9934">
        <v>2.7272727272727299E-2</v>
      </c>
      <c r="H9934">
        <v>3.5714285714285698E-2</v>
      </c>
      <c r="I9934">
        <v>3.4482758620689703E-2</v>
      </c>
      <c r="J9934" s="1">
        <v>0</v>
      </c>
      <c r="K9934" t="s">
        <v>23241</v>
      </c>
      <c r="L9934" t="s">
        <v>43112</v>
      </c>
      <c r="M9934" t="s">
        <v>43113</v>
      </c>
    </row>
    <row r="9935" spans="1:13">
      <c r="A9935" s="1" t="s">
        <v>11952</v>
      </c>
      <c r="B9935">
        <v>1.0667273488718E-9</v>
      </c>
      <c r="C9935" s="1">
        <v>4.3438171099846801E-8</v>
      </c>
      <c r="D9935">
        <v>0</v>
      </c>
      <c r="E9935">
        <v>0</v>
      </c>
      <c r="F9935">
        <v>2.7624309392265201E-3</v>
      </c>
      <c r="G9935">
        <v>0</v>
      </c>
      <c r="H9935">
        <v>0</v>
      </c>
      <c r="I9935">
        <v>0</v>
      </c>
      <c r="J9935" s="1">
        <v>0</v>
      </c>
      <c r="K9935" t="s">
        <v>23241</v>
      </c>
      <c r="L9935" t="s">
        <v>43114</v>
      </c>
      <c r="M9935" t="s">
        <v>43115</v>
      </c>
    </row>
    <row r="9936" spans="1:13">
      <c r="A9936" s="1" t="s">
        <v>11953</v>
      </c>
      <c r="B9936">
        <v>3.8783196432713002E-5</v>
      </c>
      <c r="C9936" s="1">
        <v>2.9622740403545202E-5</v>
      </c>
      <c r="D9936">
        <v>0.703125</v>
      </c>
      <c r="E9936">
        <v>0.96808510638297895</v>
      </c>
      <c r="F9936">
        <v>0.94970414201183395</v>
      </c>
      <c r="G9936">
        <v>1</v>
      </c>
      <c r="H9936">
        <v>0.91228070175438603</v>
      </c>
      <c r="I9936">
        <v>0.88095238095238104</v>
      </c>
      <c r="J9936" s="1">
        <v>1</v>
      </c>
      <c r="K9936" t="s">
        <v>23238</v>
      </c>
      <c r="L9936" t="s">
        <v>43116</v>
      </c>
      <c r="M9936" t="s">
        <v>43117</v>
      </c>
    </row>
    <row r="9937" spans="1:13">
      <c r="A9937" s="1" t="s">
        <v>11954</v>
      </c>
      <c r="B9937">
        <v>3.4575503878232598E-7</v>
      </c>
      <c r="C9937" s="1">
        <v>2.08328611976801E-8</v>
      </c>
      <c r="D9937">
        <v>0</v>
      </c>
      <c r="E9937">
        <v>0</v>
      </c>
      <c r="F9937">
        <v>0</v>
      </c>
      <c r="G9937">
        <v>0.23684210526315799</v>
      </c>
      <c r="H9937">
        <v>0</v>
      </c>
      <c r="I9937">
        <v>1.13636363636364E-2</v>
      </c>
      <c r="J9937" s="1">
        <v>0</v>
      </c>
      <c r="K9937" t="s">
        <v>23242</v>
      </c>
      <c r="L9937" t="s">
        <v>43118</v>
      </c>
      <c r="M9937" t="s">
        <v>43119</v>
      </c>
    </row>
    <row r="9938" spans="1:13">
      <c r="A9938" s="1" t="s">
        <v>11955</v>
      </c>
      <c r="B9938">
        <v>3.68401200198283E-7</v>
      </c>
      <c r="C9938" s="1">
        <v>6.5440173171649897E-6</v>
      </c>
      <c r="D9938">
        <v>1</v>
      </c>
      <c r="E9938">
        <v>1</v>
      </c>
      <c r="F9938">
        <v>0.997435897435897</v>
      </c>
      <c r="G9938">
        <v>0.68965517241379304</v>
      </c>
      <c r="H9938">
        <v>0.97807017543859698</v>
      </c>
      <c r="I9938">
        <v>0.95081967213114704</v>
      </c>
      <c r="J9938" s="1">
        <v>1</v>
      </c>
      <c r="K9938" t="s">
        <v>23238</v>
      </c>
      <c r="L9938" t="s">
        <v>43120</v>
      </c>
      <c r="M9938" t="s">
        <v>43121</v>
      </c>
    </row>
    <row r="9939" spans="1:13">
      <c r="A9939" s="1" t="s">
        <v>11956</v>
      </c>
      <c r="B9939">
        <v>2.3293259000604199E-5</v>
      </c>
      <c r="C9939" s="1">
        <v>1.5837852439785901E-5</v>
      </c>
      <c r="D9939">
        <v>7.1428571428571397E-2</v>
      </c>
      <c r="E9939">
        <v>5.5555555555555601E-2</v>
      </c>
      <c r="F9939">
        <v>7.09219858156028E-3</v>
      </c>
      <c r="G9939">
        <v>0.43243243243243201</v>
      </c>
      <c r="H9939">
        <v>7.3033707865168496E-2</v>
      </c>
      <c r="I9939">
        <v>0.238461538461538</v>
      </c>
      <c r="J9939" s="1" t="s">
        <v>23229</v>
      </c>
      <c r="K9939" t="s">
        <v>23237</v>
      </c>
      <c r="L9939" t="s">
        <v>43122</v>
      </c>
      <c r="M9939" t="s">
        <v>43123</v>
      </c>
    </row>
    <row r="9940" spans="1:13">
      <c r="A9940" s="1" t="s">
        <v>11957</v>
      </c>
      <c r="B9940">
        <v>1.0370220787352601E-5</v>
      </c>
      <c r="C9940" s="1">
        <v>1.5706133159460599E-5</v>
      </c>
      <c r="D9940">
        <v>0</v>
      </c>
      <c r="E9940">
        <v>0</v>
      </c>
      <c r="F9940">
        <v>0.80459770114942497</v>
      </c>
      <c r="G9940">
        <v>0.33333333333333298</v>
      </c>
      <c r="H9940">
        <v>0.88372093023255804</v>
      </c>
      <c r="I9940">
        <v>5.5555555555555601E-2</v>
      </c>
      <c r="J9940" s="1">
        <v>0</v>
      </c>
      <c r="K9940" t="s">
        <v>23242</v>
      </c>
      <c r="L9940" t="s">
        <v>43124</v>
      </c>
      <c r="M9940" t="s">
        <v>43125</v>
      </c>
    </row>
    <row r="9941" spans="1:13">
      <c r="A9941" s="1" t="s">
        <v>11958</v>
      </c>
      <c r="B9941">
        <v>2.4404152583239099E-5</v>
      </c>
      <c r="C9941" s="1">
        <v>1.57869159442076E-6</v>
      </c>
      <c r="D9941">
        <v>8.6206896551724102E-2</v>
      </c>
      <c r="E9941">
        <v>0</v>
      </c>
      <c r="F9941">
        <v>8.4033613445378096E-3</v>
      </c>
      <c r="G9941">
        <v>0</v>
      </c>
      <c r="H9941">
        <v>3.4883720930232599E-2</v>
      </c>
      <c r="I9941">
        <v>2.27272727272727E-2</v>
      </c>
      <c r="J9941" s="1" t="s">
        <v>23229</v>
      </c>
      <c r="K9941" t="s">
        <v>23241</v>
      </c>
      <c r="L9941" t="s">
        <v>43126</v>
      </c>
      <c r="M9941" t="s">
        <v>43127</v>
      </c>
    </row>
    <row r="9942" spans="1:13">
      <c r="A9942" s="1" t="s">
        <v>11959</v>
      </c>
      <c r="B9942">
        <v>8.69524167315936E-6</v>
      </c>
      <c r="C9942" s="1">
        <v>7.8086114194763299E-6</v>
      </c>
      <c r="D9942">
        <v>0.94642857142857095</v>
      </c>
      <c r="E9942">
        <v>1</v>
      </c>
      <c r="F9942">
        <v>0.88888888888888895</v>
      </c>
      <c r="G9942">
        <v>1</v>
      </c>
      <c r="H9942">
        <v>1</v>
      </c>
      <c r="I9942">
        <v>1</v>
      </c>
      <c r="J9942" s="1" t="s">
        <v>23229</v>
      </c>
      <c r="K9942" t="s">
        <v>23238</v>
      </c>
      <c r="L9942" t="s">
        <v>43128</v>
      </c>
      <c r="M9942" t="s">
        <v>43129</v>
      </c>
    </row>
    <row r="9943" spans="1:13">
      <c r="A9943" s="1" t="s">
        <v>11960</v>
      </c>
      <c r="B9943">
        <v>4.21798621246039E-6</v>
      </c>
      <c r="C9943" s="1">
        <v>2.9543732545521899E-6</v>
      </c>
      <c r="D9943">
        <v>0.70689655172413801</v>
      </c>
      <c r="E9943">
        <v>0.92073170731707299</v>
      </c>
      <c r="F9943">
        <v>0.90967741935483903</v>
      </c>
      <c r="G9943">
        <v>0.96341463414634099</v>
      </c>
      <c r="H9943">
        <v>0.91954022988505701</v>
      </c>
      <c r="I9943">
        <v>0.89506172839506204</v>
      </c>
      <c r="J9943" s="1">
        <v>1</v>
      </c>
      <c r="K9943" t="s">
        <v>23240</v>
      </c>
      <c r="L9943" t="s">
        <v>43130</v>
      </c>
      <c r="M9943" t="s">
        <v>43131</v>
      </c>
    </row>
    <row r="9944" spans="1:13">
      <c r="A9944" s="1" t="s">
        <v>11961</v>
      </c>
      <c r="B9944">
        <v>7.3379391910123606E-5</v>
      </c>
      <c r="C9944" s="1">
        <v>6.1932574859387398E-6</v>
      </c>
      <c r="D9944">
        <v>0.77419354838709697</v>
      </c>
      <c r="E9944">
        <v>0.78048780487804903</v>
      </c>
      <c r="F9944">
        <v>0.86513157894736803</v>
      </c>
      <c r="G9944">
        <v>1</v>
      </c>
      <c r="H9944">
        <v>0.79605263157894701</v>
      </c>
      <c r="I9944">
        <v>0.97297297297297303</v>
      </c>
      <c r="J9944" s="1">
        <v>1</v>
      </c>
      <c r="K9944" t="s">
        <v>23241</v>
      </c>
      <c r="L9944" t="s">
        <v>43132</v>
      </c>
      <c r="M9944" t="s">
        <v>43133</v>
      </c>
    </row>
    <row r="9945" spans="1:13">
      <c r="A9945" s="1" t="s">
        <v>11962</v>
      </c>
      <c r="B9945">
        <v>2.0684904275003099E-7</v>
      </c>
      <c r="C9945" s="1">
        <v>7.2974241993856599E-9</v>
      </c>
      <c r="D9945">
        <v>1</v>
      </c>
      <c r="E9945">
        <v>0.94230769230769196</v>
      </c>
      <c r="F9945">
        <v>1</v>
      </c>
      <c r="G9945">
        <v>1</v>
      </c>
      <c r="H9945">
        <v>1</v>
      </c>
      <c r="I9945">
        <v>1</v>
      </c>
      <c r="J9945" s="1">
        <v>1</v>
      </c>
      <c r="K9945" t="s">
        <v>23238</v>
      </c>
      <c r="L9945" t="s">
        <v>43134</v>
      </c>
      <c r="M9945" t="s">
        <v>43135</v>
      </c>
    </row>
    <row r="9946" spans="1:13">
      <c r="A9946" s="1" t="s">
        <v>11963</v>
      </c>
      <c r="B9946">
        <v>3.5118665314242399E-6</v>
      </c>
      <c r="C9946" s="1">
        <v>3.9319750826718096E-6</v>
      </c>
      <c r="D9946">
        <v>0</v>
      </c>
      <c r="E9946">
        <v>0</v>
      </c>
      <c r="F9946">
        <v>5.1813471502590702E-3</v>
      </c>
      <c r="G9946">
        <v>0</v>
      </c>
      <c r="H9946">
        <v>9.6153846153846194E-3</v>
      </c>
      <c r="I9946">
        <v>0.15217391304347799</v>
      </c>
      <c r="J9946" s="1">
        <v>0.90909090909090895</v>
      </c>
      <c r="K9946" t="s">
        <v>23240</v>
      </c>
      <c r="L9946" t="s">
        <v>43136</v>
      </c>
      <c r="M9946" t="s">
        <v>43137</v>
      </c>
    </row>
    <row r="9947" spans="1:13">
      <c r="A9947" s="1" t="s">
        <v>11964</v>
      </c>
      <c r="B9947">
        <v>2.1931116276178901E-7</v>
      </c>
      <c r="C9947" s="1">
        <v>2.0962269470286E-6</v>
      </c>
      <c r="D9947">
        <v>1.6129032258064498E-2</v>
      </c>
      <c r="E9947">
        <v>5.31914893617021E-3</v>
      </c>
      <c r="F9947">
        <v>0</v>
      </c>
      <c r="G9947">
        <v>0</v>
      </c>
      <c r="H9947">
        <v>5.2083333333333296E-3</v>
      </c>
      <c r="I9947">
        <v>0</v>
      </c>
      <c r="J9947" s="1">
        <v>0.31818181818181801</v>
      </c>
      <c r="K9947" t="s">
        <v>23238</v>
      </c>
      <c r="L9947" t="s">
        <v>43138</v>
      </c>
      <c r="M9947" t="s">
        <v>43139</v>
      </c>
    </row>
    <row r="9948" spans="1:13">
      <c r="A9948" s="1" t="s">
        <v>11965</v>
      </c>
      <c r="B9948">
        <v>1.2384251174569E-5</v>
      </c>
      <c r="C9948" s="1">
        <v>3.7441280435642502E-6</v>
      </c>
      <c r="D9948">
        <v>0.18333333333333299</v>
      </c>
      <c r="E9948">
        <v>7.9545454545454503E-2</v>
      </c>
      <c r="F9948">
        <v>2.1739130434782601E-2</v>
      </c>
      <c r="G9948">
        <v>0</v>
      </c>
      <c r="H9948">
        <v>5.8139534883720903E-3</v>
      </c>
      <c r="I9948">
        <v>0</v>
      </c>
      <c r="J9948" s="1" t="s">
        <v>23229</v>
      </c>
      <c r="K9948" t="s">
        <v>23238</v>
      </c>
      <c r="L9948" t="s">
        <v>43140</v>
      </c>
      <c r="M9948" t="s">
        <v>43141</v>
      </c>
    </row>
    <row r="9949" spans="1:13">
      <c r="A9949" s="1" t="s">
        <v>11966</v>
      </c>
      <c r="B9949">
        <v>7.4677618637415595E-7</v>
      </c>
      <c r="C9949" s="1">
        <v>2.2472806014695399E-6</v>
      </c>
      <c r="D9949">
        <v>1</v>
      </c>
      <c r="E9949">
        <v>1</v>
      </c>
      <c r="F9949">
        <v>0.99137931034482796</v>
      </c>
      <c r="G9949">
        <v>0.53846153846153799</v>
      </c>
      <c r="H9949">
        <v>0.94642857142857095</v>
      </c>
      <c r="I9949">
        <v>0.69642857142857095</v>
      </c>
      <c r="J9949" s="1" t="s">
        <v>23229</v>
      </c>
      <c r="K9949" t="s">
        <v>23241</v>
      </c>
      <c r="L9949" t="s">
        <v>43142</v>
      </c>
      <c r="M9949" t="s">
        <v>43143</v>
      </c>
    </row>
    <row r="9950" spans="1:13">
      <c r="A9950" s="1" t="s">
        <v>11967</v>
      </c>
      <c r="B9950">
        <v>2.9655173336565599E-8</v>
      </c>
      <c r="C9950" s="1">
        <v>8.8287320357214698E-7</v>
      </c>
      <c r="D9950">
        <v>1.5625E-2</v>
      </c>
      <c r="E9950">
        <v>0</v>
      </c>
      <c r="F9950">
        <v>0</v>
      </c>
      <c r="G9950">
        <v>0</v>
      </c>
      <c r="H9950">
        <v>0.01</v>
      </c>
      <c r="I9950">
        <v>9.8039215686274508E-3</v>
      </c>
      <c r="J9950" s="1">
        <v>1</v>
      </c>
      <c r="K9950" t="s">
        <v>23241</v>
      </c>
      <c r="L9950" t="s">
        <v>43144</v>
      </c>
      <c r="M9950" t="s">
        <v>43145</v>
      </c>
    </row>
    <row r="9951" spans="1:13">
      <c r="A9951" s="1" t="s">
        <v>11968</v>
      </c>
      <c r="B9951">
        <v>8.8381862730407597E-7</v>
      </c>
      <c r="C9951" s="1">
        <v>1.7804946133199701E-5</v>
      </c>
      <c r="D9951">
        <v>0.95652173913043503</v>
      </c>
      <c r="E9951">
        <v>1</v>
      </c>
      <c r="F9951">
        <v>1</v>
      </c>
      <c r="G9951">
        <v>0.85</v>
      </c>
      <c r="H9951">
        <v>0.94318181818181801</v>
      </c>
      <c r="I9951">
        <v>0.95098039215686303</v>
      </c>
      <c r="J9951" s="1" t="s">
        <v>23229</v>
      </c>
      <c r="K9951" t="s">
        <v>23239</v>
      </c>
      <c r="L9951" t="s">
        <v>43146</v>
      </c>
      <c r="M9951" t="s">
        <v>43147</v>
      </c>
    </row>
    <row r="9952" spans="1:13">
      <c r="A9952" s="1" t="s">
        <v>11969</v>
      </c>
      <c r="B9952">
        <v>1.40963098563917E-8</v>
      </c>
      <c r="C9952" s="1">
        <v>7.4502414189057996E-6</v>
      </c>
      <c r="D9952">
        <v>0</v>
      </c>
      <c r="E9952">
        <v>0</v>
      </c>
      <c r="F9952">
        <v>2.7932960893854702E-3</v>
      </c>
      <c r="G9952">
        <v>0.27678571428571402</v>
      </c>
      <c r="H9952">
        <v>0</v>
      </c>
      <c r="I9952">
        <v>0.11224489795918401</v>
      </c>
      <c r="J9952" s="1">
        <v>0</v>
      </c>
      <c r="K9952" t="s">
        <v>23241</v>
      </c>
      <c r="L9952" t="s">
        <v>43148</v>
      </c>
      <c r="M9952" t="s">
        <v>43149</v>
      </c>
    </row>
    <row r="9953" spans="1:13">
      <c r="A9953" s="1" t="s">
        <v>11970</v>
      </c>
      <c r="B9953">
        <v>2.8353987192967501E-6</v>
      </c>
      <c r="C9953" s="1">
        <v>8.5504833167101903E-7</v>
      </c>
      <c r="D9953">
        <v>0.21875</v>
      </c>
      <c r="E9953">
        <v>0.119791666666667</v>
      </c>
      <c r="F9953">
        <v>0.19587628865979401</v>
      </c>
      <c r="G9953">
        <v>6.0344827586206899E-2</v>
      </c>
      <c r="H9953">
        <v>0.140350877192982</v>
      </c>
      <c r="I9953">
        <v>0.13200000000000001</v>
      </c>
      <c r="J9953" s="1">
        <v>0</v>
      </c>
      <c r="K9953" t="s">
        <v>23241</v>
      </c>
      <c r="L9953" t="s">
        <v>43150</v>
      </c>
      <c r="M9953" t="s">
        <v>43151</v>
      </c>
    </row>
    <row r="9954" spans="1:13">
      <c r="A9954" s="1" t="s">
        <v>11971</v>
      </c>
      <c r="B9954">
        <v>1.9756684098712598E-6</v>
      </c>
      <c r="C9954" s="1">
        <v>9.2932241413829398E-6</v>
      </c>
      <c r="D9954">
        <v>0.91935483870967705</v>
      </c>
      <c r="E9954">
        <v>1</v>
      </c>
      <c r="F9954">
        <v>0.985119047619048</v>
      </c>
      <c r="G9954">
        <v>0.98</v>
      </c>
      <c r="H9954">
        <v>0.97368421052631604</v>
      </c>
      <c r="I9954">
        <v>0.94444444444444398</v>
      </c>
      <c r="J9954" s="1">
        <v>1</v>
      </c>
      <c r="K9954" t="s">
        <v>23238</v>
      </c>
      <c r="L9954" t="s">
        <v>43152</v>
      </c>
      <c r="M9954" t="s">
        <v>43153</v>
      </c>
    </row>
    <row r="9955" spans="1:13">
      <c r="A9955" s="1" t="s">
        <v>11972</v>
      </c>
      <c r="B9955">
        <v>4.9441658268561E-6</v>
      </c>
      <c r="C9955" s="1">
        <v>9.8074025005253993E-9</v>
      </c>
      <c r="D9955">
        <v>4.6875E-2</v>
      </c>
      <c r="E9955">
        <v>0.10106382978723399</v>
      </c>
      <c r="F9955">
        <v>2.5641025641025602E-3</v>
      </c>
      <c r="G9955">
        <v>2.6785714285714302E-2</v>
      </c>
      <c r="H9955">
        <v>2.1929824561403501E-2</v>
      </c>
      <c r="I9955">
        <v>0.13793103448275901</v>
      </c>
      <c r="J9955" s="1">
        <v>0</v>
      </c>
      <c r="K9955" t="s">
        <v>23242</v>
      </c>
      <c r="L9955" t="s">
        <v>43154</v>
      </c>
      <c r="M9955" t="s">
        <v>43155</v>
      </c>
    </row>
    <row r="9956" spans="1:13">
      <c r="A9956" s="1" t="s">
        <v>11973</v>
      </c>
      <c r="B9956">
        <v>3.6417423958602901E-4</v>
      </c>
      <c r="C9956" s="1">
        <v>6.8793800266370796E-6</v>
      </c>
      <c r="D9956">
        <v>1</v>
      </c>
      <c r="E9956">
        <v>9.0909090909090898E-2</v>
      </c>
      <c r="F9956">
        <v>0.99645390070922002</v>
      </c>
      <c r="G9956">
        <v>1</v>
      </c>
      <c r="H9956">
        <v>0.99019607843137303</v>
      </c>
      <c r="I9956">
        <v>1</v>
      </c>
      <c r="J9956" s="1">
        <v>1</v>
      </c>
      <c r="K9956" t="s">
        <v>23241</v>
      </c>
      <c r="L9956" t="s">
        <v>43156</v>
      </c>
      <c r="M9956" t="s">
        <v>43157</v>
      </c>
    </row>
    <row r="9957" spans="1:13">
      <c r="A9957" s="1" t="s">
        <v>11974</v>
      </c>
      <c r="B9957">
        <v>2.0801106568165801E-5</v>
      </c>
      <c r="C9957" s="1">
        <v>4.6258318310156401E-5</v>
      </c>
      <c r="D9957">
        <v>1</v>
      </c>
      <c r="E9957">
        <v>0.98780487804878003</v>
      </c>
      <c r="F9957">
        <v>0.93714285714285706</v>
      </c>
      <c r="G9957">
        <v>1</v>
      </c>
      <c r="H9957">
        <v>0.98969072164948502</v>
      </c>
      <c r="I9957">
        <v>1</v>
      </c>
      <c r="J9957" s="1">
        <v>1</v>
      </c>
      <c r="K9957" t="s">
        <v>23238</v>
      </c>
      <c r="L9957" t="s">
        <v>43158</v>
      </c>
      <c r="M9957" t="s">
        <v>43159</v>
      </c>
    </row>
    <row r="9958" spans="1:13">
      <c r="A9958" s="1" t="s">
        <v>11975</v>
      </c>
      <c r="B9958">
        <v>6.9665139102590801E-8</v>
      </c>
      <c r="C9958" s="1">
        <v>7.7017157119734497E-7</v>
      </c>
      <c r="D9958">
        <v>0.67741935483870996</v>
      </c>
      <c r="E9958">
        <v>0.84090909090909105</v>
      </c>
      <c r="F9958">
        <v>0.97647058823529398</v>
      </c>
      <c r="G9958">
        <v>1</v>
      </c>
      <c r="H9958">
        <v>0.993670886075949</v>
      </c>
      <c r="I9958">
        <v>1</v>
      </c>
      <c r="J9958" s="1">
        <v>1</v>
      </c>
      <c r="K9958" t="s">
        <v>23241</v>
      </c>
      <c r="L9958" t="s">
        <v>43160</v>
      </c>
      <c r="M9958" t="s">
        <v>43161</v>
      </c>
    </row>
    <row r="9959" spans="1:13">
      <c r="A9959" s="1" t="s">
        <v>11976</v>
      </c>
      <c r="B9959">
        <v>8.0627204540087598E-6</v>
      </c>
      <c r="C9959" s="1">
        <v>2.63017522264143E-5</v>
      </c>
      <c r="D9959">
        <v>1</v>
      </c>
      <c r="E9959">
        <v>1</v>
      </c>
      <c r="F9959">
        <v>0.91052631578947396</v>
      </c>
      <c r="G9959">
        <v>1</v>
      </c>
      <c r="H9959">
        <v>0.94761904761904803</v>
      </c>
      <c r="I9959">
        <v>1</v>
      </c>
      <c r="J9959" s="1">
        <v>1</v>
      </c>
      <c r="K9959" t="s">
        <v>23240</v>
      </c>
      <c r="L9959" t="s">
        <v>43162</v>
      </c>
      <c r="M9959" t="s">
        <v>43163</v>
      </c>
    </row>
    <row r="9960" spans="1:13">
      <c r="A9960" s="1" t="s">
        <v>11977</v>
      </c>
      <c r="B9960">
        <v>5.1523906275144097E-5</v>
      </c>
      <c r="C9960" s="1">
        <v>3.5016152524148999E-6</v>
      </c>
      <c r="D9960">
        <v>1</v>
      </c>
      <c r="E9960">
        <v>0.94886363636363602</v>
      </c>
      <c r="F9960">
        <v>0.99742268041237103</v>
      </c>
      <c r="G9960">
        <v>1</v>
      </c>
      <c r="H9960">
        <v>1</v>
      </c>
      <c r="I9960">
        <v>1</v>
      </c>
      <c r="J9960" s="1">
        <v>1</v>
      </c>
      <c r="K9960" t="s">
        <v>23241</v>
      </c>
      <c r="L9960" t="s">
        <v>43164</v>
      </c>
      <c r="M9960" t="s">
        <v>43165</v>
      </c>
    </row>
    <row r="9961" spans="1:13">
      <c r="A9961" s="1" t="s">
        <v>11978</v>
      </c>
      <c r="B9961">
        <v>1.03442683847692E-4</v>
      </c>
      <c r="C9961" s="1">
        <v>1.19762191869741E-4</v>
      </c>
      <c r="D9961">
        <v>0</v>
      </c>
      <c r="E9961">
        <v>0</v>
      </c>
      <c r="F9961">
        <v>0.39393939393939398</v>
      </c>
      <c r="G9961">
        <v>0</v>
      </c>
      <c r="H9961">
        <v>4.2857142857142899E-2</v>
      </c>
      <c r="I9961">
        <v>0</v>
      </c>
      <c r="J9961" s="1">
        <v>0</v>
      </c>
      <c r="K9961" t="s">
        <v>23239</v>
      </c>
      <c r="L9961" t="s">
        <v>43166</v>
      </c>
      <c r="M9961" t="s">
        <v>43167</v>
      </c>
    </row>
    <row r="9962" spans="1:13">
      <c r="A9962" s="1" t="s">
        <v>11979</v>
      </c>
      <c r="B9962">
        <v>5.0447508663025397E-6</v>
      </c>
      <c r="C9962" s="1">
        <v>2.4106578126832598E-7</v>
      </c>
      <c r="D9962">
        <v>9.6774193548387094E-2</v>
      </c>
      <c r="E9962">
        <v>5.74712643678161E-3</v>
      </c>
      <c r="F9962">
        <v>0.180412371134021</v>
      </c>
      <c r="G9962">
        <v>5.4347826086956499E-2</v>
      </c>
      <c r="H9962">
        <v>0.33</v>
      </c>
      <c r="I9962">
        <v>0.12068965517241401</v>
      </c>
      <c r="J9962" s="1">
        <v>0</v>
      </c>
      <c r="K9962" t="s">
        <v>23241</v>
      </c>
      <c r="L9962" t="s">
        <v>43168</v>
      </c>
      <c r="M9962" t="s">
        <v>43169</v>
      </c>
    </row>
    <row r="9963" spans="1:13">
      <c r="A9963" s="1" t="s">
        <v>11980</v>
      </c>
      <c r="B9963">
        <v>2.4486051717676198E-5</v>
      </c>
      <c r="C9963" s="1">
        <v>4.3808797073575502E-7</v>
      </c>
      <c r="D9963">
        <v>0.80645161290322598</v>
      </c>
      <c r="E9963">
        <v>0.95604395604395598</v>
      </c>
      <c r="F9963">
        <v>0.96614583333333304</v>
      </c>
      <c r="G9963">
        <v>1</v>
      </c>
      <c r="H9963">
        <v>0.98936170212765995</v>
      </c>
      <c r="I9963">
        <v>0.98</v>
      </c>
      <c r="J9963" s="1" t="s">
        <v>23229</v>
      </c>
      <c r="K9963" t="s">
        <v>23240</v>
      </c>
      <c r="L9963" t="s">
        <v>43170</v>
      </c>
      <c r="M9963" t="s">
        <v>43171</v>
      </c>
    </row>
    <row r="9964" spans="1:13">
      <c r="A9964" s="1" t="s">
        <v>11981</v>
      </c>
      <c r="B9964">
        <v>3.1905551347845802E-7</v>
      </c>
      <c r="C9964" s="1">
        <v>3.3925858432936999E-8</v>
      </c>
      <c r="D9964">
        <v>1</v>
      </c>
      <c r="E9964">
        <v>1</v>
      </c>
      <c r="F9964">
        <v>1</v>
      </c>
      <c r="G9964">
        <v>0.74545454545454504</v>
      </c>
      <c r="H9964">
        <v>0.98453608247422697</v>
      </c>
      <c r="I9964">
        <v>0.97787610619469001</v>
      </c>
      <c r="J9964" s="1">
        <v>1</v>
      </c>
      <c r="K9964" t="s">
        <v>23239</v>
      </c>
      <c r="L9964" t="s">
        <v>43172</v>
      </c>
      <c r="M9964" t="s">
        <v>43173</v>
      </c>
    </row>
    <row r="9965" spans="1:13">
      <c r="A9965" s="1" t="s">
        <v>11982</v>
      </c>
      <c r="B9965">
        <v>9.2211720219372397E-8</v>
      </c>
      <c r="C9965" s="1">
        <v>1.7506536005039499E-7</v>
      </c>
      <c r="D9965">
        <v>1</v>
      </c>
      <c r="E9965">
        <v>1</v>
      </c>
      <c r="F9965">
        <v>1</v>
      </c>
      <c r="G9965">
        <v>0.94117647058823495</v>
      </c>
      <c r="H9965">
        <v>1</v>
      </c>
      <c r="I9965">
        <v>1</v>
      </c>
      <c r="J9965" s="1">
        <v>0.27272727272727298</v>
      </c>
      <c r="K9965" t="s">
        <v>23237</v>
      </c>
      <c r="L9965" t="s">
        <v>43174</v>
      </c>
      <c r="M9965" t="s">
        <v>43175</v>
      </c>
    </row>
    <row r="9966" spans="1:13">
      <c r="A9966" s="1" t="s">
        <v>11983</v>
      </c>
      <c r="B9966">
        <v>1.29692664979942E-8</v>
      </c>
      <c r="C9966" s="1">
        <v>6.4174951311518501E-7</v>
      </c>
      <c r="D9966">
        <v>3.3333333333333298E-2</v>
      </c>
      <c r="E9966">
        <v>5.4945054945054903E-2</v>
      </c>
      <c r="F9966">
        <v>0</v>
      </c>
      <c r="G9966">
        <v>0</v>
      </c>
      <c r="H9966">
        <v>4.4642857142857097E-3</v>
      </c>
      <c r="I9966">
        <v>4.7619047619047597E-3</v>
      </c>
      <c r="J9966" s="1">
        <v>0</v>
      </c>
      <c r="K9966" t="s">
        <v>23238</v>
      </c>
      <c r="L9966" t="s">
        <v>43176</v>
      </c>
      <c r="M9966" t="s">
        <v>43177</v>
      </c>
    </row>
    <row r="9967" spans="1:13">
      <c r="A9967" s="1" t="s">
        <v>11984</v>
      </c>
      <c r="B9967">
        <v>1.1689680276269401E-5</v>
      </c>
      <c r="C9967" s="1">
        <v>1.7244317558434501E-7</v>
      </c>
      <c r="D9967">
        <v>0.97499999999999998</v>
      </c>
      <c r="E9967">
        <v>0.95522388059701502</v>
      </c>
      <c r="F9967">
        <v>0.92134831460674205</v>
      </c>
      <c r="G9967">
        <v>1</v>
      </c>
      <c r="H9967">
        <v>0.88095238095238104</v>
      </c>
      <c r="I9967">
        <v>0.95333333333333303</v>
      </c>
      <c r="J9967" s="1">
        <v>1</v>
      </c>
      <c r="K9967" t="s">
        <v>23240</v>
      </c>
      <c r="L9967" t="s">
        <v>43178</v>
      </c>
      <c r="M9967" t="s">
        <v>43179</v>
      </c>
    </row>
    <row r="9968" spans="1:13">
      <c r="A9968" s="1" t="s">
        <v>11985</v>
      </c>
      <c r="B9968">
        <v>2.5583876690987501E-6</v>
      </c>
      <c r="C9968" s="1">
        <v>8.0466253292968697E-5</v>
      </c>
      <c r="D9968">
        <v>0</v>
      </c>
      <c r="E9968">
        <v>0</v>
      </c>
      <c r="F9968">
        <v>2.9585798816567999E-3</v>
      </c>
      <c r="G9968">
        <v>0.122448979591837</v>
      </c>
      <c r="H9968">
        <v>7.8947368421052599E-2</v>
      </c>
      <c r="I9968">
        <v>0.227777777777778</v>
      </c>
      <c r="J9968" s="1" t="s">
        <v>23229</v>
      </c>
      <c r="K9968" t="s">
        <v>23238</v>
      </c>
      <c r="L9968" t="s">
        <v>43180</v>
      </c>
      <c r="M9968" t="s">
        <v>43181</v>
      </c>
    </row>
    <row r="9969" spans="1:13">
      <c r="A9969" s="1" t="s">
        <v>11986</v>
      </c>
      <c r="B9969">
        <v>4.6673848156148199E-9</v>
      </c>
      <c r="C9969" s="1">
        <v>1.59181867066222E-9</v>
      </c>
      <c r="D9969">
        <v>0</v>
      </c>
      <c r="E9969">
        <v>0</v>
      </c>
      <c r="F9969">
        <v>0</v>
      </c>
      <c r="G9969">
        <v>0</v>
      </c>
      <c r="H9969">
        <v>6.8493150684931503E-3</v>
      </c>
      <c r="I9969">
        <v>0</v>
      </c>
      <c r="J9969" s="1" t="s">
        <v>23229</v>
      </c>
      <c r="K9969" t="s">
        <v>23241</v>
      </c>
      <c r="L9969" t="s">
        <v>43182</v>
      </c>
      <c r="M9969" t="s">
        <v>43183</v>
      </c>
    </row>
    <row r="9970" spans="1:13">
      <c r="A9970" s="1" t="s">
        <v>11987</v>
      </c>
      <c r="B9970">
        <v>2.5395152620729699E-11</v>
      </c>
      <c r="C9970" s="1">
        <v>1.08393635817824E-8</v>
      </c>
      <c r="D9970">
        <v>1</v>
      </c>
      <c r="E9970">
        <v>1</v>
      </c>
      <c r="F9970">
        <v>1</v>
      </c>
      <c r="G9970">
        <v>0.984375</v>
      </c>
      <c r="H9970">
        <v>0.99450549450549497</v>
      </c>
      <c r="I9970">
        <v>0.97530864197530898</v>
      </c>
      <c r="J9970" s="1">
        <v>1</v>
      </c>
      <c r="K9970" t="s">
        <v>23241</v>
      </c>
      <c r="L9970" t="s">
        <v>43184</v>
      </c>
      <c r="M9970" t="s">
        <v>43185</v>
      </c>
    </row>
    <row r="9971" spans="1:13">
      <c r="A9971" s="1" t="s">
        <v>11988</v>
      </c>
      <c r="B9971">
        <v>1.1751846838898901E-6</v>
      </c>
      <c r="C9971" s="1">
        <v>3.44186135494049E-9</v>
      </c>
      <c r="D9971">
        <v>0.98</v>
      </c>
      <c r="E9971">
        <v>1</v>
      </c>
      <c r="F9971">
        <v>1</v>
      </c>
      <c r="G9971">
        <v>1</v>
      </c>
      <c r="H9971">
        <v>1</v>
      </c>
      <c r="I9971">
        <v>1</v>
      </c>
      <c r="J9971" s="1">
        <v>0.5</v>
      </c>
      <c r="K9971" t="s">
        <v>23240</v>
      </c>
      <c r="L9971" t="s">
        <v>43186</v>
      </c>
      <c r="M9971" t="s">
        <v>43187</v>
      </c>
    </row>
    <row r="9972" spans="1:13">
      <c r="A9972" s="1" t="s">
        <v>11989</v>
      </c>
      <c r="B9972">
        <v>1.0356275626136401E-4</v>
      </c>
      <c r="C9972" s="1">
        <v>8.03337300596256E-4</v>
      </c>
      <c r="D9972">
        <v>0.703125</v>
      </c>
      <c r="E9972">
        <v>0.97023809523809501</v>
      </c>
      <c r="F9972">
        <v>0.97150259067357503</v>
      </c>
      <c r="G9972">
        <v>0.20754716981132099</v>
      </c>
      <c r="H9972">
        <v>0.83173076923076905</v>
      </c>
      <c r="I9972">
        <v>0.47169811320754701</v>
      </c>
      <c r="J9972" s="1">
        <v>0</v>
      </c>
      <c r="K9972" t="s">
        <v>23237</v>
      </c>
      <c r="L9972" t="s">
        <v>43188</v>
      </c>
      <c r="M9972" t="s">
        <v>43189</v>
      </c>
    </row>
    <row r="9973" spans="1:13">
      <c r="A9973" s="1" t="s">
        <v>11990</v>
      </c>
      <c r="B9973">
        <v>9.5012925088154806E-5</v>
      </c>
      <c r="C9973" s="1">
        <v>5.4969553323983599E-8</v>
      </c>
      <c r="D9973">
        <v>0.12068965517241401</v>
      </c>
      <c r="E9973">
        <v>0.44827586206896602</v>
      </c>
      <c r="F9973">
        <v>0</v>
      </c>
      <c r="G9973">
        <v>0</v>
      </c>
      <c r="H9973">
        <v>0</v>
      </c>
      <c r="I9973">
        <v>0</v>
      </c>
      <c r="J9973" s="1">
        <v>0</v>
      </c>
      <c r="K9973" t="s">
        <v>23241</v>
      </c>
      <c r="L9973" t="s">
        <v>43190</v>
      </c>
      <c r="M9973" t="s">
        <v>43191</v>
      </c>
    </row>
    <row r="9974" spans="1:13">
      <c r="A9974" s="1" t="s">
        <v>11991</v>
      </c>
      <c r="B9974">
        <v>3.7153387093357298E-7</v>
      </c>
      <c r="C9974" s="1">
        <v>4.4202086586835298E-7</v>
      </c>
      <c r="D9974">
        <v>1</v>
      </c>
      <c r="E9974">
        <v>1</v>
      </c>
      <c r="F9974">
        <v>0.99019607843137303</v>
      </c>
      <c r="G9974">
        <v>1</v>
      </c>
      <c r="H9974">
        <v>1</v>
      </c>
      <c r="I9974">
        <v>1</v>
      </c>
      <c r="J9974" s="1">
        <v>0.22727272727272699</v>
      </c>
      <c r="K9974" t="s">
        <v>23240</v>
      </c>
      <c r="L9974" t="s">
        <v>43192</v>
      </c>
      <c r="M9974" t="s">
        <v>43193</v>
      </c>
    </row>
    <row r="9975" spans="1:13">
      <c r="A9975" s="1" t="s">
        <v>11992</v>
      </c>
      <c r="B9975">
        <v>4.1433371298725499E-8</v>
      </c>
      <c r="C9975" s="1">
        <v>3.5022396462236499E-6</v>
      </c>
      <c r="D9975">
        <v>0.88709677419354804</v>
      </c>
      <c r="E9975">
        <v>0.98124999999999996</v>
      </c>
      <c r="F9975">
        <v>0.89825581395348797</v>
      </c>
      <c r="G9975">
        <v>1</v>
      </c>
      <c r="H9975">
        <v>0.98170731707317105</v>
      </c>
      <c r="I9975">
        <v>0.98913043478260898</v>
      </c>
      <c r="J9975" s="1">
        <v>1</v>
      </c>
      <c r="K9975" t="s">
        <v>23238</v>
      </c>
      <c r="L9975" t="s">
        <v>43194</v>
      </c>
      <c r="M9975" t="s">
        <v>43195</v>
      </c>
    </row>
    <row r="9976" spans="1:13">
      <c r="A9976" s="1" t="s">
        <v>11993</v>
      </c>
      <c r="B9976">
        <v>2.1021824406380001E-4</v>
      </c>
      <c r="C9976" s="1">
        <v>1.2778068581811E-5</v>
      </c>
      <c r="D9976">
        <v>0.79629629629629595</v>
      </c>
      <c r="E9976">
        <v>0.99375000000000002</v>
      </c>
      <c r="F9976">
        <v>0.97540983606557397</v>
      </c>
      <c r="G9976">
        <v>1</v>
      </c>
      <c r="H9976">
        <v>0.98543689320388395</v>
      </c>
      <c r="I9976">
        <v>0.72560975609756095</v>
      </c>
      <c r="J9976" s="1">
        <v>1</v>
      </c>
      <c r="K9976" t="s">
        <v>23238</v>
      </c>
      <c r="L9976" t="s">
        <v>43196</v>
      </c>
      <c r="M9976" t="s">
        <v>43197</v>
      </c>
    </row>
    <row r="9977" spans="1:13">
      <c r="A9977" s="1" t="s">
        <v>11994</v>
      </c>
      <c r="B9977">
        <v>1.31306467463693E-6</v>
      </c>
      <c r="C9977" s="1">
        <v>5.9444048436838903E-6</v>
      </c>
      <c r="D9977">
        <v>0.125</v>
      </c>
      <c r="E9977">
        <v>5.2083333333333301E-2</v>
      </c>
      <c r="F9977">
        <v>0.17948717948717899</v>
      </c>
      <c r="G9977">
        <v>8.6206896551724102E-2</v>
      </c>
      <c r="H9977">
        <v>0.21929824561403499</v>
      </c>
      <c r="I9977">
        <v>0.06</v>
      </c>
      <c r="J9977" s="1">
        <v>0</v>
      </c>
      <c r="K9977" t="s">
        <v>23239</v>
      </c>
      <c r="L9977" t="s">
        <v>43198</v>
      </c>
      <c r="M9977" t="s">
        <v>43199</v>
      </c>
    </row>
    <row r="9978" spans="1:13">
      <c r="A9978" s="1" t="s">
        <v>11995</v>
      </c>
      <c r="B9978">
        <v>2.9481229711566801E-8</v>
      </c>
      <c r="C9978" s="1">
        <v>2.08630516969327E-8</v>
      </c>
      <c r="D9978">
        <v>2.3809523809523801E-2</v>
      </c>
      <c r="E9978">
        <v>0</v>
      </c>
      <c r="F9978">
        <v>0</v>
      </c>
      <c r="G9978">
        <v>0</v>
      </c>
      <c r="H9978">
        <v>0</v>
      </c>
      <c r="I9978">
        <v>0</v>
      </c>
      <c r="J9978" s="1">
        <v>0</v>
      </c>
      <c r="K9978" t="s">
        <v>23241</v>
      </c>
      <c r="L9978" t="s">
        <v>43200</v>
      </c>
      <c r="M9978" t="s">
        <v>43201</v>
      </c>
    </row>
    <row r="9979" spans="1:13">
      <c r="A9979" s="1" t="s">
        <v>11996</v>
      </c>
      <c r="B9979">
        <v>4.1180360613569402E-4</v>
      </c>
      <c r="C9979" s="1">
        <v>3.4809729268702301E-4</v>
      </c>
      <c r="D9979">
        <v>0.5625</v>
      </c>
      <c r="E9979">
        <v>0.5</v>
      </c>
      <c r="F9979">
        <v>0.134146341463415</v>
      </c>
      <c r="G9979">
        <v>3.03030303030303E-2</v>
      </c>
      <c r="H9979">
        <v>0.134615384615385</v>
      </c>
      <c r="I9979">
        <v>6.6666666666666693E-2</v>
      </c>
      <c r="J9979" s="1">
        <v>0</v>
      </c>
      <c r="K9979" t="s">
        <v>23241</v>
      </c>
      <c r="L9979" t="s">
        <v>43202</v>
      </c>
      <c r="M9979" t="s">
        <v>43203</v>
      </c>
    </row>
    <row r="9980" spans="1:13">
      <c r="A9980" s="1" t="s">
        <v>11997</v>
      </c>
      <c r="B9980">
        <v>6.6565701497940499E-7</v>
      </c>
      <c r="C9980" s="1">
        <v>1.50914198062423E-5</v>
      </c>
      <c r="D9980">
        <v>0.96666666666666701</v>
      </c>
      <c r="E9980">
        <v>0.99166666666666703</v>
      </c>
      <c r="F9980">
        <v>0.93949044585987296</v>
      </c>
      <c r="G9980">
        <v>1</v>
      </c>
      <c r="H9980">
        <v>0.99122807017543901</v>
      </c>
      <c r="I9980">
        <v>1</v>
      </c>
      <c r="J9980" s="1">
        <v>1</v>
      </c>
      <c r="K9980" t="s">
        <v>23241</v>
      </c>
      <c r="L9980" t="s">
        <v>43204</v>
      </c>
      <c r="M9980" t="s">
        <v>43205</v>
      </c>
    </row>
    <row r="9981" spans="1:13">
      <c r="A9981" s="1" t="s">
        <v>11998</v>
      </c>
      <c r="B9981">
        <v>3.66581055342862E-6</v>
      </c>
      <c r="C9981" s="1">
        <v>2.60708191647874E-5</v>
      </c>
      <c r="D9981">
        <v>1</v>
      </c>
      <c r="E9981">
        <v>0.99479166666666696</v>
      </c>
      <c r="F9981">
        <v>0.992307692307692</v>
      </c>
      <c r="G9981">
        <v>1</v>
      </c>
      <c r="H9981">
        <v>0.98230088495575196</v>
      </c>
      <c r="I9981">
        <v>0.90677966101694896</v>
      </c>
      <c r="J9981" s="1">
        <v>1</v>
      </c>
      <c r="K9981" t="s">
        <v>23238</v>
      </c>
      <c r="L9981" t="s">
        <v>43206</v>
      </c>
      <c r="M9981" t="s">
        <v>43207</v>
      </c>
    </row>
    <row r="9982" spans="1:13">
      <c r="A9982" s="1" t="s">
        <v>11999</v>
      </c>
      <c r="B9982">
        <v>4.3595877256546497E-5</v>
      </c>
      <c r="C9982" s="1">
        <v>2.3830409725197599E-7</v>
      </c>
      <c r="D9982">
        <v>0.96428571428571397</v>
      </c>
      <c r="E9982">
        <v>0.87078651685393305</v>
      </c>
      <c r="F9982">
        <v>0.99444444444444402</v>
      </c>
      <c r="G9982">
        <v>0.97435897435897401</v>
      </c>
      <c r="H9982">
        <v>1</v>
      </c>
      <c r="I9982">
        <v>0.99047619047619095</v>
      </c>
      <c r="J9982" s="1">
        <v>1</v>
      </c>
      <c r="K9982" t="s">
        <v>23238</v>
      </c>
      <c r="L9982" t="s">
        <v>43208</v>
      </c>
      <c r="M9982" t="s">
        <v>43209</v>
      </c>
    </row>
    <row r="9983" spans="1:13">
      <c r="A9983" s="1" t="s">
        <v>12000</v>
      </c>
      <c r="B9983">
        <v>1.8219274051536401E-5</v>
      </c>
      <c r="C9983" s="1">
        <v>3.011918378932E-4</v>
      </c>
      <c r="D9983">
        <v>0.5</v>
      </c>
      <c r="E9983">
        <v>0.62903225806451601</v>
      </c>
      <c r="F9983">
        <v>0.527272727272727</v>
      </c>
      <c r="G9983">
        <v>0.92105263157894701</v>
      </c>
      <c r="H9983">
        <v>0.51315789473684204</v>
      </c>
      <c r="I9983">
        <v>0.81147540983606603</v>
      </c>
      <c r="J9983" s="1">
        <v>0</v>
      </c>
      <c r="K9983" t="s">
        <v>23238</v>
      </c>
      <c r="L9983" t="s">
        <v>43210</v>
      </c>
      <c r="M9983" t="s">
        <v>43211</v>
      </c>
    </row>
    <row r="9984" spans="1:13">
      <c r="A9984" s="1" t="s">
        <v>12001</v>
      </c>
      <c r="B9984">
        <v>4.9222306728766899E-9</v>
      </c>
      <c r="C9984" s="1">
        <v>1.8965530740433601E-7</v>
      </c>
      <c r="D9984">
        <v>0</v>
      </c>
      <c r="E9984">
        <v>0</v>
      </c>
      <c r="F9984">
        <v>0</v>
      </c>
      <c r="G9984">
        <v>0.28125</v>
      </c>
      <c r="H9984">
        <v>1.38888888888889E-2</v>
      </c>
      <c r="I9984">
        <v>0.15079365079365101</v>
      </c>
      <c r="J9984" s="1">
        <v>0.5</v>
      </c>
      <c r="K9984" t="s">
        <v>23238</v>
      </c>
      <c r="L9984" t="s">
        <v>43212</v>
      </c>
      <c r="M9984" t="s">
        <v>43213</v>
      </c>
    </row>
    <row r="9985" spans="1:13">
      <c r="A9985" s="1" t="s">
        <v>12002</v>
      </c>
      <c r="B9985">
        <v>4.9465541981082797E-5</v>
      </c>
      <c r="C9985" s="1">
        <v>1.8321531894097298E-5</v>
      </c>
      <c r="D9985">
        <v>0.296875</v>
      </c>
      <c r="E9985">
        <v>0.24479166666666699</v>
      </c>
      <c r="F9985">
        <v>3.0769230769230799E-2</v>
      </c>
      <c r="G9985">
        <v>0.14655172413793099</v>
      </c>
      <c r="H9985">
        <v>4.8245614035087703E-2</v>
      </c>
      <c r="I9985">
        <v>0.119834710743802</v>
      </c>
      <c r="J9985" s="1">
        <v>0</v>
      </c>
      <c r="K9985" t="s">
        <v>23242</v>
      </c>
      <c r="L9985" t="s">
        <v>43214</v>
      </c>
      <c r="M9985" t="s">
        <v>43215</v>
      </c>
    </row>
    <row r="9986" spans="1:13">
      <c r="A9986" s="1" t="s">
        <v>12003</v>
      </c>
      <c r="B9986">
        <v>4.6427343354874898E-8</v>
      </c>
      <c r="C9986" s="1">
        <v>6.1364528159711403E-9</v>
      </c>
      <c r="D9986">
        <v>1</v>
      </c>
      <c r="E9986">
        <v>0.99431818181818199</v>
      </c>
      <c r="F9986">
        <v>1</v>
      </c>
      <c r="G9986">
        <v>1</v>
      </c>
      <c r="H9986">
        <v>1</v>
      </c>
      <c r="I9986">
        <v>1</v>
      </c>
      <c r="J9986" s="1">
        <v>0</v>
      </c>
      <c r="K9986" t="s">
        <v>23237</v>
      </c>
      <c r="L9986" t="s">
        <v>43216</v>
      </c>
      <c r="M9986" t="s">
        <v>43217</v>
      </c>
    </row>
    <row r="9987" spans="1:13">
      <c r="A9987" s="1" t="s">
        <v>12004</v>
      </c>
      <c r="B9987">
        <v>3.2931960706944501E-6</v>
      </c>
      <c r="C9987" s="1">
        <v>3.1433809124507402E-6</v>
      </c>
      <c r="D9987">
        <v>2.9411764705882401E-2</v>
      </c>
      <c r="E9987">
        <v>0.144230769230769</v>
      </c>
      <c r="F9987">
        <v>8.8435374149659907E-2</v>
      </c>
      <c r="G9987">
        <v>0</v>
      </c>
      <c r="H9987">
        <v>8.3333333333333297E-3</v>
      </c>
      <c r="I9987">
        <v>0</v>
      </c>
      <c r="J9987" s="1">
        <v>0</v>
      </c>
      <c r="K9987" t="s">
        <v>23241</v>
      </c>
      <c r="L9987" t="s">
        <v>43218</v>
      </c>
      <c r="M9987" t="s">
        <v>43219</v>
      </c>
    </row>
    <row r="9988" spans="1:13">
      <c r="A9988" s="1" t="s">
        <v>12005</v>
      </c>
      <c r="B9988">
        <v>4.7816865219800298E-7</v>
      </c>
      <c r="C9988" s="1">
        <v>2.4286290299232001E-8</v>
      </c>
      <c r="D9988">
        <v>0.98214285714285698</v>
      </c>
      <c r="E9988">
        <v>0.993670886075949</v>
      </c>
      <c r="F9988">
        <v>1</v>
      </c>
      <c r="G9988">
        <v>1</v>
      </c>
      <c r="H9988">
        <v>1</v>
      </c>
      <c r="I9988">
        <v>1</v>
      </c>
      <c r="J9988" s="1">
        <v>1</v>
      </c>
      <c r="K9988" t="s">
        <v>23238</v>
      </c>
      <c r="L9988" t="s">
        <v>43220</v>
      </c>
      <c r="M9988" t="s">
        <v>43221</v>
      </c>
    </row>
    <row r="9989" spans="1:13">
      <c r="A9989" s="1" t="s">
        <v>12006</v>
      </c>
      <c r="B9989">
        <v>2.2984369630355498E-6</v>
      </c>
      <c r="C9989" s="1">
        <v>1.22673579885107E-5</v>
      </c>
      <c r="D9989">
        <v>0.94230769230769196</v>
      </c>
      <c r="E9989">
        <v>0.98765432098765404</v>
      </c>
      <c r="F9989">
        <v>1</v>
      </c>
      <c r="G9989">
        <v>0.71212121212121204</v>
      </c>
      <c r="H9989">
        <v>1</v>
      </c>
      <c r="I9989">
        <v>1</v>
      </c>
      <c r="J9989" s="1">
        <v>1</v>
      </c>
      <c r="K9989" t="s">
        <v>23238</v>
      </c>
      <c r="L9989" t="s">
        <v>43222</v>
      </c>
      <c r="M9989" t="s">
        <v>43223</v>
      </c>
    </row>
    <row r="9990" spans="1:13">
      <c r="A9990" s="1" t="s">
        <v>12007</v>
      </c>
      <c r="B9990">
        <v>5.1848361434623598E-8</v>
      </c>
      <c r="C9990" s="1">
        <v>1.2569093734556499E-6</v>
      </c>
      <c r="D9990">
        <v>0</v>
      </c>
      <c r="E9990">
        <v>1.0416666666666701E-2</v>
      </c>
      <c r="F9990">
        <v>5.9523809523809503E-3</v>
      </c>
      <c r="G9990">
        <v>0.125</v>
      </c>
      <c r="H9990">
        <v>3.2467532467532499E-2</v>
      </c>
      <c r="I9990">
        <v>0</v>
      </c>
      <c r="J9990" s="1" t="s">
        <v>23229</v>
      </c>
      <c r="K9990" t="s">
        <v>23242</v>
      </c>
      <c r="L9990" t="s">
        <v>43224</v>
      </c>
      <c r="M9990" t="s">
        <v>43225</v>
      </c>
    </row>
    <row r="9991" spans="1:13">
      <c r="A9991" s="1" t="s">
        <v>12008</v>
      </c>
      <c r="B9991">
        <v>1.22087750172246E-5</v>
      </c>
      <c r="C9991" s="1">
        <v>6.4467004892579104E-5</v>
      </c>
      <c r="D9991">
        <v>1</v>
      </c>
      <c r="E9991">
        <v>1</v>
      </c>
      <c r="F9991">
        <v>0.85087719298245601</v>
      </c>
      <c r="G9991">
        <v>0.96875</v>
      </c>
      <c r="H9991">
        <v>0.89156626506024095</v>
      </c>
      <c r="I9991">
        <v>0.93220338983050799</v>
      </c>
      <c r="J9991" s="1">
        <v>1</v>
      </c>
      <c r="K9991" t="s">
        <v>23241</v>
      </c>
      <c r="L9991" t="s">
        <v>43226</v>
      </c>
      <c r="M9991" t="s">
        <v>43227</v>
      </c>
    </row>
    <row r="9992" spans="1:13">
      <c r="A9992" s="1" t="s">
        <v>12009</v>
      </c>
      <c r="B9992">
        <v>1.5274041003890899E-6</v>
      </c>
      <c r="C9992" s="1">
        <v>5.5120799430100499E-6</v>
      </c>
      <c r="D9992">
        <v>1</v>
      </c>
      <c r="E9992">
        <v>0.99411764705882399</v>
      </c>
      <c r="F9992">
        <v>0.99742268041237103</v>
      </c>
      <c r="G9992">
        <v>0.76</v>
      </c>
      <c r="H9992">
        <v>0.99065420560747697</v>
      </c>
      <c r="I9992">
        <v>0.89</v>
      </c>
      <c r="J9992" s="1" t="s">
        <v>23229</v>
      </c>
      <c r="K9992" t="s">
        <v>23239</v>
      </c>
      <c r="L9992" t="s">
        <v>43228</v>
      </c>
      <c r="M9992" t="s">
        <v>43229</v>
      </c>
    </row>
    <row r="9993" spans="1:13">
      <c r="A9993" s="1" t="s">
        <v>12010</v>
      </c>
      <c r="B9993">
        <v>3.0667908414637201E-7</v>
      </c>
      <c r="C9993" s="1">
        <v>2.4136423961948001E-4</v>
      </c>
      <c r="D9993">
        <v>0.875</v>
      </c>
      <c r="E9993">
        <v>0.93181818181818199</v>
      </c>
      <c r="F9993">
        <v>0.80373831775700899</v>
      </c>
      <c r="G9993">
        <v>0.14516129032258099</v>
      </c>
      <c r="H9993">
        <v>0.69696969696969702</v>
      </c>
      <c r="I9993">
        <v>0.40178571428571402</v>
      </c>
      <c r="J9993" s="1" t="s">
        <v>23229</v>
      </c>
      <c r="K9993" t="s">
        <v>23238</v>
      </c>
      <c r="L9993" t="s">
        <v>43230</v>
      </c>
      <c r="M9993" t="s">
        <v>43231</v>
      </c>
    </row>
    <row r="9994" spans="1:13">
      <c r="A9994" s="1" t="s">
        <v>12011</v>
      </c>
      <c r="B9994">
        <v>2.3359656646406799E-5</v>
      </c>
      <c r="C9994" s="1">
        <v>3.9461811352570604E-6</v>
      </c>
      <c r="D9994">
        <v>0.98387096774193505</v>
      </c>
      <c r="E9994">
        <v>0.99462365591397806</v>
      </c>
      <c r="F9994">
        <v>0.90314136125654498</v>
      </c>
      <c r="G9994">
        <v>0.98750000000000004</v>
      </c>
      <c r="H9994">
        <v>0.98913043478260898</v>
      </c>
      <c r="I9994">
        <v>0.97916666666666696</v>
      </c>
      <c r="J9994" s="1">
        <v>1</v>
      </c>
      <c r="K9994" t="s">
        <v>23241</v>
      </c>
      <c r="L9994" t="s">
        <v>43232</v>
      </c>
      <c r="M9994" t="s">
        <v>43233</v>
      </c>
    </row>
    <row r="9995" spans="1:13">
      <c r="A9995" s="1" t="s">
        <v>12012</v>
      </c>
      <c r="B9995">
        <v>4.1466696107457999E-6</v>
      </c>
      <c r="C9995" s="1">
        <v>5.9871322710055096E-7</v>
      </c>
      <c r="D9995">
        <v>0.953125</v>
      </c>
      <c r="E9995">
        <v>0.93010752688172005</v>
      </c>
      <c r="F9995">
        <v>0.99740932642487001</v>
      </c>
      <c r="G9995">
        <v>1</v>
      </c>
      <c r="H9995">
        <v>0.99074074074074103</v>
      </c>
      <c r="I9995">
        <v>0.96846846846846801</v>
      </c>
      <c r="J9995" s="1">
        <v>1</v>
      </c>
      <c r="K9995" t="s">
        <v>23238</v>
      </c>
      <c r="L9995" t="s">
        <v>43234</v>
      </c>
      <c r="M9995" t="s">
        <v>43235</v>
      </c>
    </row>
    <row r="9996" spans="1:13">
      <c r="A9996" s="1" t="s">
        <v>12013</v>
      </c>
      <c r="B9996">
        <v>3.8559219209008101E-7</v>
      </c>
      <c r="C9996" s="1">
        <v>8.8001300773470802E-7</v>
      </c>
      <c r="D9996">
        <v>0</v>
      </c>
      <c r="E9996">
        <v>5.8823529411764696E-3</v>
      </c>
      <c r="F9996">
        <v>0</v>
      </c>
      <c r="G9996">
        <v>5.95238095238095E-2</v>
      </c>
      <c r="H9996">
        <v>0</v>
      </c>
      <c r="I9996">
        <v>4.8387096774193498E-2</v>
      </c>
      <c r="J9996" s="1">
        <v>0</v>
      </c>
      <c r="K9996" t="s">
        <v>23237</v>
      </c>
      <c r="L9996" t="s">
        <v>43236</v>
      </c>
      <c r="M9996" t="s">
        <v>43237</v>
      </c>
    </row>
    <row r="9997" spans="1:13">
      <c r="A9997" s="1" t="s">
        <v>12014</v>
      </c>
      <c r="B9997">
        <v>9.8297207734811803E-7</v>
      </c>
      <c r="C9997" s="1">
        <v>3.0153207541762503E-7</v>
      </c>
      <c r="D9997">
        <v>1.7857142857142901E-2</v>
      </c>
      <c r="E9997">
        <v>0</v>
      </c>
      <c r="F9997">
        <v>0</v>
      </c>
      <c r="G9997">
        <v>0.15217391304347799</v>
      </c>
      <c r="H9997">
        <v>0</v>
      </c>
      <c r="I9997">
        <v>9.45945945945946E-2</v>
      </c>
      <c r="J9997" s="1">
        <v>0</v>
      </c>
      <c r="K9997" t="s">
        <v>23242</v>
      </c>
      <c r="L9997" t="s">
        <v>43238</v>
      </c>
      <c r="M9997" t="s">
        <v>43239</v>
      </c>
    </row>
    <row r="9998" spans="1:13">
      <c r="A9998" s="1" t="s">
        <v>12015</v>
      </c>
      <c r="B9998">
        <v>5.1049589835767001E-7</v>
      </c>
      <c r="C9998" s="1">
        <v>2.26184753160588E-6</v>
      </c>
      <c r="D9998">
        <v>0</v>
      </c>
      <c r="E9998">
        <v>3.94736842105263E-2</v>
      </c>
      <c r="F9998">
        <v>9.0090090090090107E-3</v>
      </c>
      <c r="G9998">
        <v>0.23529411764705899</v>
      </c>
      <c r="H9998">
        <v>6.9767441860465101E-2</v>
      </c>
      <c r="I9998">
        <v>2.9411764705882401E-2</v>
      </c>
      <c r="J9998" s="1">
        <v>0.875</v>
      </c>
      <c r="K9998" t="s">
        <v>23238</v>
      </c>
      <c r="L9998" t="s">
        <v>43240</v>
      </c>
      <c r="M9998" t="s">
        <v>43241</v>
      </c>
    </row>
    <row r="9999" spans="1:13">
      <c r="A9999" s="1" t="s">
        <v>12016</v>
      </c>
      <c r="B9999">
        <v>1.45781327915963E-6</v>
      </c>
      <c r="C9999" s="1">
        <v>1.6625192223476799E-6</v>
      </c>
      <c r="D9999">
        <v>0.91935483870967705</v>
      </c>
      <c r="E9999">
        <v>0.98275862068965503</v>
      </c>
      <c r="F9999">
        <v>0.997076023391813</v>
      </c>
      <c r="G9999">
        <v>1</v>
      </c>
      <c r="H9999">
        <v>1</v>
      </c>
      <c r="I9999">
        <v>1</v>
      </c>
      <c r="J9999" s="1">
        <v>1</v>
      </c>
      <c r="K9999" t="s">
        <v>23238</v>
      </c>
      <c r="L9999" t="s">
        <v>43242</v>
      </c>
      <c r="M9999" t="s">
        <v>43243</v>
      </c>
    </row>
    <row r="10000" spans="1:13">
      <c r="A10000" s="1" t="s">
        <v>12017</v>
      </c>
      <c r="B10000">
        <v>2.86235518395278E-6</v>
      </c>
      <c r="C10000" s="1">
        <v>1.4910539409372701E-7</v>
      </c>
      <c r="D10000">
        <v>0.95</v>
      </c>
      <c r="E10000">
        <v>1</v>
      </c>
      <c r="F10000">
        <v>0.99709302325581395</v>
      </c>
      <c r="G10000">
        <v>1</v>
      </c>
      <c r="H10000">
        <v>0.99390243902439002</v>
      </c>
      <c r="I10000">
        <v>1</v>
      </c>
      <c r="J10000" s="1">
        <v>1</v>
      </c>
      <c r="K10000" t="s">
        <v>23238</v>
      </c>
      <c r="L10000" t="s">
        <v>43244</v>
      </c>
      <c r="M10000" t="s">
        <v>43245</v>
      </c>
    </row>
    <row r="10001" spans="1:13">
      <c r="A10001" s="1" t="s">
        <v>12018</v>
      </c>
      <c r="B10001">
        <v>1.1423458091361701E-4</v>
      </c>
      <c r="C10001" s="1">
        <v>1.37245703155447E-5</v>
      </c>
      <c r="D10001">
        <v>0.14000000000000001</v>
      </c>
      <c r="E10001">
        <v>0.36206896551724099</v>
      </c>
      <c r="F10001">
        <v>1.02564102564103E-2</v>
      </c>
      <c r="G10001">
        <v>0</v>
      </c>
      <c r="H10001">
        <v>1.33928571428571E-2</v>
      </c>
      <c r="I10001">
        <v>1.9607843137254902E-2</v>
      </c>
      <c r="J10001" s="1">
        <v>0</v>
      </c>
      <c r="K10001" t="s">
        <v>23238</v>
      </c>
      <c r="L10001" t="s">
        <v>43246</v>
      </c>
      <c r="M10001" t="s">
        <v>43247</v>
      </c>
    </row>
    <row r="10002" spans="1:13">
      <c r="A10002" s="1" t="s">
        <v>12019</v>
      </c>
      <c r="B10002">
        <v>4.4422023254726101E-4</v>
      </c>
      <c r="C10002" s="1">
        <v>8.6656506679410805E-6</v>
      </c>
      <c r="D10002">
        <v>1.85185185185185E-2</v>
      </c>
      <c r="E10002">
        <v>0.43617021276595702</v>
      </c>
      <c r="F10002">
        <v>9.5541401273885294E-3</v>
      </c>
      <c r="G10002">
        <v>0</v>
      </c>
      <c r="H10002">
        <v>7.14285714285714E-3</v>
      </c>
      <c r="I10002">
        <v>0.505</v>
      </c>
      <c r="J10002" s="1">
        <v>0</v>
      </c>
      <c r="K10002" t="s">
        <v>23241</v>
      </c>
      <c r="L10002" t="s">
        <v>43248</v>
      </c>
      <c r="M10002" t="s">
        <v>43249</v>
      </c>
    </row>
    <row r="10003" spans="1:13">
      <c r="A10003" s="1" t="s">
        <v>12020</v>
      </c>
      <c r="B10003">
        <v>5.80147319321412E-8</v>
      </c>
      <c r="C10003" s="1">
        <v>3.0527327212134302E-7</v>
      </c>
      <c r="D10003">
        <v>0</v>
      </c>
      <c r="E10003">
        <v>0</v>
      </c>
      <c r="F10003">
        <v>0</v>
      </c>
      <c r="G10003">
        <v>0.03</v>
      </c>
      <c r="H10003">
        <v>0</v>
      </c>
      <c r="I10003">
        <v>0</v>
      </c>
      <c r="J10003" s="1">
        <v>0</v>
      </c>
      <c r="K10003" t="s">
        <v>23238</v>
      </c>
      <c r="L10003" t="s">
        <v>43250</v>
      </c>
      <c r="M10003" t="s">
        <v>43251</v>
      </c>
    </row>
    <row r="10004" spans="1:13">
      <c r="A10004" s="1" t="s">
        <v>12021</v>
      </c>
      <c r="B10004">
        <v>2.5410822871948602E-4</v>
      </c>
      <c r="C10004" s="1">
        <v>8.5718232720294297E-5</v>
      </c>
      <c r="D10004">
        <v>1</v>
      </c>
      <c r="E10004">
        <v>1</v>
      </c>
      <c r="F10004">
        <v>4.47761194029851E-2</v>
      </c>
      <c r="G10004">
        <v>0.875</v>
      </c>
      <c r="H10004">
        <v>0.11111111111111099</v>
      </c>
      <c r="I10004">
        <v>0.76</v>
      </c>
      <c r="J10004" s="1" t="s">
        <v>23229</v>
      </c>
      <c r="K10004" t="s">
        <v>23238</v>
      </c>
      <c r="L10004" t="s">
        <v>43252</v>
      </c>
      <c r="M10004" t="s">
        <v>43253</v>
      </c>
    </row>
    <row r="10005" spans="1:13">
      <c r="A10005" s="1" t="s">
        <v>12022</v>
      </c>
      <c r="B10005">
        <v>0</v>
      </c>
      <c r="C10005" s="1">
        <v>0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 s="1">
        <v>0.88888888888888895</v>
      </c>
      <c r="K10005" t="s">
        <v>23242</v>
      </c>
      <c r="L10005" t="s">
        <v>43254</v>
      </c>
      <c r="M10005" t="s">
        <v>43255</v>
      </c>
    </row>
    <row r="10006" spans="1:13">
      <c r="A10006" s="1" t="s">
        <v>12023</v>
      </c>
      <c r="B10006">
        <v>3.3033328020945501E-4</v>
      </c>
      <c r="C10006" s="1">
        <v>1.44859308800371E-5</v>
      </c>
      <c r="D10006">
        <v>0.80357142857142905</v>
      </c>
      <c r="E10006">
        <v>0.56179775280898903</v>
      </c>
      <c r="F10006">
        <v>0.90419161676646698</v>
      </c>
      <c r="G10006">
        <v>0.98076923076923095</v>
      </c>
      <c r="H10006">
        <v>0.84285714285714297</v>
      </c>
      <c r="I10006">
        <v>0.86224489795918402</v>
      </c>
      <c r="J10006" s="1">
        <v>1</v>
      </c>
      <c r="K10006" t="s">
        <v>23238</v>
      </c>
      <c r="L10006" t="s">
        <v>43256</v>
      </c>
      <c r="M10006" t="s">
        <v>43257</v>
      </c>
    </row>
    <row r="10007" spans="1:13">
      <c r="A10007" s="1" t="s">
        <v>12024</v>
      </c>
      <c r="B10007">
        <v>9.6079646740637101E-6</v>
      </c>
      <c r="C10007" s="1">
        <v>2.5846473303869099E-5</v>
      </c>
      <c r="D10007">
        <v>0.921875</v>
      </c>
      <c r="E10007">
        <v>0.91578947368421004</v>
      </c>
      <c r="F10007">
        <v>0.96896551724137903</v>
      </c>
      <c r="G10007">
        <v>1</v>
      </c>
      <c r="H10007">
        <v>0.98529411764705899</v>
      </c>
      <c r="I10007">
        <v>0.93500000000000005</v>
      </c>
      <c r="J10007" s="1">
        <v>1</v>
      </c>
      <c r="K10007" t="s">
        <v>23241</v>
      </c>
      <c r="L10007" t="s">
        <v>43258</v>
      </c>
      <c r="M10007" t="s">
        <v>43259</v>
      </c>
    </row>
    <row r="10008" spans="1:13">
      <c r="A10008" s="1" t="s">
        <v>12025</v>
      </c>
      <c r="B10008">
        <v>8.3104979939481705E-6</v>
      </c>
      <c r="C10008" s="1">
        <v>7.1177849344167805E-5</v>
      </c>
      <c r="D10008">
        <v>0</v>
      </c>
      <c r="E10008">
        <v>0</v>
      </c>
      <c r="F10008">
        <v>9.4936708860759497E-3</v>
      </c>
      <c r="G10008">
        <v>3.5087719298245598E-2</v>
      </c>
      <c r="H10008">
        <v>4.0540540540540501E-2</v>
      </c>
      <c r="I10008">
        <v>7.8512396694214906E-2</v>
      </c>
      <c r="J10008" s="1">
        <v>0</v>
      </c>
      <c r="K10008" t="s">
        <v>23238</v>
      </c>
      <c r="L10008" t="s">
        <v>43260</v>
      </c>
      <c r="M10008" t="s">
        <v>43261</v>
      </c>
    </row>
    <row r="10009" spans="1:13">
      <c r="A10009" s="1" t="s">
        <v>12026</v>
      </c>
      <c r="B10009">
        <v>5.0481194582558904E-6</v>
      </c>
      <c r="C10009" s="1">
        <v>4.0211050928619396E-6</v>
      </c>
      <c r="D10009">
        <v>1</v>
      </c>
      <c r="E10009">
        <v>1</v>
      </c>
      <c r="F10009">
        <v>1</v>
      </c>
      <c r="G10009">
        <v>0.80701754385964897</v>
      </c>
      <c r="H10009">
        <v>0.97014925373134298</v>
      </c>
      <c r="I10009">
        <v>0.91304347826086996</v>
      </c>
      <c r="J10009" s="1" t="s">
        <v>23229</v>
      </c>
      <c r="K10009" t="s">
        <v>23239</v>
      </c>
      <c r="L10009" t="s">
        <v>43262</v>
      </c>
      <c r="M10009" t="s">
        <v>43263</v>
      </c>
    </row>
    <row r="10010" spans="1:13">
      <c r="A10010" s="1" t="s">
        <v>12027</v>
      </c>
      <c r="B10010">
        <v>2.7224846873068998E-5</v>
      </c>
      <c r="C10010" s="1">
        <v>2.8237101539503501E-5</v>
      </c>
      <c r="D10010">
        <v>0.234375</v>
      </c>
      <c r="E10010">
        <v>0.14285714285714299</v>
      </c>
      <c r="F10010">
        <v>0.188524590163934</v>
      </c>
      <c r="G10010">
        <v>7.69230769230769E-2</v>
      </c>
      <c r="H10010">
        <v>9.2233009708737906E-2</v>
      </c>
      <c r="I10010">
        <v>0.19186046511627899</v>
      </c>
      <c r="J10010" s="1">
        <v>0</v>
      </c>
      <c r="K10010" t="s">
        <v>23241</v>
      </c>
      <c r="L10010" t="s">
        <v>43264</v>
      </c>
      <c r="M10010" t="s">
        <v>43265</v>
      </c>
    </row>
    <row r="10011" spans="1:13">
      <c r="A10011" s="1" t="s">
        <v>12028</v>
      </c>
      <c r="B10011">
        <v>7.9306942781830205E-7</v>
      </c>
      <c r="C10011" s="1">
        <v>1.3192983344562201E-5</v>
      </c>
      <c r="D10011">
        <v>1</v>
      </c>
      <c r="E10011">
        <v>1</v>
      </c>
      <c r="F10011">
        <v>1</v>
      </c>
      <c r="G10011">
        <v>0.97413793103448298</v>
      </c>
      <c r="H10011">
        <v>1</v>
      </c>
      <c r="I10011">
        <v>0.95199999999999996</v>
      </c>
      <c r="J10011" s="1">
        <v>0.45454545454545497</v>
      </c>
      <c r="K10011" t="s">
        <v>23238</v>
      </c>
      <c r="L10011" t="s">
        <v>43266</v>
      </c>
      <c r="M10011" t="s">
        <v>43267</v>
      </c>
    </row>
    <row r="10012" spans="1:13">
      <c r="A10012" s="1" t="s">
        <v>12029</v>
      </c>
      <c r="B10012">
        <v>4.1261390989990598E-5</v>
      </c>
      <c r="C10012" s="1">
        <v>8.3026365122990105E-6</v>
      </c>
      <c r="D10012">
        <v>0.203125</v>
      </c>
      <c r="E10012">
        <v>1.5625E-2</v>
      </c>
      <c r="F10012">
        <v>1.81347150259067E-2</v>
      </c>
      <c r="G10012">
        <v>8.0357142857142905E-2</v>
      </c>
      <c r="H10012">
        <v>5.2631578947368397E-2</v>
      </c>
      <c r="I10012">
        <v>0.11363636363636399</v>
      </c>
      <c r="J10012" s="1" t="s">
        <v>23229</v>
      </c>
      <c r="K10012" t="s">
        <v>23242</v>
      </c>
      <c r="L10012" t="s">
        <v>43268</v>
      </c>
      <c r="M10012" t="s">
        <v>43269</v>
      </c>
    </row>
    <row r="10013" spans="1:13">
      <c r="A10013" s="1" t="s">
        <v>12030</v>
      </c>
      <c r="B10013">
        <v>5.0951778316879598E-6</v>
      </c>
      <c r="C10013" s="1">
        <v>4.62543194010258E-6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0.120833333333333</v>
      </c>
      <c r="J10013" s="1">
        <v>0</v>
      </c>
      <c r="K10013" t="s">
        <v>23241</v>
      </c>
      <c r="L10013" t="s">
        <v>43270</v>
      </c>
      <c r="M10013" t="s">
        <v>43271</v>
      </c>
    </row>
    <row r="10014" spans="1:13">
      <c r="A10014" s="1" t="s">
        <v>12031</v>
      </c>
      <c r="B10014">
        <v>8.21990833928305E-5</v>
      </c>
      <c r="C10014" s="1">
        <v>2.9715712179116999E-5</v>
      </c>
      <c r="D10014">
        <v>0.42</v>
      </c>
      <c r="E10014">
        <v>9.375E-2</v>
      </c>
      <c r="F10014">
        <v>3.8216560509554097E-2</v>
      </c>
      <c r="G10014">
        <v>0.108108108108108</v>
      </c>
      <c r="H10014">
        <v>6.4102564102564097E-2</v>
      </c>
      <c r="I10014">
        <v>0.20909090909090899</v>
      </c>
      <c r="J10014" s="1">
        <v>0</v>
      </c>
      <c r="K10014" t="s">
        <v>23238</v>
      </c>
      <c r="L10014" t="s">
        <v>43272</v>
      </c>
      <c r="M10014" t="s">
        <v>43273</v>
      </c>
    </row>
    <row r="10015" spans="1:13">
      <c r="A10015" s="1" t="s">
        <v>12032</v>
      </c>
      <c r="B10015">
        <v>5.7636559765273198E-5</v>
      </c>
      <c r="C10015" s="1">
        <v>4.1295524593180599E-5</v>
      </c>
      <c r="D10015">
        <v>0.214285714285714</v>
      </c>
      <c r="E10015">
        <v>0.41791044776119401</v>
      </c>
      <c r="F10015">
        <v>0.22126436781609199</v>
      </c>
      <c r="G10015">
        <v>2.3809523809523801E-2</v>
      </c>
      <c r="H10015">
        <v>0.18181818181818199</v>
      </c>
      <c r="I10015">
        <v>2.7027027027027001E-2</v>
      </c>
      <c r="J10015" s="1" t="s">
        <v>23229</v>
      </c>
      <c r="K10015" t="s">
        <v>23239</v>
      </c>
      <c r="L10015" t="s">
        <v>43274</v>
      </c>
      <c r="M10015" t="s">
        <v>43275</v>
      </c>
    </row>
    <row r="10016" spans="1:13">
      <c r="A10016" s="1" t="s">
        <v>12033</v>
      </c>
      <c r="B10016">
        <v>1.4129546113151599E-5</v>
      </c>
      <c r="C10016" s="1">
        <v>2.5345197532285299E-6</v>
      </c>
      <c r="D10016">
        <v>4.7619047619047603E-2</v>
      </c>
      <c r="E10016">
        <v>0.160714285714286</v>
      </c>
      <c r="F10016">
        <v>0.50344827586206897</v>
      </c>
      <c r="G10016">
        <v>0</v>
      </c>
      <c r="H10016">
        <v>0.37301587301587302</v>
      </c>
      <c r="I10016">
        <v>0.13970588235294101</v>
      </c>
      <c r="J10016" s="1" t="s">
        <v>23229</v>
      </c>
      <c r="K10016" t="s">
        <v>23241</v>
      </c>
      <c r="L10016" t="s">
        <v>43276</v>
      </c>
      <c r="M10016" t="s">
        <v>43277</v>
      </c>
    </row>
    <row r="10017" spans="1:13">
      <c r="A10017" s="1" t="s">
        <v>12034</v>
      </c>
      <c r="B10017">
        <v>3.049017308433E-4</v>
      </c>
      <c r="C10017" s="1">
        <v>1.1188659050153299E-6</v>
      </c>
      <c r="D10017">
        <v>0.04</v>
      </c>
      <c r="E10017">
        <v>0.422222222222222</v>
      </c>
      <c r="F10017">
        <v>0</v>
      </c>
      <c r="G10017">
        <v>0</v>
      </c>
      <c r="H10017">
        <v>7.3170731707317097E-2</v>
      </c>
      <c r="I10017">
        <v>0</v>
      </c>
      <c r="J10017" s="1">
        <v>0</v>
      </c>
      <c r="K10017" t="s">
        <v>23241</v>
      </c>
      <c r="L10017" t="s">
        <v>43278</v>
      </c>
      <c r="M10017" t="s">
        <v>43279</v>
      </c>
    </row>
    <row r="10018" spans="1:13">
      <c r="A10018" s="1" t="s">
        <v>12035</v>
      </c>
      <c r="B10018">
        <v>1.67736688876494E-6</v>
      </c>
      <c r="C10018" s="1">
        <v>8.7164890327667801E-7</v>
      </c>
      <c r="D10018">
        <v>1</v>
      </c>
      <c r="E10018">
        <v>0.99450549450549497</v>
      </c>
      <c r="F10018">
        <v>1</v>
      </c>
      <c r="G10018">
        <v>0.93965517241379304</v>
      </c>
      <c r="H10018">
        <v>1</v>
      </c>
      <c r="I10018">
        <v>0.95161290322580605</v>
      </c>
      <c r="J10018" s="1">
        <v>1</v>
      </c>
      <c r="K10018" t="s">
        <v>23239</v>
      </c>
      <c r="L10018" t="s">
        <v>43280</v>
      </c>
      <c r="M10018" t="s">
        <v>43281</v>
      </c>
    </row>
    <row r="10019" spans="1:13">
      <c r="A10019" s="1" t="s">
        <v>12036</v>
      </c>
      <c r="B10019">
        <v>1.0255776921124399E-9</v>
      </c>
      <c r="C10019" s="1">
        <v>8.1287648334453299E-5</v>
      </c>
      <c r="D10019">
        <v>0.61111111111111105</v>
      </c>
      <c r="E10019">
        <v>0.62745098039215697</v>
      </c>
      <c r="F10019">
        <v>0.47222222222222199</v>
      </c>
      <c r="G10019">
        <v>0.353658536585366</v>
      </c>
      <c r="H10019">
        <v>0.47368421052631599</v>
      </c>
      <c r="I10019">
        <v>0.515625</v>
      </c>
      <c r="J10019" s="1">
        <v>0.5</v>
      </c>
      <c r="K10019" t="s">
        <v>23242</v>
      </c>
      <c r="L10019" t="s">
        <v>43282</v>
      </c>
      <c r="M10019" t="s">
        <v>43283</v>
      </c>
    </row>
    <row r="10020" spans="1:13">
      <c r="A10020" s="1" t="s">
        <v>12037</v>
      </c>
      <c r="B10020">
        <v>5.1410316761455303E-7</v>
      </c>
      <c r="C10020" s="1">
        <v>7.6220545960171705E-7</v>
      </c>
      <c r="D10020">
        <v>0.96428571428571397</v>
      </c>
      <c r="E10020">
        <v>1</v>
      </c>
      <c r="F10020">
        <v>1</v>
      </c>
      <c r="G10020">
        <v>0.99122807017543901</v>
      </c>
      <c r="H10020">
        <v>1</v>
      </c>
      <c r="I10020">
        <v>0.99115044247787598</v>
      </c>
      <c r="J10020" s="1" t="s">
        <v>23229</v>
      </c>
      <c r="K10020" t="s">
        <v>23238</v>
      </c>
      <c r="L10020" t="s">
        <v>43284</v>
      </c>
      <c r="M10020" t="s">
        <v>43285</v>
      </c>
    </row>
    <row r="10021" spans="1:13">
      <c r="A10021" s="1" t="s">
        <v>12038</v>
      </c>
      <c r="B10021">
        <v>2.0027016879090698E-5</v>
      </c>
      <c r="C10021" s="1">
        <v>1.21193210540817E-5</v>
      </c>
      <c r="D10021">
        <v>0</v>
      </c>
      <c r="E10021">
        <v>5.74712643678161E-3</v>
      </c>
      <c r="F10021">
        <v>0.23796791443850299</v>
      </c>
      <c r="G10021">
        <v>0</v>
      </c>
      <c r="H10021">
        <v>0.13636363636363599</v>
      </c>
      <c r="I10021">
        <v>5.6818181818181802E-2</v>
      </c>
      <c r="J10021" s="1" t="s">
        <v>23229</v>
      </c>
      <c r="K10021" t="s">
        <v>23241</v>
      </c>
      <c r="L10021" t="s">
        <v>43286</v>
      </c>
      <c r="M10021" t="s">
        <v>43287</v>
      </c>
    </row>
    <row r="10022" spans="1:13">
      <c r="A10022" s="1" t="s">
        <v>12039</v>
      </c>
      <c r="B10022">
        <v>0</v>
      </c>
      <c r="C10022" s="1">
        <v>0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 s="1">
        <v>1</v>
      </c>
      <c r="K10022" t="s">
        <v>23238</v>
      </c>
      <c r="L10022" t="s">
        <v>43288</v>
      </c>
      <c r="M10022" t="s">
        <v>43289</v>
      </c>
    </row>
    <row r="10023" spans="1:13">
      <c r="A10023" s="1" t="s">
        <v>12040</v>
      </c>
      <c r="B10023">
        <v>4.3506515748033202E-5</v>
      </c>
      <c r="C10023" s="1">
        <v>3.3380048599053901E-7</v>
      </c>
      <c r="D10023">
        <v>5.1724137931034503E-2</v>
      </c>
      <c r="E10023">
        <v>0.23125000000000001</v>
      </c>
      <c r="F10023">
        <v>2.4822695035461001E-2</v>
      </c>
      <c r="G10023">
        <v>0</v>
      </c>
      <c r="H10023">
        <v>1.6129032258064498E-2</v>
      </c>
      <c r="I10023">
        <v>3.3333333333333298E-2</v>
      </c>
      <c r="J10023" s="1">
        <v>0.05</v>
      </c>
      <c r="K10023" t="s">
        <v>23239</v>
      </c>
      <c r="L10023" t="s">
        <v>43290</v>
      </c>
      <c r="M10023" t="s">
        <v>43291</v>
      </c>
    </row>
    <row r="10024" spans="1:13">
      <c r="A10024" s="1" t="s">
        <v>12041</v>
      </c>
      <c r="B10024">
        <v>7.6080481004449097E-5</v>
      </c>
      <c r="C10024" s="1">
        <v>6.60231668143357E-6</v>
      </c>
      <c r="D10024">
        <v>1</v>
      </c>
      <c r="E10024">
        <v>0.88202247191011196</v>
      </c>
      <c r="F10024">
        <v>0.99609375</v>
      </c>
      <c r="G10024">
        <v>1</v>
      </c>
      <c r="H10024">
        <v>1</v>
      </c>
      <c r="I10024">
        <v>1</v>
      </c>
      <c r="J10024" s="1">
        <v>1</v>
      </c>
      <c r="K10024" t="s">
        <v>23238</v>
      </c>
      <c r="L10024" t="s">
        <v>43292</v>
      </c>
      <c r="M10024" t="s">
        <v>43293</v>
      </c>
    </row>
    <row r="10025" spans="1:13">
      <c r="A10025" s="1" t="s">
        <v>12042</v>
      </c>
      <c r="B10025">
        <v>3.4249274047209401E-5</v>
      </c>
      <c r="C10025" s="1">
        <v>2.7935501540099099E-4</v>
      </c>
      <c r="D10025">
        <v>0</v>
      </c>
      <c r="E10025">
        <v>0</v>
      </c>
      <c r="F10025">
        <v>6.6666666666666693E-2</v>
      </c>
      <c r="G10025">
        <v>6.8965517241379296E-2</v>
      </c>
      <c r="H10025">
        <v>0.232456140350877</v>
      </c>
      <c r="I10025">
        <v>0.13200000000000001</v>
      </c>
      <c r="J10025" s="1">
        <v>0</v>
      </c>
      <c r="K10025" t="s">
        <v>23239</v>
      </c>
      <c r="L10025" t="s">
        <v>43294</v>
      </c>
      <c r="M10025" t="s">
        <v>43295</v>
      </c>
    </row>
    <row r="10026" spans="1:13">
      <c r="A10026" s="1" t="s">
        <v>12043</v>
      </c>
      <c r="B10026">
        <v>6.4808828765108898E-7</v>
      </c>
      <c r="C10026" s="1">
        <v>1.2298190981220901E-5</v>
      </c>
      <c r="D10026">
        <v>0.77272727272727304</v>
      </c>
      <c r="E10026">
        <v>0.53378378378378399</v>
      </c>
      <c r="F10026">
        <v>0.86413043478260898</v>
      </c>
      <c r="G10026">
        <v>0.375</v>
      </c>
      <c r="H10026">
        <v>0.98666666666666702</v>
      </c>
      <c r="I10026">
        <v>0.64516129032258096</v>
      </c>
      <c r="J10026" s="1">
        <v>1</v>
      </c>
      <c r="K10026" t="s">
        <v>23240</v>
      </c>
      <c r="L10026" t="s">
        <v>43296</v>
      </c>
      <c r="M10026" t="s">
        <v>43297</v>
      </c>
    </row>
    <row r="10027" spans="1:13">
      <c r="A10027" s="1" t="s">
        <v>12044</v>
      </c>
      <c r="B10027">
        <v>1.74553321336425E-5</v>
      </c>
      <c r="C10027" s="1">
        <v>2.1627458619576799E-5</v>
      </c>
      <c r="D10027">
        <v>1</v>
      </c>
      <c r="E10027">
        <v>0.99180327868852503</v>
      </c>
      <c r="F10027">
        <v>0.92483660130719003</v>
      </c>
      <c r="G10027">
        <v>1</v>
      </c>
      <c r="H10027">
        <v>1</v>
      </c>
      <c r="I10027">
        <v>0.98684210526315796</v>
      </c>
      <c r="J10027" s="1">
        <v>0.91666666666666696</v>
      </c>
      <c r="K10027" t="s">
        <v>23238</v>
      </c>
      <c r="L10027" t="s">
        <v>43298</v>
      </c>
      <c r="M10027" t="s">
        <v>43299</v>
      </c>
    </row>
    <row r="10028" spans="1:13">
      <c r="A10028" s="1" t="s">
        <v>12045</v>
      </c>
      <c r="B10028">
        <v>1.0288483472619599E-6</v>
      </c>
      <c r="C10028" s="1">
        <v>6.7930435664430803E-6</v>
      </c>
      <c r="D10028">
        <v>1</v>
      </c>
      <c r="E10028">
        <v>1</v>
      </c>
      <c r="F10028">
        <v>0.987179487179487</v>
      </c>
      <c r="G10028">
        <v>0.90789473684210498</v>
      </c>
      <c r="H10028">
        <v>0.93292682926829296</v>
      </c>
      <c r="I10028">
        <v>0.98275862068965503</v>
      </c>
      <c r="J10028" s="1">
        <v>1</v>
      </c>
      <c r="K10028" t="s">
        <v>23238</v>
      </c>
      <c r="L10028" t="s">
        <v>43300</v>
      </c>
      <c r="M10028" t="s">
        <v>43301</v>
      </c>
    </row>
    <row r="10029" spans="1:13">
      <c r="A10029" s="1" t="s">
        <v>12046</v>
      </c>
      <c r="B10029">
        <v>1.5877914209457201E-12</v>
      </c>
      <c r="C10029" s="1">
        <v>8.5088973995249006E-8</v>
      </c>
      <c r="D10029">
        <v>0</v>
      </c>
      <c r="E10029">
        <v>0</v>
      </c>
      <c r="F10029">
        <v>5.1546391752577301E-3</v>
      </c>
      <c r="G10029">
        <v>0</v>
      </c>
      <c r="H10029">
        <v>0</v>
      </c>
      <c r="I10029">
        <v>0</v>
      </c>
      <c r="J10029" s="1">
        <v>0</v>
      </c>
      <c r="K10029" t="s">
        <v>23237</v>
      </c>
      <c r="L10029" t="s">
        <v>43302</v>
      </c>
      <c r="M10029" t="s">
        <v>43303</v>
      </c>
    </row>
    <row r="10030" spans="1:13">
      <c r="A10030" s="1" t="s">
        <v>12047</v>
      </c>
      <c r="B10030">
        <v>2.3517631087094698E-6</v>
      </c>
      <c r="C10030" s="1">
        <v>1.3458117071986101E-6</v>
      </c>
      <c r="D10030">
        <v>0</v>
      </c>
      <c r="E10030">
        <v>0</v>
      </c>
      <c r="F10030">
        <v>8.0213903743315499E-3</v>
      </c>
      <c r="G10030">
        <v>5.4347826086956499E-2</v>
      </c>
      <c r="H10030">
        <v>2.4752475247524799E-2</v>
      </c>
      <c r="I10030">
        <v>6.4102564102564097E-2</v>
      </c>
      <c r="J10030" s="1">
        <v>4.5454545454545497E-2</v>
      </c>
      <c r="K10030" t="s">
        <v>23242</v>
      </c>
      <c r="L10030" t="s">
        <v>43304</v>
      </c>
      <c r="M10030" t="s">
        <v>43305</v>
      </c>
    </row>
    <row r="10031" spans="1:13">
      <c r="A10031" s="1" t="s">
        <v>12048</v>
      </c>
      <c r="B10031">
        <v>0</v>
      </c>
      <c r="C10031" s="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 s="1">
        <v>0.63636363636363602</v>
      </c>
      <c r="K10031" t="s">
        <v>23237</v>
      </c>
      <c r="L10031" t="s">
        <v>43306</v>
      </c>
      <c r="M10031" t="s">
        <v>43307</v>
      </c>
    </row>
    <row r="10032" spans="1:13">
      <c r="A10032" s="1" t="s">
        <v>12049</v>
      </c>
      <c r="B10032">
        <v>3.2709555110668203E-8</v>
      </c>
      <c r="C10032" s="1">
        <v>1.1410045208456101E-8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9.2592592592592605E-3</v>
      </c>
      <c r="J10032" s="1">
        <v>1</v>
      </c>
      <c r="K10032" t="s">
        <v>23237</v>
      </c>
      <c r="L10032" t="s">
        <v>43308</v>
      </c>
      <c r="M10032" t="s">
        <v>43309</v>
      </c>
    </row>
    <row r="10033" spans="1:13">
      <c r="A10033" s="1" t="s">
        <v>12050</v>
      </c>
      <c r="B10033">
        <v>1.2168962248558499E-6</v>
      </c>
      <c r="C10033" s="1">
        <v>2.3870810321865198E-6</v>
      </c>
      <c r="D10033">
        <v>9.6153846153846201E-2</v>
      </c>
      <c r="E10033">
        <v>9.3220338983050793E-2</v>
      </c>
      <c r="F10033">
        <v>0.12566844919786099</v>
      </c>
      <c r="G10033">
        <v>0.56000000000000005</v>
      </c>
      <c r="H10033">
        <v>8.6956521739130405E-2</v>
      </c>
      <c r="I10033">
        <v>0.30198019801980203</v>
      </c>
      <c r="J10033" s="1">
        <v>0</v>
      </c>
      <c r="K10033" t="s">
        <v>23241</v>
      </c>
      <c r="L10033" t="s">
        <v>43310</v>
      </c>
      <c r="M10033" t="s">
        <v>43311</v>
      </c>
    </row>
    <row r="10034" spans="1:13">
      <c r="A10034" s="1" t="s">
        <v>12051</v>
      </c>
      <c r="B10034">
        <v>9.4169662484675396E-9</v>
      </c>
      <c r="C10034" s="1">
        <v>1.0373766847980999E-9</v>
      </c>
      <c r="D10034">
        <v>0.98076923076923095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 s="1" t="s">
        <v>23229</v>
      </c>
      <c r="K10034" t="s">
        <v>23240</v>
      </c>
      <c r="L10034" t="s">
        <v>43312</v>
      </c>
      <c r="M10034" t="s">
        <v>43313</v>
      </c>
    </row>
    <row r="10035" spans="1:13">
      <c r="A10035" s="1" t="s">
        <v>12052</v>
      </c>
      <c r="B10035">
        <v>7.7339633852874104E-5</v>
      </c>
      <c r="C10035" s="1">
        <v>3.7479026573929503E-8</v>
      </c>
      <c r="D10035">
        <v>0</v>
      </c>
      <c r="E10035">
        <v>0.13978494623655899</v>
      </c>
      <c r="F10035">
        <v>3.7593984962406E-3</v>
      </c>
      <c r="G10035">
        <v>0.1</v>
      </c>
      <c r="H10035">
        <v>0</v>
      </c>
      <c r="I10035">
        <v>0</v>
      </c>
      <c r="J10035" s="1">
        <v>0</v>
      </c>
      <c r="K10035" t="s">
        <v>23241</v>
      </c>
      <c r="L10035" t="s">
        <v>43314</v>
      </c>
      <c r="M10035" t="s">
        <v>43315</v>
      </c>
    </row>
    <row r="10036" spans="1:13">
      <c r="A10036" s="1" t="s">
        <v>12053</v>
      </c>
      <c r="B10036">
        <v>9.7668163976940998E-6</v>
      </c>
      <c r="C10036" s="1">
        <v>1.01290987135131E-5</v>
      </c>
      <c r="D10036">
        <v>0.578125</v>
      </c>
      <c r="E10036">
        <v>0.92763157894736803</v>
      </c>
      <c r="F10036">
        <v>0.71910112359550604</v>
      </c>
      <c r="G10036">
        <v>1</v>
      </c>
      <c r="H10036">
        <v>0.83908045977011503</v>
      </c>
      <c r="I10036">
        <v>0.91666666666666696</v>
      </c>
      <c r="J10036" s="1">
        <v>1</v>
      </c>
      <c r="K10036" t="s">
        <v>23241</v>
      </c>
      <c r="L10036" t="s">
        <v>43316</v>
      </c>
      <c r="M10036" t="s">
        <v>43317</v>
      </c>
    </row>
    <row r="10037" spans="1:13">
      <c r="A10037" s="1" t="s">
        <v>12054</v>
      </c>
      <c r="B10037">
        <v>7.9258897694621592E-6</v>
      </c>
      <c r="C10037" s="1">
        <v>9.7444472741362296E-6</v>
      </c>
      <c r="D10037">
        <v>4.6875E-2</v>
      </c>
      <c r="E10037">
        <v>1.5789473684210499E-2</v>
      </c>
      <c r="F10037">
        <v>8.7179487179487203E-2</v>
      </c>
      <c r="G10037">
        <v>0.09</v>
      </c>
      <c r="H10037">
        <v>0.277272727272727</v>
      </c>
      <c r="I10037">
        <v>7.7272727272727298E-2</v>
      </c>
      <c r="J10037" s="1">
        <v>0</v>
      </c>
      <c r="K10037" t="s">
        <v>23241</v>
      </c>
      <c r="L10037" t="s">
        <v>43318</v>
      </c>
      <c r="M10037" t="s">
        <v>43319</v>
      </c>
    </row>
    <row r="10038" spans="1:13">
      <c r="A10038" s="1" t="s">
        <v>12055</v>
      </c>
      <c r="B10038">
        <v>6.9420532952656693E-5</v>
      </c>
      <c r="C10038" s="1">
        <v>1.02177740836455E-4</v>
      </c>
      <c r="D10038">
        <v>7.8125E-2</v>
      </c>
      <c r="E10038">
        <v>3.6842105263157898E-2</v>
      </c>
      <c r="F10038">
        <v>0.16923076923076899</v>
      </c>
      <c r="G10038">
        <v>0.10344827586206901</v>
      </c>
      <c r="H10038">
        <v>0.16814159292035399</v>
      </c>
      <c r="I10038">
        <v>0.30737704918032799</v>
      </c>
      <c r="J10038" s="1">
        <v>9.0909090909090898E-2</v>
      </c>
      <c r="K10038" t="s">
        <v>23240</v>
      </c>
      <c r="L10038" t="s">
        <v>43320</v>
      </c>
      <c r="M10038" t="s">
        <v>43321</v>
      </c>
    </row>
    <row r="10039" spans="1:13">
      <c r="A10039" s="1" t="s">
        <v>12056</v>
      </c>
      <c r="B10039">
        <v>5.1799296407222602E-7</v>
      </c>
      <c r="C10039" s="1">
        <v>8.7243468860260002E-6</v>
      </c>
      <c r="D10039">
        <v>1</v>
      </c>
      <c r="E10039">
        <v>0.99425287356321801</v>
      </c>
      <c r="F10039">
        <v>0.92196531791907499</v>
      </c>
      <c r="G10039">
        <v>1</v>
      </c>
      <c r="H10039">
        <v>0.892405063291139</v>
      </c>
      <c r="I10039">
        <v>0.90425531914893598</v>
      </c>
      <c r="J10039" s="1">
        <v>1</v>
      </c>
      <c r="K10039" t="s">
        <v>23239</v>
      </c>
      <c r="L10039" t="s">
        <v>43322</v>
      </c>
      <c r="M10039" t="s">
        <v>43323</v>
      </c>
    </row>
    <row r="10040" spans="1:13">
      <c r="A10040" s="1" t="s">
        <v>12057</v>
      </c>
      <c r="B10040">
        <v>4.7206617846146798E-6</v>
      </c>
      <c r="C10040" s="1">
        <v>1.68808188675777E-5</v>
      </c>
      <c r="D10040">
        <v>1</v>
      </c>
      <c r="E10040">
        <v>1</v>
      </c>
      <c r="F10040">
        <v>0.92058823529411804</v>
      </c>
      <c r="G10040">
        <v>1</v>
      </c>
      <c r="H10040">
        <v>0.82022471910112404</v>
      </c>
      <c r="I10040">
        <v>0.91911764705882304</v>
      </c>
      <c r="J10040" s="1">
        <v>1</v>
      </c>
      <c r="K10040" t="s">
        <v>23238</v>
      </c>
      <c r="L10040" t="s">
        <v>43324</v>
      </c>
      <c r="M10040" t="s">
        <v>43325</v>
      </c>
    </row>
    <row r="10041" spans="1:13">
      <c r="A10041" s="1" t="s">
        <v>12058</v>
      </c>
      <c r="B10041">
        <v>3.18421126764999E-6</v>
      </c>
      <c r="C10041" s="1">
        <v>7.2752705257558204E-6</v>
      </c>
      <c r="D10041">
        <v>1</v>
      </c>
      <c r="E10041">
        <v>1</v>
      </c>
      <c r="F10041">
        <v>0.92820512820512802</v>
      </c>
      <c r="G10041">
        <v>1</v>
      </c>
      <c r="H10041">
        <v>0.97368421052631604</v>
      </c>
      <c r="I10041">
        <v>0.99199999999999999</v>
      </c>
      <c r="J10041" s="1">
        <v>1</v>
      </c>
      <c r="K10041" t="s">
        <v>23239</v>
      </c>
      <c r="L10041" t="s">
        <v>43326</v>
      </c>
      <c r="M10041" t="s">
        <v>43327</v>
      </c>
    </row>
    <row r="10042" spans="1:13">
      <c r="A10042" s="1" t="s">
        <v>12059</v>
      </c>
      <c r="B10042">
        <v>2.57903652558534E-5</v>
      </c>
      <c r="C10042" s="1">
        <v>3.7657450408291198E-5</v>
      </c>
      <c r="D10042">
        <v>1</v>
      </c>
      <c r="E10042">
        <v>0.984375</v>
      </c>
      <c r="F10042">
        <v>0.89743589743589702</v>
      </c>
      <c r="G10042">
        <v>0.98113207547169801</v>
      </c>
      <c r="H10042">
        <v>1</v>
      </c>
      <c r="I10042">
        <v>0.99193548387096797</v>
      </c>
      <c r="J10042" s="1">
        <v>1</v>
      </c>
      <c r="K10042" t="s">
        <v>23238</v>
      </c>
      <c r="L10042" t="s">
        <v>43328</v>
      </c>
      <c r="M10042" t="s">
        <v>43329</v>
      </c>
    </row>
    <row r="10043" spans="1:13">
      <c r="A10043" s="1" t="s">
        <v>12060</v>
      </c>
      <c r="B10043">
        <v>5.1450721329348097E-5</v>
      </c>
      <c r="C10043" s="1">
        <v>7.8085274470727202E-5</v>
      </c>
      <c r="D10043">
        <v>0.890625</v>
      </c>
      <c r="E10043">
        <v>0.99425287356321801</v>
      </c>
      <c r="F10043">
        <v>0.5</v>
      </c>
      <c r="G10043">
        <v>0.97413793103448298</v>
      </c>
      <c r="H10043">
        <v>0.61504424778761102</v>
      </c>
      <c r="I10043">
        <v>0.92400000000000004</v>
      </c>
      <c r="J10043" s="1">
        <v>1</v>
      </c>
      <c r="K10043" t="s">
        <v>23241</v>
      </c>
      <c r="L10043" t="s">
        <v>43330</v>
      </c>
      <c r="M10043" t="s">
        <v>43331</v>
      </c>
    </row>
    <row r="10044" spans="1:13">
      <c r="A10044" s="1" t="s">
        <v>12061</v>
      </c>
      <c r="B10044">
        <v>2.3938031311759401E-6</v>
      </c>
      <c r="C10044" s="1">
        <v>1.63323782488156E-4</v>
      </c>
      <c r="D10044">
        <v>0.12068965517241401</v>
      </c>
      <c r="E10044">
        <v>0</v>
      </c>
      <c r="F10044">
        <v>1.19760479041916E-2</v>
      </c>
      <c r="G10044">
        <v>1.9607843137254902E-2</v>
      </c>
      <c r="H10044">
        <v>0.146017699115044</v>
      </c>
      <c r="I10044">
        <v>2.6785714285714302E-2</v>
      </c>
      <c r="J10044" s="1" t="s">
        <v>23229</v>
      </c>
      <c r="K10044" t="s">
        <v>23241</v>
      </c>
      <c r="L10044" t="s">
        <v>43332</v>
      </c>
      <c r="M10044" t="s">
        <v>43333</v>
      </c>
    </row>
    <row r="10045" spans="1:13">
      <c r="A10045" s="1" t="s">
        <v>12062</v>
      </c>
      <c r="B10045">
        <v>1.7149822971222499E-9</v>
      </c>
      <c r="C10045" s="1">
        <v>4.1769109464158E-7</v>
      </c>
      <c r="D10045">
        <v>1</v>
      </c>
      <c r="E10045">
        <v>1</v>
      </c>
      <c r="F10045">
        <v>1</v>
      </c>
      <c r="G10045">
        <v>1</v>
      </c>
      <c r="H10045">
        <v>0.99462365591397806</v>
      </c>
      <c r="I10045">
        <v>1</v>
      </c>
      <c r="J10045" s="1">
        <v>0.59090909090909105</v>
      </c>
      <c r="K10045" t="s">
        <v>23238</v>
      </c>
      <c r="L10045" t="s">
        <v>43334</v>
      </c>
      <c r="M10045" t="s">
        <v>43335</v>
      </c>
    </row>
    <row r="10046" spans="1:13">
      <c r="A10046" s="1" t="s">
        <v>12063</v>
      </c>
      <c r="B10046">
        <v>3.2010894767061401E-6</v>
      </c>
      <c r="C10046" s="1">
        <v>1.2212928320377899E-5</v>
      </c>
      <c r="D10046">
        <v>0</v>
      </c>
      <c r="E10046">
        <v>0</v>
      </c>
      <c r="F10046">
        <v>4.6242774566474E-2</v>
      </c>
      <c r="G10046">
        <v>0</v>
      </c>
      <c r="H10046">
        <v>4.9019607843137298E-3</v>
      </c>
      <c r="I10046">
        <v>0</v>
      </c>
      <c r="J10046" s="1" t="s">
        <v>23229</v>
      </c>
      <c r="K10046" t="s">
        <v>23238</v>
      </c>
      <c r="L10046" t="s">
        <v>43336</v>
      </c>
      <c r="M10046" t="s">
        <v>43337</v>
      </c>
    </row>
    <row r="10047" spans="1:13">
      <c r="A10047" s="1" t="s">
        <v>12064</v>
      </c>
      <c r="B10047">
        <v>9.4123736558314092E-9</v>
      </c>
      <c r="C10047" s="1">
        <v>3.4983948989506201E-7</v>
      </c>
      <c r="D10047">
        <v>0</v>
      </c>
      <c r="E10047">
        <v>0</v>
      </c>
      <c r="F10047">
        <v>0</v>
      </c>
      <c r="G10047">
        <v>0.18333333333333299</v>
      </c>
      <c r="H10047">
        <v>0</v>
      </c>
      <c r="I10047">
        <v>0.102272727272727</v>
      </c>
      <c r="J10047" s="1" t="s">
        <v>23229</v>
      </c>
      <c r="K10047" t="s">
        <v>23238</v>
      </c>
      <c r="L10047" t="s">
        <v>43338</v>
      </c>
      <c r="M10047" t="s">
        <v>43339</v>
      </c>
    </row>
    <row r="10048" spans="1:13">
      <c r="A10048" s="1" t="s">
        <v>12065</v>
      </c>
      <c r="B10048">
        <v>5.3346849651330701E-6</v>
      </c>
      <c r="C10048" s="1">
        <v>5.6909454410048801E-5</v>
      </c>
      <c r="D10048">
        <v>0.921875</v>
      </c>
      <c r="E10048">
        <v>0.91379310344827602</v>
      </c>
      <c r="F10048">
        <v>0.96756756756756801</v>
      </c>
      <c r="G10048">
        <v>0.875</v>
      </c>
      <c r="H10048">
        <v>0.94086021505376305</v>
      </c>
      <c r="I10048">
        <v>0.81617647058823495</v>
      </c>
      <c r="J10048" s="1">
        <v>0.88888888888888895</v>
      </c>
      <c r="K10048" t="s">
        <v>23241</v>
      </c>
      <c r="L10048" t="s">
        <v>43340</v>
      </c>
      <c r="M10048" t="s">
        <v>43341</v>
      </c>
    </row>
    <row r="10049" spans="1:13">
      <c r="A10049" s="1" t="s">
        <v>12066</v>
      </c>
      <c r="B10049">
        <v>3.6447561692185397E-8</v>
      </c>
      <c r="C10049" s="1">
        <v>3.4728157058234098E-5</v>
      </c>
      <c r="D10049">
        <v>1</v>
      </c>
      <c r="E10049">
        <v>1</v>
      </c>
      <c r="F10049">
        <v>0.98429319371727797</v>
      </c>
      <c r="G10049">
        <v>1</v>
      </c>
      <c r="H10049">
        <v>0.88235294117647101</v>
      </c>
      <c r="I10049">
        <v>0.96341463414634099</v>
      </c>
      <c r="J10049" s="1">
        <v>1</v>
      </c>
      <c r="K10049" t="s">
        <v>23239</v>
      </c>
      <c r="L10049" t="s">
        <v>43342</v>
      </c>
      <c r="M10049" t="s">
        <v>43343</v>
      </c>
    </row>
    <row r="10050" spans="1:13">
      <c r="A10050" s="1" t="s">
        <v>12067</v>
      </c>
      <c r="B10050">
        <v>9.8388772792841303E-8</v>
      </c>
      <c r="C10050" s="1">
        <v>1.8046948115505902E-5</v>
      </c>
      <c r="D10050">
        <v>1</v>
      </c>
      <c r="E10050">
        <v>1</v>
      </c>
      <c r="F10050">
        <v>0.95641025641025601</v>
      </c>
      <c r="G10050">
        <v>1</v>
      </c>
      <c r="H10050">
        <v>0.96428571428571397</v>
      </c>
      <c r="I10050">
        <v>1</v>
      </c>
      <c r="J10050" s="1">
        <v>1</v>
      </c>
      <c r="K10050" t="s">
        <v>23241</v>
      </c>
      <c r="L10050" t="s">
        <v>43344</v>
      </c>
      <c r="M10050" t="s">
        <v>43345</v>
      </c>
    </row>
    <row r="10051" spans="1:13">
      <c r="A10051" s="1" t="s">
        <v>12068</v>
      </c>
      <c r="B10051">
        <v>6.6761088505310397E-6</v>
      </c>
      <c r="C10051" s="1">
        <v>3.6548917946318801E-7</v>
      </c>
      <c r="D10051">
        <v>0.931034482758621</v>
      </c>
      <c r="E10051">
        <v>1</v>
      </c>
      <c r="F10051">
        <v>0.99666666666666703</v>
      </c>
      <c r="G10051">
        <v>1</v>
      </c>
      <c r="H10051">
        <v>1</v>
      </c>
      <c r="I10051">
        <v>0.99074074074074103</v>
      </c>
      <c r="J10051" s="1">
        <v>9.0909090909090898E-2</v>
      </c>
      <c r="K10051" t="s">
        <v>23241</v>
      </c>
      <c r="L10051" t="s">
        <v>43346</v>
      </c>
      <c r="M10051" t="s">
        <v>43347</v>
      </c>
    </row>
    <row r="10052" spans="1:13">
      <c r="A10052" s="1" t="s">
        <v>12069</v>
      </c>
      <c r="B10052">
        <v>1.09635598295206E-7</v>
      </c>
      <c r="C10052" s="1">
        <v>1.6006347711304899E-7</v>
      </c>
      <c r="D10052">
        <v>1</v>
      </c>
      <c r="E10052">
        <v>1</v>
      </c>
      <c r="F10052">
        <v>0.94836956521739102</v>
      </c>
      <c r="G10052">
        <v>1</v>
      </c>
      <c r="H10052">
        <v>1</v>
      </c>
      <c r="I10052">
        <v>1</v>
      </c>
      <c r="J10052" s="1">
        <v>1</v>
      </c>
      <c r="K10052" t="s">
        <v>23240</v>
      </c>
      <c r="L10052" t="s">
        <v>43348</v>
      </c>
      <c r="M10052" t="s">
        <v>43349</v>
      </c>
    </row>
    <row r="10053" spans="1:13">
      <c r="A10053" s="1" t="s">
        <v>12070</v>
      </c>
      <c r="B10053">
        <v>3.5742797162335997E-5</v>
      </c>
      <c r="C10053" s="1">
        <v>1.3837788040075799E-4</v>
      </c>
      <c r="D10053">
        <v>3.7037037037037E-2</v>
      </c>
      <c r="E10053">
        <v>9.1463414634146298E-2</v>
      </c>
      <c r="F10053">
        <v>4.1450777202072499E-2</v>
      </c>
      <c r="G10053">
        <v>9.2592592592592601E-2</v>
      </c>
      <c r="H10053">
        <v>9.00900900900901E-2</v>
      </c>
      <c r="I10053">
        <v>0.13636363636363599</v>
      </c>
      <c r="J10053" s="1">
        <v>0.125</v>
      </c>
      <c r="K10053" t="s">
        <v>23241</v>
      </c>
      <c r="L10053" t="s">
        <v>43350</v>
      </c>
      <c r="M10053" t="s">
        <v>43351</v>
      </c>
    </row>
    <row r="10054" spans="1:13">
      <c r="A10054" s="1" t="s">
        <v>12071</v>
      </c>
      <c r="B10054">
        <v>6.0285296659028798E-8</v>
      </c>
      <c r="C10054" s="1">
        <v>2.7241602317578601E-5</v>
      </c>
      <c r="D10054">
        <v>0.11111111111111099</v>
      </c>
      <c r="E10054">
        <v>0</v>
      </c>
      <c r="F10054">
        <v>0</v>
      </c>
      <c r="G10054">
        <v>0.58333333333333304</v>
      </c>
      <c r="H10054">
        <v>0.123076923076923</v>
      </c>
      <c r="I10054">
        <v>0.43421052631578899</v>
      </c>
      <c r="J10054" s="1">
        <v>1</v>
      </c>
      <c r="K10054" t="s">
        <v>23239</v>
      </c>
      <c r="L10054" t="s">
        <v>43352</v>
      </c>
      <c r="M10054" t="s">
        <v>43353</v>
      </c>
    </row>
    <row r="10055" spans="1:13">
      <c r="A10055" s="1" t="s">
        <v>12072</v>
      </c>
      <c r="B10055">
        <v>9.3209503829664104E-7</v>
      </c>
      <c r="C10055" s="1">
        <v>1.0711883080497E-6</v>
      </c>
      <c r="D10055">
        <v>1</v>
      </c>
      <c r="E10055">
        <v>0.99411764705882399</v>
      </c>
      <c r="F10055">
        <v>0.99725274725274704</v>
      </c>
      <c r="G10055">
        <v>0.95</v>
      </c>
      <c r="H10055">
        <v>0.97727272727272696</v>
      </c>
      <c r="I10055">
        <v>0.97014925373134298</v>
      </c>
      <c r="J10055" s="1">
        <v>1</v>
      </c>
      <c r="K10055" t="s">
        <v>23238</v>
      </c>
      <c r="L10055" t="s">
        <v>43354</v>
      </c>
      <c r="M10055" t="s">
        <v>43355</v>
      </c>
    </row>
    <row r="10056" spans="1:13">
      <c r="A10056" s="1" t="s">
        <v>12073</v>
      </c>
      <c r="B10056">
        <v>1.17137530914602E-7</v>
      </c>
      <c r="C10056" s="1">
        <v>6.9915390079162296E-8</v>
      </c>
      <c r="D10056">
        <v>1</v>
      </c>
      <c r="E10056">
        <v>0.98850574712643702</v>
      </c>
      <c r="F10056">
        <v>0.95934959349593496</v>
      </c>
      <c r="G10056">
        <v>1</v>
      </c>
      <c r="H10056">
        <v>0.96470588235294097</v>
      </c>
      <c r="I10056">
        <v>0.95161290322580605</v>
      </c>
      <c r="J10056" s="1">
        <v>1</v>
      </c>
      <c r="K10056" t="s">
        <v>23238</v>
      </c>
      <c r="L10056" t="s">
        <v>43356</v>
      </c>
      <c r="M10056" t="s">
        <v>43357</v>
      </c>
    </row>
    <row r="10057" spans="1:13">
      <c r="A10057" s="1" t="s">
        <v>12074</v>
      </c>
      <c r="B10057">
        <v>2.5336251806665199E-11</v>
      </c>
      <c r="C10057" s="1">
        <v>3.22901367430924E-8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5.2631578947368403E-3</v>
      </c>
      <c r="J10057" s="1">
        <v>0.83333333333333304</v>
      </c>
      <c r="K10057" t="s">
        <v>23242</v>
      </c>
      <c r="L10057" t="s">
        <v>43358</v>
      </c>
      <c r="M10057" t="s">
        <v>43359</v>
      </c>
    </row>
    <row r="10058" spans="1:13">
      <c r="A10058" s="1" t="s">
        <v>12075</v>
      </c>
      <c r="B10058">
        <v>1.9342361063999799E-6</v>
      </c>
      <c r="C10058" s="1">
        <v>9.4843679799394696E-7</v>
      </c>
      <c r="D10058">
        <v>7.4074074074074098E-2</v>
      </c>
      <c r="E10058">
        <v>0.16025641025640999</v>
      </c>
      <c r="F10058">
        <v>0</v>
      </c>
      <c r="G10058">
        <v>0</v>
      </c>
      <c r="H10058">
        <v>0</v>
      </c>
      <c r="I10058">
        <v>0</v>
      </c>
      <c r="J10058" s="1" t="s">
        <v>23229</v>
      </c>
      <c r="K10058" t="s">
        <v>23239</v>
      </c>
      <c r="L10058" t="s">
        <v>43360</v>
      </c>
      <c r="M10058" t="s">
        <v>43361</v>
      </c>
    </row>
    <row r="10059" spans="1:13">
      <c r="A10059" s="1" t="s">
        <v>12076</v>
      </c>
      <c r="B10059">
        <v>3.8638158890399399E-7</v>
      </c>
      <c r="C10059" s="1">
        <v>3.2427201167016601E-6</v>
      </c>
      <c r="D10059">
        <v>0.97222222222222199</v>
      </c>
      <c r="E10059">
        <v>1</v>
      </c>
      <c r="F10059">
        <v>0.98701298701298701</v>
      </c>
      <c r="G10059">
        <v>0.94736842105263197</v>
      </c>
      <c r="H10059">
        <v>0.99532710280373804</v>
      </c>
      <c r="I10059">
        <v>0.969387755102041</v>
      </c>
      <c r="J10059" s="1">
        <v>1</v>
      </c>
      <c r="K10059" t="s">
        <v>23237</v>
      </c>
      <c r="L10059" t="s">
        <v>43362</v>
      </c>
      <c r="M10059" t="s">
        <v>43363</v>
      </c>
    </row>
    <row r="10060" spans="1:13">
      <c r="A10060" s="1" t="s">
        <v>12077</v>
      </c>
      <c r="B10060">
        <v>7.7314325442858896E-8</v>
      </c>
      <c r="C10060" s="1">
        <v>2.5405321300382799E-7</v>
      </c>
      <c r="D10060">
        <v>0</v>
      </c>
      <c r="E10060">
        <v>0.08</v>
      </c>
      <c r="F10060">
        <v>3.57142857142857E-3</v>
      </c>
      <c r="G10060">
        <v>0</v>
      </c>
      <c r="H10060">
        <v>0</v>
      </c>
      <c r="I10060">
        <v>0</v>
      </c>
      <c r="J10060" s="1">
        <v>0</v>
      </c>
      <c r="K10060" t="s">
        <v>23238</v>
      </c>
      <c r="L10060" t="s">
        <v>43364</v>
      </c>
      <c r="M10060" t="s">
        <v>43365</v>
      </c>
    </row>
    <row r="10061" spans="1:13">
      <c r="A10061" s="1" t="s">
        <v>12078</v>
      </c>
      <c r="B10061">
        <v>1.7088674181283199E-8</v>
      </c>
      <c r="C10061" s="1">
        <v>6.3120867850798601E-7</v>
      </c>
      <c r="D10061">
        <v>1</v>
      </c>
      <c r="E10061">
        <v>1</v>
      </c>
      <c r="F10061">
        <v>0.96802325581395399</v>
      </c>
      <c r="G10061">
        <v>1</v>
      </c>
      <c r="H10061">
        <v>1</v>
      </c>
      <c r="I10061">
        <v>1</v>
      </c>
      <c r="J10061" s="1">
        <v>1</v>
      </c>
      <c r="K10061" t="s">
        <v>23241</v>
      </c>
      <c r="L10061" t="s">
        <v>43366</v>
      </c>
      <c r="M10061" t="s">
        <v>43367</v>
      </c>
    </row>
    <row r="10062" spans="1:13">
      <c r="A10062" s="1" t="s">
        <v>12079</v>
      </c>
      <c r="B10062">
        <v>8.8440178912329993E-9</v>
      </c>
      <c r="C10062" s="1">
        <v>2.1774567736769701E-5</v>
      </c>
      <c r="D10062">
        <v>0.95833333333333304</v>
      </c>
      <c r="E10062">
        <v>0.99285714285714299</v>
      </c>
      <c r="F10062">
        <v>0.74418604651162801</v>
      </c>
      <c r="G10062">
        <v>0.96666666666666701</v>
      </c>
      <c r="H10062">
        <v>0.93661971830985902</v>
      </c>
      <c r="I10062">
        <v>0.92592592592592604</v>
      </c>
      <c r="J10062" s="1">
        <v>1</v>
      </c>
      <c r="K10062" t="s">
        <v>23238</v>
      </c>
      <c r="L10062" t="s">
        <v>43368</v>
      </c>
      <c r="M10062" t="s">
        <v>43369</v>
      </c>
    </row>
    <row r="10063" spans="1:13">
      <c r="A10063" s="1" t="s">
        <v>12080</v>
      </c>
      <c r="B10063">
        <v>1.65050179521156E-6</v>
      </c>
      <c r="C10063" s="1">
        <v>4.0530535959719802E-5</v>
      </c>
      <c r="D10063">
        <v>3.125E-2</v>
      </c>
      <c r="E10063">
        <v>7.4468085106383003E-2</v>
      </c>
      <c r="F10063">
        <v>5.1546391752577301E-3</v>
      </c>
      <c r="G10063">
        <v>1.0638297872340399E-2</v>
      </c>
      <c r="H10063">
        <v>2.5000000000000001E-2</v>
      </c>
      <c r="I10063">
        <v>8.6419753086419707E-2</v>
      </c>
      <c r="J10063" s="1">
        <v>0.95454545454545503</v>
      </c>
      <c r="K10063" t="s">
        <v>23241</v>
      </c>
      <c r="L10063" t="s">
        <v>43370</v>
      </c>
      <c r="M10063" t="s">
        <v>43371</v>
      </c>
    </row>
    <row r="10064" spans="1:13">
      <c r="A10064" s="1" t="s">
        <v>12081</v>
      </c>
      <c r="B10064">
        <v>5.1307686667890898E-4</v>
      </c>
      <c r="C10064" s="1">
        <v>1.3718483502853501E-5</v>
      </c>
      <c r="D10064">
        <v>1</v>
      </c>
      <c r="E10064">
        <v>0.61827956989247301</v>
      </c>
      <c r="F10064">
        <v>0.99736842105263201</v>
      </c>
      <c r="G10064">
        <v>0.98837209302325602</v>
      </c>
      <c r="H10064">
        <v>1</v>
      </c>
      <c r="I10064">
        <v>0.97692307692307701</v>
      </c>
      <c r="J10064" s="1">
        <v>1</v>
      </c>
      <c r="K10064" t="s">
        <v>23241</v>
      </c>
      <c r="L10064" t="s">
        <v>43372</v>
      </c>
      <c r="M10064" t="s">
        <v>43373</v>
      </c>
    </row>
    <row r="10065" spans="1:13">
      <c r="A10065" s="1" t="s">
        <v>12082</v>
      </c>
      <c r="B10065">
        <v>3.3164643855252401E-5</v>
      </c>
      <c r="C10065" s="1">
        <v>4.3449138018635803E-5</v>
      </c>
      <c r="D10065">
        <v>0.328125</v>
      </c>
      <c r="E10065">
        <v>0.18947368421052599</v>
      </c>
      <c r="F10065">
        <v>0.32989690721649501</v>
      </c>
      <c r="G10065">
        <v>0.35344827586206901</v>
      </c>
      <c r="H10065">
        <v>0.40178571428571402</v>
      </c>
      <c r="I10065">
        <v>0.33193277310924402</v>
      </c>
      <c r="J10065" s="1">
        <v>1</v>
      </c>
      <c r="K10065" t="s">
        <v>23241</v>
      </c>
      <c r="L10065" t="s">
        <v>43374</v>
      </c>
      <c r="M10065" t="s">
        <v>43375</v>
      </c>
    </row>
    <row r="10066" spans="1:13">
      <c r="A10066" s="1" t="s">
        <v>12083</v>
      </c>
      <c r="B10066">
        <v>0</v>
      </c>
      <c r="C10066" s="1">
        <v>0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 s="1">
        <v>0.33333333333333298</v>
      </c>
      <c r="K10066" t="s">
        <v>23240</v>
      </c>
      <c r="L10066" t="s">
        <v>43376</v>
      </c>
      <c r="M10066" t="s">
        <v>43377</v>
      </c>
    </row>
    <row r="10067" spans="1:13">
      <c r="A10067" s="1" t="s">
        <v>12084</v>
      </c>
      <c r="B10067">
        <v>1.25461184328808E-5</v>
      </c>
      <c r="C10067" s="1">
        <v>3.0635880530092803E-5</v>
      </c>
      <c r="D10067">
        <v>1.5625E-2</v>
      </c>
      <c r="E10067">
        <v>0</v>
      </c>
      <c r="F10067">
        <v>5.1282051282051299E-3</v>
      </c>
      <c r="G10067">
        <v>0.24137931034482801</v>
      </c>
      <c r="H10067">
        <v>0</v>
      </c>
      <c r="I10067">
        <v>5.6000000000000001E-2</v>
      </c>
      <c r="J10067" s="1">
        <v>0</v>
      </c>
      <c r="K10067" t="s">
        <v>23242</v>
      </c>
      <c r="L10067" t="s">
        <v>43378</v>
      </c>
      <c r="M10067" t="s">
        <v>43379</v>
      </c>
    </row>
    <row r="10068" spans="1:13">
      <c r="A10068" s="1" t="s">
        <v>12085</v>
      </c>
      <c r="B10068">
        <v>1.3923806960716999E-4</v>
      </c>
      <c r="C10068" s="1">
        <v>6.8303751777487101E-6</v>
      </c>
      <c r="D10068">
        <v>0.230769230769231</v>
      </c>
      <c r="E10068">
        <v>0.474683544303797</v>
      </c>
      <c r="F10068">
        <v>2.15827338129496E-2</v>
      </c>
      <c r="G10068">
        <v>0</v>
      </c>
      <c r="H10068">
        <v>0</v>
      </c>
      <c r="I10068">
        <v>0</v>
      </c>
      <c r="J10068" s="1">
        <v>0</v>
      </c>
      <c r="K10068" t="s">
        <v>23242</v>
      </c>
      <c r="L10068" t="s">
        <v>43380</v>
      </c>
      <c r="M10068" t="s">
        <v>43381</v>
      </c>
    </row>
    <row r="10069" spans="1:13">
      <c r="A10069" s="1" t="s">
        <v>12086</v>
      </c>
      <c r="B10069">
        <v>9.5750233439528495E-4</v>
      </c>
      <c r="C10069" s="1">
        <v>6.6203614131675004E-4</v>
      </c>
      <c r="D10069">
        <v>0.44444444444444398</v>
      </c>
      <c r="E10069">
        <v>0.7</v>
      </c>
      <c r="F10069">
        <v>0.22279792746113999</v>
      </c>
      <c r="G10069">
        <v>0.85714285714285698</v>
      </c>
      <c r="H10069">
        <v>0.52380952380952395</v>
      </c>
      <c r="I10069">
        <v>0.657407407407407</v>
      </c>
      <c r="J10069" s="1" t="s">
        <v>23229</v>
      </c>
      <c r="K10069" t="s">
        <v>23239</v>
      </c>
      <c r="L10069" t="s">
        <v>43382</v>
      </c>
      <c r="M10069" t="s">
        <v>43383</v>
      </c>
    </row>
    <row r="10070" spans="1:13">
      <c r="A10070" s="1" t="s">
        <v>12087</v>
      </c>
      <c r="B10070">
        <v>0</v>
      </c>
      <c r="C10070" s="1">
        <v>0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 s="1">
        <v>0.25</v>
      </c>
      <c r="K10070" t="s">
        <v>23241</v>
      </c>
      <c r="L10070" t="s">
        <v>43384</v>
      </c>
      <c r="M10070" t="s">
        <v>43385</v>
      </c>
    </row>
    <row r="10071" spans="1:13">
      <c r="A10071" s="1" t="s">
        <v>12088</v>
      </c>
      <c r="B10071">
        <v>2.5340664461590199E-5</v>
      </c>
      <c r="C10071" s="1">
        <v>1.91830690150971E-6</v>
      </c>
      <c r="D10071">
        <v>0.83870967741935498</v>
      </c>
      <c r="E10071">
        <v>1</v>
      </c>
      <c r="F10071">
        <v>0.95652173913043503</v>
      </c>
      <c r="G10071">
        <v>0.99137931034482796</v>
      </c>
      <c r="H10071">
        <v>0.929824561403509</v>
      </c>
      <c r="I10071">
        <v>0.97580645161290303</v>
      </c>
      <c r="J10071" s="1">
        <v>1</v>
      </c>
      <c r="K10071" t="s">
        <v>23238</v>
      </c>
      <c r="L10071" t="s">
        <v>43386</v>
      </c>
      <c r="M10071" t="s">
        <v>43387</v>
      </c>
    </row>
    <row r="10072" spans="1:13">
      <c r="A10072" s="1" t="s">
        <v>12089</v>
      </c>
      <c r="B10072">
        <v>1.7871633311606799E-6</v>
      </c>
      <c r="C10072" s="1">
        <v>3.00390351406183E-6</v>
      </c>
      <c r="D10072">
        <v>1.7857142857142901E-2</v>
      </c>
      <c r="E10072">
        <v>6.3291139240506302E-3</v>
      </c>
      <c r="F10072">
        <v>3.90625E-3</v>
      </c>
      <c r="G10072">
        <v>0.33333333333333298</v>
      </c>
      <c r="H10072">
        <v>5.63380281690141E-2</v>
      </c>
      <c r="I10072">
        <v>0.18918918918918901</v>
      </c>
      <c r="J10072" s="1">
        <v>0</v>
      </c>
      <c r="K10072" t="s">
        <v>23242</v>
      </c>
      <c r="L10072" t="s">
        <v>43388</v>
      </c>
      <c r="M10072" t="s">
        <v>43389</v>
      </c>
    </row>
    <row r="10073" spans="1:13">
      <c r="A10073" s="1" t="s">
        <v>12090</v>
      </c>
      <c r="B10073">
        <v>1.8095848539950901E-6</v>
      </c>
      <c r="C10073" s="1">
        <v>4.3685455965121199E-6</v>
      </c>
      <c r="D10073">
        <v>1</v>
      </c>
      <c r="E10073">
        <v>1</v>
      </c>
      <c r="F10073">
        <v>0.99666666666666703</v>
      </c>
      <c r="G10073">
        <v>0.84821428571428603</v>
      </c>
      <c r="H10073">
        <v>1</v>
      </c>
      <c r="I10073">
        <v>0.94827586206896597</v>
      </c>
      <c r="J10073" s="1" t="s">
        <v>23229</v>
      </c>
      <c r="K10073" t="s">
        <v>23238</v>
      </c>
      <c r="L10073" t="s">
        <v>43390</v>
      </c>
      <c r="M10073" t="s">
        <v>43391</v>
      </c>
    </row>
    <row r="10074" spans="1:13">
      <c r="A10074" s="1" t="s">
        <v>12091</v>
      </c>
      <c r="B10074">
        <v>1.3710526434595699E-6</v>
      </c>
      <c r="C10074" s="1">
        <v>3.36964941590741E-6</v>
      </c>
      <c r="D10074">
        <v>1</v>
      </c>
      <c r="E10074">
        <v>0.99152542372881403</v>
      </c>
      <c r="F10074">
        <v>0.88013698630137005</v>
      </c>
      <c r="G10074">
        <v>0.75</v>
      </c>
      <c r="H10074">
        <v>0.83088235294117696</v>
      </c>
      <c r="I10074">
        <v>1</v>
      </c>
      <c r="J10074" s="1" t="s">
        <v>23229</v>
      </c>
      <c r="K10074" t="s">
        <v>23240</v>
      </c>
      <c r="L10074" t="s">
        <v>43392</v>
      </c>
      <c r="M10074" t="s">
        <v>43393</v>
      </c>
    </row>
    <row r="10075" spans="1:13">
      <c r="A10075" s="1" t="s">
        <v>12092</v>
      </c>
      <c r="B10075">
        <v>2.79665180061641E-8</v>
      </c>
      <c r="C10075" s="1">
        <v>1.0695047126121499E-8</v>
      </c>
      <c r="D10075">
        <v>0</v>
      </c>
      <c r="E10075">
        <v>0</v>
      </c>
      <c r="F10075">
        <v>0</v>
      </c>
      <c r="G10075">
        <v>0</v>
      </c>
      <c r="H10075">
        <v>6.6666666666666697E-3</v>
      </c>
      <c r="I10075">
        <v>0</v>
      </c>
      <c r="J10075" s="1">
        <v>0.5</v>
      </c>
      <c r="K10075" t="s">
        <v>23240</v>
      </c>
      <c r="L10075" t="s">
        <v>43394</v>
      </c>
      <c r="M10075" t="s">
        <v>43395</v>
      </c>
    </row>
    <row r="10076" spans="1:13">
      <c r="A10076" s="1" t="s">
        <v>12093</v>
      </c>
      <c r="B10076">
        <v>1.89705339049873E-4</v>
      </c>
      <c r="C10076" s="1">
        <v>1.8141305910845501E-5</v>
      </c>
      <c r="D10076">
        <v>0.93548387096774199</v>
      </c>
      <c r="E10076">
        <v>0.98421052631578898</v>
      </c>
      <c r="F10076">
        <v>0.70658682634730496</v>
      </c>
      <c r="G10076">
        <v>0.94642857142857095</v>
      </c>
      <c r="H10076">
        <v>0.64159292035398197</v>
      </c>
      <c r="I10076">
        <v>0.89669421487603296</v>
      </c>
      <c r="J10076" s="1">
        <v>1</v>
      </c>
      <c r="K10076" t="s">
        <v>23241</v>
      </c>
      <c r="L10076" t="s">
        <v>43396</v>
      </c>
      <c r="M10076" t="s">
        <v>43397</v>
      </c>
    </row>
    <row r="10077" spans="1:13">
      <c r="A10077" s="1" t="s">
        <v>12094</v>
      </c>
      <c r="B10077">
        <v>6.1348367149229001E-6</v>
      </c>
      <c r="C10077" s="1">
        <v>5.4011751788109701E-6</v>
      </c>
      <c r="D10077">
        <v>0.98076923076923095</v>
      </c>
      <c r="E10077">
        <v>0.96478873239436602</v>
      </c>
      <c r="F10077">
        <v>1</v>
      </c>
      <c r="G10077">
        <v>1</v>
      </c>
      <c r="H10077">
        <v>0.984375</v>
      </c>
      <c r="I10077">
        <v>0.87288135593220295</v>
      </c>
      <c r="J10077" s="1" t="s">
        <v>23229</v>
      </c>
      <c r="K10077" t="s">
        <v>23241</v>
      </c>
      <c r="L10077" t="s">
        <v>43398</v>
      </c>
      <c r="M10077" t="s">
        <v>43399</v>
      </c>
    </row>
    <row r="10078" spans="1:13">
      <c r="A10078" s="1" t="s">
        <v>12095</v>
      </c>
      <c r="B10078">
        <v>3.7966218603795799E-6</v>
      </c>
      <c r="C10078" s="1">
        <v>4.96169155883774E-5</v>
      </c>
      <c r="D10078">
        <v>0.45161290322580599</v>
      </c>
      <c r="E10078">
        <v>0.5</v>
      </c>
      <c r="F10078">
        <v>0.625</v>
      </c>
      <c r="G10078">
        <v>0.57142857142857095</v>
      </c>
      <c r="H10078">
        <v>0.66826923076923095</v>
      </c>
      <c r="I10078">
        <v>0.48630136986301398</v>
      </c>
      <c r="J10078" s="1">
        <v>1</v>
      </c>
      <c r="K10078" t="s">
        <v>23241</v>
      </c>
      <c r="L10078" t="s">
        <v>43400</v>
      </c>
      <c r="M10078" t="s">
        <v>43401</v>
      </c>
    </row>
    <row r="10079" spans="1:13">
      <c r="A10079" s="1" t="s">
        <v>12096</v>
      </c>
      <c r="B10079">
        <v>8.2683360907450397E-7</v>
      </c>
      <c r="C10079" s="1">
        <v>2.3262686512617999E-5</v>
      </c>
      <c r="D10079">
        <v>1</v>
      </c>
      <c r="E10079">
        <v>1</v>
      </c>
      <c r="F10079">
        <v>0.979487179487179</v>
      </c>
      <c r="G10079">
        <v>0.98275862068965503</v>
      </c>
      <c r="H10079">
        <v>0.91666666666666696</v>
      </c>
      <c r="I10079">
        <v>0.98399999999999999</v>
      </c>
      <c r="J10079" s="1">
        <v>1</v>
      </c>
      <c r="K10079" t="s">
        <v>23239</v>
      </c>
      <c r="L10079" t="s">
        <v>43402</v>
      </c>
      <c r="M10079" t="s">
        <v>43403</v>
      </c>
    </row>
    <row r="10080" spans="1:13">
      <c r="A10080" s="1" t="s">
        <v>12097</v>
      </c>
      <c r="B10080">
        <v>5.0315734628536202E-6</v>
      </c>
      <c r="C10080" s="1">
        <v>1.74443654804688E-5</v>
      </c>
      <c r="D10080">
        <v>0</v>
      </c>
      <c r="E10080">
        <v>1.6129032258064498E-2</v>
      </c>
      <c r="F10080">
        <v>3.60824742268041E-2</v>
      </c>
      <c r="G10080">
        <v>2.7272727272727299E-2</v>
      </c>
      <c r="H10080">
        <v>5.3097345132743397E-2</v>
      </c>
      <c r="I10080">
        <v>4.20168067226891E-3</v>
      </c>
      <c r="J10080" s="1">
        <v>0</v>
      </c>
      <c r="K10080" t="s">
        <v>23241</v>
      </c>
      <c r="L10080" t="s">
        <v>43404</v>
      </c>
      <c r="M10080" t="s">
        <v>43405</v>
      </c>
    </row>
    <row r="10081" spans="1:13">
      <c r="A10081" s="1" t="s">
        <v>12098</v>
      </c>
      <c r="B10081">
        <v>3.3803237084298301E-5</v>
      </c>
      <c r="C10081" s="1">
        <v>1.1871561612327701E-6</v>
      </c>
      <c r="D10081">
        <v>1</v>
      </c>
      <c r="E10081">
        <v>0.92857142857142905</v>
      </c>
      <c r="F10081">
        <v>1</v>
      </c>
      <c r="G10081">
        <v>0.94117647058823495</v>
      </c>
      <c r="H10081">
        <v>0.99038461538461497</v>
      </c>
      <c r="I10081">
        <v>0.71428571428571397</v>
      </c>
      <c r="J10081" s="1" t="s">
        <v>23229</v>
      </c>
      <c r="K10081" t="s">
        <v>23238</v>
      </c>
      <c r="L10081" t="s">
        <v>43406</v>
      </c>
      <c r="M10081" t="s">
        <v>43407</v>
      </c>
    </row>
    <row r="10082" spans="1:13">
      <c r="A10082" s="1" t="s">
        <v>12099</v>
      </c>
      <c r="B10082">
        <v>4.78786202177664E-7</v>
      </c>
      <c r="C10082" s="1">
        <v>1.7010007746057499E-7</v>
      </c>
      <c r="D10082">
        <v>0.94230769230769196</v>
      </c>
      <c r="E10082">
        <v>0.99431818181818199</v>
      </c>
      <c r="F10082">
        <v>1</v>
      </c>
      <c r="G10082">
        <v>1</v>
      </c>
      <c r="H10082">
        <v>1</v>
      </c>
      <c r="I10082">
        <v>1</v>
      </c>
      <c r="J10082" s="1" t="s">
        <v>23229</v>
      </c>
      <c r="K10082" t="s">
        <v>23237</v>
      </c>
      <c r="L10082" t="s">
        <v>43408</v>
      </c>
      <c r="M10082" t="s">
        <v>43409</v>
      </c>
    </row>
    <row r="10083" spans="1:13">
      <c r="A10083" s="1" t="s">
        <v>12100</v>
      </c>
      <c r="B10083">
        <v>2.3471409167993799E-6</v>
      </c>
      <c r="C10083" s="1">
        <v>3.1811188590122203E-8</v>
      </c>
      <c r="D10083">
        <v>0.16</v>
      </c>
      <c r="E10083">
        <v>6.8965517241379296E-2</v>
      </c>
      <c r="F10083">
        <v>2.9585798816567999E-3</v>
      </c>
      <c r="G10083">
        <v>0</v>
      </c>
      <c r="H10083">
        <v>0</v>
      </c>
      <c r="I10083">
        <v>0</v>
      </c>
      <c r="J10083" s="1">
        <v>0</v>
      </c>
      <c r="K10083" t="s">
        <v>23238</v>
      </c>
      <c r="L10083" t="s">
        <v>43410</v>
      </c>
      <c r="M10083" t="s">
        <v>43411</v>
      </c>
    </row>
    <row r="10084" spans="1:13">
      <c r="A10084" s="1" t="s">
        <v>12101</v>
      </c>
      <c r="B10084">
        <v>2.5161600156779102E-6</v>
      </c>
      <c r="C10084" s="1">
        <v>7.7675565558666096E-6</v>
      </c>
      <c r="D10084">
        <v>0</v>
      </c>
      <c r="E10084">
        <v>1.0638297872340399E-2</v>
      </c>
      <c r="F10084">
        <v>2.7027027027026998E-3</v>
      </c>
      <c r="G10084">
        <v>0.76744186046511598</v>
      </c>
      <c r="H10084">
        <v>0.06</v>
      </c>
      <c r="I10084">
        <v>0.10344827586206901</v>
      </c>
      <c r="J10084" s="1">
        <v>0</v>
      </c>
      <c r="K10084" t="s">
        <v>23241</v>
      </c>
      <c r="L10084" t="s">
        <v>43412</v>
      </c>
      <c r="M10084" t="s">
        <v>43413</v>
      </c>
    </row>
    <row r="10085" spans="1:13">
      <c r="A10085" s="1" t="s">
        <v>12102</v>
      </c>
      <c r="B10085">
        <v>3.7847950502422503E-5</v>
      </c>
      <c r="C10085" s="1">
        <v>9.0402384893853501E-7</v>
      </c>
      <c r="D10085">
        <v>0.22</v>
      </c>
      <c r="E10085">
        <v>0.110169491525424</v>
      </c>
      <c r="F10085">
        <v>0.106164383561644</v>
      </c>
      <c r="G10085">
        <v>0.04</v>
      </c>
      <c r="H10085">
        <v>6.8181818181818205E-2</v>
      </c>
      <c r="I10085">
        <v>0.22222222222222199</v>
      </c>
      <c r="J10085" s="1" t="s">
        <v>23229</v>
      </c>
      <c r="K10085" t="s">
        <v>23241</v>
      </c>
      <c r="L10085" t="s">
        <v>43414</v>
      </c>
      <c r="M10085" t="s">
        <v>43415</v>
      </c>
    </row>
    <row r="10086" spans="1:13">
      <c r="A10086" s="1" t="s">
        <v>12103</v>
      </c>
      <c r="B10086">
        <v>5.5631379881831202E-7</v>
      </c>
      <c r="C10086" s="1">
        <v>5.51178600934487E-5</v>
      </c>
      <c r="D10086">
        <v>0</v>
      </c>
      <c r="E10086">
        <v>0</v>
      </c>
      <c r="F10086">
        <v>3.1578947368421102E-2</v>
      </c>
      <c r="G10086">
        <v>0.119565217391304</v>
      </c>
      <c r="H10086">
        <v>3.3018867924528301E-2</v>
      </c>
      <c r="I10086">
        <v>9.34579439252336E-2</v>
      </c>
      <c r="J10086" s="1" t="s">
        <v>23229</v>
      </c>
      <c r="K10086" t="s">
        <v>23240</v>
      </c>
      <c r="L10086" t="s">
        <v>43416</v>
      </c>
      <c r="M10086" t="s">
        <v>43417</v>
      </c>
    </row>
    <row r="10087" spans="1:13">
      <c r="A10087" s="1" t="s">
        <v>12104</v>
      </c>
      <c r="B10087">
        <v>1.7644104418791701E-6</v>
      </c>
      <c r="C10087" s="1">
        <v>5.1495659499433699E-7</v>
      </c>
      <c r="D10087">
        <v>0</v>
      </c>
      <c r="E10087">
        <v>0</v>
      </c>
      <c r="F10087">
        <v>5.74712643678161E-3</v>
      </c>
      <c r="G10087">
        <v>6.0606060606060601E-2</v>
      </c>
      <c r="H10087">
        <v>0.21333333333333299</v>
      </c>
      <c r="I10087">
        <v>2.2222222222222199E-2</v>
      </c>
      <c r="J10087" s="1" t="s">
        <v>23229</v>
      </c>
      <c r="K10087" t="s">
        <v>23242</v>
      </c>
      <c r="L10087" t="s">
        <v>43418</v>
      </c>
      <c r="M10087" t="s">
        <v>43419</v>
      </c>
    </row>
    <row r="10088" spans="1:13">
      <c r="A10088" s="1" t="s">
        <v>12105</v>
      </c>
      <c r="B10088">
        <v>2.1863622082584798E-6</v>
      </c>
      <c r="C10088" s="1">
        <v>5.7511630271362596E-7</v>
      </c>
      <c r="D10088">
        <v>0.96875</v>
      </c>
      <c r="E10088">
        <v>0.99444444444444402</v>
      </c>
      <c r="F10088">
        <v>0.98148148148148195</v>
      </c>
      <c r="G10088">
        <v>1</v>
      </c>
      <c r="H10088">
        <v>1</v>
      </c>
      <c r="I10088">
        <v>1</v>
      </c>
      <c r="J10088" s="1">
        <v>1</v>
      </c>
      <c r="K10088" t="s">
        <v>23241</v>
      </c>
      <c r="L10088" t="s">
        <v>43420</v>
      </c>
      <c r="M10088" t="s">
        <v>43421</v>
      </c>
    </row>
    <row r="10089" spans="1:13">
      <c r="A10089" s="1" t="s">
        <v>12106</v>
      </c>
      <c r="B10089">
        <v>2.62717542916028E-5</v>
      </c>
      <c r="C10089" s="1">
        <v>9.3313025159126897E-6</v>
      </c>
      <c r="D10089">
        <v>0.71428571428571397</v>
      </c>
      <c r="E10089">
        <v>0.39873417721519</v>
      </c>
      <c r="F10089">
        <v>0.34114583333333298</v>
      </c>
      <c r="G10089">
        <v>0.85344827586206895</v>
      </c>
      <c r="H10089">
        <v>0.265486725663717</v>
      </c>
      <c r="I10089">
        <v>0.60909090909090902</v>
      </c>
      <c r="J10089" s="1">
        <v>0.5</v>
      </c>
      <c r="K10089" t="s">
        <v>23241</v>
      </c>
      <c r="L10089" t="s">
        <v>43422</v>
      </c>
      <c r="M10089" t="s">
        <v>43423</v>
      </c>
    </row>
    <row r="10090" spans="1:13">
      <c r="A10090" s="1" t="s">
        <v>12107</v>
      </c>
      <c r="B10090">
        <v>1.0889157400895E-6</v>
      </c>
      <c r="C10090" s="1">
        <v>5.6416546154813101E-7</v>
      </c>
      <c r="D10090">
        <v>1</v>
      </c>
      <c r="E10090">
        <v>1</v>
      </c>
      <c r="F10090">
        <v>0.98571428571428599</v>
      </c>
      <c r="G10090">
        <v>0.98275862068965503</v>
      </c>
      <c r="H10090">
        <v>0.98039215686274495</v>
      </c>
      <c r="I10090">
        <v>0.81578947368421095</v>
      </c>
      <c r="J10090" s="1" t="s">
        <v>23229</v>
      </c>
      <c r="K10090" t="s">
        <v>23239</v>
      </c>
      <c r="L10090" t="s">
        <v>43424</v>
      </c>
      <c r="M10090" t="s">
        <v>43425</v>
      </c>
    </row>
    <row r="10091" spans="1:13">
      <c r="A10091" s="1" t="s">
        <v>12108</v>
      </c>
      <c r="B10091">
        <v>6.2944615868202801E-6</v>
      </c>
      <c r="C10091" s="1">
        <v>6.4280465936355001E-6</v>
      </c>
      <c r="D10091">
        <v>0</v>
      </c>
      <c r="E10091">
        <v>1.05263157894737E-2</v>
      </c>
      <c r="F10091">
        <v>0</v>
      </c>
      <c r="G10091">
        <v>1.72413793103448E-2</v>
      </c>
      <c r="H10091">
        <v>3.9823008849557501E-2</v>
      </c>
      <c r="I10091">
        <v>8.1300813008130107E-3</v>
      </c>
      <c r="J10091" s="1" t="s">
        <v>23229</v>
      </c>
      <c r="K10091" t="s">
        <v>23239</v>
      </c>
      <c r="L10091" t="s">
        <v>43426</v>
      </c>
      <c r="M10091" t="s">
        <v>43427</v>
      </c>
    </row>
    <row r="10092" spans="1:13">
      <c r="A10092" s="1" t="s">
        <v>12109</v>
      </c>
      <c r="B10092">
        <v>1.3254911999898001E-5</v>
      </c>
      <c r="C10092" s="1">
        <v>1.9614876864542099E-4</v>
      </c>
      <c r="D10092">
        <v>1</v>
      </c>
      <c r="E10092">
        <v>1</v>
      </c>
      <c r="F10092">
        <v>1</v>
      </c>
      <c r="G10092">
        <v>0.79166666666666696</v>
      </c>
      <c r="H10092">
        <v>0.51980198019802004</v>
      </c>
      <c r="I10092">
        <v>0.90243902439024404</v>
      </c>
      <c r="J10092" s="1" t="s">
        <v>23229</v>
      </c>
      <c r="K10092" t="s">
        <v>23241</v>
      </c>
      <c r="L10092" t="s">
        <v>43428</v>
      </c>
      <c r="M10092" t="s">
        <v>43429</v>
      </c>
    </row>
    <row r="10093" spans="1:13">
      <c r="A10093" s="1" t="s">
        <v>12110</v>
      </c>
      <c r="B10093">
        <v>7.4929864554145599E-7</v>
      </c>
      <c r="C10093" s="1">
        <v>3.6918675821976601E-7</v>
      </c>
      <c r="D10093">
        <v>3.4482758620689703E-2</v>
      </c>
      <c r="E10093">
        <v>6.0240963855421699E-3</v>
      </c>
      <c r="F10093">
        <v>0.17816091954023</v>
      </c>
      <c r="G10093">
        <v>0</v>
      </c>
      <c r="H10093">
        <v>5.7377049180327898E-2</v>
      </c>
      <c r="I10093">
        <v>4.0540540540540501E-2</v>
      </c>
      <c r="J10093" s="1">
        <v>4.5454545454545497E-2</v>
      </c>
      <c r="K10093" t="s">
        <v>23241</v>
      </c>
      <c r="L10093" t="s">
        <v>43430</v>
      </c>
      <c r="M10093" t="s">
        <v>43431</v>
      </c>
    </row>
    <row r="10094" spans="1:13">
      <c r="A10094" s="1" t="s">
        <v>12111</v>
      </c>
      <c r="B10094">
        <v>5.1660620755937702E-6</v>
      </c>
      <c r="C10094" s="1">
        <v>1.5711157863636901E-6</v>
      </c>
      <c r="D10094">
        <v>0.48387096774193505</v>
      </c>
      <c r="E10094">
        <v>0.457317073170732</v>
      </c>
      <c r="F10094">
        <v>0.54261363636363602</v>
      </c>
      <c r="G10094">
        <v>9.9999999999999978E-2</v>
      </c>
      <c r="H10094">
        <v>0.54022988505747094</v>
      </c>
      <c r="I10094">
        <v>0.48809523809523803</v>
      </c>
      <c r="J10094" s="1">
        <v>1</v>
      </c>
      <c r="K10094" t="s">
        <v>23245</v>
      </c>
      <c r="L10094" t="s">
        <v>43432</v>
      </c>
      <c r="M10094" t="s">
        <v>43433</v>
      </c>
    </row>
    <row r="10095" spans="1:13">
      <c r="A10095" s="1" t="s">
        <v>12112</v>
      </c>
      <c r="B10095">
        <v>1.22415342018275E-5</v>
      </c>
      <c r="C10095" s="1">
        <v>5.6709070437784699E-7</v>
      </c>
      <c r="D10095">
        <v>0.23214285714285701</v>
      </c>
      <c r="E10095">
        <v>5.5555555555555601E-3</v>
      </c>
      <c r="F10095">
        <v>1.0582010582010601E-2</v>
      </c>
      <c r="G10095">
        <v>1.72413793103448E-2</v>
      </c>
      <c r="H10095">
        <v>4.5871559633027499E-3</v>
      </c>
      <c r="I10095">
        <v>1.6949152542372899E-2</v>
      </c>
      <c r="J10095" s="1">
        <v>0</v>
      </c>
      <c r="K10095" t="s">
        <v>23239</v>
      </c>
      <c r="L10095" t="s">
        <v>43434</v>
      </c>
      <c r="M10095" t="s">
        <v>43435</v>
      </c>
    </row>
    <row r="10096" spans="1:13">
      <c r="A10096" s="1" t="s">
        <v>12113</v>
      </c>
      <c r="B10096">
        <v>4.0626834559929998E-7</v>
      </c>
      <c r="C10096" s="1">
        <v>3.0359240683483199E-7</v>
      </c>
      <c r="D10096">
        <v>1</v>
      </c>
      <c r="E10096">
        <v>1</v>
      </c>
      <c r="F10096">
        <v>0.97941176470588198</v>
      </c>
      <c r="G10096">
        <v>1</v>
      </c>
      <c r="H10096">
        <v>1</v>
      </c>
      <c r="I10096">
        <v>1</v>
      </c>
      <c r="J10096" s="1" t="s">
        <v>23229</v>
      </c>
      <c r="K10096" t="s">
        <v>23241</v>
      </c>
      <c r="L10096" t="s">
        <v>43436</v>
      </c>
      <c r="M10096" t="s">
        <v>43437</v>
      </c>
    </row>
    <row r="10097" spans="1:13">
      <c r="A10097" s="1" t="s">
        <v>12114</v>
      </c>
      <c r="B10097">
        <v>4.5793496818127399E-7</v>
      </c>
      <c r="C10097" s="1">
        <v>2.1988822736122699E-6</v>
      </c>
      <c r="D10097">
        <v>0</v>
      </c>
      <c r="E10097">
        <v>5.2083333333333296E-3</v>
      </c>
      <c r="F10097">
        <v>0</v>
      </c>
      <c r="G10097">
        <v>8.6206896551724102E-3</v>
      </c>
      <c r="H10097">
        <v>4.3859649122806998E-3</v>
      </c>
      <c r="I10097">
        <v>4.4715447154471497E-2</v>
      </c>
      <c r="J10097" s="1">
        <v>0</v>
      </c>
      <c r="K10097" t="s">
        <v>23241</v>
      </c>
      <c r="L10097" t="s">
        <v>43438</v>
      </c>
      <c r="M10097" t="s">
        <v>43439</v>
      </c>
    </row>
    <row r="10098" spans="1:13">
      <c r="A10098" s="1" t="s">
        <v>12115</v>
      </c>
      <c r="B10098">
        <v>1.6286157223592601E-5</v>
      </c>
      <c r="C10098" s="1">
        <v>1.22748403558438E-5</v>
      </c>
      <c r="D10098">
        <v>0.75</v>
      </c>
      <c r="E10098">
        <v>0.57954545454545503</v>
      </c>
      <c r="F10098">
        <v>0.66494845360824695</v>
      </c>
      <c r="G10098">
        <v>0.86206896551724099</v>
      </c>
      <c r="H10098">
        <v>0.818965517241379</v>
      </c>
      <c r="I10098">
        <v>0.58333333333333304</v>
      </c>
      <c r="J10098" s="1">
        <v>0</v>
      </c>
      <c r="K10098" t="s">
        <v>23238</v>
      </c>
      <c r="L10098" t="s">
        <v>43440</v>
      </c>
      <c r="M10098" t="s">
        <v>43441</v>
      </c>
    </row>
    <row r="10099" spans="1:13">
      <c r="A10099" s="1" t="s">
        <v>12116</v>
      </c>
      <c r="B10099">
        <v>7.3076824814313996E-6</v>
      </c>
      <c r="C10099" s="1">
        <v>1.87493903574724E-5</v>
      </c>
      <c r="D10099">
        <v>5.1724137931034503E-2</v>
      </c>
      <c r="E10099">
        <v>5.0632911392405097E-2</v>
      </c>
      <c r="F10099">
        <v>0.25555555555555598</v>
      </c>
      <c r="G10099">
        <v>0</v>
      </c>
      <c r="H10099">
        <v>0</v>
      </c>
      <c r="I10099">
        <v>7.9545454545454503E-2</v>
      </c>
      <c r="J10099" s="1">
        <v>0</v>
      </c>
      <c r="K10099" t="s">
        <v>23241</v>
      </c>
      <c r="L10099" t="s">
        <v>43442</v>
      </c>
      <c r="M10099" t="s">
        <v>43443</v>
      </c>
    </row>
    <row r="10100" spans="1:13">
      <c r="A10100" s="1" t="s">
        <v>12117</v>
      </c>
      <c r="B10100">
        <v>2.9845603392604601E-6</v>
      </c>
      <c r="C10100" s="1">
        <v>4.2972988559583101E-7</v>
      </c>
      <c r="D10100">
        <v>1</v>
      </c>
      <c r="E10100">
        <v>0.949367088607595</v>
      </c>
      <c r="F10100">
        <v>0.99659863945578198</v>
      </c>
      <c r="G10100">
        <v>1</v>
      </c>
      <c r="H10100">
        <v>0.99397590361445798</v>
      </c>
      <c r="I10100">
        <v>0.98684210526315796</v>
      </c>
      <c r="J10100" s="1">
        <v>1</v>
      </c>
      <c r="K10100" t="s">
        <v>23238</v>
      </c>
      <c r="L10100" t="s">
        <v>43444</v>
      </c>
      <c r="M10100" t="s">
        <v>43445</v>
      </c>
    </row>
    <row r="10101" spans="1:13">
      <c r="A10101" s="1" t="s">
        <v>12118</v>
      </c>
      <c r="B10101">
        <v>5.4633809210003798E-5</v>
      </c>
      <c r="C10101" s="1">
        <v>4.2035645248347998E-5</v>
      </c>
      <c r="D10101">
        <v>5.7692307692307702E-2</v>
      </c>
      <c r="E10101">
        <v>0.27840909090909099</v>
      </c>
      <c r="F10101">
        <v>5.9602649006622502E-2</v>
      </c>
      <c r="G10101">
        <v>0.133333333333333</v>
      </c>
      <c r="H10101">
        <v>0.30487804878048802</v>
      </c>
      <c r="I10101">
        <v>0.13829787234042601</v>
      </c>
      <c r="J10101" s="1" t="s">
        <v>23229</v>
      </c>
      <c r="K10101" t="s">
        <v>23241</v>
      </c>
      <c r="L10101" t="s">
        <v>43446</v>
      </c>
      <c r="M10101" t="s">
        <v>43447</v>
      </c>
    </row>
    <row r="10102" spans="1:13">
      <c r="A10102" s="1" t="s">
        <v>12119</v>
      </c>
      <c r="B10102">
        <v>2.35010717401777E-5</v>
      </c>
      <c r="C10102" s="1">
        <v>6.8428061437130196E-12</v>
      </c>
      <c r="D10102">
        <v>9.2592592592592601E-2</v>
      </c>
      <c r="E10102">
        <v>0.114457831325301</v>
      </c>
      <c r="F10102">
        <v>1.7857142857142901E-2</v>
      </c>
      <c r="G10102">
        <v>4.08163265306122E-2</v>
      </c>
      <c r="H10102">
        <v>5.1724137931034503E-2</v>
      </c>
      <c r="I10102">
        <v>9.6153846153846201E-2</v>
      </c>
      <c r="J10102" s="1">
        <v>0</v>
      </c>
      <c r="K10102" t="s">
        <v>23238</v>
      </c>
      <c r="L10102" t="s">
        <v>43448</v>
      </c>
      <c r="M10102" t="s">
        <v>43449</v>
      </c>
    </row>
    <row r="10103" spans="1:13">
      <c r="A10103" s="1" t="s">
        <v>12120</v>
      </c>
      <c r="B10103">
        <v>2.83367634272577E-8</v>
      </c>
      <c r="C10103" s="1">
        <v>2.5613383459079101E-8</v>
      </c>
      <c r="D10103">
        <v>0</v>
      </c>
      <c r="E10103">
        <v>0</v>
      </c>
      <c r="F10103">
        <v>0</v>
      </c>
      <c r="G10103">
        <v>0</v>
      </c>
      <c r="H10103">
        <v>1.0989010989011E-2</v>
      </c>
      <c r="I10103">
        <v>9.8039215686274508E-3</v>
      </c>
      <c r="J10103" s="1">
        <v>0.9</v>
      </c>
      <c r="K10103" t="s">
        <v>23238</v>
      </c>
      <c r="L10103" t="s">
        <v>43450</v>
      </c>
      <c r="M10103" t="s">
        <v>43451</v>
      </c>
    </row>
    <row r="10104" spans="1:13">
      <c r="A10104" s="1" t="s">
        <v>12121</v>
      </c>
      <c r="B10104">
        <v>2.8256168916919798E-6</v>
      </c>
      <c r="C10104" s="1">
        <v>7.3280744861121502E-5</v>
      </c>
      <c r="D10104">
        <v>0.88888888888888895</v>
      </c>
      <c r="E10104">
        <v>0.78205128205128205</v>
      </c>
      <c r="F10104">
        <v>0.76470588235294101</v>
      </c>
      <c r="G10104">
        <v>0.67647058823529405</v>
      </c>
      <c r="H10104">
        <v>0.55384615384615399</v>
      </c>
      <c r="I10104">
        <v>0.35416666666666702</v>
      </c>
      <c r="J10104" s="1">
        <v>1</v>
      </c>
      <c r="K10104" t="s">
        <v>23241</v>
      </c>
      <c r="L10104" t="s">
        <v>43452</v>
      </c>
      <c r="M10104" t="s">
        <v>43453</v>
      </c>
    </row>
    <row r="10105" spans="1:13">
      <c r="A10105" s="1" t="s">
        <v>12122</v>
      </c>
      <c r="B10105">
        <v>9.8518742000823097E-6</v>
      </c>
      <c r="C10105" s="1">
        <v>1.7656111432499901E-6</v>
      </c>
      <c r="D10105">
        <v>0</v>
      </c>
      <c r="E10105">
        <v>1.9480519480519501E-2</v>
      </c>
      <c r="F10105">
        <v>0</v>
      </c>
      <c r="G10105">
        <v>3.4482758620689703E-2</v>
      </c>
      <c r="H10105">
        <v>2.7397260273972601E-2</v>
      </c>
      <c r="I10105">
        <v>0</v>
      </c>
      <c r="J10105" s="1">
        <v>0</v>
      </c>
      <c r="K10105" t="s">
        <v>23241</v>
      </c>
      <c r="L10105" t="s">
        <v>43454</v>
      </c>
      <c r="M10105" t="s">
        <v>43455</v>
      </c>
    </row>
    <row r="10106" spans="1:13">
      <c r="A10106" s="1" t="s">
        <v>12123</v>
      </c>
      <c r="B10106">
        <v>4.4904669604267496E-6</v>
      </c>
      <c r="C10106" s="1">
        <v>2.30786793955985E-5</v>
      </c>
      <c r="D10106">
        <v>1</v>
      </c>
      <c r="E10106">
        <v>1</v>
      </c>
      <c r="F10106">
        <v>0.99712643678160895</v>
      </c>
      <c r="G10106">
        <v>0.97872340425531901</v>
      </c>
      <c r="H10106">
        <v>0.98453608247422697</v>
      </c>
      <c r="I10106">
        <v>0.96296296296296302</v>
      </c>
      <c r="J10106" s="1">
        <v>1</v>
      </c>
      <c r="K10106" t="s">
        <v>23238</v>
      </c>
      <c r="L10106" t="s">
        <v>43456</v>
      </c>
      <c r="M10106" t="s">
        <v>43457</v>
      </c>
    </row>
    <row r="10107" spans="1:13">
      <c r="A10107" s="1" t="s">
        <v>12124</v>
      </c>
      <c r="B10107">
        <v>9.7913985290752208E-6</v>
      </c>
      <c r="C10107" s="1">
        <v>1.20846591213903E-6</v>
      </c>
      <c r="D10107">
        <v>0.83333333333333304</v>
      </c>
      <c r="E10107">
        <v>0.97794117647058798</v>
      </c>
      <c r="F10107">
        <v>0.96590909090909105</v>
      </c>
      <c r="G10107">
        <v>1</v>
      </c>
      <c r="H10107">
        <v>1</v>
      </c>
      <c r="I10107">
        <v>0.99285714285714299</v>
      </c>
      <c r="J10107" s="1" t="s">
        <v>23229</v>
      </c>
      <c r="K10107" t="s">
        <v>23238</v>
      </c>
      <c r="L10107" t="s">
        <v>43458</v>
      </c>
      <c r="M10107" t="s">
        <v>43459</v>
      </c>
    </row>
    <row r="10108" spans="1:13">
      <c r="A10108" s="1" t="s">
        <v>12125</v>
      </c>
      <c r="B10108">
        <v>2.6057704091993103E-4</v>
      </c>
      <c r="C10108" s="1">
        <v>6.0424136367734497E-5</v>
      </c>
      <c r="D10108">
        <v>0.171875</v>
      </c>
      <c r="E10108">
        <v>2.2222222222222199E-2</v>
      </c>
      <c r="F10108">
        <v>0.41304347826087001</v>
      </c>
      <c r="G10108">
        <v>0.25</v>
      </c>
      <c r="H10108">
        <v>0.24404761904761901</v>
      </c>
      <c r="I10108">
        <v>0.30645161290322598</v>
      </c>
      <c r="J10108" s="1" t="s">
        <v>23229</v>
      </c>
      <c r="K10108" t="s">
        <v>23238</v>
      </c>
      <c r="L10108" t="s">
        <v>43460</v>
      </c>
      <c r="M10108" t="s">
        <v>43461</v>
      </c>
    </row>
    <row r="10109" spans="1:13">
      <c r="A10109" s="1" t="s">
        <v>12126</v>
      </c>
      <c r="B10109">
        <v>8.8282980911492798E-5</v>
      </c>
      <c r="C10109" s="1">
        <v>5.2958870585642095E-4</v>
      </c>
      <c r="D10109">
        <v>0.828125</v>
      </c>
      <c r="E10109">
        <v>0.68229166666666696</v>
      </c>
      <c r="F10109">
        <v>0.32564102564102598</v>
      </c>
      <c r="G10109">
        <v>0.85714285714285698</v>
      </c>
      <c r="H10109">
        <v>0.55000000000000004</v>
      </c>
      <c r="I10109">
        <v>0.79831932773109204</v>
      </c>
      <c r="J10109" s="1">
        <v>1</v>
      </c>
      <c r="K10109" t="s">
        <v>23238</v>
      </c>
      <c r="L10109" t="s">
        <v>43462</v>
      </c>
      <c r="M10109" t="s">
        <v>43463</v>
      </c>
    </row>
    <row r="10110" spans="1:13">
      <c r="A10110" s="1" t="s">
        <v>12127</v>
      </c>
      <c r="B10110">
        <v>5.9754824684640603E-8</v>
      </c>
      <c r="C10110" s="1">
        <v>1.26564749962497E-6</v>
      </c>
      <c r="D10110">
        <v>0.91304347826086996</v>
      </c>
      <c r="E10110">
        <v>0.95833333333333304</v>
      </c>
      <c r="F10110">
        <v>1</v>
      </c>
      <c r="G10110">
        <v>1</v>
      </c>
      <c r="H10110">
        <v>1</v>
      </c>
      <c r="I10110">
        <v>1</v>
      </c>
      <c r="J10110" s="1">
        <v>0.94444444444444398</v>
      </c>
      <c r="K10110" t="s">
        <v>23238</v>
      </c>
      <c r="L10110" t="s">
        <v>43464</v>
      </c>
      <c r="M10110" t="s">
        <v>43465</v>
      </c>
    </row>
    <row r="10111" spans="1:13">
      <c r="A10111" s="1" t="s">
        <v>12128</v>
      </c>
      <c r="B10111">
        <v>5.4170068282079901E-8</v>
      </c>
      <c r="C10111" s="1">
        <v>1.7359573277129599E-9</v>
      </c>
      <c r="D10111">
        <v>1</v>
      </c>
      <c r="E10111">
        <v>1</v>
      </c>
      <c r="F10111">
        <v>0.94444444444444398</v>
      </c>
      <c r="G10111">
        <v>1</v>
      </c>
      <c r="H10111">
        <v>0.92708333333333304</v>
      </c>
      <c r="I10111">
        <v>0.96951219512195097</v>
      </c>
      <c r="J10111" s="1">
        <v>1</v>
      </c>
      <c r="K10111" t="s">
        <v>23238</v>
      </c>
      <c r="L10111" t="s">
        <v>43466</v>
      </c>
      <c r="M10111" t="s">
        <v>43467</v>
      </c>
    </row>
    <row r="10112" spans="1:13">
      <c r="A10112" s="1" t="s">
        <v>12129</v>
      </c>
      <c r="B10112">
        <v>2.6761949849325901E-4</v>
      </c>
      <c r="C10112" s="1">
        <v>1.1526491812093101E-4</v>
      </c>
      <c r="D10112">
        <v>0.59090909090909105</v>
      </c>
      <c r="E10112">
        <v>0.160377358490566</v>
      </c>
      <c r="F10112">
        <v>0.41509433962264197</v>
      </c>
      <c r="G10112">
        <v>0.934782608695652</v>
      </c>
      <c r="H10112">
        <v>0.38732394366197198</v>
      </c>
      <c r="I10112">
        <v>0.86538461538461497</v>
      </c>
      <c r="J10112" s="1">
        <v>1</v>
      </c>
      <c r="K10112" t="s">
        <v>23239</v>
      </c>
      <c r="L10112" t="s">
        <v>43468</v>
      </c>
      <c r="M10112" t="s">
        <v>43469</v>
      </c>
    </row>
    <row r="10113" spans="1:13">
      <c r="A10113" s="1" t="s">
        <v>12130</v>
      </c>
      <c r="B10113">
        <v>8.8167968117769905E-6</v>
      </c>
      <c r="C10113" s="1">
        <v>1.9278735351541801E-4</v>
      </c>
      <c r="D10113">
        <v>0.95161290322580605</v>
      </c>
      <c r="E10113">
        <v>0.99473684210526303</v>
      </c>
      <c r="F10113">
        <v>1</v>
      </c>
      <c r="G10113">
        <v>0.98275862068965503</v>
      </c>
      <c r="H10113">
        <v>0.91666666666666696</v>
      </c>
      <c r="I10113">
        <v>0.95901639344262302</v>
      </c>
      <c r="J10113" s="1">
        <v>0.86363636363636398</v>
      </c>
      <c r="K10113" t="s">
        <v>23238</v>
      </c>
      <c r="L10113" t="s">
        <v>43470</v>
      </c>
      <c r="M10113" t="s">
        <v>43471</v>
      </c>
    </row>
    <row r="10114" spans="1:13">
      <c r="A10114" s="1" t="s">
        <v>12131</v>
      </c>
      <c r="B10114">
        <v>8.6020799229360895E-5</v>
      </c>
      <c r="C10114" s="1">
        <v>4.8567236538512902E-5</v>
      </c>
      <c r="D10114">
        <v>0.828125</v>
      </c>
      <c r="E10114">
        <v>0.97395833333333304</v>
      </c>
      <c r="F10114">
        <v>0.66923076923076896</v>
      </c>
      <c r="G10114">
        <v>0.90517241379310298</v>
      </c>
      <c r="H10114">
        <v>0.71052631578947401</v>
      </c>
      <c r="I10114">
        <v>0.78800000000000003</v>
      </c>
      <c r="J10114" s="1">
        <v>1</v>
      </c>
      <c r="K10114" t="s">
        <v>23240</v>
      </c>
      <c r="L10114" t="s">
        <v>43472</v>
      </c>
      <c r="M10114" t="s">
        <v>43473</v>
      </c>
    </row>
    <row r="10115" spans="1:13">
      <c r="A10115" s="1" t="s">
        <v>12132</v>
      </c>
      <c r="B10115">
        <v>1.6024258843311E-5</v>
      </c>
      <c r="C10115" s="1">
        <v>9.2297834472568298E-7</v>
      </c>
      <c r="D10115">
        <v>0</v>
      </c>
      <c r="E10115">
        <v>5.6818181818181802E-3</v>
      </c>
      <c r="F10115">
        <v>4.5045045045045001E-3</v>
      </c>
      <c r="G10115">
        <v>0.29166666666666702</v>
      </c>
      <c r="H10115">
        <v>0</v>
      </c>
      <c r="I10115">
        <v>0.107142857142857</v>
      </c>
      <c r="J10115" s="1">
        <v>0</v>
      </c>
      <c r="K10115" t="s">
        <v>23239</v>
      </c>
      <c r="L10115" t="s">
        <v>43474</v>
      </c>
      <c r="M10115" t="s">
        <v>43475</v>
      </c>
    </row>
    <row r="10116" spans="1:13">
      <c r="A10116" s="1" t="s">
        <v>12133</v>
      </c>
      <c r="B10116">
        <v>2.1313332286506E-4</v>
      </c>
      <c r="C10116" s="1">
        <v>2.58709477386893E-5</v>
      </c>
      <c r="D10116">
        <v>1.5625E-2</v>
      </c>
      <c r="E10116">
        <v>5.2083333333333296E-3</v>
      </c>
      <c r="F10116">
        <v>0.31794871794871798</v>
      </c>
      <c r="G10116">
        <v>0.22413793103448301</v>
      </c>
      <c r="H10116">
        <v>0.17105263157894701</v>
      </c>
      <c r="I10116">
        <v>0.27016129032258102</v>
      </c>
      <c r="J10116" s="1">
        <v>0.95454545454545503</v>
      </c>
      <c r="K10116" t="s">
        <v>23241</v>
      </c>
      <c r="L10116" t="s">
        <v>43476</v>
      </c>
      <c r="M10116" t="s">
        <v>43477</v>
      </c>
    </row>
    <row r="10117" spans="1:13">
      <c r="A10117" s="1" t="s">
        <v>12134</v>
      </c>
      <c r="B10117">
        <v>2.88036504968029E-6</v>
      </c>
      <c r="C10117" s="1">
        <v>1.8708744127747801E-6</v>
      </c>
      <c r="D10117">
        <v>0</v>
      </c>
      <c r="E10117">
        <v>0</v>
      </c>
      <c r="F10117">
        <v>5.8441558441558399E-2</v>
      </c>
      <c r="G10117">
        <v>0</v>
      </c>
      <c r="H10117">
        <v>0</v>
      </c>
      <c r="I10117">
        <v>0</v>
      </c>
      <c r="J10117" s="1">
        <v>0</v>
      </c>
      <c r="K10117" t="s">
        <v>23241</v>
      </c>
      <c r="L10117" t="s">
        <v>43478</v>
      </c>
      <c r="M10117" t="s">
        <v>43479</v>
      </c>
    </row>
    <row r="10118" spans="1:13">
      <c r="A10118" s="1" t="s">
        <v>12135</v>
      </c>
      <c r="B10118">
        <v>3.7666666133593001E-6</v>
      </c>
      <c r="C10118" s="1">
        <v>1.1990782937057401E-5</v>
      </c>
      <c r="D10118">
        <v>4.8387096774193498E-2</v>
      </c>
      <c r="E10118">
        <v>1.7045454545454499E-2</v>
      </c>
      <c r="F10118">
        <v>8.7765957446808499E-2</v>
      </c>
      <c r="G10118">
        <v>0</v>
      </c>
      <c r="H10118">
        <v>0</v>
      </c>
      <c r="I10118">
        <v>0</v>
      </c>
      <c r="J10118" s="1">
        <v>0.05</v>
      </c>
      <c r="K10118" t="s">
        <v>23242</v>
      </c>
      <c r="L10118" t="s">
        <v>43480</v>
      </c>
      <c r="M10118" t="s">
        <v>43481</v>
      </c>
    </row>
    <row r="10119" spans="1:13">
      <c r="A10119" s="1" t="s">
        <v>12136</v>
      </c>
      <c r="B10119">
        <v>2.14450634542552E-4</v>
      </c>
      <c r="C10119" s="1">
        <v>4.8857792998151597E-4</v>
      </c>
      <c r="D10119">
        <v>0.61290322580645196</v>
      </c>
      <c r="E10119">
        <v>0.77083333333333304</v>
      </c>
      <c r="F10119">
        <v>0.62307692307692297</v>
      </c>
      <c r="G10119">
        <v>0.21249999999999999</v>
      </c>
      <c r="H10119">
        <v>0.50446428571428603</v>
      </c>
      <c r="I10119">
        <v>0.145299145299145</v>
      </c>
      <c r="J10119" s="1">
        <v>9.0909090909090898E-2</v>
      </c>
      <c r="K10119" t="s">
        <v>23241</v>
      </c>
      <c r="L10119" t="s">
        <v>43482</v>
      </c>
      <c r="M10119" t="s">
        <v>43483</v>
      </c>
    </row>
    <row r="10120" spans="1:13">
      <c r="A10120" s="1" t="s">
        <v>12137</v>
      </c>
      <c r="B10120">
        <v>2.82238434109017E-5</v>
      </c>
      <c r="C10120" s="1">
        <v>1.95756206207736E-7</v>
      </c>
      <c r="D10120">
        <v>1</v>
      </c>
      <c r="E10120">
        <v>0.81720430107526898</v>
      </c>
      <c r="F10120">
        <v>0.99226804123711299</v>
      </c>
      <c r="G10120">
        <v>1</v>
      </c>
      <c r="H10120">
        <v>0.99509803921568596</v>
      </c>
      <c r="I10120">
        <v>0.97701149425287404</v>
      </c>
      <c r="J10120" s="1">
        <v>0.95454545454545503</v>
      </c>
      <c r="K10120" t="s">
        <v>23240</v>
      </c>
      <c r="L10120" t="s">
        <v>43484</v>
      </c>
      <c r="M10120" t="s">
        <v>43485</v>
      </c>
    </row>
    <row r="10121" spans="1:13">
      <c r="A10121" s="1" t="s">
        <v>12138</v>
      </c>
      <c r="B10121">
        <v>1.62905686632034E-6</v>
      </c>
      <c r="C10121" s="1">
        <v>2.0667960960167801E-5</v>
      </c>
      <c r="D10121">
        <v>0.984375</v>
      </c>
      <c r="E10121">
        <v>0.99479166666666696</v>
      </c>
      <c r="F10121">
        <v>0.99479166666666696</v>
      </c>
      <c r="G10121">
        <v>0.73469387755102</v>
      </c>
      <c r="H10121">
        <v>0.99047619047619095</v>
      </c>
      <c r="I10121">
        <v>0.89215686274509798</v>
      </c>
      <c r="J10121" s="1">
        <v>1</v>
      </c>
      <c r="K10121" t="s">
        <v>23241</v>
      </c>
      <c r="L10121" t="s">
        <v>43486</v>
      </c>
      <c r="M10121" t="s">
        <v>43487</v>
      </c>
    </row>
    <row r="10122" spans="1:13">
      <c r="A10122" s="1" t="s">
        <v>12139</v>
      </c>
      <c r="B10122">
        <v>7.9128876102146903E-5</v>
      </c>
      <c r="C10122" s="1">
        <v>2.09413836135849E-5</v>
      </c>
      <c r="D10122">
        <v>0.92592592592592604</v>
      </c>
      <c r="E10122">
        <v>1</v>
      </c>
      <c r="F10122">
        <v>0.90068493150684903</v>
      </c>
      <c r="G10122">
        <v>0.98333333333333295</v>
      </c>
      <c r="H10122">
        <v>0.93902439024390205</v>
      </c>
      <c r="I10122">
        <v>0.69512195121951204</v>
      </c>
      <c r="J10122" s="1">
        <v>1</v>
      </c>
      <c r="K10122" t="s">
        <v>23241</v>
      </c>
      <c r="L10122" t="s">
        <v>43488</v>
      </c>
      <c r="M10122" t="s">
        <v>43489</v>
      </c>
    </row>
    <row r="10123" spans="1:13">
      <c r="A10123" s="1" t="s">
        <v>12140</v>
      </c>
      <c r="B10123">
        <v>2.66520517970099E-7</v>
      </c>
      <c r="C10123" s="1">
        <v>2.42436283758705E-7</v>
      </c>
      <c r="D10123">
        <v>2.3809523809523801E-2</v>
      </c>
      <c r="E10123">
        <v>0</v>
      </c>
      <c r="F10123">
        <v>7.2519083969465603E-2</v>
      </c>
      <c r="G10123">
        <v>0</v>
      </c>
      <c r="H10123">
        <v>5.3030303030302997E-2</v>
      </c>
      <c r="I10123">
        <v>2.7777777777777801E-2</v>
      </c>
      <c r="J10123" s="1">
        <v>0</v>
      </c>
      <c r="K10123" t="s">
        <v>23241</v>
      </c>
      <c r="L10123" t="s">
        <v>43490</v>
      </c>
      <c r="M10123" t="s">
        <v>43491</v>
      </c>
    </row>
    <row r="10124" spans="1:13">
      <c r="A10124" s="1" t="s">
        <v>12141</v>
      </c>
      <c r="B10124">
        <v>6.0599385115888199E-6</v>
      </c>
      <c r="C10124" s="1">
        <v>2.4460188518278703E-7</v>
      </c>
      <c r="D10124">
        <v>1</v>
      </c>
      <c r="E10124">
        <v>1</v>
      </c>
      <c r="F10124">
        <v>0.96641791044776104</v>
      </c>
      <c r="G10124">
        <v>1</v>
      </c>
      <c r="H10124">
        <v>0.73148148148148195</v>
      </c>
      <c r="I10124">
        <v>0.98412698412698396</v>
      </c>
      <c r="J10124" s="1" t="s">
        <v>23229</v>
      </c>
      <c r="K10124" t="s">
        <v>23238</v>
      </c>
      <c r="L10124" t="s">
        <v>43492</v>
      </c>
      <c r="M10124" t="s">
        <v>43493</v>
      </c>
    </row>
    <row r="10125" spans="1:13">
      <c r="A10125" s="1" t="s">
        <v>12142</v>
      </c>
      <c r="B10125">
        <v>4.1868756431181998E-4</v>
      </c>
      <c r="C10125" s="1">
        <v>7.2628145252661295E-5</v>
      </c>
      <c r="D10125">
        <v>0.40625</v>
      </c>
      <c r="E10125">
        <v>0.55208333333333304</v>
      </c>
      <c r="F10125">
        <v>0.78896103896103897</v>
      </c>
      <c r="G10125">
        <v>0.88333333333333297</v>
      </c>
      <c r="H10125">
        <v>0.620879120879121</v>
      </c>
      <c r="I10125">
        <v>0.71134020618556704</v>
      </c>
      <c r="J10125" s="1">
        <v>1</v>
      </c>
      <c r="K10125" t="s">
        <v>23239</v>
      </c>
      <c r="L10125" t="s">
        <v>43494</v>
      </c>
      <c r="M10125" t="s">
        <v>43495</v>
      </c>
    </row>
    <row r="10126" spans="1:13">
      <c r="A10126" s="1" t="s">
        <v>12143</v>
      </c>
      <c r="B10126">
        <v>0</v>
      </c>
      <c r="C10126" s="1">
        <v>0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 s="1">
        <v>0</v>
      </c>
      <c r="K10126" t="s">
        <v>23238</v>
      </c>
      <c r="L10126" t="s">
        <v>43496</v>
      </c>
      <c r="M10126" t="s">
        <v>43497</v>
      </c>
    </row>
    <row r="10127" spans="1:13">
      <c r="A10127" s="1" t="s">
        <v>12144</v>
      </c>
      <c r="B10127">
        <v>9.863386707198019E-7</v>
      </c>
      <c r="C10127" s="1">
        <v>3.7759316489359098E-7</v>
      </c>
      <c r="D10127">
        <v>0</v>
      </c>
      <c r="E10127">
        <v>0</v>
      </c>
      <c r="F10127">
        <v>4.3859649122806998E-3</v>
      </c>
      <c r="G10127">
        <v>5.2631578947368397E-2</v>
      </c>
      <c r="H10127">
        <v>0</v>
      </c>
      <c r="I10127">
        <v>5.7692307692307702E-2</v>
      </c>
      <c r="J10127" s="1" t="s">
        <v>23229</v>
      </c>
      <c r="K10127" t="s">
        <v>23242</v>
      </c>
      <c r="L10127" t="s">
        <v>43498</v>
      </c>
      <c r="M10127" t="s">
        <v>43499</v>
      </c>
    </row>
    <row r="10128" spans="1:13">
      <c r="A10128" s="1" t="s">
        <v>12145</v>
      </c>
      <c r="B10128">
        <v>3.6645102614831401E-6</v>
      </c>
      <c r="C10128" s="1">
        <v>6.8761899438166697E-8</v>
      </c>
      <c r="D10128">
        <v>1</v>
      </c>
      <c r="E10128">
        <v>0.89080459770114895</v>
      </c>
      <c r="F10128">
        <v>1</v>
      </c>
      <c r="G10128">
        <v>0.98750000000000004</v>
      </c>
      <c r="H10128">
        <v>1</v>
      </c>
      <c r="I10128">
        <v>1</v>
      </c>
      <c r="J10128" s="1">
        <v>1</v>
      </c>
      <c r="K10128" t="s">
        <v>23238</v>
      </c>
      <c r="L10128" t="s">
        <v>43500</v>
      </c>
      <c r="M10128" t="s">
        <v>43501</v>
      </c>
    </row>
    <row r="10129" spans="1:13">
      <c r="A10129" s="1" t="s">
        <v>12146</v>
      </c>
      <c r="B10129">
        <v>7.4087829808981197E-5</v>
      </c>
      <c r="C10129" s="1">
        <v>8.4050335550458995E-7</v>
      </c>
      <c r="D10129">
        <v>1</v>
      </c>
      <c r="E10129">
        <v>0.72988505747126398</v>
      </c>
      <c r="F10129">
        <v>1</v>
      </c>
      <c r="G10129">
        <v>0.98863636363636398</v>
      </c>
      <c r="H10129">
        <v>0.99557522123893805</v>
      </c>
      <c r="I10129">
        <v>0.96929824561403499</v>
      </c>
      <c r="J10129" s="1">
        <v>1</v>
      </c>
      <c r="K10129" t="s">
        <v>23239</v>
      </c>
      <c r="L10129" t="s">
        <v>43502</v>
      </c>
      <c r="M10129" t="s">
        <v>43503</v>
      </c>
    </row>
    <row r="10130" spans="1:13">
      <c r="A10130" s="1" t="s">
        <v>12147</v>
      </c>
      <c r="B10130">
        <v>2.2581923634029399E-8</v>
      </c>
      <c r="C10130" s="1">
        <v>6.3580067703141395E-8</v>
      </c>
      <c r="D10130">
        <v>1</v>
      </c>
      <c r="E10130">
        <v>0.993670886075949</v>
      </c>
      <c r="F10130">
        <v>0.995867768595041</v>
      </c>
      <c r="G10130">
        <v>1</v>
      </c>
      <c r="H10130">
        <v>1</v>
      </c>
      <c r="I10130">
        <v>1</v>
      </c>
      <c r="J10130" s="1">
        <v>0.3</v>
      </c>
      <c r="K10130" t="s">
        <v>23241</v>
      </c>
      <c r="L10130" t="s">
        <v>43504</v>
      </c>
      <c r="M10130" t="s">
        <v>43505</v>
      </c>
    </row>
    <row r="10131" spans="1:13">
      <c r="A10131" s="1" t="s">
        <v>12148</v>
      </c>
      <c r="B10131">
        <v>2.7971930952704599E-6</v>
      </c>
      <c r="C10131" s="1">
        <v>5.9303456641580697E-8</v>
      </c>
      <c r="D10131">
        <v>0.875</v>
      </c>
      <c r="E10131">
        <v>0.99450549450549497</v>
      </c>
      <c r="F10131">
        <v>0.99210526315789505</v>
      </c>
      <c r="G10131">
        <v>0.99056603773584895</v>
      </c>
      <c r="H10131">
        <v>0.98148148148148195</v>
      </c>
      <c r="I10131">
        <v>0.91249999999999998</v>
      </c>
      <c r="J10131" s="1">
        <v>1</v>
      </c>
      <c r="K10131" t="s">
        <v>23238</v>
      </c>
      <c r="L10131" t="s">
        <v>43506</v>
      </c>
      <c r="M10131" t="s">
        <v>43507</v>
      </c>
    </row>
    <row r="10132" spans="1:13">
      <c r="A10132" s="1" t="s">
        <v>12149</v>
      </c>
      <c r="B10132">
        <v>6.6197770656682396E-7</v>
      </c>
      <c r="C10132" s="1">
        <v>2.8410258532287E-5</v>
      </c>
      <c r="D10132">
        <v>0.828125</v>
      </c>
      <c r="E10132">
        <v>0.99456521739130399</v>
      </c>
      <c r="F10132">
        <v>0.87368421052631595</v>
      </c>
      <c r="G10132">
        <v>1</v>
      </c>
      <c r="H10132">
        <v>0.99489795918367396</v>
      </c>
      <c r="I10132">
        <v>0.9921875</v>
      </c>
      <c r="J10132" s="1">
        <v>1</v>
      </c>
      <c r="K10132" t="s">
        <v>23238</v>
      </c>
      <c r="L10132" t="s">
        <v>43508</v>
      </c>
      <c r="M10132" t="s">
        <v>43509</v>
      </c>
    </row>
    <row r="10133" spans="1:13">
      <c r="A10133" s="1" t="s">
        <v>12150</v>
      </c>
      <c r="B10133">
        <v>2.26370972110483E-5</v>
      </c>
      <c r="C10133" s="1">
        <v>3.5907097721619299E-6</v>
      </c>
      <c r="D10133">
        <v>0.88461538461538503</v>
      </c>
      <c r="E10133">
        <v>0.93975903614457801</v>
      </c>
      <c r="F10133">
        <v>1</v>
      </c>
      <c r="G10133">
        <v>1</v>
      </c>
      <c r="H10133">
        <v>1</v>
      </c>
      <c r="I10133">
        <v>1</v>
      </c>
      <c r="J10133" s="1">
        <v>1</v>
      </c>
      <c r="K10133" t="s">
        <v>23241</v>
      </c>
      <c r="L10133" t="s">
        <v>43510</v>
      </c>
      <c r="M10133" t="s">
        <v>43511</v>
      </c>
    </row>
    <row r="10134" spans="1:13">
      <c r="A10134" s="1" t="s">
        <v>12151</v>
      </c>
      <c r="B10134">
        <v>4.4918355082807698E-6</v>
      </c>
      <c r="C10134" s="1">
        <v>3.3864373051441802E-5</v>
      </c>
      <c r="D10134">
        <v>0</v>
      </c>
      <c r="E10134">
        <v>0</v>
      </c>
      <c r="F10134">
        <v>0</v>
      </c>
      <c r="G10134">
        <v>6.0344827586206899E-2</v>
      </c>
      <c r="H10134">
        <v>0</v>
      </c>
      <c r="I10134">
        <v>0.133064516129032</v>
      </c>
      <c r="J10134" s="1">
        <v>0</v>
      </c>
      <c r="K10134" t="s">
        <v>23241</v>
      </c>
      <c r="L10134" t="s">
        <v>43512</v>
      </c>
      <c r="M10134" t="s">
        <v>43513</v>
      </c>
    </row>
    <row r="10135" spans="1:13">
      <c r="A10135" s="1" t="s">
        <v>12152</v>
      </c>
      <c r="B10135">
        <v>4.1780717777025396E-6</v>
      </c>
      <c r="C10135" s="1">
        <v>6.73861530430442E-6</v>
      </c>
      <c r="D10135">
        <v>1</v>
      </c>
      <c r="E10135">
        <v>1</v>
      </c>
      <c r="F10135">
        <v>0.90303030303030296</v>
      </c>
      <c r="G10135">
        <v>1</v>
      </c>
      <c r="H10135">
        <v>0.91358024691358031</v>
      </c>
      <c r="I10135">
        <v>1</v>
      </c>
      <c r="J10135" s="1" t="s">
        <v>23229</v>
      </c>
      <c r="K10135" t="s">
        <v>23246</v>
      </c>
      <c r="L10135" t="s">
        <v>43514</v>
      </c>
      <c r="M10135" t="s">
        <v>43515</v>
      </c>
    </row>
    <row r="10136" spans="1:13">
      <c r="A10136" s="1" t="s">
        <v>12153</v>
      </c>
      <c r="B10136">
        <v>1.82271384514082E-7</v>
      </c>
      <c r="C10136" s="1">
        <v>3.7683159386093501E-7</v>
      </c>
      <c r="D10136">
        <v>1</v>
      </c>
      <c r="E10136">
        <v>1</v>
      </c>
      <c r="F10136">
        <v>1</v>
      </c>
      <c r="G10136">
        <v>0.61956521739130399</v>
      </c>
      <c r="H10136">
        <v>0.96666666666666701</v>
      </c>
      <c r="I10136">
        <v>0.765625</v>
      </c>
      <c r="J10136" s="1">
        <v>1</v>
      </c>
      <c r="K10136" t="s">
        <v>23241</v>
      </c>
      <c r="L10136" t="s">
        <v>43516</v>
      </c>
      <c r="M10136" t="s">
        <v>43517</v>
      </c>
    </row>
    <row r="10137" spans="1:13">
      <c r="A10137" s="1" t="s">
        <v>12154</v>
      </c>
      <c r="B10137">
        <v>2.6361080500902198E-6</v>
      </c>
      <c r="C10137" s="1">
        <v>9.55247028511892E-8</v>
      </c>
      <c r="D10137">
        <v>4.1666666666666699E-2</v>
      </c>
      <c r="E10137">
        <v>7.14285714285714E-3</v>
      </c>
      <c r="F10137">
        <v>0</v>
      </c>
      <c r="G10137">
        <v>0</v>
      </c>
      <c r="H10137">
        <v>0</v>
      </c>
      <c r="I10137">
        <v>0</v>
      </c>
      <c r="J10137" s="1" t="s">
        <v>23229</v>
      </c>
      <c r="K10137" t="s">
        <v>23241</v>
      </c>
      <c r="L10137" t="s">
        <v>43518</v>
      </c>
      <c r="M10137" t="s">
        <v>43519</v>
      </c>
    </row>
    <row r="10138" spans="1:13">
      <c r="A10138" s="1" t="s">
        <v>12155</v>
      </c>
      <c r="B10138">
        <v>4.4799750718333696E-6</v>
      </c>
      <c r="C10138" s="1">
        <v>8.0625177750063994E-6</v>
      </c>
      <c r="D10138">
        <v>0</v>
      </c>
      <c r="E10138">
        <v>0</v>
      </c>
      <c r="F10138">
        <v>0.13031914893617</v>
      </c>
      <c r="G10138">
        <v>0</v>
      </c>
      <c r="H10138">
        <v>1.1111111111111099E-2</v>
      </c>
      <c r="I10138">
        <v>0</v>
      </c>
      <c r="J10138" s="1">
        <v>0</v>
      </c>
      <c r="K10138" t="s">
        <v>23242</v>
      </c>
      <c r="L10138" t="s">
        <v>43520</v>
      </c>
      <c r="M10138" t="s">
        <v>43521</v>
      </c>
    </row>
    <row r="10139" spans="1:13">
      <c r="A10139" s="1" t="s">
        <v>12156</v>
      </c>
      <c r="B10139">
        <v>1.7694872709258001E-7</v>
      </c>
      <c r="C10139" s="1">
        <v>7.4446471841431502E-6</v>
      </c>
      <c r="D10139">
        <v>1.5625E-2</v>
      </c>
      <c r="E10139">
        <v>1.1235955056179799E-2</v>
      </c>
      <c r="F10139">
        <v>4.47368421052632E-2</v>
      </c>
      <c r="G10139">
        <v>0</v>
      </c>
      <c r="H10139">
        <v>0</v>
      </c>
      <c r="I10139">
        <v>8.0645161290322596E-3</v>
      </c>
      <c r="J10139" s="1">
        <v>0</v>
      </c>
      <c r="K10139" t="s">
        <v>23241</v>
      </c>
      <c r="L10139" t="s">
        <v>43522</v>
      </c>
      <c r="M10139" t="s">
        <v>43523</v>
      </c>
    </row>
    <row r="10140" spans="1:13">
      <c r="A10140" s="1" t="s">
        <v>12157</v>
      </c>
      <c r="B10140">
        <v>0</v>
      </c>
      <c r="C10140" s="1">
        <v>0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 s="1">
        <v>1</v>
      </c>
      <c r="K10140" t="s">
        <v>23238</v>
      </c>
      <c r="L10140" t="s">
        <v>43524</v>
      </c>
      <c r="M10140" t="s">
        <v>43525</v>
      </c>
    </row>
    <row r="10141" spans="1:13">
      <c r="A10141" s="1" t="s">
        <v>12158</v>
      </c>
      <c r="B10141">
        <v>2.8359983769769397E-4</v>
      </c>
      <c r="C10141" s="1">
        <v>3.4982600108809399E-4</v>
      </c>
      <c r="D10141">
        <v>0.375</v>
      </c>
      <c r="E10141">
        <v>0.22159090909090901</v>
      </c>
      <c r="F10141">
        <v>0.51923076923076905</v>
      </c>
      <c r="G10141">
        <v>3.5087719298245598E-2</v>
      </c>
      <c r="H10141">
        <v>0.19512195121951201</v>
      </c>
      <c r="I10141">
        <v>7.6086956521739094E-2</v>
      </c>
      <c r="J10141" s="1" t="s">
        <v>23229</v>
      </c>
      <c r="K10141" t="s">
        <v>23238</v>
      </c>
      <c r="L10141" t="s">
        <v>43526</v>
      </c>
      <c r="M10141" t="s">
        <v>43527</v>
      </c>
    </row>
    <row r="10142" spans="1:13">
      <c r="A10142" s="1" t="s">
        <v>12159</v>
      </c>
      <c r="B10142">
        <v>2.1707321866598699E-6</v>
      </c>
      <c r="C10142" s="1">
        <v>6.0587888520251197E-6</v>
      </c>
      <c r="D10142">
        <v>1</v>
      </c>
      <c r="E10142">
        <v>1</v>
      </c>
      <c r="F10142">
        <v>0.99453551912568305</v>
      </c>
      <c r="G10142">
        <v>0.84090909090909105</v>
      </c>
      <c r="H10142">
        <v>1</v>
      </c>
      <c r="I10142">
        <v>0.85606060606060597</v>
      </c>
      <c r="J10142" s="1">
        <v>1</v>
      </c>
      <c r="K10142" t="s">
        <v>23238</v>
      </c>
      <c r="L10142" t="s">
        <v>43528</v>
      </c>
      <c r="M10142" t="s">
        <v>43529</v>
      </c>
    </row>
    <row r="10143" spans="1:13">
      <c r="A10143" s="1" t="s">
        <v>12160</v>
      </c>
      <c r="B10143">
        <v>7.3335597306331195E-8</v>
      </c>
      <c r="C10143" s="1">
        <v>8.7012551567217301E-7</v>
      </c>
      <c r="D10143">
        <v>1</v>
      </c>
      <c r="E10143">
        <v>1</v>
      </c>
      <c r="F10143">
        <v>1</v>
      </c>
      <c r="G10143">
        <v>0.85185185185185197</v>
      </c>
      <c r="H10143">
        <v>1</v>
      </c>
      <c r="I10143">
        <v>1</v>
      </c>
      <c r="J10143" s="1" t="s">
        <v>23229</v>
      </c>
      <c r="K10143" t="s">
        <v>23240</v>
      </c>
      <c r="L10143" t="s">
        <v>43530</v>
      </c>
      <c r="M10143" t="s">
        <v>43531</v>
      </c>
    </row>
    <row r="10144" spans="1:13">
      <c r="A10144" s="1" t="s">
        <v>12161</v>
      </c>
      <c r="B10144">
        <v>2.4044839953045501E-5</v>
      </c>
      <c r="C10144" s="1">
        <v>7.6057466002381005E-7</v>
      </c>
      <c r="D10144">
        <v>0</v>
      </c>
      <c r="E10144">
        <v>0.18666666666666701</v>
      </c>
      <c r="F10144">
        <v>0</v>
      </c>
      <c r="G10144">
        <v>0</v>
      </c>
      <c r="H10144">
        <v>0</v>
      </c>
      <c r="I10144">
        <v>0</v>
      </c>
      <c r="J10144" s="1" t="s">
        <v>23229</v>
      </c>
      <c r="K10144" t="s">
        <v>23241</v>
      </c>
      <c r="L10144" t="s">
        <v>43532</v>
      </c>
      <c r="M10144" t="s">
        <v>43533</v>
      </c>
    </row>
    <row r="10145" spans="1:13">
      <c r="A10145" s="1" t="s">
        <v>12162</v>
      </c>
      <c r="B10145">
        <v>1.6451595559928399E-5</v>
      </c>
      <c r="C10145" s="1">
        <v>2.9650378578301899E-5</v>
      </c>
      <c r="D10145">
        <v>7.8125E-2</v>
      </c>
      <c r="E10145">
        <v>0.134146341463415</v>
      </c>
      <c r="F10145">
        <v>0.170542635658915</v>
      </c>
      <c r="G10145">
        <v>0.02</v>
      </c>
      <c r="H10145">
        <v>0.13043478260869601</v>
      </c>
      <c r="I10145">
        <v>0.141304347826087</v>
      </c>
      <c r="J10145" s="1">
        <v>0</v>
      </c>
      <c r="K10145" t="s">
        <v>23242</v>
      </c>
      <c r="L10145" t="s">
        <v>43534</v>
      </c>
      <c r="M10145" t="s">
        <v>43535</v>
      </c>
    </row>
    <row r="10146" spans="1:13">
      <c r="A10146" s="1" t="s">
        <v>12163</v>
      </c>
      <c r="B10146">
        <v>1.7419993699964999E-5</v>
      </c>
      <c r="C10146" s="1">
        <v>1.3998464617728701E-4</v>
      </c>
      <c r="D10146">
        <v>0.921875</v>
      </c>
      <c r="E10146">
        <v>0.78804347826086996</v>
      </c>
      <c r="F10146">
        <v>0.62105263157894697</v>
      </c>
      <c r="G10146">
        <v>0.49</v>
      </c>
      <c r="H10146">
        <v>0.75242718446601897</v>
      </c>
      <c r="I10146">
        <v>0.57499999999999996</v>
      </c>
      <c r="J10146" s="1">
        <v>0</v>
      </c>
      <c r="K10146" t="s">
        <v>23240</v>
      </c>
      <c r="L10146" t="s">
        <v>43536</v>
      </c>
      <c r="M10146" t="s">
        <v>43537</v>
      </c>
    </row>
    <row r="10147" spans="1:13">
      <c r="A10147" s="1" t="s">
        <v>12164</v>
      </c>
      <c r="B10147">
        <v>1.9239202579696901E-6</v>
      </c>
      <c r="C10147" s="1">
        <v>6.7720848250864798E-6</v>
      </c>
      <c r="D10147">
        <v>0.97826086956521696</v>
      </c>
      <c r="E10147">
        <v>0.77049180327868805</v>
      </c>
      <c r="F10147">
        <v>1</v>
      </c>
      <c r="G10147">
        <v>1</v>
      </c>
      <c r="H10147">
        <v>1</v>
      </c>
      <c r="I10147">
        <v>1</v>
      </c>
      <c r="J10147" s="1" t="s">
        <v>23229</v>
      </c>
      <c r="K10147" t="s">
        <v>23237</v>
      </c>
      <c r="L10147" t="s">
        <v>43538</v>
      </c>
      <c r="M10147" t="s">
        <v>43539</v>
      </c>
    </row>
    <row r="10148" spans="1:13">
      <c r="A10148" s="1" t="s">
        <v>12165</v>
      </c>
      <c r="B10148">
        <v>1.8437688550716701E-5</v>
      </c>
      <c r="C10148" s="1">
        <v>2.24966607120311E-5</v>
      </c>
      <c r="D10148">
        <v>0</v>
      </c>
      <c r="E10148">
        <v>5.2083333333333296E-3</v>
      </c>
      <c r="F10148">
        <v>7.7319587628866E-3</v>
      </c>
      <c r="G10148">
        <v>6.0344827586206899E-2</v>
      </c>
      <c r="H10148">
        <v>1.33928571428571E-2</v>
      </c>
      <c r="I10148">
        <v>0.12704918032786899</v>
      </c>
      <c r="J10148" s="1">
        <v>0</v>
      </c>
      <c r="K10148" t="s">
        <v>23241</v>
      </c>
      <c r="L10148" t="s">
        <v>43540</v>
      </c>
      <c r="M10148" t="s">
        <v>43541</v>
      </c>
    </row>
    <row r="10149" spans="1:13">
      <c r="A10149" s="1" t="s">
        <v>12166</v>
      </c>
      <c r="B10149">
        <v>0</v>
      </c>
      <c r="C10149" s="1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1">
        <v>0</v>
      </c>
      <c r="K10149" t="s">
        <v>23239</v>
      </c>
      <c r="L10149" t="s">
        <v>43542</v>
      </c>
      <c r="M10149" t="s">
        <v>43543</v>
      </c>
    </row>
    <row r="10150" spans="1:13">
      <c r="A10150" s="1" t="s">
        <v>12167</v>
      </c>
      <c r="B10150">
        <v>8.7661127329741397E-10</v>
      </c>
      <c r="C10150" s="1">
        <v>3.4611265087685502E-7</v>
      </c>
      <c r="D10150">
        <v>0</v>
      </c>
      <c r="E10150">
        <v>0</v>
      </c>
      <c r="F10150">
        <v>0</v>
      </c>
      <c r="G10150">
        <v>1.4705882352941201E-2</v>
      </c>
      <c r="H10150">
        <v>0</v>
      </c>
      <c r="I10150">
        <v>6.9444444444444397E-3</v>
      </c>
      <c r="J10150" s="1" t="s">
        <v>23229</v>
      </c>
      <c r="K10150" t="s">
        <v>23238</v>
      </c>
      <c r="L10150" t="s">
        <v>43544</v>
      </c>
      <c r="M10150" t="s">
        <v>43545</v>
      </c>
    </row>
    <row r="10151" spans="1:13">
      <c r="A10151" s="1" t="s">
        <v>12168</v>
      </c>
      <c r="B10151">
        <v>1.5840527180447001E-6</v>
      </c>
      <c r="C10151" s="1">
        <v>1.2055295521519001E-6</v>
      </c>
      <c r="D10151">
        <v>1</v>
      </c>
      <c r="E10151">
        <v>0.99479166666666696</v>
      </c>
      <c r="F10151">
        <v>0.994871794871795</v>
      </c>
      <c r="G10151">
        <v>0.86206896551724099</v>
      </c>
      <c r="H10151">
        <v>0.99561403508771895</v>
      </c>
      <c r="I10151">
        <v>0.93902439024390205</v>
      </c>
      <c r="J10151" s="1">
        <v>1</v>
      </c>
      <c r="K10151" t="s">
        <v>23238</v>
      </c>
      <c r="L10151" t="s">
        <v>43546</v>
      </c>
      <c r="M10151" t="s">
        <v>43547</v>
      </c>
    </row>
    <row r="10152" spans="1:13">
      <c r="A10152" s="1" t="s">
        <v>12169</v>
      </c>
      <c r="B10152">
        <v>2.5083856867482401E-6</v>
      </c>
      <c r="C10152" s="1">
        <v>1.2888089919744599E-5</v>
      </c>
      <c r="D10152">
        <v>1.5625E-2</v>
      </c>
      <c r="E10152">
        <v>0</v>
      </c>
      <c r="F10152">
        <v>0</v>
      </c>
      <c r="G10152">
        <v>9.4339622641509396E-3</v>
      </c>
      <c r="H10152">
        <v>0</v>
      </c>
      <c r="I10152">
        <v>0.14399999999999999</v>
      </c>
      <c r="J10152" s="1">
        <v>0</v>
      </c>
      <c r="K10152" t="s">
        <v>23238</v>
      </c>
      <c r="L10152" t="s">
        <v>43548</v>
      </c>
      <c r="M10152" t="s">
        <v>43549</v>
      </c>
    </row>
    <row r="10153" spans="1:13">
      <c r="A10153" s="1" t="s">
        <v>12170</v>
      </c>
      <c r="B10153">
        <v>8.5264273209284598E-5</v>
      </c>
      <c r="C10153" s="1">
        <v>5.4731079621569603E-6</v>
      </c>
      <c r="D10153">
        <v>0.375</v>
      </c>
      <c r="E10153">
        <v>0.18965517241379301</v>
      </c>
      <c r="F10153">
        <v>0.280346820809249</v>
      </c>
      <c r="G10153">
        <v>4.4117647058823498E-2</v>
      </c>
      <c r="H10153">
        <v>0.41071428571428598</v>
      </c>
      <c r="I10153">
        <v>0.42105263157894701</v>
      </c>
      <c r="J10153" s="1">
        <v>0.1</v>
      </c>
      <c r="K10153" t="s">
        <v>23242</v>
      </c>
      <c r="L10153" t="s">
        <v>43550</v>
      </c>
      <c r="M10153" t="s">
        <v>43551</v>
      </c>
    </row>
    <row r="10154" spans="1:13">
      <c r="A10154" s="1" t="s">
        <v>12171</v>
      </c>
      <c r="B10154">
        <v>5.8947433893549897E-5</v>
      </c>
      <c r="C10154" s="1">
        <v>6.6836134712429005E-5</v>
      </c>
      <c r="D10154">
        <v>0.77083333333333304</v>
      </c>
      <c r="E10154">
        <v>0.92073170731707299</v>
      </c>
      <c r="F10154">
        <v>0.81308411214953302</v>
      </c>
      <c r="G10154">
        <v>0.628571428571429</v>
      </c>
      <c r="H10154">
        <v>0.73033707865168496</v>
      </c>
      <c r="I10154">
        <v>0.759493670886076</v>
      </c>
      <c r="J10154" s="1">
        <v>0</v>
      </c>
      <c r="K10154" t="s">
        <v>23240</v>
      </c>
      <c r="L10154" t="s">
        <v>43552</v>
      </c>
      <c r="M10154" t="s">
        <v>43553</v>
      </c>
    </row>
    <row r="10155" spans="1:13">
      <c r="A10155" s="1" t="s">
        <v>12172</v>
      </c>
      <c r="B10155">
        <v>8.1769249566682301E-6</v>
      </c>
      <c r="C10155" s="1">
        <v>2.51360769270642E-5</v>
      </c>
      <c r="D10155">
        <v>1</v>
      </c>
      <c r="E10155">
        <v>1</v>
      </c>
      <c r="F10155">
        <v>1</v>
      </c>
      <c r="G10155">
        <v>0.97619047619047605</v>
      </c>
      <c r="H10155">
        <v>1</v>
      </c>
      <c r="I10155">
        <v>0.82857142857142896</v>
      </c>
      <c r="J10155" s="1">
        <v>1</v>
      </c>
      <c r="K10155" t="s">
        <v>23238</v>
      </c>
      <c r="L10155" t="s">
        <v>43554</v>
      </c>
      <c r="M10155" t="s">
        <v>43555</v>
      </c>
    </row>
    <row r="10156" spans="1:13">
      <c r="A10156" s="1" t="s">
        <v>12173</v>
      </c>
      <c r="B10156">
        <v>1.14948109767218E-4</v>
      </c>
      <c r="C10156" s="1">
        <v>1.16592905447241E-5</v>
      </c>
      <c r="D10156">
        <v>8.6956521739130405E-2</v>
      </c>
      <c r="E10156">
        <v>0.309859154929577</v>
      </c>
      <c r="F10156">
        <v>0</v>
      </c>
      <c r="G10156">
        <v>0</v>
      </c>
      <c r="H10156">
        <v>0</v>
      </c>
      <c r="I10156">
        <v>0</v>
      </c>
      <c r="J10156" s="1">
        <v>0</v>
      </c>
      <c r="K10156" t="s">
        <v>23242</v>
      </c>
      <c r="L10156" t="s">
        <v>43556</v>
      </c>
      <c r="M10156" t="s">
        <v>43557</v>
      </c>
    </row>
    <row r="10157" spans="1:13">
      <c r="A10157" s="1" t="s">
        <v>12174</v>
      </c>
      <c r="B10157">
        <v>0</v>
      </c>
      <c r="C10157" s="1">
        <v>0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 s="1">
        <v>1</v>
      </c>
      <c r="K10157" t="s">
        <v>23238</v>
      </c>
      <c r="L10157" t="s">
        <v>43558</v>
      </c>
      <c r="M10157" t="s">
        <v>43559</v>
      </c>
    </row>
    <row r="10158" spans="1:13">
      <c r="A10158" s="1" t="s">
        <v>12175</v>
      </c>
      <c r="B10158">
        <v>3.4315721052940203E-8</v>
      </c>
      <c r="C10158" s="1">
        <v>1.4470812793920399E-7</v>
      </c>
      <c r="D10158">
        <v>3.125E-2</v>
      </c>
      <c r="E10158">
        <v>6.1797752808988797E-2</v>
      </c>
      <c r="F10158">
        <v>0</v>
      </c>
      <c r="G10158">
        <v>0</v>
      </c>
      <c r="H10158">
        <v>0</v>
      </c>
      <c r="I10158">
        <v>0</v>
      </c>
      <c r="J10158" s="1">
        <v>0</v>
      </c>
      <c r="K10158" t="s">
        <v>23242</v>
      </c>
      <c r="L10158" t="s">
        <v>43560</v>
      </c>
      <c r="M10158" t="s">
        <v>43561</v>
      </c>
    </row>
    <row r="10159" spans="1:13">
      <c r="A10159" s="1" t="s">
        <v>12176</v>
      </c>
      <c r="B10159">
        <v>9.9521275453620899E-6</v>
      </c>
      <c r="C10159" s="1">
        <v>4.28786897429727E-6</v>
      </c>
      <c r="D10159">
        <v>1</v>
      </c>
      <c r="E10159">
        <v>1</v>
      </c>
      <c r="F10159">
        <v>0.87283236994219704</v>
      </c>
      <c r="G10159">
        <v>1</v>
      </c>
      <c r="H10159">
        <v>1</v>
      </c>
      <c r="I10159">
        <v>1</v>
      </c>
      <c r="J10159" s="1">
        <v>1</v>
      </c>
      <c r="K10159" t="s">
        <v>23244</v>
      </c>
      <c r="L10159" t="s">
        <v>43562</v>
      </c>
      <c r="M10159" t="s">
        <v>43563</v>
      </c>
    </row>
    <row r="10160" spans="1:13">
      <c r="A10160" s="1" t="s">
        <v>12177</v>
      </c>
      <c r="B10160">
        <v>8.6735499757466098E-4</v>
      </c>
      <c r="C10160" s="1">
        <v>3.59274711842188E-6</v>
      </c>
      <c r="D10160">
        <v>0.5</v>
      </c>
      <c r="E10160">
        <v>6.1111111111111102E-2</v>
      </c>
      <c r="F10160">
        <v>0.28160919540229901</v>
      </c>
      <c r="G10160">
        <v>2.9411764705882401E-2</v>
      </c>
      <c r="H10160">
        <v>0.47368421052631599</v>
      </c>
      <c r="I10160">
        <v>0.20918367346938799</v>
      </c>
      <c r="J10160" s="1">
        <v>0</v>
      </c>
      <c r="K10160" t="s">
        <v>23242</v>
      </c>
      <c r="L10160" t="s">
        <v>43564</v>
      </c>
      <c r="M10160" t="s">
        <v>43565</v>
      </c>
    </row>
    <row r="10161" spans="1:13">
      <c r="A10161" s="1" t="s">
        <v>12178</v>
      </c>
      <c r="B10161">
        <v>2.0380159283579902E-5</v>
      </c>
      <c r="C10161" s="1">
        <v>8.5067866023133301E-7</v>
      </c>
      <c r="D10161">
        <v>7.1428571428570953E-2</v>
      </c>
      <c r="E10161">
        <v>0</v>
      </c>
      <c r="F10161">
        <v>2.3195876288660044E-2</v>
      </c>
      <c r="G10161">
        <v>0</v>
      </c>
      <c r="H10161">
        <v>0</v>
      </c>
      <c r="I10161">
        <v>2.1276595744680993E-2</v>
      </c>
      <c r="J10161" s="1">
        <v>0</v>
      </c>
      <c r="K10161" t="s">
        <v>23246</v>
      </c>
      <c r="L10161" t="s">
        <v>43566</v>
      </c>
      <c r="M10161" t="s">
        <v>43567</v>
      </c>
    </row>
    <row r="10162" spans="1:13">
      <c r="A10162" s="1" t="s">
        <v>12179</v>
      </c>
      <c r="B10162">
        <v>8.9554841385996903E-5</v>
      </c>
      <c r="C10162" s="1">
        <v>1.2295524367984901E-4</v>
      </c>
      <c r="D10162">
        <v>0.05</v>
      </c>
      <c r="E10162">
        <v>5.31914893617021E-3</v>
      </c>
      <c r="F10162">
        <v>0.21538461538461501</v>
      </c>
      <c r="G10162">
        <v>0</v>
      </c>
      <c r="H10162">
        <v>0.17647058823529399</v>
      </c>
      <c r="I10162">
        <v>4.2553191489361701E-2</v>
      </c>
      <c r="J10162" s="1">
        <v>0</v>
      </c>
      <c r="K10162" t="s">
        <v>23238</v>
      </c>
      <c r="L10162" t="s">
        <v>43568</v>
      </c>
      <c r="M10162" t="s">
        <v>43569</v>
      </c>
    </row>
    <row r="10163" spans="1:13">
      <c r="A10163" s="1" t="s">
        <v>12180</v>
      </c>
      <c r="B10163">
        <v>5.3543755031300701E-6</v>
      </c>
      <c r="C10163" s="1">
        <v>1.0504566876196199E-4</v>
      </c>
      <c r="D10163">
        <v>0.796875</v>
      </c>
      <c r="E10163">
        <v>0.85789473684210504</v>
      </c>
      <c r="F10163">
        <v>0.78717948717948705</v>
      </c>
      <c r="G10163">
        <v>0.96428571428571397</v>
      </c>
      <c r="H10163">
        <v>0.91363636363636402</v>
      </c>
      <c r="I10163">
        <v>0.84090909090909105</v>
      </c>
      <c r="J10163" s="1">
        <v>0.22222222222222199</v>
      </c>
      <c r="K10163" t="s">
        <v>23239</v>
      </c>
      <c r="L10163" t="s">
        <v>43570</v>
      </c>
      <c r="M10163" t="s">
        <v>43571</v>
      </c>
    </row>
    <row r="10164" spans="1:13">
      <c r="A10164" s="1" t="s">
        <v>12181</v>
      </c>
      <c r="B10164">
        <v>5.2634588391882302E-6</v>
      </c>
      <c r="C10164" s="1">
        <v>5.2603163515896399E-6</v>
      </c>
      <c r="D10164">
        <v>0.92857142857142905</v>
      </c>
      <c r="E10164">
        <v>0.83950617283950602</v>
      </c>
      <c r="F10164">
        <v>1</v>
      </c>
      <c r="G10164">
        <v>1</v>
      </c>
      <c r="H10164">
        <v>1</v>
      </c>
      <c r="I10164">
        <v>1</v>
      </c>
      <c r="J10164" s="1" t="s">
        <v>23229</v>
      </c>
      <c r="K10164" t="s">
        <v>23239</v>
      </c>
      <c r="L10164" t="s">
        <v>43572</v>
      </c>
      <c r="M10164" t="s">
        <v>43573</v>
      </c>
    </row>
    <row r="10165" spans="1:13">
      <c r="A10165" s="1" t="s">
        <v>12182</v>
      </c>
      <c r="B10165">
        <v>9.9177863726606203E-7</v>
      </c>
      <c r="C10165" s="1">
        <v>2.64993247295644E-5</v>
      </c>
      <c r="D10165">
        <v>0.967741935483871</v>
      </c>
      <c r="E10165">
        <v>0.98795180722891596</v>
      </c>
      <c r="F10165">
        <v>0.95588235294117696</v>
      </c>
      <c r="G10165">
        <v>0.98148148148148195</v>
      </c>
      <c r="H10165">
        <v>0.86160714285714302</v>
      </c>
      <c r="I10165">
        <v>0.96698113207547198</v>
      </c>
      <c r="J10165" s="1">
        <v>0</v>
      </c>
      <c r="K10165" t="s">
        <v>23241</v>
      </c>
      <c r="L10165" t="s">
        <v>43574</v>
      </c>
      <c r="M10165" t="s">
        <v>43575</v>
      </c>
    </row>
    <row r="10166" spans="1:13">
      <c r="A10166" s="1" t="s">
        <v>12183</v>
      </c>
      <c r="B10166">
        <v>1.2049198235718001E-6</v>
      </c>
      <c r="C10166" s="1">
        <v>1.1481834271267401E-4</v>
      </c>
      <c r="D10166">
        <v>0</v>
      </c>
      <c r="E10166">
        <v>0</v>
      </c>
      <c r="F10166">
        <v>0.119170984455959</v>
      </c>
      <c r="G10166">
        <v>3.65853658536585E-2</v>
      </c>
      <c r="H10166">
        <v>0.14215686274509801</v>
      </c>
      <c r="I10166">
        <v>1.85185185185185E-2</v>
      </c>
      <c r="J10166" s="1" t="s">
        <v>23229</v>
      </c>
      <c r="K10166" t="s">
        <v>23241</v>
      </c>
      <c r="L10166" t="s">
        <v>43576</v>
      </c>
      <c r="M10166" t="s">
        <v>43577</v>
      </c>
    </row>
    <row r="10167" spans="1:13">
      <c r="A10167" s="1" t="s">
        <v>12184</v>
      </c>
      <c r="B10167">
        <v>1.2287203228776601E-5</v>
      </c>
      <c r="C10167" s="1">
        <v>1.4349992377513301E-5</v>
      </c>
      <c r="D10167">
        <v>0.68</v>
      </c>
      <c r="E10167">
        <v>0.88888888888888895</v>
      </c>
      <c r="F10167">
        <v>0.74537037037037002</v>
      </c>
      <c r="G10167">
        <v>0.61290322580645196</v>
      </c>
      <c r="H10167">
        <v>0.952380952380952</v>
      </c>
      <c r="I10167">
        <v>0.78723404255319196</v>
      </c>
      <c r="J10167" s="1">
        <v>1</v>
      </c>
      <c r="K10167" t="s">
        <v>23237</v>
      </c>
      <c r="L10167" t="s">
        <v>43578</v>
      </c>
      <c r="M10167" t="s">
        <v>43579</v>
      </c>
    </row>
    <row r="10168" spans="1:13">
      <c r="A10168" s="1" t="s">
        <v>12185</v>
      </c>
      <c r="B10168">
        <v>4.48831025080085E-7</v>
      </c>
      <c r="C10168" s="1">
        <v>4.1071562373458002E-7</v>
      </c>
      <c r="D10168">
        <v>1.5625E-2</v>
      </c>
      <c r="E10168">
        <v>0</v>
      </c>
      <c r="F10168">
        <v>5.1282051282051299E-3</v>
      </c>
      <c r="G10168">
        <v>0</v>
      </c>
      <c r="H10168">
        <v>0</v>
      </c>
      <c r="I10168">
        <v>8.1300813008130107E-3</v>
      </c>
      <c r="J10168" s="1">
        <v>0.31818181818181801</v>
      </c>
      <c r="K10168" t="s">
        <v>23238</v>
      </c>
      <c r="L10168" t="s">
        <v>43580</v>
      </c>
      <c r="M10168" t="s">
        <v>43581</v>
      </c>
    </row>
    <row r="10169" spans="1:13">
      <c r="A10169" s="1" t="s">
        <v>12186</v>
      </c>
      <c r="B10169">
        <v>7.4635985960950206E-5</v>
      </c>
      <c r="C10169" s="1">
        <v>4.3952031112929699E-5</v>
      </c>
      <c r="D10169">
        <v>0.25806451612903197</v>
      </c>
      <c r="E10169">
        <v>0.17469879518072301</v>
      </c>
      <c r="F10169">
        <v>2.4539877300613501E-2</v>
      </c>
      <c r="G10169">
        <v>0.25</v>
      </c>
      <c r="H10169">
        <v>0.103896103896104</v>
      </c>
      <c r="I10169">
        <v>7.1428571428571397E-2</v>
      </c>
      <c r="J10169" s="1">
        <v>0</v>
      </c>
      <c r="K10169" t="s">
        <v>23241</v>
      </c>
      <c r="L10169" t="s">
        <v>43582</v>
      </c>
      <c r="M10169" t="s">
        <v>43583</v>
      </c>
    </row>
    <row r="10170" spans="1:13">
      <c r="A10170" s="1" t="s">
        <v>12187</v>
      </c>
      <c r="B10170">
        <v>1.3351148176141999E-6</v>
      </c>
      <c r="C10170" s="1">
        <v>2.9392069924364201E-7</v>
      </c>
      <c r="D10170">
        <v>1</v>
      </c>
      <c r="E10170">
        <v>1</v>
      </c>
      <c r="F10170">
        <v>1</v>
      </c>
      <c r="G10170">
        <v>0.98387096774193505</v>
      </c>
      <c r="H10170">
        <v>0.734177215189873</v>
      </c>
      <c r="I10170">
        <v>0.87037037037037002</v>
      </c>
      <c r="J10170" s="1">
        <v>1</v>
      </c>
      <c r="K10170" t="s">
        <v>23242</v>
      </c>
      <c r="L10170" t="s">
        <v>43584</v>
      </c>
      <c r="M10170" t="s">
        <v>43585</v>
      </c>
    </row>
    <row r="10171" spans="1:13">
      <c r="A10171" s="1" t="s">
        <v>12188</v>
      </c>
      <c r="B10171">
        <v>0</v>
      </c>
      <c r="C10171" s="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1">
        <v>0</v>
      </c>
      <c r="K10171" t="s">
        <v>23241</v>
      </c>
      <c r="L10171" t="s">
        <v>43586</v>
      </c>
      <c r="M10171" t="s">
        <v>43587</v>
      </c>
    </row>
    <row r="10172" spans="1:13">
      <c r="A10172" s="1" t="s">
        <v>12189</v>
      </c>
      <c r="B10172">
        <v>4.0761154942224402E-8</v>
      </c>
      <c r="C10172" s="1">
        <v>4.5305011468687896E-6</v>
      </c>
      <c r="D10172">
        <v>1</v>
      </c>
      <c r="E10172">
        <v>0.98947368421052595</v>
      </c>
      <c r="F10172">
        <v>1</v>
      </c>
      <c r="G10172">
        <v>0.98275862068965503</v>
      </c>
      <c r="H10172">
        <v>1</v>
      </c>
      <c r="I10172">
        <v>0.98333333333333295</v>
      </c>
      <c r="J10172" s="1">
        <v>0.54545454545454497</v>
      </c>
      <c r="K10172" t="s">
        <v>23238</v>
      </c>
      <c r="L10172" t="s">
        <v>43588</v>
      </c>
      <c r="M10172" t="s">
        <v>43589</v>
      </c>
    </row>
    <row r="10173" spans="1:13">
      <c r="A10173" s="1" t="s">
        <v>12190</v>
      </c>
      <c r="B10173">
        <v>3.55662562978012E-6</v>
      </c>
      <c r="C10173" s="1">
        <v>4.0218788874075303E-5</v>
      </c>
      <c r="D10173">
        <v>0.984375</v>
      </c>
      <c r="E10173">
        <v>1</v>
      </c>
      <c r="F10173">
        <v>1</v>
      </c>
      <c r="G10173">
        <v>0.86486486486486502</v>
      </c>
      <c r="H10173">
        <v>0.85</v>
      </c>
      <c r="I10173">
        <v>0.99</v>
      </c>
      <c r="J10173" s="1" t="s">
        <v>23229</v>
      </c>
      <c r="K10173" t="s">
        <v>23241</v>
      </c>
      <c r="L10173" t="s">
        <v>43590</v>
      </c>
      <c r="M10173" t="s">
        <v>43591</v>
      </c>
    </row>
    <row r="10174" spans="1:13">
      <c r="A10174" s="1" t="s">
        <v>12191</v>
      </c>
      <c r="B10174">
        <v>2.9059706967843499E-7</v>
      </c>
      <c r="C10174" s="1">
        <v>1.7789337532454099E-7</v>
      </c>
      <c r="D10174">
        <v>0</v>
      </c>
      <c r="E10174">
        <v>0</v>
      </c>
      <c r="F10174">
        <v>0</v>
      </c>
      <c r="G10174">
        <v>0.33333333333333298</v>
      </c>
      <c r="H10174">
        <v>0</v>
      </c>
      <c r="I10174">
        <v>2.5000000000000001E-2</v>
      </c>
      <c r="J10174" s="1" t="s">
        <v>23229</v>
      </c>
      <c r="K10174" t="s">
        <v>23241</v>
      </c>
      <c r="L10174" t="s">
        <v>43592</v>
      </c>
      <c r="M10174" t="s">
        <v>43593</v>
      </c>
    </row>
    <row r="10175" spans="1:13">
      <c r="A10175" s="1" t="s">
        <v>12192</v>
      </c>
      <c r="B10175">
        <v>1.2875112265378799E-6</v>
      </c>
      <c r="C10175" s="1">
        <v>1.5569409973058399E-6</v>
      </c>
      <c r="D10175">
        <v>0.93333333333333302</v>
      </c>
      <c r="E10175">
        <v>1</v>
      </c>
      <c r="F10175">
        <v>0.92696629213483195</v>
      </c>
      <c r="G10175">
        <v>1</v>
      </c>
      <c r="H10175">
        <v>0.98591549295774605</v>
      </c>
      <c r="I10175">
        <v>0.92207792207792205</v>
      </c>
      <c r="J10175" s="1" t="s">
        <v>23229</v>
      </c>
      <c r="K10175" t="s">
        <v>23242</v>
      </c>
      <c r="L10175" t="s">
        <v>43594</v>
      </c>
      <c r="M10175" t="s">
        <v>43595</v>
      </c>
    </row>
    <row r="10176" spans="1:13">
      <c r="A10176" s="1" t="s">
        <v>12193</v>
      </c>
      <c r="B10176">
        <v>3.00734217390338E-5</v>
      </c>
      <c r="C10176" s="1">
        <v>9.1479373073895304E-9</v>
      </c>
      <c r="D10176">
        <v>0.225806451612903</v>
      </c>
      <c r="E10176">
        <v>0.21978021978022</v>
      </c>
      <c r="F10176">
        <v>0.305851063829787</v>
      </c>
      <c r="G10176">
        <v>0.46052631578947401</v>
      </c>
      <c r="H10176">
        <v>0.344444444444444</v>
      </c>
      <c r="I10176">
        <v>0.318965517241379</v>
      </c>
      <c r="J10176" s="1">
        <v>0</v>
      </c>
      <c r="K10176" t="s">
        <v>23241</v>
      </c>
      <c r="L10176" t="s">
        <v>43596</v>
      </c>
      <c r="M10176" t="s">
        <v>43597</v>
      </c>
    </row>
    <row r="10177" spans="1:13">
      <c r="A10177" s="1" t="s">
        <v>12194</v>
      </c>
      <c r="B10177">
        <v>5.7268407675575899E-7</v>
      </c>
      <c r="C10177" s="1">
        <v>1.3349649340374399E-6</v>
      </c>
      <c r="D10177">
        <v>1</v>
      </c>
      <c r="E10177">
        <v>1</v>
      </c>
      <c r="F10177">
        <v>0.99742268041237103</v>
      </c>
      <c r="G10177">
        <v>0.96551724137931005</v>
      </c>
      <c r="H10177">
        <v>1</v>
      </c>
      <c r="I10177">
        <v>0.94166666666666698</v>
      </c>
      <c r="J10177" s="1">
        <v>1</v>
      </c>
      <c r="K10177" t="s">
        <v>23239</v>
      </c>
      <c r="L10177" t="s">
        <v>43598</v>
      </c>
      <c r="M10177" t="s">
        <v>43599</v>
      </c>
    </row>
    <row r="10178" spans="1:13">
      <c r="A10178" s="1" t="s">
        <v>12195</v>
      </c>
      <c r="B10178">
        <v>1.1835495301474101E-6</v>
      </c>
      <c r="C10178" s="1">
        <v>3.25296750034805E-7</v>
      </c>
      <c r="D10178">
        <v>0.98148148148148195</v>
      </c>
      <c r="E10178">
        <v>1</v>
      </c>
      <c r="F10178">
        <v>0.99720670391061506</v>
      </c>
      <c r="G10178">
        <v>0.70833333333333304</v>
      </c>
      <c r="H10178">
        <v>0.98214285714285698</v>
      </c>
      <c r="I10178">
        <v>0.85046728971962604</v>
      </c>
      <c r="J10178" s="1">
        <v>1</v>
      </c>
      <c r="K10178" t="s">
        <v>23238</v>
      </c>
      <c r="L10178" t="s">
        <v>43600</v>
      </c>
      <c r="M10178" t="s">
        <v>43601</v>
      </c>
    </row>
    <row r="10179" spans="1:13">
      <c r="A10179" s="1" t="s">
        <v>12196</v>
      </c>
      <c r="B10179">
        <v>2.2629085470524799E-5</v>
      </c>
      <c r="C10179" s="1">
        <v>5.5824068359178398E-8</v>
      </c>
      <c r="D10179">
        <v>9.6153846153846201E-2</v>
      </c>
      <c r="E10179">
        <v>6.3492063492063502E-2</v>
      </c>
      <c r="F10179">
        <v>0</v>
      </c>
      <c r="G10179">
        <v>0</v>
      </c>
      <c r="H10179">
        <v>0</v>
      </c>
      <c r="I10179">
        <v>0</v>
      </c>
      <c r="J10179" s="1" t="s">
        <v>23229</v>
      </c>
      <c r="K10179" t="s">
        <v>23242</v>
      </c>
      <c r="L10179" t="s">
        <v>43602</v>
      </c>
      <c r="M10179" t="s">
        <v>43603</v>
      </c>
    </row>
    <row r="10180" spans="1:13">
      <c r="A10180" s="1" t="s">
        <v>12197</v>
      </c>
      <c r="B10180">
        <v>1.18286993222391E-5</v>
      </c>
      <c r="C10180" s="1">
        <v>5.4594039180762201E-7</v>
      </c>
      <c r="D10180">
        <v>8.6206896551724102E-2</v>
      </c>
      <c r="E10180">
        <v>8.7837837837837801E-2</v>
      </c>
      <c r="F10180">
        <v>9.2024539877300603E-3</v>
      </c>
      <c r="G10180">
        <v>0</v>
      </c>
      <c r="H10180">
        <v>7.9365079365079395E-3</v>
      </c>
      <c r="I10180">
        <v>4.80769230769231E-2</v>
      </c>
      <c r="J10180" s="1">
        <v>8.3333333333333301E-2</v>
      </c>
      <c r="K10180" t="s">
        <v>23241</v>
      </c>
      <c r="L10180" t="s">
        <v>43604</v>
      </c>
      <c r="M10180" t="s">
        <v>43605</v>
      </c>
    </row>
    <row r="10181" spans="1:13">
      <c r="A10181" s="1" t="s">
        <v>12198</v>
      </c>
      <c r="B10181">
        <v>7.6406524988902801E-5</v>
      </c>
      <c r="C10181" s="1">
        <v>6.3404220031346704E-5</v>
      </c>
      <c r="D10181">
        <v>0</v>
      </c>
      <c r="E10181">
        <v>0.5</v>
      </c>
      <c r="F10181">
        <v>2.4193548387096801E-2</v>
      </c>
      <c r="G10181">
        <v>0</v>
      </c>
      <c r="H10181">
        <v>0</v>
      </c>
      <c r="I10181">
        <v>5.8139534883720903E-3</v>
      </c>
      <c r="J10181" s="1">
        <v>0</v>
      </c>
      <c r="K10181" t="s">
        <v>23241</v>
      </c>
      <c r="L10181" t="s">
        <v>43606</v>
      </c>
      <c r="M10181" t="s">
        <v>43607</v>
      </c>
    </row>
    <row r="10182" spans="1:13">
      <c r="A10182" s="1" t="s">
        <v>12199</v>
      </c>
      <c r="B10182">
        <v>2.3632876175623699E-5</v>
      </c>
      <c r="C10182" s="1">
        <v>1.5764876407704201E-4</v>
      </c>
      <c r="D10182">
        <v>0</v>
      </c>
      <c r="E10182">
        <v>1.6129032258064498E-2</v>
      </c>
      <c r="F10182">
        <v>0</v>
      </c>
      <c r="G10182">
        <v>0.55813953488372103</v>
      </c>
      <c r="H10182">
        <v>0</v>
      </c>
      <c r="I10182">
        <v>0.36585365853658502</v>
      </c>
      <c r="J10182" s="1">
        <v>0</v>
      </c>
      <c r="K10182" t="s">
        <v>23241</v>
      </c>
      <c r="L10182" t="s">
        <v>43608</v>
      </c>
      <c r="M10182" t="s">
        <v>43609</v>
      </c>
    </row>
    <row r="10183" spans="1:13">
      <c r="A10183" s="1" t="s">
        <v>12200</v>
      </c>
      <c r="B10183">
        <v>6.8144308313440997E-5</v>
      </c>
      <c r="C10183" s="1">
        <v>6.9372655852157296E-6</v>
      </c>
      <c r="D10183">
        <v>0.85483870967741904</v>
      </c>
      <c r="E10183">
        <v>0.99479166666666696</v>
      </c>
      <c r="F10183">
        <v>0.939306358381503</v>
      </c>
      <c r="G10183">
        <v>0.6</v>
      </c>
      <c r="H10183">
        <v>0.96354166666666696</v>
      </c>
      <c r="I10183">
        <v>0.78508771929824595</v>
      </c>
      <c r="J10183" s="1">
        <v>1</v>
      </c>
      <c r="K10183" t="s">
        <v>23242</v>
      </c>
      <c r="L10183" t="s">
        <v>43610</v>
      </c>
      <c r="M10183" t="s">
        <v>43611</v>
      </c>
    </row>
    <row r="10184" spans="1:13">
      <c r="A10184" s="1" t="s">
        <v>12201</v>
      </c>
      <c r="B10184">
        <v>4.5042487987230702E-5</v>
      </c>
      <c r="C10184" s="1">
        <v>7.3122835421391601E-4</v>
      </c>
      <c r="D10184">
        <v>0.5625</v>
      </c>
      <c r="E10184">
        <v>0.92307692307692302</v>
      </c>
      <c r="F10184">
        <v>0.32446808510638298</v>
      </c>
      <c r="G10184">
        <v>0.78703703703703698</v>
      </c>
      <c r="H10184">
        <v>0.32967032967033</v>
      </c>
      <c r="I10184">
        <v>0.61363636363636398</v>
      </c>
      <c r="J10184" s="1">
        <v>1</v>
      </c>
      <c r="K10184" t="s">
        <v>23241</v>
      </c>
      <c r="L10184" t="s">
        <v>43612</v>
      </c>
      <c r="M10184" t="s">
        <v>43613</v>
      </c>
    </row>
    <row r="10185" spans="1:13">
      <c r="A10185" s="1" t="s">
        <v>12202</v>
      </c>
      <c r="B10185">
        <v>1.2641144687732599E-4</v>
      </c>
      <c r="C10185" s="1">
        <v>7.1411504569003202E-7</v>
      </c>
      <c r="D10185">
        <v>0.4</v>
      </c>
      <c r="E10185">
        <v>0.16666666666666699</v>
      </c>
      <c r="F10185">
        <v>0.17741935483870999</v>
      </c>
      <c r="G10185">
        <v>6.0975609756097601E-2</v>
      </c>
      <c r="H10185">
        <v>0.2734375</v>
      </c>
      <c r="I10185">
        <v>0.16847826086956499</v>
      </c>
      <c r="J10185" s="1">
        <v>0</v>
      </c>
      <c r="K10185" t="s">
        <v>23238</v>
      </c>
      <c r="L10185" t="s">
        <v>43614</v>
      </c>
      <c r="M10185" t="s">
        <v>43615</v>
      </c>
    </row>
    <row r="10186" spans="1:13">
      <c r="A10186" s="1" t="s">
        <v>12203</v>
      </c>
      <c r="B10186">
        <v>3.3445462168742901E-8</v>
      </c>
      <c r="C10186" s="1">
        <v>1.9483433973662E-9</v>
      </c>
      <c r="D10186">
        <v>1</v>
      </c>
      <c r="E10186">
        <v>1</v>
      </c>
      <c r="F10186">
        <v>1</v>
      </c>
      <c r="G10186">
        <v>0.684782608695652</v>
      </c>
      <c r="H10186">
        <v>0.99342105263157898</v>
      </c>
      <c r="I10186">
        <v>0.88235294117647101</v>
      </c>
      <c r="J10186" s="1">
        <v>1</v>
      </c>
      <c r="K10186" t="s">
        <v>23241</v>
      </c>
      <c r="L10186" t="s">
        <v>43616</v>
      </c>
      <c r="M10186" t="s">
        <v>43617</v>
      </c>
    </row>
    <row r="10187" spans="1:13">
      <c r="A10187" s="1" t="s">
        <v>12204</v>
      </c>
      <c r="B10187">
        <v>1.6291131549457702E-5</v>
      </c>
      <c r="C10187" s="1">
        <v>1.8080033575728199E-5</v>
      </c>
      <c r="D10187">
        <v>8.9285714285714302E-2</v>
      </c>
      <c r="E10187">
        <v>0.141975308641975</v>
      </c>
      <c r="F10187">
        <v>0.120481927710843</v>
      </c>
      <c r="G10187">
        <v>0</v>
      </c>
      <c r="H10187">
        <v>0.11363636363636399</v>
      </c>
      <c r="I10187">
        <v>8.9743589743589702E-2</v>
      </c>
      <c r="J10187" s="1">
        <v>0</v>
      </c>
      <c r="K10187" t="s">
        <v>23242</v>
      </c>
      <c r="L10187" t="s">
        <v>43618</v>
      </c>
      <c r="M10187" t="s">
        <v>43619</v>
      </c>
    </row>
    <row r="10188" spans="1:13">
      <c r="A10188" s="1" t="s">
        <v>12205</v>
      </c>
      <c r="B10188">
        <v>5.9883557607643504E-6</v>
      </c>
      <c r="C10188" s="1">
        <v>1.92919061533823E-7</v>
      </c>
      <c r="D10188">
        <v>0</v>
      </c>
      <c r="E10188">
        <v>5.6818181818181802E-3</v>
      </c>
      <c r="F10188">
        <v>0</v>
      </c>
      <c r="G10188">
        <v>0.26086956521739102</v>
      </c>
      <c r="H10188">
        <v>0</v>
      </c>
      <c r="I10188">
        <v>8.3333333333333301E-2</v>
      </c>
      <c r="J10188" s="1">
        <v>0</v>
      </c>
      <c r="K10188" t="s">
        <v>23238</v>
      </c>
      <c r="L10188" t="s">
        <v>43620</v>
      </c>
      <c r="M10188" t="s">
        <v>43621</v>
      </c>
    </row>
    <row r="10189" spans="1:13">
      <c r="A10189" s="1" t="s">
        <v>12206</v>
      </c>
      <c r="B10189">
        <v>4.9412344832968004E-7</v>
      </c>
      <c r="C10189" s="1">
        <v>5.1029793213887298E-7</v>
      </c>
      <c r="D10189">
        <v>1</v>
      </c>
      <c r="E10189">
        <v>1</v>
      </c>
      <c r="F10189">
        <v>0.95714285714285696</v>
      </c>
      <c r="G10189">
        <v>1</v>
      </c>
      <c r="H10189">
        <v>0.99285714285714299</v>
      </c>
      <c r="I10189">
        <v>1</v>
      </c>
      <c r="J10189" s="1" t="s">
        <v>23229</v>
      </c>
      <c r="K10189" t="s">
        <v>23240</v>
      </c>
      <c r="L10189" t="s">
        <v>43622</v>
      </c>
      <c r="M10189" t="s">
        <v>43623</v>
      </c>
    </row>
    <row r="10190" spans="1:13">
      <c r="A10190" s="1" t="s">
        <v>12207</v>
      </c>
      <c r="B10190">
        <v>2.6150021249061601E-6</v>
      </c>
      <c r="C10190" s="1">
        <v>5.8741668489498098E-6</v>
      </c>
      <c r="D10190">
        <v>0.95161290322580605</v>
      </c>
      <c r="E10190">
        <v>0.95205479452054798</v>
      </c>
      <c r="F10190">
        <v>0.93258426966292096</v>
      </c>
      <c r="G10190">
        <v>0.96875</v>
      </c>
      <c r="H10190">
        <v>0.90963855421686701</v>
      </c>
      <c r="I10190">
        <v>0.92105263157894701</v>
      </c>
      <c r="J10190" s="1">
        <v>1</v>
      </c>
      <c r="K10190" t="s">
        <v>23237</v>
      </c>
      <c r="L10190" t="s">
        <v>43624</v>
      </c>
      <c r="M10190" t="s">
        <v>43625</v>
      </c>
    </row>
    <row r="10191" spans="1:13">
      <c r="A10191" s="1" t="s">
        <v>12208</v>
      </c>
      <c r="B10191">
        <v>2.9092860544837598E-6</v>
      </c>
      <c r="C10191" s="1">
        <v>5.1046363417620899E-5</v>
      </c>
      <c r="D10191">
        <v>0.95833333333333304</v>
      </c>
      <c r="E10191">
        <v>0.8515625</v>
      </c>
      <c r="F10191">
        <v>0.79435483870967705</v>
      </c>
      <c r="G10191">
        <v>1</v>
      </c>
      <c r="H10191">
        <v>0.95</v>
      </c>
      <c r="I10191">
        <v>1</v>
      </c>
      <c r="J10191" s="1" t="s">
        <v>23229</v>
      </c>
      <c r="K10191" t="s">
        <v>23242</v>
      </c>
      <c r="L10191" t="s">
        <v>43626</v>
      </c>
      <c r="M10191" t="s">
        <v>43627</v>
      </c>
    </row>
    <row r="10192" spans="1:13">
      <c r="A10192" s="1" t="s">
        <v>12209</v>
      </c>
      <c r="B10192">
        <v>1.1021309025833101E-5</v>
      </c>
      <c r="C10192" s="1">
        <v>5.7868163060591096E-7</v>
      </c>
      <c r="D10192">
        <v>0.97916666666666696</v>
      </c>
      <c r="E10192">
        <v>1</v>
      </c>
      <c r="F10192">
        <v>0.92227979274611405</v>
      </c>
      <c r="G10192">
        <v>0.88157894736842102</v>
      </c>
      <c r="H10192">
        <v>0.95049504950495001</v>
      </c>
      <c r="I10192">
        <v>0.98750000000000004</v>
      </c>
      <c r="J10192" s="1">
        <v>1</v>
      </c>
      <c r="K10192" t="s">
        <v>23241</v>
      </c>
      <c r="L10192" t="s">
        <v>43628</v>
      </c>
      <c r="M10192" t="s">
        <v>43629</v>
      </c>
    </row>
    <row r="10193" spans="1:13">
      <c r="A10193" s="1" t="s">
        <v>12210</v>
      </c>
      <c r="B10193">
        <v>5.55883275217094E-6</v>
      </c>
      <c r="C10193" s="1">
        <v>1.6058118972993899E-6</v>
      </c>
      <c r="D10193">
        <v>0.84375</v>
      </c>
      <c r="E10193">
        <v>0.94680851063829796</v>
      </c>
      <c r="F10193">
        <v>0.96153846153846201</v>
      </c>
      <c r="G10193">
        <v>0.79807692307692302</v>
      </c>
      <c r="H10193">
        <v>1</v>
      </c>
      <c r="I10193">
        <v>0.83333333333333304</v>
      </c>
      <c r="J10193" s="1">
        <v>1</v>
      </c>
      <c r="K10193" t="s">
        <v>23238</v>
      </c>
      <c r="L10193" t="s">
        <v>43630</v>
      </c>
      <c r="M10193" t="s">
        <v>43631</v>
      </c>
    </row>
    <row r="10194" spans="1:13">
      <c r="A10194" s="1" t="s">
        <v>12211</v>
      </c>
      <c r="B10194">
        <v>5.2820643800983301E-6</v>
      </c>
      <c r="C10194" s="1">
        <v>7.9000513239668602E-5</v>
      </c>
      <c r="D10194">
        <v>1.5625E-2</v>
      </c>
      <c r="E10194">
        <v>0</v>
      </c>
      <c r="F10194">
        <v>1.2820512820512799E-2</v>
      </c>
      <c r="G10194">
        <v>3.4482758620689703E-2</v>
      </c>
      <c r="H10194">
        <v>1.7543859649122799E-2</v>
      </c>
      <c r="I10194">
        <v>0.18548387096774199</v>
      </c>
      <c r="J10194" s="1">
        <v>0</v>
      </c>
      <c r="K10194" t="s">
        <v>23239</v>
      </c>
      <c r="L10194" t="s">
        <v>43632</v>
      </c>
      <c r="M10194" t="s">
        <v>43633</v>
      </c>
    </row>
    <row r="10195" spans="1:13">
      <c r="A10195" s="1" t="s">
        <v>12212</v>
      </c>
      <c r="B10195">
        <v>1.9996448421808901E-5</v>
      </c>
      <c r="C10195" s="1">
        <v>4.66047896773354E-5</v>
      </c>
      <c r="D10195">
        <v>0.8</v>
      </c>
      <c r="E10195">
        <v>0.68518518518518501</v>
      </c>
      <c r="F10195">
        <v>0.93193717277486898</v>
      </c>
      <c r="G10195">
        <v>0.76595744680851097</v>
      </c>
      <c r="H10195">
        <v>0.85185185185185197</v>
      </c>
      <c r="I10195">
        <v>0.73863636363636398</v>
      </c>
      <c r="J10195" s="1" t="s">
        <v>23229</v>
      </c>
      <c r="K10195" t="s">
        <v>23240</v>
      </c>
      <c r="L10195" t="s">
        <v>43634</v>
      </c>
      <c r="M10195" t="s">
        <v>43635</v>
      </c>
    </row>
    <row r="10196" spans="1:13">
      <c r="A10196" s="1" t="s">
        <v>12213</v>
      </c>
      <c r="B10196">
        <v>1.3962540714385001E-4</v>
      </c>
      <c r="C10196" s="1">
        <v>1.16460418916084E-5</v>
      </c>
      <c r="D10196">
        <v>1.9230769230769201E-2</v>
      </c>
      <c r="E10196">
        <v>0.68055555555555602</v>
      </c>
      <c r="F10196">
        <v>0</v>
      </c>
      <c r="G10196">
        <v>0</v>
      </c>
      <c r="H10196">
        <v>0</v>
      </c>
      <c r="I10196">
        <v>0</v>
      </c>
      <c r="J10196" s="1">
        <v>0</v>
      </c>
      <c r="K10196" t="s">
        <v>23238</v>
      </c>
      <c r="L10196" t="s">
        <v>43636</v>
      </c>
      <c r="M10196" t="s">
        <v>43637</v>
      </c>
    </row>
    <row r="10197" spans="1:13">
      <c r="A10197" s="1" t="s">
        <v>12214</v>
      </c>
      <c r="B10197">
        <v>2.7098037620044002E-7</v>
      </c>
      <c r="C10197" s="1">
        <v>8.2724004503734106E-6</v>
      </c>
      <c r="D10197">
        <v>0.931034482758621</v>
      </c>
      <c r="E10197">
        <v>0.98809523809523803</v>
      </c>
      <c r="F10197">
        <v>0.71381578947368396</v>
      </c>
      <c r="G10197">
        <v>1</v>
      </c>
      <c r="H10197">
        <v>0.71875</v>
      </c>
      <c r="I10197">
        <v>0.88888888888888895</v>
      </c>
      <c r="J10197" s="1" t="s">
        <v>23229</v>
      </c>
      <c r="K10197" t="s">
        <v>23239</v>
      </c>
      <c r="L10197" t="s">
        <v>43638</v>
      </c>
      <c r="M10197" t="s">
        <v>43639</v>
      </c>
    </row>
    <row r="10198" spans="1:13">
      <c r="A10198" s="1" t="s">
        <v>12215</v>
      </c>
      <c r="B10198">
        <v>3.0285004707505598E-6</v>
      </c>
      <c r="C10198" s="1">
        <v>4.4366383587512802E-5</v>
      </c>
      <c r="D10198">
        <v>7.8125E-2</v>
      </c>
      <c r="E10198">
        <v>0.105555555555556</v>
      </c>
      <c r="F10198">
        <v>0.128571428571429</v>
      </c>
      <c r="G10198">
        <v>0.83333333333333304</v>
      </c>
      <c r="H10198">
        <v>0.18965517241379301</v>
      </c>
      <c r="I10198">
        <v>0.21249999999999999</v>
      </c>
      <c r="J10198" s="1">
        <v>0</v>
      </c>
      <c r="K10198" t="s">
        <v>23242</v>
      </c>
      <c r="L10198" t="s">
        <v>43640</v>
      </c>
      <c r="M10198" t="s">
        <v>43641</v>
      </c>
    </row>
    <row r="10199" spans="1:13">
      <c r="A10199" s="1" t="s">
        <v>12216</v>
      </c>
      <c r="B10199">
        <v>1.28768569174831E-5</v>
      </c>
      <c r="C10199" s="1">
        <v>7.0297506763533197E-6</v>
      </c>
      <c r="D10199">
        <v>7.1428571428571397E-2</v>
      </c>
      <c r="E10199">
        <v>0.25</v>
      </c>
      <c r="F10199">
        <v>0.13483146067415699</v>
      </c>
      <c r="G10199">
        <v>0.21568627450980399</v>
      </c>
      <c r="H10199">
        <v>0.13084112149532701</v>
      </c>
      <c r="I10199">
        <v>0.118556701030928</v>
      </c>
      <c r="J10199" s="1" t="s">
        <v>23229</v>
      </c>
      <c r="K10199" t="s">
        <v>23241</v>
      </c>
      <c r="L10199" t="s">
        <v>43642</v>
      </c>
      <c r="M10199" t="s">
        <v>43643</v>
      </c>
    </row>
    <row r="10200" spans="1:13">
      <c r="A10200" s="1" t="s">
        <v>12217</v>
      </c>
      <c r="B10200">
        <v>3.56881447145727E-6</v>
      </c>
      <c r="C10200" s="1">
        <v>1.0911982998067001E-6</v>
      </c>
      <c r="D10200">
        <v>0.96875</v>
      </c>
      <c r="E10200">
        <v>0.98958333333333304</v>
      </c>
      <c r="F10200">
        <v>0.984615384615385</v>
      </c>
      <c r="G10200">
        <v>0.75</v>
      </c>
      <c r="H10200">
        <v>0.99090909090909096</v>
      </c>
      <c r="I10200">
        <v>0.92016806722689104</v>
      </c>
      <c r="J10200" s="1">
        <v>1</v>
      </c>
      <c r="K10200" t="s">
        <v>23238</v>
      </c>
      <c r="L10200" t="s">
        <v>43644</v>
      </c>
      <c r="M10200" t="s">
        <v>43645</v>
      </c>
    </row>
    <row r="10201" spans="1:13">
      <c r="A10201" s="1" t="s">
        <v>12218</v>
      </c>
      <c r="B10201">
        <v>1.0546234807053701E-5</v>
      </c>
      <c r="C10201" s="1">
        <v>3.1245921955504701E-5</v>
      </c>
      <c r="D10201">
        <v>0</v>
      </c>
      <c r="E10201">
        <v>0</v>
      </c>
      <c r="F10201">
        <v>5.7894736842105297E-2</v>
      </c>
      <c r="G10201">
        <v>0</v>
      </c>
      <c r="H10201">
        <v>0.21962616822429901</v>
      </c>
      <c r="I10201">
        <v>1.3274336283185801E-2</v>
      </c>
      <c r="J10201" s="1">
        <v>0</v>
      </c>
      <c r="K10201" t="s">
        <v>23238</v>
      </c>
      <c r="L10201" t="s">
        <v>43646</v>
      </c>
      <c r="M10201" t="s">
        <v>43647</v>
      </c>
    </row>
    <row r="10202" spans="1:13">
      <c r="A10202" s="1" t="s">
        <v>12219</v>
      </c>
      <c r="B10202">
        <v>3.0432794193282502E-7</v>
      </c>
      <c r="C10202" s="1">
        <v>9.6509237146454597E-9</v>
      </c>
      <c r="D10202">
        <v>0.98275862068965503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 s="1">
        <v>0.66666666666666696</v>
      </c>
      <c r="K10202" t="s">
        <v>23239</v>
      </c>
      <c r="L10202" t="s">
        <v>43648</v>
      </c>
      <c r="M10202" t="s">
        <v>43649</v>
      </c>
    </row>
    <row r="10203" spans="1:13">
      <c r="A10203" s="1" t="s">
        <v>12220</v>
      </c>
      <c r="B10203">
        <v>4.9935379596900098E-6</v>
      </c>
      <c r="C10203" s="1">
        <v>4.9698670256312502E-8</v>
      </c>
      <c r="D10203">
        <v>1</v>
      </c>
      <c r="E10203">
        <v>0.81764705882352895</v>
      </c>
      <c r="F10203">
        <v>0.99435028248587598</v>
      </c>
      <c r="G10203">
        <v>1</v>
      </c>
      <c r="H10203">
        <v>0.99425287356321801</v>
      </c>
      <c r="I10203">
        <v>1</v>
      </c>
      <c r="J10203" s="1" t="s">
        <v>23229</v>
      </c>
      <c r="K10203" t="s">
        <v>23240</v>
      </c>
      <c r="L10203" t="s">
        <v>43650</v>
      </c>
      <c r="M10203" t="s">
        <v>43651</v>
      </c>
    </row>
    <row r="10204" spans="1:13">
      <c r="A10204" s="1" t="s">
        <v>12221</v>
      </c>
      <c r="B10204">
        <v>2.2934086213533201E-6</v>
      </c>
      <c r="C10204" s="1">
        <v>4.3269544752562897E-6</v>
      </c>
      <c r="D10204">
        <v>0.92592592592592604</v>
      </c>
      <c r="E10204">
        <v>0.97402597402597402</v>
      </c>
      <c r="F10204">
        <v>0.98518518518518505</v>
      </c>
      <c r="G10204">
        <v>0.95454545454545503</v>
      </c>
      <c r="H10204">
        <v>0.92028985507246397</v>
      </c>
      <c r="I10204">
        <v>1</v>
      </c>
      <c r="J10204" s="1">
        <v>0</v>
      </c>
      <c r="K10204" t="s">
        <v>23242</v>
      </c>
      <c r="L10204" t="s">
        <v>43652</v>
      </c>
      <c r="M10204" t="s">
        <v>43653</v>
      </c>
    </row>
    <row r="10205" spans="1:13">
      <c r="A10205" s="1" t="s">
        <v>12222</v>
      </c>
      <c r="B10205">
        <v>6.0048285654082499E-5</v>
      </c>
      <c r="C10205" s="1">
        <v>1.9001940931949001E-6</v>
      </c>
      <c r="D10205">
        <v>1</v>
      </c>
      <c r="E10205">
        <v>0.835443037974684</v>
      </c>
      <c r="F10205">
        <v>1</v>
      </c>
      <c r="G10205">
        <v>1</v>
      </c>
      <c r="H10205">
        <v>0.98421052631578898</v>
      </c>
      <c r="I10205">
        <v>1</v>
      </c>
      <c r="J10205" s="1">
        <v>1</v>
      </c>
      <c r="K10205" t="s">
        <v>23238</v>
      </c>
      <c r="L10205" t="s">
        <v>43654</v>
      </c>
      <c r="M10205" t="s">
        <v>43655</v>
      </c>
    </row>
    <row r="10206" spans="1:13">
      <c r="A10206" s="1" t="s">
        <v>12223</v>
      </c>
      <c r="B10206">
        <v>1.9314407364546401E-6</v>
      </c>
      <c r="C10206" s="1">
        <v>1.9472063416922099E-7</v>
      </c>
      <c r="D10206">
        <v>1.7857142857142901E-2</v>
      </c>
      <c r="E10206">
        <v>0</v>
      </c>
      <c r="F10206">
        <v>1.38888888888889E-2</v>
      </c>
      <c r="G10206">
        <v>7.1428571428571397E-2</v>
      </c>
      <c r="H10206">
        <v>3.90625E-2</v>
      </c>
      <c r="I10206">
        <v>0.20512820512820501</v>
      </c>
      <c r="J10206" s="1">
        <v>0</v>
      </c>
      <c r="K10206" t="s">
        <v>23241</v>
      </c>
      <c r="L10206" t="s">
        <v>43656</v>
      </c>
      <c r="M10206" t="s">
        <v>43657</v>
      </c>
    </row>
    <row r="10207" spans="1:13">
      <c r="A10207" s="1" t="s">
        <v>12224</v>
      </c>
      <c r="B10207">
        <v>1.0320101375453599E-6</v>
      </c>
      <c r="C10207" s="1">
        <v>9.7096330391828107E-5</v>
      </c>
      <c r="D10207">
        <v>1</v>
      </c>
      <c r="E10207">
        <v>1</v>
      </c>
      <c r="F10207">
        <v>1</v>
      </c>
      <c r="G10207">
        <v>1</v>
      </c>
      <c r="H10207">
        <v>0.89690721649484495</v>
      </c>
      <c r="I10207">
        <v>0.90625</v>
      </c>
      <c r="J10207" s="1">
        <v>1</v>
      </c>
      <c r="K10207" t="s">
        <v>23238</v>
      </c>
      <c r="L10207" t="s">
        <v>43658</v>
      </c>
      <c r="M10207" t="s">
        <v>43659</v>
      </c>
    </row>
    <row r="10208" spans="1:13">
      <c r="A10208" s="1" t="s">
        <v>12225</v>
      </c>
      <c r="B10208">
        <v>1.21570437867883E-5</v>
      </c>
      <c r="C10208" s="1">
        <v>4.2876625236482997E-5</v>
      </c>
      <c r="D10208">
        <v>0.515625</v>
      </c>
      <c r="E10208">
        <v>0.215789473684211</v>
      </c>
      <c r="F10208">
        <v>4.8717948717948698E-2</v>
      </c>
      <c r="G10208">
        <v>0</v>
      </c>
      <c r="H10208">
        <v>4.6296296296296302E-3</v>
      </c>
      <c r="I10208">
        <v>1.44230769230769E-2</v>
      </c>
      <c r="J10208" s="1">
        <v>5.5555555555555601E-2</v>
      </c>
      <c r="K10208" t="s">
        <v>23241</v>
      </c>
      <c r="L10208" t="s">
        <v>43660</v>
      </c>
      <c r="M10208" t="s">
        <v>43661</v>
      </c>
    </row>
    <row r="10209" spans="1:13">
      <c r="A10209" s="1" t="s">
        <v>12226</v>
      </c>
      <c r="B10209">
        <v>5.8360328313225001E-6</v>
      </c>
      <c r="C10209" s="1">
        <v>7.1955535751196002E-6</v>
      </c>
      <c r="D10209">
        <v>0</v>
      </c>
      <c r="E10209">
        <v>1.1235955056179799E-2</v>
      </c>
      <c r="F10209">
        <v>7.4866310160427801E-2</v>
      </c>
      <c r="G10209">
        <v>0</v>
      </c>
      <c r="H10209">
        <v>1.1494252873563199E-2</v>
      </c>
      <c r="I10209">
        <v>0</v>
      </c>
      <c r="J10209" s="1">
        <v>0</v>
      </c>
      <c r="K10209" t="s">
        <v>23238</v>
      </c>
      <c r="L10209" t="s">
        <v>43662</v>
      </c>
      <c r="M10209" t="s">
        <v>43663</v>
      </c>
    </row>
    <row r="10210" spans="1:13">
      <c r="A10210" s="1" t="s">
        <v>12227</v>
      </c>
      <c r="B10210">
        <v>1.3323411885129599E-5</v>
      </c>
      <c r="C10210" s="1">
        <v>2.2275569523029999E-7</v>
      </c>
      <c r="D10210">
        <v>1.6129032258064498E-2</v>
      </c>
      <c r="E10210">
        <v>4.6875E-2</v>
      </c>
      <c r="F10210">
        <v>2.5641025641025602E-3</v>
      </c>
      <c r="G10210">
        <v>0</v>
      </c>
      <c r="H10210">
        <v>4.5871559633027499E-3</v>
      </c>
      <c r="I10210">
        <v>8.8495575221238902E-3</v>
      </c>
      <c r="J10210" s="1" t="s">
        <v>23229</v>
      </c>
      <c r="K10210" t="s">
        <v>23238</v>
      </c>
      <c r="L10210" t="s">
        <v>43664</v>
      </c>
      <c r="M10210" t="s">
        <v>43665</v>
      </c>
    </row>
    <row r="10211" spans="1:13">
      <c r="A10211" s="1" t="s">
        <v>12228</v>
      </c>
      <c r="B10211">
        <v>4.4854189137892498E-6</v>
      </c>
      <c r="C10211" s="1">
        <v>3.3641752645593801E-6</v>
      </c>
      <c r="D10211">
        <v>0.04</v>
      </c>
      <c r="E10211">
        <v>7.8947368421052599E-2</v>
      </c>
      <c r="F10211">
        <v>9.0909090909090905E-3</v>
      </c>
      <c r="G10211">
        <v>0</v>
      </c>
      <c r="H10211">
        <v>5.6179775280898901E-3</v>
      </c>
      <c r="I10211">
        <v>0</v>
      </c>
      <c r="J10211" s="1">
        <v>0</v>
      </c>
      <c r="K10211" t="s">
        <v>23240</v>
      </c>
      <c r="L10211" t="s">
        <v>43666</v>
      </c>
      <c r="M10211" t="s">
        <v>43667</v>
      </c>
    </row>
    <row r="10212" spans="1:13">
      <c r="A10212" s="1" t="s">
        <v>12229</v>
      </c>
      <c r="B10212">
        <v>9.5563990690111794E-8</v>
      </c>
      <c r="C10212" s="1">
        <v>7.0941097399334299E-7</v>
      </c>
      <c r="D10212">
        <v>0.98275862068965503</v>
      </c>
      <c r="E10212">
        <v>1</v>
      </c>
      <c r="F10212">
        <v>0.95564516129032295</v>
      </c>
      <c r="G10212">
        <v>1</v>
      </c>
      <c r="H10212">
        <v>1</v>
      </c>
      <c r="I10212">
        <v>1</v>
      </c>
      <c r="J10212" s="1" t="s">
        <v>23229</v>
      </c>
      <c r="K10212" t="s">
        <v>23238</v>
      </c>
      <c r="L10212" t="s">
        <v>43668</v>
      </c>
      <c r="M10212" t="s">
        <v>43669</v>
      </c>
    </row>
    <row r="10213" spans="1:13">
      <c r="A10213" s="1" t="s">
        <v>12230</v>
      </c>
      <c r="B10213">
        <v>1.9815262810306998E-6</v>
      </c>
      <c r="C10213" s="1">
        <v>1.87593878384302E-6</v>
      </c>
      <c r="D10213">
        <v>1</v>
      </c>
      <c r="E10213">
        <v>1</v>
      </c>
      <c r="F10213">
        <v>0.92957746478873204</v>
      </c>
      <c r="G10213">
        <v>0.95454545454545503</v>
      </c>
      <c r="H10213">
        <v>0.87209302325581395</v>
      </c>
      <c r="I10213">
        <v>1</v>
      </c>
      <c r="J10213" s="1">
        <v>1</v>
      </c>
      <c r="K10213" t="s">
        <v>23242</v>
      </c>
      <c r="L10213" t="s">
        <v>43670</v>
      </c>
      <c r="M10213" t="s">
        <v>43671</v>
      </c>
    </row>
    <row r="10214" spans="1:13">
      <c r="A10214" s="1" t="s">
        <v>12231</v>
      </c>
      <c r="B10214">
        <v>1.27372379831366E-5</v>
      </c>
      <c r="C10214" s="1">
        <v>8.9620683982227206E-6</v>
      </c>
      <c r="D10214">
        <v>0.125</v>
      </c>
      <c r="E10214">
        <v>0</v>
      </c>
      <c r="F10214">
        <v>0.12676056338028199</v>
      </c>
      <c r="G10214">
        <v>0</v>
      </c>
      <c r="H10214">
        <v>0</v>
      </c>
      <c r="I10214">
        <v>1.5151515151515201E-2</v>
      </c>
      <c r="J10214" s="1">
        <v>0</v>
      </c>
      <c r="K10214" t="s">
        <v>23237</v>
      </c>
      <c r="L10214" t="s">
        <v>43672</v>
      </c>
      <c r="M10214" t="s">
        <v>43673</v>
      </c>
    </row>
    <row r="10215" spans="1:13">
      <c r="A10215" s="1" t="s">
        <v>12232</v>
      </c>
      <c r="B10215">
        <v>6.38502290195425E-5</v>
      </c>
      <c r="C10215" s="1">
        <v>3.0043966925004902E-7</v>
      </c>
      <c r="D10215">
        <v>0.46428571428571402</v>
      </c>
      <c r="E10215">
        <v>0.16853932584269701</v>
      </c>
      <c r="F10215">
        <v>0.37016574585635398</v>
      </c>
      <c r="G10215">
        <v>0.55681818181818199</v>
      </c>
      <c r="H10215">
        <v>0.28571428571428598</v>
      </c>
      <c r="I10215">
        <v>0.69565217391304301</v>
      </c>
      <c r="J10215" s="1">
        <v>1</v>
      </c>
      <c r="K10215" t="s">
        <v>23241</v>
      </c>
      <c r="L10215" t="s">
        <v>43674</v>
      </c>
      <c r="M10215" t="s">
        <v>43675</v>
      </c>
    </row>
    <row r="10216" spans="1:13">
      <c r="A10216" s="1" t="s">
        <v>12233</v>
      </c>
      <c r="B10216">
        <v>1.00659983950918E-4</v>
      </c>
      <c r="C10216" s="1">
        <v>5.2195052481557899E-4</v>
      </c>
      <c r="D10216">
        <v>4.6875E-2</v>
      </c>
      <c r="E10216">
        <v>0.28125</v>
      </c>
      <c r="F10216">
        <v>0.41927083333333298</v>
      </c>
      <c r="G10216">
        <v>1.8181818181818198E-2</v>
      </c>
      <c r="H10216">
        <v>0.20614035087719301</v>
      </c>
      <c r="I10216">
        <v>7.8260869565217397E-2</v>
      </c>
      <c r="J10216" s="1" t="s">
        <v>23229</v>
      </c>
      <c r="K10216" t="s">
        <v>23241</v>
      </c>
      <c r="L10216" t="s">
        <v>43676</v>
      </c>
      <c r="M10216" t="s">
        <v>43677</v>
      </c>
    </row>
    <row r="10217" spans="1:13">
      <c r="A10217" s="1" t="s">
        <v>12234</v>
      </c>
      <c r="B10217">
        <v>1.11932209003593E-7</v>
      </c>
      <c r="C10217" s="1">
        <v>1.0283454035638E-6</v>
      </c>
      <c r="D10217">
        <v>1</v>
      </c>
      <c r="E10217">
        <v>1</v>
      </c>
      <c r="F10217">
        <v>0.99729729729729699</v>
      </c>
      <c r="G10217">
        <v>0.98529411764705899</v>
      </c>
      <c r="H10217">
        <v>1</v>
      </c>
      <c r="I10217">
        <v>0.98113207547169801</v>
      </c>
      <c r="J10217" s="1">
        <v>0.95</v>
      </c>
      <c r="K10217" t="s">
        <v>23241</v>
      </c>
      <c r="L10217" t="s">
        <v>43678</v>
      </c>
      <c r="M10217" t="s">
        <v>43679</v>
      </c>
    </row>
    <row r="10218" spans="1:13">
      <c r="A10218" s="1" t="s">
        <v>12235</v>
      </c>
      <c r="B10218">
        <v>3.5531854124900203E-4</v>
      </c>
      <c r="C10218" s="1">
        <v>9.1881305084604101E-5</v>
      </c>
      <c r="D10218">
        <v>3.2258064516128997E-2</v>
      </c>
      <c r="E10218">
        <v>1.20481927710843E-2</v>
      </c>
      <c r="F10218">
        <v>0.29639175257731998</v>
      </c>
      <c r="G10218">
        <v>0.27678571428571402</v>
      </c>
      <c r="H10218">
        <v>0.39912280701754399</v>
      </c>
      <c r="I10218">
        <v>0.55445544554455495</v>
      </c>
      <c r="J10218" s="1" t="s">
        <v>23229</v>
      </c>
      <c r="K10218" t="s">
        <v>23238</v>
      </c>
      <c r="L10218" t="s">
        <v>43680</v>
      </c>
      <c r="M10218" t="s">
        <v>43681</v>
      </c>
    </row>
    <row r="10219" spans="1:13">
      <c r="A10219" s="1" t="s">
        <v>12236</v>
      </c>
      <c r="B10219">
        <v>1.56291028411667E-5</v>
      </c>
      <c r="C10219" s="1">
        <v>5.0942042747173803E-5</v>
      </c>
      <c r="D10219">
        <v>0.05</v>
      </c>
      <c r="E10219">
        <v>0.29670329670329698</v>
      </c>
      <c r="F10219">
        <v>0.15333333333333299</v>
      </c>
      <c r="G10219">
        <v>0.66</v>
      </c>
      <c r="H10219">
        <v>0.29032258064516098</v>
      </c>
      <c r="I10219">
        <v>0.35714285714285698</v>
      </c>
      <c r="J10219" s="1">
        <v>0.90909090909090895</v>
      </c>
      <c r="K10219" t="s">
        <v>23238</v>
      </c>
      <c r="L10219" t="s">
        <v>43682</v>
      </c>
      <c r="M10219" t="s">
        <v>43683</v>
      </c>
    </row>
    <row r="10220" spans="1:13">
      <c r="A10220" s="1" t="s">
        <v>12237</v>
      </c>
      <c r="B10220">
        <v>1.5913993051474299E-6</v>
      </c>
      <c r="C10220" s="1">
        <v>3.47537730080279E-7</v>
      </c>
      <c r="D10220">
        <v>8.0645161290322606E-2</v>
      </c>
      <c r="E10220">
        <v>1.2345679012345699E-2</v>
      </c>
      <c r="F10220">
        <v>0.16906474820143899</v>
      </c>
      <c r="G10220">
        <v>5.3571428571428603E-2</v>
      </c>
      <c r="H10220">
        <v>0.30434782608695699</v>
      </c>
      <c r="I10220">
        <v>0.13636363636363599</v>
      </c>
      <c r="J10220" s="1">
        <v>0</v>
      </c>
      <c r="K10220" t="s">
        <v>23241</v>
      </c>
      <c r="L10220" t="s">
        <v>43684</v>
      </c>
      <c r="M10220" t="s">
        <v>43685</v>
      </c>
    </row>
    <row r="10221" spans="1:13">
      <c r="A10221" s="1" t="s">
        <v>12238</v>
      </c>
      <c r="B10221">
        <v>1.43825869416787E-6</v>
      </c>
      <c r="C10221" s="1">
        <v>2.2405742307495201E-6</v>
      </c>
      <c r="D10221">
        <v>1</v>
      </c>
      <c r="E10221">
        <v>1</v>
      </c>
      <c r="F10221">
        <v>0.99358974358974395</v>
      </c>
      <c r="G10221">
        <v>0.99074074074074103</v>
      </c>
      <c r="H10221">
        <v>0.95652173913043503</v>
      </c>
      <c r="I10221">
        <v>0.98936170212765995</v>
      </c>
      <c r="J10221" s="1" t="s">
        <v>23229</v>
      </c>
      <c r="K10221" t="s">
        <v>23240</v>
      </c>
      <c r="L10221" t="s">
        <v>43686</v>
      </c>
      <c r="M10221" t="s">
        <v>43687</v>
      </c>
    </row>
    <row r="10222" spans="1:13">
      <c r="A10222" s="1" t="s">
        <v>12239</v>
      </c>
      <c r="B10222">
        <v>8.4362084462214599E-7</v>
      </c>
      <c r="C10222" s="1">
        <v>5.9370160107904498E-6</v>
      </c>
      <c r="D10222">
        <v>1</v>
      </c>
      <c r="E10222">
        <v>1</v>
      </c>
      <c r="F10222">
        <v>0.99186991869918695</v>
      </c>
      <c r="G10222">
        <v>1</v>
      </c>
      <c r="H10222">
        <v>0.92682926829268297</v>
      </c>
      <c r="I10222">
        <v>0.97435897435897401</v>
      </c>
      <c r="J10222" s="1">
        <v>1</v>
      </c>
      <c r="K10222" t="s">
        <v>23239</v>
      </c>
      <c r="L10222" t="s">
        <v>43688</v>
      </c>
      <c r="M10222" t="s">
        <v>43689</v>
      </c>
    </row>
    <row r="10223" spans="1:13">
      <c r="A10223" s="1" t="s">
        <v>12240</v>
      </c>
      <c r="B10223">
        <v>2.6282630916572399E-9</v>
      </c>
      <c r="C10223" s="1">
        <v>2.0201697641076701E-8</v>
      </c>
      <c r="D10223">
        <v>1</v>
      </c>
      <c r="E10223">
        <v>1</v>
      </c>
      <c r="F10223">
        <v>1</v>
      </c>
      <c r="G10223">
        <v>0.68918918918918903</v>
      </c>
      <c r="H10223">
        <v>0.969879518072289</v>
      </c>
      <c r="I10223">
        <v>0.95555555555555605</v>
      </c>
      <c r="J10223" s="1">
        <v>0</v>
      </c>
      <c r="K10223" t="s">
        <v>23241</v>
      </c>
      <c r="L10223" t="s">
        <v>43690</v>
      </c>
      <c r="M10223" t="s">
        <v>43691</v>
      </c>
    </row>
    <row r="10224" spans="1:13">
      <c r="A10224" s="1" t="s">
        <v>12241</v>
      </c>
      <c r="B10224">
        <v>8.4029971101144601E-6</v>
      </c>
      <c r="C10224" s="1">
        <v>8.1674869930082102E-8</v>
      </c>
      <c r="D10224">
        <v>0.04</v>
      </c>
      <c r="E10224">
        <v>0.1</v>
      </c>
      <c r="F10224">
        <v>5.0724637681159403E-2</v>
      </c>
      <c r="G10224">
        <v>0</v>
      </c>
      <c r="H10224">
        <v>0</v>
      </c>
      <c r="I10224">
        <v>0</v>
      </c>
      <c r="J10224" s="1">
        <v>0</v>
      </c>
      <c r="K10224" t="s">
        <v>23238</v>
      </c>
      <c r="L10224" t="s">
        <v>43692</v>
      </c>
      <c r="M10224" t="s">
        <v>43693</v>
      </c>
    </row>
    <row r="10225" spans="1:13">
      <c r="A10225" s="1" t="s">
        <v>12242</v>
      </c>
      <c r="B10225">
        <v>3.5127929042063702E-5</v>
      </c>
      <c r="C10225" s="1">
        <v>5.0941612656574702E-5</v>
      </c>
      <c r="D10225">
        <v>6.6666666666666985E-2</v>
      </c>
      <c r="E10225">
        <v>0</v>
      </c>
      <c r="F10225">
        <v>0.42559523809523803</v>
      </c>
      <c r="G10225">
        <v>9.090909090909105E-2</v>
      </c>
      <c r="H10225">
        <v>0.54245283018867907</v>
      </c>
      <c r="I10225">
        <v>0.16810344827586199</v>
      </c>
      <c r="J10225" s="1">
        <v>0</v>
      </c>
      <c r="K10225" t="s">
        <v>23244</v>
      </c>
      <c r="L10225" t="s">
        <v>43694</v>
      </c>
      <c r="M10225" t="s">
        <v>43695</v>
      </c>
    </row>
    <row r="10226" spans="1:13">
      <c r="A10226" s="1" t="s">
        <v>12243</v>
      </c>
      <c r="B10226">
        <v>1.3777895720690501E-5</v>
      </c>
      <c r="C10226" s="1">
        <v>1.8185997915609799E-5</v>
      </c>
      <c r="D10226">
        <v>1</v>
      </c>
      <c r="E10226">
        <v>1</v>
      </c>
      <c r="F10226">
        <v>0.90963855421686701</v>
      </c>
      <c r="G10226">
        <v>1</v>
      </c>
      <c r="H10226">
        <v>1</v>
      </c>
      <c r="I10226">
        <v>1</v>
      </c>
      <c r="J10226" s="1">
        <v>1</v>
      </c>
      <c r="K10226" t="s">
        <v>23241</v>
      </c>
      <c r="L10226" t="s">
        <v>43696</v>
      </c>
      <c r="M10226" t="s">
        <v>43697</v>
      </c>
    </row>
    <row r="10227" spans="1:13">
      <c r="A10227" s="1" t="s">
        <v>12244</v>
      </c>
      <c r="B10227">
        <v>4.49706807428669E-5</v>
      </c>
      <c r="C10227" s="1">
        <v>5.8980881832800399E-5</v>
      </c>
      <c r="D10227">
        <v>1</v>
      </c>
      <c r="E10227">
        <v>0.98170731707317105</v>
      </c>
      <c r="F10227">
        <v>0.84437086092715197</v>
      </c>
      <c r="G10227">
        <v>1</v>
      </c>
      <c r="H10227">
        <v>1</v>
      </c>
      <c r="I10227">
        <v>1</v>
      </c>
      <c r="J10227" s="1" t="s">
        <v>23229</v>
      </c>
      <c r="K10227" t="s">
        <v>23240</v>
      </c>
      <c r="L10227" t="s">
        <v>43698</v>
      </c>
      <c r="M10227" t="s">
        <v>43699</v>
      </c>
    </row>
    <row r="10228" spans="1:13">
      <c r="A10228" s="1" t="s">
        <v>12245</v>
      </c>
      <c r="B10228">
        <v>8.1745417096355195E-7</v>
      </c>
      <c r="C10228" s="1">
        <v>1.80462106661883E-6</v>
      </c>
      <c r="D10228">
        <v>0</v>
      </c>
      <c r="E10228">
        <v>0</v>
      </c>
      <c r="F10228">
        <v>0</v>
      </c>
      <c r="G10228">
        <v>0.16666666666666699</v>
      </c>
      <c r="H10228">
        <v>5.7142857142857099E-2</v>
      </c>
      <c r="I10228">
        <v>8.9285714285714302E-2</v>
      </c>
      <c r="J10228" s="1">
        <v>0</v>
      </c>
      <c r="K10228" t="s">
        <v>23241</v>
      </c>
      <c r="L10228" t="s">
        <v>43700</v>
      </c>
      <c r="M10228" t="s">
        <v>43701</v>
      </c>
    </row>
    <row r="10229" spans="1:13">
      <c r="A10229" s="1" t="s">
        <v>12246</v>
      </c>
      <c r="B10229">
        <v>8.5788929906058906E-6</v>
      </c>
      <c r="C10229" s="1">
        <v>1.4673184932808599E-5</v>
      </c>
      <c r="D10229">
        <v>8.0645161290322606E-2</v>
      </c>
      <c r="E10229">
        <v>7.1428571428571397E-2</v>
      </c>
      <c r="F10229">
        <v>3.3333333333333298E-2</v>
      </c>
      <c r="G10229">
        <v>7.8125E-2</v>
      </c>
      <c r="H10229">
        <v>1.72413793103448E-2</v>
      </c>
      <c r="I10229">
        <v>5.93220338983051E-2</v>
      </c>
      <c r="J10229" s="1">
        <v>0</v>
      </c>
      <c r="K10229" t="s">
        <v>23238</v>
      </c>
      <c r="L10229" t="s">
        <v>43702</v>
      </c>
      <c r="M10229" t="s">
        <v>43703</v>
      </c>
    </row>
    <row r="10230" spans="1:13">
      <c r="A10230" s="1" t="s">
        <v>12247</v>
      </c>
      <c r="B10230">
        <v>1.3908113619942999E-5</v>
      </c>
      <c r="C10230" s="1">
        <v>6.3823860750748904E-4</v>
      </c>
      <c r="D10230">
        <v>0.625</v>
      </c>
      <c r="E10230">
        <v>0.75</v>
      </c>
      <c r="F10230">
        <v>0.38172043010752699</v>
      </c>
      <c r="G10230">
        <v>0.58695652173913004</v>
      </c>
      <c r="H10230">
        <v>0.55882352941176505</v>
      </c>
      <c r="I10230">
        <v>0.35648148148148101</v>
      </c>
      <c r="J10230" s="1">
        <v>0</v>
      </c>
      <c r="K10230" t="s">
        <v>23239</v>
      </c>
      <c r="L10230" t="s">
        <v>43704</v>
      </c>
      <c r="M10230" t="s">
        <v>43705</v>
      </c>
    </row>
    <row r="10231" spans="1:13">
      <c r="A10231" s="1" t="s">
        <v>12248</v>
      </c>
      <c r="B10231">
        <v>2.8236416027985902E-6</v>
      </c>
      <c r="C10231" s="1">
        <v>1.1455685953400799E-6</v>
      </c>
      <c r="D10231">
        <v>6.4516129032258104E-2</v>
      </c>
      <c r="E10231">
        <v>3.0120481927710802E-2</v>
      </c>
      <c r="F10231">
        <v>3.1914893617021302E-2</v>
      </c>
      <c r="G10231">
        <v>0</v>
      </c>
      <c r="H10231">
        <v>0</v>
      </c>
      <c r="I10231">
        <v>2.5000000000000001E-2</v>
      </c>
      <c r="J10231" s="1">
        <v>0</v>
      </c>
      <c r="K10231" t="s">
        <v>23239</v>
      </c>
      <c r="L10231" t="s">
        <v>43706</v>
      </c>
      <c r="M10231" t="s">
        <v>43707</v>
      </c>
    </row>
    <row r="10232" spans="1:13">
      <c r="A10232" s="1" t="s">
        <v>12249</v>
      </c>
      <c r="B10232">
        <v>2.89416111978114E-5</v>
      </c>
      <c r="C10232" s="1">
        <v>5.0795433839314297E-5</v>
      </c>
      <c r="D10232">
        <v>9.6774193548387094E-2</v>
      </c>
      <c r="E10232">
        <v>9.5505617977528101E-2</v>
      </c>
      <c r="F10232">
        <v>0.13586956521739099</v>
      </c>
      <c r="G10232">
        <v>8.8235294117647106E-2</v>
      </c>
      <c r="H10232">
        <v>2.7173913043478298E-2</v>
      </c>
      <c r="I10232">
        <v>2.5423728813559299E-2</v>
      </c>
      <c r="J10232" s="1" t="s">
        <v>23229</v>
      </c>
      <c r="K10232" t="s">
        <v>23239</v>
      </c>
      <c r="L10232" t="s">
        <v>43708</v>
      </c>
      <c r="M10232" t="s">
        <v>43709</v>
      </c>
    </row>
    <row r="10233" spans="1:13">
      <c r="A10233" s="1" t="s">
        <v>12250</v>
      </c>
      <c r="B10233">
        <v>1.08540330027158E-4</v>
      </c>
      <c r="C10233" s="1">
        <v>9.0864355612229404E-5</v>
      </c>
      <c r="D10233">
        <v>0.796875</v>
      </c>
      <c r="E10233">
        <v>0.88947368421052597</v>
      </c>
      <c r="F10233">
        <v>0.77445652173913004</v>
      </c>
      <c r="G10233">
        <v>0.35294117647058798</v>
      </c>
      <c r="H10233">
        <v>0.87962962962962998</v>
      </c>
      <c r="I10233">
        <v>0.57843137254902</v>
      </c>
      <c r="J10233" s="1">
        <v>1</v>
      </c>
      <c r="K10233" t="s">
        <v>23240</v>
      </c>
      <c r="L10233" t="s">
        <v>43710</v>
      </c>
      <c r="M10233" t="s">
        <v>43711</v>
      </c>
    </row>
    <row r="10234" spans="1:13">
      <c r="A10234" s="1" t="s">
        <v>12251</v>
      </c>
      <c r="B10234">
        <v>1.9092771224347801E-4</v>
      </c>
      <c r="C10234" s="1">
        <v>2.6425321435378299E-5</v>
      </c>
      <c r="D10234">
        <v>0.65625</v>
      </c>
      <c r="E10234">
        <v>0.72916666666666696</v>
      </c>
      <c r="F10234">
        <v>0.497206703910615</v>
      </c>
      <c r="G10234">
        <v>0.92857142857142905</v>
      </c>
      <c r="H10234">
        <v>0.50900900900900903</v>
      </c>
      <c r="I10234">
        <v>0.67500000000000004</v>
      </c>
      <c r="J10234" s="1">
        <v>0.25</v>
      </c>
      <c r="K10234" t="s">
        <v>23242</v>
      </c>
      <c r="L10234" t="s">
        <v>43712</v>
      </c>
      <c r="M10234" t="s">
        <v>43713</v>
      </c>
    </row>
    <row r="10235" spans="1:13">
      <c r="A10235" s="1" t="s">
        <v>12252</v>
      </c>
      <c r="B10235">
        <v>1.4082143551621601E-5</v>
      </c>
      <c r="C10235" s="1">
        <v>1.4570877849268999E-5</v>
      </c>
      <c r="D10235">
        <v>0.98148148148148195</v>
      </c>
      <c r="E10235">
        <v>1</v>
      </c>
      <c r="F10235">
        <v>0.86290322580645196</v>
      </c>
      <c r="G10235">
        <v>0.984375</v>
      </c>
      <c r="H10235">
        <v>0.73684210526315796</v>
      </c>
      <c r="I10235">
        <v>0.88679245283018904</v>
      </c>
      <c r="J10235" s="1">
        <v>1</v>
      </c>
      <c r="K10235" t="s">
        <v>23242</v>
      </c>
      <c r="L10235" t="s">
        <v>43714</v>
      </c>
      <c r="M10235" t="s">
        <v>43715</v>
      </c>
    </row>
    <row r="10236" spans="1:13">
      <c r="A10236" s="1" t="s">
        <v>12253</v>
      </c>
      <c r="B10236">
        <v>4.1300217743765897E-5</v>
      </c>
      <c r="C10236" s="1">
        <v>1.35457183756165E-4</v>
      </c>
      <c r="D10236">
        <v>0.21875</v>
      </c>
      <c r="E10236">
        <v>0.43604651162790697</v>
      </c>
      <c r="F10236">
        <v>0.29245283018867901</v>
      </c>
      <c r="G10236">
        <v>0.98484848484848497</v>
      </c>
      <c r="H10236">
        <v>0.71978021978022</v>
      </c>
      <c r="I10236">
        <v>0.67857142857142905</v>
      </c>
      <c r="J10236" s="1">
        <v>0</v>
      </c>
      <c r="K10236" t="s">
        <v>23238</v>
      </c>
      <c r="L10236" t="s">
        <v>43716</v>
      </c>
      <c r="M10236" t="s">
        <v>43717</v>
      </c>
    </row>
    <row r="10237" spans="1:13">
      <c r="A10237" s="1" t="s">
        <v>12254</v>
      </c>
      <c r="B10237">
        <v>4.3993740178587201E-6</v>
      </c>
      <c r="C10237" s="1">
        <v>1.47079869482514E-7</v>
      </c>
      <c r="D10237">
        <v>0</v>
      </c>
      <c r="E10237">
        <v>0</v>
      </c>
      <c r="F10237">
        <v>0.175824175824176</v>
      </c>
      <c r="G10237">
        <v>2.9411764705882401E-2</v>
      </c>
      <c r="H10237">
        <v>0.35507246376811602</v>
      </c>
      <c r="I10237">
        <v>3.2608695652173898E-2</v>
      </c>
      <c r="J10237" s="1">
        <v>0</v>
      </c>
      <c r="K10237" t="s">
        <v>23242</v>
      </c>
      <c r="L10237" t="s">
        <v>43718</v>
      </c>
      <c r="M10237" t="s">
        <v>43719</v>
      </c>
    </row>
    <row r="10238" spans="1:13">
      <c r="A10238" s="1" t="s">
        <v>12255</v>
      </c>
      <c r="B10238">
        <v>2.45880941209727E-5</v>
      </c>
      <c r="C10238" s="1">
        <v>5.9887694742670104E-6</v>
      </c>
      <c r="D10238">
        <v>0.27777777777777801</v>
      </c>
      <c r="E10238">
        <v>0.1</v>
      </c>
      <c r="F10238">
        <v>0.21370967741935501</v>
      </c>
      <c r="G10238">
        <v>0</v>
      </c>
      <c r="H10238">
        <v>0.29508196721311503</v>
      </c>
      <c r="I10238">
        <v>0.17241379310344801</v>
      </c>
      <c r="J10238" s="1">
        <v>0</v>
      </c>
      <c r="K10238" t="s">
        <v>23238</v>
      </c>
      <c r="L10238" t="s">
        <v>43720</v>
      </c>
      <c r="M10238" t="s">
        <v>43721</v>
      </c>
    </row>
    <row r="10239" spans="1:13">
      <c r="A10239" s="1" t="s">
        <v>12256</v>
      </c>
      <c r="B10239">
        <v>3.88792598661092E-5</v>
      </c>
      <c r="C10239" s="1">
        <v>4.1064547439588398E-6</v>
      </c>
      <c r="D10239">
        <v>0.34482758620689702</v>
      </c>
      <c r="E10239">
        <v>0.297619047619048</v>
      </c>
      <c r="F10239">
        <v>0.17241379310344801</v>
      </c>
      <c r="G10239">
        <v>0</v>
      </c>
      <c r="H10239">
        <v>5.8139534883720903E-3</v>
      </c>
      <c r="I10239">
        <v>9.375E-2</v>
      </c>
      <c r="J10239" s="1">
        <v>0</v>
      </c>
      <c r="K10239" t="s">
        <v>23241</v>
      </c>
      <c r="L10239" t="s">
        <v>43722</v>
      </c>
      <c r="M10239" t="s">
        <v>43723</v>
      </c>
    </row>
    <row r="10240" spans="1:13">
      <c r="A10240" s="1" t="s">
        <v>12257</v>
      </c>
      <c r="B10240">
        <v>1.1347186884433799E-5</v>
      </c>
      <c r="C10240" s="1">
        <v>1.93273748753308E-5</v>
      </c>
      <c r="D10240">
        <v>1</v>
      </c>
      <c r="E10240">
        <v>1</v>
      </c>
      <c r="F10240">
        <v>0.99673202614379097</v>
      </c>
      <c r="G10240">
        <v>1</v>
      </c>
      <c r="H10240">
        <v>0.89784946236559104</v>
      </c>
      <c r="I10240">
        <v>0.820754716981132</v>
      </c>
      <c r="J10240" s="1">
        <v>1</v>
      </c>
      <c r="K10240" t="s">
        <v>23241</v>
      </c>
      <c r="L10240" t="s">
        <v>43724</v>
      </c>
      <c r="M10240" t="s">
        <v>43725</v>
      </c>
    </row>
    <row r="10241" spans="1:13">
      <c r="A10241" s="1" t="s">
        <v>12258</v>
      </c>
      <c r="B10241">
        <v>1.4944062688556E-6</v>
      </c>
      <c r="C10241" s="1">
        <v>6.5400999526992097E-8</v>
      </c>
      <c r="D10241">
        <v>0</v>
      </c>
      <c r="E10241">
        <v>3.1914893617021302E-2</v>
      </c>
      <c r="F10241">
        <v>0</v>
      </c>
      <c r="G10241">
        <v>0</v>
      </c>
      <c r="H10241">
        <v>0</v>
      </c>
      <c r="I10241">
        <v>0</v>
      </c>
      <c r="J10241" s="1" t="s">
        <v>23229</v>
      </c>
      <c r="K10241" t="s">
        <v>23241</v>
      </c>
      <c r="L10241" t="s">
        <v>43726</v>
      </c>
      <c r="M10241" t="s">
        <v>43727</v>
      </c>
    </row>
    <row r="10242" spans="1:13">
      <c r="A10242" s="1" t="s">
        <v>12259</v>
      </c>
      <c r="B10242">
        <v>3.6818158728478602E-7</v>
      </c>
      <c r="C10242" s="1">
        <v>3.8494878619035496E-6</v>
      </c>
      <c r="D10242">
        <v>0</v>
      </c>
      <c r="E10242">
        <v>0</v>
      </c>
      <c r="F10242">
        <v>1.8421052631578901E-2</v>
      </c>
      <c r="G10242">
        <v>0.36956521739130399</v>
      </c>
      <c r="H10242">
        <v>0.234375</v>
      </c>
      <c r="I10242">
        <v>0.11111111111111099</v>
      </c>
      <c r="J10242" s="1">
        <v>0</v>
      </c>
      <c r="K10242" t="s">
        <v>23241</v>
      </c>
      <c r="L10242" t="s">
        <v>43728</v>
      </c>
      <c r="M10242" t="s">
        <v>43729</v>
      </c>
    </row>
    <row r="10243" spans="1:13">
      <c r="A10243" s="1" t="s">
        <v>12260</v>
      </c>
      <c r="B10243">
        <v>1.67974000672573E-6</v>
      </c>
      <c r="C10243" s="1">
        <v>1.7240719013376E-6</v>
      </c>
      <c r="D10243">
        <v>0.98333333333333295</v>
      </c>
      <c r="E10243">
        <v>0.99468085106382997</v>
      </c>
      <c r="F10243">
        <v>0.99189189189189197</v>
      </c>
      <c r="G10243">
        <v>1</v>
      </c>
      <c r="H10243">
        <v>1</v>
      </c>
      <c r="I10243">
        <v>0.99596774193548399</v>
      </c>
      <c r="J10243" s="1">
        <v>0.77272727272727304</v>
      </c>
      <c r="K10243" t="s">
        <v>23238</v>
      </c>
      <c r="L10243" t="s">
        <v>43730</v>
      </c>
      <c r="M10243" t="s">
        <v>43731</v>
      </c>
    </row>
    <row r="10244" spans="1:13">
      <c r="A10244" s="1" t="s">
        <v>12261</v>
      </c>
      <c r="B10244">
        <v>9.9016881140209101E-6</v>
      </c>
      <c r="C10244" s="1">
        <v>2.2129868026856999E-6</v>
      </c>
      <c r="D10244">
        <v>1</v>
      </c>
      <c r="E10244">
        <v>0.99122807017543901</v>
      </c>
      <c r="F10244">
        <v>1</v>
      </c>
      <c r="G10244">
        <v>0.66129032258064502</v>
      </c>
      <c r="H10244">
        <v>0.99397590361445798</v>
      </c>
      <c r="I10244">
        <v>0.93243243243243201</v>
      </c>
      <c r="J10244" s="1">
        <v>1</v>
      </c>
      <c r="K10244" t="s">
        <v>23241</v>
      </c>
      <c r="L10244" t="s">
        <v>43732</v>
      </c>
      <c r="M10244" t="s">
        <v>43733</v>
      </c>
    </row>
    <row r="10245" spans="1:13">
      <c r="A10245" s="1" t="s">
        <v>12262</v>
      </c>
      <c r="B10245">
        <v>3.13876887471353E-8</v>
      </c>
      <c r="C10245" s="1">
        <v>4.0421674915277998E-7</v>
      </c>
      <c r="D10245">
        <v>1</v>
      </c>
      <c r="E10245">
        <v>1</v>
      </c>
      <c r="F10245">
        <v>1</v>
      </c>
      <c r="G10245">
        <v>0.94827586206896597</v>
      </c>
      <c r="H10245">
        <v>0.99545454545454504</v>
      </c>
      <c r="I10245">
        <v>0.98360655737704905</v>
      </c>
      <c r="J10245" s="1">
        <v>1</v>
      </c>
      <c r="K10245" t="s">
        <v>23237</v>
      </c>
      <c r="L10245" t="s">
        <v>43734</v>
      </c>
      <c r="M10245" t="s">
        <v>43735</v>
      </c>
    </row>
    <row r="10246" spans="1:13">
      <c r="A10246" s="1" t="s">
        <v>12263</v>
      </c>
      <c r="B10246">
        <v>3.0755942493498298E-7</v>
      </c>
      <c r="C10246" s="1">
        <v>7.0048755159983502E-9</v>
      </c>
      <c r="D10246">
        <v>0.984375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 s="1">
        <v>0.90909090909090895</v>
      </c>
      <c r="K10246" t="s">
        <v>23238</v>
      </c>
      <c r="L10246" t="s">
        <v>43736</v>
      </c>
      <c r="M10246" t="s">
        <v>43737</v>
      </c>
    </row>
    <row r="10247" spans="1:13">
      <c r="A10247" s="1" t="s">
        <v>12264</v>
      </c>
      <c r="B10247">
        <v>3.4194675691143499E-6</v>
      </c>
      <c r="C10247" s="1">
        <v>1.28450691457667E-9</v>
      </c>
      <c r="D10247">
        <v>0.96551724137931005</v>
      </c>
      <c r="E10247">
        <v>0.94642857142857095</v>
      </c>
      <c r="F10247">
        <v>1</v>
      </c>
      <c r="G10247">
        <v>1</v>
      </c>
      <c r="H10247">
        <v>1</v>
      </c>
      <c r="I10247">
        <v>1</v>
      </c>
      <c r="J10247" s="1" t="s">
        <v>23229</v>
      </c>
      <c r="K10247" t="s">
        <v>23241</v>
      </c>
      <c r="L10247" t="s">
        <v>43738</v>
      </c>
      <c r="M10247" t="s">
        <v>43739</v>
      </c>
    </row>
    <row r="10248" spans="1:13">
      <c r="A10248" s="1" t="s">
        <v>12265</v>
      </c>
      <c r="B10248">
        <v>1.0341629543316699E-5</v>
      </c>
      <c r="C10248" s="1">
        <v>3.9710072006975399E-5</v>
      </c>
      <c r="D10248">
        <v>0.22413793103448301</v>
      </c>
      <c r="E10248">
        <v>4.81927710843374E-2</v>
      </c>
      <c r="F10248">
        <v>7.6642335766423403E-2</v>
      </c>
      <c r="G10248">
        <v>0</v>
      </c>
      <c r="H10248">
        <v>0.17499999999999999</v>
      </c>
      <c r="I10248">
        <v>8.1395348837209294E-2</v>
      </c>
      <c r="J10248" s="1">
        <v>0</v>
      </c>
      <c r="K10248" t="s">
        <v>23237</v>
      </c>
      <c r="L10248" t="s">
        <v>43740</v>
      </c>
      <c r="M10248" t="s">
        <v>43741</v>
      </c>
    </row>
    <row r="10249" spans="1:13">
      <c r="A10249" s="1" t="s">
        <v>12266</v>
      </c>
      <c r="B10249">
        <v>2.0728595404824099E-5</v>
      </c>
      <c r="C10249" s="1">
        <v>1.97156017778778E-5</v>
      </c>
      <c r="D10249">
        <v>0.5</v>
      </c>
      <c r="E10249">
        <v>0.69270833333333304</v>
      </c>
      <c r="F10249">
        <v>0.40322580645161299</v>
      </c>
      <c r="G10249">
        <v>0.68421052631578905</v>
      </c>
      <c r="H10249">
        <v>0.51785714285714302</v>
      </c>
      <c r="I10249">
        <v>0.58256880733944905</v>
      </c>
      <c r="J10249" s="1" t="s">
        <v>23229</v>
      </c>
      <c r="K10249" t="s">
        <v>23238</v>
      </c>
      <c r="L10249" t="s">
        <v>43742</v>
      </c>
      <c r="M10249" t="s">
        <v>43743</v>
      </c>
    </row>
    <row r="10250" spans="1:13">
      <c r="A10250" s="1" t="s">
        <v>12267</v>
      </c>
      <c r="B10250">
        <v>8.1050156554734398E-6</v>
      </c>
      <c r="C10250" s="1">
        <v>5.3484632493488497E-5</v>
      </c>
      <c r="D10250">
        <v>1.6129032258064498E-2</v>
      </c>
      <c r="E10250">
        <v>1.13636363636364E-2</v>
      </c>
      <c r="F10250">
        <v>5.4945054945054897E-3</v>
      </c>
      <c r="G10250">
        <v>0.61363636363636398</v>
      </c>
      <c r="H10250">
        <v>4.0697674418604703E-2</v>
      </c>
      <c r="I10250">
        <v>0.59375</v>
      </c>
      <c r="J10250" s="1" t="s">
        <v>23229</v>
      </c>
      <c r="K10250" t="s">
        <v>23238</v>
      </c>
      <c r="L10250" t="s">
        <v>43744</v>
      </c>
      <c r="M10250" t="s">
        <v>43745</v>
      </c>
    </row>
    <row r="10251" spans="1:13">
      <c r="A10251" s="1" t="s">
        <v>12268</v>
      </c>
      <c r="B10251">
        <v>5.4733048988363903E-4</v>
      </c>
      <c r="C10251" s="1">
        <v>1.65423947448166E-6</v>
      </c>
      <c r="D10251">
        <v>0.15625</v>
      </c>
      <c r="E10251">
        <v>0.38020833333333298</v>
      </c>
      <c r="F10251">
        <v>4.6391752577319603E-2</v>
      </c>
      <c r="G10251">
        <v>0.53</v>
      </c>
      <c r="H10251">
        <v>0.12616822429906499</v>
      </c>
      <c r="I10251">
        <v>0.30337078651685401</v>
      </c>
      <c r="J10251" s="1">
        <v>0</v>
      </c>
      <c r="K10251" t="s">
        <v>23239</v>
      </c>
      <c r="L10251" t="s">
        <v>43746</v>
      </c>
      <c r="M10251" t="s">
        <v>43747</v>
      </c>
    </row>
    <row r="10252" spans="1:13">
      <c r="A10252" s="1" t="s">
        <v>12269</v>
      </c>
      <c r="B10252">
        <v>1.6019013833573999E-6</v>
      </c>
      <c r="C10252" s="1">
        <v>4.0404375409289201E-7</v>
      </c>
      <c r="D10252">
        <v>1</v>
      </c>
      <c r="E10252">
        <v>0.987341772151899</v>
      </c>
      <c r="F10252">
        <v>1</v>
      </c>
      <c r="G10252">
        <v>1</v>
      </c>
      <c r="H10252">
        <v>1</v>
      </c>
      <c r="I10252">
        <v>1</v>
      </c>
      <c r="J10252" s="1">
        <v>1</v>
      </c>
      <c r="K10252" t="s">
        <v>23237</v>
      </c>
      <c r="L10252" t="s">
        <v>43748</v>
      </c>
      <c r="M10252" t="s">
        <v>43749</v>
      </c>
    </row>
    <row r="10253" spans="1:13">
      <c r="A10253" s="1" t="s">
        <v>12270</v>
      </c>
      <c r="B10253">
        <v>5.9079119824439699E-5</v>
      </c>
      <c r="C10253" s="1">
        <v>3.0267404998932901E-6</v>
      </c>
      <c r="D10253">
        <v>0.15</v>
      </c>
      <c r="E10253">
        <v>4.5977011494252901E-2</v>
      </c>
      <c r="F10253">
        <v>0.31845238095238099</v>
      </c>
      <c r="G10253">
        <v>0.38333333333333303</v>
      </c>
      <c r="H10253">
        <v>0.418604651162791</v>
      </c>
      <c r="I10253">
        <v>0.22826086956521699</v>
      </c>
      <c r="J10253" s="1">
        <v>0</v>
      </c>
      <c r="K10253" t="s">
        <v>23241</v>
      </c>
      <c r="L10253" t="s">
        <v>43750</v>
      </c>
      <c r="M10253" t="s">
        <v>43751</v>
      </c>
    </row>
    <row r="10254" spans="1:13">
      <c r="A10254" s="1" t="s">
        <v>12271</v>
      </c>
      <c r="B10254">
        <v>1.2768672730563299E-4</v>
      </c>
      <c r="C10254" s="1">
        <v>3.0978648240805701E-4</v>
      </c>
      <c r="D10254">
        <v>0.625</v>
      </c>
      <c r="E10254">
        <v>0.66842105263157903</v>
      </c>
      <c r="F10254">
        <v>0.80107526881720403</v>
      </c>
      <c r="G10254">
        <v>0.93859649122806998</v>
      </c>
      <c r="H10254">
        <v>0.72596153846153799</v>
      </c>
      <c r="I10254">
        <v>0.83181818181818201</v>
      </c>
      <c r="J10254" s="1">
        <v>1</v>
      </c>
      <c r="K10254" t="s">
        <v>23238</v>
      </c>
      <c r="L10254" t="s">
        <v>43752</v>
      </c>
      <c r="M10254" t="s">
        <v>43753</v>
      </c>
    </row>
    <row r="10255" spans="1:13">
      <c r="A10255" s="1" t="s">
        <v>12272</v>
      </c>
      <c r="B10255">
        <v>4.0836087701962299E-7</v>
      </c>
      <c r="C10255" s="1">
        <v>2.2690673223215598E-6</v>
      </c>
      <c r="D10255">
        <v>0</v>
      </c>
      <c r="E10255">
        <v>5.4945054945054897E-3</v>
      </c>
      <c r="F10255">
        <v>2.7027027027026998E-3</v>
      </c>
      <c r="G10255">
        <v>0.15306122448979601</v>
      </c>
      <c r="H10255">
        <v>2.6315789473684199E-2</v>
      </c>
      <c r="I10255">
        <v>1.16279069767442E-2</v>
      </c>
      <c r="J10255" s="1">
        <v>0</v>
      </c>
      <c r="K10255" t="s">
        <v>23242</v>
      </c>
      <c r="L10255" t="s">
        <v>43754</v>
      </c>
      <c r="M10255" t="s">
        <v>43755</v>
      </c>
    </row>
    <row r="10256" spans="1:13">
      <c r="A10256" s="1" t="s">
        <v>12273</v>
      </c>
      <c r="B10256">
        <v>5.3399596385012098E-6</v>
      </c>
      <c r="C10256" s="1">
        <v>4.78355958997976E-4</v>
      </c>
      <c r="D10256">
        <v>0</v>
      </c>
      <c r="E10256">
        <v>7.2463768115942004E-3</v>
      </c>
      <c r="F10256">
        <v>2.40963855421687E-2</v>
      </c>
      <c r="G10256">
        <v>0.23469387755102</v>
      </c>
      <c r="H10256">
        <v>0.16666666666666699</v>
      </c>
      <c r="I10256">
        <v>0.30208333333333298</v>
      </c>
      <c r="J10256" s="1">
        <v>0</v>
      </c>
      <c r="K10256" t="s">
        <v>23238</v>
      </c>
      <c r="L10256" t="s">
        <v>43756</v>
      </c>
      <c r="M10256" t="s">
        <v>43757</v>
      </c>
    </row>
    <row r="10257" spans="1:13">
      <c r="A10257" s="1" t="s">
        <v>12274</v>
      </c>
      <c r="B10257">
        <v>2.12919213664515E-6</v>
      </c>
      <c r="C10257" s="1">
        <v>2.2025995082801E-5</v>
      </c>
      <c r="D10257">
        <v>0.984375</v>
      </c>
      <c r="E10257">
        <v>0.99473684210526314</v>
      </c>
      <c r="F10257">
        <v>0.99226804123711343</v>
      </c>
      <c r="G10257">
        <v>0.55882352941176494</v>
      </c>
      <c r="H10257">
        <v>0.99090909090909096</v>
      </c>
      <c r="I10257">
        <v>0.90909090909090906</v>
      </c>
      <c r="J10257" s="1">
        <v>1</v>
      </c>
      <c r="K10257" t="s">
        <v>23244</v>
      </c>
      <c r="L10257" t="s">
        <v>43758</v>
      </c>
      <c r="M10257" t="s">
        <v>43759</v>
      </c>
    </row>
    <row r="10258" spans="1:13">
      <c r="A10258" s="1" t="s">
        <v>12275</v>
      </c>
      <c r="B10258">
        <v>0</v>
      </c>
      <c r="C10258" s="1">
        <v>0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 s="1" t="s">
        <v>23229</v>
      </c>
      <c r="K10258" t="s">
        <v>23238</v>
      </c>
      <c r="L10258" t="s">
        <v>43760</v>
      </c>
      <c r="M10258" t="s">
        <v>43761</v>
      </c>
    </row>
    <row r="10259" spans="1:13">
      <c r="A10259" s="1" t="s">
        <v>12276</v>
      </c>
      <c r="B10259">
        <v>7.6822719294830106E-6</v>
      </c>
      <c r="C10259" s="1">
        <v>3.64842806587729E-5</v>
      </c>
      <c r="D10259">
        <v>0.734375</v>
      </c>
      <c r="E10259">
        <v>0.98958333333333304</v>
      </c>
      <c r="F10259">
        <v>0.89743589743589702</v>
      </c>
      <c r="G10259">
        <v>0.97368421052631604</v>
      </c>
      <c r="H10259">
        <v>0.99090909090909096</v>
      </c>
      <c r="I10259">
        <v>0.963114754098361</v>
      </c>
      <c r="J10259" s="1" t="s">
        <v>23229</v>
      </c>
      <c r="K10259" t="s">
        <v>23241</v>
      </c>
      <c r="L10259" t="s">
        <v>43762</v>
      </c>
      <c r="M10259" t="s">
        <v>43763</v>
      </c>
    </row>
    <row r="10260" spans="1:13">
      <c r="A10260" s="1" t="s">
        <v>12277</v>
      </c>
      <c r="B10260">
        <v>3.88842343208857E-7</v>
      </c>
      <c r="C10260" s="1">
        <v>2.3409922549171399E-7</v>
      </c>
      <c r="D10260">
        <v>0.98275862068965503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 s="1">
        <v>0</v>
      </c>
      <c r="K10260" t="s">
        <v>23239</v>
      </c>
      <c r="L10260" t="s">
        <v>43764</v>
      </c>
      <c r="M10260" t="s">
        <v>43765</v>
      </c>
    </row>
    <row r="10261" spans="1:13">
      <c r="A10261" s="1" t="s">
        <v>12278</v>
      </c>
      <c r="B10261">
        <v>6.9869195908647098E-7</v>
      </c>
      <c r="C10261" s="1">
        <v>1.8571204845663099E-7</v>
      </c>
      <c r="D10261">
        <v>1</v>
      </c>
      <c r="E10261">
        <v>1</v>
      </c>
      <c r="F10261">
        <v>1</v>
      </c>
      <c r="G10261">
        <v>0.75</v>
      </c>
      <c r="H10261">
        <v>1</v>
      </c>
      <c r="I10261">
        <v>0.81818181818181801</v>
      </c>
      <c r="J10261" s="1" t="s">
        <v>23229</v>
      </c>
      <c r="K10261" t="s">
        <v>23238</v>
      </c>
      <c r="L10261" t="s">
        <v>43766</v>
      </c>
      <c r="M10261" t="s">
        <v>43767</v>
      </c>
    </row>
    <row r="10262" spans="1:13">
      <c r="A10262" s="1" t="s">
        <v>12279</v>
      </c>
      <c r="B10262">
        <v>1.5502137353112899E-7</v>
      </c>
      <c r="C10262" s="1">
        <v>1.55369911350605E-9</v>
      </c>
      <c r="D10262">
        <v>0</v>
      </c>
      <c r="E10262">
        <v>6.4935064935064896E-3</v>
      </c>
      <c r="F10262">
        <v>0</v>
      </c>
      <c r="G10262">
        <v>0</v>
      </c>
      <c r="H10262">
        <v>0</v>
      </c>
      <c r="I10262">
        <v>0</v>
      </c>
      <c r="J10262" s="1">
        <v>0.45</v>
      </c>
      <c r="K10262" t="s">
        <v>23240</v>
      </c>
      <c r="L10262" t="s">
        <v>43768</v>
      </c>
      <c r="M10262" t="s">
        <v>43769</v>
      </c>
    </row>
    <row r="10263" spans="1:13">
      <c r="A10263" s="1" t="s">
        <v>12280</v>
      </c>
      <c r="B10263">
        <v>2.6297854476378099E-7</v>
      </c>
      <c r="C10263" s="1">
        <v>6.9847027363089502E-6</v>
      </c>
      <c r="D10263">
        <v>0</v>
      </c>
      <c r="E10263">
        <v>0</v>
      </c>
      <c r="F10263">
        <v>0</v>
      </c>
      <c r="G10263">
        <v>0.238095238095238</v>
      </c>
      <c r="H10263">
        <v>7.14285714285714E-3</v>
      </c>
      <c r="I10263">
        <v>3.5294117647058802E-2</v>
      </c>
      <c r="J10263" s="1" t="s">
        <v>23229</v>
      </c>
      <c r="K10263" t="s">
        <v>23241</v>
      </c>
      <c r="L10263" t="s">
        <v>43770</v>
      </c>
      <c r="M10263" t="s">
        <v>43771</v>
      </c>
    </row>
    <row r="10264" spans="1:13">
      <c r="A10264" s="1" t="s">
        <v>12281</v>
      </c>
      <c r="B10264">
        <v>5.1744105047088498E-5</v>
      </c>
      <c r="C10264" s="1">
        <v>2.14314476064588E-6</v>
      </c>
      <c r="D10264">
        <v>0.75862068965517204</v>
      </c>
      <c r="E10264">
        <v>0.95890410958904104</v>
      </c>
      <c r="F10264">
        <v>1</v>
      </c>
      <c r="G10264">
        <v>1</v>
      </c>
      <c r="H10264">
        <v>1</v>
      </c>
      <c r="I10264">
        <v>0.76785714285714302</v>
      </c>
      <c r="J10264" s="1" t="s">
        <v>23229</v>
      </c>
      <c r="K10264" t="s">
        <v>23240</v>
      </c>
      <c r="L10264" t="s">
        <v>43772</v>
      </c>
      <c r="M10264" t="s">
        <v>43773</v>
      </c>
    </row>
    <row r="10265" spans="1:13">
      <c r="A10265" s="1" t="s">
        <v>12282</v>
      </c>
      <c r="B10265">
        <v>2.9689965342188401E-6</v>
      </c>
      <c r="C10265" s="1">
        <v>1.26902632120224E-6</v>
      </c>
      <c r="D10265">
        <v>1.7857142857142901E-2</v>
      </c>
      <c r="E10265">
        <v>0.226190476190476</v>
      </c>
      <c r="F10265">
        <v>0</v>
      </c>
      <c r="G10265">
        <v>0</v>
      </c>
      <c r="H10265">
        <v>0</v>
      </c>
      <c r="I10265">
        <v>0</v>
      </c>
      <c r="J10265" s="1">
        <v>0</v>
      </c>
      <c r="K10265" t="s">
        <v>23241</v>
      </c>
      <c r="L10265" t="s">
        <v>43774</v>
      </c>
      <c r="M10265" t="s">
        <v>43775</v>
      </c>
    </row>
    <row r="10266" spans="1:13">
      <c r="A10266" s="1" t="s">
        <v>12283</v>
      </c>
      <c r="B10266">
        <v>3.4736054200281501E-8</v>
      </c>
      <c r="C10266" s="1">
        <v>6.9412334071173305E-5</v>
      </c>
      <c r="D10266">
        <v>0.9375</v>
      </c>
      <c r="E10266">
        <v>0.99479166666666696</v>
      </c>
      <c r="F10266">
        <v>0.91794871794871802</v>
      </c>
      <c r="G10266">
        <v>0.98245614035087703</v>
      </c>
      <c r="H10266">
        <v>0.92105263157894701</v>
      </c>
      <c r="I10266">
        <v>0.91935483870967705</v>
      </c>
      <c r="J10266" s="1">
        <v>1</v>
      </c>
      <c r="K10266" t="s">
        <v>23238</v>
      </c>
      <c r="L10266" t="s">
        <v>43776</v>
      </c>
      <c r="M10266" t="s">
        <v>43777</v>
      </c>
    </row>
    <row r="10267" spans="1:13">
      <c r="A10267" s="1" t="s">
        <v>12284</v>
      </c>
      <c r="B10267">
        <v>1.7370377260812399E-7</v>
      </c>
      <c r="C10267" s="1">
        <v>7.6952812064919805E-9</v>
      </c>
      <c r="D10267">
        <v>1</v>
      </c>
      <c r="E10267">
        <v>0.99404761904761896</v>
      </c>
      <c r="F10267">
        <v>0.996428571428571</v>
      </c>
      <c r="G10267">
        <v>1</v>
      </c>
      <c r="H10267">
        <v>1</v>
      </c>
      <c r="I10267">
        <v>1</v>
      </c>
      <c r="J10267" s="1">
        <v>0.59090909090909105</v>
      </c>
      <c r="K10267" t="s">
        <v>23240</v>
      </c>
      <c r="L10267" t="s">
        <v>43778</v>
      </c>
      <c r="M10267" t="s">
        <v>43779</v>
      </c>
    </row>
    <row r="10268" spans="1:13">
      <c r="A10268" s="1" t="s">
        <v>12285</v>
      </c>
      <c r="B10268">
        <v>3.8339770824895602E-6</v>
      </c>
      <c r="C10268" s="1">
        <v>3.7793190648042702E-6</v>
      </c>
      <c r="D10268">
        <v>1</v>
      </c>
      <c r="E10268">
        <v>1</v>
      </c>
      <c r="F10268">
        <v>0.99411764705882399</v>
      </c>
      <c r="G10268">
        <v>0.99122807017543901</v>
      </c>
      <c r="H10268">
        <v>0.98245614035087703</v>
      </c>
      <c r="I10268">
        <v>0.97863247863247904</v>
      </c>
      <c r="J10268" s="1">
        <v>0</v>
      </c>
      <c r="K10268" t="s">
        <v>23238</v>
      </c>
      <c r="L10268" t="s">
        <v>43780</v>
      </c>
      <c r="M10268" t="s">
        <v>43781</v>
      </c>
    </row>
    <row r="10269" spans="1:13">
      <c r="A10269" s="1" t="s">
        <v>12286</v>
      </c>
      <c r="B10269">
        <v>3.3631946348196899E-5</v>
      </c>
      <c r="C10269" s="1">
        <v>1.6129467602960802E-5</v>
      </c>
      <c r="D10269">
        <v>0.140625</v>
      </c>
      <c r="E10269">
        <v>3.125E-2</v>
      </c>
      <c r="F10269">
        <v>3.0769230769230799E-2</v>
      </c>
      <c r="G10269">
        <v>9.2592592592592605E-3</v>
      </c>
      <c r="H10269">
        <v>7.3394495412843999E-2</v>
      </c>
      <c r="I10269">
        <v>3.125E-2</v>
      </c>
      <c r="J10269" s="1">
        <v>0.1</v>
      </c>
      <c r="K10269" t="s">
        <v>23241</v>
      </c>
      <c r="L10269" t="s">
        <v>43782</v>
      </c>
      <c r="M10269" t="s">
        <v>43783</v>
      </c>
    </row>
    <row r="10270" spans="1:13">
      <c r="A10270" s="1" t="s">
        <v>12287</v>
      </c>
      <c r="B10270">
        <v>1.7999374975923201E-6</v>
      </c>
      <c r="C10270" s="1">
        <v>7.5674220532344296E-8</v>
      </c>
      <c r="D10270">
        <v>0.96551724137931005</v>
      </c>
      <c r="E10270">
        <v>0.99324324324324298</v>
      </c>
      <c r="F10270">
        <v>0.99259259259259303</v>
      </c>
      <c r="G10270">
        <v>1</v>
      </c>
      <c r="H10270">
        <v>1</v>
      </c>
      <c r="I10270">
        <v>0.99479166666666696</v>
      </c>
      <c r="J10270" s="1">
        <v>1</v>
      </c>
      <c r="K10270" t="s">
        <v>23240</v>
      </c>
      <c r="L10270" t="s">
        <v>43784</v>
      </c>
      <c r="M10270" t="s">
        <v>43785</v>
      </c>
    </row>
    <row r="10271" spans="1:13">
      <c r="A10271" s="1" t="s">
        <v>12288</v>
      </c>
      <c r="B10271">
        <v>2.05679249430962E-5</v>
      </c>
      <c r="C10271" s="1">
        <v>4.7833033799459004E-6</v>
      </c>
      <c r="D10271">
        <v>0.96875</v>
      </c>
      <c r="E10271">
        <v>1</v>
      </c>
      <c r="F10271">
        <v>0.89682539682539697</v>
      </c>
      <c r="G10271">
        <v>0.86250000000000004</v>
      </c>
      <c r="H10271">
        <v>0.78947368421052599</v>
      </c>
      <c r="I10271">
        <v>0.93835616438356195</v>
      </c>
      <c r="J10271" s="1">
        <v>1</v>
      </c>
      <c r="K10271" t="s">
        <v>23238</v>
      </c>
      <c r="L10271" t="s">
        <v>43786</v>
      </c>
      <c r="M10271" t="s">
        <v>43787</v>
      </c>
    </row>
    <row r="10272" spans="1:13">
      <c r="A10272" s="1" t="s">
        <v>12289</v>
      </c>
      <c r="B10272">
        <v>1.1360901030067301E-5</v>
      </c>
      <c r="C10272" s="1">
        <v>1.3952501763788901E-5</v>
      </c>
      <c r="D10272">
        <v>0.90322580645161299</v>
      </c>
      <c r="E10272">
        <v>0.73563218390804597</v>
      </c>
      <c r="F10272">
        <v>0.933544303797468</v>
      </c>
      <c r="G10272">
        <v>1</v>
      </c>
      <c r="H10272">
        <v>1</v>
      </c>
      <c r="I10272">
        <v>0.97297297297297303</v>
      </c>
      <c r="J10272" s="1">
        <v>1</v>
      </c>
      <c r="K10272" t="s">
        <v>23242</v>
      </c>
      <c r="L10272" t="s">
        <v>43788</v>
      </c>
      <c r="M10272" t="s">
        <v>43789</v>
      </c>
    </row>
    <row r="10273" spans="1:13">
      <c r="A10273" s="1" t="s">
        <v>12290</v>
      </c>
      <c r="B10273">
        <v>4.0074741570281101E-7</v>
      </c>
      <c r="C10273" s="1">
        <v>1.93305976403164E-8</v>
      </c>
      <c r="D10273">
        <v>1</v>
      </c>
      <c r="E10273">
        <v>1</v>
      </c>
      <c r="F10273">
        <v>1</v>
      </c>
      <c r="G10273">
        <v>0.95614035087719296</v>
      </c>
      <c r="H10273">
        <v>1</v>
      </c>
      <c r="I10273">
        <v>0.93589743589743601</v>
      </c>
      <c r="J10273" s="1">
        <v>1</v>
      </c>
      <c r="K10273" t="s">
        <v>23241</v>
      </c>
      <c r="L10273" t="s">
        <v>43790</v>
      </c>
      <c r="M10273" t="s">
        <v>43791</v>
      </c>
    </row>
    <row r="10274" spans="1:13">
      <c r="A10274" s="1" t="s">
        <v>12291</v>
      </c>
      <c r="B10274">
        <v>1.3941768213887099E-4</v>
      </c>
      <c r="C10274" s="1">
        <v>4.8436772889242195E-7</v>
      </c>
      <c r="D10274">
        <v>1</v>
      </c>
      <c r="E10274">
        <v>0.84895833333333304</v>
      </c>
      <c r="F10274">
        <v>0.997435897435897</v>
      </c>
      <c r="G10274">
        <v>0.97413793103448298</v>
      </c>
      <c r="H10274">
        <v>1</v>
      </c>
      <c r="I10274">
        <v>0.98750000000000004</v>
      </c>
      <c r="J10274" s="1" t="s">
        <v>23229</v>
      </c>
      <c r="K10274" t="s">
        <v>23238</v>
      </c>
      <c r="L10274" t="s">
        <v>43792</v>
      </c>
      <c r="M10274" t="s">
        <v>43793</v>
      </c>
    </row>
    <row r="10275" spans="1:13">
      <c r="A10275" s="1" t="s">
        <v>12292</v>
      </c>
      <c r="B10275">
        <v>3.1472911310786002E-9</v>
      </c>
      <c r="C10275" s="1">
        <v>4.8642577380791804E-7</v>
      </c>
      <c r="D10275">
        <v>0.13157894736842099</v>
      </c>
      <c r="E10275">
        <v>6.3829787234042507E-2</v>
      </c>
      <c r="F10275">
        <v>6.2937062937062901E-2</v>
      </c>
      <c r="G10275">
        <v>0.125</v>
      </c>
      <c r="H10275">
        <v>8.4337349397590397E-2</v>
      </c>
      <c r="I10275">
        <v>8.5365853658536606E-2</v>
      </c>
      <c r="J10275" s="1">
        <v>1</v>
      </c>
      <c r="K10275" t="s">
        <v>23238</v>
      </c>
      <c r="L10275" t="s">
        <v>43794</v>
      </c>
      <c r="M10275" t="s">
        <v>43795</v>
      </c>
    </row>
    <row r="10276" spans="1:13">
      <c r="A10276" s="1" t="s">
        <v>12293</v>
      </c>
      <c r="B10276">
        <v>2.1723671846578999E-6</v>
      </c>
      <c r="C10276" s="1">
        <v>1.17167889732486E-5</v>
      </c>
      <c r="D10276">
        <v>0</v>
      </c>
      <c r="E10276">
        <v>5.31914893617021E-3</v>
      </c>
      <c r="F10276">
        <v>5.1546391752577301E-3</v>
      </c>
      <c r="G10276">
        <v>0.17241379310344801</v>
      </c>
      <c r="H10276">
        <v>0</v>
      </c>
      <c r="I10276">
        <v>7.0833333333333304E-2</v>
      </c>
      <c r="J10276" s="1">
        <v>0</v>
      </c>
      <c r="K10276" t="s">
        <v>23241</v>
      </c>
      <c r="L10276" t="s">
        <v>43796</v>
      </c>
      <c r="M10276" t="s">
        <v>43797</v>
      </c>
    </row>
    <row r="10277" spans="1:13">
      <c r="A10277" s="1" t="s">
        <v>12294</v>
      </c>
      <c r="B10277">
        <v>9.1210414899852903E-8</v>
      </c>
      <c r="C10277" s="1">
        <v>6.7312783441636E-9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0.96111111111111103</v>
      </c>
      <c r="J10277" s="1">
        <v>1</v>
      </c>
      <c r="K10277" t="s">
        <v>23238</v>
      </c>
      <c r="L10277" t="s">
        <v>43798</v>
      </c>
      <c r="M10277" t="s">
        <v>43799</v>
      </c>
    </row>
    <row r="10278" spans="1:13">
      <c r="A10278" s="1" t="s">
        <v>12295</v>
      </c>
      <c r="B10278">
        <v>2.6259918854841702E-5</v>
      </c>
      <c r="C10278" s="1">
        <v>3.4572401505695201E-5</v>
      </c>
      <c r="D10278">
        <v>8.3333333333333301E-2</v>
      </c>
      <c r="E10278">
        <v>5.4216867469879498E-2</v>
      </c>
      <c r="F10278">
        <v>0.36153846153846197</v>
      </c>
      <c r="G10278">
        <v>0</v>
      </c>
      <c r="H10278">
        <v>3.5714285714285698E-2</v>
      </c>
      <c r="I10278">
        <v>5.4347826086956499E-2</v>
      </c>
      <c r="J10278" s="1" t="s">
        <v>23229</v>
      </c>
      <c r="K10278" t="s">
        <v>23239</v>
      </c>
      <c r="L10278" t="s">
        <v>43800</v>
      </c>
      <c r="M10278" t="s">
        <v>43801</v>
      </c>
    </row>
    <row r="10279" spans="1:13">
      <c r="A10279" s="1" t="s">
        <v>12296</v>
      </c>
      <c r="B10279">
        <v>1.61423012722534E-5</v>
      </c>
      <c r="C10279" s="1">
        <v>1.1814640955968301E-4</v>
      </c>
      <c r="D10279">
        <v>0.109375</v>
      </c>
      <c r="E10279">
        <v>8.522727272727304E-2</v>
      </c>
      <c r="F10279">
        <v>0.26111111111111096</v>
      </c>
      <c r="G10279">
        <v>0</v>
      </c>
      <c r="H10279">
        <v>4.8192771084336949E-2</v>
      </c>
      <c r="I10279">
        <v>2.6315789473683959E-2</v>
      </c>
      <c r="J10279" s="1">
        <v>0</v>
      </c>
      <c r="K10279" t="s">
        <v>23245</v>
      </c>
      <c r="L10279" t="s">
        <v>43802</v>
      </c>
      <c r="M10279" t="s">
        <v>43803</v>
      </c>
    </row>
    <row r="10280" spans="1:13">
      <c r="A10280" s="1" t="s">
        <v>12297</v>
      </c>
      <c r="B10280">
        <v>3.8088843355154598E-7</v>
      </c>
      <c r="C10280" s="1">
        <v>6.0262955709460198E-6</v>
      </c>
      <c r="D10280">
        <v>0</v>
      </c>
      <c r="E10280">
        <v>0</v>
      </c>
      <c r="F10280">
        <v>0</v>
      </c>
      <c r="G10280">
        <v>0.28571428571428598</v>
      </c>
      <c r="H10280">
        <v>0</v>
      </c>
      <c r="I10280">
        <v>3.8461538461538498E-2</v>
      </c>
      <c r="J10280" s="1" t="s">
        <v>23229</v>
      </c>
      <c r="K10280" t="s">
        <v>23241</v>
      </c>
      <c r="L10280" t="s">
        <v>43804</v>
      </c>
      <c r="M10280" t="s">
        <v>43805</v>
      </c>
    </row>
    <row r="10281" spans="1:13">
      <c r="A10281" s="1" t="s">
        <v>12298</v>
      </c>
      <c r="B10281">
        <v>8.7124653967717206E-5</v>
      </c>
      <c r="C10281" s="1">
        <v>7.9481992517224203E-6</v>
      </c>
      <c r="D10281">
        <v>0</v>
      </c>
      <c r="E10281">
        <v>0</v>
      </c>
      <c r="F10281">
        <v>0.220858895705521</v>
      </c>
      <c r="G10281">
        <v>1.72413793103448E-2</v>
      </c>
      <c r="H10281">
        <v>7.0512820512820498E-2</v>
      </c>
      <c r="I10281">
        <v>3.4883720930232599E-2</v>
      </c>
      <c r="J10281" s="1" t="s">
        <v>23229</v>
      </c>
      <c r="K10281" t="s">
        <v>23240</v>
      </c>
      <c r="L10281" t="s">
        <v>43806</v>
      </c>
      <c r="M10281" t="s">
        <v>43807</v>
      </c>
    </row>
    <row r="10282" spans="1:13">
      <c r="A10282" s="1" t="s">
        <v>12299</v>
      </c>
      <c r="B10282">
        <v>5.16338565897725E-5</v>
      </c>
      <c r="C10282" s="1">
        <v>6.3319834925575302E-6</v>
      </c>
      <c r="D10282">
        <v>0.104166666666667</v>
      </c>
      <c r="E10282">
        <v>0.40666666666666701</v>
      </c>
      <c r="F10282">
        <v>0</v>
      </c>
      <c r="G10282">
        <v>0</v>
      </c>
      <c r="H10282">
        <v>0</v>
      </c>
      <c r="I10282">
        <v>1.7857142857142901E-2</v>
      </c>
      <c r="J10282" s="1">
        <v>0</v>
      </c>
      <c r="K10282" t="s">
        <v>23237</v>
      </c>
      <c r="L10282" t="s">
        <v>43808</v>
      </c>
      <c r="M10282" t="s">
        <v>43809</v>
      </c>
    </row>
    <row r="10283" spans="1:13">
      <c r="A10283" s="1" t="s">
        <v>12300</v>
      </c>
      <c r="B10283">
        <v>8.6369381676884596E-5</v>
      </c>
      <c r="C10283" s="1">
        <v>1.00100399346451E-5</v>
      </c>
      <c r="D10283">
        <v>1</v>
      </c>
      <c r="E10283">
        <v>1</v>
      </c>
      <c r="F10283">
        <v>0.76373626373626402</v>
      </c>
      <c r="G10283">
        <v>0.95744680851063801</v>
      </c>
      <c r="H10283">
        <v>0.85648148148148195</v>
      </c>
      <c r="I10283">
        <v>0.95</v>
      </c>
      <c r="J10283" s="1">
        <v>1</v>
      </c>
      <c r="K10283" t="s">
        <v>23241</v>
      </c>
      <c r="L10283" t="s">
        <v>43810</v>
      </c>
      <c r="M10283" t="s">
        <v>43811</v>
      </c>
    </row>
    <row r="10284" spans="1:13">
      <c r="A10284" s="1" t="s">
        <v>12301</v>
      </c>
      <c r="B10284">
        <v>1.0753515443431E-5</v>
      </c>
      <c r="C10284" s="1">
        <v>5.1598466970482203E-5</v>
      </c>
      <c r="D10284">
        <v>0.64814814814814803</v>
      </c>
      <c r="E10284">
        <v>0.68292682926829296</v>
      </c>
      <c r="F10284">
        <v>0.84545454545454501</v>
      </c>
      <c r="G10284">
        <v>0.9</v>
      </c>
      <c r="H10284">
        <v>0.80120481927710796</v>
      </c>
      <c r="I10284">
        <v>0.85526315789473695</v>
      </c>
      <c r="J10284" s="1" t="s">
        <v>23229</v>
      </c>
      <c r="K10284" t="s">
        <v>23240</v>
      </c>
      <c r="L10284" t="s">
        <v>43812</v>
      </c>
      <c r="M10284" t="s">
        <v>43813</v>
      </c>
    </row>
    <row r="10285" spans="1:13">
      <c r="A10285" s="1" t="s">
        <v>12302</v>
      </c>
      <c r="B10285">
        <v>2.93884747433624E-5</v>
      </c>
      <c r="C10285" s="1">
        <v>7.3478422783082E-7</v>
      </c>
      <c r="D10285">
        <v>0</v>
      </c>
      <c r="E10285">
        <v>0.42857142857142899</v>
      </c>
      <c r="F10285">
        <v>0</v>
      </c>
      <c r="G10285">
        <v>1.0638297872340399E-2</v>
      </c>
      <c r="H10285">
        <v>0</v>
      </c>
      <c r="I10285">
        <v>0</v>
      </c>
      <c r="J10285" s="1" t="s">
        <v>23229</v>
      </c>
      <c r="K10285" t="s">
        <v>23241</v>
      </c>
      <c r="L10285" t="s">
        <v>43814</v>
      </c>
      <c r="M10285" t="s">
        <v>43815</v>
      </c>
    </row>
    <row r="10286" spans="1:13">
      <c r="A10286" s="1" t="s">
        <v>12303</v>
      </c>
      <c r="B10286">
        <v>8.5060792650789999E-4</v>
      </c>
      <c r="C10286" s="1">
        <v>8.5359071534977195E-5</v>
      </c>
      <c r="D10286">
        <v>7.1428571428571397E-2</v>
      </c>
      <c r="E10286">
        <v>5.7971014492753603E-2</v>
      </c>
      <c r="F10286">
        <v>0.568493150684932</v>
      </c>
      <c r="G10286">
        <v>0.14000000000000001</v>
      </c>
      <c r="H10286">
        <v>0.565217391304348</v>
      </c>
      <c r="I10286">
        <v>0.62307692307692297</v>
      </c>
      <c r="J10286" s="1" t="s">
        <v>23229</v>
      </c>
      <c r="K10286" t="s">
        <v>23238</v>
      </c>
      <c r="L10286" t="s">
        <v>43816</v>
      </c>
      <c r="M10286" t="s">
        <v>43817</v>
      </c>
    </row>
    <row r="10287" spans="1:13">
      <c r="A10287" s="1" t="s">
        <v>12304</v>
      </c>
      <c r="B10287">
        <v>7.5310293894929704E-8</v>
      </c>
      <c r="C10287" s="1">
        <v>4.8044504735907603E-6</v>
      </c>
      <c r="D10287">
        <v>1</v>
      </c>
      <c r="E10287">
        <v>1</v>
      </c>
      <c r="F10287">
        <v>1</v>
      </c>
      <c r="G10287">
        <v>0.431034482758621</v>
      </c>
      <c r="H10287">
        <v>0.94366197183098599</v>
      </c>
      <c r="I10287">
        <v>0.82926829268292701</v>
      </c>
      <c r="J10287" s="1">
        <v>1</v>
      </c>
      <c r="K10287" t="s">
        <v>23241</v>
      </c>
      <c r="L10287" t="s">
        <v>43818</v>
      </c>
      <c r="M10287" t="s">
        <v>43819</v>
      </c>
    </row>
    <row r="10288" spans="1:13">
      <c r="A10288" s="1" t="s">
        <v>12305</v>
      </c>
      <c r="B10288">
        <v>7.4999613567111403E-7</v>
      </c>
      <c r="C10288" s="1">
        <v>1.26140815704878E-4</v>
      </c>
      <c r="D10288" t="s">
        <v>23229</v>
      </c>
      <c r="E10288">
        <v>1</v>
      </c>
      <c r="F10288">
        <v>0.92151162790697705</v>
      </c>
      <c r="G10288">
        <v>0.25</v>
      </c>
      <c r="H10288">
        <v>0.91666666666666696</v>
      </c>
      <c r="I10288">
        <v>0.48484848484848497</v>
      </c>
      <c r="J10288" s="1">
        <v>4.5454545454545497E-2</v>
      </c>
      <c r="K10288" t="s">
        <v>23241</v>
      </c>
      <c r="L10288" t="s">
        <v>43820</v>
      </c>
      <c r="M10288" t="s">
        <v>43821</v>
      </c>
    </row>
    <row r="10289" spans="1:13">
      <c r="A10289" s="1" t="s">
        <v>12306</v>
      </c>
      <c r="B10289">
        <v>7.4728060136036606E-5</v>
      </c>
      <c r="C10289" s="1">
        <v>7.3180704652656294E-5</v>
      </c>
      <c r="D10289">
        <v>0.25</v>
      </c>
      <c r="E10289">
        <v>0.34905660377358499</v>
      </c>
      <c r="F10289">
        <v>0.75704225352112697</v>
      </c>
      <c r="G10289">
        <v>0.5</v>
      </c>
      <c r="H10289">
        <v>0.84090909090909105</v>
      </c>
      <c r="I10289">
        <v>0.73750000000000004</v>
      </c>
      <c r="J10289" s="1">
        <v>1</v>
      </c>
      <c r="K10289" t="s">
        <v>23238</v>
      </c>
      <c r="L10289" t="s">
        <v>43822</v>
      </c>
      <c r="M10289" t="s">
        <v>43823</v>
      </c>
    </row>
    <row r="10290" spans="1:13">
      <c r="A10290" s="1" t="s">
        <v>12307</v>
      </c>
      <c r="B10290">
        <v>1.3796994085352301E-4</v>
      </c>
      <c r="C10290" s="1">
        <v>2.00595252916364E-6</v>
      </c>
      <c r="D10290">
        <v>0.240740740740741</v>
      </c>
      <c r="E10290">
        <v>0</v>
      </c>
      <c r="F10290">
        <v>0.10344827586206901</v>
      </c>
      <c r="G10290">
        <v>0</v>
      </c>
      <c r="H10290">
        <v>0</v>
      </c>
      <c r="I10290">
        <v>0</v>
      </c>
      <c r="J10290" s="1" t="s">
        <v>23229</v>
      </c>
      <c r="K10290" t="s">
        <v>23239</v>
      </c>
      <c r="L10290" t="s">
        <v>43824</v>
      </c>
      <c r="M10290" t="s">
        <v>43825</v>
      </c>
    </row>
    <row r="10291" spans="1:13">
      <c r="A10291" s="1" t="s">
        <v>12308</v>
      </c>
      <c r="B10291">
        <v>2.9667171134529899E-6</v>
      </c>
      <c r="C10291" s="1">
        <v>4.1688747218648098E-7</v>
      </c>
      <c r="D10291">
        <v>0.95</v>
      </c>
      <c r="E10291">
        <v>0.971830985915493</v>
      </c>
      <c r="F10291">
        <v>1</v>
      </c>
      <c r="G10291">
        <v>1</v>
      </c>
      <c r="H10291">
        <v>0.98750000000000004</v>
      </c>
      <c r="I10291">
        <v>1</v>
      </c>
      <c r="J10291" s="1">
        <v>1</v>
      </c>
      <c r="K10291" t="s">
        <v>23238</v>
      </c>
      <c r="L10291" t="s">
        <v>43826</v>
      </c>
      <c r="M10291" t="s">
        <v>43827</v>
      </c>
    </row>
    <row r="10292" spans="1:13">
      <c r="A10292" s="1" t="s">
        <v>12309</v>
      </c>
      <c r="B10292">
        <v>4.4190026027759003E-6</v>
      </c>
      <c r="C10292" s="1">
        <v>9.1188116992373696E-7</v>
      </c>
      <c r="D10292">
        <v>0</v>
      </c>
      <c r="E10292">
        <v>0</v>
      </c>
      <c r="F10292">
        <v>0</v>
      </c>
      <c r="G10292">
        <v>0.20408163265306101</v>
      </c>
      <c r="H10292">
        <v>0</v>
      </c>
      <c r="I10292">
        <v>2.68817204301075E-2</v>
      </c>
      <c r="J10292" s="1">
        <v>0</v>
      </c>
      <c r="K10292" t="s">
        <v>23241</v>
      </c>
      <c r="L10292" t="s">
        <v>43828</v>
      </c>
      <c r="M10292" t="s">
        <v>43829</v>
      </c>
    </row>
    <row r="10293" spans="1:13">
      <c r="A10293" s="1" t="s">
        <v>12310</v>
      </c>
      <c r="B10293">
        <v>3.01195146762414E-6</v>
      </c>
      <c r="C10293" s="1">
        <v>7.2130165084946597E-5</v>
      </c>
      <c r="D10293">
        <v>0</v>
      </c>
      <c r="E10293">
        <v>5.3763440860215101E-3</v>
      </c>
      <c r="F10293">
        <v>0.13636363636363599</v>
      </c>
      <c r="G10293">
        <v>0.44444444444444398</v>
      </c>
      <c r="H10293">
        <v>0.17</v>
      </c>
      <c r="I10293">
        <v>0.32692307692307698</v>
      </c>
      <c r="J10293" s="1" t="s">
        <v>23229</v>
      </c>
      <c r="K10293" t="s">
        <v>23241</v>
      </c>
      <c r="L10293" t="s">
        <v>43830</v>
      </c>
      <c r="M10293" t="s">
        <v>43831</v>
      </c>
    </row>
    <row r="10294" spans="1:13">
      <c r="A10294" s="1" t="s">
        <v>12311</v>
      </c>
      <c r="B10294">
        <v>5.5212921525942403E-7</v>
      </c>
      <c r="C10294" s="1">
        <v>2.4972204146341199E-4</v>
      </c>
      <c r="D10294">
        <v>0.97916666666666696</v>
      </c>
      <c r="E10294">
        <v>0.75833333333333297</v>
      </c>
      <c r="F10294">
        <v>0.45564516129032301</v>
      </c>
      <c r="G10294">
        <v>1</v>
      </c>
      <c r="H10294">
        <v>0.91176470588235303</v>
      </c>
      <c r="I10294">
        <v>0.95833333333333304</v>
      </c>
      <c r="J10294" s="1" t="s">
        <v>23229</v>
      </c>
      <c r="K10294" t="s">
        <v>23238</v>
      </c>
      <c r="L10294" t="s">
        <v>43832</v>
      </c>
      <c r="M10294" t="s">
        <v>43833</v>
      </c>
    </row>
    <row r="10295" spans="1:13">
      <c r="A10295" s="1" t="s">
        <v>12312</v>
      </c>
      <c r="B10295">
        <v>1.57243704248681E-6</v>
      </c>
      <c r="C10295" s="1">
        <v>1.3071022024279099E-6</v>
      </c>
      <c r="D10295">
        <v>0</v>
      </c>
      <c r="E10295">
        <v>0</v>
      </c>
      <c r="F10295">
        <v>3.125E-2</v>
      </c>
      <c r="G10295">
        <v>1.16279069767442E-2</v>
      </c>
      <c r="H10295">
        <v>0</v>
      </c>
      <c r="I10295">
        <v>0</v>
      </c>
      <c r="J10295" s="1">
        <v>5.5555555555555601E-2</v>
      </c>
      <c r="K10295" t="s">
        <v>23242</v>
      </c>
      <c r="L10295" t="s">
        <v>43834</v>
      </c>
      <c r="M10295" t="s">
        <v>43835</v>
      </c>
    </row>
    <row r="10296" spans="1:13">
      <c r="A10296" s="1" t="s">
        <v>12313</v>
      </c>
      <c r="B10296">
        <v>6.8046799886731304E-6</v>
      </c>
      <c r="C10296" s="1">
        <v>1.4053930208047499E-4</v>
      </c>
      <c r="D10296">
        <v>3.125E-2</v>
      </c>
      <c r="E10296">
        <v>5.2631578947368397E-2</v>
      </c>
      <c r="F10296">
        <v>8.0213903743315499E-3</v>
      </c>
      <c r="G10296">
        <v>0</v>
      </c>
      <c r="H10296">
        <v>0.24137931034482801</v>
      </c>
      <c r="I10296">
        <v>0.296296296296296</v>
      </c>
      <c r="J10296" s="1">
        <v>1</v>
      </c>
      <c r="K10296" t="s">
        <v>23239</v>
      </c>
      <c r="L10296" t="s">
        <v>43836</v>
      </c>
      <c r="M10296" t="s">
        <v>43837</v>
      </c>
    </row>
    <row r="10297" spans="1:13">
      <c r="A10297" s="1" t="s">
        <v>12314</v>
      </c>
      <c r="B10297">
        <v>6.3395956167092097E-7</v>
      </c>
      <c r="C10297" s="1">
        <v>3.9287648770698996E-6</v>
      </c>
      <c r="D10297">
        <v>1</v>
      </c>
      <c r="E10297">
        <v>1</v>
      </c>
      <c r="F10297">
        <v>1</v>
      </c>
      <c r="G10297">
        <v>0.67241379310344795</v>
      </c>
      <c r="H10297">
        <v>1</v>
      </c>
      <c r="I10297">
        <v>0.96875</v>
      </c>
      <c r="J10297" s="1" t="s">
        <v>23229</v>
      </c>
      <c r="K10297" t="s">
        <v>23245</v>
      </c>
      <c r="L10297" t="s">
        <v>43838</v>
      </c>
      <c r="M10297" t="s">
        <v>43839</v>
      </c>
    </row>
    <row r="10298" spans="1:13">
      <c r="A10298" s="1" t="s">
        <v>12315</v>
      </c>
      <c r="B10298">
        <v>1.5568854430656101E-5</v>
      </c>
      <c r="C10298" s="1">
        <v>1.6249191820126799E-5</v>
      </c>
      <c r="D10298">
        <v>1</v>
      </c>
      <c r="E10298">
        <v>0.987179487179487</v>
      </c>
      <c r="F10298">
        <v>1</v>
      </c>
      <c r="G10298">
        <v>0.56862745098039202</v>
      </c>
      <c r="H10298">
        <v>0.98499999999999999</v>
      </c>
      <c r="I10298">
        <v>0.91666666666666696</v>
      </c>
      <c r="J10298" s="1">
        <v>1</v>
      </c>
      <c r="K10298" t="s">
        <v>23242</v>
      </c>
      <c r="L10298" t="s">
        <v>43840</v>
      </c>
      <c r="M10298" t="s">
        <v>43841</v>
      </c>
    </row>
    <row r="10299" spans="1:13">
      <c r="A10299" s="1" t="s">
        <v>12316</v>
      </c>
      <c r="B10299">
        <v>5.5897449918109197E-8</v>
      </c>
      <c r="C10299" s="1">
        <v>1.04894056033703E-6</v>
      </c>
      <c r="D10299">
        <v>0.93548387096774199</v>
      </c>
      <c r="E10299">
        <v>1</v>
      </c>
      <c r="F10299">
        <v>1</v>
      </c>
      <c r="G10299">
        <v>1</v>
      </c>
      <c r="H10299">
        <v>1</v>
      </c>
      <c r="I10299">
        <v>0.94318181818181801</v>
      </c>
      <c r="J10299" s="1">
        <v>0.54545454545454497</v>
      </c>
      <c r="K10299" t="s">
        <v>23238</v>
      </c>
      <c r="L10299" t="s">
        <v>43842</v>
      </c>
      <c r="M10299" t="s">
        <v>43843</v>
      </c>
    </row>
    <row r="10300" spans="1:13">
      <c r="A10300" s="1" t="s">
        <v>12317</v>
      </c>
      <c r="B10300">
        <v>1.2887685601553099E-7</v>
      </c>
      <c r="C10300" s="1">
        <v>5.2340948601499598E-8</v>
      </c>
      <c r="D10300">
        <v>0</v>
      </c>
      <c r="E10300">
        <v>0</v>
      </c>
      <c r="F10300">
        <v>5.6818181818181802E-3</v>
      </c>
      <c r="G10300">
        <v>0</v>
      </c>
      <c r="H10300">
        <v>0</v>
      </c>
      <c r="I10300">
        <v>8.2644628099173608E-3</v>
      </c>
      <c r="J10300" s="1">
        <v>0.95454545454545503</v>
      </c>
      <c r="K10300" t="s">
        <v>23238</v>
      </c>
      <c r="L10300" t="s">
        <v>43844</v>
      </c>
      <c r="M10300" t="s">
        <v>43845</v>
      </c>
    </row>
    <row r="10301" spans="1:13">
      <c r="A10301" s="1" t="s">
        <v>12318</v>
      </c>
      <c r="B10301">
        <v>1.2040565531639801E-7</v>
      </c>
      <c r="C10301" s="1">
        <v>7.3681085618950299E-6</v>
      </c>
      <c r="D10301">
        <v>1</v>
      </c>
      <c r="E10301">
        <v>0.98404255319148903</v>
      </c>
      <c r="F10301">
        <v>0.99315068493150704</v>
      </c>
      <c r="G10301">
        <v>0.5</v>
      </c>
      <c r="H10301">
        <v>0.98901098901098905</v>
      </c>
      <c r="I10301">
        <v>0.890625</v>
      </c>
      <c r="J10301" s="1">
        <v>1</v>
      </c>
      <c r="K10301" t="s">
        <v>23240</v>
      </c>
      <c r="L10301" t="s">
        <v>43846</v>
      </c>
      <c r="M10301" t="s">
        <v>43847</v>
      </c>
    </row>
    <row r="10302" spans="1:13">
      <c r="A10302" s="1" t="s">
        <v>12319</v>
      </c>
      <c r="B10302">
        <v>2.5951098333862099E-5</v>
      </c>
      <c r="C10302" s="1">
        <v>2.3989163662752801E-4</v>
      </c>
      <c r="D10302">
        <v>1</v>
      </c>
      <c r="E10302">
        <v>1</v>
      </c>
      <c r="F10302">
        <v>0.80882352941176505</v>
      </c>
      <c r="G10302">
        <v>0.98936170212765995</v>
      </c>
      <c r="H10302">
        <v>1</v>
      </c>
      <c r="I10302">
        <v>1</v>
      </c>
      <c r="J10302" s="1">
        <v>1</v>
      </c>
      <c r="K10302" t="s">
        <v>23238</v>
      </c>
      <c r="L10302" t="s">
        <v>43848</v>
      </c>
      <c r="M10302" t="s">
        <v>43849</v>
      </c>
    </row>
    <row r="10303" spans="1:13">
      <c r="A10303" s="1" t="s">
        <v>12320</v>
      </c>
      <c r="B10303">
        <v>1.8686912888884901E-5</v>
      </c>
      <c r="C10303" s="1">
        <v>2.7262676256658499E-6</v>
      </c>
      <c r="D10303">
        <v>0</v>
      </c>
      <c r="E10303">
        <v>0</v>
      </c>
      <c r="F10303">
        <v>8.6842105263157901E-2</v>
      </c>
      <c r="G10303">
        <v>1.4705882352941201E-2</v>
      </c>
      <c r="H10303">
        <v>3.7037037037037E-2</v>
      </c>
      <c r="I10303">
        <v>2.9761904761904798E-2</v>
      </c>
      <c r="J10303" s="1" t="s">
        <v>23229</v>
      </c>
      <c r="K10303" t="s">
        <v>23239</v>
      </c>
      <c r="L10303" t="s">
        <v>43850</v>
      </c>
      <c r="M10303" t="s">
        <v>43851</v>
      </c>
    </row>
    <row r="10304" spans="1:13">
      <c r="A10304" s="1" t="s">
        <v>12321</v>
      </c>
      <c r="B10304">
        <v>8.1210438395367595E-8</v>
      </c>
      <c r="C10304" s="1">
        <v>1.1104133480515401E-5</v>
      </c>
      <c r="D10304">
        <v>1</v>
      </c>
      <c r="E10304">
        <v>1</v>
      </c>
      <c r="F10304">
        <v>1</v>
      </c>
      <c r="G10304">
        <v>0.6</v>
      </c>
      <c r="H10304">
        <v>0.97701149425287404</v>
      </c>
      <c r="I10304">
        <v>0.907407407407407</v>
      </c>
      <c r="J10304" s="1" t="s">
        <v>23229</v>
      </c>
      <c r="K10304" t="s">
        <v>23242</v>
      </c>
      <c r="L10304" t="s">
        <v>43852</v>
      </c>
      <c r="M10304" t="s">
        <v>43853</v>
      </c>
    </row>
    <row r="10305" spans="1:13">
      <c r="A10305" s="1" t="s">
        <v>12322</v>
      </c>
      <c r="B10305">
        <v>3.57970099594649E-6</v>
      </c>
      <c r="C10305" s="1">
        <v>2.6299759300282299E-6</v>
      </c>
      <c r="D10305">
        <v>0.240740740740741</v>
      </c>
      <c r="E10305">
        <v>0.335616438356164</v>
      </c>
      <c r="F10305">
        <v>9.4202898550724598E-2</v>
      </c>
      <c r="G10305">
        <v>0.02</v>
      </c>
      <c r="H10305">
        <v>8.7719298245613996E-3</v>
      </c>
      <c r="I10305">
        <v>0.04</v>
      </c>
      <c r="J10305" s="1">
        <v>0</v>
      </c>
      <c r="K10305" t="s">
        <v>23241</v>
      </c>
      <c r="L10305" t="s">
        <v>43854</v>
      </c>
      <c r="M10305" t="s">
        <v>43855</v>
      </c>
    </row>
    <row r="10306" spans="1:13">
      <c r="A10306" s="1" t="s">
        <v>12323</v>
      </c>
      <c r="B10306">
        <v>7.3440786327974804E-7</v>
      </c>
      <c r="C10306" s="1">
        <v>5.7532187654165297E-7</v>
      </c>
      <c r="D10306">
        <v>1</v>
      </c>
      <c r="E10306">
        <v>1</v>
      </c>
      <c r="F10306">
        <v>0.99162011173184395</v>
      </c>
      <c r="G10306">
        <v>0.93617021276595702</v>
      </c>
      <c r="H10306">
        <v>0.99514563106796095</v>
      </c>
      <c r="I10306">
        <v>0.98</v>
      </c>
      <c r="J10306" s="1" t="s">
        <v>23229</v>
      </c>
      <c r="K10306" t="s">
        <v>23238</v>
      </c>
      <c r="L10306" t="s">
        <v>43856</v>
      </c>
      <c r="M10306" t="s">
        <v>43857</v>
      </c>
    </row>
    <row r="10307" spans="1:13">
      <c r="A10307" s="1" t="s">
        <v>12324</v>
      </c>
      <c r="B10307">
        <v>4.7127861902442698E-5</v>
      </c>
      <c r="C10307" s="1">
        <v>2.6537395684713698E-7</v>
      </c>
      <c r="D10307">
        <v>0.209677419354839</v>
      </c>
      <c r="E10307">
        <v>9.6385542168674704E-2</v>
      </c>
      <c r="F10307">
        <v>0.35555555555555601</v>
      </c>
      <c r="G10307">
        <v>3.3333333333333298E-2</v>
      </c>
      <c r="H10307">
        <v>0.21276595744680901</v>
      </c>
      <c r="I10307">
        <v>6.7567567567567599E-2</v>
      </c>
      <c r="J10307" s="1">
        <v>0.125</v>
      </c>
      <c r="K10307" t="s">
        <v>23238</v>
      </c>
      <c r="L10307" t="s">
        <v>43858</v>
      </c>
      <c r="M10307" t="s">
        <v>43859</v>
      </c>
    </row>
    <row r="10308" spans="1:13">
      <c r="A10308" s="1" t="s">
        <v>12325</v>
      </c>
      <c r="B10308">
        <v>1.9167439957001501E-6</v>
      </c>
      <c r="C10308" s="1">
        <v>1.59270767346223E-7</v>
      </c>
      <c r="D10308">
        <v>0.18</v>
      </c>
      <c r="E10308">
        <v>3.06122448979592E-2</v>
      </c>
      <c r="F10308">
        <v>3.8732394366197201E-2</v>
      </c>
      <c r="G10308">
        <v>0.38333333333333303</v>
      </c>
      <c r="H10308">
        <v>5.4794520547945202E-2</v>
      </c>
      <c r="I10308">
        <v>0.125</v>
      </c>
      <c r="J10308" s="1">
        <v>0</v>
      </c>
      <c r="K10308" t="s">
        <v>23241</v>
      </c>
      <c r="L10308" t="s">
        <v>43860</v>
      </c>
      <c r="M10308" t="s">
        <v>43861</v>
      </c>
    </row>
    <row r="10309" spans="1:13">
      <c r="A10309" s="1" t="s">
        <v>12326</v>
      </c>
      <c r="B10309">
        <v>5.1365674030820505E-7</v>
      </c>
      <c r="C10309" s="1">
        <v>9.8030777021988207E-6</v>
      </c>
      <c r="D10309">
        <v>0</v>
      </c>
      <c r="E10309">
        <v>0</v>
      </c>
      <c r="F10309">
        <v>7.0370370370370403E-2</v>
      </c>
      <c r="G10309">
        <v>0</v>
      </c>
      <c r="H10309">
        <v>2.27272727272727E-2</v>
      </c>
      <c r="I10309">
        <v>0</v>
      </c>
      <c r="J10309" s="1">
        <v>0</v>
      </c>
      <c r="K10309" t="s">
        <v>23238</v>
      </c>
      <c r="L10309" t="s">
        <v>43862</v>
      </c>
      <c r="M10309" t="s">
        <v>43863</v>
      </c>
    </row>
    <row r="10310" spans="1:13">
      <c r="A10310" s="1" t="s">
        <v>12327</v>
      </c>
      <c r="B10310">
        <v>2.5529241018906799E-6</v>
      </c>
      <c r="C10310" s="1">
        <v>3.9800534507281702E-6</v>
      </c>
      <c r="D10310">
        <v>0</v>
      </c>
      <c r="E10310">
        <v>0</v>
      </c>
      <c r="F10310">
        <v>0.104651162790698</v>
      </c>
      <c r="G10310">
        <v>0</v>
      </c>
      <c r="H10310">
        <v>1.7543859649122799E-2</v>
      </c>
      <c r="I10310">
        <v>2.7397260273972601E-2</v>
      </c>
      <c r="J10310" s="1">
        <v>0</v>
      </c>
      <c r="K10310" t="s">
        <v>23241</v>
      </c>
      <c r="L10310" t="s">
        <v>43864</v>
      </c>
      <c r="M10310" t="s">
        <v>43865</v>
      </c>
    </row>
    <row r="10311" spans="1:13">
      <c r="A10311" s="1" t="s">
        <v>12328</v>
      </c>
      <c r="B10311">
        <v>1.9097835287544699E-6</v>
      </c>
      <c r="C10311" s="1">
        <v>3.3033655002458202E-6</v>
      </c>
      <c r="D10311">
        <v>0</v>
      </c>
      <c r="E10311">
        <v>1.16279069767442E-2</v>
      </c>
      <c r="F10311">
        <v>2.7322404371584699E-3</v>
      </c>
      <c r="G10311">
        <v>1.6129032258064498E-2</v>
      </c>
      <c r="H10311">
        <v>0.21176470588235299</v>
      </c>
      <c r="I10311">
        <v>1.7857142857142901E-2</v>
      </c>
      <c r="J10311" s="1">
        <v>0</v>
      </c>
      <c r="K10311" t="s">
        <v>23241</v>
      </c>
      <c r="L10311" t="s">
        <v>43866</v>
      </c>
      <c r="M10311" t="s">
        <v>43867</v>
      </c>
    </row>
    <row r="10312" spans="1:13">
      <c r="A10312" s="1" t="s">
        <v>12329</v>
      </c>
      <c r="B10312">
        <v>1.08526656085511E-4</v>
      </c>
      <c r="C10312" s="1">
        <v>1.8189274710979E-3</v>
      </c>
      <c r="D10312">
        <v>0</v>
      </c>
      <c r="E10312">
        <v>1.0416666666666701E-2</v>
      </c>
      <c r="F10312">
        <v>0.18062827225130901</v>
      </c>
      <c r="G10312">
        <v>0.77192982456140302</v>
      </c>
      <c r="H10312">
        <v>0.65486725663716805</v>
      </c>
      <c r="I10312">
        <v>0.69354838709677402</v>
      </c>
      <c r="J10312" s="1">
        <v>0</v>
      </c>
      <c r="K10312" t="s">
        <v>23242</v>
      </c>
      <c r="L10312" t="s">
        <v>43868</v>
      </c>
      <c r="M10312" t="s">
        <v>43869</v>
      </c>
    </row>
    <row r="10313" spans="1:13">
      <c r="A10313" s="1" t="s">
        <v>12330</v>
      </c>
      <c r="B10313">
        <v>0</v>
      </c>
      <c r="C10313" s="1">
        <v>0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 s="1">
        <v>1</v>
      </c>
      <c r="K10313" t="s">
        <v>23239</v>
      </c>
      <c r="L10313" t="s">
        <v>43870</v>
      </c>
      <c r="M10313" t="s">
        <v>43871</v>
      </c>
    </row>
    <row r="10314" spans="1:13">
      <c r="A10314" s="1" t="s">
        <v>12331</v>
      </c>
      <c r="B10314">
        <v>7.5222524280913897E-7</v>
      </c>
      <c r="C10314" s="1">
        <v>1.8305262425051E-7</v>
      </c>
      <c r="D10314">
        <v>1</v>
      </c>
      <c r="E10314">
        <v>0.98809523809523803</v>
      </c>
      <c r="F10314">
        <v>0.99122807017543901</v>
      </c>
      <c r="G10314">
        <v>1</v>
      </c>
      <c r="H10314">
        <v>0.99509803921568596</v>
      </c>
      <c r="I10314">
        <v>0.98507462686567204</v>
      </c>
      <c r="J10314" s="1">
        <v>1</v>
      </c>
      <c r="K10314" t="s">
        <v>23238</v>
      </c>
      <c r="L10314" t="s">
        <v>43872</v>
      </c>
      <c r="M10314" t="s">
        <v>43873</v>
      </c>
    </row>
    <row r="10315" spans="1:13">
      <c r="A10315" s="1" t="s">
        <v>12332</v>
      </c>
      <c r="B10315">
        <v>4.7005253232184301E-5</v>
      </c>
      <c r="C10315" s="1">
        <v>5.2299931020998297E-8</v>
      </c>
      <c r="D10315">
        <v>0.859375</v>
      </c>
      <c r="E10315">
        <v>1</v>
      </c>
      <c r="F10315">
        <v>0.86363636363636398</v>
      </c>
      <c r="G10315">
        <v>0.9375</v>
      </c>
      <c r="H10315">
        <v>0.9</v>
      </c>
      <c r="I10315">
        <v>0.81318681318681296</v>
      </c>
      <c r="J10315" s="1">
        <v>0</v>
      </c>
      <c r="K10315" t="s">
        <v>23238</v>
      </c>
      <c r="L10315" t="s">
        <v>43874</v>
      </c>
      <c r="M10315" t="s">
        <v>43875</v>
      </c>
    </row>
    <row r="10316" spans="1:13">
      <c r="A10316" s="1" t="s">
        <v>12333</v>
      </c>
      <c r="B10316">
        <v>1.6813294226854399E-4</v>
      </c>
      <c r="C10316" s="1">
        <v>3.4838066195043199E-4</v>
      </c>
      <c r="D10316">
        <v>1.5625E-2</v>
      </c>
      <c r="E10316">
        <v>0.32291666666666702</v>
      </c>
      <c r="F10316">
        <v>0.141025641025641</v>
      </c>
      <c r="G10316">
        <v>0</v>
      </c>
      <c r="H10316">
        <v>5.2631578947368397E-2</v>
      </c>
      <c r="I10316">
        <v>1.2295081967213101E-2</v>
      </c>
      <c r="J10316" s="1">
        <v>0</v>
      </c>
      <c r="K10316" t="s">
        <v>23242</v>
      </c>
      <c r="L10316" t="s">
        <v>43876</v>
      </c>
      <c r="M10316" t="s">
        <v>43877</v>
      </c>
    </row>
    <row r="10317" spans="1:13">
      <c r="A10317" s="1" t="s">
        <v>12334</v>
      </c>
      <c r="B10317">
        <v>3.41305982663482E-6</v>
      </c>
      <c r="C10317" s="1">
        <v>1.3977797863339501E-6</v>
      </c>
      <c r="D10317">
        <v>5.8823529411764698E-2</v>
      </c>
      <c r="E10317">
        <v>0</v>
      </c>
      <c r="F10317">
        <v>2.4590163934426201E-2</v>
      </c>
      <c r="G10317">
        <v>0</v>
      </c>
      <c r="H10317">
        <v>0</v>
      </c>
      <c r="I10317">
        <v>0</v>
      </c>
      <c r="J10317" s="1">
        <v>0</v>
      </c>
      <c r="K10317" t="s">
        <v>23237</v>
      </c>
      <c r="L10317" t="s">
        <v>43878</v>
      </c>
      <c r="M10317" t="s">
        <v>43879</v>
      </c>
    </row>
    <row r="10318" spans="1:13">
      <c r="A10318" s="1" t="s">
        <v>12335</v>
      </c>
      <c r="B10318">
        <v>1.1397563418165899E-6</v>
      </c>
      <c r="C10318" s="1">
        <v>6.8299569742231699E-8</v>
      </c>
      <c r="D10318">
        <v>0.83928571428571397</v>
      </c>
      <c r="E10318">
        <v>0.72115384615384603</v>
      </c>
      <c r="F10318">
        <v>0.97682119205298001</v>
      </c>
      <c r="G10318">
        <v>1</v>
      </c>
      <c r="H10318">
        <v>1</v>
      </c>
      <c r="I10318">
        <v>0.95744680851063801</v>
      </c>
      <c r="J10318" s="1">
        <v>1</v>
      </c>
      <c r="K10318" t="s">
        <v>23238</v>
      </c>
      <c r="L10318" t="s">
        <v>43880</v>
      </c>
      <c r="M10318" t="s">
        <v>43881</v>
      </c>
    </row>
    <row r="10319" spans="1:13">
      <c r="A10319" s="1" t="s">
        <v>12336</v>
      </c>
      <c r="B10319">
        <v>2.7753808959302698E-4</v>
      </c>
      <c r="C10319" s="1">
        <v>1.0369778812782099E-5</v>
      </c>
      <c r="D10319">
        <v>0.8</v>
      </c>
      <c r="E10319">
        <v>0.98936170212765995</v>
      </c>
      <c r="F10319">
        <v>0.49206349206349198</v>
      </c>
      <c r="G10319">
        <v>0.90909090909090895</v>
      </c>
      <c r="H10319">
        <v>0.56696428571428603</v>
      </c>
      <c r="I10319">
        <v>0.84070796460177</v>
      </c>
      <c r="J10319" s="1">
        <v>0.90909090909090895</v>
      </c>
      <c r="K10319" t="s">
        <v>23240</v>
      </c>
      <c r="L10319" t="s">
        <v>43882</v>
      </c>
      <c r="M10319" t="s">
        <v>43883</v>
      </c>
    </row>
    <row r="10320" spans="1:13">
      <c r="A10320" s="1" t="s">
        <v>12337</v>
      </c>
      <c r="B10320">
        <v>5.5826978729717799E-8</v>
      </c>
      <c r="C10320" s="1">
        <v>6.0924010362445696E-7</v>
      </c>
      <c r="D10320">
        <v>1</v>
      </c>
      <c r="E10320">
        <v>0.98936170212765995</v>
      </c>
      <c r="F10320">
        <v>0.99742268041237103</v>
      </c>
      <c r="G10320">
        <v>0.82758620689655205</v>
      </c>
      <c r="H10320">
        <v>0.99561403508771895</v>
      </c>
      <c r="I10320">
        <v>1</v>
      </c>
      <c r="J10320" s="1">
        <v>1</v>
      </c>
      <c r="K10320" t="s">
        <v>23238</v>
      </c>
      <c r="L10320" t="s">
        <v>43884</v>
      </c>
      <c r="M10320" t="s">
        <v>43885</v>
      </c>
    </row>
    <row r="10321" spans="1:13">
      <c r="A10321" s="1" t="s">
        <v>12338</v>
      </c>
      <c r="B10321">
        <v>6.9236294207060804E-6</v>
      </c>
      <c r="C10321" s="1">
        <v>9.9221280644788591E-7</v>
      </c>
      <c r="D10321">
        <v>1</v>
      </c>
      <c r="E10321">
        <v>0.99438202247190999</v>
      </c>
      <c r="F10321">
        <v>1</v>
      </c>
      <c r="G10321">
        <v>1</v>
      </c>
      <c r="H10321">
        <v>0.99444444444444402</v>
      </c>
      <c r="I10321">
        <v>0.85714285714285698</v>
      </c>
      <c r="J10321" s="1">
        <v>1</v>
      </c>
      <c r="K10321" t="s">
        <v>23241</v>
      </c>
      <c r="L10321" t="s">
        <v>43886</v>
      </c>
      <c r="M10321" t="s">
        <v>43887</v>
      </c>
    </row>
    <row r="10322" spans="1:13">
      <c r="A10322" s="1" t="s">
        <v>12339</v>
      </c>
      <c r="B10322">
        <v>2.9976724880517502E-4</v>
      </c>
      <c r="C10322" s="1">
        <v>8.0403620522234398E-6</v>
      </c>
      <c r="D10322">
        <v>0.984375</v>
      </c>
      <c r="E10322">
        <v>0.77083333333333304</v>
      </c>
      <c r="F10322">
        <v>0.98969072164948502</v>
      </c>
      <c r="G10322">
        <v>0.96491228070175405</v>
      </c>
      <c r="H10322">
        <v>0.972727272727273</v>
      </c>
      <c r="I10322">
        <v>0.98790322580645196</v>
      </c>
      <c r="J10322" s="1">
        <v>0.90909090909090895</v>
      </c>
      <c r="K10322" t="s">
        <v>23238</v>
      </c>
      <c r="L10322" t="s">
        <v>43888</v>
      </c>
      <c r="M10322" t="s">
        <v>43889</v>
      </c>
    </row>
    <row r="10323" spans="1:13">
      <c r="A10323" s="1" t="s">
        <v>12340</v>
      </c>
      <c r="B10323">
        <v>2.07358960866497E-5</v>
      </c>
      <c r="C10323" s="1">
        <v>6.2140635325512903E-6</v>
      </c>
      <c r="D10323">
        <v>0.96875</v>
      </c>
      <c r="E10323">
        <v>0.98958333333333304</v>
      </c>
      <c r="F10323">
        <v>0.98969072164948502</v>
      </c>
      <c r="G10323">
        <v>0.99122807017543901</v>
      </c>
      <c r="H10323">
        <v>0.99122807017543901</v>
      </c>
      <c r="I10323">
        <v>0.93442622950819698</v>
      </c>
      <c r="J10323" s="1">
        <v>1</v>
      </c>
      <c r="K10323" t="s">
        <v>23240</v>
      </c>
      <c r="L10323" t="s">
        <v>43890</v>
      </c>
      <c r="M10323" t="s">
        <v>43891</v>
      </c>
    </row>
    <row r="10324" spans="1:13">
      <c r="A10324" s="1" t="s">
        <v>12341</v>
      </c>
      <c r="B10324">
        <v>1.0352110264707701E-7</v>
      </c>
      <c r="C10324" s="1">
        <v>9.6935805892519697E-10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0.98260869565217401</v>
      </c>
      <c r="J10324" s="1">
        <v>0.66666666666666696</v>
      </c>
      <c r="K10324" t="s">
        <v>23239</v>
      </c>
      <c r="L10324" t="s">
        <v>43892</v>
      </c>
      <c r="M10324" t="s">
        <v>43893</v>
      </c>
    </row>
    <row r="10325" spans="1:13">
      <c r="A10325" s="1" t="s">
        <v>12342</v>
      </c>
      <c r="B10325">
        <v>1.75897171758673E-7</v>
      </c>
      <c r="C10325" s="1">
        <v>2.9113774788490002E-6</v>
      </c>
      <c r="D10325">
        <v>0.92</v>
      </c>
      <c r="E10325">
        <v>1</v>
      </c>
      <c r="F10325">
        <v>0.98854961832061095</v>
      </c>
      <c r="G10325">
        <v>0.99038461538461497</v>
      </c>
      <c r="H10325">
        <v>0.98837209302325602</v>
      </c>
      <c r="I10325">
        <v>0.97727272727272696</v>
      </c>
      <c r="J10325" s="1" t="s">
        <v>23229</v>
      </c>
      <c r="K10325" t="s">
        <v>23239</v>
      </c>
      <c r="L10325" t="s">
        <v>43894</v>
      </c>
      <c r="M10325" t="s">
        <v>43895</v>
      </c>
    </row>
    <row r="10326" spans="1:13">
      <c r="A10326" s="1" t="s">
        <v>12343</v>
      </c>
      <c r="B10326">
        <v>1.5370982455600499E-7</v>
      </c>
      <c r="C10326" s="1">
        <v>1.05415552276443E-5</v>
      </c>
      <c r="D10326">
        <v>0.98076923076923095</v>
      </c>
      <c r="E10326">
        <v>0.99411764705882399</v>
      </c>
      <c r="F10326">
        <v>0.77388535031847105</v>
      </c>
      <c r="G10326">
        <v>1</v>
      </c>
      <c r="H10326">
        <v>0.73456790123456805</v>
      </c>
      <c r="I10326">
        <v>0.97</v>
      </c>
      <c r="J10326" s="1">
        <v>0</v>
      </c>
      <c r="K10326" t="s">
        <v>23240</v>
      </c>
      <c r="L10326" t="s">
        <v>43896</v>
      </c>
      <c r="M10326" t="s">
        <v>43897</v>
      </c>
    </row>
    <row r="10327" spans="1:13">
      <c r="A10327" s="1" t="s">
        <v>12344</v>
      </c>
      <c r="B10327">
        <v>2.0017572546499502E-6</v>
      </c>
      <c r="C10327" s="1">
        <v>3.12123743380233E-6</v>
      </c>
      <c r="D10327">
        <v>0</v>
      </c>
      <c r="E10327">
        <v>6.0240963855421699E-3</v>
      </c>
      <c r="F10327">
        <v>0</v>
      </c>
      <c r="G10327">
        <v>0.57317073170731703</v>
      </c>
      <c r="H10327">
        <v>6.6666666666666693E-2</v>
      </c>
      <c r="I10327">
        <v>0.19767441860465099</v>
      </c>
      <c r="J10327" s="1">
        <v>0</v>
      </c>
      <c r="K10327" t="s">
        <v>23239</v>
      </c>
      <c r="L10327" t="s">
        <v>43898</v>
      </c>
      <c r="M10327" t="s">
        <v>43899</v>
      </c>
    </row>
    <row r="10328" spans="1:13">
      <c r="A10328" s="1" t="s">
        <v>12345</v>
      </c>
      <c r="B10328">
        <v>2.3739434999250401E-4</v>
      </c>
      <c r="C10328" s="1">
        <v>2.5993105460902699E-5</v>
      </c>
      <c r="D10328">
        <v>0.63333333333333297</v>
      </c>
      <c r="E10328">
        <v>0.58888888888888902</v>
      </c>
      <c r="F10328">
        <v>0.940119760479042</v>
      </c>
      <c r="G10328">
        <v>0.88888888888888895</v>
      </c>
      <c r="H10328">
        <v>0.92045454545454497</v>
      </c>
      <c r="I10328">
        <v>0.93809523809523798</v>
      </c>
      <c r="J10328" s="1">
        <v>1</v>
      </c>
      <c r="K10328" t="s">
        <v>23238</v>
      </c>
      <c r="L10328" t="s">
        <v>43900</v>
      </c>
      <c r="M10328" t="s">
        <v>43901</v>
      </c>
    </row>
    <row r="10329" spans="1:13">
      <c r="A10329" s="1" t="s">
        <v>12346</v>
      </c>
      <c r="B10329">
        <v>1.30380719487773E-4</v>
      </c>
      <c r="C10329" s="1">
        <v>1.49014869183484E-5</v>
      </c>
      <c r="D10329">
        <v>6.6666666666666693E-2</v>
      </c>
      <c r="E10329">
        <v>0.32558139534883701</v>
      </c>
      <c r="F10329">
        <v>4.6357615894039701E-2</v>
      </c>
      <c r="G10329">
        <v>0</v>
      </c>
      <c r="H10329">
        <v>0</v>
      </c>
      <c r="I10329">
        <v>2.8571428571428598E-2</v>
      </c>
      <c r="J10329" s="1">
        <v>0</v>
      </c>
      <c r="K10329" t="s">
        <v>23238</v>
      </c>
      <c r="L10329" t="s">
        <v>43902</v>
      </c>
      <c r="M10329" t="s">
        <v>43903</v>
      </c>
    </row>
    <row r="10330" spans="1:13">
      <c r="A10330" s="1" t="s">
        <v>12347</v>
      </c>
      <c r="B10330">
        <v>1.3758711674261401E-6</v>
      </c>
      <c r="C10330" s="1">
        <v>1.07252115623041E-5</v>
      </c>
      <c r="D10330">
        <v>0</v>
      </c>
      <c r="E10330">
        <v>0</v>
      </c>
      <c r="F10330">
        <v>1.1235955056179799E-2</v>
      </c>
      <c r="G10330">
        <v>0</v>
      </c>
      <c r="H10330">
        <v>1.4084507042253501E-2</v>
      </c>
      <c r="I10330">
        <v>2.8571428571428598E-2</v>
      </c>
      <c r="J10330" s="1" t="s">
        <v>23229</v>
      </c>
      <c r="K10330" t="s">
        <v>23242</v>
      </c>
      <c r="L10330" t="s">
        <v>43904</v>
      </c>
      <c r="M10330" t="s">
        <v>43905</v>
      </c>
    </row>
    <row r="10331" spans="1:13">
      <c r="A10331" s="1" t="s">
        <v>12348</v>
      </c>
      <c r="B10331">
        <v>1.30659913660777E-8</v>
      </c>
      <c r="C10331" s="1">
        <v>3.5111866797460199E-10</v>
      </c>
      <c r="D10331">
        <v>0</v>
      </c>
      <c r="E10331">
        <v>0</v>
      </c>
      <c r="F10331">
        <v>0</v>
      </c>
      <c r="G10331">
        <v>0</v>
      </c>
      <c r="H10331">
        <v>6.8493150684931503E-3</v>
      </c>
      <c r="I10331">
        <v>1.63934426229508E-2</v>
      </c>
      <c r="J10331" s="1">
        <v>0</v>
      </c>
      <c r="K10331" t="s">
        <v>23238</v>
      </c>
      <c r="L10331" t="s">
        <v>43906</v>
      </c>
      <c r="M10331" t="s">
        <v>43907</v>
      </c>
    </row>
    <row r="10332" spans="1:13">
      <c r="A10332" s="1" t="s">
        <v>12349</v>
      </c>
      <c r="B10332">
        <v>7.1153289082072296E-8</v>
      </c>
      <c r="C10332" s="1">
        <v>2.4985216143013401E-8</v>
      </c>
      <c r="D10332">
        <v>1</v>
      </c>
      <c r="E10332">
        <v>1</v>
      </c>
      <c r="F10332">
        <v>0.99722222222222201</v>
      </c>
      <c r="G10332">
        <v>1</v>
      </c>
      <c r="H10332">
        <v>1</v>
      </c>
      <c r="I10332">
        <v>1</v>
      </c>
      <c r="J10332" s="1">
        <v>0.40909090909090901</v>
      </c>
      <c r="K10332" t="s">
        <v>23241</v>
      </c>
      <c r="L10332" t="s">
        <v>43908</v>
      </c>
      <c r="M10332" t="s">
        <v>43909</v>
      </c>
    </row>
    <row r="10333" spans="1:13">
      <c r="A10333" s="1" t="s">
        <v>12350</v>
      </c>
      <c r="B10333">
        <v>5.0442919661046599E-5</v>
      </c>
      <c r="C10333" s="1">
        <v>8.0468030113800897E-6</v>
      </c>
      <c r="D10333">
        <v>0.02</v>
      </c>
      <c r="E10333">
        <v>9.8039215686274495E-2</v>
      </c>
      <c r="F10333">
        <v>5.1724137931034503E-2</v>
      </c>
      <c r="G10333">
        <v>1.72413793103448E-2</v>
      </c>
      <c r="H10333">
        <v>0.18421052631578899</v>
      </c>
      <c r="I10333">
        <v>0</v>
      </c>
      <c r="J10333" s="1">
        <v>0</v>
      </c>
      <c r="K10333" t="s">
        <v>23241</v>
      </c>
      <c r="L10333" t="s">
        <v>43910</v>
      </c>
      <c r="M10333" t="s">
        <v>43911</v>
      </c>
    </row>
    <row r="10334" spans="1:13">
      <c r="A10334" s="1" t="s">
        <v>12351</v>
      </c>
      <c r="B10334">
        <v>2.7419060823321398E-7</v>
      </c>
      <c r="C10334" s="1">
        <v>4.1860291956824401E-5</v>
      </c>
      <c r="D10334">
        <v>0</v>
      </c>
      <c r="E10334">
        <v>4.8387096774193498E-2</v>
      </c>
      <c r="F10334">
        <v>4.3814432989690698E-2</v>
      </c>
      <c r="G10334">
        <v>2.6315789473684199E-2</v>
      </c>
      <c r="H10334">
        <v>5.8035714285714302E-2</v>
      </c>
      <c r="I10334">
        <v>7.2649572649572697E-2</v>
      </c>
      <c r="J10334" s="1">
        <v>0</v>
      </c>
      <c r="K10334" t="s">
        <v>23241</v>
      </c>
      <c r="L10334" t="s">
        <v>43912</v>
      </c>
      <c r="M10334" t="s">
        <v>43913</v>
      </c>
    </row>
    <row r="10335" spans="1:13">
      <c r="A10335" s="1" t="s">
        <v>12352</v>
      </c>
      <c r="B10335">
        <v>4.3973488719336499E-6</v>
      </c>
      <c r="C10335" s="1">
        <v>7.4574504968463199E-6</v>
      </c>
      <c r="D10335">
        <v>0</v>
      </c>
      <c r="E10335">
        <v>1.6129032258064498E-2</v>
      </c>
      <c r="F10335">
        <v>0</v>
      </c>
      <c r="G10335">
        <v>0.29032258064516098</v>
      </c>
      <c r="H10335">
        <v>0</v>
      </c>
      <c r="I10335">
        <v>5.7971014492753603E-2</v>
      </c>
      <c r="J10335" s="1">
        <v>0</v>
      </c>
      <c r="K10335" t="s">
        <v>23239</v>
      </c>
      <c r="L10335" t="s">
        <v>43914</v>
      </c>
      <c r="M10335" t="s">
        <v>43915</v>
      </c>
    </row>
    <row r="10336" spans="1:13">
      <c r="A10336" s="1" t="s">
        <v>12353</v>
      </c>
      <c r="B10336">
        <v>1.44822881054614E-7</v>
      </c>
      <c r="C10336" s="1">
        <v>3.5259936161167598E-7</v>
      </c>
      <c r="D10336">
        <v>0</v>
      </c>
      <c r="E10336">
        <v>2.0833333333333301E-2</v>
      </c>
      <c r="F10336">
        <v>3.5971223021582701E-3</v>
      </c>
      <c r="G10336">
        <v>3.7499999999999999E-2</v>
      </c>
      <c r="H10336">
        <v>0</v>
      </c>
      <c r="I10336">
        <v>0</v>
      </c>
      <c r="J10336" s="1" t="s">
        <v>23229</v>
      </c>
      <c r="K10336" t="s">
        <v>23240</v>
      </c>
      <c r="L10336" t="s">
        <v>43916</v>
      </c>
      <c r="M10336" t="s">
        <v>43917</v>
      </c>
    </row>
    <row r="10337" spans="1:13">
      <c r="A10337" s="1" t="s">
        <v>12354</v>
      </c>
      <c r="B10337">
        <v>9.1112487440745106E-8</v>
      </c>
      <c r="C10337" s="1">
        <v>5.5412872938006496E-6</v>
      </c>
      <c r="D10337">
        <v>0</v>
      </c>
      <c r="E10337">
        <v>0</v>
      </c>
      <c r="F10337">
        <v>2.9069767441860499E-2</v>
      </c>
      <c r="G10337">
        <v>0</v>
      </c>
      <c r="H10337">
        <v>4.3478260869565202E-2</v>
      </c>
      <c r="I10337">
        <v>3.06122448979592E-2</v>
      </c>
      <c r="J10337" s="1">
        <v>0</v>
      </c>
      <c r="K10337" t="s">
        <v>23238</v>
      </c>
      <c r="L10337" t="s">
        <v>43918</v>
      </c>
      <c r="M10337" t="s">
        <v>43919</v>
      </c>
    </row>
    <row r="10338" spans="1:13">
      <c r="A10338" s="1" t="s">
        <v>12355</v>
      </c>
      <c r="B10338">
        <v>7.4536534203616102E-11</v>
      </c>
      <c r="C10338" s="1">
        <v>1.6547740060961901E-6</v>
      </c>
      <c r="D10338">
        <v>1.72413793103448E-2</v>
      </c>
      <c r="E10338">
        <v>0</v>
      </c>
      <c r="F10338">
        <v>0</v>
      </c>
      <c r="G10338">
        <v>0.107142857142857</v>
      </c>
      <c r="H10338">
        <v>2.2471910112359501E-2</v>
      </c>
      <c r="I10338">
        <v>7.4626865671641798E-2</v>
      </c>
      <c r="J10338" s="1">
        <v>1</v>
      </c>
      <c r="K10338" t="s">
        <v>23238</v>
      </c>
      <c r="L10338" t="s">
        <v>43920</v>
      </c>
      <c r="M10338" t="s">
        <v>43921</v>
      </c>
    </row>
    <row r="10339" spans="1:13">
      <c r="A10339" s="1" t="s">
        <v>12356</v>
      </c>
      <c r="B10339">
        <v>1.11552641871559E-4</v>
      </c>
      <c r="C10339" s="1">
        <v>2.1822052666224802E-6</v>
      </c>
      <c r="D10339">
        <v>0.1875</v>
      </c>
      <c r="E10339">
        <v>0.46470588235294102</v>
      </c>
      <c r="F10339">
        <v>0.32240437158469898</v>
      </c>
      <c r="G10339">
        <v>9.0909090909090898E-2</v>
      </c>
      <c r="H10339">
        <v>0.15697674418604701</v>
      </c>
      <c r="I10339">
        <v>8.1632653061224497E-2</v>
      </c>
      <c r="J10339" s="1">
        <v>0</v>
      </c>
      <c r="K10339" t="s">
        <v>23241</v>
      </c>
      <c r="L10339" t="s">
        <v>43922</v>
      </c>
      <c r="M10339" t="s">
        <v>43923</v>
      </c>
    </row>
    <row r="10340" spans="1:13">
      <c r="A10340" s="1" t="s">
        <v>12357</v>
      </c>
      <c r="B10340">
        <v>7.0730930039828905E-5</v>
      </c>
      <c r="C10340" s="1">
        <v>1.28080686197479E-5</v>
      </c>
      <c r="D10340">
        <v>0.43181818181818199</v>
      </c>
      <c r="E10340">
        <v>0.236363636363636</v>
      </c>
      <c r="F10340">
        <v>0.72935779816513802</v>
      </c>
      <c r="G10340">
        <v>0</v>
      </c>
      <c r="H10340">
        <v>0.37735849056603799</v>
      </c>
      <c r="I10340">
        <v>0.148148148148148</v>
      </c>
      <c r="J10340" s="1">
        <v>0</v>
      </c>
      <c r="K10340" t="s">
        <v>23238</v>
      </c>
      <c r="L10340" t="s">
        <v>43924</v>
      </c>
      <c r="M10340" t="s">
        <v>43925</v>
      </c>
    </row>
    <row r="10341" spans="1:13">
      <c r="A10341" s="1" t="s">
        <v>12358</v>
      </c>
      <c r="B10341">
        <v>1.05132215103826E-5</v>
      </c>
      <c r="C10341" s="1">
        <v>5.1941852686429002E-6</v>
      </c>
      <c r="D10341">
        <v>0</v>
      </c>
      <c r="E10341">
        <v>0</v>
      </c>
      <c r="F10341">
        <v>4.7752808988764002E-2</v>
      </c>
      <c r="G10341">
        <v>0.11111111111111099</v>
      </c>
      <c r="H10341">
        <v>1.1764705882352899E-2</v>
      </c>
      <c r="I10341">
        <v>0</v>
      </c>
      <c r="J10341" s="1">
        <v>0</v>
      </c>
      <c r="K10341" t="s">
        <v>23241</v>
      </c>
      <c r="L10341" t="s">
        <v>43926</v>
      </c>
      <c r="M10341" t="s">
        <v>43927</v>
      </c>
    </row>
    <row r="10342" spans="1:13">
      <c r="A10342" s="1" t="s">
        <v>12359</v>
      </c>
      <c r="B10342">
        <v>2.5568764173579799E-7</v>
      </c>
      <c r="C10342" s="1">
        <v>4.1638690171474598E-6</v>
      </c>
      <c r="D10342">
        <v>0.96551724137931005</v>
      </c>
      <c r="E10342">
        <v>1</v>
      </c>
      <c r="F10342">
        <v>0.92537313432835799</v>
      </c>
      <c r="G10342">
        <v>1</v>
      </c>
      <c r="H10342">
        <v>0.91666666666666696</v>
      </c>
      <c r="I10342">
        <v>0.98695652173912995</v>
      </c>
      <c r="J10342" s="1">
        <v>1</v>
      </c>
      <c r="K10342" t="s">
        <v>23238</v>
      </c>
      <c r="L10342" t="s">
        <v>43928</v>
      </c>
      <c r="M10342" t="s">
        <v>43929</v>
      </c>
    </row>
    <row r="10343" spans="1:13">
      <c r="A10343" s="1" t="s">
        <v>12360</v>
      </c>
      <c r="B10343">
        <v>2.16465146456293E-5</v>
      </c>
      <c r="C10343" s="1">
        <v>1.9309692055112401E-6</v>
      </c>
      <c r="D10343">
        <v>0.2</v>
      </c>
      <c r="E10343">
        <v>0.40625</v>
      </c>
      <c r="F10343">
        <v>0.52222222222222203</v>
      </c>
      <c r="G10343">
        <v>0.1875</v>
      </c>
      <c r="H10343">
        <v>0.50980392156862697</v>
      </c>
      <c r="I10343">
        <v>0.67307692307692302</v>
      </c>
      <c r="J10343" s="1">
        <v>0</v>
      </c>
      <c r="K10343" t="s">
        <v>23238</v>
      </c>
      <c r="L10343" t="s">
        <v>43930</v>
      </c>
      <c r="M10343" t="s">
        <v>43931</v>
      </c>
    </row>
    <row r="10344" spans="1:13">
      <c r="A10344" s="1" t="s">
        <v>12361</v>
      </c>
      <c r="B10344">
        <v>1.2663612079558001E-6</v>
      </c>
      <c r="C10344" s="1">
        <v>1.80130666206429E-5</v>
      </c>
      <c r="D10344">
        <v>1</v>
      </c>
      <c r="E10344">
        <v>1</v>
      </c>
      <c r="F10344">
        <v>0.99739583333333304</v>
      </c>
      <c r="G10344">
        <v>0.99019607843137303</v>
      </c>
      <c r="H10344">
        <v>0.96666666666666701</v>
      </c>
      <c r="I10344">
        <v>0.980582524271845</v>
      </c>
      <c r="J10344" s="1">
        <v>1</v>
      </c>
      <c r="K10344" t="s">
        <v>23239</v>
      </c>
      <c r="L10344" t="s">
        <v>43932</v>
      </c>
      <c r="M10344" t="s">
        <v>43933</v>
      </c>
    </row>
    <row r="10345" spans="1:13">
      <c r="A10345" s="1" t="s">
        <v>12362</v>
      </c>
      <c r="B10345">
        <v>2.7123817664040799E-8</v>
      </c>
      <c r="C10345" s="1">
        <v>1.85280859415103E-7</v>
      </c>
      <c r="D10345">
        <v>1</v>
      </c>
      <c r="E10345">
        <v>0.98936170212765995</v>
      </c>
      <c r="F10345">
        <v>1</v>
      </c>
      <c r="G10345">
        <v>0.99122807017543901</v>
      </c>
      <c r="H10345">
        <v>0.99494949494949503</v>
      </c>
      <c r="I10345">
        <v>0.99514563106796095</v>
      </c>
      <c r="J10345" s="1">
        <v>4.5454545454545497E-2</v>
      </c>
      <c r="K10345" t="s">
        <v>23238</v>
      </c>
      <c r="L10345" t="s">
        <v>43934</v>
      </c>
      <c r="M10345" t="s">
        <v>43935</v>
      </c>
    </row>
    <row r="10346" spans="1:13">
      <c r="A10346" s="1" t="s">
        <v>12363</v>
      </c>
      <c r="B10346">
        <v>1.4745973887837701E-4</v>
      </c>
      <c r="C10346" s="1">
        <v>1.6415412646290501E-5</v>
      </c>
      <c r="D10346">
        <v>6.25E-2</v>
      </c>
      <c r="E10346">
        <v>2.1276595744680899E-2</v>
      </c>
      <c r="F10346">
        <v>0.19170984455958501</v>
      </c>
      <c r="G10346">
        <v>2.5862068965517199E-2</v>
      </c>
      <c r="H10346">
        <v>0.144144144144144</v>
      </c>
      <c r="I10346">
        <v>9.2436974789915999E-2</v>
      </c>
      <c r="J10346" s="1">
        <v>0</v>
      </c>
      <c r="K10346" t="s">
        <v>23238</v>
      </c>
      <c r="L10346" t="s">
        <v>43936</v>
      </c>
      <c r="M10346" t="s">
        <v>43937</v>
      </c>
    </row>
    <row r="10347" spans="1:13">
      <c r="A10347" s="1" t="s">
        <v>12364</v>
      </c>
      <c r="B10347">
        <v>3.9484975204119501E-6</v>
      </c>
      <c r="C10347" s="1">
        <v>6.3701050927696697E-6</v>
      </c>
      <c r="D10347">
        <v>0</v>
      </c>
      <c r="E10347">
        <v>0</v>
      </c>
      <c r="F10347">
        <v>0.17361111111111099</v>
      </c>
      <c r="G10347">
        <v>0</v>
      </c>
      <c r="H10347">
        <v>6.0240963855421699E-3</v>
      </c>
      <c r="I10347">
        <v>0</v>
      </c>
      <c r="J10347" s="1" t="s">
        <v>23229</v>
      </c>
      <c r="K10347" t="s">
        <v>23238</v>
      </c>
      <c r="L10347" t="s">
        <v>43938</v>
      </c>
      <c r="M10347" t="s">
        <v>43939</v>
      </c>
    </row>
    <row r="10348" spans="1:13">
      <c r="A10348" s="1" t="s">
        <v>12365</v>
      </c>
      <c r="B10348">
        <v>1.26025431031236E-6</v>
      </c>
      <c r="C10348" s="1">
        <v>6.5917663287870998E-7</v>
      </c>
      <c r="D10348">
        <v>1.7857142857142901E-2</v>
      </c>
      <c r="E10348">
        <v>0</v>
      </c>
      <c r="F10348">
        <v>6.3694267515923596E-3</v>
      </c>
      <c r="G10348">
        <v>0</v>
      </c>
      <c r="H10348">
        <v>0</v>
      </c>
      <c r="I10348">
        <v>0</v>
      </c>
      <c r="J10348" s="1">
        <v>1</v>
      </c>
      <c r="K10348" t="s">
        <v>23238</v>
      </c>
      <c r="L10348" t="s">
        <v>43940</v>
      </c>
      <c r="M10348" t="s">
        <v>43941</v>
      </c>
    </row>
    <row r="10349" spans="1:13">
      <c r="A10349" s="1" t="s">
        <v>12366</v>
      </c>
      <c r="B10349">
        <v>8.0789966009742601E-7</v>
      </c>
      <c r="C10349" s="1">
        <v>4.4187074118239001E-6</v>
      </c>
      <c r="D10349">
        <v>1.7857142857142901E-2</v>
      </c>
      <c r="E10349">
        <v>5.2083333333333296E-3</v>
      </c>
      <c r="F10349">
        <v>0</v>
      </c>
      <c r="G10349">
        <v>0</v>
      </c>
      <c r="H10349">
        <v>0</v>
      </c>
      <c r="I10349">
        <v>4.2372881355932202E-2</v>
      </c>
      <c r="J10349" s="1">
        <v>0</v>
      </c>
      <c r="K10349" t="s">
        <v>23238</v>
      </c>
      <c r="L10349" t="s">
        <v>43942</v>
      </c>
      <c r="M10349" t="s">
        <v>43943</v>
      </c>
    </row>
    <row r="10350" spans="1:13">
      <c r="A10350" s="1" t="s">
        <v>12367</v>
      </c>
      <c r="B10350">
        <v>6.5578903648006007E-5</v>
      </c>
      <c r="C10350" s="1">
        <v>7.7613824544551506E-6</v>
      </c>
      <c r="D10350">
        <v>0.68</v>
      </c>
      <c r="E10350">
        <v>0.51449275362318803</v>
      </c>
      <c r="F10350">
        <v>0.272151898734177</v>
      </c>
      <c r="G10350">
        <v>0.391891891891892</v>
      </c>
      <c r="H10350">
        <v>0.20212765957446799</v>
      </c>
      <c r="I10350">
        <v>0.16666666666666699</v>
      </c>
      <c r="J10350" s="1">
        <v>0.54545454545454497</v>
      </c>
      <c r="K10350" t="s">
        <v>23238</v>
      </c>
      <c r="L10350" t="s">
        <v>43944</v>
      </c>
      <c r="M10350" t="s">
        <v>43945</v>
      </c>
    </row>
    <row r="10351" spans="1:13">
      <c r="A10351" s="1" t="s">
        <v>12368</v>
      </c>
      <c r="B10351">
        <v>4.1770273768617999E-8</v>
      </c>
      <c r="C10351" s="1">
        <v>1.8604610451760999E-5</v>
      </c>
      <c r="D10351">
        <v>1</v>
      </c>
      <c r="E10351">
        <v>1</v>
      </c>
      <c r="F10351">
        <v>0.96932515337423297</v>
      </c>
      <c r="G10351">
        <v>1</v>
      </c>
      <c r="H10351">
        <v>0.86781609195402298</v>
      </c>
      <c r="I10351">
        <v>0.96551724137931005</v>
      </c>
      <c r="J10351" s="1" t="s">
        <v>23229</v>
      </c>
      <c r="K10351" t="s">
        <v>23238</v>
      </c>
      <c r="L10351" t="s">
        <v>43946</v>
      </c>
      <c r="M10351" t="s">
        <v>43947</v>
      </c>
    </row>
    <row r="10352" spans="1:13">
      <c r="A10352" s="1" t="s">
        <v>12369</v>
      </c>
      <c r="B10352">
        <v>1.1635307332422799E-5</v>
      </c>
      <c r="C10352" s="1">
        <v>3.0559072833495099E-7</v>
      </c>
      <c r="D10352">
        <v>0.05</v>
      </c>
      <c r="E10352">
        <v>0.31395348837209303</v>
      </c>
      <c r="F10352">
        <v>1.3245033112582801E-2</v>
      </c>
      <c r="G10352">
        <v>0</v>
      </c>
      <c r="H10352">
        <v>5.4216867469879498E-2</v>
      </c>
      <c r="I10352">
        <v>0.102272727272727</v>
      </c>
      <c r="J10352" s="1" t="s">
        <v>23229</v>
      </c>
      <c r="K10352" t="s">
        <v>23238</v>
      </c>
      <c r="L10352" t="s">
        <v>43948</v>
      </c>
      <c r="M10352" t="s">
        <v>43949</v>
      </c>
    </row>
    <row r="10353" spans="1:13">
      <c r="A10353" s="1" t="s">
        <v>12370</v>
      </c>
      <c r="B10353">
        <v>2.8106774327035098E-7</v>
      </c>
      <c r="C10353" s="1">
        <v>7.3431603092470896E-7</v>
      </c>
      <c r="D10353">
        <v>0.05</v>
      </c>
      <c r="E10353">
        <v>5.4945054945054897E-3</v>
      </c>
      <c r="F10353">
        <v>3.1446540880503099E-3</v>
      </c>
      <c r="G10353">
        <v>8.7719298245613996E-3</v>
      </c>
      <c r="H10353">
        <v>5.2083333333333296E-3</v>
      </c>
      <c r="I10353">
        <v>4.20168067226891E-3</v>
      </c>
      <c r="J10353" s="1" t="s">
        <v>23229</v>
      </c>
      <c r="K10353" t="s">
        <v>23238</v>
      </c>
      <c r="L10353" t="s">
        <v>43950</v>
      </c>
      <c r="M10353" t="s">
        <v>43951</v>
      </c>
    </row>
    <row r="10354" spans="1:13">
      <c r="A10354" s="1" t="s">
        <v>12371</v>
      </c>
      <c r="B10354">
        <v>1.6385587272460001E-5</v>
      </c>
      <c r="C10354" s="1">
        <v>4.22179220677822E-5</v>
      </c>
      <c r="D10354">
        <v>0</v>
      </c>
      <c r="E10354">
        <v>0</v>
      </c>
      <c r="F10354">
        <v>0.100558659217877</v>
      </c>
      <c r="G10354">
        <v>0</v>
      </c>
      <c r="H10354">
        <v>1.94174757281553E-2</v>
      </c>
      <c r="I10354">
        <v>1.05263157894737E-2</v>
      </c>
      <c r="J10354" s="1" t="s">
        <v>23229</v>
      </c>
      <c r="K10354" t="s">
        <v>23238</v>
      </c>
      <c r="L10354" t="s">
        <v>43952</v>
      </c>
      <c r="M10354" t="s">
        <v>43953</v>
      </c>
    </row>
    <row r="10355" spans="1:13">
      <c r="A10355" s="1" t="s">
        <v>12372</v>
      </c>
      <c r="B10355">
        <v>1.10746538872958E-6</v>
      </c>
      <c r="C10355" s="1">
        <v>5.77895841581312E-6</v>
      </c>
      <c r="D10355">
        <v>1</v>
      </c>
      <c r="E10355">
        <v>0.98295454545454497</v>
      </c>
      <c r="F10355">
        <v>0.98546511627906996</v>
      </c>
      <c r="G10355">
        <v>0.86956521739130399</v>
      </c>
      <c r="H10355">
        <v>0.98913043478260898</v>
      </c>
      <c r="I10355">
        <v>0.93529411764705905</v>
      </c>
      <c r="J10355" s="1" t="s">
        <v>23229</v>
      </c>
      <c r="K10355" t="s">
        <v>23240</v>
      </c>
      <c r="L10355" t="s">
        <v>43954</v>
      </c>
      <c r="M10355" t="s">
        <v>43955</v>
      </c>
    </row>
    <row r="10356" spans="1:13">
      <c r="A10356" s="1" t="s">
        <v>12373</v>
      </c>
      <c r="B10356">
        <v>4.0154147297032399E-6</v>
      </c>
      <c r="C10356" s="1">
        <v>3.6968013582983301E-6</v>
      </c>
      <c r="D10356">
        <v>0.91935483870967705</v>
      </c>
      <c r="E10356">
        <v>1</v>
      </c>
      <c r="F10356">
        <v>0.92156862745098</v>
      </c>
      <c r="G10356">
        <v>1</v>
      </c>
      <c r="H10356">
        <v>1</v>
      </c>
      <c r="I10356">
        <v>0.93421052631578905</v>
      </c>
      <c r="J10356" s="1">
        <v>1</v>
      </c>
      <c r="K10356" t="s">
        <v>23241</v>
      </c>
      <c r="L10356" t="s">
        <v>43956</v>
      </c>
      <c r="M10356" t="s">
        <v>43957</v>
      </c>
    </row>
    <row r="10357" spans="1:13">
      <c r="A10357" s="1" t="s">
        <v>12374</v>
      </c>
      <c r="B10357">
        <v>1.5875936212063001E-6</v>
      </c>
      <c r="C10357" s="1">
        <v>5.4164849279329498E-5</v>
      </c>
      <c r="D10357">
        <v>0.98387096774193505</v>
      </c>
      <c r="E10357">
        <v>1</v>
      </c>
      <c r="F10357">
        <v>1</v>
      </c>
      <c r="G10357">
        <v>1</v>
      </c>
      <c r="H10357">
        <v>0.82710280373831802</v>
      </c>
      <c r="I10357">
        <v>0.98750000000000004</v>
      </c>
      <c r="J10357" s="1">
        <v>1</v>
      </c>
      <c r="K10357" t="s">
        <v>23237</v>
      </c>
      <c r="L10357" t="s">
        <v>43958</v>
      </c>
      <c r="M10357" t="s">
        <v>43959</v>
      </c>
    </row>
    <row r="10358" spans="1:13">
      <c r="A10358" s="1" t="s">
        <v>12375</v>
      </c>
      <c r="B10358">
        <v>2.0259287639924799E-4</v>
      </c>
      <c r="C10358" s="1">
        <v>1.42577361191798E-4</v>
      </c>
      <c r="D10358">
        <v>0.45</v>
      </c>
      <c r="E10358">
        <v>0.81818181818181801</v>
      </c>
      <c r="F10358">
        <v>0.22018348623853201</v>
      </c>
      <c r="G10358">
        <v>0.78260869565217395</v>
      </c>
      <c r="H10358">
        <v>0.568965517241379</v>
      </c>
      <c r="I10358">
        <v>0.837662337662338</v>
      </c>
      <c r="J10358" s="1">
        <v>1</v>
      </c>
      <c r="K10358" t="s">
        <v>23240</v>
      </c>
      <c r="L10358" t="s">
        <v>43960</v>
      </c>
      <c r="M10358" t="s">
        <v>43961</v>
      </c>
    </row>
    <row r="10359" spans="1:13">
      <c r="A10359" s="1" t="s">
        <v>12376</v>
      </c>
      <c r="B10359">
        <v>7.6545757616317206E-6</v>
      </c>
      <c r="C10359" s="1">
        <v>7.5134988193466296E-7</v>
      </c>
      <c r="D10359">
        <v>0.98275862068965503</v>
      </c>
      <c r="E10359">
        <v>0.94512195121951204</v>
      </c>
      <c r="F10359">
        <v>0.95930232558139505</v>
      </c>
      <c r="G10359">
        <v>1</v>
      </c>
      <c r="H10359">
        <v>0.94915254237288105</v>
      </c>
      <c r="I10359">
        <v>1</v>
      </c>
      <c r="J10359" s="1">
        <v>1</v>
      </c>
      <c r="K10359" t="s">
        <v>23240</v>
      </c>
      <c r="L10359" t="s">
        <v>43962</v>
      </c>
      <c r="M10359" t="s">
        <v>43963</v>
      </c>
    </row>
    <row r="10360" spans="1:13">
      <c r="A10360" s="1" t="s">
        <v>12377</v>
      </c>
      <c r="B10360">
        <v>5.6241476584682E-6</v>
      </c>
      <c r="C10360" s="1">
        <v>2.3865590189956901E-6</v>
      </c>
      <c r="D10360">
        <v>0.116666666666667</v>
      </c>
      <c r="E10360">
        <v>0.27976190476190499</v>
      </c>
      <c r="F10360">
        <v>0.167763157894737</v>
      </c>
      <c r="G10360">
        <v>0</v>
      </c>
      <c r="H10360">
        <v>9.6153846153846194E-3</v>
      </c>
      <c r="I10360">
        <v>0</v>
      </c>
      <c r="J10360" s="1" t="s">
        <v>23229</v>
      </c>
      <c r="K10360" t="s">
        <v>23240</v>
      </c>
      <c r="L10360" t="s">
        <v>43964</v>
      </c>
      <c r="M10360" t="s">
        <v>43965</v>
      </c>
    </row>
    <row r="10361" spans="1:13">
      <c r="A10361" s="1" t="s">
        <v>12378</v>
      </c>
      <c r="B10361">
        <v>2.9662466203521298E-5</v>
      </c>
      <c r="C10361" s="1">
        <v>5.3592710962715103E-6</v>
      </c>
      <c r="D10361">
        <v>1</v>
      </c>
      <c r="E10361">
        <v>0.79885057471264398</v>
      </c>
      <c r="F10361">
        <v>1</v>
      </c>
      <c r="G10361">
        <v>1</v>
      </c>
      <c r="H10361">
        <v>1</v>
      </c>
      <c r="I10361">
        <v>0.96666666666666701</v>
      </c>
      <c r="J10361" s="1" t="s">
        <v>23229</v>
      </c>
      <c r="K10361" t="s">
        <v>23238</v>
      </c>
      <c r="L10361" t="s">
        <v>43966</v>
      </c>
      <c r="M10361" t="s">
        <v>43967</v>
      </c>
    </row>
    <row r="10362" spans="1:13">
      <c r="A10362" s="1" t="s">
        <v>12379</v>
      </c>
      <c r="B10362">
        <v>1.60489519542166E-4</v>
      </c>
      <c r="C10362" s="1">
        <v>3.6152544101148E-6</v>
      </c>
      <c r="D10362">
        <v>0.95161290322580605</v>
      </c>
      <c r="E10362">
        <v>0.60365853658536595</v>
      </c>
      <c r="F10362">
        <v>0.93865030674846595</v>
      </c>
      <c r="G10362">
        <v>1</v>
      </c>
      <c r="H10362">
        <v>0.85526315789473695</v>
      </c>
      <c r="I10362">
        <v>1</v>
      </c>
      <c r="J10362" s="1">
        <v>1</v>
      </c>
      <c r="K10362" t="s">
        <v>23241</v>
      </c>
      <c r="L10362" t="s">
        <v>43968</v>
      </c>
      <c r="M10362" t="s">
        <v>43969</v>
      </c>
    </row>
    <row r="10363" spans="1:13">
      <c r="A10363" s="1" t="s">
        <v>12380</v>
      </c>
      <c r="B10363">
        <v>1.02273410511185E-7</v>
      </c>
      <c r="C10363" s="1">
        <v>1.0847103220538599E-8</v>
      </c>
      <c r="D10363">
        <v>1</v>
      </c>
      <c r="E10363">
        <v>0.86875000000000002</v>
      </c>
      <c r="F10363">
        <v>1</v>
      </c>
      <c r="G10363">
        <v>1</v>
      </c>
      <c r="H10363">
        <v>1</v>
      </c>
      <c r="I10363">
        <v>1</v>
      </c>
      <c r="J10363" s="1">
        <v>1</v>
      </c>
      <c r="K10363" t="s">
        <v>23242</v>
      </c>
      <c r="L10363" t="s">
        <v>43970</v>
      </c>
      <c r="M10363" t="s">
        <v>43971</v>
      </c>
    </row>
    <row r="10364" spans="1:13">
      <c r="A10364" s="1" t="s">
        <v>12381</v>
      </c>
      <c r="B10364">
        <v>8.0076711583396795E-7</v>
      </c>
      <c r="C10364" s="1">
        <v>4.18666584240046E-9</v>
      </c>
      <c r="D10364">
        <v>6.25E-2</v>
      </c>
      <c r="E10364">
        <v>0</v>
      </c>
      <c r="F10364">
        <v>0</v>
      </c>
      <c r="G10364">
        <v>0</v>
      </c>
      <c r="H10364">
        <v>4.9019607843137298E-3</v>
      </c>
      <c r="I10364">
        <v>0</v>
      </c>
      <c r="J10364" s="1">
        <v>0</v>
      </c>
      <c r="K10364" t="s">
        <v>23240</v>
      </c>
      <c r="L10364" t="s">
        <v>43972</v>
      </c>
      <c r="M10364" t="s">
        <v>43973</v>
      </c>
    </row>
    <row r="10365" spans="1:13">
      <c r="A10365" s="1" t="s">
        <v>12382</v>
      </c>
      <c r="B10365">
        <v>7.3710189063922596E-5</v>
      </c>
      <c r="C10365" s="1">
        <v>1.5444103654946401E-4</v>
      </c>
      <c r="D10365">
        <v>0.88709677419354804</v>
      </c>
      <c r="E10365">
        <v>0.99425287356321801</v>
      </c>
      <c r="F10365">
        <v>0.80851063829787195</v>
      </c>
      <c r="G10365">
        <v>0.89</v>
      </c>
      <c r="H10365">
        <v>0.90865384615384603</v>
      </c>
      <c r="I10365">
        <v>0.898876404494382</v>
      </c>
      <c r="J10365" s="1">
        <v>1</v>
      </c>
      <c r="K10365" t="s">
        <v>23238</v>
      </c>
      <c r="L10365" t="s">
        <v>43974</v>
      </c>
      <c r="M10365" t="s">
        <v>43975</v>
      </c>
    </row>
    <row r="10366" spans="1:13">
      <c r="A10366" s="1" t="s">
        <v>12383</v>
      </c>
      <c r="B10366">
        <v>4.8950505264919802E-8</v>
      </c>
      <c r="C10366" s="1">
        <v>5.1287339878604896E-7</v>
      </c>
      <c r="D10366">
        <v>1</v>
      </c>
      <c r="E10366">
        <v>1</v>
      </c>
      <c r="F10366">
        <v>0.99175824175824201</v>
      </c>
      <c r="G10366">
        <v>1</v>
      </c>
      <c r="H10366">
        <v>0.98765432098765404</v>
      </c>
      <c r="I10366">
        <v>1</v>
      </c>
      <c r="J10366" s="1" t="s">
        <v>23229</v>
      </c>
      <c r="K10366" t="s">
        <v>23240</v>
      </c>
      <c r="L10366" t="s">
        <v>43976</v>
      </c>
      <c r="M10366" t="s">
        <v>43977</v>
      </c>
    </row>
    <row r="10367" spans="1:13">
      <c r="A10367" s="1" t="s">
        <v>12384</v>
      </c>
      <c r="B10367">
        <v>2.53773792618771E-5</v>
      </c>
      <c r="C10367" s="1">
        <v>1.2653993620693999E-4</v>
      </c>
      <c r="D10367">
        <v>0.74193548387096797</v>
      </c>
      <c r="E10367">
        <v>0.91566265060241003</v>
      </c>
      <c r="F10367">
        <v>0.87577639751552805</v>
      </c>
      <c r="G10367">
        <v>0.75</v>
      </c>
      <c r="H10367">
        <v>0.329113924050633</v>
      </c>
      <c r="I10367">
        <v>0.83333333333333304</v>
      </c>
      <c r="J10367" s="1" t="s">
        <v>23229</v>
      </c>
      <c r="K10367" t="s">
        <v>23238</v>
      </c>
      <c r="L10367" t="s">
        <v>43978</v>
      </c>
      <c r="M10367" t="s">
        <v>43979</v>
      </c>
    </row>
    <row r="10368" spans="1:13">
      <c r="A10368" s="1" t="s">
        <v>12385</v>
      </c>
      <c r="B10368">
        <v>9.4838741430576608E-6</v>
      </c>
      <c r="C10368" s="1">
        <v>4.3160052091836202E-6</v>
      </c>
      <c r="D10368">
        <v>0</v>
      </c>
      <c r="E10368">
        <v>1.35135135135135E-2</v>
      </c>
      <c r="F10368">
        <v>0</v>
      </c>
      <c r="G10368">
        <v>0.22413793103448301</v>
      </c>
      <c r="H10368">
        <v>0</v>
      </c>
      <c r="I10368">
        <v>0</v>
      </c>
      <c r="J10368" s="1">
        <v>0</v>
      </c>
      <c r="K10368" t="s">
        <v>23239</v>
      </c>
      <c r="L10368" t="s">
        <v>43980</v>
      </c>
      <c r="M10368" t="s">
        <v>43981</v>
      </c>
    </row>
    <row r="10369" spans="1:13">
      <c r="A10369" s="1" t="s">
        <v>12386</v>
      </c>
      <c r="B10369">
        <v>9.91410017967317E-5</v>
      </c>
      <c r="C10369" s="1">
        <v>2.6875336086616398E-4</v>
      </c>
      <c r="D10369">
        <v>0.828125</v>
      </c>
      <c r="E10369">
        <v>0.99450549450549497</v>
      </c>
      <c r="F10369">
        <v>0.57650273224043702</v>
      </c>
      <c r="G10369">
        <v>0.952380952380952</v>
      </c>
      <c r="H10369">
        <v>0.81111111111111101</v>
      </c>
      <c r="I10369">
        <v>0.878571428571429</v>
      </c>
      <c r="J10369" s="1">
        <v>0.95</v>
      </c>
      <c r="K10369" t="s">
        <v>23238</v>
      </c>
      <c r="L10369" t="s">
        <v>43982</v>
      </c>
      <c r="M10369" t="s">
        <v>43983</v>
      </c>
    </row>
    <row r="10370" spans="1:13">
      <c r="A10370" s="1" t="s">
        <v>12387</v>
      </c>
      <c r="B10370">
        <v>4.0664686864057698E-4</v>
      </c>
      <c r="C10370" s="1">
        <v>3.05084838839109E-5</v>
      </c>
      <c r="D10370">
        <v>0.8125</v>
      </c>
      <c r="E10370">
        <v>0.69148936170212805</v>
      </c>
      <c r="F10370">
        <v>0.98453608247422697</v>
      </c>
      <c r="G10370">
        <v>0.99038461538461497</v>
      </c>
      <c r="H10370">
        <v>0.97787610619469001</v>
      </c>
      <c r="I10370">
        <v>0.97478991596638698</v>
      </c>
      <c r="J10370" s="1">
        <v>1</v>
      </c>
      <c r="K10370" t="s">
        <v>23239</v>
      </c>
      <c r="L10370" t="s">
        <v>43984</v>
      </c>
      <c r="M10370" t="s">
        <v>43985</v>
      </c>
    </row>
    <row r="10371" spans="1:13">
      <c r="A10371" s="1" t="s">
        <v>12388</v>
      </c>
      <c r="B10371">
        <v>3.5977043813779703E-5</v>
      </c>
      <c r="C10371" s="1">
        <v>4.8735098516700697E-5</v>
      </c>
      <c r="D10371">
        <v>1</v>
      </c>
      <c r="E10371">
        <v>1</v>
      </c>
      <c r="F10371">
        <v>0.75549450549450503</v>
      </c>
      <c r="G10371">
        <v>1</v>
      </c>
      <c r="H10371">
        <v>0.95454545454545503</v>
      </c>
      <c r="I10371">
        <v>0.99074074074074103</v>
      </c>
      <c r="J10371" s="1">
        <v>1</v>
      </c>
      <c r="K10371" t="s">
        <v>23240</v>
      </c>
      <c r="L10371" t="s">
        <v>43986</v>
      </c>
      <c r="M10371" t="s">
        <v>43987</v>
      </c>
    </row>
    <row r="10372" spans="1:13">
      <c r="A10372" s="1" t="s">
        <v>12389</v>
      </c>
      <c r="B10372">
        <v>9.0908896133597704E-6</v>
      </c>
      <c r="C10372" s="1">
        <v>1.5834719115106001E-9</v>
      </c>
      <c r="D10372">
        <v>3.7037037037037E-2</v>
      </c>
      <c r="E10372">
        <v>0.13125000000000001</v>
      </c>
      <c r="F10372">
        <v>0</v>
      </c>
      <c r="G10372">
        <v>0</v>
      </c>
      <c r="H10372">
        <v>0</v>
      </c>
      <c r="I10372">
        <v>0.03</v>
      </c>
      <c r="J10372" s="1">
        <v>0</v>
      </c>
      <c r="K10372" t="s">
        <v>23238</v>
      </c>
      <c r="L10372" t="s">
        <v>43988</v>
      </c>
      <c r="M10372" t="s">
        <v>43989</v>
      </c>
    </row>
    <row r="10373" spans="1:13">
      <c r="A10373" s="1" t="s">
        <v>12390</v>
      </c>
      <c r="B10373">
        <v>5.5744762795038404E-6</v>
      </c>
      <c r="C10373" s="1">
        <v>2.6785193438066999E-5</v>
      </c>
      <c r="D10373">
        <v>0</v>
      </c>
      <c r="E10373">
        <v>0</v>
      </c>
      <c r="F10373">
        <v>0.170212765957447</v>
      </c>
      <c r="G10373">
        <v>1.35135135135135E-2</v>
      </c>
      <c r="H10373">
        <v>0</v>
      </c>
      <c r="I10373">
        <v>0</v>
      </c>
      <c r="J10373" s="1" t="s">
        <v>23229</v>
      </c>
      <c r="K10373" t="s">
        <v>23241</v>
      </c>
      <c r="L10373" t="s">
        <v>43990</v>
      </c>
      <c r="M10373" t="s">
        <v>43991</v>
      </c>
    </row>
    <row r="10374" spans="1:13">
      <c r="A10374" s="1" t="s">
        <v>12391</v>
      </c>
      <c r="B10374">
        <v>1.02992675279318E-5</v>
      </c>
      <c r="C10374" s="1">
        <v>2.9345772007940698E-6</v>
      </c>
      <c r="D10374">
        <v>0</v>
      </c>
      <c r="E10374">
        <v>5.6179775280898901E-3</v>
      </c>
      <c r="F10374">
        <v>5.8011049723756897E-2</v>
      </c>
      <c r="G10374">
        <v>0</v>
      </c>
      <c r="H10374">
        <v>4.0909090909090902E-2</v>
      </c>
      <c r="I10374">
        <v>4.5045045045045001E-3</v>
      </c>
      <c r="J10374" s="1">
        <v>0</v>
      </c>
      <c r="K10374" t="s">
        <v>23239</v>
      </c>
      <c r="L10374" t="s">
        <v>43992</v>
      </c>
      <c r="M10374" t="s">
        <v>43993</v>
      </c>
    </row>
    <row r="10375" spans="1:13">
      <c r="A10375" s="1" t="s">
        <v>12392</v>
      </c>
      <c r="B10375">
        <v>1.0199740283997901E-4</v>
      </c>
      <c r="C10375" s="1">
        <v>9.6301116080779696E-9</v>
      </c>
      <c r="D10375">
        <v>8.9285714285714302E-2</v>
      </c>
      <c r="E10375">
        <v>0.53191489361702105</v>
      </c>
      <c r="F10375">
        <v>0</v>
      </c>
      <c r="G10375">
        <v>0</v>
      </c>
      <c r="H10375">
        <v>0</v>
      </c>
      <c r="I10375">
        <v>0</v>
      </c>
      <c r="J10375" s="1" t="s">
        <v>23229</v>
      </c>
      <c r="K10375" t="s">
        <v>23240</v>
      </c>
      <c r="L10375" t="s">
        <v>43994</v>
      </c>
      <c r="M10375" t="s">
        <v>43995</v>
      </c>
    </row>
    <row r="10376" spans="1:13">
      <c r="A10376" s="1" t="s">
        <v>12393</v>
      </c>
      <c r="B10376">
        <v>1.08790837263E-7</v>
      </c>
      <c r="C10376" s="1">
        <v>9.8478395803736796E-6</v>
      </c>
      <c r="D10376">
        <v>0.96551724137931005</v>
      </c>
      <c r="E10376">
        <v>0.989247311827957</v>
      </c>
      <c r="F10376">
        <v>0.93979057591623005</v>
      </c>
      <c r="G10376">
        <v>1</v>
      </c>
      <c r="H10376">
        <v>0.99019607843137303</v>
      </c>
      <c r="I10376">
        <v>1</v>
      </c>
      <c r="J10376" s="1">
        <v>1</v>
      </c>
      <c r="K10376" t="s">
        <v>23242</v>
      </c>
      <c r="L10376" t="s">
        <v>43996</v>
      </c>
      <c r="M10376" t="s">
        <v>43997</v>
      </c>
    </row>
    <row r="10377" spans="1:13">
      <c r="A10377" s="1" t="s">
        <v>12394</v>
      </c>
      <c r="B10377">
        <v>6.24680065590788E-5</v>
      </c>
      <c r="C10377" s="1">
        <v>3.1050665395447599E-5</v>
      </c>
      <c r="D10377">
        <v>0.19354838709677399</v>
      </c>
      <c r="E10377">
        <v>0.11413043478260899</v>
      </c>
      <c r="F10377">
        <v>0.36979166666666702</v>
      </c>
      <c r="G10377">
        <v>9.0909090909090898E-2</v>
      </c>
      <c r="H10377">
        <v>0.18811881188118801</v>
      </c>
      <c r="I10377">
        <v>0.4375</v>
      </c>
      <c r="J10377" s="1">
        <v>1</v>
      </c>
      <c r="K10377" t="s">
        <v>23241</v>
      </c>
      <c r="L10377" t="s">
        <v>43998</v>
      </c>
      <c r="M10377" t="s">
        <v>43999</v>
      </c>
    </row>
    <row r="10378" spans="1:13">
      <c r="A10378" s="1" t="s">
        <v>12395</v>
      </c>
      <c r="B10378">
        <v>1.47435653708473E-4</v>
      </c>
      <c r="C10378" s="1">
        <v>3.5546228855821701E-6</v>
      </c>
      <c r="D10378">
        <v>0.29310344827586199</v>
      </c>
      <c r="E10378">
        <v>0.24025974025974001</v>
      </c>
      <c r="F10378">
        <v>0.32786885245901598</v>
      </c>
      <c r="G10378">
        <v>0.75</v>
      </c>
      <c r="H10378">
        <v>0.75</v>
      </c>
      <c r="I10378">
        <v>0.25714285714285701</v>
      </c>
      <c r="J10378" s="1">
        <v>1</v>
      </c>
      <c r="K10378" t="s">
        <v>23239</v>
      </c>
      <c r="L10378" t="s">
        <v>44000</v>
      </c>
      <c r="M10378" t="s">
        <v>44001</v>
      </c>
    </row>
    <row r="10379" spans="1:13">
      <c r="A10379" s="1" t="s">
        <v>12396</v>
      </c>
      <c r="B10379">
        <v>6.19895842452151E-6</v>
      </c>
      <c r="C10379" s="1">
        <v>1.7847955576617299E-5</v>
      </c>
      <c r="D10379">
        <v>7.8125E-2</v>
      </c>
      <c r="E10379">
        <v>0</v>
      </c>
      <c r="F10379">
        <v>5.9895833333333301E-2</v>
      </c>
      <c r="G10379">
        <v>0</v>
      </c>
      <c r="H10379">
        <v>0</v>
      </c>
      <c r="I10379">
        <v>0</v>
      </c>
      <c r="J10379" s="1">
        <v>0</v>
      </c>
      <c r="K10379" t="s">
        <v>23241</v>
      </c>
      <c r="L10379" t="s">
        <v>44002</v>
      </c>
      <c r="M10379" t="s">
        <v>44003</v>
      </c>
    </row>
    <row r="10380" spans="1:13">
      <c r="A10380" s="1" t="s">
        <v>12397</v>
      </c>
      <c r="B10380">
        <v>2.8339732169610401E-4</v>
      </c>
      <c r="C10380" s="1">
        <v>1.22098862870737E-4</v>
      </c>
      <c r="D10380">
        <v>0</v>
      </c>
      <c r="E10380">
        <v>0</v>
      </c>
      <c r="F10380">
        <v>0.75265957446808496</v>
      </c>
      <c r="G10380">
        <v>0.05</v>
      </c>
      <c r="H10380">
        <v>0.69387755102040805</v>
      </c>
      <c r="I10380">
        <v>0.17592592592592601</v>
      </c>
      <c r="J10380" s="1">
        <v>0</v>
      </c>
      <c r="K10380" t="s">
        <v>23242</v>
      </c>
      <c r="L10380" t="s">
        <v>44004</v>
      </c>
      <c r="M10380" t="s">
        <v>44005</v>
      </c>
    </row>
    <row r="10381" spans="1:13">
      <c r="A10381" s="1" t="s">
        <v>12398</v>
      </c>
      <c r="B10381">
        <v>6.3378392707565297E-7</v>
      </c>
      <c r="C10381" s="1">
        <v>5.9187327485526804E-9</v>
      </c>
      <c r="D10381">
        <v>3.7037037037037E-2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s="1">
        <v>7.1428571428571397E-2</v>
      </c>
      <c r="K10381" t="s">
        <v>23238</v>
      </c>
      <c r="L10381" t="s">
        <v>44006</v>
      </c>
      <c r="M10381" t="s">
        <v>44007</v>
      </c>
    </row>
    <row r="10382" spans="1:13">
      <c r="A10382" s="1" t="s">
        <v>12399</v>
      </c>
      <c r="B10382">
        <v>2.9845077138774201E-6</v>
      </c>
      <c r="C10382" s="1">
        <v>7.03778902123904E-6</v>
      </c>
      <c r="D10382">
        <v>1</v>
      </c>
      <c r="E10382">
        <v>1</v>
      </c>
      <c r="F10382">
        <v>0.99731182795698903</v>
      </c>
      <c r="G10382">
        <v>0.89655172413793105</v>
      </c>
      <c r="H10382">
        <v>0.99549549549549599</v>
      </c>
      <c r="I10382">
        <v>0.987179487179487</v>
      </c>
      <c r="J10382" s="1">
        <v>1</v>
      </c>
      <c r="K10382" t="s">
        <v>23241</v>
      </c>
      <c r="L10382" t="s">
        <v>44008</v>
      </c>
      <c r="M10382" t="s">
        <v>44009</v>
      </c>
    </row>
    <row r="10383" spans="1:13">
      <c r="A10383" s="1" t="s">
        <v>12400</v>
      </c>
      <c r="B10383">
        <v>1.35766665280225E-9</v>
      </c>
      <c r="C10383" s="1">
        <v>6.0545323272743204E-8</v>
      </c>
      <c r="D10383">
        <v>0</v>
      </c>
      <c r="E10383">
        <v>5.6818181818181802E-3</v>
      </c>
      <c r="F10383">
        <v>0</v>
      </c>
      <c r="G10383">
        <v>0</v>
      </c>
      <c r="H10383">
        <v>0</v>
      </c>
      <c r="I10383">
        <v>0</v>
      </c>
      <c r="J10383" s="1">
        <v>0.15</v>
      </c>
      <c r="K10383" t="s">
        <v>23242</v>
      </c>
      <c r="L10383" t="s">
        <v>44010</v>
      </c>
      <c r="M10383" t="s">
        <v>44011</v>
      </c>
    </row>
    <row r="10384" spans="1:13">
      <c r="A10384" s="1" t="s">
        <v>12401</v>
      </c>
      <c r="B10384">
        <v>5.0976799177777603E-6</v>
      </c>
      <c r="C10384" s="1">
        <v>2.4014081555047601E-5</v>
      </c>
      <c r="D10384">
        <v>1</v>
      </c>
      <c r="E10384">
        <v>0.98888888888888904</v>
      </c>
      <c r="F10384">
        <v>0.923684210526316</v>
      </c>
      <c r="G10384">
        <v>1</v>
      </c>
      <c r="H10384">
        <v>0.85714285714285698</v>
      </c>
      <c r="I10384">
        <v>0.97619047619047605</v>
      </c>
      <c r="J10384" s="1">
        <v>1</v>
      </c>
      <c r="K10384" t="s">
        <v>23241</v>
      </c>
      <c r="L10384" t="s">
        <v>44012</v>
      </c>
      <c r="M10384" t="s">
        <v>44013</v>
      </c>
    </row>
    <row r="10385" spans="1:13">
      <c r="A10385" s="1" t="s">
        <v>12402</v>
      </c>
      <c r="B10385">
        <v>4.9886168675085398E-7</v>
      </c>
      <c r="C10385" s="1">
        <v>1.55282342068919E-8</v>
      </c>
      <c r="D10385">
        <v>0</v>
      </c>
      <c r="E10385">
        <v>0</v>
      </c>
      <c r="F10385">
        <v>5.1546391752577301E-3</v>
      </c>
      <c r="G10385">
        <v>0</v>
      </c>
      <c r="H10385">
        <v>8.7719298245613996E-3</v>
      </c>
      <c r="I10385">
        <v>2.8225806451612899E-2</v>
      </c>
      <c r="J10385" s="1">
        <v>0.9375</v>
      </c>
      <c r="K10385" t="s">
        <v>23237</v>
      </c>
      <c r="L10385" t="s">
        <v>44014</v>
      </c>
      <c r="M10385" t="s">
        <v>44015</v>
      </c>
    </row>
    <row r="10386" spans="1:13">
      <c r="A10386" s="1" t="s">
        <v>12403</v>
      </c>
      <c r="B10386">
        <v>5.1922447840617803E-7</v>
      </c>
      <c r="C10386" s="1">
        <v>2.22513596945885E-5</v>
      </c>
      <c r="D10386">
        <v>0.90625</v>
      </c>
      <c r="E10386">
        <v>0.99418604651162801</v>
      </c>
      <c r="F10386">
        <v>0.98648648648648696</v>
      </c>
      <c r="G10386">
        <v>0.608108108108108</v>
      </c>
      <c r="H10386">
        <v>0.96703296703296704</v>
      </c>
      <c r="I10386">
        <v>0.86029411764705899</v>
      </c>
      <c r="J10386" s="1">
        <v>1</v>
      </c>
      <c r="K10386" t="s">
        <v>23241</v>
      </c>
      <c r="L10386" t="s">
        <v>44016</v>
      </c>
      <c r="M10386" t="s">
        <v>44017</v>
      </c>
    </row>
    <row r="10387" spans="1:13">
      <c r="A10387" s="1" t="s">
        <v>12404</v>
      </c>
      <c r="B10387">
        <v>0</v>
      </c>
      <c r="C10387" s="1">
        <v>0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 s="1">
        <v>1</v>
      </c>
      <c r="K10387" t="s">
        <v>23239</v>
      </c>
      <c r="L10387" t="s">
        <v>44018</v>
      </c>
      <c r="M10387" t="s">
        <v>44019</v>
      </c>
    </row>
    <row r="10388" spans="1:13">
      <c r="A10388" s="1" t="s">
        <v>12405</v>
      </c>
      <c r="B10388">
        <v>3.0474483915404899E-5</v>
      </c>
      <c r="C10388" s="1">
        <v>1.8803189448471301E-4</v>
      </c>
      <c r="D10388">
        <v>0.140625</v>
      </c>
      <c r="E10388">
        <v>0.33854166666666702</v>
      </c>
      <c r="F10388">
        <v>0.37823834196891198</v>
      </c>
      <c r="G10388">
        <v>9.6491228070175405E-2</v>
      </c>
      <c r="H10388">
        <v>0.11607142857142901</v>
      </c>
      <c r="I10388">
        <v>0.18442622950819701</v>
      </c>
      <c r="J10388" s="1" t="s">
        <v>23229</v>
      </c>
      <c r="K10388" t="s">
        <v>23239</v>
      </c>
      <c r="L10388" t="s">
        <v>44020</v>
      </c>
      <c r="M10388" t="s">
        <v>44021</v>
      </c>
    </row>
    <row r="10389" spans="1:13">
      <c r="A10389" s="1" t="s">
        <v>12406</v>
      </c>
      <c r="B10389">
        <v>4.0058892714609297E-6</v>
      </c>
      <c r="C10389" s="1">
        <v>1.3462225204898E-5</v>
      </c>
      <c r="D10389">
        <v>0</v>
      </c>
      <c r="E10389">
        <v>0</v>
      </c>
      <c r="F10389">
        <v>2.8571428571428602E-3</v>
      </c>
      <c r="G10389">
        <v>0.20689655172413801</v>
      </c>
      <c r="H10389">
        <v>0</v>
      </c>
      <c r="I10389">
        <v>0.14444444444444399</v>
      </c>
      <c r="J10389" s="1" t="s">
        <v>23229</v>
      </c>
      <c r="K10389" t="s">
        <v>23241</v>
      </c>
      <c r="L10389" t="s">
        <v>44022</v>
      </c>
      <c r="M10389" t="s">
        <v>44023</v>
      </c>
    </row>
    <row r="10390" spans="1:13">
      <c r="A10390" s="1" t="s">
        <v>12407</v>
      </c>
      <c r="B10390">
        <v>2.1301848594946299E-7</v>
      </c>
      <c r="C10390" s="1">
        <v>7.6989928738073304E-7</v>
      </c>
      <c r="D10390">
        <v>1</v>
      </c>
      <c r="E10390">
        <v>0.984375</v>
      </c>
      <c r="F10390">
        <v>0.97938144329896903</v>
      </c>
      <c r="G10390">
        <v>0.98214285714285698</v>
      </c>
      <c r="H10390">
        <v>1</v>
      </c>
      <c r="I10390">
        <v>0.99590163934426201</v>
      </c>
      <c r="J10390" s="1">
        <v>1</v>
      </c>
      <c r="K10390" t="s">
        <v>23240</v>
      </c>
      <c r="L10390" t="s">
        <v>44024</v>
      </c>
      <c r="M10390" t="s">
        <v>44025</v>
      </c>
    </row>
    <row r="10391" spans="1:13">
      <c r="A10391" s="1" t="s">
        <v>12408</v>
      </c>
      <c r="B10391">
        <v>3.3913404163239599E-4</v>
      </c>
      <c r="C10391" s="1">
        <v>4.4019643256971201E-5</v>
      </c>
      <c r="D10391">
        <v>0.85483870967741904</v>
      </c>
      <c r="E10391">
        <v>0.87209302325581395</v>
      </c>
      <c r="F10391">
        <v>0.50581395348837199</v>
      </c>
      <c r="G10391">
        <v>0.57142857142857095</v>
      </c>
      <c r="H10391">
        <v>0.62195121951219501</v>
      </c>
      <c r="I10391">
        <v>0.35</v>
      </c>
      <c r="J10391" s="1">
        <v>0.9</v>
      </c>
      <c r="K10391" t="s">
        <v>23238</v>
      </c>
      <c r="L10391" t="s">
        <v>44026</v>
      </c>
      <c r="M10391" t="s">
        <v>44027</v>
      </c>
    </row>
    <row r="10392" spans="1:13">
      <c r="A10392" s="1" t="s">
        <v>12409</v>
      </c>
      <c r="B10392">
        <v>3.3837429137989997E-7</v>
      </c>
      <c r="C10392" s="1">
        <v>3.3297145292306201E-6</v>
      </c>
      <c r="D10392">
        <v>1</v>
      </c>
      <c r="E10392">
        <v>0.99479166666666696</v>
      </c>
      <c r="F10392">
        <v>0.979487179487179</v>
      </c>
      <c r="G10392">
        <v>0.81034482758620696</v>
      </c>
      <c r="H10392">
        <v>0.98245614035087703</v>
      </c>
      <c r="I10392">
        <v>0.95901639344262302</v>
      </c>
      <c r="J10392" s="1">
        <v>1</v>
      </c>
      <c r="K10392" t="s">
        <v>23240</v>
      </c>
      <c r="L10392" t="s">
        <v>44028</v>
      </c>
      <c r="M10392" t="s">
        <v>44029</v>
      </c>
    </row>
    <row r="10393" spans="1:13">
      <c r="A10393" s="1" t="s">
        <v>12410</v>
      </c>
      <c r="B10393">
        <v>1.49907847965924E-7</v>
      </c>
      <c r="C10393" s="1">
        <v>9.4217301714998606E-6</v>
      </c>
      <c r="D10393">
        <v>0</v>
      </c>
      <c r="E10393">
        <v>0</v>
      </c>
      <c r="F10393">
        <v>4.2307692307692303E-2</v>
      </c>
      <c r="G10393">
        <v>0</v>
      </c>
      <c r="H10393">
        <v>1.58730158730159E-2</v>
      </c>
      <c r="I10393">
        <v>0</v>
      </c>
      <c r="J10393" s="1" t="s">
        <v>23229</v>
      </c>
      <c r="K10393" t="s">
        <v>23241</v>
      </c>
      <c r="L10393" t="s">
        <v>44030</v>
      </c>
      <c r="M10393" t="s">
        <v>44031</v>
      </c>
    </row>
    <row r="10394" spans="1:13">
      <c r="A10394" s="1" t="s">
        <v>12411</v>
      </c>
      <c r="B10394">
        <v>1.63516360760624E-7</v>
      </c>
      <c r="C10394" s="1">
        <v>5.5214407508733998E-8</v>
      </c>
      <c r="D10394">
        <v>0</v>
      </c>
      <c r="E10394">
        <v>0</v>
      </c>
      <c r="F10394">
        <v>0</v>
      </c>
      <c r="G10394">
        <v>0.118181818181818</v>
      </c>
      <c r="H10394">
        <v>0</v>
      </c>
      <c r="I10394">
        <v>4.8543689320388302E-3</v>
      </c>
      <c r="J10394" s="1">
        <v>0</v>
      </c>
      <c r="K10394" t="s">
        <v>23241</v>
      </c>
      <c r="L10394" t="s">
        <v>44032</v>
      </c>
      <c r="M10394" t="s">
        <v>44033</v>
      </c>
    </row>
    <row r="10395" spans="1:13">
      <c r="A10395" s="1" t="s">
        <v>12412</v>
      </c>
      <c r="B10395">
        <v>7.8214929743186408E-6</v>
      </c>
      <c r="C10395" s="1">
        <v>7.3576789413492196E-8</v>
      </c>
      <c r="D10395">
        <v>1</v>
      </c>
      <c r="E10395">
        <v>1</v>
      </c>
      <c r="F10395">
        <v>0.95703125</v>
      </c>
      <c r="G10395">
        <v>1</v>
      </c>
      <c r="H10395">
        <v>0.98076923076923095</v>
      </c>
      <c r="I10395">
        <v>1</v>
      </c>
      <c r="J10395" s="1" t="s">
        <v>23229</v>
      </c>
      <c r="K10395" t="s">
        <v>23241</v>
      </c>
      <c r="L10395" t="s">
        <v>44034</v>
      </c>
      <c r="M10395" t="s">
        <v>44035</v>
      </c>
    </row>
    <row r="10396" spans="1:13">
      <c r="A10396" s="1" t="s">
        <v>12413</v>
      </c>
      <c r="B10396">
        <v>4.8881155917966397E-6</v>
      </c>
      <c r="C10396" s="1">
        <v>2.49327978548679E-6</v>
      </c>
      <c r="D10396">
        <v>0</v>
      </c>
      <c r="E10396">
        <v>0</v>
      </c>
      <c r="F10396">
        <v>0.15123456790123499</v>
      </c>
      <c r="G10396">
        <v>0</v>
      </c>
      <c r="H10396">
        <v>4.8780487804878099E-2</v>
      </c>
      <c r="I10396">
        <v>0</v>
      </c>
      <c r="J10396" s="1">
        <v>0</v>
      </c>
      <c r="K10396" t="s">
        <v>23239</v>
      </c>
      <c r="L10396" t="s">
        <v>44036</v>
      </c>
      <c r="M10396" t="s">
        <v>44037</v>
      </c>
    </row>
    <row r="10397" spans="1:13">
      <c r="A10397" s="1" t="s">
        <v>12414</v>
      </c>
      <c r="B10397">
        <v>2.3130136884562601E-5</v>
      </c>
      <c r="C10397" s="1">
        <v>3.2169441929366502E-8</v>
      </c>
      <c r="D10397">
        <v>0.65789473684210498</v>
      </c>
      <c r="E10397">
        <v>0.82499999999999996</v>
      </c>
      <c r="F10397">
        <v>0.13247863247863201</v>
      </c>
      <c r="G10397">
        <v>6.5217391304347797E-2</v>
      </c>
      <c r="H10397">
        <v>0.12931034482758599</v>
      </c>
      <c r="I10397">
        <v>0.2</v>
      </c>
      <c r="J10397" s="1">
        <v>0</v>
      </c>
      <c r="K10397" t="s">
        <v>23242</v>
      </c>
      <c r="L10397" t="s">
        <v>44038</v>
      </c>
      <c r="M10397" t="s">
        <v>44039</v>
      </c>
    </row>
    <row r="10398" spans="1:13">
      <c r="A10398" s="1" t="s">
        <v>12415</v>
      </c>
      <c r="B10398">
        <v>1.96192281415683E-4</v>
      </c>
      <c r="C10398" s="1">
        <v>4.0987303205666803E-4</v>
      </c>
      <c r="D10398">
        <v>0.36111111111111099</v>
      </c>
      <c r="E10398">
        <v>0</v>
      </c>
      <c r="F10398">
        <v>0.17460317460317501</v>
      </c>
      <c r="G10398">
        <v>0.93333333333333302</v>
      </c>
      <c r="H10398">
        <v>0.60256410256410298</v>
      </c>
      <c r="I10398">
        <v>0.88095238095238104</v>
      </c>
      <c r="J10398" s="1" t="s">
        <v>23229</v>
      </c>
      <c r="K10398" t="s">
        <v>23239</v>
      </c>
      <c r="L10398" t="s">
        <v>44040</v>
      </c>
      <c r="M10398" t="s">
        <v>44041</v>
      </c>
    </row>
    <row r="10399" spans="1:13">
      <c r="A10399" s="1" t="s">
        <v>12416</v>
      </c>
      <c r="B10399">
        <v>1.0522924141333099E-6</v>
      </c>
      <c r="C10399" s="1">
        <v>5.4791071754746699E-8</v>
      </c>
      <c r="D10399">
        <v>1</v>
      </c>
      <c r="E10399">
        <v>0.97916666666666696</v>
      </c>
      <c r="F10399">
        <v>0.96666666666666701</v>
      </c>
      <c r="G10399">
        <v>0.99137931034482796</v>
      </c>
      <c r="H10399">
        <v>0.98245614035087703</v>
      </c>
      <c r="I10399">
        <v>0.967741935483871</v>
      </c>
      <c r="J10399" s="1">
        <v>9.0909090909090898E-2</v>
      </c>
      <c r="K10399" t="s">
        <v>23240</v>
      </c>
      <c r="L10399" t="s">
        <v>44042</v>
      </c>
      <c r="M10399" t="s">
        <v>44043</v>
      </c>
    </row>
    <row r="10400" spans="1:13">
      <c r="A10400" s="1" t="s">
        <v>12417</v>
      </c>
      <c r="B10400">
        <v>0</v>
      </c>
      <c r="C10400" s="1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s="1">
        <v>0.71428571428571397</v>
      </c>
      <c r="K10400" t="s">
        <v>23241</v>
      </c>
      <c r="L10400" t="s">
        <v>44044</v>
      </c>
      <c r="M10400" t="s">
        <v>44045</v>
      </c>
    </row>
    <row r="10401" spans="1:13">
      <c r="A10401" s="1" t="s">
        <v>12418</v>
      </c>
      <c r="B10401">
        <v>7.0893578752813605E-5</v>
      </c>
      <c r="C10401" s="1">
        <v>7.75887258690964E-5</v>
      </c>
      <c r="D10401">
        <v>0.39655172413793099</v>
      </c>
      <c r="E10401">
        <v>0.29870129870129902</v>
      </c>
      <c r="F10401">
        <v>0.59239130434782605</v>
      </c>
      <c r="G10401">
        <v>1.6129032258064498E-2</v>
      </c>
      <c r="H10401">
        <v>0.61445783132530096</v>
      </c>
      <c r="I10401">
        <v>0.43877551020408201</v>
      </c>
      <c r="J10401" s="1">
        <v>1</v>
      </c>
      <c r="K10401" t="s">
        <v>23239</v>
      </c>
      <c r="L10401" t="s">
        <v>44046</v>
      </c>
      <c r="M10401" t="s">
        <v>44047</v>
      </c>
    </row>
    <row r="10402" spans="1:13">
      <c r="A10402" s="1" t="s">
        <v>12419</v>
      </c>
      <c r="B10402">
        <v>1.35910885187439E-5</v>
      </c>
      <c r="C10402" s="1">
        <v>4.4177917014856703E-5</v>
      </c>
      <c r="D10402">
        <v>0.25862068965517199</v>
      </c>
      <c r="E10402">
        <v>0.13541666666666699</v>
      </c>
      <c r="F10402">
        <v>4.8717948717948698E-2</v>
      </c>
      <c r="G10402">
        <v>7.7586206896551699E-2</v>
      </c>
      <c r="H10402">
        <v>4.3859649122807001E-2</v>
      </c>
      <c r="I10402">
        <v>0.29674796747967502</v>
      </c>
      <c r="J10402" s="1">
        <v>0</v>
      </c>
      <c r="K10402" t="s">
        <v>23238</v>
      </c>
      <c r="L10402" t="s">
        <v>44048</v>
      </c>
      <c r="M10402" t="s">
        <v>44049</v>
      </c>
    </row>
    <row r="10403" spans="1:13">
      <c r="A10403" s="1" t="s">
        <v>12420</v>
      </c>
      <c r="B10403">
        <v>4.6931414700430198E-6</v>
      </c>
      <c r="C10403" s="1">
        <v>1.19570128533161E-6</v>
      </c>
      <c r="D10403">
        <v>0</v>
      </c>
      <c r="E10403">
        <v>0</v>
      </c>
      <c r="F10403">
        <v>6.25E-2</v>
      </c>
      <c r="G10403">
        <v>0</v>
      </c>
      <c r="H10403">
        <v>1.1764705882352899E-2</v>
      </c>
      <c r="I10403">
        <v>0</v>
      </c>
      <c r="J10403" s="1">
        <v>0</v>
      </c>
      <c r="K10403" t="s">
        <v>23240</v>
      </c>
      <c r="L10403" t="s">
        <v>44050</v>
      </c>
      <c r="M10403" t="s">
        <v>44051</v>
      </c>
    </row>
    <row r="10404" spans="1:13">
      <c r="A10404" s="1" t="s">
        <v>12421</v>
      </c>
      <c r="B10404">
        <v>1.38328723045247E-5</v>
      </c>
      <c r="C10404" s="1">
        <v>6.1789673770633597E-7</v>
      </c>
      <c r="D10404">
        <v>5.7692307692307702E-2</v>
      </c>
      <c r="E10404">
        <v>0.11046511627907001</v>
      </c>
      <c r="F10404">
        <v>1.2345679012345699E-2</v>
      </c>
      <c r="G10404">
        <v>0</v>
      </c>
      <c r="H10404">
        <v>1.9480519480519501E-2</v>
      </c>
      <c r="I10404">
        <v>0.191176470588235</v>
      </c>
      <c r="J10404" s="1" t="s">
        <v>23229</v>
      </c>
      <c r="K10404" t="s">
        <v>23237</v>
      </c>
      <c r="L10404" t="s">
        <v>44052</v>
      </c>
      <c r="M10404" t="s">
        <v>44053</v>
      </c>
    </row>
    <row r="10405" spans="1:13">
      <c r="A10405" s="1" t="s">
        <v>12422</v>
      </c>
      <c r="B10405">
        <v>8.1245438763409301E-6</v>
      </c>
      <c r="C10405" s="1">
        <v>3.0844938956952702E-5</v>
      </c>
      <c r="D10405">
        <v>1</v>
      </c>
      <c r="E10405">
        <v>0.86231884057970998</v>
      </c>
      <c r="F10405">
        <v>1</v>
      </c>
      <c r="G10405">
        <v>0.5</v>
      </c>
      <c r="H10405">
        <v>0.94</v>
      </c>
      <c r="I10405">
        <v>0.54347826086956497</v>
      </c>
      <c r="J10405" s="1">
        <v>1</v>
      </c>
      <c r="K10405" t="s">
        <v>23241</v>
      </c>
      <c r="L10405" t="s">
        <v>44054</v>
      </c>
      <c r="M10405" t="s">
        <v>44055</v>
      </c>
    </row>
    <row r="10406" spans="1:13">
      <c r="A10406" s="1" t="s">
        <v>12423</v>
      </c>
      <c r="B10406">
        <v>4.7327498093172496E-6</v>
      </c>
      <c r="C10406" s="1">
        <v>1.0880858517965401E-6</v>
      </c>
      <c r="D10406">
        <v>6.8965517241379296E-2</v>
      </c>
      <c r="E10406">
        <v>0</v>
      </c>
      <c r="F10406">
        <v>1.6E-2</v>
      </c>
      <c r="G10406">
        <v>0.46153846153846201</v>
      </c>
      <c r="H10406">
        <v>7.1428571428571397E-2</v>
      </c>
      <c r="I10406">
        <v>0.241666666666667</v>
      </c>
      <c r="J10406" s="1">
        <v>0</v>
      </c>
      <c r="K10406" t="s">
        <v>23238</v>
      </c>
      <c r="L10406" t="s">
        <v>44056</v>
      </c>
      <c r="M10406" t="s">
        <v>44057</v>
      </c>
    </row>
    <row r="10407" spans="1:13">
      <c r="A10407" s="1" t="s">
        <v>12424</v>
      </c>
      <c r="B10407">
        <v>1.6267488028534E-7</v>
      </c>
      <c r="C10407" s="1">
        <v>8.1348328792128602E-6</v>
      </c>
      <c r="D10407">
        <v>0.20689655172413801</v>
      </c>
      <c r="E10407">
        <v>8.3333333333333297E-3</v>
      </c>
      <c r="F10407">
        <v>0.15086206896551699</v>
      </c>
      <c r="G10407">
        <v>0</v>
      </c>
      <c r="H10407">
        <v>0.30555555555555602</v>
      </c>
      <c r="I10407">
        <v>0.19512195121951201</v>
      </c>
      <c r="J10407" s="1">
        <v>0.05</v>
      </c>
      <c r="K10407" t="s">
        <v>23242</v>
      </c>
      <c r="L10407" t="s">
        <v>44058</v>
      </c>
      <c r="M10407" t="s">
        <v>44059</v>
      </c>
    </row>
    <row r="10408" spans="1:13">
      <c r="A10408" s="1" t="s">
        <v>12425</v>
      </c>
      <c r="B10408">
        <v>4.7013858863920199E-4</v>
      </c>
      <c r="C10408" s="1">
        <v>2.24205803429064E-6</v>
      </c>
      <c r="D10408">
        <v>1.5625E-2</v>
      </c>
      <c r="E10408">
        <v>0.26344086021505397</v>
      </c>
      <c r="F10408">
        <v>2.6595744680851098E-3</v>
      </c>
      <c r="G10408">
        <v>0</v>
      </c>
      <c r="H10408">
        <v>4.8076923076923097E-3</v>
      </c>
      <c r="I10408">
        <v>1.9230769230769201E-2</v>
      </c>
      <c r="J10408" s="1">
        <v>0</v>
      </c>
      <c r="K10408" t="s">
        <v>23240</v>
      </c>
      <c r="L10408" t="s">
        <v>44060</v>
      </c>
      <c r="M10408" t="s">
        <v>44061</v>
      </c>
    </row>
    <row r="10409" spans="1:13">
      <c r="A10409" s="1" t="s">
        <v>12426</v>
      </c>
      <c r="B10409">
        <v>2.0075234626015201E-6</v>
      </c>
      <c r="C10409" s="1">
        <v>3.4745351049878698E-7</v>
      </c>
      <c r="D10409">
        <v>0</v>
      </c>
      <c r="E10409">
        <v>5.6962025316455701E-2</v>
      </c>
      <c r="F10409">
        <v>0</v>
      </c>
      <c r="G10409">
        <v>0</v>
      </c>
      <c r="H10409">
        <v>0</v>
      </c>
      <c r="I10409">
        <v>1.72413793103448E-2</v>
      </c>
      <c r="J10409" s="1">
        <v>0</v>
      </c>
      <c r="K10409" t="s">
        <v>23238</v>
      </c>
      <c r="L10409" t="s">
        <v>44062</v>
      </c>
      <c r="M10409" t="s">
        <v>44063</v>
      </c>
    </row>
    <row r="10410" spans="1:13">
      <c r="A10410" s="1" t="s">
        <v>12427</v>
      </c>
      <c r="B10410">
        <v>4.2739944395068704E-6</v>
      </c>
      <c r="C10410" s="1">
        <v>1.3437571593454999E-7</v>
      </c>
      <c r="D10410">
        <v>0.14285714285714299</v>
      </c>
      <c r="E10410">
        <v>0.18918918918918901</v>
      </c>
      <c r="F10410">
        <v>4.2105263157894701E-2</v>
      </c>
      <c r="G10410">
        <v>4.6875E-2</v>
      </c>
      <c r="H10410">
        <v>0</v>
      </c>
      <c r="I10410">
        <v>3.3333333333333298E-2</v>
      </c>
      <c r="J10410" s="1" t="s">
        <v>23229</v>
      </c>
      <c r="K10410" t="s">
        <v>23237</v>
      </c>
      <c r="L10410" t="s">
        <v>44064</v>
      </c>
      <c r="M10410" t="s">
        <v>44065</v>
      </c>
    </row>
    <row r="10411" spans="1:13">
      <c r="A10411" s="1" t="s">
        <v>12428</v>
      </c>
      <c r="B10411">
        <v>5.4728657730192897E-7</v>
      </c>
      <c r="C10411" s="1">
        <v>2.17682475227421E-6</v>
      </c>
      <c r="D10411">
        <v>1</v>
      </c>
      <c r="E10411">
        <v>0.62209302325581395</v>
      </c>
      <c r="F10411">
        <v>1</v>
      </c>
      <c r="G10411">
        <v>1</v>
      </c>
      <c r="H10411">
        <v>1</v>
      </c>
      <c r="I10411">
        <v>0.95833333333333304</v>
      </c>
      <c r="J10411" s="1">
        <v>1</v>
      </c>
      <c r="K10411" t="s">
        <v>23241</v>
      </c>
      <c r="L10411" t="s">
        <v>44066</v>
      </c>
      <c r="M10411" t="s">
        <v>44067</v>
      </c>
    </row>
    <row r="10412" spans="1:13">
      <c r="A10412" s="1" t="s">
        <v>12429</v>
      </c>
      <c r="B10412">
        <v>9.1182945956969598E-5</v>
      </c>
      <c r="C10412" s="1">
        <v>4.4308035082193203E-5</v>
      </c>
      <c r="D10412">
        <v>0</v>
      </c>
      <c r="E10412">
        <v>1.88679245283019E-2</v>
      </c>
      <c r="F10412">
        <v>0</v>
      </c>
      <c r="G10412">
        <v>0.75</v>
      </c>
      <c r="H10412">
        <v>1.5957446808510599E-2</v>
      </c>
      <c r="I10412">
        <v>0.45394736842105299</v>
      </c>
      <c r="J10412" s="1" t="s">
        <v>23229</v>
      </c>
      <c r="K10412" t="s">
        <v>23241</v>
      </c>
      <c r="L10412" t="s">
        <v>44068</v>
      </c>
      <c r="M10412" t="s">
        <v>44069</v>
      </c>
    </row>
    <row r="10413" spans="1:13">
      <c r="A10413" s="1" t="s">
        <v>12430</v>
      </c>
      <c r="B10413">
        <v>1.6617605871381301E-5</v>
      </c>
      <c r="C10413" s="1">
        <v>6.2212785599040297E-6</v>
      </c>
      <c r="D10413">
        <v>0.3</v>
      </c>
      <c r="E10413">
        <v>0.3</v>
      </c>
      <c r="F10413">
        <v>0.88721804511278202</v>
      </c>
      <c r="G10413">
        <v>0.57692307692307698</v>
      </c>
      <c r="H10413">
        <v>0.886075949367089</v>
      </c>
      <c r="I10413">
        <v>0.66666666666666696</v>
      </c>
      <c r="J10413" s="1">
        <v>0</v>
      </c>
      <c r="K10413" t="s">
        <v>23239</v>
      </c>
      <c r="L10413" t="s">
        <v>44070</v>
      </c>
      <c r="M10413" t="s">
        <v>44071</v>
      </c>
    </row>
    <row r="10414" spans="1:13">
      <c r="A10414" s="1" t="s">
        <v>12431</v>
      </c>
      <c r="B10414">
        <v>5.5691367924810701E-5</v>
      </c>
      <c r="C10414" s="1">
        <v>3.4944152297962999E-6</v>
      </c>
      <c r="D10414">
        <v>0.109375</v>
      </c>
      <c r="E10414">
        <v>0.28125</v>
      </c>
      <c r="F10414">
        <v>7.5268817204301106E-2</v>
      </c>
      <c r="G10414">
        <v>0</v>
      </c>
      <c r="H10414">
        <v>5.1401869158878503E-2</v>
      </c>
      <c r="I10414">
        <v>5.6000000000000001E-2</v>
      </c>
      <c r="J10414" s="1">
        <v>0</v>
      </c>
      <c r="K10414" t="s">
        <v>23237</v>
      </c>
      <c r="L10414" t="s">
        <v>44072</v>
      </c>
      <c r="M10414" t="s">
        <v>44073</v>
      </c>
    </row>
    <row r="10415" spans="1:13">
      <c r="A10415" s="1" t="s">
        <v>12432</v>
      </c>
      <c r="B10415">
        <v>3.4664126533552E-5</v>
      </c>
      <c r="C10415" s="1">
        <v>1.39667262054561E-3</v>
      </c>
      <c r="D10415">
        <v>0.359375</v>
      </c>
      <c r="E10415">
        <v>0.64210526315789496</v>
      </c>
      <c r="F10415">
        <v>0.65897435897435896</v>
      </c>
      <c r="G10415">
        <v>5.1724137931034503E-2</v>
      </c>
      <c r="H10415">
        <v>0.51818181818181797</v>
      </c>
      <c r="I10415">
        <v>3.6885245901639302E-2</v>
      </c>
      <c r="J10415" s="1">
        <v>4.5454545454545497E-2</v>
      </c>
      <c r="K10415" t="s">
        <v>23242</v>
      </c>
      <c r="L10415" t="s">
        <v>44074</v>
      </c>
      <c r="M10415" t="s">
        <v>44075</v>
      </c>
    </row>
    <row r="10416" spans="1:13">
      <c r="A10416" s="1" t="s">
        <v>12433</v>
      </c>
      <c r="B10416">
        <v>3.2747154104935298E-5</v>
      </c>
      <c r="C10416" s="1">
        <v>1.41455075901836E-7</v>
      </c>
      <c r="D10416">
        <v>1</v>
      </c>
      <c r="E10416">
        <v>0.85802469135802495</v>
      </c>
      <c r="F10416">
        <v>1</v>
      </c>
      <c r="G10416">
        <v>1</v>
      </c>
      <c r="H10416">
        <v>1</v>
      </c>
      <c r="I10416">
        <v>0.99038461538461497</v>
      </c>
      <c r="J10416" s="1" t="s">
        <v>23229</v>
      </c>
      <c r="K10416" t="s">
        <v>23237</v>
      </c>
      <c r="L10416" t="s">
        <v>44076</v>
      </c>
      <c r="M10416" t="s">
        <v>44077</v>
      </c>
    </row>
    <row r="10417" spans="1:13">
      <c r="A10417" s="1" t="s">
        <v>12434</v>
      </c>
      <c r="B10417">
        <v>8.5911784418019394E-8</v>
      </c>
      <c r="C10417" s="1">
        <v>1.45366526331723E-6</v>
      </c>
      <c r="D10417">
        <v>0.97619047619047605</v>
      </c>
      <c r="E10417">
        <v>1</v>
      </c>
      <c r="F10417">
        <v>1</v>
      </c>
      <c r="G10417">
        <v>1</v>
      </c>
      <c r="H10417">
        <v>0.987179487179487</v>
      </c>
      <c r="I10417">
        <v>0.96551724137931005</v>
      </c>
      <c r="J10417" s="1" t="s">
        <v>23229</v>
      </c>
      <c r="K10417" t="s">
        <v>23238</v>
      </c>
      <c r="L10417" t="s">
        <v>44078</v>
      </c>
      <c r="M10417" t="s">
        <v>44079</v>
      </c>
    </row>
    <row r="10418" spans="1:13">
      <c r="A10418" s="1" t="s">
        <v>12435</v>
      </c>
      <c r="B10418">
        <v>4.9387018517617002E-6</v>
      </c>
      <c r="C10418" s="1">
        <v>3.3238822488680098E-5</v>
      </c>
      <c r="D10418">
        <v>0.87096774193548399</v>
      </c>
      <c r="E10418">
        <v>0.879746835443038</v>
      </c>
      <c r="F10418">
        <v>0.80163043478260898</v>
      </c>
      <c r="G10418">
        <v>0.99090909090909096</v>
      </c>
      <c r="H10418">
        <v>0.79166666666666696</v>
      </c>
      <c r="I10418">
        <v>0.92574257425742601</v>
      </c>
      <c r="J10418" s="1">
        <v>1</v>
      </c>
      <c r="K10418" t="s">
        <v>23240</v>
      </c>
      <c r="L10418" t="s">
        <v>44080</v>
      </c>
      <c r="M10418" t="s">
        <v>44081</v>
      </c>
    </row>
    <row r="10419" spans="1:13">
      <c r="A10419" s="1" t="s">
        <v>12436</v>
      </c>
      <c r="B10419">
        <v>3.1040239301798802E-6</v>
      </c>
      <c r="C10419" s="1">
        <v>5.03754498828028E-9</v>
      </c>
      <c r="D10419">
        <v>3.2258064516128997E-2</v>
      </c>
      <c r="E10419">
        <v>5.6818181818181802E-3</v>
      </c>
      <c r="F10419">
        <v>0.30597014925373101</v>
      </c>
      <c r="G10419">
        <v>3.4482758620689703E-2</v>
      </c>
      <c r="H10419">
        <v>0.420353982300885</v>
      </c>
      <c r="I10419">
        <v>6.6115702479338803E-2</v>
      </c>
      <c r="J10419" s="1">
        <v>0.5</v>
      </c>
      <c r="K10419" t="s">
        <v>23239</v>
      </c>
      <c r="L10419" t="s">
        <v>44082</v>
      </c>
      <c r="M10419" t="s">
        <v>44083</v>
      </c>
    </row>
    <row r="10420" spans="1:13">
      <c r="A10420" s="1" t="s">
        <v>12437</v>
      </c>
      <c r="B10420">
        <v>4.6915637598830601E-7</v>
      </c>
      <c r="C10420" s="1">
        <v>5.3155825638686695E-7</v>
      </c>
      <c r="D10420">
        <v>1</v>
      </c>
      <c r="E10420">
        <v>0.99479166666666696</v>
      </c>
      <c r="F10420">
        <v>1</v>
      </c>
      <c r="G10420">
        <v>1</v>
      </c>
      <c r="H10420">
        <v>0.97727272727272696</v>
      </c>
      <c r="I10420">
        <v>1</v>
      </c>
      <c r="J10420" s="1">
        <v>1</v>
      </c>
      <c r="K10420" t="s">
        <v>23238</v>
      </c>
      <c r="L10420" t="s">
        <v>44084</v>
      </c>
      <c r="M10420" t="s">
        <v>44085</v>
      </c>
    </row>
    <row r="10421" spans="1:13">
      <c r="A10421" s="1" t="s">
        <v>12438</v>
      </c>
      <c r="B10421">
        <v>3.1028210372170098E-5</v>
      </c>
      <c r="C10421" s="1">
        <v>4.4287615592679198E-6</v>
      </c>
      <c r="D10421">
        <v>0</v>
      </c>
      <c r="E10421">
        <v>0</v>
      </c>
      <c r="F10421">
        <v>0.24820143884892101</v>
      </c>
      <c r="G10421">
        <v>0</v>
      </c>
      <c r="H10421">
        <v>0.19852941176470601</v>
      </c>
      <c r="I10421">
        <v>9.0909090909090898E-2</v>
      </c>
      <c r="J10421" s="1" t="s">
        <v>23229</v>
      </c>
      <c r="K10421" t="s">
        <v>23239</v>
      </c>
      <c r="L10421" t="s">
        <v>44086</v>
      </c>
      <c r="M10421" t="s">
        <v>44087</v>
      </c>
    </row>
    <row r="10422" spans="1:13">
      <c r="A10422" s="1" t="s">
        <v>12439</v>
      </c>
      <c r="B10422">
        <v>2.11835408278283E-7</v>
      </c>
      <c r="C10422" s="1">
        <v>6.2620135873805701E-8</v>
      </c>
      <c r="D10422">
        <v>3.3333333333333298E-2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1">
        <v>0</v>
      </c>
      <c r="K10422" t="s">
        <v>23242</v>
      </c>
      <c r="L10422" t="s">
        <v>44088</v>
      </c>
      <c r="M10422" t="s">
        <v>44089</v>
      </c>
    </row>
    <row r="10423" spans="1:13">
      <c r="A10423" s="1" t="s">
        <v>12440</v>
      </c>
      <c r="B10423">
        <v>4.2816585874638698E-4</v>
      </c>
      <c r="C10423" s="1">
        <v>5.74102548270748E-5</v>
      </c>
      <c r="D10423">
        <v>0.81034482758620696</v>
      </c>
      <c r="E10423">
        <v>0.72527472527472503</v>
      </c>
      <c r="F10423">
        <v>0.14136125654450299</v>
      </c>
      <c r="G10423">
        <v>0.67592592592592604</v>
      </c>
      <c r="H10423">
        <v>0.15625</v>
      </c>
      <c r="I10423">
        <v>0.57058823529411795</v>
      </c>
      <c r="J10423" s="1">
        <v>1</v>
      </c>
      <c r="K10423" t="s">
        <v>23241</v>
      </c>
      <c r="L10423" t="s">
        <v>44090</v>
      </c>
      <c r="M10423" t="s">
        <v>44091</v>
      </c>
    </row>
    <row r="10424" spans="1:13">
      <c r="A10424" s="1" t="s">
        <v>12441</v>
      </c>
      <c r="B10424">
        <v>1.4258385270142599E-7</v>
      </c>
      <c r="C10424" s="1">
        <v>1.1101475162902301E-6</v>
      </c>
      <c r="D10424">
        <v>0</v>
      </c>
      <c r="E10424">
        <v>0</v>
      </c>
      <c r="F10424">
        <v>2.9891304347826098E-2</v>
      </c>
      <c r="G10424">
        <v>0</v>
      </c>
      <c r="H10424">
        <v>0</v>
      </c>
      <c r="I10424">
        <v>0</v>
      </c>
      <c r="J10424" s="1">
        <v>0</v>
      </c>
      <c r="K10424" t="s">
        <v>23241</v>
      </c>
      <c r="L10424" t="s">
        <v>44092</v>
      </c>
      <c r="M10424" t="s">
        <v>44093</v>
      </c>
    </row>
    <row r="10425" spans="1:13">
      <c r="A10425" s="1" t="s">
        <v>12442</v>
      </c>
      <c r="B10425">
        <v>3.9574387072304202E-7</v>
      </c>
      <c r="C10425" s="1">
        <v>1.4284108349559601E-5</v>
      </c>
      <c r="D10425">
        <v>0.87931034482758597</v>
      </c>
      <c r="E10425">
        <v>0.955696202531646</v>
      </c>
      <c r="F10425">
        <v>0.74031007751938005</v>
      </c>
      <c r="G10425">
        <v>1</v>
      </c>
      <c r="H10425">
        <v>0.94915254237288105</v>
      </c>
      <c r="I10425">
        <v>0.99090909090909096</v>
      </c>
      <c r="J10425" s="1">
        <v>1</v>
      </c>
      <c r="K10425" t="s">
        <v>23241</v>
      </c>
      <c r="L10425" t="s">
        <v>44094</v>
      </c>
      <c r="M10425" t="s">
        <v>44095</v>
      </c>
    </row>
    <row r="10426" spans="1:13">
      <c r="A10426" s="1" t="s">
        <v>12443</v>
      </c>
      <c r="B10426">
        <v>1.2780289996242801E-8</v>
      </c>
      <c r="C10426" s="1">
        <v>3.3206717708742901E-8</v>
      </c>
      <c r="D10426">
        <v>1</v>
      </c>
      <c r="E10426">
        <v>0.99375000000000002</v>
      </c>
      <c r="F10426">
        <v>1</v>
      </c>
      <c r="G10426">
        <v>1</v>
      </c>
      <c r="H10426">
        <v>0.99324324324324298</v>
      </c>
      <c r="I10426">
        <v>1</v>
      </c>
      <c r="J10426" s="1">
        <v>0</v>
      </c>
      <c r="K10426" t="s">
        <v>23241</v>
      </c>
      <c r="L10426" t="s">
        <v>44096</v>
      </c>
      <c r="M10426" t="s">
        <v>44097</v>
      </c>
    </row>
    <row r="10427" spans="1:13">
      <c r="A10427" s="1" t="s">
        <v>12444</v>
      </c>
      <c r="B10427">
        <v>8.3489620704793299E-6</v>
      </c>
      <c r="C10427" s="1">
        <v>1.13614868393722E-6</v>
      </c>
      <c r="D10427">
        <v>0</v>
      </c>
      <c r="E10427">
        <v>0</v>
      </c>
      <c r="F10427">
        <v>0.21264367816092</v>
      </c>
      <c r="G10427">
        <v>0</v>
      </c>
      <c r="H10427">
        <v>0.08</v>
      </c>
      <c r="I10427">
        <v>3.94736842105263E-2</v>
      </c>
      <c r="J10427" s="1">
        <v>7.1428571428571397E-2</v>
      </c>
      <c r="K10427" t="s">
        <v>23239</v>
      </c>
      <c r="L10427" t="s">
        <v>44098</v>
      </c>
      <c r="M10427" t="s">
        <v>44099</v>
      </c>
    </row>
    <row r="10428" spans="1:13">
      <c r="A10428" s="1" t="s">
        <v>12445</v>
      </c>
      <c r="B10428">
        <v>1.7213831944011601E-6</v>
      </c>
      <c r="C10428" s="1">
        <v>4.1291683238305097E-7</v>
      </c>
      <c r="D10428">
        <v>0.11363636363636399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1">
        <v>0</v>
      </c>
      <c r="K10428" t="s">
        <v>23238</v>
      </c>
      <c r="L10428" t="s">
        <v>44100</v>
      </c>
      <c r="M10428" t="s">
        <v>44101</v>
      </c>
    </row>
    <row r="10429" spans="1:13">
      <c r="A10429" s="1" t="s">
        <v>12446</v>
      </c>
      <c r="B10429">
        <v>2.13266100779277E-4</v>
      </c>
      <c r="C10429" s="1">
        <v>1.9095692075142799E-5</v>
      </c>
      <c r="D10429">
        <v>0.40322580645161299</v>
      </c>
      <c r="E10429">
        <v>0.3125</v>
      </c>
      <c r="F10429">
        <v>0.74397590361445798</v>
      </c>
      <c r="G10429">
        <v>2.9411764705882401E-2</v>
      </c>
      <c r="H10429">
        <v>0.85632183908046</v>
      </c>
      <c r="I10429">
        <v>0.43</v>
      </c>
      <c r="J10429" s="1" t="s">
        <v>23229</v>
      </c>
      <c r="K10429" t="s">
        <v>23238</v>
      </c>
      <c r="L10429" t="s">
        <v>44102</v>
      </c>
      <c r="M10429" t="s">
        <v>44103</v>
      </c>
    </row>
    <row r="10430" spans="1:13">
      <c r="A10430" s="1" t="s">
        <v>12447</v>
      </c>
      <c r="B10430">
        <v>7.7351748329049103E-5</v>
      </c>
      <c r="C10430" s="1">
        <v>1.4470648232215201E-4</v>
      </c>
      <c r="D10430">
        <v>0.97368421052631604</v>
      </c>
      <c r="E10430">
        <v>0.99285714285714299</v>
      </c>
      <c r="F10430">
        <v>0.83695652173913004</v>
      </c>
      <c r="G10430">
        <v>1</v>
      </c>
      <c r="H10430">
        <v>0.924050632911392</v>
      </c>
      <c r="I10430">
        <v>0.97014925373134298</v>
      </c>
      <c r="J10430" s="1" t="s">
        <v>23229</v>
      </c>
      <c r="K10430" t="s">
        <v>23241</v>
      </c>
      <c r="L10430" t="s">
        <v>44104</v>
      </c>
      <c r="M10430" t="s">
        <v>44105</v>
      </c>
    </row>
    <row r="10431" spans="1:13">
      <c r="A10431" s="1" t="s">
        <v>12448</v>
      </c>
      <c r="B10431">
        <v>3.1017359542849E-6</v>
      </c>
      <c r="C10431" s="1">
        <v>3.8276963634933802E-7</v>
      </c>
      <c r="D10431">
        <v>1</v>
      </c>
      <c r="E10431">
        <v>1</v>
      </c>
      <c r="F10431">
        <v>0.94347826086956499</v>
      </c>
      <c r="G10431">
        <v>1</v>
      </c>
      <c r="H10431">
        <v>1</v>
      </c>
      <c r="I10431">
        <v>0.98809523809523803</v>
      </c>
      <c r="J10431" s="1" t="s">
        <v>23229</v>
      </c>
      <c r="K10431" t="s">
        <v>23241</v>
      </c>
      <c r="L10431" t="s">
        <v>44106</v>
      </c>
      <c r="M10431" t="s">
        <v>44107</v>
      </c>
    </row>
    <row r="10432" spans="1:13">
      <c r="A10432" s="1" t="s">
        <v>12449</v>
      </c>
      <c r="B10432">
        <v>2.6370988771217799E-5</v>
      </c>
      <c r="C10432" s="1">
        <v>2.46687024249411E-5</v>
      </c>
      <c r="D10432">
        <v>3.125E-2</v>
      </c>
      <c r="E10432">
        <v>0</v>
      </c>
      <c r="F10432">
        <v>7.421875E-2</v>
      </c>
      <c r="G10432">
        <v>0</v>
      </c>
      <c r="H10432">
        <v>5.5555555555555601E-3</v>
      </c>
      <c r="I10432">
        <v>0</v>
      </c>
      <c r="J10432" s="1">
        <v>7.1428571428571397E-2</v>
      </c>
      <c r="K10432" t="s">
        <v>23239</v>
      </c>
      <c r="L10432" t="s">
        <v>44108</v>
      </c>
      <c r="M10432" t="s">
        <v>44109</v>
      </c>
    </row>
    <row r="10433" spans="1:13">
      <c r="A10433" s="1" t="s">
        <v>12450</v>
      </c>
      <c r="B10433">
        <v>4.8933162093663401E-6</v>
      </c>
      <c r="C10433" s="1">
        <v>1.11596326484406E-6</v>
      </c>
      <c r="D10433">
        <v>1</v>
      </c>
      <c r="E10433">
        <v>1</v>
      </c>
      <c r="F10433">
        <v>0.99742268041237103</v>
      </c>
      <c r="G10433">
        <v>0.97959183673469397</v>
      </c>
      <c r="H10433">
        <v>1</v>
      </c>
      <c r="I10433">
        <v>0.95679012345679004</v>
      </c>
      <c r="J10433" s="1">
        <v>0</v>
      </c>
      <c r="K10433" t="s">
        <v>23238</v>
      </c>
      <c r="L10433" t="s">
        <v>44110</v>
      </c>
      <c r="M10433" t="s">
        <v>44111</v>
      </c>
    </row>
    <row r="10434" spans="1:13">
      <c r="A10434" s="1" t="s">
        <v>12451</v>
      </c>
      <c r="B10434">
        <v>1.3311683616653399E-5</v>
      </c>
      <c r="C10434" s="1">
        <v>1.49803552306946E-5</v>
      </c>
      <c r="D10434">
        <v>0</v>
      </c>
      <c r="E10434">
        <v>0</v>
      </c>
      <c r="F10434">
        <v>0.14571428571428599</v>
      </c>
      <c r="G10434">
        <v>1.5151515151515201E-2</v>
      </c>
      <c r="H10434">
        <v>2.8735632183908E-2</v>
      </c>
      <c r="I10434">
        <v>0</v>
      </c>
      <c r="J10434" s="1">
        <v>0</v>
      </c>
      <c r="K10434" t="s">
        <v>23241</v>
      </c>
      <c r="L10434" t="s">
        <v>44112</v>
      </c>
      <c r="M10434" t="s">
        <v>44113</v>
      </c>
    </row>
    <row r="10435" spans="1:13">
      <c r="A10435" s="1" t="s">
        <v>12452</v>
      </c>
      <c r="B10435">
        <v>5.5596695237423496E-7</v>
      </c>
      <c r="C10435" s="1">
        <v>3.64198775066894E-7</v>
      </c>
      <c r="D10435">
        <v>1</v>
      </c>
      <c r="E10435">
        <v>1</v>
      </c>
      <c r="F10435">
        <v>1</v>
      </c>
      <c r="G10435">
        <v>0.5625</v>
      </c>
      <c r="H10435">
        <v>1</v>
      </c>
      <c r="I10435">
        <v>0.93406593406593397</v>
      </c>
      <c r="J10435" s="1" t="s">
        <v>23229</v>
      </c>
      <c r="K10435" t="s">
        <v>23241</v>
      </c>
      <c r="L10435" t="s">
        <v>44114</v>
      </c>
      <c r="M10435" t="s">
        <v>44115</v>
      </c>
    </row>
    <row r="10436" spans="1:13">
      <c r="A10436" s="1" t="s">
        <v>12453</v>
      </c>
      <c r="B10436">
        <v>6.3209150557776604E-8</v>
      </c>
      <c r="C10436" s="1">
        <v>9.0727411991918399E-6</v>
      </c>
      <c r="D10436">
        <v>0</v>
      </c>
      <c r="E10436">
        <v>5.31914893617021E-3</v>
      </c>
      <c r="F10436">
        <v>3.9370078740157497E-3</v>
      </c>
      <c r="G10436">
        <v>0.342592592592593</v>
      </c>
      <c r="H10436">
        <v>0.01</v>
      </c>
      <c r="I10436">
        <v>5.7692307692307702E-2</v>
      </c>
      <c r="J10436" s="1">
        <v>0</v>
      </c>
      <c r="K10436" t="s">
        <v>23242</v>
      </c>
      <c r="L10436" t="s">
        <v>44116</v>
      </c>
      <c r="M10436" t="s">
        <v>44117</v>
      </c>
    </row>
    <row r="10437" spans="1:13">
      <c r="A10437" s="1" t="s">
        <v>12454</v>
      </c>
      <c r="B10437">
        <v>5.2515542079451704E-7</v>
      </c>
      <c r="C10437" s="1">
        <v>2.73962942323793E-6</v>
      </c>
      <c r="D10437">
        <v>1</v>
      </c>
      <c r="E10437">
        <v>1</v>
      </c>
      <c r="F10437">
        <v>0.95703125</v>
      </c>
      <c r="G10437">
        <v>1</v>
      </c>
      <c r="H10437">
        <v>0.95138888888888895</v>
      </c>
      <c r="I10437">
        <v>0.96875</v>
      </c>
      <c r="J10437" s="1">
        <v>1</v>
      </c>
      <c r="K10437" t="s">
        <v>23238</v>
      </c>
      <c r="L10437" t="s">
        <v>44118</v>
      </c>
      <c r="M10437" t="s">
        <v>44119</v>
      </c>
    </row>
    <row r="10438" spans="1:13">
      <c r="A10438" s="1" t="s">
        <v>12455</v>
      </c>
      <c r="B10438">
        <v>1.18651514721709E-5</v>
      </c>
      <c r="C10438" s="1">
        <v>2.3641451943638302E-5</v>
      </c>
      <c r="D10438">
        <v>6.25E-2</v>
      </c>
      <c r="E10438">
        <v>9.0425531914893595E-2</v>
      </c>
      <c r="F10438">
        <v>3.8659793814432998E-2</v>
      </c>
      <c r="G10438">
        <v>0</v>
      </c>
      <c r="H10438">
        <v>0</v>
      </c>
      <c r="I10438">
        <v>0</v>
      </c>
      <c r="J10438" s="1">
        <v>0</v>
      </c>
      <c r="K10438" t="s">
        <v>23241</v>
      </c>
      <c r="L10438" t="s">
        <v>44120</v>
      </c>
      <c r="M10438" t="s">
        <v>44121</v>
      </c>
    </row>
    <row r="10439" spans="1:13">
      <c r="A10439" s="1" t="s">
        <v>12456</v>
      </c>
      <c r="B10439">
        <v>2.64834598987949E-5</v>
      </c>
      <c r="C10439" s="1">
        <v>1.2315742357840801E-4</v>
      </c>
      <c r="D10439">
        <v>2.1739130434782601E-2</v>
      </c>
      <c r="E10439">
        <v>3.2051282051282E-2</v>
      </c>
      <c r="F10439">
        <v>0</v>
      </c>
      <c r="G10439">
        <v>0.1875</v>
      </c>
      <c r="H10439">
        <v>0.27906976744186002</v>
      </c>
      <c r="I10439">
        <v>0.15476190476190499</v>
      </c>
      <c r="J10439" s="1">
        <v>0</v>
      </c>
      <c r="K10439" t="s">
        <v>23241</v>
      </c>
      <c r="L10439" t="s">
        <v>44122</v>
      </c>
      <c r="M10439" t="s">
        <v>44123</v>
      </c>
    </row>
    <row r="10440" spans="1:13">
      <c r="A10440" s="1" t="s">
        <v>12457</v>
      </c>
      <c r="B10440">
        <v>4.5991591488342199E-5</v>
      </c>
      <c r="C10440" s="1">
        <v>3.0171492272451199E-5</v>
      </c>
      <c r="D10440">
        <v>0.63333333333333297</v>
      </c>
      <c r="E10440">
        <v>0.70833333333333304</v>
      </c>
      <c r="F10440">
        <v>0.60919540229885105</v>
      </c>
      <c r="G10440">
        <v>1</v>
      </c>
      <c r="H10440">
        <v>0.26162790697674398</v>
      </c>
      <c r="I10440">
        <v>0.875</v>
      </c>
      <c r="J10440" s="1">
        <v>1</v>
      </c>
      <c r="K10440" t="s">
        <v>23239</v>
      </c>
      <c r="L10440" t="s">
        <v>44124</v>
      </c>
      <c r="M10440" t="s">
        <v>44125</v>
      </c>
    </row>
    <row r="10441" spans="1:13">
      <c r="A10441" s="1" t="s">
        <v>12458</v>
      </c>
      <c r="B10441">
        <v>7.8811579725359197E-7</v>
      </c>
      <c r="C10441" s="1">
        <v>1.45826850556413E-5</v>
      </c>
      <c r="D10441">
        <v>0.16129032258064499</v>
      </c>
      <c r="E10441">
        <v>0.16867469879518099</v>
      </c>
      <c r="F10441">
        <v>0</v>
      </c>
      <c r="G10441">
        <v>0</v>
      </c>
      <c r="H10441">
        <v>7.9365079365079395E-3</v>
      </c>
      <c r="I10441">
        <v>3.8461538461538498E-2</v>
      </c>
      <c r="J10441" s="1">
        <v>0</v>
      </c>
      <c r="K10441" t="s">
        <v>23237</v>
      </c>
      <c r="L10441" t="s">
        <v>44126</v>
      </c>
      <c r="M10441" t="s">
        <v>44127</v>
      </c>
    </row>
    <row r="10442" spans="1:13">
      <c r="A10442" s="1" t="s">
        <v>12459</v>
      </c>
      <c r="B10442">
        <v>1.4679736163036E-5</v>
      </c>
      <c r="C10442" s="1">
        <v>3.66950985532552E-4</v>
      </c>
      <c r="D10442">
        <v>0.98275862068965503</v>
      </c>
      <c r="E10442">
        <v>0.99431818181818199</v>
      </c>
      <c r="F10442">
        <v>0.97321428571428603</v>
      </c>
      <c r="G10442">
        <v>0.99074074074074103</v>
      </c>
      <c r="H10442">
        <v>0.84905660377358505</v>
      </c>
      <c r="I10442">
        <v>0.98360655737704905</v>
      </c>
      <c r="J10442" s="1" t="s">
        <v>23229</v>
      </c>
      <c r="K10442" t="s">
        <v>23241</v>
      </c>
      <c r="L10442" t="s">
        <v>44128</v>
      </c>
      <c r="M10442" t="s">
        <v>44129</v>
      </c>
    </row>
    <row r="10443" spans="1:13">
      <c r="A10443" s="1" t="s">
        <v>12460</v>
      </c>
      <c r="B10443">
        <v>8.2460059941110306E-6</v>
      </c>
      <c r="C10443" s="1">
        <v>5.9663264116907199E-6</v>
      </c>
      <c r="D10443">
        <v>1</v>
      </c>
      <c r="E10443">
        <v>1</v>
      </c>
      <c r="F10443">
        <v>1</v>
      </c>
      <c r="G10443">
        <v>0.36956521739130399</v>
      </c>
      <c r="H10443">
        <v>0.967741935483871</v>
      </c>
      <c r="I10443">
        <v>0.86111111111111094</v>
      </c>
      <c r="J10443" s="1" t="s">
        <v>23229</v>
      </c>
      <c r="K10443" t="s">
        <v>23243</v>
      </c>
      <c r="L10443" t="s">
        <v>44130</v>
      </c>
      <c r="M10443" t="s">
        <v>44131</v>
      </c>
    </row>
    <row r="10444" spans="1:13">
      <c r="A10444" s="1" t="s">
        <v>12461</v>
      </c>
      <c r="B10444">
        <v>9.5126226936838499E-5</v>
      </c>
      <c r="C10444" s="1">
        <v>2.5846304826225502E-6</v>
      </c>
      <c r="D10444">
        <v>0.42857142857142899</v>
      </c>
      <c r="E10444">
        <v>0.86144578313252995</v>
      </c>
      <c r="F10444">
        <v>0.280612244897959</v>
      </c>
      <c r="G10444">
        <v>0.18965517241379301</v>
      </c>
      <c r="H10444">
        <v>0.35849056603773599</v>
      </c>
      <c r="I10444">
        <v>0.50406504065040603</v>
      </c>
      <c r="J10444" s="1">
        <v>1</v>
      </c>
      <c r="K10444" t="s">
        <v>23238</v>
      </c>
      <c r="L10444" t="s">
        <v>44132</v>
      </c>
      <c r="M10444" t="s">
        <v>44133</v>
      </c>
    </row>
    <row r="10445" spans="1:13">
      <c r="A10445" s="1" t="s">
        <v>12462</v>
      </c>
      <c r="B10445">
        <v>1.06903636130254E-3</v>
      </c>
      <c r="C10445" s="1">
        <v>3.9104861519943001E-5</v>
      </c>
      <c r="D10445">
        <v>0.21153846153846201</v>
      </c>
      <c r="E10445">
        <v>2.3529411764705899E-2</v>
      </c>
      <c r="F10445">
        <v>0.75265957446808496</v>
      </c>
      <c r="G10445">
        <v>0.79166666666666696</v>
      </c>
      <c r="H10445">
        <v>0.78504672897196304</v>
      </c>
      <c r="I10445">
        <v>0.53030303030303005</v>
      </c>
      <c r="J10445" s="1" t="s">
        <v>23229</v>
      </c>
      <c r="K10445" t="s">
        <v>23238</v>
      </c>
      <c r="L10445" t="s">
        <v>44134</v>
      </c>
      <c r="M10445" t="s">
        <v>44135</v>
      </c>
    </row>
    <row r="10446" spans="1:13">
      <c r="A10446" s="1" t="s">
        <v>12463</v>
      </c>
      <c r="B10446">
        <v>8.2606778098438001E-7</v>
      </c>
      <c r="C10446" s="1">
        <v>1.32536700511204E-5</v>
      </c>
      <c r="D10446">
        <v>0</v>
      </c>
      <c r="E10446">
        <v>0</v>
      </c>
      <c r="F10446">
        <v>0</v>
      </c>
      <c r="G10446">
        <v>0.25</v>
      </c>
      <c r="H10446">
        <v>0</v>
      </c>
      <c r="I10446">
        <v>0.261538461538462</v>
      </c>
      <c r="J10446" s="1" t="s">
        <v>23229</v>
      </c>
      <c r="K10446" t="s">
        <v>23237</v>
      </c>
      <c r="L10446" t="s">
        <v>44136</v>
      </c>
      <c r="M10446" t="s">
        <v>44137</v>
      </c>
    </row>
    <row r="10447" spans="1:13">
      <c r="A10447" s="1" t="s">
        <v>12464</v>
      </c>
      <c r="B10447">
        <v>1.21768706249009E-5</v>
      </c>
      <c r="C10447" s="1">
        <v>1.24449402473393E-5</v>
      </c>
      <c r="D10447">
        <v>1</v>
      </c>
      <c r="E10447">
        <v>0.99468085106382997</v>
      </c>
      <c r="F10447">
        <v>1</v>
      </c>
      <c r="G10447">
        <v>0.51219512195121997</v>
      </c>
      <c r="H10447">
        <v>0.97894736842105301</v>
      </c>
      <c r="I10447">
        <v>0.78571428571428603</v>
      </c>
      <c r="J10447" s="1">
        <v>1</v>
      </c>
      <c r="K10447" t="s">
        <v>23237</v>
      </c>
      <c r="L10447" t="s">
        <v>44138</v>
      </c>
      <c r="M10447" t="s">
        <v>44139</v>
      </c>
    </row>
    <row r="10448" spans="1:13">
      <c r="A10448" s="1" t="s">
        <v>12465</v>
      </c>
      <c r="B10448">
        <v>2.39224691294289E-6</v>
      </c>
      <c r="C10448" s="1">
        <v>5.0044003789458101E-7</v>
      </c>
      <c r="D10448">
        <v>6.25E-2</v>
      </c>
      <c r="E10448">
        <v>7.3684210526315796E-2</v>
      </c>
      <c r="F10448">
        <v>7.6923076923076901E-3</v>
      </c>
      <c r="G10448">
        <v>0.27586206896551702</v>
      </c>
      <c r="H10448">
        <v>4.3859649122806998E-3</v>
      </c>
      <c r="I10448">
        <v>0.104166666666667</v>
      </c>
      <c r="J10448" s="1">
        <v>0</v>
      </c>
      <c r="K10448" t="s">
        <v>23241</v>
      </c>
      <c r="L10448" t="s">
        <v>44140</v>
      </c>
      <c r="M10448" t="s">
        <v>44141</v>
      </c>
    </row>
    <row r="10449" spans="1:13">
      <c r="A10449" s="1" t="s">
        <v>12466</v>
      </c>
      <c r="B10449">
        <v>1.9159645353762001E-5</v>
      </c>
      <c r="C10449" s="1">
        <v>1.3548069126558701E-7</v>
      </c>
      <c r="D10449">
        <v>0.96666666666666701</v>
      </c>
      <c r="E10449">
        <v>0.92168674698795205</v>
      </c>
      <c r="F10449">
        <v>1</v>
      </c>
      <c r="G10449">
        <v>1</v>
      </c>
      <c r="H10449">
        <v>1</v>
      </c>
      <c r="I10449">
        <v>0.98958333333333304</v>
      </c>
      <c r="J10449" s="1">
        <v>1</v>
      </c>
      <c r="K10449" t="s">
        <v>23238</v>
      </c>
      <c r="L10449" t="s">
        <v>44142</v>
      </c>
      <c r="M10449" t="s">
        <v>44143</v>
      </c>
    </row>
    <row r="10450" spans="1:13">
      <c r="A10450" s="1" t="s">
        <v>12467</v>
      </c>
      <c r="B10450">
        <v>1.1392292783761E-8</v>
      </c>
      <c r="C10450" s="1">
        <v>6.8121030859558799E-7</v>
      </c>
      <c r="D10450">
        <v>0.98148148148148195</v>
      </c>
      <c r="E10450">
        <v>0.98148148148148195</v>
      </c>
      <c r="F10450">
        <v>0.99572649572649596</v>
      </c>
      <c r="G10450">
        <v>1</v>
      </c>
      <c r="H10450">
        <v>1</v>
      </c>
      <c r="I10450">
        <v>1</v>
      </c>
      <c r="J10450" s="1">
        <v>1</v>
      </c>
      <c r="K10450" t="s">
        <v>23240</v>
      </c>
      <c r="L10450" t="s">
        <v>44144</v>
      </c>
      <c r="M10450" t="s">
        <v>44145</v>
      </c>
    </row>
    <row r="10451" spans="1:13">
      <c r="A10451" s="1" t="s">
        <v>12468</v>
      </c>
      <c r="B10451">
        <v>9.1391084646467402E-7</v>
      </c>
      <c r="C10451" s="1">
        <v>1.06593006696012E-5</v>
      </c>
      <c r="D10451">
        <v>1.5625E-2</v>
      </c>
      <c r="E10451">
        <v>5.74712643678161E-3</v>
      </c>
      <c r="F10451">
        <v>8.8235294117647092E-3</v>
      </c>
      <c r="G10451">
        <v>0.27941176470588203</v>
      </c>
      <c r="H10451">
        <v>6.3953488372092998E-2</v>
      </c>
      <c r="I10451">
        <v>0.114035087719298</v>
      </c>
      <c r="J10451" s="1">
        <v>0</v>
      </c>
      <c r="K10451" t="s">
        <v>23239</v>
      </c>
      <c r="L10451" t="s">
        <v>44146</v>
      </c>
      <c r="M10451" t="s">
        <v>44147</v>
      </c>
    </row>
    <row r="10452" spans="1:13">
      <c r="A10452" s="1" t="s">
        <v>12469</v>
      </c>
      <c r="B10452">
        <v>1.96176718802247E-5</v>
      </c>
      <c r="C10452" s="1">
        <v>1.9470414392555601E-5</v>
      </c>
      <c r="D10452">
        <v>0</v>
      </c>
      <c r="E10452">
        <v>0</v>
      </c>
      <c r="F10452">
        <v>9.8265895953757204E-2</v>
      </c>
      <c r="G10452">
        <v>0</v>
      </c>
      <c r="H10452">
        <v>6.3291139240506302E-3</v>
      </c>
      <c r="I10452">
        <v>0</v>
      </c>
      <c r="J10452" s="1">
        <v>0</v>
      </c>
      <c r="K10452" t="s">
        <v>23241</v>
      </c>
      <c r="L10452" t="s">
        <v>44148</v>
      </c>
      <c r="M10452" t="s">
        <v>44149</v>
      </c>
    </row>
    <row r="10453" spans="1:13">
      <c r="A10453" s="1" t="s">
        <v>12470</v>
      </c>
      <c r="B10453">
        <v>4.5781387313242301E-6</v>
      </c>
      <c r="C10453" s="1">
        <v>1.3385935959282601E-4</v>
      </c>
      <c r="D10453">
        <v>0.109375</v>
      </c>
      <c r="E10453">
        <v>0.221052631578947</v>
      </c>
      <c r="F10453">
        <v>0.28461538461538499</v>
      </c>
      <c r="G10453">
        <v>0</v>
      </c>
      <c r="H10453">
        <v>0.13063063063063099</v>
      </c>
      <c r="I10453">
        <v>0.13551401869158899</v>
      </c>
      <c r="J10453" s="1">
        <v>0.95454545454545503</v>
      </c>
      <c r="K10453" t="s">
        <v>23240</v>
      </c>
      <c r="L10453" t="s">
        <v>44150</v>
      </c>
      <c r="M10453" t="s">
        <v>44151</v>
      </c>
    </row>
    <row r="10454" spans="1:13">
      <c r="A10454" s="1" t="s">
        <v>12471</v>
      </c>
      <c r="B10454">
        <v>1.02856027270771E-4</v>
      </c>
      <c r="C10454" s="1">
        <v>1.17411500856426E-5</v>
      </c>
      <c r="D10454">
        <v>0.171875</v>
      </c>
      <c r="E10454">
        <v>0.109375</v>
      </c>
      <c r="F10454">
        <v>0.125641025641026</v>
      </c>
      <c r="G10454">
        <v>0.19387755102040799</v>
      </c>
      <c r="H10454">
        <v>6.14035087719298E-2</v>
      </c>
      <c r="I10454">
        <v>0.12295081967213101</v>
      </c>
      <c r="J10454" s="1">
        <v>5.5555555555555601E-2</v>
      </c>
      <c r="K10454" t="s">
        <v>23238</v>
      </c>
      <c r="L10454" t="s">
        <v>44152</v>
      </c>
      <c r="M10454" t="s">
        <v>44153</v>
      </c>
    </row>
    <row r="10455" spans="1:13">
      <c r="A10455" s="1" t="s">
        <v>12472</v>
      </c>
      <c r="B10455">
        <v>2.49804449205146E-7</v>
      </c>
      <c r="C10455" s="1">
        <v>3.4078393484593402E-7</v>
      </c>
      <c r="D10455">
        <v>0.984375</v>
      </c>
      <c r="E10455">
        <v>0.97916666666666696</v>
      </c>
      <c r="F10455">
        <v>0.992307692307692</v>
      </c>
      <c r="G10455">
        <v>1</v>
      </c>
      <c r="H10455">
        <v>0.98684210526315796</v>
      </c>
      <c r="I10455">
        <v>0.98399999999999999</v>
      </c>
      <c r="J10455" s="1">
        <v>0.63636363636363602</v>
      </c>
      <c r="K10455" t="s">
        <v>23238</v>
      </c>
      <c r="L10455" t="s">
        <v>44154</v>
      </c>
      <c r="M10455" t="s">
        <v>44155</v>
      </c>
    </row>
    <row r="10456" spans="1:13">
      <c r="A10456" s="1" t="s">
        <v>12473</v>
      </c>
      <c r="B10456">
        <v>1.11908355765621E-5</v>
      </c>
      <c r="C10456" s="1">
        <v>9.1232391716462794E-6</v>
      </c>
      <c r="D10456">
        <v>0.40625</v>
      </c>
      <c r="E10456">
        <v>0.40526315789473699</v>
      </c>
      <c r="F10456">
        <v>0.13684210526315799</v>
      </c>
      <c r="G10456">
        <v>4.31034482758621E-2</v>
      </c>
      <c r="H10456">
        <v>7.2072072072072099E-2</v>
      </c>
      <c r="I10456">
        <v>0.19262295081967201</v>
      </c>
      <c r="J10456" s="1">
        <v>0</v>
      </c>
      <c r="K10456" t="s">
        <v>23238</v>
      </c>
      <c r="L10456" t="s">
        <v>44156</v>
      </c>
      <c r="M10456" t="s">
        <v>44157</v>
      </c>
    </row>
    <row r="10457" spans="1:13">
      <c r="A10457" s="1" t="s">
        <v>12474</v>
      </c>
      <c r="B10457">
        <v>8.8090671437520196E-6</v>
      </c>
      <c r="C10457" s="1">
        <v>4.3567601542955502E-7</v>
      </c>
      <c r="D10457">
        <v>0</v>
      </c>
      <c r="E10457">
        <v>1.1235955056179799E-2</v>
      </c>
      <c r="F10457">
        <v>6.6666666666666697E-3</v>
      </c>
      <c r="G10457">
        <v>0.21296296296296299</v>
      </c>
      <c r="H10457">
        <v>0.04</v>
      </c>
      <c r="I10457">
        <v>9.6385542168674704E-2</v>
      </c>
      <c r="J10457" s="1">
        <v>0</v>
      </c>
      <c r="K10457" t="s">
        <v>23237</v>
      </c>
      <c r="L10457" t="s">
        <v>44158</v>
      </c>
      <c r="M10457" t="s">
        <v>44159</v>
      </c>
    </row>
    <row r="10458" spans="1:13">
      <c r="A10458" s="1" t="s">
        <v>12475</v>
      </c>
      <c r="B10458">
        <v>2.8801957910574501E-5</v>
      </c>
      <c r="C10458" s="1">
        <v>4.3290823348540102E-6</v>
      </c>
      <c r="D10458">
        <v>0.65625</v>
      </c>
      <c r="E10458">
        <v>0.532258064516129</v>
      </c>
      <c r="F10458">
        <v>0.79573170731707299</v>
      </c>
      <c r="G10458">
        <v>0.90909090909090895</v>
      </c>
      <c r="H10458">
        <v>0.89156626506024095</v>
      </c>
      <c r="I10458">
        <v>0.817460317460317</v>
      </c>
      <c r="J10458" s="1" t="s">
        <v>23229</v>
      </c>
      <c r="K10458" t="s">
        <v>23237</v>
      </c>
      <c r="L10458" t="s">
        <v>44160</v>
      </c>
      <c r="M10458" t="s">
        <v>44161</v>
      </c>
    </row>
    <row r="10459" spans="1:13">
      <c r="A10459" s="1" t="s">
        <v>12476</v>
      </c>
      <c r="B10459">
        <v>2.7256608077322E-4</v>
      </c>
      <c r="C10459" s="1">
        <v>4.9814747236962302E-4</v>
      </c>
      <c r="D10459">
        <v>1.5625E-2</v>
      </c>
      <c r="E10459">
        <v>5.2631578947368403E-3</v>
      </c>
      <c r="F10459">
        <v>0.37239583333333298</v>
      </c>
      <c r="G10459">
        <v>2.8846153846153799E-2</v>
      </c>
      <c r="H10459">
        <v>0.16203703703703701</v>
      </c>
      <c r="I10459">
        <v>2.1929824561403501E-2</v>
      </c>
      <c r="J10459" s="1">
        <v>0</v>
      </c>
      <c r="K10459" t="s">
        <v>23238</v>
      </c>
      <c r="L10459" t="s">
        <v>44162</v>
      </c>
      <c r="M10459" t="s">
        <v>44163</v>
      </c>
    </row>
    <row r="10460" spans="1:13">
      <c r="A10460" s="1" t="s">
        <v>12477</v>
      </c>
      <c r="B10460">
        <v>1.1337735235541301E-6</v>
      </c>
      <c r="C10460" s="1">
        <v>1.5342847596825201E-7</v>
      </c>
      <c r="D10460">
        <v>6.8965517241379296E-2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1" t="s">
        <v>23229</v>
      </c>
      <c r="K10460" t="s">
        <v>23242</v>
      </c>
      <c r="L10460" t="s">
        <v>44164</v>
      </c>
      <c r="M10460" t="s">
        <v>44165</v>
      </c>
    </row>
    <row r="10461" spans="1:13">
      <c r="A10461" s="1" t="s">
        <v>12478</v>
      </c>
      <c r="B10461">
        <v>3.4446413281695503E-5</v>
      </c>
      <c r="C10461" s="1">
        <v>1.5463983582473499E-7</v>
      </c>
      <c r="D10461">
        <v>0.18518518518518501</v>
      </c>
      <c r="E10461">
        <v>0</v>
      </c>
      <c r="F10461">
        <v>0.13934426229508201</v>
      </c>
      <c r="G10461">
        <v>9.6153846153846194E-3</v>
      </c>
      <c r="H10461">
        <v>0.22448979591836701</v>
      </c>
      <c r="I10461">
        <v>6.6265060240963902E-2</v>
      </c>
      <c r="J10461" s="1">
        <v>0</v>
      </c>
      <c r="K10461" t="s">
        <v>23241</v>
      </c>
      <c r="L10461" t="s">
        <v>44166</v>
      </c>
      <c r="M10461" t="s">
        <v>44167</v>
      </c>
    </row>
    <row r="10462" spans="1:13">
      <c r="A10462" s="1" t="s">
        <v>12479</v>
      </c>
      <c r="B10462">
        <v>4.4352101997362398E-5</v>
      </c>
      <c r="C10462" s="1">
        <v>1.8752574575346099E-5</v>
      </c>
      <c r="D10462">
        <v>0.1</v>
      </c>
      <c r="E10462">
        <v>0.26136363636363602</v>
      </c>
      <c r="F10462">
        <v>5.5555555555555601E-3</v>
      </c>
      <c r="G10462">
        <v>0</v>
      </c>
      <c r="H10462">
        <v>0</v>
      </c>
      <c r="I10462">
        <v>0</v>
      </c>
      <c r="J10462" s="1">
        <v>0</v>
      </c>
      <c r="K10462" t="s">
        <v>23239</v>
      </c>
      <c r="L10462" t="s">
        <v>44168</v>
      </c>
      <c r="M10462" t="s">
        <v>44169</v>
      </c>
    </row>
    <row r="10463" spans="1:13">
      <c r="A10463" s="1" t="s">
        <v>12480</v>
      </c>
      <c r="B10463">
        <v>2.9109574781600701E-5</v>
      </c>
      <c r="C10463" s="1">
        <v>1.82568998042622E-5</v>
      </c>
      <c r="D10463">
        <v>0.87931034482758597</v>
      </c>
      <c r="E10463">
        <v>0.98809523809523803</v>
      </c>
      <c r="F10463">
        <v>0.56603773584905703</v>
      </c>
      <c r="G10463">
        <v>0.9375</v>
      </c>
      <c r="H10463">
        <v>0.353333333333333</v>
      </c>
      <c r="I10463">
        <v>0.77906976744186096</v>
      </c>
      <c r="J10463" s="1">
        <v>1</v>
      </c>
      <c r="K10463" t="s">
        <v>23242</v>
      </c>
      <c r="L10463" t="s">
        <v>44170</v>
      </c>
      <c r="M10463" t="s">
        <v>44171</v>
      </c>
    </row>
    <row r="10464" spans="1:13">
      <c r="A10464" s="1" t="s">
        <v>12481</v>
      </c>
      <c r="B10464">
        <v>3.5625191627348703E-7</v>
      </c>
      <c r="C10464" s="1">
        <v>6.9202936884202004E-8</v>
      </c>
      <c r="D10464">
        <v>0.140625</v>
      </c>
      <c r="E10464">
        <v>0.111702127659574</v>
      </c>
      <c r="F10464">
        <v>2.6041666666666699E-2</v>
      </c>
      <c r="G10464">
        <v>3.5087719298245598E-2</v>
      </c>
      <c r="H10464">
        <v>2.7027027027027001E-2</v>
      </c>
      <c r="I10464">
        <v>2.0661157024793399E-2</v>
      </c>
      <c r="J10464" s="1">
        <v>0</v>
      </c>
      <c r="K10464" t="s">
        <v>23242</v>
      </c>
      <c r="L10464" t="s">
        <v>44172</v>
      </c>
      <c r="M10464" t="s">
        <v>44173</v>
      </c>
    </row>
    <row r="10465" spans="1:13">
      <c r="A10465" s="1" t="s">
        <v>12482</v>
      </c>
      <c r="B10465">
        <v>1.4985474417780599E-8</v>
      </c>
      <c r="C10465" s="1">
        <v>6.9544867493865699E-6</v>
      </c>
      <c r="D10465">
        <v>0</v>
      </c>
      <c r="E10465">
        <v>6.8493150684931503E-3</v>
      </c>
      <c r="F10465">
        <v>0</v>
      </c>
      <c r="G10465">
        <v>0</v>
      </c>
      <c r="H10465">
        <v>1.7647058823529401E-2</v>
      </c>
      <c r="I10465">
        <v>5.93220338983051E-2</v>
      </c>
      <c r="J10465" s="1">
        <v>0</v>
      </c>
      <c r="K10465" t="s">
        <v>23238</v>
      </c>
      <c r="L10465" t="s">
        <v>44174</v>
      </c>
      <c r="M10465" t="s">
        <v>44175</v>
      </c>
    </row>
    <row r="10466" spans="1:13">
      <c r="A10466" s="1" t="s">
        <v>12483</v>
      </c>
      <c r="B10466">
        <v>6.2680971709840802E-6</v>
      </c>
      <c r="C10466" s="1">
        <v>1.1359146515845101E-7</v>
      </c>
      <c r="D10466">
        <v>0.88333333333333297</v>
      </c>
      <c r="E10466">
        <v>0.99397590361445798</v>
      </c>
      <c r="F10466">
        <v>1</v>
      </c>
      <c r="G10466">
        <v>0.89285714285714302</v>
      </c>
      <c r="H10466">
        <v>0.934782608695652</v>
      </c>
      <c r="I10466">
        <v>0.84146341463414598</v>
      </c>
      <c r="J10466" s="1">
        <v>1</v>
      </c>
      <c r="K10466" t="s">
        <v>23239</v>
      </c>
      <c r="L10466" t="s">
        <v>44176</v>
      </c>
      <c r="M10466" t="s">
        <v>44177</v>
      </c>
    </row>
    <row r="10467" spans="1:13">
      <c r="A10467" s="1" t="s">
        <v>12484</v>
      </c>
      <c r="B10467">
        <v>3.20778117915235E-5</v>
      </c>
      <c r="C10467" s="1">
        <v>9.6077435067749996E-5</v>
      </c>
      <c r="D10467">
        <v>0.859375</v>
      </c>
      <c r="E10467">
        <v>0.967741935483871</v>
      </c>
      <c r="F10467">
        <v>0.86528497409326399</v>
      </c>
      <c r="G10467">
        <v>0.95614035087719296</v>
      </c>
      <c r="H10467">
        <v>0.88938053097345104</v>
      </c>
      <c r="I10467">
        <v>0.75206611570247905</v>
      </c>
      <c r="J10467" s="1">
        <v>0.95</v>
      </c>
      <c r="K10467" t="s">
        <v>23239</v>
      </c>
      <c r="L10467" t="s">
        <v>44178</v>
      </c>
      <c r="M10467" t="s">
        <v>44179</v>
      </c>
    </row>
    <row r="10468" spans="1:13">
      <c r="A10468" s="1" t="s">
        <v>12485</v>
      </c>
      <c r="B10468">
        <v>6.5019205276756604E-8</v>
      </c>
      <c r="C10468" s="1">
        <v>7.6964491565108296E-8</v>
      </c>
      <c r="D10468">
        <v>0.96875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 s="1">
        <v>0.95454545454545503</v>
      </c>
      <c r="K10468" t="s">
        <v>23238</v>
      </c>
      <c r="L10468" t="s">
        <v>44180</v>
      </c>
      <c r="M10468" t="s">
        <v>44181</v>
      </c>
    </row>
    <row r="10469" spans="1:13">
      <c r="A10469" s="1" t="s">
        <v>12486</v>
      </c>
      <c r="B10469">
        <v>3.6280229186892E-4</v>
      </c>
      <c r="C10469" s="1">
        <v>9.0465696895951308E-6</v>
      </c>
      <c r="D10469">
        <v>1.5625E-2</v>
      </c>
      <c r="E10469">
        <v>0.359375</v>
      </c>
      <c r="F10469">
        <v>8.2051282051282107E-2</v>
      </c>
      <c r="G10469">
        <v>8.6206896551724102E-3</v>
      </c>
      <c r="H10469">
        <v>9.00900900900901E-2</v>
      </c>
      <c r="I10469">
        <v>2.0325203252032499E-2</v>
      </c>
      <c r="J10469" s="1">
        <v>0</v>
      </c>
      <c r="K10469" t="s">
        <v>23238</v>
      </c>
      <c r="L10469" t="s">
        <v>44182</v>
      </c>
      <c r="M10469" t="s">
        <v>44183</v>
      </c>
    </row>
    <row r="10470" spans="1:13">
      <c r="A10470" s="1" t="s">
        <v>12487</v>
      </c>
      <c r="B10470">
        <v>7.7647024114751795E-6</v>
      </c>
      <c r="C10470" s="1">
        <v>1.53173714696974E-6</v>
      </c>
      <c r="D10470">
        <v>6.25E-2</v>
      </c>
      <c r="E10470">
        <v>6.5217391304347797E-2</v>
      </c>
      <c r="F10470">
        <v>2.6595744680851099E-2</v>
      </c>
      <c r="G10470">
        <v>3.1914893617021302E-2</v>
      </c>
      <c r="H10470">
        <v>2.2471910112359501E-2</v>
      </c>
      <c r="I10470">
        <v>7.4999999999999997E-2</v>
      </c>
      <c r="J10470" s="1">
        <v>0</v>
      </c>
      <c r="K10470" t="s">
        <v>23242</v>
      </c>
      <c r="L10470" t="s">
        <v>44184</v>
      </c>
      <c r="M10470" t="s">
        <v>44185</v>
      </c>
    </row>
    <row r="10471" spans="1:13">
      <c r="A10471" s="1" t="s">
        <v>12488</v>
      </c>
      <c r="B10471">
        <v>9.32742518299004E-6</v>
      </c>
      <c r="C10471" s="1">
        <v>1.6735966598904899E-7</v>
      </c>
      <c r="D10471">
        <v>0.91304347826086996</v>
      </c>
      <c r="E10471">
        <v>0.99275362318840599</v>
      </c>
      <c r="F10471">
        <v>1</v>
      </c>
      <c r="G10471">
        <v>1</v>
      </c>
      <c r="H10471">
        <v>1</v>
      </c>
      <c r="I10471">
        <v>0.99489795918367396</v>
      </c>
      <c r="J10471" s="1" t="s">
        <v>23229</v>
      </c>
      <c r="K10471" t="s">
        <v>23238</v>
      </c>
      <c r="L10471" t="s">
        <v>44186</v>
      </c>
      <c r="M10471" t="s">
        <v>44187</v>
      </c>
    </row>
    <row r="10472" spans="1:13">
      <c r="A10472" s="1" t="s">
        <v>12489</v>
      </c>
      <c r="B10472">
        <v>2.7415088950217202E-5</v>
      </c>
      <c r="C10472" s="1">
        <v>9.4555474532692605E-5</v>
      </c>
      <c r="D10472">
        <v>0</v>
      </c>
      <c r="E10472">
        <v>0</v>
      </c>
      <c r="F10472">
        <v>0.112903225806452</v>
      </c>
      <c r="G10472">
        <v>0</v>
      </c>
      <c r="H10472">
        <v>0</v>
      </c>
      <c r="I10472">
        <v>1.1111111111111099E-2</v>
      </c>
      <c r="J10472" s="1" t="s">
        <v>23229</v>
      </c>
      <c r="K10472" t="s">
        <v>23241</v>
      </c>
      <c r="L10472" t="s">
        <v>44188</v>
      </c>
      <c r="M10472" t="s">
        <v>44189</v>
      </c>
    </row>
    <row r="10473" spans="1:13">
      <c r="A10473" s="1" t="s">
        <v>12490</v>
      </c>
      <c r="B10473">
        <v>1.15879273405696E-5</v>
      </c>
      <c r="C10473" s="1">
        <v>6.2894927278453794E-5</v>
      </c>
      <c r="D10473">
        <v>0.95161290322580605</v>
      </c>
      <c r="E10473">
        <v>0.99450549450549497</v>
      </c>
      <c r="F10473">
        <v>0.99401197604790403</v>
      </c>
      <c r="G10473">
        <v>1</v>
      </c>
      <c r="H10473">
        <v>0.92079207920792105</v>
      </c>
      <c r="I10473">
        <v>0.95</v>
      </c>
      <c r="J10473" s="1" t="s">
        <v>23229</v>
      </c>
      <c r="K10473" t="s">
        <v>23242</v>
      </c>
      <c r="L10473" t="s">
        <v>44190</v>
      </c>
      <c r="M10473" t="s">
        <v>44191</v>
      </c>
    </row>
    <row r="10474" spans="1:13">
      <c r="A10474" s="1" t="s">
        <v>12491</v>
      </c>
      <c r="B10474">
        <v>4.2365957611220401E-9</v>
      </c>
      <c r="C10474" s="1">
        <v>1.8063398267355799E-6</v>
      </c>
      <c r="D10474">
        <v>0.14516129032258099</v>
      </c>
      <c r="E10474">
        <v>0.209677419354839</v>
      </c>
      <c r="F10474">
        <v>0</v>
      </c>
      <c r="G10474">
        <v>0</v>
      </c>
      <c r="H10474">
        <v>7.2463768115942004E-3</v>
      </c>
      <c r="I10474">
        <v>3.0120481927710802E-2</v>
      </c>
      <c r="J10474" s="1" t="s">
        <v>23229</v>
      </c>
      <c r="K10474" t="s">
        <v>23241</v>
      </c>
      <c r="L10474" t="s">
        <v>44192</v>
      </c>
      <c r="M10474" t="s">
        <v>44193</v>
      </c>
    </row>
    <row r="10475" spans="1:13">
      <c r="A10475" s="1" t="s">
        <v>12492</v>
      </c>
      <c r="B10475">
        <v>9.1254410714428902E-5</v>
      </c>
      <c r="C10475" s="1">
        <v>1.2633448054452001E-5</v>
      </c>
      <c r="D10475">
        <v>0.46666666666666701</v>
      </c>
      <c r="E10475">
        <v>0.35714285714285698</v>
      </c>
      <c r="F10475">
        <v>0.42808219178082202</v>
      </c>
      <c r="G10475">
        <v>0.89285714285714302</v>
      </c>
      <c r="H10475">
        <v>0.34920634920634902</v>
      </c>
      <c r="I10475">
        <v>0.45454545454545497</v>
      </c>
      <c r="J10475" s="1">
        <v>0</v>
      </c>
      <c r="K10475" t="s">
        <v>23238</v>
      </c>
      <c r="L10475" t="s">
        <v>44194</v>
      </c>
      <c r="M10475" t="s">
        <v>44195</v>
      </c>
    </row>
    <row r="10476" spans="1:13">
      <c r="A10476" s="1" t="s">
        <v>12493</v>
      </c>
      <c r="B10476">
        <v>2.6272349750693899E-4</v>
      </c>
      <c r="C10476" s="1">
        <v>9.9696267760490797E-5</v>
      </c>
      <c r="D10476">
        <v>0.265625</v>
      </c>
      <c r="E10476">
        <v>0.41145833333333298</v>
      </c>
      <c r="F10476">
        <v>7.2289156626505993E-2</v>
      </c>
      <c r="G10476">
        <v>5.7692307692307702E-2</v>
      </c>
      <c r="H10476">
        <v>5.7692307692307702E-2</v>
      </c>
      <c r="I10476">
        <v>0.14159292035398199</v>
      </c>
      <c r="J10476" s="1">
        <v>0</v>
      </c>
      <c r="K10476" t="s">
        <v>23242</v>
      </c>
      <c r="L10476" t="s">
        <v>44196</v>
      </c>
      <c r="M10476" t="s">
        <v>44197</v>
      </c>
    </row>
    <row r="10477" spans="1:13">
      <c r="A10477" s="1" t="s">
        <v>12494</v>
      </c>
      <c r="B10477">
        <v>2.4917188111869999E-5</v>
      </c>
      <c r="C10477" s="1">
        <v>6.3353833365578397E-5</v>
      </c>
      <c r="D10477">
        <v>0.64285714285714302</v>
      </c>
      <c r="E10477">
        <v>0.55851063829787195</v>
      </c>
      <c r="F10477">
        <v>0.316455696202532</v>
      </c>
      <c r="G10477">
        <v>0.269230769230769</v>
      </c>
      <c r="H10477">
        <v>0.41237113402061898</v>
      </c>
      <c r="I10477">
        <v>0.305084745762712</v>
      </c>
      <c r="J10477" s="1">
        <v>0.85714285714285698</v>
      </c>
      <c r="K10477" t="s">
        <v>23240</v>
      </c>
      <c r="L10477" t="s">
        <v>44198</v>
      </c>
      <c r="M10477" t="s">
        <v>44199</v>
      </c>
    </row>
    <row r="10478" spans="1:13">
      <c r="A10478" s="1" t="s">
        <v>12495</v>
      </c>
      <c r="B10478">
        <v>1.12459086920768E-6</v>
      </c>
      <c r="C10478" s="1">
        <v>1.14398686642179E-6</v>
      </c>
      <c r="D10478">
        <v>0.9</v>
      </c>
      <c r="E10478">
        <v>1</v>
      </c>
      <c r="F10478">
        <v>0.99079754601226999</v>
      </c>
      <c r="G10478">
        <v>1</v>
      </c>
      <c r="H10478">
        <v>0.99504950495049505</v>
      </c>
      <c r="I10478">
        <v>1</v>
      </c>
      <c r="J10478" s="1">
        <v>1</v>
      </c>
      <c r="K10478" t="s">
        <v>23243</v>
      </c>
      <c r="L10478" t="s">
        <v>44200</v>
      </c>
      <c r="M10478" t="s">
        <v>44201</v>
      </c>
    </row>
    <row r="10479" spans="1:13">
      <c r="A10479" s="1" t="s">
        <v>12496</v>
      </c>
      <c r="B10479">
        <v>7.1097675160716506E-5</v>
      </c>
      <c r="C10479" s="1">
        <v>9.51347835077426E-5</v>
      </c>
      <c r="D10479">
        <v>1</v>
      </c>
      <c r="E10479">
        <v>0.99431818181818199</v>
      </c>
      <c r="F10479">
        <v>0.70765027322404395</v>
      </c>
      <c r="G10479">
        <v>1</v>
      </c>
      <c r="H10479">
        <v>0.90860215053763405</v>
      </c>
      <c r="I10479">
        <v>0.97872340425531901</v>
      </c>
      <c r="J10479" s="1">
        <v>1</v>
      </c>
      <c r="K10479" t="s">
        <v>23239</v>
      </c>
      <c r="L10479" t="s">
        <v>44202</v>
      </c>
      <c r="M10479" t="s">
        <v>44203</v>
      </c>
    </row>
    <row r="10480" spans="1:13">
      <c r="A10480" s="1" t="s">
        <v>12497</v>
      </c>
      <c r="B10480">
        <v>8.2887500168395101E-7</v>
      </c>
      <c r="C10480" s="1">
        <v>1.75513518920418E-6</v>
      </c>
      <c r="D10480">
        <v>1</v>
      </c>
      <c r="E10480">
        <v>0.87654320987654299</v>
      </c>
      <c r="F10480">
        <v>1</v>
      </c>
      <c r="G10480">
        <v>1</v>
      </c>
      <c r="H10480">
        <v>1</v>
      </c>
      <c r="I10480">
        <v>0.96551724137931005</v>
      </c>
      <c r="J10480" s="1">
        <v>1</v>
      </c>
      <c r="K10480" t="s">
        <v>23238</v>
      </c>
      <c r="L10480" t="s">
        <v>44204</v>
      </c>
      <c r="M10480" t="s">
        <v>44205</v>
      </c>
    </row>
    <row r="10481" spans="1:13">
      <c r="A10481" s="1" t="s">
        <v>12498</v>
      </c>
      <c r="B10481">
        <v>1.4676750329699201E-5</v>
      </c>
      <c r="C10481" s="1">
        <v>2.2336320233505699E-5</v>
      </c>
      <c r="D10481">
        <v>0.98387096774193505</v>
      </c>
      <c r="E10481">
        <v>0.99479166666666696</v>
      </c>
      <c r="F10481">
        <v>0.93298969072164994</v>
      </c>
      <c r="G10481">
        <v>1</v>
      </c>
      <c r="H10481">
        <v>1</v>
      </c>
      <c r="I10481">
        <v>0.98039215686274495</v>
      </c>
      <c r="J10481" s="1">
        <v>1</v>
      </c>
      <c r="K10481" t="s">
        <v>23238</v>
      </c>
      <c r="L10481" t="s">
        <v>44206</v>
      </c>
      <c r="M10481" t="s">
        <v>44207</v>
      </c>
    </row>
    <row r="10482" spans="1:13">
      <c r="A10482" s="1" t="s">
        <v>12499</v>
      </c>
      <c r="B10482">
        <v>2.96390685154441E-5</v>
      </c>
      <c r="C10482" s="1">
        <v>6.0840723408205003E-5</v>
      </c>
      <c r="D10482">
        <v>1</v>
      </c>
      <c r="E10482">
        <v>0.99473684210526303</v>
      </c>
      <c r="F10482">
        <v>0.89153439153439196</v>
      </c>
      <c r="G10482">
        <v>1</v>
      </c>
      <c r="H10482">
        <v>0.98165137614678899</v>
      </c>
      <c r="I10482">
        <v>1</v>
      </c>
      <c r="J10482" s="1">
        <v>1</v>
      </c>
      <c r="K10482" t="s">
        <v>23238</v>
      </c>
      <c r="L10482" t="s">
        <v>44208</v>
      </c>
      <c r="M10482" t="s">
        <v>44209</v>
      </c>
    </row>
    <row r="10483" spans="1:13">
      <c r="A10483" s="1" t="s">
        <v>12500</v>
      </c>
      <c r="B10483">
        <v>4.3634925297089603E-5</v>
      </c>
      <c r="C10483" s="1">
        <v>1.8950126721940998E-5</v>
      </c>
      <c r="D10483">
        <v>0.44444444444444398</v>
      </c>
      <c r="E10483">
        <v>0.57407407407407396</v>
      </c>
      <c r="F10483">
        <v>0.86363636363636398</v>
      </c>
      <c r="G10483">
        <v>0.36111111111111099</v>
      </c>
      <c r="H10483">
        <v>0.91044776119403004</v>
      </c>
      <c r="I10483">
        <v>0.48611111111111099</v>
      </c>
      <c r="J10483" s="1">
        <v>0</v>
      </c>
      <c r="K10483" t="s">
        <v>23241</v>
      </c>
      <c r="L10483" t="s">
        <v>44210</v>
      </c>
      <c r="M10483" t="s">
        <v>44211</v>
      </c>
    </row>
    <row r="10484" spans="1:13">
      <c r="A10484" s="1" t="s">
        <v>12501</v>
      </c>
      <c r="B10484">
        <v>8.0708634573974202E-7</v>
      </c>
      <c r="C10484" s="1">
        <v>1.8277568286627699E-9</v>
      </c>
      <c r="D10484">
        <v>0</v>
      </c>
      <c r="E10484">
        <v>0</v>
      </c>
      <c r="F10484">
        <v>0</v>
      </c>
      <c r="G10484">
        <v>2.6315789473684199E-2</v>
      </c>
      <c r="H10484">
        <v>0</v>
      </c>
      <c r="I10484">
        <v>8.8785046728972E-2</v>
      </c>
      <c r="J10484" s="1">
        <v>0</v>
      </c>
      <c r="K10484" t="s">
        <v>23238</v>
      </c>
      <c r="L10484" t="s">
        <v>44212</v>
      </c>
      <c r="M10484" t="s">
        <v>44213</v>
      </c>
    </row>
    <row r="10485" spans="1:13">
      <c r="A10485" s="1" t="s">
        <v>12502</v>
      </c>
      <c r="B10485">
        <v>4.6220864793665797E-6</v>
      </c>
      <c r="C10485" s="1">
        <v>2.71389574475577E-4</v>
      </c>
      <c r="D10485">
        <v>0</v>
      </c>
      <c r="E10485">
        <v>0</v>
      </c>
      <c r="F10485">
        <v>2.8248587570621499E-3</v>
      </c>
      <c r="G10485">
        <v>8.3333333333333301E-2</v>
      </c>
      <c r="H10485">
        <v>0.15765765765765799</v>
      </c>
      <c r="I10485">
        <v>4.1666666666666699E-2</v>
      </c>
      <c r="J10485" s="1">
        <v>0</v>
      </c>
      <c r="K10485" t="s">
        <v>23241</v>
      </c>
      <c r="L10485" t="s">
        <v>44214</v>
      </c>
      <c r="M10485" t="s">
        <v>44215</v>
      </c>
    </row>
    <row r="10486" spans="1:13">
      <c r="A10486" s="1" t="s">
        <v>12503</v>
      </c>
      <c r="B10486">
        <v>7.6925502752095E-6</v>
      </c>
      <c r="C10486" s="1">
        <v>1.21606429561434E-4</v>
      </c>
      <c r="D10486">
        <v>0.80645161290322598</v>
      </c>
      <c r="E10486">
        <v>0.46354166666666702</v>
      </c>
      <c r="F10486">
        <v>0.34871794871794898</v>
      </c>
      <c r="G10486">
        <v>0.89655172413793105</v>
      </c>
      <c r="H10486">
        <v>0.100877192982456</v>
      </c>
      <c r="I10486">
        <v>0.57999999999999996</v>
      </c>
      <c r="J10486" s="1">
        <v>1</v>
      </c>
      <c r="K10486" t="s">
        <v>23238</v>
      </c>
      <c r="L10486" t="s">
        <v>44216</v>
      </c>
      <c r="M10486" t="s">
        <v>44217</v>
      </c>
    </row>
    <row r="10487" spans="1:13">
      <c r="A10487" s="1" t="s">
        <v>12504</v>
      </c>
      <c r="B10487">
        <v>1.97707128148396E-5</v>
      </c>
      <c r="C10487" s="1">
        <v>2.92444996133251E-5</v>
      </c>
      <c r="D10487">
        <v>1</v>
      </c>
      <c r="E10487">
        <v>1</v>
      </c>
      <c r="F10487">
        <v>1</v>
      </c>
      <c r="G10487">
        <v>0.78571428571428603</v>
      </c>
      <c r="H10487">
        <v>0.84313725490196101</v>
      </c>
      <c r="I10487">
        <v>0.97916666666666696</v>
      </c>
      <c r="J10487" s="1">
        <v>1</v>
      </c>
      <c r="K10487" t="s">
        <v>23237</v>
      </c>
      <c r="L10487" t="s">
        <v>44218</v>
      </c>
      <c r="M10487" t="s">
        <v>44219</v>
      </c>
    </row>
    <row r="10488" spans="1:13">
      <c r="A10488" s="1" t="s">
        <v>12505</v>
      </c>
      <c r="B10488">
        <v>2.97819547713001E-7</v>
      </c>
      <c r="C10488" s="1">
        <v>8.7194039007187503E-7</v>
      </c>
      <c r="D10488">
        <v>1</v>
      </c>
      <c r="E10488">
        <v>1</v>
      </c>
      <c r="F10488">
        <v>0.99632352941176505</v>
      </c>
      <c r="G10488">
        <v>1</v>
      </c>
      <c r="H10488">
        <v>1</v>
      </c>
      <c r="I10488">
        <v>1</v>
      </c>
      <c r="J10488" s="1">
        <v>0.38888888888888901</v>
      </c>
      <c r="K10488" t="s">
        <v>23239</v>
      </c>
      <c r="L10488" t="s">
        <v>44220</v>
      </c>
      <c r="M10488" t="s">
        <v>44221</v>
      </c>
    </row>
    <row r="10489" spans="1:13">
      <c r="A10489" s="1" t="s">
        <v>12506</v>
      </c>
      <c r="B10489">
        <v>4.0801067252216197E-5</v>
      </c>
      <c r="C10489" s="1">
        <v>5.9599544579679096E-7</v>
      </c>
      <c r="D10489">
        <v>0</v>
      </c>
      <c r="E10489">
        <v>0.226744186046512</v>
      </c>
      <c r="F10489">
        <v>0</v>
      </c>
      <c r="G10489">
        <v>0</v>
      </c>
      <c r="H10489">
        <v>0</v>
      </c>
      <c r="I10489">
        <v>0</v>
      </c>
      <c r="J10489" s="1" t="s">
        <v>23229</v>
      </c>
      <c r="K10489" t="s">
        <v>23237</v>
      </c>
      <c r="L10489" t="s">
        <v>44222</v>
      </c>
      <c r="M10489" t="s">
        <v>44223</v>
      </c>
    </row>
    <row r="10490" spans="1:13">
      <c r="A10490" s="1" t="s">
        <v>12507</v>
      </c>
      <c r="B10490">
        <v>2.1917844328401802E-9</v>
      </c>
      <c r="C10490" s="1">
        <v>4.1276136696273299E-9</v>
      </c>
      <c r="D10490">
        <v>0</v>
      </c>
      <c r="E10490">
        <v>0</v>
      </c>
      <c r="F10490">
        <v>0</v>
      </c>
      <c r="G10490">
        <v>0.125</v>
      </c>
      <c r="H10490">
        <v>4.48717948717949E-2</v>
      </c>
      <c r="I10490">
        <v>0</v>
      </c>
      <c r="J10490" s="1" t="s">
        <v>23229</v>
      </c>
      <c r="K10490" t="s">
        <v>23241</v>
      </c>
      <c r="L10490" t="s">
        <v>44224</v>
      </c>
      <c r="M10490" t="s">
        <v>44225</v>
      </c>
    </row>
    <row r="10491" spans="1:13">
      <c r="A10491" s="1" t="s">
        <v>12508</v>
      </c>
      <c r="B10491">
        <v>1.2685847067693901E-5</v>
      </c>
      <c r="C10491" s="1">
        <v>1.4605837268335501E-5</v>
      </c>
      <c r="D10491">
        <v>0.77586206896551702</v>
      </c>
      <c r="E10491">
        <v>0.59782608695652195</v>
      </c>
      <c r="F10491">
        <v>0.93251533742331305</v>
      </c>
      <c r="G10491">
        <v>0.85294117647058798</v>
      </c>
      <c r="H10491">
        <v>0.89610389610389596</v>
      </c>
      <c r="I10491">
        <v>0.72916666666666696</v>
      </c>
      <c r="J10491" s="1">
        <v>1</v>
      </c>
      <c r="K10491" t="s">
        <v>23238</v>
      </c>
      <c r="L10491" t="s">
        <v>44226</v>
      </c>
      <c r="M10491" t="s">
        <v>44227</v>
      </c>
    </row>
    <row r="10492" spans="1:13">
      <c r="A10492" s="1" t="s">
        <v>12509</v>
      </c>
      <c r="B10492">
        <v>2.9766172383462501E-7</v>
      </c>
      <c r="C10492" s="1">
        <v>2.1418880563247701E-7</v>
      </c>
      <c r="D10492">
        <v>0</v>
      </c>
      <c r="E10492">
        <v>5.2083333333333296E-3</v>
      </c>
      <c r="F10492">
        <v>5.1282051282051299E-3</v>
      </c>
      <c r="G10492">
        <v>8.9285714285714298E-3</v>
      </c>
      <c r="H10492">
        <v>4.5045045045045001E-3</v>
      </c>
      <c r="I10492">
        <v>0</v>
      </c>
      <c r="J10492" s="1">
        <v>0.90909090909090895</v>
      </c>
      <c r="K10492" t="s">
        <v>23240</v>
      </c>
      <c r="L10492" t="s">
        <v>44228</v>
      </c>
      <c r="M10492" t="s">
        <v>44229</v>
      </c>
    </row>
    <row r="10493" spans="1:13">
      <c r="A10493" s="1" t="s">
        <v>12510</v>
      </c>
      <c r="B10493">
        <v>3.04226420243793E-5</v>
      </c>
      <c r="C10493" s="1">
        <v>5.7871232967527799E-5</v>
      </c>
      <c r="D10493">
        <v>0.578125</v>
      </c>
      <c r="E10493">
        <v>0.79310344827586199</v>
      </c>
      <c r="F10493">
        <v>0.52980132450331097</v>
      </c>
      <c r="G10493">
        <v>0.59</v>
      </c>
      <c r="H10493">
        <v>0.54081632653061196</v>
      </c>
      <c r="I10493">
        <v>0.6</v>
      </c>
      <c r="J10493" s="1">
        <v>0</v>
      </c>
      <c r="K10493" t="s">
        <v>23238</v>
      </c>
      <c r="L10493" t="s">
        <v>44230</v>
      </c>
      <c r="M10493" t="s">
        <v>44231</v>
      </c>
    </row>
    <row r="10494" spans="1:13">
      <c r="A10494" s="1" t="s">
        <v>12511</v>
      </c>
      <c r="B10494">
        <v>1.7431923956837099E-8</v>
      </c>
      <c r="C10494" s="1">
        <v>1.8890201783389199E-5</v>
      </c>
      <c r="D10494">
        <v>6.25E-2</v>
      </c>
      <c r="E10494">
        <v>1.3698630136986301E-2</v>
      </c>
      <c r="F10494">
        <v>6.5789473684210497E-3</v>
      </c>
      <c r="G10494">
        <v>0</v>
      </c>
      <c r="H10494">
        <v>7.4712643678160898E-2</v>
      </c>
      <c r="I10494">
        <v>2.1739130434782601E-2</v>
      </c>
      <c r="J10494" s="1" t="s">
        <v>23229</v>
      </c>
      <c r="K10494" t="s">
        <v>23238</v>
      </c>
      <c r="L10494" t="s">
        <v>44232</v>
      </c>
      <c r="M10494" t="s">
        <v>44233</v>
      </c>
    </row>
    <row r="10495" spans="1:13">
      <c r="A10495" s="1" t="s">
        <v>12512</v>
      </c>
      <c r="B10495">
        <v>1.2246631421475501E-5</v>
      </c>
      <c r="C10495" s="1">
        <v>3.4161125502055499E-5</v>
      </c>
      <c r="D10495">
        <v>0.53125</v>
      </c>
      <c r="E10495">
        <v>0.61170212765957399</v>
      </c>
      <c r="F10495">
        <v>0.64583333333333304</v>
      </c>
      <c r="G10495">
        <v>0.76</v>
      </c>
      <c r="H10495">
        <v>0.60309278350515505</v>
      </c>
      <c r="I10495">
        <v>0.82142857142857095</v>
      </c>
      <c r="J10495" s="1">
        <v>1</v>
      </c>
      <c r="K10495" t="s">
        <v>23238</v>
      </c>
      <c r="L10495" t="s">
        <v>44234</v>
      </c>
      <c r="M10495" t="s">
        <v>44235</v>
      </c>
    </row>
    <row r="10496" spans="1:13">
      <c r="A10496" s="1" t="s">
        <v>12513</v>
      </c>
      <c r="B10496">
        <v>1.7368240311008001E-5</v>
      </c>
      <c r="C10496" s="1">
        <v>1.46333258719157E-5</v>
      </c>
      <c r="D10496">
        <v>1</v>
      </c>
      <c r="E10496">
        <v>1</v>
      </c>
      <c r="F10496">
        <v>0.70765027322404395</v>
      </c>
      <c r="G10496">
        <v>0.98529411764705899</v>
      </c>
      <c r="H10496">
        <v>0.53977272727272696</v>
      </c>
      <c r="I10496">
        <v>0.93333333333333302</v>
      </c>
      <c r="J10496" s="1">
        <v>1</v>
      </c>
      <c r="K10496" t="s">
        <v>23237</v>
      </c>
      <c r="L10496" t="s">
        <v>44236</v>
      </c>
      <c r="M10496" t="s">
        <v>44237</v>
      </c>
    </row>
    <row r="10497" spans="1:13">
      <c r="A10497" s="1" t="s">
        <v>12514</v>
      </c>
      <c r="B10497">
        <v>1.0283592196209401E-3</v>
      </c>
      <c r="C10497" s="1">
        <v>1.1363012645403601E-5</v>
      </c>
      <c r="D10497">
        <v>0.47058823529411797</v>
      </c>
      <c r="E10497">
        <v>0.04</v>
      </c>
      <c r="F10497">
        <v>0.93373493975903599</v>
      </c>
      <c r="G10497">
        <v>0.77450980392156898</v>
      </c>
      <c r="H10497">
        <v>0.9375</v>
      </c>
      <c r="I10497">
        <v>0.75</v>
      </c>
      <c r="J10497" s="1">
        <v>0.5</v>
      </c>
      <c r="K10497" t="s">
        <v>23238</v>
      </c>
      <c r="L10497" t="s">
        <v>44238</v>
      </c>
      <c r="M10497" t="s">
        <v>44239</v>
      </c>
    </row>
    <row r="10498" spans="1:13">
      <c r="A10498" s="1" t="s">
        <v>12515</v>
      </c>
      <c r="B10498">
        <v>1.30579446453583E-4</v>
      </c>
      <c r="C10498" s="1">
        <v>4.4782314999836903E-5</v>
      </c>
      <c r="D10498">
        <v>0.97826086956521741</v>
      </c>
      <c r="E10498">
        <v>1</v>
      </c>
      <c r="F10498">
        <v>0.38970588235294101</v>
      </c>
      <c r="G10498">
        <v>0.97222222222222221</v>
      </c>
      <c r="H10498">
        <v>0.96212121212121215</v>
      </c>
      <c r="I10498">
        <v>0.83333333333333304</v>
      </c>
      <c r="J10498" s="1" t="s">
        <v>23229</v>
      </c>
      <c r="K10498" t="s">
        <v>23245</v>
      </c>
      <c r="L10498" t="s">
        <v>44240</v>
      </c>
      <c r="M10498" t="s">
        <v>44241</v>
      </c>
    </row>
    <row r="10499" spans="1:13">
      <c r="A10499" s="1" t="s">
        <v>12516</v>
      </c>
      <c r="B10499">
        <v>9.8278149727712593E-7</v>
      </c>
      <c r="C10499" s="1">
        <v>1.92287906788588E-8</v>
      </c>
      <c r="D10499">
        <v>1.5625E-2</v>
      </c>
      <c r="E10499">
        <v>1.5957446808510599E-2</v>
      </c>
      <c r="F10499">
        <v>3.8759689922480598E-3</v>
      </c>
      <c r="G10499">
        <v>0</v>
      </c>
      <c r="H10499">
        <v>0</v>
      </c>
      <c r="I10499">
        <v>0</v>
      </c>
      <c r="J10499" s="1" t="s">
        <v>23229</v>
      </c>
      <c r="K10499" t="s">
        <v>23237</v>
      </c>
      <c r="L10499" t="s">
        <v>44242</v>
      </c>
      <c r="M10499" t="s">
        <v>44243</v>
      </c>
    </row>
    <row r="10500" spans="1:13">
      <c r="A10500" s="1" t="s">
        <v>12517</v>
      </c>
      <c r="B10500">
        <v>1.8417866733295201E-7</v>
      </c>
      <c r="C10500" s="1">
        <v>1.9509701485042901E-7</v>
      </c>
      <c r="D10500">
        <v>0</v>
      </c>
      <c r="E10500">
        <v>6.17283950617284E-3</v>
      </c>
      <c r="F10500">
        <v>0</v>
      </c>
      <c r="G10500">
        <v>0.42857142857142899</v>
      </c>
      <c r="H10500">
        <v>0</v>
      </c>
      <c r="I10500">
        <v>6.6037735849056603E-2</v>
      </c>
      <c r="J10500" s="1">
        <v>0</v>
      </c>
      <c r="K10500" t="s">
        <v>23242</v>
      </c>
      <c r="L10500" t="s">
        <v>44244</v>
      </c>
      <c r="M10500" t="s">
        <v>44245</v>
      </c>
    </row>
    <row r="10501" spans="1:13">
      <c r="A10501" s="1" t="s">
        <v>12518</v>
      </c>
      <c r="B10501">
        <v>1.6406733670404199E-5</v>
      </c>
      <c r="C10501" s="1">
        <v>4.0059290650439999E-5</v>
      </c>
      <c r="D10501">
        <v>0.28125</v>
      </c>
      <c r="E10501">
        <v>0.27011494252873602</v>
      </c>
      <c r="F10501">
        <v>0.67663043478260898</v>
      </c>
      <c r="G10501">
        <v>0.24324324324324301</v>
      </c>
      <c r="H10501">
        <v>0.421686746987952</v>
      </c>
      <c r="I10501">
        <v>0.141025641025641</v>
      </c>
      <c r="J10501" s="1">
        <v>0</v>
      </c>
      <c r="K10501" t="s">
        <v>23238</v>
      </c>
      <c r="L10501" t="s">
        <v>44246</v>
      </c>
      <c r="M10501" t="s">
        <v>44247</v>
      </c>
    </row>
    <row r="10502" spans="1:13">
      <c r="A10502" s="1" t="s">
        <v>12519</v>
      </c>
      <c r="B10502">
        <v>1.56847637854891E-4</v>
      </c>
      <c r="C10502" s="1">
        <v>2.68349117426467E-5</v>
      </c>
      <c r="D10502">
        <v>0.42105263157894701</v>
      </c>
      <c r="E10502">
        <v>0.27419354838709697</v>
      </c>
      <c r="F10502">
        <v>0.84011627906976705</v>
      </c>
      <c r="G10502">
        <v>0.64516129032258096</v>
      </c>
      <c r="H10502">
        <v>0.98913043478260898</v>
      </c>
      <c r="I10502">
        <v>0.71604938271604901</v>
      </c>
      <c r="J10502" s="1" t="s">
        <v>23229</v>
      </c>
      <c r="K10502" t="s">
        <v>23242</v>
      </c>
      <c r="L10502" t="s">
        <v>44248</v>
      </c>
      <c r="M10502" t="s">
        <v>44249</v>
      </c>
    </row>
    <row r="10503" spans="1:13">
      <c r="A10503" s="1" t="s">
        <v>12520</v>
      </c>
      <c r="B10503">
        <v>6.2644025211433E-6</v>
      </c>
      <c r="C10503" s="1">
        <v>4.7690617056078903E-11</v>
      </c>
      <c r="D10503">
        <v>0</v>
      </c>
      <c r="E10503">
        <v>0.12195121951219499</v>
      </c>
      <c r="F10503">
        <v>0</v>
      </c>
      <c r="G10503">
        <v>0</v>
      </c>
      <c r="H10503">
        <v>0</v>
      </c>
      <c r="I10503">
        <v>0</v>
      </c>
      <c r="J10503" s="1">
        <v>0</v>
      </c>
      <c r="K10503" t="s">
        <v>23238</v>
      </c>
      <c r="L10503" t="s">
        <v>44250</v>
      </c>
      <c r="M10503" t="s">
        <v>44251</v>
      </c>
    </row>
    <row r="10504" spans="1:13">
      <c r="A10504" s="1" t="s">
        <v>12521</v>
      </c>
      <c r="B10504">
        <v>9.8163997005025005E-6</v>
      </c>
      <c r="C10504" s="1">
        <v>1.99470151010132E-5</v>
      </c>
      <c r="D10504">
        <v>0</v>
      </c>
      <c r="E10504">
        <v>0</v>
      </c>
      <c r="F10504">
        <v>2.6315789473684199E-2</v>
      </c>
      <c r="G10504">
        <v>0</v>
      </c>
      <c r="H10504">
        <v>0.12380952380952399</v>
      </c>
      <c r="I10504">
        <v>5.3719008264462798E-2</v>
      </c>
      <c r="J10504" s="1">
        <v>0</v>
      </c>
      <c r="K10504" t="s">
        <v>23241</v>
      </c>
      <c r="L10504" t="s">
        <v>44252</v>
      </c>
      <c r="M10504" t="s">
        <v>44253</v>
      </c>
    </row>
    <row r="10505" spans="1:13">
      <c r="A10505" s="1" t="s">
        <v>12522</v>
      </c>
      <c r="B10505">
        <v>9.2617313473425004E-5</v>
      </c>
      <c r="C10505" s="1">
        <v>1.3460624461763599E-5</v>
      </c>
      <c r="D10505">
        <v>0.34375</v>
      </c>
      <c r="E10505">
        <v>5.5555555555555601E-3</v>
      </c>
      <c r="F10505">
        <v>3.9893617021276598E-2</v>
      </c>
      <c r="G10505">
        <v>0.34210526315789502</v>
      </c>
      <c r="H10505">
        <v>3.125E-2</v>
      </c>
      <c r="I10505">
        <v>0.1875</v>
      </c>
      <c r="J10505" s="1">
        <v>0</v>
      </c>
      <c r="K10505" t="s">
        <v>23241</v>
      </c>
      <c r="L10505" t="s">
        <v>44254</v>
      </c>
      <c r="M10505" t="s">
        <v>44255</v>
      </c>
    </row>
    <row r="10506" spans="1:13">
      <c r="A10506" s="1" t="s">
        <v>12523</v>
      </c>
      <c r="B10506">
        <v>2.4471944298151901E-6</v>
      </c>
      <c r="C10506" s="1">
        <v>4.6520424934225301E-5</v>
      </c>
      <c r="D10506">
        <v>0</v>
      </c>
      <c r="E10506">
        <v>0</v>
      </c>
      <c r="F10506">
        <v>9.375E-2</v>
      </c>
      <c r="G10506">
        <v>4.6875E-2</v>
      </c>
      <c r="H10506">
        <v>4.7619047619047603E-2</v>
      </c>
      <c r="I10506">
        <v>0.107594936708861</v>
      </c>
      <c r="J10506" s="1">
        <v>0</v>
      </c>
      <c r="K10506" t="s">
        <v>23241</v>
      </c>
      <c r="L10506" t="s">
        <v>44256</v>
      </c>
      <c r="M10506" t="s">
        <v>44257</v>
      </c>
    </row>
    <row r="10507" spans="1:13">
      <c r="A10507" s="1" t="s">
        <v>12524</v>
      </c>
      <c r="B10507">
        <v>1.4235294975408801E-10</v>
      </c>
      <c r="C10507" s="1">
        <v>4.7389398688920305E-10</v>
      </c>
      <c r="D10507">
        <v>1</v>
      </c>
      <c r="E10507">
        <v>1</v>
      </c>
      <c r="F10507">
        <v>0.99742268041237103</v>
      </c>
      <c r="G10507">
        <v>1</v>
      </c>
      <c r="H10507">
        <v>0.99549549549549599</v>
      </c>
      <c r="I10507">
        <v>0.99572649572649596</v>
      </c>
      <c r="J10507" s="1">
        <v>0.5</v>
      </c>
      <c r="K10507" t="s">
        <v>23241</v>
      </c>
      <c r="L10507" t="s">
        <v>44258</v>
      </c>
      <c r="M10507" t="s">
        <v>44259</v>
      </c>
    </row>
    <row r="10508" spans="1:13">
      <c r="A10508" s="1" t="s">
        <v>12525</v>
      </c>
      <c r="B10508">
        <v>3.2846163713951701E-5</v>
      </c>
      <c r="C10508" s="1">
        <v>1.5486684583769102E-5</v>
      </c>
      <c r="D10508">
        <v>0.160714285714286</v>
      </c>
      <c r="E10508">
        <v>0.29444444444444401</v>
      </c>
      <c r="F10508">
        <v>0</v>
      </c>
      <c r="G10508">
        <v>2.0833333333333301E-2</v>
      </c>
      <c r="H10508">
        <v>5.5555555555555601E-3</v>
      </c>
      <c r="I10508">
        <v>0</v>
      </c>
      <c r="J10508" s="1">
        <v>0</v>
      </c>
      <c r="K10508" t="s">
        <v>23237</v>
      </c>
      <c r="L10508" t="s">
        <v>44260</v>
      </c>
      <c r="M10508" t="s">
        <v>44261</v>
      </c>
    </row>
    <row r="10509" spans="1:13">
      <c r="A10509" s="1" t="s">
        <v>12526</v>
      </c>
      <c r="B10509">
        <v>1.4682845460856399E-9</v>
      </c>
      <c r="C10509" s="1">
        <v>1.3022087119953399E-4</v>
      </c>
      <c r="D10509">
        <v>0.18333333333333299</v>
      </c>
      <c r="E10509">
        <v>6.17283950617284E-3</v>
      </c>
      <c r="F10509">
        <v>6.4417177914110405E-2</v>
      </c>
      <c r="G10509">
        <v>1.7857142857142901E-2</v>
      </c>
      <c r="H10509">
        <v>0.29545454545454503</v>
      </c>
      <c r="I10509">
        <v>0.19148936170212799</v>
      </c>
      <c r="J10509" s="1">
        <v>0</v>
      </c>
      <c r="K10509" t="s">
        <v>23238</v>
      </c>
      <c r="L10509" t="s">
        <v>44262</v>
      </c>
      <c r="M10509" t="s">
        <v>44263</v>
      </c>
    </row>
    <row r="10510" spans="1:13">
      <c r="A10510" s="1" t="s">
        <v>12527</v>
      </c>
      <c r="B10510">
        <v>9.9979688949795494E-6</v>
      </c>
      <c r="C10510" s="1">
        <v>2.58241699941361E-6</v>
      </c>
      <c r="D10510">
        <v>0.214285714285714</v>
      </c>
      <c r="E10510">
        <v>0.40123456790123502</v>
      </c>
      <c r="F10510">
        <v>0.40066225165562902</v>
      </c>
      <c r="G10510">
        <v>0.25</v>
      </c>
      <c r="H10510">
        <v>0.273809523809524</v>
      </c>
      <c r="I10510">
        <v>0.37837837837837801</v>
      </c>
      <c r="J10510" s="1" t="s">
        <v>23229</v>
      </c>
      <c r="K10510" t="s">
        <v>23241</v>
      </c>
      <c r="L10510" t="s">
        <v>44264</v>
      </c>
      <c r="M10510" t="s">
        <v>44265</v>
      </c>
    </row>
    <row r="10511" spans="1:13">
      <c r="A10511" s="1" t="s">
        <v>12528</v>
      </c>
      <c r="B10511">
        <v>4.1916626954308898E-6</v>
      </c>
      <c r="C10511" s="1">
        <v>1.9536631843202298E-5</v>
      </c>
      <c r="D10511">
        <v>1</v>
      </c>
      <c r="E10511">
        <v>0.99462365591397806</v>
      </c>
      <c r="F10511">
        <v>0.88205128205128203</v>
      </c>
      <c r="G10511">
        <v>0.934782608695652</v>
      </c>
      <c r="H10511">
        <v>0.84112149532710301</v>
      </c>
      <c r="I10511">
        <v>0.97959183673469397</v>
      </c>
      <c r="J10511" s="1" t="s">
        <v>23229</v>
      </c>
      <c r="K10511" t="s">
        <v>23239</v>
      </c>
      <c r="L10511" t="s">
        <v>44266</v>
      </c>
      <c r="M10511" t="s">
        <v>44267</v>
      </c>
    </row>
    <row r="10512" spans="1:13">
      <c r="A10512" s="1" t="s">
        <v>12529</v>
      </c>
      <c r="B10512">
        <v>6.9285281972117501E-5</v>
      </c>
      <c r="C10512" s="1">
        <v>3.6780215810481598E-8</v>
      </c>
      <c r="D10512">
        <v>0.96296296296296302</v>
      </c>
      <c r="E10512">
        <v>0.97023809523809501</v>
      </c>
      <c r="F10512">
        <v>0.78813559322033899</v>
      </c>
      <c r="G10512">
        <v>0.71428571428571397</v>
      </c>
      <c r="H10512">
        <v>0.83132530120481896</v>
      </c>
      <c r="I10512">
        <v>0.52173913043478304</v>
      </c>
      <c r="J10512" s="1">
        <v>0</v>
      </c>
      <c r="K10512" t="s">
        <v>23238</v>
      </c>
      <c r="L10512" t="s">
        <v>44268</v>
      </c>
      <c r="M10512" t="s">
        <v>44269</v>
      </c>
    </row>
    <row r="10513" spans="1:13">
      <c r="A10513" s="1" t="s">
        <v>12530</v>
      </c>
      <c r="B10513">
        <v>1.3727306276134101E-6</v>
      </c>
      <c r="C10513" s="1">
        <v>1.06933607394707E-6</v>
      </c>
      <c r="D10513">
        <v>0</v>
      </c>
      <c r="E10513">
        <v>6.6666666666666697E-3</v>
      </c>
      <c r="F10513">
        <v>0</v>
      </c>
      <c r="G10513">
        <v>0.42857142857142899</v>
      </c>
      <c r="H10513">
        <v>2.0833333333333301E-2</v>
      </c>
      <c r="I10513">
        <v>2.2222222222222199E-2</v>
      </c>
      <c r="J10513" s="1" t="s">
        <v>23229</v>
      </c>
      <c r="K10513" t="s">
        <v>23241</v>
      </c>
      <c r="L10513" t="s">
        <v>44270</v>
      </c>
      <c r="M10513" t="s">
        <v>44271</v>
      </c>
    </row>
    <row r="10514" spans="1:13">
      <c r="A10514" s="1" t="s">
        <v>12531</v>
      </c>
      <c r="B10514">
        <v>1.8761039362127299E-5</v>
      </c>
      <c r="C10514" s="1">
        <v>3.0963535359676798E-5</v>
      </c>
      <c r="D10514">
        <v>0</v>
      </c>
      <c r="E10514">
        <v>1.58730158730159E-2</v>
      </c>
      <c r="F10514">
        <v>0.42436974789915999</v>
      </c>
      <c r="G10514">
        <v>0.22727272727272699</v>
      </c>
      <c r="H10514">
        <v>0.40361445783132499</v>
      </c>
      <c r="I10514">
        <v>0.25961538461538503</v>
      </c>
      <c r="J10514" s="1">
        <v>1</v>
      </c>
      <c r="K10514" t="s">
        <v>23239</v>
      </c>
      <c r="L10514" t="s">
        <v>44272</v>
      </c>
      <c r="M10514" t="s">
        <v>44273</v>
      </c>
    </row>
    <row r="10515" spans="1:13">
      <c r="A10515" s="1" t="s">
        <v>12532</v>
      </c>
      <c r="B10515">
        <v>5.8539176501108997E-6</v>
      </c>
      <c r="C10515" s="1">
        <v>4.1477312340046198E-5</v>
      </c>
      <c r="D10515">
        <v>1</v>
      </c>
      <c r="E10515">
        <v>0.99425287356321801</v>
      </c>
      <c r="F10515">
        <v>0.93269230769230804</v>
      </c>
      <c r="G10515">
        <v>1</v>
      </c>
      <c r="H10515">
        <v>1</v>
      </c>
      <c r="I10515">
        <v>1</v>
      </c>
      <c r="J10515" s="1" t="s">
        <v>23229</v>
      </c>
      <c r="K10515" t="s">
        <v>23238</v>
      </c>
      <c r="L10515" t="s">
        <v>44274</v>
      </c>
      <c r="M10515" t="s">
        <v>44275</v>
      </c>
    </row>
    <row r="10516" spans="1:13">
      <c r="A10516" s="1" t="s">
        <v>12533</v>
      </c>
      <c r="B10516">
        <v>5.2388518675503503E-9</v>
      </c>
      <c r="C10516" s="1">
        <v>9.0694305833313199E-7</v>
      </c>
      <c r="D10516">
        <v>1</v>
      </c>
      <c r="E10516">
        <v>1</v>
      </c>
      <c r="F10516">
        <v>1</v>
      </c>
      <c r="G10516">
        <v>1</v>
      </c>
      <c r="H10516">
        <v>0.99553571428571397</v>
      </c>
      <c r="I10516">
        <v>0.99593495934959397</v>
      </c>
      <c r="J10516" s="1">
        <v>0</v>
      </c>
      <c r="K10516" t="s">
        <v>23241</v>
      </c>
      <c r="L10516" t="s">
        <v>44276</v>
      </c>
      <c r="M10516" t="s">
        <v>44277</v>
      </c>
    </row>
    <row r="10517" spans="1:13">
      <c r="A10517" s="1" t="s">
        <v>12534</v>
      </c>
      <c r="B10517">
        <v>1.8765916744872801E-6</v>
      </c>
      <c r="C10517" s="1">
        <v>7.9508189115611005E-7</v>
      </c>
      <c r="D10517">
        <v>1</v>
      </c>
      <c r="E10517">
        <v>1</v>
      </c>
      <c r="F10517">
        <v>1</v>
      </c>
      <c r="G10517">
        <v>0.88541666666666696</v>
      </c>
      <c r="H10517">
        <v>1</v>
      </c>
      <c r="I10517">
        <v>1</v>
      </c>
      <c r="J10517" s="1">
        <v>1</v>
      </c>
      <c r="K10517" t="s">
        <v>23241</v>
      </c>
      <c r="L10517" t="s">
        <v>44278</v>
      </c>
      <c r="M10517" t="s">
        <v>44279</v>
      </c>
    </row>
    <row r="10518" spans="1:13">
      <c r="A10518" s="1" t="s">
        <v>12535</v>
      </c>
      <c r="B10518">
        <v>1.43770528797813E-9</v>
      </c>
      <c r="C10518" s="1">
        <v>2.8577893792950299E-8</v>
      </c>
      <c r="D10518">
        <v>0</v>
      </c>
      <c r="E10518">
        <v>0</v>
      </c>
      <c r="F10518">
        <v>3.7878787878790066E-3</v>
      </c>
      <c r="G10518">
        <v>0</v>
      </c>
      <c r="H10518">
        <v>0</v>
      </c>
      <c r="I10518">
        <v>2.5000000000000022E-2</v>
      </c>
      <c r="J10518" s="1" t="s">
        <v>23229</v>
      </c>
      <c r="K10518" t="s">
        <v>23243</v>
      </c>
      <c r="L10518" t="s">
        <v>44280</v>
      </c>
      <c r="M10518" t="s">
        <v>44281</v>
      </c>
    </row>
    <row r="10519" spans="1:13">
      <c r="A10519" s="1" t="s">
        <v>12536</v>
      </c>
      <c r="B10519">
        <v>1.0860577148843801E-8</v>
      </c>
      <c r="C10519" s="1">
        <v>5.8910250477954505E-7</v>
      </c>
      <c r="D10519">
        <v>0</v>
      </c>
      <c r="E10519">
        <v>0</v>
      </c>
      <c r="F10519">
        <v>2.6455026455030062E-3</v>
      </c>
      <c r="G10519">
        <v>9.2592592592589673E-3</v>
      </c>
      <c r="H10519">
        <v>0</v>
      </c>
      <c r="I10519">
        <v>4.3269230769230949E-2</v>
      </c>
      <c r="J10519" s="1">
        <v>4.545454545454497E-2</v>
      </c>
      <c r="K10519" t="s">
        <v>23243</v>
      </c>
      <c r="L10519" t="s">
        <v>44282</v>
      </c>
      <c r="M10519" t="s">
        <v>44283</v>
      </c>
    </row>
    <row r="10520" spans="1:13">
      <c r="A10520" s="1" t="s">
        <v>12537</v>
      </c>
      <c r="B10520">
        <v>4.0263278338501301E-6</v>
      </c>
      <c r="C10520" s="1">
        <v>1.03407485908906E-4</v>
      </c>
      <c r="D10520">
        <v>0.88888888888888895</v>
      </c>
      <c r="E10520">
        <v>1</v>
      </c>
      <c r="F10520">
        <v>0.97777777777777797</v>
      </c>
      <c r="G10520">
        <v>0.25925925925925902</v>
      </c>
      <c r="H10520">
        <v>0.81451612903225801</v>
      </c>
      <c r="I10520">
        <v>0.41847826086956502</v>
      </c>
      <c r="J10520" s="1" t="s">
        <v>23229</v>
      </c>
      <c r="K10520" t="s">
        <v>23241</v>
      </c>
      <c r="L10520" t="s">
        <v>44284</v>
      </c>
      <c r="M10520" t="s">
        <v>44285</v>
      </c>
    </row>
    <row r="10521" spans="1:13">
      <c r="A10521" s="1" t="s">
        <v>12538</v>
      </c>
      <c r="B10521">
        <v>2.2204659922225299E-8</v>
      </c>
      <c r="C10521" s="1">
        <v>6.7786533337821697E-7</v>
      </c>
      <c r="D10521">
        <v>0</v>
      </c>
      <c r="E10521">
        <v>0</v>
      </c>
      <c r="F10521">
        <v>0</v>
      </c>
      <c r="G10521">
        <v>0</v>
      </c>
      <c r="H10521">
        <v>1.49253731343284E-2</v>
      </c>
      <c r="I10521">
        <v>4.7619047619047603E-2</v>
      </c>
      <c r="J10521" s="1">
        <v>1</v>
      </c>
      <c r="K10521" t="s">
        <v>23237</v>
      </c>
      <c r="L10521" t="s">
        <v>44286</v>
      </c>
      <c r="M10521" t="s">
        <v>44287</v>
      </c>
    </row>
    <row r="10522" spans="1:13">
      <c r="A10522" s="1" t="s">
        <v>12539</v>
      </c>
      <c r="B10522">
        <v>5.1316433467118099E-7</v>
      </c>
      <c r="C10522" s="1">
        <v>1.23635104059336E-8</v>
      </c>
      <c r="D10522">
        <v>0.78571428571428603</v>
      </c>
      <c r="E10522">
        <v>1</v>
      </c>
      <c r="F10522">
        <v>0.99735449735449699</v>
      </c>
      <c r="G10522">
        <v>1</v>
      </c>
      <c r="H10522">
        <v>0.99541284403669705</v>
      </c>
      <c r="I10522">
        <v>0.990291262135922</v>
      </c>
      <c r="J10522" s="1">
        <v>1</v>
      </c>
      <c r="K10522" t="s">
        <v>23240</v>
      </c>
      <c r="L10522" t="s">
        <v>44288</v>
      </c>
      <c r="M10522" t="s">
        <v>44289</v>
      </c>
    </row>
    <row r="10523" spans="1:13">
      <c r="A10523" s="1" t="s">
        <v>12540</v>
      </c>
      <c r="B10523">
        <v>2.6547750779996599E-8</v>
      </c>
      <c r="C10523" s="1">
        <v>1.60209308823447E-7</v>
      </c>
      <c r="D10523">
        <v>1</v>
      </c>
      <c r="E10523">
        <v>1</v>
      </c>
      <c r="F10523">
        <v>0.9943820224719101</v>
      </c>
      <c r="G10523">
        <v>1</v>
      </c>
      <c r="H10523">
        <v>1</v>
      </c>
      <c r="I10523">
        <v>1</v>
      </c>
      <c r="J10523" s="1">
        <v>1</v>
      </c>
      <c r="K10523" t="s">
        <v>23244</v>
      </c>
      <c r="L10523" t="s">
        <v>44290</v>
      </c>
      <c r="M10523" t="s">
        <v>44291</v>
      </c>
    </row>
    <row r="10524" spans="1:13">
      <c r="A10524" s="1" t="s">
        <v>12541</v>
      </c>
      <c r="B10524">
        <v>1.18235578545407E-4</v>
      </c>
      <c r="C10524" s="1">
        <v>2.6485906832835301E-4</v>
      </c>
      <c r="D10524">
        <v>1</v>
      </c>
      <c r="E10524">
        <v>1</v>
      </c>
      <c r="F10524">
        <v>0.7890625</v>
      </c>
      <c r="G10524">
        <v>0.98888888888888904</v>
      </c>
      <c r="H10524">
        <v>0.99122807017543901</v>
      </c>
      <c r="I10524">
        <v>1</v>
      </c>
      <c r="J10524" s="1">
        <v>1</v>
      </c>
      <c r="K10524" t="s">
        <v>23238</v>
      </c>
      <c r="L10524" t="s">
        <v>44292</v>
      </c>
      <c r="M10524" t="s">
        <v>44293</v>
      </c>
    </row>
    <row r="10525" spans="1:13">
      <c r="A10525" s="1" t="s">
        <v>12542</v>
      </c>
      <c r="B10525">
        <v>5.4976969890307404E-6</v>
      </c>
      <c r="C10525" s="1">
        <v>6.4918487596123902E-6</v>
      </c>
      <c r="D10525">
        <v>0</v>
      </c>
      <c r="E10525">
        <v>0</v>
      </c>
      <c r="F10525">
        <v>5.5851063829787197E-2</v>
      </c>
      <c r="G10525">
        <v>0.119047619047619</v>
      </c>
      <c r="H10525">
        <v>0.1</v>
      </c>
      <c r="I10525">
        <v>8.1967213114754103E-3</v>
      </c>
      <c r="J10525" s="1" t="s">
        <v>23229</v>
      </c>
      <c r="K10525" t="s">
        <v>23239</v>
      </c>
      <c r="L10525" t="s">
        <v>44294</v>
      </c>
      <c r="M10525" t="s">
        <v>44295</v>
      </c>
    </row>
    <row r="10526" spans="1:13">
      <c r="A10526" s="1" t="s">
        <v>12543</v>
      </c>
      <c r="B10526">
        <v>8.6511068938379995E-7</v>
      </c>
      <c r="C10526" s="1">
        <v>8.79795247630672E-11</v>
      </c>
      <c r="D10526">
        <v>1.6129032258064498E-2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 s="1">
        <v>0</v>
      </c>
      <c r="K10526" t="s">
        <v>23241</v>
      </c>
      <c r="L10526" t="s">
        <v>44296</v>
      </c>
      <c r="M10526" t="s">
        <v>44297</v>
      </c>
    </row>
    <row r="10527" spans="1:13">
      <c r="A10527" s="1" t="s">
        <v>12544</v>
      </c>
      <c r="B10527">
        <v>3.0503253403142699E-4</v>
      </c>
      <c r="C10527" s="1">
        <v>2.14103479915457E-4</v>
      </c>
      <c r="D10527">
        <v>0.13043478260869601</v>
      </c>
      <c r="E10527">
        <v>0.83950617283950602</v>
      </c>
      <c r="F10527">
        <v>0.28350515463917503</v>
      </c>
      <c r="G10527">
        <v>8.3333333333333301E-2</v>
      </c>
      <c r="H10527">
        <v>0</v>
      </c>
      <c r="I10527">
        <v>0</v>
      </c>
      <c r="J10527" s="1" t="s">
        <v>23229</v>
      </c>
      <c r="K10527" t="s">
        <v>23240</v>
      </c>
      <c r="L10527" t="s">
        <v>44298</v>
      </c>
      <c r="M10527" t="s">
        <v>44299</v>
      </c>
    </row>
    <row r="10528" spans="1:13">
      <c r="A10528" s="1" t="s">
        <v>12545</v>
      </c>
      <c r="B10528">
        <v>0</v>
      </c>
      <c r="C10528" s="1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 s="1">
        <v>0.8</v>
      </c>
      <c r="K10528" t="s">
        <v>23239</v>
      </c>
      <c r="L10528" t="s">
        <v>44300</v>
      </c>
      <c r="M10528" t="s">
        <v>44301</v>
      </c>
    </row>
    <row r="10529" spans="1:13">
      <c r="A10529" s="1" t="s">
        <v>12546</v>
      </c>
      <c r="B10529">
        <v>3.2938420060318101E-5</v>
      </c>
      <c r="C10529" s="1">
        <v>8.3877454811063597E-8</v>
      </c>
      <c r="D10529">
        <v>6.4516129032258104E-2</v>
      </c>
      <c r="E10529">
        <v>0</v>
      </c>
      <c r="F10529">
        <v>0.133333333333333</v>
      </c>
      <c r="G10529">
        <v>7.0175438596491196E-2</v>
      </c>
      <c r="H10529">
        <v>7.4561403508771898E-2</v>
      </c>
      <c r="I10529">
        <v>7.1999999999999995E-2</v>
      </c>
      <c r="J10529" s="1">
        <v>9.0909090909090898E-2</v>
      </c>
      <c r="K10529" t="s">
        <v>23241</v>
      </c>
      <c r="L10529" t="s">
        <v>44302</v>
      </c>
      <c r="M10529" t="s">
        <v>44303</v>
      </c>
    </row>
    <row r="10530" spans="1:13">
      <c r="A10530" s="1" t="s">
        <v>12547</v>
      </c>
      <c r="B10530">
        <v>2.4078707194113599E-6</v>
      </c>
      <c r="C10530" s="1">
        <v>1.3423636792293099E-6</v>
      </c>
      <c r="D10530">
        <v>1</v>
      </c>
      <c r="E10530">
        <v>1</v>
      </c>
      <c r="F10530">
        <v>1</v>
      </c>
      <c r="G10530">
        <v>0.44736842105263203</v>
      </c>
      <c r="H10530">
        <v>0.97222222222222199</v>
      </c>
      <c r="I10530">
        <v>0.95789473684210502</v>
      </c>
      <c r="J10530" s="1">
        <v>1</v>
      </c>
      <c r="K10530" t="s">
        <v>23241</v>
      </c>
      <c r="L10530" t="s">
        <v>44304</v>
      </c>
      <c r="M10530" t="s">
        <v>44305</v>
      </c>
    </row>
    <row r="10531" spans="1:13">
      <c r="A10531" s="1" t="s">
        <v>12548</v>
      </c>
      <c r="B10531">
        <v>2.7118291577954501E-6</v>
      </c>
      <c r="C10531" s="1">
        <v>2.1378454536560501E-5</v>
      </c>
      <c r="D10531">
        <v>0.82</v>
      </c>
      <c r="E10531">
        <v>0.95652173913043503</v>
      </c>
      <c r="F10531">
        <v>0.74687499999999996</v>
      </c>
      <c r="G10531">
        <v>1</v>
      </c>
      <c r="H10531">
        <v>0.82894736842105299</v>
      </c>
      <c r="I10531">
        <v>0.95384615384615401</v>
      </c>
      <c r="J10531" s="1">
        <v>1</v>
      </c>
      <c r="K10531" t="s">
        <v>23240</v>
      </c>
      <c r="L10531" t="s">
        <v>44306</v>
      </c>
      <c r="M10531" t="s">
        <v>44307</v>
      </c>
    </row>
    <row r="10532" spans="1:13">
      <c r="A10532" s="1" t="s">
        <v>12549</v>
      </c>
      <c r="B10532">
        <v>6.0229218642943996E-4</v>
      </c>
      <c r="C10532" s="1">
        <v>6.7316467259770797E-6</v>
      </c>
      <c r="D10532">
        <v>0.65625</v>
      </c>
      <c r="E10532">
        <v>0.86458333333333304</v>
      </c>
      <c r="F10532">
        <v>0.34615384615384598</v>
      </c>
      <c r="G10532">
        <v>0.34482758620689702</v>
      </c>
      <c r="H10532">
        <v>0.367256637168142</v>
      </c>
      <c r="I10532">
        <v>0.33043478260869602</v>
      </c>
      <c r="J10532" s="1">
        <v>0</v>
      </c>
      <c r="K10532" t="s">
        <v>23241</v>
      </c>
      <c r="L10532" t="s">
        <v>44308</v>
      </c>
      <c r="M10532" t="s">
        <v>44309</v>
      </c>
    </row>
    <row r="10533" spans="1:13">
      <c r="A10533" s="1" t="s">
        <v>12550</v>
      </c>
      <c r="B10533">
        <v>1.5763158469292899E-5</v>
      </c>
      <c r="C10533" s="1">
        <v>3.36418879259984E-4</v>
      </c>
      <c r="D10533">
        <v>1.9230769230769201E-2</v>
      </c>
      <c r="E10533">
        <v>0.25438596491228099</v>
      </c>
      <c r="F10533">
        <v>0.44039735099337701</v>
      </c>
      <c r="G10533">
        <v>0.72368421052631604</v>
      </c>
      <c r="H10533">
        <v>0.734375</v>
      </c>
      <c r="I10533">
        <v>0.66</v>
      </c>
      <c r="J10533" s="1" t="s">
        <v>23229</v>
      </c>
      <c r="K10533" t="s">
        <v>23239</v>
      </c>
      <c r="L10533" t="s">
        <v>44310</v>
      </c>
      <c r="M10533" t="s">
        <v>44311</v>
      </c>
    </row>
    <row r="10534" spans="1:13">
      <c r="A10534" s="1" t="s">
        <v>12551</v>
      </c>
      <c r="B10534">
        <v>5.3149483473410198E-7</v>
      </c>
      <c r="C10534" s="1">
        <v>3.2090241439008798E-8</v>
      </c>
      <c r="D10534">
        <v>0.94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 s="1">
        <v>1</v>
      </c>
      <c r="K10534" t="s">
        <v>23241</v>
      </c>
      <c r="L10534" t="s">
        <v>44312</v>
      </c>
      <c r="M10534" t="s">
        <v>44313</v>
      </c>
    </row>
    <row r="10535" spans="1:13">
      <c r="A10535" s="1" t="s">
        <v>12552</v>
      </c>
      <c r="B10535">
        <v>1.9821364731433498E-6</v>
      </c>
      <c r="C10535" s="1">
        <v>9.92784196692103E-8</v>
      </c>
      <c r="D10535">
        <v>0.94</v>
      </c>
      <c r="E10535">
        <v>0.97872340425531901</v>
      </c>
      <c r="F10535">
        <v>1</v>
      </c>
      <c r="G10535">
        <v>1</v>
      </c>
      <c r="H10535">
        <v>0.993506493506494</v>
      </c>
      <c r="I10535">
        <v>1</v>
      </c>
      <c r="J10535" s="1" t="s">
        <v>23229</v>
      </c>
      <c r="K10535" t="s">
        <v>23238</v>
      </c>
      <c r="L10535" t="s">
        <v>44314</v>
      </c>
      <c r="M10535" t="s">
        <v>44315</v>
      </c>
    </row>
    <row r="10536" spans="1:13">
      <c r="A10536" s="1" t="s">
        <v>12553</v>
      </c>
      <c r="B10536">
        <v>2.10364597741892E-4</v>
      </c>
      <c r="C10536" s="1">
        <v>1.7379738677727701E-4</v>
      </c>
      <c r="D10536">
        <v>0.5</v>
      </c>
      <c r="E10536">
        <v>0.38636363636363602</v>
      </c>
      <c r="F10536">
        <v>5.4347826086956499E-2</v>
      </c>
      <c r="G10536">
        <v>0.82051282051282004</v>
      </c>
      <c r="H10536">
        <v>0.45959595959596</v>
      </c>
      <c r="I10536">
        <v>0.19565217391304299</v>
      </c>
      <c r="J10536" s="1" t="s">
        <v>23229</v>
      </c>
      <c r="K10536" t="s">
        <v>23240</v>
      </c>
      <c r="L10536" t="s">
        <v>44316</v>
      </c>
      <c r="M10536" t="s">
        <v>44317</v>
      </c>
    </row>
    <row r="10537" spans="1:13">
      <c r="A10537" s="1" t="s">
        <v>12554</v>
      </c>
      <c r="B10537">
        <v>5.9680462353118104E-10</v>
      </c>
      <c r="C10537" s="1">
        <v>8.06146114581001E-9</v>
      </c>
      <c r="D10537">
        <v>1</v>
      </c>
      <c r="E10537">
        <v>1</v>
      </c>
      <c r="F10537">
        <v>1</v>
      </c>
      <c r="G10537">
        <v>0.86363636363636398</v>
      </c>
      <c r="H10537">
        <v>1</v>
      </c>
      <c r="I10537">
        <v>0.7</v>
      </c>
      <c r="J10537" s="1">
        <v>1</v>
      </c>
      <c r="K10537" t="s">
        <v>23241</v>
      </c>
      <c r="L10537" t="s">
        <v>44318</v>
      </c>
      <c r="M10537" t="s">
        <v>44319</v>
      </c>
    </row>
    <row r="10538" spans="1:13">
      <c r="A10538" s="1" t="s">
        <v>12555</v>
      </c>
      <c r="B10538">
        <v>3.6004591256369602E-7</v>
      </c>
      <c r="C10538" s="1">
        <v>6.7413303588530201E-6</v>
      </c>
      <c r="D10538">
        <v>1</v>
      </c>
      <c r="E10538">
        <v>0.99479166666666696</v>
      </c>
      <c r="F10538">
        <v>0.989071038251366</v>
      </c>
      <c r="G10538">
        <v>1</v>
      </c>
      <c r="H10538">
        <v>0.99561403508771895</v>
      </c>
      <c r="I10538">
        <v>0.99572649572649596</v>
      </c>
      <c r="J10538" s="1">
        <v>1</v>
      </c>
      <c r="K10538" t="s">
        <v>23241</v>
      </c>
      <c r="L10538" t="s">
        <v>44320</v>
      </c>
      <c r="M10538" t="s">
        <v>44321</v>
      </c>
    </row>
    <row r="10539" spans="1:13">
      <c r="A10539" s="1" t="s">
        <v>12556</v>
      </c>
      <c r="B10539">
        <v>1.37753772355045E-5</v>
      </c>
      <c r="C10539" s="1">
        <v>1.2584358758188801E-7</v>
      </c>
      <c r="D10539">
        <v>3.5714285714285698E-2</v>
      </c>
      <c r="E10539">
        <v>1.1904761904761901E-2</v>
      </c>
      <c r="F10539">
        <v>0.1875</v>
      </c>
      <c r="G10539">
        <v>1.9230769230769201E-2</v>
      </c>
      <c r="H10539">
        <v>0.21551724137931</v>
      </c>
      <c r="I10539">
        <v>0.23469387755102</v>
      </c>
      <c r="J10539" s="1">
        <v>1</v>
      </c>
      <c r="K10539" t="s">
        <v>23238</v>
      </c>
      <c r="L10539" t="s">
        <v>44322</v>
      </c>
      <c r="M10539" t="s">
        <v>44323</v>
      </c>
    </row>
    <row r="10540" spans="1:13">
      <c r="A10540" s="1" t="s">
        <v>12557</v>
      </c>
      <c r="B10540">
        <v>5.23863964294388E-4</v>
      </c>
      <c r="C10540" s="1">
        <v>5.1055694652881996E-4</v>
      </c>
      <c r="D10540">
        <v>0.796875</v>
      </c>
      <c r="E10540">
        <v>0.47368421052631599</v>
      </c>
      <c r="F10540">
        <v>0.82105263157894703</v>
      </c>
      <c r="G10540">
        <v>0.98214285714285698</v>
      </c>
      <c r="H10540">
        <v>0.96491228070175405</v>
      </c>
      <c r="I10540">
        <v>0.97863247863247904</v>
      </c>
      <c r="J10540" s="1">
        <v>1</v>
      </c>
      <c r="K10540" t="s">
        <v>23241</v>
      </c>
      <c r="L10540" t="s">
        <v>44324</v>
      </c>
      <c r="M10540" t="s">
        <v>44325</v>
      </c>
    </row>
    <row r="10541" spans="1:13">
      <c r="A10541" s="1" t="s">
        <v>12558</v>
      </c>
      <c r="B10541">
        <v>3.3181496882591801E-6</v>
      </c>
      <c r="C10541" s="1">
        <v>2.49484722790437E-6</v>
      </c>
      <c r="D10541">
        <v>0.96296296296296302</v>
      </c>
      <c r="E10541">
        <v>1</v>
      </c>
      <c r="F10541">
        <v>0.993506493506494</v>
      </c>
      <c r="G10541">
        <v>0.94117647058823495</v>
      </c>
      <c r="H10541">
        <v>1</v>
      </c>
      <c r="I10541">
        <v>0.96296296296296302</v>
      </c>
      <c r="J10541" s="1">
        <v>1</v>
      </c>
      <c r="K10541" t="s">
        <v>23240</v>
      </c>
      <c r="L10541" t="s">
        <v>44326</v>
      </c>
      <c r="M10541" t="s">
        <v>44327</v>
      </c>
    </row>
    <row r="10542" spans="1:13">
      <c r="A10542" s="1" t="s">
        <v>12559</v>
      </c>
      <c r="B10542">
        <v>5.6148220144536002E-6</v>
      </c>
      <c r="C10542" s="1">
        <v>2.4976460682657899E-6</v>
      </c>
      <c r="D10542">
        <v>1</v>
      </c>
      <c r="E10542">
        <v>0.98809523809523803</v>
      </c>
      <c r="F10542">
        <v>0.91566265060241003</v>
      </c>
      <c r="G10542">
        <v>1</v>
      </c>
      <c r="H10542">
        <v>0.98611111111111105</v>
      </c>
      <c r="I10542">
        <v>0.98947368421052595</v>
      </c>
      <c r="J10542" s="1">
        <v>1</v>
      </c>
      <c r="K10542" t="s">
        <v>23240</v>
      </c>
      <c r="L10542" t="s">
        <v>44328</v>
      </c>
      <c r="M10542" t="s">
        <v>44329</v>
      </c>
    </row>
    <row r="10543" spans="1:13">
      <c r="A10543" s="1" t="s">
        <v>12560</v>
      </c>
      <c r="B10543">
        <v>1.64530632655712E-7</v>
      </c>
      <c r="C10543" s="1">
        <v>2.0789816152675699E-6</v>
      </c>
      <c r="D10543">
        <v>0</v>
      </c>
      <c r="E10543">
        <v>5.2083333333333296E-3</v>
      </c>
      <c r="F10543">
        <v>2.8735632183907998E-3</v>
      </c>
      <c r="G10543">
        <v>0</v>
      </c>
      <c r="H10543">
        <v>5.1546391752577301E-3</v>
      </c>
      <c r="I10543">
        <v>8.6956521739130401E-3</v>
      </c>
      <c r="J10543" s="1">
        <v>0.81818181818181801</v>
      </c>
      <c r="K10543" t="s">
        <v>23238</v>
      </c>
      <c r="L10543" t="s">
        <v>44330</v>
      </c>
      <c r="M10543" t="s">
        <v>44331</v>
      </c>
    </row>
    <row r="10544" spans="1:13">
      <c r="A10544" s="1" t="s">
        <v>12561</v>
      </c>
      <c r="B10544">
        <v>2.6288697492025901E-5</v>
      </c>
      <c r="C10544" s="1">
        <v>1.2766696031218499E-4</v>
      </c>
      <c r="D10544">
        <v>0</v>
      </c>
      <c r="E10544">
        <v>0</v>
      </c>
      <c r="F10544">
        <v>0.20760233918128701</v>
      </c>
      <c r="G10544">
        <v>0</v>
      </c>
      <c r="H10544">
        <v>3.03030303030303E-2</v>
      </c>
      <c r="I10544">
        <v>0</v>
      </c>
      <c r="J10544" s="1" t="s">
        <v>23229</v>
      </c>
      <c r="K10544" t="s">
        <v>23241</v>
      </c>
      <c r="L10544" t="s">
        <v>44332</v>
      </c>
      <c r="M10544" t="s">
        <v>44333</v>
      </c>
    </row>
    <row r="10545" spans="1:13">
      <c r="A10545" s="1" t="s">
        <v>12562</v>
      </c>
      <c r="B10545">
        <v>4.18570893987406E-6</v>
      </c>
      <c r="C10545" s="1">
        <v>1.4646317181815099E-5</v>
      </c>
      <c r="D10545">
        <v>0</v>
      </c>
      <c r="E10545">
        <v>5.2083333333333296E-3</v>
      </c>
      <c r="F10545">
        <v>2.5641025641025602E-3</v>
      </c>
      <c r="G10545">
        <v>0</v>
      </c>
      <c r="H10545">
        <v>5.2631578947368397E-2</v>
      </c>
      <c r="I10545">
        <v>0</v>
      </c>
      <c r="J10545" s="1" t="s">
        <v>23229</v>
      </c>
      <c r="K10545" t="s">
        <v>23241</v>
      </c>
      <c r="L10545" t="s">
        <v>44334</v>
      </c>
      <c r="M10545" t="s">
        <v>44335</v>
      </c>
    </row>
    <row r="10546" spans="1:13">
      <c r="A10546" s="1" t="s">
        <v>12563</v>
      </c>
      <c r="B10546">
        <v>2.9352462047267999E-4</v>
      </c>
      <c r="C10546" s="1">
        <v>2.2283972058957999E-4</v>
      </c>
      <c r="D10546">
        <v>0.14516129032258099</v>
      </c>
      <c r="E10546">
        <v>8.2352941176470601E-2</v>
      </c>
      <c r="F10546">
        <v>0.82102272727272696</v>
      </c>
      <c r="G10546">
        <v>8.7499999999999994E-2</v>
      </c>
      <c r="H10546">
        <v>0.596330275229358</v>
      </c>
      <c r="I10546">
        <v>0.29166666666666702</v>
      </c>
      <c r="J10546" s="1">
        <v>0</v>
      </c>
      <c r="K10546" t="s">
        <v>23241</v>
      </c>
      <c r="L10546" t="s">
        <v>44336</v>
      </c>
      <c r="M10546" t="s">
        <v>44337</v>
      </c>
    </row>
    <row r="10547" spans="1:13">
      <c r="A10547" s="1" t="s">
        <v>12564</v>
      </c>
      <c r="B10547">
        <v>2.2230847460096001E-6</v>
      </c>
      <c r="C10547" s="1">
        <v>3.05345816375632E-6</v>
      </c>
      <c r="D10547">
        <v>1.6129032258064498E-2</v>
      </c>
      <c r="E10547">
        <v>5.2083333333333296E-3</v>
      </c>
      <c r="F10547">
        <v>0</v>
      </c>
      <c r="G10547">
        <v>1.72413793103448E-2</v>
      </c>
      <c r="H10547">
        <v>0</v>
      </c>
      <c r="I10547">
        <v>2.5862068965517199E-2</v>
      </c>
      <c r="J10547" s="1">
        <v>0</v>
      </c>
      <c r="K10547" t="s">
        <v>23241</v>
      </c>
      <c r="L10547" t="s">
        <v>44338</v>
      </c>
      <c r="M10547" t="s">
        <v>44339</v>
      </c>
    </row>
    <row r="10548" spans="1:13">
      <c r="A10548" s="1" t="s">
        <v>12565</v>
      </c>
      <c r="B10548">
        <v>4.1506605824569E-9</v>
      </c>
      <c r="C10548" s="1">
        <v>6.5772621253582002E-8</v>
      </c>
      <c r="D10548">
        <v>1</v>
      </c>
      <c r="E10548">
        <v>0.99411764705882399</v>
      </c>
      <c r="F10548">
        <v>0.99700598802395202</v>
      </c>
      <c r="G10548">
        <v>1</v>
      </c>
      <c r="H10548">
        <v>0.99285714285714299</v>
      </c>
      <c r="I10548">
        <v>0.98888888888888904</v>
      </c>
      <c r="J10548" s="1">
        <v>1</v>
      </c>
      <c r="K10548" t="s">
        <v>23238</v>
      </c>
      <c r="L10548" t="s">
        <v>44340</v>
      </c>
      <c r="M10548" t="s">
        <v>44341</v>
      </c>
    </row>
    <row r="10549" spans="1:13">
      <c r="A10549" s="1" t="s">
        <v>12566</v>
      </c>
      <c r="B10549">
        <v>1.0565262439951E-6</v>
      </c>
      <c r="C10549" s="1">
        <v>3.5958928446920598E-8</v>
      </c>
      <c r="D10549">
        <v>1</v>
      </c>
      <c r="E10549">
        <v>0.99358974358974395</v>
      </c>
      <c r="F10549">
        <v>0.99717514124293805</v>
      </c>
      <c r="G10549">
        <v>0.99090909090909096</v>
      </c>
      <c r="H10549">
        <v>1</v>
      </c>
      <c r="I10549">
        <v>0.99107142857142905</v>
      </c>
      <c r="J10549" s="1">
        <v>9.0909090909090898E-2</v>
      </c>
      <c r="K10549" t="s">
        <v>23241</v>
      </c>
      <c r="L10549" t="s">
        <v>44342</v>
      </c>
      <c r="M10549" t="s">
        <v>44343</v>
      </c>
    </row>
    <row r="10550" spans="1:13">
      <c r="A10550" s="1" t="s">
        <v>12567</v>
      </c>
      <c r="B10550">
        <v>1.59148199864209E-6</v>
      </c>
      <c r="C10550" s="1">
        <v>1.9442082582053399E-6</v>
      </c>
      <c r="D10550">
        <v>0.112903225806452</v>
      </c>
      <c r="E10550">
        <v>6.2500000000000003E-3</v>
      </c>
      <c r="F10550">
        <v>0</v>
      </c>
      <c r="G10550">
        <v>0</v>
      </c>
      <c r="H10550">
        <v>0</v>
      </c>
      <c r="I10550">
        <v>0.24509803921568599</v>
      </c>
      <c r="J10550" s="1">
        <v>0</v>
      </c>
      <c r="K10550" t="s">
        <v>23238</v>
      </c>
      <c r="L10550" t="s">
        <v>44344</v>
      </c>
      <c r="M10550" t="s">
        <v>44345</v>
      </c>
    </row>
    <row r="10551" spans="1:13">
      <c r="A10551" s="1" t="s">
        <v>12568</v>
      </c>
      <c r="B10551">
        <v>5.1372631740267503E-7</v>
      </c>
      <c r="C10551" s="1">
        <v>5.9385266642107301E-5</v>
      </c>
      <c r="D10551">
        <v>1</v>
      </c>
      <c r="E10551">
        <v>1</v>
      </c>
      <c r="F10551">
        <v>1</v>
      </c>
      <c r="G10551">
        <v>0.16326530612244899</v>
      </c>
      <c r="H10551">
        <v>0.95673076923076905</v>
      </c>
      <c r="I10551">
        <v>0.70108695652173902</v>
      </c>
      <c r="J10551" s="1" t="s">
        <v>23229</v>
      </c>
      <c r="K10551" t="s">
        <v>23239</v>
      </c>
      <c r="L10551" t="s">
        <v>44346</v>
      </c>
      <c r="M10551" t="s">
        <v>44347</v>
      </c>
    </row>
    <row r="10552" spans="1:13">
      <c r="A10552" s="1" t="s">
        <v>12569</v>
      </c>
      <c r="B10552">
        <v>1.31495146719744E-5</v>
      </c>
      <c r="C10552" s="1">
        <v>5.0878636832147898E-5</v>
      </c>
      <c r="D10552">
        <v>1.5625E-2</v>
      </c>
      <c r="E10552">
        <v>5.2083333333333296E-3</v>
      </c>
      <c r="F10552">
        <v>0</v>
      </c>
      <c r="G10552">
        <v>0.24137931034482801</v>
      </c>
      <c r="H10552">
        <v>8.7719298245613996E-3</v>
      </c>
      <c r="I10552">
        <v>0.128</v>
      </c>
      <c r="J10552" s="1">
        <v>0</v>
      </c>
      <c r="K10552" t="s">
        <v>23238</v>
      </c>
      <c r="L10552" t="s">
        <v>44348</v>
      </c>
      <c r="M10552" t="s">
        <v>44349</v>
      </c>
    </row>
    <row r="10553" spans="1:13">
      <c r="A10553" s="1" t="s">
        <v>12570</v>
      </c>
      <c r="B10553">
        <v>1.3564656592461501E-4</v>
      </c>
      <c r="C10553" s="1">
        <v>8.5359365670663502E-5</v>
      </c>
      <c r="D10553">
        <v>0.88461538461538503</v>
      </c>
      <c r="E10553">
        <v>0.64285714285714302</v>
      </c>
      <c r="F10553">
        <v>0.86144578313252995</v>
      </c>
      <c r="G10553">
        <v>0.89473684210526305</v>
      </c>
      <c r="H10553">
        <v>0.54225352112676095</v>
      </c>
      <c r="I10553">
        <v>0.87272727272727302</v>
      </c>
      <c r="J10553" s="1">
        <v>1</v>
      </c>
      <c r="K10553" t="s">
        <v>23238</v>
      </c>
      <c r="L10553" t="s">
        <v>44350</v>
      </c>
      <c r="M10553" t="s">
        <v>44351</v>
      </c>
    </row>
    <row r="10554" spans="1:13">
      <c r="A10554" s="1" t="s">
        <v>12571</v>
      </c>
      <c r="B10554">
        <v>1.0449039174792799E-7</v>
      </c>
      <c r="C10554" s="1">
        <v>2.57946189058967E-5</v>
      </c>
      <c r="D10554">
        <v>0.921875</v>
      </c>
      <c r="E10554">
        <v>1</v>
      </c>
      <c r="F10554">
        <v>0.98952879581151798</v>
      </c>
      <c r="G10554">
        <v>0.86956521739130399</v>
      </c>
      <c r="H10554">
        <v>0.942105263157895</v>
      </c>
      <c r="I10554">
        <v>0.94827586206896597</v>
      </c>
      <c r="J10554" s="1">
        <v>1</v>
      </c>
      <c r="K10554" t="s">
        <v>23241</v>
      </c>
      <c r="L10554" t="s">
        <v>44352</v>
      </c>
      <c r="M10554" t="s">
        <v>44353</v>
      </c>
    </row>
    <row r="10555" spans="1:13">
      <c r="A10555" s="1" t="s">
        <v>12572</v>
      </c>
      <c r="B10555">
        <v>4.5606821701514702E-5</v>
      </c>
      <c r="C10555" s="1">
        <v>5.5017881005872901E-5</v>
      </c>
      <c r="D10555">
        <v>0.42307692307692302</v>
      </c>
      <c r="E10555">
        <v>0.53125</v>
      </c>
      <c r="F10555">
        <v>3.6290322580645198E-2</v>
      </c>
      <c r="G10555">
        <v>0.15384615384615399</v>
      </c>
      <c r="H10555">
        <v>1.49253731343284E-2</v>
      </c>
      <c r="I10555">
        <v>0.625</v>
      </c>
      <c r="J10555" s="1" t="s">
        <v>23229</v>
      </c>
      <c r="K10555" t="s">
        <v>23241</v>
      </c>
      <c r="L10555" t="s">
        <v>44354</v>
      </c>
      <c r="M10555" t="s">
        <v>44355</v>
      </c>
    </row>
    <row r="10556" spans="1:13">
      <c r="A10556" s="1" t="s">
        <v>12573</v>
      </c>
      <c r="B10556">
        <v>3.78912620122533E-8</v>
      </c>
      <c r="C10556" s="1">
        <v>1.2413037428046901E-6</v>
      </c>
      <c r="D10556">
        <v>0.65217391304347805</v>
      </c>
      <c r="E10556">
        <v>0.85294117647058798</v>
      </c>
      <c r="F10556">
        <v>0.922818791946309</v>
      </c>
      <c r="G10556">
        <v>1</v>
      </c>
      <c r="H10556">
        <v>0.95967741935483897</v>
      </c>
      <c r="I10556">
        <v>0.8</v>
      </c>
      <c r="J10556" s="1" t="s">
        <v>23229</v>
      </c>
      <c r="K10556" t="s">
        <v>23239</v>
      </c>
      <c r="L10556" t="s">
        <v>44356</v>
      </c>
      <c r="M10556" t="s">
        <v>44357</v>
      </c>
    </row>
    <row r="10557" spans="1:13">
      <c r="A10557" s="1" t="s">
        <v>12574</v>
      </c>
      <c r="B10557">
        <v>1.5425785420116699E-6</v>
      </c>
      <c r="C10557" s="1">
        <v>5.4896648482070899E-6</v>
      </c>
      <c r="D10557">
        <v>1</v>
      </c>
      <c r="E10557">
        <v>1</v>
      </c>
      <c r="F10557">
        <v>0.976683937823834</v>
      </c>
      <c r="G10557">
        <v>1</v>
      </c>
      <c r="H10557">
        <v>1</v>
      </c>
      <c r="I10557">
        <v>1</v>
      </c>
      <c r="J10557" s="1">
        <v>1</v>
      </c>
      <c r="K10557" t="s">
        <v>23241</v>
      </c>
      <c r="L10557" t="s">
        <v>44358</v>
      </c>
      <c r="M10557" t="s">
        <v>44359</v>
      </c>
    </row>
    <row r="10558" spans="1:13">
      <c r="A10558" s="1" t="s">
        <v>12575</v>
      </c>
      <c r="B10558">
        <v>5.7784091408475197E-7</v>
      </c>
      <c r="C10558" s="1">
        <v>3.3190961823111499E-8</v>
      </c>
      <c r="D10558">
        <v>0</v>
      </c>
      <c r="E10558">
        <v>5.31914893617021E-3</v>
      </c>
      <c r="F10558">
        <v>0</v>
      </c>
      <c r="G10558">
        <v>5.31914893617021E-2</v>
      </c>
      <c r="H10558">
        <v>0</v>
      </c>
      <c r="I10558">
        <v>5.2631578947368403E-3</v>
      </c>
      <c r="J10558" s="1">
        <v>0</v>
      </c>
      <c r="K10558" t="s">
        <v>23238</v>
      </c>
      <c r="L10558" t="s">
        <v>44360</v>
      </c>
      <c r="M10558" t="s">
        <v>44361</v>
      </c>
    </row>
    <row r="10559" spans="1:13">
      <c r="A10559" s="1" t="s">
        <v>12576</v>
      </c>
      <c r="B10559">
        <v>5.9561492166301301E-7</v>
      </c>
      <c r="C10559" s="1">
        <v>8.8536752570185295E-5</v>
      </c>
      <c r="D10559">
        <v>0.5</v>
      </c>
      <c r="E10559">
        <v>0.80357142857142905</v>
      </c>
      <c r="F10559">
        <v>0.76764705882352902</v>
      </c>
      <c r="G10559">
        <v>0.26666666666666705</v>
      </c>
      <c r="H10559">
        <v>0.32941176470588196</v>
      </c>
      <c r="I10559">
        <v>0.4375</v>
      </c>
      <c r="J10559" s="1">
        <v>1</v>
      </c>
      <c r="K10559" t="s">
        <v>23246</v>
      </c>
      <c r="L10559" t="s">
        <v>44362</v>
      </c>
      <c r="M10559" t="s">
        <v>44363</v>
      </c>
    </row>
    <row r="10560" spans="1:13">
      <c r="A10560" s="1" t="s">
        <v>12577</v>
      </c>
      <c r="B10560">
        <v>1.8929943002393801E-5</v>
      </c>
      <c r="C10560" s="1">
        <v>8.6463873721291894E-9</v>
      </c>
      <c r="D10560">
        <v>6.8965517241379296E-2</v>
      </c>
      <c r="E10560">
        <v>0.217105263157895</v>
      </c>
      <c r="F10560">
        <v>0</v>
      </c>
      <c r="G10560">
        <v>0</v>
      </c>
      <c r="H10560">
        <v>0</v>
      </c>
      <c r="I10560">
        <v>0</v>
      </c>
      <c r="J10560" s="1">
        <v>0</v>
      </c>
      <c r="K10560" t="s">
        <v>23241</v>
      </c>
      <c r="L10560" t="s">
        <v>44364</v>
      </c>
      <c r="M10560" t="s">
        <v>44365</v>
      </c>
    </row>
    <row r="10561" spans="1:13">
      <c r="A10561" s="1" t="s">
        <v>12578</v>
      </c>
      <c r="B10561">
        <v>1.76951849248296E-7</v>
      </c>
      <c r="C10561" s="1">
        <v>2.0285766018010201E-6</v>
      </c>
      <c r="D10561">
        <v>0</v>
      </c>
      <c r="E10561">
        <v>0</v>
      </c>
      <c r="F10561">
        <v>8.8235294117647106E-2</v>
      </c>
      <c r="G10561">
        <v>1.72413793103448E-2</v>
      </c>
      <c r="H10561">
        <v>9.8837209302325604E-2</v>
      </c>
      <c r="I10561">
        <v>3.2608695652173898E-2</v>
      </c>
      <c r="J10561" s="1">
        <v>0</v>
      </c>
      <c r="K10561" t="s">
        <v>23242</v>
      </c>
      <c r="L10561" t="s">
        <v>44366</v>
      </c>
      <c r="M10561" t="s">
        <v>44367</v>
      </c>
    </row>
    <row r="10562" spans="1:13">
      <c r="A10562" s="1" t="s">
        <v>12579</v>
      </c>
      <c r="B10562">
        <v>1.0851226495021299E-6</v>
      </c>
      <c r="C10562" s="1">
        <v>1.85618851230773E-6</v>
      </c>
      <c r="D10562">
        <v>0</v>
      </c>
      <c r="E10562">
        <v>0</v>
      </c>
      <c r="F10562">
        <v>0</v>
      </c>
      <c r="G10562">
        <v>0.241935483870968</v>
      </c>
      <c r="H10562">
        <v>0</v>
      </c>
      <c r="I10562">
        <v>0.109375</v>
      </c>
      <c r="J10562" s="1" t="s">
        <v>23229</v>
      </c>
      <c r="K10562" t="s">
        <v>23241</v>
      </c>
      <c r="L10562" t="s">
        <v>44368</v>
      </c>
      <c r="M10562" t="s">
        <v>44369</v>
      </c>
    </row>
    <row r="10563" spans="1:13">
      <c r="A10563" s="1" t="s">
        <v>12580</v>
      </c>
      <c r="B10563">
        <v>2.1399615070609901E-4</v>
      </c>
      <c r="C10563" s="1">
        <v>3.1991717024344998E-6</v>
      </c>
      <c r="D10563">
        <v>0.81818181818181801</v>
      </c>
      <c r="E10563">
        <v>0.73255813953488402</v>
      </c>
      <c r="F10563">
        <v>0.99450549450549497</v>
      </c>
      <c r="G10563">
        <v>1</v>
      </c>
      <c r="H10563">
        <v>0.98214285714285698</v>
      </c>
      <c r="I10563">
        <v>0.86956521739130399</v>
      </c>
      <c r="J10563" s="1">
        <v>0</v>
      </c>
      <c r="K10563" t="s">
        <v>23237</v>
      </c>
      <c r="L10563" t="s">
        <v>44370</v>
      </c>
      <c r="M10563" t="s">
        <v>44371</v>
      </c>
    </row>
    <row r="10564" spans="1:13">
      <c r="A10564" s="1" t="s">
        <v>12581</v>
      </c>
      <c r="B10564">
        <v>2.48216728885962E-5</v>
      </c>
      <c r="C10564" s="1">
        <v>1.06944569641823E-5</v>
      </c>
      <c r="D10564">
        <v>1</v>
      </c>
      <c r="E10564">
        <v>1</v>
      </c>
      <c r="F10564">
        <v>0.81333333333333302</v>
      </c>
      <c r="G10564">
        <v>0.68421052631578905</v>
      </c>
      <c r="H10564">
        <v>0.65853658536585402</v>
      </c>
      <c r="I10564">
        <v>0.86170212765957399</v>
      </c>
      <c r="J10564" s="1">
        <v>1</v>
      </c>
      <c r="K10564" t="s">
        <v>23239</v>
      </c>
      <c r="L10564" t="s">
        <v>44372</v>
      </c>
      <c r="M10564" t="s">
        <v>44373</v>
      </c>
    </row>
    <row r="10565" spans="1:13">
      <c r="A10565" s="1" t="s">
        <v>12582</v>
      </c>
      <c r="B10565">
        <v>8.41033941532775E-7</v>
      </c>
      <c r="C10565" s="1">
        <v>9.3147429756473205E-7</v>
      </c>
      <c r="D10565">
        <v>0</v>
      </c>
      <c r="E10565">
        <v>0.08</v>
      </c>
      <c r="F10565">
        <v>4.0650406504065002E-3</v>
      </c>
      <c r="G10565">
        <v>0</v>
      </c>
      <c r="H10565">
        <v>0</v>
      </c>
      <c r="I10565">
        <v>0</v>
      </c>
      <c r="J10565" s="1" t="s">
        <v>23229</v>
      </c>
      <c r="K10565" t="s">
        <v>23239</v>
      </c>
      <c r="L10565" t="s">
        <v>44374</v>
      </c>
      <c r="M10565" t="s">
        <v>44375</v>
      </c>
    </row>
    <row r="10566" spans="1:13">
      <c r="A10566" s="1" t="s">
        <v>12583</v>
      </c>
      <c r="B10566">
        <v>3.7141179923391302E-6</v>
      </c>
      <c r="C10566" s="1">
        <v>1.29107796990605E-6</v>
      </c>
      <c r="D10566">
        <v>0.859375</v>
      </c>
      <c r="E10566">
        <v>0.98958333333333304</v>
      </c>
      <c r="F10566">
        <v>0.96923076923076901</v>
      </c>
      <c r="G10566">
        <v>1</v>
      </c>
      <c r="H10566">
        <v>0.97807017543859698</v>
      </c>
      <c r="I10566">
        <v>0.93548387096774199</v>
      </c>
      <c r="J10566" s="1">
        <v>1</v>
      </c>
      <c r="K10566" t="s">
        <v>23238</v>
      </c>
      <c r="L10566" t="s">
        <v>44376</v>
      </c>
      <c r="M10566" t="s">
        <v>44377</v>
      </c>
    </row>
    <row r="10567" spans="1:13">
      <c r="A10567" s="1" t="s">
        <v>12584</v>
      </c>
      <c r="B10567">
        <v>6.2556914457461696E-7</v>
      </c>
      <c r="C10567" s="1">
        <v>3.3966493752181498E-6</v>
      </c>
      <c r="D10567">
        <v>0</v>
      </c>
      <c r="E10567">
        <v>0</v>
      </c>
      <c r="F10567">
        <v>0</v>
      </c>
      <c r="G10567">
        <v>0.119047619047619</v>
      </c>
      <c r="H10567">
        <v>0</v>
      </c>
      <c r="I10567">
        <v>0</v>
      </c>
      <c r="J10567" s="1" t="s">
        <v>23229</v>
      </c>
      <c r="K10567" t="s">
        <v>23242</v>
      </c>
      <c r="L10567" t="s">
        <v>44378</v>
      </c>
      <c r="M10567" t="s">
        <v>44379</v>
      </c>
    </row>
    <row r="10568" spans="1:13">
      <c r="A10568" s="1" t="s">
        <v>12585</v>
      </c>
      <c r="B10568">
        <v>5.96031297089679E-6</v>
      </c>
      <c r="C10568" s="1">
        <v>1.8857657978611899E-5</v>
      </c>
      <c r="D10568">
        <v>1</v>
      </c>
      <c r="E10568">
        <v>1</v>
      </c>
      <c r="F10568">
        <v>1</v>
      </c>
      <c r="G10568">
        <v>0.43396226415094302</v>
      </c>
      <c r="H10568">
        <v>1</v>
      </c>
      <c r="I10568">
        <v>0.81818181818181801</v>
      </c>
      <c r="J10568" s="1">
        <v>1</v>
      </c>
      <c r="K10568" t="s">
        <v>23238</v>
      </c>
      <c r="L10568" t="s">
        <v>44380</v>
      </c>
      <c r="M10568" t="s">
        <v>44381</v>
      </c>
    </row>
    <row r="10569" spans="1:13">
      <c r="A10569" s="1" t="s">
        <v>12586</v>
      </c>
      <c r="B10569">
        <v>1.8170736633333701E-5</v>
      </c>
      <c r="C10569" s="1">
        <v>1.18328943765362E-6</v>
      </c>
      <c r="D10569">
        <v>0.78571428571428603</v>
      </c>
      <c r="E10569">
        <v>0.84375</v>
      </c>
      <c r="F10569">
        <v>0.98913043478260898</v>
      </c>
      <c r="G10569">
        <v>1</v>
      </c>
      <c r="H10569">
        <v>0.99206349206349198</v>
      </c>
      <c r="I10569">
        <v>1</v>
      </c>
      <c r="J10569" s="1">
        <v>1</v>
      </c>
      <c r="K10569" t="s">
        <v>23242</v>
      </c>
      <c r="L10569" t="s">
        <v>44382</v>
      </c>
      <c r="M10569" t="s">
        <v>44383</v>
      </c>
    </row>
    <row r="10570" spans="1:13">
      <c r="A10570" s="1" t="s">
        <v>12587</v>
      </c>
      <c r="B10570">
        <v>4.0509723901894701E-5</v>
      </c>
      <c r="C10570" s="1">
        <v>1.2187916686937399E-4</v>
      </c>
      <c r="D10570">
        <v>0</v>
      </c>
      <c r="E10570">
        <v>0</v>
      </c>
      <c r="F10570">
        <v>0.117469879518072</v>
      </c>
      <c r="G10570">
        <v>0</v>
      </c>
      <c r="H10570">
        <v>1.02040816326531E-2</v>
      </c>
      <c r="I10570">
        <v>6.9444444444444397E-3</v>
      </c>
      <c r="J10570" s="1" t="s">
        <v>23229</v>
      </c>
      <c r="K10570" t="s">
        <v>23241</v>
      </c>
      <c r="L10570" t="s">
        <v>44384</v>
      </c>
      <c r="M10570" t="s">
        <v>44385</v>
      </c>
    </row>
    <row r="10571" spans="1:13">
      <c r="A10571" s="1" t="s">
        <v>12588</v>
      </c>
      <c r="B10571">
        <v>1.49855808002006E-4</v>
      </c>
      <c r="C10571" s="1">
        <v>2.4844946540117201E-4</v>
      </c>
      <c r="D10571">
        <v>1</v>
      </c>
      <c r="E10571">
        <v>1</v>
      </c>
      <c r="F10571">
        <v>0.55154639175257703</v>
      </c>
      <c r="G10571">
        <v>1</v>
      </c>
      <c r="H10571">
        <v>0.71052631578947401</v>
      </c>
      <c r="I10571">
        <v>0.92592592592592593</v>
      </c>
      <c r="J10571" s="1">
        <v>1</v>
      </c>
      <c r="K10571" t="s">
        <v>23244</v>
      </c>
      <c r="L10571" t="s">
        <v>44386</v>
      </c>
      <c r="M10571" t="s">
        <v>44387</v>
      </c>
    </row>
    <row r="10572" spans="1:13">
      <c r="A10572" s="1" t="s">
        <v>12589</v>
      </c>
      <c r="B10572">
        <v>1.08038510283933E-4</v>
      </c>
      <c r="C10572" s="1">
        <v>9.5818154368493204E-5</v>
      </c>
      <c r="D10572">
        <v>0.390625</v>
      </c>
      <c r="E10572">
        <v>0.38271604938271597</v>
      </c>
      <c r="F10572">
        <v>0.72289156626506001</v>
      </c>
      <c r="G10572">
        <v>0.109375</v>
      </c>
      <c r="H10572">
        <v>0.67582417582417598</v>
      </c>
      <c r="I10572">
        <v>0.16304347826086996</v>
      </c>
      <c r="J10572" s="1">
        <v>0</v>
      </c>
      <c r="K10572" t="s">
        <v>23244</v>
      </c>
      <c r="L10572" t="s">
        <v>44388</v>
      </c>
      <c r="M10572" t="s">
        <v>44389</v>
      </c>
    </row>
    <row r="10573" spans="1:13">
      <c r="A10573" s="1" t="s">
        <v>12590</v>
      </c>
      <c r="B10573">
        <v>4.0800529696267604E-6</v>
      </c>
      <c r="C10573" s="1">
        <v>2.3044782279263301E-6</v>
      </c>
      <c r="D10573">
        <v>0.94642857142857095</v>
      </c>
      <c r="E10573">
        <v>0.96875</v>
      </c>
      <c r="F10573">
        <v>0.95599999999999996</v>
      </c>
      <c r="G10573">
        <v>1</v>
      </c>
      <c r="H10573">
        <v>1</v>
      </c>
      <c r="I10573">
        <v>1</v>
      </c>
      <c r="J10573" s="1" t="s">
        <v>23229</v>
      </c>
      <c r="K10573" t="s">
        <v>23239</v>
      </c>
      <c r="L10573" t="s">
        <v>44390</v>
      </c>
      <c r="M10573" t="s">
        <v>44391</v>
      </c>
    </row>
    <row r="10574" spans="1:13">
      <c r="A10574" s="1" t="s">
        <v>12591</v>
      </c>
      <c r="B10574">
        <v>5.1891896738582298E-7</v>
      </c>
      <c r="C10574" s="1">
        <v>1.59921008181139E-7</v>
      </c>
      <c r="D10574">
        <v>0.96875</v>
      </c>
      <c r="E10574">
        <v>1</v>
      </c>
      <c r="F10574">
        <v>1</v>
      </c>
      <c r="G10574">
        <v>1</v>
      </c>
      <c r="H10574">
        <v>1</v>
      </c>
      <c r="I10574">
        <v>0.91428571428571404</v>
      </c>
      <c r="J10574" s="1" t="s">
        <v>23229</v>
      </c>
      <c r="K10574" t="s">
        <v>23239</v>
      </c>
      <c r="L10574" t="s">
        <v>44392</v>
      </c>
      <c r="M10574" t="s">
        <v>44393</v>
      </c>
    </row>
    <row r="10575" spans="1:13">
      <c r="A10575" s="1" t="s">
        <v>12592</v>
      </c>
      <c r="B10575">
        <v>1.8943631051197999E-5</v>
      </c>
      <c r="C10575" s="1">
        <v>3.1869016655485402E-6</v>
      </c>
      <c r="D10575">
        <v>1</v>
      </c>
      <c r="E10575">
        <v>1</v>
      </c>
      <c r="F10575">
        <v>0.99715909090909105</v>
      </c>
      <c r="G10575">
        <v>1</v>
      </c>
      <c r="H10575">
        <v>0.77710843373493999</v>
      </c>
      <c r="I10575">
        <v>1</v>
      </c>
      <c r="J10575" s="1" t="s">
        <v>23229</v>
      </c>
      <c r="K10575" t="s">
        <v>23237</v>
      </c>
      <c r="L10575" t="s">
        <v>44394</v>
      </c>
      <c r="M10575" t="s">
        <v>44395</v>
      </c>
    </row>
    <row r="10576" spans="1:13">
      <c r="A10576" s="1" t="s">
        <v>12593</v>
      </c>
      <c r="B10576">
        <v>1.39301441915656E-6</v>
      </c>
      <c r="C10576" s="1">
        <v>5.2064381387471797E-5</v>
      </c>
      <c r="D10576">
        <v>1.85185185185185E-2</v>
      </c>
      <c r="E10576">
        <v>0</v>
      </c>
      <c r="F10576">
        <v>0</v>
      </c>
      <c r="G10576">
        <v>8.5106382978723402E-2</v>
      </c>
      <c r="H10576">
        <v>8.0645161290322606E-2</v>
      </c>
      <c r="I10576">
        <v>0</v>
      </c>
      <c r="J10576" s="1">
        <v>0</v>
      </c>
      <c r="K10576" t="s">
        <v>23237</v>
      </c>
      <c r="L10576" t="s">
        <v>44396</v>
      </c>
      <c r="M10576" t="s">
        <v>44397</v>
      </c>
    </row>
    <row r="10577" spans="1:13">
      <c r="A10577" s="1" t="s">
        <v>12594</v>
      </c>
      <c r="B10577">
        <v>3.8290893163377096E-6</v>
      </c>
      <c r="C10577" s="1">
        <v>6.1728757595055199E-6</v>
      </c>
      <c r="D10577">
        <v>0.78125</v>
      </c>
      <c r="E10577">
        <v>0.98314606741572996</v>
      </c>
      <c r="F10577">
        <v>0.67460317460317498</v>
      </c>
      <c r="G10577">
        <v>0.58333333333333304</v>
      </c>
      <c r="H10577">
        <v>0.55555555555555602</v>
      </c>
      <c r="I10577">
        <v>0.63207547169811296</v>
      </c>
      <c r="J10577" s="1">
        <v>0.95454545454545503</v>
      </c>
      <c r="K10577" t="s">
        <v>23238</v>
      </c>
      <c r="L10577" t="s">
        <v>44398</v>
      </c>
      <c r="M10577" t="s">
        <v>44399</v>
      </c>
    </row>
    <row r="10578" spans="1:13">
      <c r="A10578" s="1" t="s">
        <v>12595</v>
      </c>
      <c r="B10578">
        <v>1.00987157743324E-6</v>
      </c>
      <c r="C10578" s="1">
        <v>2.2320361429730701E-5</v>
      </c>
      <c r="D10578">
        <v>1</v>
      </c>
      <c r="E10578">
        <v>1</v>
      </c>
      <c r="F10578">
        <v>1</v>
      </c>
      <c r="G10578">
        <v>1</v>
      </c>
      <c r="H10578">
        <v>0.99090909090909096</v>
      </c>
      <c r="I10578">
        <v>0.8984375</v>
      </c>
      <c r="J10578" s="1">
        <v>1</v>
      </c>
      <c r="K10578" t="s">
        <v>23241</v>
      </c>
      <c r="L10578" t="s">
        <v>44400</v>
      </c>
      <c r="M10578" t="s">
        <v>44401</v>
      </c>
    </row>
    <row r="10579" spans="1:13">
      <c r="A10579" s="1" t="s">
        <v>12596</v>
      </c>
      <c r="B10579">
        <v>1.9849144280191999E-7</v>
      </c>
      <c r="C10579" s="1">
        <v>8.98553146411665E-9</v>
      </c>
      <c r="D10579">
        <v>1.6129032258064498E-2</v>
      </c>
      <c r="E10579">
        <v>1.7045454545454499E-2</v>
      </c>
      <c r="F10579">
        <v>2.6595744680851098E-3</v>
      </c>
      <c r="G10579">
        <v>0</v>
      </c>
      <c r="H10579">
        <v>0</v>
      </c>
      <c r="I10579">
        <v>0</v>
      </c>
      <c r="J10579" s="1">
        <v>0</v>
      </c>
      <c r="K10579" t="s">
        <v>23238</v>
      </c>
      <c r="L10579" t="s">
        <v>44402</v>
      </c>
      <c r="M10579" t="s">
        <v>44403</v>
      </c>
    </row>
    <row r="10580" spans="1:13">
      <c r="A10580" s="1" t="s">
        <v>12597</v>
      </c>
      <c r="B10580">
        <v>1.8718446326772E-6</v>
      </c>
      <c r="C10580" s="1">
        <v>3.7317440299664002E-7</v>
      </c>
      <c r="D10580">
        <v>1.5625E-2</v>
      </c>
      <c r="E10580">
        <v>5.2083333333333296E-3</v>
      </c>
      <c r="F10580">
        <v>5.1282051282051299E-3</v>
      </c>
      <c r="G10580">
        <v>0</v>
      </c>
      <c r="H10580">
        <v>0</v>
      </c>
      <c r="I10580">
        <v>4.0000000000000001E-3</v>
      </c>
      <c r="J10580" s="1">
        <v>0</v>
      </c>
      <c r="K10580" t="s">
        <v>23242</v>
      </c>
      <c r="L10580" t="s">
        <v>44404</v>
      </c>
      <c r="M10580" t="s">
        <v>44405</v>
      </c>
    </row>
    <row r="10581" spans="1:13">
      <c r="A10581" s="1" t="s">
        <v>12598</v>
      </c>
      <c r="B10581">
        <v>7.8651234328815301E-8</v>
      </c>
      <c r="C10581" s="1">
        <v>1.02573608368174E-7</v>
      </c>
      <c r="D10581">
        <v>0.98214285714285698</v>
      </c>
      <c r="E10581">
        <v>0.96250000000000002</v>
      </c>
      <c r="F10581">
        <v>0.97307692307692295</v>
      </c>
      <c r="G10581">
        <v>0.92857142857142905</v>
      </c>
      <c r="H10581">
        <v>0.99242424242424199</v>
      </c>
      <c r="I10581">
        <v>1</v>
      </c>
      <c r="J10581" s="1" t="s">
        <v>23229</v>
      </c>
      <c r="K10581" t="s">
        <v>23239</v>
      </c>
      <c r="L10581" t="s">
        <v>44406</v>
      </c>
      <c r="M10581" t="s">
        <v>44407</v>
      </c>
    </row>
    <row r="10582" spans="1:13">
      <c r="A10582" s="1" t="s">
        <v>12599</v>
      </c>
      <c r="B10582">
        <v>3.9435180644117203E-5</v>
      </c>
      <c r="C10582" s="1">
        <v>1.3146627119086701E-6</v>
      </c>
      <c r="D10582">
        <v>0</v>
      </c>
      <c r="E10582">
        <v>0.23958333333333301</v>
      </c>
      <c r="F10582">
        <v>2.5641025641025602E-3</v>
      </c>
      <c r="G10582">
        <v>9.0909090909090905E-3</v>
      </c>
      <c r="H10582">
        <v>0</v>
      </c>
      <c r="I10582">
        <v>0</v>
      </c>
      <c r="J10582" s="1">
        <v>0</v>
      </c>
      <c r="K10582" t="s">
        <v>23241</v>
      </c>
      <c r="L10582" t="s">
        <v>44408</v>
      </c>
      <c r="M10582" t="s">
        <v>44409</v>
      </c>
    </row>
    <row r="10583" spans="1:13">
      <c r="A10583" s="1" t="s">
        <v>12600</v>
      </c>
      <c r="B10583">
        <v>5.8428872642586296E-6</v>
      </c>
      <c r="C10583" s="1">
        <v>3.74083383111156E-6</v>
      </c>
      <c r="D10583">
        <v>0.96666666666666701</v>
      </c>
      <c r="E10583">
        <v>0.99411764705882399</v>
      </c>
      <c r="F10583">
        <v>0.96285714285714297</v>
      </c>
      <c r="G10583">
        <v>1</v>
      </c>
      <c r="H10583">
        <v>0.99397590361445798</v>
      </c>
      <c r="I10583">
        <v>1</v>
      </c>
      <c r="J10583" s="1">
        <v>1</v>
      </c>
      <c r="K10583" t="s">
        <v>23242</v>
      </c>
      <c r="L10583" t="s">
        <v>44410</v>
      </c>
      <c r="M10583" t="s">
        <v>44411</v>
      </c>
    </row>
    <row r="10584" spans="1:13">
      <c r="A10584" s="1" t="s">
        <v>12601</v>
      </c>
      <c r="B10584">
        <v>1.12056356479825E-4</v>
      </c>
      <c r="C10584" s="1">
        <v>6.3380565044138004E-5</v>
      </c>
      <c r="D10584">
        <v>0.5</v>
      </c>
      <c r="E10584">
        <v>0.87362637362637396</v>
      </c>
      <c r="F10584">
        <v>0.56953642384105996</v>
      </c>
      <c r="G10584">
        <v>1</v>
      </c>
      <c r="H10584">
        <v>0.752941176470588</v>
      </c>
      <c r="I10584">
        <v>0.94615384615384601</v>
      </c>
      <c r="J10584" s="1">
        <v>1</v>
      </c>
      <c r="K10584" t="s">
        <v>23240</v>
      </c>
      <c r="L10584" t="s">
        <v>44412</v>
      </c>
      <c r="M10584" t="s">
        <v>44413</v>
      </c>
    </row>
    <row r="10585" spans="1:13">
      <c r="A10585" s="1" t="s">
        <v>12602</v>
      </c>
      <c r="B10585">
        <v>1.10991216075362E-5</v>
      </c>
      <c r="C10585" s="1">
        <v>3.9495830033140602E-5</v>
      </c>
      <c r="D10585">
        <v>1</v>
      </c>
      <c r="E10585">
        <v>1</v>
      </c>
      <c r="F10585">
        <v>0.94968553459119498</v>
      </c>
      <c r="G10585">
        <v>1</v>
      </c>
      <c r="H10585">
        <v>0.97826086956521696</v>
      </c>
      <c r="I10585">
        <v>0.98863636363636398</v>
      </c>
      <c r="J10585" s="1" t="s">
        <v>23229</v>
      </c>
      <c r="K10585" t="s">
        <v>23240</v>
      </c>
      <c r="L10585" t="s">
        <v>44414</v>
      </c>
      <c r="M10585" t="s">
        <v>44415</v>
      </c>
    </row>
    <row r="10586" spans="1:13">
      <c r="A10586" s="1" t="s">
        <v>12603</v>
      </c>
      <c r="B10586">
        <v>2.1711321072457801E-5</v>
      </c>
      <c r="C10586" s="1">
        <v>6.4149792944407901E-6</v>
      </c>
      <c r="D10586">
        <v>0.148148148148148</v>
      </c>
      <c r="E10586">
        <v>2.1505376344085999E-2</v>
      </c>
      <c r="F10586">
        <v>0</v>
      </c>
      <c r="G10586">
        <v>0</v>
      </c>
      <c r="H10586">
        <v>0</v>
      </c>
      <c r="I10586">
        <v>4.4642857142857097E-3</v>
      </c>
      <c r="J10586" s="1">
        <v>0</v>
      </c>
      <c r="K10586" t="s">
        <v>23241</v>
      </c>
      <c r="L10586" t="s">
        <v>44416</v>
      </c>
      <c r="M10586" t="s">
        <v>44417</v>
      </c>
    </row>
    <row r="10587" spans="1:13">
      <c r="A10587" s="1" t="s">
        <v>12604</v>
      </c>
      <c r="B10587">
        <v>6.8823518086763897E-6</v>
      </c>
      <c r="C10587" s="1">
        <v>1.2623688288580201E-7</v>
      </c>
      <c r="D10587">
        <v>0.8</v>
      </c>
      <c r="E10587">
        <v>0.91975308641975295</v>
      </c>
      <c r="F10587">
        <v>0.97499999999999998</v>
      </c>
      <c r="G10587">
        <v>0.99107142857142905</v>
      </c>
      <c r="H10587">
        <v>0.98598130841121501</v>
      </c>
      <c r="I10587">
        <v>0.98571428571428599</v>
      </c>
      <c r="J10587" s="1">
        <v>1</v>
      </c>
      <c r="K10587" t="s">
        <v>23238</v>
      </c>
      <c r="L10587" t="s">
        <v>44418</v>
      </c>
      <c r="M10587" t="s">
        <v>44419</v>
      </c>
    </row>
    <row r="10588" spans="1:13">
      <c r="A10588" s="1" t="s">
        <v>12605</v>
      </c>
      <c r="B10588">
        <v>1.8506940932487099E-8</v>
      </c>
      <c r="C10588" s="1">
        <v>4.5428363712467797E-5</v>
      </c>
      <c r="D10588">
        <v>0</v>
      </c>
      <c r="E10588">
        <v>0</v>
      </c>
      <c r="F10588">
        <v>0.14503816793893101</v>
      </c>
      <c r="G10588">
        <v>0</v>
      </c>
      <c r="H10588">
        <v>0.5390625</v>
      </c>
      <c r="I10588">
        <v>6.0606060606060601E-2</v>
      </c>
      <c r="J10588" s="1" t="s">
        <v>23229</v>
      </c>
      <c r="K10588" t="s">
        <v>23237</v>
      </c>
      <c r="L10588" t="s">
        <v>44420</v>
      </c>
      <c r="M10588" t="s">
        <v>44421</v>
      </c>
    </row>
    <row r="10589" spans="1:13">
      <c r="A10589" s="1" t="s">
        <v>12606</v>
      </c>
      <c r="B10589">
        <v>7.1030527553880599E-7</v>
      </c>
      <c r="C10589" s="1">
        <v>3.3920472632742602E-5</v>
      </c>
      <c r="D10589">
        <v>0</v>
      </c>
      <c r="E10589">
        <v>0</v>
      </c>
      <c r="F10589">
        <v>1.3157894736842099E-2</v>
      </c>
      <c r="G10589">
        <v>1.35135135135135E-2</v>
      </c>
      <c r="H10589">
        <v>2.5000000000000001E-2</v>
      </c>
      <c r="I10589">
        <v>8.4905660377358499E-2</v>
      </c>
      <c r="J10589" s="1" t="s">
        <v>23229</v>
      </c>
      <c r="K10589" t="s">
        <v>23241</v>
      </c>
      <c r="L10589" t="s">
        <v>44422</v>
      </c>
      <c r="M10589" t="s">
        <v>44423</v>
      </c>
    </row>
    <row r="10590" spans="1:13">
      <c r="A10590" s="1" t="s">
        <v>12607</v>
      </c>
      <c r="B10590">
        <v>1.3458454570151599E-6</v>
      </c>
      <c r="C10590" s="1">
        <v>8.6249820701693701E-6</v>
      </c>
      <c r="D10590">
        <v>0</v>
      </c>
      <c r="E10590">
        <v>0</v>
      </c>
      <c r="F10590">
        <v>0.121761658031088</v>
      </c>
      <c r="G10590">
        <v>0</v>
      </c>
      <c r="H10590">
        <v>0.148148148148148</v>
      </c>
      <c r="I10590">
        <v>2.5000000000000001E-2</v>
      </c>
      <c r="J10590" s="1" t="s">
        <v>23229</v>
      </c>
      <c r="K10590" t="s">
        <v>23239</v>
      </c>
      <c r="L10590" t="s">
        <v>44424</v>
      </c>
      <c r="M10590" t="s">
        <v>44425</v>
      </c>
    </row>
    <row r="10591" spans="1:13">
      <c r="A10591" s="1" t="s">
        <v>12608</v>
      </c>
      <c r="B10591">
        <v>6.0985031475817801E-5</v>
      </c>
      <c r="C10591" s="1">
        <v>4.78541825267541E-5</v>
      </c>
      <c r="D10591">
        <v>0</v>
      </c>
      <c r="E10591">
        <v>5.74712643678161E-3</v>
      </c>
      <c r="F10591">
        <v>0.15079365079365101</v>
      </c>
      <c r="G10591">
        <v>0</v>
      </c>
      <c r="H10591">
        <v>0</v>
      </c>
      <c r="I10591">
        <v>0</v>
      </c>
      <c r="J10591" s="1">
        <v>0</v>
      </c>
      <c r="K10591" t="s">
        <v>23242</v>
      </c>
      <c r="L10591" t="s">
        <v>44426</v>
      </c>
      <c r="M10591" t="s">
        <v>44427</v>
      </c>
    </row>
    <row r="10592" spans="1:13">
      <c r="A10592" s="1" t="s">
        <v>12609</v>
      </c>
      <c r="B10592">
        <v>2.4524095429366101E-5</v>
      </c>
      <c r="C10592" s="1">
        <v>7.4231632997856903E-6</v>
      </c>
      <c r="D10592">
        <v>0.125</v>
      </c>
      <c r="E10592">
        <v>0.16470588235294104</v>
      </c>
      <c r="F10592">
        <v>0</v>
      </c>
      <c r="G10592">
        <v>2.9411764705882026E-2</v>
      </c>
      <c r="H10592">
        <v>1.1111111111110961E-2</v>
      </c>
      <c r="I10592">
        <v>0</v>
      </c>
      <c r="J10592" s="1">
        <v>0</v>
      </c>
      <c r="K10592" t="s">
        <v>23245</v>
      </c>
      <c r="L10592" t="s">
        <v>44428</v>
      </c>
      <c r="M10592" t="s">
        <v>44429</v>
      </c>
    </row>
    <row r="10593" spans="1:13">
      <c r="A10593" s="1" t="s">
        <v>12610</v>
      </c>
      <c r="B10593">
        <v>1.48609721503582E-5</v>
      </c>
      <c r="C10593" s="1">
        <v>6.2276638627558999E-6</v>
      </c>
      <c r="D10593">
        <v>0.75</v>
      </c>
      <c r="E10593">
        <v>0.78333333333333299</v>
      </c>
      <c r="F10593">
        <v>0.97593582887700503</v>
      </c>
      <c r="G10593">
        <v>1</v>
      </c>
      <c r="H10593">
        <v>0.96703296703296704</v>
      </c>
      <c r="I10593">
        <v>0.83636363636363598</v>
      </c>
      <c r="J10593" s="1" t="s">
        <v>23229</v>
      </c>
      <c r="K10593" t="s">
        <v>23240</v>
      </c>
      <c r="L10593" t="s">
        <v>44430</v>
      </c>
      <c r="M10593" t="s">
        <v>44431</v>
      </c>
    </row>
    <row r="10594" spans="1:13">
      <c r="A10594" s="1" t="s">
        <v>12611</v>
      </c>
      <c r="B10594">
        <v>2.39702097213055E-5</v>
      </c>
      <c r="C10594" s="1">
        <v>6.1232875218397699E-6</v>
      </c>
      <c r="D10594">
        <v>0.8125</v>
      </c>
      <c r="E10594">
        <v>1</v>
      </c>
      <c r="F10594">
        <v>0.79117647058823504</v>
      </c>
      <c r="G10594">
        <v>0.88888888888888895</v>
      </c>
      <c r="H10594">
        <v>0.86274509803921595</v>
      </c>
      <c r="I10594">
        <v>0.83018867924528295</v>
      </c>
      <c r="J10594" s="1">
        <v>1</v>
      </c>
      <c r="K10594" t="s">
        <v>23237</v>
      </c>
      <c r="L10594" t="s">
        <v>44432</v>
      </c>
      <c r="M10594" t="s">
        <v>44433</v>
      </c>
    </row>
    <row r="10595" spans="1:13">
      <c r="A10595" s="1" t="s">
        <v>12612</v>
      </c>
      <c r="B10595">
        <v>2.9207468931876101E-7</v>
      </c>
      <c r="C10595" s="1">
        <v>1.8932407802716101E-10</v>
      </c>
      <c r="D10595">
        <v>0</v>
      </c>
      <c r="E10595">
        <v>0</v>
      </c>
      <c r="F10595">
        <v>1.37362637362637E-2</v>
      </c>
      <c r="G10595">
        <v>0</v>
      </c>
      <c r="H10595">
        <v>0</v>
      </c>
      <c r="I10595">
        <v>3.125E-2</v>
      </c>
      <c r="J10595" s="1" t="s">
        <v>23229</v>
      </c>
      <c r="K10595" t="s">
        <v>23239</v>
      </c>
      <c r="L10595" t="s">
        <v>44434</v>
      </c>
      <c r="M10595" t="s">
        <v>44435</v>
      </c>
    </row>
    <row r="10596" spans="1:13">
      <c r="A10596" s="1" t="s">
        <v>12613</v>
      </c>
      <c r="B10596">
        <v>3.2340989541823698E-9</v>
      </c>
      <c r="C10596" s="1">
        <v>2.0595780304844999E-7</v>
      </c>
      <c r="D10596">
        <v>0</v>
      </c>
      <c r="E10596">
        <v>0</v>
      </c>
      <c r="F10596">
        <v>5.5555555555555601E-2</v>
      </c>
      <c r="G10596">
        <v>0</v>
      </c>
      <c r="H10596">
        <v>0</v>
      </c>
      <c r="I10596">
        <v>0</v>
      </c>
      <c r="J10596" s="1" t="s">
        <v>23229</v>
      </c>
      <c r="K10596" t="s">
        <v>23241</v>
      </c>
      <c r="L10596" t="s">
        <v>44436</v>
      </c>
      <c r="M10596" t="s">
        <v>44437</v>
      </c>
    </row>
    <row r="10597" spans="1:13">
      <c r="A10597" s="1" t="s">
        <v>12614</v>
      </c>
      <c r="B10597">
        <v>2.6131420818424102E-4</v>
      </c>
      <c r="C10597" s="1">
        <v>1.08926726564926E-4</v>
      </c>
      <c r="D10597">
        <v>0.75</v>
      </c>
      <c r="E10597">
        <v>0.55952380952380998</v>
      </c>
      <c r="F10597">
        <v>0.65100671140939603</v>
      </c>
      <c r="G10597">
        <v>1</v>
      </c>
      <c r="H10597">
        <v>0.231884057971014</v>
      </c>
      <c r="I10597">
        <v>0.82432432432432401</v>
      </c>
      <c r="J10597" s="1">
        <v>1</v>
      </c>
      <c r="K10597" t="s">
        <v>23241</v>
      </c>
      <c r="L10597" t="s">
        <v>44438</v>
      </c>
      <c r="M10597" t="s">
        <v>44439</v>
      </c>
    </row>
    <row r="10598" spans="1:13">
      <c r="A10598" s="1" t="s">
        <v>12615</v>
      </c>
      <c r="B10598">
        <v>9.8292016368653205E-5</v>
      </c>
      <c r="C10598" s="1">
        <v>3.7559989570104602E-7</v>
      </c>
      <c r="D10598">
        <v>0.921875</v>
      </c>
      <c r="E10598">
        <v>0.57222222222222197</v>
      </c>
      <c r="F10598">
        <v>0.98148148148148195</v>
      </c>
      <c r="G10598">
        <v>0.97368421052631604</v>
      </c>
      <c r="H10598">
        <v>0.98863636363636398</v>
      </c>
      <c r="I10598">
        <v>1</v>
      </c>
      <c r="J10598" s="1">
        <v>1</v>
      </c>
      <c r="K10598" t="s">
        <v>23239</v>
      </c>
      <c r="L10598" t="s">
        <v>44440</v>
      </c>
      <c r="M10598" t="s">
        <v>44441</v>
      </c>
    </row>
    <row r="10599" spans="1:13">
      <c r="A10599" s="1" t="s">
        <v>12616</v>
      </c>
      <c r="B10599">
        <v>2.5132375508265601E-6</v>
      </c>
      <c r="C10599" s="1">
        <v>2.8073120129132401E-5</v>
      </c>
      <c r="D10599">
        <v>0.05</v>
      </c>
      <c r="E10599">
        <v>8.3333333333333301E-2</v>
      </c>
      <c r="F10599">
        <v>6.13496932515337E-2</v>
      </c>
      <c r="G10599">
        <v>0.66666666666666696</v>
      </c>
      <c r="H10599">
        <v>0.15853658536585399</v>
      </c>
      <c r="I10599">
        <v>0.67346938775510201</v>
      </c>
      <c r="J10599" s="1" t="s">
        <v>23229</v>
      </c>
      <c r="K10599" t="s">
        <v>23242</v>
      </c>
      <c r="L10599" t="s">
        <v>44442</v>
      </c>
      <c r="M10599" t="s">
        <v>44443</v>
      </c>
    </row>
    <row r="10600" spans="1:13">
      <c r="A10600" s="1" t="s">
        <v>12617</v>
      </c>
      <c r="B10600">
        <v>6.8745878801736901E-8</v>
      </c>
      <c r="C10600" s="1">
        <v>1.2935607389424701E-8</v>
      </c>
      <c r="D10600">
        <v>0</v>
      </c>
      <c r="E10600">
        <v>5.2083333333333296E-3</v>
      </c>
      <c r="F10600">
        <v>0</v>
      </c>
      <c r="G10600">
        <v>0.18867924528301899</v>
      </c>
      <c r="H10600">
        <v>1.8181818181818198E-2</v>
      </c>
      <c r="I10600">
        <v>3.5353535353535401E-2</v>
      </c>
      <c r="J10600" s="1">
        <v>0</v>
      </c>
      <c r="K10600" t="s">
        <v>23241</v>
      </c>
      <c r="L10600" t="s">
        <v>44444</v>
      </c>
      <c r="M10600" t="s">
        <v>44445</v>
      </c>
    </row>
    <row r="10601" spans="1:13">
      <c r="A10601" s="1" t="s">
        <v>12618</v>
      </c>
      <c r="B10601">
        <v>2.13830398704773E-6</v>
      </c>
      <c r="C10601" s="1">
        <v>2.4406906330699099E-4</v>
      </c>
      <c r="D10601">
        <v>0.88</v>
      </c>
      <c r="E10601">
        <v>1</v>
      </c>
      <c r="F10601">
        <v>0.90209790209790197</v>
      </c>
      <c r="G10601">
        <v>0.35714285714285698</v>
      </c>
      <c r="H10601">
        <v>0.43518518518518501</v>
      </c>
      <c r="I10601">
        <v>0.15217391304347799</v>
      </c>
      <c r="J10601" s="1">
        <v>0</v>
      </c>
      <c r="K10601" t="s">
        <v>23239</v>
      </c>
      <c r="L10601" t="s">
        <v>44446</v>
      </c>
      <c r="M10601" t="s">
        <v>44447</v>
      </c>
    </row>
    <row r="10602" spans="1:13">
      <c r="A10602" s="1" t="s">
        <v>12619</v>
      </c>
      <c r="B10602">
        <v>2.4617454689558801E-7</v>
      </c>
      <c r="C10602" s="1">
        <v>2.3451011603113601E-5</v>
      </c>
      <c r="D10602">
        <v>1</v>
      </c>
      <c r="E10602">
        <v>1</v>
      </c>
      <c r="F10602">
        <v>1</v>
      </c>
      <c r="G10602">
        <v>0.66666666666666696</v>
      </c>
      <c r="H10602">
        <v>0.98571428571428599</v>
      </c>
      <c r="I10602">
        <v>0.92857142857142905</v>
      </c>
      <c r="J10602" s="1" t="s">
        <v>23229</v>
      </c>
      <c r="K10602" t="s">
        <v>23238</v>
      </c>
      <c r="L10602" t="s">
        <v>44448</v>
      </c>
      <c r="M10602" t="s">
        <v>44449</v>
      </c>
    </row>
    <row r="10603" spans="1:13">
      <c r="A10603" s="1" t="s">
        <v>12620</v>
      </c>
      <c r="B10603">
        <v>4.6527466168995701E-4</v>
      </c>
      <c r="C10603" s="1">
        <v>2.86227812078075E-5</v>
      </c>
      <c r="D10603">
        <v>0.51612903225806495</v>
      </c>
      <c r="E10603">
        <v>4.2105263157894701E-2</v>
      </c>
      <c r="F10603">
        <v>0.40789473684210498</v>
      </c>
      <c r="G10603">
        <v>0.7</v>
      </c>
      <c r="H10603">
        <v>0.25480769230769201</v>
      </c>
      <c r="I10603">
        <v>0.60389610389610404</v>
      </c>
      <c r="J10603" s="1">
        <v>0.9</v>
      </c>
      <c r="K10603" t="s">
        <v>23239</v>
      </c>
      <c r="L10603" t="s">
        <v>44450</v>
      </c>
      <c r="M10603" t="s">
        <v>44451</v>
      </c>
    </row>
    <row r="10604" spans="1:13">
      <c r="A10604" s="1" t="s">
        <v>12621</v>
      </c>
      <c r="B10604">
        <v>2.0556087291104501E-7</v>
      </c>
      <c r="C10604" s="1">
        <v>7.3160731513796099E-7</v>
      </c>
      <c r="D10604">
        <v>1</v>
      </c>
      <c r="E10604">
        <v>1</v>
      </c>
      <c r="F10604">
        <v>0.93292682926829296</v>
      </c>
      <c r="G10604">
        <v>1</v>
      </c>
      <c r="H10604">
        <v>0.98765432098765404</v>
      </c>
      <c r="I10604">
        <v>1</v>
      </c>
      <c r="J10604" s="1">
        <v>1</v>
      </c>
      <c r="K10604" t="s">
        <v>23238</v>
      </c>
      <c r="L10604" t="s">
        <v>44452</v>
      </c>
      <c r="M10604" t="s">
        <v>44453</v>
      </c>
    </row>
    <row r="10605" spans="1:13">
      <c r="A10605" s="1" t="s">
        <v>12622</v>
      </c>
      <c r="B10605">
        <v>8.5656174951493708E-9</v>
      </c>
      <c r="C10605" s="1">
        <v>1.41456902379841E-6</v>
      </c>
      <c r="D10605">
        <v>0</v>
      </c>
      <c r="E10605">
        <v>0</v>
      </c>
      <c r="F10605">
        <v>5.1546391752577301E-3</v>
      </c>
      <c r="G10605">
        <v>2.8846153846153799E-2</v>
      </c>
      <c r="H10605">
        <v>1.41509433962264E-2</v>
      </c>
      <c r="I10605">
        <v>5.6818181818181802E-3</v>
      </c>
      <c r="J10605" s="1">
        <v>0.75</v>
      </c>
      <c r="K10605" t="s">
        <v>23241</v>
      </c>
      <c r="L10605" t="s">
        <v>44454</v>
      </c>
      <c r="M10605" t="s">
        <v>44455</v>
      </c>
    </row>
    <row r="10606" spans="1:13">
      <c r="A10606" s="1" t="s">
        <v>12623</v>
      </c>
      <c r="B10606">
        <v>1.5195412858691301E-6</v>
      </c>
      <c r="C10606" s="1">
        <v>1.13729033971279E-6</v>
      </c>
      <c r="D10606">
        <v>6.8965517241379296E-2</v>
      </c>
      <c r="E10606">
        <v>5.22388059701493E-2</v>
      </c>
      <c r="F10606">
        <v>0</v>
      </c>
      <c r="G10606">
        <v>0</v>
      </c>
      <c r="H10606">
        <v>0</v>
      </c>
      <c r="I10606">
        <v>1.21951219512195E-2</v>
      </c>
      <c r="J10606" s="1">
        <v>0</v>
      </c>
      <c r="K10606" t="s">
        <v>23241</v>
      </c>
      <c r="L10606" t="s">
        <v>44456</v>
      </c>
      <c r="M10606" t="s">
        <v>44457</v>
      </c>
    </row>
    <row r="10607" spans="1:13">
      <c r="A10607" s="1" t="s">
        <v>12624</v>
      </c>
      <c r="B10607">
        <v>1.2333668985264099E-6</v>
      </c>
      <c r="C10607" s="1">
        <v>7.7900595580687395E-6</v>
      </c>
      <c r="D10607">
        <v>0.140625</v>
      </c>
      <c r="E10607">
        <v>0.14583333333333301</v>
      </c>
      <c r="F10607">
        <v>2.5906735751295299E-3</v>
      </c>
      <c r="G10607">
        <v>8.6206896551724102E-3</v>
      </c>
      <c r="H10607">
        <v>4.4247787610619503E-3</v>
      </c>
      <c r="I10607">
        <v>8.5470085470085496E-3</v>
      </c>
      <c r="J10607" s="1" t="s">
        <v>23229</v>
      </c>
      <c r="K10607" t="s">
        <v>23238</v>
      </c>
      <c r="L10607" t="s">
        <v>44458</v>
      </c>
      <c r="M10607" t="s">
        <v>44459</v>
      </c>
    </row>
    <row r="10608" spans="1:13">
      <c r="A10608" s="1" t="s">
        <v>12625</v>
      </c>
      <c r="B10608">
        <v>7.28581190954906E-6</v>
      </c>
      <c r="C10608" s="1">
        <v>9.739998188728559E-7</v>
      </c>
      <c r="D10608">
        <v>5.1724137931034503E-2</v>
      </c>
      <c r="E10608">
        <v>1.5384615384615399E-2</v>
      </c>
      <c r="F10608">
        <v>0.18229166666666699</v>
      </c>
      <c r="G10608">
        <v>0.105263157894737</v>
      </c>
      <c r="H10608">
        <v>0.2265625</v>
      </c>
      <c r="I10608">
        <v>0.16666666666666699</v>
      </c>
      <c r="J10608" s="1" t="s">
        <v>23229</v>
      </c>
      <c r="K10608" t="s">
        <v>23238</v>
      </c>
      <c r="L10608" t="s">
        <v>44460</v>
      </c>
      <c r="M10608" t="s">
        <v>44461</v>
      </c>
    </row>
    <row r="10609" spans="1:13">
      <c r="A10609" s="1" t="s">
        <v>12626</v>
      </c>
      <c r="B10609">
        <v>4.47128020128779E-7</v>
      </c>
      <c r="C10609" s="1">
        <v>3.0356125733236199E-5</v>
      </c>
      <c r="D10609">
        <v>7.8125E-2</v>
      </c>
      <c r="E10609">
        <v>0.21276595744680901</v>
      </c>
      <c r="F10609">
        <v>2.6178010471204199E-3</v>
      </c>
      <c r="G10609">
        <v>6.4814814814814797E-2</v>
      </c>
      <c r="H10609">
        <v>3.9603960396039598E-2</v>
      </c>
      <c r="I10609">
        <v>0.16129032258064499</v>
      </c>
      <c r="J10609" s="1">
        <v>0</v>
      </c>
      <c r="K10609" t="s">
        <v>23239</v>
      </c>
      <c r="L10609" t="s">
        <v>44462</v>
      </c>
      <c r="M10609" t="s">
        <v>44463</v>
      </c>
    </row>
    <row r="10610" spans="1:13">
      <c r="A10610" s="1" t="s">
        <v>12627</v>
      </c>
      <c r="B10610">
        <v>1.65674616261812E-8</v>
      </c>
      <c r="C10610" s="1">
        <v>8.9566709622992596E-7</v>
      </c>
      <c r="D10610">
        <v>1</v>
      </c>
      <c r="E10610">
        <v>1</v>
      </c>
      <c r="F10610">
        <v>1</v>
      </c>
      <c r="G10610">
        <v>0.75641025641025605</v>
      </c>
      <c r="H10610">
        <v>0.99397590361445798</v>
      </c>
      <c r="I10610">
        <v>0.97321428571428603</v>
      </c>
      <c r="J10610" s="1">
        <v>1</v>
      </c>
      <c r="K10610" t="s">
        <v>23239</v>
      </c>
      <c r="L10610" t="s">
        <v>44464</v>
      </c>
      <c r="M10610" t="s">
        <v>44465</v>
      </c>
    </row>
    <row r="10611" spans="1:13">
      <c r="A10611" s="1" t="s">
        <v>12628</v>
      </c>
      <c r="B10611">
        <v>3.3815647290375602E-6</v>
      </c>
      <c r="C10611" s="1">
        <v>4.5890816432781498E-5</v>
      </c>
      <c r="D10611">
        <v>0.828125</v>
      </c>
      <c r="E10611">
        <v>0.68279569892473102</v>
      </c>
      <c r="F10611">
        <v>0.66935483870967705</v>
      </c>
      <c r="G10611">
        <v>0.82558139534883701</v>
      </c>
      <c r="H10611">
        <v>0.44174757281553401</v>
      </c>
      <c r="I10611">
        <v>0.86428571428571399</v>
      </c>
      <c r="J10611" s="1" t="s">
        <v>23229</v>
      </c>
      <c r="K10611" t="s">
        <v>23240</v>
      </c>
      <c r="L10611" t="s">
        <v>44466</v>
      </c>
      <c r="M10611" t="s">
        <v>44467</v>
      </c>
    </row>
    <row r="10612" spans="1:13">
      <c r="A10612" s="1" t="s">
        <v>12629</v>
      </c>
      <c r="B10612">
        <v>2.3495840439416001E-6</v>
      </c>
      <c r="C10612" s="1">
        <v>1.0623047929755699E-5</v>
      </c>
      <c r="D10612">
        <v>0.73214285714285698</v>
      </c>
      <c r="E10612">
        <v>0.73809523809523803</v>
      </c>
      <c r="F10612">
        <v>0.89444444444444404</v>
      </c>
      <c r="G10612">
        <v>0.90476190476190499</v>
      </c>
      <c r="H10612">
        <v>0.97340425531914898</v>
      </c>
      <c r="I10612">
        <v>0.84615384615384603</v>
      </c>
      <c r="J10612" s="1">
        <v>1</v>
      </c>
      <c r="K10612" t="s">
        <v>23238</v>
      </c>
      <c r="L10612" t="s">
        <v>44468</v>
      </c>
      <c r="M10612" t="s">
        <v>44469</v>
      </c>
    </row>
    <row r="10613" spans="1:13">
      <c r="A10613" s="1" t="s">
        <v>12630</v>
      </c>
      <c r="B10613">
        <v>3.3438512577836998E-8</v>
      </c>
      <c r="C10613" s="1">
        <v>2.7612387084854102E-6</v>
      </c>
      <c r="D10613">
        <v>1</v>
      </c>
      <c r="E10613">
        <v>1</v>
      </c>
      <c r="F10613">
        <v>0.89732142857142905</v>
      </c>
      <c r="G10613">
        <v>1</v>
      </c>
      <c r="H10613">
        <v>1</v>
      </c>
      <c r="I10613">
        <v>1</v>
      </c>
      <c r="J10613" s="1">
        <v>0.9375</v>
      </c>
      <c r="K10613" t="s">
        <v>23241</v>
      </c>
      <c r="L10613" t="s">
        <v>44470</v>
      </c>
      <c r="M10613" t="s">
        <v>44471</v>
      </c>
    </row>
    <row r="10614" spans="1:13">
      <c r="A10614" s="1" t="s">
        <v>12631</v>
      </c>
      <c r="B10614">
        <v>2.4498879766227901E-5</v>
      </c>
      <c r="C10614" s="1">
        <v>8.9996532812947002E-7</v>
      </c>
      <c r="D10614">
        <v>0.140625</v>
      </c>
      <c r="E10614">
        <v>0.31460674157303398</v>
      </c>
      <c r="F10614">
        <v>6.5789473684210495E-2</v>
      </c>
      <c r="G10614">
        <v>0</v>
      </c>
      <c r="H10614">
        <v>0.123711340206186</v>
      </c>
      <c r="I10614">
        <v>0.115384615384615</v>
      </c>
      <c r="J10614" s="1">
        <v>0</v>
      </c>
      <c r="K10614" t="s">
        <v>23241</v>
      </c>
      <c r="L10614" t="s">
        <v>44472</v>
      </c>
      <c r="M10614" t="s">
        <v>44473</v>
      </c>
    </row>
    <row r="10615" spans="1:13">
      <c r="A10615" s="1" t="s">
        <v>12632</v>
      </c>
      <c r="B10615">
        <v>8.2299881761695905E-5</v>
      </c>
      <c r="C10615" s="1">
        <v>3.46712095500378E-6</v>
      </c>
      <c r="D10615">
        <v>0.14705882352941199</v>
      </c>
      <c r="E10615">
        <v>0.247058823529412</v>
      </c>
      <c r="F10615">
        <v>6.5217391304347797E-2</v>
      </c>
      <c r="G10615">
        <v>0.19230769230769201</v>
      </c>
      <c r="H10615">
        <v>0.27631578947368401</v>
      </c>
      <c r="I10615">
        <v>0.110294117647059</v>
      </c>
      <c r="J10615" s="1">
        <v>0</v>
      </c>
      <c r="K10615" t="s">
        <v>23241</v>
      </c>
      <c r="L10615" t="s">
        <v>44474</v>
      </c>
      <c r="M10615" t="s">
        <v>44475</v>
      </c>
    </row>
    <row r="10616" spans="1:13">
      <c r="A10616" s="1" t="s">
        <v>12633</v>
      </c>
      <c r="B10616">
        <v>3.90334275407051E-4</v>
      </c>
      <c r="C10616" s="1">
        <v>1.2214750807958599E-4</v>
      </c>
      <c r="D10616">
        <v>0.78125</v>
      </c>
      <c r="E10616">
        <v>0.98936170212765995</v>
      </c>
      <c r="F10616">
        <v>0.65</v>
      </c>
      <c r="G10616">
        <v>0.93589743589743601</v>
      </c>
      <c r="H10616">
        <v>0.625</v>
      </c>
      <c r="I10616">
        <v>0.79365079365079405</v>
      </c>
      <c r="J10616" s="1">
        <v>1</v>
      </c>
      <c r="K10616" t="s">
        <v>23237</v>
      </c>
      <c r="L10616" t="s">
        <v>44476</v>
      </c>
      <c r="M10616" t="s">
        <v>44477</v>
      </c>
    </row>
    <row r="10617" spans="1:13">
      <c r="A10617" s="1" t="s">
        <v>12634</v>
      </c>
      <c r="B10617">
        <v>1.17910808369395E-6</v>
      </c>
      <c r="C10617" s="1">
        <v>4.4192649345015298E-5</v>
      </c>
      <c r="D10617">
        <v>1</v>
      </c>
      <c r="E10617">
        <v>1</v>
      </c>
      <c r="F10617">
        <v>1</v>
      </c>
      <c r="G10617">
        <v>0.17307692307692299</v>
      </c>
      <c r="H10617">
        <v>0.90425531914893598</v>
      </c>
      <c r="I10617">
        <v>0.6</v>
      </c>
      <c r="J10617" s="1">
        <v>1</v>
      </c>
      <c r="K10617" t="s">
        <v>23239</v>
      </c>
      <c r="L10617" t="s">
        <v>44478</v>
      </c>
      <c r="M10617" t="s">
        <v>44479</v>
      </c>
    </row>
    <row r="10618" spans="1:13">
      <c r="A10618" s="1" t="s">
        <v>12635</v>
      </c>
      <c r="B10618">
        <v>1.61895481708182E-6</v>
      </c>
      <c r="C10618" s="1">
        <v>5.8900297583318203E-8</v>
      </c>
      <c r="D10618">
        <v>0</v>
      </c>
      <c r="E10618">
        <v>5.6818181818181802E-3</v>
      </c>
      <c r="F10618">
        <v>0</v>
      </c>
      <c r="G10618">
        <v>0.22413793103448301</v>
      </c>
      <c r="H10618">
        <v>0</v>
      </c>
      <c r="I10618">
        <v>2.7272727272727299E-2</v>
      </c>
      <c r="J10618" s="1">
        <v>0</v>
      </c>
      <c r="K10618" t="s">
        <v>23238</v>
      </c>
      <c r="L10618" t="s">
        <v>44480</v>
      </c>
      <c r="M10618" t="s">
        <v>44481</v>
      </c>
    </row>
    <row r="10619" spans="1:13">
      <c r="A10619" s="1" t="s">
        <v>12636</v>
      </c>
      <c r="B10619">
        <v>1.3580180481052E-7</v>
      </c>
      <c r="C10619" s="1">
        <v>6.4181703399776902E-6</v>
      </c>
      <c r="D10619">
        <v>1</v>
      </c>
      <c r="E10619">
        <v>1</v>
      </c>
      <c r="F10619">
        <v>1</v>
      </c>
      <c r="G10619">
        <v>0.95370370370370405</v>
      </c>
      <c r="H10619">
        <v>0.99038461538461497</v>
      </c>
      <c r="I10619">
        <v>0.95833333333333304</v>
      </c>
      <c r="J10619" s="1">
        <v>1</v>
      </c>
      <c r="K10619" t="s">
        <v>23239</v>
      </c>
      <c r="L10619" t="s">
        <v>44482</v>
      </c>
      <c r="M10619" t="s">
        <v>44483</v>
      </c>
    </row>
    <row r="10620" spans="1:13">
      <c r="A10620" s="1" t="s">
        <v>12637</v>
      </c>
      <c r="B10620">
        <v>1.7641541793168901E-4</v>
      </c>
      <c r="C10620" s="1">
        <v>9.6483268690247905E-6</v>
      </c>
      <c r="D10620">
        <v>0.28125</v>
      </c>
      <c r="E10620">
        <v>0.30319148936170198</v>
      </c>
      <c r="F10620">
        <v>0.69170984455958595</v>
      </c>
      <c r="G10620">
        <v>0.95370370370370405</v>
      </c>
      <c r="H10620">
        <v>0.77981651376146799</v>
      </c>
      <c r="I10620">
        <v>0.51960784313725505</v>
      </c>
      <c r="J10620" s="1">
        <v>0</v>
      </c>
      <c r="K10620" t="s">
        <v>23238</v>
      </c>
      <c r="L10620" t="s">
        <v>44484</v>
      </c>
      <c r="M10620" t="s">
        <v>44485</v>
      </c>
    </row>
    <row r="10621" spans="1:13">
      <c r="A10621" s="1" t="s">
        <v>12638</v>
      </c>
      <c r="B10621">
        <v>1.8807789258572199E-5</v>
      </c>
      <c r="C10621" s="1">
        <v>3.5857993588317801E-5</v>
      </c>
      <c r="D10621">
        <v>0</v>
      </c>
      <c r="E10621">
        <v>0</v>
      </c>
      <c r="F10621">
        <v>0.17692307692307699</v>
      </c>
      <c r="G10621">
        <v>8.9285714285714298E-3</v>
      </c>
      <c r="H10621">
        <v>3.6036036036036001E-2</v>
      </c>
      <c r="I10621">
        <v>0</v>
      </c>
      <c r="J10621" s="1">
        <v>0.05</v>
      </c>
      <c r="K10621" t="s">
        <v>23240</v>
      </c>
      <c r="L10621" t="s">
        <v>44486</v>
      </c>
      <c r="M10621" t="s">
        <v>44487</v>
      </c>
    </row>
    <row r="10622" spans="1:13">
      <c r="A10622" s="1" t="s">
        <v>12639</v>
      </c>
      <c r="B10622">
        <v>3.8201765250967802E-7</v>
      </c>
      <c r="C10622" s="1">
        <v>5.6457501773516197E-6</v>
      </c>
      <c r="D10622">
        <v>0.108695652173913</v>
      </c>
      <c r="E10622">
        <v>0</v>
      </c>
      <c r="F10622">
        <v>6.4625850340136098E-2</v>
      </c>
      <c r="G10622">
        <v>0</v>
      </c>
      <c r="H10622">
        <v>0</v>
      </c>
      <c r="I10622">
        <v>0</v>
      </c>
      <c r="J10622" s="1" t="s">
        <v>23229</v>
      </c>
      <c r="K10622" t="s">
        <v>23238</v>
      </c>
      <c r="L10622" t="s">
        <v>44488</v>
      </c>
      <c r="M10622" t="s">
        <v>44489</v>
      </c>
    </row>
    <row r="10623" spans="1:13">
      <c r="A10623" s="1" t="s">
        <v>12640</v>
      </c>
      <c r="B10623">
        <v>1.86208060757908E-5</v>
      </c>
      <c r="C10623" s="1">
        <v>2.3356916602495999E-5</v>
      </c>
      <c r="D10623">
        <v>1</v>
      </c>
      <c r="E10623">
        <v>1</v>
      </c>
      <c r="F10623">
        <v>0.83027522935779796</v>
      </c>
      <c r="G10623">
        <v>1</v>
      </c>
      <c r="H10623">
        <v>0.71212121212121204</v>
      </c>
      <c r="I10623">
        <v>1</v>
      </c>
      <c r="J10623" s="1" t="s">
        <v>23229</v>
      </c>
      <c r="K10623" t="s">
        <v>23238</v>
      </c>
      <c r="L10623" t="s">
        <v>44490</v>
      </c>
      <c r="M10623" t="s">
        <v>44491</v>
      </c>
    </row>
    <row r="10624" spans="1:13">
      <c r="A10624" s="1" t="s">
        <v>12641</v>
      </c>
      <c r="B10624">
        <v>1.20218638690776E-4</v>
      </c>
      <c r="C10624" s="1">
        <v>1.70551232925733E-4</v>
      </c>
      <c r="D10624">
        <v>0.74193548387096797</v>
      </c>
      <c r="E10624">
        <v>0.39655172413793099</v>
      </c>
      <c r="F10624">
        <v>0.32222222222222202</v>
      </c>
      <c r="G10624">
        <v>0.79032258064516103</v>
      </c>
      <c r="H10624">
        <v>0.58241758241758201</v>
      </c>
      <c r="I10624">
        <v>0.9</v>
      </c>
      <c r="J10624" s="1" t="s">
        <v>23229</v>
      </c>
      <c r="K10624" t="s">
        <v>23237</v>
      </c>
      <c r="L10624" t="s">
        <v>44492</v>
      </c>
      <c r="M10624" t="s">
        <v>44493</v>
      </c>
    </row>
    <row r="10625" spans="1:13">
      <c r="A10625" s="1" t="s">
        <v>12642</v>
      </c>
      <c r="B10625">
        <v>5.40780429912204E-7</v>
      </c>
      <c r="C10625" s="1">
        <v>6.0803461297631902E-6</v>
      </c>
      <c r="D10625">
        <v>0</v>
      </c>
      <c r="E10625">
        <v>0</v>
      </c>
      <c r="F10625">
        <v>4.6666666666666697E-2</v>
      </c>
      <c r="G10625">
        <v>1.02040816326531E-2</v>
      </c>
      <c r="H10625">
        <v>4.4642857142857102E-2</v>
      </c>
      <c r="I10625">
        <v>6.0975609756097601E-2</v>
      </c>
      <c r="J10625" s="1" t="s">
        <v>23229</v>
      </c>
      <c r="K10625" t="s">
        <v>23241</v>
      </c>
      <c r="L10625" t="s">
        <v>44494</v>
      </c>
      <c r="M10625" t="s">
        <v>44495</v>
      </c>
    </row>
    <row r="10626" spans="1:13">
      <c r="A10626" s="1" t="s">
        <v>12643</v>
      </c>
      <c r="B10626">
        <v>6.63584857647623E-6</v>
      </c>
      <c r="C10626" s="1">
        <v>1.0949573595047E-5</v>
      </c>
      <c r="D10626">
        <v>1</v>
      </c>
      <c r="E10626">
        <v>1</v>
      </c>
      <c r="F10626">
        <v>1</v>
      </c>
      <c r="G10626">
        <v>1</v>
      </c>
      <c r="H10626">
        <v>0.99557522123893805</v>
      </c>
      <c r="I10626">
        <v>0.94957983193277296</v>
      </c>
      <c r="J10626" s="1">
        <v>1</v>
      </c>
      <c r="K10626" t="s">
        <v>23238</v>
      </c>
      <c r="L10626" t="s">
        <v>44496</v>
      </c>
      <c r="M10626" t="s">
        <v>44497</v>
      </c>
    </row>
    <row r="10627" spans="1:13">
      <c r="A10627" s="1" t="s">
        <v>12644</v>
      </c>
      <c r="B10627">
        <v>3.5643263141185701E-6</v>
      </c>
      <c r="C10627" s="1">
        <v>1.0745802775471699E-6</v>
      </c>
      <c r="D10627">
        <v>1</v>
      </c>
      <c r="E10627">
        <v>1</v>
      </c>
      <c r="F10627">
        <v>0.99180327868852503</v>
      </c>
      <c r="G10627">
        <v>0.76829268292682895</v>
      </c>
      <c r="H10627">
        <v>0.98295454545454497</v>
      </c>
      <c r="I10627">
        <v>0.97142857142857097</v>
      </c>
      <c r="J10627" s="1">
        <v>1</v>
      </c>
      <c r="K10627" t="s">
        <v>23238</v>
      </c>
      <c r="L10627" t="s">
        <v>44498</v>
      </c>
      <c r="M10627" t="s">
        <v>44499</v>
      </c>
    </row>
    <row r="10628" spans="1:13">
      <c r="A10628" s="1" t="s">
        <v>12645</v>
      </c>
      <c r="B10628">
        <v>1.91433343602205E-5</v>
      </c>
      <c r="C10628" s="1">
        <v>2.2276823232232599E-6</v>
      </c>
      <c r="D10628">
        <v>0.75</v>
      </c>
      <c r="E10628">
        <v>0.72395833333333304</v>
      </c>
      <c r="F10628">
        <v>0.86340206185567003</v>
      </c>
      <c r="G10628">
        <v>0.95614035087719296</v>
      </c>
      <c r="H10628">
        <v>0.79729729729729704</v>
      </c>
      <c r="I10628">
        <v>0.87168141592920401</v>
      </c>
      <c r="J10628" s="1">
        <v>1</v>
      </c>
      <c r="K10628" t="s">
        <v>23238</v>
      </c>
      <c r="L10628" t="s">
        <v>44500</v>
      </c>
      <c r="M10628" t="s">
        <v>44501</v>
      </c>
    </row>
    <row r="10629" spans="1:13">
      <c r="A10629" s="1" t="s">
        <v>12646</v>
      </c>
      <c r="B10629">
        <v>2.1021918246233201E-5</v>
      </c>
      <c r="C10629" s="1">
        <v>1.2647385678735701E-4</v>
      </c>
      <c r="D10629">
        <v>0.83870967741935498</v>
      </c>
      <c r="E10629">
        <v>0.83146067415730296</v>
      </c>
      <c r="F10629">
        <v>0.94382022471910099</v>
      </c>
      <c r="G10629">
        <v>0.65853658536585402</v>
      </c>
      <c r="H10629">
        <v>0.90588235294117603</v>
      </c>
      <c r="I10629">
        <v>0.72580645161290303</v>
      </c>
      <c r="J10629" s="1">
        <v>1</v>
      </c>
      <c r="K10629" t="s">
        <v>23238</v>
      </c>
      <c r="L10629" t="s">
        <v>44502</v>
      </c>
      <c r="M10629" t="s">
        <v>44503</v>
      </c>
    </row>
    <row r="10630" spans="1:13">
      <c r="A10630" s="1" t="s">
        <v>12647</v>
      </c>
      <c r="B10630">
        <v>1.4175179051230399E-7</v>
      </c>
      <c r="C10630" s="1">
        <v>2.95908428734153E-8</v>
      </c>
      <c r="D10630">
        <v>1</v>
      </c>
      <c r="E10630">
        <v>0.99382716049382702</v>
      </c>
      <c r="F10630">
        <v>1</v>
      </c>
      <c r="G10630">
        <v>1</v>
      </c>
      <c r="H10630">
        <v>1</v>
      </c>
      <c r="I10630">
        <v>1</v>
      </c>
      <c r="J10630" s="1">
        <v>1</v>
      </c>
      <c r="K10630" t="s">
        <v>23241</v>
      </c>
      <c r="L10630" t="s">
        <v>44504</v>
      </c>
      <c r="M10630" t="s">
        <v>44505</v>
      </c>
    </row>
    <row r="10631" spans="1:13">
      <c r="A10631" s="1" t="s">
        <v>12648</v>
      </c>
      <c r="B10631">
        <v>2.2430268321056499E-6</v>
      </c>
      <c r="C10631" s="1">
        <v>2.3160419430119001E-6</v>
      </c>
      <c r="D10631">
        <v>0.133333333333333</v>
      </c>
      <c r="E10631">
        <v>0.10989010989011</v>
      </c>
      <c r="F10631">
        <v>5.4644808743169399E-3</v>
      </c>
      <c r="G10631">
        <v>0.13235294117647101</v>
      </c>
      <c r="H10631">
        <v>7.1428571428571397E-2</v>
      </c>
      <c r="I10631">
        <v>0.10377358490565999</v>
      </c>
      <c r="J10631" s="1" t="s">
        <v>23229</v>
      </c>
      <c r="K10631" t="s">
        <v>23242</v>
      </c>
      <c r="L10631" t="s">
        <v>44506</v>
      </c>
      <c r="M10631" t="s">
        <v>44507</v>
      </c>
    </row>
    <row r="10632" spans="1:13">
      <c r="A10632" s="1" t="s">
        <v>12649</v>
      </c>
      <c r="B10632">
        <v>6.3699770413745601E-7</v>
      </c>
      <c r="C10632" s="1">
        <v>8.3221103960566899E-10</v>
      </c>
      <c r="D10632">
        <v>1</v>
      </c>
      <c r="E10632">
        <v>0.989247311827957</v>
      </c>
      <c r="F10632">
        <v>1</v>
      </c>
      <c r="G10632">
        <v>0.82352941176470595</v>
      </c>
      <c r="H10632">
        <v>0.95408163265306101</v>
      </c>
      <c r="I10632">
        <v>0.978494623655914</v>
      </c>
      <c r="J10632" s="1">
        <v>1</v>
      </c>
      <c r="K10632" t="s">
        <v>23238</v>
      </c>
      <c r="L10632" t="s">
        <v>44508</v>
      </c>
      <c r="M10632" t="s">
        <v>44509</v>
      </c>
    </row>
    <row r="10633" spans="1:13">
      <c r="A10633" s="1" t="s">
        <v>12650</v>
      </c>
      <c r="B10633">
        <v>3.7818416755854197E-9</v>
      </c>
      <c r="C10633" s="1">
        <v>1.8239085307523599E-8</v>
      </c>
      <c r="D10633">
        <v>1</v>
      </c>
      <c r="E10633">
        <v>1</v>
      </c>
      <c r="F10633">
        <v>0.99473684210526303</v>
      </c>
      <c r="G10633">
        <v>1</v>
      </c>
      <c r="H10633">
        <v>1</v>
      </c>
      <c r="I10633">
        <v>1</v>
      </c>
      <c r="J10633" s="1">
        <v>9.0909090909090898E-2</v>
      </c>
      <c r="K10633" t="s">
        <v>23241</v>
      </c>
      <c r="L10633" t="s">
        <v>44510</v>
      </c>
      <c r="M10633" t="s">
        <v>44511</v>
      </c>
    </row>
    <row r="10634" spans="1:13">
      <c r="A10634" s="1" t="s">
        <v>12651</v>
      </c>
      <c r="B10634">
        <v>1.3628321885468099E-6</v>
      </c>
      <c r="C10634" s="1">
        <v>2.5303969342115702E-5</v>
      </c>
      <c r="D10634">
        <v>1.6129032258064498E-2</v>
      </c>
      <c r="E10634">
        <v>5.2083333333333296E-3</v>
      </c>
      <c r="F10634">
        <v>7.69230769230769E-2</v>
      </c>
      <c r="G10634">
        <v>0</v>
      </c>
      <c r="H10634">
        <v>1.33928571428571E-2</v>
      </c>
      <c r="I10634">
        <v>1.3157894736842099E-2</v>
      </c>
      <c r="J10634" s="1" t="s">
        <v>23229</v>
      </c>
      <c r="K10634" t="s">
        <v>23241</v>
      </c>
      <c r="L10634" t="s">
        <v>44512</v>
      </c>
      <c r="M10634" t="s">
        <v>44513</v>
      </c>
    </row>
    <row r="10635" spans="1:13">
      <c r="A10635" s="1" t="s">
        <v>12652</v>
      </c>
      <c r="B10635">
        <v>4.3102765690141001E-7</v>
      </c>
      <c r="C10635" s="1">
        <v>2.1993344362947902E-6</v>
      </c>
      <c r="D10635">
        <v>0</v>
      </c>
      <c r="E10635">
        <v>0</v>
      </c>
      <c r="F10635">
        <v>8.7912087912087905E-2</v>
      </c>
      <c r="G10635">
        <v>1.4705882352941201E-2</v>
      </c>
      <c r="H10635">
        <v>0.102272727272727</v>
      </c>
      <c r="I10635">
        <v>3.2258064516128997E-2</v>
      </c>
      <c r="J10635" s="1" t="s">
        <v>23229</v>
      </c>
      <c r="K10635" t="s">
        <v>23238</v>
      </c>
      <c r="L10635" t="s">
        <v>44514</v>
      </c>
      <c r="M10635" t="s">
        <v>44515</v>
      </c>
    </row>
    <row r="10636" spans="1:13">
      <c r="A10636" s="1" t="s">
        <v>12653</v>
      </c>
      <c r="B10636">
        <v>1.6450861663710601E-8</v>
      </c>
      <c r="C10636" s="1">
        <v>3.4850564304949503E-5</v>
      </c>
      <c r="D10636">
        <v>1</v>
      </c>
      <c r="E10636">
        <v>0.98947368421052595</v>
      </c>
      <c r="F10636">
        <v>0.89432989690721698</v>
      </c>
      <c r="G10636">
        <v>1</v>
      </c>
      <c r="H10636">
        <v>1</v>
      </c>
      <c r="I10636">
        <v>1</v>
      </c>
      <c r="J10636" s="1">
        <v>1</v>
      </c>
      <c r="K10636" t="s">
        <v>23238</v>
      </c>
      <c r="L10636" t="s">
        <v>44516</v>
      </c>
      <c r="M10636" t="s">
        <v>44517</v>
      </c>
    </row>
    <row r="10637" spans="1:13">
      <c r="A10637" s="1" t="s">
        <v>12654</v>
      </c>
      <c r="B10637">
        <v>0</v>
      </c>
      <c r="C10637" s="1">
        <v>0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 s="1">
        <v>1</v>
      </c>
      <c r="K10637" t="s">
        <v>23237</v>
      </c>
      <c r="L10637" t="s">
        <v>44518</v>
      </c>
      <c r="M10637" t="s">
        <v>44519</v>
      </c>
    </row>
    <row r="10638" spans="1:13">
      <c r="A10638" s="1" t="s">
        <v>12655</v>
      </c>
      <c r="B10638">
        <v>7.51370000926541E-7</v>
      </c>
      <c r="C10638" s="1">
        <v>3.65897529135591E-5</v>
      </c>
      <c r="D10638">
        <v>0.83333333333333304</v>
      </c>
      <c r="E10638">
        <v>0.98484848484848497</v>
      </c>
      <c r="F10638">
        <v>1</v>
      </c>
      <c r="G10638">
        <v>1</v>
      </c>
      <c r="H10638">
        <v>0.93506493506493504</v>
      </c>
      <c r="I10638">
        <v>0.96491228070175405</v>
      </c>
      <c r="J10638" s="1" t="s">
        <v>23229</v>
      </c>
      <c r="K10638" t="s">
        <v>23238</v>
      </c>
      <c r="L10638" t="s">
        <v>44520</v>
      </c>
      <c r="M10638" t="s">
        <v>44521</v>
      </c>
    </row>
    <row r="10639" spans="1:13">
      <c r="A10639" s="1" t="s">
        <v>12656</v>
      </c>
      <c r="B10639">
        <v>3.6503113451074503E-5</v>
      </c>
      <c r="C10639" s="1">
        <v>5.8144687586320702E-5</v>
      </c>
      <c r="D10639">
        <v>0.88709677419354804</v>
      </c>
      <c r="E10639">
        <v>1</v>
      </c>
      <c r="F10639">
        <v>0.92265193370165699</v>
      </c>
      <c r="G10639">
        <v>0.95192307692307698</v>
      </c>
      <c r="H10639">
        <v>0.98584905660377398</v>
      </c>
      <c r="I10639">
        <v>1</v>
      </c>
      <c r="J10639" s="1" t="s">
        <v>23229</v>
      </c>
      <c r="K10639" t="s">
        <v>23238</v>
      </c>
      <c r="L10639" t="s">
        <v>44522</v>
      </c>
      <c r="M10639" t="s">
        <v>44523</v>
      </c>
    </row>
    <row r="10640" spans="1:13">
      <c r="A10640" s="1" t="s">
        <v>12657</v>
      </c>
      <c r="B10640">
        <v>2.2025096969358999E-6</v>
      </c>
      <c r="C10640" s="1">
        <v>1.52435107766216E-8</v>
      </c>
      <c r="D10640">
        <v>0.79032258064516103</v>
      </c>
      <c r="E10640">
        <v>0.90243902439024404</v>
      </c>
      <c r="F10640">
        <v>0.96449704142011805</v>
      </c>
      <c r="G10640">
        <v>1</v>
      </c>
      <c r="H10640">
        <v>1</v>
      </c>
      <c r="I10640">
        <v>1</v>
      </c>
      <c r="J10640" s="1">
        <v>1</v>
      </c>
      <c r="K10640" t="s">
        <v>23239</v>
      </c>
      <c r="L10640" t="s">
        <v>44524</v>
      </c>
      <c r="M10640" t="s">
        <v>44525</v>
      </c>
    </row>
    <row r="10641" spans="1:13">
      <c r="A10641" s="1" t="s">
        <v>12658</v>
      </c>
      <c r="B10641">
        <v>2.3463114192938998E-5</v>
      </c>
      <c r="C10641" s="1">
        <v>9.3973257231611701E-7</v>
      </c>
      <c r="D10641">
        <v>0.84782608695652195</v>
      </c>
      <c r="E10641">
        <v>0.99253731343283602</v>
      </c>
      <c r="F10641">
        <v>1</v>
      </c>
      <c r="G10641">
        <v>1</v>
      </c>
      <c r="H10641">
        <v>1</v>
      </c>
      <c r="I10641">
        <v>1</v>
      </c>
      <c r="J10641" s="1">
        <v>1</v>
      </c>
      <c r="K10641" t="s">
        <v>23239</v>
      </c>
      <c r="L10641" t="s">
        <v>44526</v>
      </c>
      <c r="M10641" t="s">
        <v>44527</v>
      </c>
    </row>
    <row r="10642" spans="1:13">
      <c r="A10642" s="1" t="s">
        <v>12659</v>
      </c>
      <c r="B10642">
        <v>5.7094652026054399E-10</v>
      </c>
      <c r="C10642" s="1">
        <v>1.03378069657734E-8</v>
      </c>
      <c r="D10642">
        <v>0</v>
      </c>
      <c r="E10642">
        <v>3.8961038961039002E-2</v>
      </c>
      <c r="F10642">
        <v>0</v>
      </c>
      <c r="G10642">
        <v>0</v>
      </c>
      <c r="H10642">
        <v>0</v>
      </c>
      <c r="I10642">
        <v>0</v>
      </c>
      <c r="J10642" s="1">
        <v>0</v>
      </c>
      <c r="K10642" t="s">
        <v>23238</v>
      </c>
      <c r="L10642" t="s">
        <v>44528</v>
      </c>
      <c r="M10642" t="s">
        <v>44529</v>
      </c>
    </row>
    <row r="10643" spans="1:13">
      <c r="A10643" s="1" t="s">
        <v>12660</v>
      </c>
      <c r="B10643">
        <v>1.0706792232524801E-6</v>
      </c>
      <c r="C10643" s="1">
        <v>1.2203079636946801E-6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0.92307692307692302</v>
      </c>
      <c r="J10643" s="1">
        <v>1</v>
      </c>
      <c r="K10643" t="s">
        <v>23238</v>
      </c>
      <c r="L10643" t="s">
        <v>44530</v>
      </c>
      <c r="M10643" t="s">
        <v>44531</v>
      </c>
    </row>
    <row r="10644" spans="1:13">
      <c r="A10644" s="1" t="s">
        <v>12661</v>
      </c>
      <c r="B10644">
        <v>1.06809976291011E-6</v>
      </c>
      <c r="C10644" s="1">
        <v>9.4312911100421405E-7</v>
      </c>
      <c r="D10644">
        <v>0.17857142857142899</v>
      </c>
      <c r="E10644">
        <v>0</v>
      </c>
      <c r="F10644">
        <v>1.5151515151515201E-2</v>
      </c>
      <c r="G10644">
        <v>0</v>
      </c>
      <c r="H10644">
        <v>0</v>
      </c>
      <c r="I10644">
        <v>0</v>
      </c>
      <c r="J10644" s="1">
        <v>0</v>
      </c>
      <c r="K10644" t="s">
        <v>23238</v>
      </c>
      <c r="L10644" t="s">
        <v>44532</v>
      </c>
      <c r="M10644" t="s">
        <v>44533</v>
      </c>
    </row>
    <row r="10645" spans="1:13">
      <c r="A10645" s="1" t="s">
        <v>12662</v>
      </c>
      <c r="B10645">
        <v>2.4956541938344799E-4</v>
      </c>
      <c r="C10645" s="1">
        <v>2.7995314501105502E-4</v>
      </c>
      <c r="D10645">
        <v>0.57499999999999996</v>
      </c>
      <c r="E10645">
        <v>4.08163265306122E-2</v>
      </c>
      <c r="F10645">
        <v>0.59154929577464799</v>
      </c>
      <c r="G10645">
        <v>0.18421052631578899</v>
      </c>
      <c r="H10645">
        <v>8.42105263157895E-2</v>
      </c>
      <c r="I10645">
        <v>0.198275862068966</v>
      </c>
      <c r="J10645" s="1">
        <v>0</v>
      </c>
      <c r="K10645" t="s">
        <v>23242</v>
      </c>
      <c r="L10645" t="s">
        <v>44534</v>
      </c>
      <c r="M10645" t="s">
        <v>44535</v>
      </c>
    </row>
    <row r="10646" spans="1:13">
      <c r="A10646" s="1" t="s">
        <v>12663</v>
      </c>
      <c r="B10646">
        <v>3.9325039073060699E-4</v>
      </c>
      <c r="C10646" s="1">
        <v>5.11602908763717E-5</v>
      </c>
      <c r="D10646">
        <v>0.6875</v>
      </c>
      <c r="E10646">
        <v>0.57978723404255295</v>
      </c>
      <c r="F10646">
        <v>0.96153846153846201</v>
      </c>
      <c r="G10646">
        <v>1</v>
      </c>
      <c r="H10646">
        <v>0.95614035087719296</v>
      </c>
      <c r="I10646">
        <v>0.97177419354838701</v>
      </c>
      <c r="J10646" s="1">
        <v>0.95454545454545503</v>
      </c>
      <c r="K10646" t="s">
        <v>23241</v>
      </c>
      <c r="L10646" t="s">
        <v>44536</v>
      </c>
      <c r="M10646" t="s">
        <v>44537</v>
      </c>
    </row>
    <row r="10647" spans="1:13">
      <c r="A10647" s="1" t="s">
        <v>12664</v>
      </c>
      <c r="B10647">
        <v>3.8556494615345299E-5</v>
      </c>
      <c r="C10647" s="1">
        <v>2.6447512810365501E-5</v>
      </c>
      <c r="D10647">
        <v>0.140625</v>
      </c>
      <c r="E10647">
        <v>1.5625E-2</v>
      </c>
      <c r="F10647">
        <v>9.4871794871794896E-2</v>
      </c>
      <c r="G10647">
        <v>0.22222222222222199</v>
      </c>
      <c r="H10647">
        <v>4.7619047619047603E-2</v>
      </c>
      <c r="I10647">
        <v>0.310924369747899</v>
      </c>
      <c r="J10647" s="1">
        <v>0</v>
      </c>
      <c r="K10647" t="s">
        <v>23242</v>
      </c>
      <c r="L10647" t="s">
        <v>44538</v>
      </c>
      <c r="M10647" t="s">
        <v>44539</v>
      </c>
    </row>
    <row r="10648" spans="1:13">
      <c r="A10648" s="1" t="s">
        <v>12665</v>
      </c>
      <c r="B10648">
        <v>2.1326825364304902E-6</v>
      </c>
      <c r="C10648" s="1">
        <v>6.3011404736096201E-6</v>
      </c>
      <c r="D10648">
        <v>0</v>
      </c>
      <c r="E10648">
        <v>0</v>
      </c>
      <c r="F10648">
        <v>5.6818181818180102E-3</v>
      </c>
      <c r="G10648">
        <v>4.0540540540541015E-2</v>
      </c>
      <c r="H10648">
        <v>2.8985507246377051E-2</v>
      </c>
      <c r="I10648">
        <v>8.1967213114753967E-2</v>
      </c>
      <c r="J10648" s="1">
        <v>0</v>
      </c>
      <c r="K10648" t="s">
        <v>23243</v>
      </c>
      <c r="L10648" t="s">
        <v>44540</v>
      </c>
      <c r="M10648" t="s">
        <v>44541</v>
      </c>
    </row>
    <row r="10649" spans="1:13">
      <c r="A10649" s="1" t="s">
        <v>12666</v>
      </c>
      <c r="B10649">
        <v>5.0590496297364202E-8</v>
      </c>
      <c r="C10649" s="1">
        <v>1.0935927543575701E-6</v>
      </c>
      <c r="D10649">
        <v>0</v>
      </c>
      <c r="E10649">
        <v>0</v>
      </c>
      <c r="F10649">
        <v>2.5773195876288698E-3</v>
      </c>
      <c r="G10649">
        <v>0</v>
      </c>
      <c r="H10649">
        <v>9.2592592592592605E-3</v>
      </c>
      <c r="I10649">
        <v>0</v>
      </c>
      <c r="J10649" s="1" t="s">
        <v>23229</v>
      </c>
      <c r="K10649" t="s">
        <v>23238</v>
      </c>
      <c r="L10649" t="s">
        <v>44542</v>
      </c>
      <c r="M10649" t="s">
        <v>44543</v>
      </c>
    </row>
    <row r="10650" spans="1:13">
      <c r="A10650" s="1" t="s">
        <v>12667</v>
      </c>
      <c r="B10650">
        <v>1.9817864081850899E-7</v>
      </c>
      <c r="C10650" s="1">
        <v>5.4417487065816696E-6</v>
      </c>
      <c r="D10650">
        <v>1</v>
      </c>
      <c r="E10650">
        <v>1</v>
      </c>
      <c r="F10650">
        <v>1</v>
      </c>
      <c r="G10650">
        <v>0.78</v>
      </c>
      <c r="H10650">
        <v>1</v>
      </c>
      <c r="I10650">
        <v>1</v>
      </c>
      <c r="J10650" s="1">
        <v>1</v>
      </c>
      <c r="K10650" t="s">
        <v>23237</v>
      </c>
      <c r="L10650" t="s">
        <v>44544</v>
      </c>
      <c r="M10650" t="s">
        <v>44545</v>
      </c>
    </row>
    <row r="10651" spans="1:13">
      <c r="A10651" s="1" t="s">
        <v>12668</v>
      </c>
      <c r="B10651">
        <v>1.4880597244515499E-5</v>
      </c>
      <c r="C10651" s="1">
        <v>8.5614976801057599E-9</v>
      </c>
      <c r="D10651">
        <v>0.89285714285714302</v>
      </c>
      <c r="E10651">
        <v>0.974683544303797</v>
      </c>
      <c r="F10651">
        <v>0.97826086956521696</v>
      </c>
      <c r="G10651">
        <v>0.5</v>
      </c>
      <c r="H10651">
        <v>0.99375000000000002</v>
      </c>
      <c r="I10651">
        <v>0.91304347826086996</v>
      </c>
      <c r="J10651" s="1">
        <v>1</v>
      </c>
      <c r="K10651" t="s">
        <v>23238</v>
      </c>
      <c r="L10651" t="s">
        <v>44546</v>
      </c>
      <c r="M10651" t="s">
        <v>44547</v>
      </c>
    </row>
    <row r="10652" spans="1:13">
      <c r="A10652" s="1" t="s">
        <v>12669</v>
      </c>
      <c r="B10652">
        <v>2.9001174952108999E-7</v>
      </c>
      <c r="C10652" s="1">
        <v>8.0579760551735298E-6</v>
      </c>
      <c r="D10652">
        <v>1</v>
      </c>
      <c r="E10652">
        <v>1</v>
      </c>
      <c r="F10652">
        <v>1</v>
      </c>
      <c r="G10652">
        <v>0.84090909090909105</v>
      </c>
      <c r="H10652">
        <v>0.98780487804878003</v>
      </c>
      <c r="I10652">
        <v>0.8</v>
      </c>
      <c r="J10652" s="1">
        <v>1</v>
      </c>
      <c r="K10652" t="s">
        <v>23239</v>
      </c>
      <c r="L10652" t="s">
        <v>44548</v>
      </c>
      <c r="M10652" t="s">
        <v>44549</v>
      </c>
    </row>
    <row r="10653" spans="1:13">
      <c r="A10653" s="1" t="s">
        <v>12670</v>
      </c>
      <c r="B10653">
        <v>3.09340024764261E-5</v>
      </c>
      <c r="C10653" s="1">
        <v>2.24048442706355E-5</v>
      </c>
      <c r="D10653">
        <v>0</v>
      </c>
      <c r="E10653">
        <v>0</v>
      </c>
      <c r="F10653">
        <v>0.213235294117647</v>
      </c>
      <c r="G10653">
        <v>2.1739130434782601E-2</v>
      </c>
      <c r="H10653">
        <v>0.03</v>
      </c>
      <c r="I10653">
        <v>4.2372881355932202E-2</v>
      </c>
      <c r="J10653" s="1" t="s">
        <v>23229</v>
      </c>
      <c r="K10653" t="s">
        <v>23239</v>
      </c>
      <c r="L10653" t="s">
        <v>44550</v>
      </c>
      <c r="M10653" t="s">
        <v>44551</v>
      </c>
    </row>
    <row r="10654" spans="1:13">
      <c r="A10654" s="1" t="s">
        <v>12671</v>
      </c>
      <c r="B10654">
        <v>5.3012459029672704E-7</v>
      </c>
      <c r="C10654" s="1">
        <v>1.6386849084410501E-4</v>
      </c>
      <c r="D10654">
        <v>1</v>
      </c>
      <c r="E10654">
        <v>1</v>
      </c>
      <c r="F10654">
        <v>0.99444444444444402</v>
      </c>
      <c r="G10654">
        <v>1</v>
      </c>
      <c r="H10654">
        <v>0.88834951456310696</v>
      </c>
      <c r="I10654">
        <v>0.92436974789916004</v>
      </c>
      <c r="J10654" s="1">
        <v>1</v>
      </c>
      <c r="K10654" t="s">
        <v>23239</v>
      </c>
      <c r="L10654" t="s">
        <v>44552</v>
      </c>
      <c r="M10654" t="s">
        <v>44553</v>
      </c>
    </row>
    <row r="10655" spans="1:13">
      <c r="A10655" s="1" t="s">
        <v>12672</v>
      </c>
      <c r="B10655">
        <v>8.7836190786629704E-7</v>
      </c>
      <c r="C10655" s="1">
        <v>1.38857554770381E-7</v>
      </c>
      <c r="D10655">
        <v>1</v>
      </c>
      <c r="E10655">
        <v>0.98275862068965503</v>
      </c>
      <c r="F10655">
        <v>1</v>
      </c>
      <c r="G10655">
        <v>1</v>
      </c>
      <c r="H10655">
        <v>1</v>
      </c>
      <c r="I10655">
        <v>1</v>
      </c>
      <c r="J10655" s="1">
        <v>0</v>
      </c>
      <c r="K10655" t="s">
        <v>23239</v>
      </c>
      <c r="L10655" t="s">
        <v>44554</v>
      </c>
      <c r="M10655" t="s">
        <v>44555</v>
      </c>
    </row>
    <row r="10656" spans="1:13">
      <c r="A10656" s="1" t="s">
        <v>12673</v>
      </c>
      <c r="B10656">
        <v>1.02455198527781E-4</v>
      </c>
      <c r="C10656" s="1">
        <v>1.18605246977168E-5</v>
      </c>
      <c r="D10656">
        <v>0.125</v>
      </c>
      <c r="E10656">
        <v>3.4883720930232599E-2</v>
      </c>
      <c r="F10656">
        <v>0.26822916666666702</v>
      </c>
      <c r="G10656">
        <v>0.6875</v>
      </c>
      <c r="H10656">
        <v>0.125</v>
      </c>
      <c r="I10656">
        <v>0.19148936170212799</v>
      </c>
      <c r="J10656" s="1" t="s">
        <v>23229</v>
      </c>
      <c r="K10656" t="s">
        <v>23241</v>
      </c>
      <c r="L10656" t="s">
        <v>44556</v>
      </c>
      <c r="M10656" t="s">
        <v>44557</v>
      </c>
    </row>
    <row r="10657" spans="1:13">
      <c r="A10657" s="1" t="s">
        <v>12674</v>
      </c>
      <c r="B10657">
        <v>7.5739208392125998E-5</v>
      </c>
      <c r="C10657" s="1">
        <v>4.6497005089865497E-6</v>
      </c>
      <c r="D10657">
        <v>0.96875</v>
      </c>
      <c r="E10657">
        <v>0.73626373626373598</v>
      </c>
      <c r="F10657">
        <v>0.91282051282051302</v>
      </c>
      <c r="G10657">
        <v>0.90909090909090895</v>
      </c>
      <c r="H10657">
        <v>0.90707964601769897</v>
      </c>
      <c r="I10657">
        <v>0.91891891891891897</v>
      </c>
      <c r="J10657" s="1">
        <v>0.95454545454545503</v>
      </c>
      <c r="K10657" t="s">
        <v>23238</v>
      </c>
      <c r="L10657" t="s">
        <v>44558</v>
      </c>
      <c r="M10657" t="s">
        <v>44559</v>
      </c>
    </row>
    <row r="10658" spans="1:13">
      <c r="A10658" s="1" t="s">
        <v>12675</v>
      </c>
      <c r="B10658">
        <v>9.0175062436103606E-5</v>
      </c>
      <c r="C10658" s="1">
        <v>2.6821000596968201E-6</v>
      </c>
      <c r="D10658">
        <v>0.66071428571428603</v>
      </c>
      <c r="E10658">
        <v>0.43678160919540199</v>
      </c>
      <c r="F10658">
        <v>0.81418918918918903</v>
      </c>
      <c r="G10658">
        <v>0.97727272727272696</v>
      </c>
      <c r="H10658">
        <v>0.96153846153846201</v>
      </c>
      <c r="I10658">
        <v>0.63076923076923097</v>
      </c>
      <c r="J10658" s="1">
        <v>1</v>
      </c>
      <c r="K10658" t="s">
        <v>23241</v>
      </c>
      <c r="L10658" t="s">
        <v>44560</v>
      </c>
      <c r="M10658" t="s">
        <v>44561</v>
      </c>
    </row>
    <row r="10659" spans="1:13">
      <c r="A10659" s="1" t="s">
        <v>12676</v>
      </c>
      <c r="B10659">
        <v>1.7508863959231399E-5</v>
      </c>
      <c r="C10659" s="1">
        <v>1.90035817815429E-6</v>
      </c>
      <c r="D10659">
        <v>1</v>
      </c>
      <c r="E10659">
        <v>1</v>
      </c>
      <c r="F10659">
        <v>0.60784313725490202</v>
      </c>
      <c r="G10659">
        <v>1</v>
      </c>
      <c r="H10659">
        <v>0.91666666666666696</v>
      </c>
      <c r="I10659">
        <v>0.98809523809523803</v>
      </c>
      <c r="J10659" s="1">
        <v>1</v>
      </c>
      <c r="K10659" t="s">
        <v>23240</v>
      </c>
      <c r="L10659" t="s">
        <v>44562</v>
      </c>
      <c r="M10659" t="s">
        <v>44563</v>
      </c>
    </row>
    <row r="10660" spans="1:13">
      <c r="A10660" s="1" t="s">
        <v>12677</v>
      </c>
      <c r="B10660">
        <v>2.8794483256588101E-6</v>
      </c>
      <c r="C10660" s="1">
        <v>5.6360450335736902E-4</v>
      </c>
      <c r="D10660">
        <v>0.61111111111111105</v>
      </c>
      <c r="E10660">
        <v>1</v>
      </c>
      <c r="F10660">
        <v>0.61184210526315796</v>
      </c>
      <c r="G10660">
        <v>0.64864864864864902</v>
      </c>
      <c r="H10660">
        <v>0.38020833333333298</v>
      </c>
      <c r="I10660">
        <v>0.59340659340659296</v>
      </c>
      <c r="J10660" s="1" t="s">
        <v>23229</v>
      </c>
      <c r="K10660" t="s">
        <v>23241</v>
      </c>
      <c r="L10660" t="s">
        <v>44564</v>
      </c>
      <c r="M10660" t="s">
        <v>44565</v>
      </c>
    </row>
    <row r="10661" spans="1:13">
      <c r="A10661" s="1" t="s">
        <v>12678</v>
      </c>
      <c r="B10661">
        <v>7.0545555790585504E-6</v>
      </c>
      <c r="C10661" s="1">
        <v>7.7230010684657001E-6</v>
      </c>
      <c r="D10661">
        <v>0</v>
      </c>
      <c r="E10661">
        <v>5.2083333333333296E-3</v>
      </c>
      <c r="F10661">
        <v>5.1282051282051301E-2</v>
      </c>
      <c r="G10661">
        <v>0</v>
      </c>
      <c r="H10661">
        <v>1.3157894736842099E-2</v>
      </c>
      <c r="I10661">
        <v>8.1300813008130107E-3</v>
      </c>
      <c r="J10661" s="1">
        <v>0</v>
      </c>
      <c r="K10661" t="s">
        <v>23241</v>
      </c>
      <c r="L10661" t="s">
        <v>44566</v>
      </c>
      <c r="M10661" t="s">
        <v>44567</v>
      </c>
    </row>
    <row r="10662" spans="1:13">
      <c r="A10662" s="1" t="s">
        <v>12679</v>
      </c>
      <c r="B10662">
        <v>4.6059959945026298E-7</v>
      </c>
      <c r="C10662" s="1">
        <v>3.4337961734626398E-7</v>
      </c>
      <c r="D10662">
        <v>0</v>
      </c>
      <c r="E10662">
        <v>0</v>
      </c>
      <c r="F10662">
        <v>4.0983606557377103E-3</v>
      </c>
      <c r="G10662">
        <v>0</v>
      </c>
      <c r="H10662">
        <v>0</v>
      </c>
      <c r="I10662">
        <v>0</v>
      </c>
      <c r="J10662" s="1" t="s">
        <v>23229</v>
      </c>
      <c r="K10662" t="s">
        <v>23241</v>
      </c>
      <c r="L10662" t="s">
        <v>44568</v>
      </c>
      <c r="M10662" t="s">
        <v>44569</v>
      </c>
    </row>
    <row r="10663" spans="1:13">
      <c r="A10663" s="1" t="s">
        <v>12680</v>
      </c>
      <c r="B10663">
        <v>1.4463790811243199E-6</v>
      </c>
      <c r="C10663" s="1">
        <v>1.8938775902351001E-7</v>
      </c>
      <c r="D10663">
        <v>0</v>
      </c>
      <c r="E10663">
        <v>5.6179775280898901E-3</v>
      </c>
      <c r="F10663">
        <v>0</v>
      </c>
      <c r="G10663">
        <v>0.48571428571428599</v>
      </c>
      <c r="H10663">
        <v>1.16279069767442E-2</v>
      </c>
      <c r="I10663">
        <v>0</v>
      </c>
      <c r="J10663" s="1" t="s">
        <v>23229</v>
      </c>
      <c r="K10663" t="s">
        <v>23241</v>
      </c>
      <c r="L10663" t="s">
        <v>44570</v>
      </c>
      <c r="M10663" t="s">
        <v>44571</v>
      </c>
    </row>
    <row r="10664" spans="1:13">
      <c r="A10664" s="1" t="s">
        <v>12681</v>
      </c>
      <c r="B10664">
        <v>1.2957731030162601E-7</v>
      </c>
      <c r="C10664" s="1">
        <v>1.42143994052701E-6</v>
      </c>
      <c r="D10664">
        <v>0.984375</v>
      </c>
      <c r="E10664">
        <v>1</v>
      </c>
      <c r="F10664">
        <v>0.997435897435897</v>
      </c>
      <c r="G10664">
        <v>0.97413793103448298</v>
      </c>
      <c r="H10664">
        <v>1</v>
      </c>
      <c r="I10664">
        <v>0.99199999999999999</v>
      </c>
      <c r="J10664" s="1">
        <v>1</v>
      </c>
      <c r="K10664" t="s">
        <v>23238</v>
      </c>
      <c r="L10664" t="s">
        <v>44572</v>
      </c>
      <c r="M10664" t="s">
        <v>44573</v>
      </c>
    </row>
    <row r="10665" spans="1:13">
      <c r="A10665" s="1" t="s">
        <v>12682</v>
      </c>
      <c r="B10665">
        <v>1.3848299062192099E-6</v>
      </c>
      <c r="C10665" s="1">
        <v>9.0374363851564206E-5</v>
      </c>
      <c r="D10665">
        <v>0.6875</v>
      </c>
      <c r="E10665">
        <v>0.48</v>
      </c>
      <c r="F10665">
        <v>0.54320987654320996</v>
      </c>
      <c r="G10665">
        <v>0.8125</v>
      </c>
      <c r="H10665">
        <v>0.831168831168831</v>
      </c>
      <c r="I10665">
        <v>0.45833333333333298</v>
      </c>
      <c r="J10665" s="1" t="s">
        <v>23229</v>
      </c>
      <c r="K10665" t="s">
        <v>23242</v>
      </c>
      <c r="L10665" t="s">
        <v>44574</v>
      </c>
      <c r="M10665" t="s">
        <v>44575</v>
      </c>
    </row>
    <row r="10666" spans="1:13">
      <c r="A10666" s="1" t="s">
        <v>12683</v>
      </c>
      <c r="B10666">
        <v>7.5338792374527505E-7</v>
      </c>
      <c r="C10666" s="1">
        <v>2.2166757732513299E-6</v>
      </c>
      <c r="D10666">
        <v>0.984375</v>
      </c>
      <c r="E10666">
        <v>0.984375</v>
      </c>
      <c r="F10666">
        <v>0.997435897435897</v>
      </c>
      <c r="G10666">
        <v>1</v>
      </c>
      <c r="H10666">
        <v>0.98684210526315796</v>
      </c>
      <c r="I10666">
        <v>0.98399999999999999</v>
      </c>
      <c r="J10666" s="1">
        <v>1</v>
      </c>
      <c r="K10666" t="s">
        <v>23240</v>
      </c>
      <c r="L10666" t="s">
        <v>44576</v>
      </c>
      <c r="M10666" t="s">
        <v>44577</v>
      </c>
    </row>
    <row r="10667" spans="1:13">
      <c r="A10667" s="1" t="s">
        <v>12684</v>
      </c>
      <c r="B10667">
        <v>2.4394189730394802E-6</v>
      </c>
      <c r="C10667" s="1">
        <v>4.0476493835646204E-6</v>
      </c>
      <c r="D10667">
        <v>1</v>
      </c>
      <c r="E10667">
        <v>0.99397590361445798</v>
      </c>
      <c r="F10667">
        <v>0.99664429530201304</v>
      </c>
      <c r="G10667">
        <v>0.94444444444444398</v>
      </c>
      <c r="H10667">
        <v>0.96808510638297895</v>
      </c>
      <c r="I10667">
        <v>1</v>
      </c>
      <c r="J10667" s="1">
        <v>1</v>
      </c>
      <c r="K10667" t="s">
        <v>23241</v>
      </c>
      <c r="L10667" t="s">
        <v>44578</v>
      </c>
      <c r="M10667" t="s">
        <v>44579</v>
      </c>
    </row>
    <row r="10668" spans="1:13">
      <c r="A10668" s="1" t="s">
        <v>12685</v>
      </c>
      <c r="B10668">
        <v>1.66109473605004E-9</v>
      </c>
      <c r="C10668" s="1">
        <v>9.8294925872994504E-10</v>
      </c>
      <c r="D10668">
        <v>8.9285714285714302E-2</v>
      </c>
      <c r="E10668">
        <v>1.1764705882352899E-2</v>
      </c>
      <c r="F10668">
        <v>0</v>
      </c>
      <c r="G10668">
        <v>0.46428571428571402</v>
      </c>
      <c r="H10668">
        <v>1.0869565217391301E-2</v>
      </c>
      <c r="I10668">
        <v>6.0606060606060601E-2</v>
      </c>
      <c r="J10668" s="1" t="s">
        <v>23229</v>
      </c>
      <c r="K10668" t="s">
        <v>23241</v>
      </c>
      <c r="L10668" t="s">
        <v>44580</v>
      </c>
      <c r="M10668" t="s">
        <v>44581</v>
      </c>
    </row>
    <row r="10669" spans="1:13">
      <c r="A10669" s="1" t="s">
        <v>12686</v>
      </c>
      <c r="B10669">
        <v>3.4332318773093901E-6</v>
      </c>
      <c r="C10669" s="1">
        <v>9.5443348157946904E-5</v>
      </c>
      <c r="D10669">
        <v>0</v>
      </c>
      <c r="E10669">
        <v>0</v>
      </c>
      <c r="F10669">
        <v>0</v>
      </c>
      <c r="G10669">
        <v>0.85526315789473695</v>
      </c>
      <c r="H10669">
        <v>0.16666666666666699</v>
      </c>
      <c r="I10669">
        <v>0.13636363636363599</v>
      </c>
      <c r="J10669" s="1" t="s">
        <v>23229</v>
      </c>
      <c r="K10669" t="s">
        <v>23241</v>
      </c>
      <c r="L10669" t="s">
        <v>44582</v>
      </c>
      <c r="M10669" t="s">
        <v>44583</v>
      </c>
    </row>
    <row r="10670" spans="1:13">
      <c r="A10670" s="1" t="s">
        <v>12687</v>
      </c>
      <c r="B10670">
        <v>3.01659682560592E-4</v>
      </c>
      <c r="C10670" s="1">
        <v>3.4551029168785301E-9</v>
      </c>
      <c r="D10670">
        <v>0.140625</v>
      </c>
      <c r="E10670">
        <v>0.51612903225806495</v>
      </c>
      <c r="F10670">
        <v>2.5906735751295299E-3</v>
      </c>
      <c r="G10670">
        <v>9.4339622641509396E-3</v>
      </c>
      <c r="H10670">
        <v>0</v>
      </c>
      <c r="I10670">
        <v>8.4821428571428603E-2</v>
      </c>
      <c r="J10670" s="1" t="s">
        <v>23229</v>
      </c>
      <c r="K10670" t="s">
        <v>23239</v>
      </c>
      <c r="L10670" t="s">
        <v>44584</v>
      </c>
      <c r="M10670" t="s">
        <v>44585</v>
      </c>
    </row>
    <row r="10671" spans="1:13">
      <c r="A10671" s="1" t="s">
        <v>12688</v>
      </c>
      <c r="B10671">
        <v>2.9185529852380497E-7</v>
      </c>
      <c r="C10671" s="1">
        <v>8.6235831690772299E-5</v>
      </c>
      <c r="D10671">
        <v>0.98</v>
      </c>
      <c r="E10671">
        <v>1</v>
      </c>
      <c r="F10671">
        <v>0.99736842105263201</v>
      </c>
      <c r="G10671">
        <v>0.5</v>
      </c>
      <c r="H10671">
        <v>0.97448979591836704</v>
      </c>
      <c r="I10671">
        <v>0.64367816091954</v>
      </c>
      <c r="J10671" s="1" t="s">
        <v>23229</v>
      </c>
      <c r="K10671" t="s">
        <v>23241</v>
      </c>
      <c r="L10671" t="s">
        <v>44586</v>
      </c>
      <c r="M10671" t="s">
        <v>44587</v>
      </c>
    </row>
    <row r="10672" spans="1:13">
      <c r="A10672" s="1" t="s">
        <v>12689</v>
      </c>
      <c r="B10672">
        <v>6.70718716083114E-6</v>
      </c>
      <c r="C10672" s="1">
        <v>5.9952356267400401E-8</v>
      </c>
      <c r="D10672">
        <v>0.953125</v>
      </c>
      <c r="E10672">
        <v>0.92391304347826098</v>
      </c>
      <c r="F10672">
        <v>1</v>
      </c>
      <c r="G10672">
        <v>1</v>
      </c>
      <c r="H10672">
        <v>1</v>
      </c>
      <c r="I10672">
        <v>1</v>
      </c>
      <c r="J10672" s="1">
        <v>1</v>
      </c>
      <c r="K10672" t="s">
        <v>23237</v>
      </c>
      <c r="L10672" t="s">
        <v>44588</v>
      </c>
      <c r="M10672" t="s">
        <v>44589</v>
      </c>
    </row>
    <row r="10673" spans="1:13">
      <c r="A10673" s="1" t="s">
        <v>12690</v>
      </c>
      <c r="B10673">
        <v>1.77830829000107E-6</v>
      </c>
      <c r="C10673" s="1">
        <v>7.3390460131096902E-7</v>
      </c>
      <c r="D10673">
        <v>1</v>
      </c>
      <c r="E10673">
        <v>1</v>
      </c>
      <c r="F10673">
        <v>0.99722222222222201</v>
      </c>
      <c r="G10673">
        <v>1</v>
      </c>
      <c r="H10673">
        <v>0.99418604651162801</v>
      </c>
      <c r="I10673">
        <v>0.99</v>
      </c>
      <c r="J10673" s="1">
        <v>0.13636363636363599</v>
      </c>
      <c r="K10673" t="s">
        <v>23240</v>
      </c>
      <c r="L10673" t="s">
        <v>44590</v>
      </c>
      <c r="M10673" t="s">
        <v>44591</v>
      </c>
    </row>
    <row r="10674" spans="1:13">
      <c r="A10674" s="1" t="s">
        <v>12691</v>
      </c>
      <c r="B10674">
        <v>2.2194719498996499E-4</v>
      </c>
      <c r="C10674" s="1">
        <v>2.5917436924956201E-4</v>
      </c>
      <c r="D10674">
        <v>0</v>
      </c>
      <c r="E10674">
        <v>0</v>
      </c>
      <c r="F10674">
        <v>0.50653594771241806</v>
      </c>
      <c r="G10674">
        <v>1.2820512820512799E-2</v>
      </c>
      <c r="H10674">
        <v>0.28645833333333298</v>
      </c>
      <c r="I10674">
        <v>1.5384615384615399E-2</v>
      </c>
      <c r="J10674" s="1">
        <v>0</v>
      </c>
      <c r="K10674" t="s">
        <v>23239</v>
      </c>
      <c r="L10674" t="s">
        <v>44592</v>
      </c>
      <c r="M10674" t="s">
        <v>44593</v>
      </c>
    </row>
    <row r="10675" spans="1:13">
      <c r="A10675" s="1" t="s">
        <v>12692</v>
      </c>
      <c r="B10675">
        <v>1.49373099195112E-5</v>
      </c>
      <c r="C10675" s="1">
        <v>6.57791905911846E-6</v>
      </c>
      <c r="D10675">
        <v>0.89130434782608703</v>
      </c>
      <c r="E10675">
        <v>0.94339622641509402</v>
      </c>
      <c r="F10675">
        <v>0.62083333333333302</v>
      </c>
      <c r="G10675">
        <v>0.9</v>
      </c>
      <c r="H10675">
        <v>0.67808219178082196</v>
      </c>
      <c r="I10675">
        <v>0.78947368421052599</v>
      </c>
      <c r="J10675" s="1">
        <v>1</v>
      </c>
      <c r="K10675" t="s">
        <v>23239</v>
      </c>
      <c r="L10675" t="s">
        <v>44594</v>
      </c>
      <c r="M10675" t="s">
        <v>44595</v>
      </c>
    </row>
    <row r="10676" spans="1:13">
      <c r="A10676" s="1" t="s">
        <v>12693</v>
      </c>
      <c r="B10676">
        <v>1.9144264604133501E-4</v>
      </c>
      <c r="C10676" s="1">
        <v>2.8520593479321302E-4</v>
      </c>
      <c r="D10676">
        <v>0.77586206896551702</v>
      </c>
      <c r="E10676">
        <v>0.98333333333333295</v>
      </c>
      <c r="F10676">
        <v>0.73011363636363602</v>
      </c>
      <c r="G10676">
        <v>0.91509433962264197</v>
      </c>
      <c r="H10676">
        <v>0.88118811881188097</v>
      </c>
      <c r="I10676">
        <v>0.81196581196581197</v>
      </c>
      <c r="J10676" s="1">
        <v>0.95</v>
      </c>
      <c r="K10676" t="s">
        <v>23238</v>
      </c>
      <c r="L10676" t="s">
        <v>44596</v>
      </c>
      <c r="M10676" t="s">
        <v>44597</v>
      </c>
    </row>
    <row r="10677" spans="1:13">
      <c r="A10677" s="1" t="s">
        <v>12694</v>
      </c>
      <c r="B10677">
        <v>1.8529868042914599E-7</v>
      </c>
      <c r="C10677" s="1">
        <v>1.3537462651816899E-7</v>
      </c>
      <c r="D10677">
        <v>0</v>
      </c>
      <c r="E10677">
        <v>0</v>
      </c>
      <c r="F10677">
        <v>1.02040816326531E-2</v>
      </c>
      <c r="G10677">
        <v>0</v>
      </c>
      <c r="H10677">
        <v>0</v>
      </c>
      <c r="I10677">
        <v>0</v>
      </c>
      <c r="J10677" s="1">
        <v>0</v>
      </c>
      <c r="K10677" t="s">
        <v>23239</v>
      </c>
      <c r="L10677" t="s">
        <v>44598</v>
      </c>
      <c r="M10677" t="s">
        <v>44599</v>
      </c>
    </row>
    <row r="10678" spans="1:13">
      <c r="A10678" s="1" t="s">
        <v>12695</v>
      </c>
      <c r="B10678">
        <v>4.0521696145275601E-7</v>
      </c>
      <c r="C10678" s="1">
        <v>1.1568211662842699E-5</v>
      </c>
      <c r="D10678">
        <v>1.6129032258064498E-2</v>
      </c>
      <c r="E10678">
        <v>0</v>
      </c>
      <c r="F10678">
        <v>2.3936170212765999E-2</v>
      </c>
      <c r="G10678">
        <v>2.6785714285714302E-2</v>
      </c>
      <c r="H10678">
        <v>6.1946902654867297E-2</v>
      </c>
      <c r="I10678">
        <v>5.6521739130434803E-2</v>
      </c>
      <c r="J10678" s="1">
        <v>0</v>
      </c>
      <c r="K10678" t="s">
        <v>23238</v>
      </c>
      <c r="L10678" t="s">
        <v>44600</v>
      </c>
      <c r="M10678" t="s">
        <v>44601</v>
      </c>
    </row>
    <row r="10679" spans="1:13">
      <c r="A10679" s="1" t="s">
        <v>12696</v>
      </c>
      <c r="B10679">
        <v>2.7916282329297999E-6</v>
      </c>
      <c r="C10679" s="1">
        <v>2.0368298818956099E-6</v>
      </c>
      <c r="D10679">
        <v>1</v>
      </c>
      <c r="E10679">
        <v>1</v>
      </c>
      <c r="F10679">
        <v>0.99687499999999996</v>
      </c>
      <c r="G10679">
        <v>0.48958333333333298</v>
      </c>
      <c r="H10679">
        <v>0.93604651162790697</v>
      </c>
      <c r="I10679">
        <v>0.80821917808219201</v>
      </c>
      <c r="J10679" s="1">
        <v>1</v>
      </c>
      <c r="K10679" t="s">
        <v>23240</v>
      </c>
      <c r="L10679" t="s">
        <v>44602</v>
      </c>
      <c r="M10679" t="s">
        <v>44603</v>
      </c>
    </row>
    <row r="10680" spans="1:13">
      <c r="A10680" s="1" t="s">
        <v>12697</v>
      </c>
      <c r="B10680">
        <v>3.9809351647076498E-6</v>
      </c>
      <c r="C10680" s="1">
        <v>6.4503634025669303E-5</v>
      </c>
      <c r="D10680">
        <v>2.0833333333333301E-2</v>
      </c>
      <c r="E10680">
        <v>0</v>
      </c>
      <c r="F10680">
        <v>0.22072072072072099</v>
      </c>
      <c r="G10680">
        <v>0.119047619047619</v>
      </c>
      <c r="H10680">
        <v>0.41025641025641002</v>
      </c>
      <c r="I10680">
        <v>3.1914893617021302E-2</v>
      </c>
      <c r="J10680" s="1" t="s">
        <v>23229</v>
      </c>
      <c r="K10680" t="s">
        <v>23241</v>
      </c>
      <c r="L10680" t="s">
        <v>44604</v>
      </c>
      <c r="M10680" t="s">
        <v>44605</v>
      </c>
    </row>
    <row r="10681" spans="1:13">
      <c r="A10681" s="1" t="s">
        <v>12698</v>
      </c>
      <c r="B10681">
        <v>1.8820664648404799E-6</v>
      </c>
      <c r="C10681" s="1">
        <v>1.7302417616792299E-7</v>
      </c>
      <c r="D10681">
        <v>1</v>
      </c>
      <c r="E10681">
        <v>1</v>
      </c>
      <c r="F10681">
        <v>1</v>
      </c>
      <c r="G10681">
        <v>0.92857142857142905</v>
      </c>
      <c r="H10681">
        <v>0.99509803921568596</v>
      </c>
      <c r="I10681">
        <v>0.95081967213114704</v>
      </c>
      <c r="J10681" s="1">
        <v>1</v>
      </c>
      <c r="K10681" t="s">
        <v>23238</v>
      </c>
      <c r="L10681" t="s">
        <v>44606</v>
      </c>
      <c r="M10681" t="s">
        <v>44607</v>
      </c>
    </row>
    <row r="10682" spans="1:13">
      <c r="A10682" s="1" t="s">
        <v>12699</v>
      </c>
      <c r="B10682">
        <v>1.83358845923694E-6</v>
      </c>
      <c r="C10682" s="1">
        <v>2.6621303585347E-8</v>
      </c>
      <c r="D10682">
        <v>0</v>
      </c>
      <c r="E10682">
        <v>5.2083333333333296E-3</v>
      </c>
      <c r="F10682">
        <v>2.60416666666667E-3</v>
      </c>
      <c r="G10682">
        <v>0.17241379310344801</v>
      </c>
      <c r="H10682">
        <v>3.07017543859649E-2</v>
      </c>
      <c r="I10682">
        <v>2.2522522522522501E-2</v>
      </c>
      <c r="J10682" s="1">
        <v>0</v>
      </c>
      <c r="K10682" t="s">
        <v>23241</v>
      </c>
      <c r="L10682" t="s">
        <v>44608</v>
      </c>
      <c r="M10682" t="s">
        <v>44609</v>
      </c>
    </row>
    <row r="10683" spans="1:13">
      <c r="A10683" s="1" t="s">
        <v>12700</v>
      </c>
      <c r="B10683">
        <v>7.7403677198069797E-10</v>
      </c>
      <c r="C10683" s="1">
        <v>9.1130755908091594E-9</v>
      </c>
      <c r="D10683">
        <v>0.1</v>
      </c>
      <c r="E10683">
        <v>0.169014084507042</v>
      </c>
      <c r="F10683">
        <v>0</v>
      </c>
      <c r="G10683">
        <v>0</v>
      </c>
      <c r="H10683">
        <v>0</v>
      </c>
      <c r="I10683">
        <v>0</v>
      </c>
      <c r="J10683" s="1">
        <v>0</v>
      </c>
      <c r="K10683" t="s">
        <v>23241</v>
      </c>
      <c r="L10683" t="s">
        <v>44610</v>
      </c>
      <c r="M10683" t="s">
        <v>44611</v>
      </c>
    </row>
    <row r="10684" spans="1:13">
      <c r="A10684" s="1" t="s">
        <v>12701</v>
      </c>
      <c r="B10684">
        <v>1.112106198396E-5</v>
      </c>
      <c r="C10684" s="1">
        <v>4.22427902184017E-5</v>
      </c>
      <c r="D10684">
        <v>3.125E-2</v>
      </c>
      <c r="E10684">
        <v>0</v>
      </c>
      <c r="F10684">
        <v>0.125641025641026</v>
      </c>
      <c r="G10684">
        <v>0.107142857142857</v>
      </c>
      <c r="H10684">
        <v>0.15625</v>
      </c>
      <c r="I10684">
        <v>6.0483870967741903E-2</v>
      </c>
      <c r="J10684" s="1">
        <v>5.5555555555555601E-2</v>
      </c>
      <c r="K10684" t="s">
        <v>23239</v>
      </c>
      <c r="L10684" t="s">
        <v>44612</v>
      </c>
      <c r="M10684" t="s">
        <v>44613</v>
      </c>
    </row>
    <row r="10685" spans="1:13">
      <c r="A10685" s="1" t="s">
        <v>12702</v>
      </c>
      <c r="B10685">
        <v>4.52366009374996E-6</v>
      </c>
      <c r="C10685" s="1">
        <v>1.1318499631277099E-6</v>
      </c>
      <c r="D10685">
        <v>0.88709677419354804</v>
      </c>
      <c r="E10685">
        <v>0.91666666666666696</v>
      </c>
      <c r="F10685">
        <v>1</v>
      </c>
      <c r="G10685">
        <v>1</v>
      </c>
      <c r="H10685">
        <v>1</v>
      </c>
      <c r="I10685">
        <v>0.99532710280373804</v>
      </c>
      <c r="J10685" s="1">
        <v>1</v>
      </c>
      <c r="K10685" t="s">
        <v>23241</v>
      </c>
      <c r="L10685" t="s">
        <v>44614</v>
      </c>
      <c r="M10685" t="s">
        <v>44615</v>
      </c>
    </row>
    <row r="10686" spans="1:13">
      <c r="A10686" s="1" t="s">
        <v>12703</v>
      </c>
      <c r="B10686">
        <v>1.60879414177867E-4</v>
      </c>
      <c r="C10686" s="1">
        <v>1.0414102916920299E-3</v>
      </c>
      <c r="D10686">
        <v>0.282608695652174</v>
      </c>
      <c r="E10686">
        <v>0</v>
      </c>
      <c r="F10686">
        <v>0.57803468208092501</v>
      </c>
      <c r="G10686">
        <v>0.98863636363636398</v>
      </c>
      <c r="H10686">
        <v>0.97916666666666696</v>
      </c>
      <c r="I10686">
        <v>1</v>
      </c>
      <c r="J10686" s="1">
        <v>1</v>
      </c>
      <c r="K10686" t="s">
        <v>23238</v>
      </c>
      <c r="L10686" t="s">
        <v>44616</v>
      </c>
      <c r="M10686" t="s">
        <v>44617</v>
      </c>
    </row>
    <row r="10687" spans="1:13">
      <c r="A10687" s="1" t="s">
        <v>12704</v>
      </c>
      <c r="B10687">
        <v>1.17024596165673E-10</v>
      </c>
      <c r="C10687" s="1">
        <v>3.9892756151340401E-11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9.8039215686274508E-3</v>
      </c>
      <c r="J10687" s="1">
        <v>0.72222222222222199</v>
      </c>
      <c r="K10687" t="s">
        <v>23238</v>
      </c>
      <c r="L10687" t="s">
        <v>44618</v>
      </c>
      <c r="M10687" t="s">
        <v>44619</v>
      </c>
    </row>
    <row r="10688" spans="1:13">
      <c r="A10688" s="1" t="s">
        <v>12705</v>
      </c>
      <c r="B10688">
        <v>1.1686502371968199E-4</v>
      </c>
      <c r="C10688" s="1">
        <v>6.0485043598291103E-5</v>
      </c>
      <c r="D10688">
        <v>0.88333333333333297</v>
      </c>
      <c r="E10688">
        <v>0.98913043478260898</v>
      </c>
      <c r="F10688">
        <v>0.64507772020725396</v>
      </c>
      <c r="G10688">
        <v>0.86111111111111105</v>
      </c>
      <c r="H10688">
        <v>0.64814814814814803</v>
      </c>
      <c r="I10688">
        <v>0.79444444444444395</v>
      </c>
      <c r="J10688" s="1">
        <v>0.5</v>
      </c>
      <c r="K10688" t="s">
        <v>23239</v>
      </c>
      <c r="L10688" t="s">
        <v>44620</v>
      </c>
      <c r="M10688" t="s">
        <v>44621</v>
      </c>
    </row>
    <row r="10689" spans="1:13">
      <c r="A10689" s="1" t="s">
        <v>12706</v>
      </c>
      <c r="B10689">
        <v>1.95876908612726E-6</v>
      </c>
      <c r="C10689" s="1">
        <v>5.3145053384177704E-6</v>
      </c>
      <c r="D10689">
        <v>7.8125E-2</v>
      </c>
      <c r="E10689">
        <v>5.6818181818181802E-3</v>
      </c>
      <c r="F10689">
        <v>2.7777777777777801E-3</v>
      </c>
      <c r="G10689">
        <v>0</v>
      </c>
      <c r="H10689">
        <v>0</v>
      </c>
      <c r="I10689">
        <v>2.6315789473684199E-2</v>
      </c>
      <c r="J10689" s="1" t="s">
        <v>23229</v>
      </c>
      <c r="K10689" t="s">
        <v>23238</v>
      </c>
      <c r="L10689" t="s">
        <v>44622</v>
      </c>
      <c r="M10689" t="s">
        <v>44623</v>
      </c>
    </row>
    <row r="10690" spans="1:13">
      <c r="A10690" s="1" t="s">
        <v>12707</v>
      </c>
      <c r="B10690">
        <v>3.8188018235671497E-6</v>
      </c>
      <c r="C10690" s="1">
        <v>2.8008944346425998E-5</v>
      </c>
      <c r="D10690">
        <v>0</v>
      </c>
      <c r="E10690">
        <v>0</v>
      </c>
      <c r="F10690">
        <v>0.12903225806451599</v>
      </c>
      <c r="G10690">
        <v>0</v>
      </c>
      <c r="H10690">
        <v>0.44444444444444398</v>
      </c>
      <c r="I10690">
        <v>0.13235294117647101</v>
      </c>
      <c r="J10690" s="1">
        <v>0</v>
      </c>
      <c r="K10690" t="s">
        <v>23241</v>
      </c>
      <c r="L10690" t="s">
        <v>44624</v>
      </c>
      <c r="M10690" t="s">
        <v>44625</v>
      </c>
    </row>
    <row r="10691" spans="1:13">
      <c r="A10691" s="1" t="s">
        <v>12708</v>
      </c>
      <c r="B10691">
        <v>1.8943722732243201E-5</v>
      </c>
      <c r="C10691" s="1">
        <v>4.7275959069613803E-5</v>
      </c>
      <c r="D10691">
        <v>0.93548387096774199</v>
      </c>
      <c r="E10691">
        <v>1</v>
      </c>
      <c r="F10691">
        <v>0.89</v>
      </c>
      <c r="G10691">
        <v>0.95454545454545503</v>
      </c>
      <c r="H10691">
        <v>0.60769230769230798</v>
      </c>
      <c r="I10691">
        <v>0.89705882352941202</v>
      </c>
      <c r="J10691" s="1">
        <v>1</v>
      </c>
      <c r="K10691" t="s">
        <v>23242</v>
      </c>
      <c r="L10691" t="s">
        <v>44626</v>
      </c>
      <c r="M10691" t="s">
        <v>44627</v>
      </c>
    </row>
    <row r="10692" spans="1:13">
      <c r="A10692" s="1" t="s">
        <v>12709</v>
      </c>
      <c r="B10692">
        <v>1.4412337974633399E-5</v>
      </c>
      <c r="C10692" s="1">
        <v>8.1768078797208705E-6</v>
      </c>
      <c r="D10692">
        <v>0.96875</v>
      </c>
      <c r="E10692">
        <v>1</v>
      </c>
      <c r="F10692">
        <v>0.97674418604651203</v>
      </c>
      <c r="G10692">
        <v>1</v>
      </c>
      <c r="H10692">
        <v>0.98165137614678899</v>
      </c>
      <c r="I10692">
        <v>0.98989898989898994</v>
      </c>
      <c r="J10692" s="1">
        <v>1</v>
      </c>
      <c r="K10692" t="s">
        <v>23240</v>
      </c>
      <c r="L10692" t="s">
        <v>44628</v>
      </c>
      <c r="M10692" t="s">
        <v>44629</v>
      </c>
    </row>
    <row r="10693" spans="1:13">
      <c r="A10693" s="1" t="s">
        <v>12710</v>
      </c>
      <c r="B10693">
        <v>3.0802727929049499E-7</v>
      </c>
      <c r="C10693" s="1">
        <v>1.06400580821777E-5</v>
      </c>
      <c r="D10693">
        <v>0.92857142857142905</v>
      </c>
      <c r="E10693">
        <v>0.96621621621621601</v>
      </c>
      <c r="F10693">
        <v>0.94311377245508998</v>
      </c>
      <c r="G10693">
        <v>0.98484848484848497</v>
      </c>
      <c r="H10693">
        <v>0.99431818181818199</v>
      </c>
      <c r="I10693">
        <v>1</v>
      </c>
      <c r="J10693" s="1">
        <v>1</v>
      </c>
      <c r="K10693" t="s">
        <v>23240</v>
      </c>
      <c r="L10693" t="s">
        <v>44630</v>
      </c>
      <c r="M10693" t="s">
        <v>44631</v>
      </c>
    </row>
    <row r="10694" spans="1:13">
      <c r="A10694" s="1" t="s">
        <v>12711</v>
      </c>
      <c r="B10694">
        <v>7.7065584371093299E-6</v>
      </c>
      <c r="C10694" s="1">
        <v>9.1059202694535198E-5</v>
      </c>
      <c r="D10694">
        <v>0.296875</v>
      </c>
      <c r="E10694">
        <v>0.20114942528735599</v>
      </c>
      <c r="F10694">
        <v>0.18918918918918901</v>
      </c>
      <c r="G10694">
        <v>0</v>
      </c>
      <c r="H10694">
        <v>4.9504950495049497E-3</v>
      </c>
      <c r="I10694">
        <v>4.3478260869565202E-2</v>
      </c>
      <c r="J10694" s="1">
        <v>0</v>
      </c>
      <c r="K10694" t="s">
        <v>23242</v>
      </c>
      <c r="L10694" t="s">
        <v>44632</v>
      </c>
      <c r="M10694" t="s">
        <v>44633</v>
      </c>
    </row>
    <row r="10695" spans="1:13">
      <c r="A10695" s="1" t="s">
        <v>12712</v>
      </c>
      <c r="B10695">
        <v>1.09417738340688E-5</v>
      </c>
      <c r="C10695" s="1">
        <v>1.37701366919436E-4</v>
      </c>
      <c r="D10695">
        <v>1</v>
      </c>
      <c r="E10695">
        <v>0</v>
      </c>
      <c r="F10695">
        <v>0.97972972972973005</v>
      </c>
      <c r="G10695">
        <v>0.342592592592593</v>
      </c>
      <c r="H10695">
        <v>0.86567164179104505</v>
      </c>
      <c r="I10695">
        <v>0.45833333333333298</v>
      </c>
      <c r="J10695" s="1">
        <v>1</v>
      </c>
      <c r="K10695" t="s">
        <v>23241</v>
      </c>
      <c r="L10695" t="s">
        <v>44634</v>
      </c>
      <c r="M10695" t="s">
        <v>44635</v>
      </c>
    </row>
    <row r="10696" spans="1:13">
      <c r="A10696" s="1" t="s">
        <v>12713</v>
      </c>
      <c r="B10696">
        <v>1.60722046287964E-7</v>
      </c>
      <c r="C10696" s="1">
        <v>1.47512742586441E-6</v>
      </c>
      <c r="D10696">
        <v>0.984375</v>
      </c>
      <c r="E10696">
        <v>0.98421052631578898</v>
      </c>
      <c r="F10696">
        <v>0.9921875</v>
      </c>
      <c r="G10696">
        <v>1</v>
      </c>
      <c r="H10696">
        <v>0.99528301886792403</v>
      </c>
      <c r="I10696">
        <v>0.97872340425531901</v>
      </c>
      <c r="J10696" s="1">
        <v>0.55000000000000004</v>
      </c>
      <c r="K10696" t="s">
        <v>23240</v>
      </c>
      <c r="L10696" t="s">
        <v>44636</v>
      </c>
      <c r="M10696" t="s">
        <v>44637</v>
      </c>
    </row>
    <row r="10697" spans="1:13">
      <c r="A10697" s="1" t="s">
        <v>12714</v>
      </c>
      <c r="B10697">
        <v>2.5005575257100601E-4</v>
      </c>
      <c r="C10697" s="1">
        <v>7.4709054947968199E-7</v>
      </c>
      <c r="D10697">
        <v>0.35714285714285698</v>
      </c>
      <c r="E10697">
        <v>0.5</v>
      </c>
      <c r="F10697">
        <v>2.3809523809523801E-2</v>
      </c>
      <c r="G10697">
        <v>3.125E-2</v>
      </c>
      <c r="H10697">
        <v>0.33490566037735803</v>
      </c>
      <c r="I10697">
        <v>7.69230769230769E-2</v>
      </c>
      <c r="J10697" s="1" t="s">
        <v>23229</v>
      </c>
      <c r="K10697" t="s">
        <v>23242</v>
      </c>
      <c r="L10697" t="s">
        <v>44638</v>
      </c>
      <c r="M10697" t="s">
        <v>44639</v>
      </c>
    </row>
    <row r="10698" spans="1:13">
      <c r="A10698" s="1" t="s">
        <v>12715</v>
      </c>
      <c r="B10698">
        <v>4.1129798385844298E-7</v>
      </c>
      <c r="C10698" s="1">
        <v>3.36094275589314E-6</v>
      </c>
      <c r="D10698">
        <v>0.98076923076923095</v>
      </c>
      <c r="E10698">
        <v>0.99375000000000002</v>
      </c>
      <c r="F10698">
        <v>0.99657534246575297</v>
      </c>
      <c r="G10698">
        <v>0.5</v>
      </c>
      <c r="H10698">
        <v>1</v>
      </c>
      <c r="I10698">
        <v>0.65217391304347805</v>
      </c>
      <c r="J10698" s="1">
        <v>1</v>
      </c>
      <c r="K10698" t="s">
        <v>23240</v>
      </c>
      <c r="L10698" t="s">
        <v>44640</v>
      </c>
      <c r="M10698" t="s">
        <v>44641</v>
      </c>
    </row>
    <row r="10699" spans="1:13">
      <c r="A10699" s="1" t="s">
        <v>12716</v>
      </c>
      <c r="B10699">
        <v>1.35466399527635E-5</v>
      </c>
      <c r="C10699" s="1">
        <v>3.2398271975315103E-5</v>
      </c>
      <c r="D10699">
        <v>0</v>
      </c>
      <c r="E10699">
        <v>1.05263157894737E-2</v>
      </c>
      <c r="F10699">
        <v>4.1025641025640998E-2</v>
      </c>
      <c r="G10699">
        <v>5.2631578947368397E-2</v>
      </c>
      <c r="H10699">
        <v>0.25438596491228099</v>
      </c>
      <c r="I10699">
        <v>2.6315789473684199E-2</v>
      </c>
      <c r="J10699" s="1">
        <v>0</v>
      </c>
      <c r="K10699" t="s">
        <v>23239</v>
      </c>
      <c r="L10699" t="s">
        <v>44642</v>
      </c>
      <c r="M10699" t="s">
        <v>44643</v>
      </c>
    </row>
    <row r="10700" spans="1:13">
      <c r="A10700" s="1" t="s">
        <v>12717</v>
      </c>
      <c r="B10700">
        <v>9.5307691079993804E-7</v>
      </c>
      <c r="C10700" s="1">
        <v>2.11866187221821E-7</v>
      </c>
      <c r="D10700">
        <v>0.125</v>
      </c>
      <c r="E10700">
        <v>0.120253164556962</v>
      </c>
      <c r="F10700">
        <v>2.1739130434782601E-2</v>
      </c>
      <c r="G10700">
        <v>0.118421052631579</v>
      </c>
      <c r="H10700">
        <v>1.1764705882352899E-2</v>
      </c>
      <c r="I10700">
        <v>0.02</v>
      </c>
      <c r="J10700" s="1">
        <v>0</v>
      </c>
      <c r="K10700" t="s">
        <v>23239</v>
      </c>
      <c r="L10700" t="s">
        <v>44644</v>
      </c>
      <c r="M10700" t="s">
        <v>44645</v>
      </c>
    </row>
    <row r="10701" spans="1:13">
      <c r="A10701" s="1" t="s">
        <v>12718</v>
      </c>
      <c r="B10701">
        <v>2.0537344680409801E-5</v>
      </c>
      <c r="C10701" s="1">
        <v>6.6188774259683201E-4</v>
      </c>
      <c r="D10701">
        <v>0.828125</v>
      </c>
      <c r="E10701">
        <v>0.95744680851063801</v>
      </c>
      <c r="F10701">
        <v>0.99214659685863904</v>
      </c>
      <c r="G10701">
        <v>0.5625</v>
      </c>
      <c r="H10701">
        <v>0.75257731958762897</v>
      </c>
      <c r="I10701">
        <v>0.68309859154929597</v>
      </c>
      <c r="J10701" s="1" t="s">
        <v>23229</v>
      </c>
      <c r="K10701" t="s">
        <v>23237</v>
      </c>
      <c r="L10701" t="s">
        <v>44646</v>
      </c>
      <c r="M10701" t="s">
        <v>44647</v>
      </c>
    </row>
    <row r="10702" spans="1:13">
      <c r="A10702" s="1" t="s">
        <v>12719</v>
      </c>
      <c r="B10702">
        <v>1.5553527249120199E-5</v>
      </c>
      <c r="C10702" s="1">
        <v>9.3444314753585607E-6</v>
      </c>
      <c r="D10702">
        <v>0.90909090909090895</v>
      </c>
      <c r="E10702">
        <v>0.98888888888888904</v>
      </c>
      <c r="F10702">
        <v>1</v>
      </c>
      <c r="G10702">
        <v>0.97368421052631604</v>
      </c>
      <c r="H10702">
        <v>0.98701298701298701</v>
      </c>
      <c r="I10702">
        <v>0.92028985507246397</v>
      </c>
      <c r="J10702" s="1">
        <v>1</v>
      </c>
      <c r="K10702" t="s">
        <v>23241</v>
      </c>
      <c r="L10702" t="s">
        <v>44648</v>
      </c>
      <c r="M10702" t="s">
        <v>44649</v>
      </c>
    </row>
    <row r="10703" spans="1:13">
      <c r="A10703" s="1" t="s">
        <v>12720</v>
      </c>
      <c r="B10703">
        <v>8.2811373868361703E-8</v>
      </c>
      <c r="C10703" s="1">
        <v>5.3050944307579896E-7</v>
      </c>
      <c r="D10703">
        <v>3.7037037037037E-2</v>
      </c>
      <c r="E10703">
        <v>0</v>
      </c>
      <c r="F10703">
        <v>6.8493150684931503E-3</v>
      </c>
      <c r="G10703">
        <v>0</v>
      </c>
      <c r="H10703">
        <v>9.4339622641509396E-3</v>
      </c>
      <c r="I10703">
        <v>4.1666666666666699E-2</v>
      </c>
      <c r="J10703" s="1">
        <v>0</v>
      </c>
      <c r="K10703" t="s">
        <v>23238</v>
      </c>
      <c r="L10703" t="s">
        <v>44650</v>
      </c>
      <c r="M10703" t="s">
        <v>44651</v>
      </c>
    </row>
    <row r="10704" spans="1:13">
      <c r="A10704" s="1" t="s">
        <v>12721</v>
      </c>
      <c r="B10704">
        <v>1.58184690447746E-4</v>
      </c>
      <c r="C10704" s="1">
        <v>3.88647113358798E-6</v>
      </c>
      <c r="D10704">
        <v>0.69444444444444398</v>
      </c>
      <c r="E10704">
        <v>0.82051282051282004</v>
      </c>
      <c r="F10704">
        <v>0.534246575342466</v>
      </c>
      <c r="G10704">
        <v>0.26785714285714302</v>
      </c>
      <c r="H10704">
        <v>0.80120481927710796</v>
      </c>
      <c r="I10704">
        <v>0.27868852459016402</v>
      </c>
      <c r="J10704" s="1">
        <v>1</v>
      </c>
      <c r="K10704" t="s">
        <v>23242</v>
      </c>
      <c r="L10704" t="s">
        <v>44652</v>
      </c>
      <c r="M10704" t="s">
        <v>44653</v>
      </c>
    </row>
    <row r="10705" spans="1:13">
      <c r="A10705" s="1" t="s">
        <v>12722</v>
      </c>
      <c r="B10705">
        <v>2.95444225740212E-8</v>
      </c>
      <c r="C10705" s="1">
        <v>1.6610237874647E-7</v>
      </c>
      <c r="D10705">
        <v>0</v>
      </c>
      <c r="E10705">
        <v>5.4347826086956503E-3</v>
      </c>
      <c r="F10705">
        <v>0</v>
      </c>
      <c r="G10705">
        <v>0</v>
      </c>
      <c r="H10705">
        <v>7.2463768115942004E-3</v>
      </c>
      <c r="I10705">
        <v>0</v>
      </c>
      <c r="J10705" s="1">
        <v>0</v>
      </c>
      <c r="K10705" t="s">
        <v>23241</v>
      </c>
      <c r="L10705" t="s">
        <v>44654</v>
      </c>
      <c r="M10705" t="s">
        <v>44655</v>
      </c>
    </row>
    <row r="10706" spans="1:13">
      <c r="A10706" s="1" t="s">
        <v>12723</v>
      </c>
      <c r="B10706">
        <v>8.1085637761523193E-8</v>
      </c>
      <c r="C10706" s="1">
        <v>7.5606697229066102E-6</v>
      </c>
      <c r="D10706">
        <v>0</v>
      </c>
      <c r="E10706">
        <v>2.1428571428571401E-2</v>
      </c>
      <c r="F10706">
        <v>3.40136054421769E-3</v>
      </c>
      <c r="G10706">
        <v>0</v>
      </c>
      <c r="H10706">
        <v>1.3157894736842099E-2</v>
      </c>
      <c r="I10706">
        <v>0.10638297872340401</v>
      </c>
      <c r="J10706" s="1">
        <v>0</v>
      </c>
      <c r="K10706" t="s">
        <v>23238</v>
      </c>
      <c r="L10706" t="s">
        <v>44656</v>
      </c>
      <c r="M10706" t="s">
        <v>44657</v>
      </c>
    </row>
    <row r="10707" spans="1:13">
      <c r="A10707" s="1" t="s">
        <v>12724</v>
      </c>
      <c r="B10707">
        <v>5.7225744978735102E-5</v>
      </c>
      <c r="C10707" s="1">
        <v>1.5034092639638499E-5</v>
      </c>
      <c r="D10707">
        <v>0.72</v>
      </c>
      <c r="E10707">
        <v>0.81818181818181801</v>
      </c>
      <c r="F10707">
        <v>0.94642857142857095</v>
      </c>
      <c r="G10707">
        <v>1</v>
      </c>
      <c r="H10707">
        <v>0.98666666666666702</v>
      </c>
      <c r="I10707">
        <v>1</v>
      </c>
      <c r="J10707" s="1" t="s">
        <v>23229</v>
      </c>
      <c r="K10707" t="s">
        <v>23237</v>
      </c>
      <c r="L10707" t="s">
        <v>44658</v>
      </c>
      <c r="M10707" t="s">
        <v>44659</v>
      </c>
    </row>
    <row r="10708" spans="1:13">
      <c r="A10708" s="1" t="s">
        <v>12725</v>
      </c>
      <c r="B10708">
        <v>4.7996952882985798E-6</v>
      </c>
      <c r="C10708" s="1">
        <v>1.2657407723352299E-8</v>
      </c>
      <c r="D10708">
        <v>0</v>
      </c>
      <c r="E10708">
        <v>0</v>
      </c>
      <c r="F10708">
        <v>3.54609929078014E-3</v>
      </c>
      <c r="G10708">
        <v>0.31034482758620702</v>
      </c>
      <c r="H10708">
        <v>4.4642857142857097E-3</v>
      </c>
      <c r="I10708">
        <v>5.24193548387097E-2</v>
      </c>
      <c r="J10708" s="1">
        <v>0</v>
      </c>
      <c r="K10708" t="s">
        <v>23241</v>
      </c>
      <c r="L10708" t="s">
        <v>44660</v>
      </c>
      <c r="M10708" t="s">
        <v>44661</v>
      </c>
    </row>
    <row r="10709" spans="1:13">
      <c r="A10709" s="1" t="s">
        <v>12726</v>
      </c>
      <c r="B10709">
        <v>4.4671021558261598E-6</v>
      </c>
      <c r="C10709" s="1">
        <v>2.1167444581788598E-5</v>
      </c>
      <c r="D10709">
        <v>0</v>
      </c>
      <c r="E10709">
        <v>0</v>
      </c>
      <c r="F10709">
        <v>0</v>
      </c>
      <c r="G10709">
        <v>0.42307692307692302</v>
      </c>
      <c r="H10709">
        <v>0.08</v>
      </c>
      <c r="I10709">
        <v>0.14215686274509801</v>
      </c>
      <c r="J10709" s="1">
        <v>0</v>
      </c>
      <c r="K10709" t="s">
        <v>23242</v>
      </c>
      <c r="L10709" t="s">
        <v>44662</v>
      </c>
      <c r="M10709" t="s">
        <v>44663</v>
      </c>
    </row>
    <row r="10710" spans="1:13">
      <c r="A10710" s="1" t="s">
        <v>12727</v>
      </c>
      <c r="B10710">
        <v>9.6316992645020805E-5</v>
      </c>
      <c r="C10710" s="1">
        <v>3.9417767499090898E-4</v>
      </c>
      <c r="D10710">
        <v>1</v>
      </c>
      <c r="E10710">
        <v>0.98780487804878003</v>
      </c>
      <c r="F10710">
        <v>0.82228915662650603</v>
      </c>
      <c r="G10710">
        <v>0.99137931034482796</v>
      </c>
      <c r="H10710">
        <v>0.97787610619469001</v>
      </c>
      <c r="I10710">
        <v>0.99159663865546199</v>
      </c>
      <c r="J10710" s="1">
        <v>0.54545454545454497</v>
      </c>
      <c r="K10710" t="s">
        <v>23239</v>
      </c>
      <c r="L10710" t="s">
        <v>44664</v>
      </c>
      <c r="M10710" t="s">
        <v>44665</v>
      </c>
    </row>
    <row r="10711" spans="1:13">
      <c r="A10711" s="1" t="s">
        <v>12728</v>
      </c>
      <c r="B10711">
        <v>2.9535520426708498E-4</v>
      </c>
      <c r="C10711" s="1">
        <v>3.9444530800681597E-5</v>
      </c>
      <c r="D10711">
        <v>0.85416666666666696</v>
      </c>
      <c r="E10711">
        <v>0.68589743589743601</v>
      </c>
      <c r="F10711">
        <v>0.41758241758241799</v>
      </c>
      <c r="G10711">
        <v>0.41666666666666702</v>
      </c>
      <c r="H10711">
        <v>0.33673469387755101</v>
      </c>
      <c r="I10711">
        <v>0.57692307692307698</v>
      </c>
      <c r="J10711" s="1" t="s">
        <v>23229</v>
      </c>
      <c r="K10711" t="s">
        <v>23241</v>
      </c>
      <c r="L10711" t="s">
        <v>44666</v>
      </c>
      <c r="M10711" t="s">
        <v>44667</v>
      </c>
    </row>
    <row r="10712" spans="1:13">
      <c r="A10712" s="1" t="s">
        <v>12729</v>
      </c>
      <c r="B10712">
        <v>4.92773334993042E-6</v>
      </c>
      <c r="C10712" s="1">
        <v>7.1235047901416002E-9</v>
      </c>
      <c r="D10712">
        <v>8.3333333333333301E-2</v>
      </c>
      <c r="E10712">
        <v>2.6315789473684199E-2</v>
      </c>
      <c r="F10712">
        <v>0.11111111111111099</v>
      </c>
      <c r="G10712">
        <v>4.1666666666666699E-2</v>
      </c>
      <c r="H10712">
        <v>0.21808510638297901</v>
      </c>
      <c r="I10712">
        <v>2.2058823529411801E-2</v>
      </c>
      <c r="J10712" s="1">
        <v>0</v>
      </c>
      <c r="K10712" t="s">
        <v>23241</v>
      </c>
      <c r="L10712" t="s">
        <v>44668</v>
      </c>
      <c r="M10712" t="s">
        <v>44669</v>
      </c>
    </row>
    <row r="10713" spans="1:13">
      <c r="A10713" s="1" t="s">
        <v>12730</v>
      </c>
      <c r="B10713">
        <v>2.9454887437825502E-4</v>
      </c>
      <c r="C10713" s="1">
        <v>8.5981919837370595E-5</v>
      </c>
      <c r="D10713">
        <v>0.19354838709677399</v>
      </c>
      <c r="E10713">
        <v>2.27272727272727E-2</v>
      </c>
      <c r="F10713">
        <v>0.55641025641025599</v>
      </c>
      <c r="G10713">
        <v>0.18181818181818199</v>
      </c>
      <c r="H10713">
        <v>0.59210526315789502</v>
      </c>
      <c r="I10713">
        <v>0.35344827586206901</v>
      </c>
      <c r="J10713" s="1">
        <v>0</v>
      </c>
      <c r="K10713" t="s">
        <v>23241</v>
      </c>
      <c r="L10713" t="s">
        <v>44670</v>
      </c>
      <c r="M10713" t="s">
        <v>44671</v>
      </c>
    </row>
    <row r="10714" spans="1:13">
      <c r="A10714" s="1" t="s">
        <v>12731</v>
      </c>
      <c r="B10714">
        <v>1.8463490829989099E-6</v>
      </c>
      <c r="C10714" s="1">
        <v>1.49385071765023E-6</v>
      </c>
      <c r="D10714">
        <v>0</v>
      </c>
      <c r="E10714">
        <v>0</v>
      </c>
      <c r="F10714">
        <v>5.1546391752577301E-3</v>
      </c>
      <c r="G10714">
        <v>0.28181818181818202</v>
      </c>
      <c r="H10714">
        <v>4.4247787610619503E-3</v>
      </c>
      <c r="I10714">
        <v>3.3333333333333298E-2</v>
      </c>
      <c r="J10714" s="1">
        <v>0</v>
      </c>
      <c r="K10714" t="s">
        <v>23242</v>
      </c>
      <c r="L10714" t="s">
        <v>44672</v>
      </c>
      <c r="M10714" t="s">
        <v>44673</v>
      </c>
    </row>
    <row r="10715" spans="1:13">
      <c r="A10715" s="1" t="s">
        <v>12732</v>
      </c>
      <c r="B10715">
        <v>2.68044887053497E-5</v>
      </c>
      <c r="C10715" s="1">
        <v>1.41313634999467E-5</v>
      </c>
      <c r="D10715">
        <v>0</v>
      </c>
      <c r="E10715">
        <v>0.31868131868131899</v>
      </c>
      <c r="F10715">
        <v>5.3475935828877002E-3</v>
      </c>
      <c r="G10715">
        <v>1.16279069767442E-2</v>
      </c>
      <c r="H10715">
        <v>0</v>
      </c>
      <c r="I10715">
        <v>0</v>
      </c>
      <c r="J10715" s="1">
        <v>0</v>
      </c>
      <c r="K10715" t="s">
        <v>23241</v>
      </c>
      <c r="L10715" t="s">
        <v>44674</v>
      </c>
      <c r="M10715" t="s">
        <v>44675</v>
      </c>
    </row>
    <row r="10716" spans="1:13">
      <c r="A10716" s="1" t="s">
        <v>12733</v>
      </c>
      <c r="B10716">
        <v>2.2331626524166099E-6</v>
      </c>
      <c r="C10716" s="1">
        <v>3.0091826054677301E-6</v>
      </c>
      <c r="D10716">
        <v>0</v>
      </c>
      <c r="E10716">
        <v>0</v>
      </c>
      <c r="F10716">
        <v>2.3195876288659802E-2</v>
      </c>
      <c r="G10716">
        <v>0</v>
      </c>
      <c r="H10716">
        <v>1.45631067961165E-2</v>
      </c>
      <c r="I10716">
        <v>0</v>
      </c>
      <c r="J10716" s="1">
        <v>0</v>
      </c>
      <c r="K10716" t="s">
        <v>23242</v>
      </c>
      <c r="L10716" t="s">
        <v>44676</v>
      </c>
      <c r="M10716" t="s">
        <v>44677</v>
      </c>
    </row>
    <row r="10717" spans="1:13">
      <c r="A10717" s="1" t="s">
        <v>12734</v>
      </c>
      <c r="B10717">
        <v>3.4966361436046202E-7</v>
      </c>
      <c r="C10717" s="1">
        <v>8.9426036906193604E-9</v>
      </c>
      <c r="D10717">
        <v>0.14516129032258099</v>
      </c>
      <c r="E10717">
        <v>1.8749999999999999E-2</v>
      </c>
      <c r="F10717">
        <v>4.4520547945205498E-2</v>
      </c>
      <c r="G10717">
        <v>8.3333333333333301E-2</v>
      </c>
      <c r="H10717">
        <v>2.2388059701492501E-2</v>
      </c>
      <c r="I10717">
        <v>3.7499999999999999E-2</v>
      </c>
      <c r="J10717" s="1">
        <v>0</v>
      </c>
      <c r="K10717" t="s">
        <v>23238</v>
      </c>
      <c r="L10717" t="s">
        <v>44678</v>
      </c>
      <c r="M10717" t="s">
        <v>44679</v>
      </c>
    </row>
    <row r="10718" spans="1:13">
      <c r="A10718" s="1" t="s">
        <v>12735</v>
      </c>
      <c r="B10718">
        <v>5.0785977699124002E-5</v>
      </c>
      <c r="C10718" s="1">
        <v>2.9408755794364099E-5</v>
      </c>
      <c r="D10718">
        <v>0.859375</v>
      </c>
      <c r="E10718">
        <v>0.63218390804597702</v>
      </c>
      <c r="F10718">
        <v>0.909340659340659</v>
      </c>
      <c r="G10718">
        <v>0.85294117647058798</v>
      </c>
      <c r="H10718">
        <v>0.73563218390804597</v>
      </c>
      <c r="I10718">
        <v>0.7</v>
      </c>
      <c r="J10718" s="1">
        <v>1</v>
      </c>
      <c r="K10718" t="s">
        <v>23237</v>
      </c>
      <c r="L10718" t="s">
        <v>44680</v>
      </c>
      <c r="M10718" t="s">
        <v>44681</v>
      </c>
    </row>
    <row r="10719" spans="1:13">
      <c r="A10719" s="1" t="s">
        <v>12736</v>
      </c>
      <c r="B10719">
        <v>1.3491503200139401E-5</v>
      </c>
      <c r="C10719" s="1">
        <v>3.2912183873869099E-5</v>
      </c>
      <c r="D10719">
        <v>1</v>
      </c>
      <c r="E10719">
        <v>1</v>
      </c>
      <c r="F10719">
        <v>1</v>
      </c>
      <c r="G10719">
        <v>0.53947368421052599</v>
      </c>
      <c r="H10719">
        <v>0.83734939759036098</v>
      </c>
      <c r="I10719">
        <v>0.86986301369862995</v>
      </c>
      <c r="J10719" s="1">
        <v>1</v>
      </c>
      <c r="K10719" t="s">
        <v>23240</v>
      </c>
      <c r="L10719" t="s">
        <v>44682</v>
      </c>
      <c r="M10719" t="s">
        <v>44683</v>
      </c>
    </row>
    <row r="10720" spans="1:13">
      <c r="A10720" s="1" t="s">
        <v>12737</v>
      </c>
      <c r="B10720">
        <v>2.0725939594730301E-8</v>
      </c>
      <c r="C10720" s="1">
        <v>7.4353852212924403E-7</v>
      </c>
      <c r="D10720">
        <v>0.66666666666666696</v>
      </c>
      <c r="E10720">
        <v>0.92</v>
      </c>
      <c r="F10720">
        <v>0.32670454545454503</v>
      </c>
      <c r="G10720">
        <v>0.75</v>
      </c>
      <c r="H10720">
        <v>0.32258064516128998</v>
      </c>
      <c r="I10720">
        <v>0.69230769230769196</v>
      </c>
      <c r="J10720" s="1" t="s">
        <v>23229</v>
      </c>
      <c r="K10720" t="s">
        <v>23237</v>
      </c>
      <c r="L10720" t="s">
        <v>44684</v>
      </c>
      <c r="M10720" t="s">
        <v>44685</v>
      </c>
    </row>
    <row r="10721" spans="1:13">
      <c r="A10721" s="1" t="s">
        <v>12738</v>
      </c>
      <c r="B10721">
        <v>3.6097457904779297E-5</v>
      </c>
      <c r="C10721" s="1">
        <v>4.7203862697539698E-8</v>
      </c>
      <c r="D10721">
        <v>6.8965517241379296E-2</v>
      </c>
      <c r="E10721">
        <v>0.11874999999999999</v>
      </c>
      <c r="F10721">
        <v>1.0989010989011E-2</v>
      </c>
      <c r="G10721">
        <v>3.125E-2</v>
      </c>
      <c r="H10721">
        <v>1.74418604651163E-2</v>
      </c>
      <c r="I10721">
        <v>2.1739130434782601E-2</v>
      </c>
      <c r="J10721" s="1">
        <v>1</v>
      </c>
      <c r="K10721" t="s">
        <v>23240</v>
      </c>
      <c r="L10721" t="s">
        <v>44686</v>
      </c>
      <c r="M10721" t="s">
        <v>44687</v>
      </c>
    </row>
    <row r="10722" spans="1:13">
      <c r="A10722" s="1" t="s">
        <v>12739</v>
      </c>
      <c r="B10722">
        <v>1.51246569682229E-5</v>
      </c>
      <c r="C10722" s="1">
        <v>1.0438296896857599E-3</v>
      </c>
      <c r="D10722">
        <v>0.78125</v>
      </c>
      <c r="E10722">
        <v>0.80898876404494402</v>
      </c>
      <c r="F10722">
        <v>0.73295454545454497</v>
      </c>
      <c r="G10722">
        <v>0.85227272727272696</v>
      </c>
      <c r="H10722">
        <v>0.66326530612244905</v>
      </c>
      <c r="I10722">
        <v>0.58064516129032295</v>
      </c>
      <c r="J10722" s="1">
        <v>0.94444444444444398</v>
      </c>
      <c r="K10722" t="s">
        <v>23241</v>
      </c>
      <c r="L10722" t="s">
        <v>44688</v>
      </c>
      <c r="M10722" t="s">
        <v>44689</v>
      </c>
    </row>
    <row r="10723" spans="1:13">
      <c r="A10723" s="1" t="s">
        <v>12740</v>
      </c>
      <c r="B10723">
        <v>4.53180288089308E-6</v>
      </c>
      <c r="C10723" s="1">
        <v>3.8021961467735503E-8</v>
      </c>
      <c r="D10723">
        <v>0.921875</v>
      </c>
      <c r="E10723">
        <v>1</v>
      </c>
      <c r="F10723">
        <v>1</v>
      </c>
      <c r="G10723">
        <v>0.98333333333333295</v>
      </c>
      <c r="H10723">
        <v>1</v>
      </c>
      <c r="I10723">
        <v>0.98863636363636398</v>
      </c>
      <c r="J10723" s="1">
        <v>1</v>
      </c>
      <c r="K10723" t="s">
        <v>23238</v>
      </c>
      <c r="L10723" t="s">
        <v>44690</v>
      </c>
      <c r="M10723" t="s">
        <v>44691</v>
      </c>
    </row>
    <row r="10724" spans="1:13">
      <c r="A10724" s="1" t="s">
        <v>12741</v>
      </c>
      <c r="B10724">
        <v>1.23640556925563E-6</v>
      </c>
      <c r="C10724" s="1">
        <v>3.4046077273273201E-5</v>
      </c>
      <c r="D10724">
        <v>0.04</v>
      </c>
      <c r="E10724">
        <v>5.1724137931034503E-2</v>
      </c>
      <c r="F10724">
        <v>0.17449664429530201</v>
      </c>
      <c r="G10724">
        <v>0.06</v>
      </c>
      <c r="H10724">
        <v>0.168224299065421</v>
      </c>
      <c r="I10724">
        <v>0.13440860215053799</v>
      </c>
      <c r="J10724" s="1">
        <v>1</v>
      </c>
      <c r="K10724" t="s">
        <v>23240</v>
      </c>
      <c r="L10724" t="s">
        <v>44692</v>
      </c>
      <c r="M10724" t="s">
        <v>44693</v>
      </c>
    </row>
    <row r="10725" spans="1:13">
      <c r="A10725" s="1" t="s">
        <v>12742</v>
      </c>
      <c r="B10725">
        <v>7.7699520010562396E-4</v>
      </c>
      <c r="C10725" s="1">
        <v>5.9262921911715597E-5</v>
      </c>
      <c r="D10725">
        <v>0.48214285714285698</v>
      </c>
      <c r="E10725">
        <v>0.60752688172043001</v>
      </c>
      <c r="F10725">
        <v>6.6298342541436503E-2</v>
      </c>
      <c r="G10725">
        <v>0.241935483870968</v>
      </c>
      <c r="H10725">
        <v>0.17204301075268799</v>
      </c>
      <c r="I10725">
        <v>0.52777777777777801</v>
      </c>
      <c r="J10725" s="1">
        <v>1</v>
      </c>
      <c r="K10725" t="s">
        <v>23241</v>
      </c>
      <c r="L10725" t="s">
        <v>44694</v>
      </c>
      <c r="M10725" t="s">
        <v>44695</v>
      </c>
    </row>
    <row r="10726" spans="1:13">
      <c r="A10726" s="1" t="s">
        <v>12743</v>
      </c>
      <c r="B10726">
        <v>1.4699531123868399E-5</v>
      </c>
      <c r="C10726" s="1">
        <v>3.7089213958906201E-7</v>
      </c>
      <c r="D10726">
        <v>0.1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s="1">
        <v>0</v>
      </c>
      <c r="K10726" t="s">
        <v>23241</v>
      </c>
      <c r="L10726" t="s">
        <v>44696</v>
      </c>
      <c r="M10726" t="s">
        <v>44697</v>
      </c>
    </row>
    <row r="10727" spans="1:13">
      <c r="A10727" s="1" t="s">
        <v>12744</v>
      </c>
      <c r="B10727">
        <v>5.9104801378436904E-6</v>
      </c>
      <c r="C10727" s="1">
        <v>1.9269601578282199E-5</v>
      </c>
      <c r="D10727">
        <v>1</v>
      </c>
      <c r="E10727">
        <v>1</v>
      </c>
      <c r="F10727">
        <v>0.97802197802197799</v>
      </c>
      <c r="G10727">
        <v>0.98245614035087703</v>
      </c>
      <c r="H10727">
        <v>0.96017699115044297</v>
      </c>
      <c r="I10727">
        <v>0.99152542372881403</v>
      </c>
      <c r="J10727" s="1">
        <v>1</v>
      </c>
      <c r="K10727" t="s">
        <v>23240</v>
      </c>
      <c r="L10727" t="s">
        <v>44698</v>
      </c>
      <c r="M10727" t="s">
        <v>44699</v>
      </c>
    </row>
    <row r="10728" spans="1:13">
      <c r="A10728" s="1" t="s">
        <v>12745</v>
      </c>
      <c r="B10728">
        <v>2.5898649359877098E-6</v>
      </c>
      <c r="C10728" s="1">
        <v>5.2738834789697501E-5</v>
      </c>
      <c r="D10728">
        <v>0.91379310344827602</v>
      </c>
      <c r="E10728">
        <v>0.957317073170732</v>
      </c>
      <c r="F10728">
        <v>0.84466019417475702</v>
      </c>
      <c r="G10728">
        <v>0.96296296296296302</v>
      </c>
      <c r="H10728">
        <v>0.69135802469135799</v>
      </c>
      <c r="I10728">
        <v>0.90625</v>
      </c>
      <c r="J10728" s="1" t="s">
        <v>23229</v>
      </c>
      <c r="K10728" t="s">
        <v>23241</v>
      </c>
      <c r="L10728" t="s">
        <v>44700</v>
      </c>
      <c r="M10728" t="s">
        <v>44701</v>
      </c>
    </row>
    <row r="10729" spans="1:13">
      <c r="A10729" s="1" t="s">
        <v>12746</v>
      </c>
      <c r="B10729">
        <v>2.5903041924446999E-6</v>
      </c>
      <c r="C10729" s="1">
        <v>3.2143045087647798E-6</v>
      </c>
      <c r="D10729">
        <v>0.92592592592592604</v>
      </c>
      <c r="E10729">
        <v>0.98936170212765995</v>
      </c>
      <c r="F10729">
        <v>0.97927461139896399</v>
      </c>
      <c r="G10729">
        <v>0.98863636363636398</v>
      </c>
      <c r="H10729">
        <v>0.98529411764705899</v>
      </c>
      <c r="I10729">
        <v>0.93333333333333302</v>
      </c>
      <c r="J10729" s="1">
        <v>1</v>
      </c>
      <c r="K10729" t="s">
        <v>23240</v>
      </c>
      <c r="L10729" t="s">
        <v>44702</v>
      </c>
      <c r="M10729" t="s">
        <v>44703</v>
      </c>
    </row>
    <row r="10730" spans="1:13">
      <c r="A10730" s="1" t="s">
        <v>12747</v>
      </c>
      <c r="B10730">
        <v>2.84144836782907E-5</v>
      </c>
      <c r="C10730" s="1">
        <v>6.3792193111009004E-6</v>
      </c>
      <c r="D10730">
        <v>0.91666666666666696</v>
      </c>
      <c r="E10730">
        <v>0.91269841269841301</v>
      </c>
      <c r="F10730">
        <v>0.97540983606557397</v>
      </c>
      <c r="G10730">
        <v>1</v>
      </c>
      <c r="H10730">
        <v>0.99390243902439002</v>
      </c>
      <c r="I10730">
        <v>0.98660714285714302</v>
      </c>
      <c r="J10730" s="1">
        <v>1</v>
      </c>
      <c r="K10730" t="s">
        <v>23238</v>
      </c>
      <c r="L10730" t="s">
        <v>44704</v>
      </c>
      <c r="M10730" t="s">
        <v>44705</v>
      </c>
    </row>
    <row r="10731" spans="1:13">
      <c r="A10731" s="1" t="s">
        <v>12748</v>
      </c>
      <c r="B10731">
        <v>8.5263618308475704E-7</v>
      </c>
      <c r="C10731" s="1">
        <v>1.21581480027E-5</v>
      </c>
      <c r="D10731">
        <v>1</v>
      </c>
      <c r="E10731">
        <v>1</v>
      </c>
      <c r="F10731">
        <v>0.93333333333333302</v>
      </c>
      <c r="G10731">
        <v>1</v>
      </c>
      <c r="H10731">
        <v>0.85245901639344301</v>
      </c>
      <c r="I10731">
        <v>0.90322580645161299</v>
      </c>
      <c r="J10731" s="1">
        <v>1</v>
      </c>
      <c r="K10731" t="s">
        <v>23237</v>
      </c>
      <c r="L10731" t="s">
        <v>44706</v>
      </c>
      <c r="M10731" t="s">
        <v>44707</v>
      </c>
    </row>
    <row r="10732" spans="1:13">
      <c r="A10732" s="1" t="s">
        <v>12749</v>
      </c>
      <c r="B10732">
        <v>1.6235584409501301E-5</v>
      </c>
      <c r="C10732" s="1">
        <v>9.1209652448043299E-6</v>
      </c>
      <c r="D10732">
        <v>0.96153846153846201</v>
      </c>
      <c r="E10732">
        <v>0.75657894736842102</v>
      </c>
      <c r="F10732">
        <v>0.98697916666666696</v>
      </c>
      <c r="G10732">
        <v>0.98863636363636398</v>
      </c>
      <c r="H10732">
        <v>0.99479166666666696</v>
      </c>
      <c r="I10732">
        <v>0.97777777777777797</v>
      </c>
      <c r="J10732" s="1">
        <v>1</v>
      </c>
      <c r="K10732" t="s">
        <v>23240</v>
      </c>
      <c r="L10732" t="s">
        <v>44708</v>
      </c>
      <c r="M10732" t="s">
        <v>44709</v>
      </c>
    </row>
    <row r="10733" spans="1:13">
      <c r="A10733" s="1" t="s">
        <v>12750</v>
      </c>
      <c r="B10733">
        <v>1.4500136598362E-9</v>
      </c>
      <c r="C10733" s="1">
        <v>2.77381479861854E-9</v>
      </c>
      <c r="D10733">
        <v>0</v>
      </c>
      <c r="E10733">
        <v>0</v>
      </c>
      <c r="F10733">
        <v>0</v>
      </c>
      <c r="G10733">
        <v>0</v>
      </c>
      <c r="H10733">
        <v>6.7567567567567597E-3</v>
      </c>
      <c r="I10733">
        <v>0</v>
      </c>
      <c r="J10733" s="1">
        <v>0.1</v>
      </c>
      <c r="K10733" t="s">
        <v>23242</v>
      </c>
      <c r="L10733" t="s">
        <v>44710</v>
      </c>
      <c r="M10733" t="s">
        <v>44711</v>
      </c>
    </row>
    <row r="10734" spans="1:13">
      <c r="A10734" s="1" t="s">
        <v>12751</v>
      </c>
      <c r="B10734">
        <v>5.3848897690666799E-8</v>
      </c>
      <c r="C10734" s="1">
        <v>1.9358732695977798E-6</v>
      </c>
      <c r="D10734">
        <v>0</v>
      </c>
      <c r="E10734">
        <v>0</v>
      </c>
      <c r="F10734">
        <v>0</v>
      </c>
      <c r="G10734">
        <v>0.39130434782608697</v>
      </c>
      <c r="H10734">
        <v>1.9801980198019799E-2</v>
      </c>
      <c r="I10734">
        <v>6.3291139240506302E-3</v>
      </c>
      <c r="J10734" s="1" t="s">
        <v>23229</v>
      </c>
      <c r="K10734" t="s">
        <v>23238</v>
      </c>
      <c r="L10734" t="s">
        <v>44712</v>
      </c>
      <c r="M10734" t="s">
        <v>44713</v>
      </c>
    </row>
    <row r="10735" spans="1:13">
      <c r="A10735" s="1" t="s">
        <v>12752</v>
      </c>
      <c r="B10735">
        <v>1.10476776330233E-7</v>
      </c>
      <c r="C10735" s="1">
        <v>1.6723007430020499E-6</v>
      </c>
      <c r="D10735">
        <v>1</v>
      </c>
      <c r="E10735">
        <v>0.99479166666666696</v>
      </c>
      <c r="F10735">
        <v>0.99226804123711299</v>
      </c>
      <c r="G10735">
        <v>0.95614035087719296</v>
      </c>
      <c r="H10735">
        <v>1</v>
      </c>
      <c r="I10735">
        <v>0.98</v>
      </c>
      <c r="J10735" s="1">
        <v>1</v>
      </c>
      <c r="K10735" t="s">
        <v>23241</v>
      </c>
      <c r="L10735" t="s">
        <v>44714</v>
      </c>
      <c r="M10735" t="s">
        <v>44715</v>
      </c>
    </row>
    <row r="10736" spans="1:13">
      <c r="A10736" s="1" t="s">
        <v>12753</v>
      </c>
      <c r="B10736">
        <v>1.06166379878931E-5</v>
      </c>
      <c r="C10736" s="1">
        <v>1.7620192170651398E-5</v>
      </c>
      <c r="D10736">
        <v>1</v>
      </c>
      <c r="E10736">
        <v>1</v>
      </c>
      <c r="F10736">
        <v>0.84871794871794903</v>
      </c>
      <c r="G10736">
        <v>0.98275862068965503</v>
      </c>
      <c r="H10736">
        <v>0.52631578947368396</v>
      </c>
      <c r="I10736">
        <v>0.86991869918699205</v>
      </c>
      <c r="J10736" s="1">
        <v>0.95454545454545503</v>
      </c>
      <c r="K10736" t="s">
        <v>23241</v>
      </c>
      <c r="L10736" t="s">
        <v>44716</v>
      </c>
      <c r="M10736" t="s">
        <v>44717</v>
      </c>
    </row>
    <row r="10737" spans="1:13">
      <c r="A10737" s="1" t="s">
        <v>12754</v>
      </c>
      <c r="B10737">
        <v>1.41335981939054E-5</v>
      </c>
      <c r="C10737" s="1">
        <v>3.5145360982202801E-6</v>
      </c>
      <c r="D10737">
        <v>1</v>
      </c>
      <c r="E10737">
        <v>0.86627906976744196</v>
      </c>
      <c r="F10737">
        <v>1</v>
      </c>
      <c r="G10737">
        <v>1</v>
      </c>
      <c r="H10737">
        <v>1</v>
      </c>
      <c r="I10737">
        <v>0.97297297297297303</v>
      </c>
      <c r="J10737" s="1">
        <v>1</v>
      </c>
      <c r="K10737" t="s">
        <v>23238</v>
      </c>
      <c r="L10737" t="s">
        <v>44718</v>
      </c>
      <c r="M10737" t="s">
        <v>44719</v>
      </c>
    </row>
    <row r="10738" spans="1:13">
      <c r="A10738" s="1" t="s">
        <v>12755</v>
      </c>
      <c r="B10738">
        <v>6.3092632060370997E-6</v>
      </c>
      <c r="C10738" s="1">
        <v>8.3749986255576008E-6</v>
      </c>
      <c r="D10738">
        <v>0</v>
      </c>
      <c r="E10738">
        <v>9.4339622641509396E-3</v>
      </c>
      <c r="F10738">
        <v>1.6129032258064498E-2</v>
      </c>
      <c r="G10738">
        <v>0.230769230769231</v>
      </c>
      <c r="H10738">
        <v>1.5625E-2</v>
      </c>
      <c r="I10738">
        <v>0.125</v>
      </c>
      <c r="J10738" s="1" t="s">
        <v>23229</v>
      </c>
      <c r="K10738" t="s">
        <v>23240</v>
      </c>
      <c r="L10738" t="s">
        <v>44720</v>
      </c>
      <c r="M10738" t="s">
        <v>44721</v>
      </c>
    </row>
    <row r="10739" spans="1:13">
      <c r="A10739" s="1" t="s">
        <v>12756</v>
      </c>
      <c r="B10739">
        <v>1.10870682831932E-4</v>
      </c>
      <c r="C10739" s="1">
        <v>8.7555199825849496E-5</v>
      </c>
      <c r="D10739">
        <v>0.95454545454545503</v>
      </c>
      <c r="E10739">
        <v>0.73529411764705899</v>
      </c>
      <c r="F10739">
        <v>0.88513513513513498</v>
      </c>
      <c r="G10739">
        <v>0.98529411764705899</v>
      </c>
      <c r="H10739">
        <v>0.86</v>
      </c>
      <c r="I10739">
        <v>0.81818181818181801</v>
      </c>
      <c r="J10739" s="1" t="s">
        <v>23229</v>
      </c>
      <c r="K10739" t="s">
        <v>23237</v>
      </c>
      <c r="L10739" t="s">
        <v>44722</v>
      </c>
      <c r="M10739" t="s">
        <v>44723</v>
      </c>
    </row>
    <row r="10740" spans="1:13">
      <c r="A10740" s="1" t="s">
        <v>12757</v>
      </c>
      <c r="B10740">
        <v>5.2548633714051904E-7</v>
      </c>
      <c r="C10740" s="1">
        <v>1.7626347387684501E-4</v>
      </c>
      <c r="D10740">
        <v>3.4482758620689703E-2</v>
      </c>
      <c r="E10740">
        <v>0</v>
      </c>
      <c r="F10740">
        <v>0</v>
      </c>
      <c r="G10740">
        <v>0.232758620689655</v>
      </c>
      <c r="H10740">
        <v>0.26754385964912297</v>
      </c>
      <c r="I10740">
        <v>0.13600000000000001</v>
      </c>
      <c r="J10740" s="1">
        <v>0</v>
      </c>
      <c r="K10740" t="s">
        <v>23241</v>
      </c>
      <c r="L10740" t="s">
        <v>44724</v>
      </c>
      <c r="M10740" t="s">
        <v>44725</v>
      </c>
    </row>
    <row r="10741" spans="1:13">
      <c r="A10741" s="1" t="s">
        <v>12758</v>
      </c>
      <c r="B10741">
        <v>1.7792437061673199E-6</v>
      </c>
      <c r="C10741" s="1">
        <v>7.3753837649499103E-7</v>
      </c>
      <c r="D10741">
        <v>0</v>
      </c>
      <c r="E10741">
        <v>0</v>
      </c>
      <c r="F10741">
        <v>0</v>
      </c>
      <c r="G10741">
        <v>0.28571428571428598</v>
      </c>
      <c r="H10741">
        <v>5.1282051282051301E-2</v>
      </c>
      <c r="I10741">
        <v>9.375E-2</v>
      </c>
      <c r="J10741" s="1">
        <v>0</v>
      </c>
      <c r="K10741" t="s">
        <v>23241</v>
      </c>
      <c r="L10741" t="s">
        <v>44726</v>
      </c>
      <c r="M10741" t="s">
        <v>44727</v>
      </c>
    </row>
    <row r="10742" spans="1:13">
      <c r="A10742" s="1" t="s">
        <v>12759</v>
      </c>
      <c r="B10742">
        <v>1.7086754842085798E-5</v>
      </c>
      <c r="C10742" s="1">
        <v>1.0232442516129399E-4</v>
      </c>
      <c r="D10742">
        <v>0</v>
      </c>
      <c r="E10742">
        <v>0</v>
      </c>
      <c r="F10742">
        <v>0.29558011049723798</v>
      </c>
      <c r="G10742">
        <v>0.22500000000000001</v>
      </c>
      <c r="H10742">
        <v>0.36413043478260898</v>
      </c>
      <c r="I10742">
        <v>0.16964285714285701</v>
      </c>
      <c r="J10742" s="1" t="s">
        <v>23229</v>
      </c>
      <c r="K10742" t="s">
        <v>23238</v>
      </c>
      <c r="L10742" t="s">
        <v>44728</v>
      </c>
      <c r="M10742" t="s">
        <v>44729</v>
      </c>
    </row>
    <row r="10743" spans="1:13">
      <c r="A10743" s="1" t="s">
        <v>12760</v>
      </c>
      <c r="B10743">
        <v>1.43024598641591E-7</v>
      </c>
      <c r="C10743" s="1">
        <v>4.2553238955672704E-6</v>
      </c>
      <c r="D10743">
        <v>0</v>
      </c>
      <c r="E10743">
        <v>0</v>
      </c>
      <c r="F10743">
        <v>0</v>
      </c>
      <c r="G10743">
        <v>0.36904761904761901</v>
      </c>
      <c r="H10743">
        <v>0</v>
      </c>
      <c r="I10743">
        <v>0.1875</v>
      </c>
      <c r="J10743" s="1" t="s">
        <v>23229</v>
      </c>
      <c r="K10743" t="s">
        <v>23242</v>
      </c>
      <c r="L10743" t="s">
        <v>44730</v>
      </c>
      <c r="M10743" t="s">
        <v>44731</v>
      </c>
    </row>
    <row r="10744" spans="1:13">
      <c r="A10744" s="1" t="s">
        <v>12761</v>
      </c>
      <c r="B10744">
        <v>1.0397045563913999E-5</v>
      </c>
      <c r="C10744" s="1">
        <v>1.6258154398957701E-4</v>
      </c>
      <c r="D10744">
        <v>0.41071428571428598</v>
      </c>
      <c r="E10744">
        <v>0.48148148148148101</v>
      </c>
      <c r="F10744">
        <v>8.3333333333333301E-2</v>
      </c>
      <c r="G10744">
        <v>0.23529411764705899</v>
      </c>
      <c r="H10744">
        <v>0.191176470588235</v>
      </c>
      <c r="I10744">
        <v>0.71428571428571397</v>
      </c>
      <c r="J10744" s="1">
        <v>1</v>
      </c>
      <c r="K10744" t="s">
        <v>23242</v>
      </c>
      <c r="L10744" t="s">
        <v>44732</v>
      </c>
      <c r="M10744" t="s">
        <v>44733</v>
      </c>
    </row>
    <row r="10745" spans="1:13">
      <c r="A10745" s="1" t="s">
        <v>12762</v>
      </c>
      <c r="B10745">
        <v>2.8751483797680902E-7</v>
      </c>
      <c r="C10745" s="1">
        <v>2.8860041980193498E-6</v>
      </c>
      <c r="D10745">
        <v>1</v>
      </c>
      <c r="E10745">
        <v>0.99425287356321801</v>
      </c>
      <c r="F10745">
        <v>0.97916666666666696</v>
      </c>
      <c r="G10745">
        <v>0.98979591836734704</v>
      </c>
      <c r="H10745">
        <v>0.88942307692307698</v>
      </c>
      <c r="I10745">
        <v>1</v>
      </c>
      <c r="J10745" s="1">
        <v>1</v>
      </c>
      <c r="K10745" t="s">
        <v>23240</v>
      </c>
      <c r="L10745" t="s">
        <v>44734</v>
      </c>
      <c r="M10745" t="s">
        <v>44735</v>
      </c>
    </row>
    <row r="10746" spans="1:13">
      <c r="A10746" s="1" t="s">
        <v>12763</v>
      </c>
      <c r="B10746">
        <v>2.3299853722684901E-5</v>
      </c>
      <c r="C10746" s="1">
        <v>1.0959794973868399E-5</v>
      </c>
      <c r="D10746">
        <v>0.30952380952380998</v>
      </c>
      <c r="E10746">
        <v>0.214285714285714</v>
      </c>
      <c r="F10746">
        <v>9.6638655462184905E-2</v>
      </c>
      <c r="G10746">
        <v>0</v>
      </c>
      <c r="H10746">
        <v>0</v>
      </c>
      <c r="I10746">
        <v>0</v>
      </c>
      <c r="J10746" s="1" t="s">
        <v>23229</v>
      </c>
      <c r="K10746" t="s">
        <v>23241</v>
      </c>
      <c r="L10746" t="s">
        <v>44736</v>
      </c>
      <c r="M10746" t="s">
        <v>44737</v>
      </c>
    </row>
    <row r="10747" spans="1:13">
      <c r="A10747" s="1" t="s">
        <v>12764</v>
      </c>
      <c r="B10747">
        <v>2.4426363714383798E-6</v>
      </c>
      <c r="C10747" s="1">
        <v>2.0382253618229E-10</v>
      </c>
      <c r="D10747">
        <v>0.2</v>
      </c>
      <c r="E10747">
        <v>0.21264367816092</v>
      </c>
      <c r="F10747">
        <v>0</v>
      </c>
      <c r="G10747">
        <v>0</v>
      </c>
      <c r="H10747">
        <v>2.2471910112359501E-2</v>
      </c>
      <c r="I10747">
        <v>0</v>
      </c>
      <c r="J10747" s="1">
        <v>0</v>
      </c>
      <c r="K10747" t="s">
        <v>23241</v>
      </c>
      <c r="L10747" t="s">
        <v>44738</v>
      </c>
      <c r="M10747" t="s">
        <v>44739</v>
      </c>
    </row>
    <row r="10748" spans="1:13">
      <c r="A10748" s="1" t="s">
        <v>12765</v>
      </c>
      <c r="B10748">
        <v>3.7176218678662301E-7</v>
      </c>
      <c r="C10748" s="1">
        <v>5.7946227856347601E-6</v>
      </c>
      <c r="D10748">
        <v>0</v>
      </c>
      <c r="E10748">
        <v>0</v>
      </c>
      <c r="F10748">
        <v>1.9108280254777101E-2</v>
      </c>
      <c r="G10748">
        <v>0.66216216216216195</v>
      </c>
      <c r="H10748">
        <v>1.6853932584269701E-2</v>
      </c>
      <c r="I10748">
        <v>0.35087719298245601</v>
      </c>
      <c r="J10748" s="1">
        <v>0</v>
      </c>
      <c r="K10748" t="s">
        <v>23237</v>
      </c>
      <c r="L10748" t="s">
        <v>44740</v>
      </c>
      <c r="M10748" t="s">
        <v>44741</v>
      </c>
    </row>
    <row r="10749" spans="1:13">
      <c r="A10749" s="1" t="s">
        <v>12766</v>
      </c>
      <c r="B10749">
        <v>7.3742843068945506E-5</v>
      </c>
      <c r="C10749" s="1">
        <v>1.49170798015735E-5</v>
      </c>
      <c r="D10749">
        <v>0.72413793103448298</v>
      </c>
      <c r="E10749">
        <v>0.46376811594202899</v>
      </c>
      <c r="F10749">
        <v>0.86585365853658502</v>
      </c>
      <c r="G10749">
        <v>0.77272727272727304</v>
      </c>
      <c r="H10749">
        <v>0.85436893203883502</v>
      </c>
      <c r="I10749">
        <v>0.80625000000000002</v>
      </c>
      <c r="J10749" s="1">
        <v>1</v>
      </c>
      <c r="K10749" t="s">
        <v>23241</v>
      </c>
      <c r="L10749" t="s">
        <v>44742</v>
      </c>
      <c r="M10749" t="s">
        <v>44743</v>
      </c>
    </row>
    <row r="10750" spans="1:13">
      <c r="A10750" s="1" t="s">
        <v>12767</v>
      </c>
      <c r="B10750">
        <v>3.3206105493189102E-5</v>
      </c>
      <c r="C10750" s="1">
        <v>3.5139142318446297E-5</v>
      </c>
      <c r="D10750">
        <v>0.85714285714285698</v>
      </c>
      <c r="E10750">
        <v>0.15079365079365101</v>
      </c>
      <c r="F10750">
        <v>0.85428571428571398</v>
      </c>
      <c r="G10750">
        <v>0.96666666666666701</v>
      </c>
      <c r="H10750">
        <v>0.71428571428571397</v>
      </c>
      <c r="I10750">
        <v>0.69230769230769196</v>
      </c>
      <c r="J10750" s="1" t="s">
        <v>23229</v>
      </c>
      <c r="K10750" t="s">
        <v>23240</v>
      </c>
      <c r="L10750" t="s">
        <v>44744</v>
      </c>
      <c r="M10750" t="s">
        <v>44745</v>
      </c>
    </row>
    <row r="10751" spans="1:13">
      <c r="A10751" s="1" t="s">
        <v>12768</v>
      </c>
      <c r="B10751">
        <v>4.1338315692753202E-8</v>
      </c>
      <c r="C10751" s="1">
        <v>3.5999531453049799E-7</v>
      </c>
      <c r="D10751">
        <v>0.125</v>
      </c>
      <c r="E10751">
        <v>0</v>
      </c>
      <c r="F10751">
        <v>7.7319587628866E-3</v>
      </c>
      <c r="G10751">
        <v>8.6206896551724102E-3</v>
      </c>
      <c r="H10751">
        <v>0</v>
      </c>
      <c r="I10751">
        <v>1.6260162601626001E-2</v>
      </c>
      <c r="J10751" s="1">
        <v>0</v>
      </c>
      <c r="K10751" t="s">
        <v>23241</v>
      </c>
      <c r="L10751" t="s">
        <v>44746</v>
      </c>
      <c r="M10751" t="s">
        <v>44747</v>
      </c>
    </row>
    <row r="10752" spans="1:13">
      <c r="A10752" s="1" t="s">
        <v>12769</v>
      </c>
      <c r="B10752">
        <v>3.44381966101344E-7</v>
      </c>
      <c r="C10752" s="1">
        <v>6.1576103192025001E-6</v>
      </c>
      <c r="D10752">
        <v>3.125E-2</v>
      </c>
      <c r="E10752">
        <v>6.9148936170212796E-2</v>
      </c>
      <c r="F10752">
        <v>5.40540540540541E-3</v>
      </c>
      <c r="G10752">
        <v>6.14035087719298E-2</v>
      </c>
      <c r="H10752">
        <v>1.3761467889908299E-2</v>
      </c>
      <c r="I10752">
        <v>3.78151260504202E-2</v>
      </c>
      <c r="J10752" s="1">
        <v>0</v>
      </c>
      <c r="K10752" t="s">
        <v>23238</v>
      </c>
      <c r="L10752" t="s">
        <v>44748</v>
      </c>
      <c r="M10752" t="s">
        <v>44749</v>
      </c>
    </row>
    <row r="10753" spans="1:13">
      <c r="A10753" s="1" t="s">
        <v>12770</v>
      </c>
      <c r="B10753">
        <v>7.7691337006458304E-8</v>
      </c>
      <c r="C10753" s="1">
        <v>1.18922797008124E-6</v>
      </c>
      <c r="D10753">
        <v>1</v>
      </c>
      <c r="E10753">
        <v>1</v>
      </c>
      <c r="F10753">
        <v>1</v>
      </c>
      <c r="G10753">
        <v>0.90350877192982504</v>
      </c>
      <c r="H10753">
        <v>0.98230088495575196</v>
      </c>
      <c r="I10753">
        <v>0.99576271186440701</v>
      </c>
      <c r="J10753" s="1">
        <v>1</v>
      </c>
      <c r="K10753" t="s">
        <v>23239</v>
      </c>
      <c r="L10753" t="s">
        <v>44750</v>
      </c>
      <c r="M10753" t="s">
        <v>44751</v>
      </c>
    </row>
    <row r="10754" spans="1:13">
      <c r="A10754" s="1" t="s">
        <v>12771</v>
      </c>
      <c r="B10754">
        <v>5.4628905144990201E-6</v>
      </c>
      <c r="C10754" s="1">
        <v>2.4724783651555299E-6</v>
      </c>
      <c r="D10754">
        <v>0.35</v>
      </c>
      <c r="E10754">
        <v>0.21808510638297901</v>
      </c>
      <c r="F10754">
        <v>6.1497326203208601E-2</v>
      </c>
      <c r="G10754">
        <v>0.02</v>
      </c>
      <c r="H10754">
        <v>0</v>
      </c>
      <c r="I10754">
        <v>6.6666666666666697E-3</v>
      </c>
      <c r="J10754" s="1">
        <v>0</v>
      </c>
      <c r="K10754" t="s">
        <v>23241</v>
      </c>
      <c r="L10754" t="s">
        <v>44752</v>
      </c>
      <c r="M10754" t="s">
        <v>44753</v>
      </c>
    </row>
    <row r="10755" spans="1:13">
      <c r="A10755" s="1" t="s">
        <v>12772</v>
      </c>
      <c r="B10755">
        <v>1.6853372405899198E-5</v>
      </c>
      <c r="C10755" s="1">
        <v>4.7763466212079499E-6</v>
      </c>
      <c r="D10755">
        <v>0.859375</v>
      </c>
      <c r="E10755">
        <v>0.95882352941176474</v>
      </c>
      <c r="F10755">
        <v>0.91420118343195267</v>
      </c>
      <c r="G10755">
        <v>1</v>
      </c>
      <c r="H10755">
        <v>0.98809523809523814</v>
      </c>
      <c r="I10755">
        <v>0.91489361702127658</v>
      </c>
      <c r="J10755" s="1">
        <v>1</v>
      </c>
      <c r="K10755" t="s">
        <v>23244</v>
      </c>
      <c r="L10755" t="s">
        <v>44754</v>
      </c>
      <c r="M10755" t="s">
        <v>44755</v>
      </c>
    </row>
    <row r="10756" spans="1:13">
      <c r="A10756" s="1" t="s">
        <v>12773</v>
      </c>
      <c r="B10756">
        <v>1.9224411536006401E-5</v>
      </c>
      <c r="C10756" s="1">
        <v>9.6648813739194908E-7</v>
      </c>
      <c r="D10756">
        <v>0.66666666666666696</v>
      </c>
      <c r="E10756">
        <v>0.83333333333333304</v>
      </c>
      <c r="F10756">
        <v>0.92105263157894701</v>
      </c>
      <c r="G10756">
        <v>0.95098039215686303</v>
      </c>
      <c r="H10756">
        <v>0.97619047619047605</v>
      </c>
      <c r="I10756">
        <v>0.95049504950495001</v>
      </c>
      <c r="J10756" s="1">
        <v>1</v>
      </c>
      <c r="K10756" t="s">
        <v>23241</v>
      </c>
      <c r="L10756" t="s">
        <v>44756</v>
      </c>
      <c r="M10756" t="s">
        <v>44757</v>
      </c>
    </row>
    <row r="10757" spans="1:13">
      <c r="A10757" s="1" t="s">
        <v>12774</v>
      </c>
      <c r="B10757">
        <v>5.5493743310936597E-6</v>
      </c>
      <c r="C10757" s="1">
        <v>8.4525308651548596E-5</v>
      </c>
      <c r="D10757">
        <v>1</v>
      </c>
      <c r="E10757">
        <v>0.97916666666666696</v>
      </c>
      <c r="F10757">
        <v>0.994871794871795</v>
      </c>
      <c r="G10757">
        <v>0.97413793103448298</v>
      </c>
      <c r="H10757">
        <v>0.893805309734513</v>
      </c>
      <c r="I10757">
        <v>0.91803278688524603</v>
      </c>
      <c r="J10757" s="1">
        <v>1</v>
      </c>
      <c r="K10757" t="s">
        <v>23238</v>
      </c>
      <c r="L10757" t="s">
        <v>44758</v>
      </c>
      <c r="M10757" t="s">
        <v>44759</v>
      </c>
    </row>
    <row r="10758" spans="1:13">
      <c r="A10758" s="1" t="s">
        <v>12775</v>
      </c>
      <c r="B10758">
        <v>2.9180242880092398E-9</v>
      </c>
      <c r="C10758" s="1">
        <v>1.76048860145022E-5</v>
      </c>
      <c r="D10758">
        <v>0</v>
      </c>
      <c r="E10758">
        <v>0</v>
      </c>
      <c r="F10758">
        <v>0.37741935483870998</v>
      </c>
      <c r="G10758">
        <v>8.3333333333333301E-2</v>
      </c>
      <c r="H10758">
        <v>0.13392857142857101</v>
      </c>
      <c r="I10758">
        <v>0.114285714285714</v>
      </c>
      <c r="J10758" s="1">
        <v>0</v>
      </c>
      <c r="K10758" t="s">
        <v>23241</v>
      </c>
      <c r="L10758" t="s">
        <v>44760</v>
      </c>
      <c r="M10758" t="s">
        <v>44761</v>
      </c>
    </row>
    <row r="10759" spans="1:13">
      <c r="A10759" s="1" t="s">
        <v>12776</v>
      </c>
      <c r="B10759">
        <v>8.3473785715400303E-6</v>
      </c>
      <c r="C10759" s="1">
        <v>9.6993146422288002E-4</v>
      </c>
      <c r="D10759">
        <v>6.8965517241379296E-2</v>
      </c>
      <c r="E10759">
        <v>1.1111111111111099E-2</v>
      </c>
      <c r="F10759">
        <v>3.5911602209944701E-2</v>
      </c>
      <c r="G10759">
        <v>0.38888888888888901</v>
      </c>
      <c r="H10759">
        <v>0.46052631578947401</v>
      </c>
      <c r="I10759">
        <v>0.28191489361702099</v>
      </c>
      <c r="J10759" s="1">
        <v>0</v>
      </c>
      <c r="K10759" t="s">
        <v>23241</v>
      </c>
      <c r="L10759" t="s">
        <v>44762</v>
      </c>
      <c r="M10759" t="s">
        <v>44763</v>
      </c>
    </row>
    <row r="10760" spans="1:13">
      <c r="A10760" s="1" t="s">
        <v>12777</v>
      </c>
      <c r="B10760">
        <v>1.36383576480856E-5</v>
      </c>
      <c r="C10760" s="1">
        <v>1.4564937069431899E-4</v>
      </c>
      <c r="D10760">
        <v>0.5</v>
      </c>
      <c r="E10760">
        <v>0.875</v>
      </c>
      <c r="F10760">
        <v>0.71686746987951799</v>
      </c>
      <c r="G10760">
        <v>0.547619047619048</v>
      </c>
      <c r="H10760">
        <v>0.69444444444444398</v>
      </c>
      <c r="I10760">
        <v>0.620253164556962</v>
      </c>
      <c r="J10760" s="1" t="s">
        <v>23229</v>
      </c>
      <c r="K10760" t="s">
        <v>23238</v>
      </c>
      <c r="L10760" t="s">
        <v>44764</v>
      </c>
      <c r="M10760" t="s">
        <v>44765</v>
      </c>
    </row>
    <row r="10761" spans="1:13">
      <c r="A10761" s="1" t="s">
        <v>12778</v>
      </c>
      <c r="B10761">
        <v>1.4566842399783301E-5</v>
      </c>
      <c r="C10761" s="1">
        <v>2.8079373829944001E-8</v>
      </c>
      <c r="D10761">
        <v>1</v>
      </c>
      <c r="E10761">
        <v>0.71022727272727304</v>
      </c>
      <c r="F10761">
        <v>0.99074074074074103</v>
      </c>
      <c r="G10761">
        <v>1</v>
      </c>
      <c r="H10761">
        <v>0.98750000000000004</v>
      </c>
      <c r="I10761">
        <v>0.98863636363636398</v>
      </c>
      <c r="J10761" s="1">
        <v>1</v>
      </c>
      <c r="K10761" t="s">
        <v>23240</v>
      </c>
      <c r="L10761" t="s">
        <v>44766</v>
      </c>
      <c r="M10761" t="s">
        <v>44767</v>
      </c>
    </row>
    <row r="10762" spans="1:13">
      <c r="A10762" s="1" t="s">
        <v>12779</v>
      </c>
      <c r="B10762">
        <v>1.7130341729916899E-8</v>
      </c>
      <c r="C10762" s="1">
        <v>2.0450136871825601E-7</v>
      </c>
      <c r="D10762">
        <v>2.1739130434782601E-2</v>
      </c>
      <c r="E10762">
        <v>0</v>
      </c>
      <c r="F10762">
        <v>0</v>
      </c>
      <c r="G10762">
        <v>0</v>
      </c>
      <c r="H10762">
        <v>5.8139534883720903E-3</v>
      </c>
      <c r="I10762">
        <v>0</v>
      </c>
      <c r="J10762" s="1">
        <v>0</v>
      </c>
      <c r="K10762" t="s">
        <v>23241</v>
      </c>
      <c r="L10762" t="s">
        <v>44768</v>
      </c>
      <c r="M10762" t="s">
        <v>44769</v>
      </c>
    </row>
    <row r="10763" spans="1:13">
      <c r="A10763" s="1" t="s">
        <v>12780</v>
      </c>
      <c r="B10763">
        <v>8.89667344211292E-9</v>
      </c>
      <c r="C10763" s="1">
        <v>3.8283770311992999E-11</v>
      </c>
      <c r="D10763">
        <v>1.6129032258064498E-2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 s="1">
        <v>0</v>
      </c>
      <c r="K10763" t="s">
        <v>23240</v>
      </c>
      <c r="L10763" t="s">
        <v>44770</v>
      </c>
      <c r="M10763" t="s">
        <v>44771</v>
      </c>
    </row>
    <row r="10764" spans="1:13">
      <c r="A10764" s="1" t="s">
        <v>12781</v>
      </c>
      <c r="B10764">
        <v>6.5062394124410296E-6</v>
      </c>
      <c r="C10764" s="1">
        <v>2.8331169676737802E-4</v>
      </c>
      <c r="D10764">
        <v>0.85714285714285698</v>
      </c>
      <c r="E10764">
        <v>0.20833333333333301</v>
      </c>
      <c r="F10764">
        <v>0.33673469387755101</v>
      </c>
      <c r="G10764">
        <v>0.6</v>
      </c>
      <c r="H10764">
        <v>0.35</v>
      </c>
      <c r="I10764">
        <v>0.61842105263157898</v>
      </c>
      <c r="J10764" s="1">
        <v>0</v>
      </c>
      <c r="K10764" t="s">
        <v>23241</v>
      </c>
      <c r="L10764" t="s">
        <v>44772</v>
      </c>
      <c r="M10764" t="s">
        <v>44773</v>
      </c>
    </row>
    <row r="10765" spans="1:13">
      <c r="A10765" s="1" t="s">
        <v>12782</v>
      </c>
      <c r="B10765">
        <v>6.67227995568869E-8</v>
      </c>
      <c r="C10765" s="1">
        <v>4.7571525371853297E-5</v>
      </c>
      <c r="D10765">
        <v>1</v>
      </c>
      <c r="E10765">
        <v>1</v>
      </c>
      <c r="F10765">
        <v>1</v>
      </c>
      <c r="G10765">
        <v>0.67142857142857104</v>
      </c>
      <c r="H10765">
        <v>0.95876288659793796</v>
      </c>
      <c r="I10765">
        <v>0.74137931034482796</v>
      </c>
      <c r="J10765" s="1">
        <v>1</v>
      </c>
      <c r="K10765" t="s">
        <v>23241</v>
      </c>
      <c r="L10765" t="s">
        <v>44774</v>
      </c>
      <c r="M10765" t="s">
        <v>44775</v>
      </c>
    </row>
    <row r="10766" spans="1:13">
      <c r="A10766" s="1" t="s">
        <v>12783</v>
      </c>
      <c r="B10766">
        <v>4.6825816561780999E-6</v>
      </c>
      <c r="C10766" s="1">
        <v>1.6027467274000099E-7</v>
      </c>
      <c r="D10766">
        <v>0.953125</v>
      </c>
      <c r="E10766">
        <v>0.99462365591397806</v>
      </c>
      <c r="F10766">
        <v>0.944148936170213</v>
      </c>
      <c r="G10766">
        <v>0.98611111111111105</v>
      </c>
      <c r="H10766">
        <v>0.98850574712643702</v>
      </c>
      <c r="I10766">
        <v>0.99122807017543901</v>
      </c>
      <c r="J10766" s="1">
        <v>1</v>
      </c>
      <c r="K10766" t="s">
        <v>23238</v>
      </c>
      <c r="L10766" t="s">
        <v>44776</v>
      </c>
      <c r="M10766" t="s">
        <v>44777</v>
      </c>
    </row>
    <row r="10767" spans="1:13">
      <c r="A10767" s="1" t="s">
        <v>12784</v>
      </c>
      <c r="B10767">
        <v>5.9230736259301002E-6</v>
      </c>
      <c r="C10767" s="1">
        <v>2.4102132664523E-5</v>
      </c>
      <c r="D10767">
        <v>1</v>
      </c>
      <c r="E10767">
        <v>1</v>
      </c>
      <c r="F10767">
        <v>0.99739583333333304</v>
      </c>
      <c r="G10767">
        <v>0.38392857142857101</v>
      </c>
      <c r="H10767">
        <v>0.97706422018348604</v>
      </c>
      <c r="I10767">
        <v>0.82828282828282795</v>
      </c>
      <c r="J10767" s="1">
        <v>1</v>
      </c>
      <c r="K10767" t="s">
        <v>23238</v>
      </c>
      <c r="L10767" t="s">
        <v>44778</v>
      </c>
      <c r="M10767" t="s">
        <v>44779</v>
      </c>
    </row>
    <row r="10768" spans="1:13">
      <c r="A10768" s="1" t="s">
        <v>12785</v>
      </c>
      <c r="B10768">
        <v>4.1926396575065001E-5</v>
      </c>
      <c r="C10768" s="1">
        <v>2.7364290390993401E-5</v>
      </c>
      <c r="D10768">
        <v>1</v>
      </c>
      <c r="E10768">
        <v>1</v>
      </c>
      <c r="F10768">
        <v>0.80128205128205099</v>
      </c>
      <c r="G10768">
        <v>1</v>
      </c>
      <c r="H10768">
        <v>0.949367088607595</v>
      </c>
      <c r="I10768">
        <v>1</v>
      </c>
      <c r="J10768" s="1" t="s">
        <v>23229</v>
      </c>
      <c r="K10768" t="s">
        <v>23237</v>
      </c>
      <c r="L10768" t="s">
        <v>44780</v>
      </c>
      <c r="M10768" t="s">
        <v>44781</v>
      </c>
    </row>
    <row r="10769" spans="1:13">
      <c r="A10769" s="1" t="s">
        <v>12786</v>
      </c>
      <c r="B10769">
        <v>3.6157673512569E-6</v>
      </c>
      <c r="C10769" s="1">
        <v>4.3243617127712701E-5</v>
      </c>
      <c r="D10769">
        <v>1</v>
      </c>
      <c r="E10769">
        <v>0.99431818181818199</v>
      </c>
      <c r="F10769">
        <v>0.99484536082474195</v>
      </c>
      <c r="G10769">
        <v>0.59803921568627405</v>
      </c>
      <c r="H10769">
        <v>0.98660714285714302</v>
      </c>
      <c r="I10769">
        <v>0.84821428571428603</v>
      </c>
      <c r="J10769" s="1">
        <v>1</v>
      </c>
      <c r="K10769" t="s">
        <v>23238</v>
      </c>
      <c r="L10769" t="s">
        <v>44782</v>
      </c>
      <c r="M10769" t="s">
        <v>44783</v>
      </c>
    </row>
    <row r="10770" spans="1:13">
      <c r="A10770" s="1" t="s">
        <v>12787</v>
      </c>
      <c r="B10770">
        <v>1.28205557716558E-6</v>
      </c>
      <c r="C10770" s="1">
        <v>2.4304107309579499E-5</v>
      </c>
      <c r="D10770">
        <v>0</v>
      </c>
      <c r="E10770">
        <v>0</v>
      </c>
      <c r="F10770">
        <v>2.5641025641025602E-3</v>
      </c>
      <c r="G10770">
        <v>0</v>
      </c>
      <c r="H10770">
        <v>0.105263157894737</v>
      </c>
      <c r="I10770">
        <v>3.5999999999999997E-2</v>
      </c>
      <c r="J10770" s="1">
        <v>4.5454545454545497E-2</v>
      </c>
      <c r="K10770" t="s">
        <v>23241</v>
      </c>
      <c r="L10770" t="s">
        <v>44784</v>
      </c>
      <c r="M10770" t="s">
        <v>44785</v>
      </c>
    </row>
    <row r="10771" spans="1:13">
      <c r="A10771" s="1" t="s">
        <v>12788</v>
      </c>
      <c r="B10771">
        <v>3.1041591292688799E-5</v>
      </c>
      <c r="C10771" s="1">
        <v>9.5116412560791806E-5</v>
      </c>
      <c r="D10771">
        <v>0.828125</v>
      </c>
      <c r="E10771">
        <v>0.88202247191011196</v>
      </c>
      <c r="F10771">
        <v>0.72192513368984002</v>
      </c>
      <c r="G10771">
        <v>0.92553191489361697</v>
      </c>
      <c r="H10771">
        <v>0.75252525252525204</v>
      </c>
      <c r="I10771">
        <v>0.875</v>
      </c>
      <c r="J10771" s="1">
        <v>1</v>
      </c>
      <c r="K10771" t="s">
        <v>23238</v>
      </c>
      <c r="L10771" t="s">
        <v>44786</v>
      </c>
      <c r="M10771" t="s">
        <v>44787</v>
      </c>
    </row>
    <row r="10772" spans="1:13">
      <c r="A10772" s="1" t="s">
        <v>12789</v>
      </c>
      <c r="B10772">
        <v>6.9860533730950202E-6</v>
      </c>
      <c r="C10772" s="1">
        <v>2.9221589096227799E-5</v>
      </c>
      <c r="D10772">
        <v>1</v>
      </c>
      <c r="E10772">
        <v>1</v>
      </c>
      <c r="F10772">
        <v>0.91397849462365599</v>
      </c>
      <c r="G10772">
        <v>1</v>
      </c>
      <c r="H10772">
        <v>1</v>
      </c>
      <c r="I10772">
        <v>0.98809523809523803</v>
      </c>
      <c r="J10772" s="1">
        <v>1</v>
      </c>
      <c r="K10772" t="s">
        <v>23239</v>
      </c>
      <c r="L10772" t="s">
        <v>44788</v>
      </c>
      <c r="M10772" t="s">
        <v>44789</v>
      </c>
    </row>
    <row r="10773" spans="1:13">
      <c r="A10773" s="1" t="s">
        <v>12790</v>
      </c>
      <c r="B10773">
        <v>2.3315463862880201E-5</v>
      </c>
      <c r="C10773" s="1">
        <v>1.76358960028915E-5</v>
      </c>
      <c r="D10773">
        <v>0</v>
      </c>
      <c r="E10773">
        <v>0</v>
      </c>
      <c r="F10773">
        <v>0.28625954198473302</v>
      </c>
      <c r="G10773">
        <v>0</v>
      </c>
      <c r="H10773">
        <v>0</v>
      </c>
      <c r="I10773">
        <v>0</v>
      </c>
      <c r="J10773" s="1" t="s">
        <v>23229</v>
      </c>
      <c r="K10773" t="s">
        <v>23241</v>
      </c>
      <c r="L10773" t="s">
        <v>44790</v>
      </c>
      <c r="M10773" t="s">
        <v>44791</v>
      </c>
    </row>
    <row r="10774" spans="1:13">
      <c r="A10774" s="1" t="s">
        <v>12791</v>
      </c>
      <c r="B10774">
        <v>6.9864660756353195E-8</v>
      </c>
      <c r="C10774" s="1">
        <v>1.3506206603506101E-9</v>
      </c>
      <c r="D10774">
        <v>1</v>
      </c>
      <c r="E10774">
        <v>0.99264705882352899</v>
      </c>
      <c r="F10774">
        <v>0.99710982658959502</v>
      </c>
      <c r="G10774">
        <v>1</v>
      </c>
      <c r="H10774">
        <v>1</v>
      </c>
      <c r="I10774">
        <v>1</v>
      </c>
      <c r="J10774" s="1">
        <v>0.25</v>
      </c>
      <c r="K10774" t="s">
        <v>23240</v>
      </c>
      <c r="L10774" t="s">
        <v>44792</v>
      </c>
      <c r="M10774" t="s">
        <v>44793</v>
      </c>
    </row>
    <row r="10775" spans="1:13">
      <c r="A10775" s="1" t="s">
        <v>12792</v>
      </c>
      <c r="B10775">
        <v>4.9144554095052295E-4</v>
      </c>
      <c r="C10775" s="1">
        <v>1.4517261810538201E-4</v>
      </c>
      <c r="D10775">
        <v>0.8125</v>
      </c>
      <c r="E10775">
        <v>1</v>
      </c>
      <c r="F10775">
        <v>0.68835616438356195</v>
      </c>
      <c r="G10775">
        <v>1</v>
      </c>
      <c r="H10775">
        <v>0.813253012048193</v>
      </c>
      <c r="I10775">
        <v>0.91176470588235303</v>
      </c>
      <c r="J10775" s="1" t="s">
        <v>23229</v>
      </c>
      <c r="K10775" t="s">
        <v>23240</v>
      </c>
      <c r="L10775" t="s">
        <v>44794</v>
      </c>
      <c r="M10775" t="s">
        <v>44795</v>
      </c>
    </row>
    <row r="10776" spans="1:13">
      <c r="A10776" s="1" t="s">
        <v>12793</v>
      </c>
      <c r="B10776">
        <v>4.1503797410615598E-5</v>
      </c>
      <c r="C10776" s="1">
        <v>9.0101272258065698E-5</v>
      </c>
      <c r="D10776">
        <v>1</v>
      </c>
      <c r="E10776">
        <v>1</v>
      </c>
      <c r="F10776">
        <v>0.46176470588235302</v>
      </c>
      <c r="G10776">
        <v>0.98148148148148195</v>
      </c>
      <c r="H10776">
        <v>0.78125</v>
      </c>
      <c r="I10776">
        <v>0.86206896551724099</v>
      </c>
      <c r="J10776" s="1">
        <v>0.875</v>
      </c>
      <c r="K10776" t="s">
        <v>23238</v>
      </c>
      <c r="L10776" t="s">
        <v>44796</v>
      </c>
      <c r="M10776" t="s">
        <v>44797</v>
      </c>
    </row>
    <row r="10777" spans="1:13">
      <c r="A10777" s="1" t="s">
        <v>12794</v>
      </c>
      <c r="B10777">
        <v>1.24007437386932E-6</v>
      </c>
      <c r="C10777" s="1">
        <v>4.0200176349748297E-6</v>
      </c>
      <c r="D10777">
        <v>0</v>
      </c>
      <c r="E10777">
        <v>0</v>
      </c>
      <c r="F10777">
        <v>0</v>
      </c>
      <c r="G10777">
        <v>0.12745098039215699</v>
      </c>
      <c r="H10777">
        <v>3.2407407407407399E-2</v>
      </c>
      <c r="I10777">
        <v>0.117117117117117</v>
      </c>
      <c r="J10777" s="1">
        <v>0</v>
      </c>
      <c r="K10777" t="s">
        <v>23238</v>
      </c>
      <c r="L10777" t="s">
        <v>44798</v>
      </c>
      <c r="M10777" t="s">
        <v>44799</v>
      </c>
    </row>
    <row r="10778" spans="1:13">
      <c r="A10778" s="1" t="s">
        <v>12795</v>
      </c>
      <c r="B10778">
        <v>2.0645323612706901E-4</v>
      </c>
      <c r="C10778" s="1">
        <v>1.6424622884527701E-4</v>
      </c>
      <c r="D10778">
        <v>0.98148148148148195</v>
      </c>
      <c r="E10778">
        <v>1</v>
      </c>
      <c r="F10778">
        <v>0.51025641025641</v>
      </c>
      <c r="G10778">
        <v>0.90350877192982504</v>
      </c>
      <c r="H10778">
        <v>0.72321428571428603</v>
      </c>
      <c r="I10778">
        <v>0.95575221238938102</v>
      </c>
      <c r="J10778" s="1">
        <v>0</v>
      </c>
      <c r="K10778" t="s">
        <v>23239</v>
      </c>
      <c r="L10778" t="s">
        <v>44800</v>
      </c>
      <c r="M10778" t="s">
        <v>44801</v>
      </c>
    </row>
    <row r="10779" spans="1:13">
      <c r="A10779" s="1" t="s">
        <v>12796</v>
      </c>
      <c r="B10779">
        <v>6.0161268667688502E-5</v>
      </c>
      <c r="C10779" s="1">
        <v>1.0383959918272101E-6</v>
      </c>
      <c r="D10779">
        <v>0</v>
      </c>
      <c r="E10779">
        <v>0</v>
      </c>
      <c r="F10779">
        <v>0.239247311827957</v>
      </c>
      <c r="G10779">
        <v>1.4705882352941201E-2</v>
      </c>
      <c r="H10779">
        <v>0.23557692307692299</v>
      </c>
      <c r="I10779">
        <v>0.11111111111111099</v>
      </c>
      <c r="J10779" s="1">
        <v>0</v>
      </c>
      <c r="K10779" t="s">
        <v>23241</v>
      </c>
      <c r="L10779" t="s">
        <v>44802</v>
      </c>
      <c r="M10779" t="s">
        <v>44803</v>
      </c>
    </row>
    <row r="10780" spans="1:13">
      <c r="A10780" s="1" t="s">
        <v>12797</v>
      </c>
      <c r="B10780">
        <v>3.0739665232133798E-7</v>
      </c>
      <c r="C10780" s="1">
        <v>8.5167095332488702E-7</v>
      </c>
      <c r="D10780">
        <v>5.3571428571428603E-2</v>
      </c>
      <c r="E10780">
        <v>0.147435897435897</v>
      </c>
      <c r="F10780">
        <v>0</v>
      </c>
      <c r="G10780">
        <v>0</v>
      </c>
      <c r="H10780">
        <v>0</v>
      </c>
      <c r="I10780">
        <v>0</v>
      </c>
      <c r="J10780" s="1" t="s">
        <v>23229</v>
      </c>
      <c r="K10780" t="s">
        <v>23241</v>
      </c>
      <c r="L10780" t="s">
        <v>44804</v>
      </c>
      <c r="M10780" t="s">
        <v>44805</v>
      </c>
    </row>
    <row r="10781" spans="1:13">
      <c r="A10781" s="1" t="s">
        <v>12798</v>
      </c>
      <c r="B10781">
        <v>1.4015316921987599E-6</v>
      </c>
      <c r="C10781" s="1">
        <v>2.0092078141149199E-6</v>
      </c>
      <c r="D10781">
        <v>1.72413793103448E-2</v>
      </c>
      <c r="E10781">
        <v>0</v>
      </c>
      <c r="F10781">
        <v>2.6315789473684201E-3</v>
      </c>
      <c r="G10781">
        <v>0</v>
      </c>
      <c r="H10781">
        <v>0</v>
      </c>
      <c r="I10781">
        <v>0</v>
      </c>
      <c r="J10781" s="1">
        <v>0.36363636363636398</v>
      </c>
      <c r="K10781" t="s">
        <v>23241</v>
      </c>
      <c r="L10781" t="s">
        <v>44806</v>
      </c>
      <c r="M10781" t="s">
        <v>44807</v>
      </c>
    </row>
    <row r="10782" spans="1:13">
      <c r="A10782" s="1" t="s">
        <v>12799</v>
      </c>
      <c r="B10782">
        <v>4.1254918466294099E-6</v>
      </c>
      <c r="C10782" s="1">
        <v>1.55424255448586E-7</v>
      </c>
      <c r="D10782">
        <v>0.14583333333333301</v>
      </c>
      <c r="E10782">
        <v>5.9523809523809503E-3</v>
      </c>
      <c r="F10782">
        <v>0</v>
      </c>
      <c r="G10782">
        <v>0</v>
      </c>
      <c r="H10782">
        <v>0</v>
      </c>
      <c r="I10782">
        <v>0</v>
      </c>
      <c r="J10782" s="1" t="s">
        <v>23229</v>
      </c>
      <c r="K10782" t="s">
        <v>23237</v>
      </c>
      <c r="L10782" t="s">
        <v>44808</v>
      </c>
      <c r="M10782" t="s">
        <v>44809</v>
      </c>
    </row>
    <row r="10783" spans="1:13">
      <c r="A10783" s="1" t="s">
        <v>12800</v>
      </c>
      <c r="B10783">
        <v>1.37108214888062E-5</v>
      </c>
      <c r="C10783" s="1">
        <v>2.9880808747990502E-5</v>
      </c>
      <c r="D10783">
        <v>1</v>
      </c>
      <c r="E10783">
        <v>1</v>
      </c>
      <c r="F10783">
        <v>0.84011627906976705</v>
      </c>
      <c r="G10783">
        <v>1</v>
      </c>
      <c r="H10783">
        <v>1</v>
      </c>
      <c r="I10783">
        <v>1</v>
      </c>
      <c r="J10783" s="1">
        <v>1</v>
      </c>
      <c r="K10783" t="s">
        <v>23238</v>
      </c>
      <c r="L10783" t="s">
        <v>44810</v>
      </c>
      <c r="M10783" t="s">
        <v>44811</v>
      </c>
    </row>
    <row r="10784" spans="1:13">
      <c r="A10784" s="1" t="s">
        <v>12801</v>
      </c>
      <c r="B10784">
        <v>6.1402879397493699E-6</v>
      </c>
      <c r="C10784" s="1">
        <v>1.1211398243560799E-6</v>
      </c>
      <c r="D10784">
        <v>0.93548387096774199</v>
      </c>
      <c r="E10784">
        <v>0.96629213483146104</v>
      </c>
      <c r="F10784">
        <v>0.98941798941798897</v>
      </c>
      <c r="G10784">
        <v>0.987179487179487</v>
      </c>
      <c r="H10784">
        <v>0.95054945054945095</v>
      </c>
      <c r="I10784">
        <v>0.98026315789473695</v>
      </c>
      <c r="J10784" s="1">
        <v>1</v>
      </c>
      <c r="K10784" t="s">
        <v>23241</v>
      </c>
      <c r="L10784" t="s">
        <v>44812</v>
      </c>
      <c r="M10784" t="s">
        <v>44813</v>
      </c>
    </row>
    <row r="10785" spans="1:13">
      <c r="A10785" s="1" t="s">
        <v>12802</v>
      </c>
      <c r="B10785">
        <v>1.15453574114604E-6</v>
      </c>
      <c r="C10785" s="1">
        <v>2.2237197389996002E-5</v>
      </c>
      <c r="D10785">
        <v>0.85</v>
      </c>
      <c r="E10785" t="s">
        <v>23229</v>
      </c>
      <c r="F10785">
        <v>1</v>
      </c>
      <c r="G10785">
        <v>0.44680851063829802</v>
      </c>
      <c r="H10785">
        <v>1</v>
      </c>
      <c r="I10785">
        <v>0.93421052631578905</v>
      </c>
      <c r="J10785" s="1">
        <v>1</v>
      </c>
      <c r="K10785" t="s">
        <v>23238</v>
      </c>
      <c r="L10785" t="s">
        <v>44814</v>
      </c>
      <c r="M10785" t="s">
        <v>44815</v>
      </c>
    </row>
    <row r="10786" spans="1:13">
      <c r="A10786" s="1" t="s">
        <v>12803</v>
      </c>
      <c r="B10786">
        <v>1.8360540985582602E-5</v>
      </c>
      <c r="C10786" s="1">
        <v>3.1359122986613301E-6</v>
      </c>
      <c r="D10786">
        <v>3.125E-2</v>
      </c>
      <c r="E10786">
        <v>5.2083333333333296E-3</v>
      </c>
      <c r="F10786">
        <v>3.8461538461538498E-2</v>
      </c>
      <c r="G10786">
        <v>0</v>
      </c>
      <c r="H10786">
        <v>9.0090090090090107E-3</v>
      </c>
      <c r="I10786">
        <v>1.6528925619834701E-2</v>
      </c>
      <c r="J10786" s="1">
        <v>0</v>
      </c>
      <c r="K10786" t="s">
        <v>23241</v>
      </c>
      <c r="L10786" t="s">
        <v>44816</v>
      </c>
      <c r="M10786" t="s">
        <v>44817</v>
      </c>
    </row>
    <row r="10787" spans="1:13">
      <c r="A10787" s="1" t="s">
        <v>12804</v>
      </c>
      <c r="B10787">
        <v>8.6503452530573007E-6</v>
      </c>
      <c r="C10787" s="1">
        <v>8.5480324592251696E-6</v>
      </c>
      <c r="D10787">
        <v>0.984375</v>
      </c>
      <c r="E10787">
        <v>0.98947368421052595</v>
      </c>
      <c r="F10787">
        <v>0.77631578947368396</v>
      </c>
      <c r="G10787">
        <v>0.99074074074074103</v>
      </c>
      <c r="H10787">
        <v>0.84343434343434298</v>
      </c>
      <c r="I10787">
        <v>0.96846846846846801</v>
      </c>
      <c r="J10787" s="1">
        <v>1</v>
      </c>
      <c r="K10787" t="s">
        <v>23238</v>
      </c>
      <c r="L10787" t="s">
        <v>44818</v>
      </c>
      <c r="M10787" t="s">
        <v>44819</v>
      </c>
    </row>
    <row r="10788" spans="1:13">
      <c r="A10788" s="1" t="s">
        <v>12805</v>
      </c>
      <c r="B10788">
        <v>1.84004063335542E-6</v>
      </c>
      <c r="C10788" s="1">
        <v>7.2700558949999804E-6</v>
      </c>
      <c r="D10788">
        <v>0</v>
      </c>
      <c r="E10788">
        <v>0</v>
      </c>
      <c r="F10788">
        <v>3.4210526315789497E-2</v>
      </c>
      <c r="G10788">
        <v>0</v>
      </c>
      <c r="H10788">
        <v>4.9504950495049497E-3</v>
      </c>
      <c r="I10788">
        <v>0</v>
      </c>
      <c r="J10788" s="1">
        <v>0</v>
      </c>
      <c r="K10788" t="s">
        <v>23241</v>
      </c>
      <c r="L10788" t="s">
        <v>44820</v>
      </c>
      <c r="M10788" t="s">
        <v>44821</v>
      </c>
    </row>
    <row r="10789" spans="1:13">
      <c r="A10789" s="1" t="s">
        <v>12806</v>
      </c>
      <c r="B10789">
        <v>2.70466811698299E-5</v>
      </c>
      <c r="C10789" s="1">
        <v>3.9982649139946199E-7</v>
      </c>
      <c r="D10789">
        <v>0.72499999999999998</v>
      </c>
      <c r="E10789">
        <v>0.70930232558139505</v>
      </c>
      <c r="F10789">
        <v>0.73263888888888895</v>
      </c>
      <c r="G10789">
        <v>0.66666666666666696</v>
      </c>
      <c r="H10789">
        <v>0.79230769230769205</v>
      </c>
      <c r="I10789">
        <v>0.707317073170732</v>
      </c>
      <c r="J10789" s="1">
        <v>0.8</v>
      </c>
      <c r="K10789" t="s">
        <v>23242</v>
      </c>
      <c r="L10789" t="s">
        <v>44822</v>
      </c>
      <c r="M10789" t="s">
        <v>44823</v>
      </c>
    </row>
    <row r="10790" spans="1:13">
      <c r="A10790" s="1" t="s">
        <v>12807</v>
      </c>
      <c r="B10790">
        <v>1.47338689394331E-7</v>
      </c>
      <c r="C10790" s="1">
        <v>3.50572225519927E-7</v>
      </c>
      <c r="D10790">
        <v>1</v>
      </c>
      <c r="E10790">
        <v>1</v>
      </c>
      <c r="F10790">
        <v>0.99732620320855603</v>
      </c>
      <c r="G10790">
        <v>0.71875</v>
      </c>
      <c r="H10790">
        <v>0.98529411764705899</v>
      </c>
      <c r="I10790">
        <v>0.95</v>
      </c>
      <c r="J10790" s="1">
        <v>1</v>
      </c>
      <c r="K10790" t="s">
        <v>23240</v>
      </c>
      <c r="L10790" t="s">
        <v>44824</v>
      </c>
      <c r="M10790" t="s">
        <v>44825</v>
      </c>
    </row>
    <row r="10791" spans="1:13">
      <c r="A10791" s="1" t="s">
        <v>12808</v>
      </c>
      <c r="B10791">
        <v>1.4250115252274301E-4</v>
      </c>
      <c r="C10791" s="1">
        <v>3.75512472017806E-6</v>
      </c>
      <c r="D10791">
        <v>0.8125</v>
      </c>
      <c r="E10791">
        <v>0.875</v>
      </c>
      <c r="F10791">
        <v>0.992307692307692</v>
      </c>
      <c r="G10791">
        <v>0.98275862068965503</v>
      </c>
      <c r="H10791">
        <v>0.97787610619469001</v>
      </c>
      <c r="I10791">
        <v>0.97107438016528902</v>
      </c>
      <c r="J10791" s="1">
        <v>0.95454545454545503</v>
      </c>
      <c r="K10791" t="s">
        <v>23238</v>
      </c>
      <c r="L10791" t="s">
        <v>44826</v>
      </c>
      <c r="M10791" t="s">
        <v>44827</v>
      </c>
    </row>
    <row r="10792" spans="1:13">
      <c r="A10792" s="1" t="s">
        <v>12809</v>
      </c>
      <c r="B10792">
        <v>2.1998702119080099E-6</v>
      </c>
      <c r="C10792" s="1">
        <v>4.7079314619287201E-5</v>
      </c>
      <c r="D10792">
        <v>0.984375</v>
      </c>
      <c r="E10792">
        <v>1</v>
      </c>
      <c r="F10792">
        <v>0.932642487046632</v>
      </c>
      <c r="G10792">
        <v>0.97169811320754695</v>
      </c>
      <c r="H10792">
        <v>0.92543859649122795</v>
      </c>
      <c r="I10792">
        <v>0.92500000000000004</v>
      </c>
      <c r="J10792" s="1" t="s">
        <v>23229</v>
      </c>
      <c r="K10792" t="s">
        <v>23238</v>
      </c>
      <c r="L10792" t="s">
        <v>44828</v>
      </c>
      <c r="M10792" t="s">
        <v>44829</v>
      </c>
    </row>
    <row r="10793" spans="1:13">
      <c r="A10793" s="1" t="s">
        <v>12810</v>
      </c>
      <c r="B10793">
        <v>5.1836369953981798E-4</v>
      </c>
      <c r="C10793" s="1">
        <v>6.3164825081575402E-5</v>
      </c>
      <c r="D10793">
        <v>0.125</v>
      </c>
      <c r="E10793">
        <v>0</v>
      </c>
      <c r="F10793">
        <v>0.38461538461538503</v>
      </c>
      <c r="G10793">
        <v>3.6363636363636397E-2</v>
      </c>
      <c r="H10793">
        <v>0.18181818181818199</v>
      </c>
      <c r="I10793">
        <v>0.153153153153153</v>
      </c>
      <c r="J10793" s="1">
        <v>1</v>
      </c>
      <c r="K10793" t="s">
        <v>23239</v>
      </c>
      <c r="L10793" t="s">
        <v>44830</v>
      </c>
      <c r="M10793" t="s">
        <v>44831</v>
      </c>
    </row>
    <row r="10794" spans="1:13">
      <c r="A10794" s="1" t="s">
        <v>12811</v>
      </c>
      <c r="B10794">
        <v>2.0716431246070699E-4</v>
      </c>
      <c r="C10794" s="1">
        <v>2.13481180144716E-4</v>
      </c>
      <c r="D10794">
        <v>0.73214285714285698</v>
      </c>
      <c r="E10794">
        <v>0.69411764705882395</v>
      </c>
      <c r="F10794">
        <v>0.211111111111111</v>
      </c>
      <c r="G10794">
        <v>0.90909090909090895</v>
      </c>
      <c r="H10794">
        <v>0.26373626373626402</v>
      </c>
      <c r="I10794">
        <v>0.65671641791044799</v>
      </c>
      <c r="J10794" s="1">
        <v>1</v>
      </c>
      <c r="K10794" t="s">
        <v>23238</v>
      </c>
      <c r="L10794" t="s">
        <v>44832</v>
      </c>
      <c r="M10794" t="s">
        <v>44833</v>
      </c>
    </row>
    <row r="10795" spans="1:13">
      <c r="A10795" s="1" t="s">
        <v>12812</v>
      </c>
      <c r="B10795">
        <v>2.36302584772451E-5</v>
      </c>
      <c r="C10795" s="1">
        <v>1.7025132526459899E-5</v>
      </c>
      <c r="D10795">
        <v>0.828125</v>
      </c>
      <c r="E10795">
        <v>0.84408602150537604</v>
      </c>
      <c r="F10795">
        <v>0.60270270270270299</v>
      </c>
      <c r="G10795">
        <v>0.98611111111111105</v>
      </c>
      <c r="H10795">
        <v>0.75373134328358204</v>
      </c>
      <c r="I10795">
        <v>0.823943661971831</v>
      </c>
      <c r="J10795" s="1">
        <v>1</v>
      </c>
      <c r="K10795" t="s">
        <v>23241</v>
      </c>
      <c r="L10795" t="s">
        <v>44834</v>
      </c>
      <c r="M10795" t="s">
        <v>44835</v>
      </c>
    </row>
    <row r="10796" spans="1:13">
      <c r="A10796" s="1" t="s">
        <v>12813</v>
      </c>
      <c r="B10796">
        <v>6.9038482020131295E-4</v>
      </c>
      <c r="C10796" s="1">
        <v>5.1964331573188798E-6</v>
      </c>
      <c r="D10796">
        <v>0.890625</v>
      </c>
      <c r="E10796">
        <v>0.48958333333333298</v>
      </c>
      <c r="F10796">
        <v>0.76288659793814395</v>
      </c>
      <c r="G10796">
        <v>0.89655172413793105</v>
      </c>
      <c r="H10796">
        <v>0.83771929824561397</v>
      </c>
      <c r="I10796">
        <v>0.76829268292682895</v>
      </c>
      <c r="J10796" s="1">
        <v>1</v>
      </c>
      <c r="K10796" t="s">
        <v>23242</v>
      </c>
      <c r="L10796" t="s">
        <v>44836</v>
      </c>
      <c r="M10796" t="s">
        <v>44837</v>
      </c>
    </row>
    <row r="10797" spans="1:13">
      <c r="A10797" s="1" t="s">
        <v>12814</v>
      </c>
      <c r="B10797">
        <v>1.8969540499602399E-5</v>
      </c>
      <c r="C10797" s="1">
        <v>1.2651967176904901E-4</v>
      </c>
      <c r="D10797">
        <v>0.98</v>
      </c>
      <c r="E10797">
        <v>0.97222222222222199</v>
      </c>
      <c r="F10797">
        <v>0.825949367088608</v>
      </c>
      <c r="G10797">
        <v>0.59756097560975596</v>
      </c>
      <c r="H10797">
        <v>0.68421052631578905</v>
      </c>
      <c r="I10797">
        <v>0.69607843137254899</v>
      </c>
      <c r="J10797" s="1">
        <v>1</v>
      </c>
      <c r="K10797" t="s">
        <v>23239</v>
      </c>
      <c r="L10797" t="s">
        <v>44838</v>
      </c>
      <c r="M10797" t="s">
        <v>44839</v>
      </c>
    </row>
    <row r="10798" spans="1:13">
      <c r="A10798" s="1" t="s">
        <v>12815</v>
      </c>
      <c r="B10798">
        <v>3.7017051699365001E-7</v>
      </c>
      <c r="C10798" s="1">
        <v>2.1039751632578099E-7</v>
      </c>
      <c r="D10798">
        <v>7.1428571428571397E-2</v>
      </c>
      <c r="E10798">
        <v>6.8493150684931503E-3</v>
      </c>
      <c r="F10798">
        <v>0</v>
      </c>
      <c r="G10798">
        <v>0</v>
      </c>
      <c r="H10798">
        <v>0</v>
      </c>
      <c r="I10798">
        <v>0</v>
      </c>
      <c r="J10798" s="1">
        <v>0</v>
      </c>
      <c r="K10798" t="s">
        <v>23239</v>
      </c>
      <c r="L10798" t="s">
        <v>44840</v>
      </c>
      <c r="M10798" t="s">
        <v>44841</v>
      </c>
    </row>
    <row r="10799" spans="1:13">
      <c r="A10799" s="1" t="s">
        <v>12816</v>
      </c>
      <c r="B10799">
        <v>5.3153735175779599E-5</v>
      </c>
      <c r="C10799" s="1">
        <v>1.05288934361836E-4</v>
      </c>
      <c r="D10799">
        <v>0.72222222222222199</v>
      </c>
      <c r="E10799">
        <v>0.62209302325581395</v>
      </c>
      <c r="F10799">
        <v>0.39071038251366103</v>
      </c>
      <c r="G10799">
        <v>0.72222222222222199</v>
      </c>
      <c r="H10799">
        <v>0.46666666666666701</v>
      </c>
      <c r="I10799">
        <v>0.73214285714285698</v>
      </c>
      <c r="J10799" s="1">
        <v>1</v>
      </c>
      <c r="K10799" t="s">
        <v>23238</v>
      </c>
      <c r="L10799" t="s">
        <v>44842</v>
      </c>
      <c r="M10799" t="s">
        <v>44843</v>
      </c>
    </row>
    <row r="10800" spans="1:13">
      <c r="A10800" s="1" t="s">
        <v>12817</v>
      </c>
      <c r="B10800">
        <v>1.23942320164342E-7</v>
      </c>
      <c r="C10800" s="1">
        <v>2.2259861016006101E-6</v>
      </c>
      <c r="D10800">
        <v>0</v>
      </c>
      <c r="E10800">
        <v>0</v>
      </c>
      <c r="F10800">
        <v>0</v>
      </c>
      <c r="G10800">
        <v>8.6206896551724102E-3</v>
      </c>
      <c r="H10800">
        <v>8.7719298245613996E-3</v>
      </c>
      <c r="I10800">
        <v>3.2520325203252001E-2</v>
      </c>
      <c r="J10800" s="1">
        <v>0</v>
      </c>
      <c r="K10800" t="s">
        <v>23238</v>
      </c>
      <c r="L10800" t="s">
        <v>44844</v>
      </c>
      <c r="M10800" t="s">
        <v>44845</v>
      </c>
    </row>
    <row r="10801" spans="1:13">
      <c r="A10801" s="1" t="s">
        <v>12818</v>
      </c>
      <c r="B10801">
        <v>2.7792478200413901E-6</v>
      </c>
      <c r="C10801" s="1">
        <v>3.0196858961539099E-6</v>
      </c>
      <c r="D10801">
        <v>0.90625</v>
      </c>
      <c r="E10801">
        <v>0.875</v>
      </c>
      <c r="F10801">
        <v>0.99193548387096797</v>
      </c>
      <c r="G10801">
        <v>0.97058823529411797</v>
      </c>
      <c r="H10801">
        <v>1</v>
      </c>
      <c r="I10801">
        <v>0.9375</v>
      </c>
      <c r="J10801" s="1">
        <v>1</v>
      </c>
      <c r="K10801" t="s">
        <v>23241</v>
      </c>
      <c r="L10801" t="s">
        <v>44846</v>
      </c>
      <c r="M10801" t="s">
        <v>44847</v>
      </c>
    </row>
    <row r="10802" spans="1:13">
      <c r="A10802" s="1" t="s">
        <v>12819</v>
      </c>
      <c r="B10802">
        <v>3.8216909605877799E-7</v>
      </c>
      <c r="C10802" s="1">
        <v>3.9243468339728801E-7</v>
      </c>
      <c r="D10802">
        <v>1.6666666666666701E-2</v>
      </c>
      <c r="E10802">
        <v>0</v>
      </c>
      <c r="F10802">
        <v>0</v>
      </c>
      <c r="G10802">
        <v>0</v>
      </c>
      <c r="H10802">
        <v>0</v>
      </c>
      <c r="I10802">
        <v>8.1967213114754103E-3</v>
      </c>
      <c r="J10802" s="1">
        <v>0.5</v>
      </c>
      <c r="K10802" t="s">
        <v>23238</v>
      </c>
      <c r="L10802" t="s">
        <v>44848</v>
      </c>
      <c r="M10802" t="s">
        <v>44849</v>
      </c>
    </row>
    <row r="10803" spans="1:13">
      <c r="A10803" s="1" t="s">
        <v>12820</v>
      </c>
      <c r="B10803">
        <v>6.7451317596561699E-6</v>
      </c>
      <c r="C10803" s="1">
        <v>1.54103913708819E-4</v>
      </c>
      <c r="D10803">
        <v>0.28571428571428598</v>
      </c>
      <c r="E10803">
        <v>0.41975308641975301</v>
      </c>
      <c r="F10803">
        <v>0.79479768786127203</v>
      </c>
      <c r="G10803">
        <v>0.17741935483870999</v>
      </c>
      <c r="H10803">
        <v>0.63749999999999996</v>
      </c>
      <c r="I10803">
        <v>0.47368421052631599</v>
      </c>
      <c r="J10803" s="1">
        <v>1</v>
      </c>
      <c r="K10803" t="s">
        <v>23239</v>
      </c>
      <c r="L10803" t="s">
        <v>44850</v>
      </c>
      <c r="M10803" t="s">
        <v>44851</v>
      </c>
    </row>
    <row r="10804" spans="1:13">
      <c r="A10804" s="1" t="s">
        <v>12821</v>
      </c>
      <c r="B10804">
        <v>6.2134772218981598E-9</v>
      </c>
      <c r="C10804" s="1">
        <v>2.9271855061338998E-8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2.34375E-2</v>
      </c>
      <c r="J10804" s="1">
        <v>1</v>
      </c>
      <c r="K10804" t="s">
        <v>23238</v>
      </c>
      <c r="L10804" t="s">
        <v>44852</v>
      </c>
      <c r="M10804" t="s">
        <v>44853</v>
      </c>
    </row>
    <row r="10805" spans="1:13">
      <c r="A10805" s="1" t="s">
        <v>12822</v>
      </c>
      <c r="B10805">
        <v>3.06103140274544E-7</v>
      </c>
      <c r="C10805" s="1">
        <v>4.1900609091721902E-6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6.4000000000000001E-2</v>
      </c>
      <c r="J10805" s="1">
        <v>0</v>
      </c>
      <c r="K10805" t="s">
        <v>23239</v>
      </c>
      <c r="L10805" t="s">
        <v>44854</v>
      </c>
      <c r="M10805" t="s">
        <v>44855</v>
      </c>
    </row>
    <row r="10806" spans="1:13">
      <c r="A10806" s="1" t="s">
        <v>12823</v>
      </c>
      <c r="B10806">
        <v>1.2175256665318E-5</v>
      </c>
      <c r="C10806" s="1">
        <v>2.7778777429427201E-5</v>
      </c>
      <c r="D10806">
        <v>1</v>
      </c>
      <c r="E10806">
        <v>0.99438202247190999</v>
      </c>
      <c r="F10806">
        <v>0.74064171122994604</v>
      </c>
      <c r="G10806">
        <v>0.92105263157894701</v>
      </c>
      <c r="H10806">
        <v>0.70454545454545503</v>
      </c>
      <c r="I10806">
        <v>0.8515625</v>
      </c>
      <c r="J10806" s="1">
        <v>0.94444444444444398</v>
      </c>
      <c r="K10806" t="s">
        <v>23240</v>
      </c>
      <c r="L10806" t="s">
        <v>44856</v>
      </c>
      <c r="M10806" t="s">
        <v>44857</v>
      </c>
    </row>
    <row r="10807" spans="1:13">
      <c r="A10807" s="1" t="s">
        <v>12824</v>
      </c>
      <c r="B10807">
        <v>8.0481430651451706E-8</v>
      </c>
      <c r="C10807" s="1">
        <v>5.0392361334725398E-6</v>
      </c>
      <c r="D10807">
        <v>0.796875</v>
      </c>
      <c r="E10807">
        <v>0.89759036144578297</v>
      </c>
      <c r="F10807">
        <v>0.98854961832061095</v>
      </c>
      <c r="G10807">
        <v>0.3</v>
      </c>
      <c r="H10807">
        <v>0.93650793650793696</v>
      </c>
      <c r="I10807">
        <v>0.81944444444444398</v>
      </c>
      <c r="J10807" s="1">
        <v>1</v>
      </c>
      <c r="K10807" t="s">
        <v>23241</v>
      </c>
      <c r="L10807" t="s">
        <v>44858</v>
      </c>
      <c r="M10807" t="s">
        <v>44859</v>
      </c>
    </row>
    <row r="10808" spans="1:13">
      <c r="A10808" s="1" t="s">
        <v>12825</v>
      </c>
      <c r="B10808">
        <v>4.2606940877920901E-5</v>
      </c>
      <c r="C10808" s="1">
        <v>2.5413002952572101E-6</v>
      </c>
      <c r="D10808">
        <v>0.25</v>
      </c>
      <c r="E10808">
        <v>0.126506024096386</v>
      </c>
      <c r="F10808">
        <v>0.77710843373493999</v>
      </c>
      <c r="G10808">
        <v>0.42499999999999999</v>
      </c>
      <c r="H10808">
        <v>0.54374999999999996</v>
      </c>
      <c r="I10808">
        <v>0.628571428571429</v>
      </c>
      <c r="J10808" s="1">
        <v>1</v>
      </c>
      <c r="K10808" t="s">
        <v>23239</v>
      </c>
      <c r="L10808" t="s">
        <v>44860</v>
      </c>
      <c r="M10808" t="s">
        <v>44861</v>
      </c>
    </row>
    <row r="10809" spans="1:13">
      <c r="A10809" s="1" t="s">
        <v>12826</v>
      </c>
      <c r="B10809">
        <v>3.5532692183203901E-6</v>
      </c>
      <c r="C10809" s="1">
        <v>7.5006783177040903E-6</v>
      </c>
      <c r="D10809">
        <v>0</v>
      </c>
      <c r="E10809">
        <v>5.74712643678161E-3</v>
      </c>
      <c r="F10809">
        <v>0</v>
      </c>
      <c r="G10809">
        <v>0.390625</v>
      </c>
      <c r="H10809">
        <v>8.0645161290322596E-3</v>
      </c>
      <c r="I10809">
        <v>6.5789473684210495E-2</v>
      </c>
      <c r="J10809" s="1">
        <v>0</v>
      </c>
      <c r="K10809" t="s">
        <v>23239</v>
      </c>
      <c r="L10809" t="s">
        <v>44862</v>
      </c>
      <c r="M10809" t="s">
        <v>44863</v>
      </c>
    </row>
    <row r="10810" spans="1:13">
      <c r="A10810" s="1" t="s">
        <v>12827</v>
      </c>
      <c r="B10810">
        <v>8.0821210281720897E-6</v>
      </c>
      <c r="C10810" s="1">
        <v>6.4856434246458004E-11</v>
      </c>
      <c r="D10810">
        <v>2.27272727272727E-2</v>
      </c>
      <c r="E10810">
        <v>3.03030303030303E-2</v>
      </c>
      <c r="F10810">
        <v>4.6296296296296302E-3</v>
      </c>
      <c r="G10810">
        <v>0</v>
      </c>
      <c r="H10810">
        <v>0</v>
      </c>
      <c r="I10810">
        <v>0</v>
      </c>
      <c r="J10810" s="1">
        <v>0</v>
      </c>
      <c r="K10810" t="s">
        <v>23239</v>
      </c>
      <c r="L10810" t="s">
        <v>44864</v>
      </c>
      <c r="M10810" t="s">
        <v>44865</v>
      </c>
    </row>
    <row r="10811" spans="1:13">
      <c r="A10811" s="1" t="s">
        <v>12828</v>
      </c>
      <c r="B10811">
        <v>4.0583069667889102E-6</v>
      </c>
      <c r="C10811" s="1">
        <v>2.2593423924341899E-7</v>
      </c>
      <c r="D10811">
        <v>1.5625E-2</v>
      </c>
      <c r="E10811">
        <v>5.2631578947368403E-3</v>
      </c>
      <c r="F10811">
        <v>7.6923076923076901E-3</v>
      </c>
      <c r="G10811">
        <v>0.21212121212121199</v>
      </c>
      <c r="H10811">
        <v>1.3274336283185801E-2</v>
      </c>
      <c r="I10811">
        <v>5.9139784946236597E-2</v>
      </c>
      <c r="J10811" s="1">
        <v>0</v>
      </c>
      <c r="K10811" t="s">
        <v>23241</v>
      </c>
      <c r="L10811" t="s">
        <v>44866</v>
      </c>
      <c r="M10811" t="s">
        <v>44867</v>
      </c>
    </row>
    <row r="10812" spans="1:13">
      <c r="A10812" s="1" t="s">
        <v>12829</v>
      </c>
      <c r="B10812">
        <v>4.6449189071284401E-5</v>
      </c>
      <c r="C10812" s="1">
        <v>6.0607323289970203E-6</v>
      </c>
      <c r="D10812">
        <v>0.80769230769230804</v>
      </c>
      <c r="E10812">
        <v>0.97674418604651203</v>
      </c>
      <c r="F10812">
        <v>0.95103092783505105</v>
      </c>
      <c r="G10812">
        <v>0.96078431372549</v>
      </c>
      <c r="H10812">
        <v>0.98648648648648696</v>
      </c>
      <c r="I10812">
        <v>0.82692307692307698</v>
      </c>
      <c r="J10812" s="1" t="s">
        <v>23229</v>
      </c>
      <c r="K10812" t="s">
        <v>23240</v>
      </c>
      <c r="L10812" t="s">
        <v>44868</v>
      </c>
      <c r="M10812" t="s">
        <v>44869</v>
      </c>
    </row>
    <row r="10813" spans="1:13">
      <c r="A10813" s="1" t="s">
        <v>12830</v>
      </c>
      <c r="B10813">
        <v>1.62541466729212E-8</v>
      </c>
      <c r="C10813" s="1">
        <v>1.03552690246732E-6</v>
      </c>
      <c r="D10813">
        <v>6.25E-2</v>
      </c>
      <c r="E10813">
        <v>7.4074074074074098E-2</v>
      </c>
      <c r="F10813">
        <v>1.26582278481013E-2</v>
      </c>
      <c r="G10813">
        <v>0</v>
      </c>
      <c r="H10813">
        <v>0</v>
      </c>
      <c r="I10813">
        <v>1.88679245283019E-2</v>
      </c>
      <c r="J10813" s="1" t="s">
        <v>23229</v>
      </c>
      <c r="K10813" t="s">
        <v>23241</v>
      </c>
      <c r="L10813" t="s">
        <v>44870</v>
      </c>
      <c r="M10813" t="s">
        <v>44871</v>
      </c>
    </row>
    <row r="10814" spans="1:13">
      <c r="A10814" s="1" t="s">
        <v>12831</v>
      </c>
      <c r="B10814">
        <v>1.0070835658941501E-6</v>
      </c>
      <c r="C10814" s="1">
        <v>1.03383328976614E-4</v>
      </c>
      <c r="D10814">
        <v>0.67391304347826098</v>
      </c>
      <c r="E10814">
        <v>0.58045977011494299</v>
      </c>
      <c r="F10814">
        <v>0.14516129032258099</v>
      </c>
      <c r="G10814">
        <v>0.71666666666666701</v>
      </c>
      <c r="H10814">
        <v>0.35638297872340402</v>
      </c>
      <c r="I10814">
        <v>0.80158730158730196</v>
      </c>
      <c r="J10814" s="1">
        <v>1</v>
      </c>
      <c r="K10814" t="s">
        <v>23239</v>
      </c>
      <c r="L10814" t="s">
        <v>44872</v>
      </c>
      <c r="M10814" t="s">
        <v>44873</v>
      </c>
    </row>
    <row r="10815" spans="1:13">
      <c r="A10815" s="1" t="s">
        <v>12832</v>
      </c>
      <c r="B10815">
        <v>2.3517302861974E-6</v>
      </c>
      <c r="C10815" s="1">
        <v>1.1528365267038099E-5</v>
      </c>
      <c r="D10815">
        <v>0</v>
      </c>
      <c r="E10815">
        <v>0</v>
      </c>
      <c r="F10815">
        <v>0</v>
      </c>
      <c r="G10815">
        <v>0</v>
      </c>
      <c r="H10815">
        <v>4.5045045045045001E-3</v>
      </c>
      <c r="I10815">
        <v>1.6E-2</v>
      </c>
      <c r="J10815" s="1">
        <v>0</v>
      </c>
      <c r="K10815" t="s">
        <v>23237</v>
      </c>
      <c r="L10815" t="s">
        <v>44874</v>
      </c>
      <c r="M10815" t="s">
        <v>44875</v>
      </c>
    </row>
    <row r="10816" spans="1:13">
      <c r="A10816" s="1" t="s">
        <v>12833</v>
      </c>
      <c r="B10816">
        <v>1.04805266623325E-4</v>
      </c>
      <c r="C10816" s="1">
        <v>1.7149828417831701E-6</v>
      </c>
      <c r="D10816">
        <v>0</v>
      </c>
      <c r="E10816">
        <v>0.21505376344086</v>
      </c>
      <c r="F10816">
        <v>0</v>
      </c>
      <c r="G10816">
        <v>0</v>
      </c>
      <c r="H10816">
        <v>0</v>
      </c>
      <c r="I10816">
        <v>0</v>
      </c>
      <c r="J10816" s="1">
        <v>0</v>
      </c>
      <c r="K10816" t="s">
        <v>23241</v>
      </c>
      <c r="L10816" t="s">
        <v>44876</v>
      </c>
      <c r="M10816" t="s">
        <v>44877</v>
      </c>
    </row>
    <row r="10817" spans="1:13">
      <c r="A10817" s="1" t="s">
        <v>12834</v>
      </c>
      <c r="B10817">
        <v>2.06622831914498E-6</v>
      </c>
      <c r="C10817" s="1">
        <v>7.2483748804219304E-5</v>
      </c>
      <c r="D10817">
        <v>0.97727272727272696</v>
      </c>
      <c r="E10817">
        <v>0.98958333333333304</v>
      </c>
      <c r="F10817">
        <v>0.88392857142857095</v>
      </c>
      <c r="G10817">
        <v>1</v>
      </c>
      <c r="H10817">
        <v>0.707317073170732</v>
      </c>
      <c r="I10817">
        <v>0.87878787878787901</v>
      </c>
      <c r="J10817" s="1">
        <v>1</v>
      </c>
      <c r="K10817" t="s">
        <v>23239</v>
      </c>
      <c r="L10817" t="s">
        <v>44878</v>
      </c>
      <c r="M10817" t="s">
        <v>44879</v>
      </c>
    </row>
    <row r="10818" spans="1:13">
      <c r="A10818" s="1" t="s">
        <v>12835</v>
      </c>
      <c r="B10818">
        <v>3.7584837295146498E-4</v>
      </c>
      <c r="C10818" s="1">
        <v>1.11276334820416E-4</v>
      </c>
      <c r="D10818">
        <v>0.38</v>
      </c>
      <c r="E10818">
        <v>3.7634408602150497E-2</v>
      </c>
      <c r="F10818">
        <v>0.25503355704698</v>
      </c>
      <c r="G10818">
        <v>5.1724137931034503E-2</v>
      </c>
      <c r="H10818">
        <v>0.329113924050633</v>
      </c>
      <c r="I10818">
        <v>0.12254901960784299</v>
      </c>
      <c r="J10818" s="1">
        <v>0</v>
      </c>
      <c r="K10818" t="s">
        <v>23241</v>
      </c>
      <c r="L10818" t="s">
        <v>44880</v>
      </c>
      <c r="M10818" t="s">
        <v>44881</v>
      </c>
    </row>
    <row r="10819" spans="1:13">
      <c r="A10819" s="1" t="s">
        <v>12836</v>
      </c>
      <c r="B10819">
        <v>1.6623735613343602E-5</v>
      </c>
      <c r="C10819" s="1">
        <v>6.6171687043830397E-5</v>
      </c>
      <c r="D10819">
        <v>1</v>
      </c>
      <c r="E10819">
        <v>0.99479166666666696</v>
      </c>
      <c r="F10819">
        <v>0.93589743589743601</v>
      </c>
      <c r="G10819">
        <v>0.98275862068965503</v>
      </c>
      <c r="H10819">
        <v>0.99561403508771895</v>
      </c>
      <c r="I10819">
        <v>0.98399999999999999</v>
      </c>
      <c r="J10819" s="1">
        <v>1</v>
      </c>
      <c r="K10819" t="s">
        <v>23238</v>
      </c>
      <c r="L10819" t="s">
        <v>44882</v>
      </c>
      <c r="M10819" t="s">
        <v>44883</v>
      </c>
    </row>
    <row r="10820" spans="1:13">
      <c r="A10820" s="1" t="s">
        <v>12837</v>
      </c>
      <c r="B10820">
        <v>3.2217369836999199E-7</v>
      </c>
      <c r="C10820" s="1">
        <v>8.8496060480455101E-6</v>
      </c>
      <c r="D10820">
        <v>1</v>
      </c>
      <c r="E10820">
        <v>0.99479166666666696</v>
      </c>
      <c r="F10820">
        <v>0.99557522123893805</v>
      </c>
      <c r="G10820">
        <v>0.97222222222222199</v>
      </c>
      <c r="H10820">
        <v>0.99450549450549497</v>
      </c>
      <c r="I10820">
        <v>0.97345132743362806</v>
      </c>
      <c r="J10820" s="1">
        <v>1</v>
      </c>
      <c r="K10820" t="s">
        <v>23241</v>
      </c>
      <c r="L10820" t="s">
        <v>44884</v>
      </c>
      <c r="M10820" t="s">
        <v>44885</v>
      </c>
    </row>
    <row r="10821" spans="1:13">
      <c r="A10821" s="1" t="s">
        <v>12838</v>
      </c>
      <c r="B10821">
        <v>3.8456892633992397E-6</v>
      </c>
      <c r="C10821" s="1">
        <v>4.5483022261325801E-7</v>
      </c>
      <c r="D10821">
        <v>0</v>
      </c>
      <c r="E10821">
        <v>0</v>
      </c>
      <c r="F10821">
        <v>3.0487804878048799E-3</v>
      </c>
      <c r="G10821">
        <v>0.65517241379310298</v>
      </c>
      <c r="H10821">
        <v>0</v>
      </c>
      <c r="I10821">
        <v>9.5744680851063801E-2</v>
      </c>
      <c r="J10821" s="1">
        <v>0</v>
      </c>
      <c r="K10821" t="s">
        <v>23242</v>
      </c>
      <c r="L10821" t="s">
        <v>44886</v>
      </c>
      <c r="M10821" t="s">
        <v>44887</v>
      </c>
    </row>
    <row r="10822" spans="1:13">
      <c r="A10822" s="1" t="s">
        <v>12839</v>
      </c>
      <c r="B10822">
        <v>2.3684603479483598E-6</v>
      </c>
      <c r="C10822" s="1">
        <v>4.1539628931823701E-7</v>
      </c>
      <c r="D10822">
        <v>0.98275862068965503</v>
      </c>
      <c r="E10822">
        <v>0.99431818181818199</v>
      </c>
      <c r="F10822">
        <v>0.99662162162162204</v>
      </c>
      <c r="G10822">
        <v>0.97169811320754695</v>
      </c>
      <c r="H10822">
        <v>0.99484536082474195</v>
      </c>
      <c r="I10822">
        <v>0.94444444444444398</v>
      </c>
      <c r="J10822" s="1">
        <v>1</v>
      </c>
      <c r="K10822" t="s">
        <v>23240</v>
      </c>
      <c r="L10822" t="s">
        <v>44888</v>
      </c>
      <c r="M10822" t="s">
        <v>44889</v>
      </c>
    </row>
    <row r="10823" spans="1:13">
      <c r="A10823" s="1" t="s">
        <v>12840</v>
      </c>
      <c r="B10823">
        <v>3.3664115297565799E-9</v>
      </c>
      <c r="C10823" s="1">
        <v>1.0359880326389E-7</v>
      </c>
      <c r="D10823">
        <v>1</v>
      </c>
      <c r="E10823">
        <v>0.99090909090909096</v>
      </c>
      <c r="F10823">
        <v>1</v>
      </c>
      <c r="G10823">
        <v>1</v>
      </c>
      <c r="H10823">
        <v>1</v>
      </c>
      <c r="I10823">
        <v>0.95918367346938804</v>
      </c>
      <c r="J10823" s="1">
        <v>1</v>
      </c>
      <c r="K10823" t="s">
        <v>23238</v>
      </c>
      <c r="L10823" t="s">
        <v>44890</v>
      </c>
      <c r="M10823" t="s">
        <v>44891</v>
      </c>
    </row>
    <row r="10824" spans="1:13">
      <c r="A10824" s="1" t="s">
        <v>12841</v>
      </c>
      <c r="B10824">
        <v>1.61700648128945E-6</v>
      </c>
      <c r="C10824" s="1">
        <v>1.9386939819420699E-4</v>
      </c>
      <c r="D10824">
        <v>0</v>
      </c>
      <c r="E10824">
        <v>0</v>
      </c>
      <c r="F10824">
        <v>2.7173913043478299E-3</v>
      </c>
      <c r="G10824">
        <v>1.4285714285714299E-2</v>
      </c>
      <c r="H10824">
        <v>6.3218390804597693E-2</v>
      </c>
      <c r="I10824">
        <v>0.1640625</v>
      </c>
      <c r="J10824" s="1">
        <v>0</v>
      </c>
      <c r="K10824" t="s">
        <v>23240</v>
      </c>
      <c r="L10824" t="s">
        <v>44892</v>
      </c>
      <c r="M10824" t="s">
        <v>44893</v>
      </c>
    </row>
    <row r="10825" spans="1:13">
      <c r="A10825" s="1" t="s">
        <v>12842</v>
      </c>
      <c r="B10825">
        <v>2.6445411747020898E-6</v>
      </c>
      <c r="C10825" s="1">
        <v>4.4955353530730102E-6</v>
      </c>
      <c r="D10825">
        <v>1</v>
      </c>
      <c r="E10825">
        <v>0.989247311827957</v>
      </c>
      <c r="F10825">
        <v>0.99739583333333304</v>
      </c>
      <c r="G10825">
        <v>0.80434782608695699</v>
      </c>
      <c r="H10825">
        <v>0.99509803921568596</v>
      </c>
      <c r="I10825">
        <v>0.96710526315789502</v>
      </c>
      <c r="J10825" s="1">
        <v>1</v>
      </c>
      <c r="K10825" t="s">
        <v>23238</v>
      </c>
      <c r="L10825" t="s">
        <v>44894</v>
      </c>
      <c r="M10825" t="s">
        <v>44895</v>
      </c>
    </row>
    <row r="10826" spans="1:13">
      <c r="A10826" s="1" t="s">
        <v>12843</v>
      </c>
      <c r="B10826">
        <v>2.9439865279082499E-5</v>
      </c>
      <c r="C10826" s="1">
        <v>3.8297698446394202E-5</v>
      </c>
      <c r="D10826">
        <v>1</v>
      </c>
      <c r="E10826">
        <v>1</v>
      </c>
      <c r="F10826">
        <v>0.81958762886597902</v>
      </c>
      <c r="G10826">
        <v>1</v>
      </c>
      <c r="H10826">
        <v>0.96428571428571397</v>
      </c>
      <c r="I10826">
        <v>0.96186440677966101</v>
      </c>
      <c r="J10826" s="1">
        <v>1</v>
      </c>
      <c r="K10826" t="s">
        <v>23238</v>
      </c>
      <c r="L10826" t="s">
        <v>44896</v>
      </c>
      <c r="M10826" t="s">
        <v>44897</v>
      </c>
    </row>
    <row r="10827" spans="1:13">
      <c r="A10827" s="1" t="s">
        <v>12844</v>
      </c>
      <c r="B10827">
        <v>1.18841396383953E-6</v>
      </c>
      <c r="C10827" s="1">
        <v>5.6325325284257401E-6</v>
      </c>
      <c r="D10827">
        <v>3.2258064516128997E-2</v>
      </c>
      <c r="E10827">
        <v>0.14935064935064901</v>
      </c>
      <c r="F10827">
        <v>3.8251366120218601E-2</v>
      </c>
      <c r="G10827">
        <v>4.2857142857142899E-2</v>
      </c>
      <c r="H10827">
        <v>3.6144578313252997E-2</v>
      </c>
      <c r="I10827">
        <v>6.4814814814814797E-2</v>
      </c>
      <c r="J10827" s="1">
        <v>0</v>
      </c>
      <c r="K10827" t="s">
        <v>23242</v>
      </c>
      <c r="L10827" t="s">
        <v>44898</v>
      </c>
      <c r="M10827" t="s">
        <v>44899</v>
      </c>
    </row>
    <row r="10828" spans="1:13">
      <c r="A10828" s="1" t="s">
        <v>12845</v>
      </c>
      <c r="B10828">
        <v>6.08966394484943E-6</v>
      </c>
      <c r="C10828" s="1">
        <v>5.6748611707724504E-10</v>
      </c>
      <c r="D10828">
        <v>9.375E-2</v>
      </c>
      <c r="E10828">
        <v>4.1666666666666699E-2</v>
      </c>
      <c r="F10828">
        <v>2.06185567010309E-2</v>
      </c>
      <c r="G10828">
        <v>0</v>
      </c>
      <c r="H10828">
        <v>5.2631578947368397E-2</v>
      </c>
      <c r="I10828">
        <v>9.0517241379310304E-2</v>
      </c>
      <c r="J10828" s="1">
        <v>0</v>
      </c>
      <c r="K10828" t="s">
        <v>23242</v>
      </c>
      <c r="L10828" t="s">
        <v>44900</v>
      </c>
      <c r="M10828" t="s">
        <v>44901</v>
      </c>
    </row>
    <row r="10829" spans="1:13">
      <c r="A10829" s="1" t="s">
        <v>12846</v>
      </c>
      <c r="B10829">
        <v>1.55590986250726E-7</v>
      </c>
      <c r="C10829" s="1">
        <v>9.7489574715203596E-8</v>
      </c>
      <c r="D10829">
        <v>1</v>
      </c>
      <c r="E10829">
        <v>1</v>
      </c>
      <c r="F10829">
        <v>1</v>
      </c>
      <c r="G10829">
        <v>1</v>
      </c>
      <c r="H10829">
        <v>0.99557522123893805</v>
      </c>
      <c r="I10829">
        <v>1</v>
      </c>
      <c r="J10829" s="1">
        <v>4.5454545454545497E-2</v>
      </c>
      <c r="K10829" t="s">
        <v>23239</v>
      </c>
      <c r="L10829" t="s">
        <v>44902</v>
      </c>
      <c r="M10829" t="s">
        <v>44903</v>
      </c>
    </row>
    <row r="10830" spans="1:13">
      <c r="A10830" s="1" t="s">
        <v>12847</v>
      </c>
      <c r="B10830">
        <v>5.6289054000973299E-5</v>
      </c>
      <c r="C10830" s="1">
        <v>1.29205748004549E-4</v>
      </c>
      <c r="D10830">
        <v>0.73214285714285698</v>
      </c>
      <c r="E10830">
        <v>0.59239130434782605</v>
      </c>
      <c r="F10830">
        <v>0.78911564625850295</v>
      </c>
      <c r="G10830">
        <v>0.66071428571428603</v>
      </c>
      <c r="H10830">
        <v>0.85714285714285698</v>
      </c>
      <c r="I10830">
        <v>0.87068965517241403</v>
      </c>
      <c r="J10830" s="1">
        <v>1</v>
      </c>
      <c r="K10830" t="s">
        <v>23239</v>
      </c>
      <c r="L10830" t="s">
        <v>44904</v>
      </c>
      <c r="M10830" t="s">
        <v>44905</v>
      </c>
    </row>
    <row r="10831" spans="1:13">
      <c r="A10831" s="1" t="s">
        <v>12848</v>
      </c>
      <c r="B10831">
        <v>1.0258844901895899E-5</v>
      </c>
      <c r="C10831" s="1">
        <v>6.6066649074210396E-7</v>
      </c>
      <c r="D10831">
        <v>2.6315789473684199E-2</v>
      </c>
      <c r="E10831">
        <v>0</v>
      </c>
      <c r="F10831">
        <v>2.9166666666666698E-2</v>
      </c>
      <c r="G10831">
        <v>0.125</v>
      </c>
      <c r="H10831">
        <v>6.0240963855421699E-3</v>
      </c>
      <c r="I10831">
        <v>4.2553191489361701E-2</v>
      </c>
      <c r="J10831" s="1">
        <v>0</v>
      </c>
      <c r="K10831" t="s">
        <v>23241</v>
      </c>
      <c r="L10831" t="s">
        <v>44906</v>
      </c>
      <c r="M10831" t="s">
        <v>44907</v>
      </c>
    </row>
    <row r="10832" spans="1:13">
      <c r="A10832" s="1" t="s">
        <v>12849</v>
      </c>
      <c r="B10832">
        <v>4.9953626718894698E-5</v>
      </c>
      <c r="C10832" s="1">
        <v>9.5507601176521198E-6</v>
      </c>
      <c r="D10832">
        <v>3.5714285714285698E-2</v>
      </c>
      <c r="E10832">
        <v>2.1428571428571401E-2</v>
      </c>
      <c r="F10832">
        <v>0.183544303797468</v>
      </c>
      <c r="G10832">
        <v>0</v>
      </c>
      <c r="H10832">
        <v>0.13095238095238099</v>
      </c>
      <c r="I10832">
        <v>0.125</v>
      </c>
      <c r="J10832" s="1">
        <v>1</v>
      </c>
      <c r="K10832" t="s">
        <v>23240</v>
      </c>
      <c r="L10832" t="s">
        <v>44908</v>
      </c>
      <c r="M10832" t="s">
        <v>44909</v>
      </c>
    </row>
    <row r="10833" spans="1:13">
      <c r="A10833" s="1" t="s">
        <v>12850</v>
      </c>
      <c r="B10833">
        <v>3.3937868536753001E-6</v>
      </c>
      <c r="C10833" s="1">
        <v>6.6542729423733194E-5</v>
      </c>
      <c r="D10833">
        <v>0.546875</v>
      </c>
      <c r="E10833">
        <v>0.68947368421052602</v>
      </c>
      <c r="F10833">
        <v>0.97282608695652195</v>
      </c>
      <c r="G10833">
        <v>0.91666666666666696</v>
      </c>
      <c r="H10833">
        <v>0.88829787234042601</v>
      </c>
      <c r="I10833">
        <v>0.90217391304347805</v>
      </c>
      <c r="J10833" s="1">
        <v>1</v>
      </c>
      <c r="K10833" t="s">
        <v>23241</v>
      </c>
      <c r="L10833" t="s">
        <v>44910</v>
      </c>
      <c r="M10833" t="s">
        <v>44911</v>
      </c>
    </row>
    <row r="10834" spans="1:13">
      <c r="A10834" s="1" t="s">
        <v>12851</v>
      </c>
      <c r="B10834">
        <v>1.21028811263449E-9</v>
      </c>
      <c r="C10834" s="1">
        <v>2.9394666629060301E-7</v>
      </c>
      <c r="D10834">
        <v>1</v>
      </c>
      <c r="E10834">
        <v>1</v>
      </c>
      <c r="F10834">
        <v>0.99285714285714299</v>
      </c>
      <c r="G10834">
        <v>0.97222222222222199</v>
      </c>
      <c r="H10834">
        <v>1</v>
      </c>
      <c r="I10834">
        <v>1</v>
      </c>
      <c r="J10834" s="1">
        <v>1</v>
      </c>
      <c r="K10834" t="s">
        <v>23238</v>
      </c>
      <c r="L10834" t="s">
        <v>44912</v>
      </c>
      <c r="M10834" t="s">
        <v>44913</v>
      </c>
    </row>
    <row r="10835" spans="1:13">
      <c r="A10835" s="1" t="s">
        <v>12852</v>
      </c>
      <c r="B10835">
        <v>9.7996127896350494E-5</v>
      </c>
      <c r="C10835" s="1">
        <v>5.3369785173304998E-5</v>
      </c>
      <c r="D10835">
        <v>0.68421052631578905</v>
      </c>
      <c r="E10835">
        <v>1</v>
      </c>
      <c r="F10835">
        <v>0.760115606936416</v>
      </c>
      <c r="G10835">
        <v>1</v>
      </c>
      <c r="H10835">
        <v>1</v>
      </c>
      <c r="I10835">
        <v>1</v>
      </c>
      <c r="J10835" s="1">
        <v>1</v>
      </c>
      <c r="K10835" t="s">
        <v>23240</v>
      </c>
      <c r="L10835" t="s">
        <v>44914</v>
      </c>
      <c r="M10835" t="s">
        <v>44915</v>
      </c>
    </row>
    <row r="10836" spans="1:13">
      <c r="A10836" s="1" t="s">
        <v>12853</v>
      </c>
      <c r="B10836">
        <v>8.4616683198951992E-6</v>
      </c>
      <c r="C10836" s="1">
        <v>1.5427636436249201E-5</v>
      </c>
      <c r="D10836">
        <v>0</v>
      </c>
      <c r="E10836">
        <v>0</v>
      </c>
      <c r="F10836">
        <v>5.6451612903225798E-2</v>
      </c>
      <c r="G10836">
        <v>8.7719298245613996E-3</v>
      </c>
      <c r="H10836">
        <v>0.13207547169811301</v>
      </c>
      <c r="I10836">
        <v>2.0491803278688499E-2</v>
      </c>
      <c r="J10836" s="1">
        <v>0</v>
      </c>
      <c r="K10836" t="s">
        <v>23241</v>
      </c>
      <c r="L10836" t="s">
        <v>44916</v>
      </c>
      <c r="M10836" t="s">
        <v>44917</v>
      </c>
    </row>
    <row r="10837" spans="1:13">
      <c r="A10837" s="1" t="s">
        <v>12854</v>
      </c>
      <c r="B10837">
        <v>6.1093720152237597E-8</v>
      </c>
      <c r="C10837" s="1">
        <v>4.29586593387E-6</v>
      </c>
      <c r="D10837">
        <v>1</v>
      </c>
      <c r="E10837">
        <v>1</v>
      </c>
      <c r="F10837">
        <v>1</v>
      </c>
      <c r="G10837">
        <v>1</v>
      </c>
      <c r="H10837">
        <v>0.987341772151899</v>
      </c>
      <c r="I10837">
        <v>1</v>
      </c>
      <c r="J10837" s="1">
        <v>0.1</v>
      </c>
      <c r="K10837" t="s">
        <v>23241</v>
      </c>
      <c r="L10837" t="s">
        <v>44918</v>
      </c>
      <c r="M10837" t="s">
        <v>44919</v>
      </c>
    </row>
    <row r="10838" spans="1:13">
      <c r="A10838" s="1" t="s">
        <v>12855</v>
      </c>
      <c r="B10838">
        <v>2.0482486105122E-8</v>
      </c>
      <c r="C10838" s="1">
        <v>1.8523737424591401E-5</v>
      </c>
      <c r="D10838">
        <v>0</v>
      </c>
      <c r="E10838">
        <v>0</v>
      </c>
      <c r="F10838">
        <v>0</v>
      </c>
      <c r="G10838">
        <v>0.119047619047619</v>
      </c>
      <c r="H10838">
        <v>5.8823529411764696E-3</v>
      </c>
      <c r="I10838">
        <v>0.218181818181818</v>
      </c>
      <c r="J10838" s="1" t="s">
        <v>23229</v>
      </c>
      <c r="K10838" t="s">
        <v>23241</v>
      </c>
      <c r="L10838" t="s">
        <v>44920</v>
      </c>
      <c r="M10838" t="s">
        <v>44921</v>
      </c>
    </row>
    <row r="10839" spans="1:13">
      <c r="A10839" s="1" t="s">
        <v>12856</v>
      </c>
      <c r="B10839">
        <v>1.3911225550218201E-6</v>
      </c>
      <c r="C10839" s="1">
        <v>7.1671250507961301E-6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4.48717948717949E-2</v>
      </c>
      <c r="J10839" s="1" t="s">
        <v>23229</v>
      </c>
      <c r="K10839" t="s">
        <v>23241</v>
      </c>
      <c r="L10839" t="s">
        <v>44922</v>
      </c>
      <c r="M10839" t="s">
        <v>44923</v>
      </c>
    </row>
    <row r="10840" spans="1:13">
      <c r="A10840" s="1" t="s">
        <v>12857</v>
      </c>
      <c r="B10840">
        <v>1.8629462434295701E-5</v>
      </c>
      <c r="C10840" s="1">
        <v>9.4988549859545997E-6</v>
      </c>
      <c r="D10840">
        <v>0.72222222222222199</v>
      </c>
      <c r="E10840">
        <v>0.282608695652174</v>
      </c>
      <c r="F10840">
        <v>0.96449704142011805</v>
      </c>
      <c r="G10840">
        <v>0.98275862068965503</v>
      </c>
      <c r="H10840">
        <v>1</v>
      </c>
      <c r="I10840">
        <v>0.99180327868852503</v>
      </c>
      <c r="J10840" s="1" t="s">
        <v>23229</v>
      </c>
      <c r="K10840" t="s">
        <v>23239</v>
      </c>
      <c r="L10840" t="s">
        <v>44924</v>
      </c>
      <c r="M10840" t="s">
        <v>44925</v>
      </c>
    </row>
    <row r="10841" spans="1:13">
      <c r="A10841" s="1" t="s">
        <v>12858</v>
      </c>
      <c r="B10841">
        <v>8.1619159244444094E-5</v>
      </c>
      <c r="C10841" s="1">
        <v>3.8243664126542198E-5</v>
      </c>
      <c r="D10841">
        <v>0.30357142857142899</v>
      </c>
      <c r="E10841">
        <v>0.316455696202532</v>
      </c>
      <c r="F10841">
        <v>0.269230769230769</v>
      </c>
      <c r="G10841">
        <v>0.339622641509434</v>
      </c>
      <c r="H10841">
        <v>8.3333333333333301E-2</v>
      </c>
      <c r="I10841">
        <v>0.29411764705882398</v>
      </c>
      <c r="J10841" s="1">
        <v>0</v>
      </c>
      <c r="K10841" t="s">
        <v>23241</v>
      </c>
      <c r="L10841" t="s">
        <v>44926</v>
      </c>
      <c r="M10841" t="s">
        <v>44927</v>
      </c>
    </row>
    <row r="10842" spans="1:13">
      <c r="A10842" s="1" t="s">
        <v>12859</v>
      </c>
      <c r="B10842">
        <v>4.2839033422811601E-7</v>
      </c>
      <c r="C10842" s="1">
        <v>3.2219854672408302E-7</v>
      </c>
      <c r="D10842">
        <v>2.5000000000000001E-2</v>
      </c>
      <c r="E10842">
        <v>0</v>
      </c>
      <c r="F10842">
        <v>2.8248587570621499E-3</v>
      </c>
      <c r="G10842">
        <v>0</v>
      </c>
      <c r="H10842">
        <v>0</v>
      </c>
      <c r="I10842">
        <v>0</v>
      </c>
      <c r="J10842" s="1">
        <v>0</v>
      </c>
      <c r="K10842" t="s">
        <v>23239</v>
      </c>
      <c r="L10842" t="s">
        <v>44928</v>
      </c>
      <c r="M10842" t="s">
        <v>44929</v>
      </c>
    </row>
    <row r="10843" spans="1:13">
      <c r="A10843" s="1" t="s">
        <v>12860</v>
      </c>
      <c r="B10843">
        <v>5.1480162844628E-6</v>
      </c>
      <c r="C10843" s="1">
        <v>4.0691050983143598E-8</v>
      </c>
      <c r="D10843">
        <v>1</v>
      </c>
      <c r="E10843">
        <v>1</v>
      </c>
      <c r="F10843">
        <v>1</v>
      </c>
      <c r="G10843">
        <v>1</v>
      </c>
      <c r="H10843">
        <v>0.93258426966292096</v>
      </c>
      <c r="I10843">
        <v>0.98275862068965503</v>
      </c>
      <c r="J10843" s="1" t="s">
        <v>23229</v>
      </c>
      <c r="K10843" t="s">
        <v>23238</v>
      </c>
      <c r="L10843" t="s">
        <v>44930</v>
      </c>
      <c r="M10843" t="s">
        <v>44931</v>
      </c>
    </row>
    <row r="10844" spans="1:13">
      <c r="A10844" s="1" t="s">
        <v>12861</v>
      </c>
      <c r="B10844">
        <v>2.3617118556899599E-8</v>
      </c>
      <c r="C10844" s="1">
        <v>8.4547846759926604E-9</v>
      </c>
      <c r="D10844">
        <v>1</v>
      </c>
      <c r="E10844">
        <v>0.98314606741572996</v>
      </c>
      <c r="F10844">
        <v>1</v>
      </c>
      <c r="G10844">
        <v>1</v>
      </c>
      <c r="H10844">
        <v>1</v>
      </c>
      <c r="I10844">
        <v>1</v>
      </c>
      <c r="J10844" s="1" t="s">
        <v>23229</v>
      </c>
      <c r="K10844" t="s">
        <v>23238</v>
      </c>
      <c r="L10844" t="s">
        <v>44932</v>
      </c>
      <c r="M10844" t="s">
        <v>44933</v>
      </c>
    </row>
    <row r="10845" spans="1:13">
      <c r="A10845" s="1" t="s">
        <v>12862</v>
      </c>
      <c r="B10845">
        <v>2.7115837359651999E-5</v>
      </c>
      <c r="C10845" s="1">
        <v>1.14848955686048E-7</v>
      </c>
      <c r="D10845">
        <v>6.5217391304347797E-2</v>
      </c>
      <c r="E10845">
        <v>0.60344827586206895</v>
      </c>
      <c r="F10845">
        <v>0</v>
      </c>
      <c r="G10845">
        <v>0</v>
      </c>
      <c r="H10845">
        <v>0</v>
      </c>
      <c r="I10845">
        <v>0</v>
      </c>
      <c r="J10845" s="1">
        <v>0</v>
      </c>
      <c r="K10845" t="s">
        <v>23239</v>
      </c>
      <c r="L10845" t="s">
        <v>44934</v>
      </c>
      <c r="M10845" t="s">
        <v>44935</v>
      </c>
    </row>
    <row r="10846" spans="1:13">
      <c r="A10846" s="1" t="s">
        <v>12863</v>
      </c>
      <c r="B10846">
        <v>2.1241124914934999E-4</v>
      </c>
      <c r="C10846" s="1">
        <v>3.69888959592063E-4</v>
      </c>
      <c r="D10846">
        <v>0.79310344827586199</v>
      </c>
      <c r="E10846">
        <v>0.58024691358024705</v>
      </c>
      <c r="F10846">
        <v>0.95628415300546399</v>
      </c>
      <c r="G10846">
        <v>0.96666666666666701</v>
      </c>
      <c r="H10846">
        <v>0.53723404255319196</v>
      </c>
      <c r="I10846">
        <v>0.71698113207547198</v>
      </c>
      <c r="J10846" s="1">
        <v>1</v>
      </c>
      <c r="K10846" t="s">
        <v>23242</v>
      </c>
      <c r="L10846" t="s">
        <v>44936</v>
      </c>
      <c r="M10846" t="s">
        <v>44937</v>
      </c>
    </row>
    <row r="10847" spans="1:13">
      <c r="A10847" s="1" t="s">
        <v>12864</v>
      </c>
      <c r="B10847">
        <v>2.9528436721929402E-7</v>
      </c>
      <c r="C10847" s="1">
        <v>2.1861575609525802E-6</v>
      </c>
      <c r="D10847">
        <v>0</v>
      </c>
      <c r="E10847">
        <v>0</v>
      </c>
      <c r="F10847">
        <v>0</v>
      </c>
      <c r="G10847">
        <v>4.71698113207547E-2</v>
      </c>
      <c r="H10847">
        <v>0</v>
      </c>
      <c r="I10847">
        <v>3.5398230088495602E-2</v>
      </c>
      <c r="J10847" s="1">
        <v>0</v>
      </c>
      <c r="K10847" t="s">
        <v>23238</v>
      </c>
      <c r="L10847" t="s">
        <v>44938</v>
      </c>
      <c r="M10847" t="s">
        <v>44939</v>
      </c>
    </row>
    <row r="10848" spans="1:13">
      <c r="A10848" s="1" t="s">
        <v>12865</v>
      </c>
      <c r="B10848">
        <v>4.3854551242810601E-9</v>
      </c>
      <c r="C10848" s="1">
        <v>1.63019095790115E-4</v>
      </c>
      <c r="D10848">
        <v>2.0833333333333301E-2</v>
      </c>
      <c r="E10848">
        <v>0</v>
      </c>
      <c r="F10848">
        <v>2.5773195876288698E-3</v>
      </c>
      <c r="G10848">
        <v>0.52</v>
      </c>
      <c r="H10848">
        <v>9.5238095238095195E-3</v>
      </c>
      <c r="I10848">
        <v>0.37373737373737398</v>
      </c>
      <c r="J10848" s="1" t="s">
        <v>23229</v>
      </c>
      <c r="K10848" t="s">
        <v>23239</v>
      </c>
      <c r="L10848" t="s">
        <v>44940</v>
      </c>
      <c r="M10848" t="s">
        <v>44941</v>
      </c>
    </row>
    <row r="10849" spans="1:13">
      <c r="A10849" s="1" t="s">
        <v>12866</v>
      </c>
      <c r="B10849">
        <v>3.21645163323484E-7</v>
      </c>
      <c r="C10849" s="1">
        <v>2.5410467465023902E-7</v>
      </c>
      <c r="D10849">
        <v>7.69230769230769E-2</v>
      </c>
      <c r="E10849">
        <v>3.2467532467532499E-2</v>
      </c>
      <c r="F10849">
        <v>4.0000000000000001E-3</v>
      </c>
      <c r="G10849">
        <v>0</v>
      </c>
      <c r="H10849">
        <v>0</v>
      </c>
      <c r="I10849">
        <v>2.9411764705882401E-2</v>
      </c>
      <c r="J10849" s="1" t="s">
        <v>23229</v>
      </c>
      <c r="K10849" t="s">
        <v>23238</v>
      </c>
      <c r="L10849" t="s">
        <v>44942</v>
      </c>
      <c r="M10849" t="s">
        <v>44943</v>
      </c>
    </row>
    <row r="10850" spans="1:13">
      <c r="A10850" s="1" t="s">
        <v>12867</v>
      </c>
      <c r="B10850">
        <v>9.1802428889708104E-5</v>
      </c>
      <c r="C10850" s="1">
        <v>1.2392343080691E-5</v>
      </c>
      <c r="D10850">
        <v>8.6206896551724102E-2</v>
      </c>
      <c r="E10850">
        <v>0.18617021276595699</v>
      </c>
      <c r="F10850">
        <v>7.6923076923076901E-3</v>
      </c>
      <c r="G10850">
        <v>0</v>
      </c>
      <c r="H10850">
        <v>0</v>
      </c>
      <c r="I10850">
        <v>0</v>
      </c>
      <c r="J10850" s="1">
        <v>4.5454545454545497E-2</v>
      </c>
      <c r="K10850" t="s">
        <v>23241</v>
      </c>
      <c r="L10850" t="s">
        <v>44944</v>
      </c>
      <c r="M10850" t="s">
        <v>44945</v>
      </c>
    </row>
    <row r="10851" spans="1:13">
      <c r="A10851" s="1" t="s">
        <v>12868</v>
      </c>
      <c r="B10851">
        <v>1.06204521737949E-6</v>
      </c>
      <c r="C10851" s="1">
        <v>2.3948020168812099E-6</v>
      </c>
      <c r="D10851">
        <v>0.20689655172413801</v>
      </c>
      <c r="E10851">
        <v>0.101123595505618</v>
      </c>
      <c r="F10851">
        <v>0.69428571428571395</v>
      </c>
      <c r="G10851">
        <v>0.83783783783783805</v>
      </c>
      <c r="H10851">
        <v>0.96341463414634099</v>
      </c>
      <c r="I10851">
        <v>0.63829787234042601</v>
      </c>
      <c r="J10851" s="1">
        <v>0.88888888888888895</v>
      </c>
      <c r="K10851" t="s">
        <v>23241</v>
      </c>
      <c r="L10851" t="s">
        <v>44946</v>
      </c>
      <c r="M10851" t="s">
        <v>44947</v>
      </c>
    </row>
    <row r="10852" spans="1:13">
      <c r="A10852" s="1" t="s">
        <v>12869</v>
      </c>
      <c r="B10852">
        <v>5.36914879473515E-7</v>
      </c>
      <c r="C10852" s="1">
        <v>9.0083571258116896E-9</v>
      </c>
      <c r="D10852">
        <v>0</v>
      </c>
      <c r="E10852">
        <v>1.85185185185185E-2</v>
      </c>
      <c r="F10852">
        <v>0</v>
      </c>
      <c r="G10852">
        <v>0</v>
      </c>
      <c r="H10852">
        <v>0</v>
      </c>
      <c r="I10852">
        <v>0</v>
      </c>
      <c r="J10852" s="1">
        <v>0</v>
      </c>
      <c r="K10852" t="s">
        <v>23238</v>
      </c>
      <c r="L10852" t="s">
        <v>44948</v>
      </c>
      <c r="M10852" t="s">
        <v>44949</v>
      </c>
    </row>
    <row r="10853" spans="1:13">
      <c r="A10853" s="1" t="s">
        <v>12870</v>
      </c>
      <c r="B10853">
        <v>5.0270301818898099E-4</v>
      </c>
      <c r="C10853" s="1">
        <v>1.8229694918066499E-5</v>
      </c>
      <c r="D10853">
        <v>0.95161290322580605</v>
      </c>
      <c r="E10853">
        <v>0.64210526315789496</v>
      </c>
      <c r="F10853">
        <v>0.992307692307692</v>
      </c>
      <c r="G10853">
        <v>0.97959183673469397</v>
      </c>
      <c r="H10853">
        <v>0.99528301886792403</v>
      </c>
      <c r="I10853">
        <v>0.98295454545454497</v>
      </c>
      <c r="J10853" s="1" t="s">
        <v>23229</v>
      </c>
      <c r="K10853" t="s">
        <v>23238</v>
      </c>
      <c r="L10853" t="s">
        <v>44950</v>
      </c>
      <c r="M10853" t="s">
        <v>44951</v>
      </c>
    </row>
    <row r="10854" spans="1:13">
      <c r="A10854" s="1" t="s">
        <v>12871</v>
      </c>
      <c r="B10854">
        <v>6.0994453760060502E-6</v>
      </c>
      <c r="C10854" s="1">
        <v>2.8301005467907599E-5</v>
      </c>
      <c r="D10854">
        <v>1</v>
      </c>
      <c r="E10854">
        <v>1</v>
      </c>
      <c r="F10854">
        <v>0.93617021276595702</v>
      </c>
      <c r="G10854">
        <v>1</v>
      </c>
      <c r="H10854">
        <v>0.984615384615385</v>
      </c>
      <c r="I10854">
        <v>1</v>
      </c>
      <c r="J10854" s="1">
        <v>1</v>
      </c>
      <c r="K10854" t="s">
        <v>23241</v>
      </c>
      <c r="L10854" t="s">
        <v>44952</v>
      </c>
      <c r="M10854" t="s">
        <v>44953</v>
      </c>
    </row>
    <row r="10855" spans="1:13">
      <c r="A10855" s="1" t="s">
        <v>12872</v>
      </c>
      <c r="B10855">
        <v>2.1388002202558202E-6</v>
      </c>
      <c r="C10855" s="1">
        <v>9.4445083438422297E-6</v>
      </c>
      <c r="D10855">
        <v>0</v>
      </c>
      <c r="E10855">
        <v>0</v>
      </c>
      <c r="F10855">
        <v>0</v>
      </c>
      <c r="G10855">
        <v>0.52857142857142903</v>
      </c>
      <c r="H10855">
        <v>1.53061224489796E-2</v>
      </c>
      <c r="I10855">
        <v>6.5476190476190493E-2</v>
      </c>
      <c r="J10855" s="1">
        <v>0</v>
      </c>
      <c r="K10855" t="s">
        <v>23241</v>
      </c>
      <c r="L10855" t="s">
        <v>44954</v>
      </c>
      <c r="M10855" t="s">
        <v>44955</v>
      </c>
    </row>
    <row r="10856" spans="1:13">
      <c r="A10856" s="1" t="s">
        <v>12873</v>
      </c>
      <c r="B10856">
        <v>3.1265448799168801E-4</v>
      </c>
      <c r="C10856" s="1">
        <v>6.3797078224851305E-5</v>
      </c>
      <c r="D10856">
        <v>0.40625</v>
      </c>
      <c r="E10856">
        <v>0.452631578947368</v>
      </c>
      <c r="F10856">
        <v>0.18814432989690699</v>
      </c>
      <c r="G10856">
        <v>2.0833333333333301E-2</v>
      </c>
      <c r="H10856">
        <v>2.9126213592233E-2</v>
      </c>
      <c r="I10856">
        <v>0.229885057471264</v>
      </c>
      <c r="J10856" s="1">
        <v>0</v>
      </c>
      <c r="K10856" t="s">
        <v>23240</v>
      </c>
      <c r="L10856" t="s">
        <v>44956</v>
      </c>
      <c r="M10856" t="s">
        <v>44957</v>
      </c>
    </row>
    <row r="10857" spans="1:13">
      <c r="A10857" s="1" t="s">
        <v>12874</v>
      </c>
      <c r="B10857">
        <v>3.1724695530665701E-6</v>
      </c>
      <c r="C10857" s="1">
        <v>3.7095583393976801E-5</v>
      </c>
      <c r="D10857">
        <v>1</v>
      </c>
      <c r="E10857">
        <v>1</v>
      </c>
      <c r="F10857">
        <v>0.84482758620689702</v>
      </c>
      <c r="G10857">
        <v>1</v>
      </c>
      <c r="H10857">
        <v>1</v>
      </c>
      <c r="I10857">
        <v>1</v>
      </c>
      <c r="J10857" s="1" t="s">
        <v>23229</v>
      </c>
      <c r="K10857" t="s">
        <v>23241</v>
      </c>
      <c r="L10857" t="s">
        <v>44958</v>
      </c>
      <c r="M10857" t="s">
        <v>44959</v>
      </c>
    </row>
    <row r="10858" spans="1:13">
      <c r="A10858" s="1" t="s">
        <v>12875</v>
      </c>
      <c r="B10858">
        <v>3.98687024127479E-6</v>
      </c>
      <c r="C10858" s="1">
        <v>4.7400781904324404E-6</v>
      </c>
      <c r="D10858">
        <v>1</v>
      </c>
      <c r="E10858">
        <v>0.99324324324324298</v>
      </c>
      <c r="F10858">
        <v>0.96407185628742498</v>
      </c>
      <c r="G10858">
        <v>1</v>
      </c>
      <c r="H10858">
        <v>1</v>
      </c>
      <c r="I10858">
        <v>1</v>
      </c>
      <c r="J10858" s="1">
        <v>1</v>
      </c>
      <c r="K10858" t="s">
        <v>23240</v>
      </c>
      <c r="L10858" t="s">
        <v>44960</v>
      </c>
      <c r="M10858" t="s">
        <v>44961</v>
      </c>
    </row>
    <row r="10859" spans="1:13">
      <c r="A10859" s="1" t="s">
        <v>12876</v>
      </c>
      <c r="B10859">
        <v>8.6177550439311903E-6</v>
      </c>
      <c r="C10859" s="1">
        <v>7.3101327328892199E-5</v>
      </c>
      <c r="D10859">
        <v>0</v>
      </c>
      <c r="E10859">
        <v>0</v>
      </c>
      <c r="F10859">
        <v>8.1168831168831196E-2</v>
      </c>
      <c r="G10859">
        <v>1.6129032258064498E-2</v>
      </c>
      <c r="H10859">
        <v>0.23611111111111099</v>
      </c>
      <c r="I10859">
        <v>5.8823529411764698E-2</v>
      </c>
      <c r="J10859" s="1">
        <v>0</v>
      </c>
      <c r="K10859" t="s">
        <v>23241</v>
      </c>
      <c r="L10859" t="s">
        <v>44962</v>
      </c>
      <c r="M10859" t="s">
        <v>44963</v>
      </c>
    </row>
    <row r="10860" spans="1:13">
      <c r="A10860" s="1" t="s">
        <v>12877</v>
      </c>
      <c r="B10860">
        <v>9.2416865423045298E-9</v>
      </c>
      <c r="C10860" s="1">
        <v>6.2197549966675595E-5</v>
      </c>
      <c r="D10860">
        <v>0.984375</v>
      </c>
      <c r="E10860">
        <v>1</v>
      </c>
      <c r="F10860">
        <v>0.997435897435897</v>
      </c>
      <c r="G10860">
        <v>0.931034482758621</v>
      </c>
      <c r="H10860">
        <v>0.96929824561403499</v>
      </c>
      <c r="I10860">
        <v>0.94399999999999995</v>
      </c>
      <c r="J10860" s="1">
        <v>1</v>
      </c>
      <c r="K10860" t="s">
        <v>23238</v>
      </c>
      <c r="L10860" t="s">
        <v>44964</v>
      </c>
      <c r="M10860" t="s">
        <v>44965</v>
      </c>
    </row>
    <row r="10861" spans="1:13">
      <c r="A10861" s="1" t="s">
        <v>12878</v>
      </c>
      <c r="B10861">
        <v>8.6332155227092295E-7</v>
      </c>
      <c r="C10861" s="1">
        <v>3.6877520583459601E-8</v>
      </c>
      <c r="D10861">
        <v>1</v>
      </c>
      <c r="E10861">
        <v>0.99375000000000002</v>
      </c>
      <c r="F10861">
        <v>0.94476744186046502</v>
      </c>
      <c r="G10861">
        <v>1</v>
      </c>
      <c r="H10861">
        <v>0.84415584415584399</v>
      </c>
      <c r="I10861">
        <v>1</v>
      </c>
      <c r="J10861" s="1">
        <v>1</v>
      </c>
      <c r="K10861" t="s">
        <v>23241</v>
      </c>
      <c r="L10861" t="s">
        <v>44966</v>
      </c>
      <c r="M10861" t="s">
        <v>44967</v>
      </c>
    </row>
    <row r="10862" spans="1:13">
      <c r="A10862" s="1" t="s">
        <v>12879</v>
      </c>
      <c r="B10862">
        <v>3.5062649909206202E-5</v>
      </c>
      <c r="C10862" s="1">
        <v>7.0781869334937298E-6</v>
      </c>
      <c r="D10862">
        <v>0.18965517241379301</v>
      </c>
      <c r="E10862">
        <v>0.29411764705882398</v>
      </c>
      <c r="F10862">
        <v>2.6881720430107499E-3</v>
      </c>
      <c r="G10862">
        <v>0</v>
      </c>
      <c r="H10862">
        <v>5.31914893617021E-3</v>
      </c>
      <c r="I10862">
        <v>0</v>
      </c>
      <c r="J10862" s="1" t="s">
        <v>23229</v>
      </c>
      <c r="K10862" t="s">
        <v>23241</v>
      </c>
      <c r="L10862" t="s">
        <v>44968</v>
      </c>
      <c r="M10862" t="s">
        <v>44969</v>
      </c>
    </row>
    <row r="10863" spans="1:13">
      <c r="A10863" s="1" t="s">
        <v>12880</v>
      </c>
      <c r="B10863">
        <v>2.69920450002571E-4</v>
      </c>
      <c r="C10863" s="1">
        <v>7.1821650327702805E-4</v>
      </c>
      <c r="D10863">
        <v>0</v>
      </c>
      <c r="E10863">
        <v>0</v>
      </c>
      <c r="F10863">
        <v>0.5</v>
      </c>
      <c r="G10863">
        <v>6.25E-2</v>
      </c>
      <c r="H10863">
        <v>0.24122807017543901</v>
      </c>
      <c r="I10863">
        <v>6.6371681415929196E-2</v>
      </c>
      <c r="J10863" s="1">
        <v>0</v>
      </c>
      <c r="K10863" t="s">
        <v>23241</v>
      </c>
      <c r="L10863" t="s">
        <v>44970</v>
      </c>
      <c r="M10863" t="s">
        <v>44971</v>
      </c>
    </row>
    <row r="10864" spans="1:13">
      <c r="A10864" s="1" t="s">
        <v>12881</v>
      </c>
      <c r="B10864">
        <v>3.9052756298749898E-8</v>
      </c>
      <c r="C10864" s="1">
        <v>7.7395146191793299E-8</v>
      </c>
      <c r="D10864">
        <v>0.92307692307692302</v>
      </c>
      <c r="E10864">
        <v>0.96428571428571397</v>
      </c>
      <c r="F10864">
        <v>1</v>
      </c>
      <c r="G10864">
        <v>1</v>
      </c>
      <c r="H10864">
        <v>1</v>
      </c>
      <c r="I10864">
        <v>0.99450549450549497</v>
      </c>
      <c r="J10864" s="1" t="s">
        <v>23229</v>
      </c>
      <c r="K10864" t="s">
        <v>23238</v>
      </c>
      <c r="L10864" t="s">
        <v>44972</v>
      </c>
      <c r="M10864" t="s">
        <v>44973</v>
      </c>
    </row>
    <row r="10865" spans="1:13">
      <c r="A10865" s="1" t="s">
        <v>12882</v>
      </c>
      <c r="B10865">
        <v>6.2698349691576902E-6</v>
      </c>
      <c r="C10865" s="1">
        <v>1.1978509362689801E-6</v>
      </c>
      <c r="D10865">
        <v>0</v>
      </c>
      <c r="E10865">
        <v>0.119791666666667</v>
      </c>
      <c r="F10865">
        <v>2.60416666666667E-3</v>
      </c>
      <c r="G10865">
        <v>0</v>
      </c>
      <c r="H10865">
        <v>0</v>
      </c>
      <c r="I10865">
        <v>0</v>
      </c>
      <c r="J10865" s="1">
        <v>0</v>
      </c>
      <c r="K10865" t="s">
        <v>23242</v>
      </c>
      <c r="L10865" t="s">
        <v>44974</v>
      </c>
      <c r="M10865" t="s">
        <v>44975</v>
      </c>
    </row>
    <row r="10866" spans="1:13">
      <c r="A10866" s="1" t="s">
        <v>12883</v>
      </c>
      <c r="B10866">
        <v>4.1957870299102097E-5</v>
      </c>
      <c r="C10866" s="1">
        <v>1.7101281471772998E-8</v>
      </c>
      <c r="D10866">
        <v>0.230769230769231</v>
      </c>
      <c r="E10866">
        <v>0.109375</v>
      </c>
      <c r="F10866">
        <v>0</v>
      </c>
      <c r="G10866">
        <v>0</v>
      </c>
      <c r="H10866">
        <v>0</v>
      </c>
      <c r="I10866">
        <v>0</v>
      </c>
      <c r="J10866" s="1">
        <v>8.3333333333333301E-2</v>
      </c>
      <c r="K10866" t="s">
        <v>23237</v>
      </c>
      <c r="L10866" t="s">
        <v>44976</v>
      </c>
      <c r="M10866" t="s">
        <v>44977</v>
      </c>
    </row>
    <row r="10867" spans="1:13">
      <c r="A10867" s="1" t="s">
        <v>12884</v>
      </c>
      <c r="B10867">
        <v>8.29949591762291E-6</v>
      </c>
      <c r="C10867" s="1">
        <v>9.3067757260010196E-6</v>
      </c>
      <c r="D10867">
        <v>1.5625E-2</v>
      </c>
      <c r="E10867">
        <v>0.19791666666666699</v>
      </c>
      <c r="F10867">
        <v>2.5773195876288698E-3</v>
      </c>
      <c r="G10867">
        <v>0</v>
      </c>
      <c r="H10867">
        <v>0</v>
      </c>
      <c r="I10867">
        <v>0</v>
      </c>
      <c r="J10867" s="1">
        <v>0</v>
      </c>
      <c r="K10867" t="s">
        <v>23241</v>
      </c>
      <c r="L10867" t="s">
        <v>44978</v>
      </c>
      <c r="M10867" t="s">
        <v>44979</v>
      </c>
    </row>
    <row r="10868" spans="1:13">
      <c r="A10868" s="1" t="s">
        <v>12885</v>
      </c>
      <c r="B10868">
        <v>1.18839381938692E-7</v>
      </c>
      <c r="C10868" s="1">
        <v>8.5612511475847797E-7</v>
      </c>
      <c r="D10868">
        <v>0</v>
      </c>
      <c r="E10868">
        <v>5.2631578947368403E-3</v>
      </c>
      <c r="F10868">
        <v>2.5641025641025602E-3</v>
      </c>
      <c r="G10868">
        <v>1.72413793103448E-2</v>
      </c>
      <c r="H10868">
        <v>2.7027027027027001E-2</v>
      </c>
      <c r="I10868">
        <v>4.20168067226891E-2</v>
      </c>
      <c r="J10868" s="1">
        <v>0</v>
      </c>
      <c r="K10868" t="s">
        <v>23238</v>
      </c>
      <c r="L10868" t="s">
        <v>44980</v>
      </c>
      <c r="M10868" t="s">
        <v>44981</v>
      </c>
    </row>
    <row r="10869" spans="1:13">
      <c r="A10869" s="1" t="s">
        <v>12886</v>
      </c>
      <c r="B10869">
        <v>1.44760487189913E-6</v>
      </c>
      <c r="C10869" s="1">
        <v>2.75922008734908E-6</v>
      </c>
      <c r="D10869">
        <v>0.97916666666666696</v>
      </c>
      <c r="E10869">
        <v>0.90131578947368396</v>
      </c>
      <c r="F10869">
        <v>0.96491228070175405</v>
      </c>
      <c r="G10869">
        <v>1</v>
      </c>
      <c r="H10869">
        <v>1</v>
      </c>
      <c r="I10869">
        <v>0.96428571428571397</v>
      </c>
      <c r="J10869" s="1">
        <v>1</v>
      </c>
      <c r="K10869" t="s">
        <v>23240</v>
      </c>
      <c r="L10869" t="s">
        <v>44982</v>
      </c>
      <c r="M10869" t="s">
        <v>44983</v>
      </c>
    </row>
    <row r="10870" spans="1:13">
      <c r="A10870" s="1" t="s">
        <v>12887</v>
      </c>
      <c r="B10870">
        <v>2.1971269672377098E-6</v>
      </c>
      <c r="C10870" s="1">
        <v>7.5189008942245199E-9</v>
      </c>
      <c r="D10870">
        <v>0.98333333333333295</v>
      </c>
      <c r="E10870">
        <v>0.99473684210526303</v>
      </c>
      <c r="F10870">
        <v>0.97887323943661997</v>
      </c>
      <c r="G10870">
        <v>1</v>
      </c>
      <c r="H10870">
        <v>1</v>
      </c>
      <c r="I10870">
        <v>1</v>
      </c>
      <c r="J10870" s="1">
        <v>1</v>
      </c>
      <c r="K10870" t="s">
        <v>23238</v>
      </c>
      <c r="L10870" t="s">
        <v>44984</v>
      </c>
      <c r="M10870" t="s">
        <v>44985</v>
      </c>
    </row>
    <row r="10871" spans="1:13">
      <c r="A10871" s="1" t="s">
        <v>12888</v>
      </c>
      <c r="B10871">
        <v>1.11452973681792E-3</v>
      </c>
      <c r="C10871" s="1">
        <v>8.3938602854675802E-5</v>
      </c>
      <c r="D10871">
        <v>0.953125</v>
      </c>
      <c r="E10871">
        <v>0.5</v>
      </c>
      <c r="F10871">
        <v>0.994871794871795</v>
      </c>
      <c r="G10871">
        <v>0.99090909090909096</v>
      </c>
      <c r="H10871">
        <v>0.99553571428571397</v>
      </c>
      <c r="I10871">
        <v>0.98275862068965503</v>
      </c>
      <c r="J10871" s="1">
        <v>1</v>
      </c>
      <c r="K10871" t="s">
        <v>23240</v>
      </c>
      <c r="L10871" t="s">
        <v>44986</v>
      </c>
      <c r="M10871" t="s">
        <v>44987</v>
      </c>
    </row>
    <row r="10872" spans="1:13">
      <c r="A10872" s="1" t="s">
        <v>12889</v>
      </c>
      <c r="B10872">
        <v>6.3563737278947403E-8</v>
      </c>
      <c r="C10872" s="1">
        <v>4.0162739569158499E-7</v>
      </c>
      <c r="D10872">
        <v>0</v>
      </c>
      <c r="E10872">
        <v>0</v>
      </c>
      <c r="F10872">
        <v>3.8793103448275898E-2</v>
      </c>
      <c r="G10872">
        <v>0</v>
      </c>
      <c r="H10872">
        <v>0</v>
      </c>
      <c r="I10872">
        <v>0</v>
      </c>
      <c r="J10872" s="1" t="s">
        <v>23229</v>
      </c>
      <c r="K10872" t="s">
        <v>23239</v>
      </c>
      <c r="L10872" t="s">
        <v>44988</v>
      </c>
      <c r="M10872" t="s">
        <v>44989</v>
      </c>
    </row>
    <row r="10873" spans="1:13">
      <c r="A10873" s="1" t="s">
        <v>12890</v>
      </c>
      <c r="B10873">
        <v>3.6951124876173299E-4</v>
      </c>
      <c r="C10873" s="1">
        <v>2.7466460044971699E-8</v>
      </c>
      <c r="D10873">
        <v>0.112903225806452</v>
      </c>
      <c r="E10873">
        <v>0.671875</v>
      </c>
      <c r="F10873">
        <v>0.17268041237113399</v>
      </c>
      <c r="G10873">
        <v>5.4545454545454501E-2</v>
      </c>
      <c r="H10873">
        <v>0.15044247787610601</v>
      </c>
      <c r="I10873">
        <v>0.34710743801652899</v>
      </c>
      <c r="J10873" s="1">
        <v>1</v>
      </c>
      <c r="K10873" t="s">
        <v>23241</v>
      </c>
      <c r="L10873" t="s">
        <v>44990</v>
      </c>
      <c r="M10873" t="s">
        <v>44991</v>
      </c>
    </row>
    <row r="10874" spans="1:13">
      <c r="A10874" s="1" t="s">
        <v>12891</v>
      </c>
      <c r="B10874">
        <v>2.4865138398222001E-8</v>
      </c>
      <c r="C10874" s="1">
        <v>2.0349883220784999E-5</v>
      </c>
      <c r="D10874">
        <v>1</v>
      </c>
      <c r="E10874">
        <v>0.99479166666666696</v>
      </c>
      <c r="F10874">
        <v>0.982051282051282</v>
      </c>
      <c r="G10874">
        <v>0.98275862068965503</v>
      </c>
      <c r="H10874">
        <v>0.97368421052631604</v>
      </c>
      <c r="I10874">
        <v>0.97199999999999998</v>
      </c>
      <c r="J10874" s="1">
        <v>1</v>
      </c>
      <c r="K10874" t="s">
        <v>23238</v>
      </c>
      <c r="L10874" t="s">
        <v>44992</v>
      </c>
      <c r="M10874" t="s">
        <v>44993</v>
      </c>
    </row>
    <row r="10875" spans="1:13">
      <c r="A10875" s="1" t="s">
        <v>12892</v>
      </c>
      <c r="B10875">
        <v>8.6261566304550205E-7</v>
      </c>
      <c r="C10875" s="1">
        <v>5.2538959615509601E-7</v>
      </c>
      <c r="D10875">
        <v>0</v>
      </c>
      <c r="E10875">
        <v>0</v>
      </c>
      <c r="F10875">
        <v>8.7719298245613996E-3</v>
      </c>
      <c r="G10875">
        <v>0</v>
      </c>
      <c r="H10875">
        <v>0.14179104477611901</v>
      </c>
      <c r="I10875">
        <v>8.3333333333333297E-3</v>
      </c>
      <c r="J10875" s="1">
        <v>0</v>
      </c>
      <c r="K10875" t="s">
        <v>23241</v>
      </c>
      <c r="L10875" t="s">
        <v>44994</v>
      </c>
      <c r="M10875" t="s">
        <v>44995</v>
      </c>
    </row>
    <row r="10876" spans="1:13">
      <c r="A10876" s="1" t="s">
        <v>12893</v>
      </c>
      <c r="B10876">
        <v>5.1667345159417498E-7</v>
      </c>
      <c r="C10876" s="1">
        <v>2.2322631845059201E-6</v>
      </c>
      <c r="D10876">
        <v>1.5625E-2</v>
      </c>
      <c r="E10876">
        <v>0</v>
      </c>
      <c r="F10876">
        <v>8.0110497237569106E-2</v>
      </c>
      <c r="G10876">
        <v>0</v>
      </c>
      <c r="H10876">
        <v>5.31914893617021E-3</v>
      </c>
      <c r="I10876">
        <v>0</v>
      </c>
      <c r="J10876" s="1">
        <v>0</v>
      </c>
      <c r="K10876" t="s">
        <v>23241</v>
      </c>
      <c r="L10876" t="s">
        <v>44996</v>
      </c>
      <c r="M10876" t="s">
        <v>44997</v>
      </c>
    </row>
    <row r="10877" spans="1:13">
      <c r="A10877" s="1" t="s">
        <v>12894</v>
      </c>
      <c r="B10877">
        <v>1.8752553454201001E-4</v>
      </c>
      <c r="C10877" s="1">
        <v>2.66795238933019E-4</v>
      </c>
      <c r="D10877">
        <v>0.14583333333333301</v>
      </c>
      <c r="E10877">
        <v>0.40909090909090901</v>
      </c>
      <c r="F10877">
        <v>0.42774566473988401</v>
      </c>
      <c r="G10877">
        <v>0.72222222222222199</v>
      </c>
      <c r="H10877">
        <v>0.68617021276595702</v>
      </c>
      <c r="I10877">
        <v>0.85416666666666696</v>
      </c>
      <c r="J10877" s="1">
        <v>0.85</v>
      </c>
      <c r="K10877" t="s">
        <v>23240</v>
      </c>
      <c r="L10877" t="s">
        <v>44998</v>
      </c>
      <c r="M10877" t="s">
        <v>44999</v>
      </c>
    </row>
    <row r="10878" spans="1:13">
      <c r="A10878" s="1" t="s">
        <v>12895</v>
      </c>
      <c r="B10878">
        <v>4.5519828150176198E-5</v>
      </c>
      <c r="C10878" s="1">
        <v>5.8215808782882603E-6</v>
      </c>
      <c r="D10878">
        <v>0.32758620689655199</v>
      </c>
      <c r="E10878">
        <v>0.13483146067415699</v>
      </c>
      <c r="F10878">
        <v>0.23142857142857101</v>
      </c>
      <c r="G10878">
        <v>1.9230769230769201E-2</v>
      </c>
      <c r="H10878">
        <v>7.0422535211267595E-2</v>
      </c>
      <c r="I10878">
        <v>0.1</v>
      </c>
      <c r="J10878" s="1">
        <v>0</v>
      </c>
      <c r="K10878" t="s">
        <v>23241</v>
      </c>
      <c r="L10878" t="s">
        <v>45000</v>
      </c>
      <c r="M10878" t="s">
        <v>45001</v>
      </c>
    </row>
    <row r="10879" spans="1:13">
      <c r="A10879" s="1" t="s">
        <v>12896</v>
      </c>
      <c r="B10879">
        <v>5.0714639190440802E-6</v>
      </c>
      <c r="C10879" s="1">
        <v>1.4855808418627701E-4</v>
      </c>
      <c r="D10879">
        <v>3.7037037037037E-2</v>
      </c>
      <c r="E10879">
        <v>8.8541666666666699E-2</v>
      </c>
      <c r="F10879">
        <v>0.30303030303030298</v>
      </c>
      <c r="G10879">
        <v>7.1428571428571397E-2</v>
      </c>
      <c r="H10879">
        <v>0</v>
      </c>
      <c r="I10879">
        <v>7.2463768115942004E-3</v>
      </c>
      <c r="J10879" s="1">
        <v>0</v>
      </c>
      <c r="K10879" t="s">
        <v>23238</v>
      </c>
      <c r="L10879" t="s">
        <v>45002</v>
      </c>
      <c r="M10879" t="s">
        <v>45003</v>
      </c>
    </row>
    <row r="10880" spans="1:13">
      <c r="A10880" s="1" t="s">
        <v>12897</v>
      </c>
      <c r="B10880">
        <v>5.26455218865775E-5</v>
      </c>
      <c r="C10880" s="1">
        <v>7.9704545128550706E-5</v>
      </c>
      <c r="D10880">
        <v>0.931034482758621</v>
      </c>
      <c r="E10880">
        <v>1</v>
      </c>
      <c r="F10880">
        <v>0.91121495327102797</v>
      </c>
      <c r="G10880">
        <v>1</v>
      </c>
      <c r="H10880">
        <v>1</v>
      </c>
      <c r="I10880">
        <v>0.98387096774193505</v>
      </c>
      <c r="J10880" s="1">
        <v>1</v>
      </c>
      <c r="K10880" t="s">
        <v>23240</v>
      </c>
      <c r="L10880" t="s">
        <v>45004</v>
      </c>
      <c r="M10880" t="s">
        <v>45005</v>
      </c>
    </row>
    <row r="10881" spans="1:13">
      <c r="A10881" s="1" t="s">
        <v>12898</v>
      </c>
      <c r="B10881">
        <v>8.95862997334893E-7</v>
      </c>
      <c r="C10881" s="1">
        <v>1.2377423847975999E-6</v>
      </c>
      <c r="D10881">
        <v>0</v>
      </c>
      <c r="E10881">
        <v>9.6590909090909102E-2</v>
      </c>
      <c r="F10881">
        <v>0</v>
      </c>
      <c r="G10881">
        <v>0</v>
      </c>
      <c r="H10881">
        <v>4.3859649122806998E-3</v>
      </c>
      <c r="I10881">
        <v>4.0000000000000001E-3</v>
      </c>
      <c r="J10881" s="1">
        <v>0</v>
      </c>
      <c r="K10881" t="s">
        <v>23242</v>
      </c>
      <c r="L10881" t="s">
        <v>45006</v>
      </c>
      <c r="M10881" t="s">
        <v>45007</v>
      </c>
    </row>
    <row r="10882" spans="1:13">
      <c r="A10882" s="1" t="s">
        <v>12899</v>
      </c>
      <c r="B10882">
        <v>1.3081596129999201E-5</v>
      </c>
      <c r="C10882" s="1">
        <v>7.1279696651308502E-6</v>
      </c>
      <c r="D10882">
        <v>1</v>
      </c>
      <c r="E10882">
        <v>1</v>
      </c>
      <c r="F10882">
        <v>0.91616766467065902</v>
      </c>
      <c r="G10882">
        <v>1</v>
      </c>
      <c r="H10882">
        <v>0.98404255319148903</v>
      </c>
      <c r="I10882">
        <v>1</v>
      </c>
      <c r="J10882" s="1" t="s">
        <v>23229</v>
      </c>
      <c r="K10882" t="s">
        <v>23239</v>
      </c>
      <c r="L10882" t="s">
        <v>45008</v>
      </c>
      <c r="M10882" t="s">
        <v>45009</v>
      </c>
    </row>
    <row r="10883" spans="1:13">
      <c r="A10883" s="1" t="s">
        <v>12900</v>
      </c>
      <c r="B10883">
        <v>3.06730093672619E-6</v>
      </c>
      <c r="C10883" s="1">
        <v>1.9776317564277099E-5</v>
      </c>
      <c r="D10883">
        <v>0.25</v>
      </c>
      <c r="E10883">
        <v>6.5573770491803296E-2</v>
      </c>
      <c r="F10883">
        <v>3.6842105263157898E-2</v>
      </c>
      <c r="G10883">
        <v>0</v>
      </c>
      <c r="H10883">
        <v>1.7857142857142901E-2</v>
      </c>
      <c r="I10883">
        <v>2.3584905660377398E-2</v>
      </c>
      <c r="J10883" s="1" t="s">
        <v>23229</v>
      </c>
      <c r="K10883" t="s">
        <v>23241</v>
      </c>
      <c r="L10883" t="s">
        <v>45010</v>
      </c>
      <c r="M10883" t="s">
        <v>45011</v>
      </c>
    </row>
    <row r="10884" spans="1:13">
      <c r="A10884" s="1" t="s">
        <v>12901</v>
      </c>
      <c r="B10884">
        <v>2.9580929582362401E-5</v>
      </c>
      <c r="C10884" s="1">
        <v>4.5723627216119298E-7</v>
      </c>
      <c r="D10884">
        <v>4.8387096774193498E-2</v>
      </c>
      <c r="E10884">
        <v>8.9041095890410996E-2</v>
      </c>
      <c r="F10884">
        <v>5.2083333333333296E-3</v>
      </c>
      <c r="G10884">
        <v>0.38</v>
      </c>
      <c r="H10884">
        <v>4.31034482758621E-2</v>
      </c>
      <c r="I10884">
        <v>2.8846153846153799E-2</v>
      </c>
      <c r="J10884" s="1">
        <v>0</v>
      </c>
      <c r="K10884" t="s">
        <v>23241</v>
      </c>
      <c r="L10884" t="s">
        <v>45012</v>
      </c>
      <c r="M10884" t="s">
        <v>45013</v>
      </c>
    </row>
    <row r="10885" spans="1:13">
      <c r="A10885" s="1" t="s">
        <v>12902</v>
      </c>
      <c r="B10885">
        <v>1.19519538618466E-4</v>
      </c>
      <c r="C10885" s="1">
        <v>5.6616260818165203E-5</v>
      </c>
      <c r="D10885">
        <v>0.71428571428571397</v>
      </c>
      <c r="E10885">
        <v>0.99375000000000002</v>
      </c>
      <c r="F10885">
        <v>0.73372781065088799</v>
      </c>
      <c r="G10885">
        <v>0.78260869565217395</v>
      </c>
      <c r="H10885">
        <v>0.54938271604938305</v>
      </c>
      <c r="I10885">
        <v>0.66949152542372903</v>
      </c>
      <c r="J10885" s="1">
        <v>1</v>
      </c>
      <c r="K10885" t="s">
        <v>23242</v>
      </c>
      <c r="L10885" t="s">
        <v>45014</v>
      </c>
      <c r="M10885" t="s">
        <v>45015</v>
      </c>
    </row>
    <row r="10886" spans="1:13">
      <c r="A10886" s="1" t="s">
        <v>12903</v>
      </c>
      <c r="B10886">
        <v>3.84040294968337E-5</v>
      </c>
      <c r="C10886" s="1">
        <v>7.0691553543617301E-6</v>
      </c>
      <c r="D10886">
        <v>0.12903225806451599</v>
      </c>
      <c r="E10886">
        <v>0.190217391304348</v>
      </c>
      <c r="F10886">
        <v>0.128205128205128</v>
      </c>
      <c r="G10886">
        <v>0.25</v>
      </c>
      <c r="H10886">
        <v>0.27</v>
      </c>
      <c r="I10886">
        <v>8.04597701149425E-2</v>
      </c>
      <c r="J10886" s="1">
        <v>0.13636363636363599</v>
      </c>
      <c r="K10886" t="s">
        <v>23241</v>
      </c>
      <c r="L10886" t="s">
        <v>45016</v>
      </c>
      <c r="M10886" t="s">
        <v>45017</v>
      </c>
    </row>
    <row r="10887" spans="1:13">
      <c r="A10887" s="1" t="s">
        <v>12904</v>
      </c>
      <c r="B10887">
        <v>6.8390298578319001E-6</v>
      </c>
      <c r="C10887" s="1">
        <v>4.5866114730154901E-7</v>
      </c>
      <c r="D10887">
        <v>1</v>
      </c>
      <c r="E10887">
        <v>0.905063291139241</v>
      </c>
      <c r="F10887">
        <v>1</v>
      </c>
      <c r="G10887">
        <v>1</v>
      </c>
      <c r="H10887">
        <v>1</v>
      </c>
      <c r="I10887">
        <v>1</v>
      </c>
      <c r="J10887" s="1">
        <v>1</v>
      </c>
      <c r="K10887" t="s">
        <v>23242</v>
      </c>
      <c r="L10887" t="s">
        <v>45018</v>
      </c>
      <c r="M10887" t="s">
        <v>45019</v>
      </c>
    </row>
    <row r="10888" spans="1:13">
      <c r="A10888" s="1" t="s">
        <v>12905</v>
      </c>
      <c r="B10888">
        <v>1.5505071866218399E-4</v>
      </c>
      <c r="C10888" s="1">
        <v>4.6755782127737701E-4</v>
      </c>
      <c r="D10888">
        <v>1</v>
      </c>
      <c r="E10888">
        <v>1</v>
      </c>
      <c r="F10888">
        <v>0.68010752688172005</v>
      </c>
      <c r="G10888">
        <v>0.99090909090909096</v>
      </c>
      <c r="H10888">
        <v>1</v>
      </c>
      <c r="I10888">
        <v>0.99473684210526303</v>
      </c>
      <c r="J10888" s="1">
        <v>1</v>
      </c>
      <c r="K10888" t="s">
        <v>23238</v>
      </c>
      <c r="L10888" t="s">
        <v>45020</v>
      </c>
      <c r="M10888" t="s">
        <v>45021</v>
      </c>
    </row>
    <row r="10889" spans="1:13">
      <c r="A10889" s="1" t="s">
        <v>12906</v>
      </c>
      <c r="B10889">
        <v>1.01185555946788E-4</v>
      </c>
      <c r="C10889" s="1">
        <v>4.4714781820378202E-4</v>
      </c>
      <c r="D10889">
        <v>0.27272727272727298</v>
      </c>
      <c r="E10889">
        <v>0.86956521739130399</v>
      </c>
      <c r="F10889">
        <v>9.35828877005348E-2</v>
      </c>
      <c r="G10889">
        <v>0.12</v>
      </c>
      <c r="H10889">
        <v>0.36111111111111099</v>
      </c>
      <c r="I10889">
        <v>0.38461538461538503</v>
      </c>
      <c r="J10889" s="1">
        <v>0</v>
      </c>
      <c r="K10889" t="s">
        <v>23241</v>
      </c>
      <c r="L10889" t="s">
        <v>45022</v>
      </c>
      <c r="M10889" t="s">
        <v>45023</v>
      </c>
    </row>
    <row r="10890" spans="1:13">
      <c r="A10890" s="1" t="s">
        <v>12907</v>
      </c>
      <c r="B10890">
        <v>3.92314351359009E-11</v>
      </c>
      <c r="C10890" s="1">
        <v>1.2831433585323499E-7</v>
      </c>
      <c r="D10890">
        <v>1.6129032258064498E-2</v>
      </c>
      <c r="E10890">
        <v>0</v>
      </c>
      <c r="F10890">
        <v>0</v>
      </c>
      <c r="G10890">
        <v>0.162790697674419</v>
      </c>
      <c r="H10890">
        <v>0.01</v>
      </c>
      <c r="I10890">
        <v>7.4074074074074098E-2</v>
      </c>
      <c r="J10890" s="1">
        <v>0</v>
      </c>
      <c r="K10890" t="s">
        <v>23241</v>
      </c>
      <c r="L10890" t="s">
        <v>45024</v>
      </c>
      <c r="M10890" t="s">
        <v>45025</v>
      </c>
    </row>
    <row r="10891" spans="1:13">
      <c r="A10891" s="1" t="s">
        <v>12908</v>
      </c>
      <c r="B10891">
        <v>3.3605856824535699E-4</v>
      </c>
      <c r="C10891" s="1">
        <v>4.7400814946917E-4</v>
      </c>
      <c r="D10891">
        <v>0.217391304347826</v>
      </c>
      <c r="E10891">
        <v>0.17213114754098399</v>
      </c>
      <c r="F10891">
        <v>0.95151515151515198</v>
      </c>
      <c r="G10891">
        <v>0.47727272727272702</v>
      </c>
      <c r="H10891">
        <v>0.379746835443038</v>
      </c>
      <c r="I10891">
        <v>0.38679245283018898</v>
      </c>
      <c r="J10891" s="1">
        <v>0</v>
      </c>
      <c r="K10891" t="s">
        <v>23239</v>
      </c>
      <c r="L10891" t="s">
        <v>45026</v>
      </c>
      <c r="M10891" t="s">
        <v>45027</v>
      </c>
    </row>
    <row r="10892" spans="1:13">
      <c r="A10892" s="1" t="s">
        <v>12909</v>
      </c>
      <c r="B10892">
        <v>7.0045283812242396E-5</v>
      </c>
      <c r="C10892" s="1">
        <v>3.5314131359320399E-4</v>
      </c>
      <c r="D10892">
        <v>9.6774193548387094E-2</v>
      </c>
      <c r="E10892">
        <v>2.1052631578947399E-2</v>
      </c>
      <c r="F10892">
        <v>0.28342245989304798</v>
      </c>
      <c r="G10892">
        <v>8.7719298245613996E-3</v>
      </c>
      <c r="H10892">
        <v>0</v>
      </c>
      <c r="I10892">
        <v>4.3478260869565201E-3</v>
      </c>
      <c r="J10892" s="1">
        <v>0</v>
      </c>
      <c r="K10892" t="s">
        <v>23242</v>
      </c>
      <c r="L10892" t="s">
        <v>45028</v>
      </c>
      <c r="M10892" t="s">
        <v>45029</v>
      </c>
    </row>
    <row r="10893" spans="1:13">
      <c r="A10893" s="1" t="s">
        <v>12910</v>
      </c>
      <c r="B10893">
        <v>2.1984590864289199E-6</v>
      </c>
      <c r="C10893" s="1">
        <v>1.2385093978105301E-5</v>
      </c>
      <c r="D10893">
        <v>1</v>
      </c>
      <c r="E10893">
        <v>1</v>
      </c>
      <c r="F10893">
        <v>0.80400000000000005</v>
      </c>
      <c r="G10893">
        <v>0.98863636363636398</v>
      </c>
      <c r="H10893">
        <v>0.88709677419354804</v>
      </c>
      <c r="I10893">
        <v>0.98529411764705899</v>
      </c>
      <c r="J10893" s="1">
        <v>1</v>
      </c>
      <c r="K10893" t="s">
        <v>23239</v>
      </c>
      <c r="L10893" t="s">
        <v>45030</v>
      </c>
      <c r="M10893" t="s">
        <v>45031</v>
      </c>
    </row>
    <row r="10894" spans="1:13">
      <c r="A10894" s="1" t="s">
        <v>12911</v>
      </c>
      <c r="B10894">
        <v>0</v>
      </c>
      <c r="C10894" s="1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 s="1">
        <v>0.45</v>
      </c>
      <c r="K10894" t="s">
        <v>23238</v>
      </c>
      <c r="L10894" t="s">
        <v>45032</v>
      </c>
      <c r="M10894" t="s">
        <v>45033</v>
      </c>
    </row>
    <row r="10895" spans="1:13">
      <c r="A10895" s="1" t="s">
        <v>12912</v>
      </c>
      <c r="B10895">
        <v>2.5599379666869798E-5</v>
      </c>
      <c r="C10895" s="1">
        <v>6.0049302443756597E-5</v>
      </c>
      <c r="D10895">
        <v>0</v>
      </c>
      <c r="E10895">
        <v>3.5087719298245598E-2</v>
      </c>
      <c r="F10895">
        <v>0.106741573033708</v>
      </c>
      <c r="G10895">
        <v>6.25E-2</v>
      </c>
      <c r="H10895">
        <v>3.8461538461538498E-2</v>
      </c>
      <c r="I10895">
        <v>4.6875E-2</v>
      </c>
      <c r="J10895" s="1" t="s">
        <v>23229</v>
      </c>
      <c r="K10895" t="s">
        <v>23241</v>
      </c>
      <c r="L10895" t="s">
        <v>45034</v>
      </c>
      <c r="M10895" t="s">
        <v>45035</v>
      </c>
    </row>
    <row r="10896" spans="1:13">
      <c r="A10896" s="1" t="s">
        <v>12913</v>
      </c>
      <c r="B10896">
        <v>6.4913486271275E-6</v>
      </c>
      <c r="C10896" s="1">
        <v>8.4261895339651999E-6</v>
      </c>
      <c r="D10896">
        <v>1</v>
      </c>
      <c r="E10896">
        <v>1</v>
      </c>
      <c r="F10896">
        <v>1</v>
      </c>
      <c r="G10896">
        <v>0.47368421052631599</v>
      </c>
      <c r="H10896">
        <v>0.96842105263157896</v>
      </c>
      <c r="I10896">
        <v>0.86516853932584303</v>
      </c>
      <c r="J10896" s="1" t="s">
        <v>23229</v>
      </c>
      <c r="K10896" t="s">
        <v>23238</v>
      </c>
      <c r="L10896" t="s">
        <v>45036</v>
      </c>
      <c r="M10896" t="s">
        <v>45037</v>
      </c>
    </row>
    <row r="10897" spans="1:13">
      <c r="A10897" s="1" t="s">
        <v>12914</v>
      </c>
      <c r="B10897">
        <v>2.5095756107476E-5</v>
      </c>
      <c r="C10897" s="1">
        <v>3.1261530817850299E-6</v>
      </c>
      <c r="D10897">
        <v>1.6129032258064498E-2</v>
      </c>
      <c r="E10897">
        <v>2.6041666666666699E-2</v>
      </c>
      <c r="F10897">
        <v>0.13684210526315799</v>
      </c>
      <c r="G10897">
        <v>2.5862068965517199E-2</v>
      </c>
      <c r="H10897">
        <v>0.13716814159292001</v>
      </c>
      <c r="I10897">
        <v>4.8780487804878099E-2</v>
      </c>
      <c r="J10897" s="1">
        <v>4.5454545454545497E-2</v>
      </c>
      <c r="K10897" t="s">
        <v>23241</v>
      </c>
      <c r="L10897" t="s">
        <v>45038</v>
      </c>
      <c r="M10897" t="s">
        <v>45039</v>
      </c>
    </row>
    <row r="10898" spans="1:13">
      <c r="A10898" s="1" t="s">
        <v>12915</v>
      </c>
      <c r="B10898">
        <v>9.1558764954029897E-7</v>
      </c>
      <c r="C10898" s="1">
        <v>5.9967958955315902E-6</v>
      </c>
      <c r="D10898">
        <v>1</v>
      </c>
      <c r="E10898">
        <v>0.99479166666666696</v>
      </c>
      <c r="F10898">
        <v>1</v>
      </c>
      <c r="G10898">
        <v>1</v>
      </c>
      <c r="H10898">
        <v>0.99557522123893805</v>
      </c>
      <c r="I10898">
        <v>0.95175438596491202</v>
      </c>
      <c r="J10898" s="1">
        <v>1</v>
      </c>
      <c r="K10898" t="s">
        <v>23238</v>
      </c>
      <c r="L10898" t="s">
        <v>45040</v>
      </c>
      <c r="M10898" t="s">
        <v>45041</v>
      </c>
    </row>
    <row r="10899" spans="1:13">
      <c r="A10899" s="1" t="s">
        <v>12916</v>
      </c>
      <c r="B10899">
        <v>3.1725059125788797E-5</v>
      </c>
      <c r="C10899" s="1">
        <v>2.2323209648045602E-6</v>
      </c>
      <c r="D10899">
        <v>1</v>
      </c>
      <c r="E10899">
        <v>0.98795180722891596</v>
      </c>
      <c r="F10899">
        <v>0.73372781065088799</v>
      </c>
      <c r="G10899">
        <v>0.875</v>
      </c>
      <c r="H10899">
        <v>0.82300884955752196</v>
      </c>
      <c r="I10899">
        <v>0.77722772277227703</v>
      </c>
      <c r="J10899" s="1">
        <v>1</v>
      </c>
      <c r="K10899" t="s">
        <v>23240</v>
      </c>
      <c r="L10899" t="s">
        <v>45042</v>
      </c>
      <c r="M10899" t="s">
        <v>45043</v>
      </c>
    </row>
    <row r="10900" spans="1:13">
      <c r="A10900" s="1" t="s">
        <v>12917</v>
      </c>
      <c r="B10900">
        <v>1.74112541461599E-5</v>
      </c>
      <c r="C10900" s="1">
        <v>3.4381608797616101E-6</v>
      </c>
      <c r="D10900">
        <v>0.859375</v>
      </c>
      <c r="E10900">
        <v>0.97340425531914898</v>
      </c>
      <c r="F10900">
        <v>0.89948453608247403</v>
      </c>
      <c r="G10900">
        <v>0.75</v>
      </c>
      <c r="H10900">
        <v>0.80454545454545501</v>
      </c>
      <c r="I10900">
        <v>0.67289719626168198</v>
      </c>
      <c r="J10900" s="1">
        <v>4.5454545454545497E-2</v>
      </c>
      <c r="K10900" t="s">
        <v>23241</v>
      </c>
      <c r="L10900" t="s">
        <v>45044</v>
      </c>
      <c r="M10900" t="s">
        <v>45045</v>
      </c>
    </row>
    <row r="10901" spans="1:13">
      <c r="A10901" s="1" t="s">
        <v>12918</v>
      </c>
      <c r="B10901">
        <v>3.7202284798775101E-6</v>
      </c>
      <c r="C10901" s="1">
        <v>1.8150523422368701E-5</v>
      </c>
      <c r="D10901">
        <v>0.96551724137931005</v>
      </c>
      <c r="E10901">
        <v>1</v>
      </c>
      <c r="F10901">
        <v>0.997142857142857</v>
      </c>
      <c r="G10901">
        <v>0.85344827586206895</v>
      </c>
      <c r="H10901">
        <v>0.99115044247787598</v>
      </c>
      <c r="I10901">
        <v>0.96747967479674801</v>
      </c>
      <c r="J10901" s="1">
        <v>1</v>
      </c>
      <c r="K10901" t="s">
        <v>23238</v>
      </c>
      <c r="L10901" t="s">
        <v>45046</v>
      </c>
      <c r="M10901" t="s">
        <v>45047</v>
      </c>
    </row>
    <row r="10902" spans="1:13">
      <c r="A10902" s="1" t="s">
        <v>12919</v>
      </c>
      <c r="B10902">
        <v>4.0918534136507E-7</v>
      </c>
      <c r="C10902" s="1">
        <v>1.0752178678608E-7</v>
      </c>
      <c r="D10902">
        <v>1</v>
      </c>
      <c r="E10902">
        <v>1</v>
      </c>
      <c r="F10902">
        <v>0.99305555555555602</v>
      </c>
      <c r="G10902">
        <v>0.95454545454545503</v>
      </c>
      <c r="H10902">
        <v>1</v>
      </c>
      <c r="I10902">
        <v>1</v>
      </c>
      <c r="J10902" s="1">
        <v>0.75</v>
      </c>
      <c r="K10902" t="s">
        <v>23240</v>
      </c>
      <c r="L10902" t="s">
        <v>45048</v>
      </c>
      <c r="M10902" t="s">
        <v>45049</v>
      </c>
    </row>
    <row r="10903" spans="1:13">
      <c r="A10903" s="1" t="s">
        <v>12920</v>
      </c>
      <c r="B10903">
        <v>8.2233362411855999E-7</v>
      </c>
      <c r="C10903" s="1">
        <v>3.0843658638613E-6</v>
      </c>
      <c r="D10903">
        <v>0.984375</v>
      </c>
      <c r="E10903">
        <v>0.98936170212765995</v>
      </c>
      <c r="F10903">
        <v>0.98421052631578898</v>
      </c>
      <c r="G10903">
        <v>0.80172413793103403</v>
      </c>
      <c r="H10903">
        <v>0.97368421052631604</v>
      </c>
      <c r="I10903">
        <v>0.95199999999999996</v>
      </c>
      <c r="J10903" s="1">
        <v>0.90909090909090895</v>
      </c>
      <c r="K10903" t="s">
        <v>23242</v>
      </c>
      <c r="L10903" t="s">
        <v>45050</v>
      </c>
      <c r="M10903" t="s">
        <v>45051</v>
      </c>
    </row>
    <row r="10904" spans="1:13">
      <c r="A10904" s="1" t="s">
        <v>12921</v>
      </c>
      <c r="B10904">
        <v>2.1255331249270402E-8</v>
      </c>
      <c r="C10904" s="1">
        <v>3.9334495547854599E-6</v>
      </c>
      <c r="D10904">
        <v>1</v>
      </c>
      <c r="E10904">
        <v>1</v>
      </c>
      <c r="F10904">
        <v>0.99657534246575297</v>
      </c>
      <c r="G10904">
        <v>1</v>
      </c>
      <c r="H10904">
        <v>0.99305555555555602</v>
      </c>
      <c r="I10904">
        <v>0.97530864197530898</v>
      </c>
      <c r="J10904" s="1" t="s">
        <v>23229</v>
      </c>
      <c r="K10904" t="s">
        <v>23239</v>
      </c>
      <c r="L10904" t="s">
        <v>45052</v>
      </c>
      <c r="M10904" t="s">
        <v>45053</v>
      </c>
    </row>
    <row r="10905" spans="1:13">
      <c r="A10905" s="1" t="s">
        <v>12922</v>
      </c>
      <c r="B10905">
        <v>4.9023464054079798E-5</v>
      </c>
      <c r="C10905" s="1">
        <v>7.9494973862897695E-6</v>
      </c>
      <c r="D10905">
        <v>0.15</v>
      </c>
      <c r="E10905">
        <v>0</v>
      </c>
      <c r="F10905">
        <v>1.6129032258064498E-2</v>
      </c>
      <c r="G10905">
        <v>7.1428571428571397E-2</v>
      </c>
      <c r="H10905">
        <v>1.49253731343284E-2</v>
      </c>
      <c r="I10905">
        <v>0.118421052631579</v>
      </c>
      <c r="J10905" s="1" t="s">
        <v>23229</v>
      </c>
      <c r="K10905" t="s">
        <v>23241</v>
      </c>
      <c r="L10905" t="s">
        <v>45054</v>
      </c>
      <c r="M10905" t="s">
        <v>45055</v>
      </c>
    </row>
    <row r="10906" spans="1:13">
      <c r="A10906" s="1" t="s">
        <v>12923</v>
      </c>
      <c r="B10906">
        <v>9.3082748741231395E-7</v>
      </c>
      <c r="C10906" s="1">
        <v>3.8046757874969599E-6</v>
      </c>
      <c r="D10906">
        <v>1</v>
      </c>
      <c r="E10906">
        <v>0.99444444444444402</v>
      </c>
      <c r="F10906">
        <v>0.99606299212598404</v>
      </c>
      <c r="G10906">
        <v>0.90350877192982504</v>
      </c>
      <c r="H10906">
        <v>0.86792452830188704</v>
      </c>
      <c r="I10906">
        <v>0.97435897435897401</v>
      </c>
      <c r="J10906" s="1" t="s">
        <v>23229</v>
      </c>
      <c r="K10906" t="s">
        <v>23241</v>
      </c>
      <c r="L10906" t="s">
        <v>45056</v>
      </c>
      <c r="M10906" t="s">
        <v>45057</v>
      </c>
    </row>
    <row r="10907" spans="1:13">
      <c r="A10907" s="1" t="s">
        <v>12924</v>
      </c>
      <c r="B10907">
        <v>5.4036276878314801E-7</v>
      </c>
      <c r="C10907" s="1">
        <v>9.3382697318266106E-6</v>
      </c>
      <c r="D10907">
        <v>0</v>
      </c>
      <c r="E10907">
        <v>0</v>
      </c>
      <c r="F10907">
        <v>0</v>
      </c>
      <c r="G10907">
        <v>0.14655172413793099</v>
      </c>
      <c r="H10907">
        <v>8.7719298245613996E-3</v>
      </c>
      <c r="I10907">
        <v>0.1</v>
      </c>
      <c r="J10907" s="1">
        <v>0.05</v>
      </c>
      <c r="K10907" t="s">
        <v>23241</v>
      </c>
      <c r="L10907" t="s">
        <v>45058</v>
      </c>
      <c r="M10907" t="s">
        <v>45059</v>
      </c>
    </row>
    <row r="10908" spans="1:13">
      <c r="A10908" s="1" t="s">
        <v>12925</v>
      </c>
      <c r="B10908">
        <v>3.55168892983651E-6</v>
      </c>
      <c r="C10908" s="1">
        <v>2.3032292200916501E-5</v>
      </c>
      <c r="D10908">
        <v>1</v>
      </c>
      <c r="E10908">
        <v>1</v>
      </c>
      <c r="F10908">
        <v>0.98958333333333304</v>
      </c>
      <c r="G10908">
        <v>0.92241379310344795</v>
      </c>
      <c r="H10908">
        <v>0.99122807017543901</v>
      </c>
      <c r="I10908">
        <v>0.98</v>
      </c>
      <c r="J10908" s="1" t="s">
        <v>23229</v>
      </c>
      <c r="K10908" t="s">
        <v>23238</v>
      </c>
      <c r="L10908" t="s">
        <v>45060</v>
      </c>
      <c r="M10908" t="s">
        <v>45061</v>
      </c>
    </row>
    <row r="10909" spans="1:13">
      <c r="A10909" s="1" t="s">
        <v>12926</v>
      </c>
      <c r="B10909">
        <v>2.1882350512061499E-6</v>
      </c>
      <c r="C10909" s="1">
        <v>3.65771656095064E-6</v>
      </c>
      <c r="D10909">
        <v>0.82</v>
      </c>
      <c r="E10909">
        <v>0.83870967741935498</v>
      </c>
      <c r="F10909">
        <v>0.99056603773584895</v>
      </c>
      <c r="G10909">
        <v>1</v>
      </c>
      <c r="H10909">
        <v>0.987341772151899</v>
      </c>
      <c r="I10909">
        <v>0.94776119402985104</v>
      </c>
      <c r="J10909" s="1">
        <v>0.90909090909090895</v>
      </c>
      <c r="K10909" t="s">
        <v>23241</v>
      </c>
      <c r="L10909" t="s">
        <v>45062</v>
      </c>
      <c r="M10909" t="s">
        <v>45063</v>
      </c>
    </row>
    <row r="10910" spans="1:13">
      <c r="A10910" s="1" t="s">
        <v>12927</v>
      </c>
      <c r="B10910">
        <v>3.0723657658755901E-5</v>
      </c>
      <c r="C10910" s="1">
        <v>1.6379043431833701E-5</v>
      </c>
      <c r="D10910">
        <v>0.140625</v>
      </c>
      <c r="E10910">
        <v>0.140625</v>
      </c>
      <c r="F10910">
        <v>1.5384615384615399E-2</v>
      </c>
      <c r="G10910">
        <v>9.4827586206896505E-2</v>
      </c>
      <c r="H10910">
        <v>6.14035087719298E-2</v>
      </c>
      <c r="I10910">
        <v>9.6000000000000002E-2</v>
      </c>
      <c r="J10910" s="1">
        <v>4.5454545454545497E-2</v>
      </c>
      <c r="K10910" t="s">
        <v>23241</v>
      </c>
      <c r="L10910" t="s">
        <v>45064</v>
      </c>
      <c r="M10910" t="s">
        <v>45065</v>
      </c>
    </row>
    <row r="10911" spans="1:13">
      <c r="A10911" s="1" t="s">
        <v>12928</v>
      </c>
      <c r="B10911">
        <v>2.9497581976822401E-5</v>
      </c>
      <c r="C10911" s="1">
        <v>1.70939179183372E-4</v>
      </c>
      <c r="D10911">
        <v>0.6</v>
      </c>
      <c r="E10911">
        <v>0.83333333333333304</v>
      </c>
      <c r="F10911">
        <v>0.98850574712643702</v>
      </c>
      <c r="G10911">
        <v>0.92647058823529405</v>
      </c>
      <c r="H10911">
        <v>0.79891304347826098</v>
      </c>
      <c r="I10911">
        <v>0.87068965517241403</v>
      </c>
      <c r="J10911" s="1">
        <v>1</v>
      </c>
      <c r="K10911" t="s">
        <v>23241</v>
      </c>
      <c r="L10911" t="s">
        <v>45066</v>
      </c>
      <c r="M10911" t="s">
        <v>45067</v>
      </c>
    </row>
    <row r="10912" spans="1:13">
      <c r="A10912" s="1" t="s">
        <v>12929</v>
      </c>
      <c r="B10912">
        <v>2.90611594013454E-7</v>
      </c>
      <c r="C10912" s="1">
        <v>8.7230601824011608E-9</v>
      </c>
      <c r="D10912">
        <v>0.95652173913043503</v>
      </c>
      <c r="E10912">
        <v>0.99193548387096797</v>
      </c>
      <c r="F10912">
        <v>0.96258503401360496</v>
      </c>
      <c r="G10912">
        <v>1</v>
      </c>
      <c r="H10912">
        <v>1</v>
      </c>
      <c r="I10912">
        <v>1</v>
      </c>
      <c r="J10912" s="1">
        <v>1</v>
      </c>
      <c r="K10912" t="s">
        <v>23242</v>
      </c>
      <c r="L10912" t="s">
        <v>45068</v>
      </c>
      <c r="M10912" t="s">
        <v>45069</v>
      </c>
    </row>
    <row r="10913" spans="1:13">
      <c r="A10913" s="1" t="s">
        <v>12930</v>
      </c>
      <c r="B10913">
        <v>4.8015953685499103E-5</v>
      </c>
      <c r="C10913" s="1">
        <v>2.3066774135389401E-4</v>
      </c>
      <c r="D10913">
        <v>6.4516129032258104E-2</v>
      </c>
      <c r="E10913">
        <v>0</v>
      </c>
      <c r="F10913">
        <v>0</v>
      </c>
      <c r="G10913">
        <v>0.49137931034482801</v>
      </c>
      <c r="H10913">
        <v>2.7272727272727299E-2</v>
      </c>
      <c r="I10913">
        <v>0.25416666666666698</v>
      </c>
      <c r="J10913" s="1">
        <v>0</v>
      </c>
      <c r="K10913" t="s">
        <v>23238</v>
      </c>
      <c r="L10913" t="s">
        <v>45070</v>
      </c>
      <c r="M10913" t="s">
        <v>45071</v>
      </c>
    </row>
    <row r="10914" spans="1:13">
      <c r="A10914" s="1" t="s">
        <v>12931</v>
      </c>
      <c r="B10914">
        <v>1.89153728038871E-5</v>
      </c>
      <c r="C10914" s="1">
        <v>1.16629883328841E-5</v>
      </c>
      <c r="D10914">
        <v>0</v>
      </c>
      <c r="E10914">
        <v>0</v>
      </c>
      <c r="F10914">
        <v>2.8409090909090901E-3</v>
      </c>
      <c r="G10914">
        <v>0.22222222222222199</v>
      </c>
      <c r="H10914">
        <v>5.5555555555555601E-2</v>
      </c>
      <c r="I10914">
        <v>0.21100917431192701</v>
      </c>
      <c r="J10914" s="1">
        <v>0</v>
      </c>
      <c r="K10914" t="s">
        <v>23241</v>
      </c>
      <c r="L10914" t="s">
        <v>45072</v>
      </c>
      <c r="M10914" t="s">
        <v>45073</v>
      </c>
    </row>
    <row r="10915" spans="1:13">
      <c r="A10915" s="1" t="s">
        <v>12932</v>
      </c>
      <c r="B10915">
        <v>0</v>
      </c>
      <c r="C10915" s="1">
        <v>0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 s="1" t="s">
        <v>23229</v>
      </c>
      <c r="K10915" t="s">
        <v>23242</v>
      </c>
      <c r="L10915" t="s">
        <v>45074</v>
      </c>
      <c r="M10915" t="s">
        <v>45075</v>
      </c>
    </row>
    <row r="10916" spans="1:13">
      <c r="A10916" s="1" t="s">
        <v>12933</v>
      </c>
      <c r="B10916">
        <v>1.08460011955048E-6</v>
      </c>
      <c r="C10916" s="1">
        <v>1.3798849122979699E-6</v>
      </c>
      <c r="D10916">
        <v>0.97916666666666696</v>
      </c>
      <c r="E10916">
        <v>1</v>
      </c>
      <c r="F10916">
        <v>0.980582524271845</v>
      </c>
      <c r="G10916">
        <v>1</v>
      </c>
      <c r="H10916">
        <v>1</v>
      </c>
      <c r="I10916">
        <v>1</v>
      </c>
      <c r="J10916" s="1">
        <v>1</v>
      </c>
      <c r="K10916" t="s">
        <v>23240</v>
      </c>
      <c r="L10916" t="s">
        <v>45076</v>
      </c>
      <c r="M10916" t="s">
        <v>45077</v>
      </c>
    </row>
    <row r="10917" spans="1:13">
      <c r="A10917" s="1" t="s">
        <v>12934</v>
      </c>
      <c r="B10917">
        <v>1.77926736674572E-4</v>
      </c>
      <c r="C10917" s="1">
        <v>1.38389696279533E-6</v>
      </c>
      <c r="D10917">
        <v>0.76923076923076905</v>
      </c>
      <c r="E10917">
        <v>0.68461538461538496</v>
      </c>
      <c r="F10917">
        <v>0.84567901234567899</v>
      </c>
      <c r="G10917">
        <v>1</v>
      </c>
      <c r="H10917">
        <v>0.90540540540540504</v>
      </c>
      <c r="I10917">
        <v>0.94444444444444398</v>
      </c>
      <c r="J10917" s="1">
        <v>1</v>
      </c>
      <c r="K10917" t="s">
        <v>23238</v>
      </c>
      <c r="L10917" t="s">
        <v>45078</v>
      </c>
      <c r="M10917" t="s">
        <v>45079</v>
      </c>
    </row>
    <row r="10918" spans="1:13">
      <c r="A10918" s="1" t="s">
        <v>12935</v>
      </c>
      <c r="B10918">
        <v>1.85803122909093E-5</v>
      </c>
      <c r="C10918" s="1">
        <v>1.6065528687308101E-5</v>
      </c>
      <c r="D10918">
        <v>0.85</v>
      </c>
      <c r="E10918">
        <v>0.82795698924731198</v>
      </c>
      <c r="F10918">
        <v>1</v>
      </c>
      <c r="G10918">
        <v>0.98113207547169801</v>
      </c>
      <c r="H10918">
        <v>1</v>
      </c>
      <c r="I10918">
        <v>0.99375000000000002</v>
      </c>
      <c r="J10918" s="1">
        <v>0.95</v>
      </c>
      <c r="K10918" t="s">
        <v>23237</v>
      </c>
      <c r="L10918" t="s">
        <v>45080</v>
      </c>
      <c r="M10918" t="s">
        <v>45081</v>
      </c>
    </row>
    <row r="10919" spans="1:13">
      <c r="A10919" s="1" t="s">
        <v>12936</v>
      </c>
      <c r="B10919">
        <v>3.5595386836350903E-5</v>
      </c>
      <c r="C10919" s="1">
        <v>2.6450761165515599E-5</v>
      </c>
      <c r="D10919">
        <v>0.8</v>
      </c>
      <c r="E10919">
        <v>0.86764705882352899</v>
      </c>
      <c r="F10919">
        <v>0.83458646616541399</v>
      </c>
      <c r="G10919">
        <v>1</v>
      </c>
      <c r="H10919">
        <v>0.79285714285714304</v>
      </c>
      <c r="I10919">
        <v>1</v>
      </c>
      <c r="J10919" s="1">
        <v>0.94444444444444398</v>
      </c>
      <c r="K10919" t="s">
        <v>23238</v>
      </c>
      <c r="L10919" t="s">
        <v>45082</v>
      </c>
      <c r="M10919" t="s">
        <v>45083</v>
      </c>
    </row>
    <row r="10920" spans="1:13">
      <c r="A10920" s="1" t="s">
        <v>12937</v>
      </c>
      <c r="B10920">
        <v>3.2018706970619398E-6</v>
      </c>
      <c r="C10920" s="1">
        <v>1.2692790144257799E-5</v>
      </c>
      <c r="D10920">
        <v>0.11111111111111099</v>
      </c>
      <c r="E10920">
        <v>0.170886075949367</v>
      </c>
      <c r="F10920">
        <v>6.7226890756302504E-2</v>
      </c>
      <c r="G10920">
        <v>7.1428571428571397E-2</v>
      </c>
      <c r="H10920">
        <v>9.1836734693877597E-2</v>
      </c>
      <c r="I10920">
        <v>0.18</v>
      </c>
      <c r="J10920" s="1">
        <v>0</v>
      </c>
      <c r="K10920" t="s">
        <v>23241</v>
      </c>
      <c r="L10920" t="s">
        <v>45084</v>
      </c>
      <c r="M10920" t="s">
        <v>45085</v>
      </c>
    </row>
    <row r="10921" spans="1:13">
      <c r="A10921" s="1" t="s">
        <v>12938</v>
      </c>
      <c r="B10921">
        <v>5.3186174313526499E-5</v>
      </c>
      <c r="C10921" s="1">
        <v>2.5189457322793701E-5</v>
      </c>
      <c r="D10921">
        <v>0.859375</v>
      </c>
      <c r="E10921">
        <v>0.76041666666666696</v>
      </c>
      <c r="F10921">
        <v>0.89690721649484495</v>
      </c>
      <c r="G10921">
        <v>0.99074074074074103</v>
      </c>
      <c r="H10921">
        <v>0.93119266055045902</v>
      </c>
      <c r="I10921">
        <v>0.869747899159664</v>
      </c>
      <c r="J10921" s="1" t="s">
        <v>23229</v>
      </c>
      <c r="K10921" t="s">
        <v>23238</v>
      </c>
      <c r="L10921" t="s">
        <v>45086</v>
      </c>
      <c r="M10921" t="s">
        <v>45087</v>
      </c>
    </row>
    <row r="10922" spans="1:13">
      <c r="A10922" s="1" t="s">
        <v>12939</v>
      </c>
      <c r="B10922">
        <v>4.6938161407912003E-6</v>
      </c>
      <c r="C10922" s="1">
        <v>2.3245029160126399E-5</v>
      </c>
      <c r="D10922">
        <v>0.11111111111111099</v>
      </c>
      <c r="E10922">
        <v>0.103174603174603</v>
      </c>
      <c r="F10922">
        <v>9.8214285714285698E-2</v>
      </c>
      <c r="G10922">
        <v>4.9019607843137303E-2</v>
      </c>
      <c r="H10922">
        <v>0.107142857142857</v>
      </c>
      <c r="I10922">
        <v>0.19191919191919199</v>
      </c>
      <c r="J10922" s="1">
        <v>0</v>
      </c>
      <c r="K10922" t="s">
        <v>23237</v>
      </c>
      <c r="L10922" t="s">
        <v>45088</v>
      </c>
      <c r="M10922" t="s">
        <v>45089</v>
      </c>
    </row>
    <row r="10923" spans="1:13">
      <c r="A10923" s="1" t="s">
        <v>12940</v>
      </c>
      <c r="B10923">
        <v>5.6347297449480102E-6</v>
      </c>
      <c r="C10923" s="1">
        <v>1.84974398348306E-6</v>
      </c>
      <c r="D10923">
        <v>0.8</v>
      </c>
      <c r="E10923">
        <v>0.98421052631578898</v>
      </c>
      <c r="F10923">
        <v>0.98128342245989297</v>
      </c>
      <c r="G10923">
        <v>1</v>
      </c>
      <c r="H10923">
        <v>0.99065420560747697</v>
      </c>
      <c r="I10923">
        <v>0.94499999999999995</v>
      </c>
      <c r="J10923" s="1">
        <v>1</v>
      </c>
      <c r="K10923" t="s">
        <v>23240</v>
      </c>
      <c r="L10923" t="s">
        <v>45090</v>
      </c>
      <c r="M10923" t="s">
        <v>45091</v>
      </c>
    </row>
    <row r="10924" spans="1:13">
      <c r="A10924" s="1" t="s">
        <v>12941</v>
      </c>
      <c r="B10924">
        <v>3.55913060030299E-4</v>
      </c>
      <c r="C10924" s="1">
        <v>3.33597362237408E-6</v>
      </c>
      <c r="D10924">
        <v>1</v>
      </c>
      <c r="E10924">
        <v>0.55882352941176505</v>
      </c>
      <c r="F10924">
        <v>0.97435897435897401</v>
      </c>
      <c r="G10924">
        <v>1</v>
      </c>
      <c r="H10924">
        <v>0.83333333333333304</v>
      </c>
      <c r="I10924">
        <v>1</v>
      </c>
      <c r="J10924" s="1">
        <v>1</v>
      </c>
      <c r="K10924" t="s">
        <v>23238</v>
      </c>
      <c r="L10924" t="s">
        <v>45092</v>
      </c>
      <c r="M10924" t="s">
        <v>45093</v>
      </c>
    </row>
    <row r="10925" spans="1:13">
      <c r="A10925" s="1" t="s">
        <v>12942</v>
      </c>
      <c r="B10925">
        <v>4.7002822786937203E-5</v>
      </c>
      <c r="C10925" s="1">
        <v>2.8183327413578801E-5</v>
      </c>
      <c r="D10925">
        <v>0.25</v>
      </c>
      <c r="E10925">
        <v>0.28915662650602397</v>
      </c>
      <c r="F10925">
        <v>0.23033707865168501</v>
      </c>
      <c r="G10925">
        <v>0.30357142857142899</v>
      </c>
      <c r="H10925">
        <v>0.24519230769230799</v>
      </c>
      <c r="I10925">
        <v>0.33760683760683802</v>
      </c>
      <c r="J10925" s="1">
        <v>0.4</v>
      </c>
      <c r="K10925" t="s">
        <v>23238</v>
      </c>
      <c r="L10925" t="s">
        <v>45094</v>
      </c>
      <c r="M10925" t="s">
        <v>45095</v>
      </c>
    </row>
    <row r="10926" spans="1:13">
      <c r="A10926" s="1" t="s">
        <v>12943</v>
      </c>
      <c r="B10926">
        <v>7.9930292579997802E-6</v>
      </c>
      <c r="C10926" s="1">
        <v>3.3053083448208599E-7</v>
      </c>
      <c r="D10926">
        <v>0.15</v>
      </c>
      <c r="E10926">
        <v>3.0120481927710802E-2</v>
      </c>
      <c r="F10926">
        <v>6.4516129032258099E-3</v>
      </c>
      <c r="G10926">
        <v>1.16279069767442E-2</v>
      </c>
      <c r="H10926">
        <v>0</v>
      </c>
      <c r="I10926">
        <v>9.8484848484848495E-2</v>
      </c>
      <c r="J10926" s="1">
        <v>0</v>
      </c>
      <c r="K10926" t="s">
        <v>23240</v>
      </c>
      <c r="L10926" t="s">
        <v>45096</v>
      </c>
      <c r="M10926" t="s">
        <v>45097</v>
      </c>
    </row>
    <row r="10927" spans="1:13">
      <c r="A10927" s="1" t="s">
        <v>12944</v>
      </c>
      <c r="B10927">
        <v>3.7650393097235701E-7</v>
      </c>
      <c r="C10927" s="1">
        <v>4.0448105889392398E-6</v>
      </c>
      <c r="D10927">
        <v>1</v>
      </c>
      <c r="E10927">
        <v>1</v>
      </c>
      <c r="F10927">
        <v>1</v>
      </c>
      <c r="G10927">
        <v>1</v>
      </c>
      <c r="H10927">
        <v>0.98214285714285698</v>
      </c>
      <c r="I10927">
        <v>0.86585365853658502</v>
      </c>
      <c r="J10927" s="1" t="s">
        <v>23229</v>
      </c>
      <c r="K10927" t="s">
        <v>23238</v>
      </c>
      <c r="L10927" t="s">
        <v>45098</v>
      </c>
      <c r="M10927" t="s">
        <v>45099</v>
      </c>
    </row>
    <row r="10928" spans="1:13">
      <c r="A10928" s="1" t="s">
        <v>12945</v>
      </c>
      <c r="B10928">
        <v>1.42542158533648E-6</v>
      </c>
      <c r="C10928" s="1">
        <v>2.0181646628956599E-5</v>
      </c>
      <c r="D10928">
        <v>0.88888888888888895</v>
      </c>
      <c r="E10928">
        <v>0.92424242424242398</v>
      </c>
      <c r="F10928">
        <v>0.96464646464646497</v>
      </c>
      <c r="G10928">
        <v>1</v>
      </c>
      <c r="H10928">
        <v>0.819148936170213</v>
      </c>
      <c r="I10928">
        <v>0.93835616438356195</v>
      </c>
      <c r="J10928" s="1" t="s">
        <v>23229</v>
      </c>
      <c r="K10928" t="s">
        <v>23238</v>
      </c>
      <c r="L10928" t="s">
        <v>45100</v>
      </c>
      <c r="M10928" t="s">
        <v>45101</v>
      </c>
    </row>
    <row r="10929" spans="1:13">
      <c r="A10929" s="1" t="s">
        <v>12946</v>
      </c>
      <c r="B10929">
        <v>1.6152176935057701E-4</v>
      </c>
      <c r="C10929" s="1">
        <v>5.9453316910926996E-6</v>
      </c>
      <c r="D10929">
        <v>3.3333333333333298E-2</v>
      </c>
      <c r="E10929">
        <v>5.4945054945054897E-3</v>
      </c>
      <c r="F10929">
        <v>0.69565217391304301</v>
      </c>
      <c r="G10929">
        <v>0</v>
      </c>
      <c r="H10929">
        <v>0.47857142857142898</v>
      </c>
      <c r="I10929">
        <v>0.22972972972972999</v>
      </c>
      <c r="J10929" s="1">
        <v>0.95</v>
      </c>
      <c r="K10929" t="s">
        <v>23240</v>
      </c>
      <c r="L10929" t="s">
        <v>45102</v>
      </c>
      <c r="M10929" t="s">
        <v>45103</v>
      </c>
    </row>
    <row r="10930" spans="1:13">
      <c r="A10930" s="1" t="s">
        <v>12947</v>
      </c>
      <c r="B10930">
        <v>1.1912907748492201E-4</v>
      </c>
      <c r="C10930" s="1">
        <v>1.5441467949431202E-5</v>
      </c>
      <c r="D10930">
        <v>0.73214285714285698</v>
      </c>
      <c r="E10930">
        <v>0.92105263157894701</v>
      </c>
      <c r="F10930">
        <v>0.58712121212121204</v>
      </c>
      <c r="G10930">
        <v>0.95833333333333304</v>
      </c>
      <c r="H10930">
        <v>0.80882352941176505</v>
      </c>
      <c r="I10930">
        <v>0.97058823529411797</v>
      </c>
      <c r="J10930" s="1">
        <v>1</v>
      </c>
      <c r="K10930" t="s">
        <v>23238</v>
      </c>
      <c r="L10930" t="s">
        <v>45104</v>
      </c>
      <c r="M10930" t="s">
        <v>45105</v>
      </c>
    </row>
    <row r="10931" spans="1:13">
      <c r="A10931" s="1" t="s">
        <v>12948</v>
      </c>
      <c r="B10931">
        <v>2.5204347662346901E-6</v>
      </c>
      <c r="C10931" s="1">
        <v>3.1539416667532001E-6</v>
      </c>
      <c r="D10931">
        <v>0</v>
      </c>
      <c r="E10931">
        <v>8.9285714285714298E-3</v>
      </c>
      <c r="F10931">
        <v>6.0846560846560802E-2</v>
      </c>
      <c r="G10931">
        <v>6.25E-2</v>
      </c>
      <c r="H10931">
        <v>0.252873563218391</v>
      </c>
      <c r="I10931">
        <v>0.11363636363636399</v>
      </c>
      <c r="J10931" s="1" t="s">
        <v>23229</v>
      </c>
      <c r="K10931" t="s">
        <v>23237</v>
      </c>
      <c r="L10931" t="s">
        <v>45106</v>
      </c>
      <c r="M10931" t="s">
        <v>45107</v>
      </c>
    </row>
    <row r="10932" spans="1:13">
      <c r="A10932" s="1" t="s">
        <v>12949</v>
      </c>
      <c r="B10932">
        <v>9.6904556968283999E-6</v>
      </c>
      <c r="C10932" s="1">
        <v>1.1620210625741801E-3</v>
      </c>
      <c r="D10932">
        <v>0.1875</v>
      </c>
      <c r="E10932">
        <v>0.13541666666666699</v>
      </c>
      <c r="F10932">
        <v>0.46410256410256401</v>
      </c>
      <c r="G10932">
        <v>0.49122807017543901</v>
      </c>
      <c r="H10932">
        <v>0.60176991150442505</v>
      </c>
      <c r="I10932">
        <v>0.681034482758621</v>
      </c>
      <c r="J10932" s="1">
        <v>1</v>
      </c>
      <c r="K10932" t="s">
        <v>23237</v>
      </c>
      <c r="L10932" t="s">
        <v>45108</v>
      </c>
      <c r="M10932" t="s">
        <v>45109</v>
      </c>
    </row>
    <row r="10933" spans="1:13">
      <c r="A10933" s="1" t="s">
        <v>12950</v>
      </c>
      <c r="B10933">
        <v>4.0791915529377997E-4</v>
      </c>
      <c r="C10933" s="1">
        <v>8.4133533363720502E-5</v>
      </c>
      <c r="D10933">
        <v>0.765625</v>
      </c>
      <c r="E10933">
        <v>0.32022471910112399</v>
      </c>
      <c r="F10933">
        <v>0.91256830601092898</v>
      </c>
      <c r="G10933">
        <v>0.73611111111111105</v>
      </c>
      <c r="H10933">
        <v>0.91304347826086996</v>
      </c>
      <c r="I10933">
        <v>0.55102040816326503</v>
      </c>
      <c r="J10933" s="1">
        <v>1</v>
      </c>
      <c r="K10933" t="s">
        <v>23241</v>
      </c>
      <c r="L10933" t="s">
        <v>45110</v>
      </c>
      <c r="M10933" t="s">
        <v>45111</v>
      </c>
    </row>
    <row r="10934" spans="1:13">
      <c r="A10934" s="1" t="s">
        <v>12951</v>
      </c>
      <c r="B10934">
        <v>6.1477445720754299E-7</v>
      </c>
      <c r="C10934" s="1">
        <v>1.8321709833697999E-7</v>
      </c>
      <c r="D10934">
        <v>1.72413793103448E-2</v>
      </c>
      <c r="E10934">
        <v>0.119047619047619</v>
      </c>
      <c r="F10934">
        <v>0.199404761904762</v>
      </c>
      <c r="G10934">
        <v>4.5454545454545497E-2</v>
      </c>
      <c r="H10934">
        <v>0.18</v>
      </c>
      <c r="I10934">
        <v>0</v>
      </c>
      <c r="J10934" s="1">
        <v>0</v>
      </c>
      <c r="K10934" t="s">
        <v>23238</v>
      </c>
      <c r="L10934" t="s">
        <v>45112</v>
      </c>
      <c r="M10934" t="s">
        <v>45113</v>
      </c>
    </row>
    <row r="10935" spans="1:13">
      <c r="A10935" s="1" t="s">
        <v>12952</v>
      </c>
      <c r="B10935">
        <v>1.7203875819860101E-9</v>
      </c>
      <c r="C10935" s="1">
        <v>7.1536093363482902E-6</v>
      </c>
      <c r="D10935">
        <v>1</v>
      </c>
      <c r="E10935">
        <v>1</v>
      </c>
      <c r="F10935">
        <v>1</v>
      </c>
      <c r="G10935">
        <v>1</v>
      </c>
      <c r="H10935">
        <v>0.98750000000000004</v>
      </c>
      <c r="I10935">
        <v>1</v>
      </c>
      <c r="J10935" s="1">
        <v>0</v>
      </c>
      <c r="K10935" t="s">
        <v>23241</v>
      </c>
      <c r="L10935" t="s">
        <v>45114</v>
      </c>
      <c r="M10935" t="s">
        <v>45115</v>
      </c>
    </row>
    <row r="10936" spans="1:13">
      <c r="A10936" s="1" t="s">
        <v>12953</v>
      </c>
      <c r="B10936">
        <v>8.7664381128837897E-6</v>
      </c>
      <c r="C10936" s="1">
        <v>2.1813306007885599E-5</v>
      </c>
      <c r="D10936">
        <v>1</v>
      </c>
      <c r="E10936">
        <v>1</v>
      </c>
      <c r="F10936">
        <v>0.94940476190476197</v>
      </c>
      <c r="G10936">
        <v>0.96428571428571397</v>
      </c>
      <c r="H10936">
        <v>0.96363636363636396</v>
      </c>
      <c r="I10936">
        <v>0.95945945945945899</v>
      </c>
      <c r="J10936" s="1">
        <v>1</v>
      </c>
      <c r="K10936" t="s">
        <v>23238</v>
      </c>
      <c r="L10936" t="s">
        <v>45116</v>
      </c>
      <c r="M10936" t="s">
        <v>45117</v>
      </c>
    </row>
    <row r="10937" spans="1:13">
      <c r="A10937" s="1" t="s">
        <v>12954</v>
      </c>
      <c r="B10937">
        <v>7.9000503944399796E-5</v>
      </c>
      <c r="C10937" s="1">
        <v>5.2724961057301798E-7</v>
      </c>
      <c r="D10937">
        <v>0.116666666666667</v>
      </c>
      <c r="E10937">
        <v>9.5238095238095205E-2</v>
      </c>
      <c r="F10937">
        <v>0.13719512195121999</v>
      </c>
      <c r="G10937">
        <v>0</v>
      </c>
      <c r="H10937">
        <v>2.5974025974026E-2</v>
      </c>
      <c r="I10937">
        <v>5.2631578947368397E-2</v>
      </c>
      <c r="J10937" s="1">
        <v>0</v>
      </c>
      <c r="K10937" t="s">
        <v>23241</v>
      </c>
      <c r="L10937" t="s">
        <v>45118</v>
      </c>
      <c r="M10937" t="s">
        <v>45119</v>
      </c>
    </row>
    <row r="10938" spans="1:13">
      <c r="A10938" s="1" t="s">
        <v>12955</v>
      </c>
      <c r="B10938">
        <v>1.4015055906299899E-5</v>
      </c>
      <c r="C10938" s="1">
        <v>4.3819936434504797E-6</v>
      </c>
      <c r="D10938">
        <v>1.5625E-2</v>
      </c>
      <c r="E10938">
        <v>0</v>
      </c>
      <c r="F10938">
        <v>0</v>
      </c>
      <c r="G10938">
        <v>3.125E-2</v>
      </c>
      <c r="H10938">
        <v>0</v>
      </c>
      <c r="I10938">
        <v>0.31707317073170699</v>
      </c>
      <c r="J10938" s="1">
        <v>0</v>
      </c>
      <c r="K10938" t="s">
        <v>23239</v>
      </c>
      <c r="L10938" t="s">
        <v>45120</v>
      </c>
      <c r="M10938" t="s">
        <v>45121</v>
      </c>
    </row>
    <row r="10939" spans="1:13">
      <c r="A10939" s="1" t="s">
        <v>12956</v>
      </c>
      <c r="B10939">
        <v>0</v>
      </c>
      <c r="C10939" s="1">
        <v>0</v>
      </c>
      <c r="D10939">
        <v>1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 s="1">
        <v>0</v>
      </c>
      <c r="K10939" t="s">
        <v>23241</v>
      </c>
      <c r="L10939" t="s">
        <v>45122</v>
      </c>
      <c r="M10939" t="s">
        <v>45123</v>
      </c>
    </row>
    <row r="10940" spans="1:13">
      <c r="A10940" s="1" t="s">
        <v>12957</v>
      </c>
      <c r="B10940">
        <v>3.42874424124079E-7</v>
      </c>
      <c r="C10940" s="1">
        <v>1.8491456414906801E-5</v>
      </c>
      <c r="D10940">
        <v>0.1</v>
      </c>
      <c r="E10940">
        <v>0.198630136986301</v>
      </c>
      <c r="F10940">
        <v>0.111888111888112</v>
      </c>
      <c r="G10940">
        <v>0</v>
      </c>
      <c r="H10940">
        <v>6.8493150684931503E-3</v>
      </c>
      <c r="I10940">
        <v>0</v>
      </c>
      <c r="J10940" s="1">
        <v>0</v>
      </c>
      <c r="K10940" t="s">
        <v>23238</v>
      </c>
      <c r="L10940" t="s">
        <v>45124</v>
      </c>
      <c r="M10940" t="s">
        <v>45125</v>
      </c>
    </row>
    <row r="10941" spans="1:13">
      <c r="A10941" s="1" t="s">
        <v>12958</v>
      </c>
      <c r="B10941">
        <v>7.7595339294927697E-4</v>
      </c>
      <c r="C10941" s="1">
        <v>3.5252776734691203E-4</v>
      </c>
      <c r="D10941">
        <v>0.36</v>
      </c>
      <c r="E10941">
        <v>0.82142857142857095</v>
      </c>
      <c r="F10941">
        <v>0.15625</v>
      </c>
      <c r="G10941">
        <v>0.2</v>
      </c>
      <c r="H10941">
        <v>1.0869565217391301E-2</v>
      </c>
      <c r="I10941">
        <v>8.3333333333333301E-2</v>
      </c>
      <c r="J10941" s="1" t="s">
        <v>23229</v>
      </c>
      <c r="K10941" t="s">
        <v>23238</v>
      </c>
      <c r="L10941" t="s">
        <v>45126</v>
      </c>
      <c r="M10941" t="s">
        <v>45127</v>
      </c>
    </row>
    <row r="10942" spans="1:13">
      <c r="A10942" s="1" t="s">
        <v>12959</v>
      </c>
      <c r="B10942">
        <v>8.6011514093897796E-5</v>
      </c>
      <c r="C10942" s="1">
        <v>6.1741451074419201E-6</v>
      </c>
      <c r="D10942">
        <v>0</v>
      </c>
      <c r="E10942">
        <v>0.20744680851063799</v>
      </c>
      <c r="F10942">
        <v>0</v>
      </c>
      <c r="G10942">
        <v>0</v>
      </c>
      <c r="H10942">
        <v>4.8543689320388302E-3</v>
      </c>
      <c r="I10942">
        <v>0</v>
      </c>
      <c r="J10942" s="1">
        <v>0</v>
      </c>
      <c r="K10942" t="s">
        <v>23241</v>
      </c>
      <c r="L10942" t="s">
        <v>45128</v>
      </c>
      <c r="M10942" t="s">
        <v>45129</v>
      </c>
    </row>
    <row r="10943" spans="1:13">
      <c r="A10943" s="1" t="s">
        <v>12960</v>
      </c>
      <c r="B10943">
        <v>8.7999483860513202E-6</v>
      </c>
      <c r="C10943" s="1">
        <v>1.6579998706320599E-7</v>
      </c>
      <c r="D10943">
        <v>1.5625E-2</v>
      </c>
      <c r="E10943">
        <v>2.1052631578947399E-2</v>
      </c>
      <c r="F10943">
        <v>0</v>
      </c>
      <c r="G10943">
        <v>1.72413793103448E-2</v>
      </c>
      <c r="H10943">
        <v>1.3274336283185801E-2</v>
      </c>
      <c r="I10943">
        <v>8.2644628099173608E-3</v>
      </c>
      <c r="J10943" s="1">
        <v>0.86363636363636398</v>
      </c>
      <c r="K10943" t="s">
        <v>23238</v>
      </c>
      <c r="L10943" t="s">
        <v>45130</v>
      </c>
      <c r="M10943" t="s">
        <v>45131</v>
      </c>
    </row>
    <row r="10944" spans="1:13">
      <c r="A10944" s="1" t="s">
        <v>12961</v>
      </c>
      <c r="B10944">
        <v>4.7434602414311403E-6</v>
      </c>
      <c r="C10944" s="1">
        <v>1.3324094025166699E-4</v>
      </c>
      <c r="D10944">
        <v>1</v>
      </c>
      <c r="E10944">
        <v>0.98958333333333304</v>
      </c>
      <c r="F10944">
        <v>1</v>
      </c>
      <c r="G10944">
        <v>0.65517241379310298</v>
      </c>
      <c r="H10944">
        <v>0.99082568807339499</v>
      </c>
      <c r="I10944">
        <v>0.76666666666666705</v>
      </c>
      <c r="J10944" s="1">
        <v>1</v>
      </c>
      <c r="K10944" t="s">
        <v>23241</v>
      </c>
      <c r="L10944" t="s">
        <v>45132</v>
      </c>
      <c r="M10944" t="s">
        <v>45133</v>
      </c>
    </row>
    <row r="10945" spans="1:13">
      <c r="A10945" s="1" t="s">
        <v>12962</v>
      </c>
      <c r="B10945">
        <v>1.1702301085252E-6</v>
      </c>
      <c r="C10945" s="1">
        <v>1.2491806992493099E-7</v>
      </c>
      <c r="D10945">
        <v>0.98387096774193505</v>
      </c>
      <c r="E10945">
        <v>0.97058823529411797</v>
      </c>
      <c r="F10945">
        <v>0.99679487179487203</v>
      </c>
      <c r="G10945">
        <v>1</v>
      </c>
      <c r="H10945">
        <v>0.99305555555555602</v>
      </c>
      <c r="I10945">
        <v>0.96969696969696995</v>
      </c>
      <c r="J10945" s="1">
        <v>0.9375</v>
      </c>
      <c r="K10945" t="s">
        <v>23238</v>
      </c>
      <c r="L10945" t="s">
        <v>45134</v>
      </c>
      <c r="M10945" t="s">
        <v>45135</v>
      </c>
    </row>
    <row r="10946" spans="1:13">
      <c r="A10946" s="1" t="s">
        <v>12963</v>
      </c>
      <c r="B10946">
        <v>1.0948762769605E-5</v>
      </c>
      <c r="C10946" s="1">
        <v>7.2638536150208396E-5</v>
      </c>
      <c r="D10946">
        <v>1</v>
      </c>
      <c r="E10946">
        <v>1</v>
      </c>
      <c r="F10946">
        <v>0.93377483443708598</v>
      </c>
      <c r="G10946">
        <v>1</v>
      </c>
      <c r="H10946">
        <v>1</v>
      </c>
      <c r="I10946">
        <v>1</v>
      </c>
      <c r="J10946" s="1" t="s">
        <v>23229</v>
      </c>
      <c r="K10946" t="s">
        <v>23238</v>
      </c>
      <c r="L10946" t="s">
        <v>45136</v>
      </c>
      <c r="M10946" t="s">
        <v>45137</v>
      </c>
    </row>
    <row r="10947" spans="1:13">
      <c r="A10947" s="1" t="s">
        <v>12964</v>
      </c>
      <c r="B10947">
        <v>3.0827674660870901E-4</v>
      </c>
      <c r="C10947" s="1">
        <v>2.0407946822082701E-5</v>
      </c>
      <c r="D10947">
        <v>0</v>
      </c>
      <c r="E10947">
        <v>0.23888888888888901</v>
      </c>
      <c r="F10947">
        <v>5.2356020942408397E-3</v>
      </c>
      <c r="G10947">
        <v>8.9285714285714298E-3</v>
      </c>
      <c r="H10947">
        <v>0</v>
      </c>
      <c r="I10947">
        <v>0</v>
      </c>
      <c r="J10947" s="1">
        <v>0</v>
      </c>
      <c r="K10947" t="s">
        <v>23238</v>
      </c>
      <c r="L10947" t="s">
        <v>45138</v>
      </c>
      <c r="M10947" t="s">
        <v>45139</v>
      </c>
    </row>
    <row r="10948" spans="1:13">
      <c r="A10948" s="1" t="s">
        <v>12965</v>
      </c>
      <c r="B10948">
        <v>3.00835569090906E-5</v>
      </c>
      <c r="C10948" s="1">
        <v>2.3535319603834199E-6</v>
      </c>
      <c r="D10948">
        <v>0.82758620689655205</v>
      </c>
      <c r="E10948">
        <v>0.96153846153846201</v>
      </c>
      <c r="F10948">
        <v>0.95555555555555605</v>
      </c>
      <c r="G10948">
        <v>1</v>
      </c>
      <c r="H10948">
        <v>1</v>
      </c>
      <c r="I10948">
        <v>0.92241379310344795</v>
      </c>
      <c r="J10948" s="1">
        <v>1</v>
      </c>
      <c r="K10948" t="s">
        <v>23238</v>
      </c>
      <c r="L10948" t="s">
        <v>45140</v>
      </c>
      <c r="M10948" t="s">
        <v>45141</v>
      </c>
    </row>
    <row r="10949" spans="1:13">
      <c r="A10949" s="1" t="s">
        <v>12966</v>
      </c>
      <c r="B10949">
        <v>4.03907553350521E-8</v>
      </c>
      <c r="C10949" s="1">
        <v>2.6474443755809301E-5</v>
      </c>
      <c r="D10949">
        <v>1.5625E-2</v>
      </c>
      <c r="E10949">
        <v>5.31914893617021E-3</v>
      </c>
      <c r="F10949">
        <v>9.6354166666666699E-2</v>
      </c>
      <c r="G10949">
        <v>9.4339622641509396E-3</v>
      </c>
      <c r="H10949">
        <v>0.17647058823529399</v>
      </c>
      <c r="I10949">
        <v>5.6962025316455701E-2</v>
      </c>
      <c r="J10949" s="1">
        <v>0</v>
      </c>
      <c r="K10949" t="s">
        <v>23242</v>
      </c>
      <c r="L10949" t="s">
        <v>45142</v>
      </c>
      <c r="M10949" t="s">
        <v>45143</v>
      </c>
    </row>
    <row r="10950" spans="1:13">
      <c r="A10950" s="1" t="s">
        <v>12967</v>
      </c>
      <c r="B10950">
        <v>1.2563523785057601E-8</v>
      </c>
      <c r="C10950" s="1">
        <v>3.4372604072944199E-6</v>
      </c>
      <c r="D10950">
        <v>0</v>
      </c>
      <c r="E10950">
        <v>0</v>
      </c>
      <c r="F10950">
        <v>1.0638297872340399E-2</v>
      </c>
      <c r="G10950">
        <v>0</v>
      </c>
      <c r="H10950">
        <v>1.4705882352941201E-2</v>
      </c>
      <c r="I10950">
        <v>0</v>
      </c>
      <c r="J10950" s="1">
        <v>1</v>
      </c>
      <c r="K10950" t="s">
        <v>23238</v>
      </c>
      <c r="L10950" t="s">
        <v>45144</v>
      </c>
      <c r="M10950" t="s">
        <v>45145</v>
      </c>
    </row>
    <row r="10951" spans="1:13">
      <c r="A10951" s="1" t="s">
        <v>12968</v>
      </c>
      <c r="B10951">
        <v>8.8128388323084E-7</v>
      </c>
      <c r="C10951" s="1">
        <v>3.7130038911197898E-8</v>
      </c>
      <c r="D10951">
        <v>1.5625E-2</v>
      </c>
      <c r="E10951">
        <v>0</v>
      </c>
      <c r="F10951">
        <v>5.6179775280898901E-3</v>
      </c>
      <c r="G10951">
        <v>0</v>
      </c>
      <c r="H10951">
        <v>0</v>
      </c>
      <c r="I10951">
        <v>0</v>
      </c>
      <c r="J10951" s="1">
        <v>0.7</v>
      </c>
      <c r="K10951" t="s">
        <v>23238</v>
      </c>
      <c r="L10951" t="s">
        <v>45146</v>
      </c>
      <c r="M10951" t="s">
        <v>45147</v>
      </c>
    </row>
    <row r="10952" spans="1:13">
      <c r="A10952" s="1" t="s">
        <v>12969</v>
      </c>
      <c r="B10952">
        <v>9.0305039245171807E-9</v>
      </c>
      <c r="C10952" s="1">
        <v>1.3639063636637499E-6</v>
      </c>
      <c r="D10952">
        <v>0.96666666666666701</v>
      </c>
      <c r="E10952">
        <v>0.992307692307692</v>
      </c>
      <c r="F10952">
        <v>0.96531791907514497</v>
      </c>
      <c r="G10952">
        <v>0.98275862068965503</v>
      </c>
      <c r="H10952">
        <v>0.94520547945205502</v>
      </c>
      <c r="I10952">
        <v>0.96</v>
      </c>
      <c r="J10952" s="1">
        <v>1</v>
      </c>
      <c r="K10952" t="s">
        <v>23240</v>
      </c>
      <c r="L10952" t="s">
        <v>45148</v>
      </c>
      <c r="M10952" t="s">
        <v>45149</v>
      </c>
    </row>
    <row r="10953" spans="1:13">
      <c r="A10953" s="1" t="s">
        <v>12970</v>
      </c>
      <c r="B10953">
        <v>8.4913250913703096E-5</v>
      </c>
      <c r="C10953" s="1">
        <v>1.88513097656815E-6</v>
      </c>
      <c r="D10953">
        <v>1</v>
      </c>
      <c r="E10953">
        <v>0.90476190476190499</v>
      </c>
      <c r="F10953">
        <v>1</v>
      </c>
      <c r="G10953">
        <v>1</v>
      </c>
      <c r="H10953">
        <v>1</v>
      </c>
      <c r="I10953">
        <v>1</v>
      </c>
      <c r="J10953" s="1">
        <v>1</v>
      </c>
      <c r="K10953" t="s">
        <v>23239</v>
      </c>
      <c r="L10953" t="s">
        <v>45150</v>
      </c>
      <c r="M10953" t="s">
        <v>45151</v>
      </c>
    </row>
    <row r="10954" spans="1:13">
      <c r="A10954" s="1" t="s">
        <v>12971</v>
      </c>
      <c r="B10954">
        <v>2.30910375985103E-5</v>
      </c>
      <c r="C10954" s="1">
        <v>2.7060774925343799E-5</v>
      </c>
      <c r="D10954">
        <v>1</v>
      </c>
      <c r="E10954">
        <v>1</v>
      </c>
      <c r="F10954">
        <v>0.80630630630630595</v>
      </c>
      <c r="G10954">
        <v>0.98</v>
      </c>
      <c r="H10954">
        <v>0.57865168539325795</v>
      </c>
      <c r="I10954">
        <v>0.97938144329896903</v>
      </c>
      <c r="J10954" s="1" t="s">
        <v>23229</v>
      </c>
      <c r="K10954" t="s">
        <v>23241</v>
      </c>
      <c r="L10954" t="s">
        <v>45152</v>
      </c>
      <c r="M10954" t="s">
        <v>45153</v>
      </c>
    </row>
    <row r="10955" spans="1:13">
      <c r="A10955" s="1" t="s">
        <v>12972</v>
      </c>
      <c r="B10955">
        <v>6.4911481679476399E-8</v>
      </c>
      <c r="C10955" s="1">
        <v>4.9342576425821501E-7</v>
      </c>
      <c r="D10955">
        <v>1</v>
      </c>
      <c r="E10955">
        <v>0.98913043478260898</v>
      </c>
      <c r="F10955">
        <v>0.99450549450549497</v>
      </c>
      <c r="G10955">
        <v>0.99122807017543901</v>
      </c>
      <c r="H10955">
        <v>0.99541284403669705</v>
      </c>
      <c r="I10955">
        <v>0.99596774193548399</v>
      </c>
      <c r="J10955" s="1">
        <v>0</v>
      </c>
      <c r="K10955" t="s">
        <v>23240</v>
      </c>
      <c r="L10955" t="s">
        <v>45154</v>
      </c>
      <c r="M10955" t="s">
        <v>45155</v>
      </c>
    </row>
    <row r="10956" spans="1:13">
      <c r="A10956" s="1" t="s">
        <v>12973</v>
      </c>
      <c r="B10956">
        <v>4.2062595722257702E-5</v>
      </c>
      <c r="C10956" s="1">
        <v>1.87933558324333E-5</v>
      </c>
      <c r="D10956">
        <v>8.0645161290322606E-2</v>
      </c>
      <c r="E10956">
        <v>0.125</v>
      </c>
      <c r="F10956">
        <v>1.93370165745856E-2</v>
      </c>
      <c r="G10956">
        <v>4.5454545454545497E-2</v>
      </c>
      <c r="H10956">
        <v>0.15625</v>
      </c>
      <c r="I10956">
        <v>0.14705882352941199</v>
      </c>
      <c r="J10956" s="1">
        <v>0</v>
      </c>
      <c r="K10956" t="s">
        <v>23241</v>
      </c>
      <c r="L10956" t="s">
        <v>45156</v>
      </c>
      <c r="M10956" t="s">
        <v>45157</v>
      </c>
    </row>
    <row r="10957" spans="1:13">
      <c r="A10957" s="1" t="s">
        <v>12974</v>
      </c>
      <c r="B10957">
        <v>1.09995306558927E-4</v>
      </c>
      <c r="C10957" s="1">
        <v>3.4494189085275202E-6</v>
      </c>
      <c r="D10957">
        <v>1</v>
      </c>
      <c r="E10957">
        <v>0.76829268292682895</v>
      </c>
      <c r="F10957">
        <v>0.98148148148148195</v>
      </c>
      <c r="G10957">
        <v>0.96</v>
      </c>
      <c r="H10957">
        <v>0.92771084337349397</v>
      </c>
      <c r="I10957">
        <v>0.837209302325581</v>
      </c>
      <c r="J10957" s="1">
        <v>1</v>
      </c>
      <c r="K10957" t="s">
        <v>23238</v>
      </c>
      <c r="L10957" t="s">
        <v>45158</v>
      </c>
      <c r="M10957" t="s">
        <v>45159</v>
      </c>
    </row>
    <row r="10958" spans="1:13">
      <c r="A10958" s="1" t="s">
        <v>12975</v>
      </c>
      <c r="B10958">
        <v>1.59399203178948E-5</v>
      </c>
      <c r="C10958" s="1">
        <v>4.7156294669353503E-8</v>
      </c>
      <c r="D10958">
        <v>0.17241379310344801</v>
      </c>
      <c r="E10958">
        <v>8.7499999999999994E-2</v>
      </c>
      <c r="F10958">
        <v>0.101449275362319</v>
      </c>
      <c r="G10958">
        <v>0</v>
      </c>
      <c r="H10958">
        <v>0</v>
      </c>
      <c r="I10958">
        <v>1.5151515151515201E-2</v>
      </c>
      <c r="J10958" s="1">
        <v>0</v>
      </c>
      <c r="K10958" t="s">
        <v>23241</v>
      </c>
      <c r="L10958" t="s">
        <v>45160</v>
      </c>
      <c r="M10958" t="s">
        <v>45161</v>
      </c>
    </row>
    <row r="10959" spans="1:13">
      <c r="A10959" s="1" t="s">
        <v>12976</v>
      </c>
      <c r="B10959">
        <v>2.1684072706464401E-7</v>
      </c>
      <c r="C10959" s="1">
        <v>3.4662401312699203E-4</v>
      </c>
      <c r="D10959">
        <v>0.29032258064516098</v>
      </c>
      <c r="E10959">
        <v>0.36516853932584298</v>
      </c>
      <c r="F10959">
        <v>0.52380952380952395</v>
      </c>
      <c r="G10959">
        <v>6.6037735849056603E-2</v>
      </c>
      <c r="H10959">
        <v>0.339622641509434</v>
      </c>
      <c r="I10959">
        <v>0.243589743589744</v>
      </c>
      <c r="J10959" s="1">
        <v>0</v>
      </c>
      <c r="K10959" t="s">
        <v>23241</v>
      </c>
      <c r="L10959" t="s">
        <v>45162</v>
      </c>
      <c r="M10959" t="s">
        <v>45163</v>
      </c>
    </row>
    <row r="10960" spans="1:13">
      <c r="A10960" s="1" t="s">
        <v>12977</v>
      </c>
      <c r="B10960">
        <v>7.8046188983818403E-6</v>
      </c>
      <c r="C10960" s="1">
        <v>2.9001885027106701E-5</v>
      </c>
      <c r="D10960">
        <v>1</v>
      </c>
      <c r="E10960">
        <v>1</v>
      </c>
      <c r="F10960">
        <v>0.99468085106382997</v>
      </c>
      <c r="G10960">
        <v>0.95652173913043503</v>
      </c>
      <c r="H10960">
        <v>1</v>
      </c>
      <c r="I10960">
        <v>0.875</v>
      </c>
      <c r="J10960" s="1">
        <v>1</v>
      </c>
      <c r="K10960" t="s">
        <v>23237</v>
      </c>
      <c r="L10960" t="s">
        <v>45164</v>
      </c>
      <c r="M10960" t="s">
        <v>45165</v>
      </c>
    </row>
    <row r="10961" spans="1:13">
      <c r="A10961" s="1" t="s">
        <v>12978</v>
      </c>
      <c r="B10961">
        <v>1.0437840880950099E-5</v>
      </c>
      <c r="C10961" s="1">
        <v>8.7509882076094597E-7</v>
      </c>
      <c r="D10961">
        <v>0</v>
      </c>
      <c r="E10961">
        <v>5.2083333333333296E-3</v>
      </c>
      <c r="F10961">
        <v>2.5641025641025602E-3</v>
      </c>
      <c r="G10961">
        <v>0.20689655172413801</v>
      </c>
      <c r="H10961">
        <v>4.3859649122806998E-3</v>
      </c>
      <c r="I10961">
        <v>2.8000000000000001E-2</v>
      </c>
      <c r="J10961" s="1">
        <v>0</v>
      </c>
      <c r="K10961" t="s">
        <v>23241</v>
      </c>
      <c r="L10961" t="s">
        <v>45166</v>
      </c>
      <c r="M10961" t="s">
        <v>45167</v>
      </c>
    </row>
    <row r="10962" spans="1:13">
      <c r="A10962" s="1" t="s">
        <v>12979</v>
      </c>
      <c r="B10962">
        <v>7.9516185620388802E-4</v>
      </c>
      <c r="C10962" s="1">
        <v>1.45222682221812E-4</v>
      </c>
      <c r="D10962">
        <v>0.71875</v>
      </c>
      <c r="E10962">
        <v>0.54166666666666696</v>
      </c>
      <c r="F10962">
        <v>0.979487179487179</v>
      </c>
      <c r="G10962">
        <v>0.91228070175438603</v>
      </c>
      <c r="H10962">
        <v>0.97787610619469001</v>
      </c>
      <c r="I10962">
        <v>0.94495412844036697</v>
      </c>
      <c r="J10962" s="1">
        <v>1</v>
      </c>
      <c r="K10962" t="s">
        <v>23237</v>
      </c>
      <c r="L10962" t="s">
        <v>45168</v>
      </c>
      <c r="M10962" t="s">
        <v>45169</v>
      </c>
    </row>
    <row r="10963" spans="1:13">
      <c r="A10963" s="1" t="s">
        <v>12980</v>
      </c>
      <c r="B10963">
        <v>3.6597018967682902E-5</v>
      </c>
      <c r="C10963" s="1">
        <v>8.8302849599317703E-7</v>
      </c>
      <c r="D10963">
        <v>0</v>
      </c>
      <c r="E10963">
        <v>0.19318181818181801</v>
      </c>
      <c r="F10963">
        <v>0</v>
      </c>
      <c r="G10963">
        <v>0</v>
      </c>
      <c r="H10963">
        <v>5.74712643678161E-3</v>
      </c>
      <c r="I10963">
        <v>1.7543859649122799E-2</v>
      </c>
      <c r="J10963" s="1">
        <v>0</v>
      </c>
      <c r="K10963" t="s">
        <v>23241</v>
      </c>
      <c r="L10963" t="s">
        <v>45170</v>
      </c>
      <c r="M10963" t="s">
        <v>45171</v>
      </c>
    </row>
    <row r="10964" spans="1:13">
      <c r="A10964" s="1" t="s">
        <v>12981</v>
      </c>
      <c r="B10964">
        <v>5.6937385285641597E-6</v>
      </c>
      <c r="C10964" s="1">
        <v>5.9593253578550199E-6</v>
      </c>
      <c r="D10964">
        <v>0.95161290322580605</v>
      </c>
      <c r="E10964">
        <v>1</v>
      </c>
      <c r="F10964">
        <v>0.97159090909090895</v>
      </c>
      <c r="G10964">
        <v>0.98214285714285698</v>
      </c>
      <c r="H10964">
        <v>1</v>
      </c>
      <c r="I10964">
        <v>0.94318181818181801</v>
      </c>
      <c r="J10964" s="1" t="s">
        <v>23229</v>
      </c>
      <c r="K10964" t="s">
        <v>23241</v>
      </c>
      <c r="L10964" t="s">
        <v>45172</v>
      </c>
      <c r="M10964" t="s">
        <v>45173</v>
      </c>
    </row>
    <row r="10965" spans="1:13">
      <c r="A10965" s="1" t="s">
        <v>12982</v>
      </c>
      <c r="B10965">
        <v>7.8977895524463004E-7</v>
      </c>
      <c r="C10965" s="1">
        <v>1.3605781023047E-5</v>
      </c>
      <c r="D10965">
        <v>1</v>
      </c>
      <c r="E10965">
        <v>1</v>
      </c>
      <c r="F10965">
        <v>0.99624060150375904</v>
      </c>
      <c r="G10965">
        <v>0.88461538461538503</v>
      </c>
      <c r="H10965">
        <v>0.97752808988763995</v>
      </c>
      <c r="I10965">
        <v>0.96923076923076901</v>
      </c>
      <c r="J10965" s="1">
        <v>0.59090909090909105</v>
      </c>
      <c r="K10965" t="s">
        <v>23238</v>
      </c>
      <c r="L10965" t="s">
        <v>45174</v>
      </c>
      <c r="M10965" t="s">
        <v>45175</v>
      </c>
    </row>
    <row r="10966" spans="1:13">
      <c r="A10966" s="1" t="s">
        <v>12983</v>
      </c>
      <c r="B10966">
        <v>7.2609302387006301E-6</v>
      </c>
      <c r="C10966" s="1">
        <v>1.7901776277797201E-5</v>
      </c>
      <c r="D10966">
        <v>8.6206896551724102E-2</v>
      </c>
      <c r="E10966">
        <v>0</v>
      </c>
      <c r="F10966">
        <v>3.6312849162011197E-2</v>
      </c>
      <c r="G10966">
        <v>1.1111111111111099E-2</v>
      </c>
      <c r="H10966">
        <v>5.1546391752577301E-3</v>
      </c>
      <c r="I10966">
        <v>0</v>
      </c>
      <c r="J10966" s="1">
        <v>0</v>
      </c>
      <c r="K10966" t="s">
        <v>23241</v>
      </c>
      <c r="L10966" t="s">
        <v>45176</v>
      </c>
      <c r="M10966" t="s">
        <v>45177</v>
      </c>
    </row>
    <row r="10967" spans="1:13">
      <c r="A10967" s="1" t="s">
        <v>12984</v>
      </c>
      <c r="B10967">
        <v>1.04815235336699E-6</v>
      </c>
      <c r="C10967" s="1">
        <v>1.1250209826003199E-6</v>
      </c>
      <c r="D10967">
        <v>1</v>
      </c>
      <c r="E10967">
        <v>1</v>
      </c>
      <c r="F10967">
        <v>0.984375</v>
      </c>
      <c r="G10967">
        <v>0.97826086956521696</v>
      </c>
      <c r="H10967">
        <v>0.93500000000000005</v>
      </c>
      <c r="I10967">
        <v>0.92307692307692302</v>
      </c>
      <c r="J10967" s="1">
        <v>1</v>
      </c>
      <c r="K10967" t="s">
        <v>23238</v>
      </c>
      <c r="L10967" t="s">
        <v>45178</v>
      </c>
      <c r="M10967" t="s">
        <v>45179</v>
      </c>
    </row>
    <row r="10968" spans="1:13">
      <c r="A10968" s="1" t="s">
        <v>12985</v>
      </c>
      <c r="B10968">
        <v>4.6492150407962303E-6</v>
      </c>
      <c r="C10968" s="1">
        <v>1.1509750493185601E-9</v>
      </c>
      <c r="D10968">
        <v>0</v>
      </c>
      <c r="E10968">
        <v>2.8089887640449399E-2</v>
      </c>
      <c r="F10968">
        <v>2.7777777777777801E-3</v>
      </c>
      <c r="G10968">
        <v>0</v>
      </c>
      <c r="H10968">
        <v>6.2500000000000003E-3</v>
      </c>
      <c r="I10968">
        <v>0</v>
      </c>
      <c r="J10968" s="1">
        <v>0</v>
      </c>
      <c r="K10968" t="s">
        <v>23238</v>
      </c>
      <c r="L10968" t="s">
        <v>45180</v>
      </c>
      <c r="M10968" t="s">
        <v>45181</v>
      </c>
    </row>
    <row r="10969" spans="1:13">
      <c r="A10969" s="1" t="s">
        <v>12986</v>
      </c>
      <c r="B10969">
        <v>3.6352065213946697E-5</v>
      </c>
      <c r="C10969" s="1">
        <v>3.8723703301397901E-7</v>
      </c>
      <c r="D10969">
        <v>0.93548387096774199</v>
      </c>
      <c r="E10969">
        <v>0.75280898876404501</v>
      </c>
      <c r="F10969">
        <v>0.978609625668449</v>
      </c>
      <c r="G10969">
        <v>0.98750000000000004</v>
      </c>
      <c r="H10969">
        <v>0.95161290322580605</v>
      </c>
      <c r="I10969">
        <v>0.99206349206349198</v>
      </c>
      <c r="J10969" s="1">
        <v>1</v>
      </c>
      <c r="K10969" t="s">
        <v>23239</v>
      </c>
      <c r="L10969" t="s">
        <v>45182</v>
      </c>
      <c r="M10969" t="s">
        <v>45183</v>
      </c>
    </row>
    <row r="10970" spans="1:13">
      <c r="A10970" s="1" t="s">
        <v>12987</v>
      </c>
      <c r="B10970">
        <v>6.1235694992915798E-6</v>
      </c>
      <c r="C10970" s="1">
        <v>1.52344663100698E-5</v>
      </c>
      <c r="D10970">
        <v>0.92857142857142905</v>
      </c>
      <c r="E10970">
        <v>0.89759036144578297</v>
      </c>
      <c r="F10970">
        <v>0.99528301886792403</v>
      </c>
      <c r="G10970">
        <v>1</v>
      </c>
      <c r="H10970">
        <v>0.73170731707317105</v>
      </c>
      <c r="I10970">
        <v>1</v>
      </c>
      <c r="J10970" s="1">
        <v>1</v>
      </c>
      <c r="K10970" t="s">
        <v>23238</v>
      </c>
      <c r="L10970" t="s">
        <v>45184</v>
      </c>
      <c r="M10970" t="s">
        <v>45185</v>
      </c>
    </row>
    <row r="10971" spans="1:13">
      <c r="A10971" s="1" t="s">
        <v>12988</v>
      </c>
      <c r="B10971">
        <v>3.8390274540334898E-7</v>
      </c>
      <c r="C10971" s="1">
        <v>5.2414787382063798E-8</v>
      </c>
      <c r="D10971">
        <v>2.1739130434782601E-2</v>
      </c>
      <c r="E10971">
        <v>0.266666666666667</v>
      </c>
      <c r="F10971">
        <v>0</v>
      </c>
      <c r="G10971">
        <v>0</v>
      </c>
      <c r="H10971">
        <v>0</v>
      </c>
      <c r="I10971">
        <v>0</v>
      </c>
      <c r="J10971" s="1">
        <v>0</v>
      </c>
      <c r="K10971" t="s">
        <v>23239</v>
      </c>
      <c r="L10971" t="s">
        <v>45186</v>
      </c>
      <c r="M10971" t="s">
        <v>45187</v>
      </c>
    </row>
    <row r="10972" spans="1:13">
      <c r="A10972" s="1" t="s">
        <v>12989</v>
      </c>
      <c r="B10972">
        <v>1.23935012327656E-4</v>
      </c>
      <c r="C10972" s="1">
        <v>4.4181339171002898E-6</v>
      </c>
      <c r="D10972">
        <v>0.96875</v>
      </c>
      <c r="E10972">
        <v>0.72340425531914898</v>
      </c>
      <c r="F10972">
        <v>0.99742268041237103</v>
      </c>
      <c r="G10972">
        <v>1</v>
      </c>
      <c r="H10972">
        <v>0.99557522123893805</v>
      </c>
      <c r="I10972">
        <v>0.989247311827957</v>
      </c>
      <c r="J10972" s="1">
        <v>1</v>
      </c>
      <c r="K10972" t="s">
        <v>23238</v>
      </c>
      <c r="L10972" t="s">
        <v>45188</v>
      </c>
      <c r="M10972" t="s">
        <v>45189</v>
      </c>
    </row>
    <row r="10973" spans="1:13">
      <c r="A10973" s="1" t="s">
        <v>12990</v>
      </c>
      <c r="B10973">
        <v>6.0782928319398601E-5</v>
      </c>
      <c r="C10973" s="1">
        <v>6.1768307261142899E-6</v>
      </c>
      <c r="D10973">
        <v>0.92307692307692302</v>
      </c>
      <c r="E10973">
        <v>0.88888888888888895</v>
      </c>
      <c r="F10973">
        <v>0.74226804123711299</v>
      </c>
      <c r="G10973">
        <v>1</v>
      </c>
      <c r="H10973">
        <v>0.91121495327102797</v>
      </c>
      <c r="I10973">
        <v>0.81720430107526898</v>
      </c>
      <c r="J10973" s="1">
        <v>1</v>
      </c>
      <c r="K10973" t="s">
        <v>23241</v>
      </c>
      <c r="L10973" t="s">
        <v>45190</v>
      </c>
      <c r="M10973" t="s">
        <v>45191</v>
      </c>
    </row>
    <row r="10974" spans="1:13">
      <c r="A10974" s="1" t="s">
        <v>12991</v>
      </c>
      <c r="B10974">
        <v>1.0875626394617199E-4</v>
      </c>
      <c r="C10974" s="1">
        <v>3.7467498289291101E-5</v>
      </c>
      <c r="D10974">
        <v>0.46153846153846201</v>
      </c>
      <c r="E10974">
        <v>0.26162790697674398</v>
      </c>
      <c r="F10974">
        <v>0.71390374331550799</v>
      </c>
      <c r="G10974">
        <v>0</v>
      </c>
      <c r="H10974">
        <v>0.58421052631578996</v>
      </c>
      <c r="I10974">
        <v>0.17123287671232901</v>
      </c>
      <c r="J10974" s="1">
        <v>0</v>
      </c>
      <c r="K10974" t="s">
        <v>23239</v>
      </c>
      <c r="L10974" t="s">
        <v>45192</v>
      </c>
      <c r="M10974" t="s">
        <v>45193</v>
      </c>
    </row>
    <row r="10975" spans="1:13">
      <c r="A10975" s="1" t="s">
        <v>12992</v>
      </c>
      <c r="B10975">
        <v>1.4031813930185201E-6</v>
      </c>
      <c r="C10975" s="1">
        <v>1.0588985509078101E-6</v>
      </c>
      <c r="D10975">
        <v>1</v>
      </c>
      <c r="E10975">
        <v>1</v>
      </c>
      <c r="F10975">
        <v>1</v>
      </c>
      <c r="G10975">
        <v>0.98936170212765995</v>
      </c>
      <c r="H10975">
        <v>0.99545454545454504</v>
      </c>
      <c r="I10975">
        <v>0.92696629213483195</v>
      </c>
      <c r="J10975" s="1">
        <v>1</v>
      </c>
      <c r="K10975" t="s">
        <v>23241</v>
      </c>
      <c r="L10975" t="s">
        <v>45194</v>
      </c>
      <c r="M10975" t="s">
        <v>45195</v>
      </c>
    </row>
    <row r="10976" spans="1:13">
      <c r="A10976" s="1" t="s">
        <v>12993</v>
      </c>
      <c r="B10976">
        <v>1.43117501869317E-5</v>
      </c>
      <c r="C10976" s="1">
        <v>8.5510813731827796E-5</v>
      </c>
      <c r="D10976">
        <v>0.96875</v>
      </c>
      <c r="E10976">
        <v>0.97058823529411797</v>
      </c>
      <c r="F10976">
        <v>0.95108695652173902</v>
      </c>
      <c r="G10976">
        <v>0.97297297297297303</v>
      </c>
      <c r="H10976">
        <v>0.56989247311827995</v>
      </c>
      <c r="I10976">
        <v>0.96428571428571397</v>
      </c>
      <c r="J10976" s="1">
        <v>1</v>
      </c>
      <c r="K10976" t="s">
        <v>23239</v>
      </c>
      <c r="L10976" t="s">
        <v>45196</v>
      </c>
      <c r="M10976" t="s">
        <v>45197</v>
      </c>
    </row>
    <row r="10977" spans="1:13">
      <c r="A10977" s="1" t="s">
        <v>12994</v>
      </c>
      <c r="B10977">
        <v>2.8069345089729702E-7</v>
      </c>
      <c r="C10977" s="1">
        <v>1.2512862913778899E-6</v>
      </c>
      <c r="D10977">
        <v>1.6129032258064498E-2</v>
      </c>
      <c r="E10977">
        <v>0</v>
      </c>
      <c r="F10977">
        <v>2.6086956521739101E-2</v>
      </c>
      <c r="G10977">
        <v>0</v>
      </c>
      <c r="H10977">
        <v>0</v>
      </c>
      <c r="I10977">
        <v>0</v>
      </c>
      <c r="J10977" s="1" t="s">
        <v>23229</v>
      </c>
      <c r="K10977" t="s">
        <v>23237</v>
      </c>
      <c r="L10977" t="s">
        <v>45198</v>
      </c>
      <c r="M10977" t="s">
        <v>45199</v>
      </c>
    </row>
    <row r="10978" spans="1:13">
      <c r="A10978" s="1" t="s">
        <v>12995</v>
      </c>
      <c r="B10978">
        <v>3.92802978817626E-7</v>
      </c>
      <c r="C10978" s="1">
        <v>2.33220577022486E-8</v>
      </c>
      <c r="D10978">
        <v>1</v>
      </c>
      <c r="E10978">
        <v>1</v>
      </c>
      <c r="F10978">
        <v>1</v>
      </c>
      <c r="G10978">
        <v>1</v>
      </c>
      <c r="H10978">
        <v>0.992307692307692</v>
      </c>
      <c r="I10978">
        <v>1</v>
      </c>
      <c r="J10978" s="1">
        <v>1</v>
      </c>
      <c r="K10978" t="s">
        <v>23240</v>
      </c>
      <c r="L10978" t="s">
        <v>45200</v>
      </c>
      <c r="M10978" t="s">
        <v>45201</v>
      </c>
    </row>
    <row r="10979" spans="1:13">
      <c r="A10979" s="1" t="s">
        <v>12996</v>
      </c>
      <c r="B10979">
        <v>1.7216420975881801E-7</v>
      </c>
      <c r="C10979" s="1">
        <v>2.7687602447471502E-5</v>
      </c>
      <c r="D10979">
        <v>0</v>
      </c>
      <c r="E10979">
        <v>0</v>
      </c>
      <c r="F10979">
        <v>2.5641025641025602E-3</v>
      </c>
      <c r="G10979">
        <v>0.25</v>
      </c>
      <c r="H10979">
        <v>8.7719298245613996E-3</v>
      </c>
      <c r="I10979">
        <v>4.4354838709677401E-2</v>
      </c>
      <c r="J10979" s="1">
        <v>0.27272727272727298</v>
      </c>
      <c r="K10979" t="s">
        <v>23238</v>
      </c>
      <c r="L10979" t="s">
        <v>45202</v>
      </c>
      <c r="M10979" t="s">
        <v>45203</v>
      </c>
    </row>
    <row r="10980" spans="1:13">
      <c r="A10980" s="1" t="s">
        <v>12997</v>
      </c>
      <c r="B10980">
        <v>3.60197424625201E-6</v>
      </c>
      <c r="C10980" s="1">
        <v>2.6263041028935599E-5</v>
      </c>
      <c r="D10980">
        <v>0.55263157894736803</v>
      </c>
      <c r="E10980">
        <v>0.42592592592592599</v>
      </c>
      <c r="F10980">
        <v>0.594936708860759</v>
      </c>
      <c r="G10980">
        <v>9.1836734693877597E-2</v>
      </c>
      <c r="H10980">
        <v>0.70967741935483897</v>
      </c>
      <c r="I10980">
        <v>0.44767441860465101</v>
      </c>
      <c r="J10980" s="1">
        <v>1</v>
      </c>
      <c r="K10980" t="s">
        <v>23240</v>
      </c>
      <c r="L10980" t="s">
        <v>45204</v>
      </c>
      <c r="M10980" t="s">
        <v>45205</v>
      </c>
    </row>
    <row r="10981" spans="1:13">
      <c r="A10981" s="1" t="s">
        <v>12998</v>
      </c>
      <c r="B10981">
        <v>1.1661478764295801E-5</v>
      </c>
      <c r="C10981" s="1">
        <v>4.2922465053001399E-7</v>
      </c>
      <c r="D10981">
        <v>1</v>
      </c>
      <c r="E10981">
        <v>0.85294117647058798</v>
      </c>
      <c r="F10981">
        <v>1</v>
      </c>
      <c r="G10981">
        <v>1</v>
      </c>
      <c r="H10981">
        <v>1</v>
      </c>
      <c r="I10981">
        <v>1</v>
      </c>
      <c r="J10981" s="1">
        <v>1</v>
      </c>
      <c r="K10981" t="s">
        <v>23238</v>
      </c>
      <c r="L10981" t="s">
        <v>45206</v>
      </c>
      <c r="M10981" t="s">
        <v>45207</v>
      </c>
    </row>
    <row r="10982" spans="1:13">
      <c r="A10982" s="1" t="s">
        <v>12999</v>
      </c>
      <c r="B10982">
        <v>1.66668052286766E-6</v>
      </c>
      <c r="C10982" s="1">
        <v>2.4253595788448101E-7</v>
      </c>
      <c r="D10982">
        <v>1</v>
      </c>
      <c r="E10982">
        <v>1</v>
      </c>
      <c r="F10982">
        <v>0.98936170212765995</v>
      </c>
      <c r="G10982">
        <v>1</v>
      </c>
      <c r="H10982">
        <v>0.98453608247422697</v>
      </c>
      <c r="I10982">
        <v>0.93076923076923102</v>
      </c>
      <c r="J10982" s="1">
        <v>1</v>
      </c>
      <c r="K10982" t="s">
        <v>23240</v>
      </c>
      <c r="L10982" t="s">
        <v>45208</v>
      </c>
      <c r="M10982" t="s">
        <v>45209</v>
      </c>
    </row>
    <row r="10983" spans="1:13">
      <c r="A10983" s="1" t="s">
        <v>13000</v>
      </c>
      <c r="B10983">
        <v>1.3122910702371799E-7</v>
      </c>
      <c r="C10983" s="1">
        <v>4.4520894677749599E-8</v>
      </c>
      <c r="D10983">
        <v>0</v>
      </c>
      <c r="E10983">
        <v>0</v>
      </c>
      <c r="F10983">
        <v>0</v>
      </c>
      <c r="G10983">
        <v>0</v>
      </c>
      <c r="H10983">
        <v>0.117977528089888</v>
      </c>
      <c r="I10983">
        <v>0</v>
      </c>
      <c r="J10983" s="1" t="s">
        <v>23229</v>
      </c>
      <c r="K10983" t="s">
        <v>23237</v>
      </c>
      <c r="L10983" t="s">
        <v>45210</v>
      </c>
      <c r="M10983" t="s">
        <v>45211</v>
      </c>
    </row>
    <row r="10984" spans="1:13">
      <c r="A10984" s="1" t="s">
        <v>13001</v>
      </c>
      <c r="B10984">
        <v>9.7511244983662505E-6</v>
      </c>
      <c r="C10984" s="1">
        <v>7.2919602244352601E-6</v>
      </c>
      <c r="D10984">
        <v>0</v>
      </c>
      <c r="E10984">
        <v>0</v>
      </c>
      <c r="F10984">
        <v>5.8823529411764698E-2</v>
      </c>
      <c r="G10984">
        <v>1.21951219512195E-2</v>
      </c>
      <c r="H10984">
        <v>0.107954545454545</v>
      </c>
      <c r="I10984">
        <v>3.3333333333333298E-2</v>
      </c>
      <c r="J10984" s="1">
        <v>0</v>
      </c>
      <c r="K10984" t="s">
        <v>23241</v>
      </c>
      <c r="L10984" t="s">
        <v>45212</v>
      </c>
      <c r="M10984" t="s">
        <v>45213</v>
      </c>
    </row>
    <row r="10985" spans="1:13">
      <c r="A10985" s="1" t="s">
        <v>13002</v>
      </c>
      <c r="B10985">
        <v>5.9289632695790102E-5</v>
      </c>
      <c r="C10985" s="1">
        <v>1.03369205031877E-5</v>
      </c>
      <c r="D10985">
        <v>0.92857142857142905</v>
      </c>
      <c r="E10985">
        <v>0.96296296296296302</v>
      </c>
      <c r="F10985">
        <v>0.87666666666666704</v>
      </c>
      <c r="G10985">
        <v>0.987179487179487</v>
      </c>
      <c r="H10985">
        <v>0.97457627118644097</v>
      </c>
      <c r="I10985">
        <v>0.97159090909090895</v>
      </c>
      <c r="J10985" s="1" t="s">
        <v>23229</v>
      </c>
      <c r="K10985" t="s">
        <v>23238</v>
      </c>
      <c r="L10985" t="s">
        <v>45214</v>
      </c>
      <c r="M10985" t="s">
        <v>45215</v>
      </c>
    </row>
    <row r="10986" spans="1:13">
      <c r="A10986" s="1" t="s">
        <v>13003</v>
      </c>
      <c r="B10986">
        <v>3.283543298527E-9</v>
      </c>
      <c r="C10986" s="1">
        <v>1.1086112709974801E-6</v>
      </c>
      <c r="D10986">
        <v>1</v>
      </c>
      <c r="E10986">
        <v>1</v>
      </c>
      <c r="F10986">
        <v>1</v>
      </c>
      <c r="G10986">
        <v>1</v>
      </c>
      <c r="H10986">
        <v>0.99056603773584895</v>
      </c>
      <c r="I10986">
        <v>1</v>
      </c>
      <c r="J10986" s="1">
        <v>0.18181818181818199</v>
      </c>
      <c r="K10986" t="s">
        <v>23238</v>
      </c>
      <c r="L10986" t="s">
        <v>45216</v>
      </c>
      <c r="M10986" t="s">
        <v>45217</v>
      </c>
    </row>
    <row r="10987" spans="1:13">
      <c r="A10987" s="1" t="s">
        <v>13004</v>
      </c>
      <c r="B10987">
        <v>1.4952559890489599E-4</v>
      </c>
      <c r="C10987" s="1">
        <v>9.6708672829496096E-7</v>
      </c>
      <c r="D10987">
        <v>1</v>
      </c>
      <c r="E10987">
        <v>0.81578947368421095</v>
      </c>
      <c r="F10987">
        <v>0.98224852071005897</v>
      </c>
      <c r="G10987">
        <v>1</v>
      </c>
      <c r="H10987">
        <v>0.99411764705882399</v>
      </c>
      <c r="I10987">
        <v>0.98837209302325602</v>
      </c>
      <c r="J10987" s="1">
        <v>0.95454545454545503</v>
      </c>
      <c r="K10987" t="s">
        <v>23241</v>
      </c>
      <c r="L10987" t="s">
        <v>45218</v>
      </c>
      <c r="M10987" t="s">
        <v>45219</v>
      </c>
    </row>
    <row r="10988" spans="1:13">
      <c r="A10988" s="1" t="s">
        <v>13005</v>
      </c>
      <c r="B10988">
        <v>1.1351716215004899E-5</v>
      </c>
      <c r="C10988" s="1">
        <v>5.58372676799238E-5</v>
      </c>
      <c r="D10988">
        <v>1.7857142857142901E-2</v>
      </c>
      <c r="E10988">
        <v>0</v>
      </c>
      <c r="F10988">
        <v>4.1025641025640998E-2</v>
      </c>
      <c r="G10988">
        <v>8.7719298245613996E-3</v>
      </c>
      <c r="H10988">
        <v>4.5045045045045001E-3</v>
      </c>
      <c r="I10988">
        <v>4.4247787610619503E-3</v>
      </c>
      <c r="J10988" s="1">
        <v>0</v>
      </c>
      <c r="K10988" t="s">
        <v>23241</v>
      </c>
      <c r="L10988" t="s">
        <v>45220</v>
      </c>
      <c r="M10988" t="s">
        <v>45221</v>
      </c>
    </row>
    <row r="10989" spans="1:13">
      <c r="A10989" s="1" t="s">
        <v>13006</v>
      </c>
      <c r="B10989">
        <v>1.9057801030681601E-4</v>
      </c>
      <c r="C10989" s="1">
        <v>5.2153982239397599E-5</v>
      </c>
      <c r="D10989">
        <v>0.51612903225806495</v>
      </c>
      <c r="E10989">
        <v>0.55617977528089901</v>
      </c>
      <c r="F10989">
        <v>0.24374999999999999</v>
      </c>
      <c r="G10989">
        <v>0.73214285714285698</v>
      </c>
      <c r="H10989">
        <v>0.36486486486486502</v>
      </c>
      <c r="I10989">
        <v>0.85</v>
      </c>
      <c r="J10989" s="1">
        <v>1</v>
      </c>
      <c r="K10989" t="s">
        <v>23241</v>
      </c>
      <c r="L10989" t="s">
        <v>45222</v>
      </c>
      <c r="M10989" t="s">
        <v>45223</v>
      </c>
    </row>
    <row r="10990" spans="1:13">
      <c r="A10990" s="1" t="s">
        <v>13007</v>
      </c>
      <c r="B10990">
        <v>1.0728552560681601E-4</v>
      </c>
      <c r="C10990" s="1">
        <v>6.5470151739077705E-5</v>
      </c>
      <c r="D10990">
        <v>1</v>
      </c>
      <c r="E10990">
        <v>0.98404255319148903</v>
      </c>
      <c r="F10990">
        <v>0.85405405405405399</v>
      </c>
      <c r="G10990">
        <v>1</v>
      </c>
      <c r="H10990">
        <v>0.99390243902439002</v>
      </c>
      <c r="I10990">
        <v>1</v>
      </c>
      <c r="J10990" s="1">
        <v>1</v>
      </c>
      <c r="K10990" t="s">
        <v>23240</v>
      </c>
      <c r="L10990" t="s">
        <v>45224</v>
      </c>
      <c r="M10990" t="s">
        <v>45225</v>
      </c>
    </row>
    <row r="10991" spans="1:13">
      <c r="A10991" s="1" t="s">
        <v>13008</v>
      </c>
      <c r="B10991">
        <v>4.1751818640369599E-7</v>
      </c>
      <c r="C10991" s="1">
        <v>8.1563797118475497E-8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4.8387096774193498E-2</v>
      </c>
      <c r="J10991" s="1" t="s">
        <v>23229</v>
      </c>
      <c r="K10991" t="s">
        <v>23242</v>
      </c>
      <c r="L10991" t="s">
        <v>45226</v>
      </c>
      <c r="M10991" t="s">
        <v>45227</v>
      </c>
    </row>
    <row r="10992" spans="1:13">
      <c r="A10992" s="1" t="s">
        <v>13009</v>
      </c>
      <c r="B10992">
        <v>3.4768845439274402E-8</v>
      </c>
      <c r="C10992" s="1">
        <v>4.1590323093497099E-6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4.1666666666666699E-2</v>
      </c>
      <c r="J10992" s="1">
        <v>0</v>
      </c>
      <c r="K10992" t="s">
        <v>23242</v>
      </c>
      <c r="L10992" t="s">
        <v>45228</v>
      </c>
      <c r="M10992" t="s">
        <v>45229</v>
      </c>
    </row>
    <row r="10993" spans="1:13">
      <c r="A10993" s="1" t="s">
        <v>13010</v>
      </c>
      <c r="B10993">
        <v>1.60541796045721E-7</v>
      </c>
      <c r="C10993" s="1">
        <v>5.52715423948562E-8</v>
      </c>
      <c r="D10993">
        <v>0.98275862068965503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 s="1">
        <v>1</v>
      </c>
      <c r="K10993" t="s">
        <v>23238</v>
      </c>
      <c r="L10993" t="s">
        <v>45230</v>
      </c>
      <c r="M10993" t="s">
        <v>45231</v>
      </c>
    </row>
    <row r="10994" spans="1:13">
      <c r="A10994" s="1" t="s">
        <v>13011</v>
      </c>
      <c r="B10994">
        <v>2.1242060828383601E-5</v>
      </c>
      <c r="C10994" s="1">
        <v>1.43394496374663E-6</v>
      </c>
      <c r="D10994">
        <v>0.890625</v>
      </c>
      <c r="E10994">
        <v>0.99418604651162801</v>
      </c>
      <c r="F10994">
        <v>1</v>
      </c>
      <c r="G10994">
        <v>1</v>
      </c>
      <c r="H10994">
        <v>0.993670886075949</v>
      </c>
      <c r="I10994">
        <v>0.95833333333333304</v>
      </c>
      <c r="J10994" s="1">
        <v>0.95454545454545503</v>
      </c>
      <c r="K10994" t="s">
        <v>23240</v>
      </c>
      <c r="L10994" t="s">
        <v>45232</v>
      </c>
      <c r="M10994" t="s">
        <v>45233</v>
      </c>
    </row>
    <row r="10995" spans="1:13">
      <c r="A10995" s="1" t="s">
        <v>13012</v>
      </c>
      <c r="B10995">
        <v>3.3344049832195998E-5</v>
      </c>
      <c r="C10995" s="1">
        <v>4.6560495996848702E-6</v>
      </c>
      <c r="D10995">
        <v>0</v>
      </c>
      <c r="E10995">
        <v>0</v>
      </c>
      <c r="F10995">
        <v>0.134730538922156</v>
      </c>
      <c r="G10995">
        <v>7.1428571428571397E-2</v>
      </c>
      <c r="H10995">
        <v>0.39534883720930197</v>
      </c>
      <c r="I10995">
        <v>1.9230769230769201E-2</v>
      </c>
      <c r="J10995" s="1" t="s">
        <v>23229</v>
      </c>
      <c r="K10995" t="s">
        <v>23242</v>
      </c>
      <c r="L10995" t="s">
        <v>45234</v>
      </c>
      <c r="M10995" t="s">
        <v>45235</v>
      </c>
    </row>
    <row r="10996" spans="1:13">
      <c r="A10996" s="1" t="s">
        <v>13013</v>
      </c>
      <c r="B10996">
        <v>7.0871090683858094E-5</v>
      </c>
      <c r="C10996" s="1">
        <v>2.23490341322578E-5</v>
      </c>
      <c r="D10996">
        <v>0.70833333333333304</v>
      </c>
      <c r="E10996">
        <v>0.934782608695652</v>
      </c>
      <c r="F10996">
        <v>0.89763779527559096</v>
      </c>
      <c r="G10996">
        <v>1</v>
      </c>
      <c r="H10996">
        <v>1</v>
      </c>
      <c r="I10996">
        <v>1</v>
      </c>
      <c r="J10996" s="1" t="s">
        <v>23229</v>
      </c>
      <c r="K10996" t="s">
        <v>23237</v>
      </c>
      <c r="L10996" t="s">
        <v>45236</v>
      </c>
      <c r="M10996" t="s">
        <v>45237</v>
      </c>
    </row>
    <row r="10997" spans="1:13">
      <c r="A10997" s="1" t="s">
        <v>13014</v>
      </c>
      <c r="B10997">
        <v>1.7342062646105599E-5</v>
      </c>
      <c r="C10997" s="1">
        <v>3.3910309792102099E-6</v>
      </c>
      <c r="D10997">
        <v>0.67241379310344795</v>
      </c>
      <c r="E10997">
        <v>0.54</v>
      </c>
      <c r="F10997">
        <v>0.61666666666666703</v>
      </c>
      <c r="G10997">
        <v>0.57692307692307698</v>
      </c>
      <c r="H10997">
        <v>0.60958904109588996</v>
      </c>
      <c r="I10997">
        <v>0.65714285714285703</v>
      </c>
      <c r="J10997" s="1">
        <v>1</v>
      </c>
      <c r="K10997" t="s">
        <v>23238</v>
      </c>
      <c r="L10997" t="s">
        <v>45238</v>
      </c>
      <c r="M10997" t="s">
        <v>45239</v>
      </c>
    </row>
    <row r="10998" spans="1:13">
      <c r="A10998" s="1" t="s">
        <v>13015</v>
      </c>
      <c r="B10998">
        <v>6.8897808693194304E-7</v>
      </c>
      <c r="C10998" s="1">
        <v>3.0462346625377199E-5</v>
      </c>
      <c r="D10998">
        <v>1</v>
      </c>
      <c r="E10998">
        <v>0.99456521739130399</v>
      </c>
      <c r="F10998">
        <v>0.99202127659574502</v>
      </c>
      <c r="G10998">
        <v>1</v>
      </c>
      <c r="H10998">
        <v>0.90540540540540504</v>
      </c>
      <c r="I10998">
        <v>0.93965517241379304</v>
      </c>
      <c r="J10998" s="1" t="s">
        <v>23229</v>
      </c>
      <c r="K10998" t="s">
        <v>23238</v>
      </c>
      <c r="L10998" t="s">
        <v>45240</v>
      </c>
      <c r="M10998" t="s">
        <v>45241</v>
      </c>
    </row>
    <row r="10999" spans="1:13">
      <c r="A10999" s="1" t="s">
        <v>13016</v>
      </c>
      <c r="B10999">
        <v>2.1861196449511101E-5</v>
      </c>
      <c r="C10999" s="1">
        <v>1.7056524088295E-6</v>
      </c>
      <c r="D10999">
        <v>0.85</v>
      </c>
      <c r="E10999">
        <v>0.97777777777777797</v>
      </c>
      <c r="F10999">
        <v>0.99371069182389904</v>
      </c>
      <c r="G10999">
        <v>1</v>
      </c>
      <c r="H10999">
        <v>0.98979591836734704</v>
      </c>
      <c r="I10999">
        <v>1</v>
      </c>
      <c r="J10999" s="1">
        <v>1</v>
      </c>
      <c r="K10999" t="s">
        <v>23240</v>
      </c>
      <c r="L10999" t="s">
        <v>45242</v>
      </c>
      <c r="M10999" t="s">
        <v>45243</v>
      </c>
    </row>
    <row r="11000" spans="1:13">
      <c r="A11000" s="1" t="s">
        <v>13017</v>
      </c>
      <c r="B11000">
        <v>4.1512882547493704E-6</v>
      </c>
      <c r="C11000" s="1">
        <v>1.9118633589030198E-6</v>
      </c>
      <c r="D11000">
        <v>5.5555555555555601E-2</v>
      </c>
      <c r="E11000">
        <v>0</v>
      </c>
      <c r="F11000">
        <v>7.2463768115942004E-3</v>
      </c>
      <c r="G11000">
        <v>0</v>
      </c>
      <c r="H11000">
        <v>0</v>
      </c>
      <c r="I11000">
        <v>3.5714285714285698E-2</v>
      </c>
      <c r="J11000" s="1">
        <v>0</v>
      </c>
      <c r="K11000" t="s">
        <v>23238</v>
      </c>
      <c r="L11000" t="s">
        <v>45244</v>
      </c>
      <c r="M11000" t="s">
        <v>45245</v>
      </c>
    </row>
    <row r="11001" spans="1:13">
      <c r="A11001" s="1" t="s">
        <v>13018</v>
      </c>
      <c r="B11001">
        <v>1.07960010924492E-4</v>
      </c>
      <c r="C11001" s="1">
        <v>4.0230610311028799E-5</v>
      </c>
      <c r="D11001">
        <v>0.15</v>
      </c>
      <c r="E11001">
        <v>5.74712643678161E-3</v>
      </c>
      <c r="F11001">
        <v>0.10952380952381</v>
      </c>
      <c r="G11001">
        <v>0.47058823529411797</v>
      </c>
      <c r="H11001">
        <v>0.40804597701149398</v>
      </c>
      <c r="I11001">
        <v>0.78846153846153799</v>
      </c>
      <c r="J11001" s="1">
        <v>1</v>
      </c>
      <c r="K11001" t="s">
        <v>23238</v>
      </c>
      <c r="L11001" t="s">
        <v>45246</v>
      </c>
      <c r="M11001" t="s">
        <v>45247</v>
      </c>
    </row>
    <row r="11002" spans="1:13">
      <c r="A11002" s="1" t="s">
        <v>13019</v>
      </c>
      <c r="B11002">
        <v>7.3289873228469601E-6</v>
      </c>
      <c r="C11002" s="1">
        <v>2.19901400251928E-5</v>
      </c>
      <c r="D11002">
        <v>8.3333333333333301E-2</v>
      </c>
      <c r="E11002">
        <v>8.1967213114754103E-3</v>
      </c>
      <c r="F11002">
        <v>6.5934065934065894E-2</v>
      </c>
      <c r="G11002">
        <v>0</v>
      </c>
      <c r="H11002">
        <v>7.1428571428571397E-2</v>
      </c>
      <c r="I11002">
        <v>9.4339622641509396E-3</v>
      </c>
      <c r="J11002" s="1">
        <v>0</v>
      </c>
      <c r="K11002" t="s">
        <v>23241</v>
      </c>
      <c r="L11002" t="s">
        <v>45248</v>
      </c>
      <c r="M11002" t="s">
        <v>45249</v>
      </c>
    </row>
    <row r="11003" spans="1:13">
      <c r="A11003" s="1" t="s">
        <v>13020</v>
      </c>
      <c r="B11003">
        <v>5.0904696611378998E-8</v>
      </c>
      <c r="C11003" s="1">
        <v>2.9360122446632102E-6</v>
      </c>
      <c r="D11003">
        <v>0.92</v>
      </c>
      <c r="E11003">
        <v>0.96363636363636396</v>
      </c>
      <c r="F11003">
        <v>0.95575221238938102</v>
      </c>
      <c r="G11003">
        <v>1</v>
      </c>
      <c r="H11003">
        <v>1</v>
      </c>
      <c r="I11003">
        <v>1</v>
      </c>
      <c r="J11003" s="1" t="s">
        <v>23229</v>
      </c>
      <c r="K11003" t="s">
        <v>23241</v>
      </c>
      <c r="L11003" t="s">
        <v>45250</v>
      </c>
      <c r="M11003" t="s">
        <v>45251</v>
      </c>
    </row>
    <row r="11004" spans="1:13">
      <c r="A11004" s="1" t="s">
        <v>13021</v>
      </c>
      <c r="B11004">
        <v>5.2093144359341897E-9</v>
      </c>
      <c r="C11004" s="1">
        <v>2.6336192813134799E-5</v>
      </c>
      <c r="D11004">
        <v>0</v>
      </c>
      <c r="E11004">
        <v>0</v>
      </c>
      <c r="F11004">
        <v>6.4516129032258099E-3</v>
      </c>
      <c r="G11004">
        <v>0</v>
      </c>
      <c r="H11004">
        <v>2.8846153846153799E-2</v>
      </c>
      <c r="I11004">
        <v>3.1531531531531501E-2</v>
      </c>
      <c r="J11004" s="1">
        <v>0</v>
      </c>
      <c r="K11004" t="s">
        <v>23240</v>
      </c>
      <c r="L11004" t="s">
        <v>45252</v>
      </c>
      <c r="M11004" t="s">
        <v>45253</v>
      </c>
    </row>
    <row r="11005" spans="1:13">
      <c r="A11005" s="1" t="s">
        <v>13022</v>
      </c>
      <c r="B11005">
        <v>2.8235411358957301E-6</v>
      </c>
      <c r="C11005" s="1">
        <v>2.7005466160720802E-8</v>
      </c>
      <c r="D11005">
        <v>0.96</v>
      </c>
      <c r="E11005">
        <v>0.98305084745762705</v>
      </c>
      <c r="F11005">
        <v>1</v>
      </c>
      <c r="G11005">
        <v>1</v>
      </c>
      <c r="H11005">
        <v>0.987341772151899</v>
      </c>
      <c r="I11005">
        <v>0.95918367346938804</v>
      </c>
      <c r="J11005" s="1">
        <v>1</v>
      </c>
      <c r="K11005" t="s">
        <v>23241</v>
      </c>
      <c r="L11005" t="s">
        <v>45254</v>
      </c>
      <c r="M11005" t="s">
        <v>45255</v>
      </c>
    </row>
    <row r="11006" spans="1:13">
      <c r="A11006" s="1" t="s">
        <v>13023</v>
      </c>
      <c r="B11006">
        <v>4.0148009239229298E-5</v>
      </c>
      <c r="C11006" s="1">
        <v>1.6909710127730901E-5</v>
      </c>
      <c r="D11006">
        <v>0.52777777777777801</v>
      </c>
      <c r="E11006">
        <v>0.17741935483870999</v>
      </c>
      <c r="F11006">
        <v>0.21022727272727301</v>
      </c>
      <c r="G11006">
        <v>0.32758620689655199</v>
      </c>
      <c r="H11006">
        <v>7.7777777777777807E-2</v>
      </c>
      <c r="I11006">
        <v>6.6666666666666693E-2</v>
      </c>
      <c r="J11006" s="1">
        <v>0</v>
      </c>
      <c r="K11006" t="s">
        <v>23237</v>
      </c>
      <c r="L11006" t="s">
        <v>45256</v>
      </c>
      <c r="M11006" t="s">
        <v>45257</v>
      </c>
    </row>
    <row r="11007" spans="1:13">
      <c r="A11007" s="1" t="s">
        <v>13024</v>
      </c>
      <c r="B11007">
        <v>1.7866323093208901E-7</v>
      </c>
      <c r="C11007" s="1">
        <v>5.5494790914298197E-6</v>
      </c>
      <c r="D11007">
        <v>1</v>
      </c>
      <c r="E11007">
        <v>1</v>
      </c>
      <c r="F11007">
        <v>1</v>
      </c>
      <c r="G11007">
        <v>1</v>
      </c>
      <c r="H11007">
        <v>0.97619047619047605</v>
      </c>
      <c r="I11007">
        <v>0.8984375</v>
      </c>
      <c r="J11007" s="1">
        <v>1</v>
      </c>
      <c r="K11007" t="s">
        <v>23238</v>
      </c>
      <c r="L11007" t="s">
        <v>45258</v>
      </c>
      <c r="M11007" t="s">
        <v>45259</v>
      </c>
    </row>
    <row r="11008" spans="1:13">
      <c r="A11008" s="1" t="s">
        <v>13025</v>
      </c>
      <c r="B11008">
        <v>4.8034694625675199E-6</v>
      </c>
      <c r="C11008" s="1">
        <v>8.8137879249607597E-5</v>
      </c>
      <c r="D11008">
        <v>1</v>
      </c>
      <c r="E11008">
        <v>0.97916666666666696</v>
      </c>
      <c r="F11008">
        <v>0.94277108433734902</v>
      </c>
      <c r="G11008">
        <v>0</v>
      </c>
      <c r="H11008">
        <v>0.72413793103448298</v>
      </c>
      <c r="I11008">
        <v>0.83928571428571397</v>
      </c>
      <c r="J11008" s="1" t="s">
        <v>23229</v>
      </c>
      <c r="K11008" t="s">
        <v>23238</v>
      </c>
      <c r="L11008" t="s">
        <v>45260</v>
      </c>
      <c r="M11008" t="s">
        <v>45261</v>
      </c>
    </row>
    <row r="11009" spans="1:13">
      <c r="A11009" s="1" t="s">
        <v>13026</v>
      </c>
      <c r="B11009">
        <v>6.5732558627994205E-5</v>
      </c>
      <c r="C11009" s="1">
        <v>1.0914559239501E-5</v>
      </c>
      <c r="D11009">
        <v>0.29310344827586199</v>
      </c>
      <c r="E11009">
        <v>0.172619047619048</v>
      </c>
      <c r="F11009">
        <v>0.27551020408163301</v>
      </c>
      <c r="G11009">
        <v>0.63636363636363602</v>
      </c>
      <c r="H11009">
        <v>0.44366197183098599</v>
      </c>
      <c r="I11009">
        <v>0.115384615384615</v>
      </c>
      <c r="J11009" s="1">
        <v>0</v>
      </c>
      <c r="K11009" t="s">
        <v>23242</v>
      </c>
      <c r="L11009" t="s">
        <v>45262</v>
      </c>
      <c r="M11009" t="s">
        <v>45263</v>
      </c>
    </row>
    <row r="11010" spans="1:13">
      <c r="A11010" s="1" t="s">
        <v>13027</v>
      </c>
      <c r="B11010">
        <v>2.1737680939683201E-6</v>
      </c>
      <c r="C11010" s="1">
        <v>2.5483501827129099E-6</v>
      </c>
      <c r="D11010">
        <v>0</v>
      </c>
      <c r="E11010">
        <v>0</v>
      </c>
      <c r="F11010">
        <v>0</v>
      </c>
      <c r="G11010">
        <v>0.19767441860465099</v>
      </c>
      <c r="H11010">
        <v>1.4851485148514899E-2</v>
      </c>
      <c r="I11010">
        <v>4.1237113402061903E-2</v>
      </c>
      <c r="J11010" s="1">
        <v>0</v>
      </c>
      <c r="K11010" t="s">
        <v>23240</v>
      </c>
      <c r="L11010" t="s">
        <v>45264</v>
      </c>
      <c r="M11010" t="s">
        <v>45265</v>
      </c>
    </row>
    <row r="11011" spans="1:13">
      <c r="A11011" s="1" t="s">
        <v>13028</v>
      </c>
      <c r="B11011">
        <v>2.1323857511671701E-4</v>
      </c>
      <c r="C11011" s="1">
        <v>6.9588148275783401E-4</v>
      </c>
      <c r="D11011">
        <v>0.8125</v>
      </c>
      <c r="E11011">
        <v>0.86315789473684201</v>
      </c>
      <c r="F11011">
        <v>0.31282051282051299</v>
      </c>
      <c r="G11011">
        <v>0.62</v>
      </c>
      <c r="H11011">
        <v>0.70982142857142905</v>
      </c>
      <c r="I11011">
        <v>0.829059829059829</v>
      </c>
      <c r="J11011" s="1">
        <v>0.95454545454545503</v>
      </c>
      <c r="K11011" t="s">
        <v>23239</v>
      </c>
      <c r="L11011" t="s">
        <v>45266</v>
      </c>
      <c r="M11011" t="s">
        <v>45267</v>
      </c>
    </row>
    <row r="11012" spans="1:13">
      <c r="A11012" s="1" t="s">
        <v>13029</v>
      </c>
      <c r="B11012">
        <v>6.4644118305922499E-6</v>
      </c>
      <c r="C11012" s="1">
        <v>1.00646664335049E-6</v>
      </c>
      <c r="D11012">
        <v>0</v>
      </c>
      <c r="E11012">
        <v>6.9444444444444397E-3</v>
      </c>
      <c r="F11012">
        <v>0</v>
      </c>
      <c r="G11012">
        <v>0.37878787878787901</v>
      </c>
      <c r="H11012">
        <v>0</v>
      </c>
      <c r="I11012">
        <v>6.1643835616438401E-2</v>
      </c>
      <c r="J11012" s="1">
        <v>0</v>
      </c>
      <c r="K11012" t="s">
        <v>23239</v>
      </c>
      <c r="L11012" t="s">
        <v>45268</v>
      </c>
      <c r="M11012" t="s">
        <v>45269</v>
      </c>
    </row>
    <row r="11013" spans="1:13">
      <c r="A11013" s="1" t="s">
        <v>13030</v>
      </c>
      <c r="B11013">
        <v>1.6841205981561699E-5</v>
      </c>
      <c r="C11013" s="1">
        <v>7.0716039364171701E-7</v>
      </c>
      <c r="D11013">
        <v>1</v>
      </c>
      <c r="E11013">
        <v>0.94736842105263197</v>
      </c>
      <c r="F11013">
        <v>0.997435897435897</v>
      </c>
      <c r="G11013">
        <v>1</v>
      </c>
      <c r="H11013">
        <v>1</v>
      </c>
      <c r="I11013">
        <v>1</v>
      </c>
      <c r="J11013" s="1">
        <v>1</v>
      </c>
      <c r="K11013" t="s">
        <v>23241</v>
      </c>
      <c r="L11013" t="s">
        <v>45270</v>
      </c>
      <c r="M11013" t="s">
        <v>45271</v>
      </c>
    </row>
    <row r="11014" spans="1:13">
      <c r="A11014" s="1" t="s">
        <v>13031</v>
      </c>
      <c r="B11014">
        <v>1.00047143505598E-6</v>
      </c>
      <c r="C11014" s="1">
        <v>3.2414092120683798E-7</v>
      </c>
      <c r="D11014">
        <v>0</v>
      </c>
      <c r="E11014">
        <v>0</v>
      </c>
      <c r="F11014">
        <v>0</v>
      </c>
      <c r="G11014">
        <v>0.32758620689655199</v>
      </c>
      <c r="H11014">
        <v>5.2631578947368397E-2</v>
      </c>
      <c r="I11014">
        <v>8.7999999999999995E-2</v>
      </c>
      <c r="J11014" s="1">
        <v>0</v>
      </c>
      <c r="K11014" t="s">
        <v>23241</v>
      </c>
      <c r="L11014" t="s">
        <v>45272</v>
      </c>
      <c r="M11014" t="s">
        <v>45273</v>
      </c>
    </row>
    <row r="11015" spans="1:13">
      <c r="A11015" s="1" t="s">
        <v>13032</v>
      </c>
      <c r="B11015">
        <v>2.4500823701792202E-5</v>
      </c>
      <c r="C11015" s="1">
        <v>6.5036568142310099E-5</v>
      </c>
      <c r="D11015">
        <v>0</v>
      </c>
      <c r="E11015">
        <v>0</v>
      </c>
      <c r="F11015">
        <v>5.5555555555555601E-2</v>
      </c>
      <c r="G11015">
        <v>0</v>
      </c>
      <c r="H11015">
        <v>6.4935064935064896E-3</v>
      </c>
      <c r="I11015">
        <v>0</v>
      </c>
      <c r="J11015" s="1">
        <v>0</v>
      </c>
      <c r="K11015" t="s">
        <v>23239</v>
      </c>
      <c r="L11015" t="s">
        <v>45274</v>
      </c>
      <c r="M11015" t="s">
        <v>45275</v>
      </c>
    </row>
    <row r="11016" spans="1:13">
      <c r="A11016" s="1" t="s">
        <v>13033</v>
      </c>
      <c r="B11016">
        <v>8.8383373636056699E-6</v>
      </c>
      <c r="C11016" s="1">
        <v>1.52678608292047E-5</v>
      </c>
      <c r="D11016">
        <v>0.90625</v>
      </c>
      <c r="E11016">
        <v>0.75</v>
      </c>
      <c r="F11016">
        <v>0.58244680851063801</v>
      </c>
      <c r="G11016">
        <v>0.92424242424242398</v>
      </c>
      <c r="H11016">
        <v>0.57894736842105299</v>
      </c>
      <c r="I11016">
        <v>0.95522388059701502</v>
      </c>
      <c r="J11016" s="1">
        <v>0.90909090909090895</v>
      </c>
      <c r="K11016" t="s">
        <v>23241</v>
      </c>
      <c r="L11016" t="s">
        <v>45276</v>
      </c>
      <c r="M11016" t="s">
        <v>45277</v>
      </c>
    </row>
    <row r="11017" spans="1:13">
      <c r="A11017" s="1" t="s">
        <v>13034</v>
      </c>
      <c r="B11017">
        <v>1.34067310060531E-5</v>
      </c>
      <c r="C11017" s="1">
        <v>2.61012729373108E-5</v>
      </c>
      <c r="D11017">
        <v>0.98387096774193505</v>
      </c>
      <c r="E11017">
        <v>1</v>
      </c>
      <c r="F11017">
        <v>0.83505154639175305</v>
      </c>
      <c r="G11017">
        <v>1</v>
      </c>
      <c r="H11017">
        <v>0.93693693693693703</v>
      </c>
      <c r="I11017">
        <v>0.98319327731092399</v>
      </c>
      <c r="J11017" s="1" t="s">
        <v>23229</v>
      </c>
      <c r="K11017" t="s">
        <v>23238</v>
      </c>
      <c r="L11017" t="s">
        <v>45278</v>
      </c>
      <c r="M11017" t="s">
        <v>45279</v>
      </c>
    </row>
    <row r="11018" spans="1:13">
      <c r="A11018" s="1" t="s">
        <v>13035</v>
      </c>
      <c r="B11018">
        <v>5.0740046001737203E-8</v>
      </c>
      <c r="C11018" s="1">
        <v>4.0543312971115101E-11</v>
      </c>
      <c r="D11018">
        <v>0</v>
      </c>
      <c r="E11018">
        <v>8.0645161290322596E-3</v>
      </c>
      <c r="F11018">
        <v>0</v>
      </c>
      <c r="G11018">
        <v>0</v>
      </c>
      <c r="H11018">
        <v>0</v>
      </c>
      <c r="I11018">
        <v>0</v>
      </c>
      <c r="J11018" s="1">
        <v>0</v>
      </c>
      <c r="K11018" t="s">
        <v>23239</v>
      </c>
      <c r="L11018" t="s">
        <v>45280</v>
      </c>
      <c r="M11018" t="s">
        <v>45281</v>
      </c>
    </row>
    <row r="11019" spans="1:13">
      <c r="A11019" s="1" t="s">
        <v>13036</v>
      </c>
      <c r="B11019">
        <v>1.5039991031511899E-5</v>
      </c>
      <c r="C11019" s="1">
        <v>9.2097671917968905E-5</v>
      </c>
      <c r="D11019">
        <v>0.19565217391304299</v>
      </c>
      <c r="E11019">
        <v>0.03</v>
      </c>
      <c r="F11019">
        <v>0.57258064516129004</v>
      </c>
      <c r="G11019">
        <v>0.27500000000000002</v>
      </c>
      <c r="H11019">
        <v>0.41803278688524598</v>
      </c>
      <c r="I11019">
        <v>0.36206896551724099</v>
      </c>
      <c r="J11019" s="1">
        <v>0</v>
      </c>
      <c r="K11019" t="s">
        <v>23239</v>
      </c>
      <c r="L11019" t="s">
        <v>45282</v>
      </c>
      <c r="M11019" t="s">
        <v>45283</v>
      </c>
    </row>
    <row r="11020" spans="1:13">
      <c r="A11020" s="1" t="s">
        <v>13037</v>
      </c>
      <c r="B11020">
        <v>7.1921670713570395E-5</v>
      </c>
      <c r="C11020" s="1">
        <v>8.2274473344047896E-6</v>
      </c>
      <c r="D11020">
        <v>0.33928571428571402</v>
      </c>
      <c r="E11020">
        <v>0.52941176470588203</v>
      </c>
      <c r="F11020">
        <v>0.20952380952381</v>
      </c>
      <c r="G11020">
        <v>0.36666666666666697</v>
      </c>
      <c r="H11020">
        <v>0.29166666666666702</v>
      </c>
      <c r="I11020">
        <v>0.18965517241379301</v>
      </c>
      <c r="J11020" s="1" t="s">
        <v>23229</v>
      </c>
      <c r="K11020" t="s">
        <v>23240</v>
      </c>
      <c r="L11020" t="s">
        <v>45284</v>
      </c>
      <c r="M11020" t="s">
        <v>45285</v>
      </c>
    </row>
    <row r="11021" spans="1:13">
      <c r="A11021" s="1" t="s">
        <v>13038</v>
      </c>
      <c r="B11021">
        <v>0</v>
      </c>
      <c r="C11021" s="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s="1">
        <v>1</v>
      </c>
      <c r="K11021" t="s">
        <v>23241</v>
      </c>
      <c r="L11021" t="s">
        <v>45286</v>
      </c>
      <c r="M11021" t="s">
        <v>45287</v>
      </c>
    </row>
    <row r="11022" spans="1:13">
      <c r="A11022" s="1" t="s">
        <v>13039</v>
      </c>
      <c r="B11022">
        <v>7.8584108272677503E-7</v>
      </c>
      <c r="C11022" s="1">
        <v>1.07267623074802E-7</v>
      </c>
      <c r="D11022">
        <v>0.95652173913043503</v>
      </c>
      <c r="E11022">
        <v>0.99358974358974395</v>
      </c>
      <c r="F11022">
        <v>1</v>
      </c>
      <c r="G11022">
        <v>1</v>
      </c>
      <c r="H11022">
        <v>1</v>
      </c>
      <c r="I11022">
        <v>1</v>
      </c>
      <c r="J11022" s="1">
        <v>1</v>
      </c>
      <c r="K11022" t="s">
        <v>23239</v>
      </c>
      <c r="L11022" t="s">
        <v>45288</v>
      </c>
      <c r="M11022" t="s">
        <v>45289</v>
      </c>
    </row>
    <row r="11023" spans="1:13">
      <c r="A11023" s="1" t="s">
        <v>13040</v>
      </c>
      <c r="B11023">
        <v>1.35989770677256E-5</v>
      </c>
      <c r="C11023" s="1">
        <v>1.6530452927601101E-5</v>
      </c>
      <c r="D11023">
        <v>0</v>
      </c>
      <c r="E11023">
        <v>5.8139534883720903E-3</v>
      </c>
      <c r="F11023">
        <v>8.7499999999999994E-2</v>
      </c>
      <c r="G11023">
        <v>8.3333333333333301E-2</v>
      </c>
      <c r="H11023">
        <v>7.0512820512820498E-2</v>
      </c>
      <c r="I11023">
        <v>0.108695652173913</v>
      </c>
      <c r="J11023" s="1">
        <v>0</v>
      </c>
      <c r="K11023" t="s">
        <v>23242</v>
      </c>
      <c r="L11023" t="s">
        <v>45290</v>
      </c>
      <c r="M11023" t="s">
        <v>45291</v>
      </c>
    </row>
    <row r="11024" spans="1:13">
      <c r="A11024" s="1" t="s">
        <v>13041</v>
      </c>
      <c r="B11024">
        <v>0</v>
      </c>
      <c r="C11024" s="1">
        <v>0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 s="1">
        <v>0.7</v>
      </c>
      <c r="K11024" t="s">
        <v>23243</v>
      </c>
      <c r="L11024" t="s">
        <v>45292</v>
      </c>
      <c r="M11024" t="s">
        <v>45293</v>
      </c>
    </row>
    <row r="11025" spans="1:13">
      <c r="A11025" s="1" t="s">
        <v>13042</v>
      </c>
      <c r="B11025">
        <v>8.6804078293082994E-9</v>
      </c>
      <c r="C11025" s="1">
        <v>1.2574185399398699E-5</v>
      </c>
      <c r="D11025">
        <v>0.328125</v>
      </c>
      <c r="E11025">
        <v>0.37368421052631601</v>
      </c>
      <c r="F11025">
        <v>9.5744680851063801E-2</v>
      </c>
      <c r="G11025">
        <v>0.151785714285714</v>
      </c>
      <c r="H11025">
        <v>8.4070796460176997E-2</v>
      </c>
      <c r="I11025">
        <v>0.20168067226890801</v>
      </c>
      <c r="J11025" s="1">
        <v>0</v>
      </c>
      <c r="K11025" t="s">
        <v>23238</v>
      </c>
      <c r="L11025" t="s">
        <v>45294</v>
      </c>
      <c r="M11025" t="s">
        <v>45295</v>
      </c>
    </row>
    <row r="11026" spans="1:13">
      <c r="A11026" s="1" t="s">
        <v>13043</v>
      </c>
      <c r="B11026">
        <v>3.9655120467833898E-4</v>
      </c>
      <c r="C11026" s="1">
        <v>4.7108810220939999E-5</v>
      </c>
      <c r="D11026">
        <v>0.45161290322580599</v>
      </c>
      <c r="E11026">
        <v>0.5</v>
      </c>
      <c r="F11026">
        <v>0.88144329896907203</v>
      </c>
      <c r="G11026">
        <v>0.86764705882352899</v>
      </c>
      <c r="H11026">
        <v>0.98571428571428599</v>
      </c>
      <c r="I11026">
        <v>0.97474747474747503</v>
      </c>
      <c r="J11026" s="1">
        <v>1</v>
      </c>
      <c r="K11026" t="s">
        <v>23241</v>
      </c>
      <c r="L11026" t="s">
        <v>45296</v>
      </c>
      <c r="M11026" t="s">
        <v>45297</v>
      </c>
    </row>
    <row r="11027" spans="1:13">
      <c r="A11027" s="1" t="s">
        <v>13044</v>
      </c>
      <c r="B11027">
        <v>2.4635138462279301E-5</v>
      </c>
      <c r="C11027" s="1">
        <v>6.3373785514742803E-6</v>
      </c>
      <c r="D11027">
        <v>0.8125</v>
      </c>
      <c r="E11027">
        <v>0.97159090909090895</v>
      </c>
      <c r="F11027">
        <v>0.97680412371133996</v>
      </c>
      <c r="G11027">
        <v>0.93965517241379304</v>
      </c>
      <c r="H11027">
        <v>0.87280701754386003</v>
      </c>
      <c r="I11027">
        <v>0.93600000000000005</v>
      </c>
      <c r="J11027" s="1">
        <v>1</v>
      </c>
      <c r="K11027" t="s">
        <v>23238</v>
      </c>
      <c r="L11027" t="s">
        <v>45298</v>
      </c>
      <c r="M11027" t="s">
        <v>45299</v>
      </c>
    </row>
    <row r="11028" spans="1:13">
      <c r="A11028" s="1" t="s">
        <v>13045</v>
      </c>
      <c r="B11028">
        <v>8.6854375178345303E-8</v>
      </c>
      <c r="C11028" s="1">
        <v>2.52708673552625E-5</v>
      </c>
      <c r="D11028">
        <v>0</v>
      </c>
      <c r="E11028">
        <v>0</v>
      </c>
      <c r="F11028">
        <v>0</v>
      </c>
      <c r="G11028">
        <v>0.17346938775510201</v>
      </c>
      <c r="H11028">
        <v>0</v>
      </c>
      <c r="I11028">
        <v>2.40963855421687E-2</v>
      </c>
      <c r="J11028" s="1" t="s">
        <v>23229</v>
      </c>
      <c r="K11028" t="s">
        <v>23239</v>
      </c>
      <c r="L11028" t="s">
        <v>45300</v>
      </c>
      <c r="M11028" t="s">
        <v>45301</v>
      </c>
    </row>
    <row r="11029" spans="1:13">
      <c r="A11029" s="1" t="s">
        <v>13046</v>
      </c>
      <c r="B11029">
        <v>1.0000937201965E-5</v>
      </c>
      <c r="C11029" s="1">
        <v>2.1076998611181901E-5</v>
      </c>
      <c r="D11029">
        <v>1</v>
      </c>
      <c r="E11029">
        <v>0.98507462686567204</v>
      </c>
      <c r="F11029">
        <v>1</v>
      </c>
      <c r="G11029">
        <v>0.40476190476190499</v>
      </c>
      <c r="H11029">
        <v>0.96363636363636396</v>
      </c>
      <c r="I11029">
        <v>0.55000000000000004</v>
      </c>
      <c r="J11029" s="1">
        <v>0.92857142857142905</v>
      </c>
      <c r="K11029" t="s">
        <v>23240</v>
      </c>
      <c r="L11029" t="s">
        <v>45302</v>
      </c>
      <c r="M11029" t="s">
        <v>45303</v>
      </c>
    </row>
    <row r="11030" spans="1:13">
      <c r="A11030" s="1" t="s">
        <v>13047</v>
      </c>
      <c r="B11030">
        <v>7.5636731321579501E-6</v>
      </c>
      <c r="C11030" s="1">
        <v>1.3294386570427501E-7</v>
      </c>
      <c r="D11030">
        <v>0</v>
      </c>
      <c r="E11030">
        <v>0.107594936708861</v>
      </c>
      <c r="F11030">
        <v>0</v>
      </c>
      <c r="G11030">
        <v>0</v>
      </c>
      <c r="H11030">
        <v>0</v>
      </c>
      <c r="I11030">
        <v>0</v>
      </c>
      <c r="J11030" s="1">
        <v>0</v>
      </c>
      <c r="K11030" t="s">
        <v>23238</v>
      </c>
      <c r="L11030" t="s">
        <v>45304</v>
      </c>
      <c r="M11030" t="s">
        <v>45305</v>
      </c>
    </row>
    <row r="11031" spans="1:13">
      <c r="A11031" s="1" t="s">
        <v>13048</v>
      </c>
      <c r="B11031">
        <v>1.39056483037054E-6</v>
      </c>
      <c r="C11031" s="1">
        <v>2.1538079721180801E-5</v>
      </c>
      <c r="D11031">
        <v>1</v>
      </c>
      <c r="E11031">
        <v>1</v>
      </c>
      <c r="F11031">
        <v>1</v>
      </c>
      <c r="G11031">
        <v>0.97222222222222199</v>
      </c>
      <c r="H11031">
        <v>0.52</v>
      </c>
      <c r="I11031">
        <v>0.96794871794871795</v>
      </c>
      <c r="J11031" s="1">
        <v>1</v>
      </c>
      <c r="K11031" t="s">
        <v>23240</v>
      </c>
      <c r="L11031" t="s">
        <v>45306</v>
      </c>
      <c r="M11031" t="s">
        <v>45307</v>
      </c>
    </row>
    <row r="11032" spans="1:13">
      <c r="A11032" s="1" t="s">
        <v>13049</v>
      </c>
      <c r="B11032">
        <v>1.73178121933935E-5</v>
      </c>
      <c r="C11032" s="1">
        <v>3.2436818760894403E-5</v>
      </c>
      <c r="D11032">
        <v>1</v>
      </c>
      <c r="E11032">
        <v>0.99444444444444402</v>
      </c>
      <c r="F11032">
        <v>0.94571428571428595</v>
      </c>
      <c r="G11032">
        <v>1</v>
      </c>
      <c r="H11032">
        <v>0.82386363636363602</v>
      </c>
      <c r="I11032">
        <v>0.99193548387096797</v>
      </c>
      <c r="J11032" s="1">
        <v>0.94444444444444398</v>
      </c>
      <c r="K11032" t="s">
        <v>23241</v>
      </c>
      <c r="L11032" t="s">
        <v>45308</v>
      </c>
      <c r="M11032" t="s">
        <v>45309</v>
      </c>
    </row>
    <row r="11033" spans="1:13">
      <c r="A11033" s="1" t="s">
        <v>13050</v>
      </c>
      <c r="B11033">
        <v>2.25271480160431E-6</v>
      </c>
      <c r="C11033" s="1">
        <v>1.64809423699774E-6</v>
      </c>
      <c r="D11033">
        <v>1</v>
      </c>
      <c r="E11033">
        <v>0.97499999999999998</v>
      </c>
      <c r="F11033">
        <v>0.99675324675324695</v>
      </c>
      <c r="G11033">
        <v>1</v>
      </c>
      <c r="H11033">
        <v>0.98235294117647098</v>
      </c>
      <c r="I11033">
        <v>0.98795180722891596</v>
      </c>
      <c r="J11033" s="1">
        <v>1</v>
      </c>
      <c r="K11033" t="s">
        <v>23240</v>
      </c>
      <c r="L11033" t="s">
        <v>45310</v>
      </c>
      <c r="M11033" t="s">
        <v>45311</v>
      </c>
    </row>
    <row r="11034" spans="1:13">
      <c r="A11034" s="1" t="s">
        <v>13051</v>
      </c>
      <c r="B11034">
        <v>1.0434327460807501E-5</v>
      </c>
      <c r="C11034" s="1">
        <v>7.4672982200321095E-7</v>
      </c>
      <c r="D11034">
        <v>0</v>
      </c>
      <c r="E11034">
        <v>0</v>
      </c>
      <c r="F11034">
        <v>0</v>
      </c>
      <c r="G11034">
        <v>0.16666666666666699</v>
      </c>
      <c r="H11034">
        <v>0</v>
      </c>
      <c r="I11034">
        <v>0.17499999999999999</v>
      </c>
      <c r="J11034" s="1">
        <v>0</v>
      </c>
      <c r="K11034" t="s">
        <v>23238</v>
      </c>
      <c r="L11034" t="s">
        <v>45312</v>
      </c>
      <c r="M11034" t="s">
        <v>45313</v>
      </c>
    </row>
    <row r="11035" spans="1:13">
      <c r="A11035" s="1" t="s">
        <v>13052</v>
      </c>
      <c r="B11035">
        <v>4.7232812959100697E-5</v>
      </c>
      <c r="C11035" s="1">
        <v>4.1045785825835298E-4</v>
      </c>
      <c r="D11035">
        <v>0.75</v>
      </c>
      <c r="E11035">
        <v>0.55952380952380998</v>
      </c>
      <c r="F11035">
        <v>0.44565217391304301</v>
      </c>
      <c r="G11035">
        <v>0.83333333333333304</v>
      </c>
      <c r="H11035">
        <v>0.78409090909090895</v>
      </c>
      <c r="I11035">
        <v>0.80392156862745101</v>
      </c>
      <c r="J11035" s="1">
        <v>1</v>
      </c>
      <c r="K11035" t="s">
        <v>23239</v>
      </c>
      <c r="L11035" t="s">
        <v>45314</v>
      </c>
      <c r="M11035" t="s">
        <v>45315</v>
      </c>
    </row>
    <row r="11036" spans="1:13">
      <c r="A11036" s="1" t="s">
        <v>13053</v>
      </c>
      <c r="B11036">
        <v>1.2676098021761899E-5</v>
      </c>
      <c r="C11036" s="1">
        <v>1.26637830100296E-6</v>
      </c>
      <c r="D11036">
        <v>6.25E-2</v>
      </c>
      <c r="E11036">
        <v>7.8125E-2</v>
      </c>
      <c r="F11036">
        <v>0</v>
      </c>
      <c r="G11036">
        <v>1.7857142857142901E-2</v>
      </c>
      <c r="H11036">
        <v>0</v>
      </c>
      <c r="I11036">
        <v>4.4642857142857097E-3</v>
      </c>
      <c r="J11036" s="1">
        <v>0</v>
      </c>
      <c r="K11036" t="s">
        <v>23238</v>
      </c>
      <c r="L11036" t="s">
        <v>45316</v>
      </c>
      <c r="M11036" t="s">
        <v>45317</v>
      </c>
    </row>
    <row r="11037" spans="1:13">
      <c r="A11037" s="1" t="s">
        <v>13054</v>
      </c>
      <c r="B11037">
        <v>1.6739767320002099E-7</v>
      </c>
      <c r="C11037" s="1">
        <v>2.0329071029942E-7</v>
      </c>
      <c r="D11037">
        <v>0</v>
      </c>
      <c r="E11037">
        <v>0</v>
      </c>
      <c r="F11037">
        <v>2.7027027027026998E-3</v>
      </c>
      <c r="G11037">
        <v>0</v>
      </c>
      <c r="H11037">
        <v>0</v>
      </c>
      <c r="I11037">
        <v>0</v>
      </c>
      <c r="J11037" s="1">
        <v>1</v>
      </c>
      <c r="K11037" t="s">
        <v>23238</v>
      </c>
      <c r="L11037" t="s">
        <v>45318</v>
      </c>
      <c r="M11037" t="s">
        <v>45319</v>
      </c>
    </row>
    <row r="11038" spans="1:13">
      <c r="A11038" s="1" t="s">
        <v>13055</v>
      </c>
      <c r="B11038">
        <v>7.4341423751567496E-4</v>
      </c>
      <c r="C11038" s="1">
        <v>1.4577518462037901E-5</v>
      </c>
      <c r="D11038">
        <v>0.27586206896551702</v>
      </c>
      <c r="E11038">
        <v>0.930379746835443</v>
      </c>
      <c r="F11038">
        <v>0.54391891891891897</v>
      </c>
      <c r="G11038">
        <v>0.20408163265306101</v>
      </c>
      <c r="H11038">
        <v>0.72631578947368403</v>
      </c>
      <c r="I11038">
        <v>0.33734939759036098</v>
      </c>
      <c r="J11038" s="1" t="s">
        <v>23229</v>
      </c>
      <c r="K11038" t="s">
        <v>23239</v>
      </c>
      <c r="L11038" t="s">
        <v>45320</v>
      </c>
      <c r="M11038" t="s">
        <v>45321</v>
      </c>
    </row>
    <row r="11039" spans="1:13">
      <c r="A11039" s="1" t="s">
        <v>13056</v>
      </c>
      <c r="B11039">
        <v>2.6325247754243198E-7</v>
      </c>
      <c r="C11039" s="1">
        <v>1.3215571553991699E-7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2.1276595744680899E-2</v>
      </c>
      <c r="J11039" s="1">
        <v>0.22222222222222199</v>
      </c>
      <c r="K11039" t="s">
        <v>23241</v>
      </c>
      <c r="L11039" t="s">
        <v>45322</v>
      </c>
      <c r="M11039" t="s">
        <v>45323</v>
      </c>
    </row>
    <row r="11040" spans="1:13">
      <c r="A11040" s="1" t="s">
        <v>13057</v>
      </c>
      <c r="B11040">
        <v>2.1557871683301698E-5</v>
      </c>
      <c r="C11040" s="1">
        <v>2.9500436415022799E-6</v>
      </c>
      <c r="D11040">
        <v>0.21875</v>
      </c>
      <c r="E11040">
        <v>2.8089887640449399E-2</v>
      </c>
      <c r="F11040">
        <v>0.116847826086957</v>
      </c>
      <c r="G11040">
        <v>4.1666666666666699E-2</v>
      </c>
      <c r="H11040">
        <v>0.14210526315789501</v>
      </c>
      <c r="I11040">
        <v>0.19672131147541</v>
      </c>
      <c r="J11040" s="1" t="s">
        <v>23229</v>
      </c>
      <c r="K11040" t="s">
        <v>23239</v>
      </c>
      <c r="L11040" t="s">
        <v>45324</v>
      </c>
      <c r="M11040" t="s">
        <v>45325</v>
      </c>
    </row>
    <row r="11041" spans="1:13">
      <c r="A11041" s="1" t="s">
        <v>13058</v>
      </c>
      <c r="B11041">
        <v>2.03172784428355E-6</v>
      </c>
      <c r="C11041" s="1">
        <v>4.6863712308031099E-7</v>
      </c>
      <c r="D11041">
        <v>0.96153846153846201</v>
      </c>
      <c r="E11041">
        <v>0.96666666666666701</v>
      </c>
      <c r="F11041">
        <v>0.99175824175824201</v>
      </c>
      <c r="G11041">
        <v>0.98888888888888904</v>
      </c>
      <c r="H11041">
        <v>0.98214285714285698</v>
      </c>
      <c r="I11041">
        <v>0.98214285714285698</v>
      </c>
      <c r="J11041" s="1">
        <v>1</v>
      </c>
      <c r="K11041" t="s">
        <v>23240</v>
      </c>
      <c r="L11041" t="s">
        <v>45326</v>
      </c>
      <c r="M11041" t="s">
        <v>45327</v>
      </c>
    </row>
    <row r="11042" spans="1:13">
      <c r="A11042" s="1" t="s">
        <v>13059</v>
      </c>
      <c r="B11042">
        <v>8.1414905335769202E-6</v>
      </c>
      <c r="C11042" s="1">
        <v>2.6038954339675302E-6</v>
      </c>
      <c r="D11042">
        <v>0.921875</v>
      </c>
      <c r="E11042">
        <v>1</v>
      </c>
      <c r="F11042">
        <v>0.93882978723404298</v>
      </c>
      <c r="G11042">
        <v>0.953125</v>
      </c>
      <c r="H11042">
        <v>0.95</v>
      </c>
      <c r="I11042">
        <v>0.98412698412698396</v>
      </c>
      <c r="J11042" s="1">
        <v>1</v>
      </c>
      <c r="K11042" t="s">
        <v>23239</v>
      </c>
      <c r="L11042" t="s">
        <v>45328</v>
      </c>
      <c r="M11042" t="s">
        <v>45329</v>
      </c>
    </row>
    <row r="11043" spans="1:13">
      <c r="A11043" s="1" t="s">
        <v>13060</v>
      </c>
      <c r="B11043">
        <v>6.3085168876155403E-6</v>
      </c>
      <c r="C11043" s="1">
        <v>4.6410160061476603E-5</v>
      </c>
      <c r="D11043">
        <v>0.85714285714285698</v>
      </c>
      <c r="E11043">
        <v>0.98</v>
      </c>
      <c r="F11043">
        <v>0.85833333333333295</v>
      </c>
      <c r="G11043">
        <v>1</v>
      </c>
      <c r="H11043">
        <v>0.88235294117647101</v>
      </c>
      <c r="I11043">
        <v>0.952380952380952</v>
      </c>
      <c r="J11043" s="1" t="s">
        <v>23229</v>
      </c>
      <c r="K11043" t="s">
        <v>23241</v>
      </c>
      <c r="L11043" t="s">
        <v>45330</v>
      </c>
      <c r="M11043" t="s">
        <v>45331</v>
      </c>
    </row>
    <row r="11044" spans="1:13">
      <c r="A11044" s="1" t="s">
        <v>13061</v>
      </c>
      <c r="B11044">
        <v>3.5403602976376501E-7</v>
      </c>
      <c r="C11044" s="1">
        <v>1.8640672829759898E-5</v>
      </c>
      <c r="D11044">
        <v>0.98333333333333295</v>
      </c>
      <c r="E11044">
        <v>1</v>
      </c>
      <c r="F11044">
        <v>0.88624338624338606</v>
      </c>
      <c r="G11044">
        <v>0.94827586206896597</v>
      </c>
      <c r="H11044">
        <v>0.85393258426966301</v>
      </c>
      <c r="I11044">
        <v>0.97115384615384603</v>
      </c>
      <c r="J11044" s="1">
        <v>0.95454545454545503</v>
      </c>
      <c r="K11044" t="s">
        <v>23241</v>
      </c>
      <c r="L11044" t="s">
        <v>45332</v>
      </c>
      <c r="M11044" t="s">
        <v>45333</v>
      </c>
    </row>
    <row r="11045" spans="1:13">
      <c r="A11045" s="1" t="s">
        <v>13062</v>
      </c>
      <c r="B11045">
        <v>9.2804777162903098E-8</v>
      </c>
      <c r="C11045" s="1">
        <v>1.4833899470035201E-7</v>
      </c>
      <c r="D11045">
        <v>1</v>
      </c>
      <c r="E11045">
        <v>1</v>
      </c>
      <c r="F11045">
        <v>1</v>
      </c>
      <c r="G11045">
        <v>1</v>
      </c>
      <c r="H11045">
        <v>1</v>
      </c>
      <c r="I11045">
        <v>0.99285714285714299</v>
      </c>
      <c r="J11045" s="1">
        <v>0</v>
      </c>
      <c r="K11045" t="s">
        <v>23240</v>
      </c>
      <c r="L11045" t="s">
        <v>45334</v>
      </c>
      <c r="M11045" t="s">
        <v>45335</v>
      </c>
    </row>
    <row r="11046" spans="1:13">
      <c r="A11046" s="1" t="s">
        <v>13063</v>
      </c>
      <c r="B11046">
        <v>3.60802365845557E-7</v>
      </c>
      <c r="C11046" s="1">
        <v>9.1112833193433898E-7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1.9230769230769201E-2</v>
      </c>
      <c r="J11046" s="1">
        <v>1</v>
      </c>
      <c r="K11046" t="s">
        <v>23237</v>
      </c>
      <c r="L11046" t="s">
        <v>45336</v>
      </c>
      <c r="M11046" t="s">
        <v>45337</v>
      </c>
    </row>
    <row r="11047" spans="1:13">
      <c r="A11047" s="1" t="s">
        <v>13064</v>
      </c>
      <c r="B11047">
        <v>6.8742140588859297E-6</v>
      </c>
      <c r="C11047" s="1">
        <v>4.5700307745241203E-5</v>
      </c>
      <c r="D11047">
        <v>0</v>
      </c>
      <c r="E11047">
        <v>0</v>
      </c>
      <c r="F11047">
        <v>7.3426573426572994E-2</v>
      </c>
      <c r="G11047">
        <v>1.4705882352941013E-2</v>
      </c>
      <c r="H11047">
        <v>3.8461538461537992E-2</v>
      </c>
      <c r="I11047">
        <v>1.2820512820512997E-2</v>
      </c>
      <c r="J11047" s="1">
        <v>0</v>
      </c>
      <c r="K11047" t="s">
        <v>23243</v>
      </c>
      <c r="L11047" t="s">
        <v>45338</v>
      </c>
      <c r="M11047" t="s">
        <v>45339</v>
      </c>
    </row>
    <row r="11048" spans="1:13">
      <c r="A11048" s="1" t="s">
        <v>13065</v>
      </c>
      <c r="B11048">
        <v>2.3554943225537801E-6</v>
      </c>
      <c r="C11048" s="1">
        <v>6.6819453584444703E-6</v>
      </c>
      <c r="D11048">
        <v>6.25E-2</v>
      </c>
      <c r="E11048">
        <v>0.12068965517241401</v>
      </c>
      <c r="F11048">
        <v>1.1428571428571401E-2</v>
      </c>
      <c r="G11048">
        <v>0</v>
      </c>
      <c r="H11048">
        <v>9.6153846153846194E-3</v>
      </c>
      <c r="I11048">
        <v>1.54639175257732E-2</v>
      </c>
      <c r="J11048" s="1">
        <v>0.13636363636363599</v>
      </c>
      <c r="K11048" t="s">
        <v>23242</v>
      </c>
      <c r="L11048" t="s">
        <v>45340</v>
      </c>
      <c r="M11048" t="s">
        <v>45341</v>
      </c>
    </row>
    <row r="11049" spans="1:13">
      <c r="A11049" s="1" t="s">
        <v>13066</v>
      </c>
      <c r="B11049">
        <v>7.9360479215277401E-6</v>
      </c>
      <c r="C11049" s="1">
        <v>4.1872952740553399E-7</v>
      </c>
      <c r="D11049">
        <v>1</v>
      </c>
      <c r="E11049">
        <v>0.91975308641975295</v>
      </c>
      <c r="F11049">
        <v>1</v>
      </c>
      <c r="G11049">
        <v>1</v>
      </c>
      <c r="H11049">
        <v>1</v>
      </c>
      <c r="I11049">
        <v>1</v>
      </c>
      <c r="J11049" s="1">
        <v>1</v>
      </c>
      <c r="K11049" t="s">
        <v>23241</v>
      </c>
      <c r="L11049" t="s">
        <v>45342</v>
      </c>
      <c r="M11049" t="s">
        <v>45343</v>
      </c>
    </row>
    <row r="11050" spans="1:13">
      <c r="A11050" s="1" t="s">
        <v>13067</v>
      </c>
      <c r="B11050">
        <v>5.9742948677231597E-7</v>
      </c>
      <c r="C11050" s="1">
        <v>2.3743667163190499E-11</v>
      </c>
      <c r="D11050">
        <v>0</v>
      </c>
      <c r="E11050">
        <v>5.3763440860215101E-3</v>
      </c>
      <c r="F11050">
        <v>0</v>
      </c>
      <c r="G11050">
        <v>0</v>
      </c>
      <c r="H11050">
        <v>5.31914893617021E-3</v>
      </c>
      <c r="I11050">
        <v>0</v>
      </c>
      <c r="J11050" s="1">
        <v>0.05</v>
      </c>
      <c r="K11050" t="s">
        <v>23238</v>
      </c>
      <c r="L11050" t="s">
        <v>45344</v>
      </c>
      <c r="M11050" t="s">
        <v>45345</v>
      </c>
    </row>
    <row r="11051" spans="1:13">
      <c r="A11051" s="1" t="s">
        <v>13068</v>
      </c>
      <c r="B11051">
        <v>1.67535955278907E-5</v>
      </c>
      <c r="C11051" s="1">
        <v>4.4117244558308403E-5</v>
      </c>
      <c r="D11051">
        <v>6.6666666666666693E-2</v>
      </c>
      <c r="E11051">
        <v>1.7647058823529401E-2</v>
      </c>
      <c r="F11051">
        <v>0.20114942528735599</v>
      </c>
      <c r="G11051">
        <v>6.9767441860465101E-2</v>
      </c>
      <c r="H11051">
        <v>0.19148936170212799</v>
      </c>
      <c r="I11051">
        <v>6.5217391304347797E-2</v>
      </c>
      <c r="J11051" s="1" t="s">
        <v>23229</v>
      </c>
      <c r="K11051" t="s">
        <v>23241</v>
      </c>
      <c r="L11051" t="s">
        <v>45346</v>
      </c>
      <c r="M11051" t="s">
        <v>45347</v>
      </c>
    </row>
    <row r="11052" spans="1:13">
      <c r="A11052" s="1" t="s">
        <v>13069</v>
      </c>
      <c r="B11052">
        <v>3.7549706533869797E-5</v>
      </c>
      <c r="C11052" s="1">
        <v>5.9544878616649601E-6</v>
      </c>
      <c r="D11052">
        <v>1</v>
      </c>
      <c r="E11052">
        <v>0.86979166666666696</v>
      </c>
      <c r="F11052">
        <v>0.997435897435897</v>
      </c>
      <c r="G11052">
        <v>1</v>
      </c>
      <c r="H11052">
        <v>1</v>
      </c>
      <c r="I11052">
        <v>1</v>
      </c>
      <c r="J11052" s="1">
        <v>1</v>
      </c>
      <c r="K11052" t="s">
        <v>23238</v>
      </c>
      <c r="L11052" t="s">
        <v>45348</v>
      </c>
      <c r="M11052" t="s">
        <v>45349</v>
      </c>
    </row>
    <row r="11053" spans="1:13">
      <c r="A11053" s="1" t="s">
        <v>13070</v>
      </c>
      <c r="B11053">
        <v>6.0158877584405098E-5</v>
      </c>
      <c r="C11053" s="1">
        <v>2.8623498872140299E-4</v>
      </c>
      <c r="D11053">
        <v>0.25</v>
      </c>
      <c r="E11053">
        <v>0.18229166666666699</v>
      </c>
      <c r="F11053">
        <v>0.19743589743589701</v>
      </c>
      <c r="G11053">
        <v>0</v>
      </c>
      <c r="H11053">
        <v>0.114035087719298</v>
      </c>
      <c r="I11053">
        <v>2.8455284552845499E-2</v>
      </c>
      <c r="J11053" s="1">
        <v>0</v>
      </c>
      <c r="K11053" t="s">
        <v>23239</v>
      </c>
      <c r="L11053" t="s">
        <v>45350</v>
      </c>
      <c r="M11053" t="s">
        <v>45351</v>
      </c>
    </row>
    <row r="11054" spans="1:13">
      <c r="A11054" s="1" t="s">
        <v>13071</v>
      </c>
      <c r="B11054">
        <v>3.02665299309071E-5</v>
      </c>
      <c r="C11054" s="1">
        <v>1.07765540260313E-4</v>
      </c>
      <c r="D11054">
        <v>0</v>
      </c>
      <c r="E11054">
        <v>5.2083333333333296E-3</v>
      </c>
      <c r="F11054">
        <v>0</v>
      </c>
      <c r="G11054">
        <v>0.72413793103448298</v>
      </c>
      <c r="H11054">
        <v>3.5398230088495602E-2</v>
      </c>
      <c r="I11054">
        <v>0.20399999999999999</v>
      </c>
      <c r="J11054" s="1">
        <v>0</v>
      </c>
      <c r="K11054" t="s">
        <v>23238</v>
      </c>
      <c r="L11054" t="s">
        <v>45352</v>
      </c>
      <c r="M11054" t="s">
        <v>45353</v>
      </c>
    </row>
    <row r="11055" spans="1:13">
      <c r="A11055" s="1" t="s">
        <v>13072</v>
      </c>
      <c r="B11055">
        <v>6.9924739070065796E-6</v>
      </c>
      <c r="C11055" s="1">
        <v>7.2787399832094697E-6</v>
      </c>
      <c r="D11055">
        <v>0.16666666666666699</v>
      </c>
      <c r="E11055">
        <v>0.22395833333333301</v>
      </c>
      <c r="F11055">
        <v>6.17283950617284E-3</v>
      </c>
      <c r="G11055">
        <v>0.5</v>
      </c>
      <c r="H11055">
        <v>0</v>
      </c>
      <c r="I11055">
        <v>0</v>
      </c>
      <c r="J11055" s="1" t="s">
        <v>23229</v>
      </c>
      <c r="K11055" t="s">
        <v>23238</v>
      </c>
      <c r="L11055" t="s">
        <v>45354</v>
      </c>
      <c r="M11055" t="s">
        <v>45355</v>
      </c>
    </row>
    <row r="11056" spans="1:13">
      <c r="A11056" s="1" t="s">
        <v>13073</v>
      </c>
      <c r="B11056">
        <v>3.5801056365441198E-7</v>
      </c>
      <c r="C11056" s="1">
        <v>1.59015240141597E-5</v>
      </c>
      <c r="D11056">
        <v>0.984375</v>
      </c>
      <c r="E11056">
        <v>0.984375</v>
      </c>
      <c r="F11056">
        <v>0.992307692307692</v>
      </c>
      <c r="G11056">
        <v>0.51020408163265296</v>
      </c>
      <c r="H11056">
        <v>0.98230088495575196</v>
      </c>
      <c r="I11056">
        <v>0.92735042735042705</v>
      </c>
      <c r="J11056" s="1">
        <v>0.90909090909090895</v>
      </c>
      <c r="K11056" t="s">
        <v>23238</v>
      </c>
      <c r="L11056" t="s">
        <v>45356</v>
      </c>
      <c r="M11056" t="s">
        <v>45357</v>
      </c>
    </row>
    <row r="11057" spans="1:13">
      <c r="A11057" s="1" t="s">
        <v>13074</v>
      </c>
      <c r="B11057">
        <v>2.81074439539891E-6</v>
      </c>
      <c r="C11057" s="1">
        <v>4.2895564372179101E-6</v>
      </c>
      <c r="D11057">
        <v>0</v>
      </c>
      <c r="E11057">
        <v>2.0833333333333301E-2</v>
      </c>
      <c r="F11057">
        <v>5.1546391752577301E-3</v>
      </c>
      <c r="G11057">
        <v>0.16964285714285701</v>
      </c>
      <c r="H11057">
        <v>9.0090090090090107E-3</v>
      </c>
      <c r="I11057">
        <v>8.4745762711864403E-2</v>
      </c>
      <c r="J11057" s="1">
        <v>5.5555555555555601E-2</v>
      </c>
      <c r="K11057" t="s">
        <v>23238</v>
      </c>
      <c r="L11057" t="s">
        <v>45358</v>
      </c>
      <c r="M11057" t="s">
        <v>45359</v>
      </c>
    </row>
    <row r="11058" spans="1:13">
      <c r="A11058" s="1" t="s">
        <v>13075</v>
      </c>
      <c r="B11058">
        <v>2.46736895849663E-7</v>
      </c>
      <c r="C11058" s="1">
        <v>3.7824056043694199E-6</v>
      </c>
      <c r="D11058">
        <v>1</v>
      </c>
      <c r="E11058">
        <v>1</v>
      </c>
      <c r="F11058">
        <v>1</v>
      </c>
      <c r="G11058">
        <v>0.875</v>
      </c>
      <c r="H11058">
        <v>0.93965517241379304</v>
      </c>
      <c r="I11058">
        <v>0.91304347826086996</v>
      </c>
      <c r="J11058" s="1">
        <v>1</v>
      </c>
      <c r="K11058" t="s">
        <v>23240</v>
      </c>
      <c r="L11058" t="s">
        <v>45360</v>
      </c>
      <c r="M11058" t="s">
        <v>45361</v>
      </c>
    </row>
    <row r="11059" spans="1:13">
      <c r="A11059" s="1" t="s">
        <v>13076</v>
      </c>
      <c r="B11059">
        <v>1.33412267540491E-7</v>
      </c>
      <c r="C11059" s="1">
        <v>1.1080497176509999E-6</v>
      </c>
      <c r="D11059">
        <v>0</v>
      </c>
      <c r="E11059">
        <v>0</v>
      </c>
      <c r="F11059">
        <v>4.6153846153846198E-2</v>
      </c>
      <c r="G11059">
        <v>8.6206896551724102E-3</v>
      </c>
      <c r="H11059">
        <v>7.4561403508771898E-2</v>
      </c>
      <c r="I11059">
        <v>1.21951219512195E-2</v>
      </c>
      <c r="J11059" s="1">
        <v>0</v>
      </c>
      <c r="K11059" t="s">
        <v>23242</v>
      </c>
      <c r="L11059" t="s">
        <v>45362</v>
      </c>
      <c r="M11059" t="s">
        <v>45363</v>
      </c>
    </row>
    <row r="11060" spans="1:13">
      <c r="A11060" s="1" t="s">
        <v>13077</v>
      </c>
      <c r="B11060">
        <v>7.8308161710399297E-8</v>
      </c>
      <c r="C11060" s="1">
        <v>2.6551789172114199E-6</v>
      </c>
      <c r="D11060">
        <v>1</v>
      </c>
      <c r="E11060">
        <v>1</v>
      </c>
      <c r="F11060">
        <v>0.98780487804878003</v>
      </c>
      <c r="G11060">
        <v>1</v>
      </c>
      <c r="H11060">
        <v>0.92948717948717996</v>
      </c>
      <c r="I11060">
        <v>1</v>
      </c>
      <c r="J11060" s="1">
        <v>1</v>
      </c>
      <c r="K11060" t="s">
        <v>23241</v>
      </c>
      <c r="L11060" t="s">
        <v>45364</v>
      </c>
      <c r="M11060" t="s">
        <v>45365</v>
      </c>
    </row>
    <row r="11061" spans="1:13">
      <c r="A11061" s="1" t="s">
        <v>13078</v>
      </c>
      <c r="B11061">
        <v>6.8807128407453704E-6</v>
      </c>
      <c r="C11061" s="1">
        <v>2.4568252822601701E-4</v>
      </c>
      <c r="D11061">
        <v>0</v>
      </c>
      <c r="E11061">
        <v>5.4945054945054897E-3</v>
      </c>
      <c r="F11061">
        <v>0</v>
      </c>
      <c r="G11061">
        <v>0.5</v>
      </c>
      <c r="H11061">
        <v>4.3478260869565202E-2</v>
      </c>
      <c r="I11061">
        <v>0.266666666666667</v>
      </c>
      <c r="J11061" s="1">
        <v>0</v>
      </c>
      <c r="K11061" t="s">
        <v>23238</v>
      </c>
      <c r="L11061" t="s">
        <v>45366</v>
      </c>
      <c r="M11061" t="s">
        <v>45367</v>
      </c>
    </row>
    <row r="11062" spans="1:13">
      <c r="A11062" s="1" t="s">
        <v>13079</v>
      </c>
      <c r="B11062">
        <v>1.6743109758633799E-4</v>
      </c>
      <c r="C11062" s="1">
        <v>2.70893255105999E-5</v>
      </c>
      <c r="D11062">
        <v>0.27419354838709697</v>
      </c>
      <c r="E11062">
        <v>7.5581395348837205E-2</v>
      </c>
      <c r="F11062">
        <v>0.34516129032258103</v>
      </c>
      <c r="G11062">
        <v>0</v>
      </c>
      <c r="H11062">
        <v>7.6388888888888895E-2</v>
      </c>
      <c r="I11062">
        <v>3.7499999999999999E-2</v>
      </c>
      <c r="J11062" s="1">
        <v>0</v>
      </c>
      <c r="K11062" t="s">
        <v>23241</v>
      </c>
      <c r="L11062" t="s">
        <v>45368</v>
      </c>
      <c r="M11062" t="s">
        <v>45369</v>
      </c>
    </row>
    <row r="11063" spans="1:13">
      <c r="A11063" s="1" t="s">
        <v>13080</v>
      </c>
      <c r="B11063">
        <v>1.63982246526432E-6</v>
      </c>
      <c r="C11063" s="1">
        <v>1.4598051390696499E-5</v>
      </c>
      <c r="D11063">
        <v>1</v>
      </c>
      <c r="E11063">
        <v>1</v>
      </c>
      <c r="F11063">
        <v>1</v>
      </c>
      <c r="G11063">
        <v>0.85526315789473695</v>
      </c>
      <c r="H11063">
        <v>1</v>
      </c>
      <c r="I11063">
        <v>0.88265306122449005</v>
      </c>
      <c r="J11063" s="1">
        <v>1</v>
      </c>
      <c r="K11063" t="s">
        <v>23238</v>
      </c>
      <c r="L11063" t="s">
        <v>45370</v>
      </c>
      <c r="M11063" t="s">
        <v>45371</v>
      </c>
    </row>
    <row r="11064" spans="1:13">
      <c r="A11064" s="1" t="s">
        <v>13081</v>
      </c>
      <c r="B11064">
        <v>2.2710899288419902E-8</v>
      </c>
      <c r="C11064" s="1">
        <v>4.94519631473913E-8</v>
      </c>
      <c r="D11064">
        <v>0</v>
      </c>
      <c r="E11064">
        <v>0</v>
      </c>
      <c r="F11064">
        <v>0</v>
      </c>
      <c r="G11064">
        <v>0</v>
      </c>
      <c r="H11064">
        <v>7.4626865671641798E-3</v>
      </c>
      <c r="I11064">
        <v>2.3809523809523801E-2</v>
      </c>
      <c r="J11064" s="1">
        <v>0.59090909090909105</v>
      </c>
      <c r="K11064" t="s">
        <v>23238</v>
      </c>
      <c r="L11064" t="s">
        <v>45372</v>
      </c>
      <c r="M11064" t="s">
        <v>45373</v>
      </c>
    </row>
    <row r="11065" spans="1:13">
      <c r="A11065" s="1" t="s">
        <v>13082</v>
      </c>
      <c r="B11065">
        <v>2.4997098232064399E-6</v>
      </c>
      <c r="C11065" s="1">
        <v>4.2950298937722799E-8</v>
      </c>
      <c r="D11065">
        <v>1</v>
      </c>
      <c r="E11065">
        <v>0.956989247311828</v>
      </c>
      <c r="F11065">
        <v>1</v>
      </c>
      <c r="G11065">
        <v>1</v>
      </c>
      <c r="H11065">
        <v>1</v>
      </c>
      <c r="I11065">
        <v>1</v>
      </c>
      <c r="J11065" s="1">
        <v>1</v>
      </c>
      <c r="K11065" t="s">
        <v>23238</v>
      </c>
      <c r="L11065" t="s">
        <v>45374</v>
      </c>
      <c r="M11065" t="s">
        <v>45375</v>
      </c>
    </row>
    <row r="11066" spans="1:13">
      <c r="A11066" s="1" t="s">
        <v>13083</v>
      </c>
      <c r="B11066">
        <v>3.4410503147642998E-6</v>
      </c>
      <c r="C11066" s="1">
        <v>1.08488955552149E-7</v>
      </c>
      <c r="D11066">
        <v>0.98333333333333295</v>
      </c>
      <c r="E11066">
        <v>0.95977011494252895</v>
      </c>
      <c r="F11066">
        <v>0.99295774647887303</v>
      </c>
      <c r="G11066">
        <v>1</v>
      </c>
      <c r="H11066">
        <v>1</v>
      </c>
      <c r="I11066">
        <v>1</v>
      </c>
      <c r="J11066" s="1">
        <v>1</v>
      </c>
      <c r="K11066" t="s">
        <v>23238</v>
      </c>
      <c r="L11066" t="s">
        <v>45376</v>
      </c>
      <c r="M11066" t="s">
        <v>45377</v>
      </c>
    </row>
    <row r="11067" spans="1:13">
      <c r="A11067" s="1" t="s">
        <v>13084</v>
      </c>
      <c r="B11067">
        <v>4.3169561071623101E-5</v>
      </c>
      <c r="C11067" s="1">
        <v>1.51672293036536E-4</v>
      </c>
      <c r="D11067">
        <v>0.63636363636363602</v>
      </c>
      <c r="E11067">
        <v>3.9682539682539701E-2</v>
      </c>
      <c r="F11067">
        <v>6.3725490196078399E-2</v>
      </c>
      <c r="G11067">
        <v>0.46428571428571402</v>
      </c>
      <c r="H11067">
        <v>0.40697674418604701</v>
      </c>
      <c r="I11067">
        <v>0.34722222222222199</v>
      </c>
      <c r="J11067" s="1">
        <v>4.5454545454545497E-2</v>
      </c>
      <c r="K11067" t="s">
        <v>23241</v>
      </c>
      <c r="L11067" t="s">
        <v>45378</v>
      </c>
      <c r="M11067" t="s">
        <v>45379</v>
      </c>
    </row>
    <row r="11068" spans="1:13">
      <c r="A11068" s="1" t="s">
        <v>13085</v>
      </c>
      <c r="B11068">
        <v>1.04630912793052E-5</v>
      </c>
      <c r="C11068" s="1">
        <v>9.1506973260983695E-6</v>
      </c>
      <c r="D11068">
        <v>0.125</v>
      </c>
      <c r="E11068">
        <v>6.1111111111111102E-2</v>
      </c>
      <c r="F11068">
        <v>0.11516853932584301</v>
      </c>
      <c r="G11068">
        <v>2.6315789473684199E-2</v>
      </c>
      <c r="H11068">
        <v>1.1111111111111099E-2</v>
      </c>
      <c r="I11068">
        <v>9.4339622641509399E-2</v>
      </c>
      <c r="J11068" s="1">
        <v>0</v>
      </c>
      <c r="K11068" t="s">
        <v>23239</v>
      </c>
      <c r="L11068" t="s">
        <v>45380</v>
      </c>
      <c r="M11068" t="s">
        <v>45381</v>
      </c>
    </row>
    <row r="11069" spans="1:13">
      <c r="A11069" s="1" t="s">
        <v>13086</v>
      </c>
      <c r="B11069">
        <v>3.3763015233723899E-6</v>
      </c>
      <c r="C11069" s="1">
        <v>3.22976850529194E-5</v>
      </c>
      <c r="D11069">
        <v>9.0909090909090898E-2</v>
      </c>
      <c r="E11069">
        <v>0.27647058823529402</v>
      </c>
      <c r="F11069">
        <v>0.13008130081300801</v>
      </c>
      <c r="G11069">
        <v>0</v>
      </c>
      <c r="H11069">
        <v>7.2463768115942004E-3</v>
      </c>
      <c r="I11069">
        <v>0.127906976744186</v>
      </c>
      <c r="J11069" s="1" t="s">
        <v>23229</v>
      </c>
      <c r="K11069" t="s">
        <v>23238</v>
      </c>
      <c r="L11069" t="s">
        <v>45382</v>
      </c>
      <c r="M11069" t="s">
        <v>45383</v>
      </c>
    </row>
    <row r="11070" spans="1:13">
      <c r="A11070" s="1" t="s">
        <v>13087</v>
      </c>
      <c r="B11070">
        <v>1.80682454109338E-5</v>
      </c>
      <c r="C11070" s="1">
        <v>8.7163704524253802E-5</v>
      </c>
      <c r="D11070">
        <v>1</v>
      </c>
      <c r="E11070">
        <v>1</v>
      </c>
      <c r="F11070">
        <v>1</v>
      </c>
      <c r="G11070">
        <v>0.94736842105263197</v>
      </c>
      <c r="H11070">
        <v>0.98888888888888904</v>
      </c>
      <c r="I11070">
        <v>0.82692307692307698</v>
      </c>
      <c r="J11070" s="1">
        <v>1</v>
      </c>
      <c r="K11070" t="s">
        <v>23241</v>
      </c>
      <c r="L11070" t="s">
        <v>45384</v>
      </c>
      <c r="M11070" t="s">
        <v>45385</v>
      </c>
    </row>
    <row r="11071" spans="1:13">
      <c r="A11071" s="1" t="s">
        <v>13088</v>
      </c>
      <c r="B11071">
        <v>7.9985656624885E-8</v>
      </c>
      <c r="C11071" s="1">
        <v>1.9950817589676101E-6</v>
      </c>
      <c r="D11071">
        <v>0</v>
      </c>
      <c r="E11071">
        <v>0</v>
      </c>
      <c r="F11071">
        <v>3.6931818181818198E-2</v>
      </c>
      <c r="G11071">
        <v>1.13636363636364E-2</v>
      </c>
      <c r="H11071">
        <v>2.1505376344085999E-2</v>
      </c>
      <c r="I11071">
        <v>8.0645161290322596E-3</v>
      </c>
      <c r="J11071" s="1">
        <v>0</v>
      </c>
      <c r="K11071" t="s">
        <v>23238</v>
      </c>
      <c r="L11071" t="s">
        <v>45386</v>
      </c>
      <c r="M11071" t="s">
        <v>45387</v>
      </c>
    </row>
    <row r="11072" spans="1:13">
      <c r="A11072" s="1" t="s">
        <v>13089</v>
      </c>
      <c r="B11072">
        <v>1.1518237642651799E-7</v>
      </c>
      <c r="C11072" s="1">
        <v>2.9796057368912098E-7</v>
      </c>
      <c r="D11072">
        <v>1</v>
      </c>
      <c r="E11072">
        <v>1</v>
      </c>
      <c r="F11072">
        <v>0.99740932642487001</v>
      </c>
      <c r="G11072">
        <v>0.87068965517241403</v>
      </c>
      <c r="H11072">
        <v>1</v>
      </c>
      <c r="I11072">
        <v>0.97983870967741904</v>
      </c>
      <c r="J11072" s="1">
        <v>1</v>
      </c>
      <c r="K11072" t="s">
        <v>23242</v>
      </c>
      <c r="L11072" t="s">
        <v>45388</v>
      </c>
      <c r="M11072" t="s">
        <v>45389</v>
      </c>
    </row>
    <row r="11073" spans="1:13">
      <c r="A11073" s="1" t="s">
        <v>13090</v>
      </c>
      <c r="B11073">
        <v>1.8664936733319901E-4</v>
      </c>
      <c r="C11073" s="1">
        <v>8.9100004912078598E-6</v>
      </c>
      <c r="D11073">
        <v>0</v>
      </c>
      <c r="E11073">
        <v>0.28358208955223901</v>
      </c>
      <c r="F11073">
        <v>2.5773195876288698E-3</v>
      </c>
      <c r="G11073">
        <v>0</v>
      </c>
      <c r="H11073">
        <v>0</v>
      </c>
      <c r="I11073">
        <v>0</v>
      </c>
      <c r="J11073" s="1" t="s">
        <v>23229</v>
      </c>
      <c r="K11073" t="s">
        <v>23238</v>
      </c>
      <c r="L11073" t="s">
        <v>45390</v>
      </c>
      <c r="M11073" t="s">
        <v>45391</v>
      </c>
    </row>
    <row r="11074" spans="1:13">
      <c r="A11074" s="1" t="s">
        <v>13091</v>
      </c>
      <c r="B11074">
        <v>5.1292529604954099E-6</v>
      </c>
      <c r="C11074" s="1">
        <v>8.1674683035103498E-5</v>
      </c>
      <c r="D11074">
        <v>0</v>
      </c>
      <c r="E11074">
        <v>0</v>
      </c>
      <c r="F11074">
        <v>0.08</v>
      </c>
      <c r="G11074">
        <v>1.7857142857142901E-2</v>
      </c>
      <c r="H11074">
        <v>0.233333333333333</v>
      </c>
      <c r="I11074">
        <v>8.6666666666666697E-2</v>
      </c>
      <c r="J11074" s="1" t="s">
        <v>23229</v>
      </c>
      <c r="K11074" t="s">
        <v>23241</v>
      </c>
      <c r="L11074" t="s">
        <v>45392</v>
      </c>
      <c r="M11074" t="s">
        <v>45393</v>
      </c>
    </row>
    <row r="11075" spans="1:13">
      <c r="A11075" s="1" t="s">
        <v>13092</v>
      </c>
      <c r="B11075">
        <v>2.70108601697084E-4</v>
      </c>
      <c r="C11075" s="1">
        <v>3.9958014215144598E-6</v>
      </c>
      <c r="D11075">
        <v>0.98214285714285698</v>
      </c>
      <c r="E11075">
        <v>0.71428571428571397</v>
      </c>
      <c r="F11075">
        <v>0.99668874172185395</v>
      </c>
      <c r="G11075">
        <v>1</v>
      </c>
      <c r="H11075">
        <v>0.99019607843137303</v>
      </c>
      <c r="I11075">
        <v>1</v>
      </c>
      <c r="J11075" s="1">
        <v>1</v>
      </c>
      <c r="K11075" t="s">
        <v>23240</v>
      </c>
      <c r="L11075" t="s">
        <v>45394</v>
      </c>
      <c r="M11075" t="s">
        <v>45395</v>
      </c>
    </row>
    <row r="11076" spans="1:13">
      <c r="A11076" s="1" t="s">
        <v>13093</v>
      </c>
      <c r="B11076">
        <v>5.9138331819823304E-6</v>
      </c>
      <c r="C11076" s="1">
        <v>3.6188661422788502E-7</v>
      </c>
      <c r="D11076">
        <v>0.98214285714285698</v>
      </c>
      <c r="E11076">
        <v>0.91975308641975295</v>
      </c>
      <c r="F11076">
        <v>1</v>
      </c>
      <c r="G11076">
        <v>0.98529411764705899</v>
      </c>
      <c r="H11076">
        <v>1</v>
      </c>
      <c r="I11076">
        <v>1</v>
      </c>
      <c r="J11076" s="1">
        <v>1</v>
      </c>
      <c r="K11076" t="s">
        <v>23241</v>
      </c>
      <c r="L11076" t="s">
        <v>45396</v>
      </c>
      <c r="M11076" t="s">
        <v>45397</v>
      </c>
    </row>
    <row r="11077" spans="1:13">
      <c r="A11077" s="1" t="s">
        <v>13094</v>
      </c>
      <c r="B11077">
        <v>3.6724711431781001E-7</v>
      </c>
      <c r="C11077" s="1">
        <v>7.1235293551159202E-5</v>
      </c>
      <c r="D11077">
        <v>1</v>
      </c>
      <c r="E11077">
        <v>1</v>
      </c>
      <c r="F11077">
        <v>0.97083333333333299</v>
      </c>
      <c r="G11077">
        <v>0.75</v>
      </c>
      <c r="H11077">
        <v>0.41304347826087001</v>
      </c>
      <c r="I11077">
        <v>0.89655172413793105</v>
      </c>
      <c r="J11077" s="1">
        <v>0.875</v>
      </c>
      <c r="K11077" t="s">
        <v>23238</v>
      </c>
      <c r="L11077" t="s">
        <v>45398</v>
      </c>
      <c r="M11077" t="s">
        <v>45399</v>
      </c>
    </row>
    <row r="11078" spans="1:13">
      <c r="A11078" s="1" t="s">
        <v>13095</v>
      </c>
      <c r="B11078">
        <v>2.9939704126331202E-6</v>
      </c>
      <c r="C11078" s="1">
        <v>9.2227472631384196E-7</v>
      </c>
      <c r="D11078">
        <v>0</v>
      </c>
      <c r="E11078">
        <v>0</v>
      </c>
      <c r="F11078">
        <v>0</v>
      </c>
      <c r="G11078">
        <v>0.16666666666666699</v>
      </c>
      <c r="H11078">
        <v>0</v>
      </c>
      <c r="I11078">
        <v>1.2500000000000001E-2</v>
      </c>
      <c r="J11078" s="1">
        <v>0</v>
      </c>
      <c r="K11078" t="s">
        <v>23238</v>
      </c>
      <c r="L11078" t="s">
        <v>45400</v>
      </c>
      <c r="M11078" t="s">
        <v>45401</v>
      </c>
    </row>
    <row r="11079" spans="1:13">
      <c r="A11079" s="1" t="s">
        <v>13096</v>
      </c>
      <c r="B11079">
        <v>7.7224518642492903E-6</v>
      </c>
      <c r="C11079" s="1">
        <v>1.9584724775444101E-6</v>
      </c>
      <c r="D11079">
        <v>4.8387096774193498E-2</v>
      </c>
      <c r="E11079">
        <v>0</v>
      </c>
      <c r="F11079">
        <v>0</v>
      </c>
      <c r="G11079">
        <v>0</v>
      </c>
      <c r="H11079">
        <v>1.6666666666666701E-2</v>
      </c>
      <c r="I11079">
        <v>0</v>
      </c>
      <c r="J11079" s="1">
        <v>0</v>
      </c>
      <c r="K11079" t="s">
        <v>23238</v>
      </c>
      <c r="L11079" t="s">
        <v>45402</v>
      </c>
      <c r="M11079" t="s">
        <v>45403</v>
      </c>
    </row>
    <row r="11080" spans="1:13">
      <c r="A11080" s="1" t="s">
        <v>13097</v>
      </c>
      <c r="B11080">
        <v>1.8328759755905101E-4</v>
      </c>
      <c r="C11080" s="1">
        <v>5.9739036013193199E-5</v>
      </c>
      <c r="D11080">
        <v>0.96875</v>
      </c>
      <c r="E11080">
        <v>1</v>
      </c>
      <c r="F11080">
        <v>0.32786885245901598</v>
      </c>
      <c r="G11080">
        <v>0.671875</v>
      </c>
      <c r="H11080">
        <v>0.59195402298850608</v>
      </c>
      <c r="I11080">
        <v>0.875</v>
      </c>
      <c r="J11080" s="1">
        <v>1</v>
      </c>
      <c r="K11080" t="s">
        <v>23246</v>
      </c>
      <c r="L11080" t="s">
        <v>45404</v>
      </c>
      <c r="M11080" t="s">
        <v>45405</v>
      </c>
    </row>
    <row r="11081" spans="1:13">
      <c r="A11081" s="1" t="s">
        <v>13098</v>
      </c>
      <c r="B11081">
        <v>5.4132991245627905E-4</v>
      </c>
      <c r="C11081" s="1">
        <v>1.2102696520350701E-5</v>
      </c>
      <c r="D11081">
        <v>0</v>
      </c>
      <c r="E11081">
        <v>0.33333333333333298</v>
      </c>
      <c r="F11081">
        <v>1.37362637362637E-2</v>
      </c>
      <c r="G11081">
        <v>0</v>
      </c>
      <c r="H11081">
        <v>0</v>
      </c>
      <c r="I11081">
        <v>0</v>
      </c>
      <c r="J11081" s="1" t="s">
        <v>23229</v>
      </c>
      <c r="K11081" t="s">
        <v>23240</v>
      </c>
      <c r="L11081" t="s">
        <v>45406</v>
      </c>
      <c r="M11081" t="s">
        <v>45407</v>
      </c>
    </row>
    <row r="11082" spans="1:13">
      <c r="A11082" s="1" t="s">
        <v>13099</v>
      </c>
      <c r="B11082">
        <v>3.8716740879160999E-5</v>
      </c>
      <c r="C11082" s="1">
        <v>8.6743356371359105E-5</v>
      </c>
      <c r="D11082">
        <v>0.98387096774193505</v>
      </c>
      <c r="E11082">
        <v>0.98351648351648302</v>
      </c>
      <c r="F11082">
        <v>0.98670212765957399</v>
      </c>
      <c r="G11082">
        <v>1</v>
      </c>
      <c r="H11082">
        <v>0.71978021978022</v>
      </c>
      <c r="I11082">
        <v>0.984375</v>
      </c>
      <c r="J11082" s="1" t="s">
        <v>23229</v>
      </c>
      <c r="K11082" t="s">
        <v>23240</v>
      </c>
      <c r="L11082" t="s">
        <v>45408</v>
      </c>
      <c r="M11082" t="s">
        <v>45409</v>
      </c>
    </row>
    <row r="11083" spans="1:13">
      <c r="A11083" s="1" t="s">
        <v>13100</v>
      </c>
      <c r="B11083">
        <v>2.68429009774593E-9</v>
      </c>
      <c r="C11083" s="1">
        <v>2.23848088064702E-7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0.99489795918367396</v>
      </c>
      <c r="J11083" s="1">
        <v>0.77272727272727304</v>
      </c>
      <c r="K11083" t="s">
        <v>23241</v>
      </c>
      <c r="L11083" t="s">
        <v>45410</v>
      </c>
      <c r="M11083" t="s">
        <v>45411</v>
      </c>
    </row>
    <row r="11084" spans="1:13">
      <c r="A11084" s="1" t="s">
        <v>13101</v>
      </c>
      <c r="B11084">
        <v>2.18244115007053E-7</v>
      </c>
      <c r="C11084" s="1">
        <v>4.1174004433408899E-6</v>
      </c>
      <c r="D11084">
        <v>1</v>
      </c>
      <c r="E11084">
        <v>0.98958333333333304</v>
      </c>
      <c r="F11084">
        <v>0.994871794871795</v>
      </c>
      <c r="G11084">
        <v>0.98275862068965503</v>
      </c>
      <c r="H11084">
        <v>0.98672566371681403</v>
      </c>
      <c r="I11084">
        <v>0.99186991869918695</v>
      </c>
      <c r="J11084" s="1">
        <v>1</v>
      </c>
      <c r="K11084" t="s">
        <v>23240</v>
      </c>
      <c r="L11084" t="s">
        <v>45412</v>
      </c>
      <c r="M11084" t="s">
        <v>45413</v>
      </c>
    </row>
    <row r="11085" spans="1:13">
      <c r="A11085" s="1" t="s">
        <v>13102</v>
      </c>
      <c r="B11085">
        <v>2.55446881535716E-5</v>
      </c>
      <c r="C11085" s="1">
        <v>2.6676475081154299E-6</v>
      </c>
      <c r="D11085">
        <v>3.4482758620689703E-2</v>
      </c>
      <c r="E11085">
        <v>0</v>
      </c>
      <c r="F11085">
        <v>0.15053763440860199</v>
      </c>
      <c r="G11085">
        <v>2.9411764705882401E-2</v>
      </c>
      <c r="H11085">
        <v>6.1320754716981098E-2</v>
      </c>
      <c r="I11085">
        <v>0.01</v>
      </c>
      <c r="J11085" s="1">
        <v>0</v>
      </c>
      <c r="K11085" t="s">
        <v>23241</v>
      </c>
      <c r="L11085" t="s">
        <v>45414</v>
      </c>
      <c r="M11085" t="s">
        <v>45415</v>
      </c>
    </row>
    <row r="11086" spans="1:13">
      <c r="A11086" s="1" t="s">
        <v>13103</v>
      </c>
      <c r="B11086">
        <v>6.4371790847620399E-8</v>
      </c>
      <c r="C11086" s="1">
        <v>7.0273282787045704E-8</v>
      </c>
      <c r="D11086">
        <v>1</v>
      </c>
      <c r="E11086">
        <v>1</v>
      </c>
      <c r="F11086">
        <v>0.89108910891089099</v>
      </c>
      <c r="G11086">
        <v>1</v>
      </c>
      <c r="H11086">
        <v>0.96969696969696995</v>
      </c>
      <c r="I11086">
        <v>1</v>
      </c>
      <c r="J11086" s="1">
        <v>1</v>
      </c>
      <c r="K11086" t="s">
        <v>23241</v>
      </c>
      <c r="L11086" t="s">
        <v>45416</v>
      </c>
      <c r="M11086" t="s">
        <v>45417</v>
      </c>
    </row>
    <row r="11087" spans="1:13">
      <c r="A11087" s="1" t="s">
        <v>13104</v>
      </c>
      <c r="B11087">
        <v>3.61515765712988E-6</v>
      </c>
      <c r="C11087" s="1">
        <v>7.7112634484471004E-7</v>
      </c>
      <c r="D11087">
        <v>1</v>
      </c>
      <c r="E11087">
        <v>1</v>
      </c>
      <c r="F11087">
        <v>0.994871794871795</v>
      </c>
      <c r="G11087">
        <v>0.99137931034482796</v>
      </c>
      <c r="H11087">
        <v>0.99561403508771895</v>
      </c>
      <c r="I11087">
        <v>1</v>
      </c>
      <c r="J11087" s="1">
        <v>0.81818181818181801</v>
      </c>
      <c r="K11087" t="s">
        <v>23241</v>
      </c>
      <c r="L11087" t="s">
        <v>45418</v>
      </c>
      <c r="M11087" t="s">
        <v>45419</v>
      </c>
    </row>
    <row r="11088" spans="1:13">
      <c r="A11088" s="1" t="s">
        <v>13105</v>
      </c>
      <c r="B11088">
        <v>1.17192757265021E-6</v>
      </c>
      <c r="C11088" s="1">
        <v>6.7278748754422097E-6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5.3846153846153801E-2</v>
      </c>
      <c r="J11088" s="1" t="s">
        <v>23229</v>
      </c>
      <c r="K11088" t="s">
        <v>23238</v>
      </c>
      <c r="L11088" t="s">
        <v>45420</v>
      </c>
      <c r="M11088" t="s">
        <v>45421</v>
      </c>
    </row>
    <row r="11089" spans="1:13">
      <c r="A11089" s="1" t="s">
        <v>13106</v>
      </c>
      <c r="B11089">
        <v>2.7580769205186099E-6</v>
      </c>
      <c r="C11089" s="1">
        <v>7.1124816922402295E-7</v>
      </c>
      <c r="D11089">
        <v>1</v>
      </c>
      <c r="E11089">
        <v>0.98421052631578898</v>
      </c>
      <c r="F11089">
        <v>1</v>
      </c>
      <c r="G11089">
        <v>1</v>
      </c>
      <c r="H11089">
        <v>0.99557522123893805</v>
      </c>
      <c r="I11089">
        <v>0.92016806722689104</v>
      </c>
      <c r="J11089" s="1" t="s">
        <v>23229</v>
      </c>
      <c r="K11089" t="s">
        <v>23238</v>
      </c>
      <c r="L11089" t="s">
        <v>45422</v>
      </c>
      <c r="M11089" t="s">
        <v>45423</v>
      </c>
    </row>
    <row r="11090" spans="1:13">
      <c r="A11090" s="1" t="s">
        <v>13107</v>
      </c>
      <c r="B11090">
        <v>3.5401661200007603E-5</v>
      </c>
      <c r="C11090" s="1">
        <v>5.3930572150303101E-5</v>
      </c>
      <c r="D11090">
        <v>0</v>
      </c>
      <c r="E11090">
        <v>5.3763440860215101E-3</v>
      </c>
      <c r="F11090">
        <v>0.28064516129032302</v>
      </c>
      <c r="G11090">
        <v>0.214285714285714</v>
      </c>
      <c r="H11090">
        <v>0.168604651162791</v>
      </c>
      <c r="I11090">
        <v>6.1224489795918401E-2</v>
      </c>
      <c r="J11090" s="1" t="s">
        <v>23229</v>
      </c>
      <c r="K11090" t="s">
        <v>23237</v>
      </c>
      <c r="L11090" t="s">
        <v>45424</v>
      </c>
      <c r="M11090" t="s">
        <v>45425</v>
      </c>
    </row>
    <row r="11091" spans="1:13">
      <c r="A11091" s="1" t="s">
        <v>13108</v>
      </c>
      <c r="B11091">
        <v>5.8952040982861202E-8</v>
      </c>
      <c r="C11091" s="1">
        <v>1.45265810959382E-5</v>
      </c>
      <c r="D11091">
        <v>1</v>
      </c>
      <c r="E11091">
        <v>0.99473684210526303</v>
      </c>
      <c r="F11091">
        <v>1</v>
      </c>
      <c r="G11091">
        <v>0.88888888888888895</v>
      </c>
      <c r="H11091">
        <v>1</v>
      </c>
      <c r="I11091">
        <v>0.92735042735042705</v>
      </c>
      <c r="J11091" s="1">
        <v>1</v>
      </c>
      <c r="K11091" t="s">
        <v>23240</v>
      </c>
      <c r="L11091" t="s">
        <v>45426</v>
      </c>
      <c r="M11091" t="s">
        <v>45427</v>
      </c>
    </row>
    <row r="11092" spans="1:13">
      <c r="A11092" s="1" t="s">
        <v>13109</v>
      </c>
      <c r="B11092">
        <v>4.4950899016936602E-9</v>
      </c>
      <c r="C11092" s="1">
        <v>3.4303252009755299E-6</v>
      </c>
      <c r="D11092">
        <v>0</v>
      </c>
      <c r="E11092">
        <v>0</v>
      </c>
      <c r="F11092">
        <v>0</v>
      </c>
      <c r="G11092">
        <v>0.35294117647058798</v>
      </c>
      <c r="H11092">
        <v>7.6923076923076901E-3</v>
      </c>
      <c r="I11092">
        <v>1.21951219512195E-2</v>
      </c>
      <c r="J11092" s="1" t="s">
        <v>23229</v>
      </c>
      <c r="K11092" t="s">
        <v>23237</v>
      </c>
      <c r="L11092" t="s">
        <v>45428</v>
      </c>
      <c r="M11092" t="s">
        <v>45429</v>
      </c>
    </row>
    <row r="11093" spans="1:13">
      <c r="A11093" s="1" t="s">
        <v>13110</v>
      </c>
      <c r="B11093">
        <v>6.7263602218983897E-7</v>
      </c>
      <c r="C11093" s="1">
        <v>2.17120217276893E-7</v>
      </c>
      <c r="D11093">
        <v>0.98076923076923095</v>
      </c>
      <c r="E11093">
        <v>0.99468085106382997</v>
      </c>
      <c r="F11093">
        <v>1</v>
      </c>
      <c r="G11093">
        <v>0.84</v>
      </c>
      <c r="H11093">
        <v>0.99397590361445798</v>
      </c>
      <c r="I11093">
        <v>0.92441860465116299</v>
      </c>
      <c r="J11093" s="1">
        <v>1</v>
      </c>
      <c r="K11093" t="s">
        <v>23239</v>
      </c>
      <c r="L11093" t="s">
        <v>45430</v>
      </c>
      <c r="M11093" t="s">
        <v>45431</v>
      </c>
    </row>
    <row r="11094" spans="1:13">
      <c r="A11094" s="1" t="s">
        <v>13111</v>
      </c>
      <c r="B11094">
        <v>2.2821850007150201E-8</v>
      </c>
      <c r="C11094" s="1">
        <v>2.6667430743375001E-7</v>
      </c>
      <c r="D11094">
        <v>1</v>
      </c>
      <c r="E11094">
        <v>0.99468085106382997</v>
      </c>
      <c r="F11094">
        <v>1</v>
      </c>
      <c r="G11094">
        <v>1</v>
      </c>
      <c r="H11094">
        <v>0.99038461538461497</v>
      </c>
      <c r="I11094">
        <v>1</v>
      </c>
      <c r="J11094" s="1">
        <v>4.5454545454545497E-2</v>
      </c>
      <c r="K11094" t="s">
        <v>23238</v>
      </c>
      <c r="L11094" t="s">
        <v>45432</v>
      </c>
      <c r="M11094" t="s">
        <v>45433</v>
      </c>
    </row>
    <row r="11095" spans="1:13">
      <c r="A11095" s="1" t="s">
        <v>13112</v>
      </c>
      <c r="B11095">
        <v>8.86506961228024E-9</v>
      </c>
      <c r="C11095" s="1">
        <v>2.0610998380915501E-5</v>
      </c>
      <c r="D11095">
        <v>0.87096774193548399</v>
      </c>
      <c r="E11095">
        <v>0.76373626373626402</v>
      </c>
      <c r="F11095">
        <v>0.77595628415300499</v>
      </c>
      <c r="G11095">
        <v>0.72058823529411797</v>
      </c>
      <c r="H11095">
        <v>0.80459770114942497</v>
      </c>
      <c r="I11095">
        <v>0.77777777777777801</v>
      </c>
      <c r="J11095" s="1">
        <v>1</v>
      </c>
      <c r="K11095" t="s">
        <v>23240</v>
      </c>
      <c r="L11095" t="s">
        <v>45434</v>
      </c>
      <c r="M11095" t="s">
        <v>45435</v>
      </c>
    </row>
    <row r="11096" spans="1:13">
      <c r="A11096" s="1" t="s">
        <v>13113</v>
      </c>
      <c r="B11096">
        <v>1.02465761696164E-6</v>
      </c>
      <c r="C11096" s="1">
        <v>3.3747894973901298E-5</v>
      </c>
      <c r="D11096">
        <v>0.87931034482758597</v>
      </c>
      <c r="E11096">
        <v>0.72023809523809501</v>
      </c>
      <c r="F11096">
        <v>0.92993630573248398</v>
      </c>
      <c r="G11096">
        <v>0.61764705882352899</v>
      </c>
      <c r="H11096">
        <v>0.89610389610389596</v>
      </c>
      <c r="I11096">
        <v>0.93023255813953498</v>
      </c>
      <c r="J11096" s="1">
        <v>1</v>
      </c>
      <c r="K11096" t="s">
        <v>23239</v>
      </c>
      <c r="L11096" t="s">
        <v>45436</v>
      </c>
      <c r="M11096" t="s">
        <v>45437</v>
      </c>
    </row>
    <row r="11097" spans="1:13">
      <c r="A11097" s="1" t="s">
        <v>13114</v>
      </c>
      <c r="B11097">
        <v>8.2853611266321198E-5</v>
      </c>
      <c r="C11097" s="1">
        <v>7.4268769123442195E-5</v>
      </c>
      <c r="D11097">
        <v>0.64814814814814803</v>
      </c>
      <c r="E11097">
        <v>0.85624999999999996</v>
      </c>
      <c r="F11097">
        <v>0.64102564102564097</v>
      </c>
      <c r="G11097">
        <v>1</v>
      </c>
      <c r="H11097">
        <v>0.83125000000000004</v>
      </c>
      <c r="I11097">
        <v>0.96153846153846201</v>
      </c>
      <c r="J11097" s="1">
        <v>1</v>
      </c>
      <c r="K11097" t="s">
        <v>23237</v>
      </c>
      <c r="L11097" t="s">
        <v>45438</v>
      </c>
      <c r="M11097" t="s">
        <v>45439</v>
      </c>
    </row>
    <row r="11098" spans="1:13">
      <c r="A11098" s="1" t="s">
        <v>13115</v>
      </c>
      <c r="B11098">
        <v>1.5287431482700101E-6</v>
      </c>
      <c r="C11098" s="1">
        <v>5.3143252882193903E-6</v>
      </c>
      <c r="D11098">
        <v>1</v>
      </c>
      <c r="E11098">
        <v>1</v>
      </c>
      <c r="F11098">
        <v>0.79906542056074803</v>
      </c>
      <c r="G11098">
        <v>1</v>
      </c>
      <c r="H11098">
        <v>1</v>
      </c>
      <c r="I11098">
        <v>1</v>
      </c>
      <c r="J11098" s="1">
        <v>1</v>
      </c>
      <c r="K11098" t="s">
        <v>23242</v>
      </c>
      <c r="L11098" t="s">
        <v>45440</v>
      </c>
      <c r="M11098" t="s">
        <v>45441</v>
      </c>
    </row>
    <row r="11099" spans="1:13">
      <c r="A11099" s="1" t="s">
        <v>13116</v>
      </c>
      <c r="B11099">
        <v>8.2763730003718597E-6</v>
      </c>
      <c r="C11099" s="1">
        <v>1.18811557184792E-4</v>
      </c>
      <c r="D11099">
        <v>1</v>
      </c>
      <c r="E11099">
        <v>0.97191011235955105</v>
      </c>
      <c r="F11099">
        <v>0.85449735449735498</v>
      </c>
      <c r="G11099">
        <v>0.99137931034482796</v>
      </c>
      <c r="H11099">
        <v>0.98245614035087703</v>
      </c>
      <c r="I11099">
        <v>0.99523809523809503</v>
      </c>
      <c r="J11099" s="1">
        <v>1</v>
      </c>
      <c r="K11099" t="s">
        <v>23238</v>
      </c>
      <c r="L11099" t="s">
        <v>45442</v>
      </c>
      <c r="M11099" t="s">
        <v>45443</v>
      </c>
    </row>
    <row r="11100" spans="1:13">
      <c r="A11100" s="1" t="s">
        <v>13117</v>
      </c>
      <c r="B11100">
        <v>3.7363153541224002E-6</v>
      </c>
      <c r="C11100" s="1">
        <v>8.4539419631001904E-7</v>
      </c>
      <c r="D11100">
        <v>0.92592592592592604</v>
      </c>
      <c r="E11100">
        <v>0.91780821917808197</v>
      </c>
      <c r="F11100">
        <v>0.70338983050847503</v>
      </c>
      <c r="G11100">
        <v>0.77777777777777801</v>
      </c>
      <c r="H11100">
        <v>0.88124999999999998</v>
      </c>
      <c r="I11100">
        <v>0.90789473684210498</v>
      </c>
      <c r="J11100" s="1" t="s">
        <v>23229</v>
      </c>
      <c r="K11100" t="s">
        <v>23238</v>
      </c>
      <c r="L11100" t="s">
        <v>45444</v>
      </c>
      <c r="M11100" t="s">
        <v>45445</v>
      </c>
    </row>
    <row r="11101" spans="1:13">
      <c r="A11101" s="1" t="s">
        <v>13118</v>
      </c>
      <c r="B11101">
        <v>1.18753676772098E-5</v>
      </c>
      <c r="C11101" s="1">
        <v>2.5397834725745501E-6</v>
      </c>
      <c r="D11101">
        <v>6.6666666666666693E-2</v>
      </c>
      <c r="E11101">
        <v>0</v>
      </c>
      <c r="F11101">
        <v>2.8645833333333301E-2</v>
      </c>
      <c r="G11101">
        <v>4.4642857142857102E-2</v>
      </c>
      <c r="H11101">
        <v>0</v>
      </c>
      <c r="I11101">
        <v>7.2727272727272696E-2</v>
      </c>
      <c r="J11101" s="1">
        <v>0</v>
      </c>
      <c r="K11101" t="s">
        <v>23241</v>
      </c>
      <c r="L11101" t="s">
        <v>45446</v>
      </c>
      <c r="M11101" t="s">
        <v>45447</v>
      </c>
    </row>
    <row r="11102" spans="1:13">
      <c r="A11102" s="1" t="s">
        <v>13119</v>
      </c>
      <c r="B11102">
        <v>6.9906438827976105E-5</v>
      </c>
      <c r="C11102" s="1">
        <v>3.9654308556964999E-6</v>
      </c>
      <c r="D11102">
        <v>0.8125</v>
      </c>
      <c r="E11102">
        <v>0.93820224719101097</v>
      </c>
      <c r="F11102">
        <v>0.70744680851063801</v>
      </c>
      <c r="G11102">
        <v>0.70930232558139505</v>
      </c>
      <c r="H11102">
        <v>0.60952380952381002</v>
      </c>
      <c r="I11102">
        <v>0.86956521739130399</v>
      </c>
      <c r="J11102" s="1">
        <v>1</v>
      </c>
      <c r="K11102" t="s">
        <v>23241</v>
      </c>
      <c r="L11102" t="s">
        <v>45448</v>
      </c>
      <c r="M11102" t="s">
        <v>45449</v>
      </c>
    </row>
    <row r="11103" spans="1:13">
      <c r="A11103" s="1" t="s">
        <v>13120</v>
      </c>
      <c r="B11103">
        <v>1.07848775484703E-4</v>
      </c>
      <c r="C11103" s="1">
        <v>3.4965507797357801E-5</v>
      </c>
      <c r="D11103">
        <v>0.63333333333333297</v>
      </c>
      <c r="E11103">
        <v>0.83908045977011503</v>
      </c>
      <c r="F11103">
        <v>0.57142857142857095</v>
      </c>
      <c r="G11103">
        <v>0.53749999999999998</v>
      </c>
      <c r="H11103">
        <v>0.5625</v>
      </c>
      <c r="I11103">
        <v>0.7</v>
      </c>
      <c r="J11103" s="1">
        <v>1</v>
      </c>
      <c r="K11103" t="s">
        <v>23237</v>
      </c>
      <c r="L11103" t="s">
        <v>45450</v>
      </c>
      <c r="M11103" t="s">
        <v>45451</v>
      </c>
    </row>
    <row r="11104" spans="1:13">
      <c r="A11104" s="1" t="s">
        <v>13121</v>
      </c>
      <c r="B11104">
        <v>5.4571336256871302E-6</v>
      </c>
      <c r="C11104" s="1">
        <v>2.4871085104775999E-5</v>
      </c>
      <c r="D11104">
        <v>0.98148148148148195</v>
      </c>
      <c r="E11104">
        <v>1</v>
      </c>
      <c r="F11104">
        <v>0.94871794871794901</v>
      </c>
      <c r="G11104">
        <v>1</v>
      </c>
      <c r="H11104">
        <v>0.99541284403669705</v>
      </c>
      <c r="I11104">
        <v>1</v>
      </c>
      <c r="J11104" s="1">
        <v>1</v>
      </c>
      <c r="K11104" t="s">
        <v>23237</v>
      </c>
      <c r="L11104" t="s">
        <v>45452</v>
      </c>
      <c r="M11104" t="s">
        <v>45453</v>
      </c>
    </row>
    <row r="11105" spans="1:13">
      <c r="A11105" s="1" t="s">
        <v>13122</v>
      </c>
      <c r="B11105">
        <v>9.7602989456685507E-7</v>
      </c>
      <c r="C11105" s="1">
        <v>2.0782802783128901E-5</v>
      </c>
      <c r="D11105">
        <v>0.47916666666666702</v>
      </c>
      <c r="E11105">
        <v>0.39705882352941202</v>
      </c>
      <c r="F11105">
        <v>0.63666666666666705</v>
      </c>
      <c r="G11105">
        <v>0.92307692307692302</v>
      </c>
      <c r="H11105">
        <v>0.81481481481481499</v>
      </c>
      <c r="I11105">
        <v>0.84375</v>
      </c>
      <c r="J11105" s="1">
        <v>1</v>
      </c>
      <c r="K11105" t="s">
        <v>23239</v>
      </c>
      <c r="L11105" t="s">
        <v>45454</v>
      </c>
      <c r="M11105" t="s">
        <v>45455</v>
      </c>
    </row>
    <row r="11106" spans="1:13">
      <c r="A11106" s="1" t="s">
        <v>13123</v>
      </c>
      <c r="B11106">
        <v>5.03622703457668E-5</v>
      </c>
      <c r="C11106" s="1">
        <v>4.49233375079143E-5</v>
      </c>
      <c r="D11106">
        <v>0</v>
      </c>
      <c r="E11106">
        <v>0.69444444444444398</v>
      </c>
      <c r="F11106">
        <v>0.72844827586206895</v>
      </c>
      <c r="G11106">
        <v>4.7619047619047603E-2</v>
      </c>
      <c r="H11106">
        <v>0.30158730158730201</v>
      </c>
      <c r="I11106">
        <v>0.18627450980392199</v>
      </c>
      <c r="J11106" s="1">
        <v>0</v>
      </c>
      <c r="K11106" t="s">
        <v>23241</v>
      </c>
      <c r="L11106" t="s">
        <v>45456</v>
      </c>
      <c r="M11106" t="s">
        <v>45457</v>
      </c>
    </row>
    <row r="11107" spans="1:13">
      <c r="A11107" s="1" t="s">
        <v>13124</v>
      </c>
      <c r="B11107">
        <v>8.8687053444258899E-7</v>
      </c>
      <c r="C11107" s="1">
        <v>1.3441739823972899E-5</v>
      </c>
      <c r="D11107">
        <v>1</v>
      </c>
      <c r="E11107">
        <v>1</v>
      </c>
      <c r="F11107">
        <v>0.89316239316239299</v>
      </c>
      <c r="G11107">
        <v>1</v>
      </c>
      <c r="H11107">
        <v>0.85294117647058798</v>
      </c>
      <c r="I11107">
        <v>1</v>
      </c>
      <c r="J11107" s="1">
        <v>1</v>
      </c>
      <c r="K11107" t="s">
        <v>23237</v>
      </c>
      <c r="L11107" t="s">
        <v>45458</v>
      </c>
      <c r="M11107" t="s">
        <v>45459</v>
      </c>
    </row>
    <row r="11108" spans="1:13">
      <c r="A11108" s="1" t="s">
        <v>13125</v>
      </c>
      <c r="B11108">
        <v>4.7342602138834397E-9</v>
      </c>
      <c r="C11108" s="1">
        <v>1.75283704340953E-5</v>
      </c>
      <c r="D11108">
        <v>0</v>
      </c>
      <c r="E11108">
        <v>0</v>
      </c>
      <c r="F11108">
        <v>0</v>
      </c>
      <c r="G11108">
        <v>0.28000000000000003</v>
      </c>
      <c r="H11108">
        <v>5.6250000000000001E-2</v>
      </c>
      <c r="I11108">
        <v>2.1505376344085999E-2</v>
      </c>
      <c r="J11108" s="1" t="s">
        <v>23229</v>
      </c>
      <c r="K11108" t="s">
        <v>23241</v>
      </c>
      <c r="L11108" t="s">
        <v>45460</v>
      </c>
      <c r="M11108" t="s">
        <v>45461</v>
      </c>
    </row>
    <row r="11109" spans="1:13">
      <c r="A11109" s="1" t="s">
        <v>13126</v>
      </c>
      <c r="B11109">
        <v>1.6147621911839301E-5</v>
      </c>
      <c r="C11109" s="1">
        <v>1.54987959786533E-7</v>
      </c>
      <c r="D11109">
        <v>0.96</v>
      </c>
      <c r="E11109">
        <v>0.71568627450980404</v>
      </c>
      <c r="F11109">
        <v>0.99710982658959502</v>
      </c>
      <c r="G11109">
        <v>1</v>
      </c>
      <c r="H11109">
        <v>1</v>
      </c>
      <c r="I11109">
        <v>1</v>
      </c>
      <c r="J11109" s="1" t="s">
        <v>23229</v>
      </c>
      <c r="K11109" t="s">
        <v>23238</v>
      </c>
      <c r="L11109" t="s">
        <v>45462</v>
      </c>
      <c r="M11109" t="s">
        <v>45463</v>
      </c>
    </row>
    <row r="11110" spans="1:13">
      <c r="A11110" s="1" t="s">
        <v>13127</v>
      </c>
      <c r="B11110">
        <v>1.76693616039793E-5</v>
      </c>
      <c r="C11110" s="1">
        <v>9.9403302793100106E-5</v>
      </c>
      <c r="D11110">
        <v>0.92</v>
      </c>
      <c r="E11110">
        <v>0.9375</v>
      </c>
      <c r="F11110">
        <v>0.99742268041237103</v>
      </c>
      <c r="G11110">
        <v>0.32692307692307698</v>
      </c>
      <c r="H11110">
        <v>0.94907407407407396</v>
      </c>
      <c r="I11110">
        <v>0.4375</v>
      </c>
      <c r="J11110" s="1">
        <v>1</v>
      </c>
      <c r="K11110" t="s">
        <v>23238</v>
      </c>
      <c r="L11110" t="s">
        <v>45464</v>
      </c>
      <c r="M11110" t="s">
        <v>45465</v>
      </c>
    </row>
    <row r="11111" spans="1:13">
      <c r="A11111" s="1" t="s">
        <v>13128</v>
      </c>
      <c r="B11111">
        <v>1.59537610941107E-5</v>
      </c>
      <c r="C11111" s="1">
        <v>4.5782768015195301E-5</v>
      </c>
      <c r="D11111">
        <v>0.22413793103448301</v>
      </c>
      <c r="E11111">
        <v>0.15730337078651699</v>
      </c>
      <c r="F11111">
        <v>0.42638036809815899</v>
      </c>
      <c r="G11111">
        <v>0</v>
      </c>
      <c r="H11111">
        <v>0.40131578947368401</v>
      </c>
      <c r="I11111">
        <v>9.8360655737704902E-2</v>
      </c>
      <c r="J11111" s="1">
        <v>0</v>
      </c>
      <c r="K11111" t="s">
        <v>23238</v>
      </c>
      <c r="L11111" t="s">
        <v>45466</v>
      </c>
      <c r="M11111" t="s">
        <v>45467</v>
      </c>
    </row>
    <row r="11112" spans="1:13">
      <c r="A11112" s="1" t="s">
        <v>13129</v>
      </c>
      <c r="B11112">
        <v>2.54053496950372E-8</v>
      </c>
      <c r="C11112" s="1">
        <v>3.1875628261299901E-9</v>
      </c>
      <c r="D11112">
        <v>0</v>
      </c>
      <c r="E11112">
        <v>5.74712643678161E-3</v>
      </c>
      <c r="F11112">
        <v>0</v>
      </c>
      <c r="G11112">
        <v>0</v>
      </c>
      <c r="H11112">
        <v>1.7045454545454499E-2</v>
      </c>
      <c r="I11112">
        <v>0</v>
      </c>
      <c r="J11112" s="1">
        <v>0.77777777777777801</v>
      </c>
      <c r="K11112" t="s">
        <v>23241</v>
      </c>
      <c r="L11112" t="s">
        <v>45468</v>
      </c>
      <c r="M11112" t="s">
        <v>45469</v>
      </c>
    </row>
    <row r="11113" spans="1:13">
      <c r="A11113" s="1" t="s">
        <v>13130</v>
      </c>
      <c r="B11113">
        <v>3.6429951494519901E-6</v>
      </c>
      <c r="C11113" s="1">
        <v>9.7547816328926707E-6</v>
      </c>
      <c r="D11113">
        <v>4.6875E-2</v>
      </c>
      <c r="E11113">
        <v>5.4347826086956503E-3</v>
      </c>
      <c r="F11113">
        <v>0.204787234042553</v>
      </c>
      <c r="G11113">
        <v>0.32142857142857101</v>
      </c>
      <c r="H11113">
        <v>0.352040816326531</v>
      </c>
      <c r="I11113">
        <v>0.18452380952381001</v>
      </c>
      <c r="J11113" s="1">
        <v>0</v>
      </c>
      <c r="K11113" t="s">
        <v>23241</v>
      </c>
      <c r="L11113" t="s">
        <v>45470</v>
      </c>
      <c r="M11113" t="s">
        <v>45471</v>
      </c>
    </row>
    <row r="11114" spans="1:13">
      <c r="A11114" s="1" t="s">
        <v>13131</v>
      </c>
      <c r="B11114">
        <v>7.23329515761476E-7</v>
      </c>
      <c r="C11114" s="1">
        <v>2.6162523110287502E-6</v>
      </c>
      <c r="D11114">
        <v>0.296875</v>
      </c>
      <c r="E11114">
        <v>9.5744680851063801E-2</v>
      </c>
      <c r="F11114">
        <v>0.12903225806451599</v>
      </c>
      <c r="G11114">
        <v>4.6511627906976702E-2</v>
      </c>
      <c r="H11114">
        <v>6.5217391304347797E-2</v>
      </c>
      <c r="I11114">
        <v>0.140845070422535</v>
      </c>
      <c r="J11114" s="1" t="s">
        <v>23229</v>
      </c>
      <c r="K11114" t="s">
        <v>23239</v>
      </c>
      <c r="L11114" t="s">
        <v>45472</v>
      </c>
      <c r="M11114" t="s">
        <v>45473</v>
      </c>
    </row>
    <row r="11115" spans="1:13">
      <c r="A11115" s="1" t="s">
        <v>13132</v>
      </c>
      <c r="B11115">
        <v>9.01871114022675E-7</v>
      </c>
      <c r="C11115" s="1">
        <v>1.99713238305788E-6</v>
      </c>
      <c r="D11115">
        <v>8.6206896551724102E-2</v>
      </c>
      <c r="E11115">
        <v>9.6590909090909102E-2</v>
      </c>
      <c r="F11115">
        <v>0</v>
      </c>
      <c r="G11115">
        <v>0</v>
      </c>
      <c r="H11115">
        <v>0</v>
      </c>
      <c r="I11115">
        <v>4.1322314049586804E-3</v>
      </c>
      <c r="J11115" s="1">
        <v>0</v>
      </c>
      <c r="K11115" t="s">
        <v>23238</v>
      </c>
      <c r="L11115" t="s">
        <v>45474</v>
      </c>
      <c r="M11115" t="s">
        <v>45475</v>
      </c>
    </row>
    <row r="11116" spans="1:13">
      <c r="A11116" s="1" t="s">
        <v>13133</v>
      </c>
      <c r="B11116">
        <v>3.4482256039022401E-5</v>
      </c>
      <c r="C11116" s="1">
        <v>3.8563199313203898E-5</v>
      </c>
      <c r="D11116">
        <v>0.96875</v>
      </c>
      <c r="E11116">
        <v>0.96703296703296704</v>
      </c>
      <c r="F11116">
        <v>0.76041666666666696</v>
      </c>
      <c r="G11116">
        <v>1</v>
      </c>
      <c r="H11116">
        <v>0.978494623655914</v>
      </c>
      <c r="I11116">
        <v>1</v>
      </c>
      <c r="J11116" s="1">
        <v>1</v>
      </c>
      <c r="K11116" t="s">
        <v>23238</v>
      </c>
      <c r="L11116" t="s">
        <v>45476</v>
      </c>
      <c r="M11116" t="s">
        <v>45477</v>
      </c>
    </row>
    <row r="11117" spans="1:13">
      <c r="A11117" s="1" t="s">
        <v>13134</v>
      </c>
      <c r="B11117">
        <v>7.4190292409650498E-6</v>
      </c>
      <c r="C11117" s="1">
        <v>7.1819020899717103E-6</v>
      </c>
      <c r="D11117">
        <v>3.125E-2</v>
      </c>
      <c r="E11117">
        <v>0</v>
      </c>
      <c r="F11117">
        <v>2.3316062176165799E-2</v>
      </c>
      <c r="G11117">
        <v>0</v>
      </c>
      <c r="H11117">
        <v>0</v>
      </c>
      <c r="I11117">
        <v>0</v>
      </c>
      <c r="J11117" s="1">
        <v>0</v>
      </c>
      <c r="K11117" t="s">
        <v>23241</v>
      </c>
      <c r="L11117" t="s">
        <v>45478</v>
      </c>
      <c r="M11117" t="s">
        <v>45479</v>
      </c>
    </row>
    <row r="11118" spans="1:13">
      <c r="A11118" s="1" t="s">
        <v>13135</v>
      </c>
      <c r="B11118">
        <v>1.05049315746475E-4</v>
      </c>
      <c r="C11118" s="1">
        <v>2.4427573922607699E-5</v>
      </c>
      <c r="D11118">
        <v>0</v>
      </c>
      <c r="E11118">
        <v>0</v>
      </c>
      <c r="F11118">
        <v>0.17525773195876301</v>
      </c>
      <c r="G11118">
        <v>2.83018867924528E-2</v>
      </c>
      <c r="H11118">
        <v>1.3636363636363599E-2</v>
      </c>
      <c r="I11118">
        <v>0.143478260869565</v>
      </c>
      <c r="J11118" s="1">
        <v>0</v>
      </c>
      <c r="K11118" t="s">
        <v>23237</v>
      </c>
      <c r="L11118" t="s">
        <v>45480</v>
      </c>
      <c r="M11118" t="s">
        <v>45481</v>
      </c>
    </row>
    <row r="11119" spans="1:13">
      <c r="A11119" s="1" t="s">
        <v>13136</v>
      </c>
      <c r="B11119">
        <v>3.73015311090655E-6</v>
      </c>
      <c r="C11119" s="1">
        <v>1.2617175983561001E-6</v>
      </c>
      <c r="D11119">
        <v>0.95454545454545503</v>
      </c>
      <c r="E11119">
        <v>1</v>
      </c>
      <c r="F11119">
        <v>0.99609375</v>
      </c>
      <c r="G11119">
        <v>1</v>
      </c>
      <c r="H11119">
        <v>0.98571428571428599</v>
      </c>
      <c r="I11119">
        <v>1</v>
      </c>
      <c r="J11119" s="1">
        <v>1</v>
      </c>
      <c r="K11119" t="s">
        <v>23240</v>
      </c>
      <c r="L11119" t="s">
        <v>45482</v>
      </c>
      <c r="M11119" t="s">
        <v>45483</v>
      </c>
    </row>
    <row r="11120" spans="1:13">
      <c r="A11120" s="1" t="s">
        <v>13137</v>
      </c>
      <c r="B11120">
        <v>1.3200149399899699E-6</v>
      </c>
      <c r="C11120" s="1">
        <v>2.2466976790174301E-7</v>
      </c>
      <c r="D11120">
        <v>1</v>
      </c>
      <c r="E11120">
        <v>1</v>
      </c>
      <c r="F11120">
        <v>0.98148148148148195</v>
      </c>
      <c r="G11120">
        <v>0.91071428571428603</v>
      </c>
      <c r="H11120">
        <v>0.96739130434782605</v>
      </c>
      <c r="I11120">
        <v>1</v>
      </c>
      <c r="J11120" s="1">
        <v>1</v>
      </c>
      <c r="K11120" t="s">
        <v>23238</v>
      </c>
      <c r="L11120" t="s">
        <v>45484</v>
      </c>
      <c r="M11120" t="s">
        <v>45485</v>
      </c>
    </row>
    <row r="11121" spans="1:13">
      <c r="A11121" s="1" t="s">
        <v>13138</v>
      </c>
      <c r="B11121">
        <v>1.35131985418869E-5</v>
      </c>
      <c r="C11121" s="1">
        <v>6.9186386345671804E-4</v>
      </c>
      <c r="D11121">
        <v>0.40625</v>
      </c>
      <c r="E11121">
        <v>0.80120481927710796</v>
      </c>
      <c r="F11121">
        <v>0.90721649484536104</v>
      </c>
      <c r="G11121">
        <v>0.62931034482758597</v>
      </c>
      <c r="H11121">
        <v>0.86403508771929804</v>
      </c>
      <c r="I11121">
        <v>0.43032786885245899</v>
      </c>
      <c r="J11121" s="1">
        <v>0.9</v>
      </c>
      <c r="K11121" t="s">
        <v>23241</v>
      </c>
      <c r="L11121" t="s">
        <v>45486</v>
      </c>
      <c r="M11121" t="s">
        <v>45487</v>
      </c>
    </row>
    <row r="11122" spans="1:13">
      <c r="A11122" s="1" t="s">
        <v>13139</v>
      </c>
      <c r="B11122">
        <v>8.4797912696711496E-7</v>
      </c>
      <c r="C11122" s="1">
        <v>1.24856605065765E-6</v>
      </c>
      <c r="D11122">
        <v>0</v>
      </c>
      <c r="E11122">
        <v>7.3529411764705899E-3</v>
      </c>
      <c r="F11122">
        <v>0</v>
      </c>
      <c r="G11122">
        <v>0</v>
      </c>
      <c r="H11122">
        <v>0</v>
      </c>
      <c r="I11122">
        <v>1.7857142857142901E-2</v>
      </c>
      <c r="J11122" s="1">
        <v>0</v>
      </c>
      <c r="K11122" t="s">
        <v>23239</v>
      </c>
      <c r="L11122" t="s">
        <v>45488</v>
      </c>
      <c r="M11122" t="s">
        <v>45489</v>
      </c>
    </row>
    <row r="11123" spans="1:13">
      <c r="A11123" s="1" t="s">
        <v>13140</v>
      </c>
      <c r="B11123">
        <v>6.3658451302507396E-8</v>
      </c>
      <c r="C11123" s="1">
        <v>2.1722703793416301E-7</v>
      </c>
      <c r="D11123">
        <v>0</v>
      </c>
      <c r="E11123">
        <v>0</v>
      </c>
      <c r="F11123">
        <v>0</v>
      </c>
      <c r="G11123">
        <v>0.11206896551724101</v>
      </c>
      <c r="H11123">
        <v>2.6548672566371698E-2</v>
      </c>
      <c r="I11123">
        <v>8.0645161290322596E-3</v>
      </c>
      <c r="J11123" s="1">
        <v>0</v>
      </c>
      <c r="K11123" t="s">
        <v>23241</v>
      </c>
      <c r="L11123" t="s">
        <v>45490</v>
      </c>
      <c r="M11123" t="s">
        <v>45491</v>
      </c>
    </row>
    <row r="11124" spans="1:13">
      <c r="A11124" s="1" t="s">
        <v>13141</v>
      </c>
      <c r="B11124">
        <v>8.1733549634670901E-6</v>
      </c>
      <c r="C11124" s="1">
        <v>3.2443478799677001E-6</v>
      </c>
      <c r="D11124">
        <v>4.1666666666666699E-2</v>
      </c>
      <c r="E11124">
        <v>0</v>
      </c>
      <c r="F11124">
        <v>8.6021505376344107E-2</v>
      </c>
      <c r="G11124">
        <v>1.4285714285714299E-2</v>
      </c>
      <c r="H11124">
        <v>2.6315789473684199E-2</v>
      </c>
      <c r="I11124">
        <v>3.8461538461538498E-2</v>
      </c>
      <c r="J11124" s="1" t="s">
        <v>23229</v>
      </c>
      <c r="K11124" t="s">
        <v>23238</v>
      </c>
      <c r="L11124" t="s">
        <v>45492</v>
      </c>
      <c r="M11124" t="s">
        <v>45493</v>
      </c>
    </row>
    <row r="11125" spans="1:13">
      <c r="A11125" s="1" t="s">
        <v>13142</v>
      </c>
      <c r="B11125">
        <v>1.09988255679806E-8</v>
      </c>
      <c r="C11125" s="1">
        <v>6.4609652720363698E-5</v>
      </c>
      <c r="D11125">
        <v>0</v>
      </c>
      <c r="E11125">
        <v>5.2083333333333296E-3</v>
      </c>
      <c r="F11125">
        <v>5.1546391752577301E-3</v>
      </c>
      <c r="G11125">
        <v>8.6206896551724102E-2</v>
      </c>
      <c r="H11125">
        <v>4.3859649122807001E-2</v>
      </c>
      <c r="I11125">
        <v>8.7999999999999995E-2</v>
      </c>
      <c r="J11125" s="1">
        <v>0.5</v>
      </c>
      <c r="K11125" t="s">
        <v>23239</v>
      </c>
      <c r="L11125" t="s">
        <v>45494</v>
      </c>
      <c r="M11125" t="s">
        <v>45495</v>
      </c>
    </row>
    <row r="11126" spans="1:13">
      <c r="A11126" s="1" t="s">
        <v>13143</v>
      </c>
      <c r="B11126">
        <v>1.6202342468062601E-5</v>
      </c>
      <c r="C11126" s="1">
        <v>5.7139685863817898E-5</v>
      </c>
      <c r="D11126">
        <v>0.90625</v>
      </c>
      <c r="E11126">
        <v>0.99479166666666696</v>
      </c>
      <c r="F11126">
        <v>0.98963730569948205</v>
      </c>
      <c r="G11126">
        <v>1</v>
      </c>
      <c r="H11126">
        <v>0.93303571428571397</v>
      </c>
      <c r="I11126">
        <v>0.91949152542372903</v>
      </c>
      <c r="J11126" s="1">
        <v>1</v>
      </c>
      <c r="K11126" t="s">
        <v>23242</v>
      </c>
      <c r="L11126" t="s">
        <v>45496</v>
      </c>
      <c r="M11126" t="s">
        <v>45497</v>
      </c>
    </row>
    <row r="11127" spans="1:13">
      <c r="A11127" s="1" t="s">
        <v>13144</v>
      </c>
      <c r="B11127">
        <v>4.7434048120406401E-6</v>
      </c>
      <c r="C11127" s="1">
        <v>8.1990317848678895E-7</v>
      </c>
      <c r="D11127">
        <v>0.83333333333333304</v>
      </c>
      <c r="E11127">
        <v>0.84</v>
      </c>
      <c r="F11127">
        <v>0.89032258064516101</v>
      </c>
      <c r="G11127">
        <v>0.75</v>
      </c>
      <c r="H11127">
        <v>0.89473684210526305</v>
      </c>
      <c r="I11127">
        <v>0.88235294117647101</v>
      </c>
      <c r="J11127" s="1">
        <v>1</v>
      </c>
      <c r="K11127" t="s">
        <v>23241</v>
      </c>
      <c r="L11127" t="s">
        <v>45498</v>
      </c>
      <c r="M11127" t="s">
        <v>45499</v>
      </c>
    </row>
    <row r="11128" spans="1:13">
      <c r="A11128" s="1" t="s">
        <v>13145</v>
      </c>
      <c r="B11128">
        <v>1.0977497762193401E-6</v>
      </c>
      <c r="C11128" s="1">
        <v>2.2454627774974302E-6</v>
      </c>
      <c r="D11128">
        <v>0.94444444444444398</v>
      </c>
      <c r="E11128">
        <v>0.99390243902439002</v>
      </c>
      <c r="F11128">
        <v>1</v>
      </c>
      <c r="G11128">
        <v>0.71428571428571397</v>
      </c>
      <c r="H11128">
        <v>0.98823529411764699</v>
      </c>
      <c r="I11128">
        <v>0.96296296296296302</v>
      </c>
      <c r="J11128" s="1">
        <v>0.92857142857142905</v>
      </c>
      <c r="K11128" t="s">
        <v>23240</v>
      </c>
      <c r="L11128" t="s">
        <v>45500</v>
      </c>
      <c r="M11128" t="s">
        <v>45501</v>
      </c>
    </row>
    <row r="11129" spans="1:13">
      <c r="A11129" s="1" t="s">
        <v>13146</v>
      </c>
      <c r="B11129">
        <v>6.6110441936782697E-6</v>
      </c>
      <c r="C11129" s="1">
        <v>1.1329406019041001E-6</v>
      </c>
      <c r="D11129">
        <v>0</v>
      </c>
      <c r="E11129">
        <v>0</v>
      </c>
      <c r="F11129">
        <v>6.4705882352941196E-2</v>
      </c>
      <c r="G11129">
        <v>0</v>
      </c>
      <c r="H11129">
        <v>0</v>
      </c>
      <c r="I11129">
        <v>0</v>
      </c>
      <c r="J11129" s="1">
        <v>5.5555555555555601E-2</v>
      </c>
      <c r="K11129" t="s">
        <v>23241</v>
      </c>
      <c r="L11129" t="s">
        <v>45502</v>
      </c>
      <c r="M11129" t="s">
        <v>45503</v>
      </c>
    </row>
    <row r="11130" spans="1:13">
      <c r="A11130" s="1" t="s">
        <v>13147</v>
      </c>
      <c r="B11130">
        <v>5.22423152434008E-5</v>
      </c>
      <c r="C11130" s="1">
        <v>4.9071800868582402E-6</v>
      </c>
      <c r="D11130">
        <v>0.06</v>
      </c>
      <c r="E11130">
        <v>0.45945945945945899</v>
      </c>
      <c r="F11130">
        <v>6.6666666666666697E-3</v>
      </c>
      <c r="G11130">
        <v>0.05</v>
      </c>
      <c r="H11130">
        <v>0</v>
      </c>
      <c r="I11130">
        <v>6.3291139240506302E-3</v>
      </c>
      <c r="J11130" s="1" t="s">
        <v>23229</v>
      </c>
      <c r="K11130" t="s">
        <v>23242</v>
      </c>
      <c r="L11130" t="s">
        <v>45504</v>
      </c>
      <c r="M11130" t="s">
        <v>45505</v>
      </c>
    </row>
    <row r="11131" spans="1:13">
      <c r="A11131" s="1" t="s">
        <v>13148</v>
      </c>
      <c r="B11131">
        <v>1.67436949239841E-7</v>
      </c>
      <c r="C11131" s="1">
        <v>5.61731616778052E-6</v>
      </c>
      <c r="D11131">
        <v>1</v>
      </c>
      <c r="E11131">
        <v>1</v>
      </c>
      <c r="F11131">
        <v>1</v>
      </c>
      <c r="G11131">
        <v>0.36111111111111099</v>
      </c>
      <c r="H11131">
        <v>0.99450549450549497</v>
      </c>
      <c r="I11131">
        <v>0.96875</v>
      </c>
      <c r="J11131" s="1">
        <v>1</v>
      </c>
      <c r="K11131" t="s">
        <v>23238</v>
      </c>
      <c r="L11131" t="s">
        <v>45506</v>
      </c>
      <c r="M11131" t="s">
        <v>45507</v>
      </c>
    </row>
    <row r="11132" spans="1:13">
      <c r="A11132" s="1" t="s">
        <v>13149</v>
      </c>
      <c r="B11132">
        <v>5.6147946490072302E-5</v>
      </c>
      <c r="C11132" s="1">
        <v>1.10880283529075E-4</v>
      </c>
      <c r="D11132">
        <v>0.75</v>
      </c>
      <c r="E11132">
        <v>0.92391304347826098</v>
      </c>
      <c r="F11132">
        <v>0.52393617021276595</v>
      </c>
      <c r="G11132">
        <v>0.97222222222222199</v>
      </c>
      <c r="H11132">
        <v>0.66145833333333304</v>
      </c>
      <c r="I11132">
        <v>0.75</v>
      </c>
      <c r="J11132" s="1">
        <v>0</v>
      </c>
      <c r="K11132" t="s">
        <v>23241</v>
      </c>
      <c r="L11132" t="s">
        <v>45508</v>
      </c>
      <c r="M11132" t="s">
        <v>45509</v>
      </c>
    </row>
    <row r="11133" spans="1:13">
      <c r="A11133" s="1" t="s">
        <v>13150</v>
      </c>
      <c r="B11133">
        <v>5.1700622067770602E-5</v>
      </c>
      <c r="C11133" s="1">
        <v>3.37852920106382E-5</v>
      </c>
      <c r="D11133">
        <v>0.65</v>
      </c>
      <c r="E11133">
        <v>0.93902439024390205</v>
      </c>
      <c r="F11133">
        <v>0.85714285714285698</v>
      </c>
      <c r="G11133">
        <v>0.93333333333333302</v>
      </c>
      <c r="H11133">
        <v>0.83333333333333304</v>
      </c>
      <c r="I11133">
        <v>0.875</v>
      </c>
      <c r="J11133" s="1">
        <v>1</v>
      </c>
      <c r="K11133" t="s">
        <v>23238</v>
      </c>
      <c r="L11133" t="s">
        <v>45510</v>
      </c>
      <c r="M11133" t="s">
        <v>45511</v>
      </c>
    </row>
    <row r="11134" spans="1:13">
      <c r="A11134" s="1" t="s">
        <v>13151</v>
      </c>
      <c r="B11134">
        <v>1.06956715661629E-8</v>
      </c>
      <c r="C11134" s="1">
        <v>1.3735007693949499E-7</v>
      </c>
      <c r="D11134">
        <v>1</v>
      </c>
      <c r="E11134">
        <v>1</v>
      </c>
      <c r="F11134">
        <v>1</v>
      </c>
      <c r="G11134">
        <v>0.98611111111111105</v>
      </c>
      <c r="H11134">
        <v>1</v>
      </c>
      <c r="I11134">
        <v>1</v>
      </c>
      <c r="J11134" s="1">
        <v>1</v>
      </c>
      <c r="K11134" t="s">
        <v>23239</v>
      </c>
      <c r="L11134" t="s">
        <v>45512</v>
      </c>
      <c r="M11134" t="s">
        <v>45513</v>
      </c>
    </row>
    <row r="11135" spans="1:13">
      <c r="A11135" s="1" t="s">
        <v>13152</v>
      </c>
      <c r="B11135">
        <v>8.6899685830326906E-5</v>
      </c>
      <c r="C11135" s="1">
        <v>4.1403170704411398E-5</v>
      </c>
      <c r="D11135">
        <v>0.734375</v>
      </c>
      <c r="E11135">
        <v>0.59883720930232598</v>
      </c>
      <c r="F11135">
        <v>0.47777777777777802</v>
      </c>
      <c r="G11135">
        <v>0.83333333333333304</v>
      </c>
      <c r="H11135">
        <v>0.19047619047618999</v>
      </c>
      <c r="I11135">
        <v>0.64634146341463405</v>
      </c>
      <c r="J11135" s="1">
        <v>1</v>
      </c>
      <c r="K11135" t="s">
        <v>23242</v>
      </c>
      <c r="L11135" t="s">
        <v>45514</v>
      </c>
      <c r="M11135" t="s">
        <v>45515</v>
      </c>
    </row>
    <row r="11136" spans="1:13">
      <c r="A11136" s="1" t="s">
        <v>13153</v>
      </c>
      <c r="B11136">
        <v>2.5283616146983099E-7</v>
      </c>
      <c r="C11136" s="1">
        <v>2.8341394067793697E-7</v>
      </c>
      <c r="D11136">
        <v>1</v>
      </c>
      <c r="E11136">
        <v>1</v>
      </c>
      <c r="F11136">
        <v>0.997435897435897</v>
      </c>
      <c r="G11136">
        <v>0.98913043478260898</v>
      </c>
      <c r="H11136">
        <v>0.99561403508771895</v>
      </c>
      <c r="I11136">
        <v>0.99553571428571397</v>
      </c>
      <c r="J11136" s="1">
        <v>0.13636363636363599</v>
      </c>
      <c r="K11136" t="s">
        <v>23241</v>
      </c>
      <c r="L11136" t="s">
        <v>45516</v>
      </c>
      <c r="M11136" t="s">
        <v>45517</v>
      </c>
    </row>
    <row r="11137" spans="1:13">
      <c r="A11137" s="1" t="s">
        <v>13154</v>
      </c>
      <c r="B11137">
        <v>3.8938827756307602E-5</v>
      </c>
      <c r="C11137" s="1">
        <v>5.4428875696249E-7</v>
      </c>
      <c r="D11137">
        <v>0.765625</v>
      </c>
      <c r="E11137">
        <v>0.765625</v>
      </c>
      <c r="F11137">
        <v>0.963917525773196</v>
      </c>
      <c r="G11137">
        <v>0.96551724137931005</v>
      </c>
      <c r="H11137">
        <v>0.96491228070175405</v>
      </c>
      <c r="I11137">
        <v>0.93200000000000005</v>
      </c>
      <c r="J11137" s="1">
        <v>1</v>
      </c>
      <c r="K11137" t="s">
        <v>23240</v>
      </c>
      <c r="L11137" t="s">
        <v>45518</v>
      </c>
      <c r="M11137" t="s">
        <v>45519</v>
      </c>
    </row>
    <row r="11138" spans="1:13">
      <c r="A11138" s="1" t="s">
        <v>13155</v>
      </c>
      <c r="B11138">
        <v>6.7945046419175397E-7</v>
      </c>
      <c r="C11138" s="1">
        <v>5.3299635659709601E-7</v>
      </c>
      <c r="D11138">
        <v>0.1</v>
      </c>
      <c r="E11138">
        <v>3.4883720930232599E-2</v>
      </c>
      <c r="F11138">
        <v>0</v>
      </c>
      <c r="G11138">
        <v>0</v>
      </c>
      <c r="H11138">
        <v>0</v>
      </c>
      <c r="I11138">
        <v>8.0645161290322596E-3</v>
      </c>
      <c r="J11138" s="1">
        <v>0</v>
      </c>
      <c r="K11138" t="s">
        <v>23241</v>
      </c>
      <c r="L11138" t="s">
        <v>45520</v>
      </c>
      <c r="M11138" t="s">
        <v>45521</v>
      </c>
    </row>
    <row r="11139" spans="1:13">
      <c r="A11139" s="1" t="s">
        <v>13156</v>
      </c>
      <c r="B11139">
        <v>1.1575884439454199E-6</v>
      </c>
      <c r="C11139" s="1">
        <v>6.3384400891939005E-5</v>
      </c>
      <c r="D11139">
        <v>1.6129032258064498E-2</v>
      </c>
      <c r="E11139">
        <v>1.1494252873563199E-2</v>
      </c>
      <c r="F11139">
        <v>2.5906735751295299E-3</v>
      </c>
      <c r="G11139">
        <v>0.28571428571428598</v>
      </c>
      <c r="H11139">
        <v>1.3761467889908299E-2</v>
      </c>
      <c r="I11139">
        <v>8.1818181818181804E-2</v>
      </c>
      <c r="J11139" s="1">
        <v>0</v>
      </c>
      <c r="K11139" t="s">
        <v>23241</v>
      </c>
      <c r="L11139" t="s">
        <v>45522</v>
      </c>
      <c r="M11139" t="s">
        <v>45523</v>
      </c>
    </row>
    <row r="11140" spans="1:13">
      <c r="A11140" s="1" t="s">
        <v>13157</v>
      </c>
      <c r="B11140">
        <v>1.10904341331089E-6</v>
      </c>
      <c r="C11140" s="1">
        <v>3.1765818212726902E-6</v>
      </c>
      <c r="D11140">
        <v>0</v>
      </c>
      <c r="E11140">
        <v>0</v>
      </c>
      <c r="F11140">
        <v>1.3274336283185801E-2</v>
      </c>
      <c r="G11140">
        <v>0</v>
      </c>
      <c r="H11140">
        <v>5.4347826086956503E-3</v>
      </c>
      <c r="I11140">
        <v>2.02020202020202E-2</v>
      </c>
      <c r="J11140" s="1">
        <v>0</v>
      </c>
      <c r="K11140" t="s">
        <v>23238</v>
      </c>
      <c r="L11140" t="s">
        <v>45524</v>
      </c>
      <c r="M11140" t="s">
        <v>45525</v>
      </c>
    </row>
    <row r="11141" spans="1:13">
      <c r="A11141" s="1" t="s">
        <v>13158</v>
      </c>
      <c r="B11141">
        <v>2.5194039315432E-5</v>
      </c>
      <c r="C11141" s="1">
        <v>3.8034309741021799E-7</v>
      </c>
      <c r="D11141">
        <v>0.28125</v>
      </c>
      <c r="E11141">
        <v>0.52247191011236005</v>
      </c>
      <c r="F11141">
        <v>5.4945054945054897E-3</v>
      </c>
      <c r="G11141">
        <v>0</v>
      </c>
      <c r="H11141">
        <v>0</v>
      </c>
      <c r="I11141">
        <v>0</v>
      </c>
      <c r="J11141" s="1" t="s">
        <v>23229</v>
      </c>
      <c r="K11141" t="s">
        <v>23239</v>
      </c>
      <c r="L11141" t="s">
        <v>45526</v>
      </c>
      <c r="M11141" t="s">
        <v>45527</v>
      </c>
    </row>
    <row r="11142" spans="1:13">
      <c r="A11142" s="1" t="s">
        <v>13159</v>
      </c>
      <c r="B11142">
        <v>3.92727759907037E-6</v>
      </c>
      <c r="C11142" s="1">
        <v>1.6510260572250999E-7</v>
      </c>
      <c r="D11142">
        <v>1</v>
      </c>
      <c r="E11142">
        <v>0.99253731343283602</v>
      </c>
      <c r="F11142">
        <v>1</v>
      </c>
      <c r="G11142">
        <v>0.99090909090909096</v>
      </c>
      <c r="H11142">
        <v>1</v>
      </c>
      <c r="I11142">
        <v>1</v>
      </c>
      <c r="J11142" s="1">
        <v>1</v>
      </c>
      <c r="K11142" t="s">
        <v>23238</v>
      </c>
      <c r="L11142" t="s">
        <v>45528</v>
      </c>
      <c r="M11142" t="s">
        <v>45529</v>
      </c>
    </row>
    <row r="11143" spans="1:13">
      <c r="A11143" s="1" t="s">
        <v>13160</v>
      </c>
      <c r="B11143">
        <v>1.61130092926361E-6</v>
      </c>
      <c r="C11143" s="1">
        <v>3.5435042648150001E-6</v>
      </c>
      <c r="D11143">
        <v>3.2258064516128997E-2</v>
      </c>
      <c r="E11143">
        <v>0</v>
      </c>
      <c r="F11143">
        <v>1.22699386503067E-2</v>
      </c>
      <c r="G11143">
        <v>0</v>
      </c>
      <c r="H11143">
        <v>0</v>
      </c>
      <c r="I11143">
        <v>0</v>
      </c>
      <c r="J11143" s="1">
        <v>0</v>
      </c>
      <c r="K11143" t="s">
        <v>23238</v>
      </c>
      <c r="L11143" t="s">
        <v>45530</v>
      </c>
      <c r="M11143" t="s">
        <v>45531</v>
      </c>
    </row>
    <row r="11144" spans="1:13">
      <c r="A11144" s="1" t="s">
        <v>13161</v>
      </c>
      <c r="B11144">
        <v>8.0644039943601102E-6</v>
      </c>
      <c r="C11144" s="1">
        <v>1.9297635944144901E-7</v>
      </c>
      <c r="D11144">
        <v>0</v>
      </c>
      <c r="E11144">
        <v>5.9523809523809503E-3</v>
      </c>
      <c r="F11144">
        <v>2.7624309392265201E-3</v>
      </c>
      <c r="G11144">
        <v>5.1724137931034503E-2</v>
      </c>
      <c r="H11144">
        <v>5.4945054945054897E-3</v>
      </c>
      <c r="I11144">
        <v>5.0505050505050497E-2</v>
      </c>
      <c r="J11144" s="1">
        <v>0</v>
      </c>
      <c r="K11144" t="s">
        <v>23239</v>
      </c>
      <c r="L11144" t="s">
        <v>45532</v>
      </c>
      <c r="M11144" t="s">
        <v>45533</v>
      </c>
    </row>
    <row r="11145" spans="1:13">
      <c r="A11145" s="1" t="s">
        <v>13162</v>
      </c>
      <c r="B11145">
        <v>1.70819785257554E-4</v>
      </c>
      <c r="C11145" s="1">
        <v>3.19920485825093E-5</v>
      </c>
      <c r="D11145">
        <v>9.375E-2</v>
      </c>
      <c r="E11145">
        <v>0.25520833333333298</v>
      </c>
      <c r="F11145">
        <v>0.248717948717949</v>
      </c>
      <c r="G11145">
        <v>2.8846153846153799E-2</v>
      </c>
      <c r="H11145">
        <v>0.20089285714285701</v>
      </c>
      <c r="I11145">
        <v>2.2522522522522501E-2</v>
      </c>
      <c r="J11145" s="1">
        <v>0</v>
      </c>
      <c r="K11145" t="s">
        <v>23238</v>
      </c>
      <c r="L11145" t="s">
        <v>45534</v>
      </c>
      <c r="M11145" t="s">
        <v>45535</v>
      </c>
    </row>
    <row r="11146" spans="1:13">
      <c r="A11146" s="1" t="s">
        <v>13163</v>
      </c>
      <c r="B11146">
        <v>4.7998502519885997E-6</v>
      </c>
      <c r="C11146" s="1">
        <v>1.1041325144926999E-6</v>
      </c>
      <c r="D11146">
        <v>0.93181818181818199</v>
      </c>
      <c r="E11146">
        <v>1</v>
      </c>
      <c r="F11146">
        <v>0.96405228758169903</v>
      </c>
      <c r="G11146">
        <v>1</v>
      </c>
      <c r="H11146">
        <v>0.94642857142857095</v>
      </c>
      <c r="I11146">
        <v>0.95161290322580605</v>
      </c>
      <c r="J11146" s="1">
        <v>1</v>
      </c>
      <c r="K11146" t="s">
        <v>23239</v>
      </c>
      <c r="L11146" t="s">
        <v>45536</v>
      </c>
      <c r="M11146" t="s">
        <v>45537</v>
      </c>
    </row>
    <row r="11147" spans="1:13">
      <c r="A11147" s="1" t="s">
        <v>13164</v>
      </c>
      <c r="B11147">
        <v>4.0678104241351102E-7</v>
      </c>
      <c r="C11147" s="1">
        <v>2.81742557770778E-5</v>
      </c>
      <c r="D11147">
        <v>0.609375</v>
      </c>
      <c r="E11147">
        <v>0.84090909090909105</v>
      </c>
      <c r="F11147">
        <v>0.94101123595505598</v>
      </c>
      <c r="G11147">
        <v>0.98484848484848497</v>
      </c>
      <c r="H11147">
        <v>1</v>
      </c>
      <c r="I11147">
        <v>1</v>
      </c>
      <c r="J11147" s="1">
        <v>1</v>
      </c>
      <c r="K11147" t="s">
        <v>23241</v>
      </c>
      <c r="L11147" t="s">
        <v>45538</v>
      </c>
      <c r="M11147" t="s">
        <v>45539</v>
      </c>
    </row>
    <row r="11148" spans="1:13">
      <c r="A11148" s="1" t="s">
        <v>13165</v>
      </c>
      <c r="B11148">
        <v>1.6289990208269699E-7</v>
      </c>
      <c r="C11148" s="1">
        <v>1.76870367529589E-6</v>
      </c>
      <c r="D11148">
        <v>0.984375</v>
      </c>
      <c r="E11148">
        <v>0.99479166666666696</v>
      </c>
      <c r="F11148">
        <v>0.99742268041237103</v>
      </c>
      <c r="G11148">
        <v>1</v>
      </c>
      <c r="H11148">
        <v>0.99553571428571397</v>
      </c>
      <c r="I11148">
        <v>0.99065420560747697</v>
      </c>
      <c r="J11148" s="1">
        <v>0.81818181818181801</v>
      </c>
      <c r="K11148" t="s">
        <v>23238</v>
      </c>
      <c r="L11148" t="s">
        <v>45540</v>
      </c>
      <c r="M11148" t="s">
        <v>45541</v>
      </c>
    </row>
    <row r="11149" spans="1:13">
      <c r="A11149" s="1" t="s">
        <v>13166</v>
      </c>
      <c r="B11149">
        <v>6.8998104017083201E-5</v>
      </c>
      <c r="C11149" s="1">
        <v>8.2060675051266304E-7</v>
      </c>
      <c r="D11149">
        <v>1</v>
      </c>
      <c r="E11149">
        <v>0.70348837209302295</v>
      </c>
      <c r="F11149">
        <v>0.99710982658959502</v>
      </c>
      <c r="G11149">
        <v>0.97222222222222199</v>
      </c>
      <c r="H11149">
        <v>1</v>
      </c>
      <c r="I11149">
        <v>1</v>
      </c>
      <c r="J11149" s="1">
        <v>1</v>
      </c>
      <c r="K11149" t="s">
        <v>23237</v>
      </c>
      <c r="L11149" t="s">
        <v>45542</v>
      </c>
      <c r="M11149" t="s">
        <v>45543</v>
      </c>
    </row>
    <row r="11150" spans="1:13">
      <c r="A11150" s="1" t="s">
        <v>13167</v>
      </c>
      <c r="B11150">
        <v>2.6986118447626299E-8</v>
      </c>
      <c r="C11150" s="1">
        <v>3.4630748813470101E-6</v>
      </c>
      <c r="D11150">
        <v>1</v>
      </c>
      <c r="E11150">
        <v>0.99418604651162801</v>
      </c>
      <c r="F11150">
        <v>1</v>
      </c>
      <c r="G11150">
        <v>0.68181818181818199</v>
      </c>
      <c r="H11150">
        <v>0.99137931034482796</v>
      </c>
      <c r="I11150">
        <v>0.875</v>
      </c>
      <c r="J11150" s="1" t="s">
        <v>23229</v>
      </c>
      <c r="K11150" t="s">
        <v>23238</v>
      </c>
      <c r="L11150" t="s">
        <v>45544</v>
      </c>
      <c r="M11150" t="s">
        <v>45545</v>
      </c>
    </row>
    <row r="11151" spans="1:13">
      <c r="A11151" s="1" t="s">
        <v>13168</v>
      </c>
      <c r="B11151">
        <v>7.8978502832160107E-6</v>
      </c>
      <c r="C11151" s="1">
        <v>4.4845491776220399E-7</v>
      </c>
      <c r="D11151">
        <v>2.27272727272727E-2</v>
      </c>
      <c r="E11151">
        <v>7.0422535211267599E-3</v>
      </c>
      <c r="F11151">
        <v>2.40963855421687E-2</v>
      </c>
      <c r="G11151">
        <v>0</v>
      </c>
      <c r="H11151">
        <v>0</v>
      </c>
      <c r="I11151">
        <v>0</v>
      </c>
      <c r="J11151" s="1">
        <v>0</v>
      </c>
      <c r="K11151" t="s">
        <v>23238</v>
      </c>
      <c r="L11151" t="s">
        <v>45546</v>
      </c>
      <c r="M11151" t="s">
        <v>45547</v>
      </c>
    </row>
    <row r="11152" spans="1:13">
      <c r="A11152" s="1" t="s">
        <v>13169</v>
      </c>
      <c r="B11152">
        <v>5.5180302219858301E-6</v>
      </c>
      <c r="C11152" s="1">
        <v>6.3042924907013098E-7</v>
      </c>
      <c r="D11152">
        <v>0</v>
      </c>
      <c r="E11152">
        <v>5.2083333333333296E-3</v>
      </c>
      <c r="F11152">
        <v>3.8461538461538498E-2</v>
      </c>
      <c r="G11152">
        <v>3.4482758620689703E-2</v>
      </c>
      <c r="H11152">
        <v>0.19298245614035101</v>
      </c>
      <c r="I11152">
        <v>6.1983471074380202E-2</v>
      </c>
      <c r="J11152" s="1">
        <v>0</v>
      </c>
      <c r="K11152" t="s">
        <v>23239</v>
      </c>
      <c r="L11152" t="s">
        <v>45548</v>
      </c>
      <c r="M11152" t="s">
        <v>45549</v>
      </c>
    </row>
    <row r="11153" spans="1:13">
      <c r="A11153" s="1" t="s">
        <v>13170</v>
      </c>
      <c r="B11153">
        <v>9.3915143565272998E-4</v>
      </c>
      <c r="C11153" s="1">
        <v>1.35652578943144E-5</v>
      </c>
      <c r="D11153">
        <v>0.16129032258064499</v>
      </c>
      <c r="E11153">
        <v>0.61979166666666696</v>
      </c>
      <c r="F11153">
        <v>2.8350515463917501E-2</v>
      </c>
      <c r="G11153">
        <v>3.4482758620689703E-2</v>
      </c>
      <c r="H11153">
        <v>3.94736842105263E-2</v>
      </c>
      <c r="I11153">
        <v>6.9672131147541005E-2</v>
      </c>
      <c r="J11153" s="1" t="s">
        <v>23229</v>
      </c>
      <c r="K11153" t="s">
        <v>23239</v>
      </c>
      <c r="L11153" t="s">
        <v>45550</v>
      </c>
      <c r="M11153" t="s">
        <v>45551</v>
      </c>
    </row>
    <row r="11154" spans="1:13">
      <c r="A11154" s="1" t="s">
        <v>13171</v>
      </c>
      <c r="B11154">
        <v>2.7992624418347701E-6</v>
      </c>
      <c r="C11154" s="1">
        <v>1.2672528840687199E-5</v>
      </c>
      <c r="D11154">
        <v>0.77586206896551702</v>
      </c>
      <c r="E11154">
        <v>0.78333333333333299</v>
      </c>
      <c r="F11154">
        <v>1</v>
      </c>
      <c r="G11154">
        <v>1</v>
      </c>
      <c r="H11154">
        <v>0.907407407407407</v>
      </c>
      <c r="I11154">
        <v>1</v>
      </c>
      <c r="J11154" s="1" t="s">
        <v>23229</v>
      </c>
      <c r="K11154" t="s">
        <v>23242</v>
      </c>
      <c r="L11154" t="s">
        <v>45552</v>
      </c>
      <c r="M11154" t="s">
        <v>45553</v>
      </c>
    </row>
    <row r="11155" spans="1:13">
      <c r="A11155" s="1" t="s">
        <v>13172</v>
      </c>
      <c r="B11155">
        <v>9.8947771918722301E-5</v>
      </c>
      <c r="C11155" s="1">
        <v>9.7766896485197992E-6</v>
      </c>
      <c r="D11155">
        <v>3.2258064516128997E-2</v>
      </c>
      <c r="E11155">
        <v>0</v>
      </c>
      <c r="F11155">
        <v>0.14857142857142899</v>
      </c>
      <c r="G11155">
        <v>0.53333333333333299</v>
      </c>
      <c r="H11155">
        <v>0.32894736842105299</v>
      </c>
      <c r="I11155">
        <v>0.32894736842105299</v>
      </c>
      <c r="J11155" s="1" t="s">
        <v>23229</v>
      </c>
      <c r="K11155" t="s">
        <v>23242</v>
      </c>
      <c r="L11155" t="s">
        <v>45554</v>
      </c>
      <c r="M11155" t="s">
        <v>45555</v>
      </c>
    </row>
    <row r="11156" spans="1:13">
      <c r="A11156" s="1" t="s">
        <v>13173</v>
      </c>
      <c r="B11156">
        <v>7.4675638658039801E-4</v>
      </c>
      <c r="C11156" s="1">
        <v>4.5938554314083302E-4</v>
      </c>
      <c r="D11156">
        <v>0.51724137931034497</v>
      </c>
      <c r="E11156">
        <v>6.9892473118279605E-2</v>
      </c>
      <c r="F11156">
        <v>0.59523809523809501</v>
      </c>
      <c r="G11156">
        <v>1</v>
      </c>
      <c r="H11156">
        <v>0.80681818181818199</v>
      </c>
      <c r="I11156">
        <v>0.90909090909090895</v>
      </c>
      <c r="J11156" s="1" t="s">
        <v>23229</v>
      </c>
      <c r="K11156" t="s">
        <v>23238</v>
      </c>
      <c r="L11156" t="s">
        <v>45556</v>
      </c>
      <c r="M11156" t="s">
        <v>45557</v>
      </c>
    </row>
    <row r="11157" spans="1:13">
      <c r="A11157" s="1" t="s">
        <v>13174</v>
      </c>
      <c r="B11157">
        <v>3.1887684831821001E-7</v>
      </c>
      <c r="C11157" s="1">
        <v>2.6222205398301599E-5</v>
      </c>
      <c r="D11157">
        <v>1.7857142857142901E-2</v>
      </c>
      <c r="E11157">
        <v>0</v>
      </c>
      <c r="F11157">
        <v>0</v>
      </c>
      <c r="G11157">
        <v>0.34375</v>
      </c>
      <c r="H11157">
        <v>0</v>
      </c>
      <c r="I11157">
        <v>1.9736842105263198E-2</v>
      </c>
      <c r="J11157" s="1">
        <v>0</v>
      </c>
      <c r="K11157" t="s">
        <v>23239</v>
      </c>
      <c r="L11157" t="s">
        <v>45558</v>
      </c>
      <c r="M11157" t="s">
        <v>45559</v>
      </c>
    </row>
    <row r="11158" spans="1:13">
      <c r="A11158" s="1" t="s">
        <v>13175</v>
      </c>
      <c r="B11158">
        <v>7.3824256415244402E-7</v>
      </c>
      <c r="C11158" s="1">
        <v>6.1335711316545799E-6</v>
      </c>
      <c r="D11158">
        <v>0</v>
      </c>
      <c r="E11158">
        <v>0</v>
      </c>
      <c r="F11158">
        <v>0</v>
      </c>
      <c r="G11158">
        <v>1.1111111111111099E-2</v>
      </c>
      <c r="H11158">
        <v>0</v>
      </c>
      <c r="I11158">
        <v>9.8484848484848495E-2</v>
      </c>
      <c r="J11158" s="1" t="s">
        <v>23229</v>
      </c>
      <c r="K11158" t="s">
        <v>23241</v>
      </c>
      <c r="L11158" t="s">
        <v>45560</v>
      </c>
      <c r="M11158" t="s">
        <v>45561</v>
      </c>
    </row>
    <row r="11159" spans="1:13">
      <c r="A11159" s="1" t="s">
        <v>13176</v>
      </c>
      <c r="B11159">
        <v>3.7228353186162103E-5</v>
      </c>
      <c r="C11159" s="1">
        <v>8.2261558492806808E-6</v>
      </c>
      <c r="D11159">
        <v>0.90625</v>
      </c>
      <c r="E11159">
        <v>0.86842105263157898</v>
      </c>
      <c r="F11159">
        <v>0.93617021276595702</v>
      </c>
      <c r="G11159">
        <v>0.65</v>
      </c>
      <c r="H11159">
        <v>0.98</v>
      </c>
      <c r="I11159">
        <v>0.77777777777777801</v>
      </c>
      <c r="J11159" s="1">
        <v>0</v>
      </c>
      <c r="K11159" t="s">
        <v>23238</v>
      </c>
      <c r="L11159" t="s">
        <v>45562</v>
      </c>
      <c r="M11159" t="s">
        <v>45563</v>
      </c>
    </row>
    <row r="11160" spans="1:13">
      <c r="A11160" s="1" t="s">
        <v>13177</v>
      </c>
      <c r="B11160">
        <v>8.7280511414081505E-6</v>
      </c>
      <c r="C11160" s="1">
        <v>2.6018559099560202E-5</v>
      </c>
      <c r="D11160">
        <v>0.62</v>
      </c>
      <c r="E11160">
        <v>0.55000000000000004</v>
      </c>
      <c r="F11160">
        <v>0.91812865497076002</v>
      </c>
      <c r="G11160">
        <v>0.95652173913043503</v>
      </c>
      <c r="H11160">
        <v>0.626582278481013</v>
      </c>
      <c r="I11160">
        <v>0.61111111111111105</v>
      </c>
      <c r="J11160" s="1" t="s">
        <v>23229</v>
      </c>
      <c r="K11160" t="s">
        <v>23238</v>
      </c>
      <c r="L11160" t="s">
        <v>45564</v>
      </c>
      <c r="M11160" t="s">
        <v>45565</v>
      </c>
    </row>
    <row r="11161" spans="1:13">
      <c r="A11161" s="1" t="s">
        <v>13178</v>
      </c>
      <c r="B11161">
        <v>4.6043951559146497E-6</v>
      </c>
      <c r="C11161" s="1">
        <v>2.4305741149032901E-4</v>
      </c>
      <c r="D11161">
        <v>1</v>
      </c>
      <c r="E11161">
        <v>1</v>
      </c>
      <c r="F11161">
        <v>0.99222797927461104</v>
      </c>
      <c r="G11161">
        <v>0.52040816326530603</v>
      </c>
      <c r="H11161">
        <v>0.95045045045044996</v>
      </c>
      <c r="I11161">
        <v>0.78389830508474601</v>
      </c>
      <c r="J11161" s="1" t="s">
        <v>23229</v>
      </c>
      <c r="K11161" t="s">
        <v>23238</v>
      </c>
      <c r="L11161" t="s">
        <v>45566</v>
      </c>
      <c r="M11161" t="s">
        <v>45567</v>
      </c>
    </row>
    <row r="11162" spans="1:13">
      <c r="A11162" s="1" t="s">
        <v>13179</v>
      </c>
      <c r="B11162">
        <v>9.2815455447811204E-5</v>
      </c>
      <c r="C11162" s="1">
        <v>3.5588756704875102E-6</v>
      </c>
      <c r="D11162">
        <v>0.171875</v>
      </c>
      <c r="E11162">
        <v>0.115789473684211</v>
      </c>
      <c r="F11162">
        <v>9.0163934426229497E-2</v>
      </c>
      <c r="G11162">
        <v>0</v>
      </c>
      <c r="H11162">
        <v>2.83018867924528E-2</v>
      </c>
      <c r="I11162">
        <v>2.1428571428571401E-2</v>
      </c>
      <c r="J11162" s="1">
        <v>4.5454545454545497E-2</v>
      </c>
      <c r="K11162" t="s">
        <v>23239</v>
      </c>
      <c r="L11162" t="s">
        <v>45568</v>
      </c>
      <c r="M11162" t="s">
        <v>45569</v>
      </c>
    </row>
    <row r="11163" spans="1:13">
      <c r="A11163" s="1" t="s">
        <v>13180</v>
      </c>
      <c r="B11163">
        <v>2.8246602367675798E-7</v>
      </c>
      <c r="C11163" s="1">
        <v>1.82534422214092E-5</v>
      </c>
      <c r="D11163">
        <v>0.58823529411764697</v>
      </c>
      <c r="E11163">
        <v>0.534246575342466</v>
      </c>
      <c r="F11163">
        <v>0.53801169590643305</v>
      </c>
      <c r="G11163">
        <v>0.52941176470588203</v>
      </c>
      <c r="H11163">
        <v>0.65254237288135597</v>
      </c>
      <c r="I11163">
        <v>0.60465116279069797</v>
      </c>
      <c r="J11163" s="1">
        <v>0.5</v>
      </c>
      <c r="K11163" t="s">
        <v>23238</v>
      </c>
      <c r="L11163" t="s">
        <v>45570</v>
      </c>
      <c r="M11163" t="s">
        <v>45571</v>
      </c>
    </row>
    <row r="11164" spans="1:13">
      <c r="A11164" s="1" t="s">
        <v>13181</v>
      </c>
      <c r="B11164">
        <v>3.6312651408729802E-7</v>
      </c>
      <c r="C11164" s="1">
        <v>5.7320688382003796E-7</v>
      </c>
      <c r="D11164">
        <v>1</v>
      </c>
      <c r="E11164">
        <v>1</v>
      </c>
      <c r="F11164">
        <v>0.997435897435897</v>
      </c>
      <c r="G11164">
        <v>1</v>
      </c>
      <c r="H11164">
        <v>1</v>
      </c>
      <c r="I11164">
        <v>0.97663551401869197</v>
      </c>
      <c r="J11164" s="1" t="s">
        <v>23229</v>
      </c>
      <c r="K11164" t="s">
        <v>23241</v>
      </c>
      <c r="L11164" t="s">
        <v>45572</v>
      </c>
      <c r="M11164" t="s">
        <v>45573</v>
      </c>
    </row>
    <row r="11165" spans="1:13">
      <c r="A11165" s="1" t="s">
        <v>13182</v>
      </c>
      <c r="B11165">
        <v>6.8730509520243804E-6</v>
      </c>
      <c r="C11165" s="1">
        <v>3.8982967539767399E-6</v>
      </c>
      <c r="D11165">
        <v>0.90625</v>
      </c>
      <c r="E11165">
        <v>0.93452380952380998</v>
      </c>
      <c r="F11165">
        <v>0.94780219780219799</v>
      </c>
      <c r="G11165">
        <v>0.95588235294117696</v>
      </c>
      <c r="H11165">
        <v>0.93604651162790697</v>
      </c>
      <c r="I11165">
        <v>0.97058823529411797</v>
      </c>
      <c r="J11165" s="1">
        <v>1</v>
      </c>
      <c r="K11165" t="s">
        <v>23242</v>
      </c>
      <c r="L11165" t="s">
        <v>45574</v>
      </c>
      <c r="M11165" t="s">
        <v>45575</v>
      </c>
    </row>
    <row r="11166" spans="1:13">
      <c r="A11166" s="1" t="s">
        <v>13183</v>
      </c>
      <c r="B11166">
        <v>0</v>
      </c>
      <c r="C11166" s="1">
        <v>0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 s="1">
        <v>1</v>
      </c>
      <c r="K11166" t="s">
        <v>23240</v>
      </c>
      <c r="L11166" t="s">
        <v>45576</v>
      </c>
      <c r="M11166" t="s">
        <v>45577</v>
      </c>
    </row>
    <row r="11167" spans="1:13">
      <c r="A11167" s="1" t="s">
        <v>13184</v>
      </c>
      <c r="B11167">
        <v>2.1437525303140801E-7</v>
      </c>
      <c r="C11167" s="1">
        <v>2.1027011108464101E-5</v>
      </c>
      <c r="D11167">
        <v>1</v>
      </c>
      <c r="E11167">
        <v>1</v>
      </c>
      <c r="F11167">
        <v>0.84033613445378197</v>
      </c>
      <c r="G11167">
        <v>1</v>
      </c>
      <c r="H11167">
        <v>0.85955056179775302</v>
      </c>
      <c r="I11167">
        <v>1</v>
      </c>
      <c r="J11167" s="1" t="s">
        <v>23229</v>
      </c>
      <c r="K11167" t="s">
        <v>23238</v>
      </c>
      <c r="L11167" t="s">
        <v>45578</v>
      </c>
      <c r="M11167" t="s">
        <v>45579</v>
      </c>
    </row>
    <row r="11168" spans="1:13">
      <c r="A11168" s="1" t="s">
        <v>13185</v>
      </c>
      <c r="B11168">
        <v>3.9775847426409201E-5</v>
      </c>
      <c r="C11168" s="1">
        <v>2.0279501878673701E-5</v>
      </c>
      <c r="D11168">
        <v>0</v>
      </c>
      <c r="E11168">
        <v>0</v>
      </c>
      <c r="F11168">
        <v>8.7155963302752298E-2</v>
      </c>
      <c r="G11168">
        <v>9.8039215686274508E-3</v>
      </c>
      <c r="H11168">
        <v>8.8235294117647106E-2</v>
      </c>
      <c r="I11168">
        <v>1.94174757281553E-2</v>
      </c>
      <c r="J11168" s="1">
        <v>0</v>
      </c>
      <c r="K11168" t="s">
        <v>23240</v>
      </c>
      <c r="L11168" t="s">
        <v>45580</v>
      </c>
      <c r="M11168" t="s">
        <v>45581</v>
      </c>
    </row>
    <row r="11169" spans="1:13">
      <c r="A11169" s="1" t="s">
        <v>13186</v>
      </c>
      <c r="B11169">
        <v>1.83808934657697E-6</v>
      </c>
      <c r="C11169" s="1">
        <v>1.16928405525137E-6</v>
      </c>
      <c r="D11169">
        <v>0.9375</v>
      </c>
      <c r="E11169">
        <v>0.99431818181818199</v>
      </c>
      <c r="F11169">
        <v>0.98159509202453998</v>
      </c>
      <c r="G11169">
        <v>1</v>
      </c>
      <c r="H11169">
        <v>0.99468085106382997</v>
      </c>
      <c r="I11169">
        <v>1</v>
      </c>
      <c r="J11169" s="1">
        <v>1</v>
      </c>
      <c r="K11169" t="s">
        <v>23237</v>
      </c>
      <c r="L11169" t="s">
        <v>45582</v>
      </c>
      <c r="M11169" t="s">
        <v>45583</v>
      </c>
    </row>
    <row r="11170" spans="1:13">
      <c r="A11170" s="1" t="s">
        <v>13187</v>
      </c>
      <c r="B11170">
        <v>1.0738667791230001E-8</v>
      </c>
      <c r="C11170" s="1">
        <v>1.09078765970187E-8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4.91803278688525E-2</v>
      </c>
      <c r="J11170" s="1">
        <v>0</v>
      </c>
      <c r="K11170" t="s">
        <v>23241</v>
      </c>
      <c r="L11170" t="s">
        <v>45584</v>
      </c>
      <c r="M11170" t="s">
        <v>45585</v>
      </c>
    </row>
    <row r="11171" spans="1:13">
      <c r="A11171" s="1" t="s">
        <v>13188</v>
      </c>
      <c r="B11171">
        <v>4.55355340571602E-6</v>
      </c>
      <c r="C11171" s="1">
        <v>6.06752534915172E-6</v>
      </c>
      <c r="D11171">
        <v>7.8125E-2</v>
      </c>
      <c r="E11171">
        <v>7.8125E-2</v>
      </c>
      <c r="F11171">
        <v>3.0769230769230799E-2</v>
      </c>
      <c r="G11171">
        <v>0</v>
      </c>
      <c r="H11171">
        <v>0</v>
      </c>
      <c r="I11171">
        <v>8.0645161290322596E-3</v>
      </c>
      <c r="J11171" s="1">
        <v>0</v>
      </c>
      <c r="K11171" t="s">
        <v>23237</v>
      </c>
      <c r="L11171" t="s">
        <v>45586</v>
      </c>
      <c r="M11171" t="s">
        <v>45587</v>
      </c>
    </row>
    <row r="11172" spans="1:13">
      <c r="A11172" s="1" t="s">
        <v>13189</v>
      </c>
      <c r="B11172">
        <v>7.46105593074697E-6</v>
      </c>
      <c r="C11172" s="1">
        <v>3.5974660708142803E-11</v>
      </c>
      <c r="D11172">
        <v>0.84482758620689702</v>
      </c>
      <c r="E11172">
        <v>0.90804597701149403</v>
      </c>
      <c r="F11172">
        <v>0.82638888888888895</v>
      </c>
      <c r="G11172">
        <v>0.8125</v>
      </c>
      <c r="H11172">
        <v>0.82051282051282004</v>
      </c>
      <c r="I11172">
        <v>0.91044776119403004</v>
      </c>
      <c r="J11172" s="1">
        <v>1</v>
      </c>
      <c r="K11172" t="s">
        <v>23238</v>
      </c>
      <c r="L11172" t="s">
        <v>45588</v>
      </c>
      <c r="M11172" t="s">
        <v>45589</v>
      </c>
    </row>
    <row r="11173" spans="1:13">
      <c r="A11173" s="1" t="s">
        <v>13190</v>
      </c>
      <c r="B11173">
        <v>4.2309515013876798E-5</v>
      </c>
      <c r="C11173" s="1">
        <v>4.1944219423085402E-4</v>
      </c>
      <c r="D11173">
        <v>0.91666666666666696</v>
      </c>
      <c r="E11173">
        <v>0.96153846153846201</v>
      </c>
      <c r="F11173">
        <v>0.72023809523809501</v>
      </c>
      <c r="G11173">
        <v>1</v>
      </c>
      <c r="H11173">
        <v>0.95263157894736805</v>
      </c>
      <c r="I11173">
        <v>0.98958333333333304</v>
      </c>
      <c r="J11173" s="1" t="s">
        <v>23229</v>
      </c>
      <c r="K11173" t="s">
        <v>23238</v>
      </c>
      <c r="L11173" t="s">
        <v>45590</v>
      </c>
      <c r="M11173" t="s">
        <v>45591</v>
      </c>
    </row>
    <row r="11174" spans="1:13">
      <c r="A11174" s="1" t="s">
        <v>13191</v>
      </c>
      <c r="B11174">
        <v>6.8728127635829902E-6</v>
      </c>
      <c r="C11174" s="1">
        <v>1.4262164334512401E-6</v>
      </c>
      <c r="D11174">
        <v>0.94642857142857095</v>
      </c>
      <c r="E11174">
        <v>0.98913043478260898</v>
      </c>
      <c r="F11174">
        <v>0.95108695652173902</v>
      </c>
      <c r="G11174">
        <v>0.95833333333333304</v>
      </c>
      <c r="H11174">
        <v>0.844444444444444</v>
      </c>
      <c r="I11174">
        <v>0.94339622641509402</v>
      </c>
      <c r="J11174" s="1">
        <v>1</v>
      </c>
      <c r="K11174" t="s">
        <v>23240</v>
      </c>
      <c r="L11174" t="s">
        <v>45592</v>
      </c>
      <c r="M11174" t="s">
        <v>45593</v>
      </c>
    </row>
    <row r="11175" spans="1:13">
      <c r="A11175" s="1" t="s">
        <v>13192</v>
      </c>
      <c r="B11175">
        <v>3.67593517125512E-6</v>
      </c>
      <c r="C11175" s="1">
        <v>6.3599870329387097E-7</v>
      </c>
      <c r="D11175">
        <v>0</v>
      </c>
      <c r="E11175">
        <v>0.102409638554217</v>
      </c>
      <c r="F11175">
        <v>0</v>
      </c>
      <c r="G11175">
        <v>0</v>
      </c>
      <c r="H11175">
        <v>0</v>
      </c>
      <c r="I11175">
        <v>0</v>
      </c>
      <c r="J11175" s="1">
        <v>0</v>
      </c>
      <c r="K11175" t="s">
        <v>23240</v>
      </c>
      <c r="L11175" t="s">
        <v>45594</v>
      </c>
      <c r="M11175" t="s">
        <v>45595</v>
      </c>
    </row>
    <row r="11176" spans="1:13">
      <c r="A11176" s="1" t="s">
        <v>13193</v>
      </c>
      <c r="B11176">
        <v>1.8437879782406899E-5</v>
      </c>
      <c r="C11176" s="1">
        <v>3.4482137507411102E-4</v>
      </c>
      <c r="D11176">
        <v>0.77777777777777801</v>
      </c>
      <c r="E11176">
        <v>0.98765432098765404</v>
      </c>
      <c r="F11176">
        <v>0.98333333333333295</v>
      </c>
      <c r="G11176">
        <v>0.68333333333333302</v>
      </c>
      <c r="H11176">
        <v>0.88679245283018904</v>
      </c>
      <c r="I11176">
        <v>0.53749999999999998</v>
      </c>
      <c r="J11176" s="1" t="s">
        <v>23229</v>
      </c>
      <c r="K11176" t="s">
        <v>23239</v>
      </c>
      <c r="L11176" t="s">
        <v>45596</v>
      </c>
      <c r="M11176" t="s">
        <v>45597</v>
      </c>
    </row>
    <row r="11177" spans="1:13">
      <c r="A11177" s="1" t="s">
        <v>13194</v>
      </c>
      <c r="B11177">
        <v>1.80224917006648E-6</v>
      </c>
      <c r="C11177" s="1">
        <v>1.20251129260506E-5</v>
      </c>
      <c r="D11177">
        <v>0</v>
      </c>
      <c r="E11177">
        <v>0.02</v>
      </c>
      <c r="F11177">
        <v>0</v>
      </c>
      <c r="G11177">
        <v>0.32692307692307698</v>
      </c>
      <c r="H11177">
        <v>0.102272727272727</v>
      </c>
      <c r="I11177">
        <v>0.105263157894737</v>
      </c>
      <c r="J11177" s="1">
        <v>0</v>
      </c>
      <c r="K11177" t="s">
        <v>23241</v>
      </c>
      <c r="L11177" t="s">
        <v>45598</v>
      </c>
      <c r="M11177" t="s">
        <v>45599</v>
      </c>
    </row>
    <row r="11178" spans="1:13">
      <c r="A11178" s="1" t="s">
        <v>13195</v>
      </c>
      <c r="B11178">
        <v>8.4577257090798802E-7</v>
      </c>
      <c r="C11178" s="1">
        <v>4.1084728875619799E-7</v>
      </c>
      <c r="D11178">
        <v>3.7037037037037E-2</v>
      </c>
      <c r="E11178">
        <v>0</v>
      </c>
      <c r="F11178">
        <v>2.2222222222222199E-2</v>
      </c>
      <c r="G11178">
        <v>0</v>
      </c>
      <c r="H11178">
        <v>0</v>
      </c>
      <c r="I11178">
        <v>0</v>
      </c>
      <c r="J11178" s="1">
        <v>0</v>
      </c>
      <c r="K11178" t="s">
        <v>23241</v>
      </c>
      <c r="L11178" t="s">
        <v>45600</v>
      </c>
      <c r="M11178" t="s">
        <v>45601</v>
      </c>
    </row>
    <row r="11179" spans="1:13">
      <c r="A11179" s="1" t="s">
        <v>13196</v>
      </c>
      <c r="B11179">
        <v>2.29247684706937E-9</v>
      </c>
      <c r="C11179" s="1">
        <v>3.4423694746016698E-6</v>
      </c>
      <c r="D11179">
        <v>0</v>
      </c>
      <c r="E11179">
        <v>0</v>
      </c>
      <c r="F11179">
        <v>5.1282051282051299E-3</v>
      </c>
      <c r="G11179">
        <v>0</v>
      </c>
      <c r="H11179">
        <v>1.3157894736842099E-2</v>
      </c>
      <c r="I11179">
        <v>8.0645161290322596E-3</v>
      </c>
      <c r="J11179" s="1">
        <v>1</v>
      </c>
      <c r="K11179" t="s">
        <v>23239</v>
      </c>
      <c r="L11179" t="s">
        <v>45602</v>
      </c>
      <c r="M11179" t="s">
        <v>45603</v>
      </c>
    </row>
    <row r="11180" spans="1:13">
      <c r="A11180" s="1" t="s">
        <v>13197</v>
      </c>
      <c r="B11180">
        <v>1.3145984840037801E-5</v>
      </c>
      <c r="C11180" s="1">
        <v>4.2873020101392198E-7</v>
      </c>
      <c r="D11180">
        <v>0.18181818181818199</v>
      </c>
      <c r="E11180">
        <v>3.4482758620689703E-2</v>
      </c>
      <c r="F11180">
        <v>0</v>
      </c>
      <c r="G11180">
        <v>0</v>
      </c>
      <c r="H11180">
        <v>0</v>
      </c>
      <c r="I11180">
        <v>0</v>
      </c>
      <c r="J11180" s="1">
        <v>0</v>
      </c>
      <c r="K11180" t="s">
        <v>23242</v>
      </c>
      <c r="L11180" t="s">
        <v>45604</v>
      </c>
      <c r="M11180" t="s">
        <v>45605</v>
      </c>
    </row>
    <row r="11181" spans="1:13">
      <c r="A11181" s="1" t="s">
        <v>13198</v>
      </c>
      <c r="B11181">
        <v>1.31790934401706E-8</v>
      </c>
      <c r="C11181" s="1">
        <v>2.0301721902836E-9</v>
      </c>
      <c r="D11181">
        <v>0.98214285714285698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 s="1">
        <v>1</v>
      </c>
      <c r="K11181" t="s">
        <v>23239</v>
      </c>
      <c r="L11181" t="s">
        <v>45606</v>
      </c>
      <c r="M11181" t="s">
        <v>45607</v>
      </c>
    </row>
    <row r="11182" spans="1:13">
      <c r="A11182" s="1" t="s">
        <v>13199</v>
      </c>
      <c r="B11182">
        <v>1.0464038484456999E-9</v>
      </c>
      <c r="C11182" s="1">
        <v>9.1658664300446702E-7</v>
      </c>
      <c r="D11182">
        <v>0</v>
      </c>
      <c r="E11182">
        <v>0</v>
      </c>
      <c r="F11182">
        <v>3.1446540880503099E-3</v>
      </c>
      <c r="G11182">
        <v>0</v>
      </c>
      <c r="H11182">
        <v>9.9009900990098994E-3</v>
      </c>
      <c r="I11182">
        <v>0</v>
      </c>
      <c r="J11182" s="1">
        <v>0.59090909090909105</v>
      </c>
      <c r="K11182" t="s">
        <v>23238</v>
      </c>
      <c r="L11182" t="s">
        <v>45608</v>
      </c>
      <c r="M11182" t="s">
        <v>45609</v>
      </c>
    </row>
    <row r="11183" spans="1:13">
      <c r="A11183" s="1" t="s">
        <v>13200</v>
      </c>
      <c r="B11183">
        <v>4.1184951629690702E-5</v>
      </c>
      <c r="C11183" s="1">
        <v>4.5549640336023501E-7</v>
      </c>
      <c r="D11183">
        <v>0.890625</v>
      </c>
      <c r="E11183">
        <v>0.59090909090909105</v>
      </c>
      <c r="F11183">
        <v>1</v>
      </c>
      <c r="G11183">
        <v>1</v>
      </c>
      <c r="H11183">
        <v>1</v>
      </c>
      <c r="I11183">
        <v>1</v>
      </c>
      <c r="J11183" s="1">
        <v>1</v>
      </c>
      <c r="K11183" t="s">
        <v>23240</v>
      </c>
      <c r="L11183" t="s">
        <v>45610</v>
      </c>
      <c r="M11183" t="s">
        <v>45611</v>
      </c>
    </row>
    <row r="11184" spans="1:13">
      <c r="A11184" s="1" t="s">
        <v>13201</v>
      </c>
      <c r="B11184">
        <v>8.4892275624503906E-5</v>
      </c>
      <c r="C11184" s="1">
        <v>3.6142599579463898E-4</v>
      </c>
      <c r="D11184">
        <v>0.984375</v>
      </c>
      <c r="E11184">
        <v>0.99479166666666696</v>
      </c>
      <c r="F11184">
        <v>0.81538461538461504</v>
      </c>
      <c r="G11184">
        <v>0.99137931034482796</v>
      </c>
      <c r="H11184">
        <v>0.99557522123893805</v>
      </c>
      <c r="I11184">
        <v>0.99152542372881403</v>
      </c>
      <c r="J11184" s="1">
        <v>1</v>
      </c>
      <c r="K11184" t="s">
        <v>23240</v>
      </c>
      <c r="L11184" t="s">
        <v>45612</v>
      </c>
      <c r="M11184" t="s">
        <v>45613</v>
      </c>
    </row>
    <row r="11185" spans="1:13">
      <c r="A11185" s="1" t="s">
        <v>13202</v>
      </c>
      <c r="B11185">
        <v>5.4754986243283604E-7</v>
      </c>
      <c r="C11185" s="1">
        <v>2.74594029182279E-6</v>
      </c>
      <c r="D11185">
        <v>1</v>
      </c>
      <c r="E11185">
        <v>1</v>
      </c>
      <c r="F11185">
        <v>0.94578313253012003</v>
      </c>
      <c r="G11185">
        <v>1</v>
      </c>
      <c r="H11185">
        <v>0.93902439024390205</v>
      </c>
      <c r="I11185">
        <v>1</v>
      </c>
      <c r="J11185" s="1">
        <v>1</v>
      </c>
      <c r="K11185" t="s">
        <v>23238</v>
      </c>
      <c r="L11185" t="s">
        <v>45614</v>
      </c>
      <c r="M11185" t="s">
        <v>45615</v>
      </c>
    </row>
    <row r="11186" spans="1:13">
      <c r="A11186" s="1" t="s">
        <v>13203</v>
      </c>
      <c r="B11186">
        <v>1.9258342980666601E-5</v>
      </c>
      <c r="C11186" s="1">
        <v>3.3335601278677603E-5</v>
      </c>
      <c r="D11186">
        <v>1</v>
      </c>
      <c r="E11186">
        <v>1</v>
      </c>
      <c r="F11186">
        <v>0.686708860759494</v>
      </c>
      <c r="G11186">
        <v>1</v>
      </c>
      <c r="H11186">
        <v>0.92647058823529405</v>
      </c>
      <c r="I11186">
        <v>0.93023255813953498</v>
      </c>
      <c r="J11186" s="1">
        <v>1</v>
      </c>
      <c r="K11186" t="s">
        <v>23240</v>
      </c>
      <c r="L11186" t="s">
        <v>45616</v>
      </c>
      <c r="M11186" t="s">
        <v>45617</v>
      </c>
    </row>
    <row r="11187" spans="1:13">
      <c r="A11187" s="1" t="s">
        <v>13204</v>
      </c>
      <c r="B11187">
        <v>5.9618775476567796E-6</v>
      </c>
      <c r="C11187" s="1">
        <v>7.6486981883068605E-6</v>
      </c>
      <c r="D11187">
        <v>8.3333333333333301E-2</v>
      </c>
      <c r="E11187">
        <v>5.3571428571428603E-2</v>
      </c>
      <c r="F11187">
        <v>3.7037037037037E-2</v>
      </c>
      <c r="G11187">
        <v>4.5454545454545497E-2</v>
      </c>
      <c r="H11187">
        <v>8.6419753086419707E-2</v>
      </c>
      <c r="I11187">
        <v>6.8965517241379296E-2</v>
      </c>
      <c r="J11187" s="1">
        <v>0.16666666666666699</v>
      </c>
      <c r="K11187" t="s">
        <v>23238</v>
      </c>
      <c r="L11187" t="s">
        <v>45618</v>
      </c>
      <c r="M11187" t="s">
        <v>45619</v>
      </c>
    </row>
    <row r="11188" spans="1:13">
      <c r="A11188" s="1" t="s">
        <v>13205</v>
      </c>
      <c r="B11188">
        <v>3.0717382895018001E-6</v>
      </c>
      <c r="C11188" s="1">
        <v>4.3280385124055201E-7</v>
      </c>
      <c r="D11188">
        <v>9.6153846153846201E-2</v>
      </c>
      <c r="E11188">
        <v>6.6666666666666697E-3</v>
      </c>
      <c r="F11188">
        <v>0</v>
      </c>
      <c r="G11188">
        <v>0</v>
      </c>
      <c r="H11188">
        <v>1.8181818181818198E-2</v>
      </c>
      <c r="I11188">
        <v>8.9285714285714302E-2</v>
      </c>
      <c r="J11188" s="1">
        <v>0</v>
      </c>
      <c r="K11188" t="s">
        <v>23239</v>
      </c>
      <c r="L11188" t="s">
        <v>45620</v>
      </c>
      <c r="M11188" t="s">
        <v>45621</v>
      </c>
    </row>
    <row r="11189" spans="1:13">
      <c r="A11189" s="1" t="s">
        <v>13206</v>
      </c>
      <c r="B11189">
        <v>2.4463666593853401E-5</v>
      </c>
      <c r="C11189" s="1">
        <v>6.7654443243554205E-5</v>
      </c>
      <c r="D11189">
        <v>0</v>
      </c>
      <c r="E11189">
        <v>0</v>
      </c>
      <c r="F11189">
        <v>7.5144508670520194E-2</v>
      </c>
      <c r="G11189">
        <v>0</v>
      </c>
      <c r="H11189">
        <v>2.9850746268656699E-2</v>
      </c>
      <c r="I11189">
        <v>6.41025641025641E-3</v>
      </c>
      <c r="J11189" s="1">
        <v>0</v>
      </c>
      <c r="K11189" t="s">
        <v>23241</v>
      </c>
      <c r="L11189" t="s">
        <v>45622</v>
      </c>
      <c r="M11189" t="s">
        <v>45623</v>
      </c>
    </row>
    <row r="11190" spans="1:13">
      <c r="A11190" s="1" t="s">
        <v>13207</v>
      </c>
      <c r="B11190">
        <v>2.1090095207402098E-5</v>
      </c>
      <c r="C11190" s="1">
        <v>1.49237827605794E-5</v>
      </c>
      <c r="D11190">
        <v>1</v>
      </c>
      <c r="E11190">
        <v>0.78488372093023295</v>
      </c>
      <c r="F11190">
        <v>1</v>
      </c>
      <c r="G11190">
        <v>1</v>
      </c>
      <c r="H11190">
        <v>1</v>
      </c>
      <c r="I11190">
        <v>1</v>
      </c>
      <c r="J11190" s="1">
        <v>1</v>
      </c>
      <c r="K11190" t="s">
        <v>23239</v>
      </c>
      <c r="L11190" t="s">
        <v>45624</v>
      </c>
      <c r="M11190" t="s">
        <v>45625</v>
      </c>
    </row>
    <row r="11191" spans="1:13">
      <c r="A11191" s="1" t="s">
        <v>13208</v>
      </c>
      <c r="B11191">
        <v>1.6419335453213001E-5</v>
      </c>
      <c r="C11191" s="1">
        <v>3.2902756590931098E-5</v>
      </c>
      <c r="D11191">
        <v>1</v>
      </c>
      <c r="E11191">
        <v>1</v>
      </c>
      <c r="F11191">
        <v>0.90948275862068995</v>
      </c>
      <c r="G11191">
        <v>1</v>
      </c>
      <c r="H11191">
        <v>0.79824561403508798</v>
      </c>
      <c r="I11191">
        <v>0.96969696969696995</v>
      </c>
      <c r="J11191" s="1">
        <v>0.33333333333333298</v>
      </c>
      <c r="K11191" t="s">
        <v>23238</v>
      </c>
      <c r="L11191" t="s">
        <v>45626</v>
      </c>
      <c r="M11191" t="s">
        <v>45627</v>
      </c>
    </row>
    <row r="11192" spans="1:13">
      <c r="A11192" s="1" t="s">
        <v>13209</v>
      </c>
      <c r="B11192">
        <v>5.9031857779044705E-7</v>
      </c>
      <c r="C11192" s="1">
        <v>7.8322090901886301E-7</v>
      </c>
      <c r="D11192">
        <v>1.6129032258064498E-2</v>
      </c>
      <c r="E11192">
        <v>5.31914893617021E-3</v>
      </c>
      <c r="F11192">
        <v>3.3333333333333298E-2</v>
      </c>
      <c r="G11192">
        <v>0</v>
      </c>
      <c r="H11192">
        <v>2.80373831775701E-2</v>
      </c>
      <c r="I11192">
        <v>2.1052631578947399E-2</v>
      </c>
      <c r="J11192" s="1">
        <v>0</v>
      </c>
      <c r="K11192" t="s">
        <v>23241</v>
      </c>
      <c r="L11192" t="s">
        <v>45628</v>
      </c>
      <c r="M11192" t="s">
        <v>45629</v>
      </c>
    </row>
    <row r="11193" spans="1:13">
      <c r="A11193" s="1" t="s">
        <v>13210</v>
      </c>
      <c r="B11193">
        <v>6.5131035644613799E-6</v>
      </c>
      <c r="C11193" s="1">
        <v>1.0250229521767499E-6</v>
      </c>
      <c r="D11193">
        <v>0.77419354838709697</v>
      </c>
      <c r="E11193">
        <v>0.921875</v>
      </c>
      <c r="F11193">
        <v>0.99453551912568305</v>
      </c>
      <c r="G11193">
        <v>1</v>
      </c>
      <c r="H11193">
        <v>0.99090909090909096</v>
      </c>
      <c r="I11193">
        <v>0.97826086956521696</v>
      </c>
      <c r="J11193" s="1">
        <v>1</v>
      </c>
      <c r="K11193" t="s">
        <v>23238</v>
      </c>
      <c r="L11193" t="s">
        <v>45630</v>
      </c>
      <c r="M11193" t="s">
        <v>45631</v>
      </c>
    </row>
    <row r="11194" spans="1:13">
      <c r="A11194" s="1" t="s">
        <v>13211</v>
      </c>
      <c r="B11194">
        <v>3.1957331653518101E-6</v>
      </c>
      <c r="C11194" s="1">
        <v>4.7124192803983097E-5</v>
      </c>
      <c r="D11194">
        <v>0</v>
      </c>
      <c r="E11194">
        <v>0</v>
      </c>
      <c r="F11194">
        <v>0</v>
      </c>
      <c r="G11194">
        <v>0.37735849056603799</v>
      </c>
      <c r="H11194">
        <v>0</v>
      </c>
      <c r="I11194">
        <v>0.123762376237624</v>
      </c>
      <c r="J11194" s="1">
        <v>0</v>
      </c>
      <c r="K11194" t="s">
        <v>23238</v>
      </c>
      <c r="L11194" t="s">
        <v>45632</v>
      </c>
      <c r="M11194" t="s">
        <v>45633</v>
      </c>
    </row>
    <row r="11195" spans="1:13">
      <c r="A11195" s="1" t="s">
        <v>13212</v>
      </c>
      <c r="B11195">
        <v>2.2403705339644901E-6</v>
      </c>
      <c r="C11195" s="1">
        <v>3.1221405909188001E-5</v>
      </c>
      <c r="D11195">
        <v>0</v>
      </c>
      <c r="E11195">
        <v>0</v>
      </c>
      <c r="F11195">
        <v>0</v>
      </c>
      <c r="G11195">
        <v>0.354545454545455</v>
      </c>
      <c r="H11195">
        <v>6.0975609756097598E-3</v>
      </c>
      <c r="I11195">
        <v>0.149484536082474</v>
      </c>
      <c r="J11195" s="1">
        <v>0</v>
      </c>
      <c r="K11195" t="s">
        <v>23238</v>
      </c>
      <c r="L11195" t="s">
        <v>45634</v>
      </c>
      <c r="M11195" t="s">
        <v>45635</v>
      </c>
    </row>
    <row r="11196" spans="1:13">
      <c r="A11196" s="1" t="s">
        <v>13213</v>
      </c>
      <c r="B11196">
        <v>3.1282122942737503E-5</v>
      </c>
      <c r="C11196" s="1">
        <v>5.1710491611766301E-6</v>
      </c>
      <c r="D11196">
        <v>0</v>
      </c>
      <c r="E11196">
        <v>5.6179775280898901E-3</v>
      </c>
      <c r="F11196">
        <v>9.7368421052631604E-2</v>
      </c>
      <c r="G11196">
        <v>1.35135135135135E-2</v>
      </c>
      <c r="H11196">
        <v>0.119791666666667</v>
      </c>
      <c r="I11196">
        <v>5.63380281690141E-2</v>
      </c>
      <c r="J11196" s="1">
        <v>0.8125</v>
      </c>
      <c r="K11196" t="s">
        <v>23240</v>
      </c>
      <c r="L11196" t="s">
        <v>45636</v>
      </c>
      <c r="M11196" t="s">
        <v>45637</v>
      </c>
    </row>
    <row r="11197" spans="1:13">
      <c r="A11197" s="1" t="s">
        <v>13214</v>
      </c>
      <c r="B11197">
        <v>1.21845572911323E-6</v>
      </c>
      <c r="C11197" s="1">
        <v>4.18970063479472E-9</v>
      </c>
      <c r="D11197">
        <v>0</v>
      </c>
      <c r="E11197">
        <v>4.1666666666666699E-2</v>
      </c>
      <c r="F11197">
        <v>0</v>
      </c>
      <c r="G11197">
        <v>0</v>
      </c>
      <c r="H11197">
        <v>0</v>
      </c>
      <c r="I11197">
        <v>0</v>
      </c>
      <c r="J11197" s="1">
        <v>0</v>
      </c>
      <c r="K11197" t="s">
        <v>23239</v>
      </c>
      <c r="L11197" t="s">
        <v>45638</v>
      </c>
      <c r="M11197" t="s">
        <v>45639</v>
      </c>
    </row>
    <row r="11198" spans="1:13">
      <c r="A11198" s="1" t="s">
        <v>13215</v>
      </c>
      <c r="B11198">
        <v>3.1450284411200499E-4</v>
      </c>
      <c r="C11198" s="1">
        <v>1.2451806746498099E-6</v>
      </c>
      <c r="D11198">
        <v>0.65625</v>
      </c>
      <c r="E11198">
        <v>0.82105263157894703</v>
      </c>
      <c r="F11198">
        <v>0.517948717948718</v>
      </c>
      <c r="G11198">
        <v>0.75438596491228105</v>
      </c>
      <c r="H11198">
        <v>0.420353982300885</v>
      </c>
      <c r="I11198">
        <v>0.75</v>
      </c>
      <c r="J11198" s="1" t="s">
        <v>23229</v>
      </c>
      <c r="K11198" t="s">
        <v>23238</v>
      </c>
      <c r="L11198" t="s">
        <v>45640</v>
      </c>
      <c r="M11198" t="s">
        <v>45641</v>
      </c>
    </row>
    <row r="11199" spans="1:13">
      <c r="A11199" s="1" t="s">
        <v>13216</v>
      </c>
      <c r="B11199">
        <v>1.32727457467705E-5</v>
      </c>
      <c r="C11199" s="1">
        <v>1.5450132022305E-6</v>
      </c>
      <c r="D11199">
        <v>6.8965517241379296E-2</v>
      </c>
      <c r="E11199">
        <v>0</v>
      </c>
      <c r="F11199">
        <v>0</v>
      </c>
      <c r="G11199">
        <v>6.0606060606060601E-2</v>
      </c>
      <c r="H11199">
        <v>0</v>
      </c>
      <c r="I11199">
        <v>0.11111111111111099</v>
      </c>
      <c r="J11199" s="1">
        <v>0</v>
      </c>
      <c r="K11199" t="s">
        <v>23238</v>
      </c>
      <c r="L11199" t="s">
        <v>45642</v>
      </c>
      <c r="M11199" t="s">
        <v>45643</v>
      </c>
    </row>
    <row r="11200" spans="1:13">
      <c r="A11200" s="1" t="s">
        <v>13217</v>
      </c>
      <c r="B11200">
        <v>4.8606745491704801E-5</v>
      </c>
      <c r="C11200" s="1">
        <v>8.4651743714867807E-6</v>
      </c>
      <c r="D11200">
        <v>0.73333333333333295</v>
      </c>
      <c r="E11200">
        <v>0.59036144578313299</v>
      </c>
      <c r="F11200">
        <v>0.97586206896551697</v>
      </c>
      <c r="G11200">
        <v>0.5</v>
      </c>
      <c r="H11200">
        <v>0.78205128205128205</v>
      </c>
      <c r="I11200">
        <v>0.76249999999999996</v>
      </c>
      <c r="J11200" s="1">
        <v>1</v>
      </c>
      <c r="K11200" t="s">
        <v>23238</v>
      </c>
      <c r="L11200" t="s">
        <v>45644</v>
      </c>
      <c r="M11200" t="s">
        <v>45645</v>
      </c>
    </row>
    <row r="11201" spans="1:13">
      <c r="A11201" s="1" t="s">
        <v>13218</v>
      </c>
      <c r="B11201">
        <v>2.4810387795925299E-4</v>
      </c>
      <c r="C11201" s="1">
        <v>1.01968199178744E-4</v>
      </c>
      <c r="D11201">
        <v>0.3125</v>
      </c>
      <c r="E11201">
        <v>2.3529411764705899E-2</v>
      </c>
      <c r="F11201">
        <v>0.59039548022598898</v>
      </c>
      <c r="G11201">
        <v>4.6875E-2</v>
      </c>
      <c r="H11201">
        <v>0.30232558139534899</v>
      </c>
      <c r="I11201">
        <v>0.547619047619048</v>
      </c>
      <c r="J11201" s="1">
        <v>1</v>
      </c>
      <c r="K11201" t="s">
        <v>23241</v>
      </c>
      <c r="L11201" t="s">
        <v>45646</v>
      </c>
      <c r="M11201" t="s">
        <v>45647</v>
      </c>
    </row>
    <row r="11202" spans="1:13">
      <c r="A11202" s="1" t="s">
        <v>13219</v>
      </c>
      <c r="B11202">
        <v>1.18381188126758E-4</v>
      </c>
      <c r="C11202" s="1">
        <v>8.1044865121388205E-7</v>
      </c>
      <c r="D11202">
        <v>0.75</v>
      </c>
      <c r="E11202">
        <v>0.57499999999999996</v>
      </c>
      <c r="F11202">
        <v>0.52910052910052896</v>
      </c>
      <c r="G11202">
        <v>0.54166666666666696</v>
      </c>
      <c r="H11202">
        <v>0.49074074074074098</v>
      </c>
      <c r="I11202">
        <v>0.53888888888888897</v>
      </c>
      <c r="J11202" s="1">
        <v>0.95</v>
      </c>
      <c r="K11202" t="s">
        <v>23238</v>
      </c>
      <c r="L11202" t="s">
        <v>45648</v>
      </c>
      <c r="M11202" t="s">
        <v>45649</v>
      </c>
    </row>
    <row r="11203" spans="1:13">
      <c r="A11203" s="1" t="s">
        <v>13220</v>
      </c>
      <c r="B11203">
        <v>3.69754401484281E-6</v>
      </c>
      <c r="C11203" s="1">
        <v>1.4342204984400099E-5</v>
      </c>
      <c r="D11203">
        <v>0.984375</v>
      </c>
      <c r="E11203">
        <v>0.95744680851063801</v>
      </c>
      <c r="F11203">
        <v>0.98974358974359</v>
      </c>
      <c r="G11203">
        <v>0.78070175438596501</v>
      </c>
      <c r="H11203">
        <v>0.97368421052631604</v>
      </c>
      <c r="I11203">
        <v>0.90650406504064995</v>
      </c>
      <c r="J11203" s="1">
        <v>1</v>
      </c>
      <c r="K11203" t="s">
        <v>23240</v>
      </c>
      <c r="L11203" t="s">
        <v>45650</v>
      </c>
      <c r="M11203" t="s">
        <v>45651</v>
      </c>
    </row>
    <row r="11204" spans="1:13">
      <c r="A11204" s="1" t="s">
        <v>13221</v>
      </c>
      <c r="B11204">
        <v>1.6583722755062001E-4</v>
      </c>
      <c r="C11204" s="1">
        <v>1.13287244029491E-5</v>
      </c>
      <c r="D11204">
        <v>0.83333333333333304</v>
      </c>
      <c r="E11204">
        <v>0.63186813186813195</v>
      </c>
      <c r="F11204">
        <v>0.99447513812154698</v>
      </c>
      <c r="G11204">
        <v>0.97674418604651203</v>
      </c>
      <c r="H11204">
        <v>1</v>
      </c>
      <c r="I11204">
        <v>0.92622950819672101</v>
      </c>
      <c r="J11204" s="1">
        <v>1</v>
      </c>
      <c r="K11204" t="s">
        <v>23238</v>
      </c>
      <c r="L11204" t="s">
        <v>45652</v>
      </c>
      <c r="M11204" t="s">
        <v>45653</v>
      </c>
    </row>
    <row r="11205" spans="1:13">
      <c r="A11205" s="1" t="s">
        <v>13222</v>
      </c>
      <c r="B11205">
        <v>9.5362945899618305E-7</v>
      </c>
      <c r="C11205" s="1">
        <v>4.9438189849564201E-5</v>
      </c>
      <c r="D11205">
        <v>0.95161290322580605</v>
      </c>
      <c r="E11205">
        <v>0.98947368421052595</v>
      </c>
      <c r="F11205">
        <v>0.88205128205128203</v>
      </c>
      <c r="G11205">
        <v>0.99122807017543901</v>
      </c>
      <c r="H11205">
        <v>1</v>
      </c>
      <c r="I11205">
        <v>1</v>
      </c>
      <c r="J11205" s="1">
        <v>1</v>
      </c>
      <c r="K11205" t="s">
        <v>23238</v>
      </c>
      <c r="L11205" t="s">
        <v>45654</v>
      </c>
      <c r="M11205" t="s">
        <v>45655</v>
      </c>
    </row>
    <row r="11206" spans="1:13">
      <c r="A11206" s="1" t="s">
        <v>13223</v>
      </c>
      <c r="B11206">
        <v>6.5196439480617302E-9</v>
      </c>
      <c r="C11206" s="1">
        <v>3.0388660156119698E-10</v>
      </c>
      <c r="D11206">
        <v>1</v>
      </c>
      <c r="E11206">
        <v>0.98235294117647098</v>
      </c>
      <c r="F11206">
        <v>1</v>
      </c>
      <c r="G11206">
        <v>1</v>
      </c>
      <c r="H11206">
        <v>1</v>
      </c>
      <c r="I11206">
        <v>1</v>
      </c>
      <c r="J11206" s="1">
        <v>0</v>
      </c>
      <c r="K11206" t="s">
        <v>23240</v>
      </c>
      <c r="L11206" t="s">
        <v>45656</v>
      </c>
      <c r="M11206" t="s">
        <v>45657</v>
      </c>
    </row>
    <row r="11207" spans="1:13">
      <c r="A11207" s="1" t="s">
        <v>13224</v>
      </c>
      <c r="B11207">
        <v>1.36429580173707E-6</v>
      </c>
      <c r="C11207" s="1">
        <v>1.7904297218838201E-5</v>
      </c>
      <c r="D11207">
        <v>0.95454545454545503</v>
      </c>
      <c r="E11207">
        <v>0.99137931034482796</v>
      </c>
      <c r="F11207">
        <v>0.99358974358974395</v>
      </c>
      <c r="G11207">
        <v>1</v>
      </c>
      <c r="H11207">
        <v>0.92361111111111105</v>
      </c>
      <c r="I11207">
        <v>0.87878787878787901</v>
      </c>
      <c r="J11207" s="1">
        <v>1</v>
      </c>
      <c r="K11207" t="s">
        <v>23240</v>
      </c>
      <c r="L11207" t="s">
        <v>45658</v>
      </c>
      <c r="M11207" t="s">
        <v>45659</v>
      </c>
    </row>
    <row r="11208" spans="1:13">
      <c r="A11208" s="1" t="s">
        <v>13225</v>
      </c>
      <c r="B11208">
        <v>0</v>
      </c>
      <c r="C11208" s="1">
        <v>0</v>
      </c>
      <c r="D11208">
        <v>1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 s="1">
        <v>0.875</v>
      </c>
      <c r="K11208" t="s">
        <v>23239</v>
      </c>
      <c r="L11208" t="s">
        <v>45660</v>
      </c>
      <c r="M11208" t="s">
        <v>45661</v>
      </c>
    </row>
    <row r="11209" spans="1:13">
      <c r="A11209" s="1" t="s">
        <v>13226</v>
      </c>
      <c r="B11209">
        <v>6.9333352405734999E-6</v>
      </c>
      <c r="C11209" s="1">
        <v>1.6939211782497299E-5</v>
      </c>
      <c r="D11209">
        <v>0.625</v>
      </c>
      <c r="E11209">
        <v>0.86170212765957399</v>
      </c>
      <c r="F11209">
        <v>0.76923076923076905</v>
      </c>
      <c r="G11209">
        <v>0.87272727272727302</v>
      </c>
      <c r="H11209">
        <v>0.68518518518518501</v>
      </c>
      <c r="I11209">
        <v>0.95370370370370405</v>
      </c>
      <c r="J11209" s="1">
        <v>1</v>
      </c>
      <c r="K11209" t="s">
        <v>23239</v>
      </c>
      <c r="L11209" t="s">
        <v>45662</v>
      </c>
      <c r="M11209" t="s">
        <v>45663</v>
      </c>
    </row>
    <row r="11210" spans="1:13">
      <c r="A11210" s="1" t="s">
        <v>13227</v>
      </c>
      <c r="B11210">
        <v>5.2895060730695501E-6</v>
      </c>
      <c r="C11210" s="1">
        <v>3.9574659673178598E-7</v>
      </c>
      <c r="D11210">
        <v>6.25E-2</v>
      </c>
      <c r="E11210">
        <v>0.05</v>
      </c>
      <c r="F11210">
        <v>1.1695906432748499E-2</v>
      </c>
      <c r="G11210">
        <v>7.3529411764705899E-2</v>
      </c>
      <c r="H11210">
        <v>1.8749999999999999E-2</v>
      </c>
      <c r="I11210">
        <v>0.38235294117647101</v>
      </c>
      <c r="J11210" s="1">
        <v>0</v>
      </c>
      <c r="K11210" t="s">
        <v>23237</v>
      </c>
      <c r="L11210" t="s">
        <v>45664</v>
      </c>
      <c r="M11210" t="s">
        <v>45665</v>
      </c>
    </row>
    <row r="11211" spans="1:13">
      <c r="A11211" s="1" t="s">
        <v>13228</v>
      </c>
      <c r="B11211">
        <v>1.6362104670053899E-6</v>
      </c>
      <c r="C11211" s="1">
        <v>2.168428128325E-6</v>
      </c>
      <c r="D11211">
        <v>0.16129032258064499</v>
      </c>
      <c r="E11211">
        <v>0.123595505617978</v>
      </c>
      <c r="F11211">
        <v>0</v>
      </c>
      <c r="G11211">
        <v>1.1904761904761901E-2</v>
      </c>
      <c r="H11211">
        <v>0</v>
      </c>
      <c r="I11211">
        <v>1.1111111111111099E-2</v>
      </c>
      <c r="J11211" s="1">
        <v>0</v>
      </c>
      <c r="K11211" t="s">
        <v>23241</v>
      </c>
      <c r="L11211" t="s">
        <v>45666</v>
      </c>
      <c r="M11211" t="s">
        <v>45667</v>
      </c>
    </row>
    <row r="11212" spans="1:13">
      <c r="A11212" s="1" t="s">
        <v>13229</v>
      </c>
      <c r="B11212">
        <v>4.6632984241879401E-5</v>
      </c>
      <c r="C11212" s="1">
        <v>5.2907897243677E-7</v>
      </c>
      <c r="D11212">
        <v>0.225806451612903</v>
      </c>
      <c r="E11212">
        <v>0.13750000000000001</v>
      </c>
      <c r="F11212">
        <v>0.16666666666666699</v>
      </c>
      <c r="G11212">
        <v>0</v>
      </c>
      <c r="H11212">
        <v>0.44736842105263203</v>
      </c>
      <c r="I11212">
        <v>0.13636363636363599</v>
      </c>
      <c r="J11212" s="1">
        <v>1</v>
      </c>
      <c r="K11212" t="s">
        <v>23242</v>
      </c>
      <c r="L11212" t="s">
        <v>45668</v>
      </c>
      <c r="M11212" t="s">
        <v>45669</v>
      </c>
    </row>
    <row r="11213" spans="1:13">
      <c r="A11213" s="1" t="s">
        <v>13230</v>
      </c>
      <c r="B11213">
        <v>6.5243672264487996E-8</v>
      </c>
      <c r="C11213" s="1">
        <v>1.6394789605425899E-8</v>
      </c>
      <c r="D11213">
        <v>0</v>
      </c>
      <c r="E11213">
        <v>0</v>
      </c>
      <c r="F11213">
        <v>0</v>
      </c>
      <c r="G11213">
        <v>1.6666666666666701E-2</v>
      </c>
      <c r="H11213">
        <v>6.0240963855421699E-3</v>
      </c>
      <c r="I11213">
        <v>0</v>
      </c>
      <c r="J11213" s="1">
        <v>0</v>
      </c>
      <c r="K11213" t="s">
        <v>23242</v>
      </c>
      <c r="L11213" t="s">
        <v>45670</v>
      </c>
      <c r="M11213" t="s">
        <v>45671</v>
      </c>
    </row>
    <row r="11214" spans="1:13">
      <c r="A11214" s="1" t="s">
        <v>13231</v>
      </c>
      <c r="B11214">
        <v>8.5980525613089308E-6</v>
      </c>
      <c r="C11214" s="1">
        <v>1.10747377745575E-4</v>
      </c>
      <c r="D11214">
        <v>0.55555555555555602</v>
      </c>
      <c r="E11214">
        <v>0.98275862068965503</v>
      </c>
      <c r="F11214">
        <v>0.75581395348837199</v>
      </c>
      <c r="G11214">
        <v>1</v>
      </c>
      <c r="H11214">
        <v>0.98701298701298701</v>
      </c>
      <c r="I11214">
        <v>0.94285714285714295</v>
      </c>
      <c r="J11214" s="1">
        <v>1</v>
      </c>
      <c r="K11214" t="s">
        <v>23241</v>
      </c>
      <c r="L11214" t="s">
        <v>45672</v>
      </c>
      <c r="M11214" t="s">
        <v>45673</v>
      </c>
    </row>
    <row r="11215" spans="1:13">
      <c r="A11215" s="1" t="s">
        <v>13232</v>
      </c>
      <c r="B11215">
        <v>1.40677704202805E-5</v>
      </c>
      <c r="C11215" s="1">
        <v>3.01922547251975E-5</v>
      </c>
      <c r="D11215">
        <v>1.6129032258064498E-2</v>
      </c>
      <c r="E11215">
        <v>0</v>
      </c>
      <c r="F11215">
        <v>8.42105263157895E-2</v>
      </c>
      <c r="G11215">
        <v>0</v>
      </c>
      <c r="H11215">
        <v>0</v>
      </c>
      <c r="I11215">
        <v>0</v>
      </c>
      <c r="J11215" s="1">
        <v>0</v>
      </c>
      <c r="K11215" t="s">
        <v>23237</v>
      </c>
      <c r="L11215" t="s">
        <v>45674</v>
      </c>
      <c r="M11215" t="s">
        <v>45675</v>
      </c>
    </row>
    <row r="11216" spans="1:13">
      <c r="A11216" s="1" t="s">
        <v>13233</v>
      </c>
      <c r="B11216">
        <v>7.4659987820152604E-7</v>
      </c>
      <c r="C11216" s="1">
        <v>7.1518212996605797E-10</v>
      </c>
      <c r="D11216">
        <v>3.8461538461538498E-2</v>
      </c>
      <c r="E11216">
        <v>0</v>
      </c>
      <c r="F11216">
        <v>0</v>
      </c>
      <c r="G11216">
        <v>0</v>
      </c>
      <c r="H11216">
        <v>0</v>
      </c>
      <c r="I11216">
        <v>1.72413793103448E-2</v>
      </c>
      <c r="J11216" s="1">
        <v>0</v>
      </c>
      <c r="K11216" t="s">
        <v>23241</v>
      </c>
      <c r="L11216" t="s">
        <v>45676</v>
      </c>
      <c r="M11216" t="s">
        <v>45677</v>
      </c>
    </row>
    <row r="11217" spans="1:13">
      <c r="A11217" s="1" t="s">
        <v>13234</v>
      </c>
      <c r="B11217">
        <v>4.9130215624327798E-8</v>
      </c>
      <c r="C11217" s="1">
        <v>1.9881655451712401E-6</v>
      </c>
      <c r="D11217">
        <v>0</v>
      </c>
      <c r="E11217">
        <v>0</v>
      </c>
      <c r="F11217">
        <v>0</v>
      </c>
      <c r="G11217">
        <v>0.42499999999999999</v>
      </c>
      <c r="H11217">
        <v>7.14285714285714E-3</v>
      </c>
      <c r="I11217">
        <v>2.7777777777777801E-2</v>
      </c>
      <c r="J11217" s="1">
        <v>0</v>
      </c>
      <c r="K11217" t="s">
        <v>23241</v>
      </c>
      <c r="L11217" t="s">
        <v>45678</v>
      </c>
      <c r="M11217" t="s">
        <v>45679</v>
      </c>
    </row>
    <row r="11218" spans="1:13">
      <c r="A11218" s="1" t="s">
        <v>13235</v>
      </c>
      <c r="B11218">
        <v>1.77821136341138E-4</v>
      </c>
      <c r="C11218" s="1">
        <v>7.0251573239859798E-6</v>
      </c>
      <c r="D11218">
        <v>0.90384615384615397</v>
      </c>
      <c r="E11218">
        <v>0.71341463414634099</v>
      </c>
      <c r="F11218">
        <v>1</v>
      </c>
      <c r="G11218">
        <v>1</v>
      </c>
      <c r="H11218">
        <v>1</v>
      </c>
      <c r="I11218">
        <v>1</v>
      </c>
      <c r="J11218" s="1" t="s">
        <v>23229</v>
      </c>
      <c r="K11218" t="s">
        <v>23240</v>
      </c>
      <c r="L11218" t="s">
        <v>45680</v>
      </c>
      <c r="M11218" t="s">
        <v>45681</v>
      </c>
    </row>
    <row r="11219" spans="1:13">
      <c r="A11219" s="1" t="s">
        <v>13236</v>
      </c>
      <c r="B11219">
        <v>5.9243284913058302E-7</v>
      </c>
      <c r="C11219" s="1">
        <v>8.7791512578163206E-6</v>
      </c>
      <c r="D11219">
        <v>1</v>
      </c>
      <c r="E11219">
        <v>1</v>
      </c>
      <c r="F11219">
        <v>1</v>
      </c>
      <c r="G11219">
        <v>0.66129032258064502</v>
      </c>
      <c r="H11219">
        <v>0.97692307692307701</v>
      </c>
      <c r="I11219">
        <v>0.86734693877550995</v>
      </c>
      <c r="J11219" s="1">
        <v>1</v>
      </c>
      <c r="K11219" t="s">
        <v>23237</v>
      </c>
      <c r="L11219" t="s">
        <v>45682</v>
      </c>
      <c r="M11219" t="s">
        <v>45683</v>
      </c>
    </row>
    <row r="11220" spans="1:13">
      <c r="A11220" s="1" t="s">
        <v>13237</v>
      </c>
      <c r="B11220">
        <v>2.2657084733340299E-5</v>
      </c>
      <c r="C11220" s="1">
        <v>5.1757927139792402E-5</v>
      </c>
      <c r="D11220">
        <v>0.48275862068965503</v>
      </c>
      <c r="E11220">
        <v>0.42592592592592599</v>
      </c>
      <c r="F11220">
        <v>0.71192052980132403</v>
      </c>
      <c r="G11220">
        <v>0.42857142857142899</v>
      </c>
      <c r="H11220">
        <v>0.96052631578947401</v>
      </c>
      <c r="I11220">
        <v>0.547619047619048</v>
      </c>
      <c r="J11220" s="1" t="s">
        <v>23229</v>
      </c>
      <c r="K11220" t="s">
        <v>23237</v>
      </c>
      <c r="L11220" t="s">
        <v>45684</v>
      </c>
      <c r="M11220" t="s">
        <v>45685</v>
      </c>
    </row>
    <row r="11221" spans="1:13">
      <c r="A11221" s="1" t="s">
        <v>13238</v>
      </c>
      <c r="B11221">
        <v>4.4861219918227798E-6</v>
      </c>
      <c r="C11221" s="1">
        <v>2.3645652889174E-5</v>
      </c>
      <c r="D11221">
        <v>0.04</v>
      </c>
      <c r="E11221">
        <v>0</v>
      </c>
      <c r="F11221">
        <v>1.03092783505155E-2</v>
      </c>
      <c r="G11221">
        <v>0</v>
      </c>
      <c r="H11221">
        <v>7.1428571428571397E-2</v>
      </c>
      <c r="I11221">
        <v>7.0000000000000007E-2</v>
      </c>
      <c r="J11221" s="1" t="s">
        <v>23229</v>
      </c>
      <c r="K11221" t="s">
        <v>23241</v>
      </c>
      <c r="L11221" t="s">
        <v>45686</v>
      </c>
      <c r="M11221" t="s">
        <v>45687</v>
      </c>
    </row>
    <row r="11222" spans="1:13">
      <c r="A11222" s="1" t="s">
        <v>13239</v>
      </c>
      <c r="B11222">
        <v>1.72506718389386E-5</v>
      </c>
      <c r="C11222" s="1">
        <v>1.66135335585365E-5</v>
      </c>
      <c r="D11222">
        <v>0.46666666666666701</v>
      </c>
      <c r="E11222">
        <v>0</v>
      </c>
      <c r="F11222">
        <v>4.4378698224852103E-2</v>
      </c>
      <c r="G11222">
        <v>0</v>
      </c>
      <c r="H11222">
        <v>5.0505050505050497E-2</v>
      </c>
      <c r="I11222">
        <v>9.85915492957746E-2</v>
      </c>
      <c r="J11222" s="1">
        <v>1</v>
      </c>
      <c r="K11222" t="s">
        <v>23241</v>
      </c>
      <c r="L11222" t="s">
        <v>45688</v>
      </c>
      <c r="M11222" t="s">
        <v>45689</v>
      </c>
    </row>
    <row r="11223" spans="1:13">
      <c r="A11223" s="1" t="s">
        <v>13240</v>
      </c>
      <c r="B11223">
        <v>0</v>
      </c>
      <c r="C11223" s="1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s="1">
        <v>0.25</v>
      </c>
      <c r="K11223" t="s">
        <v>23242</v>
      </c>
      <c r="L11223" t="s">
        <v>45690</v>
      </c>
      <c r="M11223" t="s">
        <v>45691</v>
      </c>
    </row>
    <row r="11224" spans="1:13">
      <c r="A11224" s="1" t="s">
        <v>13241</v>
      </c>
      <c r="B11224">
        <v>6.9949171049805803E-6</v>
      </c>
      <c r="C11224" s="1">
        <v>2.3923094411008899E-5</v>
      </c>
      <c r="D11224">
        <v>0.12068965517241401</v>
      </c>
      <c r="E11224">
        <v>5.8823529411764696E-3</v>
      </c>
      <c r="F11224">
        <v>0.39763779527559101</v>
      </c>
      <c r="G11224">
        <v>0.308823529411765</v>
      </c>
      <c r="H11224">
        <v>0.5</v>
      </c>
      <c r="I11224">
        <v>0.30612244897959201</v>
      </c>
      <c r="J11224" s="1">
        <v>0</v>
      </c>
      <c r="K11224" t="s">
        <v>23237</v>
      </c>
      <c r="L11224" t="s">
        <v>45692</v>
      </c>
      <c r="M11224" t="s">
        <v>45693</v>
      </c>
    </row>
    <row r="11225" spans="1:13">
      <c r="A11225" s="1" t="s">
        <v>13242</v>
      </c>
      <c r="B11225">
        <v>6.5314252506781403E-7</v>
      </c>
      <c r="C11225" s="1">
        <v>2.7412001467536899E-6</v>
      </c>
      <c r="D11225">
        <v>0.984375</v>
      </c>
      <c r="E11225">
        <v>1</v>
      </c>
      <c r="F11225">
        <v>0.99166666666666703</v>
      </c>
      <c r="G11225">
        <v>0.98571428571428599</v>
      </c>
      <c r="H11225">
        <v>0.867088607594937</v>
      </c>
      <c r="I11225">
        <v>0.94262295081967196</v>
      </c>
      <c r="J11225" s="1">
        <v>1</v>
      </c>
      <c r="K11225" t="s">
        <v>23240</v>
      </c>
      <c r="L11225" t="s">
        <v>45694</v>
      </c>
      <c r="M11225" t="s">
        <v>45695</v>
      </c>
    </row>
    <row r="11226" spans="1:13">
      <c r="A11226" s="1" t="s">
        <v>13243</v>
      </c>
      <c r="B11226">
        <v>1.47053941857922E-5</v>
      </c>
      <c r="C11226" s="1">
        <v>2.9093026568786799E-6</v>
      </c>
      <c r="D11226">
        <v>0</v>
      </c>
      <c r="E11226">
        <v>0</v>
      </c>
      <c r="F11226">
        <v>2.8645833333333301E-2</v>
      </c>
      <c r="G11226">
        <v>3.8461538461538498E-2</v>
      </c>
      <c r="H11226">
        <v>1.9230769230769201E-2</v>
      </c>
      <c r="I11226">
        <v>6.19047619047619E-2</v>
      </c>
      <c r="J11226" s="1">
        <v>0</v>
      </c>
      <c r="K11226" t="s">
        <v>23238</v>
      </c>
      <c r="L11226" t="s">
        <v>45696</v>
      </c>
      <c r="M11226" t="s">
        <v>45697</v>
      </c>
    </row>
    <row r="11227" spans="1:13">
      <c r="A11227" s="1" t="s">
        <v>13244</v>
      </c>
      <c r="B11227">
        <v>2.6905857571237401E-6</v>
      </c>
      <c r="C11227" s="1">
        <v>1.70442485438284E-5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0.30769230769230799</v>
      </c>
      <c r="J11227" s="1" t="s">
        <v>23229</v>
      </c>
      <c r="K11227" t="s">
        <v>23242</v>
      </c>
      <c r="L11227" t="s">
        <v>45698</v>
      </c>
      <c r="M11227" t="s">
        <v>45699</v>
      </c>
    </row>
    <row r="11228" spans="1:13">
      <c r="A11228" s="1" t="s">
        <v>13245</v>
      </c>
      <c r="B11228">
        <v>6.87207970811318E-6</v>
      </c>
      <c r="C11228" s="1">
        <v>1.2144552602467901E-5</v>
      </c>
      <c r="D11228">
        <v>0.92592592592592604</v>
      </c>
      <c r="E11228">
        <v>1</v>
      </c>
      <c r="F11228">
        <v>0.94508670520231197</v>
      </c>
      <c r="G11228">
        <v>0.97435897435897401</v>
      </c>
      <c r="H11228">
        <v>0.91477272727272696</v>
      </c>
      <c r="I11228">
        <v>0.95161290322580605</v>
      </c>
      <c r="J11228" s="1">
        <v>1</v>
      </c>
      <c r="K11228" t="s">
        <v>23241</v>
      </c>
      <c r="L11228" t="s">
        <v>45700</v>
      </c>
      <c r="M11228" t="s">
        <v>45701</v>
      </c>
    </row>
    <row r="11229" spans="1:13">
      <c r="A11229" s="1" t="s">
        <v>13246</v>
      </c>
      <c r="B11229">
        <v>4.2649931719235702E-7</v>
      </c>
      <c r="C11229" s="1">
        <v>3.2095068832475898E-7</v>
      </c>
      <c r="D11229">
        <v>0</v>
      </c>
      <c r="E11229">
        <v>0</v>
      </c>
      <c r="F11229">
        <v>2.5641025641025602E-3</v>
      </c>
      <c r="G11229">
        <v>1.72413793103448E-2</v>
      </c>
      <c r="H11229">
        <v>4.3859649122806998E-3</v>
      </c>
      <c r="I11229">
        <v>2.0161290322580599E-2</v>
      </c>
      <c r="J11229" s="1">
        <v>0.5</v>
      </c>
      <c r="K11229" t="s">
        <v>23241</v>
      </c>
      <c r="L11229" t="s">
        <v>45702</v>
      </c>
      <c r="M11229" t="s">
        <v>45703</v>
      </c>
    </row>
    <row r="11230" spans="1:13">
      <c r="A11230" s="1" t="s">
        <v>13247</v>
      </c>
      <c r="B11230">
        <v>3.7946343195188201E-6</v>
      </c>
      <c r="C11230" s="1">
        <v>6.4332472724292797E-6</v>
      </c>
      <c r="D11230">
        <v>0.96</v>
      </c>
      <c r="E11230">
        <v>1</v>
      </c>
      <c r="F11230">
        <v>0.90333333333333299</v>
      </c>
      <c r="G11230">
        <v>1</v>
      </c>
      <c r="H11230">
        <v>1</v>
      </c>
      <c r="I11230">
        <v>1</v>
      </c>
      <c r="J11230" s="1">
        <v>0.9375</v>
      </c>
      <c r="K11230" t="s">
        <v>23238</v>
      </c>
      <c r="L11230" t="s">
        <v>45704</v>
      </c>
      <c r="M11230" t="s">
        <v>45705</v>
      </c>
    </row>
    <row r="11231" spans="1:13">
      <c r="A11231" s="1" t="s">
        <v>13248</v>
      </c>
      <c r="B11231">
        <v>3.5771736618504798E-7</v>
      </c>
      <c r="C11231" s="1">
        <v>1.43719200112083E-6</v>
      </c>
      <c r="D11231">
        <v>3.8461538461538498E-2</v>
      </c>
      <c r="E11231">
        <v>0</v>
      </c>
      <c r="F11231">
        <v>0</v>
      </c>
      <c r="G11231">
        <v>0</v>
      </c>
      <c r="H11231">
        <v>0</v>
      </c>
      <c r="I11231">
        <v>3.5714285714285698E-2</v>
      </c>
      <c r="J11231" s="1">
        <v>0.3</v>
      </c>
      <c r="K11231" t="s">
        <v>23238</v>
      </c>
      <c r="L11231" t="s">
        <v>45706</v>
      </c>
      <c r="M11231" t="s">
        <v>45707</v>
      </c>
    </row>
    <row r="11232" spans="1:13">
      <c r="A11232" s="1" t="s">
        <v>13249</v>
      </c>
      <c r="B11232">
        <v>1.7876720251574399E-5</v>
      </c>
      <c r="C11232" s="1">
        <v>7.9383851696458499E-6</v>
      </c>
      <c r="D11232">
        <v>1.6129032258064498E-2</v>
      </c>
      <c r="E11232">
        <v>0.28658536585365901</v>
      </c>
      <c r="F11232">
        <v>0</v>
      </c>
      <c r="G11232">
        <v>0</v>
      </c>
      <c r="H11232">
        <v>0</v>
      </c>
      <c r="I11232">
        <v>1.5151515151515201E-2</v>
      </c>
      <c r="J11232" s="1" t="s">
        <v>23229</v>
      </c>
      <c r="K11232" t="s">
        <v>23241</v>
      </c>
      <c r="L11232" t="s">
        <v>45708</v>
      </c>
      <c r="M11232" t="s">
        <v>45709</v>
      </c>
    </row>
    <row r="11233" spans="1:13">
      <c r="A11233" s="1" t="s">
        <v>13250</v>
      </c>
      <c r="B11233">
        <v>1.97793557808085E-6</v>
      </c>
      <c r="C11233" s="1">
        <v>1.22601106857048E-6</v>
      </c>
      <c r="D11233">
        <v>9.5238095238095205E-2</v>
      </c>
      <c r="E11233">
        <v>0</v>
      </c>
      <c r="F11233">
        <v>2.7322404371584699E-3</v>
      </c>
      <c r="G11233">
        <v>4.5454545454545497E-2</v>
      </c>
      <c r="H11233">
        <v>0</v>
      </c>
      <c r="I11233">
        <v>2.5641025641025599E-2</v>
      </c>
      <c r="J11233" s="1">
        <v>0</v>
      </c>
      <c r="K11233" t="s">
        <v>23241</v>
      </c>
      <c r="L11233" t="s">
        <v>45710</v>
      </c>
      <c r="M11233" t="s">
        <v>45711</v>
      </c>
    </row>
    <row r="11234" spans="1:13">
      <c r="A11234" s="1" t="s">
        <v>13251</v>
      </c>
      <c r="B11234">
        <v>1.5937238279489899E-6</v>
      </c>
      <c r="C11234" s="1">
        <v>1.0236053582359201E-7</v>
      </c>
      <c r="D11234">
        <v>8.0645161290322606E-2</v>
      </c>
      <c r="E11234">
        <v>1.0752688172042999E-2</v>
      </c>
      <c r="F11234">
        <v>4.2483660130718998E-2</v>
      </c>
      <c r="G11234">
        <v>0.146341463414634</v>
      </c>
      <c r="H11234">
        <v>5.6179775280898901E-3</v>
      </c>
      <c r="I11234">
        <v>4.0322580645161303E-2</v>
      </c>
      <c r="J11234" s="1">
        <v>0</v>
      </c>
      <c r="K11234" t="s">
        <v>23237</v>
      </c>
      <c r="L11234" t="s">
        <v>45712</v>
      </c>
      <c r="M11234" t="s">
        <v>45713</v>
      </c>
    </row>
    <row r="11235" spans="1:13">
      <c r="A11235" s="1" t="s">
        <v>13252</v>
      </c>
      <c r="B11235">
        <v>8.8309846499744701E-5</v>
      </c>
      <c r="C11235" s="1">
        <v>2.47167520962115E-5</v>
      </c>
      <c r="D11235">
        <v>0.568965517241379</v>
      </c>
      <c r="E11235">
        <v>0.76623376623376604</v>
      </c>
      <c r="F11235">
        <v>0.36904761904761901</v>
      </c>
      <c r="G11235">
        <v>0.3</v>
      </c>
      <c r="H11235">
        <v>0.51098901098901095</v>
      </c>
      <c r="I11235">
        <v>0.52040816326530603</v>
      </c>
      <c r="J11235" s="1" t="s">
        <v>23229</v>
      </c>
      <c r="K11235" t="s">
        <v>23239</v>
      </c>
      <c r="L11235" t="s">
        <v>45714</v>
      </c>
      <c r="M11235" t="s">
        <v>45715</v>
      </c>
    </row>
    <row r="11236" spans="1:13">
      <c r="A11236" s="1" t="s">
        <v>13253</v>
      </c>
      <c r="B11236">
        <v>1.12411630970353E-4</v>
      </c>
      <c r="C11236" s="1">
        <v>3.3369170638910498E-4</v>
      </c>
      <c r="D11236">
        <v>0</v>
      </c>
      <c r="E11236">
        <v>0</v>
      </c>
      <c r="F11236">
        <v>0.31179775280898903</v>
      </c>
      <c r="G11236">
        <v>0</v>
      </c>
      <c r="H11236">
        <v>0</v>
      </c>
      <c r="I11236">
        <v>0</v>
      </c>
      <c r="J11236" s="1" t="s">
        <v>23229</v>
      </c>
      <c r="K11236" t="s">
        <v>23241</v>
      </c>
      <c r="L11236" t="s">
        <v>45716</v>
      </c>
      <c r="M11236" t="s">
        <v>45717</v>
      </c>
    </row>
    <row r="11237" spans="1:13">
      <c r="A11237" s="1" t="s">
        <v>13254</v>
      </c>
      <c r="B11237">
        <v>4.2155014562573798E-7</v>
      </c>
      <c r="C11237" s="1">
        <v>3.3201501117410401E-7</v>
      </c>
      <c r="D11237">
        <v>0</v>
      </c>
      <c r="E11237">
        <v>0</v>
      </c>
      <c r="F11237">
        <v>9.0909090909090905E-3</v>
      </c>
      <c r="G11237">
        <v>0.13157894736842099</v>
      </c>
      <c r="H11237">
        <v>0</v>
      </c>
      <c r="I11237">
        <v>1.9607843137254902E-2</v>
      </c>
      <c r="J11237" s="1">
        <v>0</v>
      </c>
      <c r="K11237" t="s">
        <v>23242</v>
      </c>
      <c r="L11237" t="s">
        <v>45718</v>
      </c>
      <c r="M11237" t="s">
        <v>45719</v>
      </c>
    </row>
    <row r="11238" spans="1:13">
      <c r="A11238" s="1" t="s">
        <v>13255</v>
      </c>
      <c r="B11238">
        <v>8.2937568771256403E-12</v>
      </c>
      <c r="C11238" s="1">
        <v>2.6354360547052099E-6</v>
      </c>
      <c r="D11238">
        <v>0.133333333333333</v>
      </c>
      <c r="E11238">
        <v>6.8493150684931503E-3</v>
      </c>
      <c r="F11238">
        <v>1.8324607329842899E-2</v>
      </c>
      <c r="G11238">
        <v>0</v>
      </c>
      <c r="H11238">
        <v>9.7087378640776708E-3</v>
      </c>
      <c r="I11238">
        <v>0</v>
      </c>
      <c r="J11238" s="1">
        <v>0</v>
      </c>
      <c r="K11238" t="s">
        <v>23240</v>
      </c>
      <c r="L11238" t="s">
        <v>45720</v>
      </c>
      <c r="M11238" t="s">
        <v>45721</v>
      </c>
    </row>
    <row r="11239" spans="1:13">
      <c r="A11239" s="1" t="s">
        <v>13256</v>
      </c>
      <c r="B11239">
        <v>1.32396640953001E-5</v>
      </c>
      <c r="C11239" s="1">
        <v>3.6357818627031903E-5</v>
      </c>
      <c r="D11239">
        <v>3.125E-2</v>
      </c>
      <c r="E11239">
        <v>0</v>
      </c>
      <c r="F11239">
        <v>0.10989010989011</v>
      </c>
      <c r="G11239">
        <v>0</v>
      </c>
      <c r="H11239">
        <v>9.2592592592592605E-3</v>
      </c>
      <c r="I11239">
        <v>0</v>
      </c>
      <c r="J11239" s="1">
        <v>0</v>
      </c>
      <c r="K11239" t="s">
        <v>23241</v>
      </c>
      <c r="L11239" t="s">
        <v>45722</v>
      </c>
      <c r="M11239" t="s">
        <v>45723</v>
      </c>
    </row>
    <row r="11240" spans="1:13">
      <c r="A11240" s="1" t="s">
        <v>13257</v>
      </c>
      <c r="B11240">
        <v>1.5488909824125099E-6</v>
      </c>
      <c r="C11240" s="1">
        <v>4.06112527734567E-6</v>
      </c>
      <c r="D11240">
        <v>0.984375</v>
      </c>
      <c r="E11240">
        <v>1</v>
      </c>
      <c r="F11240">
        <v>0.97916666666666696</v>
      </c>
      <c r="G11240">
        <v>0.95689655172413801</v>
      </c>
      <c r="H11240">
        <v>0.75438596491228105</v>
      </c>
      <c r="I11240">
        <v>1</v>
      </c>
      <c r="J11240" s="1">
        <v>1</v>
      </c>
      <c r="K11240" t="s">
        <v>23238</v>
      </c>
      <c r="L11240" t="s">
        <v>45724</v>
      </c>
      <c r="M11240" t="s">
        <v>45725</v>
      </c>
    </row>
    <row r="11241" spans="1:13">
      <c r="A11241" s="1" t="s">
        <v>13258</v>
      </c>
      <c r="B11241">
        <v>9.1182674376095198E-7</v>
      </c>
      <c r="C11241" s="1">
        <v>1.9782456713484699E-7</v>
      </c>
      <c r="D11241">
        <v>0</v>
      </c>
      <c r="E11241">
        <v>5.9523809523809503E-3</v>
      </c>
      <c r="F11241">
        <v>2.7777777777777801E-3</v>
      </c>
      <c r="G11241">
        <v>0.21875</v>
      </c>
      <c r="H11241">
        <v>4.0697674418604703E-2</v>
      </c>
      <c r="I11241">
        <v>1.1111111111111099E-2</v>
      </c>
      <c r="J11241" s="1">
        <v>0</v>
      </c>
      <c r="K11241" t="s">
        <v>23238</v>
      </c>
      <c r="L11241" t="s">
        <v>45726</v>
      </c>
      <c r="M11241" t="s">
        <v>45727</v>
      </c>
    </row>
    <row r="11242" spans="1:13">
      <c r="A11242" s="1" t="s">
        <v>13259</v>
      </c>
      <c r="B11242">
        <v>8.3354704542411704E-5</v>
      </c>
      <c r="C11242" s="1">
        <v>8.5620858391181605E-5</v>
      </c>
      <c r="D11242">
        <v>6.25E-2</v>
      </c>
      <c r="E11242">
        <v>0.14893617021276601</v>
      </c>
      <c r="F11242">
        <v>0.28205128205128199</v>
      </c>
      <c r="G11242">
        <v>0.114035087719298</v>
      </c>
      <c r="H11242">
        <v>0.13716814159292001</v>
      </c>
      <c r="I11242">
        <v>7.7235772357723595E-2</v>
      </c>
      <c r="J11242" s="1">
        <v>0</v>
      </c>
      <c r="K11242" t="s">
        <v>23241</v>
      </c>
      <c r="L11242" t="s">
        <v>45728</v>
      </c>
      <c r="M11242" t="s">
        <v>45729</v>
      </c>
    </row>
    <row r="11243" spans="1:13">
      <c r="A11243" s="1" t="s">
        <v>13260</v>
      </c>
      <c r="B11243">
        <v>9.8516636862954005E-9</v>
      </c>
      <c r="C11243" s="1">
        <v>4.9030687654439601E-10</v>
      </c>
      <c r="D11243">
        <v>1</v>
      </c>
      <c r="E11243">
        <v>1</v>
      </c>
      <c r="F11243">
        <v>1</v>
      </c>
      <c r="G11243">
        <v>1</v>
      </c>
      <c r="H11243">
        <v>0.99494949494949503</v>
      </c>
      <c r="I11243">
        <v>1</v>
      </c>
      <c r="J11243" s="1">
        <v>9.0909090909090898E-2</v>
      </c>
      <c r="K11243" t="s">
        <v>23242</v>
      </c>
      <c r="L11243" t="s">
        <v>45730</v>
      </c>
      <c r="M11243" t="s">
        <v>45731</v>
      </c>
    </row>
    <row r="11244" spans="1:13">
      <c r="A11244" s="1" t="s">
        <v>13261</v>
      </c>
      <c r="B11244">
        <v>3.4949523700535301E-11</v>
      </c>
      <c r="C11244" s="1">
        <v>1.0217765986157399E-6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5.2631578947368397E-2</v>
      </c>
      <c r="J11244" s="1">
        <v>0</v>
      </c>
      <c r="K11244" t="s">
        <v>23237</v>
      </c>
      <c r="L11244" t="s">
        <v>45732</v>
      </c>
      <c r="M11244" t="s">
        <v>45733</v>
      </c>
    </row>
    <row r="11245" spans="1:13">
      <c r="A11245" s="1" t="s">
        <v>13262</v>
      </c>
      <c r="B11245">
        <v>6.7759648904639597E-7</v>
      </c>
      <c r="C11245" s="1">
        <v>9.3746447449073092E-10</v>
      </c>
      <c r="D11245">
        <v>2.3809523809523801E-2</v>
      </c>
      <c r="E11245">
        <v>0.04</v>
      </c>
      <c r="F11245">
        <v>0</v>
      </c>
      <c r="G11245">
        <v>0</v>
      </c>
      <c r="H11245">
        <v>0</v>
      </c>
      <c r="I11245">
        <v>0</v>
      </c>
      <c r="J11245" s="1" t="s">
        <v>23229</v>
      </c>
      <c r="K11245" t="s">
        <v>23242</v>
      </c>
      <c r="L11245" t="s">
        <v>45734</v>
      </c>
      <c r="M11245" t="s">
        <v>45735</v>
      </c>
    </row>
    <row r="11246" spans="1:13">
      <c r="A11246" s="1" t="s">
        <v>13263</v>
      </c>
      <c r="B11246">
        <v>2.0772537336199501E-7</v>
      </c>
      <c r="C11246" s="1">
        <v>2.6108174596916699E-5</v>
      </c>
      <c r="D11246">
        <v>0</v>
      </c>
      <c r="E11246">
        <v>0</v>
      </c>
      <c r="F11246">
        <v>0</v>
      </c>
      <c r="G11246">
        <v>0</v>
      </c>
      <c r="H11246">
        <v>0.16470588235294101</v>
      </c>
      <c r="I11246">
        <v>4.2253521126760597E-2</v>
      </c>
      <c r="J11246" s="1" t="s">
        <v>23229</v>
      </c>
      <c r="K11246" t="s">
        <v>23238</v>
      </c>
      <c r="L11246" t="s">
        <v>45736</v>
      </c>
      <c r="M11246" t="s">
        <v>45737</v>
      </c>
    </row>
    <row r="11247" spans="1:13">
      <c r="A11247" s="1" t="s">
        <v>13264</v>
      </c>
      <c r="B11247">
        <v>5.7132423150948E-6</v>
      </c>
      <c r="C11247" s="1">
        <v>8.5981651488390703E-5</v>
      </c>
      <c r="D11247">
        <v>1.7241379310344973E-2</v>
      </c>
      <c r="E11247">
        <v>0</v>
      </c>
      <c r="F11247">
        <v>0.23863636363636398</v>
      </c>
      <c r="G11247">
        <v>0</v>
      </c>
      <c r="H11247">
        <v>0.15671641791044799</v>
      </c>
      <c r="I11247">
        <v>1.1627906976743985E-2</v>
      </c>
      <c r="J11247" s="1">
        <v>0</v>
      </c>
      <c r="K11247" t="s">
        <v>23244</v>
      </c>
      <c r="L11247" t="s">
        <v>45738</v>
      </c>
      <c r="M11247" t="s">
        <v>45739</v>
      </c>
    </row>
    <row r="11248" spans="1:13">
      <c r="A11248" s="1" t="s">
        <v>13265</v>
      </c>
      <c r="B11248">
        <v>5.6717835777114201E-6</v>
      </c>
      <c r="C11248" s="1">
        <v>6.47935115460505E-7</v>
      </c>
      <c r="D11248">
        <v>6.5217391304347797E-2</v>
      </c>
      <c r="E11248">
        <v>1.1235955056179799E-2</v>
      </c>
      <c r="F11248">
        <v>7.09219858156028E-3</v>
      </c>
      <c r="G11248">
        <v>0</v>
      </c>
      <c r="H11248">
        <v>0.02</v>
      </c>
      <c r="I11248">
        <v>0</v>
      </c>
      <c r="J11248" s="1">
        <v>0</v>
      </c>
      <c r="K11248" t="s">
        <v>23240</v>
      </c>
      <c r="L11248" t="s">
        <v>45740</v>
      </c>
      <c r="M11248" t="s">
        <v>45741</v>
      </c>
    </row>
    <row r="11249" spans="1:13">
      <c r="A11249" s="1" t="s">
        <v>13266</v>
      </c>
      <c r="B11249">
        <v>1.77260462384849E-5</v>
      </c>
      <c r="C11249" s="1">
        <v>2.5830996749000298E-7</v>
      </c>
      <c r="D11249">
        <v>7.4074074074074098E-2</v>
      </c>
      <c r="E11249">
        <v>5.8139534883720903E-3</v>
      </c>
      <c r="F11249">
        <v>0.18181818181818199</v>
      </c>
      <c r="G11249">
        <v>0.13235294117647101</v>
      </c>
      <c r="H11249">
        <v>0.112903225806452</v>
      </c>
      <c r="I11249">
        <v>0.20833333333333301</v>
      </c>
      <c r="J11249" s="1">
        <v>0</v>
      </c>
      <c r="K11249" t="s">
        <v>23241</v>
      </c>
      <c r="L11249" t="s">
        <v>45742</v>
      </c>
      <c r="M11249" t="s">
        <v>45743</v>
      </c>
    </row>
    <row r="11250" spans="1:13">
      <c r="A11250" s="1" t="s">
        <v>13267</v>
      </c>
      <c r="B11250">
        <v>1.04104708744836E-5</v>
      </c>
      <c r="C11250" s="1">
        <v>7.4648324111296698E-6</v>
      </c>
      <c r="D11250">
        <v>0.98148148148148195</v>
      </c>
      <c r="E11250">
        <v>1</v>
      </c>
      <c r="F11250">
        <v>0.80693069306930698</v>
      </c>
      <c r="G11250">
        <v>1</v>
      </c>
      <c r="H11250">
        <v>0.99242424242424199</v>
      </c>
      <c r="I11250">
        <v>1</v>
      </c>
      <c r="J11250" s="1" t="s">
        <v>23229</v>
      </c>
      <c r="K11250" t="s">
        <v>23240</v>
      </c>
      <c r="L11250" t="s">
        <v>45744</v>
      </c>
      <c r="M11250" t="s">
        <v>45745</v>
      </c>
    </row>
    <row r="11251" spans="1:13">
      <c r="A11251" s="1" t="s">
        <v>13268</v>
      </c>
      <c r="B11251">
        <v>1.52818257307013E-4</v>
      </c>
      <c r="C11251" s="1">
        <v>6.1468037197094302E-4</v>
      </c>
      <c r="D11251">
        <v>1.5625E-2</v>
      </c>
      <c r="E11251">
        <v>5.2083333333333296E-3</v>
      </c>
      <c r="F11251">
        <v>0.27435897435897399</v>
      </c>
      <c r="G11251">
        <v>9.2592592592592605E-3</v>
      </c>
      <c r="H11251">
        <v>0.19369369369369399</v>
      </c>
      <c r="I11251">
        <v>1.33928571428571E-2</v>
      </c>
      <c r="J11251" s="1">
        <v>0.1</v>
      </c>
      <c r="K11251" t="s">
        <v>23238</v>
      </c>
      <c r="L11251" t="s">
        <v>45746</v>
      </c>
      <c r="M11251" t="s">
        <v>45747</v>
      </c>
    </row>
    <row r="11252" spans="1:13">
      <c r="A11252" s="1" t="s">
        <v>13269</v>
      </c>
      <c r="B11252">
        <v>3.2292877374608203E-5</v>
      </c>
      <c r="C11252" s="1">
        <v>1.15814026254061E-5</v>
      </c>
      <c r="D11252">
        <v>0.9375</v>
      </c>
      <c r="E11252">
        <v>0.98958333333333304</v>
      </c>
      <c r="F11252">
        <v>0.97382198952879595</v>
      </c>
      <c r="G11252">
        <v>0.921875</v>
      </c>
      <c r="H11252">
        <v>0.89545454545454595</v>
      </c>
      <c r="I11252">
        <v>0.86697247706421998</v>
      </c>
      <c r="J11252" s="1">
        <v>1</v>
      </c>
      <c r="K11252" t="s">
        <v>23237</v>
      </c>
      <c r="L11252" t="s">
        <v>45748</v>
      </c>
      <c r="M11252" t="s">
        <v>45749</v>
      </c>
    </row>
    <row r="11253" spans="1:13">
      <c r="A11253" s="1" t="s">
        <v>13270</v>
      </c>
      <c r="B11253">
        <v>3.4400971942029399E-6</v>
      </c>
      <c r="C11253" s="1">
        <v>2.5728475256022401E-7</v>
      </c>
      <c r="D11253">
        <v>1</v>
      </c>
      <c r="E11253">
        <v>1</v>
      </c>
      <c r="F11253">
        <v>0.997435897435897</v>
      </c>
      <c r="G11253">
        <v>0.86607142857142905</v>
      </c>
      <c r="H11253">
        <v>1</v>
      </c>
      <c r="I11253">
        <v>0.98790322580645196</v>
      </c>
      <c r="J11253" s="1">
        <v>1</v>
      </c>
      <c r="K11253" t="s">
        <v>23241</v>
      </c>
      <c r="L11253" t="s">
        <v>45750</v>
      </c>
      <c r="M11253" t="s">
        <v>45751</v>
      </c>
    </row>
    <row r="11254" spans="1:13">
      <c r="A11254" s="1" t="s">
        <v>13271</v>
      </c>
      <c r="B11254">
        <v>9.7345596021152894E-6</v>
      </c>
      <c r="C11254" s="1">
        <v>4.32031346799146E-5</v>
      </c>
      <c r="D11254">
        <v>0.8125</v>
      </c>
      <c r="E11254">
        <v>0.9375</v>
      </c>
      <c r="F11254">
        <v>0.61301369863013699</v>
      </c>
      <c r="G11254">
        <v>0.96428571428571397</v>
      </c>
      <c r="H11254">
        <v>0.69444444444444398</v>
      </c>
      <c r="I11254">
        <v>0.91</v>
      </c>
      <c r="J11254" s="1" t="s">
        <v>23229</v>
      </c>
      <c r="K11254" t="s">
        <v>23240</v>
      </c>
      <c r="L11254" t="s">
        <v>45752</v>
      </c>
      <c r="M11254" t="s">
        <v>45753</v>
      </c>
    </row>
    <row r="11255" spans="1:13">
      <c r="A11255" s="1" t="s">
        <v>13272</v>
      </c>
      <c r="B11255">
        <v>2.75446368936719E-4</v>
      </c>
      <c r="C11255" s="1">
        <v>3.1828419303929901E-4</v>
      </c>
      <c r="D11255">
        <v>1</v>
      </c>
      <c r="E11255">
        <v>0.99473684210526303</v>
      </c>
      <c r="F11255">
        <v>0.72307692307692295</v>
      </c>
      <c r="G11255">
        <v>0.94736842105263197</v>
      </c>
      <c r="H11255">
        <v>0.84210526315789502</v>
      </c>
      <c r="I11255">
        <v>0.97107438016528902</v>
      </c>
      <c r="J11255" s="1">
        <v>1</v>
      </c>
      <c r="K11255" t="s">
        <v>23241</v>
      </c>
      <c r="L11255" t="s">
        <v>45754</v>
      </c>
      <c r="M11255" t="s">
        <v>45755</v>
      </c>
    </row>
    <row r="11256" spans="1:13">
      <c r="A11256" s="1" t="s">
        <v>13273</v>
      </c>
      <c r="B11256">
        <v>1.75366519322231E-6</v>
      </c>
      <c r="C11256" s="1">
        <v>8.6605006727341E-6</v>
      </c>
      <c r="D11256">
        <v>0</v>
      </c>
      <c r="E11256">
        <v>0</v>
      </c>
      <c r="F11256">
        <v>0</v>
      </c>
      <c r="G11256">
        <v>0.3</v>
      </c>
      <c r="H11256">
        <v>2.4193548387096801E-2</v>
      </c>
      <c r="I11256">
        <v>0.108108108108108</v>
      </c>
      <c r="J11256" s="1" t="s">
        <v>23229</v>
      </c>
      <c r="K11256" t="s">
        <v>23241</v>
      </c>
      <c r="L11256" t="s">
        <v>45756</v>
      </c>
      <c r="M11256" t="s">
        <v>45757</v>
      </c>
    </row>
    <row r="11257" spans="1:13">
      <c r="A11257" s="1" t="s">
        <v>13274</v>
      </c>
      <c r="B11257">
        <v>9.1315740666384499E-6</v>
      </c>
      <c r="C11257" s="1">
        <v>9.1575972470630498E-7</v>
      </c>
      <c r="D11257">
        <v>0.875</v>
      </c>
      <c r="E11257">
        <v>0.875</v>
      </c>
      <c r="F11257">
        <v>1</v>
      </c>
      <c r="G11257">
        <v>1</v>
      </c>
      <c r="H11257">
        <v>1</v>
      </c>
      <c r="I11257">
        <v>0.88235294117647101</v>
      </c>
      <c r="J11257" s="1">
        <v>1</v>
      </c>
      <c r="K11257" t="s">
        <v>23239</v>
      </c>
      <c r="L11257" t="s">
        <v>45758</v>
      </c>
      <c r="M11257" t="s">
        <v>45759</v>
      </c>
    </row>
    <row r="11258" spans="1:13">
      <c r="A11258" s="1" t="s">
        <v>13275</v>
      </c>
      <c r="B11258">
        <v>1.0834870072709E-4</v>
      </c>
      <c r="C11258" s="1">
        <v>4.2014549771827897E-6</v>
      </c>
      <c r="D11258">
        <v>6.25E-2</v>
      </c>
      <c r="E11258">
        <v>5.2083333333333296E-3</v>
      </c>
      <c r="F11258">
        <v>0.41025641025641002</v>
      </c>
      <c r="G11258">
        <v>0.38596491228070201</v>
      </c>
      <c r="H11258">
        <v>0.44196428571428598</v>
      </c>
      <c r="I11258">
        <v>0.22950819672131101</v>
      </c>
      <c r="J11258" s="1">
        <v>4.5454545454545497E-2</v>
      </c>
      <c r="K11258" t="s">
        <v>23239</v>
      </c>
      <c r="L11258" t="s">
        <v>45760</v>
      </c>
      <c r="M11258" t="s">
        <v>45761</v>
      </c>
    </row>
    <row r="11259" spans="1:13">
      <c r="A11259" s="1" t="s">
        <v>13276</v>
      </c>
      <c r="B11259">
        <v>1.25252423134571E-5</v>
      </c>
      <c r="C11259" s="1">
        <v>6.26151889659446E-5</v>
      </c>
      <c r="D11259">
        <v>1</v>
      </c>
      <c r="E11259">
        <v>0.99431818181818199</v>
      </c>
      <c r="F11259">
        <v>0.81443298969072198</v>
      </c>
      <c r="G11259">
        <v>1</v>
      </c>
      <c r="H11259">
        <v>0.98514851485148502</v>
      </c>
      <c r="I11259">
        <v>1</v>
      </c>
      <c r="J11259" s="1" t="s">
        <v>23229</v>
      </c>
      <c r="K11259" t="s">
        <v>23239</v>
      </c>
      <c r="L11259" t="s">
        <v>45762</v>
      </c>
      <c r="M11259" t="s">
        <v>45763</v>
      </c>
    </row>
    <row r="11260" spans="1:13">
      <c r="A11260" s="1" t="s">
        <v>13277</v>
      </c>
      <c r="B11260">
        <v>2.6490669360122399E-5</v>
      </c>
      <c r="C11260" s="1">
        <v>1.8507031768903E-5</v>
      </c>
      <c r="D11260">
        <v>0.109375</v>
      </c>
      <c r="E11260">
        <v>0</v>
      </c>
      <c r="F11260">
        <v>0.107894736842105</v>
      </c>
      <c r="G11260">
        <v>9.8039215686274508E-3</v>
      </c>
      <c r="H11260">
        <v>4.4247787610619503E-3</v>
      </c>
      <c r="I11260">
        <v>2.1551724137931001E-2</v>
      </c>
      <c r="J11260" s="1" t="s">
        <v>23229</v>
      </c>
      <c r="K11260" t="s">
        <v>23238</v>
      </c>
      <c r="L11260" t="s">
        <v>45764</v>
      </c>
      <c r="M11260" t="s">
        <v>45765</v>
      </c>
    </row>
    <row r="11261" spans="1:13">
      <c r="A11261" s="1" t="s">
        <v>13278</v>
      </c>
      <c r="B11261">
        <v>1.9715569763065301E-5</v>
      </c>
      <c r="C11261" s="1">
        <v>1.1855129790474299E-6</v>
      </c>
      <c r="D11261">
        <v>0.112903225806452</v>
      </c>
      <c r="E11261">
        <v>5.2631578947368403E-3</v>
      </c>
      <c r="F11261">
        <v>0.102564102564103</v>
      </c>
      <c r="G11261">
        <v>1.85185185185185E-2</v>
      </c>
      <c r="H11261">
        <v>8.6363636363636406E-2</v>
      </c>
      <c r="I11261">
        <v>8.7155963302752298E-2</v>
      </c>
      <c r="J11261" s="1">
        <v>0</v>
      </c>
      <c r="K11261" t="s">
        <v>23238</v>
      </c>
      <c r="L11261" t="s">
        <v>45766</v>
      </c>
      <c r="M11261" t="s">
        <v>45767</v>
      </c>
    </row>
    <row r="11262" spans="1:13">
      <c r="A11262" s="1" t="s">
        <v>13279</v>
      </c>
      <c r="B11262">
        <v>3.1856084752932199E-6</v>
      </c>
      <c r="C11262" s="1">
        <v>6.7091849572432395E-4</v>
      </c>
      <c r="D11262">
        <v>0.63333333333333297</v>
      </c>
      <c r="E11262">
        <v>0.67222222222222205</v>
      </c>
      <c r="F11262">
        <v>0.35882352941176499</v>
      </c>
      <c r="G11262">
        <v>5.6818181818181802E-2</v>
      </c>
      <c r="H11262">
        <v>9.4059405940594101E-2</v>
      </c>
      <c r="I11262">
        <v>0.15540540540540501</v>
      </c>
      <c r="J11262" s="1">
        <v>1</v>
      </c>
      <c r="K11262" t="s">
        <v>23241</v>
      </c>
      <c r="L11262" t="s">
        <v>45768</v>
      </c>
      <c r="M11262" t="s">
        <v>45769</v>
      </c>
    </row>
    <row r="11263" spans="1:13">
      <c r="A11263" s="1" t="s">
        <v>13280</v>
      </c>
      <c r="B11263">
        <v>2.54090349644795E-5</v>
      </c>
      <c r="C11263" s="1">
        <v>3.8046356195559601E-5</v>
      </c>
      <c r="D11263">
        <v>1</v>
      </c>
      <c r="E11263">
        <v>0.99418604651162801</v>
      </c>
      <c r="F11263">
        <v>0.81410256410256399</v>
      </c>
      <c r="G11263">
        <v>0.98611111111111105</v>
      </c>
      <c r="H11263">
        <v>0.93820224719101097</v>
      </c>
      <c r="I11263">
        <v>0.96491228070175405</v>
      </c>
      <c r="J11263" s="1" t="s">
        <v>23229</v>
      </c>
      <c r="K11263" t="s">
        <v>23239</v>
      </c>
      <c r="L11263" t="s">
        <v>45770</v>
      </c>
      <c r="M11263" t="s">
        <v>45771</v>
      </c>
    </row>
    <row r="11264" spans="1:13">
      <c r="A11264" s="1" t="s">
        <v>13281</v>
      </c>
      <c r="B11264">
        <v>4.72143222808279E-7</v>
      </c>
      <c r="C11264" s="1">
        <v>4.2728617874178201E-8</v>
      </c>
      <c r="D11264">
        <v>0.984375</v>
      </c>
      <c r="E11264">
        <v>1</v>
      </c>
      <c r="F11264">
        <v>0.99481865284974103</v>
      </c>
      <c r="G11264">
        <v>0.99090909090909096</v>
      </c>
      <c r="H11264">
        <v>0.96902654867256599</v>
      </c>
      <c r="I11264">
        <v>0.93644067796610198</v>
      </c>
      <c r="J11264" s="1">
        <v>1</v>
      </c>
      <c r="K11264" t="s">
        <v>23238</v>
      </c>
      <c r="L11264" t="s">
        <v>45772</v>
      </c>
      <c r="M11264" t="s">
        <v>45773</v>
      </c>
    </row>
    <row r="11265" spans="1:13">
      <c r="A11265" s="1" t="s">
        <v>13282</v>
      </c>
      <c r="B11265">
        <v>3.1830681827934599E-6</v>
      </c>
      <c r="C11265" s="1">
        <v>2.82215435672678E-6</v>
      </c>
      <c r="D11265">
        <v>1</v>
      </c>
      <c r="E11265">
        <v>1</v>
      </c>
      <c r="F11265">
        <v>0.84276729559748398</v>
      </c>
      <c r="G11265">
        <v>1</v>
      </c>
      <c r="H11265">
        <v>0.97126436781609204</v>
      </c>
      <c r="I11265">
        <v>1</v>
      </c>
      <c r="J11265" s="1">
        <v>1</v>
      </c>
      <c r="K11265" t="s">
        <v>23238</v>
      </c>
      <c r="L11265" t="s">
        <v>45774</v>
      </c>
      <c r="M11265" t="s">
        <v>45775</v>
      </c>
    </row>
    <row r="11266" spans="1:13">
      <c r="A11266" s="1" t="s">
        <v>13283</v>
      </c>
      <c r="B11266">
        <v>2.9287763257966501E-4</v>
      </c>
      <c r="C11266" s="1">
        <v>1.11490546045344E-5</v>
      </c>
      <c r="D11266">
        <v>0.68181818181818199</v>
      </c>
      <c r="E11266">
        <v>0.52830188679245305</v>
      </c>
      <c r="F11266">
        <v>0.95375722543352603</v>
      </c>
      <c r="G11266">
        <v>0.88888888888888895</v>
      </c>
      <c r="H11266">
        <v>0.96153846153846201</v>
      </c>
      <c r="I11266">
        <v>0.82407407407407396</v>
      </c>
      <c r="J11266" s="1" t="s">
        <v>23229</v>
      </c>
      <c r="K11266" t="s">
        <v>23238</v>
      </c>
      <c r="L11266" t="s">
        <v>45776</v>
      </c>
      <c r="M11266" t="s">
        <v>45777</v>
      </c>
    </row>
    <row r="11267" spans="1:13">
      <c r="A11267" s="1" t="s">
        <v>13284</v>
      </c>
      <c r="B11267">
        <v>1.5895973974439601E-10</v>
      </c>
      <c r="C11267" s="1">
        <v>1.33931451055313E-8</v>
      </c>
      <c r="D11267">
        <v>0</v>
      </c>
      <c r="E11267">
        <v>5.74712643678161E-3</v>
      </c>
      <c r="F11267">
        <v>0</v>
      </c>
      <c r="G11267">
        <v>0</v>
      </c>
      <c r="H11267">
        <v>0</v>
      </c>
      <c r="I11267">
        <v>0</v>
      </c>
      <c r="J11267" s="1" t="s">
        <v>23229</v>
      </c>
      <c r="K11267" t="s">
        <v>23241</v>
      </c>
      <c r="L11267" t="s">
        <v>45778</v>
      </c>
      <c r="M11267" t="s">
        <v>45779</v>
      </c>
    </row>
    <row r="11268" spans="1:13">
      <c r="A11268" s="1" t="s">
        <v>13285</v>
      </c>
      <c r="B11268">
        <v>2.1697494750190299E-5</v>
      </c>
      <c r="C11268" s="1">
        <v>2.2347438019856901E-4</v>
      </c>
      <c r="D11268">
        <v>0.84375</v>
      </c>
      <c r="E11268">
        <v>1</v>
      </c>
      <c r="F11268">
        <v>0.63703703703703696</v>
      </c>
      <c r="G11268">
        <v>0.97058823529411797</v>
      </c>
      <c r="H11268">
        <v>1</v>
      </c>
      <c r="I11268">
        <v>1</v>
      </c>
      <c r="J11268" s="1">
        <v>1</v>
      </c>
      <c r="K11268" t="s">
        <v>23238</v>
      </c>
      <c r="L11268" t="s">
        <v>45780</v>
      </c>
      <c r="M11268" t="s">
        <v>45781</v>
      </c>
    </row>
    <row r="11269" spans="1:13">
      <c r="A11269" s="1" t="s">
        <v>13286</v>
      </c>
      <c r="B11269">
        <v>9.5403391425930102E-7</v>
      </c>
      <c r="C11269" s="1">
        <v>1.3980042456175701E-7</v>
      </c>
      <c r="D11269">
        <v>1</v>
      </c>
      <c r="E11269">
        <v>0.99456521739130399</v>
      </c>
      <c r="F11269">
        <v>1</v>
      </c>
      <c r="G11269">
        <v>0.75892857142857095</v>
      </c>
      <c r="H11269">
        <v>0.99523809523809503</v>
      </c>
      <c r="I11269">
        <v>0.96634615384615397</v>
      </c>
      <c r="J11269" s="1">
        <v>1</v>
      </c>
      <c r="K11269" t="s">
        <v>23238</v>
      </c>
      <c r="L11269" t="s">
        <v>45782</v>
      </c>
      <c r="M11269" t="s">
        <v>45783</v>
      </c>
    </row>
    <row r="11270" spans="1:13">
      <c r="A11270" s="1" t="s">
        <v>13287</v>
      </c>
      <c r="B11270">
        <v>7.2002270023847296E-5</v>
      </c>
      <c r="C11270" s="1">
        <v>6.0971814981259998E-5</v>
      </c>
      <c r="D11270">
        <v>0.859375</v>
      </c>
      <c r="E11270">
        <v>0.93229166666666696</v>
      </c>
      <c r="F11270">
        <v>0.73076923076923095</v>
      </c>
      <c r="G11270">
        <v>0.94827586206896597</v>
      </c>
      <c r="H11270">
        <v>0.71929824561403499</v>
      </c>
      <c r="I11270">
        <v>0.82</v>
      </c>
      <c r="J11270" s="1">
        <v>0.95454545454545503</v>
      </c>
      <c r="K11270" t="s">
        <v>23238</v>
      </c>
      <c r="L11270" t="s">
        <v>45784</v>
      </c>
      <c r="M11270" t="s">
        <v>45785</v>
      </c>
    </row>
    <row r="11271" spans="1:13">
      <c r="A11271" s="1" t="s">
        <v>13288</v>
      </c>
      <c r="B11271">
        <v>5.0911101248800997E-5</v>
      </c>
      <c r="C11271" s="1">
        <v>3.1400411759090901E-4</v>
      </c>
      <c r="D11271">
        <v>0.375</v>
      </c>
      <c r="E11271">
        <v>1</v>
      </c>
      <c r="F11271">
        <v>0.86363636363636398</v>
      </c>
      <c r="G11271">
        <v>0.148148148148148</v>
      </c>
      <c r="H11271">
        <v>0.77647058823529402</v>
      </c>
      <c r="I11271">
        <v>0.46</v>
      </c>
      <c r="J11271" s="1">
        <v>0</v>
      </c>
      <c r="K11271" t="s">
        <v>23241</v>
      </c>
      <c r="L11271" t="s">
        <v>45786</v>
      </c>
      <c r="M11271" t="s">
        <v>45787</v>
      </c>
    </row>
    <row r="11272" spans="1:13">
      <c r="A11272" s="1" t="s">
        <v>13289</v>
      </c>
      <c r="B11272">
        <v>2.1851314487767001E-7</v>
      </c>
      <c r="C11272" s="1">
        <v>9.6795791584314096E-6</v>
      </c>
      <c r="D11272">
        <v>0</v>
      </c>
      <c r="E11272">
        <v>0</v>
      </c>
      <c r="F11272">
        <v>5.6497175141242903E-3</v>
      </c>
      <c r="G11272">
        <v>4.7619047619047603E-2</v>
      </c>
      <c r="H11272">
        <v>5.4347826086956499E-2</v>
      </c>
      <c r="I11272">
        <v>4.6511627906976702E-2</v>
      </c>
      <c r="J11272" s="1">
        <v>0</v>
      </c>
      <c r="K11272" t="s">
        <v>23241</v>
      </c>
      <c r="L11272" t="s">
        <v>45788</v>
      </c>
      <c r="M11272" t="s">
        <v>45789</v>
      </c>
    </row>
    <row r="11273" spans="1:13">
      <c r="A11273" s="1" t="s">
        <v>13290</v>
      </c>
      <c r="B11273">
        <v>0</v>
      </c>
      <c r="C11273" s="1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1">
        <v>1</v>
      </c>
      <c r="K11273" t="s">
        <v>23237</v>
      </c>
      <c r="L11273" t="s">
        <v>45790</v>
      </c>
      <c r="M11273" t="s">
        <v>45791</v>
      </c>
    </row>
    <row r="11274" spans="1:13">
      <c r="A11274" s="1" t="s">
        <v>13291</v>
      </c>
      <c r="B11274">
        <v>1.70110929092361E-4</v>
      </c>
      <c r="C11274" s="1">
        <v>8.1285410950716699E-5</v>
      </c>
      <c r="D11274">
        <v>0</v>
      </c>
      <c r="E11274">
        <v>0</v>
      </c>
      <c r="F11274">
        <v>0.18983957219251299</v>
      </c>
      <c r="G11274">
        <v>0</v>
      </c>
      <c r="H11274">
        <v>0.06</v>
      </c>
      <c r="I11274">
        <v>5.5555555555555601E-2</v>
      </c>
      <c r="J11274" s="1">
        <v>0</v>
      </c>
      <c r="K11274" t="s">
        <v>23239</v>
      </c>
      <c r="L11274" t="s">
        <v>45792</v>
      </c>
      <c r="M11274" t="s">
        <v>45793</v>
      </c>
    </row>
    <row r="11275" spans="1:13">
      <c r="A11275" s="1" t="s">
        <v>13292</v>
      </c>
      <c r="B11275">
        <v>0</v>
      </c>
      <c r="C11275" s="1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s="1">
        <v>0</v>
      </c>
      <c r="K11275" t="s">
        <v>23237</v>
      </c>
      <c r="L11275" t="s">
        <v>45794</v>
      </c>
      <c r="M11275" t="s">
        <v>45795</v>
      </c>
    </row>
    <row r="11276" spans="1:13">
      <c r="A11276" s="1" t="s">
        <v>13293</v>
      </c>
      <c r="B11276">
        <v>2.20286283273895E-7</v>
      </c>
      <c r="C11276" s="1">
        <v>1.5080579035304799E-8</v>
      </c>
      <c r="D11276">
        <v>1.5625E-2</v>
      </c>
      <c r="E11276">
        <v>0</v>
      </c>
      <c r="F11276">
        <v>2.5641025641025602E-3</v>
      </c>
      <c r="G11276">
        <v>0</v>
      </c>
      <c r="H11276">
        <v>0</v>
      </c>
      <c r="I11276">
        <v>0</v>
      </c>
      <c r="J11276" s="1">
        <v>0</v>
      </c>
      <c r="K11276" t="s">
        <v>23241</v>
      </c>
      <c r="L11276" t="s">
        <v>45796</v>
      </c>
      <c r="M11276" t="s">
        <v>45797</v>
      </c>
    </row>
    <row r="11277" spans="1:13">
      <c r="A11277" s="1" t="s">
        <v>13294</v>
      </c>
      <c r="B11277">
        <v>4.9155145454500101E-5</v>
      </c>
      <c r="C11277" s="1">
        <v>8.6364111306994304E-7</v>
      </c>
      <c r="D11277">
        <v>1</v>
      </c>
      <c r="E11277">
        <v>0.69662921348314599</v>
      </c>
      <c r="F11277">
        <v>1</v>
      </c>
      <c r="G11277">
        <v>1</v>
      </c>
      <c r="H11277">
        <v>1</v>
      </c>
      <c r="I11277">
        <v>1</v>
      </c>
      <c r="J11277" s="1">
        <v>1</v>
      </c>
      <c r="K11277" t="s">
        <v>23242</v>
      </c>
      <c r="L11277" t="s">
        <v>45798</v>
      </c>
      <c r="M11277" t="s">
        <v>45799</v>
      </c>
    </row>
    <row r="11278" spans="1:13">
      <c r="A11278" s="1" t="s">
        <v>13295</v>
      </c>
      <c r="B11278">
        <v>2.39250604007101E-6</v>
      </c>
      <c r="C11278" s="1">
        <v>2.5553701605201698E-7</v>
      </c>
      <c r="D11278">
        <v>3.4482758620689703E-2</v>
      </c>
      <c r="E11278">
        <v>5.31914893617021E-3</v>
      </c>
      <c r="F11278">
        <v>0</v>
      </c>
      <c r="G11278">
        <v>0</v>
      </c>
      <c r="H11278">
        <v>0</v>
      </c>
      <c r="I11278">
        <v>4.1322314049586804E-3</v>
      </c>
      <c r="J11278" s="1" t="s">
        <v>23229</v>
      </c>
      <c r="K11278" t="s">
        <v>23241</v>
      </c>
      <c r="L11278" t="s">
        <v>45800</v>
      </c>
      <c r="M11278" t="s">
        <v>45801</v>
      </c>
    </row>
    <row r="11279" spans="1:13">
      <c r="A11279" s="1" t="s">
        <v>13296</v>
      </c>
      <c r="B11279">
        <v>1.8488807966891001E-6</v>
      </c>
      <c r="C11279" s="1">
        <v>2.05593649430024E-5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5.5555555555555601E-2</v>
      </c>
      <c r="J11279" s="1">
        <v>0</v>
      </c>
      <c r="K11279" t="s">
        <v>23238</v>
      </c>
      <c r="L11279" t="s">
        <v>45802</v>
      </c>
      <c r="M11279" t="s">
        <v>45803</v>
      </c>
    </row>
    <row r="11280" spans="1:13">
      <c r="A11280" s="1" t="s">
        <v>13297</v>
      </c>
      <c r="B11280">
        <v>1.42728624074139E-4</v>
      </c>
      <c r="C11280" s="1">
        <v>9.0956925853344199E-4</v>
      </c>
      <c r="D11280">
        <v>0.45</v>
      </c>
      <c r="E11280">
        <v>0.78804347826086996</v>
      </c>
      <c r="F11280">
        <v>0.68292682926829296</v>
      </c>
      <c r="G11280">
        <v>0.58333333333333304</v>
      </c>
      <c r="H11280">
        <v>0.66826923076923095</v>
      </c>
      <c r="I11280">
        <v>0.38372093023255799</v>
      </c>
      <c r="J11280" s="1">
        <v>1</v>
      </c>
      <c r="K11280" t="s">
        <v>23241</v>
      </c>
      <c r="L11280" t="s">
        <v>45804</v>
      </c>
      <c r="M11280" t="s">
        <v>45805</v>
      </c>
    </row>
    <row r="11281" spans="1:13">
      <c r="A11281" s="1" t="s">
        <v>13298</v>
      </c>
      <c r="B11281">
        <v>1.5407432450991899E-8</v>
      </c>
      <c r="C11281" s="1">
        <v>1.05969933170033E-5</v>
      </c>
      <c r="D11281">
        <v>0</v>
      </c>
      <c r="E11281">
        <v>0</v>
      </c>
      <c r="F11281">
        <v>8.9552238805970102E-2</v>
      </c>
      <c r="G11281">
        <v>0</v>
      </c>
      <c r="H11281">
        <v>0</v>
      </c>
      <c r="I11281">
        <v>0</v>
      </c>
      <c r="J11281" s="1" t="s">
        <v>23229</v>
      </c>
      <c r="K11281" t="s">
        <v>23239</v>
      </c>
      <c r="L11281" t="s">
        <v>45806</v>
      </c>
      <c r="M11281" t="s">
        <v>45807</v>
      </c>
    </row>
    <row r="11282" spans="1:13">
      <c r="A11282" s="1" t="s">
        <v>13299</v>
      </c>
      <c r="B11282">
        <v>4.7304206375652902E-6</v>
      </c>
      <c r="C11282" s="1">
        <v>7.5856739122762005E-5</v>
      </c>
      <c r="D11282">
        <v>0.96875</v>
      </c>
      <c r="E11282">
        <v>0.96153846153846201</v>
      </c>
      <c r="F11282">
        <v>1</v>
      </c>
      <c r="G11282">
        <v>0.54716981132075504</v>
      </c>
      <c r="H11282">
        <v>0.90099009900990101</v>
      </c>
      <c r="I11282">
        <v>0.7</v>
      </c>
      <c r="J11282" s="1">
        <v>1</v>
      </c>
      <c r="K11282" t="s">
        <v>23238</v>
      </c>
      <c r="L11282" t="s">
        <v>45808</v>
      </c>
      <c r="M11282" t="s">
        <v>45809</v>
      </c>
    </row>
    <row r="11283" spans="1:13">
      <c r="A11283" s="1" t="s">
        <v>13300</v>
      </c>
      <c r="B11283">
        <v>2.2469261185049601E-6</v>
      </c>
      <c r="C11283" s="1">
        <v>2.0903824882267202E-6</v>
      </c>
      <c r="D11283">
        <v>2.27272727272727E-2</v>
      </c>
      <c r="E11283">
        <v>6.8493150684931503E-3</v>
      </c>
      <c r="F11283">
        <v>9.6153846153846194E-3</v>
      </c>
      <c r="G11283">
        <v>0</v>
      </c>
      <c r="H11283">
        <v>0</v>
      </c>
      <c r="I11283">
        <v>8.1967213114754103E-3</v>
      </c>
      <c r="J11283" s="1" t="s">
        <v>23229</v>
      </c>
      <c r="K11283" t="s">
        <v>23238</v>
      </c>
      <c r="L11283" t="s">
        <v>45810</v>
      </c>
      <c r="M11283" t="s">
        <v>45811</v>
      </c>
    </row>
    <row r="11284" spans="1:13">
      <c r="A11284" s="1" t="s">
        <v>13301</v>
      </c>
      <c r="B11284">
        <v>0</v>
      </c>
      <c r="C11284" s="1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s="1">
        <v>0.55000000000000004</v>
      </c>
      <c r="K11284" t="s">
        <v>23238</v>
      </c>
      <c r="L11284" t="s">
        <v>45812</v>
      </c>
      <c r="M11284" t="s">
        <v>45813</v>
      </c>
    </row>
    <row r="11285" spans="1:13">
      <c r="A11285" s="1" t="s">
        <v>13302</v>
      </c>
      <c r="B11285">
        <v>6.1979062667025497E-5</v>
      </c>
      <c r="C11285" s="1">
        <v>1.1096868586057E-5</v>
      </c>
      <c r="D11285">
        <v>0.203703703703704</v>
      </c>
      <c r="E11285">
        <v>0.493506493506494</v>
      </c>
      <c r="F11285">
        <v>0.32258064516128998</v>
      </c>
      <c r="G11285">
        <v>0</v>
      </c>
      <c r="H11285">
        <v>0.13698630136986301</v>
      </c>
      <c r="I11285">
        <v>0.10344827586206901</v>
      </c>
      <c r="J11285" s="1">
        <v>0</v>
      </c>
      <c r="K11285" t="s">
        <v>23242</v>
      </c>
      <c r="L11285" t="s">
        <v>45814</v>
      </c>
      <c r="M11285" t="s">
        <v>45815</v>
      </c>
    </row>
    <row r="11286" spans="1:13">
      <c r="A11286" s="1" t="s">
        <v>13303</v>
      </c>
      <c r="B11286">
        <v>6.0225790438232604E-8</v>
      </c>
      <c r="C11286" s="1">
        <v>2.3852721841974999E-6</v>
      </c>
      <c r="D11286">
        <v>0</v>
      </c>
      <c r="E11286">
        <v>0</v>
      </c>
      <c r="F11286">
        <v>3.4722222222222199E-3</v>
      </c>
      <c r="G11286">
        <v>0</v>
      </c>
      <c r="H11286">
        <v>1.63934426229508E-2</v>
      </c>
      <c r="I11286">
        <v>0.33333333333333298</v>
      </c>
      <c r="J11286" s="1" t="s">
        <v>23229</v>
      </c>
      <c r="K11286" t="s">
        <v>23238</v>
      </c>
      <c r="L11286" t="s">
        <v>45816</v>
      </c>
      <c r="M11286" t="s">
        <v>45817</v>
      </c>
    </row>
    <row r="11287" spans="1:13">
      <c r="A11287" s="1" t="s">
        <v>13304</v>
      </c>
      <c r="B11287">
        <v>6.7572304182775196E-6</v>
      </c>
      <c r="C11287" s="1">
        <v>5.9930010619492397E-5</v>
      </c>
      <c r="D11287">
        <v>0.12903225806451599</v>
      </c>
      <c r="E11287">
        <v>9.7402597402597393E-2</v>
      </c>
      <c r="F11287">
        <v>0.32291666666666702</v>
      </c>
      <c r="G11287">
        <v>0</v>
      </c>
      <c r="H11287">
        <v>0.55263157894736803</v>
      </c>
      <c r="I11287">
        <v>0.112903225806452</v>
      </c>
      <c r="J11287" s="1">
        <v>0.05</v>
      </c>
      <c r="K11287" t="s">
        <v>23241</v>
      </c>
      <c r="L11287" t="s">
        <v>45818</v>
      </c>
      <c r="M11287" t="s">
        <v>45819</v>
      </c>
    </row>
    <row r="11288" spans="1:13">
      <c r="A11288" s="1" t="s">
        <v>13305</v>
      </c>
      <c r="B11288">
        <v>2.7587390887582399E-4</v>
      </c>
      <c r="C11288" s="1">
        <v>1.9719496299479201E-6</v>
      </c>
      <c r="D11288">
        <v>0.51612903225806495</v>
      </c>
      <c r="E11288">
        <v>0.49450549450549502</v>
      </c>
      <c r="F11288">
        <v>0.964864864864865</v>
      </c>
      <c r="G11288">
        <v>0.98611111111111105</v>
      </c>
      <c r="H11288">
        <v>0.91145833333333304</v>
      </c>
      <c r="I11288">
        <v>0.93137254901960798</v>
      </c>
      <c r="J11288" s="1">
        <v>1</v>
      </c>
      <c r="K11288" t="s">
        <v>23241</v>
      </c>
      <c r="L11288" t="s">
        <v>45820</v>
      </c>
      <c r="M11288" t="s">
        <v>45821</v>
      </c>
    </row>
    <row r="11289" spans="1:13">
      <c r="A11289" s="1" t="s">
        <v>13306</v>
      </c>
      <c r="B11289">
        <v>3.6576944255572E-6</v>
      </c>
      <c r="C11289" s="1">
        <v>1.8234503952992799E-5</v>
      </c>
      <c r="D11289">
        <v>0.984375</v>
      </c>
      <c r="E11289">
        <v>1</v>
      </c>
      <c r="F11289">
        <v>1</v>
      </c>
      <c r="G11289">
        <v>1</v>
      </c>
      <c r="H11289">
        <v>1</v>
      </c>
      <c r="I11289">
        <v>0.97916666666666696</v>
      </c>
      <c r="J11289" s="1" t="s">
        <v>23229</v>
      </c>
      <c r="K11289" t="s">
        <v>23241</v>
      </c>
      <c r="L11289" t="s">
        <v>45822</v>
      </c>
      <c r="M11289" t="s">
        <v>45823</v>
      </c>
    </row>
    <row r="11290" spans="1:13">
      <c r="A11290" s="1" t="s">
        <v>13307</v>
      </c>
      <c r="B11290">
        <v>4.4718723555022298E-4</v>
      </c>
      <c r="C11290" s="1">
        <v>1.3210047044880899E-4</v>
      </c>
      <c r="D11290">
        <v>6.4516129032258104E-2</v>
      </c>
      <c r="E11290">
        <v>2.1276595744680899E-2</v>
      </c>
      <c r="F11290">
        <v>0.48520710059171601</v>
      </c>
      <c r="G11290">
        <v>8.3333333333333301E-2</v>
      </c>
      <c r="H11290">
        <v>0.40131578947368401</v>
      </c>
      <c r="I11290">
        <v>0.1</v>
      </c>
      <c r="J11290" s="1">
        <v>0</v>
      </c>
      <c r="K11290" t="s">
        <v>23239</v>
      </c>
      <c r="L11290" t="s">
        <v>45824</v>
      </c>
      <c r="M11290" t="s">
        <v>45825</v>
      </c>
    </row>
    <row r="11291" spans="1:13">
      <c r="A11291" s="1" t="s">
        <v>13308</v>
      </c>
      <c r="B11291">
        <v>6.9951877416129203E-4</v>
      </c>
      <c r="C11291" s="1">
        <v>4.7732079496325101E-5</v>
      </c>
      <c r="D11291">
        <v>1</v>
      </c>
      <c r="E11291">
        <v>0.58333333333333304</v>
      </c>
      <c r="F11291">
        <v>0.994871794871795</v>
      </c>
      <c r="G11291">
        <v>0.99122807017543901</v>
      </c>
      <c r="H11291">
        <v>0.99122807017543901</v>
      </c>
      <c r="I11291">
        <v>0.98373983739837401</v>
      </c>
      <c r="J11291" s="1">
        <v>0.95454545454545503</v>
      </c>
      <c r="K11291" t="s">
        <v>23238</v>
      </c>
      <c r="L11291" t="s">
        <v>45826</v>
      </c>
      <c r="M11291" t="s">
        <v>45827</v>
      </c>
    </row>
    <row r="11292" spans="1:13">
      <c r="A11292" s="1" t="s">
        <v>13309</v>
      </c>
      <c r="B11292">
        <v>1.8473653722761E-5</v>
      </c>
      <c r="C11292" s="1">
        <v>3.7186733410676299E-5</v>
      </c>
      <c r="D11292">
        <v>3.2258064516128997E-2</v>
      </c>
      <c r="E11292">
        <v>2.6041666666666699E-2</v>
      </c>
      <c r="F11292">
        <v>8.9743589743589702E-2</v>
      </c>
      <c r="G11292">
        <v>6.0344827586206899E-2</v>
      </c>
      <c r="H11292">
        <v>5.2631578947368397E-2</v>
      </c>
      <c r="I11292">
        <v>0.16800000000000001</v>
      </c>
      <c r="J11292" s="1">
        <v>0</v>
      </c>
      <c r="K11292" t="s">
        <v>23238</v>
      </c>
      <c r="L11292" t="s">
        <v>45828</v>
      </c>
      <c r="M11292" t="s">
        <v>45829</v>
      </c>
    </row>
    <row r="11293" spans="1:13">
      <c r="A11293" s="1" t="s">
        <v>13310</v>
      </c>
      <c r="B11293">
        <v>3.9229382963936401E-5</v>
      </c>
      <c r="C11293" s="1">
        <v>3.0149562809079101E-5</v>
      </c>
      <c r="D11293">
        <v>0</v>
      </c>
      <c r="E11293">
        <v>0</v>
      </c>
      <c r="F11293">
        <v>8.17610062893082E-2</v>
      </c>
      <c r="G11293">
        <v>0</v>
      </c>
      <c r="H11293">
        <v>0</v>
      </c>
      <c r="I11293">
        <v>0</v>
      </c>
      <c r="J11293" s="1">
        <v>0</v>
      </c>
      <c r="K11293" t="s">
        <v>23241</v>
      </c>
      <c r="L11293" t="s">
        <v>45830</v>
      </c>
      <c r="M11293" t="s">
        <v>45831</v>
      </c>
    </row>
    <row r="11294" spans="1:13">
      <c r="A11294" s="1" t="s">
        <v>13311</v>
      </c>
      <c r="B11294">
        <v>4.5315941671663798E-6</v>
      </c>
      <c r="C11294" s="1">
        <v>2.1503740291240099E-7</v>
      </c>
      <c r="D11294">
        <v>0.83870967741935498</v>
      </c>
      <c r="E11294">
        <v>0.98148148148148195</v>
      </c>
      <c r="F11294">
        <v>1</v>
      </c>
      <c r="G11294">
        <v>0.88636363636363602</v>
      </c>
      <c r="H11294">
        <v>0.92168674698795205</v>
      </c>
      <c r="I11294">
        <v>0.734375</v>
      </c>
      <c r="J11294" s="1" t="s">
        <v>23229</v>
      </c>
      <c r="K11294" t="s">
        <v>23241</v>
      </c>
      <c r="L11294" t="s">
        <v>45832</v>
      </c>
      <c r="M11294" t="s">
        <v>45833</v>
      </c>
    </row>
    <row r="11295" spans="1:13">
      <c r="A11295" s="1" t="s">
        <v>13312</v>
      </c>
      <c r="B11295">
        <v>7.6800068048981495E-6</v>
      </c>
      <c r="C11295" s="1">
        <v>1.83127742833339E-4</v>
      </c>
      <c r="D11295">
        <v>0.625</v>
      </c>
      <c r="E11295">
        <v>1</v>
      </c>
      <c r="F11295">
        <v>0.86363636363636398</v>
      </c>
      <c r="G11295">
        <v>0.14772727272727301</v>
      </c>
      <c r="H11295">
        <v>0.80327868852458995</v>
      </c>
      <c r="I11295">
        <v>0.35096153846153799</v>
      </c>
      <c r="J11295" s="1">
        <v>0</v>
      </c>
      <c r="K11295" t="s">
        <v>23241</v>
      </c>
      <c r="L11295" t="s">
        <v>45834</v>
      </c>
      <c r="M11295" t="s">
        <v>45835</v>
      </c>
    </row>
    <row r="11296" spans="1:13">
      <c r="A11296" s="1" t="s">
        <v>13313</v>
      </c>
      <c r="B11296">
        <v>7.3766710639981497E-4</v>
      </c>
      <c r="C11296" s="1">
        <v>5.8065774357868099E-4</v>
      </c>
      <c r="D11296">
        <v>0.71052631578947401</v>
      </c>
      <c r="E11296">
        <v>0.9921875</v>
      </c>
      <c r="F11296">
        <v>0.3125</v>
      </c>
      <c r="G11296">
        <v>0</v>
      </c>
      <c r="H11296">
        <v>6.4285714285714293E-2</v>
      </c>
      <c r="I11296">
        <v>1.8181818181818198E-2</v>
      </c>
      <c r="J11296" s="1" t="s">
        <v>23229</v>
      </c>
      <c r="K11296" t="s">
        <v>23239</v>
      </c>
      <c r="L11296" t="s">
        <v>45836</v>
      </c>
      <c r="M11296" t="s">
        <v>45837</v>
      </c>
    </row>
    <row r="11297" spans="1:13">
      <c r="A11297" s="1" t="s">
        <v>13314</v>
      </c>
      <c r="B11297">
        <v>2.2997238429118299E-7</v>
      </c>
      <c r="C11297" s="1">
        <v>2.8014592165193998E-6</v>
      </c>
      <c r="D11297">
        <v>0.93333333333333302</v>
      </c>
      <c r="E11297">
        <v>0.93975903614457801</v>
      </c>
      <c r="F11297">
        <v>0.95555555555555605</v>
      </c>
      <c r="G11297">
        <v>0.98214285714285698</v>
      </c>
      <c r="H11297">
        <v>0.98765432098765404</v>
      </c>
      <c r="I11297">
        <v>1</v>
      </c>
      <c r="J11297" s="1">
        <v>1</v>
      </c>
      <c r="K11297" t="s">
        <v>23240</v>
      </c>
      <c r="L11297" t="s">
        <v>45838</v>
      </c>
      <c r="M11297" t="s">
        <v>45839</v>
      </c>
    </row>
    <row r="11298" spans="1:13">
      <c r="A11298" s="1" t="s">
        <v>13315</v>
      </c>
      <c r="B11298">
        <v>2.55778274511716E-4</v>
      </c>
      <c r="C11298" s="1">
        <v>1.97897348008343E-4</v>
      </c>
      <c r="D11298">
        <v>0.359375</v>
      </c>
      <c r="E11298">
        <v>0.33333333333333298</v>
      </c>
      <c r="F11298">
        <v>0.49739583333333298</v>
      </c>
      <c r="G11298">
        <v>3.5087719298245598E-2</v>
      </c>
      <c r="H11298">
        <v>0.37719298245614002</v>
      </c>
      <c r="I11298">
        <v>0.45121951219512202</v>
      </c>
      <c r="J11298" s="1">
        <v>0</v>
      </c>
      <c r="K11298" t="s">
        <v>23241</v>
      </c>
      <c r="L11298" t="s">
        <v>45840</v>
      </c>
      <c r="M11298" t="s">
        <v>45841</v>
      </c>
    </row>
    <row r="11299" spans="1:13">
      <c r="A11299" s="1" t="s">
        <v>13316</v>
      </c>
      <c r="B11299">
        <v>1.15134785623084E-5</v>
      </c>
      <c r="C11299" s="1">
        <v>5.1236014272574698E-6</v>
      </c>
      <c r="D11299">
        <v>0</v>
      </c>
      <c r="E11299">
        <v>0</v>
      </c>
      <c r="F11299">
        <v>0.26515151515151503</v>
      </c>
      <c r="G11299">
        <v>0</v>
      </c>
      <c r="H11299">
        <v>0.18269230769230799</v>
      </c>
      <c r="I11299">
        <v>2.8169014084507001E-2</v>
      </c>
      <c r="J11299" s="1">
        <v>0</v>
      </c>
      <c r="K11299" t="s">
        <v>23239</v>
      </c>
      <c r="L11299" t="s">
        <v>45842</v>
      </c>
      <c r="M11299" t="s">
        <v>45843</v>
      </c>
    </row>
    <row r="11300" spans="1:13">
      <c r="A11300" s="1" t="s">
        <v>13317</v>
      </c>
      <c r="B11300">
        <v>1.0084008591503299E-5</v>
      </c>
      <c r="C11300" s="1">
        <v>4.4189018485153697E-6</v>
      </c>
      <c r="D11300">
        <v>0.21153846153846201</v>
      </c>
      <c r="E11300">
        <v>1.6483516483516501E-2</v>
      </c>
      <c r="F11300">
        <v>3.7499999999999999E-2</v>
      </c>
      <c r="G11300">
        <v>0.105263157894737</v>
      </c>
      <c r="H11300">
        <v>0</v>
      </c>
      <c r="I11300">
        <v>0.183098591549296</v>
      </c>
      <c r="J11300" s="1">
        <v>0</v>
      </c>
      <c r="K11300" t="s">
        <v>23237</v>
      </c>
      <c r="L11300" t="s">
        <v>45844</v>
      </c>
      <c r="M11300" t="s">
        <v>45845</v>
      </c>
    </row>
    <row r="11301" spans="1:13">
      <c r="A11301" s="1" t="s">
        <v>13318</v>
      </c>
      <c r="B11301">
        <v>3.0931926433122299E-6</v>
      </c>
      <c r="C11301" s="1">
        <v>2.5760829537449502E-5</v>
      </c>
      <c r="D11301">
        <v>0.45</v>
      </c>
      <c r="E11301">
        <v>0.85714285714285698</v>
      </c>
      <c r="F11301">
        <v>0.86038961038961004</v>
      </c>
      <c r="G11301">
        <v>0.97499999999999998</v>
      </c>
      <c r="H11301">
        <v>0.91780821917808197</v>
      </c>
      <c r="I11301">
        <v>0.80128205128205099</v>
      </c>
      <c r="J11301" s="1" t="s">
        <v>23229</v>
      </c>
      <c r="K11301" t="s">
        <v>23238</v>
      </c>
      <c r="L11301" t="s">
        <v>45846</v>
      </c>
      <c r="M11301" t="s">
        <v>45847</v>
      </c>
    </row>
    <row r="11302" spans="1:13">
      <c r="A11302" s="1" t="s">
        <v>13319</v>
      </c>
      <c r="B11302">
        <v>2.6007080890444501E-6</v>
      </c>
      <c r="C11302" s="1">
        <v>5.2687526555378299E-7</v>
      </c>
      <c r="D11302">
        <v>1</v>
      </c>
      <c r="E11302">
        <v>0.98901098901098905</v>
      </c>
      <c r="F11302">
        <v>1</v>
      </c>
      <c r="G11302">
        <v>0.81707317073170704</v>
      </c>
      <c r="H11302">
        <v>0.97596153846153799</v>
      </c>
      <c r="I11302">
        <v>0.98876404494381998</v>
      </c>
      <c r="J11302" s="1" t="s">
        <v>23229</v>
      </c>
      <c r="K11302" t="s">
        <v>23239</v>
      </c>
      <c r="L11302" t="s">
        <v>45848</v>
      </c>
      <c r="M11302" t="s">
        <v>45849</v>
      </c>
    </row>
    <row r="11303" spans="1:13">
      <c r="A11303" s="1" t="s">
        <v>13320</v>
      </c>
      <c r="B11303">
        <v>5.0501290935922699E-8</v>
      </c>
      <c r="C11303" s="1">
        <v>6.4654415200258699E-7</v>
      </c>
      <c r="D11303">
        <v>1</v>
      </c>
      <c r="E11303">
        <v>0.99444444444444402</v>
      </c>
      <c r="F11303">
        <v>1</v>
      </c>
      <c r="G11303">
        <v>0.931034482758621</v>
      </c>
      <c r="H11303">
        <v>0.99122807017543901</v>
      </c>
      <c r="I11303">
        <v>0.96186440677966101</v>
      </c>
      <c r="J11303" s="1">
        <v>0.95</v>
      </c>
      <c r="K11303" t="s">
        <v>23239</v>
      </c>
      <c r="L11303" t="s">
        <v>45850</v>
      </c>
      <c r="M11303" t="s">
        <v>45851</v>
      </c>
    </row>
    <row r="11304" spans="1:13">
      <c r="A11304" s="1" t="s">
        <v>13321</v>
      </c>
      <c r="B11304">
        <v>6.2612563692918599E-7</v>
      </c>
      <c r="C11304" s="1">
        <v>2.7855086331427002E-6</v>
      </c>
      <c r="D11304">
        <v>1</v>
      </c>
      <c r="E11304">
        <v>1</v>
      </c>
      <c r="F11304">
        <v>0.86092715231788097</v>
      </c>
      <c r="G11304">
        <v>1</v>
      </c>
      <c r="H11304">
        <v>0.92666666666666697</v>
      </c>
      <c r="I11304">
        <v>0.98684210526315796</v>
      </c>
      <c r="J11304" s="1" t="s">
        <v>23229</v>
      </c>
      <c r="K11304" t="s">
        <v>23241</v>
      </c>
      <c r="L11304" t="s">
        <v>45852</v>
      </c>
      <c r="M11304" t="s">
        <v>45853</v>
      </c>
    </row>
    <row r="11305" spans="1:13">
      <c r="A11305" s="1" t="s">
        <v>13322</v>
      </c>
      <c r="B11305">
        <v>1.50502757913167E-7</v>
      </c>
      <c r="C11305" s="1">
        <v>6.5014232565956899E-9</v>
      </c>
      <c r="D11305">
        <v>1</v>
      </c>
      <c r="E11305">
        <v>0.99444444444444402</v>
      </c>
      <c r="F11305">
        <v>1</v>
      </c>
      <c r="G11305">
        <v>1</v>
      </c>
      <c r="H11305">
        <v>0.98809523809523803</v>
      </c>
      <c r="I11305">
        <v>0.99</v>
      </c>
      <c r="J11305" s="1">
        <v>0</v>
      </c>
      <c r="K11305" t="s">
        <v>23238</v>
      </c>
      <c r="L11305" t="s">
        <v>45854</v>
      </c>
      <c r="M11305" t="s">
        <v>45855</v>
      </c>
    </row>
    <row r="11306" spans="1:13">
      <c r="A11306" s="1" t="s">
        <v>13323</v>
      </c>
      <c r="B11306">
        <v>7.6217238293118701E-7</v>
      </c>
      <c r="C11306" s="1">
        <v>7.8239274391838198E-7</v>
      </c>
      <c r="D11306">
        <v>0.967741935483871</v>
      </c>
      <c r="E11306">
        <v>0.98809523809523803</v>
      </c>
      <c r="F11306">
        <v>0.99107142857142905</v>
      </c>
      <c r="G11306">
        <v>1</v>
      </c>
      <c r="H11306">
        <v>0.987341772151899</v>
      </c>
      <c r="I11306">
        <v>1</v>
      </c>
      <c r="J11306" s="1">
        <v>0.5</v>
      </c>
      <c r="K11306" t="s">
        <v>23240</v>
      </c>
      <c r="L11306" t="s">
        <v>45856</v>
      </c>
      <c r="M11306" t="s">
        <v>45857</v>
      </c>
    </row>
    <row r="11307" spans="1:13">
      <c r="A11307" s="1" t="s">
        <v>13324</v>
      </c>
      <c r="B11307">
        <v>6.9848665868159303E-5</v>
      </c>
      <c r="C11307" s="1">
        <v>5.3269619566143203E-5</v>
      </c>
      <c r="D11307">
        <v>0.609375</v>
      </c>
      <c r="E11307">
        <v>0.97727272727272696</v>
      </c>
      <c r="F11307">
        <v>0.62566844919786102</v>
      </c>
      <c r="G11307">
        <v>0.05</v>
      </c>
      <c r="H11307">
        <v>0.51149425287356298</v>
      </c>
      <c r="I11307">
        <v>0.25510204081632698</v>
      </c>
      <c r="J11307" s="1" t="s">
        <v>23229</v>
      </c>
      <c r="K11307" t="s">
        <v>23239</v>
      </c>
      <c r="L11307" t="s">
        <v>45858</v>
      </c>
      <c r="M11307" t="s">
        <v>45859</v>
      </c>
    </row>
    <row r="11308" spans="1:13">
      <c r="A11308" s="1" t="s">
        <v>13325</v>
      </c>
      <c r="B11308">
        <v>9.6989804738447693E-6</v>
      </c>
      <c r="C11308" s="1">
        <v>8.6526131079324496E-6</v>
      </c>
      <c r="D11308">
        <v>0.984375</v>
      </c>
      <c r="E11308">
        <v>0.92553191489361697</v>
      </c>
      <c r="F11308">
        <v>1</v>
      </c>
      <c r="G11308">
        <v>1</v>
      </c>
      <c r="H11308">
        <v>0.98623853211009205</v>
      </c>
      <c r="I11308">
        <v>0.97540983606557397</v>
      </c>
      <c r="J11308" s="1">
        <v>4.5454545454545497E-2</v>
      </c>
      <c r="K11308" t="s">
        <v>23241</v>
      </c>
      <c r="L11308" t="s">
        <v>45860</v>
      </c>
      <c r="M11308" t="s">
        <v>45861</v>
      </c>
    </row>
    <row r="11309" spans="1:13">
      <c r="A11309" s="1" t="s">
        <v>13326</v>
      </c>
      <c r="B11309">
        <v>6.7985202614502303E-7</v>
      </c>
      <c r="C11309" s="1">
        <v>2.1536344097201499E-7</v>
      </c>
      <c r="D11309">
        <v>1</v>
      </c>
      <c r="E11309">
        <v>0.89655172413793105</v>
      </c>
      <c r="F11309">
        <v>1</v>
      </c>
      <c r="G11309">
        <v>1</v>
      </c>
      <c r="H11309">
        <v>1</v>
      </c>
      <c r="I11309">
        <v>1</v>
      </c>
      <c r="J11309" s="1">
        <v>1</v>
      </c>
      <c r="K11309" t="s">
        <v>23237</v>
      </c>
      <c r="L11309" t="s">
        <v>45862</v>
      </c>
      <c r="M11309" t="s">
        <v>45863</v>
      </c>
    </row>
    <row r="11310" spans="1:13">
      <c r="A11310" s="1" t="s">
        <v>13327</v>
      </c>
      <c r="B11310">
        <v>1.9094873009167101E-7</v>
      </c>
      <c r="C11310" s="1">
        <v>3.8295493290542601E-6</v>
      </c>
      <c r="D11310">
        <v>1.7857142857142901E-2</v>
      </c>
      <c r="E11310">
        <v>0</v>
      </c>
      <c r="F11310">
        <v>0.28169014084506999</v>
      </c>
      <c r="G11310">
        <v>2.5000000000000001E-2</v>
      </c>
      <c r="H11310">
        <v>0.20833333333333301</v>
      </c>
      <c r="I11310">
        <v>5.4545454545454501E-2</v>
      </c>
      <c r="J11310" s="1">
        <v>0</v>
      </c>
      <c r="K11310" t="s">
        <v>23238</v>
      </c>
      <c r="L11310" t="s">
        <v>45864</v>
      </c>
      <c r="M11310" t="s">
        <v>45865</v>
      </c>
    </row>
    <row r="11311" spans="1:13">
      <c r="A11311" s="1" t="s">
        <v>13328</v>
      </c>
      <c r="B11311">
        <v>6.4692636434510603E-7</v>
      </c>
      <c r="C11311" s="1">
        <v>8.5198973549562306E-6</v>
      </c>
      <c r="D11311">
        <v>0</v>
      </c>
      <c r="E11311">
        <v>0</v>
      </c>
      <c r="F11311">
        <v>0</v>
      </c>
      <c r="G11311">
        <v>0.45</v>
      </c>
      <c r="H11311">
        <v>3.125E-2</v>
      </c>
      <c r="I11311">
        <v>7.3170731707317097E-2</v>
      </c>
      <c r="J11311" s="1">
        <v>0</v>
      </c>
      <c r="K11311" t="s">
        <v>23237</v>
      </c>
      <c r="L11311" t="s">
        <v>45866</v>
      </c>
      <c r="M11311" t="s">
        <v>45867</v>
      </c>
    </row>
    <row r="11312" spans="1:13">
      <c r="A11312" s="1" t="s">
        <v>13329</v>
      </c>
      <c r="B11312">
        <v>1.117296742968E-5</v>
      </c>
      <c r="C11312" s="1">
        <v>1.88310948313887E-5</v>
      </c>
      <c r="D11312">
        <v>1.6666666666667052E-2</v>
      </c>
      <c r="E11312">
        <v>0</v>
      </c>
      <c r="F11312">
        <v>0.24100719424460404</v>
      </c>
      <c r="G11312">
        <v>0</v>
      </c>
      <c r="H11312">
        <v>3.1746031746031966E-2</v>
      </c>
      <c r="I11312">
        <v>6.9767441860465018E-2</v>
      </c>
      <c r="J11312" s="1">
        <v>5.0000000000000044E-2</v>
      </c>
      <c r="K11312" t="s">
        <v>23245</v>
      </c>
      <c r="L11312" t="s">
        <v>45868</v>
      </c>
      <c r="M11312" t="s">
        <v>45869</v>
      </c>
    </row>
    <row r="11313" spans="1:13">
      <c r="A11313" s="1" t="s">
        <v>13330</v>
      </c>
      <c r="B11313">
        <v>3.4035356443882502E-5</v>
      </c>
      <c r="C11313" s="1">
        <v>1.0407916801609301E-7</v>
      </c>
      <c r="D11313">
        <v>1</v>
      </c>
      <c r="E11313">
        <v>0.89772727272727304</v>
      </c>
      <c r="F11313">
        <v>1</v>
      </c>
      <c r="G11313">
        <v>1</v>
      </c>
      <c r="H11313">
        <v>0.99431818181818199</v>
      </c>
      <c r="I11313">
        <v>1</v>
      </c>
      <c r="J11313" s="1">
        <v>1</v>
      </c>
      <c r="K11313" t="s">
        <v>23239</v>
      </c>
      <c r="L11313" t="s">
        <v>45870</v>
      </c>
      <c r="M11313" t="s">
        <v>45871</v>
      </c>
    </row>
    <row r="11314" spans="1:13">
      <c r="A11314" s="1" t="s">
        <v>13331</v>
      </c>
      <c r="B11314">
        <v>2.6022648582588201E-7</v>
      </c>
      <c r="C11314" s="1">
        <v>8.7446799922453596E-5</v>
      </c>
      <c r="D11314">
        <v>1</v>
      </c>
      <c r="E11314">
        <v>1</v>
      </c>
      <c r="F11314">
        <v>0.94946808510638303</v>
      </c>
      <c r="G11314">
        <v>1</v>
      </c>
      <c r="H11314">
        <v>0.84615384615384603</v>
      </c>
      <c r="I11314">
        <v>0.90425531914893598</v>
      </c>
      <c r="J11314" s="1" t="s">
        <v>23229</v>
      </c>
      <c r="K11314" t="s">
        <v>23241</v>
      </c>
      <c r="L11314" t="s">
        <v>45872</v>
      </c>
      <c r="M11314" t="s">
        <v>45873</v>
      </c>
    </row>
    <row r="11315" spans="1:13">
      <c r="A11315" s="1" t="s">
        <v>13332</v>
      </c>
      <c r="B11315">
        <v>1.1057360427241801E-8</v>
      </c>
      <c r="C11315" s="1">
        <v>3.0056009088010598E-6</v>
      </c>
      <c r="D11315">
        <v>1</v>
      </c>
      <c r="E11315">
        <v>0.99468085106382997</v>
      </c>
      <c r="F11315">
        <v>0.98711340206185605</v>
      </c>
      <c r="G11315">
        <v>0.97727272727272696</v>
      </c>
      <c r="H11315">
        <v>0.99537037037037002</v>
      </c>
      <c r="I11315">
        <v>0.98888888888888904</v>
      </c>
      <c r="J11315" s="1">
        <v>0.5</v>
      </c>
      <c r="K11315" t="s">
        <v>23239</v>
      </c>
      <c r="L11315" t="s">
        <v>45874</v>
      </c>
      <c r="M11315" t="s">
        <v>45875</v>
      </c>
    </row>
    <row r="11316" spans="1:13">
      <c r="A11316" s="1" t="s">
        <v>13333</v>
      </c>
      <c r="B11316">
        <v>9.1447736992182404E-5</v>
      </c>
      <c r="C11316" s="1">
        <v>7.4543110649030094E-5</v>
      </c>
      <c r="D11316">
        <v>0</v>
      </c>
      <c r="E11316">
        <v>5.9523809523809503E-3</v>
      </c>
      <c r="F11316">
        <v>0.36127167630057799</v>
      </c>
      <c r="G11316">
        <v>8.3333333333333301E-2</v>
      </c>
      <c r="H11316">
        <v>0.40769230769230802</v>
      </c>
      <c r="I11316">
        <v>0.1484375</v>
      </c>
      <c r="J11316" s="1">
        <v>0</v>
      </c>
      <c r="K11316" t="s">
        <v>23241</v>
      </c>
      <c r="L11316" t="s">
        <v>45876</v>
      </c>
      <c r="M11316" t="s">
        <v>45877</v>
      </c>
    </row>
    <row r="11317" spans="1:13">
      <c r="A11317" s="1" t="s">
        <v>13334</v>
      </c>
      <c r="B11317">
        <v>3.5146566621799102E-8</v>
      </c>
      <c r="C11317" s="1">
        <v>3.5261391299800898E-7</v>
      </c>
      <c r="D11317">
        <v>0</v>
      </c>
      <c r="E11317">
        <v>0</v>
      </c>
      <c r="F11317">
        <v>3.6496350364963498E-3</v>
      </c>
      <c r="G11317">
        <v>5.2631578947368397E-2</v>
      </c>
      <c r="H11317">
        <v>0</v>
      </c>
      <c r="I11317">
        <v>0</v>
      </c>
      <c r="J11317" s="1">
        <v>0</v>
      </c>
      <c r="K11317" t="s">
        <v>23242</v>
      </c>
      <c r="L11317" t="s">
        <v>45878</v>
      </c>
      <c r="M11317" t="s">
        <v>45879</v>
      </c>
    </row>
    <row r="11318" spans="1:13">
      <c r="A11318" s="1" t="s">
        <v>13335</v>
      </c>
      <c r="B11318">
        <v>4.7382888530748897E-6</v>
      </c>
      <c r="C11318" s="1">
        <v>1.68879656124071E-5</v>
      </c>
      <c r="D11318">
        <v>0.70833333333333304</v>
      </c>
      <c r="E11318">
        <v>0.75925925925925897</v>
      </c>
      <c r="F11318">
        <v>0.90079365079365104</v>
      </c>
      <c r="G11318">
        <v>1</v>
      </c>
      <c r="H11318">
        <v>0.98888888888888904</v>
      </c>
      <c r="I11318">
        <v>0.96428571428571397</v>
      </c>
      <c r="J11318" s="1">
        <v>1</v>
      </c>
      <c r="K11318" t="s">
        <v>23238</v>
      </c>
      <c r="L11318" t="s">
        <v>45880</v>
      </c>
      <c r="M11318" t="s">
        <v>45881</v>
      </c>
    </row>
    <row r="11319" spans="1:13">
      <c r="A11319" s="1" t="s">
        <v>13336</v>
      </c>
      <c r="B11319">
        <v>1.8889155711531801E-7</v>
      </c>
      <c r="C11319" s="1">
        <v>4.7769431275306001E-8</v>
      </c>
      <c r="D11319">
        <v>1</v>
      </c>
      <c r="E11319">
        <v>1</v>
      </c>
      <c r="F11319">
        <v>1</v>
      </c>
      <c r="G11319">
        <v>0.97368421052631604</v>
      </c>
      <c r="H11319">
        <v>1</v>
      </c>
      <c r="I11319">
        <v>0.97916666666666696</v>
      </c>
      <c r="J11319" s="1">
        <v>0</v>
      </c>
      <c r="K11319" t="s">
        <v>23241</v>
      </c>
      <c r="L11319" t="s">
        <v>45882</v>
      </c>
      <c r="M11319" t="s">
        <v>45883</v>
      </c>
    </row>
    <row r="11320" spans="1:13">
      <c r="A11320" s="1" t="s">
        <v>13337</v>
      </c>
      <c r="B11320">
        <v>1.8719561487208901E-4</v>
      </c>
      <c r="C11320" s="1">
        <v>1.7905673289514E-4</v>
      </c>
      <c r="D11320">
        <v>6.4516129032258104E-2</v>
      </c>
      <c r="E11320">
        <v>1.05263157894737E-2</v>
      </c>
      <c r="F11320">
        <v>5.1282051282051299E-3</v>
      </c>
      <c r="G11320">
        <v>0.75</v>
      </c>
      <c r="H11320">
        <v>3.5087719298245598E-2</v>
      </c>
      <c r="I11320">
        <v>0.361788617886179</v>
      </c>
      <c r="J11320" s="1">
        <v>0</v>
      </c>
      <c r="K11320" t="s">
        <v>23239</v>
      </c>
      <c r="L11320" t="s">
        <v>45884</v>
      </c>
      <c r="M11320" t="s">
        <v>45885</v>
      </c>
    </row>
    <row r="11321" spans="1:13">
      <c r="A11321" s="1" t="s">
        <v>13338</v>
      </c>
      <c r="B11321">
        <v>4.8877013863700103E-8</v>
      </c>
      <c r="C11321" s="1">
        <v>1.0316294151381899E-6</v>
      </c>
      <c r="D11321">
        <v>0</v>
      </c>
      <c r="E11321">
        <v>0</v>
      </c>
      <c r="F11321">
        <v>0</v>
      </c>
      <c r="G11321">
        <v>8.6206896551724102E-3</v>
      </c>
      <c r="H11321">
        <v>9.2592592592592605E-3</v>
      </c>
      <c r="I11321">
        <v>8.1967213114754103E-3</v>
      </c>
      <c r="J11321" s="1">
        <v>0.90909090909090895</v>
      </c>
      <c r="K11321" t="s">
        <v>23241</v>
      </c>
      <c r="L11321" t="s">
        <v>45886</v>
      </c>
      <c r="M11321" t="s">
        <v>45887</v>
      </c>
    </row>
    <row r="11322" spans="1:13">
      <c r="A11322" s="1" t="s">
        <v>13339</v>
      </c>
      <c r="B11322">
        <v>2.5554343300496001E-6</v>
      </c>
      <c r="C11322" s="1">
        <v>1.5475593276987E-7</v>
      </c>
      <c r="D11322">
        <v>0</v>
      </c>
      <c r="E11322">
        <v>5.5555555555555601E-3</v>
      </c>
      <c r="F11322">
        <v>2.6315789473684201E-3</v>
      </c>
      <c r="G11322">
        <v>0</v>
      </c>
      <c r="H11322">
        <v>0</v>
      </c>
      <c r="I11322">
        <v>4.5454545454545496E-3</v>
      </c>
      <c r="J11322" s="1">
        <v>0.40909090909090901</v>
      </c>
      <c r="K11322" t="s">
        <v>23241</v>
      </c>
      <c r="L11322" t="s">
        <v>45888</v>
      </c>
      <c r="M11322" t="s">
        <v>45889</v>
      </c>
    </row>
    <row r="11323" spans="1:13">
      <c r="A11323" s="1" t="s">
        <v>13340</v>
      </c>
      <c r="B11323">
        <v>2.6748655707137001E-6</v>
      </c>
      <c r="C11323" s="1">
        <v>2.0316123993214401E-5</v>
      </c>
      <c r="D11323">
        <v>1</v>
      </c>
      <c r="E11323">
        <v>0.99375000000000002</v>
      </c>
      <c r="F11323">
        <v>0.99590163934426201</v>
      </c>
      <c r="G11323">
        <v>0.95833333333333304</v>
      </c>
      <c r="H11323">
        <v>0.99315068493150704</v>
      </c>
      <c r="I11323">
        <v>0.86029411764705899</v>
      </c>
      <c r="J11323" s="1" t="s">
        <v>23229</v>
      </c>
      <c r="K11323" t="s">
        <v>23241</v>
      </c>
      <c r="L11323" t="s">
        <v>45890</v>
      </c>
      <c r="M11323" t="s">
        <v>45891</v>
      </c>
    </row>
    <row r="11324" spans="1:13">
      <c r="A11324" s="1" t="s">
        <v>13341</v>
      </c>
      <c r="B11324">
        <v>3.7169031859550499E-6</v>
      </c>
      <c r="C11324" s="1">
        <v>1.11145086943336E-5</v>
      </c>
      <c r="D11324">
        <v>1</v>
      </c>
      <c r="E11324">
        <v>1</v>
      </c>
      <c r="F11324">
        <v>0.95689655172413801</v>
      </c>
      <c r="G11324">
        <v>1</v>
      </c>
      <c r="H11324">
        <v>1</v>
      </c>
      <c r="I11324">
        <v>1</v>
      </c>
      <c r="J11324" s="1">
        <v>1</v>
      </c>
      <c r="K11324" t="s">
        <v>23240</v>
      </c>
      <c r="L11324" t="s">
        <v>45892</v>
      </c>
      <c r="M11324" t="s">
        <v>45893</v>
      </c>
    </row>
    <row r="11325" spans="1:13">
      <c r="A11325" s="1" t="s">
        <v>13342</v>
      </c>
      <c r="B11325">
        <v>2.0729634699056699E-6</v>
      </c>
      <c r="C11325" s="1">
        <v>5.1861711736882E-7</v>
      </c>
      <c r="D11325">
        <v>0.96551724137931005</v>
      </c>
      <c r="E11325">
        <v>1</v>
      </c>
      <c r="F11325">
        <v>1</v>
      </c>
      <c r="G11325">
        <v>0.99137931034482796</v>
      </c>
      <c r="H11325">
        <v>0.99115044247787598</v>
      </c>
      <c r="I11325">
        <v>1</v>
      </c>
      <c r="J11325" s="1" t="s">
        <v>23229</v>
      </c>
      <c r="K11325" t="s">
        <v>23237</v>
      </c>
      <c r="L11325" t="s">
        <v>45894</v>
      </c>
      <c r="M11325" t="s">
        <v>45895</v>
      </c>
    </row>
    <row r="11326" spans="1:13">
      <c r="A11326" s="1" t="s">
        <v>13343</v>
      </c>
      <c r="B11326">
        <v>4.28057004504056E-6</v>
      </c>
      <c r="C11326" s="1">
        <v>9.9175595577620191E-7</v>
      </c>
      <c r="D11326">
        <v>0.54545454545454497</v>
      </c>
      <c r="E11326">
        <v>0.59166666666666701</v>
      </c>
      <c r="F11326">
        <v>0.94485294117647101</v>
      </c>
      <c r="G11326">
        <v>0.7</v>
      </c>
      <c r="H11326">
        <v>0.97777777777777797</v>
      </c>
      <c r="I11326">
        <v>0.8</v>
      </c>
      <c r="J11326" s="1">
        <v>1</v>
      </c>
      <c r="K11326" t="s">
        <v>23241</v>
      </c>
      <c r="L11326" t="s">
        <v>45896</v>
      </c>
      <c r="M11326" t="s">
        <v>45897</v>
      </c>
    </row>
    <row r="11327" spans="1:13">
      <c r="A11327" s="1" t="s">
        <v>13344</v>
      </c>
      <c r="B11327">
        <v>1.1503257943337499E-5</v>
      </c>
      <c r="C11327" s="1">
        <v>2.1444357012748001E-4</v>
      </c>
      <c r="D11327">
        <v>0</v>
      </c>
      <c r="E11327">
        <v>1.5957446808510599E-2</v>
      </c>
      <c r="F11327">
        <v>0.10344827586206901</v>
      </c>
      <c r="G11327">
        <v>2.1739130434782601E-2</v>
      </c>
      <c r="H11327">
        <v>1.0752688172042999E-2</v>
      </c>
      <c r="I11327">
        <v>2.9411764705882401E-2</v>
      </c>
      <c r="J11327" s="1">
        <v>0</v>
      </c>
      <c r="K11327" t="s">
        <v>23240</v>
      </c>
      <c r="L11327" t="s">
        <v>45898</v>
      </c>
      <c r="M11327" t="s">
        <v>45899</v>
      </c>
    </row>
    <row r="11328" spans="1:13">
      <c r="A11328" s="1" t="s">
        <v>13345</v>
      </c>
      <c r="B11328">
        <v>1.4646145985806801E-4</v>
      </c>
      <c r="C11328" s="1">
        <v>8.6525596795687605E-6</v>
      </c>
      <c r="D11328">
        <v>0.41666666666666702</v>
      </c>
      <c r="E11328">
        <v>0.5</v>
      </c>
      <c r="F11328">
        <v>0.409574468085106</v>
      </c>
      <c r="G11328">
        <v>5.5555555555555601E-2</v>
      </c>
      <c r="H11328">
        <v>0.396039603960396</v>
      </c>
      <c r="I11328">
        <v>0.12921348314606701</v>
      </c>
      <c r="J11328" s="1">
        <v>0</v>
      </c>
      <c r="K11328" t="s">
        <v>23238</v>
      </c>
      <c r="L11328" t="s">
        <v>45900</v>
      </c>
      <c r="M11328" t="s">
        <v>45901</v>
      </c>
    </row>
    <row r="11329" spans="1:13">
      <c r="A11329" s="1" t="s">
        <v>13346</v>
      </c>
      <c r="B11329">
        <v>2.9190525946760601E-6</v>
      </c>
      <c r="C11329" s="1">
        <v>4.8882560942136603E-6</v>
      </c>
      <c r="D11329">
        <v>0</v>
      </c>
      <c r="E11329">
        <v>0</v>
      </c>
      <c r="F11329">
        <v>9.0062111801242198E-2</v>
      </c>
      <c r="G11329">
        <v>1.16279069767442E-2</v>
      </c>
      <c r="H11329">
        <v>4.0229885057471299E-2</v>
      </c>
      <c r="I11329">
        <v>2.2058823529411801E-2</v>
      </c>
      <c r="J11329" s="1">
        <v>0</v>
      </c>
      <c r="K11329" t="s">
        <v>23241</v>
      </c>
      <c r="L11329" t="s">
        <v>45902</v>
      </c>
      <c r="M11329" t="s">
        <v>45903</v>
      </c>
    </row>
    <row r="11330" spans="1:13">
      <c r="A11330" s="1" t="s">
        <v>13347</v>
      </c>
      <c r="B11330">
        <v>1.06009129490792E-6</v>
      </c>
      <c r="C11330" s="1">
        <v>3.29164216186158E-7</v>
      </c>
      <c r="D11330">
        <v>1</v>
      </c>
      <c r="E11330">
        <v>0.989247311827957</v>
      </c>
      <c r="F11330">
        <v>1</v>
      </c>
      <c r="G11330">
        <v>0.98888888888888904</v>
      </c>
      <c r="H11330">
        <v>0.92380952380952397</v>
      </c>
      <c r="I11330">
        <v>1</v>
      </c>
      <c r="J11330" s="1">
        <v>1</v>
      </c>
      <c r="K11330" t="s">
        <v>23238</v>
      </c>
      <c r="L11330" t="s">
        <v>45904</v>
      </c>
      <c r="M11330" t="s">
        <v>45905</v>
      </c>
    </row>
    <row r="11331" spans="1:13">
      <c r="A11331" s="1" t="s">
        <v>13348</v>
      </c>
      <c r="B11331">
        <v>3.6287748023739102E-6</v>
      </c>
      <c r="C11331" s="1">
        <v>3.2023488288619698E-7</v>
      </c>
      <c r="D11331">
        <v>0.96666666666666701</v>
      </c>
      <c r="E11331">
        <v>0.98351648351648302</v>
      </c>
      <c r="F11331">
        <v>1</v>
      </c>
      <c r="G11331">
        <v>1</v>
      </c>
      <c r="H11331">
        <v>1</v>
      </c>
      <c r="I11331">
        <v>0.995798319327731</v>
      </c>
      <c r="J11331" s="1" t="s">
        <v>23229</v>
      </c>
      <c r="K11331" t="s">
        <v>23238</v>
      </c>
      <c r="L11331" t="s">
        <v>45906</v>
      </c>
      <c r="M11331" t="s">
        <v>45907</v>
      </c>
    </row>
    <row r="11332" spans="1:13">
      <c r="A11332" s="1" t="s">
        <v>13349</v>
      </c>
      <c r="B11332">
        <v>4.3915488737525498E-7</v>
      </c>
      <c r="C11332" s="1">
        <v>6.4709160175939396E-6</v>
      </c>
      <c r="D11332">
        <v>0.21052631578947401</v>
      </c>
      <c r="E11332">
        <v>3.4482758620689703E-2</v>
      </c>
      <c r="F11332">
        <v>9.74025974025974E-3</v>
      </c>
      <c r="G11332">
        <v>0.33823529411764702</v>
      </c>
      <c r="H11332">
        <v>6.4516129032258104E-2</v>
      </c>
      <c r="I11332">
        <v>7.4999999999999997E-2</v>
      </c>
      <c r="J11332" s="1">
        <v>0</v>
      </c>
      <c r="K11332" t="s">
        <v>23239</v>
      </c>
      <c r="L11332" t="s">
        <v>45908</v>
      </c>
      <c r="M11332" t="s">
        <v>45909</v>
      </c>
    </row>
    <row r="11333" spans="1:13">
      <c r="A11333" s="1" t="s">
        <v>13350</v>
      </c>
      <c r="B11333">
        <v>1.64105099162455E-5</v>
      </c>
      <c r="C11333" s="1">
        <v>6.4546475590385896E-5</v>
      </c>
      <c r="D11333">
        <v>7.8125E-2</v>
      </c>
      <c r="E11333">
        <v>3.6458333333333301E-2</v>
      </c>
      <c r="F11333">
        <v>0.21282051282051301</v>
      </c>
      <c r="G11333">
        <v>2.5862068965517199E-2</v>
      </c>
      <c r="H11333">
        <v>9.6491228070175405E-2</v>
      </c>
      <c r="I11333">
        <v>3.2000000000000001E-2</v>
      </c>
      <c r="J11333" s="1">
        <v>0</v>
      </c>
      <c r="K11333" t="s">
        <v>23242</v>
      </c>
      <c r="L11333" t="s">
        <v>45910</v>
      </c>
      <c r="M11333" t="s">
        <v>45911</v>
      </c>
    </row>
    <row r="11334" spans="1:13">
      <c r="A11334" s="1" t="s">
        <v>13351</v>
      </c>
      <c r="B11334">
        <v>1.16654819624752E-5</v>
      </c>
      <c r="C11334" s="1">
        <v>3.6513023543118103E-8</v>
      </c>
      <c r="D11334">
        <v>0</v>
      </c>
      <c r="E11334">
        <v>1.8518518518518046E-2</v>
      </c>
      <c r="F11334">
        <v>0</v>
      </c>
      <c r="G11334">
        <v>0</v>
      </c>
      <c r="H11334">
        <v>7.1428571428570953E-2</v>
      </c>
      <c r="I11334">
        <v>0</v>
      </c>
      <c r="J11334" s="1">
        <v>0.4</v>
      </c>
      <c r="K11334" t="s">
        <v>23243</v>
      </c>
      <c r="L11334" t="s">
        <v>45912</v>
      </c>
      <c r="M11334" t="s">
        <v>45913</v>
      </c>
    </row>
    <row r="11335" spans="1:13">
      <c r="A11335" s="1" t="s">
        <v>13352</v>
      </c>
      <c r="B11335">
        <v>1.32403149530149E-8</v>
      </c>
      <c r="C11335" s="1">
        <v>4.5457190644655398E-7</v>
      </c>
      <c r="D11335">
        <v>1</v>
      </c>
      <c r="E11335">
        <v>1</v>
      </c>
      <c r="F11335">
        <v>1</v>
      </c>
      <c r="G11335">
        <v>0.929824561403509</v>
      </c>
      <c r="H11335">
        <v>1</v>
      </c>
      <c r="I11335">
        <v>0.99166666666666703</v>
      </c>
      <c r="J11335" s="1">
        <v>1</v>
      </c>
      <c r="K11335" t="s">
        <v>23239</v>
      </c>
      <c r="L11335" t="s">
        <v>45914</v>
      </c>
      <c r="M11335" t="s">
        <v>45915</v>
      </c>
    </row>
    <row r="11336" spans="1:13">
      <c r="A11336" s="1" t="s">
        <v>13353</v>
      </c>
      <c r="B11336">
        <v>2.6880458609160999E-5</v>
      </c>
      <c r="C11336" s="1">
        <v>4.7150082549019203E-5</v>
      </c>
      <c r="D11336">
        <v>1</v>
      </c>
      <c r="E11336">
        <v>0.98947368421052595</v>
      </c>
      <c r="F11336">
        <v>0.91794871794871802</v>
      </c>
      <c r="G11336">
        <v>0.99056603773584895</v>
      </c>
      <c r="H11336">
        <v>0.87727272727272698</v>
      </c>
      <c r="I11336">
        <v>0.94907407407407396</v>
      </c>
      <c r="J11336" s="1">
        <v>1</v>
      </c>
      <c r="K11336" t="s">
        <v>23237</v>
      </c>
      <c r="L11336" t="s">
        <v>45916</v>
      </c>
      <c r="M11336" t="s">
        <v>45917</v>
      </c>
    </row>
    <row r="11337" spans="1:13">
      <c r="A11337" s="1" t="s">
        <v>13354</v>
      </c>
      <c r="B11337">
        <v>3.7794249515983197E-5</v>
      </c>
      <c r="C11337" s="1">
        <v>1.3874001371139399E-5</v>
      </c>
      <c r="D11337">
        <v>0.89583333333333304</v>
      </c>
      <c r="E11337">
        <v>0.4375</v>
      </c>
      <c r="F11337">
        <v>1</v>
      </c>
      <c r="G11337">
        <v>0.95454545454545503</v>
      </c>
      <c r="H11337">
        <v>0.9</v>
      </c>
      <c r="I11337">
        <v>0.92</v>
      </c>
      <c r="J11337" s="1" t="s">
        <v>23229</v>
      </c>
      <c r="K11337" t="s">
        <v>23237</v>
      </c>
      <c r="L11337" t="s">
        <v>45918</v>
      </c>
      <c r="M11337" t="s">
        <v>45919</v>
      </c>
    </row>
    <row r="11338" spans="1:13">
      <c r="A11338" s="1" t="s">
        <v>13355</v>
      </c>
      <c r="B11338">
        <v>1.58940479091453E-5</v>
      </c>
      <c r="C11338" s="1">
        <v>1.17355201369053E-4</v>
      </c>
      <c r="D11338">
        <v>0.29411764705882398</v>
      </c>
      <c r="E11338">
        <v>0.66666666666666696</v>
      </c>
      <c r="F11338">
        <v>5.3097345132743397E-2</v>
      </c>
      <c r="G11338">
        <v>0.483333333333333</v>
      </c>
      <c r="H11338">
        <v>4.6875E-2</v>
      </c>
      <c r="I11338">
        <v>0.42499999999999999</v>
      </c>
      <c r="J11338" s="1">
        <v>0</v>
      </c>
      <c r="K11338" t="s">
        <v>23238</v>
      </c>
      <c r="L11338" t="s">
        <v>45920</v>
      </c>
      <c r="M11338" t="s">
        <v>45921</v>
      </c>
    </row>
    <row r="11339" spans="1:13">
      <c r="A11339" s="1" t="s">
        <v>13356</v>
      </c>
      <c r="B11339">
        <v>7.0278954789977997E-6</v>
      </c>
      <c r="C11339" s="1">
        <v>1.49875723499708E-4</v>
      </c>
      <c r="D11339">
        <v>1</v>
      </c>
      <c r="E11339">
        <v>1</v>
      </c>
      <c r="F11339">
        <v>0.72340425531914898</v>
      </c>
      <c r="G11339">
        <v>1</v>
      </c>
      <c r="H11339">
        <v>0.99462365591397806</v>
      </c>
      <c r="I11339">
        <v>1</v>
      </c>
      <c r="J11339" s="1" t="s">
        <v>23229</v>
      </c>
      <c r="K11339" t="s">
        <v>23241</v>
      </c>
      <c r="L11339" t="s">
        <v>45922</v>
      </c>
      <c r="M11339" t="s">
        <v>45923</v>
      </c>
    </row>
    <row r="11340" spans="1:13">
      <c r="A11340" s="1" t="s">
        <v>13357</v>
      </c>
      <c r="B11340">
        <v>2.9099287626652798E-6</v>
      </c>
      <c r="C11340" s="1">
        <v>1.9808050994552499E-7</v>
      </c>
      <c r="D11340">
        <v>0</v>
      </c>
      <c r="E11340">
        <v>0.18666666666666701</v>
      </c>
      <c r="F11340">
        <v>0</v>
      </c>
      <c r="G11340">
        <v>0</v>
      </c>
      <c r="H11340">
        <v>0</v>
      </c>
      <c r="I11340">
        <v>0</v>
      </c>
      <c r="J11340" s="1" t="s">
        <v>23229</v>
      </c>
      <c r="K11340" t="s">
        <v>23242</v>
      </c>
      <c r="L11340" t="s">
        <v>45924</v>
      </c>
      <c r="M11340" t="s">
        <v>45925</v>
      </c>
    </row>
    <row r="11341" spans="1:13">
      <c r="A11341" s="1" t="s">
        <v>13358</v>
      </c>
      <c r="B11341">
        <v>4.5539596782785501E-5</v>
      </c>
      <c r="C11341" s="1">
        <v>7.4519025624889007E-5</v>
      </c>
      <c r="D11341">
        <v>0.703125</v>
      </c>
      <c r="E11341">
        <v>0.87234042553191504</v>
      </c>
      <c r="F11341">
        <v>0.90256410256410302</v>
      </c>
      <c r="G11341">
        <v>0.95614035087719296</v>
      </c>
      <c r="H11341">
        <v>0.90277777777777801</v>
      </c>
      <c r="I11341">
        <v>0.80909090909090897</v>
      </c>
      <c r="J11341" s="1">
        <v>1</v>
      </c>
      <c r="K11341" t="s">
        <v>23239</v>
      </c>
      <c r="L11341" t="s">
        <v>45926</v>
      </c>
      <c r="M11341" t="s">
        <v>45927</v>
      </c>
    </row>
    <row r="11342" spans="1:13">
      <c r="A11342" s="1" t="s">
        <v>13359</v>
      </c>
      <c r="B11342">
        <v>0</v>
      </c>
      <c r="C11342" s="1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s="1">
        <v>1</v>
      </c>
      <c r="K11342" t="s">
        <v>23239</v>
      </c>
      <c r="L11342" t="s">
        <v>45928</v>
      </c>
      <c r="M11342" t="s">
        <v>45929</v>
      </c>
    </row>
    <row r="11343" spans="1:13">
      <c r="A11343" s="1" t="s">
        <v>13360</v>
      </c>
      <c r="B11343">
        <v>1.4764554492220499E-7</v>
      </c>
      <c r="C11343" s="1">
        <v>9.1604261229115698E-7</v>
      </c>
      <c r="D11343">
        <v>0.91935483870967705</v>
      </c>
      <c r="E11343">
        <v>0.984375</v>
      </c>
      <c r="F11343">
        <v>0.96261682242990698</v>
      </c>
      <c r="G11343">
        <v>1</v>
      </c>
      <c r="H11343">
        <v>1</v>
      </c>
      <c r="I11343">
        <v>1</v>
      </c>
      <c r="J11343" s="1" t="s">
        <v>23229</v>
      </c>
      <c r="K11343" t="s">
        <v>23237</v>
      </c>
      <c r="L11343" t="s">
        <v>45930</v>
      </c>
      <c r="M11343" t="s">
        <v>45931</v>
      </c>
    </row>
    <row r="11344" spans="1:13">
      <c r="A11344" s="1" t="s">
        <v>13361</v>
      </c>
      <c r="B11344">
        <v>1.42865252213274E-8</v>
      </c>
      <c r="C11344" s="1">
        <v>3.4475212270604799E-6</v>
      </c>
      <c r="D11344">
        <v>0.12068965517241401</v>
      </c>
      <c r="E11344">
        <v>0</v>
      </c>
      <c r="F11344">
        <v>5.1181102362204703E-2</v>
      </c>
      <c r="G11344">
        <v>1.7543859649122799E-2</v>
      </c>
      <c r="H11344">
        <v>0</v>
      </c>
      <c r="I11344">
        <v>4.0983606557377103E-3</v>
      </c>
      <c r="J11344" s="1">
        <v>0</v>
      </c>
      <c r="K11344" t="s">
        <v>23241</v>
      </c>
      <c r="L11344" t="s">
        <v>45932</v>
      </c>
      <c r="M11344" t="s">
        <v>45933</v>
      </c>
    </row>
    <row r="11345" spans="1:13">
      <c r="A11345" s="1" t="s">
        <v>13362</v>
      </c>
      <c r="B11345">
        <v>5.4272129356041601E-6</v>
      </c>
      <c r="C11345" s="1">
        <v>4.30202776412433E-5</v>
      </c>
      <c r="D11345">
        <v>1</v>
      </c>
      <c r="E11345">
        <v>1</v>
      </c>
      <c r="F11345">
        <v>0.86363636363636398</v>
      </c>
      <c r="G11345">
        <v>1</v>
      </c>
      <c r="H11345">
        <v>1</v>
      </c>
      <c r="I11345">
        <v>1</v>
      </c>
      <c r="J11345" s="1">
        <v>1</v>
      </c>
      <c r="K11345" t="s">
        <v>23238</v>
      </c>
      <c r="L11345" t="s">
        <v>45934</v>
      </c>
      <c r="M11345" t="s">
        <v>45935</v>
      </c>
    </row>
    <row r="11346" spans="1:13">
      <c r="A11346" s="1" t="s">
        <v>13363</v>
      </c>
      <c r="B11346">
        <v>3.1174998974433201E-5</v>
      </c>
      <c r="C11346" s="1">
        <v>5.0033025823819103E-5</v>
      </c>
      <c r="D11346">
        <v>0</v>
      </c>
      <c r="E11346">
        <v>1.5151515151515201E-2</v>
      </c>
      <c r="F11346">
        <v>7.5187969924812E-3</v>
      </c>
      <c r="G11346">
        <v>7.8947368421052599E-2</v>
      </c>
      <c r="H11346">
        <v>1.41509433962264E-2</v>
      </c>
      <c r="I11346">
        <v>0.16504854368932001</v>
      </c>
      <c r="J11346" s="1">
        <v>0</v>
      </c>
      <c r="K11346" t="s">
        <v>23239</v>
      </c>
      <c r="L11346" t="s">
        <v>45936</v>
      </c>
      <c r="M11346" t="s">
        <v>45937</v>
      </c>
    </row>
    <row r="11347" spans="1:13">
      <c r="A11347" s="1" t="s">
        <v>13364</v>
      </c>
      <c r="B11347">
        <v>5.8987297524762199E-4</v>
      </c>
      <c r="C11347" s="1">
        <v>4.1415460824233301E-5</v>
      </c>
      <c r="D11347">
        <v>4.6875E-2</v>
      </c>
      <c r="E11347">
        <v>0.453125</v>
      </c>
      <c r="F11347">
        <v>5.1546391752577301E-3</v>
      </c>
      <c r="G11347">
        <v>0</v>
      </c>
      <c r="H11347">
        <v>4.4247787610619503E-3</v>
      </c>
      <c r="I11347">
        <v>4.2372881355932203E-3</v>
      </c>
      <c r="J11347" s="1">
        <v>0.1</v>
      </c>
      <c r="K11347" t="s">
        <v>23241</v>
      </c>
      <c r="L11347" t="s">
        <v>45938</v>
      </c>
      <c r="M11347" t="s">
        <v>45939</v>
      </c>
    </row>
    <row r="11348" spans="1:13">
      <c r="A11348" s="1" t="s">
        <v>13365</v>
      </c>
      <c r="B11348">
        <v>1.56881536710119E-6</v>
      </c>
      <c r="C11348" s="1">
        <v>1.81174739273947E-5</v>
      </c>
      <c r="D11348">
        <v>1</v>
      </c>
      <c r="E11348">
        <v>1</v>
      </c>
      <c r="F11348">
        <v>0.99720670391061506</v>
      </c>
      <c r="G11348">
        <v>0.99122807017543901</v>
      </c>
      <c r="H11348">
        <v>0.98148148148148195</v>
      </c>
      <c r="I11348">
        <v>0.94583333333333297</v>
      </c>
      <c r="J11348" s="1" t="s">
        <v>23229</v>
      </c>
      <c r="K11348" t="s">
        <v>23240</v>
      </c>
      <c r="L11348" t="s">
        <v>45940</v>
      </c>
      <c r="M11348" t="s">
        <v>45941</v>
      </c>
    </row>
    <row r="11349" spans="1:13">
      <c r="A11349" s="1" t="s">
        <v>13366</v>
      </c>
      <c r="B11349">
        <v>2.34956717638358E-4</v>
      </c>
      <c r="C11349" s="1">
        <v>2.0566034302325001E-5</v>
      </c>
      <c r="D11349">
        <v>3.125E-2</v>
      </c>
      <c r="E11349">
        <v>0.32065217391304301</v>
      </c>
      <c r="F11349">
        <v>2.5641025641025602E-3</v>
      </c>
      <c r="G11349">
        <v>0</v>
      </c>
      <c r="H11349">
        <v>0</v>
      </c>
      <c r="I11349">
        <v>4.5454545454545496E-3</v>
      </c>
      <c r="J11349" s="1">
        <v>0</v>
      </c>
      <c r="K11349" t="s">
        <v>23241</v>
      </c>
      <c r="L11349" t="s">
        <v>45942</v>
      </c>
      <c r="M11349" t="s">
        <v>45943</v>
      </c>
    </row>
    <row r="11350" spans="1:13">
      <c r="A11350" s="1" t="s">
        <v>13367</v>
      </c>
      <c r="B11350">
        <v>4.32666003686999E-6</v>
      </c>
      <c r="C11350" s="1">
        <v>1.64282350821776E-5</v>
      </c>
      <c r="D11350">
        <v>0.565217391304348</v>
      </c>
      <c r="E11350">
        <v>0.81460674157303403</v>
      </c>
      <c r="F11350">
        <v>0.85</v>
      </c>
      <c r="G11350">
        <v>1</v>
      </c>
      <c r="H11350">
        <v>0.98214285714285698</v>
      </c>
      <c r="I11350">
        <v>0.97959183673469397</v>
      </c>
      <c r="J11350" s="1">
        <v>1</v>
      </c>
      <c r="K11350" t="s">
        <v>23239</v>
      </c>
      <c r="L11350" t="s">
        <v>45944</v>
      </c>
      <c r="M11350" t="s">
        <v>45945</v>
      </c>
    </row>
    <row r="11351" spans="1:13">
      <c r="A11351" s="1" t="s">
        <v>13368</v>
      </c>
      <c r="B11351">
        <v>4.4409671471548798E-6</v>
      </c>
      <c r="C11351" s="1">
        <v>3.9811209598035897E-5</v>
      </c>
      <c r="D11351">
        <v>0.984375</v>
      </c>
      <c r="E11351">
        <v>0.99479166666666696</v>
      </c>
      <c r="F11351">
        <v>0.984615384615385</v>
      </c>
      <c r="G11351">
        <v>0.56034482758620696</v>
      </c>
      <c r="H11351">
        <v>0.95175438596491202</v>
      </c>
      <c r="I11351">
        <v>0.84799999999999998</v>
      </c>
      <c r="J11351" s="1">
        <v>1</v>
      </c>
      <c r="K11351" t="s">
        <v>23238</v>
      </c>
      <c r="L11351" t="s">
        <v>45946</v>
      </c>
      <c r="M11351" t="s">
        <v>45947</v>
      </c>
    </row>
    <row r="11352" spans="1:13">
      <c r="A11352" s="1" t="s">
        <v>13369</v>
      </c>
      <c r="B11352">
        <v>1.39605458282669E-6</v>
      </c>
      <c r="C11352" s="1">
        <v>2.9571677388726399E-7</v>
      </c>
      <c r="D11352">
        <v>0</v>
      </c>
      <c r="E11352">
        <v>6.4935064935064896E-3</v>
      </c>
      <c r="F11352">
        <v>0.13071895424836599</v>
      </c>
      <c r="G11352">
        <v>0</v>
      </c>
      <c r="H11352">
        <v>5.4878048780487798E-2</v>
      </c>
      <c r="I11352">
        <v>0</v>
      </c>
      <c r="J11352" s="1">
        <v>0</v>
      </c>
      <c r="K11352" t="s">
        <v>23239</v>
      </c>
      <c r="L11352" t="s">
        <v>45948</v>
      </c>
      <c r="M11352" t="s">
        <v>45949</v>
      </c>
    </row>
    <row r="11353" spans="1:13">
      <c r="A11353" s="1" t="s">
        <v>13370</v>
      </c>
      <c r="B11353">
        <v>1.7022011097949502E-5</v>
      </c>
      <c r="C11353" s="1">
        <v>5.2015671017780297E-6</v>
      </c>
      <c r="D11353">
        <v>0</v>
      </c>
      <c r="E11353">
        <v>1.5625E-2</v>
      </c>
      <c r="F11353">
        <v>0.284974093264249</v>
      </c>
      <c r="G11353">
        <v>1.7543859649122799E-2</v>
      </c>
      <c r="H11353">
        <v>0.23684210526315799</v>
      </c>
      <c r="I11353">
        <v>0.05</v>
      </c>
      <c r="J11353" s="1">
        <v>0</v>
      </c>
      <c r="K11353" t="s">
        <v>23242</v>
      </c>
      <c r="L11353" t="s">
        <v>45950</v>
      </c>
      <c r="M11353" t="s">
        <v>45951</v>
      </c>
    </row>
    <row r="11354" spans="1:13">
      <c r="A11354" s="1" t="s">
        <v>13371</v>
      </c>
      <c r="B11354">
        <v>1.4276026232462E-4</v>
      </c>
      <c r="C11354" s="1">
        <v>9.36522896127868E-5</v>
      </c>
      <c r="D11354">
        <v>0.97727272727272696</v>
      </c>
      <c r="E11354">
        <v>0.93181818181818199</v>
      </c>
      <c r="F11354">
        <v>0.63043478260869601</v>
      </c>
      <c r="G11354">
        <v>1</v>
      </c>
      <c r="H11354">
        <v>1</v>
      </c>
      <c r="I11354">
        <v>0.96666666666666701</v>
      </c>
      <c r="J11354" s="1">
        <v>1</v>
      </c>
      <c r="K11354" t="s">
        <v>23239</v>
      </c>
      <c r="L11354" t="s">
        <v>45952</v>
      </c>
      <c r="M11354" t="s">
        <v>45953</v>
      </c>
    </row>
    <row r="11355" spans="1:13">
      <c r="A11355" s="1" t="s">
        <v>13372</v>
      </c>
      <c r="B11355">
        <v>2.5092629778492701E-6</v>
      </c>
      <c r="C11355" s="1">
        <v>7.1431889971293099E-9</v>
      </c>
      <c r="D11355">
        <v>0</v>
      </c>
      <c r="E11355">
        <v>3.6231884057971002E-2</v>
      </c>
      <c r="F11355">
        <v>4.1666666666666701E-3</v>
      </c>
      <c r="G11355">
        <v>0</v>
      </c>
      <c r="H11355">
        <v>7.9365079365079395E-3</v>
      </c>
      <c r="I11355">
        <v>0</v>
      </c>
      <c r="J11355" s="1">
        <v>0</v>
      </c>
      <c r="K11355" t="s">
        <v>23240</v>
      </c>
      <c r="L11355" t="s">
        <v>45954</v>
      </c>
      <c r="M11355" t="s">
        <v>45955</v>
      </c>
    </row>
    <row r="11356" spans="1:13">
      <c r="A11356" s="1" t="s">
        <v>13373</v>
      </c>
      <c r="B11356">
        <v>3.0584288549653398E-6</v>
      </c>
      <c r="C11356" s="1">
        <v>9.3344747952057199E-8</v>
      </c>
      <c r="D11356">
        <v>2.27272727272727E-2</v>
      </c>
      <c r="E11356">
        <v>0</v>
      </c>
      <c r="F11356">
        <v>1.09489051094891E-2</v>
      </c>
      <c r="G11356">
        <v>0</v>
      </c>
      <c r="H11356">
        <v>0</v>
      </c>
      <c r="I11356">
        <v>4.6728971962616802E-3</v>
      </c>
      <c r="J11356" s="1">
        <v>0</v>
      </c>
      <c r="K11356" t="s">
        <v>23239</v>
      </c>
      <c r="L11356" t="s">
        <v>45956</v>
      </c>
      <c r="M11356" t="s">
        <v>45957</v>
      </c>
    </row>
    <row r="11357" spans="1:13">
      <c r="A11357" s="1" t="s">
        <v>13374</v>
      </c>
      <c r="B11357">
        <v>1.5221015550958699E-5</v>
      </c>
      <c r="C11357" s="1">
        <v>6.0737093943127201E-5</v>
      </c>
      <c r="D11357">
        <v>0.765625</v>
      </c>
      <c r="E11357">
        <v>0.7</v>
      </c>
      <c r="F11357">
        <v>0.83888888888888902</v>
      </c>
      <c r="G11357">
        <v>0.41666666666666702</v>
      </c>
      <c r="H11357">
        <v>0.57471264367816099</v>
      </c>
      <c r="I11357">
        <v>0.4375</v>
      </c>
      <c r="J11357" s="1">
        <v>0.9</v>
      </c>
      <c r="K11357" t="s">
        <v>23241</v>
      </c>
      <c r="L11357" t="s">
        <v>45958</v>
      </c>
      <c r="M11357" t="s">
        <v>45959</v>
      </c>
    </row>
    <row r="11358" spans="1:13">
      <c r="A11358" s="1" t="s">
        <v>13375</v>
      </c>
      <c r="B11358">
        <v>1.00132885816009E-6</v>
      </c>
      <c r="C11358" s="1">
        <v>8.9650547965628507E-6</v>
      </c>
      <c r="D11358">
        <v>0.96153846153846201</v>
      </c>
      <c r="E11358">
        <v>1</v>
      </c>
      <c r="F11358">
        <v>0.99333333333333296</v>
      </c>
      <c r="G11358">
        <v>0.97826086956521696</v>
      </c>
      <c r="H11358">
        <v>0.9</v>
      </c>
      <c r="I11358">
        <v>0.99358974358974395</v>
      </c>
      <c r="J11358" s="1">
        <v>1</v>
      </c>
      <c r="K11358" t="s">
        <v>23240</v>
      </c>
      <c r="L11358" t="s">
        <v>45960</v>
      </c>
      <c r="M11358" t="s">
        <v>45961</v>
      </c>
    </row>
    <row r="11359" spans="1:13">
      <c r="A11359" s="1" t="s">
        <v>13376</v>
      </c>
      <c r="B11359">
        <v>5.1394843273315803E-5</v>
      </c>
      <c r="C11359" s="1">
        <v>3.5735989648088199E-6</v>
      </c>
      <c r="D11359">
        <v>0.375</v>
      </c>
      <c r="E11359">
        <v>0.59230769230769198</v>
      </c>
      <c r="F11359">
        <v>1.19760479041916E-2</v>
      </c>
      <c r="G11359">
        <v>0</v>
      </c>
      <c r="H11359">
        <v>0</v>
      </c>
      <c r="I11359">
        <v>2.9411764705882401E-2</v>
      </c>
      <c r="J11359" s="1">
        <v>0</v>
      </c>
      <c r="K11359" t="s">
        <v>23241</v>
      </c>
      <c r="L11359" t="s">
        <v>45962</v>
      </c>
      <c r="M11359" t="s">
        <v>45963</v>
      </c>
    </row>
    <row r="11360" spans="1:13">
      <c r="A11360" s="1" t="s">
        <v>13377</v>
      </c>
      <c r="B11360">
        <v>3.6280002027852297E-7</v>
      </c>
      <c r="C11360" s="1">
        <v>1.4010066249466201E-5</v>
      </c>
      <c r="D11360">
        <v>0.86</v>
      </c>
      <c r="E11360">
        <v>0.92142857142857104</v>
      </c>
      <c r="F11360">
        <v>0.986206896551724</v>
      </c>
      <c r="G11360">
        <v>0.952380952380952</v>
      </c>
      <c r="H11360">
        <v>0.79487179487179505</v>
      </c>
      <c r="I11360">
        <v>0.91176470588235303</v>
      </c>
      <c r="J11360" s="1">
        <v>1</v>
      </c>
      <c r="K11360" t="s">
        <v>23238</v>
      </c>
      <c r="L11360" t="s">
        <v>45964</v>
      </c>
      <c r="M11360" t="s">
        <v>45965</v>
      </c>
    </row>
    <row r="11361" spans="1:13">
      <c r="A11361" s="1" t="s">
        <v>13378</v>
      </c>
      <c r="B11361">
        <v>2.50252214283544E-4</v>
      </c>
      <c r="C11361" s="1">
        <v>5.2085780809963303E-5</v>
      </c>
      <c r="D11361">
        <v>1</v>
      </c>
      <c r="E11361">
        <v>0.51948051948051899</v>
      </c>
      <c r="F11361">
        <v>1</v>
      </c>
      <c r="G11361">
        <v>1</v>
      </c>
      <c r="H11361">
        <v>1</v>
      </c>
      <c r="I11361">
        <v>1</v>
      </c>
      <c r="J11361" s="1">
        <v>1</v>
      </c>
      <c r="K11361" t="s">
        <v>23241</v>
      </c>
      <c r="L11361" t="s">
        <v>45966</v>
      </c>
      <c r="M11361" t="s">
        <v>45967</v>
      </c>
    </row>
    <row r="11362" spans="1:13">
      <c r="A11362" s="1" t="s">
        <v>13379</v>
      </c>
      <c r="B11362">
        <v>7.69015266153235E-7</v>
      </c>
      <c r="C11362" s="1">
        <v>1.3094544038587999E-7</v>
      </c>
      <c r="D11362">
        <v>0.140625</v>
      </c>
      <c r="E11362">
        <v>5.5555555555555601E-2</v>
      </c>
      <c r="F11362">
        <v>7.7720207253886E-3</v>
      </c>
      <c r="G11362">
        <v>5.4347826086956499E-2</v>
      </c>
      <c r="H11362">
        <v>4.7169811320754698E-3</v>
      </c>
      <c r="I11362">
        <v>1.9736842105263198E-2</v>
      </c>
      <c r="J11362" s="1">
        <v>0</v>
      </c>
      <c r="K11362" t="s">
        <v>23242</v>
      </c>
      <c r="L11362" t="s">
        <v>45968</v>
      </c>
      <c r="M11362" t="s">
        <v>45969</v>
      </c>
    </row>
    <row r="11363" spans="1:13">
      <c r="A11363" s="1" t="s">
        <v>13380</v>
      </c>
      <c r="B11363">
        <v>1.5812922706588101E-5</v>
      </c>
      <c r="C11363" s="1">
        <v>3.8515356737203698E-6</v>
      </c>
      <c r="D11363">
        <v>0.80434782608695699</v>
      </c>
      <c r="E11363">
        <v>0.88356164383561597</v>
      </c>
      <c r="F11363">
        <v>3.0534351145038201E-2</v>
      </c>
      <c r="G11363">
        <v>0.16</v>
      </c>
      <c r="H11363">
        <v>5.22388059701493E-2</v>
      </c>
      <c r="I11363">
        <v>0.133333333333333</v>
      </c>
      <c r="J11363" s="1" t="s">
        <v>23229</v>
      </c>
      <c r="K11363" t="s">
        <v>23241</v>
      </c>
      <c r="L11363" t="s">
        <v>45970</v>
      </c>
      <c r="M11363" t="s">
        <v>45971</v>
      </c>
    </row>
    <row r="11364" spans="1:13">
      <c r="A11364" s="1" t="s">
        <v>13381</v>
      </c>
      <c r="B11364">
        <v>3.8084842285319003E-5</v>
      </c>
      <c r="C11364" s="1">
        <v>6.7844843372758697E-5</v>
      </c>
      <c r="D11364">
        <v>0.61111111111111105</v>
      </c>
      <c r="E11364">
        <v>0.530120481927711</v>
      </c>
      <c r="F11364">
        <v>0.918604651162791</v>
      </c>
      <c r="G11364">
        <v>0.98039215686274495</v>
      </c>
      <c r="H11364">
        <v>0.94705882352941195</v>
      </c>
      <c r="I11364">
        <v>0.967741935483871</v>
      </c>
      <c r="J11364" s="1" t="s">
        <v>23229</v>
      </c>
      <c r="K11364" t="s">
        <v>23241</v>
      </c>
      <c r="L11364" t="s">
        <v>45972</v>
      </c>
      <c r="M11364" t="s">
        <v>45973</v>
      </c>
    </row>
    <row r="11365" spans="1:13">
      <c r="A11365" s="1" t="s">
        <v>13382</v>
      </c>
      <c r="B11365">
        <v>2.5882019204056301E-5</v>
      </c>
      <c r="C11365" s="1">
        <v>1.41484104405069E-4</v>
      </c>
      <c r="D11365">
        <v>0.41935483870967699</v>
      </c>
      <c r="E11365">
        <v>0.297752808988764</v>
      </c>
      <c r="F11365">
        <v>0.34146341463414598</v>
      </c>
      <c r="G11365">
        <v>0</v>
      </c>
      <c r="H11365">
        <v>0</v>
      </c>
      <c r="I11365">
        <v>2.27272727272727E-2</v>
      </c>
      <c r="J11365" s="1" t="s">
        <v>23229</v>
      </c>
      <c r="K11365" t="s">
        <v>23241</v>
      </c>
      <c r="L11365" t="s">
        <v>45974</v>
      </c>
      <c r="M11365" t="s">
        <v>45975</v>
      </c>
    </row>
    <row r="11366" spans="1:13">
      <c r="A11366" s="1" t="s">
        <v>13383</v>
      </c>
      <c r="B11366">
        <v>4.7275999512790099E-6</v>
      </c>
      <c r="C11366" s="1">
        <v>7.3995138806596097E-9</v>
      </c>
      <c r="D11366">
        <v>0.19354838709677399</v>
      </c>
      <c r="E11366">
        <v>0.23749999999999999</v>
      </c>
      <c r="F11366">
        <v>7.7519379844961198E-2</v>
      </c>
      <c r="G11366">
        <v>0.61111111111111105</v>
      </c>
      <c r="H11366">
        <v>3.7878787878787901E-2</v>
      </c>
      <c r="I11366">
        <v>0.52857142857142903</v>
      </c>
      <c r="J11366" s="1" t="s">
        <v>23229</v>
      </c>
      <c r="K11366" t="s">
        <v>23237</v>
      </c>
      <c r="L11366" t="s">
        <v>45976</v>
      </c>
      <c r="M11366" t="s">
        <v>45977</v>
      </c>
    </row>
    <row r="11367" spans="1:13">
      <c r="A11367" s="1" t="s">
        <v>13384</v>
      </c>
      <c r="B11367">
        <v>5.6809200409898703E-5</v>
      </c>
      <c r="C11367" s="1">
        <v>2.10821576764232E-5</v>
      </c>
      <c r="D11367">
        <v>0.77419354838709697</v>
      </c>
      <c r="E11367">
        <v>0.67894736842105297</v>
      </c>
      <c r="F11367">
        <v>0.80256410256410304</v>
      </c>
      <c r="G11367">
        <v>0.89090909090909098</v>
      </c>
      <c r="H11367">
        <v>0.91517857142857095</v>
      </c>
      <c r="I11367">
        <v>0.84513274336283195</v>
      </c>
      <c r="J11367" s="1">
        <v>1</v>
      </c>
      <c r="K11367" t="s">
        <v>23237</v>
      </c>
      <c r="L11367" t="s">
        <v>45978</v>
      </c>
      <c r="M11367" t="s">
        <v>45979</v>
      </c>
    </row>
    <row r="11368" spans="1:13">
      <c r="A11368" s="1" t="s">
        <v>13385</v>
      </c>
      <c r="B11368">
        <v>1.0031000326414101E-6</v>
      </c>
      <c r="C11368" s="1">
        <v>3.0721004230745302E-6</v>
      </c>
      <c r="D11368">
        <v>0</v>
      </c>
      <c r="E11368">
        <v>0</v>
      </c>
      <c r="F11368">
        <v>3.0769230769230799E-2</v>
      </c>
      <c r="G11368">
        <v>0</v>
      </c>
      <c r="H11368">
        <v>0</v>
      </c>
      <c r="I11368">
        <v>0</v>
      </c>
      <c r="J11368" s="1" t="s">
        <v>23229</v>
      </c>
      <c r="K11368" t="s">
        <v>23241</v>
      </c>
      <c r="L11368" t="s">
        <v>45980</v>
      </c>
      <c r="M11368" t="s">
        <v>45981</v>
      </c>
    </row>
    <row r="11369" spans="1:13">
      <c r="A11369" s="1" t="s">
        <v>13386</v>
      </c>
      <c r="B11369">
        <v>6.4131758620006901E-6</v>
      </c>
      <c r="C11369" s="1">
        <v>1.37684294363303E-4</v>
      </c>
      <c r="D11369">
        <v>0.3125</v>
      </c>
      <c r="E11369">
        <v>6.25E-2</v>
      </c>
      <c r="F11369">
        <v>0.133333333333333</v>
      </c>
      <c r="G11369">
        <v>3.5087719298245598E-2</v>
      </c>
      <c r="H11369">
        <v>8.8495575221238902E-3</v>
      </c>
      <c r="I11369">
        <v>1.2396694214876E-2</v>
      </c>
      <c r="J11369" s="1">
        <v>0</v>
      </c>
      <c r="K11369" t="s">
        <v>23240</v>
      </c>
      <c r="L11369" t="s">
        <v>45982</v>
      </c>
      <c r="M11369" t="s">
        <v>45983</v>
      </c>
    </row>
    <row r="11370" spans="1:13">
      <c r="A11370" s="1" t="s">
        <v>13387</v>
      </c>
      <c r="B11370">
        <v>1.1998437464809501E-5</v>
      </c>
      <c r="C11370" s="1">
        <v>2.2365309343332E-5</v>
      </c>
      <c r="D11370">
        <v>0.96428571428571397</v>
      </c>
      <c r="E11370">
        <v>0.97619047619047605</v>
      </c>
      <c r="F11370">
        <v>1</v>
      </c>
      <c r="G11370">
        <v>0.68</v>
      </c>
      <c r="H11370">
        <v>0.98214285714285698</v>
      </c>
      <c r="I11370">
        <v>0.95774647887323905</v>
      </c>
      <c r="J11370" s="1">
        <v>1</v>
      </c>
      <c r="K11370" t="s">
        <v>23241</v>
      </c>
      <c r="L11370" t="s">
        <v>45984</v>
      </c>
      <c r="M11370" t="s">
        <v>45985</v>
      </c>
    </row>
    <row r="11371" spans="1:13">
      <c r="A11371" s="1" t="s">
        <v>13388</v>
      </c>
      <c r="B11371">
        <v>9.9972741564057107E-5</v>
      </c>
      <c r="C11371" s="1">
        <v>4.51438467890239E-6</v>
      </c>
      <c r="D11371">
        <v>0.214285714285714</v>
      </c>
      <c r="E11371">
        <v>0.35057471264367801</v>
      </c>
      <c r="F11371">
        <v>0.201438848920863</v>
      </c>
      <c r="G11371">
        <v>0</v>
      </c>
      <c r="H11371">
        <v>0.29518072289156599</v>
      </c>
      <c r="I11371">
        <v>6.0975609756097601E-2</v>
      </c>
      <c r="J11371" s="1">
        <v>0</v>
      </c>
      <c r="K11371" t="s">
        <v>23237</v>
      </c>
      <c r="L11371" t="s">
        <v>45986</v>
      </c>
      <c r="M11371" t="s">
        <v>45987</v>
      </c>
    </row>
    <row r="11372" spans="1:13">
      <c r="A11372" s="1" t="s">
        <v>13389</v>
      </c>
      <c r="B11372">
        <v>1.4824874363170201E-5</v>
      </c>
      <c r="C11372" s="1">
        <v>3.22313439574774E-6</v>
      </c>
      <c r="D11372">
        <v>3.125E-2</v>
      </c>
      <c r="E11372">
        <v>0</v>
      </c>
      <c r="F11372">
        <v>0.12021857923497301</v>
      </c>
      <c r="G11372">
        <v>1.1111111111111099E-2</v>
      </c>
      <c r="H11372">
        <v>4.3478260869565202E-2</v>
      </c>
      <c r="I11372">
        <v>2.4691358024691398E-2</v>
      </c>
      <c r="J11372" s="1">
        <v>0</v>
      </c>
      <c r="K11372" t="s">
        <v>23238</v>
      </c>
      <c r="L11372" t="s">
        <v>45988</v>
      </c>
      <c r="M11372" t="s">
        <v>45989</v>
      </c>
    </row>
    <row r="11373" spans="1:13">
      <c r="A11373" s="1" t="s">
        <v>13390</v>
      </c>
      <c r="B11373">
        <v>6.05686436661754E-5</v>
      </c>
      <c r="C11373" s="1">
        <v>9.8058871972568005E-6</v>
      </c>
      <c r="D11373">
        <v>7.8125E-2</v>
      </c>
      <c r="E11373">
        <v>4.8913043478260899E-2</v>
      </c>
      <c r="F11373">
        <v>0.37830687830687798</v>
      </c>
      <c r="G11373">
        <v>2.5000000000000001E-2</v>
      </c>
      <c r="H11373">
        <v>0.35555555555555601</v>
      </c>
      <c r="I11373">
        <v>0.17241379310344801</v>
      </c>
      <c r="J11373" s="1">
        <v>1</v>
      </c>
      <c r="K11373" t="s">
        <v>23241</v>
      </c>
      <c r="L11373" t="s">
        <v>45990</v>
      </c>
      <c r="M11373" t="s">
        <v>45991</v>
      </c>
    </row>
    <row r="11374" spans="1:13">
      <c r="A11374" s="1" t="s">
        <v>13391</v>
      </c>
      <c r="B11374">
        <v>4.5473463832819102E-4</v>
      </c>
      <c r="C11374" s="1">
        <v>6.7249937432356497E-7</v>
      </c>
      <c r="D11374">
        <v>0.98275862068965503</v>
      </c>
      <c r="E11374">
        <v>0.48192771084337299</v>
      </c>
      <c r="F11374">
        <v>0.99459459459459498</v>
      </c>
      <c r="G11374">
        <v>0.97727272727272696</v>
      </c>
      <c r="H11374">
        <v>0.99305555555555602</v>
      </c>
      <c r="I11374">
        <v>1</v>
      </c>
      <c r="J11374" s="1">
        <v>1</v>
      </c>
      <c r="K11374" t="s">
        <v>23239</v>
      </c>
      <c r="L11374" t="s">
        <v>45992</v>
      </c>
      <c r="M11374" t="s">
        <v>45993</v>
      </c>
    </row>
    <row r="11375" spans="1:13">
      <c r="A11375" s="1" t="s">
        <v>13392</v>
      </c>
      <c r="B11375">
        <v>2.0808258666154999E-6</v>
      </c>
      <c r="C11375" s="1">
        <v>8.4245198810862102E-6</v>
      </c>
      <c r="D11375">
        <v>1</v>
      </c>
      <c r="E11375">
        <v>1</v>
      </c>
      <c r="F11375">
        <v>0.99738219895288005</v>
      </c>
      <c r="G11375">
        <v>1</v>
      </c>
      <c r="H11375">
        <v>1</v>
      </c>
      <c r="I11375">
        <v>0.89436619718309895</v>
      </c>
      <c r="J11375" s="1">
        <v>1</v>
      </c>
      <c r="K11375" t="s">
        <v>23238</v>
      </c>
      <c r="L11375" t="s">
        <v>45994</v>
      </c>
      <c r="M11375" t="s">
        <v>45995</v>
      </c>
    </row>
    <row r="11376" spans="1:13">
      <c r="A11376" s="1" t="s">
        <v>13393</v>
      </c>
      <c r="B11376">
        <v>3.0041070671227798E-8</v>
      </c>
      <c r="C11376" s="1">
        <v>5.0209736879325801E-7</v>
      </c>
      <c r="D11376">
        <v>1</v>
      </c>
      <c r="E11376">
        <v>1</v>
      </c>
      <c r="F11376">
        <v>1</v>
      </c>
      <c r="G11376">
        <v>0.81578947368421095</v>
      </c>
      <c r="H11376">
        <v>0.95930232558139505</v>
      </c>
      <c r="I11376">
        <v>0.98181818181818203</v>
      </c>
      <c r="J11376" s="1">
        <v>1</v>
      </c>
      <c r="K11376" t="s">
        <v>23238</v>
      </c>
      <c r="L11376" t="s">
        <v>45996</v>
      </c>
      <c r="M11376" t="s">
        <v>45997</v>
      </c>
    </row>
    <row r="11377" spans="1:13">
      <c r="A11377" s="1" t="s">
        <v>13394</v>
      </c>
      <c r="B11377">
        <v>1.8746370010787699E-6</v>
      </c>
      <c r="C11377" s="1">
        <v>7.3794067967517203E-6</v>
      </c>
      <c r="D11377">
        <v>1</v>
      </c>
      <c r="E11377">
        <v>0.99468085106382997</v>
      </c>
      <c r="F11377">
        <v>0.997435897435897</v>
      </c>
      <c r="G11377">
        <v>0.54310344827586199</v>
      </c>
      <c r="H11377">
        <v>0.99115044247787598</v>
      </c>
      <c r="I11377">
        <v>0.93055555555555602</v>
      </c>
      <c r="J11377" s="1">
        <v>1</v>
      </c>
      <c r="K11377" t="s">
        <v>23239</v>
      </c>
      <c r="L11377" t="s">
        <v>45998</v>
      </c>
      <c r="M11377" t="s">
        <v>45999</v>
      </c>
    </row>
    <row r="11378" spans="1:13">
      <c r="A11378" s="1" t="s">
        <v>13395</v>
      </c>
      <c r="B11378">
        <v>5.2950549228192697E-5</v>
      </c>
      <c r="C11378" s="1">
        <v>1.5553295626227501E-4</v>
      </c>
      <c r="D11378">
        <v>1.6666666666666701E-2</v>
      </c>
      <c r="E11378">
        <v>2.1276595744680899E-2</v>
      </c>
      <c r="F11378">
        <v>0.38636363636363602</v>
      </c>
      <c r="G11378">
        <v>1.7543859649122799E-2</v>
      </c>
      <c r="H11378">
        <v>0.159340659340659</v>
      </c>
      <c r="I11378">
        <v>2.6315789473684199E-2</v>
      </c>
      <c r="J11378" s="1">
        <v>4.5454545454545497E-2</v>
      </c>
      <c r="K11378" t="s">
        <v>23241</v>
      </c>
      <c r="L11378" t="s">
        <v>46000</v>
      </c>
      <c r="M11378" t="s">
        <v>46001</v>
      </c>
    </row>
    <row r="11379" spans="1:13">
      <c r="A11379" s="1" t="s">
        <v>13396</v>
      </c>
      <c r="B11379">
        <v>6.5621034237938499E-6</v>
      </c>
      <c r="C11379" s="1">
        <v>5.2801124499611099E-5</v>
      </c>
      <c r="D11379">
        <v>0</v>
      </c>
      <c r="E11379">
        <v>0</v>
      </c>
      <c r="F11379">
        <v>0.04</v>
      </c>
      <c r="G11379">
        <v>0</v>
      </c>
      <c r="H11379">
        <v>0</v>
      </c>
      <c r="I11379">
        <v>8.6206896551724102E-3</v>
      </c>
      <c r="J11379" s="1" t="s">
        <v>23229</v>
      </c>
      <c r="K11379" t="s">
        <v>23241</v>
      </c>
      <c r="L11379" t="s">
        <v>46002</v>
      </c>
      <c r="M11379" t="s">
        <v>46003</v>
      </c>
    </row>
    <row r="11380" spans="1:13">
      <c r="A11380" s="1" t="s">
        <v>13397</v>
      </c>
      <c r="B11380">
        <v>1.6874557620101901E-4</v>
      </c>
      <c r="C11380" s="1">
        <v>2.87268196897762E-8</v>
      </c>
      <c r="D11380">
        <v>0</v>
      </c>
      <c r="E11380">
        <v>0.38505747126436801</v>
      </c>
      <c r="F11380">
        <v>0</v>
      </c>
      <c r="G11380">
        <v>0</v>
      </c>
      <c r="H11380">
        <v>0</v>
      </c>
      <c r="I11380">
        <v>2.1276595744680899E-2</v>
      </c>
      <c r="J11380" s="1" t="s">
        <v>23229</v>
      </c>
      <c r="K11380" t="s">
        <v>23239</v>
      </c>
      <c r="L11380" t="s">
        <v>46004</v>
      </c>
      <c r="M11380" t="s">
        <v>46005</v>
      </c>
    </row>
    <row r="11381" spans="1:13">
      <c r="A11381" s="1" t="s">
        <v>13398</v>
      </c>
      <c r="B11381">
        <v>3.4089058376227699E-5</v>
      </c>
      <c r="C11381" s="1">
        <v>3.4207038823715098E-7</v>
      </c>
      <c r="D11381">
        <v>0.921875</v>
      </c>
      <c r="E11381">
        <v>0.80769230769230804</v>
      </c>
      <c r="F11381">
        <v>0.99729729729729699</v>
      </c>
      <c r="G11381">
        <v>0.72727272727272696</v>
      </c>
      <c r="H11381">
        <v>0.93298969072164994</v>
      </c>
      <c r="I11381">
        <v>0.88392857142857095</v>
      </c>
      <c r="J11381" s="1">
        <v>1</v>
      </c>
      <c r="K11381" t="s">
        <v>23240</v>
      </c>
      <c r="L11381" t="s">
        <v>46006</v>
      </c>
      <c r="M11381" t="s">
        <v>46007</v>
      </c>
    </row>
    <row r="11382" spans="1:13">
      <c r="A11382" s="1" t="s">
        <v>13399</v>
      </c>
      <c r="B11382">
        <v>1.08225427283447E-5</v>
      </c>
      <c r="C11382" s="1">
        <v>1.02044850202006E-6</v>
      </c>
      <c r="D11382">
        <v>1.6129032258064498E-2</v>
      </c>
      <c r="E11382">
        <v>0</v>
      </c>
      <c r="F11382">
        <v>2.9239766081871298E-2</v>
      </c>
      <c r="G11382">
        <v>0</v>
      </c>
      <c r="H11382">
        <v>1.13636363636364E-2</v>
      </c>
      <c r="I11382">
        <v>6.8627450980392204E-2</v>
      </c>
      <c r="J11382" s="1">
        <v>0</v>
      </c>
      <c r="K11382" t="s">
        <v>23241</v>
      </c>
      <c r="L11382" t="s">
        <v>46008</v>
      </c>
      <c r="M11382" t="s">
        <v>46009</v>
      </c>
    </row>
    <row r="11383" spans="1:13">
      <c r="A11383" s="1" t="s">
        <v>13400</v>
      </c>
      <c r="B11383">
        <v>1.03366022938646E-5</v>
      </c>
      <c r="C11383" s="1">
        <v>3.4430598295716498E-5</v>
      </c>
      <c r="D11383">
        <v>0.13157894736842099</v>
      </c>
      <c r="E11383">
        <v>6.3291139240506302E-3</v>
      </c>
      <c r="F11383">
        <v>0.20833333333333301</v>
      </c>
      <c r="G11383">
        <v>0.41176470588235298</v>
      </c>
      <c r="H11383">
        <v>0.287128712871287</v>
      </c>
      <c r="I11383">
        <v>0.38157894736842102</v>
      </c>
      <c r="J11383" s="1">
        <v>0</v>
      </c>
      <c r="K11383" t="s">
        <v>23241</v>
      </c>
      <c r="L11383" t="s">
        <v>46010</v>
      </c>
      <c r="M11383" t="s">
        <v>46011</v>
      </c>
    </row>
    <row r="11384" spans="1:13">
      <c r="A11384" s="1" t="s">
        <v>13401</v>
      </c>
      <c r="B11384">
        <v>1.6704121383172101E-4</v>
      </c>
      <c r="C11384" s="1">
        <v>1.7618165930139799E-5</v>
      </c>
      <c r="D11384">
        <v>0.96875</v>
      </c>
      <c r="E11384">
        <v>0.69791666666666696</v>
      </c>
      <c r="F11384">
        <v>0.997435897435897</v>
      </c>
      <c r="G11384">
        <v>1</v>
      </c>
      <c r="H11384">
        <v>1</v>
      </c>
      <c r="I11384">
        <v>1</v>
      </c>
      <c r="J11384" s="1">
        <v>0.86363636363636398</v>
      </c>
      <c r="K11384" t="s">
        <v>23241</v>
      </c>
      <c r="L11384" t="s">
        <v>46012</v>
      </c>
      <c r="M11384" t="s">
        <v>46013</v>
      </c>
    </row>
    <row r="11385" spans="1:13">
      <c r="A11385" s="1" t="s">
        <v>13402</v>
      </c>
      <c r="B11385">
        <v>9.5952338691885101E-4</v>
      </c>
      <c r="C11385" s="1">
        <v>1.6570212220723399E-4</v>
      </c>
      <c r="D11385">
        <v>0.565217391304348</v>
      </c>
      <c r="E11385">
        <v>6.9892473118279605E-2</v>
      </c>
      <c r="F11385">
        <v>0.71038251366120198</v>
      </c>
      <c r="G11385">
        <v>0.72413793103448298</v>
      </c>
      <c r="H11385">
        <v>0.80373831775700899</v>
      </c>
      <c r="I11385">
        <v>0.536082474226804</v>
      </c>
      <c r="J11385" s="1" t="s">
        <v>23229</v>
      </c>
      <c r="K11385" t="s">
        <v>23241</v>
      </c>
      <c r="L11385" t="s">
        <v>46014</v>
      </c>
      <c r="M11385" t="s">
        <v>46015</v>
      </c>
    </row>
    <row r="11386" spans="1:13">
      <c r="A11386" s="1" t="s">
        <v>13403</v>
      </c>
      <c r="B11386">
        <v>8.6645560757691703E-6</v>
      </c>
      <c r="C11386" s="1">
        <v>3.12357075320385E-5</v>
      </c>
      <c r="D11386">
        <v>0</v>
      </c>
      <c r="E11386">
        <v>0</v>
      </c>
      <c r="F11386">
        <v>6.18556701030928E-2</v>
      </c>
      <c r="G11386">
        <v>8.6206896551724102E-3</v>
      </c>
      <c r="H11386">
        <v>0</v>
      </c>
      <c r="I11386">
        <v>4.0983606557377103E-3</v>
      </c>
      <c r="J11386" s="1" t="s">
        <v>23229</v>
      </c>
      <c r="K11386" t="s">
        <v>23238</v>
      </c>
      <c r="L11386" t="s">
        <v>46016</v>
      </c>
      <c r="M11386" t="s">
        <v>46017</v>
      </c>
    </row>
    <row r="11387" spans="1:13">
      <c r="A11387" s="1" t="s">
        <v>13404</v>
      </c>
      <c r="B11387">
        <v>0</v>
      </c>
      <c r="C11387" s="1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s="1" t="s">
        <v>23229</v>
      </c>
      <c r="K11387" t="s">
        <v>23242</v>
      </c>
      <c r="L11387" t="s">
        <v>46018</v>
      </c>
      <c r="M11387" t="s">
        <v>46019</v>
      </c>
    </row>
    <row r="11388" spans="1:13">
      <c r="A11388" s="1" t="s">
        <v>13405</v>
      </c>
      <c r="B11388">
        <v>7.0589393368075302E-4</v>
      </c>
      <c r="C11388" s="1">
        <v>8.3931281538879795E-5</v>
      </c>
      <c r="D11388">
        <v>0.265625</v>
      </c>
      <c r="E11388">
        <v>5.7894736842105297E-2</v>
      </c>
      <c r="F11388">
        <v>0.55181347150259097</v>
      </c>
      <c r="G11388">
        <v>0.40350877192982498</v>
      </c>
      <c r="H11388">
        <v>0.41517857142857101</v>
      </c>
      <c r="I11388">
        <v>0.33185840707964598</v>
      </c>
      <c r="J11388" s="1">
        <v>4.5454545454545497E-2</v>
      </c>
      <c r="K11388" t="s">
        <v>23238</v>
      </c>
      <c r="L11388" t="s">
        <v>46020</v>
      </c>
      <c r="M11388" t="s">
        <v>46021</v>
      </c>
    </row>
    <row r="11389" spans="1:13">
      <c r="A11389" s="1" t="s">
        <v>13406</v>
      </c>
      <c r="B11389">
        <v>6.6771759026307696E-6</v>
      </c>
      <c r="C11389" s="1">
        <v>7.7562243982260207E-6</v>
      </c>
      <c r="D11389">
        <v>0.12962962962963001</v>
      </c>
      <c r="E11389">
        <v>6.4935064935064901E-2</v>
      </c>
      <c r="F11389">
        <v>3.3149171270718203E-2</v>
      </c>
      <c r="G11389">
        <v>0</v>
      </c>
      <c r="H11389">
        <v>0</v>
      </c>
      <c r="I11389">
        <v>2.27272727272727E-2</v>
      </c>
      <c r="J11389" s="1">
        <v>0</v>
      </c>
      <c r="K11389" t="s">
        <v>23240</v>
      </c>
      <c r="L11389" t="s">
        <v>46022</v>
      </c>
      <c r="M11389" t="s">
        <v>46023</v>
      </c>
    </row>
    <row r="11390" spans="1:13">
      <c r="A11390" s="1" t="s">
        <v>13407</v>
      </c>
      <c r="B11390">
        <v>2.6238840373459299E-5</v>
      </c>
      <c r="C11390" s="1">
        <v>6.7388475563785499E-6</v>
      </c>
      <c r="D11390">
        <v>6.25E-2</v>
      </c>
      <c r="E11390">
        <v>0</v>
      </c>
      <c r="F11390">
        <v>0.17771084337349399</v>
      </c>
      <c r="G11390">
        <v>1.35135135135135E-2</v>
      </c>
      <c r="H11390">
        <v>2.32558139534884E-2</v>
      </c>
      <c r="I11390">
        <v>0</v>
      </c>
      <c r="J11390" s="1">
        <v>0.1</v>
      </c>
      <c r="K11390" t="s">
        <v>23241</v>
      </c>
      <c r="L11390" t="s">
        <v>46024</v>
      </c>
      <c r="M11390" t="s">
        <v>46025</v>
      </c>
    </row>
    <row r="11391" spans="1:13">
      <c r="A11391" s="1" t="s">
        <v>13408</v>
      </c>
      <c r="B11391">
        <v>4.8459834384803296E-6</v>
      </c>
      <c r="C11391" s="1">
        <v>1.22069589510786E-8</v>
      </c>
      <c r="D11391">
        <v>0.984375</v>
      </c>
      <c r="E11391">
        <v>0.99473684210526303</v>
      </c>
      <c r="F11391">
        <v>0.992307692307692</v>
      </c>
      <c r="G11391">
        <v>1</v>
      </c>
      <c r="H11391">
        <v>1</v>
      </c>
      <c r="I11391">
        <v>0.978494623655914</v>
      </c>
      <c r="J11391" s="1">
        <v>1</v>
      </c>
      <c r="K11391" t="s">
        <v>23238</v>
      </c>
      <c r="L11391" t="s">
        <v>46026</v>
      </c>
      <c r="M11391" t="s">
        <v>46027</v>
      </c>
    </row>
    <row r="11392" spans="1:13">
      <c r="A11392" s="1" t="s">
        <v>13409</v>
      </c>
      <c r="B11392">
        <v>7.0689708030653299E-5</v>
      </c>
      <c r="C11392" s="1">
        <v>1.6557623400235101E-5</v>
      </c>
      <c r="D11392">
        <v>0.78571428571428603</v>
      </c>
      <c r="E11392">
        <v>0.83561643835616395</v>
      </c>
      <c r="F11392">
        <v>0.84</v>
      </c>
      <c r="G11392">
        <v>0.97916666666666696</v>
      </c>
      <c r="H11392">
        <v>0.99275362318840599</v>
      </c>
      <c r="I11392">
        <v>0.93243243243243201</v>
      </c>
      <c r="J11392" s="1">
        <v>1</v>
      </c>
      <c r="K11392" t="s">
        <v>23239</v>
      </c>
      <c r="L11392" t="s">
        <v>46028</v>
      </c>
      <c r="M11392" t="s">
        <v>46029</v>
      </c>
    </row>
    <row r="11393" spans="1:13">
      <c r="A11393" s="1" t="s">
        <v>13410</v>
      </c>
      <c r="B11393">
        <v>2.69809350589902E-5</v>
      </c>
      <c r="C11393" s="1">
        <v>1.7466488635817299E-5</v>
      </c>
      <c r="D11393">
        <v>0.952380952380952</v>
      </c>
      <c r="E11393">
        <v>1</v>
      </c>
      <c r="F11393">
        <v>0.80578512396694202</v>
      </c>
      <c r="G11393">
        <v>0.92592592592592604</v>
      </c>
      <c r="H11393">
        <v>0.92142857142857104</v>
      </c>
      <c r="I11393">
        <v>0.91891891891891897</v>
      </c>
      <c r="J11393" s="1" t="s">
        <v>23229</v>
      </c>
      <c r="K11393" t="s">
        <v>23238</v>
      </c>
      <c r="L11393" t="s">
        <v>46030</v>
      </c>
      <c r="M11393" t="s">
        <v>46031</v>
      </c>
    </row>
    <row r="11394" spans="1:13">
      <c r="A11394" s="1" t="s">
        <v>13411</v>
      </c>
      <c r="B11394">
        <v>1.6667782383304999E-7</v>
      </c>
      <c r="C11394" s="1">
        <v>2.24438991489781E-8</v>
      </c>
      <c r="D11394">
        <v>0.984375</v>
      </c>
      <c r="E11394">
        <v>0.99479166666666696</v>
      </c>
      <c r="F11394">
        <v>0.97179487179487201</v>
      </c>
      <c r="G11394">
        <v>0.99137931034482796</v>
      </c>
      <c r="H11394">
        <v>0.99557522123893805</v>
      </c>
      <c r="I11394">
        <v>0.98799999999999999</v>
      </c>
      <c r="J11394" s="1">
        <v>1</v>
      </c>
      <c r="K11394" t="s">
        <v>23238</v>
      </c>
      <c r="L11394" t="s">
        <v>46032</v>
      </c>
      <c r="M11394" t="s">
        <v>46033</v>
      </c>
    </row>
    <row r="11395" spans="1:13">
      <c r="A11395" s="1" t="s">
        <v>13412</v>
      </c>
      <c r="B11395">
        <v>6.0125383900443995E-7</v>
      </c>
      <c r="C11395" s="1">
        <v>2.7151863722434999E-6</v>
      </c>
      <c r="D11395">
        <v>0</v>
      </c>
      <c r="E11395">
        <v>0</v>
      </c>
      <c r="F11395">
        <v>0</v>
      </c>
      <c r="G11395">
        <v>1.7857142857142901E-2</v>
      </c>
      <c r="H11395">
        <v>0.164179104477612</v>
      </c>
      <c r="I11395">
        <v>1.38888888888889E-2</v>
      </c>
      <c r="J11395" s="1">
        <v>0</v>
      </c>
      <c r="K11395" t="s">
        <v>23239</v>
      </c>
      <c r="L11395" t="s">
        <v>46034</v>
      </c>
      <c r="M11395" t="s">
        <v>46035</v>
      </c>
    </row>
    <row r="11396" spans="1:13">
      <c r="A11396" s="1" t="s">
        <v>13413</v>
      </c>
      <c r="B11396">
        <v>5.08778269946249E-6</v>
      </c>
      <c r="C11396" s="1">
        <v>8.5806941511133703E-5</v>
      </c>
      <c r="D11396">
        <v>0</v>
      </c>
      <c r="E11396">
        <v>5.4945054945054897E-3</v>
      </c>
      <c r="F11396">
        <v>0.14175257731958801</v>
      </c>
      <c r="G11396">
        <v>9.6153846153846201E-2</v>
      </c>
      <c r="H11396">
        <v>0.26699029126213603</v>
      </c>
      <c r="I11396">
        <v>9.4736842105263203E-2</v>
      </c>
      <c r="J11396" s="1">
        <v>0</v>
      </c>
      <c r="K11396" t="s">
        <v>23239</v>
      </c>
      <c r="L11396" t="s">
        <v>46036</v>
      </c>
      <c r="M11396" t="s">
        <v>46037</v>
      </c>
    </row>
    <row r="11397" spans="1:13">
      <c r="A11397" s="1" t="s">
        <v>13414</v>
      </c>
      <c r="B11397">
        <v>4.92158849363749E-5</v>
      </c>
      <c r="C11397" s="1">
        <v>6.0947571518616999E-6</v>
      </c>
      <c r="D11397">
        <v>0.72413793103448298</v>
      </c>
      <c r="E11397">
        <v>0.96428571428571397</v>
      </c>
      <c r="F11397">
        <v>0.45541401273885401</v>
      </c>
      <c r="G11397">
        <v>6.6666666666666693E-2</v>
      </c>
      <c r="H11397">
        <v>0.476190476190476</v>
      </c>
      <c r="I11397">
        <v>0.14772727272727301</v>
      </c>
      <c r="J11397" s="1">
        <v>0</v>
      </c>
      <c r="K11397" t="s">
        <v>23241</v>
      </c>
      <c r="L11397" t="s">
        <v>46038</v>
      </c>
      <c r="M11397" t="s">
        <v>46039</v>
      </c>
    </row>
    <row r="11398" spans="1:13">
      <c r="A11398" s="1" t="s">
        <v>13415</v>
      </c>
      <c r="B11398">
        <v>3.7684940722678298E-6</v>
      </c>
      <c r="C11398" s="1">
        <v>1.52515076478782E-6</v>
      </c>
      <c r="D11398">
        <v>8.0645161290322606E-2</v>
      </c>
      <c r="E11398">
        <v>9.3023255813953501E-2</v>
      </c>
      <c r="F11398">
        <v>9.77653631284916E-2</v>
      </c>
      <c r="G11398">
        <v>0.308823529411765</v>
      </c>
      <c r="H11398">
        <v>0.18181818181818199</v>
      </c>
      <c r="I11398">
        <v>0.29824561403508798</v>
      </c>
      <c r="J11398" s="1">
        <v>0</v>
      </c>
      <c r="K11398" t="s">
        <v>23238</v>
      </c>
      <c r="L11398" t="s">
        <v>46040</v>
      </c>
      <c r="M11398" t="s">
        <v>46041</v>
      </c>
    </row>
    <row r="11399" spans="1:13">
      <c r="A11399" s="1" t="s">
        <v>13416</v>
      </c>
      <c r="B11399">
        <v>4.9353213629711003E-10</v>
      </c>
      <c r="C11399" s="1">
        <v>2.77224166715903E-8</v>
      </c>
      <c r="D11399">
        <v>0</v>
      </c>
      <c r="E11399">
        <v>5.9523809523809503E-3</v>
      </c>
      <c r="F11399">
        <v>0</v>
      </c>
      <c r="G11399">
        <v>0</v>
      </c>
      <c r="H11399">
        <v>0</v>
      </c>
      <c r="I11399">
        <v>1.21951219512195E-2</v>
      </c>
      <c r="J11399" s="1">
        <v>0.75</v>
      </c>
      <c r="K11399" t="s">
        <v>23239</v>
      </c>
      <c r="L11399" t="s">
        <v>46042</v>
      </c>
      <c r="M11399" t="s">
        <v>46043</v>
      </c>
    </row>
    <row r="11400" spans="1:13">
      <c r="A11400" s="1" t="s">
        <v>13417</v>
      </c>
      <c r="B11400">
        <v>3.2280311406383701E-5</v>
      </c>
      <c r="C11400" s="1">
        <v>6.7357296427391502E-5</v>
      </c>
      <c r="D11400">
        <v>0.41666666666666702</v>
      </c>
      <c r="E11400">
        <v>0.431034482758621</v>
      </c>
      <c r="F11400">
        <v>0.38931297709923701</v>
      </c>
      <c r="G11400">
        <v>0.84210526315789502</v>
      </c>
      <c r="H11400">
        <v>0.29292929292929298</v>
      </c>
      <c r="I11400">
        <v>0.61194029850746301</v>
      </c>
      <c r="J11400" s="1">
        <v>0</v>
      </c>
      <c r="K11400" t="s">
        <v>23241</v>
      </c>
      <c r="L11400" t="s">
        <v>46044</v>
      </c>
      <c r="M11400" t="s">
        <v>46045</v>
      </c>
    </row>
    <row r="11401" spans="1:13">
      <c r="A11401" s="1" t="s">
        <v>13418</v>
      </c>
      <c r="B11401">
        <v>1.1130475568219099E-4</v>
      </c>
      <c r="C11401" s="1">
        <v>2.8008857827334599E-4</v>
      </c>
      <c r="D11401">
        <v>1.72413793103448E-2</v>
      </c>
      <c r="E11401">
        <v>3.1645569620253201E-2</v>
      </c>
      <c r="F11401">
        <v>0.119047619047619</v>
      </c>
      <c r="G11401">
        <v>0</v>
      </c>
      <c r="H11401">
        <v>2.9411764705882401E-2</v>
      </c>
      <c r="I11401">
        <v>0</v>
      </c>
      <c r="J11401" s="1">
        <v>0</v>
      </c>
      <c r="K11401" t="s">
        <v>23239</v>
      </c>
      <c r="L11401" t="s">
        <v>46046</v>
      </c>
      <c r="M11401" t="s">
        <v>46047</v>
      </c>
    </row>
    <row r="11402" spans="1:13">
      <c r="A11402" s="1" t="s">
        <v>13419</v>
      </c>
      <c r="B11402">
        <v>1.7601773197392299E-7</v>
      </c>
      <c r="C11402" s="1">
        <v>4.9031158974715603E-6</v>
      </c>
      <c r="D11402">
        <v>0</v>
      </c>
      <c r="E11402">
        <v>5.2083333333333296E-3</v>
      </c>
      <c r="F11402">
        <v>0</v>
      </c>
      <c r="G11402">
        <v>0.13793103448275901</v>
      </c>
      <c r="H11402">
        <v>4.3859649122806998E-3</v>
      </c>
      <c r="I11402">
        <v>0.02</v>
      </c>
      <c r="J11402" s="1">
        <v>0</v>
      </c>
      <c r="K11402" t="s">
        <v>23241</v>
      </c>
      <c r="L11402" t="s">
        <v>46048</v>
      </c>
      <c r="M11402" t="s">
        <v>46049</v>
      </c>
    </row>
    <row r="11403" spans="1:13">
      <c r="A11403" s="1" t="s">
        <v>13420</v>
      </c>
      <c r="B11403">
        <v>1.81264408418162E-6</v>
      </c>
      <c r="C11403" s="1">
        <v>1.42950799616682E-6</v>
      </c>
      <c r="D11403">
        <v>1</v>
      </c>
      <c r="E11403">
        <v>1</v>
      </c>
      <c r="F11403">
        <v>1</v>
      </c>
      <c r="G11403">
        <v>0.98</v>
      </c>
      <c r="H11403">
        <v>0.99549549549549599</v>
      </c>
      <c r="I11403">
        <v>0.98399999999999999</v>
      </c>
      <c r="J11403" s="1">
        <v>1</v>
      </c>
      <c r="K11403" t="s">
        <v>23241</v>
      </c>
      <c r="L11403" t="s">
        <v>46050</v>
      </c>
      <c r="M11403" t="s">
        <v>46051</v>
      </c>
    </row>
    <row r="11404" spans="1:13">
      <c r="A11404" s="1" t="s">
        <v>13421</v>
      </c>
      <c r="B11404">
        <v>2.4716904832112999E-6</v>
      </c>
      <c r="C11404" s="1">
        <v>2.3273264744097198E-6</v>
      </c>
      <c r="D11404">
        <v>1.6129032258064498E-2</v>
      </c>
      <c r="E11404">
        <v>0</v>
      </c>
      <c r="F11404">
        <v>1.91256830601093E-2</v>
      </c>
      <c r="G11404">
        <v>0</v>
      </c>
      <c r="H11404">
        <v>9.1463414634146298E-2</v>
      </c>
      <c r="I11404">
        <v>2.32558139534884E-2</v>
      </c>
      <c r="J11404" s="1">
        <v>0</v>
      </c>
      <c r="K11404" t="s">
        <v>23242</v>
      </c>
      <c r="L11404" t="s">
        <v>46052</v>
      </c>
      <c r="M11404" t="s">
        <v>46053</v>
      </c>
    </row>
    <row r="11405" spans="1:13">
      <c r="A11405" s="1" t="s">
        <v>13422</v>
      </c>
      <c r="B11405">
        <v>6.3357999720235595E-4</v>
      </c>
      <c r="C11405" s="1">
        <v>7.6360769409624006E-5</v>
      </c>
      <c r="D11405">
        <v>0.37096774193548399</v>
      </c>
      <c r="E11405">
        <v>0.68947368421052602</v>
      </c>
      <c r="F11405">
        <v>9.2307692307692299E-2</v>
      </c>
      <c r="G11405">
        <v>0</v>
      </c>
      <c r="H11405">
        <v>0.13551401869158899</v>
      </c>
      <c r="I11405">
        <v>0.24444444444444399</v>
      </c>
      <c r="J11405" s="1">
        <v>0</v>
      </c>
      <c r="K11405" t="s">
        <v>23238</v>
      </c>
      <c r="L11405" t="s">
        <v>46054</v>
      </c>
      <c r="M11405" t="s">
        <v>46055</v>
      </c>
    </row>
    <row r="11406" spans="1:13">
      <c r="A11406" s="1" t="s">
        <v>13423</v>
      </c>
      <c r="B11406">
        <v>5.1421038326244598E-9</v>
      </c>
      <c r="C11406" s="1">
        <v>3.18503732627935E-7</v>
      </c>
      <c r="D11406">
        <v>1</v>
      </c>
      <c r="E11406">
        <v>1</v>
      </c>
      <c r="F11406">
        <v>1</v>
      </c>
      <c r="G11406">
        <v>0.95833333333333304</v>
      </c>
      <c r="H11406">
        <v>0.98019801980197996</v>
      </c>
      <c r="I11406">
        <v>0.92682926829268297</v>
      </c>
      <c r="J11406" s="1" t="s">
        <v>23229</v>
      </c>
      <c r="K11406" t="s">
        <v>23238</v>
      </c>
      <c r="L11406" t="s">
        <v>46056</v>
      </c>
      <c r="M11406" t="s">
        <v>46057</v>
      </c>
    </row>
    <row r="11407" spans="1:13">
      <c r="A11407" s="1" t="s">
        <v>13424</v>
      </c>
      <c r="B11407">
        <v>9.7151838043085998E-4</v>
      </c>
      <c r="C11407" s="1">
        <v>6.1775120013668698E-6</v>
      </c>
      <c r="D11407">
        <v>0.30555555555555602</v>
      </c>
      <c r="E11407">
        <v>0.79032258064516103</v>
      </c>
      <c r="F11407">
        <v>7.86163522012579E-2</v>
      </c>
      <c r="G11407">
        <v>5.8823529411764698E-2</v>
      </c>
      <c r="H11407">
        <v>0.20754716981132099</v>
      </c>
      <c r="I11407">
        <v>0.22941176470588201</v>
      </c>
      <c r="J11407" s="1" t="s">
        <v>23229</v>
      </c>
      <c r="K11407" t="s">
        <v>23238</v>
      </c>
      <c r="L11407" t="s">
        <v>46058</v>
      </c>
      <c r="M11407" t="s">
        <v>46059</v>
      </c>
    </row>
    <row r="11408" spans="1:13">
      <c r="A11408" s="1" t="s">
        <v>13425</v>
      </c>
      <c r="B11408">
        <v>9.9391106051644299E-7</v>
      </c>
      <c r="C11408" s="1">
        <v>2.9501910072780098E-4</v>
      </c>
      <c r="D11408">
        <v>0.765625</v>
      </c>
      <c r="E11408">
        <v>0.734375</v>
      </c>
      <c r="F11408">
        <v>0.67948717948717996</v>
      </c>
      <c r="G11408">
        <v>0.95614035087719296</v>
      </c>
      <c r="H11408">
        <v>0.78508771929824595</v>
      </c>
      <c r="I11408">
        <v>0.95378151260504196</v>
      </c>
      <c r="J11408" s="1">
        <v>1</v>
      </c>
      <c r="K11408" t="s">
        <v>23240</v>
      </c>
      <c r="L11408" t="s">
        <v>46060</v>
      </c>
      <c r="M11408" t="s">
        <v>46061</v>
      </c>
    </row>
    <row r="11409" spans="1:13">
      <c r="A11409" s="1" t="s">
        <v>13426</v>
      </c>
      <c r="B11409">
        <v>1.00546277508118E-6</v>
      </c>
      <c r="C11409" s="1">
        <v>6.2574408903391795E-10</v>
      </c>
      <c r="D11409">
        <v>0</v>
      </c>
      <c r="E11409">
        <v>5.31914893617021E-3</v>
      </c>
      <c r="F11409">
        <v>0</v>
      </c>
      <c r="G11409">
        <v>5.3571428571428603E-2</v>
      </c>
      <c r="H11409">
        <v>0</v>
      </c>
      <c r="I11409">
        <v>2.9166666666666698E-2</v>
      </c>
      <c r="J11409" s="1">
        <v>4.5454545454545497E-2</v>
      </c>
      <c r="K11409" t="s">
        <v>23241</v>
      </c>
      <c r="L11409" t="s">
        <v>46062</v>
      </c>
      <c r="M11409" t="s">
        <v>46063</v>
      </c>
    </row>
    <row r="11410" spans="1:13">
      <c r="A11410" s="1" t="s">
        <v>13427</v>
      </c>
      <c r="B11410">
        <v>7.7888519097771397E-5</v>
      </c>
      <c r="C11410" s="1">
        <v>5.2522013777139297E-5</v>
      </c>
      <c r="D11410">
        <v>7.8125E-2</v>
      </c>
      <c r="E11410">
        <v>0.18947368421052599</v>
      </c>
      <c r="F11410">
        <v>3.09278350515464E-2</v>
      </c>
      <c r="G11410">
        <v>0</v>
      </c>
      <c r="H11410">
        <v>0.13157894736842099</v>
      </c>
      <c r="I11410">
        <v>6.50406504065041E-2</v>
      </c>
      <c r="J11410" s="1">
        <v>0</v>
      </c>
      <c r="K11410" t="s">
        <v>23241</v>
      </c>
      <c r="L11410" t="s">
        <v>46064</v>
      </c>
      <c r="M11410" t="s">
        <v>46065</v>
      </c>
    </row>
    <row r="11411" spans="1:13">
      <c r="A11411" s="1" t="s">
        <v>13428</v>
      </c>
      <c r="B11411">
        <v>1.00029903452277E-6</v>
      </c>
      <c r="C11411" s="1">
        <v>8.3322105762472604E-7</v>
      </c>
      <c r="D11411">
        <v>0.85714285714285698</v>
      </c>
      <c r="E11411">
        <v>0.971830985915493</v>
      </c>
      <c r="F11411">
        <v>1</v>
      </c>
      <c r="G11411">
        <v>1</v>
      </c>
      <c r="H11411">
        <v>1</v>
      </c>
      <c r="I11411">
        <v>1</v>
      </c>
      <c r="J11411" s="1">
        <v>1</v>
      </c>
      <c r="K11411" t="s">
        <v>23240</v>
      </c>
      <c r="L11411" t="s">
        <v>46066</v>
      </c>
      <c r="M11411" t="s">
        <v>46067</v>
      </c>
    </row>
    <row r="11412" spans="1:13">
      <c r="A11412" s="1" t="s">
        <v>13429</v>
      </c>
      <c r="B11412">
        <v>2.0359869137641202E-6</v>
      </c>
      <c r="C11412" s="1">
        <v>3.20147185644156E-5</v>
      </c>
      <c r="D11412">
        <v>1</v>
      </c>
      <c r="E11412">
        <v>0.97395833333333304</v>
      </c>
      <c r="F11412">
        <v>0.992307692307692</v>
      </c>
      <c r="G11412">
        <v>0.99137931034482796</v>
      </c>
      <c r="H11412">
        <v>0.97807017543859698</v>
      </c>
      <c r="I11412">
        <v>0.92741935483870996</v>
      </c>
      <c r="J11412" s="1">
        <v>0.95454545454545503</v>
      </c>
      <c r="K11412" t="s">
        <v>23240</v>
      </c>
      <c r="L11412" t="s">
        <v>46068</v>
      </c>
      <c r="M11412" t="s">
        <v>46069</v>
      </c>
    </row>
    <row r="11413" spans="1:13">
      <c r="A11413" s="1" t="s">
        <v>13430</v>
      </c>
      <c r="B11413">
        <v>6.80796274422218E-9</v>
      </c>
      <c r="C11413" s="1">
        <v>3.5666763970139099E-6</v>
      </c>
      <c r="D11413">
        <v>0</v>
      </c>
      <c r="E11413">
        <v>0</v>
      </c>
      <c r="F11413">
        <v>5.6818181818181802E-3</v>
      </c>
      <c r="G11413">
        <v>0</v>
      </c>
      <c r="H11413">
        <v>3.5294117647058802E-2</v>
      </c>
      <c r="I11413">
        <v>2.2388059701492501E-2</v>
      </c>
      <c r="J11413" s="1">
        <v>0.45454545454545497</v>
      </c>
      <c r="K11413" t="s">
        <v>23241</v>
      </c>
      <c r="L11413" t="s">
        <v>46070</v>
      </c>
      <c r="M11413" t="s">
        <v>46071</v>
      </c>
    </row>
    <row r="11414" spans="1:13">
      <c r="A11414" s="1" t="s">
        <v>13431</v>
      </c>
      <c r="B11414">
        <v>2.7831455632888202E-5</v>
      </c>
      <c r="C11414" s="1">
        <v>2.47999150259832E-5</v>
      </c>
      <c r="D11414">
        <v>0.96875</v>
      </c>
      <c r="E11414">
        <v>0.99479166666666696</v>
      </c>
      <c r="F11414">
        <v>0.89230769230769202</v>
      </c>
      <c r="G11414">
        <v>0.95918367346938804</v>
      </c>
      <c r="H11414">
        <v>0.80275229357798195</v>
      </c>
      <c r="I11414">
        <v>1</v>
      </c>
      <c r="J11414" s="1">
        <v>1</v>
      </c>
      <c r="K11414" t="s">
        <v>23239</v>
      </c>
      <c r="L11414" t="s">
        <v>46072</v>
      </c>
      <c r="M11414" t="s">
        <v>46073</v>
      </c>
    </row>
    <row r="11415" spans="1:13">
      <c r="A11415" s="1" t="s">
        <v>13432</v>
      </c>
      <c r="B11415">
        <v>5.1235988310258005E-7</v>
      </c>
      <c r="C11415" s="1">
        <v>4.0623021972695101E-6</v>
      </c>
      <c r="D11415">
        <v>1</v>
      </c>
      <c r="E11415">
        <v>0.99431818181818199</v>
      </c>
      <c r="F11415">
        <v>0.99435028248587598</v>
      </c>
      <c r="G11415">
        <v>0.65686274509803899</v>
      </c>
      <c r="H11415">
        <v>0.98876404494381998</v>
      </c>
      <c r="I11415">
        <v>0.98351648351648302</v>
      </c>
      <c r="J11415" s="1">
        <v>1</v>
      </c>
      <c r="K11415" t="s">
        <v>23238</v>
      </c>
      <c r="L11415" t="s">
        <v>46074</v>
      </c>
      <c r="M11415" t="s">
        <v>46075</v>
      </c>
    </row>
    <row r="11416" spans="1:13">
      <c r="A11416" s="1" t="s">
        <v>13433</v>
      </c>
      <c r="B11416">
        <v>5.2417936547538601E-5</v>
      </c>
      <c r="C11416" s="1">
        <v>1.2989578731886799E-4</v>
      </c>
      <c r="D11416">
        <v>2.3809523809523801E-2</v>
      </c>
      <c r="E11416">
        <v>0</v>
      </c>
      <c r="F11416">
        <v>0.232484076433121</v>
      </c>
      <c r="G11416">
        <v>0.88571428571428601</v>
      </c>
      <c r="H11416">
        <v>0.134328358208955</v>
      </c>
      <c r="I11416">
        <v>0.72549019607843102</v>
      </c>
      <c r="J11416" s="1" t="s">
        <v>23229</v>
      </c>
      <c r="K11416" t="s">
        <v>23241</v>
      </c>
      <c r="L11416" t="s">
        <v>46076</v>
      </c>
      <c r="M11416" t="s">
        <v>46077</v>
      </c>
    </row>
    <row r="11417" spans="1:13">
      <c r="A11417" s="1" t="s">
        <v>13434</v>
      </c>
      <c r="B11417">
        <v>6.1501503637643505E-8</v>
      </c>
      <c r="C11417" s="1">
        <v>3.6112173682205599E-6</v>
      </c>
      <c r="D11417">
        <v>0.96875</v>
      </c>
      <c r="E11417">
        <v>0.98958333333333304</v>
      </c>
      <c r="F11417">
        <v>0.96923076923076901</v>
      </c>
      <c r="G11417">
        <v>1</v>
      </c>
      <c r="H11417">
        <v>0.89912280701754399</v>
      </c>
      <c r="I11417">
        <v>0.99199999999999999</v>
      </c>
      <c r="J11417" s="1">
        <v>1</v>
      </c>
      <c r="K11417" t="s">
        <v>23238</v>
      </c>
      <c r="L11417" t="s">
        <v>46078</v>
      </c>
      <c r="M11417" t="s">
        <v>46079</v>
      </c>
    </row>
    <row r="11418" spans="1:13">
      <c r="A11418" s="1" t="s">
        <v>13435</v>
      </c>
      <c r="B11418">
        <v>2.6977164096100301E-5</v>
      </c>
      <c r="C11418" s="1">
        <v>4.0959520394390701E-6</v>
      </c>
      <c r="D11418">
        <v>0.10344827586206901</v>
      </c>
      <c r="E11418">
        <v>0</v>
      </c>
      <c r="F11418">
        <v>0.20783132530120499</v>
      </c>
      <c r="G11418">
        <v>0.13043478260869601</v>
      </c>
      <c r="H11418">
        <v>0.42592592592592599</v>
      </c>
      <c r="I11418">
        <v>0.42105263157894701</v>
      </c>
      <c r="J11418" s="1" t="s">
        <v>23229</v>
      </c>
      <c r="K11418" t="s">
        <v>23241</v>
      </c>
      <c r="L11418" t="s">
        <v>46080</v>
      </c>
      <c r="M11418" t="s">
        <v>46081</v>
      </c>
    </row>
    <row r="11419" spans="1:13">
      <c r="A11419" s="1" t="s">
        <v>13436</v>
      </c>
      <c r="B11419">
        <v>3.9632449518201202E-7</v>
      </c>
      <c r="C11419" s="1">
        <v>2.3840479648585598E-5</v>
      </c>
      <c r="D11419">
        <v>0.23684210526315799</v>
      </c>
      <c r="E11419">
        <v>0.28999999999999998</v>
      </c>
      <c r="F11419">
        <v>0.02</v>
      </c>
      <c r="G11419">
        <v>0</v>
      </c>
      <c r="H11419">
        <v>6.6666666666666697E-3</v>
      </c>
      <c r="I11419">
        <v>0</v>
      </c>
      <c r="J11419" s="1">
        <v>0</v>
      </c>
      <c r="K11419" t="s">
        <v>23241</v>
      </c>
      <c r="L11419" t="s">
        <v>46082</v>
      </c>
      <c r="M11419" t="s">
        <v>46083</v>
      </c>
    </row>
    <row r="11420" spans="1:13">
      <c r="A11420" s="1" t="s">
        <v>13437</v>
      </c>
      <c r="B11420">
        <v>8.7049949793107796E-5</v>
      </c>
      <c r="C11420" s="1">
        <v>5.4952329144261703E-5</v>
      </c>
      <c r="D11420">
        <v>3.4482758620689703E-2</v>
      </c>
      <c r="E11420">
        <v>0.28021978021978</v>
      </c>
      <c r="F11420">
        <v>5.4945054945054897E-3</v>
      </c>
      <c r="G11420">
        <v>0</v>
      </c>
      <c r="H11420">
        <v>1.8018018018018001E-2</v>
      </c>
      <c r="I11420">
        <v>8.5470085470085496E-3</v>
      </c>
      <c r="J11420" s="1">
        <v>0</v>
      </c>
      <c r="K11420" t="s">
        <v>23241</v>
      </c>
      <c r="L11420" t="s">
        <v>46084</v>
      </c>
      <c r="M11420" t="s">
        <v>46085</v>
      </c>
    </row>
    <row r="11421" spans="1:13">
      <c r="A11421" s="1" t="s">
        <v>13438</v>
      </c>
      <c r="B11421">
        <v>7.3487951475566599E-5</v>
      </c>
      <c r="C11421" s="1">
        <v>5.12395243600015E-5</v>
      </c>
      <c r="D11421">
        <v>0.48</v>
      </c>
      <c r="E11421">
        <v>0.23943661971831001</v>
      </c>
      <c r="F11421">
        <v>0.61971830985915499</v>
      </c>
      <c r="G11421">
        <v>1</v>
      </c>
      <c r="H11421">
        <v>0.969879518072289</v>
      </c>
      <c r="I11421">
        <v>0.99242424242424199</v>
      </c>
      <c r="J11421" s="1">
        <v>1</v>
      </c>
      <c r="K11421" t="s">
        <v>23241</v>
      </c>
      <c r="L11421" t="s">
        <v>46086</v>
      </c>
      <c r="M11421" t="s">
        <v>46087</v>
      </c>
    </row>
    <row r="11422" spans="1:13">
      <c r="A11422" s="1" t="s">
        <v>13439</v>
      </c>
      <c r="B11422">
        <v>2.5686578190866802E-5</v>
      </c>
      <c r="C11422" s="1">
        <v>4.73229967948375E-5</v>
      </c>
      <c r="D11422">
        <v>0.134615384615385</v>
      </c>
      <c r="E11422">
        <v>0.171641791044776</v>
      </c>
      <c r="F11422">
        <v>0.34134615384615402</v>
      </c>
      <c r="G11422">
        <v>6.25E-2</v>
      </c>
      <c r="H11422">
        <v>0</v>
      </c>
      <c r="I11422">
        <v>2.7777777777777801E-2</v>
      </c>
      <c r="J11422" s="1">
        <v>0</v>
      </c>
      <c r="K11422" t="s">
        <v>23239</v>
      </c>
      <c r="L11422" t="s">
        <v>46088</v>
      </c>
      <c r="M11422" t="s">
        <v>46089</v>
      </c>
    </row>
    <row r="11423" spans="1:13">
      <c r="A11423" s="1" t="s">
        <v>13440</v>
      </c>
      <c r="B11423">
        <v>1.9109483337221901E-6</v>
      </c>
      <c r="C11423" s="1">
        <v>2.8079214776154699E-5</v>
      </c>
      <c r="D11423">
        <v>0</v>
      </c>
      <c r="E11423">
        <v>3.125E-2</v>
      </c>
      <c r="F11423">
        <v>0.115384615384615</v>
      </c>
      <c r="G11423">
        <v>2.7272727272727299E-2</v>
      </c>
      <c r="H11423">
        <v>2.6315789473684199E-2</v>
      </c>
      <c r="I11423">
        <v>2.27272727272727E-2</v>
      </c>
      <c r="J11423" s="1">
        <v>0</v>
      </c>
      <c r="K11423" t="s">
        <v>23241</v>
      </c>
      <c r="L11423" t="s">
        <v>46090</v>
      </c>
      <c r="M11423" t="s">
        <v>46091</v>
      </c>
    </row>
    <row r="11424" spans="1:13">
      <c r="A11424" s="1" t="s">
        <v>13441</v>
      </c>
      <c r="B11424">
        <v>6.7016838413423401E-7</v>
      </c>
      <c r="C11424" s="1">
        <v>5.1429678733982397E-6</v>
      </c>
      <c r="D11424">
        <v>1</v>
      </c>
      <c r="E11424">
        <v>1</v>
      </c>
      <c r="F11424">
        <v>0.88333333333333297</v>
      </c>
      <c r="G11424">
        <v>1</v>
      </c>
      <c r="H11424">
        <v>1</v>
      </c>
      <c r="I11424">
        <v>1</v>
      </c>
      <c r="J11424" s="1">
        <v>1</v>
      </c>
      <c r="K11424" t="s">
        <v>23238</v>
      </c>
      <c r="L11424" t="s">
        <v>46092</v>
      </c>
      <c r="M11424" t="s">
        <v>46093</v>
      </c>
    </row>
    <row r="11425" spans="1:13">
      <c r="A11425" s="1" t="s">
        <v>13442</v>
      </c>
      <c r="B11425">
        <v>1.2356731555167601E-4</v>
      </c>
      <c r="C11425" s="1">
        <v>9.2967496688481406E-5</v>
      </c>
      <c r="D11425">
        <v>0.21875</v>
      </c>
      <c r="E11425">
        <v>5.7291666666666699E-2</v>
      </c>
      <c r="F11425">
        <v>0.51047120418848202</v>
      </c>
      <c r="G11425">
        <v>4.5454545454545497E-2</v>
      </c>
      <c r="H11425">
        <v>0.456730769230769</v>
      </c>
      <c r="I11425">
        <v>0.107142857142857</v>
      </c>
      <c r="J11425" s="1">
        <v>0</v>
      </c>
      <c r="K11425" t="s">
        <v>23241</v>
      </c>
      <c r="L11425" t="s">
        <v>46094</v>
      </c>
      <c r="M11425" t="s">
        <v>46095</v>
      </c>
    </row>
    <row r="11426" spans="1:13">
      <c r="A11426" s="1" t="s">
        <v>13443</v>
      </c>
      <c r="B11426">
        <v>2.84302640334368E-4</v>
      </c>
      <c r="C11426" s="1">
        <v>3.4163151634455501E-4</v>
      </c>
      <c r="D11426">
        <v>0.4375</v>
      </c>
      <c r="E11426">
        <v>0.52604166666666696</v>
      </c>
      <c r="F11426">
        <v>0.33846153846153798</v>
      </c>
      <c r="G11426">
        <v>0.13793103448275901</v>
      </c>
      <c r="H11426">
        <v>0.47169811320754701</v>
      </c>
      <c r="I11426">
        <v>0.12</v>
      </c>
      <c r="J11426" s="1">
        <v>0</v>
      </c>
      <c r="K11426" t="s">
        <v>23241</v>
      </c>
      <c r="L11426" t="s">
        <v>46096</v>
      </c>
      <c r="M11426" t="s">
        <v>46097</v>
      </c>
    </row>
    <row r="11427" spans="1:13">
      <c r="A11427" s="1" t="s">
        <v>13444</v>
      </c>
      <c r="B11427">
        <v>3.71281062064232E-7</v>
      </c>
      <c r="C11427" s="1">
        <v>1.7044555523552101E-5</v>
      </c>
      <c r="D11427">
        <v>0.96551724137931005</v>
      </c>
      <c r="E11427">
        <v>0.98701298701298701</v>
      </c>
      <c r="F11427">
        <v>0.72368421052631604</v>
      </c>
      <c r="G11427">
        <v>1</v>
      </c>
      <c r="H11427">
        <v>0.98387096774193505</v>
      </c>
      <c r="I11427">
        <v>0.98863636363636398</v>
      </c>
      <c r="J11427" s="1" t="s">
        <v>23229</v>
      </c>
      <c r="K11427" t="s">
        <v>23239</v>
      </c>
      <c r="L11427" t="s">
        <v>46098</v>
      </c>
      <c r="M11427" t="s">
        <v>46099</v>
      </c>
    </row>
    <row r="11428" spans="1:13">
      <c r="A11428" s="1" t="s">
        <v>13445</v>
      </c>
      <c r="B11428">
        <v>4.3522452739433997E-6</v>
      </c>
      <c r="C11428" s="1">
        <v>5.3411289815312302E-9</v>
      </c>
      <c r="D11428">
        <v>0.907407407407407</v>
      </c>
      <c r="E11428">
        <v>0.860759493670886</v>
      </c>
      <c r="F11428">
        <v>0.99248120300751896</v>
      </c>
      <c r="G11428">
        <v>0.98387096774193505</v>
      </c>
      <c r="H11428">
        <v>1</v>
      </c>
      <c r="I11428">
        <v>1</v>
      </c>
      <c r="J11428" s="1">
        <v>1</v>
      </c>
      <c r="K11428" t="s">
        <v>23237</v>
      </c>
      <c r="L11428" t="s">
        <v>46100</v>
      </c>
      <c r="M11428" t="s">
        <v>46101</v>
      </c>
    </row>
    <row r="11429" spans="1:13">
      <c r="A11429" s="1" t="s">
        <v>13446</v>
      </c>
      <c r="B11429">
        <v>6.3702155647266703E-5</v>
      </c>
      <c r="C11429" s="1">
        <v>1.01605570356337E-4</v>
      </c>
      <c r="D11429">
        <v>0</v>
      </c>
      <c r="E11429">
        <v>0</v>
      </c>
      <c r="F11429">
        <v>0.17714285714285699</v>
      </c>
      <c r="G11429">
        <v>0</v>
      </c>
      <c r="H11429">
        <v>9.5238095238095195E-3</v>
      </c>
      <c r="I11429">
        <v>0</v>
      </c>
      <c r="J11429" s="1" t="s">
        <v>23229</v>
      </c>
      <c r="K11429" t="s">
        <v>23241</v>
      </c>
      <c r="L11429" t="s">
        <v>46102</v>
      </c>
      <c r="M11429" t="s">
        <v>46103</v>
      </c>
    </row>
    <row r="11430" spans="1:13">
      <c r="A11430" s="1" t="s">
        <v>13447</v>
      </c>
      <c r="B11430">
        <v>3.8856689136050103E-6</v>
      </c>
      <c r="C11430" s="1">
        <v>2.7315425800245202E-7</v>
      </c>
      <c r="D11430">
        <v>0.90625</v>
      </c>
      <c r="E11430">
        <v>0.97916666666666674</v>
      </c>
      <c r="F11430">
        <v>0.91315789473684206</v>
      </c>
      <c r="G11430">
        <v>0.91489361702127658</v>
      </c>
      <c r="H11430">
        <v>0.88144329896907203</v>
      </c>
      <c r="I11430">
        <v>0.92253521126760563</v>
      </c>
      <c r="J11430" s="1">
        <v>0.5</v>
      </c>
      <c r="K11430" t="s">
        <v>23244</v>
      </c>
      <c r="L11430" t="s">
        <v>46104</v>
      </c>
      <c r="M11430" t="s">
        <v>46105</v>
      </c>
    </row>
    <row r="11431" spans="1:13">
      <c r="A11431" s="1" t="s">
        <v>13448</v>
      </c>
      <c r="B11431">
        <v>3.1793927684531402E-6</v>
      </c>
      <c r="C11431" s="1">
        <v>1.4126508402278199E-5</v>
      </c>
      <c r="D11431">
        <v>3.125E-2</v>
      </c>
      <c r="E11431">
        <v>5.8139534883720903E-3</v>
      </c>
      <c r="F11431">
        <v>4.1666666666666699E-2</v>
      </c>
      <c r="G11431">
        <v>0</v>
      </c>
      <c r="H11431">
        <v>0</v>
      </c>
      <c r="I11431">
        <v>0</v>
      </c>
      <c r="J11431" s="1">
        <v>0</v>
      </c>
      <c r="K11431" t="s">
        <v>23238</v>
      </c>
      <c r="L11431" t="s">
        <v>46106</v>
      </c>
      <c r="M11431" t="s">
        <v>46107</v>
      </c>
    </row>
    <row r="11432" spans="1:13">
      <c r="A11432" s="1" t="s">
        <v>13449</v>
      </c>
      <c r="B11432">
        <v>1.1280334945121999E-8</v>
      </c>
      <c r="C11432" s="1">
        <v>2.1467129644772899E-9</v>
      </c>
      <c r="D11432">
        <v>0.984375</v>
      </c>
      <c r="E11432">
        <v>1</v>
      </c>
      <c r="F11432">
        <v>1</v>
      </c>
      <c r="G11432">
        <v>1</v>
      </c>
      <c r="H11432">
        <v>0.99099099099099097</v>
      </c>
      <c r="I11432">
        <v>0.99532710280373804</v>
      </c>
      <c r="J11432" s="1">
        <v>1</v>
      </c>
      <c r="K11432" t="s">
        <v>23238</v>
      </c>
      <c r="L11432" t="s">
        <v>46108</v>
      </c>
      <c r="M11432" t="s">
        <v>46109</v>
      </c>
    </row>
    <row r="11433" spans="1:13">
      <c r="A11433" s="1" t="s">
        <v>13450</v>
      </c>
      <c r="B11433">
        <v>3.77296174972135E-6</v>
      </c>
      <c r="C11433" s="1">
        <v>8.7147290007032007E-6</v>
      </c>
      <c r="D11433">
        <v>1</v>
      </c>
      <c r="E11433">
        <v>1</v>
      </c>
      <c r="F11433">
        <v>0.99593495934959397</v>
      </c>
      <c r="G11433">
        <v>1</v>
      </c>
      <c r="H11433">
        <v>1</v>
      </c>
      <c r="I11433">
        <v>0.93181818181818199</v>
      </c>
      <c r="J11433" s="1" t="s">
        <v>23229</v>
      </c>
      <c r="K11433" t="s">
        <v>23240</v>
      </c>
      <c r="L11433" t="s">
        <v>46110</v>
      </c>
      <c r="M11433" t="s">
        <v>46111</v>
      </c>
    </row>
    <row r="11434" spans="1:13">
      <c r="A11434" s="1" t="s">
        <v>13451</v>
      </c>
      <c r="B11434">
        <v>3.2702530733301302E-7</v>
      </c>
      <c r="C11434" s="1">
        <v>6.5032878294758003E-6</v>
      </c>
      <c r="D11434">
        <v>0.36538461538461497</v>
      </c>
      <c r="E11434">
        <v>0.80188679245283001</v>
      </c>
      <c r="F11434">
        <v>0</v>
      </c>
      <c r="G11434">
        <v>0</v>
      </c>
      <c r="H11434">
        <v>0</v>
      </c>
      <c r="I11434">
        <v>0</v>
      </c>
      <c r="J11434" s="1">
        <v>0</v>
      </c>
      <c r="K11434" t="s">
        <v>23241</v>
      </c>
      <c r="L11434" t="s">
        <v>46112</v>
      </c>
      <c r="M11434" t="s">
        <v>46113</v>
      </c>
    </row>
    <row r="11435" spans="1:13">
      <c r="A11435" s="1" t="s">
        <v>13452</v>
      </c>
      <c r="B11435">
        <v>1.3084121116396599E-5</v>
      </c>
      <c r="C11435" s="1">
        <v>8.1526773954386905E-8</v>
      </c>
      <c r="D11435">
        <v>1</v>
      </c>
      <c r="E11435">
        <v>0.93678160919540199</v>
      </c>
      <c r="F11435">
        <v>0.99626865671641796</v>
      </c>
      <c r="G11435">
        <v>1</v>
      </c>
      <c r="H11435">
        <v>0.987179487179487</v>
      </c>
      <c r="I11435">
        <v>1</v>
      </c>
      <c r="J11435" s="1" t="s">
        <v>23229</v>
      </c>
      <c r="K11435" t="s">
        <v>23238</v>
      </c>
      <c r="L11435" t="s">
        <v>46114</v>
      </c>
      <c r="M11435" t="s">
        <v>46115</v>
      </c>
    </row>
    <row r="11436" spans="1:13">
      <c r="A11436" s="1" t="s">
        <v>13453</v>
      </c>
      <c r="B11436">
        <v>1.41508356741195E-5</v>
      </c>
      <c r="C11436" s="1">
        <v>7.0648892071045199E-5</v>
      </c>
      <c r="D11436">
        <v>6.5217391304347797E-2</v>
      </c>
      <c r="E11436">
        <v>0.28082191780821902</v>
      </c>
      <c r="F11436">
        <v>0.38768115942029002</v>
      </c>
      <c r="G11436">
        <v>3.03030303030303E-2</v>
      </c>
      <c r="H11436">
        <v>0.160919540229885</v>
      </c>
      <c r="I11436">
        <v>5.93220338983051E-2</v>
      </c>
      <c r="J11436" s="1">
        <v>0</v>
      </c>
      <c r="K11436" t="s">
        <v>23237</v>
      </c>
      <c r="L11436" t="s">
        <v>46116</v>
      </c>
      <c r="M11436" t="s">
        <v>46117</v>
      </c>
    </row>
    <row r="11437" spans="1:13">
      <c r="A11437" s="1" t="s">
        <v>13454</v>
      </c>
      <c r="B11437">
        <v>2.7188857454504798E-6</v>
      </c>
      <c r="C11437" s="1">
        <v>6.2841647809911002E-6</v>
      </c>
      <c r="D11437">
        <v>0.17741935483870999</v>
      </c>
      <c r="E11437">
        <v>0</v>
      </c>
      <c r="F11437">
        <v>5.5555555555555601E-2</v>
      </c>
      <c r="G11437">
        <v>2.7777777777777801E-2</v>
      </c>
      <c r="H11437">
        <v>9.2592592592592601E-2</v>
      </c>
      <c r="I11437">
        <v>5.5555555555555601E-2</v>
      </c>
      <c r="J11437" s="1">
        <v>0</v>
      </c>
      <c r="K11437" t="s">
        <v>23242</v>
      </c>
      <c r="L11437" t="s">
        <v>46118</v>
      </c>
      <c r="M11437" t="s">
        <v>46119</v>
      </c>
    </row>
    <row r="11438" spans="1:13">
      <c r="A11438" s="1" t="s">
        <v>13455</v>
      </c>
      <c r="B11438">
        <v>1.3435651662960701E-5</v>
      </c>
      <c r="C11438" s="1">
        <v>1.9915331817666301E-8</v>
      </c>
      <c r="D11438">
        <v>0.25</v>
      </c>
      <c r="E11438">
        <v>3.5087719298245598E-2</v>
      </c>
      <c r="F11438">
        <v>9.2741935483870996E-2</v>
      </c>
      <c r="G11438">
        <v>2.6315789473684199E-2</v>
      </c>
      <c r="H11438">
        <v>0.122093023255814</v>
      </c>
      <c r="I11438">
        <v>0</v>
      </c>
      <c r="J11438" s="1" t="s">
        <v>23229</v>
      </c>
      <c r="K11438" t="s">
        <v>23241</v>
      </c>
      <c r="L11438" t="s">
        <v>46120</v>
      </c>
      <c r="M11438" t="s">
        <v>46121</v>
      </c>
    </row>
    <row r="11439" spans="1:13">
      <c r="A11439" s="1" t="s">
        <v>13456</v>
      </c>
      <c r="B11439">
        <v>3.0270242077965197E-7</v>
      </c>
      <c r="C11439" s="1">
        <v>1.5940802405405201E-7</v>
      </c>
      <c r="D11439">
        <v>0</v>
      </c>
      <c r="E11439">
        <v>0</v>
      </c>
      <c r="F11439">
        <v>2.7173913043478299E-3</v>
      </c>
      <c r="G11439">
        <v>0</v>
      </c>
      <c r="H11439">
        <v>0</v>
      </c>
      <c r="I11439">
        <v>0</v>
      </c>
      <c r="J11439" s="1">
        <v>0.22727272727272699</v>
      </c>
      <c r="K11439" t="s">
        <v>23242</v>
      </c>
      <c r="L11439" t="s">
        <v>46122</v>
      </c>
      <c r="M11439" t="s">
        <v>46123</v>
      </c>
    </row>
    <row r="11440" spans="1:13">
      <c r="A11440" s="1" t="s">
        <v>13457</v>
      </c>
      <c r="B11440">
        <v>1.47047135397494E-7</v>
      </c>
      <c r="C11440" s="1">
        <v>1.5349171402658601E-7</v>
      </c>
      <c r="D11440">
        <v>0</v>
      </c>
      <c r="E11440">
        <v>7.3529411764705899E-3</v>
      </c>
      <c r="F11440">
        <v>0</v>
      </c>
      <c r="G11440">
        <v>0</v>
      </c>
      <c r="H11440">
        <v>6.0975609756097598E-3</v>
      </c>
      <c r="I11440">
        <v>0</v>
      </c>
      <c r="J11440" s="1">
        <v>0</v>
      </c>
      <c r="K11440" t="s">
        <v>23238</v>
      </c>
      <c r="L11440" t="s">
        <v>46124</v>
      </c>
      <c r="M11440" t="s">
        <v>46125</v>
      </c>
    </row>
    <row r="11441" spans="1:13">
      <c r="A11441" s="1" t="s">
        <v>13458</v>
      </c>
      <c r="B11441">
        <v>1.7896554939114798E-5</v>
      </c>
      <c r="C11441" s="1">
        <v>1.7582534850808401E-6</v>
      </c>
      <c r="D11441">
        <v>0.84375</v>
      </c>
      <c r="E11441">
        <v>0.79487179487179505</v>
      </c>
      <c r="F11441">
        <v>0.89</v>
      </c>
      <c r="G11441">
        <v>0.97297297297297303</v>
      </c>
      <c r="H11441">
        <v>0.92028985507246397</v>
      </c>
      <c r="I11441">
        <v>0.97435897435897401</v>
      </c>
      <c r="J11441" s="1" t="s">
        <v>23229</v>
      </c>
      <c r="K11441" t="s">
        <v>23241</v>
      </c>
      <c r="L11441" t="s">
        <v>46126</v>
      </c>
      <c r="M11441" t="s">
        <v>46127</v>
      </c>
    </row>
    <row r="11442" spans="1:13">
      <c r="A11442" s="1" t="s">
        <v>13459</v>
      </c>
      <c r="B11442">
        <v>1.6966746128114699E-4</v>
      </c>
      <c r="C11442" s="1">
        <v>7.59633815409973E-7</v>
      </c>
      <c r="D11442">
        <v>0.55769230769230804</v>
      </c>
      <c r="E11442">
        <v>0.84459459459459496</v>
      </c>
      <c r="F11442">
        <v>0.28571428571428598</v>
      </c>
      <c r="G11442">
        <v>0.16666666666666699</v>
      </c>
      <c r="H11442">
        <v>0.24107142857142899</v>
      </c>
      <c r="I11442">
        <v>0.57407407407407396</v>
      </c>
      <c r="J11442" s="1" t="s">
        <v>23229</v>
      </c>
      <c r="K11442" t="s">
        <v>23237</v>
      </c>
      <c r="L11442" t="s">
        <v>46128</v>
      </c>
      <c r="M11442" t="s">
        <v>46129</v>
      </c>
    </row>
    <row r="11443" spans="1:13">
      <c r="A11443" s="1" t="s">
        <v>13460</v>
      </c>
      <c r="B11443">
        <v>0</v>
      </c>
      <c r="C11443" s="1">
        <v>0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 s="1">
        <v>1</v>
      </c>
      <c r="K11443" t="s">
        <v>23243</v>
      </c>
      <c r="L11443" t="s">
        <v>46130</v>
      </c>
      <c r="M11443" t="s">
        <v>46131</v>
      </c>
    </row>
    <row r="11444" spans="1:13">
      <c r="A11444" s="1" t="s">
        <v>13461</v>
      </c>
      <c r="B11444">
        <v>3.1085380145724998E-6</v>
      </c>
      <c r="C11444" s="1">
        <v>2.0713284069128201E-8</v>
      </c>
      <c r="D11444">
        <v>3.5714285714285698E-2</v>
      </c>
      <c r="E11444">
        <v>5.8139534883720903E-3</v>
      </c>
      <c r="F11444">
        <v>3.6231884057971002E-3</v>
      </c>
      <c r="G11444">
        <v>0.15517241379310301</v>
      </c>
      <c r="H11444">
        <v>4.5045045045045001E-3</v>
      </c>
      <c r="I11444">
        <v>5.7377049180327898E-2</v>
      </c>
      <c r="J11444" s="1">
        <v>0.05</v>
      </c>
      <c r="K11444" t="s">
        <v>23241</v>
      </c>
      <c r="L11444" t="s">
        <v>46132</v>
      </c>
      <c r="M11444" t="s">
        <v>46133</v>
      </c>
    </row>
    <row r="11445" spans="1:13">
      <c r="A11445" s="1" t="s">
        <v>13462</v>
      </c>
      <c r="B11445">
        <v>4.83211742409183E-7</v>
      </c>
      <c r="C11445" s="1">
        <v>8.0473318694690101E-6</v>
      </c>
      <c r="D11445">
        <v>0</v>
      </c>
      <c r="E11445">
        <v>0</v>
      </c>
      <c r="F11445">
        <v>0</v>
      </c>
      <c r="G11445">
        <v>0.13636363636363599</v>
      </c>
      <c r="H11445">
        <v>0.05</v>
      </c>
      <c r="I11445">
        <v>0</v>
      </c>
      <c r="J11445" s="1" t="s">
        <v>23229</v>
      </c>
      <c r="K11445" t="s">
        <v>23238</v>
      </c>
      <c r="L11445" t="s">
        <v>46134</v>
      </c>
      <c r="M11445" t="s">
        <v>46135</v>
      </c>
    </row>
    <row r="11446" spans="1:13">
      <c r="A11446" s="1" t="s">
        <v>13463</v>
      </c>
      <c r="B11446">
        <v>4.09511432043365E-5</v>
      </c>
      <c r="C11446" s="1">
        <v>8.1986964221355494E-5</v>
      </c>
      <c r="D11446">
        <v>0.96428571428571397</v>
      </c>
      <c r="E11446">
        <v>1</v>
      </c>
      <c r="F11446">
        <v>0.13829787234042601</v>
      </c>
      <c r="G11446">
        <v>0.91509433962264197</v>
      </c>
      <c r="H11446">
        <v>0.120481927710843</v>
      </c>
      <c r="I11446">
        <v>0.78191489361702105</v>
      </c>
      <c r="J11446" s="1" t="s">
        <v>23229</v>
      </c>
      <c r="K11446" t="s">
        <v>23238</v>
      </c>
      <c r="L11446" t="s">
        <v>46136</v>
      </c>
      <c r="M11446" t="s">
        <v>46137</v>
      </c>
    </row>
    <row r="11447" spans="1:13">
      <c r="A11447" s="1" t="s">
        <v>13464</v>
      </c>
      <c r="B11447">
        <v>1.89396624091524E-6</v>
      </c>
      <c r="C11447" s="1">
        <v>5.09947880037459E-7</v>
      </c>
      <c r="D11447">
        <v>0.96296296296296302</v>
      </c>
      <c r="E11447">
        <v>0.993670886075949</v>
      </c>
      <c r="F11447">
        <v>0.881987577639752</v>
      </c>
      <c r="G11447">
        <v>1</v>
      </c>
      <c r="H11447">
        <v>0.93333333333333302</v>
      </c>
      <c r="I11447">
        <v>0.95833333333333304</v>
      </c>
      <c r="J11447" s="1">
        <v>1</v>
      </c>
      <c r="K11447" t="s">
        <v>23238</v>
      </c>
      <c r="L11447" t="s">
        <v>46138</v>
      </c>
      <c r="M11447" t="s">
        <v>46139</v>
      </c>
    </row>
    <row r="11448" spans="1:13">
      <c r="A11448" s="1" t="s">
        <v>13465</v>
      </c>
      <c r="B11448">
        <v>3.7480931574075002E-7</v>
      </c>
      <c r="C11448" s="1">
        <v>2.2905501735010798E-6</v>
      </c>
      <c r="D11448">
        <v>0</v>
      </c>
      <c r="E11448">
        <v>0</v>
      </c>
      <c r="F11448">
        <v>0</v>
      </c>
      <c r="G11448">
        <v>3.7499999999999999E-2</v>
      </c>
      <c r="H11448">
        <v>0</v>
      </c>
      <c r="I11448">
        <v>0.13580246913580199</v>
      </c>
      <c r="J11448" s="1">
        <v>0.18181818181818199</v>
      </c>
      <c r="K11448" t="s">
        <v>23242</v>
      </c>
      <c r="L11448" t="s">
        <v>46140</v>
      </c>
      <c r="M11448" t="s">
        <v>46141</v>
      </c>
    </row>
    <row r="11449" spans="1:13">
      <c r="A11449" s="1" t="s">
        <v>13466</v>
      </c>
      <c r="B11449">
        <v>1.7417714941330299E-4</v>
      </c>
      <c r="C11449" s="1">
        <v>6.2152452141092196E-5</v>
      </c>
      <c r="D11449">
        <v>9.375E-2</v>
      </c>
      <c r="E11449">
        <v>1.5957446808510599E-2</v>
      </c>
      <c r="F11449">
        <v>0.37886597938144301</v>
      </c>
      <c r="G11449">
        <v>6.25E-2</v>
      </c>
      <c r="H11449">
        <v>0.37168141592920401</v>
      </c>
      <c r="I11449">
        <v>0.116666666666667</v>
      </c>
      <c r="J11449" s="1">
        <v>0</v>
      </c>
      <c r="K11449" t="s">
        <v>23241</v>
      </c>
      <c r="L11449" t="s">
        <v>46142</v>
      </c>
      <c r="M11449" t="s">
        <v>46143</v>
      </c>
    </row>
    <row r="11450" spans="1:13">
      <c r="A11450" s="1" t="s">
        <v>13467</v>
      </c>
      <c r="B11450">
        <v>1.6065044593023999E-9</v>
      </c>
      <c r="C11450" s="1">
        <v>5.1251816712650196E-10</v>
      </c>
      <c r="D11450">
        <v>0</v>
      </c>
      <c r="E11450">
        <v>0</v>
      </c>
      <c r="F11450">
        <v>0</v>
      </c>
      <c r="G11450">
        <v>1.7857142857142901E-2</v>
      </c>
      <c r="H11450">
        <v>5.7522123893805302E-2</v>
      </c>
      <c r="I11450">
        <v>0</v>
      </c>
      <c r="J11450" s="1">
        <v>0.90909090909090895</v>
      </c>
      <c r="K11450" t="s">
        <v>23241</v>
      </c>
      <c r="L11450" t="s">
        <v>46144</v>
      </c>
      <c r="M11450" t="s">
        <v>46145</v>
      </c>
    </row>
    <row r="11451" spans="1:13">
      <c r="A11451" s="1" t="s">
        <v>13468</v>
      </c>
      <c r="B11451">
        <v>1.3862296947981001E-5</v>
      </c>
      <c r="C11451" s="1">
        <v>1.5673241519800701E-5</v>
      </c>
      <c r="D11451">
        <v>3.7037037037037E-2</v>
      </c>
      <c r="E11451">
        <v>0.31410256410256399</v>
      </c>
      <c r="F11451">
        <v>0.18794326241134801</v>
      </c>
      <c r="G11451">
        <v>0</v>
      </c>
      <c r="H11451">
        <v>9.85915492957746E-2</v>
      </c>
      <c r="I11451">
        <v>0.10638297872340401</v>
      </c>
      <c r="J11451" s="1">
        <v>0</v>
      </c>
      <c r="K11451" t="s">
        <v>23238</v>
      </c>
      <c r="L11451" t="s">
        <v>46146</v>
      </c>
      <c r="M11451" t="s">
        <v>46147</v>
      </c>
    </row>
    <row r="11452" spans="1:13">
      <c r="A11452" s="1" t="s">
        <v>13469</v>
      </c>
      <c r="B11452">
        <v>5.7425969818382999E-6</v>
      </c>
      <c r="C11452" s="1">
        <v>1.78357451986342E-6</v>
      </c>
      <c r="D11452">
        <v>0.98214285714285698</v>
      </c>
      <c r="E11452">
        <v>0.99382716049382702</v>
      </c>
      <c r="F11452">
        <v>0.99085365853658502</v>
      </c>
      <c r="G11452">
        <v>1</v>
      </c>
      <c r="H11452">
        <v>1</v>
      </c>
      <c r="I11452">
        <v>1</v>
      </c>
      <c r="J11452" s="1" t="s">
        <v>23229</v>
      </c>
      <c r="K11452" t="s">
        <v>23240</v>
      </c>
      <c r="L11452" t="s">
        <v>46148</v>
      </c>
      <c r="M11452" t="s">
        <v>46149</v>
      </c>
    </row>
    <row r="11453" spans="1:13">
      <c r="A11453" s="1" t="s">
        <v>13470</v>
      </c>
      <c r="B11453">
        <v>4.0492923699979202E-4</v>
      </c>
      <c r="C11453" s="1">
        <v>2.82623812434353E-4</v>
      </c>
      <c r="D11453">
        <v>0.890625</v>
      </c>
      <c r="E11453">
        <v>0.83146067415730296</v>
      </c>
      <c r="F11453">
        <v>0.194148936170213</v>
      </c>
      <c r="G11453">
        <v>0.81081081081081097</v>
      </c>
      <c r="H11453">
        <v>0.435294117647059</v>
      </c>
      <c r="I11453">
        <v>0.94262295081967196</v>
      </c>
      <c r="J11453" s="1">
        <v>1</v>
      </c>
      <c r="K11453" t="s">
        <v>23241</v>
      </c>
      <c r="L11453" t="s">
        <v>46150</v>
      </c>
      <c r="M11453" t="s">
        <v>46151</v>
      </c>
    </row>
    <row r="11454" spans="1:13">
      <c r="A11454" s="1" t="s">
        <v>13471</v>
      </c>
      <c r="B11454">
        <v>2.4980670846070698E-5</v>
      </c>
      <c r="C11454" s="1">
        <v>1.7211600948930499E-5</v>
      </c>
      <c r="D11454">
        <v>1</v>
      </c>
      <c r="E11454">
        <v>1</v>
      </c>
      <c r="F11454">
        <v>0.88983050847457601</v>
      </c>
      <c r="G11454">
        <v>1</v>
      </c>
      <c r="H11454">
        <v>0.99285714285714299</v>
      </c>
      <c r="I11454">
        <v>1</v>
      </c>
      <c r="J11454" s="1">
        <v>1</v>
      </c>
      <c r="K11454" t="s">
        <v>23238</v>
      </c>
      <c r="L11454" t="s">
        <v>46152</v>
      </c>
      <c r="M11454" t="s">
        <v>46153</v>
      </c>
    </row>
    <row r="11455" spans="1:13">
      <c r="A11455" s="1" t="s">
        <v>13472</v>
      </c>
      <c r="B11455">
        <v>1.24486557795637E-7</v>
      </c>
      <c r="C11455" s="1">
        <v>2.27239944140089E-7</v>
      </c>
      <c r="D11455">
        <v>1</v>
      </c>
      <c r="E11455">
        <v>0.99275362318840599</v>
      </c>
      <c r="F11455">
        <v>1</v>
      </c>
      <c r="G11455">
        <v>0.71666666666666701</v>
      </c>
      <c r="H11455">
        <v>1</v>
      </c>
      <c r="I11455">
        <v>0.98979591836734704</v>
      </c>
      <c r="J11455" s="1">
        <v>0.95</v>
      </c>
      <c r="K11455" t="s">
        <v>23238</v>
      </c>
      <c r="L11455" t="s">
        <v>46154</v>
      </c>
      <c r="M11455" t="s">
        <v>46155</v>
      </c>
    </row>
    <row r="11456" spans="1:13">
      <c r="A11456" s="1" t="s">
        <v>13473</v>
      </c>
      <c r="B11456">
        <v>4.0525678126482701E-7</v>
      </c>
      <c r="C11456" s="1">
        <v>1.0590058083741001E-7</v>
      </c>
      <c r="D11456">
        <v>2.27272727272727E-2</v>
      </c>
      <c r="E11456">
        <v>0</v>
      </c>
      <c r="F11456">
        <v>3.1446540880503099E-3</v>
      </c>
      <c r="G11456">
        <v>1.7857142857142901E-2</v>
      </c>
      <c r="H11456">
        <v>6.17283950617284E-3</v>
      </c>
      <c r="I11456">
        <v>2.3809523809523801E-2</v>
      </c>
      <c r="J11456" s="1">
        <v>1</v>
      </c>
      <c r="K11456" t="s">
        <v>23241</v>
      </c>
      <c r="L11456" t="s">
        <v>46156</v>
      </c>
      <c r="M11456" t="s">
        <v>46157</v>
      </c>
    </row>
    <row r="11457" spans="1:13">
      <c r="A11457" s="1" t="s">
        <v>13474</v>
      </c>
      <c r="B11457">
        <v>6.1096104010985005E-5</v>
      </c>
      <c r="C11457" s="1">
        <v>5.9795504778988403E-5</v>
      </c>
      <c r="D11457">
        <v>0.87096774193548399</v>
      </c>
      <c r="E11457">
        <v>0.98876404494381998</v>
      </c>
      <c r="F11457">
        <v>0.79573170731707299</v>
      </c>
      <c r="G11457">
        <v>1</v>
      </c>
      <c r="H11457">
        <v>1</v>
      </c>
      <c r="I11457">
        <v>0.97619047619047605</v>
      </c>
      <c r="J11457" s="1">
        <v>1</v>
      </c>
      <c r="K11457" t="s">
        <v>23241</v>
      </c>
      <c r="L11457" t="s">
        <v>46158</v>
      </c>
      <c r="M11457" t="s">
        <v>46159</v>
      </c>
    </row>
    <row r="11458" spans="1:13">
      <c r="A11458" s="1" t="s">
        <v>13475</v>
      </c>
      <c r="B11458">
        <v>3.98149264254311E-10</v>
      </c>
      <c r="C11458" s="1">
        <v>5.6874514057658302E-8</v>
      </c>
      <c r="D11458">
        <v>1</v>
      </c>
      <c r="E11458">
        <v>1</v>
      </c>
      <c r="F11458">
        <v>0.99700598802395202</v>
      </c>
      <c r="G11458">
        <v>1</v>
      </c>
      <c r="H11458">
        <v>1</v>
      </c>
      <c r="I11458">
        <v>1</v>
      </c>
      <c r="J11458" s="1">
        <v>1</v>
      </c>
      <c r="K11458" t="s">
        <v>23241</v>
      </c>
      <c r="L11458" t="s">
        <v>46160</v>
      </c>
      <c r="M11458" t="s">
        <v>46161</v>
      </c>
    </row>
    <row r="11459" spans="1:13">
      <c r="A11459" s="1" t="s">
        <v>13476</v>
      </c>
      <c r="B11459">
        <v>3.2454977551429898E-5</v>
      </c>
      <c r="C11459" s="1">
        <v>3.03597223513667E-6</v>
      </c>
      <c r="D11459">
        <v>0.37037037037037002</v>
      </c>
      <c r="E11459">
        <v>0.151898734177215</v>
      </c>
      <c r="F11459">
        <v>0.375</v>
      </c>
      <c r="G11459">
        <v>0.73529411764705899</v>
      </c>
      <c r="H11459">
        <v>0.41891891891891903</v>
      </c>
      <c r="I11459">
        <v>0.28571428571428598</v>
      </c>
      <c r="J11459" s="1" t="s">
        <v>23229</v>
      </c>
      <c r="K11459" t="s">
        <v>23237</v>
      </c>
      <c r="L11459" t="s">
        <v>46162</v>
      </c>
      <c r="M11459" t="s">
        <v>46163</v>
      </c>
    </row>
    <row r="11460" spans="1:13">
      <c r="A11460" s="1" t="s">
        <v>13477</v>
      </c>
      <c r="B11460">
        <v>7.1290427373505903E-7</v>
      </c>
      <c r="C11460" s="1">
        <v>7.89931673511891E-6</v>
      </c>
      <c r="D11460">
        <v>0.97916666666666696</v>
      </c>
      <c r="E11460">
        <v>0.97413793103448298</v>
      </c>
      <c r="F11460">
        <v>0.98913043478260898</v>
      </c>
      <c r="G11460">
        <v>0.78301886792452802</v>
      </c>
      <c r="H11460">
        <v>0.97142857142857097</v>
      </c>
      <c r="I11460">
        <v>0.93303571428571397</v>
      </c>
      <c r="J11460" s="1">
        <v>1</v>
      </c>
      <c r="K11460" t="s">
        <v>23240</v>
      </c>
      <c r="L11460" t="s">
        <v>46164</v>
      </c>
      <c r="M11460" t="s">
        <v>46165</v>
      </c>
    </row>
    <row r="11461" spans="1:13">
      <c r="A11461" s="1" t="s">
        <v>13478</v>
      </c>
      <c r="B11461">
        <v>2.6950537876626001E-8</v>
      </c>
      <c r="C11461" s="1">
        <v>4.4171267112779498E-9</v>
      </c>
      <c r="D11461">
        <v>1</v>
      </c>
      <c r="E11461">
        <v>0.96315789473684199</v>
      </c>
      <c r="F11461">
        <v>1</v>
      </c>
      <c r="G11461">
        <v>1</v>
      </c>
      <c r="H11461">
        <v>1</v>
      </c>
      <c r="I11461">
        <v>0.94444444444444398</v>
      </c>
      <c r="J11461" s="1" t="s">
        <v>23229</v>
      </c>
      <c r="K11461" t="s">
        <v>23238</v>
      </c>
      <c r="L11461" t="s">
        <v>46166</v>
      </c>
      <c r="M11461" t="s">
        <v>46167</v>
      </c>
    </row>
    <row r="11462" spans="1:13">
      <c r="A11462" s="1" t="s">
        <v>13479</v>
      </c>
      <c r="B11462">
        <v>6.6924901217780503E-7</v>
      </c>
      <c r="C11462" s="1">
        <v>2.2478289796669899E-7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0.96067415730337102</v>
      </c>
      <c r="J11462" s="1">
        <v>1</v>
      </c>
      <c r="K11462" t="s">
        <v>23238</v>
      </c>
      <c r="L11462" t="s">
        <v>46168</v>
      </c>
      <c r="M11462" t="s">
        <v>46169</v>
      </c>
    </row>
    <row r="11463" spans="1:13">
      <c r="A11463" s="1" t="s">
        <v>13480</v>
      </c>
      <c r="B11463">
        <v>3.77721814050804E-5</v>
      </c>
      <c r="C11463" s="1">
        <v>4.1485050732873802E-4</v>
      </c>
      <c r="D11463">
        <v>0.72916666666666696</v>
      </c>
      <c r="E11463">
        <v>0.76190476190476197</v>
      </c>
      <c r="F11463">
        <v>0.94604316546762601</v>
      </c>
      <c r="G11463">
        <v>0.66666666666666696</v>
      </c>
      <c r="H11463">
        <v>0.865079365079365</v>
      </c>
      <c r="I11463">
        <v>0.33333333333333298</v>
      </c>
      <c r="J11463" s="1">
        <v>1</v>
      </c>
      <c r="K11463" t="s">
        <v>23239</v>
      </c>
      <c r="L11463" t="s">
        <v>46170</v>
      </c>
      <c r="M11463" t="s">
        <v>46171</v>
      </c>
    </row>
    <row r="11464" spans="1:13">
      <c r="A11464" s="1" t="s">
        <v>13481</v>
      </c>
      <c r="B11464">
        <v>9.6868308773951098E-6</v>
      </c>
      <c r="C11464" s="1">
        <v>2.5977314997215901E-6</v>
      </c>
      <c r="D11464">
        <v>0</v>
      </c>
      <c r="E11464">
        <v>0</v>
      </c>
      <c r="F11464">
        <v>0.29891304347826098</v>
      </c>
      <c r="G11464">
        <v>2.9411764705882401E-2</v>
      </c>
      <c r="H11464">
        <v>5.3571428571428603E-2</v>
      </c>
      <c r="I11464">
        <v>9.7938144329896906E-2</v>
      </c>
      <c r="J11464" s="1" t="s">
        <v>23229</v>
      </c>
      <c r="K11464" t="s">
        <v>23239</v>
      </c>
      <c r="L11464" t="s">
        <v>46172</v>
      </c>
      <c r="M11464" t="s">
        <v>46173</v>
      </c>
    </row>
    <row r="11465" spans="1:13">
      <c r="A11465" s="1" t="s">
        <v>13482</v>
      </c>
      <c r="B11465">
        <v>2.3896257343125102E-6</v>
      </c>
      <c r="C11465" s="1">
        <v>1.5794488730146602E-5</v>
      </c>
      <c r="D11465">
        <v>0.96875</v>
      </c>
      <c r="E11465">
        <v>1</v>
      </c>
      <c r="F11465">
        <v>0.84139784946236595</v>
      </c>
      <c r="G11465">
        <v>1</v>
      </c>
      <c r="H11465">
        <v>0.95263157894736805</v>
      </c>
      <c r="I11465">
        <v>0.98305084745762705</v>
      </c>
      <c r="J11465" s="1" t="s">
        <v>23229</v>
      </c>
      <c r="K11465" t="s">
        <v>23241</v>
      </c>
      <c r="L11465" t="s">
        <v>46174</v>
      </c>
      <c r="M11465" t="s">
        <v>46175</v>
      </c>
    </row>
    <row r="11466" spans="1:13">
      <c r="A11466" s="1" t="s">
        <v>13483</v>
      </c>
      <c r="B11466">
        <v>2.7725165482439701E-6</v>
      </c>
      <c r="C11466" s="1">
        <v>5.1544519819693603E-6</v>
      </c>
      <c r="D11466">
        <v>0.18333333333333299</v>
      </c>
      <c r="E11466">
        <v>0.36419753086419798</v>
      </c>
      <c r="F11466">
        <v>6.6878980891719703E-2</v>
      </c>
      <c r="G11466">
        <v>0</v>
      </c>
      <c r="H11466">
        <v>0</v>
      </c>
      <c r="I11466">
        <v>0.138461538461538</v>
      </c>
      <c r="J11466" s="1">
        <v>0</v>
      </c>
      <c r="K11466" t="s">
        <v>23237</v>
      </c>
      <c r="L11466" t="s">
        <v>46176</v>
      </c>
      <c r="M11466" t="s">
        <v>46177</v>
      </c>
    </row>
    <row r="11467" spans="1:13">
      <c r="A11467" s="1" t="s">
        <v>13484</v>
      </c>
      <c r="B11467">
        <v>2.3647914218112001E-4</v>
      </c>
      <c r="C11467" s="1">
        <v>6.2659257017306602E-4</v>
      </c>
      <c r="D11467">
        <v>0.328125</v>
      </c>
      <c r="E11467">
        <v>0.72631578947368403</v>
      </c>
      <c r="F11467">
        <v>0.24736842105263199</v>
      </c>
      <c r="G11467">
        <v>0</v>
      </c>
      <c r="H11467">
        <v>3.94736842105263E-2</v>
      </c>
      <c r="I11467">
        <v>0.128205128205128</v>
      </c>
      <c r="J11467" s="1">
        <v>0</v>
      </c>
      <c r="K11467" t="s">
        <v>23239</v>
      </c>
      <c r="L11467" t="s">
        <v>46178</v>
      </c>
      <c r="M11467" t="s">
        <v>46179</v>
      </c>
    </row>
    <row r="11468" spans="1:13">
      <c r="A11468" s="1" t="s">
        <v>13485</v>
      </c>
      <c r="B11468">
        <v>1.3695105884665699E-6</v>
      </c>
      <c r="C11468" s="1">
        <v>6.2173337414563902E-5</v>
      </c>
      <c r="D11468">
        <v>0.1875</v>
      </c>
      <c r="E11468">
        <v>0.119402985074627</v>
      </c>
      <c r="F11468">
        <v>1.26582278481013E-2</v>
      </c>
      <c r="G11468">
        <v>0</v>
      </c>
      <c r="H11468">
        <v>0.15972222222222199</v>
      </c>
      <c r="I11468">
        <v>0.11111111111111099</v>
      </c>
      <c r="J11468" s="1" t="s">
        <v>23229</v>
      </c>
      <c r="K11468" t="s">
        <v>23238</v>
      </c>
      <c r="L11468" t="s">
        <v>46180</v>
      </c>
      <c r="M11468" t="s">
        <v>46181</v>
      </c>
    </row>
    <row r="11469" spans="1:13">
      <c r="A11469" s="1" t="s">
        <v>13486</v>
      </c>
      <c r="B11469">
        <v>3.8052975309701803E-7</v>
      </c>
      <c r="C11469" s="1">
        <v>1.5648054370311699E-7</v>
      </c>
      <c r="D11469">
        <v>1</v>
      </c>
      <c r="E11469">
        <v>0.98404255319148903</v>
      </c>
      <c r="F11469">
        <v>0.99453551912568305</v>
      </c>
      <c r="G11469">
        <v>0.98275862068965503</v>
      </c>
      <c r="H11469">
        <v>0.98245614035087703</v>
      </c>
      <c r="I11469">
        <v>0.996</v>
      </c>
      <c r="J11469" s="1">
        <v>1</v>
      </c>
      <c r="K11469" t="s">
        <v>23239</v>
      </c>
      <c r="L11469" t="s">
        <v>46182</v>
      </c>
      <c r="M11469" t="s">
        <v>46183</v>
      </c>
    </row>
    <row r="11470" spans="1:13">
      <c r="A11470" s="1" t="s">
        <v>13487</v>
      </c>
      <c r="B11470">
        <v>1.5289605360581601E-8</v>
      </c>
      <c r="C11470" s="1">
        <v>8.4737124223962397E-6</v>
      </c>
      <c r="D11470">
        <v>1.72413793103448E-2</v>
      </c>
      <c r="E11470">
        <v>0</v>
      </c>
      <c r="F11470">
        <v>2.2388059701492501E-2</v>
      </c>
      <c r="G11470">
        <v>2.6315789473684199E-2</v>
      </c>
      <c r="H11470">
        <v>1.7543859649122799E-2</v>
      </c>
      <c r="I11470">
        <v>6.0483870967741903E-2</v>
      </c>
      <c r="J11470" s="1">
        <v>0</v>
      </c>
      <c r="K11470" t="s">
        <v>23241</v>
      </c>
      <c r="L11470" t="s">
        <v>46184</v>
      </c>
      <c r="M11470" t="s">
        <v>46185</v>
      </c>
    </row>
    <row r="11471" spans="1:13">
      <c r="A11471" s="1" t="s">
        <v>13488</v>
      </c>
      <c r="B11471">
        <v>1.0131651759750099E-5</v>
      </c>
      <c r="C11471" s="1">
        <v>3.6067753835929103E-5</v>
      </c>
      <c r="D11471">
        <v>0</v>
      </c>
      <c r="E11471">
        <v>5.6179775280898901E-3</v>
      </c>
      <c r="F11471">
        <v>2.6315789473684201E-3</v>
      </c>
      <c r="G11471">
        <v>0.407407407407407</v>
      </c>
      <c r="H11471">
        <v>2.23214285714286E-2</v>
      </c>
      <c r="I11471">
        <v>8.0508474576271194E-2</v>
      </c>
      <c r="J11471" s="1">
        <v>0</v>
      </c>
      <c r="K11471" t="s">
        <v>23241</v>
      </c>
      <c r="L11471" t="s">
        <v>46186</v>
      </c>
      <c r="M11471" t="s">
        <v>46187</v>
      </c>
    </row>
    <row r="11472" spans="1:13">
      <c r="A11472" s="1" t="s">
        <v>13489</v>
      </c>
      <c r="B11472">
        <v>1.87227083125339E-8</v>
      </c>
      <c r="C11472" s="1">
        <v>3.8529698215396502E-7</v>
      </c>
      <c r="D11472">
        <v>0</v>
      </c>
      <c r="E11472">
        <v>6.41025641025641E-3</v>
      </c>
      <c r="F11472">
        <v>0</v>
      </c>
      <c r="G11472">
        <v>0</v>
      </c>
      <c r="H11472">
        <v>6.7567567567567597E-3</v>
      </c>
      <c r="I11472">
        <v>2.7027027027027001E-2</v>
      </c>
      <c r="J11472" s="1">
        <v>0.71428571428571397</v>
      </c>
      <c r="K11472" t="s">
        <v>23241</v>
      </c>
      <c r="L11472" t="s">
        <v>46188</v>
      </c>
      <c r="M11472" t="s">
        <v>46189</v>
      </c>
    </row>
    <row r="11473" spans="1:13">
      <c r="A11473" s="1" t="s">
        <v>13490</v>
      </c>
      <c r="B11473">
        <v>1.20886233956603E-9</v>
      </c>
      <c r="C11473" s="1">
        <v>6.6295742142279106E-8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0.98863636363636398</v>
      </c>
      <c r="J11473" s="1">
        <v>1</v>
      </c>
      <c r="K11473" t="s">
        <v>23242</v>
      </c>
      <c r="L11473" t="s">
        <v>46190</v>
      </c>
      <c r="M11473" t="s">
        <v>46191</v>
      </c>
    </row>
    <row r="11474" spans="1:13">
      <c r="A11474" s="1" t="s">
        <v>13491</v>
      </c>
      <c r="B11474">
        <v>1.7695670563449E-4</v>
      </c>
      <c r="C11474" s="1">
        <v>9.30695641584434E-7</v>
      </c>
      <c r="D11474">
        <v>0.67500000000000004</v>
      </c>
      <c r="E11474">
        <v>0.51111111111111096</v>
      </c>
      <c r="F11474">
        <v>0.75263157894736799</v>
      </c>
      <c r="G11474">
        <v>1</v>
      </c>
      <c r="H11474">
        <v>0.88235294117647101</v>
      </c>
      <c r="I11474">
        <v>0.84848484848484895</v>
      </c>
      <c r="J11474" s="1" t="s">
        <v>23229</v>
      </c>
      <c r="K11474" t="s">
        <v>23241</v>
      </c>
      <c r="L11474" t="s">
        <v>46192</v>
      </c>
      <c r="M11474" t="s">
        <v>46193</v>
      </c>
    </row>
    <row r="11475" spans="1:13">
      <c r="A11475" s="1" t="s">
        <v>13492</v>
      </c>
      <c r="B11475">
        <v>1.7079199701123399E-5</v>
      </c>
      <c r="C11475" s="1">
        <v>1.92488686722752E-5</v>
      </c>
      <c r="D11475">
        <v>0.18333333333333299</v>
      </c>
      <c r="E11475">
        <v>0</v>
      </c>
      <c r="F11475">
        <v>0.14689265536723201</v>
      </c>
      <c r="G11475">
        <v>2.6315789473684199E-2</v>
      </c>
      <c r="H11475">
        <v>9.6590909090909102E-2</v>
      </c>
      <c r="I11475">
        <v>8.1081081081081099E-2</v>
      </c>
      <c r="J11475" s="1">
        <v>4.5454545454545497E-2</v>
      </c>
      <c r="K11475" t="s">
        <v>23241</v>
      </c>
      <c r="L11475" t="s">
        <v>46194</v>
      </c>
      <c r="M11475" t="s">
        <v>46195</v>
      </c>
    </row>
    <row r="11476" spans="1:13">
      <c r="A11476" s="1" t="s">
        <v>13493</v>
      </c>
      <c r="B11476">
        <v>6.7365858651111897E-7</v>
      </c>
      <c r="C11476" s="1">
        <v>1.0872703922457801E-5</v>
      </c>
      <c r="D11476">
        <v>1</v>
      </c>
      <c r="E11476">
        <v>1</v>
      </c>
      <c r="F11476">
        <v>1</v>
      </c>
      <c r="G11476">
        <v>0.79032258064516103</v>
      </c>
      <c r="H11476">
        <v>0.98765432098765404</v>
      </c>
      <c r="I11476">
        <v>0.99038461538461497</v>
      </c>
      <c r="J11476" s="1">
        <v>1</v>
      </c>
      <c r="K11476" t="s">
        <v>23240</v>
      </c>
      <c r="L11476" t="s">
        <v>46196</v>
      </c>
      <c r="M11476" t="s">
        <v>46197</v>
      </c>
    </row>
    <row r="11477" spans="1:13">
      <c r="A11477" s="1" t="s">
        <v>13494</v>
      </c>
      <c r="B11477">
        <v>2.9048227740140897E-4</v>
      </c>
      <c r="C11477" s="1">
        <v>3.67112101234169E-4</v>
      </c>
      <c r="D11477">
        <v>0.47916666666666702</v>
      </c>
      <c r="E11477">
        <v>5.1724137931034503E-2</v>
      </c>
      <c r="F11477">
        <v>0.859375</v>
      </c>
      <c r="G11477">
        <v>0.55434782608695699</v>
      </c>
      <c r="H11477">
        <v>0.96634615384615397</v>
      </c>
      <c r="I11477">
        <v>0.80275229357798195</v>
      </c>
      <c r="J11477" s="1">
        <v>4.5454545454545497E-2</v>
      </c>
      <c r="K11477" t="s">
        <v>23238</v>
      </c>
      <c r="L11477" t="s">
        <v>46198</v>
      </c>
      <c r="M11477" t="s">
        <v>46199</v>
      </c>
    </row>
    <row r="11478" spans="1:13">
      <c r="A11478" s="1" t="s">
        <v>13495</v>
      </c>
      <c r="B11478">
        <v>2.68094467504444E-6</v>
      </c>
      <c r="C11478" s="1">
        <v>8.77915776951714E-6</v>
      </c>
      <c r="D11478">
        <v>0</v>
      </c>
      <c r="E11478">
        <v>0</v>
      </c>
      <c r="F11478">
        <v>8.0645161290322606E-2</v>
      </c>
      <c r="G11478">
        <v>0</v>
      </c>
      <c r="H11478">
        <v>0</v>
      </c>
      <c r="I11478">
        <v>0</v>
      </c>
      <c r="J11478" s="1" t="s">
        <v>23229</v>
      </c>
      <c r="K11478" t="s">
        <v>23237</v>
      </c>
      <c r="L11478" t="s">
        <v>46200</v>
      </c>
      <c r="M11478" t="s">
        <v>46201</v>
      </c>
    </row>
    <row r="11479" spans="1:13">
      <c r="A11479" s="1" t="s">
        <v>13496</v>
      </c>
      <c r="B11479">
        <v>2.2387690006026099E-7</v>
      </c>
      <c r="C11479" s="1">
        <v>1.26727728000677E-4</v>
      </c>
      <c r="D11479">
        <v>7.1428571428571397E-2</v>
      </c>
      <c r="E11479">
        <v>7.3170731707317097E-2</v>
      </c>
      <c r="F11479">
        <v>0</v>
      </c>
      <c r="G11479">
        <v>9.2592592592592605E-3</v>
      </c>
      <c r="H11479">
        <v>0.111702127659574</v>
      </c>
      <c r="I11479">
        <v>0.180412371134021</v>
      </c>
      <c r="J11479" s="1">
        <v>0</v>
      </c>
      <c r="K11479" t="s">
        <v>23241</v>
      </c>
      <c r="L11479" t="s">
        <v>46202</v>
      </c>
      <c r="M11479" t="s">
        <v>46203</v>
      </c>
    </row>
    <row r="11480" spans="1:13">
      <c r="A11480" s="1" t="s">
        <v>13497</v>
      </c>
      <c r="B11480">
        <v>9.1484100217587897E-7</v>
      </c>
      <c r="C11480" s="1">
        <v>2.4372428178343699E-8</v>
      </c>
      <c r="D11480">
        <v>1</v>
      </c>
      <c r="E11480">
        <v>0.81720430107526898</v>
      </c>
      <c r="F11480">
        <v>0.99382716049382702</v>
      </c>
      <c r="G11480">
        <v>1</v>
      </c>
      <c r="H11480">
        <v>1</v>
      </c>
      <c r="I11480">
        <v>1</v>
      </c>
      <c r="J11480" s="1" t="s">
        <v>23229</v>
      </c>
      <c r="K11480" t="s">
        <v>23237</v>
      </c>
      <c r="L11480" t="s">
        <v>46204</v>
      </c>
      <c r="M11480" t="s">
        <v>46205</v>
      </c>
    </row>
    <row r="11481" spans="1:13">
      <c r="A11481" s="1" t="s">
        <v>13498</v>
      </c>
      <c r="B11481">
        <v>1.1732244333867401E-5</v>
      </c>
      <c r="C11481" s="1">
        <v>1.4488860622642599E-6</v>
      </c>
      <c r="D11481">
        <v>0.98387096774193505</v>
      </c>
      <c r="E11481">
        <v>0.78915662650602403</v>
      </c>
      <c r="F11481">
        <v>1</v>
      </c>
      <c r="G11481">
        <v>1</v>
      </c>
      <c r="H11481">
        <v>1</v>
      </c>
      <c r="I11481">
        <v>0.97826086956521696</v>
      </c>
      <c r="J11481" s="1">
        <v>1</v>
      </c>
      <c r="K11481" t="s">
        <v>23239</v>
      </c>
      <c r="L11481" t="s">
        <v>46206</v>
      </c>
      <c r="M11481" t="s">
        <v>46207</v>
      </c>
    </row>
    <row r="11482" spans="1:13">
      <c r="A11482" s="1" t="s">
        <v>13499</v>
      </c>
      <c r="B11482">
        <v>2.9354046602935E-4</v>
      </c>
      <c r="C11482" s="1">
        <v>1.9094802415593E-4</v>
      </c>
      <c r="D11482">
        <v>7.8125E-2</v>
      </c>
      <c r="E11482">
        <v>5.2083333333333296E-3</v>
      </c>
      <c r="F11482">
        <v>0.37435897435897397</v>
      </c>
      <c r="G11482">
        <v>0.33333333333333298</v>
      </c>
      <c r="H11482">
        <v>0.65486725663716805</v>
      </c>
      <c r="I11482">
        <v>0.45412844036697197</v>
      </c>
      <c r="J11482" s="1" t="s">
        <v>23229</v>
      </c>
      <c r="K11482" t="s">
        <v>23239</v>
      </c>
      <c r="L11482" t="s">
        <v>46208</v>
      </c>
      <c r="M11482" t="s">
        <v>46209</v>
      </c>
    </row>
    <row r="11483" spans="1:13">
      <c r="A11483" s="1" t="s">
        <v>13500</v>
      </c>
      <c r="B11483">
        <v>0</v>
      </c>
      <c r="C11483" s="1">
        <v>0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 s="1">
        <v>0</v>
      </c>
      <c r="K11483" t="s">
        <v>23239</v>
      </c>
      <c r="L11483" t="s">
        <v>46210</v>
      </c>
      <c r="M11483" t="s">
        <v>46211</v>
      </c>
    </row>
    <row r="11484" spans="1:13">
      <c r="A11484" s="1" t="s">
        <v>13501</v>
      </c>
      <c r="B11484">
        <v>1.6345801207570799E-5</v>
      </c>
      <c r="C11484" s="1">
        <v>1.8272066761019799E-5</v>
      </c>
      <c r="D11484">
        <v>0</v>
      </c>
      <c r="E11484">
        <v>0</v>
      </c>
      <c r="F11484">
        <v>0.109467455621302</v>
      </c>
      <c r="G11484">
        <v>0</v>
      </c>
      <c r="H11484">
        <v>3.4482758620689703E-2</v>
      </c>
      <c r="I11484">
        <v>9.8039215686274508E-3</v>
      </c>
      <c r="J11484" s="1">
        <v>0</v>
      </c>
      <c r="K11484" t="s">
        <v>23241</v>
      </c>
      <c r="L11484" t="s">
        <v>46212</v>
      </c>
      <c r="M11484" t="s">
        <v>46213</v>
      </c>
    </row>
    <row r="11485" spans="1:13">
      <c r="A11485" s="1" t="s">
        <v>13502</v>
      </c>
      <c r="B11485">
        <v>3.98393069080779E-5</v>
      </c>
      <c r="C11485" s="1">
        <v>1.3455796463374199E-4</v>
      </c>
      <c r="D11485">
        <v>1.5625E-2</v>
      </c>
      <c r="E11485">
        <v>0</v>
      </c>
      <c r="F11485">
        <v>0</v>
      </c>
      <c r="G11485">
        <v>1.7543859649122799E-2</v>
      </c>
      <c r="H11485">
        <v>0</v>
      </c>
      <c r="I11485">
        <v>0.269230769230769</v>
      </c>
      <c r="J11485" s="1">
        <v>0</v>
      </c>
      <c r="K11485" t="s">
        <v>23241</v>
      </c>
      <c r="L11485" t="s">
        <v>46214</v>
      </c>
      <c r="M11485" t="s">
        <v>46215</v>
      </c>
    </row>
    <row r="11486" spans="1:13">
      <c r="A11486" s="1" t="s">
        <v>13503</v>
      </c>
      <c r="B11486">
        <v>4.8623786766851597E-5</v>
      </c>
      <c r="C11486" s="1">
        <v>7.4910435416341694E-5</v>
      </c>
      <c r="D11486">
        <v>0.203125</v>
      </c>
      <c r="E11486">
        <v>7.2916666666666699E-2</v>
      </c>
      <c r="F11486">
        <v>7.7720207253886E-3</v>
      </c>
      <c r="G11486">
        <v>0.11</v>
      </c>
      <c r="H11486">
        <v>2.7777777777777801E-2</v>
      </c>
      <c r="I11486">
        <v>0.125</v>
      </c>
      <c r="J11486" s="1">
        <v>0</v>
      </c>
      <c r="K11486" t="s">
        <v>23241</v>
      </c>
      <c r="L11486" t="s">
        <v>46216</v>
      </c>
      <c r="M11486" t="s">
        <v>46217</v>
      </c>
    </row>
    <row r="11487" spans="1:13">
      <c r="A11487" s="1" t="s">
        <v>13504</v>
      </c>
      <c r="B11487">
        <v>6.6931225378132606E-5</v>
      </c>
      <c r="C11487" s="1">
        <v>5.5116343031038497E-7</v>
      </c>
      <c r="D11487">
        <v>0.17307692307692299</v>
      </c>
      <c r="E11487">
        <v>4.3478260869565202E-2</v>
      </c>
      <c r="F11487">
        <v>0.56586826347305397</v>
      </c>
      <c r="G11487">
        <v>0.32222222222222202</v>
      </c>
      <c r="H11487">
        <v>0.563291139240506</v>
      </c>
      <c r="I11487">
        <v>0.69090909090909103</v>
      </c>
      <c r="J11487" s="1">
        <v>1</v>
      </c>
      <c r="K11487" t="s">
        <v>23241</v>
      </c>
      <c r="L11487" t="s">
        <v>46218</v>
      </c>
      <c r="M11487" t="s">
        <v>46219</v>
      </c>
    </row>
    <row r="11488" spans="1:13">
      <c r="A11488" s="1" t="s">
        <v>13505</v>
      </c>
      <c r="B11488">
        <v>8.7245729827685004E-5</v>
      </c>
      <c r="C11488" s="1">
        <v>1.2298496432967899E-4</v>
      </c>
      <c r="D11488">
        <v>0.13636363636363599</v>
      </c>
      <c r="E11488">
        <v>9.5890410958904104E-2</v>
      </c>
      <c r="F11488">
        <v>0.42410714285714302</v>
      </c>
      <c r="G11488">
        <v>0.42682926829268297</v>
      </c>
      <c r="H11488">
        <v>0.17361111111111099</v>
      </c>
      <c r="I11488">
        <v>0.34090909090909099</v>
      </c>
      <c r="J11488" s="1">
        <v>0</v>
      </c>
      <c r="K11488" t="s">
        <v>23239</v>
      </c>
      <c r="L11488" t="s">
        <v>46220</v>
      </c>
      <c r="M11488" t="s">
        <v>46221</v>
      </c>
    </row>
    <row r="11489" spans="1:13">
      <c r="A11489" s="1" t="s">
        <v>13506</v>
      </c>
      <c r="B11489">
        <v>3.9384982294473801E-4</v>
      </c>
      <c r="C11489" s="1">
        <v>3.2590756370377399E-4</v>
      </c>
      <c r="D11489">
        <v>0.5</v>
      </c>
      <c r="E11489">
        <v>0.831395348837209</v>
      </c>
      <c r="F11489">
        <v>0.29005524861878501</v>
      </c>
      <c r="G11489">
        <v>9.2105263157894704E-2</v>
      </c>
      <c r="H11489">
        <v>0.62195121951219501</v>
      </c>
      <c r="I11489">
        <v>0.24390243902438999</v>
      </c>
      <c r="J11489" s="1" t="s">
        <v>23229</v>
      </c>
      <c r="K11489" t="s">
        <v>23237</v>
      </c>
      <c r="L11489" t="s">
        <v>46222</v>
      </c>
      <c r="M11489" t="s">
        <v>46223</v>
      </c>
    </row>
    <row r="11490" spans="1:13">
      <c r="A11490" s="1" t="s">
        <v>13507</v>
      </c>
      <c r="B11490">
        <v>2.73492314030912E-5</v>
      </c>
      <c r="C11490" s="1">
        <v>4.90427175758976E-6</v>
      </c>
      <c r="D11490">
        <v>0.984375</v>
      </c>
      <c r="E11490">
        <v>0.83854166666666696</v>
      </c>
      <c r="F11490">
        <v>0.99742268041237103</v>
      </c>
      <c r="G11490">
        <v>0.99137931034482796</v>
      </c>
      <c r="H11490">
        <v>0.99561403508771895</v>
      </c>
      <c r="I11490">
        <v>1</v>
      </c>
      <c r="J11490" s="1">
        <v>1</v>
      </c>
      <c r="K11490" t="s">
        <v>23238</v>
      </c>
      <c r="L11490" t="s">
        <v>46224</v>
      </c>
      <c r="M11490" t="s">
        <v>46225</v>
      </c>
    </row>
    <row r="11491" spans="1:13">
      <c r="A11491" s="1" t="s">
        <v>13508</v>
      </c>
      <c r="B11491">
        <v>8.7128880323288701E-7</v>
      </c>
      <c r="C11491" s="1">
        <v>3.04612293837731E-8</v>
      </c>
      <c r="D11491">
        <v>0</v>
      </c>
      <c r="E11491">
        <v>0.11111111111111099</v>
      </c>
      <c r="F11491">
        <v>0</v>
      </c>
      <c r="G11491">
        <v>0</v>
      </c>
      <c r="H11491">
        <v>0</v>
      </c>
      <c r="I11491">
        <v>0</v>
      </c>
      <c r="J11491" s="1">
        <v>0</v>
      </c>
      <c r="K11491" t="s">
        <v>23237</v>
      </c>
      <c r="L11491" t="s">
        <v>46226</v>
      </c>
      <c r="M11491" t="s">
        <v>46227</v>
      </c>
    </row>
    <row r="11492" spans="1:13">
      <c r="A11492" s="1" t="s">
        <v>13509</v>
      </c>
      <c r="B11492">
        <v>2.53887628370416E-5</v>
      </c>
      <c r="C11492" s="1">
        <v>1.79036327433122E-6</v>
      </c>
      <c r="D11492">
        <v>0.84375</v>
      </c>
      <c r="E11492">
        <v>0.64880952380952395</v>
      </c>
      <c r="F11492">
        <v>0.96820809248554895</v>
      </c>
      <c r="G11492">
        <v>0.98529411764705899</v>
      </c>
      <c r="H11492">
        <v>0.99425287356321801</v>
      </c>
      <c r="I11492">
        <v>0.97499999999999998</v>
      </c>
      <c r="J11492" s="1">
        <v>1</v>
      </c>
      <c r="K11492" t="s">
        <v>23241</v>
      </c>
      <c r="L11492" t="s">
        <v>46228</v>
      </c>
      <c r="M11492" t="s">
        <v>46229</v>
      </c>
    </row>
    <row r="11493" spans="1:13">
      <c r="A11493" s="1" t="s">
        <v>13510</v>
      </c>
      <c r="B11493">
        <v>5.1796281896188003E-9</v>
      </c>
      <c r="C11493" s="1">
        <v>1.43601262549155E-6</v>
      </c>
      <c r="D11493">
        <v>1</v>
      </c>
      <c r="E11493">
        <v>1</v>
      </c>
      <c r="F11493">
        <v>0.99375000000000002</v>
      </c>
      <c r="G11493">
        <v>1</v>
      </c>
      <c r="H11493">
        <v>0.98076923076923095</v>
      </c>
      <c r="I11493">
        <v>1</v>
      </c>
      <c r="J11493" s="1">
        <v>4.5454545454545497E-2</v>
      </c>
      <c r="K11493" t="s">
        <v>23242</v>
      </c>
      <c r="L11493" t="s">
        <v>46230</v>
      </c>
      <c r="M11493" t="s">
        <v>46231</v>
      </c>
    </row>
    <row r="11494" spans="1:13">
      <c r="A11494" s="1" t="s">
        <v>13511</v>
      </c>
      <c r="B11494">
        <v>2.9698975232273303E-4</v>
      </c>
      <c r="C11494" s="1">
        <v>7.3696208607654297E-5</v>
      </c>
      <c r="D11494">
        <v>0.1875</v>
      </c>
      <c r="E11494">
        <v>0.390625</v>
      </c>
      <c r="F11494">
        <v>0.105128205128205</v>
      </c>
      <c r="G11494">
        <v>3.4482758620689703E-2</v>
      </c>
      <c r="H11494">
        <v>1.7543859649122799E-2</v>
      </c>
      <c r="I11494">
        <v>1.6260162601626001E-2</v>
      </c>
      <c r="J11494" s="1">
        <v>9.0909090909090898E-2</v>
      </c>
      <c r="K11494" t="s">
        <v>23241</v>
      </c>
      <c r="L11494" t="s">
        <v>46232</v>
      </c>
      <c r="M11494" t="s">
        <v>46233</v>
      </c>
    </row>
    <row r="11495" spans="1:13">
      <c r="A11495" s="1" t="s">
        <v>13512</v>
      </c>
      <c r="B11495">
        <v>2.4094838830518202E-9</v>
      </c>
      <c r="C11495" s="1">
        <v>2.94955569188863E-7</v>
      </c>
      <c r="D11495">
        <v>0</v>
      </c>
      <c r="E11495">
        <v>0</v>
      </c>
      <c r="F11495">
        <v>5.1282051282051299E-3</v>
      </c>
      <c r="G11495">
        <v>8.6206896551724102E-3</v>
      </c>
      <c r="H11495">
        <v>4.3859649122806998E-3</v>
      </c>
      <c r="I11495">
        <v>4.0322580645161298E-3</v>
      </c>
      <c r="J11495" s="1">
        <v>0.75</v>
      </c>
      <c r="K11495" t="s">
        <v>23242</v>
      </c>
      <c r="L11495" t="s">
        <v>46234</v>
      </c>
      <c r="M11495" t="s">
        <v>46235</v>
      </c>
    </row>
    <row r="11496" spans="1:13">
      <c r="A11496" s="1" t="s">
        <v>13513</v>
      </c>
      <c r="B11496">
        <v>1.34119289952917E-6</v>
      </c>
      <c r="C11496" s="1">
        <v>3.7554699194969802E-6</v>
      </c>
      <c r="D11496">
        <v>0</v>
      </c>
      <c r="E11496">
        <v>0</v>
      </c>
      <c r="F11496">
        <v>2.6881720430107499E-3</v>
      </c>
      <c r="G11496">
        <v>2.7777777777777801E-2</v>
      </c>
      <c r="H11496">
        <v>0.101123595505618</v>
      </c>
      <c r="I11496">
        <v>0</v>
      </c>
      <c r="J11496" s="1">
        <v>0</v>
      </c>
      <c r="K11496" t="s">
        <v>23238</v>
      </c>
      <c r="L11496" t="s">
        <v>46236</v>
      </c>
      <c r="M11496" t="s">
        <v>46237</v>
      </c>
    </row>
    <row r="11497" spans="1:13">
      <c r="A11497" s="1" t="s">
        <v>13514</v>
      </c>
      <c r="B11497">
        <v>1.01029812202654E-5</v>
      </c>
      <c r="C11497" s="1">
        <v>5.8204115922510596E-6</v>
      </c>
      <c r="D11497">
        <v>0.98387096774193505</v>
      </c>
      <c r="E11497">
        <v>1</v>
      </c>
      <c r="F11497">
        <v>0.97164948453608202</v>
      </c>
      <c r="G11497">
        <v>0.97777777777777797</v>
      </c>
      <c r="H11497">
        <v>0.82547169811320797</v>
      </c>
      <c r="I11497">
        <v>0.995</v>
      </c>
      <c r="J11497" s="1" t="s">
        <v>23229</v>
      </c>
      <c r="K11497" t="s">
        <v>23241</v>
      </c>
      <c r="L11497" t="s">
        <v>46238</v>
      </c>
      <c r="M11497" t="s">
        <v>46239</v>
      </c>
    </row>
    <row r="11498" spans="1:13">
      <c r="A11498" s="1" t="s">
        <v>13515</v>
      </c>
      <c r="B11498">
        <v>2.34594038049405E-6</v>
      </c>
      <c r="C11498" s="1">
        <v>9.9778000016348203E-11</v>
      </c>
      <c r="D11498">
        <v>0.9</v>
      </c>
      <c r="E11498">
        <v>0.99333333333333296</v>
      </c>
      <c r="F11498">
        <v>0.99159663865546199</v>
      </c>
      <c r="G11498">
        <v>1</v>
      </c>
      <c r="H11498">
        <v>0.97857142857142898</v>
      </c>
      <c r="I11498">
        <v>1</v>
      </c>
      <c r="J11498" s="1">
        <v>1</v>
      </c>
      <c r="K11498" t="s">
        <v>23238</v>
      </c>
      <c r="L11498" t="s">
        <v>46240</v>
      </c>
      <c r="M11498" t="s">
        <v>46241</v>
      </c>
    </row>
    <row r="11499" spans="1:13">
      <c r="A11499" s="1" t="s">
        <v>13516</v>
      </c>
      <c r="B11499">
        <v>1.1661840698449299E-5</v>
      </c>
      <c r="C11499" s="1">
        <v>1.74805684932706E-4</v>
      </c>
      <c r="D11499">
        <v>0.234375</v>
      </c>
      <c r="E11499">
        <v>0.21590909090909099</v>
      </c>
      <c r="F11499">
        <v>1.8817204301075301E-2</v>
      </c>
      <c r="G11499">
        <v>0.75609756097560998</v>
      </c>
      <c r="H11499">
        <v>0.22448979591836701</v>
      </c>
      <c r="I11499">
        <v>0.42666666666666703</v>
      </c>
      <c r="J11499" s="1">
        <v>1</v>
      </c>
      <c r="K11499" t="s">
        <v>23238</v>
      </c>
      <c r="L11499" t="s">
        <v>46242</v>
      </c>
      <c r="M11499" t="s">
        <v>46243</v>
      </c>
    </row>
    <row r="11500" spans="1:13">
      <c r="A11500" s="1" t="s">
        <v>13517</v>
      </c>
      <c r="B11500">
        <v>1.7536599778369501E-6</v>
      </c>
      <c r="C11500" s="1">
        <v>4.1539469444666397E-7</v>
      </c>
      <c r="D11500">
        <v>0.44827586206896602</v>
      </c>
      <c r="E11500">
        <v>0.69277108433734902</v>
      </c>
      <c r="F11500">
        <v>0.17532467532467499</v>
      </c>
      <c r="G11500">
        <v>0</v>
      </c>
      <c r="H11500">
        <v>0.12878787878787901</v>
      </c>
      <c r="I11500">
        <v>7.3529411764705899E-2</v>
      </c>
      <c r="J11500" s="1" t="s">
        <v>23229</v>
      </c>
      <c r="K11500" t="s">
        <v>23238</v>
      </c>
      <c r="L11500" t="s">
        <v>46244</v>
      </c>
      <c r="M11500" t="s">
        <v>46245</v>
      </c>
    </row>
    <row r="11501" spans="1:13">
      <c r="A11501" s="1" t="s">
        <v>13518</v>
      </c>
      <c r="B11501">
        <v>9.7059556003276404E-8</v>
      </c>
      <c r="C11501" s="1">
        <v>3.6417724790966001E-7</v>
      </c>
      <c r="D11501">
        <v>1</v>
      </c>
      <c r="E11501">
        <v>1</v>
      </c>
      <c r="F11501">
        <v>1</v>
      </c>
      <c r="G11501">
        <v>0.98148148148148195</v>
      </c>
      <c r="H11501">
        <v>0.99519230769230804</v>
      </c>
      <c r="I11501">
        <v>0.97899159663865498</v>
      </c>
      <c r="J11501" s="1">
        <v>1</v>
      </c>
      <c r="K11501" t="s">
        <v>23238</v>
      </c>
      <c r="L11501" t="s">
        <v>46246</v>
      </c>
      <c r="M11501" t="s">
        <v>46247</v>
      </c>
    </row>
    <row r="11502" spans="1:13">
      <c r="A11502" s="1" t="s">
        <v>13519</v>
      </c>
      <c r="B11502">
        <v>4.2715062824843402E-4</v>
      </c>
      <c r="C11502" s="1">
        <v>6.7360959884607097E-4</v>
      </c>
      <c r="D11502">
        <v>0.796875</v>
      </c>
      <c r="E11502">
        <v>0.98901098901098905</v>
      </c>
      <c r="F11502">
        <v>0.31638418079095998</v>
      </c>
      <c r="G11502">
        <v>0.93589743589743601</v>
      </c>
      <c r="H11502">
        <v>0.63736263736263699</v>
      </c>
      <c r="I11502">
        <v>0.88461538461538503</v>
      </c>
      <c r="J11502" s="1">
        <v>0.90909090909090895</v>
      </c>
      <c r="K11502" t="s">
        <v>23238</v>
      </c>
      <c r="L11502" t="s">
        <v>46248</v>
      </c>
      <c r="M11502" t="s">
        <v>46249</v>
      </c>
    </row>
    <row r="11503" spans="1:13">
      <c r="A11503" s="1" t="s">
        <v>13520</v>
      </c>
      <c r="B11503">
        <v>9.2543715570650895E-5</v>
      </c>
      <c r="C11503" s="1">
        <v>5.31504040113405E-5</v>
      </c>
      <c r="D11503">
        <v>0.112903225806452</v>
      </c>
      <c r="E11503">
        <v>0</v>
      </c>
      <c r="F11503">
        <v>1.5789473684210499E-2</v>
      </c>
      <c r="G11503">
        <v>1.35135135135135E-2</v>
      </c>
      <c r="H11503">
        <v>9.3457943925233603E-3</v>
      </c>
      <c r="I11503">
        <v>0.102040816326531</v>
      </c>
      <c r="J11503" s="1">
        <v>0</v>
      </c>
      <c r="K11503" t="s">
        <v>23241</v>
      </c>
      <c r="L11503" t="s">
        <v>46250</v>
      </c>
      <c r="M11503" t="s">
        <v>46251</v>
      </c>
    </row>
    <row r="11504" spans="1:13">
      <c r="A11504" s="1" t="s">
        <v>13521</v>
      </c>
      <c r="B11504">
        <v>2.2213860128036401E-5</v>
      </c>
      <c r="C11504" s="1">
        <v>8.9832816075686495E-6</v>
      </c>
      <c r="D11504">
        <v>1</v>
      </c>
      <c r="E11504">
        <v>1</v>
      </c>
      <c r="F11504">
        <v>0.86363636363636398</v>
      </c>
      <c r="G11504">
        <v>1</v>
      </c>
      <c r="H11504">
        <v>0.99152542372881403</v>
      </c>
      <c r="I11504">
        <v>1</v>
      </c>
      <c r="J11504" s="1">
        <v>1</v>
      </c>
      <c r="K11504" t="s">
        <v>23241</v>
      </c>
      <c r="L11504" t="s">
        <v>46252</v>
      </c>
      <c r="M11504" t="s">
        <v>46253</v>
      </c>
    </row>
    <row r="11505" spans="1:13">
      <c r="A11505" s="1" t="s">
        <v>13522</v>
      </c>
      <c r="B11505">
        <v>1.15975069202246E-5</v>
      </c>
      <c r="C11505" s="1">
        <v>1.51577108526024E-5</v>
      </c>
      <c r="D11505">
        <v>1</v>
      </c>
      <c r="E11505">
        <v>0.98979591836734704</v>
      </c>
      <c r="F11505">
        <v>0.85365853658536595</v>
      </c>
      <c r="G11505">
        <v>1</v>
      </c>
      <c r="H11505">
        <v>0.99074074074074103</v>
      </c>
      <c r="I11505">
        <v>1</v>
      </c>
      <c r="J11505" s="1">
        <v>1</v>
      </c>
      <c r="K11505" t="s">
        <v>23241</v>
      </c>
      <c r="L11505" t="s">
        <v>46254</v>
      </c>
      <c r="M11505" t="s">
        <v>46255</v>
      </c>
    </row>
    <row r="11506" spans="1:13">
      <c r="A11506" s="1" t="s">
        <v>13523</v>
      </c>
      <c r="B11506">
        <v>7.3385857939268497E-6</v>
      </c>
      <c r="C11506" s="1">
        <v>5.2078592212277798E-6</v>
      </c>
      <c r="D11506">
        <v>0.77586206896551702</v>
      </c>
      <c r="E11506">
        <v>0.827380952380952</v>
      </c>
      <c r="F11506">
        <v>0.972413793103448</v>
      </c>
      <c r="G11506">
        <v>0.967741935483871</v>
      </c>
      <c r="H11506">
        <v>0.89024390243902396</v>
      </c>
      <c r="I11506">
        <v>0.93859649122806998</v>
      </c>
      <c r="J11506" s="1">
        <v>1</v>
      </c>
      <c r="K11506" t="s">
        <v>23241</v>
      </c>
      <c r="L11506" t="s">
        <v>46256</v>
      </c>
      <c r="M11506" t="s">
        <v>46257</v>
      </c>
    </row>
    <row r="11507" spans="1:13">
      <c r="A11507" s="1" t="s">
        <v>13524</v>
      </c>
      <c r="B11507">
        <v>1.66160138729274E-6</v>
      </c>
      <c r="C11507" s="1">
        <v>3.8268996597729201E-5</v>
      </c>
      <c r="D11507">
        <v>0.241935483870968</v>
      </c>
      <c r="E11507">
        <v>0.15243902439024401</v>
      </c>
      <c r="F11507">
        <v>0.30208333333333298</v>
      </c>
      <c r="G11507">
        <v>0.78</v>
      </c>
      <c r="H11507">
        <v>0.32857142857142901</v>
      </c>
      <c r="I11507">
        <v>0.58974358974358998</v>
      </c>
      <c r="J11507" s="1">
        <v>0</v>
      </c>
      <c r="K11507" t="s">
        <v>23240</v>
      </c>
      <c r="L11507" t="s">
        <v>46258</v>
      </c>
      <c r="M11507" t="s">
        <v>46259</v>
      </c>
    </row>
    <row r="11508" spans="1:13">
      <c r="A11508" s="1" t="s">
        <v>13525</v>
      </c>
      <c r="B11508">
        <v>0</v>
      </c>
      <c r="C11508" s="1">
        <v>0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 s="1" t="s">
        <v>23229</v>
      </c>
      <c r="K11508" t="s">
        <v>23238</v>
      </c>
      <c r="L11508" t="s">
        <v>46260</v>
      </c>
      <c r="M11508" t="s">
        <v>46261</v>
      </c>
    </row>
    <row r="11509" spans="1:13">
      <c r="A11509" s="1" t="s">
        <v>13526</v>
      </c>
      <c r="B11509">
        <v>3.2615051279054E-6</v>
      </c>
      <c r="C11509" s="1">
        <v>8.0822963738998497E-6</v>
      </c>
      <c r="D11509">
        <v>1</v>
      </c>
      <c r="E11509">
        <v>1</v>
      </c>
      <c r="F11509">
        <v>0.96216216216216199</v>
      </c>
      <c r="G11509">
        <v>1</v>
      </c>
      <c r="H11509">
        <v>1</v>
      </c>
      <c r="I11509">
        <v>1</v>
      </c>
      <c r="J11509" s="1" t="s">
        <v>23229</v>
      </c>
      <c r="K11509" t="s">
        <v>23241</v>
      </c>
      <c r="L11509" t="s">
        <v>46262</v>
      </c>
      <c r="M11509" t="s">
        <v>46263</v>
      </c>
    </row>
    <row r="11510" spans="1:13">
      <c r="A11510" s="1" t="s">
        <v>13527</v>
      </c>
      <c r="B11510">
        <v>1.4901820262613001E-5</v>
      </c>
      <c r="C11510" s="1">
        <v>2.1813733709473299E-6</v>
      </c>
      <c r="D11510">
        <v>0</v>
      </c>
      <c r="E11510">
        <v>0</v>
      </c>
      <c r="F11510">
        <v>0.33333333333333298</v>
      </c>
      <c r="G11510">
        <v>0</v>
      </c>
      <c r="H11510">
        <v>0.18</v>
      </c>
      <c r="I11510">
        <v>4.9586776859504099E-2</v>
      </c>
      <c r="J11510" s="1">
        <v>0</v>
      </c>
      <c r="K11510" t="s">
        <v>23242</v>
      </c>
      <c r="L11510" t="s">
        <v>46264</v>
      </c>
      <c r="M11510" t="s">
        <v>46265</v>
      </c>
    </row>
    <row r="11511" spans="1:13">
      <c r="A11511" s="1" t="s">
        <v>13528</v>
      </c>
      <c r="B11511">
        <v>3.9500229994581902E-6</v>
      </c>
      <c r="C11511" s="1">
        <v>1.9875719172750102E-5</v>
      </c>
      <c r="D11511">
        <v>0.76666666666666705</v>
      </c>
      <c r="E11511">
        <v>0.76623376623376604</v>
      </c>
      <c r="F11511">
        <v>0.53676470588235303</v>
      </c>
      <c r="G11511">
        <v>0.92857142857142905</v>
      </c>
      <c r="H11511">
        <v>0.41538461538461502</v>
      </c>
      <c r="I11511">
        <v>0.82499999999999996</v>
      </c>
      <c r="J11511" s="1">
        <v>1</v>
      </c>
      <c r="K11511" t="s">
        <v>23238</v>
      </c>
      <c r="L11511" t="s">
        <v>46266</v>
      </c>
      <c r="M11511" t="s">
        <v>46267</v>
      </c>
    </row>
    <row r="11512" spans="1:13">
      <c r="A11512" s="1" t="s">
        <v>13529</v>
      </c>
      <c r="B11512">
        <v>1.8917269114753501E-5</v>
      </c>
      <c r="C11512" s="1">
        <v>4.0766966140331701E-5</v>
      </c>
      <c r="D11512">
        <v>1</v>
      </c>
      <c r="E11512">
        <v>1</v>
      </c>
      <c r="F11512">
        <v>0.901685393258427</v>
      </c>
      <c r="G11512">
        <v>1</v>
      </c>
      <c r="H11512">
        <v>0.98876404494381998</v>
      </c>
      <c r="I11512">
        <v>0.98837209302325602</v>
      </c>
      <c r="J11512" s="1" t="s">
        <v>23229</v>
      </c>
      <c r="K11512" t="s">
        <v>23238</v>
      </c>
      <c r="L11512" t="s">
        <v>46268</v>
      </c>
      <c r="M11512" t="s">
        <v>46269</v>
      </c>
    </row>
    <row r="11513" spans="1:13">
      <c r="A11513" s="1" t="s">
        <v>13530</v>
      </c>
      <c r="B11513">
        <v>4.4868491559900798E-10</v>
      </c>
      <c r="C11513" s="1">
        <v>1.70742623367671E-6</v>
      </c>
      <c r="D11513">
        <v>1</v>
      </c>
      <c r="E11513">
        <v>1</v>
      </c>
      <c r="F11513">
        <v>1</v>
      </c>
      <c r="G11513">
        <v>1</v>
      </c>
      <c r="H11513">
        <v>0.99264705882352899</v>
      </c>
      <c r="I11513">
        <v>1</v>
      </c>
      <c r="J11513" s="1">
        <v>0</v>
      </c>
      <c r="K11513" t="s">
        <v>23241</v>
      </c>
      <c r="L11513" t="s">
        <v>46270</v>
      </c>
      <c r="M11513" t="s">
        <v>46271</v>
      </c>
    </row>
    <row r="11514" spans="1:13">
      <c r="A11514" s="1" t="s">
        <v>13531</v>
      </c>
      <c r="B11514">
        <v>1.89697311951386E-5</v>
      </c>
      <c r="C11514" s="1">
        <v>1.07026483297735E-5</v>
      </c>
      <c r="D11514">
        <v>0.56000000000000005</v>
      </c>
      <c r="E11514">
        <v>0.57352941176470595</v>
      </c>
      <c r="F11514">
        <v>0.41758241758241799</v>
      </c>
      <c r="G11514">
        <v>0.5625</v>
      </c>
      <c r="H11514">
        <v>0.2890625</v>
      </c>
      <c r="I11514">
        <v>0.44827586206896602</v>
      </c>
      <c r="J11514" s="1">
        <v>1</v>
      </c>
      <c r="K11514" t="s">
        <v>23239</v>
      </c>
      <c r="L11514" t="s">
        <v>46272</v>
      </c>
      <c r="M11514" t="s">
        <v>46273</v>
      </c>
    </row>
    <row r="11515" spans="1:13">
      <c r="A11515" s="1" t="s">
        <v>13532</v>
      </c>
      <c r="B11515">
        <v>1.3444798254715201E-9</v>
      </c>
      <c r="C11515" s="1">
        <v>1.5668860707679901E-7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2.83018867924528E-2</v>
      </c>
      <c r="J11515" s="1">
        <v>0</v>
      </c>
      <c r="K11515" t="s">
        <v>23238</v>
      </c>
      <c r="L11515" t="s">
        <v>46274</v>
      </c>
      <c r="M11515" t="s">
        <v>46275</v>
      </c>
    </row>
    <row r="11516" spans="1:13">
      <c r="A11516" s="1" t="s">
        <v>13533</v>
      </c>
      <c r="B11516">
        <v>4.6418020861178997E-6</v>
      </c>
      <c r="C11516" s="1">
        <v>1.95654682109188E-5</v>
      </c>
      <c r="D11516">
        <v>0</v>
      </c>
      <c r="E11516">
        <v>0</v>
      </c>
      <c r="F11516">
        <v>4.51807228915663E-2</v>
      </c>
      <c r="G11516">
        <v>6.4516129032258104E-2</v>
      </c>
      <c r="H11516">
        <v>0.34821428571428598</v>
      </c>
      <c r="I11516">
        <v>8.2089552238805999E-2</v>
      </c>
      <c r="J11516" s="1">
        <v>0</v>
      </c>
      <c r="K11516" t="s">
        <v>23238</v>
      </c>
      <c r="L11516" t="s">
        <v>46276</v>
      </c>
      <c r="M11516" t="s">
        <v>46277</v>
      </c>
    </row>
    <row r="11517" spans="1:13">
      <c r="A11517" s="1" t="s">
        <v>13534</v>
      </c>
      <c r="B11517">
        <v>2.15022598045525E-5</v>
      </c>
      <c r="C11517" s="1">
        <v>9.9098378638516095E-5</v>
      </c>
      <c r="D11517">
        <v>0.214285714285714</v>
      </c>
      <c r="E11517">
        <v>0.24390243902438999</v>
      </c>
      <c r="F11517">
        <v>5.1587301587301598E-2</v>
      </c>
      <c r="G11517">
        <v>0.45588235294117602</v>
      </c>
      <c r="H11517">
        <v>4.08163265306122E-2</v>
      </c>
      <c r="I11517">
        <v>0.359649122807018</v>
      </c>
      <c r="J11517" s="1" t="s">
        <v>23229</v>
      </c>
      <c r="K11517" t="s">
        <v>23241</v>
      </c>
      <c r="L11517" t="s">
        <v>46278</v>
      </c>
      <c r="M11517" t="s">
        <v>46279</v>
      </c>
    </row>
    <row r="11518" spans="1:13">
      <c r="A11518" s="1" t="s">
        <v>13535</v>
      </c>
      <c r="B11518">
        <v>1.20417054837184E-4</v>
      </c>
      <c r="C11518" s="1">
        <v>2.6609681657481499E-4</v>
      </c>
      <c r="D11518">
        <v>0.233333333333333</v>
      </c>
      <c r="E11518">
        <v>0.145348837209302</v>
      </c>
      <c r="F11518">
        <v>2.9411764705882401E-2</v>
      </c>
      <c r="G11518">
        <v>0.48837209302325602</v>
      </c>
      <c r="H11518">
        <v>2.80373831775701E-2</v>
      </c>
      <c r="I11518">
        <v>0.27669902912621402</v>
      </c>
      <c r="J11518" s="1" t="s">
        <v>23229</v>
      </c>
      <c r="K11518" t="s">
        <v>23241</v>
      </c>
      <c r="L11518" t="s">
        <v>46280</v>
      </c>
      <c r="M11518" t="s">
        <v>46281</v>
      </c>
    </row>
    <row r="11519" spans="1:13">
      <c r="A11519" s="1" t="s">
        <v>13536</v>
      </c>
      <c r="B11519">
        <v>7.5792480399497996E-5</v>
      </c>
      <c r="C11519" s="1">
        <v>3.0232655698618499E-4</v>
      </c>
      <c r="D11519">
        <v>0.11111111111111099</v>
      </c>
      <c r="E11519">
        <v>8.3333333333333301E-2</v>
      </c>
      <c r="F11519">
        <v>1.19760479041916E-2</v>
      </c>
      <c r="G11519">
        <v>0.47674418604651198</v>
      </c>
      <c r="H11519">
        <v>3.2967032967033003E-2</v>
      </c>
      <c r="I11519">
        <v>0.25</v>
      </c>
      <c r="J11519" s="1" t="s">
        <v>23229</v>
      </c>
      <c r="K11519" t="s">
        <v>23241</v>
      </c>
      <c r="L11519" t="s">
        <v>46282</v>
      </c>
      <c r="M11519" t="s">
        <v>46283</v>
      </c>
    </row>
    <row r="11520" spans="1:13">
      <c r="A11520" s="1" t="s">
        <v>13537</v>
      </c>
      <c r="B11520">
        <v>0</v>
      </c>
      <c r="C11520" s="1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 s="1">
        <v>0.375</v>
      </c>
      <c r="K11520" t="s">
        <v>23241</v>
      </c>
      <c r="L11520" t="s">
        <v>46284</v>
      </c>
      <c r="M11520" t="s">
        <v>46285</v>
      </c>
    </row>
    <row r="11521" spans="1:13">
      <c r="A11521" s="1" t="s">
        <v>13538</v>
      </c>
      <c r="B11521">
        <v>1.75808691849636E-9</v>
      </c>
      <c r="C11521" s="1">
        <v>1.31160371402979E-8</v>
      </c>
      <c r="D11521">
        <v>1</v>
      </c>
      <c r="E11521">
        <v>1</v>
      </c>
      <c r="F11521">
        <v>1</v>
      </c>
      <c r="G11521">
        <v>1</v>
      </c>
      <c r="H11521">
        <v>0.99253731343283602</v>
      </c>
      <c r="I11521">
        <v>1</v>
      </c>
      <c r="J11521" s="1" t="s">
        <v>23229</v>
      </c>
      <c r="K11521" t="s">
        <v>23238</v>
      </c>
      <c r="L11521" t="s">
        <v>46286</v>
      </c>
      <c r="M11521" t="s">
        <v>46287</v>
      </c>
    </row>
    <row r="11522" spans="1:13">
      <c r="A11522" s="1" t="s">
        <v>13539</v>
      </c>
      <c r="B11522">
        <v>1.7041578818234599E-6</v>
      </c>
      <c r="C11522" s="1">
        <v>3.4159492082655101E-6</v>
      </c>
      <c r="D11522">
        <v>0.984375</v>
      </c>
      <c r="E11522">
        <v>1</v>
      </c>
      <c r="F11522">
        <v>1</v>
      </c>
      <c r="G11522">
        <v>1</v>
      </c>
      <c r="H11522">
        <v>0.98076923076923095</v>
      </c>
      <c r="I11522">
        <v>0.96969696969696995</v>
      </c>
      <c r="J11522" s="1">
        <v>0</v>
      </c>
      <c r="K11522" t="s">
        <v>23241</v>
      </c>
      <c r="L11522" t="s">
        <v>46288</v>
      </c>
      <c r="M11522" t="s">
        <v>46289</v>
      </c>
    </row>
    <row r="11523" spans="1:13">
      <c r="A11523" s="1" t="s">
        <v>13540</v>
      </c>
      <c r="B11523">
        <v>3.2003972777941199E-7</v>
      </c>
      <c r="C11523" s="1">
        <v>8.8452109152373202E-5</v>
      </c>
      <c r="D11523">
        <v>1.5625E-2</v>
      </c>
      <c r="E11523">
        <v>0</v>
      </c>
      <c r="F11523">
        <v>2.5641025641025602E-3</v>
      </c>
      <c r="G11523">
        <v>0</v>
      </c>
      <c r="H11523">
        <v>4.8672566371681401E-2</v>
      </c>
      <c r="I11523">
        <v>1.26050420168067E-2</v>
      </c>
      <c r="J11523" s="1">
        <v>0</v>
      </c>
      <c r="K11523" t="s">
        <v>23240</v>
      </c>
      <c r="L11523" t="s">
        <v>46290</v>
      </c>
      <c r="M11523" t="s">
        <v>46291</v>
      </c>
    </row>
    <row r="11524" spans="1:13">
      <c r="A11524" s="1" t="s">
        <v>13541</v>
      </c>
      <c r="B11524">
        <v>9.6394736252297104E-6</v>
      </c>
      <c r="C11524" s="1">
        <v>6.1140672425900996E-4</v>
      </c>
      <c r="D11524">
        <v>0.36206896551724099</v>
      </c>
      <c r="E11524">
        <v>0.26704545454545497</v>
      </c>
      <c r="F11524">
        <v>0.102040816326531</v>
      </c>
      <c r="G11524">
        <v>6.4814814814814797E-2</v>
      </c>
      <c r="H11524">
        <v>0.25490196078431399</v>
      </c>
      <c r="I11524">
        <v>0.30973451327433599</v>
      </c>
      <c r="J11524" s="1">
        <v>0</v>
      </c>
      <c r="K11524" t="s">
        <v>23241</v>
      </c>
      <c r="L11524" t="s">
        <v>46292</v>
      </c>
      <c r="M11524" t="s">
        <v>46293</v>
      </c>
    </row>
    <row r="11525" spans="1:13">
      <c r="A11525" s="1" t="s">
        <v>13542</v>
      </c>
      <c r="B11525">
        <v>1.1916072553692599E-5</v>
      </c>
      <c r="C11525" s="1">
        <v>3.5292294087803302E-4</v>
      </c>
      <c r="D11525">
        <v>0</v>
      </c>
      <c r="E11525">
        <v>0</v>
      </c>
      <c r="F11525">
        <v>4.4502617801047098E-2</v>
      </c>
      <c r="G11525">
        <v>8.5106382978723402E-2</v>
      </c>
      <c r="H11525">
        <v>0.180412371134021</v>
      </c>
      <c r="I11525">
        <v>0.21969696969697</v>
      </c>
      <c r="J11525" s="1">
        <v>0</v>
      </c>
      <c r="K11525" t="s">
        <v>23241</v>
      </c>
      <c r="L11525" t="s">
        <v>46294</v>
      </c>
      <c r="M11525" t="s">
        <v>46295</v>
      </c>
    </row>
    <row r="11526" spans="1:13">
      <c r="A11526" s="1" t="s">
        <v>13543</v>
      </c>
      <c r="B11526">
        <v>6.5411277085039796E-6</v>
      </c>
      <c r="C11526" s="1">
        <v>3.8497757590691102E-7</v>
      </c>
      <c r="D11526">
        <v>0.92592592592592604</v>
      </c>
      <c r="E11526">
        <v>0.98051948051948101</v>
      </c>
      <c r="F11526">
        <v>1</v>
      </c>
      <c r="G11526">
        <v>1</v>
      </c>
      <c r="H11526">
        <v>1</v>
      </c>
      <c r="I11526">
        <v>1</v>
      </c>
      <c r="J11526" s="1">
        <v>1</v>
      </c>
      <c r="K11526" t="s">
        <v>23240</v>
      </c>
      <c r="L11526" t="s">
        <v>46296</v>
      </c>
      <c r="M11526" t="s">
        <v>46297</v>
      </c>
    </row>
    <row r="11527" spans="1:13">
      <c r="A11527" s="1" t="s">
        <v>13544</v>
      </c>
      <c r="B11527">
        <v>3.6933755836473699E-8</v>
      </c>
      <c r="C11527" s="1">
        <v>2.82198458733883E-5</v>
      </c>
      <c r="D11527">
        <v>0.77586206896551702</v>
      </c>
      <c r="E11527">
        <v>0.72631578947368403</v>
      </c>
      <c r="F11527">
        <v>0.66923076923076896</v>
      </c>
      <c r="G11527">
        <v>0.96491228070175405</v>
      </c>
      <c r="H11527">
        <v>0.51818181818181797</v>
      </c>
      <c r="I11527">
        <v>0.763636363636364</v>
      </c>
      <c r="J11527" s="1">
        <v>0.9</v>
      </c>
      <c r="K11527" t="s">
        <v>23240</v>
      </c>
      <c r="L11527" t="s">
        <v>46298</v>
      </c>
      <c r="M11527" t="s">
        <v>46299</v>
      </c>
    </row>
    <row r="11528" spans="1:13">
      <c r="A11528" s="1" t="s">
        <v>13545</v>
      </c>
      <c r="B11528">
        <v>6.8368937076514604E-5</v>
      </c>
      <c r="C11528" s="1">
        <v>3.8901236348907397E-5</v>
      </c>
      <c r="D11528">
        <v>8.6206896551724102E-2</v>
      </c>
      <c r="E11528">
        <v>5.4945054945054903E-2</v>
      </c>
      <c r="F11528">
        <v>7.4074074074074098E-2</v>
      </c>
      <c r="G11528">
        <v>0</v>
      </c>
      <c r="H11528">
        <v>4.9019607843137298E-3</v>
      </c>
      <c r="I11528">
        <v>1.3157894736842099E-2</v>
      </c>
      <c r="J11528" s="1">
        <v>0</v>
      </c>
      <c r="K11528" t="s">
        <v>23242</v>
      </c>
      <c r="L11528" t="s">
        <v>46300</v>
      </c>
      <c r="M11528" t="s">
        <v>46301</v>
      </c>
    </row>
    <row r="11529" spans="1:13">
      <c r="A11529" s="1" t="s">
        <v>13546</v>
      </c>
      <c r="B11529">
        <v>5.0985514652706201E-5</v>
      </c>
      <c r="C11529" s="1">
        <v>1.74499510751496E-4</v>
      </c>
      <c r="D11529">
        <v>1</v>
      </c>
      <c r="E11529">
        <v>1</v>
      </c>
      <c r="F11529">
        <v>0.80281690140845097</v>
      </c>
      <c r="G11529">
        <v>1</v>
      </c>
      <c r="H11529">
        <v>0.918604651162791</v>
      </c>
      <c r="I11529">
        <v>0.97560975609756095</v>
      </c>
      <c r="J11529" s="1" t="s">
        <v>23229</v>
      </c>
      <c r="K11529" t="s">
        <v>23239</v>
      </c>
      <c r="L11529" t="s">
        <v>46302</v>
      </c>
      <c r="M11529" t="s">
        <v>46303</v>
      </c>
    </row>
    <row r="11530" spans="1:13">
      <c r="A11530" s="1" t="s">
        <v>13547</v>
      </c>
      <c r="B11530">
        <v>1.34073960024274E-6</v>
      </c>
      <c r="C11530" s="1">
        <v>4.1722888845662001E-5</v>
      </c>
      <c r="D11530">
        <v>0</v>
      </c>
      <c r="E11530">
        <v>0</v>
      </c>
      <c r="F11530">
        <v>1.1111111111111099E-2</v>
      </c>
      <c r="G11530">
        <v>0</v>
      </c>
      <c r="H11530">
        <v>0.108695652173913</v>
      </c>
      <c r="I11530">
        <v>6.6666666666666693E-2</v>
      </c>
      <c r="J11530" s="1">
        <v>1</v>
      </c>
      <c r="K11530" t="s">
        <v>23242</v>
      </c>
      <c r="L11530" t="s">
        <v>46304</v>
      </c>
      <c r="M11530" t="s">
        <v>46305</v>
      </c>
    </row>
    <row r="11531" spans="1:13">
      <c r="A11531" s="1" t="s">
        <v>13548</v>
      </c>
      <c r="B11531">
        <v>7.0814013192863495E-8</v>
      </c>
      <c r="C11531" s="1">
        <v>8.7339273981246299E-5</v>
      </c>
      <c r="D11531">
        <v>0.875</v>
      </c>
      <c r="E11531">
        <v>0.83333333333333304</v>
      </c>
      <c r="F11531">
        <v>1</v>
      </c>
      <c r="G11531">
        <v>0.92500000000000004</v>
      </c>
      <c r="H11531">
        <v>1</v>
      </c>
      <c r="I11531">
        <v>0.51190476190476197</v>
      </c>
      <c r="J11531" s="1" t="s">
        <v>23229</v>
      </c>
      <c r="K11531" t="s">
        <v>23239</v>
      </c>
      <c r="L11531" t="s">
        <v>46306</v>
      </c>
      <c r="M11531" t="s">
        <v>46307</v>
      </c>
    </row>
    <row r="11532" spans="1:13">
      <c r="A11532" s="1" t="s">
        <v>13549</v>
      </c>
      <c r="B11532">
        <v>4.3237145983233603E-6</v>
      </c>
      <c r="C11532" s="1">
        <v>2.2787858804590001E-5</v>
      </c>
      <c r="D11532">
        <v>0.98387096774193505</v>
      </c>
      <c r="E11532">
        <v>0.99473684210526303</v>
      </c>
      <c r="F11532">
        <v>1</v>
      </c>
      <c r="G11532">
        <v>0.72807017543859698</v>
      </c>
      <c r="H11532">
        <v>0.99561403508771895</v>
      </c>
      <c r="I11532">
        <v>0.93548387096774199</v>
      </c>
      <c r="J11532" s="1">
        <v>0.90909090909090895</v>
      </c>
      <c r="K11532" t="s">
        <v>23242</v>
      </c>
      <c r="L11532" t="s">
        <v>46308</v>
      </c>
      <c r="M11532" t="s">
        <v>46309</v>
      </c>
    </row>
    <row r="11533" spans="1:13">
      <c r="A11533" s="1" t="s">
        <v>13550</v>
      </c>
      <c r="B11533">
        <v>5.1717019573688201E-7</v>
      </c>
      <c r="C11533" s="1">
        <v>1.6521690263404899E-10</v>
      </c>
      <c r="D11533">
        <v>0.90909090909090895</v>
      </c>
      <c r="E11533">
        <v>1</v>
      </c>
      <c r="F11533">
        <v>0.91605839416058399</v>
      </c>
      <c r="G11533">
        <v>1</v>
      </c>
      <c r="H11533">
        <v>0.984615384615385</v>
      </c>
      <c r="I11533">
        <v>0.98484848484848497</v>
      </c>
      <c r="J11533" s="1" t="s">
        <v>23229</v>
      </c>
      <c r="K11533" t="s">
        <v>23240</v>
      </c>
      <c r="L11533" t="s">
        <v>46310</v>
      </c>
      <c r="M11533" t="s">
        <v>46311</v>
      </c>
    </row>
    <row r="11534" spans="1:13">
      <c r="A11534" s="1" t="s">
        <v>13551</v>
      </c>
      <c r="B11534">
        <v>2.3352100824629599E-6</v>
      </c>
      <c r="C11534" s="1">
        <v>1.6334001573506401E-8</v>
      </c>
      <c r="D11534">
        <v>7.1428571428571397E-2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 s="1">
        <v>0.5</v>
      </c>
      <c r="K11534" t="s">
        <v>23241</v>
      </c>
      <c r="L11534" t="s">
        <v>46312</v>
      </c>
      <c r="M11534" t="s">
        <v>46313</v>
      </c>
    </row>
    <row r="11535" spans="1:13">
      <c r="A11535" s="1" t="s">
        <v>13552</v>
      </c>
      <c r="B11535">
        <v>2.16142843358327E-4</v>
      </c>
      <c r="C11535" s="1">
        <v>8.0411225318360195E-6</v>
      </c>
      <c r="D11535">
        <v>0.65625</v>
      </c>
      <c r="E11535">
        <v>0.18390804597701099</v>
      </c>
      <c r="F11535">
        <v>0.97988505747126398</v>
      </c>
      <c r="G11535">
        <v>1</v>
      </c>
      <c r="H11535">
        <v>0.96385542168674698</v>
      </c>
      <c r="I11535">
        <v>0.87234042553191504</v>
      </c>
      <c r="J11535" s="1">
        <v>1</v>
      </c>
      <c r="K11535" t="s">
        <v>23240</v>
      </c>
      <c r="L11535" t="s">
        <v>46314</v>
      </c>
      <c r="M11535" t="s">
        <v>46315</v>
      </c>
    </row>
    <row r="11536" spans="1:13">
      <c r="A11536" s="1" t="s">
        <v>13553</v>
      </c>
      <c r="B11536">
        <v>1.52321053205261E-5</v>
      </c>
      <c r="C11536" s="1">
        <v>1.8336289231467799E-8</v>
      </c>
      <c r="D11536">
        <v>0.9375</v>
      </c>
      <c r="E11536">
        <v>0.98850574712643702</v>
      </c>
      <c r="F11536">
        <v>1</v>
      </c>
      <c r="G11536">
        <v>1</v>
      </c>
      <c r="H11536">
        <v>1</v>
      </c>
      <c r="I11536">
        <v>1</v>
      </c>
      <c r="J11536" s="1">
        <v>1</v>
      </c>
      <c r="K11536" t="s">
        <v>23238</v>
      </c>
      <c r="L11536" t="s">
        <v>46316</v>
      </c>
      <c r="M11536" t="s">
        <v>46317</v>
      </c>
    </row>
    <row r="11537" spans="1:13">
      <c r="A11537" s="1" t="s">
        <v>13554</v>
      </c>
      <c r="B11537">
        <v>2.4798151767039199E-8</v>
      </c>
      <c r="C11537" s="1">
        <v>5.9541412930093996E-7</v>
      </c>
      <c r="D11537">
        <v>0</v>
      </c>
      <c r="E11537">
        <v>0</v>
      </c>
      <c r="F11537">
        <v>0</v>
      </c>
      <c r="G11537">
        <v>1.13636363636364E-2</v>
      </c>
      <c r="H11537">
        <v>7.3529411764705899E-3</v>
      </c>
      <c r="I11537">
        <v>0.01</v>
      </c>
      <c r="J11537" s="1">
        <v>0.90909090909090895</v>
      </c>
      <c r="K11537" t="s">
        <v>23241</v>
      </c>
      <c r="L11537" t="s">
        <v>46318</v>
      </c>
      <c r="M11537" t="s">
        <v>46319</v>
      </c>
    </row>
    <row r="11538" spans="1:13">
      <c r="A11538" s="1" t="s">
        <v>13555</v>
      </c>
      <c r="B11538">
        <v>2.0849088234243801E-6</v>
      </c>
      <c r="C11538" s="1">
        <v>3.4350973491950598E-6</v>
      </c>
      <c r="D11538">
        <v>0</v>
      </c>
      <c r="E11538">
        <v>5.2631578947368403E-3</v>
      </c>
      <c r="F11538">
        <v>0</v>
      </c>
      <c r="G11538">
        <v>0.12931034482758599</v>
      </c>
      <c r="H11538">
        <v>0</v>
      </c>
      <c r="I11538">
        <v>5.6910569105691103E-2</v>
      </c>
      <c r="J11538" s="1">
        <v>0</v>
      </c>
      <c r="K11538" t="s">
        <v>23241</v>
      </c>
      <c r="L11538" t="s">
        <v>46320</v>
      </c>
      <c r="M11538" t="s">
        <v>46321</v>
      </c>
    </row>
    <row r="11539" spans="1:13">
      <c r="A11539" s="1" t="s">
        <v>13556</v>
      </c>
      <c r="B11539">
        <v>1.11915027558732E-5</v>
      </c>
      <c r="C11539" s="1">
        <v>9.1490637988082306E-5</v>
      </c>
      <c r="D11539">
        <v>0.70689655172413801</v>
      </c>
      <c r="E11539">
        <v>0.38690476190476197</v>
      </c>
      <c r="F11539">
        <v>0.169014084507042</v>
      </c>
      <c r="G11539">
        <v>0.24137931034482801</v>
      </c>
      <c r="H11539">
        <v>0.21910112359550599</v>
      </c>
      <c r="I11539">
        <v>0.53846153846153799</v>
      </c>
      <c r="J11539" s="1">
        <v>1</v>
      </c>
      <c r="K11539" t="s">
        <v>23238</v>
      </c>
      <c r="L11539" t="s">
        <v>46322</v>
      </c>
      <c r="M11539" t="s">
        <v>46323</v>
      </c>
    </row>
    <row r="11540" spans="1:13">
      <c r="A11540" s="1" t="s">
        <v>13557</v>
      </c>
      <c r="B11540">
        <v>8.4455233556587098E-7</v>
      </c>
      <c r="C11540" s="1">
        <v>3.3525573207123501E-6</v>
      </c>
      <c r="D11540">
        <v>0.234375</v>
      </c>
      <c r="E11540">
        <v>7.8125E-2</v>
      </c>
      <c r="F11540">
        <v>5.3846153846153801E-2</v>
      </c>
      <c r="G11540">
        <v>8.6206896551724102E-3</v>
      </c>
      <c r="H11540">
        <v>3.07017543859649E-2</v>
      </c>
      <c r="I11540">
        <v>7.3170731707317097E-2</v>
      </c>
      <c r="J11540" s="1">
        <v>0</v>
      </c>
      <c r="K11540" t="s">
        <v>23237</v>
      </c>
      <c r="L11540" t="s">
        <v>46324</v>
      </c>
      <c r="M11540" t="s">
        <v>46325</v>
      </c>
    </row>
    <row r="11541" spans="1:13">
      <c r="A11541" s="1" t="s">
        <v>13558</v>
      </c>
      <c r="B11541">
        <v>6.5423753074308998E-6</v>
      </c>
      <c r="C11541" s="1">
        <v>2.7098898404551299E-4</v>
      </c>
      <c r="D11541">
        <v>1.5625E-2</v>
      </c>
      <c r="E11541">
        <v>1.0989010989011E-2</v>
      </c>
      <c r="F11541">
        <v>0.126984126984127</v>
      </c>
      <c r="G11541">
        <v>0.16666666666666699</v>
      </c>
      <c r="H11541">
        <v>0.231578947368421</v>
      </c>
      <c r="I11541">
        <v>7.8125E-2</v>
      </c>
      <c r="J11541" s="1" t="s">
        <v>23229</v>
      </c>
      <c r="K11541" t="s">
        <v>23238</v>
      </c>
      <c r="L11541" t="s">
        <v>46326</v>
      </c>
      <c r="M11541" t="s">
        <v>46327</v>
      </c>
    </row>
    <row r="11542" spans="1:13">
      <c r="A11542" s="1" t="s">
        <v>13559</v>
      </c>
      <c r="B11542">
        <v>9.1031006170360598E-7</v>
      </c>
      <c r="C11542" s="1">
        <v>2.4549347753191299E-5</v>
      </c>
      <c r="D11542">
        <v>4.6875E-2</v>
      </c>
      <c r="E11542">
        <v>2.68817204301075E-2</v>
      </c>
      <c r="F11542">
        <v>6.25E-2</v>
      </c>
      <c r="G11542">
        <v>3.2608695652173898E-2</v>
      </c>
      <c r="H11542">
        <v>0.103960396039604</v>
      </c>
      <c r="I11542">
        <v>5.2325581395348798E-2</v>
      </c>
      <c r="J11542" s="1">
        <v>0.05</v>
      </c>
      <c r="K11542" t="s">
        <v>23241</v>
      </c>
      <c r="L11542" t="s">
        <v>46328</v>
      </c>
      <c r="M11542" t="s">
        <v>46329</v>
      </c>
    </row>
    <row r="11543" spans="1:13">
      <c r="A11543" s="1" t="s">
        <v>13560</v>
      </c>
      <c r="B11543">
        <v>2.9054835209473902E-6</v>
      </c>
      <c r="C11543" s="1">
        <v>1.5741804925034599E-7</v>
      </c>
      <c r="D11543">
        <v>1</v>
      </c>
      <c r="E11543">
        <v>0.99397590361445798</v>
      </c>
      <c r="F11543">
        <v>0.99662162162162204</v>
      </c>
      <c r="G11543">
        <v>1</v>
      </c>
      <c r="H11543">
        <v>1</v>
      </c>
      <c r="I11543">
        <v>1</v>
      </c>
      <c r="J11543" s="1">
        <v>0.7</v>
      </c>
      <c r="K11543" t="s">
        <v>23241</v>
      </c>
      <c r="L11543" t="s">
        <v>46330</v>
      </c>
      <c r="M11543" t="s">
        <v>46331</v>
      </c>
    </row>
    <row r="11544" spans="1:13">
      <c r="A11544" s="1" t="s">
        <v>13561</v>
      </c>
      <c r="B11544">
        <v>6.5615036855246995E-7</v>
      </c>
      <c r="C11544" s="1">
        <v>3.4060377095114201E-7</v>
      </c>
      <c r="D11544">
        <v>0</v>
      </c>
      <c r="E11544">
        <v>2.1739130434782601E-2</v>
      </c>
      <c r="F11544">
        <v>2.7027027027026998E-3</v>
      </c>
      <c r="G11544">
        <v>0</v>
      </c>
      <c r="H11544">
        <v>0</v>
      </c>
      <c r="I11544">
        <v>4.6296296296296302E-3</v>
      </c>
      <c r="J11544" s="1">
        <v>0.77272727272727304</v>
      </c>
      <c r="K11544" t="s">
        <v>23238</v>
      </c>
      <c r="L11544" t="s">
        <v>46332</v>
      </c>
      <c r="M11544" t="s">
        <v>46333</v>
      </c>
    </row>
    <row r="11545" spans="1:13">
      <c r="A11545" s="1" t="s">
        <v>13562</v>
      </c>
      <c r="B11545">
        <v>6.6893464978931401E-5</v>
      </c>
      <c r="C11545" s="1">
        <v>6.5041021474094803E-5</v>
      </c>
      <c r="D11545">
        <v>0.51785714285714302</v>
      </c>
      <c r="E11545">
        <v>0.71698113207547198</v>
      </c>
      <c r="F11545">
        <v>0.542780748663102</v>
      </c>
      <c r="G11545">
        <v>0.98148148148148195</v>
      </c>
      <c r="H11545">
        <v>0.89325842696629199</v>
      </c>
      <c r="I11545">
        <v>0.75</v>
      </c>
      <c r="J11545" s="1">
        <v>0</v>
      </c>
      <c r="K11545" t="s">
        <v>23241</v>
      </c>
      <c r="L11545" t="s">
        <v>46334</v>
      </c>
      <c r="M11545" t="s">
        <v>46335</v>
      </c>
    </row>
    <row r="11546" spans="1:13">
      <c r="A11546" s="1" t="s">
        <v>13563</v>
      </c>
      <c r="B11546">
        <v>1.8638592427716199E-6</v>
      </c>
      <c r="C11546" s="1">
        <v>1.3837087408509E-7</v>
      </c>
      <c r="D11546">
        <v>0.109375</v>
      </c>
      <c r="E11546">
        <v>0.115789473684211</v>
      </c>
      <c r="F11546">
        <v>5.1282051282051299E-3</v>
      </c>
      <c r="G11546">
        <v>0</v>
      </c>
      <c r="H11546">
        <v>4.5454545454545496E-3</v>
      </c>
      <c r="I11546">
        <v>1.3043478260869599E-2</v>
      </c>
      <c r="J11546" s="1">
        <v>4.5454545454545497E-2</v>
      </c>
      <c r="K11546" t="s">
        <v>23241</v>
      </c>
      <c r="L11546" t="s">
        <v>46336</v>
      </c>
      <c r="M11546" t="s">
        <v>46337</v>
      </c>
    </row>
    <row r="11547" spans="1:13">
      <c r="A11547" s="1" t="s">
        <v>13564</v>
      </c>
      <c r="B11547">
        <v>9.7887983607036896E-4</v>
      </c>
      <c r="C11547" s="1">
        <v>1.4938830031101301E-4</v>
      </c>
      <c r="D11547">
        <v>0.6</v>
      </c>
      <c r="E11547">
        <v>0.24456521739130399</v>
      </c>
      <c r="F11547">
        <v>0.94270833333333304</v>
      </c>
      <c r="G11547">
        <v>0.97115384615384603</v>
      </c>
      <c r="H11547">
        <v>0.95959595959596</v>
      </c>
      <c r="I11547">
        <v>0.95327102803738295</v>
      </c>
      <c r="J11547" s="1">
        <v>0.86363636363636398</v>
      </c>
      <c r="K11547" t="s">
        <v>23240</v>
      </c>
      <c r="L11547" t="s">
        <v>46338</v>
      </c>
      <c r="M11547" t="s">
        <v>46339</v>
      </c>
    </row>
    <row r="11548" spans="1:13">
      <c r="A11548" s="1" t="s">
        <v>13565</v>
      </c>
      <c r="B11548">
        <v>4.3690037983047801E-7</v>
      </c>
      <c r="C11548" s="1">
        <v>1.81041033326351E-8</v>
      </c>
      <c r="D11548">
        <v>0</v>
      </c>
      <c r="E11548">
        <v>0</v>
      </c>
      <c r="F11548">
        <v>0</v>
      </c>
      <c r="G11548">
        <v>0.05</v>
      </c>
      <c r="H11548">
        <v>0</v>
      </c>
      <c r="I11548">
        <v>0.266666666666667</v>
      </c>
      <c r="J11548" s="1">
        <v>0</v>
      </c>
      <c r="K11548" t="s">
        <v>23240</v>
      </c>
      <c r="L11548" t="s">
        <v>46340</v>
      </c>
      <c r="M11548" t="s">
        <v>46341</v>
      </c>
    </row>
    <row r="11549" spans="1:13">
      <c r="A11549" s="1" t="s">
        <v>13566</v>
      </c>
      <c r="B11549">
        <v>6.7851349570581998E-6</v>
      </c>
      <c r="C11549" s="1">
        <v>2.9372572935350701E-8</v>
      </c>
      <c r="D11549">
        <v>0.12962962962963001</v>
      </c>
      <c r="E11549">
        <v>3.3333333333333298E-2</v>
      </c>
      <c r="F11549">
        <v>1.49253731343284E-2</v>
      </c>
      <c r="G11549">
        <v>2.5000000000000001E-2</v>
      </c>
      <c r="H11549">
        <v>0</v>
      </c>
      <c r="I11549">
        <v>2.6315789473684199E-2</v>
      </c>
      <c r="J11549" s="1">
        <v>0</v>
      </c>
      <c r="K11549" t="s">
        <v>23239</v>
      </c>
      <c r="L11549" t="s">
        <v>46342</v>
      </c>
      <c r="M11549" t="s">
        <v>46343</v>
      </c>
    </row>
    <row r="11550" spans="1:13">
      <c r="A11550" s="1" t="s">
        <v>13567</v>
      </c>
      <c r="B11550">
        <v>1.1221682812688901E-5</v>
      </c>
      <c r="C11550" s="1">
        <v>2.62064094071993E-6</v>
      </c>
      <c r="D11550">
        <v>0</v>
      </c>
      <c r="E11550">
        <v>5.6179775280898901E-3</v>
      </c>
      <c r="F11550">
        <v>5.7065217391304303E-2</v>
      </c>
      <c r="G11550">
        <v>0</v>
      </c>
      <c r="H11550">
        <v>2.74725274725275E-2</v>
      </c>
      <c r="I11550">
        <v>5.5555555555555601E-2</v>
      </c>
      <c r="J11550" s="1">
        <v>0</v>
      </c>
      <c r="K11550" t="s">
        <v>23238</v>
      </c>
      <c r="L11550" t="s">
        <v>46344</v>
      </c>
      <c r="M11550" t="s">
        <v>46345</v>
      </c>
    </row>
    <row r="11551" spans="1:13">
      <c r="A11551" s="1" t="s">
        <v>13568</v>
      </c>
      <c r="B11551">
        <v>1.7844355434993501E-5</v>
      </c>
      <c r="C11551" s="1">
        <v>2.9318638195912701E-6</v>
      </c>
      <c r="D11551">
        <v>0</v>
      </c>
      <c r="E11551">
        <v>5.1136363636363598E-2</v>
      </c>
      <c r="F11551">
        <v>2.0833333333333301E-2</v>
      </c>
      <c r="G11551">
        <v>0</v>
      </c>
      <c r="H11551">
        <v>0</v>
      </c>
      <c r="I11551">
        <v>0</v>
      </c>
      <c r="J11551" s="1">
        <v>0</v>
      </c>
      <c r="K11551" t="s">
        <v>23241</v>
      </c>
      <c r="L11551" t="s">
        <v>46346</v>
      </c>
      <c r="M11551" t="s">
        <v>46347</v>
      </c>
    </row>
    <row r="11552" spans="1:13">
      <c r="A11552" s="1" t="s">
        <v>13569</v>
      </c>
      <c r="B11552">
        <v>5.0912969241655E-7</v>
      </c>
      <c r="C11552" s="1">
        <v>7.4446053262113403E-8</v>
      </c>
      <c r="D11552">
        <v>0.98148148148148195</v>
      </c>
      <c r="E11552">
        <v>1</v>
      </c>
      <c r="F11552">
        <v>1</v>
      </c>
      <c r="G11552">
        <v>1</v>
      </c>
      <c r="H11552">
        <v>1</v>
      </c>
      <c r="I11552">
        <v>0.97058823529411797</v>
      </c>
      <c r="J11552" s="1">
        <v>0.77777777777777801</v>
      </c>
      <c r="K11552" t="s">
        <v>23241</v>
      </c>
      <c r="L11552" t="s">
        <v>46348</v>
      </c>
      <c r="M11552" t="s">
        <v>46349</v>
      </c>
    </row>
    <row r="11553" spans="1:13">
      <c r="A11553" s="1" t="s">
        <v>13570</v>
      </c>
      <c r="B11553">
        <v>3.3902827433060501E-6</v>
      </c>
      <c r="C11553" s="1">
        <v>5.56347288346654E-6</v>
      </c>
      <c r="D11553">
        <v>0.93181818181818199</v>
      </c>
      <c r="E11553">
        <v>0.82539682539682502</v>
      </c>
      <c r="F11553">
        <v>0.98863636363636398</v>
      </c>
      <c r="G11553">
        <v>1</v>
      </c>
      <c r="H11553">
        <v>0.98412698412698396</v>
      </c>
      <c r="I11553">
        <v>1</v>
      </c>
      <c r="J11553" s="1" t="s">
        <v>23229</v>
      </c>
      <c r="K11553" t="s">
        <v>23237</v>
      </c>
      <c r="L11553" t="s">
        <v>46350</v>
      </c>
      <c r="M11553" t="s">
        <v>46351</v>
      </c>
    </row>
    <row r="11554" spans="1:13">
      <c r="A11554" s="1" t="s">
        <v>13571</v>
      </c>
      <c r="B11554">
        <v>6.6578299319926797E-7</v>
      </c>
      <c r="C11554" s="1">
        <v>1.9056254276809701E-6</v>
      </c>
      <c r="D11554">
        <v>1</v>
      </c>
      <c r="E11554">
        <v>1</v>
      </c>
      <c r="F11554">
        <v>0.994871794871795</v>
      </c>
      <c r="G11554">
        <v>0.99107142857142905</v>
      </c>
      <c r="H11554">
        <v>0.99056603773584895</v>
      </c>
      <c r="I11554">
        <v>0.93577981651376196</v>
      </c>
      <c r="J11554" s="1">
        <v>0</v>
      </c>
      <c r="K11554" t="s">
        <v>23242</v>
      </c>
      <c r="L11554" t="s">
        <v>46352</v>
      </c>
      <c r="M11554" t="s">
        <v>46353</v>
      </c>
    </row>
    <row r="11555" spans="1:13">
      <c r="A11555" s="1" t="s">
        <v>13572</v>
      </c>
      <c r="B11555">
        <v>4.21822631225593E-7</v>
      </c>
      <c r="C11555" s="1">
        <v>4.3436829248047803E-6</v>
      </c>
      <c r="D11555">
        <v>1</v>
      </c>
      <c r="E11555">
        <v>1</v>
      </c>
      <c r="F11555">
        <v>1</v>
      </c>
      <c r="G11555">
        <v>0.875</v>
      </c>
      <c r="H11555">
        <v>1</v>
      </c>
      <c r="I11555">
        <v>0.80487804878048796</v>
      </c>
      <c r="J11555" s="1" t="s">
        <v>23229</v>
      </c>
      <c r="K11555" t="s">
        <v>23240</v>
      </c>
      <c r="L11555" t="s">
        <v>46354</v>
      </c>
      <c r="M11555" t="s">
        <v>46355</v>
      </c>
    </row>
    <row r="11556" spans="1:13">
      <c r="A11556" s="1" t="s">
        <v>13573</v>
      </c>
      <c r="B11556">
        <v>3.09384747065659E-5</v>
      </c>
      <c r="C11556" s="1">
        <v>8.8695791652280395E-5</v>
      </c>
      <c r="D11556">
        <v>0.967741935483871</v>
      </c>
      <c r="E11556">
        <v>0.89247311827956999</v>
      </c>
      <c r="F11556">
        <v>0.68229166666666696</v>
      </c>
      <c r="G11556">
        <v>0.96153846153846201</v>
      </c>
      <c r="H11556">
        <v>0.78636363636363604</v>
      </c>
      <c r="I11556">
        <v>0.89705882352941202</v>
      </c>
      <c r="J11556" s="1" t="s">
        <v>23229</v>
      </c>
      <c r="K11556" t="s">
        <v>23238</v>
      </c>
      <c r="L11556" t="s">
        <v>46356</v>
      </c>
      <c r="M11556" t="s">
        <v>46357</v>
      </c>
    </row>
    <row r="11557" spans="1:13">
      <c r="A11557" s="1" t="s">
        <v>13574</v>
      </c>
      <c r="B11557">
        <v>2.0997384936845299E-6</v>
      </c>
      <c r="C11557" s="1">
        <v>1.80495284861131E-6</v>
      </c>
      <c r="D11557">
        <v>0.90625</v>
      </c>
      <c r="E11557">
        <v>1</v>
      </c>
      <c r="F11557">
        <v>0.99735449735449699</v>
      </c>
      <c r="G11557">
        <v>1</v>
      </c>
      <c r="H11557">
        <v>1</v>
      </c>
      <c r="I11557">
        <v>0.99479166666666696</v>
      </c>
      <c r="J11557" s="1" t="s">
        <v>23229</v>
      </c>
      <c r="K11557" t="s">
        <v>23238</v>
      </c>
      <c r="L11557" t="s">
        <v>46358</v>
      </c>
      <c r="M11557" t="s">
        <v>46359</v>
      </c>
    </row>
    <row r="11558" spans="1:13">
      <c r="A11558" s="1" t="s">
        <v>13575</v>
      </c>
      <c r="B11558">
        <v>0</v>
      </c>
      <c r="C11558" s="1">
        <v>0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 s="1">
        <v>0</v>
      </c>
      <c r="K11558" t="s">
        <v>23241</v>
      </c>
      <c r="L11558" t="s">
        <v>46360</v>
      </c>
      <c r="M11558" t="s">
        <v>46361</v>
      </c>
    </row>
    <row r="11559" spans="1:13">
      <c r="A11559" s="1" t="s">
        <v>13576</v>
      </c>
      <c r="B11559">
        <v>4.5166427524887897E-8</v>
      </c>
      <c r="C11559" s="1">
        <v>2.18442100519931E-8</v>
      </c>
      <c r="D11559">
        <v>1.6129032258064498E-2</v>
      </c>
      <c r="E11559">
        <v>0</v>
      </c>
      <c r="F11559">
        <v>4.6632124352331598E-2</v>
      </c>
      <c r="G11559">
        <v>0</v>
      </c>
      <c r="H11559">
        <v>1.7857142857142901E-2</v>
      </c>
      <c r="I11559">
        <v>2.5252525252525301E-2</v>
      </c>
      <c r="J11559" s="1">
        <v>9.0909090909090898E-2</v>
      </c>
      <c r="K11559" t="s">
        <v>23238</v>
      </c>
      <c r="L11559" t="s">
        <v>46362</v>
      </c>
      <c r="M11559" t="s">
        <v>46363</v>
      </c>
    </row>
    <row r="11560" spans="1:13">
      <c r="A11560" s="1" t="s">
        <v>13577</v>
      </c>
      <c r="B11560">
        <v>1.9607864333736599E-7</v>
      </c>
      <c r="C11560" s="1">
        <v>2.0562736046105101E-6</v>
      </c>
      <c r="D11560">
        <v>1</v>
      </c>
      <c r="E11560">
        <v>1</v>
      </c>
      <c r="F11560">
        <v>0.89473684210526305</v>
      </c>
      <c r="G11560">
        <v>1</v>
      </c>
      <c r="H11560">
        <v>0.92233009708737901</v>
      </c>
      <c r="I11560">
        <v>0.97333333333333305</v>
      </c>
      <c r="J11560" s="1">
        <v>1</v>
      </c>
      <c r="K11560" t="s">
        <v>23238</v>
      </c>
      <c r="L11560" t="s">
        <v>46364</v>
      </c>
      <c r="M11560" t="s">
        <v>46365</v>
      </c>
    </row>
    <row r="11561" spans="1:13">
      <c r="A11561" s="1" t="s">
        <v>13578</v>
      </c>
      <c r="B11561">
        <v>1.53633369502647E-7</v>
      </c>
      <c r="C11561" s="1">
        <v>2.4362621463026E-6</v>
      </c>
      <c r="D11561">
        <v>0</v>
      </c>
      <c r="E11561">
        <v>0</v>
      </c>
      <c r="F11561">
        <v>0</v>
      </c>
      <c r="G11561">
        <v>6.14035087719298E-2</v>
      </c>
      <c r="H11561">
        <v>0</v>
      </c>
      <c r="I11561">
        <v>2.2522522522522501E-2</v>
      </c>
      <c r="J11561" s="1" t="s">
        <v>23229</v>
      </c>
      <c r="K11561" t="s">
        <v>23241</v>
      </c>
      <c r="L11561" t="s">
        <v>46366</v>
      </c>
      <c r="M11561" t="s">
        <v>46367</v>
      </c>
    </row>
    <row r="11562" spans="1:13">
      <c r="A11562" s="1" t="s">
        <v>13579</v>
      </c>
      <c r="B11562">
        <v>1.4827518572981601E-7</v>
      </c>
      <c r="C11562" s="1">
        <v>2.1154236063092899E-7</v>
      </c>
      <c r="D11562">
        <v>1.5625E-2</v>
      </c>
      <c r="E11562">
        <v>0</v>
      </c>
      <c r="F11562">
        <v>2.5641025641025602E-3</v>
      </c>
      <c r="G11562">
        <v>0</v>
      </c>
      <c r="H11562">
        <v>4.6296296296296302E-3</v>
      </c>
      <c r="I11562">
        <v>0</v>
      </c>
      <c r="J11562" s="1">
        <v>0</v>
      </c>
      <c r="K11562" t="s">
        <v>23241</v>
      </c>
      <c r="L11562" t="s">
        <v>46368</v>
      </c>
      <c r="M11562" t="s">
        <v>46369</v>
      </c>
    </row>
    <row r="11563" spans="1:13">
      <c r="A11563" s="1" t="s">
        <v>13580</v>
      </c>
      <c r="B11563">
        <v>1.6085010032202299E-4</v>
      </c>
      <c r="C11563" s="1">
        <v>2.5939600258044498E-4</v>
      </c>
      <c r="D11563">
        <v>0.53125</v>
      </c>
      <c r="E11563">
        <v>0.55729166666666696</v>
      </c>
      <c r="F11563">
        <v>0.88717948717948703</v>
      </c>
      <c r="G11563">
        <v>0.99137931034482796</v>
      </c>
      <c r="H11563">
        <v>0.98214285714285698</v>
      </c>
      <c r="I11563">
        <v>0.996</v>
      </c>
      <c r="J11563" s="1">
        <v>0</v>
      </c>
      <c r="K11563" t="s">
        <v>23238</v>
      </c>
      <c r="L11563" t="s">
        <v>46370</v>
      </c>
      <c r="M11563" t="s">
        <v>46371</v>
      </c>
    </row>
    <row r="11564" spans="1:13">
      <c r="A11564" s="1" t="s">
        <v>13581</v>
      </c>
      <c r="B11564">
        <v>1.60085307605663E-4</v>
      </c>
      <c r="C11564" s="1">
        <v>1.8242132556317201E-4</v>
      </c>
      <c r="D11564">
        <v>0.671875</v>
      </c>
      <c r="E11564">
        <v>0.82558139534883701</v>
      </c>
      <c r="F11564">
        <v>0.82216494845360799</v>
      </c>
      <c r="G11564">
        <v>0.86734693877550995</v>
      </c>
      <c r="H11564">
        <v>0.95673076923076905</v>
      </c>
      <c r="I11564">
        <v>0.83734939759036098</v>
      </c>
      <c r="J11564" s="1">
        <v>1</v>
      </c>
      <c r="K11564" t="s">
        <v>23241</v>
      </c>
      <c r="L11564" t="s">
        <v>46372</v>
      </c>
      <c r="M11564" t="s">
        <v>46373</v>
      </c>
    </row>
    <row r="11565" spans="1:13">
      <c r="A11565" s="1" t="s">
        <v>13582</v>
      </c>
      <c r="B11565">
        <v>1.24088330639507E-6</v>
      </c>
      <c r="C11565" s="1">
        <v>2.7260072523294999E-6</v>
      </c>
      <c r="D11565">
        <v>0</v>
      </c>
      <c r="E11565">
        <v>0</v>
      </c>
      <c r="F11565">
        <v>0</v>
      </c>
      <c r="G11565">
        <v>6.6666666666666693E-2</v>
      </c>
      <c r="H11565">
        <v>0</v>
      </c>
      <c r="I11565">
        <v>8.3333333333333301E-2</v>
      </c>
      <c r="J11565" s="1">
        <v>0</v>
      </c>
      <c r="K11565" t="s">
        <v>23238</v>
      </c>
      <c r="L11565" t="s">
        <v>46374</v>
      </c>
      <c r="M11565" t="s">
        <v>46375</v>
      </c>
    </row>
    <row r="11566" spans="1:13">
      <c r="A11566" s="1" t="s">
        <v>13583</v>
      </c>
      <c r="B11566">
        <v>2.6477529361847699E-6</v>
      </c>
      <c r="C11566" s="1">
        <v>1.3202482092276E-5</v>
      </c>
      <c r="D11566">
        <v>0.77500000000000002</v>
      </c>
      <c r="E11566">
        <v>0.50961538461538503</v>
      </c>
      <c r="F11566">
        <v>8.2191780821917804E-2</v>
      </c>
      <c r="G11566">
        <v>0</v>
      </c>
      <c r="H11566">
        <v>0</v>
      </c>
      <c r="I11566">
        <v>0.05</v>
      </c>
      <c r="J11566" s="1" t="s">
        <v>23229</v>
      </c>
      <c r="K11566" t="s">
        <v>23241</v>
      </c>
      <c r="L11566" t="s">
        <v>46376</v>
      </c>
      <c r="M11566" t="s">
        <v>46377</v>
      </c>
    </row>
    <row r="11567" spans="1:13">
      <c r="A11567" s="1" t="s">
        <v>13584</v>
      </c>
      <c r="B11567">
        <v>5.2725904526982802E-5</v>
      </c>
      <c r="C11567" s="1">
        <v>3.3212529338909699E-7</v>
      </c>
      <c r="D11567">
        <v>0.16666666666666699</v>
      </c>
      <c r="E11567">
        <v>0.15753424657534201</v>
      </c>
      <c r="F11567">
        <v>0.114285714285714</v>
      </c>
      <c r="G11567">
        <v>0.12068965517241401</v>
      </c>
      <c r="H11567">
        <v>0.2</v>
      </c>
      <c r="I11567">
        <v>0.18181818181818199</v>
      </c>
      <c r="J11567" s="1">
        <v>0</v>
      </c>
      <c r="K11567" t="s">
        <v>23239</v>
      </c>
      <c r="L11567" t="s">
        <v>46378</v>
      </c>
      <c r="M11567" t="s">
        <v>46379</v>
      </c>
    </row>
    <row r="11568" spans="1:13">
      <c r="A11568" s="1" t="s">
        <v>13585</v>
      </c>
      <c r="B11568">
        <v>1.7868765296864301E-5</v>
      </c>
      <c r="C11568" s="1">
        <v>1.2061882614721701E-7</v>
      </c>
      <c r="D11568">
        <v>0</v>
      </c>
      <c r="E11568">
        <v>0.18023255813953501</v>
      </c>
      <c r="F11568">
        <v>0</v>
      </c>
      <c r="G11568">
        <v>0</v>
      </c>
      <c r="H11568">
        <v>0</v>
      </c>
      <c r="I11568">
        <v>0</v>
      </c>
      <c r="J11568" s="1">
        <v>0</v>
      </c>
      <c r="K11568" t="s">
        <v>23241</v>
      </c>
      <c r="L11568" t="s">
        <v>46380</v>
      </c>
      <c r="M11568" t="s">
        <v>46381</v>
      </c>
    </row>
    <row r="11569" spans="1:13">
      <c r="A11569" s="1" t="s">
        <v>13586</v>
      </c>
      <c r="B11569">
        <v>7.2123775082604202E-6</v>
      </c>
      <c r="C11569" s="1">
        <v>4.3901954307444501E-5</v>
      </c>
      <c r="D11569">
        <v>1</v>
      </c>
      <c r="E11569">
        <v>1</v>
      </c>
      <c r="F11569">
        <v>0.67894736842105297</v>
      </c>
      <c r="G11569">
        <v>0.82258064516129004</v>
      </c>
      <c r="H11569">
        <v>0.82777777777777795</v>
      </c>
      <c r="I11569">
        <v>0.952380952380952</v>
      </c>
      <c r="J11569" s="1">
        <v>1</v>
      </c>
      <c r="K11569" t="s">
        <v>23237</v>
      </c>
      <c r="L11569" t="s">
        <v>46382</v>
      </c>
      <c r="M11569" t="s">
        <v>46383</v>
      </c>
    </row>
    <row r="11570" spans="1:13">
      <c r="A11570" s="1" t="s">
        <v>13587</v>
      </c>
      <c r="B11570">
        <v>2.83786769133183E-6</v>
      </c>
      <c r="C11570" s="1">
        <v>6.8126340353816202E-6</v>
      </c>
      <c r="D11570">
        <v>0.125</v>
      </c>
      <c r="E11570">
        <v>7.4999999999999997E-2</v>
      </c>
      <c r="F11570">
        <v>6.4935064935064901E-2</v>
      </c>
      <c r="G11570">
        <v>0</v>
      </c>
      <c r="H11570">
        <v>0</v>
      </c>
      <c r="I11570">
        <v>2.9411764705882401E-2</v>
      </c>
      <c r="J11570" s="1" t="s">
        <v>23229</v>
      </c>
      <c r="K11570" t="s">
        <v>23239</v>
      </c>
      <c r="L11570" t="s">
        <v>46384</v>
      </c>
      <c r="M11570" t="s">
        <v>46385</v>
      </c>
    </row>
    <row r="11571" spans="1:13">
      <c r="A11571" s="1" t="s">
        <v>13588</v>
      </c>
      <c r="B11571">
        <v>6.0501321715244301E-6</v>
      </c>
      <c r="C11571" s="1">
        <v>5.1587585031952896E-7</v>
      </c>
      <c r="D11571">
        <v>0.13888888888888901</v>
      </c>
      <c r="E11571">
        <v>0</v>
      </c>
      <c r="F11571">
        <v>3.9285714285714299E-2</v>
      </c>
      <c r="G11571">
        <v>0</v>
      </c>
      <c r="H11571">
        <v>0</v>
      </c>
      <c r="I11571">
        <v>0</v>
      </c>
      <c r="J11571" s="1" t="s">
        <v>23229</v>
      </c>
      <c r="K11571" t="s">
        <v>23242</v>
      </c>
      <c r="L11571" t="s">
        <v>46386</v>
      </c>
      <c r="M11571" t="s">
        <v>46387</v>
      </c>
    </row>
    <row r="11572" spans="1:13">
      <c r="A11572" s="1" t="s">
        <v>13589</v>
      </c>
      <c r="B11572">
        <v>1.1510557938816299E-6</v>
      </c>
      <c r="C11572" s="1">
        <v>4.1627839792385598E-6</v>
      </c>
      <c r="D11572">
        <v>1</v>
      </c>
      <c r="E11572">
        <v>0.99450549450549497</v>
      </c>
      <c r="F11572">
        <v>1</v>
      </c>
      <c r="G11572">
        <v>0.89473684210526305</v>
      </c>
      <c r="H11572">
        <v>0.95175438596491202</v>
      </c>
      <c r="I11572">
        <v>0.91735537190082606</v>
      </c>
      <c r="J11572" s="1">
        <v>1</v>
      </c>
      <c r="K11572" t="s">
        <v>23241</v>
      </c>
      <c r="L11572" t="s">
        <v>46388</v>
      </c>
      <c r="M11572" t="s">
        <v>46389</v>
      </c>
    </row>
    <row r="11573" spans="1:13">
      <c r="A11573" s="1" t="s">
        <v>13590</v>
      </c>
      <c r="B11573">
        <v>2.24554192441709E-6</v>
      </c>
      <c r="C11573" s="1">
        <v>9.9826618578232607E-7</v>
      </c>
      <c r="D11573">
        <v>1.6129032258064498E-2</v>
      </c>
      <c r="E11573">
        <v>0</v>
      </c>
      <c r="F11573">
        <v>3.2051282051282098E-3</v>
      </c>
      <c r="G11573">
        <v>0.17857142857142899</v>
      </c>
      <c r="H11573">
        <v>0</v>
      </c>
      <c r="I11573">
        <v>5.0561797752809001E-2</v>
      </c>
      <c r="J11573" s="1">
        <v>0</v>
      </c>
      <c r="K11573" t="s">
        <v>23238</v>
      </c>
      <c r="L11573" t="s">
        <v>46390</v>
      </c>
      <c r="M11573" t="s">
        <v>46391</v>
      </c>
    </row>
    <row r="11574" spans="1:13">
      <c r="A11574" s="1" t="s">
        <v>13591</v>
      </c>
      <c r="B11574">
        <v>1.9680786555824199E-8</v>
      </c>
      <c r="C11574" s="1">
        <v>5.8222530335952303E-7</v>
      </c>
      <c r="D11574">
        <v>0.96428571428571397</v>
      </c>
      <c r="E11574">
        <v>0.98571428571428599</v>
      </c>
      <c r="F11574">
        <v>1</v>
      </c>
      <c r="G11574">
        <v>1</v>
      </c>
      <c r="H11574">
        <v>0.97701149425287404</v>
      </c>
      <c r="I11574">
        <v>0.97560975609756095</v>
      </c>
      <c r="J11574" s="1" t="s">
        <v>23229</v>
      </c>
      <c r="K11574" t="s">
        <v>23238</v>
      </c>
      <c r="L11574" t="s">
        <v>46392</v>
      </c>
      <c r="M11574" t="s">
        <v>46393</v>
      </c>
    </row>
    <row r="11575" spans="1:13">
      <c r="A11575" s="1" t="s">
        <v>13592</v>
      </c>
      <c r="B11575">
        <v>1.1815018902364201E-7</v>
      </c>
      <c r="C11575" s="1">
        <v>2.99004212537721E-6</v>
      </c>
      <c r="D11575">
        <v>1</v>
      </c>
      <c r="E11575">
        <v>0.99450549450549497</v>
      </c>
      <c r="F11575">
        <v>0.99696969696969695</v>
      </c>
      <c r="G11575">
        <v>0.76666666666666705</v>
      </c>
      <c r="H11575">
        <v>0.90625</v>
      </c>
      <c r="I11575">
        <v>0.85365853658536595</v>
      </c>
      <c r="J11575" s="1">
        <v>1</v>
      </c>
      <c r="K11575" t="s">
        <v>23238</v>
      </c>
      <c r="L11575" t="s">
        <v>46394</v>
      </c>
      <c r="M11575" t="s">
        <v>46395</v>
      </c>
    </row>
    <row r="11576" spans="1:13">
      <c r="A11576" s="1" t="s">
        <v>13593</v>
      </c>
      <c r="B11576">
        <v>9.6764322294198803E-7</v>
      </c>
      <c r="C11576" s="1">
        <v>8.9233596848365101E-5</v>
      </c>
      <c r="D11576">
        <v>0.875</v>
      </c>
      <c r="E11576">
        <v>0.98124999999999996</v>
      </c>
      <c r="F11576">
        <v>0.344444444444444</v>
      </c>
      <c r="G11576">
        <v>0.94594594594594605</v>
      </c>
      <c r="H11576">
        <v>0.43956043956044</v>
      </c>
      <c r="I11576">
        <v>0.74418604651162801</v>
      </c>
      <c r="J11576" s="1">
        <v>1</v>
      </c>
      <c r="K11576" t="s">
        <v>23242</v>
      </c>
      <c r="L11576" t="s">
        <v>46396</v>
      </c>
      <c r="M11576" t="s">
        <v>46397</v>
      </c>
    </row>
    <row r="11577" spans="1:13">
      <c r="A11577" s="1" t="s">
        <v>13594</v>
      </c>
      <c r="B11577">
        <v>2.91690495798022E-6</v>
      </c>
      <c r="C11577" s="1">
        <v>5.6249855723045101E-6</v>
      </c>
      <c r="D11577">
        <v>1</v>
      </c>
      <c r="E11577">
        <v>1</v>
      </c>
      <c r="F11577">
        <v>0.33892617449664397</v>
      </c>
      <c r="G11577">
        <v>1</v>
      </c>
      <c r="H11577">
        <v>0.30434782608695699</v>
      </c>
      <c r="I11577">
        <v>0.89130434782608703</v>
      </c>
      <c r="J11577" s="1" t="s">
        <v>23229</v>
      </c>
      <c r="K11577" t="s">
        <v>23242</v>
      </c>
      <c r="L11577" t="s">
        <v>46398</v>
      </c>
      <c r="M11577" t="s">
        <v>46399</v>
      </c>
    </row>
    <row r="11578" spans="1:13">
      <c r="A11578" s="1" t="s">
        <v>13595</v>
      </c>
      <c r="B11578">
        <v>9.6295489996630992E-7</v>
      </c>
      <c r="C11578" s="1">
        <v>3.2643572028171598E-6</v>
      </c>
      <c r="D11578">
        <v>2.1739130434782601E-2</v>
      </c>
      <c r="E11578">
        <v>0</v>
      </c>
      <c r="F11578">
        <v>0</v>
      </c>
      <c r="G11578">
        <v>1.85185185185185E-2</v>
      </c>
      <c r="H11578">
        <v>1.6483516483516501E-2</v>
      </c>
      <c r="I11578">
        <v>2.0833333333333301E-2</v>
      </c>
      <c r="J11578" s="1">
        <v>0</v>
      </c>
      <c r="K11578" t="s">
        <v>23239</v>
      </c>
      <c r="L11578" t="s">
        <v>46400</v>
      </c>
      <c r="M11578" t="s">
        <v>46401</v>
      </c>
    </row>
    <row r="11579" spans="1:13">
      <c r="A11579" s="1" t="s">
        <v>13596</v>
      </c>
      <c r="B11579">
        <v>6.2440406499508703E-7</v>
      </c>
      <c r="C11579" s="1">
        <v>2.9351392486500098E-7</v>
      </c>
      <c r="D11579">
        <v>1</v>
      </c>
      <c r="E11579">
        <v>1</v>
      </c>
      <c r="F11579">
        <v>0.99248120300751896</v>
      </c>
      <c r="G11579">
        <v>1</v>
      </c>
      <c r="H11579">
        <v>1</v>
      </c>
      <c r="I11579">
        <v>1</v>
      </c>
      <c r="J11579" s="1">
        <v>0.2</v>
      </c>
      <c r="K11579" t="s">
        <v>23241</v>
      </c>
      <c r="L11579" t="s">
        <v>46402</v>
      </c>
      <c r="M11579" t="s">
        <v>46403</v>
      </c>
    </row>
    <row r="11580" spans="1:13">
      <c r="A11580" s="1" t="s">
        <v>13597</v>
      </c>
      <c r="B11580">
        <v>1.09504040608075E-5</v>
      </c>
      <c r="C11580" s="1">
        <v>1.4528487484964601E-6</v>
      </c>
      <c r="D11580">
        <v>0.89655172413793105</v>
      </c>
      <c r="E11580">
        <v>0.95205479452054798</v>
      </c>
      <c r="F11580">
        <v>0.97663551401869197</v>
      </c>
      <c r="G11580">
        <v>0.96</v>
      </c>
      <c r="H11580">
        <v>0.97222222222222199</v>
      </c>
      <c r="I11580">
        <v>0.88709677419354804</v>
      </c>
      <c r="J11580" s="1" t="s">
        <v>23229</v>
      </c>
      <c r="K11580" t="s">
        <v>23242</v>
      </c>
      <c r="L11580" t="s">
        <v>46404</v>
      </c>
      <c r="M11580" t="s">
        <v>46405</v>
      </c>
    </row>
    <row r="11581" spans="1:13">
      <c r="A11581" s="1" t="s">
        <v>13598</v>
      </c>
      <c r="B11581">
        <v>5.5987608424272001E-5</v>
      </c>
      <c r="C11581" s="1">
        <v>5.91081802608719E-5</v>
      </c>
      <c r="D11581">
        <v>0</v>
      </c>
      <c r="E11581">
        <v>0</v>
      </c>
      <c r="F11581">
        <v>0.17379679144384999</v>
      </c>
      <c r="G11581">
        <v>0</v>
      </c>
      <c r="H11581">
        <v>0</v>
      </c>
      <c r="I11581">
        <v>0</v>
      </c>
      <c r="J11581" s="1">
        <v>0</v>
      </c>
      <c r="K11581" t="s">
        <v>23241</v>
      </c>
      <c r="L11581" t="s">
        <v>46406</v>
      </c>
      <c r="M11581" t="s">
        <v>46407</v>
      </c>
    </row>
    <row r="11582" spans="1:13">
      <c r="A11582" s="1" t="s">
        <v>13599</v>
      </c>
      <c r="B11582">
        <v>5.3727803159331604E-6</v>
      </c>
      <c r="C11582" s="1">
        <v>4.49217225938863E-6</v>
      </c>
      <c r="D11582">
        <v>0.203125</v>
      </c>
      <c r="E11582">
        <v>0.11979166666666696</v>
      </c>
      <c r="F11582">
        <v>1.2820512820512997E-2</v>
      </c>
      <c r="G11582">
        <v>3.7037037037036979E-2</v>
      </c>
      <c r="H11582">
        <v>4.5045045045040144E-3</v>
      </c>
      <c r="I11582">
        <v>3.669724770642202E-2</v>
      </c>
      <c r="J11582" s="1">
        <v>0</v>
      </c>
      <c r="K11582" t="s">
        <v>23243</v>
      </c>
      <c r="L11582" t="s">
        <v>46408</v>
      </c>
      <c r="M11582" t="s">
        <v>46409</v>
      </c>
    </row>
    <row r="11583" spans="1:13">
      <c r="A11583" s="1" t="s">
        <v>13600</v>
      </c>
      <c r="B11583">
        <v>1.5228226220728499E-4</v>
      </c>
      <c r="C11583" s="1">
        <v>1.65821023294363E-6</v>
      </c>
      <c r="D11583">
        <v>1.72413793103448E-2</v>
      </c>
      <c r="E11583">
        <v>0.217105263157895</v>
      </c>
      <c r="F11583">
        <v>0</v>
      </c>
      <c r="G11583">
        <v>0</v>
      </c>
      <c r="H11583">
        <v>0</v>
      </c>
      <c r="I11583">
        <v>0</v>
      </c>
      <c r="J11583" s="1">
        <v>0</v>
      </c>
      <c r="K11583" t="s">
        <v>23241</v>
      </c>
      <c r="L11583" t="s">
        <v>46410</v>
      </c>
      <c r="M11583" t="s">
        <v>46411</v>
      </c>
    </row>
    <row r="11584" spans="1:13">
      <c r="A11584" s="1" t="s">
        <v>13601</v>
      </c>
      <c r="B11584">
        <v>1.4276086605734001E-8</v>
      </c>
      <c r="C11584" s="1">
        <v>5.4240269895183397E-6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4.4303797468354403E-2</v>
      </c>
      <c r="J11584" s="1">
        <v>0</v>
      </c>
      <c r="K11584" t="s">
        <v>23237</v>
      </c>
      <c r="L11584" t="s">
        <v>46412</v>
      </c>
      <c r="M11584" t="s">
        <v>46413</v>
      </c>
    </row>
    <row r="11585" spans="1:13">
      <c r="A11585" s="1" t="s">
        <v>13602</v>
      </c>
      <c r="B11585">
        <v>5.0234799425465003E-6</v>
      </c>
      <c r="C11585" s="1">
        <v>2.2123552684595201E-7</v>
      </c>
      <c r="D11585">
        <v>0.671875</v>
      </c>
      <c r="E11585">
        <v>0.67045454545454497</v>
      </c>
      <c r="F11585">
        <v>0.93193717277486898</v>
      </c>
      <c r="G11585">
        <v>1</v>
      </c>
      <c r="H11585">
        <v>0.84693877551020402</v>
      </c>
      <c r="I11585">
        <v>0.98529411764705899</v>
      </c>
      <c r="J11585" s="1">
        <v>1</v>
      </c>
      <c r="K11585" t="s">
        <v>23238</v>
      </c>
      <c r="L11585" t="s">
        <v>46414</v>
      </c>
      <c r="M11585" t="s">
        <v>46415</v>
      </c>
    </row>
    <row r="11586" spans="1:13">
      <c r="A11586" s="1" t="s">
        <v>13603</v>
      </c>
      <c r="B11586">
        <v>5.4991822326806803E-5</v>
      </c>
      <c r="C11586" s="1">
        <v>5.2832516946971197E-5</v>
      </c>
      <c r="D11586">
        <v>0.59090909090909105</v>
      </c>
      <c r="E11586">
        <v>0.52857142857142903</v>
      </c>
      <c r="F11586">
        <v>0.14207650273224001</v>
      </c>
      <c r="G11586">
        <v>8.8235294117647106E-2</v>
      </c>
      <c r="H11586">
        <v>1.9480519480519501E-2</v>
      </c>
      <c r="I11586">
        <v>0.15277777777777801</v>
      </c>
      <c r="J11586" s="1">
        <v>0</v>
      </c>
      <c r="K11586" t="s">
        <v>23241</v>
      </c>
      <c r="L11586" t="s">
        <v>46416</v>
      </c>
      <c r="M11586" t="s">
        <v>46417</v>
      </c>
    </row>
    <row r="11587" spans="1:13">
      <c r="A11587" s="1" t="s">
        <v>13604</v>
      </c>
      <c r="B11587">
        <v>6.2613769896848798E-8</v>
      </c>
      <c r="C11587" s="1">
        <v>8.36982293418573E-7</v>
      </c>
      <c r="D11587">
        <v>0</v>
      </c>
      <c r="E11587">
        <v>0</v>
      </c>
      <c r="F11587">
        <v>0</v>
      </c>
      <c r="G11587">
        <v>0.45</v>
      </c>
      <c r="H11587">
        <v>0</v>
      </c>
      <c r="I11587">
        <v>6.8965517241379296E-2</v>
      </c>
      <c r="J11587" s="1" t="s">
        <v>23229</v>
      </c>
      <c r="K11587" t="s">
        <v>23238</v>
      </c>
      <c r="L11587" t="s">
        <v>46418</v>
      </c>
      <c r="M11587" t="s">
        <v>46419</v>
      </c>
    </row>
    <row r="11588" spans="1:13">
      <c r="A11588" s="1" t="s">
        <v>13605</v>
      </c>
      <c r="B11588">
        <v>5.3380513409944195E-7</v>
      </c>
      <c r="C11588" s="1">
        <v>2.90227596624595E-10</v>
      </c>
      <c r="D11588">
        <v>1</v>
      </c>
      <c r="E11588">
        <v>1</v>
      </c>
      <c r="F11588">
        <v>0.997435897435897</v>
      </c>
      <c r="G11588">
        <v>1</v>
      </c>
      <c r="H11588">
        <v>0.99122807017543901</v>
      </c>
      <c r="I11588">
        <v>0.996</v>
      </c>
      <c r="J11588" s="1">
        <v>0</v>
      </c>
      <c r="K11588" t="s">
        <v>23242</v>
      </c>
      <c r="L11588" t="s">
        <v>46420</v>
      </c>
      <c r="M11588" t="s">
        <v>46421</v>
      </c>
    </row>
    <row r="11589" spans="1:13">
      <c r="A11589" s="1" t="s">
        <v>13606</v>
      </c>
      <c r="B11589">
        <v>0</v>
      </c>
      <c r="C11589" s="1">
        <v>0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 s="1">
        <v>0.625</v>
      </c>
      <c r="K11589" t="s">
        <v>23237</v>
      </c>
      <c r="L11589" t="s">
        <v>46422</v>
      </c>
      <c r="M11589" t="s">
        <v>46423</v>
      </c>
    </row>
    <row r="11590" spans="1:13">
      <c r="A11590" s="1" t="s">
        <v>13607</v>
      </c>
      <c r="B11590">
        <v>4.0551518992819402E-5</v>
      </c>
      <c r="C11590" s="1">
        <v>2.7240575846629E-5</v>
      </c>
      <c r="D11590">
        <v>0.9375</v>
      </c>
      <c r="E11590">
        <v>1</v>
      </c>
      <c r="F11590">
        <v>0.82820512820512804</v>
      </c>
      <c r="G11590">
        <v>0.92105263157894701</v>
      </c>
      <c r="H11590">
        <v>0.58585858585858597</v>
      </c>
      <c r="I11590">
        <v>0.84959349593495903</v>
      </c>
      <c r="J11590" s="1">
        <v>1</v>
      </c>
      <c r="K11590" t="s">
        <v>23239</v>
      </c>
      <c r="L11590" t="s">
        <v>46424</v>
      </c>
      <c r="M11590" t="s">
        <v>46425</v>
      </c>
    </row>
    <row r="11591" spans="1:13">
      <c r="A11591" s="1" t="s">
        <v>13608</v>
      </c>
      <c r="B11591">
        <v>2.28032350559093E-6</v>
      </c>
      <c r="C11591" s="1">
        <v>9.79608680115096E-8</v>
      </c>
      <c r="D11591">
        <v>0.96875</v>
      </c>
      <c r="E11591">
        <v>1</v>
      </c>
      <c r="F11591">
        <v>1</v>
      </c>
      <c r="G11591">
        <v>0.99074074074074103</v>
      </c>
      <c r="H11591">
        <v>1</v>
      </c>
      <c r="I11591">
        <v>1</v>
      </c>
      <c r="J11591" s="1" t="s">
        <v>23229</v>
      </c>
      <c r="K11591" t="s">
        <v>23237</v>
      </c>
      <c r="L11591" t="s">
        <v>46426</v>
      </c>
      <c r="M11591" t="s">
        <v>46427</v>
      </c>
    </row>
    <row r="11592" spans="1:13">
      <c r="A11592" s="1" t="s">
        <v>13609</v>
      </c>
      <c r="B11592">
        <v>2.23108898324842E-7</v>
      </c>
      <c r="C11592" s="1">
        <v>3.1136672782628202E-7</v>
      </c>
      <c r="D11592">
        <v>1.72413793103448E-2</v>
      </c>
      <c r="E11592">
        <v>1.26582278481013E-2</v>
      </c>
      <c r="F11592">
        <v>0</v>
      </c>
      <c r="G11592">
        <v>0</v>
      </c>
      <c r="H11592">
        <v>0</v>
      </c>
      <c r="I11592">
        <v>0</v>
      </c>
      <c r="J11592" s="1">
        <v>0</v>
      </c>
      <c r="K11592" t="s">
        <v>23237</v>
      </c>
      <c r="L11592" t="s">
        <v>46428</v>
      </c>
      <c r="M11592" t="s">
        <v>46429</v>
      </c>
    </row>
    <row r="11593" spans="1:13">
      <c r="A11593" s="1" t="s">
        <v>13610</v>
      </c>
      <c r="B11593">
        <v>6.5415729892974597E-6</v>
      </c>
      <c r="C11593" s="1">
        <v>7.5331911110091596E-6</v>
      </c>
      <c r="D11593">
        <v>0.953125</v>
      </c>
      <c r="E11593">
        <v>0.98947368421052595</v>
      </c>
      <c r="F11593">
        <v>0.94615384615384601</v>
      </c>
      <c r="G11593">
        <v>0.95689655172413801</v>
      </c>
      <c r="H11593">
        <v>0.85526315789473695</v>
      </c>
      <c r="I11593">
        <v>0.98</v>
      </c>
      <c r="J11593" s="1">
        <v>1</v>
      </c>
      <c r="K11593" t="s">
        <v>23238</v>
      </c>
      <c r="L11593" t="s">
        <v>46430</v>
      </c>
      <c r="M11593" t="s">
        <v>46431</v>
      </c>
    </row>
    <row r="11594" spans="1:13">
      <c r="A11594" s="1" t="s">
        <v>13611</v>
      </c>
      <c r="B11594">
        <v>1.06432534019098E-6</v>
      </c>
      <c r="C11594" s="1">
        <v>4.52149094064712E-6</v>
      </c>
      <c r="D11594">
        <v>3.5714285714285698E-2</v>
      </c>
      <c r="E11594">
        <v>0</v>
      </c>
      <c r="F11594">
        <v>0.15436241610738299</v>
      </c>
      <c r="G11594">
        <v>0</v>
      </c>
      <c r="H11594">
        <v>0</v>
      </c>
      <c r="I11594">
        <v>0</v>
      </c>
      <c r="J11594" s="1" t="s">
        <v>23229</v>
      </c>
      <c r="K11594" t="s">
        <v>23238</v>
      </c>
      <c r="L11594" t="s">
        <v>46432</v>
      </c>
      <c r="M11594" t="s">
        <v>46433</v>
      </c>
    </row>
    <row r="11595" spans="1:13">
      <c r="A11595" s="1" t="s">
        <v>13612</v>
      </c>
      <c r="B11595">
        <v>2.42866234464514E-5</v>
      </c>
      <c r="C11595" s="1">
        <v>1.7500789371554699E-4</v>
      </c>
      <c r="D11595">
        <v>0.87096774193548399</v>
      </c>
      <c r="E11595">
        <v>0.88586956521739102</v>
      </c>
      <c r="F11595">
        <v>0.3984375</v>
      </c>
      <c r="G11595">
        <v>0.90697674418604601</v>
      </c>
      <c r="H11595">
        <v>0.21296296296296299</v>
      </c>
      <c r="I11595">
        <v>0.88554216867469904</v>
      </c>
      <c r="J11595" s="1">
        <v>0.90909090909090895</v>
      </c>
      <c r="K11595" t="s">
        <v>23238</v>
      </c>
      <c r="L11595" t="s">
        <v>46434</v>
      </c>
      <c r="M11595" t="s">
        <v>46435</v>
      </c>
    </row>
    <row r="11596" spans="1:13">
      <c r="A11596" s="1" t="s">
        <v>13613</v>
      </c>
      <c r="B11596">
        <v>1.4012190255681301E-6</v>
      </c>
      <c r="C11596" s="1">
        <v>4.1039035997736399E-7</v>
      </c>
      <c r="D11596">
        <v>1.5625E-2</v>
      </c>
      <c r="E11596">
        <v>2.0833333333333301E-2</v>
      </c>
      <c r="F11596">
        <v>0</v>
      </c>
      <c r="G11596">
        <v>0.24137931034482801</v>
      </c>
      <c r="H11596">
        <v>4.4247787610619503E-3</v>
      </c>
      <c r="I11596">
        <v>3.6290322580645198E-2</v>
      </c>
      <c r="J11596" s="1">
        <v>0</v>
      </c>
      <c r="K11596" t="s">
        <v>23238</v>
      </c>
      <c r="L11596" t="s">
        <v>46436</v>
      </c>
      <c r="M11596" t="s">
        <v>46437</v>
      </c>
    </row>
    <row r="11597" spans="1:13">
      <c r="A11597" s="1" t="s">
        <v>13614</v>
      </c>
      <c r="B11597">
        <v>1.5062568230533399E-5</v>
      </c>
      <c r="C11597" s="1">
        <v>1.00780550444361E-6</v>
      </c>
      <c r="D11597">
        <v>1.6129032258064498E-2</v>
      </c>
      <c r="E11597">
        <v>4.2168674698795199E-2</v>
      </c>
      <c r="F11597">
        <v>1.7006802721088399E-2</v>
      </c>
      <c r="G11597">
        <v>0</v>
      </c>
      <c r="H11597">
        <v>0</v>
      </c>
      <c r="I11597">
        <v>2.04081632653061E-2</v>
      </c>
      <c r="J11597" s="1">
        <v>0</v>
      </c>
      <c r="K11597" t="s">
        <v>23237</v>
      </c>
      <c r="L11597" t="s">
        <v>46438</v>
      </c>
      <c r="M11597" t="s">
        <v>46439</v>
      </c>
    </row>
    <row r="11598" spans="1:13">
      <c r="A11598" s="1" t="s">
        <v>13615</v>
      </c>
      <c r="B11598">
        <v>1.1726079304677701E-6</v>
      </c>
      <c r="C11598" s="1">
        <v>2.51388797697098E-8</v>
      </c>
      <c r="D11598">
        <v>0</v>
      </c>
      <c r="E11598">
        <v>5.31914893617021E-3</v>
      </c>
      <c r="F11598">
        <v>5.1813471502590702E-3</v>
      </c>
      <c r="G11598">
        <v>0</v>
      </c>
      <c r="H11598">
        <v>9.0909090909090905E-3</v>
      </c>
      <c r="I11598">
        <v>4.8076923076923097E-3</v>
      </c>
      <c r="J11598" s="1">
        <v>0.90909090909090895</v>
      </c>
      <c r="K11598" t="s">
        <v>23238</v>
      </c>
      <c r="L11598" t="s">
        <v>46440</v>
      </c>
      <c r="M11598" t="s">
        <v>46441</v>
      </c>
    </row>
    <row r="11599" spans="1:13">
      <c r="A11599" s="1" t="s">
        <v>13616</v>
      </c>
      <c r="B11599">
        <v>1.2739332462674899E-6</v>
      </c>
      <c r="C11599" s="1">
        <v>2.0404620227148E-6</v>
      </c>
      <c r="D11599">
        <v>0</v>
      </c>
      <c r="E11599">
        <v>0</v>
      </c>
      <c r="F11599">
        <v>0</v>
      </c>
      <c r="G11599">
        <v>0.625</v>
      </c>
      <c r="H11599">
        <v>0</v>
      </c>
      <c r="I11599">
        <v>6.25E-2</v>
      </c>
      <c r="J11599" s="1" t="s">
        <v>23229</v>
      </c>
      <c r="K11599" t="s">
        <v>23242</v>
      </c>
      <c r="L11599" t="s">
        <v>46442</v>
      </c>
      <c r="M11599" t="s">
        <v>46443</v>
      </c>
    </row>
    <row r="11600" spans="1:13">
      <c r="A11600" s="1" t="s">
        <v>13617</v>
      </c>
      <c r="B11600">
        <v>2.40911450537668E-4</v>
      </c>
      <c r="C11600" s="1">
        <v>9.3886687722299493E-6</v>
      </c>
      <c r="D11600">
        <v>0.75</v>
      </c>
      <c r="E11600">
        <v>0.60958904109588996</v>
      </c>
      <c r="F11600">
        <v>0.724683544303797</v>
      </c>
      <c r="G11600">
        <v>0.30645161290322598</v>
      </c>
      <c r="H11600">
        <v>0.88666666666666705</v>
      </c>
      <c r="I11600">
        <v>0.48684210526315802</v>
      </c>
      <c r="J11600" s="1">
        <v>1</v>
      </c>
      <c r="K11600" t="s">
        <v>23239</v>
      </c>
      <c r="L11600" t="s">
        <v>46444</v>
      </c>
      <c r="M11600" t="s">
        <v>46445</v>
      </c>
    </row>
    <row r="11601" spans="1:13">
      <c r="A11601" s="1" t="s">
        <v>13618</v>
      </c>
      <c r="B11601">
        <v>8.9013645094094797E-5</v>
      </c>
      <c r="C11601" s="1">
        <v>8.6135499410232096E-5</v>
      </c>
      <c r="D11601">
        <v>0</v>
      </c>
      <c r="E11601">
        <v>0</v>
      </c>
      <c r="F11601">
        <v>0.20207253886010401</v>
      </c>
      <c r="G11601">
        <v>0.22727272727272699</v>
      </c>
      <c r="H11601">
        <v>0.21904761904761899</v>
      </c>
      <c r="I11601">
        <v>5.8823529411764698E-2</v>
      </c>
      <c r="J11601" s="1">
        <v>0</v>
      </c>
      <c r="K11601" t="s">
        <v>23238</v>
      </c>
      <c r="L11601" t="s">
        <v>46446</v>
      </c>
      <c r="M11601" t="s">
        <v>46447</v>
      </c>
    </row>
    <row r="11602" spans="1:13">
      <c r="A11602" s="1" t="s">
        <v>13619</v>
      </c>
      <c r="B11602">
        <v>2.7514054330802201E-5</v>
      </c>
      <c r="C11602" s="1">
        <v>6.3127488058586107E-5</v>
      </c>
      <c r="D11602">
        <v>0.23214285714285701</v>
      </c>
      <c r="E11602">
        <v>6.5217391304347797E-2</v>
      </c>
      <c r="F11602">
        <v>0.25</v>
      </c>
      <c r="G11602">
        <v>0.160714285714286</v>
      </c>
      <c r="H11602">
        <v>0.69444444444444398</v>
      </c>
      <c r="I11602">
        <v>0.17948717948717899</v>
      </c>
      <c r="J11602" s="1" t="s">
        <v>23229</v>
      </c>
      <c r="K11602" t="s">
        <v>23238</v>
      </c>
      <c r="L11602" t="s">
        <v>46448</v>
      </c>
      <c r="M11602" t="s">
        <v>46449</v>
      </c>
    </row>
    <row r="11603" spans="1:13">
      <c r="A11603" s="1" t="s">
        <v>13620</v>
      </c>
      <c r="B11603">
        <v>6.7828071439231599E-6</v>
      </c>
      <c r="C11603" s="1">
        <v>5.8049309316339702E-8</v>
      </c>
      <c r="D11603">
        <v>0</v>
      </c>
      <c r="E11603">
        <v>5.4347826086956503E-3</v>
      </c>
      <c r="F11603">
        <v>1.11731843575419E-2</v>
      </c>
      <c r="G11603">
        <v>2.5862068965517199E-2</v>
      </c>
      <c r="H11603">
        <v>1.8348623853211E-2</v>
      </c>
      <c r="I11603">
        <v>2.1551724137931001E-2</v>
      </c>
      <c r="J11603" s="1">
        <v>0.81818181818181801</v>
      </c>
      <c r="K11603" t="s">
        <v>23238</v>
      </c>
      <c r="L11603" t="s">
        <v>46450</v>
      </c>
      <c r="M11603" t="s">
        <v>46451</v>
      </c>
    </row>
    <row r="11604" spans="1:13">
      <c r="A11604" s="1" t="s">
        <v>13621</v>
      </c>
      <c r="B11604">
        <v>2.4128755667578801E-6</v>
      </c>
      <c r="C11604" s="1">
        <v>1.3285025934745001E-6</v>
      </c>
      <c r="D11604">
        <v>0.84782608695652195</v>
      </c>
      <c r="E11604">
        <v>0.84745762711864403</v>
      </c>
      <c r="F11604">
        <v>1</v>
      </c>
      <c r="G11604">
        <v>1</v>
      </c>
      <c r="H11604">
        <v>1</v>
      </c>
      <c r="I11604">
        <v>1</v>
      </c>
      <c r="J11604" s="1">
        <v>1</v>
      </c>
      <c r="K11604" t="s">
        <v>23238</v>
      </c>
      <c r="L11604" t="s">
        <v>46452</v>
      </c>
      <c r="M11604" t="s">
        <v>46453</v>
      </c>
    </row>
    <row r="11605" spans="1:13">
      <c r="A11605" s="1" t="s">
        <v>13622</v>
      </c>
      <c r="B11605">
        <v>7.2878184283714704E-4</v>
      </c>
      <c r="C11605" s="1">
        <v>2.6748923521250498E-6</v>
      </c>
      <c r="D11605">
        <v>0.88888888888888895</v>
      </c>
      <c r="E11605">
        <v>0.70370370370370405</v>
      </c>
      <c r="F11605">
        <v>0.99127906976744196</v>
      </c>
      <c r="G11605">
        <v>0.98214285714285698</v>
      </c>
      <c r="H11605">
        <v>0.98584905660377398</v>
      </c>
      <c r="I11605">
        <v>0.90948275862068995</v>
      </c>
      <c r="J11605" s="1" t="s">
        <v>23229</v>
      </c>
      <c r="K11605" t="s">
        <v>23241</v>
      </c>
      <c r="L11605" t="s">
        <v>46454</v>
      </c>
      <c r="M11605" t="s">
        <v>46455</v>
      </c>
    </row>
    <row r="11606" spans="1:13">
      <c r="A11606" s="1" t="s">
        <v>13623</v>
      </c>
      <c r="B11606">
        <v>1.84217083990406E-7</v>
      </c>
      <c r="C11606" s="1">
        <v>3.9745005166347802E-7</v>
      </c>
      <c r="D11606">
        <v>1.72413793103448E-2</v>
      </c>
      <c r="E11606">
        <v>0</v>
      </c>
      <c r="F11606">
        <v>8.3333333333333301E-2</v>
      </c>
      <c r="G11606">
        <v>1.6129032258064498E-2</v>
      </c>
      <c r="H11606">
        <v>2.2471910112359501E-2</v>
      </c>
      <c r="I11606">
        <v>0</v>
      </c>
      <c r="J11606" s="1">
        <v>0</v>
      </c>
      <c r="K11606" t="s">
        <v>23241</v>
      </c>
      <c r="L11606" t="s">
        <v>46456</v>
      </c>
      <c r="M11606" t="s">
        <v>46457</v>
      </c>
    </row>
    <row r="11607" spans="1:13">
      <c r="A11607" s="1" t="s">
        <v>13624</v>
      </c>
      <c r="B11607">
        <v>9.6797612364269195E-6</v>
      </c>
      <c r="C11607" s="1">
        <v>6.4141076797661395E-7</v>
      </c>
      <c r="D11607">
        <v>0.94642857142857095</v>
      </c>
      <c r="E11607">
        <v>0.99450549450549497</v>
      </c>
      <c r="F11607">
        <v>1</v>
      </c>
      <c r="G11607">
        <v>1</v>
      </c>
      <c r="H11607">
        <v>0.99390243902439002</v>
      </c>
      <c r="I11607">
        <v>1</v>
      </c>
      <c r="J11607" s="1">
        <v>1</v>
      </c>
      <c r="K11607" t="s">
        <v>23242</v>
      </c>
      <c r="L11607" t="s">
        <v>46458</v>
      </c>
      <c r="M11607" t="s">
        <v>46459</v>
      </c>
    </row>
    <row r="11608" spans="1:13">
      <c r="A11608" s="1" t="s">
        <v>13625</v>
      </c>
      <c r="B11608">
        <v>6.4230655845229795E-5</v>
      </c>
      <c r="C11608" s="1">
        <v>4.6897735510639501E-4</v>
      </c>
      <c r="D11608">
        <v>0.57407407407407396</v>
      </c>
      <c r="E11608">
        <v>0.87951807228915702</v>
      </c>
      <c r="F11608">
        <v>0.56024096385542199</v>
      </c>
      <c r="G11608">
        <v>0.58333333333333304</v>
      </c>
      <c r="H11608">
        <v>0.373417721518987</v>
      </c>
      <c r="I11608">
        <v>0.30666666666666698</v>
      </c>
      <c r="J11608" s="1">
        <v>0</v>
      </c>
      <c r="K11608" t="s">
        <v>23241</v>
      </c>
      <c r="L11608" t="s">
        <v>46460</v>
      </c>
      <c r="M11608" t="s">
        <v>46461</v>
      </c>
    </row>
    <row r="11609" spans="1:13">
      <c r="A11609" s="1" t="s">
        <v>13626</v>
      </c>
      <c r="B11609">
        <v>1.92272871420812E-8</v>
      </c>
      <c r="C11609" s="1">
        <v>4.1864826306817001E-6</v>
      </c>
      <c r="D11609">
        <v>0</v>
      </c>
      <c r="E11609">
        <v>0</v>
      </c>
      <c r="F11609">
        <v>0</v>
      </c>
      <c r="G11609">
        <v>0.19512195121951201</v>
      </c>
      <c r="H11609">
        <v>5.1020408163265302E-3</v>
      </c>
      <c r="I11609">
        <v>5.1136363636363598E-2</v>
      </c>
      <c r="J11609" s="1">
        <v>0</v>
      </c>
      <c r="K11609" t="s">
        <v>23241</v>
      </c>
      <c r="L11609" t="s">
        <v>46462</v>
      </c>
      <c r="M11609" t="s">
        <v>46463</v>
      </c>
    </row>
    <row r="11610" spans="1:13">
      <c r="A11610" s="1" t="s">
        <v>13627</v>
      </c>
      <c r="B11610">
        <v>3.8248205961718402E-7</v>
      </c>
      <c r="C11610" s="1">
        <v>1.3811187886882801E-6</v>
      </c>
      <c r="D11610">
        <v>0</v>
      </c>
      <c r="E11610">
        <v>0</v>
      </c>
      <c r="F11610">
        <v>0</v>
      </c>
      <c r="G11610">
        <v>8.6206896551724102E-3</v>
      </c>
      <c r="H11610">
        <v>1.8018018018018001E-2</v>
      </c>
      <c r="I11610">
        <v>3.6290322580645198E-2</v>
      </c>
      <c r="J11610" s="1" t="s">
        <v>23229</v>
      </c>
      <c r="K11610" t="s">
        <v>23242</v>
      </c>
      <c r="L11610" t="s">
        <v>46464</v>
      </c>
      <c r="M11610" t="s">
        <v>46465</v>
      </c>
    </row>
    <row r="11611" spans="1:13">
      <c r="A11611" s="1" t="s">
        <v>13628</v>
      </c>
      <c r="B11611">
        <v>6.9900710769061397E-6</v>
      </c>
      <c r="C11611" s="1">
        <v>2.1507350957686701E-4</v>
      </c>
      <c r="D11611">
        <v>0.28571428571428598</v>
      </c>
      <c r="E11611">
        <v>0.151685393258427</v>
      </c>
      <c r="F11611">
        <v>0.37333333333333302</v>
      </c>
      <c r="G11611">
        <v>0.245283018867925</v>
      </c>
      <c r="H11611">
        <v>0.145454545454545</v>
      </c>
      <c r="I11611">
        <v>0.22477064220183501</v>
      </c>
      <c r="J11611" s="1">
        <v>0</v>
      </c>
      <c r="K11611" t="s">
        <v>23241</v>
      </c>
      <c r="L11611" t="s">
        <v>46466</v>
      </c>
      <c r="M11611" t="s">
        <v>46467</v>
      </c>
    </row>
    <row r="11612" spans="1:13">
      <c r="A11612" s="1" t="s">
        <v>13629</v>
      </c>
      <c r="B11612">
        <v>3.5370118532447202E-4</v>
      </c>
      <c r="C11612" s="1">
        <v>2.0008488365728098E-5</v>
      </c>
      <c r="D11612">
        <v>0.11290322580645196</v>
      </c>
      <c r="E11612">
        <v>0.28723404255319196</v>
      </c>
      <c r="F11612">
        <v>6.1170212765957022E-2</v>
      </c>
      <c r="G11612">
        <v>0</v>
      </c>
      <c r="H11612">
        <v>0</v>
      </c>
      <c r="I11612">
        <v>1.7241379310344973E-2</v>
      </c>
      <c r="J11612" s="1">
        <v>0</v>
      </c>
      <c r="K11612" t="s">
        <v>23246</v>
      </c>
      <c r="L11612" t="s">
        <v>46468</v>
      </c>
      <c r="M11612" t="s">
        <v>46469</v>
      </c>
    </row>
    <row r="11613" spans="1:13">
      <c r="A11613" s="1" t="s">
        <v>13630</v>
      </c>
      <c r="B11613">
        <v>4.4801326933705998E-7</v>
      </c>
      <c r="C11613" s="1">
        <v>2.0420366447736499E-5</v>
      </c>
      <c r="D11613">
        <v>1</v>
      </c>
      <c r="E11613">
        <v>1</v>
      </c>
      <c r="F11613">
        <v>0.90983606557377095</v>
      </c>
      <c r="G11613">
        <v>4.8780487804878099E-2</v>
      </c>
      <c r="H11613">
        <v>0.70779220779220797</v>
      </c>
      <c r="I11613">
        <v>0.25471698113207503</v>
      </c>
      <c r="J11613" s="1" t="s">
        <v>23229</v>
      </c>
      <c r="K11613" t="s">
        <v>23238</v>
      </c>
      <c r="L11613" t="s">
        <v>46470</v>
      </c>
      <c r="M11613" t="s">
        <v>46471</v>
      </c>
    </row>
    <row r="11614" spans="1:13">
      <c r="A11614" s="1" t="s">
        <v>13631</v>
      </c>
      <c r="B11614">
        <v>1.34400172275314E-5</v>
      </c>
      <c r="C11614" s="1">
        <v>2.0402249000591301E-4</v>
      </c>
      <c r="D11614">
        <v>0</v>
      </c>
      <c r="E11614">
        <v>0</v>
      </c>
      <c r="F11614">
        <v>0.30463576158940397</v>
      </c>
      <c r="G11614">
        <v>0</v>
      </c>
      <c r="H11614">
        <v>5.3763440860215101E-3</v>
      </c>
      <c r="I11614">
        <v>0</v>
      </c>
      <c r="J11614" s="1">
        <v>0</v>
      </c>
      <c r="K11614" t="s">
        <v>23242</v>
      </c>
      <c r="L11614" t="s">
        <v>46472</v>
      </c>
      <c r="M11614" t="s">
        <v>46473</v>
      </c>
    </row>
    <row r="11615" spans="1:13">
      <c r="A11615" s="1" t="s">
        <v>13632</v>
      </c>
      <c r="B11615">
        <v>6.5057901500212496E-4</v>
      </c>
      <c r="C11615" s="1">
        <v>7.9393102864822106E-5</v>
      </c>
      <c r="D11615">
        <v>0.931034482758621</v>
      </c>
      <c r="E11615">
        <v>0.41666666666666702</v>
      </c>
      <c r="F11615">
        <v>0.95065789473684204</v>
      </c>
      <c r="G11615">
        <v>1</v>
      </c>
      <c r="H11615">
        <v>1</v>
      </c>
      <c r="I11615">
        <v>0.98484848484848497</v>
      </c>
      <c r="J11615" s="1" t="s">
        <v>23229</v>
      </c>
      <c r="K11615" t="s">
        <v>23238</v>
      </c>
      <c r="L11615" t="s">
        <v>46474</v>
      </c>
      <c r="M11615" t="s">
        <v>46475</v>
      </c>
    </row>
    <row r="11616" spans="1:13">
      <c r="A11616" s="1" t="s">
        <v>13633</v>
      </c>
      <c r="B11616">
        <v>5.3065903698131697E-6</v>
      </c>
      <c r="C11616" s="1">
        <v>2.8506352360502801E-6</v>
      </c>
      <c r="D11616">
        <v>0.967741935483871</v>
      </c>
      <c r="E11616">
        <v>0.89080459770114895</v>
      </c>
      <c r="F11616">
        <v>0.88563829787234005</v>
      </c>
      <c r="G11616">
        <v>0.90625</v>
      </c>
      <c r="H11616">
        <v>0.87</v>
      </c>
      <c r="I11616">
        <v>0.97435897435897401</v>
      </c>
      <c r="J11616" s="1">
        <v>1</v>
      </c>
      <c r="K11616" t="s">
        <v>23239</v>
      </c>
      <c r="L11616" t="s">
        <v>46476</v>
      </c>
      <c r="M11616" t="s">
        <v>46477</v>
      </c>
    </row>
    <row r="11617" spans="1:13">
      <c r="A11617" s="1" t="s">
        <v>13634</v>
      </c>
      <c r="B11617">
        <v>3.9026660228417201E-7</v>
      </c>
      <c r="C11617" s="1">
        <v>1.85840737338544E-6</v>
      </c>
      <c r="D11617">
        <v>4.6875E-2</v>
      </c>
      <c r="E11617">
        <v>1.0416666666666701E-2</v>
      </c>
      <c r="F11617">
        <v>0</v>
      </c>
      <c r="G11617">
        <v>8.6206896551724102E-3</v>
      </c>
      <c r="H11617">
        <v>4.3859649122806998E-3</v>
      </c>
      <c r="I11617">
        <v>1.2E-2</v>
      </c>
      <c r="J11617" s="1">
        <v>0.31818181818181801</v>
      </c>
      <c r="K11617" t="s">
        <v>23241</v>
      </c>
      <c r="L11617" t="s">
        <v>46478</v>
      </c>
      <c r="M11617" t="s">
        <v>46479</v>
      </c>
    </row>
    <row r="11618" spans="1:13">
      <c r="A11618" s="1" t="s">
        <v>13635</v>
      </c>
      <c r="B11618">
        <v>3.3188680096019198E-4</v>
      </c>
      <c r="C11618" s="1">
        <v>1.5227349196326599E-4</v>
      </c>
      <c r="D11618">
        <v>0.46551724137931</v>
      </c>
      <c r="E11618">
        <v>0.62365591397849496</v>
      </c>
      <c r="F11618">
        <v>7.7777777777777807E-2</v>
      </c>
      <c r="G11618">
        <v>2.9411764705882401E-2</v>
      </c>
      <c r="H11618">
        <v>0.12745098039215699</v>
      </c>
      <c r="I11618">
        <v>3.3980582524271802E-2</v>
      </c>
      <c r="J11618" s="1" t="s">
        <v>23229</v>
      </c>
      <c r="K11618" t="s">
        <v>23242</v>
      </c>
      <c r="L11618" t="s">
        <v>46480</v>
      </c>
      <c r="M11618" t="s">
        <v>46481</v>
      </c>
    </row>
    <row r="11619" spans="1:13">
      <c r="A11619" s="1" t="s">
        <v>13636</v>
      </c>
      <c r="B11619">
        <v>1.05233622245576E-5</v>
      </c>
      <c r="C11619" s="1">
        <v>8.2526906659734807E-6</v>
      </c>
      <c r="D11619">
        <v>0</v>
      </c>
      <c r="E11619">
        <v>0</v>
      </c>
      <c r="F11619">
        <v>3.3783783783783799E-3</v>
      </c>
      <c r="G11619">
        <v>0.125</v>
      </c>
      <c r="H11619">
        <v>0</v>
      </c>
      <c r="I11619">
        <v>0.106796116504854</v>
      </c>
      <c r="J11619" s="1">
        <v>0</v>
      </c>
      <c r="K11619" t="s">
        <v>23238</v>
      </c>
      <c r="L11619" t="s">
        <v>46482</v>
      </c>
      <c r="M11619" t="s">
        <v>46483</v>
      </c>
    </row>
    <row r="11620" spans="1:13">
      <c r="A11620" s="1" t="s">
        <v>13637</v>
      </c>
      <c r="B11620">
        <v>9.5435813045936701E-7</v>
      </c>
      <c r="C11620" s="1">
        <v>1.6140405984231901E-5</v>
      </c>
      <c r="D11620">
        <v>0.46551724137931</v>
      </c>
      <c r="E11620">
        <v>0.88690476190476197</v>
      </c>
      <c r="F11620">
        <v>0.52616279069767402</v>
      </c>
      <c r="G11620">
        <v>0.86842105263157898</v>
      </c>
      <c r="H11620">
        <v>0.61029411764705899</v>
      </c>
      <c r="I11620">
        <v>0.625</v>
      </c>
      <c r="J11620" s="1">
        <v>0.95454545454545503</v>
      </c>
      <c r="K11620" t="s">
        <v>23238</v>
      </c>
      <c r="L11620" t="s">
        <v>46484</v>
      </c>
      <c r="M11620" t="s">
        <v>46485</v>
      </c>
    </row>
    <row r="11621" spans="1:13">
      <c r="A11621" s="1" t="s">
        <v>13638</v>
      </c>
      <c r="B11621">
        <v>2.17187824346727E-7</v>
      </c>
      <c r="C11621" s="1">
        <v>3.0063221578949599E-9</v>
      </c>
      <c r="D11621">
        <v>0</v>
      </c>
      <c r="E11621">
        <v>0</v>
      </c>
      <c r="F11621">
        <v>0</v>
      </c>
      <c r="G11621">
        <v>8.6206896551724102E-2</v>
      </c>
      <c r="H11621">
        <v>4.4247787610619503E-3</v>
      </c>
      <c r="I11621">
        <v>8.2644628099173608E-3</v>
      </c>
      <c r="J11621" s="1">
        <v>0</v>
      </c>
      <c r="K11621" t="s">
        <v>23242</v>
      </c>
      <c r="L11621" t="s">
        <v>46486</v>
      </c>
      <c r="M11621" t="s">
        <v>46487</v>
      </c>
    </row>
    <row r="11622" spans="1:13">
      <c r="A11622" s="1" t="s">
        <v>13639</v>
      </c>
      <c r="B11622">
        <v>6.4932140407365403E-5</v>
      </c>
      <c r="C11622" s="1">
        <v>2.2884549801168501E-4</v>
      </c>
      <c r="D11622">
        <v>0</v>
      </c>
      <c r="E11622">
        <v>0</v>
      </c>
      <c r="F11622">
        <v>5.29411764705882E-2</v>
      </c>
      <c r="G11622">
        <v>1.4705882352941201E-2</v>
      </c>
      <c r="H11622">
        <v>0.70114942528735602</v>
      </c>
      <c r="I11622">
        <v>1.5625E-2</v>
      </c>
      <c r="J11622" s="1">
        <v>0</v>
      </c>
      <c r="K11622" t="s">
        <v>23237</v>
      </c>
      <c r="L11622" t="s">
        <v>46488</v>
      </c>
      <c r="M11622" t="s">
        <v>46489</v>
      </c>
    </row>
    <row r="11623" spans="1:13">
      <c r="A11623" s="1" t="s">
        <v>13640</v>
      </c>
      <c r="B11623">
        <v>4.2907942950572501E-7</v>
      </c>
      <c r="C11623" s="1">
        <v>4.3164393638652501E-7</v>
      </c>
      <c r="D11623">
        <v>1</v>
      </c>
      <c r="E11623">
        <v>1</v>
      </c>
      <c r="F11623">
        <v>1</v>
      </c>
      <c r="G11623">
        <v>1</v>
      </c>
      <c r="H11623">
        <v>0.99285714285714299</v>
      </c>
      <c r="I11623">
        <v>1</v>
      </c>
      <c r="J11623" s="1">
        <v>5.5555555555555601E-2</v>
      </c>
      <c r="K11623" t="s">
        <v>23241</v>
      </c>
      <c r="L11623" t="s">
        <v>46490</v>
      </c>
      <c r="M11623" t="s">
        <v>46491</v>
      </c>
    </row>
    <row r="11624" spans="1:13">
      <c r="A11624" s="1" t="s">
        <v>13641</v>
      </c>
      <c r="B11624">
        <v>1.5092311505754001E-6</v>
      </c>
      <c r="C11624" s="1">
        <v>3.6062259983953102E-5</v>
      </c>
      <c r="D11624">
        <v>0</v>
      </c>
      <c r="E11624">
        <v>0</v>
      </c>
      <c r="F11624">
        <v>7.3529411764705899E-3</v>
      </c>
      <c r="G11624">
        <v>0.234375</v>
      </c>
      <c r="H11624">
        <v>6.7073170731707293E-2</v>
      </c>
      <c r="I11624">
        <v>0.118181818181818</v>
      </c>
      <c r="J11624" s="1">
        <v>0</v>
      </c>
      <c r="K11624" t="s">
        <v>23241</v>
      </c>
      <c r="L11624" t="s">
        <v>46492</v>
      </c>
      <c r="M11624" t="s">
        <v>46493</v>
      </c>
    </row>
    <row r="11625" spans="1:13">
      <c r="A11625" s="1" t="s">
        <v>13642</v>
      </c>
      <c r="B11625">
        <v>1.5730911451973799E-4</v>
      </c>
      <c r="C11625" s="1">
        <v>9.8193719984624798E-7</v>
      </c>
      <c r="D11625">
        <v>1.6129032258064498E-2</v>
      </c>
      <c r="E11625">
        <v>0</v>
      </c>
      <c r="F11625">
        <v>0.25882352941176501</v>
      </c>
      <c r="G11625">
        <v>0.73611111111111105</v>
      </c>
      <c r="H11625">
        <v>0.151898734177215</v>
      </c>
      <c r="I11625">
        <v>0.36231884057970998</v>
      </c>
      <c r="J11625" s="1">
        <v>0</v>
      </c>
      <c r="K11625" t="s">
        <v>23241</v>
      </c>
      <c r="L11625" t="s">
        <v>46494</v>
      </c>
      <c r="M11625" t="s">
        <v>46495</v>
      </c>
    </row>
    <row r="11626" spans="1:13">
      <c r="A11626" s="1" t="s">
        <v>13643</v>
      </c>
      <c r="B11626">
        <v>7.21264842178448E-6</v>
      </c>
      <c r="C11626" s="1">
        <v>3.0145968789696201E-5</v>
      </c>
      <c r="D11626">
        <v>0.77419354838709697</v>
      </c>
      <c r="E11626">
        <v>0.69879518072289204</v>
      </c>
      <c r="F11626">
        <v>0.75328947368421095</v>
      </c>
      <c r="G11626">
        <v>0.95454545454545503</v>
      </c>
      <c r="H11626">
        <v>0.95070422535211296</v>
      </c>
      <c r="I11626">
        <v>0.5625</v>
      </c>
      <c r="J11626" s="1">
        <v>1</v>
      </c>
      <c r="K11626" t="s">
        <v>23237</v>
      </c>
      <c r="L11626" t="s">
        <v>46496</v>
      </c>
      <c r="M11626" t="s">
        <v>46497</v>
      </c>
    </row>
    <row r="11627" spans="1:13">
      <c r="A11627" s="1" t="s">
        <v>13644</v>
      </c>
      <c r="B11627">
        <v>9.7924492429559506E-10</v>
      </c>
      <c r="C11627" s="1">
        <v>5.9879949586391904E-7</v>
      </c>
      <c r="D11627">
        <v>1</v>
      </c>
      <c r="E11627">
        <v>0.99074074074074103</v>
      </c>
      <c r="F11627">
        <v>1</v>
      </c>
      <c r="G11627">
        <v>0.89130434782608703</v>
      </c>
      <c r="H11627">
        <v>1</v>
      </c>
      <c r="I11627">
        <v>1</v>
      </c>
      <c r="J11627" s="1">
        <v>1</v>
      </c>
      <c r="K11627" t="s">
        <v>23240</v>
      </c>
      <c r="L11627" t="s">
        <v>46498</v>
      </c>
      <c r="M11627" t="s">
        <v>46499</v>
      </c>
    </row>
    <row r="11628" spans="1:13">
      <c r="A11628" s="1" t="s">
        <v>13645</v>
      </c>
      <c r="B11628">
        <v>1.5486401408017001E-5</v>
      </c>
      <c r="C11628" s="1">
        <v>1.25207784927081E-6</v>
      </c>
      <c r="D11628">
        <v>0</v>
      </c>
      <c r="E11628">
        <v>0.15942028985507201</v>
      </c>
      <c r="F11628">
        <v>0</v>
      </c>
      <c r="G11628">
        <v>0</v>
      </c>
      <c r="H11628">
        <v>0</v>
      </c>
      <c r="I11628">
        <v>0</v>
      </c>
      <c r="J11628" s="1">
        <v>0</v>
      </c>
      <c r="K11628" t="s">
        <v>23237</v>
      </c>
      <c r="L11628" t="s">
        <v>46500</v>
      </c>
      <c r="M11628" t="s">
        <v>46501</v>
      </c>
    </row>
    <row r="11629" spans="1:13">
      <c r="A11629" s="1" t="s">
        <v>13646</v>
      </c>
      <c r="B11629">
        <v>2.1041444082969999E-6</v>
      </c>
      <c r="C11629" s="1">
        <v>2.00378193563775E-5</v>
      </c>
      <c r="D11629">
        <v>0</v>
      </c>
      <c r="E11629">
        <v>0</v>
      </c>
      <c r="F11629">
        <v>2.6737967914438501E-3</v>
      </c>
      <c r="G11629">
        <v>8.9285714285714298E-3</v>
      </c>
      <c r="H11629">
        <v>9.8039215686274508E-3</v>
      </c>
      <c r="I11629">
        <v>0.131818181818182</v>
      </c>
      <c r="J11629" s="1">
        <v>0</v>
      </c>
      <c r="K11629" t="s">
        <v>23241</v>
      </c>
      <c r="L11629" t="s">
        <v>46502</v>
      </c>
      <c r="M11629" t="s">
        <v>46503</v>
      </c>
    </row>
    <row r="11630" spans="1:13">
      <c r="A11630" s="1" t="s">
        <v>13647</v>
      </c>
      <c r="B11630">
        <v>1.9867036680031399E-5</v>
      </c>
      <c r="C11630" s="1">
        <v>1.5968257634343299E-4</v>
      </c>
      <c r="D11630">
        <v>1</v>
      </c>
      <c r="E11630">
        <v>0.99264705882352899</v>
      </c>
      <c r="F11630">
        <v>0.95925925925925903</v>
      </c>
      <c r="G11630">
        <v>1</v>
      </c>
      <c r="H11630">
        <v>0.59756097560975596</v>
      </c>
      <c r="I11630">
        <v>0.98913043478260898</v>
      </c>
      <c r="J11630" s="1">
        <v>1</v>
      </c>
      <c r="K11630" t="s">
        <v>23240</v>
      </c>
      <c r="L11630" t="s">
        <v>46504</v>
      </c>
      <c r="M11630" t="s">
        <v>46505</v>
      </c>
    </row>
    <row r="11631" spans="1:13">
      <c r="A11631" s="1" t="s">
        <v>13648</v>
      </c>
      <c r="B11631">
        <v>1.6399655847876201E-4</v>
      </c>
      <c r="C11631" s="1">
        <v>1.6353373727749701E-7</v>
      </c>
      <c r="D11631">
        <v>0.71875</v>
      </c>
      <c r="E11631">
        <v>0.94270833333333304</v>
      </c>
      <c r="F11631">
        <v>0.90256410256410302</v>
      </c>
      <c r="G11631">
        <v>0.63793103448275901</v>
      </c>
      <c r="H11631">
        <v>0.96052631578947401</v>
      </c>
      <c r="I11631">
        <v>0.85655737704918</v>
      </c>
      <c r="J11631" s="1" t="s">
        <v>23229</v>
      </c>
      <c r="K11631" t="s">
        <v>23242</v>
      </c>
      <c r="L11631" t="s">
        <v>46506</v>
      </c>
      <c r="M11631" t="s">
        <v>46507</v>
      </c>
    </row>
    <row r="11632" spans="1:13">
      <c r="A11632" s="1" t="s">
        <v>13649</v>
      </c>
      <c r="B11632">
        <v>1.1127213328374E-4</v>
      </c>
      <c r="C11632" s="1">
        <v>1.8665326834632601E-4</v>
      </c>
      <c r="D11632">
        <v>1</v>
      </c>
      <c r="E11632">
        <v>0.98958333333333304</v>
      </c>
      <c r="F11632">
        <v>0.66923076923076896</v>
      </c>
      <c r="G11632">
        <v>0.94791666666666696</v>
      </c>
      <c r="H11632">
        <v>0.72321428571428603</v>
      </c>
      <c r="I11632">
        <v>0.93805309734513298</v>
      </c>
      <c r="J11632" s="1">
        <v>1</v>
      </c>
      <c r="K11632" t="s">
        <v>23238</v>
      </c>
      <c r="L11632" t="s">
        <v>46508</v>
      </c>
      <c r="M11632" t="s">
        <v>46509</v>
      </c>
    </row>
    <row r="11633" spans="1:13">
      <c r="A11633" s="1" t="s">
        <v>13650</v>
      </c>
      <c r="B11633">
        <v>1.2503228011621201E-4</v>
      </c>
      <c r="C11633" s="1">
        <v>4.3490395480116299E-5</v>
      </c>
      <c r="D11633">
        <v>0.65</v>
      </c>
      <c r="E11633">
        <v>0.721518987341772</v>
      </c>
      <c r="F11633">
        <v>0.66666666666666696</v>
      </c>
      <c r="G11633">
        <v>1</v>
      </c>
      <c r="H11633">
        <v>0.92857142857142905</v>
      </c>
      <c r="I11633">
        <v>0.98275862068965503</v>
      </c>
      <c r="J11633" s="1">
        <v>0.4375</v>
      </c>
      <c r="K11633" t="s">
        <v>23241</v>
      </c>
      <c r="L11633" t="s">
        <v>46510</v>
      </c>
      <c r="M11633" t="s">
        <v>46511</v>
      </c>
    </row>
    <row r="11634" spans="1:13">
      <c r="A11634" s="1" t="s">
        <v>13651</v>
      </c>
      <c r="B11634">
        <v>1.20327081799414E-6</v>
      </c>
      <c r="C11634" s="1">
        <v>6.5655094034191804E-5</v>
      </c>
      <c r="D11634">
        <v>0.921875</v>
      </c>
      <c r="E11634">
        <v>0.94680851063829796</v>
      </c>
      <c r="F11634">
        <v>1</v>
      </c>
      <c r="G11634">
        <v>0.98979591836734704</v>
      </c>
      <c r="H11634">
        <v>0.96698113207547198</v>
      </c>
      <c r="I11634">
        <v>0.91</v>
      </c>
      <c r="J11634" s="1">
        <v>1</v>
      </c>
      <c r="K11634" t="s">
        <v>23239</v>
      </c>
      <c r="L11634" t="s">
        <v>46512</v>
      </c>
      <c r="M11634" t="s">
        <v>46513</v>
      </c>
    </row>
    <row r="11635" spans="1:13">
      <c r="A11635" s="1" t="s">
        <v>13652</v>
      </c>
      <c r="B11635">
        <v>3.3733998560214502E-10</v>
      </c>
      <c r="C11635" s="1">
        <v>1.70175449875399E-6</v>
      </c>
      <c r="D11635">
        <v>0</v>
      </c>
      <c r="E11635">
        <v>0</v>
      </c>
      <c r="F11635">
        <v>2.6315789473684201E-3</v>
      </c>
      <c r="G11635">
        <v>0.1125</v>
      </c>
      <c r="H11635">
        <v>2.6315789473684199E-2</v>
      </c>
      <c r="I11635">
        <v>8.1967213114754103E-3</v>
      </c>
      <c r="J11635" s="1">
        <v>0.81818181818181801</v>
      </c>
      <c r="K11635" t="s">
        <v>23237</v>
      </c>
      <c r="L11635" t="s">
        <v>46514</v>
      </c>
      <c r="M11635" t="s">
        <v>46515</v>
      </c>
    </row>
    <row r="11636" spans="1:13">
      <c r="A11636" s="1" t="s">
        <v>13653</v>
      </c>
      <c r="B11636">
        <v>9.5209085216325207E-8</v>
      </c>
      <c r="C11636" s="1">
        <v>1.6439430958332601E-7</v>
      </c>
      <c r="D11636">
        <v>0</v>
      </c>
      <c r="E11636">
        <v>0</v>
      </c>
      <c r="F11636">
        <v>0</v>
      </c>
      <c r="G11636">
        <v>4.3478260869565202E-2</v>
      </c>
      <c r="H11636">
        <v>0</v>
      </c>
      <c r="I11636">
        <v>0</v>
      </c>
      <c r="J11636" s="1">
        <v>0</v>
      </c>
      <c r="K11636" t="s">
        <v>23241</v>
      </c>
      <c r="L11636" t="s">
        <v>46516</v>
      </c>
      <c r="M11636" t="s">
        <v>46517</v>
      </c>
    </row>
    <row r="11637" spans="1:13">
      <c r="A11637" s="1" t="s">
        <v>13654</v>
      </c>
      <c r="B11637">
        <v>5.42779402477564E-7</v>
      </c>
      <c r="C11637" s="1">
        <v>2.1580412165903701E-7</v>
      </c>
      <c r="D11637">
        <v>1</v>
      </c>
      <c r="E11637">
        <v>1</v>
      </c>
      <c r="F11637">
        <v>0.93169398907103795</v>
      </c>
      <c r="G11637">
        <v>1</v>
      </c>
      <c r="H11637">
        <v>0.72872340425531901</v>
      </c>
      <c r="I11637">
        <v>0.992307692307692</v>
      </c>
      <c r="J11637" s="1">
        <v>0.5</v>
      </c>
      <c r="K11637" t="s">
        <v>23238</v>
      </c>
      <c r="L11637" t="s">
        <v>46518</v>
      </c>
      <c r="M11637" t="s">
        <v>46519</v>
      </c>
    </row>
    <row r="11638" spans="1:13">
      <c r="A11638" s="1" t="s">
        <v>13655</v>
      </c>
      <c r="B11638">
        <v>1.0729752398103101E-5</v>
      </c>
      <c r="C11638" s="1">
        <v>2.9853181120776301E-4</v>
      </c>
      <c r="D11638">
        <v>0.45454545454545497</v>
      </c>
      <c r="E11638">
        <v>0.29166666666666702</v>
      </c>
      <c r="F11638">
        <v>7.1428571428571397E-2</v>
      </c>
      <c r="G11638">
        <v>0.44</v>
      </c>
      <c r="H11638">
        <v>0.46825396825396798</v>
      </c>
      <c r="I11638">
        <v>0.54</v>
      </c>
      <c r="J11638" s="1">
        <v>9.0909090909090898E-2</v>
      </c>
      <c r="K11638" t="s">
        <v>23241</v>
      </c>
      <c r="L11638" t="s">
        <v>46520</v>
      </c>
      <c r="M11638" t="s">
        <v>46521</v>
      </c>
    </row>
    <row r="11639" spans="1:13">
      <c r="A11639" s="1" t="s">
        <v>13656</v>
      </c>
      <c r="B11639">
        <v>2.0409339794384199E-9</v>
      </c>
      <c r="C11639" s="1">
        <v>1.6186157273151999E-8</v>
      </c>
      <c r="D11639">
        <v>0</v>
      </c>
      <c r="E11639">
        <v>0</v>
      </c>
      <c r="F11639">
        <v>2.8735632183907998E-3</v>
      </c>
      <c r="G11639">
        <v>0</v>
      </c>
      <c r="H11639">
        <v>0</v>
      </c>
      <c r="I11639">
        <v>0</v>
      </c>
      <c r="J11639" s="1">
        <v>0.59090909090909105</v>
      </c>
      <c r="K11639" t="s">
        <v>23237</v>
      </c>
      <c r="L11639" t="s">
        <v>46522</v>
      </c>
      <c r="M11639" t="s">
        <v>46523</v>
      </c>
    </row>
    <row r="11640" spans="1:13">
      <c r="A11640" s="1" t="s">
        <v>13657</v>
      </c>
      <c r="B11640">
        <v>1.0379600193270801E-5</v>
      </c>
      <c r="C11640" s="1">
        <v>5.03011420247415E-5</v>
      </c>
      <c r="D11640">
        <v>0.171875</v>
      </c>
      <c r="E11640">
        <v>0.37368421052631601</v>
      </c>
      <c r="F11640">
        <v>0.17692307692307699</v>
      </c>
      <c r="G11640">
        <v>0.39090909090909098</v>
      </c>
      <c r="H11640">
        <v>0.15454545454545501</v>
      </c>
      <c r="I11640">
        <v>0.178260869565217</v>
      </c>
      <c r="J11640" s="1">
        <v>0</v>
      </c>
      <c r="K11640" t="s">
        <v>23237</v>
      </c>
      <c r="L11640" t="s">
        <v>46524</v>
      </c>
      <c r="M11640" t="s">
        <v>46525</v>
      </c>
    </row>
    <row r="11641" spans="1:13">
      <c r="A11641" s="1" t="s">
        <v>13658</v>
      </c>
      <c r="B11641">
        <v>4.0991497953116499E-5</v>
      </c>
      <c r="C11641" s="1">
        <v>1.58619186057816E-6</v>
      </c>
      <c r="D11641">
        <v>0.109375</v>
      </c>
      <c r="E11641">
        <v>1.8292682926829298E-2</v>
      </c>
      <c r="F11641">
        <v>7.5268817204301106E-2</v>
      </c>
      <c r="G11641">
        <v>0.104166666666667</v>
      </c>
      <c r="H11641">
        <v>9.8039215686274508E-3</v>
      </c>
      <c r="I11641">
        <v>3.09278350515464E-2</v>
      </c>
      <c r="J11641" s="1">
        <v>0</v>
      </c>
      <c r="K11641" t="s">
        <v>23241</v>
      </c>
      <c r="L11641" t="s">
        <v>46526</v>
      </c>
      <c r="M11641" t="s">
        <v>46527</v>
      </c>
    </row>
    <row r="11642" spans="1:13">
      <c r="A11642" s="1" t="s">
        <v>13659</v>
      </c>
      <c r="B11642">
        <v>1.18403623267163E-5</v>
      </c>
      <c r="C11642" s="1">
        <v>9.6477509895157297E-6</v>
      </c>
      <c r="D11642">
        <v>0.95</v>
      </c>
      <c r="E11642">
        <v>1</v>
      </c>
      <c r="F11642">
        <v>1</v>
      </c>
      <c r="G11642">
        <v>0.96153846153846201</v>
      </c>
      <c r="H11642">
        <v>0.98571428571428599</v>
      </c>
      <c r="I11642">
        <v>0.82499999999999996</v>
      </c>
      <c r="J11642" s="1">
        <v>1</v>
      </c>
      <c r="K11642" t="s">
        <v>23239</v>
      </c>
      <c r="L11642" t="s">
        <v>46528</v>
      </c>
      <c r="M11642" t="s">
        <v>46529</v>
      </c>
    </row>
    <row r="11643" spans="1:13">
      <c r="A11643" s="1" t="s">
        <v>13660</v>
      </c>
      <c r="B11643">
        <v>5.5990471224478396E-6</v>
      </c>
      <c r="C11643" s="1">
        <v>1.49007184463832E-7</v>
      </c>
      <c r="D11643">
        <v>2.1739130434782601E-2</v>
      </c>
      <c r="E11643">
        <v>8.1967213114754103E-3</v>
      </c>
      <c r="F11643">
        <v>4.9107142857142898E-2</v>
      </c>
      <c r="G11643">
        <v>7.3170731707317097E-2</v>
      </c>
      <c r="H11643">
        <v>4.3209876543209902E-2</v>
      </c>
      <c r="I11643">
        <v>3.7313432835820899E-2</v>
      </c>
      <c r="J11643" s="1" t="s">
        <v>23229</v>
      </c>
      <c r="K11643" t="s">
        <v>23242</v>
      </c>
      <c r="L11643" t="s">
        <v>46530</v>
      </c>
      <c r="M11643" t="s">
        <v>46531</v>
      </c>
    </row>
    <row r="11644" spans="1:13">
      <c r="A11644" s="1" t="s">
        <v>13661</v>
      </c>
      <c r="B11644">
        <v>2.9895321464020898E-8</v>
      </c>
      <c r="C11644" s="1">
        <v>1.1923023683433901E-5</v>
      </c>
      <c r="D11644">
        <v>0</v>
      </c>
      <c r="E11644">
        <v>0</v>
      </c>
      <c r="F11644">
        <v>2.8409090909090901E-3</v>
      </c>
      <c r="G11644">
        <v>0</v>
      </c>
      <c r="H11644">
        <v>0</v>
      </c>
      <c r="I11644">
        <v>3.5714285714285698E-2</v>
      </c>
      <c r="J11644" s="1" t="s">
        <v>23229</v>
      </c>
      <c r="K11644" t="s">
        <v>23241</v>
      </c>
      <c r="L11644" t="s">
        <v>46532</v>
      </c>
      <c r="M11644" t="s">
        <v>46533</v>
      </c>
    </row>
    <row r="11645" spans="1:13">
      <c r="A11645" s="1" t="s">
        <v>13662</v>
      </c>
      <c r="B11645">
        <v>6.28520763696856E-5</v>
      </c>
      <c r="C11645" s="1">
        <v>2.2791786756422098E-5</v>
      </c>
      <c r="D11645">
        <v>0.23913043478260901</v>
      </c>
      <c r="E11645">
        <v>0.107692307692308</v>
      </c>
      <c r="F11645">
        <v>0.48051948051948101</v>
      </c>
      <c r="G11645">
        <v>0.9</v>
      </c>
      <c r="H11645">
        <v>0.28472222222222199</v>
      </c>
      <c r="I11645">
        <v>0.85365853658536595</v>
      </c>
      <c r="J11645" s="1" t="s">
        <v>23229</v>
      </c>
      <c r="K11645" t="s">
        <v>23238</v>
      </c>
      <c r="L11645" t="s">
        <v>46534</v>
      </c>
      <c r="M11645" t="s">
        <v>46535</v>
      </c>
    </row>
    <row r="11646" spans="1:13">
      <c r="A11646" s="1" t="s">
        <v>13663</v>
      </c>
      <c r="B11646">
        <v>1.7509432974338299E-5</v>
      </c>
      <c r="C11646" s="1">
        <v>4.7973174586573202E-5</v>
      </c>
      <c r="D11646">
        <v>1</v>
      </c>
      <c r="E11646">
        <v>0.99444444444444402</v>
      </c>
      <c r="F11646">
        <v>0.86216216216216202</v>
      </c>
      <c r="G11646">
        <v>1</v>
      </c>
      <c r="H11646">
        <v>1</v>
      </c>
      <c r="I11646">
        <v>1</v>
      </c>
      <c r="J11646" s="1">
        <v>0.90909090909090895</v>
      </c>
      <c r="K11646" t="s">
        <v>23238</v>
      </c>
      <c r="L11646" t="s">
        <v>46536</v>
      </c>
      <c r="M11646" t="s">
        <v>46537</v>
      </c>
    </row>
    <row r="11647" spans="1:13">
      <c r="A11647" s="1" t="s">
        <v>13664</v>
      </c>
      <c r="B11647">
        <v>3.2690863380523199E-6</v>
      </c>
      <c r="C11647" s="1">
        <v>9.5088009083099207E-6</v>
      </c>
      <c r="D11647">
        <v>0</v>
      </c>
      <c r="E11647">
        <v>0</v>
      </c>
      <c r="F11647">
        <v>0</v>
      </c>
      <c r="G11647">
        <v>0</v>
      </c>
      <c r="H11647">
        <v>0.15384615384615399</v>
      </c>
      <c r="I11647">
        <v>1.7857142857142901E-2</v>
      </c>
      <c r="J11647" s="1" t="s">
        <v>23229</v>
      </c>
      <c r="K11647" t="s">
        <v>23241</v>
      </c>
      <c r="L11647" t="s">
        <v>46538</v>
      </c>
      <c r="M11647" t="s">
        <v>46539</v>
      </c>
    </row>
    <row r="11648" spans="1:13">
      <c r="A11648" s="1" t="s">
        <v>13665</v>
      </c>
      <c r="B11648">
        <v>2.42760246761819E-4</v>
      </c>
      <c r="C11648" s="1">
        <v>4.0782235050032799E-4</v>
      </c>
      <c r="D11648">
        <v>0.73809523809523803</v>
      </c>
      <c r="E11648">
        <v>1</v>
      </c>
      <c r="F11648">
        <v>0.70441988950276202</v>
      </c>
      <c r="G11648">
        <v>1</v>
      </c>
      <c r="H11648">
        <v>1</v>
      </c>
      <c r="I11648">
        <v>1</v>
      </c>
      <c r="J11648" s="1" t="s">
        <v>23229</v>
      </c>
      <c r="K11648" t="s">
        <v>23241</v>
      </c>
      <c r="L11648" t="s">
        <v>46540</v>
      </c>
      <c r="M11648" t="s">
        <v>46541</v>
      </c>
    </row>
    <row r="11649" spans="1:13">
      <c r="A11649" s="1" t="s">
        <v>13666</v>
      </c>
      <c r="B11649">
        <v>1.1992206059935601E-6</v>
      </c>
      <c r="C11649" s="1">
        <v>1.66829336362239E-6</v>
      </c>
      <c r="D11649">
        <v>0.125</v>
      </c>
      <c r="E11649">
        <v>1.05263157894737E-2</v>
      </c>
      <c r="F11649">
        <v>3.3678756476683898E-2</v>
      </c>
      <c r="G11649">
        <v>2.7272727272727299E-2</v>
      </c>
      <c r="H11649">
        <v>0</v>
      </c>
      <c r="I11649">
        <v>1.7391304347826101E-2</v>
      </c>
      <c r="J11649" s="1">
        <v>0</v>
      </c>
      <c r="K11649" t="s">
        <v>23241</v>
      </c>
      <c r="L11649" t="s">
        <v>46542</v>
      </c>
      <c r="M11649" t="s">
        <v>46543</v>
      </c>
    </row>
    <row r="11650" spans="1:13">
      <c r="A11650" s="1" t="s">
        <v>13667</v>
      </c>
      <c r="B11650">
        <v>2.23550455617589E-8</v>
      </c>
      <c r="C11650" s="1">
        <v>1.30492377550034E-6</v>
      </c>
      <c r="D11650">
        <v>0</v>
      </c>
      <c r="E11650">
        <v>0</v>
      </c>
      <c r="F11650">
        <v>0</v>
      </c>
      <c r="G11650">
        <v>0</v>
      </c>
      <c r="H11650">
        <v>0.11111111111111099</v>
      </c>
      <c r="I11650">
        <v>0</v>
      </c>
      <c r="J11650" s="1" t="s">
        <v>23229</v>
      </c>
      <c r="K11650" t="s">
        <v>23241</v>
      </c>
      <c r="L11650" t="s">
        <v>46544</v>
      </c>
      <c r="M11650" t="s">
        <v>46545</v>
      </c>
    </row>
    <row r="11651" spans="1:13">
      <c r="A11651" s="1" t="s">
        <v>13668</v>
      </c>
      <c r="B11651">
        <v>2.3369237264924602E-6</v>
      </c>
      <c r="C11651" s="1">
        <v>7.1453892777201999E-7</v>
      </c>
      <c r="D11651">
        <v>0</v>
      </c>
      <c r="E11651">
        <v>1.16279069767442E-2</v>
      </c>
      <c r="F11651">
        <v>1.72413793103448E-2</v>
      </c>
      <c r="G11651">
        <v>1.13636363636364E-2</v>
      </c>
      <c r="H11651">
        <v>5.4347826086956503E-3</v>
      </c>
      <c r="I11651">
        <v>0</v>
      </c>
      <c r="J11651" s="1">
        <v>4.5454545454545497E-2</v>
      </c>
      <c r="K11651" t="s">
        <v>23241</v>
      </c>
      <c r="L11651" t="s">
        <v>46546</v>
      </c>
      <c r="M11651" t="s">
        <v>46547</v>
      </c>
    </row>
    <row r="11652" spans="1:13">
      <c r="A11652" s="1" t="s">
        <v>13669</v>
      </c>
      <c r="B11652">
        <v>4.7292530276079403E-7</v>
      </c>
      <c r="C11652" s="1">
        <v>8.0675949557203803E-10</v>
      </c>
      <c r="D11652">
        <v>0</v>
      </c>
      <c r="E11652">
        <v>0</v>
      </c>
      <c r="F11652">
        <v>0</v>
      </c>
      <c r="G11652">
        <v>9.4339622641509396E-3</v>
      </c>
      <c r="H11652">
        <v>0</v>
      </c>
      <c r="I11652">
        <v>5.85106382978723E-2</v>
      </c>
      <c r="J11652" s="1">
        <v>0</v>
      </c>
      <c r="K11652" t="s">
        <v>23238</v>
      </c>
      <c r="L11652" t="s">
        <v>46548</v>
      </c>
      <c r="M11652" t="s">
        <v>46549</v>
      </c>
    </row>
    <row r="11653" spans="1:13">
      <c r="A11653" s="1" t="s">
        <v>13670</v>
      </c>
      <c r="B11653">
        <v>1.9503388677474899E-6</v>
      </c>
      <c r="C11653" s="1">
        <v>1.83216761536191E-6</v>
      </c>
      <c r="D11653">
        <v>0.98214285714285698</v>
      </c>
      <c r="E11653">
        <v>1</v>
      </c>
      <c r="F11653">
        <v>1</v>
      </c>
      <c r="G11653">
        <v>0.98275862068965503</v>
      </c>
      <c r="H11653">
        <v>0.99504950495049505</v>
      </c>
      <c r="I11653">
        <v>0.99186991869918695</v>
      </c>
      <c r="J11653" s="1">
        <v>0.72222222222222199</v>
      </c>
      <c r="K11653" t="s">
        <v>23239</v>
      </c>
      <c r="L11653" t="s">
        <v>46550</v>
      </c>
      <c r="M11653" t="s">
        <v>46551</v>
      </c>
    </row>
    <row r="11654" spans="1:13">
      <c r="A11654" s="1" t="s">
        <v>13671</v>
      </c>
      <c r="B11654">
        <v>1.8694785397666599E-4</v>
      </c>
      <c r="C11654" s="1">
        <v>4.7653327678334803E-5</v>
      </c>
      <c r="D11654">
        <v>0.61290322580645196</v>
      </c>
      <c r="E11654">
        <v>0.54117647058823504</v>
      </c>
      <c r="F11654">
        <v>0.72137404580152698</v>
      </c>
      <c r="G11654">
        <v>0.25</v>
      </c>
      <c r="H11654">
        <v>0.433823529411765</v>
      </c>
      <c r="I11654">
        <v>0.38461538461538503</v>
      </c>
      <c r="J11654" s="1">
        <v>1</v>
      </c>
      <c r="K11654" t="s">
        <v>23237</v>
      </c>
      <c r="L11654" t="s">
        <v>46552</v>
      </c>
      <c r="M11654" t="s">
        <v>46553</v>
      </c>
    </row>
    <row r="11655" spans="1:13">
      <c r="A11655" s="1" t="s">
        <v>13672</v>
      </c>
      <c r="B11655">
        <v>2.8717827735042399E-7</v>
      </c>
      <c r="C11655" s="1">
        <v>2.3966727560014599E-5</v>
      </c>
      <c r="D11655">
        <v>0.115384615384615</v>
      </c>
      <c r="E11655">
        <v>3.7878787878787901E-2</v>
      </c>
      <c r="F11655">
        <v>2.6490066225165601E-2</v>
      </c>
      <c r="G11655">
        <v>0.66666666666666696</v>
      </c>
      <c r="H11655">
        <v>0.17213114754098399</v>
      </c>
      <c r="I11655">
        <v>0.13636363636363599</v>
      </c>
      <c r="J11655" s="1">
        <v>0</v>
      </c>
      <c r="K11655" t="s">
        <v>23241</v>
      </c>
      <c r="L11655" t="s">
        <v>46554</v>
      </c>
      <c r="M11655" t="s">
        <v>46555</v>
      </c>
    </row>
    <row r="11656" spans="1:13">
      <c r="A11656" s="1" t="s">
        <v>13673</v>
      </c>
      <c r="B11656">
        <v>2.1656962957092901E-5</v>
      </c>
      <c r="C11656" s="1">
        <v>4.5428568666738801E-4</v>
      </c>
      <c r="D11656">
        <v>0.53125</v>
      </c>
      <c r="E11656">
        <v>0.47222222222222199</v>
      </c>
      <c r="F11656">
        <v>0.86904761904761896</v>
      </c>
      <c r="G11656">
        <v>0.44444444444444398</v>
      </c>
      <c r="H11656">
        <v>0.62105263157894697</v>
      </c>
      <c r="I11656">
        <v>0.310975609756098</v>
      </c>
      <c r="J11656" s="1" t="s">
        <v>23229</v>
      </c>
      <c r="K11656" t="s">
        <v>23240</v>
      </c>
      <c r="L11656" t="s">
        <v>46556</v>
      </c>
      <c r="M11656" t="s">
        <v>46557</v>
      </c>
    </row>
    <row r="11657" spans="1:13">
      <c r="A11657" s="1" t="s">
        <v>13674</v>
      </c>
      <c r="B11657">
        <v>2.64053964717086E-6</v>
      </c>
      <c r="C11657" s="1">
        <v>9.3118811915542998E-6</v>
      </c>
      <c r="D11657">
        <v>0</v>
      </c>
      <c r="E11657">
        <v>0.01</v>
      </c>
      <c r="F11657">
        <v>0.16269841269841301</v>
      </c>
      <c r="G11657">
        <v>0</v>
      </c>
      <c r="H11657">
        <v>0.27118644067796599</v>
      </c>
      <c r="I11657">
        <v>0</v>
      </c>
      <c r="J11657" s="1">
        <v>0</v>
      </c>
      <c r="K11657" t="s">
        <v>23241</v>
      </c>
      <c r="L11657" t="s">
        <v>46558</v>
      </c>
      <c r="M11657" t="s">
        <v>46559</v>
      </c>
    </row>
    <row r="11658" spans="1:13">
      <c r="A11658" s="1" t="s">
        <v>13675</v>
      </c>
      <c r="B11658">
        <v>7.2718916692359698E-6</v>
      </c>
      <c r="C11658" s="1">
        <v>1.4693858538015401E-4</v>
      </c>
      <c r="D11658">
        <v>1</v>
      </c>
      <c r="E11658">
        <v>0.98245614035087703</v>
      </c>
      <c r="F11658">
        <v>0.58407079646017701</v>
      </c>
      <c r="G11658">
        <v>0.94444444444444398</v>
      </c>
      <c r="H11658">
        <v>0.64375000000000004</v>
      </c>
      <c r="I11658">
        <v>0.96875</v>
      </c>
      <c r="J11658" s="1">
        <v>1</v>
      </c>
      <c r="K11658" t="s">
        <v>23239</v>
      </c>
      <c r="L11658" t="s">
        <v>46560</v>
      </c>
      <c r="M11658" t="s">
        <v>46561</v>
      </c>
    </row>
    <row r="11659" spans="1:13">
      <c r="A11659" s="1" t="s">
        <v>13676</v>
      </c>
      <c r="B11659">
        <v>6.0301271181185198E-5</v>
      </c>
      <c r="C11659" s="1">
        <v>6.3410108173487096E-7</v>
      </c>
      <c r="D11659">
        <v>0.953125</v>
      </c>
      <c r="E11659">
        <v>0.8125</v>
      </c>
      <c r="F11659">
        <v>0.997435897435897</v>
      </c>
      <c r="G11659">
        <v>0.97413793103448298</v>
      </c>
      <c r="H11659">
        <v>0.98684210526315796</v>
      </c>
      <c r="I11659">
        <v>0.98</v>
      </c>
      <c r="J11659" s="1">
        <v>0.95454545454545503</v>
      </c>
      <c r="K11659" t="s">
        <v>23238</v>
      </c>
      <c r="L11659" t="s">
        <v>46562</v>
      </c>
      <c r="M11659" t="s">
        <v>46563</v>
      </c>
    </row>
    <row r="11660" spans="1:13">
      <c r="A11660" s="1" t="s">
        <v>13677</v>
      </c>
      <c r="B11660">
        <v>3.6854398753653899E-8</v>
      </c>
      <c r="C11660" s="1">
        <v>8.7936918284629708E-9</v>
      </c>
      <c r="D11660">
        <v>1</v>
      </c>
      <c r="E11660">
        <v>1</v>
      </c>
      <c r="F11660">
        <v>1</v>
      </c>
      <c r="G11660">
        <v>7.69230769230769E-2</v>
      </c>
      <c r="H11660">
        <v>0.97727272727272696</v>
      </c>
      <c r="I11660">
        <v>0.75925925925925897</v>
      </c>
      <c r="J11660" s="1">
        <v>1</v>
      </c>
      <c r="K11660" t="s">
        <v>23241</v>
      </c>
      <c r="L11660" t="s">
        <v>46564</v>
      </c>
      <c r="M11660" t="s">
        <v>46565</v>
      </c>
    </row>
    <row r="11661" spans="1:13">
      <c r="A11661" s="1" t="s">
        <v>13678</v>
      </c>
      <c r="B11661">
        <v>1.11706796653339E-4</v>
      </c>
      <c r="C11661" s="1">
        <v>4.2229839799415201E-5</v>
      </c>
      <c r="D11661">
        <v>0.76190476190476197</v>
      </c>
      <c r="E11661">
        <v>0.79374999999999996</v>
      </c>
      <c r="F11661">
        <v>0.74117647058823499</v>
      </c>
      <c r="G11661">
        <v>0.57894736842105299</v>
      </c>
      <c r="H11661">
        <v>0.70138888888888895</v>
      </c>
      <c r="I11661">
        <v>0.71538461538461495</v>
      </c>
      <c r="J11661" s="1">
        <v>0.5</v>
      </c>
      <c r="K11661" t="s">
        <v>23239</v>
      </c>
      <c r="L11661" t="s">
        <v>46566</v>
      </c>
      <c r="M11661" t="s">
        <v>46567</v>
      </c>
    </row>
    <row r="11662" spans="1:13">
      <c r="A11662" s="1" t="s">
        <v>13679</v>
      </c>
      <c r="B11662">
        <v>1.7557010992554801E-7</v>
      </c>
      <c r="C11662" s="1">
        <v>5.3911990538876804E-6</v>
      </c>
      <c r="D11662">
        <v>0.92105263157894701</v>
      </c>
      <c r="E11662">
        <v>0.87777777777777799</v>
      </c>
      <c r="F11662">
        <v>0.80633802816901401</v>
      </c>
      <c r="G11662">
        <v>0.72727272727272696</v>
      </c>
      <c r="H11662">
        <v>0.75</v>
      </c>
      <c r="I11662">
        <v>0.73469387755102</v>
      </c>
      <c r="J11662" s="1">
        <v>0.6875</v>
      </c>
      <c r="K11662" t="s">
        <v>23239</v>
      </c>
      <c r="L11662" t="s">
        <v>46568</v>
      </c>
      <c r="M11662" t="s">
        <v>46569</v>
      </c>
    </row>
    <row r="11663" spans="1:13">
      <c r="A11663" s="1" t="s">
        <v>13680</v>
      </c>
      <c r="B11663">
        <v>2.8386512535713E-5</v>
      </c>
      <c r="C11663" s="1">
        <v>8.4638554765809895E-5</v>
      </c>
      <c r="D11663">
        <v>0.72222222222222199</v>
      </c>
      <c r="E11663">
        <v>0.72340425531914898</v>
      </c>
      <c r="F11663">
        <v>0.77966101694915302</v>
      </c>
      <c r="G11663">
        <v>0.7</v>
      </c>
      <c r="H11663">
        <v>0.57352941176470595</v>
      </c>
      <c r="I11663">
        <v>0.63888888888888895</v>
      </c>
      <c r="J11663" s="1">
        <v>0.625</v>
      </c>
      <c r="K11663" t="s">
        <v>23239</v>
      </c>
      <c r="L11663" t="s">
        <v>46570</v>
      </c>
      <c r="M11663" t="s">
        <v>46571</v>
      </c>
    </row>
    <row r="11664" spans="1:13">
      <c r="A11664" s="1" t="s">
        <v>13681</v>
      </c>
      <c r="B11664">
        <v>3.0520310516256899E-6</v>
      </c>
      <c r="C11664" s="1">
        <v>9.1500260355587294E-6</v>
      </c>
      <c r="D11664">
        <v>0.98387096774193505</v>
      </c>
      <c r="E11664">
        <v>0.97802197802197799</v>
      </c>
      <c r="F11664">
        <v>0.99717514124293805</v>
      </c>
      <c r="G11664">
        <v>0.84482758620689702</v>
      </c>
      <c r="H11664">
        <v>0.98684210526315796</v>
      </c>
      <c r="I11664">
        <v>0.963114754098361</v>
      </c>
      <c r="J11664" s="1" t="s">
        <v>23229</v>
      </c>
      <c r="K11664" t="s">
        <v>23239</v>
      </c>
      <c r="L11664" t="s">
        <v>46572</v>
      </c>
      <c r="M11664" t="s">
        <v>46573</v>
      </c>
    </row>
    <row r="11665" spans="1:13">
      <c r="A11665" s="1" t="s">
        <v>13682</v>
      </c>
      <c r="B11665">
        <v>2.5296073697791699E-7</v>
      </c>
      <c r="C11665" s="1">
        <v>2.1930602197369802E-9</v>
      </c>
      <c r="D11665">
        <v>1</v>
      </c>
      <c r="E11665">
        <v>0.99473684210526303</v>
      </c>
      <c r="F11665">
        <v>1</v>
      </c>
      <c r="G11665">
        <v>0.99137931034482796</v>
      </c>
      <c r="H11665">
        <v>0.99557522123893805</v>
      </c>
      <c r="I11665">
        <v>0.97154471544715404</v>
      </c>
      <c r="J11665" s="1">
        <v>0</v>
      </c>
      <c r="K11665" t="s">
        <v>23241</v>
      </c>
      <c r="L11665" t="s">
        <v>46574</v>
      </c>
      <c r="M11665" t="s">
        <v>46575</v>
      </c>
    </row>
    <row r="11666" spans="1:13">
      <c r="A11666" s="1" t="s">
        <v>13683</v>
      </c>
      <c r="B11666">
        <v>1.9648278996898401E-5</v>
      </c>
      <c r="C11666" s="1">
        <v>1.7722534968752102E-5</v>
      </c>
      <c r="D11666">
        <v>0.1875</v>
      </c>
      <c r="E11666">
        <v>2.3809523809523801E-2</v>
      </c>
      <c r="F11666">
        <v>9.2696629213483206E-2</v>
      </c>
      <c r="G11666">
        <v>0</v>
      </c>
      <c r="H11666">
        <v>8.9743589743589702E-2</v>
      </c>
      <c r="I11666">
        <v>7.1428571428571397E-2</v>
      </c>
      <c r="J11666" s="1">
        <v>0</v>
      </c>
      <c r="K11666" t="s">
        <v>23240</v>
      </c>
      <c r="L11666" t="s">
        <v>46576</v>
      </c>
      <c r="M11666" t="s">
        <v>46577</v>
      </c>
    </row>
    <row r="11667" spans="1:13">
      <c r="A11667" s="1" t="s">
        <v>13684</v>
      </c>
      <c r="B11667">
        <v>7.4335897799301102E-5</v>
      </c>
      <c r="C11667" s="1">
        <v>1.8220503449680899E-5</v>
      </c>
      <c r="D11667">
        <v>0.859375</v>
      </c>
      <c r="E11667">
        <v>0.98275862068965503</v>
      </c>
      <c r="F11667">
        <v>0.92937853107344603</v>
      </c>
      <c r="G11667">
        <v>0.96875</v>
      </c>
      <c r="H11667">
        <v>0.97701149425287404</v>
      </c>
      <c r="I11667">
        <v>0.931034482758621</v>
      </c>
      <c r="J11667" s="1">
        <v>1</v>
      </c>
      <c r="K11667" t="s">
        <v>23238</v>
      </c>
      <c r="L11667" t="s">
        <v>46578</v>
      </c>
      <c r="M11667" t="s">
        <v>46579</v>
      </c>
    </row>
    <row r="11668" spans="1:13">
      <c r="A11668" s="1" t="s">
        <v>13685</v>
      </c>
      <c r="B11668">
        <v>5.0452855567596801E-9</v>
      </c>
      <c r="C11668" s="1">
        <v>1.09899966235213E-5</v>
      </c>
      <c r="D11668">
        <v>8.9285714285714302E-2</v>
      </c>
      <c r="E11668">
        <v>3.2894736842105303E-2</v>
      </c>
      <c r="F11668">
        <v>1.34228187919463E-2</v>
      </c>
      <c r="G11668">
        <v>0.15</v>
      </c>
      <c r="H11668">
        <v>0</v>
      </c>
      <c r="I11668">
        <v>0.19696969696969699</v>
      </c>
      <c r="J11668" s="1">
        <v>0</v>
      </c>
      <c r="K11668" t="s">
        <v>23242</v>
      </c>
      <c r="L11668" t="s">
        <v>46580</v>
      </c>
      <c r="M11668" t="s">
        <v>46581</v>
      </c>
    </row>
    <row r="11669" spans="1:13">
      <c r="A11669" s="1" t="s">
        <v>13686</v>
      </c>
      <c r="B11669">
        <v>6.2764306731507199E-7</v>
      </c>
      <c r="C11669" s="1">
        <v>6.2615062894496004E-6</v>
      </c>
      <c r="D11669">
        <v>0</v>
      </c>
      <c r="E11669">
        <v>0</v>
      </c>
      <c r="F11669">
        <v>6.1728395061728399E-2</v>
      </c>
      <c r="G11669">
        <v>0</v>
      </c>
      <c r="H11669">
        <v>0</v>
      </c>
      <c r="I11669">
        <v>0</v>
      </c>
      <c r="J11669" s="1" t="s">
        <v>23229</v>
      </c>
      <c r="K11669" t="s">
        <v>23237</v>
      </c>
      <c r="L11669" t="s">
        <v>46582</v>
      </c>
      <c r="M11669" t="s">
        <v>46583</v>
      </c>
    </row>
    <row r="11670" spans="1:13">
      <c r="A11670" s="1" t="s">
        <v>13687</v>
      </c>
      <c r="B11670">
        <v>2.8220759401850899E-10</v>
      </c>
      <c r="C11670" s="1">
        <v>2.08144463677525E-8</v>
      </c>
      <c r="D11670">
        <v>0</v>
      </c>
      <c r="E11670">
        <v>0</v>
      </c>
      <c r="F11670">
        <v>0</v>
      </c>
      <c r="G11670">
        <v>0</v>
      </c>
      <c r="H11670">
        <v>4.3859649122806998E-3</v>
      </c>
      <c r="I11670">
        <v>0</v>
      </c>
      <c r="J11670" s="1" t="s">
        <v>23229</v>
      </c>
      <c r="K11670" t="s">
        <v>23241</v>
      </c>
      <c r="L11670" t="s">
        <v>46584</v>
      </c>
      <c r="M11670" t="s">
        <v>46585</v>
      </c>
    </row>
    <row r="11671" spans="1:13">
      <c r="A11671" s="1" t="s">
        <v>13688</v>
      </c>
      <c r="B11671">
        <v>1.3073342196117201E-6</v>
      </c>
      <c r="C11671" s="1">
        <v>1.3182283475796699E-6</v>
      </c>
      <c r="D11671">
        <v>1</v>
      </c>
      <c r="E11671">
        <v>0.99479166666666696</v>
      </c>
      <c r="F11671">
        <v>1</v>
      </c>
      <c r="G11671">
        <v>1</v>
      </c>
      <c r="H11671">
        <v>1</v>
      </c>
      <c r="I11671">
        <v>0.95679012345679004</v>
      </c>
      <c r="J11671" s="1">
        <v>1</v>
      </c>
      <c r="K11671" t="s">
        <v>23241</v>
      </c>
      <c r="L11671" t="s">
        <v>46586</v>
      </c>
      <c r="M11671" t="s">
        <v>46587</v>
      </c>
    </row>
    <row r="11672" spans="1:13">
      <c r="A11672" s="1" t="s">
        <v>13689</v>
      </c>
      <c r="B11672">
        <v>6.5207558943020405E-7</v>
      </c>
      <c r="C11672" s="1">
        <v>7.1674398592418403E-4</v>
      </c>
      <c r="D11672">
        <v>0.765625</v>
      </c>
      <c r="E11672">
        <v>0.99468085106382997</v>
      </c>
      <c r="F11672">
        <v>0.81151832460732998</v>
      </c>
      <c r="G11672">
        <v>0.19148936170212799</v>
      </c>
      <c r="H11672">
        <v>0.63942307692307698</v>
      </c>
      <c r="I11672">
        <v>0.43373493975903599</v>
      </c>
      <c r="J11672" s="1">
        <v>1</v>
      </c>
      <c r="K11672" t="s">
        <v>23242</v>
      </c>
      <c r="L11672" t="s">
        <v>46588</v>
      </c>
      <c r="M11672" t="s">
        <v>46589</v>
      </c>
    </row>
    <row r="11673" spans="1:13">
      <c r="A11673" s="1" t="s">
        <v>13690</v>
      </c>
      <c r="B11673">
        <v>3.45581169276964E-6</v>
      </c>
      <c r="C11673" s="1">
        <v>1.96321399774223E-5</v>
      </c>
      <c r="D11673">
        <v>0.19230769230769201</v>
      </c>
      <c r="E11673">
        <v>7.1428571428571397E-2</v>
      </c>
      <c r="F11673">
        <v>1.93370165745856E-2</v>
      </c>
      <c r="G11673">
        <v>0.25</v>
      </c>
      <c r="H11673">
        <v>1.6129032258064498E-2</v>
      </c>
      <c r="I11673">
        <v>0.194915254237288</v>
      </c>
      <c r="J11673" s="1">
        <v>0</v>
      </c>
      <c r="K11673" t="s">
        <v>23238</v>
      </c>
      <c r="L11673" t="s">
        <v>46590</v>
      </c>
      <c r="M11673" t="s">
        <v>46591</v>
      </c>
    </row>
    <row r="11674" spans="1:13">
      <c r="A11674" s="1" t="s">
        <v>13691</v>
      </c>
      <c r="B11674">
        <v>4.0893566218571097E-5</v>
      </c>
      <c r="C11674" s="1">
        <v>5.9619124565138698E-7</v>
      </c>
      <c r="D11674">
        <v>0.98275862068965503</v>
      </c>
      <c r="E11674">
        <v>0.79411764705882304</v>
      </c>
      <c r="F11674">
        <v>1</v>
      </c>
      <c r="G11674">
        <v>1</v>
      </c>
      <c r="H11674">
        <v>1</v>
      </c>
      <c r="I11674">
        <v>1</v>
      </c>
      <c r="J11674" s="1" t="s">
        <v>23229</v>
      </c>
      <c r="K11674" t="s">
        <v>23237</v>
      </c>
      <c r="L11674" t="s">
        <v>46592</v>
      </c>
      <c r="M11674" t="s">
        <v>46593</v>
      </c>
    </row>
    <row r="11675" spans="1:13">
      <c r="A11675" s="1" t="s">
        <v>13692</v>
      </c>
      <c r="B11675">
        <v>6.4295971662361904E-6</v>
      </c>
      <c r="C11675" s="1">
        <v>2.9932675628377599E-8</v>
      </c>
      <c r="D11675">
        <v>0.78125</v>
      </c>
      <c r="E11675">
        <v>0.85632183908046</v>
      </c>
      <c r="F11675">
        <v>0.86986301369863006</v>
      </c>
      <c r="G11675">
        <v>0.47368421052631604</v>
      </c>
      <c r="H11675">
        <v>0.99514563106796117</v>
      </c>
      <c r="I11675">
        <v>0.82524271844660202</v>
      </c>
      <c r="J11675" s="1">
        <v>1</v>
      </c>
      <c r="K11675" t="s">
        <v>23244</v>
      </c>
      <c r="L11675" t="s">
        <v>46594</v>
      </c>
      <c r="M11675" t="s">
        <v>46595</v>
      </c>
    </row>
    <row r="11676" spans="1:13">
      <c r="A11676" s="1" t="s">
        <v>13693</v>
      </c>
      <c r="B11676">
        <v>4.2075730747010902E-8</v>
      </c>
      <c r="C11676" s="1">
        <v>1.2345678265072001E-7</v>
      </c>
      <c r="D11676">
        <v>0</v>
      </c>
      <c r="E11676">
        <v>0</v>
      </c>
      <c r="F11676">
        <v>5.8823529411764696E-3</v>
      </c>
      <c r="G11676">
        <v>0</v>
      </c>
      <c r="H11676">
        <v>1.3157894736842099E-2</v>
      </c>
      <c r="I11676">
        <v>0</v>
      </c>
      <c r="J11676" s="1">
        <v>0</v>
      </c>
      <c r="K11676" t="s">
        <v>23241</v>
      </c>
      <c r="L11676" t="s">
        <v>46596</v>
      </c>
      <c r="M11676" t="s">
        <v>46597</v>
      </c>
    </row>
    <row r="11677" spans="1:13">
      <c r="A11677" s="1" t="s">
        <v>13694</v>
      </c>
      <c r="B11677">
        <v>7.8004824182134596E-6</v>
      </c>
      <c r="C11677" s="1">
        <v>6.0341529827048402E-5</v>
      </c>
      <c r="D11677">
        <v>5.3571428571428603E-2</v>
      </c>
      <c r="E11677">
        <v>5.6818181818181802E-3</v>
      </c>
      <c r="F11677">
        <v>5.78034682080925E-3</v>
      </c>
      <c r="G11677">
        <v>1.21951219512195E-2</v>
      </c>
      <c r="H11677">
        <v>7.0707070707070704E-2</v>
      </c>
      <c r="I11677">
        <v>5.4347826086956503E-3</v>
      </c>
      <c r="J11677" s="1">
        <v>0</v>
      </c>
      <c r="K11677" t="s">
        <v>23242</v>
      </c>
      <c r="L11677" t="s">
        <v>46598</v>
      </c>
      <c r="M11677" t="s">
        <v>46599</v>
      </c>
    </row>
    <row r="11678" spans="1:13">
      <c r="A11678" s="1" t="s">
        <v>13695</v>
      </c>
      <c r="B11678">
        <v>2.3784945614948599E-5</v>
      </c>
      <c r="C11678" s="1">
        <v>5.33548807013545E-5</v>
      </c>
      <c r="D11678">
        <v>1</v>
      </c>
      <c r="E11678">
        <v>1</v>
      </c>
      <c r="F11678">
        <v>0.86666666666666703</v>
      </c>
      <c r="G11678">
        <v>1</v>
      </c>
      <c r="H11678">
        <v>1</v>
      </c>
      <c r="I11678">
        <v>1</v>
      </c>
      <c r="J11678" s="1">
        <v>1</v>
      </c>
      <c r="K11678" t="s">
        <v>23241</v>
      </c>
      <c r="L11678" t="s">
        <v>46600</v>
      </c>
      <c r="M11678" t="s">
        <v>46601</v>
      </c>
    </row>
    <row r="11679" spans="1:13">
      <c r="A11679" s="1" t="s">
        <v>13696</v>
      </c>
      <c r="B11679">
        <v>2.7368109815919999E-6</v>
      </c>
      <c r="C11679" s="1">
        <v>1.8342336950618801E-6</v>
      </c>
      <c r="D11679">
        <v>0</v>
      </c>
      <c r="E11679">
        <v>0</v>
      </c>
      <c r="F11679">
        <v>2.3195876288659802E-2</v>
      </c>
      <c r="G11679">
        <v>1.0416666666666701E-2</v>
      </c>
      <c r="H11679">
        <v>0</v>
      </c>
      <c r="I11679">
        <v>0</v>
      </c>
      <c r="J11679" s="1">
        <v>0</v>
      </c>
      <c r="K11679" t="s">
        <v>23242</v>
      </c>
      <c r="L11679" t="s">
        <v>46602</v>
      </c>
      <c r="M11679" t="s">
        <v>46603</v>
      </c>
    </row>
    <row r="11680" spans="1:13">
      <c r="A11680" s="1" t="s">
        <v>13697</v>
      </c>
      <c r="B11680">
        <v>4.8232933959108E-6</v>
      </c>
      <c r="C11680" s="1">
        <v>2.04544162722504E-6</v>
      </c>
      <c r="D11680">
        <v>1</v>
      </c>
      <c r="E11680">
        <v>1</v>
      </c>
      <c r="F11680">
        <v>0.93902439024390205</v>
      </c>
      <c r="G11680">
        <v>0.99038461538461497</v>
      </c>
      <c r="H11680">
        <v>0.75520833333333304</v>
      </c>
      <c r="I11680">
        <v>0.93529411764705905</v>
      </c>
      <c r="J11680" s="1" t="s">
        <v>23229</v>
      </c>
      <c r="K11680" t="s">
        <v>23241</v>
      </c>
      <c r="L11680" t="s">
        <v>46604</v>
      </c>
      <c r="M11680" t="s">
        <v>46605</v>
      </c>
    </row>
    <row r="11681" spans="1:13">
      <c r="A11681" s="1" t="s">
        <v>13698</v>
      </c>
      <c r="B11681">
        <v>1.7062174712432301E-7</v>
      </c>
      <c r="C11681" s="1">
        <v>4.4897751446859E-9</v>
      </c>
      <c r="D11681">
        <v>1</v>
      </c>
      <c r="E11681">
        <v>1</v>
      </c>
      <c r="F11681">
        <v>1</v>
      </c>
      <c r="G11681">
        <v>0.984375</v>
      </c>
      <c r="H11681">
        <v>0.99462365591397806</v>
      </c>
      <c r="I11681">
        <v>1</v>
      </c>
      <c r="J11681" s="1">
        <v>0.5</v>
      </c>
      <c r="K11681" t="s">
        <v>23238</v>
      </c>
      <c r="L11681" t="s">
        <v>46606</v>
      </c>
      <c r="M11681" t="s">
        <v>46607</v>
      </c>
    </row>
    <row r="11682" spans="1:13">
      <c r="A11682" s="1" t="s">
        <v>13699</v>
      </c>
      <c r="B11682">
        <v>4.29579932575446E-7</v>
      </c>
      <c r="C11682" s="1">
        <v>1.8315678089688702E-5</v>
      </c>
      <c r="D11682">
        <v>0.64583333333333304</v>
      </c>
      <c r="E11682">
        <v>0.66477272727272696</v>
      </c>
      <c r="F11682">
        <v>0.51923076923076905</v>
      </c>
      <c r="G11682">
        <v>0.80357142857142905</v>
      </c>
      <c r="H11682">
        <v>0.79374999999999996</v>
      </c>
      <c r="I11682">
        <v>0.75</v>
      </c>
      <c r="J11682" s="1">
        <v>1</v>
      </c>
      <c r="K11682" t="s">
        <v>23239</v>
      </c>
      <c r="L11682" t="s">
        <v>46608</v>
      </c>
      <c r="M11682" t="s">
        <v>46609</v>
      </c>
    </row>
    <row r="11683" spans="1:13">
      <c r="A11683" s="1" t="s">
        <v>13700</v>
      </c>
      <c r="B11683">
        <v>2.4336221917275201E-5</v>
      </c>
      <c r="C11683" s="1">
        <v>2.8207227733414401E-6</v>
      </c>
      <c r="D11683">
        <v>0.20833333333333301</v>
      </c>
      <c r="E11683">
        <v>5.4545454545454501E-2</v>
      </c>
      <c r="F11683">
        <v>0.21134020618556701</v>
      </c>
      <c r="G11683">
        <v>1.6129032258064498E-2</v>
      </c>
      <c r="H11683">
        <v>0.15671641791044799</v>
      </c>
      <c r="I11683">
        <v>3.5294117647058802E-2</v>
      </c>
      <c r="J11683" s="1">
        <v>0</v>
      </c>
      <c r="K11683" t="s">
        <v>23240</v>
      </c>
      <c r="L11683" t="s">
        <v>46610</v>
      </c>
      <c r="M11683" t="s">
        <v>46611</v>
      </c>
    </row>
    <row r="11684" spans="1:13">
      <c r="A11684" s="1" t="s">
        <v>13701</v>
      </c>
      <c r="B11684">
        <v>1.26717524083699E-5</v>
      </c>
      <c r="C11684" s="1">
        <v>7.0168307222300996E-6</v>
      </c>
      <c r="D11684">
        <v>7.69230769230769E-2</v>
      </c>
      <c r="E11684">
        <v>5.1470588235294101E-2</v>
      </c>
      <c r="F11684">
        <v>0.18702290076335901</v>
      </c>
      <c r="G11684">
        <v>0</v>
      </c>
      <c r="H11684">
        <v>0.170886075949367</v>
      </c>
      <c r="I11684">
        <v>4.4999999999999998E-2</v>
      </c>
      <c r="J11684" s="1">
        <v>0</v>
      </c>
      <c r="K11684" t="s">
        <v>23240</v>
      </c>
      <c r="L11684" t="s">
        <v>46612</v>
      </c>
      <c r="M11684" t="s">
        <v>46613</v>
      </c>
    </row>
    <row r="11685" spans="1:13">
      <c r="A11685" s="1" t="s">
        <v>13702</v>
      </c>
      <c r="B11685">
        <v>6.0625023596957101E-5</v>
      </c>
      <c r="C11685" s="1">
        <v>2.2658670151726201E-5</v>
      </c>
      <c r="D11685">
        <v>8.8235294117647106E-2</v>
      </c>
      <c r="E11685">
        <v>6.1728395061728399E-2</v>
      </c>
      <c r="F11685">
        <v>0.24836601307189499</v>
      </c>
      <c r="G11685">
        <v>0.01</v>
      </c>
      <c r="H11685">
        <v>0.21264367816092</v>
      </c>
      <c r="I11685">
        <v>7.8703703703703706E-2</v>
      </c>
      <c r="J11685" s="1">
        <v>0</v>
      </c>
      <c r="K11685" t="s">
        <v>23240</v>
      </c>
      <c r="L11685" t="s">
        <v>46614</v>
      </c>
      <c r="M11685" t="s">
        <v>46615</v>
      </c>
    </row>
    <row r="11686" spans="1:13">
      <c r="A11686" s="1" t="s">
        <v>13703</v>
      </c>
      <c r="B11686">
        <v>5.31870949495271E-6</v>
      </c>
      <c r="C11686" s="1">
        <v>7.9961239691000001E-7</v>
      </c>
      <c r="D11686">
        <v>2.7777777777777801E-2</v>
      </c>
      <c r="E11686">
        <v>7.9710144927536197E-2</v>
      </c>
      <c r="F11686">
        <v>0.170634920634921</v>
      </c>
      <c r="G11686">
        <v>2.1739130434782601E-2</v>
      </c>
      <c r="H11686">
        <v>0.193333333333333</v>
      </c>
      <c r="I11686">
        <v>7.2164948453608199E-2</v>
      </c>
      <c r="J11686" s="1">
        <v>0</v>
      </c>
      <c r="K11686" t="s">
        <v>23240</v>
      </c>
      <c r="L11686" t="s">
        <v>46616</v>
      </c>
      <c r="M11686" t="s">
        <v>46617</v>
      </c>
    </row>
    <row r="11687" spans="1:13">
      <c r="A11687" s="1" t="s">
        <v>13704</v>
      </c>
      <c r="B11687">
        <v>2.0814869264191802E-6</v>
      </c>
      <c r="C11687" s="1">
        <v>2.3197523914777401E-5</v>
      </c>
      <c r="D11687">
        <v>6.25E-2</v>
      </c>
      <c r="E11687">
        <v>8.3333333333333301E-2</v>
      </c>
      <c r="F11687">
        <v>0.170886075949367</v>
      </c>
      <c r="G11687">
        <v>0</v>
      </c>
      <c r="H11687">
        <v>0.20161290322580599</v>
      </c>
      <c r="I11687">
        <v>7.4712643678160898E-2</v>
      </c>
      <c r="J11687" s="1">
        <v>0</v>
      </c>
      <c r="K11687" t="s">
        <v>23240</v>
      </c>
      <c r="L11687" t="s">
        <v>46618</v>
      </c>
      <c r="M11687" t="s">
        <v>46619</v>
      </c>
    </row>
    <row r="11688" spans="1:13">
      <c r="A11688" s="1" t="s">
        <v>13705</v>
      </c>
      <c r="B11688">
        <v>2.98807560590825E-5</v>
      </c>
      <c r="C11688" s="1">
        <v>3.10369460754911E-5</v>
      </c>
      <c r="D11688">
        <v>0.14516129032258099</v>
      </c>
      <c r="E11688">
        <v>0.109375</v>
      </c>
      <c r="F11688">
        <v>0.3</v>
      </c>
      <c r="G11688">
        <v>1.7543859649122799E-2</v>
      </c>
      <c r="H11688">
        <v>0.27433628318584102</v>
      </c>
      <c r="I11688">
        <v>0.108333333333333</v>
      </c>
      <c r="J11688" s="1">
        <v>0</v>
      </c>
      <c r="K11688" t="s">
        <v>23240</v>
      </c>
      <c r="L11688" t="s">
        <v>46620</v>
      </c>
      <c r="M11688" t="s">
        <v>46621</v>
      </c>
    </row>
    <row r="11689" spans="1:13">
      <c r="A11689" s="1" t="s">
        <v>13706</v>
      </c>
      <c r="B11689">
        <v>2.6786728278525801E-5</v>
      </c>
      <c r="C11689" s="1">
        <v>3.7847844586440401E-6</v>
      </c>
      <c r="D11689">
        <v>0.105263157894737</v>
      </c>
      <c r="E11689">
        <v>6.6265060240963902E-2</v>
      </c>
      <c r="F11689">
        <v>0.18064516129032299</v>
      </c>
      <c r="G11689">
        <v>9.4339622641509396E-3</v>
      </c>
      <c r="H11689">
        <v>0.173913043478261</v>
      </c>
      <c r="I11689">
        <v>7.2072072072072099E-2</v>
      </c>
      <c r="J11689" s="1">
        <v>0</v>
      </c>
      <c r="K11689" t="s">
        <v>23240</v>
      </c>
      <c r="L11689" t="s">
        <v>46622</v>
      </c>
      <c r="M11689" t="s">
        <v>46623</v>
      </c>
    </row>
    <row r="11690" spans="1:13">
      <c r="A11690" s="1" t="s">
        <v>13707</v>
      </c>
      <c r="B11690">
        <v>2.8301040191111299E-5</v>
      </c>
      <c r="C11690" s="1">
        <v>8.3323699095410093E-6</v>
      </c>
      <c r="D11690">
        <v>0.194444444444444</v>
      </c>
      <c r="E11690">
        <v>6.8750000000000006E-2</v>
      </c>
      <c r="F11690">
        <v>0.192913385826772</v>
      </c>
      <c r="G11690">
        <v>1.13636363636364E-2</v>
      </c>
      <c r="H11690">
        <v>0.32417582417582402</v>
      </c>
      <c r="I11690">
        <v>7.5757575757575801E-2</v>
      </c>
      <c r="J11690" s="1">
        <v>0</v>
      </c>
      <c r="K11690" t="s">
        <v>23240</v>
      </c>
      <c r="L11690" t="s">
        <v>46624</v>
      </c>
      <c r="M11690" t="s">
        <v>46625</v>
      </c>
    </row>
    <row r="11691" spans="1:13">
      <c r="A11691" s="1" t="s">
        <v>13708</v>
      </c>
      <c r="B11691">
        <v>1.11157682856159E-5</v>
      </c>
      <c r="C11691" s="1">
        <v>4.74311028122492E-5</v>
      </c>
      <c r="D11691">
        <v>0</v>
      </c>
      <c r="E11691">
        <v>6.9230769230769207E-2</v>
      </c>
      <c r="F11691">
        <v>0.22</v>
      </c>
      <c r="G11691">
        <v>1.4285714285714299E-2</v>
      </c>
      <c r="H11691">
        <v>0.234848484848485</v>
      </c>
      <c r="I11691">
        <v>7.6530612244898003E-2</v>
      </c>
      <c r="J11691" s="1">
        <v>0</v>
      </c>
      <c r="K11691" t="s">
        <v>23240</v>
      </c>
      <c r="L11691" t="s">
        <v>46626</v>
      </c>
      <c r="M11691" t="s">
        <v>46627</v>
      </c>
    </row>
    <row r="11692" spans="1:13">
      <c r="A11692" s="1" t="s">
        <v>13709</v>
      </c>
      <c r="B11692">
        <v>5.3799883421533901E-5</v>
      </c>
      <c r="C11692" s="1">
        <v>5.9577503681375898E-8</v>
      </c>
      <c r="D11692">
        <v>2.1739130434782601E-2</v>
      </c>
      <c r="E11692">
        <v>4.2168674698795199E-2</v>
      </c>
      <c r="F11692">
        <v>0.17631578947368401</v>
      </c>
      <c r="G11692">
        <v>1.9607843137254902E-2</v>
      </c>
      <c r="H11692">
        <v>0.15816326530612199</v>
      </c>
      <c r="I11692">
        <v>8.0508474576271194E-2</v>
      </c>
      <c r="J11692" s="1">
        <v>0</v>
      </c>
      <c r="K11692" t="s">
        <v>23240</v>
      </c>
      <c r="L11692" t="s">
        <v>46628</v>
      </c>
      <c r="M11692" t="s">
        <v>46629</v>
      </c>
    </row>
    <row r="11693" spans="1:13">
      <c r="A11693" s="1" t="s">
        <v>13710</v>
      </c>
      <c r="B11693">
        <v>2.56622552672314E-5</v>
      </c>
      <c r="C11693" s="1">
        <v>1.10035536904259E-6</v>
      </c>
      <c r="D11693">
        <v>0.13043478260869601</v>
      </c>
      <c r="E11693">
        <v>4.49438202247191E-2</v>
      </c>
      <c r="F11693">
        <v>0.18421052631578899</v>
      </c>
      <c r="G11693">
        <v>3.4090909090909102E-2</v>
      </c>
      <c r="H11693">
        <v>0.14077669902912601</v>
      </c>
      <c r="I11693">
        <v>6.4102564102564097E-2</v>
      </c>
      <c r="J11693" s="1">
        <v>0</v>
      </c>
      <c r="K11693" t="s">
        <v>23240</v>
      </c>
      <c r="L11693" t="s">
        <v>46630</v>
      </c>
      <c r="M11693" t="s">
        <v>46631</v>
      </c>
    </row>
    <row r="11694" spans="1:13">
      <c r="A11694" s="1" t="s">
        <v>13711</v>
      </c>
      <c r="B11694">
        <v>9.1764987071047702E-8</v>
      </c>
      <c r="C11694" s="1">
        <v>2.2479790397636599E-5</v>
      </c>
      <c r="D11694">
        <v>5.2631578947368397E-2</v>
      </c>
      <c r="E11694">
        <v>2.8169014084507001E-2</v>
      </c>
      <c r="F11694">
        <v>0.11046511627907001</v>
      </c>
      <c r="G11694">
        <v>0</v>
      </c>
      <c r="H11694">
        <v>4.6875E-2</v>
      </c>
      <c r="I11694">
        <v>2.9914529914529898E-2</v>
      </c>
      <c r="J11694" s="1">
        <v>0</v>
      </c>
      <c r="K11694" t="s">
        <v>23240</v>
      </c>
      <c r="L11694" t="s">
        <v>46632</v>
      </c>
      <c r="M11694" t="s">
        <v>46633</v>
      </c>
    </row>
    <row r="11695" spans="1:13">
      <c r="A11695" s="1" t="s">
        <v>13712</v>
      </c>
      <c r="B11695">
        <v>3.4431615885451501E-5</v>
      </c>
      <c r="C11695" s="1">
        <v>2.11150979407296E-5</v>
      </c>
      <c r="D11695">
        <v>1</v>
      </c>
      <c r="E11695">
        <v>1</v>
      </c>
      <c r="F11695">
        <v>0.63802083333333304</v>
      </c>
      <c r="G11695">
        <v>0.97674418604651203</v>
      </c>
      <c r="H11695">
        <v>0.659574468085106</v>
      </c>
      <c r="I11695">
        <v>0.810126582278481</v>
      </c>
      <c r="J11695" s="1">
        <v>1</v>
      </c>
      <c r="K11695" t="s">
        <v>23241</v>
      </c>
      <c r="L11695" t="s">
        <v>46634</v>
      </c>
      <c r="M11695" t="s">
        <v>46635</v>
      </c>
    </row>
    <row r="11696" spans="1:13">
      <c r="A11696" s="1" t="s">
        <v>13713</v>
      </c>
      <c r="B11696">
        <v>8.66458598441325E-4</v>
      </c>
      <c r="C11696" s="1">
        <v>4.1367191527737701E-4</v>
      </c>
      <c r="D11696">
        <v>6.25E-2</v>
      </c>
      <c r="E11696">
        <v>0.114583333333333</v>
      </c>
      <c r="F11696">
        <v>0.81538461538461504</v>
      </c>
      <c r="G11696">
        <v>0.24137931034482801</v>
      </c>
      <c r="H11696">
        <v>0.55263157894736803</v>
      </c>
      <c r="I11696">
        <v>0.34799999999999998</v>
      </c>
      <c r="J11696" s="1">
        <v>0</v>
      </c>
      <c r="K11696" t="s">
        <v>23241</v>
      </c>
      <c r="L11696" t="s">
        <v>46636</v>
      </c>
      <c r="M11696" t="s">
        <v>46637</v>
      </c>
    </row>
    <row r="11697" spans="1:13">
      <c r="A11697" s="1" t="s">
        <v>13714</v>
      </c>
      <c r="B11697">
        <v>1.4343661783035101E-7</v>
      </c>
      <c r="C11697" s="1">
        <v>2.1707303321081501E-4</v>
      </c>
      <c r="D11697">
        <v>0.467741935483871</v>
      </c>
      <c r="E11697">
        <v>0.55113636363636398</v>
      </c>
      <c r="F11697">
        <v>0.69186046511627897</v>
      </c>
      <c r="G11697">
        <v>0.62727272727272698</v>
      </c>
      <c r="H11697">
        <v>0.76288659793814395</v>
      </c>
      <c r="I11697">
        <v>0.68918918918918903</v>
      </c>
      <c r="J11697" s="1">
        <v>4.5454545454545497E-2</v>
      </c>
      <c r="K11697" t="s">
        <v>23241</v>
      </c>
      <c r="L11697" t="s">
        <v>46638</v>
      </c>
      <c r="M11697" t="s">
        <v>46639</v>
      </c>
    </row>
    <row r="11698" spans="1:13">
      <c r="A11698" s="1" t="s">
        <v>13715</v>
      </c>
      <c r="B11698">
        <v>2.79863947473226E-6</v>
      </c>
      <c r="C11698" s="1">
        <v>1.83477450974428E-6</v>
      </c>
      <c r="D11698">
        <v>0.96428571428571397</v>
      </c>
      <c r="E11698">
        <v>0.88414634146341498</v>
      </c>
      <c r="F11698">
        <v>0.98809523809523803</v>
      </c>
      <c r="G11698">
        <v>1</v>
      </c>
      <c r="H11698">
        <v>1</v>
      </c>
      <c r="I11698">
        <v>1</v>
      </c>
      <c r="J11698" s="1">
        <v>1</v>
      </c>
      <c r="K11698" t="s">
        <v>23241</v>
      </c>
      <c r="L11698" t="s">
        <v>46640</v>
      </c>
      <c r="M11698" t="s">
        <v>46641</v>
      </c>
    </row>
    <row r="11699" spans="1:13">
      <c r="A11699" s="1" t="s">
        <v>13716</v>
      </c>
      <c r="B11699">
        <v>2.6990537628543001E-5</v>
      </c>
      <c r="C11699" s="1">
        <v>1.03380981859994E-5</v>
      </c>
      <c r="D11699">
        <v>0</v>
      </c>
      <c r="E11699">
        <v>0.175531914893617</v>
      </c>
      <c r="F11699">
        <v>0</v>
      </c>
      <c r="G11699">
        <v>0</v>
      </c>
      <c r="H11699">
        <v>0</v>
      </c>
      <c r="I11699">
        <v>4.0650406504065002E-3</v>
      </c>
      <c r="J11699" s="1">
        <v>0</v>
      </c>
      <c r="K11699" t="s">
        <v>23240</v>
      </c>
      <c r="L11699" t="s">
        <v>46642</v>
      </c>
      <c r="M11699" t="s">
        <v>46643</v>
      </c>
    </row>
    <row r="11700" spans="1:13">
      <c r="A11700" s="1" t="s">
        <v>13717</v>
      </c>
      <c r="B11700">
        <v>2.2168133006027801E-4</v>
      </c>
      <c r="C11700" s="1">
        <v>2.2613578968050299E-5</v>
      </c>
      <c r="D11700">
        <v>0.94827586206896597</v>
      </c>
      <c r="E11700">
        <v>0.993670886075949</v>
      </c>
      <c r="F11700">
        <v>0.54450261780104703</v>
      </c>
      <c r="G11700">
        <v>0.78125</v>
      </c>
      <c r="H11700">
        <v>0.66666666666666696</v>
      </c>
      <c r="I11700">
        <v>0.77894736842105305</v>
      </c>
      <c r="J11700" s="1">
        <v>0.95454545454545503</v>
      </c>
      <c r="K11700" t="s">
        <v>23238</v>
      </c>
      <c r="L11700" t="s">
        <v>46644</v>
      </c>
      <c r="M11700" t="s">
        <v>46645</v>
      </c>
    </row>
    <row r="11701" spans="1:13">
      <c r="A11701" s="1" t="s">
        <v>13718</v>
      </c>
      <c r="B11701">
        <v>9.3233292593428794E-8</v>
      </c>
      <c r="C11701" s="1">
        <v>2.5826097513400498E-7</v>
      </c>
      <c r="D11701">
        <v>0.91666666666666696</v>
      </c>
      <c r="E11701">
        <v>1</v>
      </c>
      <c r="F11701">
        <v>0.99371069182389904</v>
      </c>
      <c r="G11701">
        <v>1</v>
      </c>
      <c r="H11701">
        <v>1</v>
      </c>
      <c r="I11701">
        <v>0.98780487804878003</v>
      </c>
      <c r="J11701" s="1">
        <v>1</v>
      </c>
      <c r="K11701" t="s">
        <v>23242</v>
      </c>
      <c r="L11701" t="s">
        <v>46646</v>
      </c>
      <c r="M11701" t="s">
        <v>46647</v>
      </c>
    </row>
    <row r="11702" spans="1:13">
      <c r="A11702" s="1" t="s">
        <v>13719</v>
      </c>
      <c r="B11702">
        <v>3.1372129594816201E-4</v>
      </c>
      <c r="C11702" s="1">
        <v>2.0535015016661301E-4</v>
      </c>
      <c r="D11702">
        <v>0</v>
      </c>
      <c r="E11702">
        <v>5.74712643678161E-3</v>
      </c>
      <c r="F11702">
        <v>0.64465408805031399</v>
      </c>
      <c r="G11702">
        <v>9.6774193548387094E-2</v>
      </c>
      <c r="H11702">
        <v>0.36419753086419798</v>
      </c>
      <c r="I11702">
        <v>0.109756097560976</v>
      </c>
      <c r="J11702" s="1">
        <v>0</v>
      </c>
      <c r="K11702" t="s">
        <v>23238</v>
      </c>
      <c r="L11702" t="s">
        <v>46648</v>
      </c>
      <c r="M11702" t="s">
        <v>46649</v>
      </c>
    </row>
    <row r="11703" spans="1:13">
      <c r="A11703" s="1" t="s">
        <v>13720</v>
      </c>
      <c r="B11703">
        <v>2.9328934864560101E-7</v>
      </c>
      <c r="C11703" s="1">
        <v>4.5736009044764302E-6</v>
      </c>
      <c r="D11703">
        <v>1</v>
      </c>
      <c r="E11703">
        <v>1</v>
      </c>
      <c r="F11703">
        <v>1</v>
      </c>
      <c r="G11703">
        <v>0.99122807017543901</v>
      </c>
      <c r="H11703">
        <v>0.99545454545454504</v>
      </c>
      <c r="I11703">
        <v>0.97540983606557397</v>
      </c>
      <c r="J11703" s="1" t="s">
        <v>23229</v>
      </c>
      <c r="K11703" t="s">
        <v>23241</v>
      </c>
      <c r="L11703" t="s">
        <v>46650</v>
      </c>
      <c r="M11703" t="s">
        <v>46651</v>
      </c>
    </row>
    <row r="11704" spans="1:13">
      <c r="A11704" s="1" t="s">
        <v>13721</v>
      </c>
      <c r="B11704">
        <v>1.4623755232398101E-6</v>
      </c>
      <c r="C11704" s="1">
        <v>3.0119911806614002E-5</v>
      </c>
      <c r="D11704">
        <v>4.6875E-2</v>
      </c>
      <c r="E11704">
        <v>0.28571428571428598</v>
      </c>
      <c r="F11704">
        <v>8.2417582417582402E-3</v>
      </c>
      <c r="G11704">
        <v>0</v>
      </c>
      <c r="H11704">
        <v>4.5045045045045001E-3</v>
      </c>
      <c r="I11704">
        <v>0</v>
      </c>
      <c r="J11704" s="1" t="s">
        <v>23229</v>
      </c>
      <c r="K11704" t="s">
        <v>23241</v>
      </c>
      <c r="L11704" t="s">
        <v>46652</v>
      </c>
      <c r="M11704" t="s">
        <v>46653</v>
      </c>
    </row>
    <row r="11705" spans="1:13">
      <c r="A11705" s="1" t="s">
        <v>13722</v>
      </c>
      <c r="B11705">
        <v>2.03731156828102E-5</v>
      </c>
      <c r="C11705" s="1">
        <v>3.48854248947417E-7</v>
      </c>
      <c r="D11705">
        <v>0.875</v>
      </c>
      <c r="E11705">
        <v>0.97894736842105301</v>
      </c>
      <c r="F11705">
        <v>0.93298969072164994</v>
      </c>
      <c r="G11705">
        <v>1</v>
      </c>
      <c r="H11705">
        <v>0.85436893203883502</v>
      </c>
      <c r="I11705">
        <v>0.95049504950495001</v>
      </c>
      <c r="J11705" s="1">
        <v>1</v>
      </c>
      <c r="K11705" t="s">
        <v>23238</v>
      </c>
      <c r="L11705" t="s">
        <v>46654</v>
      </c>
      <c r="M11705" t="s">
        <v>46655</v>
      </c>
    </row>
    <row r="11706" spans="1:13">
      <c r="A11706" s="1" t="s">
        <v>13723</v>
      </c>
      <c r="B11706">
        <v>1.42281778295592E-8</v>
      </c>
      <c r="C11706" s="1">
        <v>7.0746457215479E-6</v>
      </c>
      <c r="D11706">
        <v>1.5625E-2</v>
      </c>
      <c r="E11706">
        <v>0</v>
      </c>
      <c r="F11706">
        <v>0.13636363636363599</v>
      </c>
      <c r="G11706">
        <v>0</v>
      </c>
      <c r="H11706">
        <v>1.16279069767442E-2</v>
      </c>
      <c r="I11706">
        <v>5.4347826086956503E-3</v>
      </c>
      <c r="J11706" s="1">
        <v>0</v>
      </c>
      <c r="K11706" t="s">
        <v>23241</v>
      </c>
      <c r="L11706" t="s">
        <v>46656</v>
      </c>
      <c r="M11706" t="s">
        <v>46657</v>
      </c>
    </row>
    <row r="11707" spans="1:13">
      <c r="A11707" s="1" t="s">
        <v>13724</v>
      </c>
      <c r="B11707">
        <v>1.6858115375025301E-6</v>
      </c>
      <c r="C11707" s="1">
        <v>8.1759022693989405E-8</v>
      </c>
      <c r="D11707">
        <v>0.98387096774193505</v>
      </c>
      <c r="E11707">
        <v>1</v>
      </c>
      <c r="F11707">
        <v>0.963917525773196</v>
      </c>
      <c r="G11707">
        <v>1</v>
      </c>
      <c r="H11707">
        <v>1</v>
      </c>
      <c r="I11707">
        <v>0.99019607843137303</v>
      </c>
      <c r="J11707" s="1">
        <v>1</v>
      </c>
      <c r="K11707" t="s">
        <v>23241</v>
      </c>
      <c r="L11707" t="s">
        <v>46658</v>
      </c>
      <c r="M11707" t="s">
        <v>46659</v>
      </c>
    </row>
    <row r="11708" spans="1:13">
      <c r="A11708" s="1" t="s">
        <v>13725</v>
      </c>
      <c r="B11708">
        <v>7.34492232619161E-8</v>
      </c>
      <c r="C11708" s="1">
        <v>5.6398587346928296E-7</v>
      </c>
      <c r="D11708">
        <v>1</v>
      </c>
      <c r="E11708">
        <v>1</v>
      </c>
      <c r="F11708">
        <v>0.98425196850393704</v>
      </c>
      <c r="G11708">
        <v>0.95833333333333304</v>
      </c>
      <c r="H11708">
        <v>1</v>
      </c>
      <c r="I11708">
        <v>0.89010989010988995</v>
      </c>
      <c r="J11708" s="1" t="s">
        <v>23229</v>
      </c>
      <c r="K11708" t="s">
        <v>23240</v>
      </c>
      <c r="L11708" t="s">
        <v>46660</v>
      </c>
      <c r="M11708" t="s">
        <v>46661</v>
      </c>
    </row>
    <row r="11709" spans="1:13">
      <c r="A11709" s="1" t="s">
        <v>13726</v>
      </c>
      <c r="B11709">
        <v>1.6419134372625499E-8</v>
      </c>
      <c r="C11709" s="1">
        <v>2.4796033128337102E-8</v>
      </c>
      <c r="D11709">
        <v>0</v>
      </c>
      <c r="E11709">
        <v>0</v>
      </c>
      <c r="F11709">
        <v>0</v>
      </c>
      <c r="G11709">
        <v>4.2857142857142899E-2</v>
      </c>
      <c r="H11709">
        <v>0</v>
      </c>
      <c r="I11709">
        <v>0.13043478260869601</v>
      </c>
      <c r="J11709" s="1">
        <v>0</v>
      </c>
      <c r="K11709" t="s">
        <v>23238</v>
      </c>
      <c r="L11709" t="s">
        <v>46662</v>
      </c>
      <c r="M11709" t="s">
        <v>46663</v>
      </c>
    </row>
    <row r="11710" spans="1:13">
      <c r="A11710" s="1" t="s">
        <v>13727</v>
      </c>
      <c r="B11710">
        <v>3.4862073317763702E-7</v>
      </c>
      <c r="C11710" s="1">
        <v>7.6999398426991106E-6</v>
      </c>
      <c r="D11710">
        <v>0</v>
      </c>
      <c r="E11710">
        <v>5.2083333333333296E-3</v>
      </c>
      <c r="F11710">
        <v>2.5641025641025602E-3</v>
      </c>
      <c r="G11710">
        <v>0.33620689655172398</v>
      </c>
      <c r="H11710">
        <v>4.3859649122806998E-3</v>
      </c>
      <c r="I11710">
        <v>3.5999999999999997E-2</v>
      </c>
      <c r="J11710" s="1">
        <v>0</v>
      </c>
      <c r="K11710" t="s">
        <v>23242</v>
      </c>
      <c r="L11710" t="s">
        <v>46664</v>
      </c>
      <c r="M11710" t="s">
        <v>46665</v>
      </c>
    </row>
    <row r="11711" spans="1:13">
      <c r="A11711" s="1" t="s">
        <v>13728</v>
      </c>
      <c r="B11711">
        <v>4.1608905125624601E-7</v>
      </c>
      <c r="C11711" s="1">
        <v>8.6232100668171495E-5</v>
      </c>
      <c r="D11711">
        <v>0.97826086956521696</v>
      </c>
      <c r="E11711">
        <v>0.99324324324324298</v>
      </c>
      <c r="F11711">
        <v>0.99401197604790403</v>
      </c>
      <c r="G11711">
        <v>0.39285714285714302</v>
      </c>
      <c r="H11711">
        <v>0.924050632911392</v>
      </c>
      <c r="I11711">
        <v>0.891891891891892</v>
      </c>
      <c r="J11711" s="1" t="s">
        <v>23229</v>
      </c>
      <c r="K11711" t="s">
        <v>23238</v>
      </c>
      <c r="L11711" t="s">
        <v>46666</v>
      </c>
      <c r="M11711" t="s">
        <v>46667</v>
      </c>
    </row>
    <row r="11712" spans="1:13">
      <c r="A11712" s="1" t="s">
        <v>13729</v>
      </c>
      <c r="B11712">
        <v>6.7320368936696594E-8</v>
      </c>
      <c r="C11712" s="1">
        <v>2.7484589440184301E-5</v>
      </c>
      <c r="D11712">
        <v>1</v>
      </c>
      <c r="E11712">
        <v>1</v>
      </c>
      <c r="F11712">
        <v>1</v>
      </c>
      <c r="G11712">
        <v>1</v>
      </c>
      <c r="H11712">
        <v>0.94144144144144104</v>
      </c>
      <c r="I11712">
        <v>0.98876404494381998</v>
      </c>
      <c r="J11712" s="1" t="s">
        <v>23229</v>
      </c>
      <c r="K11712" t="s">
        <v>23241</v>
      </c>
      <c r="L11712" t="s">
        <v>46668</v>
      </c>
      <c r="M11712" t="s">
        <v>46669</v>
      </c>
    </row>
    <row r="11713" spans="1:13">
      <c r="A11713" s="1" t="s">
        <v>13730</v>
      </c>
      <c r="B11713">
        <v>4.8381685170336998E-6</v>
      </c>
      <c r="C11713" s="1">
        <v>2.16594245986352E-4</v>
      </c>
      <c r="D11713">
        <v>0.44444444444444398</v>
      </c>
      <c r="E11713">
        <v>0.14655172413793099</v>
      </c>
      <c r="F11713">
        <v>7.43801652892562E-2</v>
      </c>
      <c r="G11713">
        <v>0.34146341463414598</v>
      </c>
      <c r="H11713">
        <v>0.111940298507463</v>
      </c>
      <c r="I11713">
        <v>0.310126582278481</v>
      </c>
      <c r="J11713" s="1" t="s">
        <v>23229</v>
      </c>
      <c r="K11713" t="s">
        <v>23242</v>
      </c>
      <c r="L11713" t="s">
        <v>46670</v>
      </c>
      <c r="M11713" t="s">
        <v>46671</v>
      </c>
    </row>
    <row r="11714" spans="1:13">
      <c r="A11714" s="1" t="s">
        <v>13731</v>
      </c>
      <c r="B11714">
        <v>2.46521877005923E-5</v>
      </c>
      <c r="C11714" s="1">
        <v>1.3484687683272399E-5</v>
      </c>
      <c r="D11714">
        <v>0.64</v>
      </c>
      <c r="E11714">
        <v>0.98507462686567204</v>
      </c>
      <c r="F11714">
        <v>0.91203703703703698</v>
      </c>
      <c r="G11714">
        <v>1</v>
      </c>
      <c r="H11714">
        <v>0.86301369863013699</v>
      </c>
      <c r="I11714">
        <v>1</v>
      </c>
      <c r="J11714" s="1" t="s">
        <v>23229</v>
      </c>
      <c r="K11714" t="s">
        <v>23241</v>
      </c>
      <c r="L11714" t="s">
        <v>46672</v>
      </c>
      <c r="M11714" t="s">
        <v>46673</v>
      </c>
    </row>
    <row r="11715" spans="1:13">
      <c r="A11715" s="1" t="s">
        <v>13732</v>
      </c>
      <c r="B11715">
        <v>1.3760033829834301E-6</v>
      </c>
      <c r="C11715" s="1">
        <v>4.3988694235060802E-5</v>
      </c>
      <c r="D11715">
        <v>0</v>
      </c>
      <c r="E11715">
        <v>0</v>
      </c>
      <c r="F11715">
        <v>0.17647058823529399</v>
      </c>
      <c r="G11715">
        <v>0.29166666666666702</v>
      </c>
      <c r="H11715">
        <v>0.1875</v>
      </c>
      <c r="I11715">
        <v>6.0975609756097601E-2</v>
      </c>
      <c r="J11715" s="1" t="s">
        <v>23229</v>
      </c>
      <c r="K11715" t="s">
        <v>23241</v>
      </c>
      <c r="L11715" t="s">
        <v>46674</v>
      </c>
      <c r="M11715" t="s">
        <v>46675</v>
      </c>
    </row>
    <row r="11716" spans="1:13">
      <c r="A11716" s="1" t="s">
        <v>13733</v>
      </c>
      <c r="B11716">
        <v>4.5208556979681603E-6</v>
      </c>
      <c r="C11716" s="1">
        <v>2.6343427211111601E-6</v>
      </c>
      <c r="D11716">
        <v>0</v>
      </c>
      <c r="E11716">
        <v>6.7708333333333301E-2</v>
      </c>
      <c r="F11716">
        <v>0</v>
      </c>
      <c r="G11716">
        <v>8.9285714285714298E-3</v>
      </c>
      <c r="H11716">
        <v>4.8543689320388302E-3</v>
      </c>
      <c r="I11716">
        <v>0</v>
      </c>
      <c r="J11716" s="1" t="s">
        <v>23229</v>
      </c>
      <c r="K11716" t="s">
        <v>23242</v>
      </c>
      <c r="L11716" t="s">
        <v>46676</v>
      </c>
      <c r="M11716" t="s">
        <v>46677</v>
      </c>
    </row>
    <row r="11717" spans="1:13">
      <c r="A11717" s="1" t="s">
        <v>13734</v>
      </c>
      <c r="B11717">
        <v>3.1278768525700098E-5</v>
      </c>
      <c r="C11717" s="1">
        <v>2.5429366282232799E-5</v>
      </c>
      <c r="D11717">
        <v>0.546875</v>
      </c>
      <c r="E11717">
        <v>0.66145833333333304</v>
      </c>
      <c r="F11717">
        <v>0.55128205128205099</v>
      </c>
      <c r="G11717">
        <v>0.80909090909090897</v>
      </c>
      <c r="H11717">
        <v>0.59734513274336298</v>
      </c>
      <c r="I11717">
        <v>0.53781512605042003</v>
      </c>
      <c r="J11717" s="1">
        <v>4.5454545454545497E-2</v>
      </c>
      <c r="K11717" t="s">
        <v>23238</v>
      </c>
      <c r="L11717" t="s">
        <v>46678</v>
      </c>
      <c r="M11717" t="s">
        <v>46679</v>
      </c>
    </row>
    <row r="11718" spans="1:13">
      <c r="A11718" s="1" t="s">
        <v>13735</v>
      </c>
      <c r="B11718">
        <v>2.4179699482158902E-10</v>
      </c>
      <c r="C11718" s="1">
        <v>2.1401333999396901E-7</v>
      </c>
      <c r="D11718">
        <v>1</v>
      </c>
      <c r="E11718">
        <v>1</v>
      </c>
      <c r="F11718">
        <v>1</v>
      </c>
      <c r="G11718">
        <v>1</v>
      </c>
      <c r="H11718">
        <v>0.98958333333333304</v>
      </c>
      <c r="I11718">
        <v>0.96250000000000002</v>
      </c>
      <c r="J11718" s="1">
        <v>0.63636363636363602</v>
      </c>
      <c r="K11718" t="s">
        <v>23238</v>
      </c>
      <c r="L11718" t="s">
        <v>46680</v>
      </c>
      <c r="M11718" t="s">
        <v>46681</v>
      </c>
    </row>
    <row r="11719" spans="1:13">
      <c r="A11719" s="1" t="s">
        <v>13736</v>
      </c>
      <c r="B11719">
        <v>3.0652845706537898E-5</v>
      </c>
      <c r="C11719" s="1">
        <v>1.6232045235381599E-5</v>
      </c>
      <c r="D11719">
        <v>1</v>
      </c>
      <c r="E11719">
        <v>1</v>
      </c>
      <c r="F11719">
        <v>0.89855072463768104</v>
      </c>
      <c r="G11719">
        <v>0.98913043478260898</v>
      </c>
      <c r="H11719">
        <v>0.65463917525773196</v>
      </c>
      <c r="I11719">
        <v>0.94444444444444398</v>
      </c>
      <c r="J11719" s="1">
        <v>0.91666666666666696</v>
      </c>
      <c r="K11719" t="s">
        <v>23240</v>
      </c>
      <c r="L11719" t="s">
        <v>46682</v>
      </c>
      <c r="M11719" t="s">
        <v>46683</v>
      </c>
    </row>
    <row r="11720" spans="1:13">
      <c r="A11720" s="1" t="s">
        <v>13737</v>
      </c>
      <c r="B11720">
        <v>9.1381299610416397E-6</v>
      </c>
      <c r="C11720" s="1">
        <v>6.4755435601707997E-6</v>
      </c>
      <c r="D11720">
        <v>1</v>
      </c>
      <c r="E11720">
        <v>1</v>
      </c>
      <c r="F11720">
        <v>1</v>
      </c>
      <c r="G11720">
        <v>0.65789473684210498</v>
      </c>
      <c r="H11720">
        <v>0.96875</v>
      </c>
      <c r="I11720">
        <v>0.91203703703703698</v>
      </c>
      <c r="J11720" s="1">
        <v>1</v>
      </c>
      <c r="K11720" t="s">
        <v>23237</v>
      </c>
      <c r="L11720" t="s">
        <v>46684</v>
      </c>
      <c r="M11720" t="s">
        <v>46685</v>
      </c>
    </row>
    <row r="11721" spans="1:13">
      <c r="A11721" s="1" t="s">
        <v>13738</v>
      </c>
      <c r="B11721">
        <v>1.12443835598051E-5</v>
      </c>
      <c r="C11721" s="1">
        <v>1.73746140997016E-6</v>
      </c>
      <c r="D11721">
        <v>1</v>
      </c>
      <c r="E11721">
        <v>1</v>
      </c>
      <c r="F11721">
        <v>0.92307692307692302</v>
      </c>
      <c r="G11721">
        <v>0.86607142857142905</v>
      </c>
      <c r="H11721">
        <v>0.59909909909909898</v>
      </c>
      <c r="I11721">
        <v>0.96638655462184897</v>
      </c>
      <c r="J11721" s="1" t="s">
        <v>23229</v>
      </c>
      <c r="K11721" t="s">
        <v>23238</v>
      </c>
      <c r="L11721" t="s">
        <v>46686</v>
      </c>
      <c r="M11721" t="s">
        <v>46687</v>
      </c>
    </row>
    <row r="11722" spans="1:13">
      <c r="A11722" s="1" t="s">
        <v>13739</v>
      </c>
      <c r="B11722">
        <v>6.1688492341798596E-6</v>
      </c>
      <c r="C11722" s="1">
        <v>3.2059928173402597E-5</v>
      </c>
      <c r="D11722">
        <v>0.453125</v>
      </c>
      <c r="E11722">
        <v>0.53645833333333304</v>
      </c>
      <c r="F11722">
        <v>0.86410256410256403</v>
      </c>
      <c r="G11722">
        <v>0.89655172413793105</v>
      </c>
      <c r="H11722">
        <v>0.82142857142857095</v>
      </c>
      <c r="I11722">
        <v>0.83606557377049195</v>
      </c>
      <c r="J11722" s="1">
        <v>1</v>
      </c>
      <c r="K11722" t="s">
        <v>23238</v>
      </c>
      <c r="L11722" t="s">
        <v>46688</v>
      </c>
      <c r="M11722" t="s">
        <v>46689</v>
      </c>
    </row>
    <row r="11723" spans="1:13">
      <c r="A11723" s="1" t="s">
        <v>13740</v>
      </c>
      <c r="B11723">
        <v>1.69469257256717E-5</v>
      </c>
      <c r="C11723" s="1">
        <v>8.1674911923809992E-6</v>
      </c>
      <c r="D11723">
        <v>1</v>
      </c>
      <c r="E11723">
        <v>1</v>
      </c>
      <c r="F11723">
        <v>0.99740932642487001</v>
      </c>
      <c r="G11723">
        <v>1</v>
      </c>
      <c r="H11723">
        <v>0.99557522123893805</v>
      </c>
      <c r="I11723">
        <v>0.93388429752066104</v>
      </c>
      <c r="J11723" s="1">
        <v>1</v>
      </c>
      <c r="K11723" t="s">
        <v>23240</v>
      </c>
      <c r="L11723" t="s">
        <v>46690</v>
      </c>
      <c r="M11723" t="s">
        <v>46691</v>
      </c>
    </row>
    <row r="11724" spans="1:13">
      <c r="A11724" s="1" t="s">
        <v>13741</v>
      </c>
      <c r="B11724">
        <v>2.4549393493194402E-7</v>
      </c>
      <c r="C11724" s="1">
        <v>1.1931528212445701E-7</v>
      </c>
      <c r="D11724">
        <v>1</v>
      </c>
      <c r="E11724">
        <v>0.99473684210526303</v>
      </c>
      <c r="F11724">
        <v>0.99726775956284197</v>
      </c>
      <c r="G11724">
        <v>1</v>
      </c>
      <c r="H11724">
        <v>1</v>
      </c>
      <c r="I11724">
        <v>1</v>
      </c>
      <c r="J11724" s="1">
        <v>0.95454545454545503</v>
      </c>
      <c r="K11724" t="s">
        <v>23238</v>
      </c>
      <c r="L11724" t="s">
        <v>46692</v>
      </c>
      <c r="M11724" t="s">
        <v>46693</v>
      </c>
    </row>
    <row r="11725" spans="1:13">
      <c r="A11725" s="1" t="s">
        <v>13742</v>
      </c>
      <c r="B11725">
        <v>5.4413150562765199E-7</v>
      </c>
      <c r="C11725" s="1">
        <v>1.4062966168666101E-5</v>
      </c>
      <c r="D11725">
        <v>0.93548387096774199</v>
      </c>
      <c r="E11725">
        <v>0.90104166666666696</v>
      </c>
      <c r="F11725">
        <v>0.99481865284974103</v>
      </c>
      <c r="G11725">
        <v>1</v>
      </c>
      <c r="H11725">
        <v>0.99549549549549599</v>
      </c>
      <c r="I11725">
        <v>0.927966101694915</v>
      </c>
      <c r="J11725" s="1">
        <v>1</v>
      </c>
      <c r="K11725" t="s">
        <v>23238</v>
      </c>
      <c r="L11725" t="s">
        <v>46694</v>
      </c>
      <c r="M11725" t="s">
        <v>46695</v>
      </c>
    </row>
    <row r="11726" spans="1:13">
      <c r="A11726" s="1" t="s">
        <v>13743</v>
      </c>
      <c r="B11726">
        <v>2.5356021392599602E-5</v>
      </c>
      <c r="C11726" s="1">
        <v>3.0985610621318797E-5</v>
      </c>
      <c r="D11726">
        <v>1</v>
      </c>
      <c r="E11726">
        <v>1</v>
      </c>
      <c r="F11726">
        <v>0.82539682539682502</v>
      </c>
      <c r="G11726">
        <v>0.71428571428571397</v>
      </c>
      <c r="H11726">
        <v>0.938271604938272</v>
      </c>
      <c r="I11726">
        <v>0.9375</v>
      </c>
      <c r="J11726" s="1">
        <v>1</v>
      </c>
      <c r="K11726" t="s">
        <v>23237</v>
      </c>
      <c r="L11726" t="s">
        <v>46696</v>
      </c>
      <c r="M11726" t="s">
        <v>46697</v>
      </c>
    </row>
    <row r="11727" spans="1:13">
      <c r="A11727" s="1" t="s">
        <v>13744</v>
      </c>
      <c r="B11727">
        <v>1.12424836472252E-4</v>
      </c>
      <c r="C11727" s="1">
        <v>2.2333901171899E-5</v>
      </c>
      <c r="D11727">
        <v>0.5</v>
      </c>
      <c r="E11727">
        <v>0.23</v>
      </c>
      <c r="F11727">
        <v>0.88034188034187999</v>
      </c>
      <c r="G11727">
        <v>0.5</v>
      </c>
      <c r="H11727">
        <v>0.83333333333333304</v>
      </c>
      <c r="I11727">
        <v>0.14583333333333301</v>
      </c>
      <c r="J11727" s="1">
        <v>0</v>
      </c>
      <c r="K11727" t="s">
        <v>23239</v>
      </c>
      <c r="L11727" t="s">
        <v>46698</v>
      </c>
      <c r="M11727" t="s">
        <v>46699</v>
      </c>
    </row>
    <row r="11728" spans="1:13">
      <c r="A11728" s="1" t="s">
        <v>13745</v>
      </c>
      <c r="B11728">
        <v>7.0658286834695596E-6</v>
      </c>
      <c r="C11728" s="1">
        <v>1.01307785029338E-4</v>
      </c>
      <c r="D11728">
        <v>0.28947368421052599</v>
      </c>
      <c r="E11728">
        <v>0</v>
      </c>
      <c r="F11728">
        <v>0.116666666666667</v>
      </c>
      <c r="G11728">
        <v>0.160714285714286</v>
      </c>
      <c r="H11728">
        <v>0.35795454545454503</v>
      </c>
      <c r="I11728">
        <v>0.17346938775510201</v>
      </c>
      <c r="J11728" s="1">
        <v>0</v>
      </c>
      <c r="K11728" t="s">
        <v>23242</v>
      </c>
      <c r="L11728" t="s">
        <v>46700</v>
      </c>
      <c r="M11728" t="s">
        <v>46701</v>
      </c>
    </row>
    <row r="11729" spans="1:13">
      <c r="A11729" s="1" t="s">
        <v>13746</v>
      </c>
      <c r="B11729">
        <v>5.3566410293445096E-6</v>
      </c>
      <c r="C11729" s="1">
        <v>1.4739551778845501E-7</v>
      </c>
      <c r="D11729">
        <v>0.9375</v>
      </c>
      <c r="E11729">
        <v>1</v>
      </c>
      <c r="F11729">
        <v>0.98711340206185605</v>
      </c>
      <c r="G11729">
        <v>1</v>
      </c>
      <c r="H11729">
        <v>1</v>
      </c>
      <c r="I11729">
        <v>0.99358974358974395</v>
      </c>
      <c r="J11729" s="1">
        <v>1</v>
      </c>
      <c r="K11729" t="s">
        <v>23237</v>
      </c>
      <c r="L11729" t="s">
        <v>46702</v>
      </c>
      <c r="M11729" t="s">
        <v>46703</v>
      </c>
    </row>
    <row r="11730" spans="1:13">
      <c r="A11730" s="1" t="s">
        <v>13747</v>
      </c>
      <c r="B11730">
        <v>3.8806955368544302E-7</v>
      </c>
      <c r="C11730" s="1">
        <v>1.6163623049364201E-8</v>
      </c>
      <c r="D11730">
        <v>0</v>
      </c>
      <c r="E11730">
        <v>5.8823529411764696E-3</v>
      </c>
      <c r="F11730">
        <v>0</v>
      </c>
      <c r="G11730">
        <v>0</v>
      </c>
      <c r="H11730">
        <v>0</v>
      </c>
      <c r="I11730">
        <v>0</v>
      </c>
      <c r="J11730" s="1">
        <v>1</v>
      </c>
      <c r="K11730" t="s">
        <v>23238</v>
      </c>
      <c r="L11730" t="s">
        <v>46704</v>
      </c>
      <c r="M11730" t="s">
        <v>46705</v>
      </c>
    </row>
    <row r="11731" spans="1:13">
      <c r="A11731" s="1" t="s">
        <v>13748</v>
      </c>
      <c r="B11731">
        <v>1.7916017135272599E-6</v>
      </c>
      <c r="C11731" s="1">
        <v>1.65796222899454E-9</v>
      </c>
      <c r="D11731">
        <v>1.5625E-2</v>
      </c>
      <c r="E11731">
        <v>1.5625E-2</v>
      </c>
      <c r="F11731">
        <v>5.1282051282051299E-3</v>
      </c>
      <c r="G11731">
        <v>0</v>
      </c>
      <c r="H11731">
        <v>4.3859649122806998E-3</v>
      </c>
      <c r="I11731">
        <v>1.21951219512195E-2</v>
      </c>
      <c r="J11731" s="1">
        <v>0</v>
      </c>
      <c r="K11731" t="s">
        <v>23238</v>
      </c>
      <c r="L11731" t="s">
        <v>46706</v>
      </c>
      <c r="M11731" t="s">
        <v>46707</v>
      </c>
    </row>
    <row r="11732" spans="1:13">
      <c r="A11732" s="1" t="s">
        <v>13749</v>
      </c>
      <c r="B11732">
        <v>7.4245113596441199E-7</v>
      </c>
      <c r="C11732" s="1">
        <v>1.18829930665712E-7</v>
      </c>
      <c r="D11732">
        <v>7.8125E-2</v>
      </c>
      <c r="E11732">
        <v>0</v>
      </c>
      <c r="F11732">
        <v>1.60427807486631E-2</v>
      </c>
      <c r="G11732">
        <v>0</v>
      </c>
      <c r="H11732">
        <v>0</v>
      </c>
      <c r="I11732">
        <v>0</v>
      </c>
      <c r="J11732" s="1">
        <v>0</v>
      </c>
      <c r="K11732" t="s">
        <v>23241</v>
      </c>
      <c r="L11732" t="s">
        <v>46708</v>
      </c>
      <c r="M11732" t="s">
        <v>46709</v>
      </c>
    </row>
    <row r="11733" spans="1:13">
      <c r="A11733" s="1" t="s">
        <v>13750</v>
      </c>
      <c r="B11733">
        <v>3.3082232788093197E-5</v>
      </c>
      <c r="C11733" s="1">
        <v>6.7665674494901803E-4</v>
      </c>
      <c r="D11733">
        <v>1</v>
      </c>
      <c r="E11733">
        <v>1</v>
      </c>
      <c r="F11733">
        <v>0.99462365591397806</v>
      </c>
      <c r="G11733">
        <v>0.96875</v>
      </c>
      <c r="H11733">
        <v>0.67857142857142905</v>
      </c>
      <c r="I11733">
        <v>0.71830985915492995</v>
      </c>
      <c r="J11733" s="1">
        <v>1</v>
      </c>
      <c r="K11733" t="s">
        <v>23241</v>
      </c>
      <c r="L11733" t="s">
        <v>46710</v>
      </c>
      <c r="M11733" t="s">
        <v>46711</v>
      </c>
    </row>
    <row r="11734" spans="1:13">
      <c r="A11734" s="1" t="s">
        <v>13751</v>
      </c>
      <c r="B11734">
        <v>5.3367217392534298E-5</v>
      </c>
      <c r="C11734" s="1">
        <v>1.43646240004151E-6</v>
      </c>
      <c r="D11734">
        <v>0.53571428571428603</v>
      </c>
      <c r="E11734">
        <v>0.99264705882352899</v>
      </c>
      <c r="F11734">
        <v>0.91366906474820098</v>
      </c>
      <c r="G11734">
        <v>0.91666666666666696</v>
      </c>
      <c r="H11734">
        <v>0.90853658536585402</v>
      </c>
      <c r="I11734">
        <v>0.88</v>
      </c>
      <c r="J11734" s="1">
        <v>1</v>
      </c>
      <c r="K11734" t="s">
        <v>23238</v>
      </c>
      <c r="L11734" t="s">
        <v>46712</v>
      </c>
      <c r="M11734" t="s">
        <v>46713</v>
      </c>
    </row>
    <row r="11735" spans="1:13">
      <c r="A11735" s="1" t="s">
        <v>13752</v>
      </c>
      <c r="B11735">
        <v>3.6320488858037198E-6</v>
      </c>
      <c r="C11735" s="1">
        <v>1.40960625453751E-5</v>
      </c>
      <c r="D11735">
        <v>4.8387096774193498E-2</v>
      </c>
      <c r="E11735">
        <v>5.2631578947368397E-2</v>
      </c>
      <c r="F11735">
        <v>8.9285714285714298E-3</v>
      </c>
      <c r="G11735">
        <v>0.134615384615385</v>
      </c>
      <c r="H11735">
        <v>5.1546391752577303E-2</v>
      </c>
      <c r="I11735">
        <v>0.19101123595505601</v>
      </c>
      <c r="J11735" s="1">
        <v>0.95454545454545503</v>
      </c>
      <c r="K11735" t="s">
        <v>23238</v>
      </c>
      <c r="L11735" t="s">
        <v>46714</v>
      </c>
      <c r="M11735" t="s">
        <v>46715</v>
      </c>
    </row>
    <row r="11736" spans="1:13">
      <c r="A11736" s="1" t="s">
        <v>13753</v>
      </c>
      <c r="B11736">
        <v>2.24706704044912E-7</v>
      </c>
      <c r="C11736" s="1">
        <v>4.0757954895613402E-7</v>
      </c>
      <c r="D11736">
        <v>0.16666666666666699</v>
      </c>
      <c r="E11736">
        <v>0.34375</v>
      </c>
      <c r="F11736">
        <v>0.239884393063584</v>
      </c>
      <c r="G11736">
        <v>0.128571428571429</v>
      </c>
      <c r="H11736">
        <v>0.223529411764706</v>
      </c>
      <c r="I11736">
        <v>0.24107142857142899</v>
      </c>
      <c r="J11736" s="1" t="s">
        <v>23229</v>
      </c>
      <c r="K11736" t="s">
        <v>23237</v>
      </c>
      <c r="L11736" t="s">
        <v>46716</v>
      </c>
      <c r="M11736" t="s">
        <v>46717</v>
      </c>
    </row>
    <row r="11737" spans="1:13">
      <c r="A11737" s="1" t="s">
        <v>13754</v>
      </c>
      <c r="B11737">
        <v>3.1756104833767401E-7</v>
      </c>
      <c r="C11737" s="1">
        <v>2.28322830794268E-5</v>
      </c>
      <c r="D11737">
        <v>0.1</v>
      </c>
      <c r="E11737">
        <v>0.109090909090909</v>
      </c>
      <c r="F11737">
        <v>4.1666666666666699E-2</v>
      </c>
      <c r="G11737">
        <v>0.31481481481481499</v>
      </c>
      <c r="H11737">
        <v>0.19402985074626899</v>
      </c>
      <c r="I11737">
        <v>0.31666666666666698</v>
      </c>
      <c r="J11737" s="1" t="s">
        <v>23229</v>
      </c>
      <c r="K11737" t="s">
        <v>23240</v>
      </c>
      <c r="L11737" t="s">
        <v>46718</v>
      </c>
      <c r="M11737" t="s">
        <v>46719</v>
      </c>
    </row>
    <row r="11738" spans="1:13">
      <c r="A11738" s="1" t="s">
        <v>13755</v>
      </c>
      <c r="B11738">
        <v>5.43932090949465E-9</v>
      </c>
      <c r="C11738" s="1">
        <v>1.0164073919816201E-6</v>
      </c>
      <c r="D11738">
        <v>0.907407407407407</v>
      </c>
      <c r="E11738">
        <v>1</v>
      </c>
      <c r="F11738">
        <v>0.96907216494845405</v>
      </c>
      <c r="G11738">
        <v>1</v>
      </c>
      <c r="H11738">
        <v>0.893805309734513</v>
      </c>
      <c r="I11738">
        <v>0.98660714285714302</v>
      </c>
      <c r="J11738" s="1">
        <v>1</v>
      </c>
      <c r="K11738" t="s">
        <v>23238</v>
      </c>
      <c r="L11738" t="s">
        <v>46720</v>
      </c>
      <c r="M11738" t="s">
        <v>46721</v>
      </c>
    </row>
    <row r="11739" spans="1:13">
      <c r="A11739" s="1" t="s">
        <v>13756</v>
      </c>
      <c r="B11739">
        <v>2.0842300615976099E-4</v>
      </c>
      <c r="C11739" s="1">
        <v>1.2778109010297199E-3</v>
      </c>
      <c r="D11739">
        <v>0.53125</v>
      </c>
      <c r="E11739">
        <v>0.83333333333333304</v>
      </c>
      <c r="F11739">
        <v>0.5</v>
      </c>
      <c r="G11739">
        <v>6.0344827586206899E-2</v>
      </c>
      <c r="H11739">
        <v>0.214912280701754</v>
      </c>
      <c r="I11739">
        <v>0.12903225806451599</v>
      </c>
      <c r="J11739" s="1" t="s">
        <v>23229</v>
      </c>
      <c r="K11739" t="s">
        <v>23241</v>
      </c>
      <c r="L11739" t="s">
        <v>46722</v>
      </c>
      <c r="M11739" t="s">
        <v>46723</v>
      </c>
    </row>
    <row r="11740" spans="1:13">
      <c r="A11740" s="1" t="s">
        <v>13757</v>
      </c>
      <c r="B11740">
        <v>2.3604379216143201E-5</v>
      </c>
      <c r="C11740" s="1">
        <v>1.7495726511714501E-4</v>
      </c>
      <c r="D11740">
        <v>0</v>
      </c>
      <c r="E11740">
        <v>0</v>
      </c>
      <c r="F11740">
        <v>0.105960264900662</v>
      </c>
      <c r="G11740">
        <v>0</v>
      </c>
      <c r="H11740">
        <v>0.237623762376238</v>
      </c>
      <c r="I11740">
        <v>0.180555555555556</v>
      </c>
      <c r="J11740" s="1">
        <v>0</v>
      </c>
      <c r="K11740" t="s">
        <v>23241</v>
      </c>
      <c r="L11740" t="s">
        <v>46724</v>
      </c>
      <c r="M11740" t="s">
        <v>46725</v>
      </c>
    </row>
    <row r="11741" spans="1:13">
      <c r="A11741" s="1" t="s">
        <v>13758</v>
      </c>
      <c r="B11741">
        <v>2.7567177854064001E-4</v>
      </c>
      <c r="C11741" s="1">
        <v>1.10790148504834E-5</v>
      </c>
      <c r="D11741">
        <v>1</v>
      </c>
      <c r="E11741">
        <v>0.72527472527472503</v>
      </c>
      <c r="F11741">
        <v>0.984615384615385</v>
      </c>
      <c r="G11741">
        <v>0.98275862068965503</v>
      </c>
      <c r="H11741">
        <v>0.99115044247787598</v>
      </c>
      <c r="I11741">
        <v>0.98333333333333295</v>
      </c>
      <c r="J11741" s="1">
        <v>1</v>
      </c>
      <c r="K11741" t="s">
        <v>23239</v>
      </c>
      <c r="L11741" t="s">
        <v>46726</v>
      </c>
      <c r="M11741" t="s">
        <v>46727</v>
      </c>
    </row>
    <row r="11742" spans="1:13">
      <c r="A11742" s="1" t="s">
        <v>13759</v>
      </c>
      <c r="B11742">
        <v>3.7424922442397002E-5</v>
      </c>
      <c r="C11742" s="1">
        <v>1.15807633507492E-4</v>
      </c>
      <c r="D11742">
        <v>0</v>
      </c>
      <c r="E11742">
        <v>0</v>
      </c>
      <c r="F11742">
        <v>0.23699421965317899</v>
      </c>
      <c r="G11742">
        <v>0</v>
      </c>
      <c r="H11742">
        <v>4.6153846153846198E-2</v>
      </c>
      <c r="I11742">
        <v>0</v>
      </c>
      <c r="J11742" s="1" t="s">
        <v>23229</v>
      </c>
      <c r="K11742" t="s">
        <v>23239</v>
      </c>
      <c r="L11742" t="s">
        <v>46728</v>
      </c>
      <c r="M11742" t="s">
        <v>46729</v>
      </c>
    </row>
    <row r="11743" spans="1:13">
      <c r="A11743" s="1" t="s">
        <v>13760</v>
      </c>
      <c r="B11743">
        <v>9.3963816345743006E-6</v>
      </c>
      <c r="C11743" s="1">
        <v>1.05193828751488E-4</v>
      </c>
      <c r="D11743">
        <v>0.48275862068965503</v>
      </c>
      <c r="E11743">
        <v>0.943037974683544</v>
      </c>
      <c r="F11743">
        <v>0.86170212765957399</v>
      </c>
      <c r="G11743">
        <v>0.67948717948717996</v>
      </c>
      <c r="H11743">
        <v>0.61956521739130399</v>
      </c>
      <c r="I11743">
        <v>0.59677419354838701</v>
      </c>
      <c r="J11743" s="1">
        <v>1</v>
      </c>
      <c r="K11743" t="s">
        <v>23238</v>
      </c>
      <c r="L11743" t="s">
        <v>46730</v>
      </c>
      <c r="M11743" t="s">
        <v>46731</v>
      </c>
    </row>
    <row r="11744" spans="1:13">
      <c r="A11744" s="1" t="s">
        <v>13761</v>
      </c>
      <c r="B11744">
        <v>1.1869136317394001E-6</v>
      </c>
      <c r="C11744" s="1">
        <v>4.6245130624900303E-6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0.98130841121495305</v>
      </c>
      <c r="J11744" s="1">
        <v>1</v>
      </c>
      <c r="K11744" t="s">
        <v>23238</v>
      </c>
      <c r="L11744" t="s">
        <v>46732</v>
      </c>
      <c r="M11744" t="s">
        <v>46733</v>
      </c>
    </row>
    <row r="11745" spans="1:13">
      <c r="A11745" s="1" t="s">
        <v>13762</v>
      </c>
      <c r="B11745">
        <v>7.2219585294651904E-5</v>
      </c>
      <c r="C11745" s="1">
        <v>2.7518450317449101E-5</v>
      </c>
      <c r="D11745">
        <v>1.9230769230769201E-2</v>
      </c>
      <c r="E11745">
        <v>0.02</v>
      </c>
      <c r="F11745">
        <v>0.73529411764705899</v>
      </c>
      <c r="G11745">
        <v>1.9230769230769201E-2</v>
      </c>
      <c r="H11745">
        <v>0.78125</v>
      </c>
      <c r="I11745">
        <v>0.21212121212121199</v>
      </c>
      <c r="J11745" s="1">
        <v>0</v>
      </c>
      <c r="K11745" t="s">
        <v>23237</v>
      </c>
      <c r="L11745" t="s">
        <v>46734</v>
      </c>
      <c r="M11745" t="s">
        <v>46735</v>
      </c>
    </row>
    <row r="11746" spans="1:13">
      <c r="A11746" s="1" t="s">
        <v>13763</v>
      </c>
      <c r="B11746">
        <v>2.1829636731220301E-5</v>
      </c>
      <c r="C11746" s="1">
        <v>2.6187810294526999E-7</v>
      </c>
      <c r="D11746">
        <v>0</v>
      </c>
      <c r="E11746">
        <v>0.146341463414634</v>
      </c>
      <c r="F11746">
        <v>3.1250000000000002E-3</v>
      </c>
      <c r="G11746">
        <v>0</v>
      </c>
      <c r="H11746">
        <v>0</v>
      </c>
      <c r="I11746">
        <v>1.8181818181818198E-2</v>
      </c>
      <c r="J11746" s="1">
        <v>0</v>
      </c>
      <c r="K11746" t="s">
        <v>23240</v>
      </c>
      <c r="L11746" t="s">
        <v>46736</v>
      </c>
      <c r="M11746" t="s">
        <v>46737</v>
      </c>
    </row>
    <row r="11747" spans="1:13">
      <c r="A11747" s="1" t="s">
        <v>13764</v>
      </c>
      <c r="B11747">
        <v>8.1559417446950101E-10</v>
      </c>
      <c r="C11747" s="1">
        <v>2.2541442837001301E-9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6.6666666666666697E-3</v>
      </c>
      <c r="J11747" s="1">
        <v>1</v>
      </c>
      <c r="K11747" t="s">
        <v>23242</v>
      </c>
      <c r="L11747" t="s">
        <v>46738</v>
      </c>
      <c r="M11747" t="s">
        <v>46739</v>
      </c>
    </row>
    <row r="11748" spans="1:13">
      <c r="A11748" s="1" t="s">
        <v>13765</v>
      </c>
      <c r="B11748">
        <v>2.6423694870582698E-7</v>
      </c>
      <c r="C11748" s="1">
        <v>1.80796789541009E-8</v>
      </c>
      <c r="D11748">
        <v>1</v>
      </c>
      <c r="E11748">
        <v>1</v>
      </c>
      <c r="F11748">
        <v>0.99453551912568305</v>
      </c>
      <c r="G11748">
        <v>0.98275862068965503</v>
      </c>
      <c r="H11748">
        <v>0.995</v>
      </c>
      <c r="I11748">
        <v>0.99572649572649596</v>
      </c>
      <c r="J11748" s="1">
        <v>0.81818181818181801</v>
      </c>
      <c r="K11748" t="s">
        <v>23240</v>
      </c>
      <c r="L11748" t="s">
        <v>46740</v>
      </c>
      <c r="M11748" t="s">
        <v>46741</v>
      </c>
    </row>
    <row r="11749" spans="1:13">
      <c r="A11749" s="1" t="s">
        <v>13766</v>
      </c>
      <c r="B11749">
        <v>1.99395741768984E-5</v>
      </c>
      <c r="C11749" s="1">
        <v>1.4257671182438799E-5</v>
      </c>
      <c r="D11749">
        <v>0.05</v>
      </c>
      <c r="E11749">
        <v>5.8823529411764696E-3</v>
      </c>
      <c r="F11749">
        <v>0.185294117647059</v>
      </c>
      <c r="G11749">
        <v>0</v>
      </c>
      <c r="H11749">
        <v>1.13636363636364E-2</v>
      </c>
      <c r="I11749">
        <v>0</v>
      </c>
      <c r="J11749" s="1">
        <v>0</v>
      </c>
      <c r="K11749" t="s">
        <v>23238</v>
      </c>
      <c r="L11749" t="s">
        <v>46742</v>
      </c>
      <c r="M11749" t="s">
        <v>46743</v>
      </c>
    </row>
    <row r="11750" spans="1:13">
      <c r="A11750" s="1" t="s">
        <v>13767</v>
      </c>
      <c r="B11750">
        <v>1.01655561705814E-5</v>
      </c>
      <c r="C11750" s="1">
        <v>4.3907154477899901E-7</v>
      </c>
      <c r="D11750">
        <v>0.91304347826086996</v>
      </c>
      <c r="E11750">
        <v>1</v>
      </c>
      <c r="F11750">
        <v>0.89383561643835596</v>
      </c>
      <c r="G11750">
        <v>0.84615384615384603</v>
      </c>
      <c r="H11750">
        <v>1</v>
      </c>
      <c r="I11750">
        <v>0.94791666666666696</v>
      </c>
      <c r="J11750" s="1">
        <v>1</v>
      </c>
      <c r="K11750" t="s">
        <v>23239</v>
      </c>
      <c r="L11750" t="s">
        <v>46744</v>
      </c>
      <c r="M11750" t="s">
        <v>46745</v>
      </c>
    </row>
    <row r="11751" spans="1:13">
      <c r="A11751" s="1" t="s">
        <v>13768</v>
      </c>
      <c r="B11751">
        <v>1.31269399625491E-5</v>
      </c>
      <c r="C11751" s="1">
        <v>4.5059065950893203E-6</v>
      </c>
      <c r="D11751">
        <v>0.66666666666666696</v>
      </c>
      <c r="E11751">
        <v>0.52976190476190499</v>
      </c>
      <c r="F11751">
        <v>0.39877300613496902</v>
      </c>
      <c r="G11751">
        <v>0.57999999999999996</v>
      </c>
      <c r="H11751">
        <v>0.19753086419753099</v>
      </c>
      <c r="I11751">
        <v>0.34</v>
      </c>
      <c r="J11751" s="1">
        <v>1</v>
      </c>
      <c r="K11751" t="s">
        <v>23237</v>
      </c>
      <c r="L11751" t="s">
        <v>46746</v>
      </c>
      <c r="M11751" t="s">
        <v>46747</v>
      </c>
    </row>
    <row r="11752" spans="1:13">
      <c r="A11752" s="1" t="s">
        <v>13769</v>
      </c>
      <c r="B11752">
        <v>0</v>
      </c>
      <c r="C11752" s="1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s="1" t="s">
        <v>23229</v>
      </c>
      <c r="K11752" t="s">
        <v>23241</v>
      </c>
      <c r="L11752" t="s">
        <v>46748</v>
      </c>
      <c r="M11752" t="s">
        <v>46749</v>
      </c>
    </row>
    <row r="11753" spans="1:13">
      <c r="A11753" s="1" t="s">
        <v>13770</v>
      </c>
      <c r="B11753">
        <v>3.7737102413715601E-6</v>
      </c>
      <c r="C11753" s="1">
        <v>2.09902613386273E-5</v>
      </c>
      <c r="D11753">
        <v>5.3571428571428603E-2</v>
      </c>
      <c r="E11753">
        <v>0</v>
      </c>
      <c r="F11753">
        <v>0</v>
      </c>
      <c r="G11753">
        <v>0</v>
      </c>
      <c r="H11753">
        <v>1.4084507042253501E-2</v>
      </c>
      <c r="I11753">
        <v>0.125</v>
      </c>
      <c r="J11753" s="1" t="s">
        <v>23229</v>
      </c>
      <c r="K11753" t="s">
        <v>23242</v>
      </c>
      <c r="L11753" t="s">
        <v>46750</v>
      </c>
      <c r="M11753" t="s">
        <v>46751</v>
      </c>
    </row>
    <row r="11754" spans="1:13">
      <c r="A11754" s="1" t="s">
        <v>13771</v>
      </c>
      <c r="B11754">
        <v>9.7310988559274901E-7</v>
      </c>
      <c r="C11754" s="1">
        <v>2.3383110002475702E-6</v>
      </c>
      <c r="D11754">
        <v>1</v>
      </c>
      <c r="E11754">
        <v>1</v>
      </c>
      <c r="F11754">
        <v>1</v>
      </c>
      <c r="G11754">
        <v>0.98888888888888904</v>
      </c>
      <c r="H11754">
        <v>1</v>
      </c>
      <c r="I11754">
        <v>0.87362637362637396</v>
      </c>
      <c r="J11754" s="1">
        <v>1</v>
      </c>
      <c r="K11754" t="s">
        <v>23238</v>
      </c>
      <c r="L11754" t="s">
        <v>46752</v>
      </c>
      <c r="M11754" t="s">
        <v>46753</v>
      </c>
    </row>
    <row r="11755" spans="1:13">
      <c r="A11755" s="1" t="s">
        <v>13772</v>
      </c>
      <c r="B11755">
        <v>1.3870709351138099E-8</v>
      </c>
      <c r="C11755" s="1">
        <v>1.42395491681697E-5</v>
      </c>
      <c r="D11755">
        <v>0.76666666666666705</v>
      </c>
      <c r="E11755">
        <v>0.73493975903614495</v>
      </c>
      <c r="F11755">
        <v>0.56358381502890198</v>
      </c>
      <c r="G11755">
        <v>0.55263157894736803</v>
      </c>
      <c r="H11755">
        <v>0.52469135802469102</v>
      </c>
      <c r="I11755">
        <v>0.66981132075471705</v>
      </c>
      <c r="J11755" s="1">
        <v>0.95</v>
      </c>
      <c r="K11755" t="s">
        <v>23238</v>
      </c>
      <c r="L11755" t="s">
        <v>46754</v>
      </c>
      <c r="M11755" t="s">
        <v>46755</v>
      </c>
    </row>
    <row r="11756" spans="1:13">
      <c r="A11756" s="1" t="s">
        <v>13773</v>
      </c>
      <c r="B11756">
        <v>2.9731502362612001E-6</v>
      </c>
      <c r="C11756" s="1">
        <v>7.2092922519839301E-5</v>
      </c>
      <c r="D11756">
        <v>0.98333333333333295</v>
      </c>
      <c r="E11756">
        <v>0.98255813953488402</v>
      </c>
      <c r="F11756">
        <v>0.99732620320855603</v>
      </c>
      <c r="G11756">
        <v>0.92105263157894701</v>
      </c>
      <c r="H11756">
        <v>0.95535714285714302</v>
      </c>
      <c r="I11756">
        <v>0.86324786324786296</v>
      </c>
      <c r="J11756" s="1" t="s">
        <v>23229</v>
      </c>
      <c r="K11756" t="s">
        <v>23238</v>
      </c>
      <c r="L11756" t="s">
        <v>46756</v>
      </c>
      <c r="M11756" t="s">
        <v>46757</v>
      </c>
    </row>
    <row r="11757" spans="1:13">
      <c r="A11757" s="1" t="s">
        <v>13774</v>
      </c>
      <c r="B11757">
        <v>2.80463355668141E-6</v>
      </c>
      <c r="C11757" s="1">
        <v>2.3173283787702299E-10</v>
      </c>
      <c r="D11757">
        <v>0.98214285714285698</v>
      </c>
      <c r="E11757">
        <v>0.93529411764705905</v>
      </c>
      <c r="F11757">
        <v>1</v>
      </c>
      <c r="G11757">
        <v>1</v>
      </c>
      <c r="H11757">
        <v>1</v>
      </c>
      <c r="I11757">
        <v>1</v>
      </c>
      <c r="J11757" s="1">
        <v>0</v>
      </c>
      <c r="K11757" t="s">
        <v>23238</v>
      </c>
      <c r="L11757" t="s">
        <v>46758</v>
      </c>
      <c r="M11757" t="s">
        <v>46759</v>
      </c>
    </row>
    <row r="11758" spans="1:13">
      <c r="A11758" s="1" t="s">
        <v>13775</v>
      </c>
      <c r="B11758">
        <v>5.3545903942856102E-6</v>
      </c>
      <c r="C11758" s="1">
        <v>3.4261390449234199E-5</v>
      </c>
      <c r="D11758">
        <v>0</v>
      </c>
      <c r="E11758">
        <v>5.74712643678161E-3</v>
      </c>
      <c r="F11758">
        <v>0.24223602484472101</v>
      </c>
      <c r="G11758">
        <v>0.1</v>
      </c>
      <c r="H11758">
        <v>0.49285714285714299</v>
      </c>
      <c r="I11758">
        <v>0.125</v>
      </c>
      <c r="J11758" s="1">
        <v>0</v>
      </c>
      <c r="K11758" t="s">
        <v>23241</v>
      </c>
      <c r="L11758" t="s">
        <v>46760</v>
      </c>
      <c r="M11758" t="s">
        <v>46761</v>
      </c>
    </row>
    <row r="11759" spans="1:13">
      <c r="A11759" s="1" t="s">
        <v>13776</v>
      </c>
      <c r="B11759">
        <v>7.7055246233992804E-5</v>
      </c>
      <c r="C11759" s="1">
        <v>4.5499262432263502E-7</v>
      </c>
      <c r="D11759">
        <v>3.3333333333333298E-2</v>
      </c>
      <c r="E11759">
        <v>8.1250000000000003E-2</v>
      </c>
      <c r="F11759">
        <v>0.45890410958904099</v>
      </c>
      <c r="G11759">
        <v>0.05</v>
      </c>
      <c r="H11759">
        <v>0.431034482758621</v>
      </c>
      <c r="I11759">
        <v>0.125</v>
      </c>
      <c r="J11759" s="1">
        <v>0</v>
      </c>
      <c r="K11759" t="s">
        <v>23242</v>
      </c>
      <c r="L11759" t="s">
        <v>46762</v>
      </c>
      <c r="M11759" t="s">
        <v>46763</v>
      </c>
    </row>
    <row r="11760" spans="1:13">
      <c r="A11760" s="1" t="s">
        <v>13777</v>
      </c>
      <c r="B11760">
        <v>1.2660532674466399E-7</v>
      </c>
      <c r="C11760" s="1">
        <v>2.93211862323774E-7</v>
      </c>
      <c r="D11760">
        <v>0</v>
      </c>
      <c r="E11760">
        <v>0</v>
      </c>
      <c r="F11760">
        <v>3.0303030303030299E-3</v>
      </c>
      <c r="G11760">
        <v>0</v>
      </c>
      <c r="H11760">
        <v>0</v>
      </c>
      <c r="I11760">
        <v>0</v>
      </c>
      <c r="J11760" s="1">
        <v>1</v>
      </c>
      <c r="K11760" t="s">
        <v>23237</v>
      </c>
      <c r="L11760" t="s">
        <v>46764</v>
      </c>
      <c r="M11760" t="s">
        <v>46765</v>
      </c>
    </row>
    <row r="11761" spans="1:13">
      <c r="A11761" s="1" t="s">
        <v>13778</v>
      </c>
      <c r="B11761">
        <v>2.6501549236622701E-4</v>
      </c>
      <c r="C11761" s="1">
        <v>1.0828310842383301E-5</v>
      </c>
      <c r="D11761">
        <v>0</v>
      </c>
      <c r="E11761">
        <v>0.55421686746987997</v>
      </c>
      <c r="F11761">
        <v>3.1847133757961798E-3</v>
      </c>
      <c r="G11761">
        <v>0</v>
      </c>
      <c r="H11761">
        <v>3.8461538461538498E-2</v>
      </c>
      <c r="I11761">
        <v>7.4626865671641798E-3</v>
      </c>
      <c r="J11761" s="1">
        <v>0</v>
      </c>
      <c r="K11761" t="s">
        <v>23237</v>
      </c>
      <c r="L11761" t="s">
        <v>46766</v>
      </c>
      <c r="M11761" t="s">
        <v>46767</v>
      </c>
    </row>
    <row r="11762" spans="1:13">
      <c r="A11762" s="1" t="s">
        <v>13779</v>
      </c>
      <c r="B11762">
        <v>1.50825645401544E-7</v>
      </c>
      <c r="C11762" s="1">
        <v>4.12095962087918E-6</v>
      </c>
      <c r="D11762">
        <v>0.98387096774193505</v>
      </c>
      <c r="E11762">
        <v>1</v>
      </c>
      <c r="F11762">
        <v>0.85294117647058798</v>
      </c>
      <c r="G11762">
        <v>1</v>
      </c>
      <c r="H11762">
        <v>0.96875</v>
      </c>
      <c r="I11762">
        <v>1</v>
      </c>
      <c r="J11762" s="1">
        <v>1</v>
      </c>
      <c r="K11762" t="s">
        <v>23238</v>
      </c>
      <c r="L11762" t="s">
        <v>46768</v>
      </c>
      <c r="M11762" t="s">
        <v>46769</v>
      </c>
    </row>
    <row r="11763" spans="1:13">
      <c r="A11763" s="1" t="s">
        <v>13780</v>
      </c>
      <c r="B11763">
        <v>8.3169975887636505E-5</v>
      </c>
      <c r="C11763" s="1">
        <v>1.4135592103663299E-4</v>
      </c>
      <c r="D11763">
        <v>0.36</v>
      </c>
      <c r="E11763">
        <v>0.50537634408602194</v>
      </c>
      <c r="F11763">
        <v>0.26744186046511598</v>
      </c>
      <c r="G11763">
        <v>0.27083333333333298</v>
      </c>
      <c r="H11763">
        <v>9.375E-2</v>
      </c>
      <c r="I11763">
        <v>0.184931506849315</v>
      </c>
      <c r="J11763" s="1">
        <v>1</v>
      </c>
      <c r="K11763" t="s">
        <v>23241</v>
      </c>
      <c r="L11763" t="s">
        <v>46770</v>
      </c>
      <c r="M11763" t="s">
        <v>46771</v>
      </c>
    </row>
    <row r="11764" spans="1:13">
      <c r="A11764" s="1" t="s">
        <v>13781</v>
      </c>
      <c r="B11764">
        <v>9.6519250230881593E-7</v>
      </c>
      <c r="C11764" s="1">
        <v>1.6172797674675199E-4</v>
      </c>
      <c r="D11764">
        <v>0</v>
      </c>
      <c r="E11764">
        <v>0</v>
      </c>
      <c r="F11764">
        <v>0.375</v>
      </c>
      <c r="G11764">
        <v>6.6666666666666693E-2</v>
      </c>
      <c r="H11764">
        <v>0.253246753246753</v>
      </c>
      <c r="I11764">
        <v>7.1428571428571397E-2</v>
      </c>
      <c r="J11764" s="1">
        <v>0</v>
      </c>
      <c r="K11764" t="s">
        <v>23241</v>
      </c>
      <c r="L11764" t="s">
        <v>46772</v>
      </c>
      <c r="M11764" t="s">
        <v>46773</v>
      </c>
    </row>
    <row r="11765" spans="1:13">
      <c r="A11765" s="1" t="s">
        <v>13782</v>
      </c>
      <c r="B11765">
        <v>1.7270414742879001E-7</v>
      </c>
      <c r="C11765" s="1">
        <v>6.2361967598857003E-6</v>
      </c>
      <c r="D11765">
        <v>1</v>
      </c>
      <c r="E11765">
        <v>1</v>
      </c>
      <c r="F11765">
        <v>1</v>
      </c>
      <c r="G11765">
        <v>1</v>
      </c>
      <c r="H11765">
        <v>0.98369565217391297</v>
      </c>
      <c r="I11765">
        <v>1</v>
      </c>
      <c r="J11765" s="1">
        <v>0.27777777777777801</v>
      </c>
      <c r="K11765" t="s">
        <v>23238</v>
      </c>
      <c r="L11765" t="s">
        <v>46774</v>
      </c>
      <c r="M11765" t="s">
        <v>46775</v>
      </c>
    </row>
    <row r="11766" spans="1:13">
      <c r="A11766" s="1" t="s">
        <v>13783</v>
      </c>
      <c r="B11766">
        <v>5.6105162176452296E-6</v>
      </c>
      <c r="C11766" s="1">
        <v>9.7264645501116402E-10</v>
      </c>
      <c r="D11766">
        <v>1</v>
      </c>
      <c r="E11766">
        <v>0.82954545454545503</v>
      </c>
      <c r="F11766">
        <v>1</v>
      </c>
      <c r="G11766">
        <v>1</v>
      </c>
      <c r="H11766">
        <v>1</v>
      </c>
      <c r="I11766">
        <v>1</v>
      </c>
      <c r="J11766" s="1" t="s">
        <v>23229</v>
      </c>
      <c r="K11766" t="s">
        <v>23238</v>
      </c>
      <c r="L11766" t="s">
        <v>46776</v>
      </c>
      <c r="M11766" t="s">
        <v>46777</v>
      </c>
    </row>
    <row r="11767" spans="1:13">
      <c r="A11767" s="1" t="s">
        <v>13784</v>
      </c>
      <c r="B11767">
        <v>5.1496757586035405E-4</v>
      </c>
      <c r="C11767" s="1">
        <v>4.7933565327452497E-4</v>
      </c>
      <c r="D11767">
        <v>0.75925925925925897</v>
      </c>
      <c r="E11767">
        <v>0.25301204819277101</v>
      </c>
      <c r="F11767">
        <v>0.45</v>
      </c>
      <c r="G11767">
        <v>0.92857142857142905</v>
      </c>
      <c r="H11767">
        <v>0.74537037037037002</v>
      </c>
      <c r="I11767">
        <v>0.88679245283018904</v>
      </c>
      <c r="J11767" s="1">
        <v>1</v>
      </c>
      <c r="K11767" t="s">
        <v>23237</v>
      </c>
      <c r="L11767" t="s">
        <v>46778</v>
      </c>
      <c r="M11767" t="s">
        <v>46779</v>
      </c>
    </row>
    <row r="11768" spans="1:13">
      <c r="A11768" s="1" t="s">
        <v>13785</v>
      </c>
      <c r="B11768">
        <v>1.60107128300159E-6</v>
      </c>
      <c r="C11768" s="1">
        <v>3.0048854103909201E-4</v>
      </c>
      <c r="D11768">
        <v>0.568965517241379</v>
      </c>
      <c r="E11768">
        <v>4.5977011494252901E-2</v>
      </c>
      <c r="F11768">
        <v>0.69817073170731703</v>
      </c>
      <c r="G11768">
        <v>8.6538461538461495E-2</v>
      </c>
      <c r="H11768">
        <v>0.54081632653061196</v>
      </c>
      <c r="I11768">
        <v>2.04081632653061E-2</v>
      </c>
      <c r="J11768" s="1" t="s">
        <v>23229</v>
      </c>
      <c r="K11768" t="s">
        <v>23238</v>
      </c>
      <c r="L11768" t="s">
        <v>46780</v>
      </c>
      <c r="M11768" t="s">
        <v>46781</v>
      </c>
    </row>
    <row r="11769" spans="1:13">
      <c r="A11769" s="1" t="s">
        <v>13786</v>
      </c>
      <c r="B11769">
        <v>1.2228472465814001E-4</v>
      </c>
      <c r="C11769" s="1">
        <v>9.1947699982356101E-5</v>
      </c>
      <c r="D11769">
        <v>0.765625</v>
      </c>
      <c r="E11769">
        <v>0.59239130434782605</v>
      </c>
      <c r="F11769">
        <v>0.87371134020618602</v>
      </c>
      <c r="G11769">
        <v>0.70689655172413801</v>
      </c>
      <c r="H11769">
        <v>0.88596491228070196</v>
      </c>
      <c r="I11769">
        <v>0.76400000000000001</v>
      </c>
      <c r="J11769" s="1" t="s">
        <v>23229</v>
      </c>
      <c r="K11769" t="s">
        <v>23240</v>
      </c>
      <c r="L11769" t="s">
        <v>46782</v>
      </c>
      <c r="M11769" t="s">
        <v>46783</v>
      </c>
    </row>
    <row r="11770" spans="1:13">
      <c r="A11770" s="1" t="s">
        <v>13787</v>
      </c>
      <c r="B11770">
        <v>1.9056641214121201E-4</v>
      </c>
      <c r="C11770" s="1">
        <v>5.9190483155377402E-6</v>
      </c>
      <c r="D11770">
        <v>0.921875</v>
      </c>
      <c r="E11770">
        <v>0.77604166666666696</v>
      </c>
      <c r="F11770">
        <v>0.99152542372881403</v>
      </c>
      <c r="G11770">
        <v>0.98275862068965503</v>
      </c>
      <c r="H11770">
        <v>1</v>
      </c>
      <c r="I11770">
        <v>0.95416666666666705</v>
      </c>
      <c r="J11770" s="1">
        <v>0.95454545454545503</v>
      </c>
      <c r="K11770" t="s">
        <v>23238</v>
      </c>
      <c r="L11770" t="s">
        <v>46784</v>
      </c>
      <c r="M11770" t="s">
        <v>46785</v>
      </c>
    </row>
    <row r="11771" spans="1:13">
      <c r="A11771" s="1" t="s">
        <v>13788</v>
      </c>
      <c r="B11771">
        <v>5.02203929925129E-6</v>
      </c>
      <c r="C11771" s="1">
        <v>1.6140146570991199E-5</v>
      </c>
      <c r="D11771">
        <v>1</v>
      </c>
      <c r="E11771">
        <v>0.99462365591397806</v>
      </c>
      <c r="F11771">
        <v>1</v>
      </c>
      <c r="G11771">
        <v>1</v>
      </c>
      <c r="H11771">
        <v>0.734375</v>
      </c>
      <c r="I11771">
        <v>1</v>
      </c>
      <c r="J11771" s="1">
        <v>1</v>
      </c>
      <c r="K11771" t="s">
        <v>23238</v>
      </c>
      <c r="L11771" t="s">
        <v>46786</v>
      </c>
      <c r="M11771" t="s">
        <v>46787</v>
      </c>
    </row>
    <row r="11772" spans="1:13">
      <c r="A11772" s="1" t="s">
        <v>13789</v>
      </c>
      <c r="B11772">
        <v>2.9731713962971601E-6</v>
      </c>
      <c r="C11772" s="1">
        <v>2.31820036224883E-7</v>
      </c>
      <c r="D11772">
        <v>1</v>
      </c>
      <c r="E11772">
        <v>1</v>
      </c>
      <c r="F11772">
        <v>1</v>
      </c>
      <c r="G11772">
        <v>0.28048780487804897</v>
      </c>
      <c r="H11772">
        <v>0.94512195121951204</v>
      </c>
      <c r="I11772">
        <v>0.89473684210526305</v>
      </c>
      <c r="J11772" s="1" t="s">
        <v>23229</v>
      </c>
      <c r="K11772" t="s">
        <v>23239</v>
      </c>
      <c r="L11772" t="s">
        <v>46788</v>
      </c>
      <c r="M11772" t="s">
        <v>46789</v>
      </c>
    </row>
    <row r="11773" spans="1:13">
      <c r="A11773" s="1" t="s">
        <v>13790</v>
      </c>
      <c r="B11773">
        <v>3.6055109892593602E-7</v>
      </c>
      <c r="C11773" s="1">
        <v>2.6269776116428E-6</v>
      </c>
      <c r="D11773">
        <v>0</v>
      </c>
      <c r="E11773">
        <v>5.6818181818181802E-3</v>
      </c>
      <c r="F11773">
        <v>0.141891891891892</v>
      </c>
      <c r="G11773">
        <v>0</v>
      </c>
      <c r="H11773">
        <v>2.4390243902439001E-2</v>
      </c>
      <c r="I11773">
        <v>8.6206896551724102E-2</v>
      </c>
      <c r="J11773" s="1" t="s">
        <v>23229</v>
      </c>
      <c r="K11773" t="s">
        <v>23238</v>
      </c>
      <c r="L11773" t="s">
        <v>46790</v>
      </c>
      <c r="M11773" t="s">
        <v>46791</v>
      </c>
    </row>
    <row r="11774" spans="1:13">
      <c r="A11774" s="1" t="s">
        <v>13791</v>
      </c>
      <c r="B11774">
        <v>5.7802613870078996E-6</v>
      </c>
      <c r="C11774" s="1">
        <v>2.9326737090890601E-6</v>
      </c>
      <c r="D11774">
        <v>0</v>
      </c>
      <c r="E11774">
        <v>0</v>
      </c>
      <c r="F11774">
        <v>9.3085106382978705E-2</v>
      </c>
      <c r="G11774">
        <v>0</v>
      </c>
      <c r="H11774">
        <v>4.0404040404040401E-2</v>
      </c>
      <c r="I11774">
        <v>4.3103448275862103E-3</v>
      </c>
      <c r="J11774" s="1">
        <v>0</v>
      </c>
      <c r="K11774" t="s">
        <v>23238</v>
      </c>
      <c r="L11774" t="s">
        <v>46792</v>
      </c>
      <c r="M11774" t="s">
        <v>46793</v>
      </c>
    </row>
    <row r="11775" spans="1:13">
      <c r="A11775" s="1" t="s">
        <v>13792</v>
      </c>
      <c r="B11775">
        <v>1.5987906491939701E-4</v>
      </c>
      <c r="C11775" s="1">
        <v>1.21689711716713E-4</v>
      </c>
      <c r="D11775">
        <v>0.31818181818181801</v>
      </c>
      <c r="E11775">
        <v>0.19662921348314599</v>
      </c>
      <c r="F11775">
        <v>0.53157894736842104</v>
      </c>
      <c r="G11775">
        <v>2.7777777777777801E-2</v>
      </c>
      <c r="H11775">
        <v>0.16371681415929201</v>
      </c>
      <c r="I11775">
        <v>0.22666666666666699</v>
      </c>
      <c r="J11775" s="1">
        <v>0</v>
      </c>
      <c r="K11775" t="s">
        <v>23241</v>
      </c>
      <c r="L11775" t="s">
        <v>46794</v>
      </c>
      <c r="M11775" t="s">
        <v>46795</v>
      </c>
    </row>
    <row r="11776" spans="1:13">
      <c r="A11776" s="1" t="s">
        <v>13793</v>
      </c>
      <c r="B11776">
        <v>1.3799954634633001E-5</v>
      </c>
      <c r="C11776" s="1">
        <v>2.6326551727010898E-6</v>
      </c>
      <c r="D11776">
        <v>0</v>
      </c>
      <c r="E11776">
        <v>0</v>
      </c>
      <c r="F11776">
        <v>2.3076923076923099E-2</v>
      </c>
      <c r="G11776">
        <v>0</v>
      </c>
      <c r="H11776">
        <v>0.175438596491228</v>
      </c>
      <c r="I11776">
        <v>0</v>
      </c>
      <c r="J11776" s="1">
        <v>0</v>
      </c>
      <c r="K11776" t="s">
        <v>23241</v>
      </c>
      <c r="L11776" t="s">
        <v>46796</v>
      </c>
      <c r="M11776" t="s">
        <v>46797</v>
      </c>
    </row>
    <row r="11777" spans="1:13">
      <c r="A11777" s="1" t="s">
        <v>13794</v>
      </c>
      <c r="B11777">
        <v>4.6540532974803701E-7</v>
      </c>
      <c r="C11777" s="1">
        <v>6.6100341639353901E-6</v>
      </c>
      <c r="D11777">
        <v>1</v>
      </c>
      <c r="E11777">
        <v>0.99462365591397806</v>
      </c>
      <c r="F11777">
        <v>1</v>
      </c>
      <c r="G11777">
        <v>0.78703703703703698</v>
      </c>
      <c r="H11777">
        <v>1</v>
      </c>
      <c r="I11777">
        <v>0.99115044247787598</v>
      </c>
      <c r="J11777" s="1">
        <v>1</v>
      </c>
      <c r="K11777" t="s">
        <v>23241</v>
      </c>
      <c r="L11777" t="s">
        <v>46798</v>
      </c>
      <c r="M11777" t="s">
        <v>46799</v>
      </c>
    </row>
    <row r="11778" spans="1:13">
      <c r="A11778" s="1" t="s">
        <v>13795</v>
      </c>
      <c r="B11778">
        <v>1.0212986133256901E-5</v>
      </c>
      <c r="C11778" s="1">
        <v>7.4277924400005394E-8</v>
      </c>
      <c r="D11778">
        <v>1</v>
      </c>
      <c r="E11778">
        <v>1</v>
      </c>
      <c r="F11778">
        <v>0.96186440677966101</v>
      </c>
      <c r="G11778">
        <v>1</v>
      </c>
      <c r="H11778">
        <v>0.88571428571428601</v>
      </c>
      <c r="I11778">
        <v>1</v>
      </c>
      <c r="J11778" s="1">
        <v>1</v>
      </c>
      <c r="K11778" t="s">
        <v>23238</v>
      </c>
      <c r="L11778" t="s">
        <v>46800</v>
      </c>
      <c r="M11778" t="s">
        <v>46801</v>
      </c>
    </row>
    <row r="11779" spans="1:13">
      <c r="A11779" s="1" t="s">
        <v>13796</v>
      </c>
      <c r="B11779">
        <v>1.0896223291864901E-6</v>
      </c>
      <c r="C11779" s="1">
        <v>1.41478151730827E-6</v>
      </c>
      <c r="D11779">
        <v>1</v>
      </c>
      <c r="E11779">
        <v>1</v>
      </c>
      <c r="F11779">
        <v>0.997435897435897</v>
      </c>
      <c r="G11779">
        <v>0.87931034482758597</v>
      </c>
      <c r="H11779">
        <v>0.97368421052631604</v>
      </c>
      <c r="I11779">
        <v>0.98387096774193505</v>
      </c>
      <c r="J11779" s="1">
        <v>0.81818181818181801</v>
      </c>
      <c r="K11779" t="s">
        <v>23239</v>
      </c>
      <c r="L11779" t="s">
        <v>46802</v>
      </c>
      <c r="M11779" t="s">
        <v>46803</v>
      </c>
    </row>
    <row r="11780" spans="1:13">
      <c r="A11780" s="1" t="s">
        <v>13797</v>
      </c>
      <c r="B11780">
        <v>3.01490079171842E-4</v>
      </c>
      <c r="C11780" s="1">
        <v>2.5409581920531602E-5</v>
      </c>
      <c r="D11780">
        <v>0.64705882352941202</v>
      </c>
      <c r="E11780">
        <v>0.96376811594202905</v>
      </c>
      <c r="F11780">
        <v>0.14049586776859499</v>
      </c>
      <c r="G11780">
        <v>0.36363636363636398</v>
      </c>
      <c r="H11780">
        <v>5.29411764705882E-2</v>
      </c>
      <c r="I11780">
        <v>0.37096774193548399</v>
      </c>
      <c r="J11780" s="1">
        <v>0</v>
      </c>
      <c r="K11780" t="s">
        <v>23241</v>
      </c>
      <c r="L11780" t="s">
        <v>46804</v>
      </c>
      <c r="M11780" t="s">
        <v>46805</v>
      </c>
    </row>
    <row r="11781" spans="1:13">
      <c r="A11781" s="1" t="s">
        <v>13798</v>
      </c>
      <c r="B11781">
        <v>8.1436440956462205E-7</v>
      </c>
      <c r="C11781" s="1">
        <v>1.7668714296725999E-9</v>
      </c>
      <c r="D11781">
        <v>1</v>
      </c>
      <c r="E11781">
        <v>0.94680851063829796</v>
      </c>
      <c r="F11781">
        <v>0.99734042553191504</v>
      </c>
      <c r="G11781">
        <v>1</v>
      </c>
      <c r="H11781">
        <v>1</v>
      </c>
      <c r="I11781">
        <v>0.98660714285714302</v>
      </c>
      <c r="J11781" s="1">
        <v>1</v>
      </c>
      <c r="K11781" t="s">
        <v>23241</v>
      </c>
      <c r="L11781" t="s">
        <v>46806</v>
      </c>
      <c r="M11781" t="s">
        <v>46807</v>
      </c>
    </row>
    <row r="11782" spans="1:13">
      <c r="A11782" s="1" t="s">
        <v>13799</v>
      </c>
      <c r="B11782">
        <v>6.5686204009331599E-7</v>
      </c>
      <c r="C11782" s="1">
        <v>1.34572658460903E-8</v>
      </c>
      <c r="D11782">
        <v>0.97368421052631604</v>
      </c>
      <c r="E11782">
        <v>0.971830985915493</v>
      </c>
      <c r="F11782">
        <v>0.97569444444444398</v>
      </c>
      <c r="G11782">
        <v>1</v>
      </c>
      <c r="H11782">
        <v>0.96825396825396803</v>
      </c>
      <c r="I11782">
        <v>1</v>
      </c>
      <c r="J11782" s="1" t="s">
        <v>23229</v>
      </c>
      <c r="K11782" t="s">
        <v>23240</v>
      </c>
      <c r="L11782" t="s">
        <v>46808</v>
      </c>
      <c r="M11782" t="s">
        <v>46809</v>
      </c>
    </row>
    <row r="11783" spans="1:13">
      <c r="A11783" s="1" t="s">
        <v>13800</v>
      </c>
      <c r="B11783">
        <v>5.7051298702452497E-7</v>
      </c>
      <c r="C11783" s="1">
        <v>2.12169381908552E-7</v>
      </c>
      <c r="D11783">
        <v>0</v>
      </c>
      <c r="E11783">
        <v>0</v>
      </c>
      <c r="F11783">
        <v>0</v>
      </c>
      <c r="G11783">
        <v>0</v>
      </c>
      <c r="H11783">
        <v>7.5757575757575803E-3</v>
      </c>
      <c r="I11783">
        <v>0</v>
      </c>
      <c r="J11783" s="1">
        <v>0</v>
      </c>
      <c r="K11783" t="s">
        <v>23239</v>
      </c>
      <c r="L11783" t="s">
        <v>46810</v>
      </c>
      <c r="M11783" t="s">
        <v>46811</v>
      </c>
    </row>
    <row r="11784" spans="1:13">
      <c r="A11784" s="1" t="s">
        <v>13801</v>
      </c>
      <c r="B11784">
        <v>1.0817282858618399E-5</v>
      </c>
      <c r="C11784" s="1">
        <v>3.7154257889739901E-5</v>
      </c>
      <c r="D11784">
        <v>1</v>
      </c>
      <c r="E11784">
        <v>1</v>
      </c>
      <c r="F11784">
        <v>1</v>
      </c>
      <c r="G11784">
        <v>0.61</v>
      </c>
      <c r="H11784">
        <v>0.95744680851063801</v>
      </c>
      <c r="I11784">
        <v>0.934782608695652</v>
      </c>
      <c r="J11784" s="1">
        <v>1</v>
      </c>
      <c r="K11784" t="s">
        <v>23241</v>
      </c>
      <c r="L11784" t="s">
        <v>46812</v>
      </c>
      <c r="M11784" t="s">
        <v>46813</v>
      </c>
    </row>
    <row r="11785" spans="1:13">
      <c r="A11785" s="1" t="s">
        <v>13802</v>
      </c>
      <c r="B11785">
        <v>2.7530893232562301E-7</v>
      </c>
      <c r="C11785" s="1">
        <v>2.09288136019692E-5</v>
      </c>
      <c r="D11785">
        <v>0.98333333333333295</v>
      </c>
      <c r="E11785">
        <v>0.99425287356321801</v>
      </c>
      <c r="F11785">
        <v>0.99479166666666696</v>
      </c>
      <c r="G11785">
        <v>0.51851851851851805</v>
      </c>
      <c r="H11785">
        <v>0.98611111111111105</v>
      </c>
      <c r="I11785">
        <v>0.9375</v>
      </c>
      <c r="J11785" s="1">
        <v>1</v>
      </c>
      <c r="K11785" t="s">
        <v>23238</v>
      </c>
      <c r="L11785" t="s">
        <v>46814</v>
      </c>
      <c r="M11785" t="s">
        <v>46815</v>
      </c>
    </row>
    <row r="11786" spans="1:13">
      <c r="A11786" s="1" t="s">
        <v>13803</v>
      </c>
      <c r="B11786">
        <v>1.13058385396947E-9</v>
      </c>
      <c r="C11786" s="1">
        <v>7.5277411221081001E-8</v>
      </c>
      <c r="D11786">
        <v>1</v>
      </c>
      <c r="E11786">
        <v>0.99444444444444402</v>
      </c>
      <c r="F11786">
        <v>1</v>
      </c>
      <c r="G11786">
        <v>1</v>
      </c>
      <c r="H11786">
        <v>1</v>
      </c>
      <c r="I11786">
        <v>0.99180327868852503</v>
      </c>
      <c r="J11786" s="1">
        <v>1</v>
      </c>
      <c r="K11786" t="s">
        <v>23239</v>
      </c>
      <c r="L11786" t="s">
        <v>46816</v>
      </c>
      <c r="M11786" t="s">
        <v>46817</v>
      </c>
    </row>
    <row r="11787" spans="1:13">
      <c r="A11787" s="1" t="s">
        <v>13804</v>
      </c>
      <c r="B11787">
        <v>3.0500536780566001E-8</v>
      </c>
      <c r="C11787" s="1">
        <v>2.1272004368347298E-6</v>
      </c>
      <c r="D11787">
        <v>1</v>
      </c>
      <c r="E11787">
        <v>1</v>
      </c>
      <c r="F11787">
        <v>0.92957746478873204</v>
      </c>
      <c r="G11787">
        <v>1</v>
      </c>
      <c r="H11787">
        <v>1</v>
      </c>
      <c r="I11787">
        <v>0.99264705882352899</v>
      </c>
      <c r="J11787" s="1" t="s">
        <v>23229</v>
      </c>
      <c r="K11787" t="s">
        <v>23241</v>
      </c>
      <c r="L11787" t="s">
        <v>46818</v>
      </c>
      <c r="M11787" t="s">
        <v>46819</v>
      </c>
    </row>
    <row r="11788" spans="1:13">
      <c r="A11788" s="1" t="s">
        <v>13805</v>
      </c>
      <c r="B11788">
        <v>1.6386840987280498E-5</v>
      </c>
      <c r="C11788" s="1">
        <v>1.22837840302189E-5</v>
      </c>
      <c r="D11788">
        <v>0.96875</v>
      </c>
      <c r="E11788">
        <v>0.95789473684210502</v>
      </c>
      <c r="F11788">
        <v>0.997435897435897</v>
      </c>
      <c r="G11788">
        <v>1</v>
      </c>
      <c r="H11788">
        <v>0.99523809523809503</v>
      </c>
      <c r="I11788">
        <v>0.87864077669902896</v>
      </c>
      <c r="J11788" s="1">
        <v>1</v>
      </c>
      <c r="K11788" t="s">
        <v>23238</v>
      </c>
      <c r="L11788" t="s">
        <v>46820</v>
      </c>
      <c r="M11788" t="s">
        <v>46821</v>
      </c>
    </row>
    <row r="11789" spans="1:13">
      <c r="A11789" s="1" t="s">
        <v>13806</v>
      </c>
      <c r="B11789">
        <v>6.68968807790641E-9</v>
      </c>
      <c r="C11789" s="1">
        <v>2.0803367216629701E-8</v>
      </c>
      <c r="D11789">
        <v>0</v>
      </c>
      <c r="E11789">
        <v>0</v>
      </c>
      <c r="F11789">
        <v>0</v>
      </c>
      <c r="G11789">
        <v>1.5625E-2</v>
      </c>
      <c r="H11789">
        <v>0</v>
      </c>
      <c r="I11789">
        <v>0</v>
      </c>
      <c r="J11789" s="1">
        <v>0.4375</v>
      </c>
      <c r="K11789" t="s">
        <v>23241</v>
      </c>
      <c r="L11789" t="s">
        <v>46822</v>
      </c>
      <c r="M11789" t="s">
        <v>46823</v>
      </c>
    </row>
    <row r="11790" spans="1:13">
      <c r="A11790" s="1" t="s">
        <v>13807</v>
      </c>
      <c r="B11790">
        <v>1.9697484910554501E-5</v>
      </c>
      <c r="C11790" s="1">
        <v>2.7624976245674601E-6</v>
      </c>
      <c r="D11790">
        <v>1</v>
      </c>
      <c r="E11790">
        <v>0.95333333333333303</v>
      </c>
      <c r="F11790">
        <v>0.95161290322580605</v>
      </c>
      <c r="G11790">
        <v>0.86956521739130399</v>
      </c>
      <c r="H11790">
        <v>0.92500000000000004</v>
      </c>
      <c r="I11790">
        <v>0.95833333333333304</v>
      </c>
      <c r="J11790" s="1">
        <v>1</v>
      </c>
      <c r="K11790" t="s">
        <v>23239</v>
      </c>
      <c r="L11790" t="s">
        <v>46824</v>
      </c>
      <c r="M11790" t="s">
        <v>46825</v>
      </c>
    </row>
    <row r="11791" spans="1:13">
      <c r="A11791" s="1" t="s">
        <v>13808</v>
      </c>
      <c r="B11791">
        <v>8.0850332174411106E-5</v>
      </c>
      <c r="C11791" s="1">
        <v>4.2040818037491399E-6</v>
      </c>
      <c r="D11791">
        <v>0.84</v>
      </c>
      <c r="E11791">
        <v>0.993670886075949</v>
      </c>
      <c r="F11791">
        <v>0.76241134751773099</v>
      </c>
      <c r="G11791">
        <v>1</v>
      </c>
      <c r="H11791">
        <v>0.88181818181818195</v>
      </c>
      <c r="I11791">
        <v>0.93661971830985902</v>
      </c>
      <c r="J11791" s="1">
        <v>0.5</v>
      </c>
      <c r="K11791" t="s">
        <v>23241</v>
      </c>
      <c r="L11791" t="s">
        <v>46826</v>
      </c>
      <c r="M11791" t="s">
        <v>46827</v>
      </c>
    </row>
    <row r="11792" spans="1:13">
      <c r="A11792" s="1" t="s">
        <v>13809</v>
      </c>
      <c r="B11792">
        <v>4.14037446155772E-8</v>
      </c>
      <c r="C11792" s="1">
        <v>1.54422295057299E-5</v>
      </c>
      <c r="D11792">
        <v>0.98076923076923095</v>
      </c>
      <c r="E11792">
        <v>1</v>
      </c>
      <c r="F11792">
        <v>0.99142857142857099</v>
      </c>
      <c r="G11792">
        <v>0.72826086956521696</v>
      </c>
      <c r="H11792">
        <v>0.96022727272727304</v>
      </c>
      <c r="I11792">
        <v>0.90714285714285703</v>
      </c>
      <c r="J11792" s="1" t="s">
        <v>23229</v>
      </c>
      <c r="K11792" t="s">
        <v>23238</v>
      </c>
      <c r="L11792" t="s">
        <v>46828</v>
      </c>
      <c r="M11792" t="s">
        <v>46829</v>
      </c>
    </row>
    <row r="11793" spans="1:13">
      <c r="A11793" s="1" t="s">
        <v>13810</v>
      </c>
      <c r="B11793">
        <v>9.89301562477359E-6</v>
      </c>
      <c r="C11793" s="1">
        <v>2.58501972723162E-5</v>
      </c>
      <c r="D11793">
        <v>0.82758620689655205</v>
      </c>
      <c r="E11793">
        <v>0.73214285714285698</v>
      </c>
      <c r="F11793">
        <v>0.80674846625766905</v>
      </c>
      <c r="G11793">
        <v>1</v>
      </c>
      <c r="H11793">
        <v>0.86805555555555602</v>
      </c>
      <c r="I11793">
        <v>0.92708333333333304</v>
      </c>
      <c r="J11793" s="1">
        <v>1</v>
      </c>
      <c r="K11793" t="s">
        <v>23238</v>
      </c>
      <c r="L11793" t="s">
        <v>46830</v>
      </c>
      <c r="M11793" t="s">
        <v>46831</v>
      </c>
    </row>
    <row r="11794" spans="1:13">
      <c r="A11794" s="1" t="s">
        <v>13811</v>
      </c>
      <c r="B11794">
        <v>1.3236554114217901E-6</v>
      </c>
      <c r="C11794" s="1">
        <v>6.5914043753610198E-7</v>
      </c>
      <c r="D11794">
        <v>0.98148148148148195</v>
      </c>
      <c r="E11794">
        <v>1</v>
      </c>
      <c r="F11794">
        <v>1</v>
      </c>
      <c r="G11794">
        <v>0.81428571428571395</v>
      </c>
      <c r="H11794">
        <v>0.91463414634146301</v>
      </c>
      <c r="I11794">
        <v>0.91818181818181799</v>
      </c>
      <c r="J11794" s="1">
        <v>1</v>
      </c>
      <c r="K11794" t="s">
        <v>23239</v>
      </c>
      <c r="L11794" t="s">
        <v>46832</v>
      </c>
      <c r="M11794" t="s">
        <v>46833</v>
      </c>
    </row>
    <row r="11795" spans="1:13">
      <c r="A11795" s="1" t="s">
        <v>13812</v>
      </c>
      <c r="B11795">
        <v>1.8743216749478602E-5</v>
      </c>
      <c r="C11795" s="1">
        <v>4.4062539526316499E-5</v>
      </c>
      <c r="D11795">
        <v>0.51851851851851805</v>
      </c>
      <c r="E11795">
        <v>0.70370370370370405</v>
      </c>
      <c r="F11795">
        <v>0.94366197183098599</v>
      </c>
      <c r="G11795">
        <v>0.92857142857142905</v>
      </c>
      <c r="H11795">
        <v>0.75</v>
      </c>
      <c r="I11795">
        <v>0.625</v>
      </c>
      <c r="J11795" s="1" t="s">
        <v>23229</v>
      </c>
      <c r="K11795" t="s">
        <v>23240</v>
      </c>
      <c r="L11795" t="s">
        <v>46834</v>
      </c>
      <c r="M11795" t="s">
        <v>46835</v>
      </c>
    </row>
    <row r="11796" spans="1:13">
      <c r="A11796" s="1" t="s">
        <v>13813</v>
      </c>
      <c r="B11796">
        <v>3.9576275141475503E-5</v>
      </c>
      <c r="C11796" s="1">
        <v>2.8766858978217499E-5</v>
      </c>
      <c r="D11796">
        <v>0.58823529411764697</v>
      </c>
      <c r="E11796">
        <v>0.59166666666666701</v>
      </c>
      <c r="F11796">
        <v>0.81775700934579398</v>
      </c>
      <c r="G11796">
        <v>0.96</v>
      </c>
      <c r="H11796">
        <v>0.82786885245901598</v>
      </c>
      <c r="I11796">
        <v>0.81481481481481499</v>
      </c>
      <c r="J11796" s="1" t="s">
        <v>23229</v>
      </c>
      <c r="K11796" t="s">
        <v>23241</v>
      </c>
      <c r="L11796" t="s">
        <v>46836</v>
      </c>
      <c r="M11796" t="s">
        <v>46837</v>
      </c>
    </row>
    <row r="11797" spans="1:13">
      <c r="A11797" s="1" t="s">
        <v>13814</v>
      </c>
      <c r="B11797">
        <v>2.6315066012423798E-8</v>
      </c>
      <c r="C11797" s="1">
        <v>1.05244173277942E-4</v>
      </c>
      <c r="D11797">
        <v>0.65</v>
      </c>
      <c r="E11797">
        <v>0.67682926829268297</v>
      </c>
      <c r="F11797">
        <v>0.28749999999999998</v>
      </c>
      <c r="G11797">
        <v>0.92452830188679203</v>
      </c>
      <c r="H11797">
        <v>0.55882352941176505</v>
      </c>
      <c r="I11797">
        <v>0.81868131868131899</v>
      </c>
      <c r="J11797" s="1">
        <v>1</v>
      </c>
      <c r="K11797" t="s">
        <v>23239</v>
      </c>
      <c r="L11797" t="s">
        <v>46838</v>
      </c>
      <c r="M11797" t="s">
        <v>46839</v>
      </c>
    </row>
    <row r="11798" spans="1:13">
      <c r="A11798" s="1" t="s">
        <v>13815</v>
      </c>
      <c r="B11798">
        <v>3.1099499759309999E-6</v>
      </c>
      <c r="C11798" s="1">
        <v>1.29578591242519E-5</v>
      </c>
      <c r="D11798">
        <v>0</v>
      </c>
      <c r="E11798">
        <v>6.17283950617284E-3</v>
      </c>
      <c r="F11798">
        <v>0</v>
      </c>
      <c r="G11798">
        <v>0.434782608695652</v>
      </c>
      <c r="H11798">
        <v>2.0270270270270299E-2</v>
      </c>
      <c r="I11798">
        <v>6.9444444444444406E-2</v>
      </c>
      <c r="J11798" s="1">
        <v>0</v>
      </c>
      <c r="K11798" t="s">
        <v>23238</v>
      </c>
      <c r="L11798" t="s">
        <v>46840</v>
      </c>
      <c r="M11798" t="s">
        <v>46841</v>
      </c>
    </row>
    <row r="11799" spans="1:13">
      <c r="A11799" s="1" t="s">
        <v>13816</v>
      </c>
      <c r="B11799">
        <v>6.03335833822457E-7</v>
      </c>
      <c r="C11799" s="1">
        <v>3.2880539749166399E-5</v>
      </c>
      <c r="D11799">
        <v>1</v>
      </c>
      <c r="E11799">
        <v>1</v>
      </c>
      <c r="F11799">
        <v>0.99717514124293805</v>
      </c>
      <c r="G11799">
        <v>0.32558139534883701</v>
      </c>
      <c r="H11799">
        <v>0.99523809523809503</v>
      </c>
      <c r="I11799">
        <v>0.80373831775700899</v>
      </c>
      <c r="J11799" s="1" t="s">
        <v>23229</v>
      </c>
      <c r="K11799" t="s">
        <v>23242</v>
      </c>
      <c r="L11799" t="s">
        <v>46842</v>
      </c>
      <c r="M11799" t="s">
        <v>46843</v>
      </c>
    </row>
    <row r="11800" spans="1:13">
      <c r="A11800" s="1" t="s">
        <v>13817</v>
      </c>
      <c r="B11800">
        <v>1.95894251485176E-7</v>
      </c>
      <c r="C11800" s="1">
        <v>2.4237572633551499E-8</v>
      </c>
      <c r="D11800">
        <v>0</v>
      </c>
      <c r="E11800">
        <v>0</v>
      </c>
      <c r="F11800">
        <v>1.03092783505155E-2</v>
      </c>
      <c r="G11800">
        <v>9.8039215686274508E-3</v>
      </c>
      <c r="H11800">
        <v>5.9090909090909097E-2</v>
      </c>
      <c r="I11800">
        <v>1.3761467889908299E-2</v>
      </c>
      <c r="J11800" s="1" t="s">
        <v>23229</v>
      </c>
      <c r="K11800" t="s">
        <v>23238</v>
      </c>
      <c r="L11800" t="s">
        <v>46844</v>
      </c>
      <c r="M11800" t="s">
        <v>46845</v>
      </c>
    </row>
    <row r="11801" spans="1:13">
      <c r="A11801" s="1" t="s">
        <v>13818</v>
      </c>
      <c r="B11801">
        <v>1.0302971816598901E-6</v>
      </c>
      <c r="C11801" s="1">
        <v>1.9469202980991101E-5</v>
      </c>
      <c r="D11801">
        <v>0</v>
      </c>
      <c r="E11801">
        <v>0</v>
      </c>
      <c r="F11801">
        <v>0</v>
      </c>
      <c r="G11801">
        <v>2.5000000000000001E-2</v>
      </c>
      <c r="H11801">
        <v>0.1</v>
      </c>
      <c r="I11801">
        <v>0</v>
      </c>
      <c r="J11801" s="1">
        <v>1</v>
      </c>
      <c r="K11801" t="s">
        <v>23238</v>
      </c>
      <c r="L11801" t="s">
        <v>46846</v>
      </c>
      <c r="M11801" t="s">
        <v>46847</v>
      </c>
    </row>
    <row r="11802" spans="1:13">
      <c r="A11802" s="1" t="s">
        <v>13819</v>
      </c>
      <c r="B11802">
        <v>1.01819465243817E-4</v>
      </c>
      <c r="C11802" s="1">
        <v>7.3417796965689601E-8</v>
      </c>
      <c r="D11802">
        <v>0.125</v>
      </c>
      <c r="E11802">
        <v>0.35882352941176499</v>
      </c>
      <c r="F11802">
        <v>0</v>
      </c>
      <c r="G11802">
        <v>0</v>
      </c>
      <c r="H11802">
        <v>0</v>
      </c>
      <c r="I11802">
        <v>0</v>
      </c>
      <c r="J11802" s="1" t="s">
        <v>23229</v>
      </c>
      <c r="K11802" t="s">
        <v>23238</v>
      </c>
      <c r="L11802" t="s">
        <v>46848</v>
      </c>
      <c r="M11802" t="s">
        <v>46849</v>
      </c>
    </row>
    <row r="11803" spans="1:13">
      <c r="A11803" s="1" t="s">
        <v>13820</v>
      </c>
      <c r="B11803">
        <v>4.4306134619349398E-4</v>
      </c>
      <c r="C11803" s="1">
        <v>1.38096849215962E-4</v>
      </c>
      <c r="D11803">
        <v>0.20588235294117599</v>
      </c>
      <c r="E11803">
        <v>0.32065217391304301</v>
      </c>
      <c r="F11803">
        <v>0.1484375</v>
      </c>
      <c r="G11803">
        <v>0</v>
      </c>
      <c r="H11803">
        <v>5.1020408163265302E-3</v>
      </c>
      <c r="I11803">
        <v>0.14942528735632199</v>
      </c>
      <c r="J11803" s="1" t="s">
        <v>23229</v>
      </c>
      <c r="K11803" t="s">
        <v>23240</v>
      </c>
      <c r="L11803" t="s">
        <v>46850</v>
      </c>
      <c r="M11803" t="s">
        <v>46851</v>
      </c>
    </row>
    <row r="11804" spans="1:13">
      <c r="A11804" s="1" t="s">
        <v>13821</v>
      </c>
      <c r="B11804">
        <v>1.9482003808952799E-6</v>
      </c>
      <c r="C11804" s="1">
        <v>7.5236917159580199E-6</v>
      </c>
      <c r="D11804">
        <v>0.116666666666667</v>
      </c>
      <c r="E11804">
        <v>0.123529411764706</v>
      </c>
      <c r="F11804">
        <v>0.16463414634146301</v>
      </c>
      <c r="G11804">
        <v>0</v>
      </c>
      <c r="H11804">
        <v>2.7777777777777801E-2</v>
      </c>
      <c r="I11804">
        <v>0.14150943396226401</v>
      </c>
      <c r="J11804" s="1">
        <v>0</v>
      </c>
      <c r="K11804" t="s">
        <v>23242</v>
      </c>
      <c r="L11804" t="s">
        <v>46852</v>
      </c>
      <c r="M11804" t="s">
        <v>46853</v>
      </c>
    </row>
    <row r="11805" spans="1:13">
      <c r="A11805" s="1" t="s">
        <v>13822</v>
      </c>
      <c r="B11805">
        <v>7.5518037300751698E-5</v>
      </c>
      <c r="C11805" s="1">
        <v>7.6393798647777597E-7</v>
      </c>
      <c r="D11805">
        <v>0.19354838709677399</v>
      </c>
      <c r="E11805">
        <v>1.1111111111111099E-2</v>
      </c>
      <c r="F11805">
        <v>0.19602272727272699</v>
      </c>
      <c r="G11805">
        <v>1.7857142857142901E-2</v>
      </c>
      <c r="H11805">
        <v>0.37931034482758602</v>
      </c>
      <c r="I11805">
        <v>0.17647058823529399</v>
      </c>
      <c r="J11805" s="1" t="s">
        <v>23229</v>
      </c>
      <c r="K11805" t="s">
        <v>23239</v>
      </c>
      <c r="L11805" t="s">
        <v>46854</v>
      </c>
      <c r="M11805" t="s">
        <v>46855</v>
      </c>
    </row>
    <row r="11806" spans="1:13">
      <c r="A11806" s="1" t="s">
        <v>13823</v>
      </c>
      <c r="B11806">
        <v>9.8790862966310601E-6</v>
      </c>
      <c r="C11806" s="1">
        <v>1.9645244125208098E-5</v>
      </c>
      <c r="D11806">
        <v>0.98148148148148195</v>
      </c>
      <c r="E11806">
        <v>0.99193548387096797</v>
      </c>
      <c r="F11806">
        <v>1</v>
      </c>
      <c r="G11806">
        <v>0.7</v>
      </c>
      <c r="H11806">
        <v>0.99438202247190999</v>
      </c>
      <c r="I11806">
        <v>0.620253164556962</v>
      </c>
      <c r="J11806" s="1">
        <v>1</v>
      </c>
      <c r="K11806" t="s">
        <v>23241</v>
      </c>
      <c r="L11806" t="s">
        <v>46856</v>
      </c>
      <c r="M11806" t="s">
        <v>46857</v>
      </c>
    </row>
    <row r="11807" spans="1:13">
      <c r="A11807" s="1" t="s">
        <v>13824</v>
      </c>
      <c r="B11807">
        <v>1.7572830340908601E-7</v>
      </c>
      <c r="C11807" s="1">
        <v>8.8663955327212005E-8</v>
      </c>
      <c r="D11807">
        <v>0.98387096774193505</v>
      </c>
      <c r="E11807">
        <v>0.99479166666666696</v>
      </c>
      <c r="F11807">
        <v>0.98969072164948502</v>
      </c>
      <c r="G11807">
        <v>1</v>
      </c>
      <c r="H11807">
        <v>0.99038461538461497</v>
      </c>
      <c r="I11807">
        <v>1</v>
      </c>
      <c r="J11807" s="1" t="s">
        <v>23229</v>
      </c>
      <c r="K11807" t="s">
        <v>23240</v>
      </c>
      <c r="L11807" t="s">
        <v>46858</v>
      </c>
      <c r="M11807" t="s">
        <v>46859</v>
      </c>
    </row>
    <row r="11808" spans="1:13">
      <c r="A11808" s="1" t="s">
        <v>13825</v>
      </c>
      <c r="B11808">
        <v>2.4170465289122E-6</v>
      </c>
      <c r="C11808" s="1">
        <v>3.0071061910574598E-6</v>
      </c>
      <c r="D11808">
        <v>2.1739130434782601E-2</v>
      </c>
      <c r="E11808">
        <v>0.269230769230769</v>
      </c>
      <c r="F11808">
        <v>0</v>
      </c>
      <c r="G11808">
        <v>0</v>
      </c>
      <c r="H11808">
        <v>0</v>
      </c>
      <c r="I11808">
        <v>0</v>
      </c>
      <c r="J11808" s="1" t="s">
        <v>23229</v>
      </c>
      <c r="K11808" t="s">
        <v>23241</v>
      </c>
      <c r="L11808" t="s">
        <v>46860</v>
      </c>
      <c r="M11808" t="s">
        <v>46861</v>
      </c>
    </row>
    <row r="11809" spans="1:13">
      <c r="A11809" s="1" t="s">
        <v>13826</v>
      </c>
      <c r="B11809">
        <v>2.4443611608029199E-6</v>
      </c>
      <c r="C11809" s="1">
        <v>2.3631029813541301E-6</v>
      </c>
      <c r="D11809">
        <v>1.5625E-2</v>
      </c>
      <c r="E11809">
        <v>0</v>
      </c>
      <c r="F11809">
        <v>0</v>
      </c>
      <c r="G11809">
        <v>0.11206896551724101</v>
      </c>
      <c r="H11809">
        <v>0</v>
      </c>
      <c r="I11809">
        <v>8.0000000000000002E-3</v>
      </c>
      <c r="J11809" s="1">
        <v>0</v>
      </c>
      <c r="K11809" t="s">
        <v>23241</v>
      </c>
      <c r="L11809" t="s">
        <v>46862</v>
      </c>
      <c r="M11809" t="s">
        <v>46863</v>
      </c>
    </row>
    <row r="11810" spans="1:13">
      <c r="A11810" s="1" t="s">
        <v>13827</v>
      </c>
      <c r="B11810">
        <v>1.7455122249506599E-6</v>
      </c>
      <c r="C11810" s="1">
        <v>7.9187808421278704E-5</v>
      </c>
      <c r="D11810">
        <v>0</v>
      </c>
      <c r="E11810">
        <v>1.4705882352941201E-2</v>
      </c>
      <c r="F11810">
        <v>9.8039215686274508E-3</v>
      </c>
      <c r="G11810">
        <v>0</v>
      </c>
      <c r="H11810">
        <v>0.10784313725490199</v>
      </c>
      <c r="I11810">
        <v>0.157894736842105</v>
      </c>
      <c r="J11810" s="1" t="s">
        <v>23229</v>
      </c>
      <c r="K11810" t="s">
        <v>23241</v>
      </c>
      <c r="L11810" t="s">
        <v>46864</v>
      </c>
      <c r="M11810" t="s">
        <v>46865</v>
      </c>
    </row>
    <row r="11811" spans="1:13">
      <c r="A11811" s="1" t="s">
        <v>13828</v>
      </c>
      <c r="B11811">
        <v>8.6166517609486903E-5</v>
      </c>
      <c r="C11811" s="1">
        <v>3.2515689827294301E-4</v>
      </c>
      <c r="D11811">
        <v>0</v>
      </c>
      <c r="E11811">
        <v>3.8461538461538498E-2</v>
      </c>
      <c r="F11811">
        <v>0.35563380281690099</v>
      </c>
      <c r="G11811">
        <v>0.74444444444444402</v>
      </c>
      <c r="H11811">
        <v>0.9</v>
      </c>
      <c r="I11811">
        <v>0.71666666666666701</v>
      </c>
      <c r="J11811" s="1" t="s">
        <v>23229</v>
      </c>
      <c r="K11811" t="s">
        <v>23241</v>
      </c>
      <c r="L11811" t="s">
        <v>46866</v>
      </c>
      <c r="M11811" t="s">
        <v>46867</v>
      </c>
    </row>
    <row r="11812" spans="1:13">
      <c r="A11812" s="1" t="s">
        <v>13829</v>
      </c>
      <c r="B11812">
        <v>4.9097873942304302E-5</v>
      </c>
      <c r="C11812" s="1">
        <v>9.5857123135388507E-6</v>
      </c>
      <c r="D11812">
        <v>9.5238095238095205E-2</v>
      </c>
      <c r="E11812">
        <v>0.13297872340425501</v>
      </c>
      <c r="F11812">
        <v>1.2500000000000001E-2</v>
      </c>
      <c r="G11812">
        <v>0.19230769230769201</v>
      </c>
      <c r="H11812">
        <v>1.4285714285714299E-2</v>
      </c>
      <c r="I11812">
        <v>3.125E-2</v>
      </c>
      <c r="J11812" s="1">
        <v>0</v>
      </c>
      <c r="K11812" t="s">
        <v>23239</v>
      </c>
      <c r="L11812" t="s">
        <v>46868</v>
      </c>
      <c r="M11812" t="s">
        <v>46869</v>
      </c>
    </row>
    <row r="11813" spans="1:13">
      <c r="A11813" s="1" t="s">
        <v>13830</v>
      </c>
      <c r="B11813">
        <v>9.2575050208197595E-10</v>
      </c>
      <c r="C11813" s="1">
        <v>3.4636575058293001E-8</v>
      </c>
      <c r="D11813">
        <v>0</v>
      </c>
      <c r="E11813">
        <v>5.3763440860215101E-3</v>
      </c>
      <c r="F11813">
        <v>2.5773195876288698E-3</v>
      </c>
      <c r="G11813">
        <v>0</v>
      </c>
      <c r="H11813">
        <v>0</v>
      </c>
      <c r="I11813">
        <v>0</v>
      </c>
      <c r="J11813" s="1">
        <v>0</v>
      </c>
      <c r="K11813" t="s">
        <v>23238</v>
      </c>
      <c r="L11813" t="s">
        <v>46870</v>
      </c>
      <c r="M11813" t="s">
        <v>46871</v>
      </c>
    </row>
    <row r="11814" spans="1:13">
      <c r="A11814" s="1" t="s">
        <v>13831</v>
      </c>
      <c r="B11814">
        <v>2.38085400712496E-4</v>
      </c>
      <c r="C11814" s="1">
        <v>8.3713359206321399E-4</v>
      </c>
      <c r="D11814">
        <v>0.233333333333333</v>
      </c>
      <c r="E11814">
        <v>2.6315789473684199E-2</v>
      </c>
      <c r="F11814">
        <v>0.219072164948454</v>
      </c>
      <c r="G11814">
        <v>0.60377358490566002</v>
      </c>
      <c r="H11814">
        <v>0.38636363636363602</v>
      </c>
      <c r="I11814">
        <v>0.62612612612612595</v>
      </c>
      <c r="J11814" s="1">
        <v>0.90909090909090895</v>
      </c>
      <c r="K11814" t="s">
        <v>23237</v>
      </c>
      <c r="L11814" t="s">
        <v>46872</v>
      </c>
      <c r="M11814" t="s">
        <v>46873</v>
      </c>
    </row>
    <row r="11815" spans="1:13">
      <c r="A11815" s="1" t="s">
        <v>13832</v>
      </c>
      <c r="B11815">
        <v>1.01973918009759E-6</v>
      </c>
      <c r="C11815" s="1">
        <v>2.45109625069486E-6</v>
      </c>
      <c r="D11815">
        <v>0.875</v>
      </c>
      <c r="E11815">
        <v>0.98958333333333304</v>
      </c>
      <c r="F11815">
        <v>0.94871794871794901</v>
      </c>
      <c r="G11815">
        <v>1</v>
      </c>
      <c r="H11815">
        <v>0.99561403508771895</v>
      </c>
      <c r="I11815">
        <v>0.99565217391304395</v>
      </c>
      <c r="J11815" s="1">
        <v>1</v>
      </c>
      <c r="K11815" t="s">
        <v>23238</v>
      </c>
      <c r="L11815" t="s">
        <v>46874</v>
      </c>
      <c r="M11815" t="s">
        <v>46875</v>
      </c>
    </row>
    <row r="11816" spans="1:13">
      <c r="A11816" s="1" t="s">
        <v>13833</v>
      </c>
      <c r="B11816">
        <v>3.5173170896333601E-8</v>
      </c>
      <c r="C11816" s="1">
        <v>1.77333968126135E-8</v>
      </c>
      <c r="D11816">
        <v>1</v>
      </c>
      <c r="E11816">
        <v>0.97321428571428603</v>
      </c>
      <c r="F11816">
        <v>0.99315068493150704</v>
      </c>
      <c r="G11816">
        <v>0.89285714285714302</v>
      </c>
      <c r="H11816">
        <v>0.98421052631578898</v>
      </c>
      <c r="I11816">
        <v>0.949438202247191</v>
      </c>
      <c r="J11816" s="1">
        <v>1</v>
      </c>
      <c r="K11816" t="s">
        <v>23238</v>
      </c>
      <c r="L11816" t="s">
        <v>46876</v>
      </c>
      <c r="M11816" t="s">
        <v>46877</v>
      </c>
    </row>
    <row r="11817" spans="1:13">
      <c r="A11817" s="1" t="s">
        <v>13834</v>
      </c>
      <c r="B11817">
        <v>7.4185199971595097E-6</v>
      </c>
      <c r="C11817" s="1">
        <v>6.4412396418278201E-6</v>
      </c>
      <c r="D11817">
        <v>1</v>
      </c>
      <c r="E11817">
        <v>1</v>
      </c>
      <c r="F11817">
        <v>1</v>
      </c>
      <c r="G11817">
        <v>0.359375</v>
      </c>
      <c r="H11817">
        <v>0.96022727272727304</v>
      </c>
      <c r="I11817">
        <v>0.84</v>
      </c>
      <c r="J11817" s="1" t="s">
        <v>23229</v>
      </c>
      <c r="K11817" t="s">
        <v>23238</v>
      </c>
      <c r="L11817" t="s">
        <v>46878</v>
      </c>
      <c r="M11817" t="s">
        <v>46879</v>
      </c>
    </row>
    <row r="11818" spans="1:13">
      <c r="A11818" s="1" t="s">
        <v>13835</v>
      </c>
      <c r="B11818">
        <v>1.32408901796413E-6</v>
      </c>
      <c r="C11818" s="1">
        <v>1.9541169722589399E-7</v>
      </c>
      <c r="D11818">
        <v>0</v>
      </c>
      <c r="E11818">
        <v>6.0240963855421699E-3</v>
      </c>
      <c r="F11818">
        <v>3.4246575342465799E-3</v>
      </c>
      <c r="G11818">
        <v>0</v>
      </c>
      <c r="H11818">
        <v>1.4285714285714299E-2</v>
      </c>
      <c r="I11818">
        <v>0</v>
      </c>
      <c r="J11818" s="1">
        <v>0.83333333333333304</v>
      </c>
      <c r="K11818" t="s">
        <v>23238</v>
      </c>
      <c r="L11818" t="s">
        <v>46880</v>
      </c>
      <c r="M11818" t="s">
        <v>46881</v>
      </c>
    </row>
    <row r="11819" spans="1:13">
      <c r="A11819" s="1" t="s">
        <v>13836</v>
      </c>
      <c r="B11819">
        <v>4.5314622639934003E-5</v>
      </c>
      <c r="C11819" s="1">
        <v>1.4484520907373199E-4</v>
      </c>
      <c r="D11819">
        <v>0.89655172413793105</v>
      </c>
      <c r="E11819">
        <v>0.87121212121212099</v>
      </c>
      <c r="F11819">
        <v>0.61904761904761896</v>
      </c>
      <c r="G11819">
        <v>6.5789473684210495E-2</v>
      </c>
      <c r="H11819">
        <v>0.62068965517241403</v>
      </c>
      <c r="I11819">
        <v>0.28358208955223901</v>
      </c>
      <c r="J11819" s="1">
        <v>0</v>
      </c>
      <c r="K11819" t="s">
        <v>23241</v>
      </c>
      <c r="L11819" t="s">
        <v>46882</v>
      </c>
      <c r="M11819" t="s">
        <v>46883</v>
      </c>
    </row>
    <row r="11820" spans="1:13">
      <c r="A11820" s="1" t="s">
        <v>13837</v>
      </c>
      <c r="B11820">
        <v>3.9270892690815896E-6</v>
      </c>
      <c r="C11820" s="1">
        <v>2.87732885265195E-5</v>
      </c>
      <c r="D11820">
        <v>0.75</v>
      </c>
      <c r="E11820">
        <v>0.68965517241379304</v>
      </c>
      <c r="F11820">
        <v>0.96014492753623204</v>
      </c>
      <c r="G11820">
        <v>1</v>
      </c>
      <c r="H11820">
        <v>1</v>
      </c>
      <c r="I11820">
        <v>1</v>
      </c>
      <c r="J11820" s="1">
        <v>1</v>
      </c>
      <c r="K11820" t="s">
        <v>23238</v>
      </c>
      <c r="L11820" t="s">
        <v>46884</v>
      </c>
      <c r="M11820" t="s">
        <v>46885</v>
      </c>
    </row>
    <row r="11821" spans="1:13">
      <c r="A11821" s="1" t="s">
        <v>13838</v>
      </c>
      <c r="B11821">
        <v>6.6400866062744904E-5</v>
      </c>
      <c r="C11821" s="1">
        <v>3.4312055597145702E-5</v>
      </c>
      <c r="D11821">
        <v>0.28846153846153799</v>
      </c>
      <c r="E11821">
        <v>7.6388888888888895E-2</v>
      </c>
      <c r="F11821">
        <v>0.41134751773049599</v>
      </c>
      <c r="G11821">
        <v>0.33333333333333298</v>
      </c>
      <c r="H11821">
        <v>0.367088607594937</v>
      </c>
      <c r="I11821">
        <v>0.180851063829787</v>
      </c>
      <c r="J11821" s="1">
        <v>8.3333333333333301E-2</v>
      </c>
      <c r="K11821" t="s">
        <v>23241</v>
      </c>
      <c r="L11821" t="s">
        <v>46886</v>
      </c>
      <c r="M11821" t="s">
        <v>46887</v>
      </c>
    </row>
    <row r="11822" spans="1:13">
      <c r="A11822" s="1" t="s">
        <v>13839</v>
      </c>
      <c r="B11822">
        <v>5.3999895953409102E-5</v>
      </c>
      <c r="C11822" s="1">
        <v>4.7761263288177304E-6</v>
      </c>
      <c r="D11822">
        <v>0.921875</v>
      </c>
      <c r="E11822">
        <v>0.90625</v>
      </c>
      <c r="F11822">
        <v>0.66494845360824695</v>
      </c>
      <c r="G11822">
        <v>0.59649122807017496</v>
      </c>
      <c r="H11822">
        <v>0.73853211009174302</v>
      </c>
      <c r="I11822">
        <v>0.77049180327868805</v>
      </c>
      <c r="J11822" s="1">
        <v>0.95454545454545503</v>
      </c>
      <c r="K11822" t="s">
        <v>23239</v>
      </c>
      <c r="L11822" t="s">
        <v>46888</v>
      </c>
      <c r="M11822" t="s">
        <v>46889</v>
      </c>
    </row>
    <row r="11823" spans="1:13">
      <c r="A11823" s="1" t="s">
        <v>13840</v>
      </c>
      <c r="B11823">
        <v>9.5944231333385395E-7</v>
      </c>
      <c r="C11823" s="1">
        <v>4.8010487593449298E-7</v>
      </c>
      <c r="D11823">
        <v>0.1</v>
      </c>
      <c r="E11823">
        <v>0.10638297872340401</v>
      </c>
      <c r="F11823">
        <v>0.36513157894736797</v>
      </c>
      <c r="G11823">
        <v>0.66666666666666696</v>
      </c>
      <c r="H11823">
        <v>0.117283950617284</v>
      </c>
      <c r="I11823">
        <v>0.17857142857142899</v>
      </c>
      <c r="J11823" s="1">
        <v>1</v>
      </c>
      <c r="K11823" t="s">
        <v>23241</v>
      </c>
      <c r="L11823" t="s">
        <v>46890</v>
      </c>
      <c r="M11823" t="s">
        <v>46891</v>
      </c>
    </row>
    <row r="11824" spans="1:13">
      <c r="A11824" s="1" t="s">
        <v>13841</v>
      </c>
      <c r="B11824">
        <v>9.2957111469713299E-7</v>
      </c>
      <c r="C11824" s="1">
        <v>6.9250874748421605E-8</v>
      </c>
      <c r="D11824">
        <v>0.74074074074074103</v>
      </c>
      <c r="E11824">
        <v>0.97333333333333305</v>
      </c>
      <c r="F11824">
        <v>0.91780821917808197</v>
      </c>
      <c r="G11824">
        <v>0.88333333333333297</v>
      </c>
      <c r="H11824">
        <v>0.967741935483871</v>
      </c>
      <c r="I11824">
        <v>0.89622641509433998</v>
      </c>
      <c r="J11824" s="1">
        <v>1</v>
      </c>
      <c r="K11824" t="s">
        <v>23238</v>
      </c>
      <c r="L11824" t="s">
        <v>46892</v>
      </c>
      <c r="M11824" t="s">
        <v>46893</v>
      </c>
    </row>
    <row r="11825" spans="1:13">
      <c r="A11825" s="1" t="s">
        <v>13842</v>
      </c>
      <c r="B11825">
        <v>1.8989411263408801E-4</v>
      </c>
      <c r="C11825" s="1">
        <v>1.1953536341069399E-4</v>
      </c>
      <c r="D11825">
        <v>0.29032258064516098</v>
      </c>
      <c r="E11825">
        <v>0.58928571428571397</v>
      </c>
      <c r="F11825">
        <v>1.38888888888889E-2</v>
      </c>
      <c r="G11825">
        <v>0.57499999999999996</v>
      </c>
      <c r="H11825">
        <v>0.148148148148148</v>
      </c>
      <c r="I11825">
        <v>4.5045045045045001E-2</v>
      </c>
      <c r="J11825" s="1">
        <v>0</v>
      </c>
      <c r="K11825" t="s">
        <v>23241</v>
      </c>
      <c r="L11825" t="s">
        <v>46894</v>
      </c>
      <c r="M11825" t="s">
        <v>46895</v>
      </c>
    </row>
    <row r="11826" spans="1:13">
      <c r="A11826" s="1" t="s">
        <v>13843</v>
      </c>
      <c r="B11826">
        <v>7.5393687317174501E-8</v>
      </c>
      <c r="C11826" s="1">
        <v>2.9971223123357E-6</v>
      </c>
      <c r="D11826">
        <v>1</v>
      </c>
      <c r="E11826">
        <v>0.98936170212765995</v>
      </c>
      <c r="F11826">
        <v>1</v>
      </c>
      <c r="G11826">
        <v>0.95588235294117696</v>
      </c>
      <c r="H11826">
        <v>0.98660714285714302</v>
      </c>
      <c r="I11826">
        <v>0.99444444444444402</v>
      </c>
      <c r="J11826" s="1">
        <v>9.0909090909090898E-2</v>
      </c>
      <c r="K11826" t="s">
        <v>23238</v>
      </c>
      <c r="L11826" t="s">
        <v>46896</v>
      </c>
      <c r="M11826" t="s">
        <v>46897</v>
      </c>
    </row>
    <row r="11827" spans="1:13">
      <c r="A11827" s="1" t="s">
        <v>13844</v>
      </c>
      <c r="B11827">
        <v>5.52698413549962E-5</v>
      </c>
      <c r="C11827" s="1">
        <v>5.4756401655204395E-7</v>
      </c>
      <c r="D11827">
        <v>3.125E-2</v>
      </c>
      <c r="E11827">
        <v>0.28735632183908</v>
      </c>
      <c r="F11827">
        <v>2.6737967914438501E-3</v>
      </c>
      <c r="G11827">
        <v>0</v>
      </c>
      <c r="H11827">
        <v>5.4347826086956503E-3</v>
      </c>
      <c r="I11827">
        <v>0</v>
      </c>
      <c r="J11827" s="1" t="s">
        <v>23229</v>
      </c>
      <c r="K11827" t="s">
        <v>23242</v>
      </c>
      <c r="L11827" t="s">
        <v>46898</v>
      </c>
      <c r="M11827" t="s">
        <v>46899</v>
      </c>
    </row>
    <row r="11828" spans="1:13">
      <c r="A11828" s="1" t="s">
        <v>13845</v>
      </c>
      <c r="B11828">
        <v>4.2629085854641702E-5</v>
      </c>
      <c r="C11828" s="1">
        <v>6.6242274763090407E-5</v>
      </c>
      <c r="D11828">
        <v>0</v>
      </c>
      <c r="E11828">
        <v>0</v>
      </c>
      <c r="F11828">
        <v>0</v>
      </c>
      <c r="G11828">
        <v>0.394736842105263</v>
      </c>
      <c r="H11828">
        <v>0</v>
      </c>
      <c r="I11828">
        <v>0.247126436781609</v>
      </c>
      <c r="J11828" s="1">
        <v>0</v>
      </c>
      <c r="K11828" t="s">
        <v>23240</v>
      </c>
      <c r="L11828" t="s">
        <v>46900</v>
      </c>
      <c r="M11828" t="s">
        <v>46901</v>
      </c>
    </row>
    <row r="11829" spans="1:13">
      <c r="A11829" s="1" t="s">
        <v>13846</v>
      </c>
      <c r="B11829">
        <v>9.7657143887520094E-5</v>
      </c>
      <c r="C11829" s="1">
        <v>9.7800367705325903E-6</v>
      </c>
      <c r="D11829">
        <v>5.1724137931034503E-2</v>
      </c>
      <c r="E11829">
        <v>8.6206896551724102E-2</v>
      </c>
      <c r="F11829">
        <v>0.14000000000000001</v>
      </c>
      <c r="G11829">
        <v>0.38461538461538503</v>
      </c>
      <c r="H11829">
        <v>8.9743589743589702E-2</v>
      </c>
      <c r="I11829">
        <v>0.25694444444444398</v>
      </c>
      <c r="J11829" s="1">
        <v>0</v>
      </c>
      <c r="K11829" t="s">
        <v>23238</v>
      </c>
      <c r="L11829" t="s">
        <v>46902</v>
      </c>
      <c r="M11829" t="s">
        <v>46903</v>
      </c>
    </row>
    <row r="11830" spans="1:13">
      <c r="A11830" s="1" t="s">
        <v>13847</v>
      </c>
      <c r="B11830">
        <v>1.4294704363293E-5</v>
      </c>
      <c r="C11830" s="1">
        <v>4.3459562052961002E-5</v>
      </c>
      <c r="D11830">
        <v>0.88888888888888895</v>
      </c>
      <c r="E11830">
        <v>1</v>
      </c>
      <c r="F11830">
        <v>0.65229885057471304</v>
      </c>
      <c r="G11830">
        <v>0.36792452830188699</v>
      </c>
      <c r="H11830">
        <v>0.73831775700934599</v>
      </c>
      <c r="I11830">
        <v>0.75247524752475203</v>
      </c>
      <c r="J11830" s="1">
        <v>1</v>
      </c>
      <c r="K11830" t="s">
        <v>23239</v>
      </c>
      <c r="L11830" t="s">
        <v>46904</v>
      </c>
      <c r="M11830" t="s">
        <v>46905</v>
      </c>
    </row>
    <row r="11831" spans="1:13">
      <c r="A11831" s="1" t="s">
        <v>13848</v>
      </c>
      <c r="B11831">
        <v>1.2068317540529901E-4</v>
      </c>
      <c r="C11831" s="1">
        <v>1.3299184329949301E-6</v>
      </c>
      <c r="D11831">
        <v>1</v>
      </c>
      <c r="E11831">
        <v>0.67777777777777803</v>
      </c>
      <c r="F11831">
        <v>0.98670212765957399</v>
      </c>
      <c r="G11831">
        <v>1</v>
      </c>
      <c r="H11831">
        <v>1</v>
      </c>
      <c r="I11831">
        <v>1</v>
      </c>
      <c r="J11831" s="1">
        <v>1</v>
      </c>
      <c r="K11831" t="s">
        <v>23240</v>
      </c>
      <c r="L11831" t="s">
        <v>46906</v>
      </c>
      <c r="M11831" t="s">
        <v>46907</v>
      </c>
    </row>
    <row r="11832" spans="1:13">
      <c r="A11832" s="1" t="s">
        <v>13849</v>
      </c>
      <c r="B11832">
        <v>2.25508283110329E-6</v>
      </c>
      <c r="C11832" s="1">
        <v>1.0861282312857001E-5</v>
      </c>
      <c r="D11832">
        <v>1</v>
      </c>
      <c r="E11832">
        <v>1</v>
      </c>
      <c r="F11832">
        <v>0.89939024390243905</v>
      </c>
      <c r="G11832">
        <v>1</v>
      </c>
      <c r="H11832">
        <v>1</v>
      </c>
      <c r="I11832">
        <v>1</v>
      </c>
      <c r="J11832" s="1">
        <v>1</v>
      </c>
      <c r="K11832" t="s">
        <v>23238</v>
      </c>
      <c r="L11832" t="s">
        <v>46908</v>
      </c>
      <c r="M11832" t="s">
        <v>46909</v>
      </c>
    </row>
    <row r="11833" spans="1:13">
      <c r="A11833" s="1" t="s">
        <v>13850</v>
      </c>
      <c r="B11833">
        <v>5.0938629000950703E-6</v>
      </c>
      <c r="C11833" s="1">
        <v>5.90301096638765E-6</v>
      </c>
      <c r="D11833">
        <v>4.8387096774193498E-2</v>
      </c>
      <c r="E11833">
        <v>0</v>
      </c>
      <c r="F11833">
        <v>1.79640718562874E-2</v>
      </c>
      <c r="G11833">
        <v>0.04</v>
      </c>
      <c r="H11833">
        <v>1.6666666666666701E-2</v>
      </c>
      <c r="I11833">
        <v>0.22826086956521699</v>
      </c>
      <c r="J11833" s="1" t="s">
        <v>23229</v>
      </c>
      <c r="K11833" t="s">
        <v>23240</v>
      </c>
      <c r="L11833" t="s">
        <v>46910</v>
      </c>
      <c r="M11833" t="s">
        <v>46911</v>
      </c>
    </row>
    <row r="11834" spans="1:13">
      <c r="A11834" s="1" t="s">
        <v>13851</v>
      </c>
      <c r="B11834">
        <v>1.9362190840487698E-5</v>
      </c>
      <c r="C11834" s="1">
        <v>2.7061143504054201E-5</v>
      </c>
      <c r="D11834">
        <v>0.78</v>
      </c>
      <c r="E11834">
        <v>0.57638888888888895</v>
      </c>
      <c r="F11834">
        <v>0.80555555555555602</v>
      </c>
      <c r="G11834">
        <v>0.92105263157894701</v>
      </c>
      <c r="H11834">
        <v>0.95138888888888895</v>
      </c>
      <c r="I11834">
        <v>0.90217391304347805</v>
      </c>
      <c r="J11834" s="1">
        <v>1</v>
      </c>
      <c r="K11834" t="s">
        <v>23238</v>
      </c>
      <c r="L11834" t="s">
        <v>46912</v>
      </c>
      <c r="M11834" t="s">
        <v>46913</v>
      </c>
    </row>
    <row r="11835" spans="1:13">
      <c r="A11835" s="1" t="s">
        <v>13852</v>
      </c>
      <c r="B11835">
        <v>1.41533890689173E-5</v>
      </c>
      <c r="C11835" s="1">
        <v>7.3767476701310897E-6</v>
      </c>
      <c r="D11835">
        <v>0.931034482758621</v>
      </c>
      <c r="E11835">
        <v>0.97647058823529398</v>
      </c>
      <c r="F11835">
        <v>1</v>
      </c>
      <c r="G11835">
        <v>0.94047619047619002</v>
      </c>
      <c r="H11835">
        <v>1</v>
      </c>
      <c r="I11835">
        <v>0.94615384615384601</v>
      </c>
      <c r="J11835" s="1">
        <v>1</v>
      </c>
      <c r="K11835" t="s">
        <v>23242</v>
      </c>
      <c r="L11835" t="s">
        <v>46914</v>
      </c>
      <c r="M11835" t="s">
        <v>46915</v>
      </c>
    </row>
    <row r="11836" spans="1:13">
      <c r="A11836" s="1" t="s">
        <v>13853</v>
      </c>
      <c r="B11836">
        <v>1.6008663778913599E-5</v>
      </c>
      <c r="C11836" s="1">
        <v>1.3206973992601999E-4</v>
      </c>
      <c r="D11836">
        <v>0.73076923076923095</v>
      </c>
      <c r="E11836">
        <v>0.65625</v>
      </c>
      <c r="F11836">
        <v>0.99652777777777801</v>
      </c>
      <c r="G11836">
        <v>0.97435897435897401</v>
      </c>
      <c r="H11836">
        <v>0.95061728395061695</v>
      </c>
      <c r="I11836">
        <v>0.64024390243902396</v>
      </c>
      <c r="J11836" s="1" t="s">
        <v>23229</v>
      </c>
      <c r="K11836" t="s">
        <v>23238</v>
      </c>
      <c r="L11836" t="s">
        <v>46916</v>
      </c>
      <c r="M11836" t="s">
        <v>46917</v>
      </c>
    </row>
    <row r="11837" spans="1:13">
      <c r="A11837" s="1" t="s">
        <v>13854</v>
      </c>
      <c r="B11837">
        <v>1.8772091255179701E-7</v>
      </c>
      <c r="C11837" s="1">
        <v>1.28572190952661E-7</v>
      </c>
      <c r="D11837">
        <v>1</v>
      </c>
      <c r="E11837">
        <v>1</v>
      </c>
      <c r="F11837">
        <v>0.94642857142857095</v>
      </c>
      <c r="G11837">
        <v>1</v>
      </c>
      <c r="H11837">
        <v>0.99411764705882399</v>
      </c>
      <c r="I11837">
        <v>1</v>
      </c>
      <c r="J11837" s="1" t="s">
        <v>23229</v>
      </c>
      <c r="K11837" t="s">
        <v>23238</v>
      </c>
      <c r="L11837" t="s">
        <v>46918</v>
      </c>
      <c r="M11837" t="s">
        <v>46919</v>
      </c>
    </row>
    <row r="11838" spans="1:13">
      <c r="A11838" s="1" t="s">
        <v>13855</v>
      </c>
      <c r="B11838">
        <v>1.2590053196448301E-5</v>
      </c>
      <c r="C11838" s="1">
        <v>2.1086564222174002E-5</v>
      </c>
      <c r="D11838">
        <v>0.11363636363636399</v>
      </c>
      <c r="E11838">
        <v>1.38888888888889E-2</v>
      </c>
      <c r="F11838">
        <v>0.202380952380952</v>
      </c>
      <c r="G11838">
        <v>3.03030303030303E-2</v>
      </c>
      <c r="H11838">
        <v>1.85185185185185E-2</v>
      </c>
      <c r="I11838">
        <v>0</v>
      </c>
      <c r="J11838" s="1">
        <v>0</v>
      </c>
      <c r="K11838" t="s">
        <v>23239</v>
      </c>
      <c r="L11838" t="s">
        <v>46920</v>
      </c>
      <c r="M11838" t="s">
        <v>46921</v>
      </c>
    </row>
    <row r="11839" spans="1:13">
      <c r="A11839" s="1" t="s">
        <v>13856</v>
      </c>
      <c r="B11839">
        <v>1.9548006140407298E-6</v>
      </c>
      <c r="C11839" s="1">
        <v>5.17715492992181E-5</v>
      </c>
      <c r="D11839">
        <v>0.98333333333333295</v>
      </c>
      <c r="E11839">
        <v>1</v>
      </c>
      <c r="F11839">
        <v>0.996835443037975</v>
      </c>
      <c r="G11839">
        <v>0.439024390243902</v>
      </c>
      <c r="H11839">
        <v>0.98795180722891596</v>
      </c>
      <c r="I11839">
        <v>0.87162162162162204</v>
      </c>
      <c r="J11839" s="1" t="s">
        <v>23229</v>
      </c>
      <c r="K11839" t="s">
        <v>23240</v>
      </c>
      <c r="L11839" t="s">
        <v>46922</v>
      </c>
      <c r="M11839" t="s">
        <v>46923</v>
      </c>
    </row>
    <row r="11840" spans="1:13">
      <c r="A11840" s="1" t="s">
        <v>13857</v>
      </c>
      <c r="B11840">
        <v>2.4621689958663099E-5</v>
      </c>
      <c r="C11840" s="1">
        <v>1.9952608770821601E-7</v>
      </c>
      <c r="D11840">
        <v>1</v>
      </c>
      <c r="E11840">
        <v>1</v>
      </c>
      <c r="F11840">
        <v>0.80555555555555602</v>
      </c>
      <c r="G11840">
        <v>1</v>
      </c>
      <c r="H11840">
        <v>0.9</v>
      </c>
      <c r="I11840">
        <v>0.91228070175438603</v>
      </c>
      <c r="J11840" s="1" t="s">
        <v>23229</v>
      </c>
      <c r="K11840" t="s">
        <v>23240</v>
      </c>
      <c r="L11840" t="s">
        <v>46924</v>
      </c>
      <c r="M11840" t="s">
        <v>46925</v>
      </c>
    </row>
    <row r="11841" spans="1:13">
      <c r="A11841" s="1" t="s">
        <v>13858</v>
      </c>
      <c r="B11841">
        <v>1.03927926945243E-6</v>
      </c>
      <c r="C11841" s="1">
        <v>4.4994092859835003E-6</v>
      </c>
      <c r="D11841">
        <v>0</v>
      </c>
      <c r="E11841">
        <v>0</v>
      </c>
      <c r="F11841">
        <v>0.14784946236559099</v>
      </c>
      <c r="G11841">
        <v>1.2500000000000001E-2</v>
      </c>
      <c r="H11841">
        <v>4.7872340425531901E-2</v>
      </c>
      <c r="I11841">
        <v>6.5789473684210497E-3</v>
      </c>
      <c r="J11841" s="1">
        <v>0</v>
      </c>
      <c r="K11841" t="s">
        <v>23238</v>
      </c>
      <c r="L11841" t="s">
        <v>46926</v>
      </c>
      <c r="M11841" t="s">
        <v>46927</v>
      </c>
    </row>
    <row r="11842" spans="1:13">
      <c r="A11842" s="1" t="s">
        <v>13859</v>
      </c>
      <c r="B11842">
        <v>7.8298577848144701E-9</v>
      </c>
      <c r="C11842" s="1">
        <v>2.9538723105283199E-5</v>
      </c>
      <c r="D11842">
        <v>0.96875</v>
      </c>
      <c r="E11842">
        <v>1</v>
      </c>
      <c r="F11842">
        <v>0.96206896551724141</v>
      </c>
      <c r="G11842">
        <v>0.80555555555555602</v>
      </c>
      <c r="H11842">
        <v>0.66901408450704203</v>
      </c>
      <c r="I11842">
        <v>0.84285714285714297</v>
      </c>
      <c r="J11842" s="1">
        <v>1</v>
      </c>
      <c r="K11842" t="s">
        <v>23244</v>
      </c>
      <c r="L11842" t="s">
        <v>46928</v>
      </c>
      <c r="M11842" t="s">
        <v>46929</v>
      </c>
    </row>
    <row r="11843" spans="1:13">
      <c r="A11843" s="1" t="s">
        <v>13860</v>
      </c>
      <c r="B11843">
        <v>1.18115710310095E-6</v>
      </c>
      <c r="C11843" s="1">
        <v>2.9757358299982E-6</v>
      </c>
      <c r="D11843">
        <v>1</v>
      </c>
      <c r="E11843">
        <v>1</v>
      </c>
      <c r="F11843">
        <v>0.92901234567901203</v>
      </c>
      <c r="G11843">
        <v>1</v>
      </c>
      <c r="H11843">
        <v>0.931506849315068</v>
      </c>
      <c r="I11843">
        <v>0.98571428571428599</v>
      </c>
      <c r="J11843" s="1" t="s">
        <v>23229</v>
      </c>
      <c r="K11843" t="s">
        <v>23242</v>
      </c>
      <c r="L11843" t="s">
        <v>46930</v>
      </c>
      <c r="M11843" t="s">
        <v>46931</v>
      </c>
    </row>
    <row r="11844" spans="1:13">
      <c r="A11844" s="1" t="s">
        <v>13861</v>
      </c>
      <c r="B11844">
        <v>3.8534292106352602E-5</v>
      </c>
      <c r="C11844" s="1">
        <v>1.91465901454219E-8</v>
      </c>
      <c r="D11844">
        <v>0.54166666666666696</v>
      </c>
      <c r="E11844">
        <v>0.38172043010752699</v>
      </c>
      <c r="F11844">
        <v>4.5774647887323897E-2</v>
      </c>
      <c r="G11844">
        <v>2.5641025641025599E-2</v>
      </c>
      <c r="H11844">
        <v>7.0512820512820498E-2</v>
      </c>
      <c r="I11844">
        <v>0.27777777777777801</v>
      </c>
      <c r="J11844" s="1" t="s">
        <v>23229</v>
      </c>
      <c r="K11844" t="s">
        <v>23241</v>
      </c>
      <c r="L11844" t="s">
        <v>46932</v>
      </c>
      <c r="M11844" t="s">
        <v>46933</v>
      </c>
    </row>
    <row r="11845" spans="1:13">
      <c r="A11845" s="1" t="s">
        <v>13862</v>
      </c>
      <c r="B11845">
        <v>6.09967250518142E-7</v>
      </c>
      <c r="C11845" s="1">
        <v>1.6598953335886398E-5</v>
      </c>
      <c r="D11845">
        <v>0</v>
      </c>
      <c r="E11845">
        <v>5.2083333333333296E-3</v>
      </c>
      <c r="F11845">
        <v>0</v>
      </c>
      <c r="G11845">
        <v>1.8181818181818198E-2</v>
      </c>
      <c r="H11845">
        <v>4.6296296296296301E-2</v>
      </c>
      <c r="I11845">
        <v>7.5221238938053103E-2</v>
      </c>
      <c r="J11845" s="1">
        <v>0</v>
      </c>
      <c r="K11845" t="s">
        <v>23238</v>
      </c>
      <c r="L11845" t="s">
        <v>46934</v>
      </c>
      <c r="M11845" t="s">
        <v>46935</v>
      </c>
    </row>
    <row r="11846" spans="1:13">
      <c r="A11846" s="1" t="s">
        <v>13863</v>
      </c>
      <c r="B11846">
        <v>1.35777841629978E-6</v>
      </c>
      <c r="C11846" s="1">
        <v>4.2154590201405897E-9</v>
      </c>
      <c r="D11846">
        <v>1</v>
      </c>
      <c r="E11846">
        <v>1</v>
      </c>
      <c r="F11846">
        <v>1</v>
      </c>
      <c r="G11846">
        <v>0.73076923076923095</v>
      </c>
      <c r="H11846">
        <v>1</v>
      </c>
      <c r="I11846">
        <v>0.82673267326732702</v>
      </c>
      <c r="J11846" s="1">
        <v>1</v>
      </c>
      <c r="K11846" t="s">
        <v>23237</v>
      </c>
      <c r="L11846" t="s">
        <v>46936</v>
      </c>
      <c r="M11846" t="s">
        <v>46937</v>
      </c>
    </row>
    <row r="11847" spans="1:13">
      <c r="A11847" s="1" t="s">
        <v>13864</v>
      </c>
      <c r="B11847">
        <v>1.2500094872787999E-6</v>
      </c>
      <c r="C11847" s="1">
        <v>2.3423295930425499E-6</v>
      </c>
      <c r="D11847">
        <v>1</v>
      </c>
      <c r="E11847">
        <v>0.98850574712643702</v>
      </c>
      <c r="F11847">
        <v>0.98941798941798897</v>
      </c>
      <c r="G11847">
        <v>0.98484848484848497</v>
      </c>
      <c r="H11847">
        <v>0.99431818181818199</v>
      </c>
      <c r="I11847">
        <v>1</v>
      </c>
      <c r="J11847" s="1">
        <v>0.45</v>
      </c>
      <c r="K11847" t="s">
        <v>23240</v>
      </c>
      <c r="L11847" t="s">
        <v>46938</v>
      </c>
      <c r="M11847" t="s">
        <v>46939</v>
      </c>
    </row>
    <row r="11848" spans="1:13">
      <c r="A11848" s="1" t="s">
        <v>13865</v>
      </c>
      <c r="B11848">
        <v>1.3943827538164499E-6</v>
      </c>
      <c r="C11848" s="1">
        <v>7.1598989887096196E-6</v>
      </c>
      <c r="D11848">
        <v>0.70967741935483897</v>
      </c>
      <c r="E11848">
        <v>0.42352941176470599</v>
      </c>
      <c r="F11848">
        <v>0.66285714285714303</v>
      </c>
      <c r="G11848">
        <v>0.96296296296296302</v>
      </c>
      <c r="H11848">
        <v>0.65476190476190499</v>
      </c>
      <c r="I11848">
        <v>0.83333333333333304</v>
      </c>
      <c r="J11848" s="1">
        <v>1</v>
      </c>
      <c r="K11848" t="s">
        <v>23241</v>
      </c>
      <c r="L11848" t="s">
        <v>46940</v>
      </c>
      <c r="M11848" t="s">
        <v>46941</v>
      </c>
    </row>
    <row r="11849" spans="1:13">
      <c r="A11849" s="1" t="s">
        <v>13866</v>
      </c>
      <c r="B11849">
        <v>3.75628474068671E-5</v>
      </c>
      <c r="C11849" s="1">
        <v>1.1868761599220599E-5</v>
      </c>
      <c r="D11849">
        <v>0.125</v>
      </c>
      <c r="E11849">
        <v>0.405555555555556</v>
      </c>
      <c r="F11849">
        <v>4.2682926829267998E-2</v>
      </c>
      <c r="G11849">
        <v>0</v>
      </c>
      <c r="H11849">
        <v>0</v>
      </c>
      <c r="I11849">
        <v>1.0638297872340052E-2</v>
      </c>
      <c r="J11849" s="1">
        <v>0</v>
      </c>
      <c r="K11849" t="s">
        <v>23243</v>
      </c>
      <c r="L11849" t="s">
        <v>46942</v>
      </c>
      <c r="M11849" t="s">
        <v>46943</v>
      </c>
    </row>
    <row r="11850" spans="1:13">
      <c r="A11850" s="1" t="s">
        <v>13867</v>
      </c>
      <c r="B11850">
        <v>1.34462007686615E-5</v>
      </c>
      <c r="C11850" s="1">
        <v>2.1232365910112702E-5</v>
      </c>
      <c r="D11850">
        <v>0.69354838709677402</v>
      </c>
      <c r="E11850">
        <v>0.92441860465116299</v>
      </c>
      <c r="F11850">
        <v>0.73480662983425404</v>
      </c>
      <c r="G11850">
        <v>6.4516129032258104E-2</v>
      </c>
      <c r="H11850">
        <v>0.49397590361445798</v>
      </c>
      <c r="I11850">
        <v>0.5</v>
      </c>
      <c r="J11850" s="1" t="s">
        <v>23229</v>
      </c>
      <c r="K11850" t="s">
        <v>23238</v>
      </c>
      <c r="L11850" t="s">
        <v>46944</v>
      </c>
      <c r="M11850" t="s">
        <v>46945</v>
      </c>
    </row>
    <row r="11851" spans="1:13">
      <c r="A11851" s="1" t="s">
        <v>13868</v>
      </c>
      <c r="B11851">
        <v>1.3247698881847599E-4</v>
      </c>
      <c r="C11851" s="1">
        <v>5.1184865808275895E-7</v>
      </c>
      <c r="D11851">
        <v>0.34375</v>
      </c>
      <c r="E11851">
        <v>0.28804347826087001</v>
      </c>
      <c r="F11851">
        <v>4.1025641025640998E-2</v>
      </c>
      <c r="G11851">
        <v>1.8181818181818198E-2</v>
      </c>
      <c r="H11851">
        <v>0.26818181818181802</v>
      </c>
      <c r="I11851">
        <v>3.7499999999999999E-2</v>
      </c>
      <c r="J11851" s="1">
        <v>0</v>
      </c>
      <c r="K11851" t="s">
        <v>23241</v>
      </c>
      <c r="L11851" t="s">
        <v>46946</v>
      </c>
      <c r="M11851" t="s">
        <v>46947</v>
      </c>
    </row>
    <row r="11852" spans="1:13">
      <c r="A11852" s="1" t="s">
        <v>13869</v>
      </c>
      <c r="B11852">
        <v>5.2691866916805101E-6</v>
      </c>
      <c r="C11852" s="1">
        <v>2.71954920604349E-6</v>
      </c>
      <c r="D11852">
        <v>0.8125</v>
      </c>
      <c r="E11852">
        <v>0.84895833333333304</v>
      </c>
      <c r="F11852">
        <v>0.994871794871795</v>
      </c>
      <c r="G11852">
        <v>0.98245614035087703</v>
      </c>
      <c r="H11852">
        <v>0.98230088495575196</v>
      </c>
      <c r="I11852">
        <v>0.97540983606557397</v>
      </c>
      <c r="J11852" s="1">
        <v>0.05</v>
      </c>
      <c r="K11852" t="s">
        <v>23239</v>
      </c>
      <c r="L11852" t="s">
        <v>46948</v>
      </c>
      <c r="M11852" t="s">
        <v>46949</v>
      </c>
    </row>
    <row r="11853" spans="1:13">
      <c r="A11853" s="1" t="s">
        <v>13870</v>
      </c>
      <c r="B11853">
        <v>2.6528551098892101E-5</v>
      </c>
      <c r="C11853" s="1">
        <v>2.4954132832704399E-5</v>
      </c>
      <c r="D11853">
        <v>3.7037037037037E-2</v>
      </c>
      <c r="E11853">
        <v>0</v>
      </c>
      <c r="F11853">
        <v>8.1325301204819303E-2</v>
      </c>
      <c r="G11853">
        <v>0.14000000000000001</v>
      </c>
      <c r="H11853">
        <v>1.53061224489796E-2</v>
      </c>
      <c r="I11853">
        <v>4.7058823529411799E-2</v>
      </c>
      <c r="J11853" s="1">
        <v>0</v>
      </c>
      <c r="K11853" t="s">
        <v>23241</v>
      </c>
      <c r="L11853" t="s">
        <v>46950</v>
      </c>
      <c r="M11853" t="s">
        <v>46951</v>
      </c>
    </row>
    <row r="11854" spans="1:13">
      <c r="A11854" s="1" t="s">
        <v>13871</v>
      </c>
      <c r="B11854">
        <v>5.3911507533428397E-5</v>
      </c>
      <c r="C11854" s="1">
        <v>5.22383860531408E-5</v>
      </c>
      <c r="D11854">
        <v>0.95833333333333304</v>
      </c>
      <c r="E11854">
        <v>0.91891891891891897</v>
      </c>
      <c r="F11854">
        <v>0.76174496644295298</v>
      </c>
      <c r="G11854">
        <v>1</v>
      </c>
      <c r="H11854">
        <v>1</v>
      </c>
      <c r="I11854">
        <v>0.98529411764705899</v>
      </c>
      <c r="J11854" s="1">
        <v>1</v>
      </c>
      <c r="K11854" t="s">
        <v>23237</v>
      </c>
      <c r="L11854" t="s">
        <v>46952</v>
      </c>
      <c r="M11854" t="s">
        <v>46953</v>
      </c>
    </row>
    <row r="11855" spans="1:13">
      <c r="A11855" s="1" t="s">
        <v>13872</v>
      </c>
      <c r="B11855">
        <v>1.2515726859327901E-6</v>
      </c>
      <c r="C11855" s="1">
        <v>3.55510501670165E-6</v>
      </c>
      <c r="D11855">
        <v>0.16129032258064499</v>
      </c>
      <c r="E11855">
        <v>6.0975609756097598E-3</v>
      </c>
      <c r="F11855">
        <v>3.5911602209944701E-2</v>
      </c>
      <c r="G11855">
        <v>0</v>
      </c>
      <c r="H11855">
        <v>0</v>
      </c>
      <c r="I11855">
        <v>0</v>
      </c>
      <c r="J11855" s="1">
        <v>0</v>
      </c>
      <c r="K11855" t="s">
        <v>23240</v>
      </c>
      <c r="L11855" t="s">
        <v>46954</v>
      </c>
      <c r="M11855" t="s">
        <v>46955</v>
      </c>
    </row>
    <row r="11856" spans="1:13">
      <c r="A11856" s="1" t="s">
        <v>13873</v>
      </c>
      <c r="B11856">
        <v>1.52331495733483E-5</v>
      </c>
      <c r="C11856" s="1">
        <v>2.0071983542151799E-4</v>
      </c>
      <c r="D11856">
        <v>0.3</v>
      </c>
      <c r="E11856">
        <v>9.6385542168674704E-2</v>
      </c>
      <c r="F11856">
        <v>0.22012578616352199</v>
      </c>
      <c r="G11856">
        <v>0.108695652173913</v>
      </c>
      <c r="H11856">
        <v>0.443037974683544</v>
      </c>
      <c r="I11856">
        <v>0.39285714285714302</v>
      </c>
      <c r="J11856" s="1">
        <v>0</v>
      </c>
      <c r="K11856" t="s">
        <v>23239</v>
      </c>
      <c r="L11856" t="s">
        <v>46956</v>
      </c>
      <c r="M11856" t="s">
        <v>46957</v>
      </c>
    </row>
    <row r="11857" spans="1:13">
      <c r="A11857" s="1" t="s">
        <v>13874</v>
      </c>
      <c r="B11857">
        <v>0</v>
      </c>
      <c r="C11857" s="1">
        <v>0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 s="1">
        <v>9.0909090909090898E-2</v>
      </c>
      <c r="K11857" t="s">
        <v>23241</v>
      </c>
      <c r="L11857" t="s">
        <v>46958</v>
      </c>
      <c r="M11857" t="s">
        <v>46959</v>
      </c>
    </row>
    <row r="11858" spans="1:13">
      <c r="A11858" s="1" t="s">
        <v>13875</v>
      </c>
      <c r="B11858">
        <v>1.31697425415341E-6</v>
      </c>
      <c r="C11858" s="1">
        <v>5.5275422334241698E-5</v>
      </c>
      <c r="D11858">
        <v>0.97499999999999998</v>
      </c>
      <c r="E11858">
        <v>0.80281690140845097</v>
      </c>
      <c r="F11858">
        <v>0.629746835443038</v>
      </c>
      <c r="G11858">
        <v>0.97674418604651203</v>
      </c>
      <c r="H11858">
        <v>0.68831168831168799</v>
      </c>
      <c r="I11858">
        <v>0.96428571428571397</v>
      </c>
      <c r="J11858" s="1">
        <v>1</v>
      </c>
      <c r="K11858" t="s">
        <v>23237</v>
      </c>
      <c r="L11858" t="s">
        <v>46960</v>
      </c>
      <c r="M11858" t="s">
        <v>46961</v>
      </c>
    </row>
    <row r="11859" spans="1:13">
      <c r="A11859" s="1" t="s">
        <v>13876</v>
      </c>
      <c r="B11859">
        <v>3.4965443616388401E-6</v>
      </c>
      <c r="C11859" s="1">
        <v>7.3088976522052301E-7</v>
      </c>
      <c r="D11859">
        <v>0.96551724137931005</v>
      </c>
      <c r="E11859">
        <v>0.98369565217391297</v>
      </c>
      <c r="F11859">
        <v>0.97413793103448298</v>
      </c>
      <c r="G11859">
        <v>1</v>
      </c>
      <c r="H11859">
        <v>0.98979591836734704</v>
      </c>
      <c r="I11859">
        <v>0.99504950495049505</v>
      </c>
      <c r="J11859" s="1">
        <v>1</v>
      </c>
      <c r="K11859" t="s">
        <v>23241</v>
      </c>
      <c r="L11859" t="s">
        <v>46962</v>
      </c>
      <c r="M11859" t="s">
        <v>46963</v>
      </c>
    </row>
    <row r="11860" spans="1:13">
      <c r="A11860" s="1" t="s">
        <v>13877</v>
      </c>
      <c r="B11860">
        <v>0</v>
      </c>
      <c r="C11860" s="1">
        <v>0</v>
      </c>
      <c r="D11860">
        <v>1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 s="1">
        <v>0</v>
      </c>
      <c r="K11860" t="s">
        <v>23238</v>
      </c>
      <c r="L11860" t="s">
        <v>46964</v>
      </c>
      <c r="M11860" t="s">
        <v>46965</v>
      </c>
    </row>
    <row r="11861" spans="1:13">
      <c r="A11861" s="1" t="s">
        <v>13878</v>
      </c>
      <c r="B11861">
        <v>8.5960394656653805E-8</v>
      </c>
      <c r="C11861" s="1">
        <v>7.5303952737331204E-8</v>
      </c>
      <c r="D11861">
        <v>1</v>
      </c>
      <c r="E11861">
        <v>1</v>
      </c>
      <c r="F11861">
        <v>0.99390243902439002</v>
      </c>
      <c r="G11861">
        <v>1</v>
      </c>
      <c r="H11861">
        <v>1</v>
      </c>
      <c r="I11861">
        <v>1</v>
      </c>
      <c r="J11861" s="1" t="s">
        <v>23229</v>
      </c>
      <c r="K11861" t="s">
        <v>23238</v>
      </c>
      <c r="L11861" t="s">
        <v>46966</v>
      </c>
      <c r="M11861" t="s">
        <v>46967</v>
      </c>
    </row>
    <row r="11862" spans="1:13">
      <c r="A11862" s="1" t="s">
        <v>13879</v>
      </c>
      <c r="B11862">
        <v>2.98497054037131E-4</v>
      </c>
      <c r="C11862" s="1">
        <v>1.83846348762574E-5</v>
      </c>
      <c r="D11862">
        <v>0.25</v>
      </c>
      <c r="E11862">
        <v>0.61979166666666696</v>
      </c>
      <c r="F11862">
        <v>0.16237113402061901</v>
      </c>
      <c r="G11862">
        <v>2.6315789473684199E-2</v>
      </c>
      <c r="H11862">
        <v>0.36403508771929799</v>
      </c>
      <c r="I11862">
        <v>0.14876033057851201</v>
      </c>
      <c r="J11862" s="1">
        <v>0</v>
      </c>
      <c r="K11862" t="s">
        <v>23238</v>
      </c>
      <c r="L11862" t="s">
        <v>46968</v>
      </c>
      <c r="M11862" t="s">
        <v>46969</v>
      </c>
    </row>
    <row r="11863" spans="1:13">
      <c r="A11863" s="1" t="s">
        <v>13880</v>
      </c>
      <c r="B11863">
        <v>2.5362107418591399E-6</v>
      </c>
      <c r="C11863" s="1">
        <v>7.9427807665096194E-6</v>
      </c>
      <c r="D11863">
        <v>0</v>
      </c>
      <c r="E11863">
        <v>0</v>
      </c>
      <c r="F11863">
        <v>6.8807339449541302E-2</v>
      </c>
      <c r="G11863">
        <v>0</v>
      </c>
      <c r="H11863">
        <v>9.4339622641509396E-3</v>
      </c>
      <c r="I11863">
        <v>0</v>
      </c>
      <c r="J11863" s="1" t="s">
        <v>23229</v>
      </c>
      <c r="K11863" t="s">
        <v>23242</v>
      </c>
      <c r="L11863" t="s">
        <v>46970</v>
      </c>
      <c r="M11863" t="s">
        <v>46971</v>
      </c>
    </row>
    <row r="11864" spans="1:13">
      <c r="A11864" s="1" t="s">
        <v>13881</v>
      </c>
      <c r="B11864">
        <v>1.3985643099946E-4</v>
      </c>
      <c r="C11864" s="1">
        <v>1.08740440569494E-3</v>
      </c>
      <c r="D11864">
        <v>1</v>
      </c>
      <c r="E11864">
        <v>1</v>
      </c>
      <c r="F11864">
        <v>0.6875</v>
      </c>
      <c r="G11864">
        <v>0</v>
      </c>
      <c r="H11864">
        <v>8.0645161290322606E-2</v>
      </c>
      <c r="I11864">
        <v>0.12711864406779699</v>
      </c>
      <c r="J11864" s="1">
        <v>0</v>
      </c>
      <c r="K11864" t="s">
        <v>23239</v>
      </c>
      <c r="L11864" t="s">
        <v>46972</v>
      </c>
      <c r="M11864" t="s">
        <v>46973</v>
      </c>
    </row>
    <row r="11865" spans="1:13">
      <c r="A11865" s="1" t="s">
        <v>13882</v>
      </c>
      <c r="B11865">
        <v>7.9456536627734497E-5</v>
      </c>
      <c r="C11865" s="1">
        <v>1.0471606215862801E-6</v>
      </c>
      <c r="D11865">
        <v>1</v>
      </c>
      <c r="E11865">
        <v>1</v>
      </c>
      <c r="F11865">
        <v>0.72072072072072102</v>
      </c>
      <c r="G11865">
        <v>0.97916666666666696</v>
      </c>
      <c r="H11865">
        <v>0.47727272727272702</v>
      </c>
      <c r="I11865">
        <v>0.96666666666666701</v>
      </c>
      <c r="J11865" s="1">
        <v>1</v>
      </c>
      <c r="K11865" t="s">
        <v>23238</v>
      </c>
      <c r="L11865" t="s">
        <v>46974</v>
      </c>
      <c r="M11865" t="s">
        <v>46975</v>
      </c>
    </row>
    <row r="11866" spans="1:13">
      <c r="A11866" s="1" t="s">
        <v>13883</v>
      </c>
      <c r="B11866">
        <v>3.6934510640141197E-7</v>
      </c>
      <c r="C11866" s="1">
        <v>6.5033511543155201E-7</v>
      </c>
      <c r="D11866">
        <v>0.97619047619047605</v>
      </c>
      <c r="E11866">
        <v>1</v>
      </c>
      <c r="F11866">
        <v>0.99462365591397806</v>
      </c>
      <c r="G11866">
        <v>1</v>
      </c>
      <c r="H11866">
        <v>0.99479166666666696</v>
      </c>
      <c r="I11866">
        <v>0.987179487179487</v>
      </c>
      <c r="J11866" s="1" t="s">
        <v>23229</v>
      </c>
      <c r="K11866" t="s">
        <v>23240</v>
      </c>
      <c r="L11866" t="s">
        <v>46976</v>
      </c>
      <c r="M11866" t="s">
        <v>46977</v>
      </c>
    </row>
    <row r="11867" spans="1:13">
      <c r="A11867" s="1" t="s">
        <v>13884</v>
      </c>
      <c r="B11867">
        <v>1.4158597966409299E-8</v>
      </c>
      <c r="C11867" s="1">
        <v>3.5764547520988299E-6</v>
      </c>
      <c r="D11867">
        <v>0</v>
      </c>
      <c r="E11867">
        <v>0</v>
      </c>
      <c r="F11867">
        <v>0</v>
      </c>
      <c r="G11867">
        <v>0.14444444444444399</v>
      </c>
      <c r="H11867">
        <v>0</v>
      </c>
      <c r="I11867">
        <v>0</v>
      </c>
      <c r="J11867" s="1">
        <v>0</v>
      </c>
      <c r="K11867" t="s">
        <v>23241</v>
      </c>
      <c r="L11867" t="s">
        <v>46978</v>
      </c>
      <c r="M11867" t="s">
        <v>46979</v>
      </c>
    </row>
    <row r="11868" spans="1:13">
      <c r="A11868" s="1" t="s">
        <v>13885</v>
      </c>
      <c r="B11868">
        <v>4.2208119589987503E-8</v>
      </c>
      <c r="C11868" s="1">
        <v>1.0840439468423699E-5</v>
      </c>
      <c r="D11868">
        <v>0</v>
      </c>
      <c r="E11868">
        <v>5.2083333333333296E-3</v>
      </c>
      <c r="F11868">
        <v>0</v>
      </c>
      <c r="G11868">
        <v>0.23214285714285701</v>
      </c>
      <c r="H11868">
        <v>4.3859649122806998E-3</v>
      </c>
      <c r="I11868">
        <v>8.8709677419354802E-2</v>
      </c>
      <c r="J11868" s="1">
        <v>0</v>
      </c>
      <c r="K11868" t="s">
        <v>23241</v>
      </c>
      <c r="L11868" t="s">
        <v>46980</v>
      </c>
      <c r="M11868" t="s">
        <v>46981</v>
      </c>
    </row>
    <row r="11869" spans="1:13">
      <c r="A11869" s="1" t="s">
        <v>13886</v>
      </c>
      <c r="B11869">
        <v>5.4942644295543895E-7</v>
      </c>
      <c r="C11869" s="1">
        <v>2.6696920375053901E-6</v>
      </c>
      <c r="D11869">
        <v>1</v>
      </c>
      <c r="E11869">
        <v>0.99479166666666696</v>
      </c>
      <c r="F11869">
        <v>1</v>
      </c>
      <c r="G11869">
        <v>1</v>
      </c>
      <c r="H11869">
        <v>0.99541284403669705</v>
      </c>
      <c r="I11869">
        <v>0.95544554455445496</v>
      </c>
      <c r="J11869" s="1">
        <v>1</v>
      </c>
      <c r="K11869" t="s">
        <v>23238</v>
      </c>
      <c r="L11869" t="s">
        <v>46982</v>
      </c>
      <c r="M11869" t="s">
        <v>46983</v>
      </c>
    </row>
    <row r="11870" spans="1:13">
      <c r="A11870" s="1" t="s">
        <v>13887</v>
      </c>
      <c r="B11870">
        <v>6.3760989454366496E-7</v>
      </c>
      <c r="C11870" s="1">
        <v>4.5133171140582899E-6</v>
      </c>
      <c r="D11870">
        <v>0.8125</v>
      </c>
      <c r="E11870">
        <v>1</v>
      </c>
      <c r="F11870">
        <v>0.91666666666666696</v>
      </c>
      <c r="G11870">
        <v>1</v>
      </c>
      <c r="H11870">
        <v>1</v>
      </c>
      <c r="I11870">
        <v>0.953125</v>
      </c>
      <c r="J11870" s="1">
        <v>1</v>
      </c>
      <c r="K11870" t="s">
        <v>23240</v>
      </c>
      <c r="L11870" t="s">
        <v>46984</v>
      </c>
      <c r="M11870" t="s">
        <v>46985</v>
      </c>
    </row>
    <row r="11871" spans="1:13">
      <c r="A11871" s="1" t="s">
        <v>13888</v>
      </c>
      <c r="B11871">
        <v>1.3886040573257801E-5</v>
      </c>
      <c r="C11871" s="1">
        <v>1.2623677887666601E-7</v>
      </c>
      <c r="D11871">
        <v>1</v>
      </c>
      <c r="E11871">
        <v>0.955696202531646</v>
      </c>
      <c r="F11871">
        <v>1</v>
      </c>
      <c r="G11871">
        <v>1</v>
      </c>
      <c r="H11871">
        <v>1</v>
      </c>
      <c r="I11871">
        <v>1</v>
      </c>
      <c r="J11871" s="1" t="s">
        <v>23229</v>
      </c>
      <c r="K11871" t="s">
        <v>23238</v>
      </c>
      <c r="L11871" t="s">
        <v>46986</v>
      </c>
      <c r="M11871" t="s">
        <v>46987</v>
      </c>
    </row>
    <row r="11872" spans="1:13">
      <c r="A11872" s="1" t="s">
        <v>13889</v>
      </c>
      <c r="B11872">
        <v>6.7076103059343E-7</v>
      </c>
      <c r="C11872" s="1">
        <v>8.5583060356253507E-6</v>
      </c>
      <c r="D11872">
        <v>0</v>
      </c>
      <c r="E11872">
        <v>6.17283950617284E-3</v>
      </c>
      <c r="F11872">
        <v>0</v>
      </c>
      <c r="G11872">
        <v>0.19230769230769201</v>
      </c>
      <c r="H11872">
        <v>7.5757575757575801E-2</v>
      </c>
      <c r="I11872">
        <v>2.7777777777777801E-2</v>
      </c>
      <c r="J11872" s="1">
        <v>0</v>
      </c>
      <c r="K11872" t="s">
        <v>23238</v>
      </c>
      <c r="L11872" t="s">
        <v>46988</v>
      </c>
      <c r="M11872" t="s">
        <v>46989</v>
      </c>
    </row>
    <row r="11873" spans="1:13">
      <c r="A11873" s="1" t="s">
        <v>13890</v>
      </c>
      <c r="B11873">
        <v>1.4905017971114399E-6</v>
      </c>
      <c r="C11873" s="1">
        <v>6.2319087555623895E-5</v>
      </c>
      <c r="D11873">
        <v>1</v>
      </c>
      <c r="E11873">
        <v>0.94318181818181801</v>
      </c>
      <c r="F11873">
        <v>0.87365591397849496</v>
      </c>
      <c r="G11873">
        <v>1</v>
      </c>
      <c r="H11873">
        <v>0.73595505617977497</v>
      </c>
      <c r="I11873">
        <v>0.97058823529411797</v>
      </c>
      <c r="J11873" s="1">
        <v>1</v>
      </c>
      <c r="K11873" t="s">
        <v>23240</v>
      </c>
      <c r="L11873" t="s">
        <v>46990</v>
      </c>
      <c r="M11873" t="s">
        <v>46991</v>
      </c>
    </row>
    <row r="11874" spans="1:13">
      <c r="A11874" s="1" t="s">
        <v>13891</v>
      </c>
      <c r="B11874">
        <v>9.9897943828518695E-10</v>
      </c>
      <c r="C11874" s="1">
        <v>1.63584424662426E-10</v>
      </c>
      <c r="D11874">
        <v>1</v>
      </c>
      <c r="E11874">
        <v>0.99456521739130399</v>
      </c>
      <c r="F11874">
        <v>1</v>
      </c>
      <c r="G11874">
        <v>1</v>
      </c>
      <c r="H11874">
        <v>0.99462365591397806</v>
      </c>
      <c r="I11874">
        <v>1</v>
      </c>
      <c r="J11874" s="1">
        <v>0</v>
      </c>
      <c r="K11874" t="s">
        <v>23237</v>
      </c>
      <c r="L11874" t="s">
        <v>46992</v>
      </c>
      <c r="M11874" t="s">
        <v>46993</v>
      </c>
    </row>
    <row r="11875" spans="1:13">
      <c r="A11875" s="1" t="s">
        <v>13892</v>
      </c>
      <c r="B11875">
        <v>4.3821359394737602E-5</v>
      </c>
      <c r="C11875" s="1">
        <v>1.7196468518618799E-4</v>
      </c>
      <c r="D11875">
        <v>0</v>
      </c>
      <c r="E11875">
        <v>1.0416666666666701E-2</v>
      </c>
      <c r="F11875">
        <v>0.130769230769231</v>
      </c>
      <c r="G11875">
        <v>8.9285714285714298E-3</v>
      </c>
      <c r="H11875">
        <v>1.35135135135135E-2</v>
      </c>
      <c r="I11875">
        <v>0</v>
      </c>
      <c r="J11875" s="1">
        <v>0</v>
      </c>
      <c r="K11875" t="s">
        <v>23241</v>
      </c>
      <c r="L11875" t="s">
        <v>46994</v>
      </c>
      <c r="M11875" t="s">
        <v>46995</v>
      </c>
    </row>
    <row r="11876" spans="1:13">
      <c r="A11876" s="1" t="s">
        <v>13893</v>
      </c>
      <c r="B11876">
        <v>4.3710129499598302E-6</v>
      </c>
      <c r="C11876" s="1">
        <v>2.5692688557306299E-7</v>
      </c>
      <c r="D11876">
        <v>0.96551724137931005</v>
      </c>
      <c r="E11876">
        <v>1</v>
      </c>
      <c r="F11876">
        <v>0.99717514124293805</v>
      </c>
      <c r="G11876">
        <v>1</v>
      </c>
      <c r="H11876">
        <v>1</v>
      </c>
      <c r="I11876">
        <v>1</v>
      </c>
      <c r="J11876" s="1">
        <v>1</v>
      </c>
      <c r="K11876" t="s">
        <v>23238</v>
      </c>
      <c r="L11876" t="s">
        <v>46996</v>
      </c>
      <c r="M11876" t="s">
        <v>46997</v>
      </c>
    </row>
    <row r="11877" spans="1:13">
      <c r="A11877" s="1" t="s">
        <v>13894</v>
      </c>
      <c r="B11877">
        <v>9.6459333736206309E-7</v>
      </c>
      <c r="C11877" s="1">
        <v>3.5228419409581699E-5</v>
      </c>
      <c r="D11877">
        <v>0.78571428571428603</v>
      </c>
      <c r="E11877">
        <v>0.77647058823529402</v>
      </c>
      <c r="F11877">
        <v>1</v>
      </c>
      <c r="G11877">
        <v>0.77380952380952395</v>
      </c>
      <c r="H11877">
        <v>0.98969072164948502</v>
      </c>
      <c r="I11877">
        <v>0.88636363636363602</v>
      </c>
      <c r="J11877" s="1">
        <v>1</v>
      </c>
      <c r="K11877" t="s">
        <v>23241</v>
      </c>
      <c r="L11877" t="s">
        <v>46998</v>
      </c>
      <c r="M11877" t="s">
        <v>46999</v>
      </c>
    </row>
    <row r="11878" spans="1:13">
      <c r="A11878" s="1" t="s">
        <v>13895</v>
      </c>
      <c r="B11878">
        <v>8.20338016220855E-7</v>
      </c>
      <c r="C11878" s="1">
        <v>1.54474919027492E-7</v>
      </c>
      <c r="D11878">
        <v>1.6129032258064498E-2</v>
      </c>
      <c r="E11878">
        <v>5.8139534883720903E-3</v>
      </c>
      <c r="F11878">
        <v>0</v>
      </c>
      <c r="G11878">
        <v>1.4285714285714299E-2</v>
      </c>
      <c r="H11878">
        <v>0</v>
      </c>
      <c r="I11878">
        <v>9.8039215686274508E-3</v>
      </c>
      <c r="J11878" s="1" t="s">
        <v>23229</v>
      </c>
      <c r="K11878" t="s">
        <v>23239</v>
      </c>
      <c r="L11878" t="s">
        <v>47000</v>
      </c>
      <c r="M11878" t="s">
        <v>47001</v>
      </c>
    </row>
    <row r="11879" spans="1:13">
      <c r="A11879" s="1" t="s">
        <v>13896</v>
      </c>
      <c r="B11879">
        <v>4.6180941513993702E-7</v>
      </c>
      <c r="C11879" s="1">
        <v>3.53254327921421E-6</v>
      </c>
      <c r="D11879">
        <v>1</v>
      </c>
      <c r="E11879">
        <v>0.98936170212765995</v>
      </c>
      <c r="F11879">
        <v>0.99734042553191504</v>
      </c>
      <c r="G11879">
        <v>1</v>
      </c>
      <c r="H11879">
        <v>0.99074074074074103</v>
      </c>
      <c r="I11879">
        <v>1</v>
      </c>
      <c r="J11879" s="1">
        <v>1</v>
      </c>
      <c r="K11879" t="s">
        <v>23241</v>
      </c>
      <c r="L11879" t="s">
        <v>47002</v>
      </c>
      <c r="M11879" t="s">
        <v>47003</v>
      </c>
    </row>
    <row r="11880" spans="1:13">
      <c r="A11880" s="1" t="s">
        <v>13897</v>
      </c>
      <c r="B11880">
        <v>4.6938854067726396E-6</v>
      </c>
      <c r="C11880" s="1">
        <v>9.5299506931558996E-5</v>
      </c>
      <c r="D11880">
        <v>0</v>
      </c>
      <c r="E11880">
        <v>0</v>
      </c>
      <c r="F11880">
        <v>0.163333333333333</v>
      </c>
      <c r="G11880">
        <v>1.1111111111111099E-2</v>
      </c>
      <c r="H11880">
        <v>1.01010101010101E-2</v>
      </c>
      <c r="I11880">
        <v>0</v>
      </c>
      <c r="J11880" s="1">
        <v>0</v>
      </c>
      <c r="K11880" t="s">
        <v>23238</v>
      </c>
      <c r="L11880" t="s">
        <v>47004</v>
      </c>
      <c r="M11880" t="s">
        <v>47005</v>
      </c>
    </row>
    <row r="11881" spans="1:13">
      <c r="A11881" s="1" t="s">
        <v>13898</v>
      </c>
      <c r="B11881">
        <v>1.5190181282154199E-8</v>
      </c>
      <c r="C11881" s="1">
        <v>6.2218233118157003E-9</v>
      </c>
      <c r="D11881">
        <v>1.7857142857142901E-2</v>
      </c>
      <c r="E11881">
        <v>0</v>
      </c>
      <c r="F11881">
        <v>0</v>
      </c>
      <c r="G11881">
        <v>0</v>
      </c>
      <c r="H11881">
        <v>7.0422535211267599E-3</v>
      </c>
      <c r="I11881">
        <v>3.94736842105263E-2</v>
      </c>
      <c r="J11881" s="1">
        <v>1</v>
      </c>
      <c r="K11881" t="s">
        <v>23240</v>
      </c>
      <c r="L11881" t="s">
        <v>47006</v>
      </c>
      <c r="M11881" t="s">
        <v>47007</v>
      </c>
    </row>
    <row r="11882" spans="1:13">
      <c r="A11882" s="1" t="s">
        <v>13899</v>
      </c>
      <c r="B11882">
        <v>5.4650543275415704E-7</v>
      </c>
      <c r="C11882" s="1">
        <v>1.14590871103869E-7</v>
      </c>
      <c r="D11882">
        <v>3.3333333333333298E-2</v>
      </c>
      <c r="E11882">
        <v>5.1948051948052E-2</v>
      </c>
      <c r="F11882">
        <v>7.9545454545454503E-2</v>
      </c>
      <c r="G11882">
        <v>0</v>
      </c>
      <c r="H11882">
        <v>3.3333333333333298E-2</v>
      </c>
      <c r="I11882">
        <v>0.104166666666667</v>
      </c>
      <c r="J11882" s="1" t="s">
        <v>23229</v>
      </c>
      <c r="K11882" t="s">
        <v>23242</v>
      </c>
      <c r="L11882" t="s">
        <v>47008</v>
      </c>
      <c r="M11882" t="s">
        <v>47009</v>
      </c>
    </row>
    <row r="11883" spans="1:13">
      <c r="A11883" s="1" t="s">
        <v>13900</v>
      </c>
      <c r="B11883">
        <v>6.0704964574999899E-6</v>
      </c>
      <c r="C11883" s="1">
        <v>1.12042630034746E-5</v>
      </c>
      <c r="D11883">
        <v>0</v>
      </c>
      <c r="E11883">
        <v>0</v>
      </c>
      <c r="F11883">
        <v>1.1235955056179799E-2</v>
      </c>
      <c r="G11883">
        <v>0</v>
      </c>
      <c r="H11883">
        <v>0</v>
      </c>
      <c r="I11883">
        <v>2.32558139534884E-2</v>
      </c>
      <c r="J11883" s="1" t="s">
        <v>23229</v>
      </c>
      <c r="K11883" t="s">
        <v>23241</v>
      </c>
      <c r="L11883" t="s">
        <v>47010</v>
      </c>
      <c r="M11883" t="s">
        <v>47011</v>
      </c>
    </row>
    <row r="11884" spans="1:13">
      <c r="A11884" s="1" t="s">
        <v>13901</v>
      </c>
      <c r="B11884">
        <v>2.7104066794658601E-7</v>
      </c>
      <c r="C11884" s="1">
        <v>5.5302124112898799E-8</v>
      </c>
      <c r="D11884">
        <v>1</v>
      </c>
      <c r="E11884">
        <v>0.99468085106382997</v>
      </c>
      <c r="F11884">
        <v>0.99732620320855603</v>
      </c>
      <c r="G11884">
        <v>1</v>
      </c>
      <c r="H11884">
        <v>1</v>
      </c>
      <c r="I11884">
        <v>1</v>
      </c>
      <c r="J11884" s="1">
        <v>0</v>
      </c>
      <c r="K11884" t="s">
        <v>23238</v>
      </c>
      <c r="L11884" t="s">
        <v>47012</v>
      </c>
      <c r="M11884" t="s">
        <v>47013</v>
      </c>
    </row>
    <row r="11885" spans="1:13">
      <c r="A11885" s="1" t="s">
        <v>13902</v>
      </c>
      <c r="B11885">
        <v>1.8873819601783199E-8</v>
      </c>
      <c r="C11885" s="1">
        <v>6.8783123446335102E-9</v>
      </c>
      <c r="D11885">
        <v>1</v>
      </c>
      <c r="E11885">
        <v>0.99397590361445798</v>
      </c>
      <c r="F11885">
        <v>1</v>
      </c>
      <c r="G11885">
        <v>1</v>
      </c>
      <c r="H11885">
        <v>1</v>
      </c>
      <c r="I11885">
        <v>1</v>
      </c>
      <c r="J11885" s="1" t="s">
        <v>23229</v>
      </c>
      <c r="K11885" t="s">
        <v>23237</v>
      </c>
      <c r="L11885" t="s">
        <v>47014</v>
      </c>
      <c r="M11885" t="s">
        <v>47015</v>
      </c>
    </row>
    <row r="11886" spans="1:13">
      <c r="A11886" s="1" t="s">
        <v>13903</v>
      </c>
      <c r="B11886">
        <v>1.1038698219630401E-8</v>
      </c>
      <c r="C11886" s="1">
        <v>6.3084252306396402E-6</v>
      </c>
      <c r="D11886">
        <v>0.125</v>
      </c>
      <c r="E11886">
        <v>0.12921348314606701</v>
      </c>
      <c r="F11886">
        <v>0</v>
      </c>
      <c r="G11886">
        <v>0</v>
      </c>
      <c r="H11886">
        <v>0</v>
      </c>
      <c r="I11886">
        <v>0</v>
      </c>
      <c r="J11886" s="1" t="s">
        <v>23229</v>
      </c>
      <c r="K11886" t="s">
        <v>23242</v>
      </c>
      <c r="L11886" t="s">
        <v>47016</v>
      </c>
      <c r="M11886" t="s">
        <v>47017</v>
      </c>
    </row>
    <row r="11887" spans="1:13">
      <c r="A11887" s="1" t="s">
        <v>13904</v>
      </c>
      <c r="B11887">
        <v>3.6483378408554099E-7</v>
      </c>
      <c r="C11887" s="1">
        <v>3.8539024947258498E-8</v>
      </c>
      <c r="D11887">
        <v>0</v>
      </c>
      <c r="E11887">
        <v>0</v>
      </c>
      <c r="F11887">
        <v>0.123188405797101</v>
      </c>
      <c r="G11887">
        <v>0.203125</v>
      </c>
      <c r="H11887">
        <v>8.9743589743589702E-2</v>
      </c>
      <c r="I11887">
        <v>1.4705882352941201E-2</v>
      </c>
      <c r="J11887" s="1" t="s">
        <v>23229</v>
      </c>
      <c r="K11887" t="s">
        <v>23241</v>
      </c>
      <c r="L11887" t="s">
        <v>47018</v>
      </c>
      <c r="M11887" t="s">
        <v>47019</v>
      </c>
    </row>
    <row r="11888" spans="1:13">
      <c r="A11888" s="1" t="s">
        <v>13905</v>
      </c>
      <c r="B11888">
        <v>1.0605937622698299E-4</v>
      </c>
      <c r="C11888" s="1">
        <v>4.7112116071455898E-4</v>
      </c>
      <c r="D11888">
        <v>0.75</v>
      </c>
      <c r="E11888">
        <v>0.898876404494382</v>
      </c>
      <c r="F11888">
        <v>0.658031088082902</v>
      </c>
      <c r="G11888">
        <v>0.565217391304348</v>
      </c>
      <c r="H11888">
        <v>0.6</v>
      </c>
      <c r="I11888">
        <v>0.67808219178082196</v>
      </c>
      <c r="J11888" s="1">
        <v>1</v>
      </c>
      <c r="K11888" t="s">
        <v>23240</v>
      </c>
      <c r="L11888" t="s">
        <v>47020</v>
      </c>
      <c r="M11888" t="s">
        <v>47021</v>
      </c>
    </row>
    <row r="11889" spans="1:13">
      <c r="A11889" s="1" t="s">
        <v>13906</v>
      </c>
      <c r="B11889">
        <v>1.19615670186719E-5</v>
      </c>
      <c r="C11889" s="1">
        <v>7.7702799766013603E-7</v>
      </c>
      <c r="D11889">
        <v>0.1</v>
      </c>
      <c r="E11889">
        <v>2.3809523809523801E-2</v>
      </c>
      <c r="F11889">
        <v>0</v>
      </c>
      <c r="G11889">
        <v>0</v>
      </c>
      <c r="H11889">
        <v>2.27272727272727E-2</v>
      </c>
      <c r="I11889">
        <v>0.16</v>
      </c>
      <c r="J11889" s="1">
        <v>0</v>
      </c>
      <c r="K11889" t="s">
        <v>23237</v>
      </c>
      <c r="L11889" t="s">
        <v>47022</v>
      </c>
      <c r="M11889" t="s">
        <v>47023</v>
      </c>
    </row>
    <row r="11890" spans="1:13">
      <c r="A11890" s="1" t="s">
        <v>13907</v>
      </c>
      <c r="B11890">
        <v>3.1873698342656302E-6</v>
      </c>
      <c r="C11890" s="1">
        <v>4.0995294775064101E-6</v>
      </c>
      <c r="D11890">
        <v>0.1875</v>
      </c>
      <c r="E11890">
        <v>0.3</v>
      </c>
      <c r="F11890">
        <v>0.13223140495867799</v>
      </c>
      <c r="G11890">
        <v>0</v>
      </c>
      <c r="H11890">
        <v>5.22388059701493E-2</v>
      </c>
      <c r="I11890">
        <v>6.4516129032258104E-2</v>
      </c>
      <c r="J11890" s="1">
        <v>0</v>
      </c>
      <c r="K11890" t="s">
        <v>23241</v>
      </c>
      <c r="L11890" t="s">
        <v>47024</v>
      </c>
      <c r="M11890" t="s">
        <v>47025</v>
      </c>
    </row>
    <row r="11891" spans="1:13">
      <c r="A11891" s="1" t="s">
        <v>13908</v>
      </c>
      <c r="B11891">
        <v>7.6567224444910703E-6</v>
      </c>
      <c r="C11891" s="1">
        <v>2.0455468767221502E-5</v>
      </c>
      <c r="D11891">
        <v>0</v>
      </c>
      <c r="E11891">
        <v>0</v>
      </c>
      <c r="F11891">
        <v>2.5906735751295299E-3</v>
      </c>
      <c r="G11891">
        <v>5.7692307692307702E-2</v>
      </c>
      <c r="H11891">
        <v>0.25</v>
      </c>
      <c r="I11891">
        <v>3.5714285714285698E-2</v>
      </c>
      <c r="J11891" s="1">
        <v>0</v>
      </c>
      <c r="K11891" t="s">
        <v>23240</v>
      </c>
      <c r="L11891" t="s">
        <v>47026</v>
      </c>
      <c r="M11891" t="s">
        <v>47027</v>
      </c>
    </row>
    <row r="11892" spans="1:13">
      <c r="A11892" s="1" t="s">
        <v>13909</v>
      </c>
      <c r="B11892">
        <v>7.9696454385364602E-7</v>
      </c>
      <c r="C11892" s="1">
        <v>3.0698423774701999E-5</v>
      </c>
      <c r="D11892">
        <v>0</v>
      </c>
      <c r="E11892">
        <v>0</v>
      </c>
      <c r="F11892">
        <v>5.8201058201058198E-2</v>
      </c>
      <c r="G11892">
        <v>4.08163265306122E-2</v>
      </c>
      <c r="H11892">
        <v>7.1428571428571397E-2</v>
      </c>
      <c r="I11892">
        <v>1.5789473684210499E-2</v>
      </c>
      <c r="J11892" s="1">
        <v>0</v>
      </c>
      <c r="K11892" t="s">
        <v>23242</v>
      </c>
      <c r="L11892" t="s">
        <v>47028</v>
      </c>
      <c r="M11892" t="s">
        <v>47029</v>
      </c>
    </row>
    <row r="11893" spans="1:13">
      <c r="A11893" s="1" t="s">
        <v>13910</v>
      </c>
      <c r="B11893">
        <v>5.1816162974573601E-5</v>
      </c>
      <c r="C11893" s="1">
        <v>5.9411815546591199E-4</v>
      </c>
      <c r="D11893">
        <v>9.375E-2</v>
      </c>
      <c r="E11893">
        <v>0.203125</v>
      </c>
      <c r="F11893">
        <v>0.17447916666666699</v>
      </c>
      <c r="G11893">
        <v>0.232758620689655</v>
      </c>
      <c r="H11893">
        <v>0.14912280701754399</v>
      </c>
      <c r="I11893">
        <v>0.532258064516129</v>
      </c>
      <c r="J11893" s="1">
        <v>0</v>
      </c>
      <c r="K11893" t="s">
        <v>23241</v>
      </c>
      <c r="L11893" t="s">
        <v>47030</v>
      </c>
      <c r="M11893" t="s">
        <v>47031</v>
      </c>
    </row>
    <row r="11894" spans="1:13">
      <c r="A11894" s="1" t="s">
        <v>13911</v>
      </c>
      <c r="B11894">
        <v>5.8591978647703498E-6</v>
      </c>
      <c r="C11894" s="1">
        <v>7.6151418890970098E-6</v>
      </c>
      <c r="D11894">
        <v>0</v>
      </c>
      <c r="E11894">
        <v>0</v>
      </c>
      <c r="F11894">
        <v>0</v>
      </c>
      <c r="G11894">
        <v>0.65789473684210498</v>
      </c>
      <c r="H11894">
        <v>0</v>
      </c>
      <c r="I11894">
        <v>0.08</v>
      </c>
      <c r="J11894" s="1" t="s">
        <v>23229</v>
      </c>
      <c r="K11894" t="s">
        <v>23238</v>
      </c>
      <c r="L11894" t="s">
        <v>47032</v>
      </c>
      <c r="M11894" t="s">
        <v>47033</v>
      </c>
    </row>
    <row r="11895" spans="1:13">
      <c r="A11895" s="1" t="s">
        <v>13912</v>
      </c>
      <c r="B11895">
        <v>3.0865849914976497E-7</v>
      </c>
      <c r="C11895" s="1">
        <v>4.2664366702734201E-5</v>
      </c>
      <c r="D11895">
        <v>0.94642857142857095</v>
      </c>
      <c r="E11895">
        <v>0.77333333333333298</v>
      </c>
      <c r="F11895">
        <v>0.57037037037036997</v>
      </c>
      <c r="G11895">
        <v>0.8</v>
      </c>
      <c r="H11895">
        <v>0.65131578947368396</v>
      </c>
      <c r="I11895">
        <v>0.82926829268292701</v>
      </c>
      <c r="J11895" s="1">
        <v>1</v>
      </c>
      <c r="K11895" t="s">
        <v>23241</v>
      </c>
      <c r="L11895" t="s">
        <v>47034</v>
      </c>
      <c r="M11895" t="s">
        <v>47035</v>
      </c>
    </row>
    <row r="11896" spans="1:13">
      <c r="A11896" s="1" t="s">
        <v>13913</v>
      </c>
      <c r="B11896">
        <v>1.15213756059056E-7</v>
      </c>
      <c r="C11896" s="1">
        <v>6.4141510702951401E-8</v>
      </c>
      <c r="D11896">
        <v>1</v>
      </c>
      <c r="E11896">
        <v>1</v>
      </c>
      <c r="F11896">
        <v>1</v>
      </c>
      <c r="G11896">
        <v>1</v>
      </c>
      <c r="H11896">
        <v>1</v>
      </c>
      <c r="I11896">
        <v>0.96969696969696972</v>
      </c>
      <c r="J11896" s="1">
        <v>0.55555555555555602</v>
      </c>
      <c r="K11896" t="s">
        <v>23243</v>
      </c>
      <c r="L11896" t="s">
        <v>47036</v>
      </c>
      <c r="M11896" t="s">
        <v>47037</v>
      </c>
    </row>
    <row r="11897" spans="1:13">
      <c r="A11897" s="1" t="s">
        <v>13914</v>
      </c>
      <c r="B11897">
        <v>1.1583410969519399E-7</v>
      </c>
      <c r="C11897" s="1">
        <v>3.2322786819341901E-6</v>
      </c>
      <c r="D11897">
        <v>0</v>
      </c>
      <c r="E11897">
        <v>0</v>
      </c>
      <c r="F11897">
        <v>0.13227513227513199</v>
      </c>
      <c r="G11897">
        <v>1.7857142857142901E-2</v>
      </c>
      <c r="H11897">
        <v>0.24122807017543901</v>
      </c>
      <c r="I11897">
        <v>4.1322314049586804E-3</v>
      </c>
      <c r="J11897" s="1">
        <v>0</v>
      </c>
      <c r="K11897" t="s">
        <v>23241</v>
      </c>
      <c r="L11897" t="s">
        <v>47038</v>
      </c>
      <c r="M11897" t="s">
        <v>47039</v>
      </c>
    </row>
    <row r="11898" spans="1:13">
      <c r="A11898" s="1" t="s">
        <v>13915</v>
      </c>
      <c r="B11898">
        <v>2.5185334995266099E-6</v>
      </c>
      <c r="C11898" s="1">
        <v>4.7166805150463901E-5</v>
      </c>
      <c r="D11898">
        <v>0.39655172413793099</v>
      </c>
      <c r="E11898">
        <v>0.2</v>
      </c>
      <c r="F11898">
        <v>0.18313953488372101</v>
      </c>
      <c r="G11898">
        <v>0.27500000000000002</v>
      </c>
      <c r="H11898">
        <v>1.5151515151515201E-2</v>
      </c>
      <c r="I11898">
        <v>0.134328358208955</v>
      </c>
      <c r="J11898" s="1">
        <v>0</v>
      </c>
      <c r="K11898" t="s">
        <v>23238</v>
      </c>
      <c r="L11898" t="s">
        <v>47040</v>
      </c>
      <c r="M11898" t="s">
        <v>47041</v>
      </c>
    </row>
    <row r="11899" spans="1:13">
      <c r="A11899" s="1" t="s">
        <v>13916</v>
      </c>
      <c r="B11899">
        <v>6.0434667730687497E-6</v>
      </c>
      <c r="C11899" s="1">
        <v>2.5753975774885202E-7</v>
      </c>
      <c r="D11899">
        <v>0.08</v>
      </c>
      <c r="E11899">
        <v>4.92957746478873E-2</v>
      </c>
      <c r="F11899">
        <v>0</v>
      </c>
      <c r="G11899">
        <v>0</v>
      </c>
      <c r="H11899">
        <v>0</v>
      </c>
      <c r="I11899">
        <v>0</v>
      </c>
      <c r="J11899" s="1" t="s">
        <v>23229</v>
      </c>
      <c r="K11899" t="s">
        <v>23242</v>
      </c>
      <c r="L11899" t="s">
        <v>47042</v>
      </c>
      <c r="M11899" t="s">
        <v>47043</v>
      </c>
    </row>
    <row r="11900" spans="1:13">
      <c r="A11900" s="1" t="s">
        <v>13917</v>
      </c>
      <c r="B11900">
        <v>4.64289002445658E-5</v>
      </c>
      <c r="C11900" s="1">
        <v>6.5990620682318197E-7</v>
      </c>
      <c r="D11900">
        <v>0.74</v>
      </c>
      <c r="E11900">
        <v>0.78472222222222199</v>
      </c>
      <c r="F11900">
        <v>1</v>
      </c>
      <c r="G11900">
        <v>1</v>
      </c>
      <c r="H11900">
        <v>1</v>
      </c>
      <c r="I11900">
        <v>1</v>
      </c>
      <c r="J11900" s="1">
        <v>1</v>
      </c>
      <c r="K11900" t="s">
        <v>23242</v>
      </c>
      <c r="L11900" t="s">
        <v>47044</v>
      </c>
      <c r="M11900" t="s">
        <v>47045</v>
      </c>
    </row>
    <row r="11901" spans="1:13">
      <c r="A11901" s="1" t="s">
        <v>13918</v>
      </c>
      <c r="B11901">
        <v>0</v>
      </c>
      <c r="C11901" s="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 s="1">
        <v>1</v>
      </c>
      <c r="K11901" t="s">
        <v>23241</v>
      </c>
      <c r="L11901" t="s">
        <v>47046</v>
      </c>
      <c r="M11901" t="s">
        <v>47047</v>
      </c>
    </row>
    <row r="11902" spans="1:13">
      <c r="A11902" s="1" t="s">
        <v>13919</v>
      </c>
      <c r="B11902">
        <v>6.6563094414284902E-6</v>
      </c>
      <c r="C11902" s="1">
        <v>3.04527539673936E-7</v>
      </c>
      <c r="D11902">
        <v>0.85714285714285698</v>
      </c>
      <c r="E11902">
        <v>0.981012658227848</v>
      </c>
      <c r="F11902">
        <v>0.8671875</v>
      </c>
      <c r="G11902">
        <v>0.94594594594594605</v>
      </c>
      <c r="H11902">
        <v>0.89772727272727304</v>
      </c>
      <c r="I11902">
        <v>0.96376811594202905</v>
      </c>
      <c r="J11902" s="1">
        <v>1</v>
      </c>
      <c r="K11902" t="s">
        <v>23238</v>
      </c>
      <c r="L11902" t="s">
        <v>47048</v>
      </c>
      <c r="M11902" t="s">
        <v>47049</v>
      </c>
    </row>
    <row r="11903" spans="1:13">
      <c r="A11903" s="1" t="s">
        <v>13920</v>
      </c>
      <c r="B11903">
        <v>2.89298672418648E-6</v>
      </c>
      <c r="C11903" s="1">
        <v>2.7921429899908599E-5</v>
      </c>
      <c r="D11903">
        <v>8.6956521739130405E-2</v>
      </c>
      <c r="E11903">
        <v>3.7037037037037E-2</v>
      </c>
      <c r="F11903">
        <v>0</v>
      </c>
      <c r="G11903">
        <v>0.230769230769231</v>
      </c>
      <c r="H11903">
        <v>0</v>
      </c>
      <c r="I11903">
        <v>0.17708333333333301</v>
      </c>
      <c r="J11903" s="1">
        <v>0</v>
      </c>
      <c r="K11903" t="s">
        <v>23241</v>
      </c>
      <c r="L11903" t="s">
        <v>47050</v>
      </c>
      <c r="M11903" t="s">
        <v>47051</v>
      </c>
    </row>
    <row r="11904" spans="1:13">
      <c r="A11904" s="1" t="s">
        <v>13921</v>
      </c>
      <c r="B11904">
        <v>5.3483002866805601E-6</v>
      </c>
      <c r="C11904" s="1">
        <v>2.0702432915544801E-7</v>
      </c>
      <c r="D11904">
        <v>0</v>
      </c>
      <c r="E11904">
        <v>1.1235955056179799E-2</v>
      </c>
      <c r="F11904">
        <v>0</v>
      </c>
      <c r="G11904">
        <v>0.14772727272727301</v>
      </c>
      <c r="H11904">
        <v>0</v>
      </c>
      <c r="I11904">
        <v>8.6538461538461495E-2</v>
      </c>
      <c r="J11904" s="1">
        <v>0</v>
      </c>
      <c r="K11904" t="s">
        <v>23239</v>
      </c>
      <c r="L11904" t="s">
        <v>47052</v>
      </c>
      <c r="M11904" t="s">
        <v>47053</v>
      </c>
    </row>
    <row r="11905" spans="1:13">
      <c r="A11905" s="1" t="s">
        <v>13922</v>
      </c>
      <c r="B11905">
        <v>2.7920399892979199E-6</v>
      </c>
      <c r="C11905" s="1">
        <v>2.5399985230794098E-6</v>
      </c>
      <c r="D11905">
        <v>0.9</v>
      </c>
      <c r="E11905">
        <v>0.81730769230769196</v>
      </c>
      <c r="F11905">
        <v>0.96120689655172398</v>
      </c>
      <c r="G11905">
        <v>1</v>
      </c>
      <c r="H11905">
        <v>0.93283582089552197</v>
      </c>
      <c r="I11905">
        <v>0.82222222222222197</v>
      </c>
      <c r="J11905" s="1">
        <v>0.9375</v>
      </c>
      <c r="K11905" t="s">
        <v>23238</v>
      </c>
      <c r="L11905" t="s">
        <v>47054</v>
      </c>
      <c r="M11905" t="s">
        <v>47055</v>
      </c>
    </row>
    <row r="11906" spans="1:13">
      <c r="A11906" s="1" t="s">
        <v>13923</v>
      </c>
      <c r="B11906">
        <v>1.87700685524611E-5</v>
      </c>
      <c r="C11906" s="1">
        <v>1.6396324697488599E-5</v>
      </c>
      <c r="D11906">
        <v>0.73333333333333295</v>
      </c>
      <c r="E11906">
        <v>0.51190476190476197</v>
      </c>
      <c r="F11906">
        <v>0.360119047619048</v>
      </c>
      <c r="G11906">
        <v>0.75</v>
      </c>
      <c r="H11906">
        <v>0.55813953488372103</v>
      </c>
      <c r="I11906">
        <v>0.69298245614035103</v>
      </c>
      <c r="J11906" s="1">
        <v>1</v>
      </c>
      <c r="K11906" t="s">
        <v>23237</v>
      </c>
      <c r="L11906" t="s">
        <v>47056</v>
      </c>
      <c r="M11906" t="s">
        <v>47057</v>
      </c>
    </row>
    <row r="11907" spans="1:13">
      <c r="A11907" s="1" t="s">
        <v>13924</v>
      </c>
      <c r="B11907">
        <v>1.44972928454503E-10</v>
      </c>
      <c r="C11907" s="1">
        <v>1.0510597259271901E-9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0.993670886075949</v>
      </c>
      <c r="J11907" s="1">
        <v>0.45454545454545497</v>
      </c>
      <c r="K11907" t="s">
        <v>23238</v>
      </c>
      <c r="L11907" t="s">
        <v>47058</v>
      </c>
      <c r="M11907" t="s">
        <v>47059</v>
      </c>
    </row>
    <row r="11908" spans="1:13">
      <c r="A11908" s="1" t="s">
        <v>13925</v>
      </c>
      <c r="B11908">
        <v>1.49455870087723E-6</v>
      </c>
      <c r="C11908" s="1">
        <v>2.23873498576723E-5</v>
      </c>
      <c r="D11908">
        <v>0.984375</v>
      </c>
      <c r="E11908">
        <v>1</v>
      </c>
      <c r="F11908">
        <v>1</v>
      </c>
      <c r="G11908">
        <v>0.66666666666666696</v>
      </c>
      <c r="H11908">
        <v>0.98543689320388395</v>
      </c>
      <c r="I11908">
        <v>0.89898989898989901</v>
      </c>
      <c r="J11908" s="1">
        <v>1</v>
      </c>
      <c r="K11908" t="s">
        <v>23238</v>
      </c>
      <c r="L11908" t="s">
        <v>47060</v>
      </c>
      <c r="M11908" t="s">
        <v>47061</v>
      </c>
    </row>
    <row r="11909" spans="1:13">
      <c r="A11909" s="1" t="s">
        <v>13926</v>
      </c>
      <c r="B11909">
        <v>3.3319318583525501E-8</v>
      </c>
      <c r="C11909" s="1">
        <v>7.3325351538613201E-7</v>
      </c>
      <c r="D11909">
        <v>1</v>
      </c>
      <c r="E11909">
        <v>1</v>
      </c>
      <c r="F11909">
        <v>1</v>
      </c>
      <c r="G11909">
        <v>1</v>
      </c>
      <c r="H11909">
        <v>0.99438202247190999</v>
      </c>
      <c r="I11909">
        <v>1</v>
      </c>
      <c r="J11909" s="1">
        <v>5.5555555555555601E-2</v>
      </c>
      <c r="K11909" t="s">
        <v>23238</v>
      </c>
      <c r="L11909" t="s">
        <v>47062</v>
      </c>
      <c r="M11909" t="s">
        <v>47063</v>
      </c>
    </row>
    <row r="11910" spans="1:13">
      <c r="A11910" s="1" t="s">
        <v>13927</v>
      </c>
      <c r="B11910">
        <v>1.30773628145086E-5</v>
      </c>
      <c r="C11910" s="1">
        <v>5.2166375233987499E-5</v>
      </c>
      <c r="D11910">
        <v>0</v>
      </c>
      <c r="E11910">
        <v>2.0833333333333301E-2</v>
      </c>
      <c r="F11910">
        <v>0.220472440944882</v>
      </c>
      <c r="G11910">
        <v>0</v>
      </c>
      <c r="H11910">
        <v>2.8735632183908E-2</v>
      </c>
      <c r="I11910">
        <v>1.8072289156626498E-2</v>
      </c>
      <c r="J11910" s="1">
        <v>0</v>
      </c>
      <c r="K11910" t="s">
        <v>23241</v>
      </c>
      <c r="L11910" t="s">
        <v>47064</v>
      </c>
      <c r="M11910" t="s">
        <v>47065</v>
      </c>
    </row>
    <row r="11911" spans="1:13">
      <c r="A11911" s="1" t="s">
        <v>13928</v>
      </c>
      <c r="B11911">
        <v>3.9410801446078997E-6</v>
      </c>
      <c r="C11911" s="1">
        <v>1.47221196067069E-6</v>
      </c>
      <c r="D11911">
        <v>1</v>
      </c>
      <c r="E11911">
        <v>0.99479166666666696</v>
      </c>
      <c r="F11911">
        <v>0.994871794871795</v>
      </c>
      <c r="G11911">
        <v>0.99137931034482796</v>
      </c>
      <c r="H11911">
        <v>0.99115044247787598</v>
      </c>
      <c r="I11911">
        <v>0.95161290322580605</v>
      </c>
      <c r="J11911" s="1">
        <v>1</v>
      </c>
      <c r="K11911" t="s">
        <v>23238</v>
      </c>
      <c r="L11911" t="s">
        <v>47066</v>
      </c>
      <c r="M11911" t="s">
        <v>47067</v>
      </c>
    </row>
    <row r="11912" spans="1:13">
      <c r="A11912" s="1" t="s">
        <v>13929</v>
      </c>
      <c r="B11912">
        <v>5.7477153605162705E-7</v>
      </c>
      <c r="C11912" s="1">
        <v>3.8190453100934497E-5</v>
      </c>
      <c r="D11912">
        <v>0</v>
      </c>
      <c r="E11912">
        <v>0</v>
      </c>
      <c r="F11912">
        <v>0</v>
      </c>
      <c r="G11912">
        <v>0.26041666666666702</v>
      </c>
      <c r="H11912">
        <v>0</v>
      </c>
      <c r="I11912">
        <v>8.3333333333333301E-2</v>
      </c>
      <c r="J11912" s="1">
        <v>0</v>
      </c>
      <c r="K11912" t="s">
        <v>23241</v>
      </c>
      <c r="L11912" t="s">
        <v>47068</v>
      </c>
      <c r="M11912" t="s">
        <v>47069</v>
      </c>
    </row>
    <row r="11913" spans="1:13">
      <c r="A11913" s="1" t="s">
        <v>13930</v>
      </c>
      <c r="B11913">
        <v>8.8357722057949098E-7</v>
      </c>
      <c r="C11913" s="1">
        <v>1.66006233525204E-6</v>
      </c>
      <c r="D11913">
        <v>1</v>
      </c>
      <c r="E11913">
        <v>1</v>
      </c>
      <c r="F11913">
        <v>0.99717514124293805</v>
      </c>
      <c r="G11913">
        <v>0.671875</v>
      </c>
      <c r="H11913">
        <v>0.96428571428571397</v>
      </c>
      <c r="I11913">
        <v>0.969387755102041</v>
      </c>
      <c r="J11913" s="1">
        <v>1</v>
      </c>
      <c r="K11913" t="s">
        <v>23241</v>
      </c>
      <c r="L11913" t="s">
        <v>47070</v>
      </c>
      <c r="M11913" t="s">
        <v>47071</v>
      </c>
    </row>
    <row r="11914" spans="1:13">
      <c r="A11914" s="1" t="s">
        <v>13931</v>
      </c>
      <c r="B11914">
        <v>2.9885491417789401E-7</v>
      </c>
      <c r="C11914" s="1">
        <v>8.7536846504645602E-8</v>
      </c>
      <c r="D11914">
        <v>1</v>
      </c>
      <c r="E11914">
        <v>1</v>
      </c>
      <c r="F11914">
        <v>1</v>
      </c>
      <c r="G11914">
        <v>0.44827586206896602</v>
      </c>
      <c r="H11914">
        <v>1</v>
      </c>
      <c r="I11914">
        <v>0.97916666666666696</v>
      </c>
      <c r="J11914" s="1" t="s">
        <v>23229</v>
      </c>
      <c r="K11914" t="s">
        <v>23239</v>
      </c>
      <c r="L11914" t="s">
        <v>47072</v>
      </c>
      <c r="M11914" t="s">
        <v>47073</v>
      </c>
    </row>
    <row r="11915" spans="1:13">
      <c r="A11915" s="1" t="s">
        <v>13932</v>
      </c>
      <c r="B11915">
        <v>8.8510599078011494E-6</v>
      </c>
      <c r="C11915" s="1">
        <v>1.42345803693027E-5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0.14150943396226401</v>
      </c>
      <c r="J11915" s="1">
        <v>0</v>
      </c>
      <c r="K11915" t="s">
        <v>23238</v>
      </c>
      <c r="L11915" t="s">
        <v>47074</v>
      </c>
      <c r="M11915" t="s">
        <v>47075</v>
      </c>
    </row>
    <row r="11916" spans="1:13">
      <c r="A11916" s="1" t="s">
        <v>13933</v>
      </c>
      <c r="B11916">
        <v>3.3909701077686999E-9</v>
      </c>
      <c r="C11916" s="1">
        <v>1.8057875744313399E-4</v>
      </c>
      <c r="D11916">
        <v>0.34482758620689702</v>
      </c>
      <c r="E11916">
        <v>0.550561797752809</v>
      </c>
      <c r="F11916">
        <v>0.88983050847457601</v>
      </c>
      <c r="G11916">
        <v>0.452380952380952</v>
      </c>
      <c r="H11916">
        <v>0.73711340206185605</v>
      </c>
      <c r="I11916">
        <v>0.3125</v>
      </c>
      <c r="J11916" s="1" t="s">
        <v>23229</v>
      </c>
      <c r="K11916" t="s">
        <v>23239</v>
      </c>
      <c r="L11916" t="s">
        <v>47076</v>
      </c>
      <c r="M11916" t="s">
        <v>47077</v>
      </c>
    </row>
    <row r="11917" spans="1:13">
      <c r="A11917" s="1" t="s">
        <v>13934</v>
      </c>
      <c r="B11917">
        <v>1.44521791671471E-6</v>
      </c>
      <c r="C11917" s="1">
        <v>1.0650802483108001E-7</v>
      </c>
      <c r="D11917">
        <v>1</v>
      </c>
      <c r="E11917">
        <v>1</v>
      </c>
      <c r="F11917">
        <v>1</v>
      </c>
      <c r="G11917">
        <v>0.84313725490196101</v>
      </c>
      <c r="H11917">
        <v>1</v>
      </c>
      <c r="I11917">
        <v>0.898876404494382</v>
      </c>
      <c r="J11917" s="1">
        <v>1</v>
      </c>
      <c r="K11917" t="s">
        <v>23239</v>
      </c>
      <c r="L11917" t="s">
        <v>47078</v>
      </c>
      <c r="M11917" t="s">
        <v>47079</v>
      </c>
    </row>
    <row r="11918" spans="1:13">
      <c r="A11918" s="1" t="s">
        <v>13935</v>
      </c>
      <c r="B11918">
        <v>1.4900500253558801E-6</v>
      </c>
      <c r="C11918" s="1">
        <v>8.2894137831901298E-5</v>
      </c>
      <c r="D11918">
        <v>0.125</v>
      </c>
      <c r="E11918">
        <v>0.47499999999999998</v>
      </c>
      <c r="F11918">
        <v>0.188811188811189</v>
      </c>
      <c r="G11918">
        <v>6.5217391304347797E-2</v>
      </c>
      <c r="H11918">
        <v>0.28977272727272702</v>
      </c>
      <c r="I11918">
        <v>0.102272727272727</v>
      </c>
      <c r="J11918" s="1">
        <v>0.95454545454545503</v>
      </c>
      <c r="K11918" t="s">
        <v>23240</v>
      </c>
      <c r="L11918" t="s">
        <v>47080</v>
      </c>
      <c r="M11918" t="s">
        <v>47081</v>
      </c>
    </row>
    <row r="11919" spans="1:13">
      <c r="A11919" s="1" t="s">
        <v>13936</v>
      </c>
      <c r="B11919">
        <v>3.05359871840768E-6</v>
      </c>
      <c r="C11919" s="1">
        <v>1.2941237231513201E-7</v>
      </c>
      <c r="D11919">
        <v>3.2258064516128997E-2</v>
      </c>
      <c r="E11919">
        <v>7.3863636363636395E-2</v>
      </c>
      <c r="F11919">
        <v>0</v>
      </c>
      <c r="G11919">
        <v>0</v>
      </c>
      <c r="H11919">
        <v>0</v>
      </c>
      <c r="I11919">
        <v>0</v>
      </c>
      <c r="J11919" s="1">
        <v>0</v>
      </c>
      <c r="K11919" t="s">
        <v>23241</v>
      </c>
      <c r="L11919" t="s">
        <v>47082</v>
      </c>
      <c r="M11919" t="s">
        <v>47083</v>
      </c>
    </row>
    <row r="11920" spans="1:13">
      <c r="A11920" s="1" t="s">
        <v>13937</v>
      </c>
      <c r="B11920">
        <v>1.00860797019252E-5</v>
      </c>
      <c r="C11920" s="1">
        <v>4.3494988145410999E-7</v>
      </c>
      <c r="D11920">
        <v>1</v>
      </c>
      <c r="E11920">
        <v>1</v>
      </c>
      <c r="F11920">
        <v>0.92198581560283699</v>
      </c>
      <c r="G11920">
        <v>1</v>
      </c>
      <c r="H11920">
        <v>0.91538461538461502</v>
      </c>
      <c r="I11920">
        <v>0.98809523809523803</v>
      </c>
      <c r="J11920" s="1">
        <v>1</v>
      </c>
      <c r="K11920" t="s">
        <v>23238</v>
      </c>
      <c r="L11920" t="s">
        <v>47084</v>
      </c>
      <c r="M11920" t="s">
        <v>47085</v>
      </c>
    </row>
    <row r="11921" spans="1:13">
      <c r="A11921" s="1" t="s">
        <v>13938</v>
      </c>
      <c r="B11921">
        <v>1.2179163306070699E-5</v>
      </c>
      <c r="C11921" s="1">
        <v>3.3275915976827098E-5</v>
      </c>
      <c r="D11921">
        <v>3.125E-2</v>
      </c>
      <c r="E11921">
        <v>0</v>
      </c>
      <c r="F11921">
        <v>9.4871794871794896E-2</v>
      </c>
      <c r="G11921">
        <v>0</v>
      </c>
      <c r="H11921">
        <v>1.3157894736842099E-2</v>
      </c>
      <c r="I11921">
        <v>4.0000000000000001E-3</v>
      </c>
      <c r="J11921" s="1">
        <v>0</v>
      </c>
      <c r="K11921" t="s">
        <v>23239</v>
      </c>
      <c r="L11921" t="s">
        <v>47086</v>
      </c>
      <c r="M11921" t="s">
        <v>47087</v>
      </c>
    </row>
    <row r="11922" spans="1:13">
      <c r="A11922" s="1" t="s">
        <v>13939</v>
      </c>
      <c r="B11922">
        <v>5.0733831063834499E-8</v>
      </c>
      <c r="C11922" s="1">
        <v>1.54104585547766E-6</v>
      </c>
      <c r="D11922">
        <v>1</v>
      </c>
      <c r="E11922">
        <v>1</v>
      </c>
      <c r="F11922">
        <v>1</v>
      </c>
      <c r="G11922">
        <v>1</v>
      </c>
      <c r="H11922">
        <v>0.98901098901098905</v>
      </c>
      <c r="I11922">
        <v>1</v>
      </c>
      <c r="J11922" s="1" t="s">
        <v>23229</v>
      </c>
      <c r="K11922" t="s">
        <v>23238</v>
      </c>
      <c r="L11922" t="s">
        <v>47088</v>
      </c>
      <c r="M11922" t="s">
        <v>47089</v>
      </c>
    </row>
    <row r="11923" spans="1:13">
      <c r="A11923" s="1" t="s">
        <v>13940</v>
      </c>
      <c r="B11923">
        <v>1.4650474057173599E-6</v>
      </c>
      <c r="C11923" s="1">
        <v>1.51831022714363E-6</v>
      </c>
      <c r="D11923">
        <v>1.72413793103448E-2</v>
      </c>
      <c r="E11923">
        <v>0</v>
      </c>
      <c r="F11923">
        <v>3.90625E-3</v>
      </c>
      <c r="G11923">
        <v>0</v>
      </c>
      <c r="H11923">
        <v>0.114035087719298</v>
      </c>
      <c r="I11923">
        <v>2.8571428571428598E-2</v>
      </c>
      <c r="J11923" s="1">
        <v>0</v>
      </c>
      <c r="K11923" t="s">
        <v>23238</v>
      </c>
      <c r="L11923" t="s">
        <v>47090</v>
      </c>
      <c r="M11923" t="s">
        <v>47091</v>
      </c>
    </row>
    <row r="11924" spans="1:13">
      <c r="A11924" s="1" t="s">
        <v>13941</v>
      </c>
      <c r="B11924">
        <v>1.38541406613581E-6</v>
      </c>
      <c r="C11924" s="1">
        <v>7.5335180376017704E-6</v>
      </c>
      <c r="D11924">
        <v>1</v>
      </c>
      <c r="E11924">
        <v>1</v>
      </c>
      <c r="F11924">
        <v>1</v>
      </c>
      <c r="G11924">
        <v>1</v>
      </c>
      <c r="H11924">
        <v>0.95348837209302295</v>
      </c>
      <c r="I11924">
        <v>1</v>
      </c>
      <c r="J11924" s="1">
        <v>0.8</v>
      </c>
      <c r="K11924" t="s">
        <v>23238</v>
      </c>
      <c r="L11924" t="s">
        <v>47092</v>
      </c>
      <c r="M11924" t="s">
        <v>47093</v>
      </c>
    </row>
    <row r="11925" spans="1:13">
      <c r="A11925" s="1" t="s">
        <v>13942</v>
      </c>
      <c r="B11925">
        <v>9.9085949304030991E-7</v>
      </c>
      <c r="C11925" s="1">
        <v>4.2582995763484097E-6</v>
      </c>
      <c r="D11925">
        <v>1</v>
      </c>
      <c r="E11925">
        <v>1</v>
      </c>
      <c r="F11925">
        <v>0.92580645161290298</v>
      </c>
      <c r="G11925">
        <v>0.98275862068965503</v>
      </c>
      <c r="H11925">
        <v>0.88311688311688297</v>
      </c>
      <c r="I11925">
        <v>0.96969696969696995</v>
      </c>
      <c r="J11925" s="1">
        <v>1</v>
      </c>
      <c r="K11925" t="s">
        <v>23240</v>
      </c>
      <c r="L11925" t="s">
        <v>47094</v>
      </c>
      <c r="M11925" t="s">
        <v>47095</v>
      </c>
    </row>
    <row r="11926" spans="1:13">
      <c r="A11926" s="1" t="s">
        <v>13943</v>
      </c>
      <c r="B11926">
        <v>1.5685610795233599E-6</v>
      </c>
      <c r="C11926" s="1">
        <v>3.30201842736668E-5</v>
      </c>
      <c r="D11926">
        <v>0.890625</v>
      </c>
      <c r="E11926">
        <v>0.95833333333333304</v>
      </c>
      <c r="F11926">
        <v>0.83589743589743604</v>
      </c>
      <c r="G11926">
        <v>0.99137931034482796</v>
      </c>
      <c r="H11926">
        <v>0.94298245614035103</v>
      </c>
      <c r="I11926">
        <v>0.96799999999999997</v>
      </c>
      <c r="J11926" s="1">
        <v>1</v>
      </c>
      <c r="K11926" t="s">
        <v>23241</v>
      </c>
      <c r="L11926" t="s">
        <v>47096</v>
      </c>
      <c r="M11926" t="s">
        <v>47097</v>
      </c>
    </row>
    <row r="11927" spans="1:13">
      <c r="A11927" s="1" t="s">
        <v>13944</v>
      </c>
      <c r="B11927">
        <v>1.71105999249378E-9</v>
      </c>
      <c r="C11927" s="1">
        <v>4.2818713626859801E-8</v>
      </c>
      <c r="D11927">
        <v>0.984375</v>
      </c>
      <c r="E11927">
        <v>1</v>
      </c>
      <c r="F11927">
        <v>0.99691358024691401</v>
      </c>
      <c r="G11927">
        <v>1</v>
      </c>
      <c r="H11927">
        <v>1</v>
      </c>
      <c r="I11927">
        <v>0.96875</v>
      </c>
      <c r="J11927" s="1">
        <v>9.0909090909090898E-2</v>
      </c>
      <c r="K11927" t="s">
        <v>23238</v>
      </c>
      <c r="L11927" t="s">
        <v>47098</v>
      </c>
      <c r="M11927" t="s">
        <v>47099</v>
      </c>
    </row>
    <row r="11928" spans="1:13">
      <c r="A11928" s="1" t="s">
        <v>13945</v>
      </c>
      <c r="B11928">
        <v>5.9210262187073502E-5</v>
      </c>
      <c r="C11928" s="1">
        <v>1.2862323490298699E-5</v>
      </c>
      <c r="D11928">
        <v>0.45161290322580599</v>
      </c>
      <c r="E11928">
        <v>0.390625</v>
      </c>
      <c r="F11928">
        <v>0.128947368421053</v>
      </c>
      <c r="G11928">
        <v>0.15517241379310301</v>
      </c>
      <c r="H11928">
        <v>8.3333333333333301E-2</v>
      </c>
      <c r="I11928">
        <v>0.26</v>
      </c>
      <c r="J11928" s="1">
        <v>0.95454545454545503</v>
      </c>
      <c r="K11928" t="s">
        <v>23238</v>
      </c>
      <c r="L11928" t="s">
        <v>47100</v>
      </c>
      <c r="M11928" t="s">
        <v>47101</v>
      </c>
    </row>
    <row r="11929" spans="1:13">
      <c r="A11929" s="1" t="s">
        <v>13946</v>
      </c>
      <c r="B11929">
        <v>6.10968557551019E-7</v>
      </c>
      <c r="C11929" s="1">
        <v>7.9038336777878295E-7</v>
      </c>
      <c r="D11929">
        <v>0.96</v>
      </c>
      <c r="E11929">
        <v>0.75324675324675305</v>
      </c>
      <c r="F11929">
        <v>0.97333333333333305</v>
      </c>
      <c r="G11929">
        <v>1</v>
      </c>
      <c r="H11929">
        <v>0.99438202247190999</v>
      </c>
      <c r="I11929">
        <v>0.97916666666666696</v>
      </c>
      <c r="J11929" s="1">
        <v>1</v>
      </c>
      <c r="K11929" t="s">
        <v>23240</v>
      </c>
      <c r="L11929" t="s">
        <v>47102</v>
      </c>
      <c r="M11929" t="s">
        <v>47103</v>
      </c>
    </row>
    <row r="11930" spans="1:13">
      <c r="A11930" s="1" t="s">
        <v>13947</v>
      </c>
      <c r="B11930">
        <v>1.3015891213021601E-5</v>
      </c>
      <c r="C11930" s="1">
        <v>1.8632754400031001E-5</v>
      </c>
      <c r="D11930">
        <v>0.14285714285714299</v>
      </c>
      <c r="E11930">
        <v>2.5000000000000001E-2</v>
      </c>
      <c r="F11930">
        <v>8.6734693877551006E-2</v>
      </c>
      <c r="G11930">
        <v>4.5454545454545497E-2</v>
      </c>
      <c r="H11930">
        <v>8.9041095890410996E-2</v>
      </c>
      <c r="I11930">
        <v>7.0000000000000007E-2</v>
      </c>
      <c r="J11930" s="1">
        <v>0.94444444444444398</v>
      </c>
      <c r="K11930" t="s">
        <v>23237</v>
      </c>
      <c r="L11930" t="s">
        <v>47104</v>
      </c>
      <c r="M11930" t="s">
        <v>47105</v>
      </c>
    </row>
    <row r="11931" spans="1:13">
      <c r="A11931" s="1" t="s">
        <v>13948</v>
      </c>
      <c r="B11931">
        <v>1.44457939810659E-5</v>
      </c>
      <c r="C11931" s="1">
        <v>3.9499918705024498E-7</v>
      </c>
      <c r="D11931">
        <v>0.953125</v>
      </c>
      <c r="E11931">
        <v>1</v>
      </c>
      <c r="F11931">
        <v>0.99740932642487001</v>
      </c>
      <c r="G11931">
        <v>1</v>
      </c>
      <c r="H11931">
        <v>1</v>
      </c>
      <c r="I11931">
        <v>0.95</v>
      </c>
      <c r="J11931" s="1">
        <v>1</v>
      </c>
      <c r="K11931" t="s">
        <v>23239</v>
      </c>
      <c r="L11931" t="s">
        <v>47106</v>
      </c>
      <c r="M11931" t="s">
        <v>47107</v>
      </c>
    </row>
    <row r="11932" spans="1:13">
      <c r="A11932" s="1" t="s">
        <v>13949</v>
      </c>
      <c r="B11932">
        <v>1.9586745816901299E-7</v>
      </c>
      <c r="C11932" s="1">
        <v>2.11874460762801E-5</v>
      </c>
      <c r="D11932">
        <v>0.65</v>
      </c>
      <c r="E11932">
        <v>1</v>
      </c>
      <c r="F11932">
        <v>1</v>
      </c>
      <c r="G11932">
        <v>1</v>
      </c>
      <c r="H11932">
        <v>1</v>
      </c>
      <c r="I11932">
        <v>0.85135135135135098</v>
      </c>
      <c r="J11932" s="1" t="s">
        <v>23229</v>
      </c>
      <c r="K11932" t="s">
        <v>23238</v>
      </c>
      <c r="L11932" t="s">
        <v>47108</v>
      </c>
      <c r="M11932" t="s">
        <v>47109</v>
      </c>
    </row>
    <row r="11933" spans="1:13">
      <c r="A11933" s="1" t="s">
        <v>13950</v>
      </c>
      <c r="B11933">
        <v>3.1855722628889899E-6</v>
      </c>
      <c r="C11933" s="1">
        <v>3.8685871179418603E-6</v>
      </c>
      <c r="D11933">
        <v>0.95161290322580605</v>
      </c>
      <c r="E11933">
        <v>0.98314606741572996</v>
      </c>
      <c r="F11933">
        <v>0.78662420382165599</v>
      </c>
      <c r="G11933">
        <v>0.92307692307692302</v>
      </c>
      <c r="H11933">
        <v>0.81944444444444398</v>
      </c>
      <c r="I11933">
        <v>0.92156862745098</v>
      </c>
      <c r="J11933" s="1">
        <v>1</v>
      </c>
      <c r="K11933" t="s">
        <v>23238</v>
      </c>
      <c r="L11933" t="s">
        <v>47110</v>
      </c>
      <c r="M11933" t="s">
        <v>47111</v>
      </c>
    </row>
    <row r="11934" spans="1:13">
      <c r="A11934" s="1" t="s">
        <v>13951</v>
      </c>
      <c r="B11934">
        <v>5.65694542263244E-5</v>
      </c>
      <c r="C11934" s="1">
        <v>2.3068017347408699E-4</v>
      </c>
      <c r="D11934">
        <v>0</v>
      </c>
      <c r="E11934">
        <v>0</v>
      </c>
      <c r="F11934">
        <v>0.36448598130841103</v>
      </c>
      <c r="G11934">
        <v>0</v>
      </c>
      <c r="H11934">
        <v>0.12790697674418605</v>
      </c>
      <c r="I11934">
        <v>4.4444444444443953E-2</v>
      </c>
      <c r="J11934" s="1">
        <v>0</v>
      </c>
      <c r="K11934" t="s">
        <v>23244</v>
      </c>
      <c r="L11934" t="s">
        <v>47112</v>
      </c>
      <c r="M11934" t="s">
        <v>47113</v>
      </c>
    </row>
    <row r="11935" spans="1:13">
      <c r="A11935" s="1" t="s">
        <v>13952</v>
      </c>
      <c r="B11935">
        <v>2.46221679424866E-8</v>
      </c>
      <c r="C11935" s="1">
        <v>1.20794352293971E-6</v>
      </c>
      <c r="D11935">
        <v>0</v>
      </c>
      <c r="E11935">
        <v>0</v>
      </c>
      <c r="F11935">
        <v>0</v>
      </c>
      <c r="G11935">
        <v>3.4482758620689703E-2</v>
      </c>
      <c r="H11935">
        <v>0</v>
      </c>
      <c r="I11935">
        <v>0.17105263157894701</v>
      </c>
      <c r="J11935" s="1">
        <v>0</v>
      </c>
      <c r="K11935" t="s">
        <v>23238</v>
      </c>
      <c r="L11935" t="s">
        <v>47114</v>
      </c>
      <c r="M11935" t="s">
        <v>47115</v>
      </c>
    </row>
    <row r="11936" spans="1:13">
      <c r="A11936" s="1" t="s">
        <v>13953</v>
      </c>
      <c r="B11936">
        <v>8.8854636140238102E-5</v>
      </c>
      <c r="C11936" s="1">
        <v>3.8523983611088999E-5</v>
      </c>
      <c r="D11936">
        <v>0.41666666666666702</v>
      </c>
      <c r="E11936">
        <v>0.51428571428571401</v>
      </c>
      <c r="F11936">
        <v>0.67338709677419395</v>
      </c>
      <c r="G11936">
        <v>0.934782608695652</v>
      </c>
      <c r="H11936">
        <v>0.83870967741935498</v>
      </c>
      <c r="I11936">
        <v>0.90909090909090895</v>
      </c>
      <c r="J11936" s="1">
        <v>1</v>
      </c>
      <c r="K11936" t="s">
        <v>23241</v>
      </c>
      <c r="L11936" t="s">
        <v>47116</v>
      </c>
      <c r="M11936" t="s">
        <v>47117</v>
      </c>
    </row>
    <row r="11937" spans="1:13">
      <c r="A11937" s="1" t="s">
        <v>13954</v>
      </c>
      <c r="B11937">
        <v>3.7006380373033098E-6</v>
      </c>
      <c r="C11937" s="1">
        <v>6.5764220105512601E-7</v>
      </c>
      <c r="D11937">
        <v>0</v>
      </c>
      <c r="E11937">
        <v>0</v>
      </c>
      <c r="F11937">
        <v>1.01010101010101E-2</v>
      </c>
      <c r="G11937">
        <v>4.1666666666666699E-2</v>
      </c>
      <c r="H11937">
        <v>0.17741935483870999</v>
      </c>
      <c r="I11937">
        <v>0</v>
      </c>
      <c r="J11937" s="1">
        <v>0</v>
      </c>
      <c r="K11937" t="s">
        <v>23238</v>
      </c>
      <c r="L11937" t="s">
        <v>47118</v>
      </c>
      <c r="M11937" t="s">
        <v>47119</v>
      </c>
    </row>
    <row r="11938" spans="1:13">
      <c r="A11938" s="1" t="s">
        <v>13955</v>
      </c>
      <c r="B11938">
        <v>6.7555962542020697E-5</v>
      </c>
      <c r="C11938" s="1">
        <v>5.0267388447924497E-6</v>
      </c>
      <c r="D11938">
        <v>0.52</v>
      </c>
      <c r="E11938">
        <v>0.77027027027026995</v>
      </c>
      <c r="F11938">
        <v>0.71376811594202905</v>
      </c>
      <c r="G11938">
        <v>1</v>
      </c>
      <c r="H11938">
        <v>0.71333333333333304</v>
      </c>
      <c r="I11938">
        <v>0.83333333333333304</v>
      </c>
      <c r="J11938" s="1">
        <v>1</v>
      </c>
      <c r="K11938" t="s">
        <v>23238</v>
      </c>
      <c r="L11938" t="s">
        <v>47120</v>
      </c>
      <c r="M11938" t="s">
        <v>47121</v>
      </c>
    </row>
    <row r="11939" spans="1:13">
      <c r="A11939" s="1" t="s">
        <v>13956</v>
      </c>
      <c r="B11939">
        <v>8.3810644234977999E-5</v>
      </c>
      <c r="C11939" s="1">
        <v>3.5322850018616902E-6</v>
      </c>
      <c r="D11939">
        <v>0.6</v>
      </c>
      <c r="E11939">
        <v>0.62209302325581395</v>
      </c>
      <c r="F11939">
        <v>0.91304347826086996</v>
      </c>
      <c r="G11939">
        <v>1</v>
      </c>
      <c r="H11939">
        <v>1</v>
      </c>
      <c r="I11939">
        <v>1</v>
      </c>
      <c r="J11939" s="1">
        <v>1</v>
      </c>
      <c r="K11939" t="s">
        <v>23241</v>
      </c>
      <c r="L11939" t="s">
        <v>47122</v>
      </c>
      <c r="M11939" t="s">
        <v>47123</v>
      </c>
    </row>
    <row r="11940" spans="1:13">
      <c r="A11940" s="1" t="s">
        <v>13957</v>
      </c>
      <c r="B11940">
        <v>1.7226548613054099E-5</v>
      </c>
      <c r="C11940" s="1">
        <v>1.9679630393368398E-5</v>
      </c>
      <c r="D11940">
        <v>0.671875</v>
      </c>
      <c r="E11940">
        <v>0.69270833333333304</v>
      </c>
      <c r="F11940">
        <v>0.57435897435897398</v>
      </c>
      <c r="G11940">
        <v>0.50862068965517204</v>
      </c>
      <c r="H11940">
        <v>0.52654867256637194</v>
      </c>
      <c r="I11940">
        <v>0.62916666666666698</v>
      </c>
      <c r="J11940" s="1">
        <v>0.5</v>
      </c>
      <c r="K11940" t="s">
        <v>23241</v>
      </c>
      <c r="L11940" t="s">
        <v>47124</v>
      </c>
      <c r="M11940" t="s">
        <v>47125</v>
      </c>
    </row>
    <row r="11941" spans="1:13">
      <c r="A11941" s="1" t="s">
        <v>13958</v>
      </c>
      <c r="B11941">
        <v>5.98495754890976E-6</v>
      </c>
      <c r="C11941" s="1">
        <v>6.3131874493441002E-5</v>
      </c>
      <c r="D11941">
        <v>0</v>
      </c>
      <c r="E11941">
        <v>0</v>
      </c>
      <c r="F11941">
        <v>3.07017543859649E-2</v>
      </c>
      <c r="G11941">
        <v>0.42307692307692302</v>
      </c>
      <c r="H11941">
        <v>0.180851063829787</v>
      </c>
      <c r="I11941">
        <v>0.322784810126582</v>
      </c>
      <c r="J11941" s="1" t="s">
        <v>23229</v>
      </c>
      <c r="K11941" t="s">
        <v>23241</v>
      </c>
      <c r="L11941" t="s">
        <v>47126</v>
      </c>
      <c r="M11941" t="s">
        <v>47127</v>
      </c>
    </row>
    <row r="11942" spans="1:13">
      <c r="A11942" s="1" t="s">
        <v>13959</v>
      </c>
      <c r="B11942">
        <v>8.2452902742667003E-7</v>
      </c>
      <c r="C11942" s="1">
        <v>3.6412622220876202E-6</v>
      </c>
      <c r="D11942">
        <v>1</v>
      </c>
      <c r="E11942">
        <v>1</v>
      </c>
      <c r="F11942">
        <v>0.99425287356321801</v>
      </c>
      <c r="G11942">
        <v>0.94594594594594605</v>
      </c>
      <c r="H11942">
        <v>0.80337078651685401</v>
      </c>
      <c r="I11942">
        <v>1</v>
      </c>
      <c r="J11942" s="1" t="s">
        <v>23229</v>
      </c>
      <c r="K11942" t="s">
        <v>23241</v>
      </c>
      <c r="L11942" t="s">
        <v>47128</v>
      </c>
      <c r="M11942" t="s">
        <v>47129</v>
      </c>
    </row>
    <row r="11943" spans="1:13">
      <c r="A11943" s="1" t="s">
        <v>13960</v>
      </c>
      <c r="B11943">
        <v>0</v>
      </c>
      <c r="C11943" s="1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 s="1">
        <v>1</v>
      </c>
      <c r="K11943" t="s">
        <v>23242</v>
      </c>
      <c r="L11943" t="s">
        <v>47130</v>
      </c>
      <c r="M11943" t="s">
        <v>47131</v>
      </c>
    </row>
    <row r="11944" spans="1:13">
      <c r="A11944" s="1" t="s">
        <v>13961</v>
      </c>
      <c r="B11944">
        <v>1.7288685118514201E-4</v>
      </c>
      <c r="C11944" s="1">
        <v>9.3559446658158894E-6</v>
      </c>
      <c r="D11944">
        <v>0.112903225806452</v>
      </c>
      <c r="E11944">
        <v>5.2083333333333296E-3</v>
      </c>
      <c r="F11944">
        <v>0.43589743589743601</v>
      </c>
      <c r="G11944">
        <v>0.190909090909091</v>
      </c>
      <c r="H11944">
        <v>0.486363636363636</v>
      </c>
      <c r="I11944">
        <v>0.16806722689075601</v>
      </c>
      <c r="J11944" s="1">
        <v>0</v>
      </c>
      <c r="K11944" t="s">
        <v>23238</v>
      </c>
      <c r="L11944" t="s">
        <v>47132</v>
      </c>
      <c r="M11944" t="s">
        <v>47133</v>
      </c>
    </row>
    <row r="11945" spans="1:13">
      <c r="A11945" s="1" t="s">
        <v>13962</v>
      </c>
      <c r="B11945">
        <v>4.2699979616116496E-6</v>
      </c>
      <c r="C11945" s="1">
        <v>2.2033233149236199E-5</v>
      </c>
      <c r="D11945">
        <v>0.16666666666666699</v>
      </c>
      <c r="E11945">
        <v>2.1739130434782601E-2</v>
      </c>
      <c r="F11945">
        <v>0.207317073170732</v>
      </c>
      <c r="G11945">
        <v>0.18181818181818199</v>
      </c>
      <c r="H11945">
        <v>0.51685393258427004</v>
      </c>
      <c r="I11945">
        <v>0.30612244897959201</v>
      </c>
      <c r="J11945" s="1">
        <v>0</v>
      </c>
      <c r="K11945" t="s">
        <v>23239</v>
      </c>
      <c r="L11945" t="s">
        <v>47134</v>
      </c>
      <c r="M11945" t="s">
        <v>47135</v>
      </c>
    </row>
    <row r="11946" spans="1:13">
      <c r="A11946" s="1" t="s">
        <v>13963</v>
      </c>
      <c r="B11946">
        <v>2.0691020999523402E-8</v>
      </c>
      <c r="C11946" s="1">
        <v>5.6653567719872803E-5</v>
      </c>
      <c r="D11946">
        <v>0.20588235294117599</v>
      </c>
      <c r="E11946">
        <v>0.109375</v>
      </c>
      <c r="F11946">
        <v>0.122047244094488</v>
      </c>
      <c r="G11946">
        <v>1.35135135135135E-2</v>
      </c>
      <c r="H11946">
        <v>0</v>
      </c>
      <c r="I11946">
        <v>0</v>
      </c>
      <c r="J11946" s="1">
        <v>0</v>
      </c>
      <c r="K11946" t="s">
        <v>23238</v>
      </c>
      <c r="L11946" t="s">
        <v>47136</v>
      </c>
      <c r="M11946" t="s">
        <v>47137</v>
      </c>
    </row>
    <row r="11947" spans="1:13">
      <c r="A11947" s="1" t="s">
        <v>13964</v>
      </c>
      <c r="B11947">
        <v>7.9391898456425597E-6</v>
      </c>
      <c r="C11947" s="1">
        <v>5.9989429050074999E-4</v>
      </c>
      <c r="D11947">
        <v>8.9285714285714302E-2</v>
      </c>
      <c r="E11947">
        <v>0</v>
      </c>
      <c r="F11947">
        <v>2.4539877300613501E-2</v>
      </c>
      <c r="G11947">
        <v>8.5106382978723402E-2</v>
      </c>
      <c r="H11947">
        <v>0.328703703703704</v>
      </c>
      <c r="I11947">
        <v>0.16477272727272699</v>
      </c>
      <c r="J11947" s="1">
        <v>0.16666666666666699</v>
      </c>
      <c r="K11947" t="s">
        <v>23241</v>
      </c>
      <c r="L11947" t="s">
        <v>47138</v>
      </c>
      <c r="M11947" t="s">
        <v>47139</v>
      </c>
    </row>
    <row r="11948" spans="1:13">
      <c r="A11948" s="1" t="s">
        <v>13965</v>
      </c>
      <c r="B11948">
        <v>1.0147171438033801E-3</v>
      </c>
      <c r="C11948" s="1">
        <v>1.5870812571511201E-4</v>
      </c>
      <c r="D11948">
        <v>0.390625</v>
      </c>
      <c r="E11948">
        <v>3.125E-2</v>
      </c>
      <c r="F11948">
        <v>0.60769230769230798</v>
      </c>
      <c r="G11948">
        <v>0.25862068965517199</v>
      </c>
      <c r="H11948">
        <v>0.53070175438596501</v>
      </c>
      <c r="I11948">
        <v>0.358870967741935</v>
      </c>
      <c r="J11948" s="1">
        <v>0</v>
      </c>
      <c r="K11948" t="s">
        <v>23237</v>
      </c>
      <c r="L11948" t="s">
        <v>47140</v>
      </c>
      <c r="M11948" t="s">
        <v>47141</v>
      </c>
    </row>
    <row r="11949" spans="1:13">
      <c r="A11949" s="1" t="s">
        <v>13966</v>
      </c>
      <c r="B11949">
        <v>1.7332513605458399E-4</v>
      </c>
      <c r="C11949" s="1">
        <v>3.1730027413628199E-4</v>
      </c>
      <c r="D11949">
        <v>0.63793103448275901</v>
      </c>
      <c r="E11949">
        <v>9.1463414634145979E-2</v>
      </c>
      <c r="F11949">
        <v>0.77647058823529402</v>
      </c>
      <c r="G11949">
        <v>0.93902439024390238</v>
      </c>
      <c r="H11949">
        <v>0.95918367346938782</v>
      </c>
      <c r="I11949">
        <v>0.93283582089552242</v>
      </c>
      <c r="J11949" s="1">
        <v>1</v>
      </c>
      <c r="K11949" t="s">
        <v>23244</v>
      </c>
      <c r="L11949" t="s">
        <v>47142</v>
      </c>
      <c r="M11949" t="s">
        <v>47143</v>
      </c>
    </row>
    <row r="11950" spans="1:13">
      <c r="A11950" s="1" t="s">
        <v>13967</v>
      </c>
      <c r="B11950">
        <v>3.2945525383369897E-5</v>
      </c>
      <c r="C11950" s="1">
        <v>3.1332638072885101E-4</v>
      </c>
      <c r="D11950">
        <v>0.952380952380952</v>
      </c>
      <c r="E11950">
        <v>1</v>
      </c>
      <c r="F11950">
        <v>0.79139072847682101</v>
      </c>
      <c r="G11950">
        <v>0.5625</v>
      </c>
      <c r="H11950">
        <v>0.52222222222222203</v>
      </c>
      <c r="I11950">
        <v>0.76744186046511598</v>
      </c>
      <c r="J11950" s="1" t="s">
        <v>23229</v>
      </c>
      <c r="K11950" t="s">
        <v>23238</v>
      </c>
      <c r="L11950" t="s">
        <v>47144</v>
      </c>
      <c r="M11950" t="s">
        <v>47145</v>
      </c>
    </row>
    <row r="11951" spans="1:13">
      <c r="A11951" s="1" t="s">
        <v>13968</v>
      </c>
      <c r="B11951">
        <v>7.2363202728993503E-6</v>
      </c>
      <c r="C11951" s="1">
        <v>2.1236219610669201E-6</v>
      </c>
      <c r="D11951">
        <v>0.828125</v>
      </c>
      <c r="E11951">
        <v>0.88202247191011196</v>
      </c>
      <c r="F11951">
        <v>0.564171122994652</v>
      </c>
      <c r="G11951">
        <v>0.96875</v>
      </c>
      <c r="H11951">
        <v>0.43820224719101097</v>
      </c>
      <c r="I11951">
        <v>0.82653061224489799</v>
      </c>
      <c r="J11951" s="1">
        <v>0</v>
      </c>
      <c r="K11951" t="s">
        <v>23238</v>
      </c>
      <c r="L11951" t="s">
        <v>47146</v>
      </c>
      <c r="M11951" t="s">
        <v>47147</v>
      </c>
    </row>
    <row r="11952" spans="1:13">
      <c r="A11952" s="1" t="s">
        <v>13969</v>
      </c>
      <c r="B11952">
        <v>5.0956882692568999E-6</v>
      </c>
      <c r="C11952" s="1">
        <v>1.02089006235131E-5</v>
      </c>
      <c r="D11952">
        <v>0.82258064516129004</v>
      </c>
      <c r="E11952">
        <v>0.88095238095238104</v>
      </c>
      <c r="F11952">
        <v>1</v>
      </c>
      <c r="G11952">
        <v>0.3</v>
      </c>
      <c r="H11952">
        <v>0.85365853658536595</v>
      </c>
      <c r="I11952">
        <v>0.875</v>
      </c>
      <c r="J11952" s="1">
        <v>1</v>
      </c>
      <c r="K11952" t="s">
        <v>23241</v>
      </c>
      <c r="L11952" t="s">
        <v>47148</v>
      </c>
      <c r="M11952" t="s">
        <v>47149</v>
      </c>
    </row>
    <row r="11953" spans="1:13">
      <c r="A11953" s="1" t="s">
        <v>13970</v>
      </c>
      <c r="B11953">
        <v>9.6089357312406599E-5</v>
      </c>
      <c r="C11953" s="1">
        <v>6.63271909411E-6</v>
      </c>
      <c r="D11953">
        <v>0.6</v>
      </c>
      <c r="E11953">
        <v>0.69270833333333304</v>
      </c>
      <c r="F11953">
        <v>0.63141025641025605</v>
      </c>
      <c r="G11953">
        <v>0.95192307692307698</v>
      </c>
      <c r="H11953">
        <v>0.84693877551020402</v>
      </c>
      <c r="I11953">
        <v>0.70499999999999996</v>
      </c>
      <c r="J11953" s="1">
        <v>0</v>
      </c>
      <c r="K11953" t="s">
        <v>23241</v>
      </c>
      <c r="L11953" t="s">
        <v>47150</v>
      </c>
      <c r="M11953" t="s">
        <v>47151</v>
      </c>
    </row>
    <row r="11954" spans="1:13">
      <c r="A11954" s="1" t="s">
        <v>13971</v>
      </c>
      <c r="B11954">
        <v>1.20038066248522E-6</v>
      </c>
      <c r="C11954" s="1">
        <v>1.0208401468028801E-6</v>
      </c>
      <c r="D11954">
        <v>1</v>
      </c>
      <c r="E11954">
        <v>1</v>
      </c>
      <c r="F11954">
        <v>1</v>
      </c>
      <c r="G11954">
        <v>0.54545454545454497</v>
      </c>
      <c r="H11954">
        <v>0.99285714285714299</v>
      </c>
      <c r="I11954">
        <v>0.98148148148148195</v>
      </c>
      <c r="J11954" s="1">
        <v>1</v>
      </c>
      <c r="K11954" t="s">
        <v>23241</v>
      </c>
      <c r="L11954" t="s">
        <v>47152</v>
      </c>
      <c r="M11954" t="s">
        <v>47153</v>
      </c>
    </row>
    <row r="11955" spans="1:13">
      <c r="A11955" s="1" t="s">
        <v>13972</v>
      </c>
      <c r="B11955">
        <v>1.6957426346180401E-9</v>
      </c>
      <c r="C11955" s="1">
        <v>1.1822701311550199E-5</v>
      </c>
      <c r="D11955">
        <v>0</v>
      </c>
      <c r="E11955">
        <v>0</v>
      </c>
      <c r="F11955">
        <v>2.5641025641025602E-3</v>
      </c>
      <c r="G11955">
        <v>2.5862068965517199E-2</v>
      </c>
      <c r="H11955">
        <v>8.7719298245613996E-3</v>
      </c>
      <c r="I11955">
        <v>4.8000000000000001E-2</v>
      </c>
      <c r="J11955" s="1">
        <v>0</v>
      </c>
      <c r="K11955" t="s">
        <v>23241</v>
      </c>
      <c r="L11955" t="s">
        <v>47154</v>
      </c>
      <c r="M11955" t="s">
        <v>47155</v>
      </c>
    </row>
    <row r="11956" spans="1:13">
      <c r="A11956" s="1" t="s">
        <v>13973</v>
      </c>
      <c r="B11956">
        <v>1.4841210539641301E-6</v>
      </c>
      <c r="C11956" s="1">
        <v>4.38074519150589E-6</v>
      </c>
      <c r="D11956">
        <v>0</v>
      </c>
      <c r="E11956">
        <v>0</v>
      </c>
      <c r="F11956">
        <v>2.1276595744680899E-2</v>
      </c>
      <c r="G11956">
        <v>0</v>
      </c>
      <c r="H11956">
        <v>2.1929824561403501E-2</v>
      </c>
      <c r="I11956">
        <v>4.0000000000000001E-3</v>
      </c>
      <c r="J11956" s="1">
        <v>0.5</v>
      </c>
      <c r="K11956" t="s">
        <v>23238</v>
      </c>
      <c r="L11956" t="s">
        <v>47156</v>
      </c>
      <c r="M11956" t="s">
        <v>47157</v>
      </c>
    </row>
    <row r="11957" spans="1:13">
      <c r="A11957" s="1" t="s">
        <v>13974</v>
      </c>
      <c r="B11957">
        <v>4.4314740930573602E-4</v>
      </c>
      <c r="C11957" s="1">
        <v>3.2686133083848898E-5</v>
      </c>
      <c r="D11957">
        <v>1.72413793103448E-2</v>
      </c>
      <c r="E11957">
        <v>0.35714285714285698</v>
      </c>
      <c r="F11957">
        <v>5.6497175141242903E-3</v>
      </c>
      <c r="G11957">
        <v>0</v>
      </c>
      <c r="H11957">
        <v>1.35135135135135E-2</v>
      </c>
      <c r="I11957">
        <v>8.6206896551724102E-3</v>
      </c>
      <c r="J11957" s="1" t="s">
        <v>23229</v>
      </c>
      <c r="K11957" t="s">
        <v>23238</v>
      </c>
      <c r="L11957" t="s">
        <v>47158</v>
      </c>
      <c r="M11957" t="s">
        <v>47159</v>
      </c>
    </row>
    <row r="11958" spans="1:13">
      <c r="A11958" s="1" t="s">
        <v>13975</v>
      </c>
      <c r="B11958">
        <v>3.3027758766008399E-7</v>
      </c>
      <c r="C11958" s="1">
        <v>2.8121258657029402E-6</v>
      </c>
      <c r="D11958">
        <v>2.0833333333333301E-2</v>
      </c>
      <c r="E11958">
        <v>0</v>
      </c>
      <c r="F11958">
        <v>1.6806722689075598E-2</v>
      </c>
      <c r="G11958">
        <v>0</v>
      </c>
      <c r="H11958">
        <v>3.3980582524271802E-2</v>
      </c>
      <c r="I11958">
        <v>9.4339622641509396E-3</v>
      </c>
      <c r="J11958" s="1">
        <v>0</v>
      </c>
      <c r="K11958" t="s">
        <v>23238</v>
      </c>
      <c r="L11958" t="s">
        <v>47160</v>
      </c>
      <c r="M11958" t="s">
        <v>47161</v>
      </c>
    </row>
    <row r="11959" spans="1:13">
      <c r="A11959" s="1" t="s">
        <v>13976</v>
      </c>
      <c r="B11959">
        <v>4.4637785917221798E-5</v>
      </c>
      <c r="C11959" s="1">
        <v>4.6151833540319499E-6</v>
      </c>
      <c r="D11959">
        <v>0.96666666666666701</v>
      </c>
      <c r="E11959">
        <v>0.97560975609756095</v>
      </c>
      <c r="F11959">
        <v>0.96327683615819204</v>
      </c>
      <c r="G11959">
        <v>1</v>
      </c>
      <c r="H11959">
        <v>0.99438202247190999</v>
      </c>
      <c r="I11959">
        <v>0.94318181818181801</v>
      </c>
      <c r="J11959" s="1">
        <v>1</v>
      </c>
      <c r="K11959" t="s">
        <v>23238</v>
      </c>
      <c r="L11959" t="s">
        <v>47162</v>
      </c>
      <c r="M11959" t="s">
        <v>47163</v>
      </c>
    </row>
    <row r="11960" spans="1:13">
      <c r="A11960" s="1" t="s">
        <v>13977</v>
      </c>
      <c r="B11960">
        <v>2.6996534265532902E-4</v>
      </c>
      <c r="C11960" s="1">
        <v>1.87793935506935E-6</v>
      </c>
      <c r="D11960">
        <v>3.2258064516128997E-2</v>
      </c>
      <c r="E11960">
        <v>0.55357142857142905</v>
      </c>
      <c r="F11960">
        <v>0</v>
      </c>
      <c r="G11960">
        <v>0</v>
      </c>
      <c r="H11960">
        <v>0</v>
      </c>
      <c r="I11960">
        <v>0</v>
      </c>
      <c r="J11960" s="1">
        <v>0</v>
      </c>
      <c r="K11960" t="s">
        <v>23242</v>
      </c>
      <c r="L11960" t="s">
        <v>47164</v>
      </c>
      <c r="M11960" t="s">
        <v>47165</v>
      </c>
    </row>
    <row r="11961" spans="1:13">
      <c r="A11961" s="1" t="s">
        <v>13978</v>
      </c>
      <c r="B11961">
        <v>1.22075930613034E-6</v>
      </c>
      <c r="C11961" s="1">
        <v>1.46339832776623E-6</v>
      </c>
      <c r="D11961">
        <v>0</v>
      </c>
      <c r="E11961">
        <v>6.0240963855421699E-3</v>
      </c>
      <c r="F11961">
        <v>8.9285714285714302E-2</v>
      </c>
      <c r="G11961">
        <v>1.38888888888889E-2</v>
      </c>
      <c r="H11961">
        <v>4.7872340425531901E-2</v>
      </c>
      <c r="I11961">
        <v>0</v>
      </c>
      <c r="J11961" s="1">
        <v>0</v>
      </c>
      <c r="K11961" t="s">
        <v>23238</v>
      </c>
      <c r="L11961" t="s">
        <v>47166</v>
      </c>
      <c r="M11961" t="s">
        <v>47167</v>
      </c>
    </row>
    <row r="11962" spans="1:13">
      <c r="A11962" s="1" t="s">
        <v>13979</v>
      </c>
      <c r="B11962">
        <v>1.5953799075169601E-9</v>
      </c>
      <c r="C11962" s="1">
        <v>6.0861720680658002E-6</v>
      </c>
      <c r="D11962">
        <v>0.97619047619047605</v>
      </c>
      <c r="E11962">
        <v>1</v>
      </c>
      <c r="F11962">
        <v>0.99504950495049505</v>
      </c>
      <c r="G11962">
        <v>0.98529411764705899</v>
      </c>
      <c r="H11962">
        <v>0.956989247311828</v>
      </c>
      <c r="I11962">
        <v>1</v>
      </c>
      <c r="J11962" s="1" t="s">
        <v>23229</v>
      </c>
      <c r="K11962" t="s">
        <v>23241</v>
      </c>
      <c r="L11962" t="s">
        <v>47168</v>
      </c>
      <c r="M11962" t="s">
        <v>47169</v>
      </c>
    </row>
    <row r="11963" spans="1:13">
      <c r="A11963" s="1" t="s">
        <v>13980</v>
      </c>
      <c r="B11963">
        <v>5.4144601379790898E-5</v>
      </c>
      <c r="C11963" s="1">
        <v>1.0947914605062601E-4</v>
      </c>
      <c r="D11963">
        <v>0.265625</v>
      </c>
      <c r="E11963">
        <v>0.11046511627907001</v>
      </c>
      <c r="F11963">
        <v>0.32768361581920902</v>
      </c>
      <c r="G11963">
        <v>0.77272727272727304</v>
      </c>
      <c r="H11963">
        <v>0.457317073170732</v>
      </c>
      <c r="I11963">
        <v>0.60416666666666696</v>
      </c>
      <c r="J11963" s="1">
        <v>1</v>
      </c>
      <c r="K11963" t="s">
        <v>23241</v>
      </c>
      <c r="L11963" t="s">
        <v>47170</v>
      </c>
      <c r="M11963" t="s">
        <v>47171</v>
      </c>
    </row>
    <row r="11964" spans="1:13">
      <c r="A11964" s="1" t="s">
        <v>13981</v>
      </c>
      <c r="B11964">
        <v>5.11780029310321E-7</v>
      </c>
      <c r="C11964" s="1">
        <v>4.2401808375028203E-6</v>
      </c>
      <c r="D11964">
        <v>1</v>
      </c>
      <c r="E11964">
        <v>0.96022727272727304</v>
      </c>
      <c r="F11964">
        <v>1</v>
      </c>
      <c r="G11964">
        <v>1</v>
      </c>
      <c r="H11964">
        <v>0.98333333333333295</v>
      </c>
      <c r="I11964">
        <v>0.99242424242424199</v>
      </c>
      <c r="J11964" s="1">
        <v>1</v>
      </c>
      <c r="K11964" t="s">
        <v>23238</v>
      </c>
      <c r="L11964" t="s">
        <v>47172</v>
      </c>
      <c r="M11964" t="s">
        <v>47173</v>
      </c>
    </row>
    <row r="11965" spans="1:13">
      <c r="A11965" s="1" t="s">
        <v>13982</v>
      </c>
      <c r="B11965">
        <v>4.3726175337612499E-5</v>
      </c>
      <c r="C11965" s="1">
        <v>1.64802596545224E-7</v>
      </c>
      <c r="D11965">
        <v>0.14285714285714299</v>
      </c>
      <c r="E11965">
        <v>0</v>
      </c>
      <c r="F11965">
        <v>0</v>
      </c>
      <c r="G11965">
        <v>0</v>
      </c>
      <c r="H11965">
        <v>0</v>
      </c>
      <c r="I11965">
        <v>4.0540540540540501E-2</v>
      </c>
      <c r="J11965" s="1" t="s">
        <v>23229</v>
      </c>
      <c r="K11965" t="s">
        <v>23241</v>
      </c>
      <c r="L11965" t="s">
        <v>47174</v>
      </c>
      <c r="M11965" t="s">
        <v>47175</v>
      </c>
    </row>
    <row r="11966" spans="1:13">
      <c r="A11966" s="1" t="s">
        <v>13983</v>
      </c>
      <c r="B11966">
        <v>6.3145434642785405E-8</v>
      </c>
      <c r="C11966" s="1">
        <v>5.8047400494663103E-7</v>
      </c>
      <c r="D11966">
        <v>1</v>
      </c>
      <c r="E11966">
        <v>1</v>
      </c>
      <c r="F11966">
        <v>0.99735449735449699</v>
      </c>
      <c r="G11966">
        <v>0.98750000000000004</v>
      </c>
      <c r="H11966">
        <v>0.98947368421052595</v>
      </c>
      <c r="I11966">
        <v>1</v>
      </c>
      <c r="J11966" s="1">
        <v>4.5454545454545497E-2</v>
      </c>
      <c r="K11966" t="s">
        <v>23241</v>
      </c>
      <c r="L11966" t="s">
        <v>47176</v>
      </c>
      <c r="M11966" t="s">
        <v>47177</v>
      </c>
    </row>
    <row r="11967" spans="1:13">
      <c r="A11967" s="1" t="s">
        <v>13984</v>
      </c>
      <c r="B11967">
        <v>1.8949412290071001E-6</v>
      </c>
      <c r="C11967" s="1">
        <v>3.1828878249397699E-6</v>
      </c>
      <c r="D11967">
        <v>0.91666666666666696</v>
      </c>
      <c r="E11967">
        <v>1</v>
      </c>
      <c r="F11967">
        <v>0.99479166666666696</v>
      </c>
      <c r="G11967">
        <v>1</v>
      </c>
      <c r="H11967">
        <v>0.98235294117647098</v>
      </c>
      <c r="I11967">
        <v>1</v>
      </c>
      <c r="J11967" s="1" t="s">
        <v>23229</v>
      </c>
      <c r="K11967" t="s">
        <v>23238</v>
      </c>
      <c r="L11967" t="s">
        <v>47178</v>
      </c>
      <c r="M11967" t="s">
        <v>47179</v>
      </c>
    </row>
    <row r="11968" spans="1:13">
      <c r="A11968" s="1" t="s">
        <v>13985</v>
      </c>
      <c r="B11968">
        <v>5.5919621228102298E-6</v>
      </c>
      <c r="C11968" s="1">
        <v>5.0141933616871904E-6</v>
      </c>
      <c r="D11968">
        <v>1</v>
      </c>
      <c r="E11968">
        <v>1</v>
      </c>
      <c r="F11968">
        <v>0.98901098901098905</v>
      </c>
      <c r="G11968">
        <v>0.265625</v>
      </c>
      <c r="H11968">
        <v>0.918604651162791</v>
      </c>
      <c r="I11968">
        <v>0.68292682926829296</v>
      </c>
      <c r="J11968" s="1">
        <v>1</v>
      </c>
      <c r="K11968" t="s">
        <v>23238</v>
      </c>
      <c r="L11968" t="s">
        <v>47180</v>
      </c>
      <c r="M11968" t="s">
        <v>47181</v>
      </c>
    </row>
    <row r="11969" spans="1:13">
      <c r="A11969" s="1" t="s">
        <v>13986</v>
      </c>
      <c r="B11969">
        <v>2.5923715113345901E-7</v>
      </c>
      <c r="C11969" s="1">
        <v>2.42975375450971E-5</v>
      </c>
      <c r="D11969">
        <v>0</v>
      </c>
      <c r="E11969">
        <v>0</v>
      </c>
      <c r="F11969">
        <v>5.1813471502590702E-3</v>
      </c>
      <c r="G11969">
        <v>0.16964285714285701</v>
      </c>
      <c r="H11969">
        <v>4.6728971962616802E-3</v>
      </c>
      <c r="I11969">
        <v>4.1666666666666699E-2</v>
      </c>
      <c r="J11969" s="1" t="s">
        <v>23229</v>
      </c>
      <c r="K11969" t="s">
        <v>23238</v>
      </c>
      <c r="L11969" t="s">
        <v>47182</v>
      </c>
      <c r="M11969" t="s">
        <v>47183</v>
      </c>
    </row>
    <row r="11970" spans="1:13">
      <c r="A11970" s="1" t="s">
        <v>13987</v>
      </c>
      <c r="B11970">
        <v>0</v>
      </c>
      <c r="C11970" s="1">
        <v>0</v>
      </c>
      <c r="D11970">
        <v>1</v>
      </c>
      <c r="E11970">
        <v>1</v>
      </c>
      <c r="F11970">
        <v>1</v>
      </c>
      <c r="G11970">
        <v>1</v>
      </c>
      <c r="H11970">
        <v>1</v>
      </c>
      <c r="I11970">
        <v>1</v>
      </c>
      <c r="J11970" s="1">
        <v>0.65</v>
      </c>
      <c r="K11970" t="s">
        <v>23239</v>
      </c>
      <c r="L11970" t="s">
        <v>47184</v>
      </c>
      <c r="M11970" t="s">
        <v>47185</v>
      </c>
    </row>
    <row r="11971" spans="1:13">
      <c r="A11971" s="1" t="s">
        <v>13988</v>
      </c>
      <c r="B11971">
        <v>5.8991648931997598E-6</v>
      </c>
      <c r="C11971" s="1">
        <v>1.07667347371495E-6</v>
      </c>
      <c r="D11971">
        <v>1</v>
      </c>
      <c r="E11971">
        <v>0.98181818181818203</v>
      </c>
      <c r="F11971">
        <v>0.98453608247422697</v>
      </c>
      <c r="G11971">
        <v>0.96739130434782605</v>
      </c>
      <c r="H11971">
        <v>0.99056603773584895</v>
      </c>
      <c r="I11971">
        <v>0.91284403669724801</v>
      </c>
      <c r="J11971" s="1" t="s">
        <v>23229</v>
      </c>
      <c r="K11971" t="s">
        <v>23238</v>
      </c>
      <c r="L11971" t="s">
        <v>47186</v>
      </c>
      <c r="M11971" t="s">
        <v>47187</v>
      </c>
    </row>
    <row r="11972" spans="1:13">
      <c r="A11972" s="1" t="s">
        <v>13989</v>
      </c>
      <c r="B11972">
        <v>8.1142036264080406E-5</v>
      </c>
      <c r="C11972" s="1">
        <v>1.8152977418467599E-5</v>
      </c>
      <c r="D11972">
        <v>0.32758620689655199</v>
      </c>
      <c r="E11972">
        <v>0.70967741935483897</v>
      </c>
      <c r="F11972">
        <v>0.69655172413793098</v>
      </c>
      <c r="G11972">
        <v>0.95689655172413801</v>
      </c>
      <c r="H11972">
        <v>0.67567567567567599</v>
      </c>
      <c r="I11972">
        <v>0.67200000000000004</v>
      </c>
      <c r="J11972" s="1">
        <v>1</v>
      </c>
      <c r="K11972" t="s">
        <v>23238</v>
      </c>
      <c r="L11972" t="s">
        <v>47188</v>
      </c>
      <c r="M11972" t="s">
        <v>47189</v>
      </c>
    </row>
    <row r="11973" spans="1:13">
      <c r="A11973" s="1" t="s">
        <v>13990</v>
      </c>
      <c r="B11973">
        <v>3.2543281070025802E-7</v>
      </c>
      <c r="C11973" s="1">
        <v>5.0566726590911402E-9</v>
      </c>
      <c r="D11973">
        <v>1.5625E-2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 s="1">
        <v>1</v>
      </c>
      <c r="K11973" t="s">
        <v>23238</v>
      </c>
      <c r="L11973" t="s">
        <v>47190</v>
      </c>
      <c r="M11973" t="s">
        <v>47191</v>
      </c>
    </row>
    <row r="11974" spans="1:13">
      <c r="A11974" s="1" t="s">
        <v>13991</v>
      </c>
      <c r="B11974">
        <v>1.6839321059341201E-5</v>
      </c>
      <c r="C11974" s="1">
        <v>2.82191529268019E-4</v>
      </c>
      <c r="D11974">
        <v>1</v>
      </c>
      <c r="E11974">
        <v>0.99468085106382997</v>
      </c>
      <c r="F11974">
        <v>0.80829015544041405</v>
      </c>
      <c r="G11974">
        <v>0.99107142857142905</v>
      </c>
      <c r="H11974">
        <v>0.90265486725663702</v>
      </c>
      <c r="I11974">
        <v>0.98790322580645196</v>
      </c>
      <c r="J11974" s="1">
        <v>1</v>
      </c>
      <c r="K11974" t="s">
        <v>23237</v>
      </c>
      <c r="L11974" t="s">
        <v>47192</v>
      </c>
      <c r="M11974" t="s">
        <v>47193</v>
      </c>
    </row>
    <row r="11975" spans="1:13">
      <c r="A11975" s="1" t="s">
        <v>13992</v>
      </c>
      <c r="B11975">
        <v>3.7281009446482198E-4</v>
      </c>
      <c r="C11975" s="1">
        <v>1.39666780685556E-5</v>
      </c>
      <c r="D11975">
        <v>0.38333333333333303</v>
      </c>
      <c r="E11975">
        <v>0.233695652173913</v>
      </c>
      <c r="F11975">
        <v>0.29189189189189202</v>
      </c>
      <c r="G11975">
        <v>0.77173913043478304</v>
      </c>
      <c r="H11975">
        <v>0.24752475247524799</v>
      </c>
      <c r="I11975">
        <v>0.77922077922077904</v>
      </c>
      <c r="J11975" s="1">
        <v>0.95</v>
      </c>
      <c r="K11975" t="s">
        <v>23239</v>
      </c>
      <c r="L11975" t="s">
        <v>47194</v>
      </c>
      <c r="M11975" t="s">
        <v>47195</v>
      </c>
    </row>
    <row r="11976" spans="1:13">
      <c r="A11976" s="1" t="s">
        <v>13993</v>
      </c>
      <c r="B11976">
        <v>3.2245071204355197E-5</v>
      </c>
      <c r="C11976" s="1">
        <v>5.14560547105462E-7</v>
      </c>
      <c r="D11976">
        <v>0.91666666666666696</v>
      </c>
      <c r="E11976">
        <v>0.97368421052631604</v>
      </c>
      <c r="F11976">
        <v>0.95854922279792698</v>
      </c>
      <c r="G11976">
        <v>0.97321428571428603</v>
      </c>
      <c r="H11976">
        <v>1</v>
      </c>
      <c r="I11976">
        <v>0.80172413793103403</v>
      </c>
      <c r="J11976" s="1" t="s">
        <v>23229</v>
      </c>
      <c r="K11976" t="s">
        <v>23238</v>
      </c>
      <c r="L11976" t="s">
        <v>47196</v>
      </c>
      <c r="M11976" t="s">
        <v>47197</v>
      </c>
    </row>
    <row r="11977" spans="1:13">
      <c r="A11977" s="1" t="s">
        <v>13994</v>
      </c>
      <c r="B11977">
        <v>1.1966805281086201E-3</v>
      </c>
      <c r="C11977" s="1">
        <v>2.4342270122442299E-5</v>
      </c>
      <c r="D11977">
        <v>0.1</v>
      </c>
      <c r="E11977">
        <v>0.52352941176470602</v>
      </c>
      <c r="F11977">
        <v>1.16279069767442E-2</v>
      </c>
      <c r="G11977">
        <v>0</v>
      </c>
      <c r="H11977">
        <v>4.2857142857142899E-2</v>
      </c>
      <c r="I11977">
        <v>0</v>
      </c>
      <c r="J11977" s="1">
        <v>0</v>
      </c>
      <c r="K11977" t="s">
        <v>23241</v>
      </c>
      <c r="L11977" t="s">
        <v>47198</v>
      </c>
      <c r="M11977" t="s">
        <v>47199</v>
      </c>
    </row>
    <row r="11978" spans="1:13">
      <c r="A11978" s="1" t="s">
        <v>13995</v>
      </c>
      <c r="B11978">
        <v>0</v>
      </c>
      <c r="C11978" s="1">
        <v>0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 s="1" t="s">
        <v>23229</v>
      </c>
      <c r="K11978" t="s">
        <v>23238</v>
      </c>
      <c r="L11978" t="s">
        <v>47200</v>
      </c>
      <c r="M11978" t="s">
        <v>47201</v>
      </c>
    </row>
    <row r="11979" spans="1:13">
      <c r="A11979" s="1" t="s">
        <v>13996</v>
      </c>
      <c r="B11979">
        <v>6.0604104034967395E-7</v>
      </c>
      <c r="C11979" s="1">
        <v>8.0388205172271198E-5</v>
      </c>
      <c r="D11979">
        <v>1</v>
      </c>
      <c r="E11979">
        <v>1</v>
      </c>
      <c r="F11979">
        <v>0.77127659574468099</v>
      </c>
      <c r="G11979">
        <v>0.88571428571428601</v>
      </c>
      <c r="H11979">
        <v>0.53896103896103897</v>
      </c>
      <c r="I11979">
        <v>0.75</v>
      </c>
      <c r="J11979" s="1">
        <v>1</v>
      </c>
      <c r="K11979" t="s">
        <v>23238</v>
      </c>
      <c r="L11979" t="s">
        <v>47202</v>
      </c>
      <c r="M11979" t="s">
        <v>47203</v>
      </c>
    </row>
    <row r="11980" spans="1:13">
      <c r="A11980" s="1" t="s">
        <v>13997</v>
      </c>
      <c r="B11980">
        <v>6.2746779494035002E-7</v>
      </c>
      <c r="C11980" s="1">
        <v>4.75999330117995E-7</v>
      </c>
      <c r="D11980">
        <v>0.984375</v>
      </c>
      <c r="E11980">
        <v>0.99450549450549497</v>
      </c>
      <c r="F11980">
        <v>0.98655913978494603</v>
      </c>
      <c r="G11980">
        <v>1</v>
      </c>
      <c r="H11980">
        <v>1</v>
      </c>
      <c r="I11980">
        <v>1</v>
      </c>
      <c r="J11980" s="1">
        <v>1</v>
      </c>
      <c r="K11980" t="s">
        <v>23237</v>
      </c>
      <c r="L11980" t="s">
        <v>47204</v>
      </c>
      <c r="M11980" t="s">
        <v>47205</v>
      </c>
    </row>
    <row r="11981" spans="1:13">
      <c r="A11981" s="1" t="s">
        <v>13998</v>
      </c>
      <c r="B11981">
        <v>4.6921292573260798E-7</v>
      </c>
      <c r="C11981" s="1">
        <v>6.5709072217576404E-6</v>
      </c>
      <c r="D11981">
        <v>0</v>
      </c>
      <c r="E11981">
        <v>0</v>
      </c>
      <c r="F11981">
        <v>7.9365079365079395E-3</v>
      </c>
      <c r="G11981">
        <v>0.18292682926829301</v>
      </c>
      <c r="H11981">
        <v>5.2083333333333296E-3</v>
      </c>
      <c r="I11981">
        <v>7.5757575757575803E-3</v>
      </c>
      <c r="J11981" s="1">
        <v>0</v>
      </c>
      <c r="K11981" t="s">
        <v>23240</v>
      </c>
      <c r="L11981" t="s">
        <v>47206</v>
      </c>
      <c r="M11981" t="s">
        <v>47207</v>
      </c>
    </row>
    <row r="11982" spans="1:13">
      <c r="A11982" s="1" t="s">
        <v>13999</v>
      </c>
      <c r="B11982">
        <v>8.6979790059416897E-7</v>
      </c>
      <c r="C11982" s="1">
        <v>1.11452888682902E-5</v>
      </c>
      <c r="D11982">
        <v>0</v>
      </c>
      <c r="E11982">
        <v>5.2083333333333296E-3</v>
      </c>
      <c r="F11982">
        <v>0.1</v>
      </c>
      <c r="G11982">
        <v>4.5454545454545497E-2</v>
      </c>
      <c r="H11982">
        <v>0.214912280701754</v>
      </c>
      <c r="I11982">
        <v>3.2520325203252001E-2</v>
      </c>
      <c r="J11982" s="1">
        <v>0</v>
      </c>
      <c r="K11982" t="s">
        <v>23238</v>
      </c>
      <c r="L11982" t="s">
        <v>47208</v>
      </c>
      <c r="M11982" t="s">
        <v>47209</v>
      </c>
    </row>
    <row r="11983" spans="1:13">
      <c r="A11983" s="1" t="s">
        <v>14000</v>
      </c>
      <c r="B11983">
        <v>6.4649840790101797E-7</v>
      </c>
      <c r="C11983" s="1">
        <v>1.83739411602054E-3</v>
      </c>
      <c r="D11983">
        <v>0.484375</v>
      </c>
      <c r="E11983">
        <v>0.31770833333333298</v>
      </c>
      <c r="F11983">
        <v>0.581395348837209</v>
      </c>
      <c r="G11983">
        <v>2.5862068965517199E-2</v>
      </c>
      <c r="H11983">
        <v>0.37745098039215702</v>
      </c>
      <c r="I11983">
        <v>0.108870967741935</v>
      </c>
      <c r="J11983" s="1">
        <v>0</v>
      </c>
      <c r="K11983" t="s">
        <v>23241</v>
      </c>
      <c r="L11983" t="s">
        <v>47210</v>
      </c>
      <c r="M11983" t="s">
        <v>47211</v>
      </c>
    </row>
    <row r="11984" spans="1:13">
      <c r="A11984" s="1" t="s">
        <v>14001</v>
      </c>
      <c r="B11984">
        <v>7.10192773297287E-5</v>
      </c>
      <c r="C11984" s="1">
        <v>1.52694341649718E-4</v>
      </c>
      <c r="D11984">
        <v>0.4</v>
      </c>
      <c r="E11984">
        <v>0.60989010989011005</v>
      </c>
      <c r="F11984">
        <v>0.21381578947368399</v>
      </c>
      <c r="G11984">
        <v>0.85555555555555596</v>
      </c>
      <c r="H11984">
        <v>0.22395833333333301</v>
      </c>
      <c r="I11984">
        <v>0.75842696629213502</v>
      </c>
      <c r="J11984" s="1" t="s">
        <v>23229</v>
      </c>
      <c r="K11984" t="s">
        <v>23237</v>
      </c>
      <c r="L11984" t="s">
        <v>47212</v>
      </c>
      <c r="M11984" t="s">
        <v>47213</v>
      </c>
    </row>
    <row r="11985" spans="1:13">
      <c r="A11985" s="1" t="s">
        <v>14002</v>
      </c>
      <c r="B11985">
        <v>4.6495928315227204E-6</v>
      </c>
      <c r="C11985" s="1">
        <v>5.9626325748819996E-7</v>
      </c>
      <c r="D11985">
        <v>0.46875</v>
      </c>
      <c r="E11985">
        <v>0.45833333333333298</v>
      </c>
      <c r="F11985">
        <v>0.264102564102564</v>
      </c>
      <c r="G11985">
        <v>0.66666666666666696</v>
      </c>
      <c r="H11985">
        <v>0.27433628318584102</v>
      </c>
      <c r="I11985">
        <v>0.35294117647058798</v>
      </c>
      <c r="J11985" s="1">
        <v>4.5454545454545497E-2</v>
      </c>
      <c r="K11985" t="s">
        <v>23241</v>
      </c>
      <c r="L11985" t="s">
        <v>47214</v>
      </c>
      <c r="M11985" t="s">
        <v>47215</v>
      </c>
    </row>
    <row r="11986" spans="1:13">
      <c r="A11986" s="1" t="s">
        <v>14003</v>
      </c>
      <c r="B11986">
        <v>4.3532980113932596E-6</v>
      </c>
      <c r="C11986" s="1">
        <v>2.9642910511789502E-7</v>
      </c>
      <c r="D11986">
        <v>0.15</v>
      </c>
      <c r="E11986">
        <v>0</v>
      </c>
      <c r="F11986">
        <v>0</v>
      </c>
      <c r="G11986">
        <v>0</v>
      </c>
      <c r="H11986">
        <v>0</v>
      </c>
      <c r="I11986">
        <v>7.2463768115942004E-3</v>
      </c>
      <c r="J11986" s="1">
        <v>0</v>
      </c>
      <c r="K11986" t="s">
        <v>23241</v>
      </c>
      <c r="L11986" t="s">
        <v>47216</v>
      </c>
      <c r="M11986" t="s">
        <v>47217</v>
      </c>
    </row>
    <row r="11987" spans="1:13">
      <c r="A11987" s="1" t="s">
        <v>14004</v>
      </c>
      <c r="B11987">
        <v>3.0352046200963602E-6</v>
      </c>
      <c r="C11987" s="1">
        <v>7.0424627681886795E-7</v>
      </c>
      <c r="D11987">
        <v>0</v>
      </c>
      <c r="E11987">
        <v>0</v>
      </c>
      <c r="F11987">
        <v>3.6666666666666702E-2</v>
      </c>
      <c r="G11987">
        <v>0</v>
      </c>
      <c r="H11987">
        <v>9.4339622641509396E-3</v>
      </c>
      <c r="I11987">
        <v>1.7857142857142901E-2</v>
      </c>
      <c r="J11987" s="1">
        <v>0</v>
      </c>
      <c r="K11987" t="s">
        <v>23238</v>
      </c>
      <c r="L11987" t="s">
        <v>47218</v>
      </c>
      <c r="M11987" t="s">
        <v>47219</v>
      </c>
    </row>
    <row r="11988" spans="1:13">
      <c r="A11988" s="1" t="s">
        <v>14005</v>
      </c>
      <c r="B11988">
        <v>8.11920284310953E-9</v>
      </c>
      <c r="C11988" s="1">
        <v>5.8694770585637503E-6</v>
      </c>
      <c r="D11988">
        <v>0.97916666666666696</v>
      </c>
      <c r="E11988">
        <v>1</v>
      </c>
      <c r="F11988">
        <v>1</v>
      </c>
      <c r="G11988">
        <v>0.85714285714285698</v>
      </c>
      <c r="H11988">
        <v>0.97260273972602695</v>
      </c>
      <c r="I11988">
        <v>0.91304347826086996</v>
      </c>
      <c r="J11988" s="1" t="s">
        <v>23229</v>
      </c>
      <c r="K11988" t="s">
        <v>23238</v>
      </c>
      <c r="L11988" t="s">
        <v>47220</v>
      </c>
      <c r="M11988" t="s">
        <v>47221</v>
      </c>
    </row>
    <row r="11989" spans="1:13">
      <c r="A11989" s="1" t="s">
        <v>14006</v>
      </c>
      <c r="B11989">
        <v>2.0396325594939901E-7</v>
      </c>
      <c r="C11989" s="1">
        <v>1.29410490267061E-6</v>
      </c>
      <c r="D11989">
        <v>1</v>
      </c>
      <c r="E11989">
        <v>1</v>
      </c>
      <c r="F11989">
        <v>1</v>
      </c>
      <c r="G11989">
        <v>1</v>
      </c>
      <c r="H11989">
        <v>0.99295774647887303</v>
      </c>
      <c r="I11989">
        <v>1</v>
      </c>
      <c r="J11989" s="1">
        <v>0.6</v>
      </c>
      <c r="K11989" t="s">
        <v>23237</v>
      </c>
      <c r="L11989" t="s">
        <v>47222</v>
      </c>
      <c r="M11989" t="s">
        <v>47223</v>
      </c>
    </row>
    <row r="11990" spans="1:13">
      <c r="A11990" s="1" t="s">
        <v>14007</v>
      </c>
      <c r="B11990">
        <v>4.07793361459816E-6</v>
      </c>
      <c r="C11990" s="1">
        <v>5.9718980151349195E-7</v>
      </c>
      <c r="D11990">
        <v>0.96875</v>
      </c>
      <c r="E11990">
        <v>1</v>
      </c>
      <c r="F11990">
        <v>0.994871794871795</v>
      </c>
      <c r="G11990">
        <v>0.679245283018868</v>
      </c>
      <c r="H11990">
        <v>0.98148148148148195</v>
      </c>
      <c r="I11990">
        <v>0.81531531531531498</v>
      </c>
      <c r="J11990" s="1">
        <v>1</v>
      </c>
      <c r="K11990" t="s">
        <v>23238</v>
      </c>
      <c r="L11990" t="s">
        <v>47224</v>
      </c>
      <c r="M11990" t="s">
        <v>47225</v>
      </c>
    </row>
    <row r="11991" spans="1:13">
      <c r="A11991" s="1" t="s">
        <v>14008</v>
      </c>
      <c r="B11991">
        <v>1.65934660188018E-6</v>
      </c>
      <c r="C11991" s="1">
        <v>3.0413288923970901E-6</v>
      </c>
      <c r="D11991">
        <v>1</v>
      </c>
      <c r="E11991">
        <v>1</v>
      </c>
      <c r="F11991">
        <v>0.86538461538461497</v>
      </c>
      <c r="G11991">
        <v>1</v>
      </c>
      <c r="H11991">
        <v>0.89610389610389596</v>
      </c>
      <c r="I11991">
        <v>0.96428571428571397</v>
      </c>
      <c r="J11991" s="1" t="s">
        <v>23229</v>
      </c>
      <c r="K11991" t="s">
        <v>23237</v>
      </c>
      <c r="L11991" t="s">
        <v>47226</v>
      </c>
      <c r="M11991" t="s">
        <v>47227</v>
      </c>
    </row>
    <row r="11992" spans="1:13">
      <c r="A11992" s="1" t="s">
        <v>14009</v>
      </c>
      <c r="B11992">
        <v>0</v>
      </c>
      <c r="C11992" s="1">
        <v>0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 s="1">
        <v>1</v>
      </c>
      <c r="K11992" t="s">
        <v>23243</v>
      </c>
      <c r="L11992" t="s">
        <v>47228</v>
      </c>
      <c r="M11992" t="s">
        <v>47229</v>
      </c>
    </row>
    <row r="11993" spans="1:13">
      <c r="A11993" s="1" t="s">
        <v>14010</v>
      </c>
      <c r="B11993">
        <v>1.1889290190083099E-6</v>
      </c>
      <c r="C11993" s="1">
        <v>2.4522865136248099E-8</v>
      </c>
      <c r="D11993">
        <v>0.984375</v>
      </c>
      <c r="E11993">
        <v>1</v>
      </c>
      <c r="F11993">
        <v>0.99484536082474195</v>
      </c>
      <c r="G11993">
        <v>0.92307692307692302</v>
      </c>
      <c r="H11993">
        <v>1</v>
      </c>
      <c r="I11993">
        <v>0.99514563106796095</v>
      </c>
      <c r="J11993" s="1">
        <v>1</v>
      </c>
      <c r="K11993" t="s">
        <v>23238</v>
      </c>
      <c r="L11993" t="s">
        <v>47230</v>
      </c>
      <c r="M11993" t="s">
        <v>47231</v>
      </c>
    </row>
    <row r="11994" spans="1:13">
      <c r="A11994" s="1" t="s">
        <v>14011</v>
      </c>
      <c r="B11994">
        <v>1.7376593457161399E-4</v>
      </c>
      <c r="C11994" s="1">
        <v>2.7673456341101199E-5</v>
      </c>
      <c r="D11994">
        <v>3.3333333333333298E-2</v>
      </c>
      <c r="E11994">
        <v>0.198275862068966</v>
      </c>
      <c r="F11994">
        <v>9.0361445783132491E-3</v>
      </c>
      <c r="G11994">
        <v>0.16666666666666699</v>
      </c>
      <c r="H11994">
        <v>0.214285714285714</v>
      </c>
      <c r="I11994">
        <v>0.118421052631579</v>
      </c>
      <c r="J11994" s="1">
        <v>0</v>
      </c>
      <c r="K11994" t="s">
        <v>23242</v>
      </c>
      <c r="L11994" t="s">
        <v>47232</v>
      </c>
      <c r="M11994" t="s">
        <v>47233</v>
      </c>
    </row>
    <row r="11995" spans="1:13">
      <c r="A11995" s="1" t="s">
        <v>14012</v>
      </c>
      <c r="B11995">
        <v>1.5436695936229901E-4</v>
      </c>
      <c r="C11995" s="1">
        <v>1.78900913529552E-6</v>
      </c>
      <c r="D11995">
        <v>0.17647058823529399</v>
      </c>
      <c r="E11995">
        <v>0.46511627906976699</v>
      </c>
      <c r="F11995">
        <v>3.0487804878048799E-3</v>
      </c>
      <c r="G11995">
        <v>0.24242424242424199</v>
      </c>
      <c r="H11995">
        <v>0</v>
      </c>
      <c r="I11995">
        <v>0.22077922077922099</v>
      </c>
      <c r="J11995" s="1" t="s">
        <v>23229</v>
      </c>
      <c r="K11995" t="s">
        <v>23241</v>
      </c>
      <c r="L11995" t="s">
        <v>47234</v>
      </c>
      <c r="M11995" t="s">
        <v>47235</v>
      </c>
    </row>
    <row r="11996" spans="1:13">
      <c r="A11996" s="1" t="s">
        <v>14013</v>
      </c>
      <c r="B11996">
        <v>2.2166195319004201E-6</v>
      </c>
      <c r="C11996" s="1">
        <v>3.6272111420230699E-6</v>
      </c>
      <c r="D11996">
        <v>0</v>
      </c>
      <c r="E11996">
        <v>7.14285714285714E-3</v>
      </c>
      <c r="F11996">
        <v>1.3297872340425501E-2</v>
      </c>
      <c r="G11996">
        <v>0.19642857142857101</v>
      </c>
      <c r="H11996">
        <v>2.8089887640449399E-2</v>
      </c>
      <c r="I11996">
        <v>0.1875</v>
      </c>
      <c r="J11996" s="1" t="s">
        <v>23229</v>
      </c>
      <c r="K11996" t="s">
        <v>23241</v>
      </c>
      <c r="L11996" t="s">
        <v>47236</v>
      </c>
      <c r="M11996" t="s">
        <v>47237</v>
      </c>
    </row>
    <row r="11997" spans="1:13">
      <c r="A11997" s="1" t="s">
        <v>14014</v>
      </c>
      <c r="B11997">
        <v>7.7505582983816498E-8</v>
      </c>
      <c r="C11997" s="1">
        <v>1.41757365050233E-8</v>
      </c>
      <c r="D11997">
        <v>0</v>
      </c>
      <c r="E11997">
        <v>0</v>
      </c>
      <c r="F11997">
        <v>0</v>
      </c>
      <c r="G11997">
        <v>0.14285714285714299</v>
      </c>
      <c r="H11997">
        <v>0</v>
      </c>
      <c r="I11997">
        <v>6.0344827586206899E-2</v>
      </c>
      <c r="J11997" s="1" t="s">
        <v>23229</v>
      </c>
      <c r="K11997" t="s">
        <v>23238</v>
      </c>
      <c r="L11997" t="s">
        <v>47238</v>
      </c>
      <c r="M11997" t="s">
        <v>47239</v>
      </c>
    </row>
    <row r="11998" spans="1:13">
      <c r="A11998" s="1" t="s">
        <v>14015</v>
      </c>
      <c r="B11998">
        <v>1.75174963057777E-6</v>
      </c>
      <c r="C11998" s="1">
        <v>7.6759345847773707E-5</v>
      </c>
      <c r="D11998">
        <v>1</v>
      </c>
      <c r="E11998">
        <v>1</v>
      </c>
      <c r="F11998">
        <v>1</v>
      </c>
      <c r="G11998">
        <v>0.63043478260869601</v>
      </c>
      <c r="H11998">
        <v>0.99305555555555602</v>
      </c>
      <c r="I11998">
        <v>0.934782608695652</v>
      </c>
      <c r="J11998" s="1" t="s">
        <v>23229</v>
      </c>
      <c r="K11998" t="s">
        <v>23239</v>
      </c>
      <c r="L11998" t="s">
        <v>47240</v>
      </c>
      <c r="M11998" t="s">
        <v>47241</v>
      </c>
    </row>
    <row r="11999" spans="1:13">
      <c r="A11999" s="1" t="s">
        <v>14016</v>
      </c>
      <c r="B11999">
        <v>6.2964637368573495E-7</v>
      </c>
      <c r="C11999" s="1">
        <v>1.45416285671627E-6</v>
      </c>
      <c r="D11999">
        <v>8.6206896551724102E-2</v>
      </c>
      <c r="E11999">
        <v>6.41025641025641E-3</v>
      </c>
      <c r="F11999">
        <v>4.67289719626168E-2</v>
      </c>
      <c r="G11999">
        <v>1</v>
      </c>
      <c r="H11999">
        <v>7.3529411764705899E-2</v>
      </c>
      <c r="I11999">
        <v>0.61538461538461497</v>
      </c>
      <c r="J11999" s="1">
        <v>0</v>
      </c>
      <c r="K11999" t="s">
        <v>23238</v>
      </c>
      <c r="L11999" t="s">
        <v>47242</v>
      </c>
      <c r="M11999" t="s">
        <v>47243</v>
      </c>
    </row>
    <row r="12000" spans="1:13">
      <c r="A12000" s="1" t="s">
        <v>14017</v>
      </c>
      <c r="B12000">
        <v>9.4287988623752006E-6</v>
      </c>
      <c r="C12000" s="1">
        <v>5.5786872594808404E-6</v>
      </c>
      <c r="D12000">
        <v>1</v>
      </c>
      <c r="E12000">
        <v>1</v>
      </c>
      <c r="F12000">
        <v>0.83093525179856098</v>
      </c>
      <c r="G12000">
        <v>1</v>
      </c>
      <c r="H12000">
        <v>1</v>
      </c>
      <c r="I12000">
        <v>1</v>
      </c>
      <c r="J12000" s="1">
        <v>1</v>
      </c>
      <c r="K12000" t="s">
        <v>23238</v>
      </c>
      <c r="L12000" t="s">
        <v>47244</v>
      </c>
      <c r="M12000" t="s">
        <v>47245</v>
      </c>
    </row>
    <row r="12001" spans="1:13">
      <c r="A12001" s="1" t="s">
        <v>14018</v>
      </c>
      <c r="B12001">
        <v>5.1879473438844504E-7</v>
      </c>
      <c r="C12001" s="1">
        <v>7.4409045358140298E-7</v>
      </c>
      <c r="D12001">
        <v>1</v>
      </c>
      <c r="E12001">
        <v>0.98314606741572996</v>
      </c>
      <c r="F12001">
        <v>0.99726775956284197</v>
      </c>
      <c r="G12001">
        <v>1</v>
      </c>
      <c r="H12001">
        <v>1</v>
      </c>
      <c r="I12001">
        <v>0.99074074074074103</v>
      </c>
      <c r="J12001" s="1">
        <v>0</v>
      </c>
      <c r="K12001" t="s">
        <v>23237</v>
      </c>
      <c r="L12001" t="s">
        <v>47246</v>
      </c>
      <c r="M12001" t="s">
        <v>47247</v>
      </c>
    </row>
    <row r="12002" spans="1:13">
      <c r="A12002" s="1" t="s">
        <v>14019</v>
      </c>
      <c r="B12002">
        <v>9.5447805615774092E-9</v>
      </c>
      <c r="C12002" s="1">
        <v>1.06541188222242E-5</v>
      </c>
      <c r="D12002">
        <v>1</v>
      </c>
      <c r="E12002">
        <v>0.99468085106382997</v>
      </c>
      <c r="F12002">
        <v>1</v>
      </c>
      <c r="G12002">
        <v>1</v>
      </c>
      <c r="H12002">
        <v>0.88053097345132703</v>
      </c>
      <c r="I12002">
        <v>0.996</v>
      </c>
      <c r="J12002" s="1">
        <v>1</v>
      </c>
      <c r="K12002" t="s">
        <v>23238</v>
      </c>
      <c r="L12002" t="s">
        <v>47248</v>
      </c>
      <c r="M12002" t="s">
        <v>47249</v>
      </c>
    </row>
    <row r="12003" spans="1:13">
      <c r="A12003" s="1" t="s">
        <v>14020</v>
      </c>
      <c r="B12003">
        <v>0</v>
      </c>
      <c r="C12003" s="1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 s="1">
        <v>0.3</v>
      </c>
      <c r="K12003" t="s">
        <v>23238</v>
      </c>
      <c r="L12003" t="s">
        <v>47250</v>
      </c>
      <c r="M12003" t="s">
        <v>47251</v>
      </c>
    </row>
    <row r="12004" spans="1:13">
      <c r="A12004" s="1" t="s">
        <v>14021</v>
      </c>
      <c r="B12004">
        <v>9.69474719486053E-7</v>
      </c>
      <c r="C12004" s="1">
        <v>3.2690793956361798E-6</v>
      </c>
      <c r="D12004">
        <v>1</v>
      </c>
      <c r="E12004">
        <v>1</v>
      </c>
      <c r="F12004">
        <v>1</v>
      </c>
      <c r="G12004">
        <v>0.73333333333333295</v>
      </c>
      <c r="H12004">
        <v>1</v>
      </c>
      <c r="I12004">
        <v>0.98750000000000004</v>
      </c>
      <c r="J12004" s="1">
        <v>1</v>
      </c>
      <c r="K12004" t="s">
        <v>23241</v>
      </c>
      <c r="L12004" t="s">
        <v>47252</v>
      </c>
      <c r="M12004" t="s">
        <v>47253</v>
      </c>
    </row>
    <row r="12005" spans="1:13">
      <c r="A12005" s="1" t="s">
        <v>14022</v>
      </c>
      <c r="B12005">
        <v>1.8251917522192599E-9</v>
      </c>
      <c r="C12005" s="1">
        <v>6.2457892224943603E-6</v>
      </c>
      <c r="D12005">
        <v>1</v>
      </c>
      <c r="E12005">
        <v>0.99382716049382702</v>
      </c>
      <c r="F12005">
        <v>1</v>
      </c>
      <c r="G12005">
        <v>0.74418604651162801</v>
      </c>
      <c r="H12005">
        <v>1</v>
      </c>
      <c r="I12005">
        <v>0.99295774647887303</v>
      </c>
      <c r="J12005" s="1" t="s">
        <v>23229</v>
      </c>
      <c r="K12005" t="s">
        <v>23237</v>
      </c>
      <c r="L12005" t="s">
        <v>47254</v>
      </c>
      <c r="M12005" t="s">
        <v>47255</v>
      </c>
    </row>
    <row r="12006" spans="1:13">
      <c r="A12006" s="1" t="s">
        <v>14023</v>
      </c>
      <c r="B12006">
        <v>6.18146443417893E-7</v>
      </c>
      <c r="C12006" s="1">
        <v>1.24439901185396E-6</v>
      </c>
      <c r="D12006">
        <v>1.6666666666666701E-2</v>
      </c>
      <c r="E12006">
        <v>0</v>
      </c>
      <c r="F12006">
        <v>5.1282051282051299E-3</v>
      </c>
      <c r="G12006">
        <v>0</v>
      </c>
      <c r="H12006">
        <v>4.5045045045045001E-3</v>
      </c>
      <c r="I12006">
        <v>0</v>
      </c>
      <c r="J12006" s="1">
        <v>0.6</v>
      </c>
      <c r="K12006" t="s">
        <v>23242</v>
      </c>
      <c r="L12006" t="s">
        <v>47256</v>
      </c>
      <c r="M12006" t="s">
        <v>47257</v>
      </c>
    </row>
    <row r="12007" spans="1:13">
      <c r="A12007" s="1" t="s">
        <v>14024</v>
      </c>
      <c r="B12007">
        <v>1.2801933847173199E-5</v>
      </c>
      <c r="C12007" s="1">
        <v>2.32724465375792E-7</v>
      </c>
      <c r="D12007">
        <v>0.96666666666666701</v>
      </c>
      <c r="E12007">
        <v>1</v>
      </c>
      <c r="F12007">
        <v>0.97560975609756095</v>
      </c>
      <c r="G12007">
        <v>0.71875</v>
      </c>
      <c r="H12007">
        <v>0.99342105263157898</v>
      </c>
      <c r="I12007">
        <v>0.90909090909090895</v>
      </c>
      <c r="J12007" s="1">
        <v>0.25</v>
      </c>
      <c r="K12007" t="s">
        <v>23239</v>
      </c>
      <c r="L12007" t="s">
        <v>47258</v>
      </c>
      <c r="M12007" t="s">
        <v>47259</v>
      </c>
    </row>
    <row r="12008" spans="1:13">
      <c r="A12008" s="1" t="s">
        <v>14025</v>
      </c>
      <c r="B12008">
        <v>9.3691631104432597E-5</v>
      </c>
      <c r="C12008" s="1">
        <v>9.1307434451845994E-6</v>
      </c>
      <c r="D12008">
        <v>0.984375</v>
      </c>
      <c r="E12008">
        <v>0.734375</v>
      </c>
      <c r="F12008">
        <v>0.994871794871795</v>
      </c>
      <c r="G12008">
        <v>1</v>
      </c>
      <c r="H12008">
        <v>0.99122807017543901</v>
      </c>
      <c r="I12008">
        <v>0.99152542372881403</v>
      </c>
      <c r="J12008" s="1">
        <v>1</v>
      </c>
      <c r="K12008" t="s">
        <v>23238</v>
      </c>
      <c r="L12008" t="s">
        <v>47260</v>
      </c>
      <c r="M12008" t="s">
        <v>47261</v>
      </c>
    </row>
    <row r="12009" spans="1:13">
      <c r="A12009" s="1" t="s">
        <v>14026</v>
      </c>
      <c r="B12009">
        <v>1.2237010619613301E-7</v>
      </c>
      <c r="C12009" s="1">
        <v>6.6921714946351699E-6</v>
      </c>
      <c r="D12009">
        <v>0.61290322580645196</v>
      </c>
      <c r="E12009">
        <v>0.53888888888888897</v>
      </c>
      <c r="F12009">
        <v>0.70105820105820105</v>
      </c>
      <c r="G12009">
        <v>0.13636363636363599</v>
      </c>
      <c r="H12009">
        <v>0.71022727272727304</v>
      </c>
      <c r="I12009">
        <v>0.22727272727272699</v>
      </c>
      <c r="J12009" s="1">
        <v>9.0909090909090898E-2</v>
      </c>
      <c r="K12009" t="s">
        <v>23241</v>
      </c>
      <c r="L12009" t="s">
        <v>47262</v>
      </c>
      <c r="M12009" t="s">
        <v>47263</v>
      </c>
    </row>
    <row r="12010" spans="1:13">
      <c r="A12010" s="1" t="s">
        <v>14027</v>
      </c>
      <c r="B12010">
        <v>1.3938787045952E-6</v>
      </c>
      <c r="C12010" s="1">
        <v>6.5092883759664904E-7</v>
      </c>
      <c r="D12010">
        <v>0.96666666666666701</v>
      </c>
      <c r="E12010">
        <v>0.99411764705882399</v>
      </c>
      <c r="F12010">
        <v>0.997282608695652</v>
      </c>
      <c r="G12010">
        <v>1</v>
      </c>
      <c r="H12010">
        <v>0.99484536082474195</v>
      </c>
      <c r="I12010">
        <v>1</v>
      </c>
      <c r="J12010" s="1">
        <v>1</v>
      </c>
      <c r="K12010" t="s">
        <v>23238</v>
      </c>
      <c r="L12010" t="s">
        <v>47264</v>
      </c>
      <c r="M12010" t="s">
        <v>47265</v>
      </c>
    </row>
    <row r="12011" spans="1:13">
      <c r="A12011" s="1" t="s">
        <v>14028</v>
      </c>
      <c r="B12011">
        <v>4.5363790923979903E-8</v>
      </c>
      <c r="C12011" s="1">
        <v>2.07413766066286E-7</v>
      </c>
      <c r="D12011">
        <v>1</v>
      </c>
      <c r="E12011">
        <v>0.99473684210526303</v>
      </c>
      <c r="F12011">
        <v>1</v>
      </c>
      <c r="G12011">
        <v>1</v>
      </c>
      <c r="H12011">
        <v>1</v>
      </c>
      <c r="I12011">
        <v>0.96</v>
      </c>
      <c r="J12011" s="1">
        <v>1</v>
      </c>
      <c r="K12011" t="s">
        <v>23242</v>
      </c>
      <c r="L12011" t="s">
        <v>47266</v>
      </c>
      <c r="M12011" t="s">
        <v>47267</v>
      </c>
    </row>
    <row r="12012" spans="1:13">
      <c r="A12012" s="1" t="s">
        <v>14029</v>
      </c>
      <c r="B12012">
        <v>2.0728941417751401E-6</v>
      </c>
      <c r="C12012" s="1">
        <v>1.4767576065117901E-5</v>
      </c>
      <c r="D12012">
        <v>0.71666666666666701</v>
      </c>
      <c r="E12012">
        <v>1</v>
      </c>
      <c r="F12012">
        <v>0.91534391534391502</v>
      </c>
      <c r="G12012">
        <v>0.97142857142857097</v>
      </c>
      <c r="H12012">
        <v>0.72105263157894695</v>
      </c>
      <c r="I12012">
        <v>0.88596491228070196</v>
      </c>
      <c r="J12012" s="1">
        <v>1</v>
      </c>
      <c r="K12012" t="s">
        <v>23241</v>
      </c>
      <c r="L12012" t="s">
        <v>47268</v>
      </c>
      <c r="M12012" t="s">
        <v>47269</v>
      </c>
    </row>
    <row r="12013" spans="1:13">
      <c r="A12013" s="1" t="s">
        <v>14030</v>
      </c>
      <c r="B12013">
        <v>5.5937173819884603E-7</v>
      </c>
      <c r="C12013" s="1">
        <v>1.59350121829134E-6</v>
      </c>
      <c r="D12013">
        <v>1</v>
      </c>
      <c r="E12013">
        <v>1</v>
      </c>
      <c r="F12013">
        <v>1</v>
      </c>
      <c r="G12013">
        <v>0.907407407407407</v>
      </c>
      <c r="H12013">
        <v>0.99561403508771895</v>
      </c>
      <c r="I12013">
        <v>0.98347107438016501</v>
      </c>
      <c r="J12013" s="1">
        <v>1</v>
      </c>
      <c r="K12013" t="s">
        <v>23237</v>
      </c>
      <c r="L12013" t="s">
        <v>47270</v>
      </c>
      <c r="M12013" t="s">
        <v>47271</v>
      </c>
    </row>
    <row r="12014" spans="1:13">
      <c r="A12014" s="1" t="s">
        <v>14031</v>
      </c>
      <c r="B12014">
        <v>1.2991912920605399E-4</v>
      </c>
      <c r="C12014" s="1">
        <v>1.80745795304577E-6</v>
      </c>
      <c r="D12014">
        <v>0.109375</v>
      </c>
      <c r="E12014">
        <v>1.5625E-2</v>
      </c>
      <c r="F12014">
        <v>0.120512820512821</v>
      </c>
      <c r="G12014">
        <v>0.34482758620689702</v>
      </c>
      <c r="H12014">
        <v>8.3333333333333301E-2</v>
      </c>
      <c r="I12014">
        <v>0.22</v>
      </c>
      <c r="J12014" s="1">
        <v>0</v>
      </c>
      <c r="K12014" t="s">
        <v>23241</v>
      </c>
      <c r="L12014" t="s">
        <v>47272</v>
      </c>
      <c r="M12014" t="s">
        <v>47273</v>
      </c>
    </row>
    <row r="12015" spans="1:13">
      <c r="A12015" s="1" t="s">
        <v>14032</v>
      </c>
      <c r="B12015">
        <v>5.8873138778953997E-5</v>
      </c>
      <c r="C12015" s="1">
        <v>4.1643884555688903E-5</v>
      </c>
      <c r="D12015">
        <v>0.20833333333333301</v>
      </c>
      <c r="E12015">
        <v>0.16867469879518099</v>
      </c>
      <c r="F12015">
        <v>8.7765957446808499E-2</v>
      </c>
      <c r="G12015">
        <v>0.162162162162162</v>
      </c>
      <c r="H12015">
        <v>0.208860759493671</v>
      </c>
      <c r="I12015">
        <v>0.311594202898551</v>
      </c>
      <c r="J12015" s="1" t="s">
        <v>23229</v>
      </c>
      <c r="K12015" t="s">
        <v>23241</v>
      </c>
      <c r="L12015" t="s">
        <v>47274</v>
      </c>
      <c r="M12015" t="s">
        <v>47275</v>
      </c>
    </row>
    <row r="12016" spans="1:13">
      <c r="A12016" s="1" t="s">
        <v>14033</v>
      </c>
      <c r="B12016">
        <v>2.0911992070938201E-6</v>
      </c>
      <c r="C12016" s="1">
        <v>1.6557843719993801E-5</v>
      </c>
      <c r="D12016">
        <v>1</v>
      </c>
      <c r="E12016">
        <v>1</v>
      </c>
      <c r="F12016">
        <v>0.99337748344370902</v>
      </c>
      <c r="G12016">
        <v>0.67045454545454497</v>
      </c>
      <c r="H12016">
        <v>0.99411764705882399</v>
      </c>
      <c r="I12016">
        <v>0.90972222222222199</v>
      </c>
      <c r="J12016" s="1">
        <v>1</v>
      </c>
      <c r="K12016" t="s">
        <v>23242</v>
      </c>
      <c r="L12016" t="s">
        <v>47276</v>
      </c>
      <c r="M12016" t="s">
        <v>47277</v>
      </c>
    </row>
    <row r="12017" spans="1:13">
      <c r="A12017" s="1" t="s">
        <v>14034</v>
      </c>
      <c r="B12017">
        <v>1.4168797469401E-5</v>
      </c>
      <c r="C12017" s="1">
        <v>4.4619061566472504E-6</v>
      </c>
      <c r="D12017">
        <v>0.72580645161290303</v>
      </c>
      <c r="E12017">
        <v>0.5625</v>
      </c>
      <c r="F12017">
        <v>1</v>
      </c>
      <c r="G12017">
        <v>1</v>
      </c>
      <c r="H12017">
        <v>0.96296296296296302</v>
      </c>
      <c r="I12017">
        <v>0.95270270270270296</v>
      </c>
      <c r="J12017" s="1">
        <v>1</v>
      </c>
      <c r="K12017" t="s">
        <v>23240</v>
      </c>
      <c r="L12017" t="s">
        <v>47278</v>
      </c>
      <c r="M12017" t="s">
        <v>47279</v>
      </c>
    </row>
    <row r="12018" spans="1:13">
      <c r="A12018" s="1" t="s">
        <v>14035</v>
      </c>
      <c r="B12018">
        <v>1.6125484722216899E-4</v>
      </c>
      <c r="C12018" s="1">
        <v>1.37081862588529E-4</v>
      </c>
      <c r="D12018">
        <v>0.63043478260869601</v>
      </c>
      <c r="E12018">
        <v>0.14912280701754399</v>
      </c>
      <c r="F12018">
        <v>0.3125</v>
      </c>
      <c r="G12018">
        <v>0.90625</v>
      </c>
      <c r="H12018">
        <v>0.44845360824742297</v>
      </c>
      <c r="I12018">
        <v>0.88043478260869601</v>
      </c>
      <c r="J12018" s="1">
        <v>1</v>
      </c>
      <c r="K12018" t="s">
        <v>23238</v>
      </c>
      <c r="L12018" t="s">
        <v>47280</v>
      </c>
      <c r="M12018" t="s">
        <v>47281</v>
      </c>
    </row>
    <row r="12019" spans="1:13">
      <c r="A12019" s="1" t="s">
        <v>14036</v>
      </c>
      <c r="B12019">
        <v>2.65684170719952E-5</v>
      </c>
      <c r="C12019" s="1">
        <v>7.1203591004950797E-6</v>
      </c>
      <c r="D12019">
        <v>5.2631578947368397E-2</v>
      </c>
      <c r="E12019">
        <v>0</v>
      </c>
      <c r="F12019">
        <v>6.3186813186813198E-2</v>
      </c>
      <c r="G12019">
        <v>0</v>
      </c>
      <c r="H12019">
        <v>5.9523809523809503E-3</v>
      </c>
      <c r="I12019">
        <v>0.10126582278481</v>
      </c>
      <c r="J12019" s="1">
        <v>0</v>
      </c>
      <c r="K12019" t="s">
        <v>23238</v>
      </c>
      <c r="L12019" t="s">
        <v>47282</v>
      </c>
      <c r="M12019" t="s">
        <v>47283</v>
      </c>
    </row>
    <row r="12020" spans="1:13">
      <c r="A12020" s="1" t="s">
        <v>14037</v>
      </c>
      <c r="B12020">
        <v>5.8594388476836303E-6</v>
      </c>
      <c r="C12020" s="1">
        <v>8.7814393166790704E-8</v>
      </c>
      <c r="D12020">
        <v>1</v>
      </c>
      <c r="E12020">
        <v>0.97872340425531901</v>
      </c>
      <c r="F12020">
        <v>1</v>
      </c>
      <c r="G12020">
        <v>1</v>
      </c>
      <c r="H12020">
        <v>1</v>
      </c>
      <c r="I12020">
        <v>1</v>
      </c>
      <c r="J12020" s="1">
        <v>1</v>
      </c>
      <c r="K12020" t="s">
        <v>23240</v>
      </c>
      <c r="L12020" t="s">
        <v>47284</v>
      </c>
      <c r="M12020" t="s">
        <v>47285</v>
      </c>
    </row>
    <row r="12021" spans="1:13">
      <c r="A12021" s="1" t="s">
        <v>14038</v>
      </c>
      <c r="B12021">
        <v>1.2961656025218001E-7</v>
      </c>
      <c r="C12021" s="1">
        <v>2.28037372331059E-4</v>
      </c>
      <c r="D12021">
        <v>0.93333333333333302</v>
      </c>
      <c r="E12021">
        <v>0.92</v>
      </c>
      <c r="F12021">
        <v>0.74734042553191504</v>
      </c>
      <c r="G12021">
        <v>0.94736842105263197</v>
      </c>
      <c r="H12021">
        <v>0.51351351351351304</v>
      </c>
      <c r="I12021">
        <v>0.90350877192982504</v>
      </c>
      <c r="J12021" s="1">
        <v>0.68181818181818199</v>
      </c>
      <c r="K12021" t="s">
        <v>23241</v>
      </c>
      <c r="L12021" t="s">
        <v>47286</v>
      </c>
      <c r="M12021" t="s">
        <v>47287</v>
      </c>
    </row>
    <row r="12022" spans="1:13">
      <c r="A12022" s="1" t="s">
        <v>14039</v>
      </c>
      <c r="B12022">
        <v>9.9203529311928596E-7</v>
      </c>
      <c r="C12022" s="1">
        <v>9.7859071329318902E-5</v>
      </c>
      <c r="D12022">
        <v>1</v>
      </c>
      <c r="E12022">
        <v>1</v>
      </c>
      <c r="F12022">
        <v>0.90606060606060601</v>
      </c>
      <c r="G12022">
        <v>1</v>
      </c>
      <c r="H12022">
        <v>0.772151898734177</v>
      </c>
      <c r="I12022">
        <v>0.90384615384615397</v>
      </c>
      <c r="J12022" s="1" t="s">
        <v>23229</v>
      </c>
      <c r="K12022" t="s">
        <v>23237</v>
      </c>
      <c r="L12022" t="s">
        <v>47288</v>
      </c>
      <c r="M12022" t="s">
        <v>47289</v>
      </c>
    </row>
    <row r="12023" spans="1:13">
      <c r="A12023" s="1" t="s">
        <v>14040</v>
      </c>
      <c r="B12023">
        <v>2.2420869703799401E-5</v>
      </c>
      <c r="C12023" s="1">
        <v>9.6485056558851199E-5</v>
      </c>
      <c r="D12023">
        <v>0</v>
      </c>
      <c r="E12023">
        <v>0</v>
      </c>
      <c r="F12023">
        <v>0.26204819277108399</v>
      </c>
      <c r="G12023">
        <v>6.4814814814814797E-2</v>
      </c>
      <c r="H12023">
        <v>4.2857142857142899E-2</v>
      </c>
      <c r="I12023">
        <v>5.1020408163265302E-3</v>
      </c>
      <c r="J12023" s="1">
        <v>0</v>
      </c>
      <c r="K12023" t="s">
        <v>23239</v>
      </c>
      <c r="L12023" t="s">
        <v>47290</v>
      </c>
      <c r="M12023" t="s">
        <v>47291</v>
      </c>
    </row>
    <row r="12024" spans="1:13">
      <c r="A12024" s="1" t="s">
        <v>14041</v>
      </c>
      <c r="B12024">
        <v>8.5581477109733407E-6</v>
      </c>
      <c r="C12024" s="1">
        <v>2.3207566728465399E-5</v>
      </c>
      <c r="D12024">
        <v>1</v>
      </c>
      <c r="E12024">
        <v>1</v>
      </c>
      <c r="F12024">
        <v>0.99709302325581395</v>
      </c>
      <c r="G12024">
        <v>1</v>
      </c>
      <c r="H12024">
        <v>0.77325581395348797</v>
      </c>
      <c r="I12024">
        <v>0.98979591836734704</v>
      </c>
      <c r="J12024" s="1">
        <v>1</v>
      </c>
      <c r="K12024" t="s">
        <v>23242</v>
      </c>
      <c r="L12024" t="s">
        <v>47292</v>
      </c>
      <c r="M12024" t="s">
        <v>47293</v>
      </c>
    </row>
    <row r="12025" spans="1:13">
      <c r="A12025" s="1" t="s">
        <v>14042</v>
      </c>
      <c r="B12025">
        <v>3.2468976659941902E-6</v>
      </c>
      <c r="C12025" s="1">
        <v>2.36356721024044E-6</v>
      </c>
      <c r="D12025">
        <v>1</v>
      </c>
      <c r="E12025">
        <v>1</v>
      </c>
      <c r="F12025">
        <v>0.81603773584905703</v>
      </c>
      <c r="G12025">
        <v>0.79032258064516103</v>
      </c>
      <c r="H12025">
        <v>1</v>
      </c>
      <c r="I12025">
        <v>0.91549295774647899</v>
      </c>
      <c r="J12025" s="1" t="s">
        <v>23229</v>
      </c>
      <c r="K12025" t="s">
        <v>23241</v>
      </c>
      <c r="L12025" t="s">
        <v>47294</v>
      </c>
      <c r="M12025" t="s">
        <v>47295</v>
      </c>
    </row>
    <row r="12026" spans="1:13">
      <c r="A12026" s="1" t="s">
        <v>14043</v>
      </c>
      <c r="B12026">
        <v>5.89070890719627E-5</v>
      </c>
      <c r="C12026" s="1">
        <v>4.4200578139893899E-7</v>
      </c>
      <c r="D12026">
        <v>0.14285714285714299</v>
      </c>
      <c r="E12026">
        <v>0.469879518072289</v>
      </c>
      <c r="F12026">
        <v>6.5476190476190493E-2</v>
      </c>
      <c r="G12026">
        <v>4.2857142857142899E-2</v>
      </c>
      <c r="H12026">
        <v>8.4337349397590397E-2</v>
      </c>
      <c r="I12026">
        <v>0.209302325581395</v>
      </c>
      <c r="J12026" s="1">
        <v>0</v>
      </c>
      <c r="K12026" t="s">
        <v>23242</v>
      </c>
      <c r="L12026" t="s">
        <v>47296</v>
      </c>
      <c r="M12026" t="s">
        <v>47297</v>
      </c>
    </row>
    <row r="12027" spans="1:13">
      <c r="A12027" s="1" t="s">
        <v>14044</v>
      </c>
      <c r="B12027">
        <v>7.7751151012948805E-7</v>
      </c>
      <c r="C12027" s="1">
        <v>1.5773411260401401E-6</v>
      </c>
      <c r="D12027">
        <v>1.7857142857142901E-2</v>
      </c>
      <c r="E12027">
        <v>1.3333333333333299E-2</v>
      </c>
      <c r="F12027">
        <v>4.4041450777202097E-2</v>
      </c>
      <c r="G12027">
        <v>0</v>
      </c>
      <c r="H12027">
        <v>4.5871559633027499E-3</v>
      </c>
      <c r="I12027">
        <v>2.2222222222222199E-2</v>
      </c>
      <c r="J12027" s="1">
        <v>0</v>
      </c>
      <c r="K12027" t="s">
        <v>23238</v>
      </c>
      <c r="L12027" t="s">
        <v>47298</v>
      </c>
      <c r="M12027" t="s">
        <v>47299</v>
      </c>
    </row>
    <row r="12028" spans="1:13">
      <c r="A12028" s="1" t="s">
        <v>14045</v>
      </c>
      <c r="B12028">
        <v>2.8107382503577199E-6</v>
      </c>
      <c r="C12028" s="1">
        <v>7.6990134046147506E-8</v>
      </c>
      <c r="D12028">
        <v>0</v>
      </c>
      <c r="E12028">
        <v>5.2083333333333296E-3</v>
      </c>
      <c r="F12028">
        <v>0</v>
      </c>
      <c r="G12028">
        <v>0</v>
      </c>
      <c r="H12028">
        <v>0</v>
      </c>
      <c r="I12028">
        <v>0</v>
      </c>
      <c r="J12028" s="1">
        <v>0.33333333333333298</v>
      </c>
      <c r="K12028" t="s">
        <v>23241</v>
      </c>
      <c r="L12028" t="s">
        <v>47300</v>
      </c>
      <c r="M12028" t="s">
        <v>47301</v>
      </c>
    </row>
    <row r="12029" spans="1:13">
      <c r="A12029" s="1" t="s">
        <v>14046</v>
      </c>
      <c r="B12029">
        <v>7.3086756550490506E-5</v>
      </c>
      <c r="C12029" s="1">
        <v>4.46766179809653E-5</v>
      </c>
      <c r="D12029">
        <v>0.203703703703704</v>
      </c>
      <c r="E12029">
        <v>2.3076923076923099E-2</v>
      </c>
      <c r="F12029">
        <v>0.34285714285714303</v>
      </c>
      <c r="G12029">
        <v>2.7777777777777801E-2</v>
      </c>
      <c r="H12029">
        <v>7.8313253012048195E-2</v>
      </c>
      <c r="I12029">
        <v>0.26785714285714302</v>
      </c>
      <c r="J12029" s="1">
        <v>0</v>
      </c>
      <c r="K12029" t="s">
        <v>23242</v>
      </c>
      <c r="L12029" t="s">
        <v>47302</v>
      </c>
      <c r="M12029" t="s">
        <v>47303</v>
      </c>
    </row>
    <row r="12030" spans="1:13">
      <c r="A12030" s="1" t="s">
        <v>14047</v>
      </c>
      <c r="B12030">
        <v>7.2109410397518698E-6</v>
      </c>
      <c r="C12030" s="1">
        <v>7.0912307248478606E-8</v>
      </c>
      <c r="D12030">
        <v>3.4482758620689703E-2</v>
      </c>
      <c r="E12030">
        <v>6.17283950617284E-3</v>
      </c>
      <c r="F12030">
        <v>0</v>
      </c>
      <c r="G12030">
        <v>0.43589743589743601</v>
      </c>
      <c r="H12030">
        <v>2.68817204301075E-2</v>
      </c>
      <c r="I12030">
        <v>9.85915492957746E-2</v>
      </c>
      <c r="J12030" s="1">
        <v>0</v>
      </c>
      <c r="K12030" t="s">
        <v>23239</v>
      </c>
      <c r="L12030" t="s">
        <v>47304</v>
      </c>
      <c r="M12030" t="s">
        <v>47305</v>
      </c>
    </row>
    <row r="12031" spans="1:13">
      <c r="A12031" s="1" t="s">
        <v>14048</v>
      </c>
      <c r="B12031">
        <v>3.01910351156019E-5</v>
      </c>
      <c r="C12031" s="1">
        <v>4.4936346734138198E-5</v>
      </c>
      <c r="D12031">
        <v>4.8387096774193498E-2</v>
      </c>
      <c r="E12031">
        <v>2.2222222222222199E-2</v>
      </c>
      <c r="F12031">
        <v>2.7108433734939801E-2</v>
      </c>
      <c r="G12031">
        <v>4.71698113207547E-2</v>
      </c>
      <c r="H12031">
        <v>8.6206896551724102E-2</v>
      </c>
      <c r="I12031">
        <v>0.19072164948453599</v>
      </c>
      <c r="J12031" s="1">
        <v>0</v>
      </c>
      <c r="K12031" t="s">
        <v>23242</v>
      </c>
      <c r="L12031" t="s">
        <v>47306</v>
      </c>
      <c r="M12031" t="s">
        <v>47307</v>
      </c>
    </row>
    <row r="12032" spans="1:13">
      <c r="A12032" s="1" t="s">
        <v>14049</v>
      </c>
      <c r="B12032">
        <v>9.3680931864932603E-7</v>
      </c>
      <c r="C12032" s="1">
        <v>8.8657889191894203E-6</v>
      </c>
      <c r="D12032">
        <v>0.9375</v>
      </c>
      <c r="E12032">
        <v>0.99479166666666696</v>
      </c>
      <c r="F12032">
        <v>1</v>
      </c>
      <c r="G12032">
        <v>0.84210526315789502</v>
      </c>
      <c r="H12032">
        <v>0.98684210526315796</v>
      </c>
      <c r="I12032">
        <v>0.90400000000000003</v>
      </c>
      <c r="J12032" s="1">
        <v>1</v>
      </c>
      <c r="K12032" t="s">
        <v>23241</v>
      </c>
      <c r="L12032" t="s">
        <v>47308</v>
      </c>
      <c r="M12032" t="s">
        <v>47309</v>
      </c>
    </row>
    <row r="12033" spans="1:13">
      <c r="A12033" s="1" t="s">
        <v>14050</v>
      </c>
      <c r="B12033">
        <v>3.7015367590271397E-5</v>
      </c>
      <c r="C12033" s="1">
        <v>3.7100724578495098E-5</v>
      </c>
      <c r="D12033">
        <v>0.265625</v>
      </c>
      <c r="E12033">
        <v>0.59883720930232598</v>
      </c>
      <c r="F12033">
        <v>6.9060773480663001E-2</v>
      </c>
      <c r="G12033">
        <v>3.4883720930232599E-2</v>
      </c>
      <c r="H12033">
        <v>1.7647058823529401E-2</v>
      </c>
      <c r="I12033">
        <v>0</v>
      </c>
      <c r="J12033" s="1">
        <v>0</v>
      </c>
      <c r="K12033" t="s">
        <v>23241</v>
      </c>
      <c r="L12033" t="s">
        <v>47310</v>
      </c>
      <c r="M12033" t="s">
        <v>47311</v>
      </c>
    </row>
    <row r="12034" spans="1:13">
      <c r="A12034" s="1" t="s">
        <v>14051</v>
      </c>
      <c r="B12034">
        <v>6.7247403308227203E-6</v>
      </c>
      <c r="C12034" s="1">
        <v>6.0593744689414999E-7</v>
      </c>
      <c r="D12034">
        <v>6.6666666666666693E-2</v>
      </c>
      <c r="E12034">
        <v>0</v>
      </c>
      <c r="F12034">
        <v>1.8324607329842899E-2</v>
      </c>
      <c r="G12034">
        <v>0</v>
      </c>
      <c r="H12034">
        <v>0.02</v>
      </c>
      <c r="I12034">
        <v>0</v>
      </c>
      <c r="J12034" s="1">
        <v>0</v>
      </c>
      <c r="K12034" t="s">
        <v>23238</v>
      </c>
      <c r="L12034" t="s">
        <v>47312</v>
      </c>
      <c r="M12034" t="s">
        <v>47313</v>
      </c>
    </row>
    <row r="12035" spans="1:13">
      <c r="A12035" s="1" t="s">
        <v>14052</v>
      </c>
      <c r="B12035">
        <v>6.0591436204004903E-6</v>
      </c>
      <c r="C12035" s="1">
        <v>4.0617229630556698E-7</v>
      </c>
      <c r="D12035">
        <v>0.82692307692307698</v>
      </c>
      <c r="E12035">
        <v>0.965753424657534</v>
      </c>
      <c r="F12035">
        <v>0.75</v>
      </c>
      <c r="G12035">
        <v>0.875</v>
      </c>
      <c r="H12035">
        <v>0.85714285714285698</v>
      </c>
      <c r="I12035">
        <v>0.90909090909090895</v>
      </c>
      <c r="J12035" s="1">
        <v>0.8</v>
      </c>
      <c r="K12035" t="s">
        <v>23237</v>
      </c>
      <c r="L12035" t="s">
        <v>47314</v>
      </c>
      <c r="M12035" t="s">
        <v>47315</v>
      </c>
    </row>
    <row r="12036" spans="1:13">
      <c r="A12036" s="1" t="s">
        <v>14053</v>
      </c>
      <c r="B12036">
        <v>9.5391808356880194E-5</v>
      </c>
      <c r="C12036" s="1">
        <v>3.7448553547100698E-6</v>
      </c>
      <c r="D12036">
        <v>0</v>
      </c>
      <c r="E12036">
        <v>0.28125</v>
      </c>
      <c r="F12036">
        <v>0</v>
      </c>
      <c r="G12036">
        <v>0</v>
      </c>
      <c r="H12036">
        <v>0</v>
      </c>
      <c r="I12036">
        <v>0</v>
      </c>
      <c r="J12036" s="1">
        <v>0</v>
      </c>
      <c r="K12036" t="s">
        <v>23241</v>
      </c>
      <c r="L12036" t="s">
        <v>47316</v>
      </c>
      <c r="M12036" t="s">
        <v>47317</v>
      </c>
    </row>
    <row r="12037" spans="1:13">
      <c r="A12037" s="1" t="s">
        <v>14054</v>
      </c>
      <c r="B12037">
        <v>1.59298443734212E-6</v>
      </c>
      <c r="C12037" s="1">
        <v>1.25530108036801E-6</v>
      </c>
      <c r="D12037">
        <v>1</v>
      </c>
      <c r="E12037">
        <v>1</v>
      </c>
      <c r="F12037">
        <v>0.99122807017543901</v>
      </c>
      <c r="G12037">
        <v>0.86206896551724099</v>
      </c>
      <c r="H12037">
        <v>0.95930232558139505</v>
      </c>
      <c r="I12037">
        <v>0.92857142857142905</v>
      </c>
      <c r="J12037" s="1">
        <v>1</v>
      </c>
      <c r="K12037" t="s">
        <v>23238</v>
      </c>
      <c r="L12037" t="s">
        <v>47318</v>
      </c>
      <c r="M12037" t="s">
        <v>47319</v>
      </c>
    </row>
    <row r="12038" spans="1:13">
      <c r="A12038" s="1" t="s">
        <v>14055</v>
      </c>
      <c r="B12038">
        <v>1.76072509690425E-5</v>
      </c>
      <c r="C12038" s="1">
        <v>1.1848458236839E-5</v>
      </c>
      <c r="D12038">
        <v>0.96666666666666701</v>
      </c>
      <c r="E12038">
        <v>1</v>
      </c>
      <c r="F12038">
        <v>0.88888888888888895</v>
      </c>
      <c r="G12038">
        <v>1</v>
      </c>
      <c r="H12038">
        <v>1</v>
      </c>
      <c r="I12038">
        <v>1</v>
      </c>
      <c r="J12038" s="1">
        <v>1</v>
      </c>
      <c r="K12038" t="s">
        <v>23240</v>
      </c>
      <c r="L12038" t="s">
        <v>47320</v>
      </c>
      <c r="M12038" t="s">
        <v>47321</v>
      </c>
    </row>
    <row r="12039" spans="1:13">
      <c r="A12039" s="1" t="s">
        <v>14056</v>
      </c>
      <c r="B12039">
        <v>3.4058196110370898E-7</v>
      </c>
      <c r="C12039" s="1">
        <v>3.0792470396510199E-6</v>
      </c>
      <c r="D12039">
        <v>1</v>
      </c>
      <c r="E12039">
        <v>0.98947368421052595</v>
      </c>
      <c r="F12039">
        <v>0.96923076923076901</v>
      </c>
      <c r="G12039">
        <v>0.96808510638297895</v>
      </c>
      <c r="H12039">
        <v>0.99065420560747697</v>
      </c>
      <c r="I12039">
        <v>0.99</v>
      </c>
      <c r="J12039" s="1">
        <v>1</v>
      </c>
      <c r="K12039" t="s">
        <v>23240</v>
      </c>
      <c r="L12039" t="s">
        <v>47322</v>
      </c>
      <c r="M12039" t="s">
        <v>47323</v>
      </c>
    </row>
    <row r="12040" spans="1:13">
      <c r="A12040" s="1" t="s">
        <v>14057</v>
      </c>
      <c r="B12040">
        <v>2.13957416168667E-5</v>
      </c>
      <c r="C12040" s="1">
        <v>3.0761635665843197E-5</v>
      </c>
      <c r="D12040">
        <v>1.5625E-2</v>
      </c>
      <c r="E12040">
        <v>0</v>
      </c>
      <c r="F12040">
        <v>2.8248587570621499E-3</v>
      </c>
      <c r="G12040">
        <v>6.8965517241379296E-2</v>
      </c>
      <c r="H12040">
        <v>0</v>
      </c>
      <c r="I12040">
        <v>0.20754716981132099</v>
      </c>
      <c r="J12040" s="1">
        <v>0</v>
      </c>
      <c r="K12040" t="s">
        <v>23241</v>
      </c>
      <c r="L12040" t="s">
        <v>47324</v>
      </c>
      <c r="M12040" t="s">
        <v>47325</v>
      </c>
    </row>
    <row r="12041" spans="1:13">
      <c r="A12041" s="1" t="s">
        <v>14058</v>
      </c>
      <c r="B12041">
        <v>0</v>
      </c>
      <c r="C12041" s="1">
        <v>0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 s="1">
        <v>0.55000000000000004</v>
      </c>
      <c r="K12041" t="s">
        <v>23243</v>
      </c>
      <c r="L12041" t="s">
        <v>47326</v>
      </c>
      <c r="M12041" t="s">
        <v>47327</v>
      </c>
    </row>
    <row r="12042" spans="1:13">
      <c r="A12042" s="1" t="s">
        <v>14059</v>
      </c>
      <c r="B12042">
        <v>1.2622414131798501E-5</v>
      </c>
      <c r="C12042" s="1">
        <v>1.4870444016832199E-5</v>
      </c>
      <c r="D12042">
        <v>1</v>
      </c>
      <c r="E12042">
        <v>1</v>
      </c>
      <c r="F12042">
        <v>0.89037433155080203</v>
      </c>
      <c r="G12042">
        <v>1</v>
      </c>
      <c r="H12042">
        <v>0.98648648648648696</v>
      </c>
      <c r="I12042">
        <v>0.98750000000000004</v>
      </c>
      <c r="J12042" s="1">
        <v>1</v>
      </c>
      <c r="K12042" t="s">
        <v>23239</v>
      </c>
      <c r="L12042" t="s">
        <v>47328</v>
      </c>
      <c r="M12042" t="s">
        <v>47329</v>
      </c>
    </row>
    <row r="12043" spans="1:13">
      <c r="A12043" s="1" t="s">
        <v>14060</v>
      </c>
      <c r="B12043">
        <v>4.3165927410217102E-7</v>
      </c>
      <c r="C12043" s="1">
        <v>1.2588025833334801E-7</v>
      </c>
      <c r="D12043">
        <v>1</v>
      </c>
      <c r="E12043">
        <v>0.993506493506494</v>
      </c>
      <c r="F12043">
        <v>0.99358974358974395</v>
      </c>
      <c r="G12043">
        <v>1</v>
      </c>
      <c r="H12043">
        <v>0.99438202247190999</v>
      </c>
      <c r="I12043">
        <v>0.99537037037037002</v>
      </c>
      <c r="J12043" s="1">
        <v>0</v>
      </c>
      <c r="K12043" t="s">
        <v>23237</v>
      </c>
      <c r="L12043" t="s">
        <v>47330</v>
      </c>
      <c r="M12043" t="s">
        <v>47331</v>
      </c>
    </row>
    <row r="12044" spans="1:13">
      <c r="A12044" s="1" t="s">
        <v>14061</v>
      </c>
      <c r="B12044">
        <v>1.9147278626956801E-5</v>
      </c>
      <c r="C12044" s="1">
        <v>1.10928973444041E-4</v>
      </c>
      <c r="D12044">
        <v>1</v>
      </c>
      <c r="E12044">
        <v>1</v>
      </c>
      <c r="F12044">
        <v>1</v>
      </c>
      <c r="G12044">
        <v>0.66666666666666696</v>
      </c>
      <c r="H12044">
        <v>1</v>
      </c>
      <c r="I12044">
        <v>0.76229508196721296</v>
      </c>
      <c r="J12044" s="1" t="s">
        <v>23229</v>
      </c>
      <c r="K12044" t="s">
        <v>23241</v>
      </c>
      <c r="L12044" t="s">
        <v>47332</v>
      </c>
      <c r="M12044" t="s">
        <v>47333</v>
      </c>
    </row>
    <row r="12045" spans="1:13">
      <c r="A12045" s="1" t="s">
        <v>14062</v>
      </c>
      <c r="B12045">
        <v>1.9176499342573502E-8</v>
      </c>
      <c r="C12045" s="1">
        <v>1.8268930658205599E-5</v>
      </c>
      <c r="D12045">
        <v>0</v>
      </c>
      <c r="E12045">
        <v>1.0416666666666701E-2</v>
      </c>
      <c r="F12045">
        <v>5.1282051282051299E-3</v>
      </c>
      <c r="G12045">
        <v>0.181034482758621</v>
      </c>
      <c r="H12045">
        <v>1.33928571428571E-2</v>
      </c>
      <c r="I12045">
        <v>8.5365853658536606E-2</v>
      </c>
      <c r="J12045" s="1">
        <v>0</v>
      </c>
      <c r="K12045" t="s">
        <v>23241</v>
      </c>
      <c r="L12045" t="s">
        <v>47334</v>
      </c>
      <c r="M12045" t="s">
        <v>47335</v>
      </c>
    </row>
    <row r="12046" spans="1:13">
      <c r="A12046" s="1" t="s">
        <v>14063</v>
      </c>
      <c r="B12046">
        <v>3.89980834381162E-5</v>
      </c>
      <c r="C12046" s="1">
        <v>1.6714531375884001E-5</v>
      </c>
      <c r="D12046">
        <v>0.57999999999999996</v>
      </c>
      <c r="E12046">
        <v>0.32638888888888901</v>
      </c>
      <c r="F12046">
        <v>0.572784810126582</v>
      </c>
      <c r="G12046">
        <v>0.875</v>
      </c>
      <c r="H12046">
        <v>0.78125</v>
      </c>
      <c r="I12046">
        <v>0.85</v>
      </c>
      <c r="J12046" s="1" t="s">
        <v>23229</v>
      </c>
      <c r="K12046" t="s">
        <v>23237</v>
      </c>
      <c r="L12046" t="s">
        <v>47336</v>
      </c>
      <c r="M12046" t="s">
        <v>47337</v>
      </c>
    </row>
    <row r="12047" spans="1:13">
      <c r="A12047" s="1" t="s">
        <v>14064</v>
      </c>
      <c r="B12047">
        <v>1.4327107720889601E-7</v>
      </c>
      <c r="C12047" s="1">
        <v>1.07625743954445E-6</v>
      </c>
      <c r="D12047">
        <v>0</v>
      </c>
      <c r="E12047">
        <v>0</v>
      </c>
      <c r="F12047">
        <v>3.3333333333333298E-2</v>
      </c>
      <c r="G12047">
        <v>8.6206896551724102E-3</v>
      </c>
      <c r="H12047">
        <v>3.94736842105263E-2</v>
      </c>
      <c r="I12047">
        <v>8.0645161290322596E-3</v>
      </c>
      <c r="J12047" s="1">
        <v>0</v>
      </c>
      <c r="K12047" t="s">
        <v>23242</v>
      </c>
      <c r="L12047" t="s">
        <v>47338</v>
      </c>
      <c r="M12047" t="s">
        <v>47339</v>
      </c>
    </row>
    <row r="12048" spans="1:13">
      <c r="A12048" s="1" t="s">
        <v>14065</v>
      </c>
      <c r="B12048">
        <v>3.4727590310966301E-7</v>
      </c>
      <c r="C12048" s="1">
        <v>2.4723205428043901E-7</v>
      </c>
      <c r="D12048">
        <v>4.3478260869565202E-2</v>
      </c>
      <c r="E12048">
        <v>0</v>
      </c>
      <c r="F12048">
        <v>1.44230769230769E-2</v>
      </c>
      <c r="G12048">
        <v>0</v>
      </c>
      <c r="H12048">
        <v>0</v>
      </c>
      <c r="I12048">
        <v>5.4945054945054897E-3</v>
      </c>
      <c r="J12048" s="1">
        <v>0.59090909090909105</v>
      </c>
      <c r="K12048" t="s">
        <v>23238</v>
      </c>
      <c r="L12048" t="s">
        <v>47340</v>
      </c>
      <c r="M12048" t="s">
        <v>47341</v>
      </c>
    </row>
    <row r="12049" spans="1:13">
      <c r="A12049" s="1" t="s">
        <v>14066</v>
      </c>
      <c r="B12049">
        <v>2.36316602647135E-5</v>
      </c>
      <c r="C12049" s="1">
        <v>2.8210462605609001E-5</v>
      </c>
      <c r="D12049">
        <v>0.19230769230769201</v>
      </c>
      <c r="E12049">
        <v>0.17123287671232901</v>
      </c>
      <c r="F12049">
        <v>2.7777777777777801E-2</v>
      </c>
      <c r="G12049">
        <v>0</v>
      </c>
      <c r="H12049">
        <v>0</v>
      </c>
      <c r="I12049">
        <v>1.29310344827586E-2</v>
      </c>
      <c r="J12049" s="1">
        <v>0</v>
      </c>
      <c r="K12049" t="s">
        <v>23241</v>
      </c>
      <c r="L12049" t="s">
        <v>47342</v>
      </c>
      <c r="M12049" t="s">
        <v>47343</v>
      </c>
    </row>
    <row r="12050" spans="1:13">
      <c r="A12050" s="1" t="s">
        <v>14067</v>
      </c>
      <c r="B12050">
        <v>1.00390328212435E-5</v>
      </c>
      <c r="C12050" s="1">
        <v>1.18901662983247E-5</v>
      </c>
      <c r="D12050">
        <v>1.5625E-2</v>
      </c>
      <c r="E12050">
        <v>9.3406593406593394E-2</v>
      </c>
      <c r="F12050">
        <v>0</v>
      </c>
      <c r="G12050">
        <v>0</v>
      </c>
      <c r="H12050">
        <v>5.8139534883720903E-3</v>
      </c>
      <c r="I12050">
        <v>2.2222222222222199E-2</v>
      </c>
      <c r="J12050" s="1">
        <v>0</v>
      </c>
      <c r="K12050" t="s">
        <v>23242</v>
      </c>
      <c r="L12050" t="s">
        <v>47344</v>
      </c>
      <c r="M12050" t="s">
        <v>47345</v>
      </c>
    </row>
    <row r="12051" spans="1:13">
      <c r="A12051" s="1" t="s">
        <v>14068</v>
      </c>
      <c r="B12051">
        <v>4.8732607283196603E-6</v>
      </c>
      <c r="C12051" s="1">
        <v>1.7319142640129099E-4</v>
      </c>
      <c r="D12051">
        <v>9.6774193548387094E-2</v>
      </c>
      <c r="E12051">
        <v>8.9285714285714302E-2</v>
      </c>
      <c r="F12051">
        <v>5.4421768707482998E-2</v>
      </c>
      <c r="G12051">
        <v>0</v>
      </c>
      <c r="H12051">
        <v>0.25595238095238099</v>
      </c>
      <c r="I12051">
        <v>5.8823529411764698E-2</v>
      </c>
      <c r="J12051" s="1" t="s">
        <v>23229</v>
      </c>
      <c r="K12051" t="s">
        <v>23237</v>
      </c>
      <c r="L12051" t="s">
        <v>47346</v>
      </c>
      <c r="M12051" t="s">
        <v>47347</v>
      </c>
    </row>
    <row r="12052" spans="1:13">
      <c r="A12052" s="1" t="s">
        <v>14069</v>
      </c>
      <c r="B12052">
        <v>3.3754028070792102E-7</v>
      </c>
      <c r="C12052" s="1">
        <v>6.14691620572148E-7</v>
      </c>
      <c r="D12052">
        <v>1</v>
      </c>
      <c r="E12052">
        <v>0.95061728395061695</v>
      </c>
      <c r="F12052">
        <v>0.98421052631578898</v>
      </c>
      <c r="G12052">
        <v>0.98529411764705899</v>
      </c>
      <c r="H12052">
        <v>0.97938144329896903</v>
      </c>
      <c r="I12052">
        <v>0.99099099099099097</v>
      </c>
      <c r="J12052" s="1" t="s">
        <v>23229</v>
      </c>
      <c r="K12052" t="s">
        <v>23238</v>
      </c>
      <c r="L12052" t="s">
        <v>47348</v>
      </c>
      <c r="M12052" t="s">
        <v>47349</v>
      </c>
    </row>
    <row r="12053" spans="1:13">
      <c r="A12053" s="1" t="s">
        <v>14070</v>
      </c>
      <c r="B12053">
        <v>2.8408309414074999E-8</v>
      </c>
      <c r="C12053" s="1">
        <v>1.1769393079363399E-4</v>
      </c>
      <c r="D12053">
        <v>0.98</v>
      </c>
      <c r="E12053">
        <v>1</v>
      </c>
      <c r="F12053">
        <v>0.99615384615384595</v>
      </c>
      <c r="G12053">
        <v>1</v>
      </c>
      <c r="H12053">
        <v>0.89690721649484495</v>
      </c>
      <c r="I12053">
        <v>0.96875</v>
      </c>
      <c r="J12053" s="1" t="s">
        <v>23229</v>
      </c>
      <c r="K12053" t="s">
        <v>23241</v>
      </c>
      <c r="L12053" t="s">
        <v>47350</v>
      </c>
      <c r="M12053" t="s">
        <v>47351</v>
      </c>
    </row>
    <row r="12054" spans="1:13">
      <c r="A12054" s="1" t="s">
        <v>14071</v>
      </c>
      <c r="B12054">
        <v>1.5189160230107001E-5</v>
      </c>
      <c r="C12054" s="1">
        <v>3.3733479649186699E-5</v>
      </c>
      <c r="D12054">
        <v>0.88709677419354804</v>
      </c>
      <c r="E12054">
        <v>0.97752808988763995</v>
      </c>
      <c r="F12054">
        <v>0.67287234042553201</v>
      </c>
      <c r="G12054">
        <v>0.95744680851063801</v>
      </c>
      <c r="H12054">
        <v>0.72549019607843102</v>
      </c>
      <c r="I12054">
        <v>0.91975308641975295</v>
      </c>
      <c r="J12054" s="1">
        <v>1</v>
      </c>
      <c r="K12054" t="s">
        <v>23238</v>
      </c>
      <c r="L12054" t="s">
        <v>47352</v>
      </c>
      <c r="M12054" t="s">
        <v>47353</v>
      </c>
    </row>
    <row r="12055" spans="1:13">
      <c r="A12055" s="1" t="s">
        <v>14072</v>
      </c>
      <c r="B12055">
        <v>1.16114266450315E-6</v>
      </c>
      <c r="C12055" s="1">
        <v>1.00830020596547E-5</v>
      </c>
      <c r="D12055">
        <v>1</v>
      </c>
      <c r="E12055">
        <v>1</v>
      </c>
      <c r="F12055">
        <v>0.99734042553191504</v>
      </c>
      <c r="G12055">
        <v>0.93333333333333302</v>
      </c>
      <c r="H12055">
        <v>0.96052631578947401</v>
      </c>
      <c r="I12055">
        <v>0.79545454545454497</v>
      </c>
      <c r="J12055" s="1" t="s">
        <v>23229</v>
      </c>
      <c r="K12055" t="s">
        <v>23241</v>
      </c>
      <c r="L12055" t="s">
        <v>47354</v>
      </c>
      <c r="M12055" t="s">
        <v>47355</v>
      </c>
    </row>
    <row r="12056" spans="1:13">
      <c r="A12056" s="1" t="s">
        <v>14073</v>
      </c>
      <c r="B12056">
        <v>1.6947539990691199E-4</v>
      </c>
      <c r="C12056" s="1">
        <v>1.13301065054835E-3</v>
      </c>
      <c r="D12056">
        <v>0.36206896551724099</v>
      </c>
      <c r="E12056">
        <v>7.2916666666666699E-2</v>
      </c>
      <c r="F12056">
        <v>0.51288659793814395</v>
      </c>
      <c r="G12056">
        <v>1.72413793103448E-2</v>
      </c>
      <c r="H12056">
        <v>0.15350877192982501</v>
      </c>
      <c r="I12056">
        <v>5.4166666666666703E-2</v>
      </c>
      <c r="J12056" s="1">
        <v>0</v>
      </c>
      <c r="K12056" t="s">
        <v>23238</v>
      </c>
      <c r="L12056" t="s">
        <v>47356</v>
      </c>
      <c r="M12056" t="s">
        <v>47357</v>
      </c>
    </row>
    <row r="12057" spans="1:13">
      <c r="A12057" s="1" t="s">
        <v>14074</v>
      </c>
      <c r="B12057">
        <v>2.07397385877045E-7</v>
      </c>
      <c r="C12057" s="1">
        <v>7.75185304457059E-6</v>
      </c>
      <c r="D12057">
        <v>0.96153846153846201</v>
      </c>
      <c r="E12057">
        <v>1</v>
      </c>
      <c r="F12057">
        <v>1</v>
      </c>
      <c r="G12057">
        <v>1</v>
      </c>
      <c r="H12057">
        <v>0.98969072164948502</v>
      </c>
      <c r="I12057">
        <v>0.98507462686567204</v>
      </c>
      <c r="J12057" s="1" t="s">
        <v>23229</v>
      </c>
      <c r="K12057" t="s">
        <v>23238</v>
      </c>
      <c r="L12057" t="s">
        <v>47358</v>
      </c>
      <c r="M12057" t="s">
        <v>47359</v>
      </c>
    </row>
    <row r="12058" spans="1:13">
      <c r="A12058" s="1" t="s">
        <v>14075</v>
      </c>
      <c r="B12058">
        <v>1.4915860860854801E-4</v>
      </c>
      <c r="C12058" s="1">
        <v>3.2059760458728302E-5</v>
      </c>
      <c r="D12058">
        <v>0.42499999999999999</v>
      </c>
      <c r="E12058">
        <v>0</v>
      </c>
      <c r="F12058">
        <v>0.19083969465648901</v>
      </c>
      <c r="G12058">
        <v>0.21153846153846201</v>
      </c>
      <c r="H12058">
        <v>0.411392405063291</v>
      </c>
      <c r="I12058">
        <v>0.28703703703703698</v>
      </c>
      <c r="J12058" s="1">
        <v>0</v>
      </c>
      <c r="K12058" t="s">
        <v>23238</v>
      </c>
      <c r="L12058" t="s">
        <v>47360</v>
      </c>
      <c r="M12058" t="s">
        <v>47361</v>
      </c>
    </row>
    <row r="12059" spans="1:13">
      <c r="A12059" s="1" t="s">
        <v>14076</v>
      </c>
      <c r="B12059">
        <v>2.4798051841706299E-4</v>
      </c>
      <c r="C12059" s="1">
        <v>9.4667155192094505E-7</v>
      </c>
      <c r="D12059">
        <v>1</v>
      </c>
      <c r="E12059">
        <v>0.98795180722891596</v>
      </c>
      <c r="F12059">
        <v>0.20081967213114801</v>
      </c>
      <c r="G12059">
        <v>0.56578947368421095</v>
      </c>
      <c r="H12059">
        <v>0.120967741935484</v>
      </c>
      <c r="I12059">
        <v>0.78409090909090895</v>
      </c>
      <c r="J12059" s="1">
        <v>1</v>
      </c>
      <c r="K12059" t="s">
        <v>23239</v>
      </c>
      <c r="L12059" t="s">
        <v>47362</v>
      </c>
      <c r="M12059" t="s">
        <v>47363</v>
      </c>
    </row>
    <row r="12060" spans="1:13">
      <c r="A12060" s="1" t="s">
        <v>14077</v>
      </c>
      <c r="B12060">
        <v>1.6461003808634201E-5</v>
      </c>
      <c r="C12060" s="1">
        <v>6.8657237040161696E-6</v>
      </c>
      <c r="D12060">
        <v>0.265625</v>
      </c>
      <c r="E12060">
        <v>0.115789473684211</v>
      </c>
      <c r="F12060">
        <v>0.115384615384615</v>
      </c>
      <c r="G12060">
        <v>0.105263157894737</v>
      </c>
      <c r="H12060">
        <v>8.7719298245614002E-2</v>
      </c>
      <c r="I12060">
        <v>0.116935483870968</v>
      </c>
      <c r="J12060" s="1">
        <v>0</v>
      </c>
      <c r="K12060" t="s">
        <v>23241</v>
      </c>
      <c r="L12060" t="s">
        <v>47364</v>
      </c>
      <c r="M12060" t="s">
        <v>47365</v>
      </c>
    </row>
    <row r="12061" spans="1:13">
      <c r="A12061" s="1" t="s">
        <v>14078</v>
      </c>
      <c r="B12061">
        <v>1.9620511077413299E-8</v>
      </c>
      <c r="C12061" s="1">
        <v>2.3059821513309601E-8</v>
      </c>
      <c r="D12061">
        <v>0</v>
      </c>
      <c r="E12061">
        <v>4.7368421052631601E-2</v>
      </c>
      <c r="F12061">
        <v>0.115384615384615</v>
      </c>
      <c r="G12061">
        <v>6.25E-2</v>
      </c>
      <c r="H12061">
        <v>8.8495575221238895E-2</v>
      </c>
      <c r="I12061">
        <v>5.7377049180327898E-2</v>
      </c>
      <c r="J12061" s="1">
        <v>0</v>
      </c>
      <c r="K12061" t="s">
        <v>23240</v>
      </c>
      <c r="L12061" t="s">
        <v>47366</v>
      </c>
      <c r="M12061" t="s">
        <v>47367</v>
      </c>
    </row>
    <row r="12062" spans="1:13">
      <c r="A12062" s="1" t="s">
        <v>14079</v>
      </c>
      <c r="B12062">
        <v>1.2673613663566199E-6</v>
      </c>
      <c r="C12062" s="1">
        <v>1.02627394709916E-4</v>
      </c>
      <c r="D12062">
        <v>0.58333333333333304</v>
      </c>
      <c r="E12062">
        <v>0.85135135135135098</v>
      </c>
      <c r="F12062">
        <v>0.51162790697674398</v>
      </c>
      <c r="G12062">
        <v>0.273809523809524</v>
      </c>
      <c r="H12062">
        <v>0.61956521739130399</v>
      </c>
      <c r="I12062">
        <v>0.21052631578947401</v>
      </c>
      <c r="J12062" s="1" t="s">
        <v>23229</v>
      </c>
      <c r="K12062" t="s">
        <v>23241</v>
      </c>
      <c r="L12062" t="s">
        <v>47368</v>
      </c>
      <c r="M12062" t="s">
        <v>47369</v>
      </c>
    </row>
    <row r="12063" spans="1:13">
      <c r="A12063" s="1" t="s">
        <v>14080</v>
      </c>
      <c r="B12063">
        <v>3.8534790857551797E-5</v>
      </c>
      <c r="C12063" s="1">
        <v>4.5889733357934601E-5</v>
      </c>
      <c r="D12063">
        <v>0.31666666666666698</v>
      </c>
      <c r="E12063">
        <v>0.19230769230769201</v>
      </c>
      <c r="F12063">
        <v>0.42857142857142899</v>
      </c>
      <c r="G12063">
        <v>0.13636363636363599</v>
      </c>
      <c r="H12063">
        <v>0.28125</v>
      </c>
      <c r="I12063">
        <v>0.19230769230769201</v>
      </c>
      <c r="J12063" s="1">
        <v>0</v>
      </c>
      <c r="K12063" t="s">
        <v>23238</v>
      </c>
      <c r="L12063" t="s">
        <v>47370</v>
      </c>
      <c r="M12063" t="s">
        <v>47371</v>
      </c>
    </row>
    <row r="12064" spans="1:13">
      <c r="A12064" s="1" t="s">
        <v>14081</v>
      </c>
      <c r="B12064">
        <v>1.01678820099188E-7</v>
      </c>
      <c r="C12064" s="1">
        <v>1.0176785483275201E-8</v>
      </c>
      <c r="D12064">
        <v>0</v>
      </c>
      <c r="E12064">
        <v>0</v>
      </c>
      <c r="F12064">
        <v>0</v>
      </c>
      <c r="G12064">
        <v>1.38888888888889E-2</v>
      </c>
      <c r="H12064">
        <v>0</v>
      </c>
      <c r="I12064">
        <v>0</v>
      </c>
      <c r="J12064" s="1">
        <v>1</v>
      </c>
      <c r="K12064" t="s">
        <v>23238</v>
      </c>
      <c r="L12064" t="s">
        <v>47372</v>
      </c>
      <c r="M12064" t="s">
        <v>47373</v>
      </c>
    </row>
    <row r="12065" spans="1:13">
      <c r="A12065" s="1" t="s">
        <v>14082</v>
      </c>
      <c r="B12065">
        <v>2.2372315587855601E-5</v>
      </c>
      <c r="C12065" s="1">
        <v>2.5861776142703301E-5</v>
      </c>
      <c r="D12065">
        <v>1</v>
      </c>
      <c r="E12065">
        <v>0.99152542372881403</v>
      </c>
      <c r="F12065">
        <v>0.90607734806629803</v>
      </c>
      <c r="G12065">
        <v>1</v>
      </c>
      <c r="H12065">
        <v>0.99509803921568596</v>
      </c>
      <c r="I12065">
        <v>1</v>
      </c>
      <c r="J12065" s="1" t="s">
        <v>23229</v>
      </c>
      <c r="K12065" t="s">
        <v>23239</v>
      </c>
      <c r="L12065" t="s">
        <v>47374</v>
      </c>
      <c r="M12065" t="s">
        <v>47375</v>
      </c>
    </row>
    <row r="12066" spans="1:13">
      <c r="A12066" s="1" t="s">
        <v>14083</v>
      </c>
      <c r="B12066">
        <v>1.1206894453959699E-4</v>
      </c>
      <c r="C12066" s="1">
        <v>1.84464830331972E-8</v>
      </c>
      <c r="D12066">
        <v>1.6129032258064498E-2</v>
      </c>
      <c r="E12066">
        <v>0.35632183908046</v>
      </c>
      <c r="F12066">
        <v>0</v>
      </c>
      <c r="G12066">
        <v>0</v>
      </c>
      <c r="H12066">
        <v>0</v>
      </c>
      <c r="I12066">
        <v>0</v>
      </c>
      <c r="J12066" s="1">
        <v>0</v>
      </c>
      <c r="K12066" t="s">
        <v>23242</v>
      </c>
      <c r="L12066" t="s">
        <v>47376</v>
      </c>
      <c r="M12066" t="s">
        <v>47377</v>
      </c>
    </row>
    <row r="12067" spans="1:13">
      <c r="A12067" s="1" t="s">
        <v>14084</v>
      </c>
      <c r="B12067">
        <v>1.96341395084647E-8</v>
      </c>
      <c r="C12067" s="1">
        <v>1.4593300772779201E-6</v>
      </c>
      <c r="D12067">
        <v>3.8461538461538498E-2</v>
      </c>
      <c r="E12067">
        <v>0.104395604395604</v>
      </c>
      <c r="F12067">
        <v>0</v>
      </c>
      <c r="G12067">
        <v>0</v>
      </c>
      <c r="H12067">
        <v>4.7169811320754698E-3</v>
      </c>
      <c r="I12067">
        <v>0</v>
      </c>
      <c r="J12067" s="1">
        <v>0</v>
      </c>
      <c r="K12067" t="s">
        <v>23242</v>
      </c>
      <c r="L12067" t="s">
        <v>47378</v>
      </c>
      <c r="M12067" t="s">
        <v>47379</v>
      </c>
    </row>
    <row r="12068" spans="1:13">
      <c r="A12068" s="1" t="s">
        <v>14085</v>
      </c>
      <c r="B12068">
        <v>3.1692731924583998E-5</v>
      </c>
      <c r="C12068" s="1">
        <v>5.4171725065265904E-7</v>
      </c>
      <c r="D12068">
        <v>0.79545454545454497</v>
      </c>
      <c r="E12068">
        <v>0.96710526315789502</v>
      </c>
      <c r="F12068">
        <v>1</v>
      </c>
      <c r="G12068">
        <v>0.96153846153846201</v>
      </c>
      <c r="H12068">
        <v>0.99375000000000002</v>
      </c>
      <c r="I12068">
        <v>0.97222222222222199</v>
      </c>
      <c r="J12068" s="1">
        <v>1</v>
      </c>
      <c r="K12068" t="s">
        <v>23240</v>
      </c>
      <c r="L12068" t="s">
        <v>47380</v>
      </c>
      <c r="M12068" t="s">
        <v>47381</v>
      </c>
    </row>
    <row r="12069" spans="1:13">
      <c r="A12069" s="1" t="s">
        <v>14086</v>
      </c>
      <c r="B12069">
        <v>7.0236624565173795E-8</v>
      </c>
      <c r="C12069" s="1">
        <v>3.0439463195777298E-7</v>
      </c>
      <c r="D12069">
        <v>0</v>
      </c>
      <c r="E12069">
        <v>0</v>
      </c>
      <c r="F12069">
        <v>2.92397660818713E-3</v>
      </c>
      <c r="G12069">
        <v>5.7692307692307702E-2</v>
      </c>
      <c r="H12069">
        <v>0</v>
      </c>
      <c r="I12069">
        <v>4.1666666666666699E-2</v>
      </c>
      <c r="J12069" s="1">
        <v>4.5454545454545497E-2</v>
      </c>
      <c r="K12069" t="s">
        <v>23241</v>
      </c>
      <c r="L12069" t="s">
        <v>47382</v>
      </c>
      <c r="M12069" t="s">
        <v>47383</v>
      </c>
    </row>
    <row r="12070" spans="1:13">
      <c r="A12070" s="1" t="s">
        <v>14087</v>
      </c>
      <c r="B12070">
        <v>5.01395504204922E-5</v>
      </c>
      <c r="C12070" s="1">
        <v>1.23693096134781E-5</v>
      </c>
      <c r="D12070">
        <v>7.8125E-2</v>
      </c>
      <c r="E12070">
        <v>0</v>
      </c>
      <c r="F12070">
        <v>0.34114583333333298</v>
      </c>
      <c r="G12070">
        <v>8.7719298245613996E-3</v>
      </c>
      <c r="H12070">
        <v>0.36403508771929799</v>
      </c>
      <c r="I12070">
        <v>5.2845528455284597E-2</v>
      </c>
      <c r="J12070" s="1">
        <v>9.0909090909090898E-2</v>
      </c>
      <c r="K12070" t="s">
        <v>23242</v>
      </c>
      <c r="L12070" t="s">
        <v>47384</v>
      </c>
      <c r="M12070" t="s">
        <v>47385</v>
      </c>
    </row>
    <row r="12071" spans="1:13">
      <c r="A12071" s="1" t="s">
        <v>14088</v>
      </c>
      <c r="B12071">
        <v>1.17540631867591E-9</v>
      </c>
      <c r="C12071" s="1">
        <v>5.8896373490663703E-6</v>
      </c>
      <c r="D12071">
        <v>1</v>
      </c>
      <c r="E12071">
        <v>1</v>
      </c>
      <c r="F12071">
        <v>0.99673202614379097</v>
      </c>
      <c r="G12071">
        <v>0.92857142857142905</v>
      </c>
      <c r="H12071">
        <v>0.97560975609756095</v>
      </c>
      <c r="I12071">
        <v>0.97692307692307701</v>
      </c>
      <c r="J12071" s="1" t="s">
        <v>23229</v>
      </c>
      <c r="K12071" t="s">
        <v>23238</v>
      </c>
      <c r="L12071" t="s">
        <v>47386</v>
      </c>
      <c r="M12071" t="s">
        <v>47387</v>
      </c>
    </row>
    <row r="12072" spans="1:13">
      <c r="A12072" s="1" t="s">
        <v>14089</v>
      </c>
      <c r="B12072">
        <v>6.0758482665289E-6</v>
      </c>
      <c r="C12072" s="1">
        <v>4.1228737271641001E-5</v>
      </c>
      <c r="D12072">
        <v>1</v>
      </c>
      <c r="E12072">
        <v>0.92857142857142905</v>
      </c>
      <c r="F12072">
        <v>0.82124352331606199</v>
      </c>
      <c r="G12072">
        <v>1</v>
      </c>
      <c r="H12072">
        <v>0.74157303370786498</v>
      </c>
      <c r="I12072">
        <v>0.94117647058823495</v>
      </c>
      <c r="J12072" s="1">
        <v>1</v>
      </c>
      <c r="K12072" t="s">
        <v>23238</v>
      </c>
      <c r="L12072" t="s">
        <v>47388</v>
      </c>
      <c r="M12072" t="s">
        <v>47389</v>
      </c>
    </row>
    <row r="12073" spans="1:13">
      <c r="A12073" s="1" t="s">
        <v>14090</v>
      </c>
      <c r="B12073">
        <v>2.0882513287738501E-8</v>
      </c>
      <c r="C12073" s="1">
        <v>8.9920991062971601E-8</v>
      </c>
      <c r="D12073">
        <v>0</v>
      </c>
      <c r="E12073">
        <v>1.1111111111111099E-2</v>
      </c>
      <c r="F12073">
        <v>9.0090090090090107E-3</v>
      </c>
      <c r="G12073">
        <v>0.108108108108108</v>
      </c>
      <c r="H12073">
        <v>3.8461538461538498E-2</v>
      </c>
      <c r="I12073">
        <v>0.108695652173913</v>
      </c>
      <c r="J12073" s="1" t="s">
        <v>23229</v>
      </c>
      <c r="K12073" t="s">
        <v>23241</v>
      </c>
      <c r="L12073" t="s">
        <v>47390</v>
      </c>
      <c r="M12073" t="s">
        <v>47391</v>
      </c>
    </row>
    <row r="12074" spans="1:13">
      <c r="A12074" s="1" t="s">
        <v>14091</v>
      </c>
      <c r="B12074">
        <v>1.3370679491408899E-4</v>
      </c>
      <c r="C12074" s="1">
        <v>5.3305472851709901E-6</v>
      </c>
      <c r="D12074">
        <v>0.56000000000000005</v>
      </c>
      <c r="E12074">
        <v>0.46</v>
      </c>
      <c r="F12074">
        <v>0.89473684210526305</v>
      </c>
      <c r="G12074">
        <v>0.61250000000000004</v>
      </c>
      <c r="H12074">
        <v>0.59411764705882397</v>
      </c>
      <c r="I12074">
        <v>0.45918367346938799</v>
      </c>
      <c r="J12074" s="1">
        <v>1</v>
      </c>
      <c r="K12074" t="s">
        <v>23238</v>
      </c>
      <c r="L12074" t="s">
        <v>47392</v>
      </c>
      <c r="M12074" t="s">
        <v>47393</v>
      </c>
    </row>
    <row r="12075" spans="1:13">
      <c r="A12075" s="1" t="s">
        <v>14092</v>
      </c>
      <c r="B12075">
        <v>7.1753191646909697E-7</v>
      </c>
      <c r="C12075" s="1">
        <v>5.5035350824149605E-7</v>
      </c>
      <c r="D12075">
        <v>0.98387096774193505</v>
      </c>
      <c r="E12075">
        <v>1</v>
      </c>
      <c r="F12075">
        <v>0.96578947368421098</v>
      </c>
      <c r="G12075">
        <v>1</v>
      </c>
      <c r="H12075">
        <v>1</v>
      </c>
      <c r="I12075">
        <v>1</v>
      </c>
      <c r="J12075" s="1" t="s">
        <v>23229</v>
      </c>
      <c r="K12075" t="s">
        <v>23239</v>
      </c>
      <c r="L12075" t="s">
        <v>47394</v>
      </c>
      <c r="M12075" t="s">
        <v>47395</v>
      </c>
    </row>
    <row r="12076" spans="1:13">
      <c r="A12076" s="1" t="s">
        <v>14093</v>
      </c>
      <c r="B12076">
        <v>4.5013187155149299E-5</v>
      </c>
      <c r="C12076" s="1">
        <v>5.2600631931224596E-7</v>
      </c>
      <c r="D12076">
        <v>3.125E-2</v>
      </c>
      <c r="E12076">
        <v>0</v>
      </c>
      <c r="F12076">
        <v>0.17277486910994799</v>
      </c>
      <c r="G12076">
        <v>2.27272727272727E-2</v>
      </c>
      <c r="H12076">
        <v>0.23711340206185599</v>
      </c>
      <c r="I12076">
        <v>6.4705882352941196E-2</v>
      </c>
      <c r="J12076" s="1">
        <v>0</v>
      </c>
      <c r="K12076" t="s">
        <v>23237</v>
      </c>
      <c r="L12076" t="s">
        <v>47396</v>
      </c>
      <c r="M12076" t="s">
        <v>47397</v>
      </c>
    </row>
    <row r="12077" spans="1:13">
      <c r="A12077" s="1" t="s">
        <v>14094</v>
      </c>
      <c r="B12077">
        <v>2.2409051441738401E-7</v>
      </c>
      <c r="C12077" s="1">
        <v>1.2392306802712401E-4</v>
      </c>
      <c r="D12077">
        <v>1</v>
      </c>
      <c r="E12077">
        <v>1</v>
      </c>
      <c r="F12077">
        <v>0.94041450777202096</v>
      </c>
      <c r="G12077">
        <v>0.93396226415094297</v>
      </c>
      <c r="H12077">
        <v>0.72897196261682196</v>
      </c>
      <c r="I12077">
        <v>0.88942307692307698</v>
      </c>
      <c r="J12077" s="1">
        <v>1</v>
      </c>
      <c r="K12077" t="s">
        <v>23238</v>
      </c>
      <c r="L12077" t="s">
        <v>47398</v>
      </c>
      <c r="M12077" t="s">
        <v>47399</v>
      </c>
    </row>
    <row r="12078" spans="1:13">
      <c r="A12078" s="1" t="s">
        <v>14095</v>
      </c>
      <c r="B12078">
        <v>1.37347836579498E-7</v>
      </c>
      <c r="C12078" s="1">
        <v>3.13206441641423E-7</v>
      </c>
      <c r="D12078">
        <v>0</v>
      </c>
      <c r="E12078">
        <v>0</v>
      </c>
      <c r="F12078">
        <v>4.6783625730994101E-2</v>
      </c>
      <c r="G12078">
        <v>0</v>
      </c>
      <c r="H12078">
        <v>0</v>
      </c>
      <c r="I12078">
        <v>0</v>
      </c>
      <c r="J12078" s="1">
        <v>0</v>
      </c>
      <c r="K12078" t="s">
        <v>23237</v>
      </c>
      <c r="L12078" t="s">
        <v>47400</v>
      </c>
      <c r="M12078" t="s">
        <v>47401</v>
      </c>
    </row>
    <row r="12079" spans="1:13">
      <c r="A12079" s="1" t="s">
        <v>14096</v>
      </c>
      <c r="B12079">
        <v>1.6313443648313401E-4</v>
      </c>
      <c r="C12079" s="1">
        <v>8.3676184102718994E-5</v>
      </c>
      <c r="D12079">
        <v>0.94230769230769196</v>
      </c>
      <c r="E12079">
        <v>0.87951807228915702</v>
      </c>
      <c r="F12079">
        <v>0.8</v>
      </c>
      <c r="G12079">
        <v>0.71929824561403499</v>
      </c>
      <c r="H12079">
        <v>0.90476190476190499</v>
      </c>
      <c r="I12079">
        <v>0.60655737704918</v>
      </c>
      <c r="J12079" s="1">
        <v>1</v>
      </c>
      <c r="K12079" t="s">
        <v>23241</v>
      </c>
      <c r="L12079" t="s">
        <v>47402</v>
      </c>
      <c r="M12079" t="s">
        <v>47403</v>
      </c>
    </row>
    <row r="12080" spans="1:13">
      <c r="A12080" s="1" t="s">
        <v>14097</v>
      </c>
      <c r="B12080">
        <v>0</v>
      </c>
      <c r="C12080" s="1">
        <v>0</v>
      </c>
      <c r="D12080">
        <v>1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 s="1">
        <v>0.63636363636363602</v>
      </c>
      <c r="K12080" t="s">
        <v>23241</v>
      </c>
      <c r="L12080" t="s">
        <v>47404</v>
      </c>
      <c r="M12080" t="s">
        <v>47405</v>
      </c>
    </row>
    <row r="12081" spans="1:13">
      <c r="A12081" s="1" t="s">
        <v>14098</v>
      </c>
      <c r="B12081">
        <v>1.0454161392355801E-5</v>
      </c>
      <c r="C12081" s="1">
        <v>2.62533954350102E-4</v>
      </c>
      <c r="D12081">
        <v>4.8387096774193498E-2</v>
      </c>
      <c r="E12081">
        <v>0.18229166666666699</v>
      </c>
      <c r="F12081">
        <v>6.15384615384615E-2</v>
      </c>
      <c r="G12081">
        <v>5.5555555555555601E-2</v>
      </c>
      <c r="H12081">
        <v>0.27522935779816499</v>
      </c>
      <c r="I12081">
        <v>0.197368421052632</v>
      </c>
      <c r="J12081" s="1">
        <v>0</v>
      </c>
      <c r="K12081" t="s">
        <v>23238</v>
      </c>
      <c r="L12081" t="s">
        <v>47406</v>
      </c>
      <c r="M12081" t="s">
        <v>47407</v>
      </c>
    </row>
    <row r="12082" spans="1:13">
      <c r="A12082" s="1" t="s">
        <v>14099</v>
      </c>
      <c r="B12082">
        <v>3.6955285157598299E-6</v>
      </c>
      <c r="C12082" s="1">
        <v>5.7686486234606595E-7</v>
      </c>
      <c r="D12082">
        <v>1</v>
      </c>
      <c r="E12082">
        <v>1</v>
      </c>
      <c r="F12082">
        <v>1</v>
      </c>
      <c r="G12082">
        <v>0.8</v>
      </c>
      <c r="H12082">
        <v>0.73255813953488402</v>
      </c>
      <c r="I12082">
        <v>0.75</v>
      </c>
      <c r="J12082" s="1" t="s">
        <v>23229</v>
      </c>
      <c r="K12082" t="s">
        <v>23241</v>
      </c>
      <c r="L12082" t="s">
        <v>47408</v>
      </c>
      <c r="M12082" t="s">
        <v>47409</v>
      </c>
    </row>
    <row r="12083" spans="1:13">
      <c r="A12083" s="1" t="s">
        <v>14100</v>
      </c>
      <c r="B12083">
        <v>2.00776860740071E-10</v>
      </c>
      <c r="C12083" s="1">
        <v>4.3255707744158903E-11</v>
      </c>
      <c r="D12083">
        <v>1</v>
      </c>
      <c r="E12083">
        <v>1</v>
      </c>
      <c r="F12083">
        <v>1</v>
      </c>
      <c r="G12083">
        <v>1</v>
      </c>
      <c r="H12083">
        <v>1</v>
      </c>
      <c r="I12083">
        <v>0.98484848484848497</v>
      </c>
      <c r="J12083" s="1">
        <v>0.65</v>
      </c>
      <c r="K12083" t="s">
        <v>23241</v>
      </c>
      <c r="L12083" t="s">
        <v>47410</v>
      </c>
      <c r="M12083" t="s">
        <v>47411</v>
      </c>
    </row>
    <row r="12084" spans="1:13">
      <c r="A12084" s="1" t="s">
        <v>14101</v>
      </c>
      <c r="B12084">
        <v>1.34307008932967E-7</v>
      </c>
      <c r="C12084" s="1">
        <v>3.99035960720998E-6</v>
      </c>
      <c r="D12084">
        <v>1</v>
      </c>
      <c r="E12084">
        <v>1</v>
      </c>
      <c r="F12084">
        <v>1</v>
      </c>
      <c r="G12084">
        <v>1</v>
      </c>
      <c r="H12084">
        <v>1</v>
      </c>
      <c r="I12084">
        <v>0.97549019607843135</v>
      </c>
      <c r="J12084" s="1">
        <v>1</v>
      </c>
      <c r="K12084" t="s">
        <v>23244</v>
      </c>
      <c r="L12084" t="s">
        <v>47412</v>
      </c>
      <c r="M12084" t="s">
        <v>47413</v>
      </c>
    </row>
    <row r="12085" spans="1:13">
      <c r="A12085" s="1" t="s">
        <v>14102</v>
      </c>
      <c r="B12085">
        <v>1.6611299287831201E-4</v>
      </c>
      <c r="C12085" s="1">
        <v>1.5650779897891001E-4</v>
      </c>
      <c r="D12085">
        <v>0.38636363636363602</v>
      </c>
      <c r="E12085">
        <v>0.71604938271604901</v>
      </c>
      <c r="F12085">
        <v>0.34399999999999997</v>
      </c>
      <c r="G12085">
        <v>0.90909090909090895</v>
      </c>
      <c r="H12085">
        <v>0.42134831460674199</v>
      </c>
      <c r="I12085">
        <v>0.79729729729729704</v>
      </c>
      <c r="J12085" s="1">
        <v>1</v>
      </c>
      <c r="K12085" t="s">
        <v>23237</v>
      </c>
      <c r="L12085" t="s">
        <v>47414</v>
      </c>
      <c r="M12085" t="s">
        <v>47415</v>
      </c>
    </row>
    <row r="12086" spans="1:13">
      <c r="A12086" s="1" t="s">
        <v>14103</v>
      </c>
      <c r="B12086">
        <v>1.7652971672039601E-6</v>
      </c>
      <c r="C12086" s="1">
        <v>2.0849017719345699E-6</v>
      </c>
      <c r="D12086">
        <v>0.12962962962963001</v>
      </c>
      <c r="E12086">
        <v>9.0163934426229497E-2</v>
      </c>
      <c r="F12086">
        <v>4.2553191489361701E-2</v>
      </c>
      <c r="G12086">
        <v>0</v>
      </c>
      <c r="H12086">
        <v>1.8072289156626498E-2</v>
      </c>
      <c r="I12086">
        <v>6.25E-2</v>
      </c>
      <c r="J12086" s="1">
        <v>0</v>
      </c>
      <c r="K12086" t="s">
        <v>23238</v>
      </c>
      <c r="L12086" t="s">
        <v>47416</v>
      </c>
      <c r="M12086" t="s">
        <v>47417</v>
      </c>
    </row>
    <row r="12087" spans="1:13">
      <c r="A12087" s="1" t="s">
        <v>14104</v>
      </c>
      <c r="B12087">
        <v>9.4785518183301804E-5</v>
      </c>
      <c r="C12087" s="1">
        <v>1.9182875390620298E-8</v>
      </c>
      <c r="D12087">
        <v>1</v>
      </c>
      <c r="E12087">
        <v>0.69871794871794901</v>
      </c>
      <c r="F12087">
        <v>1</v>
      </c>
      <c r="G12087">
        <v>1</v>
      </c>
      <c r="H12087">
        <v>1</v>
      </c>
      <c r="I12087">
        <v>1</v>
      </c>
      <c r="J12087" s="1">
        <v>1</v>
      </c>
      <c r="K12087" t="s">
        <v>23238</v>
      </c>
      <c r="L12087" t="s">
        <v>47418</v>
      </c>
      <c r="M12087" t="s">
        <v>47419</v>
      </c>
    </row>
    <row r="12088" spans="1:13">
      <c r="A12088" s="1" t="s">
        <v>14105</v>
      </c>
      <c r="B12088">
        <v>4.8334961251182498E-6</v>
      </c>
      <c r="C12088" s="1">
        <v>2.1618330105766901E-8</v>
      </c>
      <c r="D12088">
        <v>0.22500000000000001</v>
      </c>
      <c r="E12088">
        <v>0.28048780487804897</v>
      </c>
      <c r="F12088">
        <v>3.2608695652173898E-2</v>
      </c>
      <c r="G12088">
        <v>0.57142857142857095</v>
      </c>
      <c r="H12088">
        <v>0.19791666666666699</v>
      </c>
      <c r="I12088">
        <v>0.34905660377358499</v>
      </c>
      <c r="J12088" s="1">
        <v>0</v>
      </c>
      <c r="K12088" t="s">
        <v>23241</v>
      </c>
      <c r="L12088" t="s">
        <v>47420</v>
      </c>
      <c r="M12088" t="s">
        <v>47421</v>
      </c>
    </row>
    <row r="12089" spans="1:13">
      <c r="A12089" s="1" t="s">
        <v>14106</v>
      </c>
      <c r="B12089">
        <v>5.8501096355422401E-5</v>
      </c>
      <c r="C12089" s="1">
        <v>1.50020062338715E-5</v>
      </c>
      <c r="D12089">
        <v>0.859375</v>
      </c>
      <c r="E12089">
        <v>0.85263157894736796</v>
      </c>
      <c r="F12089">
        <v>0.99470899470899499</v>
      </c>
      <c r="G12089">
        <v>0.98039215686274495</v>
      </c>
      <c r="H12089">
        <v>0.99537037037037002</v>
      </c>
      <c r="I12089">
        <v>0.94067796610169496</v>
      </c>
      <c r="J12089" s="1">
        <v>1</v>
      </c>
      <c r="K12089" t="s">
        <v>23239</v>
      </c>
      <c r="L12089" t="s">
        <v>47422</v>
      </c>
      <c r="M12089" t="s">
        <v>47423</v>
      </c>
    </row>
    <row r="12090" spans="1:13">
      <c r="A12090" s="1" t="s">
        <v>14107</v>
      </c>
      <c r="B12090">
        <v>6.63805638216172E-5</v>
      </c>
      <c r="C12090" s="1">
        <v>4.4136234111570203E-6</v>
      </c>
      <c r="D12090">
        <v>1</v>
      </c>
      <c r="E12090">
        <v>1</v>
      </c>
      <c r="F12090">
        <v>0.87022900763358801</v>
      </c>
      <c r="G12090">
        <v>0.98750000000000004</v>
      </c>
      <c r="H12090">
        <v>0.83606557377049195</v>
      </c>
      <c r="I12090">
        <v>0.80645161290322598</v>
      </c>
      <c r="J12090" s="1">
        <v>0</v>
      </c>
      <c r="K12090" t="s">
        <v>23238</v>
      </c>
      <c r="L12090" t="s">
        <v>47424</v>
      </c>
      <c r="M12090" t="s">
        <v>47425</v>
      </c>
    </row>
    <row r="12091" spans="1:13">
      <c r="A12091" s="1" t="s">
        <v>14108</v>
      </c>
      <c r="B12091">
        <v>8.4638255067346602E-8</v>
      </c>
      <c r="C12091" s="1">
        <v>1.0341131628148E-5</v>
      </c>
      <c r="D12091">
        <v>0</v>
      </c>
      <c r="E12091">
        <v>0</v>
      </c>
      <c r="F12091">
        <v>0</v>
      </c>
      <c r="G12091">
        <v>0.26190476190476197</v>
      </c>
      <c r="H12091">
        <v>1.4851485148514899E-2</v>
      </c>
      <c r="I12091">
        <v>4.8611111111111098E-2</v>
      </c>
      <c r="J12091" s="1">
        <v>0</v>
      </c>
      <c r="K12091" t="s">
        <v>23237</v>
      </c>
      <c r="L12091" t="s">
        <v>47426</v>
      </c>
      <c r="M12091" t="s">
        <v>47427</v>
      </c>
    </row>
    <row r="12092" spans="1:13">
      <c r="A12092" s="1" t="s">
        <v>14109</v>
      </c>
      <c r="B12092">
        <v>2.5499772757281502E-6</v>
      </c>
      <c r="C12092" s="1">
        <v>1.17666857318904E-5</v>
      </c>
      <c r="D12092">
        <v>0.75</v>
      </c>
      <c r="E12092">
        <v>0.80113636363636398</v>
      </c>
      <c r="F12092">
        <v>0.93315508021390403</v>
      </c>
      <c r="G12092">
        <v>0.94827586206896597</v>
      </c>
      <c r="H12092">
        <v>0.96951219512195097</v>
      </c>
      <c r="I12092">
        <v>0.97674418604651203</v>
      </c>
      <c r="J12092" s="1">
        <v>1</v>
      </c>
      <c r="K12092" t="s">
        <v>23238</v>
      </c>
      <c r="L12092" t="s">
        <v>47428</v>
      </c>
      <c r="M12092" t="s">
        <v>47429</v>
      </c>
    </row>
    <row r="12093" spans="1:13">
      <c r="A12093" s="1" t="s">
        <v>14110</v>
      </c>
      <c r="B12093">
        <v>9.3920273182612997E-6</v>
      </c>
      <c r="C12093" s="1">
        <v>1.93707371881935E-6</v>
      </c>
      <c r="D12093">
        <v>0.109375</v>
      </c>
      <c r="E12093">
        <v>0</v>
      </c>
      <c r="F12093">
        <v>3.26797385620915E-3</v>
      </c>
      <c r="G12093">
        <v>0.11111111111111099</v>
      </c>
      <c r="H12093">
        <v>0</v>
      </c>
      <c r="I12093">
        <v>1.16279069767442E-2</v>
      </c>
      <c r="J12093" s="1">
        <v>0</v>
      </c>
      <c r="K12093" t="s">
        <v>23238</v>
      </c>
      <c r="L12093" t="s">
        <v>47430</v>
      </c>
      <c r="M12093" t="s">
        <v>47431</v>
      </c>
    </row>
    <row r="12094" spans="1:13">
      <c r="A12094" s="1" t="s">
        <v>14111</v>
      </c>
      <c r="B12094">
        <v>3.4490901481024503E-5</v>
      </c>
      <c r="C12094" s="1">
        <v>1.8284761104324999E-7</v>
      </c>
      <c r="D12094">
        <v>0.34375</v>
      </c>
      <c r="E12094">
        <v>0.375</v>
      </c>
      <c r="F12094">
        <v>0.37948717948717903</v>
      </c>
      <c r="G12094">
        <v>0.12931034482758599</v>
      </c>
      <c r="H12094">
        <v>0.44298245614035098</v>
      </c>
      <c r="I12094">
        <v>0.28000000000000003</v>
      </c>
      <c r="J12094" s="1">
        <v>0</v>
      </c>
      <c r="K12094" t="s">
        <v>23241</v>
      </c>
      <c r="L12094" t="s">
        <v>47432</v>
      </c>
      <c r="M12094" t="s">
        <v>47433</v>
      </c>
    </row>
    <row r="12095" spans="1:13">
      <c r="A12095" s="1" t="s">
        <v>14112</v>
      </c>
      <c r="B12095">
        <v>1.1833164041282701E-7</v>
      </c>
      <c r="C12095" s="1">
        <v>2.7473972294879E-6</v>
      </c>
      <c r="D12095">
        <v>0</v>
      </c>
      <c r="E12095">
        <v>0</v>
      </c>
      <c r="F12095">
        <v>0</v>
      </c>
      <c r="G12095">
        <v>0.163793103448276</v>
      </c>
      <c r="H12095">
        <v>1.7543859649122799E-2</v>
      </c>
      <c r="I12095">
        <v>5.1999999999999998E-2</v>
      </c>
      <c r="J12095" s="1">
        <v>0</v>
      </c>
      <c r="K12095" t="s">
        <v>23238</v>
      </c>
      <c r="L12095" t="s">
        <v>47434</v>
      </c>
      <c r="M12095" t="s">
        <v>47435</v>
      </c>
    </row>
    <row r="12096" spans="1:13">
      <c r="A12096" s="1" t="s">
        <v>14113</v>
      </c>
      <c r="B12096">
        <v>8.1383920229553099E-8</v>
      </c>
      <c r="C12096" s="1">
        <v>4.6551199893344002E-6</v>
      </c>
      <c r="D12096">
        <v>0</v>
      </c>
      <c r="E12096">
        <v>0</v>
      </c>
      <c r="F12096">
        <v>3.0303030303030299E-3</v>
      </c>
      <c r="G12096">
        <v>0.23214285714285701</v>
      </c>
      <c r="H12096">
        <v>0</v>
      </c>
      <c r="I12096">
        <v>3.4782608695652202E-2</v>
      </c>
      <c r="J12096" s="1">
        <v>0</v>
      </c>
      <c r="K12096" t="s">
        <v>23241</v>
      </c>
      <c r="L12096" t="s">
        <v>47436</v>
      </c>
      <c r="M12096" t="s">
        <v>47437</v>
      </c>
    </row>
    <row r="12097" spans="1:13">
      <c r="A12097" s="1" t="s">
        <v>14114</v>
      </c>
      <c r="B12097">
        <v>3.7289057929973802E-4</v>
      </c>
      <c r="C12097" s="1">
        <v>3.2695362051130299E-6</v>
      </c>
      <c r="D12097">
        <v>0.21875</v>
      </c>
      <c r="E12097">
        <v>0.25</v>
      </c>
      <c r="F12097">
        <v>0.39743589743589702</v>
      </c>
      <c r="G12097">
        <v>0.61403508771929804</v>
      </c>
      <c r="H12097">
        <v>0.48684210526315802</v>
      </c>
      <c r="I12097">
        <v>0.35416666666666702</v>
      </c>
      <c r="J12097" s="1">
        <v>1</v>
      </c>
      <c r="K12097" t="s">
        <v>23238</v>
      </c>
      <c r="L12097" t="s">
        <v>47438</v>
      </c>
      <c r="M12097" t="s">
        <v>47439</v>
      </c>
    </row>
    <row r="12098" spans="1:13">
      <c r="A12098" s="1" t="s">
        <v>14115</v>
      </c>
      <c r="B12098">
        <v>2.3362960509745898E-5</v>
      </c>
      <c r="C12098" s="1">
        <v>7.1108989197018606E-5</v>
      </c>
      <c r="D12098">
        <v>1</v>
      </c>
      <c r="E12098">
        <v>0.99468085106382997</v>
      </c>
      <c r="F12098">
        <v>0.99479166666666696</v>
      </c>
      <c r="G12098">
        <v>0.69791666666666696</v>
      </c>
      <c r="H12098">
        <v>1</v>
      </c>
      <c r="I12098">
        <v>0.813253012048193</v>
      </c>
      <c r="J12098" s="1">
        <v>1</v>
      </c>
      <c r="K12098" t="s">
        <v>23238</v>
      </c>
      <c r="L12098" t="s">
        <v>47440</v>
      </c>
      <c r="M12098" t="s">
        <v>47441</v>
      </c>
    </row>
    <row r="12099" spans="1:13">
      <c r="A12099" s="1" t="s">
        <v>14116</v>
      </c>
      <c r="B12099">
        <v>4.0179047365916801E-5</v>
      </c>
      <c r="C12099" s="1">
        <v>1.8534209680374499E-5</v>
      </c>
      <c r="D12099">
        <v>0.68333333333333302</v>
      </c>
      <c r="E12099">
        <v>0.47340425531914898</v>
      </c>
      <c r="F12099">
        <v>0.27925531914893598</v>
      </c>
      <c r="G12099">
        <v>0.82291666666666696</v>
      </c>
      <c r="H12099">
        <v>0.51030927835051498</v>
      </c>
      <c r="I12099">
        <v>0.89506172839506204</v>
      </c>
      <c r="J12099" s="1">
        <v>1</v>
      </c>
      <c r="K12099" t="s">
        <v>23240</v>
      </c>
      <c r="L12099" t="s">
        <v>47442</v>
      </c>
      <c r="M12099" t="s">
        <v>47443</v>
      </c>
    </row>
    <row r="12100" spans="1:13">
      <c r="A12100" s="1" t="s">
        <v>14117</v>
      </c>
      <c r="B12100">
        <v>1.1656249574317E-4</v>
      </c>
      <c r="C12100" s="1">
        <v>4.0920592816908601E-5</v>
      </c>
      <c r="D12100">
        <v>0.12903225806451599</v>
      </c>
      <c r="E12100">
        <v>0.30232558139534899</v>
      </c>
      <c r="F12100">
        <v>1.0928961748633901E-2</v>
      </c>
      <c r="G12100">
        <v>0.1875</v>
      </c>
      <c r="H12100">
        <v>0.10625</v>
      </c>
      <c r="I12100">
        <v>5.83333333333333E-2</v>
      </c>
      <c r="J12100" s="1">
        <v>0</v>
      </c>
      <c r="K12100" t="s">
        <v>23241</v>
      </c>
      <c r="L12100" t="s">
        <v>47444</v>
      </c>
      <c r="M12100" t="s">
        <v>47445</v>
      </c>
    </row>
    <row r="12101" spans="1:13">
      <c r="A12101" s="1" t="s">
        <v>14118</v>
      </c>
      <c r="B12101">
        <v>4.9523481320701402E-8</v>
      </c>
      <c r="C12101" s="1">
        <v>9.41856677642999E-6</v>
      </c>
      <c r="D12101">
        <v>0</v>
      </c>
      <c r="E12101">
        <v>0</v>
      </c>
      <c r="F12101">
        <v>3.2110091743119303E-2</v>
      </c>
      <c r="G12101">
        <v>0.12903225806451599</v>
      </c>
      <c r="H12101">
        <v>7.9365079365079402E-2</v>
      </c>
      <c r="I12101">
        <v>0.19607843137254899</v>
      </c>
      <c r="J12101" s="1">
        <v>0</v>
      </c>
      <c r="K12101" t="s">
        <v>23241</v>
      </c>
      <c r="L12101" t="s">
        <v>47446</v>
      </c>
      <c r="M12101" t="s">
        <v>47447</v>
      </c>
    </row>
    <row r="12102" spans="1:13">
      <c r="A12102" s="1" t="s">
        <v>14119</v>
      </c>
      <c r="B12102">
        <v>6.2939399945599595E-7</v>
      </c>
      <c r="C12102" s="1">
        <v>2.5545798281680898E-7</v>
      </c>
      <c r="D12102">
        <v>0.98214285714285698</v>
      </c>
      <c r="E12102">
        <v>1</v>
      </c>
      <c r="F12102">
        <v>0.99645390070922002</v>
      </c>
      <c r="G12102">
        <v>1</v>
      </c>
      <c r="H12102">
        <v>1</v>
      </c>
      <c r="I12102">
        <v>1</v>
      </c>
      <c r="J12102" s="1">
        <v>0.72727272727272696</v>
      </c>
      <c r="K12102" t="s">
        <v>23237</v>
      </c>
      <c r="L12102" t="s">
        <v>47448</v>
      </c>
      <c r="M12102" t="s">
        <v>47449</v>
      </c>
    </row>
    <row r="12103" spans="1:13">
      <c r="A12103" s="1" t="s">
        <v>14120</v>
      </c>
      <c r="B12103">
        <v>2.7867209836496501E-6</v>
      </c>
      <c r="C12103" s="1">
        <v>3.23252828724509E-6</v>
      </c>
      <c r="D12103">
        <v>5.1724137931034503E-2</v>
      </c>
      <c r="E12103">
        <v>5.6962025316455701E-2</v>
      </c>
      <c r="F12103">
        <v>0.39705882352941202</v>
      </c>
      <c r="G12103">
        <v>0</v>
      </c>
      <c r="H12103">
        <v>0.50746268656716398</v>
      </c>
      <c r="I12103">
        <v>3.7037037037037E-2</v>
      </c>
      <c r="J12103" s="1">
        <v>0</v>
      </c>
      <c r="K12103" t="s">
        <v>23241</v>
      </c>
      <c r="L12103" t="s">
        <v>47450</v>
      </c>
      <c r="M12103" t="s">
        <v>47451</v>
      </c>
    </row>
    <row r="12104" spans="1:13">
      <c r="A12104" s="1" t="s">
        <v>14121</v>
      </c>
      <c r="B12104">
        <v>5.6032860205745303E-7</v>
      </c>
      <c r="C12104" s="1">
        <v>4.9904722750766804E-7</v>
      </c>
      <c r="D12104">
        <v>0</v>
      </c>
      <c r="E12104">
        <v>0</v>
      </c>
      <c r="F12104">
        <v>5.1282051282051299E-3</v>
      </c>
      <c r="G12104">
        <v>0</v>
      </c>
      <c r="H12104">
        <v>8.7719298245613996E-3</v>
      </c>
      <c r="I12104">
        <v>4.0000000000000001E-3</v>
      </c>
      <c r="J12104" s="1">
        <v>0.5</v>
      </c>
      <c r="K12104" t="s">
        <v>23237</v>
      </c>
      <c r="L12104" t="s">
        <v>47452</v>
      </c>
      <c r="M12104" t="s">
        <v>47453</v>
      </c>
    </row>
    <row r="12105" spans="1:13">
      <c r="A12105" s="1" t="s">
        <v>14122</v>
      </c>
      <c r="B12105">
        <v>1.2708488080132601E-6</v>
      </c>
      <c r="C12105" s="1">
        <v>4.6837076685820698E-7</v>
      </c>
      <c r="D12105">
        <v>1</v>
      </c>
      <c r="E12105">
        <v>1</v>
      </c>
      <c r="F12105">
        <v>0.99719101123595499</v>
      </c>
      <c r="G12105">
        <v>1</v>
      </c>
      <c r="H12105">
        <v>1</v>
      </c>
      <c r="I12105">
        <v>0.949438202247191</v>
      </c>
      <c r="J12105" s="1" t="s">
        <v>23229</v>
      </c>
      <c r="K12105" t="s">
        <v>23242</v>
      </c>
      <c r="L12105" t="s">
        <v>47454</v>
      </c>
      <c r="M12105" t="s">
        <v>47455</v>
      </c>
    </row>
    <row r="12106" spans="1:13">
      <c r="A12106" s="1" t="s">
        <v>14123</v>
      </c>
      <c r="B12106">
        <v>5.0110235170280703E-5</v>
      </c>
      <c r="C12106" s="1">
        <v>2.5448265529378302E-5</v>
      </c>
      <c r="D12106">
        <v>0.86206896551724099</v>
      </c>
      <c r="E12106">
        <v>0.905555555555556</v>
      </c>
      <c r="F12106">
        <v>0.78571428571428603</v>
      </c>
      <c r="G12106">
        <v>0.91025641025641002</v>
      </c>
      <c r="H12106">
        <v>0.52222222222222203</v>
      </c>
      <c r="I12106">
        <v>0.78571428571428603</v>
      </c>
      <c r="J12106" s="1">
        <v>1</v>
      </c>
      <c r="K12106" t="s">
        <v>23238</v>
      </c>
      <c r="L12106" t="s">
        <v>47456</v>
      </c>
      <c r="M12106" t="s">
        <v>47457</v>
      </c>
    </row>
    <row r="12107" spans="1:13">
      <c r="A12107" s="1" t="s">
        <v>14124</v>
      </c>
      <c r="B12107">
        <v>0</v>
      </c>
      <c r="C12107" s="1">
        <v>0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 s="1">
        <v>1</v>
      </c>
      <c r="K12107" t="s">
        <v>23238</v>
      </c>
      <c r="L12107" t="s">
        <v>47458</v>
      </c>
      <c r="M12107" t="s">
        <v>47459</v>
      </c>
    </row>
    <row r="12108" spans="1:13">
      <c r="A12108" s="1" t="s">
        <v>14125</v>
      </c>
      <c r="B12108">
        <v>4.4871558846898497E-5</v>
      </c>
      <c r="C12108" s="1">
        <v>2.0293108164762101E-4</v>
      </c>
      <c r="D12108">
        <v>9.375E-2</v>
      </c>
      <c r="E12108">
        <v>3.7234042553191501E-2</v>
      </c>
      <c r="F12108">
        <v>3.125E-2</v>
      </c>
      <c r="G12108">
        <v>0.11111111111111099</v>
      </c>
      <c r="H12108">
        <v>3.1818181818181801E-2</v>
      </c>
      <c r="I12108">
        <v>0.235955056179775</v>
      </c>
      <c r="J12108" s="1">
        <v>0</v>
      </c>
      <c r="K12108" t="s">
        <v>23241</v>
      </c>
      <c r="L12108" t="s">
        <v>47460</v>
      </c>
      <c r="M12108" t="s">
        <v>47461</v>
      </c>
    </row>
    <row r="12109" spans="1:13">
      <c r="A12109" s="1" t="s">
        <v>14126</v>
      </c>
      <c r="B12109">
        <v>1.34890328216796E-8</v>
      </c>
      <c r="C12109" s="1">
        <v>1.8273894223373699E-5</v>
      </c>
      <c r="D12109">
        <v>0</v>
      </c>
      <c r="E12109">
        <v>0</v>
      </c>
      <c r="F12109">
        <v>0</v>
      </c>
      <c r="G12109">
        <v>0.39655172413793099</v>
      </c>
      <c r="H12109">
        <v>1.2987012987013E-2</v>
      </c>
      <c r="I12109">
        <v>1.0869565217391301E-2</v>
      </c>
      <c r="J12109" s="1">
        <v>0</v>
      </c>
      <c r="K12109" t="s">
        <v>23241</v>
      </c>
      <c r="L12109" t="s">
        <v>47462</v>
      </c>
      <c r="M12109" t="s">
        <v>47463</v>
      </c>
    </row>
    <row r="12110" spans="1:13">
      <c r="A12110" s="1" t="s">
        <v>14127</v>
      </c>
      <c r="B12110">
        <v>8.16099445559865E-6</v>
      </c>
      <c r="C12110" s="1">
        <v>6.7990241500183801E-5</v>
      </c>
      <c r="D12110">
        <v>1</v>
      </c>
      <c r="E12110">
        <v>1</v>
      </c>
      <c r="F12110">
        <v>1</v>
      </c>
      <c r="G12110">
        <v>0.69148936170212805</v>
      </c>
      <c r="H12110">
        <v>0.97321428571428603</v>
      </c>
      <c r="I12110">
        <v>0.91758241758241799</v>
      </c>
      <c r="J12110" s="1">
        <v>1</v>
      </c>
      <c r="K12110" t="s">
        <v>23241</v>
      </c>
      <c r="L12110" t="s">
        <v>47464</v>
      </c>
      <c r="M12110" t="s">
        <v>47465</v>
      </c>
    </row>
    <row r="12111" spans="1:13">
      <c r="A12111" s="1" t="s">
        <v>14128</v>
      </c>
      <c r="B12111">
        <v>1.23371137286645E-6</v>
      </c>
      <c r="C12111" s="1">
        <v>1.28633047042824E-6</v>
      </c>
      <c r="D12111">
        <v>0</v>
      </c>
      <c r="E12111">
        <v>0</v>
      </c>
      <c r="F12111">
        <v>0</v>
      </c>
      <c r="G12111">
        <v>0.14444444444444399</v>
      </c>
      <c r="H12111">
        <v>0</v>
      </c>
      <c r="I12111">
        <v>0.01</v>
      </c>
      <c r="J12111" s="1">
        <v>0</v>
      </c>
      <c r="K12111" t="s">
        <v>23241</v>
      </c>
      <c r="L12111" t="s">
        <v>47466</v>
      </c>
      <c r="M12111" t="s">
        <v>47467</v>
      </c>
    </row>
    <row r="12112" spans="1:13">
      <c r="A12112" s="1" t="s">
        <v>14129</v>
      </c>
      <c r="B12112">
        <v>0</v>
      </c>
      <c r="C12112" s="1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 s="1" t="s">
        <v>23229</v>
      </c>
      <c r="K12112" t="s">
        <v>23238</v>
      </c>
      <c r="L12112" t="s">
        <v>47468</v>
      </c>
      <c r="M12112" t="s">
        <v>47469</v>
      </c>
    </row>
    <row r="12113" spans="1:13">
      <c r="A12113" s="1" t="s">
        <v>14130</v>
      </c>
      <c r="B12113">
        <v>6.6572407799028297E-7</v>
      </c>
      <c r="C12113" s="1">
        <v>3.9413763071402499E-7</v>
      </c>
      <c r="D12113">
        <v>0</v>
      </c>
      <c r="E12113">
        <v>0</v>
      </c>
      <c r="F12113">
        <v>0</v>
      </c>
      <c r="G12113">
        <v>0.13636363636363599</v>
      </c>
      <c r="H12113">
        <v>6.0975609756097598E-3</v>
      </c>
      <c r="I12113">
        <v>9.6153846153846201E-2</v>
      </c>
      <c r="J12113" s="1" t="s">
        <v>23229</v>
      </c>
      <c r="K12113" t="s">
        <v>23242</v>
      </c>
      <c r="L12113" t="s">
        <v>47470</v>
      </c>
      <c r="M12113" t="s">
        <v>47471</v>
      </c>
    </row>
    <row r="12114" spans="1:13">
      <c r="A12114" s="1" t="s">
        <v>14131</v>
      </c>
      <c r="B12114">
        <v>1.92585038911417E-5</v>
      </c>
      <c r="C12114" s="1">
        <v>1.0143372601909301E-4</v>
      </c>
      <c r="D12114">
        <v>0</v>
      </c>
      <c r="E12114">
        <v>0</v>
      </c>
      <c r="F12114">
        <v>0.426966292134831</v>
      </c>
      <c r="G12114">
        <v>0</v>
      </c>
      <c r="H12114">
        <v>0</v>
      </c>
      <c r="I12114">
        <v>0</v>
      </c>
      <c r="J12114" s="1" t="s">
        <v>23229</v>
      </c>
      <c r="K12114" t="s">
        <v>23241</v>
      </c>
      <c r="L12114" t="s">
        <v>47472</v>
      </c>
      <c r="M12114" t="s">
        <v>47473</v>
      </c>
    </row>
    <row r="12115" spans="1:13">
      <c r="A12115" s="1" t="s">
        <v>14132</v>
      </c>
      <c r="B12115">
        <v>3.4229116310291199E-5</v>
      </c>
      <c r="C12115" s="1">
        <v>1.9509916092873901E-5</v>
      </c>
      <c r="D12115">
        <v>0.203703703703704</v>
      </c>
      <c r="E12115">
        <v>0.48214285714285698</v>
      </c>
      <c r="F12115">
        <v>0.59210526315789502</v>
      </c>
      <c r="G12115">
        <v>0.34375</v>
      </c>
      <c r="H12115">
        <v>0.45192307692307698</v>
      </c>
      <c r="I12115">
        <v>0.17105263157894701</v>
      </c>
      <c r="J12115" s="1" t="s">
        <v>23229</v>
      </c>
      <c r="K12115" t="s">
        <v>23238</v>
      </c>
      <c r="L12115" t="s">
        <v>47474</v>
      </c>
      <c r="M12115" t="s">
        <v>47475</v>
      </c>
    </row>
    <row r="12116" spans="1:13">
      <c r="A12116" s="1" t="s">
        <v>14133</v>
      </c>
      <c r="B12116">
        <v>4.3876692546379202E-4</v>
      </c>
      <c r="C12116" s="1">
        <v>1.3223331156636699E-5</v>
      </c>
      <c r="D12116">
        <v>1</v>
      </c>
      <c r="E12116">
        <v>0.77083333333333304</v>
      </c>
      <c r="F12116">
        <v>1</v>
      </c>
      <c r="G12116">
        <v>0.99090909090909096</v>
      </c>
      <c r="H12116">
        <v>0.99541284403669705</v>
      </c>
      <c r="I12116">
        <v>1</v>
      </c>
      <c r="J12116" s="1">
        <v>1</v>
      </c>
      <c r="K12116" t="s">
        <v>23241</v>
      </c>
      <c r="L12116" t="s">
        <v>47476</v>
      </c>
      <c r="M12116" t="s">
        <v>47477</v>
      </c>
    </row>
    <row r="12117" spans="1:13">
      <c r="A12117" s="1" t="s">
        <v>14134</v>
      </c>
      <c r="B12117">
        <v>1.9012313231699899E-6</v>
      </c>
      <c r="C12117" s="1">
        <v>1.28666038946169E-5</v>
      </c>
      <c r="D12117">
        <v>0.1875</v>
      </c>
      <c r="E12117">
        <v>9.6385542168674704E-2</v>
      </c>
      <c r="F12117">
        <v>0.15897435897435899</v>
      </c>
      <c r="G12117">
        <v>3.7037037037037E-2</v>
      </c>
      <c r="H12117">
        <v>0.26190476190476197</v>
      </c>
      <c r="I12117">
        <v>0.17475728155339801</v>
      </c>
      <c r="J12117" s="1" t="s">
        <v>23229</v>
      </c>
      <c r="K12117" t="s">
        <v>23241</v>
      </c>
      <c r="L12117" t="s">
        <v>47478</v>
      </c>
      <c r="M12117" t="s">
        <v>47479</v>
      </c>
    </row>
    <row r="12118" spans="1:13">
      <c r="A12118" s="1" t="s">
        <v>14135</v>
      </c>
      <c r="B12118">
        <v>2.4912560992174001E-10</v>
      </c>
      <c r="C12118" s="1">
        <v>2.2333272399505101E-9</v>
      </c>
      <c r="D12118">
        <v>1</v>
      </c>
      <c r="E12118">
        <v>1</v>
      </c>
      <c r="F12118">
        <v>0.99725274725274704</v>
      </c>
      <c r="G12118">
        <v>1</v>
      </c>
      <c r="H12118">
        <v>1</v>
      </c>
      <c r="I12118">
        <v>1</v>
      </c>
      <c r="J12118" s="1">
        <v>0.31818181818181801</v>
      </c>
      <c r="K12118" t="s">
        <v>23241</v>
      </c>
      <c r="L12118" t="s">
        <v>47480</v>
      </c>
      <c r="M12118" t="s">
        <v>47481</v>
      </c>
    </row>
    <row r="12119" spans="1:13">
      <c r="A12119" s="1" t="s">
        <v>14136</v>
      </c>
      <c r="B12119">
        <v>5.3336805625236496E-4</v>
      </c>
      <c r="C12119" s="1">
        <v>2.8846325081030702E-4</v>
      </c>
      <c r="D12119">
        <v>0.46666666666666701</v>
      </c>
      <c r="E12119">
        <v>0.15384615384615399</v>
      </c>
      <c r="F12119">
        <v>0.63212435233160602</v>
      </c>
      <c r="G12119">
        <v>0.394230769230769</v>
      </c>
      <c r="H12119">
        <v>0.62376237623762398</v>
      </c>
      <c r="I12119">
        <v>0.25480769230769201</v>
      </c>
      <c r="J12119" s="1">
        <v>0</v>
      </c>
      <c r="K12119" t="s">
        <v>23241</v>
      </c>
      <c r="L12119" t="s">
        <v>47482</v>
      </c>
      <c r="M12119" t="s">
        <v>47483</v>
      </c>
    </row>
    <row r="12120" spans="1:13">
      <c r="A12120" s="1" t="s">
        <v>14137</v>
      </c>
      <c r="B12120">
        <v>2.59787242166528E-6</v>
      </c>
      <c r="C12120" s="1">
        <v>5.7354683666411095E-7</v>
      </c>
      <c r="D12120">
        <v>0</v>
      </c>
      <c r="E12120">
        <v>0</v>
      </c>
      <c r="F12120">
        <v>0.14285714285714299</v>
      </c>
      <c r="G12120">
        <v>0</v>
      </c>
      <c r="H12120">
        <v>2.8409090909090901E-2</v>
      </c>
      <c r="I12120">
        <v>0</v>
      </c>
      <c r="J12120" s="1" t="s">
        <v>23229</v>
      </c>
      <c r="K12120" t="s">
        <v>23241</v>
      </c>
      <c r="L12120" t="s">
        <v>47484</v>
      </c>
      <c r="M12120" t="s">
        <v>47485</v>
      </c>
    </row>
    <row r="12121" spans="1:13">
      <c r="A12121" s="1" t="s">
        <v>14138</v>
      </c>
      <c r="B12121">
        <v>3.57983937131949E-6</v>
      </c>
      <c r="C12121" s="1">
        <v>1.8813930160612599E-6</v>
      </c>
      <c r="D12121">
        <v>0</v>
      </c>
      <c r="E12121">
        <v>0.13372093023255799</v>
      </c>
      <c r="F12121">
        <v>1.3157894736842099E-2</v>
      </c>
      <c r="G12121">
        <v>0</v>
      </c>
      <c r="H12121">
        <v>5.1020408163265302E-3</v>
      </c>
      <c r="I12121">
        <v>0</v>
      </c>
      <c r="J12121" s="1">
        <v>0</v>
      </c>
      <c r="K12121" t="s">
        <v>23241</v>
      </c>
      <c r="L12121" t="s">
        <v>47486</v>
      </c>
      <c r="M12121" t="s">
        <v>47487</v>
      </c>
    </row>
    <row r="12122" spans="1:13">
      <c r="A12122" s="1" t="s">
        <v>14139</v>
      </c>
      <c r="B12122">
        <v>2.1903438985353801E-6</v>
      </c>
      <c r="C12122" s="1">
        <v>9.638696609531171E-7</v>
      </c>
      <c r="D12122">
        <v>1</v>
      </c>
      <c r="E12122">
        <v>1</v>
      </c>
      <c r="F12122">
        <v>0.993670886075949</v>
      </c>
      <c r="G12122">
        <v>0.97619047619047605</v>
      </c>
      <c r="H12122">
        <v>1</v>
      </c>
      <c r="I12122">
        <v>0.93181818181818199</v>
      </c>
      <c r="J12122" s="1" t="s">
        <v>23229</v>
      </c>
      <c r="K12122" t="s">
        <v>23238</v>
      </c>
      <c r="L12122" t="s">
        <v>47488</v>
      </c>
      <c r="M12122" t="s">
        <v>47489</v>
      </c>
    </row>
    <row r="12123" spans="1:13">
      <c r="A12123" s="1" t="s">
        <v>14140</v>
      </c>
      <c r="B12123">
        <v>6.9009398446521304E-4</v>
      </c>
      <c r="C12123" s="1">
        <v>1.9339292861556801E-4</v>
      </c>
      <c r="D12123">
        <v>0.59677419354838701</v>
      </c>
      <c r="E12123">
        <v>0.82183908045977005</v>
      </c>
      <c r="F12123">
        <v>0.45</v>
      </c>
      <c r="G12123">
        <v>0.58163265306122403</v>
      </c>
      <c r="H12123">
        <v>0.3125</v>
      </c>
      <c r="I12123">
        <v>0.443965517241379</v>
      </c>
      <c r="J12123" s="1">
        <v>0</v>
      </c>
      <c r="K12123" t="s">
        <v>23241</v>
      </c>
      <c r="L12123" t="s">
        <v>47490</v>
      </c>
      <c r="M12123" t="s">
        <v>47491</v>
      </c>
    </row>
    <row r="12124" spans="1:13">
      <c r="A12124" s="1" t="s">
        <v>14141</v>
      </c>
      <c r="B12124">
        <v>1.0727639976530901E-5</v>
      </c>
      <c r="C12124" s="1">
        <v>1.5266720790041899E-4</v>
      </c>
      <c r="D12124">
        <v>0</v>
      </c>
      <c r="E12124">
        <v>0</v>
      </c>
      <c r="F12124">
        <v>1.9230769230769051E-2</v>
      </c>
      <c r="G12124">
        <v>0</v>
      </c>
      <c r="H12124">
        <v>0.37735849056603799</v>
      </c>
      <c r="I12124">
        <v>4.3478260869564966E-2</v>
      </c>
      <c r="J12124" s="1">
        <v>0</v>
      </c>
      <c r="K12124" t="s">
        <v>23243</v>
      </c>
      <c r="L12124" t="s">
        <v>47492</v>
      </c>
      <c r="M12124" t="s">
        <v>47493</v>
      </c>
    </row>
    <row r="12125" spans="1:13">
      <c r="A12125" s="1" t="s">
        <v>14142</v>
      </c>
      <c r="B12125">
        <v>9.7621695175486607E-7</v>
      </c>
      <c r="C12125" s="1">
        <v>1.96186025026201E-6</v>
      </c>
      <c r="D12125">
        <v>1</v>
      </c>
      <c r="E12125">
        <v>0.989247311827957</v>
      </c>
      <c r="F12125">
        <v>0.95897435897435901</v>
      </c>
      <c r="G12125">
        <v>0.99019607843137303</v>
      </c>
      <c r="H12125">
        <v>0.93859649122806998</v>
      </c>
      <c r="I12125">
        <v>0.967592592592593</v>
      </c>
      <c r="J12125" s="1">
        <v>1</v>
      </c>
      <c r="K12125" t="s">
        <v>23240</v>
      </c>
      <c r="L12125" t="s">
        <v>47494</v>
      </c>
      <c r="M12125" t="s">
        <v>47495</v>
      </c>
    </row>
    <row r="12126" spans="1:13">
      <c r="A12126" s="1" t="s">
        <v>14143</v>
      </c>
      <c r="B12126">
        <v>1.5340109241622101E-5</v>
      </c>
      <c r="C12126" s="1">
        <v>7.2313571662036697E-6</v>
      </c>
      <c r="D12126">
        <v>0.80769230769230804</v>
      </c>
      <c r="E12126">
        <v>1</v>
      </c>
      <c r="F12126">
        <v>0.95412844036697297</v>
      </c>
      <c r="G12126">
        <v>0.70454545454545503</v>
      </c>
      <c r="H12126">
        <v>0.97413793103448298</v>
      </c>
      <c r="I12126">
        <v>0.934782608695652</v>
      </c>
      <c r="J12126" s="1" t="s">
        <v>23229</v>
      </c>
      <c r="K12126" t="s">
        <v>23237</v>
      </c>
      <c r="L12126" t="s">
        <v>47496</v>
      </c>
      <c r="M12126" t="s">
        <v>47497</v>
      </c>
    </row>
    <row r="12127" spans="1:13">
      <c r="A12127" s="1" t="s">
        <v>14144</v>
      </c>
      <c r="B12127">
        <v>1.2576286472068199E-6</v>
      </c>
      <c r="C12127" s="1">
        <v>1.26060376346883E-6</v>
      </c>
      <c r="D12127">
        <v>0</v>
      </c>
      <c r="E12127">
        <v>6.2500000000000003E-3</v>
      </c>
      <c r="F12127">
        <v>4.3589743589743601E-2</v>
      </c>
      <c r="G12127">
        <v>0</v>
      </c>
      <c r="H12127">
        <v>0</v>
      </c>
      <c r="I12127">
        <v>0</v>
      </c>
      <c r="J12127" s="1">
        <v>0</v>
      </c>
      <c r="K12127" t="s">
        <v>23237</v>
      </c>
      <c r="L12127" t="s">
        <v>47498</v>
      </c>
      <c r="M12127" t="s">
        <v>47499</v>
      </c>
    </row>
    <row r="12128" spans="1:13">
      <c r="A12128" s="1" t="s">
        <v>14145</v>
      </c>
      <c r="B12128">
        <v>3.25272663172356E-8</v>
      </c>
      <c r="C12128" s="1">
        <v>7.3920048321626501E-8</v>
      </c>
      <c r="D12128">
        <v>1.9230769230769201E-2</v>
      </c>
      <c r="E12128">
        <v>0</v>
      </c>
      <c r="F12128">
        <v>3.2786885245901599E-2</v>
      </c>
      <c r="G12128">
        <v>0</v>
      </c>
      <c r="H12128">
        <v>0</v>
      </c>
      <c r="I12128">
        <v>0</v>
      </c>
      <c r="J12128" s="1">
        <v>0</v>
      </c>
      <c r="K12128" t="s">
        <v>23238</v>
      </c>
      <c r="L12128" t="s">
        <v>47500</v>
      </c>
      <c r="M12128" t="s">
        <v>47501</v>
      </c>
    </row>
    <row r="12129" spans="1:13">
      <c r="A12129" s="1" t="s">
        <v>14146</v>
      </c>
      <c r="B12129">
        <v>2.8065050167634898E-6</v>
      </c>
      <c r="C12129" s="1">
        <v>3.9608839648627303E-5</v>
      </c>
      <c r="D12129">
        <v>1</v>
      </c>
      <c r="E12129">
        <v>0.99358974358974395</v>
      </c>
      <c r="F12129">
        <v>0.95333333333333303</v>
      </c>
      <c r="G12129">
        <v>0.77500000000000002</v>
      </c>
      <c r="H12129">
        <v>0.7</v>
      </c>
      <c r="I12129">
        <v>0.7</v>
      </c>
      <c r="J12129" s="1">
        <v>1</v>
      </c>
      <c r="K12129" t="s">
        <v>23239</v>
      </c>
      <c r="L12129" t="s">
        <v>47502</v>
      </c>
      <c r="M12129" t="s">
        <v>47503</v>
      </c>
    </row>
    <row r="12130" spans="1:13">
      <c r="A12130" s="1" t="s">
        <v>14147</v>
      </c>
      <c r="B12130">
        <v>2.0075921145602501E-10</v>
      </c>
      <c r="C12130" s="1">
        <v>2.3525743918641401E-6</v>
      </c>
      <c r="D12130">
        <v>1</v>
      </c>
      <c r="E12130">
        <v>0.90540540540540504</v>
      </c>
      <c r="F12130">
        <v>1</v>
      </c>
      <c r="G12130">
        <v>0.93877551020408201</v>
      </c>
      <c r="H12130">
        <v>1</v>
      </c>
      <c r="I12130">
        <v>0.99561403508771895</v>
      </c>
      <c r="J12130" s="1">
        <v>0.72727272727272696</v>
      </c>
      <c r="K12130" t="s">
        <v>23241</v>
      </c>
      <c r="L12130" t="s">
        <v>47504</v>
      </c>
      <c r="M12130" t="s">
        <v>47505</v>
      </c>
    </row>
    <row r="12131" spans="1:13">
      <c r="A12131" s="1" t="s">
        <v>14148</v>
      </c>
      <c r="B12131">
        <v>3.4171171412111003E-8</v>
      </c>
      <c r="C12131" s="1">
        <v>4.5058039691212097E-5</v>
      </c>
      <c r="D12131">
        <v>0.328125</v>
      </c>
      <c r="E12131">
        <v>0.44827586206896602</v>
      </c>
      <c r="F12131">
        <v>0.292349726775956</v>
      </c>
      <c r="G12131">
        <v>0.74137931034482796</v>
      </c>
      <c r="H12131">
        <v>0.27631578947368401</v>
      </c>
      <c r="I12131">
        <v>0.38888888888888901</v>
      </c>
      <c r="J12131" s="1">
        <v>0</v>
      </c>
      <c r="K12131" t="s">
        <v>23241</v>
      </c>
      <c r="L12131" t="s">
        <v>47506</v>
      </c>
      <c r="M12131" t="s">
        <v>47507</v>
      </c>
    </row>
    <row r="12132" spans="1:13">
      <c r="A12132" s="1" t="s">
        <v>14149</v>
      </c>
      <c r="B12132">
        <v>0</v>
      </c>
      <c r="C12132" s="1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 s="1" t="s">
        <v>23229</v>
      </c>
      <c r="K12132" t="s">
        <v>23241</v>
      </c>
      <c r="L12132" t="s">
        <v>47508</v>
      </c>
      <c r="M12132" t="s">
        <v>47509</v>
      </c>
    </row>
    <row r="12133" spans="1:13">
      <c r="A12133" s="1" t="s">
        <v>14150</v>
      </c>
      <c r="B12133">
        <v>1.5212412907981801E-5</v>
      </c>
      <c r="C12133" s="1">
        <v>2.22693002905929E-6</v>
      </c>
      <c r="D12133">
        <v>0.85185185185185197</v>
      </c>
      <c r="E12133">
        <v>1</v>
      </c>
      <c r="F12133">
        <v>0.94117647058823495</v>
      </c>
      <c r="G12133">
        <v>1</v>
      </c>
      <c r="H12133">
        <v>1</v>
      </c>
      <c r="I12133">
        <v>0.96226415094339601</v>
      </c>
      <c r="J12133" s="1">
        <v>1</v>
      </c>
      <c r="K12133" t="s">
        <v>23237</v>
      </c>
      <c r="L12133" t="s">
        <v>47510</v>
      </c>
      <c r="M12133" t="s">
        <v>47511</v>
      </c>
    </row>
    <row r="12134" spans="1:13">
      <c r="A12134" s="1" t="s">
        <v>14151</v>
      </c>
      <c r="B12134">
        <v>4.3267574022353997E-8</v>
      </c>
      <c r="C12134" s="1">
        <v>1.23009970701799E-5</v>
      </c>
      <c r="D12134">
        <v>0.96875</v>
      </c>
      <c r="E12134">
        <v>1</v>
      </c>
      <c r="F12134">
        <v>0.997435897435897</v>
      </c>
      <c r="G12134">
        <v>0.84210526315789502</v>
      </c>
      <c r="H12134">
        <v>0.96929824561403499</v>
      </c>
      <c r="I12134">
        <v>0.96280991735537202</v>
      </c>
      <c r="J12134" s="1">
        <v>1</v>
      </c>
      <c r="K12134" t="s">
        <v>23238</v>
      </c>
      <c r="L12134" t="s">
        <v>47512</v>
      </c>
      <c r="M12134" t="s">
        <v>47513</v>
      </c>
    </row>
    <row r="12135" spans="1:13">
      <c r="A12135" s="1" t="s">
        <v>14152</v>
      </c>
      <c r="B12135">
        <v>7.0896717485311798E-5</v>
      </c>
      <c r="C12135" s="1">
        <v>2.9116375552406702E-6</v>
      </c>
      <c r="D12135">
        <v>0.26190476190476197</v>
      </c>
      <c r="E12135">
        <v>0.27108433734939802</v>
      </c>
      <c r="F12135">
        <v>1.4285714285714299E-2</v>
      </c>
      <c r="G12135">
        <v>0</v>
      </c>
      <c r="H12135">
        <v>8.6206896551724102E-3</v>
      </c>
      <c r="I12135">
        <v>0.209302325581395</v>
      </c>
      <c r="J12135" s="1">
        <v>0</v>
      </c>
      <c r="K12135" t="s">
        <v>23238</v>
      </c>
      <c r="L12135" t="s">
        <v>47514</v>
      </c>
      <c r="M12135" t="s">
        <v>47515</v>
      </c>
    </row>
    <row r="12136" spans="1:13">
      <c r="A12136" s="1" t="s">
        <v>14153</v>
      </c>
      <c r="B12136">
        <v>4.9385713555625603E-8</v>
      </c>
      <c r="C12136" s="1">
        <v>6.21713934487641E-5</v>
      </c>
      <c r="D12136">
        <v>0</v>
      </c>
      <c r="E12136">
        <v>1.1111111111111099E-2</v>
      </c>
      <c r="F12136">
        <v>0</v>
      </c>
      <c r="G12136">
        <v>0.429824561403509</v>
      </c>
      <c r="H12136">
        <v>1.03092783505155E-2</v>
      </c>
      <c r="I12136">
        <v>9.2592592592592601E-2</v>
      </c>
      <c r="J12136" s="1">
        <v>0</v>
      </c>
      <c r="K12136" t="s">
        <v>23241</v>
      </c>
      <c r="L12136" t="s">
        <v>47516</v>
      </c>
      <c r="M12136" t="s">
        <v>47517</v>
      </c>
    </row>
    <row r="12137" spans="1:13">
      <c r="A12137" s="1" t="s">
        <v>14154</v>
      </c>
      <c r="B12137">
        <v>7.4897701885817504E-5</v>
      </c>
      <c r="C12137" s="1">
        <v>3.3620211623989498E-5</v>
      </c>
      <c r="D12137">
        <v>0.109375</v>
      </c>
      <c r="E12137">
        <v>0.11458333333333304</v>
      </c>
      <c r="F12137">
        <v>2.0512820512820995E-2</v>
      </c>
      <c r="G12137">
        <v>8.6206896551720424E-3</v>
      </c>
      <c r="H12137">
        <v>5.263157894736803E-2</v>
      </c>
      <c r="I12137">
        <v>9.9999999999999978E-2</v>
      </c>
      <c r="J12137" s="1">
        <v>0</v>
      </c>
      <c r="K12137" t="s">
        <v>23245</v>
      </c>
      <c r="L12137" t="s">
        <v>47518</v>
      </c>
      <c r="M12137" t="s">
        <v>47519</v>
      </c>
    </row>
    <row r="12138" spans="1:13">
      <c r="A12138" s="1" t="s">
        <v>14155</v>
      </c>
      <c r="B12138">
        <v>3.53523630973997E-6</v>
      </c>
      <c r="C12138" s="1">
        <v>8.6200577458368897E-7</v>
      </c>
      <c r="D12138">
        <v>0</v>
      </c>
      <c r="E12138">
        <v>0</v>
      </c>
      <c r="F12138">
        <v>8.1967213114754103E-3</v>
      </c>
      <c r="G12138">
        <v>0.173913043478261</v>
      </c>
      <c r="H12138">
        <v>6.17283950617284E-3</v>
      </c>
      <c r="I12138">
        <v>0</v>
      </c>
      <c r="J12138" s="1">
        <v>1</v>
      </c>
      <c r="K12138" t="s">
        <v>23238</v>
      </c>
      <c r="L12138" t="s">
        <v>47520</v>
      </c>
      <c r="M12138" t="s">
        <v>47521</v>
      </c>
    </row>
    <row r="12139" spans="1:13">
      <c r="A12139" s="1" t="s">
        <v>14156</v>
      </c>
      <c r="B12139">
        <v>4.0849638498187097E-5</v>
      </c>
      <c r="C12139" s="1">
        <v>2.77869543903525E-6</v>
      </c>
      <c r="D12139">
        <v>0.81034482758620696</v>
      </c>
      <c r="E12139">
        <v>0.98124999999999996</v>
      </c>
      <c r="F12139">
        <v>0.82462686567164201</v>
      </c>
      <c r="G12139">
        <v>0.98648648648648696</v>
      </c>
      <c r="H12139">
        <v>0.83333333333333304</v>
      </c>
      <c r="I12139">
        <v>1</v>
      </c>
      <c r="J12139" s="1">
        <v>1</v>
      </c>
      <c r="K12139" t="s">
        <v>23238</v>
      </c>
      <c r="L12139" t="s">
        <v>47522</v>
      </c>
      <c r="M12139" t="s">
        <v>47523</v>
      </c>
    </row>
    <row r="12140" spans="1:13">
      <c r="A12140" s="1" t="s">
        <v>14157</v>
      </c>
      <c r="B12140">
        <v>7.9679936042989102E-6</v>
      </c>
      <c r="C12140" s="1">
        <v>1.1701448572742501E-5</v>
      </c>
      <c r="D12140">
        <v>0.984375</v>
      </c>
      <c r="E12140">
        <v>0.97340425531914898</v>
      </c>
      <c r="F12140">
        <v>0.94102564102564101</v>
      </c>
      <c r="G12140">
        <v>1</v>
      </c>
      <c r="H12140">
        <v>0.98660714285714302</v>
      </c>
      <c r="I12140">
        <v>0.97983870967741904</v>
      </c>
      <c r="J12140" s="1">
        <v>1</v>
      </c>
      <c r="K12140" t="s">
        <v>23238</v>
      </c>
      <c r="L12140" t="s">
        <v>47524</v>
      </c>
      <c r="M12140" t="s">
        <v>47525</v>
      </c>
    </row>
    <row r="12141" spans="1:13">
      <c r="A12141" s="1" t="s">
        <v>14158</v>
      </c>
      <c r="B12141">
        <v>1.21286097950462E-6</v>
      </c>
      <c r="C12141" s="1">
        <v>2.5975498819878103E-7</v>
      </c>
      <c r="D12141">
        <v>0</v>
      </c>
      <c r="E12141">
        <v>1.0989010989011E-2</v>
      </c>
      <c r="F12141">
        <v>0</v>
      </c>
      <c r="G12141">
        <v>0</v>
      </c>
      <c r="H12141">
        <v>5.8139534883720903E-3</v>
      </c>
      <c r="I12141">
        <v>0</v>
      </c>
      <c r="J12141" s="1">
        <v>1</v>
      </c>
      <c r="K12141" t="s">
        <v>23239</v>
      </c>
      <c r="L12141" t="s">
        <v>47526</v>
      </c>
      <c r="M12141" t="s">
        <v>47527</v>
      </c>
    </row>
    <row r="12142" spans="1:13">
      <c r="A12142" s="1" t="s">
        <v>14159</v>
      </c>
      <c r="B12142">
        <v>6.2832913433151302E-6</v>
      </c>
      <c r="C12142" s="1">
        <v>1.5788575423647E-5</v>
      </c>
      <c r="D12142">
        <v>0.98275862068965503</v>
      </c>
      <c r="E12142">
        <v>0.8828125</v>
      </c>
      <c r="F12142">
        <v>1</v>
      </c>
      <c r="G12142">
        <v>0.85483870967741904</v>
      </c>
      <c r="H12142">
        <v>0.97435897435897401</v>
      </c>
      <c r="I12142">
        <v>0.75555555555555598</v>
      </c>
      <c r="J12142" s="1">
        <v>1</v>
      </c>
      <c r="K12142" t="s">
        <v>23240</v>
      </c>
      <c r="L12142" t="s">
        <v>47528</v>
      </c>
      <c r="M12142" t="s">
        <v>47529</v>
      </c>
    </row>
    <row r="12143" spans="1:13">
      <c r="A12143" s="1" t="s">
        <v>14160</v>
      </c>
      <c r="B12143">
        <v>7.0480343346427098E-5</v>
      </c>
      <c r="C12143" s="1">
        <v>1.46064913251555E-5</v>
      </c>
      <c r="D12143">
        <v>0.90625</v>
      </c>
      <c r="E12143">
        <v>0.70833333333333304</v>
      </c>
      <c r="F12143">
        <v>0.85277777777777797</v>
      </c>
      <c r="G12143">
        <v>0.90816326530612201</v>
      </c>
      <c r="H12143">
        <v>0.97395833333333304</v>
      </c>
      <c r="I12143">
        <v>0.88953488372093004</v>
      </c>
      <c r="J12143" s="1">
        <v>1</v>
      </c>
      <c r="K12143" t="s">
        <v>23240</v>
      </c>
      <c r="L12143" t="s">
        <v>47530</v>
      </c>
      <c r="M12143" t="s">
        <v>47531</v>
      </c>
    </row>
    <row r="12144" spans="1:13">
      <c r="A12144" s="1" t="s">
        <v>14161</v>
      </c>
      <c r="B12144">
        <v>5.8846795687016501E-6</v>
      </c>
      <c r="C12144" s="1">
        <v>2.4403989820006401E-5</v>
      </c>
      <c r="D12144">
        <v>0</v>
      </c>
      <c r="E12144">
        <v>0</v>
      </c>
      <c r="F12144">
        <v>0.114035087719298</v>
      </c>
      <c r="G12144">
        <v>0</v>
      </c>
      <c r="H12144">
        <v>8.6419753086419707E-2</v>
      </c>
      <c r="I12144">
        <v>8.9285714285714298E-3</v>
      </c>
      <c r="J12144" s="1" t="s">
        <v>23229</v>
      </c>
      <c r="K12144" t="s">
        <v>23242</v>
      </c>
      <c r="L12144" t="s">
        <v>47532</v>
      </c>
      <c r="M12144" t="s">
        <v>47533</v>
      </c>
    </row>
    <row r="12145" spans="1:13">
      <c r="A12145" s="1" t="s">
        <v>14162</v>
      </c>
      <c r="B12145">
        <v>1.27744271911121E-6</v>
      </c>
      <c r="C12145" s="1">
        <v>4.4686073245792399E-7</v>
      </c>
      <c r="D12145">
        <v>0.11111111111111099</v>
      </c>
      <c r="E12145">
        <v>0.11111111111111099</v>
      </c>
      <c r="F12145">
        <v>1.0416666666666701E-2</v>
      </c>
      <c r="G12145">
        <v>0</v>
      </c>
      <c r="H12145">
        <v>1.2500000000000001E-2</v>
      </c>
      <c r="I12145">
        <v>1.9607843137254902E-2</v>
      </c>
      <c r="J12145" s="1">
        <v>0</v>
      </c>
      <c r="K12145" t="s">
        <v>23238</v>
      </c>
      <c r="L12145" t="s">
        <v>47534</v>
      </c>
      <c r="M12145" t="s">
        <v>47535</v>
      </c>
    </row>
    <row r="12146" spans="1:13">
      <c r="A12146" s="1" t="s">
        <v>14163</v>
      </c>
      <c r="B12146">
        <v>9.0227105204996202E-8</v>
      </c>
      <c r="C12146" s="1">
        <v>1.8476744478921999E-5</v>
      </c>
      <c r="D12146">
        <v>1</v>
      </c>
      <c r="E12146">
        <v>1</v>
      </c>
      <c r="F12146">
        <v>0.93076923076923102</v>
      </c>
      <c r="G12146">
        <v>1</v>
      </c>
      <c r="H12146">
        <v>0.99</v>
      </c>
      <c r="I12146">
        <v>0.99532710280373804</v>
      </c>
      <c r="J12146" s="1">
        <v>1</v>
      </c>
      <c r="K12146" t="s">
        <v>23239</v>
      </c>
      <c r="L12146" t="s">
        <v>47536</v>
      </c>
      <c r="M12146" t="s">
        <v>47537</v>
      </c>
    </row>
    <row r="12147" spans="1:13">
      <c r="A12147" s="1" t="s">
        <v>14164</v>
      </c>
      <c r="B12147">
        <v>3.7013916208760301E-4</v>
      </c>
      <c r="C12147" s="1">
        <v>2.3767225348008E-6</v>
      </c>
      <c r="D12147">
        <v>0.47826086956521702</v>
      </c>
      <c r="E12147">
        <v>0.144067796610169</v>
      </c>
      <c r="F12147">
        <v>0.9609375</v>
      </c>
      <c r="G12147">
        <v>0.66666666666666696</v>
      </c>
      <c r="H12147">
        <v>0.91935483870967705</v>
      </c>
      <c r="I12147">
        <v>0.85135135135135098</v>
      </c>
      <c r="J12147" s="1" t="s">
        <v>23229</v>
      </c>
      <c r="K12147" t="s">
        <v>23241</v>
      </c>
      <c r="L12147" t="s">
        <v>47538</v>
      </c>
      <c r="M12147" t="s">
        <v>47539</v>
      </c>
    </row>
    <row r="12148" spans="1:13">
      <c r="A12148" s="1" t="s">
        <v>14165</v>
      </c>
      <c r="B12148">
        <v>2.91877835172925E-5</v>
      </c>
      <c r="C12148" s="1">
        <v>1.30090965044946E-4</v>
      </c>
      <c r="D12148">
        <v>0.984375</v>
      </c>
      <c r="E12148">
        <v>0.98958333333333304</v>
      </c>
      <c r="F12148">
        <v>0.97126436781609204</v>
      </c>
      <c r="G12148">
        <v>0.37068965517241398</v>
      </c>
      <c r="H12148">
        <v>0.93229166666666696</v>
      </c>
      <c r="I12148">
        <v>0.72566371681415898</v>
      </c>
      <c r="J12148" s="1">
        <v>1</v>
      </c>
      <c r="K12148" t="s">
        <v>23238</v>
      </c>
      <c r="L12148" t="s">
        <v>47540</v>
      </c>
      <c r="M12148" t="s">
        <v>47541</v>
      </c>
    </row>
    <row r="12149" spans="1:13">
      <c r="A12149" s="1" t="s">
        <v>14166</v>
      </c>
      <c r="B12149">
        <v>4.2006636832487403E-5</v>
      </c>
      <c r="C12149" s="1">
        <v>7.8915486224172401E-6</v>
      </c>
      <c r="D12149">
        <v>0.967741935483871</v>
      </c>
      <c r="E12149">
        <v>1</v>
      </c>
      <c r="F12149">
        <v>0.92</v>
      </c>
      <c r="G12149">
        <v>1</v>
      </c>
      <c r="H12149">
        <v>0.765822784810127</v>
      </c>
      <c r="I12149">
        <v>0.93333333333333302</v>
      </c>
      <c r="J12149" s="1">
        <v>1</v>
      </c>
      <c r="K12149" t="s">
        <v>23241</v>
      </c>
      <c r="L12149" t="s">
        <v>47542</v>
      </c>
      <c r="M12149" t="s">
        <v>47543</v>
      </c>
    </row>
    <row r="12150" spans="1:13">
      <c r="A12150" s="1" t="s">
        <v>14167</v>
      </c>
      <c r="B12150">
        <v>5.3330895247005799E-5</v>
      </c>
      <c r="C12150" s="1">
        <v>2.5391856858700399E-6</v>
      </c>
      <c r="D12150">
        <v>0.96666666666666701</v>
      </c>
      <c r="E12150">
        <v>0.92857142857142905</v>
      </c>
      <c r="F12150">
        <v>1</v>
      </c>
      <c r="G12150">
        <v>1</v>
      </c>
      <c r="H12150">
        <v>1</v>
      </c>
      <c r="I12150">
        <v>1</v>
      </c>
      <c r="J12150" s="1" t="s">
        <v>23229</v>
      </c>
      <c r="K12150" t="s">
        <v>23238</v>
      </c>
      <c r="L12150" t="s">
        <v>47544</v>
      </c>
      <c r="M12150" t="s">
        <v>47545</v>
      </c>
    </row>
    <row r="12151" spans="1:13">
      <c r="A12151" s="1" t="s">
        <v>14168</v>
      </c>
      <c r="B12151">
        <v>9.1319934707779503E-5</v>
      </c>
      <c r="C12151" s="1">
        <v>9.7727546860299596E-6</v>
      </c>
      <c r="D12151">
        <v>0.87931034482758597</v>
      </c>
      <c r="E12151">
        <v>0.93902439024390238</v>
      </c>
      <c r="F12151">
        <v>0.81294964028777006</v>
      </c>
      <c r="G12151">
        <v>0.97916666666666674</v>
      </c>
      <c r="H12151">
        <v>0.89473684210526305</v>
      </c>
      <c r="I12151">
        <v>0.97499999999999998</v>
      </c>
      <c r="J12151" s="1">
        <v>0.95454545454545447</v>
      </c>
      <c r="K12151" t="s">
        <v>23243</v>
      </c>
      <c r="L12151" t="s">
        <v>47546</v>
      </c>
      <c r="M12151" t="s">
        <v>47547</v>
      </c>
    </row>
    <row r="12152" spans="1:13">
      <c r="A12152" s="1" t="s">
        <v>14169</v>
      </c>
      <c r="B12152">
        <v>8.1571401529913599E-6</v>
      </c>
      <c r="C12152" s="1">
        <v>3.2125479575030602E-5</v>
      </c>
      <c r="D12152">
        <v>0</v>
      </c>
      <c r="E12152">
        <v>5.6818181818181802E-3</v>
      </c>
      <c r="F12152">
        <v>2.1390374331550801E-2</v>
      </c>
      <c r="G12152">
        <v>0</v>
      </c>
      <c r="H12152">
        <v>1.54639175257732E-2</v>
      </c>
      <c r="I12152">
        <v>0.141025641025641</v>
      </c>
      <c r="J12152" s="1">
        <v>0</v>
      </c>
      <c r="K12152" t="s">
        <v>23242</v>
      </c>
      <c r="L12152" t="s">
        <v>47548</v>
      </c>
      <c r="M12152" t="s">
        <v>47549</v>
      </c>
    </row>
    <row r="12153" spans="1:13">
      <c r="A12153" s="1" t="s">
        <v>14170</v>
      </c>
      <c r="B12153">
        <v>5.3881555411355397E-5</v>
      </c>
      <c r="C12153" s="1">
        <v>1.32186146303822E-7</v>
      </c>
      <c r="D12153">
        <v>1</v>
      </c>
      <c r="E12153">
        <v>0.73626373626373598</v>
      </c>
      <c r="F12153">
        <v>0.99738219895288005</v>
      </c>
      <c r="G12153">
        <v>1</v>
      </c>
      <c r="H12153">
        <v>1</v>
      </c>
      <c r="I12153">
        <v>1</v>
      </c>
      <c r="J12153" s="1">
        <v>1</v>
      </c>
      <c r="K12153" t="s">
        <v>23238</v>
      </c>
      <c r="L12153" t="s">
        <v>47550</v>
      </c>
      <c r="M12153" t="s">
        <v>47551</v>
      </c>
    </row>
    <row r="12154" spans="1:13">
      <c r="A12154" s="1" t="s">
        <v>14171</v>
      </c>
      <c r="B12154">
        <v>9.4347594156710997E-6</v>
      </c>
      <c r="C12154" s="1">
        <v>1.8640173067760001E-6</v>
      </c>
      <c r="D12154">
        <v>0.2</v>
      </c>
      <c r="E12154">
        <v>0.19298245614035101</v>
      </c>
      <c r="F12154">
        <v>0</v>
      </c>
      <c r="G12154">
        <v>0</v>
      </c>
      <c r="H12154">
        <v>1.4705882352941201E-2</v>
      </c>
      <c r="I12154">
        <v>0</v>
      </c>
      <c r="J12154" s="1">
        <v>0</v>
      </c>
      <c r="K12154" t="s">
        <v>23237</v>
      </c>
      <c r="L12154" t="s">
        <v>47552</v>
      </c>
      <c r="M12154" t="s">
        <v>47553</v>
      </c>
    </row>
    <row r="12155" spans="1:13">
      <c r="A12155" s="1" t="s">
        <v>14172</v>
      </c>
      <c r="B12155">
        <v>9.6462783298758401E-5</v>
      </c>
      <c r="C12155" s="1">
        <v>8.7743792614385202E-7</v>
      </c>
      <c r="D12155">
        <v>0.984375</v>
      </c>
      <c r="E12155">
        <v>0.80555555555555602</v>
      </c>
      <c r="F12155">
        <v>0.99740932642487001</v>
      </c>
      <c r="G12155">
        <v>1</v>
      </c>
      <c r="H12155">
        <v>0.99484536082474195</v>
      </c>
      <c r="I12155">
        <v>0.96710526315789502</v>
      </c>
      <c r="J12155" s="1">
        <v>1</v>
      </c>
      <c r="K12155" t="s">
        <v>23238</v>
      </c>
      <c r="L12155" t="s">
        <v>47554</v>
      </c>
      <c r="M12155" t="s">
        <v>47555</v>
      </c>
    </row>
    <row r="12156" spans="1:13">
      <c r="A12156" s="1" t="s">
        <v>14173</v>
      </c>
      <c r="B12156">
        <v>1.08453649831579E-6</v>
      </c>
      <c r="C12156" s="1">
        <v>8.0255328885346399E-6</v>
      </c>
      <c r="D12156">
        <v>0.69642857142857095</v>
      </c>
      <c r="E12156">
        <v>0.52976190476190499</v>
      </c>
      <c r="F12156">
        <v>0.81879194630872498</v>
      </c>
      <c r="G12156">
        <v>0.72222222222222199</v>
      </c>
      <c r="H12156">
        <v>0.9</v>
      </c>
      <c r="I12156">
        <v>0.85714285714285698</v>
      </c>
      <c r="J12156" s="1">
        <v>1</v>
      </c>
      <c r="K12156" t="s">
        <v>23241</v>
      </c>
      <c r="L12156" t="s">
        <v>47556</v>
      </c>
      <c r="M12156" t="s">
        <v>47557</v>
      </c>
    </row>
    <row r="12157" spans="1:13">
      <c r="A12157" s="1" t="s">
        <v>14174</v>
      </c>
      <c r="B12157">
        <v>8.1320399172759196E-7</v>
      </c>
      <c r="C12157" s="1">
        <v>1.2105015719370201E-7</v>
      </c>
      <c r="D12157">
        <v>0</v>
      </c>
      <c r="E12157">
        <v>0</v>
      </c>
      <c r="F12157">
        <v>0</v>
      </c>
      <c r="G12157">
        <v>0.27083333333333298</v>
      </c>
      <c r="H12157">
        <v>0</v>
      </c>
      <c r="I12157">
        <v>0.115384615384615</v>
      </c>
      <c r="J12157" s="1">
        <v>0</v>
      </c>
      <c r="K12157" t="s">
        <v>23242</v>
      </c>
      <c r="L12157" t="s">
        <v>47558</v>
      </c>
      <c r="M12157" t="s">
        <v>47559</v>
      </c>
    </row>
    <row r="12158" spans="1:13">
      <c r="A12158" s="1" t="s">
        <v>14175</v>
      </c>
      <c r="B12158">
        <v>1.2493280568040201E-7</v>
      </c>
      <c r="C12158" s="1">
        <v>5.0688060254572501E-9</v>
      </c>
      <c r="D12158">
        <v>0</v>
      </c>
      <c r="E12158">
        <v>5.9523809523809503E-3</v>
      </c>
      <c r="F12158">
        <v>0</v>
      </c>
      <c r="G12158">
        <v>0</v>
      </c>
      <c r="H12158">
        <v>0</v>
      </c>
      <c r="I12158">
        <v>0</v>
      </c>
      <c r="J12158" s="1">
        <v>0</v>
      </c>
      <c r="K12158" t="s">
        <v>23241</v>
      </c>
      <c r="L12158" t="s">
        <v>47560</v>
      </c>
      <c r="M12158" t="s">
        <v>47561</v>
      </c>
    </row>
    <row r="12159" spans="1:13">
      <c r="A12159" s="1" t="s">
        <v>14176</v>
      </c>
      <c r="B12159">
        <v>1.5427383291194101E-8</v>
      </c>
      <c r="C12159" s="1">
        <v>1.9695083431682102E-8</v>
      </c>
      <c r="D12159">
        <v>0</v>
      </c>
      <c r="E12159">
        <v>0</v>
      </c>
      <c r="F12159">
        <v>0</v>
      </c>
      <c r="G12159">
        <v>0</v>
      </c>
      <c r="H12159">
        <v>5.5555555555555601E-3</v>
      </c>
      <c r="I12159">
        <v>0</v>
      </c>
      <c r="J12159" s="1">
        <v>0</v>
      </c>
      <c r="K12159" t="s">
        <v>23242</v>
      </c>
      <c r="L12159" t="s">
        <v>47562</v>
      </c>
      <c r="M12159" t="s">
        <v>47563</v>
      </c>
    </row>
    <row r="12160" spans="1:13">
      <c r="A12160" s="1" t="s">
        <v>14177</v>
      </c>
      <c r="B12160">
        <v>1.9672677109185E-9</v>
      </c>
      <c r="C12160" s="1">
        <v>1.28298669522275E-9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0.97826086956521696</v>
      </c>
      <c r="J12160" s="1">
        <v>0.6</v>
      </c>
      <c r="K12160" t="s">
        <v>23238</v>
      </c>
      <c r="L12160" t="s">
        <v>47564</v>
      </c>
      <c r="M12160" t="s">
        <v>47565</v>
      </c>
    </row>
    <row r="12161" spans="1:13">
      <c r="A12161" s="1" t="s">
        <v>14178</v>
      </c>
      <c r="B12161">
        <v>3.9835723760218702E-7</v>
      </c>
      <c r="C12161" s="1">
        <v>5.8520162437624498E-8</v>
      </c>
      <c r="D12161">
        <v>0</v>
      </c>
      <c r="E12161">
        <v>5.2083333333333296E-3</v>
      </c>
      <c r="F12161">
        <v>3.09278350515464E-2</v>
      </c>
      <c r="G12161">
        <v>1.0416666666666701E-2</v>
      </c>
      <c r="H12161">
        <v>4.9504950495049497E-3</v>
      </c>
      <c r="I12161">
        <v>0</v>
      </c>
      <c r="J12161" s="1">
        <v>0</v>
      </c>
      <c r="K12161" t="s">
        <v>23238</v>
      </c>
      <c r="L12161" t="s">
        <v>47566</v>
      </c>
      <c r="M12161" t="s">
        <v>47567</v>
      </c>
    </row>
    <row r="12162" spans="1:13">
      <c r="A12162" s="1" t="s">
        <v>14179</v>
      </c>
      <c r="B12162">
        <v>3.5589507998907302E-6</v>
      </c>
      <c r="C12162" s="1">
        <v>4.5772447815865598E-6</v>
      </c>
      <c r="D12162">
        <v>0.931034482758621</v>
      </c>
      <c r="E12162">
        <v>0.84705882352941197</v>
      </c>
      <c r="F12162">
        <v>0.993506493506494</v>
      </c>
      <c r="G12162">
        <v>1</v>
      </c>
      <c r="H12162">
        <v>0.99411764705882399</v>
      </c>
      <c r="I12162">
        <v>0.992307692307692</v>
      </c>
      <c r="J12162" s="1">
        <v>1</v>
      </c>
      <c r="K12162" t="s">
        <v>23238</v>
      </c>
      <c r="L12162" t="s">
        <v>47568</v>
      </c>
      <c r="M12162" t="s">
        <v>47569</v>
      </c>
    </row>
    <row r="12163" spans="1:13">
      <c r="A12163" s="1" t="s">
        <v>14180</v>
      </c>
      <c r="B12163">
        <v>9.5412505154506699E-5</v>
      </c>
      <c r="C12163" s="1">
        <v>2.2780081079486199E-5</v>
      </c>
      <c r="D12163">
        <v>0.30645161290322598</v>
      </c>
      <c r="E12163">
        <v>0.112359550561798</v>
      </c>
      <c r="F12163">
        <v>0.85148514851485102</v>
      </c>
      <c r="G12163">
        <v>0.42307692307692302</v>
      </c>
      <c r="H12163">
        <v>0.9375</v>
      </c>
      <c r="I12163">
        <v>0.65789473684210498</v>
      </c>
      <c r="J12163" s="1" t="s">
        <v>23229</v>
      </c>
      <c r="K12163" t="s">
        <v>23238</v>
      </c>
      <c r="L12163" t="s">
        <v>47570</v>
      </c>
      <c r="M12163" t="s">
        <v>47571</v>
      </c>
    </row>
    <row r="12164" spans="1:13">
      <c r="A12164" s="1" t="s">
        <v>14181</v>
      </c>
      <c r="B12164">
        <v>3.7907941464222501E-5</v>
      </c>
      <c r="C12164" s="1">
        <v>6.8240414923419107E-5</v>
      </c>
      <c r="D12164">
        <v>1</v>
      </c>
      <c r="E12164">
        <v>1</v>
      </c>
      <c r="F12164">
        <v>0.77514792899408302</v>
      </c>
      <c r="G12164">
        <v>1</v>
      </c>
      <c r="H12164">
        <v>0.92696629213483195</v>
      </c>
      <c r="I12164">
        <v>1</v>
      </c>
      <c r="J12164" s="1" t="s">
        <v>23229</v>
      </c>
      <c r="K12164" t="s">
        <v>23238</v>
      </c>
      <c r="L12164" t="s">
        <v>47572</v>
      </c>
      <c r="M12164" t="s">
        <v>47573</v>
      </c>
    </row>
    <row r="12165" spans="1:13">
      <c r="A12165" s="1" t="s">
        <v>14182</v>
      </c>
      <c r="B12165">
        <v>9.7694005481121199E-6</v>
      </c>
      <c r="C12165" s="1">
        <v>2.4432322720557599E-5</v>
      </c>
      <c r="D12165">
        <v>0</v>
      </c>
      <c r="E12165">
        <v>9.2592592592592605E-3</v>
      </c>
      <c r="F12165">
        <v>0</v>
      </c>
      <c r="G12165">
        <v>0</v>
      </c>
      <c r="H12165">
        <v>1.8181818181818198E-2</v>
      </c>
      <c r="I12165">
        <v>0.15079365079365101</v>
      </c>
      <c r="J12165" s="1">
        <v>0</v>
      </c>
      <c r="K12165" t="s">
        <v>23238</v>
      </c>
      <c r="L12165" t="s">
        <v>47574</v>
      </c>
      <c r="M12165" t="s">
        <v>47575</v>
      </c>
    </row>
    <row r="12166" spans="1:13">
      <c r="A12166" s="1" t="s">
        <v>14183</v>
      </c>
      <c r="B12166">
        <v>2.1379865495630299E-6</v>
      </c>
      <c r="C12166" s="1">
        <v>1.5463295934017401E-5</v>
      </c>
      <c r="D12166">
        <v>0</v>
      </c>
      <c r="E12166">
        <v>0</v>
      </c>
      <c r="F12166">
        <v>0</v>
      </c>
      <c r="G12166">
        <v>0.54807692307692302</v>
      </c>
      <c r="H12166">
        <v>0.2</v>
      </c>
      <c r="I12166">
        <v>8.4337349397590397E-2</v>
      </c>
      <c r="J12166" s="1" t="s">
        <v>23229</v>
      </c>
      <c r="K12166" t="s">
        <v>23239</v>
      </c>
      <c r="L12166" t="s">
        <v>47576</v>
      </c>
      <c r="M12166" t="s">
        <v>47577</v>
      </c>
    </row>
    <row r="12167" spans="1:13">
      <c r="A12167" s="1" t="s">
        <v>14184</v>
      </c>
      <c r="B12167">
        <v>2.8293040159427602E-7</v>
      </c>
      <c r="C12167" s="1">
        <v>1.3176726419927501E-4</v>
      </c>
      <c r="D12167">
        <v>0.84375</v>
      </c>
      <c r="E12167">
        <v>0.953125</v>
      </c>
      <c r="F12167">
        <v>0.98684210526315796</v>
      </c>
      <c r="G12167">
        <v>0.40384615384615402</v>
      </c>
      <c r="H12167">
        <v>0.93269230769230804</v>
      </c>
      <c r="I12167">
        <v>0.53787878787878796</v>
      </c>
      <c r="J12167" s="1">
        <v>1</v>
      </c>
      <c r="K12167" t="s">
        <v>23238</v>
      </c>
      <c r="L12167" t="s">
        <v>47578</v>
      </c>
      <c r="M12167" t="s">
        <v>47579</v>
      </c>
    </row>
    <row r="12168" spans="1:13">
      <c r="A12168" s="1" t="s">
        <v>14185</v>
      </c>
      <c r="B12168">
        <v>6.1510288615543799E-7</v>
      </c>
      <c r="C12168" s="1">
        <v>5.4419547052313997E-8</v>
      </c>
      <c r="D12168">
        <v>0</v>
      </c>
      <c r="E12168">
        <v>0</v>
      </c>
      <c r="F12168">
        <v>0</v>
      </c>
      <c r="G12168">
        <v>0.157142857142857</v>
      </c>
      <c r="H12168">
        <v>0</v>
      </c>
      <c r="I12168">
        <v>6.0240963855421699E-3</v>
      </c>
      <c r="J12168" s="1">
        <v>0</v>
      </c>
      <c r="K12168" t="s">
        <v>23237</v>
      </c>
      <c r="L12168" t="s">
        <v>47580</v>
      </c>
      <c r="M12168" t="s">
        <v>47581</v>
      </c>
    </row>
    <row r="12169" spans="1:13">
      <c r="A12169" s="1" t="s">
        <v>14186</v>
      </c>
      <c r="B12169">
        <v>5.5015340390604098E-5</v>
      </c>
      <c r="C12169" s="1">
        <v>7.8747115958345998E-7</v>
      </c>
      <c r="D12169">
        <v>0.98275862068965503</v>
      </c>
      <c r="E12169">
        <v>0.875</v>
      </c>
      <c r="F12169">
        <v>0.99698795180722899</v>
      </c>
      <c r="G12169">
        <v>0.99137931034482796</v>
      </c>
      <c r="H12169">
        <v>0.97747747747747704</v>
      </c>
      <c r="I12169">
        <v>0.98770491803278704</v>
      </c>
      <c r="J12169" s="1">
        <v>1</v>
      </c>
      <c r="K12169" t="s">
        <v>23238</v>
      </c>
      <c r="L12169" t="s">
        <v>47582</v>
      </c>
      <c r="M12169" t="s">
        <v>47583</v>
      </c>
    </row>
    <row r="12170" spans="1:13">
      <c r="A12170" s="1" t="s">
        <v>14187</v>
      </c>
      <c r="B12170">
        <v>5.6120937276258199E-6</v>
      </c>
      <c r="C12170" s="1">
        <v>2.6329636351789999E-5</v>
      </c>
      <c r="D12170">
        <v>1</v>
      </c>
      <c r="E12170">
        <v>1</v>
      </c>
      <c r="F12170">
        <v>0.94086021505376305</v>
      </c>
      <c r="G12170">
        <v>0.98</v>
      </c>
      <c r="H12170">
        <v>0.89690721649484495</v>
      </c>
      <c r="I12170">
        <v>0.99468085106382997</v>
      </c>
      <c r="J12170" s="1">
        <v>1</v>
      </c>
      <c r="K12170" t="s">
        <v>23241</v>
      </c>
      <c r="L12170" t="s">
        <v>47584</v>
      </c>
      <c r="M12170" t="s">
        <v>47585</v>
      </c>
    </row>
    <row r="12171" spans="1:13">
      <c r="A12171" s="1" t="s">
        <v>14188</v>
      </c>
      <c r="B12171">
        <v>1.8877336747102699E-5</v>
      </c>
      <c r="C12171" s="1">
        <v>2.0498408974851902E-5</v>
      </c>
      <c r="D12171">
        <v>1</v>
      </c>
      <c r="E12171">
        <v>0.99479166666666696</v>
      </c>
      <c r="F12171">
        <v>0.994871794871795</v>
      </c>
      <c r="G12171">
        <v>0.625</v>
      </c>
      <c r="H12171">
        <v>0.98245614035087703</v>
      </c>
      <c r="I12171">
        <v>0.79338842975206603</v>
      </c>
      <c r="J12171" s="1">
        <v>0.90909090909090895</v>
      </c>
      <c r="K12171" t="s">
        <v>23238</v>
      </c>
      <c r="L12171" t="s">
        <v>47586</v>
      </c>
      <c r="M12171" t="s">
        <v>47587</v>
      </c>
    </row>
    <row r="12172" spans="1:13">
      <c r="A12172" s="1" t="s">
        <v>14189</v>
      </c>
      <c r="B12172">
        <v>6.0939901884874298E-5</v>
      </c>
      <c r="C12172" s="1">
        <v>4.3743885896419104E-6</v>
      </c>
      <c r="D12172">
        <v>0</v>
      </c>
      <c r="E12172">
        <v>0.146341463414634</v>
      </c>
      <c r="F12172">
        <v>0.24456521739130399</v>
      </c>
      <c r="G12172">
        <v>7.4999999999999997E-2</v>
      </c>
      <c r="H12172">
        <v>7.3333333333333306E-2</v>
      </c>
      <c r="I12172">
        <v>2.32558139534884E-2</v>
      </c>
      <c r="J12172" s="1" t="s">
        <v>23229</v>
      </c>
      <c r="K12172" t="s">
        <v>23241</v>
      </c>
      <c r="L12172" t="s">
        <v>47588</v>
      </c>
      <c r="M12172" t="s">
        <v>47589</v>
      </c>
    </row>
    <row r="12173" spans="1:13">
      <c r="A12173" s="1" t="s">
        <v>14190</v>
      </c>
      <c r="B12173">
        <v>3.4143782735539099E-5</v>
      </c>
      <c r="C12173" s="1">
        <v>7.0522063973029602E-6</v>
      </c>
      <c r="D12173">
        <v>0.78571428571428603</v>
      </c>
      <c r="E12173">
        <v>0.79220779220779203</v>
      </c>
      <c r="F12173">
        <v>0.625</v>
      </c>
      <c r="G12173">
        <v>0.79464285714285698</v>
      </c>
      <c r="H12173">
        <v>0.686746987951807</v>
      </c>
      <c r="I12173">
        <v>0.83783783783783805</v>
      </c>
      <c r="J12173" s="1">
        <v>0.94444444444444398</v>
      </c>
      <c r="K12173" t="s">
        <v>23238</v>
      </c>
      <c r="L12173" t="s">
        <v>47590</v>
      </c>
      <c r="M12173" t="s">
        <v>47591</v>
      </c>
    </row>
    <row r="12174" spans="1:13">
      <c r="A12174" s="1" t="s">
        <v>14191</v>
      </c>
      <c r="B12174">
        <v>1.18708783516606E-4</v>
      </c>
      <c r="C12174" s="1">
        <v>2.05683425388219E-4</v>
      </c>
      <c r="D12174">
        <v>1</v>
      </c>
      <c r="E12174">
        <v>1</v>
      </c>
      <c r="F12174">
        <v>0.98787878787878802</v>
      </c>
      <c r="G12174">
        <v>1</v>
      </c>
      <c r="H12174">
        <v>0.38961038961039002</v>
      </c>
      <c r="I12174">
        <v>0.81818181818181801</v>
      </c>
      <c r="J12174" s="1">
        <v>1</v>
      </c>
      <c r="K12174" t="s">
        <v>23241</v>
      </c>
      <c r="L12174" t="s">
        <v>47592</v>
      </c>
      <c r="M12174" t="s">
        <v>47593</v>
      </c>
    </row>
    <row r="12175" spans="1:13">
      <c r="A12175" s="1" t="s">
        <v>14192</v>
      </c>
      <c r="B12175">
        <v>1.6597988137110399E-6</v>
      </c>
      <c r="C12175" s="1">
        <v>4.4235614847702104E-6</v>
      </c>
      <c r="D12175">
        <v>0</v>
      </c>
      <c r="E12175">
        <v>0</v>
      </c>
      <c r="F12175">
        <v>0</v>
      </c>
      <c r="G12175">
        <v>6.6666666666666693E-2</v>
      </c>
      <c r="H12175">
        <v>0</v>
      </c>
      <c r="I12175">
        <v>3.5211267605633798E-2</v>
      </c>
      <c r="J12175" s="1">
        <v>0</v>
      </c>
      <c r="K12175" t="s">
        <v>23241</v>
      </c>
      <c r="L12175" t="s">
        <v>47594</v>
      </c>
      <c r="M12175" t="s">
        <v>47595</v>
      </c>
    </row>
    <row r="12176" spans="1:13">
      <c r="A12176" s="1" t="s">
        <v>14193</v>
      </c>
      <c r="B12176">
        <v>1.2898093538849099E-3</v>
      </c>
      <c r="C12176" s="1">
        <v>1.21886582382584E-4</v>
      </c>
      <c r="D12176">
        <v>0.37096774193548399</v>
      </c>
      <c r="E12176">
        <v>0.74431818181818199</v>
      </c>
      <c r="F12176">
        <v>5.5248618784530402E-3</v>
      </c>
      <c r="G12176">
        <v>2.7777777777777801E-2</v>
      </c>
      <c r="H12176">
        <v>1.7857142857142901E-2</v>
      </c>
      <c r="I12176">
        <v>1.7699115044247801E-2</v>
      </c>
      <c r="J12176" s="1">
        <v>4.5454545454545497E-2</v>
      </c>
      <c r="K12176" t="s">
        <v>23242</v>
      </c>
      <c r="L12176" t="s">
        <v>47596</v>
      </c>
      <c r="M12176" t="s">
        <v>47597</v>
      </c>
    </row>
    <row r="12177" spans="1:13">
      <c r="A12177" s="1" t="s">
        <v>14194</v>
      </c>
      <c r="B12177">
        <v>3.2845546577556399E-7</v>
      </c>
      <c r="C12177" s="1">
        <v>4.2262491082654301E-8</v>
      </c>
      <c r="D12177">
        <v>1</v>
      </c>
      <c r="E12177">
        <v>1</v>
      </c>
      <c r="F12177">
        <v>0.99675324675324695</v>
      </c>
      <c r="G12177">
        <v>0.97222222222222199</v>
      </c>
      <c r="H12177">
        <v>0.99438202247190999</v>
      </c>
      <c r="I12177">
        <v>0.99193548387096797</v>
      </c>
      <c r="J12177" s="1">
        <v>0</v>
      </c>
      <c r="K12177" t="s">
        <v>23241</v>
      </c>
      <c r="L12177" t="s">
        <v>47598</v>
      </c>
      <c r="M12177" t="s">
        <v>47599</v>
      </c>
    </row>
    <row r="12178" spans="1:13">
      <c r="A12178" s="1" t="s">
        <v>14195</v>
      </c>
      <c r="B12178">
        <v>5.5519715400813004E-4</v>
      </c>
      <c r="C12178" s="1">
        <v>5.1584455700978097E-4</v>
      </c>
      <c r="D12178">
        <v>0.214285714285714</v>
      </c>
      <c r="E12178">
        <v>0.83928571428571397</v>
      </c>
      <c r="F12178">
        <v>0.55277777777777803</v>
      </c>
      <c r="G12178">
        <v>4.3478260869565202E-2</v>
      </c>
      <c r="H12178">
        <v>0.82417582417582402</v>
      </c>
      <c r="I12178">
        <v>0.308823529411765</v>
      </c>
      <c r="J12178" s="1">
        <v>0</v>
      </c>
      <c r="K12178" t="s">
        <v>23242</v>
      </c>
      <c r="L12178" t="s">
        <v>47600</v>
      </c>
      <c r="M12178" t="s">
        <v>47601</v>
      </c>
    </row>
    <row r="12179" spans="1:13">
      <c r="A12179" s="1" t="s">
        <v>14196</v>
      </c>
      <c r="B12179">
        <v>3.00792228582098E-4</v>
      </c>
      <c r="C12179" s="1">
        <v>1.20260642187614E-5</v>
      </c>
      <c r="D12179">
        <v>0.27419354838709697</v>
      </c>
      <c r="E12179">
        <v>0.40853658536585402</v>
      </c>
      <c r="F12179">
        <v>1.0989010989011E-2</v>
      </c>
      <c r="G12179">
        <v>0</v>
      </c>
      <c r="H12179">
        <v>9.7087378640776708E-3</v>
      </c>
      <c r="I12179">
        <v>0.02</v>
      </c>
      <c r="J12179" s="1" t="s">
        <v>23229</v>
      </c>
      <c r="K12179" t="s">
        <v>23242</v>
      </c>
      <c r="L12179" t="s">
        <v>47602</v>
      </c>
      <c r="M12179" t="s">
        <v>47603</v>
      </c>
    </row>
    <row r="12180" spans="1:13">
      <c r="A12180" s="1" t="s">
        <v>14197</v>
      </c>
      <c r="B12180">
        <v>6.9769415106546303E-9</v>
      </c>
      <c r="C12180" s="1">
        <v>9.2639459402956407E-9</v>
      </c>
      <c r="D12180">
        <v>1</v>
      </c>
      <c r="E12180">
        <v>1</v>
      </c>
      <c r="F12180">
        <v>1</v>
      </c>
      <c r="G12180">
        <v>1</v>
      </c>
      <c r="H12180">
        <v>0.99358974358974395</v>
      </c>
      <c r="I12180">
        <v>1</v>
      </c>
      <c r="J12180" s="1">
        <v>0.45</v>
      </c>
      <c r="K12180" t="s">
        <v>23241</v>
      </c>
      <c r="L12180" t="s">
        <v>47604</v>
      </c>
      <c r="M12180" t="s">
        <v>47605</v>
      </c>
    </row>
    <row r="12181" spans="1:13">
      <c r="A12181" s="1" t="s">
        <v>14198</v>
      </c>
      <c r="B12181">
        <v>3.1489487880650798E-7</v>
      </c>
      <c r="C12181" s="1">
        <v>1.25628767421133E-7</v>
      </c>
      <c r="D12181">
        <v>1</v>
      </c>
      <c r="E12181">
        <v>1</v>
      </c>
      <c r="F12181">
        <v>0.99722222222222201</v>
      </c>
      <c r="G12181">
        <v>1</v>
      </c>
      <c r="H12181">
        <v>1</v>
      </c>
      <c r="I12181">
        <v>1</v>
      </c>
      <c r="J12181" s="1">
        <v>0</v>
      </c>
      <c r="K12181" t="s">
        <v>23239</v>
      </c>
      <c r="L12181" t="s">
        <v>47606</v>
      </c>
      <c r="M12181" t="s">
        <v>47607</v>
      </c>
    </row>
    <row r="12182" spans="1:13">
      <c r="A12182" s="1" t="s">
        <v>14199</v>
      </c>
      <c r="B12182">
        <v>7.0322985361353897E-7</v>
      </c>
      <c r="C12182" s="1">
        <v>2.5768910312645699E-5</v>
      </c>
      <c r="D12182">
        <v>1.7857142857142901E-2</v>
      </c>
      <c r="E12182">
        <v>6.6666666666666697E-3</v>
      </c>
      <c r="F12182">
        <v>2.1428571428571401E-2</v>
      </c>
      <c r="G12182">
        <v>0.480769230769231</v>
      </c>
      <c r="H12182">
        <v>3.7878787878787901E-2</v>
      </c>
      <c r="I12182">
        <v>9.375E-2</v>
      </c>
      <c r="J12182" s="1" t="s">
        <v>23229</v>
      </c>
      <c r="K12182" t="s">
        <v>23241</v>
      </c>
      <c r="L12182" t="s">
        <v>47608</v>
      </c>
      <c r="M12182" t="s">
        <v>47609</v>
      </c>
    </row>
    <row r="12183" spans="1:13">
      <c r="A12183" s="1" t="s">
        <v>14200</v>
      </c>
      <c r="B12183">
        <v>1.33120845543944E-7</v>
      </c>
      <c r="C12183" s="1">
        <v>1.11245647656306E-3</v>
      </c>
      <c r="D12183">
        <v>0.765625</v>
      </c>
      <c r="E12183">
        <v>0.77222222222222203</v>
      </c>
      <c r="F12183">
        <v>0.56315789473684197</v>
      </c>
      <c r="G12183">
        <v>4.8780487804878099E-2</v>
      </c>
      <c r="H12183">
        <v>0.13829787234042601</v>
      </c>
      <c r="I12183">
        <v>4.48717948717949E-2</v>
      </c>
      <c r="J12183" s="1">
        <v>0</v>
      </c>
      <c r="K12183" t="s">
        <v>23238</v>
      </c>
      <c r="L12183" t="s">
        <v>47610</v>
      </c>
      <c r="M12183" t="s">
        <v>47611</v>
      </c>
    </row>
    <row r="12184" spans="1:13">
      <c r="A12184" s="1" t="s">
        <v>14201</v>
      </c>
      <c r="B12184">
        <v>1.0716591554479699E-6</v>
      </c>
      <c r="C12184" s="1">
        <v>1.32790536495911E-6</v>
      </c>
      <c r="D12184">
        <v>3.125E-2</v>
      </c>
      <c r="E12184">
        <v>0</v>
      </c>
      <c r="F12184">
        <v>1.28865979381443E-2</v>
      </c>
      <c r="G12184">
        <v>0</v>
      </c>
      <c r="H12184">
        <v>0</v>
      </c>
      <c r="I12184">
        <v>0</v>
      </c>
      <c r="J12184" s="1">
        <v>0</v>
      </c>
      <c r="K12184" t="s">
        <v>23238</v>
      </c>
      <c r="L12184" t="s">
        <v>47612</v>
      </c>
      <c r="M12184" t="s">
        <v>47613</v>
      </c>
    </row>
    <row r="12185" spans="1:13">
      <c r="A12185" s="1" t="s">
        <v>14202</v>
      </c>
      <c r="B12185">
        <v>0</v>
      </c>
      <c r="C12185" s="1">
        <v>0</v>
      </c>
      <c r="D12185">
        <v>1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 s="1">
        <v>0.25</v>
      </c>
      <c r="K12185" t="s">
        <v>23238</v>
      </c>
      <c r="L12185" t="s">
        <v>47614</v>
      </c>
      <c r="M12185" t="s">
        <v>47615</v>
      </c>
    </row>
    <row r="12186" spans="1:13">
      <c r="A12186" s="1" t="s">
        <v>14203</v>
      </c>
      <c r="B12186">
        <v>1.7966042451173399E-5</v>
      </c>
      <c r="C12186" s="1">
        <v>8.7840868904711202E-8</v>
      </c>
      <c r="D12186">
        <v>0</v>
      </c>
      <c r="E12186">
        <v>0.141025641025641</v>
      </c>
      <c r="F12186">
        <v>5.1546391752577301E-3</v>
      </c>
      <c r="G12186">
        <v>0</v>
      </c>
      <c r="H12186">
        <v>0</v>
      </c>
      <c r="I12186">
        <v>0</v>
      </c>
      <c r="J12186" s="1">
        <v>0</v>
      </c>
      <c r="K12186" t="s">
        <v>23241</v>
      </c>
      <c r="L12186" t="s">
        <v>47616</v>
      </c>
      <c r="M12186" t="s">
        <v>47617</v>
      </c>
    </row>
    <row r="12187" spans="1:13">
      <c r="A12187" s="1" t="s">
        <v>14204</v>
      </c>
      <c r="B12187">
        <v>1.56161213376324E-7</v>
      </c>
      <c r="C12187" s="1">
        <v>5.6589542469492501E-8</v>
      </c>
      <c r="D12187">
        <v>0.98275862068965503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 s="1" t="s">
        <v>23229</v>
      </c>
      <c r="K12187" t="s">
        <v>23238</v>
      </c>
      <c r="L12187" t="s">
        <v>47618</v>
      </c>
      <c r="M12187" t="s">
        <v>47619</v>
      </c>
    </row>
    <row r="12188" spans="1:13">
      <c r="A12188" s="1" t="s">
        <v>14205</v>
      </c>
      <c r="B12188">
        <v>1.6011291043668701E-5</v>
      </c>
      <c r="C12188" s="1">
        <v>1.2528985942614E-6</v>
      </c>
      <c r="D12188">
        <v>0.90625</v>
      </c>
      <c r="E12188">
        <v>0.88172043010752699</v>
      </c>
      <c r="F12188">
        <v>1</v>
      </c>
      <c r="G12188">
        <v>0.99122807017543901</v>
      </c>
      <c r="H12188">
        <v>0.99557522123893805</v>
      </c>
      <c r="I12188">
        <v>0.97767857142857095</v>
      </c>
      <c r="J12188" s="1" t="s">
        <v>23229</v>
      </c>
      <c r="K12188" t="s">
        <v>23238</v>
      </c>
      <c r="L12188" t="s">
        <v>47620</v>
      </c>
      <c r="M12188" t="s">
        <v>47621</v>
      </c>
    </row>
    <row r="12189" spans="1:13">
      <c r="A12189" s="1" t="s">
        <v>14206</v>
      </c>
      <c r="B12189">
        <v>7.6265379836895805E-7</v>
      </c>
      <c r="C12189" s="1">
        <v>8.4240902493681102E-7</v>
      </c>
      <c r="D12189">
        <v>0.98387096774193505</v>
      </c>
      <c r="E12189">
        <v>0.98421052631578898</v>
      </c>
      <c r="F12189">
        <v>1</v>
      </c>
      <c r="G12189">
        <v>0.93518518518518501</v>
      </c>
      <c r="H12189">
        <v>1</v>
      </c>
      <c r="I12189">
        <v>0.99514563106796095</v>
      </c>
      <c r="J12189" s="1">
        <v>1</v>
      </c>
      <c r="K12189" t="s">
        <v>23238</v>
      </c>
      <c r="L12189" t="s">
        <v>47622</v>
      </c>
      <c r="M12189" t="s">
        <v>47623</v>
      </c>
    </row>
    <row r="12190" spans="1:13">
      <c r="A12190" s="1" t="s">
        <v>14207</v>
      </c>
      <c r="B12190">
        <v>5.03962665237562E-5</v>
      </c>
      <c r="C12190" s="1">
        <v>7.0295244609653003E-6</v>
      </c>
      <c r="D12190">
        <v>0.5</v>
      </c>
      <c r="E12190">
        <v>0.57499999999999996</v>
      </c>
      <c r="F12190">
        <v>0.52616279069767402</v>
      </c>
      <c r="G12190">
        <v>0.56976744186046502</v>
      </c>
      <c r="H12190">
        <v>0.53333333333333299</v>
      </c>
      <c r="I12190">
        <v>0.54285714285714304</v>
      </c>
      <c r="J12190" s="1">
        <v>0.75</v>
      </c>
      <c r="K12190" t="s">
        <v>23238</v>
      </c>
      <c r="L12190" t="s">
        <v>47624</v>
      </c>
      <c r="M12190" t="s">
        <v>47625</v>
      </c>
    </row>
    <row r="12191" spans="1:13">
      <c r="A12191" s="1" t="s">
        <v>14208</v>
      </c>
      <c r="B12191">
        <v>1.0840996860623099E-6</v>
      </c>
      <c r="C12191" s="1">
        <v>9.2926847158048801E-6</v>
      </c>
      <c r="D12191">
        <v>4.6875E-2</v>
      </c>
      <c r="E12191">
        <v>1.0989010989011E-2</v>
      </c>
      <c r="F12191">
        <v>5.2356020942408397E-3</v>
      </c>
      <c r="G12191">
        <v>0.23684210526315799</v>
      </c>
      <c r="H12191">
        <v>1.0869565217391301E-2</v>
      </c>
      <c r="I12191">
        <v>1.6666666666666701E-2</v>
      </c>
      <c r="J12191" s="1">
        <v>0</v>
      </c>
      <c r="K12191" t="s">
        <v>23238</v>
      </c>
      <c r="L12191" t="s">
        <v>47626</v>
      </c>
      <c r="M12191" t="s">
        <v>47627</v>
      </c>
    </row>
    <row r="12192" spans="1:13">
      <c r="A12192" s="1" t="s">
        <v>14209</v>
      </c>
      <c r="B12192">
        <v>2.3522435877915899E-6</v>
      </c>
      <c r="C12192" s="1">
        <v>1.40362273343287E-9</v>
      </c>
      <c r="D12192">
        <v>6.6666666666666693E-2</v>
      </c>
      <c r="E12192">
        <v>1.0989010989011E-2</v>
      </c>
      <c r="F12192">
        <v>2.6881720430107499E-3</v>
      </c>
      <c r="G12192">
        <v>0</v>
      </c>
      <c r="H12192">
        <v>0</v>
      </c>
      <c r="I12192">
        <v>0</v>
      </c>
      <c r="J12192" s="1">
        <v>0</v>
      </c>
      <c r="K12192" t="s">
        <v>23241</v>
      </c>
      <c r="L12192" t="s">
        <v>47628</v>
      </c>
      <c r="M12192" t="s">
        <v>47629</v>
      </c>
    </row>
    <row r="12193" spans="1:13">
      <c r="A12193" s="1" t="s">
        <v>14210</v>
      </c>
      <c r="B12193">
        <v>5.9046965367992397E-6</v>
      </c>
      <c r="C12193" s="1">
        <v>1.0447369048691199E-6</v>
      </c>
      <c r="D12193">
        <v>0</v>
      </c>
      <c r="E12193">
        <v>0</v>
      </c>
      <c r="F12193">
        <v>0.16</v>
      </c>
      <c r="G12193">
        <v>0</v>
      </c>
      <c r="H12193">
        <v>9.41176470588235E-2</v>
      </c>
      <c r="I12193">
        <v>1.2500000000000001E-2</v>
      </c>
      <c r="J12193" s="1">
        <v>0</v>
      </c>
      <c r="K12193" t="s">
        <v>23242</v>
      </c>
      <c r="L12193" t="s">
        <v>47630</v>
      </c>
      <c r="M12193" t="s">
        <v>47631</v>
      </c>
    </row>
    <row r="12194" spans="1:13">
      <c r="A12194" s="1" t="s">
        <v>14211</v>
      </c>
      <c r="B12194">
        <v>1.14176716896679E-6</v>
      </c>
      <c r="C12194" s="1">
        <v>1.32727441163542E-5</v>
      </c>
      <c r="D12194">
        <v>1</v>
      </c>
      <c r="E12194">
        <v>1</v>
      </c>
      <c r="F12194">
        <v>0.997435897435897</v>
      </c>
      <c r="G12194">
        <v>0.98275862068965503</v>
      </c>
      <c r="H12194">
        <v>0.99115044247787598</v>
      </c>
      <c r="I12194">
        <v>0.95199999999999996</v>
      </c>
      <c r="J12194" s="1">
        <v>1</v>
      </c>
      <c r="K12194" t="s">
        <v>23238</v>
      </c>
      <c r="L12194" t="s">
        <v>47632</v>
      </c>
      <c r="M12194" t="s">
        <v>47633</v>
      </c>
    </row>
    <row r="12195" spans="1:13">
      <c r="A12195" s="1" t="s">
        <v>14212</v>
      </c>
      <c r="B12195">
        <v>3.5590986403966499E-5</v>
      </c>
      <c r="C12195" s="1">
        <v>1.00257431731229E-4</v>
      </c>
      <c r="D12195">
        <v>6.8181818181818205E-2</v>
      </c>
      <c r="E12195">
        <v>0</v>
      </c>
      <c r="F12195">
        <v>0.30645161290322598</v>
      </c>
      <c r="G12195">
        <v>0.13888888888888901</v>
      </c>
      <c r="H12195">
        <v>0.69374999999999998</v>
      </c>
      <c r="I12195">
        <v>0.204545454545455</v>
      </c>
      <c r="J12195" s="1" t="s">
        <v>23229</v>
      </c>
      <c r="K12195" t="s">
        <v>23241</v>
      </c>
      <c r="L12195" t="s">
        <v>47634</v>
      </c>
      <c r="M12195" t="s">
        <v>47635</v>
      </c>
    </row>
    <row r="12196" spans="1:13">
      <c r="A12196" s="1" t="s">
        <v>14213</v>
      </c>
      <c r="B12196">
        <v>2.6652824083531901E-5</v>
      </c>
      <c r="C12196" s="1">
        <v>1.11292813909188E-7</v>
      </c>
      <c r="D12196">
        <v>0.10344827586206901</v>
      </c>
      <c r="E12196">
        <v>0.36842105263157898</v>
      </c>
      <c r="F12196">
        <v>4.0322580645161298E-3</v>
      </c>
      <c r="G12196">
        <v>0</v>
      </c>
      <c r="H12196">
        <v>8.1967213114754103E-3</v>
      </c>
      <c r="I12196">
        <v>2.0833333333333301E-2</v>
      </c>
      <c r="J12196" s="1">
        <v>0</v>
      </c>
      <c r="K12196" t="s">
        <v>23239</v>
      </c>
      <c r="L12196" t="s">
        <v>47636</v>
      </c>
      <c r="M12196" t="s">
        <v>47637</v>
      </c>
    </row>
    <row r="12197" spans="1:13">
      <c r="A12197" s="1" t="s">
        <v>14214</v>
      </c>
      <c r="B12197">
        <v>1.8676568512490301E-5</v>
      </c>
      <c r="C12197" s="1">
        <v>4.3136956416625302E-5</v>
      </c>
      <c r="D12197">
        <v>1</v>
      </c>
      <c r="E12197">
        <v>1</v>
      </c>
      <c r="F12197">
        <v>0.788590604026846</v>
      </c>
      <c r="G12197">
        <v>1</v>
      </c>
      <c r="H12197">
        <v>1</v>
      </c>
      <c r="I12197">
        <v>1</v>
      </c>
      <c r="J12197" s="1">
        <v>1</v>
      </c>
      <c r="K12197" t="s">
        <v>23239</v>
      </c>
      <c r="L12197" t="s">
        <v>47638</v>
      </c>
      <c r="M12197" t="s">
        <v>47639</v>
      </c>
    </row>
    <row r="12198" spans="1:13">
      <c r="A12198" s="1" t="s">
        <v>14215</v>
      </c>
      <c r="B12198">
        <v>3.2606121164994399E-6</v>
      </c>
      <c r="C12198" s="1">
        <v>2.5410693852290699E-5</v>
      </c>
      <c r="D12198">
        <v>1</v>
      </c>
      <c r="E12198">
        <v>1</v>
      </c>
      <c r="F12198">
        <v>1</v>
      </c>
      <c r="G12198">
        <v>1</v>
      </c>
      <c r="H12198">
        <v>0.94512195121951204</v>
      </c>
      <c r="I12198">
        <v>1</v>
      </c>
      <c r="J12198" s="1">
        <v>0.95</v>
      </c>
      <c r="K12198" t="s">
        <v>23240</v>
      </c>
      <c r="L12198" t="s">
        <v>47640</v>
      </c>
      <c r="M12198" t="s">
        <v>47641</v>
      </c>
    </row>
    <row r="12199" spans="1:13">
      <c r="A12199" s="1" t="s">
        <v>14216</v>
      </c>
      <c r="B12199">
        <v>4.5880495991665504E-6</v>
      </c>
      <c r="C12199" s="1">
        <v>1.29002195000928E-6</v>
      </c>
      <c r="D12199">
        <v>0.02</v>
      </c>
      <c r="E12199">
        <v>0.134615384615385</v>
      </c>
      <c r="F12199">
        <v>0</v>
      </c>
      <c r="G12199">
        <v>0</v>
      </c>
      <c r="H12199">
        <v>0</v>
      </c>
      <c r="I12199">
        <v>0</v>
      </c>
      <c r="J12199" s="1">
        <v>0</v>
      </c>
      <c r="K12199" t="s">
        <v>23238</v>
      </c>
      <c r="L12199" t="s">
        <v>47642</v>
      </c>
      <c r="M12199" t="s">
        <v>47643</v>
      </c>
    </row>
    <row r="12200" spans="1:13">
      <c r="A12200" s="1" t="s">
        <v>14217</v>
      </c>
      <c r="B12200">
        <v>1.00152078288736E-6</v>
      </c>
      <c r="C12200" s="1">
        <v>4.7236558154816301E-8</v>
      </c>
      <c r="D12200">
        <v>0.98275862068965503</v>
      </c>
      <c r="E12200">
        <v>1</v>
      </c>
      <c r="F12200">
        <v>0.87096774193548399</v>
      </c>
      <c r="G12200">
        <v>1</v>
      </c>
      <c r="H12200">
        <v>0.97647058823529398</v>
      </c>
      <c r="I12200">
        <v>1</v>
      </c>
      <c r="J12200" s="1">
        <v>1</v>
      </c>
      <c r="K12200" t="s">
        <v>23238</v>
      </c>
      <c r="L12200" t="s">
        <v>47644</v>
      </c>
      <c r="M12200" t="s">
        <v>47645</v>
      </c>
    </row>
    <row r="12201" spans="1:13">
      <c r="A12201" s="1" t="s">
        <v>14218</v>
      </c>
      <c r="B12201">
        <v>6.3623516114860105E-4</v>
      </c>
      <c r="C12201" s="1">
        <v>1.11599301348744E-4</v>
      </c>
      <c r="D12201">
        <v>0.546875</v>
      </c>
      <c r="E12201">
        <v>0.515625</v>
      </c>
      <c r="F12201">
        <v>0.95618556701030899</v>
      </c>
      <c r="G12201">
        <v>1</v>
      </c>
      <c r="H12201">
        <v>0.99090909090909096</v>
      </c>
      <c r="I12201">
        <v>0.96120689655172398</v>
      </c>
      <c r="J12201" s="1">
        <v>0.86363636363636398</v>
      </c>
      <c r="K12201" t="s">
        <v>23238</v>
      </c>
      <c r="L12201" t="s">
        <v>47646</v>
      </c>
      <c r="M12201" t="s">
        <v>47647</v>
      </c>
    </row>
    <row r="12202" spans="1:13">
      <c r="A12202" s="1" t="s">
        <v>14219</v>
      </c>
      <c r="B12202">
        <v>9.1874856732386797E-5</v>
      </c>
      <c r="C12202" s="1">
        <v>1.3184054866592699E-4</v>
      </c>
      <c r="D12202">
        <v>1</v>
      </c>
      <c r="E12202">
        <v>1</v>
      </c>
      <c r="F12202">
        <v>0.40707964601769903</v>
      </c>
      <c r="G12202">
        <v>1</v>
      </c>
      <c r="H12202">
        <v>0.64705882352941202</v>
      </c>
      <c r="I12202">
        <v>0.97474747474747503</v>
      </c>
      <c r="J12202" s="1">
        <v>1</v>
      </c>
      <c r="K12202" t="s">
        <v>23239</v>
      </c>
      <c r="L12202" t="s">
        <v>47648</v>
      </c>
      <c r="M12202" t="s">
        <v>47649</v>
      </c>
    </row>
    <row r="12203" spans="1:13">
      <c r="A12203" s="1" t="s">
        <v>14220</v>
      </c>
      <c r="B12203">
        <v>8.41881688970877E-7</v>
      </c>
      <c r="C12203" s="1">
        <v>2.8376782059375901E-6</v>
      </c>
      <c r="D12203">
        <v>0</v>
      </c>
      <c r="E12203">
        <v>5.74712643678161E-3</v>
      </c>
      <c r="F12203">
        <v>0</v>
      </c>
      <c r="G12203">
        <v>0.4</v>
      </c>
      <c r="H12203">
        <v>0.189873417721519</v>
      </c>
      <c r="I12203">
        <v>6.25E-2</v>
      </c>
      <c r="J12203" s="1" t="s">
        <v>23229</v>
      </c>
      <c r="K12203" t="s">
        <v>23238</v>
      </c>
      <c r="L12203" t="s">
        <v>47650</v>
      </c>
      <c r="M12203" t="s">
        <v>47651</v>
      </c>
    </row>
    <row r="12204" spans="1:13">
      <c r="A12204" s="1" t="s">
        <v>14221</v>
      </c>
      <c r="B12204">
        <v>5.1509267115813898E-7</v>
      </c>
      <c r="C12204" s="1">
        <v>1.08813174685272E-5</v>
      </c>
      <c r="D12204">
        <v>0</v>
      </c>
      <c r="E12204">
        <v>0</v>
      </c>
      <c r="F12204">
        <v>4.5871559633027499E-3</v>
      </c>
      <c r="G12204">
        <v>0.125</v>
      </c>
      <c r="H12204">
        <v>9.2105263157894704E-2</v>
      </c>
      <c r="I12204">
        <v>0.11206896551724101</v>
      </c>
      <c r="J12204" s="1">
        <v>0</v>
      </c>
      <c r="K12204" t="s">
        <v>23241</v>
      </c>
      <c r="L12204" t="s">
        <v>47652</v>
      </c>
      <c r="M12204" t="s">
        <v>47653</v>
      </c>
    </row>
    <row r="12205" spans="1:13">
      <c r="A12205" s="1" t="s">
        <v>14222</v>
      </c>
      <c r="B12205">
        <v>2.0555134216057699E-6</v>
      </c>
      <c r="C12205" s="1">
        <v>1.43185246982431E-8</v>
      </c>
      <c r="D12205">
        <v>1</v>
      </c>
      <c r="E12205">
        <v>1</v>
      </c>
      <c r="F12205">
        <v>1</v>
      </c>
      <c r="G12205">
        <v>0.41666666666666702</v>
      </c>
      <c r="H12205">
        <v>0.98305084745762705</v>
      </c>
      <c r="I12205">
        <v>0.57999999999999996</v>
      </c>
      <c r="J12205" s="1" t="s">
        <v>23229</v>
      </c>
      <c r="K12205" t="s">
        <v>23242</v>
      </c>
      <c r="L12205" t="s">
        <v>47654</v>
      </c>
      <c r="M12205" t="s">
        <v>47655</v>
      </c>
    </row>
    <row r="12206" spans="1:13">
      <c r="A12206" s="1" t="s">
        <v>14223</v>
      </c>
      <c r="B12206">
        <v>7.4657959723777199E-6</v>
      </c>
      <c r="C12206" s="1">
        <v>6.3529613238823599E-7</v>
      </c>
      <c r="D12206">
        <v>0.967741935483871</v>
      </c>
      <c r="E12206">
        <v>0.97647058823529398</v>
      </c>
      <c r="F12206">
        <v>0.97701149425287404</v>
      </c>
      <c r="G12206">
        <v>1</v>
      </c>
      <c r="H12206">
        <v>0.94705882352941195</v>
      </c>
      <c r="I12206">
        <v>0.95744680851063801</v>
      </c>
      <c r="J12206" s="1">
        <v>0.75</v>
      </c>
      <c r="K12206" t="s">
        <v>23241</v>
      </c>
      <c r="L12206" t="s">
        <v>47656</v>
      </c>
      <c r="M12206" t="s">
        <v>47657</v>
      </c>
    </row>
    <row r="12207" spans="1:13">
      <c r="A12207" s="1" t="s">
        <v>14224</v>
      </c>
      <c r="B12207">
        <v>1.9899911171646301E-8</v>
      </c>
      <c r="C12207" s="1">
        <v>8.9286886525146003E-7</v>
      </c>
      <c r="D12207">
        <v>0</v>
      </c>
      <c r="E12207">
        <v>0</v>
      </c>
      <c r="F12207">
        <v>0</v>
      </c>
      <c r="G12207">
        <v>0.24509803921568599</v>
      </c>
      <c r="H12207">
        <v>1.2820512820512799E-2</v>
      </c>
      <c r="I12207">
        <v>0.18243243243243201</v>
      </c>
      <c r="J12207" s="1">
        <v>0</v>
      </c>
      <c r="K12207" t="s">
        <v>23238</v>
      </c>
      <c r="L12207" t="s">
        <v>47658</v>
      </c>
      <c r="M12207" t="s">
        <v>47659</v>
      </c>
    </row>
    <row r="12208" spans="1:13">
      <c r="A12208" s="1" t="s">
        <v>14225</v>
      </c>
      <c r="B12208">
        <v>3.5790269930826999E-4</v>
      </c>
      <c r="C12208" s="1">
        <v>8.2783754709771001E-4</v>
      </c>
      <c r="D12208">
        <v>0.60344827586206895</v>
      </c>
      <c r="E12208">
        <v>0.115384615384615</v>
      </c>
      <c r="F12208">
        <v>0.27247191011235999</v>
      </c>
      <c r="G12208">
        <v>0.97368421052631604</v>
      </c>
      <c r="H12208">
        <v>0.34343434343434298</v>
      </c>
      <c r="I12208">
        <v>0.87745098039215697</v>
      </c>
      <c r="J12208" s="1">
        <v>1</v>
      </c>
      <c r="K12208" t="s">
        <v>23240</v>
      </c>
      <c r="L12208" t="s">
        <v>47660</v>
      </c>
      <c r="M12208" t="s">
        <v>47661</v>
      </c>
    </row>
    <row r="12209" spans="1:13">
      <c r="A12209" s="1" t="s">
        <v>14226</v>
      </c>
      <c r="B12209">
        <v>1.9196361482743499E-5</v>
      </c>
      <c r="C12209" s="1">
        <v>1.76867335073187E-5</v>
      </c>
      <c r="D12209">
        <v>0.9375</v>
      </c>
      <c r="E12209">
        <v>0.95833333333333304</v>
      </c>
      <c r="F12209">
        <v>0.93356643356643398</v>
      </c>
      <c r="G12209">
        <v>0.98148148148148195</v>
      </c>
      <c r="H12209">
        <v>0.91666666666666696</v>
      </c>
      <c r="I12209">
        <v>0.78571428571428603</v>
      </c>
      <c r="J12209" s="1">
        <v>0</v>
      </c>
      <c r="K12209" t="s">
        <v>23241</v>
      </c>
      <c r="L12209" t="s">
        <v>47662</v>
      </c>
      <c r="M12209" t="s">
        <v>47663</v>
      </c>
    </row>
    <row r="12210" spans="1:13">
      <c r="A12210" s="1" t="s">
        <v>14227</v>
      </c>
      <c r="B12210">
        <v>1.2097114449674199E-5</v>
      </c>
      <c r="C12210" s="1">
        <v>3.2514040776466899E-6</v>
      </c>
      <c r="D12210">
        <v>0.859375</v>
      </c>
      <c r="E12210">
        <v>0.99438202247190999</v>
      </c>
      <c r="F12210">
        <v>0.93513513513513502</v>
      </c>
      <c r="G12210">
        <v>0.96875</v>
      </c>
      <c r="H12210">
        <v>0.98850574712643702</v>
      </c>
      <c r="I12210">
        <v>1</v>
      </c>
      <c r="J12210" s="1">
        <v>1</v>
      </c>
      <c r="K12210" t="s">
        <v>23238</v>
      </c>
      <c r="L12210" t="s">
        <v>47664</v>
      </c>
      <c r="M12210" t="s">
        <v>47665</v>
      </c>
    </row>
    <row r="12211" spans="1:13">
      <c r="A12211" s="1" t="s">
        <v>14228</v>
      </c>
      <c r="B12211">
        <v>1.42348129280357E-4</v>
      </c>
      <c r="C12211" s="1">
        <v>5.1572689529155602E-6</v>
      </c>
      <c r="D12211">
        <v>0.70967741935483897</v>
      </c>
      <c r="E12211">
        <v>0.70212765957446799</v>
      </c>
      <c r="F12211">
        <v>0.97927461139896399</v>
      </c>
      <c r="G12211">
        <v>0.84883720930232598</v>
      </c>
      <c r="H12211">
        <v>0.95959595959596</v>
      </c>
      <c r="I12211">
        <v>0.962025316455696</v>
      </c>
      <c r="J12211" s="1">
        <v>1</v>
      </c>
      <c r="K12211" t="s">
        <v>23239</v>
      </c>
      <c r="L12211" t="s">
        <v>47666</v>
      </c>
      <c r="M12211" t="s">
        <v>47667</v>
      </c>
    </row>
    <row r="12212" spans="1:13">
      <c r="A12212" s="1" t="s">
        <v>14229</v>
      </c>
      <c r="B12212">
        <v>3.19267915706559E-6</v>
      </c>
      <c r="C12212" s="1">
        <v>1.41913613777702E-5</v>
      </c>
      <c r="D12212">
        <v>0.125</v>
      </c>
      <c r="E12212" t="s">
        <v>23229</v>
      </c>
      <c r="F12212">
        <v>1.0563380281690101E-2</v>
      </c>
      <c r="G12212">
        <v>0.11224489795918401</v>
      </c>
      <c r="H12212">
        <v>8.4745762711864406E-3</v>
      </c>
      <c r="I12212">
        <v>0.102564102564103</v>
      </c>
      <c r="J12212" s="1">
        <v>0</v>
      </c>
      <c r="K12212" t="s">
        <v>23242</v>
      </c>
      <c r="L12212" t="s">
        <v>47668</v>
      </c>
      <c r="M12212" t="s">
        <v>47669</v>
      </c>
    </row>
    <row r="12213" spans="1:13">
      <c r="A12213" s="1" t="s">
        <v>14230</v>
      </c>
      <c r="B12213">
        <v>2.32744475250509E-5</v>
      </c>
      <c r="C12213" s="1">
        <v>3.2101731284434297E-5</v>
      </c>
      <c r="D12213">
        <v>0.62903225806451601</v>
      </c>
      <c r="E12213">
        <v>0.67500000000000004</v>
      </c>
      <c r="F12213">
        <v>0.51204819277108404</v>
      </c>
      <c r="G12213">
        <v>0.8125</v>
      </c>
      <c r="H12213">
        <v>0.76219512195121997</v>
      </c>
      <c r="I12213">
        <v>0.75</v>
      </c>
      <c r="J12213" s="1" t="s">
        <v>23229</v>
      </c>
      <c r="K12213" t="s">
        <v>23238</v>
      </c>
      <c r="L12213" t="s">
        <v>47670</v>
      </c>
      <c r="M12213" t="s">
        <v>47671</v>
      </c>
    </row>
    <row r="12214" spans="1:13">
      <c r="A12214" s="1" t="s">
        <v>14231</v>
      </c>
      <c r="B12214">
        <v>9.4528806730118892E-6</v>
      </c>
      <c r="C12214" s="1">
        <v>9.6502831109417702E-5</v>
      </c>
      <c r="D12214">
        <v>0.96875</v>
      </c>
      <c r="E12214">
        <v>0.99473684210526303</v>
      </c>
      <c r="F12214">
        <v>0.94919786096256697</v>
      </c>
      <c r="G12214">
        <v>1</v>
      </c>
      <c r="H12214">
        <v>1</v>
      </c>
      <c r="I12214">
        <v>1</v>
      </c>
      <c r="J12214" s="1">
        <v>1</v>
      </c>
      <c r="K12214" t="s">
        <v>23241</v>
      </c>
      <c r="L12214" t="s">
        <v>47672</v>
      </c>
      <c r="M12214" t="s">
        <v>47673</v>
      </c>
    </row>
    <row r="12215" spans="1:13">
      <c r="A12215" s="1" t="s">
        <v>14232</v>
      </c>
      <c r="B12215">
        <v>4.7499089442928202E-7</v>
      </c>
      <c r="C12215" s="1">
        <v>5.1664766503498898E-7</v>
      </c>
      <c r="D12215">
        <v>1</v>
      </c>
      <c r="E12215">
        <v>0.99411764705882399</v>
      </c>
      <c r="F12215">
        <v>0.927027027027027</v>
      </c>
      <c r="G12215">
        <v>1</v>
      </c>
      <c r="H12215">
        <v>1</v>
      </c>
      <c r="I12215">
        <v>1</v>
      </c>
      <c r="J12215" s="1">
        <v>1</v>
      </c>
      <c r="K12215" t="s">
        <v>23238</v>
      </c>
      <c r="L12215" t="s">
        <v>47674</v>
      </c>
      <c r="M12215" t="s">
        <v>47675</v>
      </c>
    </row>
    <row r="12216" spans="1:13">
      <c r="A12216" s="1" t="s">
        <v>14233</v>
      </c>
      <c r="B12216">
        <v>1.37801460841933E-6</v>
      </c>
      <c r="C12216" s="1">
        <v>2.7206000391392002E-6</v>
      </c>
      <c r="D12216">
        <v>0.265625</v>
      </c>
      <c r="E12216">
        <v>7.8125E-2</v>
      </c>
      <c r="F12216">
        <v>4.1450777202072499E-2</v>
      </c>
      <c r="G12216">
        <v>5.1724137931034503E-2</v>
      </c>
      <c r="H12216">
        <v>2.6548672566371698E-2</v>
      </c>
      <c r="I12216">
        <v>0.11363636363636399</v>
      </c>
      <c r="J12216" s="1">
        <v>0</v>
      </c>
      <c r="K12216" t="s">
        <v>23239</v>
      </c>
      <c r="L12216" t="s">
        <v>47676</v>
      </c>
      <c r="M12216" t="s">
        <v>47677</v>
      </c>
    </row>
    <row r="12217" spans="1:13">
      <c r="A12217" s="1" t="s">
        <v>14234</v>
      </c>
      <c r="B12217">
        <v>1.8636896646513599E-6</v>
      </c>
      <c r="C12217" s="1">
        <v>2.6265681176327201E-5</v>
      </c>
      <c r="D12217">
        <v>0.67241379310344795</v>
      </c>
      <c r="E12217">
        <v>0.54705882352941204</v>
      </c>
      <c r="F12217">
        <v>0.43511450381679401</v>
      </c>
      <c r="G12217">
        <v>0.796875</v>
      </c>
      <c r="H12217">
        <v>0.613924050632911</v>
      </c>
      <c r="I12217">
        <v>0.62121212121212099</v>
      </c>
      <c r="J12217" s="1">
        <v>1</v>
      </c>
      <c r="K12217" t="s">
        <v>23241</v>
      </c>
      <c r="L12217" t="s">
        <v>47678</v>
      </c>
      <c r="M12217" t="s">
        <v>47679</v>
      </c>
    </row>
    <row r="12218" spans="1:13">
      <c r="A12218" s="1" t="s">
        <v>14235</v>
      </c>
      <c r="B12218">
        <v>9.4730291363749099E-6</v>
      </c>
      <c r="C12218" s="1">
        <v>2.99480683278137E-6</v>
      </c>
      <c r="D12218">
        <v>0.80952380952380998</v>
      </c>
      <c r="E12218">
        <v>0.98305084745762705</v>
      </c>
      <c r="F12218">
        <v>0.98076923076923095</v>
      </c>
      <c r="G12218">
        <v>0.98076923076923095</v>
      </c>
      <c r="H12218">
        <v>0.990291262135922</v>
      </c>
      <c r="I12218">
        <v>0.98314606741572996</v>
      </c>
      <c r="J12218" s="1">
        <v>1</v>
      </c>
      <c r="K12218" t="s">
        <v>23241</v>
      </c>
      <c r="L12218" t="s">
        <v>47680</v>
      </c>
      <c r="M12218" t="s">
        <v>47681</v>
      </c>
    </row>
    <row r="12219" spans="1:13">
      <c r="A12219" s="1" t="s">
        <v>14236</v>
      </c>
      <c r="B12219">
        <v>4.3107298969163702E-7</v>
      </c>
      <c r="C12219" s="1">
        <v>8.6076469053066892E-6</v>
      </c>
      <c r="D12219">
        <v>1</v>
      </c>
      <c r="E12219">
        <v>0.98305084745762705</v>
      </c>
      <c r="F12219">
        <v>0.992307692307692</v>
      </c>
      <c r="G12219">
        <v>1</v>
      </c>
      <c r="H12219">
        <v>1</v>
      </c>
      <c r="I12219">
        <v>0.92105263157894701</v>
      </c>
      <c r="J12219" s="1" t="s">
        <v>23229</v>
      </c>
      <c r="K12219" t="s">
        <v>23240</v>
      </c>
      <c r="L12219" t="s">
        <v>47682</v>
      </c>
      <c r="M12219" t="s">
        <v>47683</v>
      </c>
    </row>
    <row r="12220" spans="1:13">
      <c r="A12220" s="1" t="s">
        <v>14237</v>
      </c>
      <c r="B12220">
        <v>7.8981935706224703E-6</v>
      </c>
      <c r="C12220" s="1">
        <v>9.0846379493857595E-7</v>
      </c>
      <c r="D12220">
        <v>0</v>
      </c>
      <c r="E12220">
        <v>0</v>
      </c>
      <c r="F12220">
        <v>0.117948717948718</v>
      </c>
      <c r="G12220">
        <v>2.7777777777777801E-2</v>
      </c>
      <c r="H12220">
        <v>0.29901960784313703</v>
      </c>
      <c r="I12220">
        <v>8.6206896551724102E-2</v>
      </c>
      <c r="J12220" s="1">
        <v>0</v>
      </c>
      <c r="K12220" t="s">
        <v>23241</v>
      </c>
      <c r="L12220" t="s">
        <v>47684</v>
      </c>
      <c r="M12220" t="s">
        <v>47685</v>
      </c>
    </row>
    <row r="12221" spans="1:13">
      <c r="A12221" s="1" t="s">
        <v>14238</v>
      </c>
      <c r="B12221">
        <v>2.1464878829913E-6</v>
      </c>
      <c r="C12221" s="1">
        <v>1.4741220530030801E-5</v>
      </c>
      <c r="D12221">
        <v>0.5625</v>
      </c>
      <c r="E12221">
        <v>0.58522727272727304</v>
      </c>
      <c r="F12221">
        <v>0.41842105263157903</v>
      </c>
      <c r="G12221">
        <v>0.25</v>
      </c>
      <c r="H12221">
        <v>0.33870967741935498</v>
      </c>
      <c r="I12221">
        <v>0.161764705882353</v>
      </c>
      <c r="J12221" s="1">
        <v>1</v>
      </c>
      <c r="K12221" t="s">
        <v>23238</v>
      </c>
      <c r="L12221" t="s">
        <v>47686</v>
      </c>
      <c r="M12221" t="s">
        <v>47687</v>
      </c>
    </row>
    <row r="12222" spans="1:13">
      <c r="A12222" s="1" t="s">
        <v>14239</v>
      </c>
      <c r="B12222">
        <v>3.4387436520305998E-8</v>
      </c>
      <c r="C12222" s="1">
        <v>3.5197390538627E-9</v>
      </c>
      <c r="D12222">
        <v>0.984375</v>
      </c>
      <c r="E12222">
        <v>1</v>
      </c>
      <c r="F12222">
        <v>0.99742268041237103</v>
      </c>
      <c r="G12222">
        <v>1</v>
      </c>
      <c r="H12222">
        <v>0.99541284403669705</v>
      </c>
      <c r="I12222">
        <v>1</v>
      </c>
      <c r="J12222" s="1">
        <v>1</v>
      </c>
      <c r="K12222" t="s">
        <v>23240</v>
      </c>
      <c r="L12222" t="s">
        <v>47688</v>
      </c>
      <c r="M12222" t="s">
        <v>47689</v>
      </c>
    </row>
    <row r="12223" spans="1:13">
      <c r="A12223" s="1" t="s">
        <v>14240</v>
      </c>
      <c r="B12223">
        <v>1.06831048370784E-4</v>
      </c>
      <c r="C12223" s="1">
        <v>1.9161118221596099E-5</v>
      </c>
      <c r="D12223">
        <v>0</v>
      </c>
      <c r="E12223">
        <v>0</v>
      </c>
      <c r="F12223">
        <v>0.42010309278350499</v>
      </c>
      <c r="G12223">
        <v>8.6206896551724102E-3</v>
      </c>
      <c r="H12223">
        <v>0.34513274336283201</v>
      </c>
      <c r="I12223">
        <v>0.13600000000000001</v>
      </c>
      <c r="J12223" s="1" t="s">
        <v>23229</v>
      </c>
      <c r="K12223" t="s">
        <v>23238</v>
      </c>
      <c r="L12223" t="s">
        <v>47690</v>
      </c>
      <c r="M12223" t="s">
        <v>47691</v>
      </c>
    </row>
    <row r="12224" spans="1:13">
      <c r="A12224" s="1" t="s">
        <v>14241</v>
      </c>
      <c r="B12224">
        <v>9.7870213983124903E-5</v>
      </c>
      <c r="C12224" s="1">
        <v>6.1573179782026895E-4</v>
      </c>
      <c r="D12224">
        <v>0.116666666666667</v>
      </c>
      <c r="E12224">
        <v>1.5789473684210499E-2</v>
      </c>
      <c r="F12224">
        <v>0.44848484848484799</v>
      </c>
      <c r="G12224">
        <v>0</v>
      </c>
      <c r="H12224">
        <v>2.9069767441860499E-2</v>
      </c>
      <c r="I12224">
        <v>2.5252525252525301E-2</v>
      </c>
      <c r="J12224" s="1">
        <v>0</v>
      </c>
      <c r="K12224" t="s">
        <v>23241</v>
      </c>
      <c r="L12224" t="s">
        <v>47692</v>
      </c>
      <c r="M12224" t="s">
        <v>47693</v>
      </c>
    </row>
    <row r="12225" spans="1:13">
      <c r="A12225" s="1" t="s">
        <v>14242</v>
      </c>
      <c r="B12225">
        <v>1.8219847494140499E-7</v>
      </c>
      <c r="C12225" s="1">
        <v>9.1189154266800406E-9</v>
      </c>
      <c r="D12225">
        <v>1</v>
      </c>
      <c r="E12225">
        <v>1</v>
      </c>
      <c r="F12225">
        <v>0.96666666666666701</v>
      </c>
      <c r="G12225">
        <v>1</v>
      </c>
      <c r="H12225">
        <v>0.99553571428571397</v>
      </c>
      <c r="I12225">
        <v>1</v>
      </c>
      <c r="J12225" s="1" t="s">
        <v>23229</v>
      </c>
      <c r="K12225" t="s">
        <v>23239</v>
      </c>
      <c r="L12225" t="s">
        <v>47694</v>
      </c>
      <c r="M12225" t="s">
        <v>47695</v>
      </c>
    </row>
    <row r="12226" spans="1:13">
      <c r="A12226" s="1" t="s">
        <v>14243</v>
      </c>
      <c r="B12226">
        <v>1.20157263645992E-5</v>
      </c>
      <c r="C12226" s="1">
        <v>7.7312405537913802E-6</v>
      </c>
      <c r="D12226">
        <v>4.8387096774193498E-2</v>
      </c>
      <c r="E12226">
        <v>5.6179775280898901E-3</v>
      </c>
      <c r="F12226">
        <v>0.128947368421053</v>
      </c>
      <c r="G12226">
        <v>1.0638297872340399E-2</v>
      </c>
      <c r="H12226">
        <v>4.4999999999999998E-2</v>
      </c>
      <c r="I12226">
        <v>0</v>
      </c>
      <c r="J12226" s="1">
        <v>0</v>
      </c>
      <c r="K12226" t="s">
        <v>23240</v>
      </c>
      <c r="L12226" t="s">
        <v>47696</v>
      </c>
      <c r="M12226" t="s">
        <v>47697</v>
      </c>
    </row>
    <row r="12227" spans="1:13">
      <c r="A12227" s="1" t="s">
        <v>14244</v>
      </c>
      <c r="B12227">
        <v>7.9016905015727199E-6</v>
      </c>
      <c r="C12227" s="1">
        <v>3.3625988480752698E-7</v>
      </c>
      <c r="D12227">
        <v>0.133333333333333</v>
      </c>
      <c r="E12227">
        <v>3.6842105263157898E-2</v>
      </c>
      <c r="F12227">
        <v>2.60416666666667E-3</v>
      </c>
      <c r="G12227">
        <v>0</v>
      </c>
      <c r="H12227">
        <v>0</v>
      </c>
      <c r="I12227">
        <v>1.3698630136986301E-2</v>
      </c>
      <c r="J12227" s="1">
        <v>0</v>
      </c>
      <c r="K12227" t="s">
        <v>23241</v>
      </c>
      <c r="L12227" t="s">
        <v>47698</v>
      </c>
      <c r="M12227" t="s">
        <v>47699</v>
      </c>
    </row>
    <row r="12228" spans="1:13">
      <c r="A12228" s="1" t="s">
        <v>14245</v>
      </c>
      <c r="B12228">
        <v>6.0425559411663796E-7</v>
      </c>
      <c r="C12228" s="1">
        <v>1.1274163301671401E-6</v>
      </c>
      <c r="D12228">
        <v>0</v>
      </c>
      <c r="E12228">
        <v>0</v>
      </c>
      <c r="F12228">
        <v>0</v>
      </c>
      <c r="G12228">
        <v>0.21875</v>
      </c>
      <c r="H12228">
        <v>2.1739130434782601E-2</v>
      </c>
      <c r="I12228">
        <v>1.1904761904761901E-2</v>
      </c>
      <c r="J12228" s="1">
        <v>0</v>
      </c>
      <c r="K12228" t="s">
        <v>23241</v>
      </c>
      <c r="L12228" t="s">
        <v>47700</v>
      </c>
      <c r="M12228" t="s">
        <v>47701</v>
      </c>
    </row>
    <row r="12229" spans="1:13">
      <c r="A12229" s="1" t="s">
        <v>14246</v>
      </c>
      <c r="B12229">
        <v>1.1170071217270801E-5</v>
      </c>
      <c r="C12229" s="1">
        <v>5.9048267230708503E-6</v>
      </c>
      <c r="D12229">
        <v>1.6666666666666701E-2</v>
      </c>
      <c r="E12229">
        <v>0</v>
      </c>
      <c r="F12229">
        <v>0.13315217391304299</v>
      </c>
      <c r="G12229">
        <v>1.16279069767442E-2</v>
      </c>
      <c r="H12229">
        <v>3.125E-2</v>
      </c>
      <c r="I12229">
        <v>2.5641025641025599E-2</v>
      </c>
      <c r="J12229" s="1">
        <v>0</v>
      </c>
      <c r="K12229" t="s">
        <v>23239</v>
      </c>
      <c r="L12229" t="s">
        <v>47702</v>
      </c>
      <c r="M12229" t="s">
        <v>47703</v>
      </c>
    </row>
    <row r="12230" spans="1:13">
      <c r="A12230" s="1" t="s">
        <v>14247</v>
      </c>
      <c r="B12230">
        <v>5.5951795721782804E-6</v>
      </c>
      <c r="C12230" s="1">
        <v>3.4353941769554799E-8</v>
      </c>
      <c r="D12230">
        <v>0.89285714285714302</v>
      </c>
      <c r="E12230">
        <v>0.93506493506493504</v>
      </c>
      <c r="F12230">
        <v>0.99545454545454504</v>
      </c>
      <c r="G12230">
        <v>1</v>
      </c>
      <c r="H12230">
        <v>1</v>
      </c>
      <c r="I12230">
        <v>1</v>
      </c>
      <c r="J12230" s="1">
        <v>1</v>
      </c>
      <c r="K12230" t="s">
        <v>23238</v>
      </c>
      <c r="L12230" t="s">
        <v>47704</v>
      </c>
      <c r="M12230" t="s">
        <v>47705</v>
      </c>
    </row>
    <row r="12231" spans="1:13">
      <c r="A12231" s="1" t="s">
        <v>14248</v>
      </c>
      <c r="B12231">
        <v>1.23596905015078E-6</v>
      </c>
      <c r="C12231" s="1">
        <v>1.52632559021993E-7</v>
      </c>
      <c r="D12231">
        <v>0.859375</v>
      </c>
      <c r="E12231">
        <v>0.97159090909090895</v>
      </c>
      <c r="F12231">
        <v>0.77486910994764402</v>
      </c>
      <c r="G12231">
        <v>1</v>
      </c>
      <c r="H12231">
        <v>0.80681818181818199</v>
      </c>
      <c r="I12231">
        <v>0.91228070175438603</v>
      </c>
      <c r="J12231" s="1">
        <v>1</v>
      </c>
      <c r="K12231" t="s">
        <v>23239</v>
      </c>
      <c r="L12231" t="s">
        <v>47706</v>
      </c>
      <c r="M12231" t="s">
        <v>47707</v>
      </c>
    </row>
    <row r="12232" spans="1:13">
      <c r="A12232" s="1" t="s">
        <v>14249</v>
      </c>
      <c r="B12232">
        <v>7.0351587417863999E-6</v>
      </c>
      <c r="C12232" s="1">
        <v>1.4878800417543001E-4</v>
      </c>
      <c r="D12232">
        <v>0.17741935483870999</v>
      </c>
      <c r="E12232">
        <v>0.14367816091954</v>
      </c>
      <c r="F12232">
        <v>2.8089887640449398E-3</v>
      </c>
      <c r="G12232">
        <v>6.8965517241379296E-2</v>
      </c>
      <c r="H12232">
        <v>0.22560975609756101</v>
      </c>
      <c r="I12232">
        <v>0.19387755102040799</v>
      </c>
      <c r="J12232" s="1">
        <v>0.18181818181818199</v>
      </c>
      <c r="K12232" t="s">
        <v>23242</v>
      </c>
      <c r="L12232" t="s">
        <v>47708</v>
      </c>
      <c r="M12232" t="s">
        <v>47709</v>
      </c>
    </row>
    <row r="12233" spans="1:13">
      <c r="A12233" s="1" t="s">
        <v>14250</v>
      </c>
      <c r="B12233">
        <v>1.21974149477687E-5</v>
      </c>
      <c r="C12233" s="1">
        <v>1.09635597869859E-4</v>
      </c>
      <c r="D12233">
        <v>0.828125</v>
      </c>
      <c r="E12233">
        <v>0.75789473684210495</v>
      </c>
      <c r="F12233">
        <v>0.91534391534391502</v>
      </c>
      <c r="G12233">
        <v>1</v>
      </c>
      <c r="H12233">
        <v>0.99065420560747697</v>
      </c>
      <c r="I12233">
        <v>0.99047619047619095</v>
      </c>
      <c r="J12233" s="1">
        <v>1</v>
      </c>
      <c r="K12233" t="s">
        <v>23238</v>
      </c>
      <c r="L12233" t="s">
        <v>47710</v>
      </c>
      <c r="M12233" t="s">
        <v>47711</v>
      </c>
    </row>
    <row r="12234" spans="1:13">
      <c r="A12234" s="1" t="s">
        <v>14251</v>
      </c>
      <c r="B12234">
        <v>1.9029315432739401E-5</v>
      </c>
      <c r="C12234" s="1">
        <v>5.9647973209388701E-5</v>
      </c>
      <c r="D12234">
        <v>0.234375</v>
      </c>
      <c r="E12234">
        <v>0.25280898876404501</v>
      </c>
      <c r="F12234">
        <v>0.81989247311827995</v>
      </c>
      <c r="G12234">
        <v>0.355263157894737</v>
      </c>
      <c r="H12234">
        <v>0.89361702127659604</v>
      </c>
      <c r="I12234">
        <v>0.63793103448275901</v>
      </c>
      <c r="J12234" s="1">
        <v>0</v>
      </c>
      <c r="K12234" t="s">
        <v>23240</v>
      </c>
      <c r="L12234" t="s">
        <v>47712</v>
      </c>
      <c r="M12234" t="s">
        <v>47713</v>
      </c>
    </row>
    <row r="12235" spans="1:13">
      <c r="A12235" s="1" t="s">
        <v>14252</v>
      </c>
      <c r="B12235">
        <v>5.7724468504711599E-6</v>
      </c>
      <c r="C12235" s="1">
        <v>3.60776616430104E-5</v>
      </c>
      <c r="D12235">
        <v>0</v>
      </c>
      <c r="E12235">
        <v>6.6666666666666697E-3</v>
      </c>
      <c r="F12235">
        <v>0</v>
      </c>
      <c r="G12235">
        <v>0</v>
      </c>
      <c r="H12235">
        <v>0.28358208955223901</v>
      </c>
      <c r="I12235">
        <v>8.3333333333333301E-2</v>
      </c>
      <c r="J12235" s="1">
        <v>0</v>
      </c>
      <c r="K12235" t="s">
        <v>23239</v>
      </c>
      <c r="L12235" t="s">
        <v>47714</v>
      </c>
      <c r="M12235" t="s">
        <v>47715</v>
      </c>
    </row>
    <row r="12236" spans="1:13">
      <c r="A12236" s="1" t="s">
        <v>14253</v>
      </c>
      <c r="B12236">
        <v>4.7767298964242404E-7</v>
      </c>
      <c r="C12236" s="1">
        <v>1.5163578482296399E-6</v>
      </c>
      <c r="D12236">
        <v>1.5625E-2</v>
      </c>
      <c r="E12236">
        <v>0</v>
      </c>
      <c r="F12236">
        <v>1.7045454545454499E-2</v>
      </c>
      <c r="G12236">
        <v>0</v>
      </c>
      <c r="H12236">
        <v>2.32558139534884E-2</v>
      </c>
      <c r="I12236">
        <v>0</v>
      </c>
      <c r="J12236" s="1">
        <v>0</v>
      </c>
      <c r="K12236" t="s">
        <v>23238</v>
      </c>
      <c r="L12236" t="s">
        <v>47716</v>
      </c>
      <c r="M12236" t="s">
        <v>47717</v>
      </c>
    </row>
    <row r="12237" spans="1:13">
      <c r="A12237" s="1" t="s">
        <v>14254</v>
      </c>
      <c r="B12237">
        <v>4.92021178622139E-5</v>
      </c>
      <c r="C12237" s="1">
        <v>1.42763052999521E-5</v>
      </c>
      <c r="D12237">
        <v>0.859375</v>
      </c>
      <c r="E12237">
        <v>0.95679012345679004</v>
      </c>
      <c r="F12237">
        <v>0.94054054054054104</v>
      </c>
      <c r="G12237">
        <v>0.98333333333333295</v>
      </c>
      <c r="H12237">
        <v>0.97706422018348604</v>
      </c>
      <c r="I12237">
        <v>0.98095238095238102</v>
      </c>
      <c r="J12237" s="1">
        <v>0.95454545454545503</v>
      </c>
      <c r="K12237" t="s">
        <v>23240</v>
      </c>
      <c r="L12237" t="s">
        <v>47718</v>
      </c>
      <c r="M12237" t="s">
        <v>47719</v>
      </c>
    </row>
    <row r="12238" spans="1:13">
      <c r="A12238" s="1" t="s">
        <v>14255</v>
      </c>
      <c r="B12238">
        <v>5.1914604315038702E-5</v>
      </c>
      <c r="C12238" s="1">
        <v>2.4813888247813897E-4</v>
      </c>
      <c r="D12238">
        <v>0.98148148148148195</v>
      </c>
      <c r="E12238">
        <v>0.99275362318840599</v>
      </c>
      <c r="F12238">
        <v>0.68367346938775497</v>
      </c>
      <c r="G12238">
        <v>0.88157894736842102</v>
      </c>
      <c r="H12238">
        <v>0.70129870129870098</v>
      </c>
      <c r="I12238">
        <v>0.47115384615384598</v>
      </c>
      <c r="J12238" s="1" t="s">
        <v>23229</v>
      </c>
      <c r="K12238" t="s">
        <v>23238</v>
      </c>
      <c r="L12238" t="s">
        <v>47720</v>
      </c>
      <c r="M12238" t="s">
        <v>47721</v>
      </c>
    </row>
    <row r="12239" spans="1:13">
      <c r="A12239" s="1" t="s">
        <v>14256</v>
      </c>
      <c r="B12239">
        <v>2.0649222019088099E-7</v>
      </c>
      <c r="C12239" s="1">
        <v>1.0670890797655001E-6</v>
      </c>
      <c r="D12239">
        <v>0.02</v>
      </c>
      <c r="E12239">
        <v>0</v>
      </c>
      <c r="F12239">
        <v>0</v>
      </c>
      <c r="G12239">
        <v>3.2258064516128997E-2</v>
      </c>
      <c r="H12239">
        <v>2.0270270270270299E-2</v>
      </c>
      <c r="I12239">
        <v>0.1875</v>
      </c>
      <c r="J12239" s="1" t="s">
        <v>23229</v>
      </c>
      <c r="K12239" t="s">
        <v>23238</v>
      </c>
      <c r="L12239" t="s">
        <v>47722</v>
      </c>
      <c r="M12239" t="s">
        <v>47723</v>
      </c>
    </row>
    <row r="12240" spans="1:13">
      <c r="A12240" s="1" t="s">
        <v>14257</v>
      </c>
      <c r="B12240">
        <v>9.4443094853699696E-8</v>
      </c>
      <c r="C12240" s="1">
        <v>5.6427357806435504E-7</v>
      </c>
      <c r="D12240">
        <v>0.94642857142857095</v>
      </c>
      <c r="E12240">
        <v>0.989247311827957</v>
      </c>
      <c r="F12240">
        <v>0.98655913978494603</v>
      </c>
      <c r="G12240">
        <v>1</v>
      </c>
      <c r="H12240">
        <v>1</v>
      </c>
      <c r="I12240">
        <v>1</v>
      </c>
      <c r="J12240" s="1">
        <v>1</v>
      </c>
      <c r="K12240" t="s">
        <v>23241</v>
      </c>
      <c r="L12240" t="s">
        <v>47724</v>
      </c>
      <c r="M12240" t="s">
        <v>47725</v>
      </c>
    </row>
    <row r="12241" spans="1:13">
      <c r="A12241" s="1" t="s">
        <v>14258</v>
      </c>
      <c r="B12241">
        <v>5.1902199625189601E-5</v>
      </c>
      <c r="C12241" s="1">
        <v>7.0356257506731706E-5</v>
      </c>
      <c r="D12241">
        <v>0.28125</v>
      </c>
      <c r="E12241">
        <v>0.30729166666666702</v>
      </c>
      <c r="F12241">
        <v>0.47948717948718</v>
      </c>
      <c r="G12241">
        <v>0.23214285714285701</v>
      </c>
      <c r="H12241">
        <v>0.43805309734513298</v>
      </c>
      <c r="I12241">
        <v>0.55217391304347796</v>
      </c>
      <c r="J12241" s="1">
        <v>4.5454545454545497E-2</v>
      </c>
      <c r="K12241" t="s">
        <v>23241</v>
      </c>
      <c r="L12241" t="s">
        <v>47726</v>
      </c>
      <c r="M12241" t="s">
        <v>47727</v>
      </c>
    </row>
    <row r="12242" spans="1:13">
      <c r="A12242" s="1" t="s">
        <v>14259</v>
      </c>
      <c r="B12242">
        <v>0</v>
      </c>
      <c r="C12242" s="1">
        <v>0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 s="1">
        <v>0.7</v>
      </c>
      <c r="K12242" t="s">
        <v>23239</v>
      </c>
      <c r="L12242" t="s">
        <v>47728</v>
      </c>
      <c r="M12242" t="s">
        <v>47729</v>
      </c>
    </row>
    <row r="12243" spans="1:13">
      <c r="A12243" s="1" t="s">
        <v>14260</v>
      </c>
      <c r="B12243">
        <v>7.4641914277240403E-6</v>
      </c>
      <c r="C12243" s="1">
        <v>4.8873167059390797E-6</v>
      </c>
      <c r="D12243">
        <v>0</v>
      </c>
      <c r="E12243">
        <v>0</v>
      </c>
      <c r="F12243">
        <v>0</v>
      </c>
      <c r="G12243">
        <v>0</v>
      </c>
      <c r="H12243">
        <v>9.0909090909090898E-2</v>
      </c>
      <c r="I12243">
        <v>1.4084507042253501E-2</v>
      </c>
      <c r="J12243" s="1" t="s">
        <v>23229</v>
      </c>
      <c r="K12243" t="s">
        <v>23238</v>
      </c>
      <c r="L12243" t="s">
        <v>47730</v>
      </c>
      <c r="M12243" t="s">
        <v>47731</v>
      </c>
    </row>
    <row r="12244" spans="1:13">
      <c r="A12244" s="1" t="s">
        <v>14261</v>
      </c>
      <c r="B12244">
        <v>2.5522139550810002E-9</v>
      </c>
      <c r="C12244" s="1">
        <v>6.5923699952382395E-7</v>
      </c>
      <c r="D12244">
        <v>0</v>
      </c>
      <c r="E12244">
        <v>0</v>
      </c>
      <c r="F12244">
        <v>0</v>
      </c>
      <c r="G12244">
        <v>0.18918918918918901</v>
      </c>
      <c r="H12244">
        <v>2.9411764705882401E-2</v>
      </c>
      <c r="I12244">
        <v>9.3220338983050793E-2</v>
      </c>
      <c r="J12244" s="1" t="s">
        <v>23229</v>
      </c>
      <c r="K12244" t="s">
        <v>23241</v>
      </c>
      <c r="L12244" t="s">
        <v>47732</v>
      </c>
      <c r="M12244" t="s">
        <v>47733</v>
      </c>
    </row>
    <row r="12245" spans="1:13">
      <c r="A12245" s="1" t="s">
        <v>14262</v>
      </c>
      <c r="B12245">
        <v>2.1672073506583001E-5</v>
      </c>
      <c r="C12245" s="1">
        <v>1.86788978543307E-9</v>
      </c>
      <c r="D12245">
        <v>6.5217391304347797E-2</v>
      </c>
      <c r="E12245">
        <v>0</v>
      </c>
      <c r="F12245">
        <v>8.7121212121212099E-2</v>
      </c>
      <c r="G12245">
        <v>0</v>
      </c>
      <c r="H12245">
        <v>1.05263157894737E-2</v>
      </c>
      <c r="I12245">
        <v>5.9701492537313397E-2</v>
      </c>
      <c r="J12245" s="1" t="s">
        <v>23229</v>
      </c>
      <c r="K12245" t="s">
        <v>23241</v>
      </c>
      <c r="L12245" t="s">
        <v>47734</v>
      </c>
      <c r="M12245" t="s">
        <v>47735</v>
      </c>
    </row>
    <row r="12246" spans="1:13">
      <c r="A12246" s="1" t="s">
        <v>14263</v>
      </c>
      <c r="B12246">
        <v>1.5862072023239699E-5</v>
      </c>
      <c r="C12246" s="1">
        <v>4.7968196402235697E-6</v>
      </c>
      <c r="D12246">
        <v>0.11290322580645196</v>
      </c>
      <c r="E12246">
        <v>0.26785714285714302</v>
      </c>
      <c r="F12246">
        <v>0.199421965317919</v>
      </c>
      <c r="G12246">
        <v>3.0303030303030054E-2</v>
      </c>
      <c r="H12246">
        <v>0.22352941176470598</v>
      </c>
      <c r="I12246">
        <v>1.1904761904761973E-2</v>
      </c>
      <c r="J12246" s="1">
        <v>0.25</v>
      </c>
      <c r="K12246" t="s">
        <v>23243</v>
      </c>
      <c r="L12246" t="s">
        <v>47736</v>
      </c>
      <c r="M12246" t="s">
        <v>47737</v>
      </c>
    </row>
    <row r="12247" spans="1:13">
      <c r="A12247" s="1" t="s">
        <v>14264</v>
      </c>
      <c r="B12247">
        <v>7.4994846984018902E-6</v>
      </c>
      <c r="C12247" s="1">
        <v>5.7998745415392398E-6</v>
      </c>
      <c r="D12247">
        <v>1</v>
      </c>
      <c r="E12247">
        <v>1</v>
      </c>
      <c r="F12247">
        <v>0.91111111111111098</v>
      </c>
      <c r="G12247">
        <v>1</v>
      </c>
      <c r="H12247">
        <v>0.94791666666666696</v>
      </c>
      <c r="I12247">
        <v>1</v>
      </c>
      <c r="J12247" s="1" t="s">
        <v>23229</v>
      </c>
      <c r="K12247" t="s">
        <v>23241</v>
      </c>
      <c r="L12247" t="s">
        <v>47738</v>
      </c>
      <c r="M12247" t="s">
        <v>47739</v>
      </c>
    </row>
    <row r="12248" spans="1:13">
      <c r="A12248" s="1" t="s">
        <v>14265</v>
      </c>
      <c r="B12248">
        <v>6.0321232760844201E-7</v>
      </c>
      <c r="C12248" s="1">
        <v>7.7594523997347899E-6</v>
      </c>
      <c r="D12248">
        <v>0</v>
      </c>
      <c r="E12248">
        <v>0</v>
      </c>
      <c r="F12248">
        <v>8.4745762711864406E-3</v>
      </c>
      <c r="G12248">
        <v>0.73529411764705899</v>
      </c>
      <c r="H12248">
        <v>4.2253521126760597E-2</v>
      </c>
      <c r="I12248">
        <v>0.14285714285714299</v>
      </c>
      <c r="J12248" s="1">
        <v>0.05</v>
      </c>
      <c r="K12248" t="s">
        <v>23238</v>
      </c>
      <c r="L12248" t="s">
        <v>47740</v>
      </c>
      <c r="M12248" t="s">
        <v>47741</v>
      </c>
    </row>
    <row r="12249" spans="1:13">
      <c r="A12249" s="1" t="s">
        <v>14266</v>
      </c>
      <c r="B12249">
        <v>5.3852309946213403E-6</v>
      </c>
      <c r="C12249" s="1">
        <v>3.5925168069804801E-6</v>
      </c>
      <c r="D12249">
        <v>0.98214285714285698</v>
      </c>
      <c r="E12249">
        <v>0.93617021276595702</v>
      </c>
      <c r="F12249">
        <v>0.97435897435897401</v>
      </c>
      <c r="G12249">
        <v>0.89090909090909098</v>
      </c>
      <c r="H12249">
        <v>0.99122807017543901</v>
      </c>
      <c r="I12249">
        <v>0.94827586206896597</v>
      </c>
      <c r="J12249" s="1">
        <v>1</v>
      </c>
      <c r="K12249" t="s">
        <v>23240</v>
      </c>
      <c r="L12249" t="s">
        <v>47742</v>
      </c>
      <c r="M12249" t="s">
        <v>47743</v>
      </c>
    </row>
    <row r="12250" spans="1:13">
      <c r="A12250" s="1" t="s">
        <v>14267</v>
      </c>
      <c r="B12250">
        <v>2.8545424070710501E-6</v>
      </c>
      <c r="C12250" s="1">
        <v>3.1479534402686702E-7</v>
      </c>
      <c r="D12250">
        <v>3.3333333333333298E-2</v>
      </c>
      <c r="E12250">
        <v>2.6315789473684199E-2</v>
      </c>
      <c r="F12250">
        <v>0</v>
      </c>
      <c r="G12250">
        <v>0</v>
      </c>
      <c r="H12250">
        <v>0</v>
      </c>
      <c r="I12250">
        <v>8.4615384615384606E-2</v>
      </c>
      <c r="J12250" s="1">
        <v>0</v>
      </c>
      <c r="K12250" t="s">
        <v>23242</v>
      </c>
      <c r="L12250" t="s">
        <v>47744</v>
      </c>
      <c r="M12250" t="s">
        <v>47745</v>
      </c>
    </row>
    <row r="12251" spans="1:13">
      <c r="A12251" s="1" t="s">
        <v>14268</v>
      </c>
      <c r="B12251">
        <v>1.35739514165702E-5</v>
      </c>
      <c r="C12251" s="1">
        <v>4.7172931902164399E-5</v>
      </c>
      <c r="D12251">
        <v>0.97826086956521696</v>
      </c>
      <c r="E12251">
        <v>0.984615384615385</v>
      </c>
      <c r="F12251">
        <v>0.987179487179487</v>
      </c>
      <c r="G12251">
        <v>8.8235294117647106E-2</v>
      </c>
      <c r="H12251">
        <v>0.88414634146341498</v>
      </c>
      <c r="I12251">
        <v>0.57894736842105299</v>
      </c>
      <c r="J12251" s="1" t="s">
        <v>23229</v>
      </c>
      <c r="K12251" t="s">
        <v>23237</v>
      </c>
      <c r="L12251" t="s">
        <v>47746</v>
      </c>
      <c r="M12251" t="s">
        <v>47747</v>
      </c>
    </row>
    <row r="12252" spans="1:13">
      <c r="A12252" s="1" t="s">
        <v>14269</v>
      </c>
      <c r="B12252">
        <v>1.2884901586457101E-6</v>
      </c>
      <c r="C12252" s="1">
        <v>5.7585700705177297E-6</v>
      </c>
      <c r="D12252">
        <v>0</v>
      </c>
      <c r="E12252">
        <v>0</v>
      </c>
      <c r="F12252">
        <v>4.0650406504065002E-3</v>
      </c>
      <c r="G12252">
        <v>0.263636363636364</v>
      </c>
      <c r="H12252">
        <v>0</v>
      </c>
      <c r="I12252">
        <v>5.3921568627450997E-2</v>
      </c>
      <c r="J12252" s="1" t="s">
        <v>23229</v>
      </c>
      <c r="K12252" t="s">
        <v>23238</v>
      </c>
      <c r="L12252" t="s">
        <v>47748</v>
      </c>
      <c r="M12252" t="s">
        <v>47749</v>
      </c>
    </row>
    <row r="12253" spans="1:13">
      <c r="A12253" s="1" t="s">
        <v>14270</v>
      </c>
      <c r="B12253">
        <v>2.0481351895384301E-5</v>
      </c>
      <c r="C12253" s="1">
        <v>4.3029633760807901E-7</v>
      </c>
      <c r="D12253">
        <v>0.328125</v>
      </c>
      <c r="E12253">
        <v>0.21505376344086</v>
      </c>
      <c r="F12253">
        <v>0.371428571428571</v>
      </c>
      <c r="G12253">
        <v>0.65853658536585402</v>
      </c>
      <c r="H12253">
        <v>0.20879120879120899</v>
      </c>
      <c r="I12253">
        <v>0.38596491228070201</v>
      </c>
      <c r="J12253" s="1">
        <v>0.90909090909090895</v>
      </c>
      <c r="K12253" t="s">
        <v>23241</v>
      </c>
      <c r="L12253" t="s">
        <v>47750</v>
      </c>
      <c r="M12253" t="s">
        <v>47751</v>
      </c>
    </row>
    <row r="12254" spans="1:13">
      <c r="A12254" s="1" t="s">
        <v>14271</v>
      </c>
      <c r="B12254">
        <v>1.8434353363108898E-5</v>
      </c>
      <c r="C12254" s="1">
        <v>6.8681973603946499E-6</v>
      </c>
      <c r="D12254">
        <v>9.2592592592592601E-2</v>
      </c>
      <c r="E12254">
        <v>6.4516129032258104E-2</v>
      </c>
      <c r="F12254">
        <v>0.20703125</v>
      </c>
      <c r="G12254">
        <v>0</v>
      </c>
      <c r="H12254">
        <v>0.11111111111111099</v>
      </c>
      <c r="I12254">
        <v>9.375E-2</v>
      </c>
      <c r="J12254" s="1" t="s">
        <v>23229</v>
      </c>
      <c r="K12254" t="s">
        <v>23238</v>
      </c>
      <c r="L12254" t="s">
        <v>47752</v>
      </c>
      <c r="M12254" t="s">
        <v>47753</v>
      </c>
    </row>
    <row r="12255" spans="1:13">
      <c r="A12255" s="1" t="s">
        <v>14272</v>
      </c>
      <c r="B12255">
        <v>4.4989945285659799E-5</v>
      </c>
      <c r="C12255" s="1">
        <v>3.2666288745284602E-5</v>
      </c>
      <c r="D12255">
        <v>0.94</v>
      </c>
      <c r="E12255">
        <v>0.99382716049382702</v>
      </c>
      <c r="F12255">
        <v>0.75510204081632604</v>
      </c>
      <c r="G12255">
        <v>1</v>
      </c>
      <c r="H12255">
        <v>0.99152542372881403</v>
      </c>
      <c r="I12255">
        <v>1</v>
      </c>
      <c r="J12255" s="1" t="s">
        <v>23229</v>
      </c>
      <c r="K12255" t="s">
        <v>23240</v>
      </c>
      <c r="L12255" t="s">
        <v>47754</v>
      </c>
      <c r="M12255" t="s">
        <v>47755</v>
      </c>
    </row>
    <row r="12256" spans="1:13">
      <c r="A12256" s="1" t="s">
        <v>14273</v>
      </c>
      <c r="B12256">
        <v>9.0300994930090896E-5</v>
      </c>
      <c r="C12256" s="1">
        <v>9.5963618274498895E-6</v>
      </c>
      <c r="D12256">
        <v>0.63888888888888895</v>
      </c>
      <c r="E12256">
        <v>0.43877551020408201</v>
      </c>
      <c r="F12256">
        <v>0.91379310344827602</v>
      </c>
      <c r="G12256">
        <v>0.97222222222222199</v>
      </c>
      <c r="H12256">
        <v>1</v>
      </c>
      <c r="I12256">
        <v>0.97959183673469397</v>
      </c>
      <c r="J12256" s="1">
        <v>1</v>
      </c>
      <c r="K12256" t="s">
        <v>23241</v>
      </c>
      <c r="L12256" t="s">
        <v>47756</v>
      </c>
      <c r="M12256" t="s">
        <v>47757</v>
      </c>
    </row>
    <row r="12257" spans="1:13">
      <c r="A12257" s="1" t="s">
        <v>14274</v>
      </c>
      <c r="B12257">
        <v>4.5353222748462298E-5</v>
      </c>
      <c r="C12257" s="1">
        <v>2.4527607656263101E-5</v>
      </c>
      <c r="D12257">
        <v>0.282608695652174</v>
      </c>
      <c r="E12257">
        <v>0.2734375</v>
      </c>
      <c r="F12257">
        <v>0.131944444444444</v>
      </c>
      <c r="G12257">
        <v>0.20175438596491199</v>
      </c>
      <c r="H12257">
        <v>0.19</v>
      </c>
      <c r="I12257">
        <v>0.282407407407407</v>
      </c>
      <c r="J12257" s="1">
        <v>0</v>
      </c>
      <c r="K12257" t="s">
        <v>23241</v>
      </c>
      <c r="L12257" t="s">
        <v>47758</v>
      </c>
      <c r="M12257" t="s">
        <v>47759</v>
      </c>
    </row>
    <row r="12258" spans="1:13">
      <c r="A12258" s="1" t="s">
        <v>14275</v>
      </c>
      <c r="B12258">
        <v>1.2809939598307499E-6</v>
      </c>
      <c r="C12258" s="1">
        <v>6.1460466535111897E-7</v>
      </c>
      <c r="D12258">
        <v>1.5625E-2</v>
      </c>
      <c r="E12258">
        <v>1.0638297872340399E-2</v>
      </c>
      <c r="F12258">
        <v>0</v>
      </c>
      <c r="G12258">
        <v>0</v>
      </c>
      <c r="H12258">
        <v>0</v>
      </c>
      <c r="I12258">
        <v>9.6153846153846194E-3</v>
      </c>
      <c r="J12258" s="1">
        <v>0.59090909090909105</v>
      </c>
      <c r="K12258" t="s">
        <v>23241</v>
      </c>
      <c r="L12258" t="s">
        <v>47760</v>
      </c>
      <c r="M12258" t="s">
        <v>47761</v>
      </c>
    </row>
    <row r="12259" spans="1:13">
      <c r="A12259" s="1" t="s">
        <v>14276</v>
      </c>
      <c r="B12259">
        <v>6.2216721377710902E-7</v>
      </c>
      <c r="C12259" s="1">
        <v>2.5518905372644898E-6</v>
      </c>
      <c r="D12259">
        <v>0</v>
      </c>
      <c r="E12259">
        <v>0</v>
      </c>
      <c r="F12259">
        <v>0</v>
      </c>
      <c r="G12259">
        <v>0.13793103448275901</v>
      </c>
      <c r="H12259">
        <v>0</v>
      </c>
      <c r="I12259">
        <v>8.7999999999999995E-2</v>
      </c>
      <c r="J12259" s="1">
        <v>0</v>
      </c>
      <c r="K12259" t="s">
        <v>23242</v>
      </c>
      <c r="L12259" t="s">
        <v>47762</v>
      </c>
      <c r="M12259" t="s">
        <v>47763</v>
      </c>
    </row>
    <row r="12260" spans="1:13">
      <c r="A12260" s="1" t="s">
        <v>14277</v>
      </c>
      <c r="B12260">
        <v>9.4763530534238596E-7</v>
      </c>
      <c r="C12260" s="1">
        <v>2.62126151139855E-5</v>
      </c>
      <c r="D12260">
        <v>0.15909090909090901</v>
      </c>
      <c r="E12260">
        <v>0.411392405063291</v>
      </c>
      <c r="F12260">
        <v>0.79885057471264398</v>
      </c>
      <c r="G12260">
        <v>0.53571428571428603</v>
      </c>
      <c r="H12260">
        <v>0.65882352941176503</v>
      </c>
      <c r="I12260">
        <v>9.0909090909090898E-2</v>
      </c>
      <c r="J12260" s="1" t="s">
        <v>23229</v>
      </c>
      <c r="K12260" t="s">
        <v>23242</v>
      </c>
      <c r="L12260" t="s">
        <v>47764</v>
      </c>
      <c r="M12260" t="s">
        <v>47765</v>
      </c>
    </row>
    <row r="12261" spans="1:13">
      <c r="A12261" s="1" t="s">
        <v>14278</v>
      </c>
      <c r="B12261">
        <v>2.6378216407517402E-6</v>
      </c>
      <c r="C12261" s="1">
        <v>3.3466975663825098E-6</v>
      </c>
      <c r="D12261">
        <v>0</v>
      </c>
      <c r="E12261">
        <v>0</v>
      </c>
      <c r="F12261">
        <v>0</v>
      </c>
      <c r="G12261">
        <v>0.15517241379310301</v>
      </c>
      <c r="H12261">
        <v>4.5045045045045001E-3</v>
      </c>
      <c r="I12261">
        <v>3.09734513274336E-2</v>
      </c>
      <c r="J12261" s="1" t="s">
        <v>23229</v>
      </c>
      <c r="K12261" t="s">
        <v>23241</v>
      </c>
      <c r="L12261" t="s">
        <v>47766</v>
      </c>
      <c r="M12261" t="s">
        <v>47767</v>
      </c>
    </row>
    <row r="12262" spans="1:13">
      <c r="A12262" s="1" t="s">
        <v>14279</v>
      </c>
      <c r="B12262">
        <v>2.1830905617167201E-9</v>
      </c>
      <c r="C12262" s="1">
        <v>1.8911443320543099E-6</v>
      </c>
      <c r="D12262">
        <v>1</v>
      </c>
      <c r="E12262">
        <v>1</v>
      </c>
      <c r="F12262">
        <v>1</v>
      </c>
      <c r="G12262">
        <v>1</v>
      </c>
      <c r="H12262">
        <v>0.987341772151899</v>
      </c>
      <c r="I12262">
        <v>1</v>
      </c>
      <c r="J12262" s="1">
        <v>0</v>
      </c>
      <c r="K12262" t="s">
        <v>23238</v>
      </c>
      <c r="L12262" t="s">
        <v>47768</v>
      </c>
      <c r="M12262" t="s">
        <v>47769</v>
      </c>
    </row>
    <row r="12263" spans="1:13">
      <c r="A12263" s="1" t="s">
        <v>14280</v>
      </c>
      <c r="B12263">
        <v>9.8581816365609997E-5</v>
      </c>
      <c r="C12263" s="1">
        <v>3.9521271346229201E-6</v>
      </c>
      <c r="D12263">
        <v>1</v>
      </c>
      <c r="E12263">
        <v>0.79220779220779203</v>
      </c>
      <c r="F12263">
        <v>1</v>
      </c>
      <c r="G12263">
        <v>1</v>
      </c>
      <c r="H12263">
        <v>0.99390243902439002</v>
      </c>
      <c r="I12263">
        <v>1</v>
      </c>
      <c r="J12263" s="1">
        <v>1</v>
      </c>
      <c r="K12263" t="s">
        <v>23239</v>
      </c>
      <c r="L12263" t="s">
        <v>47770</v>
      </c>
      <c r="M12263" t="s">
        <v>47771</v>
      </c>
    </row>
    <row r="12264" spans="1:13">
      <c r="A12264" s="1" t="s">
        <v>14281</v>
      </c>
      <c r="B12264">
        <v>2.46836577815726E-7</v>
      </c>
      <c r="C12264" s="1">
        <v>3.5190373972441099E-6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0.96491228070175405</v>
      </c>
      <c r="J12264" s="1">
        <v>1</v>
      </c>
      <c r="K12264" t="s">
        <v>23241</v>
      </c>
      <c r="L12264" t="s">
        <v>47772</v>
      </c>
      <c r="M12264" t="s">
        <v>47773</v>
      </c>
    </row>
    <row r="12265" spans="1:13">
      <c r="A12265" s="1" t="s">
        <v>14282</v>
      </c>
      <c r="B12265">
        <v>0</v>
      </c>
      <c r="C12265" s="1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 s="1">
        <v>0.36363636363636398</v>
      </c>
      <c r="K12265" t="s">
        <v>23241</v>
      </c>
      <c r="L12265" t="s">
        <v>47774</v>
      </c>
      <c r="M12265" t="s">
        <v>47775</v>
      </c>
    </row>
    <row r="12266" spans="1:13">
      <c r="A12266" s="1" t="s">
        <v>14283</v>
      </c>
      <c r="B12266">
        <v>2.1850340040758602E-6</v>
      </c>
      <c r="C12266" s="1">
        <v>1.6125636934754399E-6</v>
      </c>
      <c r="D12266">
        <v>1</v>
      </c>
      <c r="E12266">
        <v>1</v>
      </c>
      <c r="F12266">
        <v>1</v>
      </c>
      <c r="G12266">
        <v>0.73958333333333304</v>
      </c>
      <c r="H12266">
        <v>1</v>
      </c>
      <c r="I12266">
        <v>0.90476190476190499</v>
      </c>
      <c r="J12266" s="1">
        <v>1</v>
      </c>
      <c r="K12266" t="s">
        <v>23238</v>
      </c>
      <c r="L12266" t="s">
        <v>47776</v>
      </c>
      <c r="M12266" t="s">
        <v>47777</v>
      </c>
    </row>
    <row r="12267" spans="1:13">
      <c r="A12267" s="1" t="s">
        <v>14284</v>
      </c>
      <c r="B12267">
        <v>3.8956843941216401E-5</v>
      </c>
      <c r="C12267" s="1">
        <v>1.11382898066847E-4</v>
      </c>
      <c r="D12267">
        <v>0</v>
      </c>
      <c r="E12267">
        <v>0</v>
      </c>
      <c r="F12267">
        <v>0.46875</v>
      </c>
      <c r="G12267">
        <v>0</v>
      </c>
      <c r="H12267">
        <v>0.28658536585365901</v>
      </c>
      <c r="I12267">
        <v>0</v>
      </c>
      <c r="J12267" s="1">
        <v>0</v>
      </c>
      <c r="K12267" t="s">
        <v>23242</v>
      </c>
      <c r="L12267" t="s">
        <v>47778</v>
      </c>
      <c r="M12267" t="s">
        <v>47779</v>
      </c>
    </row>
    <row r="12268" spans="1:13">
      <c r="A12268" s="1" t="s">
        <v>14285</v>
      </c>
      <c r="B12268">
        <v>4.71694862482792E-8</v>
      </c>
      <c r="C12268" s="1">
        <v>4.3438460199617898E-6</v>
      </c>
      <c r="D12268">
        <v>1</v>
      </c>
      <c r="E12268">
        <v>1</v>
      </c>
      <c r="F12268">
        <v>1</v>
      </c>
      <c r="G12268">
        <v>1</v>
      </c>
      <c r="H12268">
        <v>0.98913043478260898</v>
      </c>
      <c r="I12268">
        <v>1</v>
      </c>
      <c r="J12268" s="1">
        <v>0.45454545454545497</v>
      </c>
      <c r="K12268" t="s">
        <v>23238</v>
      </c>
      <c r="L12268" t="s">
        <v>47780</v>
      </c>
      <c r="M12268" t="s">
        <v>47781</v>
      </c>
    </row>
    <row r="12269" spans="1:13">
      <c r="A12269" s="1" t="s">
        <v>14286</v>
      </c>
      <c r="B12269">
        <v>2.34681289166132E-5</v>
      </c>
      <c r="C12269" s="1">
        <v>1.1862359629079799E-6</v>
      </c>
      <c r="D12269">
        <v>0.89285714285714302</v>
      </c>
      <c r="E12269">
        <v>0.72560975609756095</v>
      </c>
      <c r="F12269">
        <v>0.89880952380952395</v>
      </c>
      <c r="G12269">
        <v>0.94285714285714295</v>
      </c>
      <c r="H12269">
        <v>0.623529411764706</v>
      </c>
      <c r="I12269">
        <v>0.87301587301587302</v>
      </c>
      <c r="J12269" s="1">
        <v>1</v>
      </c>
      <c r="K12269" t="s">
        <v>23238</v>
      </c>
      <c r="L12269" t="s">
        <v>47782</v>
      </c>
      <c r="M12269" t="s">
        <v>47783</v>
      </c>
    </row>
    <row r="12270" spans="1:13">
      <c r="A12270" s="1" t="s">
        <v>14287</v>
      </c>
      <c r="B12270">
        <v>2.5463639283913701E-7</v>
      </c>
      <c r="C12270" s="1">
        <v>5.2087676102023096E-6</v>
      </c>
      <c r="D12270">
        <v>1</v>
      </c>
      <c r="E12270">
        <v>1</v>
      </c>
      <c r="F12270">
        <v>0.85099337748344395</v>
      </c>
      <c r="G12270">
        <v>1</v>
      </c>
      <c r="H12270">
        <v>0.9375</v>
      </c>
      <c r="I12270">
        <v>0.95</v>
      </c>
      <c r="J12270" s="1">
        <v>1</v>
      </c>
      <c r="K12270" t="s">
        <v>23240</v>
      </c>
      <c r="L12270" t="s">
        <v>47784</v>
      </c>
      <c r="M12270" t="s">
        <v>47785</v>
      </c>
    </row>
    <row r="12271" spans="1:13">
      <c r="A12271" s="1" t="s">
        <v>14288</v>
      </c>
      <c r="B12271">
        <v>4.6928812099726401E-12</v>
      </c>
      <c r="C12271" s="1">
        <v>1.7461640298461299E-8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4.0229885057471299E-2</v>
      </c>
      <c r="J12271" s="1">
        <v>0</v>
      </c>
      <c r="K12271" t="s">
        <v>23242</v>
      </c>
      <c r="L12271" t="s">
        <v>47786</v>
      </c>
      <c r="M12271" t="s">
        <v>47787</v>
      </c>
    </row>
    <row r="12272" spans="1:13">
      <c r="A12272" s="1" t="s">
        <v>14289</v>
      </c>
      <c r="B12272">
        <v>3.45634795951085E-7</v>
      </c>
      <c r="C12272" s="1">
        <v>5.6022649670819604E-10</v>
      </c>
      <c r="D12272">
        <v>0.204545454545455</v>
      </c>
      <c r="E12272">
        <v>0.22794117647058801</v>
      </c>
      <c r="F12272">
        <v>0.273885350318471</v>
      </c>
      <c r="G12272">
        <v>0.337209302325581</v>
      </c>
      <c r="H12272">
        <v>0.268421052631579</v>
      </c>
      <c r="I12272">
        <v>0.217105263157895</v>
      </c>
      <c r="J12272" s="1">
        <v>0.33333333333333298</v>
      </c>
      <c r="K12272" t="s">
        <v>23242</v>
      </c>
      <c r="L12272" t="s">
        <v>47788</v>
      </c>
      <c r="M12272" t="s">
        <v>47789</v>
      </c>
    </row>
    <row r="12273" spans="1:13">
      <c r="A12273" s="1" t="s">
        <v>14290</v>
      </c>
      <c r="B12273">
        <v>7.6834284076860097E-7</v>
      </c>
      <c r="C12273" s="1">
        <v>8.3884694675125995E-7</v>
      </c>
      <c r="D12273">
        <v>0.83333333333333304</v>
      </c>
      <c r="E12273">
        <v>1</v>
      </c>
      <c r="F12273">
        <v>0.97916666666666696</v>
      </c>
      <c r="G12273">
        <v>1</v>
      </c>
      <c r="H12273">
        <v>1</v>
      </c>
      <c r="I12273">
        <v>1</v>
      </c>
      <c r="J12273" s="1">
        <v>1</v>
      </c>
      <c r="K12273" t="s">
        <v>23242</v>
      </c>
      <c r="L12273" t="s">
        <v>47790</v>
      </c>
      <c r="M12273" t="s">
        <v>47791</v>
      </c>
    </row>
    <row r="12274" spans="1:13">
      <c r="A12274" s="1" t="s">
        <v>14291</v>
      </c>
      <c r="B12274">
        <v>0</v>
      </c>
      <c r="C12274" s="1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 s="1">
        <v>1</v>
      </c>
      <c r="K12274" t="s">
        <v>23238</v>
      </c>
      <c r="L12274" t="s">
        <v>47792</v>
      </c>
      <c r="M12274" t="s">
        <v>47793</v>
      </c>
    </row>
    <row r="12275" spans="1:13">
      <c r="A12275" s="1" t="s">
        <v>14292</v>
      </c>
      <c r="B12275">
        <v>2.95901437559631E-6</v>
      </c>
      <c r="C12275" s="1">
        <v>6.42855249000608E-6</v>
      </c>
      <c r="D12275">
        <v>9.6774193548387094E-2</v>
      </c>
      <c r="E12275">
        <v>5.9523809523809503E-3</v>
      </c>
      <c r="F12275">
        <v>0</v>
      </c>
      <c r="G12275">
        <v>3.8461538461538498E-2</v>
      </c>
      <c r="H12275">
        <v>1.1764705882352899E-2</v>
      </c>
      <c r="I12275">
        <v>0.214285714285714</v>
      </c>
      <c r="J12275" s="1">
        <v>0</v>
      </c>
      <c r="K12275" t="s">
        <v>23238</v>
      </c>
      <c r="L12275" t="s">
        <v>47794</v>
      </c>
      <c r="M12275" t="s">
        <v>47795</v>
      </c>
    </row>
    <row r="12276" spans="1:13">
      <c r="A12276" s="1" t="s">
        <v>14293</v>
      </c>
      <c r="B12276">
        <v>8.1377793240987402E-10</v>
      </c>
      <c r="C12276" s="1">
        <v>2.37660727353115E-5</v>
      </c>
      <c r="D12276">
        <v>0.953125</v>
      </c>
      <c r="E12276">
        <v>0.97802197802197799</v>
      </c>
      <c r="F12276">
        <v>0.850785340314136</v>
      </c>
      <c r="G12276">
        <v>0.93617021276595702</v>
      </c>
      <c r="H12276">
        <v>0.91489361702127703</v>
      </c>
      <c r="I12276">
        <v>0.962686567164179</v>
      </c>
      <c r="J12276" s="1">
        <v>1</v>
      </c>
      <c r="K12276" t="s">
        <v>23240</v>
      </c>
      <c r="L12276" t="s">
        <v>47796</v>
      </c>
      <c r="M12276" t="s">
        <v>47797</v>
      </c>
    </row>
    <row r="12277" spans="1:13">
      <c r="A12277" s="1" t="s">
        <v>14294</v>
      </c>
      <c r="B12277">
        <v>2.71196563385596E-6</v>
      </c>
      <c r="C12277" s="1">
        <v>1.6296102878099798E-5</v>
      </c>
      <c r="D12277">
        <v>0.984375</v>
      </c>
      <c r="E12277">
        <v>0.98888888888888904</v>
      </c>
      <c r="F12277">
        <v>0.99202127659574502</v>
      </c>
      <c r="G12277">
        <v>0.44736842105263203</v>
      </c>
      <c r="H12277">
        <v>0.98901098901098905</v>
      </c>
      <c r="I12277">
        <v>0.91525423728813604</v>
      </c>
      <c r="J12277" s="1">
        <v>1</v>
      </c>
      <c r="K12277" t="s">
        <v>23242</v>
      </c>
      <c r="L12277" t="s">
        <v>47798</v>
      </c>
      <c r="M12277" t="s">
        <v>47799</v>
      </c>
    </row>
    <row r="12278" spans="1:13">
      <c r="A12278" s="1" t="s">
        <v>14295</v>
      </c>
      <c r="B12278">
        <v>1.3585707247641201E-7</v>
      </c>
      <c r="C12278" s="1">
        <v>8.3819076799183402E-7</v>
      </c>
      <c r="D12278">
        <v>0</v>
      </c>
      <c r="E12278">
        <v>0</v>
      </c>
      <c r="F12278">
        <v>4.2613636363636402E-2</v>
      </c>
      <c r="G12278">
        <v>3.4482758620689703E-2</v>
      </c>
      <c r="H12278">
        <v>3.0120481927710802E-2</v>
      </c>
      <c r="I12278">
        <v>1.9607843137254902E-2</v>
      </c>
      <c r="J12278" s="1">
        <v>0</v>
      </c>
      <c r="K12278" t="s">
        <v>23241</v>
      </c>
      <c r="L12278" t="s">
        <v>47800</v>
      </c>
      <c r="M12278" t="s">
        <v>47801</v>
      </c>
    </row>
    <row r="12279" spans="1:13">
      <c r="A12279" s="1" t="s">
        <v>14296</v>
      </c>
      <c r="B12279">
        <v>1.0823995209705899E-5</v>
      </c>
      <c r="C12279" s="1">
        <v>1.10449693321008E-6</v>
      </c>
      <c r="D12279">
        <v>0.96875</v>
      </c>
      <c r="E12279">
        <v>0.98936170212765961</v>
      </c>
      <c r="F12279">
        <v>0.95287958115183247</v>
      </c>
      <c r="G12279">
        <v>0.99019607843137258</v>
      </c>
      <c r="H12279">
        <v>0.97115384615384626</v>
      </c>
      <c r="I12279">
        <v>0.96354166666666674</v>
      </c>
      <c r="J12279" s="1">
        <v>1</v>
      </c>
      <c r="K12279" t="s">
        <v>23243</v>
      </c>
      <c r="L12279" t="s">
        <v>47802</v>
      </c>
      <c r="M12279" t="s">
        <v>47803</v>
      </c>
    </row>
    <row r="12280" spans="1:13">
      <c r="A12280" s="1" t="s">
        <v>14297</v>
      </c>
      <c r="B12280">
        <v>1.52527630127682E-6</v>
      </c>
      <c r="C12280" s="1">
        <v>2.81866962637752E-8</v>
      </c>
      <c r="D12280">
        <v>1</v>
      </c>
      <c r="E12280">
        <v>1</v>
      </c>
      <c r="F12280">
        <v>0.98913043478260898</v>
      </c>
      <c r="G12280">
        <v>0.5</v>
      </c>
      <c r="H12280">
        <v>0.97260273972602695</v>
      </c>
      <c r="I12280">
        <v>0.94444444444444398</v>
      </c>
      <c r="J12280" s="1">
        <v>1</v>
      </c>
      <c r="K12280" t="s">
        <v>23238</v>
      </c>
      <c r="L12280" t="s">
        <v>47804</v>
      </c>
      <c r="M12280" t="s">
        <v>47805</v>
      </c>
    </row>
    <row r="12281" spans="1:13">
      <c r="A12281" s="1" t="s">
        <v>14298</v>
      </c>
      <c r="B12281">
        <v>3.75924826194025E-7</v>
      </c>
      <c r="C12281" s="1">
        <v>8.6176436056129899E-9</v>
      </c>
      <c r="D12281">
        <v>1</v>
      </c>
      <c r="E12281">
        <v>1</v>
      </c>
      <c r="F12281">
        <v>1</v>
      </c>
      <c r="G12281">
        <v>0.66666666666666696</v>
      </c>
      <c r="H12281">
        <v>0.98305084745762705</v>
      </c>
      <c r="I12281">
        <v>0.9375</v>
      </c>
      <c r="J12281" s="1">
        <v>1</v>
      </c>
      <c r="K12281" t="s">
        <v>23237</v>
      </c>
      <c r="L12281" t="s">
        <v>47806</v>
      </c>
      <c r="M12281" t="s">
        <v>47807</v>
      </c>
    </row>
    <row r="12282" spans="1:13">
      <c r="A12282" s="1" t="s">
        <v>14299</v>
      </c>
      <c r="B12282">
        <v>1.61039751761675E-5</v>
      </c>
      <c r="C12282" s="1">
        <v>1.91383712237351E-5</v>
      </c>
      <c r="D12282">
        <v>3.4482758620689703E-2</v>
      </c>
      <c r="E12282">
        <v>0.115384615384615</v>
      </c>
      <c r="F12282">
        <v>0</v>
      </c>
      <c r="G12282">
        <v>0</v>
      </c>
      <c r="H12282">
        <v>3.0769230769230799E-2</v>
      </c>
      <c r="I12282">
        <v>0.22222222222222199</v>
      </c>
      <c r="J12282" s="1">
        <v>0</v>
      </c>
      <c r="K12282" t="s">
        <v>23241</v>
      </c>
      <c r="L12282" t="s">
        <v>47808</v>
      </c>
      <c r="M12282" t="s">
        <v>47809</v>
      </c>
    </row>
    <row r="12283" spans="1:13">
      <c r="A12283" s="1" t="s">
        <v>14300</v>
      </c>
      <c r="B12283">
        <v>1.4691315097631399E-6</v>
      </c>
      <c r="C12283" s="1">
        <v>1.16088856930487E-7</v>
      </c>
      <c r="D12283">
        <v>0.92857142857142905</v>
      </c>
      <c r="E12283">
        <v>0.99468085106382997</v>
      </c>
      <c r="F12283">
        <v>0.99691358024691401</v>
      </c>
      <c r="G12283">
        <v>1</v>
      </c>
      <c r="H12283">
        <v>1</v>
      </c>
      <c r="I12283">
        <v>1</v>
      </c>
      <c r="J12283" s="1" t="s">
        <v>23229</v>
      </c>
      <c r="K12283" t="s">
        <v>23241</v>
      </c>
      <c r="L12283" t="s">
        <v>47810</v>
      </c>
      <c r="M12283" t="s">
        <v>47811</v>
      </c>
    </row>
    <row r="12284" spans="1:13">
      <c r="A12284" s="1" t="s">
        <v>14301</v>
      </c>
      <c r="B12284">
        <v>7.5657631813454596E-6</v>
      </c>
      <c r="C12284" s="1">
        <v>6.5135703091625301E-7</v>
      </c>
      <c r="D12284">
        <v>0.98076923076923095</v>
      </c>
      <c r="E12284">
        <v>1</v>
      </c>
      <c r="F12284">
        <v>0.91150442477876104</v>
      </c>
      <c r="G12284">
        <v>1</v>
      </c>
      <c r="H12284">
        <v>0.98591549295774605</v>
      </c>
      <c r="I12284">
        <v>1</v>
      </c>
      <c r="J12284" s="1" t="s">
        <v>23229</v>
      </c>
      <c r="K12284" t="s">
        <v>23241</v>
      </c>
      <c r="L12284" t="s">
        <v>47812</v>
      </c>
      <c r="M12284" t="s">
        <v>47813</v>
      </c>
    </row>
    <row r="12285" spans="1:13">
      <c r="A12285" s="1" t="s">
        <v>14302</v>
      </c>
      <c r="B12285">
        <v>3.60093775017865E-8</v>
      </c>
      <c r="C12285" s="1">
        <v>2.0388540957691598E-6</v>
      </c>
      <c r="D12285">
        <v>0</v>
      </c>
      <c r="E12285">
        <v>0</v>
      </c>
      <c r="F12285">
        <v>3.97727272727273E-2</v>
      </c>
      <c r="G12285">
        <v>0</v>
      </c>
      <c r="H12285">
        <v>1.4285714285714299E-2</v>
      </c>
      <c r="I12285">
        <v>0</v>
      </c>
      <c r="J12285" s="1">
        <v>0</v>
      </c>
      <c r="K12285" t="s">
        <v>23238</v>
      </c>
      <c r="L12285" t="s">
        <v>47814</v>
      </c>
      <c r="M12285" t="s">
        <v>47815</v>
      </c>
    </row>
    <row r="12286" spans="1:13">
      <c r="A12286" s="1" t="s">
        <v>14303</v>
      </c>
      <c r="B12286">
        <v>7.50252325811E-6</v>
      </c>
      <c r="C12286" s="1">
        <v>2.5255414575911101E-6</v>
      </c>
      <c r="D12286">
        <v>0.140625</v>
      </c>
      <c r="E12286">
        <v>0.14942528735632199</v>
      </c>
      <c r="F12286">
        <v>1.5337423312883401E-2</v>
      </c>
      <c r="G12286">
        <v>0</v>
      </c>
      <c r="H12286">
        <v>2.3809523809523801E-2</v>
      </c>
      <c r="I12286">
        <v>5.4455445544554497E-2</v>
      </c>
      <c r="J12286" s="1">
        <v>0</v>
      </c>
      <c r="K12286" t="s">
        <v>23242</v>
      </c>
      <c r="L12286" t="s">
        <v>47816</v>
      </c>
      <c r="M12286" t="s">
        <v>47817</v>
      </c>
    </row>
    <row r="12287" spans="1:13">
      <c r="A12287" s="1" t="s">
        <v>14304</v>
      </c>
      <c r="B12287">
        <v>3.3127676089480701E-6</v>
      </c>
      <c r="C12287" s="1">
        <v>1.2649378652475401E-6</v>
      </c>
      <c r="D12287">
        <v>1</v>
      </c>
      <c r="E12287">
        <v>0.95652173913043503</v>
      </c>
      <c r="F12287">
        <v>0.89655172413793105</v>
      </c>
      <c r="G12287">
        <v>1</v>
      </c>
      <c r="H12287">
        <v>0.98684210526315796</v>
      </c>
      <c r="I12287">
        <v>1</v>
      </c>
      <c r="J12287" s="1">
        <v>1</v>
      </c>
      <c r="K12287" t="s">
        <v>23240</v>
      </c>
      <c r="L12287" t="s">
        <v>47818</v>
      </c>
      <c r="M12287" t="s">
        <v>47819</v>
      </c>
    </row>
    <row r="12288" spans="1:13">
      <c r="A12288" s="1" t="s">
        <v>14305</v>
      </c>
      <c r="B12288">
        <v>3.7673835119096598E-7</v>
      </c>
      <c r="C12288" s="1">
        <v>3.9312356866963503E-5</v>
      </c>
      <c r="D12288">
        <v>8.3333333333333037E-2</v>
      </c>
      <c r="E12288">
        <v>0</v>
      </c>
      <c r="F12288">
        <v>8.7719298245609867E-3</v>
      </c>
      <c r="G12288">
        <v>0</v>
      </c>
      <c r="H12288">
        <v>3.4482758620689946E-2</v>
      </c>
      <c r="I12288">
        <v>7.7777777777777946E-2</v>
      </c>
      <c r="J12288" s="1">
        <v>0</v>
      </c>
      <c r="K12288" t="s">
        <v>23243</v>
      </c>
      <c r="L12288" t="s">
        <v>47820</v>
      </c>
      <c r="M12288" t="s">
        <v>47821</v>
      </c>
    </row>
    <row r="12289" spans="1:13">
      <c r="A12289" s="1" t="s">
        <v>14306</v>
      </c>
      <c r="B12289">
        <v>3.00232199417953E-5</v>
      </c>
      <c r="C12289" s="1">
        <v>1.4018718945765299E-4</v>
      </c>
      <c r="D12289">
        <v>0</v>
      </c>
      <c r="E12289">
        <v>0</v>
      </c>
      <c r="F12289">
        <v>2.5906735751295299E-3</v>
      </c>
      <c r="G12289">
        <v>0.75862068965517204</v>
      </c>
      <c r="H12289">
        <v>2.6548672566371698E-2</v>
      </c>
      <c r="I12289">
        <v>0.320175438596491</v>
      </c>
      <c r="J12289" s="1">
        <v>0</v>
      </c>
      <c r="K12289" t="s">
        <v>23239</v>
      </c>
      <c r="L12289" t="s">
        <v>47822</v>
      </c>
      <c r="M12289" t="s">
        <v>47823</v>
      </c>
    </row>
    <row r="12290" spans="1:13">
      <c r="A12290" s="1" t="s">
        <v>14307</v>
      </c>
      <c r="B12290">
        <v>1.6932698638381501E-5</v>
      </c>
      <c r="C12290" s="1">
        <v>2.8650586116697498E-7</v>
      </c>
      <c r="D12290">
        <v>1</v>
      </c>
      <c r="E12290">
        <v>1</v>
      </c>
      <c r="F12290">
        <v>0.88437500000000002</v>
      </c>
      <c r="G12290">
        <v>0.90322580645161299</v>
      </c>
      <c r="H12290">
        <v>0.97857142857142898</v>
      </c>
      <c r="I12290">
        <v>0.934782608695652</v>
      </c>
      <c r="J12290" s="1">
        <v>1</v>
      </c>
      <c r="K12290" t="s">
        <v>23238</v>
      </c>
      <c r="L12290" t="s">
        <v>47824</v>
      </c>
      <c r="M12290" t="s">
        <v>47825</v>
      </c>
    </row>
    <row r="12291" spans="1:13">
      <c r="A12291" s="1" t="s">
        <v>14308</v>
      </c>
      <c r="B12291">
        <v>2.0660139539794601E-8</v>
      </c>
      <c r="C12291" s="1">
        <v>1.8033657841711499E-5</v>
      </c>
      <c r="D12291">
        <v>0.953125</v>
      </c>
      <c r="E12291">
        <v>0.96666666666666701</v>
      </c>
      <c r="F12291">
        <v>0.9765625</v>
      </c>
      <c r="G12291">
        <v>0.94117647058823495</v>
      </c>
      <c r="H12291">
        <v>0.921875</v>
      </c>
      <c r="I12291">
        <v>0.97619047619047605</v>
      </c>
      <c r="J12291" s="1" t="s">
        <v>23229</v>
      </c>
      <c r="K12291" t="s">
        <v>23239</v>
      </c>
      <c r="L12291" t="s">
        <v>47826</v>
      </c>
      <c r="M12291" t="s">
        <v>47827</v>
      </c>
    </row>
    <row r="12292" spans="1:13">
      <c r="A12292" s="1" t="s">
        <v>14309</v>
      </c>
      <c r="B12292">
        <v>5.8835099057474705E-7</v>
      </c>
      <c r="C12292" s="1">
        <v>1.4906250336107301E-7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2.9914529914529898E-2</v>
      </c>
      <c r="J12292" s="1">
        <v>0</v>
      </c>
      <c r="K12292" t="s">
        <v>23240</v>
      </c>
      <c r="L12292" t="s">
        <v>47828</v>
      </c>
      <c r="M12292" t="s">
        <v>47829</v>
      </c>
    </row>
    <row r="12293" spans="1:13">
      <c r="A12293" s="1" t="s">
        <v>14310</v>
      </c>
      <c r="B12293">
        <v>7.3728133569600199E-8</v>
      </c>
      <c r="C12293" s="1">
        <v>1.04039169085143E-7</v>
      </c>
      <c r="D12293">
        <v>0</v>
      </c>
      <c r="E12293">
        <v>0</v>
      </c>
      <c r="F12293">
        <v>3.3557046979865801E-3</v>
      </c>
      <c r="G12293">
        <v>0</v>
      </c>
      <c r="H12293">
        <v>0</v>
      </c>
      <c r="I12293">
        <v>0</v>
      </c>
      <c r="J12293" s="1">
        <v>0</v>
      </c>
      <c r="K12293" t="s">
        <v>23242</v>
      </c>
      <c r="L12293" t="s">
        <v>47830</v>
      </c>
      <c r="M12293" t="s">
        <v>47831</v>
      </c>
    </row>
    <row r="12294" spans="1:13">
      <c r="A12294" s="1" t="s">
        <v>14311</v>
      </c>
      <c r="B12294">
        <v>3.1917982566887201E-5</v>
      </c>
      <c r="C12294" s="1">
        <v>8.5232136898591895E-5</v>
      </c>
      <c r="D12294">
        <v>0</v>
      </c>
      <c r="E12294">
        <v>0</v>
      </c>
      <c r="F12294">
        <v>3.8461538461538498E-2</v>
      </c>
      <c r="G12294">
        <v>0</v>
      </c>
      <c r="H12294">
        <v>0</v>
      </c>
      <c r="I12294">
        <v>4.1666666666666701E-3</v>
      </c>
      <c r="J12294" s="1">
        <v>0</v>
      </c>
      <c r="K12294" t="s">
        <v>23237</v>
      </c>
      <c r="L12294" t="s">
        <v>47832</v>
      </c>
      <c r="M12294" t="s">
        <v>47833</v>
      </c>
    </row>
    <row r="12295" spans="1:13">
      <c r="A12295" s="1" t="s">
        <v>14312</v>
      </c>
      <c r="B12295">
        <v>6.6125788442974402E-4</v>
      </c>
      <c r="C12295" s="1">
        <v>2.0871423360090099E-5</v>
      </c>
      <c r="D12295">
        <v>0.921875</v>
      </c>
      <c r="E12295">
        <v>0.88297872340425498</v>
      </c>
      <c r="F12295">
        <v>0.197368421052632</v>
      </c>
      <c r="G12295">
        <v>0.12745098039215699</v>
      </c>
      <c r="H12295">
        <v>0.19902912621359201</v>
      </c>
      <c r="I12295">
        <v>0.19230769230769201</v>
      </c>
      <c r="J12295" s="1">
        <v>1</v>
      </c>
      <c r="K12295" t="s">
        <v>23241</v>
      </c>
      <c r="L12295" t="s">
        <v>47834</v>
      </c>
      <c r="M12295" t="s">
        <v>47835</v>
      </c>
    </row>
    <row r="12296" spans="1:13">
      <c r="A12296" s="1" t="s">
        <v>14313</v>
      </c>
      <c r="B12296">
        <v>3.7760919742976902E-6</v>
      </c>
      <c r="C12296" s="1">
        <v>7.59561344142463E-6</v>
      </c>
      <c r="D12296">
        <v>0.160714285714286</v>
      </c>
      <c r="E12296">
        <v>5.3571428571428603E-2</v>
      </c>
      <c r="F12296">
        <v>4.6153846153846198E-2</v>
      </c>
      <c r="G12296">
        <v>9.4827586206896505E-2</v>
      </c>
      <c r="H12296">
        <v>3.6036036036036001E-2</v>
      </c>
      <c r="I12296">
        <v>2.9166666666666698E-2</v>
      </c>
      <c r="J12296" s="1" t="s">
        <v>23229</v>
      </c>
      <c r="K12296" t="s">
        <v>23239</v>
      </c>
      <c r="L12296" t="s">
        <v>47836</v>
      </c>
      <c r="M12296" t="s">
        <v>47837</v>
      </c>
    </row>
    <row r="12297" spans="1:13">
      <c r="A12297" s="1" t="s">
        <v>14314</v>
      </c>
      <c r="B12297">
        <v>1.9568283474336801E-6</v>
      </c>
      <c r="C12297" s="1">
        <v>1.39722691182589E-6</v>
      </c>
      <c r="D12297">
        <v>1</v>
      </c>
      <c r="E12297">
        <v>0.99444444444444402</v>
      </c>
      <c r="F12297">
        <v>0.95833333333333304</v>
      </c>
      <c r="G12297">
        <v>1</v>
      </c>
      <c r="H12297">
        <v>1</v>
      </c>
      <c r="I12297">
        <v>1</v>
      </c>
      <c r="J12297" s="1" t="s">
        <v>23229</v>
      </c>
      <c r="K12297" t="s">
        <v>23239</v>
      </c>
      <c r="L12297" t="s">
        <v>47838</v>
      </c>
      <c r="M12297" t="s">
        <v>47839</v>
      </c>
    </row>
    <row r="12298" spans="1:13">
      <c r="A12298" s="1" t="s">
        <v>14315</v>
      </c>
      <c r="B12298">
        <v>7.1393210484148407E-5</v>
      </c>
      <c r="C12298" s="1">
        <v>2.6046218783996899E-4</v>
      </c>
      <c r="D12298">
        <v>0.921875</v>
      </c>
      <c r="E12298">
        <v>0.97872340425531901</v>
      </c>
      <c r="F12298">
        <v>0.70418848167539305</v>
      </c>
      <c r="G12298">
        <v>0.98979591836734704</v>
      </c>
      <c r="H12298">
        <v>0.87</v>
      </c>
      <c r="I12298">
        <v>0.940217391304348</v>
      </c>
      <c r="J12298" s="1">
        <v>1</v>
      </c>
      <c r="K12298" t="s">
        <v>23238</v>
      </c>
      <c r="L12298" t="s">
        <v>47840</v>
      </c>
      <c r="M12298" t="s">
        <v>47841</v>
      </c>
    </row>
    <row r="12299" spans="1:13">
      <c r="A12299" s="1" t="s">
        <v>14316</v>
      </c>
      <c r="B12299">
        <v>2.6346012399059601E-7</v>
      </c>
      <c r="C12299" s="1">
        <v>6.0323948128846095E-7</v>
      </c>
      <c r="D12299">
        <v>1</v>
      </c>
      <c r="E12299">
        <v>1</v>
      </c>
      <c r="F12299">
        <v>1</v>
      </c>
      <c r="G12299">
        <v>1</v>
      </c>
      <c r="H12299">
        <v>1</v>
      </c>
      <c r="I12299">
        <v>0.98666666666666702</v>
      </c>
      <c r="J12299" s="1">
        <v>0.7</v>
      </c>
      <c r="K12299" t="s">
        <v>23241</v>
      </c>
      <c r="L12299" t="s">
        <v>47842</v>
      </c>
      <c r="M12299" t="s">
        <v>47843</v>
      </c>
    </row>
    <row r="12300" spans="1:13">
      <c r="A12300" s="1" t="s">
        <v>14317</v>
      </c>
      <c r="B12300">
        <v>2.8498615461787898E-5</v>
      </c>
      <c r="C12300" s="1">
        <v>1.4451172372462899E-5</v>
      </c>
      <c r="D12300">
        <v>0.19642857142857101</v>
      </c>
      <c r="E12300">
        <v>0.43421052631578899</v>
      </c>
      <c r="F12300">
        <v>0.13888888888888901</v>
      </c>
      <c r="G12300">
        <v>0.29032258064516098</v>
      </c>
      <c r="H12300">
        <v>0.12676056338028199</v>
      </c>
      <c r="I12300">
        <v>0.20270270270270299</v>
      </c>
      <c r="J12300" s="1">
        <v>0</v>
      </c>
      <c r="K12300" t="s">
        <v>23237</v>
      </c>
      <c r="L12300" t="s">
        <v>47844</v>
      </c>
      <c r="M12300" t="s">
        <v>47845</v>
      </c>
    </row>
    <row r="12301" spans="1:13">
      <c r="A12301" s="1" t="s">
        <v>14318</v>
      </c>
      <c r="B12301">
        <v>1.2415390778005701E-6</v>
      </c>
      <c r="C12301" s="1">
        <v>6.97661315170958E-7</v>
      </c>
      <c r="D12301">
        <v>1</v>
      </c>
      <c r="E12301">
        <v>0.88124999999999998</v>
      </c>
      <c r="F12301">
        <v>1</v>
      </c>
      <c r="G12301">
        <v>1</v>
      </c>
      <c r="H12301">
        <v>1</v>
      </c>
      <c r="I12301">
        <v>1</v>
      </c>
      <c r="J12301" s="1">
        <v>1</v>
      </c>
      <c r="K12301" t="s">
        <v>23242</v>
      </c>
      <c r="L12301" t="s">
        <v>47846</v>
      </c>
      <c r="M12301" t="s">
        <v>47847</v>
      </c>
    </row>
    <row r="12302" spans="1:13">
      <c r="A12302" s="1" t="s">
        <v>14319</v>
      </c>
      <c r="B12302">
        <v>6.9033881515489101E-6</v>
      </c>
      <c r="C12302" s="1">
        <v>1.5580344288931501E-5</v>
      </c>
      <c r="D12302">
        <v>0.98076923076923095</v>
      </c>
      <c r="E12302">
        <v>0.99456521739130399</v>
      </c>
      <c r="F12302">
        <v>0.75490196078431404</v>
      </c>
      <c r="G12302">
        <v>0.98780487804878003</v>
      </c>
      <c r="H12302">
        <v>0.54285714285714304</v>
      </c>
      <c r="I12302">
        <v>0.9375</v>
      </c>
      <c r="J12302" s="1">
        <v>1</v>
      </c>
      <c r="K12302" t="s">
        <v>23240</v>
      </c>
      <c r="L12302" t="s">
        <v>47848</v>
      </c>
      <c r="M12302" t="s">
        <v>47849</v>
      </c>
    </row>
    <row r="12303" spans="1:13">
      <c r="A12303" s="1" t="s">
        <v>14320</v>
      </c>
      <c r="B12303">
        <v>2.09781973610793E-5</v>
      </c>
      <c r="C12303" s="1">
        <v>1.1049862027590501E-6</v>
      </c>
      <c r="D12303">
        <v>7.69230769230769E-2</v>
      </c>
      <c r="E12303">
        <v>0</v>
      </c>
      <c r="F12303">
        <v>0.30384615384615399</v>
      </c>
      <c r="G12303">
        <v>0.64583333333333304</v>
      </c>
      <c r="H12303">
        <v>0.59210526315789502</v>
      </c>
      <c r="I12303">
        <v>0.18333333333333299</v>
      </c>
      <c r="J12303" s="1">
        <v>0</v>
      </c>
      <c r="K12303" t="s">
        <v>23238</v>
      </c>
      <c r="L12303" t="s">
        <v>47850</v>
      </c>
      <c r="M12303" t="s">
        <v>47851</v>
      </c>
    </row>
    <row r="12304" spans="1:13">
      <c r="A12304" s="1" t="s">
        <v>14321</v>
      </c>
      <c r="B12304">
        <v>1.22919599044949E-5</v>
      </c>
      <c r="C12304" s="1">
        <v>1.52528075653011E-6</v>
      </c>
      <c r="D12304">
        <v>0.98076923076923095</v>
      </c>
      <c r="E12304">
        <v>0.67105263157894701</v>
      </c>
      <c r="F12304">
        <v>0.9</v>
      </c>
      <c r="G12304">
        <v>1</v>
      </c>
      <c r="H12304">
        <v>1</v>
      </c>
      <c r="I12304">
        <v>0.9</v>
      </c>
      <c r="J12304" s="1">
        <v>0.94444444444444398</v>
      </c>
      <c r="K12304" t="s">
        <v>23240</v>
      </c>
      <c r="L12304" t="s">
        <v>47852</v>
      </c>
      <c r="M12304" t="s">
        <v>47853</v>
      </c>
    </row>
    <row r="12305" spans="1:13">
      <c r="A12305" s="1" t="s">
        <v>14322</v>
      </c>
      <c r="B12305">
        <v>1.4988418294708899E-6</v>
      </c>
      <c r="C12305" s="1">
        <v>9.9264719443775405E-5</v>
      </c>
      <c r="D12305">
        <v>0</v>
      </c>
      <c r="E12305">
        <v>0</v>
      </c>
      <c r="F12305">
        <v>1.41843971631206E-2</v>
      </c>
      <c r="G12305">
        <v>0.763636363636364</v>
      </c>
      <c r="H12305">
        <v>3.2051282051282E-2</v>
      </c>
      <c r="I12305">
        <v>0.22413793103448301</v>
      </c>
      <c r="J12305" s="1">
        <v>0</v>
      </c>
      <c r="K12305" t="s">
        <v>23241</v>
      </c>
      <c r="L12305" t="s">
        <v>47854</v>
      </c>
      <c r="M12305" t="s">
        <v>47855</v>
      </c>
    </row>
    <row r="12306" spans="1:13">
      <c r="A12306" s="1" t="s">
        <v>14323</v>
      </c>
      <c r="B12306">
        <v>2.4624646514334999E-8</v>
      </c>
      <c r="C12306" s="1">
        <v>1.1822468707186899E-5</v>
      </c>
      <c r="D12306">
        <v>0</v>
      </c>
      <c r="E12306">
        <v>0</v>
      </c>
      <c r="F12306">
        <v>3.26797385620915E-3</v>
      </c>
      <c r="G12306">
        <v>0.82</v>
      </c>
      <c r="H12306">
        <v>7.2368421052631596E-2</v>
      </c>
      <c r="I12306">
        <v>0.128205128205128</v>
      </c>
      <c r="J12306" s="1" t="s">
        <v>23229</v>
      </c>
      <c r="K12306" t="s">
        <v>23240</v>
      </c>
      <c r="L12306" t="s">
        <v>47856</v>
      </c>
      <c r="M12306" t="s">
        <v>47857</v>
      </c>
    </row>
    <row r="12307" spans="1:13">
      <c r="A12307" s="1" t="s">
        <v>14324</v>
      </c>
      <c r="B12307">
        <v>2.4425782345698601E-7</v>
      </c>
      <c r="C12307" s="1">
        <v>3.3235415245121499E-6</v>
      </c>
      <c r="D12307">
        <v>1</v>
      </c>
      <c r="E12307">
        <v>1</v>
      </c>
      <c r="F12307">
        <v>0.99735449735449699</v>
      </c>
      <c r="G12307">
        <v>0.87234042553191504</v>
      </c>
      <c r="H12307">
        <v>0.87128712871287095</v>
      </c>
      <c r="I12307">
        <v>0.96428571428571397</v>
      </c>
      <c r="J12307" s="1" t="s">
        <v>23229</v>
      </c>
      <c r="K12307" t="s">
        <v>23238</v>
      </c>
      <c r="L12307" t="s">
        <v>47858</v>
      </c>
      <c r="M12307" t="s">
        <v>47859</v>
      </c>
    </row>
    <row r="12308" spans="1:13">
      <c r="A12308" s="1" t="s">
        <v>14325</v>
      </c>
      <c r="B12308">
        <v>2.8091842576887699E-5</v>
      </c>
      <c r="C12308" s="1">
        <v>7.35887999560708E-5</v>
      </c>
      <c r="D12308">
        <v>0</v>
      </c>
      <c r="E12308">
        <v>0</v>
      </c>
      <c r="F12308">
        <v>0</v>
      </c>
      <c r="G12308">
        <v>0.64545454545454595</v>
      </c>
      <c r="H12308">
        <v>0</v>
      </c>
      <c r="I12308">
        <v>0.20689655172413801</v>
      </c>
      <c r="J12308" s="1" t="s">
        <v>23229</v>
      </c>
      <c r="K12308" t="s">
        <v>23237</v>
      </c>
      <c r="L12308" t="s">
        <v>47860</v>
      </c>
      <c r="M12308" t="s">
        <v>47861</v>
      </c>
    </row>
    <row r="12309" spans="1:13">
      <c r="A12309" s="1" t="s">
        <v>14326</v>
      </c>
      <c r="B12309">
        <v>3.0781816878048298E-7</v>
      </c>
      <c r="C12309" s="1">
        <v>1.33643354209232E-6</v>
      </c>
      <c r="D12309">
        <v>6.6666666666666693E-2</v>
      </c>
      <c r="E12309">
        <v>2.32558139534884E-2</v>
      </c>
      <c r="F12309">
        <v>3.57142857142857E-3</v>
      </c>
      <c r="G12309">
        <v>0</v>
      </c>
      <c r="H12309">
        <v>0</v>
      </c>
      <c r="I12309">
        <v>1.5625E-2</v>
      </c>
      <c r="J12309" s="1">
        <v>0</v>
      </c>
      <c r="K12309" t="s">
        <v>23242</v>
      </c>
      <c r="L12309" t="s">
        <v>47862</v>
      </c>
      <c r="M12309" t="s">
        <v>47863</v>
      </c>
    </row>
    <row r="12310" spans="1:13">
      <c r="A12310" s="1" t="s">
        <v>14327</v>
      </c>
      <c r="B12310">
        <v>7.4904851268967803E-11</v>
      </c>
      <c r="C12310" s="1">
        <v>4.8872966447896305E-7</v>
      </c>
      <c r="D12310">
        <v>1</v>
      </c>
      <c r="E12310">
        <v>1</v>
      </c>
      <c r="F12310">
        <v>1</v>
      </c>
      <c r="G12310">
        <v>0.953125</v>
      </c>
      <c r="H12310">
        <v>1</v>
      </c>
      <c r="I12310">
        <v>1</v>
      </c>
      <c r="J12310" s="1">
        <v>1</v>
      </c>
      <c r="K12310" t="s">
        <v>23241</v>
      </c>
      <c r="L12310" t="s">
        <v>47864</v>
      </c>
      <c r="M12310" t="s">
        <v>47865</v>
      </c>
    </row>
    <row r="12311" spans="1:13">
      <c r="A12311" s="1" t="s">
        <v>14328</v>
      </c>
      <c r="B12311">
        <v>9.84175427110953E-7</v>
      </c>
      <c r="C12311" s="1">
        <v>6.9587369528649199E-6</v>
      </c>
      <c r="D12311">
        <v>1</v>
      </c>
      <c r="E12311">
        <v>1</v>
      </c>
      <c r="F12311">
        <v>1</v>
      </c>
      <c r="G12311">
        <v>1</v>
      </c>
      <c r="H12311">
        <v>0.93181818181818199</v>
      </c>
      <c r="I12311">
        <v>0.99137931034482796</v>
      </c>
      <c r="J12311" s="1">
        <v>1</v>
      </c>
      <c r="K12311" t="s">
        <v>23238</v>
      </c>
      <c r="L12311" t="s">
        <v>47866</v>
      </c>
      <c r="M12311" t="s">
        <v>47867</v>
      </c>
    </row>
    <row r="12312" spans="1:13">
      <c r="A12312" s="1" t="s">
        <v>14329</v>
      </c>
      <c r="B12312">
        <v>8.3771582757714695E-6</v>
      </c>
      <c r="C12312" s="1">
        <v>5.4795679718042298E-6</v>
      </c>
      <c r="D12312">
        <v>0</v>
      </c>
      <c r="E12312">
        <v>5.8823529411764696E-3</v>
      </c>
      <c r="F12312">
        <v>0</v>
      </c>
      <c r="G12312">
        <v>0.21249999999999999</v>
      </c>
      <c r="H12312">
        <v>0</v>
      </c>
      <c r="I12312">
        <v>9.375E-2</v>
      </c>
      <c r="J12312" s="1">
        <v>0.36363636363636398</v>
      </c>
      <c r="K12312" t="s">
        <v>23241</v>
      </c>
      <c r="L12312" t="s">
        <v>47868</v>
      </c>
      <c r="M12312" t="s">
        <v>47869</v>
      </c>
    </row>
    <row r="12313" spans="1:13">
      <c r="A12313" s="1" t="s">
        <v>14330</v>
      </c>
      <c r="B12313">
        <v>2.0097438234719098E-6</v>
      </c>
      <c r="C12313" s="1">
        <v>5.0241319885739001E-7</v>
      </c>
      <c r="D12313">
        <v>5.1724137931034503E-2</v>
      </c>
      <c r="E12313">
        <v>5.8139534883720903E-3</v>
      </c>
      <c r="F12313">
        <v>4.8295454545454503E-2</v>
      </c>
      <c r="G12313">
        <v>0</v>
      </c>
      <c r="H12313">
        <v>0</v>
      </c>
      <c r="I12313">
        <v>5.3030303030302997E-2</v>
      </c>
      <c r="J12313" s="1">
        <v>0.5</v>
      </c>
      <c r="K12313" t="s">
        <v>23241</v>
      </c>
      <c r="L12313" t="s">
        <v>47870</v>
      </c>
      <c r="M12313" t="s">
        <v>47871</v>
      </c>
    </row>
    <row r="12314" spans="1:13">
      <c r="A12314" s="1" t="s">
        <v>14331</v>
      </c>
      <c r="B12314">
        <v>1.34738503638297E-5</v>
      </c>
      <c r="C12314" s="1">
        <v>4.7278094023487903E-6</v>
      </c>
      <c r="D12314">
        <v>0.890625</v>
      </c>
      <c r="E12314">
        <v>0.73750000000000004</v>
      </c>
      <c r="F12314">
        <v>0.8125</v>
      </c>
      <c r="G12314">
        <v>1</v>
      </c>
      <c r="H12314">
        <v>0.77777777777777801</v>
      </c>
      <c r="I12314">
        <v>1</v>
      </c>
      <c r="J12314" s="1">
        <v>1</v>
      </c>
      <c r="K12314" t="s">
        <v>23241</v>
      </c>
      <c r="L12314" t="s">
        <v>47872</v>
      </c>
      <c r="M12314" t="s">
        <v>47873</v>
      </c>
    </row>
    <row r="12315" spans="1:13">
      <c r="A12315" s="1" t="s">
        <v>14332</v>
      </c>
      <c r="B12315">
        <v>3.4347044865580101E-8</v>
      </c>
      <c r="C12315" s="1">
        <v>1.4864853182179899E-5</v>
      </c>
      <c r="D12315">
        <v>0.98076923076923095</v>
      </c>
      <c r="E12315">
        <v>1</v>
      </c>
      <c r="F12315">
        <v>0.92058823529411804</v>
      </c>
      <c r="G12315">
        <v>1</v>
      </c>
      <c r="H12315">
        <v>1</v>
      </c>
      <c r="I12315">
        <v>1</v>
      </c>
      <c r="J12315" s="1" t="s">
        <v>23229</v>
      </c>
      <c r="K12315" t="s">
        <v>23238</v>
      </c>
      <c r="L12315" t="s">
        <v>47874</v>
      </c>
      <c r="M12315" t="s">
        <v>47875</v>
      </c>
    </row>
    <row r="12316" spans="1:13">
      <c r="A12316" s="1" t="s">
        <v>14333</v>
      </c>
      <c r="B12316">
        <v>2.8305751443450302E-5</v>
      </c>
      <c r="C12316" s="1">
        <v>2.12146002057343E-5</v>
      </c>
      <c r="D12316">
        <v>3.5714285714285698E-2</v>
      </c>
      <c r="E12316">
        <v>2.6595744680851099E-2</v>
      </c>
      <c r="F12316">
        <v>0</v>
      </c>
      <c r="G12316">
        <v>1.7857142857142901E-2</v>
      </c>
      <c r="H12316">
        <v>1.3157894736842099E-2</v>
      </c>
      <c r="I12316">
        <v>0.15322580645161299</v>
      </c>
      <c r="J12316" s="1">
        <v>0</v>
      </c>
      <c r="K12316" t="s">
        <v>23238</v>
      </c>
      <c r="L12316" t="s">
        <v>47876</v>
      </c>
      <c r="M12316" t="s">
        <v>47877</v>
      </c>
    </row>
    <row r="12317" spans="1:13">
      <c r="A12317" s="1" t="s">
        <v>14334</v>
      </c>
      <c r="B12317">
        <v>8.7247403970542997E-7</v>
      </c>
      <c r="C12317" s="1">
        <v>8.8489874097985298E-7</v>
      </c>
      <c r="D12317">
        <v>0.96875</v>
      </c>
      <c r="E12317">
        <v>0.95212765957446799</v>
      </c>
      <c r="F12317">
        <v>0.99729729729729699</v>
      </c>
      <c r="G12317">
        <v>1</v>
      </c>
      <c r="H12317">
        <v>0.99494949494949503</v>
      </c>
      <c r="I12317">
        <v>1</v>
      </c>
      <c r="J12317" s="1">
        <v>1</v>
      </c>
      <c r="K12317" t="s">
        <v>23238</v>
      </c>
      <c r="L12317" t="s">
        <v>47878</v>
      </c>
      <c r="M12317" t="s">
        <v>47879</v>
      </c>
    </row>
    <row r="12318" spans="1:13">
      <c r="A12318" s="1" t="s">
        <v>14335</v>
      </c>
      <c r="B12318">
        <v>1.6484996885040701E-6</v>
      </c>
      <c r="C12318" s="1">
        <v>3.6351608589167402E-9</v>
      </c>
      <c r="D12318">
        <v>0.107142857142857</v>
      </c>
      <c r="E12318">
        <v>0</v>
      </c>
      <c r="F12318">
        <v>0</v>
      </c>
      <c r="G12318">
        <v>0</v>
      </c>
      <c r="H12318">
        <v>0</v>
      </c>
      <c r="I12318">
        <v>2.7027027027027001E-2</v>
      </c>
      <c r="J12318" s="1" t="s">
        <v>23229</v>
      </c>
      <c r="K12318" t="s">
        <v>23241</v>
      </c>
      <c r="L12318" t="s">
        <v>47880</v>
      </c>
      <c r="M12318" t="s">
        <v>47881</v>
      </c>
    </row>
    <row r="12319" spans="1:13">
      <c r="A12319" s="1" t="s">
        <v>14336</v>
      </c>
      <c r="B12319">
        <v>4.9674819295888E-6</v>
      </c>
      <c r="C12319" s="1">
        <v>1.9185084822976501E-7</v>
      </c>
      <c r="D12319">
        <v>0.94736842105263197</v>
      </c>
      <c r="E12319">
        <v>0.79054054054054101</v>
      </c>
      <c r="F12319">
        <v>0.59689922480620194</v>
      </c>
      <c r="G12319">
        <v>1</v>
      </c>
      <c r="H12319">
        <v>0.79012345679012297</v>
      </c>
      <c r="I12319">
        <v>0.76249999999999996</v>
      </c>
      <c r="J12319" s="1">
        <v>1</v>
      </c>
      <c r="K12319" t="s">
        <v>23237</v>
      </c>
      <c r="L12319" t="s">
        <v>47882</v>
      </c>
      <c r="M12319" t="s">
        <v>47883</v>
      </c>
    </row>
    <row r="12320" spans="1:13">
      <c r="A12320" s="1" t="s">
        <v>14337</v>
      </c>
      <c r="B12320">
        <v>1.41724364527787E-8</v>
      </c>
      <c r="C12320" s="1">
        <v>8.9675061171516804E-9</v>
      </c>
      <c r="D12320">
        <v>1.6129032258064498E-2</v>
      </c>
      <c r="E12320">
        <v>5.74712643678161E-3</v>
      </c>
      <c r="F12320">
        <v>0</v>
      </c>
      <c r="G12320">
        <v>0</v>
      </c>
      <c r="H12320">
        <v>0</v>
      </c>
      <c r="I12320">
        <v>7.6923076923076901E-3</v>
      </c>
      <c r="J12320" s="1">
        <v>0.54545454545454497</v>
      </c>
      <c r="K12320" t="s">
        <v>23241</v>
      </c>
      <c r="L12320" t="s">
        <v>47884</v>
      </c>
      <c r="M12320" t="s">
        <v>47885</v>
      </c>
    </row>
    <row r="12321" spans="1:13">
      <c r="A12321" s="1" t="s">
        <v>14338</v>
      </c>
      <c r="B12321">
        <v>2.4529674895955099E-5</v>
      </c>
      <c r="C12321" s="1">
        <v>2.2363244059028099E-7</v>
      </c>
      <c r="D12321">
        <v>1</v>
      </c>
      <c r="E12321">
        <v>0.94505494505494503</v>
      </c>
      <c r="F12321">
        <v>1</v>
      </c>
      <c r="G12321">
        <v>1</v>
      </c>
      <c r="H12321">
        <v>1</v>
      </c>
      <c r="I12321">
        <v>1</v>
      </c>
      <c r="J12321" s="1">
        <v>1</v>
      </c>
      <c r="K12321" t="s">
        <v>23241</v>
      </c>
      <c r="L12321" t="s">
        <v>47886</v>
      </c>
      <c r="M12321" t="s">
        <v>47887</v>
      </c>
    </row>
    <row r="12322" spans="1:13">
      <c r="A12322" s="1" t="s">
        <v>14339</v>
      </c>
      <c r="B12322">
        <v>2.22157130871774E-5</v>
      </c>
      <c r="C12322" s="1">
        <v>9.9870551730759699E-6</v>
      </c>
      <c r="D12322">
        <v>1</v>
      </c>
      <c r="E12322">
        <v>1</v>
      </c>
      <c r="F12322">
        <v>0.86231884057970998</v>
      </c>
      <c r="G12322">
        <v>1</v>
      </c>
      <c r="H12322">
        <v>1</v>
      </c>
      <c r="I12322">
        <v>1</v>
      </c>
      <c r="J12322" s="1">
        <v>1</v>
      </c>
      <c r="K12322" t="s">
        <v>23241</v>
      </c>
      <c r="L12322" t="s">
        <v>47888</v>
      </c>
      <c r="M12322" t="s">
        <v>47889</v>
      </c>
    </row>
    <row r="12323" spans="1:13">
      <c r="A12323" s="1" t="s">
        <v>14340</v>
      </c>
      <c r="B12323">
        <v>3.5897440223388699E-5</v>
      </c>
      <c r="C12323" s="1">
        <v>8.6757840601367006E-9</v>
      </c>
      <c r="D12323">
        <v>0.967741935483871</v>
      </c>
      <c r="E12323">
        <v>0.74418604651162801</v>
      </c>
      <c r="F12323">
        <v>1</v>
      </c>
      <c r="G12323">
        <v>0.98333333333333295</v>
      </c>
      <c r="H12323">
        <v>1</v>
      </c>
      <c r="I12323">
        <v>1</v>
      </c>
      <c r="J12323" s="1">
        <v>1</v>
      </c>
      <c r="K12323" t="s">
        <v>23238</v>
      </c>
      <c r="L12323" t="s">
        <v>47890</v>
      </c>
      <c r="M12323" t="s">
        <v>47891</v>
      </c>
    </row>
    <row r="12324" spans="1:13">
      <c r="A12324" s="1" t="s">
        <v>14341</v>
      </c>
      <c r="B12324">
        <v>2.9482174287026E-8</v>
      </c>
      <c r="C12324" s="1">
        <v>4.7873565702678197E-8</v>
      </c>
      <c r="D12324">
        <v>0</v>
      </c>
      <c r="E12324">
        <v>0</v>
      </c>
      <c r="F12324">
        <v>1.0135135135135099E-2</v>
      </c>
      <c r="G12324">
        <v>0</v>
      </c>
      <c r="H12324">
        <v>7.9365079365079395E-3</v>
      </c>
      <c r="I12324">
        <v>0</v>
      </c>
      <c r="J12324" s="1">
        <v>1</v>
      </c>
      <c r="K12324" t="s">
        <v>23241</v>
      </c>
      <c r="L12324" t="s">
        <v>47892</v>
      </c>
      <c r="M12324" t="s">
        <v>47893</v>
      </c>
    </row>
    <row r="12325" spans="1:13">
      <c r="A12325" s="1" t="s">
        <v>14342</v>
      </c>
      <c r="B12325">
        <v>1.3483603379385401E-7</v>
      </c>
      <c r="C12325" s="1">
        <v>1.8557979428600901E-5</v>
      </c>
      <c r="D12325">
        <v>0</v>
      </c>
      <c r="E12325">
        <v>5.4347826086956503E-3</v>
      </c>
      <c r="F12325">
        <v>0.100515463917526</v>
      </c>
      <c r="G12325">
        <v>0</v>
      </c>
      <c r="H12325">
        <v>1.9607843137254902E-2</v>
      </c>
      <c r="I12325">
        <v>0</v>
      </c>
      <c r="J12325" s="1">
        <v>0</v>
      </c>
      <c r="K12325" t="s">
        <v>23241</v>
      </c>
      <c r="L12325" t="s">
        <v>47894</v>
      </c>
      <c r="M12325" t="s">
        <v>47895</v>
      </c>
    </row>
    <row r="12326" spans="1:13">
      <c r="A12326" s="1" t="s">
        <v>14343</v>
      </c>
      <c r="B12326">
        <v>1.58868855582355E-5</v>
      </c>
      <c r="C12326" s="1">
        <v>2.5698346829925101E-5</v>
      </c>
      <c r="D12326">
        <v>0</v>
      </c>
      <c r="E12326">
        <v>0</v>
      </c>
      <c r="F12326">
        <v>0.191256830601093</v>
      </c>
      <c r="G12326">
        <v>4.08163265306122E-2</v>
      </c>
      <c r="H12326">
        <v>0.144144144144144</v>
      </c>
      <c r="I12326">
        <v>0.13302752293577999</v>
      </c>
      <c r="J12326" s="1">
        <v>0</v>
      </c>
      <c r="K12326" t="s">
        <v>23241</v>
      </c>
      <c r="L12326" t="s">
        <v>47896</v>
      </c>
      <c r="M12326" t="s">
        <v>47897</v>
      </c>
    </row>
    <row r="12327" spans="1:13">
      <c r="A12327" s="1" t="s">
        <v>14344</v>
      </c>
      <c r="B12327">
        <v>3.16959903576338E-9</v>
      </c>
      <c r="C12327" s="1">
        <v>1.32676724862816E-5</v>
      </c>
      <c r="D12327">
        <v>1</v>
      </c>
      <c r="E12327">
        <v>0.99479166666666696</v>
      </c>
      <c r="F12327">
        <v>1</v>
      </c>
      <c r="G12327">
        <v>0.98979591836734704</v>
      </c>
      <c r="H12327">
        <v>1</v>
      </c>
      <c r="I12327">
        <v>0.96111111111111103</v>
      </c>
      <c r="J12327" s="1">
        <v>1</v>
      </c>
      <c r="K12327" t="s">
        <v>23239</v>
      </c>
      <c r="L12327" t="s">
        <v>47898</v>
      </c>
      <c r="M12327" t="s">
        <v>47899</v>
      </c>
    </row>
    <row r="12328" spans="1:13">
      <c r="A12328" s="1" t="s">
        <v>14345</v>
      </c>
      <c r="B12328">
        <v>1.38438296820267E-8</v>
      </c>
      <c r="C12328" s="1">
        <v>1.8157645829415999E-9</v>
      </c>
      <c r="D12328">
        <v>0.984375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 s="1" t="s">
        <v>23229</v>
      </c>
      <c r="K12328" t="s">
        <v>23238</v>
      </c>
      <c r="L12328" t="s">
        <v>47900</v>
      </c>
      <c r="M12328" t="s">
        <v>47901</v>
      </c>
    </row>
    <row r="12329" spans="1:13">
      <c r="A12329" s="1" t="s">
        <v>14346</v>
      </c>
      <c r="B12329">
        <v>2.05138254927028E-7</v>
      </c>
      <c r="C12329" s="1">
        <v>4.25808842254602E-10</v>
      </c>
      <c r="D12329">
        <v>0.967741935483871</v>
      </c>
      <c r="E12329">
        <v>0.98404255319148903</v>
      </c>
      <c r="F12329">
        <v>0.99725274725274704</v>
      </c>
      <c r="G12329">
        <v>0.98245614035087703</v>
      </c>
      <c r="H12329">
        <v>0.99107142857142905</v>
      </c>
      <c r="I12329">
        <v>0.98780487804878003</v>
      </c>
      <c r="J12329" s="1">
        <v>0.31818181818181801</v>
      </c>
      <c r="K12329" t="s">
        <v>23241</v>
      </c>
      <c r="L12329" t="s">
        <v>47902</v>
      </c>
      <c r="M12329" t="s">
        <v>47903</v>
      </c>
    </row>
    <row r="12330" spans="1:13">
      <c r="A12330" s="1" t="s">
        <v>14347</v>
      </c>
      <c r="B12330">
        <v>5.7608006429634699E-6</v>
      </c>
      <c r="C12330" s="1">
        <v>1.35372356810111E-5</v>
      </c>
      <c r="D12330">
        <v>0.148148148148148</v>
      </c>
      <c r="E12330">
        <v>0.3125</v>
      </c>
      <c r="F12330">
        <v>1.27388535031847E-2</v>
      </c>
      <c r="G12330">
        <v>0</v>
      </c>
      <c r="H12330">
        <v>0</v>
      </c>
      <c r="I12330">
        <v>0</v>
      </c>
      <c r="J12330" s="1">
        <v>4.5454545454545497E-2</v>
      </c>
      <c r="K12330" t="s">
        <v>23238</v>
      </c>
      <c r="L12330" t="s">
        <v>47904</v>
      </c>
      <c r="M12330" t="s">
        <v>47905</v>
      </c>
    </row>
    <row r="12331" spans="1:13">
      <c r="A12331" s="1" t="s">
        <v>14348</v>
      </c>
      <c r="B12331">
        <v>3.1915051554918599E-8</v>
      </c>
      <c r="C12331" s="1">
        <v>7.2938069416569506E-8</v>
      </c>
      <c r="D12331">
        <v>3.125E-2</v>
      </c>
      <c r="E12331">
        <v>6.0975609756097598E-3</v>
      </c>
      <c r="F12331">
        <v>0</v>
      </c>
      <c r="G12331">
        <v>0</v>
      </c>
      <c r="H12331">
        <v>0</v>
      </c>
      <c r="I12331">
        <v>0.17567567567567599</v>
      </c>
      <c r="J12331" s="1">
        <v>0</v>
      </c>
      <c r="K12331" t="s">
        <v>23238</v>
      </c>
      <c r="L12331" t="s">
        <v>47906</v>
      </c>
      <c r="M12331" t="s">
        <v>47907</v>
      </c>
    </row>
    <row r="12332" spans="1:13">
      <c r="A12332" s="1" t="s">
        <v>14349</v>
      </c>
      <c r="B12332">
        <v>7.0026299648462994E-8</v>
      </c>
      <c r="C12332" s="1">
        <v>4.4828086252728102E-7</v>
      </c>
      <c r="D12332">
        <v>0</v>
      </c>
      <c r="E12332">
        <v>2.3809523809523801E-2</v>
      </c>
      <c r="F12332">
        <v>0</v>
      </c>
      <c r="G12332">
        <v>1.72413793103448E-2</v>
      </c>
      <c r="H12332">
        <v>0</v>
      </c>
      <c r="I12332">
        <v>0</v>
      </c>
      <c r="J12332" s="1">
        <v>0.88888888888888895</v>
      </c>
      <c r="K12332" t="s">
        <v>23237</v>
      </c>
      <c r="L12332" t="s">
        <v>47908</v>
      </c>
      <c r="M12332" t="s">
        <v>47909</v>
      </c>
    </row>
    <row r="12333" spans="1:13">
      <c r="A12333" s="1" t="s">
        <v>14350</v>
      </c>
      <c r="B12333">
        <v>1.01753033705873E-5</v>
      </c>
      <c r="C12333" s="1">
        <v>1.03502422306901E-5</v>
      </c>
      <c r="D12333">
        <v>0.15</v>
      </c>
      <c r="E12333">
        <v>0.19565217391304299</v>
      </c>
      <c r="F12333">
        <v>3.5502958579881699E-2</v>
      </c>
      <c r="G12333">
        <v>3.125E-2</v>
      </c>
      <c r="H12333">
        <v>0</v>
      </c>
      <c r="I12333">
        <v>0</v>
      </c>
      <c r="J12333" s="1">
        <v>9.0909090909090898E-2</v>
      </c>
      <c r="K12333" t="s">
        <v>23242</v>
      </c>
      <c r="L12333" t="s">
        <v>47910</v>
      </c>
      <c r="M12333" t="s">
        <v>47911</v>
      </c>
    </row>
    <row r="12334" spans="1:13">
      <c r="A12334" s="1" t="s">
        <v>14351</v>
      </c>
      <c r="B12334">
        <v>7.2895669984369903E-5</v>
      </c>
      <c r="C12334" s="1">
        <v>1.59873274650155E-5</v>
      </c>
      <c r="D12334">
        <v>0.13636363636363599</v>
      </c>
      <c r="E12334">
        <v>5.4945054945054897E-3</v>
      </c>
      <c r="F12334">
        <v>6.2857142857142903E-2</v>
      </c>
      <c r="G12334">
        <v>0</v>
      </c>
      <c r="H12334">
        <v>6.9892473118279605E-2</v>
      </c>
      <c r="I12334">
        <v>4.0322580645161303E-2</v>
      </c>
      <c r="J12334" s="1" t="s">
        <v>23229</v>
      </c>
      <c r="K12334" t="s">
        <v>23237</v>
      </c>
      <c r="L12334" t="s">
        <v>47912</v>
      </c>
      <c r="M12334" t="s">
        <v>47913</v>
      </c>
    </row>
    <row r="12335" spans="1:13">
      <c r="A12335" s="1" t="s">
        <v>14352</v>
      </c>
      <c r="B12335">
        <v>2.0811870923016198E-6</v>
      </c>
      <c r="C12335" s="1">
        <v>6.0906537338745503E-6</v>
      </c>
      <c r="D12335">
        <v>0.97619047619047605</v>
      </c>
      <c r="E12335">
        <v>0.99382716049382702</v>
      </c>
      <c r="F12335">
        <v>1</v>
      </c>
      <c r="G12335">
        <v>0.95454545454545503</v>
      </c>
      <c r="H12335">
        <v>0.98989898989898994</v>
      </c>
      <c r="I12335">
        <v>1</v>
      </c>
      <c r="J12335" s="1">
        <v>9.0909090909090898E-2</v>
      </c>
      <c r="K12335" t="s">
        <v>23241</v>
      </c>
      <c r="L12335" t="s">
        <v>47914</v>
      </c>
      <c r="M12335" t="s">
        <v>47915</v>
      </c>
    </row>
    <row r="12336" spans="1:13">
      <c r="A12336" s="1" t="s">
        <v>14353</v>
      </c>
      <c r="B12336">
        <v>0</v>
      </c>
      <c r="C12336" s="1">
        <v>0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 s="1">
        <v>1</v>
      </c>
      <c r="K12336" t="s">
        <v>23237</v>
      </c>
      <c r="L12336" t="s">
        <v>47916</v>
      </c>
      <c r="M12336" t="s">
        <v>47917</v>
      </c>
    </row>
    <row r="12337" spans="1:13">
      <c r="A12337" s="1" t="s">
        <v>14354</v>
      </c>
      <c r="B12337">
        <v>3.3931875851070799E-6</v>
      </c>
      <c r="C12337" s="1">
        <v>7.2514764898193202E-6</v>
      </c>
      <c r="D12337">
        <v>1</v>
      </c>
      <c r="E12337">
        <v>1</v>
      </c>
      <c r="F12337">
        <v>1</v>
      </c>
      <c r="G12337">
        <v>0.99107142857142905</v>
      </c>
      <c r="H12337">
        <v>1</v>
      </c>
      <c r="I12337">
        <v>0.952380952380952</v>
      </c>
      <c r="J12337" s="1">
        <v>1</v>
      </c>
      <c r="K12337" t="s">
        <v>23240</v>
      </c>
      <c r="L12337" t="s">
        <v>47918</v>
      </c>
      <c r="M12337" t="s">
        <v>47919</v>
      </c>
    </row>
    <row r="12338" spans="1:13">
      <c r="A12338" s="1" t="s">
        <v>14355</v>
      </c>
      <c r="B12338">
        <v>4.55141619094213E-6</v>
      </c>
      <c r="C12338" s="1">
        <v>2.2462376384400201E-8</v>
      </c>
      <c r="D12338">
        <v>4.6875E-2</v>
      </c>
      <c r="E12338">
        <v>1.0869565217391301E-2</v>
      </c>
      <c r="F12338">
        <v>0.11111111111111099</v>
      </c>
      <c r="G12338">
        <v>2.27272727272727E-2</v>
      </c>
      <c r="H12338">
        <v>3.09278350515464E-2</v>
      </c>
      <c r="I12338">
        <v>1.49253731343284E-2</v>
      </c>
      <c r="J12338" s="1">
        <v>0</v>
      </c>
      <c r="K12338" t="s">
        <v>23242</v>
      </c>
      <c r="L12338" t="s">
        <v>47920</v>
      </c>
      <c r="M12338" t="s">
        <v>47921</v>
      </c>
    </row>
    <row r="12339" spans="1:13">
      <c r="A12339" s="1" t="s">
        <v>14356</v>
      </c>
      <c r="B12339">
        <v>6.0129664271880299E-5</v>
      </c>
      <c r="C12339" s="1">
        <v>8.0870057525624203E-7</v>
      </c>
      <c r="D12339">
        <v>0.95</v>
      </c>
      <c r="E12339">
        <v>0.79518072289156605</v>
      </c>
      <c r="F12339">
        <v>1</v>
      </c>
      <c r="G12339">
        <v>1</v>
      </c>
      <c r="H12339">
        <v>1</v>
      </c>
      <c r="I12339">
        <v>0.97674418604651203</v>
      </c>
      <c r="J12339" s="1">
        <v>1</v>
      </c>
      <c r="K12339" t="s">
        <v>23241</v>
      </c>
      <c r="L12339" t="s">
        <v>47922</v>
      </c>
      <c r="M12339" t="s">
        <v>47923</v>
      </c>
    </row>
    <row r="12340" spans="1:13">
      <c r="A12340" s="1" t="s">
        <v>14357</v>
      </c>
      <c r="B12340">
        <v>3.0433871030408201E-6</v>
      </c>
      <c r="C12340" s="1">
        <v>3.2411501664793102E-7</v>
      </c>
      <c r="D12340">
        <v>1</v>
      </c>
      <c r="E12340">
        <v>1</v>
      </c>
      <c r="F12340">
        <v>0.99668874172185395</v>
      </c>
      <c r="G12340">
        <v>1</v>
      </c>
      <c r="H12340">
        <v>0.9375</v>
      </c>
      <c r="I12340">
        <v>0.90196078431372595</v>
      </c>
      <c r="J12340" s="1">
        <v>1</v>
      </c>
      <c r="K12340" t="s">
        <v>23240</v>
      </c>
      <c r="L12340" t="s">
        <v>47924</v>
      </c>
      <c r="M12340" t="s">
        <v>47925</v>
      </c>
    </row>
    <row r="12341" spans="1:13">
      <c r="A12341" s="1" t="s">
        <v>14358</v>
      </c>
      <c r="B12341">
        <v>3.9404844040544203E-7</v>
      </c>
      <c r="C12341" s="1">
        <v>8.5379985351442903E-7</v>
      </c>
      <c r="D12341">
        <v>0.64516129032258096</v>
      </c>
      <c r="E12341">
        <v>0.92613636363636398</v>
      </c>
      <c r="F12341">
        <v>0.94072164948453596</v>
      </c>
      <c r="G12341">
        <v>0.472727272727273</v>
      </c>
      <c r="H12341">
        <v>0.96846846846846801</v>
      </c>
      <c r="I12341">
        <v>0.92543859649122795</v>
      </c>
      <c r="J12341" s="1">
        <v>1</v>
      </c>
      <c r="K12341" t="s">
        <v>23237</v>
      </c>
      <c r="L12341" t="s">
        <v>47926</v>
      </c>
      <c r="M12341" t="s">
        <v>47927</v>
      </c>
    </row>
    <row r="12342" spans="1:13">
      <c r="A12342" s="1" t="s">
        <v>14359</v>
      </c>
      <c r="B12342">
        <v>4.3487122176813598E-8</v>
      </c>
      <c r="C12342" s="1">
        <v>2.15718033146498E-8</v>
      </c>
      <c r="D12342">
        <v>1</v>
      </c>
      <c r="E12342">
        <v>0.97321428571428603</v>
      </c>
      <c r="F12342">
        <v>0.99603174603174605</v>
      </c>
      <c r="G12342">
        <v>1</v>
      </c>
      <c r="H12342">
        <v>0.97530864197530898</v>
      </c>
      <c r="I12342">
        <v>1</v>
      </c>
      <c r="J12342" s="1">
        <v>0.95</v>
      </c>
      <c r="K12342" t="s">
        <v>23237</v>
      </c>
      <c r="L12342" t="s">
        <v>47928</v>
      </c>
      <c r="M12342" t="s">
        <v>47929</v>
      </c>
    </row>
    <row r="12343" spans="1:13">
      <c r="A12343" s="1" t="s">
        <v>14360</v>
      </c>
      <c r="B12343">
        <v>2.5309684730490702E-6</v>
      </c>
      <c r="C12343" s="1">
        <v>2.5012653563511602E-6</v>
      </c>
      <c r="D12343">
        <v>1</v>
      </c>
      <c r="E12343">
        <v>1</v>
      </c>
      <c r="F12343">
        <v>0.94036697247706402</v>
      </c>
      <c r="G12343">
        <v>1</v>
      </c>
      <c r="H12343">
        <v>1</v>
      </c>
      <c r="I12343">
        <v>1</v>
      </c>
      <c r="J12343" s="1">
        <v>1</v>
      </c>
      <c r="K12343" t="s">
        <v>23241</v>
      </c>
      <c r="L12343" t="s">
        <v>47930</v>
      </c>
      <c r="M12343" t="s">
        <v>47931</v>
      </c>
    </row>
    <row r="12344" spans="1:13">
      <c r="A12344" s="1" t="s">
        <v>14361</v>
      </c>
      <c r="B12344">
        <v>1.6812022721142598E-8</v>
      </c>
      <c r="C12344" s="1">
        <v>1.7552134495791301E-8</v>
      </c>
      <c r="D12344">
        <v>1</v>
      </c>
      <c r="E12344">
        <v>0.99473684210526303</v>
      </c>
      <c r="F12344">
        <v>0.91709844559585496</v>
      </c>
      <c r="G12344">
        <v>1</v>
      </c>
      <c r="H12344">
        <v>0.96902654867256599</v>
      </c>
      <c r="I12344">
        <v>0.98799999999999999</v>
      </c>
      <c r="J12344" s="1">
        <v>1</v>
      </c>
      <c r="K12344" t="s">
        <v>23238</v>
      </c>
      <c r="L12344" t="s">
        <v>47932</v>
      </c>
      <c r="M12344" t="s">
        <v>47933</v>
      </c>
    </row>
    <row r="12345" spans="1:13">
      <c r="A12345" s="1" t="s">
        <v>14362</v>
      </c>
      <c r="B12345">
        <v>3.1862872803698398E-7</v>
      </c>
      <c r="C12345" s="1">
        <v>4.26148619753906E-8</v>
      </c>
      <c r="D12345">
        <v>0</v>
      </c>
      <c r="E12345">
        <v>0</v>
      </c>
      <c r="F12345">
        <v>2.8901734104046198E-3</v>
      </c>
      <c r="G12345">
        <v>0</v>
      </c>
      <c r="H12345">
        <v>0</v>
      </c>
      <c r="I12345">
        <v>0</v>
      </c>
      <c r="J12345" s="1">
        <v>1</v>
      </c>
      <c r="K12345" t="s">
        <v>23241</v>
      </c>
      <c r="L12345" t="s">
        <v>47934</v>
      </c>
      <c r="M12345" t="s">
        <v>47935</v>
      </c>
    </row>
    <row r="12346" spans="1:13">
      <c r="A12346" s="1" t="s">
        <v>14363</v>
      </c>
      <c r="B12346">
        <v>1.88338797936812E-6</v>
      </c>
      <c r="C12346" s="1">
        <v>1.25322361995104E-5</v>
      </c>
      <c r="D12346">
        <v>0</v>
      </c>
      <c r="E12346">
        <v>6.6666666666666697E-3</v>
      </c>
      <c r="F12346">
        <v>0</v>
      </c>
      <c r="G12346">
        <v>0.89705882352941202</v>
      </c>
      <c r="H12346">
        <v>0.18</v>
      </c>
      <c r="I12346">
        <v>0.55813953488372103</v>
      </c>
      <c r="J12346" s="1">
        <v>0</v>
      </c>
      <c r="K12346" t="s">
        <v>23241</v>
      </c>
      <c r="L12346" t="s">
        <v>47936</v>
      </c>
      <c r="M12346" t="s">
        <v>47937</v>
      </c>
    </row>
    <row r="12347" spans="1:13">
      <c r="A12347" s="1" t="s">
        <v>14364</v>
      </c>
      <c r="B12347">
        <v>3.0818424334537602E-6</v>
      </c>
      <c r="C12347" s="1">
        <v>8.9106133723320095E-7</v>
      </c>
      <c r="D12347">
        <v>7.1428571428571397E-2</v>
      </c>
      <c r="E12347">
        <v>3.5211267605633798E-2</v>
      </c>
      <c r="F12347">
        <v>0</v>
      </c>
      <c r="G12347">
        <v>0.5625</v>
      </c>
      <c r="H12347">
        <v>0</v>
      </c>
      <c r="I12347">
        <v>0.113924050632911</v>
      </c>
      <c r="J12347" s="1" t="s">
        <v>23229</v>
      </c>
      <c r="K12347" t="s">
        <v>23241</v>
      </c>
      <c r="L12347" t="s">
        <v>47938</v>
      </c>
      <c r="M12347" t="s">
        <v>47939</v>
      </c>
    </row>
    <row r="12348" spans="1:13">
      <c r="A12348" s="1" t="s">
        <v>14365</v>
      </c>
      <c r="B12348">
        <v>5.7790283278475403E-6</v>
      </c>
      <c r="C12348" s="1">
        <v>4.7954207170336403E-6</v>
      </c>
      <c r="D12348">
        <v>0.8</v>
      </c>
      <c r="E12348">
        <v>0.67283950617283905</v>
      </c>
      <c r="F12348">
        <v>1</v>
      </c>
      <c r="G12348">
        <v>1</v>
      </c>
      <c r="H12348">
        <v>0.99473684210526303</v>
      </c>
      <c r="I12348">
        <v>1</v>
      </c>
      <c r="J12348" s="1">
        <v>1</v>
      </c>
      <c r="K12348" t="s">
        <v>23241</v>
      </c>
      <c r="L12348" t="s">
        <v>47940</v>
      </c>
      <c r="M12348" t="s">
        <v>47941</v>
      </c>
    </row>
    <row r="12349" spans="1:13">
      <c r="A12349" s="1" t="s">
        <v>14366</v>
      </c>
      <c r="B12349">
        <v>1.9945604021345101E-9</v>
      </c>
      <c r="C12349" s="1">
        <v>1.4254662805720499E-7</v>
      </c>
      <c r="D12349">
        <v>0.02</v>
      </c>
      <c r="E12349">
        <v>6.9444444444444397E-3</v>
      </c>
      <c r="F12349">
        <v>0</v>
      </c>
      <c r="G12349">
        <v>1.1904761904761901E-2</v>
      </c>
      <c r="H12349">
        <v>0</v>
      </c>
      <c r="I12349">
        <v>7.14285714285714E-3</v>
      </c>
      <c r="J12349" s="1">
        <v>0.8125</v>
      </c>
      <c r="K12349" t="s">
        <v>23241</v>
      </c>
      <c r="L12349" t="s">
        <v>47942</v>
      </c>
      <c r="M12349" t="s">
        <v>47943</v>
      </c>
    </row>
    <row r="12350" spans="1:13">
      <c r="A12350" s="1" t="s">
        <v>14367</v>
      </c>
      <c r="B12350">
        <v>6.6820241929258903E-6</v>
      </c>
      <c r="C12350" s="1">
        <v>1.3438026287845001E-6</v>
      </c>
      <c r="D12350">
        <v>0.93333333333333302</v>
      </c>
      <c r="E12350">
        <v>0.84057971014492705</v>
      </c>
      <c r="F12350">
        <v>0.84615384615384603</v>
      </c>
      <c r="G12350">
        <v>0.9</v>
      </c>
      <c r="H12350">
        <v>0.94594594594594605</v>
      </c>
      <c r="I12350">
        <v>0.92500000000000004</v>
      </c>
      <c r="J12350" s="1">
        <v>1</v>
      </c>
      <c r="K12350" t="s">
        <v>23239</v>
      </c>
      <c r="L12350" t="s">
        <v>47944</v>
      </c>
      <c r="M12350" t="s">
        <v>47945</v>
      </c>
    </row>
    <row r="12351" spans="1:13">
      <c r="A12351" s="1" t="s">
        <v>14368</v>
      </c>
      <c r="B12351">
        <v>4.7913527401516099E-7</v>
      </c>
      <c r="C12351" s="1">
        <v>2.3842265995578601E-5</v>
      </c>
      <c r="D12351">
        <v>0.875</v>
      </c>
      <c r="E12351">
        <v>0.95348837209302295</v>
      </c>
      <c r="F12351">
        <v>0.84759358288770004</v>
      </c>
      <c r="G12351">
        <v>1</v>
      </c>
      <c r="H12351">
        <v>0.97674418604651203</v>
      </c>
      <c r="I12351">
        <v>0.99038461538461497</v>
      </c>
      <c r="J12351" s="1">
        <v>1</v>
      </c>
      <c r="K12351" t="s">
        <v>23240</v>
      </c>
      <c r="L12351" t="s">
        <v>47946</v>
      </c>
      <c r="M12351" t="s">
        <v>47947</v>
      </c>
    </row>
    <row r="12352" spans="1:13">
      <c r="A12352" s="1" t="s">
        <v>14369</v>
      </c>
      <c r="B12352">
        <v>2.6853136120524402E-7</v>
      </c>
      <c r="C12352" s="1">
        <v>3.4796514772302599E-6</v>
      </c>
      <c r="D12352">
        <v>7.1428571428571397E-2</v>
      </c>
      <c r="E12352">
        <v>0</v>
      </c>
      <c r="F12352">
        <v>1.9230769230769201E-2</v>
      </c>
      <c r="G12352">
        <v>0</v>
      </c>
      <c r="H12352">
        <v>0</v>
      </c>
      <c r="I12352">
        <v>0.19512195121951201</v>
      </c>
      <c r="J12352" s="1" t="s">
        <v>23229</v>
      </c>
      <c r="K12352" t="s">
        <v>23237</v>
      </c>
      <c r="L12352" t="s">
        <v>47948</v>
      </c>
      <c r="M12352" t="s">
        <v>47949</v>
      </c>
    </row>
    <row r="12353" spans="1:13">
      <c r="A12353" s="1" t="s">
        <v>14370</v>
      </c>
      <c r="B12353">
        <v>5.4784005280558501E-6</v>
      </c>
      <c r="C12353" s="1">
        <v>2.5987303073374801E-5</v>
      </c>
      <c r="D12353">
        <v>1</v>
      </c>
      <c r="E12353">
        <v>1</v>
      </c>
      <c r="F12353">
        <v>0.73750000000000004</v>
      </c>
      <c r="G12353">
        <v>1</v>
      </c>
      <c r="H12353">
        <v>0.98148148148148195</v>
      </c>
      <c r="I12353">
        <v>1</v>
      </c>
      <c r="J12353" s="1" t="s">
        <v>23229</v>
      </c>
      <c r="K12353" t="s">
        <v>23242</v>
      </c>
      <c r="L12353" t="s">
        <v>47950</v>
      </c>
      <c r="M12353" t="s">
        <v>47951</v>
      </c>
    </row>
    <row r="12354" spans="1:13">
      <c r="A12354" s="1" t="s">
        <v>14371</v>
      </c>
      <c r="B12354">
        <v>2.1443954484959998E-6</v>
      </c>
      <c r="C12354" s="1">
        <v>1.78504021340953E-5</v>
      </c>
      <c r="D12354">
        <v>0</v>
      </c>
      <c r="E12354">
        <v>0</v>
      </c>
      <c r="F12354">
        <v>0</v>
      </c>
      <c r="G12354">
        <v>0.35555555555555601</v>
      </c>
      <c r="H12354">
        <v>0</v>
      </c>
      <c r="I12354">
        <v>6.5217391304347797E-2</v>
      </c>
      <c r="J12354" s="1" t="s">
        <v>23229</v>
      </c>
      <c r="K12354" t="s">
        <v>23241</v>
      </c>
      <c r="L12354" t="s">
        <v>47952</v>
      </c>
      <c r="M12354" t="s">
        <v>47953</v>
      </c>
    </row>
    <row r="12355" spans="1:13">
      <c r="A12355" s="1" t="s">
        <v>14372</v>
      </c>
      <c r="B12355">
        <v>2.7716007066839701E-4</v>
      </c>
      <c r="C12355" s="1">
        <v>7.7401719595565003E-6</v>
      </c>
      <c r="D12355">
        <v>1</v>
      </c>
      <c r="E12355">
        <v>0.72105263157894695</v>
      </c>
      <c r="F12355">
        <v>1</v>
      </c>
      <c r="G12355">
        <v>1</v>
      </c>
      <c r="H12355">
        <v>1</v>
      </c>
      <c r="I12355">
        <v>1</v>
      </c>
      <c r="J12355" s="1" t="s">
        <v>23229</v>
      </c>
      <c r="K12355" t="s">
        <v>23237</v>
      </c>
      <c r="L12355" t="s">
        <v>47954</v>
      </c>
      <c r="M12355" t="s">
        <v>47955</v>
      </c>
    </row>
    <row r="12356" spans="1:13">
      <c r="A12356" s="1" t="s">
        <v>14373</v>
      </c>
      <c r="B12356">
        <v>1.19381164757123E-8</v>
      </c>
      <c r="C12356" s="1">
        <v>1.7200401848005999E-10</v>
      </c>
      <c r="D12356">
        <v>1.85185185185185E-2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 s="1">
        <v>0</v>
      </c>
      <c r="K12356" t="s">
        <v>23242</v>
      </c>
      <c r="L12356" t="s">
        <v>47956</v>
      </c>
      <c r="M12356" t="s">
        <v>47957</v>
      </c>
    </row>
    <row r="12357" spans="1:13">
      <c r="A12357" s="1" t="s">
        <v>14374</v>
      </c>
      <c r="B12357">
        <v>2.8427495794100502E-6</v>
      </c>
      <c r="C12357" s="1">
        <v>2.0846025804965001E-7</v>
      </c>
      <c r="D12357">
        <v>0.875</v>
      </c>
      <c r="E12357">
        <v>0.95882352941176496</v>
      </c>
      <c r="F12357">
        <v>0.75</v>
      </c>
      <c r="G12357">
        <v>0.80555555555555602</v>
      </c>
      <c r="H12357">
        <v>0.83606557377049195</v>
      </c>
      <c r="I12357">
        <v>0.72972972972973005</v>
      </c>
      <c r="J12357" s="1" t="s">
        <v>23229</v>
      </c>
      <c r="K12357" t="s">
        <v>23237</v>
      </c>
      <c r="L12357" t="s">
        <v>47958</v>
      </c>
      <c r="M12357" t="s">
        <v>47959</v>
      </c>
    </row>
    <row r="12358" spans="1:13">
      <c r="A12358" s="1" t="s">
        <v>14375</v>
      </c>
      <c r="B12358">
        <v>1.5696874581277701E-8</v>
      </c>
      <c r="C12358" s="1">
        <v>1.7786033292058901E-9</v>
      </c>
      <c r="D12358">
        <v>0</v>
      </c>
      <c r="E12358">
        <v>0</v>
      </c>
      <c r="F12358">
        <v>0</v>
      </c>
      <c r="G12358">
        <v>0</v>
      </c>
      <c r="H12358">
        <v>5.31914893617021E-3</v>
      </c>
      <c r="I12358">
        <v>1.9480519480519501E-2</v>
      </c>
      <c r="J12358" s="1" t="s">
        <v>23229</v>
      </c>
      <c r="K12358" t="s">
        <v>23238</v>
      </c>
      <c r="L12358" t="s">
        <v>47960</v>
      </c>
      <c r="M12358" t="s">
        <v>47961</v>
      </c>
    </row>
    <row r="12359" spans="1:13">
      <c r="A12359" s="1" t="s">
        <v>14376</v>
      </c>
      <c r="B12359">
        <v>3.8877315274535702E-8</v>
      </c>
      <c r="C12359" s="1">
        <v>2.1216942993418199E-8</v>
      </c>
      <c r="D12359">
        <v>4.1666666666666699E-2</v>
      </c>
      <c r="E12359">
        <v>2.9850746268656699E-2</v>
      </c>
      <c r="F12359">
        <v>3.97727272727273E-2</v>
      </c>
      <c r="G12359">
        <v>8.9285714285714302E-2</v>
      </c>
      <c r="H12359">
        <v>6.25E-2</v>
      </c>
      <c r="I12359">
        <v>0.1</v>
      </c>
      <c r="J12359" s="1">
        <v>0.85</v>
      </c>
      <c r="K12359" t="s">
        <v>23242</v>
      </c>
      <c r="L12359" t="s">
        <v>47962</v>
      </c>
      <c r="M12359" t="s">
        <v>47963</v>
      </c>
    </row>
    <row r="12360" spans="1:13">
      <c r="A12360" s="1" t="s">
        <v>14377</v>
      </c>
      <c r="B12360">
        <v>1.50652064431481E-6</v>
      </c>
      <c r="C12360" s="1">
        <v>1.2428805001832501E-7</v>
      </c>
      <c r="D12360">
        <v>0</v>
      </c>
      <c r="E12360">
        <v>7.8947368421052599E-2</v>
      </c>
      <c r="F12360">
        <v>0</v>
      </c>
      <c r="G12360">
        <v>0</v>
      </c>
      <c r="H12360">
        <v>0</v>
      </c>
      <c r="I12360">
        <v>2.1739130434782601E-2</v>
      </c>
      <c r="J12360" s="1" t="s">
        <v>23229</v>
      </c>
      <c r="K12360" t="s">
        <v>23237</v>
      </c>
      <c r="L12360" t="s">
        <v>47964</v>
      </c>
      <c r="M12360" t="s">
        <v>47965</v>
      </c>
    </row>
    <row r="12361" spans="1:13">
      <c r="A12361" s="1" t="s">
        <v>14378</v>
      </c>
      <c r="B12361">
        <v>4.35894308020187E-7</v>
      </c>
      <c r="C12361" s="1">
        <v>2.5113863049890401E-7</v>
      </c>
      <c r="D12361">
        <v>0</v>
      </c>
      <c r="E12361">
        <v>9.6153846153846194E-3</v>
      </c>
      <c r="F12361">
        <v>0</v>
      </c>
      <c r="G12361">
        <v>8.1632653061224497E-2</v>
      </c>
      <c r="H12361">
        <v>0</v>
      </c>
      <c r="I12361">
        <v>6.4935064935064901E-2</v>
      </c>
      <c r="J12361" s="1">
        <v>0</v>
      </c>
      <c r="K12361" t="s">
        <v>23240</v>
      </c>
      <c r="L12361" t="s">
        <v>47966</v>
      </c>
      <c r="M12361" t="s">
        <v>47967</v>
      </c>
    </row>
    <row r="12362" spans="1:13">
      <c r="A12362" s="1" t="s">
        <v>14379</v>
      </c>
      <c r="B12362">
        <v>8.0994143424914503E-11</v>
      </c>
      <c r="C12362" s="1">
        <v>1.24401846306302E-9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0.98275862068965503</v>
      </c>
      <c r="J12362" s="1">
        <v>0.59090909090909105</v>
      </c>
      <c r="K12362" t="s">
        <v>23241</v>
      </c>
      <c r="L12362" t="s">
        <v>47968</v>
      </c>
      <c r="M12362" t="s">
        <v>47969</v>
      </c>
    </row>
    <row r="12363" spans="1:13">
      <c r="A12363" s="1" t="s">
        <v>14380</v>
      </c>
      <c r="B12363">
        <v>2.2186355154832701E-7</v>
      </c>
      <c r="C12363" s="1">
        <v>1.00525067143947E-5</v>
      </c>
      <c r="D12363">
        <v>1</v>
      </c>
      <c r="E12363">
        <v>1</v>
      </c>
      <c r="F12363">
        <v>1</v>
      </c>
      <c r="G12363">
        <v>0.83653846153846201</v>
      </c>
      <c r="H12363">
        <v>1</v>
      </c>
      <c r="I12363">
        <v>0.967741935483871</v>
      </c>
      <c r="J12363" s="1" t="s">
        <v>23229</v>
      </c>
      <c r="K12363" t="s">
        <v>23238</v>
      </c>
      <c r="L12363" t="s">
        <v>47970</v>
      </c>
      <c r="M12363" t="s">
        <v>47971</v>
      </c>
    </row>
    <row r="12364" spans="1:13">
      <c r="A12364" s="1" t="s">
        <v>14381</v>
      </c>
      <c r="B12364">
        <v>1.9198056049391299E-4</v>
      </c>
      <c r="C12364" s="1">
        <v>2.2767568878256E-6</v>
      </c>
      <c r="D12364">
        <v>0.265625</v>
      </c>
      <c r="E12364">
        <v>0.47252747252747301</v>
      </c>
      <c r="F12364">
        <v>8.8709677419354802E-2</v>
      </c>
      <c r="G12364">
        <v>0.78048780487804903</v>
      </c>
      <c r="H12364">
        <v>5.1546391752577303E-2</v>
      </c>
      <c r="I12364">
        <v>0.24342105263157901</v>
      </c>
      <c r="J12364" s="1">
        <v>1</v>
      </c>
      <c r="K12364" t="s">
        <v>23238</v>
      </c>
      <c r="L12364" t="s">
        <v>47972</v>
      </c>
      <c r="M12364" t="s">
        <v>47973</v>
      </c>
    </row>
    <row r="12365" spans="1:13">
      <c r="A12365" s="1" t="s">
        <v>14382</v>
      </c>
      <c r="B12365">
        <v>4.7436148886953103E-6</v>
      </c>
      <c r="C12365" s="1">
        <v>3.5337377462896299E-6</v>
      </c>
      <c r="D12365">
        <v>1</v>
      </c>
      <c r="E12365">
        <v>1</v>
      </c>
      <c r="F12365">
        <v>0.93048128342245995</v>
      </c>
      <c r="G12365">
        <v>1</v>
      </c>
      <c r="H12365">
        <v>0.99462365591397806</v>
      </c>
      <c r="I12365">
        <v>0.993506493506494</v>
      </c>
      <c r="J12365" s="1" t="s">
        <v>23229</v>
      </c>
      <c r="K12365" t="s">
        <v>23239</v>
      </c>
      <c r="L12365" t="s">
        <v>47974</v>
      </c>
      <c r="M12365" t="s">
        <v>47975</v>
      </c>
    </row>
    <row r="12366" spans="1:13">
      <c r="A12366" s="1" t="s">
        <v>14383</v>
      </c>
      <c r="B12366">
        <v>1.9914100557280899E-5</v>
      </c>
      <c r="C12366" s="1">
        <v>4.7810217390977601E-6</v>
      </c>
      <c r="D12366">
        <v>0.90322580645161299</v>
      </c>
      <c r="E12366">
        <v>0.87234042553191504</v>
      </c>
      <c r="F12366">
        <v>1</v>
      </c>
      <c r="G12366">
        <v>0.99137931034482796</v>
      </c>
      <c r="H12366">
        <v>1</v>
      </c>
      <c r="I12366">
        <v>0.99199999999999999</v>
      </c>
      <c r="J12366" s="1">
        <v>1</v>
      </c>
      <c r="K12366" t="s">
        <v>23238</v>
      </c>
      <c r="L12366" t="s">
        <v>47976</v>
      </c>
      <c r="M12366" t="s">
        <v>47977</v>
      </c>
    </row>
    <row r="12367" spans="1:13">
      <c r="A12367" s="1" t="s">
        <v>14384</v>
      </c>
      <c r="B12367">
        <v>4.0719918215947999E-7</v>
      </c>
      <c r="C12367" s="1">
        <v>1.05507408383133E-5</v>
      </c>
      <c r="D12367">
        <v>1</v>
      </c>
      <c r="E12367">
        <v>1</v>
      </c>
      <c r="F12367">
        <v>0.90972222222222199</v>
      </c>
      <c r="G12367">
        <v>1</v>
      </c>
      <c r="H12367">
        <v>0.97321428571428603</v>
      </c>
      <c r="I12367">
        <v>1</v>
      </c>
      <c r="J12367" s="1">
        <v>1</v>
      </c>
      <c r="K12367" t="s">
        <v>23239</v>
      </c>
      <c r="L12367" t="s">
        <v>47978</v>
      </c>
      <c r="M12367" t="s">
        <v>47979</v>
      </c>
    </row>
    <row r="12368" spans="1:13">
      <c r="A12368" s="1" t="s">
        <v>14385</v>
      </c>
      <c r="B12368">
        <v>2.1714553030892801E-4</v>
      </c>
      <c r="C12368" s="1">
        <v>4.93540825659436E-4</v>
      </c>
      <c r="D12368">
        <v>0.15517241379310301</v>
      </c>
      <c r="E12368">
        <v>3.1578947368421102E-2</v>
      </c>
      <c r="F12368">
        <v>9.1891891891891897E-2</v>
      </c>
      <c r="G12368">
        <v>0.59375</v>
      </c>
      <c r="H12368">
        <v>0.13809523809523799</v>
      </c>
      <c r="I12368">
        <v>0.50952380952380905</v>
      </c>
      <c r="J12368" s="1" t="s">
        <v>23229</v>
      </c>
      <c r="K12368" t="s">
        <v>23241</v>
      </c>
      <c r="L12368" t="s">
        <v>47980</v>
      </c>
      <c r="M12368" t="s">
        <v>47981</v>
      </c>
    </row>
    <row r="12369" spans="1:13">
      <c r="A12369" s="1" t="s">
        <v>14386</v>
      </c>
      <c r="B12369">
        <v>3.1193700058648601E-5</v>
      </c>
      <c r="C12369" s="1">
        <v>8.2848555713391702E-5</v>
      </c>
      <c r="D12369">
        <v>0.55769230769230804</v>
      </c>
      <c r="E12369">
        <v>0.243589743589744</v>
      </c>
      <c r="F12369">
        <v>0.63350785340314097</v>
      </c>
      <c r="G12369">
        <v>6.8627450980392204E-2</v>
      </c>
      <c r="H12369">
        <v>0.79787234042553201</v>
      </c>
      <c r="I12369">
        <v>0.20253164556962</v>
      </c>
      <c r="J12369" s="1" t="s">
        <v>23229</v>
      </c>
      <c r="K12369" t="s">
        <v>23241</v>
      </c>
      <c r="L12369" t="s">
        <v>47982</v>
      </c>
      <c r="M12369" t="s">
        <v>47983</v>
      </c>
    </row>
    <row r="12370" spans="1:13">
      <c r="A12370" s="1" t="s">
        <v>14387</v>
      </c>
      <c r="B12370">
        <v>3.8017398071552402E-7</v>
      </c>
      <c r="C12370" s="1">
        <v>9.9819948982864608E-6</v>
      </c>
      <c r="D12370">
        <v>0</v>
      </c>
      <c r="E12370">
        <v>0</v>
      </c>
      <c r="F12370">
        <v>0</v>
      </c>
      <c r="G12370">
        <v>0.115384615384615</v>
      </c>
      <c r="H12370">
        <v>7.6086956521739094E-2</v>
      </c>
      <c r="I12370">
        <v>0.266666666666667</v>
      </c>
      <c r="J12370" s="1">
        <v>0</v>
      </c>
      <c r="K12370" t="s">
        <v>23238</v>
      </c>
      <c r="L12370" t="s">
        <v>47984</v>
      </c>
      <c r="M12370" t="s">
        <v>47985</v>
      </c>
    </row>
    <row r="12371" spans="1:13">
      <c r="A12371" s="1" t="s">
        <v>14388</v>
      </c>
      <c r="B12371">
        <v>2.5897174556201402E-8</v>
      </c>
      <c r="C12371" s="1">
        <v>3.7873785690171198E-6</v>
      </c>
      <c r="D12371">
        <v>0.22916666666666699</v>
      </c>
      <c r="E12371">
        <v>0.24137931034482801</v>
      </c>
      <c r="F12371">
        <v>0.25</v>
      </c>
      <c r="G12371">
        <v>0.53571428571428603</v>
      </c>
      <c r="H12371">
        <v>0.34615384615384598</v>
      </c>
      <c r="I12371">
        <v>0.46</v>
      </c>
      <c r="J12371" s="1">
        <v>0.11111111111111099</v>
      </c>
      <c r="K12371" t="s">
        <v>23242</v>
      </c>
      <c r="L12371" t="s">
        <v>47986</v>
      </c>
      <c r="M12371" t="s">
        <v>47987</v>
      </c>
    </row>
    <row r="12372" spans="1:13">
      <c r="A12372" s="1" t="s">
        <v>14389</v>
      </c>
      <c r="B12372">
        <v>1.25128105117639E-5</v>
      </c>
      <c r="C12372" s="1">
        <v>3.1888366213575699E-6</v>
      </c>
      <c r="D12372">
        <v>1</v>
      </c>
      <c r="E12372">
        <v>0.99418604651162801</v>
      </c>
      <c r="F12372">
        <v>0.997435897435897</v>
      </c>
      <c r="G12372">
        <v>0.41666666666666702</v>
      </c>
      <c r="H12372">
        <v>0.79896907216494895</v>
      </c>
      <c r="I12372">
        <v>0.94166666666666698</v>
      </c>
      <c r="J12372" s="1" t="s">
        <v>23229</v>
      </c>
      <c r="K12372" t="s">
        <v>23240</v>
      </c>
      <c r="L12372" t="s">
        <v>47988</v>
      </c>
      <c r="M12372" t="s">
        <v>47989</v>
      </c>
    </row>
    <row r="12373" spans="1:13">
      <c r="A12373" s="1" t="s">
        <v>14390</v>
      </c>
      <c r="B12373">
        <v>1.0723798099789899E-6</v>
      </c>
      <c r="C12373" s="1">
        <v>4.7137723324740501E-6</v>
      </c>
      <c r="D12373">
        <v>0.84375</v>
      </c>
      <c r="E12373">
        <v>0.97115384615384603</v>
      </c>
      <c r="F12373">
        <v>0.92537313432835799</v>
      </c>
      <c r="G12373">
        <v>1</v>
      </c>
      <c r="H12373">
        <v>0.953125</v>
      </c>
      <c r="I12373">
        <v>0.81428571428571395</v>
      </c>
      <c r="J12373" s="1">
        <v>1</v>
      </c>
      <c r="K12373" t="s">
        <v>23240</v>
      </c>
      <c r="L12373" t="s">
        <v>47990</v>
      </c>
      <c r="M12373" t="s">
        <v>47991</v>
      </c>
    </row>
    <row r="12374" spans="1:13">
      <c r="A12374" s="1" t="s">
        <v>14391</v>
      </c>
      <c r="B12374">
        <v>2.1132454726463699E-7</v>
      </c>
      <c r="C12374" s="1">
        <v>5.1317669126088303E-7</v>
      </c>
      <c r="D12374">
        <v>0</v>
      </c>
      <c r="E12374">
        <v>7.3529411764705899E-2</v>
      </c>
      <c r="F12374">
        <v>0.102150537634409</v>
      </c>
      <c r="G12374">
        <v>1.1904761904761901E-2</v>
      </c>
      <c r="H12374">
        <v>3.03030303030303E-2</v>
      </c>
      <c r="I12374">
        <v>1.01010101010101E-2</v>
      </c>
      <c r="J12374" s="1">
        <v>0</v>
      </c>
      <c r="K12374" t="s">
        <v>23241</v>
      </c>
      <c r="L12374" t="s">
        <v>47992</v>
      </c>
      <c r="M12374" t="s">
        <v>47993</v>
      </c>
    </row>
    <row r="12375" spans="1:13">
      <c r="A12375" s="1" t="s">
        <v>14392</v>
      </c>
      <c r="B12375">
        <v>5.2539190138392396E-9</v>
      </c>
      <c r="C12375" s="1">
        <v>6.0923993482946606E-8</v>
      </c>
      <c r="D12375">
        <v>0.97916666666666696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 s="1" t="s">
        <v>23229</v>
      </c>
      <c r="K12375" t="s">
        <v>23239</v>
      </c>
      <c r="L12375" t="s">
        <v>47994</v>
      </c>
      <c r="M12375" t="s">
        <v>47995</v>
      </c>
    </row>
    <row r="12376" spans="1:13">
      <c r="A12376" s="1" t="s">
        <v>14393</v>
      </c>
      <c r="B12376">
        <v>2.5441193926225599E-5</v>
      </c>
      <c r="C12376" s="1">
        <v>7.9595246569378792E-6</v>
      </c>
      <c r="D12376">
        <v>0.89285714285714302</v>
      </c>
      <c r="E12376">
        <v>0.93684210526315803</v>
      </c>
      <c r="F12376">
        <v>0.69189189189189204</v>
      </c>
      <c r="G12376">
        <v>0.93636363636363595</v>
      </c>
      <c r="H12376">
        <v>0.64622641509433998</v>
      </c>
      <c r="I12376">
        <v>0.869747899159664</v>
      </c>
      <c r="J12376" s="1">
        <v>1</v>
      </c>
      <c r="K12376" t="s">
        <v>23238</v>
      </c>
      <c r="L12376" t="s">
        <v>47996</v>
      </c>
      <c r="M12376" t="s">
        <v>47997</v>
      </c>
    </row>
    <row r="12377" spans="1:13">
      <c r="A12377" s="1" t="s">
        <v>14394</v>
      </c>
      <c r="B12377">
        <v>1.43815054193209E-6</v>
      </c>
      <c r="C12377" s="1">
        <v>4.7087627338691E-10</v>
      </c>
      <c r="D12377">
        <v>0</v>
      </c>
      <c r="E12377">
        <v>0</v>
      </c>
      <c r="F12377">
        <v>0</v>
      </c>
      <c r="G12377">
        <v>0</v>
      </c>
      <c r="H12377">
        <v>1.3157894736842099E-2</v>
      </c>
      <c r="I12377">
        <v>4.0000000000000001E-3</v>
      </c>
      <c r="J12377" s="1">
        <v>1</v>
      </c>
      <c r="K12377" t="s">
        <v>23241</v>
      </c>
      <c r="L12377" t="s">
        <v>47998</v>
      </c>
      <c r="M12377" t="s">
        <v>47999</v>
      </c>
    </row>
    <row r="12378" spans="1:13">
      <c r="A12378" s="1" t="s">
        <v>14395</v>
      </c>
      <c r="B12378">
        <v>1.1144783987965501E-6</v>
      </c>
      <c r="C12378" s="1">
        <v>8.9388821474171501E-13</v>
      </c>
      <c r="D12378">
        <v>0.967741935483871</v>
      </c>
      <c r="E12378">
        <v>0.98750000000000004</v>
      </c>
      <c r="F12378">
        <v>1</v>
      </c>
      <c r="G12378">
        <v>1</v>
      </c>
      <c r="H12378">
        <v>1</v>
      </c>
      <c r="I12378">
        <v>1</v>
      </c>
      <c r="J12378" s="1">
        <v>1</v>
      </c>
      <c r="K12378" t="s">
        <v>23238</v>
      </c>
      <c r="L12378" t="s">
        <v>48000</v>
      </c>
      <c r="M12378" t="s">
        <v>48001</v>
      </c>
    </row>
    <row r="12379" spans="1:13">
      <c r="A12379" s="1" t="s">
        <v>14396</v>
      </c>
      <c r="B12379">
        <v>3.46998002315937E-6</v>
      </c>
      <c r="C12379" s="1">
        <v>5.30872203590962E-5</v>
      </c>
      <c r="D12379">
        <v>0</v>
      </c>
      <c r="E12379">
        <v>0</v>
      </c>
      <c r="F12379">
        <v>3.8043478260869602E-2</v>
      </c>
      <c r="G12379">
        <v>3.125E-2</v>
      </c>
      <c r="H12379">
        <v>0.44776119402985098</v>
      </c>
      <c r="I12379">
        <v>0</v>
      </c>
      <c r="J12379" s="1">
        <v>0</v>
      </c>
      <c r="K12379" t="s">
        <v>23240</v>
      </c>
      <c r="L12379" t="s">
        <v>48002</v>
      </c>
      <c r="M12379" t="s">
        <v>48003</v>
      </c>
    </row>
    <row r="12380" spans="1:13">
      <c r="A12380" s="1" t="s">
        <v>14397</v>
      </c>
      <c r="B12380">
        <v>1.52485899985563E-8</v>
      </c>
      <c r="C12380" s="1">
        <v>2.7878216200985001E-7</v>
      </c>
      <c r="D12380">
        <v>1</v>
      </c>
      <c r="E12380">
        <v>0.98421052631578898</v>
      </c>
      <c r="F12380">
        <v>0.91968911917098495</v>
      </c>
      <c r="G12380">
        <v>0.98148148148148195</v>
      </c>
      <c r="H12380">
        <v>0.875</v>
      </c>
      <c r="I12380">
        <v>0.98695652173912995</v>
      </c>
      <c r="J12380" s="1">
        <v>1</v>
      </c>
      <c r="K12380" t="s">
        <v>23237</v>
      </c>
      <c r="L12380" t="s">
        <v>48004</v>
      </c>
      <c r="M12380" t="s">
        <v>48005</v>
      </c>
    </row>
    <row r="12381" spans="1:13">
      <c r="A12381" s="1" t="s">
        <v>14398</v>
      </c>
      <c r="B12381">
        <v>8.92243930769285E-8</v>
      </c>
      <c r="C12381" s="1">
        <v>6.4110489691145004E-6</v>
      </c>
      <c r="D12381">
        <v>0</v>
      </c>
      <c r="E12381">
        <v>0</v>
      </c>
      <c r="F12381">
        <v>2.6785714285714302E-2</v>
      </c>
      <c r="G12381">
        <v>0</v>
      </c>
      <c r="H12381">
        <v>3.3333333333333298E-2</v>
      </c>
      <c r="I12381">
        <v>0</v>
      </c>
      <c r="J12381" s="1">
        <v>0</v>
      </c>
      <c r="K12381" t="s">
        <v>23238</v>
      </c>
      <c r="L12381" t="s">
        <v>48006</v>
      </c>
      <c r="M12381" t="s">
        <v>48007</v>
      </c>
    </row>
    <row r="12382" spans="1:13">
      <c r="A12382" s="1" t="s">
        <v>14399</v>
      </c>
      <c r="B12382">
        <v>0</v>
      </c>
      <c r="C12382" s="1">
        <v>0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 s="1">
        <v>0.5</v>
      </c>
      <c r="K12382" t="s">
        <v>23238</v>
      </c>
      <c r="L12382" t="s">
        <v>48008</v>
      </c>
      <c r="M12382" t="s">
        <v>48009</v>
      </c>
    </row>
    <row r="12383" spans="1:13">
      <c r="A12383" s="1" t="s">
        <v>14400</v>
      </c>
      <c r="B12383">
        <v>1.9256521319345101E-5</v>
      </c>
      <c r="C12383" s="1">
        <v>1.49844968630755E-5</v>
      </c>
      <c r="D12383">
        <v>1</v>
      </c>
      <c r="E12383">
        <v>1</v>
      </c>
      <c r="F12383">
        <v>0.94587628865979401</v>
      </c>
      <c r="G12383">
        <v>1</v>
      </c>
      <c r="H12383">
        <v>0.99099099099099097</v>
      </c>
      <c r="I12383">
        <v>1</v>
      </c>
      <c r="J12383" s="1">
        <v>1</v>
      </c>
      <c r="K12383" t="s">
        <v>23238</v>
      </c>
      <c r="L12383" t="s">
        <v>48010</v>
      </c>
      <c r="M12383" t="s">
        <v>48011</v>
      </c>
    </row>
    <row r="12384" spans="1:13">
      <c r="A12384" s="1" t="s">
        <v>14401</v>
      </c>
      <c r="B12384">
        <v>1.8879407919684001E-6</v>
      </c>
      <c r="C12384" s="1">
        <v>1.6486952691773199E-5</v>
      </c>
      <c r="D12384">
        <v>0</v>
      </c>
      <c r="E12384">
        <v>0</v>
      </c>
      <c r="F12384">
        <v>0.153374233128834</v>
      </c>
      <c r="G12384">
        <v>0</v>
      </c>
      <c r="H12384">
        <v>2.4390243902439001E-2</v>
      </c>
      <c r="I12384">
        <v>0.08</v>
      </c>
      <c r="J12384" s="1" t="s">
        <v>23229</v>
      </c>
      <c r="K12384" t="s">
        <v>23241</v>
      </c>
      <c r="L12384" t="s">
        <v>48012</v>
      </c>
      <c r="M12384" t="s">
        <v>48013</v>
      </c>
    </row>
    <row r="12385" spans="1:13">
      <c r="A12385" s="1" t="s">
        <v>14402</v>
      </c>
      <c r="B12385">
        <v>1.11519359410509E-5</v>
      </c>
      <c r="C12385" s="1">
        <v>1.71114628011894E-5</v>
      </c>
      <c r="D12385">
        <v>1</v>
      </c>
      <c r="E12385">
        <v>0.98913043478260898</v>
      </c>
      <c r="F12385">
        <v>0.90303030303030296</v>
      </c>
      <c r="G12385">
        <v>1</v>
      </c>
      <c r="H12385">
        <v>0.99549549549549599</v>
      </c>
      <c r="I12385">
        <v>1</v>
      </c>
      <c r="J12385" s="1" t="s">
        <v>23229</v>
      </c>
      <c r="K12385" t="s">
        <v>23240</v>
      </c>
      <c r="L12385" t="s">
        <v>48014</v>
      </c>
      <c r="M12385" t="s">
        <v>48015</v>
      </c>
    </row>
    <row r="12386" spans="1:13">
      <c r="A12386" s="1" t="s">
        <v>14403</v>
      </c>
      <c r="B12386">
        <v>1.04404798588513E-7</v>
      </c>
      <c r="C12386" s="1">
        <v>2.18195141170542E-7</v>
      </c>
      <c r="D12386">
        <v>0</v>
      </c>
      <c r="E12386">
        <v>5.6818181818181802E-3</v>
      </c>
      <c r="F12386">
        <v>2.6455026455026501E-3</v>
      </c>
      <c r="G12386">
        <v>0</v>
      </c>
      <c r="H12386">
        <v>4.7619047619047597E-3</v>
      </c>
      <c r="I12386">
        <v>0</v>
      </c>
      <c r="J12386" s="1">
        <v>1</v>
      </c>
      <c r="K12386" t="s">
        <v>23238</v>
      </c>
      <c r="L12386" t="s">
        <v>48016</v>
      </c>
      <c r="M12386" t="s">
        <v>48017</v>
      </c>
    </row>
    <row r="12387" spans="1:13">
      <c r="A12387" s="1" t="s">
        <v>14404</v>
      </c>
      <c r="B12387">
        <v>1.2098709112727401E-4</v>
      </c>
      <c r="C12387" s="1">
        <v>1.5790146827888501E-5</v>
      </c>
      <c r="D12387">
        <v>0.105263157894737</v>
      </c>
      <c r="E12387">
        <v>0.12637362637362601</v>
      </c>
      <c r="F12387">
        <v>0</v>
      </c>
      <c r="G12387">
        <v>0</v>
      </c>
      <c r="H12387">
        <v>6.0240963855421699E-3</v>
      </c>
      <c r="I12387">
        <v>6.17283950617284E-3</v>
      </c>
      <c r="J12387" s="1">
        <v>0</v>
      </c>
      <c r="K12387" t="s">
        <v>23241</v>
      </c>
      <c r="L12387" t="s">
        <v>48018</v>
      </c>
      <c r="M12387" t="s">
        <v>48019</v>
      </c>
    </row>
    <row r="12388" spans="1:13">
      <c r="A12388" s="1" t="s">
        <v>14405</v>
      </c>
      <c r="B12388">
        <v>1.3196785201984899E-6</v>
      </c>
      <c r="C12388" s="1">
        <v>2.0955682317745702E-5</v>
      </c>
      <c r="D12388">
        <v>0</v>
      </c>
      <c r="E12388">
        <v>0</v>
      </c>
      <c r="F12388">
        <v>2.3809523809523801E-2</v>
      </c>
      <c r="G12388">
        <v>0</v>
      </c>
      <c r="H12388">
        <v>6.8181818181818205E-2</v>
      </c>
      <c r="I12388">
        <v>7.2463768115942004E-3</v>
      </c>
      <c r="J12388" s="1">
        <v>0</v>
      </c>
      <c r="K12388" t="s">
        <v>23238</v>
      </c>
      <c r="L12388" t="s">
        <v>48020</v>
      </c>
      <c r="M12388" t="s">
        <v>48021</v>
      </c>
    </row>
    <row r="12389" spans="1:13">
      <c r="A12389" s="1" t="s">
        <v>14406</v>
      </c>
      <c r="B12389">
        <v>9.0459404508006906E-5</v>
      </c>
      <c r="C12389" s="1">
        <v>2.4996234553642998E-6</v>
      </c>
      <c r="D12389">
        <v>0.5</v>
      </c>
      <c r="E12389">
        <v>0.62295081967213095</v>
      </c>
      <c r="F12389">
        <v>0.42024539877300598</v>
      </c>
      <c r="G12389">
        <v>0.7</v>
      </c>
      <c r="H12389">
        <v>0.31666666666666698</v>
      </c>
      <c r="I12389">
        <v>0.40425531914893598</v>
      </c>
      <c r="J12389" s="1">
        <v>4.5454545454545497E-2</v>
      </c>
      <c r="K12389" t="s">
        <v>23241</v>
      </c>
      <c r="L12389" t="s">
        <v>48022</v>
      </c>
      <c r="M12389" t="s">
        <v>48023</v>
      </c>
    </row>
    <row r="12390" spans="1:13">
      <c r="A12390" s="1" t="s">
        <v>14407</v>
      </c>
      <c r="B12390">
        <v>3.6999574573828601E-8</v>
      </c>
      <c r="C12390" s="1">
        <v>6.3122931956806205E-7</v>
      </c>
      <c r="D12390">
        <v>1</v>
      </c>
      <c r="E12390">
        <v>0.99375000000000002</v>
      </c>
      <c r="F12390">
        <v>1</v>
      </c>
      <c r="G12390">
        <v>1</v>
      </c>
      <c r="H12390">
        <v>0.981012658227848</v>
      </c>
      <c r="I12390">
        <v>1</v>
      </c>
      <c r="J12390" s="1">
        <v>0.61111111111111105</v>
      </c>
      <c r="K12390" t="s">
        <v>23240</v>
      </c>
      <c r="L12390" t="s">
        <v>48024</v>
      </c>
      <c r="M12390" t="s">
        <v>48025</v>
      </c>
    </row>
    <row r="12391" spans="1:13">
      <c r="A12391" s="1" t="s">
        <v>14408</v>
      </c>
      <c r="B12391">
        <v>1.3802372708483999E-7</v>
      </c>
      <c r="C12391" s="1">
        <v>3.0278524236392102E-6</v>
      </c>
      <c r="D12391">
        <v>1</v>
      </c>
      <c r="E12391">
        <v>0.99333333333333296</v>
      </c>
      <c r="F12391">
        <v>0.96538461538461495</v>
      </c>
      <c r="G12391">
        <v>1</v>
      </c>
      <c r="H12391">
        <v>0.97663551401869197</v>
      </c>
      <c r="I12391">
        <v>1</v>
      </c>
      <c r="J12391" s="1">
        <v>1</v>
      </c>
      <c r="K12391" t="s">
        <v>23239</v>
      </c>
      <c r="L12391" t="s">
        <v>48026</v>
      </c>
      <c r="M12391" t="s">
        <v>48027</v>
      </c>
    </row>
    <row r="12392" spans="1:13">
      <c r="A12392" s="1" t="s">
        <v>14409</v>
      </c>
      <c r="B12392">
        <v>3.9535286519897201E-6</v>
      </c>
      <c r="C12392" s="1">
        <v>6.7811774824606905E-5</v>
      </c>
      <c r="D12392">
        <v>1</v>
      </c>
      <c r="E12392">
        <v>0.96551724137931005</v>
      </c>
      <c r="F12392">
        <v>1</v>
      </c>
      <c r="G12392">
        <v>0.13265306122449</v>
      </c>
      <c r="H12392">
        <v>0.968354430379747</v>
      </c>
      <c r="I12392">
        <v>0.71354166666666696</v>
      </c>
      <c r="J12392" s="1">
        <v>1</v>
      </c>
      <c r="K12392" t="s">
        <v>23238</v>
      </c>
      <c r="L12392" t="s">
        <v>48028</v>
      </c>
      <c r="M12392" t="s">
        <v>48029</v>
      </c>
    </row>
    <row r="12393" spans="1:13">
      <c r="A12393" s="1" t="s">
        <v>14410</v>
      </c>
      <c r="B12393">
        <v>9.8494513805832196E-7</v>
      </c>
      <c r="C12393" s="1">
        <v>6.8654417803404E-7</v>
      </c>
      <c r="D12393">
        <v>0</v>
      </c>
      <c r="E12393">
        <v>0</v>
      </c>
      <c r="F12393">
        <v>5.7823129251700703E-2</v>
      </c>
      <c r="G12393">
        <v>0</v>
      </c>
      <c r="H12393">
        <v>0.185714285714286</v>
      </c>
      <c r="I12393">
        <v>0</v>
      </c>
      <c r="J12393" s="1">
        <v>0</v>
      </c>
      <c r="K12393" t="s">
        <v>23242</v>
      </c>
      <c r="L12393" t="s">
        <v>48030</v>
      </c>
      <c r="M12393" t="s">
        <v>48031</v>
      </c>
    </row>
    <row r="12394" spans="1:13">
      <c r="A12394" s="1" t="s">
        <v>14411</v>
      </c>
      <c r="B12394">
        <v>1.7456573713439E-6</v>
      </c>
      <c r="C12394" s="1">
        <v>2.11865786820681E-4</v>
      </c>
      <c r="D12394">
        <v>0</v>
      </c>
      <c r="E12394">
        <v>0</v>
      </c>
      <c r="F12394">
        <v>1.72413793103448E-2</v>
      </c>
      <c r="G12394">
        <v>0.92156862745098</v>
      </c>
      <c r="H12394">
        <v>8.4905660377358499E-2</v>
      </c>
      <c r="I12394">
        <v>0.19626168224299101</v>
      </c>
      <c r="J12394" s="1" t="s">
        <v>23229</v>
      </c>
      <c r="K12394" t="s">
        <v>23238</v>
      </c>
      <c r="L12394" t="s">
        <v>48032</v>
      </c>
      <c r="M12394" t="s">
        <v>48033</v>
      </c>
    </row>
    <row r="12395" spans="1:13">
      <c r="A12395" s="1" t="s">
        <v>14412</v>
      </c>
      <c r="B12395">
        <v>9.4497196513536201E-7</v>
      </c>
      <c r="C12395" s="1">
        <v>1.03352600318619E-6</v>
      </c>
      <c r="D12395">
        <v>1</v>
      </c>
      <c r="E12395">
        <v>1</v>
      </c>
      <c r="F12395">
        <v>0.96357615894039705</v>
      </c>
      <c r="G12395">
        <v>1</v>
      </c>
      <c r="H12395">
        <v>0.969879518072289</v>
      </c>
      <c r="I12395">
        <v>0.96153846153846201</v>
      </c>
      <c r="J12395" s="1">
        <v>1</v>
      </c>
      <c r="K12395" t="s">
        <v>23241</v>
      </c>
      <c r="L12395" t="s">
        <v>48034</v>
      </c>
      <c r="M12395" t="s">
        <v>48035</v>
      </c>
    </row>
    <row r="12396" spans="1:13">
      <c r="A12396" s="1" t="s">
        <v>14413</v>
      </c>
      <c r="B12396">
        <v>0</v>
      </c>
      <c r="C12396" s="1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 s="1">
        <v>0</v>
      </c>
      <c r="K12396" t="s">
        <v>23241</v>
      </c>
      <c r="L12396" t="s">
        <v>48036</v>
      </c>
      <c r="M12396" t="s">
        <v>48037</v>
      </c>
    </row>
    <row r="12397" spans="1:13">
      <c r="A12397" s="1" t="s">
        <v>14414</v>
      </c>
      <c r="B12397">
        <v>5.9796733793315799E-8</v>
      </c>
      <c r="C12397" s="1">
        <v>1.5029899020239199E-7</v>
      </c>
      <c r="D12397">
        <v>1</v>
      </c>
      <c r="E12397">
        <v>1</v>
      </c>
      <c r="F12397">
        <v>1</v>
      </c>
      <c r="G12397">
        <v>1</v>
      </c>
      <c r="H12397">
        <v>0.99</v>
      </c>
      <c r="I12397">
        <v>0.99404761904761896</v>
      </c>
      <c r="J12397" s="1">
        <v>1</v>
      </c>
      <c r="K12397" t="s">
        <v>23238</v>
      </c>
      <c r="L12397" t="s">
        <v>48038</v>
      </c>
      <c r="M12397" t="s">
        <v>48039</v>
      </c>
    </row>
    <row r="12398" spans="1:13">
      <c r="A12398" s="1" t="s">
        <v>14415</v>
      </c>
      <c r="B12398">
        <v>9.4052085406112201E-8</v>
      </c>
      <c r="C12398" s="1">
        <v>2.3117065392349199E-5</v>
      </c>
      <c r="D12398">
        <v>0.70967741935483897</v>
      </c>
      <c r="E12398">
        <v>0.72619047619047605</v>
      </c>
      <c r="F12398">
        <v>0.70065789473684204</v>
      </c>
      <c r="G12398">
        <v>0.29545454545454503</v>
      </c>
      <c r="H12398">
        <v>0.640625</v>
      </c>
      <c r="I12398">
        <v>0.431034482758621</v>
      </c>
      <c r="J12398" s="1">
        <v>0</v>
      </c>
      <c r="K12398" t="s">
        <v>23237</v>
      </c>
      <c r="L12398" t="s">
        <v>48040</v>
      </c>
      <c r="M12398" t="s">
        <v>48041</v>
      </c>
    </row>
    <row r="12399" spans="1:13">
      <c r="A12399" s="1" t="s">
        <v>14416</v>
      </c>
      <c r="B12399">
        <v>6.0385224796843797E-5</v>
      </c>
      <c r="C12399" s="1">
        <v>2.6628827617841298E-4</v>
      </c>
      <c r="D12399">
        <v>0.97499999999999998</v>
      </c>
      <c r="E12399">
        <v>0.95967741935483897</v>
      </c>
      <c r="F12399">
        <v>0.98514851485148502</v>
      </c>
      <c r="G12399">
        <v>0.63541666666666696</v>
      </c>
      <c r="H12399">
        <v>0.48275862068965503</v>
      </c>
      <c r="I12399">
        <v>0.34210526315789502</v>
      </c>
      <c r="J12399" s="1">
        <v>1</v>
      </c>
      <c r="K12399" t="s">
        <v>23241</v>
      </c>
      <c r="L12399" t="s">
        <v>48042</v>
      </c>
      <c r="M12399" t="s">
        <v>48043</v>
      </c>
    </row>
    <row r="12400" spans="1:13">
      <c r="A12400" s="1" t="s">
        <v>14417</v>
      </c>
      <c r="B12400">
        <v>2.5009710144475002E-6</v>
      </c>
      <c r="C12400" s="1">
        <v>7.5466152858649704E-8</v>
      </c>
      <c r="D12400">
        <v>4.6875E-2</v>
      </c>
      <c r="E12400">
        <v>9.8901098901098897E-2</v>
      </c>
      <c r="F12400">
        <v>0</v>
      </c>
      <c r="G12400">
        <v>0</v>
      </c>
      <c r="H12400">
        <v>0</v>
      </c>
      <c r="I12400">
        <v>5.1546391752577301E-3</v>
      </c>
      <c r="J12400" s="1" t="s">
        <v>23229</v>
      </c>
      <c r="K12400" t="s">
        <v>23242</v>
      </c>
      <c r="L12400" t="s">
        <v>48044</v>
      </c>
      <c r="M12400" t="s">
        <v>48045</v>
      </c>
    </row>
    <row r="12401" spans="1:13">
      <c r="A12401" s="1" t="s">
        <v>14418</v>
      </c>
      <c r="B12401">
        <v>1.19032491793376E-3</v>
      </c>
      <c r="C12401" s="1">
        <v>2.91172449274722E-4</v>
      </c>
      <c r="D12401">
        <v>0.421875</v>
      </c>
      <c r="E12401">
        <v>0.91578947368421004</v>
      </c>
      <c r="F12401">
        <v>0.14871794871794899</v>
      </c>
      <c r="G12401">
        <v>5.1724137931034503E-2</v>
      </c>
      <c r="H12401">
        <v>0.30701754385964902</v>
      </c>
      <c r="I12401">
        <v>0.128</v>
      </c>
      <c r="J12401" s="1">
        <v>0</v>
      </c>
      <c r="K12401" t="s">
        <v>23237</v>
      </c>
      <c r="L12401" t="s">
        <v>48046</v>
      </c>
      <c r="M12401" t="s">
        <v>48047</v>
      </c>
    </row>
    <row r="12402" spans="1:13">
      <c r="A12402" s="1" t="s">
        <v>14419</v>
      </c>
      <c r="B12402">
        <v>2.1507086648268101E-6</v>
      </c>
      <c r="C12402" s="1">
        <v>3.6082174701725201E-7</v>
      </c>
      <c r="D12402">
        <v>0.96666666666666701</v>
      </c>
      <c r="E12402">
        <v>1</v>
      </c>
      <c r="F12402">
        <v>1</v>
      </c>
      <c r="G12402">
        <v>0.98780487804878003</v>
      </c>
      <c r="H12402">
        <v>1</v>
      </c>
      <c r="I12402">
        <v>1</v>
      </c>
      <c r="J12402" s="1" t="s">
        <v>23229</v>
      </c>
      <c r="K12402" t="s">
        <v>23241</v>
      </c>
      <c r="L12402" t="s">
        <v>48048</v>
      </c>
      <c r="M12402" t="s">
        <v>48049</v>
      </c>
    </row>
    <row r="12403" spans="1:13">
      <c r="A12403" s="1" t="s">
        <v>14420</v>
      </c>
      <c r="B12403">
        <v>2.1820251638717601E-7</v>
      </c>
      <c r="C12403" s="1">
        <v>5.8150224846266096E-6</v>
      </c>
      <c r="D12403">
        <v>0</v>
      </c>
      <c r="E12403">
        <v>0</v>
      </c>
      <c r="F12403">
        <v>2.1739130434782601E-2</v>
      </c>
      <c r="G12403">
        <v>0</v>
      </c>
      <c r="H12403">
        <v>0</v>
      </c>
      <c r="I12403">
        <v>0</v>
      </c>
      <c r="J12403" s="1">
        <v>0</v>
      </c>
      <c r="K12403" t="s">
        <v>23242</v>
      </c>
      <c r="L12403" t="s">
        <v>48050</v>
      </c>
      <c r="M12403" t="s">
        <v>48051</v>
      </c>
    </row>
    <row r="12404" spans="1:13">
      <c r="A12404" s="1" t="s">
        <v>14421</v>
      </c>
      <c r="B12404">
        <v>3.3909074160326497E-5</v>
      </c>
      <c r="C12404" s="1">
        <v>1.3019617742838001E-6</v>
      </c>
      <c r="D12404">
        <v>0.9</v>
      </c>
      <c r="E12404">
        <v>0.98507462686567204</v>
      </c>
      <c r="F12404">
        <v>0.96551724137931005</v>
      </c>
      <c r="G12404">
        <v>1</v>
      </c>
      <c r="H12404">
        <v>1</v>
      </c>
      <c r="I12404">
        <v>0.97872340425531901</v>
      </c>
      <c r="J12404" s="1">
        <v>0.83333333333333304</v>
      </c>
      <c r="K12404" t="s">
        <v>23241</v>
      </c>
      <c r="L12404" t="s">
        <v>48052</v>
      </c>
      <c r="M12404" t="s">
        <v>48053</v>
      </c>
    </row>
    <row r="12405" spans="1:13">
      <c r="A12405" s="1" t="s">
        <v>14422</v>
      </c>
      <c r="B12405">
        <v>5.6243200187855903E-10</v>
      </c>
      <c r="C12405" s="1">
        <v>9.3954130197944205E-8</v>
      </c>
      <c r="D12405">
        <v>0</v>
      </c>
      <c r="E12405">
        <v>6.5789473684210497E-3</v>
      </c>
      <c r="F12405">
        <v>0</v>
      </c>
      <c r="G12405">
        <v>8.6206896551724102E-3</v>
      </c>
      <c r="H12405">
        <v>0</v>
      </c>
      <c r="I12405">
        <v>0</v>
      </c>
      <c r="J12405" s="1">
        <v>0</v>
      </c>
      <c r="K12405" t="s">
        <v>23238</v>
      </c>
      <c r="L12405" t="s">
        <v>48054</v>
      </c>
      <c r="M12405" t="s">
        <v>48055</v>
      </c>
    </row>
    <row r="12406" spans="1:13">
      <c r="A12406" s="1" t="s">
        <v>14423</v>
      </c>
      <c r="B12406">
        <v>1.11007091925471E-7</v>
      </c>
      <c r="C12406" s="1">
        <v>3.4781882506532097E-8</v>
      </c>
      <c r="D12406">
        <v>0</v>
      </c>
      <c r="E12406">
        <v>1.0989010989011E-2</v>
      </c>
      <c r="F12406">
        <v>5.31914893617021E-3</v>
      </c>
      <c r="G12406">
        <v>1.4285714285714299E-2</v>
      </c>
      <c r="H12406">
        <v>1.53061224489796E-2</v>
      </c>
      <c r="I12406">
        <v>0</v>
      </c>
      <c r="J12406" s="1">
        <v>0.5</v>
      </c>
      <c r="K12406" t="s">
        <v>23238</v>
      </c>
      <c r="L12406" t="s">
        <v>48056</v>
      </c>
      <c r="M12406" t="s">
        <v>48057</v>
      </c>
    </row>
    <row r="12407" spans="1:13">
      <c r="A12407" s="1" t="s">
        <v>14424</v>
      </c>
      <c r="B12407">
        <v>4.0600470162782499E-6</v>
      </c>
      <c r="C12407" s="1">
        <v>2.0428802588356799E-5</v>
      </c>
      <c r="D12407">
        <v>0.98387096774193505</v>
      </c>
      <c r="E12407">
        <v>1</v>
      </c>
      <c r="F12407">
        <v>0.99479166666666696</v>
      </c>
      <c r="G12407">
        <v>0.44339622641509402</v>
      </c>
      <c r="H12407">
        <v>0.94196428571428603</v>
      </c>
      <c r="I12407">
        <v>0.77542372881355903</v>
      </c>
      <c r="J12407" s="1">
        <v>1</v>
      </c>
      <c r="K12407" t="s">
        <v>23239</v>
      </c>
      <c r="L12407" t="s">
        <v>48058</v>
      </c>
      <c r="M12407" t="s">
        <v>48059</v>
      </c>
    </row>
    <row r="12408" spans="1:13">
      <c r="A12408" s="1" t="s">
        <v>14425</v>
      </c>
      <c r="B12408">
        <v>1.0022653852378601E-5</v>
      </c>
      <c r="C12408" s="1">
        <v>2.6084429837939799E-6</v>
      </c>
      <c r="D12408">
        <v>0.98214285714285698</v>
      </c>
      <c r="E12408">
        <v>1</v>
      </c>
      <c r="F12408">
        <v>0.98466257668711699</v>
      </c>
      <c r="G12408">
        <v>1</v>
      </c>
      <c r="H12408">
        <v>1</v>
      </c>
      <c r="I12408">
        <v>0.98360655737704905</v>
      </c>
      <c r="J12408" s="1">
        <v>1</v>
      </c>
      <c r="K12408" t="s">
        <v>23240</v>
      </c>
      <c r="L12408" t="s">
        <v>48060</v>
      </c>
      <c r="M12408" t="s">
        <v>48061</v>
      </c>
    </row>
    <row r="12409" spans="1:13">
      <c r="A12409" s="1" t="s">
        <v>14426</v>
      </c>
      <c r="B12409">
        <v>5.69010178887926E-9</v>
      </c>
      <c r="C12409" s="1">
        <v>2.8899082098974699E-7</v>
      </c>
      <c r="D12409">
        <v>1</v>
      </c>
      <c r="E12409">
        <v>0.99382716049382702</v>
      </c>
      <c r="F12409">
        <v>1</v>
      </c>
      <c r="G12409">
        <v>0.98648648648648696</v>
      </c>
      <c r="H12409">
        <v>1</v>
      </c>
      <c r="I12409">
        <v>0.99122807017543901</v>
      </c>
      <c r="J12409" s="1">
        <v>1</v>
      </c>
      <c r="K12409" t="s">
        <v>23238</v>
      </c>
      <c r="L12409" t="s">
        <v>48062</v>
      </c>
      <c r="M12409" t="s">
        <v>48063</v>
      </c>
    </row>
    <row r="12410" spans="1:13">
      <c r="A12410" s="1" t="s">
        <v>14427</v>
      </c>
      <c r="B12410">
        <v>4.7767929651505102E-5</v>
      </c>
      <c r="C12410" s="1">
        <v>3.0864215034918902E-5</v>
      </c>
      <c r="D12410">
        <v>0.8</v>
      </c>
      <c r="E12410">
        <v>0.79605263157894701</v>
      </c>
      <c r="F12410">
        <v>0.92857142857142905</v>
      </c>
      <c r="G12410">
        <v>0.83928571428571397</v>
      </c>
      <c r="H12410">
        <v>0.90540540540540504</v>
      </c>
      <c r="I12410">
        <v>0.94444444444444398</v>
      </c>
      <c r="J12410" s="1">
        <v>1</v>
      </c>
      <c r="K12410" t="s">
        <v>23238</v>
      </c>
      <c r="L12410" t="s">
        <v>48064</v>
      </c>
      <c r="M12410" t="s">
        <v>48065</v>
      </c>
    </row>
    <row r="12411" spans="1:13">
      <c r="A12411" s="1" t="s">
        <v>14428</v>
      </c>
      <c r="B12411">
        <v>4.7276082499467903E-7</v>
      </c>
      <c r="C12411" s="1">
        <v>1.1501428718127E-7</v>
      </c>
      <c r="D12411">
        <v>0.984375</v>
      </c>
      <c r="E12411">
        <v>1</v>
      </c>
      <c r="F12411">
        <v>1</v>
      </c>
      <c r="G12411">
        <v>0.77941176470588203</v>
      </c>
      <c r="H12411">
        <v>0.96951219512195097</v>
      </c>
      <c r="I12411">
        <v>0.89534883720930203</v>
      </c>
      <c r="J12411" s="1">
        <v>0.95</v>
      </c>
      <c r="K12411" t="s">
        <v>23241</v>
      </c>
      <c r="L12411" t="s">
        <v>48066</v>
      </c>
      <c r="M12411" t="s">
        <v>48067</v>
      </c>
    </row>
    <row r="12412" spans="1:13">
      <c r="A12412" s="1" t="s">
        <v>14429</v>
      </c>
      <c r="B12412">
        <v>0</v>
      </c>
      <c r="C12412" s="1">
        <v>0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 s="1">
        <v>1</v>
      </c>
      <c r="K12412" t="s">
        <v>23238</v>
      </c>
      <c r="L12412" t="s">
        <v>48068</v>
      </c>
      <c r="M12412" t="s">
        <v>48069</v>
      </c>
    </row>
    <row r="12413" spans="1:13">
      <c r="A12413" s="1" t="s">
        <v>14430</v>
      </c>
      <c r="B12413">
        <v>1.2049396215516001E-7</v>
      </c>
      <c r="C12413" s="1">
        <v>1.5206215056008E-5</v>
      </c>
      <c r="D12413">
        <v>1</v>
      </c>
      <c r="E12413">
        <v>1</v>
      </c>
      <c r="F12413">
        <v>0.96410256410256401</v>
      </c>
      <c r="G12413">
        <v>0.98275862068965503</v>
      </c>
      <c r="H12413">
        <v>0.81981981981981999</v>
      </c>
      <c r="I12413">
        <v>0.97950819672131195</v>
      </c>
      <c r="J12413" s="1">
        <v>1</v>
      </c>
      <c r="K12413" t="s">
        <v>23238</v>
      </c>
      <c r="L12413" t="s">
        <v>48070</v>
      </c>
      <c r="M12413" t="s">
        <v>48071</v>
      </c>
    </row>
    <row r="12414" spans="1:13">
      <c r="A12414" s="1" t="s">
        <v>14431</v>
      </c>
      <c r="B12414">
        <v>3.6287722761667199E-7</v>
      </c>
      <c r="C12414" s="1">
        <v>1.4338441331975701E-5</v>
      </c>
      <c r="D12414">
        <v>1.6129032258064498E-2</v>
      </c>
      <c r="E12414">
        <v>1.74418604651163E-2</v>
      </c>
      <c r="F12414">
        <v>1.4204545454545499E-2</v>
      </c>
      <c r="G12414">
        <v>0</v>
      </c>
      <c r="H12414">
        <v>0</v>
      </c>
      <c r="I12414">
        <v>0</v>
      </c>
      <c r="J12414" s="1">
        <v>0</v>
      </c>
      <c r="K12414" t="s">
        <v>23238</v>
      </c>
      <c r="L12414" t="s">
        <v>48072</v>
      </c>
      <c r="M12414" t="s">
        <v>48073</v>
      </c>
    </row>
    <row r="12415" spans="1:13">
      <c r="A12415" s="1" t="s">
        <v>14432</v>
      </c>
      <c r="B12415">
        <v>9.266417974607E-7</v>
      </c>
      <c r="C12415" s="1">
        <v>4.3261429368507598E-7</v>
      </c>
      <c r="D12415">
        <v>0.94642857142857095</v>
      </c>
      <c r="E12415">
        <v>0.85064935064935099</v>
      </c>
      <c r="F12415">
        <v>0.96762589928057596</v>
      </c>
      <c r="G12415">
        <v>0.75</v>
      </c>
      <c r="H12415">
        <v>0.98412698412698396</v>
      </c>
      <c r="I12415">
        <v>0.952380952380952</v>
      </c>
      <c r="J12415" s="1">
        <v>0.95454545454545503</v>
      </c>
      <c r="K12415" t="s">
        <v>23238</v>
      </c>
      <c r="L12415" t="s">
        <v>48074</v>
      </c>
      <c r="M12415" t="s">
        <v>48075</v>
      </c>
    </row>
    <row r="12416" spans="1:13">
      <c r="A12416" s="1" t="s">
        <v>14433</v>
      </c>
      <c r="B12416">
        <v>1.7912083221806999E-4</v>
      </c>
      <c r="C12416" s="1">
        <v>4.4212093203888099E-5</v>
      </c>
      <c r="D12416">
        <v>0.828125</v>
      </c>
      <c r="E12416">
        <v>0.65625</v>
      </c>
      <c r="F12416">
        <v>0.85384615384615403</v>
      </c>
      <c r="G12416">
        <v>0.81730769230769196</v>
      </c>
      <c r="H12416">
        <v>0.97115384615384603</v>
      </c>
      <c r="I12416">
        <v>0.70618556701030899</v>
      </c>
      <c r="J12416" s="1">
        <v>1</v>
      </c>
      <c r="K12416" t="s">
        <v>23241</v>
      </c>
      <c r="L12416" t="s">
        <v>48076</v>
      </c>
      <c r="M12416" t="s">
        <v>48077</v>
      </c>
    </row>
    <row r="12417" spans="1:13">
      <c r="A12417" s="1" t="s">
        <v>14434</v>
      </c>
      <c r="B12417">
        <v>3.6939906652927199E-7</v>
      </c>
      <c r="C12417" s="1">
        <v>6.9257309729495804E-6</v>
      </c>
      <c r="D12417">
        <v>1</v>
      </c>
      <c r="E12417">
        <v>0.99431818181818199</v>
      </c>
      <c r="F12417">
        <v>0.99729729729729699</v>
      </c>
      <c r="G12417">
        <v>1</v>
      </c>
      <c r="H12417">
        <v>0.98850574712643702</v>
      </c>
      <c r="I12417">
        <v>1</v>
      </c>
      <c r="J12417" s="1">
        <v>0.6</v>
      </c>
      <c r="K12417" t="s">
        <v>23238</v>
      </c>
      <c r="L12417" t="s">
        <v>48078</v>
      </c>
      <c r="M12417" t="s">
        <v>48079</v>
      </c>
    </row>
    <row r="12418" spans="1:13">
      <c r="A12418" s="1" t="s">
        <v>14435</v>
      </c>
      <c r="B12418">
        <v>4.9243909114922804E-4</v>
      </c>
      <c r="C12418" s="1">
        <v>6.1097909983362595E-4</v>
      </c>
      <c r="D12418">
        <v>6.25E-2</v>
      </c>
      <c r="E12418">
        <v>0</v>
      </c>
      <c r="F12418">
        <v>0.59487179487179498</v>
      </c>
      <c r="G12418">
        <v>7.2727272727272696E-2</v>
      </c>
      <c r="H12418">
        <v>0.132743362831858</v>
      </c>
      <c r="I12418">
        <v>9.1666666666666702E-2</v>
      </c>
      <c r="J12418" s="1">
        <v>0</v>
      </c>
      <c r="K12418" t="s">
        <v>23238</v>
      </c>
      <c r="L12418" t="s">
        <v>48080</v>
      </c>
      <c r="M12418" t="s">
        <v>48081</v>
      </c>
    </row>
    <row r="12419" spans="1:13">
      <c r="A12419" s="1" t="s">
        <v>14436</v>
      </c>
      <c r="B12419">
        <v>5.6838160322434697E-5</v>
      </c>
      <c r="C12419" s="1">
        <v>6.0739577900542303E-5</v>
      </c>
      <c r="D12419">
        <v>9.6774193548387094E-2</v>
      </c>
      <c r="E12419">
        <v>0.103260869565217</v>
      </c>
      <c r="F12419">
        <v>0.114583333333333</v>
      </c>
      <c r="G12419">
        <v>0</v>
      </c>
      <c r="H12419">
        <v>0.1</v>
      </c>
      <c r="I12419">
        <v>2.1551724137931001E-2</v>
      </c>
      <c r="J12419" s="1">
        <v>0</v>
      </c>
      <c r="K12419" t="s">
        <v>23242</v>
      </c>
      <c r="L12419" t="s">
        <v>48082</v>
      </c>
      <c r="M12419" t="s">
        <v>48083</v>
      </c>
    </row>
    <row r="12420" spans="1:13">
      <c r="A12420" s="1" t="s">
        <v>14437</v>
      </c>
      <c r="B12420">
        <v>3.3408692588907502E-6</v>
      </c>
      <c r="C12420" s="1">
        <v>3.0659053671390301E-7</v>
      </c>
      <c r="D12420">
        <v>0.93333333333333302</v>
      </c>
      <c r="E12420">
        <v>1</v>
      </c>
      <c r="F12420">
        <v>0.86742424242424199</v>
      </c>
      <c r="G12420">
        <v>1</v>
      </c>
      <c r="H12420">
        <v>0.97619047619047605</v>
      </c>
      <c r="I12420">
        <v>1</v>
      </c>
      <c r="J12420" s="1">
        <v>1</v>
      </c>
      <c r="K12420" t="s">
        <v>23237</v>
      </c>
      <c r="L12420" t="s">
        <v>48084</v>
      </c>
      <c r="M12420" t="s">
        <v>48085</v>
      </c>
    </row>
    <row r="12421" spans="1:13">
      <c r="A12421" s="1" t="s">
        <v>14438</v>
      </c>
      <c r="B12421">
        <v>3.0142614605224102E-6</v>
      </c>
      <c r="C12421" s="1">
        <v>4.7939160189725296E-6</v>
      </c>
      <c r="D12421">
        <v>0.67741935483870996</v>
      </c>
      <c r="E12421">
        <v>0.75568181818181801</v>
      </c>
      <c r="F12421">
        <v>0.97593582887700503</v>
      </c>
      <c r="G12421">
        <v>0.918604651162791</v>
      </c>
      <c r="H12421">
        <v>0.97340425531914898</v>
      </c>
      <c r="I12421">
        <v>0.92105263157894701</v>
      </c>
      <c r="J12421" s="1">
        <v>1</v>
      </c>
      <c r="K12421" t="s">
        <v>23238</v>
      </c>
      <c r="L12421" t="s">
        <v>48086</v>
      </c>
      <c r="M12421" t="s">
        <v>48087</v>
      </c>
    </row>
    <row r="12422" spans="1:13">
      <c r="A12422" s="1" t="s">
        <v>14439</v>
      </c>
      <c r="B12422">
        <v>9.9559598471485293E-9</v>
      </c>
      <c r="C12422" s="1">
        <v>8.9085377257998097E-7</v>
      </c>
      <c r="D12422">
        <v>0</v>
      </c>
      <c r="E12422">
        <v>0</v>
      </c>
      <c r="F12422">
        <v>0</v>
      </c>
      <c r="G12422">
        <v>7.4074074074074098E-2</v>
      </c>
      <c r="H12422">
        <v>0</v>
      </c>
      <c r="I12422">
        <v>6.0747663551401897E-2</v>
      </c>
      <c r="J12422" s="1">
        <v>0</v>
      </c>
      <c r="K12422" t="s">
        <v>23242</v>
      </c>
      <c r="L12422" t="s">
        <v>48088</v>
      </c>
      <c r="M12422" t="s">
        <v>48089</v>
      </c>
    </row>
    <row r="12423" spans="1:13">
      <c r="A12423" s="1" t="s">
        <v>14440</v>
      </c>
      <c r="B12423">
        <v>2.03010102555564E-7</v>
      </c>
      <c r="C12423" s="1">
        <v>1.31581507748589E-6</v>
      </c>
      <c r="D12423">
        <v>1</v>
      </c>
      <c r="E12423">
        <v>1</v>
      </c>
      <c r="F12423">
        <v>1</v>
      </c>
      <c r="G12423">
        <v>0.99074074074074103</v>
      </c>
      <c r="H12423">
        <v>0.98165137614678899</v>
      </c>
      <c r="I12423">
        <v>0.99561403508771895</v>
      </c>
      <c r="J12423" s="1">
        <v>1</v>
      </c>
      <c r="K12423" t="s">
        <v>23238</v>
      </c>
      <c r="L12423" t="s">
        <v>48090</v>
      </c>
      <c r="M12423" t="s">
        <v>48091</v>
      </c>
    </row>
    <row r="12424" spans="1:13">
      <c r="A12424" s="1" t="s">
        <v>14441</v>
      </c>
      <c r="B12424">
        <v>0</v>
      </c>
      <c r="C12424" s="1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 s="1">
        <v>0.95</v>
      </c>
      <c r="K12424" t="s">
        <v>23238</v>
      </c>
      <c r="L12424" t="s">
        <v>48092</v>
      </c>
      <c r="M12424" t="s">
        <v>48093</v>
      </c>
    </row>
    <row r="12425" spans="1:13">
      <c r="A12425" s="1" t="s">
        <v>14442</v>
      </c>
      <c r="B12425">
        <v>7.7494079867975593E-6</v>
      </c>
      <c r="C12425" s="1">
        <v>1.3827342021458399E-6</v>
      </c>
      <c r="D12425">
        <v>0</v>
      </c>
      <c r="E12425">
        <v>6.6666666666666693E-2</v>
      </c>
      <c r="F12425">
        <v>0</v>
      </c>
      <c r="G12425">
        <v>0</v>
      </c>
      <c r="H12425">
        <v>6.0240963855421699E-3</v>
      </c>
      <c r="I12425">
        <v>0</v>
      </c>
      <c r="J12425" s="1">
        <v>0</v>
      </c>
      <c r="K12425" t="s">
        <v>23242</v>
      </c>
      <c r="L12425" t="s">
        <v>48094</v>
      </c>
      <c r="M12425" t="s">
        <v>48095</v>
      </c>
    </row>
    <row r="12426" spans="1:13">
      <c r="A12426" s="1" t="s">
        <v>14443</v>
      </c>
      <c r="B12426">
        <v>0</v>
      </c>
      <c r="C12426" s="1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 s="1">
        <v>0.45454545454545503</v>
      </c>
      <c r="K12426" t="s">
        <v>23245</v>
      </c>
      <c r="L12426" t="s">
        <v>48096</v>
      </c>
      <c r="M12426" t="s">
        <v>48097</v>
      </c>
    </row>
    <row r="12427" spans="1:13">
      <c r="A12427" s="1" t="s">
        <v>14444</v>
      </c>
      <c r="B12427">
        <v>5.3156794824161402E-6</v>
      </c>
      <c r="C12427" s="1">
        <v>5.0974947866780498E-5</v>
      </c>
      <c r="D12427">
        <v>1</v>
      </c>
      <c r="E12427">
        <v>1</v>
      </c>
      <c r="F12427">
        <v>1</v>
      </c>
      <c r="G12427">
        <v>1</v>
      </c>
      <c r="H12427">
        <v>0.782258064516129</v>
      </c>
      <c r="I12427">
        <v>0.98648648648648696</v>
      </c>
      <c r="J12427" s="1">
        <v>1</v>
      </c>
      <c r="K12427" t="s">
        <v>23238</v>
      </c>
      <c r="L12427" t="s">
        <v>48098</v>
      </c>
      <c r="M12427" t="s">
        <v>48099</v>
      </c>
    </row>
    <row r="12428" spans="1:13">
      <c r="A12428" s="1" t="s">
        <v>14445</v>
      </c>
      <c r="B12428">
        <v>2.7121967038973798E-6</v>
      </c>
      <c r="C12428" s="1">
        <v>4.9336511943654999E-7</v>
      </c>
      <c r="D12428">
        <v>1</v>
      </c>
      <c r="E12428">
        <v>0.99473684210526303</v>
      </c>
      <c r="F12428">
        <v>1</v>
      </c>
      <c r="G12428">
        <v>1</v>
      </c>
      <c r="H12428">
        <v>0.99456521739130399</v>
      </c>
      <c r="I12428">
        <v>0.98765432098765404</v>
      </c>
      <c r="J12428" s="1">
        <v>1</v>
      </c>
      <c r="K12428" t="s">
        <v>23240</v>
      </c>
      <c r="L12428" t="s">
        <v>48100</v>
      </c>
      <c r="M12428" t="s">
        <v>48101</v>
      </c>
    </row>
    <row r="12429" spans="1:13">
      <c r="A12429" s="1" t="s">
        <v>14446</v>
      </c>
      <c r="B12429">
        <v>4.1392483954206502E-5</v>
      </c>
      <c r="C12429" s="1">
        <v>3.9982712833293298E-7</v>
      </c>
      <c r="D12429">
        <v>0.80357142857142905</v>
      </c>
      <c r="E12429">
        <v>0.55194805194805197</v>
      </c>
      <c r="F12429">
        <v>0.85714285714285698</v>
      </c>
      <c r="G12429">
        <v>0.95945945945945899</v>
      </c>
      <c r="H12429">
        <v>0.969135802469136</v>
      </c>
      <c r="I12429">
        <v>0.931034482758621</v>
      </c>
      <c r="J12429" s="1" t="s">
        <v>23229</v>
      </c>
      <c r="K12429" t="s">
        <v>23241</v>
      </c>
      <c r="L12429" t="s">
        <v>48102</v>
      </c>
      <c r="M12429" t="s">
        <v>48103</v>
      </c>
    </row>
    <row r="12430" spans="1:13">
      <c r="A12430" s="1" t="s">
        <v>14447</v>
      </c>
      <c r="B12430">
        <v>2.6779875419949298E-4</v>
      </c>
      <c r="C12430" s="1">
        <v>7.0425094544741605E-7</v>
      </c>
      <c r="D12430">
        <v>0.90384615384615397</v>
      </c>
      <c r="E12430">
        <v>0.38750000000000001</v>
      </c>
      <c r="F12430">
        <v>1</v>
      </c>
      <c r="G12430">
        <v>1</v>
      </c>
      <c r="H12430">
        <v>0.99425287356321801</v>
      </c>
      <c r="I12430">
        <v>0.94736842105263197</v>
      </c>
      <c r="J12430" s="1">
        <v>1</v>
      </c>
      <c r="K12430" t="s">
        <v>23240</v>
      </c>
      <c r="L12430" t="s">
        <v>48104</v>
      </c>
      <c r="M12430" t="s">
        <v>48105</v>
      </c>
    </row>
    <row r="12431" spans="1:13">
      <c r="A12431" s="1" t="s">
        <v>14448</v>
      </c>
      <c r="B12431">
        <v>1.18278657481272E-6</v>
      </c>
      <c r="C12431" s="1">
        <v>1.4426652416145899E-6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4.5454545454545497E-2</v>
      </c>
      <c r="J12431" s="1">
        <v>1</v>
      </c>
      <c r="K12431" t="s">
        <v>23237</v>
      </c>
      <c r="L12431" t="s">
        <v>48106</v>
      </c>
      <c r="M12431" t="s">
        <v>48107</v>
      </c>
    </row>
    <row r="12432" spans="1:13">
      <c r="A12432" s="1" t="s">
        <v>14449</v>
      </c>
      <c r="B12432">
        <v>1.37729841761087E-5</v>
      </c>
      <c r="C12432" s="1">
        <v>1.6649758028822301E-5</v>
      </c>
      <c r="D12432">
        <v>0.18965517241379301</v>
      </c>
      <c r="E12432">
        <v>0.43125000000000002</v>
      </c>
      <c r="F12432">
        <v>1.49253731343284E-2</v>
      </c>
      <c r="G12432">
        <v>0.31578947368421101</v>
      </c>
      <c r="H12432">
        <v>0</v>
      </c>
      <c r="I12432">
        <v>0.135135135135135</v>
      </c>
      <c r="J12432" s="1">
        <v>0</v>
      </c>
      <c r="K12432" t="s">
        <v>23241</v>
      </c>
      <c r="L12432" t="s">
        <v>48108</v>
      </c>
      <c r="M12432" t="s">
        <v>48109</v>
      </c>
    </row>
    <row r="12433" spans="1:13">
      <c r="A12433" s="1" t="s">
        <v>14450</v>
      </c>
      <c r="B12433">
        <v>7.3502244860163804E-6</v>
      </c>
      <c r="C12433" s="1">
        <v>1.5953956555011801E-7</v>
      </c>
      <c r="D12433">
        <v>0.76785714285714302</v>
      </c>
      <c r="E12433">
        <v>0.75641025641025605</v>
      </c>
      <c r="F12433">
        <v>0.93870967741935496</v>
      </c>
      <c r="G12433">
        <v>1</v>
      </c>
      <c r="H12433">
        <v>0.93571428571428605</v>
      </c>
      <c r="I12433">
        <v>0.97727272727272696</v>
      </c>
      <c r="J12433" s="1" t="s">
        <v>23229</v>
      </c>
      <c r="K12433" t="s">
        <v>23238</v>
      </c>
      <c r="L12433" t="s">
        <v>48110</v>
      </c>
      <c r="M12433" t="s">
        <v>48111</v>
      </c>
    </row>
    <row r="12434" spans="1:13">
      <c r="A12434" s="1" t="s">
        <v>14451</v>
      </c>
      <c r="B12434">
        <v>9.5135992485326997E-7</v>
      </c>
      <c r="C12434" s="1">
        <v>6.9456410083884096E-7</v>
      </c>
      <c r="D12434">
        <v>0</v>
      </c>
      <c r="E12434">
        <v>5.8139534883720903E-3</v>
      </c>
      <c r="F12434">
        <v>0</v>
      </c>
      <c r="G12434">
        <v>2.0833333333333301E-2</v>
      </c>
      <c r="H12434">
        <v>1.4492753623188401E-2</v>
      </c>
      <c r="I12434">
        <v>0.104651162790698</v>
      </c>
      <c r="J12434" s="1">
        <v>0</v>
      </c>
      <c r="K12434" t="s">
        <v>23238</v>
      </c>
      <c r="L12434" t="s">
        <v>48112</v>
      </c>
      <c r="M12434" t="s">
        <v>48113</v>
      </c>
    </row>
    <row r="12435" spans="1:13">
      <c r="A12435" s="1" t="s">
        <v>14452</v>
      </c>
      <c r="B12435">
        <v>1.5730357585473201E-7</v>
      </c>
      <c r="C12435" s="1">
        <v>4.1269948863567804E-6</v>
      </c>
      <c r="D12435">
        <v>1</v>
      </c>
      <c r="E12435">
        <v>1</v>
      </c>
      <c r="F12435">
        <v>1</v>
      </c>
      <c r="G12435">
        <v>1</v>
      </c>
      <c r="H12435">
        <v>0.97916666666666696</v>
      </c>
      <c r="I12435">
        <v>0.99295774647887303</v>
      </c>
      <c r="J12435" s="1">
        <v>1</v>
      </c>
      <c r="K12435" t="s">
        <v>23240</v>
      </c>
      <c r="L12435" t="s">
        <v>48114</v>
      </c>
      <c r="M12435" t="s">
        <v>48115</v>
      </c>
    </row>
    <row r="12436" spans="1:13">
      <c r="A12436" s="1" t="s">
        <v>14453</v>
      </c>
      <c r="B12436">
        <v>8.8819621659657903E-9</v>
      </c>
      <c r="C12436" s="1">
        <v>4.0421863342854E-10</v>
      </c>
      <c r="D12436">
        <v>2.7777777777777801E-2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 s="1" t="s">
        <v>23229</v>
      </c>
      <c r="K12436" t="s">
        <v>23238</v>
      </c>
      <c r="L12436" t="s">
        <v>48116</v>
      </c>
      <c r="M12436" t="s">
        <v>48117</v>
      </c>
    </row>
    <row r="12437" spans="1:13">
      <c r="A12437" s="1" t="s">
        <v>14454</v>
      </c>
      <c r="B12437">
        <v>1.67685968733218E-5</v>
      </c>
      <c r="C12437" s="1">
        <v>7.1284280749414699E-7</v>
      </c>
      <c r="D12437">
        <v>0.984375</v>
      </c>
      <c r="E12437">
        <v>0.77528089887640494</v>
      </c>
      <c r="F12437">
        <v>0.996932515337423</v>
      </c>
      <c r="G12437">
        <v>1</v>
      </c>
      <c r="H12437">
        <v>1</v>
      </c>
      <c r="I12437">
        <v>1</v>
      </c>
      <c r="J12437" s="1">
        <v>1</v>
      </c>
      <c r="K12437" t="s">
        <v>23242</v>
      </c>
      <c r="L12437" t="s">
        <v>48118</v>
      </c>
      <c r="M12437" t="s">
        <v>48119</v>
      </c>
    </row>
    <row r="12438" spans="1:13">
      <c r="A12438" s="1" t="s">
        <v>14455</v>
      </c>
      <c r="B12438">
        <v>1.5768817949343601E-5</v>
      </c>
      <c r="C12438" s="1">
        <v>1.5000281554743901E-4</v>
      </c>
      <c r="D12438">
        <v>0.53448275862068995</v>
      </c>
      <c r="E12438">
        <v>0.28735632183908</v>
      </c>
      <c r="F12438">
        <v>0.54722222222222205</v>
      </c>
      <c r="G12438">
        <v>0.64516129032258096</v>
      </c>
      <c r="H12438">
        <v>0.72891566265060204</v>
      </c>
      <c r="I12438">
        <v>0.77450980392156898</v>
      </c>
      <c r="J12438" s="1">
        <v>1</v>
      </c>
      <c r="K12438" t="s">
        <v>23241</v>
      </c>
      <c r="L12438" t="s">
        <v>48120</v>
      </c>
      <c r="M12438" t="s">
        <v>48121</v>
      </c>
    </row>
    <row r="12439" spans="1:13">
      <c r="A12439" s="1" t="s">
        <v>14456</v>
      </c>
      <c r="B12439">
        <v>3.46071440915862E-5</v>
      </c>
      <c r="C12439" s="1">
        <v>7.8111119253653296E-5</v>
      </c>
      <c r="D12439">
        <v>0.92857142857142905</v>
      </c>
      <c r="E12439">
        <v>0.95161290322580605</v>
      </c>
      <c r="F12439">
        <v>0.705696202531646</v>
      </c>
      <c r="G12439">
        <v>0.97413793103448298</v>
      </c>
      <c r="H12439">
        <v>0.76991150442477896</v>
      </c>
      <c r="I12439">
        <v>0.94166666666666698</v>
      </c>
      <c r="J12439" s="1">
        <v>0.86363636363636398</v>
      </c>
      <c r="K12439" t="s">
        <v>23241</v>
      </c>
      <c r="L12439" t="s">
        <v>48122</v>
      </c>
      <c r="M12439" t="s">
        <v>48123</v>
      </c>
    </row>
    <row r="12440" spans="1:13">
      <c r="A12440" s="1" t="s">
        <v>14457</v>
      </c>
      <c r="B12440">
        <v>7.6103050757639302E-4</v>
      </c>
      <c r="C12440" s="1">
        <v>1.12193937668275E-5</v>
      </c>
      <c r="D12440">
        <v>4.6875E-2</v>
      </c>
      <c r="E12440">
        <v>0.53488372093023295</v>
      </c>
      <c r="F12440">
        <v>0</v>
      </c>
      <c r="G12440">
        <v>0</v>
      </c>
      <c r="H12440">
        <v>5.0505050505050501E-3</v>
      </c>
      <c r="I12440">
        <v>0</v>
      </c>
      <c r="J12440" s="1" t="s">
        <v>23229</v>
      </c>
      <c r="K12440" t="s">
        <v>23241</v>
      </c>
      <c r="L12440" t="s">
        <v>48124</v>
      </c>
      <c r="M12440" t="s">
        <v>48125</v>
      </c>
    </row>
    <row r="12441" spans="1:13">
      <c r="A12441" s="1" t="s">
        <v>14458</v>
      </c>
      <c r="B12441">
        <v>9.615579603685271E-7</v>
      </c>
      <c r="C12441" s="1">
        <v>4.8686363441311402E-8</v>
      </c>
      <c r="D12441">
        <v>0.91935483870967705</v>
      </c>
      <c r="E12441">
        <v>0.98809523809523803</v>
      </c>
      <c r="F12441">
        <v>1</v>
      </c>
      <c r="G12441">
        <v>0.88709677419354804</v>
      </c>
      <c r="H12441">
        <v>0.96470588235294097</v>
      </c>
      <c r="I12441">
        <v>0.88775510204081598</v>
      </c>
      <c r="J12441" s="1">
        <v>0.15</v>
      </c>
      <c r="K12441" t="s">
        <v>23238</v>
      </c>
      <c r="L12441" t="s">
        <v>48126</v>
      </c>
      <c r="M12441" t="s">
        <v>48127</v>
      </c>
    </row>
    <row r="12442" spans="1:13">
      <c r="A12442" s="1" t="s">
        <v>14459</v>
      </c>
      <c r="B12442">
        <v>2.8568360926483201E-5</v>
      </c>
      <c r="C12442" s="1">
        <v>1.75100148721774E-6</v>
      </c>
      <c r="D12442">
        <v>6.25E-2</v>
      </c>
      <c r="E12442">
        <v>5.3763440860215101E-3</v>
      </c>
      <c r="F12442">
        <v>0.23015873015873001</v>
      </c>
      <c r="G12442">
        <v>0</v>
      </c>
      <c r="H12442">
        <v>5.6122448979591802E-2</v>
      </c>
      <c r="I12442">
        <v>2.1276595744680899E-2</v>
      </c>
      <c r="J12442" s="1">
        <v>5.5555555555555601E-2</v>
      </c>
      <c r="K12442" t="s">
        <v>23241</v>
      </c>
      <c r="L12442" t="s">
        <v>48128</v>
      </c>
      <c r="M12442" t="s">
        <v>48129</v>
      </c>
    </row>
    <row r="12443" spans="1:13">
      <c r="A12443" s="1" t="s">
        <v>14460</v>
      </c>
      <c r="B12443">
        <v>3.4510451686678499E-6</v>
      </c>
      <c r="C12443" s="1">
        <v>3.98911346469456E-8</v>
      </c>
      <c r="D12443">
        <v>0.95161290322580605</v>
      </c>
      <c r="E12443">
        <v>0.85393258426966301</v>
      </c>
      <c r="F12443">
        <v>0.97354497354497305</v>
      </c>
      <c r="G12443">
        <v>1</v>
      </c>
      <c r="H12443">
        <v>0.97340425531914898</v>
      </c>
      <c r="I12443">
        <v>0.98214285714285698</v>
      </c>
      <c r="J12443" s="1">
        <v>0.9</v>
      </c>
      <c r="K12443" t="s">
        <v>23238</v>
      </c>
      <c r="L12443" t="s">
        <v>48130</v>
      </c>
      <c r="M12443" t="s">
        <v>48131</v>
      </c>
    </row>
    <row r="12444" spans="1:13">
      <c r="A12444" s="1" t="s">
        <v>14461</v>
      </c>
      <c r="B12444">
        <v>2.3356708512853799E-5</v>
      </c>
      <c r="C12444" s="1">
        <v>4.56383114920009E-5</v>
      </c>
      <c r="D12444">
        <v>0.98387096774193505</v>
      </c>
      <c r="E12444">
        <v>0.98947368421052595</v>
      </c>
      <c r="F12444">
        <v>0.987179487179487</v>
      </c>
      <c r="G12444">
        <v>0.99137931034482796</v>
      </c>
      <c r="H12444">
        <v>0.98684210526315796</v>
      </c>
      <c r="I12444">
        <v>0.91129032258064502</v>
      </c>
      <c r="J12444" s="1">
        <v>1</v>
      </c>
      <c r="K12444" t="s">
        <v>23238</v>
      </c>
      <c r="L12444" t="s">
        <v>48132</v>
      </c>
      <c r="M12444" t="s">
        <v>48133</v>
      </c>
    </row>
    <row r="12445" spans="1:13">
      <c r="A12445" s="1" t="s">
        <v>14462</v>
      </c>
      <c r="B12445">
        <v>5.0977932718969803E-6</v>
      </c>
      <c r="C12445" s="1">
        <v>7.8689949543147295E-5</v>
      </c>
      <c r="D12445">
        <v>1</v>
      </c>
      <c r="E12445">
        <v>1</v>
      </c>
      <c r="F12445">
        <v>0.82592592592592595</v>
      </c>
      <c r="G12445">
        <v>1</v>
      </c>
      <c r="H12445">
        <v>0.96428571428571397</v>
      </c>
      <c r="I12445">
        <v>0.98026315789473695</v>
      </c>
      <c r="J12445" s="1">
        <v>1</v>
      </c>
      <c r="K12445" t="s">
        <v>23239</v>
      </c>
      <c r="L12445" t="s">
        <v>48134</v>
      </c>
      <c r="M12445" t="s">
        <v>48135</v>
      </c>
    </row>
    <row r="12446" spans="1:13">
      <c r="A12446" s="1" t="s">
        <v>14463</v>
      </c>
      <c r="B12446">
        <v>1.2239019066454799E-5</v>
      </c>
      <c r="C12446" s="1">
        <v>1.0254813762515799E-5</v>
      </c>
      <c r="D12446">
        <v>1.9230769230769201E-2</v>
      </c>
      <c r="E12446">
        <v>5.4945054945054897E-3</v>
      </c>
      <c r="F12446">
        <v>3.6458333333333301E-2</v>
      </c>
      <c r="G12446">
        <v>1.38888888888889E-2</v>
      </c>
      <c r="H12446">
        <v>0</v>
      </c>
      <c r="I12446">
        <v>1.13636363636364E-2</v>
      </c>
      <c r="J12446" s="1" t="s">
        <v>23229</v>
      </c>
      <c r="K12446" t="s">
        <v>23238</v>
      </c>
      <c r="L12446" t="s">
        <v>48136</v>
      </c>
      <c r="M12446" t="s">
        <v>48137</v>
      </c>
    </row>
    <row r="12447" spans="1:13">
      <c r="A12447" s="1" t="s">
        <v>14464</v>
      </c>
      <c r="B12447">
        <v>6.2010394455631495E-7</v>
      </c>
      <c r="C12447" s="1">
        <v>1.1576832457499999E-4</v>
      </c>
      <c r="D12447">
        <v>6.25E-2</v>
      </c>
      <c r="E12447">
        <v>4.2105263157894701E-2</v>
      </c>
      <c r="F12447">
        <v>5.8974358974359001E-2</v>
      </c>
      <c r="G12447">
        <v>0</v>
      </c>
      <c r="H12447">
        <v>0</v>
      </c>
      <c r="I12447">
        <v>4.4642857142857097E-3</v>
      </c>
      <c r="J12447" s="1">
        <v>0</v>
      </c>
      <c r="K12447" t="s">
        <v>23237</v>
      </c>
      <c r="L12447" t="s">
        <v>48138</v>
      </c>
      <c r="M12447" t="s">
        <v>48139</v>
      </c>
    </row>
    <row r="12448" spans="1:13">
      <c r="A12448" s="1" t="s">
        <v>14465</v>
      </c>
      <c r="B12448">
        <v>9.0839466400486207E-6</v>
      </c>
      <c r="C12448" s="1">
        <v>5.1741706679127499E-5</v>
      </c>
      <c r="D12448">
        <v>0.952380952380952</v>
      </c>
      <c r="E12448">
        <v>1</v>
      </c>
      <c r="F12448">
        <v>0.86666666666666703</v>
      </c>
      <c r="G12448">
        <v>0.83333333333333304</v>
      </c>
      <c r="H12448">
        <v>0.93373493975903599</v>
      </c>
      <c r="I12448">
        <v>0.77272727272727304</v>
      </c>
      <c r="J12448" s="1">
        <v>4.5454545454545497E-2</v>
      </c>
      <c r="K12448" t="s">
        <v>23237</v>
      </c>
      <c r="L12448" t="s">
        <v>48140</v>
      </c>
      <c r="M12448" t="s">
        <v>48141</v>
      </c>
    </row>
    <row r="12449" spans="1:13">
      <c r="A12449" s="1" t="s">
        <v>14466</v>
      </c>
      <c r="B12449">
        <v>2.6171222908964901E-5</v>
      </c>
      <c r="C12449" s="1">
        <v>3.9715269701043997E-5</v>
      </c>
      <c r="D12449">
        <v>0.84375</v>
      </c>
      <c r="E12449">
        <v>0.99473684210526303</v>
      </c>
      <c r="F12449">
        <v>0.86153846153846203</v>
      </c>
      <c r="G12449">
        <v>0.99</v>
      </c>
      <c r="H12449">
        <v>0.961165048543689</v>
      </c>
      <c r="I12449">
        <v>1</v>
      </c>
      <c r="J12449" s="1">
        <v>0.85</v>
      </c>
      <c r="K12449" t="s">
        <v>23238</v>
      </c>
      <c r="L12449" t="s">
        <v>48142</v>
      </c>
      <c r="M12449" t="s">
        <v>48143</v>
      </c>
    </row>
    <row r="12450" spans="1:13">
      <c r="A12450" s="1" t="s">
        <v>14467</v>
      </c>
      <c r="B12450">
        <v>2.4454560786799199E-7</v>
      </c>
      <c r="C12450" s="1">
        <v>8.7749437145267503E-7</v>
      </c>
      <c r="D12450">
        <v>1</v>
      </c>
      <c r="E12450">
        <v>1</v>
      </c>
      <c r="F12450">
        <v>0.99739583333333304</v>
      </c>
      <c r="G12450">
        <v>0.90625</v>
      </c>
      <c r="H12450">
        <v>1</v>
      </c>
      <c r="I12450">
        <v>0.90909090909090895</v>
      </c>
      <c r="J12450" s="1">
        <v>1</v>
      </c>
      <c r="K12450" t="s">
        <v>23241</v>
      </c>
      <c r="L12450" t="s">
        <v>48144</v>
      </c>
      <c r="M12450" t="s">
        <v>48145</v>
      </c>
    </row>
    <row r="12451" spans="1:13">
      <c r="A12451" s="1" t="s">
        <v>14468</v>
      </c>
      <c r="B12451">
        <v>5.5160967995239101E-5</v>
      </c>
      <c r="C12451" s="1">
        <v>3.2669541572915401E-5</v>
      </c>
      <c r="D12451">
        <v>0</v>
      </c>
      <c r="E12451">
        <v>0</v>
      </c>
      <c r="F12451">
        <v>0.15217391304347799</v>
      </c>
      <c r="G12451">
        <v>0</v>
      </c>
      <c r="H12451">
        <v>0</v>
      </c>
      <c r="I12451">
        <v>0</v>
      </c>
      <c r="J12451" s="1">
        <v>0</v>
      </c>
      <c r="K12451" t="s">
        <v>23241</v>
      </c>
      <c r="L12451" t="s">
        <v>48146</v>
      </c>
      <c r="M12451" t="s">
        <v>48147</v>
      </c>
    </row>
    <row r="12452" spans="1:13">
      <c r="A12452" s="1" t="s">
        <v>14469</v>
      </c>
      <c r="B12452">
        <v>1.22500436921813E-5</v>
      </c>
      <c r="C12452" s="1">
        <v>2.0018811611298298E-6</v>
      </c>
      <c r="D12452">
        <v>0.89473684210526305</v>
      </c>
      <c r="E12452">
        <v>0.92622950819672101</v>
      </c>
      <c r="F12452">
        <v>0.98799999999999999</v>
      </c>
      <c r="G12452">
        <v>1</v>
      </c>
      <c r="H12452">
        <v>0.97945205479452102</v>
      </c>
      <c r="I12452">
        <v>0.98750000000000004</v>
      </c>
      <c r="J12452" s="1">
        <v>1</v>
      </c>
      <c r="K12452" t="s">
        <v>23241</v>
      </c>
      <c r="L12452" t="s">
        <v>48148</v>
      </c>
      <c r="M12452" t="s">
        <v>48149</v>
      </c>
    </row>
    <row r="12453" spans="1:13">
      <c r="A12453" s="1" t="s">
        <v>14470</v>
      </c>
      <c r="B12453">
        <v>1.4732422512511699E-5</v>
      </c>
      <c r="C12453" s="1">
        <v>2.06114630430091E-5</v>
      </c>
      <c r="D12453">
        <v>4.8387096774193498E-2</v>
      </c>
      <c r="E12453">
        <v>0</v>
      </c>
      <c r="F12453">
        <v>4.8913043478260899E-2</v>
      </c>
      <c r="G12453">
        <v>3.125E-2</v>
      </c>
      <c r="H12453">
        <v>0.390804597701149</v>
      </c>
      <c r="I12453">
        <v>8.6206896551724102E-2</v>
      </c>
      <c r="J12453" s="1">
        <v>0</v>
      </c>
      <c r="K12453" t="s">
        <v>23241</v>
      </c>
      <c r="L12453" t="s">
        <v>48150</v>
      </c>
      <c r="M12453" t="s">
        <v>48151</v>
      </c>
    </row>
    <row r="12454" spans="1:13">
      <c r="A12454" s="1" t="s">
        <v>14471</v>
      </c>
      <c r="B12454">
        <v>1.7782390606182E-6</v>
      </c>
      <c r="C12454" s="1">
        <v>5.6876482755940003E-5</v>
      </c>
      <c r="D12454">
        <v>1</v>
      </c>
      <c r="E12454">
        <v>0.99479166666666696</v>
      </c>
      <c r="F12454">
        <v>0.99742268041237103</v>
      </c>
      <c r="G12454">
        <v>0.47959183673469402</v>
      </c>
      <c r="H12454">
        <v>0.952380952380952</v>
      </c>
      <c r="I12454">
        <v>0.68888888888888899</v>
      </c>
      <c r="J12454" s="1" t="s">
        <v>23229</v>
      </c>
      <c r="K12454" t="s">
        <v>23238</v>
      </c>
      <c r="L12454" t="s">
        <v>48152</v>
      </c>
      <c r="M12454" t="s">
        <v>48153</v>
      </c>
    </row>
    <row r="12455" spans="1:13">
      <c r="A12455" s="1" t="s">
        <v>14472</v>
      </c>
      <c r="B12455">
        <v>4.1391176718511497E-6</v>
      </c>
      <c r="C12455" s="1">
        <v>3.3792267752455498E-7</v>
      </c>
      <c r="D12455">
        <v>0.1</v>
      </c>
      <c r="E12455">
        <v>9.5505617977528101E-2</v>
      </c>
      <c r="F12455">
        <v>6.3694267515923596E-3</v>
      </c>
      <c r="G12455">
        <v>0</v>
      </c>
      <c r="H12455">
        <v>5.31914893617021E-3</v>
      </c>
      <c r="I12455">
        <v>2.3076923076923099E-2</v>
      </c>
      <c r="J12455" s="1">
        <v>0</v>
      </c>
      <c r="K12455" t="s">
        <v>23240</v>
      </c>
      <c r="L12455" t="s">
        <v>48154</v>
      </c>
      <c r="M12455" t="s">
        <v>48155</v>
      </c>
    </row>
    <row r="12456" spans="1:13">
      <c r="A12456" s="1" t="s">
        <v>14473</v>
      </c>
      <c r="B12456">
        <v>1.8481605561256099E-6</v>
      </c>
      <c r="C12456" s="1">
        <v>3.32660260206339E-10</v>
      </c>
      <c r="D12456">
        <v>0.984375</v>
      </c>
      <c r="E12456">
        <v>0.99473684210526303</v>
      </c>
      <c r="F12456">
        <v>1</v>
      </c>
      <c r="G12456">
        <v>1</v>
      </c>
      <c r="H12456">
        <v>1</v>
      </c>
      <c r="I12456">
        <v>1</v>
      </c>
      <c r="J12456" s="1">
        <v>1</v>
      </c>
      <c r="K12456" t="s">
        <v>23238</v>
      </c>
      <c r="L12456" t="s">
        <v>48156</v>
      </c>
      <c r="M12456" t="s">
        <v>48157</v>
      </c>
    </row>
    <row r="12457" spans="1:13">
      <c r="A12457" s="1" t="s">
        <v>14474</v>
      </c>
      <c r="B12457">
        <v>2.4298254777031398E-6</v>
      </c>
      <c r="C12457" s="1">
        <v>8.46220853871926E-6</v>
      </c>
      <c r="D12457">
        <v>0</v>
      </c>
      <c r="E12457">
        <v>0</v>
      </c>
      <c r="F12457">
        <v>0</v>
      </c>
      <c r="G12457">
        <v>0.25757575757575801</v>
      </c>
      <c r="H12457">
        <v>0</v>
      </c>
      <c r="I12457">
        <v>2.04081632653061E-2</v>
      </c>
      <c r="J12457" s="1">
        <v>0</v>
      </c>
      <c r="K12457" t="s">
        <v>23241</v>
      </c>
      <c r="L12457" t="s">
        <v>48158</v>
      </c>
      <c r="M12457" t="s">
        <v>48159</v>
      </c>
    </row>
    <row r="12458" spans="1:13">
      <c r="A12458" s="1" t="s">
        <v>14475</v>
      </c>
      <c r="B12458">
        <v>3.8357423454069504E-6</v>
      </c>
      <c r="C12458" s="1">
        <v>2.8535492345032101E-7</v>
      </c>
      <c r="D12458">
        <v>0.28125</v>
      </c>
      <c r="E12458">
        <v>4.7872340425531901E-2</v>
      </c>
      <c r="F12458">
        <v>0.185567010309278</v>
      </c>
      <c r="G12458">
        <v>3.5087719298245598E-2</v>
      </c>
      <c r="H12458">
        <v>0.16666666666666699</v>
      </c>
      <c r="I12458">
        <v>7.3770491803278701E-2</v>
      </c>
      <c r="J12458" s="1">
        <v>0</v>
      </c>
      <c r="K12458" t="s">
        <v>23241</v>
      </c>
      <c r="L12458" t="s">
        <v>48160</v>
      </c>
      <c r="M12458" t="s">
        <v>48161</v>
      </c>
    </row>
    <row r="12459" spans="1:13">
      <c r="A12459" s="1" t="s">
        <v>14476</v>
      </c>
      <c r="B12459">
        <v>2.8631046599583998E-6</v>
      </c>
      <c r="C12459" s="1">
        <v>1.34239070921888E-5</v>
      </c>
      <c r="D12459">
        <v>0.1875</v>
      </c>
      <c r="E12459">
        <v>0.210843373493976</v>
      </c>
      <c r="F12459">
        <v>0.25</v>
      </c>
      <c r="G12459">
        <v>0</v>
      </c>
      <c r="H12459">
        <v>1.5384615384615399E-2</v>
      </c>
      <c r="I12459">
        <v>6.5789473684210495E-2</v>
      </c>
      <c r="J12459" s="1">
        <v>0</v>
      </c>
      <c r="K12459" t="s">
        <v>23241</v>
      </c>
      <c r="L12459" t="s">
        <v>48162</v>
      </c>
      <c r="M12459" t="s">
        <v>48163</v>
      </c>
    </row>
    <row r="12460" spans="1:13">
      <c r="A12460" s="1" t="s">
        <v>14477</v>
      </c>
      <c r="B12460">
        <v>5.1595571284826504E-6</v>
      </c>
      <c r="C12460" s="1">
        <v>8.3491804099652898E-6</v>
      </c>
      <c r="D12460">
        <v>0</v>
      </c>
      <c r="E12460">
        <v>0</v>
      </c>
      <c r="F12460">
        <v>0</v>
      </c>
      <c r="G12460">
        <v>0.27083333333333298</v>
      </c>
      <c r="H12460">
        <v>1.4285714285714299E-2</v>
      </c>
      <c r="I12460">
        <v>2.74725274725275E-2</v>
      </c>
      <c r="J12460" s="1">
        <v>0</v>
      </c>
      <c r="K12460" t="s">
        <v>23237</v>
      </c>
      <c r="L12460" t="s">
        <v>48164</v>
      </c>
      <c r="M12460" t="s">
        <v>48165</v>
      </c>
    </row>
    <row r="12461" spans="1:13">
      <c r="A12461" s="1" t="s">
        <v>14478</v>
      </c>
      <c r="B12461">
        <v>6.4403595319192597E-5</v>
      </c>
      <c r="C12461" s="1">
        <v>4.0725477563856503E-6</v>
      </c>
      <c r="D12461">
        <v>0.26315789473684198</v>
      </c>
      <c r="E12461">
        <v>0.43220338983050799</v>
      </c>
      <c r="F12461">
        <v>0.37946428571428598</v>
      </c>
      <c r="G12461">
        <v>1</v>
      </c>
      <c r="H12461">
        <v>0.50735294117647101</v>
      </c>
      <c r="I12461">
        <v>0.83823529411764697</v>
      </c>
      <c r="J12461" s="1">
        <v>1</v>
      </c>
      <c r="K12461" t="s">
        <v>23237</v>
      </c>
      <c r="L12461" t="s">
        <v>48166</v>
      </c>
      <c r="M12461" t="s">
        <v>48167</v>
      </c>
    </row>
    <row r="12462" spans="1:13">
      <c r="A12462" s="1" t="s">
        <v>14479</v>
      </c>
      <c r="B12462">
        <v>1.2790848028785901E-6</v>
      </c>
      <c r="C12462" s="1">
        <v>9.6680554760117607E-6</v>
      </c>
      <c r="D12462">
        <v>1</v>
      </c>
      <c r="E12462">
        <v>0.99473684210526303</v>
      </c>
      <c r="F12462">
        <v>0.997435897435897</v>
      </c>
      <c r="G12462">
        <v>0.969387755102041</v>
      </c>
      <c r="H12462">
        <v>0.81018518518518501</v>
      </c>
      <c r="I12462">
        <v>0.94117647058823495</v>
      </c>
      <c r="J12462" s="1">
        <v>1</v>
      </c>
      <c r="K12462" t="s">
        <v>23238</v>
      </c>
      <c r="L12462" t="s">
        <v>48168</v>
      </c>
      <c r="M12462" t="s">
        <v>48169</v>
      </c>
    </row>
    <row r="12463" spans="1:13">
      <c r="A12463" s="1" t="s">
        <v>14480</v>
      </c>
      <c r="B12463">
        <v>4.9763460770989598E-5</v>
      </c>
      <c r="C12463" s="1">
        <v>8.2308297402873194E-6</v>
      </c>
      <c r="D12463">
        <v>0.119047619047619</v>
      </c>
      <c r="E12463">
        <v>0.19753086419753099</v>
      </c>
      <c r="F12463">
        <v>0</v>
      </c>
      <c r="G12463">
        <v>0</v>
      </c>
      <c r="H12463">
        <v>0</v>
      </c>
      <c r="I12463">
        <v>8.4745762711864406E-3</v>
      </c>
      <c r="J12463" s="1">
        <v>0</v>
      </c>
      <c r="K12463" t="s">
        <v>23238</v>
      </c>
      <c r="L12463" t="s">
        <v>48170</v>
      </c>
      <c r="M12463" t="s">
        <v>48171</v>
      </c>
    </row>
    <row r="12464" spans="1:13">
      <c r="A12464" s="1" t="s">
        <v>14481</v>
      </c>
      <c r="B12464">
        <v>2.9583993650644498E-7</v>
      </c>
      <c r="C12464" s="1">
        <v>9.7504480534978694E-6</v>
      </c>
      <c r="D12464">
        <v>1</v>
      </c>
      <c r="E12464">
        <v>1</v>
      </c>
      <c r="F12464">
        <v>1</v>
      </c>
      <c r="G12464">
        <v>1</v>
      </c>
      <c r="H12464">
        <v>0.99519230769230804</v>
      </c>
      <c r="I12464">
        <v>0.97435897435897401</v>
      </c>
      <c r="J12464" s="1">
        <v>1</v>
      </c>
      <c r="K12464" t="s">
        <v>23238</v>
      </c>
      <c r="L12464" t="s">
        <v>48172</v>
      </c>
      <c r="M12464" t="s">
        <v>48173</v>
      </c>
    </row>
    <row r="12465" spans="1:13">
      <c r="A12465" s="1" t="s">
        <v>14482</v>
      </c>
      <c r="B12465">
        <v>3.4267507735399E-10</v>
      </c>
      <c r="C12465" s="1">
        <v>1.9325396827349699E-7</v>
      </c>
      <c r="D12465">
        <v>0</v>
      </c>
      <c r="E12465">
        <v>0</v>
      </c>
      <c r="F12465">
        <v>0</v>
      </c>
      <c r="G12465">
        <v>0</v>
      </c>
      <c r="H12465">
        <v>7.3529411764705899E-2</v>
      </c>
      <c r="I12465">
        <v>0</v>
      </c>
      <c r="J12465" s="1" t="s">
        <v>23229</v>
      </c>
      <c r="K12465" t="s">
        <v>23237</v>
      </c>
      <c r="L12465" t="s">
        <v>48174</v>
      </c>
      <c r="M12465" t="s">
        <v>48175</v>
      </c>
    </row>
    <row r="12466" spans="1:13">
      <c r="A12466" s="1" t="s">
        <v>14483</v>
      </c>
      <c r="B12466">
        <v>2.8153907163751001E-7</v>
      </c>
      <c r="C12466" s="1">
        <v>1.71194689303032E-6</v>
      </c>
      <c r="D12466">
        <v>1</v>
      </c>
      <c r="E12466">
        <v>1</v>
      </c>
      <c r="F12466">
        <v>0.82704402515723296</v>
      </c>
      <c r="G12466">
        <v>1</v>
      </c>
      <c r="H12466">
        <v>0.92142857142857104</v>
      </c>
      <c r="I12466">
        <v>1</v>
      </c>
      <c r="J12466" s="1" t="s">
        <v>23229</v>
      </c>
      <c r="K12466" t="s">
        <v>23238</v>
      </c>
      <c r="L12466" t="s">
        <v>48176</v>
      </c>
      <c r="M12466" t="s">
        <v>48177</v>
      </c>
    </row>
    <row r="12467" spans="1:13">
      <c r="A12467" s="1" t="s">
        <v>14484</v>
      </c>
      <c r="B12467">
        <v>1.0544580696062999E-6</v>
      </c>
      <c r="C12467" s="1">
        <v>1.0259148666097201E-8</v>
      </c>
      <c r="D12467">
        <v>0.80645161290322598</v>
      </c>
      <c r="E12467">
        <v>0.84523809523809501</v>
      </c>
      <c r="F12467">
        <v>0.93666666666666698</v>
      </c>
      <c r="G12467">
        <v>0.5</v>
      </c>
      <c r="H12467">
        <v>0.9453125</v>
      </c>
      <c r="I12467">
        <v>0.81111111111111101</v>
      </c>
      <c r="J12467" s="1">
        <v>1</v>
      </c>
      <c r="K12467" t="s">
        <v>23240</v>
      </c>
      <c r="L12467" t="s">
        <v>48178</v>
      </c>
      <c r="M12467" t="s">
        <v>48179</v>
      </c>
    </row>
    <row r="12468" spans="1:13">
      <c r="A12468" s="1" t="s">
        <v>14485</v>
      </c>
      <c r="B12468">
        <v>5.3158510817164497E-9</v>
      </c>
      <c r="C12468" s="1">
        <v>3.27630333246518E-6</v>
      </c>
      <c r="D12468">
        <v>0.96875</v>
      </c>
      <c r="E12468">
        <v>0.79069767441860495</v>
      </c>
      <c r="F12468">
        <v>1</v>
      </c>
      <c r="G12468">
        <v>1</v>
      </c>
      <c r="H12468">
        <v>1</v>
      </c>
      <c r="I12468">
        <v>0.97959183673469397</v>
      </c>
      <c r="J12468" s="1">
        <v>1</v>
      </c>
      <c r="K12468" t="s">
        <v>23238</v>
      </c>
      <c r="L12468" t="s">
        <v>48180</v>
      </c>
      <c r="M12468" t="s">
        <v>48181</v>
      </c>
    </row>
    <row r="12469" spans="1:13">
      <c r="A12469" s="1" t="s">
        <v>14486</v>
      </c>
      <c r="B12469">
        <v>1.27374043852803E-7</v>
      </c>
      <c r="C12469" s="1">
        <v>2.4690227390506398E-7</v>
      </c>
      <c r="D12469">
        <v>0.90909090909090895</v>
      </c>
      <c r="E12469">
        <v>1</v>
      </c>
      <c r="F12469">
        <v>0.99553571428571397</v>
      </c>
      <c r="G12469">
        <v>1</v>
      </c>
      <c r="H12469">
        <v>0.95192307692307698</v>
      </c>
      <c r="I12469">
        <v>0.98701298701298701</v>
      </c>
      <c r="J12469" s="1">
        <v>1</v>
      </c>
      <c r="K12469" t="s">
        <v>23237</v>
      </c>
      <c r="L12469" t="s">
        <v>48182</v>
      </c>
      <c r="M12469" t="s">
        <v>48183</v>
      </c>
    </row>
    <row r="12470" spans="1:13">
      <c r="A12470" s="1" t="s">
        <v>14487</v>
      </c>
      <c r="B12470">
        <v>6.0085831885577898E-5</v>
      </c>
      <c r="C12470" s="1">
        <v>4.0930755689272601E-5</v>
      </c>
      <c r="D12470">
        <v>0.22916666666666699</v>
      </c>
      <c r="E12470">
        <v>0</v>
      </c>
      <c r="F12470">
        <v>7.0512820512820498E-2</v>
      </c>
      <c r="G12470">
        <v>5.10204081632653E-2</v>
      </c>
      <c r="H12470">
        <v>0.1</v>
      </c>
      <c r="I12470">
        <v>0.21232876712328799</v>
      </c>
      <c r="J12470" s="1">
        <v>1</v>
      </c>
      <c r="K12470" t="s">
        <v>23238</v>
      </c>
      <c r="L12470" t="s">
        <v>48184</v>
      </c>
      <c r="M12470" t="s">
        <v>48185</v>
      </c>
    </row>
    <row r="12471" spans="1:13">
      <c r="A12471" s="1" t="s">
        <v>14488</v>
      </c>
      <c r="B12471">
        <v>3.1275637068701997E-8</v>
      </c>
      <c r="C12471" s="1">
        <v>6.9004748014135399E-6</v>
      </c>
      <c r="D12471">
        <v>1</v>
      </c>
      <c r="E12471">
        <v>0.99473684210526303</v>
      </c>
      <c r="F12471">
        <v>0.98974358974359</v>
      </c>
      <c r="G12471">
        <v>1</v>
      </c>
      <c r="H12471">
        <v>1</v>
      </c>
      <c r="I12471">
        <v>0.96694214876033102</v>
      </c>
      <c r="J12471" s="1">
        <v>1</v>
      </c>
      <c r="K12471" t="s">
        <v>23238</v>
      </c>
      <c r="L12471" t="s">
        <v>48186</v>
      </c>
      <c r="M12471" t="s">
        <v>48187</v>
      </c>
    </row>
    <row r="12472" spans="1:13">
      <c r="A12472" s="1" t="s">
        <v>14489</v>
      </c>
      <c r="B12472">
        <v>3.4103504279874502E-8</v>
      </c>
      <c r="C12472" s="1">
        <v>9.50906096325111E-7</v>
      </c>
      <c r="D12472">
        <v>0.96153846153846201</v>
      </c>
      <c r="E12472">
        <v>1</v>
      </c>
      <c r="F12472">
        <v>1</v>
      </c>
      <c r="G12472">
        <v>0.56122448979591799</v>
      </c>
      <c r="H12472">
        <v>1</v>
      </c>
      <c r="I12472">
        <v>0.9375</v>
      </c>
      <c r="J12472" s="1">
        <v>1</v>
      </c>
      <c r="K12472" t="s">
        <v>23239</v>
      </c>
      <c r="L12472" t="s">
        <v>48188</v>
      </c>
      <c r="M12472" t="s">
        <v>48189</v>
      </c>
    </row>
    <row r="12473" spans="1:13">
      <c r="A12473" s="1" t="s">
        <v>14490</v>
      </c>
      <c r="B12473">
        <v>1.1659544525640201E-6</v>
      </c>
      <c r="C12473" s="1">
        <v>1.55188638378148E-6</v>
      </c>
      <c r="D12473">
        <v>1</v>
      </c>
      <c r="E12473">
        <v>1</v>
      </c>
      <c r="F12473">
        <v>0.97602739726027399</v>
      </c>
      <c r="G12473">
        <v>1</v>
      </c>
      <c r="H12473">
        <v>0.99358974358974395</v>
      </c>
      <c r="I12473">
        <v>0.98684210526315796</v>
      </c>
      <c r="J12473" s="1">
        <v>1</v>
      </c>
      <c r="K12473" t="s">
        <v>23238</v>
      </c>
      <c r="L12473" t="s">
        <v>48190</v>
      </c>
      <c r="M12473" t="s">
        <v>48191</v>
      </c>
    </row>
    <row r="12474" spans="1:13">
      <c r="A12474" s="1" t="s">
        <v>14491</v>
      </c>
      <c r="B12474">
        <v>1.35742328716023E-6</v>
      </c>
      <c r="C12474" s="1">
        <v>1.6009708285123201E-6</v>
      </c>
      <c r="D12474">
        <v>4.6875E-2</v>
      </c>
      <c r="E12474">
        <v>5.74712643678161E-3</v>
      </c>
      <c r="F12474">
        <v>4.7872340425531901E-2</v>
      </c>
      <c r="G12474">
        <v>0</v>
      </c>
      <c r="H12474">
        <v>8.5106382978723402E-2</v>
      </c>
      <c r="I12474">
        <v>0.03</v>
      </c>
      <c r="J12474" s="1" t="s">
        <v>23229</v>
      </c>
      <c r="K12474" t="s">
        <v>23238</v>
      </c>
      <c r="L12474" t="s">
        <v>48192</v>
      </c>
      <c r="M12474" t="s">
        <v>48193</v>
      </c>
    </row>
    <row r="12475" spans="1:13">
      <c r="A12475" s="1" t="s">
        <v>14492</v>
      </c>
      <c r="B12475">
        <v>1.0479714678080799E-8</v>
      </c>
      <c r="C12475" s="1">
        <v>3.3342654968119098E-8</v>
      </c>
      <c r="D12475">
        <v>0</v>
      </c>
      <c r="E12475">
        <v>0</v>
      </c>
      <c r="F12475">
        <v>0</v>
      </c>
      <c r="G12475">
        <v>8.7719298245613996E-3</v>
      </c>
      <c r="H12475">
        <v>0</v>
      </c>
      <c r="I12475">
        <v>4.20168067226891E-3</v>
      </c>
      <c r="J12475" s="1">
        <v>0.90909090909090895</v>
      </c>
      <c r="K12475" t="s">
        <v>23237</v>
      </c>
      <c r="L12475" t="s">
        <v>48194</v>
      </c>
      <c r="M12475" t="s">
        <v>48195</v>
      </c>
    </row>
    <row r="12476" spans="1:13">
      <c r="A12476" s="1" t="s">
        <v>14493</v>
      </c>
      <c r="B12476">
        <v>1.57131006240547E-6</v>
      </c>
      <c r="C12476" s="1">
        <v>6.7043910799129207E-5</v>
      </c>
      <c r="D12476">
        <v>1</v>
      </c>
      <c r="E12476">
        <v>0.98958333333333304</v>
      </c>
      <c r="F12476">
        <v>0.83076923076923104</v>
      </c>
      <c r="G12476">
        <v>1</v>
      </c>
      <c r="H12476">
        <v>0.98672566371681403</v>
      </c>
      <c r="I12476">
        <v>0.99596774193548399</v>
      </c>
      <c r="J12476" s="1">
        <v>1</v>
      </c>
      <c r="K12476" t="s">
        <v>23238</v>
      </c>
      <c r="L12476" t="s">
        <v>48196</v>
      </c>
      <c r="M12476" t="s">
        <v>48197</v>
      </c>
    </row>
    <row r="12477" spans="1:13">
      <c r="A12477" s="1" t="s">
        <v>14494</v>
      </c>
      <c r="B12477">
        <v>1.20333294814779E-7</v>
      </c>
      <c r="C12477" s="1">
        <v>1.22533070652774E-6</v>
      </c>
      <c r="D12477">
        <v>0</v>
      </c>
      <c r="E12477">
        <v>0</v>
      </c>
      <c r="F12477">
        <v>0</v>
      </c>
      <c r="G12477">
        <v>8.3333333333333301E-2</v>
      </c>
      <c r="H12477">
        <v>0</v>
      </c>
      <c r="I12477">
        <v>0</v>
      </c>
      <c r="J12477" s="1">
        <v>0</v>
      </c>
      <c r="K12477" t="s">
        <v>23239</v>
      </c>
      <c r="L12477" t="s">
        <v>48198</v>
      </c>
      <c r="M12477" t="s">
        <v>48199</v>
      </c>
    </row>
    <row r="12478" spans="1:13">
      <c r="A12478" s="1" t="s">
        <v>14495</v>
      </c>
      <c r="B12478">
        <v>8.1692821973273304E-6</v>
      </c>
      <c r="C12478" s="1">
        <v>7.4922781225895403E-6</v>
      </c>
      <c r="D12478">
        <v>3.4482758620689703E-2</v>
      </c>
      <c r="E12478">
        <v>0</v>
      </c>
      <c r="F12478">
        <v>1.0638297872340399E-2</v>
      </c>
      <c r="G12478">
        <v>2.32558139534884E-2</v>
      </c>
      <c r="H12478">
        <v>1.5625E-2</v>
      </c>
      <c r="I12478">
        <v>8.7837837837837801E-2</v>
      </c>
      <c r="J12478" s="1">
        <v>0</v>
      </c>
      <c r="K12478" t="s">
        <v>23241</v>
      </c>
      <c r="L12478" t="s">
        <v>48200</v>
      </c>
      <c r="M12478" t="s">
        <v>48201</v>
      </c>
    </row>
    <row r="12479" spans="1:13">
      <c r="A12479" s="1" t="s">
        <v>14496</v>
      </c>
      <c r="B12479">
        <v>3.0217184948647598E-6</v>
      </c>
      <c r="C12479" s="1">
        <v>1.70365389774673E-4</v>
      </c>
      <c r="D12479">
        <v>0.11111111111111099</v>
      </c>
      <c r="E12479">
        <v>1.5151515151515201E-2</v>
      </c>
      <c r="F12479">
        <v>5.5E-2</v>
      </c>
      <c r="G12479">
        <v>0.94897959183673497</v>
      </c>
      <c r="H12479">
        <v>0.32089552238806002</v>
      </c>
      <c r="I12479">
        <v>0.81132075471698095</v>
      </c>
      <c r="J12479" s="1">
        <v>1</v>
      </c>
      <c r="K12479" t="s">
        <v>23237</v>
      </c>
      <c r="L12479" t="s">
        <v>48202</v>
      </c>
      <c r="M12479" t="s">
        <v>48203</v>
      </c>
    </row>
    <row r="12480" spans="1:13">
      <c r="A12480" s="1" t="s">
        <v>14497</v>
      </c>
      <c r="B12480">
        <v>3.1582010038366497E-5</v>
      </c>
      <c r="C12480" s="1">
        <v>1.6171467399060599E-5</v>
      </c>
      <c r="D12480">
        <v>0.98214285714285698</v>
      </c>
      <c r="E12480">
        <v>0.99038461538461497</v>
      </c>
      <c r="F12480">
        <v>0.88858695652173902</v>
      </c>
      <c r="G12480">
        <v>1</v>
      </c>
      <c r="H12480">
        <v>0.95212765957446799</v>
      </c>
      <c r="I12480">
        <v>0.98076923076923095</v>
      </c>
      <c r="J12480" s="1">
        <v>1</v>
      </c>
      <c r="K12480" t="s">
        <v>23240</v>
      </c>
      <c r="L12480" t="s">
        <v>48204</v>
      </c>
      <c r="M12480" t="s">
        <v>48205</v>
      </c>
    </row>
    <row r="12481" spans="1:13">
      <c r="A12481" s="1" t="s">
        <v>14498</v>
      </c>
      <c r="B12481">
        <v>1.39839982308167E-6</v>
      </c>
      <c r="C12481" s="1">
        <v>2.7362030724391599E-4</v>
      </c>
      <c r="D12481">
        <v>0.78</v>
      </c>
      <c r="E12481">
        <v>0.87878787878787901</v>
      </c>
      <c r="F12481">
        <v>0.38016528925619802</v>
      </c>
      <c r="G12481">
        <v>0.88888888888888895</v>
      </c>
      <c r="H12481">
        <v>2.34375E-2</v>
      </c>
      <c r="I12481">
        <v>0.66666666666666696</v>
      </c>
      <c r="J12481" s="1">
        <v>1</v>
      </c>
      <c r="K12481" t="s">
        <v>23238</v>
      </c>
      <c r="L12481" t="s">
        <v>48206</v>
      </c>
      <c r="M12481" t="s">
        <v>48207</v>
      </c>
    </row>
    <row r="12482" spans="1:13">
      <c r="A12482" s="1" t="s">
        <v>14499</v>
      </c>
      <c r="B12482">
        <v>8.9458681335327004E-6</v>
      </c>
      <c r="C12482" s="1">
        <v>7.0471837097785007E-5</v>
      </c>
      <c r="D12482">
        <v>1</v>
      </c>
      <c r="E12482">
        <v>1</v>
      </c>
      <c r="F12482">
        <v>0.87654320987654299</v>
      </c>
      <c r="G12482">
        <v>0.48245614035087703</v>
      </c>
      <c r="H12482">
        <v>0.79569892473118298</v>
      </c>
      <c r="I12482">
        <v>0.56481481481481499</v>
      </c>
      <c r="J12482" s="1">
        <v>5.5555555555555601E-2</v>
      </c>
      <c r="K12482" t="s">
        <v>23240</v>
      </c>
      <c r="L12482" t="s">
        <v>48208</v>
      </c>
      <c r="M12482" t="s">
        <v>48209</v>
      </c>
    </row>
    <row r="12483" spans="1:13">
      <c r="A12483" s="1" t="s">
        <v>14500</v>
      </c>
      <c r="B12483">
        <v>5.0894531733322102E-4</v>
      </c>
      <c r="C12483" s="1">
        <v>1.07414967988045E-5</v>
      </c>
      <c r="D12483">
        <v>0.5625</v>
      </c>
      <c r="E12483">
        <v>8.8888888888888906E-2</v>
      </c>
      <c r="F12483">
        <v>0.96256684491978595</v>
      </c>
      <c r="G12483">
        <v>1</v>
      </c>
      <c r="H12483">
        <v>1</v>
      </c>
      <c r="I12483">
        <v>0.80882352941176505</v>
      </c>
      <c r="J12483" s="1" t="s">
        <v>23229</v>
      </c>
      <c r="K12483" t="s">
        <v>23238</v>
      </c>
      <c r="L12483" t="s">
        <v>48210</v>
      </c>
      <c r="M12483" t="s">
        <v>48211</v>
      </c>
    </row>
    <row r="12484" spans="1:13">
      <c r="A12484" s="1" t="s">
        <v>14501</v>
      </c>
      <c r="B12484">
        <v>3.18417311594329E-5</v>
      </c>
      <c r="C12484" s="1">
        <v>1.6622794984101901E-4</v>
      </c>
      <c r="D12484">
        <v>0.90384615384615397</v>
      </c>
      <c r="E12484">
        <v>0.875</v>
      </c>
      <c r="F12484">
        <v>1</v>
      </c>
      <c r="G12484">
        <v>0.46551724137931</v>
      </c>
      <c r="H12484">
        <v>0.89047619047618998</v>
      </c>
      <c r="I12484">
        <v>0.52822580645161299</v>
      </c>
      <c r="J12484" s="1" t="s">
        <v>23229</v>
      </c>
      <c r="K12484" t="s">
        <v>23239</v>
      </c>
      <c r="L12484" t="s">
        <v>48212</v>
      </c>
      <c r="M12484" t="s">
        <v>48213</v>
      </c>
    </row>
    <row r="12485" spans="1:13">
      <c r="A12485" s="1" t="s">
        <v>14502</v>
      </c>
      <c r="B12485">
        <v>1.1404316253765201E-6</v>
      </c>
      <c r="C12485" s="1">
        <v>2.5367012605044602E-5</v>
      </c>
      <c r="D12485">
        <v>1</v>
      </c>
      <c r="E12485">
        <v>0.99404761904761896</v>
      </c>
      <c r="F12485">
        <v>0.873188405797101</v>
      </c>
      <c r="G12485">
        <v>1</v>
      </c>
      <c r="H12485">
        <v>0.99315068493150704</v>
      </c>
      <c r="I12485">
        <v>0.98936170212765995</v>
      </c>
      <c r="J12485" s="1">
        <v>1</v>
      </c>
      <c r="K12485" t="s">
        <v>23240</v>
      </c>
      <c r="L12485" t="s">
        <v>48214</v>
      </c>
      <c r="M12485" t="s">
        <v>48215</v>
      </c>
    </row>
    <row r="12486" spans="1:13">
      <c r="A12486" s="1" t="s">
        <v>14503</v>
      </c>
      <c r="B12486">
        <v>7.6441619219935E-6</v>
      </c>
      <c r="C12486" s="1">
        <v>1.9791605856555E-4</v>
      </c>
      <c r="D12486">
        <v>0.19354838709677399</v>
      </c>
      <c r="E12486">
        <v>2.1739130434782601E-2</v>
      </c>
      <c r="F12486">
        <v>3.3854166666666699E-2</v>
      </c>
      <c r="G12486">
        <v>4.4642857142857102E-2</v>
      </c>
      <c r="H12486">
        <v>0.18348623853210999</v>
      </c>
      <c r="I12486">
        <v>0.17226890756302499</v>
      </c>
      <c r="J12486" s="1">
        <v>0.36363636363636398</v>
      </c>
      <c r="K12486" t="s">
        <v>23239</v>
      </c>
      <c r="L12486" t="s">
        <v>48216</v>
      </c>
      <c r="M12486" t="s">
        <v>48217</v>
      </c>
    </row>
    <row r="12487" spans="1:13">
      <c r="A12487" s="1" t="s">
        <v>14504</v>
      </c>
      <c r="B12487">
        <v>2.9186692770456399E-5</v>
      </c>
      <c r="C12487" s="1">
        <v>3.1508713448162901E-8</v>
      </c>
      <c r="D12487">
        <v>8.0645161290322606E-2</v>
      </c>
      <c r="E12487">
        <v>0.118279569892473</v>
      </c>
      <c r="F12487">
        <v>0</v>
      </c>
      <c r="G12487">
        <v>0</v>
      </c>
      <c r="H12487">
        <v>0</v>
      </c>
      <c r="I12487">
        <v>0</v>
      </c>
      <c r="J12487" s="1" t="s">
        <v>23229</v>
      </c>
      <c r="K12487" t="s">
        <v>23241</v>
      </c>
      <c r="L12487" t="s">
        <v>48218</v>
      </c>
      <c r="M12487" t="s">
        <v>48219</v>
      </c>
    </row>
    <row r="12488" spans="1:13">
      <c r="A12488" s="1" t="s">
        <v>14505</v>
      </c>
      <c r="B12488">
        <v>6.5762908457600194E-8</v>
      </c>
      <c r="C12488" s="1">
        <v>3.4801031266816598E-7</v>
      </c>
      <c r="D12488">
        <v>0</v>
      </c>
      <c r="E12488">
        <v>0</v>
      </c>
      <c r="F12488">
        <v>5.7142857142857099E-3</v>
      </c>
      <c r="G12488">
        <v>0</v>
      </c>
      <c r="H12488">
        <v>0</v>
      </c>
      <c r="I12488">
        <v>0</v>
      </c>
      <c r="J12488" s="1" t="s">
        <v>23229</v>
      </c>
      <c r="K12488" t="s">
        <v>23242</v>
      </c>
      <c r="L12488" t="s">
        <v>48220</v>
      </c>
      <c r="M12488" t="s">
        <v>48221</v>
      </c>
    </row>
    <row r="12489" spans="1:13">
      <c r="A12489" s="1" t="s">
        <v>14506</v>
      </c>
      <c r="B12489">
        <v>1.6811201194772399E-5</v>
      </c>
      <c r="C12489" s="1">
        <v>3.9195154041607899E-5</v>
      </c>
      <c r="D12489">
        <v>1</v>
      </c>
      <c r="E12489">
        <v>0.99479166666666696</v>
      </c>
      <c r="F12489">
        <v>1</v>
      </c>
      <c r="G12489">
        <v>0.67241379310344795</v>
      </c>
      <c r="H12489">
        <v>0.95982142857142905</v>
      </c>
      <c r="I12489">
        <v>0.90495867768594995</v>
      </c>
      <c r="J12489" s="1">
        <v>1</v>
      </c>
      <c r="K12489" t="s">
        <v>23238</v>
      </c>
      <c r="L12489" t="s">
        <v>48222</v>
      </c>
      <c r="M12489" t="s">
        <v>48223</v>
      </c>
    </row>
    <row r="12490" spans="1:13">
      <c r="A12490" s="1" t="s">
        <v>14507</v>
      </c>
      <c r="B12490">
        <v>2.5969471308449299E-6</v>
      </c>
      <c r="C12490" s="1">
        <v>5.6808134197901796E-6</v>
      </c>
      <c r="D12490">
        <v>1</v>
      </c>
      <c r="E12490">
        <v>1</v>
      </c>
      <c r="F12490">
        <v>0.79931972789115602</v>
      </c>
      <c r="G12490">
        <v>0.97560975609756095</v>
      </c>
      <c r="H12490">
        <v>0.84782608695652195</v>
      </c>
      <c r="I12490">
        <v>0.96511627906976705</v>
      </c>
      <c r="J12490" s="1">
        <v>1</v>
      </c>
      <c r="K12490" t="s">
        <v>23240</v>
      </c>
      <c r="L12490" t="s">
        <v>48224</v>
      </c>
      <c r="M12490" t="s">
        <v>48225</v>
      </c>
    </row>
    <row r="12491" spans="1:13">
      <c r="A12491" s="1" t="s">
        <v>14508</v>
      </c>
      <c r="B12491">
        <v>1.82688017793401E-4</v>
      </c>
      <c r="C12491" s="1">
        <v>2.97420787379182E-7</v>
      </c>
      <c r="D12491">
        <v>0.75</v>
      </c>
      <c r="E12491">
        <v>0.37931034482758602</v>
      </c>
      <c r="F12491">
        <v>0.64285714285714302</v>
      </c>
      <c r="G12491">
        <v>0.97499999999999998</v>
      </c>
      <c r="H12491">
        <v>0.72872340425531901</v>
      </c>
      <c r="I12491">
        <v>0.817460317460317</v>
      </c>
      <c r="J12491" s="1" t="s">
        <v>23229</v>
      </c>
      <c r="K12491" t="s">
        <v>23241</v>
      </c>
      <c r="L12491" t="s">
        <v>48226</v>
      </c>
      <c r="M12491" t="s">
        <v>48227</v>
      </c>
    </row>
    <row r="12492" spans="1:13">
      <c r="A12492" s="1" t="s">
        <v>14509</v>
      </c>
      <c r="B12492">
        <v>0</v>
      </c>
      <c r="C12492" s="1">
        <v>0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 s="1">
        <v>0.1</v>
      </c>
      <c r="K12492" t="s">
        <v>23238</v>
      </c>
      <c r="L12492" t="s">
        <v>48228</v>
      </c>
      <c r="M12492" t="s">
        <v>48229</v>
      </c>
    </row>
    <row r="12493" spans="1:13">
      <c r="A12493" s="1" t="s">
        <v>14510</v>
      </c>
      <c r="B12493">
        <v>4.7561471058553899E-6</v>
      </c>
      <c r="C12493" s="1">
        <v>2.18946602675505E-6</v>
      </c>
      <c r="D12493">
        <v>1</v>
      </c>
      <c r="E12493">
        <v>0.989247311827957</v>
      </c>
      <c r="F12493">
        <v>0.99222797927461104</v>
      </c>
      <c r="G12493">
        <v>0.98</v>
      </c>
      <c r="H12493">
        <v>1</v>
      </c>
      <c r="I12493">
        <v>0.93023255813953498</v>
      </c>
      <c r="J12493" s="1" t="s">
        <v>23229</v>
      </c>
      <c r="K12493" t="s">
        <v>23238</v>
      </c>
      <c r="L12493" t="s">
        <v>48230</v>
      </c>
      <c r="M12493" t="s">
        <v>48231</v>
      </c>
    </row>
    <row r="12494" spans="1:13">
      <c r="A12494" s="1" t="s">
        <v>14511</v>
      </c>
      <c r="B12494">
        <v>9.4431611330353992E-6</v>
      </c>
      <c r="C12494" s="1">
        <v>1.4434884211347099E-8</v>
      </c>
      <c r="D12494">
        <v>1</v>
      </c>
      <c r="E12494">
        <v>1</v>
      </c>
      <c r="F12494">
        <v>1</v>
      </c>
      <c r="G12494">
        <v>0.61904761904761896</v>
      </c>
      <c r="H12494">
        <v>0.98876404494381998</v>
      </c>
      <c r="I12494">
        <v>0.88235294117647101</v>
      </c>
      <c r="J12494" s="1">
        <v>1</v>
      </c>
      <c r="K12494" t="s">
        <v>23239</v>
      </c>
      <c r="L12494" t="s">
        <v>48232</v>
      </c>
      <c r="M12494" t="s">
        <v>48233</v>
      </c>
    </row>
    <row r="12495" spans="1:13">
      <c r="A12495" s="1" t="s">
        <v>14512</v>
      </c>
      <c r="B12495">
        <v>1.72650703112696E-6</v>
      </c>
      <c r="C12495" s="1">
        <v>1.0382856424427001E-8</v>
      </c>
      <c r="D12495">
        <v>4.3478260869565202E-2</v>
      </c>
      <c r="E12495">
        <v>0</v>
      </c>
      <c r="F12495">
        <v>0</v>
      </c>
      <c r="G12495">
        <v>0.296296296296296</v>
      </c>
      <c r="H12495">
        <v>0</v>
      </c>
      <c r="I12495">
        <v>0.112903225806452</v>
      </c>
      <c r="J12495" s="1" t="s">
        <v>23229</v>
      </c>
      <c r="K12495" t="s">
        <v>23238</v>
      </c>
      <c r="L12495" t="s">
        <v>48234</v>
      </c>
      <c r="M12495" t="s">
        <v>48235</v>
      </c>
    </row>
    <row r="12496" spans="1:13">
      <c r="A12496" s="1" t="s">
        <v>14513</v>
      </c>
      <c r="B12496">
        <v>1.3559368498879199E-7</v>
      </c>
      <c r="C12496" s="1">
        <v>9.6477204630039898E-9</v>
      </c>
      <c r="D12496">
        <v>1</v>
      </c>
      <c r="E12496">
        <v>0.99431818181818199</v>
      </c>
      <c r="F12496">
        <v>0.99731182795698903</v>
      </c>
      <c r="G12496">
        <v>1</v>
      </c>
      <c r="H12496">
        <v>1</v>
      </c>
      <c r="I12496">
        <v>0.99253731343283602</v>
      </c>
      <c r="J12496" s="1">
        <v>0</v>
      </c>
      <c r="K12496" t="s">
        <v>23238</v>
      </c>
      <c r="L12496" t="s">
        <v>48236</v>
      </c>
      <c r="M12496" t="s">
        <v>48237</v>
      </c>
    </row>
    <row r="12497" spans="1:13">
      <c r="A12497" s="1" t="s">
        <v>14514</v>
      </c>
      <c r="B12497">
        <v>1.13355362698984E-9</v>
      </c>
      <c r="C12497" s="1">
        <v>8.6752599009509205E-7</v>
      </c>
      <c r="D12497">
        <v>0.116666666666667</v>
      </c>
      <c r="E12497">
        <v>7.7380952380952397E-2</v>
      </c>
      <c r="F12497">
        <v>6.3694267515923594E-2</v>
      </c>
      <c r="G12497">
        <v>0</v>
      </c>
      <c r="H12497">
        <v>9.3023255813953501E-2</v>
      </c>
      <c r="I12497">
        <v>0.13235294117647101</v>
      </c>
      <c r="J12497" s="1" t="s">
        <v>23229</v>
      </c>
      <c r="K12497" t="s">
        <v>23241</v>
      </c>
      <c r="L12497" t="s">
        <v>48238</v>
      </c>
      <c r="M12497" t="s">
        <v>48239</v>
      </c>
    </row>
    <row r="12498" spans="1:13">
      <c r="A12498" s="1" t="s">
        <v>14515</v>
      </c>
      <c r="B12498">
        <v>2.8847626222351701E-4</v>
      </c>
      <c r="C12498" s="1">
        <v>7.5054659930814298E-4</v>
      </c>
      <c r="D12498">
        <v>0</v>
      </c>
      <c r="E12498">
        <v>1.0638297872340399E-2</v>
      </c>
      <c r="F12498">
        <v>0.33160621761657999</v>
      </c>
      <c r="G12498">
        <v>9.6153846153846194E-3</v>
      </c>
      <c r="H12498">
        <v>0.125</v>
      </c>
      <c r="I12498">
        <v>3.4188034188034198E-2</v>
      </c>
      <c r="J12498" s="1" t="s">
        <v>23229</v>
      </c>
      <c r="K12498" t="s">
        <v>23241</v>
      </c>
      <c r="L12498" t="s">
        <v>48240</v>
      </c>
      <c r="M12498" t="s">
        <v>48241</v>
      </c>
    </row>
    <row r="12499" spans="1:13">
      <c r="A12499" s="1" t="s">
        <v>14516</v>
      </c>
      <c r="B12499">
        <v>1.05252753424181E-4</v>
      </c>
      <c r="C12499" s="1">
        <v>1.5987650391641E-4</v>
      </c>
      <c r="D12499">
        <v>0.84375</v>
      </c>
      <c r="E12499">
        <v>0.8</v>
      </c>
      <c r="F12499">
        <v>0.41450777202072497</v>
      </c>
      <c r="G12499">
        <v>0.93859649122806998</v>
      </c>
      <c r="H12499">
        <v>0.73684210526315796</v>
      </c>
      <c r="I12499">
        <v>0.93333333333333302</v>
      </c>
      <c r="J12499" s="1">
        <v>1</v>
      </c>
      <c r="K12499" t="s">
        <v>23237</v>
      </c>
      <c r="L12499" t="s">
        <v>48242</v>
      </c>
      <c r="M12499" t="s">
        <v>48243</v>
      </c>
    </row>
    <row r="12500" spans="1:13">
      <c r="A12500" s="1" t="s">
        <v>14517</v>
      </c>
      <c r="B12500">
        <v>1.0023391749934701E-4</v>
      </c>
      <c r="C12500" s="1">
        <v>1.3569117519939599E-4</v>
      </c>
      <c r="D12500">
        <v>0.107142857142857</v>
      </c>
      <c r="E12500">
        <v>5.31914893617021E-3</v>
      </c>
      <c r="F12500">
        <v>1.3227513227513201E-2</v>
      </c>
      <c r="G12500">
        <v>8.9285714285714298E-3</v>
      </c>
      <c r="H12500">
        <v>2.6548672566371698E-2</v>
      </c>
      <c r="I12500">
        <v>0.20338983050847501</v>
      </c>
      <c r="J12500" s="1">
        <v>1</v>
      </c>
      <c r="K12500" t="s">
        <v>23239</v>
      </c>
      <c r="L12500" t="s">
        <v>48244</v>
      </c>
      <c r="M12500" t="s">
        <v>48245</v>
      </c>
    </row>
    <row r="12501" spans="1:13">
      <c r="A12501" s="1" t="s">
        <v>14518</v>
      </c>
      <c r="B12501">
        <v>6.1244535526556001E-5</v>
      </c>
      <c r="C12501" s="1">
        <v>1.59752463194334E-4</v>
      </c>
      <c r="D12501">
        <v>0.55172413793103403</v>
      </c>
      <c r="E12501">
        <v>0.1</v>
      </c>
      <c r="F12501">
        <v>0.25816993464052301</v>
      </c>
      <c r="G12501">
        <v>0.21212121212121199</v>
      </c>
      <c r="H12501">
        <v>0.34408602150537598</v>
      </c>
      <c r="I12501">
        <v>0.189024390243902</v>
      </c>
      <c r="J12501" s="1">
        <v>0</v>
      </c>
      <c r="K12501" t="s">
        <v>23241</v>
      </c>
      <c r="L12501" t="s">
        <v>48246</v>
      </c>
      <c r="M12501" t="s">
        <v>48247</v>
      </c>
    </row>
    <row r="12502" spans="1:13">
      <c r="A12502" s="1" t="s">
        <v>14519</v>
      </c>
      <c r="B12502">
        <v>1.5245120085899501E-6</v>
      </c>
      <c r="C12502" s="1">
        <v>2.3681982520591202E-5</v>
      </c>
      <c r="D12502">
        <v>0</v>
      </c>
      <c r="E12502">
        <v>0</v>
      </c>
      <c r="F12502">
        <v>0.226744186046512</v>
      </c>
      <c r="G12502">
        <v>7.1428571428571397E-2</v>
      </c>
      <c r="H12502">
        <v>5.2631578947368397E-2</v>
      </c>
      <c r="I12502">
        <v>4.08163265306122E-2</v>
      </c>
      <c r="J12502" s="1" t="s">
        <v>23229</v>
      </c>
      <c r="K12502" t="s">
        <v>23242</v>
      </c>
      <c r="L12502" t="s">
        <v>48248</v>
      </c>
      <c r="M12502" t="s">
        <v>48249</v>
      </c>
    </row>
    <row r="12503" spans="1:13">
      <c r="A12503" s="1" t="s">
        <v>14520</v>
      </c>
      <c r="B12503">
        <v>5.2960908416773095E-7</v>
      </c>
      <c r="C12503" s="1">
        <v>4.2955284298478603E-5</v>
      </c>
      <c r="D12503">
        <v>0.984375</v>
      </c>
      <c r="E12503">
        <v>0.97395833333333304</v>
      </c>
      <c r="F12503">
        <v>0.97179487179487201</v>
      </c>
      <c r="G12503">
        <v>0.681034482758621</v>
      </c>
      <c r="H12503">
        <v>0.96460176991150404</v>
      </c>
      <c r="I12503">
        <v>0.82258064516129004</v>
      </c>
      <c r="J12503" s="1">
        <v>1</v>
      </c>
      <c r="K12503" t="s">
        <v>23237</v>
      </c>
      <c r="L12503" t="s">
        <v>48250</v>
      </c>
      <c r="M12503" t="s">
        <v>48251</v>
      </c>
    </row>
    <row r="12504" spans="1:13">
      <c r="A12504" s="1" t="s">
        <v>14521</v>
      </c>
      <c r="B12504">
        <v>2.95320019104939E-4</v>
      </c>
      <c r="C12504" s="1">
        <v>2.0759540060135499E-4</v>
      </c>
      <c r="D12504">
        <v>0.71875</v>
      </c>
      <c r="E12504">
        <v>0.99438202247190999</v>
      </c>
      <c r="F12504">
        <v>0.32222222222222202</v>
      </c>
      <c r="G12504">
        <v>0.98387096774193505</v>
      </c>
      <c r="H12504">
        <v>0.60919540229885105</v>
      </c>
      <c r="I12504">
        <v>0.94680851063829796</v>
      </c>
      <c r="J12504" s="1" t="s">
        <v>23229</v>
      </c>
      <c r="K12504" t="s">
        <v>23238</v>
      </c>
      <c r="L12504" t="s">
        <v>48252</v>
      </c>
      <c r="M12504" t="s">
        <v>48253</v>
      </c>
    </row>
    <row r="12505" spans="1:13">
      <c r="A12505" s="1" t="s">
        <v>14522</v>
      </c>
      <c r="B12505">
        <v>3.59757662434821E-11</v>
      </c>
      <c r="C12505" s="1">
        <v>8.6037275443213996E-10</v>
      </c>
      <c r="D12505">
        <v>1</v>
      </c>
      <c r="E12505">
        <v>0.98936170212765995</v>
      </c>
      <c r="F12505">
        <v>1</v>
      </c>
      <c r="G12505">
        <v>1</v>
      </c>
      <c r="H12505">
        <v>1</v>
      </c>
      <c r="I12505">
        <v>1</v>
      </c>
      <c r="J12505" s="1">
        <v>1</v>
      </c>
      <c r="K12505" t="s">
        <v>23241</v>
      </c>
      <c r="L12505" t="s">
        <v>48254</v>
      </c>
      <c r="M12505" t="s">
        <v>48255</v>
      </c>
    </row>
    <row r="12506" spans="1:13">
      <c r="A12506" s="1" t="s">
        <v>14523</v>
      </c>
      <c r="B12506">
        <v>2.7595677200142302E-6</v>
      </c>
      <c r="C12506" s="1">
        <v>3.89380384551827E-6</v>
      </c>
      <c r="D12506">
        <v>1</v>
      </c>
      <c r="E12506">
        <v>0.99431818181818199</v>
      </c>
      <c r="F12506">
        <v>1</v>
      </c>
      <c r="G12506">
        <v>0.20833333333333301</v>
      </c>
      <c r="H12506">
        <v>0.97499999999999998</v>
      </c>
      <c r="I12506">
        <v>0.891891891891892</v>
      </c>
      <c r="J12506" s="1" t="s">
        <v>23229</v>
      </c>
      <c r="K12506" t="s">
        <v>23241</v>
      </c>
      <c r="L12506" t="s">
        <v>48256</v>
      </c>
      <c r="M12506" t="s">
        <v>48257</v>
      </c>
    </row>
    <row r="12507" spans="1:13">
      <c r="A12507" s="1" t="s">
        <v>14524</v>
      </c>
      <c r="B12507">
        <v>9.8971708579565708E-7</v>
      </c>
      <c r="C12507" s="1">
        <v>1.82373910723064E-5</v>
      </c>
      <c r="D12507">
        <v>1</v>
      </c>
      <c r="E12507">
        <v>0.98947368421052595</v>
      </c>
      <c r="F12507">
        <v>0.99740932642487001</v>
      </c>
      <c r="G12507">
        <v>0.99107142857142905</v>
      </c>
      <c r="H12507">
        <v>0.97368421052631604</v>
      </c>
      <c r="I12507">
        <v>0.99173553719008301</v>
      </c>
      <c r="J12507" s="1">
        <v>1</v>
      </c>
      <c r="K12507" t="s">
        <v>23241</v>
      </c>
      <c r="L12507" t="s">
        <v>48258</v>
      </c>
      <c r="M12507" t="s">
        <v>48259</v>
      </c>
    </row>
    <row r="12508" spans="1:13">
      <c r="A12508" s="1" t="s">
        <v>14525</v>
      </c>
      <c r="B12508">
        <v>1.8546892098301801E-4</v>
      </c>
      <c r="C12508" s="1">
        <v>2.3963814360686801E-4</v>
      </c>
      <c r="D12508">
        <v>0.328125</v>
      </c>
      <c r="E12508">
        <v>3.1914893617021302E-2</v>
      </c>
      <c r="F12508">
        <v>0.100515463917526</v>
      </c>
      <c r="G12508">
        <v>0.54310344827586199</v>
      </c>
      <c r="H12508">
        <v>3.94736842105263E-2</v>
      </c>
      <c r="I12508">
        <v>0.48780487804877998</v>
      </c>
      <c r="J12508" s="1">
        <v>0.95454545454545503</v>
      </c>
      <c r="K12508" t="s">
        <v>23237</v>
      </c>
      <c r="L12508" t="s">
        <v>48260</v>
      </c>
      <c r="M12508" t="s">
        <v>48261</v>
      </c>
    </row>
    <row r="12509" spans="1:13">
      <c r="A12509" s="1" t="s">
        <v>14526</v>
      </c>
      <c r="B12509">
        <v>1.3976724250598601E-5</v>
      </c>
      <c r="C12509" s="1">
        <v>6.3268587414649996E-6</v>
      </c>
      <c r="D12509">
        <v>6.5217391304347797E-2</v>
      </c>
      <c r="E12509">
        <v>7.8947368421052599E-2</v>
      </c>
      <c r="F12509">
        <v>0.15032679738562099</v>
      </c>
      <c r="G12509">
        <v>0</v>
      </c>
      <c r="H12509">
        <v>1.3698630136986301E-2</v>
      </c>
      <c r="I12509">
        <v>7.6470588235294096E-2</v>
      </c>
      <c r="J12509" s="1" t="s">
        <v>23229</v>
      </c>
      <c r="K12509" t="s">
        <v>23241</v>
      </c>
      <c r="L12509" t="s">
        <v>48262</v>
      </c>
      <c r="M12509" t="s">
        <v>48263</v>
      </c>
    </row>
    <row r="12510" spans="1:13">
      <c r="A12510" s="1" t="s">
        <v>14527</v>
      </c>
      <c r="B12510">
        <v>8.6462427379419496E-6</v>
      </c>
      <c r="C12510" s="1">
        <v>2.5678248161925001E-4</v>
      </c>
      <c r="D12510">
        <v>0.40909090909090901</v>
      </c>
      <c r="E12510">
        <v>0.39285714285714302</v>
      </c>
      <c r="F12510">
        <v>0.390804597701149</v>
      </c>
      <c r="G12510">
        <v>0.25757575757575801</v>
      </c>
      <c r="H12510">
        <v>0.54729729729729704</v>
      </c>
      <c r="I12510">
        <v>0.46153846153846201</v>
      </c>
      <c r="J12510" s="1">
        <v>1</v>
      </c>
      <c r="K12510" t="s">
        <v>23238</v>
      </c>
      <c r="L12510" t="s">
        <v>48264</v>
      </c>
      <c r="M12510" t="s">
        <v>48265</v>
      </c>
    </row>
    <row r="12511" spans="1:13">
      <c r="A12511" s="1" t="s">
        <v>14528</v>
      </c>
      <c r="B12511">
        <v>8.1395583620651202E-6</v>
      </c>
      <c r="C12511" s="1">
        <v>1.2512750064673199E-7</v>
      </c>
      <c r="D12511">
        <v>0.984375</v>
      </c>
      <c r="E12511">
        <v>0.89772727272727304</v>
      </c>
      <c r="F12511">
        <v>1</v>
      </c>
      <c r="G12511">
        <v>0.8</v>
      </c>
      <c r="H12511">
        <v>0.99444444444444402</v>
      </c>
      <c r="I12511">
        <v>0.94444444444444398</v>
      </c>
      <c r="J12511" s="1" t="s">
        <v>23229</v>
      </c>
      <c r="K12511" t="s">
        <v>23239</v>
      </c>
      <c r="L12511" t="s">
        <v>48266</v>
      </c>
      <c r="M12511" t="s">
        <v>48267</v>
      </c>
    </row>
    <row r="12512" spans="1:13">
      <c r="A12512" s="1" t="s">
        <v>14529</v>
      </c>
      <c r="B12512">
        <v>4.3578123447938198E-7</v>
      </c>
      <c r="C12512" s="1">
        <v>6.9115505848725101E-7</v>
      </c>
      <c r="D12512">
        <v>1</v>
      </c>
      <c r="E12512">
        <v>1</v>
      </c>
      <c r="F12512">
        <v>1</v>
      </c>
      <c r="G12512">
        <v>0.98275862068965503</v>
      </c>
      <c r="H12512">
        <v>0.80630630630630595</v>
      </c>
      <c r="I12512">
        <v>0.98790322580645196</v>
      </c>
      <c r="J12512" s="1">
        <v>1</v>
      </c>
      <c r="K12512" t="s">
        <v>23238</v>
      </c>
      <c r="L12512" t="s">
        <v>48268</v>
      </c>
      <c r="M12512" t="s">
        <v>48269</v>
      </c>
    </row>
    <row r="12513" spans="1:13">
      <c r="A12513" s="1" t="s">
        <v>14530</v>
      </c>
      <c r="B12513">
        <v>4.7746380237978297E-5</v>
      </c>
      <c r="C12513" s="1">
        <v>2.9832885424298801E-13</v>
      </c>
      <c r="D12513">
        <v>6.25E-2</v>
      </c>
      <c r="E12513">
        <v>0.33888888888888902</v>
      </c>
      <c r="F12513">
        <v>0.13407821229050301</v>
      </c>
      <c r="G12513">
        <v>2.5000000000000001E-2</v>
      </c>
      <c r="H12513">
        <v>4.5454545454545497E-2</v>
      </c>
      <c r="I12513">
        <v>4.4117647058823498E-2</v>
      </c>
      <c r="J12513" s="1" t="s">
        <v>23229</v>
      </c>
      <c r="K12513" t="s">
        <v>23241</v>
      </c>
      <c r="L12513" t="s">
        <v>48270</v>
      </c>
      <c r="M12513" t="s">
        <v>48271</v>
      </c>
    </row>
    <row r="12514" spans="1:13">
      <c r="A12514" s="1" t="s">
        <v>14531</v>
      </c>
      <c r="B12514">
        <v>4.3554907992597001E-7</v>
      </c>
      <c r="C12514" s="1">
        <v>1.3228227222645099E-4</v>
      </c>
      <c r="D12514">
        <v>0.890625</v>
      </c>
      <c r="E12514">
        <v>0.953125</v>
      </c>
      <c r="F12514">
        <v>0.984375</v>
      </c>
      <c r="G12514">
        <v>0.98181818181818203</v>
      </c>
      <c r="H12514">
        <v>0.74336283185840701</v>
      </c>
      <c r="I12514">
        <v>0.94871794871794901</v>
      </c>
      <c r="J12514" s="1">
        <v>1</v>
      </c>
      <c r="K12514" t="s">
        <v>23238</v>
      </c>
      <c r="L12514" t="s">
        <v>48272</v>
      </c>
      <c r="M12514" t="s">
        <v>48273</v>
      </c>
    </row>
    <row r="12515" spans="1:13">
      <c r="A12515" s="1" t="s">
        <v>14532</v>
      </c>
      <c r="B12515">
        <v>5.3293304930576198E-6</v>
      </c>
      <c r="C12515" s="1">
        <v>1.6261169630454102E-5</v>
      </c>
      <c r="D12515">
        <v>2.0833333333333301E-2</v>
      </c>
      <c r="E12515">
        <v>0</v>
      </c>
      <c r="F12515">
        <v>1.0810810810810799E-2</v>
      </c>
      <c r="G12515">
        <v>8.7719298245613996E-3</v>
      </c>
      <c r="H12515">
        <v>0.15346534653465299</v>
      </c>
      <c r="I12515">
        <v>4.9504950495049497E-3</v>
      </c>
      <c r="J12515" s="1" t="s">
        <v>23229</v>
      </c>
      <c r="K12515" t="s">
        <v>23241</v>
      </c>
      <c r="L12515" t="s">
        <v>48274</v>
      </c>
      <c r="M12515" t="s">
        <v>48275</v>
      </c>
    </row>
    <row r="12516" spans="1:13">
      <c r="A12516" s="1" t="s">
        <v>14533</v>
      </c>
      <c r="B12516">
        <v>1.8777336042602399E-5</v>
      </c>
      <c r="C12516" s="1">
        <v>2.2187756644298099E-5</v>
      </c>
      <c r="D12516">
        <v>1</v>
      </c>
      <c r="E12516">
        <v>0.993670886075949</v>
      </c>
      <c r="F12516">
        <v>0.79496402877697803</v>
      </c>
      <c r="G12516">
        <v>0.99019607843137303</v>
      </c>
      <c r="H12516">
        <v>0.9375</v>
      </c>
      <c r="I12516">
        <v>0.97979797979798</v>
      </c>
      <c r="J12516" s="1">
        <v>0.875</v>
      </c>
      <c r="K12516" t="s">
        <v>23238</v>
      </c>
      <c r="L12516" t="s">
        <v>48276</v>
      </c>
      <c r="M12516" t="s">
        <v>48277</v>
      </c>
    </row>
    <row r="12517" spans="1:13">
      <c r="A12517" s="1" t="s">
        <v>14534</v>
      </c>
      <c r="B12517">
        <v>1.4483015166141101E-5</v>
      </c>
      <c r="C12517" s="1">
        <v>5.3461986349889997E-5</v>
      </c>
      <c r="D12517">
        <v>0</v>
      </c>
      <c r="E12517">
        <v>5.2083333333333296E-3</v>
      </c>
      <c r="F12517">
        <v>2.5641025641025602E-3</v>
      </c>
      <c r="G12517">
        <v>3.8461538461538498E-2</v>
      </c>
      <c r="H12517">
        <v>1.3157894736842099E-2</v>
      </c>
      <c r="I12517">
        <v>0.10655737704918</v>
      </c>
      <c r="J12517" s="1">
        <v>0</v>
      </c>
      <c r="K12517" t="s">
        <v>23241</v>
      </c>
      <c r="L12517" t="s">
        <v>48278</v>
      </c>
      <c r="M12517" t="s">
        <v>48279</v>
      </c>
    </row>
    <row r="12518" spans="1:13">
      <c r="A12518" s="1" t="s">
        <v>14535</v>
      </c>
      <c r="B12518">
        <v>5.8177242758195805E-4</v>
      </c>
      <c r="C12518" s="1">
        <v>1.2411763645404101E-6</v>
      </c>
      <c r="D12518">
        <v>0.34375</v>
      </c>
      <c r="E12518">
        <v>0.29347826086956502</v>
      </c>
      <c r="F12518">
        <v>0.930851063829787</v>
      </c>
      <c r="G12518">
        <v>0.31818181818181801</v>
      </c>
      <c r="H12518">
        <v>0.93298969072164994</v>
      </c>
      <c r="I12518">
        <v>0.41891891891891903</v>
      </c>
      <c r="J12518" s="1">
        <v>1</v>
      </c>
      <c r="K12518" t="s">
        <v>23239</v>
      </c>
      <c r="L12518" t="s">
        <v>48280</v>
      </c>
      <c r="M12518" t="s">
        <v>48281</v>
      </c>
    </row>
    <row r="12519" spans="1:13">
      <c r="A12519" s="1" t="s">
        <v>14536</v>
      </c>
      <c r="B12519">
        <v>1.6374165309144401E-3</v>
      </c>
      <c r="C12519" s="1">
        <v>1.3358924648272601E-4</v>
      </c>
      <c r="D12519">
        <v>7.8947368421052599E-2</v>
      </c>
      <c r="E12519">
        <v>0.831168831168831</v>
      </c>
      <c r="F12519">
        <v>6.41025641025641E-3</v>
      </c>
      <c r="G12519">
        <v>2.2222222222222199E-2</v>
      </c>
      <c r="H12519">
        <v>0</v>
      </c>
      <c r="I12519">
        <v>0</v>
      </c>
      <c r="J12519" s="1">
        <v>0</v>
      </c>
      <c r="K12519" t="s">
        <v>23241</v>
      </c>
      <c r="L12519" t="s">
        <v>48282</v>
      </c>
      <c r="M12519" t="s">
        <v>48283</v>
      </c>
    </row>
    <row r="12520" spans="1:13">
      <c r="A12520" s="1" t="s">
        <v>14537</v>
      </c>
      <c r="B12520">
        <v>1.61685282792528E-6</v>
      </c>
      <c r="C12520" s="1">
        <v>2.07966593684956E-5</v>
      </c>
      <c r="D12520">
        <v>1</v>
      </c>
      <c r="E12520">
        <v>1</v>
      </c>
      <c r="F12520">
        <v>0.98857142857142899</v>
      </c>
      <c r="G12520">
        <v>0.60465116279069797</v>
      </c>
      <c r="H12520">
        <v>0.99468085106382997</v>
      </c>
      <c r="I12520">
        <v>0.97321428571428603</v>
      </c>
      <c r="J12520" s="1">
        <v>1</v>
      </c>
      <c r="K12520" t="s">
        <v>23240</v>
      </c>
      <c r="L12520" t="s">
        <v>48284</v>
      </c>
      <c r="M12520" t="s">
        <v>48285</v>
      </c>
    </row>
    <row r="12521" spans="1:13">
      <c r="A12521" s="1" t="s">
        <v>14538</v>
      </c>
      <c r="B12521">
        <v>1.79376999052727E-5</v>
      </c>
      <c r="C12521" s="1">
        <v>3.8344984294943204E-6</v>
      </c>
      <c r="D12521">
        <v>0.19642857142857101</v>
      </c>
      <c r="E12521">
        <v>0.412790697674419</v>
      </c>
      <c r="F12521">
        <v>2.5925925925925901E-2</v>
      </c>
      <c r="G12521">
        <v>0</v>
      </c>
      <c r="H12521">
        <v>5.31914893617021E-2</v>
      </c>
      <c r="I12521">
        <v>0.15972222222222199</v>
      </c>
      <c r="J12521" s="1">
        <v>0</v>
      </c>
      <c r="K12521" t="s">
        <v>23241</v>
      </c>
      <c r="L12521" t="s">
        <v>48286</v>
      </c>
      <c r="M12521" t="s">
        <v>48287</v>
      </c>
    </row>
    <row r="12522" spans="1:13">
      <c r="A12522" s="1" t="s">
        <v>14539</v>
      </c>
      <c r="B12522">
        <v>7.3714319193711403E-7</v>
      </c>
      <c r="C12522" s="1">
        <v>4.1372357164532299E-6</v>
      </c>
      <c r="D12522">
        <v>0</v>
      </c>
      <c r="E12522">
        <v>0</v>
      </c>
      <c r="F12522">
        <v>0</v>
      </c>
      <c r="G12522">
        <v>6.0344827586206899E-2</v>
      </c>
      <c r="H12522">
        <v>4.4247787610619503E-3</v>
      </c>
      <c r="I12522">
        <v>6.0483870967741903E-2</v>
      </c>
      <c r="J12522" s="1">
        <v>0</v>
      </c>
      <c r="K12522" t="s">
        <v>23238</v>
      </c>
      <c r="L12522" t="s">
        <v>48288</v>
      </c>
      <c r="M12522" t="s">
        <v>48289</v>
      </c>
    </row>
    <row r="12523" spans="1:13">
      <c r="A12523" s="1" t="s">
        <v>14540</v>
      </c>
      <c r="B12523">
        <v>2.13367001369321E-5</v>
      </c>
      <c r="C12523" s="1">
        <v>4.8273428829071201E-5</v>
      </c>
      <c r="D12523">
        <v>0.76666666666666705</v>
      </c>
      <c r="E12523">
        <v>0.93529411764705905</v>
      </c>
      <c r="F12523">
        <v>0.74585635359115998</v>
      </c>
      <c r="G12523">
        <v>0.35869565217391303</v>
      </c>
      <c r="H12523">
        <v>0.53157894736842104</v>
      </c>
      <c r="I12523">
        <v>0.56153846153846199</v>
      </c>
      <c r="J12523" s="1">
        <v>0</v>
      </c>
      <c r="K12523" t="s">
        <v>23240</v>
      </c>
      <c r="L12523" t="s">
        <v>48290</v>
      </c>
      <c r="M12523" t="s">
        <v>48291</v>
      </c>
    </row>
    <row r="12524" spans="1:13">
      <c r="A12524" s="1" t="s">
        <v>14541</v>
      </c>
      <c r="B12524">
        <v>3.4505987926675101E-5</v>
      </c>
      <c r="C12524" s="1">
        <v>9.2469672624139795E-8</v>
      </c>
      <c r="D12524">
        <v>0</v>
      </c>
      <c r="E12524">
        <v>0</v>
      </c>
      <c r="F12524">
        <v>0.16304347826087001</v>
      </c>
      <c r="G12524">
        <v>3.65853658536585E-2</v>
      </c>
      <c r="H12524">
        <v>0.16055045871559601</v>
      </c>
      <c r="I12524">
        <v>7.5268817204301106E-2</v>
      </c>
      <c r="J12524" s="1" t="s">
        <v>23229</v>
      </c>
      <c r="K12524" t="s">
        <v>23241</v>
      </c>
      <c r="L12524" t="s">
        <v>48292</v>
      </c>
      <c r="M12524" t="s">
        <v>48293</v>
      </c>
    </row>
    <row r="12525" spans="1:13">
      <c r="A12525" s="1" t="s">
        <v>14542</v>
      </c>
      <c r="B12525">
        <v>1.5322387935710901E-6</v>
      </c>
      <c r="C12525" s="1">
        <v>1.71074056013756E-5</v>
      </c>
      <c r="D12525">
        <v>0.984375</v>
      </c>
      <c r="E12525">
        <v>1</v>
      </c>
      <c r="F12525">
        <v>0.99481865284974103</v>
      </c>
      <c r="G12525">
        <v>0.90625</v>
      </c>
      <c r="H12525">
        <v>0.97029702970297005</v>
      </c>
      <c r="I12525">
        <v>0.876470588235294</v>
      </c>
      <c r="J12525" s="1">
        <v>1</v>
      </c>
      <c r="K12525" t="s">
        <v>23238</v>
      </c>
      <c r="L12525" t="s">
        <v>48294</v>
      </c>
      <c r="M12525" t="s">
        <v>48295</v>
      </c>
    </row>
    <row r="12526" spans="1:13">
      <c r="A12526" s="1" t="s">
        <v>14543</v>
      </c>
      <c r="B12526">
        <v>1.8214754954576701E-4</v>
      </c>
      <c r="C12526" s="1">
        <v>5.6461128188824704E-7</v>
      </c>
      <c r="D12526">
        <v>0.953125</v>
      </c>
      <c r="E12526">
        <v>0.38764044943820197</v>
      </c>
      <c r="F12526">
        <v>0.99696969696969695</v>
      </c>
      <c r="G12526">
        <v>0.984375</v>
      </c>
      <c r="H12526">
        <v>0.99375000000000002</v>
      </c>
      <c r="I12526">
        <v>0.98958333333333304</v>
      </c>
      <c r="J12526" s="1">
        <v>1</v>
      </c>
      <c r="K12526" t="s">
        <v>23237</v>
      </c>
      <c r="L12526" t="s">
        <v>48296</v>
      </c>
      <c r="M12526" t="s">
        <v>48297</v>
      </c>
    </row>
    <row r="12527" spans="1:13">
      <c r="A12527" s="1" t="s">
        <v>14544</v>
      </c>
      <c r="B12527">
        <v>2.3160953612629798E-5</v>
      </c>
      <c r="C12527" s="1">
        <v>2.1138437682523101E-5</v>
      </c>
      <c r="D12527">
        <v>1</v>
      </c>
      <c r="E12527">
        <v>0.98387096774193505</v>
      </c>
      <c r="F12527">
        <v>0.93979057591623005</v>
      </c>
      <c r="G12527">
        <v>0.97</v>
      </c>
      <c r="H12527">
        <v>0.83163265306122403</v>
      </c>
      <c r="I12527">
        <v>0.969387755102041</v>
      </c>
      <c r="J12527" s="1">
        <v>0.9375</v>
      </c>
      <c r="K12527" t="s">
        <v>23238</v>
      </c>
      <c r="L12527" t="s">
        <v>48298</v>
      </c>
      <c r="M12527" t="s">
        <v>48299</v>
      </c>
    </row>
    <row r="12528" spans="1:13">
      <c r="A12528" s="1" t="s">
        <v>14545</v>
      </c>
      <c r="B12528">
        <v>6.1543502460318603E-6</v>
      </c>
      <c r="C12528" s="1">
        <v>1.5625576213677099E-6</v>
      </c>
      <c r="D12528">
        <v>6.25E-2</v>
      </c>
      <c r="E12528">
        <v>5.7291666666666699E-2</v>
      </c>
      <c r="F12528">
        <v>0</v>
      </c>
      <c r="G12528">
        <v>0</v>
      </c>
      <c r="H12528">
        <v>2.2935779816513801E-2</v>
      </c>
      <c r="I12528">
        <v>0</v>
      </c>
      <c r="J12528" s="1">
        <v>0</v>
      </c>
      <c r="K12528" t="s">
        <v>23241</v>
      </c>
      <c r="L12528" t="s">
        <v>48300</v>
      </c>
      <c r="M12528" t="s">
        <v>48301</v>
      </c>
    </row>
    <row r="12529" spans="1:13">
      <c r="A12529" s="1" t="s">
        <v>14546</v>
      </c>
      <c r="B12529">
        <v>6.8642973696446605E-8</v>
      </c>
      <c r="C12529" s="1">
        <v>4.5185047862026003E-6</v>
      </c>
      <c r="D12529">
        <v>0.56666666666666698</v>
      </c>
      <c r="E12529">
        <v>0.63372093023255804</v>
      </c>
      <c r="F12529">
        <v>0.78205128205128205</v>
      </c>
      <c r="G12529">
        <v>0.75</v>
      </c>
      <c r="H12529">
        <v>0.557894736842105</v>
      </c>
      <c r="I12529">
        <v>0.61016949152542399</v>
      </c>
      <c r="J12529" s="1">
        <v>1</v>
      </c>
      <c r="K12529" t="s">
        <v>23239</v>
      </c>
      <c r="L12529" t="s">
        <v>48302</v>
      </c>
      <c r="M12529" t="s">
        <v>48303</v>
      </c>
    </row>
    <row r="12530" spans="1:13">
      <c r="A12530" s="1" t="s">
        <v>14547</v>
      </c>
      <c r="B12530">
        <v>2.5525675311352398E-6</v>
      </c>
      <c r="C12530" s="1">
        <v>4.8696043869726297E-6</v>
      </c>
      <c r="D12530">
        <v>1</v>
      </c>
      <c r="E12530">
        <v>1</v>
      </c>
      <c r="F12530">
        <v>1</v>
      </c>
      <c r="G12530">
        <v>1</v>
      </c>
      <c r="H12530">
        <v>0.97191011235955105</v>
      </c>
      <c r="I12530">
        <v>0.83333333333333304</v>
      </c>
      <c r="J12530" s="1">
        <v>1</v>
      </c>
      <c r="K12530" t="s">
        <v>23241</v>
      </c>
      <c r="L12530" t="s">
        <v>48304</v>
      </c>
      <c r="M12530" t="s">
        <v>48305</v>
      </c>
    </row>
    <row r="12531" spans="1:13">
      <c r="A12531" s="1" t="s">
        <v>14548</v>
      </c>
      <c r="B12531">
        <v>1.3243470492058699E-6</v>
      </c>
      <c r="C12531" s="1">
        <v>8.5136498573923906E-6</v>
      </c>
      <c r="D12531">
        <v>0.96875</v>
      </c>
      <c r="E12531">
        <v>1</v>
      </c>
      <c r="F12531">
        <v>0.982051282051282</v>
      </c>
      <c r="G12531">
        <v>0.97413793103448298</v>
      </c>
      <c r="H12531">
        <v>0.99561403508771895</v>
      </c>
      <c r="I12531">
        <v>0.99199999999999999</v>
      </c>
      <c r="J12531" s="1">
        <v>0.5</v>
      </c>
      <c r="K12531" t="s">
        <v>23238</v>
      </c>
      <c r="L12531" t="s">
        <v>48306</v>
      </c>
      <c r="M12531" t="s">
        <v>48307</v>
      </c>
    </row>
    <row r="12532" spans="1:13">
      <c r="A12532" s="1" t="s">
        <v>14549</v>
      </c>
      <c r="B12532">
        <v>2.6681752181343299E-6</v>
      </c>
      <c r="C12532" s="1">
        <v>4.16854162200427E-4</v>
      </c>
      <c r="D12532">
        <v>0.51666666666666705</v>
      </c>
      <c r="E12532">
        <v>0.55263157894736803</v>
      </c>
      <c r="F12532">
        <v>0.65240641711229996</v>
      </c>
      <c r="G12532">
        <v>7.4468085106383003E-2</v>
      </c>
      <c r="H12532">
        <v>0.255</v>
      </c>
      <c r="I12532">
        <v>0.158730158730159</v>
      </c>
      <c r="J12532" s="1">
        <v>0</v>
      </c>
      <c r="K12532" t="s">
        <v>23237</v>
      </c>
      <c r="L12532" t="s">
        <v>48308</v>
      </c>
      <c r="M12532" t="s">
        <v>48309</v>
      </c>
    </row>
    <row r="12533" spans="1:13">
      <c r="A12533" s="1" t="s">
        <v>14550</v>
      </c>
      <c r="B12533">
        <v>3.3100708561769701E-5</v>
      </c>
      <c r="C12533" s="1">
        <v>6.2671048431315997E-6</v>
      </c>
      <c r="D12533">
        <v>0.20689655172413801</v>
      </c>
      <c r="E12533">
        <v>0.5</v>
      </c>
      <c r="F12533">
        <v>0.61688311688311703</v>
      </c>
      <c r="G12533">
        <v>0.42241379310344801</v>
      </c>
      <c r="H12533">
        <v>0.52631578947368396</v>
      </c>
      <c r="I12533">
        <v>0.51219512195121997</v>
      </c>
      <c r="J12533" s="1">
        <v>0</v>
      </c>
      <c r="K12533" t="s">
        <v>23241</v>
      </c>
      <c r="L12533" t="s">
        <v>48310</v>
      </c>
      <c r="M12533" t="s">
        <v>48311</v>
      </c>
    </row>
    <row r="12534" spans="1:13">
      <c r="A12534" s="1" t="s">
        <v>14551</v>
      </c>
      <c r="B12534">
        <v>5.9955806517918598E-4</v>
      </c>
      <c r="C12534" s="1">
        <v>5.3175989483468002E-4</v>
      </c>
      <c r="D12534">
        <v>1</v>
      </c>
      <c r="E12534">
        <v>0.99462365591397806</v>
      </c>
      <c r="F12534">
        <v>0.252717391304348</v>
      </c>
      <c r="G12534">
        <v>0.98837209302325602</v>
      </c>
      <c r="H12534">
        <v>0.69230769230769196</v>
      </c>
      <c r="I12534">
        <v>0.96634615384615397</v>
      </c>
      <c r="J12534" s="1" t="s">
        <v>23229</v>
      </c>
      <c r="K12534" t="s">
        <v>23238</v>
      </c>
      <c r="L12534" t="s">
        <v>48312</v>
      </c>
      <c r="M12534" t="s">
        <v>48313</v>
      </c>
    </row>
    <row r="12535" spans="1:13">
      <c r="A12535" s="1" t="s">
        <v>14552</v>
      </c>
      <c r="B12535">
        <v>1.7646183122464199E-8</v>
      </c>
      <c r="C12535" s="1">
        <v>5.5860049588769099E-7</v>
      </c>
      <c r="D12535">
        <v>0</v>
      </c>
      <c r="E12535">
        <v>0</v>
      </c>
      <c r="F12535">
        <v>0</v>
      </c>
      <c r="G12535">
        <v>0.15909090909090901</v>
      </c>
      <c r="H12535">
        <v>0</v>
      </c>
      <c r="I12535">
        <v>5.2631578947368397E-2</v>
      </c>
      <c r="J12535" s="1" t="s">
        <v>23229</v>
      </c>
      <c r="K12535" t="s">
        <v>23242</v>
      </c>
      <c r="L12535" t="s">
        <v>48314</v>
      </c>
      <c r="M12535" t="s">
        <v>48315</v>
      </c>
    </row>
    <row r="12536" spans="1:13">
      <c r="A12536" s="1" t="s">
        <v>14553</v>
      </c>
      <c r="B12536">
        <v>8.0284758429843497E-5</v>
      </c>
      <c r="C12536" s="1">
        <v>1.19052662621349E-4</v>
      </c>
      <c r="D12536">
        <v>0</v>
      </c>
      <c r="E12536">
        <v>0</v>
      </c>
      <c r="F12536">
        <v>0.216931216931217</v>
      </c>
      <c r="G12536">
        <v>1.21951219512195E-2</v>
      </c>
      <c r="H12536">
        <v>9.1397849462365593E-2</v>
      </c>
      <c r="I12536">
        <v>2.66666666666667E-2</v>
      </c>
      <c r="J12536" s="1" t="s">
        <v>23229</v>
      </c>
      <c r="K12536" t="s">
        <v>23237</v>
      </c>
      <c r="L12536" t="s">
        <v>48316</v>
      </c>
      <c r="M12536" t="s">
        <v>48317</v>
      </c>
    </row>
    <row r="12537" spans="1:13">
      <c r="A12537" s="1" t="s">
        <v>14554</v>
      </c>
      <c r="B12537">
        <v>2.50236218631879E-7</v>
      </c>
      <c r="C12537" s="1">
        <v>6.5991231457533804E-6</v>
      </c>
      <c r="D12537">
        <v>0.80952380952380998</v>
      </c>
      <c r="E12537">
        <v>1</v>
      </c>
      <c r="F12537">
        <v>0.97941176470588198</v>
      </c>
      <c r="G12537">
        <v>0.51923076923076905</v>
      </c>
      <c r="H12537">
        <v>0.955696202531646</v>
      </c>
      <c r="I12537">
        <v>0.88829787234042601</v>
      </c>
      <c r="J12537" s="1" t="s">
        <v>23229</v>
      </c>
      <c r="K12537" t="s">
        <v>23240</v>
      </c>
      <c r="L12537" t="s">
        <v>48318</v>
      </c>
      <c r="M12537" t="s">
        <v>48319</v>
      </c>
    </row>
    <row r="12538" spans="1:13">
      <c r="A12538" s="1" t="s">
        <v>14555</v>
      </c>
      <c r="B12538">
        <v>5.9910625810022798E-7</v>
      </c>
      <c r="C12538" s="1">
        <v>5.9875184695315697E-6</v>
      </c>
      <c r="D12538">
        <v>8.6206896551724102E-2</v>
      </c>
      <c r="E12538">
        <v>5.2325581395348798E-2</v>
      </c>
      <c r="F12538">
        <v>1.9607843137254902E-2</v>
      </c>
      <c r="G12538">
        <v>2.3809523809523801E-2</v>
      </c>
      <c r="H12538">
        <v>1.0989010989011E-2</v>
      </c>
      <c r="I12538">
        <v>7.14285714285714E-3</v>
      </c>
      <c r="J12538" s="1">
        <v>0</v>
      </c>
      <c r="K12538" t="s">
        <v>23239</v>
      </c>
      <c r="L12538" t="s">
        <v>48320</v>
      </c>
      <c r="M12538" t="s">
        <v>48321</v>
      </c>
    </row>
    <row r="12539" spans="1:13">
      <c r="A12539" s="1" t="s">
        <v>14556</v>
      </c>
      <c r="B12539">
        <v>5.2495469989865898E-5</v>
      </c>
      <c r="C12539" s="1">
        <v>9.0682269548376597E-6</v>
      </c>
      <c r="D12539">
        <v>0.86666666666666703</v>
      </c>
      <c r="E12539">
        <v>0.88235294117647101</v>
      </c>
      <c r="F12539">
        <v>0.84482758620689702</v>
      </c>
      <c r="G12539">
        <v>0.88157894736842102</v>
      </c>
      <c r="H12539">
        <v>0.73404255319148903</v>
      </c>
      <c r="I12539">
        <v>0.94029850746268695</v>
      </c>
      <c r="J12539" s="1">
        <v>1</v>
      </c>
      <c r="K12539" t="s">
        <v>23238</v>
      </c>
      <c r="L12539" t="s">
        <v>48322</v>
      </c>
      <c r="M12539" t="s">
        <v>48323</v>
      </c>
    </row>
    <row r="12540" spans="1:13">
      <c r="A12540" s="1" t="s">
        <v>14557</v>
      </c>
      <c r="B12540">
        <v>1.0187190099011801E-6</v>
      </c>
      <c r="C12540" s="1">
        <v>1.59738833622945E-6</v>
      </c>
      <c r="D12540">
        <v>0</v>
      </c>
      <c r="E12540">
        <v>0</v>
      </c>
      <c r="F12540">
        <v>5.7142857142857099E-3</v>
      </c>
      <c r="G12540">
        <v>0</v>
      </c>
      <c r="H12540">
        <v>5.4347826086956503E-3</v>
      </c>
      <c r="I12540">
        <v>0</v>
      </c>
      <c r="J12540" s="1">
        <v>0.36363636363636398</v>
      </c>
      <c r="K12540" t="s">
        <v>23239</v>
      </c>
      <c r="L12540" t="s">
        <v>48324</v>
      </c>
      <c r="M12540" t="s">
        <v>48325</v>
      </c>
    </row>
    <row r="12541" spans="1:13">
      <c r="A12541" s="1" t="s">
        <v>14558</v>
      </c>
      <c r="B12541">
        <v>4.5882973165290997E-6</v>
      </c>
      <c r="C12541" s="1">
        <v>2.0637967167591599E-5</v>
      </c>
      <c r="D12541">
        <v>0.96875</v>
      </c>
      <c r="E12541">
        <v>0.984375</v>
      </c>
      <c r="F12541">
        <v>0.91538461538461502</v>
      </c>
      <c r="G12541">
        <v>0.90178571428571397</v>
      </c>
      <c r="H12541">
        <v>0.97368421052631604</v>
      </c>
      <c r="I12541">
        <v>0.91129032258064502</v>
      </c>
      <c r="J12541" s="1">
        <v>1</v>
      </c>
      <c r="K12541" t="s">
        <v>23238</v>
      </c>
      <c r="L12541" t="s">
        <v>48326</v>
      </c>
      <c r="M12541" t="s">
        <v>48327</v>
      </c>
    </row>
    <row r="12542" spans="1:13">
      <c r="A12542" s="1" t="s">
        <v>14559</v>
      </c>
      <c r="B12542">
        <v>6.8560666083760203E-6</v>
      </c>
      <c r="C12542" s="1">
        <v>1.5301712725350101E-7</v>
      </c>
      <c r="D12542">
        <v>4.8387096774193498E-2</v>
      </c>
      <c r="E12542">
        <v>1.5957446808510599E-2</v>
      </c>
      <c r="F12542">
        <v>0</v>
      </c>
      <c r="G12542">
        <v>1.1111111111111099E-2</v>
      </c>
      <c r="H12542">
        <v>0</v>
      </c>
      <c r="I12542">
        <v>1.0416666666666701E-2</v>
      </c>
      <c r="J12542" s="1">
        <v>0</v>
      </c>
      <c r="K12542" t="s">
        <v>23239</v>
      </c>
      <c r="L12542" t="s">
        <v>48328</v>
      </c>
      <c r="M12542" t="s">
        <v>48329</v>
      </c>
    </row>
    <row r="12543" spans="1:13">
      <c r="A12543" s="1" t="s">
        <v>14560</v>
      </c>
      <c r="B12543">
        <v>1.47458491882149E-6</v>
      </c>
      <c r="C12543" s="1">
        <v>8.0049826586379098E-6</v>
      </c>
      <c r="D12543">
        <v>0</v>
      </c>
      <c r="E12543">
        <v>0</v>
      </c>
      <c r="F12543">
        <v>0.19487179487179501</v>
      </c>
      <c r="G12543">
        <v>0</v>
      </c>
      <c r="H12543">
        <v>0.2</v>
      </c>
      <c r="I12543">
        <v>7.4074074074074098E-2</v>
      </c>
      <c r="J12543" s="1" t="s">
        <v>23229</v>
      </c>
      <c r="K12543" t="s">
        <v>23242</v>
      </c>
      <c r="L12543" t="s">
        <v>48330</v>
      </c>
      <c r="M12543" t="s">
        <v>48331</v>
      </c>
    </row>
    <row r="12544" spans="1:13">
      <c r="A12544" s="1" t="s">
        <v>14561</v>
      </c>
      <c r="B12544">
        <v>2.13374234457806E-6</v>
      </c>
      <c r="C12544" s="1">
        <v>1.8602888430261101E-6</v>
      </c>
      <c r="D12544">
        <v>0</v>
      </c>
      <c r="E12544">
        <v>0</v>
      </c>
      <c r="F12544">
        <v>4.6728971962616802E-3</v>
      </c>
      <c r="G12544">
        <v>0</v>
      </c>
      <c r="H12544">
        <v>0.246835443037975</v>
      </c>
      <c r="I12544">
        <v>0.12962962962963001</v>
      </c>
      <c r="J12544" s="1">
        <v>0</v>
      </c>
      <c r="K12544" t="s">
        <v>23237</v>
      </c>
      <c r="L12544" t="s">
        <v>48332</v>
      </c>
      <c r="M12544" t="s">
        <v>48333</v>
      </c>
    </row>
    <row r="12545" spans="1:13">
      <c r="A12545" s="1" t="s">
        <v>14562</v>
      </c>
      <c r="B12545">
        <v>1.49202456103028E-9</v>
      </c>
      <c r="C12545" s="1">
        <v>4.9613141423733102E-9</v>
      </c>
      <c r="D12545">
        <v>0.04</v>
      </c>
      <c r="E12545">
        <v>0</v>
      </c>
      <c r="F12545">
        <v>3.40136054421769E-3</v>
      </c>
      <c r="G12545">
        <v>0</v>
      </c>
      <c r="H12545">
        <v>0</v>
      </c>
      <c r="I12545">
        <v>0</v>
      </c>
      <c r="J12545" s="1" t="s">
        <v>23229</v>
      </c>
      <c r="K12545" t="s">
        <v>23238</v>
      </c>
      <c r="L12545" t="s">
        <v>48334</v>
      </c>
      <c r="M12545" t="s">
        <v>48335</v>
      </c>
    </row>
    <row r="12546" spans="1:13">
      <c r="A12546" s="1" t="s">
        <v>14563</v>
      </c>
      <c r="B12546">
        <v>5.31590949395875E-5</v>
      </c>
      <c r="C12546" s="1">
        <v>6.9302077233091594E-5</v>
      </c>
      <c r="D12546">
        <v>0.85416666666666696</v>
      </c>
      <c r="E12546">
        <v>0.79870129870129902</v>
      </c>
      <c r="F12546">
        <v>1</v>
      </c>
      <c r="G12546">
        <v>0.98214285714285698</v>
      </c>
      <c r="H12546">
        <v>1</v>
      </c>
      <c r="I12546">
        <v>1</v>
      </c>
      <c r="J12546" s="1" t="s">
        <v>23229</v>
      </c>
      <c r="K12546" t="s">
        <v>23238</v>
      </c>
      <c r="L12546" t="s">
        <v>48336</v>
      </c>
      <c r="M12546" t="s">
        <v>48337</v>
      </c>
    </row>
    <row r="12547" spans="1:13">
      <c r="A12547" s="1" t="s">
        <v>14564</v>
      </c>
      <c r="B12547">
        <v>3.9330151271298898E-6</v>
      </c>
      <c r="C12547" s="1">
        <v>4.00480592630323E-6</v>
      </c>
      <c r="D12547">
        <v>0.8</v>
      </c>
      <c r="E12547">
        <v>0.88888888888888895</v>
      </c>
      <c r="F12547">
        <v>1</v>
      </c>
      <c r="G12547">
        <v>0.98571428571428599</v>
      </c>
      <c r="H12547">
        <v>0.89873417721519</v>
      </c>
      <c r="I12547">
        <v>1</v>
      </c>
      <c r="J12547" s="1">
        <v>0.66666666666666696</v>
      </c>
      <c r="K12547" t="s">
        <v>23238</v>
      </c>
      <c r="L12547" t="s">
        <v>48338</v>
      </c>
      <c r="M12547" t="s">
        <v>48339</v>
      </c>
    </row>
    <row r="12548" spans="1:13">
      <c r="A12548" s="1" t="s">
        <v>14565</v>
      </c>
      <c r="B12548">
        <v>1.3692707211802101E-5</v>
      </c>
      <c r="C12548" s="1">
        <v>2.59667345653072E-5</v>
      </c>
      <c r="D12548">
        <v>1</v>
      </c>
      <c r="E12548">
        <v>1</v>
      </c>
      <c r="F12548">
        <v>0.75609756097560998</v>
      </c>
      <c r="G12548">
        <v>0.81818181818181801</v>
      </c>
      <c r="H12548">
        <v>0.38194444444444398</v>
      </c>
      <c r="I12548">
        <v>0.72</v>
      </c>
      <c r="J12548" s="1">
        <v>0.95454545454545503</v>
      </c>
      <c r="K12548" t="s">
        <v>23242</v>
      </c>
      <c r="L12548" t="s">
        <v>48340</v>
      </c>
      <c r="M12548" t="s">
        <v>48341</v>
      </c>
    </row>
    <row r="12549" spans="1:13">
      <c r="A12549" s="1" t="s">
        <v>14566</v>
      </c>
      <c r="B12549">
        <v>8.8034431566428695E-7</v>
      </c>
      <c r="C12549" s="1">
        <v>6.5584434523440405E-7</v>
      </c>
      <c r="D12549">
        <v>0.96666666666666701</v>
      </c>
      <c r="E12549">
        <v>0.96195652173913004</v>
      </c>
      <c r="F12549">
        <v>1</v>
      </c>
      <c r="G12549">
        <v>1</v>
      </c>
      <c r="H12549">
        <v>1</v>
      </c>
      <c r="I12549">
        <v>1</v>
      </c>
      <c r="J12549" s="1">
        <v>1</v>
      </c>
      <c r="K12549" t="s">
        <v>23238</v>
      </c>
      <c r="L12549" t="s">
        <v>48342</v>
      </c>
      <c r="M12549" t="s">
        <v>48343</v>
      </c>
    </row>
    <row r="12550" spans="1:13">
      <c r="A12550" s="1" t="s">
        <v>14567</v>
      </c>
      <c r="B12550">
        <v>5.9954749655291798E-6</v>
      </c>
      <c r="C12550" s="1">
        <v>9.8228713619664794E-5</v>
      </c>
      <c r="D12550">
        <v>0.115384615384615</v>
      </c>
      <c r="E12550">
        <v>4.0540540540540501E-2</v>
      </c>
      <c r="F12550">
        <v>5.3921568627450997E-2</v>
      </c>
      <c r="G12550">
        <v>3.06122448979592E-2</v>
      </c>
      <c r="H12550">
        <v>0.19879518072289201</v>
      </c>
      <c r="I12550">
        <v>2.74725274725275E-2</v>
      </c>
      <c r="J12550" s="1">
        <v>0</v>
      </c>
      <c r="K12550" t="s">
        <v>23241</v>
      </c>
      <c r="L12550" t="s">
        <v>48344</v>
      </c>
      <c r="M12550" t="s">
        <v>48345</v>
      </c>
    </row>
    <row r="12551" spans="1:13">
      <c r="A12551" s="1" t="s">
        <v>14568</v>
      </c>
      <c r="B12551">
        <v>8.8124402000038697E-5</v>
      </c>
      <c r="C12551" s="1">
        <v>4.6447442717636101E-5</v>
      </c>
      <c r="D12551">
        <v>0.907407407407407</v>
      </c>
      <c r="E12551">
        <v>0.95512820512820495</v>
      </c>
      <c r="F12551">
        <v>0.83846153846153804</v>
      </c>
      <c r="G12551">
        <v>0.70833333333333304</v>
      </c>
      <c r="H12551">
        <v>0.57746478873239404</v>
      </c>
      <c r="I12551">
        <v>0.85135135135135098</v>
      </c>
      <c r="J12551" s="1" t="s">
        <v>23229</v>
      </c>
      <c r="K12551" t="s">
        <v>23238</v>
      </c>
      <c r="L12551" t="s">
        <v>48346</v>
      </c>
      <c r="M12551" t="s">
        <v>48347</v>
      </c>
    </row>
    <row r="12552" spans="1:13">
      <c r="A12552" s="1" t="s">
        <v>14569</v>
      </c>
      <c r="B12552">
        <v>1.0088517144492701E-5</v>
      </c>
      <c r="C12552" s="1">
        <v>8.1687298249351597E-4</v>
      </c>
      <c r="D12552">
        <v>3.8461538461538498E-2</v>
      </c>
      <c r="E12552">
        <v>0</v>
      </c>
      <c r="F12552">
        <v>0.29166666666666702</v>
      </c>
      <c r="G12552">
        <v>0.22826086956521699</v>
      </c>
      <c r="H12552">
        <v>0.71</v>
      </c>
      <c r="I12552">
        <v>0.26829268292682901</v>
      </c>
      <c r="J12552" s="1">
        <v>0</v>
      </c>
      <c r="K12552" t="s">
        <v>23239</v>
      </c>
      <c r="L12552" t="s">
        <v>48348</v>
      </c>
      <c r="M12552" t="s">
        <v>48349</v>
      </c>
    </row>
    <row r="12553" spans="1:13">
      <c r="A12553" s="1" t="s">
        <v>14570</v>
      </c>
      <c r="B12553">
        <v>2.0137980014012401E-7</v>
      </c>
      <c r="C12553" s="1">
        <v>8.7243665176454599E-5</v>
      </c>
      <c r="D12553">
        <v>1</v>
      </c>
      <c r="E12553">
        <v>0.96354166666666696</v>
      </c>
      <c r="F12553">
        <v>0.98974358974359</v>
      </c>
      <c r="G12553">
        <v>0.94827586206896597</v>
      </c>
      <c r="H12553">
        <v>0.98245614035087703</v>
      </c>
      <c r="I12553">
        <v>0.88</v>
      </c>
      <c r="J12553" s="1">
        <v>1</v>
      </c>
      <c r="K12553" t="s">
        <v>23240</v>
      </c>
      <c r="L12553" t="s">
        <v>48350</v>
      </c>
      <c r="M12553" t="s">
        <v>48351</v>
      </c>
    </row>
    <row r="12554" spans="1:13">
      <c r="A12554" s="1" t="s">
        <v>14571</v>
      </c>
      <c r="B12554">
        <v>1.61265138047066E-7</v>
      </c>
      <c r="C12554" s="1">
        <v>1.1905291127053E-7</v>
      </c>
      <c r="D12554">
        <v>0</v>
      </c>
      <c r="E12554">
        <v>0</v>
      </c>
      <c r="F12554">
        <v>3.5897435897435902E-2</v>
      </c>
      <c r="G12554">
        <v>8.7719298245613996E-3</v>
      </c>
      <c r="H12554">
        <v>2.1929824561403501E-2</v>
      </c>
      <c r="I12554">
        <v>4.1322314049586804E-3</v>
      </c>
      <c r="J12554" s="1">
        <v>0</v>
      </c>
      <c r="K12554" t="s">
        <v>23242</v>
      </c>
      <c r="L12554" t="s">
        <v>48352</v>
      </c>
      <c r="M12554" t="s">
        <v>48353</v>
      </c>
    </row>
    <row r="12555" spans="1:13">
      <c r="A12555" s="1" t="s">
        <v>14572</v>
      </c>
      <c r="B12555">
        <v>1.5976038655455401E-5</v>
      </c>
      <c r="C12555" s="1">
        <v>3.1668233066267399E-5</v>
      </c>
      <c r="D12555">
        <v>0.984375</v>
      </c>
      <c r="E12555">
        <v>0.98404255319148903</v>
      </c>
      <c r="F12555">
        <v>0.886010362694301</v>
      </c>
      <c r="G12555">
        <v>0.94444444444444398</v>
      </c>
      <c r="H12555">
        <v>0.64077669902912604</v>
      </c>
      <c r="I12555">
        <v>0.95454545454545503</v>
      </c>
      <c r="J12555" s="1">
        <v>1</v>
      </c>
      <c r="K12555" t="s">
        <v>23240</v>
      </c>
      <c r="L12555" t="s">
        <v>48354</v>
      </c>
      <c r="M12555" t="s">
        <v>48355</v>
      </c>
    </row>
    <row r="12556" spans="1:13">
      <c r="A12556" s="1" t="s">
        <v>14573</v>
      </c>
      <c r="B12556">
        <v>2.7438414709786498E-9</v>
      </c>
      <c r="C12556" s="1">
        <v>1.4541595258118199E-5</v>
      </c>
      <c r="D12556">
        <v>0</v>
      </c>
      <c r="E12556">
        <v>0</v>
      </c>
      <c r="F12556">
        <v>0.44444444444444398</v>
      </c>
      <c r="G12556">
        <v>0</v>
      </c>
      <c r="H12556">
        <v>0.1875</v>
      </c>
      <c r="I12556">
        <v>1.4285714285714299E-2</v>
      </c>
      <c r="J12556" s="1">
        <v>0</v>
      </c>
      <c r="K12556" t="s">
        <v>23241</v>
      </c>
      <c r="L12556" t="s">
        <v>48356</v>
      </c>
      <c r="M12556" t="s">
        <v>48357</v>
      </c>
    </row>
    <row r="12557" spans="1:13">
      <c r="A12557" s="1" t="s">
        <v>14574</v>
      </c>
      <c r="B12557">
        <v>1.2664197846760099E-5</v>
      </c>
      <c r="C12557" s="1">
        <v>5.4789691508234998E-5</v>
      </c>
      <c r="D12557">
        <v>0</v>
      </c>
      <c r="E12557">
        <v>5.31914893617021E-3</v>
      </c>
      <c r="F12557">
        <v>0.111979166666667</v>
      </c>
      <c r="G12557">
        <v>0</v>
      </c>
      <c r="H12557">
        <v>9.5238095238095195E-3</v>
      </c>
      <c r="I12557">
        <v>0</v>
      </c>
      <c r="J12557" s="1">
        <v>0</v>
      </c>
      <c r="K12557" t="s">
        <v>23241</v>
      </c>
      <c r="L12557" t="s">
        <v>48358</v>
      </c>
      <c r="M12557" t="s">
        <v>48359</v>
      </c>
    </row>
    <row r="12558" spans="1:13">
      <c r="A12558" s="1" t="s">
        <v>14575</v>
      </c>
      <c r="B12558">
        <v>2.1145147701965401E-4</v>
      </c>
      <c r="C12558" s="1">
        <v>9.6375692215790409E-7</v>
      </c>
      <c r="D12558">
        <v>0</v>
      </c>
      <c r="E12558">
        <v>0.43023255813953498</v>
      </c>
      <c r="F12558">
        <v>0</v>
      </c>
      <c r="G12558">
        <v>0</v>
      </c>
      <c r="H12558">
        <v>0</v>
      </c>
      <c r="I12558">
        <v>0</v>
      </c>
      <c r="J12558" s="1">
        <v>0</v>
      </c>
      <c r="K12558" t="s">
        <v>23242</v>
      </c>
      <c r="L12558" t="s">
        <v>48360</v>
      </c>
      <c r="M12558" t="s">
        <v>48361</v>
      </c>
    </row>
    <row r="12559" spans="1:13">
      <c r="A12559" s="1" t="s">
        <v>14576</v>
      </c>
      <c r="B12559">
        <v>1.7473878859345001E-6</v>
      </c>
      <c r="C12559" s="1">
        <v>5.1534442121084702E-8</v>
      </c>
      <c r="D12559">
        <v>0.98148148148148195</v>
      </c>
      <c r="E12559">
        <v>1</v>
      </c>
      <c r="F12559">
        <v>0.99572649572649596</v>
      </c>
      <c r="G12559">
        <v>0.91666666666666696</v>
      </c>
      <c r="H12559">
        <v>1</v>
      </c>
      <c r="I12559">
        <v>0.87735849056603799</v>
      </c>
      <c r="J12559" s="1" t="s">
        <v>23229</v>
      </c>
      <c r="K12559" t="s">
        <v>23241</v>
      </c>
      <c r="L12559" t="s">
        <v>48362</v>
      </c>
      <c r="M12559" t="s">
        <v>48363</v>
      </c>
    </row>
    <row r="12560" spans="1:13">
      <c r="A12560" s="1" t="s">
        <v>14577</v>
      </c>
      <c r="B12560">
        <v>1.5457374754909301E-6</v>
      </c>
      <c r="C12560" s="1">
        <v>2.4684222372388799E-4</v>
      </c>
      <c r="D12560">
        <v>0.97916666666666696</v>
      </c>
      <c r="E12560">
        <v>1</v>
      </c>
      <c r="F12560">
        <v>1</v>
      </c>
      <c r="G12560">
        <v>0.95833333333333304</v>
      </c>
      <c r="H12560">
        <v>0.82758620689655205</v>
      </c>
      <c r="I12560">
        <v>0.96226415094339601</v>
      </c>
      <c r="J12560" s="1" t="s">
        <v>23229</v>
      </c>
      <c r="K12560" t="s">
        <v>23242</v>
      </c>
      <c r="L12560" t="s">
        <v>48364</v>
      </c>
      <c r="M12560" t="s">
        <v>48365</v>
      </c>
    </row>
    <row r="12561" spans="1:13">
      <c r="A12561" s="1" t="s">
        <v>14578</v>
      </c>
      <c r="B12561">
        <v>6.6957056752644904E-5</v>
      </c>
      <c r="C12561" s="1">
        <v>3.6083784220173399E-5</v>
      </c>
      <c r="D12561">
        <v>0.31666666666666698</v>
      </c>
      <c r="E12561">
        <v>0.41145833333333298</v>
      </c>
      <c r="F12561">
        <v>0.111413043478261</v>
      </c>
      <c r="G12561">
        <v>0.18627450980392199</v>
      </c>
      <c r="H12561">
        <v>6.1224489795918401E-2</v>
      </c>
      <c r="I12561">
        <v>0.1</v>
      </c>
      <c r="J12561" s="1">
        <v>0</v>
      </c>
      <c r="K12561" t="s">
        <v>23238</v>
      </c>
      <c r="L12561" t="s">
        <v>48366</v>
      </c>
      <c r="M12561" t="s">
        <v>48367</v>
      </c>
    </row>
    <row r="12562" spans="1:13">
      <c r="A12562" s="1" t="s">
        <v>14579</v>
      </c>
      <c r="B12562">
        <v>9.3110852289061803E-5</v>
      </c>
      <c r="C12562" s="1">
        <v>5.6121945059000798E-8</v>
      </c>
      <c r="D12562">
        <v>0.85483870967741904</v>
      </c>
      <c r="E12562">
        <v>0.813253012048193</v>
      </c>
      <c r="F12562">
        <v>0.94505494505494503</v>
      </c>
      <c r="G12562">
        <v>1</v>
      </c>
      <c r="H12562">
        <v>0.97448979591836704</v>
      </c>
      <c r="I12562">
        <v>0.95833333333333304</v>
      </c>
      <c r="J12562" s="1" t="s">
        <v>23229</v>
      </c>
      <c r="K12562" t="s">
        <v>23238</v>
      </c>
      <c r="L12562" t="s">
        <v>48368</v>
      </c>
      <c r="M12562" t="s">
        <v>48369</v>
      </c>
    </row>
    <row r="12563" spans="1:13">
      <c r="A12563" s="1" t="s">
        <v>14580</v>
      </c>
      <c r="B12563">
        <v>6.8781737064845902E-9</v>
      </c>
      <c r="C12563" s="1">
        <v>2.68564787295185E-8</v>
      </c>
      <c r="D12563">
        <v>1</v>
      </c>
      <c r="E12563">
        <v>1</v>
      </c>
      <c r="F12563">
        <v>1</v>
      </c>
      <c r="G12563">
        <v>1</v>
      </c>
      <c r="H12563">
        <v>0.99242424242424199</v>
      </c>
      <c r="I12563">
        <v>1</v>
      </c>
      <c r="J12563" s="1">
        <v>1</v>
      </c>
      <c r="K12563" t="s">
        <v>23241</v>
      </c>
      <c r="L12563" t="s">
        <v>48370</v>
      </c>
      <c r="M12563" t="s">
        <v>48371</v>
      </c>
    </row>
    <row r="12564" spans="1:13">
      <c r="A12564" s="1" t="s">
        <v>14581</v>
      </c>
      <c r="B12564">
        <v>1.5696315574346601E-4</v>
      </c>
      <c r="C12564" s="1">
        <v>5.56568337671223E-6</v>
      </c>
      <c r="D12564">
        <v>0.38888888888888901</v>
      </c>
      <c r="E12564">
        <v>0.52173913043478304</v>
      </c>
      <c r="F12564">
        <v>0.39705882352941202</v>
      </c>
      <c r="G12564">
        <v>0.78</v>
      </c>
      <c r="H12564">
        <v>0.76744186046511598</v>
      </c>
      <c r="I12564">
        <v>0.56451612903225801</v>
      </c>
      <c r="J12564" s="1">
        <v>0</v>
      </c>
      <c r="K12564" t="s">
        <v>23239</v>
      </c>
      <c r="L12564" t="s">
        <v>48372</v>
      </c>
      <c r="M12564" t="s">
        <v>48373</v>
      </c>
    </row>
    <row r="12565" spans="1:13">
      <c r="A12565" s="1" t="s">
        <v>14582</v>
      </c>
      <c r="B12565">
        <v>6.01593889056192E-5</v>
      </c>
      <c r="C12565" s="1">
        <v>3.4704296803739399E-4</v>
      </c>
      <c r="D12565">
        <v>0</v>
      </c>
      <c r="E12565">
        <v>0</v>
      </c>
      <c r="F12565">
        <v>0</v>
      </c>
      <c r="G12565">
        <v>0.69148936170212805</v>
      </c>
      <c r="H12565">
        <v>1.5151515151515201E-2</v>
      </c>
      <c r="I12565">
        <v>0.47222222222222199</v>
      </c>
      <c r="J12565" s="1" t="s">
        <v>23229</v>
      </c>
      <c r="K12565" t="s">
        <v>23238</v>
      </c>
      <c r="L12565" t="s">
        <v>48374</v>
      </c>
      <c r="M12565" t="s">
        <v>48375</v>
      </c>
    </row>
    <row r="12566" spans="1:13">
      <c r="A12566" s="1" t="s">
        <v>14583</v>
      </c>
      <c r="B12566">
        <v>3.85387664476008E-6</v>
      </c>
      <c r="C12566" s="1">
        <v>5.7000155209549497E-4</v>
      </c>
      <c r="D12566">
        <v>0.37037037037037002</v>
      </c>
      <c r="E12566">
        <v>0.40410958904109601</v>
      </c>
      <c r="F12566">
        <v>0.22513089005235601</v>
      </c>
      <c r="G12566">
        <v>0.36363636363636398</v>
      </c>
      <c r="H12566">
        <v>0.13186813186813201</v>
      </c>
      <c r="I12566">
        <v>0.15094339622641501</v>
      </c>
      <c r="J12566" s="1" t="s">
        <v>23229</v>
      </c>
      <c r="K12566" t="s">
        <v>23240</v>
      </c>
      <c r="L12566" t="s">
        <v>48376</v>
      </c>
      <c r="M12566" t="s">
        <v>48377</v>
      </c>
    </row>
    <row r="12567" spans="1:13">
      <c r="A12567" s="1" t="s">
        <v>14584</v>
      </c>
      <c r="B12567">
        <v>8.5556781366681503E-4</v>
      </c>
      <c r="C12567" s="1">
        <v>2.5119934633095998E-6</v>
      </c>
      <c r="D12567">
        <v>0.73913043478260898</v>
      </c>
      <c r="E12567">
        <v>0.436708860759494</v>
      </c>
      <c r="F12567">
        <v>0.66428571428571404</v>
      </c>
      <c r="G12567">
        <v>0.140350877192982</v>
      </c>
      <c r="H12567">
        <v>0.57142857142857095</v>
      </c>
      <c r="I12567">
        <v>0.53278688524590201</v>
      </c>
      <c r="J12567" s="1">
        <v>0</v>
      </c>
      <c r="K12567" t="s">
        <v>23237</v>
      </c>
      <c r="L12567" t="s">
        <v>48378</v>
      </c>
      <c r="M12567" t="s">
        <v>48379</v>
      </c>
    </row>
    <row r="12568" spans="1:13">
      <c r="A12568" s="1" t="s">
        <v>14585</v>
      </c>
      <c r="B12568">
        <v>2.9293353883221499E-5</v>
      </c>
      <c r="C12568" s="1">
        <v>8.5868954733037296E-5</v>
      </c>
      <c r="D12568">
        <v>0.35294117647058798</v>
      </c>
      <c r="E12568">
        <v>0.56818181818181801</v>
      </c>
      <c r="F12568">
        <v>0.41319444444444398</v>
      </c>
      <c r="G12568">
        <v>0.75</v>
      </c>
      <c r="H12568">
        <v>0.37313432835820898</v>
      </c>
      <c r="I12568">
        <v>0.61267605633802802</v>
      </c>
      <c r="J12568" s="1">
        <v>1</v>
      </c>
      <c r="K12568" t="s">
        <v>23238</v>
      </c>
      <c r="L12568" t="s">
        <v>48380</v>
      </c>
      <c r="M12568" t="s">
        <v>48381</v>
      </c>
    </row>
    <row r="12569" spans="1:13">
      <c r="A12569" s="1" t="s">
        <v>14586</v>
      </c>
      <c r="B12569">
        <v>2.04760481892256E-7</v>
      </c>
      <c r="C12569" s="1">
        <v>4.03132012158339E-6</v>
      </c>
      <c r="D12569">
        <v>1.5625E-2</v>
      </c>
      <c r="E12569">
        <v>5.5555555555555601E-3</v>
      </c>
      <c r="F12569">
        <v>2.6881720430107499E-3</v>
      </c>
      <c r="G12569">
        <v>0</v>
      </c>
      <c r="H12569">
        <v>1.0638297872340399E-2</v>
      </c>
      <c r="I12569">
        <v>0</v>
      </c>
      <c r="J12569" s="1">
        <v>0.375</v>
      </c>
      <c r="K12569" t="s">
        <v>23238</v>
      </c>
      <c r="L12569" t="s">
        <v>48382</v>
      </c>
      <c r="M12569" t="s">
        <v>48383</v>
      </c>
    </row>
    <row r="12570" spans="1:13">
      <c r="A12570" s="1" t="s">
        <v>14587</v>
      </c>
      <c r="B12570">
        <v>3.4339645408768301E-6</v>
      </c>
      <c r="C12570" s="1">
        <v>1.6321277194394901E-5</v>
      </c>
      <c r="D12570">
        <v>0.140625</v>
      </c>
      <c r="E12570">
        <v>0</v>
      </c>
      <c r="F12570">
        <v>3.8860103626942998E-2</v>
      </c>
      <c r="G12570">
        <v>0</v>
      </c>
      <c r="H12570">
        <v>8.7719298245613996E-3</v>
      </c>
      <c r="I12570">
        <v>3.8461538461538498E-2</v>
      </c>
      <c r="J12570" s="1">
        <v>0</v>
      </c>
      <c r="K12570" t="s">
        <v>23241</v>
      </c>
      <c r="L12570" t="s">
        <v>48384</v>
      </c>
      <c r="M12570" t="s">
        <v>48385</v>
      </c>
    </row>
    <row r="12571" spans="1:13">
      <c r="A12571" s="1" t="s">
        <v>14588</v>
      </c>
      <c r="B12571">
        <v>6.2620204071493297E-6</v>
      </c>
      <c r="C12571" s="1">
        <v>1.5913418923390401E-5</v>
      </c>
      <c r="D12571">
        <v>0.796875</v>
      </c>
      <c r="E12571">
        <v>0.94791666666666696</v>
      </c>
      <c r="F12571">
        <v>0.86410256410256403</v>
      </c>
      <c r="G12571">
        <v>0.931034482758621</v>
      </c>
      <c r="H12571">
        <v>0.78070175438596501</v>
      </c>
      <c r="I12571">
        <v>0.86799999999999999</v>
      </c>
      <c r="J12571" s="1">
        <v>0.86363636363636398</v>
      </c>
      <c r="K12571" t="s">
        <v>23240</v>
      </c>
      <c r="L12571" t="s">
        <v>48386</v>
      </c>
      <c r="M12571" t="s">
        <v>48387</v>
      </c>
    </row>
    <row r="12572" spans="1:13">
      <c r="A12572" s="1" t="s">
        <v>14589</v>
      </c>
      <c r="B12572">
        <v>6.3052731751265003E-6</v>
      </c>
      <c r="C12572" s="1">
        <v>5.30457858369955E-6</v>
      </c>
      <c r="D12572">
        <v>0</v>
      </c>
      <c r="E12572">
        <v>0</v>
      </c>
      <c r="F12572">
        <v>0</v>
      </c>
      <c r="G12572">
        <v>2.8571428571428598E-2</v>
      </c>
      <c r="H12572">
        <v>3.7499999999999999E-2</v>
      </c>
      <c r="I12572">
        <v>0.20588235294117599</v>
      </c>
      <c r="J12572" s="1">
        <v>0</v>
      </c>
      <c r="K12572" t="s">
        <v>23237</v>
      </c>
      <c r="L12572" t="s">
        <v>48388</v>
      </c>
      <c r="M12572" t="s">
        <v>48389</v>
      </c>
    </row>
    <row r="12573" spans="1:13">
      <c r="A12573" s="1" t="s">
        <v>14590</v>
      </c>
      <c r="B12573">
        <v>5.1902043329546103E-6</v>
      </c>
      <c r="C12573" s="1">
        <v>6.7627436819785297E-6</v>
      </c>
      <c r="D12573">
        <v>0.9</v>
      </c>
      <c r="E12573">
        <v>0.83333333333333304</v>
      </c>
      <c r="F12573">
        <v>0.91847826086956497</v>
      </c>
      <c r="G12573">
        <v>1</v>
      </c>
      <c r="H12573">
        <v>0.80681818181818199</v>
      </c>
      <c r="I12573">
        <v>0.98936170212765995</v>
      </c>
      <c r="J12573" s="1">
        <v>1</v>
      </c>
      <c r="K12573" t="s">
        <v>23240</v>
      </c>
      <c r="L12573" t="s">
        <v>48390</v>
      </c>
      <c r="M12573" t="s">
        <v>48391</v>
      </c>
    </row>
    <row r="12574" spans="1:13">
      <c r="A12574" s="1" t="s">
        <v>14591</v>
      </c>
      <c r="B12574">
        <v>7.7047252019025008E-9</v>
      </c>
      <c r="C12574" s="1">
        <v>1.3834891711202399E-8</v>
      </c>
      <c r="D12574">
        <v>0</v>
      </c>
      <c r="E12574">
        <v>5.8823529411764696E-3</v>
      </c>
      <c r="F12574">
        <v>0</v>
      </c>
      <c r="G12574">
        <v>0</v>
      </c>
      <c r="H12574">
        <v>0</v>
      </c>
      <c r="I12574">
        <v>0</v>
      </c>
      <c r="J12574" s="1">
        <v>0.7</v>
      </c>
      <c r="K12574" t="s">
        <v>23242</v>
      </c>
      <c r="L12574" t="s">
        <v>48392</v>
      </c>
      <c r="M12574" t="s">
        <v>48393</v>
      </c>
    </row>
    <row r="12575" spans="1:13">
      <c r="A12575" s="1" t="s">
        <v>14592</v>
      </c>
      <c r="B12575">
        <v>2.0775668014057099E-5</v>
      </c>
      <c r="C12575" s="1">
        <v>1.5197357989536601E-6</v>
      </c>
      <c r="D12575">
        <v>0.32258064516128998</v>
      </c>
      <c r="E12575">
        <v>0.122093023255814</v>
      </c>
      <c r="F12575">
        <v>4.3624161073825503E-2</v>
      </c>
      <c r="G12575">
        <v>1.0638297872340399E-2</v>
      </c>
      <c r="H12575">
        <v>2.6315789473684199E-2</v>
      </c>
      <c r="I12575">
        <v>9.45945945945946E-2</v>
      </c>
      <c r="J12575" s="1" t="s">
        <v>23229</v>
      </c>
      <c r="K12575" t="s">
        <v>23238</v>
      </c>
      <c r="L12575" t="s">
        <v>48394</v>
      </c>
      <c r="M12575" t="s">
        <v>48395</v>
      </c>
    </row>
    <row r="12576" spans="1:13">
      <c r="A12576" s="1" t="s">
        <v>14593</v>
      </c>
      <c r="B12576">
        <v>3.2703790878652201E-6</v>
      </c>
      <c r="C12576" s="1">
        <v>2.5796988351635602E-7</v>
      </c>
      <c r="D12576">
        <v>9.6774193548387094E-2</v>
      </c>
      <c r="E12576">
        <v>4.4444444444444398E-2</v>
      </c>
      <c r="F12576">
        <v>1.6129032258064498E-2</v>
      </c>
      <c r="G12576">
        <v>0.30555555555555602</v>
      </c>
      <c r="H12576">
        <v>2.7777777777777801E-2</v>
      </c>
      <c r="I12576">
        <v>8.8709677419354802E-2</v>
      </c>
      <c r="J12576" s="1">
        <v>0</v>
      </c>
      <c r="K12576" t="s">
        <v>23242</v>
      </c>
      <c r="L12576" t="s">
        <v>48396</v>
      </c>
      <c r="M12576" t="s">
        <v>48397</v>
      </c>
    </row>
    <row r="12577" spans="1:13">
      <c r="A12577" s="1" t="s">
        <v>14594</v>
      </c>
      <c r="B12577">
        <v>3.5436822680185698E-5</v>
      </c>
      <c r="C12577" s="1">
        <v>2.33963653851823E-5</v>
      </c>
      <c r="D12577">
        <v>0.93181818181818199</v>
      </c>
      <c r="E12577">
        <v>0.9</v>
      </c>
      <c r="F12577">
        <v>0.91666666666666696</v>
      </c>
      <c r="G12577">
        <v>1</v>
      </c>
      <c r="H12577">
        <v>1</v>
      </c>
      <c r="I12577">
        <v>1</v>
      </c>
      <c r="J12577" s="1">
        <v>1</v>
      </c>
      <c r="K12577" t="s">
        <v>23238</v>
      </c>
      <c r="L12577" t="s">
        <v>48398</v>
      </c>
      <c r="M12577" t="s">
        <v>48399</v>
      </c>
    </row>
    <row r="12578" spans="1:13">
      <c r="A12578" s="1" t="s">
        <v>14595</v>
      </c>
      <c r="B12578">
        <v>9.3092252807014104E-7</v>
      </c>
      <c r="C12578" s="1">
        <v>1.80652035443237E-6</v>
      </c>
      <c r="D12578">
        <v>1</v>
      </c>
      <c r="E12578">
        <v>1</v>
      </c>
      <c r="F12578">
        <v>0.99725274725274704</v>
      </c>
      <c r="G12578">
        <v>0.91304347826086996</v>
      </c>
      <c r="H12578">
        <v>1</v>
      </c>
      <c r="I12578">
        <v>0.95945945945945899</v>
      </c>
      <c r="J12578" s="1">
        <v>1</v>
      </c>
      <c r="K12578" t="s">
        <v>23238</v>
      </c>
      <c r="L12578" t="s">
        <v>48400</v>
      </c>
      <c r="M12578" t="s">
        <v>48401</v>
      </c>
    </row>
    <row r="12579" spans="1:13">
      <c r="A12579" s="1" t="s">
        <v>14596</v>
      </c>
      <c r="B12579">
        <v>1.8094624485200401E-6</v>
      </c>
      <c r="C12579" s="1">
        <v>1.0822987302535499E-4</v>
      </c>
      <c r="D12579">
        <v>1</v>
      </c>
      <c r="E12579">
        <v>1</v>
      </c>
      <c r="F12579">
        <v>0.75892857142857095</v>
      </c>
      <c r="G12579">
        <v>0.78378378378378399</v>
      </c>
      <c r="H12579">
        <v>0.74157303370786498</v>
      </c>
      <c r="I12579">
        <v>0.87878787878787901</v>
      </c>
      <c r="J12579" s="1">
        <v>1</v>
      </c>
      <c r="K12579" t="s">
        <v>23238</v>
      </c>
      <c r="L12579" t="s">
        <v>48402</v>
      </c>
      <c r="M12579" t="s">
        <v>48403</v>
      </c>
    </row>
    <row r="12580" spans="1:13">
      <c r="A12580" s="1" t="s">
        <v>14597</v>
      </c>
      <c r="B12580">
        <v>1.7414859873509401E-5</v>
      </c>
      <c r="C12580" s="1">
        <v>2.4613155329273999E-5</v>
      </c>
      <c r="D12580">
        <v>3.2258064516128997E-2</v>
      </c>
      <c r="E12580">
        <v>0</v>
      </c>
      <c r="F12580">
        <v>0</v>
      </c>
      <c r="G12580">
        <v>8.3333333333333301E-2</v>
      </c>
      <c r="H12580">
        <v>0.14383561643835599</v>
      </c>
      <c r="I12580">
        <v>4.08163265306122E-2</v>
      </c>
      <c r="J12580" s="1" t="s">
        <v>23229</v>
      </c>
      <c r="K12580" t="s">
        <v>23242</v>
      </c>
      <c r="L12580" t="s">
        <v>48404</v>
      </c>
      <c r="M12580" t="s">
        <v>48405</v>
      </c>
    </row>
    <row r="12581" spans="1:13">
      <c r="A12581" s="1" t="s">
        <v>14598</v>
      </c>
      <c r="B12581">
        <v>2.2052122904674499E-6</v>
      </c>
      <c r="C12581" s="1">
        <v>5.3004156921291199E-6</v>
      </c>
      <c r="D12581">
        <v>1</v>
      </c>
      <c r="E12581">
        <v>1</v>
      </c>
      <c r="F12581">
        <v>1</v>
      </c>
      <c r="G12581">
        <v>0.5</v>
      </c>
      <c r="H12581">
        <v>0.94696969696969702</v>
      </c>
      <c r="I12581">
        <v>0.92592592592592604</v>
      </c>
      <c r="J12581" s="1">
        <v>1</v>
      </c>
      <c r="K12581" t="s">
        <v>23240</v>
      </c>
      <c r="L12581" t="s">
        <v>48406</v>
      </c>
      <c r="M12581" t="s">
        <v>48407</v>
      </c>
    </row>
    <row r="12582" spans="1:13">
      <c r="A12582" s="1" t="s">
        <v>14599</v>
      </c>
      <c r="B12582">
        <v>1.2382567397897E-6</v>
      </c>
      <c r="C12582" s="1">
        <v>3.1662956691085498E-7</v>
      </c>
      <c r="D12582">
        <v>0.921875</v>
      </c>
      <c r="E12582">
        <v>0.96842105263157896</v>
      </c>
      <c r="F12582">
        <v>0.979487179487179</v>
      </c>
      <c r="G12582">
        <v>0.972727272727273</v>
      </c>
      <c r="H12582">
        <v>0.97787610619469001</v>
      </c>
      <c r="I12582">
        <v>0.97826086956521696</v>
      </c>
      <c r="J12582" s="1">
        <v>0.36363636363636398</v>
      </c>
      <c r="K12582" t="s">
        <v>23240</v>
      </c>
      <c r="L12582" t="s">
        <v>48408</v>
      </c>
      <c r="M12582" t="s">
        <v>48409</v>
      </c>
    </row>
    <row r="12583" spans="1:13">
      <c r="A12583" s="1" t="s">
        <v>14600</v>
      </c>
      <c r="B12583">
        <v>5.8673495490523703E-8</v>
      </c>
      <c r="C12583" s="1">
        <v>5.6607000571614796E-9</v>
      </c>
      <c r="D12583">
        <v>0</v>
      </c>
      <c r="E12583">
        <v>6.9444444444444397E-3</v>
      </c>
      <c r="F12583">
        <v>0</v>
      </c>
      <c r="G12583">
        <v>0</v>
      </c>
      <c r="H12583">
        <v>0</v>
      </c>
      <c r="I12583">
        <v>0</v>
      </c>
      <c r="J12583" s="1">
        <v>1</v>
      </c>
      <c r="K12583" t="s">
        <v>23238</v>
      </c>
      <c r="L12583" t="s">
        <v>48410</v>
      </c>
      <c r="M12583" t="s">
        <v>48411</v>
      </c>
    </row>
    <row r="12584" spans="1:13">
      <c r="A12584" s="1" t="s">
        <v>14601</v>
      </c>
      <c r="B12584">
        <v>1.0503833771956799E-6</v>
      </c>
      <c r="C12584" s="1">
        <v>2.2832984025875899E-6</v>
      </c>
      <c r="D12584">
        <v>1</v>
      </c>
      <c r="E12584">
        <v>1</v>
      </c>
      <c r="F12584">
        <v>0.97043010752688197</v>
      </c>
      <c r="G12584">
        <v>0.952380952380952</v>
      </c>
      <c r="H12584">
        <v>0.86458333333333304</v>
      </c>
      <c r="I12584">
        <v>0.965753424657534</v>
      </c>
      <c r="J12584" s="1">
        <v>1</v>
      </c>
      <c r="K12584" t="s">
        <v>23238</v>
      </c>
      <c r="L12584" t="s">
        <v>48412</v>
      </c>
      <c r="M12584" t="s">
        <v>48413</v>
      </c>
    </row>
    <row r="12585" spans="1:13">
      <c r="A12585" s="1" t="s">
        <v>14602</v>
      </c>
      <c r="B12585">
        <v>1.3504998679774401E-6</v>
      </c>
      <c r="C12585" s="1">
        <v>4.37525487876024E-4</v>
      </c>
      <c r="D12585">
        <v>0.75</v>
      </c>
      <c r="E12585">
        <v>0.69736842105263197</v>
      </c>
      <c r="F12585">
        <v>0.350993377483444</v>
      </c>
      <c r="G12585">
        <v>0.98863636363636398</v>
      </c>
      <c r="H12585">
        <v>0.72093023255813904</v>
      </c>
      <c r="I12585">
        <v>0.89102564102564097</v>
      </c>
      <c r="J12585" s="1">
        <v>1</v>
      </c>
      <c r="K12585" t="s">
        <v>23239</v>
      </c>
      <c r="L12585" t="s">
        <v>48414</v>
      </c>
      <c r="M12585" t="s">
        <v>48415</v>
      </c>
    </row>
    <row r="12586" spans="1:13">
      <c r="A12586" s="1" t="s">
        <v>14603</v>
      </c>
      <c r="B12586">
        <v>6.3512914589120002E-7</v>
      </c>
      <c r="C12586" s="1">
        <v>1.08706013996792E-7</v>
      </c>
      <c r="D12586">
        <v>1</v>
      </c>
      <c r="E12586">
        <v>1</v>
      </c>
      <c r="F12586">
        <v>0.99710982658959502</v>
      </c>
      <c r="G12586">
        <v>1</v>
      </c>
      <c r="H12586">
        <v>1</v>
      </c>
      <c r="I12586">
        <v>0.96296296296296302</v>
      </c>
      <c r="J12586" s="1" t="s">
        <v>23229</v>
      </c>
      <c r="K12586" t="s">
        <v>23237</v>
      </c>
      <c r="L12586" t="s">
        <v>48416</v>
      </c>
      <c r="M12586" t="s">
        <v>48417</v>
      </c>
    </row>
    <row r="12587" spans="1:13">
      <c r="A12587" s="1" t="s">
        <v>14604</v>
      </c>
      <c r="B12587">
        <v>3.9735978825700601E-6</v>
      </c>
      <c r="C12587" s="1">
        <v>3.1202394294087802E-7</v>
      </c>
      <c r="D12587">
        <v>1</v>
      </c>
      <c r="E12587">
        <v>0.99397590361445798</v>
      </c>
      <c r="F12587">
        <v>0.994871794871795</v>
      </c>
      <c r="G12587">
        <v>0.86607142857142905</v>
      </c>
      <c r="H12587">
        <v>0.98672566371681403</v>
      </c>
      <c r="I12587">
        <v>0.99152542372881403</v>
      </c>
      <c r="J12587" s="1" t="s">
        <v>23229</v>
      </c>
      <c r="K12587" t="s">
        <v>23238</v>
      </c>
      <c r="L12587" t="s">
        <v>48418</v>
      </c>
      <c r="M12587" t="s">
        <v>48419</v>
      </c>
    </row>
    <row r="12588" spans="1:13">
      <c r="A12588" s="1" t="s">
        <v>14605</v>
      </c>
      <c r="B12588">
        <v>7.5859212394131694E-5</v>
      </c>
      <c r="C12588" s="1">
        <v>1.8263613640971099E-4</v>
      </c>
      <c r="D12588">
        <v>0.453125</v>
      </c>
      <c r="E12588">
        <v>0.74157303370786498</v>
      </c>
      <c r="F12588">
        <v>0.38826815642458101</v>
      </c>
      <c r="G12588">
        <v>0.88571428571428601</v>
      </c>
      <c r="H12588">
        <v>0.66071428571428603</v>
      </c>
      <c r="I12588">
        <v>0.66666666666666696</v>
      </c>
      <c r="J12588" s="1">
        <v>1</v>
      </c>
      <c r="K12588" t="s">
        <v>23239</v>
      </c>
      <c r="L12588" t="s">
        <v>48420</v>
      </c>
      <c r="M12588" t="s">
        <v>48421</v>
      </c>
    </row>
    <row r="12589" spans="1:13">
      <c r="A12589" s="1" t="s">
        <v>14606</v>
      </c>
      <c r="B12589">
        <v>1.2854083799302001E-7</v>
      </c>
      <c r="C12589" s="1">
        <v>1.21706768843436E-6</v>
      </c>
      <c r="D12589">
        <v>0</v>
      </c>
      <c r="E12589">
        <v>0</v>
      </c>
      <c r="F12589">
        <v>0</v>
      </c>
      <c r="G12589">
        <v>0.05</v>
      </c>
      <c r="H12589">
        <v>1.35135135135135E-2</v>
      </c>
      <c r="I12589">
        <v>0</v>
      </c>
      <c r="J12589" s="1" t="s">
        <v>23229</v>
      </c>
      <c r="K12589" t="s">
        <v>23240</v>
      </c>
      <c r="L12589" t="s">
        <v>48422</v>
      </c>
      <c r="M12589" t="s">
        <v>48423</v>
      </c>
    </row>
    <row r="12590" spans="1:13">
      <c r="A12590" s="1" t="s">
        <v>14607</v>
      </c>
      <c r="B12590">
        <v>7.55596650588717E-8</v>
      </c>
      <c r="C12590" s="1">
        <v>1.75808138251957E-7</v>
      </c>
      <c r="D12590">
        <v>1</v>
      </c>
      <c r="E12590">
        <v>1</v>
      </c>
      <c r="F12590">
        <v>0.9943820224719101</v>
      </c>
      <c r="G12590">
        <v>1</v>
      </c>
      <c r="H12590">
        <v>1</v>
      </c>
      <c r="I12590">
        <v>1</v>
      </c>
      <c r="J12590" s="1">
        <v>9.9999999999999978E-2</v>
      </c>
      <c r="K12590" t="s">
        <v>23244</v>
      </c>
      <c r="L12590" t="s">
        <v>48424</v>
      </c>
      <c r="M12590" t="s">
        <v>48425</v>
      </c>
    </row>
    <row r="12591" spans="1:13">
      <c r="A12591" s="1" t="s">
        <v>14608</v>
      </c>
      <c r="B12591">
        <v>3.7161517499005398E-5</v>
      </c>
      <c r="C12591" s="1">
        <v>2.7157756415833198E-4</v>
      </c>
      <c r="D12591">
        <v>0</v>
      </c>
      <c r="E12591">
        <v>1.6666666666666701E-2</v>
      </c>
      <c r="F12591">
        <v>0.26174496644295298</v>
      </c>
      <c r="G12591">
        <v>1.5625E-2</v>
      </c>
      <c r="H12591">
        <v>3.2258064516128997E-2</v>
      </c>
      <c r="I12591">
        <v>1.2987012987013E-2</v>
      </c>
      <c r="J12591" s="1" t="s">
        <v>23229</v>
      </c>
      <c r="K12591" t="s">
        <v>23240</v>
      </c>
      <c r="L12591" t="s">
        <v>48426</v>
      </c>
      <c r="M12591" t="s">
        <v>48427</v>
      </c>
    </row>
    <row r="12592" spans="1:13">
      <c r="A12592" s="1" t="s">
        <v>14609</v>
      </c>
      <c r="B12592">
        <v>0</v>
      </c>
      <c r="C12592" s="1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 s="1" t="s">
        <v>23229</v>
      </c>
      <c r="K12592" t="s">
        <v>23238</v>
      </c>
      <c r="L12592" t="s">
        <v>48428</v>
      </c>
      <c r="M12592" t="s">
        <v>48429</v>
      </c>
    </row>
    <row r="12593" spans="1:13">
      <c r="A12593" s="1" t="s">
        <v>14610</v>
      </c>
      <c r="B12593">
        <v>7.5762980936975705E-8</v>
      </c>
      <c r="C12593" s="1">
        <v>9.7224717741193095E-9</v>
      </c>
      <c r="D12593">
        <v>1</v>
      </c>
      <c r="E12593">
        <v>0.99444444444444402</v>
      </c>
      <c r="F12593">
        <v>1</v>
      </c>
      <c r="G12593">
        <v>1</v>
      </c>
      <c r="H12593">
        <v>1</v>
      </c>
      <c r="I12593">
        <v>1</v>
      </c>
      <c r="J12593" s="1" t="s">
        <v>23229</v>
      </c>
      <c r="K12593" t="s">
        <v>23238</v>
      </c>
      <c r="L12593" t="s">
        <v>48430</v>
      </c>
      <c r="M12593" t="s">
        <v>48431</v>
      </c>
    </row>
    <row r="12594" spans="1:13">
      <c r="A12594" s="1" t="s">
        <v>14611</v>
      </c>
      <c r="B12594">
        <v>1.06683101674687E-6</v>
      </c>
      <c r="C12594" s="1">
        <v>8.7148178972511097E-7</v>
      </c>
      <c r="D12594">
        <v>1</v>
      </c>
      <c r="E12594">
        <v>0.88124999999999998</v>
      </c>
      <c r="F12594">
        <v>0.99666666666666703</v>
      </c>
      <c r="G12594">
        <v>1</v>
      </c>
      <c r="H12594">
        <v>1</v>
      </c>
      <c r="I12594">
        <v>1</v>
      </c>
      <c r="J12594" s="1" t="s">
        <v>23229</v>
      </c>
      <c r="K12594" t="s">
        <v>23238</v>
      </c>
      <c r="L12594" t="s">
        <v>48432</v>
      </c>
      <c r="M12594" t="s">
        <v>48433</v>
      </c>
    </row>
    <row r="12595" spans="1:13">
      <c r="A12595" s="1" t="s">
        <v>14612</v>
      </c>
      <c r="B12595">
        <v>1.89446062285533E-6</v>
      </c>
      <c r="C12595" s="1">
        <v>4.4708384077393002E-6</v>
      </c>
      <c r="D12595">
        <v>1</v>
      </c>
      <c r="E12595">
        <v>1</v>
      </c>
      <c r="F12595">
        <v>0.95430107526881702</v>
      </c>
      <c r="G12595">
        <v>1</v>
      </c>
      <c r="H12595">
        <v>0.93684210526315803</v>
      </c>
      <c r="I12595">
        <v>0.99253731343283602</v>
      </c>
      <c r="J12595" s="1">
        <v>1</v>
      </c>
      <c r="K12595" t="s">
        <v>23237</v>
      </c>
      <c r="L12595" t="s">
        <v>48434</v>
      </c>
      <c r="M12595" t="s">
        <v>48435</v>
      </c>
    </row>
    <row r="12596" spans="1:13">
      <c r="A12596" s="1" t="s">
        <v>14613</v>
      </c>
      <c r="B12596">
        <v>2.3925823060584302E-6</v>
      </c>
      <c r="C12596" s="1">
        <v>4.1821266519037099E-10</v>
      </c>
      <c r="D12596">
        <v>0</v>
      </c>
      <c r="E12596">
        <v>0</v>
      </c>
      <c r="F12596">
        <v>0</v>
      </c>
      <c r="G12596">
        <v>0.62162162162162204</v>
      </c>
      <c r="H12596">
        <v>0</v>
      </c>
      <c r="I12596">
        <v>0.14492753623188401</v>
      </c>
      <c r="J12596" s="1">
        <v>0</v>
      </c>
      <c r="K12596" t="s">
        <v>23242</v>
      </c>
      <c r="L12596" t="s">
        <v>48436</v>
      </c>
      <c r="M12596" t="s">
        <v>48437</v>
      </c>
    </row>
    <row r="12597" spans="1:13">
      <c r="A12597" s="1" t="s">
        <v>14614</v>
      </c>
      <c r="B12597">
        <v>1.6569692464218899E-4</v>
      </c>
      <c r="C12597" s="1">
        <v>2.3059757870710499E-6</v>
      </c>
      <c r="D12597">
        <v>0.98333333333333295</v>
      </c>
      <c r="E12597">
        <v>0.87234042553191504</v>
      </c>
      <c r="F12597">
        <v>0.98901098901098905</v>
      </c>
      <c r="G12597">
        <v>1</v>
      </c>
      <c r="H12597">
        <v>0.98130841121495305</v>
      </c>
      <c r="I12597">
        <v>0.99473684210526303</v>
      </c>
      <c r="J12597" s="1">
        <v>1</v>
      </c>
      <c r="K12597" t="s">
        <v>23240</v>
      </c>
      <c r="L12597" t="s">
        <v>48438</v>
      </c>
      <c r="M12597" t="s">
        <v>48439</v>
      </c>
    </row>
    <row r="12598" spans="1:13">
      <c r="A12598" s="1" t="s">
        <v>14615</v>
      </c>
      <c r="B12598">
        <v>6.1943402442001295E-7</v>
      </c>
      <c r="C12598" s="1">
        <v>6.9526563481918296E-5</v>
      </c>
      <c r="D12598">
        <v>0.1875</v>
      </c>
      <c r="E12598">
        <v>0.1875</v>
      </c>
      <c r="F12598">
        <v>3.2467532467532499E-2</v>
      </c>
      <c r="G12598">
        <v>7.1428571428571397E-2</v>
      </c>
      <c r="H12598">
        <v>5.9139784946236597E-2</v>
      </c>
      <c r="I12598">
        <v>0.26315789473684198</v>
      </c>
      <c r="J12598" s="1">
        <v>0</v>
      </c>
      <c r="K12598" t="s">
        <v>23238</v>
      </c>
      <c r="L12598" t="s">
        <v>48440</v>
      </c>
      <c r="M12598" t="s">
        <v>48441</v>
      </c>
    </row>
    <row r="12599" spans="1:13">
      <c r="A12599" s="1" t="s">
        <v>14616</v>
      </c>
      <c r="B12599">
        <v>1.48219702962523E-5</v>
      </c>
      <c r="C12599" s="1">
        <v>6.0696372405978901E-5</v>
      </c>
      <c r="D12599">
        <v>0.59375</v>
      </c>
      <c r="E12599">
        <v>0.55747126436781602</v>
      </c>
      <c r="F12599">
        <v>0.16486486486486501</v>
      </c>
      <c r="G12599">
        <v>3.8461538461538498E-2</v>
      </c>
      <c r="H12599">
        <v>4.2168674698795199E-2</v>
      </c>
      <c r="I12599">
        <v>0.17142857142857101</v>
      </c>
      <c r="J12599" s="1">
        <v>0</v>
      </c>
      <c r="K12599" t="s">
        <v>23241</v>
      </c>
      <c r="L12599" t="s">
        <v>48442</v>
      </c>
      <c r="M12599" t="s">
        <v>48443</v>
      </c>
    </row>
    <row r="12600" spans="1:13">
      <c r="A12600" s="1" t="s">
        <v>14617</v>
      </c>
      <c r="B12600">
        <v>4.3952531773453099E-6</v>
      </c>
      <c r="C12600" s="1">
        <v>2.48426310115352E-8</v>
      </c>
      <c r="D12600">
        <v>0.88095238095238104</v>
      </c>
      <c r="E12600">
        <v>1</v>
      </c>
      <c r="F12600">
        <v>0.97463768115941996</v>
      </c>
      <c r="G12600">
        <v>0.987179487179487</v>
      </c>
      <c r="H12600">
        <v>1</v>
      </c>
      <c r="I12600">
        <v>1</v>
      </c>
      <c r="J12600" s="1" t="s">
        <v>23229</v>
      </c>
      <c r="K12600" t="s">
        <v>23238</v>
      </c>
      <c r="L12600" t="s">
        <v>48444</v>
      </c>
      <c r="M12600" t="s">
        <v>48445</v>
      </c>
    </row>
    <row r="12601" spans="1:13">
      <c r="A12601" s="1" t="s">
        <v>14618</v>
      </c>
      <c r="B12601">
        <v>8.7601222562690197E-8</v>
      </c>
      <c r="C12601" s="1">
        <v>4.09729960037433E-7</v>
      </c>
      <c r="D12601">
        <v>0</v>
      </c>
      <c r="E12601">
        <v>0</v>
      </c>
      <c r="F12601">
        <v>3.5971223021582701E-3</v>
      </c>
      <c r="G12601">
        <v>0</v>
      </c>
      <c r="H12601">
        <v>1.1494252873563199E-2</v>
      </c>
      <c r="I12601">
        <v>5.93220338983051E-2</v>
      </c>
      <c r="J12601" s="1" t="s">
        <v>23229</v>
      </c>
      <c r="K12601" t="s">
        <v>23242</v>
      </c>
      <c r="L12601" t="s">
        <v>48446</v>
      </c>
      <c r="M12601" t="s">
        <v>48447</v>
      </c>
    </row>
    <row r="12602" spans="1:13">
      <c r="A12602" s="1" t="s">
        <v>14619</v>
      </c>
      <c r="B12602">
        <v>6.9890967083232395E-8</v>
      </c>
      <c r="C12602" s="1">
        <v>1.39829818251212E-9</v>
      </c>
      <c r="D12602">
        <v>0</v>
      </c>
      <c r="E12602">
        <v>1.0416666666666701E-2</v>
      </c>
      <c r="F12602">
        <v>0</v>
      </c>
      <c r="G12602">
        <v>0</v>
      </c>
      <c r="H12602">
        <v>0</v>
      </c>
      <c r="I12602">
        <v>0</v>
      </c>
      <c r="J12602" s="1">
        <v>0.54545454545454497</v>
      </c>
      <c r="K12602" t="s">
        <v>23241</v>
      </c>
      <c r="L12602" t="s">
        <v>48448</v>
      </c>
      <c r="M12602" t="s">
        <v>48449</v>
      </c>
    </row>
    <row r="12603" spans="1:13">
      <c r="A12603" s="1" t="s">
        <v>14620</v>
      </c>
      <c r="B12603">
        <v>7.2206606546217001E-6</v>
      </c>
      <c r="C12603" s="1">
        <v>8.3824964522516003E-5</v>
      </c>
      <c r="D12603">
        <v>0.98387096774193505</v>
      </c>
      <c r="E12603">
        <v>1</v>
      </c>
      <c r="F12603">
        <v>0.88260869565217404</v>
      </c>
      <c r="G12603">
        <v>0.95714285714285696</v>
      </c>
      <c r="H12603">
        <v>0.45624999999999999</v>
      </c>
      <c r="I12603">
        <v>0.86904761904761896</v>
      </c>
      <c r="J12603" s="1" t="s">
        <v>23229</v>
      </c>
      <c r="K12603" t="s">
        <v>23240</v>
      </c>
      <c r="L12603" t="s">
        <v>48450</v>
      </c>
      <c r="M12603" t="s">
        <v>48451</v>
      </c>
    </row>
    <row r="12604" spans="1:13">
      <c r="A12604" s="1" t="s">
        <v>14621</v>
      </c>
      <c r="B12604">
        <v>3.82386778959025E-5</v>
      </c>
      <c r="C12604" s="1">
        <v>1.1508052179799401E-3</v>
      </c>
      <c r="D12604">
        <v>0.55357142857142905</v>
      </c>
      <c r="E12604">
        <v>0.90425531914893598</v>
      </c>
      <c r="F12604">
        <v>0.83246073298429302</v>
      </c>
      <c r="G12604">
        <v>0.77586206896551702</v>
      </c>
      <c r="H12604">
        <v>0.53508771929824595</v>
      </c>
      <c r="I12604">
        <v>0.56504065040650397</v>
      </c>
      <c r="J12604" s="1">
        <v>0</v>
      </c>
      <c r="K12604" t="s">
        <v>23239</v>
      </c>
      <c r="L12604" t="s">
        <v>48452</v>
      </c>
      <c r="M12604" t="s">
        <v>48453</v>
      </c>
    </row>
    <row r="12605" spans="1:13">
      <c r="A12605" s="1" t="s">
        <v>14622</v>
      </c>
      <c r="B12605">
        <v>9.1195797787596602E-8</v>
      </c>
      <c r="C12605" s="1">
        <v>3.4280633899706502E-7</v>
      </c>
      <c r="D12605">
        <v>0</v>
      </c>
      <c r="E12605">
        <v>0</v>
      </c>
      <c r="F12605">
        <v>2.6595744680851098E-3</v>
      </c>
      <c r="G12605">
        <v>2.7027027027027001E-2</v>
      </c>
      <c r="H12605">
        <v>0</v>
      </c>
      <c r="I12605">
        <v>0</v>
      </c>
      <c r="J12605" s="1" t="s">
        <v>23229</v>
      </c>
      <c r="K12605" t="s">
        <v>23242</v>
      </c>
      <c r="L12605" t="s">
        <v>48454</v>
      </c>
      <c r="M12605" t="s">
        <v>48455</v>
      </c>
    </row>
    <row r="12606" spans="1:13">
      <c r="A12606" s="1" t="s">
        <v>14623</v>
      </c>
      <c r="B12606">
        <v>1.09386501817767E-6</v>
      </c>
      <c r="C12606" s="1">
        <v>5.7131376039007305E-7</v>
      </c>
      <c r="D12606">
        <v>0.9</v>
      </c>
      <c r="E12606">
        <v>0.95333333333333303</v>
      </c>
      <c r="F12606">
        <v>0.99647887323943696</v>
      </c>
      <c r="G12606">
        <v>1</v>
      </c>
      <c r="H12606">
        <v>1</v>
      </c>
      <c r="I12606">
        <v>0.94827586206896597</v>
      </c>
      <c r="J12606" s="1">
        <v>1</v>
      </c>
      <c r="K12606" t="s">
        <v>23239</v>
      </c>
      <c r="L12606" t="s">
        <v>48456</v>
      </c>
      <c r="M12606" t="s">
        <v>48457</v>
      </c>
    </row>
    <row r="12607" spans="1:13">
      <c r="A12607" s="1" t="s">
        <v>14624</v>
      </c>
      <c r="B12607">
        <v>2.1665853775992799E-5</v>
      </c>
      <c r="C12607" s="1">
        <v>1.1550588455175601E-4</v>
      </c>
      <c r="D12607">
        <v>0.98275862068965503</v>
      </c>
      <c r="E12607">
        <v>1</v>
      </c>
      <c r="F12607">
        <v>0.88690476190476197</v>
      </c>
      <c r="G12607">
        <v>0.94827586206896597</v>
      </c>
      <c r="H12607">
        <v>0.809782608695652</v>
      </c>
      <c r="I12607">
        <v>0.86885245901639296</v>
      </c>
      <c r="J12607" s="1">
        <v>1</v>
      </c>
      <c r="K12607" t="s">
        <v>23239</v>
      </c>
      <c r="L12607" t="s">
        <v>48458</v>
      </c>
      <c r="M12607" t="s">
        <v>48459</v>
      </c>
    </row>
    <row r="12608" spans="1:13">
      <c r="A12608" s="1" t="s">
        <v>14625</v>
      </c>
      <c r="B12608">
        <v>8.1118686413299503E-7</v>
      </c>
      <c r="C12608" s="1">
        <v>1.66094106984572E-5</v>
      </c>
      <c r="D12608">
        <v>0.953125</v>
      </c>
      <c r="E12608">
        <v>0.94270833333333304</v>
      </c>
      <c r="F12608">
        <v>0.98974358974359</v>
      </c>
      <c r="G12608">
        <v>0.85344827586206895</v>
      </c>
      <c r="H12608">
        <v>0.97368421052631604</v>
      </c>
      <c r="I12608">
        <v>0.90400000000000003</v>
      </c>
      <c r="J12608" s="1">
        <v>1</v>
      </c>
      <c r="K12608" t="s">
        <v>23238</v>
      </c>
      <c r="L12608" t="s">
        <v>48460</v>
      </c>
      <c r="M12608" t="s">
        <v>48461</v>
      </c>
    </row>
    <row r="12609" spans="1:13">
      <c r="A12609" s="1" t="s">
        <v>14626</v>
      </c>
      <c r="B12609">
        <v>3.0286744233864998E-6</v>
      </c>
      <c r="C12609" s="1">
        <v>1.5386210246452801E-6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0.77777777777777801</v>
      </c>
      <c r="J12609" s="1">
        <v>1</v>
      </c>
      <c r="K12609" t="s">
        <v>23238</v>
      </c>
      <c r="L12609" t="s">
        <v>48462</v>
      </c>
      <c r="M12609" t="s">
        <v>48463</v>
      </c>
    </row>
    <row r="12610" spans="1:13">
      <c r="A12610" s="1" t="s">
        <v>14627</v>
      </c>
      <c r="B12610">
        <v>4.7670345951028298E-5</v>
      </c>
      <c r="C12610" s="1">
        <v>7.3065927047610599E-5</v>
      </c>
      <c r="D12610">
        <v>0.703125</v>
      </c>
      <c r="E12610">
        <v>0.953125</v>
      </c>
      <c r="F12610">
        <v>0.96721311475409799</v>
      </c>
      <c r="G12610">
        <v>0.94871794871794901</v>
      </c>
      <c r="H12610">
        <v>0.94642857142857095</v>
      </c>
      <c r="I12610">
        <v>0.826315789473684</v>
      </c>
      <c r="J12610" s="1">
        <v>1</v>
      </c>
      <c r="K12610" t="s">
        <v>23238</v>
      </c>
      <c r="L12610" t="s">
        <v>48464</v>
      </c>
      <c r="M12610" t="s">
        <v>48465</v>
      </c>
    </row>
    <row r="12611" spans="1:13">
      <c r="A12611" s="1" t="s">
        <v>14628</v>
      </c>
      <c r="B12611">
        <v>2.2283854178642801E-8</v>
      </c>
      <c r="C12611" s="1">
        <v>6.07156423983392E-6</v>
      </c>
      <c r="D12611">
        <v>0.88636363636363602</v>
      </c>
      <c r="E12611">
        <v>0.92592592592592604</v>
      </c>
      <c r="F12611">
        <v>0.996</v>
      </c>
      <c r="G12611">
        <v>0.60714285714285698</v>
      </c>
      <c r="H12611">
        <v>0.98529411764705899</v>
      </c>
      <c r="I12611">
        <v>0.72580645161290303</v>
      </c>
      <c r="J12611" s="1">
        <v>1</v>
      </c>
      <c r="K12611" t="s">
        <v>23238</v>
      </c>
      <c r="L12611" t="s">
        <v>48466</v>
      </c>
      <c r="M12611" t="s">
        <v>48467</v>
      </c>
    </row>
    <row r="12612" spans="1:13">
      <c r="A12612" s="1" t="s">
        <v>14629</v>
      </c>
      <c r="B12612">
        <v>6.41642316438438E-6</v>
      </c>
      <c r="C12612" s="1">
        <v>1.19690201151281E-4</v>
      </c>
      <c r="D12612">
        <v>5.1724137931034503E-2</v>
      </c>
      <c r="E12612">
        <v>0</v>
      </c>
      <c r="F12612">
        <v>2.5139664804469299E-2</v>
      </c>
      <c r="G12612">
        <v>0</v>
      </c>
      <c r="H12612">
        <v>8.0188679245283001E-2</v>
      </c>
      <c r="I12612">
        <v>4.0540540540540501E-2</v>
      </c>
      <c r="J12612" s="1">
        <v>0</v>
      </c>
      <c r="K12612" t="s">
        <v>23238</v>
      </c>
      <c r="L12612" t="s">
        <v>48468</v>
      </c>
      <c r="M12612" t="s">
        <v>48469</v>
      </c>
    </row>
    <row r="12613" spans="1:13">
      <c r="A12613" s="1" t="s">
        <v>14630</v>
      </c>
      <c r="B12613">
        <v>8.5826956381692605E-6</v>
      </c>
      <c r="C12613" s="1">
        <v>5.7307092325621802E-10</v>
      </c>
      <c r="D12613">
        <v>0</v>
      </c>
      <c r="E12613">
        <v>0</v>
      </c>
      <c r="F12613">
        <v>5.0531914893616997E-2</v>
      </c>
      <c r="G12613">
        <v>0</v>
      </c>
      <c r="H12613">
        <v>1.0638297872340399E-2</v>
      </c>
      <c r="I12613">
        <v>0</v>
      </c>
      <c r="J12613" s="1" t="s">
        <v>23229</v>
      </c>
      <c r="K12613" t="s">
        <v>23237</v>
      </c>
      <c r="L12613" t="s">
        <v>48470</v>
      </c>
      <c r="M12613" t="s">
        <v>48471</v>
      </c>
    </row>
    <row r="12614" spans="1:13">
      <c r="A12614" s="1" t="s">
        <v>14631</v>
      </c>
      <c r="B12614">
        <v>1.8036807743526599E-7</v>
      </c>
      <c r="C12614" s="1">
        <v>9.5310939607585796E-7</v>
      </c>
      <c r="D12614">
        <v>1</v>
      </c>
      <c r="E12614">
        <v>0.98888888888888904</v>
      </c>
      <c r="F12614">
        <v>1</v>
      </c>
      <c r="G12614">
        <v>0.98571428571428599</v>
      </c>
      <c r="H12614">
        <v>1</v>
      </c>
      <c r="I12614">
        <v>0.99504950495049505</v>
      </c>
      <c r="J12614" s="1">
        <v>0.11111111111111099</v>
      </c>
      <c r="K12614" t="s">
        <v>23241</v>
      </c>
      <c r="L12614" t="s">
        <v>48472</v>
      </c>
      <c r="M12614" t="s">
        <v>48473</v>
      </c>
    </row>
    <row r="12615" spans="1:13">
      <c r="A12615" s="1" t="s">
        <v>14632</v>
      </c>
      <c r="B12615">
        <v>1.50739071465842E-5</v>
      </c>
      <c r="C12615" s="1">
        <v>3.8725101036885299E-5</v>
      </c>
      <c r="D12615">
        <v>1</v>
      </c>
      <c r="E12615">
        <v>0.98958333333333304</v>
      </c>
      <c r="F12615">
        <v>0.987179487179487</v>
      </c>
      <c r="G12615">
        <v>0.48275862068965503</v>
      </c>
      <c r="H12615">
        <v>0.99082568807339499</v>
      </c>
      <c r="I12615">
        <v>0.79500000000000004</v>
      </c>
      <c r="J12615" s="1">
        <v>1</v>
      </c>
      <c r="K12615" t="s">
        <v>23239</v>
      </c>
      <c r="L12615" t="s">
        <v>48474</v>
      </c>
      <c r="M12615" t="s">
        <v>48475</v>
      </c>
    </row>
    <row r="12616" spans="1:13">
      <c r="A12616" s="1" t="s">
        <v>14633</v>
      </c>
      <c r="B12616">
        <v>8.3679180723718796E-5</v>
      </c>
      <c r="C12616" s="1">
        <v>5.6930707800572502E-6</v>
      </c>
      <c r="D12616">
        <v>0.57142857142857095</v>
      </c>
      <c r="E12616">
        <v>0.93396226415094297</v>
      </c>
      <c r="F12616">
        <v>0.26576576576576599</v>
      </c>
      <c r="G12616">
        <v>0.38</v>
      </c>
      <c r="H12616">
        <v>0.29545454545454503</v>
      </c>
      <c r="I12616">
        <v>0.37837837837837801</v>
      </c>
      <c r="J12616" s="1">
        <v>1</v>
      </c>
      <c r="K12616" t="s">
        <v>23238</v>
      </c>
      <c r="L12616" t="s">
        <v>48476</v>
      </c>
      <c r="M12616" t="s">
        <v>48477</v>
      </c>
    </row>
    <row r="12617" spans="1:13">
      <c r="A12617" s="1" t="s">
        <v>14634</v>
      </c>
      <c r="B12617">
        <v>3.8418225515080499E-6</v>
      </c>
      <c r="C12617" s="1">
        <v>4.0012045224288301E-10</v>
      </c>
      <c r="D12617">
        <v>7.1428571428571397E-2</v>
      </c>
      <c r="E12617">
        <v>0</v>
      </c>
      <c r="F12617">
        <v>2.7027027027026998E-3</v>
      </c>
      <c r="G12617">
        <v>0</v>
      </c>
      <c r="H12617">
        <v>0</v>
      </c>
      <c r="I12617">
        <v>0</v>
      </c>
      <c r="J12617" s="1">
        <v>0</v>
      </c>
      <c r="K12617" t="s">
        <v>23241</v>
      </c>
      <c r="L12617" t="s">
        <v>48478</v>
      </c>
      <c r="M12617" t="s">
        <v>48479</v>
      </c>
    </row>
    <row r="12618" spans="1:13">
      <c r="A12618" s="1" t="s">
        <v>14635</v>
      </c>
      <c r="B12618">
        <v>7.7873581504899901E-6</v>
      </c>
      <c r="C12618" s="1">
        <v>5.91798524013173E-5</v>
      </c>
      <c r="D12618">
        <v>1</v>
      </c>
      <c r="E12618">
        <v>0.98958333333333304</v>
      </c>
      <c r="F12618">
        <v>1</v>
      </c>
      <c r="G12618">
        <v>0.43396226415094302</v>
      </c>
      <c r="H12618">
        <v>0.98611111111111105</v>
      </c>
      <c r="I12618">
        <v>0.88613861386138604</v>
      </c>
      <c r="J12618" s="1">
        <v>1</v>
      </c>
      <c r="K12618" t="s">
        <v>23240</v>
      </c>
      <c r="L12618" t="s">
        <v>48480</v>
      </c>
      <c r="M12618" t="s">
        <v>48481</v>
      </c>
    </row>
    <row r="12619" spans="1:13">
      <c r="A12619" s="1" t="s">
        <v>14636</v>
      </c>
      <c r="B12619">
        <v>1.2123586971124E-4</v>
      </c>
      <c r="C12619" s="1">
        <v>1.39844465288695E-5</v>
      </c>
      <c r="D12619">
        <v>0.116666666666667</v>
      </c>
      <c r="E12619">
        <v>0</v>
      </c>
      <c r="F12619">
        <v>8.6387434554973802E-2</v>
      </c>
      <c r="G12619">
        <v>0.33035714285714302</v>
      </c>
      <c r="H12619">
        <v>0.33854166666666702</v>
      </c>
      <c r="I12619">
        <v>0.22083333333333299</v>
      </c>
      <c r="J12619" s="1">
        <v>9.0909090909090898E-2</v>
      </c>
      <c r="K12619" t="s">
        <v>23242</v>
      </c>
      <c r="L12619" t="s">
        <v>48482</v>
      </c>
      <c r="M12619" t="s">
        <v>48483</v>
      </c>
    </row>
    <row r="12620" spans="1:13">
      <c r="A12620" s="1" t="s">
        <v>14637</v>
      </c>
      <c r="B12620">
        <v>3.3297004263582702E-7</v>
      </c>
      <c r="C12620" s="1">
        <v>3.5069907216804802E-6</v>
      </c>
      <c r="D12620">
        <v>0</v>
      </c>
      <c r="E12620">
        <v>1.0416666666666701E-2</v>
      </c>
      <c r="F12620">
        <v>7.6923076923076901E-3</v>
      </c>
      <c r="G12620">
        <v>8.6206896551724102E-3</v>
      </c>
      <c r="H12620">
        <v>1.7543859649122799E-2</v>
      </c>
      <c r="I12620">
        <v>8.0000000000000002E-3</v>
      </c>
      <c r="J12620" s="1">
        <v>0.5</v>
      </c>
      <c r="K12620" t="s">
        <v>23238</v>
      </c>
      <c r="L12620" t="s">
        <v>48484</v>
      </c>
      <c r="M12620" t="s">
        <v>48485</v>
      </c>
    </row>
    <row r="12621" spans="1:13">
      <c r="A12621" s="1" t="s">
        <v>14638</v>
      </c>
      <c r="B12621">
        <v>0</v>
      </c>
      <c r="C12621" s="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 s="1">
        <v>0.45</v>
      </c>
      <c r="K12621" t="s">
        <v>23240</v>
      </c>
      <c r="L12621" t="s">
        <v>48486</v>
      </c>
      <c r="M12621" t="s">
        <v>48487</v>
      </c>
    </row>
    <row r="12622" spans="1:13">
      <c r="A12622" s="1" t="s">
        <v>14639</v>
      </c>
      <c r="B12622">
        <v>4.40107597619626E-7</v>
      </c>
      <c r="C12622" s="1">
        <v>1.3121236804733301E-6</v>
      </c>
      <c r="D12622">
        <v>0.86206896551724099</v>
      </c>
      <c r="E12622">
        <v>0.66666666666666696</v>
      </c>
      <c r="F12622">
        <v>0.98226950354609899</v>
      </c>
      <c r="G12622">
        <v>1</v>
      </c>
      <c r="H12622">
        <v>1</v>
      </c>
      <c r="I12622">
        <v>1</v>
      </c>
      <c r="J12622" s="1" t="s">
        <v>23229</v>
      </c>
      <c r="K12622" t="s">
        <v>23237</v>
      </c>
      <c r="L12622" t="s">
        <v>48488</v>
      </c>
      <c r="M12622" t="s">
        <v>48489</v>
      </c>
    </row>
    <row r="12623" spans="1:13">
      <c r="A12623" s="1" t="s">
        <v>14640</v>
      </c>
      <c r="B12623">
        <v>5.82655661989734E-5</v>
      </c>
      <c r="C12623" s="1">
        <v>4.6605169502013599E-5</v>
      </c>
      <c r="D12623">
        <v>0.54166666666666696</v>
      </c>
      <c r="E12623">
        <v>0.49382716049382702</v>
      </c>
      <c r="F12623">
        <v>0.18656716417910399</v>
      </c>
      <c r="G12623">
        <v>4.8387096774193498E-2</v>
      </c>
      <c r="H12623">
        <v>5.3571428571428603E-2</v>
      </c>
      <c r="I12623">
        <v>8.0882352941176502E-2</v>
      </c>
      <c r="J12623" s="1">
        <v>0</v>
      </c>
      <c r="K12623" t="s">
        <v>23237</v>
      </c>
      <c r="L12623" t="s">
        <v>48490</v>
      </c>
      <c r="M12623" t="s">
        <v>48491</v>
      </c>
    </row>
    <row r="12624" spans="1:13">
      <c r="A12624" s="1" t="s">
        <v>14641</v>
      </c>
      <c r="B12624">
        <v>1.3273897399532401E-5</v>
      </c>
      <c r="C12624" s="1">
        <v>1.15097096966045E-7</v>
      </c>
      <c r="D12624">
        <v>1.9230769230769201E-2</v>
      </c>
      <c r="E12624">
        <v>0.25</v>
      </c>
      <c r="F12624">
        <v>0.135245901639344</v>
      </c>
      <c r="G12624">
        <v>0</v>
      </c>
      <c r="H12624">
        <v>3.8461538461538498E-2</v>
      </c>
      <c r="I12624">
        <v>0</v>
      </c>
      <c r="J12624" s="1">
        <v>0.42857142857142899</v>
      </c>
      <c r="K12624" t="s">
        <v>23239</v>
      </c>
      <c r="L12624" t="s">
        <v>48492</v>
      </c>
      <c r="M12624" t="s">
        <v>48493</v>
      </c>
    </row>
    <row r="12625" spans="1:13">
      <c r="A12625" s="1" t="s">
        <v>14642</v>
      </c>
      <c r="B12625">
        <v>1.3011940318603301E-6</v>
      </c>
      <c r="C12625" s="1">
        <v>1.6983692254989101E-7</v>
      </c>
      <c r="D12625">
        <v>1</v>
      </c>
      <c r="E12625">
        <v>1</v>
      </c>
      <c r="F12625">
        <v>1</v>
      </c>
      <c r="G12625">
        <v>0.81428571428571395</v>
      </c>
      <c r="H12625">
        <v>0.97058823529411797</v>
      </c>
      <c r="I12625">
        <v>0.94897959183673497</v>
      </c>
      <c r="J12625" s="1">
        <v>1</v>
      </c>
      <c r="K12625" t="s">
        <v>23239</v>
      </c>
      <c r="L12625" t="s">
        <v>48494</v>
      </c>
      <c r="M12625" t="s">
        <v>48495</v>
      </c>
    </row>
    <row r="12626" spans="1:13">
      <c r="A12626" s="1" t="s">
        <v>14643</v>
      </c>
      <c r="B12626">
        <v>3.8956111782389896E-6</v>
      </c>
      <c r="C12626" s="1">
        <v>8.2519904501707501E-5</v>
      </c>
      <c r="D12626">
        <v>0.92105263157894701</v>
      </c>
      <c r="E12626">
        <v>1</v>
      </c>
      <c r="F12626">
        <v>0.80180180180180205</v>
      </c>
      <c r="G12626">
        <v>5.5555555555555601E-2</v>
      </c>
      <c r="H12626">
        <v>0.828125</v>
      </c>
      <c r="I12626">
        <v>0.282608695652174</v>
      </c>
      <c r="J12626" s="1">
        <v>0.375</v>
      </c>
      <c r="K12626" t="s">
        <v>23241</v>
      </c>
      <c r="L12626" t="s">
        <v>48496</v>
      </c>
      <c r="M12626" t="s">
        <v>48497</v>
      </c>
    </row>
    <row r="12627" spans="1:13">
      <c r="A12627" s="1" t="s">
        <v>14644</v>
      </c>
      <c r="B12627">
        <v>1.7393819200717301E-7</v>
      </c>
      <c r="C12627" s="1">
        <v>1.4860392260890301E-5</v>
      </c>
      <c r="D12627">
        <v>1</v>
      </c>
      <c r="E12627">
        <v>0.99397590361445798</v>
      </c>
      <c r="F12627">
        <v>0.99435028248587598</v>
      </c>
      <c r="G12627">
        <v>0.48529411764705899</v>
      </c>
      <c r="H12627">
        <v>0.98809523809523803</v>
      </c>
      <c r="I12627">
        <v>0.76315789473684204</v>
      </c>
      <c r="J12627" s="1">
        <v>1</v>
      </c>
      <c r="K12627" t="s">
        <v>23238</v>
      </c>
      <c r="L12627" t="s">
        <v>48498</v>
      </c>
      <c r="M12627" t="s">
        <v>48499</v>
      </c>
    </row>
    <row r="12628" spans="1:13">
      <c r="A12628" s="1" t="s">
        <v>14645</v>
      </c>
      <c r="B12628">
        <v>3.6821781740457401E-6</v>
      </c>
      <c r="C12628" s="1">
        <v>1.6887422399846799E-5</v>
      </c>
      <c r="D12628">
        <v>0</v>
      </c>
      <c r="E12628">
        <v>0</v>
      </c>
      <c r="F12628">
        <v>0</v>
      </c>
      <c r="G12628">
        <v>0</v>
      </c>
      <c r="H12628">
        <v>1.6483516483516501E-2</v>
      </c>
      <c r="I12628">
        <v>5.6521739130434803E-2</v>
      </c>
      <c r="J12628" s="1">
        <v>0</v>
      </c>
      <c r="K12628" t="s">
        <v>23238</v>
      </c>
      <c r="L12628" t="s">
        <v>48500</v>
      </c>
      <c r="M12628" t="s">
        <v>48501</v>
      </c>
    </row>
    <row r="12629" spans="1:13">
      <c r="A12629" s="1" t="s">
        <v>14646</v>
      </c>
      <c r="B12629">
        <v>2.5750957632732898E-7</v>
      </c>
      <c r="C12629" s="1">
        <v>1.7823269569002E-7</v>
      </c>
      <c r="D12629">
        <v>1</v>
      </c>
      <c r="E12629">
        <v>0.99444444444444402</v>
      </c>
      <c r="F12629">
        <v>1</v>
      </c>
      <c r="G12629">
        <v>0.98863636363636398</v>
      </c>
      <c r="H12629">
        <v>1</v>
      </c>
      <c r="I12629">
        <v>1</v>
      </c>
      <c r="J12629" s="1">
        <v>1</v>
      </c>
      <c r="K12629" t="s">
        <v>23240</v>
      </c>
      <c r="L12629" t="s">
        <v>48502</v>
      </c>
      <c r="M12629" t="s">
        <v>48503</v>
      </c>
    </row>
    <row r="12630" spans="1:13">
      <c r="A12630" s="1" t="s">
        <v>14647</v>
      </c>
      <c r="B12630">
        <v>3.9549830852174399E-7</v>
      </c>
      <c r="C12630" s="1">
        <v>1.0250145306939199E-4</v>
      </c>
      <c r="D12630">
        <v>0.75</v>
      </c>
      <c r="E12630">
        <v>0.85416666666666696</v>
      </c>
      <c r="F12630">
        <v>0.91538461538461502</v>
      </c>
      <c r="G12630">
        <v>1</v>
      </c>
      <c r="H12630">
        <v>0.99122807017543901</v>
      </c>
      <c r="I12630">
        <v>0.98399999999999999</v>
      </c>
      <c r="J12630" s="1">
        <v>1</v>
      </c>
      <c r="K12630" t="s">
        <v>23238</v>
      </c>
      <c r="L12630" t="s">
        <v>48504</v>
      </c>
      <c r="M12630" t="s">
        <v>48505</v>
      </c>
    </row>
    <row r="12631" spans="1:13">
      <c r="A12631" s="1" t="s">
        <v>14648</v>
      </c>
      <c r="B12631">
        <v>1.09732486633261E-6</v>
      </c>
      <c r="C12631" s="1">
        <v>7.7451221685341503E-7</v>
      </c>
      <c r="D12631">
        <v>0</v>
      </c>
      <c r="E12631">
        <v>5.6818181818181802E-3</v>
      </c>
      <c r="F12631">
        <v>7.6335877862595394E-2</v>
      </c>
      <c r="G12631">
        <v>8.3333333333333301E-2</v>
      </c>
      <c r="H12631">
        <v>0.1</v>
      </c>
      <c r="I12631">
        <v>0.25</v>
      </c>
      <c r="J12631" s="1">
        <v>0</v>
      </c>
      <c r="K12631" t="s">
        <v>23238</v>
      </c>
      <c r="L12631" t="s">
        <v>48506</v>
      </c>
      <c r="M12631" t="s">
        <v>48507</v>
      </c>
    </row>
    <row r="12632" spans="1:13">
      <c r="A12632" s="1" t="s">
        <v>14649</v>
      </c>
      <c r="B12632">
        <v>1.19217964046119E-9</v>
      </c>
      <c r="C12632" s="1">
        <v>2.0920694703945998E-8</v>
      </c>
      <c r="D12632">
        <v>0.984375</v>
      </c>
      <c r="E12632">
        <v>1</v>
      </c>
      <c r="F12632">
        <v>0.99735449735449699</v>
      </c>
      <c r="G12632">
        <v>1</v>
      </c>
      <c r="H12632">
        <v>1</v>
      </c>
      <c r="I12632">
        <v>1</v>
      </c>
      <c r="J12632" s="1">
        <v>1</v>
      </c>
      <c r="K12632" t="s">
        <v>23241</v>
      </c>
      <c r="L12632" t="s">
        <v>48508</v>
      </c>
      <c r="M12632" t="s">
        <v>48509</v>
      </c>
    </row>
    <row r="12633" spans="1:13">
      <c r="A12633" s="1" t="s">
        <v>14650</v>
      </c>
      <c r="B12633">
        <v>3.6807647076758097E-8</v>
      </c>
      <c r="C12633" s="1">
        <v>9.2409509802229507E-6</v>
      </c>
      <c r="D12633">
        <v>1</v>
      </c>
      <c r="E12633">
        <v>1</v>
      </c>
      <c r="F12633">
        <v>1</v>
      </c>
      <c r="G12633">
        <v>0.76724137931034497</v>
      </c>
      <c r="H12633">
        <v>1</v>
      </c>
      <c r="I12633">
        <v>0.97933884297520701</v>
      </c>
      <c r="J12633" s="1">
        <v>1</v>
      </c>
      <c r="K12633" t="s">
        <v>23238</v>
      </c>
      <c r="L12633" t="s">
        <v>48510</v>
      </c>
      <c r="M12633" t="s">
        <v>48511</v>
      </c>
    </row>
    <row r="12634" spans="1:13">
      <c r="A12634" s="1" t="s">
        <v>14651</v>
      </c>
      <c r="B12634">
        <v>9.3396751837988308E-6</v>
      </c>
      <c r="C12634" s="1">
        <v>2.7340508496095201E-4</v>
      </c>
      <c r="D12634">
        <v>1</v>
      </c>
      <c r="E12634">
        <v>0.99418604651162801</v>
      </c>
      <c r="F12634">
        <v>0.98493975903614495</v>
      </c>
      <c r="G12634">
        <v>0.62765957446808496</v>
      </c>
      <c r="H12634">
        <v>0.89516129032258096</v>
      </c>
      <c r="I12634">
        <v>0.75373134328358204</v>
      </c>
      <c r="J12634" s="1">
        <v>1</v>
      </c>
      <c r="K12634" t="s">
        <v>23239</v>
      </c>
      <c r="L12634" t="s">
        <v>48512</v>
      </c>
      <c r="M12634" t="s">
        <v>48513</v>
      </c>
    </row>
    <row r="12635" spans="1:13">
      <c r="A12635" s="1" t="s">
        <v>14652</v>
      </c>
      <c r="B12635">
        <v>1.08240933313129E-7</v>
      </c>
      <c r="C12635" s="1">
        <v>5.0234473571944904E-6</v>
      </c>
      <c r="D12635">
        <v>0</v>
      </c>
      <c r="E12635">
        <v>6.7567567567567597E-3</v>
      </c>
      <c r="F12635">
        <v>0</v>
      </c>
      <c r="G12635">
        <v>0</v>
      </c>
      <c r="H12635">
        <v>1.1764705882352899E-2</v>
      </c>
      <c r="I12635">
        <v>2.5423728813559299E-2</v>
      </c>
      <c r="J12635" s="1">
        <v>0</v>
      </c>
      <c r="K12635" t="s">
        <v>23241</v>
      </c>
      <c r="L12635" t="s">
        <v>48514</v>
      </c>
      <c r="M12635" t="s">
        <v>48515</v>
      </c>
    </row>
    <row r="12636" spans="1:13">
      <c r="A12636" s="1" t="s">
        <v>14653</v>
      </c>
      <c r="B12636">
        <v>1.31888661586996E-4</v>
      </c>
      <c r="C12636" s="1">
        <v>7.1452900147635805E-7</v>
      </c>
      <c r="D12636">
        <v>0.8125</v>
      </c>
      <c r="E12636">
        <v>1</v>
      </c>
      <c r="F12636">
        <v>0.74090909090909096</v>
      </c>
      <c r="G12636">
        <v>0.871428571428571</v>
      </c>
      <c r="H12636">
        <v>0.54255319148936199</v>
      </c>
      <c r="I12636">
        <v>0.46666666666666701</v>
      </c>
      <c r="J12636" s="1" t="s">
        <v>23229</v>
      </c>
      <c r="K12636" t="s">
        <v>23241</v>
      </c>
      <c r="L12636" t="s">
        <v>48516</v>
      </c>
      <c r="M12636" t="s">
        <v>48517</v>
      </c>
    </row>
    <row r="12637" spans="1:13">
      <c r="A12637" s="1" t="s">
        <v>14654</v>
      </c>
      <c r="B12637">
        <v>2.6794295910652902E-4</v>
      </c>
      <c r="C12637" s="1">
        <v>1.23946669970771E-4</v>
      </c>
      <c r="D12637">
        <v>0.98387096774193505</v>
      </c>
      <c r="E12637">
        <v>0.99431818181818199</v>
      </c>
      <c r="F12637">
        <v>0.28846153846153799</v>
      </c>
      <c r="G12637">
        <v>0.77142857142857102</v>
      </c>
      <c r="H12637">
        <v>0.232876712328767</v>
      </c>
      <c r="I12637">
        <v>0.77631578947368396</v>
      </c>
      <c r="J12637" s="1">
        <v>0.95</v>
      </c>
      <c r="K12637" t="s">
        <v>23238</v>
      </c>
      <c r="L12637" t="s">
        <v>48518</v>
      </c>
      <c r="M12637" t="s">
        <v>48519</v>
      </c>
    </row>
    <row r="12638" spans="1:13">
      <c r="A12638" s="1" t="s">
        <v>14655</v>
      </c>
      <c r="B12638">
        <v>7.4349549521334105E-7</v>
      </c>
      <c r="C12638" s="1">
        <v>5.9385964802916798E-9</v>
      </c>
      <c r="D12638">
        <v>0</v>
      </c>
      <c r="E12638">
        <v>5.31914893617021E-3</v>
      </c>
      <c r="F12638">
        <v>0</v>
      </c>
      <c r="G12638">
        <v>8.7719298245614002E-2</v>
      </c>
      <c r="H12638">
        <v>1.54639175257732E-2</v>
      </c>
      <c r="I12638">
        <v>7.3170731707317097E-2</v>
      </c>
      <c r="J12638" s="1">
        <v>0</v>
      </c>
      <c r="K12638" t="s">
        <v>23241</v>
      </c>
      <c r="L12638" t="s">
        <v>48520</v>
      </c>
      <c r="M12638" t="s">
        <v>48521</v>
      </c>
    </row>
    <row r="12639" spans="1:13">
      <c r="A12639" s="1" t="s">
        <v>14656</v>
      </c>
      <c r="B12639">
        <v>4.75030569885634E-5</v>
      </c>
      <c r="C12639" s="1">
        <v>1.1100383713288699E-5</v>
      </c>
      <c r="D12639">
        <v>0.83333333333333304</v>
      </c>
      <c r="E12639">
        <v>0.74719101123595499</v>
      </c>
      <c r="F12639">
        <v>0.99285714285714299</v>
      </c>
      <c r="G12639">
        <v>0.96551724137931005</v>
      </c>
      <c r="H12639">
        <v>0.99532710280373804</v>
      </c>
      <c r="I12639">
        <v>0.97499999999999998</v>
      </c>
      <c r="J12639" s="1" t="s">
        <v>23229</v>
      </c>
      <c r="K12639" t="s">
        <v>23239</v>
      </c>
      <c r="L12639" t="s">
        <v>48522</v>
      </c>
      <c r="M12639" t="s">
        <v>48523</v>
      </c>
    </row>
    <row r="12640" spans="1:13">
      <c r="A12640" s="1" t="s">
        <v>14657</v>
      </c>
      <c r="B12640">
        <v>5.49369639959324E-5</v>
      </c>
      <c r="C12640" s="1">
        <v>1.59353149489786E-7</v>
      </c>
      <c r="D12640">
        <v>0.92857142857142905</v>
      </c>
      <c r="E12640">
        <v>1</v>
      </c>
      <c r="F12640">
        <v>0.26315789473684198</v>
      </c>
      <c r="G12640">
        <v>0.59482758620689702</v>
      </c>
      <c r="H12640">
        <v>0.5</v>
      </c>
      <c r="I12640">
        <v>0.71008403361344496</v>
      </c>
      <c r="J12640" s="1" t="s">
        <v>23229</v>
      </c>
      <c r="K12640" t="s">
        <v>23238</v>
      </c>
      <c r="L12640" t="s">
        <v>48524</v>
      </c>
      <c r="M12640" t="s">
        <v>48525</v>
      </c>
    </row>
    <row r="12641" spans="1:13">
      <c r="A12641" s="1" t="s">
        <v>14658</v>
      </c>
      <c r="B12641">
        <v>1.02803654164634E-5</v>
      </c>
      <c r="C12641" s="1">
        <v>5.2863601342448098E-5</v>
      </c>
      <c r="D12641">
        <v>0.62068965517241403</v>
      </c>
      <c r="E12641">
        <v>0.67213114754098402</v>
      </c>
      <c r="F12641">
        <v>0.83862433862433905</v>
      </c>
      <c r="G12641">
        <v>0.96969696969696995</v>
      </c>
      <c r="H12641">
        <v>0.98245614035087703</v>
      </c>
      <c r="I12641">
        <v>0.86979166666666696</v>
      </c>
      <c r="J12641" s="1">
        <v>0.75</v>
      </c>
      <c r="K12641" t="s">
        <v>23241</v>
      </c>
      <c r="L12641" t="s">
        <v>48526</v>
      </c>
      <c r="M12641" t="s">
        <v>48527</v>
      </c>
    </row>
    <row r="12642" spans="1:13">
      <c r="A12642" s="1" t="s">
        <v>14659</v>
      </c>
      <c r="B12642">
        <v>4.0648540675848698E-5</v>
      </c>
      <c r="C12642" s="1">
        <v>4.9281324313743601E-7</v>
      </c>
      <c r="D12642">
        <v>4.8387096774193498E-2</v>
      </c>
      <c r="E12642">
        <v>0.2</v>
      </c>
      <c r="F12642">
        <v>0.32085561497326198</v>
      </c>
      <c r="G12642">
        <v>0.11206896551724101</v>
      </c>
      <c r="H12642">
        <v>0.32300884955752202</v>
      </c>
      <c r="I12642">
        <v>0.215447154471545</v>
      </c>
      <c r="J12642" s="1">
        <v>0</v>
      </c>
      <c r="K12642" t="s">
        <v>23242</v>
      </c>
      <c r="L12642" t="s">
        <v>48528</v>
      </c>
      <c r="M12642" t="s">
        <v>48529</v>
      </c>
    </row>
    <row r="12643" spans="1:13">
      <c r="A12643" s="1" t="s">
        <v>14660</v>
      </c>
      <c r="B12643">
        <v>2.7292961003822E-6</v>
      </c>
      <c r="C12643" s="1">
        <v>6.1327233387808202E-5</v>
      </c>
      <c r="D12643">
        <v>0.125</v>
      </c>
      <c r="E12643">
        <v>4.1666666666666699E-2</v>
      </c>
      <c r="F12643">
        <v>3.3333333333333298E-2</v>
      </c>
      <c r="G12643">
        <v>1.72413793103448E-2</v>
      </c>
      <c r="H12643">
        <v>2.21238938053097E-2</v>
      </c>
      <c r="I12643">
        <v>0.100806451612903</v>
      </c>
      <c r="J12643" s="1">
        <v>0</v>
      </c>
      <c r="K12643" t="s">
        <v>23241</v>
      </c>
      <c r="L12643" t="s">
        <v>48530</v>
      </c>
      <c r="M12643" t="s">
        <v>48531</v>
      </c>
    </row>
    <row r="12644" spans="1:13">
      <c r="A12644" s="1" t="s">
        <v>14661</v>
      </c>
      <c r="B12644">
        <v>1.1134046167516399E-8</v>
      </c>
      <c r="C12644" s="1">
        <v>8.6821510106208195E-7</v>
      </c>
      <c r="D12644">
        <v>1</v>
      </c>
      <c r="E12644">
        <v>0.97058823529411797</v>
      </c>
      <c r="F12644">
        <v>1</v>
      </c>
      <c r="G12644">
        <v>1</v>
      </c>
      <c r="H12644">
        <v>1</v>
      </c>
      <c r="I12644">
        <v>0.98181818181818203</v>
      </c>
      <c r="J12644" s="1">
        <v>1</v>
      </c>
      <c r="K12644" t="s">
        <v>23238</v>
      </c>
      <c r="L12644" t="s">
        <v>48532</v>
      </c>
      <c r="M12644" t="s">
        <v>48533</v>
      </c>
    </row>
    <row r="12645" spans="1:13">
      <c r="A12645" s="1" t="s">
        <v>14662</v>
      </c>
      <c r="B12645">
        <v>1.28882297164454E-6</v>
      </c>
      <c r="C12645" s="1">
        <v>2.0286596869664199E-6</v>
      </c>
      <c r="D12645">
        <v>0</v>
      </c>
      <c r="E12645">
        <v>5.2631578947368403E-3</v>
      </c>
      <c r="F12645">
        <v>2.6315789473684201E-3</v>
      </c>
      <c r="G12645">
        <v>2.5862068965517199E-2</v>
      </c>
      <c r="H12645">
        <v>8.9285714285714298E-3</v>
      </c>
      <c r="I12645">
        <v>4.0983606557377103E-3</v>
      </c>
      <c r="J12645" s="1" t="s">
        <v>23229</v>
      </c>
      <c r="K12645" t="s">
        <v>23239</v>
      </c>
      <c r="L12645" t="s">
        <v>48534</v>
      </c>
      <c r="M12645" t="s">
        <v>48535</v>
      </c>
    </row>
    <row r="12646" spans="1:13">
      <c r="A12646" s="1" t="s">
        <v>14663</v>
      </c>
      <c r="B12646">
        <v>1.4557446663824601E-6</v>
      </c>
      <c r="C12646" s="1">
        <v>3.8541875676241597E-6</v>
      </c>
      <c r="D12646">
        <v>1</v>
      </c>
      <c r="E12646">
        <v>1</v>
      </c>
      <c r="F12646">
        <v>1</v>
      </c>
      <c r="G12646">
        <v>0.97297297297297303</v>
      </c>
      <c r="H12646">
        <v>1</v>
      </c>
      <c r="I12646">
        <v>0.88405797101449302</v>
      </c>
      <c r="J12646" s="1">
        <v>1</v>
      </c>
      <c r="K12646" t="s">
        <v>23240</v>
      </c>
      <c r="L12646" t="s">
        <v>48536</v>
      </c>
      <c r="M12646" t="s">
        <v>48537</v>
      </c>
    </row>
    <row r="12647" spans="1:13">
      <c r="A12647" s="1" t="s">
        <v>14664</v>
      </c>
      <c r="B12647">
        <v>3.2102159264678099E-4</v>
      </c>
      <c r="C12647" s="1">
        <v>1.26247750432843E-5</v>
      </c>
      <c r="D12647">
        <v>1</v>
      </c>
      <c r="E12647">
        <v>0.25</v>
      </c>
      <c r="F12647">
        <v>1</v>
      </c>
      <c r="G12647">
        <v>1</v>
      </c>
      <c r="H12647">
        <v>0.99541284403669705</v>
      </c>
      <c r="I12647">
        <v>1</v>
      </c>
      <c r="J12647" s="1" t="s">
        <v>23229</v>
      </c>
      <c r="K12647" t="s">
        <v>23240</v>
      </c>
      <c r="L12647" t="s">
        <v>48538</v>
      </c>
      <c r="M12647" t="s">
        <v>48539</v>
      </c>
    </row>
    <row r="12648" spans="1:13">
      <c r="A12648" s="1" t="s">
        <v>14665</v>
      </c>
      <c r="B12648">
        <v>2.0104494267487199E-4</v>
      </c>
      <c r="C12648" s="1">
        <v>1.99452102616434E-8</v>
      </c>
      <c r="D12648">
        <v>0.84375</v>
      </c>
      <c r="E12648">
        <v>0.96153846153846201</v>
      </c>
      <c r="F12648">
        <v>0.48648648648648701</v>
      </c>
      <c r="G12648">
        <v>0.14655172413793099</v>
      </c>
      <c r="H12648">
        <v>0.45575221238938102</v>
      </c>
      <c r="I12648">
        <v>0.58130081300812997</v>
      </c>
      <c r="J12648" s="1">
        <v>1</v>
      </c>
      <c r="K12648" t="s">
        <v>23237</v>
      </c>
      <c r="L12648" t="s">
        <v>48540</v>
      </c>
      <c r="M12648" t="s">
        <v>48541</v>
      </c>
    </row>
    <row r="12649" spans="1:13">
      <c r="A12649" s="1" t="s">
        <v>14666</v>
      </c>
      <c r="B12649">
        <v>3.3522147878076601E-6</v>
      </c>
      <c r="C12649" s="1">
        <v>1.31479263935715E-5</v>
      </c>
      <c r="D12649">
        <v>1</v>
      </c>
      <c r="E12649">
        <v>1</v>
      </c>
      <c r="F12649">
        <v>0.95394736842105299</v>
      </c>
      <c r="G12649">
        <v>1</v>
      </c>
      <c r="H12649">
        <v>0.99090909090909096</v>
      </c>
      <c r="I12649">
        <v>1</v>
      </c>
      <c r="J12649" s="1">
        <v>1</v>
      </c>
      <c r="K12649" t="s">
        <v>23239</v>
      </c>
      <c r="L12649" t="s">
        <v>48542</v>
      </c>
      <c r="M12649" t="s">
        <v>48543</v>
      </c>
    </row>
    <row r="12650" spans="1:13">
      <c r="A12650" s="1" t="s">
        <v>14667</v>
      </c>
      <c r="B12650">
        <v>9.9431379374058105E-5</v>
      </c>
      <c r="C12650" s="1">
        <v>2.36178931459895E-4</v>
      </c>
      <c r="D12650">
        <v>0</v>
      </c>
      <c r="E12650">
        <v>0</v>
      </c>
      <c r="F12650">
        <v>0.16237113402061901</v>
      </c>
      <c r="G12650">
        <v>0</v>
      </c>
      <c r="H12650">
        <v>4.5871559633027499E-3</v>
      </c>
      <c r="I12650">
        <v>0</v>
      </c>
      <c r="J12650" s="1">
        <v>0</v>
      </c>
      <c r="K12650" t="s">
        <v>23238</v>
      </c>
      <c r="L12650" t="s">
        <v>48544</v>
      </c>
      <c r="M12650" t="s">
        <v>48545</v>
      </c>
    </row>
    <row r="12651" spans="1:13">
      <c r="A12651" s="1" t="s">
        <v>14668</v>
      </c>
      <c r="B12651">
        <v>1.6344241849877499E-6</v>
      </c>
      <c r="C12651" s="1">
        <v>1.9981193000687799E-5</v>
      </c>
      <c r="D12651">
        <v>0</v>
      </c>
      <c r="E12651">
        <v>0</v>
      </c>
      <c r="F12651">
        <v>2.9411764705882401E-2</v>
      </c>
      <c r="G12651">
        <v>0</v>
      </c>
      <c r="H12651">
        <v>0.115384615384615</v>
      </c>
      <c r="I12651">
        <v>0.13953488372093001</v>
      </c>
      <c r="J12651" s="1">
        <v>0</v>
      </c>
      <c r="K12651" t="s">
        <v>23237</v>
      </c>
      <c r="L12651" t="s">
        <v>48546</v>
      </c>
      <c r="M12651" t="s">
        <v>48547</v>
      </c>
    </row>
    <row r="12652" spans="1:13">
      <c r="A12652" s="1" t="s">
        <v>14669</v>
      </c>
      <c r="B12652">
        <v>2.2242817476160899E-5</v>
      </c>
      <c r="C12652" s="1">
        <v>2.1755520820865499E-4</v>
      </c>
      <c r="D12652">
        <v>0.98</v>
      </c>
      <c r="E12652">
        <v>1</v>
      </c>
      <c r="F12652">
        <v>0.57499999999999996</v>
      </c>
      <c r="G12652">
        <v>1</v>
      </c>
      <c r="H12652">
        <v>0.64705882352941202</v>
      </c>
      <c r="I12652">
        <v>0.952380952380952</v>
      </c>
      <c r="J12652" s="1">
        <v>1</v>
      </c>
      <c r="K12652" t="s">
        <v>23240</v>
      </c>
      <c r="L12652" t="s">
        <v>48548</v>
      </c>
      <c r="M12652" t="s">
        <v>48549</v>
      </c>
    </row>
    <row r="12653" spans="1:13">
      <c r="A12653" s="1" t="s">
        <v>14670</v>
      </c>
      <c r="B12653">
        <v>2.0658773288645299E-7</v>
      </c>
      <c r="C12653" s="1">
        <v>1.19627920043259E-7</v>
      </c>
      <c r="D12653">
        <v>1</v>
      </c>
      <c r="E12653">
        <v>1</v>
      </c>
      <c r="F12653">
        <v>0.99137931034482796</v>
      </c>
      <c r="G12653">
        <v>0.82499999999999996</v>
      </c>
      <c r="H12653">
        <v>0.97101449275362295</v>
      </c>
      <c r="I12653">
        <v>0.85483870967741904</v>
      </c>
      <c r="J12653" s="1">
        <v>1</v>
      </c>
      <c r="K12653" t="s">
        <v>23238</v>
      </c>
      <c r="L12653" t="s">
        <v>48550</v>
      </c>
      <c r="M12653" t="s">
        <v>48551</v>
      </c>
    </row>
    <row r="12654" spans="1:13">
      <c r="A12654" s="1" t="s">
        <v>14671</v>
      </c>
      <c r="B12654">
        <v>1.25000828273465E-5</v>
      </c>
      <c r="C12654" s="1">
        <v>2.8605921790468501E-6</v>
      </c>
      <c r="D12654">
        <v>1.6129032258064498E-2</v>
      </c>
      <c r="E12654">
        <v>0</v>
      </c>
      <c r="F12654">
        <v>1.03092783505155E-2</v>
      </c>
      <c r="G12654">
        <v>8.7719298245613996E-3</v>
      </c>
      <c r="H12654">
        <v>8.7719298245613996E-3</v>
      </c>
      <c r="I12654">
        <v>2.9661016949152502E-2</v>
      </c>
      <c r="J12654" s="1">
        <v>0</v>
      </c>
      <c r="K12654" t="s">
        <v>23242</v>
      </c>
      <c r="L12654" t="s">
        <v>48552</v>
      </c>
      <c r="M12654" t="s">
        <v>48553</v>
      </c>
    </row>
    <row r="12655" spans="1:13">
      <c r="A12655" s="1" t="s">
        <v>14672</v>
      </c>
      <c r="B12655">
        <v>3.16633573173136E-5</v>
      </c>
      <c r="C12655" s="1">
        <v>2.9482254466436499E-5</v>
      </c>
      <c r="D12655">
        <v>0</v>
      </c>
      <c r="E12655">
        <v>0</v>
      </c>
      <c r="F12655">
        <v>0.105442176870748</v>
      </c>
      <c r="G12655">
        <v>0</v>
      </c>
      <c r="H12655">
        <v>1.58730158730159E-2</v>
      </c>
      <c r="I12655">
        <v>0</v>
      </c>
      <c r="J12655" s="1" t="s">
        <v>23229</v>
      </c>
      <c r="K12655" t="s">
        <v>23241</v>
      </c>
      <c r="L12655" t="s">
        <v>48554</v>
      </c>
      <c r="M12655" t="s">
        <v>48555</v>
      </c>
    </row>
    <row r="12656" spans="1:13">
      <c r="A12656" s="1" t="s">
        <v>14673</v>
      </c>
      <c r="B12656">
        <v>4.0586336530290099E-5</v>
      </c>
      <c r="C12656" s="1">
        <v>7.9060160894753201E-5</v>
      </c>
      <c r="D12656">
        <v>1</v>
      </c>
      <c r="E12656">
        <v>1</v>
      </c>
      <c r="F12656">
        <v>0.84090909090909105</v>
      </c>
      <c r="G12656">
        <v>0.97777777777777797</v>
      </c>
      <c r="H12656">
        <v>1</v>
      </c>
      <c r="I12656">
        <v>1</v>
      </c>
      <c r="J12656" s="1" t="s">
        <v>23229</v>
      </c>
      <c r="K12656" t="s">
        <v>23238</v>
      </c>
      <c r="L12656" t="s">
        <v>48556</v>
      </c>
      <c r="M12656" t="s">
        <v>48557</v>
      </c>
    </row>
    <row r="12657" spans="1:13">
      <c r="A12657" s="1" t="s">
        <v>14674</v>
      </c>
      <c r="B12657">
        <v>8.8383661657902099E-7</v>
      </c>
      <c r="C12657" s="1">
        <v>1.7415541459074799E-6</v>
      </c>
      <c r="D12657">
        <v>0.96428571428571397</v>
      </c>
      <c r="E12657">
        <v>0.96250000000000002</v>
      </c>
      <c r="F12657">
        <v>0.94776119402985104</v>
      </c>
      <c r="G12657">
        <v>0.65217391304347805</v>
      </c>
      <c r="H12657">
        <v>0.92537313432835799</v>
      </c>
      <c r="I12657">
        <v>0.96153846153846201</v>
      </c>
      <c r="J12657" s="1">
        <v>0.8</v>
      </c>
      <c r="K12657" t="s">
        <v>23239</v>
      </c>
      <c r="L12657" t="s">
        <v>48558</v>
      </c>
      <c r="M12657" t="s">
        <v>48559</v>
      </c>
    </row>
    <row r="12658" spans="1:13">
      <c r="A12658" s="1" t="s">
        <v>14675</v>
      </c>
      <c r="B12658">
        <v>6.2821626745359496E-6</v>
      </c>
      <c r="C12658" s="1">
        <v>8.6742564875014796E-7</v>
      </c>
      <c r="D12658">
        <v>0.88333333333333297</v>
      </c>
      <c r="E12658">
        <v>0.89864864864864902</v>
      </c>
      <c r="F12658">
        <v>0.97560975609756095</v>
      </c>
      <c r="G12658">
        <v>0.967741935483871</v>
      </c>
      <c r="H12658">
        <v>1</v>
      </c>
      <c r="I12658">
        <v>1</v>
      </c>
      <c r="J12658" s="1">
        <v>1</v>
      </c>
      <c r="K12658" t="s">
        <v>23241</v>
      </c>
      <c r="L12658" t="s">
        <v>48560</v>
      </c>
      <c r="M12658" t="s">
        <v>48561</v>
      </c>
    </row>
    <row r="12659" spans="1:13">
      <c r="A12659" s="1" t="s">
        <v>14676</v>
      </c>
      <c r="B12659">
        <v>2.2754191028054401E-5</v>
      </c>
      <c r="C12659" s="1">
        <v>2.9146516802760399E-5</v>
      </c>
      <c r="D12659">
        <v>1</v>
      </c>
      <c r="E12659">
        <v>1</v>
      </c>
      <c r="F12659">
        <v>0.92248062015503896</v>
      </c>
      <c r="G12659">
        <v>1</v>
      </c>
      <c r="H12659">
        <v>1</v>
      </c>
      <c r="I12659">
        <v>1</v>
      </c>
      <c r="J12659" s="1">
        <v>1</v>
      </c>
      <c r="K12659" t="s">
        <v>23241</v>
      </c>
      <c r="L12659" t="s">
        <v>48562</v>
      </c>
      <c r="M12659" t="s">
        <v>48563</v>
      </c>
    </row>
    <row r="12660" spans="1:13">
      <c r="A12660" s="1" t="s">
        <v>14677</v>
      </c>
      <c r="B12660">
        <v>4.7993477451615497E-7</v>
      </c>
      <c r="C12660" s="1">
        <v>4.6708261687479897E-6</v>
      </c>
      <c r="D12660">
        <v>0.46428571428571402</v>
      </c>
      <c r="E12660">
        <v>0.238805970149254</v>
      </c>
      <c r="F12660">
        <v>0.53043478260869603</v>
      </c>
      <c r="G12660">
        <v>1</v>
      </c>
      <c r="H12660">
        <v>0.73913043478260898</v>
      </c>
      <c r="I12660">
        <v>0.85714285714285698</v>
      </c>
      <c r="J12660" s="1" t="s">
        <v>23229</v>
      </c>
      <c r="K12660" t="s">
        <v>23240</v>
      </c>
      <c r="L12660" t="s">
        <v>48564</v>
      </c>
      <c r="M12660" t="s">
        <v>48565</v>
      </c>
    </row>
    <row r="12661" spans="1:13">
      <c r="A12661" s="1" t="s">
        <v>14678</v>
      </c>
      <c r="B12661">
        <v>4.7777369386118898E-6</v>
      </c>
      <c r="C12661" s="1">
        <v>1.43969999243458E-4</v>
      </c>
      <c r="D12661">
        <v>0</v>
      </c>
      <c r="E12661">
        <v>0</v>
      </c>
      <c r="F12661">
        <v>0.45714285714285702</v>
      </c>
      <c r="G12661">
        <v>9.8039215686274495E-2</v>
      </c>
      <c r="H12661">
        <v>0.692660550458716</v>
      </c>
      <c r="I12661">
        <v>9.1397849462365593E-2</v>
      </c>
      <c r="J12661" s="1" t="s">
        <v>23229</v>
      </c>
      <c r="K12661" t="s">
        <v>23238</v>
      </c>
      <c r="L12661" t="s">
        <v>48566</v>
      </c>
      <c r="M12661" t="s">
        <v>48567</v>
      </c>
    </row>
    <row r="12662" spans="1:13">
      <c r="A12662" s="1" t="s">
        <v>14679</v>
      </c>
      <c r="B12662">
        <v>6.4365208625527794E-5</v>
      </c>
      <c r="C12662" s="1">
        <v>7.3675362043917905E-5</v>
      </c>
      <c r="D12662">
        <v>1.9230769230769201E-2</v>
      </c>
      <c r="E12662">
        <v>0</v>
      </c>
      <c r="F12662">
        <v>0.60962566844919797</v>
      </c>
      <c r="G12662">
        <v>0.25</v>
      </c>
      <c r="H12662">
        <v>0.6875</v>
      </c>
      <c r="I12662">
        <v>0.44262295081967201</v>
      </c>
      <c r="J12662" s="1" t="s">
        <v>23229</v>
      </c>
      <c r="K12662" t="s">
        <v>23239</v>
      </c>
      <c r="L12662" t="s">
        <v>48568</v>
      </c>
      <c r="M12662" t="s">
        <v>48569</v>
      </c>
    </row>
    <row r="12663" spans="1:13">
      <c r="A12663" s="1" t="s">
        <v>14680</v>
      </c>
      <c r="B12663">
        <v>1.57151384702139E-6</v>
      </c>
      <c r="C12663" s="1">
        <v>1.6422609676980101E-6</v>
      </c>
      <c r="D12663">
        <v>1</v>
      </c>
      <c r="E12663">
        <v>0.99479166666666696</v>
      </c>
      <c r="F12663">
        <v>0.98711340206185605</v>
      </c>
      <c r="G12663">
        <v>0.98113207547169801</v>
      </c>
      <c r="H12663">
        <v>1</v>
      </c>
      <c r="I12663">
        <v>0.98076923076923095</v>
      </c>
      <c r="J12663" s="1">
        <v>0.5</v>
      </c>
      <c r="K12663" t="s">
        <v>23240</v>
      </c>
      <c r="L12663" t="s">
        <v>48570</v>
      </c>
      <c r="M12663" t="s">
        <v>48571</v>
      </c>
    </row>
    <row r="12664" spans="1:13">
      <c r="A12664" s="1" t="s">
        <v>14681</v>
      </c>
      <c r="B12664">
        <v>3.0995583949003998E-6</v>
      </c>
      <c r="C12664" s="1">
        <v>1.9838645648364601E-8</v>
      </c>
      <c r="D12664">
        <v>1</v>
      </c>
      <c r="E12664">
        <v>1</v>
      </c>
      <c r="F12664">
        <v>0.98974358974359</v>
      </c>
      <c r="G12664">
        <v>0.99137931034482796</v>
      </c>
      <c r="H12664">
        <v>0.99557522123893805</v>
      </c>
      <c r="I12664">
        <v>0.99199999999999999</v>
      </c>
      <c r="J12664" s="1">
        <v>4.5454545454545497E-2</v>
      </c>
      <c r="K12664" t="s">
        <v>23238</v>
      </c>
      <c r="L12664" t="s">
        <v>48572</v>
      </c>
      <c r="M12664" t="s">
        <v>48573</v>
      </c>
    </row>
    <row r="12665" spans="1:13">
      <c r="A12665" s="1" t="s">
        <v>14682</v>
      </c>
      <c r="B12665">
        <v>2.5878701920395401E-8</v>
      </c>
      <c r="C12665" s="1">
        <v>1.56226423844525E-6</v>
      </c>
      <c r="D12665">
        <v>0.98076923076923084</v>
      </c>
      <c r="E12665">
        <v>1</v>
      </c>
      <c r="F12665">
        <v>0.98347107438016534</v>
      </c>
      <c r="G12665">
        <v>0.9</v>
      </c>
      <c r="H12665">
        <v>1</v>
      </c>
      <c r="I12665">
        <v>0.88888888888888906</v>
      </c>
      <c r="J12665" s="1">
        <v>0.91666666666666674</v>
      </c>
      <c r="K12665" t="s">
        <v>23244</v>
      </c>
      <c r="L12665" t="s">
        <v>48574</v>
      </c>
      <c r="M12665" t="s">
        <v>48575</v>
      </c>
    </row>
    <row r="12666" spans="1:13">
      <c r="A12666" s="1" t="s">
        <v>14683</v>
      </c>
      <c r="B12666">
        <v>2.7186382889726101E-7</v>
      </c>
      <c r="C12666" s="1">
        <v>4.41811210530034E-7</v>
      </c>
      <c r="D12666">
        <v>0.98214285714285698</v>
      </c>
      <c r="E12666">
        <v>0.88157894736842102</v>
      </c>
      <c r="F12666">
        <v>1</v>
      </c>
      <c r="G12666">
        <v>1</v>
      </c>
      <c r="H12666">
        <v>1</v>
      </c>
      <c r="I12666">
        <v>1</v>
      </c>
      <c r="J12666" s="1">
        <v>1</v>
      </c>
      <c r="K12666" t="s">
        <v>23241</v>
      </c>
      <c r="L12666" t="s">
        <v>48576</v>
      </c>
      <c r="M12666" t="s">
        <v>48577</v>
      </c>
    </row>
    <row r="12667" spans="1:13">
      <c r="A12667" s="1" t="s">
        <v>14684</v>
      </c>
      <c r="B12667">
        <v>8.6678987149390892E-6</v>
      </c>
      <c r="C12667" s="1">
        <v>1.31296180236605E-5</v>
      </c>
      <c r="D12667">
        <v>6.6666666666666693E-2</v>
      </c>
      <c r="E12667">
        <v>0</v>
      </c>
      <c r="F12667">
        <v>1.58730158730159E-2</v>
      </c>
      <c r="G12667">
        <v>0.41428571428571398</v>
      </c>
      <c r="H12667">
        <v>6.1224489795918401E-2</v>
      </c>
      <c r="I12667">
        <v>0.182539682539683</v>
      </c>
      <c r="J12667" s="1">
        <v>0</v>
      </c>
      <c r="K12667" t="s">
        <v>23241</v>
      </c>
      <c r="L12667" t="s">
        <v>48578</v>
      </c>
      <c r="M12667" t="s">
        <v>48579</v>
      </c>
    </row>
    <row r="12668" spans="1:13">
      <c r="A12668" s="1" t="s">
        <v>14685</v>
      </c>
      <c r="B12668">
        <v>5.0519261582729596E-7</v>
      </c>
      <c r="C12668" s="1">
        <v>1.8947710857482401E-4</v>
      </c>
      <c r="D12668">
        <v>1</v>
      </c>
      <c r="E12668">
        <v>1</v>
      </c>
      <c r="F12668">
        <v>0.891891891891892</v>
      </c>
      <c r="G12668">
        <v>0.95121951219512202</v>
      </c>
      <c r="H12668">
        <v>0.66477272727272696</v>
      </c>
      <c r="I12668">
        <v>0.84666666666666701</v>
      </c>
      <c r="J12668" s="1" t="s">
        <v>23229</v>
      </c>
      <c r="K12668" t="s">
        <v>23241</v>
      </c>
      <c r="L12668" t="s">
        <v>48580</v>
      </c>
      <c r="M12668" t="s">
        <v>48581</v>
      </c>
    </row>
    <row r="12669" spans="1:13">
      <c r="A12669" s="1" t="s">
        <v>14686</v>
      </c>
      <c r="B12669">
        <v>5.27069077228156E-5</v>
      </c>
      <c r="C12669" s="1">
        <v>8.44495615996745E-6</v>
      </c>
      <c r="D12669">
        <v>1</v>
      </c>
      <c r="E12669">
        <v>0.99479166666666696</v>
      </c>
      <c r="F12669">
        <v>0.69273743016759803</v>
      </c>
      <c r="G12669">
        <v>0.95535714285714302</v>
      </c>
      <c r="H12669">
        <v>0.79646017699115002</v>
      </c>
      <c r="I12669">
        <v>0.78333333333333299</v>
      </c>
      <c r="J12669" s="1" t="s">
        <v>23229</v>
      </c>
      <c r="K12669" t="s">
        <v>23239</v>
      </c>
      <c r="L12669" t="s">
        <v>48582</v>
      </c>
      <c r="M12669" t="s">
        <v>48583</v>
      </c>
    </row>
    <row r="12670" spans="1:13">
      <c r="A12670" s="1" t="s">
        <v>14687</v>
      </c>
      <c r="B12670">
        <v>1.7162424132582299E-5</v>
      </c>
      <c r="C12670" s="1">
        <v>4.1314683739969702E-6</v>
      </c>
      <c r="D12670">
        <v>3.125E-2</v>
      </c>
      <c r="E12670">
        <v>5.2083333333333296E-3</v>
      </c>
      <c r="F12670">
        <v>4.1237113402061903E-2</v>
      </c>
      <c r="G12670">
        <v>5.1724137931034503E-2</v>
      </c>
      <c r="H12670">
        <v>0</v>
      </c>
      <c r="I12670">
        <v>3.2520325203252001E-2</v>
      </c>
      <c r="J12670" s="1">
        <v>0</v>
      </c>
      <c r="K12670" t="s">
        <v>23237</v>
      </c>
      <c r="L12670" t="s">
        <v>48584</v>
      </c>
      <c r="M12670" t="s">
        <v>48585</v>
      </c>
    </row>
    <row r="12671" spans="1:13">
      <c r="A12671" s="1" t="s">
        <v>14688</v>
      </c>
      <c r="B12671">
        <v>7.1541701900098498E-6</v>
      </c>
      <c r="C12671" s="1">
        <v>1.0614498383550601E-5</v>
      </c>
      <c r="D12671">
        <v>1.72413793103448E-2</v>
      </c>
      <c r="E12671">
        <v>0</v>
      </c>
      <c r="F12671">
        <v>0.15937499999999999</v>
      </c>
      <c r="G12671">
        <v>1.6666666666666701E-2</v>
      </c>
      <c r="H12671">
        <v>0.15476190476190499</v>
      </c>
      <c r="I12671">
        <v>0</v>
      </c>
      <c r="J12671" s="1">
        <v>0</v>
      </c>
      <c r="K12671" t="s">
        <v>23238</v>
      </c>
      <c r="L12671" t="s">
        <v>48586</v>
      </c>
      <c r="M12671" t="s">
        <v>48587</v>
      </c>
    </row>
    <row r="12672" spans="1:13">
      <c r="A12672" s="1" t="s">
        <v>14689</v>
      </c>
      <c r="B12672">
        <v>6.5837916708545199E-6</v>
      </c>
      <c r="C12672" s="1">
        <v>1.4673988277756501E-5</v>
      </c>
      <c r="D12672">
        <v>0</v>
      </c>
      <c r="E12672">
        <v>6.7567567567567597E-3</v>
      </c>
      <c r="F12672">
        <v>0.175824175824176</v>
      </c>
      <c r="G12672">
        <v>0</v>
      </c>
      <c r="H12672">
        <v>0</v>
      </c>
      <c r="I12672">
        <v>0</v>
      </c>
      <c r="J12672" s="1">
        <v>0</v>
      </c>
      <c r="K12672" t="s">
        <v>23237</v>
      </c>
      <c r="L12672" t="s">
        <v>48588</v>
      </c>
      <c r="M12672" t="s">
        <v>48589</v>
      </c>
    </row>
    <row r="12673" spans="1:13">
      <c r="A12673" s="1" t="s">
        <v>14690</v>
      </c>
      <c r="B12673">
        <v>8.1108664150725792E-6</v>
      </c>
      <c r="C12673" s="1">
        <v>9.5923971810602601E-6</v>
      </c>
      <c r="D12673">
        <v>0.17241379310344801</v>
      </c>
      <c r="E12673">
        <v>0.15</v>
      </c>
      <c r="F12673">
        <v>6.6964285714285698E-2</v>
      </c>
      <c r="G12673">
        <v>7.1428571428571397E-2</v>
      </c>
      <c r="H12673">
        <v>6.3380281690140802E-2</v>
      </c>
      <c r="I12673">
        <v>0.16250000000000001</v>
      </c>
      <c r="J12673" s="1">
        <v>0</v>
      </c>
      <c r="K12673" t="s">
        <v>23238</v>
      </c>
      <c r="L12673" t="s">
        <v>48590</v>
      </c>
      <c r="M12673" t="s">
        <v>48591</v>
      </c>
    </row>
    <row r="12674" spans="1:13">
      <c r="A12674" s="1" t="s">
        <v>14691</v>
      </c>
      <c r="B12674">
        <v>4.7693206810404197E-6</v>
      </c>
      <c r="C12674" s="1">
        <v>2.1581618174116701E-6</v>
      </c>
      <c r="D12674">
        <v>0.04</v>
      </c>
      <c r="E12674">
        <v>0</v>
      </c>
      <c r="F12674">
        <v>3.9325842696629199E-2</v>
      </c>
      <c r="G12674">
        <v>0</v>
      </c>
      <c r="H12674">
        <v>6.8965517241379296E-2</v>
      </c>
      <c r="I12674">
        <v>0.13793103448275901</v>
      </c>
      <c r="J12674" s="1">
        <v>0</v>
      </c>
      <c r="K12674" t="s">
        <v>23238</v>
      </c>
      <c r="L12674" t="s">
        <v>48592</v>
      </c>
      <c r="M12674" t="s">
        <v>48593</v>
      </c>
    </row>
    <row r="12675" spans="1:13">
      <c r="A12675" s="1" t="s">
        <v>14692</v>
      </c>
      <c r="B12675">
        <v>4.6815272924630504E-6</v>
      </c>
      <c r="C12675" s="1">
        <v>2.0220284792061999E-11</v>
      </c>
      <c r="D12675">
        <v>0.96551724137931005</v>
      </c>
      <c r="E12675">
        <v>0.94444444444444398</v>
      </c>
      <c r="F12675">
        <v>1</v>
      </c>
      <c r="G12675">
        <v>1</v>
      </c>
      <c r="H12675">
        <v>0.99305555555555602</v>
      </c>
      <c r="I12675">
        <v>1</v>
      </c>
      <c r="J12675" s="1">
        <v>1</v>
      </c>
      <c r="K12675" t="s">
        <v>23237</v>
      </c>
      <c r="L12675" t="s">
        <v>48594</v>
      </c>
      <c r="M12675" t="s">
        <v>48595</v>
      </c>
    </row>
    <row r="12676" spans="1:13">
      <c r="A12676" s="1" t="s">
        <v>14693</v>
      </c>
      <c r="B12676">
        <v>3.7799113823487099E-6</v>
      </c>
      <c r="C12676" s="1">
        <v>7.8506491726533605E-7</v>
      </c>
      <c r="D12676">
        <v>1</v>
      </c>
      <c r="E12676">
        <v>0.993670886075949</v>
      </c>
      <c r="F12676">
        <v>0.93465909090909105</v>
      </c>
      <c r="G12676">
        <v>1</v>
      </c>
      <c r="H12676">
        <v>0.98305084745762705</v>
      </c>
      <c r="I12676">
        <v>1</v>
      </c>
      <c r="J12676" s="1" t="s">
        <v>23229</v>
      </c>
      <c r="K12676" t="s">
        <v>23240</v>
      </c>
      <c r="L12676" t="s">
        <v>48596</v>
      </c>
      <c r="M12676" t="s">
        <v>48597</v>
      </c>
    </row>
    <row r="12677" spans="1:13">
      <c r="A12677" s="1" t="s">
        <v>14694</v>
      </c>
      <c r="B12677">
        <v>3.2911227655444501E-7</v>
      </c>
      <c r="C12677" s="1">
        <v>1.5263803456083E-6</v>
      </c>
      <c r="D12677">
        <v>0.967741935483871</v>
      </c>
      <c r="E12677">
        <v>0.98765432098765404</v>
      </c>
      <c r="F12677">
        <v>0.93788819875776397</v>
      </c>
      <c r="G12677">
        <v>1</v>
      </c>
      <c r="H12677">
        <v>0.965753424657534</v>
      </c>
      <c r="I12677">
        <v>0.98809523809523803</v>
      </c>
      <c r="J12677" s="1">
        <v>1</v>
      </c>
      <c r="K12677" t="s">
        <v>23238</v>
      </c>
      <c r="L12677" t="s">
        <v>48598</v>
      </c>
      <c r="M12677" t="s">
        <v>48599</v>
      </c>
    </row>
    <row r="12678" spans="1:13">
      <c r="A12678" s="1" t="s">
        <v>14695</v>
      </c>
      <c r="B12678">
        <v>4.7311859461930998E-8</v>
      </c>
      <c r="C12678" s="1">
        <v>9.9326172118598798E-9</v>
      </c>
      <c r="D12678">
        <v>1</v>
      </c>
      <c r="E12678">
        <v>0.99411764705882399</v>
      </c>
      <c r="F12678">
        <v>1</v>
      </c>
      <c r="G12678">
        <v>1</v>
      </c>
      <c r="H12678">
        <v>1</v>
      </c>
      <c r="I12678">
        <v>1</v>
      </c>
      <c r="J12678" s="1">
        <v>0.90909090909090895</v>
      </c>
      <c r="K12678" t="s">
        <v>23241</v>
      </c>
      <c r="L12678" t="s">
        <v>48600</v>
      </c>
      <c r="M12678" t="s">
        <v>48601</v>
      </c>
    </row>
    <row r="12679" spans="1:13">
      <c r="A12679" s="1" t="s">
        <v>14696</v>
      </c>
      <c r="B12679">
        <v>5.2068023655777896E-7</v>
      </c>
      <c r="C12679" s="1">
        <v>7.0781339791124801E-5</v>
      </c>
      <c r="D12679">
        <v>1</v>
      </c>
      <c r="E12679">
        <v>0.99397590361445798</v>
      </c>
      <c r="F12679">
        <v>0.99553571428571397</v>
      </c>
      <c r="G12679">
        <v>1</v>
      </c>
      <c r="H12679">
        <v>0.82608695652173902</v>
      </c>
      <c r="I12679">
        <v>0.8</v>
      </c>
      <c r="J12679" s="1">
        <v>1</v>
      </c>
      <c r="K12679" t="s">
        <v>23237</v>
      </c>
      <c r="L12679" t="s">
        <v>48602</v>
      </c>
      <c r="M12679" t="s">
        <v>48603</v>
      </c>
    </row>
    <row r="12680" spans="1:13">
      <c r="A12680" s="1" t="s">
        <v>14697</v>
      </c>
      <c r="B12680">
        <v>7.5686916563300695E-7</v>
      </c>
      <c r="C12680" s="1">
        <v>3.6955707619517601E-6</v>
      </c>
      <c r="D12680">
        <v>0</v>
      </c>
      <c r="E12680">
        <v>0</v>
      </c>
      <c r="F12680">
        <v>0</v>
      </c>
      <c r="G12680">
        <v>0.15625</v>
      </c>
      <c r="H12680">
        <v>5.0000000000000001E-3</v>
      </c>
      <c r="I12680">
        <v>0</v>
      </c>
      <c r="J12680" s="1">
        <v>0</v>
      </c>
      <c r="K12680" t="s">
        <v>23237</v>
      </c>
      <c r="L12680" t="s">
        <v>48604</v>
      </c>
      <c r="M12680" t="s">
        <v>48605</v>
      </c>
    </row>
    <row r="12681" spans="1:13">
      <c r="A12681" s="1" t="s">
        <v>14698</v>
      </c>
      <c r="B12681">
        <v>4.5192191142675903E-5</v>
      </c>
      <c r="C12681" s="1">
        <v>1.0126777148919E-6</v>
      </c>
      <c r="D12681">
        <v>0.12068965517241401</v>
      </c>
      <c r="E12681">
        <v>0.15384615384615399</v>
      </c>
      <c r="F12681">
        <v>1.1904761904761901E-2</v>
      </c>
      <c r="G12681">
        <v>0</v>
      </c>
      <c r="H12681">
        <v>0.107692307692308</v>
      </c>
      <c r="I12681">
        <v>0</v>
      </c>
      <c r="J12681" s="1">
        <v>0</v>
      </c>
      <c r="K12681" t="s">
        <v>23238</v>
      </c>
      <c r="L12681" t="s">
        <v>48606</v>
      </c>
      <c r="M12681" t="s">
        <v>48607</v>
      </c>
    </row>
    <row r="12682" spans="1:13">
      <c r="A12682" s="1" t="s">
        <v>14699</v>
      </c>
      <c r="B12682">
        <v>1.53766072059493E-6</v>
      </c>
      <c r="C12682" s="1">
        <v>4.0599793132128999E-6</v>
      </c>
      <c r="D12682">
        <v>0.93548387096774199</v>
      </c>
      <c r="E12682">
        <v>1</v>
      </c>
      <c r="F12682">
        <v>0.98397435897435903</v>
      </c>
      <c r="G12682">
        <v>0.85</v>
      </c>
      <c r="H12682">
        <v>0.99305555555555602</v>
      </c>
      <c r="I12682">
        <v>0.97619047619047605</v>
      </c>
      <c r="J12682" s="1">
        <v>1</v>
      </c>
      <c r="K12682" t="s">
        <v>23240</v>
      </c>
      <c r="L12682" t="s">
        <v>48608</v>
      </c>
      <c r="M12682" t="s">
        <v>48609</v>
      </c>
    </row>
    <row r="12683" spans="1:13">
      <c r="A12683" s="1" t="s">
        <v>14700</v>
      </c>
      <c r="B12683">
        <v>9.61608674488408E-5</v>
      </c>
      <c r="C12683" s="1">
        <v>2.77993162166025E-4</v>
      </c>
      <c r="D12683">
        <v>1.6666666666666701E-2</v>
      </c>
      <c r="E12683">
        <v>0</v>
      </c>
      <c r="F12683">
        <v>0.24438202247190999</v>
      </c>
      <c r="G12683">
        <v>0</v>
      </c>
      <c r="H12683">
        <v>5.31914893617021E-3</v>
      </c>
      <c r="I12683">
        <v>0</v>
      </c>
      <c r="J12683" s="1">
        <v>0</v>
      </c>
      <c r="K12683" t="s">
        <v>23237</v>
      </c>
      <c r="L12683" t="s">
        <v>48610</v>
      </c>
      <c r="M12683" t="s">
        <v>48611</v>
      </c>
    </row>
    <row r="12684" spans="1:13">
      <c r="A12684" s="1" t="s">
        <v>14701</v>
      </c>
      <c r="B12684">
        <v>1.9160822355307799E-6</v>
      </c>
      <c r="C12684" s="1">
        <v>3.07995983510066E-6</v>
      </c>
      <c r="D12684">
        <v>1</v>
      </c>
      <c r="E12684">
        <v>1</v>
      </c>
      <c r="F12684">
        <v>0.98344370860927199</v>
      </c>
      <c r="G12684">
        <v>1</v>
      </c>
      <c r="H12684">
        <v>0.92372881355932202</v>
      </c>
      <c r="I12684">
        <v>0.91666666666666696</v>
      </c>
      <c r="J12684" s="1">
        <v>0.66666666666666696</v>
      </c>
      <c r="K12684" t="s">
        <v>23238</v>
      </c>
      <c r="L12684" t="s">
        <v>48612</v>
      </c>
      <c r="M12684" t="s">
        <v>48613</v>
      </c>
    </row>
    <row r="12685" spans="1:13">
      <c r="A12685" s="1" t="s">
        <v>14702</v>
      </c>
      <c r="B12685">
        <v>9.3544025538207305E-7</v>
      </c>
      <c r="C12685" s="1">
        <v>2.9901736268284E-7</v>
      </c>
      <c r="D12685">
        <v>1</v>
      </c>
      <c r="E12685">
        <v>1</v>
      </c>
      <c r="F12685">
        <v>0.96745562130177498</v>
      </c>
      <c r="G12685">
        <v>1</v>
      </c>
      <c r="H12685">
        <v>0.981012658227848</v>
      </c>
      <c r="I12685">
        <v>1</v>
      </c>
      <c r="J12685" s="1" t="s">
        <v>23229</v>
      </c>
      <c r="K12685" t="s">
        <v>23238</v>
      </c>
      <c r="L12685" t="s">
        <v>48614</v>
      </c>
      <c r="M12685" t="s">
        <v>48615</v>
      </c>
    </row>
    <row r="12686" spans="1:13">
      <c r="A12686" s="1" t="s">
        <v>14703</v>
      </c>
      <c r="B12686">
        <v>5.4316951744270796E-4</v>
      </c>
      <c r="C12686" s="1">
        <v>1.9036059947166601E-5</v>
      </c>
      <c r="D12686">
        <v>2.0833333333333301E-2</v>
      </c>
      <c r="E12686">
        <v>0</v>
      </c>
      <c r="F12686">
        <v>0.36423841059602602</v>
      </c>
      <c r="G12686">
        <v>0.5</v>
      </c>
      <c r="H12686">
        <v>0.55172413793103403</v>
      </c>
      <c r="I12686">
        <v>0.547619047619048</v>
      </c>
      <c r="J12686" s="1">
        <v>1</v>
      </c>
      <c r="K12686" t="s">
        <v>23238</v>
      </c>
      <c r="L12686" t="s">
        <v>48616</v>
      </c>
      <c r="M12686" t="s">
        <v>48617</v>
      </c>
    </row>
    <row r="12687" spans="1:13">
      <c r="A12687" s="1" t="s">
        <v>14704</v>
      </c>
      <c r="B12687">
        <v>1.98801609935627E-7</v>
      </c>
      <c r="C12687" s="1">
        <v>1.4998147505455099E-4</v>
      </c>
      <c r="D12687">
        <v>0</v>
      </c>
      <c r="E12687">
        <v>0</v>
      </c>
      <c r="F12687">
        <v>2.69230769230769E-2</v>
      </c>
      <c r="G12687">
        <v>4.08163265306122E-2</v>
      </c>
      <c r="H12687">
        <v>0.39830508474576298</v>
      </c>
      <c r="I12687">
        <v>0.148148148148148</v>
      </c>
      <c r="J12687" s="1">
        <v>0</v>
      </c>
      <c r="K12687" t="s">
        <v>23240</v>
      </c>
      <c r="L12687" t="s">
        <v>48618</v>
      </c>
      <c r="M12687" t="s">
        <v>48619</v>
      </c>
    </row>
    <row r="12688" spans="1:13">
      <c r="A12688" s="1" t="s">
        <v>14705</v>
      </c>
      <c r="B12688">
        <v>4.6725313445099802E-5</v>
      </c>
      <c r="C12688" s="1">
        <v>1.6793504476877901E-4</v>
      </c>
      <c r="D12688">
        <v>0</v>
      </c>
      <c r="E12688">
        <v>3.03030303030303E-2</v>
      </c>
      <c r="F12688">
        <v>0.14610389610389601</v>
      </c>
      <c r="G12688">
        <v>0</v>
      </c>
      <c r="H12688">
        <v>9.9009900990098994E-3</v>
      </c>
      <c r="I12688">
        <v>0</v>
      </c>
      <c r="J12688" s="1">
        <v>0</v>
      </c>
      <c r="K12688" t="s">
        <v>23241</v>
      </c>
      <c r="L12688" t="s">
        <v>48620</v>
      </c>
      <c r="M12688" t="s">
        <v>48621</v>
      </c>
    </row>
    <row r="12689" spans="1:13">
      <c r="A12689" s="1" t="s">
        <v>14706</v>
      </c>
      <c r="B12689">
        <v>4.0724366064166399E-4</v>
      </c>
      <c r="C12689" s="1">
        <v>9.93052755098667E-6</v>
      </c>
      <c r="D12689">
        <v>0.56451612903225801</v>
      </c>
      <c r="E12689">
        <v>0.29255319148936199</v>
      </c>
      <c r="F12689">
        <v>0.81117021276595702</v>
      </c>
      <c r="G12689">
        <v>0.84146341463414598</v>
      </c>
      <c r="H12689">
        <v>0.83333333333333304</v>
      </c>
      <c r="I12689">
        <v>0.71232876712328796</v>
      </c>
      <c r="J12689" s="1">
        <v>1</v>
      </c>
      <c r="K12689" t="s">
        <v>23241</v>
      </c>
      <c r="L12689" t="s">
        <v>48622</v>
      </c>
      <c r="M12689" t="s">
        <v>48623</v>
      </c>
    </row>
    <row r="12690" spans="1:13">
      <c r="A12690" s="1" t="s">
        <v>14707</v>
      </c>
      <c r="B12690">
        <v>1.25909047984448E-6</v>
      </c>
      <c r="C12690" s="1">
        <v>1.11050436361543E-6</v>
      </c>
      <c r="D12690">
        <v>1</v>
      </c>
      <c r="E12690">
        <v>0.98387096774193505</v>
      </c>
      <c r="F12690">
        <v>1</v>
      </c>
      <c r="G12690">
        <v>0.72413793103448298</v>
      </c>
      <c r="H12690">
        <v>1</v>
      </c>
      <c r="I12690">
        <v>0.94799999999999995</v>
      </c>
      <c r="J12690" s="1">
        <v>1</v>
      </c>
      <c r="K12690" t="s">
        <v>23240</v>
      </c>
      <c r="L12690" t="s">
        <v>48624</v>
      </c>
      <c r="M12690" t="s">
        <v>48625</v>
      </c>
    </row>
    <row r="12691" spans="1:13">
      <c r="A12691" s="1" t="s">
        <v>14708</v>
      </c>
      <c r="B12691">
        <v>5.2585947869940299E-5</v>
      </c>
      <c r="C12691" s="1">
        <v>2.5325204248669199E-6</v>
      </c>
      <c r="D12691">
        <v>0.5</v>
      </c>
      <c r="E12691">
        <v>3.5294117647058802E-2</v>
      </c>
      <c r="F12691">
        <v>6.0606060606060601E-2</v>
      </c>
      <c r="G12691">
        <v>0</v>
      </c>
      <c r="H12691">
        <v>1.49253731343284E-2</v>
      </c>
      <c r="I12691">
        <v>3.5714285714285698E-2</v>
      </c>
      <c r="J12691" s="1" t="s">
        <v>23229</v>
      </c>
      <c r="K12691" t="s">
        <v>23238</v>
      </c>
      <c r="L12691" t="s">
        <v>48626</v>
      </c>
      <c r="M12691" t="s">
        <v>48627</v>
      </c>
    </row>
    <row r="12692" spans="1:13">
      <c r="A12692" s="1" t="s">
        <v>14709</v>
      </c>
      <c r="B12692">
        <v>2.2931853873762E-4</v>
      </c>
      <c r="C12692" s="1">
        <v>6.2887848957268996E-5</v>
      </c>
      <c r="D12692">
        <v>0.90625</v>
      </c>
      <c r="E12692">
        <v>0.96842105263157896</v>
      </c>
      <c r="F12692">
        <v>0.82539682539682502</v>
      </c>
      <c r="G12692">
        <v>0.99074074074074103</v>
      </c>
      <c r="H12692">
        <v>0.90625</v>
      </c>
      <c r="I12692">
        <v>0.97033898305084698</v>
      </c>
      <c r="J12692" s="1">
        <v>1</v>
      </c>
      <c r="K12692" t="s">
        <v>23237</v>
      </c>
      <c r="L12692" t="s">
        <v>48628</v>
      </c>
      <c r="M12692" t="s">
        <v>48629</v>
      </c>
    </row>
    <row r="12693" spans="1:13">
      <c r="A12693" s="1" t="s">
        <v>14710</v>
      </c>
      <c r="B12693">
        <v>4.58264189905253E-6</v>
      </c>
      <c r="C12693" s="1">
        <v>8.7587794863099304E-6</v>
      </c>
      <c r="D12693">
        <v>3.8461538461538498E-2</v>
      </c>
      <c r="E12693">
        <v>7.3529411764705899E-3</v>
      </c>
      <c r="F12693">
        <v>0.240131578947368</v>
      </c>
      <c r="G12693">
        <v>0</v>
      </c>
      <c r="H12693">
        <v>4.6153846153846198E-2</v>
      </c>
      <c r="I12693">
        <v>9.6153846153846201E-2</v>
      </c>
      <c r="J12693" s="1" t="s">
        <v>23229</v>
      </c>
      <c r="K12693" t="s">
        <v>23239</v>
      </c>
      <c r="L12693" t="s">
        <v>48630</v>
      </c>
      <c r="M12693" t="s">
        <v>48631</v>
      </c>
    </row>
    <row r="12694" spans="1:13">
      <c r="A12694" s="1" t="s">
        <v>14711</v>
      </c>
      <c r="B12694">
        <v>1.4174195719484901E-8</v>
      </c>
      <c r="C12694" s="1">
        <v>5.2684314056750398E-8</v>
      </c>
      <c r="D12694">
        <v>0</v>
      </c>
      <c r="E12694">
        <v>0</v>
      </c>
      <c r="F12694">
        <v>3.0120481927710802E-3</v>
      </c>
      <c r="G12694">
        <v>0</v>
      </c>
      <c r="H12694">
        <v>0</v>
      </c>
      <c r="I12694">
        <v>0</v>
      </c>
      <c r="J12694" s="1">
        <v>0.40909090909090901</v>
      </c>
      <c r="K12694" t="s">
        <v>23238</v>
      </c>
      <c r="L12694" t="s">
        <v>48632</v>
      </c>
      <c r="M12694" t="s">
        <v>48633</v>
      </c>
    </row>
    <row r="12695" spans="1:13">
      <c r="A12695" s="1" t="s">
        <v>14712</v>
      </c>
      <c r="B12695">
        <v>2.98488847936854E-4</v>
      </c>
      <c r="C12695" s="1">
        <v>6.7461861942944194E-5</v>
      </c>
      <c r="D12695">
        <v>0.109375</v>
      </c>
      <c r="E12695">
        <v>0.47395833333333298</v>
      </c>
      <c r="F12695">
        <v>1.3020833333333299E-2</v>
      </c>
      <c r="G12695">
        <v>0</v>
      </c>
      <c r="H12695">
        <v>1.35135135135135E-2</v>
      </c>
      <c r="I12695">
        <v>1.29310344827586E-2</v>
      </c>
      <c r="J12695" s="1">
        <v>0</v>
      </c>
      <c r="K12695" t="s">
        <v>23238</v>
      </c>
      <c r="L12695" t="s">
        <v>48634</v>
      </c>
      <c r="M12695" t="s">
        <v>48635</v>
      </c>
    </row>
    <row r="12696" spans="1:13">
      <c r="A12696" s="1" t="s">
        <v>14713</v>
      </c>
      <c r="B12696">
        <v>3.0607388017435202E-7</v>
      </c>
      <c r="C12696" s="1">
        <v>1.1316786831031E-6</v>
      </c>
      <c r="D12696">
        <v>1</v>
      </c>
      <c r="E12696">
        <v>1</v>
      </c>
      <c r="F12696">
        <v>0.91666666666666696</v>
      </c>
      <c r="G12696">
        <v>1</v>
      </c>
      <c r="H12696">
        <v>1</v>
      </c>
      <c r="I12696">
        <v>1</v>
      </c>
      <c r="J12696" s="1">
        <v>1</v>
      </c>
      <c r="K12696" t="s">
        <v>23238</v>
      </c>
      <c r="L12696" t="s">
        <v>48636</v>
      </c>
      <c r="M12696" t="s">
        <v>48637</v>
      </c>
    </row>
    <row r="12697" spans="1:13">
      <c r="A12697" s="1" t="s">
        <v>14714</v>
      </c>
      <c r="B12697">
        <v>5.7215837502134599E-5</v>
      </c>
      <c r="C12697" s="1">
        <v>2.0950465375807702E-5</v>
      </c>
      <c r="D12697">
        <v>0.53846153846153799</v>
      </c>
      <c r="E12697">
        <v>0.575949367088608</v>
      </c>
      <c r="F12697">
        <v>6.8627450980392204E-2</v>
      </c>
      <c r="G12697">
        <v>0</v>
      </c>
      <c r="H12697">
        <v>0</v>
      </c>
      <c r="I12697">
        <v>1.72413793103448E-2</v>
      </c>
      <c r="J12697" s="1">
        <v>0</v>
      </c>
      <c r="K12697" t="s">
        <v>23242</v>
      </c>
      <c r="L12697" t="s">
        <v>48638</v>
      </c>
      <c r="M12697" t="s">
        <v>48639</v>
      </c>
    </row>
    <row r="12698" spans="1:13">
      <c r="A12698" s="1" t="s">
        <v>14715</v>
      </c>
      <c r="B12698">
        <v>1.1306336986541E-7</v>
      </c>
      <c r="C12698" s="1">
        <v>2.7878564368477202E-4</v>
      </c>
      <c r="D12698">
        <v>0.225806451612903</v>
      </c>
      <c r="E12698">
        <v>0.17777777777777801</v>
      </c>
      <c r="F12698">
        <v>0.27142857142857102</v>
      </c>
      <c r="G12698">
        <v>0.390625</v>
      </c>
      <c r="H12698">
        <v>0.38888888888888901</v>
      </c>
      <c r="I12698">
        <v>0.45522388059701502</v>
      </c>
      <c r="J12698" s="1">
        <v>0</v>
      </c>
      <c r="K12698" t="s">
        <v>23238</v>
      </c>
      <c r="L12698" t="s">
        <v>48640</v>
      </c>
      <c r="M12698" t="s">
        <v>48641</v>
      </c>
    </row>
    <row r="12699" spans="1:13">
      <c r="A12699" s="1" t="s">
        <v>14716</v>
      </c>
      <c r="B12699">
        <v>5.7911429704901999E-7</v>
      </c>
      <c r="C12699" s="1">
        <v>1.68691436324152E-6</v>
      </c>
      <c r="D12699">
        <v>0.96875</v>
      </c>
      <c r="E12699">
        <v>1</v>
      </c>
      <c r="F12699">
        <v>0.93979057591623005</v>
      </c>
      <c r="G12699">
        <v>1</v>
      </c>
      <c r="H12699">
        <v>0.98913043478260898</v>
      </c>
      <c r="I12699">
        <v>1</v>
      </c>
      <c r="J12699" s="1" t="s">
        <v>23229</v>
      </c>
      <c r="K12699" t="s">
        <v>23242</v>
      </c>
      <c r="L12699" t="s">
        <v>48642</v>
      </c>
      <c r="M12699" t="s">
        <v>48643</v>
      </c>
    </row>
    <row r="12700" spans="1:13">
      <c r="A12700" s="1" t="s">
        <v>14717</v>
      </c>
      <c r="B12700">
        <v>4.1515579419962102E-5</v>
      </c>
      <c r="C12700" s="1">
        <v>3.19006648871649E-4</v>
      </c>
      <c r="D12700">
        <v>1.5625E-2</v>
      </c>
      <c r="E12700">
        <v>0</v>
      </c>
      <c r="F12700">
        <v>0.12804878048780499</v>
      </c>
      <c r="G12700">
        <v>0.04</v>
      </c>
      <c r="H12700">
        <v>0.36875000000000002</v>
      </c>
      <c r="I12700">
        <v>0.22413793103448301</v>
      </c>
      <c r="J12700" s="1">
        <v>0</v>
      </c>
      <c r="K12700" t="s">
        <v>23241</v>
      </c>
      <c r="L12700" t="s">
        <v>48644</v>
      </c>
      <c r="M12700" t="s">
        <v>48645</v>
      </c>
    </row>
    <row r="12701" spans="1:13">
      <c r="A12701" s="1" t="s">
        <v>14718</v>
      </c>
      <c r="B12701">
        <v>2.1431289597160499E-6</v>
      </c>
      <c r="C12701" s="1">
        <v>1.7080298813608501E-4</v>
      </c>
      <c r="D12701">
        <v>0.375</v>
      </c>
      <c r="E12701">
        <v>0.15384615384615399</v>
      </c>
      <c r="F12701">
        <v>0.104761904761905</v>
      </c>
      <c r="G12701">
        <v>6.6666666666666693E-2</v>
      </c>
      <c r="H12701">
        <v>0.27083333333333298</v>
      </c>
      <c r="I12701">
        <v>0.25</v>
      </c>
      <c r="J12701" s="1">
        <v>0.25</v>
      </c>
      <c r="K12701" t="s">
        <v>23241</v>
      </c>
      <c r="L12701" t="s">
        <v>48646</v>
      </c>
      <c r="M12701" t="s">
        <v>48647</v>
      </c>
    </row>
    <row r="12702" spans="1:13">
      <c r="A12702" s="1" t="s">
        <v>14719</v>
      </c>
      <c r="B12702">
        <v>7.2458402504455296E-7</v>
      </c>
      <c r="C12702" s="1">
        <v>3.65010057229195E-7</v>
      </c>
      <c r="D12702">
        <v>0.671875</v>
      </c>
      <c r="E12702">
        <v>0.90361445783132499</v>
      </c>
      <c r="F12702">
        <v>0.97865853658536595</v>
      </c>
      <c r="G12702">
        <v>1</v>
      </c>
      <c r="H12702">
        <v>1</v>
      </c>
      <c r="I12702">
        <v>0.94736842105263197</v>
      </c>
      <c r="J12702" s="1">
        <v>1</v>
      </c>
      <c r="K12702" t="s">
        <v>23238</v>
      </c>
      <c r="L12702" t="s">
        <v>48648</v>
      </c>
      <c r="M12702" t="s">
        <v>48649</v>
      </c>
    </row>
    <row r="12703" spans="1:13">
      <c r="A12703" s="1" t="s">
        <v>14720</v>
      </c>
      <c r="B12703">
        <v>9.8215601774960599E-5</v>
      </c>
      <c r="C12703" s="1">
        <v>2.40944840863713E-5</v>
      </c>
      <c r="D12703">
        <v>0.76923076923076905</v>
      </c>
      <c r="E12703">
        <v>0.29375000000000001</v>
      </c>
      <c r="F12703">
        <v>0.871428571428571</v>
      </c>
      <c r="G12703">
        <v>1</v>
      </c>
      <c r="H12703">
        <v>1</v>
      </c>
      <c r="I12703">
        <v>0.97368421052631604</v>
      </c>
      <c r="J12703" s="1">
        <v>1</v>
      </c>
      <c r="K12703" t="s">
        <v>23242</v>
      </c>
      <c r="L12703" t="s">
        <v>48650</v>
      </c>
      <c r="M12703" t="s">
        <v>48651</v>
      </c>
    </row>
    <row r="12704" spans="1:13">
      <c r="A12704" s="1" t="s">
        <v>14721</v>
      </c>
      <c r="B12704">
        <v>2.0277803556685898E-5</v>
      </c>
      <c r="C12704" s="1">
        <v>2.16695170289025E-4</v>
      </c>
      <c r="D12704">
        <v>0.703125</v>
      </c>
      <c r="E12704">
        <v>0.68421052631578905</v>
      </c>
      <c r="F12704">
        <v>0.63589743589743597</v>
      </c>
      <c r="G12704">
        <v>0.94827586206896597</v>
      </c>
      <c r="H12704">
        <v>0.69026548672566401</v>
      </c>
      <c r="I12704">
        <v>0.88</v>
      </c>
      <c r="J12704" s="1">
        <v>0.90909090909090895</v>
      </c>
      <c r="K12704" t="s">
        <v>23238</v>
      </c>
      <c r="L12704" t="s">
        <v>48652</v>
      </c>
      <c r="M12704" t="s">
        <v>48653</v>
      </c>
    </row>
    <row r="12705" spans="1:13">
      <c r="A12705" s="1" t="s">
        <v>14722</v>
      </c>
      <c r="B12705">
        <v>2.6128987428835099E-6</v>
      </c>
      <c r="C12705" s="1">
        <v>9.8363719319565394E-8</v>
      </c>
      <c r="D12705">
        <v>0.36538461538461497</v>
      </c>
      <c r="E12705">
        <v>0.60958904109588996</v>
      </c>
      <c r="F12705">
        <v>0.57499999999999996</v>
      </c>
      <c r="G12705">
        <v>0</v>
      </c>
      <c r="H12705">
        <v>0.20270270270270299</v>
      </c>
      <c r="I12705">
        <v>0.17647058823529399</v>
      </c>
      <c r="J12705" s="1">
        <v>0</v>
      </c>
      <c r="K12705" t="s">
        <v>23241</v>
      </c>
      <c r="L12705" t="s">
        <v>48654</v>
      </c>
      <c r="M12705" t="s">
        <v>48655</v>
      </c>
    </row>
    <row r="12706" spans="1:13">
      <c r="A12706" s="1" t="s">
        <v>14723</v>
      </c>
      <c r="B12706">
        <v>1.6353965145497899E-6</v>
      </c>
      <c r="C12706" s="1">
        <v>1.09821678603125E-5</v>
      </c>
      <c r="D12706">
        <v>0.96428571428571397</v>
      </c>
      <c r="E12706">
        <v>1</v>
      </c>
      <c r="F12706">
        <v>1</v>
      </c>
      <c r="G12706">
        <v>0.66176470588235303</v>
      </c>
      <c r="H12706">
        <v>0.99444444444444402</v>
      </c>
      <c r="I12706">
        <v>0.96323529411764697</v>
      </c>
      <c r="J12706" s="1">
        <v>0.65</v>
      </c>
      <c r="K12706" t="s">
        <v>23238</v>
      </c>
      <c r="L12706" t="s">
        <v>48656</v>
      </c>
      <c r="M12706" t="s">
        <v>48657</v>
      </c>
    </row>
    <row r="12707" spans="1:13">
      <c r="A12707" s="1" t="s">
        <v>14724</v>
      </c>
      <c r="B12707">
        <v>6.5821314637291399E-6</v>
      </c>
      <c r="C12707" s="1">
        <v>3.5484466296383499E-5</v>
      </c>
      <c r="D12707">
        <v>1</v>
      </c>
      <c r="E12707">
        <v>1</v>
      </c>
      <c r="F12707">
        <v>0.91158536585365901</v>
      </c>
      <c r="G12707">
        <v>0.98076923076923095</v>
      </c>
      <c r="H12707">
        <v>0.85975609756097604</v>
      </c>
      <c r="I12707">
        <v>1</v>
      </c>
      <c r="J12707" s="1">
        <v>1</v>
      </c>
      <c r="K12707" t="s">
        <v>23242</v>
      </c>
      <c r="L12707" t="s">
        <v>48658</v>
      </c>
      <c r="M12707" t="s">
        <v>48659</v>
      </c>
    </row>
    <row r="12708" spans="1:13">
      <c r="A12708" s="1" t="s">
        <v>14725</v>
      </c>
      <c r="B12708">
        <v>6.0032654467940697E-7</v>
      </c>
      <c r="C12708" s="1">
        <v>2.24898743035228E-7</v>
      </c>
      <c r="D12708">
        <v>1</v>
      </c>
      <c r="E12708">
        <v>1</v>
      </c>
      <c r="F12708">
        <v>0.997058823529412</v>
      </c>
      <c r="G12708">
        <v>1</v>
      </c>
      <c r="H12708">
        <v>0.98765432098765404</v>
      </c>
      <c r="I12708">
        <v>1</v>
      </c>
      <c r="J12708" s="1">
        <v>0.27272727272727298</v>
      </c>
      <c r="K12708" t="s">
        <v>23241</v>
      </c>
      <c r="L12708" t="s">
        <v>48660</v>
      </c>
      <c r="M12708" t="s">
        <v>48661</v>
      </c>
    </row>
    <row r="12709" spans="1:13">
      <c r="A12709" s="1" t="s">
        <v>14726</v>
      </c>
      <c r="B12709">
        <v>3.1808023620399702E-6</v>
      </c>
      <c r="C12709" s="1">
        <v>4.7183576555522399E-6</v>
      </c>
      <c r="D12709">
        <v>0</v>
      </c>
      <c r="E12709">
        <v>0</v>
      </c>
      <c r="F12709">
        <v>0</v>
      </c>
      <c r="G12709">
        <v>0.16</v>
      </c>
      <c r="H12709">
        <v>0</v>
      </c>
      <c r="I12709">
        <v>6.25E-2</v>
      </c>
      <c r="J12709" s="1" t="s">
        <v>23229</v>
      </c>
      <c r="K12709" t="s">
        <v>23241</v>
      </c>
      <c r="L12709" t="s">
        <v>48662</v>
      </c>
      <c r="M12709" t="s">
        <v>48663</v>
      </c>
    </row>
    <row r="12710" spans="1:13">
      <c r="A12710" s="1" t="s">
        <v>14727</v>
      </c>
      <c r="B12710">
        <v>1.6236174118675798E-5</v>
      </c>
      <c r="C12710" s="1">
        <v>3.9147309743556999E-5</v>
      </c>
      <c r="D12710">
        <v>1</v>
      </c>
      <c r="E12710">
        <v>1</v>
      </c>
      <c r="F12710">
        <v>0.69817073170731703</v>
      </c>
      <c r="G12710">
        <v>0.90789473684210498</v>
      </c>
      <c r="H12710">
        <v>0.80898876404494402</v>
      </c>
      <c r="I12710">
        <v>0.98701298701298701</v>
      </c>
      <c r="J12710" s="1">
        <v>0.92857142857142905</v>
      </c>
      <c r="K12710" t="s">
        <v>23238</v>
      </c>
      <c r="L12710" t="s">
        <v>48664</v>
      </c>
      <c r="M12710" t="s">
        <v>48665</v>
      </c>
    </row>
    <row r="12711" spans="1:13">
      <c r="A12711" s="1" t="s">
        <v>14728</v>
      </c>
      <c r="B12711">
        <v>7.0639981856268799E-6</v>
      </c>
      <c r="C12711" s="1">
        <v>1.02039037673377E-5</v>
      </c>
      <c r="D12711">
        <v>0.98387096774193505</v>
      </c>
      <c r="E12711">
        <v>0.99456521739130399</v>
      </c>
      <c r="F12711">
        <v>0.997435897435897</v>
      </c>
      <c r="G12711">
        <v>0.99137931034482796</v>
      </c>
      <c r="H12711">
        <v>0.96460176991150404</v>
      </c>
      <c r="I12711">
        <v>0.93697478991596606</v>
      </c>
      <c r="J12711" s="1" t="s">
        <v>23229</v>
      </c>
      <c r="K12711" t="s">
        <v>23240</v>
      </c>
      <c r="L12711" t="s">
        <v>48666</v>
      </c>
      <c r="M12711" t="s">
        <v>48667</v>
      </c>
    </row>
    <row r="12712" spans="1:13">
      <c r="A12712" s="1" t="s">
        <v>14729</v>
      </c>
      <c r="B12712">
        <v>3.5686916764982501E-5</v>
      </c>
      <c r="C12712" s="1">
        <v>1.5202553602781501E-6</v>
      </c>
      <c r="D12712">
        <v>0.95</v>
      </c>
      <c r="E12712">
        <v>0.72023809523809501</v>
      </c>
      <c r="F12712">
        <v>0.84827586206896599</v>
      </c>
      <c r="G12712">
        <v>0.61428571428571399</v>
      </c>
      <c r="H12712">
        <v>0.90322580645161299</v>
      </c>
      <c r="I12712">
        <v>0.79838709677419395</v>
      </c>
      <c r="J12712" s="1" t="s">
        <v>23229</v>
      </c>
      <c r="K12712" t="s">
        <v>23237</v>
      </c>
      <c r="L12712" t="s">
        <v>48668</v>
      </c>
      <c r="M12712" t="s">
        <v>48669</v>
      </c>
    </row>
    <row r="12713" spans="1:13">
      <c r="A12713" s="1" t="s">
        <v>14730</v>
      </c>
      <c r="B12713">
        <v>9.2146108853957595E-5</v>
      </c>
      <c r="C12713" s="1">
        <v>1.97562115994329E-5</v>
      </c>
      <c r="D12713">
        <v>0.88235294117647101</v>
      </c>
      <c r="E12713">
        <v>0.59420289855072495</v>
      </c>
      <c r="F12713">
        <v>0.79545454545454497</v>
      </c>
      <c r="G12713">
        <v>0.95098039215686303</v>
      </c>
      <c r="H12713">
        <v>0.63636363636363602</v>
      </c>
      <c r="I12713">
        <v>0.95108695652173902</v>
      </c>
      <c r="J12713" s="1">
        <v>0.91666666666666696</v>
      </c>
      <c r="K12713" t="s">
        <v>23240</v>
      </c>
      <c r="L12713" t="s">
        <v>48670</v>
      </c>
      <c r="M12713" t="s">
        <v>48671</v>
      </c>
    </row>
    <row r="12714" spans="1:13">
      <c r="A12714" s="1" t="s">
        <v>14731</v>
      </c>
      <c r="B12714">
        <v>1.4369720141742499E-7</v>
      </c>
      <c r="C12714" s="1">
        <v>3.1498022265953701E-7</v>
      </c>
      <c r="D12714">
        <v>1</v>
      </c>
      <c r="E12714">
        <v>1</v>
      </c>
      <c r="F12714">
        <v>1</v>
      </c>
      <c r="G12714">
        <v>0.98684210526315796</v>
      </c>
      <c r="H12714">
        <v>0.99462365591397806</v>
      </c>
      <c r="I12714">
        <v>1</v>
      </c>
      <c r="J12714" s="1">
        <v>0.35</v>
      </c>
      <c r="K12714" t="s">
        <v>23237</v>
      </c>
      <c r="L12714" t="s">
        <v>48672</v>
      </c>
      <c r="M12714" t="s">
        <v>48673</v>
      </c>
    </row>
    <row r="12715" spans="1:13">
      <c r="A12715" s="1" t="s">
        <v>14732</v>
      </c>
      <c r="B12715">
        <v>2.1121539159703499E-5</v>
      </c>
      <c r="C12715" s="1">
        <v>8.5796091154692301E-6</v>
      </c>
      <c r="D12715">
        <v>1</v>
      </c>
      <c r="E12715">
        <v>0.99444444444444402</v>
      </c>
      <c r="F12715">
        <v>0.934782608695652</v>
      </c>
      <c r="G12715">
        <v>1</v>
      </c>
      <c r="H12715">
        <v>1</v>
      </c>
      <c r="I12715">
        <v>0.94166666666666698</v>
      </c>
      <c r="J12715" s="1" t="s">
        <v>23229</v>
      </c>
      <c r="K12715" t="s">
        <v>23238</v>
      </c>
      <c r="L12715" t="s">
        <v>48674</v>
      </c>
      <c r="M12715" t="s">
        <v>48675</v>
      </c>
    </row>
    <row r="12716" spans="1:13">
      <c r="A12716" s="1" t="s">
        <v>14733</v>
      </c>
      <c r="B12716">
        <v>7.5262499014821901E-6</v>
      </c>
      <c r="C12716" s="1">
        <v>1.14918415465278E-7</v>
      </c>
      <c r="D12716">
        <v>0.96875</v>
      </c>
      <c r="E12716">
        <v>0.96703296703296704</v>
      </c>
      <c r="F12716">
        <v>0.98677248677248697</v>
      </c>
      <c r="G12716">
        <v>0.97368421052631604</v>
      </c>
      <c r="H12716">
        <v>0.96629213483146104</v>
      </c>
      <c r="I12716">
        <v>0.992307692307692</v>
      </c>
      <c r="J12716" s="1">
        <v>9.0909090909090898E-2</v>
      </c>
      <c r="K12716" t="s">
        <v>23240</v>
      </c>
      <c r="L12716" t="s">
        <v>48676</v>
      </c>
      <c r="M12716" t="s">
        <v>48677</v>
      </c>
    </row>
    <row r="12717" spans="1:13">
      <c r="A12717" s="1" t="s">
        <v>14734</v>
      </c>
      <c r="B12717">
        <v>8.5152439839357101E-7</v>
      </c>
      <c r="C12717" s="1">
        <v>1.4760835501706599E-7</v>
      </c>
      <c r="D12717">
        <v>1</v>
      </c>
      <c r="E12717">
        <v>1</v>
      </c>
      <c r="F12717">
        <v>0.98192771084337305</v>
      </c>
      <c r="G12717">
        <v>1</v>
      </c>
      <c r="H12717">
        <v>0.99285714285714299</v>
      </c>
      <c r="I12717">
        <v>1</v>
      </c>
      <c r="J12717" s="1" t="s">
        <v>23229</v>
      </c>
      <c r="K12717" t="s">
        <v>23238</v>
      </c>
      <c r="L12717" t="s">
        <v>48678</v>
      </c>
      <c r="M12717" t="s">
        <v>48679</v>
      </c>
    </row>
    <row r="12718" spans="1:13">
      <c r="A12718" s="1" t="s">
        <v>14735</v>
      </c>
      <c r="B12718">
        <v>7.9738052826945998E-5</v>
      </c>
      <c r="C12718" s="1">
        <v>3.5354894031253199E-6</v>
      </c>
      <c r="D12718">
        <v>0.56451612903225801</v>
      </c>
      <c r="E12718">
        <v>0.59523809523809501</v>
      </c>
      <c r="F12718">
        <v>0.74838709677419402</v>
      </c>
      <c r="G12718">
        <v>2.9411764705882401E-2</v>
      </c>
      <c r="H12718">
        <v>0.56944444444444398</v>
      </c>
      <c r="I12718">
        <v>0.25714285714285701</v>
      </c>
      <c r="J12718" s="1">
        <v>5.5555555555555601E-2</v>
      </c>
      <c r="K12718" t="s">
        <v>23239</v>
      </c>
      <c r="L12718" t="s">
        <v>48680</v>
      </c>
      <c r="M12718" t="s">
        <v>48681</v>
      </c>
    </row>
    <row r="12719" spans="1:13">
      <c r="A12719" s="1" t="s">
        <v>14736</v>
      </c>
      <c r="B12719">
        <v>8.4782651290221003E-5</v>
      </c>
      <c r="C12719" s="1">
        <v>5.8602202598799098E-6</v>
      </c>
      <c r="D12719">
        <v>0</v>
      </c>
      <c r="E12719">
        <v>0.21195652173912999</v>
      </c>
      <c r="F12719">
        <v>0</v>
      </c>
      <c r="G12719">
        <v>0</v>
      </c>
      <c r="H12719">
        <v>0</v>
      </c>
      <c r="I12719">
        <v>0</v>
      </c>
      <c r="J12719" s="1">
        <v>0</v>
      </c>
      <c r="K12719" t="s">
        <v>23242</v>
      </c>
      <c r="L12719" t="s">
        <v>48682</v>
      </c>
      <c r="M12719" t="s">
        <v>48683</v>
      </c>
    </row>
    <row r="12720" spans="1:13">
      <c r="A12720" s="1" t="s">
        <v>14737</v>
      </c>
      <c r="B12720">
        <v>8.2037486207065206E-9</v>
      </c>
      <c r="C12720" s="1">
        <v>1.9590341446177602E-6</v>
      </c>
      <c r="D12720">
        <v>0</v>
      </c>
      <c r="E12720">
        <v>0</v>
      </c>
      <c r="F12720">
        <v>0</v>
      </c>
      <c r="G12720">
        <v>0</v>
      </c>
      <c r="H12720">
        <v>3.3707865168539297E-2</v>
      </c>
      <c r="I12720">
        <v>0</v>
      </c>
      <c r="J12720" s="1">
        <v>0</v>
      </c>
      <c r="K12720" t="s">
        <v>23237</v>
      </c>
      <c r="L12720" t="s">
        <v>48684</v>
      </c>
      <c r="M12720" t="s">
        <v>48685</v>
      </c>
    </row>
    <row r="12721" spans="1:13">
      <c r="A12721" s="1" t="s">
        <v>14738</v>
      </c>
      <c r="B12721">
        <v>6.2420383096162604E-7</v>
      </c>
      <c r="C12721" s="1">
        <v>6.5319057848115203E-8</v>
      </c>
      <c r="D12721">
        <v>0</v>
      </c>
      <c r="E12721">
        <v>0</v>
      </c>
      <c r="F12721">
        <v>0</v>
      </c>
      <c r="G12721">
        <v>0</v>
      </c>
      <c r="H12721">
        <v>1.63934426229508E-2</v>
      </c>
      <c r="I12721">
        <v>0</v>
      </c>
      <c r="J12721" s="1">
        <v>0.77272727272727304</v>
      </c>
      <c r="K12721" t="s">
        <v>23240</v>
      </c>
      <c r="L12721" t="s">
        <v>48686</v>
      </c>
      <c r="M12721" t="s">
        <v>48687</v>
      </c>
    </row>
    <row r="12722" spans="1:13">
      <c r="A12722" s="1" t="s">
        <v>14739</v>
      </c>
      <c r="B12722">
        <v>1.0011591527928E-5</v>
      </c>
      <c r="C12722" s="1">
        <v>5.0638185665311899E-6</v>
      </c>
      <c r="D12722">
        <v>0.953125</v>
      </c>
      <c r="E12722">
        <v>0.98936170212765995</v>
      </c>
      <c r="F12722">
        <v>0.99180327868852503</v>
      </c>
      <c r="G12722">
        <v>1</v>
      </c>
      <c r="H12722">
        <v>1</v>
      </c>
      <c r="I12722">
        <v>0.98</v>
      </c>
      <c r="J12722" s="1">
        <v>1</v>
      </c>
      <c r="K12722" t="s">
        <v>23240</v>
      </c>
      <c r="L12722" t="s">
        <v>48688</v>
      </c>
      <c r="M12722" t="s">
        <v>48689</v>
      </c>
    </row>
    <row r="12723" spans="1:13">
      <c r="A12723" s="1" t="s">
        <v>14740</v>
      </c>
      <c r="B12723">
        <v>5.6019366700754498E-8</v>
      </c>
      <c r="C12723" s="1">
        <v>4.3999064544503002E-4</v>
      </c>
      <c r="D12723">
        <v>0.61290322580645196</v>
      </c>
      <c r="E12723">
        <v>0.77631578947368396</v>
      </c>
      <c r="F12723">
        <v>0.765384615384615</v>
      </c>
      <c r="G12723">
        <v>0.77272727272727304</v>
      </c>
      <c r="H12723">
        <v>0.55288461538461497</v>
      </c>
      <c r="I12723">
        <v>0.62765957446808496</v>
      </c>
      <c r="J12723" s="1">
        <v>0</v>
      </c>
      <c r="K12723" t="s">
        <v>23239</v>
      </c>
      <c r="L12723" t="s">
        <v>48690</v>
      </c>
      <c r="M12723" t="s">
        <v>48691</v>
      </c>
    </row>
    <row r="12724" spans="1:13">
      <c r="A12724" s="1" t="s">
        <v>14741</v>
      </c>
      <c r="B12724">
        <v>9.2188939256489103E-8</v>
      </c>
      <c r="C12724" s="1">
        <v>4.7279390298147397E-5</v>
      </c>
      <c r="D12724">
        <v>0.05</v>
      </c>
      <c r="E12724">
        <v>5.8823529411764696E-3</v>
      </c>
      <c r="F12724">
        <v>5.0359712230215799E-2</v>
      </c>
      <c r="G12724">
        <v>0.37096774193548399</v>
      </c>
      <c r="H12724">
        <v>0.10958904109589</v>
      </c>
      <c r="I12724">
        <v>0.53</v>
      </c>
      <c r="J12724" s="1">
        <v>0.85</v>
      </c>
      <c r="K12724" t="s">
        <v>23240</v>
      </c>
      <c r="L12724" t="s">
        <v>48692</v>
      </c>
      <c r="M12724" t="s">
        <v>48693</v>
      </c>
    </row>
    <row r="12725" spans="1:13">
      <c r="A12725" s="1" t="s">
        <v>14742</v>
      </c>
      <c r="B12725">
        <v>1.37561742402828E-6</v>
      </c>
      <c r="C12725" s="1">
        <v>8.25461186646851E-7</v>
      </c>
      <c r="D12725">
        <v>0</v>
      </c>
      <c r="E12725">
        <v>0</v>
      </c>
      <c r="F12725">
        <v>1.2820512820512997E-2</v>
      </c>
      <c r="G12725">
        <v>0</v>
      </c>
      <c r="H12725">
        <v>0</v>
      </c>
      <c r="I12725">
        <v>0</v>
      </c>
      <c r="J12725" s="1">
        <v>0</v>
      </c>
      <c r="K12725" t="s">
        <v>23243</v>
      </c>
      <c r="L12725" t="s">
        <v>48694</v>
      </c>
      <c r="M12725" t="s">
        <v>48695</v>
      </c>
    </row>
    <row r="12726" spans="1:13">
      <c r="A12726" s="1" t="s">
        <v>14743</v>
      </c>
      <c r="B12726">
        <v>9.6046475057449309E-7</v>
      </c>
      <c r="C12726" s="1">
        <v>2.1804058839687202E-5</v>
      </c>
      <c r="D12726">
        <v>0.9375</v>
      </c>
      <c r="E12726">
        <v>0.5625</v>
      </c>
      <c r="F12726">
        <v>0.85915492957746498</v>
      </c>
      <c r="G12726">
        <v>0.57999999999999996</v>
      </c>
      <c r="H12726">
        <v>0.921875</v>
      </c>
      <c r="I12726">
        <v>0.47945205479452102</v>
      </c>
      <c r="J12726" s="1" t="s">
        <v>23229</v>
      </c>
      <c r="K12726" t="s">
        <v>23241</v>
      </c>
      <c r="L12726" t="s">
        <v>48696</v>
      </c>
      <c r="M12726" t="s">
        <v>48697</v>
      </c>
    </row>
    <row r="12727" spans="1:13">
      <c r="A12727" s="1" t="s">
        <v>14744</v>
      </c>
      <c r="B12727">
        <v>1.29950744301923E-6</v>
      </c>
      <c r="C12727" s="1">
        <v>7.8643446797350006E-8</v>
      </c>
      <c r="D12727">
        <v>1</v>
      </c>
      <c r="E12727">
        <v>0.98765432098765404</v>
      </c>
      <c r="F12727">
        <v>0.99047619047619095</v>
      </c>
      <c r="G12727">
        <v>1</v>
      </c>
      <c r="H12727">
        <v>0.99315068493150704</v>
      </c>
      <c r="I12727">
        <v>0.96590909090909105</v>
      </c>
      <c r="J12727" s="1">
        <v>0.9</v>
      </c>
      <c r="K12727" t="s">
        <v>23240</v>
      </c>
      <c r="L12727" t="s">
        <v>48698</v>
      </c>
      <c r="M12727" t="s">
        <v>48699</v>
      </c>
    </row>
    <row r="12728" spans="1:13">
      <c r="A12728" s="1" t="s">
        <v>14745</v>
      </c>
      <c r="B12728">
        <v>1.98461912091607E-5</v>
      </c>
      <c r="C12728" s="1">
        <v>4.5137117448877302E-6</v>
      </c>
      <c r="D12728">
        <v>0.24137931034482801</v>
      </c>
      <c r="E12728">
        <v>0.31976744186046502</v>
      </c>
      <c r="F12728">
        <v>2.9585798816568001E-2</v>
      </c>
      <c r="G12728">
        <v>0</v>
      </c>
      <c r="H12728">
        <v>1.1904761904761901E-2</v>
      </c>
      <c r="I12728">
        <v>3.94736842105263E-2</v>
      </c>
      <c r="J12728" s="1" t="s">
        <v>23229</v>
      </c>
      <c r="K12728" t="s">
        <v>23238</v>
      </c>
      <c r="L12728" t="s">
        <v>48700</v>
      </c>
      <c r="M12728" t="s">
        <v>48701</v>
      </c>
    </row>
    <row r="12729" spans="1:13">
      <c r="A12729" s="1" t="s">
        <v>14746</v>
      </c>
      <c r="B12729">
        <v>3.1641631971651099E-6</v>
      </c>
      <c r="C12729" s="1">
        <v>1.6930610664510799E-5</v>
      </c>
      <c r="D12729">
        <v>1</v>
      </c>
      <c r="E12729">
        <v>1</v>
      </c>
      <c r="F12729">
        <v>0.93119266055045902</v>
      </c>
      <c r="G12729">
        <v>1</v>
      </c>
      <c r="H12729">
        <v>0.98913043478260898</v>
      </c>
      <c r="I12729">
        <v>1</v>
      </c>
      <c r="J12729" s="1" t="s">
        <v>23229</v>
      </c>
      <c r="K12729" t="s">
        <v>23238</v>
      </c>
      <c r="L12729" t="s">
        <v>48702</v>
      </c>
      <c r="M12729" t="s">
        <v>48703</v>
      </c>
    </row>
    <row r="12730" spans="1:13">
      <c r="A12730" s="1" t="s">
        <v>14747</v>
      </c>
      <c r="B12730">
        <v>1.5300813014872001E-5</v>
      </c>
      <c r="C12730" s="1">
        <v>2.3860722377307602E-6</v>
      </c>
      <c r="D12730">
        <v>0.88</v>
      </c>
      <c r="E12730">
        <v>0.95679012345679004</v>
      </c>
      <c r="F12730">
        <v>0.67948717948717996</v>
      </c>
      <c r="G12730">
        <v>0.95833333333333304</v>
      </c>
      <c r="H12730">
        <v>0.72619047619047605</v>
      </c>
      <c r="I12730">
        <v>0.95652173913043503</v>
      </c>
      <c r="J12730" s="1">
        <v>1</v>
      </c>
      <c r="K12730" t="s">
        <v>23241</v>
      </c>
      <c r="L12730" t="s">
        <v>48704</v>
      </c>
      <c r="M12730" t="s">
        <v>48705</v>
      </c>
    </row>
    <row r="12731" spans="1:13">
      <c r="A12731" s="1" t="s">
        <v>14748</v>
      </c>
      <c r="B12731">
        <v>7.2203197837805301E-5</v>
      </c>
      <c r="C12731" s="1">
        <v>7.7579735910621801E-4</v>
      </c>
      <c r="D12731">
        <v>0.109375</v>
      </c>
      <c r="E12731">
        <v>5.2083333333333296E-3</v>
      </c>
      <c r="F12731">
        <v>0.291139240506329</v>
      </c>
      <c r="G12731">
        <v>7.8947368421052599E-2</v>
      </c>
      <c r="H12731">
        <v>0.66990291262135904</v>
      </c>
      <c r="I12731">
        <v>0.26388888888888901</v>
      </c>
      <c r="J12731" s="1">
        <v>0</v>
      </c>
      <c r="K12731" t="s">
        <v>23241</v>
      </c>
      <c r="L12731" t="s">
        <v>48706</v>
      </c>
      <c r="M12731" t="s">
        <v>48707</v>
      </c>
    </row>
    <row r="12732" spans="1:13">
      <c r="A12732" s="1" t="s">
        <v>14749</v>
      </c>
      <c r="B12732">
        <v>4.1181487203428401E-6</v>
      </c>
      <c r="C12732" s="1">
        <v>1.2198983829841801E-6</v>
      </c>
      <c r="D12732">
        <v>1.6129032258064498E-2</v>
      </c>
      <c r="E12732">
        <v>0</v>
      </c>
      <c r="F12732">
        <v>8.0645161290322596E-3</v>
      </c>
      <c r="G12732">
        <v>0</v>
      </c>
      <c r="H12732">
        <v>0.1875</v>
      </c>
      <c r="I12732">
        <v>6.41025641025641E-3</v>
      </c>
      <c r="J12732" s="1">
        <v>0</v>
      </c>
      <c r="K12732" t="s">
        <v>23238</v>
      </c>
      <c r="L12732" t="s">
        <v>48708</v>
      </c>
      <c r="M12732" t="s">
        <v>48709</v>
      </c>
    </row>
    <row r="12733" spans="1:13">
      <c r="A12733" s="1" t="s">
        <v>14750</v>
      </c>
      <c r="B12733">
        <v>7.2528359128615198E-6</v>
      </c>
      <c r="C12733" s="1">
        <v>2.5644935191449898E-5</v>
      </c>
      <c r="D12733">
        <v>1.6129032258064498E-2</v>
      </c>
      <c r="E12733">
        <v>5.6818181818181802E-3</v>
      </c>
      <c r="F12733">
        <v>2.6455026455026501E-3</v>
      </c>
      <c r="G12733">
        <v>9.0909090909090905E-3</v>
      </c>
      <c r="H12733">
        <v>0</v>
      </c>
      <c r="I12733">
        <v>0.09</v>
      </c>
      <c r="J12733" s="1">
        <v>0</v>
      </c>
      <c r="K12733" t="s">
        <v>23242</v>
      </c>
      <c r="L12733" t="s">
        <v>48710</v>
      </c>
      <c r="M12733" t="s">
        <v>48711</v>
      </c>
    </row>
    <row r="12734" spans="1:13">
      <c r="A12734" s="1" t="s">
        <v>14751</v>
      </c>
      <c r="B12734">
        <v>1.54980729666829E-5</v>
      </c>
      <c r="C12734" s="1">
        <v>8.3655651189553206E-5</v>
      </c>
      <c r="D12734">
        <v>0.18965517241379301</v>
      </c>
      <c r="E12734">
        <v>8.7301587301587297E-2</v>
      </c>
      <c r="F12734">
        <v>0.18156424581005601</v>
      </c>
      <c r="G12734">
        <v>0</v>
      </c>
      <c r="H12734">
        <v>0.13020833333333301</v>
      </c>
      <c r="I12734">
        <v>5.6962025316455701E-2</v>
      </c>
      <c r="J12734" s="1" t="s">
        <v>23229</v>
      </c>
      <c r="K12734" t="s">
        <v>23242</v>
      </c>
      <c r="L12734" t="s">
        <v>48712</v>
      </c>
      <c r="M12734" t="s">
        <v>48713</v>
      </c>
    </row>
    <row r="12735" spans="1:13">
      <c r="A12735" s="1" t="s">
        <v>14752</v>
      </c>
      <c r="B12735">
        <v>4.3381609025248499E-8</v>
      </c>
      <c r="C12735" s="1">
        <v>3.1502554781902303E-7</v>
      </c>
      <c r="D12735">
        <v>1</v>
      </c>
      <c r="E12735">
        <v>1</v>
      </c>
      <c r="F12735">
        <v>0.96842105263157896</v>
      </c>
      <c r="G12735">
        <v>1</v>
      </c>
      <c r="H12735">
        <v>1</v>
      </c>
      <c r="I12735">
        <v>1</v>
      </c>
      <c r="J12735" s="1">
        <v>1</v>
      </c>
      <c r="K12735" t="s">
        <v>23239</v>
      </c>
      <c r="L12735" t="s">
        <v>48714</v>
      </c>
      <c r="M12735" t="s">
        <v>48715</v>
      </c>
    </row>
    <row r="12736" spans="1:13">
      <c r="A12736" s="1" t="s">
        <v>14753</v>
      </c>
      <c r="B12736">
        <v>2.54013938705828E-4</v>
      </c>
      <c r="C12736" s="1">
        <v>5.5924296224196297E-5</v>
      </c>
      <c r="D12736">
        <v>0.69354838709677402</v>
      </c>
      <c r="E12736">
        <v>0.95180722891566305</v>
      </c>
      <c r="F12736">
        <v>0.59124087591240904</v>
      </c>
      <c r="G12736">
        <v>0.180851063829787</v>
      </c>
      <c r="H12736">
        <v>0.88834951456310696</v>
      </c>
      <c r="I12736">
        <v>0.5</v>
      </c>
      <c r="J12736" s="1" t="s">
        <v>23229</v>
      </c>
      <c r="K12736" t="s">
        <v>23238</v>
      </c>
      <c r="L12736" t="s">
        <v>48716</v>
      </c>
      <c r="M12736" t="s">
        <v>48717</v>
      </c>
    </row>
    <row r="12737" spans="1:13">
      <c r="A12737" s="1" t="s">
        <v>14754</v>
      </c>
      <c r="B12737">
        <v>7.6998717039926306E-5</v>
      </c>
      <c r="C12737" s="1">
        <v>6.6312761804301597E-6</v>
      </c>
      <c r="D12737">
        <v>0.22727272727272699</v>
      </c>
      <c r="E12737">
        <v>7.5757575757575801E-2</v>
      </c>
      <c r="F12737">
        <v>0.16428571428571401</v>
      </c>
      <c r="G12737">
        <v>0.4</v>
      </c>
      <c r="H12737">
        <v>0.87878787878787901</v>
      </c>
      <c r="I12737">
        <v>2.9411764705882401E-2</v>
      </c>
      <c r="J12737" s="1">
        <v>0</v>
      </c>
      <c r="K12737" t="s">
        <v>23239</v>
      </c>
      <c r="L12737" t="s">
        <v>48718</v>
      </c>
      <c r="M12737" t="s">
        <v>48719</v>
      </c>
    </row>
    <row r="12738" spans="1:13">
      <c r="A12738" s="1" t="s">
        <v>14755</v>
      </c>
      <c r="B12738">
        <v>3.4120522595117202E-6</v>
      </c>
      <c r="C12738" s="1">
        <v>3.6464503665044801E-4</v>
      </c>
      <c r="D12738">
        <v>0.734375</v>
      </c>
      <c r="E12738">
        <v>0.56770833333333304</v>
      </c>
      <c r="F12738">
        <v>0.56994818652849699</v>
      </c>
      <c r="G12738">
        <v>0.30172413793103398</v>
      </c>
      <c r="H12738">
        <v>0.17105263157894701</v>
      </c>
      <c r="I12738">
        <v>0.316</v>
      </c>
      <c r="J12738" s="1">
        <v>4.5454545454545497E-2</v>
      </c>
      <c r="K12738" t="s">
        <v>23242</v>
      </c>
      <c r="L12738" t="s">
        <v>48720</v>
      </c>
      <c r="M12738" t="s">
        <v>48721</v>
      </c>
    </row>
    <row r="12739" spans="1:13">
      <c r="A12739" s="1" t="s">
        <v>14756</v>
      </c>
      <c r="B12739">
        <v>3.8470441586060201E-5</v>
      </c>
      <c r="C12739" s="1">
        <v>1.8499003786924799E-7</v>
      </c>
      <c r="D12739">
        <v>1</v>
      </c>
      <c r="E12739">
        <v>1</v>
      </c>
      <c r="F12739">
        <v>0.74074074074074103</v>
      </c>
      <c r="G12739">
        <v>0.97142857142857097</v>
      </c>
      <c r="H12739">
        <v>0.84666666666666701</v>
      </c>
      <c r="I12739">
        <v>0.90384615384615397</v>
      </c>
      <c r="J12739" s="1" t="s">
        <v>23229</v>
      </c>
      <c r="K12739" t="s">
        <v>23238</v>
      </c>
      <c r="L12739" t="s">
        <v>48722</v>
      </c>
      <c r="M12739" t="s">
        <v>48723</v>
      </c>
    </row>
    <row r="12740" spans="1:13">
      <c r="A12740" s="1" t="s">
        <v>14757</v>
      </c>
      <c r="B12740">
        <v>1.58958711604821E-6</v>
      </c>
      <c r="C12740" s="1">
        <v>5.1546000291359604E-6</v>
      </c>
      <c r="D12740">
        <v>0</v>
      </c>
      <c r="E12740">
        <v>0</v>
      </c>
      <c r="F12740">
        <v>1.3333333333333299E-2</v>
      </c>
      <c r="G12740">
        <v>0</v>
      </c>
      <c r="H12740">
        <v>4.5918367346938799E-2</v>
      </c>
      <c r="I12740">
        <v>0</v>
      </c>
      <c r="J12740" s="1">
        <v>0</v>
      </c>
      <c r="K12740" t="s">
        <v>23241</v>
      </c>
      <c r="L12740" t="s">
        <v>48724</v>
      </c>
      <c r="M12740" t="s">
        <v>48725</v>
      </c>
    </row>
    <row r="12741" spans="1:13">
      <c r="A12741" s="1" t="s">
        <v>14758</v>
      </c>
      <c r="B12741">
        <v>8.5147936115749295E-6</v>
      </c>
      <c r="C12741" s="1">
        <v>1.07383566937341E-4</v>
      </c>
      <c r="D12741">
        <v>0.1</v>
      </c>
      <c r="E12741">
        <v>0</v>
      </c>
      <c r="F12741">
        <v>7.6576576576576599E-2</v>
      </c>
      <c r="G12741">
        <v>1.88679245283019E-2</v>
      </c>
      <c r="H12741">
        <v>0.33928571428571402</v>
      </c>
      <c r="I12741">
        <v>0.154255319148936</v>
      </c>
      <c r="J12741" s="1">
        <v>4.5454545454545497E-2</v>
      </c>
      <c r="K12741" t="s">
        <v>23238</v>
      </c>
      <c r="L12741" t="s">
        <v>48726</v>
      </c>
      <c r="M12741" t="s">
        <v>48727</v>
      </c>
    </row>
    <row r="12742" spans="1:13">
      <c r="A12742" s="1" t="s">
        <v>14759</v>
      </c>
      <c r="B12742">
        <v>1.4040523948819601E-4</v>
      </c>
      <c r="C12742" s="1">
        <v>1.5716591476196799E-4</v>
      </c>
      <c r="D12742">
        <v>0.296875</v>
      </c>
      <c r="E12742">
        <v>0.24736842105263199</v>
      </c>
      <c r="F12742">
        <v>0.890625</v>
      </c>
      <c r="G12742">
        <v>5.31914893617021E-2</v>
      </c>
      <c r="H12742">
        <v>0.63888888888888895</v>
      </c>
      <c r="I12742">
        <v>0.27777777777777801</v>
      </c>
      <c r="J12742" s="1" t="s">
        <v>23229</v>
      </c>
      <c r="K12742" t="s">
        <v>23242</v>
      </c>
      <c r="L12742" t="s">
        <v>48728</v>
      </c>
      <c r="M12742" t="s">
        <v>48729</v>
      </c>
    </row>
    <row r="12743" spans="1:13">
      <c r="A12743" s="1" t="s">
        <v>14760</v>
      </c>
      <c r="B12743">
        <v>0</v>
      </c>
      <c r="C12743" s="1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 s="1">
        <v>0</v>
      </c>
      <c r="K12743" t="s">
        <v>23242</v>
      </c>
      <c r="L12743" t="s">
        <v>48730</v>
      </c>
      <c r="M12743" t="s">
        <v>48731</v>
      </c>
    </row>
    <row r="12744" spans="1:13">
      <c r="A12744" s="1" t="s">
        <v>14761</v>
      </c>
      <c r="B12744">
        <v>1.09959769434226E-5</v>
      </c>
      <c r="C12744" s="1">
        <v>4.0710551991947004E-6</v>
      </c>
      <c r="D12744">
        <v>0.828125</v>
      </c>
      <c r="E12744">
        <v>0.74691358024691401</v>
      </c>
      <c r="F12744">
        <v>0.97019867549668903</v>
      </c>
      <c r="G12744">
        <v>1</v>
      </c>
      <c r="H12744">
        <v>0.97297297297297303</v>
      </c>
      <c r="I12744">
        <v>0.97142857142857097</v>
      </c>
      <c r="J12744" s="1">
        <v>1</v>
      </c>
      <c r="K12744" t="s">
        <v>23239</v>
      </c>
      <c r="L12744" t="s">
        <v>48732</v>
      </c>
      <c r="M12744" t="s">
        <v>48733</v>
      </c>
    </row>
    <row r="12745" spans="1:13">
      <c r="A12745" s="1" t="s">
        <v>14762</v>
      </c>
      <c r="B12745">
        <v>1.25715898499852E-7</v>
      </c>
      <c r="C12745" s="1">
        <v>5.2211380121565698E-8</v>
      </c>
      <c r="D12745">
        <v>1</v>
      </c>
      <c r="E12745">
        <v>1</v>
      </c>
      <c r="F12745">
        <v>0.99640287769784197</v>
      </c>
      <c r="G12745">
        <v>0.96875</v>
      </c>
      <c r="H12745">
        <v>0.99166666666666703</v>
      </c>
      <c r="I12745">
        <v>1</v>
      </c>
      <c r="J12745" s="1">
        <v>0.83333333333333304</v>
      </c>
      <c r="K12745" t="s">
        <v>23240</v>
      </c>
      <c r="L12745" t="s">
        <v>48734</v>
      </c>
      <c r="M12745" t="s">
        <v>48735</v>
      </c>
    </row>
    <row r="12746" spans="1:13">
      <c r="A12746" s="1" t="s">
        <v>14763</v>
      </c>
      <c r="B12746">
        <v>6.8248311272316395E-5</v>
      </c>
      <c r="C12746" s="1">
        <v>2.6297403115213799E-5</v>
      </c>
      <c r="D12746">
        <v>0.73333333333333295</v>
      </c>
      <c r="E12746">
        <v>0.87634408602150504</v>
      </c>
      <c r="F12746">
        <v>0.80890052356020903</v>
      </c>
      <c r="G12746">
        <v>1</v>
      </c>
      <c r="H12746">
        <v>0.88118811881188097</v>
      </c>
      <c r="I12746">
        <v>0.83333333333333304</v>
      </c>
      <c r="J12746" s="1">
        <v>1</v>
      </c>
      <c r="K12746" t="s">
        <v>23239</v>
      </c>
      <c r="L12746" t="s">
        <v>48736</v>
      </c>
      <c r="M12746" t="s">
        <v>48737</v>
      </c>
    </row>
    <row r="12747" spans="1:13">
      <c r="A12747" s="1" t="s">
        <v>14764</v>
      </c>
      <c r="B12747">
        <v>1.0526926730257E-4</v>
      </c>
      <c r="C12747" s="1">
        <v>3.2409962783486102E-5</v>
      </c>
      <c r="D12747">
        <v>0.80769230769230804</v>
      </c>
      <c r="E12747">
        <v>0.64935064935064901</v>
      </c>
      <c r="F12747">
        <v>0.99162011173184395</v>
      </c>
      <c r="G12747">
        <v>1</v>
      </c>
      <c r="H12747">
        <v>0.99532710280373804</v>
      </c>
      <c r="I12747">
        <v>1</v>
      </c>
      <c r="J12747" s="1" t="s">
        <v>23229</v>
      </c>
      <c r="K12747" t="s">
        <v>23238</v>
      </c>
      <c r="L12747" t="s">
        <v>48738</v>
      </c>
      <c r="M12747" t="s">
        <v>48739</v>
      </c>
    </row>
    <row r="12748" spans="1:13">
      <c r="A12748" s="1" t="s">
        <v>14765</v>
      </c>
      <c r="B12748">
        <v>1.10503691725611E-5</v>
      </c>
      <c r="C12748" s="1">
        <v>1.1696297317453301E-6</v>
      </c>
      <c r="D12748">
        <v>3.5714285714285698E-2</v>
      </c>
      <c r="E12748">
        <v>0.29464285714285698</v>
      </c>
      <c r="F12748">
        <v>0</v>
      </c>
      <c r="G12748">
        <v>0</v>
      </c>
      <c r="H12748">
        <v>0</v>
      </c>
      <c r="I12748">
        <v>0</v>
      </c>
      <c r="J12748" s="1" t="s">
        <v>23229</v>
      </c>
      <c r="K12748" t="s">
        <v>23242</v>
      </c>
      <c r="L12748" t="s">
        <v>48740</v>
      </c>
      <c r="M12748" t="s">
        <v>48741</v>
      </c>
    </row>
    <row r="12749" spans="1:13">
      <c r="A12749" s="1" t="s">
        <v>14766</v>
      </c>
      <c r="B12749">
        <v>2.8246600130242699E-7</v>
      </c>
      <c r="C12749" s="1">
        <v>3.6929742188524898E-7</v>
      </c>
      <c r="D12749">
        <v>0</v>
      </c>
      <c r="E12749">
        <v>5.2083333333333296E-3</v>
      </c>
      <c r="F12749">
        <v>0</v>
      </c>
      <c r="G12749">
        <v>4.31034482758621E-2</v>
      </c>
      <c r="H12749">
        <v>0</v>
      </c>
      <c r="I12749">
        <v>4.0322580645161303E-2</v>
      </c>
      <c r="J12749" s="1">
        <v>0</v>
      </c>
      <c r="K12749" t="s">
        <v>23240</v>
      </c>
      <c r="L12749" t="s">
        <v>48742</v>
      </c>
      <c r="M12749" t="s">
        <v>48743</v>
      </c>
    </row>
    <row r="12750" spans="1:13">
      <c r="A12750" s="1" t="s">
        <v>14767</v>
      </c>
      <c r="B12750">
        <v>0</v>
      </c>
      <c r="C12750" s="1">
        <v>0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 s="1">
        <v>0.25</v>
      </c>
      <c r="K12750" t="s">
        <v>23237</v>
      </c>
      <c r="L12750" t="s">
        <v>48744</v>
      </c>
      <c r="M12750" t="s">
        <v>48745</v>
      </c>
    </row>
    <row r="12751" spans="1:13">
      <c r="A12751" s="1" t="s">
        <v>14768</v>
      </c>
      <c r="B12751">
        <v>1.6851116057559401E-5</v>
      </c>
      <c r="C12751" s="1">
        <v>1.5591857358094601E-7</v>
      </c>
      <c r="D12751">
        <v>1</v>
      </c>
      <c r="E12751">
        <v>0.83707865168539297</v>
      </c>
      <c r="F12751">
        <v>1</v>
      </c>
      <c r="G12751">
        <v>1</v>
      </c>
      <c r="H12751">
        <v>1</v>
      </c>
      <c r="I12751">
        <v>1</v>
      </c>
      <c r="J12751" s="1">
        <v>1</v>
      </c>
      <c r="K12751" t="s">
        <v>23241</v>
      </c>
      <c r="L12751" t="s">
        <v>48746</v>
      </c>
      <c r="M12751" t="s">
        <v>48747</v>
      </c>
    </row>
    <row r="12752" spans="1:13">
      <c r="A12752" s="1" t="s">
        <v>14769</v>
      </c>
      <c r="B12752">
        <v>3.4165276154247198E-7</v>
      </c>
      <c r="C12752" s="1">
        <v>3.5164338170269199E-7</v>
      </c>
      <c r="D12752">
        <v>1</v>
      </c>
      <c r="E12752">
        <v>0.99425287356321801</v>
      </c>
      <c r="F12752">
        <v>1</v>
      </c>
      <c r="G12752">
        <v>0.92391304347826098</v>
      </c>
      <c r="H12752">
        <v>0.97938144329896903</v>
      </c>
      <c r="I12752">
        <v>0.91025641025641002</v>
      </c>
      <c r="J12752" s="1">
        <v>1</v>
      </c>
      <c r="K12752" t="s">
        <v>23238</v>
      </c>
      <c r="L12752" t="s">
        <v>48748</v>
      </c>
      <c r="M12752" t="s">
        <v>48749</v>
      </c>
    </row>
    <row r="12753" spans="1:13">
      <c r="A12753" s="1" t="s">
        <v>14770</v>
      </c>
      <c r="B12753">
        <v>1.0887261032252E-6</v>
      </c>
      <c r="C12753" s="1">
        <v>3.50527184840642E-6</v>
      </c>
      <c r="D12753">
        <v>1</v>
      </c>
      <c r="E12753">
        <v>1</v>
      </c>
      <c r="F12753">
        <v>0.99691358024691401</v>
      </c>
      <c r="G12753">
        <v>0.77192982456140302</v>
      </c>
      <c r="H12753">
        <v>0.99253731343283602</v>
      </c>
      <c r="I12753">
        <v>0.95564516129032295</v>
      </c>
      <c r="J12753" s="1">
        <v>1</v>
      </c>
      <c r="K12753" t="s">
        <v>23238</v>
      </c>
      <c r="L12753" t="s">
        <v>48750</v>
      </c>
      <c r="M12753" t="s">
        <v>48751</v>
      </c>
    </row>
    <row r="12754" spans="1:13">
      <c r="A12754" s="1" t="s">
        <v>14771</v>
      </c>
      <c r="B12754">
        <v>7.3135596925704395E-7</v>
      </c>
      <c r="C12754" s="1">
        <v>1.25368829759878E-6</v>
      </c>
      <c r="D12754">
        <v>1</v>
      </c>
      <c r="E12754">
        <v>0.95</v>
      </c>
      <c r="F12754">
        <v>1</v>
      </c>
      <c r="G12754">
        <v>1</v>
      </c>
      <c r="H12754">
        <v>1</v>
      </c>
      <c r="I12754">
        <v>0.98684210526315796</v>
      </c>
      <c r="J12754" s="1" t="s">
        <v>23229</v>
      </c>
      <c r="K12754" t="s">
        <v>23239</v>
      </c>
      <c r="L12754" t="s">
        <v>48752</v>
      </c>
      <c r="M12754" t="s">
        <v>48753</v>
      </c>
    </row>
    <row r="12755" spans="1:13">
      <c r="A12755" s="1" t="s">
        <v>14772</v>
      </c>
      <c r="B12755">
        <v>7.2280647318566302E-7</v>
      </c>
      <c r="C12755" s="1">
        <v>1.6213034469476099E-6</v>
      </c>
      <c r="D12755">
        <v>0.984375</v>
      </c>
      <c r="E12755">
        <v>0.87777777777777799</v>
      </c>
      <c r="F12755">
        <v>0.95454545454545503</v>
      </c>
      <c r="G12755">
        <v>1</v>
      </c>
      <c r="H12755">
        <v>0.984375</v>
      </c>
      <c r="I12755">
        <v>0.9375</v>
      </c>
      <c r="J12755" s="1">
        <v>1</v>
      </c>
      <c r="K12755" t="s">
        <v>23240</v>
      </c>
      <c r="L12755" t="s">
        <v>48754</v>
      </c>
      <c r="M12755" t="s">
        <v>48755</v>
      </c>
    </row>
    <row r="12756" spans="1:13">
      <c r="A12756" s="1" t="s">
        <v>14773</v>
      </c>
      <c r="B12756">
        <v>4.0338756100094604E-6</v>
      </c>
      <c r="C12756" s="1">
        <v>2.0178228704964399E-8</v>
      </c>
      <c r="D12756">
        <v>0.92592592592592604</v>
      </c>
      <c r="E12756">
        <v>0.957317073170732</v>
      </c>
      <c r="F12756">
        <v>0.98496240601503804</v>
      </c>
      <c r="G12756">
        <v>1</v>
      </c>
      <c r="H12756">
        <v>1</v>
      </c>
      <c r="I12756">
        <v>1</v>
      </c>
      <c r="J12756" s="1">
        <v>1</v>
      </c>
      <c r="K12756" t="s">
        <v>23237</v>
      </c>
      <c r="L12756" t="s">
        <v>48756</v>
      </c>
      <c r="M12756" t="s">
        <v>48757</v>
      </c>
    </row>
    <row r="12757" spans="1:13">
      <c r="A12757" s="1" t="s">
        <v>14774</v>
      </c>
      <c r="B12757">
        <v>1.0559734880389399E-6</v>
      </c>
      <c r="C12757" s="1">
        <v>8.3296389181857602E-7</v>
      </c>
      <c r="D12757">
        <v>4.8387096774193498E-2</v>
      </c>
      <c r="E12757">
        <v>0</v>
      </c>
      <c r="F12757">
        <v>8.7209302325581394E-3</v>
      </c>
      <c r="G12757">
        <v>0</v>
      </c>
      <c r="H12757">
        <v>1.6853932584269701E-2</v>
      </c>
      <c r="I12757">
        <v>0</v>
      </c>
      <c r="J12757" s="1">
        <v>0</v>
      </c>
      <c r="K12757" t="s">
        <v>23237</v>
      </c>
      <c r="L12757" t="s">
        <v>48758</v>
      </c>
      <c r="M12757" t="s">
        <v>48759</v>
      </c>
    </row>
    <row r="12758" spans="1:13">
      <c r="A12758" s="1" t="s">
        <v>14775</v>
      </c>
      <c r="B12758">
        <v>1.2807502184328501E-5</v>
      </c>
      <c r="C12758" s="1">
        <v>7.5227108232863005E-7</v>
      </c>
      <c r="D12758">
        <v>0.98076923076923095</v>
      </c>
      <c r="E12758">
        <v>1</v>
      </c>
      <c r="F12758">
        <v>0.97826086956521696</v>
      </c>
      <c r="G12758">
        <v>0.98529411764705899</v>
      </c>
      <c r="H12758">
        <v>0.99242424242424199</v>
      </c>
      <c r="I12758">
        <v>0.89864864864864902</v>
      </c>
      <c r="J12758" s="1">
        <v>0</v>
      </c>
      <c r="K12758" t="s">
        <v>23241</v>
      </c>
      <c r="L12758" t="s">
        <v>48760</v>
      </c>
      <c r="M12758" t="s">
        <v>48761</v>
      </c>
    </row>
    <row r="12759" spans="1:13">
      <c r="A12759" s="1" t="s">
        <v>14776</v>
      </c>
      <c r="B12759">
        <v>1.3933649433939499E-5</v>
      </c>
      <c r="C12759" s="1">
        <v>4.62332638534672E-6</v>
      </c>
      <c r="D12759">
        <v>0.97368421052631604</v>
      </c>
      <c r="E12759">
        <v>0.984615384615385</v>
      </c>
      <c r="F12759">
        <v>0.98684210526315796</v>
      </c>
      <c r="G12759">
        <v>0.82727272727272705</v>
      </c>
      <c r="H12759">
        <v>0.993506493506494</v>
      </c>
      <c r="I12759">
        <v>0.97619047619047605</v>
      </c>
      <c r="J12759" s="1" t="s">
        <v>23229</v>
      </c>
      <c r="K12759" t="s">
        <v>23240</v>
      </c>
      <c r="L12759" t="s">
        <v>48762</v>
      </c>
      <c r="M12759" t="s">
        <v>48763</v>
      </c>
    </row>
    <row r="12760" spans="1:13">
      <c r="A12760" s="1" t="s">
        <v>14777</v>
      </c>
      <c r="B12760">
        <v>4.9830519979582899E-6</v>
      </c>
      <c r="C12760" s="1">
        <v>1.02212040420095E-7</v>
      </c>
      <c r="D12760">
        <v>0</v>
      </c>
      <c r="E12760">
        <v>0</v>
      </c>
      <c r="F12760">
        <v>3.0487804878048801E-2</v>
      </c>
      <c r="G12760">
        <v>7.1428571428571397E-2</v>
      </c>
      <c r="H12760">
        <v>5.1020408163265302E-3</v>
      </c>
      <c r="I12760">
        <v>2.4193548387096801E-2</v>
      </c>
      <c r="J12760" s="1" t="s">
        <v>23229</v>
      </c>
      <c r="K12760" t="s">
        <v>23241</v>
      </c>
      <c r="L12760" t="s">
        <v>48764</v>
      </c>
      <c r="M12760" t="s">
        <v>48765</v>
      </c>
    </row>
    <row r="12761" spans="1:13">
      <c r="A12761" s="1" t="s">
        <v>14778</v>
      </c>
      <c r="B12761">
        <v>2.7598890072175502E-5</v>
      </c>
      <c r="C12761" s="1">
        <v>1.66362895905444E-5</v>
      </c>
      <c r="D12761">
        <v>0.05</v>
      </c>
      <c r="E12761">
        <v>9.4339622641509396E-3</v>
      </c>
      <c r="F12761">
        <v>0.222689075630252</v>
      </c>
      <c r="G12761">
        <v>0</v>
      </c>
      <c r="H12761">
        <v>0.10752688172043</v>
      </c>
      <c r="I12761">
        <v>5.9782608695652197E-2</v>
      </c>
      <c r="J12761" s="1" t="s">
        <v>23229</v>
      </c>
      <c r="K12761" t="s">
        <v>23241</v>
      </c>
      <c r="L12761" t="s">
        <v>48766</v>
      </c>
      <c r="M12761" t="s">
        <v>48767</v>
      </c>
    </row>
    <row r="12762" spans="1:13">
      <c r="A12762" s="1" t="s">
        <v>14779</v>
      </c>
      <c r="B12762">
        <v>5.33515988085667E-6</v>
      </c>
      <c r="C12762" s="1">
        <v>2.8901066139771499E-5</v>
      </c>
      <c r="D12762">
        <v>0.140625</v>
      </c>
      <c r="E12762">
        <v>0.1875</v>
      </c>
      <c r="F12762">
        <v>0.44148936170212799</v>
      </c>
      <c r="G12762">
        <v>0.31818181818181801</v>
      </c>
      <c r="H12762">
        <v>0.41764705882352898</v>
      </c>
      <c r="I12762">
        <v>0.338983050847458</v>
      </c>
      <c r="J12762" s="1">
        <v>0</v>
      </c>
      <c r="K12762" t="s">
        <v>23238</v>
      </c>
      <c r="L12762" t="s">
        <v>48768</v>
      </c>
      <c r="M12762" t="s">
        <v>48769</v>
      </c>
    </row>
    <row r="12763" spans="1:13">
      <c r="A12763" s="1" t="s">
        <v>14780</v>
      </c>
      <c r="B12763">
        <v>1.00181786011285E-4</v>
      </c>
      <c r="C12763" s="1">
        <v>9.1451549628986396E-5</v>
      </c>
      <c r="D12763">
        <v>0.92857142857142905</v>
      </c>
      <c r="E12763">
        <v>0.74657534246575297</v>
      </c>
      <c r="F12763">
        <v>0.90510948905109501</v>
      </c>
      <c r="G12763">
        <v>1</v>
      </c>
      <c r="H12763">
        <v>1</v>
      </c>
      <c r="I12763">
        <v>1</v>
      </c>
      <c r="J12763" s="1" t="s">
        <v>23229</v>
      </c>
      <c r="K12763" t="s">
        <v>23239</v>
      </c>
      <c r="L12763" t="s">
        <v>48770</v>
      </c>
      <c r="M12763" t="s">
        <v>48771</v>
      </c>
    </row>
    <row r="12764" spans="1:13">
      <c r="A12764" s="1" t="s">
        <v>14781</v>
      </c>
      <c r="B12764">
        <v>1.1879630347793699E-5</v>
      </c>
      <c r="C12764" s="1">
        <v>6.1074172030381698E-5</v>
      </c>
      <c r="D12764">
        <v>0</v>
      </c>
      <c r="E12764">
        <v>9.2592592592592605E-3</v>
      </c>
      <c r="F12764">
        <v>0</v>
      </c>
      <c r="G12764">
        <v>0</v>
      </c>
      <c r="H12764">
        <v>3.4883720930232599E-2</v>
      </c>
      <c r="I12764">
        <v>0.3046875</v>
      </c>
      <c r="J12764" s="1" t="s">
        <v>23229</v>
      </c>
      <c r="K12764" t="s">
        <v>23238</v>
      </c>
      <c r="L12764" t="s">
        <v>48772</v>
      </c>
      <c r="M12764" t="s">
        <v>48773</v>
      </c>
    </row>
    <row r="12765" spans="1:13">
      <c r="A12765" s="1" t="s">
        <v>14782</v>
      </c>
      <c r="B12765">
        <v>4.4516893882039498E-4</v>
      </c>
      <c r="C12765" s="1">
        <v>3.0909460984915901E-4</v>
      </c>
      <c r="D12765">
        <v>3.8461538461538498E-2</v>
      </c>
      <c r="E12765">
        <v>7.6470588235294096E-2</v>
      </c>
      <c r="F12765">
        <v>0.44217687074829898</v>
      </c>
      <c r="G12765">
        <v>0</v>
      </c>
      <c r="H12765">
        <v>0</v>
      </c>
      <c r="I12765">
        <v>0.102040816326531</v>
      </c>
      <c r="J12765" s="1">
        <v>0</v>
      </c>
      <c r="K12765" t="s">
        <v>23238</v>
      </c>
      <c r="L12765" t="s">
        <v>48774</v>
      </c>
      <c r="M12765" t="s">
        <v>48775</v>
      </c>
    </row>
    <row r="12766" spans="1:13">
      <c r="A12766" s="1" t="s">
        <v>14783</v>
      </c>
      <c r="B12766">
        <v>4.2303105351983002E-5</v>
      </c>
      <c r="C12766" s="1">
        <v>5.5135320865499105E-4</v>
      </c>
      <c r="D12766">
        <v>0.69565217391304301</v>
      </c>
      <c r="E12766">
        <v>0.68181818181818199</v>
      </c>
      <c r="F12766">
        <v>0.54545454545454497</v>
      </c>
      <c r="G12766">
        <v>0.84210526315789502</v>
      </c>
      <c r="H12766">
        <v>0.84269662921348298</v>
      </c>
      <c r="I12766">
        <v>0.86619718309859195</v>
      </c>
      <c r="J12766" s="1" t="s">
        <v>23229</v>
      </c>
      <c r="K12766" t="s">
        <v>23238</v>
      </c>
      <c r="L12766" t="s">
        <v>48776</v>
      </c>
      <c r="M12766" t="s">
        <v>48777</v>
      </c>
    </row>
    <row r="12767" spans="1:13">
      <c r="A12767" s="1" t="s">
        <v>14784</v>
      </c>
      <c r="B12767">
        <v>4.5253165844257998E-6</v>
      </c>
      <c r="C12767" s="1">
        <v>1.5557130299553201E-6</v>
      </c>
      <c r="D12767">
        <v>0</v>
      </c>
      <c r="E12767">
        <v>0</v>
      </c>
      <c r="F12767">
        <v>3.8961038961039002E-2</v>
      </c>
      <c r="G12767">
        <v>0</v>
      </c>
      <c r="H12767">
        <v>0</v>
      </c>
      <c r="I12767">
        <v>0</v>
      </c>
      <c r="J12767" s="1">
        <v>0</v>
      </c>
      <c r="K12767" t="s">
        <v>23242</v>
      </c>
      <c r="L12767" t="s">
        <v>48778</v>
      </c>
      <c r="M12767" t="s">
        <v>48779</v>
      </c>
    </row>
    <row r="12768" spans="1:13">
      <c r="A12768" s="1" t="s">
        <v>14785</v>
      </c>
      <c r="B12768">
        <v>4.3525921134891999E-4</v>
      </c>
      <c r="C12768" s="1">
        <v>2.7224290149941203E-4</v>
      </c>
      <c r="D12768">
        <v>0.91379310344827602</v>
      </c>
      <c r="E12768">
        <v>0.99404761904761896</v>
      </c>
      <c r="F12768">
        <v>0.42010309278350499</v>
      </c>
      <c r="G12768">
        <v>0.74528301886792403</v>
      </c>
      <c r="H12768">
        <v>0.65044247787610598</v>
      </c>
      <c r="I12768">
        <v>0.820754716981132</v>
      </c>
      <c r="J12768" s="1">
        <v>1</v>
      </c>
      <c r="K12768" t="s">
        <v>23242</v>
      </c>
      <c r="L12768" t="s">
        <v>48780</v>
      </c>
      <c r="M12768" t="s">
        <v>48781</v>
      </c>
    </row>
    <row r="12769" spans="1:13">
      <c r="A12769" s="1" t="s">
        <v>14786</v>
      </c>
      <c r="B12769">
        <v>3.9405503758059799E-6</v>
      </c>
      <c r="C12769" s="1">
        <v>5.2975528572135496E-7</v>
      </c>
      <c r="D12769">
        <v>0.95161290322580605</v>
      </c>
      <c r="E12769">
        <v>0.98837209302325602</v>
      </c>
      <c r="F12769">
        <v>0.98974358974359</v>
      </c>
      <c r="G12769">
        <v>0.99137931034482796</v>
      </c>
      <c r="H12769">
        <v>1</v>
      </c>
      <c r="I12769">
        <v>0.99115044247787598</v>
      </c>
      <c r="J12769" s="1">
        <v>1</v>
      </c>
      <c r="K12769" t="s">
        <v>23241</v>
      </c>
      <c r="L12769" t="s">
        <v>48782</v>
      </c>
      <c r="M12769" t="s">
        <v>48783</v>
      </c>
    </row>
    <row r="12770" spans="1:13">
      <c r="A12770" s="1" t="s">
        <v>14787</v>
      </c>
      <c r="B12770">
        <v>4.8707435726443397E-5</v>
      </c>
      <c r="C12770" s="1">
        <v>8.7410967606545105E-5</v>
      </c>
      <c r="D12770">
        <v>0.125</v>
      </c>
      <c r="E12770">
        <v>0.14210526315789501</v>
      </c>
      <c r="F12770">
        <v>0.15897435897435899</v>
      </c>
      <c r="G12770">
        <v>3.5714285714285698E-2</v>
      </c>
      <c r="H12770">
        <v>7.7272727272727298E-2</v>
      </c>
      <c r="I12770">
        <v>3.8793103448275898E-2</v>
      </c>
      <c r="J12770" s="1">
        <v>0</v>
      </c>
      <c r="K12770" t="s">
        <v>23242</v>
      </c>
      <c r="L12770" t="s">
        <v>48784</v>
      </c>
      <c r="M12770" t="s">
        <v>48785</v>
      </c>
    </row>
    <row r="12771" spans="1:13">
      <c r="A12771" s="1" t="s">
        <v>14788</v>
      </c>
      <c r="B12771">
        <v>2.1471628893433202E-6</v>
      </c>
      <c r="C12771" s="1">
        <v>1.2040110558570901E-5</v>
      </c>
      <c r="D12771">
        <v>1</v>
      </c>
      <c r="E12771">
        <v>1</v>
      </c>
      <c r="F12771">
        <v>1</v>
      </c>
      <c r="G12771">
        <v>0.86666666666666703</v>
      </c>
      <c r="H12771">
        <v>0.99065420560747697</v>
      </c>
      <c r="I12771">
        <v>0.97727272727272696</v>
      </c>
      <c r="J12771" s="1">
        <v>1</v>
      </c>
      <c r="K12771" t="s">
        <v>23242</v>
      </c>
      <c r="L12771" t="s">
        <v>48786</v>
      </c>
      <c r="M12771" t="s">
        <v>48787</v>
      </c>
    </row>
    <row r="12772" spans="1:13">
      <c r="A12772" s="1" t="s">
        <v>14789</v>
      </c>
      <c r="B12772">
        <v>9.3527458554630596E-7</v>
      </c>
      <c r="C12772" s="1">
        <v>1.1372713548781001E-5</v>
      </c>
      <c r="D12772">
        <v>0.84375</v>
      </c>
      <c r="E12772">
        <v>0.92631578947368398</v>
      </c>
      <c r="F12772">
        <v>0.96153846153846201</v>
      </c>
      <c r="G12772">
        <v>0.97413793103448298</v>
      </c>
      <c r="H12772">
        <v>0.98245614035087703</v>
      </c>
      <c r="I12772">
        <v>0.930894308943089</v>
      </c>
      <c r="J12772" s="1">
        <v>1</v>
      </c>
      <c r="K12772" t="s">
        <v>23238</v>
      </c>
      <c r="L12772" t="s">
        <v>48788</v>
      </c>
      <c r="M12772" t="s">
        <v>48789</v>
      </c>
    </row>
    <row r="12773" spans="1:13">
      <c r="A12773" s="1" t="s">
        <v>14790</v>
      </c>
      <c r="B12773">
        <v>1.18820027151527E-6</v>
      </c>
      <c r="C12773" s="1">
        <v>3.2993872542390499E-6</v>
      </c>
      <c r="D12773">
        <v>0</v>
      </c>
      <c r="E12773">
        <v>0</v>
      </c>
      <c r="F12773">
        <v>5.8479532163742704E-3</v>
      </c>
      <c r="G12773">
        <v>0</v>
      </c>
      <c r="H12773">
        <v>0</v>
      </c>
      <c r="I12773">
        <v>0</v>
      </c>
      <c r="J12773" s="1">
        <v>0.5</v>
      </c>
      <c r="K12773" t="s">
        <v>23241</v>
      </c>
      <c r="L12773" t="s">
        <v>48790</v>
      </c>
      <c r="M12773" t="s">
        <v>48791</v>
      </c>
    </row>
    <row r="12774" spans="1:13">
      <c r="A12774" s="1" t="s">
        <v>14791</v>
      </c>
      <c r="B12774">
        <v>6.1199268718010503E-6</v>
      </c>
      <c r="C12774" s="1">
        <v>1.01740100269936E-4</v>
      </c>
      <c r="D12774">
        <v>0.640625</v>
      </c>
      <c r="E12774">
        <v>0.86170212765957399</v>
      </c>
      <c r="F12774">
        <v>0.987179487179487</v>
      </c>
      <c r="G12774">
        <v>0.9</v>
      </c>
      <c r="H12774">
        <v>0.92857142857142905</v>
      </c>
      <c r="I12774">
        <v>0.64492753623188404</v>
      </c>
      <c r="J12774" s="1" t="s">
        <v>23229</v>
      </c>
      <c r="K12774" t="s">
        <v>23241</v>
      </c>
      <c r="L12774" t="s">
        <v>48792</v>
      </c>
      <c r="M12774" t="s">
        <v>48793</v>
      </c>
    </row>
    <row r="12775" spans="1:13">
      <c r="A12775" s="1" t="s">
        <v>14792</v>
      </c>
      <c r="B12775">
        <v>5.5277240748682301E-5</v>
      </c>
      <c r="C12775" s="1">
        <v>7.7856978588241305E-5</v>
      </c>
      <c r="D12775">
        <v>0.44827586206896602</v>
      </c>
      <c r="E12775">
        <v>0.61046511627906996</v>
      </c>
      <c r="F12775">
        <v>2.39520958083832E-2</v>
      </c>
      <c r="G12775">
        <v>0.19512195121951201</v>
      </c>
      <c r="H12775">
        <v>3.5000000000000003E-2</v>
      </c>
      <c r="I12775">
        <v>6.5789473684210495E-2</v>
      </c>
      <c r="J12775" s="1">
        <v>0</v>
      </c>
      <c r="K12775" t="s">
        <v>23238</v>
      </c>
      <c r="L12775" t="s">
        <v>48794</v>
      </c>
      <c r="M12775" t="s">
        <v>48795</v>
      </c>
    </row>
    <row r="12776" spans="1:13">
      <c r="A12776" s="1" t="s">
        <v>14793</v>
      </c>
      <c r="B12776">
        <v>1.9526612878021701E-6</v>
      </c>
      <c r="C12776" s="1">
        <v>1.33800085035786E-4</v>
      </c>
      <c r="D12776">
        <v>1</v>
      </c>
      <c r="E12776">
        <v>0.99450549450549497</v>
      </c>
      <c r="F12776">
        <v>0.96969696969696995</v>
      </c>
      <c r="G12776">
        <v>1</v>
      </c>
      <c r="H12776">
        <v>0.74576271186440701</v>
      </c>
      <c r="I12776">
        <v>0.97692307692307701</v>
      </c>
      <c r="J12776" s="1">
        <v>1</v>
      </c>
      <c r="K12776" t="s">
        <v>23238</v>
      </c>
      <c r="L12776" t="s">
        <v>48796</v>
      </c>
      <c r="M12776" t="s">
        <v>48797</v>
      </c>
    </row>
    <row r="12777" spans="1:13">
      <c r="A12777" s="1" t="s">
        <v>14794</v>
      </c>
      <c r="B12777">
        <v>2.7164535693101701E-6</v>
      </c>
      <c r="C12777" s="1">
        <v>1.20591395921824E-6</v>
      </c>
      <c r="D12777">
        <v>0</v>
      </c>
      <c r="E12777">
        <v>0</v>
      </c>
      <c r="F12777">
        <v>1.33689839572193E-2</v>
      </c>
      <c r="G12777">
        <v>0</v>
      </c>
      <c r="H12777">
        <v>5.2083333333333296E-3</v>
      </c>
      <c r="I12777">
        <v>5.8823529411764698E-2</v>
      </c>
      <c r="J12777" s="1">
        <v>0</v>
      </c>
      <c r="K12777" t="s">
        <v>23238</v>
      </c>
      <c r="L12777" t="s">
        <v>48798</v>
      </c>
      <c r="M12777" t="s">
        <v>48799</v>
      </c>
    </row>
    <row r="12778" spans="1:13">
      <c r="A12778" s="1" t="s">
        <v>14795</v>
      </c>
      <c r="B12778">
        <v>5.0614590291316801E-8</v>
      </c>
      <c r="C12778" s="1">
        <v>6.4299543974408594E-8</v>
      </c>
      <c r="D12778">
        <v>1</v>
      </c>
      <c r="E12778">
        <v>1</v>
      </c>
      <c r="F12778">
        <v>1</v>
      </c>
      <c r="G12778">
        <v>1</v>
      </c>
      <c r="H12778">
        <v>0.99484536082474195</v>
      </c>
      <c r="I12778">
        <v>1</v>
      </c>
      <c r="J12778" s="1">
        <v>0.65</v>
      </c>
      <c r="K12778" t="s">
        <v>23240</v>
      </c>
      <c r="L12778" t="s">
        <v>48800</v>
      </c>
      <c r="M12778" t="s">
        <v>48801</v>
      </c>
    </row>
    <row r="12779" spans="1:13">
      <c r="A12779" s="1" t="s">
        <v>14796</v>
      </c>
      <c r="B12779">
        <v>2.08802224126145E-7</v>
      </c>
      <c r="C12779" s="1">
        <v>1.3356293009355601E-7</v>
      </c>
      <c r="D12779">
        <v>0</v>
      </c>
      <c r="E12779">
        <v>5.8139534883720903E-3</v>
      </c>
      <c r="F12779">
        <v>2.7027027027026998E-3</v>
      </c>
      <c r="G12779">
        <v>8.1081081081081099E-2</v>
      </c>
      <c r="H12779">
        <v>0</v>
      </c>
      <c r="I12779">
        <v>2.34375E-2</v>
      </c>
      <c r="J12779" s="1">
        <v>0</v>
      </c>
      <c r="K12779" t="s">
        <v>23238</v>
      </c>
      <c r="L12779" t="s">
        <v>48802</v>
      </c>
      <c r="M12779" t="s">
        <v>48803</v>
      </c>
    </row>
    <row r="12780" spans="1:13">
      <c r="A12780" s="1" t="s">
        <v>14797</v>
      </c>
      <c r="B12780">
        <v>3.4021611376509199E-8</v>
      </c>
      <c r="C12780" s="1">
        <v>1.0943364471634001E-6</v>
      </c>
      <c r="D12780">
        <v>1</v>
      </c>
      <c r="E12780">
        <v>1</v>
      </c>
      <c r="F12780">
        <v>1</v>
      </c>
      <c r="G12780">
        <v>0.73611111111111105</v>
      </c>
      <c r="H12780">
        <v>1</v>
      </c>
      <c r="I12780">
        <v>0.91891891891891897</v>
      </c>
      <c r="J12780" s="1" t="s">
        <v>23229</v>
      </c>
      <c r="K12780" t="s">
        <v>23241</v>
      </c>
      <c r="L12780" t="s">
        <v>48804</v>
      </c>
      <c r="M12780" t="s">
        <v>48805</v>
      </c>
    </row>
    <row r="12781" spans="1:13">
      <c r="A12781" s="1" t="s">
        <v>14798</v>
      </c>
      <c r="B12781">
        <v>5.06938592536529E-5</v>
      </c>
      <c r="C12781" s="1">
        <v>1.71461191011087E-4</v>
      </c>
      <c r="D12781">
        <v>0.7</v>
      </c>
      <c r="E12781">
        <v>0.27083333333333298</v>
      </c>
      <c r="F12781">
        <v>0.77985074626865702</v>
      </c>
      <c r="G12781">
        <v>0.30434782608695699</v>
      </c>
      <c r="H12781">
        <v>0.246153846153846</v>
      </c>
      <c r="I12781">
        <v>0.125</v>
      </c>
      <c r="J12781" s="1" t="s">
        <v>23229</v>
      </c>
      <c r="K12781" t="s">
        <v>23238</v>
      </c>
      <c r="L12781" t="s">
        <v>48806</v>
      </c>
      <c r="M12781" t="s">
        <v>48807</v>
      </c>
    </row>
    <row r="12782" spans="1:13">
      <c r="A12782" s="1" t="s">
        <v>14799</v>
      </c>
      <c r="B12782">
        <v>3.7860226353103198E-4</v>
      </c>
      <c r="C12782" s="1">
        <v>1.9472186931857399E-4</v>
      </c>
      <c r="D12782">
        <v>0.98387096774193505</v>
      </c>
      <c r="E12782">
        <v>1</v>
      </c>
      <c r="F12782">
        <v>0.38947368421052603</v>
      </c>
      <c r="G12782">
        <v>0.90217391304347805</v>
      </c>
      <c r="H12782">
        <v>0.328703703703704</v>
      </c>
      <c r="I12782">
        <v>0.83333333333333304</v>
      </c>
      <c r="J12782" s="1">
        <v>1</v>
      </c>
      <c r="K12782" t="s">
        <v>23242</v>
      </c>
      <c r="L12782" t="s">
        <v>48808</v>
      </c>
      <c r="M12782" t="s">
        <v>48809</v>
      </c>
    </row>
    <row r="12783" spans="1:13">
      <c r="A12783" s="1" t="s">
        <v>14800</v>
      </c>
      <c r="B12783">
        <v>5.5458130814111601E-5</v>
      </c>
      <c r="C12783" s="1">
        <v>7.9653918639425005E-5</v>
      </c>
      <c r="D12783">
        <v>4.6875E-2</v>
      </c>
      <c r="E12783">
        <v>0</v>
      </c>
      <c r="F12783">
        <v>0</v>
      </c>
      <c r="G12783">
        <v>0.39622641509433998</v>
      </c>
      <c r="H12783">
        <v>3.6036036036036001E-2</v>
      </c>
      <c r="I12783">
        <v>0.118181818181818</v>
      </c>
      <c r="J12783" s="1">
        <v>0</v>
      </c>
      <c r="K12783" t="s">
        <v>23241</v>
      </c>
      <c r="L12783" t="s">
        <v>48810</v>
      </c>
      <c r="M12783" t="s">
        <v>48811</v>
      </c>
    </row>
    <row r="12784" spans="1:13">
      <c r="A12784" s="1" t="s">
        <v>14801</v>
      </c>
      <c r="B12784">
        <v>3.6932653108884201E-7</v>
      </c>
      <c r="C12784" s="1">
        <v>1.8974248574583201E-6</v>
      </c>
      <c r="D12784">
        <v>0</v>
      </c>
      <c r="E12784">
        <v>0</v>
      </c>
      <c r="F12784">
        <v>0</v>
      </c>
      <c r="G12784">
        <v>0.19565217391304299</v>
      </c>
      <c r="H12784">
        <v>0</v>
      </c>
      <c r="I12784">
        <v>1.8181818181818198E-2</v>
      </c>
      <c r="J12784" s="1" t="s">
        <v>23229</v>
      </c>
      <c r="K12784" t="s">
        <v>23238</v>
      </c>
      <c r="L12784" t="s">
        <v>48812</v>
      </c>
      <c r="M12784" t="s">
        <v>48813</v>
      </c>
    </row>
    <row r="12785" spans="1:13">
      <c r="A12785" s="1" t="s">
        <v>14802</v>
      </c>
      <c r="B12785">
        <v>3.0388402716076499E-4</v>
      </c>
      <c r="C12785" s="1">
        <v>2.1488439913425699E-4</v>
      </c>
      <c r="D12785">
        <v>0.75862068965517204</v>
      </c>
      <c r="E12785">
        <v>0.98295454545454497</v>
      </c>
      <c r="F12785">
        <v>0.48235294117647098</v>
      </c>
      <c r="G12785">
        <v>0.8</v>
      </c>
      <c r="H12785">
        <v>0.22680412371134001</v>
      </c>
      <c r="I12785">
        <v>0.82575757575757602</v>
      </c>
      <c r="J12785" s="1">
        <v>1</v>
      </c>
      <c r="K12785" t="s">
        <v>23237</v>
      </c>
      <c r="L12785" t="s">
        <v>48814</v>
      </c>
      <c r="M12785" t="s">
        <v>48815</v>
      </c>
    </row>
    <row r="12786" spans="1:13">
      <c r="A12786" s="1" t="s">
        <v>14803</v>
      </c>
      <c r="B12786">
        <v>4.5945871530955501E-4</v>
      </c>
      <c r="C12786" s="1">
        <v>8.3804300441707197E-5</v>
      </c>
      <c r="D12786">
        <v>0</v>
      </c>
      <c r="E12786">
        <v>0</v>
      </c>
      <c r="F12786">
        <v>0.84864864864864897</v>
      </c>
      <c r="G12786">
        <v>1.6129032258064498E-2</v>
      </c>
      <c r="H12786">
        <v>0.84269662921348298</v>
      </c>
      <c r="I12786">
        <v>9.6153846153846201E-2</v>
      </c>
      <c r="J12786" s="1">
        <v>1</v>
      </c>
      <c r="K12786" t="s">
        <v>23239</v>
      </c>
      <c r="L12786" t="s">
        <v>48816</v>
      </c>
      <c r="M12786" t="s">
        <v>48817</v>
      </c>
    </row>
    <row r="12787" spans="1:13">
      <c r="A12787" s="1" t="s">
        <v>14804</v>
      </c>
      <c r="B12787">
        <v>2.10002723440541E-6</v>
      </c>
      <c r="C12787" s="1">
        <v>3.6698230564408901E-7</v>
      </c>
      <c r="D12787">
        <v>0.93181818181818199</v>
      </c>
      <c r="E12787">
        <v>0.99122807017543901</v>
      </c>
      <c r="F12787">
        <v>0.99264705882352899</v>
      </c>
      <c r="G12787">
        <v>1</v>
      </c>
      <c r="H12787">
        <v>0.98684210526315796</v>
      </c>
      <c r="I12787">
        <v>0.98529411764705899</v>
      </c>
      <c r="J12787" s="1" t="s">
        <v>23229</v>
      </c>
      <c r="K12787" t="s">
        <v>23240</v>
      </c>
      <c r="L12787" t="s">
        <v>48818</v>
      </c>
      <c r="M12787" t="s">
        <v>48819</v>
      </c>
    </row>
    <row r="12788" spans="1:13">
      <c r="A12788" s="1" t="s">
        <v>14805</v>
      </c>
      <c r="B12788">
        <v>2.1091838584201899E-7</v>
      </c>
      <c r="C12788" s="1">
        <v>8.8198589842757392E-6</v>
      </c>
      <c r="D12788">
        <v>1</v>
      </c>
      <c r="E12788">
        <v>0.99479166666666696</v>
      </c>
      <c r="F12788">
        <v>1</v>
      </c>
      <c r="G12788">
        <v>0.75862068965517204</v>
      </c>
      <c r="H12788">
        <v>0.98660714285714302</v>
      </c>
      <c r="I12788">
        <v>0.97131147540983598</v>
      </c>
      <c r="J12788" s="1">
        <v>1</v>
      </c>
      <c r="K12788" t="s">
        <v>23237</v>
      </c>
      <c r="L12788" t="s">
        <v>48820</v>
      </c>
      <c r="M12788" t="s">
        <v>48821</v>
      </c>
    </row>
    <row r="12789" spans="1:13">
      <c r="A12789" s="1" t="s">
        <v>14806</v>
      </c>
      <c r="B12789">
        <v>1.0541073370813201E-4</v>
      </c>
      <c r="C12789" s="1">
        <v>5.3303824770704398E-5</v>
      </c>
      <c r="D12789">
        <v>0.375</v>
      </c>
      <c r="E12789">
        <v>0.71666666666666701</v>
      </c>
      <c r="F12789">
        <v>0.16384180790960501</v>
      </c>
      <c r="G12789">
        <v>0</v>
      </c>
      <c r="H12789">
        <v>6.8421052631578994E-2</v>
      </c>
      <c r="I12789">
        <v>7.3770491803278701E-2</v>
      </c>
      <c r="J12789" s="1">
        <v>4.5454545454545497E-2</v>
      </c>
      <c r="K12789" t="s">
        <v>23238</v>
      </c>
      <c r="L12789" t="s">
        <v>48822</v>
      </c>
      <c r="M12789" t="s">
        <v>48823</v>
      </c>
    </row>
    <row r="12790" spans="1:13">
      <c r="A12790" s="1" t="s">
        <v>14807</v>
      </c>
      <c r="B12790">
        <v>0</v>
      </c>
      <c r="C12790" s="1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 s="1">
        <v>0</v>
      </c>
      <c r="K12790" t="s">
        <v>23242</v>
      </c>
      <c r="L12790" t="s">
        <v>48824</v>
      </c>
      <c r="M12790" t="s">
        <v>48825</v>
      </c>
    </row>
    <row r="12791" spans="1:13">
      <c r="A12791" s="1" t="s">
        <v>14808</v>
      </c>
      <c r="B12791">
        <v>1.2223223462844799E-5</v>
      </c>
      <c r="C12791" s="1">
        <v>2.32182138681585E-7</v>
      </c>
      <c r="D12791">
        <v>0.93333333333333302</v>
      </c>
      <c r="E12791">
        <v>1</v>
      </c>
      <c r="F12791">
        <v>1</v>
      </c>
      <c r="G12791">
        <v>0.98684210526315796</v>
      </c>
      <c r="H12791">
        <v>1</v>
      </c>
      <c r="I12791">
        <v>1</v>
      </c>
      <c r="J12791" s="1" t="s">
        <v>23229</v>
      </c>
      <c r="K12791" t="s">
        <v>23239</v>
      </c>
      <c r="L12791" t="s">
        <v>48826</v>
      </c>
      <c r="M12791" t="s">
        <v>48827</v>
      </c>
    </row>
    <row r="12792" spans="1:13">
      <c r="A12792" s="1" t="s">
        <v>14809</v>
      </c>
      <c r="B12792">
        <v>1.7956079497453699E-4</v>
      </c>
      <c r="C12792" s="1">
        <v>2.1300921289142502E-5</v>
      </c>
      <c r="D12792">
        <v>0.48214285714285698</v>
      </c>
      <c r="E12792">
        <v>0.62804878048780499</v>
      </c>
      <c r="F12792">
        <v>0.97199999999999998</v>
      </c>
      <c r="G12792">
        <v>0.92424242424242398</v>
      </c>
      <c r="H12792">
        <v>0.949367088607595</v>
      </c>
      <c r="I12792">
        <v>1</v>
      </c>
      <c r="J12792" s="1">
        <v>1</v>
      </c>
      <c r="K12792" t="s">
        <v>23239</v>
      </c>
      <c r="L12792" t="s">
        <v>48828</v>
      </c>
      <c r="M12792" t="s">
        <v>48829</v>
      </c>
    </row>
    <row r="12793" spans="1:13">
      <c r="A12793" s="1" t="s">
        <v>14810</v>
      </c>
      <c r="B12793">
        <v>1.9845418942785801E-8</v>
      </c>
      <c r="C12793" s="1">
        <v>2.3351856354999998E-8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0.99576271186440701</v>
      </c>
      <c r="J12793" s="1">
        <v>1</v>
      </c>
      <c r="K12793" t="s">
        <v>23239</v>
      </c>
      <c r="L12793" t="s">
        <v>48830</v>
      </c>
      <c r="M12793" t="s">
        <v>48831</v>
      </c>
    </row>
    <row r="12794" spans="1:13">
      <c r="A12794" s="1" t="s">
        <v>14811</v>
      </c>
      <c r="B12794">
        <v>8.9939120241789596E-7</v>
      </c>
      <c r="C12794" s="1">
        <v>3.7939626387956001E-6</v>
      </c>
      <c r="D12794">
        <v>0.9375</v>
      </c>
      <c r="E12794">
        <v>0.97916666666666696</v>
      </c>
      <c r="F12794">
        <v>0.94615384615384601</v>
      </c>
      <c r="G12794">
        <v>1</v>
      </c>
      <c r="H12794">
        <v>0.95833333333333304</v>
      </c>
      <c r="I12794">
        <v>0.97872340425531901</v>
      </c>
      <c r="J12794" s="1">
        <v>1</v>
      </c>
      <c r="K12794" t="s">
        <v>23241</v>
      </c>
      <c r="L12794" t="s">
        <v>48832</v>
      </c>
      <c r="M12794" t="s">
        <v>48833</v>
      </c>
    </row>
    <row r="12795" spans="1:13">
      <c r="A12795" s="1" t="s">
        <v>14812</v>
      </c>
      <c r="B12795">
        <v>1.5269596244497601E-5</v>
      </c>
      <c r="C12795" s="1">
        <v>1.30845518502915E-6</v>
      </c>
      <c r="D12795">
        <v>1.5625E-2</v>
      </c>
      <c r="E12795">
        <v>0</v>
      </c>
      <c r="F12795">
        <v>5.1282051282051299E-3</v>
      </c>
      <c r="G12795">
        <v>0</v>
      </c>
      <c r="H12795">
        <v>0</v>
      </c>
      <c r="I12795">
        <v>7.0175438596491196E-2</v>
      </c>
      <c r="J12795" s="1" t="s">
        <v>23229</v>
      </c>
      <c r="K12795" t="s">
        <v>23241</v>
      </c>
      <c r="L12795" t="s">
        <v>48834</v>
      </c>
      <c r="M12795" t="s">
        <v>48835</v>
      </c>
    </row>
    <row r="12796" spans="1:13">
      <c r="A12796" s="1" t="s">
        <v>14813</v>
      </c>
      <c r="B12796">
        <v>0</v>
      </c>
      <c r="C12796" s="1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 s="1">
        <v>0</v>
      </c>
      <c r="K12796" t="s">
        <v>23242</v>
      </c>
      <c r="L12796" t="s">
        <v>48836</v>
      </c>
      <c r="M12796" t="s">
        <v>48837</v>
      </c>
    </row>
    <row r="12797" spans="1:13">
      <c r="A12797" s="1" t="s">
        <v>14814</v>
      </c>
      <c r="B12797">
        <v>5.5097340459902202E-6</v>
      </c>
      <c r="C12797" s="1">
        <v>3.1891929640121302E-5</v>
      </c>
      <c r="D12797">
        <v>0.25</v>
      </c>
      <c r="E12797">
        <v>0</v>
      </c>
      <c r="F12797">
        <v>5.5555555555555601E-2</v>
      </c>
      <c r="G12797">
        <v>3.3333333333333298E-2</v>
      </c>
      <c r="H12797">
        <v>0</v>
      </c>
      <c r="I12797">
        <v>0.13483146067415699</v>
      </c>
      <c r="J12797" s="1" t="s">
        <v>23229</v>
      </c>
      <c r="K12797" t="s">
        <v>23239</v>
      </c>
      <c r="L12797" t="s">
        <v>48838</v>
      </c>
      <c r="M12797" t="s">
        <v>48839</v>
      </c>
    </row>
    <row r="12798" spans="1:13">
      <c r="A12798" s="1" t="s">
        <v>14815</v>
      </c>
      <c r="B12798">
        <v>9.65182919165213E-6</v>
      </c>
      <c r="C12798" s="1">
        <v>5.0477711030389102E-6</v>
      </c>
      <c r="D12798">
        <v>0</v>
      </c>
      <c r="E12798">
        <v>5.2083333333333296E-3</v>
      </c>
      <c r="F12798">
        <v>5.2356020942408397E-3</v>
      </c>
      <c r="G12798">
        <v>0.151785714285714</v>
      </c>
      <c r="H12798">
        <v>0</v>
      </c>
      <c r="I12798">
        <v>8.7719298245614002E-2</v>
      </c>
      <c r="J12798" s="1" t="s">
        <v>23229</v>
      </c>
      <c r="K12798" t="s">
        <v>23238</v>
      </c>
      <c r="L12798" t="s">
        <v>48840</v>
      </c>
      <c r="M12798" t="s">
        <v>48841</v>
      </c>
    </row>
    <row r="12799" spans="1:13">
      <c r="A12799" s="1" t="s">
        <v>14816</v>
      </c>
      <c r="B12799">
        <v>1.2816463589768801E-6</v>
      </c>
      <c r="C12799" s="1">
        <v>1.20796521125422E-6</v>
      </c>
      <c r="D12799">
        <v>0.984375</v>
      </c>
      <c r="E12799">
        <v>0.98421052631578898</v>
      </c>
      <c r="F12799">
        <v>0.99739583333333304</v>
      </c>
      <c r="G12799">
        <v>0.73913043478260898</v>
      </c>
      <c r="H12799">
        <v>0.99557522123893805</v>
      </c>
      <c r="I12799">
        <v>0.91666666666666696</v>
      </c>
      <c r="J12799" s="1">
        <v>1</v>
      </c>
      <c r="K12799" t="s">
        <v>23238</v>
      </c>
      <c r="L12799" t="s">
        <v>48842</v>
      </c>
      <c r="M12799" t="s">
        <v>48843</v>
      </c>
    </row>
    <row r="12800" spans="1:13">
      <c r="A12800" s="1" t="s">
        <v>14817</v>
      </c>
      <c r="B12800">
        <v>1.5087802719424901E-7</v>
      </c>
      <c r="C12800" s="1">
        <v>1.0424390847092399E-5</v>
      </c>
      <c r="D12800">
        <v>0</v>
      </c>
      <c r="E12800">
        <v>0</v>
      </c>
      <c r="F12800">
        <v>0</v>
      </c>
      <c r="G12800">
        <v>4.1666666666666699E-2</v>
      </c>
      <c r="H12800">
        <v>8.4821428571428603E-2</v>
      </c>
      <c r="I12800">
        <v>3.5714285714285698E-2</v>
      </c>
      <c r="J12800" s="1" t="s">
        <v>23229</v>
      </c>
      <c r="K12800" t="s">
        <v>23238</v>
      </c>
      <c r="L12800" t="s">
        <v>48844</v>
      </c>
      <c r="M12800" t="s">
        <v>48845</v>
      </c>
    </row>
    <row r="12801" spans="1:13">
      <c r="A12801" s="1" t="s">
        <v>14818</v>
      </c>
      <c r="B12801">
        <v>1.44473041462675E-5</v>
      </c>
      <c r="C12801" s="1">
        <v>7.1405147241955597E-8</v>
      </c>
      <c r="D12801">
        <v>0.65625</v>
      </c>
      <c r="E12801">
        <v>0.93181818181818199</v>
      </c>
      <c r="F12801">
        <v>0.84078212290502796</v>
      </c>
      <c r="G12801">
        <v>0.86842105263157898</v>
      </c>
      <c r="H12801">
        <v>0.69186046511627897</v>
      </c>
      <c r="I12801">
        <v>0.87692307692307703</v>
      </c>
      <c r="J12801" s="1">
        <v>1</v>
      </c>
      <c r="K12801" t="s">
        <v>23238</v>
      </c>
      <c r="L12801" t="s">
        <v>48846</v>
      </c>
      <c r="M12801" t="s">
        <v>48847</v>
      </c>
    </row>
    <row r="12802" spans="1:13">
      <c r="A12802" s="1" t="s">
        <v>14819</v>
      </c>
      <c r="B12802">
        <v>1.5381638060520801E-5</v>
      </c>
      <c r="C12802" s="1">
        <v>6.0272374345629497E-6</v>
      </c>
      <c r="D12802">
        <v>0.46666666666666701</v>
      </c>
      <c r="E12802">
        <v>0.62179487179487203</v>
      </c>
      <c r="F12802">
        <v>0.113924050632911</v>
      </c>
      <c r="G12802">
        <v>5.3571428571428603E-2</v>
      </c>
      <c r="H12802">
        <v>2.4691358024691398E-2</v>
      </c>
      <c r="I12802">
        <v>0.102564102564103</v>
      </c>
      <c r="J12802" s="1">
        <v>0</v>
      </c>
      <c r="K12802" t="s">
        <v>23238</v>
      </c>
      <c r="L12802" t="s">
        <v>48848</v>
      </c>
      <c r="M12802" t="s">
        <v>48849</v>
      </c>
    </row>
    <row r="12803" spans="1:13">
      <c r="A12803" s="1" t="s">
        <v>14820</v>
      </c>
      <c r="B12803">
        <v>7.8963129113281301E-5</v>
      </c>
      <c r="C12803" s="1">
        <v>3.4394513133665798E-7</v>
      </c>
      <c r="D12803">
        <v>0.66666666666666696</v>
      </c>
      <c r="E12803">
        <v>0.95555555555555605</v>
      </c>
      <c r="F12803">
        <v>0.66379310344827602</v>
      </c>
      <c r="G12803">
        <v>0.85576923076923095</v>
      </c>
      <c r="H12803">
        <v>0.49342105263157898</v>
      </c>
      <c r="I12803">
        <v>0.82478632478632496</v>
      </c>
      <c r="J12803" s="1">
        <v>1</v>
      </c>
      <c r="K12803" t="s">
        <v>23238</v>
      </c>
      <c r="L12803" t="s">
        <v>48850</v>
      </c>
      <c r="M12803" t="s">
        <v>48851</v>
      </c>
    </row>
    <row r="12804" spans="1:13">
      <c r="A12804" s="1" t="s">
        <v>14821</v>
      </c>
      <c r="B12804">
        <v>1.8655317926421999E-6</v>
      </c>
      <c r="C12804" s="1">
        <v>2.4702034193101198E-6</v>
      </c>
      <c r="D12804">
        <v>8.0645161290322606E-2</v>
      </c>
      <c r="E12804">
        <v>6.41025641025641E-3</v>
      </c>
      <c r="F12804">
        <v>7.0512820512820498E-2</v>
      </c>
      <c r="G12804">
        <v>0</v>
      </c>
      <c r="H12804">
        <v>0</v>
      </c>
      <c r="I12804">
        <v>0</v>
      </c>
      <c r="J12804" s="1">
        <v>0</v>
      </c>
      <c r="K12804" t="s">
        <v>23238</v>
      </c>
      <c r="L12804" t="s">
        <v>48852</v>
      </c>
      <c r="M12804" t="s">
        <v>48853</v>
      </c>
    </row>
    <row r="12805" spans="1:13">
      <c r="A12805" s="1" t="s">
        <v>14822</v>
      </c>
      <c r="B12805">
        <v>2.7325643395186402E-6</v>
      </c>
      <c r="C12805" s="1">
        <v>3.0154663268530701E-5</v>
      </c>
      <c r="D12805">
        <v>9.6774193548387011E-2</v>
      </c>
      <c r="E12805">
        <v>0</v>
      </c>
      <c r="F12805">
        <v>9.9999999999999978E-2</v>
      </c>
      <c r="G12805">
        <v>0.15625</v>
      </c>
      <c r="H12805">
        <v>3.6231884057970953E-2</v>
      </c>
      <c r="I12805">
        <v>0.29069767441860495</v>
      </c>
      <c r="J12805" s="1" t="s">
        <v>23229</v>
      </c>
      <c r="K12805" t="s">
        <v>23243</v>
      </c>
      <c r="L12805" t="s">
        <v>48854</v>
      </c>
      <c r="M12805" t="s">
        <v>48855</v>
      </c>
    </row>
    <row r="12806" spans="1:13">
      <c r="A12806" s="1" t="s">
        <v>14823</v>
      </c>
      <c r="B12806">
        <v>1.9413666685866E-5</v>
      </c>
      <c r="C12806" s="1">
        <v>1.2310558822582499E-4</v>
      </c>
      <c r="D12806">
        <v>0.83333333333333304</v>
      </c>
      <c r="E12806">
        <v>0.57499999999999996</v>
      </c>
      <c r="F12806">
        <v>0.81578947368421095</v>
      </c>
      <c r="G12806">
        <v>0.77272727272727304</v>
      </c>
      <c r="H12806">
        <v>0.49418604651162801</v>
      </c>
      <c r="I12806">
        <v>0.623188405797101</v>
      </c>
      <c r="J12806" s="1" t="s">
        <v>23229</v>
      </c>
      <c r="K12806" t="s">
        <v>23237</v>
      </c>
      <c r="L12806" t="s">
        <v>48856</v>
      </c>
      <c r="M12806" t="s">
        <v>48857</v>
      </c>
    </row>
    <row r="12807" spans="1:13">
      <c r="A12807" s="1" t="s">
        <v>14824</v>
      </c>
      <c r="B12807">
        <v>7.8917893426139897E-6</v>
      </c>
      <c r="C12807" s="1">
        <v>1.05492103254907E-5</v>
      </c>
      <c r="D12807">
        <v>0.37037037037037002</v>
      </c>
      <c r="E12807">
        <v>2.0547945205479499E-2</v>
      </c>
      <c r="F12807">
        <v>0.23404255319148901</v>
      </c>
      <c r="G12807">
        <v>0</v>
      </c>
      <c r="H12807">
        <v>2.3076923076923099E-2</v>
      </c>
      <c r="I12807">
        <v>6.8965517241379296E-2</v>
      </c>
      <c r="J12807" s="1">
        <v>0</v>
      </c>
      <c r="K12807" t="s">
        <v>23237</v>
      </c>
      <c r="L12807" t="s">
        <v>48858</v>
      </c>
      <c r="M12807" t="s">
        <v>48859</v>
      </c>
    </row>
    <row r="12808" spans="1:13">
      <c r="A12808" s="1" t="s">
        <v>14825</v>
      </c>
      <c r="B12808">
        <v>1.2821419505465E-6</v>
      </c>
      <c r="C12808" s="1">
        <v>3.9979641240013802E-4</v>
      </c>
      <c r="D12808">
        <v>0.625</v>
      </c>
      <c r="E12808">
        <v>0.90625</v>
      </c>
      <c r="F12808">
        <v>0.76666666666666705</v>
      </c>
      <c r="G12808">
        <v>0.99137931034482796</v>
      </c>
      <c r="H12808">
        <v>0.98684210526315796</v>
      </c>
      <c r="I12808">
        <v>0.97950819672131195</v>
      </c>
      <c r="J12808" s="1">
        <v>0.5</v>
      </c>
      <c r="K12808" t="s">
        <v>23241</v>
      </c>
      <c r="L12808" t="s">
        <v>48860</v>
      </c>
      <c r="M12808" t="s">
        <v>48861</v>
      </c>
    </row>
    <row r="12809" spans="1:13">
      <c r="A12809" s="1" t="s">
        <v>14826</v>
      </c>
      <c r="B12809">
        <v>0</v>
      </c>
      <c r="C12809" s="1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 s="1">
        <v>0.55555555555555602</v>
      </c>
      <c r="K12809" t="s">
        <v>23241</v>
      </c>
      <c r="L12809" t="s">
        <v>48862</v>
      </c>
      <c r="M12809" t="s">
        <v>48863</v>
      </c>
    </row>
    <row r="12810" spans="1:13">
      <c r="A12810" s="1" t="s">
        <v>14827</v>
      </c>
      <c r="B12810">
        <v>1.4859091970907199E-4</v>
      </c>
      <c r="C12810" s="1">
        <v>1.1628055555729901E-6</v>
      </c>
      <c r="D12810">
        <v>0.133333333333333</v>
      </c>
      <c r="E12810">
        <v>4.2168674698795199E-2</v>
      </c>
      <c r="F12810">
        <v>0.29527559055118102</v>
      </c>
      <c r="G12810">
        <v>1.9230769230769201E-2</v>
      </c>
      <c r="H12810">
        <v>0.33333333333333298</v>
      </c>
      <c r="I12810">
        <v>0.29411764705882398</v>
      </c>
      <c r="J12810" s="1">
        <v>5.5555555555555601E-2</v>
      </c>
      <c r="K12810" t="s">
        <v>23239</v>
      </c>
      <c r="L12810" t="s">
        <v>48864</v>
      </c>
      <c r="M12810" t="s">
        <v>48865</v>
      </c>
    </row>
    <row r="12811" spans="1:13">
      <c r="A12811" s="1" t="s">
        <v>14828</v>
      </c>
      <c r="B12811">
        <v>0</v>
      </c>
      <c r="C12811" s="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 s="1">
        <v>0.83333333333333304</v>
      </c>
      <c r="K12811" t="s">
        <v>23240</v>
      </c>
      <c r="L12811" t="s">
        <v>48866</v>
      </c>
      <c r="M12811" t="s">
        <v>48867</v>
      </c>
    </row>
    <row r="12812" spans="1:13">
      <c r="A12812" s="1" t="s">
        <v>14829</v>
      </c>
      <c r="B12812">
        <v>1.90573839721128E-5</v>
      </c>
      <c r="C12812" s="1">
        <v>3.8527088340304397E-5</v>
      </c>
      <c r="D12812">
        <v>4.6875E-2</v>
      </c>
      <c r="E12812">
        <v>1.5789473684210499E-2</v>
      </c>
      <c r="F12812">
        <v>7.6923076923076901E-3</v>
      </c>
      <c r="G12812">
        <v>0.48113207547169801</v>
      </c>
      <c r="H12812">
        <v>5.60747663551402E-2</v>
      </c>
      <c r="I12812">
        <v>0.16145833333333301</v>
      </c>
      <c r="J12812" s="1">
        <v>0.05</v>
      </c>
      <c r="K12812" t="s">
        <v>23238</v>
      </c>
      <c r="L12812" t="s">
        <v>48868</v>
      </c>
      <c r="M12812" t="s">
        <v>48869</v>
      </c>
    </row>
    <row r="12813" spans="1:13">
      <c r="A12813" s="1" t="s">
        <v>14830</v>
      </c>
      <c r="B12813">
        <v>3.8010174948702E-6</v>
      </c>
      <c r="C12813" s="1">
        <v>2.7484363942949901E-5</v>
      </c>
      <c r="D12813">
        <v>1</v>
      </c>
      <c r="E12813">
        <v>0.99418604651162801</v>
      </c>
      <c r="F12813">
        <v>0.99720670391061506</v>
      </c>
      <c r="G12813">
        <v>0.59677419354838701</v>
      </c>
      <c r="H12813">
        <v>0.96</v>
      </c>
      <c r="I12813">
        <v>0.93181818181818199</v>
      </c>
      <c r="J12813" s="1" t="s">
        <v>23229</v>
      </c>
      <c r="K12813" t="s">
        <v>23238</v>
      </c>
      <c r="L12813" t="s">
        <v>48870</v>
      </c>
      <c r="M12813" t="s">
        <v>48871</v>
      </c>
    </row>
    <row r="12814" spans="1:13">
      <c r="A12814" s="1" t="s">
        <v>14831</v>
      </c>
      <c r="B12814">
        <v>1.1862385784897699E-5</v>
      </c>
      <c r="C12814" s="1">
        <v>4.5975259311608902E-4</v>
      </c>
      <c r="D12814">
        <v>0.921875</v>
      </c>
      <c r="E12814">
        <v>0.97252747252747296</v>
      </c>
      <c r="F12814">
        <v>0.96596858638743499</v>
      </c>
      <c r="G12814">
        <v>0.90178571428571397</v>
      </c>
      <c r="H12814">
        <v>0.77570093457943901</v>
      </c>
      <c r="I12814">
        <v>0.8</v>
      </c>
      <c r="J12814" s="1">
        <v>1</v>
      </c>
      <c r="K12814" t="s">
        <v>23240</v>
      </c>
      <c r="L12814" t="s">
        <v>48872</v>
      </c>
      <c r="M12814" t="s">
        <v>48873</v>
      </c>
    </row>
    <row r="12815" spans="1:13">
      <c r="A12815" s="1" t="s">
        <v>14832</v>
      </c>
      <c r="B12815">
        <v>3.9731542821573604E-6</v>
      </c>
      <c r="C12815" s="1">
        <v>3.7828192187587002E-8</v>
      </c>
      <c r="D12815">
        <v>3.7037037037036979E-2</v>
      </c>
      <c r="E12815">
        <v>0</v>
      </c>
      <c r="F12815">
        <v>9.3457943925230325E-3</v>
      </c>
      <c r="G12815">
        <v>0</v>
      </c>
      <c r="H12815">
        <v>0</v>
      </c>
      <c r="I12815">
        <v>0</v>
      </c>
      <c r="J12815" s="1">
        <v>0</v>
      </c>
      <c r="K12815" t="s">
        <v>23243</v>
      </c>
      <c r="L12815" t="s">
        <v>48874</v>
      </c>
      <c r="M12815" t="s">
        <v>48875</v>
      </c>
    </row>
    <row r="12816" spans="1:13">
      <c r="A12816" s="1" t="s">
        <v>14833</v>
      </c>
      <c r="B12816">
        <v>1.7329615962190399E-7</v>
      </c>
      <c r="C12816" s="1">
        <v>6.1307284187866396E-5</v>
      </c>
      <c r="D12816">
        <v>1</v>
      </c>
      <c r="E12816">
        <v>0.99122807017543901</v>
      </c>
      <c r="F12816">
        <v>0.86416184971098298</v>
      </c>
      <c r="G12816">
        <v>0.99107142857142905</v>
      </c>
      <c r="H12816">
        <v>0.84579439252336497</v>
      </c>
      <c r="I12816">
        <v>0.95089285714285698</v>
      </c>
      <c r="J12816" s="1">
        <v>0.81818181818181801</v>
      </c>
      <c r="K12816" t="s">
        <v>23238</v>
      </c>
      <c r="L12816" t="s">
        <v>48876</v>
      </c>
      <c r="M12816" t="s">
        <v>48877</v>
      </c>
    </row>
    <row r="12817" spans="1:13">
      <c r="A12817" s="1" t="s">
        <v>14834</v>
      </c>
      <c r="B12817">
        <v>1.30672698875125E-3</v>
      </c>
      <c r="C12817" s="1">
        <v>3.39686094303966E-5</v>
      </c>
      <c r="D12817">
        <v>1</v>
      </c>
      <c r="E12817">
        <v>0.55294117647058805</v>
      </c>
      <c r="F12817">
        <v>0.99431818181818199</v>
      </c>
      <c r="G12817">
        <v>0.99107142857142905</v>
      </c>
      <c r="H12817">
        <v>0.98979591836734704</v>
      </c>
      <c r="I12817">
        <v>1</v>
      </c>
      <c r="J12817" s="1">
        <v>1</v>
      </c>
      <c r="K12817" t="s">
        <v>23238</v>
      </c>
      <c r="L12817" t="s">
        <v>48878</v>
      </c>
      <c r="M12817" t="s">
        <v>48879</v>
      </c>
    </row>
    <row r="12818" spans="1:13">
      <c r="A12818" s="1" t="s">
        <v>14835</v>
      </c>
      <c r="B12818">
        <v>4.6632858694986002E-6</v>
      </c>
      <c r="C12818" s="1">
        <v>3.0385945147733201E-6</v>
      </c>
      <c r="D12818">
        <v>0</v>
      </c>
      <c r="E12818">
        <v>1.0638297872340399E-2</v>
      </c>
      <c r="F12818">
        <v>2.5641025641025602E-3</v>
      </c>
      <c r="G12818">
        <v>0.29310344827586199</v>
      </c>
      <c r="H12818">
        <v>0</v>
      </c>
      <c r="I12818">
        <v>3.2786885245901599E-2</v>
      </c>
      <c r="J12818" s="1" t="s">
        <v>23229</v>
      </c>
      <c r="K12818" t="s">
        <v>23238</v>
      </c>
      <c r="L12818" t="s">
        <v>48880</v>
      </c>
      <c r="M12818" t="s">
        <v>48881</v>
      </c>
    </row>
    <row r="12819" spans="1:13">
      <c r="A12819" s="1" t="s">
        <v>14836</v>
      </c>
      <c r="B12819">
        <v>5.6744860084366003E-7</v>
      </c>
      <c r="C12819" s="1">
        <v>3.0529736700056798E-7</v>
      </c>
      <c r="D12819">
        <v>1</v>
      </c>
      <c r="E12819">
        <v>1</v>
      </c>
      <c r="F12819">
        <v>1</v>
      </c>
      <c r="G12819">
        <v>0.84848484848484895</v>
      </c>
      <c r="H12819">
        <v>1</v>
      </c>
      <c r="I12819">
        <v>0.98076923076923095</v>
      </c>
      <c r="J12819" s="1">
        <v>1</v>
      </c>
      <c r="K12819" t="s">
        <v>23238</v>
      </c>
      <c r="L12819" t="s">
        <v>48882</v>
      </c>
      <c r="M12819" t="s">
        <v>48883</v>
      </c>
    </row>
    <row r="12820" spans="1:13">
      <c r="A12820" s="1" t="s">
        <v>14837</v>
      </c>
      <c r="B12820">
        <v>2.7408688499910698E-4</v>
      </c>
      <c r="C12820" s="1">
        <v>1.77594479668517E-4</v>
      </c>
      <c r="D12820">
        <v>0.16129032258064499</v>
      </c>
      <c r="E12820">
        <v>6.8421052631578994E-2</v>
      </c>
      <c r="F12820">
        <v>0.29123711340206199</v>
      </c>
      <c r="G12820">
        <v>0.27678571428571402</v>
      </c>
      <c r="H12820">
        <v>7.0000000000000007E-2</v>
      </c>
      <c r="I12820">
        <v>0.18627450980392199</v>
      </c>
      <c r="J12820" s="1" t="s">
        <v>23229</v>
      </c>
      <c r="K12820" t="s">
        <v>23241</v>
      </c>
      <c r="L12820" t="s">
        <v>48884</v>
      </c>
      <c r="M12820" t="s">
        <v>48885</v>
      </c>
    </row>
    <row r="12821" spans="1:13">
      <c r="A12821" s="1" t="s">
        <v>14838</v>
      </c>
      <c r="B12821">
        <v>4.44282365212594E-4</v>
      </c>
      <c r="C12821" s="1">
        <v>3.76868484802135E-4</v>
      </c>
      <c r="D12821">
        <v>0.234375</v>
      </c>
      <c r="E12821">
        <v>0.121052631578947</v>
      </c>
      <c r="F12821">
        <v>0.492307692307692</v>
      </c>
      <c r="G12821">
        <v>0.87068965517241403</v>
      </c>
      <c r="H12821">
        <v>0.39912280701754399</v>
      </c>
      <c r="I12821">
        <v>0.69599999999999995</v>
      </c>
      <c r="J12821" s="1">
        <v>1</v>
      </c>
      <c r="K12821" t="s">
        <v>23238</v>
      </c>
      <c r="L12821" t="s">
        <v>48886</v>
      </c>
      <c r="M12821" t="s">
        <v>48887</v>
      </c>
    </row>
    <row r="12822" spans="1:13">
      <c r="A12822" s="1" t="s">
        <v>14839</v>
      </c>
      <c r="B12822">
        <v>7.2764380789110303E-6</v>
      </c>
      <c r="C12822" s="1">
        <v>8.7098504128593596E-8</v>
      </c>
      <c r="D12822">
        <v>0.233333333333333</v>
      </c>
      <c r="E12822">
        <v>8.04597701149425E-2</v>
      </c>
      <c r="F12822">
        <v>0.12171052631578901</v>
      </c>
      <c r="G12822">
        <v>5.1724137931034503E-2</v>
      </c>
      <c r="H12822">
        <v>5.29411764705882E-2</v>
      </c>
      <c r="I12822">
        <v>4.4444444444444398E-2</v>
      </c>
      <c r="J12822" s="1">
        <v>0</v>
      </c>
      <c r="K12822" t="s">
        <v>23239</v>
      </c>
      <c r="L12822" t="s">
        <v>48888</v>
      </c>
      <c r="M12822" t="s">
        <v>48889</v>
      </c>
    </row>
    <row r="12823" spans="1:13">
      <c r="A12823" s="1" t="s">
        <v>14840</v>
      </c>
      <c r="B12823">
        <v>1.31507213118169E-4</v>
      </c>
      <c r="C12823" s="1">
        <v>3.5458062168492202E-5</v>
      </c>
      <c r="D12823">
        <v>3.125E-2</v>
      </c>
      <c r="E12823">
        <v>0</v>
      </c>
      <c r="F12823">
        <v>0.16153846153846199</v>
      </c>
      <c r="G12823">
        <v>0</v>
      </c>
      <c r="H12823">
        <v>4.5454545454545497E-2</v>
      </c>
      <c r="I12823">
        <v>1.0752688172042999E-2</v>
      </c>
      <c r="J12823" s="1">
        <v>0.13636363636363599</v>
      </c>
      <c r="K12823" t="s">
        <v>23237</v>
      </c>
      <c r="L12823" t="s">
        <v>48890</v>
      </c>
      <c r="M12823" t="s">
        <v>48891</v>
      </c>
    </row>
    <row r="12824" spans="1:13">
      <c r="A12824" s="1" t="s">
        <v>14841</v>
      </c>
      <c r="B12824">
        <v>5.8441731359279197E-12</v>
      </c>
      <c r="C12824" s="1">
        <v>1.49252636714636E-6</v>
      </c>
      <c r="D12824">
        <v>1</v>
      </c>
      <c r="E12824">
        <v>1</v>
      </c>
      <c r="F12824">
        <v>1</v>
      </c>
      <c r="G12824">
        <v>0.35185185185185203</v>
      </c>
      <c r="H12824">
        <v>0.99473684210526303</v>
      </c>
      <c r="I12824">
        <v>0.80701754385964897</v>
      </c>
      <c r="J12824" s="1" t="s">
        <v>23229</v>
      </c>
      <c r="K12824" t="s">
        <v>23238</v>
      </c>
      <c r="L12824" t="s">
        <v>48892</v>
      </c>
      <c r="M12824" t="s">
        <v>48893</v>
      </c>
    </row>
    <row r="12825" spans="1:13">
      <c r="A12825" s="1" t="s">
        <v>14842</v>
      </c>
      <c r="B12825">
        <v>3.3226822191335797E-5</v>
      </c>
      <c r="C12825" s="1">
        <v>1.5241554199828399E-4</v>
      </c>
      <c r="D12825">
        <v>0.15384615384615399</v>
      </c>
      <c r="E12825">
        <v>0.25675675675675702</v>
      </c>
      <c r="F12825">
        <v>0.120535714285714</v>
      </c>
      <c r="G12825">
        <v>0.29411764705882398</v>
      </c>
      <c r="H12825">
        <v>0.20121951219512199</v>
      </c>
      <c r="I12825">
        <v>0.15476190476190499</v>
      </c>
      <c r="J12825" s="1" t="s">
        <v>23229</v>
      </c>
      <c r="K12825" t="s">
        <v>23238</v>
      </c>
      <c r="L12825" t="s">
        <v>48894</v>
      </c>
      <c r="M12825" t="s">
        <v>48895</v>
      </c>
    </row>
    <row r="12826" spans="1:13">
      <c r="A12826" s="1" t="s">
        <v>14843</v>
      </c>
      <c r="B12826">
        <v>7.1714408118570595E-7</v>
      </c>
      <c r="C12826" s="1">
        <v>8.1523242289234803E-6</v>
      </c>
      <c r="D12826">
        <v>1</v>
      </c>
      <c r="E12826">
        <v>0.993506493506494</v>
      </c>
      <c r="F12826">
        <v>1</v>
      </c>
      <c r="G12826">
        <v>0.78</v>
      </c>
      <c r="H12826">
        <v>1</v>
      </c>
      <c r="I12826">
        <v>0.921875</v>
      </c>
      <c r="J12826" s="1" t="s">
        <v>23229</v>
      </c>
      <c r="K12826" t="s">
        <v>23237</v>
      </c>
      <c r="L12826" t="s">
        <v>48896</v>
      </c>
      <c r="M12826" t="s">
        <v>48897</v>
      </c>
    </row>
    <row r="12827" spans="1:13">
      <c r="A12827" s="1" t="s">
        <v>14844</v>
      </c>
      <c r="B12827">
        <v>3.9734097035718901E-4</v>
      </c>
      <c r="C12827" s="1">
        <v>9.0317532435525705E-4</v>
      </c>
      <c r="D12827">
        <v>1</v>
      </c>
      <c r="E12827">
        <v>1</v>
      </c>
      <c r="F12827">
        <v>0.51861702127659604</v>
      </c>
      <c r="G12827">
        <v>0.98275862068965503</v>
      </c>
      <c r="H12827">
        <v>0.76339285714285698</v>
      </c>
      <c r="I12827">
        <v>0.94</v>
      </c>
      <c r="J12827" s="1">
        <v>1</v>
      </c>
      <c r="K12827" t="s">
        <v>23238</v>
      </c>
      <c r="L12827" t="s">
        <v>48898</v>
      </c>
      <c r="M12827" t="s">
        <v>48899</v>
      </c>
    </row>
    <row r="12828" spans="1:13">
      <c r="A12828" s="1" t="s">
        <v>14845</v>
      </c>
      <c r="B12828">
        <v>4.5522265501727901E-7</v>
      </c>
      <c r="C12828" s="1">
        <v>1.5380690289280701E-5</v>
      </c>
      <c r="D12828">
        <v>0.859375</v>
      </c>
      <c r="E12828">
        <v>0.99473684210526303</v>
      </c>
      <c r="F12828">
        <v>0.93193717277486898</v>
      </c>
      <c r="G12828">
        <v>1</v>
      </c>
      <c r="H12828">
        <v>1</v>
      </c>
      <c r="I12828">
        <v>0.996</v>
      </c>
      <c r="J12828" s="1">
        <v>1</v>
      </c>
      <c r="K12828" t="s">
        <v>23238</v>
      </c>
      <c r="L12828" t="s">
        <v>48900</v>
      </c>
      <c r="M12828" t="s">
        <v>48901</v>
      </c>
    </row>
    <row r="12829" spans="1:13">
      <c r="A12829" s="1" t="s">
        <v>14846</v>
      </c>
      <c r="B12829">
        <v>3.5389862012481101E-6</v>
      </c>
      <c r="C12829" s="1">
        <v>2.3016148835541802E-6</v>
      </c>
      <c r="D12829">
        <v>1</v>
      </c>
      <c r="E12829">
        <v>1</v>
      </c>
      <c r="F12829">
        <v>0.99736842105263201</v>
      </c>
      <c r="G12829">
        <v>0.97916666666666696</v>
      </c>
      <c r="H12829">
        <v>1</v>
      </c>
      <c r="I12829">
        <v>0.89130434782608703</v>
      </c>
      <c r="J12829" s="1">
        <v>1</v>
      </c>
      <c r="K12829" t="s">
        <v>23240</v>
      </c>
      <c r="L12829" t="s">
        <v>48902</v>
      </c>
      <c r="M12829" t="s">
        <v>48903</v>
      </c>
    </row>
    <row r="12830" spans="1:13">
      <c r="A12830" s="1" t="s">
        <v>14847</v>
      </c>
      <c r="B12830">
        <v>1.4710717462693101E-6</v>
      </c>
      <c r="C12830" s="1">
        <v>2.46009552320582E-6</v>
      </c>
      <c r="D12830">
        <v>0.96875</v>
      </c>
      <c r="E12830">
        <v>1</v>
      </c>
      <c r="F12830">
        <v>0.92528735632183901</v>
      </c>
      <c r="G12830">
        <v>0.98750000000000004</v>
      </c>
      <c r="H12830">
        <v>0.85164835164835195</v>
      </c>
      <c r="I12830">
        <v>0.86206896551724099</v>
      </c>
      <c r="J12830" s="1">
        <v>1</v>
      </c>
      <c r="K12830" t="s">
        <v>23238</v>
      </c>
      <c r="L12830" t="s">
        <v>48904</v>
      </c>
      <c r="M12830" t="s">
        <v>48905</v>
      </c>
    </row>
    <row r="12831" spans="1:13">
      <c r="A12831" s="1" t="s">
        <v>14848</v>
      </c>
      <c r="B12831">
        <v>4.6350057266179801E-7</v>
      </c>
      <c r="C12831" s="1">
        <v>8.8762000272096703E-7</v>
      </c>
      <c r="D12831">
        <v>0.12903225806451599</v>
      </c>
      <c r="E12831">
        <v>5.31914893617021E-3</v>
      </c>
      <c r="F12831">
        <v>0</v>
      </c>
      <c r="G12831">
        <v>9.4339622641509399E-2</v>
      </c>
      <c r="H12831">
        <v>0</v>
      </c>
      <c r="I12831">
        <v>1.4851485148514899E-2</v>
      </c>
      <c r="J12831" s="1" t="s">
        <v>23229</v>
      </c>
      <c r="K12831" t="s">
        <v>23241</v>
      </c>
      <c r="L12831" t="s">
        <v>48906</v>
      </c>
      <c r="M12831" t="s">
        <v>48907</v>
      </c>
    </row>
    <row r="12832" spans="1:13">
      <c r="A12832" s="1" t="s">
        <v>14849</v>
      </c>
      <c r="B12832">
        <v>1.31686951936012E-4</v>
      </c>
      <c r="C12832" s="1">
        <v>7.9423298450933599E-6</v>
      </c>
      <c r="D12832">
        <v>0.94230769230769196</v>
      </c>
      <c r="E12832">
        <v>0.76704545454545503</v>
      </c>
      <c r="F12832">
        <v>0.98830409356725102</v>
      </c>
      <c r="G12832">
        <v>0.92424242424242398</v>
      </c>
      <c r="H12832">
        <v>0.99253731343283602</v>
      </c>
      <c r="I12832">
        <v>1</v>
      </c>
      <c r="J12832" s="1" t="s">
        <v>23229</v>
      </c>
      <c r="K12832" t="s">
        <v>23240</v>
      </c>
      <c r="L12832" t="s">
        <v>48908</v>
      </c>
      <c r="M12832" t="s">
        <v>48909</v>
      </c>
    </row>
    <row r="12833" spans="1:13">
      <c r="A12833" s="1" t="s">
        <v>14850</v>
      </c>
      <c r="B12833">
        <v>2.4072849234769901E-5</v>
      </c>
      <c r="C12833" s="1">
        <v>1.19184809158552E-6</v>
      </c>
      <c r="D12833">
        <v>1</v>
      </c>
      <c r="E12833">
        <v>0.77631578947368396</v>
      </c>
      <c r="F12833">
        <v>1</v>
      </c>
      <c r="G12833">
        <v>1</v>
      </c>
      <c r="H12833">
        <v>1</v>
      </c>
      <c r="I12833">
        <v>1</v>
      </c>
      <c r="J12833" s="1" t="s">
        <v>23229</v>
      </c>
      <c r="K12833" t="s">
        <v>23238</v>
      </c>
      <c r="L12833" t="s">
        <v>48910</v>
      </c>
      <c r="M12833" t="s">
        <v>48911</v>
      </c>
    </row>
    <row r="12834" spans="1:13">
      <c r="A12834" s="1" t="s">
        <v>14851</v>
      </c>
      <c r="B12834">
        <v>1.0787175710419301E-6</v>
      </c>
      <c r="C12834" s="1">
        <v>2.8784224447332801E-5</v>
      </c>
      <c r="D12834">
        <v>0.97499999999999998</v>
      </c>
      <c r="E12834">
        <v>1</v>
      </c>
      <c r="F12834">
        <v>1</v>
      </c>
      <c r="G12834">
        <v>0.35135135135135098</v>
      </c>
      <c r="H12834">
        <v>0.97663551401869197</v>
      </c>
      <c r="I12834">
        <v>0.87628865979381398</v>
      </c>
      <c r="J12834" s="1">
        <v>1</v>
      </c>
      <c r="K12834" t="s">
        <v>23241</v>
      </c>
      <c r="L12834" t="s">
        <v>48912</v>
      </c>
      <c r="M12834" t="s">
        <v>48913</v>
      </c>
    </row>
    <row r="12835" spans="1:13">
      <c r="A12835" s="1" t="s">
        <v>14852</v>
      </c>
      <c r="B12835">
        <v>1.24078271122667E-4</v>
      </c>
      <c r="C12835" s="1">
        <v>4.6102002602643502E-7</v>
      </c>
      <c r="D12835">
        <v>0.209677419354839</v>
      </c>
      <c r="E12835">
        <v>0.42528735632183901</v>
      </c>
      <c r="F12835">
        <v>2.47252747252747E-2</v>
      </c>
      <c r="G12835">
        <v>0</v>
      </c>
      <c r="H12835">
        <v>0</v>
      </c>
      <c r="I12835">
        <v>8.9285714285714298E-3</v>
      </c>
      <c r="J12835" s="1">
        <v>0</v>
      </c>
      <c r="K12835" t="s">
        <v>23241</v>
      </c>
      <c r="L12835" t="s">
        <v>48914</v>
      </c>
      <c r="M12835" t="s">
        <v>48915</v>
      </c>
    </row>
    <row r="12836" spans="1:13">
      <c r="A12836" s="1" t="s">
        <v>14853</v>
      </c>
      <c r="B12836">
        <v>6.4846335422774002E-7</v>
      </c>
      <c r="C12836" s="1">
        <v>6.4618033650399904E-8</v>
      </c>
      <c r="D12836">
        <v>1</v>
      </c>
      <c r="E12836">
        <v>0.949438202247191</v>
      </c>
      <c r="F12836">
        <v>0.997282608695652</v>
      </c>
      <c r="G12836">
        <v>1</v>
      </c>
      <c r="H12836">
        <v>1</v>
      </c>
      <c r="I12836">
        <v>0.99074074074074103</v>
      </c>
      <c r="J12836" s="1">
        <v>1</v>
      </c>
      <c r="K12836" t="s">
        <v>23242</v>
      </c>
      <c r="L12836" t="s">
        <v>48916</v>
      </c>
      <c r="M12836" t="s">
        <v>48917</v>
      </c>
    </row>
    <row r="12837" spans="1:13">
      <c r="A12837" s="1" t="s">
        <v>14854</v>
      </c>
      <c r="B12837">
        <v>3.6077847200377703E-11</v>
      </c>
      <c r="C12837" s="1">
        <v>2.9404093459438799E-6</v>
      </c>
      <c r="D12837">
        <v>1</v>
      </c>
      <c r="E12837">
        <v>0.96078431372549</v>
      </c>
      <c r="F12837">
        <v>0.98757763975155299</v>
      </c>
      <c r="G12837">
        <v>1</v>
      </c>
      <c r="H12837">
        <v>0.97701149425287404</v>
      </c>
      <c r="I12837">
        <v>0.97826086956521696</v>
      </c>
      <c r="J12837" s="1">
        <v>1</v>
      </c>
      <c r="K12837" t="s">
        <v>23240</v>
      </c>
      <c r="L12837" t="s">
        <v>48918</v>
      </c>
      <c r="M12837" t="s">
        <v>48919</v>
      </c>
    </row>
    <row r="12838" spans="1:13">
      <c r="A12838" s="1" t="s">
        <v>14855</v>
      </c>
      <c r="B12838">
        <v>1.6545348960083399E-5</v>
      </c>
      <c r="C12838" s="1">
        <v>2.8175042072924299E-6</v>
      </c>
      <c r="D12838">
        <v>0.34482758620689702</v>
      </c>
      <c r="E12838">
        <v>0.367088607594937</v>
      </c>
      <c r="F12838">
        <v>0.220149253731343</v>
      </c>
      <c r="G12838">
        <v>7.1428571428571397E-2</v>
      </c>
      <c r="H12838">
        <v>0.240740740740741</v>
      </c>
      <c r="I12838">
        <v>0.122641509433962</v>
      </c>
      <c r="J12838" s="1">
        <v>0</v>
      </c>
      <c r="K12838" t="s">
        <v>23238</v>
      </c>
      <c r="L12838" t="s">
        <v>48920</v>
      </c>
      <c r="M12838" t="s">
        <v>48921</v>
      </c>
    </row>
    <row r="12839" spans="1:13">
      <c r="A12839" s="1" t="s">
        <v>14856</v>
      </c>
      <c r="B12839">
        <v>3.7821918755591102E-8</v>
      </c>
      <c r="C12839" s="1">
        <v>1.3807577112589001E-9</v>
      </c>
      <c r="D12839">
        <v>0.97619047619047605</v>
      </c>
      <c r="E12839">
        <v>1</v>
      </c>
      <c r="F12839">
        <v>1</v>
      </c>
      <c r="G12839">
        <v>1</v>
      </c>
      <c r="H12839">
        <v>0.99333333333333296</v>
      </c>
      <c r="I12839">
        <v>1</v>
      </c>
      <c r="J12839" s="1" t="s">
        <v>23229</v>
      </c>
      <c r="K12839" t="s">
        <v>23238</v>
      </c>
      <c r="L12839" t="s">
        <v>48922</v>
      </c>
      <c r="M12839" t="s">
        <v>48923</v>
      </c>
    </row>
    <row r="12840" spans="1:13">
      <c r="A12840" s="1" t="s">
        <v>14857</v>
      </c>
      <c r="B12840">
        <v>1.8428032116269201E-6</v>
      </c>
      <c r="C12840" s="1">
        <v>2.3972667156144999E-6</v>
      </c>
      <c r="D12840">
        <v>0.931034482758621</v>
      </c>
      <c r="E12840">
        <v>0.99305555555555602</v>
      </c>
      <c r="F12840">
        <v>0.99025974025973995</v>
      </c>
      <c r="G12840">
        <v>1</v>
      </c>
      <c r="H12840">
        <v>1</v>
      </c>
      <c r="I12840">
        <v>1</v>
      </c>
      <c r="J12840" s="1">
        <v>1</v>
      </c>
      <c r="K12840" t="s">
        <v>23238</v>
      </c>
      <c r="L12840" t="s">
        <v>48924</v>
      </c>
      <c r="M12840" t="s">
        <v>48925</v>
      </c>
    </row>
    <row r="12841" spans="1:13">
      <c r="A12841" s="1" t="s">
        <v>14858</v>
      </c>
      <c r="B12841">
        <v>1.13453320631617E-8</v>
      </c>
      <c r="C12841" s="1">
        <v>7.8976106908330205E-7</v>
      </c>
      <c r="D12841">
        <v>1.6129032258064498E-2</v>
      </c>
      <c r="E12841">
        <v>0</v>
      </c>
      <c r="F12841">
        <v>0</v>
      </c>
      <c r="G12841">
        <v>2.5000000000000001E-2</v>
      </c>
      <c r="H12841">
        <v>0</v>
      </c>
      <c r="I12841">
        <v>0</v>
      </c>
      <c r="J12841" s="1">
        <v>0</v>
      </c>
      <c r="K12841" t="s">
        <v>23241</v>
      </c>
      <c r="L12841" t="s">
        <v>48926</v>
      </c>
      <c r="M12841" t="s">
        <v>48927</v>
      </c>
    </row>
    <row r="12842" spans="1:13">
      <c r="A12842" s="1" t="s">
        <v>14859</v>
      </c>
      <c r="B12842">
        <v>1.3253116348627599E-6</v>
      </c>
      <c r="C12842" s="1">
        <v>7.3500470139773694E-5</v>
      </c>
      <c r="D12842">
        <v>0.140625</v>
      </c>
      <c r="E12842">
        <v>3.8461538461538498E-2</v>
      </c>
      <c r="F12842">
        <v>4.4973544973544999E-2</v>
      </c>
      <c r="G12842">
        <v>0</v>
      </c>
      <c r="H12842">
        <v>0.14761904761904801</v>
      </c>
      <c r="I12842">
        <v>5.5E-2</v>
      </c>
      <c r="J12842" s="1">
        <v>0</v>
      </c>
      <c r="K12842" t="s">
        <v>23241</v>
      </c>
      <c r="L12842" t="s">
        <v>48928</v>
      </c>
      <c r="M12842" t="s">
        <v>48929</v>
      </c>
    </row>
    <row r="12843" spans="1:13">
      <c r="A12843" s="1" t="s">
        <v>14860</v>
      </c>
      <c r="B12843">
        <v>6.7237567440808705E-8</v>
      </c>
      <c r="C12843" s="1">
        <v>1.8880868958245299E-8</v>
      </c>
      <c r="D12843">
        <v>0</v>
      </c>
      <c r="E12843">
        <v>0</v>
      </c>
      <c r="F12843">
        <v>3.1847133757961798E-3</v>
      </c>
      <c r="G12843">
        <v>0</v>
      </c>
      <c r="H12843">
        <v>0</v>
      </c>
      <c r="I12843">
        <v>0</v>
      </c>
      <c r="J12843" s="1">
        <v>0.1</v>
      </c>
      <c r="K12843" t="s">
        <v>23241</v>
      </c>
      <c r="L12843" t="s">
        <v>48930</v>
      </c>
      <c r="M12843" t="s">
        <v>48931</v>
      </c>
    </row>
    <row r="12844" spans="1:13">
      <c r="A12844" s="1" t="s">
        <v>14861</v>
      </c>
      <c r="B12844">
        <v>9.8155029521972497E-5</v>
      </c>
      <c r="C12844" s="1">
        <v>3.7594845286194702E-4</v>
      </c>
      <c r="D12844">
        <v>0</v>
      </c>
      <c r="E12844">
        <v>4.81927710843374E-2</v>
      </c>
      <c r="F12844">
        <v>0.46649484536082497</v>
      </c>
      <c r="G12844">
        <v>0.180851063829787</v>
      </c>
      <c r="H12844">
        <v>0.52752293577981602</v>
      </c>
      <c r="I12844">
        <v>0.14077669902912601</v>
      </c>
      <c r="J12844" s="1">
        <v>0</v>
      </c>
      <c r="K12844" t="s">
        <v>23241</v>
      </c>
      <c r="L12844" t="s">
        <v>48932</v>
      </c>
      <c r="M12844" t="s">
        <v>48933</v>
      </c>
    </row>
    <row r="12845" spans="1:13">
      <c r="A12845" s="1" t="s">
        <v>14862</v>
      </c>
      <c r="B12845">
        <v>1.8808606317264701E-4</v>
      </c>
      <c r="C12845" s="1">
        <v>1.0559046369896501E-4</v>
      </c>
      <c r="D12845">
        <v>0.5</v>
      </c>
      <c r="E12845">
        <v>0.25342465753424698</v>
      </c>
      <c r="F12845">
        <v>0.566455696202532</v>
      </c>
      <c r="G12845">
        <v>0.25</v>
      </c>
      <c r="H12845">
        <v>0.867088607594937</v>
      </c>
      <c r="I12845">
        <v>0.33333333333333298</v>
      </c>
      <c r="J12845" s="1" t="s">
        <v>23229</v>
      </c>
      <c r="K12845" t="s">
        <v>23240</v>
      </c>
      <c r="L12845" t="s">
        <v>48934</v>
      </c>
      <c r="M12845" t="s">
        <v>48935</v>
      </c>
    </row>
    <row r="12846" spans="1:13">
      <c r="A12846" s="1" t="s">
        <v>14863</v>
      </c>
      <c r="B12846">
        <v>2.2340949715448399E-8</v>
      </c>
      <c r="C12846" s="1">
        <v>9.3232697137722398E-6</v>
      </c>
      <c r="D12846">
        <v>0</v>
      </c>
      <c r="E12846">
        <v>0</v>
      </c>
      <c r="F12846">
        <v>0</v>
      </c>
      <c r="G12846">
        <v>0.25</v>
      </c>
      <c r="H12846">
        <v>0</v>
      </c>
      <c r="I12846">
        <v>2.1367521367521399E-2</v>
      </c>
      <c r="J12846" s="1">
        <v>0</v>
      </c>
      <c r="K12846" t="s">
        <v>23241</v>
      </c>
      <c r="L12846" t="s">
        <v>48936</v>
      </c>
      <c r="M12846" t="s">
        <v>48937</v>
      </c>
    </row>
    <row r="12847" spans="1:13">
      <c r="A12847" s="1" t="s">
        <v>14864</v>
      </c>
      <c r="B12847">
        <v>3.3634951884006999E-6</v>
      </c>
      <c r="C12847" s="1">
        <v>2.5067150849048198E-6</v>
      </c>
      <c r="D12847">
        <v>0.94736842105263197</v>
      </c>
      <c r="E12847">
        <v>1</v>
      </c>
      <c r="F12847">
        <v>1</v>
      </c>
      <c r="G12847">
        <v>0.98958333333333304</v>
      </c>
      <c r="H12847">
        <v>1</v>
      </c>
      <c r="I12847">
        <v>0.97368421052631604</v>
      </c>
      <c r="J12847" s="1" t="s">
        <v>23229</v>
      </c>
      <c r="K12847" t="s">
        <v>23238</v>
      </c>
      <c r="L12847" t="s">
        <v>48938</v>
      </c>
      <c r="M12847" t="s">
        <v>48939</v>
      </c>
    </row>
    <row r="12848" spans="1:13">
      <c r="A12848" s="1" t="s">
        <v>14865</v>
      </c>
      <c r="B12848">
        <v>4.4921932150182298E-8</v>
      </c>
      <c r="C12848" s="1">
        <v>7.8389372623124897E-8</v>
      </c>
      <c r="D12848">
        <v>1</v>
      </c>
      <c r="E12848">
        <v>1</v>
      </c>
      <c r="F12848">
        <v>1</v>
      </c>
      <c r="G12848">
        <v>1</v>
      </c>
      <c r="H12848">
        <v>0.99484536082474195</v>
      </c>
      <c r="I12848">
        <v>0.992307692307692</v>
      </c>
      <c r="J12848" s="1">
        <v>0.15</v>
      </c>
      <c r="K12848" t="s">
        <v>23239</v>
      </c>
      <c r="L12848" t="s">
        <v>48940</v>
      </c>
      <c r="M12848" t="s">
        <v>48941</v>
      </c>
    </row>
    <row r="12849" spans="1:13">
      <c r="A12849" s="1" t="s">
        <v>14866</v>
      </c>
      <c r="B12849">
        <v>4.3163562226134402E-5</v>
      </c>
      <c r="C12849" s="1">
        <v>9.86554194778726E-6</v>
      </c>
      <c r="D12849">
        <v>0.125</v>
      </c>
      <c r="E12849">
        <v>0.27368421052631597</v>
      </c>
      <c r="F12849">
        <v>0</v>
      </c>
      <c r="G12849">
        <v>0</v>
      </c>
      <c r="H12849">
        <v>0</v>
      </c>
      <c r="I12849">
        <v>8.18965517241379E-2</v>
      </c>
      <c r="J12849" s="1">
        <v>0</v>
      </c>
      <c r="K12849" t="s">
        <v>23241</v>
      </c>
      <c r="L12849" t="s">
        <v>48942</v>
      </c>
      <c r="M12849" t="s">
        <v>48943</v>
      </c>
    </row>
    <row r="12850" spans="1:13">
      <c r="A12850" s="1" t="s">
        <v>14867</v>
      </c>
      <c r="B12850">
        <v>1.29600418661649E-4</v>
      </c>
      <c r="C12850" s="1">
        <v>1.17605117499944E-4</v>
      </c>
      <c r="D12850">
        <v>1</v>
      </c>
      <c r="E12850">
        <v>0.99479166666666696</v>
      </c>
      <c r="F12850">
        <v>0.77435897435897405</v>
      </c>
      <c r="G12850">
        <v>0.95689655172413801</v>
      </c>
      <c r="H12850">
        <v>0.90350877192982504</v>
      </c>
      <c r="I12850">
        <v>0.94308943089430897</v>
      </c>
      <c r="J12850" s="1">
        <v>1</v>
      </c>
      <c r="K12850" t="s">
        <v>23238</v>
      </c>
      <c r="L12850" t="s">
        <v>48944</v>
      </c>
      <c r="M12850" t="s">
        <v>48945</v>
      </c>
    </row>
    <row r="12851" spans="1:13">
      <c r="A12851" s="1" t="s">
        <v>14868</v>
      </c>
      <c r="B12851">
        <v>9.9624157193954895E-5</v>
      </c>
      <c r="C12851" s="1">
        <v>3.3806238103529698E-7</v>
      </c>
      <c r="D12851">
        <v>0</v>
      </c>
      <c r="E12851">
        <v>0.35714285714285698</v>
      </c>
      <c r="F12851">
        <v>0</v>
      </c>
      <c r="G12851">
        <v>0</v>
      </c>
      <c r="H12851">
        <v>0</v>
      </c>
      <c r="I12851">
        <v>0</v>
      </c>
      <c r="J12851" s="1">
        <v>0</v>
      </c>
      <c r="K12851" t="s">
        <v>23239</v>
      </c>
      <c r="L12851" t="s">
        <v>48946</v>
      </c>
      <c r="M12851" t="s">
        <v>48947</v>
      </c>
    </row>
    <row r="12852" spans="1:13">
      <c r="A12852" s="1" t="s">
        <v>14869</v>
      </c>
      <c r="B12852">
        <v>5.3370461944333602E-6</v>
      </c>
      <c r="C12852" s="1">
        <v>3.1527717215955899E-6</v>
      </c>
      <c r="D12852">
        <v>1</v>
      </c>
      <c r="E12852">
        <v>0.69736842105263197</v>
      </c>
      <c r="F12852">
        <v>1</v>
      </c>
      <c r="G12852">
        <v>1</v>
      </c>
      <c r="H12852">
        <v>1</v>
      </c>
      <c r="I12852">
        <v>1</v>
      </c>
      <c r="J12852" s="1">
        <v>1</v>
      </c>
      <c r="K12852" t="s">
        <v>23242</v>
      </c>
      <c r="L12852" t="s">
        <v>48948</v>
      </c>
      <c r="M12852" t="s">
        <v>48949</v>
      </c>
    </row>
    <row r="12853" spans="1:13">
      <c r="A12853" s="1" t="s">
        <v>14870</v>
      </c>
      <c r="B12853">
        <v>2.1235044349437401E-5</v>
      </c>
      <c r="C12853" s="1">
        <v>7.0233425844276996E-6</v>
      </c>
      <c r="D12853">
        <v>1</v>
      </c>
      <c r="E12853">
        <v>0.88764044943820197</v>
      </c>
      <c r="F12853">
        <v>1</v>
      </c>
      <c r="G12853">
        <v>1</v>
      </c>
      <c r="H12853">
        <v>1</v>
      </c>
      <c r="I12853">
        <v>1</v>
      </c>
      <c r="J12853" s="1">
        <v>1</v>
      </c>
      <c r="K12853" t="s">
        <v>23238</v>
      </c>
      <c r="L12853" t="s">
        <v>48950</v>
      </c>
      <c r="M12853" t="s">
        <v>48951</v>
      </c>
    </row>
    <row r="12854" spans="1:13">
      <c r="A12854" s="1" t="s">
        <v>14871</v>
      </c>
      <c r="B12854">
        <v>2.82099687637251E-5</v>
      </c>
      <c r="C12854" s="1">
        <v>6.2550154812795696E-5</v>
      </c>
      <c r="D12854">
        <v>0.984375</v>
      </c>
      <c r="E12854">
        <v>1</v>
      </c>
      <c r="F12854">
        <v>0.96010638297872297</v>
      </c>
      <c r="G12854">
        <v>0.96491228070175405</v>
      </c>
      <c r="H12854">
        <v>0.96728971962616805</v>
      </c>
      <c r="I12854">
        <v>0.94736842105263197</v>
      </c>
      <c r="J12854" s="1">
        <v>0.90909090909090895</v>
      </c>
      <c r="K12854" t="s">
        <v>23238</v>
      </c>
      <c r="L12854" t="s">
        <v>48952</v>
      </c>
      <c r="M12854" t="s">
        <v>48953</v>
      </c>
    </row>
    <row r="12855" spans="1:13">
      <c r="A12855" s="1" t="s">
        <v>14872</v>
      </c>
      <c r="B12855">
        <v>1.8168750669071899E-5</v>
      </c>
      <c r="C12855" s="1">
        <v>5.8649933311079402E-6</v>
      </c>
      <c r="D12855">
        <v>0</v>
      </c>
      <c r="E12855">
        <v>0</v>
      </c>
      <c r="F12855">
        <v>7.8313253012048195E-2</v>
      </c>
      <c r="G12855">
        <v>0</v>
      </c>
      <c r="H12855">
        <v>1.26582278481013E-2</v>
      </c>
      <c r="I12855">
        <v>0</v>
      </c>
      <c r="J12855" s="1">
        <v>0</v>
      </c>
      <c r="K12855" t="s">
        <v>23242</v>
      </c>
      <c r="L12855" t="s">
        <v>48954</v>
      </c>
      <c r="M12855" t="s">
        <v>48955</v>
      </c>
    </row>
    <row r="12856" spans="1:13">
      <c r="A12856" s="1" t="s">
        <v>14873</v>
      </c>
      <c r="B12856">
        <v>8.3862347432636905E-5</v>
      </c>
      <c r="C12856" s="1">
        <v>1.4391629033661701E-4</v>
      </c>
      <c r="D12856">
        <v>1</v>
      </c>
      <c r="E12856">
        <v>1</v>
      </c>
      <c r="F12856">
        <v>0.66666666666666696</v>
      </c>
      <c r="G12856">
        <v>0.98275862068965503</v>
      </c>
      <c r="H12856">
        <v>0.88596491228070196</v>
      </c>
      <c r="I12856">
        <v>0.98387096774193505</v>
      </c>
      <c r="J12856" s="1">
        <v>0.95454545454545503</v>
      </c>
      <c r="K12856" t="s">
        <v>23238</v>
      </c>
      <c r="L12856" t="s">
        <v>48956</v>
      </c>
      <c r="M12856" t="s">
        <v>48957</v>
      </c>
    </row>
    <row r="12857" spans="1:13">
      <c r="A12857" s="1" t="s">
        <v>14874</v>
      </c>
      <c r="B12857">
        <v>3.6493076078102203E-5</v>
      </c>
      <c r="C12857" s="1">
        <v>2.85543058088233E-5</v>
      </c>
      <c r="D12857">
        <v>0.89583333333333304</v>
      </c>
      <c r="E12857">
        <v>0.929824561403509</v>
      </c>
      <c r="F12857">
        <v>0.94036697247706402</v>
      </c>
      <c r="G12857">
        <v>1</v>
      </c>
      <c r="H12857">
        <v>0.90625</v>
      </c>
      <c r="I12857">
        <v>1</v>
      </c>
      <c r="J12857" s="1">
        <v>1</v>
      </c>
      <c r="K12857" t="s">
        <v>23238</v>
      </c>
      <c r="L12857" t="s">
        <v>48958</v>
      </c>
      <c r="M12857" t="s">
        <v>48959</v>
      </c>
    </row>
    <row r="12858" spans="1:13">
      <c r="A12858" s="1" t="s">
        <v>14875</v>
      </c>
      <c r="B12858">
        <v>2.6411444996007499E-5</v>
      </c>
      <c r="C12858" s="1">
        <v>2.8642928713791198E-5</v>
      </c>
      <c r="D12858">
        <v>0.96875</v>
      </c>
      <c r="E12858">
        <v>0.99473684210526303</v>
      </c>
      <c r="F12858">
        <v>0.99742268041237103</v>
      </c>
      <c r="G12858">
        <v>1</v>
      </c>
      <c r="H12858">
        <v>1</v>
      </c>
      <c r="I12858">
        <v>0.94767441860465096</v>
      </c>
      <c r="J12858" s="1">
        <v>1</v>
      </c>
      <c r="K12858" t="s">
        <v>23238</v>
      </c>
      <c r="L12858" t="s">
        <v>48960</v>
      </c>
      <c r="M12858" t="s">
        <v>48961</v>
      </c>
    </row>
    <row r="12859" spans="1:13">
      <c r="A12859" s="1" t="s">
        <v>14876</v>
      </c>
      <c r="B12859">
        <v>6.1215310215251302E-10</v>
      </c>
      <c r="C12859" s="1">
        <v>1.32213363909705E-9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0.99074074074074103</v>
      </c>
      <c r="J12859" s="1">
        <v>0</v>
      </c>
      <c r="K12859" t="s">
        <v>23242</v>
      </c>
      <c r="L12859" t="s">
        <v>48962</v>
      </c>
      <c r="M12859" t="s">
        <v>48963</v>
      </c>
    </row>
    <row r="12860" spans="1:13">
      <c r="A12860" s="1" t="s">
        <v>14877</v>
      </c>
      <c r="B12860">
        <v>3.8783183653731098E-6</v>
      </c>
      <c r="C12860" s="1">
        <v>3.1864926648570903E-5</v>
      </c>
      <c r="D12860">
        <v>0.3</v>
      </c>
      <c r="E12860">
        <v>3.125E-2</v>
      </c>
      <c r="F12860">
        <v>8.1325301204819303E-2</v>
      </c>
      <c r="G12860">
        <v>0</v>
      </c>
      <c r="H12860">
        <v>0</v>
      </c>
      <c r="I12860">
        <v>3.65853658536585E-2</v>
      </c>
      <c r="J12860" s="1" t="s">
        <v>23229</v>
      </c>
      <c r="K12860" t="s">
        <v>23237</v>
      </c>
      <c r="L12860" t="s">
        <v>48964</v>
      </c>
      <c r="M12860" t="s">
        <v>48965</v>
      </c>
    </row>
    <row r="12861" spans="1:13">
      <c r="A12861" s="1" t="s">
        <v>14878</v>
      </c>
      <c r="B12861">
        <v>1.27274358241814E-6</v>
      </c>
      <c r="C12861" s="1">
        <v>2.5541696362336899E-5</v>
      </c>
      <c r="D12861">
        <v>1</v>
      </c>
      <c r="E12861">
        <v>1</v>
      </c>
      <c r="F12861">
        <v>0.95430107526881702</v>
      </c>
      <c r="G12861">
        <v>0.98181818181818203</v>
      </c>
      <c r="H12861">
        <v>0.95871559633027503</v>
      </c>
      <c r="I12861">
        <v>0.88383838383838398</v>
      </c>
      <c r="J12861" s="1" t="s">
        <v>23229</v>
      </c>
      <c r="K12861" t="s">
        <v>23240</v>
      </c>
      <c r="L12861" t="s">
        <v>48966</v>
      </c>
      <c r="M12861" t="s">
        <v>48967</v>
      </c>
    </row>
    <row r="12862" spans="1:13">
      <c r="A12862" s="1" t="s">
        <v>14879</v>
      </c>
      <c r="B12862">
        <v>1.4496295684625999E-4</v>
      </c>
      <c r="C12862" s="1">
        <v>1.0889850417636101E-4</v>
      </c>
      <c r="D12862">
        <v>7.8125E-2</v>
      </c>
      <c r="E12862">
        <v>4.1666666666666699E-2</v>
      </c>
      <c r="F12862">
        <v>0.17179487179487199</v>
      </c>
      <c r="G12862">
        <v>2.7272727272727299E-2</v>
      </c>
      <c r="H12862">
        <v>0.22727272727272699</v>
      </c>
      <c r="I12862">
        <v>6.8181818181818205E-2</v>
      </c>
      <c r="J12862" s="1">
        <v>0</v>
      </c>
      <c r="K12862" t="s">
        <v>23241</v>
      </c>
      <c r="L12862" t="s">
        <v>48968</v>
      </c>
      <c r="M12862" t="s">
        <v>48969</v>
      </c>
    </row>
    <row r="12863" spans="1:13">
      <c r="A12863" s="1" t="s">
        <v>14880</v>
      </c>
      <c r="B12863">
        <v>4.3499656343205302E-7</v>
      </c>
      <c r="C12863" s="1">
        <v>8.1307115585841594E-6</v>
      </c>
      <c r="D12863">
        <v>1</v>
      </c>
      <c r="E12863">
        <v>1</v>
      </c>
      <c r="F12863">
        <v>0.99740932642487001</v>
      </c>
      <c r="G12863">
        <v>0.81818181818181801</v>
      </c>
      <c r="H12863">
        <v>0.95714285714285696</v>
      </c>
      <c r="I12863">
        <v>0.95454545454545503</v>
      </c>
      <c r="J12863" s="1">
        <v>1</v>
      </c>
      <c r="K12863" t="s">
        <v>23238</v>
      </c>
      <c r="L12863" t="s">
        <v>48970</v>
      </c>
      <c r="M12863" t="s">
        <v>48971</v>
      </c>
    </row>
    <row r="12864" spans="1:13">
      <c r="A12864" s="1" t="s">
        <v>14881</v>
      </c>
      <c r="B12864">
        <v>0</v>
      </c>
      <c r="C12864" s="1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 s="1">
        <v>0.81818181818181801</v>
      </c>
      <c r="K12864" t="s">
        <v>23241</v>
      </c>
      <c r="L12864" t="s">
        <v>48972</v>
      </c>
      <c r="M12864" t="s">
        <v>48973</v>
      </c>
    </row>
    <row r="12865" spans="1:13">
      <c r="A12865" s="1" t="s">
        <v>14882</v>
      </c>
      <c r="B12865">
        <v>2.61265913540414E-8</v>
      </c>
      <c r="C12865" s="1">
        <v>6.7503178630876201E-6</v>
      </c>
      <c r="D12865">
        <v>0.15625</v>
      </c>
      <c r="E12865">
        <v>0</v>
      </c>
      <c r="F12865">
        <v>1.7605633802816899E-2</v>
      </c>
      <c r="G12865">
        <v>0</v>
      </c>
      <c r="H12865">
        <v>0</v>
      </c>
      <c r="I12865">
        <v>9.5238095238095195E-3</v>
      </c>
      <c r="J12865" s="1">
        <v>0</v>
      </c>
      <c r="K12865" t="s">
        <v>23241</v>
      </c>
      <c r="L12865" t="s">
        <v>48974</v>
      </c>
      <c r="M12865" t="s">
        <v>48975</v>
      </c>
    </row>
    <row r="12866" spans="1:13">
      <c r="A12866" s="1" t="s">
        <v>14883</v>
      </c>
      <c r="B12866">
        <v>1.3851889204622499E-6</v>
      </c>
      <c r="C12866" s="1">
        <v>3.2784034194981099E-7</v>
      </c>
      <c r="D12866">
        <v>0.9</v>
      </c>
      <c r="E12866">
        <v>0.962686567164179</v>
      </c>
      <c r="F12866">
        <v>1</v>
      </c>
      <c r="G12866">
        <v>0.96551724137931005</v>
      </c>
      <c r="H12866">
        <v>1</v>
      </c>
      <c r="I12866">
        <v>0.97727272727272696</v>
      </c>
      <c r="J12866" s="1" t="s">
        <v>23229</v>
      </c>
      <c r="K12866" t="s">
        <v>23241</v>
      </c>
      <c r="L12866" t="s">
        <v>48976</v>
      </c>
      <c r="M12866" t="s">
        <v>48977</v>
      </c>
    </row>
    <row r="12867" spans="1:13">
      <c r="A12867" s="1" t="s">
        <v>14884</v>
      </c>
      <c r="B12867">
        <v>4.1153622727915502E-4</v>
      </c>
      <c r="C12867" s="1">
        <v>3.0590563536228799E-4</v>
      </c>
      <c r="D12867">
        <v>0.56666666666666698</v>
      </c>
      <c r="E12867">
        <v>0.197368421052632</v>
      </c>
      <c r="F12867">
        <v>0.81920903954802304</v>
      </c>
      <c r="G12867">
        <v>0.98484848484848497</v>
      </c>
      <c r="H12867">
        <v>0.5</v>
      </c>
      <c r="I12867">
        <v>0.85897435897435903</v>
      </c>
      <c r="J12867" s="1" t="s">
        <v>23229</v>
      </c>
      <c r="K12867" t="s">
        <v>23239</v>
      </c>
      <c r="L12867" t="s">
        <v>48978</v>
      </c>
      <c r="M12867" t="s">
        <v>48979</v>
      </c>
    </row>
    <row r="12868" spans="1:13">
      <c r="A12868" s="1" t="s">
        <v>14885</v>
      </c>
      <c r="B12868">
        <v>9.7980924455232605E-11</v>
      </c>
      <c r="C12868" s="1">
        <v>6.6585434396147496E-7</v>
      </c>
      <c r="D12868">
        <v>1</v>
      </c>
      <c r="E12868">
        <v>1</v>
      </c>
      <c r="F12868">
        <v>0.99523809523809503</v>
      </c>
      <c r="G12868">
        <v>0.99090909090909096</v>
      </c>
      <c r="H12868">
        <v>0.98584905660377398</v>
      </c>
      <c r="I12868">
        <v>0.99568965517241403</v>
      </c>
      <c r="J12868" s="1">
        <v>0</v>
      </c>
      <c r="K12868" t="s">
        <v>23240</v>
      </c>
      <c r="L12868" t="s">
        <v>48980</v>
      </c>
      <c r="M12868" t="s">
        <v>48981</v>
      </c>
    </row>
    <row r="12869" spans="1:13">
      <c r="A12869" s="1" t="s">
        <v>14886</v>
      </c>
      <c r="B12869">
        <v>3.1807216359726002E-5</v>
      </c>
      <c r="C12869" s="1">
        <v>6.2672655446967503E-6</v>
      </c>
      <c r="D12869">
        <v>1</v>
      </c>
      <c r="E12869">
        <v>0.9</v>
      </c>
      <c r="F12869">
        <v>0.97530864197530898</v>
      </c>
      <c r="G12869">
        <v>1</v>
      </c>
      <c r="H12869">
        <v>0.96052631578947401</v>
      </c>
      <c r="I12869">
        <v>0.94339622641509402</v>
      </c>
      <c r="J12869" s="1">
        <v>1</v>
      </c>
      <c r="K12869" t="s">
        <v>23242</v>
      </c>
      <c r="L12869" t="s">
        <v>48982</v>
      </c>
      <c r="M12869" t="s">
        <v>48983</v>
      </c>
    </row>
    <row r="12870" spans="1:13">
      <c r="A12870" s="1" t="s">
        <v>14887</v>
      </c>
      <c r="B12870">
        <v>1.1935394502092E-9</v>
      </c>
      <c r="C12870" s="1">
        <v>2.20276145336552E-7</v>
      </c>
      <c r="D12870">
        <v>1</v>
      </c>
      <c r="E12870">
        <v>1</v>
      </c>
      <c r="F12870">
        <v>0.99528301886792403</v>
      </c>
      <c r="G12870">
        <v>1</v>
      </c>
      <c r="H12870">
        <v>0.98387096774193505</v>
      </c>
      <c r="I12870">
        <v>1</v>
      </c>
      <c r="J12870" s="1">
        <v>0.15</v>
      </c>
      <c r="K12870" t="s">
        <v>23238</v>
      </c>
      <c r="L12870" t="s">
        <v>48984</v>
      </c>
      <c r="M12870" t="s">
        <v>48985</v>
      </c>
    </row>
    <row r="12871" spans="1:13">
      <c r="A12871" s="1" t="s">
        <v>14888</v>
      </c>
      <c r="B12871">
        <v>2.7805358321631697E-7</v>
      </c>
      <c r="C12871" s="1">
        <v>2.1787360361552899E-7</v>
      </c>
      <c r="D12871">
        <v>0</v>
      </c>
      <c r="E12871">
        <v>0</v>
      </c>
      <c r="F12871">
        <v>0</v>
      </c>
      <c r="G12871">
        <v>1.2500000000000001E-2</v>
      </c>
      <c r="H12871">
        <v>9.4339622641509396E-3</v>
      </c>
      <c r="I12871">
        <v>1.4705882352941201E-2</v>
      </c>
      <c r="J12871" s="1" t="s">
        <v>23229</v>
      </c>
      <c r="K12871" t="s">
        <v>23241</v>
      </c>
      <c r="L12871" t="s">
        <v>48986</v>
      </c>
      <c r="M12871" t="s">
        <v>48987</v>
      </c>
    </row>
    <row r="12872" spans="1:13">
      <c r="A12872" s="1" t="s">
        <v>14889</v>
      </c>
      <c r="B12872">
        <v>6.3920318555672402E-6</v>
      </c>
      <c r="C12872" s="1">
        <v>2.5409838391964401E-5</v>
      </c>
      <c r="D12872">
        <v>0.88888888888888895</v>
      </c>
      <c r="E12872">
        <v>0.98780487804878003</v>
      </c>
      <c r="F12872">
        <v>0.87368421052631595</v>
      </c>
      <c r="G12872">
        <v>1</v>
      </c>
      <c r="H12872">
        <v>1</v>
      </c>
      <c r="I12872">
        <v>1</v>
      </c>
      <c r="J12872" s="1" t="s">
        <v>23229</v>
      </c>
      <c r="K12872" t="s">
        <v>23240</v>
      </c>
      <c r="L12872" t="s">
        <v>48988</v>
      </c>
      <c r="M12872" t="s">
        <v>48989</v>
      </c>
    </row>
    <row r="12873" spans="1:13">
      <c r="A12873" s="1" t="s">
        <v>14890</v>
      </c>
      <c r="B12873">
        <v>4.2675106399116403E-8</v>
      </c>
      <c r="C12873" s="1">
        <v>7.9834487023755195E-7</v>
      </c>
      <c r="D12873">
        <v>0</v>
      </c>
      <c r="E12873">
        <v>5.2083333333333296E-3</v>
      </c>
      <c r="F12873">
        <v>2.6737967914438501E-3</v>
      </c>
      <c r="G12873">
        <v>8.7719298245613996E-3</v>
      </c>
      <c r="H12873">
        <v>0</v>
      </c>
      <c r="I12873">
        <v>0</v>
      </c>
      <c r="J12873" s="1">
        <v>0</v>
      </c>
      <c r="K12873" t="s">
        <v>23241</v>
      </c>
      <c r="L12873" t="s">
        <v>48990</v>
      </c>
      <c r="M12873" t="s">
        <v>48991</v>
      </c>
    </row>
    <row r="12874" spans="1:13">
      <c r="A12874" s="1" t="s">
        <v>14891</v>
      </c>
      <c r="B12874">
        <v>1.4921947427814E-6</v>
      </c>
      <c r="C12874" s="1">
        <v>1.11293516733459E-6</v>
      </c>
      <c r="D12874">
        <v>4.5454545454545497E-2</v>
      </c>
      <c r="E12874">
        <v>0</v>
      </c>
      <c r="F12874">
        <v>0</v>
      </c>
      <c r="G12874">
        <v>0.20588235294117599</v>
      </c>
      <c r="H12874">
        <v>5.4347826086956503E-3</v>
      </c>
      <c r="I12874">
        <v>0.2</v>
      </c>
      <c r="J12874" s="1">
        <v>0</v>
      </c>
      <c r="K12874" t="s">
        <v>23241</v>
      </c>
      <c r="L12874" t="s">
        <v>48992</v>
      </c>
      <c r="M12874" t="s">
        <v>48993</v>
      </c>
    </row>
    <row r="12875" spans="1:13">
      <c r="A12875" s="1" t="s">
        <v>14892</v>
      </c>
      <c r="B12875">
        <v>4.9749146391172097E-6</v>
      </c>
      <c r="C12875" s="1">
        <v>7.3916392618330701E-6</v>
      </c>
      <c r="D12875">
        <v>1</v>
      </c>
      <c r="E12875">
        <v>1</v>
      </c>
      <c r="F12875">
        <v>0.85312500000000002</v>
      </c>
      <c r="G12875">
        <v>1</v>
      </c>
      <c r="H12875">
        <v>0.99315068493150704</v>
      </c>
      <c r="I12875">
        <v>1</v>
      </c>
      <c r="J12875" s="1">
        <v>1</v>
      </c>
      <c r="K12875" t="s">
        <v>23240</v>
      </c>
      <c r="L12875" t="s">
        <v>48994</v>
      </c>
      <c r="M12875" t="s">
        <v>48995</v>
      </c>
    </row>
    <row r="12876" spans="1:13">
      <c r="A12876" s="1" t="s">
        <v>14893</v>
      </c>
      <c r="B12876">
        <v>2.57842143717529E-7</v>
      </c>
      <c r="C12876" s="1">
        <v>5.6545598584572198E-7</v>
      </c>
      <c r="D12876">
        <v>1</v>
      </c>
      <c r="E12876">
        <v>1</v>
      </c>
      <c r="F12876">
        <v>0.99739583333333304</v>
      </c>
      <c r="G12876">
        <v>0.98809523809523803</v>
      </c>
      <c r="H12876">
        <v>1</v>
      </c>
      <c r="I12876">
        <v>1</v>
      </c>
      <c r="J12876" s="1">
        <v>1</v>
      </c>
      <c r="K12876" t="s">
        <v>23239</v>
      </c>
      <c r="L12876" t="s">
        <v>48996</v>
      </c>
      <c r="M12876" t="s">
        <v>48997</v>
      </c>
    </row>
    <row r="12877" spans="1:13">
      <c r="A12877" s="1" t="s">
        <v>14894</v>
      </c>
      <c r="B12877">
        <v>8.1425408558138496E-7</v>
      </c>
      <c r="C12877" s="1">
        <v>1.1588951586450099E-6</v>
      </c>
      <c r="D12877">
        <v>0.984375</v>
      </c>
      <c r="E12877">
        <v>1</v>
      </c>
      <c r="F12877">
        <v>0.91794871794871802</v>
      </c>
      <c r="G12877">
        <v>0.98076923076923095</v>
      </c>
      <c r="H12877">
        <v>0.84684684684684697</v>
      </c>
      <c r="I12877">
        <v>0.93867924528301905</v>
      </c>
      <c r="J12877" s="1">
        <v>1</v>
      </c>
      <c r="K12877" t="s">
        <v>23239</v>
      </c>
      <c r="L12877" t="s">
        <v>48998</v>
      </c>
      <c r="M12877" t="s">
        <v>48999</v>
      </c>
    </row>
    <row r="12878" spans="1:13">
      <c r="A12878" s="1" t="s">
        <v>14895</v>
      </c>
      <c r="B12878">
        <v>2.4243060050139701E-5</v>
      </c>
      <c r="C12878" s="1">
        <v>3.5401919464011998E-7</v>
      </c>
      <c r="D12878">
        <v>0</v>
      </c>
      <c r="E12878">
        <v>0</v>
      </c>
      <c r="F12878">
        <v>5.1724137931034503E-2</v>
      </c>
      <c r="G12878">
        <v>0</v>
      </c>
      <c r="H12878">
        <v>0.13698630136986301</v>
      </c>
      <c r="I12878">
        <v>2.27272727272727E-2</v>
      </c>
      <c r="J12878" s="1">
        <v>0</v>
      </c>
      <c r="K12878" t="s">
        <v>23241</v>
      </c>
      <c r="L12878" t="s">
        <v>49000</v>
      </c>
      <c r="M12878" t="s">
        <v>49001</v>
      </c>
    </row>
    <row r="12879" spans="1:13">
      <c r="A12879" s="1" t="s">
        <v>14896</v>
      </c>
      <c r="B12879">
        <v>8.6225593807605003E-12</v>
      </c>
      <c r="C12879" s="1">
        <v>2.76864188991606E-8</v>
      </c>
      <c r="D12879">
        <v>0.84</v>
      </c>
      <c r="E12879">
        <v>0.992307692307692</v>
      </c>
      <c r="F12879">
        <v>0.96373056994818695</v>
      </c>
      <c r="G12879">
        <v>1</v>
      </c>
      <c r="H12879">
        <v>1</v>
      </c>
      <c r="I12879">
        <v>0.98387096774193505</v>
      </c>
      <c r="J12879" s="1" t="s">
        <v>23229</v>
      </c>
      <c r="K12879" t="s">
        <v>23241</v>
      </c>
      <c r="L12879" t="s">
        <v>49002</v>
      </c>
      <c r="M12879" t="s">
        <v>49003</v>
      </c>
    </row>
    <row r="12880" spans="1:13">
      <c r="A12880" s="1" t="s">
        <v>14897</v>
      </c>
      <c r="B12880">
        <v>4.2456384212695598E-6</v>
      </c>
      <c r="C12880" s="1">
        <v>2.7610769492252999E-5</v>
      </c>
      <c r="D12880">
        <v>6.25E-2</v>
      </c>
      <c r="E12880">
        <v>0.23936170212766</v>
      </c>
      <c r="F12880">
        <v>9.5588235294117599E-2</v>
      </c>
      <c r="G12880">
        <v>0</v>
      </c>
      <c r="H12880">
        <v>7.0422535211267599E-3</v>
      </c>
      <c r="I12880">
        <v>7.3863636363636395E-2</v>
      </c>
      <c r="J12880" s="1">
        <v>0</v>
      </c>
      <c r="K12880" t="s">
        <v>23237</v>
      </c>
      <c r="L12880" t="s">
        <v>49004</v>
      </c>
      <c r="M12880" t="s">
        <v>49005</v>
      </c>
    </row>
    <row r="12881" spans="1:13">
      <c r="A12881" s="1" t="s">
        <v>14898</v>
      </c>
      <c r="B12881">
        <v>1.51330980375083E-5</v>
      </c>
      <c r="C12881" s="1">
        <v>1.6879210997716399E-7</v>
      </c>
      <c r="D12881">
        <v>0.89130434782608703</v>
      </c>
      <c r="E12881">
        <v>1</v>
      </c>
      <c r="F12881">
        <v>0.99145299145299104</v>
      </c>
      <c r="G12881">
        <v>1</v>
      </c>
      <c r="H12881">
        <v>1</v>
      </c>
      <c r="I12881">
        <v>1</v>
      </c>
      <c r="J12881" s="1">
        <v>1</v>
      </c>
      <c r="K12881" t="s">
        <v>23241</v>
      </c>
      <c r="L12881" t="s">
        <v>49006</v>
      </c>
      <c r="M12881" t="s">
        <v>49007</v>
      </c>
    </row>
    <row r="12882" spans="1:13">
      <c r="A12882" s="1" t="s">
        <v>14899</v>
      </c>
      <c r="B12882">
        <v>1.4948936470302101E-6</v>
      </c>
      <c r="C12882" s="1">
        <v>1.39240540959157E-5</v>
      </c>
      <c r="D12882">
        <v>8.6206896551724102E-2</v>
      </c>
      <c r="E12882">
        <v>5.7471264367816098E-2</v>
      </c>
      <c r="F12882">
        <v>4.7619047619047603E-2</v>
      </c>
      <c r="G12882">
        <v>0</v>
      </c>
      <c r="H12882">
        <v>5.9523809523809503E-3</v>
      </c>
      <c r="I12882">
        <v>0</v>
      </c>
      <c r="J12882" s="1">
        <v>0</v>
      </c>
      <c r="K12882" t="s">
        <v>23239</v>
      </c>
      <c r="L12882" t="s">
        <v>49008</v>
      </c>
      <c r="M12882" t="s">
        <v>49009</v>
      </c>
    </row>
    <row r="12883" spans="1:13">
      <c r="A12883" s="1" t="s">
        <v>14900</v>
      </c>
      <c r="B12883">
        <v>4.9581032295594203E-5</v>
      </c>
      <c r="C12883" s="1">
        <v>2.43010633270489E-5</v>
      </c>
      <c r="D12883">
        <v>1.6129032258064498E-2</v>
      </c>
      <c r="E12883">
        <v>5.2631578947368403E-3</v>
      </c>
      <c r="F12883">
        <v>4.6153846153846198E-2</v>
      </c>
      <c r="G12883">
        <v>8.6206896551724102E-3</v>
      </c>
      <c r="H12883">
        <v>1.7543859649122799E-2</v>
      </c>
      <c r="I12883">
        <v>7.43801652892562E-2</v>
      </c>
      <c r="J12883" s="1" t="s">
        <v>23229</v>
      </c>
      <c r="K12883" t="s">
        <v>23238</v>
      </c>
      <c r="L12883" t="s">
        <v>49010</v>
      </c>
      <c r="M12883" t="s">
        <v>49011</v>
      </c>
    </row>
    <row r="12884" spans="1:13">
      <c r="A12884" s="1" t="s">
        <v>14901</v>
      </c>
      <c r="B12884">
        <v>9.93502777499581E-7</v>
      </c>
      <c r="C12884" s="1">
        <v>4.4558165153831401E-7</v>
      </c>
      <c r="D12884">
        <v>1</v>
      </c>
      <c r="E12884">
        <v>1</v>
      </c>
      <c r="F12884">
        <v>0.99397590361445798</v>
      </c>
      <c r="G12884">
        <v>1</v>
      </c>
      <c r="H12884">
        <v>1</v>
      </c>
      <c r="I12884">
        <v>0.98809523809523803</v>
      </c>
      <c r="J12884" s="1">
        <v>0</v>
      </c>
      <c r="K12884" t="s">
        <v>23238</v>
      </c>
      <c r="L12884" t="s">
        <v>49012</v>
      </c>
      <c r="M12884" t="s">
        <v>49013</v>
      </c>
    </row>
    <row r="12885" spans="1:13">
      <c r="A12885" s="1" t="s">
        <v>14902</v>
      </c>
      <c r="B12885">
        <v>9.6760196680084703E-6</v>
      </c>
      <c r="C12885" s="1">
        <v>1.44005753415946E-5</v>
      </c>
      <c r="D12885">
        <v>0.88709677419354804</v>
      </c>
      <c r="E12885">
        <v>0.9375</v>
      </c>
      <c r="F12885">
        <v>0.96858638743455505</v>
      </c>
      <c r="G12885">
        <v>0.70754716981132104</v>
      </c>
      <c r="H12885">
        <v>0.76086956521739102</v>
      </c>
      <c r="I12885">
        <v>0.87264150943396201</v>
      </c>
      <c r="J12885" s="1">
        <v>1</v>
      </c>
      <c r="K12885" t="s">
        <v>23240</v>
      </c>
      <c r="L12885" t="s">
        <v>49014</v>
      </c>
      <c r="M12885" t="s">
        <v>49015</v>
      </c>
    </row>
    <row r="12886" spans="1:13">
      <c r="A12886" s="1" t="s">
        <v>14903</v>
      </c>
      <c r="B12886">
        <v>6.8638533252993197E-5</v>
      </c>
      <c r="C12886" s="1">
        <v>1.07898194409543E-4</v>
      </c>
      <c r="D12886">
        <v>0.92307692307692302</v>
      </c>
      <c r="E12886">
        <v>0.86046511627906996</v>
      </c>
      <c r="F12886">
        <v>0.66287878787878796</v>
      </c>
      <c r="G12886">
        <v>0.81578947368421095</v>
      </c>
      <c r="H12886">
        <v>0.94078947368421095</v>
      </c>
      <c r="I12886">
        <v>0.662790697674419</v>
      </c>
      <c r="J12886" s="1">
        <v>1</v>
      </c>
      <c r="K12886" t="s">
        <v>23238</v>
      </c>
      <c r="L12886" t="s">
        <v>49016</v>
      </c>
      <c r="M12886" t="s">
        <v>49017</v>
      </c>
    </row>
    <row r="12887" spans="1:13">
      <c r="A12887" s="1" t="s">
        <v>14904</v>
      </c>
      <c r="B12887">
        <v>1.92184052995627E-6</v>
      </c>
      <c r="C12887" s="1">
        <v>4.0919713288875602E-6</v>
      </c>
      <c r="D12887">
        <v>4.6875E-2</v>
      </c>
      <c r="E12887">
        <v>1.7857142857142901E-2</v>
      </c>
      <c r="F12887">
        <v>5.2083333333333296E-3</v>
      </c>
      <c r="G12887">
        <v>0.32352941176470601</v>
      </c>
      <c r="H12887">
        <v>8.8785046728972E-2</v>
      </c>
      <c r="I12887">
        <v>6.4220183486238494E-2</v>
      </c>
      <c r="J12887" s="1">
        <v>0</v>
      </c>
      <c r="K12887" t="s">
        <v>23241</v>
      </c>
      <c r="L12887" t="s">
        <v>49018</v>
      </c>
      <c r="M12887" t="s">
        <v>49019</v>
      </c>
    </row>
    <row r="12888" spans="1:13">
      <c r="A12888" s="1" t="s">
        <v>14905</v>
      </c>
      <c r="B12888">
        <v>1.5529084624867699E-4</v>
      </c>
      <c r="C12888" s="1">
        <v>1.65415411410353E-4</v>
      </c>
      <c r="D12888">
        <v>0.125</v>
      </c>
      <c r="E12888">
        <v>0</v>
      </c>
      <c r="F12888">
        <v>0.42931937172774898</v>
      </c>
      <c r="G12888">
        <v>0.25</v>
      </c>
      <c r="H12888">
        <v>0.375</v>
      </c>
      <c r="I12888">
        <v>0.101694915254237</v>
      </c>
      <c r="J12888" s="1">
        <v>0</v>
      </c>
      <c r="K12888" t="s">
        <v>23238</v>
      </c>
      <c r="L12888" t="s">
        <v>49020</v>
      </c>
      <c r="M12888" t="s">
        <v>49021</v>
      </c>
    </row>
    <row r="12889" spans="1:13">
      <c r="A12889" s="1" t="s">
        <v>14906</v>
      </c>
      <c r="B12889">
        <v>2.5199233902952901E-5</v>
      </c>
      <c r="C12889" s="1">
        <v>9.4435628042824197E-4</v>
      </c>
      <c r="D12889">
        <v>0.108695652173913</v>
      </c>
      <c r="E12889">
        <v>1.49253731343284E-2</v>
      </c>
      <c r="F12889">
        <v>3.7037037037037E-2</v>
      </c>
      <c r="G12889">
        <v>0.625</v>
      </c>
      <c r="H12889">
        <v>0.29444444444444401</v>
      </c>
      <c r="I12889">
        <v>0.60169491525423702</v>
      </c>
      <c r="J12889" s="1">
        <v>0</v>
      </c>
      <c r="K12889" t="s">
        <v>23241</v>
      </c>
      <c r="L12889" t="s">
        <v>49022</v>
      </c>
      <c r="M12889" t="s">
        <v>49023</v>
      </c>
    </row>
    <row r="12890" spans="1:13">
      <c r="A12890" s="1" t="s">
        <v>14907</v>
      </c>
      <c r="B12890">
        <v>6.7922623095429502E-7</v>
      </c>
      <c r="C12890" s="1">
        <v>4.4084135925732797E-6</v>
      </c>
      <c r="D12890">
        <v>0</v>
      </c>
      <c r="E12890">
        <v>6.41025641025641E-3</v>
      </c>
      <c r="F12890">
        <v>2.3809523809523801E-2</v>
      </c>
      <c r="G12890">
        <v>1</v>
      </c>
      <c r="H12890">
        <v>0.18666666666666701</v>
      </c>
      <c r="I12890">
        <v>0.4375</v>
      </c>
      <c r="J12890" s="1">
        <v>0</v>
      </c>
      <c r="K12890" t="s">
        <v>23238</v>
      </c>
      <c r="L12890" t="s">
        <v>49024</v>
      </c>
      <c r="M12890" t="s">
        <v>49025</v>
      </c>
    </row>
    <row r="12891" spans="1:13">
      <c r="A12891" s="1" t="s">
        <v>14908</v>
      </c>
      <c r="B12891">
        <v>1.27223431384223E-5</v>
      </c>
      <c r="C12891" s="1">
        <v>2.6453844260782401E-5</v>
      </c>
      <c r="D12891">
        <v>0</v>
      </c>
      <c r="E12891">
        <v>7.8125E-2</v>
      </c>
      <c r="F12891">
        <v>2.5641025641025602E-3</v>
      </c>
      <c r="G12891">
        <v>8.9285714285714298E-3</v>
      </c>
      <c r="H12891">
        <v>0</v>
      </c>
      <c r="I12891">
        <v>0.13478260869565201</v>
      </c>
      <c r="J12891" s="1">
        <v>0</v>
      </c>
      <c r="K12891" t="s">
        <v>23241</v>
      </c>
      <c r="L12891" t="s">
        <v>49026</v>
      </c>
      <c r="M12891" t="s">
        <v>49027</v>
      </c>
    </row>
    <row r="12892" spans="1:13">
      <c r="A12892" s="1" t="s">
        <v>14909</v>
      </c>
      <c r="B12892">
        <v>3.9807601382786397E-5</v>
      </c>
      <c r="C12892" s="1">
        <v>1.5174202903333699E-6</v>
      </c>
      <c r="D12892">
        <v>0.29032258064516098</v>
      </c>
      <c r="E12892">
        <v>2.5974025974026E-2</v>
      </c>
      <c r="F12892">
        <v>1.6025641025641E-2</v>
      </c>
      <c r="G12892">
        <v>0</v>
      </c>
      <c r="H12892">
        <v>0</v>
      </c>
      <c r="I12892">
        <v>0.05</v>
      </c>
      <c r="J12892" s="1" t="s">
        <v>23229</v>
      </c>
      <c r="K12892" t="s">
        <v>23242</v>
      </c>
      <c r="L12892" t="s">
        <v>49028</v>
      </c>
      <c r="M12892" t="s">
        <v>49029</v>
      </c>
    </row>
    <row r="12893" spans="1:13">
      <c r="A12893" s="1" t="s">
        <v>14910</v>
      </c>
      <c r="B12893">
        <v>2.8821197593150701E-5</v>
      </c>
      <c r="C12893" s="1">
        <v>3.7968480451866298E-4</v>
      </c>
      <c r="D12893">
        <v>7.8125E-2</v>
      </c>
      <c r="E12893">
        <v>0.32967032967033</v>
      </c>
      <c r="F12893">
        <v>0.124338624338624</v>
      </c>
      <c r="G12893">
        <v>0.8</v>
      </c>
      <c r="H12893">
        <v>0.34615384615384598</v>
      </c>
      <c r="I12893">
        <v>0.57009345794392496</v>
      </c>
      <c r="J12893" s="1">
        <v>0</v>
      </c>
      <c r="K12893" t="s">
        <v>23239</v>
      </c>
      <c r="L12893" t="s">
        <v>49030</v>
      </c>
      <c r="M12893" t="s">
        <v>49031</v>
      </c>
    </row>
    <row r="12894" spans="1:13">
      <c r="A12894" s="1" t="s">
        <v>14911</v>
      </c>
      <c r="B12894">
        <v>2.60976090635171E-7</v>
      </c>
      <c r="C12894" s="1">
        <v>2.8174767900867E-5</v>
      </c>
      <c r="D12894">
        <v>0.96875</v>
      </c>
      <c r="E12894">
        <v>0.97395833333333304</v>
      </c>
      <c r="F12894">
        <v>0.97777777777777797</v>
      </c>
      <c r="G12894">
        <v>0.96078431372549</v>
      </c>
      <c r="H12894">
        <v>0.95454545454545503</v>
      </c>
      <c r="I12894">
        <v>0.94059405940594099</v>
      </c>
      <c r="J12894" s="1">
        <v>1</v>
      </c>
      <c r="K12894" t="s">
        <v>23241</v>
      </c>
      <c r="L12894" t="s">
        <v>49032</v>
      </c>
      <c r="M12894" t="s">
        <v>49033</v>
      </c>
    </row>
    <row r="12895" spans="1:13">
      <c r="A12895" s="1" t="s">
        <v>14912</v>
      </c>
      <c r="B12895">
        <v>1.64029386500586E-8</v>
      </c>
      <c r="C12895" s="1">
        <v>1.2767771072726301E-7</v>
      </c>
      <c r="D12895">
        <v>1</v>
      </c>
      <c r="E12895">
        <v>1</v>
      </c>
      <c r="F12895">
        <v>1</v>
      </c>
      <c r="G12895">
        <v>1</v>
      </c>
      <c r="H12895">
        <v>0.98611111111111105</v>
      </c>
      <c r="I12895">
        <v>0.98571428571428599</v>
      </c>
      <c r="J12895" s="1">
        <v>7.1428571428571397E-2</v>
      </c>
      <c r="K12895" t="s">
        <v>23238</v>
      </c>
      <c r="L12895" t="s">
        <v>49034</v>
      </c>
      <c r="M12895" t="s">
        <v>49035</v>
      </c>
    </row>
    <row r="12896" spans="1:13">
      <c r="A12896" s="1" t="s">
        <v>14913</v>
      </c>
      <c r="B12896">
        <v>1.8680045902808301E-7</v>
      </c>
      <c r="C12896" s="1">
        <v>4.0739203593155002E-7</v>
      </c>
      <c r="D12896">
        <v>1</v>
      </c>
      <c r="E12896">
        <v>0.99479166666666696</v>
      </c>
      <c r="F12896">
        <v>0.98936170212765995</v>
      </c>
      <c r="G12896">
        <v>0.99019607843137303</v>
      </c>
      <c r="H12896">
        <v>1</v>
      </c>
      <c r="I12896">
        <v>0.99583333333333302</v>
      </c>
      <c r="J12896" s="1">
        <v>1</v>
      </c>
      <c r="K12896" t="s">
        <v>23238</v>
      </c>
      <c r="L12896" t="s">
        <v>49036</v>
      </c>
      <c r="M12896" t="s">
        <v>49037</v>
      </c>
    </row>
    <row r="12897" spans="1:13">
      <c r="A12897" s="1" t="s">
        <v>14914</v>
      </c>
      <c r="B12897">
        <v>6.1826176851754501E-5</v>
      </c>
      <c r="C12897" s="1">
        <v>5.9557588601339302E-7</v>
      </c>
      <c r="D12897">
        <v>0.13636363636363599</v>
      </c>
      <c r="E12897">
        <v>4.2553191489361701E-2</v>
      </c>
      <c r="F12897">
        <v>0</v>
      </c>
      <c r="G12897">
        <v>0.7</v>
      </c>
      <c r="H12897">
        <v>1.85185185185185E-2</v>
      </c>
      <c r="I12897">
        <v>0.22115384615384601</v>
      </c>
      <c r="J12897" s="1" t="s">
        <v>23229</v>
      </c>
      <c r="K12897" t="s">
        <v>23241</v>
      </c>
      <c r="L12897" t="s">
        <v>49038</v>
      </c>
      <c r="M12897" t="s">
        <v>49039</v>
      </c>
    </row>
    <row r="12898" spans="1:13">
      <c r="A12898" s="1" t="s">
        <v>14915</v>
      </c>
      <c r="B12898">
        <v>8.9032905599844704E-5</v>
      </c>
      <c r="C12898" s="1">
        <v>8.7790385963605505E-6</v>
      </c>
      <c r="D12898">
        <v>0.47826086956521696</v>
      </c>
      <c r="E12898">
        <v>1.5873015873016039E-2</v>
      </c>
      <c r="F12898">
        <v>0.25409836065573799</v>
      </c>
      <c r="G12898">
        <v>0.14000000000000001</v>
      </c>
      <c r="H12898">
        <v>3.90625E-2</v>
      </c>
      <c r="I12898">
        <v>9.375E-2</v>
      </c>
      <c r="J12898" s="1">
        <v>0</v>
      </c>
      <c r="K12898" t="s">
        <v>23243</v>
      </c>
      <c r="L12898" t="s">
        <v>49040</v>
      </c>
      <c r="M12898" t="s">
        <v>49041</v>
      </c>
    </row>
    <row r="12899" spans="1:13">
      <c r="A12899" s="1" t="s">
        <v>14916</v>
      </c>
      <c r="B12899">
        <v>1.7017000138175898E-5</v>
      </c>
      <c r="C12899" s="1">
        <v>1.35277407658154E-5</v>
      </c>
      <c r="D12899">
        <v>0.375</v>
      </c>
      <c r="E12899">
        <v>8.3333333333333301E-2</v>
      </c>
      <c r="F12899">
        <v>0.33064516129032301</v>
      </c>
      <c r="G12899">
        <v>0.41304347826087001</v>
      </c>
      <c r="H12899">
        <v>0.25892857142857101</v>
      </c>
      <c r="I12899">
        <v>0.70588235294117696</v>
      </c>
      <c r="J12899" s="1">
        <v>1</v>
      </c>
      <c r="K12899" t="s">
        <v>23239</v>
      </c>
      <c r="L12899" t="s">
        <v>49042</v>
      </c>
      <c r="M12899" t="s">
        <v>49043</v>
      </c>
    </row>
    <row r="12900" spans="1:13">
      <c r="A12900" s="1" t="s">
        <v>14917</v>
      </c>
      <c r="B12900">
        <v>0</v>
      </c>
      <c r="C12900" s="1">
        <v>0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 s="1" t="s">
        <v>23229</v>
      </c>
      <c r="K12900" t="s">
        <v>23238</v>
      </c>
      <c r="L12900" t="s">
        <v>49044</v>
      </c>
      <c r="M12900" t="s">
        <v>49045</v>
      </c>
    </row>
    <row r="12901" spans="1:13">
      <c r="A12901" s="1" t="s">
        <v>14918</v>
      </c>
      <c r="B12901">
        <v>1.0530118140233699E-3</v>
      </c>
      <c r="C12901" s="1">
        <v>3.97631717765574E-5</v>
      </c>
      <c r="D12901">
        <v>0.94642857142857095</v>
      </c>
      <c r="E12901">
        <v>0.36021505376344098</v>
      </c>
      <c r="F12901">
        <v>0.99735449735449699</v>
      </c>
      <c r="G12901">
        <v>0.99038461538461497</v>
      </c>
      <c r="H12901">
        <v>0.99468085106382997</v>
      </c>
      <c r="I12901">
        <v>0.99456521739130399</v>
      </c>
      <c r="J12901" s="1">
        <v>9.0909090909090898E-2</v>
      </c>
      <c r="K12901" t="s">
        <v>23240</v>
      </c>
      <c r="L12901" t="s">
        <v>49046</v>
      </c>
      <c r="M12901" t="s">
        <v>49047</v>
      </c>
    </row>
    <row r="12902" spans="1:13">
      <c r="A12902" s="1" t="s">
        <v>14919</v>
      </c>
      <c r="B12902">
        <v>1.31371981880285E-5</v>
      </c>
      <c r="C12902" s="1">
        <v>1.9351124584600202E-6</v>
      </c>
      <c r="D12902">
        <v>0.94444444444444398</v>
      </c>
      <c r="E12902">
        <v>0.967741935483871</v>
      </c>
      <c r="F12902">
        <v>0.88749999999999996</v>
      </c>
      <c r="G12902">
        <v>0.96666666666666701</v>
      </c>
      <c r="H12902">
        <v>0.67857142857142905</v>
      </c>
      <c r="I12902">
        <v>0.921875</v>
      </c>
      <c r="J12902" s="1" t="s">
        <v>23229</v>
      </c>
      <c r="K12902" t="s">
        <v>23241</v>
      </c>
      <c r="L12902" t="s">
        <v>49048</v>
      </c>
      <c r="M12902" t="s">
        <v>49049</v>
      </c>
    </row>
    <row r="12903" spans="1:13">
      <c r="A12903" s="1" t="s">
        <v>14920</v>
      </c>
      <c r="B12903">
        <v>3.4997916156101297E-5</v>
      </c>
      <c r="C12903" s="1">
        <v>1.3856498034214401E-4</v>
      </c>
      <c r="D12903">
        <v>4.8387096774193498E-2</v>
      </c>
      <c r="E12903">
        <v>0.22077922077922099</v>
      </c>
      <c r="F12903">
        <v>0.24752475247524799</v>
      </c>
      <c r="G12903">
        <v>0.20588235294117599</v>
      </c>
      <c r="H12903">
        <v>0.83050847457627097</v>
      </c>
      <c r="I12903">
        <v>0.31111111111111101</v>
      </c>
      <c r="J12903" s="1" t="s">
        <v>23229</v>
      </c>
      <c r="K12903" t="s">
        <v>23237</v>
      </c>
      <c r="L12903" t="s">
        <v>49050</v>
      </c>
      <c r="M12903" t="s">
        <v>49051</v>
      </c>
    </row>
    <row r="12904" spans="1:13">
      <c r="A12904" s="1" t="s">
        <v>14921</v>
      </c>
      <c r="B12904">
        <v>9.0812425144466297E-6</v>
      </c>
      <c r="C12904" s="1">
        <v>2.7517479096608402E-6</v>
      </c>
      <c r="D12904">
        <v>0.22222222222222199</v>
      </c>
      <c r="E12904">
        <v>0.70588235294117696</v>
      </c>
      <c r="F12904">
        <v>0.50574712643678199</v>
      </c>
      <c r="G12904">
        <v>0.43421052631578899</v>
      </c>
      <c r="H12904">
        <v>0.63809523809523805</v>
      </c>
      <c r="I12904">
        <v>0.51630434782608703</v>
      </c>
      <c r="J12904" s="1">
        <v>0</v>
      </c>
      <c r="K12904" t="s">
        <v>23238</v>
      </c>
      <c r="L12904" t="s">
        <v>49052</v>
      </c>
      <c r="M12904" t="s">
        <v>49053</v>
      </c>
    </row>
    <row r="12905" spans="1:13">
      <c r="A12905" s="1" t="s">
        <v>14922</v>
      </c>
      <c r="B12905">
        <v>7.6739079627225303E-6</v>
      </c>
      <c r="C12905" s="1">
        <v>5.6285224896632701E-6</v>
      </c>
      <c r="D12905">
        <v>0.91071428571428603</v>
      </c>
      <c r="E12905">
        <v>0.98333333333333295</v>
      </c>
      <c r="F12905">
        <v>0.90808823529411797</v>
      </c>
      <c r="G12905">
        <v>0.71153846153846201</v>
      </c>
      <c r="H12905">
        <v>0.97916666666666696</v>
      </c>
      <c r="I12905">
        <v>0.93243243243243201</v>
      </c>
      <c r="J12905" s="1">
        <v>1</v>
      </c>
      <c r="K12905" t="s">
        <v>23238</v>
      </c>
      <c r="L12905" t="s">
        <v>49054</v>
      </c>
      <c r="M12905" t="s">
        <v>49055</v>
      </c>
    </row>
    <row r="12906" spans="1:13">
      <c r="A12906" s="1" t="s">
        <v>14923</v>
      </c>
      <c r="B12906">
        <v>1.03562894293183E-4</v>
      </c>
      <c r="C12906" s="1">
        <v>1.7582364146021699E-3</v>
      </c>
      <c r="D12906">
        <v>0.40322580645161299</v>
      </c>
      <c r="E12906">
        <v>9.375E-2</v>
      </c>
      <c r="F12906">
        <v>0.38802083333333298</v>
      </c>
      <c r="G12906">
        <v>8.7719298245613996E-3</v>
      </c>
      <c r="H12906">
        <v>0</v>
      </c>
      <c r="I12906">
        <v>3.3057851239669402E-2</v>
      </c>
      <c r="J12906" s="1">
        <v>0</v>
      </c>
      <c r="K12906" t="s">
        <v>23241</v>
      </c>
      <c r="L12906" t="s">
        <v>49056</v>
      </c>
      <c r="M12906" t="s">
        <v>49057</v>
      </c>
    </row>
    <row r="12907" spans="1:13">
      <c r="A12907" s="1" t="s">
        <v>14924</v>
      </c>
      <c r="B12907">
        <v>1.51645016636431E-5</v>
      </c>
      <c r="C12907" s="1">
        <v>5.3905610813755501E-6</v>
      </c>
      <c r="D12907">
        <v>0.76</v>
      </c>
      <c r="E12907">
        <v>0.84722222222222199</v>
      </c>
      <c r="F12907">
        <v>0.98076923076923095</v>
      </c>
      <c r="G12907">
        <v>1</v>
      </c>
      <c r="H12907">
        <v>1</v>
      </c>
      <c r="I12907">
        <v>0.97560975609756095</v>
      </c>
      <c r="J12907" s="1" t="s">
        <v>23229</v>
      </c>
      <c r="K12907" t="s">
        <v>23241</v>
      </c>
      <c r="L12907" t="s">
        <v>49058</v>
      </c>
      <c r="M12907" t="s">
        <v>49059</v>
      </c>
    </row>
    <row r="12908" spans="1:13">
      <c r="A12908" s="1" t="s">
        <v>14925</v>
      </c>
      <c r="B12908">
        <v>1.4120004995256299E-7</v>
      </c>
      <c r="C12908" s="1">
        <v>2.0262292878213499E-5</v>
      </c>
      <c r="D12908">
        <v>1</v>
      </c>
      <c r="E12908">
        <v>0.99411764705882399</v>
      </c>
      <c r="F12908">
        <v>0.95209580838323304</v>
      </c>
      <c r="G12908">
        <v>1</v>
      </c>
      <c r="H12908">
        <v>0.95098039215686303</v>
      </c>
      <c r="I12908">
        <v>0.99</v>
      </c>
      <c r="J12908" s="1">
        <v>0.95454545454545503</v>
      </c>
      <c r="K12908" t="s">
        <v>23239</v>
      </c>
      <c r="L12908" t="s">
        <v>49060</v>
      </c>
      <c r="M12908" t="s">
        <v>49061</v>
      </c>
    </row>
    <row r="12909" spans="1:13">
      <c r="A12909" s="1" t="s">
        <v>14926</v>
      </c>
      <c r="B12909">
        <v>1.3257160264767099E-6</v>
      </c>
      <c r="C12909" s="1">
        <v>1.5010193674091601E-6</v>
      </c>
      <c r="D12909">
        <v>0</v>
      </c>
      <c r="E12909">
        <v>0</v>
      </c>
      <c r="F12909">
        <v>5.3475935828877002E-3</v>
      </c>
      <c r="G12909">
        <v>8.6206896551724102E-3</v>
      </c>
      <c r="H12909">
        <v>1.3157894736842099E-2</v>
      </c>
      <c r="I12909">
        <v>4.0000000000000001E-3</v>
      </c>
      <c r="J12909" s="1">
        <v>0</v>
      </c>
      <c r="K12909" t="s">
        <v>23242</v>
      </c>
      <c r="L12909" t="s">
        <v>49062</v>
      </c>
      <c r="M12909" t="s">
        <v>49063</v>
      </c>
    </row>
    <row r="12910" spans="1:13">
      <c r="A12910" s="1" t="s">
        <v>14927</v>
      </c>
      <c r="B12910">
        <v>6.1156149200367903E-5</v>
      </c>
      <c r="C12910" s="1">
        <v>1.1344104771452E-5</v>
      </c>
      <c r="D12910">
        <v>0.76086956521739102</v>
      </c>
      <c r="E12910">
        <v>0.73529411764705899</v>
      </c>
      <c r="F12910">
        <v>0.76086956521739102</v>
      </c>
      <c r="G12910">
        <v>0.134615384615385</v>
      </c>
      <c r="H12910">
        <v>0.56666666666666698</v>
      </c>
      <c r="I12910">
        <v>0.6</v>
      </c>
      <c r="J12910" s="1">
        <v>1</v>
      </c>
      <c r="K12910" t="s">
        <v>23238</v>
      </c>
      <c r="L12910" t="s">
        <v>49064</v>
      </c>
      <c r="M12910" t="s">
        <v>49065</v>
      </c>
    </row>
    <row r="12911" spans="1:13">
      <c r="A12911" s="1" t="s">
        <v>14928</v>
      </c>
      <c r="B12911">
        <v>1.3206573769940999E-7</v>
      </c>
      <c r="C12911" s="1">
        <v>5.6695320246263701E-7</v>
      </c>
      <c r="D12911">
        <v>1</v>
      </c>
      <c r="E12911">
        <v>1</v>
      </c>
      <c r="F12911">
        <v>1</v>
      </c>
      <c r="G12911">
        <v>1</v>
      </c>
      <c r="H12911">
        <v>0.989247311827957</v>
      </c>
      <c r="I12911">
        <v>0.97222222222222199</v>
      </c>
      <c r="J12911" s="1">
        <v>1</v>
      </c>
      <c r="K12911" t="s">
        <v>23241</v>
      </c>
      <c r="L12911" t="s">
        <v>49066</v>
      </c>
      <c r="M12911" t="s">
        <v>49067</v>
      </c>
    </row>
    <row r="12912" spans="1:13">
      <c r="A12912" s="1" t="s">
        <v>14929</v>
      </c>
      <c r="B12912">
        <v>1.59181686899088E-6</v>
      </c>
      <c r="C12912" s="1">
        <v>4.1731584335260599E-7</v>
      </c>
      <c r="D12912">
        <v>1</v>
      </c>
      <c r="E12912">
        <v>0.984615384615385</v>
      </c>
      <c r="F12912">
        <v>0.97807017543859698</v>
      </c>
      <c r="G12912">
        <v>1</v>
      </c>
      <c r="H12912">
        <v>0.993506493506494</v>
      </c>
      <c r="I12912">
        <v>0.97297297297297303</v>
      </c>
      <c r="J12912" s="1">
        <v>0</v>
      </c>
      <c r="K12912" t="s">
        <v>23238</v>
      </c>
      <c r="L12912" t="s">
        <v>49068</v>
      </c>
      <c r="M12912" t="s">
        <v>49069</v>
      </c>
    </row>
    <row r="12913" spans="1:13">
      <c r="A12913" s="1" t="s">
        <v>14930</v>
      </c>
      <c r="B12913">
        <v>5.0662028714675696E-6</v>
      </c>
      <c r="C12913" s="1">
        <v>1.3498120716590001E-5</v>
      </c>
      <c r="D12913">
        <v>0.12</v>
      </c>
      <c r="E12913">
        <v>6.25E-2</v>
      </c>
      <c r="F12913">
        <v>3.02013422818792E-2</v>
      </c>
      <c r="G12913">
        <v>1.4705882352941201E-2</v>
      </c>
      <c r="H12913">
        <v>3.0120481927710802E-2</v>
      </c>
      <c r="I12913">
        <v>6.5217391304347797E-2</v>
      </c>
      <c r="J12913" s="1">
        <v>0</v>
      </c>
      <c r="K12913" t="s">
        <v>23238</v>
      </c>
      <c r="L12913" t="s">
        <v>49070</v>
      </c>
      <c r="M12913" t="s">
        <v>49071</v>
      </c>
    </row>
    <row r="12914" spans="1:13">
      <c r="A12914" s="1" t="s">
        <v>14931</v>
      </c>
      <c r="B12914">
        <v>2.7621443401918899E-5</v>
      </c>
      <c r="C12914" s="1">
        <v>1.1264718952287701E-5</v>
      </c>
      <c r="D12914">
        <v>0.859375</v>
      </c>
      <c r="E12914">
        <v>0.51578947368421102</v>
      </c>
      <c r="F12914">
        <v>0.67525773195876304</v>
      </c>
      <c r="G12914">
        <v>0.92553191489361697</v>
      </c>
      <c r="H12914">
        <v>0.495145631067961</v>
      </c>
      <c r="I12914">
        <v>0.772151898734177</v>
      </c>
      <c r="J12914" s="1">
        <v>1</v>
      </c>
      <c r="K12914" t="s">
        <v>23238</v>
      </c>
      <c r="L12914" t="s">
        <v>49072</v>
      </c>
      <c r="M12914" t="s">
        <v>49073</v>
      </c>
    </row>
    <row r="12915" spans="1:13">
      <c r="A12915" s="1" t="s">
        <v>14932</v>
      </c>
      <c r="B12915">
        <v>2.1932279081302898E-6</v>
      </c>
      <c r="C12915" s="1">
        <v>4.99754912261589E-5</v>
      </c>
      <c r="D12915">
        <v>0.98</v>
      </c>
      <c r="E12915">
        <v>1</v>
      </c>
      <c r="F12915">
        <v>0.99568965517241403</v>
      </c>
      <c r="G12915">
        <v>0.97826086956521696</v>
      </c>
      <c r="H12915">
        <v>1</v>
      </c>
      <c r="I12915">
        <v>0.88172043010752699</v>
      </c>
      <c r="J12915" s="1" t="s">
        <v>23229</v>
      </c>
      <c r="K12915" t="s">
        <v>23240</v>
      </c>
      <c r="L12915" t="s">
        <v>49074</v>
      </c>
      <c r="M12915" t="s">
        <v>49075</v>
      </c>
    </row>
    <row r="12916" spans="1:13">
      <c r="A12916" s="1" t="s">
        <v>14933</v>
      </c>
      <c r="B12916">
        <v>2.54706817674157E-5</v>
      </c>
      <c r="C12916" s="1">
        <v>3.7130390633573603E-5</v>
      </c>
      <c r="D12916">
        <v>0</v>
      </c>
      <c r="E12916">
        <v>0</v>
      </c>
      <c r="F12916">
        <v>0.1796875</v>
      </c>
      <c r="G12916">
        <v>0</v>
      </c>
      <c r="H12916">
        <v>3.2608695652173898E-2</v>
      </c>
      <c r="I12916">
        <v>3.2786885245901599E-2</v>
      </c>
      <c r="J12916" s="1" t="s">
        <v>23229</v>
      </c>
      <c r="K12916" t="s">
        <v>23238</v>
      </c>
      <c r="L12916" t="s">
        <v>49076</v>
      </c>
      <c r="M12916" t="s">
        <v>49077</v>
      </c>
    </row>
    <row r="12917" spans="1:13">
      <c r="A12917" s="1" t="s">
        <v>14934</v>
      </c>
      <c r="B12917">
        <v>7.6522035860041306E-5</v>
      </c>
      <c r="C12917" s="1">
        <v>2.3853932055612198E-5</v>
      </c>
      <c r="D12917">
        <v>0</v>
      </c>
      <c r="E12917">
        <v>5.2631578947368403E-3</v>
      </c>
      <c r="F12917">
        <v>0.19500000000000001</v>
      </c>
      <c r="G12917">
        <v>0</v>
      </c>
      <c r="H12917">
        <v>0</v>
      </c>
      <c r="I12917">
        <v>3.4482758620689703E-2</v>
      </c>
      <c r="J12917" s="1">
        <v>0</v>
      </c>
      <c r="K12917" t="s">
        <v>23238</v>
      </c>
      <c r="L12917" t="s">
        <v>49078</v>
      </c>
      <c r="M12917" t="s">
        <v>49079</v>
      </c>
    </row>
    <row r="12918" spans="1:13">
      <c r="A12918" s="1" t="s">
        <v>14935</v>
      </c>
      <c r="B12918">
        <v>5.4295510749217699E-7</v>
      </c>
      <c r="C12918" s="1">
        <v>1.88236188456815E-11</v>
      </c>
      <c r="D12918">
        <v>0</v>
      </c>
      <c r="E12918">
        <v>0</v>
      </c>
      <c r="F12918">
        <v>0</v>
      </c>
      <c r="G12918">
        <v>0.15625</v>
      </c>
      <c r="H12918">
        <v>0</v>
      </c>
      <c r="I12918">
        <v>0.15</v>
      </c>
      <c r="J12918" s="1">
        <v>0</v>
      </c>
      <c r="K12918" t="s">
        <v>23241</v>
      </c>
      <c r="L12918" t="s">
        <v>49080</v>
      </c>
      <c r="M12918" t="s">
        <v>49081</v>
      </c>
    </row>
    <row r="12919" spans="1:13">
      <c r="A12919" s="1" t="s">
        <v>14936</v>
      </c>
      <c r="B12919">
        <v>2.1745530037466898E-8</v>
      </c>
      <c r="C12919" s="1">
        <v>8.9871291290359103E-10</v>
      </c>
      <c r="D12919">
        <v>0</v>
      </c>
      <c r="E12919">
        <v>5.6818181818181802E-3</v>
      </c>
      <c r="F12919">
        <v>0</v>
      </c>
      <c r="G12919">
        <v>0</v>
      </c>
      <c r="H12919">
        <v>0</v>
      </c>
      <c r="I12919">
        <v>0</v>
      </c>
      <c r="J12919" s="1">
        <v>0</v>
      </c>
      <c r="K12919" t="s">
        <v>23238</v>
      </c>
      <c r="L12919" t="s">
        <v>49082</v>
      </c>
      <c r="M12919" t="s">
        <v>49083</v>
      </c>
    </row>
    <row r="12920" spans="1:13">
      <c r="A12920" s="1" t="s">
        <v>14937</v>
      </c>
      <c r="B12920">
        <v>4.3726516115931302E-6</v>
      </c>
      <c r="C12920" s="1">
        <v>7.9891860974747302E-6</v>
      </c>
      <c r="D12920">
        <v>1</v>
      </c>
      <c r="E12920">
        <v>0.89880952380952395</v>
      </c>
      <c r="F12920">
        <v>0.997435897435897</v>
      </c>
      <c r="G12920">
        <v>0.99137931034482796</v>
      </c>
      <c r="H12920">
        <v>0.99090909090909096</v>
      </c>
      <c r="I12920">
        <v>0.93589743589743601</v>
      </c>
      <c r="J12920" s="1">
        <v>1</v>
      </c>
      <c r="K12920" t="s">
        <v>23238</v>
      </c>
      <c r="L12920" t="s">
        <v>49084</v>
      </c>
      <c r="M12920" t="s">
        <v>49085</v>
      </c>
    </row>
    <row r="12921" spans="1:13">
      <c r="A12921" s="1" t="s">
        <v>14938</v>
      </c>
      <c r="B12921">
        <v>2.25041881915796E-4</v>
      </c>
      <c r="C12921" s="1">
        <v>1.7658505898128199E-6</v>
      </c>
      <c r="D12921">
        <v>0.47916666666666702</v>
      </c>
      <c r="E12921">
        <v>0.22388059701492499</v>
      </c>
      <c r="F12921">
        <v>0.73134328358209</v>
      </c>
      <c r="G12921">
        <v>0.96296296296296302</v>
      </c>
      <c r="H12921">
        <v>0.81428571428571395</v>
      </c>
      <c r="I12921">
        <v>0.85555555555555596</v>
      </c>
      <c r="J12921" s="1" t="s">
        <v>23229</v>
      </c>
      <c r="K12921" t="s">
        <v>23241</v>
      </c>
      <c r="L12921" t="s">
        <v>49086</v>
      </c>
      <c r="M12921" t="s">
        <v>49087</v>
      </c>
    </row>
    <row r="12922" spans="1:13">
      <c r="A12922" s="1" t="s">
        <v>14939</v>
      </c>
      <c r="B12922">
        <v>3.2858489738665802E-5</v>
      </c>
      <c r="C12922" s="1">
        <v>2.2944832899090799E-6</v>
      </c>
      <c r="D12922">
        <v>0.51785714285714302</v>
      </c>
      <c r="E12922">
        <v>0.94186046511627897</v>
      </c>
      <c r="F12922">
        <v>0.88743455497382195</v>
      </c>
      <c r="G12922">
        <v>0.74509803921568596</v>
      </c>
      <c r="H12922">
        <v>0.86936936936936904</v>
      </c>
      <c r="I12922">
        <v>0.76960784313725505</v>
      </c>
      <c r="J12922" s="1">
        <v>0.55000000000000004</v>
      </c>
      <c r="K12922" t="s">
        <v>23238</v>
      </c>
      <c r="L12922" t="s">
        <v>49088</v>
      </c>
      <c r="M12922" t="s">
        <v>49089</v>
      </c>
    </row>
    <row r="12923" spans="1:13">
      <c r="A12923" s="1" t="s">
        <v>14940</v>
      </c>
      <c r="B12923">
        <v>1.2468415925065099E-8</v>
      </c>
      <c r="C12923" s="1">
        <v>2.1533113311594101E-7</v>
      </c>
      <c r="D12923">
        <v>1</v>
      </c>
      <c r="E12923">
        <v>1</v>
      </c>
      <c r="F12923">
        <v>1</v>
      </c>
      <c r="G12923">
        <v>1</v>
      </c>
      <c r="H12923">
        <v>0.99166666666666703</v>
      </c>
      <c r="I12923">
        <v>1</v>
      </c>
      <c r="J12923" s="1">
        <v>0.86363636363636398</v>
      </c>
      <c r="K12923" t="s">
        <v>23239</v>
      </c>
      <c r="L12923" t="s">
        <v>49090</v>
      </c>
      <c r="M12923" t="s">
        <v>49091</v>
      </c>
    </row>
    <row r="12924" spans="1:13">
      <c r="A12924" s="1" t="s">
        <v>14941</v>
      </c>
      <c r="B12924">
        <v>1.3950518965256599E-7</v>
      </c>
      <c r="C12924" s="1">
        <v>1.3791223479681699E-4</v>
      </c>
      <c r="D12924">
        <v>0.1</v>
      </c>
      <c r="E12924">
        <v>0.125</v>
      </c>
      <c r="F12924">
        <v>0.31597222222222199</v>
      </c>
      <c r="G12924">
        <v>0.27777777777777801</v>
      </c>
      <c r="H12924">
        <v>0.39285714285714302</v>
      </c>
      <c r="I12924">
        <v>0.37878787878787901</v>
      </c>
      <c r="J12924" s="1">
        <v>0.9375</v>
      </c>
      <c r="K12924" t="s">
        <v>23240</v>
      </c>
      <c r="L12924" t="s">
        <v>49092</v>
      </c>
      <c r="M12924" t="s">
        <v>49093</v>
      </c>
    </row>
    <row r="12925" spans="1:13">
      <c r="A12925" s="1" t="s">
        <v>14942</v>
      </c>
      <c r="B12925">
        <v>0</v>
      </c>
      <c r="C12925" s="1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 s="1">
        <v>1</v>
      </c>
      <c r="K12925" t="s">
        <v>23239</v>
      </c>
      <c r="L12925" t="s">
        <v>49094</v>
      </c>
      <c r="M12925" t="s">
        <v>49095</v>
      </c>
    </row>
    <row r="12926" spans="1:13">
      <c r="A12926" s="1" t="s">
        <v>14943</v>
      </c>
      <c r="B12926">
        <v>7.7531369246888496E-7</v>
      </c>
      <c r="C12926" s="1">
        <v>1.7243646228803599E-7</v>
      </c>
      <c r="D12926">
        <v>1</v>
      </c>
      <c r="E12926">
        <v>1</v>
      </c>
      <c r="F12926">
        <v>0.992307692307692</v>
      </c>
      <c r="G12926">
        <v>1</v>
      </c>
      <c r="H12926">
        <v>1</v>
      </c>
      <c r="I12926">
        <v>0.99468085106382997</v>
      </c>
      <c r="J12926" s="1">
        <v>0.36363636363636398</v>
      </c>
      <c r="K12926" t="s">
        <v>23239</v>
      </c>
      <c r="L12926" t="s">
        <v>49096</v>
      </c>
      <c r="M12926" t="s">
        <v>49097</v>
      </c>
    </row>
    <row r="12927" spans="1:13">
      <c r="A12927" s="1" t="s">
        <v>14944</v>
      </c>
      <c r="B12927">
        <v>9.767273883747919E-7</v>
      </c>
      <c r="C12927" s="1">
        <v>2.8674622210096102E-6</v>
      </c>
      <c r="D12927">
        <v>0.38888888888888901</v>
      </c>
      <c r="E12927">
        <v>0.265432098765432</v>
      </c>
      <c r="F12927">
        <v>0.69199999999999995</v>
      </c>
      <c r="G12927">
        <v>0.66249999999999998</v>
      </c>
      <c r="H12927">
        <v>0.76388888888888895</v>
      </c>
      <c r="I12927">
        <v>0.54918032786885296</v>
      </c>
      <c r="J12927" s="1" t="s">
        <v>23229</v>
      </c>
      <c r="K12927" t="s">
        <v>23240</v>
      </c>
      <c r="L12927" t="s">
        <v>49098</v>
      </c>
      <c r="M12927" t="s">
        <v>49099</v>
      </c>
    </row>
    <row r="12928" spans="1:13">
      <c r="A12928" s="1" t="s">
        <v>14945</v>
      </c>
      <c r="B12928">
        <v>2.7731857177435001E-4</v>
      </c>
      <c r="C12928" s="1">
        <v>6.9397932453824803E-6</v>
      </c>
      <c r="D12928">
        <v>0.13636363636363599</v>
      </c>
      <c r="E12928">
        <v>0.38888888888888901</v>
      </c>
      <c r="F12928">
        <v>6.4516129032258099E-3</v>
      </c>
      <c r="G12928">
        <v>0</v>
      </c>
      <c r="H12928">
        <v>0</v>
      </c>
      <c r="I12928">
        <v>2.6315789473684199E-2</v>
      </c>
      <c r="J12928" s="1">
        <v>0</v>
      </c>
      <c r="K12928" t="s">
        <v>23241</v>
      </c>
      <c r="L12928" t="s">
        <v>49100</v>
      </c>
      <c r="M12928" t="s">
        <v>49101</v>
      </c>
    </row>
    <row r="12929" spans="1:13">
      <c r="A12929" s="1" t="s">
        <v>14946</v>
      </c>
      <c r="B12929">
        <v>3.03885164306135E-7</v>
      </c>
      <c r="C12929" s="1">
        <v>1.2143442896344101E-6</v>
      </c>
      <c r="D12929">
        <v>1</v>
      </c>
      <c r="E12929">
        <v>1</v>
      </c>
      <c r="F12929">
        <v>1</v>
      </c>
      <c r="G12929">
        <v>0.71875</v>
      </c>
      <c r="H12929">
        <v>1</v>
      </c>
      <c r="I12929">
        <v>0.93333333333333302</v>
      </c>
      <c r="J12929" s="1">
        <v>1</v>
      </c>
      <c r="K12929" t="s">
        <v>23239</v>
      </c>
      <c r="L12929" t="s">
        <v>49102</v>
      </c>
      <c r="M12929" t="s">
        <v>49103</v>
      </c>
    </row>
    <row r="12930" spans="1:13">
      <c r="A12930" s="1" t="s">
        <v>14947</v>
      </c>
      <c r="B12930">
        <v>6.1740446689986805E-4</v>
      </c>
      <c r="C12930" s="1">
        <v>3.34223314743396E-6</v>
      </c>
      <c r="D12930">
        <v>0.10344827586206901</v>
      </c>
      <c r="E12930">
        <v>0</v>
      </c>
      <c r="F12930">
        <v>0.63783783783783798</v>
      </c>
      <c r="G12930">
        <v>0.52678571428571397</v>
      </c>
      <c r="H12930">
        <v>0.625</v>
      </c>
      <c r="I12930">
        <v>0.43032786885245899</v>
      </c>
      <c r="J12930" s="1">
        <v>0</v>
      </c>
      <c r="K12930" t="s">
        <v>23240</v>
      </c>
      <c r="L12930" t="s">
        <v>49104</v>
      </c>
      <c r="M12930" t="s">
        <v>49105</v>
      </c>
    </row>
    <row r="12931" spans="1:13">
      <c r="A12931" s="1" t="s">
        <v>14948</v>
      </c>
      <c r="B12931">
        <v>3.80892782286084E-5</v>
      </c>
      <c r="C12931" s="1">
        <v>3.6502895656714401E-5</v>
      </c>
      <c r="D12931">
        <v>1</v>
      </c>
      <c r="E12931">
        <v>1</v>
      </c>
      <c r="F12931">
        <v>0.815217391304348</v>
      </c>
      <c r="G12931">
        <v>1</v>
      </c>
      <c r="H12931">
        <v>0.9375</v>
      </c>
      <c r="I12931">
        <v>0.97260273972602695</v>
      </c>
      <c r="J12931" s="1">
        <v>1</v>
      </c>
      <c r="K12931" t="s">
        <v>23241</v>
      </c>
      <c r="L12931" t="s">
        <v>49106</v>
      </c>
      <c r="M12931" t="s">
        <v>49107</v>
      </c>
    </row>
    <row r="12932" spans="1:13">
      <c r="A12932" s="1" t="s">
        <v>14949</v>
      </c>
      <c r="B12932">
        <v>2.7109161696508102E-4</v>
      </c>
      <c r="C12932" s="1">
        <v>9.5538043575588507E-6</v>
      </c>
      <c r="D12932">
        <v>0.83870967741935498</v>
      </c>
      <c r="E12932">
        <v>0.70454545454545503</v>
      </c>
      <c r="F12932">
        <v>0.97297297297297303</v>
      </c>
      <c r="G12932">
        <v>1</v>
      </c>
      <c r="H12932">
        <v>1</v>
      </c>
      <c r="I12932">
        <v>1</v>
      </c>
      <c r="J12932" s="1">
        <v>1</v>
      </c>
      <c r="K12932" t="s">
        <v>23240</v>
      </c>
      <c r="L12932" t="s">
        <v>49108</v>
      </c>
      <c r="M12932" t="s">
        <v>49109</v>
      </c>
    </row>
    <row r="12933" spans="1:13">
      <c r="A12933" s="1" t="s">
        <v>14950</v>
      </c>
      <c r="B12933">
        <v>1.19245552169717E-5</v>
      </c>
      <c r="C12933" s="1">
        <v>5.1181000765341702E-9</v>
      </c>
      <c r="D12933">
        <v>6.4516129032258104E-2</v>
      </c>
      <c r="E12933">
        <v>0.1875</v>
      </c>
      <c r="F12933">
        <v>0</v>
      </c>
      <c r="G12933">
        <v>0</v>
      </c>
      <c r="H12933">
        <v>0</v>
      </c>
      <c r="I12933">
        <v>1.63934426229508E-2</v>
      </c>
      <c r="J12933" s="1">
        <v>0</v>
      </c>
      <c r="K12933" t="s">
        <v>23238</v>
      </c>
      <c r="L12933" t="s">
        <v>49110</v>
      </c>
      <c r="M12933" t="s">
        <v>49111</v>
      </c>
    </row>
    <row r="12934" spans="1:13">
      <c r="A12934" s="1" t="s">
        <v>14951</v>
      </c>
      <c r="B12934">
        <v>5.3584831879586199E-6</v>
      </c>
      <c r="C12934" s="1">
        <v>1.6097141307433201E-5</v>
      </c>
      <c r="D12934">
        <v>0</v>
      </c>
      <c r="E12934">
        <v>0</v>
      </c>
      <c r="F12934">
        <v>6.14035087719298E-2</v>
      </c>
      <c r="G12934">
        <v>0</v>
      </c>
      <c r="H12934">
        <v>0</v>
      </c>
      <c r="I12934">
        <v>0</v>
      </c>
      <c r="J12934" s="1" t="s">
        <v>23229</v>
      </c>
      <c r="K12934" t="s">
        <v>23241</v>
      </c>
      <c r="L12934" t="s">
        <v>49112</v>
      </c>
      <c r="M12934" t="s">
        <v>49113</v>
      </c>
    </row>
    <row r="12935" spans="1:13">
      <c r="A12935" s="1" t="s">
        <v>14952</v>
      </c>
      <c r="B12935">
        <v>5.3077514365561103E-5</v>
      </c>
      <c r="C12935" s="1">
        <v>2.8805920664171699E-6</v>
      </c>
      <c r="D12935">
        <v>0.82352941176470595</v>
      </c>
      <c r="E12935">
        <v>0.72641509433962304</v>
      </c>
      <c r="F12935">
        <v>1</v>
      </c>
      <c r="G12935">
        <v>0.92857142857142905</v>
      </c>
      <c r="H12935">
        <v>1</v>
      </c>
      <c r="I12935">
        <v>0.93636363636363595</v>
      </c>
      <c r="J12935" s="1" t="s">
        <v>23229</v>
      </c>
      <c r="K12935" t="s">
        <v>23242</v>
      </c>
      <c r="L12935" t="s">
        <v>49114</v>
      </c>
      <c r="M12935" t="s">
        <v>49115</v>
      </c>
    </row>
    <row r="12936" spans="1:13">
      <c r="A12936" s="1" t="s">
        <v>14953</v>
      </c>
      <c r="B12936">
        <v>4.5582608229260802E-6</v>
      </c>
      <c r="C12936" s="1">
        <v>4.4315936429855098E-5</v>
      </c>
      <c r="D12936">
        <v>0</v>
      </c>
      <c r="E12936">
        <v>0</v>
      </c>
      <c r="F12936">
        <v>5.4347826086956503E-3</v>
      </c>
      <c r="G12936">
        <v>0</v>
      </c>
      <c r="H12936">
        <v>0.21875</v>
      </c>
      <c r="I12936">
        <v>0</v>
      </c>
      <c r="J12936" s="1" t="s">
        <v>23229</v>
      </c>
      <c r="K12936" t="s">
        <v>23241</v>
      </c>
      <c r="L12936" t="s">
        <v>49116</v>
      </c>
      <c r="M12936" t="s">
        <v>49117</v>
      </c>
    </row>
    <row r="12937" spans="1:13">
      <c r="A12937" s="1" t="s">
        <v>14954</v>
      </c>
      <c r="B12937">
        <v>2.3608213087326801E-5</v>
      </c>
      <c r="C12937" s="1">
        <v>3.1805178138127199E-5</v>
      </c>
      <c r="D12937">
        <v>0.125</v>
      </c>
      <c r="E12937">
        <v>7.6470588235294096E-2</v>
      </c>
      <c r="F12937">
        <v>6.21621621621622E-2</v>
      </c>
      <c r="G12937">
        <v>0</v>
      </c>
      <c r="H12937">
        <v>0</v>
      </c>
      <c r="I12937">
        <v>0</v>
      </c>
      <c r="J12937" s="1" t="s">
        <v>23229</v>
      </c>
      <c r="K12937" t="s">
        <v>23241</v>
      </c>
      <c r="L12937" t="s">
        <v>49118</v>
      </c>
      <c r="M12937" t="s">
        <v>49119</v>
      </c>
    </row>
    <row r="12938" spans="1:13">
      <c r="A12938" s="1" t="s">
        <v>14955</v>
      </c>
      <c r="B12938">
        <v>2.9197411714770101E-6</v>
      </c>
      <c r="C12938" s="1">
        <v>3.58938333944369E-7</v>
      </c>
      <c r="D12938">
        <v>1</v>
      </c>
      <c r="E12938">
        <v>1</v>
      </c>
      <c r="F12938">
        <v>0.685430463576159</v>
      </c>
      <c r="G12938">
        <v>0.94444444444444398</v>
      </c>
      <c r="H12938">
        <v>0.85384615384615403</v>
      </c>
      <c r="I12938">
        <v>0.97872340425531901</v>
      </c>
      <c r="J12938" s="1">
        <v>1</v>
      </c>
      <c r="K12938" t="s">
        <v>23240</v>
      </c>
      <c r="L12938" t="s">
        <v>49120</v>
      </c>
      <c r="M12938" t="s">
        <v>49121</v>
      </c>
    </row>
    <row r="12939" spans="1:13">
      <c r="A12939" s="1" t="s">
        <v>14956</v>
      </c>
      <c r="B12939">
        <v>5.4399205032492104E-6</v>
      </c>
      <c r="C12939" s="1">
        <v>1.7195963357936901E-7</v>
      </c>
      <c r="D12939">
        <v>0.94827586206896552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 s="1" t="s">
        <v>23229</v>
      </c>
      <c r="K12939" t="s">
        <v>23243</v>
      </c>
      <c r="L12939" t="s">
        <v>49122</v>
      </c>
      <c r="M12939" t="s">
        <v>49123</v>
      </c>
    </row>
    <row r="12940" spans="1:13">
      <c r="A12940" s="1" t="s">
        <v>14957</v>
      </c>
      <c r="B12940">
        <v>3.9498386713896098E-6</v>
      </c>
      <c r="C12940" s="1">
        <v>1.0453719482076599E-5</v>
      </c>
      <c r="D12940">
        <v>0</v>
      </c>
      <c r="E12940">
        <v>5.2083333333333296E-3</v>
      </c>
      <c r="F12940">
        <v>2.5641025641025602E-3</v>
      </c>
      <c r="G12940">
        <v>1.7857142857142901E-2</v>
      </c>
      <c r="H12940">
        <v>8.7719298245613996E-3</v>
      </c>
      <c r="I12940">
        <v>1.21951219512195E-2</v>
      </c>
      <c r="J12940" s="1">
        <v>0</v>
      </c>
      <c r="K12940" t="s">
        <v>23238</v>
      </c>
      <c r="L12940" t="s">
        <v>49124</v>
      </c>
      <c r="M12940" t="s">
        <v>49125</v>
      </c>
    </row>
    <row r="12941" spans="1:13">
      <c r="A12941" s="1" t="s">
        <v>14958</v>
      </c>
      <c r="B12941">
        <v>2.1599833897129E-5</v>
      </c>
      <c r="C12941" s="1">
        <v>2.3725655824262498E-5</v>
      </c>
      <c r="D12941">
        <v>0.31666666666666698</v>
      </c>
      <c r="E12941">
        <v>0.33695652173912999</v>
      </c>
      <c r="F12941">
        <v>0.11436170212766</v>
      </c>
      <c r="G12941">
        <v>0</v>
      </c>
      <c r="H12941">
        <v>4.5454545454545497E-2</v>
      </c>
      <c r="I12941">
        <v>0</v>
      </c>
      <c r="J12941" s="1">
        <v>0</v>
      </c>
      <c r="K12941" t="s">
        <v>23242</v>
      </c>
      <c r="L12941" t="s">
        <v>49126</v>
      </c>
      <c r="M12941" t="s">
        <v>49127</v>
      </c>
    </row>
    <row r="12942" spans="1:13">
      <c r="A12942" s="1" t="s">
        <v>14959</v>
      </c>
      <c r="B12942">
        <v>5.3851421800285499E-5</v>
      </c>
      <c r="C12942" s="1">
        <v>3.6158653149800101E-6</v>
      </c>
      <c r="D12942">
        <v>0</v>
      </c>
      <c r="E12942">
        <v>0.13586956521739099</v>
      </c>
      <c r="F12942">
        <v>0.108465608465608</v>
      </c>
      <c r="G12942">
        <v>5.4054054054054099E-2</v>
      </c>
      <c r="H12942">
        <v>0.375</v>
      </c>
      <c r="I12942">
        <v>1.3698630136986301E-2</v>
      </c>
      <c r="J12942" s="1">
        <v>0</v>
      </c>
      <c r="K12942" t="s">
        <v>23241</v>
      </c>
      <c r="L12942" t="s">
        <v>49128</v>
      </c>
      <c r="M12942" t="s">
        <v>49129</v>
      </c>
    </row>
    <row r="12943" spans="1:13">
      <c r="A12943" s="1" t="s">
        <v>14960</v>
      </c>
      <c r="B12943">
        <v>5.4700072787315202E-6</v>
      </c>
      <c r="C12943" s="1">
        <v>1.18445606224693E-7</v>
      </c>
      <c r="D12943">
        <v>1.5625E-2</v>
      </c>
      <c r="E12943">
        <v>6.6666666666666697E-3</v>
      </c>
      <c r="F12943">
        <v>7.2992700729926996E-3</v>
      </c>
      <c r="G12943">
        <v>8.7499999999999994E-2</v>
      </c>
      <c r="H12943">
        <v>9.6153846153846194E-3</v>
      </c>
      <c r="I12943">
        <v>8.1521739130434798E-2</v>
      </c>
      <c r="J12943" s="1" t="s">
        <v>23229</v>
      </c>
      <c r="K12943" t="s">
        <v>23238</v>
      </c>
      <c r="L12943" t="s">
        <v>49130</v>
      </c>
      <c r="M12943" t="s">
        <v>49131</v>
      </c>
    </row>
    <row r="12944" spans="1:13">
      <c r="A12944" s="1" t="s">
        <v>14961</v>
      </c>
      <c r="B12944">
        <v>3.2692977744283998E-4</v>
      </c>
      <c r="C12944" s="1">
        <v>2.52086424057885E-4</v>
      </c>
      <c r="D12944">
        <v>0.69230769230769196</v>
      </c>
      <c r="E12944">
        <v>0.92207792207792205</v>
      </c>
      <c r="F12944">
        <v>0.37333333333333302</v>
      </c>
      <c r="G12944">
        <v>0.93333333333333302</v>
      </c>
      <c r="H12944">
        <v>0.46875</v>
      </c>
      <c r="I12944">
        <v>0.93617021276595702</v>
      </c>
      <c r="J12944" s="1">
        <v>0.95454545454545503</v>
      </c>
      <c r="K12944" t="s">
        <v>23239</v>
      </c>
      <c r="L12944" t="s">
        <v>49132</v>
      </c>
      <c r="M12944" t="s">
        <v>49133</v>
      </c>
    </row>
    <row r="12945" spans="1:13">
      <c r="A12945" s="1" t="s">
        <v>14962</v>
      </c>
      <c r="B12945">
        <v>5.8238275654263197E-8</v>
      </c>
      <c r="C12945" s="1">
        <v>8.5466975206228695E-8</v>
      </c>
      <c r="D12945">
        <v>0</v>
      </c>
      <c r="E12945">
        <v>5.2083333333333296E-3</v>
      </c>
      <c r="F12945">
        <v>0</v>
      </c>
      <c r="G12945">
        <v>8.6206896551724102E-3</v>
      </c>
      <c r="H12945">
        <v>0</v>
      </c>
      <c r="I12945">
        <v>0</v>
      </c>
      <c r="J12945" s="1">
        <v>0</v>
      </c>
      <c r="K12945" t="s">
        <v>23241</v>
      </c>
      <c r="L12945" t="s">
        <v>49134</v>
      </c>
      <c r="M12945" t="s">
        <v>49135</v>
      </c>
    </row>
    <row r="12946" spans="1:13">
      <c r="A12946" s="1" t="s">
        <v>14963</v>
      </c>
      <c r="B12946">
        <v>7.3507139980093502E-5</v>
      </c>
      <c r="C12946" s="1">
        <v>4.0826845541398201E-5</v>
      </c>
      <c r="D12946">
        <v>0.62903225806451601</v>
      </c>
      <c r="E12946">
        <v>0.54729729729729704</v>
      </c>
      <c r="F12946">
        <v>0.94444444444444398</v>
      </c>
      <c r="G12946">
        <v>0.81428571428571395</v>
      </c>
      <c r="H12946">
        <v>0.94623655913978499</v>
      </c>
      <c r="I12946">
        <v>0.64179104477611904</v>
      </c>
      <c r="J12946" s="1">
        <v>0</v>
      </c>
      <c r="K12946" t="s">
        <v>23239</v>
      </c>
      <c r="L12946" t="s">
        <v>49136</v>
      </c>
      <c r="M12946" t="s">
        <v>49137</v>
      </c>
    </row>
    <row r="12947" spans="1:13">
      <c r="A12947" s="1" t="s">
        <v>14964</v>
      </c>
      <c r="B12947">
        <v>2.30891130774985E-6</v>
      </c>
      <c r="C12947" s="1">
        <v>6.4747666380128903E-7</v>
      </c>
      <c r="D12947">
        <v>0.96875</v>
      </c>
      <c r="E12947">
        <v>0.89583333333333304</v>
      </c>
      <c r="F12947">
        <v>0.98711340206185605</v>
      </c>
      <c r="G12947">
        <v>0.98245614035087703</v>
      </c>
      <c r="H12947">
        <v>0.99099099099099097</v>
      </c>
      <c r="I12947">
        <v>1</v>
      </c>
      <c r="J12947" s="1" t="s">
        <v>23229</v>
      </c>
      <c r="K12947" t="s">
        <v>23240</v>
      </c>
      <c r="L12947" t="s">
        <v>49138</v>
      </c>
      <c r="M12947" t="s">
        <v>49139</v>
      </c>
    </row>
    <row r="12948" spans="1:13">
      <c r="A12948" s="1" t="s">
        <v>14965</v>
      </c>
      <c r="B12948">
        <v>6.2909833862384495E-8</v>
      </c>
      <c r="C12948" s="1">
        <v>7.8460190018290908E-6</v>
      </c>
      <c r="D12948">
        <v>0.95454545454545503</v>
      </c>
      <c r="E12948">
        <v>1</v>
      </c>
      <c r="F12948">
        <v>0.93145161290322598</v>
      </c>
      <c r="G12948">
        <v>1</v>
      </c>
      <c r="H12948">
        <v>0.95901639344262302</v>
      </c>
      <c r="I12948">
        <v>0.92857142857142905</v>
      </c>
      <c r="J12948" s="1" t="s">
        <v>23229</v>
      </c>
      <c r="K12948" t="s">
        <v>23238</v>
      </c>
      <c r="L12948" t="s">
        <v>49140</v>
      </c>
      <c r="M12948" t="s">
        <v>49141</v>
      </c>
    </row>
    <row r="12949" spans="1:13">
      <c r="A12949" s="1" t="s">
        <v>14966</v>
      </c>
      <c r="B12949">
        <v>4.8504065333271801E-6</v>
      </c>
      <c r="C12949" s="1">
        <v>4.1472245885022499E-5</v>
      </c>
      <c r="D12949">
        <v>0</v>
      </c>
      <c r="E12949">
        <v>0</v>
      </c>
      <c r="F12949">
        <v>0</v>
      </c>
      <c r="G12949">
        <v>0.39</v>
      </c>
      <c r="H12949">
        <v>0</v>
      </c>
      <c r="I12949">
        <v>0.12037037037037</v>
      </c>
      <c r="J12949" s="1">
        <v>0</v>
      </c>
      <c r="K12949" t="s">
        <v>23241</v>
      </c>
      <c r="L12949" t="s">
        <v>49142</v>
      </c>
      <c r="M12949" t="s">
        <v>49143</v>
      </c>
    </row>
    <row r="12950" spans="1:13">
      <c r="A12950" s="1" t="s">
        <v>14967</v>
      </c>
      <c r="B12950">
        <v>1.17906640710642E-6</v>
      </c>
      <c r="C12950" s="1">
        <v>4.4008125493195299E-5</v>
      </c>
      <c r="D12950">
        <v>0.125</v>
      </c>
      <c r="E12950">
        <v>4.8913043478260899E-2</v>
      </c>
      <c r="F12950">
        <v>2.8350515463917501E-2</v>
      </c>
      <c r="G12950">
        <v>8.4905660377358499E-2</v>
      </c>
      <c r="H12950">
        <v>5.3398058252427202E-2</v>
      </c>
      <c r="I12950">
        <v>5.4216867469879498E-2</v>
      </c>
      <c r="J12950" s="1" t="s">
        <v>23229</v>
      </c>
      <c r="K12950" t="s">
        <v>23242</v>
      </c>
      <c r="L12950" t="s">
        <v>49144</v>
      </c>
      <c r="M12950" t="s">
        <v>49145</v>
      </c>
    </row>
    <row r="12951" spans="1:13">
      <c r="A12951" s="1" t="s">
        <v>14968</v>
      </c>
      <c r="B12951">
        <v>1.06834341407629E-5</v>
      </c>
      <c r="C12951" s="1">
        <v>2.3917960404164699E-5</v>
      </c>
      <c r="D12951">
        <v>1</v>
      </c>
      <c r="E12951">
        <v>1</v>
      </c>
      <c r="F12951">
        <v>0.86148648648648696</v>
      </c>
      <c r="G12951">
        <v>1</v>
      </c>
      <c r="H12951">
        <v>0.98148148148148195</v>
      </c>
      <c r="I12951">
        <v>0.93396226415094297</v>
      </c>
      <c r="J12951" s="1" t="s">
        <v>23229</v>
      </c>
      <c r="K12951" t="s">
        <v>23241</v>
      </c>
      <c r="L12951" t="s">
        <v>49146</v>
      </c>
      <c r="M12951" t="s">
        <v>49147</v>
      </c>
    </row>
    <row r="12952" spans="1:13">
      <c r="A12952" s="1" t="s">
        <v>14969</v>
      </c>
      <c r="B12952">
        <v>1.15867562020641E-7</v>
      </c>
      <c r="C12952" s="1">
        <v>1.0542224825562E-5</v>
      </c>
      <c r="D12952">
        <v>0.43548387096774199</v>
      </c>
      <c r="E12952">
        <v>0.17613636363636401</v>
      </c>
      <c r="F12952">
        <v>0.159459459459459</v>
      </c>
      <c r="G12952">
        <v>0.47777777777777802</v>
      </c>
      <c r="H12952">
        <v>0.41145833333333298</v>
      </c>
      <c r="I12952">
        <v>0.1</v>
      </c>
      <c r="J12952" s="1" t="s">
        <v>23229</v>
      </c>
      <c r="K12952" t="s">
        <v>23241</v>
      </c>
      <c r="L12952" t="s">
        <v>49148</v>
      </c>
      <c r="M12952" t="s">
        <v>49149</v>
      </c>
    </row>
    <row r="12953" spans="1:13">
      <c r="A12953" s="1" t="s">
        <v>14970</v>
      </c>
      <c r="B12953">
        <v>1.3387530353689599E-6</v>
      </c>
      <c r="C12953" s="1">
        <v>1.11841358706438E-5</v>
      </c>
      <c r="D12953">
        <v>0</v>
      </c>
      <c r="E12953">
        <v>0</v>
      </c>
      <c r="F12953">
        <v>7.7720207253886E-3</v>
      </c>
      <c r="G12953">
        <v>0.14285714285714299</v>
      </c>
      <c r="H12953">
        <v>0.17934782608695701</v>
      </c>
      <c r="I12953">
        <v>3.5714285714285698E-2</v>
      </c>
      <c r="J12953" s="1" t="s">
        <v>23229</v>
      </c>
      <c r="K12953" t="s">
        <v>23241</v>
      </c>
      <c r="L12953" t="s">
        <v>49150</v>
      </c>
      <c r="M12953" t="s">
        <v>49151</v>
      </c>
    </row>
    <row r="12954" spans="1:13">
      <c r="A12954" s="1" t="s">
        <v>14971</v>
      </c>
      <c r="B12954">
        <v>3.5671269503896299E-6</v>
      </c>
      <c r="C12954" s="1">
        <v>1.6695392140564698E-5</v>
      </c>
      <c r="D12954">
        <v>0.98076923076923095</v>
      </c>
      <c r="E12954">
        <v>0.96875</v>
      </c>
      <c r="F12954">
        <v>0.90625</v>
      </c>
      <c r="G12954">
        <v>1</v>
      </c>
      <c r="H12954">
        <v>1</v>
      </c>
      <c r="I12954">
        <v>0.98888888888888904</v>
      </c>
      <c r="J12954" s="1">
        <v>1</v>
      </c>
      <c r="K12954" t="s">
        <v>23242</v>
      </c>
      <c r="L12954" t="s">
        <v>49152</v>
      </c>
      <c r="M12954" t="s">
        <v>49153</v>
      </c>
    </row>
    <row r="12955" spans="1:13">
      <c r="A12955" s="1" t="s">
        <v>14972</v>
      </c>
      <c r="B12955">
        <v>8.6860771204140594E-8</v>
      </c>
      <c r="C12955" s="1">
        <v>2.2454401673503099E-9</v>
      </c>
      <c r="D12955">
        <v>1</v>
      </c>
      <c r="E12955">
        <v>1</v>
      </c>
      <c r="F12955">
        <v>0.992307692307692</v>
      </c>
      <c r="G12955">
        <v>0.99090909090909096</v>
      </c>
      <c r="H12955">
        <v>0.98623853211009205</v>
      </c>
      <c r="I12955">
        <v>0.98165137614678899</v>
      </c>
      <c r="J12955" s="1">
        <v>0.81818181818181801</v>
      </c>
      <c r="K12955" t="s">
        <v>23238</v>
      </c>
      <c r="L12955" t="s">
        <v>49154</v>
      </c>
      <c r="M12955" t="s">
        <v>49155</v>
      </c>
    </row>
    <row r="12956" spans="1:13">
      <c r="A12956" s="1" t="s">
        <v>14973</v>
      </c>
      <c r="B12956">
        <v>1.3925214659099801E-5</v>
      </c>
      <c r="C12956" s="1">
        <v>5.6677965299503902E-6</v>
      </c>
      <c r="D12956">
        <v>9.375E-2</v>
      </c>
      <c r="E12956">
        <v>0.25</v>
      </c>
      <c r="F12956">
        <v>0</v>
      </c>
      <c r="G12956">
        <v>0</v>
      </c>
      <c r="H12956">
        <v>0</v>
      </c>
      <c r="I12956">
        <v>2.4193548387096801E-2</v>
      </c>
      <c r="J12956" s="1">
        <v>0</v>
      </c>
      <c r="K12956" t="s">
        <v>23241</v>
      </c>
      <c r="L12956" t="s">
        <v>49156</v>
      </c>
      <c r="M12956" t="s">
        <v>49157</v>
      </c>
    </row>
    <row r="12957" spans="1:13">
      <c r="A12957" s="1" t="s">
        <v>14974</v>
      </c>
      <c r="B12957">
        <v>2.2979742957875101E-7</v>
      </c>
      <c r="C12957" s="1">
        <v>6.6119251892251002E-7</v>
      </c>
      <c r="D12957">
        <v>0</v>
      </c>
      <c r="E12957">
        <v>5.2083333333333296E-3</v>
      </c>
      <c r="F12957">
        <v>5.1546391752577301E-3</v>
      </c>
      <c r="G12957">
        <v>1.72413793103448E-2</v>
      </c>
      <c r="H12957">
        <v>8.7719298245613996E-3</v>
      </c>
      <c r="I12957">
        <v>3.2000000000000001E-2</v>
      </c>
      <c r="J12957" s="1">
        <v>0</v>
      </c>
      <c r="K12957" t="s">
        <v>23241</v>
      </c>
      <c r="L12957" t="s">
        <v>49158</v>
      </c>
      <c r="M12957" t="s">
        <v>49159</v>
      </c>
    </row>
    <row r="12958" spans="1:13">
      <c r="A12958" s="1" t="s">
        <v>14975</v>
      </c>
      <c r="B12958">
        <v>2.6001833972786098E-6</v>
      </c>
      <c r="C12958" s="1">
        <v>6.0814192346283396E-4</v>
      </c>
      <c r="D12958">
        <v>0.54545454545454497</v>
      </c>
      <c r="E12958">
        <v>0.50675675675675702</v>
      </c>
      <c r="F12958">
        <v>0.59016393442622905</v>
      </c>
      <c r="G12958">
        <v>6.9767441860465101E-2</v>
      </c>
      <c r="H12958">
        <v>0.29569892473118298</v>
      </c>
      <c r="I12958">
        <v>0.32474226804123701</v>
      </c>
      <c r="J12958" s="1">
        <v>0</v>
      </c>
      <c r="K12958" t="s">
        <v>23241</v>
      </c>
      <c r="L12958" t="s">
        <v>49160</v>
      </c>
      <c r="M12958" t="s">
        <v>49161</v>
      </c>
    </row>
    <row r="12959" spans="1:13">
      <c r="A12959" s="1" t="s">
        <v>14976</v>
      </c>
      <c r="B12959">
        <v>2.2276343846983501E-6</v>
      </c>
      <c r="C12959" s="1">
        <v>4.1844713908327699E-7</v>
      </c>
      <c r="D12959">
        <v>0</v>
      </c>
      <c r="E12959">
        <v>5.31914893617021E-3</v>
      </c>
      <c r="F12959">
        <v>7.7319587628866E-3</v>
      </c>
      <c r="G12959">
        <v>9.2592592592592605E-3</v>
      </c>
      <c r="H12959">
        <v>0</v>
      </c>
      <c r="I12959">
        <v>4.7169811320754698E-3</v>
      </c>
      <c r="J12959" s="1">
        <v>0.83333333333333304</v>
      </c>
      <c r="K12959" t="s">
        <v>23241</v>
      </c>
      <c r="L12959" t="s">
        <v>49162</v>
      </c>
      <c r="M12959" t="s">
        <v>49163</v>
      </c>
    </row>
    <row r="12960" spans="1:13">
      <c r="A12960" s="1" t="s">
        <v>14977</v>
      </c>
      <c r="B12960">
        <v>1.1301789103988599E-6</v>
      </c>
      <c r="C12960" s="1">
        <v>1.30288415020389E-5</v>
      </c>
      <c r="D12960">
        <v>8.3333333333333301E-2</v>
      </c>
      <c r="E12960">
        <v>5.5555555555555601E-2</v>
      </c>
      <c r="F12960">
        <v>6.1224489795918401E-2</v>
      </c>
      <c r="G12960">
        <v>1.72413793103448E-2</v>
      </c>
      <c r="H12960">
        <v>9.8214285714285698E-2</v>
      </c>
      <c r="I12960">
        <v>0.109756097560976</v>
      </c>
      <c r="J12960" s="1">
        <v>0.33333333333333298</v>
      </c>
      <c r="K12960" t="s">
        <v>23241</v>
      </c>
      <c r="L12960" t="s">
        <v>49164</v>
      </c>
      <c r="M12960" t="s">
        <v>49165</v>
      </c>
    </row>
    <row r="12961" spans="1:13">
      <c r="A12961" s="1" t="s">
        <v>14978</v>
      </c>
      <c r="B12961">
        <v>3.7199793221535799E-5</v>
      </c>
      <c r="C12961" s="1">
        <v>2.80755440450649E-5</v>
      </c>
      <c r="D12961">
        <v>0.35</v>
      </c>
      <c r="E12961">
        <v>0.15131578947368399</v>
      </c>
      <c r="F12961">
        <v>0.17251461988304101</v>
      </c>
      <c r="G12961">
        <v>0.28571428571428598</v>
      </c>
      <c r="H12961">
        <v>0.102272727272727</v>
      </c>
      <c r="I12961">
        <v>0.263636363636364</v>
      </c>
      <c r="J12961" s="1">
        <v>0</v>
      </c>
      <c r="K12961" t="s">
        <v>23241</v>
      </c>
      <c r="L12961" t="s">
        <v>49166</v>
      </c>
      <c r="M12961" t="s">
        <v>49167</v>
      </c>
    </row>
    <row r="12962" spans="1:13">
      <c r="A12962" s="1" t="s">
        <v>14979</v>
      </c>
      <c r="B12962">
        <v>2.8556732533773598E-6</v>
      </c>
      <c r="C12962" s="1">
        <v>1.3354870748601901E-5</v>
      </c>
      <c r="D12962">
        <v>1</v>
      </c>
      <c r="E12962">
        <v>1</v>
      </c>
      <c r="F12962">
        <v>0.99576271186440701</v>
      </c>
      <c r="G12962">
        <v>1</v>
      </c>
      <c r="H12962">
        <v>1</v>
      </c>
      <c r="I12962">
        <v>0.96875</v>
      </c>
      <c r="J12962" s="1">
        <v>1</v>
      </c>
      <c r="K12962" t="s">
        <v>23238</v>
      </c>
      <c r="L12962" t="s">
        <v>49168</v>
      </c>
      <c r="M12962" t="s">
        <v>49169</v>
      </c>
    </row>
    <row r="12963" spans="1:13">
      <c r="A12963" s="1" t="s">
        <v>14980</v>
      </c>
      <c r="B12963">
        <v>2.9186702194969802E-7</v>
      </c>
      <c r="C12963" s="1">
        <v>7.7680012911974596E-7</v>
      </c>
      <c r="D12963">
        <v>0.984375</v>
      </c>
      <c r="E12963">
        <v>0.984375</v>
      </c>
      <c r="F12963">
        <v>1</v>
      </c>
      <c r="G12963">
        <v>0.98275862068965503</v>
      </c>
      <c r="H12963">
        <v>0.98660714285714302</v>
      </c>
      <c r="I12963">
        <v>0.99186991869918695</v>
      </c>
      <c r="J12963" s="1">
        <v>0.77272727272727304</v>
      </c>
      <c r="K12963" t="s">
        <v>23238</v>
      </c>
      <c r="L12963" t="s">
        <v>49170</v>
      </c>
      <c r="M12963" t="s">
        <v>49171</v>
      </c>
    </row>
    <row r="12964" spans="1:13">
      <c r="A12964" s="1" t="s">
        <v>14981</v>
      </c>
      <c r="B12964">
        <v>0</v>
      </c>
      <c r="C12964" s="1">
        <v>0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 s="1">
        <v>1</v>
      </c>
      <c r="K12964" t="s">
        <v>23238</v>
      </c>
      <c r="L12964" t="s">
        <v>49172</v>
      </c>
      <c r="M12964" t="s">
        <v>49173</v>
      </c>
    </row>
    <row r="12965" spans="1:13">
      <c r="A12965" s="1" t="s">
        <v>14982</v>
      </c>
      <c r="B12965">
        <v>2.09795390002312E-7</v>
      </c>
      <c r="C12965" s="1">
        <v>1.68323243047997E-9</v>
      </c>
      <c r="D12965">
        <v>0</v>
      </c>
      <c r="E12965">
        <v>1.5625E-2</v>
      </c>
      <c r="F12965">
        <v>1.5384615384615399E-2</v>
      </c>
      <c r="G12965">
        <v>0.14285714285714299</v>
      </c>
      <c r="H12965">
        <v>1.8181818181818198E-2</v>
      </c>
      <c r="I12965">
        <v>6.5789473684210495E-2</v>
      </c>
      <c r="J12965" s="1">
        <v>0</v>
      </c>
      <c r="K12965" t="s">
        <v>23241</v>
      </c>
      <c r="L12965" t="s">
        <v>49174</v>
      </c>
      <c r="M12965" t="s">
        <v>49175</v>
      </c>
    </row>
    <row r="12966" spans="1:13">
      <c r="A12966" s="1" t="s">
        <v>14983</v>
      </c>
      <c r="B12966">
        <v>1.2198795081625101E-4</v>
      </c>
      <c r="C12966" s="1">
        <v>2.1498078170838701E-7</v>
      </c>
      <c r="D12966">
        <v>0</v>
      </c>
      <c r="E12966">
        <v>0.172222222222222</v>
      </c>
      <c r="F12966">
        <v>0</v>
      </c>
      <c r="G12966">
        <v>0</v>
      </c>
      <c r="H12966">
        <v>0</v>
      </c>
      <c r="I12966">
        <v>0</v>
      </c>
      <c r="J12966" s="1">
        <v>0</v>
      </c>
      <c r="K12966" t="s">
        <v>23241</v>
      </c>
      <c r="L12966" t="s">
        <v>49176</v>
      </c>
      <c r="M12966" t="s">
        <v>49177</v>
      </c>
    </row>
    <row r="12967" spans="1:13">
      <c r="A12967" s="1" t="s">
        <v>14984</v>
      </c>
      <c r="B12967">
        <v>9.6084443999527598E-5</v>
      </c>
      <c r="C12967" s="1">
        <v>1.27737203603181E-4</v>
      </c>
      <c r="D12967">
        <v>0.703125</v>
      </c>
      <c r="E12967">
        <v>1</v>
      </c>
      <c r="F12967">
        <v>0.80208333333333304</v>
      </c>
      <c r="G12967">
        <v>0.98245614035087703</v>
      </c>
      <c r="H12967">
        <v>0.69196428571428603</v>
      </c>
      <c r="I12967">
        <v>0.91949152542372903</v>
      </c>
      <c r="J12967" s="1">
        <v>1</v>
      </c>
      <c r="K12967" t="s">
        <v>23241</v>
      </c>
      <c r="L12967" t="s">
        <v>49178</v>
      </c>
      <c r="M12967" t="s">
        <v>49179</v>
      </c>
    </row>
    <row r="12968" spans="1:13">
      <c r="A12968" s="1" t="s">
        <v>14985</v>
      </c>
      <c r="B12968">
        <v>7.0316218699531503E-5</v>
      </c>
      <c r="C12968" s="1">
        <v>1.4533522550503599E-4</v>
      </c>
      <c r="D12968">
        <v>1</v>
      </c>
      <c r="E12968">
        <v>1</v>
      </c>
      <c r="F12968">
        <v>0.70618556701030899</v>
      </c>
      <c r="G12968">
        <v>0.98684210526315796</v>
      </c>
      <c r="H12968">
        <v>0.929824561403509</v>
      </c>
      <c r="I12968">
        <v>0.984375</v>
      </c>
      <c r="J12968" s="1">
        <v>4.5454545454545497E-2</v>
      </c>
      <c r="K12968" t="s">
        <v>23241</v>
      </c>
      <c r="L12968" t="s">
        <v>49180</v>
      </c>
      <c r="M12968" t="s">
        <v>49181</v>
      </c>
    </row>
    <row r="12969" spans="1:13">
      <c r="A12969" s="1" t="s">
        <v>14986</v>
      </c>
      <c r="B12969">
        <v>1.5071267317477101E-6</v>
      </c>
      <c r="C12969" s="1">
        <v>4.9478646759372702E-8</v>
      </c>
      <c r="D12969">
        <v>0</v>
      </c>
      <c r="E12969">
        <v>0.02</v>
      </c>
      <c r="F12969">
        <v>3.3557046979865801E-3</v>
      </c>
      <c r="G12969">
        <v>0</v>
      </c>
      <c r="H12969">
        <v>0</v>
      </c>
      <c r="I12969">
        <v>1.6129032258064498E-2</v>
      </c>
      <c r="J12969" s="1">
        <v>0</v>
      </c>
      <c r="K12969" t="s">
        <v>23241</v>
      </c>
      <c r="L12969" t="s">
        <v>49182</v>
      </c>
      <c r="M12969" t="s">
        <v>49183</v>
      </c>
    </row>
    <row r="12970" spans="1:13">
      <c r="A12970" s="1" t="s">
        <v>14987</v>
      </c>
      <c r="B12970">
        <v>2.4800567319458599E-5</v>
      </c>
      <c r="C12970" s="1">
        <v>5.3623494846437703E-5</v>
      </c>
      <c r="D12970">
        <v>0.13793103448275901</v>
      </c>
      <c r="E12970">
        <v>1.6853932584269701E-2</v>
      </c>
      <c r="F12970">
        <v>9.3567251461988299E-2</v>
      </c>
      <c r="G12970">
        <v>0.88709677419354804</v>
      </c>
      <c r="H12970">
        <v>0.25280898876404501</v>
      </c>
      <c r="I12970">
        <v>0.69565217391304301</v>
      </c>
      <c r="J12970" s="1">
        <v>1</v>
      </c>
      <c r="K12970" t="s">
        <v>23242</v>
      </c>
      <c r="L12970" t="s">
        <v>49184</v>
      </c>
      <c r="M12970" t="s">
        <v>49185</v>
      </c>
    </row>
    <row r="12971" spans="1:13">
      <c r="A12971" s="1" t="s">
        <v>14988</v>
      </c>
      <c r="B12971">
        <v>1.12436092796252E-5</v>
      </c>
      <c r="C12971" s="1">
        <v>1.8415005159555101E-5</v>
      </c>
      <c r="D12971">
        <v>0.734375</v>
      </c>
      <c r="E12971">
        <v>0.77659574468085102</v>
      </c>
      <c r="F12971">
        <v>0.78717948717948705</v>
      </c>
      <c r="G12971">
        <v>0.84482758620689702</v>
      </c>
      <c r="H12971">
        <v>0.765486725663717</v>
      </c>
      <c r="I12971">
        <v>0.80241935483870996</v>
      </c>
      <c r="J12971" s="1">
        <v>0.95454545454545503</v>
      </c>
      <c r="K12971" t="s">
        <v>23240</v>
      </c>
      <c r="L12971" t="s">
        <v>49186</v>
      </c>
      <c r="M12971" t="s">
        <v>49187</v>
      </c>
    </row>
    <row r="12972" spans="1:13">
      <c r="A12972" s="1" t="s">
        <v>14989</v>
      </c>
      <c r="B12972">
        <v>2.0606544673805799E-7</v>
      </c>
      <c r="C12972" s="1">
        <v>7.6402845075243597E-7</v>
      </c>
      <c r="D12972">
        <v>0</v>
      </c>
      <c r="E12972">
        <v>5.2083333333333296E-3</v>
      </c>
      <c r="F12972">
        <v>2.5641025641025602E-3</v>
      </c>
      <c r="G12972">
        <v>0.1875</v>
      </c>
      <c r="H12972">
        <v>4.3859649122806998E-3</v>
      </c>
      <c r="I12972">
        <v>3.9130434782608699E-2</v>
      </c>
      <c r="J12972" s="1">
        <v>0</v>
      </c>
      <c r="K12972" t="s">
        <v>23242</v>
      </c>
      <c r="L12972" t="s">
        <v>49188</v>
      </c>
      <c r="M12972" t="s">
        <v>49189</v>
      </c>
    </row>
    <row r="12973" spans="1:13">
      <c r="A12973" s="1" t="s">
        <v>14990</v>
      </c>
      <c r="B12973">
        <v>1.9261472375394501E-5</v>
      </c>
      <c r="C12973" s="1">
        <v>1.6873464526037001E-4</v>
      </c>
      <c r="D12973">
        <v>0.76923076923076905</v>
      </c>
      <c r="E12973">
        <v>0.659574468085106</v>
      </c>
      <c r="F12973">
        <v>0.98148148148148195</v>
      </c>
      <c r="G12973">
        <v>0.127906976744186</v>
      </c>
      <c r="H12973">
        <v>0.87323943661971803</v>
      </c>
      <c r="I12973">
        <v>0.355263157894737</v>
      </c>
      <c r="J12973" s="1">
        <v>0</v>
      </c>
      <c r="K12973" t="s">
        <v>23241</v>
      </c>
      <c r="L12973" t="s">
        <v>49190</v>
      </c>
      <c r="M12973" t="s">
        <v>49191</v>
      </c>
    </row>
    <row r="12974" spans="1:13">
      <c r="A12974" s="1" t="s">
        <v>14991</v>
      </c>
      <c r="B12974">
        <v>1.39509935796686E-6</v>
      </c>
      <c r="C12974" s="1">
        <v>1.8019599178287599E-6</v>
      </c>
      <c r="D12974">
        <v>1</v>
      </c>
      <c r="E12974">
        <v>1</v>
      </c>
      <c r="F12974">
        <v>1</v>
      </c>
      <c r="G12974">
        <v>1</v>
      </c>
      <c r="H12974">
        <v>0.99038461538461497</v>
      </c>
      <c r="I12974">
        <v>0.98901098901098905</v>
      </c>
      <c r="J12974" s="1" t="s">
        <v>23229</v>
      </c>
      <c r="K12974" t="s">
        <v>23241</v>
      </c>
      <c r="L12974" t="s">
        <v>49192</v>
      </c>
      <c r="M12974" t="s">
        <v>49193</v>
      </c>
    </row>
    <row r="12975" spans="1:13">
      <c r="A12975" s="1" t="s">
        <v>14992</v>
      </c>
      <c r="B12975">
        <v>4.1834683729780002E-6</v>
      </c>
      <c r="C12975" s="1">
        <v>7.7397372978769398E-6</v>
      </c>
      <c r="D12975">
        <v>0.96551724137931005</v>
      </c>
      <c r="E12975">
        <v>0.93333333333333302</v>
      </c>
      <c r="F12975">
        <v>0.99180327868852503</v>
      </c>
      <c r="G12975">
        <v>1</v>
      </c>
      <c r="H12975">
        <v>0.97959183673469397</v>
      </c>
      <c r="I12975">
        <v>0.9453125</v>
      </c>
      <c r="J12975" s="1">
        <v>1</v>
      </c>
      <c r="K12975" t="s">
        <v>23240</v>
      </c>
      <c r="L12975" t="s">
        <v>49194</v>
      </c>
      <c r="M12975" t="s">
        <v>49195</v>
      </c>
    </row>
    <row r="12976" spans="1:13">
      <c r="A12976" s="1" t="s">
        <v>14993</v>
      </c>
      <c r="B12976">
        <v>1.75483590437128E-5</v>
      </c>
      <c r="C12976" s="1">
        <v>2.09180072090177E-6</v>
      </c>
      <c r="D12976">
        <v>0.796875</v>
      </c>
      <c r="E12976">
        <v>0.94791666666666696</v>
      </c>
      <c r="F12976">
        <v>0.95897435897435901</v>
      </c>
      <c r="G12976">
        <v>0.94827586206896597</v>
      </c>
      <c r="H12976">
        <v>0.99122807017543901</v>
      </c>
      <c r="I12976">
        <v>0.94</v>
      </c>
      <c r="J12976" s="1">
        <v>0.95454545454545503</v>
      </c>
      <c r="K12976" t="s">
        <v>23238</v>
      </c>
      <c r="L12976" t="s">
        <v>49196</v>
      </c>
      <c r="M12976" t="s">
        <v>49197</v>
      </c>
    </row>
    <row r="12977" spans="1:13">
      <c r="A12977" s="1" t="s">
        <v>14994</v>
      </c>
      <c r="B12977">
        <v>8.6606063556512193E-6</v>
      </c>
      <c r="C12977" s="1">
        <v>5.9473068603431798E-5</v>
      </c>
      <c r="D12977">
        <v>0.85714285714285698</v>
      </c>
      <c r="E12977">
        <v>0.97333333333333305</v>
      </c>
      <c r="F12977">
        <v>0.97237569060773499</v>
      </c>
      <c r="G12977">
        <v>0.375</v>
      </c>
      <c r="H12977">
        <v>0.95930232558139505</v>
      </c>
      <c r="I12977">
        <v>0.490566037735849</v>
      </c>
      <c r="J12977" s="1">
        <v>0</v>
      </c>
      <c r="K12977" t="s">
        <v>23242</v>
      </c>
      <c r="L12977" t="s">
        <v>49198</v>
      </c>
      <c r="M12977" t="s">
        <v>49199</v>
      </c>
    </row>
    <row r="12978" spans="1:13">
      <c r="A12978" s="1" t="s">
        <v>14995</v>
      </c>
      <c r="B12978">
        <v>3.2872697610052899E-7</v>
      </c>
      <c r="C12978" s="1">
        <v>1.65187122136321E-6</v>
      </c>
      <c r="D12978">
        <v>6.6666666666666693E-2</v>
      </c>
      <c r="E12978">
        <v>0</v>
      </c>
      <c r="F12978">
        <v>2.60416666666667E-3</v>
      </c>
      <c r="G12978">
        <v>0</v>
      </c>
      <c r="H12978">
        <v>0</v>
      </c>
      <c r="I12978">
        <v>0</v>
      </c>
      <c r="J12978" s="1">
        <v>0</v>
      </c>
      <c r="K12978" t="s">
        <v>23241</v>
      </c>
      <c r="L12978" t="s">
        <v>49200</v>
      </c>
      <c r="M12978" t="s">
        <v>49201</v>
      </c>
    </row>
    <row r="12979" spans="1:13">
      <c r="A12979" s="1" t="s">
        <v>14996</v>
      </c>
      <c r="B12979">
        <v>1.19118092804374E-7</v>
      </c>
      <c r="C12979" s="1">
        <v>3.3183122594627998E-7</v>
      </c>
      <c r="D12979">
        <v>0.98214285714285698</v>
      </c>
      <c r="E12979">
        <v>0.98913043478260898</v>
      </c>
      <c r="F12979">
        <v>0.97089947089947104</v>
      </c>
      <c r="G12979">
        <v>0.64705882352941202</v>
      </c>
      <c r="H12979">
        <v>0.99099099099099097</v>
      </c>
      <c r="I12979">
        <v>0.86842105263157898</v>
      </c>
      <c r="J12979" s="1" t="s">
        <v>23229</v>
      </c>
      <c r="K12979" t="s">
        <v>23240</v>
      </c>
      <c r="L12979" t="s">
        <v>49202</v>
      </c>
      <c r="M12979" t="s">
        <v>49203</v>
      </c>
    </row>
    <row r="12980" spans="1:13">
      <c r="A12980" s="1" t="s">
        <v>14997</v>
      </c>
      <c r="B12980">
        <v>3.51808981372842E-6</v>
      </c>
      <c r="C12980" s="1">
        <v>6.19130114935793E-7</v>
      </c>
      <c r="D12980">
        <v>1</v>
      </c>
      <c r="E12980">
        <v>0.97560975609756095</v>
      </c>
      <c r="F12980">
        <v>1</v>
      </c>
      <c r="G12980">
        <v>0.97619047619047605</v>
      </c>
      <c r="H12980">
        <v>1</v>
      </c>
      <c r="I12980">
        <v>0.99019607843137303</v>
      </c>
      <c r="J12980" s="1">
        <v>1</v>
      </c>
      <c r="K12980" t="s">
        <v>23238</v>
      </c>
      <c r="L12980" t="s">
        <v>49204</v>
      </c>
      <c r="M12980" t="s">
        <v>49205</v>
      </c>
    </row>
    <row r="12981" spans="1:13">
      <c r="A12981" s="1" t="s">
        <v>14998</v>
      </c>
      <c r="B12981">
        <v>1.9433212066247599E-4</v>
      </c>
      <c r="C12981" s="1">
        <v>1.3826936952655601E-6</v>
      </c>
      <c r="D12981">
        <v>0.14516129032258099</v>
      </c>
      <c r="E12981">
        <v>0.656626506024096</v>
      </c>
      <c r="F12981">
        <v>6.41025641025641E-3</v>
      </c>
      <c r="G12981">
        <v>0.15384615384615399</v>
      </c>
      <c r="H12981">
        <v>8.0882352941176502E-2</v>
      </c>
      <c r="I12981">
        <v>0.134146341463415</v>
      </c>
      <c r="J12981" s="1" t="s">
        <v>23229</v>
      </c>
      <c r="K12981" t="s">
        <v>23238</v>
      </c>
      <c r="L12981" t="s">
        <v>49206</v>
      </c>
      <c r="M12981" t="s">
        <v>49207</v>
      </c>
    </row>
    <row r="12982" spans="1:13">
      <c r="A12982" s="1" t="s">
        <v>14999</v>
      </c>
      <c r="B12982">
        <v>1.5259860883781001E-10</v>
      </c>
      <c r="C12982" s="1">
        <v>1.94346209132538E-6</v>
      </c>
      <c r="D12982">
        <v>1</v>
      </c>
      <c r="E12982">
        <v>1</v>
      </c>
      <c r="F12982">
        <v>1</v>
      </c>
      <c r="G12982">
        <v>1</v>
      </c>
      <c r="H12982">
        <v>0.92857142857142905</v>
      </c>
      <c r="I12982">
        <v>1</v>
      </c>
      <c r="J12982" s="1">
        <v>0.05</v>
      </c>
      <c r="K12982" t="s">
        <v>23241</v>
      </c>
      <c r="L12982" t="s">
        <v>49208</v>
      </c>
      <c r="M12982" t="s">
        <v>49209</v>
      </c>
    </row>
    <row r="12983" spans="1:13">
      <c r="A12983" s="1" t="s">
        <v>15000</v>
      </c>
      <c r="B12983">
        <v>9.6251122735545892E-7</v>
      </c>
      <c r="C12983" s="1">
        <v>7.3415175052308997E-6</v>
      </c>
      <c r="D12983">
        <v>1</v>
      </c>
      <c r="E12983">
        <v>1</v>
      </c>
      <c r="F12983">
        <v>0.71962616822429903</v>
      </c>
      <c r="G12983">
        <v>0.98750000000000004</v>
      </c>
      <c r="H12983">
        <v>0.87790697674418605</v>
      </c>
      <c r="I12983">
        <v>0.98484848484848497</v>
      </c>
      <c r="J12983" s="1">
        <v>1</v>
      </c>
      <c r="K12983" t="s">
        <v>23237</v>
      </c>
      <c r="L12983" t="s">
        <v>49210</v>
      </c>
      <c r="M12983" t="s">
        <v>49211</v>
      </c>
    </row>
    <row r="12984" spans="1:13">
      <c r="A12984" s="1" t="s">
        <v>15001</v>
      </c>
      <c r="B12984">
        <v>4.1260007041418598E-4</v>
      </c>
      <c r="C12984" s="1">
        <v>1.0037376548107399E-5</v>
      </c>
      <c r="D12984">
        <v>9.375E-2</v>
      </c>
      <c r="E12984">
        <v>0.34736842105263199</v>
      </c>
      <c r="F12984">
        <v>2.6595744680851098E-3</v>
      </c>
      <c r="G12984">
        <v>0.67592592592592604</v>
      </c>
      <c r="H12984">
        <v>7.1428571428571397E-2</v>
      </c>
      <c r="I12984">
        <v>0.214285714285714</v>
      </c>
      <c r="J12984" s="1">
        <v>0</v>
      </c>
      <c r="K12984" t="s">
        <v>23240</v>
      </c>
      <c r="L12984" t="s">
        <v>49212</v>
      </c>
      <c r="M12984" t="s">
        <v>49213</v>
      </c>
    </row>
    <row r="12985" spans="1:13">
      <c r="A12985" s="1" t="s">
        <v>15002</v>
      </c>
      <c r="B12985">
        <v>6.5119397796524803E-6</v>
      </c>
      <c r="C12985" s="1">
        <v>5.0041436761877996E-6</v>
      </c>
      <c r="D12985">
        <v>0</v>
      </c>
      <c r="E12985">
        <v>0</v>
      </c>
      <c r="F12985">
        <v>0</v>
      </c>
      <c r="G12985">
        <v>1.4285714285714299E-2</v>
      </c>
      <c r="H12985">
        <v>0.13978494623655899</v>
      </c>
      <c r="I12985">
        <v>1.58730158730159E-2</v>
      </c>
      <c r="J12985" s="1" t="s">
        <v>23229</v>
      </c>
      <c r="K12985" t="s">
        <v>23239</v>
      </c>
      <c r="L12985" t="s">
        <v>49214</v>
      </c>
      <c r="M12985" t="s">
        <v>49215</v>
      </c>
    </row>
    <row r="12986" spans="1:13">
      <c r="A12986" s="1" t="s">
        <v>15003</v>
      </c>
      <c r="B12986">
        <v>1.4178445897759999E-8</v>
      </c>
      <c r="C12986" s="1">
        <v>5.14207334411481E-7</v>
      </c>
      <c r="D12986">
        <v>1</v>
      </c>
      <c r="E12986">
        <v>1</v>
      </c>
      <c r="F12986">
        <v>0.99484536082474195</v>
      </c>
      <c r="G12986">
        <v>0.96078431372549</v>
      </c>
      <c r="H12986">
        <v>0.93396226415094297</v>
      </c>
      <c r="I12986">
        <v>0.88586956521739102</v>
      </c>
      <c r="J12986" s="1">
        <v>1</v>
      </c>
      <c r="K12986" t="s">
        <v>23238</v>
      </c>
      <c r="L12986" t="s">
        <v>49216</v>
      </c>
      <c r="M12986" t="s">
        <v>49217</v>
      </c>
    </row>
    <row r="12987" spans="1:13">
      <c r="A12987" s="1" t="s">
        <v>15004</v>
      </c>
      <c r="B12987">
        <v>4.2421808184978099E-4</v>
      </c>
      <c r="C12987" s="1">
        <v>4.1105613513553701E-5</v>
      </c>
      <c r="D12987">
        <v>5.3571428571428603E-2</v>
      </c>
      <c r="E12987">
        <v>0.22395833333333301</v>
      </c>
      <c r="F12987">
        <v>7.7319587628866E-3</v>
      </c>
      <c r="G12987">
        <v>0</v>
      </c>
      <c r="H12987">
        <v>0</v>
      </c>
      <c r="I12987">
        <v>8.4033613445378096E-3</v>
      </c>
      <c r="J12987" s="1">
        <v>0</v>
      </c>
      <c r="K12987" t="s">
        <v>23241</v>
      </c>
      <c r="L12987" t="s">
        <v>49218</v>
      </c>
      <c r="M12987" t="s">
        <v>49219</v>
      </c>
    </row>
    <row r="12988" spans="1:13">
      <c r="A12988" s="1" t="s">
        <v>15005</v>
      </c>
      <c r="B12988">
        <v>5.3330715291491598E-5</v>
      </c>
      <c r="C12988" s="1">
        <v>1.7054283098183901E-4</v>
      </c>
      <c r="D12988">
        <v>0.97058823529411797</v>
      </c>
      <c r="E12988">
        <v>1</v>
      </c>
      <c r="F12988">
        <v>0.99425287356321801</v>
      </c>
      <c r="G12988">
        <v>0.98750000000000004</v>
      </c>
      <c r="H12988">
        <v>0.97499999999999998</v>
      </c>
      <c r="I12988">
        <v>0.76595744680851097</v>
      </c>
      <c r="J12988" s="1">
        <v>1</v>
      </c>
      <c r="K12988" t="s">
        <v>23238</v>
      </c>
      <c r="L12988" t="s">
        <v>49220</v>
      </c>
      <c r="M12988" t="s">
        <v>49221</v>
      </c>
    </row>
    <row r="12989" spans="1:13">
      <c r="A12989" s="1" t="s">
        <v>15006</v>
      </c>
      <c r="B12989">
        <v>1.9432063520172799E-6</v>
      </c>
      <c r="C12989" s="1">
        <v>6.0825141236767102E-6</v>
      </c>
      <c r="D12989">
        <v>1.6666666666666701E-2</v>
      </c>
      <c r="E12989">
        <v>0</v>
      </c>
      <c r="F12989">
        <v>3.57142857142857E-3</v>
      </c>
      <c r="G12989">
        <v>0.11764705882352899</v>
      </c>
      <c r="H12989">
        <v>3.9682539682539701E-2</v>
      </c>
      <c r="I12989">
        <v>0.1</v>
      </c>
      <c r="J12989" s="1" t="s">
        <v>23229</v>
      </c>
      <c r="K12989" t="s">
        <v>23240</v>
      </c>
      <c r="L12989" t="s">
        <v>49222</v>
      </c>
      <c r="M12989" t="s">
        <v>49223</v>
      </c>
    </row>
    <row r="12990" spans="1:13">
      <c r="A12990" s="1" t="s">
        <v>15007</v>
      </c>
      <c r="B12990">
        <v>3.1380661933432399E-6</v>
      </c>
      <c r="C12990" s="1">
        <v>3.3063093403709299E-7</v>
      </c>
      <c r="D12990">
        <v>1</v>
      </c>
      <c r="E12990">
        <v>0.99479166666666696</v>
      </c>
      <c r="F12990">
        <v>0.96134020618556704</v>
      </c>
      <c r="G12990">
        <v>0.98148148148148195</v>
      </c>
      <c r="H12990">
        <v>0.92920353982300896</v>
      </c>
      <c r="I12990">
        <v>0.92990654205607504</v>
      </c>
      <c r="J12990" s="1">
        <v>1</v>
      </c>
      <c r="K12990" t="s">
        <v>23238</v>
      </c>
      <c r="L12990" t="s">
        <v>49224</v>
      </c>
      <c r="M12990" t="s">
        <v>49225</v>
      </c>
    </row>
    <row r="12991" spans="1:13">
      <c r="A12991" s="1" t="s">
        <v>15008</v>
      </c>
      <c r="B12991">
        <v>3.1185515178336298E-6</v>
      </c>
      <c r="C12991" s="1">
        <v>2.8825782966771501E-6</v>
      </c>
      <c r="D12991">
        <v>0.116666666666667</v>
      </c>
      <c r="E12991">
        <v>5.8441558441558399E-2</v>
      </c>
      <c r="F12991">
        <v>3.9548022598870101E-2</v>
      </c>
      <c r="G12991">
        <v>0</v>
      </c>
      <c r="H12991">
        <v>7.14285714285714E-3</v>
      </c>
      <c r="I12991">
        <v>0</v>
      </c>
      <c r="J12991" s="1">
        <v>0</v>
      </c>
      <c r="K12991" t="s">
        <v>23238</v>
      </c>
      <c r="L12991" t="s">
        <v>49226</v>
      </c>
      <c r="M12991" t="s">
        <v>49227</v>
      </c>
    </row>
    <row r="12992" spans="1:13">
      <c r="A12992" s="1" t="s">
        <v>15009</v>
      </c>
      <c r="B12992">
        <v>2.6264505881375298E-7</v>
      </c>
      <c r="C12992" s="1">
        <v>6.2829394291646897E-6</v>
      </c>
      <c r="D12992">
        <v>1</v>
      </c>
      <c r="E12992">
        <v>1</v>
      </c>
      <c r="F12992">
        <v>0.99484536082474195</v>
      </c>
      <c r="G12992">
        <v>1</v>
      </c>
      <c r="H12992">
        <v>0.98888888888888904</v>
      </c>
      <c r="I12992">
        <v>0.92105263157894701</v>
      </c>
      <c r="J12992" s="1" t="s">
        <v>23229</v>
      </c>
      <c r="K12992" t="s">
        <v>23241</v>
      </c>
      <c r="L12992" t="s">
        <v>49228</v>
      </c>
      <c r="M12992" t="s">
        <v>49229</v>
      </c>
    </row>
    <row r="12993" spans="1:13">
      <c r="A12993" s="1" t="s">
        <v>15010</v>
      </c>
      <c r="B12993">
        <v>1.6319234461162301E-7</v>
      </c>
      <c r="C12993" s="1">
        <v>4.1699624710379697E-6</v>
      </c>
      <c r="D12993">
        <v>1</v>
      </c>
      <c r="E12993">
        <v>0.99315068493150704</v>
      </c>
      <c r="F12993">
        <v>1</v>
      </c>
      <c r="G12993">
        <v>0.69565217391304301</v>
      </c>
      <c r="H12993">
        <v>0.98684210526315796</v>
      </c>
      <c r="I12993">
        <v>0.953125</v>
      </c>
      <c r="J12993" s="1" t="s">
        <v>23229</v>
      </c>
      <c r="K12993" t="s">
        <v>23237</v>
      </c>
      <c r="L12993" t="s">
        <v>49230</v>
      </c>
      <c r="M12993" t="s">
        <v>49231</v>
      </c>
    </row>
    <row r="12994" spans="1:13">
      <c r="A12994" s="1" t="s">
        <v>15011</v>
      </c>
      <c r="B12994">
        <v>1.45667507146554E-6</v>
      </c>
      <c r="C12994" s="1">
        <v>1.9744512433457601E-7</v>
      </c>
      <c r="D12994">
        <v>0.78846153846153799</v>
      </c>
      <c r="E12994">
        <v>1</v>
      </c>
      <c r="F12994">
        <v>0.97680412371133996</v>
      </c>
      <c r="G12994">
        <v>0.98837209302325602</v>
      </c>
      <c r="H12994">
        <v>1</v>
      </c>
      <c r="I12994">
        <v>0.94711538461538503</v>
      </c>
      <c r="J12994" s="1">
        <v>0.95454545454545503</v>
      </c>
      <c r="K12994" t="s">
        <v>23241</v>
      </c>
      <c r="L12994" t="s">
        <v>49232</v>
      </c>
      <c r="M12994" t="s">
        <v>49233</v>
      </c>
    </row>
    <row r="12995" spans="1:13">
      <c r="A12995" s="1" t="s">
        <v>15012</v>
      </c>
      <c r="B12995">
        <v>3.8005371054397099E-7</v>
      </c>
      <c r="C12995" s="1">
        <v>9.5349483788586199E-8</v>
      </c>
      <c r="D12995">
        <v>0.94827586206896597</v>
      </c>
      <c r="E12995">
        <v>0.83146067415730296</v>
      </c>
      <c r="F12995">
        <v>0.99734042553191504</v>
      </c>
      <c r="G12995">
        <v>1</v>
      </c>
      <c r="H12995">
        <v>1</v>
      </c>
      <c r="I12995">
        <v>0.99206349206349198</v>
      </c>
      <c r="J12995" s="1">
        <v>1</v>
      </c>
      <c r="K12995" t="s">
        <v>23241</v>
      </c>
      <c r="L12995" t="s">
        <v>49234</v>
      </c>
      <c r="M12995" t="s">
        <v>49235</v>
      </c>
    </row>
    <row r="12996" spans="1:13">
      <c r="A12996" s="1" t="s">
        <v>15013</v>
      </c>
      <c r="B12996">
        <v>6.0316173721162005E-4</v>
      </c>
      <c r="C12996" s="1">
        <v>6.69375139777095E-4</v>
      </c>
      <c r="D12996">
        <v>0.55357142857142905</v>
      </c>
      <c r="E12996">
        <v>0.83510638297872297</v>
      </c>
      <c r="F12996">
        <v>0.73846153846153895</v>
      </c>
      <c r="G12996">
        <v>4.2857142857142899E-2</v>
      </c>
      <c r="H12996">
        <v>0.63679245283018904</v>
      </c>
      <c r="I12996">
        <v>0.14044943820224701</v>
      </c>
      <c r="J12996" s="1">
        <v>0.9</v>
      </c>
      <c r="K12996" t="s">
        <v>23242</v>
      </c>
      <c r="L12996" t="s">
        <v>49236</v>
      </c>
      <c r="M12996" t="s">
        <v>49237</v>
      </c>
    </row>
    <row r="12997" spans="1:13">
      <c r="A12997" s="1" t="s">
        <v>15014</v>
      </c>
      <c r="B12997">
        <v>4.6093542434960601E-4</v>
      </c>
      <c r="C12997" s="1">
        <v>1.08680304036957E-3</v>
      </c>
      <c r="D12997">
        <v>0.375</v>
      </c>
      <c r="E12997">
        <v>0.72395833333333304</v>
      </c>
      <c r="F12997">
        <v>0.70618556701030899</v>
      </c>
      <c r="G12997">
        <v>5.4545454545454501E-2</v>
      </c>
      <c r="H12997">
        <v>0.60176991150442505</v>
      </c>
      <c r="I12997">
        <v>8.8983050847457598E-2</v>
      </c>
      <c r="J12997" s="1">
        <v>0.22727272727272699</v>
      </c>
      <c r="K12997" t="s">
        <v>23238</v>
      </c>
      <c r="L12997" t="s">
        <v>49238</v>
      </c>
      <c r="M12997" t="s">
        <v>49239</v>
      </c>
    </row>
    <row r="12998" spans="1:13">
      <c r="A12998" s="1" t="s">
        <v>15015</v>
      </c>
      <c r="B12998">
        <v>3.0719956962485099E-7</v>
      </c>
      <c r="C12998" s="1">
        <v>5.1010158532303698E-6</v>
      </c>
      <c r="D12998">
        <v>0</v>
      </c>
      <c r="E12998">
        <v>0</v>
      </c>
      <c r="F12998">
        <v>0.113888888888889</v>
      </c>
      <c r="G12998">
        <v>0</v>
      </c>
      <c r="H12998">
        <v>9.5238095238095205E-2</v>
      </c>
      <c r="I12998">
        <v>4.5454545454545497E-2</v>
      </c>
      <c r="J12998" s="1" t="s">
        <v>23229</v>
      </c>
      <c r="K12998" t="s">
        <v>23241</v>
      </c>
      <c r="L12998" t="s">
        <v>49240</v>
      </c>
      <c r="M12998" t="s">
        <v>49241</v>
      </c>
    </row>
    <row r="12999" spans="1:13">
      <c r="A12999" s="1" t="s">
        <v>15016</v>
      </c>
      <c r="B12999">
        <v>2.3243149350899799E-5</v>
      </c>
      <c r="C12999" s="1">
        <v>9.7544421071801097E-5</v>
      </c>
      <c r="D12999">
        <v>1</v>
      </c>
      <c r="E12999">
        <v>0.98913043478260898</v>
      </c>
      <c r="F12999">
        <v>0.74489795918367396</v>
      </c>
      <c r="G12999">
        <v>0.97872340425531901</v>
      </c>
      <c r="H12999">
        <v>1</v>
      </c>
      <c r="I12999">
        <v>1</v>
      </c>
      <c r="J12999" s="1" t="s">
        <v>23229</v>
      </c>
      <c r="K12999" t="s">
        <v>23240</v>
      </c>
      <c r="L12999" t="s">
        <v>49242</v>
      </c>
      <c r="M12999" t="s">
        <v>49243</v>
      </c>
    </row>
    <row r="13000" spans="1:13">
      <c r="A13000" s="1" t="s">
        <v>15017</v>
      </c>
      <c r="B13000">
        <v>4.5974927373653399E-7</v>
      </c>
      <c r="C13000" s="1">
        <v>7.2335609145781203E-6</v>
      </c>
      <c r="D13000">
        <v>0</v>
      </c>
      <c r="E13000">
        <v>0</v>
      </c>
      <c r="F13000">
        <v>7.4626865671641798E-3</v>
      </c>
      <c r="G13000">
        <v>0</v>
      </c>
      <c r="H13000">
        <v>0</v>
      </c>
      <c r="I13000">
        <v>9.6153846153846201E-2</v>
      </c>
      <c r="J13000" s="1">
        <v>0</v>
      </c>
      <c r="K13000" t="s">
        <v>23241</v>
      </c>
      <c r="L13000" t="s">
        <v>49244</v>
      </c>
      <c r="M13000" t="s">
        <v>49245</v>
      </c>
    </row>
    <row r="13001" spans="1:13">
      <c r="A13001" s="1" t="s">
        <v>15018</v>
      </c>
      <c r="B13001">
        <v>3.6168690643602498E-7</v>
      </c>
      <c r="C13001" s="1">
        <v>1.04427174616282E-5</v>
      </c>
      <c r="D13001">
        <v>0.16129032258064499</v>
      </c>
      <c r="E13001">
        <v>9.1954022988505704E-2</v>
      </c>
      <c r="F13001">
        <v>0.110062893081761</v>
      </c>
      <c r="G13001">
        <v>0.36538461538461497</v>
      </c>
      <c r="H13001">
        <v>9.5238095238095205E-2</v>
      </c>
      <c r="I13001">
        <v>0.28205128205128199</v>
      </c>
      <c r="J13001" s="1">
        <v>0</v>
      </c>
      <c r="K13001" t="s">
        <v>23241</v>
      </c>
      <c r="L13001" t="s">
        <v>49246</v>
      </c>
      <c r="M13001" t="s">
        <v>49247</v>
      </c>
    </row>
    <row r="13002" spans="1:13">
      <c r="A13002" s="1" t="s">
        <v>15019</v>
      </c>
      <c r="B13002">
        <v>5.1897426873816004E-4</v>
      </c>
      <c r="C13002" s="1">
        <v>1.0312876911389499E-6</v>
      </c>
      <c r="D13002">
        <v>1</v>
      </c>
      <c r="E13002">
        <v>6.1224489795918401E-2</v>
      </c>
      <c r="F13002">
        <v>1</v>
      </c>
      <c r="G13002">
        <v>1</v>
      </c>
      <c r="H13002">
        <v>1</v>
      </c>
      <c r="I13002">
        <v>1</v>
      </c>
      <c r="J13002" s="1" t="s">
        <v>23229</v>
      </c>
      <c r="K13002" t="s">
        <v>23241</v>
      </c>
      <c r="L13002" t="s">
        <v>49248</v>
      </c>
      <c r="M13002" t="s">
        <v>49249</v>
      </c>
    </row>
    <row r="13003" spans="1:13">
      <c r="A13003" s="1" t="s">
        <v>15020</v>
      </c>
      <c r="B13003">
        <v>3.6317107203754898E-7</v>
      </c>
      <c r="C13003" s="1">
        <v>2.2329869494520701E-5</v>
      </c>
      <c r="D13003">
        <v>1</v>
      </c>
      <c r="E13003">
        <v>1</v>
      </c>
      <c r="F13003">
        <v>0.99664429530201304</v>
      </c>
      <c r="G13003">
        <v>0.4375</v>
      </c>
      <c r="H13003">
        <v>0.96428571428571397</v>
      </c>
      <c r="I13003">
        <v>0.952380952380952</v>
      </c>
      <c r="J13003" s="1">
        <v>1</v>
      </c>
      <c r="K13003" t="s">
        <v>23242</v>
      </c>
      <c r="L13003" t="s">
        <v>49250</v>
      </c>
      <c r="M13003" t="s">
        <v>49251</v>
      </c>
    </row>
    <row r="13004" spans="1:13">
      <c r="A13004" s="1" t="s">
        <v>15021</v>
      </c>
      <c r="B13004">
        <v>3.2252825456022699E-7</v>
      </c>
      <c r="C13004" s="1">
        <v>1.02884938075281E-7</v>
      </c>
      <c r="D13004">
        <v>0.1</v>
      </c>
      <c r="E13004">
        <v>0</v>
      </c>
      <c r="F13004">
        <v>5.6818181818181802E-3</v>
      </c>
      <c r="G13004">
        <v>0</v>
      </c>
      <c r="H13004">
        <v>0</v>
      </c>
      <c r="I13004">
        <v>0</v>
      </c>
      <c r="J13004" s="1">
        <v>0</v>
      </c>
      <c r="K13004" t="s">
        <v>23241</v>
      </c>
      <c r="L13004" t="s">
        <v>49252</v>
      </c>
      <c r="M13004" t="s">
        <v>49253</v>
      </c>
    </row>
    <row r="13005" spans="1:13">
      <c r="A13005" s="1" t="s">
        <v>15022</v>
      </c>
      <c r="B13005">
        <v>1.1057916379505E-6</v>
      </c>
      <c r="C13005" s="1">
        <v>1.40538815237727E-5</v>
      </c>
      <c r="D13005">
        <v>1</v>
      </c>
      <c r="E13005">
        <v>0.99473684210526303</v>
      </c>
      <c r="F13005">
        <v>0.93333333333333302</v>
      </c>
      <c r="G13005">
        <v>1</v>
      </c>
      <c r="H13005">
        <v>0.90789473684210498</v>
      </c>
      <c r="I13005">
        <v>0.98373983739837401</v>
      </c>
      <c r="J13005" s="1">
        <v>1</v>
      </c>
      <c r="K13005" t="s">
        <v>23240</v>
      </c>
      <c r="L13005" t="s">
        <v>49254</v>
      </c>
      <c r="M13005" t="s">
        <v>49255</v>
      </c>
    </row>
    <row r="13006" spans="1:13">
      <c r="A13006" s="1" t="s">
        <v>15023</v>
      </c>
      <c r="B13006">
        <v>4.1858799423018998E-6</v>
      </c>
      <c r="C13006" s="1">
        <v>5.2044292191285596E-7</v>
      </c>
      <c r="D13006">
        <v>0.96428571428571397</v>
      </c>
      <c r="E13006">
        <v>0.95121951219512202</v>
      </c>
      <c r="F13006">
        <v>1</v>
      </c>
      <c r="G13006">
        <v>1</v>
      </c>
      <c r="H13006">
        <v>0.99253731343283602</v>
      </c>
      <c r="I13006">
        <v>0.90909090909090895</v>
      </c>
      <c r="J13006" s="1" t="s">
        <v>23229</v>
      </c>
      <c r="K13006" t="s">
        <v>23241</v>
      </c>
      <c r="L13006" t="s">
        <v>49256</v>
      </c>
      <c r="M13006" t="s">
        <v>49257</v>
      </c>
    </row>
    <row r="13007" spans="1:13">
      <c r="A13007" s="1" t="s">
        <v>15024</v>
      </c>
      <c r="B13007">
        <v>9.5321445973765196E-7</v>
      </c>
      <c r="C13007" s="1">
        <v>1.6496005399523999E-7</v>
      </c>
      <c r="D13007">
        <v>0</v>
      </c>
      <c r="E13007">
        <v>1.16279069767442E-2</v>
      </c>
      <c r="F13007">
        <v>5.6994818652849701E-2</v>
      </c>
      <c r="G13007">
        <v>0</v>
      </c>
      <c r="H13007">
        <v>5.3763440860215101E-3</v>
      </c>
      <c r="I13007">
        <v>0</v>
      </c>
      <c r="J13007" s="1" t="s">
        <v>23229</v>
      </c>
      <c r="K13007" t="s">
        <v>23240</v>
      </c>
      <c r="L13007" t="s">
        <v>49258</v>
      </c>
      <c r="M13007" t="s">
        <v>49259</v>
      </c>
    </row>
    <row r="13008" spans="1:13">
      <c r="A13008" s="1" t="s">
        <v>15025</v>
      </c>
      <c r="B13008">
        <v>1.13767184133101E-8</v>
      </c>
      <c r="C13008" s="1">
        <v>6.2935333998460797E-6</v>
      </c>
      <c r="D13008">
        <v>0.63636363636363602</v>
      </c>
      <c r="E13008">
        <v>0.75</v>
      </c>
      <c r="F13008">
        <v>0.125</v>
      </c>
      <c r="G13008">
        <v>0.88636363636363602</v>
      </c>
      <c r="H13008">
        <v>0.49253731343283602</v>
      </c>
      <c r="I13008">
        <v>0.73076923076923095</v>
      </c>
      <c r="J13008" s="1" t="s">
        <v>23229</v>
      </c>
      <c r="K13008" t="s">
        <v>23239</v>
      </c>
      <c r="L13008" t="s">
        <v>49260</v>
      </c>
      <c r="M13008" t="s">
        <v>49261</v>
      </c>
    </row>
    <row r="13009" spans="1:13">
      <c r="A13009" s="1" t="s">
        <v>15026</v>
      </c>
      <c r="B13009">
        <v>1.62466913843456E-7</v>
      </c>
      <c r="C13009" s="1">
        <v>2.0022741710159799E-7</v>
      </c>
      <c r="D13009">
        <v>1</v>
      </c>
      <c r="E13009">
        <v>0.97619047619047605</v>
      </c>
      <c r="F13009">
        <v>1</v>
      </c>
      <c r="G13009">
        <v>1</v>
      </c>
      <c r="H13009">
        <v>0.98148148148148195</v>
      </c>
      <c r="I13009">
        <v>0.97222222222222199</v>
      </c>
      <c r="J13009" s="1">
        <v>1</v>
      </c>
      <c r="K13009" t="s">
        <v>23238</v>
      </c>
      <c r="L13009" t="s">
        <v>49262</v>
      </c>
      <c r="M13009" t="s">
        <v>49263</v>
      </c>
    </row>
    <row r="13010" spans="1:13">
      <c r="A13010" s="1" t="s">
        <v>15027</v>
      </c>
      <c r="B13010">
        <v>1.0413065749085799E-9</v>
      </c>
      <c r="C13010" s="1">
        <v>4.8278177928955105E-7</v>
      </c>
      <c r="D13010">
        <v>1</v>
      </c>
      <c r="E13010">
        <v>1</v>
      </c>
      <c r="F13010">
        <v>1</v>
      </c>
      <c r="G13010">
        <v>0.91666666666666696</v>
      </c>
      <c r="H13010">
        <v>0.98507462686567204</v>
      </c>
      <c r="I13010">
        <v>0.83333333333333304</v>
      </c>
      <c r="J13010" s="1">
        <v>1</v>
      </c>
      <c r="K13010" t="s">
        <v>23238</v>
      </c>
      <c r="L13010" t="s">
        <v>49264</v>
      </c>
      <c r="M13010" t="s">
        <v>49265</v>
      </c>
    </row>
    <row r="13011" spans="1:13">
      <c r="A13011" s="1" t="s">
        <v>15028</v>
      </c>
      <c r="B13011">
        <v>7.0593856264206E-6</v>
      </c>
      <c r="C13011" s="1">
        <v>2.6381069146901899E-5</v>
      </c>
      <c r="D13011">
        <v>0.390625</v>
      </c>
      <c r="E13011">
        <v>0.546875</v>
      </c>
      <c r="F13011">
        <v>0.51030927835051498</v>
      </c>
      <c r="G13011">
        <v>0.342592592592593</v>
      </c>
      <c r="H13011">
        <v>0.59375</v>
      </c>
      <c r="I13011">
        <v>0.53947368421052599</v>
      </c>
      <c r="J13011" s="1">
        <v>0.125</v>
      </c>
      <c r="K13011" t="s">
        <v>23239</v>
      </c>
      <c r="L13011" t="s">
        <v>49266</v>
      </c>
      <c r="M13011" t="s">
        <v>49267</v>
      </c>
    </row>
    <row r="13012" spans="1:13">
      <c r="A13012" s="1" t="s">
        <v>15029</v>
      </c>
      <c r="B13012">
        <v>3.2213295846779398E-5</v>
      </c>
      <c r="C13012" s="1">
        <v>2.4103534829284301E-6</v>
      </c>
      <c r="D13012">
        <v>0.6875</v>
      </c>
      <c r="E13012">
        <v>0.98958333333333304</v>
      </c>
      <c r="F13012">
        <v>0.90512820512820502</v>
      </c>
      <c r="G13012">
        <v>0.96551724137931005</v>
      </c>
      <c r="H13012">
        <v>0.84234234234234195</v>
      </c>
      <c r="I13012">
        <v>0.89256198347107396</v>
      </c>
      <c r="J13012" s="1">
        <v>1</v>
      </c>
      <c r="K13012" t="s">
        <v>23238</v>
      </c>
      <c r="L13012" t="s">
        <v>49268</v>
      </c>
      <c r="M13012" t="s">
        <v>49269</v>
      </c>
    </row>
    <row r="13013" spans="1:13">
      <c r="A13013" s="1" t="s">
        <v>15030</v>
      </c>
      <c r="B13013">
        <v>0</v>
      </c>
      <c r="C13013" s="1">
        <v>0</v>
      </c>
      <c r="D13013">
        <v>1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 s="1">
        <v>0.25</v>
      </c>
      <c r="K13013" t="s">
        <v>23238</v>
      </c>
      <c r="L13013" t="s">
        <v>49270</v>
      </c>
      <c r="M13013" t="s">
        <v>49271</v>
      </c>
    </row>
    <row r="13014" spans="1:13">
      <c r="A13014" s="1" t="s">
        <v>15031</v>
      </c>
      <c r="B13014">
        <v>2.09415130727915E-4</v>
      </c>
      <c r="C13014" s="1">
        <v>2.3904300099398401E-4</v>
      </c>
      <c r="D13014">
        <v>0.21875</v>
      </c>
      <c r="E13014">
        <v>0.34895833333333298</v>
      </c>
      <c r="F13014">
        <v>0.104430379746835</v>
      </c>
      <c r="G13014">
        <v>0</v>
      </c>
      <c r="H13014">
        <v>3.1645569620253201E-2</v>
      </c>
      <c r="I13014">
        <v>0</v>
      </c>
      <c r="J13014" s="1">
        <v>0</v>
      </c>
      <c r="K13014" t="s">
        <v>23237</v>
      </c>
      <c r="L13014" t="s">
        <v>49272</v>
      </c>
      <c r="M13014" t="s">
        <v>49273</v>
      </c>
    </row>
    <row r="13015" spans="1:13">
      <c r="A13015" s="1" t="s">
        <v>15032</v>
      </c>
      <c r="B13015">
        <v>6.9074641041889097E-8</v>
      </c>
      <c r="C13015" s="1">
        <v>4.9622370246094702E-5</v>
      </c>
      <c r="D13015">
        <v>0.91666666666666696</v>
      </c>
      <c r="E13015">
        <v>0.83529411764705896</v>
      </c>
      <c r="F13015">
        <v>0.78057553956834502</v>
      </c>
      <c r="G13015">
        <v>0.85294117647058798</v>
      </c>
      <c r="H13015">
        <v>0.56593406593406603</v>
      </c>
      <c r="I13015">
        <v>0.817460317460317</v>
      </c>
      <c r="J13015" s="1">
        <v>0</v>
      </c>
      <c r="K13015" t="s">
        <v>23242</v>
      </c>
      <c r="L13015" t="s">
        <v>49274</v>
      </c>
      <c r="M13015" t="s">
        <v>49275</v>
      </c>
    </row>
    <row r="13016" spans="1:13">
      <c r="A13016" s="1" t="s">
        <v>15033</v>
      </c>
      <c r="B13016">
        <v>2.8707563655995999E-4</v>
      </c>
      <c r="C13016" s="1">
        <v>1.3829766588141301E-5</v>
      </c>
      <c r="D13016">
        <v>0</v>
      </c>
      <c r="E13016">
        <v>0.203125</v>
      </c>
      <c r="F13016">
        <v>5.2356020942408397E-3</v>
      </c>
      <c r="G13016">
        <v>1.0638297872340399E-2</v>
      </c>
      <c r="H13016">
        <v>0</v>
      </c>
      <c r="I13016">
        <v>4.2735042735042696E-3</v>
      </c>
      <c r="J13016" s="1">
        <v>0</v>
      </c>
      <c r="K13016" t="s">
        <v>23238</v>
      </c>
      <c r="L13016" t="s">
        <v>49276</v>
      </c>
      <c r="M13016" t="s">
        <v>49277</v>
      </c>
    </row>
    <row r="13017" spans="1:13">
      <c r="A13017" s="1" t="s">
        <v>15034</v>
      </c>
      <c r="B13017">
        <v>8.7889217633422302E-6</v>
      </c>
      <c r="C13017" s="1">
        <v>4.4184114623213398E-9</v>
      </c>
      <c r="D13017">
        <v>0.05</v>
      </c>
      <c r="E13017">
        <v>2.1978021978022001E-2</v>
      </c>
      <c r="F13017">
        <v>0</v>
      </c>
      <c r="G13017">
        <v>0</v>
      </c>
      <c r="H13017">
        <v>0</v>
      </c>
      <c r="I13017">
        <v>0</v>
      </c>
      <c r="J13017" s="1">
        <v>0</v>
      </c>
      <c r="K13017" t="s">
        <v>23237</v>
      </c>
      <c r="L13017" t="s">
        <v>49278</v>
      </c>
      <c r="M13017" t="s">
        <v>49279</v>
      </c>
    </row>
    <row r="13018" spans="1:13">
      <c r="A13018" s="1" t="s">
        <v>15035</v>
      </c>
      <c r="B13018">
        <v>2.0404523590057699E-4</v>
      </c>
      <c r="C13018" s="1">
        <v>5.3685815416148203E-5</v>
      </c>
      <c r="D13018">
        <v>0.5625</v>
      </c>
      <c r="E13018">
        <v>0.98275862068965503</v>
      </c>
      <c r="F13018">
        <v>0.91017964071856305</v>
      </c>
      <c r="G13018">
        <v>1</v>
      </c>
      <c r="H13018">
        <v>0.99431818181818199</v>
      </c>
      <c r="I13018">
        <v>1</v>
      </c>
      <c r="J13018" s="1" t="s">
        <v>23229</v>
      </c>
      <c r="K13018" t="s">
        <v>23237</v>
      </c>
      <c r="L13018" t="s">
        <v>49280</v>
      </c>
      <c r="M13018" t="s">
        <v>49281</v>
      </c>
    </row>
    <row r="13019" spans="1:13">
      <c r="A13019" s="1" t="s">
        <v>15036</v>
      </c>
      <c r="B13019">
        <v>4.0267926950231799E-8</v>
      </c>
      <c r="C13019" s="1">
        <v>1.08204232948506E-7</v>
      </c>
      <c r="D13019">
        <v>1</v>
      </c>
      <c r="E13019">
        <v>1</v>
      </c>
      <c r="F13019">
        <v>0.99696969696969695</v>
      </c>
      <c r="G13019">
        <v>1</v>
      </c>
      <c r="H13019">
        <v>1</v>
      </c>
      <c r="I13019">
        <v>0.99519230769230804</v>
      </c>
      <c r="J13019" s="1">
        <v>0</v>
      </c>
      <c r="K13019" t="s">
        <v>23239</v>
      </c>
      <c r="L13019" t="s">
        <v>49282</v>
      </c>
      <c r="M13019" t="s">
        <v>49283</v>
      </c>
    </row>
    <row r="13020" spans="1:13">
      <c r="A13020" s="1" t="s">
        <v>15037</v>
      </c>
      <c r="B13020">
        <v>7.05452024805355E-4</v>
      </c>
      <c r="C13020" s="1">
        <v>1.0115659003760199E-5</v>
      </c>
      <c r="D13020">
        <v>0.96666666666666701</v>
      </c>
      <c r="E13020">
        <v>0.34705882352941197</v>
      </c>
      <c r="F13020">
        <v>0.99740932642487001</v>
      </c>
      <c r="G13020">
        <v>0.92307692307692302</v>
      </c>
      <c r="H13020">
        <v>1</v>
      </c>
      <c r="I13020">
        <v>0.98076923076923095</v>
      </c>
      <c r="J13020" s="1">
        <v>1</v>
      </c>
      <c r="K13020" t="s">
        <v>23238</v>
      </c>
      <c r="L13020" t="s">
        <v>49284</v>
      </c>
      <c r="M13020" t="s">
        <v>49285</v>
      </c>
    </row>
    <row r="13021" spans="1:13">
      <c r="A13021" s="1" t="s">
        <v>15038</v>
      </c>
      <c r="B13021">
        <v>5.6658701252877703E-6</v>
      </c>
      <c r="C13021" s="1">
        <v>4.2990052643630903E-5</v>
      </c>
      <c r="D13021">
        <v>1</v>
      </c>
      <c r="E13021">
        <v>1</v>
      </c>
      <c r="F13021">
        <v>0.81699346405228801</v>
      </c>
      <c r="G13021">
        <v>1</v>
      </c>
      <c r="H13021">
        <v>1</v>
      </c>
      <c r="I13021">
        <v>1</v>
      </c>
      <c r="J13021" s="1">
        <v>1</v>
      </c>
      <c r="K13021" t="s">
        <v>23238</v>
      </c>
      <c r="L13021" t="s">
        <v>49286</v>
      </c>
      <c r="M13021" t="s">
        <v>49287</v>
      </c>
    </row>
    <row r="13022" spans="1:13">
      <c r="A13022" s="1" t="s">
        <v>15039</v>
      </c>
      <c r="B13022">
        <v>1.21411660163146E-5</v>
      </c>
      <c r="C13022" s="1">
        <v>5.1623664014581297E-7</v>
      </c>
      <c r="D13022">
        <v>0.95</v>
      </c>
      <c r="E13022">
        <v>0.99404761904761896</v>
      </c>
      <c r="F13022">
        <v>0.88013698630137005</v>
      </c>
      <c r="G13022">
        <v>1</v>
      </c>
      <c r="H13022">
        <v>0.97857142857142898</v>
      </c>
      <c r="I13022">
        <v>0.97916666666666696</v>
      </c>
      <c r="J13022" s="1">
        <v>1</v>
      </c>
      <c r="K13022" t="s">
        <v>23240</v>
      </c>
      <c r="L13022" t="s">
        <v>49288</v>
      </c>
      <c r="M13022" t="s">
        <v>49289</v>
      </c>
    </row>
    <row r="13023" spans="1:13">
      <c r="A13023" s="1" t="s">
        <v>15040</v>
      </c>
      <c r="B13023">
        <v>2.4139427060338601E-5</v>
      </c>
      <c r="C13023" s="1">
        <v>5.4482928688702801E-5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0.81578947368421095</v>
      </c>
      <c r="J13023" s="1">
        <v>1</v>
      </c>
      <c r="K13023" t="s">
        <v>23238</v>
      </c>
      <c r="L13023" t="s">
        <v>49290</v>
      </c>
      <c r="M13023" t="s">
        <v>49291</v>
      </c>
    </row>
    <row r="13024" spans="1:13">
      <c r="A13024" s="1" t="s">
        <v>15041</v>
      </c>
      <c r="B13024">
        <v>8.4847220811976406E-5</v>
      </c>
      <c r="C13024" s="1">
        <v>7.6652916254458601E-5</v>
      </c>
      <c r="D13024">
        <v>0.203125</v>
      </c>
      <c r="E13024">
        <v>0.24479166666666699</v>
      </c>
      <c r="F13024">
        <v>0.47872340425531901</v>
      </c>
      <c r="G13024">
        <v>0.46875</v>
      </c>
      <c r="H13024">
        <v>0.486363636363636</v>
      </c>
      <c r="I13024">
        <v>0.43069306930693102</v>
      </c>
      <c r="J13024" s="1">
        <v>1</v>
      </c>
      <c r="K13024" t="s">
        <v>23239</v>
      </c>
      <c r="L13024" t="s">
        <v>49292</v>
      </c>
      <c r="M13024" t="s">
        <v>49293</v>
      </c>
    </row>
    <row r="13025" spans="1:13">
      <c r="A13025" s="1" t="s">
        <v>15042</v>
      </c>
      <c r="B13025">
        <v>9.8450672812024404E-5</v>
      </c>
      <c r="C13025" s="1">
        <v>4.23389881376847E-5</v>
      </c>
      <c r="D13025">
        <v>0.568965517241379</v>
      </c>
      <c r="E13025">
        <v>0.49473684210526298</v>
      </c>
      <c r="F13025">
        <v>0.66573033707865203</v>
      </c>
      <c r="G13025">
        <v>0.97058823529411797</v>
      </c>
      <c r="H13025">
        <v>0.43333333333333302</v>
      </c>
      <c r="I13025">
        <v>0.60795454545454497</v>
      </c>
      <c r="J13025" s="1">
        <v>0</v>
      </c>
      <c r="K13025" t="s">
        <v>23241</v>
      </c>
      <c r="L13025" t="s">
        <v>49294</v>
      </c>
      <c r="M13025" t="s">
        <v>49295</v>
      </c>
    </row>
    <row r="13026" spans="1:13">
      <c r="A13026" s="1" t="s">
        <v>15043</v>
      </c>
      <c r="B13026">
        <v>2.57400690832743E-7</v>
      </c>
      <c r="C13026" s="1">
        <v>2.23363021414608E-7</v>
      </c>
      <c r="D13026">
        <v>1.6129032258064498E-2</v>
      </c>
      <c r="E13026">
        <v>5.8823529411764696E-3</v>
      </c>
      <c r="F13026">
        <v>6.6666666666666697E-3</v>
      </c>
      <c r="G13026">
        <v>0</v>
      </c>
      <c r="H13026">
        <v>0</v>
      </c>
      <c r="I13026">
        <v>0</v>
      </c>
      <c r="J13026" s="1">
        <v>0</v>
      </c>
      <c r="K13026" t="s">
        <v>23242</v>
      </c>
      <c r="L13026" t="s">
        <v>49296</v>
      </c>
      <c r="M13026" t="s">
        <v>49297</v>
      </c>
    </row>
    <row r="13027" spans="1:13">
      <c r="A13027" s="1" t="s">
        <v>15044</v>
      </c>
      <c r="B13027">
        <v>6.6187455193043602E-7</v>
      </c>
      <c r="C13027" s="1">
        <v>5.3624072638343101E-8</v>
      </c>
      <c r="D13027">
        <v>0</v>
      </c>
      <c r="E13027">
        <v>0</v>
      </c>
      <c r="F13027">
        <v>0</v>
      </c>
      <c r="G13027">
        <v>0.14000000000000001</v>
      </c>
      <c r="H13027">
        <v>2.5423728813559299E-2</v>
      </c>
      <c r="I13027">
        <v>3.8461538461538498E-2</v>
      </c>
      <c r="J13027" s="1">
        <v>0</v>
      </c>
      <c r="K13027" t="s">
        <v>23238</v>
      </c>
      <c r="L13027" t="s">
        <v>49298</v>
      </c>
      <c r="M13027" t="s">
        <v>49299</v>
      </c>
    </row>
    <row r="13028" spans="1:13">
      <c r="A13028" s="1" t="s">
        <v>15045</v>
      </c>
      <c r="B13028">
        <v>9.8702734296704799E-5</v>
      </c>
      <c r="C13028" s="1">
        <v>5.0371636527874299E-4</v>
      </c>
      <c r="D13028">
        <v>0</v>
      </c>
      <c r="E13028">
        <v>0</v>
      </c>
      <c r="F13028">
        <v>0.29487179487179499</v>
      </c>
      <c r="G13028">
        <v>0</v>
      </c>
      <c r="H13028">
        <v>6.9444444444444406E-2</v>
      </c>
      <c r="I13028">
        <v>5.1546391752577301E-3</v>
      </c>
      <c r="J13028" s="1" t="s">
        <v>23229</v>
      </c>
      <c r="K13028" t="s">
        <v>23238</v>
      </c>
      <c r="L13028" t="s">
        <v>49300</v>
      </c>
      <c r="M13028" t="s">
        <v>49301</v>
      </c>
    </row>
    <row r="13029" spans="1:13">
      <c r="A13029" s="1" t="s">
        <v>15046</v>
      </c>
      <c r="B13029">
        <v>1.1015288429174001E-8</v>
      </c>
      <c r="C13029" s="1">
        <v>1.9615655719796E-7</v>
      </c>
      <c r="D13029">
        <v>1</v>
      </c>
      <c r="E13029">
        <v>1</v>
      </c>
      <c r="F13029">
        <v>1</v>
      </c>
      <c r="G13029">
        <v>1</v>
      </c>
      <c r="H13029">
        <v>0.99180327868852503</v>
      </c>
      <c r="I13029">
        <v>1</v>
      </c>
      <c r="J13029" s="1" t="s">
        <v>23229</v>
      </c>
      <c r="K13029" t="s">
        <v>23239</v>
      </c>
      <c r="L13029" t="s">
        <v>49302</v>
      </c>
      <c r="M13029" t="s">
        <v>49303</v>
      </c>
    </row>
    <row r="13030" spans="1:13">
      <c r="A13030" s="1" t="s">
        <v>15047</v>
      </c>
      <c r="B13030">
        <v>7.3393439396761201E-7</v>
      </c>
      <c r="C13030" s="1">
        <v>1.8730443370590599E-6</v>
      </c>
      <c r="D13030">
        <v>1.7857142857142901E-2</v>
      </c>
      <c r="E13030">
        <v>0</v>
      </c>
      <c r="F13030">
        <v>0.12</v>
      </c>
      <c r="G13030">
        <v>0.36842105263157898</v>
      </c>
      <c r="H13030">
        <v>0.15942028985507201</v>
      </c>
      <c r="I13030">
        <v>0.209302325581395</v>
      </c>
      <c r="J13030" s="1">
        <v>0</v>
      </c>
      <c r="K13030" t="s">
        <v>23238</v>
      </c>
      <c r="L13030" t="s">
        <v>49304</v>
      </c>
      <c r="M13030" t="s">
        <v>49305</v>
      </c>
    </row>
    <row r="13031" spans="1:13">
      <c r="A13031" s="1" t="s">
        <v>15048</v>
      </c>
      <c r="B13031">
        <v>6.5258446203608097E-5</v>
      </c>
      <c r="C13031" s="1">
        <v>2.21166871405757E-4</v>
      </c>
      <c r="D13031">
        <v>0.1875</v>
      </c>
      <c r="E13031">
        <v>9.8958333333333301E-2</v>
      </c>
      <c r="F13031">
        <v>0.29639175257731998</v>
      </c>
      <c r="G13031">
        <v>5.7692307692307702E-2</v>
      </c>
      <c r="H13031">
        <v>0.119469026548673</v>
      </c>
      <c r="I13031">
        <v>9.45945945945946E-2</v>
      </c>
      <c r="J13031" s="1">
        <v>1</v>
      </c>
      <c r="K13031" t="s">
        <v>23237</v>
      </c>
      <c r="L13031" t="s">
        <v>49306</v>
      </c>
      <c r="M13031" t="s">
        <v>49307</v>
      </c>
    </row>
    <row r="13032" spans="1:13">
      <c r="A13032" s="1" t="s">
        <v>15049</v>
      </c>
      <c r="B13032">
        <v>1.67580272176632E-6</v>
      </c>
      <c r="C13032" s="1">
        <v>2.2833702426250399E-6</v>
      </c>
      <c r="D13032">
        <v>1</v>
      </c>
      <c r="E13032">
        <v>1</v>
      </c>
      <c r="F13032">
        <v>1</v>
      </c>
      <c r="G13032">
        <v>0.99107142857142905</v>
      </c>
      <c r="H13032">
        <v>0.99494949494949503</v>
      </c>
      <c r="I13032">
        <v>0.94758064516129004</v>
      </c>
      <c r="J13032" s="1">
        <v>1</v>
      </c>
      <c r="K13032" t="s">
        <v>23238</v>
      </c>
      <c r="L13032" t="s">
        <v>49308</v>
      </c>
      <c r="M13032" t="s">
        <v>49309</v>
      </c>
    </row>
    <row r="13033" spans="1:13">
      <c r="A13033" s="1" t="s">
        <v>15050</v>
      </c>
      <c r="B13033">
        <v>1.6558970866210201E-7</v>
      </c>
      <c r="C13033" s="1">
        <v>8.0251851184811804E-5</v>
      </c>
      <c r="D13033">
        <v>0.21875</v>
      </c>
      <c r="E13033">
        <v>0.21052631578947401</v>
      </c>
      <c r="F13033">
        <v>6.9587628865979398E-2</v>
      </c>
      <c r="G13033">
        <v>0.355769230769231</v>
      </c>
      <c r="H13033">
        <v>8.6538461538461495E-2</v>
      </c>
      <c r="I13033">
        <v>0.44736842105263203</v>
      </c>
      <c r="J13033" s="1">
        <v>0</v>
      </c>
      <c r="K13033" t="s">
        <v>23241</v>
      </c>
      <c r="L13033" t="s">
        <v>49310</v>
      </c>
      <c r="M13033" t="s">
        <v>49311</v>
      </c>
    </row>
    <row r="13034" spans="1:13">
      <c r="A13034" s="1" t="s">
        <v>15051</v>
      </c>
      <c r="B13034">
        <v>1.33571100217231E-4</v>
      </c>
      <c r="C13034" s="1">
        <v>1.1631572041411701E-4</v>
      </c>
      <c r="D13034">
        <v>0.204545454545455</v>
      </c>
      <c r="E13034">
        <v>1.0989010989011E-2</v>
      </c>
      <c r="F13034">
        <v>3.03030303030303E-2</v>
      </c>
      <c r="G13034">
        <v>0.64285714285714302</v>
      </c>
      <c r="H13034">
        <v>5.8139534883720902E-2</v>
      </c>
      <c r="I13034">
        <v>0.34269662921348298</v>
      </c>
      <c r="J13034" s="1" t="s">
        <v>23229</v>
      </c>
      <c r="K13034" t="s">
        <v>23242</v>
      </c>
      <c r="L13034" t="s">
        <v>49312</v>
      </c>
      <c r="M13034" t="s">
        <v>49313</v>
      </c>
    </row>
    <row r="13035" spans="1:13">
      <c r="A13035" s="1" t="s">
        <v>15052</v>
      </c>
      <c r="B13035">
        <v>6.62829928850568E-6</v>
      </c>
      <c r="C13035" s="1">
        <v>1.17793473287026E-5</v>
      </c>
      <c r="D13035">
        <v>0.9375</v>
      </c>
      <c r="E13035">
        <v>1</v>
      </c>
      <c r="F13035">
        <v>0.80263157894736803</v>
      </c>
      <c r="G13035">
        <v>0.96666666666666701</v>
      </c>
      <c r="H13035">
        <v>0.92718446601941795</v>
      </c>
      <c r="I13035">
        <v>0.97222222222222199</v>
      </c>
      <c r="J13035" s="1">
        <v>1</v>
      </c>
      <c r="K13035" t="s">
        <v>23240</v>
      </c>
      <c r="L13035" t="s">
        <v>49314</v>
      </c>
      <c r="M13035" t="s">
        <v>49315</v>
      </c>
    </row>
    <row r="13036" spans="1:13">
      <c r="A13036" s="1" t="s">
        <v>15053</v>
      </c>
      <c r="B13036">
        <v>1.8657562220002101E-8</v>
      </c>
      <c r="C13036" s="1">
        <v>6.7540037977074302E-6</v>
      </c>
      <c r="D13036">
        <v>0</v>
      </c>
      <c r="E13036">
        <v>1.0752688172042999E-2</v>
      </c>
      <c r="F13036">
        <v>0</v>
      </c>
      <c r="G13036">
        <v>0.33035714285714302</v>
      </c>
      <c r="H13036">
        <v>4.5454545454545496E-3</v>
      </c>
      <c r="I13036">
        <v>9.90990990990991E-2</v>
      </c>
      <c r="J13036" s="1">
        <v>0</v>
      </c>
      <c r="K13036" t="s">
        <v>23241</v>
      </c>
      <c r="L13036" t="s">
        <v>49316</v>
      </c>
      <c r="M13036" t="s">
        <v>49317</v>
      </c>
    </row>
    <row r="13037" spans="1:13">
      <c r="A13037" s="1" t="s">
        <v>15054</v>
      </c>
      <c r="B13037">
        <v>4.1664336425007697E-5</v>
      </c>
      <c r="C13037" s="1">
        <v>8.0187942505303295E-7</v>
      </c>
      <c r="D13037">
        <v>0.875</v>
      </c>
      <c r="E13037">
        <v>0.64084507042253502</v>
      </c>
      <c r="F13037">
        <v>0.92028985507246397</v>
      </c>
      <c r="G13037">
        <v>1</v>
      </c>
      <c r="H13037">
        <v>0.9375</v>
      </c>
      <c r="I13037">
        <v>0.88571428571428601</v>
      </c>
      <c r="J13037" s="1">
        <v>1</v>
      </c>
      <c r="K13037" t="s">
        <v>23240</v>
      </c>
      <c r="L13037" t="s">
        <v>49318</v>
      </c>
      <c r="M13037" t="s">
        <v>49319</v>
      </c>
    </row>
    <row r="13038" spans="1:13">
      <c r="A13038" s="1" t="s">
        <v>15055</v>
      </c>
      <c r="B13038">
        <v>8.2939059964290904E-6</v>
      </c>
      <c r="C13038" s="1">
        <v>2.7778920947882602E-5</v>
      </c>
      <c r="D13038">
        <v>9.6774193548387094E-2</v>
      </c>
      <c r="E13038">
        <v>6.0439560439560398E-2</v>
      </c>
      <c r="F13038">
        <v>0.15775401069518699</v>
      </c>
      <c r="G13038">
        <v>0</v>
      </c>
      <c r="H13038">
        <v>0.171875</v>
      </c>
      <c r="I13038">
        <v>3.2051282051282E-2</v>
      </c>
      <c r="J13038" s="1">
        <v>0</v>
      </c>
      <c r="K13038" t="s">
        <v>23241</v>
      </c>
      <c r="L13038" t="s">
        <v>49320</v>
      </c>
      <c r="M13038" t="s">
        <v>49321</v>
      </c>
    </row>
    <row r="13039" spans="1:13">
      <c r="A13039" s="1" t="s">
        <v>15056</v>
      </c>
      <c r="B13039">
        <v>1.0092361786647499E-6</v>
      </c>
      <c r="C13039" s="1">
        <v>2.6145463411482997E-4</v>
      </c>
      <c r="D13039">
        <v>0.134615384615385</v>
      </c>
      <c r="E13039">
        <v>0.29054054054054101</v>
      </c>
      <c r="F13039">
        <v>0.103550295857988</v>
      </c>
      <c r="G13039">
        <v>0.32142857142857101</v>
      </c>
      <c r="H13039">
        <v>0.15517241379310301</v>
      </c>
      <c r="I13039">
        <v>0.68421052631578905</v>
      </c>
      <c r="J13039" s="1">
        <v>1</v>
      </c>
      <c r="K13039" t="s">
        <v>23238</v>
      </c>
      <c r="L13039" t="s">
        <v>49322</v>
      </c>
      <c r="M13039" t="s">
        <v>49323</v>
      </c>
    </row>
    <row r="13040" spans="1:13">
      <c r="A13040" s="1" t="s">
        <v>15057</v>
      </c>
      <c r="B13040">
        <v>1.24804650030017E-5</v>
      </c>
      <c r="C13040" s="1">
        <v>1.5772059930439201E-6</v>
      </c>
      <c r="D13040">
        <v>0.80769230769230804</v>
      </c>
      <c r="E13040">
        <v>0.79374999999999996</v>
      </c>
      <c r="F13040">
        <v>0.98203592814371299</v>
      </c>
      <c r="G13040">
        <v>0.56756756756756799</v>
      </c>
      <c r="H13040">
        <v>0.987341772151899</v>
      </c>
      <c r="I13040">
        <v>0.875</v>
      </c>
      <c r="J13040" s="1">
        <v>1</v>
      </c>
      <c r="K13040" t="s">
        <v>23238</v>
      </c>
      <c r="L13040" t="s">
        <v>49324</v>
      </c>
      <c r="M13040" t="s">
        <v>49325</v>
      </c>
    </row>
    <row r="13041" spans="1:13">
      <c r="A13041" s="1" t="s">
        <v>15058</v>
      </c>
      <c r="B13041">
        <v>3.6394244086378697E-5</v>
      </c>
      <c r="C13041" s="1">
        <v>2.71131705787191E-10</v>
      </c>
      <c r="D13041">
        <v>0.19565217391304299</v>
      </c>
      <c r="E13041">
        <v>2.9850746268656699E-2</v>
      </c>
      <c r="F13041">
        <v>8.4033613445378096E-3</v>
      </c>
      <c r="G13041">
        <v>2.7027027027027001E-2</v>
      </c>
      <c r="H13041">
        <v>0</v>
      </c>
      <c r="I13041">
        <v>1.5789473684210499E-2</v>
      </c>
      <c r="J13041" s="1">
        <v>0</v>
      </c>
      <c r="K13041" t="s">
        <v>23241</v>
      </c>
      <c r="L13041" t="s">
        <v>49326</v>
      </c>
      <c r="M13041" t="s">
        <v>49327</v>
      </c>
    </row>
    <row r="13042" spans="1:13">
      <c r="A13042" s="1" t="s">
        <v>15059</v>
      </c>
      <c r="B13042">
        <v>5.71362828877204E-5</v>
      </c>
      <c r="C13042" s="1">
        <v>6.0107445138483202E-5</v>
      </c>
      <c r="D13042">
        <v>0.546875</v>
      </c>
      <c r="E13042">
        <v>0.61458333333333304</v>
      </c>
      <c r="F13042">
        <v>0.997435897435897</v>
      </c>
      <c r="G13042">
        <v>1</v>
      </c>
      <c r="H13042">
        <v>1</v>
      </c>
      <c r="I13042">
        <v>1</v>
      </c>
      <c r="J13042" s="1">
        <v>1</v>
      </c>
      <c r="K13042" t="s">
        <v>23241</v>
      </c>
      <c r="L13042" t="s">
        <v>49328</v>
      </c>
      <c r="M13042" t="s">
        <v>49329</v>
      </c>
    </row>
    <row r="13043" spans="1:13">
      <c r="A13043" s="1" t="s">
        <v>15060</v>
      </c>
      <c r="B13043">
        <v>8.7505056371746406E-5</v>
      </c>
      <c r="C13043" s="1">
        <v>5.2914671886215201E-8</v>
      </c>
      <c r="D13043">
        <v>3.2258064516129004E-2</v>
      </c>
      <c r="E13043">
        <v>0.30851063829787195</v>
      </c>
      <c r="F13043">
        <v>4.1237113402062042E-2</v>
      </c>
      <c r="G13043">
        <v>1.0638297872340052E-2</v>
      </c>
      <c r="H13043">
        <v>0</v>
      </c>
      <c r="I13043">
        <v>5.5555555555556024E-2</v>
      </c>
      <c r="J13043" s="1">
        <v>0</v>
      </c>
      <c r="K13043" t="s">
        <v>23243</v>
      </c>
      <c r="L13043" t="s">
        <v>49330</v>
      </c>
      <c r="M13043" t="s">
        <v>49331</v>
      </c>
    </row>
    <row r="13044" spans="1:13">
      <c r="A13044" s="1" t="s">
        <v>15061</v>
      </c>
      <c r="B13044">
        <v>2.8165394891665801E-7</v>
      </c>
      <c r="C13044" s="1">
        <v>6.1454169208299E-6</v>
      </c>
      <c r="D13044">
        <v>0</v>
      </c>
      <c r="E13044">
        <v>0</v>
      </c>
      <c r="F13044">
        <v>3.4722222222222203E-2</v>
      </c>
      <c r="G13044">
        <v>0</v>
      </c>
      <c r="H13044">
        <v>5.0505050505050501E-3</v>
      </c>
      <c r="I13044">
        <v>5.9523809523809503E-3</v>
      </c>
      <c r="J13044" s="1">
        <v>0.72727272727272696</v>
      </c>
      <c r="K13044" t="s">
        <v>23242</v>
      </c>
      <c r="L13044" t="s">
        <v>49332</v>
      </c>
      <c r="M13044" t="s">
        <v>49333</v>
      </c>
    </row>
    <row r="13045" spans="1:13">
      <c r="A13045" s="1" t="s">
        <v>15062</v>
      </c>
      <c r="B13045">
        <v>1.06979851756958E-11</v>
      </c>
      <c r="C13045" s="1">
        <v>1.11025108786923E-7</v>
      </c>
      <c r="D13045">
        <v>0</v>
      </c>
      <c r="E13045">
        <v>0</v>
      </c>
      <c r="F13045">
        <v>0</v>
      </c>
      <c r="G13045">
        <v>0</v>
      </c>
      <c r="H13045">
        <v>1.4084507042253501E-2</v>
      </c>
      <c r="I13045">
        <v>0</v>
      </c>
      <c r="J13045" s="1">
        <v>0.92857142857142905</v>
      </c>
      <c r="K13045" t="s">
        <v>23238</v>
      </c>
      <c r="L13045" t="s">
        <v>49334</v>
      </c>
      <c r="M13045" t="s">
        <v>49335</v>
      </c>
    </row>
    <row r="13046" spans="1:13">
      <c r="A13046" s="1" t="s">
        <v>15063</v>
      </c>
      <c r="B13046">
        <v>1.5325612182804E-4</v>
      </c>
      <c r="C13046" s="1">
        <v>3.9011191671989602E-4</v>
      </c>
      <c r="D13046">
        <v>0</v>
      </c>
      <c r="E13046">
        <v>0</v>
      </c>
      <c r="F13046">
        <v>0.261538461538462</v>
      </c>
      <c r="G13046">
        <v>8.6206896551724102E-3</v>
      </c>
      <c r="H13046">
        <v>6.1946902654867297E-2</v>
      </c>
      <c r="I13046">
        <v>1.2500000000000001E-2</v>
      </c>
      <c r="J13046" s="1">
        <v>0</v>
      </c>
      <c r="K13046" t="s">
        <v>23237</v>
      </c>
      <c r="L13046" t="s">
        <v>49336</v>
      </c>
      <c r="M13046" t="s">
        <v>49337</v>
      </c>
    </row>
    <row r="13047" spans="1:13">
      <c r="A13047" s="1" t="s">
        <v>15064</v>
      </c>
      <c r="B13047">
        <v>1.25574945444135E-7</v>
      </c>
      <c r="C13047" s="1">
        <v>2.8411506172719701E-8</v>
      </c>
      <c r="D13047">
        <v>1</v>
      </c>
      <c r="E13047">
        <v>0.98780487804878003</v>
      </c>
      <c r="F13047">
        <v>0.96666666666666701</v>
      </c>
      <c r="G13047">
        <v>1</v>
      </c>
      <c r="H13047">
        <v>0.99295774647887303</v>
      </c>
      <c r="I13047">
        <v>0.98958333333333304</v>
      </c>
      <c r="J13047" s="1" t="s">
        <v>23229</v>
      </c>
      <c r="K13047" t="s">
        <v>23240</v>
      </c>
      <c r="L13047" t="s">
        <v>49338</v>
      </c>
      <c r="M13047" t="s">
        <v>49339</v>
      </c>
    </row>
    <row r="13048" spans="1:13">
      <c r="A13048" s="1" t="s">
        <v>15065</v>
      </c>
      <c r="B13048">
        <v>1.0919399249693101E-6</v>
      </c>
      <c r="C13048" s="1">
        <v>3.3724658878126001E-6</v>
      </c>
      <c r="D13048">
        <v>1</v>
      </c>
      <c r="E13048">
        <v>1</v>
      </c>
      <c r="F13048">
        <v>1</v>
      </c>
      <c r="G13048">
        <v>0.94186046511627897</v>
      </c>
      <c r="H13048">
        <v>0.99532710280373804</v>
      </c>
      <c r="I13048">
        <v>0.9375</v>
      </c>
      <c r="J13048" s="1" t="s">
        <v>23229</v>
      </c>
      <c r="K13048" t="s">
        <v>23241</v>
      </c>
      <c r="L13048" t="s">
        <v>49340</v>
      </c>
      <c r="M13048" t="s">
        <v>49341</v>
      </c>
    </row>
    <row r="13049" spans="1:13">
      <c r="A13049" s="1" t="s">
        <v>15066</v>
      </c>
      <c r="B13049">
        <v>6.4338089162960601E-4</v>
      </c>
      <c r="C13049" s="1">
        <v>2.6095325171732799E-4</v>
      </c>
      <c r="D13049">
        <v>0.81481481481481499</v>
      </c>
      <c r="E13049">
        <v>1</v>
      </c>
      <c r="F13049">
        <v>8.4615384615384606E-2</v>
      </c>
      <c r="G13049">
        <v>0.859649122807018</v>
      </c>
      <c r="H13049">
        <v>0.110619469026549</v>
      </c>
      <c r="I13049">
        <v>0.83636363636363598</v>
      </c>
      <c r="J13049" s="1" t="s">
        <v>23229</v>
      </c>
      <c r="K13049" t="s">
        <v>23238</v>
      </c>
      <c r="L13049" t="s">
        <v>49342</v>
      </c>
      <c r="M13049" t="s">
        <v>49343</v>
      </c>
    </row>
    <row r="13050" spans="1:13">
      <c r="A13050" s="1" t="s">
        <v>15067</v>
      </c>
      <c r="B13050">
        <v>1.0485414598808699E-6</v>
      </c>
      <c r="C13050" s="1">
        <v>1.4176153374850799E-6</v>
      </c>
      <c r="D13050">
        <v>1</v>
      </c>
      <c r="E13050">
        <v>1</v>
      </c>
      <c r="F13050">
        <v>0.88043478260869601</v>
      </c>
      <c r="G13050">
        <v>1</v>
      </c>
      <c r="H13050">
        <v>0.96951219512195097</v>
      </c>
      <c r="I13050">
        <v>1</v>
      </c>
      <c r="J13050" s="1">
        <v>1</v>
      </c>
      <c r="K13050" t="s">
        <v>23238</v>
      </c>
      <c r="L13050" t="s">
        <v>49344</v>
      </c>
      <c r="M13050" t="s">
        <v>49345</v>
      </c>
    </row>
    <row r="13051" spans="1:13">
      <c r="A13051" s="1" t="s">
        <v>15068</v>
      </c>
      <c r="B13051">
        <v>4.40748943141322E-6</v>
      </c>
      <c r="C13051" s="1">
        <v>3.9027122632284499E-5</v>
      </c>
      <c r="D13051">
        <v>0</v>
      </c>
      <c r="E13051">
        <v>0</v>
      </c>
      <c r="F13051">
        <v>1.7751479289940801E-2</v>
      </c>
      <c r="G13051">
        <v>0</v>
      </c>
      <c r="H13051">
        <v>8.3333333333333301E-2</v>
      </c>
      <c r="I13051">
        <v>7.4074074074074098E-2</v>
      </c>
      <c r="J13051" s="1">
        <v>0</v>
      </c>
      <c r="K13051" t="s">
        <v>23240</v>
      </c>
      <c r="L13051" t="s">
        <v>49346</v>
      </c>
      <c r="M13051" t="s">
        <v>49347</v>
      </c>
    </row>
    <row r="13052" spans="1:13">
      <c r="A13052" s="1" t="s">
        <v>15069</v>
      </c>
      <c r="B13052">
        <v>8.3755651863113003E-7</v>
      </c>
      <c r="C13052" s="1">
        <v>3.4682360718596297E-8</v>
      </c>
      <c r="D13052">
        <v>0.98387096774193505</v>
      </c>
      <c r="E13052">
        <v>0.99418604651162801</v>
      </c>
      <c r="F13052">
        <v>0.972727272727273</v>
      </c>
      <c r="G13052">
        <v>1</v>
      </c>
      <c r="H13052">
        <v>1</v>
      </c>
      <c r="I13052">
        <v>1</v>
      </c>
      <c r="J13052" s="1">
        <v>1</v>
      </c>
      <c r="K13052" t="s">
        <v>23238</v>
      </c>
      <c r="L13052" t="s">
        <v>49348</v>
      </c>
      <c r="M13052" t="s">
        <v>49349</v>
      </c>
    </row>
    <row r="13053" spans="1:13">
      <c r="A13053" s="1" t="s">
        <v>15070</v>
      </c>
      <c r="B13053">
        <v>5.5464408165850901E-7</v>
      </c>
      <c r="C13053" s="1">
        <v>3.7873801514156601E-7</v>
      </c>
      <c r="D13053">
        <v>1</v>
      </c>
      <c r="E13053">
        <v>1</v>
      </c>
      <c r="F13053">
        <v>0.95303867403314901</v>
      </c>
      <c r="G13053">
        <v>0.95652173913043503</v>
      </c>
      <c r="H13053">
        <v>0.86</v>
      </c>
      <c r="I13053">
        <v>0.95061728395061695</v>
      </c>
      <c r="J13053" s="1" t="s">
        <v>23229</v>
      </c>
      <c r="K13053" t="s">
        <v>23238</v>
      </c>
      <c r="L13053" t="s">
        <v>49350</v>
      </c>
      <c r="M13053" t="s">
        <v>49351</v>
      </c>
    </row>
    <row r="13054" spans="1:13">
      <c r="A13054" s="1" t="s">
        <v>15071</v>
      </c>
      <c r="B13054">
        <v>2.8838292248301799E-5</v>
      </c>
      <c r="C13054" s="1">
        <v>1.8957213484023299E-6</v>
      </c>
      <c r="D13054">
        <v>0.89583333333333304</v>
      </c>
      <c r="E13054">
        <v>0.88636363636363602</v>
      </c>
      <c r="F13054">
        <v>1</v>
      </c>
      <c r="G13054">
        <v>0.97959183673469397</v>
      </c>
      <c r="H13054">
        <v>1</v>
      </c>
      <c r="I13054">
        <v>0.98469387755102</v>
      </c>
      <c r="J13054" s="1">
        <v>0</v>
      </c>
      <c r="K13054" t="s">
        <v>23241</v>
      </c>
      <c r="L13054" t="s">
        <v>49352</v>
      </c>
      <c r="M13054" t="s">
        <v>49353</v>
      </c>
    </row>
    <row r="13055" spans="1:13">
      <c r="A13055" s="1" t="s">
        <v>15072</v>
      </c>
      <c r="B13055">
        <v>3.5857100649484201E-4</v>
      </c>
      <c r="C13055" s="1">
        <v>3.5058916101104002E-5</v>
      </c>
      <c r="D13055">
        <v>0.90625</v>
      </c>
      <c r="E13055">
        <v>0.59473684210526301</v>
      </c>
      <c r="F13055">
        <v>0.97606382978723405</v>
      </c>
      <c r="G13055">
        <v>1</v>
      </c>
      <c r="H13055">
        <v>0.99444444444444402</v>
      </c>
      <c r="I13055">
        <v>0.98591549295774605</v>
      </c>
      <c r="J13055" s="1">
        <v>1</v>
      </c>
      <c r="K13055" t="s">
        <v>23241</v>
      </c>
      <c r="L13055" t="s">
        <v>49354</v>
      </c>
      <c r="M13055" t="s">
        <v>49355</v>
      </c>
    </row>
    <row r="13056" spans="1:13">
      <c r="A13056" s="1" t="s">
        <v>15073</v>
      </c>
      <c r="B13056">
        <v>6.0410403573714397E-5</v>
      </c>
      <c r="C13056" s="1">
        <v>2.2118786338786201E-7</v>
      </c>
      <c r="D13056">
        <v>3.125E-2</v>
      </c>
      <c r="E13056">
        <v>0.14736842105263201</v>
      </c>
      <c r="F13056">
        <v>5.1282051282051299E-3</v>
      </c>
      <c r="G13056">
        <v>0.12931034482758599</v>
      </c>
      <c r="H13056">
        <v>0</v>
      </c>
      <c r="I13056">
        <v>6.0975609756097601E-2</v>
      </c>
      <c r="J13056" s="1">
        <v>0</v>
      </c>
      <c r="K13056" t="s">
        <v>23241</v>
      </c>
      <c r="L13056" t="s">
        <v>49356</v>
      </c>
      <c r="M13056" t="s">
        <v>49357</v>
      </c>
    </row>
    <row r="13057" spans="1:13">
      <c r="A13057" s="1" t="s">
        <v>15074</v>
      </c>
      <c r="B13057">
        <v>4.1848583161227401E-7</v>
      </c>
      <c r="C13057" s="1">
        <v>1.5436243878875501E-7</v>
      </c>
      <c r="D13057">
        <v>1.6129032258064498E-2</v>
      </c>
      <c r="E13057">
        <v>5.2083333333333296E-3</v>
      </c>
      <c r="F13057">
        <v>5.4644808743169399E-3</v>
      </c>
      <c r="G13057">
        <v>1.7857142857142901E-2</v>
      </c>
      <c r="H13057">
        <v>0</v>
      </c>
      <c r="I13057">
        <v>0</v>
      </c>
      <c r="J13057" s="1">
        <v>0.86363636363636398</v>
      </c>
      <c r="K13057" t="s">
        <v>23241</v>
      </c>
      <c r="L13057" t="s">
        <v>49358</v>
      </c>
      <c r="M13057" t="s">
        <v>49359</v>
      </c>
    </row>
    <row r="13058" spans="1:13">
      <c r="A13058" s="1" t="s">
        <v>15075</v>
      </c>
      <c r="B13058">
        <v>1.0269473992948301E-6</v>
      </c>
      <c r="C13058" s="1">
        <v>6.9356916804204204E-7</v>
      </c>
      <c r="D13058">
        <v>1</v>
      </c>
      <c r="E13058">
        <v>1</v>
      </c>
      <c r="F13058">
        <v>0.92105263157894701</v>
      </c>
      <c r="G13058">
        <v>0.97413793103448298</v>
      </c>
      <c r="H13058">
        <v>0.890350877192982</v>
      </c>
      <c r="I13058">
        <v>1</v>
      </c>
      <c r="J13058" s="1">
        <v>1</v>
      </c>
      <c r="K13058" t="s">
        <v>23238</v>
      </c>
      <c r="L13058" t="s">
        <v>49360</v>
      </c>
      <c r="M13058" t="s">
        <v>49361</v>
      </c>
    </row>
    <row r="13059" spans="1:13">
      <c r="A13059" s="1" t="s">
        <v>15076</v>
      </c>
      <c r="B13059">
        <v>4.14223235143793E-7</v>
      </c>
      <c r="C13059" s="1">
        <v>1.46093695044533E-5</v>
      </c>
      <c r="D13059">
        <v>0.984375</v>
      </c>
      <c r="E13059">
        <v>0.92708333333333304</v>
      </c>
      <c r="F13059">
        <v>1</v>
      </c>
      <c r="G13059">
        <v>0.871428571428571</v>
      </c>
      <c r="H13059">
        <v>0.97747747747747704</v>
      </c>
      <c r="I13059">
        <v>0.940217391304348</v>
      </c>
      <c r="J13059" s="1">
        <v>1</v>
      </c>
      <c r="K13059" t="s">
        <v>23241</v>
      </c>
      <c r="L13059" t="s">
        <v>49362</v>
      </c>
      <c r="M13059" t="s">
        <v>49363</v>
      </c>
    </row>
    <row r="13060" spans="1:13">
      <c r="A13060" s="1" t="s">
        <v>15077</v>
      </c>
      <c r="B13060">
        <v>9.4902644358910894E-5</v>
      </c>
      <c r="C13060" s="1">
        <v>1.20237928697127E-5</v>
      </c>
      <c r="D13060">
        <v>0.13043478260869601</v>
      </c>
      <c r="E13060">
        <v>0.76056338028169002</v>
      </c>
      <c r="F13060">
        <v>0.44791666666666702</v>
      </c>
      <c r="G13060">
        <v>0.79166666666666696</v>
      </c>
      <c r="H13060">
        <v>0.46527777777777801</v>
      </c>
      <c r="I13060">
        <v>0.64534883720930203</v>
      </c>
      <c r="J13060" s="1">
        <v>1</v>
      </c>
      <c r="K13060" t="s">
        <v>23239</v>
      </c>
      <c r="L13060" t="s">
        <v>49364</v>
      </c>
      <c r="M13060" t="s">
        <v>49365</v>
      </c>
    </row>
    <row r="13061" spans="1:13">
      <c r="A13061" s="1" t="s">
        <v>15078</v>
      </c>
      <c r="B13061">
        <v>6.7395925322146801E-7</v>
      </c>
      <c r="C13061" s="1">
        <v>1.01811995881224E-7</v>
      </c>
      <c r="D13061">
        <v>0</v>
      </c>
      <c r="E13061">
        <v>0</v>
      </c>
      <c r="F13061">
        <v>2.9411764705882401E-2</v>
      </c>
      <c r="G13061">
        <v>8.6206896551724102E-2</v>
      </c>
      <c r="H13061">
        <v>6.0606060606060601E-2</v>
      </c>
      <c r="I13061">
        <v>7.3770491803278701E-2</v>
      </c>
      <c r="J13061" s="1">
        <v>0</v>
      </c>
      <c r="K13061" t="s">
        <v>23239</v>
      </c>
      <c r="L13061" t="s">
        <v>49366</v>
      </c>
      <c r="M13061" t="s">
        <v>49367</v>
      </c>
    </row>
    <row r="13062" spans="1:13">
      <c r="A13062" s="1" t="s">
        <v>15079</v>
      </c>
      <c r="B13062">
        <v>6.1282491780049097E-5</v>
      </c>
      <c r="C13062" s="1">
        <v>1.11959799292212E-4</v>
      </c>
      <c r="D13062">
        <v>0</v>
      </c>
      <c r="E13062">
        <v>1.5625E-2</v>
      </c>
      <c r="F13062">
        <v>0.251282051282051</v>
      </c>
      <c r="G13062">
        <v>6.14035087719298E-2</v>
      </c>
      <c r="H13062">
        <v>0.38157894736842102</v>
      </c>
      <c r="I13062">
        <v>0.138211382113821</v>
      </c>
      <c r="J13062" s="1">
        <v>4.5454545454545497E-2</v>
      </c>
      <c r="K13062" t="s">
        <v>23238</v>
      </c>
      <c r="L13062" t="s">
        <v>49368</v>
      </c>
      <c r="M13062" t="s">
        <v>49369</v>
      </c>
    </row>
    <row r="13063" spans="1:13">
      <c r="A13063" s="1" t="s">
        <v>15080</v>
      </c>
      <c r="B13063">
        <v>1.7357220850535101E-9</v>
      </c>
      <c r="C13063" s="1">
        <v>4.1074130703804099E-8</v>
      </c>
      <c r="D13063">
        <v>1.6129032258064498E-2</v>
      </c>
      <c r="E13063">
        <v>0</v>
      </c>
      <c r="F13063">
        <v>7.5757575757575803E-3</v>
      </c>
      <c r="G13063">
        <v>0</v>
      </c>
      <c r="H13063">
        <v>0</v>
      </c>
      <c r="I13063">
        <v>4.8543689320388302E-3</v>
      </c>
      <c r="J13063" s="1">
        <v>0.95454545454545503</v>
      </c>
      <c r="K13063" t="s">
        <v>23241</v>
      </c>
      <c r="L13063" t="s">
        <v>49370</v>
      </c>
      <c r="M13063" t="s">
        <v>49371</v>
      </c>
    </row>
    <row r="13064" spans="1:13">
      <c r="A13064" s="1" t="s">
        <v>15081</v>
      </c>
      <c r="B13064">
        <v>7.7968666350494602E-7</v>
      </c>
      <c r="C13064" s="1">
        <v>2.5477445518643299E-5</v>
      </c>
      <c r="D13064">
        <v>1.7857142857142901E-2</v>
      </c>
      <c r="E13064">
        <v>0</v>
      </c>
      <c r="F13064">
        <v>0</v>
      </c>
      <c r="G13064">
        <v>4.1666666666666699E-2</v>
      </c>
      <c r="H13064">
        <v>0.32894736842105299</v>
      </c>
      <c r="I13064">
        <v>0</v>
      </c>
      <c r="J13064" s="1" t="s">
        <v>23229</v>
      </c>
      <c r="K13064" t="s">
        <v>23241</v>
      </c>
      <c r="L13064" t="s">
        <v>49372</v>
      </c>
      <c r="M13064" t="s">
        <v>49373</v>
      </c>
    </row>
    <row r="13065" spans="1:13">
      <c r="A13065" s="1" t="s">
        <v>15082</v>
      </c>
      <c r="B13065">
        <v>4.4582818190521098E-6</v>
      </c>
      <c r="C13065" s="1">
        <v>9.8777305109499104E-6</v>
      </c>
      <c r="D13065">
        <v>0.75925925925925897</v>
      </c>
      <c r="E13065">
        <v>1</v>
      </c>
      <c r="F13065">
        <v>0.88888888888888895</v>
      </c>
      <c r="G13065">
        <v>1</v>
      </c>
      <c r="H13065">
        <v>1</v>
      </c>
      <c r="I13065">
        <v>1</v>
      </c>
      <c r="J13065" s="1">
        <v>1</v>
      </c>
      <c r="K13065" t="s">
        <v>23238</v>
      </c>
      <c r="L13065" t="s">
        <v>49374</v>
      </c>
      <c r="M13065" t="s">
        <v>49375</v>
      </c>
    </row>
    <row r="13066" spans="1:13">
      <c r="A13066" s="1" t="s">
        <v>15083</v>
      </c>
      <c r="B13066">
        <v>4.1602614819901701E-7</v>
      </c>
      <c r="C13066" s="1">
        <v>6.3528139609804697E-7</v>
      </c>
      <c r="D13066">
        <v>1</v>
      </c>
      <c r="E13066">
        <v>1</v>
      </c>
      <c r="F13066">
        <v>0.99704142011834296</v>
      </c>
      <c r="G13066">
        <v>0.4</v>
      </c>
      <c r="H13066">
        <v>1</v>
      </c>
      <c r="I13066">
        <v>0.82666666666666699</v>
      </c>
      <c r="J13066" s="1">
        <v>0</v>
      </c>
      <c r="K13066" t="s">
        <v>23242</v>
      </c>
      <c r="L13066" t="s">
        <v>49376</v>
      </c>
      <c r="M13066" t="s">
        <v>49377</v>
      </c>
    </row>
    <row r="13067" spans="1:13">
      <c r="A13067" s="1" t="s">
        <v>15084</v>
      </c>
      <c r="B13067">
        <v>6.0955414607950704E-6</v>
      </c>
      <c r="C13067" s="1">
        <v>2.77697496964831E-5</v>
      </c>
      <c r="D13067">
        <v>3.7037037037037E-2</v>
      </c>
      <c r="E13067">
        <v>2.1505376344085999E-2</v>
      </c>
      <c r="F13067">
        <v>8.4337349397590397E-2</v>
      </c>
      <c r="G13067">
        <v>0</v>
      </c>
      <c r="H13067">
        <v>0.224719101123595</v>
      </c>
      <c r="I13067">
        <v>9.0909090909090898E-2</v>
      </c>
      <c r="J13067" s="1">
        <v>0</v>
      </c>
      <c r="K13067" t="s">
        <v>23240</v>
      </c>
      <c r="L13067" t="s">
        <v>49378</v>
      </c>
      <c r="M13067" t="s">
        <v>49379</v>
      </c>
    </row>
    <row r="13068" spans="1:13">
      <c r="A13068" s="1" t="s">
        <v>15085</v>
      </c>
      <c r="B13068">
        <v>3.1535741782175502E-9</v>
      </c>
      <c r="C13068" s="1">
        <v>4.2954706538183202E-6</v>
      </c>
      <c r="D13068">
        <v>0</v>
      </c>
      <c r="E13068">
        <v>7.5757575757575803E-3</v>
      </c>
      <c r="F13068">
        <v>0</v>
      </c>
      <c r="G13068">
        <v>0.65</v>
      </c>
      <c r="H13068">
        <v>4.1666666666666699E-2</v>
      </c>
      <c r="I13068">
        <v>5.6818181818181802E-2</v>
      </c>
      <c r="J13068" s="1">
        <v>0</v>
      </c>
      <c r="K13068" t="s">
        <v>23238</v>
      </c>
      <c r="L13068" t="s">
        <v>49380</v>
      </c>
      <c r="M13068" t="s">
        <v>49381</v>
      </c>
    </row>
    <row r="13069" spans="1:13">
      <c r="A13069" s="1" t="s">
        <v>15086</v>
      </c>
      <c r="B13069">
        <v>5.8624294169454195E-4</v>
      </c>
      <c r="C13069" s="1">
        <v>4.1482360241389799E-5</v>
      </c>
      <c r="D13069">
        <v>0.75</v>
      </c>
      <c r="E13069">
        <v>0.15384615384615399</v>
      </c>
      <c r="F13069">
        <v>0.91304347826086996</v>
      </c>
      <c r="G13069">
        <v>0.78571428571428603</v>
      </c>
      <c r="H13069">
        <v>0.512820512820513</v>
      </c>
      <c r="I13069">
        <v>0.92857142857142905</v>
      </c>
      <c r="J13069" s="1">
        <v>1</v>
      </c>
      <c r="K13069" t="s">
        <v>23240</v>
      </c>
      <c r="L13069" t="s">
        <v>49382</v>
      </c>
      <c r="M13069" t="s">
        <v>49383</v>
      </c>
    </row>
    <row r="13070" spans="1:13">
      <c r="A13070" s="1" t="s">
        <v>15087</v>
      </c>
      <c r="B13070">
        <v>6.5444228942608995E-11</v>
      </c>
      <c r="C13070" s="1">
        <v>5.5791626427846596E-4</v>
      </c>
      <c r="D13070">
        <v>0.70967741935483897</v>
      </c>
      <c r="E13070">
        <v>0.659340659340659</v>
      </c>
      <c r="F13070">
        <v>0.659574468085106</v>
      </c>
      <c r="G13070">
        <v>0.98</v>
      </c>
      <c r="H13070">
        <v>0.87837837837837796</v>
      </c>
      <c r="I13070">
        <v>0.98648648648648696</v>
      </c>
      <c r="J13070" s="1">
        <v>0.90909090909090895</v>
      </c>
      <c r="K13070" t="s">
        <v>23238</v>
      </c>
      <c r="L13070" t="s">
        <v>49384</v>
      </c>
      <c r="M13070" t="s">
        <v>49385</v>
      </c>
    </row>
    <row r="13071" spans="1:13">
      <c r="A13071" s="1" t="s">
        <v>15088</v>
      </c>
      <c r="B13071">
        <v>1.8490021773834799E-7</v>
      </c>
      <c r="C13071" s="1">
        <v>4.3486903032408302E-7</v>
      </c>
      <c r="D13071">
        <v>0.984375</v>
      </c>
      <c r="E13071">
        <v>1</v>
      </c>
      <c r="F13071">
        <v>0.99742268041237103</v>
      </c>
      <c r="G13071">
        <v>0.90384615384615397</v>
      </c>
      <c r="H13071">
        <v>0.99047619047619095</v>
      </c>
      <c r="I13071">
        <v>0.99425287356321801</v>
      </c>
      <c r="J13071" s="1">
        <v>1</v>
      </c>
      <c r="K13071" t="s">
        <v>23238</v>
      </c>
      <c r="L13071" t="s">
        <v>49386</v>
      </c>
      <c r="M13071" t="s">
        <v>49387</v>
      </c>
    </row>
    <row r="13072" spans="1:13">
      <c r="A13072" s="1" t="s">
        <v>15089</v>
      </c>
      <c r="B13072">
        <v>6.2766067865995594E-5</v>
      </c>
      <c r="C13072" s="1">
        <v>5.3587525670921899E-5</v>
      </c>
      <c r="D13072">
        <v>0</v>
      </c>
      <c r="E13072">
        <v>0</v>
      </c>
      <c r="F13072">
        <v>0.26176470588235301</v>
      </c>
      <c r="G13072">
        <v>0</v>
      </c>
      <c r="H13072">
        <v>3.2051282051282E-2</v>
      </c>
      <c r="I13072">
        <v>0</v>
      </c>
      <c r="J13072" s="1" t="s">
        <v>23229</v>
      </c>
      <c r="K13072" t="s">
        <v>23242</v>
      </c>
      <c r="L13072" t="s">
        <v>49388</v>
      </c>
      <c r="M13072" t="s">
        <v>49389</v>
      </c>
    </row>
    <row r="13073" spans="1:13">
      <c r="A13073" s="1" t="s">
        <v>15090</v>
      </c>
      <c r="B13073">
        <v>1.6489138902433601E-4</v>
      </c>
      <c r="C13073" s="1">
        <v>1.04408926258454E-4</v>
      </c>
      <c r="D13073">
        <v>1</v>
      </c>
      <c r="E13073">
        <v>1</v>
      </c>
      <c r="F13073">
        <v>0.72105263157894695</v>
      </c>
      <c r="G13073">
        <v>0.96590909090909105</v>
      </c>
      <c r="H13073">
        <v>0.70952380952381</v>
      </c>
      <c r="I13073">
        <v>0.81578947368421095</v>
      </c>
      <c r="J13073" s="1">
        <v>1</v>
      </c>
      <c r="K13073" t="s">
        <v>23240</v>
      </c>
      <c r="L13073" t="s">
        <v>49390</v>
      </c>
      <c r="M13073" t="s">
        <v>49391</v>
      </c>
    </row>
    <row r="13074" spans="1:13">
      <c r="A13074" s="1" t="s">
        <v>15091</v>
      </c>
      <c r="B13074">
        <v>2.8116784295739798E-7</v>
      </c>
      <c r="C13074" s="1">
        <v>1.16725243665174E-5</v>
      </c>
      <c r="D13074">
        <v>1</v>
      </c>
      <c r="E13074">
        <v>0.99450549450549497</v>
      </c>
      <c r="F13074">
        <v>1</v>
      </c>
      <c r="G13074">
        <v>0.97413793103448298</v>
      </c>
      <c r="H13074">
        <v>0.99561403508771895</v>
      </c>
      <c r="I13074">
        <v>0.93951612903225801</v>
      </c>
      <c r="J13074" s="1">
        <v>0.95454545454545503</v>
      </c>
      <c r="K13074" t="s">
        <v>23238</v>
      </c>
      <c r="L13074" t="s">
        <v>49392</v>
      </c>
      <c r="M13074" t="s">
        <v>49393</v>
      </c>
    </row>
    <row r="13075" spans="1:13">
      <c r="A13075" s="1" t="s">
        <v>15092</v>
      </c>
      <c r="B13075">
        <v>1.1000119316550299E-4</v>
      </c>
      <c r="C13075" s="1">
        <v>3.0925562108941199E-6</v>
      </c>
      <c r="D13075">
        <v>0.84375</v>
      </c>
      <c r="E13075">
        <v>0.840425531914894</v>
      </c>
      <c r="F13075">
        <v>0.72340425531914898</v>
      </c>
      <c r="G13075">
        <v>0.97222222222222199</v>
      </c>
      <c r="H13075">
        <v>0.9</v>
      </c>
      <c r="I13075">
        <v>0.88655462184873901</v>
      </c>
      <c r="J13075" s="1" t="s">
        <v>23229</v>
      </c>
      <c r="K13075" t="s">
        <v>23239</v>
      </c>
      <c r="L13075" t="s">
        <v>49394</v>
      </c>
      <c r="M13075" t="s">
        <v>49395</v>
      </c>
    </row>
    <row r="13076" spans="1:13">
      <c r="A13076" s="1" t="s">
        <v>15093</v>
      </c>
      <c r="B13076">
        <v>0</v>
      </c>
      <c r="C13076" s="1">
        <v>0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 s="1">
        <v>0</v>
      </c>
      <c r="K13076" t="s">
        <v>23238</v>
      </c>
      <c r="L13076" t="s">
        <v>49396</v>
      </c>
      <c r="M13076" t="s">
        <v>49397</v>
      </c>
    </row>
    <row r="13077" spans="1:13">
      <c r="A13077" s="1" t="s">
        <v>15094</v>
      </c>
      <c r="B13077">
        <v>2.4600181421592301E-7</v>
      </c>
      <c r="C13077" s="1">
        <v>4.72600983414939E-7</v>
      </c>
      <c r="D13077">
        <v>1</v>
      </c>
      <c r="E13077">
        <v>0.993670886075949</v>
      </c>
      <c r="F13077">
        <v>0.99324324324324298</v>
      </c>
      <c r="G13077">
        <v>1</v>
      </c>
      <c r="H13077">
        <v>0.99342105263157898</v>
      </c>
      <c r="I13077">
        <v>0.99342105263157898</v>
      </c>
      <c r="J13077" s="1">
        <v>1</v>
      </c>
      <c r="K13077" t="s">
        <v>23240</v>
      </c>
      <c r="L13077" t="s">
        <v>49398</v>
      </c>
      <c r="M13077" t="s">
        <v>49399</v>
      </c>
    </row>
    <row r="13078" spans="1:13">
      <c r="A13078" s="1" t="s">
        <v>15095</v>
      </c>
      <c r="B13078">
        <v>0</v>
      </c>
      <c r="C13078" s="1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 s="1">
        <v>0.9375</v>
      </c>
      <c r="K13078" t="s">
        <v>23242</v>
      </c>
      <c r="L13078" t="s">
        <v>49400</v>
      </c>
      <c r="M13078" t="s">
        <v>49401</v>
      </c>
    </row>
    <row r="13079" spans="1:13">
      <c r="A13079" s="1" t="s">
        <v>15096</v>
      </c>
      <c r="B13079">
        <v>6.9535733329317896E-6</v>
      </c>
      <c r="C13079" s="1">
        <v>1.00417460743277E-9</v>
      </c>
      <c r="D13079">
        <v>4.6875E-2</v>
      </c>
      <c r="E13079">
        <v>1.6666666666666701E-2</v>
      </c>
      <c r="F13079">
        <v>0</v>
      </c>
      <c r="G13079">
        <v>0</v>
      </c>
      <c r="H13079">
        <v>5.2631578947368403E-3</v>
      </c>
      <c r="I13079">
        <v>1.4705882352941201E-2</v>
      </c>
      <c r="J13079" s="1">
        <v>0</v>
      </c>
      <c r="K13079" t="s">
        <v>23240</v>
      </c>
      <c r="L13079" t="s">
        <v>49402</v>
      </c>
      <c r="M13079" t="s">
        <v>49403</v>
      </c>
    </row>
    <row r="13080" spans="1:13">
      <c r="A13080" s="1" t="s">
        <v>15097</v>
      </c>
      <c r="B13080">
        <v>4.7683589479638798E-5</v>
      </c>
      <c r="C13080" s="1">
        <v>7.9268319888520499E-5</v>
      </c>
      <c r="D13080">
        <v>0</v>
      </c>
      <c r="E13080">
        <v>5.2083333333333296E-3</v>
      </c>
      <c r="F13080">
        <v>0.2</v>
      </c>
      <c r="G13080">
        <v>8.7719298245613996E-3</v>
      </c>
      <c r="H13080">
        <v>2.23214285714286E-2</v>
      </c>
      <c r="I13080">
        <v>4.0322580645161298E-3</v>
      </c>
      <c r="J13080" s="1">
        <v>0</v>
      </c>
      <c r="K13080" t="s">
        <v>23241</v>
      </c>
      <c r="L13080" t="s">
        <v>49404</v>
      </c>
      <c r="M13080" t="s">
        <v>49405</v>
      </c>
    </row>
    <row r="13081" spans="1:13">
      <c r="A13081" s="1" t="s">
        <v>15098</v>
      </c>
      <c r="B13081">
        <v>1.6584740822547499E-6</v>
      </c>
      <c r="C13081" s="1">
        <v>7.02265866765364E-5</v>
      </c>
      <c r="D13081">
        <v>0</v>
      </c>
      <c r="E13081">
        <v>0</v>
      </c>
      <c r="F13081">
        <v>0.247282608695652</v>
      </c>
      <c r="G13081">
        <v>1.38888888888889E-2</v>
      </c>
      <c r="H13081">
        <v>0.233333333333333</v>
      </c>
      <c r="I13081">
        <v>0.10294117647058799</v>
      </c>
      <c r="J13081" s="1">
        <v>0</v>
      </c>
      <c r="K13081" t="s">
        <v>23241</v>
      </c>
      <c r="L13081" t="s">
        <v>49406</v>
      </c>
      <c r="M13081" t="s">
        <v>49407</v>
      </c>
    </row>
    <row r="13082" spans="1:13">
      <c r="A13082" s="1" t="s">
        <v>15099</v>
      </c>
      <c r="B13082">
        <v>1.72378528707619E-6</v>
      </c>
      <c r="C13082" s="1">
        <v>2.3723740058369799E-6</v>
      </c>
      <c r="D13082">
        <v>0.217391304347826</v>
      </c>
      <c r="E13082">
        <v>0</v>
      </c>
      <c r="F13082">
        <v>0.24264705882352899</v>
      </c>
      <c r="G13082">
        <v>0.233333333333333</v>
      </c>
      <c r="H13082">
        <v>0.32876712328767099</v>
      </c>
      <c r="I13082">
        <v>0.33823529411764702</v>
      </c>
      <c r="J13082" s="1" t="s">
        <v>23229</v>
      </c>
      <c r="K13082" t="s">
        <v>23238</v>
      </c>
      <c r="L13082" t="s">
        <v>49408</v>
      </c>
      <c r="M13082" t="s">
        <v>49409</v>
      </c>
    </row>
    <row r="13083" spans="1:13">
      <c r="A13083" s="1" t="s">
        <v>15100</v>
      </c>
      <c r="B13083">
        <v>6.8741182437524399E-6</v>
      </c>
      <c r="C13083" s="1">
        <v>2.0832079046011601E-5</v>
      </c>
      <c r="D13083">
        <v>0.104166666666667</v>
      </c>
      <c r="E13083">
        <v>0.213114754098361</v>
      </c>
      <c r="F13083">
        <v>4.4117647058823498E-2</v>
      </c>
      <c r="G13083">
        <v>0</v>
      </c>
      <c r="H13083">
        <v>0</v>
      </c>
      <c r="I13083">
        <v>4.5871559633027499E-3</v>
      </c>
      <c r="J13083" s="1">
        <v>0</v>
      </c>
      <c r="K13083" t="s">
        <v>23241</v>
      </c>
      <c r="L13083" t="s">
        <v>49410</v>
      </c>
      <c r="M13083" t="s">
        <v>49411</v>
      </c>
    </row>
    <row r="13084" spans="1:13">
      <c r="A13084" s="1" t="s">
        <v>15101</v>
      </c>
      <c r="B13084">
        <v>8.2678766564083996E-6</v>
      </c>
      <c r="C13084" s="1">
        <v>9.2796163558107096E-7</v>
      </c>
      <c r="D13084">
        <v>0.54166666666666696</v>
      </c>
      <c r="E13084">
        <v>0.118421052631579</v>
      </c>
      <c r="F13084">
        <v>8.4699453551912607E-2</v>
      </c>
      <c r="G13084">
        <v>0.36</v>
      </c>
      <c r="H13084">
        <v>0.15686274509803899</v>
      </c>
      <c r="I13084">
        <v>0.226315789473684</v>
      </c>
      <c r="J13084" s="1">
        <v>0</v>
      </c>
      <c r="K13084" t="s">
        <v>23241</v>
      </c>
      <c r="L13084" t="s">
        <v>49412</v>
      </c>
      <c r="M13084" t="s">
        <v>49413</v>
      </c>
    </row>
    <row r="13085" spans="1:13">
      <c r="A13085" s="1" t="s">
        <v>15102</v>
      </c>
      <c r="B13085">
        <v>1.6020331610360199E-8</v>
      </c>
      <c r="C13085" s="1">
        <v>2.9772867928413603E-4</v>
      </c>
      <c r="D13085">
        <v>0.54545454545454497</v>
      </c>
      <c r="E13085">
        <v>0.75</v>
      </c>
      <c r="F13085">
        <v>0.41379310344827602</v>
      </c>
      <c r="G13085">
        <v>0.62</v>
      </c>
      <c r="H13085">
        <v>0.105882352941176</v>
      </c>
      <c r="I13085">
        <v>0.22881355932203401</v>
      </c>
      <c r="J13085" s="1">
        <v>0</v>
      </c>
      <c r="K13085" t="s">
        <v>23242</v>
      </c>
      <c r="L13085" t="s">
        <v>49414</v>
      </c>
      <c r="M13085" t="s">
        <v>49415</v>
      </c>
    </row>
    <row r="13086" spans="1:13">
      <c r="A13086" s="1" t="s">
        <v>15103</v>
      </c>
      <c r="B13086">
        <v>8.4502755664348905E-4</v>
      </c>
      <c r="C13086" s="1">
        <v>1.12768747001598E-4</v>
      </c>
      <c r="D13086">
        <v>8.9285714285714302E-2</v>
      </c>
      <c r="E13086">
        <v>0.60752688172043001</v>
      </c>
      <c r="F13086">
        <v>0</v>
      </c>
      <c r="G13086">
        <v>9.2592592592592605E-3</v>
      </c>
      <c r="H13086">
        <v>0</v>
      </c>
      <c r="I13086">
        <v>0</v>
      </c>
      <c r="J13086" s="1">
        <v>0</v>
      </c>
      <c r="K13086" t="s">
        <v>23238</v>
      </c>
      <c r="L13086" t="s">
        <v>49416</v>
      </c>
      <c r="M13086" t="s">
        <v>49417</v>
      </c>
    </row>
    <row r="13087" spans="1:13">
      <c r="A13087" s="1" t="s">
        <v>15104</v>
      </c>
      <c r="B13087">
        <v>1.03523302031194E-5</v>
      </c>
      <c r="C13087" s="1">
        <v>1.1117941301223699E-5</v>
      </c>
      <c r="D13087">
        <v>0.98387096774193505</v>
      </c>
      <c r="E13087">
        <v>0.96315789473684199</v>
      </c>
      <c r="F13087">
        <v>0.93005181347150301</v>
      </c>
      <c r="G13087">
        <v>1</v>
      </c>
      <c r="H13087">
        <v>1</v>
      </c>
      <c r="I13087">
        <v>0.98780487804878003</v>
      </c>
      <c r="J13087" s="1">
        <v>1</v>
      </c>
      <c r="K13087" t="s">
        <v>23241</v>
      </c>
      <c r="L13087" t="s">
        <v>49418</v>
      </c>
      <c r="M13087" t="s">
        <v>49419</v>
      </c>
    </row>
    <row r="13088" spans="1:13">
      <c r="A13088" s="1" t="s">
        <v>15105</v>
      </c>
      <c r="B13088">
        <v>9.9744932919639492E-9</v>
      </c>
      <c r="C13088" s="1">
        <v>9.70112601528157E-8</v>
      </c>
      <c r="D13088">
        <v>1</v>
      </c>
      <c r="E13088">
        <v>1</v>
      </c>
      <c r="F13088">
        <v>1</v>
      </c>
      <c r="G13088">
        <v>0.80232558139534904</v>
      </c>
      <c r="H13088">
        <v>0.92753623188405798</v>
      </c>
      <c r="I13088">
        <v>0.98</v>
      </c>
      <c r="J13088" s="1" t="s">
        <v>23229</v>
      </c>
      <c r="K13088" t="s">
        <v>23239</v>
      </c>
      <c r="L13088" t="s">
        <v>49420</v>
      </c>
      <c r="M13088" t="s">
        <v>49421</v>
      </c>
    </row>
    <row r="13089" spans="1:13">
      <c r="A13089" s="1" t="s">
        <v>15106</v>
      </c>
      <c r="B13089">
        <v>5.43528353295042E-5</v>
      </c>
      <c r="C13089" s="1">
        <v>5.9014144471971198E-5</v>
      </c>
      <c r="D13089">
        <v>0.96551724137931005</v>
      </c>
      <c r="E13089">
        <v>0.99375000000000002</v>
      </c>
      <c r="F13089">
        <v>0.569148936170213</v>
      </c>
      <c r="G13089">
        <v>0.95454545454545503</v>
      </c>
      <c r="H13089">
        <v>0.50694444444444398</v>
      </c>
      <c r="I13089">
        <v>0.87777777777777799</v>
      </c>
      <c r="J13089" s="1">
        <v>1</v>
      </c>
      <c r="K13089" t="s">
        <v>23237</v>
      </c>
      <c r="L13089" t="s">
        <v>49422</v>
      </c>
      <c r="M13089" t="s">
        <v>49423</v>
      </c>
    </row>
    <row r="13090" spans="1:13">
      <c r="A13090" s="1" t="s">
        <v>15107</v>
      </c>
      <c r="B13090">
        <v>1.2180166568719501E-4</v>
      </c>
      <c r="C13090" s="1">
        <v>9.4805158707053096E-7</v>
      </c>
      <c r="D13090">
        <v>0.96666666666666701</v>
      </c>
      <c r="E13090">
        <v>0.50588235294117601</v>
      </c>
      <c r="F13090">
        <v>0.99447513812154698</v>
      </c>
      <c r="G13090">
        <v>1</v>
      </c>
      <c r="H13090">
        <v>0.98809523809523803</v>
      </c>
      <c r="I13090">
        <v>0.97872340425531901</v>
      </c>
      <c r="J13090" s="1">
        <v>1</v>
      </c>
      <c r="K13090" t="s">
        <v>23240</v>
      </c>
      <c r="L13090" t="s">
        <v>49424</v>
      </c>
      <c r="M13090" t="s">
        <v>49425</v>
      </c>
    </row>
    <row r="13091" spans="1:13">
      <c r="A13091" s="1" t="s">
        <v>15108</v>
      </c>
      <c r="B13091">
        <v>2.30868076255616E-8</v>
      </c>
      <c r="C13091" s="1">
        <v>3.4018074843024898E-8</v>
      </c>
      <c r="D13091">
        <v>0.98214285714285698</v>
      </c>
      <c r="E13091">
        <v>1</v>
      </c>
      <c r="F13091">
        <v>0.99214659685863904</v>
      </c>
      <c r="G13091">
        <v>1</v>
      </c>
      <c r="H13091">
        <v>1</v>
      </c>
      <c r="I13091">
        <v>1</v>
      </c>
      <c r="J13091" s="1">
        <v>1</v>
      </c>
      <c r="K13091" t="s">
        <v>23241</v>
      </c>
      <c r="L13091" t="s">
        <v>49426</v>
      </c>
      <c r="M13091" t="s">
        <v>49427</v>
      </c>
    </row>
    <row r="13092" spans="1:13">
      <c r="A13092" s="1" t="s">
        <v>15109</v>
      </c>
      <c r="B13092">
        <v>1.22562284481352E-7</v>
      </c>
      <c r="C13092" s="1">
        <v>2.8588735890894901E-8</v>
      </c>
      <c r="D13092">
        <v>0</v>
      </c>
      <c r="E13092">
        <v>1.26582278481013E-2</v>
      </c>
      <c r="F13092">
        <v>0</v>
      </c>
      <c r="G13092">
        <v>0</v>
      </c>
      <c r="H13092">
        <v>0</v>
      </c>
      <c r="I13092">
        <v>0</v>
      </c>
      <c r="J13092" s="1">
        <v>1</v>
      </c>
      <c r="K13092" t="s">
        <v>23238</v>
      </c>
      <c r="L13092" t="s">
        <v>49428</v>
      </c>
      <c r="M13092" t="s">
        <v>49429</v>
      </c>
    </row>
    <row r="13093" spans="1:13">
      <c r="A13093" s="1" t="s">
        <v>15110</v>
      </c>
      <c r="B13093">
        <v>7.1872490334011495E-8</v>
      </c>
      <c r="C13093" s="1">
        <v>2.2967106788791299E-4</v>
      </c>
      <c r="D13093">
        <v>0.38709677419354799</v>
      </c>
      <c r="E13093">
        <v>0.38461538461538503</v>
      </c>
      <c r="F13093">
        <v>0.67977528089887596</v>
      </c>
      <c r="G13093">
        <v>0.11</v>
      </c>
      <c r="H13093">
        <v>0.43564356435643597</v>
      </c>
      <c r="I13093">
        <v>0.28205128205128199</v>
      </c>
      <c r="J13093" s="1" t="s">
        <v>23229</v>
      </c>
      <c r="K13093" t="s">
        <v>23241</v>
      </c>
      <c r="L13093" t="s">
        <v>49430</v>
      </c>
      <c r="M13093" t="s">
        <v>49431</v>
      </c>
    </row>
    <row r="13094" spans="1:13">
      <c r="A13094" s="1" t="s">
        <v>15111</v>
      </c>
      <c r="B13094">
        <v>1.92129158127748E-3</v>
      </c>
      <c r="C13094" s="1">
        <v>6.1069345224102405E-5</v>
      </c>
      <c r="D13094">
        <v>0.984375</v>
      </c>
      <c r="E13094">
        <v>0.34782608695652201</v>
      </c>
      <c r="F13094">
        <v>1</v>
      </c>
      <c r="G13094">
        <v>0.97619047619047605</v>
      </c>
      <c r="H13094">
        <v>0.98571428571428599</v>
      </c>
      <c r="I13094">
        <v>0.99358974358974395</v>
      </c>
      <c r="J13094" s="1">
        <v>0.5</v>
      </c>
      <c r="K13094" t="s">
        <v>23241</v>
      </c>
      <c r="L13094" t="s">
        <v>49432</v>
      </c>
      <c r="M13094" t="s">
        <v>49433</v>
      </c>
    </row>
    <row r="13095" spans="1:13">
      <c r="A13095" s="1" t="s">
        <v>15112</v>
      </c>
      <c r="B13095">
        <v>1.53370626826194E-6</v>
      </c>
      <c r="C13095" s="1">
        <v>4.60241772993288E-8</v>
      </c>
      <c r="D13095">
        <v>1</v>
      </c>
      <c r="E13095">
        <v>1</v>
      </c>
      <c r="F13095">
        <v>1</v>
      </c>
      <c r="G13095">
        <v>0.8</v>
      </c>
      <c r="H13095">
        <v>0.99107142857142905</v>
      </c>
      <c r="I13095">
        <v>0.94660194174757295</v>
      </c>
      <c r="J13095" s="1">
        <v>1</v>
      </c>
      <c r="K13095" t="s">
        <v>23238</v>
      </c>
      <c r="L13095" t="s">
        <v>49434</v>
      </c>
      <c r="M13095" t="s">
        <v>49435</v>
      </c>
    </row>
    <row r="13096" spans="1:13">
      <c r="A13096" s="1" t="s">
        <v>15113</v>
      </c>
      <c r="B13096">
        <v>2.5985668789875499E-5</v>
      </c>
      <c r="C13096" s="1">
        <v>2.6444635104742298E-5</v>
      </c>
      <c r="D13096">
        <v>0.40909090909090901</v>
      </c>
      <c r="E13096">
        <v>5.6603773584905703E-2</v>
      </c>
      <c r="F13096">
        <v>0.71794871794871795</v>
      </c>
      <c r="G13096">
        <v>0.51612903225806495</v>
      </c>
      <c r="H13096">
        <v>0.79365079365079405</v>
      </c>
      <c r="I13096">
        <v>0.55714285714285705</v>
      </c>
      <c r="J13096" s="1">
        <v>0</v>
      </c>
      <c r="K13096" t="s">
        <v>23241</v>
      </c>
      <c r="L13096" t="s">
        <v>49436</v>
      </c>
      <c r="M13096" t="s">
        <v>49437</v>
      </c>
    </row>
    <row r="13097" spans="1:13">
      <c r="A13097" s="1" t="s">
        <v>15114</v>
      </c>
      <c r="B13097">
        <v>2.0031633414893001E-6</v>
      </c>
      <c r="C13097" s="1">
        <v>3.1253988495986199E-6</v>
      </c>
      <c r="D13097">
        <v>1</v>
      </c>
      <c r="E13097">
        <v>1</v>
      </c>
      <c r="F13097">
        <v>0.994871794871795</v>
      </c>
      <c r="G13097">
        <v>0.98275862068965503</v>
      </c>
      <c r="H13097">
        <v>1</v>
      </c>
      <c r="I13097">
        <v>0.97199999999999998</v>
      </c>
      <c r="J13097" s="1">
        <v>1</v>
      </c>
      <c r="K13097" t="s">
        <v>23238</v>
      </c>
      <c r="L13097" t="s">
        <v>49438</v>
      </c>
      <c r="M13097" t="s">
        <v>49439</v>
      </c>
    </row>
    <row r="13098" spans="1:13">
      <c r="A13098" s="1" t="s">
        <v>15115</v>
      </c>
      <c r="B13098">
        <v>5.44634970416716E-9</v>
      </c>
      <c r="C13098" s="1">
        <v>7.91296046022673E-6</v>
      </c>
      <c r="D13098">
        <v>0.115384615384615</v>
      </c>
      <c r="E13098">
        <v>0.101190476190476</v>
      </c>
      <c r="F13098">
        <v>0.1875</v>
      </c>
      <c r="G13098">
        <v>0.118421052631579</v>
      </c>
      <c r="H13098">
        <v>5.4878048780487798E-2</v>
      </c>
      <c r="I13098">
        <v>8.1818181818181804E-2</v>
      </c>
      <c r="J13098" s="1">
        <v>0</v>
      </c>
      <c r="K13098" t="s">
        <v>23239</v>
      </c>
      <c r="L13098" t="s">
        <v>49440</v>
      </c>
      <c r="M13098" t="s">
        <v>49441</v>
      </c>
    </row>
    <row r="13099" spans="1:13">
      <c r="A13099" s="1" t="s">
        <v>15116</v>
      </c>
      <c r="B13099">
        <v>1.19046289701462E-8</v>
      </c>
      <c r="C13099" s="1">
        <v>1.12978929518055E-4</v>
      </c>
      <c r="D13099">
        <v>0.68965517241379304</v>
      </c>
      <c r="E13099">
        <v>0.81818181818181801</v>
      </c>
      <c r="F13099">
        <v>0.81388888888888899</v>
      </c>
      <c r="G13099">
        <v>0.98979591836734704</v>
      </c>
      <c r="H13099">
        <v>0.98</v>
      </c>
      <c r="I13099">
        <v>0.98076923076923095</v>
      </c>
      <c r="J13099" s="1">
        <v>1</v>
      </c>
      <c r="K13099" t="s">
        <v>23238</v>
      </c>
      <c r="L13099" t="s">
        <v>49442</v>
      </c>
      <c r="M13099" t="s">
        <v>49443</v>
      </c>
    </row>
    <row r="13100" spans="1:13">
      <c r="A13100" s="1" t="s">
        <v>15117</v>
      </c>
      <c r="B13100">
        <v>6.7480050463236002E-12</v>
      </c>
      <c r="C13100" s="1">
        <v>4.9358823311057995E-7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0.995798319327731</v>
      </c>
      <c r="J13100" s="1">
        <v>1</v>
      </c>
      <c r="K13100" t="s">
        <v>23239</v>
      </c>
      <c r="L13100" t="s">
        <v>49444</v>
      </c>
      <c r="M13100" t="s">
        <v>49445</v>
      </c>
    </row>
    <row r="13101" spans="1:13">
      <c r="A13101" s="1" t="s">
        <v>15118</v>
      </c>
      <c r="B13101">
        <v>3.8941723686589101E-7</v>
      </c>
      <c r="C13101" s="1">
        <v>6.1585243232438295E-8</v>
      </c>
      <c r="D13101">
        <v>1.5625E-2</v>
      </c>
      <c r="E13101">
        <v>5.2083333333333296E-3</v>
      </c>
      <c r="F13101">
        <v>0</v>
      </c>
      <c r="G13101">
        <v>0</v>
      </c>
      <c r="H13101">
        <v>0</v>
      </c>
      <c r="I13101">
        <v>0</v>
      </c>
      <c r="J13101" s="1">
        <v>0.81818181818181801</v>
      </c>
      <c r="K13101" t="s">
        <v>23241</v>
      </c>
      <c r="L13101" t="s">
        <v>49446</v>
      </c>
      <c r="M13101" t="s">
        <v>49447</v>
      </c>
    </row>
    <row r="13102" spans="1:13">
      <c r="A13102" s="1" t="s">
        <v>15119</v>
      </c>
      <c r="B13102">
        <v>3.5138910018900002E-6</v>
      </c>
      <c r="C13102" s="1">
        <v>6.1104343151799202E-5</v>
      </c>
      <c r="D13102">
        <v>0.34375</v>
      </c>
      <c r="E13102">
        <v>0</v>
      </c>
      <c r="F13102">
        <v>4.1025641025640998E-2</v>
      </c>
      <c r="G13102">
        <v>2.1739130434782601E-2</v>
      </c>
      <c r="H13102">
        <v>8.3333333333333301E-2</v>
      </c>
      <c r="I13102">
        <v>0.11440677966101701</v>
      </c>
      <c r="J13102" s="1">
        <v>0</v>
      </c>
      <c r="K13102" t="s">
        <v>23237</v>
      </c>
      <c r="L13102" t="s">
        <v>49448</v>
      </c>
      <c r="M13102" t="s">
        <v>49449</v>
      </c>
    </row>
    <row r="13103" spans="1:13">
      <c r="A13103" s="1" t="s">
        <v>15120</v>
      </c>
      <c r="B13103">
        <v>5.1093087229523196E-6</v>
      </c>
      <c r="C13103" s="1">
        <v>2.0016707513868399E-4</v>
      </c>
      <c r="D13103">
        <v>8.0645161290322606E-2</v>
      </c>
      <c r="E13103">
        <v>2.9761904761904798E-2</v>
      </c>
      <c r="F13103">
        <v>8.7570621468926593E-2</v>
      </c>
      <c r="G13103">
        <v>9.7222222222222196E-2</v>
      </c>
      <c r="H13103">
        <v>0.44186046511627902</v>
      </c>
      <c r="I13103">
        <v>0.15277777777777801</v>
      </c>
      <c r="J13103" s="1">
        <v>0</v>
      </c>
      <c r="K13103" t="s">
        <v>23242</v>
      </c>
      <c r="L13103" t="s">
        <v>49450</v>
      </c>
      <c r="M13103" t="s">
        <v>49451</v>
      </c>
    </row>
    <row r="13104" spans="1:13">
      <c r="A13104" s="1" t="s">
        <v>15121</v>
      </c>
      <c r="B13104">
        <v>1.8683740547645799E-5</v>
      </c>
      <c r="C13104" s="1">
        <v>1.8234341137646399E-5</v>
      </c>
      <c r="D13104">
        <v>0</v>
      </c>
      <c r="E13104">
        <v>1.1904761904761901E-2</v>
      </c>
      <c r="F13104">
        <v>3.28947368421053E-3</v>
      </c>
      <c r="G13104">
        <v>0.16666666666666699</v>
      </c>
      <c r="H13104">
        <v>0.13580246913580199</v>
      </c>
      <c r="I13104">
        <v>2.7777777777777801E-2</v>
      </c>
      <c r="J13104" s="1" t="s">
        <v>23229</v>
      </c>
      <c r="K13104" t="s">
        <v>23238</v>
      </c>
      <c r="L13104" t="s">
        <v>49452</v>
      </c>
      <c r="M13104" t="s">
        <v>49453</v>
      </c>
    </row>
    <row r="13105" spans="1:13">
      <c r="A13105" s="1" t="s">
        <v>15122</v>
      </c>
      <c r="B13105">
        <v>6.0572602484301E-9</v>
      </c>
      <c r="C13105" s="1">
        <v>3.9083457492791498E-10</v>
      </c>
      <c r="D13105">
        <v>0</v>
      </c>
      <c r="E13105">
        <v>0</v>
      </c>
      <c r="F13105">
        <v>2.7624309392265201E-3</v>
      </c>
      <c r="G13105">
        <v>0</v>
      </c>
      <c r="H13105">
        <v>0</v>
      </c>
      <c r="I13105">
        <v>0</v>
      </c>
      <c r="J13105" s="1">
        <v>0.95454545454545503</v>
      </c>
      <c r="K13105" t="s">
        <v>23240</v>
      </c>
      <c r="L13105" t="s">
        <v>49454</v>
      </c>
      <c r="M13105" t="s">
        <v>49455</v>
      </c>
    </row>
    <row r="13106" spans="1:13">
      <c r="A13106" s="1" t="s">
        <v>15123</v>
      </c>
      <c r="B13106">
        <v>1.0095913715689901E-5</v>
      </c>
      <c r="C13106" s="1">
        <v>2.28964807619854E-5</v>
      </c>
      <c r="D13106">
        <v>0</v>
      </c>
      <c r="E13106">
        <v>0</v>
      </c>
      <c r="F13106">
        <v>0</v>
      </c>
      <c r="G13106">
        <v>0.171875</v>
      </c>
      <c r="H13106">
        <v>5.31914893617021E-3</v>
      </c>
      <c r="I13106">
        <v>0.12121212121212099</v>
      </c>
      <c r="J13106" s="1">
        <v>0</v>
      </c>
      <c r="K13106" t="s">
        <v>23242</v>
      </c>
      <c r="L13106" t="s">
        <v>49456</v>
      </c>
      <c r="M13106" t="s">
        <v>49457</v>
      </c>
    </row>
    <row r="13107" spans="1:13">
      <c r="A13107" s="1" t="s">
        <v>15124</v>
      </c>
      <c r="B13107">
        <v>1.04938268461995E-4</v>
      </c>
      <c r="C13107" s="1">
        <v>3.5534106147691699E-4</v>
      </c>
      <c r="D13107">
        <v>0.46428571428571402</v>
      </c>
      <c r="E13107">
        <v>0.61538461538461497</v>
      </c>
      <c r="F13107">
        <v>0.62234042553191504</v>
      </c>
      <c r="G13107">
        <v>0.14285714285714299</v>
      </c>
      <c r="H13107">
        <v>0.14942528735632199</v>
      </c>
      <c r="I13107">
        <v>0.16875000000000001</v>
      </c>
      <c r="J13107" s="1">
        <v>0</v>
      </c>
      <c r="K13107" t="s">
        <v>23238</v>
      </c>
      <c r="L13107" t="s">
        <v>49458</v>
      </c>
      <c r="M13107" t="s">
        <v>49459</v>
      </c>
    </row>
    <row r="13108" spans="1:13">
      <c r="A13108" s="1" t="s">
        <v>15125</v>
      </c>
      <c r="B13108">
        <v>3.50073169097243E-6</v>
      </c>
      <c r="C13108" s="1">
        <v>4.8569459519751299E-7</v>
      </c>
      <c r="D13108">
        <v>1</v>
      </c>
      <c r="E13108">
        <v>1</v>
      </c>
      <c r="F13108">
        <v>1</v>
      </c>
      <c r="G13108">
        <v>0.32258064516128998</v>
      </c>
      <c r="H13108">
        <v>0.97142857142857097</v>
      </c>
      <c r="I13108">
        <v>0.78181818181818197</v>
      </c>
      <c r="J13108" s="1">
        <v>1</v>
      </c>
      <c r="K13108" t="s">
        <v>23238</v>
      </c>
      <c r="L13108" t="s">
        <v>49460</v>
      </c>
      <c r="M13108" t="s">
        <v>49461</v>
      </c>
    </row>
    <row r="13109" spans="1:13">
      <c r="A13109" s="1" t="s">
        <v>15126</v>
      </c>
      <c r="B13109">
        <v>2.52269038257055E-5</v>
      </c>
      <c r="C13109" s="1">
        <v>1.3095518122467099E-9</v>
      </c>
      <c r="D13109">
        <v>1</v>
      </c>
      <c r="E13109">
        <v>1</v>
      </c>
      <c r="F13109">
        <v>0.82824427480915996</v>
      </c>
      <c r="G13109">
        <v>1</v>
      </c>
      <c r="H13109">
        <v>0.90291262135922301</v>
      </c>
      <c r="I13109">
        <v>0.97333333333333305</v>
      </c>
      <c r="J13109" s="1" t="s">
        <v>23229</v>
      </c>
      <c r="K13109" t="s">
        <v>23238</v>
      </c>
      <c r="L13109" t="s">
        <v>49462</v>
      </c>
      <c r="M13109" t="s">
        <v>49463</v>
      </c>
    </row>
    <row r="13110" spans="1:13">
      <c r="A13110" s="1" t="s">
        <v>15127</v>
      </c>
      <c r="B13110">
        <v>1.5512534405371899E-6</v>
      </c>
      <c r="C13110" s="1">
        <v>1.4738164168167199E-5</v>
      </c>
      <c r="D13110">
        <v>0</v>
      </c>
      <c r="E13110">
        <v>0</v>
      </c>
      <c r="F13110">
        <v>6.5340909090909102E-2</v>
      </c>
      <c r="G13110">
        <v>0</v>
      </c>
      <c r="H13110">
        <v>0.06</v>
      </c>
      <c r="I13110">
        <v>0</v>
      </c>
      <c r="J13110" s="1">
        <v>0</v>
      </c>
      <c r="K13110" t="s">
        <v>23240</v>
      </c>
      <c r="L13110" t="s">
        <v>49464</v>
      </c>
      <c r="M13110" t="s">
        <v>49465</v>
      </c>
    </row>
    <row r="13111" spans="1:13">
      <c r="A13111" s="1" t="s">
        <v>15128</v>
      </c>
      <c r="B13111">
        <v>6.7402101144244195E-4</v>
      </c>
      <c r="C13111" s="1">
        <v>1.0061702552094999E-4</v>
      </c>
      <c r="D13111">
        <v>0.66666666666666696</v>
      </c>
      <c r="E13111">
        <v>0.93956043956044</v>
      </c>
      <c r="F13111">
        <v>0.15340909090909099</v>
      </c>
      <c r="G13111">
        <v>0.52830188679245305</v>
      </c>
      <c r="H13111">
        <v>0.37634408602150499</v>
      </c>
      <c r="I13111">
        <v>0.31578947368421101</v>
      </c>
      <c r="J13111" s="1">
        <v>0</v>
      </c>
      <c r="K13111" t="s">
        <v>23238</v>
      </c>
      <c r="L13111" t="s">
        <v>49466</v>
      </c>
      <c r="M13111" t="s">
        <v>49467</v>
      </c>
    </row>
    <row r="13112" spans="1:13">
      <c r="A13112" s="1" t="s">
        <v>15129</v>
      </c>
      <c r="B13112">
        <v>2.2539674642964298E-5</v>
      </c>
      <c r="C13112" s="1">
        <v>5.1310456316227496E-4</v>
      </c>
      <c r="D13112">
        <v>0.5</v>
      </c>
      <c r="E13112">
        <v>0.68279569892473102</v>
      </c>
      <c r="F13112">
        <v>0.67631578947368398</v>
      </c>
      <c r="G13112">
        <v>1</v>
      </c>
      <c r="H13112">
        <v>0.93867924528301905</v>
      </c>
      <c r="I13112">
        <v>0.91573033707865203</v>
      </c>
      <c r="J13112" s="1">
        <v>1</v>
      </c>
      <c r="K13112" t="s">
        <v>23241</v>
      </c>
      <c r="L13112" t="s">
        <v>49468</v>
      </c>
      <c r="M13112" t="s">
        <v>49469</v>
      </c>
    </row>
    <row r="13113" spans="1:13">
      <c r="A13113" s="1" t="s">
        <v>15130</v>
      </c>
      <c r="B13113">
        <v>5.2043672292035303E-6</v>
      </c>
      <c r="C13113" s="1">
        <v>3.5947535331095802E-8</v>
      </c>
      <c r="D13113">
        <v>6.8965517241379296E-2</v>
      </c>
      <c r="E13113">
        <v>4.0697674418604703E-2</v>
      </c>
      <c r="F13113">
        <v>0</v>
      </c>
      <c r="G13113">
        <v>2.6785714285714302E-2</v>
      </c>
      <c r="H13113">
        <v>2.27272727272727E-2</v>
      </c>
      <c r="I13113">
        <v>5.1020408163265302E-3</v>
      </c>
      <c r="J13113" s="1">
        <v>0</v>
      </c>
      <c r="K13113" t="s">
        <v>23239</v>
      </c>
      <c r="L13113" t="s">
        <v>49470</v>
      </c>
      <c r="M13113" t="s">
        <v>49471</v>
      </c>
    </row>
    <row r="13114" spans="1:13">
      <c r="A13114" s="1" t="s">
        <v>15131</v>
      </c>
      <c r="B13114">
        <v>5.7541782524900303E-5</v>
      </c>
      <c r="C13114" s="1">
        <v>1.82090099023276E-3</v>
      </c>
      <c r="D13114">
        <v>0.28333333333333299</v>
      </c>
      <c r="E13114">
        <v>0.109195402298851</v>
      </c>
      <c r="F13114">
        <v>0.36486486486486502</v>
      </c>
      <c r="G13114">
        <v>0.97321428571428603</v>
      </c>
      <c r="H13114">
        <v>0.87</v>
      </c>
      <c r="I13114">
        <v>0.94230769230769196</v>
      </c>
      <c r="J13114" s="1">
        <v>1</v>
      </c>
      <c r="K13114" t="s">
        <v>23238</v>
      </c>
      <c r="L13114" t="s">
        <v>49472</v>
      </c>
      <c r="M13114" t="s">
        <v>49473</v>
      </c>
    </row>
    <row r="13115" spans="1:13">
      <c r="A13115" s="1" t="s">
        <v>15132</v>
      </c>
      <c r="B13115">
        <v>1.7540254265682799E-4</v>
      </c>
      <c r="C13115" s="1">
        <v>4.0231693052576003E-6</v>
      </c>
      <c r="D13115">
        <v>0.74137931034482796</v>
      </c>
      <c r="E13115">
        <v>0.98333333333333295</v>
      </c>
      <c r="F13115">
        <v>0.88815789473684204</v>
      </c>
      <c r="G13115">
        <v>0.57142857142857095</v>
      </c>
      <c r="H13115">
        <v>0.98557692307692302</v>
      </c>
      <c r="I13115">
        <v>0.56880733944954098</v>
      </c>
      <c r="J13115" s="1">
        <v>1</v>
      </c>
      <c r="K13115" t="s">
        <v>23238</v>
      </c>
      <c r="L13115" t="s">
        <v>49474</v>
      </c>
      <c r="M13115" t="s">
        <v>49475</v>
      </c>
    </row>
    <row r="13116" spans="1:13">
      <c r="A13116" s="1" t="s">
        <v>15133</v>
      </c>
      <c r="B13116">
        <v>1.1556010835789201E-7</v>
      </c>
      <c r="C13116" s="1">
        <v>2.7396682964512299E-11</v>
      </c>
      <c r="D13116">
        <v>0</v>
      </c>
      <c r="E13116">
        <v>1.85185185185185E-2</v>
      </c>
      <c r="F13116">
        <v>0</v>
      </c>
      <c r="G13116">
        <v>0</v>
      </c>
      <c r="H13116">
        <v>5.74712643678161E-3</v>
      </c>
      <c r="I13116">
        <v>0</v>
      </c>
      <c r="J13116" s="1">
        <v>0</v>
      </c>
      <c r="K13116" t="s">
        <v>23238</v>
      </c>
      <c r="L13116" t="s">
        <v>49476</v>
      </c>
      <c r="M13116" t="s">
        <v>49477</v>
      </c>
    </row>
    <row r="13117" spans="1:13">
      <c r="A13117" s="1" t="s">
        <v>15134</v>
      </c>
      <c r="B13117">
        <v>8.3740272202139892E-6</v>
      </c>
      <c r="C13117" s="1">
        <v>2.64455878194517E-8</v>
      </c>
      <c r="D13117">
        <v>0.89655172413793105</v>
      </c>
      <c r="E13117">
        <v>0.64204545454545503</v>
      </c>
      <c r="F13117">
        <v>0.99319727891156495</v>
      </c>
      <c r="G13117">
        <v>1</v>
      </c>
      <c r="H13117">
        <v>1</v>
      </c>
      <c r="I13117">
        <v>1</v>
      </c>
      <c r="J13117" s="1" t="s">
        <v>23229</v>
      </c>
      <c r="K13117" t="s">
        <v>23238</v>
      </c>
      <c r="L13117" t="s">
        <v>49478</v>
      </c>
      <c r="M13117" t="s">
        <v>49479</v>
      </c>
    </row>
    <row r="13118" spans="1:13">
      <c r="A13118" s="1" t="s">
        <v>15135</v>
      </c>
      <c r="B13118">
        <v>4.8655160030363801E-8</v>
      </c>
      <c r="C13118" s="1">
        <v>6.6220325781273099E-9</v>
      </c>
      <c r="D13118">
        <v>1</v>
      </c>
      <c r="E13118">
        <v>1</v>
      </c>
      <c r="F13118">
        <v>0.99626865671641796</v>
      </c>
      <c r="G13118">
        <v>1</v>
      </c>
      <c r="H13118">
        <v>1</v>
      </c>
      <c r="I13118">
        <v>1</v>
      </c>
      <c r="J13118" s="1">
        <v>0</v>
      </c>
      <c r="K13118" t="s">
        <v>23241</v>
      </c>
      <c r="L13118" t="s">
        <v>49480</v>
      </c>
      <c r="M13118" t="s">
        <v>49481</v>
      </c>
    </row>
    <row r="13119" spans="1:13">
      <c r="A13119" s="1" t="s">
        <v>15136</v>
      </c>
      <c r="B13119">
        <v>4.8171545233962699E-7</v>
      </c>
      <c r="C13119" s="1">
        <v>5.1735794147686502E-9</v>
      </c>
      <c r="D13119">
        <v>0</v>
      </c>
      <c r="E13119">
        <v>1.1494252873563199E-2</v>
      </c>
      <c r="F13119">
        <v>1.1450381679389301E-2</v>
      </c>
      <c r="G13119">
        <v>0</v>
      </c>
      <c r="H13119">
        <v>0</v>
      </c>
      <c r="I13119">
        <v>0</v>
      </c>
      <c r="J13119" s="1">
        <v>0</v>
      </c>
      <c r="K13119" t="s">
        <v>23242</v>
      </c>
      <c r="L13119" t="s">
        <v>49482</v>
      </c>
      <c r="M13119" t="s">
        <v>49483</v>
      </c>
    </row>
    <row r="13120" spans="1:13">
      <c r="A13120" s="1" t="s">
        <v>15137</v>
      </c>
      <c r="B13120">
        <v>3.9620555943098499E-5</v>
      </c>
      <c r="C13120" s="1">
        <v>5.8824871532338504E-7</v>
      </c>
      <c r="D13120">
        <v>1</v>
      </c>
      <c r="E13120">
        <v>0.87362637362637396</v>
      </c>
      <c r="F13120">
        <v>0.99465240641711195</v>
      </c>
      <c r="G13120">
        <v>1</v>
      </c>
      <c r="H13120">
        <v>0.99462365591397806</v>
      </c>
      <c r="I13120">
        <v>0.98076923076923095</v>
      </c>
      <c r="J13120" s="1">
        <v>1</v>
      </c>
      <c r="K13120" t="s">
        <v>23238</v>
      </c>
      <c r="L13120" t="s">
        <v>49484</v>
      </c>
      <c r="M13120" t="s">
        <v>49485</v>
      </c>
    </row>
    <row r="13121" spans="1:13">
      <c r="A13121" s="1" t="s">
        <v>15138</v>
      </c>
      <c r="B13121">
        <v>4.7462979555209997E-5</v>
      </c>
      <c r="C13121" s="1">
        <v>3.9692409243955197E-5</v>
      </c>
      <c r="D13121">
        <v>1</v>
      </c>
      <c r="E13121">
        <v>0.99456521739130399</v>
      </c>
      <c r="F13121">
        <v>1</v>
      </c>
      <c r="G13121">
        <v>4.8780487804878099E-2</v>
      </c>
      <c r="H13121">
        <v>0.9375</v>
      </c>
      <c r="I13121">
        <v>0.5</v>
      </c>
      <c r="J13121" s="1">
        <v>4.5454545454545497E-2</v>
      </c>
      <c r="K13121" t="s">
        <v>23241</v>
      </c>
      <c r="L13121" t="s">
        <v>49486</v>
      </c>
      <c r="M13121" t="s">
        <v>49487</v>
      </c>
    </row>
    <row r="13122" spans="1:13">
      <c r="A13122" s="1" t="s">
        <v>15139</v>
      </c>
      <c r="B13122">
        <v>1.07332493673533E-5</v>
      </c>
      <c r="C13122" s="1">
        <v>1.47010709901762E-5</v>
      </c>
      <c r="D13122">
        <v>1</v>
      </c>
      <c r="E13122">
        <v>1</v>
      </c>
      <c r="F13122">
        <v>0.884210526315789</v>
      </c>
      <c r="G13122">
        <v>1</v>
      </c>
      <c r="H13122">
        <v>1</v>
      </c>
      <c r="I13122">
        <v>1</v>
      </c>
      <c r="J13122" s="1">
        <v>1</v>
      </c>
      <c r="K13122" t="s">
        <v>23238</v>
      </c>
      <c r="L13122" t="s">
        <v>49488</v>
      </c>
      <c r="M13122" t="s">
        <v>49489</v>
      </c>
    </row>
    <row r="13123" spans="1:13">
      <c r="A13123" s="1" t="s">
        <v>15140</v>
      </c>
      <c r="B13123">
        <v>9.6202293960152699E-5</v>
      </c>
      <c r="C13123" s="1">
        <v>7.1866531644848104E-6</v>
      </c>
      <c r="D13123">
        <v>0.96875</v>
      </c>
      <c r="E13123">
        <v>0.8125</v>
      </c>
      <c r="F13123">
        <v>0.997435897435897</v>
      </c>
      <c r="G13123">
        <v>1</v>
      </c>
      <c r="H13123">
        <v>0.98684210526315796</v>
      </c>
      <c r="I13123">
        <v>1</v>
      </c>
      <c r="J13123" s="1">
        <v>1</v>
      </c>
      <c r="K13123" t="s">
        <v>23238</v>
      </c>
      <c r="L13123" t="s">
        <v>49490</v>
      </c>
      <c r="M13123" t="s">
        <v>49491</v>
      </c>
    </row>
    <row r="13124" spans="1:13">
      <c r="A13124" s="1" t="s">
        <v>15141</v>
      </c>
      <c r="B13124">
        <v>1.42265515554192E-5</v>
      </c>
      <c r="C13124" s="1">
        <v>1.4961594322686399E-5</v>
      </c>
      <c r="D13124">
        <v>0</v>
      </c>
      <c r="E13124">
        <v>5.2631578947368403E-3</v>
      </c>
      <c r="F13124">
        <v>7.8947368421052599E-2</v>
      </c>
      <c r="G13124">
        <v>0</v>
      </c>
      <c r="H13124">
        <v>0.15517241379310301</v>
      </c>
      <c r="I13124">
        <v>0.125</v>
      </c>
      <c r="J13124" s="1" t="s">
        <v>23229</v>
      </c>
      <c r="K13124" t="s">
        <v>23238</v>
      </c>
      <c r="L13124" t="s">
        <v>49492</v>
      </c>
      <c r="M13124" t="s">
        <v>49493</v>
      </c>
    </row>
    <row r="13125" spans="1:13">
      <c r="A13125" s="1" t="s">
        <v>15142</v>
      </c>
      <c r="B13125">
        <v>2.97318635831233E-5</v>
      </c>
      <c r="C13125" s="1">
        <v>1.3816453988095501E-5</v>
      </c>
      <c r="D13125">
        <v>0.9</v>
      </c>
      <c r="E13125">
        <v>1</v>
      </c>
      <c r="F13125">
        <v>0.97311827956989205</v>
      </c>
      <c r="G13125">
        <v>0.99038461538461497</v>
      </c>
      <c r="H13125">
        <v>0.995</v>
      </c>
      <c r="I13125">
        <v>0.83644859813084105</v>
      </c>
      <c r="J13125" s="1">
        <v>0.95454545454545503</v>
      </c>
      <c r="K13125" t="s">
        <v>23237</v>
      </c>
      <c r="L13125" t="s">
        <v>49494</v>
      </c>
      <c r="M13125" t="s">
        <v>49495</v>
      </c>
    </row>
    <row r="13126" spans="1:13">
      <c r="A13126" s="1" t="s">
        <v>15143</v>
      </c>
      <c r="B13126">
        <v>7.3043366961399203E-15</v>
      </c>
      <c r="C13126" s="1">
        <v>1.8029204315810401E-6</v>
      </c>
      <c r="D13126">
        <v>1</v>
      </c>
      <c r="E13126">
        <v>1</v>
      </c>
      <c r="F13126">
        <v>1</v>
      </c>
      <c r="G13126">
        <v>0.797619047619048</v>
      </c>
      <c r="H13126">
        <v>1</v>
      </c>
      <c r="I13126">
        <v>0.98550724637681197</v>
      </c>
      <c r="J13126" s="1" t="s">
        <v>23229</v>
      </c>
      <c r="K13126" t="s">
        <v>23239</v>
      </c>
      <c r="L13126" t="s">
        <v>49496</v>
      </c>
      <c r="M13126" t="s">
        <v>49497</v>
      </c>
    </row>
    <row r="13127" spans="1:13">
      <c r="A13127" s="1" t="s">
        <v>15144</v>
      </c>
      <c r="B13127">
        <v>7.8588454281374803E-6</v>
      </c>
      <c r="C13127" s="1">
        <v>3.9169725049061199E-7</v>
      </c>
      <c r="D13127">
        <v>0.27500000000000002</v>
      </c>
      <c r="E13127">
        <v>0</v>
      </c>
      <c r="F13127">
        <v>0.12288135593220301</v>
      </c>
      <c r="G13127">
        <v>0</v>
      </c>
      <c r="H13127">
        <v>6.9230769230769207E-2</v>
      </c>
      <c r="I13127">
        <v>5.8823529411764698E-2</v>
      </c>
      <c r="J13127" s="1">
        <v>0</v>
      </c>
      <c r="K13127" t="s">
        <v>23237</v>
      </c>
      <c r="L13127" t="s">
        <v>49498</v>
      </c>
      <c r="M13127" t="s">
        <v>49499</v>
      </c>
    </row>
    <row r="13128" spans="1:13">
      <c r="A13128" s="1" t="s">
        <v>15145</v>
      </c>
      <c r="B13128">
        <v>3.3729469861513997E-5</v>
      </c>
      <c r="C13128" s="1">
        <v>9.6962742635474198E-6</v>
      </c>
      <c r="D13128">
        <v>0.953125</v>
      </c>
      <c r="E13128">
        <v>0.99479166666666696</v>
      </c>
      <c r="F13128">
        <v>0.95384615384615401</v>
      </c>
      <c r="G13128">
        <v>0.94339622641509402</v>
      </c>
      <c r="H13128">
        <v>0.96460176991150404</v>
      </c>
      <c r="I13128">
        <v>0.85537190082644599</v>
      </c>
      <c r="J13128" s="1">
        <v>1</v>
      </c>
      <c r="K13128" t="s">
        <v>23241</v>
      </c>
      <c r="L13128" t="s">
        <v>49500</v>
      </c>
      <c r="M13128" t="s">
        <v>49501</v>
      </c>
    </row>
    <row r="13129" spans="1:13">
      <c r="A13129" s="1" t="s">
        <v>15146</v>
      </c>
      <c r="B13129">
        <v>2.8658038156489299E-6</v>
      </c>
      <c r="C13129" s="1">
        <v>1.7838477623008699E-6</v>
      </c>
      <c r="D13129">
        <v>0</v>
      </c>
      <c r="E13129">
        <v>0</v>
      </c>
      <c r="F13129">
        <v>3.08641975308642E-3</v>
      </c>
      <c r="G13129">
        <v>0.30434782608695699</v>
      </c>
      <c r="H13129">
        <v>4.8076923076923097E-3</v>
      </c>
      <c r="I13129">
        <v>2.4509803921568599E-2</v>
      </c>
      <c r="J13129" s="1" t="s">
        <v>23229</v>
      </c>
      <c r="K13129" t="s">
        <v>23238</v>
      </c>
      <c r="L13129" t="s">
        <v>49502</v>
      </c>
      <c r="M13129" t="s">
        <v>49503</v>
      </c>
    </row>
    <row r="13130" spans="1:13">
      <c r="A13130" s="1" t="s">
        <v>15147</v>
      </c>
      <c r="B13130">
        <v>1.4152784651628799E-7</v>
      </c>
      <c r="C13130" s="1">
        <v>1.2992540714645101E-6</v>
      </c>
      <c r="D13130">
        <v>0.13043478260869601</v>
      </c>
      <c r="E13130">
        <v>0</v>
      </c>
      <c r="F13130">
        <v>2.2556390977443601E-2</v>
      </c>
      <c r="G13130">
        <v>0</v>
      </c>
      <c r="H13130">
        <v>7.0422535211267599E-3</v>
      </c>
      <c r="I13130">
        <v>1.7857142857142901E-2</v>
      </c>
      <c r="J13130" s="1">
        <v>0</v>
      </c>
      <c r="K13130" t="s">
        <v>23237</v>
      </c>
      <c r="L13130" t="s">
        <v>49504</v>
      </c>
      <c r="M13130" t="s">
        <v>49505</v>
      </c>
    </row>
    <row r="13131" spans="1:13">
      <c r="A13131" s="1" t="s">
        <v>15148</v>
      </c>
      <c r="B13131">
        <v>3.0917524990904199E-6</v>
      </c>
      <c r="C13131" s="1">
        <v>7.5923554594948698E-5</v>
      </c>
      <c r="D13131">
        <v>0.984375</v>
      </c>
      <c r="E13131">
        <v>0.978494623655914</v>
      </c>
      <c r="F13131">
        <v>0.98445595854922296</v>
      </c>
      <c r="G13131">
        <v>0.98148148148148195</v>
      </c>
      <c r="H13131">
        <v>0.98165137614678899</v>
      </c>
      <c r="I13131">
        <v>0.84134615384615397</v>
      </c>
      <c r="J13131" s="1">
        <v>0</v>
      </c>
      <c r="K13131" t="s">
        <v>23241</v>
      </c>
      <c r="L13131" t="s">
        <v>49506</v>
      </c>
      <c r="M13131" t="s">
        <v>49507</v>
      </c>
    </row>
    <row r="13132" spans="1:13">
      <c r="A13132" s="1" t="s">
        <v>15149</v>
      </c>
      <c r="B13132">
        <v>5.5009733120634403E-6</v>
      </c>
      <c r="C13132" s="1">
        <v>1.11856171643418E-5</v>
      </c>
      <c r="D13132">
        <v>0.107142857142857</v>
      </c>
      <c r="E13132">
        <v>0</v>
      </c>
      <c r="F13132">
        <v>3.5897435897435902E-2</v>
      </c>
      <c r="G13132">
        <v>0</v>
      </c>
      <c r="H13132">
        <v>0</v>
      </c>
      <c r="I13132">
        <v>0</v>
      </c>
      <c r="J13132" s="1">
        <v>0</v>
      </c>
      <c r="K13132" t="s">
        <v>23241</v>
      </c>
      <c r="L13132" t="s">
        <v>49508</v>
      </c>
      <c r="M13132" t="s">
        <v>49509</v>
      </c>
    </row>
    <row r="13133" spans="1:13">
      <c r="A13133" s="1" t="s">
        <v>15150</v>
      </c>
      <c r="B13133">
        <v>9.8166200359718701E-12</v>
      </c>
      <c r="C13133" s="1">
        <v>1.380125619211E-7</v>
      </c>
      <c r="D13133">
        <v>0.96875</v>
      </c>
      <c r="E13133">
        <v>0.95882352941176496</v>
      </c>
      <c r="F13133">
        <v>0.99378881987577605</v>
      </c>
      <c r="G13133">
        <v>1</v>
      </c>
      <c r="H13133">
        <v>0.995</v>
      </c>
      <c r="I13133">
        <v>1</v>
      </c>
      <c r="J13133" s="1">
        <v>1</v>
      </c>
      <c r="K13133" t="s">
        <v>23238</v>
      </c>
      <c r="L13133" t="s">
        <v>49510</v>
      </c>
      <c r="M13133" t="s">
        <v>49511</v>
      </c>
    </row>
    <row r="13134" spans="1:13">
      <c r="A13134" s="1" t="s">
        <v>15151</v>
      </c>
      <c r="B13134">
        <v>1.5849323947655401E-7</v>
      </c>
      <c r="C13134" s="1">
        <v>2.0122495493698199E-7</v>
      </c>
      <c r="D13134">
        <v>0</v>
      </c>
      <c r="E13134">
        <v>0</v>
      </c>
      <c r="F13134">
        <v>0</v>
      </c>
      <c r="G13134">
        <v>0.22340425531914901</v>
      </c>
      <c r="H13134">
        <v>0</v>
      </c>
      <c r="I13134">
        <v>1.0869565217391301E-2</v>
      </c>
      <c r="J13134" s="1" t="s">
        <v>23229</v>
      </c>
      <c r="K13134" t="s">
        <v>23241</v>
      </c>
      <c r="L13134" t="s">
        <v>49512</v>
      </c>
      <c r="M13134" t="s">
        <v>49513</v>
      </c>
    </row>
    <row r="13135" spans="1:13">
      <c r="A13135" s="1" t="s">
        <v>15152</v>
      </c>
      <c r="B13135">
        <v>2.19104156382929E-7</v>
      </c>
      <c r="C13135" s="1">
        <v>5.5365374152024501E-8</v>
      </c>
      <c r="D13135">
        <v>1</v>
      </c>
      <c r="E13135">
        <v>1</v>
      </c>
      <c r="F13135">
        <v>0.99561403508771895</v>
      </c>
      <c r="G13135">
        <v>1</v>
      </c>
      <c r="H13135">
        <v>0.99438202247190999</v>
      </c>
      <c r="I13135">
        <v>1</v>
      </c>
      <c r="J13135" s="1">
        <v>1</v>
      </c>
      <c r="K13135" t="s">
        <v>23239</v>
      </c>
      <c r="L13135" t="s">
        <v>49514</v>
      </c>
      <c r="M13135" t="s">
        <v>49515</v>
      </c>
    </row>
    <row r="13136" spans="1:13">
      <c r="A13136" s="1" t="s">
        <v>15153</v>
      </c>
      <c r="B13136">
        <v>5.0946696153007598E-5</v>
      </c>
      <c r="C13136" s="1">
        <v>1.1580424424122799E-5</v>
      </c>
      <c r="D13136">
        <v>5.3571428571428603E-2</v>
      </c>
      <c r="E13136">
        <v>0.28571428571428598</v>
      </c>
      <c r="F13136">
        <v>6.5217391304347797E-2</v>
      </c>
      <c r="G13136">
        <v>0</v>
      </c>
      <c r="H13136">
        <v>0</v>
      </c>
      <c r="I13136">
        <v>0</v>
      </c>
      <c r="J13136" s="1">
        <v>0</v>
      </c>
      <c r="K13136" t="s">
        <v>23241</v>
      </c>
      <c r="L13136" t="s">
        <v>49516</v>
      </c>
      <c r="M13136" t="s">
        <v>49517</v>
      </c>
    </row>
    <row r="13137" spans="1:13">
      <c r="A13137" s="1" t="s">
        <v>15154</v>
      </c>
      <c r="B13137">
        <v>6.9513976793247704E-7</v>
      </c>
      <c r="C13137" s="1">
        <v>2.76125316623103E-5</v>
      </c>
      <c r="D13137">
        <v>0</v>
      </c>
      <c r="E13137">
        <v>5.93220338983051E-2</v>
      </c>
      <c r="F13137">
        <v>8.3333333333333297E-3</v>
      </c>
      <c r="G13137">
        <v>0.23214285714285701</v>
      </c>
      <c r="H13137">
        <v>0.05</v>
      </c>
      <c r="I13137">
        <v>0.121428571428571</v>
      </c>
      <c r="J13137" s="1">
        <v>0</v>
      </c>
      <c r="K13137" t="s">
        <v>23242</v>
      </c>
      <c r="L13137" t="s">
        <v>49518</v>
      </c>
      <c r="M13137" t="s">
        <v>49519</v>
      </c>
    </row>
    <row r="13138" spans="1:13">
      <c r="A13138" s="1" t="s">
        <v>15155</v>
      </c>
      <c r="B13138">
        <v>5.0934209505731002E-6</v>
      </c>
      <c r="C13138" s="1">
        <v>3.5755465244369999E-5</v>
      </c>
      <c r="D13138">
        <v>0.84482758620689702</v>
      </c>
      <c r="E13138">
        <v>0.98780487804878003</v>
      </c>
      <c r="F13138">
        <v>0.90909090909090895</v>
      </c>
      <c r="G13138">
        <v>1</v>
      </c>
      <c r="H13138">
        <v>1</v>
      </c>
      <c r="I13138">
        <v>1</v>
      </c>
      <c r="J13138" s="1">
        <v>1</v>
      </c>
      <c r="K13138" t="s">
        <v>23241</v>
      </c>
      <c r="L13138" t="s">
        <v>49520</v>
      </c>
      <c r="M13138" t="s">
        <v>49521</v>
      </c>
    </row>
    <row r="13139" spans="1:13">
      <c r="A13139" s="1" t="s">
        <v>15156</v>
      </c>
      <c r="B13139">
        <v>1.6751981082862701E-4</v>
      </c>
      <c r="C13139" s="1">
        <v>2.05402424809451E-4</v>
      </c>
      <c r="D13139">
        <v>0.95652173913043503</v>
      </c>
      <c r="E13139">
        <v>0.24590163934426201</v>
      </c>
      <c r="F13139">
        <v>0.79098360655737698</v>
      </c>
      <c r="G13139">
        <v>1</v>
      </c>
      <c r="H13139">
        <v>0.88505747126436796</v>
      </c>
      <c r="I13139">
        <v>0.837209302325581</v>
      </c>
      <c r="J13139" s="1">
        <v>1</v>
      </c>
      <c r="K13139" t="s">
        <v>23241</v>
      </c>
      <c r="L13139" t="s">
        <v>49522</v>
      </c>
      <c r="M13139" t="s">
        <v>49523</v>
      </c>
    </row>
    <row r="13140" spans="1:13">
      <c r="A13140" s="1" t="s">
        <v>15157</v>
      </c>
      <c r="B13140">
        <v>1.80947043601289E-13</v>
      </c>
      <c r="C13140" s="1">
        <v>2.0728749149911001E-9</v>
      </c>
      <c r="D13140">
        <v>1</v>
      </c>
      <c r="E13140">
        <v>1</v>
      </c>
      <c r="F13140">
        <v>0.99691358024691401</v>
      </c>
      <c r="G13140">
        <v>1</v>
      </c>
      <c r="H13140">
        <v>0.99295774647887303</v>
      </c>
      <c r="I13140">
        <v>1</v>
      </c>
      <c r="J13140" s="1">
        <v>0.6</v>
      </c>
      <c r="K13140" t="s">
        <v>23240</v>
      </c>
      <c r="L13140" t="s">
        <v>49524</v>
      </c>
      <c r="M13140" t="s">
        <v>49525</v>
      </c>
    </row>
    <row r="13141" spans="1:13">
      <c r="A13141" s="1" t="s">
        <v>15158</v>
      </c>
      <c r="B13141">
        <v>5.5953218039383101E-6</v>
      </c>
      <c r="C13141" s="1">
        <v>4.7572455790604902E-5</v>
      </c>
      <c r="D13141">
        <v>1</v>
      </c>
      <c r="E13141">
        <v>0.97727272727272696</v>
      </c>
      <c r="F13141">
        <v>0.87016574585635398</v>
      </c>
      <c r="G13141">
        <v>1</v>
      </c>
      <c r="H13141">
        <v>1</v>
      </c>
      <c r="I13141">
        <v>1</v>
      </c>
      <c r="J13141" s="1">
        <v>1</v>
      </c>
      <c r="K13141" t="s">
        <v>23238</v>
      </c>
      <c r="L13141" t="s">
        <v>49526</v>
      </c>
      <c r="M13141" t="s">
        <v>49527</v>
      </c>
    </row>
    <row r="13142" spans="1:13">
      <c r="A13142" s="1" t="s">
        <v>15159</v>
      </c>
      <c r="B13142">
        <v>3.4580494444818799E-5</v>
      </c>
      <c r="C13142" s="1">
        <v>9.3955674439565506E-5</v>
      </c>
      <c r="D13142">
        <v>8.9285714285714302E-2</v>
      </c>
      <c r="E13142">
        <v>3.8961038961039002E-2</v>
      </c>
      <c r="F13142">
        <v>0.68421052631578905</v>
      </c>
      <c r="G13142">
        <v>0.66666666666666696</v>
      </c>
      <c r="H13142">
        <v>0.99166666666666703</v>
      </c>
      <c r="I13142">
        <v>0.83333333333333304</v>
      </c>
      <c r="J13142" s="1">
        <v>0</v>
      </c>
      <c r="K13142" t="s">
        <v>23242</v>
      </c>
      <c r="L13142" t="s">
        <v>49528</v>
      </c>
      <c r="M13142" t="s">
        <v>49529</v>
      </c>
    </row>
    <row r="13143" spans="1:13">
      <c r="A13143" s="1" t="s">
        <v>15160</v>
      </c>
      <c r="B13143">
        <v>4.8691326070151101E-6</v>
      </c>
      <c r="C13143" s="1">
        <v>2.31400162029934E-4</v>
      </c>
      <c r="D13143">
        <v>0.5625</v>
      </c>
      <c r="E13143">
        <v>0.92528735632183901</v>
      </c>
      <c r="F13143">
        <v>0.87637362637362604</v>
      </c>
      <c r="G13143">
        <v>3.7037037037037E-2</v>
      </c>
      <c r="H13143">
        <v>0.51176470588235301</v>
      </c>
      <c r="I13143">
        <v>0.134615384615385</v>
      </c>
      <c r="J13143" s="1">
        <v>9.0909090909090898E-2</v>
      </c>
      <c r="K13143" t="s">
        <v>23237</v>
      </c>
      <c r="L13143" t="s">
        <v>49530</v>
      </c>
      <c r="M13143" t="s">
        <v>49531</v>
      </c>
    </row>
    <row r="13144" spans="1:13">
      <c r="A13144" s="1" t="s">
        <v>15161</v>
      </c>
      <c r="B13144">
        <v>3.1055928270549301E-5</v>
      </c>
      <c r="C13144" s="1">
        <v>6.1983048343239194E-5</v>
      </c>
      <c r="D13144">
        <v>0.625</v>
      </c>
      <c r="E13144">
        <v>0.484375</v>
      </c>
      <c r="F13144">
        <v>0.65384615384615397</v>
      </c>
      <c r="G13144">
        <v>0.73275862068965503</v>
      </c>
      <c r="H13144">
        <v>0.78440366972477105</v>
      </c>
      <c r="I13144">
        <v>0.62903225806451601</v>
      </c>
      <c r="J13144" s="1">
        <v>1</v>
      </c>
      <c r="K13144" t="s">
        <v>23241</v>
      </c>
      <c r="L13144" t="s">
        <v>49532</v>
      </c>
      <c r="M13144" t="s">
        <v>49533</v>
      </c>
    </row>
    <row r="13145" spans="1:13">
      <c r="A13145" s="1" t="s">
        <v>15162</v>
      </c>
      <c r="B13145">
        <v>3.0853266699681798E-6</v>
      </c>
      <c r="C13145" s="1">
        <v>1.9630420943842999E-9</v>
      </c>
      <c r="D13145">
        <v>0</v>
      </c>
      <c r="E13145">
        <v>0</v>
      </c>
      <c r="F13145">
        <v>0</v>
      </c>
      <c r="G13145">
        <v>0.46153846153846201</v>
      </c>
      <c r="H13145">
        <v>0</v>
      </c>
      <c r="I13145">
        <v>0</v>
      </c>
      <c r="J13145" s="1">
        <v>0.90909090909090895</v>
      </c>
      <c r="K13145" t="s">
        <v>23238</v>
      </c>
      <c r="L13145" t="s">
        <v>49534</v>
      </c>
      <c r="M13145" t="s">
        <v>49535</v>
      </c>
    </row>
    <row r="13146" spans="1:13">
      <c r="A13146" s="1" t="s">
        <v>15163</v>
      </c>
      <c r="B13146">
        <v>8.6625231667658297E-10</v>
      </c>
      <c r="C13146" s="1">
        <v>9.3021026428780106E-8</v>
      </c>
      <c r="D13146">
        <v>0</v>
      </c>
      <c r="E13146">
        <v>0</v>
      </c>
      <c r="F13146">
        <v>0</v>
      </c>
      <c r="G13146">
        <v>7.7777777777777807E-2</v>
      </c>
      <c r="H13146">
        <v>1.03092783505155E-2</v>
      </c>
      <c r="I13146">
        <v>2.53164556962025E-2</v>
      </c>
      <c r="J13146" s="1">
        <v>0</v>
      </c>
      <c r="K13146" t="s">
        <v>23241</v>
      </c>
      <c r="L13146" t="s">
        <v>49536</v>
      </c>
      <c r="M13146" t="s">
        <v>49537</v>
      </c>
    </row>
    <row r="13147" spans="1:13">
      <c r="A13147" s="1" t="s">
        <v>15164</v>
      </c>
      <c r="B13147">
        <v>3.7343877402906299E-6</v>
      </c>
      <c r="C13147" s="1">
        <v>2.46662415809911E-5</v>
      </c>
      <c r="D13147">
        <v>7.4074074074074098E-2</v>
      </c>
      <c r="E13147">
        <v>0.11333333333333299</v>
      </c>
      <c r="F13147">
        <v>9.2592592592592601E-2</v>
      </c>
      <c r="G13147">
        <v>0.6</v>
      </c>
      <c r="H13147">
        <v>1.85185185185185E-2</v>
      </c>
      <c r="I13147">
        <v>0.19642857142857101</v>
      </c>
      <c r="J13147" s="1" t="s">
        <v>23229</v>
      </c>
      <c r="K13147" t="s">
        <v>23239</v>
      </c>
      <c r="L13147" t="s">
        <v>49538</v>
      </c>
      <c r="M13147" t="s">
        <v>49539</v>
      </c>
    </row>
    <row r="13148" spans="1:13">
      <c r="A13148" s="1" t="s">
        <v>15165</v>
      </c>
      <c r="B13148">
        <v>2.5480707534709201E-6</v>
      </c>
      <c r="C13148" s="1">
        <v>3.4464584835529899E-5</v>
      </c>
      <c r="D13148">
        <v>4.6875E-2</v>
      </c>
      <c r="E13148">
        <v>9.375E-2</v>
      </c>
      <c r="F13148">
        <v>4.6153846153846198E-2</v>
      </c>
      <c r="G13148">
        <v>2.9411764705882401E-2</v>
      </c>
      <c r="H13148">
        <v>8.0188679245283001E-2</v>
      </c>
      <c r="I13148">
        <v>5.1401869158878503E-2</v>
      </c>
      <c r="J13148" s="1">
        <v>0</v>
      </c>
      <c r="K13148" t="s">
        <v>23238</v>
      </c>
      <c r="L13148" t="s">
        <v>49540</v>
      </c>
      <c r="M13148" t="s">
        <v>49541</v>
      </c>
    </row>
    <row r="13149" spans="1:13">
      <c r="A13149" s="1" t="s">
        <v>15166</v>
      </c>
      <c r="B13149">
        <v>3.90518135245581E-6</v>
      </c>
      <c r="C13149" s="1">
        <v>4.5837666452282602E-8</v>
      </c>
      <c r="D13149">
        <v>0.96551724137931005</v>
      </c>
      <c r="E13149">
        <v>1</v>
      </c>
      <c r="F13149">
        <v>0.95918367346938804</v>
      </c>
      <c r="G13149">
        <v>0.94</v>
      </c>
      <c r="H13149">
        <v>0.99285714285714299</v>
      </c>
      <c r="I13149">
        <v>0.97826086956521696</v>
      </c>
      <c r="J13149" s="1">
        <v>1</v>
      </c>
      <c r="K13149" t="s">
        <v>23240</v>
      </c>
      <c r="L13149" t="s">
        <v>49542</v>
      </c>
      <c r="M13149" t="s">
        <v>49543</v>
      </c>
    </row>
    <row r="13150" spans="1:13">
      <c r="A13150" s="1" t="s">
        <v>15167</v>
      </c>
      <c r="B13150">
        <v>8.4745575172384295E-7</v>
      </c>
      <c r="C13150" s="1">
        <v>1.9739829668738298E-5</v>
      </c>
      <c r="D13150">
        <v>0.98387096774193505</v>
      </c>
      <c r="E13150">
        <v>1</v>
      </c>
      <c r="F13150">
        <v>1</v>
      </c>
      <c r="G13150">
        <v>0.99137931034482796</v>
      </c>
      <c r="H13150">
        <v>0.99553571428571397</v>
      </c>
      <c r="I13150">
        <v>0.96399999999999997</v>
      </c>
      <c r="J13150" s="1">
        <v>1</v>
      </c>
      <c r="K13150" t="s">
        <v>23239</v>
      </c>
      <c r="L13150" t="s">
        <v>49544</v>
      </c>
      <c r="M13150" t="s">
        <v>49545</v>
      </c>
    </row>
    <row r="13151" spans="1:13">
      <c r="A13151" s="1" t="s">
        <v>15168</v>
      </c>
      <c r="B13151">
        <v>9.56740008347327E-6</v>
      </c>
      <c r="C13151" s="1">
        <v>1.9125344014628701E-5</v>
      </c>
      <c r="D13151">
        <v>1</v>
      </c>
      <c r="E13151">
        <v>1</v>
      </c>
      <c r="F13151">
        <v>1</v>
      </c>
      <c r="G13151">
        <v>0.76315789473684204</v>
      </c>
      <c r="H13151">
        <v>0.99107142857142905</v>
      </c>
      <c r="I13151">
        <v>0.91596638655462204</v>
      </c>
      <c r="J13151" s="1">
        <v>1</v>
      </c>
      <c r="K13151" t="s">
        <v>23238</v>
      </c>
      <c r="L13151" t="s">
        <v>49546</v>
      </c>
      <c r="M13151" t="s">
        <v>49547</v>
      </c>
    </row>
    <row r="13152" spans="1:13">
      <c r="A13152" s="1" t="s">
        <v>15169</v>
      </c>
      <c r="B13152">
        <v>4.9223389399958099E-5</v>
      </c>
      <c r="C13152" s="1">
        <v>2.1683848352468399E-5</v>
      </c>
      <c r="D13152">
        <v>0</v>
      </c>
      <c r="E13152">
        <v>0</v>
      </c>
      <c r="F13152">
        <v>0.19753086419753099</v>
      </c>
      <c r="G13152">
        <v>0</v>
      </c>
      <c r="H13152">
        <v>0</v>
      </c>
      <c r="I13152">
        <v>0</v>
      </c>
      <c r="J13152" s="1" t="s">
        <v>23229</v>
      </c>
      <c r="K13152" t="s">
        <v>23241</v>
      </c>
      <c r="L13152" t="s">
        <v>49548</v>
      </c>
      <c r="M13152" t="s">
        <v>49549</v>
      </c>
    </row>
    <row r="13153" spans="1:13">
      <c r="A13153" s="1" t="s">
        <v>15170</v>
      </c>
      <c r="B13153">
        <v>1.21020137270894E-5</v>
      </c>
      <c r="C13153" s="1">
        <v>6.7919066612964502E-6</v>
      </c>
      <c r="D13153">
        <v>0.9</v>
      </c>
      <c r="E13153">
        <v>0.67500000000000004</v>
      </c>
      <c r="F13153">
        <v>1</v>
      </c>
      <c r="G13153">
        <v>1</v>
      </c>
      <c r="H13153">
        <v>1</v>
      </c>
      <c r="I13153">
        <v>1</v>
      </c>
      <c r="J13153" s="1">
        <v>1</v>
      </c>
      <c r="K13153" t="s">
        <v>23237</v>
      </c>
      <c r="L13153" t="s">
        <v>49550</v>
      </c>
      <c r="M13153" t="s">
        <v>49551</v>
      </c>
    </row>
    <row r="13154" spans="1:13">
      <c r="A13154" s="1" t="s">
        <v>15171</v>
      </c>
      <c r="B13154">
        <v>2.6431925361226402E-7</v>
      </c>
      <c r="C13154" s="1">
        <v>4.08558174042542E-8</v>
      </c>
      <c r="D13154">
        <v>1.5625E-2</v>
      </c>
      <c r="E13154">
        <v>0</v>
      </c>
      <c r="F13154">
        <v>3.6842105263157898E-2</v>
      </c>
      <c r="G13154">
        <v>1.85185185185185E-2</v>
      </c>
      <c r="H13154">
        <v>0</v>
      </c>
      <c r="I13154">
        <v>5.6179775280898901E-3</v>
      </c>
      <c r="J13154" s="1">
        <v>0</v>
      </c>
      <c r="K13154" t="s">
        <v>23238</v>
      </c>
      <c r="L13154" t="s">
        <v>49552</v>
      </c>
      <c r="M13154" t="s">
        <v>49553</v>
      </c>
    </row>
    <row r="13155" spans="1:13">
      <c r="A13155" s="1" t="s">
        <v>15172</v>
      </c>
      <c r="B13155">
        <v>2.2199789624406401E-5</v>
      </c>
      <c r="C13155" s="1">
        <v>2.3238339251650999E-5</v>
      </c>
      <c r="D13155">
        <v>1</v>
      </c>
      <c r="E13155">
        <v>0.99404761904761896</v>
      </c>
      <c r="F13155">
        <v>0.91134751773049605</v>
      </c>
      <c r="G13155">
        <v>1</v>
      </c>
      <c r="H13155">
        <v>0.99107142857142905</v>
      </c>
      <c r="I13155">
        <v>0.97727272727272696</v>
      </c>
      <c r="J13155" s="1">
        <v>1</v>
      </c>
      <c r="K13155" t="s">
        <v>23240</v>
      </c>
      <c r="L13155" t="s">
        <v>49554</v>
      </c>
      <c r="M13155" t="s">
        <v>49555</v>
      </c>
    </row>
    <row r="13156" spans="1:13">
      <c r="A13156" s="1" t="s">
        <v>15173</v>
      </c>
      <c r="B13156">
        <v>8.3630579728576705E-5</v>
      </c>
      <c r="C13156" s="1">
        <v>1.7915782263975701E-4</v>
      </c>
      <c r="D13156">
        <v>0.75</v>
      </c>
      <c r="E13156">
        <v>0.98</v>
      </c>
      <c r="F13156">
        <v>0.83776595744680804</v>
      </c>
      <c r="G13156">
        <v>0.97499999999999998</v>
      </c>
      <c r="H13156">
        <v>1</v>
      </c>
      <c r="I13156">
        <v>1</v>
      </c>
      <c r="J13156" s="1">
        <v>1</v>
      </c>
      <c r="K13156" t="s">
        <v>23241</v>
      </c>
      <c r="L13156" t="s">
        <v>49556</v>
      </c>
      <c r="M13156" t="s">
        <v>49557</v>
      </c>
    </row>
    <row r="13157" spans="1:13">
      <c r="A13157" s="1" t="s">
        <v>15174</v>
      </c>
      <c r="B13157">
        <v>1.0469320487995E-4</v>
      </c>
      <c r="C13157" s="1">
        <v>2.8844750532081898E-6</v>
      </c>
      <c r="D13157">
        <v>0.93548387096774199</v>
      </c>
      <c r="E13157">
        <v>0.6484375</v>
      </c>
      <c r="F13157">
        <v>0.75897435897435905</v>
      </c>
      <c r="G13157">
        <v>0.84482758620689702</v>
      </c>
      <c r="H13157">
        <v>0.71491228070175405</v>
      </c>
      <c r="I13157">
        <v>0.87288135593220295</v>
      </c>
      <c r="J13157" s="1">
        <v>1</v>
      </c>
      <c r="K13157" t="s">
        <v>23237</v>
      </c>
      <c r="L13157" t="s">
        <v>49558</v>
      </c>
      <c r="M13157" t="s">
        <v>49559</v>
      </c>
    </row>
    <row r="13158" spans="1:13">
      <c r="A13158" s="1" t="s">
        <v>15175</v>
      </c>
      <c r="B13158">
        <v>1.22832389257431E-4</v>
      </c>
      <c r="C13158" s="1">
        <v>2.0361047778949599E-6</v>
      </c>
      <c r="D13158">
        <v>0.76</v>
      </c>
      <c r="E13158">
        <v>0.831395348837209</v>
      </c>
      <c r="F13158">
        <v>0.88580246913580296</v>
      </c>
      <c r="G13158">
        <v>0.93636363636363595</v>
      </c>
      <c r="H13158">
        <v>0.90454545454545499</v>
      </c>
      <c r="I13158">
        <v>0.78749999999999998</v>
      </c>
      <c r="J13158" s="1">
        <v>0.75</v>
      </c>
      <c r="K13158" t="s">
        <v>23240</v>
      </c>
      <c r="L13158" t="s">
        <v>49560</v>
      </c>
      <c r="M13158" t="s">
        <v>49561</v>
      </c>
    </row>
    <row r="13159" spans="1:13">
      <c r="A13159" s="1" t="s">
        <v>15176</v>
      </c>
      <c r="B13159">
        <v>2.7766433069885499E-5</v>
      </c>
      <c r="C13159" s="1">
        <v>3.5730952514534801E-5</v>
      </c>
      <c r="D13159">
        <v>0.14285714285714299</v>
      </c>
      <c r="E13159">
        <v>5.9139784946236597E-2</v>
      </c>
      <c r="F13159">
        <v>5.8201058201058198E-2</v>
      </c>
      <c r="G13159">
        <v>0</v>
      </c>
      <c r="H13159">
        <v>3.2258064516128997E-2</v>
      </c>
      <c r="I13159">
        <v>1.03092783505155E-2</v>
      </c>
      <c r="J13159" s="1" t="s">
        <v>23229</v>
      </c>
      <c r="K13159" t="s">
        <v>23242</v>
      </c>
      <c r="L13159" t="s">
        <v>49562</v>
      </c>
      <c r="M13159" t="s">
        <v>49563</v>
      </c>
    </row>
    <row r="13160" spans="1:13">
      <c r="A13160" s="1" t="s">
        <v>15177</v>
      </c>
      <c r="B13160">
        <v>9.9979841752765702E-10</v>
      </c>
      <c r="C13160" s="1">
        <v>4.4834099297373802E-5</v>
      </c>
      <c r="D13160">
        <v>0.108695652173913</v>
      </c>
      <c r="E13160">
        <v>0</v>
      </c>
      <c r="F13160">
        <v>0.21306818181818199</v>
      </c>
      <c r="G13160">
        <v>0.180555555555556</v>
      </c>
      <c r="H13160">
        <v>8.7912087912087905E-2</v>
      </c>
      <c r="I13160">
        <v>0</v>
      </c>
      <c r="J13160" s="1">
        <v>0</v>
      </c>
      <c r="K13160" t="s">
        <v>23241</v>
      </c>
      <c r="L13160" t="s">
        <v>49564</v>
      </c>
      <c r="M13160" t="s">
        <v>49565</v>
      </c>
    </row>
    <row r="13161" spans="1:13">
      <c r="A13161" s="1" t="s">
        <v>15178</v>
      </c>
      <c r="B13161">
        <v>0</v>
      </c>
      <c r="C13161" s="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 s="1">
        <v>1</v>
      </c>
      <c r="K13161" t="s">
        <v>23241</v>
      </c>
      <c r="L13161" t="s">
        <v>49566</v>
      </c>
      <c r="M13161" t="s">
        <v>49567</v>
      </c>
    </row>
    <row r="13162" spans="1:13">
      <c r="A13162" s="1" t="s">
        <v>15179</v>
      </c>
      <c r="B13162">
        <v>1.0925608651517499E-6</v>
      </c>
      <c r="C13162" s="1">
        <v>7.2649957257302995E-7</v>
      </c>
      <c r="D13162">
        <v>1</v>
      </c>
      <c r="E13162">
        <v>0.98876404494381998</v>
      </c>
      <c r="F13162">
        <v>0.93048128342245995</v>
      </c>
      <c r="G13162">
        <v>1</v>
      </c>
      <c r="H13162">
        <v>0.96022727272727304</v>
      </c>
      <c r="I13162">
        <v>0.98913043478260898</v>
      </c>
      <c r="J13162" s="1" t="s">
        <v>23229</v>
      </c>
      <c r="K13162" t="s">
        <v>23238</v>
      </c>
      <c r="L13162" t="s">
        <v>49568</v>
      </c>
      <c r="M13162" t="s">
        <v>49569</v>
      </c>
    </row>
    <row r="13163" spans="1:13">
      <c r="A13163" s="1" t="s">
        <v>15180</v>
      </c>
      <c r="B13163">
        <v>8.3199882730181401E-6</v>
      </c>
      <c r="C13163" s="1">
        <v>1.1644855906600299E-6</v>
      </c>
      <c r="D13163">
        <v>1</v>
      </c>
      <c r="E13163">
        <v>0.87704918032786905</v>
      </c>
      <c r="F13163">
        <v>1</v>
      </c>
      <c r="G13163">
        <v>1</v>
      </c>
      <c r="H13163">
        <v>1</v>
      </c>
      <c r="I13163">
        <v>1</v>
      </c>
      <c r="J13163" s="1">
        <v>1</v>
      </c>
      <c r="K13163" t="s">
        <v>23238</v>
      </c>
      <c r="L13163" t="s">
        <v>49570</v>
      </c>
      <c r="M13163" t="s">
        <v>49571</v>
      </c>
    </row>
    <row r="13164" spans="1:13">
      <c r="A13164" s="1" t="s">
        <v>15181</v>
      </c>
      <c r="B13164">
        <v>6.8877120188508199E-7</v>
      </c>
      <c r="C13164" s="1">
        <v>3.15067703824942E-6</v>
      </c>
      <c r="D13164">
        <v>0.94827586206896597</v>
      </c>
      <c r="E13164">
        <v>0.96195652173913004</v>
      </c>
      <c r="F13164">
        <v>0.99006622516556297</v>
      </c>
      <c r="G13164">
        <v>1</v>
      </c>
      <c r="H13164">
        <v>0.96634615384615397</v>
      </c>
      <c r="I13164">
        <v>0.99137931034482796</v>
      </c>
      <c r="J13164" s="1">
        <v>1</v>
      </c>
      <c r="K13164" t="s">
        <v>23241</v>
      </c>
      <c r="L13164" t="s">
        <v>49572</v>
      </c>
      <c r="M13164" t="s">
        <v>49573</v>
      </c>
    </row>
    <row r="13165" spans="1:13">
      <c r="A13165" s="1" t="s">
        <v>15182</v>
      </c>
      <c r="B13165">
        <v>3.6935297007431098E-7</v>
      </c>
      <c r="C13165" s="1">
        <v>1.1160460861821299E-4</v>
      </c>
      <c r="D13165">
        <v>0</v>
      </c>
      <c r="E13165">
        <v>0</v>
      </c>
      <c r="F13165">
        <v>5.67010309278351E-2</v>
      </c>
      <c r="G13165">
        <v>6.14035087719298E-2</v>
      </c>
      <c r="H13165">
        <v>7.69230769230769E-2</v>
      </c>
      <c r="I13165">
        <v>9.9137931034482804E-2</v>
      </c>
      <c r="J13165" s="1">
        <v>0</v>
      </c>
      <c r="K13165" t="s">
        <v>23241</v>
      </c>
      <c r="L13165" t="s">
        <v>49574</v>
      </c>
      <c r="M13165" t="s">
        <v>49575</v>
      </c>
    </row>
    <row r="13166" spans="1:13">
      <c r="A13166" s="1" t="s">
        <v>15183</v>
      </c>
      <c r="B13166">
        <v>8.2247500718738703E-5</v>
      </c>
      <c r="C13166" s="1">
        <v>6.7369622466954603E-6</v>
      </c>
      <c r="D13166">
        <v>0.703125</v>
      </c>
      <c r="E13166">
        <v>0.40659340659340698</v>
      </c>
      <c r="F13166">
        <v>0.625</v>
      </c>
      <c r="G13166">
        <v>0.78571428571428603</v>
      </c>
      <c r="H13166">
        <v>0.65263157894736801</v>
      </c>
      <c r="I13166">
        <v>0.74137931034482796</v>
      </c>
      <c r="J13166" s="1">
        <v>0.90909090909090895</v>
      </c>
      <c r="K13166" t="s">
        <v>23237</v>
      </c>
      <c r="L13166" t="s">
        <v>49576</v>
      </c>
      <c r="M13166" t="s">
        <v>49577</v>
      </c>
    </row>
    <row r="13167" spans="1:13">
      <c r="A13167" s="1" t="s">
        <v>15184</v>
      </c>
      <c r="B13167">
        <v>4.4835841558325199E-8</v>
      </c>
      <c r="C13167" s="1">
        <v>2.11570934477293E-8</v>
      </c>
      <c r="D13167">
        <v>1</v>
      </c>
      <c r="E13167">
        <v>1</v>
      </c>
      <c r="F13167">
        <v>0.99333333333333296</v>
      </c>
      <c r="G13167">
        <v>1</v>
      </c>
      <c r="H13167">
        <v>0.99152542372881403</v>
      </c>
      <c r="I13167">
        <v>1</v>
      </c>
      <c r="J13167" s="1">
        <v>0.5</v>
      </c>
      <c r="K13167" t="s">
        <v>23240</v>
      </c>
      <c r="L13167" t="s">
        <v>49578</v>
      </c>
      <c r="M13167" t="s">
        <v>49579</v>
      </c>
    </row>
    <row r="13168" spans="1:13">
      <c r="A13168" s="1" t="s">
        <v>15185</v>
      </c>
      <c r="B13168">
        <v>4.3328843894721999E-7</v>
      </c>
      <c r="C13168" s="1">
        <v>1.3077724403224701E-6</v>
      </c>
      <c r="D13168">
        <v>0</v>
      </c>
      <c r="E13168">
        <v>3.2967032967033003E-2</v>
      </c>
      <c r="F13168">
        <v>1.8716577540106999E-2</v>
      </c>
      <c r="G13168">
        <v>0</v>
      </c>
      <c r="H13168">
        <v>0</v>
      </c>
      <c r="I13168">
        <v>2.3076923076923099E-2</v>
      </c>
      <c r="J13168" s="1">
        <v>0</v>
      </c>
      <c r="K13168" t="s">
        <v>23241</v>
      </c>
      <c r="L13168" t="s">
        <v>49580</v>
      </c>
      <c r="M13168" t="s">
        <v>49581</v>
      </c>
    </row>
    <row r="13169" spans="1:13">
      <c r="A13169" s="1" t="s">
        <v>15186</v>
      </c>
      <c r="B13169">
        <v>1.10009089821495E-8</v>
      </c>
      <c r="C13169" s="1">
        <v>2.8607104369770701E-9</v>
      </c>
      <c r="D13169">
        <v>1</v>
      </c>
      <c r="E13169">
        <v>1</v>
      </c>
      <c r="F13169">
        <v>1</v>
      </c>
      <c r="G13169">
        <v>1</v>
      </c>
      <c r="H13169">
        <v>0.99180327868852503</v>
      </c>
      <c r="I13169">
        <v>1</v>
      </c>
      <c r="J13169" s="1" t="s">
        <v>23229</v>
      </c>
      <c r="K13169" t="s">
        <v>23241</v>
      </c>
      <c r="L13169" t="s">
        <v>49582</v>
      </c>
      <c r="M13169" t="s">
        <v>49583</v>
      </c>
    </row>
    <row r="13170" spans="1:13">
      <c r="A13170" s="1" t="s">
        <v>15187</v>
      </c>
      <c r="B13170">
        <v>7.6988446002292202E-5</v>
      </c>
      <c r="C13170" s="1">
        <v>5.6932790539370602E-6</v>
      </c>
      <c r="D13170">
        <v>6.25E-2</v>
      </c>
      <c r="E13170">
        <v>0.31578947368421101</v>
      </c>
      <c r="F13170">
        <v>5.1546391752577301E-3</v>
      </c>
      <c r="G13170">
        <v>0.01</v>
      </c>
      <c r="H13170">
        <v>1.4285714285714299E-2</v>
      </c>
      <c r="I13170">
        <v>1.0869565217391301E-2</v>
      </c>
      <c r="J13170" s="1">
        <v>4.5454545454545497E-2</v>
      </c>
      <c r="K13170" t="s">
        <v>23240</v>
      </c>
      <c r="L13170" t="s">
        <v>49584</v>
      </c>
      <c r="M13170" t="s">
        <v>49585</v>
      </c>
    </row>
    <row r="13171" spans="1:13">
      <c r="A13171" s="1" t="s">
        <v>15188</v>
      </c>
      <c r="B13171">
        <v>1.6769751899592899E-5</v>
      </c>
      <c r="C13171" s="1">
        <v>9.7856833512789106E-6</v>
      </c>
      <c r="D13171">
        <v>0</v>
      </c>
      <c r="E13171">
        <v>0</v>
      </c>
      <c r="F13171">
        <v>1.9886363636363601E-2</v>
      </c>
      <c r="G13171">
        <v>0.625</v>
      </c>
      <c r="H13171">
        <v>0.246835443037975</v>
      </c>
      <c r="I13171">
        <v>0.230769230769231</v>
      </c>
      <c r="J13171" s="1">
        <v>0</v>
      </c>
      <c r="K13171" t="s">
        <v>23238</v>
      </c>
      <c r="L13171" t="s">
        <v>49586</v>
      </c>
      <c r="M13171" t="s">
        <v>49587</v>
      </c>
    </row>
    <row r="13172" spans="1:13">
      <c r="A13172" s="1" t="s">
        <v>15189</v>
      </c>
      <c r="B13172">
        <v>7.2179525408845E-5</v>
      </c>
      <c r="C13172" s="1">
        <v>7.83690109935431E-8</v>
      </c>
      <c r="D13172">
        <v>0.8</v>
      </c>
      <c r="E13172">
        <v>0.60975609756097604</v>
      </c>
      <c r="F13172">
        <v>0.90140845070422504</v>
      </c>
      <c r="G13172">
        <v>0.99137931034482796</v>
      </c>
      <c r="H13172">
        <v>0.87254901960784303</v>
      </c>
      <c r="I13172">
        <v>0.96698113207547198</v>
      </c>
      <c r="J13172" s="1">
        <v>1</v>
      </c>
      <c r="K13172" t="s">
        <v>23239</v>
      </c>
      <c r="L13172" t="s">
        <v>49588</v>
      </c>
      <c r="M13172" t="s">
        <v>49589</v>
      </c>
    </row>
    <row r="13173" spans="1:13">
      <c r="A13173" s="1" t="s">
        <v>15190</v>
      </c>
      <c r="B13173">
        <v>2.8140048322926903E-7</v>
      </c>
      <c r="C13173" s="1">
        <v>7.7606095523925997E-8</v>
      </c>
      <c r="D13173">
        <v>1</v>
      </c>
      <c r="E13173">
        <v>1</v>
      </c>
      <c r="F13173">
        <v>0.99333333333333296</v>
      </c>
      <c r="G13173">
        <v>1</v>
      </c>
      <c r="H13173">
        <v>1</v>
      </c>
      <c r="I13173">
        <v>1</v>
      </c>
      <c r="J13173" s="1" t="s">
        <v>23229</v>
      </c>
      <c r="K13173" t="s">
        <v>23242</v>
      </c>
      <c r="L13173" t="s">
        <v>49590</v>
      </c>
      <c r="M13173" t="s">
        <v>49591</v>
      </c>
    </row>
    <row r="13174" spans="1:13">
      <c r="A13174" s="1" t="s">
        <v>15191</v>
      </c>
      <c r="B13174">
        <v>2.5004269233273599E-7</v>
      </c>
      <c r="C13174" s="1">
        <v>3.043525096457E-8</v>
      </c>
      <c r="D13174">
        <v>1</v>
      </c>
      <c r="E13174">
        <v>0.98648648648648696</v>
      </c>
      <c r="F13174">
        <v>1</v>
      </c>
      <c r="G13174">
        <v>1</v>
      </c>
      <c r="H13174">
        <v>1</v>
      </c>
      <c r="I13174">
        <v>1</v>
      </c>
      <c r="J13174" s="1">
        <v>0</v>
      </c>
      <c r="K13174" t="s">
        <v>23240</v>
      </c>
      <c r="L13174" t="s">
        <v>49592</v>
      </c>
      <c r="M13174" t="s">
        <v>49593</v>
      </c>
    </row>
    <row r="13175" spans="1:13">
      <c r="A13175" s="1" t="s">
        <v>15192</v>
      </c>
      <c r="B13175">
        <v>6.5334297630021494E-5</v>
      </c>
      <c r="C13175" s="1">
        <v>1.8497851849218901E-7</v>
      </c>
      <c r="D13175">
        <v>0.140625</v>
      </c>
      <c r="E13175">
        <v>0.13684210526315799</v>
      </c>
      <c r="F13175">
        <v>0.20769230769230801</v>
      </c>
      <c r="G13175">
        <v>0.31132075471698101</v>
      </c>
      <c r="H13175">
        <v>0.29499999999999998</v>
      </c>
      <c r="I13175">
        <v>0.21604938271604901</v>
      </c>
      <c r="J13175" s="1" t="s">
        <v>23229</v>
      </c>
      <c r="K13175" t="s">
        <v>23241</v>
      </c>
      <c r="L13175" t="s">
        <v>49594</v>
      </c>
      <c r="M13175" t="s">
        <v>49595</v>
      </c>
    </row>
    <row r="13176" spans="1:13">
      <c r="A13176" s="1" t="s">
        <v>15193</v>
      </c>
      <c r="B13176">
        <v>9.7043530528400603E-7</v>
      </c>
      <c r="C13176" s="1">
        <v>5.8274533469694802E-8</v>
      </c>
      <c r="D13176">
        <v>0</v>
      </c>
      <c r="E13176">
        <v>3.5714285714285698E-2</v>
      </c>
      <c r="F13176">
        <v>0</v>
      </c>
      <c r="G13176">
        <v>0</v>
      </c>
      <c r="H13176">
        <v>0</v>
      </c>
      <c r="I13176">
        <v>0</v>
      </c>
      <c r="J13176" s="1">
        <v>0</v>
      </c>
      <c r="K13176" t="s">
        <v>23242</v>
      </c>
      <c r="L13176" t="s">
        <v>49596</v>
      </c>
      <c r="M13176" t="s">
        <v>49597</v>
      </c>
    </row>
    <row r="13177" spans="1:13">
      <c r="A13177" s="1" t="s">
        <v>15194</v>
      </c>
      <c r="B13177">
        <v>3.0060108704672901E-7</v>
      </c>
      <c r="C13177" s="1">
        <v>6.6599152745814698E-5</v>
      </c>
      <c r="D13177">
        <v>0.390625</v>
      </c>
      <c r="E13177">
        <v>0.35869565217391303</v>
      </c>
      <c r="F13177">
        <v>0.15544041450777199</v>
      </c>
      <c r="G13177">
        <v>4.2553191489361701E-2</v>
      </c>
      <c r="H13177">
        <v>0.28155339805825202</v>
      </c>
      <c r="I13177">
        <v>0.21232876712328799</v>
      </c>
      <c r="J13177" s="1">
        <v>0.95454545454545503</v>
      </c>
      <c r="K13177" t="s">
        <v>23238</v>
      </c>
      <c r="L13177" t="s">
        <v>49598</v>
      </c>
      <c r="M13177" t="s">
        <v>49599</v>
      </c>
    </row>
    <row r="13178" spans="1:13">
      <c r="A13178" s="1" t="s">
        <v>15195</v>
      </c>
      <c r="B13178">
        <v>1.4352109108240401E-4</v>
      </c>
      <c r="C13178" s="1">
        <v>1.6947508942161999E-8</v>
      </c>
      <c r="D13178">
        <v>0</v>
      </c>
      <c r="E13178">
        <v>0</v>
      </c>
      <c r="F13178">
        <v>0.40322580645161299</v>
      </c>
      <c r="G13178">
        <v>3.8461538461538498E-2</v>
      </c>
      <c r="H13178">
        <v>0.114285714285714</v>
      </c>
      <c r="I13178">
        <v>9.5588235294117599E-2</v>
      </c>
      <c r="J13178" s="1" t="s">
        <v>23229</v>
      </c>
      <c r="K13178" t="s">
        <v>23242</v>
      </c>
      <c r="L13178" t="s">
        <v>49600</v>
      </c>
      <c r="M13178" t="s">
        <v>49601</v>
      </c>
    </row>
    <row r="13179" spans="1:13">
      <c r="A13179" s="1" t="s">
        <v>15196</v>
      </c>
      <c r="B13179">
        <v>5.8948841269469198E-7</v>
      </c>
      <c r="C13179" s="1">
        <v>1.8943431501495001E-6</v>
      </c>
      <c r="D13179">
        <v>1</v>
      </c>
      <c r="E13179">
        <v>0.99275362318840599</v>
      </c>
      <c r="F13179">
        <v>1</v>
      </c>
      <c r="G13179">
        <v>1</v>
      </c>
      <c r="H13179">
        <v>0.99275362318840599</v>
      </c>
      <c r="I13179">
        <v>0.99295774647887303</v>
      </c>
      <c r="J13179" s="1">
        <v>0.05</v>
      </c>
      <c r="K13179" t="s">
        <v>23238</v>
      </c>
      <c r="L13179" t="s">
        <v>49602</v>
      </c>
      <c r="M13179" t="s">
        <v>49603</v>
      </c>
    </row>
    <row r="13180" spans="1:13">
      <c r="A13180" s="1" t="s">
        <v>15197</v>
      </c>
      <c r="B13180">
        <v>1.6056701833487899E-4</v>
      </c>
      <c r="C13180" s="1">
        <v>3.0182374557916101E-6</v>
      </c>
      <c r="D13180">
        <v>3.3333333333333298E-2</v>
      </c>
      <c r="E13180">
        <v>0.175531914893617</v>
      </c>
      <c r="F13180">
        <v>6.5789473684210497E-3</v>
      </c>
      <c r="G13180">
        <v>9.2592592592592605E-3</v>
      </c>
      <c r="H13180">
        <v>0</v>
      </c>
      <c r="I13180">
        <v>0.01</v>
      </c>
      <c r="J13180" s="1" t="s">
        <v>23229</v>
      </c>
      <c r="K13180" t="s">
        <v>23239</v>
      </c>
      <c r="L13180" t="s">
        <v>49604</v>
      </c>
      <c r="M13180" t="s">
        <v>49605</v>
      </c>
    </row>
    <row r="13181" spans="1:13">
      <c r="A13181" s="1" t="s">
        <v>15198</v>
      </c>
      <c r="B13181">
        <v>8.4584913395894105E-5</v>
      </c>
      <c r="C13181" s="1">
        <v>1.42399010369731E-5</v>
      </c>
      <c r="D13181">
        <v>0</v>
      </c>
      <c r="E13181">
        <v>0.154255319148936</v>
      </c>
      <c r="F13181">
        <v>5.3475935828877002E-3</v>
      </c>
      <c r="G13181">
        <v>0</v>
      </c>
      <c r="H13181">
        <v>0</v>
      </c>
      <c r="I13181">
        <v>0</v>
      </c>
      <c r="J13181" s="1">
        <v>0</v>
      </c>
      <c r="K13181" t="s">
        <v>23239</v>
      </c>
      <c r="L13181" t="s">
        <v>49606</v>
      </c>
      <c r="M13181" t="s">
        <v>49607</v>
      </c>
    </row>
    <row r="13182" spans="1:13">
      <c r="A13182" s="1" t="s">
        <v>15199</v>
      </c>
      <c r="B13182">
        <v>1.52351389690463E-6</v>
      </c>
      <c r="C13182" s="1">
        <v>1.3039202436611799E-6</v>
      </c>
      <c r="D13182">
        <v>0</v>
      </c>
      <c r="E13182">
        <v>5.6818181818181802E-3</v>
      </c>
      <c r="F13182">
        <v>0</v>
      </c>
      <c r="G13182">
        <v>0.40909090909090901</v>
      </c>
      <c r="H13182">
        <v>2.7027027027027001E-2</v>
      </c>
      <c r="I13182">
        <v>5.0847457627118599E-2</v>
      </c>
      <c r="J13182" s="1">
        <v>0</v>
      </c>
      <c r="K13182" t="s">
        <v>23241</v>
      </c>
      <c r="L13182" t="s">
        <v>49608</v>
      </c>
      <c r="M13182" t="s">
        <v>49609</v>
      </c>
    </row>
    <row r="13183" spans="1:13">
      <c r="A13183" s="1" t="s">
        <v>15200</v>
      </c>
      <c r="B13183">
        <v>8.71679900505722E-10</v>
      </c>
      <c r="C13183" s="1">
        <v>1.2687445335490199E-7</v>
      </c>
      <c r="D13183">
        <v>0</v>
      </c>
      <c r="E13183">
        <v>5.5555555555555601E-3</v>
      </c>
      <c r="F13183">
        <v>0</v>
      </c>
      <c r="G13183">
        <v>0</v>
      </c>
      <c r="H13183">
        <v>0</v>
      </c>
      <c r="I13183">
        <v>6.0975609756097598E-3</v>
      </c>
      <c r="J13183" s="1" t="s">
        <v>23229</v>
      </c>
      <c r="K13183" t="s">
        <v>23239</v>
      </c>
      <c r="L13183" t="s">
        <v>49610</v>
      </c>
      <c r="M13183" t="s">
        <v>49611</v>
      </c>
    </row>
    <row r="13184" spans="1:13">
      <c r="A13184" s="1" t="s">
        <v>15201</v>
      </c>
      <c r="B13184">
        <v>2.4650245110140402E-7</v>
      </c>
      <c r="C13184" s="1">
        <v>9.8652737234909402E-6</v>
      </c>
      <c r="D13184">
        <v>0.85</v>
      </c>
      <c r="E13184">
        <v>0.93137254901960798</v>
      </c>
      <c r="F13184">
        <v>0.97037037037036999</v>
      </c>
      <c r="G13184">
        <v>0.85185185185185197</v>
      </c>
      <c r="H13184">
        <v>0.92647058823529405</v>
      </c>
      <c r="I13184">
        <v>0.77142857142857102</v>
      </c>
      <c r="J13184" s="1">
        <v>1</v>
      </c>
      <c r="K13184" t="s">
        <v>23240</v>
      </c>
      <c r="L13184" t="s">
        <v>49612</v>
      </c>
      <c r="M13184" t="s">
        <v>49613</v>
      </c>
    </row>
    <row r="13185" spans="1:13">
      <c r="A13185" s="1" t="s">
        <v>15202</v>
      </c>
      <c r="B13185">
        <v>1.01128852978709E-4</v>
      </c>
      <c r="C13185" s="1">
        <v>7.30925152669974E-6</v>
      </c>
      <c r="D13185">
        <v>0</v>
      </c>
      <c r="E13185">
        <v>1.1111111111111099E-2</v>
      </c>
      <c r="F13185">
        <v>5.7591623036649199E-2</v>
      </c>
      <c r="G13185">
        <v>0.68269230769230804</v>
      </c>
      <c r="H13185">
        <v>4.1284403669724801E-2</v>
      </c>
      <c r="I13185">
        <v>0.200980392156863</v>
      </c>
      <c r="J13185" s="1">
        <v>0</v>
      </c>
      <c r="K13185" t="s">
        <v>23238</v>
      </c>
      <c r="L13185" t="s">
        <v>49614</v>
      </c>
      <c r="M13185" t="s">
        <v>49615</v>
      </c>
    </row>
    <row r="13186" spans="1:13">
      <c r="A13186" s="1" t="s">
        <v>15203</v>
      </c>
      <c r="B13186">
        <v>1.32742813921016E-6</v>
      </c>
      <c r="C13186" s="1">
        <v>3.2042594832236701E-6</v>
      </c>
      <c r="D13186">
        <v>1</v>
      </c>
      <c r="E13186">
        <v>1</v>
      </c>
      <c r="F13186">
        <v>1</v>
      </c>
      <c r="G13186">
        <v>0.69827586206896597</v>
      </c>
      <c r="H13186">
        <v>1</v>
      </c>
      <c r="I13186">
        <v>0.96399999999999997</v>
      </c>
      <c r="J13186" s="1">
        <v>1</v>
      </c>
      <c r="K13186" t="s">
        <v>23239</v>
      </c>
      <c r="L13186" t="s">
        <v>49616</v>
      </c>
      <c r="M13186" t="s">
        <v>49617</v>
      </c>
    </row>
    <row r="13187" spans="1:13">
      <c r="A13187" s="1" t="s">
        <v>15204</v>
      </c>
      <c r="B13187">
        <v>3.5317226509694599E-6</v>
      </c>
      <c r="C13187" s="1">
        <v>1.4226989149248301E-5</v>
      </c>
      <c r="D13187">
        <v>0</v>
      </c>
      <c r="E13187">
        <v>1.0869565217391301E-2</v>
      </c>
      <c r="F13187">
        <v>5.6497175141242903E-3</v>
      </c>
      <c r="G13187">
        <v>0.47115384615384598</v>
      </c>
      <c r="H13187">
        <v>1.7543859649122799E-2</v>
      </c>
      <c r="I13187">
        <v>0.11570247933884301</v>
      </c>
      <c r="J13187" s="1" t="s">
        <v>23229</v>
      </c>
      <c r="K13187" t="s">
        <v>23238</v>
      </c>
      <c r="L13187" t="s">
        <v>49618</v>
      </c>
      <c r="M13187" t="s">
        <v>49619</v>
      </c>
    </row>
    <row r="13188" spans="1:13">
      <c r="A13188" s="1" t="s">
        <v>15205</v>
      </c>
      <c r="B13188">
        <v>2.6343204139771199E-4</v>
      </c>
      <c r="C13188" s="1">
        <v>5.3948458619187697E-5</v>
      </c>
      <c r="D13188">
        <v>0.88333333333333297</v>
      </c>
      <c r="E13188">
        <v>0.313253012048193</v>
      </c>
      <c r="F13188">
        <v>0.984177215189873</v>
      </c>
      <c r="G13188">
        <v>0.27777777777777801</v>
      </c>
      <c r="H13188">
        <v>0.95138888888888895</v>
      </c>
      <c r="I13188">
        <v>0.67500000000000004</v>
      </c>
      <c r="J13188" s="1">
        <v>1</v>
      </c>
      <c r="K13188" t="s">
        <v>23241</v>
      </c>
      <c r="L13188" t="s">
        <v>49620</v>
      </c>
      <c r="M13188" t="s">
        <v>49621</v>
      </c>
    </row>
    <row r="13189" spans="1:13">
      <c r="A13189" s="1" t="s">
        <v>15206</v>
      </c>
      <c r="B13189">
        <v>2.10863215783041E-10</v>
      </c>
      <c r="C13189" s="1">
        <v>2.8675878917080502E-6</v>
      </c>
      <c r="D13189">
        <v>1</v>
      </c>
      <c r="E13189">
        <v>0.98750000000000004</v>
      </c>
      <c r="F13189">
        <v>0.983240223463687</v>
      </c>
      <c r="G13189">
        <v>0.625</v>
      </c>
      <c r="H13189">
        <v>0.98837209302325602</v>
      </c>
      <c r="I13189">
        <v>0.90909090909090895</v>
      </c>
      <c r="J13189" s="1">
        <v>1</v>
      </c>
      <c r="K13189" t="s">
        <v>23240</v>
      </c>
      <c r="L13189" t="s">
        <v>49622</v>
      </c>
      <c r="M13189" t="s">
        <v>49623</v>
      </c>
    </row>
    <row r="13190" spans="1:13">
      <c r="A13190" s="1" t="s">
        <v>15207</v>
      </c>
      <c r="B13190">
        <v>9.1216995125976899E-7</v>
      </c>
      <c r="C13190" s="1">
        <v>4.1809914755506803E-8</v>
      </c>
      <c r="D13190">
        <v>0</v>
      </c>
      <c r="E13190">
        <v>5.8823529411764696E-3</v>
      </c>
      <c r="F13190">
        <v>3.8659793814432998E-2</v>
      </c>
      <c r="G13190">
        <v>0</v>
      </c>
      <c r="H13190">
        <v>0</v>
      </c>
      <c r="I13190">
        <v>4.8543689320388302E-3</v>
      </c>
      <c r="J13190" s="1">
        <v>0</v>
      </c>
      <c r="K13190" t="s">
        <v>23239</v>
      </c>
      <c r="L13190" t="s">
        <v>49624</v>
      </c>
      <c r="M13190" t="s">
        <v>49625</v>
      </c>
    </row>
    <row r="13191" spans="1:13">
      <c r="A13191" s="1" t="s">
        <v>15208</v>
      </c>
      <c r="B13191">
        <v>6.7555495012428196E-7</v>
      </c>
      <c r="C13191" s="1">
        <v>6.9552826034171498E-5</v>
      </c>
      <c r="D13191">
        <v>0</v>
      </c>
      <c r="E13191">
        <v>0</v>
      </c>
      <c r="F13191">
        <v>2.3668639053254399E-2</v>
      </c>
      <c r="G13191">
        <v>7.3529411764705899E-2</v>
      </c>
      <c r="H13191">
        <v>6.1728395061728399E-2</v>
      </c>
      <c r="I13191">
        <v>0.114583333333333</v>
      </c>
      <c r="J13191" s="1">
        <v>0</v>
      </c>
      <c r="K13191" t="s">
        <v>23242</v>
      </c>
      <c r="L13191" t="s">
        <v>49626</v>
      </c>
      <c r="M13191" t="s">
        <v>49627</v>
      </c>
    </row>
    <row r="13192" spans="1:13">
      <c r="A13192" s="1" t="s">
        <v>15209</v>
      </c>
      <c r="B13192">
        <v>7.1930057831847205E-5</v>
      </c>
      <c r="C13192" s="1">
        <v>6.4037526436307802E-6</v>
      </c>
      <c r="D13192">
        <v>0</v>
      </c>
      <c r="E13192">
        <v>0</v>
      </c>
      <c r="F13192">
        <v>0.22279792746113999</v>
      </c>
      <c r="G13192">
        <v>0</v>
      </c>
      <c r="H13192">
        <v>0.43636363636363601</v>
      </c>
      <c r="I13192">
        <v>1.4999999999999999E-2</v>
      </c>
      <c r="J13192" s="1" t="s">
        <v>23229</v>
      </c>
      <c r="K13192" t="s">
        <v>23239</v>
      </c>
      <c r="L13192" t="s">
        <v>49628</v>
      </c>
      <c r="M13192" t="s">
        <v>49629</v>
      </c>
    </row>
    <row r="13193" spans="1:13">
      <c r="A13193" s="1" t="s">
        <v>15210</v>
      </c>
      <c r="B13193">
        <v>1.3484071428009901E-6</v>
      </c>
      <c r="C13193" s="1">
        <v>1.9072338289660001E-8</v>
      </c>
      <c r="D13193">
        <v>0</v>
      </c>
      <c r="E13193">
        <v>0</v>
      </c>
      <c r="F13193">
        <v>0</v>
      </c>
      <c r="G13193">
        <v>9.0909090909090905E-3</v>
      </c>
      <c r="H13193">
        <v>0</v>
      </c>
      <c r="I13193">
        <v>2.1367521367521399E-2</v>
      </c>
      <c r="J13193" s="1">
        <v>0.54545454545454497</v>
      </c>
      <c r="K13193" t="s">
        <v>23242</v>
      </c>
      <c r="L13193" t="s">
        <v>49630</v>
      </c>
      <c r="M13193" t="s">
        <v>49631</v>
      </c>
    </row>
    <row r="13194" spans="1:13">
      <c r="A13194" s="1" t="s">
        <v>15211</v>
      </c>
      <c r="B13194">
        <v>7.8329298444053004E-6</v>
      </c>
      <c r="C13194" s="1">
        <v>2.7485613879091701E-6</v>
      </c>
      <c r="D13194">
        <v>0.95</v>
      </c>
      <c r="E13194">
        <v>1</v>
      </c>
      <c r="F13194">
        <v>0.95779220779220797</v>
      </c>
      <c r="G13194">
        <v>1</v>
      </c>
      <c r="H13194">
        <v>0.97802197802197799</v>
      </c>
      <c r="I13194">
        <v>0.98275862068965503</v>
      </c>
      <c r="J13194" s="1">
        <v>1</v>
      </c>
      <c r="K13194" t="s">
        <v>23241</v>
      </c>
      <c r="L13194" t="s">
        <v>49632</v>
      </c>
      <c r="M13194" t="s">
        <v>49633</v>
      </c>
    </row>
    <row r="13195" spans="1:13">
      <c r="A13195" s="1" t="s">
        <v>15212</v>
      </c>
      <c r="B13195">
        <v>7.4460813532415503E-6</v>
      </c>
      <c r="C13195" s="1">
        <v>3.3907252683762402E-5</v>
      </c>
      <c r="D13195">
        <v>1</v>
      </c>
      <c r="E13195">
        <v>0.99375000000000002</v>
      </c>
      <c r="F13195">
        <v>0.80681818181818199</v>
      </c>
      <c r="G13195">
        <v>1</v>
      </c>
      <c r="H13195">
        <v>0.99038461538461497</v>
      </c>
      <c r="I13195">
        <v>1</v>
      </c>
      <c r="J13195" s="1">
        <v>1</v>
      </c>
      <c r="K13195" t="s">
        <v>23238</v>
      </c>
      <c r="L13195" t="s">
        <v>49634</v>
      </c>
      <c r="M13195" t="s">
        <v>49635</v>
      </c>
    </row>
    <row r="13196" spans="1:13">
      <c r="A13196" s="1" t="s">
        <v>15213</v>
      </c>
      <c r="B13196">
        <v>5.4264932399489196E-7</v>
      </c>
      <c r="C13196" s="1">
        <v>2.13510895670042E-6</v>
      </c>
      <c r="D13196">
        <v>0</v>
      </c>
      <c r="E13196">
        <v>1.8749999999999999E-2</v>
      </c>
      <c r="F13196">
        <v>1.2500000000000001E-2</v>
      </c>
      <c r="G13196">
        <v>3.03030303030303E-2</v>
      </c>
      <c r="H13196">
        <v>4.5454545454545497E-2</v>
      </c>
      <c r="I13196">
        <v>1.5151515151515201E-2</v>
      </c>
      <c r="J13196" s="1">
        <v>0</v>
      </c>
      <c r="K13196" t="s">
        <v>23241</v>
      </c>
      <c r="L13196" t="s">
        <v>49636</v>
      </c>
      <c r="M13196" t="s">
        <v>49637</v>
      </c>
    </row>
    <row r="13197" spans="1:13">
      <c r="A13197" s="1" t="s">
        <v>15214</v>
      </c>
      <c r="B13197">
        <v>1.22976858455227E-7</v>
      </c>
      <c r="C13197" s="1">
        <v>2.87925098481565E-5</v>
      </c>
      <c r="D13197">
        <v>0.89285714285714302</v>
      </c>
      <c r="E13197">
        <v>0.85632183908046</v>
      </c>
      <c r="F13197">
        <v>0.99691358024691401</v>
      </c>
      <c r="G13197">
        <v>0.76851851851851805</v>
      </c>
      <c r="H13197">
        <v>0.98529411764705899</v>
      </c>
      <c r="I13197">
        <v>0.75287356321839105</v>
      </c>
      <c r="J13197" s="1" t="s">
        <v>23229</v>
      </c>
      <c r="K13197" t="s">
        <v>23238</v>
      </c>
      <c r="L13197" t="s">
        <v>49638</v>
      </c>
      <c r="M13197" t="s">
        <v>49639</v>
      </c>
    </row>
    <row r="13198" spans="1:13">
      <c r="A13198" s="1" t="s">
        <v>15215</v>
      </c>
      <c r="B13198">
        <v>1.9442958343130698E-8</v>
      </c>
      <c r="C13198" s="1">
        <v>3.9262242855319498E-5</v>
      </c>
      <c r="D13198">
        <v>0.375</v>
      </c>
      <c r="E13198">
        <v>9.375E-2</v>
      </c>
      <c r="F13198">
        <v>7.2538860103626895E-2</v>
      </c>
      <c r="G13198">
        <v>1.7857142857142901E-2</v>
      </c>
      <c r="H13198">
        <v>7.9207920792079195E-2</v>
      </c>
      <c r="I13198">
        <v>2.1929824561403501E-2</v>
      </c>
      <c r="J13198" s="1">
        <v>4.5454545454545497E-2</v>
      </c>
      <c r="K13198" t="s">
        <v>23241</v>
      </c>
      <c r="L13198" t="s">
        <v>49640</v>
      </c>
      <c r="M13198" t="s">
        <v>49641</v>
      </c>
    </row>
    <row r="13199" spans="1:13">
      <c r="A13199" s="1" t="s">
        <v>15216</v>
      </c>
      <c r="B13199">
        <v>2.9889356114647699E-4</v>
      </c>
      <c r="C13199" s="1">
        <v>7.61750513311834E-6</v>
      </c>
      <c r="D13199">
        <v>0.29310344827586199</v>
      </c>
      <c r="E13199">
        <v>0.186046511627907</v>
      </c>
      <c r="F13199">
        <v>0.547619047619048</v>
      </c>
      <c r="G13199">
        <v>0.9</v>
      </c>
      <c r="H13199">
        <v>0.515625</v>
      </c>
      <c r="I13199">
        <v>0.86</v>
      </c>
      <c r="J13199" s="1">
        <v>1</v>
      </c>
      <c r="K13199" t="s">
        <v>23237</v>
      </c>
      <c r="L13199" t="s">
        <v>49642</v>
      </c>
      <c r="M13199" t="s">
        <v>49643</v>
      </c>
    </row>
    <row r="13200" spans="1:13">
      <c r="A13200" s="1" t="s">
        <v>15217</v>
      </c>
      <c r="B13200">
        <v>1.2912770157539901E-5</v>
      </c>
      <c r="C13200" s="1">
        <v>1.89726871225888E-6</v>
      </c>
      <c r="D13200">
        <v>0</v>
      </c>
      <c r="E13200">
        <v>0</v>
      </c>
      <c r="F13200">
        <v>0.218181818181818</v>
      </c>
      <c r="G13200">
        <v>0</v>
      </c>
      <c r="H13200">
        <v>0</v>
      </c>
      <c r="I13200">
        <v>1.6129032258064498E-2</v>
      </c>
      <c r="J13200" s="1">
        <v>0</v>
      </c>
      <c r="K13200" t="s">
        <v>23238</v>
      </c>
      <c r="L13200" t="s">
        <v>49644</v>
      </c>
      <c r="M13200" t="s">
        <v>49645</v>
      </c>
    </row>
    <row r="13201" spans="1:13">
      <c r="A13201" s="1" t="s">
        <v>15218</v>
      </c>
      <c r="B13201">
        <v>3.2559481157951801E-4</v>
      </c>
      <c r="C13201" s="1">
        <v>4.9046826656159498E-5</v>
      </c>
      <c r="D13201">
        <v>9.375E-2</v>
      </c>
      <c r="E13201">
        <v>5.3763440860215103E-2</v>
      </c>
      <c r="F13201">
        <v>0.518421052631579</v>
      </c>
      <c r="G13201">
        <v>3.3333333333333298E-2</v>
      </c>
      <c r="H13201">
        <v>0.335051546391753</v>
      </c>
      <c r="I13201">
        <v>6.4285714285714293E-2</v>
      </c>
      <c r="J13201" s="1">
        <v>0.13636363636363599</v>
      </c>
      <c r="K13201" t="s">
        <v>23238</v>
      </c>
      <c r="L13201" t="s">
        <v>49646</v>
      </c>
      <c r="M13201" t="s">
        <v>49647</v>
      </c>
    </row>
    <row r="13202" spans="1:13">
      <c r="A13202" s="1" t="s">
        <v>15219</v>
      </c>
      <c r="B13202">
        <v>7.4148056283329299E-6</v>
      </c>
      <c r="C13202" s="1">
        <v>2.08136787573207E-7</v>
      </c>
      <c r="D13202">
        <v>0</v>
      </c>
      <c r="E13202">
        <v>4.1666666666666699E-2</v>
      </c>
      <c r="F13202">
        <v>5.1282051282051299E-3</v>
      </c>
      <c r="G13202">
        <v>0.18867924528301899</v>
      </c>
      <c r="H13202">
        <v>4.4642857142857097E-3</v>
      </c>
      <c r="I13202">
        <v>8.2608695652173894E-2</v>
      </c>
      <c r="J13202" s="1">
        <v>0</v>
      </c>
      <c r="K13202" t="s">
        <v>23242</v>
      </c>
      <c r="L13202" t="s">
        <v>49648</v>
      </c>
      <c r="M13202" t="s">
        <v>49649</v>
      </c>
    </row>
    <row r="13203" spans="1:13">
      <c r="A13203" s="1" t="s">
        <v>15220</v>
      </c>
      <c r="B13203">
        <v>7.3269483305181799E-6</v>
      </c>
      <c r="C13203" s="1">
        <v>2.1273748430298701E-5</v>
      </c>
      <c r="D13203">
        <v>0</v>
      </c>
      <c r="E13203">
        <v>0</v>
      </c>
      <c r="F13203">
        <v>0</v>
      </c>
      <c r="G13203">
        <v>3.1914893617021302E-2</v>
      </c>
      <c r="H13203">
        <v>0</v>
      </c>
      <c r="I13203">
        <v>0.26811594202898598</v>
      </c>
      <c r="J13203" s="1">
        <v>0</v>
      </c>
      <c r="K13203" t="s">
        <v>23237</v>
      </c>
      <c r="L13203" t="s">
        <v>49650</v>
      </c>
      <c r="M13203" t="s">
        <v>49651</v>
      </c>
    </row>
    <row r="13204" spans="1:13">
      <c r="A13204" s="1" t="s">
        <v>15221</v>
      </c>
      <c r="B13204">
        <v>0</v>
      </c>
      <c r="C13204" s="1">
        <v>0</v>
      </c>
      <c r="D13204">
        <v>1</v>
      </c>
      <c r="E13204">
        <v>1</v>
      </c>
      <c r="F13204">
        <v>1</v>
      </c>
      <c r="G13204">
        <v>1</v>
      </c>
      <c r="H13204">
        <v>1</v>
      </c>
      <c r="I13204">
        <v>1</v>
      </c>
      <c r="J13204" s="1" t="s">
        <v>23229</v>
      </c>
      <c r="K13204" t="s">
        <v>23240</v>
      </c>
      <c r="L13204" t="s">
        <v>49652</v>
      </c>
      <c r="M13204" t="s">
        <v>49653</v>
      </c>
    </row>
    <row r="13205" spans="1:13">
      <c r="A13205" s="1" t="s">
        <v>15222</v>
      </c>
      <c r="B13205">
        <v>5.0448106792259201E-5</v>
      </c>
      <c r="C13205" s="1">
        <v>1.4631913268173699E-5</v>
      </c>
      <c r="D13205">
        <v>0.39285714285714302</v>
      </c>
      <c r="E13205">
        <v>0.351190476190476</v>
      </c>
      <c r="F13205">
        <v>0.18783068783068799</v>
      </c>
      <c r="G13205">
        <v>0.03</v>
      </c>
      <c r="H13205">
        <v>0.32142857142857101</v>
      </c>
      <c r="I13205">
        <v>0.282608695652174</v>
      </c>
      <c r="J13205" s="1">
        <v>0</v>
      </c>
      <c r="K13205" t="s">
        <v>23237</v>
      </c>
      <c r="L13205" t="s">
        <v>49654</v>
      </c>
      <c r="M13205" t="s">
        <v>49655</v>
      </c>
    </row>
    <row r="13206" spans="1:13">
      <c r="A13206" s="1" t="s">
        <v>15223</v>
      </c>
      <c r="B13206">
        <v>2.6648466326111199E-5</v>
      </c>
      <c r="C13206" s="1">
        <v>6.3877973401254E-6</v>
      </c>
      <c r="D13206">
        <v>0</v>
      </c>
      <c r="E13206">
        <v>0</v>
      </c>
      <c r="F13206">
        <v>0.215789473684211</v>
      </c>
      <c r="G13206">
        <v>0</v>
      </c>
      <c r="H13206">
        <v>0.19500000000000001</v>
      </c>
      <c r="I13206">
        <v>1.9736842105263198E-2</v>
      </c>
      <c r="J13206" s="1">
        <v>0</v>
      </c>
      <c r="K13206" t="s">
        <v>23238</v>
      </c>
      <c r="L13206" t="s">
        <v>49656</v>
      </c>
      <c r="M13206" t="s">
        <v>49657</v>
      </c>
    </row>
    <row r="13207" spans="1:13">
      <c r="A13207" s="1" t="s">
        <v>15224</v>
      </c>
      <c r="B13207">
        <v>8.07756717430512E-6</v>
      </c>
      <c r="C13207" s="1">
        <v>1.3250191550508901E-5</v>
      </c>
      <c r="D13207">
        <v>0</v>
      </c>
      <c r="E13207">
        <v>0</v>
      </c>
      <c r="F13207">
        <v>8.4745762711864406E-3</v>
      </c>
      <c r="G13207">
        <v>3.125E-2</v>
      </c>
      <c r="H13207">
        <v>0.145569620253165</v>
      </c>
      <c r="I13207">
        <v>2.5000000000000001E-2</v>
      </c>
      <c r="J13207" s="1" t="s">
        <v>23229</v>
      </c>
      <c r="K13207" t="s">
        <v>23241</v>
      </c>
      <c r="L13207" t="s">
        <v>49658</v>
      </c>
      <c r="M13207" t="s">
        <v>49659</v>
      </c>
    </row>
    <row r="13208" spans="1:13">
      <c r="A13208" s="1" t="s">
        <v>15225</v>
      </c>
      <c r="B13208">
        <v>1.30488019832036E-4</v>
      </c>
      <c r="C13208" s="1">
        <v>1.6760265152812801E-4</v>
      </c>
      <c r="D13208">
        <v>0.2</v>
      </c>
      <c r="E13208">
        <v>0.32941176470588202</v>
      </c>
      <c r="F13208">
        <v>0.202777777777778</v>
      </c>
      <c r="G13208">
        <v>0.95370370370370405</v>
      </c>
      <c r="H13208">
        <v>0.315</v>
      </c>
      <c r="I13208">
        <v>0.791139240506329</v>
      </c>
      <c r="J13208" s="1">
        <v>1</v>
      </c>
      <c r="K13208" t="s">
        <v>23238</v>
      </c>
      <c r="L13208" t="s">
        <v>49660</v>
      </c>
      <c r="M13208" t="s">
        <v>49661</v>
      </c>
    </row>
    <row r="13209" spans="1:13">
      <c r="A13209" s="1" t="s">
        <v>15226</v>
      </c>
      <c r="B13209">
        <v>2.5153821022240899E-6</v>
      </c>
      <c r="C13209" s="1">
        <v>1.15306382850261E-7</v>
      </c>
      <c r="D13209">
        <v>0</v>
      </c>
      <c r="E13209">
        <v>1.4285714285714299E-2</v>
      </c>
      <c r="F13209">
        <v>0</v>
      </c>
      <c r="G13209">
        <v>0</v>
      </c>
      <c r="H13209">
        <v>0</v>
      </c>
      <c r="I13209">
        <v>0</v>
      </c>
      <c r="J13209" s="1" t="s">
        <v>23229</v>
      </c>
      <c r="K13209" t="s">
        <v>23241</v>
      </c>
      <c r="L13209" t="s">
        <v>49662</v>
      </c>
      <c r="M13209" t="s">
        <v>49663</v>
      </c>
    </row>
    <row r="13210" spans="1:13">
      <c r="A13210" s="1" t="s">
        <v>15227</v>
      </c>
      <c r="B13210">
        <v>3.3719278530282999E-5</v>
      </c>
      <c r="C13210" s="1">
        <v>1.1215970683666199E-6</v>
      </c>
      <c r="D13210">
        <v>1</v>
      </c>
      <c r="E13210">
        <v>0.67058823529411804</v>
      </c>
      <c r="F13210">
        <v>1</v>
      </c>
      <c r="G13210">
        <v>0.97916666666666696</v>
      </c>
      <c r="H13210">
        <v>1</v>
      </c>
      <c r="I13210">
        <v>1</v>
      </c>
      <c r="J13210" s="1">
        <v>1</v>
      </c>
      <c r="K13210" t="s">
        <v>23241</v>
      </c>
      <c r="L13210" t="s">
        <v>49664</v>
      </c>
      <c r="M13210" t="s">
        <v>49665</v>
      </c>
    </row>
    <row r="13211" spans="1:13">
      <c r="A13211" s="1" t="s">
        <v>15228</v>
      </c>
      <c r="B13211">
        <v>5.5295427508205897E-5</v>
      </c>
      <c r="C13211" s="1">
        <v>2.1599163378349599E-4</v>
      </c>
      <c r="D13211">
        <v>2.3809523809523801E-2</v>
      </c>
      <c r="E13211">
        <v>0.161764705882353</v>
      </c>
      <c r="F13211">
        <v>0.26948051948051899</v>
      </c>
      <c r="G13211">
        <v>0</v>
      </c>
      <c r="H13211">
        <v>0.05</v>
      </c>
      <c r="I13211">
        <v>4.7619047619047603E-2</v>
      </c>
      <c r="J13211" s="1" t="s">
        <v>23229</v>
      </c>
      <c r="K13211" t="s">
        <v>23240</v>
      </c>
      <c r="L13211" t="s">
        <v>49666</v>
      </c>
      <c r="M13211" t="s">
        <v>49667</v>
      </c>
    </row>
    <row r="13212" spans="1:13">
      <c r="A13212" s="1" t="s">
        <v>15229</v>
      </c>
      <c r="B13212">
        <v>1.41995415401209E-5</v>
      </c>
      <c r="C13212" s="1">
        <v>1.17194337892772E-6</v>
      </c>
      <c r="D13212">
        <v>8.3333333333333301E-2</v>
      </c>
      <c r="E13212">
        <v>0.134615384615385</v>
      </c>
      <c r="F13212">
        <v>0</v>
      </c>
      <c r="G13212">
        <v>0</v>
      </c>
      <c r="H13212">
        <v>0</v>
      </c>
      <c r="I13212">
        <v>0</v>
      </c>
      <c r="J13212" s="1">
        <v>0</v>
      </c>
      <c r="K13212" t="s">
        <v>23241</v>
      </c>
      <c r="L13212" t="s">
        <v>49668</v>
      </c>
      <c r="M13212" t="s">
        <v>49669</v>
      </c>
    </row>
    <row r="13213" spans="1:13">
      <c r="A13213" s="1" t="s">
        <v>15230</v>
      </c>
      <c r="B13213">
        <v>3.3249055571085399E-6</v>
      </c>
      <c r="C13213" s="1">
        <v>6.7648234450999305E-5</v>
      </c>
      <c r="D13213">
        <v>0.37096774193548399</v>
      </c>
      <c r="E13213">
        <v>0.62359550561797705</v>
      </c>
      <c r="F13213">
        <v>0.19565217391304299</v>
      </c>
      <c r="G13213">
        <v>0.34615384615384598</v>
      </c>
      <c r="H13213">
        <v>0.30769230769230799</v>
      </c>
      <c r="I13213">
        <v>0.52307692307692299</v>
      </c>
      <c r="J13213" s="1">
        <v>0.95454545454545503</v>
      </c>
      <c r="K13213" t="s">
        <v>23238</v>
      </c>
      <c r="L13213" t="s">
        <v>49670</v>
      </c>
      <c r="M13213" t="s">
        <v>49671</v>
      </c>
    </row>
    <row r="13214" spans="1:13">
      <c r="A13214" s="1" t="s">
        <v>15231</v>
      </c>
      <c r="B13214">
        <v>1.43890351792097E-5</v>
      </c>
      <c r="C13214" s="1">
        <v>9.9565537845102299E-7</v>
      </c>
      <c r="D13214">
        <v>0.107142857142857</v>
      </c>
      <c r="E13214">
        <v>0.15384615384615399</v>
      </c>
      <c r="F13214">
        <v>5.1546391752577301E-3</v>
      </c>
      <c r="G13214">
        <v>1.16279069767442E-2</v>
      </c>
      <c r="H13214">
        <v>1.4492753623188401E-2</v>
      </c>
      <c r="I13214">
        <v>2.9411764705882401E-2</v>
      </c>
      <c r="J13214" s="1">
        <v>0</v>
      </c>
      <c r="K13214" t="s">
        <v>23242</v>
      </c>
      <c r="L13214" t="s">
        <v>49672</v>
      </c>
      <c r="M13214" t="s">
        <v>49673</v>
      </c>
    </row>
    <row r="13215" spans="1:13">
      <c r="A13215" s="1" t="s">
        <v>15232</v>
      </c>
      <c r="B13215">
        <v>2.9177991706055698E-7</v>
      </c>
      <c r="C13215" s="1">
        <v>2.4785825313266999E-6</v>
      </c>
      <c r="D13215">
        <v>0.97499999999999998</v>
      </c>
      <c r="E13215">
        <v>1</v>
      </c>
      <c r="F13215">
        <v>0.89622641509433998</v>
      </c>
      <c r="G13215">
        <v>1</v>
      </c>
      <c r="H13215">
        <v>0.86734693877550995</v>
      </c>
      <c r="I13215">
        <v>0.97297297297297303</v>
      </c>
      <c r="J13215" s="1">
        <v>1</v>
      </c>
      <c r="K13215" t="s">
        <v>23239</v>
      </c>
      <c r="L13215" t="s">
        <v>49674</v>
      </c>
      <c r="M13215" t="s">
        <v>49675</v>
      </c>
    </row>
    <row r="13216" spans="1:13">
      <c r="A13216" s="1" t="s">
        <v>15233</v>
      </c>
      <c r="B13216">
        <v>7.9588723759032696E-8</v>
      </c>
      <c r="C13216" s="1">
        <v>2.3948152344013398E-6</v>
      </c>
      <c r="D13216">
        <v>8.0645161290322606E-2</v>
      </c>
      <c r="E13216">
        <v>0.118279569892473</v>
      </c>
      <c r="F13216">
        <v>2.7027027027026998E-3</v>
      </c>
      <c r="G13216">
        <v>1.3157894736842099E-2</v>
      </c>
      <c r="H13216">
        <v>0</v>
      </c>
      <c r="I13216">
        <v>9.6774193548387094E-2</v>
      </c>
      <c r="J13216" s="1" t="s">
        <v>23229</v>
      </c>
      <c r="K13216" t="s">
        <v>23241</v>
      </c>
      <c r="L13216" t="s">
        <v>49676</v>
      </c>
      <c r="M13216" t="s">
        <v>49677</v>
      </c>
    </row>
    <row r="13217" spans="1:13">
      <c r="A13217" s="1" t="s">
        <v>15234</v>
      </c>
      <c r="B13217">
        <v>6.5211863490333296E-5</v>
      </c>
      <c r="C13217" s="1">
        <v>6.0084202645194803E-5</v>
      </c>
      <c r="D13217">
        <v>0.79310344827586199</v>
      </c>
      <c r="E13217">
        <v>0.79374999999999996</v>
      </c>
      <c r="F13217">
        <v>0.175824175824176</v>
      </c>
      <c r="G13217">
        <v>0.214285714285714</v>
      </c>
      <c r="H13217">
        <v>7.5268817204301106E-2</v>
      </c>
      <c r="I13217">
        <v>0.14655172413793099</v>
      </c>
      <c r="J13217" s="1">
        <v>0</v>
      </c>
      <c r="K13217" t="s">
        <v>23241</v>
      </c>
      <c r="L13217" t="s">
        <v>49678</v>
      </c>
      <c r="M13217" t="s">
        <v>49679</v>
      </c>
    </row>
    <row r="13218" spans="1:13">
      <c r="A13218" s="1" t="s">
        <v>15235</v>
      </c>
      <c r="B13218">
        <v>2.03139917839578E-5</v>
      </c>
      <c r="C13218" s="1">
        <v>1.5517471764512001E-5</v>
      </c>
      <c r="D13218">
        <v>0</v>
      </c>
      <c r="E13218">
        <v>0.31081081081081102</v>
      </c>
      <c r="F13218">
        <v>0.153571428571429</v>
      </c>
      <c r="G13218">
        <v>6.25E-2</v>
      </c>
      <c r="H13218">
        <v>0.42763157894736797</v>
      </c>
      <c r="I13218">
        <v>7.5757575757575801E-2</v>
      </c>
      <c r="J13218" s="1">
        <v>0</v>
      </c>
      <c r="K13218" t="s">
        <v>23241</v>
      </c>
      <c r="L13218" t="s">
        <v>49680</v>
      </c>
      <c r="M13218" t="s">
        <v>49681</v>
      </c>
    </row>
    <row r="13219" spans="1:13">
      <c r="A13219" s="1" t="s">
        <v>15236</v>
      </c>
      <c r="B13219">
        <v>1.4064457865578901E-7</v>
      </c>
      <c r="C13219" s="1">
        <v>1.5200011133675299E-5</v>
      </c>
      <c r="D13219">
        <v>1</v>
      </c>
      <c r="E13219">
        <v>0.99397590361445798</v>
      </c>
      <c r="F13219">
        <v>1</v>
      </c>
      <c r="G13219">
        <v>1</v>
      </c>
      <c r="H13219">
        <v>0.93382352941176505</v>
      </c>
      <c r="I13219">
        <v>0.95454545454545503</v>
      </c>
      <c r="J13219" s="1">
        <v>1</v>
      </c>
      <c r="K13219" t="s">
        <v>23241</v>
      </c>
      <c r="L13219" t="s">
        <v>49682</v>
      </c>
      <c r="M13219" t="s">
        <v>49683</v>
      </c>
    </row>
    <row r="13220" spans="1:13">
      <c r="A13220" s="1" t="s">
        <v>15237</v>
      </c>
      <c r="B13220">
        <v>4.1176764490579999E-5</v>
      </c>
      <c r="C13220" s="1">
        <v>1.0859279323233001E-4</v>
      </c>
      <c r="D13220">
        <v>0.66666666666666696</v>
      </c>
      <c r="E13220">
        <v>0.83620689655172398</v>
      </c>
      <c r="F13220">
        <v>0.81294964028776995</v>
      </c>
      <c r="G13220">
        <v>0.92105263157894701</v>
      </c>
      <c r="H13220">
        <v>0.78787878787878796</v>
      </c>
      <c r="I13220">
        <v>0.92391304347826098</v>
      </c>
      <c r="J13220" s="1" t="s">
        <v>23229</v>
      </c>
      <c r="K13220" t="s">
        <v>23241</v>
      </c>
      <c r="L13220" t="s">
        <v>49684</v>
      </c>
      <c r="M13220" t="s">
        <v>49685</v>
      </c>
    </row>
    <row r="13221" spans="1:13">
      <c r="A13221" s="1" t="s">
        <v>15238</v>
      </c>
      <c r="B13221">
        <v>1.4180973139243599E-4</v>
      </c>
      <c r="C13221" s="1">
        <v>1.52159618024114E-4</v>
      </c>
      <c r="D13221">
        <v>0.5</v>
      </c>
      <c r="E13221">
        <v>0.74431818181818199</v>
      </c>
      <c r="F13221">
        <v>0.19148936170212799</v>
      </c>
      <c r="G13221">
        <v>0.875</v>
      </c>
      <c r="H13221">
        <v>0.63829787234042601</v>
      </c>
      <c r="I13221">
        <v>0.82352941176470595</v>
      </c>
      <c r="J13221" s="1">
        <v>1</v>
      </c>
      <c r="K13221" t="s">
        <v>23238</v>
      </c>
      <c r="L13221" t="s">
        <v>49686</v>
      </c>
      <c r="M13221" t="s">
        <v>49687</v>
      </c>
    </row>
    <row r="13222" spans="1:13">
      <c r="A13222" s="1" t="s">
        <v>15239</v>
      </c>
      <c r="B13222">
        <v>6.0024817409079699E-7</v>
      </c>
      <c r="C13222" s="1">
        <v>4.3698520849480099E-9</v>
      </c>
      <c r="D13222">
        <v>1</v>
      </c>
      <c r="E13222">
        <v>1</v>
      </c>
      <c r="F13222">
        <v>0.98974358974359</v>
      </c>
      <c r="G13222">
        <v>0.99137931034482796</v>
      </c>
      <c r="H13222">
        <v>0.99561403508771895</v>
      </c>
      <c r="I13222">
        <v>1</v>
      </c>
      <c r="J13222" s="1">
        <v>0</v>
      </c>
      <c r="K13222" t="s">
        <v>23238</v>
      </c>
      <c r="L13222" t="s">
        <v>49688</v>
      </c>
      <c r="M13222" t="s">
        <v>49689</v>
      </c>
    </row>
    <row r="13223" spans="1:13">
      <c r="A13223" s="1" t="s">
        <v>15240</v>
      </c>
      <c r="B13223">
        <v>1.09429353936465E-6</v>
      </c>
      <c r="C13223" s="1">
        <v>1.53505558193869E-6</v>
      </c>
      <c r="D13223">
        <v>1</v>
      </c>
      <c r="E13223">
        <v>1</v>
      </c>
      <c r="F13223">
        <v>0.99742268041237103</v>
      </c>
      <c r="G13223">
        <v>0.87931034482758597</v>
      </c>
      <c r="H13223">
        <v>0.96902654867256599</v>
      </c>
      <c r="I13223">
        <v>0.99193548387096797</v>
      </c>
      <c r="J13223" s="1">
        <v>1</v>
      </c>
      <c r="K13223" t="s">
        <v>23238</v>
      </c>
      <c r="L13223" t="s">
        <v>49690</v>
      </c>
      <c r="M13223" t="s">
        <v>49691</v>
      </c>
    </row>
    <row r="13224" spans="1:13">
      <c r="A13224" s="1" t="s">
        <v>15241</v>
      </c>
      <c r="B13224">
        <v>8.9452664137204707E-6</v>
      </c>
      <c r="C13224" s="1">
        <v>6.1911719596263103E-6</v>
      </c>
      <c r="D13224">
        <v>1</v>
      </c>
      <c r="E13224">
        <v>1</v>
      </c>
      <c r="F13224">
        <v>0.92446043165467595</v>
      </c>
      <c r="G13224">
        <v>1</v>
      </c>
      <c r="H13224">
        <v>0.97692307692307701</v>
      </c>
      <c r="I13224">
        <v>1</v>
      </c>
      <c r="J13224" s="1">
        <v>1</v>
      </c>
      <c r="K13224" t="s">
        <v>23238</v>
      </c>
      <c r="L13224" t="s">
        <v>49692</v>
      </c>
      <c r="M13224" t="s">
        <v>49693</v>
      </c>
    </row>
    <row r="13225" spans="1:13">
      <c r="A13225" s="1" t="s">
        <v>15242</v>
      </c>
      <c r="B13225">
        <v>2.1834229592766198E-12</v>
      </c>
      <c r="C13225" s="1">
        <v>5.4359230879341796E-12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1.5625E-2</v>
      </c>
      <c r="J13225" s="1">
        <v>0.22222222222222199</v>
      </c>
      <c r="K13225" t="s">
        <v>23241</v>
      </c>
      <c r="L13225" t="s">
        <v>49694</v>
      </c>
      <c r="M13225" t="s">
        <v>49695</v>
      </c>
    </row>
    <row r="13226" spans="1:13">
      <c r="A13226" s="1" t="s">
        <v>15243</v>
      </c>
      <c r="B13226">
        <v>7.5431549897129198E-6</v>
      </c>
      <c r="C13226" s="1">
        <v>1.1275862190712701E-6</v>
      </c>
      <c r="D13226">
        <v>4.6875E-2</v>
      </c>
      <c r="E13226">
        <v>0</v>
      </c>
      <c r="F13226">
        <v>2.5641025641025599E-2</v>
      </c>
      <c r="G13226">
        <v>0</v>
      </c>
      <c r="H13226">
        <v>1.38888888888889E-2</v>
      </c>
      <c r="I13226">
        <v>1.86915887850467E-2</v>
      </c>
      <c r="J13226" s="1">
        <v>0</v>
      </c>
      <c r="K13226" t="s">
        <v>23242</v>
      </c>
      <c r="L13226" t="s">
        <v>49696</v>
      </c>
      <c r="M13226" t="s">
        <v>49697</v>
      </c>
    </row>
    <row r="13227" spans="1:13">
      <c r="A13227" s="1" t="s">
        <v>15244</v>
      </c>
      <c r="B13227">
        <v>1.79417643577088E-5</v>
      </c>
      <c r="C13227" s="1">
        <v>1.0370536380472701E-5</v>
      </c>
      <c r="D13227">
        <v>1</v>
      </c>
      <c r="E13227">
        <v>0.987179487179487</v>
      </c>
      <c r="F13227">
        <v>0.931034482758621</v>
      </c>
      <c r="G13227">
        <v>1</v>
      </c>
      <c r="H13227">
        <v>1</v>
      </c>
      <c r="I13227">
        <v>1</v>
      </c>
      <c r="J13227" s="1">
        <v>1</v>
      </c>
      <c r="K13227" t="s">
        <v>23238</v>
      </c>
      <c r="L13227" t="s">
        <v>49698</v>
      </c>
      <c r="M13227" t="s">
        <v>49699</v>
      </c>
    </row>
    <row r="13228" spans="1:13">
      <c r="A13228" s="1" t="s">
        <v>15245</v>
      </c>
      <c r="B13228">
        <v>2.09940026098292E-9</v>
      </c>
      <c r="C13228" s="1">
        <v>7.4062661232315396E-6</v>
      </c>
      <c r="D13228">
        <v>1</v>
      </c>
      <c r="E13228">
        <v>1</v>
      </c>
      <c r="F13228">
        <v>1</v>
      </c>
      <c r="G13228">
        <v>0.65</v>
      </c>
      <c r="H13228">
        <v>1</v>
      </c>
      <c r="I13228">
        <v>0.88372093023255804</v>
      </c>
      <c r="J13228" s="1">
        <v>1</v>
      </c>
      <c r="K13228" t="s">
        <v>23240</v>
      </c>
      <c r="L13228" t="s">
        <v>49700</v>
      </c>
      <c r="M13228" t="s">
        <v>49701</v>
      </c>
    </row>
    <row r="13229" spans="1:13">
      <c r="A13229" s="1" t="s">
        <v>15246</v>
      </c>
      <c r="B13229">
        <v>6.7728775786948302E-6</v>
      </c>
      <c r="C13229" s="1">
        <v>4.78463654970158E-5</v>
      </c>
      <c r="D13229">
        <v>0.27083333333333298</v>
      </c>
      <c r="E13229">
        <v>0.25806451612903197</v>
      </c>
      <c r="F13229">
        <v>0.38636363636363602</v>
      </c>
      <c r="G13229">
        <v>0.6875</v>
      </c>
      <c r="H13229">
        <v>0.39610389610389601</v>
      </c>
      <c r="I13229">
        <v>0.17948717948717899</v>
      </c>
      <c r="J13229" s="1" t="s">
        <v>23229</v>
      </c>
      <c r="K13229" t="s">
        <v>23242</v>
      </c>
      <c r="L13229" t="s">
        <v>49702</v>
      </c>
      <c r="M13229" t="s">
        <v>49703</v>
      </c>
    </row>
    <row r="13230" spans="1:13">
      <c r="A13230" s="1" t="s">
        <v>15247</v>
      </c>
      <c r="B13230">
        <v>1.7368940322707202E-5</v>
      </c>
      <c r="C13230" s="1">
        <v>1.50066751467294E-5</v>
      </c>
      <c r="D13230">
        <v>3.125E-2</v>
      </c>
      <c r="E13230">
        <v>5.31914893617021E-3</v>
      </c>
      <c r="F13230">
        <v>1.03092783505155E-2</v>
      </c>
      <c r="G13230">
        <v>0.60185185185185197</v>
      </c>
      <c r="H13230">
        <v>2.1929824561403501E-2</v>
      </c>
      <c r="I13230">
        <v>0.27433628318584102</v>
      </c>
      <c r="J13230" s="1">
        <v>0.33333333333333298</v>
      </c>
      <c r="K13230" t="s">
        <v>23241</v>
      </c>
      <c r="L13230" t="s">
        <v>49704</v>
      </c>
      <c r="M13230" t="s">
        <v>49705</v>
      </c>
    </row>
    <row r="13231" spans="1:13">
      <c r="A13231" s="1" t="s">
        <v>15248</v>
      </c>
      <c r="B13231">
        <v>3.1040056349214697E-5</v>
      </c>
      <c r="C13231" s="1">
        <v>1.9491745993455299E-7</v>
      </c>
      <c r="D13231">
        <v>1</v>
      </c>
      <c r="E13231">
        <v>0.99333333333333296</v>
      </c>
      <c r="F13231">
        <v>1</v>
      </c>
      <c r="G13231">
        <v>0.25</v>
      </c>
      <c r="H13231">
        <v>0.875</v>
      </c>
      <c r="I13231">
        <v>0.86842105263157898</v>
      </c>
      <c r="J13231" s="1">
        <v>1</v>
      </c>
      <c r="K13231" t="s">
        <v>23239</v>
      </c>
      <c r="L13231" t="s">
        <v>49706</v>
      </c>
      <c r="M13231" t="s">
        <v>49707</v>
      </c>
    </row>
    <row r="13232" spans="1:13">
      <c r="A13232" s="1" t="s">
        <v>15249</v>
      </c>
      <c r="B13232">
        <v>6.4400263284306002E-6</v>
      </c>
      <c r="C13232" s="1">
        <v>2.7079122507934199E-8</v>
      </c>
      <c r="D13232">
        <v>1</v>
      </c>
      <c r="E13232">
        <v>1</v>
      </c>
      <c r="F13232">
        <v>0.99484536082474195</v>
      </c>
      <c r="G13232">
        <v>0.65094339622641495</v>
      </c>
      <c r="H13232">
        <v>0.98611111111111105</v>
      </c>
      <c r="I13232">
        <v>0.99519230769230804</v>
      </c>
      <c r="J13232" s="1">
        <v>0.1</v>
      </c>
      <c r="K13232" t="s">
        <v>23239</v>
      </c>
      <c r="L13232" t="s">
        <v>49708</v>
      </c>
      <c r="M13232" t="s">
        <v>49709</v>
      </c>
    </row>
    <row r="13233" spans="1:13">
      <c r="A13233" s="1" t="s">
        <v>15250</v>
      </c>
      <c r="B13233">
        <v>2.8716269676850698E-7</v>
      </c>
      <c r="C13233" s="1">
        <v>1.9758342639664E-7</v>
      </c>
      <c r="D13233">
        <v>0</v>
      </c>
      <c r="E13233">
        <v>0</v>
      </c>
      <c r="F13233">
        <v>0</v>
      </c>
      <c r="G13233">
        <v>1.4705882352941201E-2</v>
      </c>
      <c r="H13233">
        <v>0</v>
      </c>
      <c r="I13233">
        <v>1.72413793103448E-2</v>
      </c>
      <c r="J13233" s="1">
        <v>0.75</v>
      </c>
      <c r="K13233" t="s">
        <v>23238</v>
      </c>
      <c r="L13233" t="s">
        <v>49710</v>
      </c>
      <c r="M13233" t="s">
        <v>49711</v>
      </c>
    </row>
    <row r="13234" spans="1:13">
      <c r="A13234" s="1" t="s">
        <v>15251</v>
      </c>
      <c r="B13234">
        <v>2.2232733935704502E-5</v>
      </c>
      <c r="C13234" s="1">
        <v>3.0680977808282401E-6</v>
      </c>
      <c r="D13234">
        <v>0.12068965517241401</v>
      </c>
      <c r="E13234">
        <v>1.5957446808510599E-2</v>
      </c>
      <c r="F13234">
        <v>1.0752688172042999E-2</v>
      </c>
      <c r="G13234">
        <v>0</v>
      </c>
      <c r="H13234">
        <v>5.1020408163265302E-3</v>
      </c>
      <c r="I13234">
        <v>0</v>
      </c>
      <c r="J13234" s="1">
        <v>0</v>
      </c>
      <c r="K13234" t="s">
        <v>23238</v>
      </c>
      <c r="L13234" t="s">
        <v>49712</v>
      </c>
      <c r="M13234" t="s">
        <v>49713</v>
      </c>
    </row>
    <row r="13235" spans="1:13">
      <c r="A13235" s="1" t="s">
        <v>15252</v>
      </c>
      <c r="B13235">
        <v>1.0192354813390499E-9</v>
      </c>
      <c r="C13235" s="1">
        <v>1.1358439369287699E-5</v>
      </c>
      <c r="D13235">
        <v>0</v>
      </c>
      <c r="E13235">
        <v>5.3571428571428603E-2</v>
      </c>
      <c r="F13235">
        <v>1.7094017094017099E-2</v>
      </c>
      <c r="G13235">
        <v>4.1666666666666699E-2</v>
      </c>
      <c r="H13235">
        <v>5.6603773584905703E-2</v>
      </c>
      <c r="I13235">
        <v>0.26785714285714302</v>
      </c>
      <c r="J13235" s="1" t="s">
        <v>23229</v>
      </c>
      <c r="K13235" t="s">
        <v>23240</v>
      </c>
      <c r="L13235" t="s">
        <v>49714</v>
      </c>
      <c r="M13235" t="s">
        <v>49715</v>
      </c>
    </row>
    <row r="13236" spans="1:13">
      <c r="A13236" s="1" t="s">
        <v>15253</v>
      </c>
      <c r="B13236">
        <v>2.0886465310458898E-5</v>
      </c>
      <c r="C13236" s="1">
        <v>1.3000370305359899E-4</v>
      </c>
      <c r="D13236">
        <v>0.609375</v>
      </c>
      <c r="E13236">
        <v>0.59375</v>
      </c>
      <c r="F13236">
        <v>0.32702702702702702</v>
      </c>
      <c r="G13236">
        <v>0.67272727272727295</v>
      </c>
      <c r="H13236">
        <v>0.25</v>
      </c>
      <c r="I13236">
        <v>0.429245283018868</v>
      </c>
      <c r="J13236" s="1">
        <v>0</v>
      </c>
      <c r="K13236" t="s">
        <v>23239</v>
      </c>
      <c r="L13236" t="s">
        <v>49716</v>
      </c>
      <c r="M13236" t="s">
        <v>49717</v>
      </c>
    </row>
    <row r="13237" spans="1:13">
      <c r="A13237" s="1" t="s">
        <v>15254</v>
      </c>
      <c r="B13237">
        <v>3.31947052609032E-5</v>
      </c>
      <c r="C13237" s="1">
        <v>3.4536858807701301E-5</v>
      </c>
      <c r="D13237">
        <v>0</v>
      </c>
      <c r="E13237">
        <v>0</v>
      </c>
      <c r="F13237">
        <v>2.6595744680851098E-3</v>
      </c>
      <c r="G13237">
        <v>0.30172413793103398</v>
      </c>
      <c r="H13237">
        <v>3.07017543859649E-2</v>
      </c>
      <c r="I13237">
        <v>0.12</v>
      </c>
      <c r="J13237" s="1">
        <v>0</v>
      </c>
      <c r="K13237" t="s">
        <v>23242</v>
      </c>
      <c r="L13237" t="s">
        <v>49718</v>
      </c>
      <c r="M13237" t="s">
        <v>49719</v>
      </c>
    </row>
    <row r="13238" spans="1:13">
      <c r="A13238" s="1" t="s">
        <v>15255</v>
      </c>
      <c r="B13238">
        <v>2.1384053583716199E-6</v>
      </c>
      <c r="C13238" s="1">
        <v>4.6797687539115397E-8</v>
      </c>
      <c r="D13238">
        <v>1</v>
      </c>
      <c r="E13238">
        <v>0.984375</v>
      </c>
      <c r="F13238">
        <v>0.99226804123711299</v>
      </c>
      <c r="G13238">
        <v>0.91346153846153799</v>
      </c>
      <c r="H13238">
        <v>0.99549549549549599</v>
      </c>
      <c r="I13238">
        <v>0.97916666666666696</v>
      </c>
      <c r="J13238" s="1" t="s">
        <v>23229</v>
      </c>
      <c r="K13238" t="s">
        <v>23238</v>
      </c>
      <c r="L13238" t="s">
        <v>49720</v>
      </c>
      <c r="M13238" t="s">
        <v>49721</v>
      </c>
    </row>
    <row r="13239" spans="1:13">
      <c r="A13239" s="1" t="s">
        <v>15256</v>
      </c>
      <c r="B13239">
        <v>1.79937353432204E-6</v>
      </c>
      <c r="C13239" s="1">
        <v>9.1020461296601692E-6</v>
      </c>
      <c r="D13239">
        <v>0</v>
      </c>
      <c r="E13239">
        <v>0</v>
      </c>
      <c r="F13239">
        <v>0</v>
      </c>
      <c r="G13239">
        <v>0.37804878048780499</v>
      </c>
      <c r="H13239">
        <v>5.4945054945054897E-3</v>
      </c>
      <c r="I13239">
        <v>5.22388059701493E-2</v>
      </c>
      <c r="J13239" s="1">
        <v>0</v>
      </c>
      <c r="K13239" t="s">
        <v>23241</v>
      </c>
      <c r="L13239" t="s">
        <v>49722</v>
      </c>
      <c r="M13239" t="s">
        <v>49723</v>
      </c>
    </row>
    <row r="13240" spans="1:13">
      <c r="A13240" s="1" t="s">
        <v>15257</v>
      </c>
      <c r="B13240">
        <v>1.3075556665360501E-4</v>
      </c>
      <c r="C13240" s="1">
        <v>5.76080347426235E-4</v>
      </c>
      <c r="D13240">
        <v>0.328125</v>
      </c>
      <c r="E13240">
        <v>0.55208333333333304</v>
      </c>
      <c r="F13240">
        <v>0.112820512820513</v>
      </c>
      <c r="G13240">
        <v>0.78448275862068995</v>
      </c>
      <c r="H13240">
        <v>0.132743362831858</v>
      </c>
      <c r="I13240">
        <v>0.68145161290322598</v>
      </c>
      <c r="J13240" s="1">
        <v>0.95454545454545503</v>
      </c>
      <c r="K13240" t="s">
        <v>23238</v>
      </c>
      <c r="L13240" t="s">
        <v>49724</v>
      </c>
      <c r="M13240" t="s">
        <v>49725</v>
      </c>
    </row>
    <row r="13241" spans="1:13">
      <c r="A13241" s="1" t="s">
        <v>15258</v>
      </c>
      <c r="B13241">
        <v>1.3604042894340101E-4</v>
      </c>
      <c r="C13241" s="1">
        <v>2.4422573341910001E-5</v>
      </c>
      <c r="D13241">
        <v>0</v>
      </c>
      <c r="E13241">
        <v>0.28235294117647097</v>
      </c>
      <c r="F13241">
        <v>0</v>
      </c>
      <c r="G13241">
        <v>0.69696969696969702</v>
      </c>
      <c r="H13241">
        <v>4.1666666666666699E-2</v>
      </c>
      <c r="I13241">
        <v>0.18292682926829301</v>
      </c>
      <c r="J13241" s="1">
        <v>0</v>
      </c>
      <c r="K13241" t="s">
        <v>23239</v>
      </c>
      <c r="L13241" t="s">
        <v>49726</v>
      </c>
      <c r="M13241" t="s">
        <v>49727</v>
      </c>
    </row>
    <row r="13242" spans="1:13">
      <c r="A13242" s="1" t="s">
        <v>15259</v>
      </c>
      <c r="B13242">
        <v>8.0863290171331304E-6</v>
      </c>
      <c r="C13242" s="1">
        <v>3.0297257582536299E-5</v>
      </c>
      <c r="D13242">
        <v>1</v>
      </c>
      <c r="E13242">
        <v>1</v>
      </c>
      <c r="F13242">
        <v>0.92229729729729704</v>
      </c>
      <c r="G13242">
        <v>0.92857142857142905</v>
      </c>
      <c r="H13242">
        <v>0.75609756097560998</v>
      </c>
      <c r="I13242">
        <v>0.99264705882352899</v>
      </c>
      <c r="J13242" s="1" t="s">
        <v>23229</v>
      </c>
      <c r="K13242" t="s">
        <v>23240</v>
      </c>
      <c r="L13242" t="s">
        <v>49728</v>
      </c>
      <c r="M13242" t="s">
        <v>49729</v>
      </c>
    </row>
    <row r="13243" spans="1:13">
      <c r="A13243" s="1" t="s">
        <v>15260</v>
      </c>
      <c r="B13243">
        <v>1.05016327277772E-7</v>
      </c>
      <c r="C13243" s="1">
        <v>6.4752917265021906E-5</v>
      </c>
      <c r="D13243">
        <v>0.98387096774193505</v>
      </c>
      <c r="E13243">
        <v>1</v>
      </c>
      <c r="F13243">
        <v>0.97802197802197799</v>
      </c>
      <c r="G13243">
        <v>0.875</v>
      </c>
      <c r="H13243">
        <v>0.92473118279569899</v>
      </c>
      <c r="I13243">
        <v>0.83333333333333304</v>
      </c>
      <c r="J13243" s="1">
        <v>1</v>
      </c>
      <c r="K13243" t="s">
        <v>23237</v>
      </c>
      <c r="L13243" t="s">
        <v>49730</v>
      </c>
      <c r="M13243" t="s">
        <v>49731</v>
      </c>
    </row>
    <row r="13244" spans="1:13">
      <c r="A13244" s="1" t="s">
        <v>15261</v>
      </c>
      <c r="B13244">
        <v>7.8923504449148295E-5</v>
      </c>
      <c r="C13244" s="1">
        <v>1.0458159335140101E-4</v>
      </c>
      <c r="D13244">
        <v>0.15625</v>
      </c>
      <c r="E13244">
        <v>0.12631578947368399</v>
      </c>
      <c r="F13244">
        <v>0.2</v>
      </c>
      <c r="G13244">
        <v>0.163636363636364</v>
      </c>
      <c r="H13244">
        <v>0.16818181818181799</v>
      </c>
      <c r="I13244">
        <v>0.111607142857143</v>
      </c>
      <c r="J13244" s="1">
        <v>5.5555555555555601E-2</v>
      </c>
      <c r="K13244" t="s">
        <v>23242</v>
      </c>
      <c r="L13244" t="s">
        <v>49732</v>
      </c>
      <c r="M13244" t="s">
        <v>49733</v>
      </c>
    </row>
    <row r="13245" spans="1:13">
      <c r="A13245" s="1" t="s">
        <v>15262</v>
      </c>
      <c r="B13245">
        <v>1.35350414742364E-5</v>
      </c>
      <c r="C13245" s="1">
        <v>1.8583571683802299E-4</v>
      </c>
      <c r="D13245">
        <v>1</v>
      </c>
      <c r="E13245">
        <v>1</v>
      </c>
      <c r="F13245">
        <v>0.907407407407407</v>
      </c>
      <c r="G13245">
        <v>0.92857142857142905</v>
      </c>
      <c r="H13245">
        <v>0.71649484536082497</v>
      </c>
      <c r="I13245">
        <v>0.94736842105263197</v>
      </c>
      <c r="J13245" s="1">
        <v>0.90909090909090895</v>
      </c>
      <c r="K13245" t="s">
        <v>23238</v>
      </c>
      <c r="L13245" t="s">
        <v>49734</v>
      </c>
      <c r="M13245" t="s">
        <v>49735</v>
      </c>
    </row>
    <row r="13246" spans="1:13">
      <c r="A13246" s="1" t="s">
        <v>15263</v>
      </c>
      <c r="B13246">
        <v>3.1962906936948403E-5</v>
      </c>
      <c r="C13246" s="1">
        <v>1.8938728853646201E-4</v>
      </c>
      <c r="D13246">
        <v>0.97727272727272696</v>
      </c>
      <c r="E13246">
        <v>0.97457627118644097</v>
      </c>
      <c r="F13246">
        <v>0.43</v>
      </c>
      <c r="G13246">
        <v>0.85714285714285698</v>
      </c>
      <c r="H13246">
        <v>0.85294117647058798</v>
      </c>
      <c r="I13246">
        <v>0.93243243243243201</v>
      </c>
      <c r="J13246" s="1">
        <v>1</v>
      </c>
      <c r="K13246" t="s">
        <v>23241</v>
      </c>
      <c r="L13246" t="s">
        <v>49736</v>
      </c>
      <c r="M13246" t="s">
        <v>49737</v>
      </c>
    </row>
    <row r="13247" spans="1:13">
      <c r="A13247" s="1" t="s">
        <v>15264</v>
      </c>
      <c r="B13247">
        <v>5.7489858901841403E-7</v>
      </c>
      <c r="C13247" s="1">
        <v>1.9752884325942901E-6</v>
      </c>
      <c r="D13247">
        <v>0</v>
      </c>
      <c r="E13247">
        <v>0</v>
      </c>
      <c r="F13247">
        <v>0</v>
      </c>
      <c r="G13247">
        <v>9.6491228070175405E-2</v>
      </c>
      <c r="H13247">
        <v>0</v>
      </c>
      <c r="I13247">
        <v>2.0325203252032499E-2</v>
      </c>
      <c r="J13247" s="1">
        <v>0</v>
      </c>
      <c r="K13247" t="s">
        <v>23242</v>
      </c>
      <c r="L13247" t="s">
        <v>49738</v>
      </c>
      <c r="M13247" t="s">
        <v>49739</v>
      </c>
    </row>
    <row r="13248" spans="1:13">
      <c r="A13248" s="1" t="s">
        <v>15265</v>
      </c>
      <c r="B13248">
        <v>1.2278554654850999E-5</v>
      </c>
      <c r="C13248" s="1">
        <v>6.8671214291635701E-7</v>
      </c>
      <c r="D13248">
        <v>0.05</v>
      </c>
      <c r="E13248">
        <v>5.74712643678161E-3</v>
      </c>
      <c r="F13248">
        <v>1.11731843575419E-2</v>
      </c>
      <c r="G13248">
        <v>0</v>
      </c>
      <c r="H13248">
        <v>1.1764705882352899E-2</v>
      </c>
      <c r="I13248">
        <v>1.1111111111111099E-2</v>
      </c>
      <c r="J13248" s="1">
        <v>0</v>
      </c>
      <c r="K13248" t="s">
        <v>23242</v>
      </c>
      <c r="L13248" t="s">
        <v>49740</v>
      </c>
      <c r="M13248" t="s">
        <v>49741</v>
      </c>
    </row>
    <row r="13249" spans="1:13">
      <c r="A13249" s="1" t="s">
        <v>15266</v>
      </c>
      <c r="B13249">
        <v>3.9605044315498402E-8</v>
      </c>
      <c r="C13249" s="1">
        <v>1.5258325546750601E-11</v>
      </c>
      <c r="D13249">
        <v>0.9375</v>
      </c>
      <c r="E13249">
        <v>1</v>
      </c>
      <c r="F13249">
        <v>1</v>
      </c>
      <c r="G13249">
        <v>1</v>
      </c>
      <c r="H13249">
        <v>1</v>
      </c>
      <c r="I13249">
        <v>1</v>
      </c>
      <c r="J13249" s="1" t="s">
        <v>23229</v>
      </c>
      <c r="K13249" t="s">
        <v>23237</v>
      </c>
      <c r="L13249" t="s">
        <v>49742</v>
      </c>
      <c r="M13249" t="s">
        <v>49743</v>
      </c>
    </row>
    <row r="13250" spans="1:13">
      <c r="A13250" s="1" t="s">
        <v>15267</v>
      </c>
      <c r="B13250">
        <v>2.0598372328895198E-6</v>
      </c>
      <c r="C13250" s="1">
        <v>4.5609402069414999E-7</v>
      </c>
      <c r="D13250">
        <v>0.97619047619047605</v>
      </c>
      <c r="E13250">
        <v>0.98484848484848497</v>
      </c>
      <c r="F13250">
        <v>1</v>
      </c>
      <c r="G13250">
        <v>1</v>
      </c>
      <c r="H13250">
        <v>0.99509803921568596</v>
      </c>
      <c r="I13250">
        <v>1</v>
      </c>
      <c r="J13250" s="1" t="s">
        <v>23229</v>
      </c>
      <c r="K13250" t="s">
        <v>23238</v>
      </c>
      <c r="L13250" t="s">
        <v>49744</v>
      </c>
      <c r="M13250" t="s">
        <v>49745</v>
      </c>
    </row>
    <row r="13251" spans="1:13">
      <c r="A13251" s="1" t="s">
        <v>15268</v>
      </c>
      <c r="B13251">
        <v>3.3211116175867901E-6</v>
      </c>
      <c r="C13251" s="1">
        <v>6.5672178701202796E-8</v>
      </c>
      <c r="D13251">
        <v>0</v>
      </c>
      <c r="E13251">
        <v>0</v>
      </c>
      <c r="F13251">
        <v>0</v>
      </c>
      <c r="G13251">
        <v>0.19148936170212799</v>
      </c>
      <c r="H13251">
        <v>2.33644859813084E-2</v>
      </c>
      <c r="I13251">
        <v>0.247126436781609</v>
      </c>
      <c r="J13251" s="1">
        <v>0</v>
      </c>
      <c r="K13251" t="s">
        <v>23242</v>
      </c>
      <c r="L13251" t="s">
        <v>49746</v>
      </c>
      <c r="M13251" t="s">
        <v>49747</v>
      </c>
    </row>
    <row r="13252" spans="1:13">
      <c r="A13252" s="1" t="s">
        <v>15269</v>
      </c>
      <c r="B13252">
        <v>1.56008556512096E-4</v>
      </c>
      <c r="C13252" s="1">
        <v>2.96778803869216E-6</v>
      </c>
      <c r="D13252">
        <v>0.91935483870967705</v>
      </c>
      <c r="E13252">
        <v>0.65425531914893598</v>
      </c>
      <c r="F13252">
        <v>0.88917525773195905</v>
      </c>
      <c r="G13252">
        <v>0.93518518518518501</v>
      </c>
      <c r="H13252">
        <v>0.81531531531531498</v>
      </c>
      <c r="I13252">
        <v>0.89805825242718496</v>
      </c>
      <c r="J13252" s="1" t="s">
        <v>23229</v>
      </c>
      <c r="K13252" t="s">
        <v>23238</v>
      </c>
      <c r="L13252" t="s">
        <v>49748</v>
      </c>
      <c r="M13252" t="s">
        <v>49749</v>
      </c>
    </row>
    <row r="13253" spans="1:13">
      <c r="A13253" s="1" t="s">
        <v>15270</v>
      </c>
      <c r="B13253">
        <v>2.7704063001807299E-6</v>
      </c>
      <c r="C13253" s="1">
        <v>5.22720381211142E-5</v>
      </c>
      <c r="D13253">
        <v>1</v>
      </c>
      <c r="E13253">
        <v>1</v>
      </c>
      <c r="F13253">
        <v>0.91791044776119401</v>
      </c>
      <c r="G13253">
        <v>0.56451612903225801</v>
      </c>
      <c r="H13253">
        <v>0.80172413793103403</v>
      </c>
      <c r="I13253">
        <v>0.98837209302325602</v>
      </c>
      <c r="J13253" s="1">
        <v>1</v>
      </c>
      <c r="K13253" t="s">
        <v>23238</v>
      </c>
      <c r="L13253" t="s">
        <v>49750</v>
      </c>
      <c r="M13253" t="s">
        <v>49751</v>
      </c>
    </row>
    <row r="13254" spans="1:13">
      <c r="A13254" s="1" t="s">
        <v>15271</v>
      </c>
      <c r="B13254">
        <v>1.4944934639911001E-5</v>
      </c>
      <c r="C13254" s="1">
        <v>2.13571710172444E-6</v>
      </c>
      <c r="D13254">
        <v>7.4074074074074098E-2</v>
      </c>
      <c r="E13254">
        <v>0</v>
      </c>
      <c r="F13254">
        <v>5.29411764705882E-2</v>
      </c>
      <c r="G13254">
        <v>0</v>
      </c>
      <c r="H13254">
        <v>0</v>
      </c>
      <c r="I13254">
        <v>0</v>
      </c>
      <c r="J13254" s="1">
        <v>0</v>
      </c>
      <c r="K13254" t="s">
        <v>23242</v>
      </c>
      <c r="L13254" t="s">
        <v>49752</v>
      </c>
      <c r="M13254" t="s">
        <v>49753</v>
      </c>
    </row>
    <row r="13255" spans="1:13">
      <c r="A13255" s="1" t="s">
        <v>15272</v>
      </c>
      <c r="B13255">
        <v>0</v>
      </c>
      <c r="C13255" s="1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 s="1">
        <v>0.83333333333333304</v>
      </c>
      <c r="K13255" t="s">
        <v>23238</v>
      </c>
      <c r="L13255" t="s">
        <v>49754</v>
      </c>
      <c r="M13255" t="s">
        <v>49755</v>
      </c>
    </row>
    <row r="13256" spans="1:13">
      <c r="A13256" s="1" t="s">
        <v>15273</v>
      </c>
      <c r="B13256">
        <v>3.1654301358163303E-5</v>
      </c>
      <c r="C13256" s="1">
        <v>3.1106513679393797E-5</v>
      </c>
      <c r="D13256">
        <v>0.134615384615385</v>
      </c>
      <c r="E13256">
        <v>0.28676470588235298</v>
      </c>
      <c r="F13256">
        <v>4.2735042735042701E-2</v>
      </c>
      <c r="G13256">
        <v>0.2</v>
      </c>
      <c r="H13256">
        <v>0.45901639344262302</v>
      </c>
      <c r="I13256">
        <v>0.125</v>
      </c>
      <c r="J13256" s="1">
        <v>0</v>
      </c>
      <c r="K13256" t="s">
        <v>23242</v>
      </c>
      <c r="L13256" t="s">
        <v>49756</v>
      </c>
      <c r="M13256" t="s">
        <v>49757</v>
      </c>
    </row>
    <row r="13257" spans="1:13">
      <c r="A13257" s="1" t="s">
        <v>15274</v>
      </c>
      <c r="B13257">
        <v>2.5724343403774199E-6</v>
      </c>
      <c r="C13257" s="1">
        <v>8.1127684569352605E-5</v>
      </c>
      <c r="D13257">
        <v>0.84375</v>
      </c>
      <c r="E13257">
        <v>0.75531914893617003</v>
      </c>
      <c r="F13257">
        <v>0.796875</v>
      </c>
      <c r="G13257">
        <v>0.97777777777777797</v>
      </c>
      <c r="H13257">
        <v>0.96</v>
      </c>
      <c r="I13257">
        <v>0.98192771084337305</v>
      </c>
      <c r="J13257" s="1">
        <v>1</v>
      </c>
      <c r="K13257" t="s">
        <v>23237</v>
      </c>
      <c r="L13257" t="s">
        <v>49758</v>
      </c>
      <c r="M13257" t="s">
        <v>49759</v>
      </c>
    </row>
    <row r="13258" spans="1:13">
      <c r="A13258" s="1" t="s">
        <v>15275</v>
      </c>
      <c r="B13258">
        <v>1.3150338429137001E-4</v>
      </c>
      <c r="C13258" s="1">
        <v>3.3010703853103898E-6</v>
      </c>
      <c r="D13258">
        <v>0</v>
      </c>
      <c r="E13258">
        <v>0.28205128205128199</v>
      </c>
      <c r="F13258">
        <v>3.6764705882352902E-3</v>
      </c>
      <c r="G13258">
        <v>0</v>
      </c>
      <c r="H13258">
        <v>0</v>
      </c>
      <c r="I13258">
        <v>0</v>
      </c>
      <c r="J13258" s="1" t="s">
        <v>23229</v>
      </c>
      <c r="K13258" t="s">
        <v>23237</v>
      </c>
      <c r="L13258" t="s">
        <v>49760</v>
      </c>
      <c r="M13258" t="s">
        <v>49761</v>
      </c>
    </row>
    <row r="13259" spans="1:13">
      <c r="A13259" s="1" t="s">
        <v>15276</v>
      </c>
      <c r="B13259">
        <v>1.7275044159896399E-7</v>
      </c>
      <c r="C13259" s="1">
        <v>2.6222585037995201E-8</v>
      </c>
      <c r="D13259">
        <v>0</v>
      </c>
      <c r="E13259">
        <v>0</v>
      </c>
      <c r="F13259">
        <v>0</v>
      </c>
      <c r="G13259">
        <v>0.48809523809523803</v>
      </c>
      <c r="H13259">
        <v>2.06185567010309E-2</v>
      </c>
      <c r="I13259">
        <v>3.1746031746031703E-2</v>
      </c>
      <c r="J13259" s="1" t="s">
        <v>23229</v>
      </c>
      <c r="K13259" t="s">
        <v>23242</v>
      </c>
      <c r="L13259" t="s">
        <v>49762</v>
      </c>
      <c r="M13259" t="s">
        <v>49763</v>
      </c>
    </row>
    <row r="13260" spans="1:13">
      <c r="A13260" s="1" t="s">
        <v>15277</v>
      </c>
      <c r="B13260">
        <v>8.3651821434330897E-6</v>
      </c>
      <c r="C13260" s="1">
        <v>3.5516680840997603E-8</v>
      </c>
      <c r="D13260">
        <v>0.9</v>
      </c>
      <c r="E13260">
        <v>1</v>
      </c>
      <c r="F13260">
        <v>0.99565217391304395</v>
      </c>
      <c r="G13260">
        <v>1</v>
      </c>
      <c r="H13260">
        <v>1</v>
      </c>
      <c r="I13260">
        <v>1</v>
      </c>
      <c r="J13260" s="1" t="s">
        <v>23229</v>
      </c>
      <c r="K13260" t="s">
        <v>23238</v>
      </c>
      <c r="L13260" t="s">
        <v>49764</v>
      </c>
      <c r="M13260" t="s">
        <v>49765</v>
      </c>
    </row>
    <row r="13261" spans="1:13">
      <c r="A13261" s="1" t="s">
        <v>15278</v>
      </c>
      <c r="B13261">
        <v>3.32881295418142E-6</v>
      </c>
      <c r="C13261" s="1">
        <v>2.6496231159331601E-7</v>
      </c>
      <c r="D13261">
        <v>0</v>
      </c>
      <c r="E13261">
        <v>0.17272727272727301</v>
      </c>
      <c r="F13261">
        <v>0</v>
      </c>
      <c r="G13261">
        <v>0</v>
      </c>
      <c r="H13261">
        <v>0</v>
      </c>
      <c r="I13261">
        <v>0</v>
      </c>
      <c r="J13261" s="1">
        <v>0</v>
      </c>
      <c r="K13261" t="s">
        <v>23242</v>
      </c>
      <c r="L13261" t="s">
        <v>49766</v>
      </c>
      <c r="M13261" t="s">
        <v>49767</v>
      </c>
    </row>
    <row r="13262" spans="1:13">
      <c r="A13262" s="1" t="s">
        <v>15279</v>
      </c>
      <c r="B13262">
        <v>6.8764607564640297E-7</v>
      </c>
      <c r="C13262" s="1">
        <v>1.08999781114261E-4</v>
      </c>
      <c r="D13262">
        <v>0.57894736842105299</v>
      </c>
      <c r="E13262">
        <v>0.55932203389830504</v>
      </c>
      <c r="F13262">
        <v>0.33193277310924402</v>
      </c>
      <c r="G13262">
        <v>0</v>
      </c>
      <c r="H13262">
        <v>0.169014084507042</v>
      </c>
      <c r="I13262">
        <v>0.20547945205479501</v>
      </c>
      <c r="J13262" s="1" t="s">
        <v>23229</v>
      </c>
      <c r="K13262" t="s">
        <v>23242</v>
      </c>
      <c r="L13262" t="s">
        <v>49768</v>
      </c>
      <c r="M13262" t="s">
        <v>49769</v>
      </c>
    </row>
    <row r="13263" spans="1:13">
      <c r="A13263" s="1" t="s">
        <v>15280</v>
      </c>
      <c r="B13263">
        <v>2.64383618057223E-6</v>
      </c>
      <c r="C13263" s="1">
        <v>9.6960614918355497E-8</v>
      </c>
      <c r="D13263">
        <v>0.98387096774193505</v>
      </c>
      <c r="E13263">
        <v>0.97619047619047605</v>
      </c>
      <c r="F13263">
        <v>1</v>
      </c>
      <c r="G13263">
        <v>1</v>
      </c>
      <c r="H13263">
        <v>0.99324324324324298</v>
      </c>
      <c r="I13263">
        <v>1</v>
      </c>
      <c r="J13263" s="1" t="s">
        <v>23229</v>
      </c>
      <c r="K13263" t="s">
        <v>23240</v>
      </c>
      <c r="L13263" t="s">
        <v>49770</v>
      </c>
      <c r="M13263" t="s">
        <v>49771</v>
      </c>
    </row>
    <row r="13264" spans="1:13">
      <c r="A13264" s="1" t="s">
        <v>15281</v>
      </c>
      <c r="B13264">
        <v>1.01858893988528E-5</v>
      </c>
      <c r="C13264" s="1">
        <v>8.4406527457522495E-6</v>
      </c>
      <c r="D13264">
        <v>1.5625E-2</v>
      </c>
      <c r="E13264">
        <v>1.35135135135135E-2</v>
      </c>
      <c r="F13264">
        <v>3.0769230769230799E-2</v>
      </c>
      <c r="G13264">
        <v>3.5714285714285698E-2</v>
      </c>
      <c r="H13264">
        <v>0.10267857142857099</v>
      </c>
      <c r="I13264">
        <v>5.7142857142857099E-2</v>
      </c>
      <c r="J13264" s="1">
        <v>0</v>
      </c>
      <c r="K13264" t="s">
        <v>23238</v>
      </c>
      <c r="L13264" t="s">
        <v>49772</v>
      </c>
      <c r="M13264" t="s">
        <v>49773</v>
      </c>
    </row>
    <row r="13265" spans="1:13">
      <c r="A13265" s="1" t="s">
        <v>15282</v>
      </c>
      <c r="B13265">
        <v>8.9951463999363704E-8</v>
      </c>
      <c r="C13265" s="1">
        <v>5.58045785899734E-5</v>
      </c>
      <c r="D13265">
        <v>0.98275862068965503</v>
      </c>
      <c r="E13265">
        <v>0.92045454545454497</v>
      </c>
      <c r="F13265">
        <v>0.96875</v>
      </c>
      <c r="G13265">
        <v>0.79310344827586199</v>
      </c>
      <c r="H13265">
        <v>0.97115384615384603</v>
      </c>
      <c r="I13265">
        <v>0.87096774193548399</v>
      </c>
      <c r="J13265" s="1">
        <v>1</v>
      </c>
      <c r="K13265" t="s">
        <v>23241</v>
      </c>
      <c r="L13265" t="s">
        <v>49774</v>
      </c>
      <c r="M13265" t="s">
        <v>49775</v>
      </c>
    </row>
    <row r="13266" spans="1:13">
      <c r="A13266" s="1" t="s">
        <v>15283</v>
      </c>
      <c r="B13266">
        <v>2.47509633120583E-6</v>
      </c>
      <c r="C13266" s="1">
        <v>8.7770681688306004E-6</v>
      </c>
      <c r="D13266">
        <v>0.133333333333333</v>
      </c>
      <c r="E13266">
        <v>0</v>
      </c>
      <c r="F13266">
        <v>3.0864197530864199E-2</v>
      </c>
      <c r="G13266">
        <v>3.2258064516128997E-2</v>
      </c>
      <c r="H13266">
        <v>5.0000000000000001E-3</v>
      </c>
      <c r="I13266">
        <v>0</v>
      </c>
      <c r="J13266" s="1">
        <v>0</v>
      </c>
      <c r="K13266" t="s">
        <v>23241</v>
      </c>
      <c r="L13266" t="s">
        <v>49776</v>
      </c>
      <c r="M13266" t="s">
        <v>49777</v>
      </c>
    </row>
    <row r="13267" spans="1:13">
      <c r="A13267" s="1" t="s">
        <v>15284</v>
      </c>
      <c r="B13267">
        <v>2.45940647749266E-4</v>
      </c>
      <c r="C13267" s="1">
        <v>1.27749460050693E-5</v>
      </c>
      <c r="D13267">
        <v>0.1</v>
      </c>
      <c r="E13267">
        <v>0.70769230769230795</v>
      </c>
      <c r="F13267">
        <v>2.61437908496732E-2</v>
      </c>
      <c r="G13267">
        <v>0.703125</v>
      </c>
      <c r="H13267">
        <v>6.5789473684210495E-2</v>
      </c>
      <c r="I13267">
        <v>0.41509433962264197</v>
      </c>
      <c r="J13267" s="1">
        <v>0</v>
      </c>
      <c r="K13267" t="s">
        <v>23237</v>
      </c>
      <c r="L13267" t="s">
        <v>49778</v>
      </c>
      <c r="M13267" t="s">
        <v>49779</v>
      </c>
    </row>
    <row r="13268" spans="1:13">
      <c r="A13268" s="1" t="s">
        <v>15285</v>
      </c>
      <c r="B13268">
        <v>5.9676594778279704E-6</v>
      </c>
      <c r="C13268" s="1">
        <v>1.5638518044455202E-5</v>
      </c>
      <c r="D13268">
        <v>0.29166666666666702</v>
      </c>
      <c r="E13268">
        <v>7.1428571428571397E-2</v>
      </c>
      <c r="F13268">
        <v>0.22727272727272699</v>
      </c>
      <c r="G13268">
        <v>0.5</v>
      </c>
      <c r="H13268">
        <v>0.51470588235294101</v>
      </c>
      <c r="I13268">
        <v>0.15909090909090901</v>
      </c>
      <c r="J13268" s="1">
        <v>0</v>
      </c>
      <c r="K13268" t="s">
        <v>23238</v>
      </c>
      <c r="L13268" t="s">
        <v>49780</v>
      </c>
      <c r="M13268" t="s">
        <v>49781</v>
      </c>
    </row>
    <row r="13269" spans="1:13">
      <c r="A13269" s="1" t="s">
        <v>15286</v>
      </c>
      <c r="B13269">
        <v>1.4399056982182599E-6</v>
      </c>
      <c r="C13269" s="1">
        <v>4.2608527767624902E-7</v>
      </c>
      <c r="D13269">
        <v>0</v>
      </c>
      <c r="E13269">
        <v>7.0588235294117604E-2</v>
      </c>
      <c r="F13269">
        <v>0</v>
      </c>
      <c r="G13269">
        <v>0</v>
      </c>
      <c r="H13269">
        <v>0</v>
      </c>
      <c r="I13269">
        <v>0</v>
      </c>
      <c r="J13269" s="1">
        <v>0</v>
      </c>
      <c r="K13269" t="s">
        <v>23240</v>
      </c>
      <c r="L13269" t="s">
        <v>49782</v>
      </c>
      <c r="M13269" t="s">
        <v>49783</v>
      </c>
    </row>
    <row r="13270" spans="1:13">
      <c r="A13270" s="1" t="s">
        <v>15287</v>
      </c>
      <c r="B13270">
        <v>5.5476027760968404E-6</v>
      </c>
      <c r="C13270" s="1">
        <v>7.2806630361234703E-7</v>
      </c>
      <c r="D13270">
        <v>0.98387096774193505</v>
      </c>
      <c r="E13270">
        <v>0.98295454545454497</v>
      </c>
      <c r="F13270">
        <v>0.90540540540540504</v>
      </c>
      <c r="G13270">
        <v>1</v>
      </c>
      <c r="H13270">
        <v>0.94736842105263197</v>
      </c>
      <c r="I13270">
        <v>0.95370370370370405</v>
      </c>
      <c r="J13270" s="1">
        <v>1</v>
      </c>
      <c r="K13270" t="s">
        <v>23238</v>
      </c>
      <c r="L13270" t="s">
        <v>49784</v>
      </c>
      <c r="M13270" t="s">
        <v>49785</v>
      </c>
    </row>
    <row r="13271" spans="1:13">
      <c r="A13271" s="1" t="s">
        <v>15288</v>
      </c>
      <c r="B13271">
        <v>1.7570678898738001E-5</v>
      </c>
      <c r="C13271" s="1">
        <v>3.6930543295895799E-6</v>
      </c>
      <c r="D13271">
        <v>1</v>
      </c>
      <c r="E13271">
        <v>0.99473684210526303</v>
      </c>
      <c r="F13271">
        <v>0.979487179487179</v>
      </c>
      <c r="G13271">
        <v>0.70909090909090899</v>
      </c>
      <c r="H13271">
        <v>0.99082568807339499</v>
      </c>
      <c r="I13271">
        <v>0.91441441441441396</v>
      </c>
      <c r="J13271" s="1">
        <v>1</v>
      </c>
      <c r="K13271" t="s">
        <v>23237</v>
      </c>
      <c r="L13271" t="s">
        <v>49786</v>
      </c>
      <c r="M13271" t="s">
        <v>49787</v>
      </c>
    </row>
    <row r="13272" spans="1:13">
      <c r="A13272" s="1" t="s">
        <v>15289</v>
      </c>
      <c r="B13272">
        <v>1.98208216480616E-5</v>
      </c>
      <c r="C13272" s="1">
        <v>1.57511703705779E-4</v>
      </c>
      <c r="D13272">
        <v>1</v>
      </c>
      <c r="E13272">
        <v>1</v>
      </c>
      <c r="F13272">
        <v>0.56043956043956</v>
      </c>
      <c r="G13272">
        <v>1</v>
      </c>
      <c r="H13272">
        <v>0.85326086956521696</v>
      </c>
      <c r="I13272">
        <v>0.952380952380952</v>
      </c>
      <c r="J13272" s="1">
        <v>1</v>
      </c>
      <c r="K13272" t="s">
        <v>23237</v>
      </c>
      <c r="L13272" t="s">
        <v>49788</v>
      </c>
      <c r="M13272" t="s">
        <v>49789</v>
      </c>
    </row>
    <row r="13273" spans="1:13">
      <c r="A13273" s="1" t="s">
        <v>15290</v>
      </c>
      <c r="B13273">
        <v>1.3465104224731101E-5</v>
      </c>
      <c r="C13273" s="1">
        <v>1.8920179136191702E-5</v>
      </c>
      <c r="D13273">
        <v>7.8947368421052599E-2</v>
      </c>
      <c r="E13273">
        <v>0.11363636363636399</v>
      </c>
      <c r="F13273">
        <v>7.7235772357723595E-2</v>
      </c>
      <c r="G13273">
        <v>0</v>
      </c>
      <c r="H13273">
        <v>2.3809523809523801E-2</v>
      </c>
      <c r="I13273">
        <v>1.9801980198019799E-2</v>
      </c>
      <c r="J13273" s="1">
        <v>0</v>
      </c>
      <c r="K13273" t="s">
        <v>23241</v>
      </c>
      <c r="L13273" t="s">
        <v>49790</v>
      </c>
      <c r="M13273" t="s">
        <v>49791</v>
      </c>
    </row>
    <row r="13274" spans="1:13">
      <c r="A13274" s="1" t="s">
        <v>15291</v>
      </c>
      <c r="B13274">
        <v>3.8821602099607197E-7</v>
      </c>
      <c r="C13274" s="1">
        <v>8.0461132171565306E-5</v>
      </c>
      <c r="D13274">
        <v>1</v>
      </c>
      <c r="E13274">
        <v>0.98701298701298701</v>
      </c>
      <c r="F13274">
        <v>0.99456521739130399</v>
      </c>
      <c r="G13274">
        <v>0.44444444444444398</v>
      </c>
      <c r="H13274">
        <v>0.88725490196078405</v>
      </c>
      <c r="I13274">
        <v>0.86</v>
      </c>
      <c r="J13274" s="1">
        <v>1</v>
      </c>
      <c r="K13274" t="s">
        <v>23241</v>
      </c>
      <c r="L13274" t="s">
        <v>49792</v>
      </c>
      <c r="M13274" t="s">
        <v>49793</v>
      </c>
    </row>
    <row r="13275" spans="1:13">
      <c r="A13275" s="1" t="s">
        <v>15292</v>
      </c>
      <c r="B13275">
        <v>7.6150649440498496E-6</v>
      </c>
      <c r="C13275" s="1">
        <v>8.5720704687893405E-5</v>
      </c>
      <c r="D13275">
        <v>0.30645161290322598</v>
      </c>
      <c r="E13275">
        <v>0.233695652173913</v>
      </c>
      <c r="F13275">
        <v>2.59067357512953E-2</v>
      </c>
      <c r="G13275">
        <v>0.85576923076923095</v>
      </c>
      <c r="H13275">
        <v>6.1224489795918401E-2</v>
      </c>
      <c r="I13275">
        <v>0.56989247311827995</v>
      </c>
      <c r="J13275" s="1">
        <v>0.95</v>
      </c>
      <c r="K13275" t="s">
        <v>23242</v>
      </c>
      <c r="L13275" t="s">
        <v>49794</v>
      </c>
      <c r="M13275" t="s">
        <v>49795</v>
      </c>
    </row>
    <row r="13276" spans="1:13">
      <c r="A13276" s="1" t="s">
        <v>15293</v>
      </c>
      <c r="B13276">
        <v>2.9716543385401999E-6</v>
      </c>
      <c r="C13276" s="1">
        <v>6.2848098867990697E-6</v>
      </c>
      <c r="D13276">
        <v>0</v>
      </c>
      <c r="E13276">
        <v>8.1967213114754103E-3</v>
      </c>
      <c r="F13276">
        <v>7.9545454545454503E-2</v>
      </c>
      <c r="G13276">
        <v>0</v>
      </c>
      <c r="H13276">
        <v>0</v>
      </c>
      <c r="I13276">
        <v>0</v>
      </c>
      <c r="J13276" s="1" t="s">
        <v>23229</v>
      </c>
      <c r="K13276" t="s">
        <v>23238</v>
      </c>
      <c r="L13276" t="s">
        <v>49796</v>
      </c>
      <c r="M13276" t="s">
        <v>49797</v>
      </c>
    </row>
    <row r="13277" spans="1:13">
      <c r="A13277" s="1" t="s">
        <v>15294</v>
      </c>
      <c r="B13277">
        <v>1.8991017198707801E-4</v>
      </c>
      <c r="C13277" s="1">
        <v>9.6725120484352794E-5</v>
      </c>
      <c r="D13277">
        <v>8.0645161290322606E-2</v>
      </c>
      <c r="E13277">
        <v>2.74725274725275E-2</v>
      </c>
      <c r="F13277">
        <v>0.33689839572192498</v>
      </c>
      <c r="G13277">
        <v>0.107142857142857</v>
      </c>
      <c r="H13277">
        <v>8.3333333333333301E-2</v>
      </c>
      <c r="I13277">
        <v>0.329787234042553</v>
      </c>
      <c r="J13277" s="1">
        <v>0</v>
      </c>
      <c r="K13277" t="s">
        <v>23238</v>
      </c>
      <c r="L13277" t="s">
        <v>49798</v>
      </c>
      <c r="M13277" t="s">
        <v>49799</v>
      </c>
    </row>
    <row r="13278" spans="1:13">
      <c r="A13278" s="1" t="s">
        <v>15295</v>
      </c>
      <c r="B13278">
        <v>9.0641853257021599E-5</v>
      </c>
      <c r="C13278" s="1">
        <v>9.7617248041590899E-5</v>
      </c>
      <c r="D13278">
        <v>0</v>
      </c>
      <c r="E13278">
        <v>0</v>
      </c>
      <c r="F13278">
        <v>0.27134146341463405</v>
      </c>
      <c r="G13278">
        <v>0</v>
      </c>
      <c r="H13278">
        <v>0</v>
      </c>
      <c r="I13278">
        <v>4.0322580645161032E-2</v>
      </c>
      <c r="J13278" s="1">
        <v>0</v>
      </c>
      <c r="K13278" t="s">
        <v>23243</v>
      </c>
      <c r="L13278" t="s">
        <v>49800</v>
      </c>
      <c r="M13278" t="s">
        <v>49801</v>
      </c>
    </row>
    <row r="13279" spans="1:13">
      <c r="A13279" s="1" t="s">
        <v>15296</v>
      </c>
      <c r="B13279">
        <v>5.6517059402519402E-6</v>
      </c>
      <c r="C13279" s="1">
        <v>1.3007701917397199E-5</v>
      </c>
      <c r="D13279">
        <v>0.203703703703704</v>
      </c>
      <c r="E13279">
        <v>0.15217391304347799</v>
      </c>
      <c r="F13279">
        <v>0.66666666666666696</v>
      </c>
      <c r="G13279">
        <v>0.39130434782608697</v>
      </c>
      <c r="H13279">
        <v>0.71428571428571397</v>
      </c>
      <c r="I13279">
        <v>0.24691358024691401</v>
      </c>
      <c r="J13279" s="1">
        <v>0</v>
      </c>
      <c r="K13279" t="s">
        <v>23240</v>
      </c>
      <c r="L13279" t="s">
        <v>49802</v>
      </c>
      <c r="M13279" t="s">
        <v>49803</v>
      </c>
    </row>
    <row r="13280" spans="1:13">
      <c r="A13280" s="1" t="s">
        <v>15297</v>
      </c>
      <c r="B13280">
        <v>1.3378406515082999E-6</v>
      </c>
      <c r="C13280" s="1">
        <v>1.4300533865496101E-4</v>
      </c>
      <c r="D13280">
        <v>0.90625</v>
      </c>
      <c r="E13280">
        <v>0.884210526315789</v>
      </c>
      <c r="F13280">
        <v>0.71025641025640995</v>
      </c>
      <c r="G13280">
        <v>0.94545454545454499</v>
      </c>
      <c r="H13280">
        <v>0.78636363636363604</v>
      </c>
      <c r="I13280">
        <v>0.93697478991596606</v>
      </c>
      <c r="J13280" s="1" t="s">
        <v>23229</v>
      </c>
      <c r="K13280" t="s">
        <v>23241</v>
      </c>
      <c r="L13280" t="s">
        <v>49804</v>
      </c>
      <c r="M13280" t="s">
        <v>49805</v>
      </c>
    </row>
    <row r="13281" spans="1:13">
      <c r="A13281" s="1" t="s">
        <v>15298</v>
      </c>
      <c r="B13281">
        <v>0</v>
      </c>
      <c r="C13281" s="1">
        <v>0</v>
      </c>
      <c r="D13281">
        <v>1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 s="1">
        <v>0.81818181818181801</v>
      </c>
      <c r="K13281" t="s">
        <v>23240</v>
      </c>
      <c r="L13281" t="s">
        <v>49806</v>
      </c>
      <c r="M13281" t="s">
        <v>49807</v>
      </c>
    </row>
    <row r="13282" spans="1:13">
      <c r="A13282" s="1" t="s">
        <v>15299</v>
      </c>
      <c r="B13282">
        <v>8.8663790308145696E-5</v>
      </c>
      <c r="C13282" s="1">
        <v>5.0359183868729905E-10</v>
      </c>
      <c r="D13282">
        <v>1</v>
      </c>
      <c r="E13282">
        <v>0.75</v>
      </c>
      <c r="F13282">
        <v>1</v>
      </c>
      <c r="G13282">
        <v>0.95652173913043503</v>
      </c>
      <c r="H13282">
        <v>0.99115044247787598</v>
      </c>
      <c r="I13282">
        <v>0.99509803921568596</v>
      </c>
      <c r="J13282" s="1">
        <v>0</v>
      </c>
      <c r="K13282" t="s">
        <v>23241</v>
      </c>
      <c r="L13282" t="s">
        <v>49808</v>
      </c>
      <c r="M13282" t="s">
        <v>49809</v>
      </c>
    </row>
    <row r="13283" spans="1:13">
      <c r="A13283" s="1" t="s">
        <v>15300</v>
      </c>
      <c r="B13283">
        <v>6.8786442398160599E-9</v>
      </c>
      <c r="C13283" s="1">
        <v>5.4717425685828402E-8</v>
      </c>
      <c r="D13283">
        <v>1</v>
      </c>
      <c r="E13283">
        <v>0.99411764705882399</v>
      </c>
      <c r="F13283">
        <v>1</v>
      </c>
      <c r="G13283">
        <v>0.96875</v>
      </c>
      <c r="H13283">
        <v>1</v>
      </c>
      <c r="I13283">
        <v>1</v>
      </c>
      <c r="J13283" s="1">
        <v>1</v>
      </c>
      <c r="K13283" t="s">
        <v>23239</v>
      </c>
      <c r="L13283" t="s">
        <v>49810</v>
      </c>
      <c r="M13283" t="s">
        <v>49811</v>
      </c>
    </row>
    <row r="13284" spans="1:13">
      <c r="A13284" s="1" t="s">
        <v>15301</v>
      </c>
      <c r="B13284">
        <v>2.4412493911092701E-8</v>
      </c>
      <c r="C13284" s="1">
        <v>1.4378925467035601E-8</v>
      </c>
      <c r="D13284">
        <v>7.1428571428571397E-2</v>
      </c>
      <c r="E13284">
        <v>4.4117647058823498E-2</v>
      </c>
      <c r="F13284">
        <v>0.104166666666667</v>
      </c>
      <c r="G13284">
        <v>0</v>
      </c>
      <c r="H13284">
        <v>3.5714285714285698E-2</v>
      </c>
      <c r="I13284">
        <v>0</v>
      </c>
      <c r="J13284" s="1">
        <v>0</v>
      </c>
      <c r="K13284" t="s">
        <v>23237</v>
      </c>
      <c r="L13284" t="s">
        <v>49812</v>
      </c>
      <c r="M13284" t="s">
        <v>49813</v>
      </c>
    </row>
    <row r="13285" spans="1:13">
      <c r="A13285" s="1" t="s">
        <v>15302</v>
      </c>
      <c r="B13285">
        <v>3.9409005492016498E-5</v>
      </c>
      <c r="C13285" s="1">
        <v>7.2574645434264902E-7</v>
      </c>
      <c r="D13285">
        <v>4.6875E-2</v>
      </c>
      <c r="E13285">
        <v>2.68817204301075E-2</v>
      </c>
      <c r="F13285">
        <v>0.22486772486772499</v>
      </c>
      <c r="G13285">
        <v>0.1875</v>
      </c>
      <c r="H13285">
        <v>0.20408163265306101</v>
      </c>
      <c r="I13285">
        <v>0.06</v>
      </c>
      <c r="J13285" s="1">
        <v>0</v>
      </c>
      <c r="K13285" t="s">
        <v>23237</v>
      </c>
      <c r="L13285" t="s">
        <v>49814</v>
      </c>
      <c r="M13285" t="s">
        <v>49815</v>
      </c>
    </row>
    <row r="13286" spans="1:13">
      <c r="A13286" s="1" t="s">
        <v>15303</v>
      </c>
      <c r="B13286">
        <v>3.1576335008724501E-8</v>
      </c>
      <c r="C13286" s="1">
        <v>3.3289784160257302E-6</v>
      </c>
      <c r="D13286">
        <v>1</v>
      </c>
      <c r="E13286">
        <v>0.99473684210526303</v>
      </c>
      <c r="F13286">
        <v>0.997435897435897</v>
      </c>
      <c r="G13286">
        <v>0.99107142857142905</v>
      </c>
      <c r="H13286">
        <v>0.99122807017543901</v>
      </c>
      <c r="I13286">
        <v>1</v>
      </c>
      <c r="J13286" s="1">
        <v>4.5454545454545497E-2</v>
      </c>
      <c r="K13286" t="s">
        <v>23241</v>
      </c>
      <c r="L13286" t="s">
        <v>49816</v>
      </c>
      <c r="M13286" t="s">
        <v>49817</v>
      </c>
    </row>
    <row r="13287" spans="1:13">
      <c r="A13287" s="1" t="s">
        <v>15304</v>
      </c>
      <c r="B13287">
        <v>1.19443574931159E-4</v>
      </c>
      <c r="C13287" s="1">
        <v>1.1775558865766E-7</v>
      </c>
      <c r="D13287">
        <v>0.109375</v>
      </c>
      <c r="E13287">
        <v>0.174157303370787</v>
      </c>
      <c r="F13287">
        <v>0.21122994652406399</v>
      </c>
      <c r="G13287">
        <v>0.12903225806451599</v>
      </c>
      <c r="H13287">
        <v>4.8913043478260899E-2</v>
      </c>
      <c r="I13287">
        <v>0.20833333333333301</v>
      </c>
      <c r="J13287" s="1">
        <v>1</v>
      </c>
      <c r="K13287" t="s">
        <v>23240</v>
      </c>
      <c r="L13287" t="s">
        <v>49818</v>
      </c>
      <c r="M13287" t="s">
        <v>49819</v>
      </c>
    </row>
    <row r="13288" spans="1:13">
      <c r="A13288" s="1" t="s">
        <v>15305</v>
      </c>
      <c r="B13288">
        <v>4.7539918583065197E-6</v>
      </c>
      <c r="C13288" s="1">
        <v>7.4985884666757903E-8</v>
      </c>
      <c r="D13288">
        <v>0</v>
      </c>
      <c r="E13288">
        <v>0.101123595505618</v>
      </c>
      <c r="F13288">
        <v>0</v>
      </c>
      <c r="G13288">
        <v>0</v>
      </c>
      <c r="H13288">
        <v>0</v>
      </c>
      <c r="I13288">
        <v>0.01</v>
      </c>
      <c r="J13288" s="1">
        <v>0</v>
      </c>
      <c r="K13288" t="s">
        <v>23238</v>
      </c>
      <c r="L13288" t="s">
        <v>49820</v>
      </c>
      <c r="M13288" t="s">
        <v>49821</v>
      </c>
    </row>
    <row r="13289" spans="1:13">
      <c r="A13289" s="1" t="s">
        <v>15306</v>
      </c>
      <c r="B13289">
        <v>1.93363898128042E-5</v>
      </c>
      <c r="C13289" s="1">
        <v>8.1954776384565204E-6</v>
      </c>
      <c r="D13289">
        <v>0.890625</v>
      </c>
      <c r="E13289">
        <v>0.87640449438202295</v>
      </c>
      <c r="F13289">
        <v>0.66120218579235002</v>
      </c>
      <c r="G13289">
        <v>0.56818181818181801</v>
      </c>
      <c r="H13289">
        <v>0.60416666666666696</v>
      </c>
      <c r="I13289">
        <v>0.76595744680851097</v>
      </c>
      <c r="J13289" s="1">
        <v>1</v>
      </c>
      <c r="K13289" t="s">
        <v>23238</v>
      </c>
      <c r="L13289" t="s">
        <v>49822</v>
      </c>
      <c r="M13289" t="s">
        <v>49823</v>
      </c>
    </row>
    <row r="13290" spans="1:13">
      <c r="A13290" s="1" t="s">
        <v>15307</v>
      </c>
      <c r="B13290">
        <v>7.8643125649951296E-10</v>
      </c>
      <c r="C13290" s="1">
        <v>6.51048776774168E-8</v>
      </c>
      <c r="D13290">
        <v>1</v>
      </c>
      <c r="E13290">
        <v>1</v>
      </c>
      <c r="F13290">
        <v>1</v>
      </c>
      <c r="G13290">
        <v>1</v>
      </c>
      <c r="H13290">
        <v>1</v>
      </c>
      <c r="I13290">
        <v>0.96363636363636396</v>
      </c>
      <c r="J13290" s="1" t="s">
        <v>23229</v>
      </c>
      <c r="K13290" t="s">
        <v>23241</v>
      </c>
      <c r="L13290" t="s">
        <v>49824</v>
      </c>
      <c r="M13290" t="s">
        <v>49825</v>
      </c>
    </row>
    <row r="13291" spans="1:13">
      <c r="A13291" s="1" t="s">
        <v>15308</v>
      </c>
      <c r="B13291">
        <v>0</v>
      </c>
      <c r="C13291" s="1">
        <v>0</v>
      </c>
      <c r="D13291">
        <v>1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 s="1">
        <v>0.6875</v>
      </c>
      <c r="K13291" t="s">
        <v>23239</v>
      </c>
      <c r="L13291" t="s">
        <v>49826</v>
      </c>
      <c r="M13291" t="s">
        <v>49827</v>
      </c>
    </row>
    <row r="13292" spans="1:13">
      <c r="A13292" s="1" t="s">
        <v>15309</v>
      </c>
      <c r="B13292">
        <v>9.953944226257599E-7</v>
      </c>
      <c r="C13292" s="1">
        <v>2.43393534750958E-5</v>
      </c>
      <c r="D13292">
        <v>0</v>
      </c>
      <c r="E13292">
        <v>0</v>
      </c>
      <c r="F13292">
        <v>3.0487804878048799E-3</v>
      </c>
      <c r="G13292">
        <v>3.3333333333333298E-2</v>
      </c>
      <c r="H13292">
        <v>0</v>
      </c>
      <c r="I13292">
        <v>0.185714285714286</v>
      </c>
      <c r="J13292" s="1">
        <v>0</v>
      </c>
      <c r="K13292" t="s">
        <v>23238</v>
      </c>
      <c r="L13292" t="s">
        <v>49828</v>
      </c>
      <c r="M13292" t="s">
        <v>49829</v>
      </c>
    </row>
    <row r="13293" spans="1:13">
      <c r="A13293" s="1" t="s">
        <v>15310</v>
      </c>
      <c r="B13293">
        <v>2.2005115935561401E-7</v>
      </c>
      <c r="C13293" s="1">
        <v>6.0042978147890802E-7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3.65853658536585E-2</v>
      </c>
      <c r="J13293" s="1">
        <v>0</v>
      </c>
      <c r="K13293" t="s">
        <v>23241</v>
      </c>
      <c r="L13293" t="s">
        <v>49830</v>
      </c>
      <c r="M13293" t="s">
        <v>49831</v>
      </c>
    </row>
    <row r="13294" spans="1:13">
      <c r="A13294" s="1" t="s">
        <v>15311</v>
      </c>
      <c r="B13294">
        <v>1.2008935550638401E-6</v>
      </c>
      <c r="C13294" s="1">
        <v>1.53171590897181E-5</v>
      </c>
      <c r="D13294">
        <v>0</v>
      </c>
      <c r="E13294">
        <v>0</v>
      </c>
      <c r="F13294">
        <v>0</v>
      </c>
      <c r="G13294">
        <v>0.19387755102040799</v>
      </c>
      <c r="H13294">
        <v>0</v>
      </c>
      <c r="I13294">
        <v>0.14736842105263201</v>
      </c>
      <c r="J13294" s="1" t="s">
        <v>23229</v>
      </c>
      <c r="K13294" t="s">
        <v>23241</v>
      </c>
      <c r="L13294" t="s">
        <v>49832</v>
      </c>
      <c r="M13294" t="s">
        <v>49833</v>
      </c>
    </row>
    <row r="13295" spans="1:13">
      <c r="A13295" s="1" t="s">
        <v>15312</v>
      </c>
      <c r="B13295">
        <v>7.4072189767867702E-6</v>
      </c>
      <c r="C13295" s="1">
        <v>4.6880140637636398E-7</v>
      </c>
      <c r="D13295">
        <v>1</v>
      </c>
      <c r="E13295">
        <v>0.90229885057471304</v>
      </c>
      <c r="F13295">
        <v>1</v>
      </c>
      <c r="G13295">
        <v>1</v>
      </c>
      <c r="H13295">
        <v>1</v>
      </c>
      <c r="I13295">
        <v>0.96428571428571397</v>
      </c>
      <c r="J13295" s="1">
        <v>1</v>
      </c>
      <c r="K13295" t="s">
        <v>23238</v>
      </c>
      <c r="L13295" t="s">
        <v>49834</v>
      </c>
      <c r="M13295" t="s">
        <v>49835</v>
      </c>
    </row>
    <row r="13296" spans="1:13">
      <c r="A13296" s="1" t="s">
        <v>15313</v>
      </c>
      <c r="B13296">
        <v>9.9649110825162203E-4</v>
      </c>
      <c r="C13296" s="1">
        <v>1.5076804736572901E-4</v>
      </c>
      <c r="D13296">
        <v>0.18518518518518501</v>
      </c>
      <c r="E13296">
        <v>0.19101123595505601</v>
      </c>
      <c r="F13296">
        <v>0.56944444444444398</v>
      </c>
      <c r="G13296">
        <v>0.85294117647058798</v>
      </c>
      <c r="H13296">
        <v>0.27272727272727298</v>
      </c>
      <c r="I13296">
        <v>0.42424242424242398</v>
      </c>
      <c r="J13296" s="1" t="s">
        <v>23229</v>
      </c>
      <c r="K13296" t="s">
        <v>23241</v>
      </c>
      <c r="L13296" t="s">
        <v>49836</v>
      </c>
      <c r="M13296" t="s">
        <v>49837</v>
      </c>
    </row>
    <row r="13297" spans="1:13">
      <c r="A13297" s="1" t="s">
        <v>15314</v>
      </c>
      <c r="B13297">
        <v>4.4698556420751201E-5</v>
      </c>
      <c r="C13297" s="1">
        <v>2.8944851171260001E-6</v>
      </c>
      <c r="D13297">
        <v>0.05</v>
      </c>
      <c r="E13297">
        <v>0.38888888888888901</v>
      </c>
      <c r="F13297">
        <v>6.5789473684210497E-3</v>
      </c>
      <c r="G13297">
        <v>0</v>
      </c>
      <c r="H13297">
        <v>0</v>
      </c>
      <c r="I13297">
        <v>0</v>
      </c>
      <c r="J13297" s="1">
        <v>1</v>
      </c>
      <c r="K13297" t="s">
        <v>23238</v>
      </c>
      <c r="L13297" t="s">
        <v>49838</v>
      </c>
      <c r="M13297" t="s">
        <v>49839</v>
      </c>
    </row>
    <row r="13298" spans="1:13">
      <c r="A13298" s="1" t="s">
        <v>15315</v>
      </c>
      <c r="B13298">
        <v>1.62618042668006E-6</v>
      </c>
      <c r="C13298" s="1">
        <v>2.6520906520479302E-5</v>
      </c>
      <c r="D13298">
        <v>0</v>
      </c>
      <c r="E13298">
        <v>0</v>
      </c>
      <c r="F13298">
        <v>0</v>
      </c>
      <c r="G13298">
        <v>0.51851851851851805</v>
      </c>
      <c r="H13298">
        <v>0</v>
      </c>
      <c r="I13298">
        <v>0.165094339622642</v>
      </c>
      <c r="J13298" s="1" t="s">
        <v>23229</v>
      </c>
      <c r="K13298" t="s">
        <v>23241</v>
      </c>
      <c r="L13298" t="s">
        <v>49840</v>
      </c>
      <c r="M13298" t="s">
        <v>49841</v>
      </c>
    </row>
    <row r="13299" spans="1:13">
      <c r="A13299" s="1" t="s">
        <v>15316</v>
      </c>
      <c r="B13299">
        <v>1.2090631703940301E-5</v>
      </c>
      <c r="C13299" s="1">
        <v>1.12343731155678E-4</v>
      </c>
      <c r="D13299">
        <v>0.38888888888888901</v>
      </c>
      <c r="E13299">
        <v>0.60135135135135098</v>
      </c>
      <c r="F13299">
        <v>0.33582089552238797</v>
      </c>
      <c r="G13299">
        <v>0.96428571428571397</v>
      </c>
      <c r="H13299">
        <v>0.75</v>
      </c>
      <c r="I13299">
        <v>0.79310344827586199</v>
      </c>
      <c r="J13299" s="1">
        <v>1</v>
      </c>
      <c r="K13299" t="s">
        <v>23241</v>
      </c>
      <c r="L13299" t="s">
        <v>49842</v>
      </c>
      <c r="M13299" t="s">
        <v>49843</v>
      </c>
    </row>
    <row r="13300" spans="1:13">
      <c r="A13300" s="1" t="s">
        <v>15317</v>
      </c>
      <c r="B13300">
        <v>1.8770430191453999E-4</v>
      </c>
      <c r="C13300" s="1">
        <v>1.7397948390409301E-4</v>
      </c>
      <c r="D13300">
        <v>0.14516129032258099</v>
      </c>
      <c r="E13300">
        <v>5.7471264367816098E-2</v>
      </c>
      <c r="F13300">
        <v>0.24761904761904799</v>
      </c>
      <c r="G13300">
        <v>0</v>
      </c>
      <c r="H13300">
        <v>8.5714285714285701E-2</v>
      </c>
      <c r="I13300">
        <v>2.23214285714286E-2</v>
      </c>
      <c r="J13300" s="1">
        <v>0</v>
      </c>
      <c r="K13300" t="s">
        <v>23241</v>
      </c>
      <c r="L13300" t="s">
        <v>49844</v>
      </c>
      <c r="M13300" t="s">
        <v>49845</v>
      </c>
    </row>
    <row r="13301" spans="1:13">
      <c r="A13301" s="1" t="s">
        <v>15318</v>
      </c>
      <c r="B13301">
        <v>1.7466752494293299E-5</v>
      </c>
      <c r="C13301" s="1">
        <v>2.59369630872385E-5</v>
      </c>
      <c r="D13301">
        <v>0.107142857142857</v>
      </c>
      <c r="E13301">
        <v>3.7974683544303799E-2</v>
      </c>
      <c r="F13301">
        <v>0.42086330935251798</v>
      </c>
      <c r="G13301">
        <v>0.135135135135135</v>
      </c>
      <c r="H13301">
        <v>0.23863636363636401</v>
      </c>
      <c r="I13301">
        <v>0.1</v>
      </c>
      <c r="J13301" s="1">
        <v>0</v>
      </c>
      <c r="K13301" t="s">
        <v>23238</v>
      </c>
      <c r="L13301" t="s">
        <v>49846</v>
      </c>
      <c r="M13301" t="s">
        <v>49847</v>
      </c>
    </row>
    <row r="13302" spans="1:13">
      <c r="A13302" s="1" t="s">
        <v>15319</v>
      </c>
      <c r="B13302">
        <v>2.2325219216216499E-4</v>
      </c>
      <c r="C13302" s="1">
        <v>1.5756953193729601E-5</v>
      </c>
      <c r="D13302">
        <v>0.71666666666666701</v>
      </c>
      <c r="E13302">
        <v>0.96794871794871795</v>
      </c>
      <c r="F13302">
        <v>0.81213872832369904</v>
      </c>
      <c r="G13302">
        <v>0.98913043478260898</v>
      </c>
      <c r="H13302">
        <v>0.98275862068965503</v>
      </c>
      <c r="I13302">
        <v>0.96969696969696995</v>
      </c>
      <c r="J13302" s="1">
        <v>1</v>
      </c>
      <c r="K13302" t="s">
        <v>23238</v>
      </c>
      <c r="L13302" t="s">
        <v>49848</v>
      </c>
      <c r="M13302" t="s">
        <v>49849</v>
      </c>
    </row>
    <row r="13303" spans="1:13">
      <c r="A13303" s="1" t="s">
        <v>15320</v>
      </c>
      <c r="B13303">
        <v>3.8660066184963902E-4</v>
      </c>
      <c r="C13303" s="1">
        <v>1.42924017410869E-4</v>
      </c>
      <c r="D13303">
        <v>0.421875</v>
      </c>
      <c r="E13303">
        <v>0.53723404255319196</v>
      </c>
      <c r="F13303">
        <v>0.28409090909090901</v>
      </c>
      <c r="G13303">
        <v>0.170212765957447</v>
      </c>
      <c r="H13303">
        <v>0.77064220183486198</v>
      </c>
      <c r="I13303">
        <v>0.173913043478261</v>
      </c>
      <c r="J13303" s="1">
        <v>0</v>
      </c>
      <c r="K13303" t="s">
        <v>23239</v>
      </c>
      <c r="L13303" t="s">
        <v>49850</v>
      </c>
      <c r="M13303" t="s">
        <v>49851</v>
      </c>
    </row>
    <row r="13304" spans="1:13">
      <c r="A13304" s="1" t="s">
        <v>15321</v>
      </c>
      <c r="B13304">
        <v>2.7529683805245899E-4</v>
      </c>
      <c r="C13304" s="1">
        <v>3.9290685448253101E-4</v>
      </c>
      <c r="D13304">
        <v>0.765625</v>
      </c>
      <c r="E13304">
        <v>0.89583333333333304</v>
      </c>
      <c r="F13304">
        <v>0.75897435897435894</v>
      </c>
      <c r="G13304">
        <v>0.98275862068965525</v>
      </c>
      <c r="H13304">
        <v>0.95175438596491224</v>
      </c>
      <c r="I13304">
        <v>0.90400000000000003</v>
      </c>
      <c r="J13304" s="1" t="s">
        <v>23229</v>
      </c>
      <c r="K13304" t="s">
        <v>23244</v>
      </c>
      <c r="L13304" t="s">
        <v>49852</v>
      </c>
      <c r="M13304" t="s">
        <v>49853</v>
      </c>
    </row>
    <row r="13305" spans="1:13">
      <c r="A13305" s="1" t="s">
        <v>15322</v>
      </c>
      <c r="B13305">
        <v>1.31280400316654E-5</v>
      </c>
      <c r="C13305" s="1">
        <v>2.0754592492193499E-5</v>
      </c>
      <c r="D13305">
        <v>0.85185185185185197</v>
      </c>
      <c r="E13305">
        <v>0.61111111111111105</v>
      </c>
      <c r="F13305">
        <v>0.94808743169398901</v>
      </c>
      <c r="G13305">
        <v>0.92857142857142905</v>
      </c>
      <c r="H13305">
        <v>0.99438202247190999</v>
      </c>
      <c r="I13305">
        <v>0.94444444444444398</v>
      </c>
      <c r="J13305" s="1">
        <v>0.95</v>
      </c>
      <c r="K13305" t="s">
        <v>23241</v>
      </c>
      <c r="L13305" t="s">
        <v>49854</v>
      </c>
      <c r="M13305" t="s">
        <v>49855</v>
      </c>
    </row>
    <row r="13306" spans="1:13">
      <c r="A13306" s="1" t="s">
        <v>15323</v>
      </c>
      <c r="B13306">
        <v>1.77941060313964E-6</v>
      </c>
      <c r="C13306" s="1">
        <v>1.1780028510110801E-6</v>
      </c>
      <c r="D13306">
        <v>0</v>
      </c>
      <c r="E13306">
        <v>0</v>
      </c>
      <c r="F13306">
        <v>7.4324324324324301E-2</v>
      </c>
      <c r="G13306">
        <v>2.3809523809523801E-2</v>
      </c>
      <c r="H13306">
        <v>3.7499999999999999E-2</v>
      </c>
      <c r="I13306">
        <v>6.0975609756097598E-3</v>
      </c>
      <c r="J13306" s="1">
        <v>0</v>
      </c>
      <c r="K13306" t="s">
        <v>23241</v>
      </c>
      <c r="L13306" t="s">
        <v>49856</v>
      </c>
      <c r="M13306" t="s">
        <v>49857</v>
      </c>
    </row>
    <row r="13307" spans="1:13">
      <c r="A13307" s="1" t="s">
        <v>15324</v>
      </c>
      <c r="B13307">
        <v>6.4610437666784494E-5</v>
      </c>
      <c r="C13307" s="1">
        <v>1.3678450555463999E-4</v>
      </c>
      <c r="D13307">
        <v>0</v>
      </c>
      <c r="E13307">
        <v>1.05263157894737E-2</v>
      </c>
      <c r="F13307">
        <v>0.14871794871794899</v>
      </c>
      <c r="G13307">
        <v>0</v>
      </c>
      <c r="H13307">
        <v>2.3584905660377398E-2</v>
      </c>
      <c r="I13307">
        <v>4.3956043956044001E-2</v>
      </c>
      <c r="J13307" s="1">
        <v>0</v>
      </c>
      <c r="K13307" t="s">
        <v>23241</v>
      </c>
      <c r="L13307" t="s">
        <v>49858</v>
      </c>
      <c r="M13307" t="s">
        <v>49859</v>
      </c>
    </row>
    <row r="13308" spans="1:13">
      <c r="A13308" s="1" t="s">
        <v>15325</v>
      </c>
      <c r="B13308">
        <v>3.7471421141283902E-5</v>
      </c>
      <c r="C13308" s="1">
        <v>5.5936790620740698E-5</v>
      </c>
      <c r="D13308">
        <v>0</v>
      </c>
      <c r="E13308">
        <v>5.2083333333333296E-3</v>
      </c>
      <c r="F13308">
        <v>0.246153846153846</v>
      </c>
      <c r="G13308">
        <v>0</v>
      </c>
      <c r="H13308">
        <v>6.3063063063063099E-2</v>
      </c>
      <c r="I13308">
        <v>5.5045871559633003E-2</v>
      </c>
      <c r="J13308" s="1">
        <v>0</v>
      </c>
      <c r="K13308" t="s">
        <v>23239</v>
      </c>
      <c r="L13308" t="s">
        <v>49860</v>
      </c>
      <c r="M13308" t="s">
        <v>49861</v>
      </c>
    </row>
    <row r="13309" spans="1:13">
      <c r="A13309" s="1" t="s">
        <v>15326</v>
      </c>
      <c r="B13309">
        <v>4.3405387542495797E-5</v>
      </c>
      <c r="C13309" s="1">
        <v>1.02610454070302E-4</v>
      </c>
      <c r="D13309">
        <v>0.407407407407407</v>
      </c>
      <c r="E13309">
        <v>0.109756097560976</v>
      </c>
      <c r="F13309">
        <v>0.30612244897959201</v>
      </c>
      <c r="G13309">
        <v>0.11363636363636399</v>
      </c>
      <c r="H13309">
        <v>0.44444444444444398</v>
      </c>
      <c r="I13309">
        <v>0.24418604651162801</v>
      </c>
      <c r="J13309" s="1">
        <v>0</v>
      </c>
      <c r="K13309" t="s">
        <v>23237</v>
      </c>
      <c r="L13309" t="s">
        <v>49862</v>
      </c>
      <c r="M13309" t="s">
        <v>49863</v>
      </c>
    </row>
    <row r="13310" spans="1:13">
      <c r="A13310" s="1" t="s">
        <v>15327</v>
      </c>
      <c r="B13310">
        <v>2.8208325494827799E-5</v>
      </c>
      <c r="C13310" s="1">
        <v>1.5539831793066301E-5</v>
      </c>
      <c r="D13310">
        <v>0.484375</v>
      </c>
      <c r="E13310">
        <v>0.84736842105263199</v>
      </c>
      <c r="F13310">
        <v>0.91968911917098495</v>
      </c>
      <c r="G13310">
        <v>0.95454545454545503</v>
      </c>
      <c r="H13310">
        <v>0.94090909090909103</v>
      </c>
      <c r="I13310">
        <v>0.88793103448275901</v>
      </c>
      <c r="J13310" s="1">
        <v>0.95454545454545503</v>
      </c>
      <c r="K13310" t="s">
        <v>23237</v>
      </c>
      <c r="L13310" t="s">
        <v>49864</v>
      </c>
      <c r="M13310" t="s">
        <v>49865</v>
      </c>
    </row>
    <row r="13311" spans="1:13">
      <c r="A13311" s="1" t="s">
        <v>15328</v>
      </c>
      <c r="B13311">
        <v>5.6902169475924198E-5</v>
      </c>
      <c r="C13311" s="1">
        <v>2.04336771900514E-4</v>
      </c>
      <c r="D13311">
        <v>0.15909090909090901</v>
      </c>
      <c r="E13311">
        <v>7.6923076923076901E-3</v>
      </c>
      <c r="F13311">
        <v>0.14184397163120599</v>
      </c>
      <c r="G13311">
        <v>0.14285714285714299</v>
      </c>
      <c r="H13311">
        <v>0.33333333333333298</v>
      </c>
      <c r="I13311">
        <v>0.35714285714285698</v>
      </c>
      <c r="J13311" s="1">
        <v>0</v>
      </c>
      <c r="K13311" t="s">
        <v>23242</v>
      </c>
      <c r="L13311" t="s">
        <v>49866</v>
      </c>
      <c r="M13311" t="s">
        <v>49867</v>
      </c>
    </row>
    <row r="13312" spans="1:13">
      <c r="A13312" s="1" t="s">
        <v>15329</v>
      </c>
      <c r="B13312">
        <v>5.4849927119483503E-5</v>
      </c>
      <c r="C13312" s="1">
        <v>5.2058158358940898E-5</v>
      </c>
      <c r="D13312">
        <v>1</v>
      </c>
      <c r="E13312">
        <v>0.98507462686567204</v>
      </c>
      <c r="F13312">
        <v>0.74867724867724905</v>
      </c>
      <c r="G13312">
        <v>0.82692307692307698</v>
      </c>
      <c r="H13312">
        <v>0.62745098039215697</v>
      </c>
      <c r="I13312">
        <v>0.90151515151515105</v>
      </c>
      <c r="J13312" s="1">
        <v>1</v>
      </c>
      <c r="K13312" t="s">
        <v>23238</v>
      </c>
      <c r="L13312" t="s">
        <v>49868</v>
      </c>
      <c r="M13312" t="s">
        <v>49869</v>
      </c>
    </row>
    <row r="13313" spans="1:13">
      <c r="A13313" s="1" t="s">
        <v>15330</v>
      </c>
      <c r="B13313">
        <v>2.02337348351921E-5</v>
      </c>
      <c r="C13313" s="1">
        <v>2.5819409196295999E-5</v>
      </c>
      <c r="D13313">
        <v>1</v>
      </c>
      <c r="E13313">
        <v>1</v>
      </c>
      <c r="F13313">
        <v>0.84230769230769198</v>
      </c>
      <c r="G13313">
        <v>1</v>
      </c>
      <c r="H13313">
        <v>1</v>
      </c>
      <c r="I13313">
        <v>1</v>
      </c>
      <c r="J13313" s="1">
        <v>1</v>
      </c>
      <c r="K13313" t="s">
        <v>23239</v>
      </c>
      <c r="L13313" t="s">
        <v>49870</v>
      </c>
      <c r="M13313" t="s">
        <v>49871</v>
      </c>
    </row>
    <row r="13314" spans="1:13">
      <c r="A13314" s="1" t="s">
        <v>15331</v>
      </c>
      <c r="B13314">
        <v>1.12138784687135E-5</v>
      </c>
      <c r="C13314" s="1">
        <v>5.5962229622123304E-7</v>
      </c>
      <c r="D13314">
        <v>1</v>
      </c>
      <c r="E13314">
        <v>1</v>
      </c>
      <c r="F13314">
        <v>1</v>
      </c>
      <c r="G13314">
        <v>0.72499999999999998</v>
      </c>
      <c r="H13314">
        <v>1</v>
      </c>
      <c r="I13314">
        <v>0.85714285714285698</v>
      </c>
      <c r="J13314" s="1" t="s">
        <v>23229</v>
      </c>
      <c r="K13314" t="s">
        <v>23238</v>
      </c>
      <c r="L13314" t="s">
        <v>49872</v>
      </c>
      <c r="M13314" t="s">
        <v>49873</v>
      </c>
    </row>
    <row r="13315" spans="1:13">
      <c r="A13315" s="1" t="s">
        <v>15332</v>
      </c>
      <c r="B13315">
        <v>4.21565294829035E-5</v>
      </c>
      <c r="C13315" s="1">
        <v>4.4242094000176201E-6</v>
      </c>
      <c r="D13315">
        <v>0</v>
      </c>
      <c r="E13315">
        <v>0</v>
      </c>
      <c r="F13315">
        <v>0.20535714285714299</v>
      </c>
      <c r="G13315">
        <v>9.0909090909090905E-3</v>
      </c>
      <c r="H13315">
        <v>0.31443298969072198</v>
      </c>
      <c r="I13315">
        <v>0.107142857142857</v>
      </c>
      <c r="J13315" s="1">
        <v>0</v>
      </c>
      <c r="K13315" t="s">
        <v>23237</v>
      </c>
      <c r="L13315" t="s">
        <v>49874</v>
      </c>
      <c r="M13315" t="s">
        <v>49875</v>
      </c>
    </row>
    <row r="13316" spans="1:13">
      <c r="A13316" s="1" t="s">
        <v>15333</v>
      </c>
      <c r="B13316">
        <v>2.8705641434470502E-6</v>
      </c>
      <c r="C13316" s="1">
        <v>1.93775019505774E-7</v>
      </c>
      <c r="D13316">
        <v>1</v>
      </c>
      <c r="E13316">
        <v>0.84146341463414598</v>
      </c>
      <c r="F13316">
        <v>1</v>
      </c>
      <c r="G13316">
        <v>1</v>
      </c>
      <c r="H13316">
        <v>1</v>
      </c>
      <c r="I13316">
        <v>1</v>
      </c>
      <c r="J13316" s="1" t="s">
        <v>23229</v>
      </c>
      <c r="K13316" t="s">
        <v>23241</v>
      </c>
      <c r="L13316" t="s">
        <v>49876</v>
      </c>
      <c r="M13316" t="s">
        <v>49877</v>
      </c>
    </row>
    <row r="13317" spans="1:13">
      <c r="A13317" s="1" t="s">
        <v>15334</v>
      </c>
      <c r="B13317">
        <v>2.5788311178239902E-5</v>
      </c>
      <c r="C13317" s="1">
        <v>1.19493375158759E-4</v>
      </c>
      <c r="D13317">
        <v>1</v>
      </c>
      <c r="E13317">
        <v>1</v>
      </c>
      <c r="F13317">
        <v>0.465034965034965</v>
      </c>
      <c r="G13317">
        <v>0.98571428571428599</v>
      </c>
      <c r="H13317">
        <v>0.85135135135135098</v>
      </c>
      <c r="I13317">
        <v>0.98958333333333304</v>
      </c>
      <c r="J13317" s="1">
        <v>1</v>
      </c>
      <c r="K13317" t="s">
        <v>23238</v>
      </c>
      <c r="L13317" t="s">
        <v>49878</v>
      </c>
      <c r="M13317" t="s">
        <v>49879</v>
      </c>
    </row>
    <row r="13318" spans="1:13">
      <c r="A13318" s="1" t="s">
        <v>15335</v>
      </c>
      <c r="B13318">
        <v>2.28638483323795E-5</v>
      </c>
      <c r="C13318" s="1">
        <v>6.3183817634480997E-4</v>
      </c>
      <c r="D13318">
        <v>0.125</v>
      </c>
      <c r="E13318">
        <v>0.18947368421052599</v>
      </c>
      <c r="F13318">
        <v>9.2307692307692299E-2</v>
      </c>
      <c r="G13318">
        <v>0.58928571428571397</v>
      </c>
      <c r="H13318">
        <v>0.34513274336283201</v>
      </c>
      <c r="I13318">
        <v>0.55462184873949605</v>
      </c>
      <c r="J13318" s="1">
        <v>0</v>
      </c>
      <c r="K13318" t="s">
        <v>23241</v>
      </c>
      <c r="L13318" t="s">
        <v>49880</v>
      </c>
      <c r="M13318" t="s">
        <v>49881</v>
      </c>
    </row>
    <row r="13319" spans="1:13">
      <c r="A13319" s="1" t="s">
        <v>15336</v>
      </c>
      <c r="B13319">
        <v>2.9532363131199899E-5</v>
      </c>
      <c r="C13319" s="1">
        <v>9.8843826919541697E-6</v>
      </c>
      <c r="D13319">
        <v>0.89655172413793105</v>
      </c>
      <c r="E13319">
        <v>0.99450549450549497</v>
      </c>
      <c r="F13319">
        <v>0.91911764705882304</v>
      </c>
      <c r="G13319">
        <v>0.99122807017543901</v>
      </c>
      <c r="H13319">
        <v>0.96902654867256599</v>
      </c>
      <c r="I13319">
        <v>0.99186991869918695</v>
      </c>
      <c r="J13319" s="1">
        <v>1</v>
      </c>
      <c r="K13319" t="s">
        <v>23238</v>
      </c>
      <c r="L13319" t="s">
        <v>49882</v>
      </c>
      <c r="M13319" t="s">
        <v>49883</v>
      </c>
    </row>
    <row r="13320" spans="1:13">
      <c r="A13320" s="1" t="s">
        <v>15337</v>
      </c>
      <c r="B13320">
        <v>5.9469261233056499E-6</v>
      </c>
      <c r="C13320" s="1">
        <v>4.8473878068969498E-5</v>
      </c>
      <c r="D13320">
        <v>4.7619047619047603E-2</v>
      </c>
      <c r="E13320">
        <v>5.4545454545454501E-2</v>
      </c>
      <c r="F13320">
        <v>6.6666666666666693E-2</v>
      </c>
      <c r="G13320">
        <v>1.7857142857142901E-2</v>
      </c>
      <c r="H13320">
        <v>0.125</v>
      </c>
      <c r="I13320">
        <v>8.9743589743589702E-2</v>
      </c>
      <c r="J13320" s="1">
        <v>0</v>
      </c>
      <c r="K13320" t="s">
        <v>23241</v>
      </c>
      <c r="L13320" t="s">
        <v>49884</v>
      </c>
      <c r="M13320" t="s">
        <v>49885</v>
      </c>
    </row>
    <row r="13321" spans="1:13">
      <c r="A13321" s="1" t="s">
        <v>15338</v>
      </c>
      <c r="B13321">
        <v>4.8223912643106598E-5</v>
      </c>
      <c r="C13321" s="1">
        <v>4.5148317201041299E-4</v>
      </c>
      <c r="D13321">
        <v>3.125E-2</v>
      </c>
      <c r="E13321">
        <v>2.9069767441860499E-2</v>
      </c>
      <c r="F13321">
        <v>7.8651685393258397E-2</v>
      </c>
      <c r="G13321">
        <v>0.16666666666666699</v>
      </c>
      <c r="H13321">
        <v>0.63218390804597702</v>
      </c>
      <c r="I13321">
        <v>0.43859649122806998</v>
      </c>
      <c r="J13321" s="1">
        <v>0</v>
      </c>
      <c r="K13321" t="s">
        <v>23241</v>
      </c>
      <c r="L13321" t="s">
        <v>49886</v>
      </c>
      <c r="M13321" t="s">
        <v>49887</v>
      </c>
    </row>
    <row r="13322" spans="1:13">
      <c r="A13322" s="1" t="s">
        <v>15339</v>
      </c>
      <c r="B13322">
        <v>9.6919955047408204E-6</v>
      </c>
      <c r="C13322" s="1">
        <v>2.3134254615784601E-6</v>
      </c>
      <c r="D13322">
        <v>1</v>
      </c>
      <c r="E13322">
        <v>1</v>
      </c>
      <c r="F13322">
        <v>1</v>
      </c>
      <c r="G13322">
        <v>0.95689655172413801</v>
      </c>
      <c r="H13322">
        <v>0.99553571428571397</v>
      </c>
      <c r="I13322">
        <v>0.89344262295082</v>
      </c>
      <c r="J13322" s="1">
        <v>1</v>
      </c>
      <c r="K13322" t="s">
        <v>23238</v>
      </c>
      <c r="L13322" t="s">
        <v>49888</v>
      </c>
      <c r="M13322" t="s">
        <v>49889</v>
      </c>
    </row>
    <row r="13323" spans="1:13">
      <c r="A13323" s="1" t="s">
        <v>15340</v>
      </c>
      <c r="B13323">
        <v>1.6691779196156701E-5</v>
      </c>
      <c r="C13323" s="1">
        <v>9.4787251410212207E-6</v>
      </c>
      <c r="D13323">
        <v>0</v>
      </c>
      <c r="E13323">
        <v>0</v>
      </c>
      <c r="F13323">
        <v>5.1282051282051299E-3</v>
      </c>
      <c r="G13323">
        <v>0.46551724137931</v>
      </c>
      <c r="H13323">
        <v>4.4642857142857097E-3</v>
      </c>
      <c r="I13323">
        <v>0.18695652173912999</v>
      </c>
      <c r="J13323" s="1">
        <v>0</v>
      </c>
      <c r="K13323" t="s">
        <v>23242</v>
      </c>
      <c r="L13323" t="s">
        <v>49890</v>
      </c>
      <c r="M13323" t="s">
        <v>49891</v>
      </c>
    </row>
    <row r="13324" spans="1:13">
      <c r="A13324" s="1" t="s">
        <v>15341</v>
      </c>
      <c r="B13324">
        <v>2.67446907752876E-7</v>
      </c>
      <c r="C13324" s="1">
        <v>2.2806975189401902E-6</v>
      </c>
      <c r="D13324">
        <v>0</v>
      </c>
      <c r="E13324">
        <v>0</v>
      </c>
      <c r="F13324">
        <v>5.1282051282051299E-3</v>
      </c>
      <c r="G13324">
        <v>1.02040816326531E-2</v>
      </c>
      <c r="H13324">
        <v>4.5871559633027499E-3</v>
      </c>
      <c r="I13324">
        <v>1.1764705882352899E-2</v>
      </c>
      <c r="J13324" s="1">
        <v>1</v>
      </c>
      <c r="K13324" t="s">
        <v>23238</v>
      </c>
      <c r="L13324" t="s">
        <v>49892</v>
      </c>
      <c r="M13324" t="s">
        <v>49893</v>
      </c>
    </row>
    <row r="13325" spans="1:13">
      <c r="A13325" s="1" t="s">
        <v>15342</v>
      </c>
      <c r="B13325">
        <v>1.19376982126512E-4</v>
      </c>
      <c r="C13325" s="1">
        <v>1.2878105448621701E-4</v>
      </c>
      <c r="D13325">
        <v>0.56666666666666698</v>
      </c>
      <c r="E13325">
        <v>0.39552238805970102</v>
      </c>
      <c r="F13325">
        <v>0.79696969696969699</v>
      </c>
      <c r="G13325">
        <v>0.7</v>
      </c>
      <c r="H13325">
        <v>0.93548387096774199</v>
      </c>
      <c r="I13325">
        <v>0.95833333333333304</v>
      </c>
      <c r="J13325" s="1" t="s">
        <v>23229</v>
      </c>
      <c r="K13325" t="s">
        <v>23239</v>
      </c>
      <c r="L13325" t="s">
        <v>49894</v>
      </c>
      <c r="M13325" t="s">
        <v>49895</v>
      </c>
    </row>
    <row r="13326" spans="1:13">
      <c r="A13326" s="1" t="s">
        <v>15343</v>
      </c>
      <c r="B13326">
        <v>7.2622360311651804E-6</v>
      </c>
      <c r="C13326" s="1">
        <v>5.8519924357005596E-7</v>
      </c>
      <c r="D13326">
        <v>0</v>
      </c>
      <c r="E13326" t="s">
        <v>23229</v>
      </c>
      <c r="F13326">
        <v>9.5394736842105296E-2</v>
      </c>
      <c r="G13326">
        <v>0</v>
      </c>
      <c r="H13326">
        <v>8.2474226804123696E-2</v>
      </c>
      <c r="I13326">
        <v>4.6296296296296302E-3</v>
      </c>
      <c r="J13326" s="1">
        <v>0</v>
      </c>
      <c r="K13326" t="s">
        <v>23238</v>
      </c>
      <c r="L13326" t="s">
        <v>49896</v>
      </c>
      <c r="M13326" t="s">
        <v>49897</v>
      </c>
    </row>
    <row r="13327" spans="1:13">
      <c r="A13327" s="1" t="s">
        <v>15344</v>
      </c>
      <c r="B13327">
        <v>4.0976223136444403E-5</v>
      </c>
      <c r="C13327" s="1">
        <v>3.1751492318838598E-5</v>
      </c>
      <c r="D13327">
        <v>0.66</v>
      </c>
      <c r="E13327">
        <v>0.40625</v>
      </c>
      <c r="F13327">
        <v>0.81147540983606603</v>
      </c>
      <c r="G13327">
        <v>0.86764705882352899</v>
      </c>
      <c r="H13327">
        <v>0.4375</v>
      </c>
      <c r="I13327">
        <v>0.76923076923076905</v>
      </c>
      <c r="J13327" s="1" t="s">
        <v>23229</v>
      </c>
      <c r="K13327" t="s">
        <v>23237</v>
      </c>
      <c r="L13327" t="s">
        <v>49898</v>
      </c>
      <c r="M13327" t="s">
        <v>49899</v>
      </c>
    </row>
    <row r="13328" spans="1:13">
      <c r="A13328" s="1" t="s">
        <v>15345</v>
      </c>
      <c r="B13328">
        <v>1.9236354246537801E-5</v>
      </c>
      <c r="C13328" s="1">
        <v>7.8816006999664397E-5</v>
      </c>
      <c r="D13328">
        <v>0.84</v>
      </c>
      <c r="E13328">
        <v>0.88172043010752699</v>
      </c>
      <c r="F13328">
        <v>0.96327683615819204</v>
      </c>
      <c r="G13328">
        <v>0.93055555555555602</v>
      </c>
      <c r="H13328">
        <v>0.71111111111111103</v>
      </c>
      <c r="I13328">
        <v>0.78431372549019596</v>
      </c>
      <c r="J13328" s="1">
        <v>0</v>
      </c>
      <c r="K13328" t="s">
        <v>23241</v>
      </c>
      <c r="L13328" t="s">
        <v>49900</v>
      </c>
      <c r="M13328" t="s">
        <v>49901</v>
      </c>
    </row>
    <row r="13329" spans="1:13">
      <c r="A13329" s="1" t="s">
        <v>15346</v>
      </c>
      <c r="B13329">
        <v>1.8645228131344299E-5</v>
      </c>
      <c r="C13329" s="1">
        <v>6.8083439383393701E-6</v>
      </c>
      <c r="D13329">
        <v>8.9285714285714302E-2</v>
      </c>
      <c r="E13329">
        <v>0.46428571428571402</v>
      </c>
      <c r="F13329">
        <v>9.8039215686274508E-3</v>
      </c>
      <c r="G13329">
        <v>0</v>
      </c>
      <c r="H13329">
        <v>0</v>
      </c>
      <c r="I13329">
        <v>0</v>
      </c>
      <c r="J13329" s="1" t="s">
        <v>23229</v>
      </c>
      <c r="K13329" t="s">
        <v>23241</v>
      </c>
      <c r="L13329" t="s">
        <v>49902</v>
      </c>
      <c r="M13329" t="s">
        <v>49903</v>
      </c>
    </row>
    <row r="13330" spans="1:13">
      <c r="A13330" s="1" t="s">
        <v>15347</v>
      </c>
      <c r="B13330">
        <v>1.5035295033444001E-6</v>
      </c>
      <c r="C13330" s="1">
        <v>1.6447105602030699E-7</v>
      </c>
      <c r="D13330">
        <v>1</v>
      </c>
      <c r="E13330">
        <v>1</v>
      </c>
      <c r="F13330">
        <v>1</v>
      </c>
      <c r="G13330">
        <v>1</v>
      </c>
      <c r="H13330">
        <v>0.949367088607595</v>
      </c>
      <c r="I13330">
        <v>0.97499999999999998</v>
      </c>
      <c r="J13330" s="1">
        <v>1</v>
      </c>
      <c r="K13330" t="s">
        <v>23238</v>
      </c>
      <c r="L13330" t="s">
        <v>49904</v>
      </c>
      <c r="M13330" t="s">
        <v>49905</v>
      </c>
    </row>
    <row r="13331" spans="1:13">
      <c r="A13331" s="1" t="s">
        <v>15348</v>
      </c>
      <c r="B13331">
        <v>1.09842822968999E-6</v>
      </c>
      <c r="C13331" s="1">
        <v>4.2325700901983099E-5</v>
      </c>
      <c r="D13331">
        <v>0.984375</v>
      </c>
      <c r="E13331">
        <v>1</v>
      </c>
      <c r="F13331">
        <v>0.994871794871795</v>
      </c>
      <c r="G13331">
        <v>0.79464285714285698</v>
      </c>
      <c r="H13331">
        <v>0.99553571428571397</v>
      </c>
      <c r="I13331">
        <v>0.92173913043478295</v>
      </c>
      <c r="J13331" s="1">
        <v>1</v>
      </c>
      <c r="K13331" t="s">
        <v>23241</v>
      </c>
      <c r="L13331" t="s">
        <v>49906</v>
      </c>
      <c r="M13331" t="s">
        <v>49907</v>
      </c>
    </row>
    <row r="13332" spans="1:13">
      <c r="A13332" s="1" t="s">
        <v>15349</v>
      </c>
      <c r="B13332">
        <v>3.6449218452694503E-8</v>
      </c>
      <c r="C13332" s="1">
        <v>1.78542046652778E-10</v>
      </c>
      <c r="D13332">
        <v>0</v>
      </c>
      <c r="E13332">
        <v>6.3291139240506302E-3</v>
      </c>
      <c r="F13332">
        <v>0</v>
      </c>
      <c r="G13332">
        <v>0</v>
      </c>
      <c r="H13332">
        <v>0</v>
      </c>
      <c r="I13332">
        <v>0</v>
      </c>
      <c r="J13332" s="1">
        <v>1</v>
      </c>
      <c r="K13332" t="s">
        <v>23238</v>
      </c>
      <c r="L13332" t="s">
        <v>49908</v>
      </c>
      <c r="M13332" t="s">
        <v>49909</v>
      </c>
    </row>
    <row r="13333" spans="1:13">
      <c r="A13333" s="1" t="s">
        <v>15350</v>
      </c>
      <c r="B13333">
        <v>7.44527162610829E-5</v>
      </c>
      <c r="C13333" s="1">
        <v>3.1779152749397201E-7</v>
      </c>
      <c r="D13333">
        <v>0.8125</v>
      </c>
      <c r="E13333">
        <v>1</v>
      </c>
      <c r="F13333">
        <v>0.99425287356321801</v>
      </c>
      <c r="G13333">
        <v>1</v>
      </c>
      <c r="H13333">
        <v>0.96929824561403499</v>
      </c>
      <c r="I13333">
        <v>0.98360655737704905</v>
      </c>
      <c r="J13333" s="1">
        <v>1</v>
      </c>
      <c r="K13333" t="s">
        <v>23240</v>
      </c>
      <c r="L13333" t="s">
        <v>49910</v>
      </c>
      <c r="M13333" t="s">
        <v>49911</v>
      </c>
    </row>
    <row r="13334" spans="1:13">
      <c r="A13334" s="1" t="s">
        <v>15351</v>
      </c>
      <c r="B13334">
        <v>1.2959244916330799E-4</v>
      </c>
      <c r="C13334" s="1">
        <v>5.6698543006115599E-6</v>
      </c>
      <c r="D13334">
        <v>0</v>
      </c>
      <c r="E13334">
        <v>6.6666666666666697E-3</v>
      </c>
      <c r="F13334">
        <v>5.6603773584905703E-2</v>
      </c>
      <c r="G13334">
        <v>0.81632653061224503</v>
      </c>
      <c r="H13334">
        <v>9.1463414634146298E-2</v>
      </c>
      <c r="I13334">
        <v>0.43157894736842101</v>
      </c>
      <c r="J13334" s="1">
        <v>0</v>
      </c>
      <c r="K13334" t="s">
        <v>23237</v>
      </c>
      <c r="L13334" t="s">
        <v>49912</v>
      </c>
      <c r="M13334" t="s">
        <v>49913</v>
      </c>
    </row>
    <row r="13335" spans="1:13">
      <c r="A13335" s="1" t="s">
        <v>15352</v>
      </c>
      <c r="B13335">
        <v>4.6048582521401602E-5</v>
      </c>
      <c r="C13335" s="1">
        <v>1.34244087310146E-5</v>
      </c>
      <c r="D13335">
        <v>0.94230769230769229</v>
      </c>
      <c r="E13335">
        <v>0.81730769230769207</v>
      </c>
      <c r="F13335">
        <v>0.92333333333333334</v>
      </c>
      <c r="G13335">
        <v>1</v>
      </c>
      <c r="H13335">
        <v>1</v>
      </c>
      <c r="I13335">
        <v>1</v>
      </c>
      <c r="J13335" s="1" t="s">
        <v>23229</v>
      </c>
      <c r="K13335" t="s">
        <v>23243</v>
      </c>
      <c r="L13335" t="s">
        <v>49914</v>
      </c>
      <c r="M13335" t="s">
        <v>49915</v>
      </c>
    </row>
    <row r="13336" spans="1:13">
      <c r="A13336" s="1" t="s">
        <v>15353</v>
      </c>
      <c r="B13336">
        <v>5.02786785035862E-6</v>
      </c>
      <c r="C13336" s="1">
        <v>7.9055704029954094E-5</v>
      </c>
      <c r="D13336">
        <v>0.90322580645161299</v>
      </c>
      <c r="E13336">
        <v>0.97872340425531901</v>
      </c>
      <c r="F13336">
        <v>0.90263157894736801</v>
      </c>
      <c r="G13336">
        <v>0.95689655172413801</v>
      </c>
      <c r="H13336">
        <v>0.84649122807017496</v>
      </c>
      <c r="I13336">
        <v>0.97199999999999998</v>
      </c>
      <c r="J13336" s="1">
        <v>0.81818181818181801</v>
      </c>
      <c r="K13336" t="s">
        <v>23240</v>
      </c>
      <c r="L13336" t="s">
        <v>49916</v>
      </c>
      <c r="M13336" t="s">
        <v>49917</v>
      </c>
    </row>
    <row r="13337" spans="1:13">
      <c r="A13337" s="1" t="s">
        <v>15354</v>
      </c>
      <c r="B13337">
        <v>2.27451427202694E-6</v>
      </c>
      <c r="C13337" s="1">
        <v>4.5771767764416103E-9</v>
      </c>
      <c r="D13337">
        <v>2.5000000000000001E-2</v>
      </c>
      <c r="E13337">
        <v>0.13114754098360701</v>
      </c>
      <c r="F13337">
        <v>0</v>
      </c>
      <c r="G13337">
        <v>0</v>
      </c>
      <c r="H13337">
        <v>0</v>
      </c>
      <c r="I13337">
        <v>0</v>
      </c>
      <c r="J13337" s="1" t="s">
        <v>23229</v>
      </c>
      <c r="K13337" t="s">
        <v>23241</v>
      </c>
      <c r="L13337" t="s">
        <v>49918</v>
      </c>
      <c r="M13337" t="s">
        <v>49919</v>
      </c>
    </row>
    <row r="13338" spans="1:13">
      <c r="A13338" s="1" t="s">
        <v>15355</v>
      </c>
      <c r="B13338">
        <v>7.23527357135619E-6</v>
      </c>
      <c r="C13338" s="1">
        <v>7.0159655240569895E-5</v>
      </c>
      <c r="D13338">
        <v>1</v>
      </c>
      <c r="E13338">
        <v>1</v>
      </c>
      <c r="F13338">
        <v>0.962025316455696</v>
      </c>
      <c r="G13338">
        <v>1</v>
      </c>
      <c r="H13338">
        <v>0.92424242424242398</v>
      </c>
      <c r="I13338">
        <v>0.987341772151899</v>
      </c>
      <c r="J13338" s="1" t="s">
        <v>23229</v>
      </c>
      <c r="K13338" t="s">
        <v>23238</v>
      </c>
      <c r="L13338" t="s">
        <v>49920</v>
      </c>
      <c r="M13338" t="s">
        <v>49921</v>
      </c>
    </row>
    <row r="13339" spans="1:13">
      <c r="A13339" s="1" t="s">
        <v>15356</v>
      </c>
      <c r="B13339">
        <v>1.1606829255066701E-5</v>
      </c>
      <c r="C13339" s="1">
        <v>1.57250074278763E-5</v>
      </c>
      <c r="D13339">
        <v>0.931034482758621</v>
      </c>
      <c r="E13339">
        <v>1</v>
      </c>
      <c r="F13339">
        <v>0.99453551912568305</v>
      </c>
      <c r="G13339">
        <v>0.98837209302325602</v>
      </c>
      <c r="H13339">
        <v>0.99456521739130399</v>
      </c>
      <c r="I13339">
        <v>0.971830985915493</v>
      </c>
      <c r="J13339" s="1">
        <v>1</v>
      </c>
      <c r="K13339" t="s">
        <v>23239</v>
      </c>
      <c r="L13339" t="s">
        <v>49922</v>
      </c>
      <c r="M13339" t="s">
        <v>49923</v>
      </c>
    </row>
    <row r="13340" spans="1:13">
      <c r="A13340" s="1" t="s">
        <v>15357</v>
      </c>
      <c r="B13340">
        <v>9.0343425079836502E-6</v>
      </c>
      <c r="C13340" s="1">
        <v>4.5943198637186396E-6</v>
      </c>
      <c r="D13340">
        <v>0.78571428571428603</v>
      </c>
      <c r="E13340">
        <v>0.53076923076923099</v>
      </c>
      <c r="F13340">
        <v>1</v>
      </c>
      <c r="G13340">
        <v>1</v>
      </c>
      <c r="H13340">
        <v>0.91176470588235303</v>
      </c>
      <c r="I13340">
        <v>0.93548387096774199</v>
      </c>
      <c r="J13340" s="1" t="s">
        <v>23229</v>
      </c>
      <c r="K13340" t="s">
        <v>23238</v>
      </c>
      <c r="L13340" t="s">
        <v>49924</v>
      </c>
      <c r="M13340" t="s">
        <v>49925</v>
      </c>
    </row>
    <row r="13341" spans="1:13">
      <c r="A13341" s="1" t="s">
        <v>15358</v>
      </c>
      <c r="B13341">
        <v>2.4525835512599999E-7</v>
      </c>
      <c r="C13341" s="1">
        <v>5.5060003820516802E-8</v>
      </c>
      <c r="D13341">
        <v>1</v>
      </c>
      <c r="E13341">
        <v>0.99444444444444402</v>
      </c>
      <c r="F13341">
        <v>1</v>
      </c>
      <c r="G13341">
        <v>0.88793103448275901</v>
      </c>
      <c r="H13341">
        <v>0.99107142857142905</v>
      </c>
      <c r="I13341">
        <v>0.91600000000000004</v>
      </c>
      <c r="J13341" s="1" t="s">
        <v>23229</v>
      </c>
      <c r="K13341" t="s">
        <v>23238</v>
      </c>
      <c r="L13341" t="s">
        <v>49926</v>
      </c>
      <c r="M13341" t="s">
        <v>49927</v>
      </c>
    </row>
    <row r="13342" spans="1:13">
      <c r="A13342" s="1" t="s">
        <v>15359</v>
      </c>
      <c r="B13342">
        <v>9.4270920936998403E-9</v>
      </c>
      <c r="C13342" s="1">
        <v>9.4730867041198196E-6</v>
      </c>
      <c r="D13342">
        <v>1</v>
      </c>
      <c r="E13342">
        <v>1</v>
      </c>
      <c r="F13342">
        <v>1</v>
      </c>
      <c r="G13342">
        <v>0.95454545454545503</v>
      </c>
      <c r="H13342">
        <v>0.98913043478260898</v>
      </c>
      <c r="I13342">
        <v>0.96581196581196604</v>
      </c>
      <c r="J13342" s="1">
        <v>1</v>
      </c>
      <c r="K13342" t="s">
        <v>23238</v>
      </c>
      <c r="L13342" t="s">
        <v>49928</v>
      </c>
      <c r="M13342" t="s">
        <v>49929</v>
      </c>
    </row>
    <row r="13343" spans="1:13">
      <c r="A13343" s="1" t="s">
        <v>15360</v>
      </c>
      <c r="B13343">
        <v>7.5582180725506496E-6</v>
      </c>
      <c r="C13343" s="1">
        <v>7.1677460558355394E-5</v>
      </c>
      <c r="D13343">
        <v>1</v>
      </c>
      <c r="E13343">
        <v>1</v>
      </c>
      <c r="F13343">
        <v>1</v>
      </c>
      <c r="G13343">
        <v>0.26470588235294101</v>
      </c>
      <c r="H13343">
        <v>0.98387096774193505</v>
      </c>
      <c r="I13343">
        <v>0.71666666666666701</v>
      </c>
      <c r="J13343" s="1">
        <v>1</v>
      </c>
      <c r="K13343" t="s">
        <v>23241</v>
      </c>
      <c r="L13343" t="s">
        <v>49930</v>
      </c>
      <c r="M13343" t="s">
        <v>49931</v>
      </c>
    </row>
    <row r="13344" spans="1:13">
      <c r="A13344" s="1" t="s">
        <v>15361</v>
      </c>
      <c r="B13344">
        <v>4.6581849670106002E-7</v>
      </c>
      <c r="C13344" s="1">
        <v>2.7603258248084399E-7</v>
      </c>
      <c r="D13344">
        <v>0.984375</v>
      </c>
      <c r="E13344">
        <v>1</v>
      </c>
      <c r="F13344">
        <v>1</v>
      </c>
      <c r="G13344">
        <v>0.64516129032258096</v>
      </c>
      <c r="H13344">
        <v>0.98421052631578954</v>
      </c>
      <c r="I13344">
        <v>0.95</v>
      </c>
      <c r="J13344" s="1" t="s">
        <v>23229</v>
      </c>
      <c r="K13344" t="s">
        <v>23244</v>
      </c>
      <c r="L13344" t="s">
        <v>49932</v>
      </c>
      <c r="M13344" t="s">
        <v>49933</v>
      </c>
    </row>
    <row r="13345" spans="1:13">
      <c r="A13345" s="1" t="s">
        <v>15362</v>
      </c>
      <c r="B13345">
        <v>1.0283599788521E-4</v>
      </c>
      <c r="C13345" s="1">
        <v>2.1418036310127601E-5</v>
      </c>
      <c r="D13345">
        <v>0.265625</v>
      </c>
      <c r="E13345">
        <v>0.24719101123595499</v>
      </c>
      <c r="F13345">
        <v>0.50842696629213502</v>
      </c>
      <c r="G13345">
        <v>0.15116279069767399</v>
      </c>
      <c r="H13345">
        <v>0.81333333333333302</v>
      </c>
      <c r="I13345">
        <v>0.24561403508771901</v>
      </c>
      <c r="J13345" s="1">
        <v>0</v>
      </c>
      <c r="K13345" t="s">
        <v>23241</v>
      </c>
      <c r="L13345" t="s">
        <v>49934</v>
      </c>
      <c r="M13345" t="s">
        <v>49935</v>
      </c>
    </row>
    <row r="13346" spans="1:13">
      <c r="A13346" s="1" t="s">
        <v>15363</v>
      </c>
      <c r="B13346">
        <v>2.72138534637802E-5</v>
      </c>
      <c r="C13346" s="1">
        <v>2.9206231544918597E-4</v>
      </c>
      <c r="D13346">
        <v>0.9375</v>
      </c>
      <c r="E13346">
        <v>0.98</v>
      </c>
      <c r="F13346">
        <v>0.90434782608695696</v>
      </c>
      <c r="G13346">
        <v>1</v>
      </c>
      <c r="H13346">
        <v>0.40517241379310298</v>
      </c>
      <c r="I13346">
        <v>0.69230769230769196</v>
      </c>
      <c r="J13346" s="1">
        <v>1</v>
      </c>
      <c r="K13346" t="s">
        <v>23240</v>
      </c>
      <c r="L13346" t="s">
        <v>49936</v>
      </c>
      <c r="M13346" t="s">
        <v>49937</v>
      </c>
    </row>
    <row r="13347" spans="1:13">
      <c r="A13347" s="1" t="s">
        <v>15364</v>
      </c>
      <c r="B13347">
        <v>3.08678605851718E-6</v>
      </c>
      <c r="C13347" s="1">
        <v>4.7192237925318497E-5</v>
      </c>
      <c r="D13347">
        <v>0</v>
      </c>
      <c r="E13347">
        <v>0</v>
      </c>
      <c r="F13347">
        <v>1.2820512820512799E-2</v>
      </c>
      <c r="G13347">
        <v>3.5714285714285698E-2</v>
      </c>
      <c r="H13347">
        <v>0.120535714285714</v>
      </c>
      <c r="I13347">
        <v>1.6666666666666701E-2</v>
      </c>
      <c r="J13347" s="1" t="s">
        <v>23229</v>
      </c>
      <c r="K13347" t="s">
        <v>23239</v>
      </c>
      <c r="L13347" t="s">
        <v>49938</v>
      </c>
      <c r="M13347" t="s">
        <v>49939</v>
      </c>
    </row>
    <row r="13348" spans="1:13">
      <c r="A13348" s="1" t="s">
        <v>15365</v>
      </c>
      <c r="B13348">
        <v>5.5256789467275299E-5</v>
      </c>
      <c r="C13348" s="1">
        <v>2.2885694715763099E-4</v>
      </c>
      <c r="D13348">
        <v>0</v>
      </c>
      <c r="E13348">
        <v>1.3333333333333299E-2</v>
      </c>
      <c r="F13348">
        <v>0.41935483870967699</v>
      </c>
      <c r="G13348">
        <v>2.6315789473684199E-2</v>
      </c>
      <c r="H13348">
        <v>0.1</v>
      </c>
      <c r="I13348">
        <v>0.02</v>
      </c>
      <c r="J13348" s="1">
        <v>0</v>
      </c>
      <c r="K13348" t="s">
        <v>23241</v>
      </c>
      <c r="L13348" t="s">
        <v>49940</v>
      </c>
      <c r="M13348" t="s">
        <v>49941</v>
      </c>
    </row>
    <row r="13349" spans="1:13">
      <c r="A13349" s="1" t="s">
        <v>15366</v>
      </c>
      <c r="B13349">
        <v>1.3785738437259E-5</v>
      </c>
      <c r="C13349" s="1">
        <v>8.3544722372253696E-7</v>
      </c>
      <c r="D13349">
        <v>0.38</v>
      </c>
      <c r="E13349">
        <v>0.80128205128205099</v>
      </c>
      <c r="F13349">
        <v>0.155</v>
      </c>
      <c r="G13349">
        <v>0.32051282051282098</v>
      </c>
      <c r="H13349">
        <v>0.35882352941176499</v>
      </c>
      <c r="I13349">
        <v>0.53191489361702105</v>
      </c>
      <c r="J13349" s="1">
        <v>1</v>
      </c>
      <c r="K13349" t="s">
        <v>23241</v>
      </c>
      <c r="L13349" t="s">
        <v>49942</v>
      </c>
      <c r="M13349" t="s">
        <v>49943</v>
      </c>
    </row>
    <row r="13350" spans="1:13">
      <c r="A13350" s="1" t="s">
        <v>15367</v>
      </c>
      <c r="B13350">
        <v>1.7210496330466001E-5</v>
      </c>
      <c r="C13350" s="1">
        <v>2.8610943631402599E-5</v>
      </c>
      <c r="D13350">
        <v>0.25</v>
      </c>
      <c r="E13350">
        <v>0</v>
      </c>
      <c r="F13350">
        <v>2.1621621621621599E-2</v>
      </c>
      <c r="G13350">
        <v>9.2105263157894704E-2</v>
      </c>
      <c r="H13350">
        <v>9.1954022988505704E-2</v>
      </c>
      <c r="I13350">
        <v>5.7692307692307702E-2</v>
      </c>
      <c r="J13350" s="1">
        <v>0</v>
      </c>
      <c r="K13350" t="s">
        <v>23242</v>
      </c>
      <c r="L13350" t="s">
        <v>49944</v>
      </c>
      <c r="M13350" t="s">
        <v>49945</v>
      </c>
    </row>
    <row r="13351" spans="1:13">
      <c r="A13351" s="1" t="s">
        <v>15368</v>
      </c>
      <c r="B13351">
        <v>4.9007756193138103E-5</v>
      </c>
      <c r="C13351" s="1">
        <v>9.1788503537449292E-6</v>
      </c>
      <c r="D13351">
        <v>9.375E-2</v>
      </c>
      <c r="E13351">
        <v>0.19230769230769201</v>
      </c>
      <c r="F13351">
        <v>2.7322404371584699E-3</v>
      </c>
      <c r="G13351">
        <v>0</v>
      </c>
      <c r="H13351">
        <v>4.3859649122806998E-3</v>
      </c>
      <c r="I13351">
        <v>2.4E-2</v>
      </c>
      <c r="J13351" s="1">
        <v>0</v>
      </c>
      <c r="K13351" t="s">
        <v>23241</v>
      </c>
      <c r="L13351" t="s">
        <v>49946</v>
      </c>
      <c r="M13351" t="s">
        <v>49947</v>
      </c>
    </row>
    <row r="13352" spans="1:13">
      <c r="A13352" s="1" t="s">
        <v>15369</v>
      </c>
      <c r="B13352">
        <v>5.3966780810583498E-5</v>
      </c>
      <c r="C13352" s="1">
        <v>3.2299656397046401E-5</v>
      </c>
      <c r="D13352">
        <v>0.88333333333333297</v>
      </c>
      <c r="E13352">
        <v>0.76923076923076905</v>
      </c>
      <c r="F13352">
        <v>1</v>
      </c>
      <c r="G13352">
        <v>0.98275862068965503</v>
      </c>
      <c r="H13352">
        <v>1</v>
      </c>
      <c r="I13352">
        <v>0.99596774193548399</v>
      </c>
      <c r="J13352" s="1">
        <v>1</v>
      </c>
      <c r="K13352" t="s">
        <v>23238</v>
      </c>
      <c r="L13352" t="s">
        <v>49948</v>
      </c>
      <c r="M13352" t="s">
        <v>49949</v>
      </c>
    </row>
    <row r="13353" spans="1:13">
      <c r="A13353" s="1" t="s">
        <v>15370</v>
      </c>
      <c r="B13353">
        <v>1.4999980465820801E-4</v>
      </c>
      <c r="C13353" s="1">
        <v>2.9058687703743299E-5</v>
      </c>
      <c r="D13353">
        <v>0.80645161290322598</v>
      </c>
      <c r="E13353">
        <v>0.96808510638297895</v>
      </c>
      <c r="F13353">
        <v>0.85789473684210504</v>
      </c>
      <c r="G13353">
        <v>0.92156862745098</v>
      </c>
      <c r="H13353">
        <v>0.97196261682243001</v>
      </c>
      <c r="I13353">
        <v>0.95132743362831895</v>
      </c>
      <c r="J13353" s="1">
        <v>1</v>
      </c>
      <c r="K13353" t="s">
        <v>23240</v>
      </c>
      <c r="L13353" t="s">
        <v>49950</v>
      </c>
      <c r="M13353" t="s">
        <v>49951</v>
      </c>
    </row>
    <row r="13354" spans="1:13">
      <c r="A13354" s="1" t="s">
        <v>15371</v>
      </c>
      <c r="B13354">
        <v>4.3832956055526798E-6</v>
      </c>
      <c r="C13354" s="1">
        <v>2.1376020221515301E-7</v>
      </c>
      <c r="D13354">
        <v>0.94444444444444398</v>
      </c>
      <c r="E13354">
        <v>0.93571428571428605</v>
      </c>
      <c r="F13354">
        <v>0.99371069182389904</v>
      </c>
      <c r="G13354">
        <v>1</v>
      </c>
      <c r="H13354">
        <v>1</v>
      </c>
      <c r="I13354">
        <v>1</v>
      </c>
      <c r="J13354" s="1">
        <v>0</v>
      </c>
      <c r="K13354" t="s">
        <v>23238</v>
      </c>
      <c r="L13354" t="s">
        <v>49952</v>
      </c>
      <c r="M13354" t="s">
        <v>49953</v>
      </c>
    </row>
    <row r="13355" spans="1:13">
      <c r="A13355" s="1" t="s">
        <v>15372</v>
      </c>
      <c r="B13355">
        <v>6.2897902368192702E-8</v>
      </c>
      <c r="C13355" s="1">
        <v>2.57502738618652E-6</v>
      </c>
      <c r="D13355">
        <v>0</v>
      </c>
      <c r="E13355">
        <v>0</v>
      </c>
      <c r="F13355">
        <v>2.8409090909090901E-3</v>
      </c>
      <c r="G13355">
        <v>0</v>
      </c>
      <c r="H13355">
        <v>1.6666666666666701E-2</v>
      </c>
      <c r="I13355">
        <v>0</v>
      </c>
      <c r="J13355" s="1">
        <v>0.94444444444444398</v>
      </c>
      <c r="K13355" t="s">
        <v>23239</v>
      </c>
      <c r="L13355" t="s">
        <v>49954</v>
      </c>
      <c r="M13355" t="s">
        <v>49955</v>
      </c>
    </row>
    <row r="13356" spans="1:13">
      <c r="A13356" s="1" t="s">
        <v>15373</v>
      </c>
      <c r="B13356">
        <v>4.1634144882589698E-9</v>
      </c>
      <c r="C13356" s="1">
        <v>1.02674791864067E-5</v>
      </c>
      <c r="D13356">
        <v>1</v>
      </c>
      <c r="E13356">
        <v>1</v>
      </c>
      <c r="F13356">
        <v>0.88787878787878804</v>
      </c>
      <c r="G13356">
        <v>0.93333333333333302</v>
      </c>
      <c r="H13356">
        <v>0.94949494949494995</v>
      </c>
      <c r="I13356">
        <v>0.98351648351648302</v>
      </c>
      <c r="J13356" s="1" t="s">
        <v>23229</v>
      </c>
      <c r="K13356" t="s">
        <v>23238</v>
      </c>
      <c r="L13356" t="s">
        <v>49956</v>
      </c>
      <c r="M13356" t="s">
        <v>49957</v>
      </c>
    </row>
    <row r="13357" spans="1:13">
      <c r="A13357" s="1" t="s">
        <v>15374</v>
      </c>
      <c r="B13357">
        <v>5.2651997137441597E-7</v>
      </c>
      <c r="C13357" s="1">
        <v>1.4607474692536899E-6</v>
      </c>
      <c r="D13357">
        <v>0.17241379310344801</v>
      </c>
      <c r="E13357">
        <v>1.1111111111111099E-2</v>
      </c>
      <c r="F13357">
        <v>2.8735632183907998E-3</v>
      </c>
      <c r="G13357">
        <v>4.7619047619047603E-2</v>
      </c>
      <c r="H13357">
        <v>1.74418604651163E-2</v>
      </c>
      <c r="I13357">
        <v>1.21951219512195E-2</v>
      </c>
      <c r="J13357" s="1">
        <v>0</v>
      </c>
      <c r="K13357" t="s">
        <v>23238</v>
      </c>
      <c r="L13357" t="s">
        <v>49958</v>
      </c>
      <c r="M13357" t="s">
        <v>49959</v>
      </c>
    </row>
    <row r="13358" spans="1:13">
      <c r="A13358" s="1" t="s">
        <v>15375</v>
      </c>
      <c r="B13358">
        <v>1.5930872236622099E-8</v>
      </c>
      <c r="C13358" s="1">
        <v>1.1189971527527E-5</v>
      </c>
      <c r="D13358">
        <v>0</v>
      </c>
      <c r="E13358">
        <v>0</v>
      </c>
      <c r="F13358">
        <v>0.100558659217877</v>
      </c>
      <c r="G13358">
        <v>0</v>
      </c>
      <c r="H13358">
        <v>7.4257425742574296E-2</v>
      </c>
      <c r="I13358">
        <v>0</v>
      </c>
      <c r="J13358" s="1">
        <v>0</v>
      </c>
      <c r="K13358" t="s">
        <v>23241</v>
      </c>
      <c r="L13358" t="s">
        <v>49960</v>
      </c>
      <c r="M13358" t="s">
        <v>49961</v>
      </c>
    </row>
    <row r="13359" spans="1:13">
      <c r="A13359" s="1" t="s">
        <v>15376</v>
      </c>
      <c r="B13359">
        <v>1.56607505208818E-6</v>
      </c>
      <c r="C13359" s="1">
        <v>3.3811669856029598E-5</v>
      </c>
      <c r="D13359">
        <v>0</v>
      </c>
      <c r="E13359">
        <v>0</v>
      </c>
      <c r="F13359">
        <v>2.6455026455026501E-3</v>
      </c>
      <c r="G13359">
        <v>0.48529411764705899</v>
      </c>
      <c r="H13359">
        <v>1.0416666666666701E-2</v>
      </c>
      <c r="I13359">
        <v>0.179012345679012</v>
      </c>
      <c r="J13359" s="1">
        <v>0</v>
      </c>
      <c r="K13359" t="s">
        <v>23239</v>
      </c>
      <c r="L13359" t="s">
        <v>49962</v>
      </c>
      <c r="M13359" t="s">
        <v>49963</v>
      </c>
    </row>
    <row r="13360" spans="1:13">
      <c r="A13360" s="1" t="s">
        <v>15377</v>
      </c>
      <c r="B13360">
        <v>3.5311135748818397E-5</v>
      </c>
      <c r="C13360" s="1">
        <v>5.3338729119262402E-6</v>
      </c>
      <c r="D13360">
        <v>1</v>
      </c>
      <c r="E13360">
        <v>0.99425287356321801</v>
      </c>
      <c r="F13360">
        <v>0.22807017543859601</v>
      </c>
      <c r="G13360">
        <v>0.95555555555555605</v>
      </c>
      <c r="H13360">
        <v>0.41208791208791201</v>
      </c>
      <c r="I13360">
        <v>0.81081081081081097</v>
      </c>
      <c r="J13360" s="1" t="s">
        <v>23229</v>
      </c>
      <c r="K13360" t="s">
        <v>23238</v>
      </c>
      <c r="L13360" t="s">
        <v>49964</v>
      </c>
      <c r="M13360" t="s">
        <v>49965</v>
      </c>
    </row>
    <row r="13361" spans="1:13">
      <c r="A13361" s="1" t="s">
        <v>15378</v>
      </c>
      <c r="B13361">
        <v>1.18283187410533E-5</v>
      </c>
      <c r="C13361" s="1">
        <v>1.6666790415599799E-5</v>
      </c>
      <c r="D13361">
        <v>0.85</v>
      </c>
      <c r="E13361">
        <v>1</v>
      </c>
      <c r="F13361">
        <v>0.90370370370370401</v>
      </c>
      <c r="G13361">
        <v>1</v>
      </c>
      <c r="H13361">
        <v>0.9921875</v>
      </c>
      <c r="I13361">
        <v>0.95454545454545503</v>
      </c>
      <c r="J13361" s="1">
        <v>1</v>
      </c>
      <c r="K13361" t="s">
        <v>23241</v>
      </c>
      <c r="L13361" t="s">
        <v>49966</v>
      </c>
      <c r="M13361" t="s">
        <v>49967</v>
      </c>
    </row>
    <row r="13362" spans="1:13">
      <c r="A13362" s="1" t="s">
        <v>15379</v>
      </c>
      <c r="B13362">
        <v>5.66947398890375E-6</v>
      </c>
      <c r="C13362" s="1">
        <v>3.45186104532443E-5</v>
      </c>
      <c r="D13362">
        <v>3.4482758620689703E-2</v>
      </c>
      <c r="E13362">
        <v>0</v>
      </c>
      <c r="F13362">
        <v>9.5238095238095195E-3</v>
      </c>
      <c r="G13362">
        <v>0</v>
      </c>
      <c r="H13362">
        <v>3.0864197530864199E-2</v>
      </c>
      <c r="I13362">
        <v>5.3571428571428603E-2</v>
      </c>
      <c r="J13362" s="1">
        <v>0</v>
      </c>
      <c r="K13362" t="s">
        <v>23241</v>
      </c>
      <c r="L13362" t="s">
        <v>49968</v>
      </c>
      <c r="M13362" t="s">
        <v>49969</v>
      </c>
    </row>
    <row r="13363" spans="1:13">
      <c r="A13363" s="1" t="s">
        <v>15380</v>
      </c>
      <c r="B13363">
        <v>2.85466899304545E-5</v>
      </c>
      <c r="C13363" s="1">
        <v>5.4063882337042899E-4</v>
      </c>
      <c r="D13363">
        <v>0.1875</v>
      </c>
      <c r="E13363">
        <v>0.296875</v>
      </c>
      <c r="F13363">
        <v>0.32307692307692298</v>
      </c>
      <c r="G13363">
        <v>0.20175438596491199</v>
      </c>
      <c r="H13363">
        <v>0.51315789473684204</v>
      </c>
      <c r="I13363">
        <v>0.54</v>
      </c>
      <c r="J13363" s="1">
        <v>0.95454545454545503</v>
      </c>
      <c r="K13363" t="s">
        <v>23238</v>
      </c>
      <c r="L13363" t="s">
        <v>49970</v>
      </c>
      <c r="M13363" t="s">
        <v>49971</v>
      </c>
    </row>
    <row r="13364" spans="1:13">
      <c r="A13364" s="1" t="s">
        <v>15381</v>
      </c>
      <c r="B13364">
        <v>1.20735911570613E-6</v>
      </c>
      <c r="C13364" s="1">
        <v>3.4667078204189499E-7</v>
      </c>
      <c r="D13364">
        <v>0</v>
      </c>
      <c r="E13364">
        <v>0</v>
      </c>
      <c r="F13364">
        <v>7.2972972972973005E-2</v>
      </c>
      <c r="G13364">
        <v>0</v>
      </c>
      <c r="H13364">
        <v>3.1578947368421102E-2</v>
      </c>
      <c r="I13364">
        <v>0</v>
      </c>
      <c r="J13364" s="1" t="s">
        <v>23229</v>
      </c>
      <c r="K13364" t="s">
        <v>23237</v>
      </c>
      <c r="L13364" t="s">
        <v>49972</v>
      </c>
      <c r="M13364" t="s">
        <v>49973</v>
      </c>
    </row>
    <row r="13365" spans="1:13">
      <c r="A13365" s="1" t="s">
        <v>15382</v>
      </c>
      <c r="B13365">
        <v>8.4959355322052195E-7</v>
      </c>
      <c r="C13365" s="1">
        <v>9.0893587889781703E-7</v>
      </c>
      <c r="D13365">
        <v>1</v>
      </c>
      <c r="E13365">
        <v>1</v>
      </c>
      <c r="F13365">
        <v>0.99324324324324298</v>
      </c>
      <c r="G13365">
        <v>0.97435897435897401</v>
      </c>
      <c r="H13365">
        <v>1</v>
      </c>
      <c r="I13365">
        <v>0.96296296296296302</v>
      </c>
      <c r="J13365" s="1" t="s">
        <v>23229</v>
      </c>
      <c r="K13365" t="s">
        <v>23242</v>
      </c>
      <c r="L13365" t="s">
        <v>49974</v>
      </c>
      <c r="M13365" t="s">
        <v>49975</v>
      </c>
    </row>
    <row r="13366" spans="1:13">
      <c r="A13366" s="1" t="s">
        <v>15383</v>
      </c>
      <c r="B13366">
        <v>2.5592437084024202E-4</v>
      </c>
      <c r="C13366" s="1">
        <v>2.5513376711191498E-5</v>
      </c>
      <c r="D13366">
        <v>0.96875</v>
      </c>
      <c r="E13366">
        <v>0.78421052631578902</v>
      </c>
      <c r="F13366">
        <v>0.997435897435897</v>
      </c>
      <c r="G13366">
        <v>0.98275862068965503</v>
      </c>
      <c r="H13366">
        <v>0.99561403508771895</v>
      </c>
      <c r="I13366">
        <v>0.98</v>
      </c>
      <c r="J13366" s="1">
        <v>0.95454545454545503</v>
      </c>
      <c r="K13366" t="s">
        <v>23238</v>
      </c>
      <c r="L13366" t="s">
        <v>49976</v>
      </c>
      <c r="M13366" t="s">
        <v>49977</v>
      </c>
    </row>
    <row r="13367" spans="1:13">
      <c r="A13367" s="1" t="s">
        <v>15384</v>
      </c>
      <c r="B13367">
        <v>1.45203705602069E-6</v>
      </c>
      <c r="C13367" s="1">
        <v>7.0510379823986601E-7</v>
      </c>
      <c r="D13367">
        <v>0</v>
      </c>
      <c r="E13367">
        <v>9.8837209302325604E-2</v>
      </c>
      <c r="F13367">
        <v>0</v>
      </c>
      <c r="G13367">
        <v>0</v>
      </c>
      <c r="H13367">
        <v>5.6818181818181802E-3</v>
      </c>
      <c r="I13367">
        <v>1.0752688172042999E-2</v>
      </c>
      <c r="J13367" s="1">
        <v>0</v>
      </c>
      <c r="K13367" t="s">
        <v>23241</v>
      </c>
      <c r="L13367" t="s">
        <v>49978</v>
      </c>
      <c r="M13367" t="s">
        <v>49979</v>
      </c>
    </row>
    <row r="13368" spans="1:13">
      <c r="A13368" s="1" t="s">
        <v>15385</v>
      </c>
      <c r="B13368">
        <v>3.4290133130857298E-7</v>
      </c>
      <c r="C13368" s="1">
        <v>6.1886437920046002E-9</v>
      </c>
      <c r="D13368">
        <v>1</v>
      </c>
      <c r="E13368">
        <v>1</v>
      </c>
      <c r="F13368">
        <v>0.99662162162162204</v>
      </c>
      <c r="G13368">
        <v>0.99019607843137303</v>
      </c>
      <c r="H13368">
        <v>0.98979591836734704</v>
      </c>
      <c r="I13368">
        <v>0.99489795918367396</v>
      </c>
      <c r="J13368" s="1">
        <v>0.40909090909090901</v>
      </c>
      <c r="K13368" t="s">
        <v>23239</v>
      </c>
      <c r="L13368" t="s">
        <v>49980</v>
      </c>
      <c r="M13368" t="s">
        <v>49981</v>
      </c>
    </row>
    <row r="13369" spans="1:13">
      <c r="A13369" s="1" t="s">
        <v>15386</v>
      </c>
      <c r="B13369">
        <v>6.4722179434203601E-5</v>
      </c>
      <c r="C13369" s="1">
        <v>3.9168982632226798E-6</v>
      </c>
      <c r="D13369">
        <v>0.33333333333333298</v>
      </c>
      <c r="E13369">
        <v>0.40769230769230802</v>
      </c>
      <c r="F13369">
        <v>9.8639455782312896E-2</v>
      </c>
      <c r="G13369">
        <v>0.26785714285714302</v>
      </c>
      <c r="H13369">
        <v>6.8750000000000006E-2</v>
      </c>
      <c r="I13369">
        <v>0.173913043478261</v>
      </c>
      <c r="J13369" s="1">
        <v>0</v>
      </c>
      <c r="K13369" t="s">
        <v>23241</v>
      </c>
      <c r="L13369" t="s">
        <v>49982</v>
      </c>
      <c r="M13369" t="s">
        <v>49983</v>
      </c>
    </row>
    <row r="13370" spans="1:13">
      <c r="A13370" s="1" t="s">
        <v>15387</v>
      </c>
      <c r="B13370">
        <v>3.9802910375147903E-4</v>
      </c>
      <c r="C13370" s="1">
        <v>2.9407064041574198E-4</v>
      </c>
      <c r="D13370">
        <v>0.70370370370370405</v>
      </c>
      <c r="E13370">
        <v>0.38961038961039002</v>
      </c>
      <c r="F13370">
        <v>0.57425742574257399</v>
      </c>
      <c r="G13370">
        <v>0.63461538461538503</v>
      </c>
      <c r="H13370">
        <v>0.68817204301075297</v>
      </c>
      <c r="I13370">
        <v>0.74747474747474796</v>
      </c>
      <c r="J13370" s="1">
        <v>0.8</v>
      </c>
      <c r="K13370" t="s">
        <v>23238</v>
      </c>
      <c r="L13370" t="s">
        <v>49984</v>
      </c>
      <c r="M13370" t="s">
        <v>49985</v>
      </c>
    </row>
    <row r="13371" spans="1:13">
      <c r="A13371" s="1" t="s">
        <v>15388</v>
      </c>
      <c r="B13371">
        <v>3.6589191441363599E-8</v>
      </c>
      <c r="C13371" s="1">
        <v>9.4300371250783694E-6</v>
      </c>
      <c r="D13371">
        <v>0</v>
      </c>
      <c r="E13371">
        <v>1.1494252873563199E-2</v>
      </c>
      <c r="F13371">
        <v>0</v>
      </c>
      <c r="G13371">
        <v>0.5</v>
      </c>
      <c r="H13371">
        <v>2.68817204301075E-2</v>
      </c>
      <c r="I13371">
        <v>7.4626865671641798E-2</v>
      </c>
      <c r="J13371" s="1">
        <v>0</v>
      </c>
      <c r="K13371" t="s">
        <v>23242</v>
      </c>
      <c r="L13371" t="s">
        <v>49986</v>
      </c>
      <c r="M13371" t="s">
        <v>49987</v>
      </c>
    </row>
    <row r="13372" spans="1:13">
      <c r="A13372" s="1" t="s">
        <v>15389</v>
      </c>
      <c r="B13372">
        <v>3.4428928874303302E-4</v>
      </c>
      <c r="C13372" s="1">
        <v>1.06938687198947E-4</v>
      </c>
      <c r="D13372">
        <v>7.69230769230769E-2</v>
      </c>
      <c r="E13372">
        <v>2.1052631578947399E-2</v>
      </c>
      <c r="F13372">
        <v>0.219895287958115</v>
      </c>
      <c r="G13372">
        <v>0.75</v>
      </c>
      <c r="H13372">
        <v>0.35377358490566002</v>
      </c>
      <c r="I13372">
        <v>0.59900990099009899</v>
      </c>
      <c r="J13372" s="1">
        <v>0</v>
      </c>
      <c r="K13372" t="s">
        <v>23238</v>
      </c>
      <c r="L13372" t="s">
        <v>49988</v>
      </c>
      <c r="M13372" t="s">
        <v>49989</v>
      </c>
    </row>
    <row r="13373" spans="1:13">
      <c r="A13373" s="1" t="s">
        <v>15390</v>
      </c>
      <c r="B13373">
        <v>1.1487677755211E-5</v>
      </c>
      <c r="C13373" s="1">
        <v>8.2478566411225707E-6</v>
      </c>
      <c r="D13373">
        <v>1</v>
      </c>
      <c r="E13373">
        <v>1</v>
      </c>
      <c r="F13373">
        <v>0.59740259740259705</v>
      </c>
      <c r="G13373">
        <v>0.89473684210526305</v>
      </c>
      <c r="H13373">
        <v>0.480263157894737</v>
      </c>
      <c r="I13373">
        <v>0.890625</v>
      </c>
      <c r="J13373" s="1">
        <v>1</v>
      </c>
      <c r="K13373" t="s">
        <v>23241</v>
      </c>
      <c r="L13373" t="s">
        <v>49990</v>
      </c>
      <c r="M13373" t="s">
        <v>49991</v>
      </c>
    </row>
    <row r="13374" spans="1:13">
      <c r="A13374" s="1" t="s">
        <v>15391</v>
      </c>
      <c r="B13374">
        <v>9.9651113044481402E-8</v>
      </c>
      <c r="C13374" s="1">
        <v>6.2188496269312802E-7</v>
      </c>
      <c r="D13374">
        <v>1</v>
      </c>
      <c r="E13374">
        <v>1</v>
      </c>
      <c r="F13374">
        <v>0.956666666666667</v>
      </c>
      <c r="G13374">
        <v>1</v>
      </c>
      <c r="H13374">
        <v>0.96621621621621601</v>
      </c>
      <c r="I13374">
        <v>0.984375</v>
      </c>
      <c r="J13374" s="1">
        <v>1</v>
      </c>
      <c r="K13374" t="s">
        <v>23239</v>
      </c>
      <c r="L13374" t="s">
        <v>49992</v>
      </c>
      <c r="M13374" t="s">
        <v>49993</v>
      </c>
    </row>
    <row r="13375" spans="1:13">
      <c r="A13375" s="1" t="s">
        <v>15392</v>
      </c>
      <c r="B13375">
        <v>2.85497547707756E-4</v>
      </c>
      <c r="C13375" s="1">
        <v>8.6715084779835302E-4</v>
      </c>
      <c r="D13375">
        <v>0.23214285714285701</v>
      </c>
      <c r="E13375">
        <v>0.133333333333333</v>
      </c>
      <c r="F13375">
        <v>0.57913669064748197</v>
      </c>
      <c r="G13375">
        <v>0.71875</v>
      </c>
      <c r="H13375">
        <v>0.67708333333333304</v>
      </c>
      <c r="I13375">
        <v>0.82608695652173902</v>
      </c>
      <c r="J13375" s="1" t="s">
        <v>23229</v>
      </c>
      <c r="K13375" t="s">
        <v>23238</v>
      </c>
      <c r="L13375" t="s">
        <v>49994</v>
      </c>
      <c r="M13375" t="s">
        <v>49995</v>
      </c>
    </row>
    <row r="13376" spans="1:13">
      <c r="A13376" s="1" t="s">
        <v>15393</v>
      </c>
      <c r="B13376">
        <v>1.02297890128686E-6</v>
      </c>
      <c r="C13376" s="1">
        <v>5.8356221377528402E-7</v>
      </c>
      <c r="D13376">
        <v>1</v>
      </c>
      <c r="E13376">
        <v>0.99295774647887303</v>
      </c>
      <c r="F13376">
        <v>0.99193548387096797</v>
      </c>
      <c r="G13376">
        <v>0.85294117647058798</v>
      </c>
      <c r="H13376">
        <v>0.98130841121495305</v>
      </c>
      <c r="I13376">
        <v>0.93</v>
      </c>
      <c r="J13376" s="1">
        <v>1</v>
      </c>
      <c r="K13376" t="s">
        <v>23239</v>
      </c>
      <c r="L13376" t="s">
        <v>49996</v>
      </c>
      <c r="M13376" t="s">
        <v>49997</v>
      </c>
    </row>
    <row r="13377" spans="1:13">
      <c r="A13377" s="1" t="s">
        <v>15394</v>
      </c>
      <c r="B13377">
        <v>1.85543423418321E-6</v>
      </c>
      <c r="C13377" s="1">
        <v>8.4663528627237205E-6</v>
      </c>
      <c r="D13377">
        <v>1</v>
      </c>
      <c r="E13377">
        <v>1</v>
      </c>
      <c r="F13377">
        <v>1</v>
      </c>
      <c r="G13377">
        <v>0.96969696969696995</v>
      </c>
      <c r="H13377">
        <v>1</v>
      </c>
      <c r="I13377">
        <v>0.77272727272727304</v>
      </c>
      <c r="J13377" s="1">
        <v>1</v>
      </c>
      <c r="K13377" t="s">
        <v>23241</v>
      </c>
      <c r="L13377" t="s">
        <v>49998</v>
      </c>
      <c r="M13377" t="s">
        <v>49999</v>
      </c>
    </row>
    <row r="13378" spans="1:13">
      <c r="A13378" s="1" t="s">
        <v>15395</v>
      </c>
      <c r="B13378">
        <v>2.8889515572665499E-4</v>
      </c>
      <c r="C13378" s="1">
        <v>5.8701660868741797E-6</v>
      </c>
      <c r="D13378">
        <v>0</v>
      </c>
      <c r="E13378">
        <v>0.68452380952380998</v>
      </c>
      <c r="F13378">
        <v>0.59210526315789502</v>
      </c>
      <c r="G13378">
        <v>0.375</v>
      </c>
      <c r="H13378">
        <v>0.40845070422535201</v>
      </c>
      <c r="I13378">
        <v>0.51724137931034497</v>
      </c>
      <c r="J13378" s="1" t="s">
        <v>23229</v>
      </c>
      <c r="K13378" t="s">
        <v>23241</v>
      </c>
      <c r="L13378" t="s">
        <v>50000</v>
      </c>
      <c r="M13378" t="s">
        <v>50001</v>
      </c>
    </row>
    <row r="13379" spans="1:13">
      <c r="A13379" s="1" t="s">
        <v>15396</v>
      </c>
      <c r="B13379">
        <v>0</v>
      </c>
      <c r="C13379" s="1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 s="1">
        <v>1</v>
      </c>
      <c r="K13379" t="s">
        <v>23241</v>
      </c>
      <c r="L13379" t="s">
        <v>50002</v>
      </c>
      <c r="M13379" t="s">
        <v>50003</v>
      </c>
    </row>
    <row r="13380" spans="1:13">
      <c r="A13380" s="1" t="s">
        <v>15397</v>
      </c>
      <c r="B13380">
        <v>7.6808348153991503E-8</v>
      </c>
      <c r="C13380" s="1">
        <v>2.2783808749560401E-6</v>
      </c>
      <c r="D13380">
        <v>1</v>
      </c>
      <c r="E13380">
        <v>1</v>
      </c>
      <c r="F13380">
        <v>1</v>
      </c>
      <c r="G13380">
        <v>0.6</v>
      </c>
      <c r="H13380">
        <v>0.97368421052631604</v>
      </c>
      <c r="I13380">
        <v>0.91666666666666696</v>
      </c>
      <c r="J13380" s="1">
        <v>1</v>
      </c>
      <c r="K13380" t="s">
        <v>23242</v>
      </c>
      <c r="L13380" t="s">
        <v>50004</v>
      </c>
      <c r="M13380" t="s">
        <v>50005</v>
      </c>
    </row>
    <row r="13381" spans="1:13">
      <c r="A13381" s="1" t="s">
        <v>15398</v>
      </c>
      <c r="B13381">
        <v>4.4432527924722097E-9</v>
      </c>
      <c r="C13381" s="1">
        <v>1.0505338206256E-7</v>
      </c>
      <c r="D13381">
        <v>1</v>
      </c>
      <c r="E13381">
        <v>1</v>
      </c>
      <c r="F13381">
        <v>0.99742268041237103</v>
      </c>
      <c r="G13381">
        <v>0.80701754385964897</v>
      </c>
      <c r="H13381">
        <v>0.97297297297297303</v>
      </c>
      <c r="I13381">
        <v>0.97950819672131195</v>
      </c>
      <c r="J13381" s="1">
        <v>1</v>
      </c>
      <c r="K13381" t="s">
        <v>23238</v>
      </c>
      <c r="L13381" t="s">
        <v>50006</v>
      </c>
      <c r="M13381" t="s">
        <v>50007</v>
      </c>
    </row>
    <row r="13382" spans="1:13">
      <c r="A13382" s="1" t="s">
        <v>15399</v>
      </c>
      <c r="B13382">
        <v>5.5942772700599097E-6</v>
      </c>
      <c r="C13382" s="1">
        <v>1.30110870186091E-4</v>
      </c>
      <c r="D13382">
        <v>0.66</v>
      </c>
      <c r="E13382">
        <v>0.88461538461538503</v>
      </c>
      <c r="F13382">
        <v>0.84466019417475702</v>
      </c>
      <c r="G13382">
        <v>0.91666666666666696</v>
      </c>
      <c r="H13382">
        <v>0.60447761194029803</v>
      </c>
      <c r="I13382">
        <v>0.68888888888888899</v>
      </c>
      <c r="J13382" s="1">
        <v>1</v>
      </c>
      <c r="K13382" t="s">
        <v>23238</v>
      </c>
      <c r="L13382" t="s">
        <v>50008</v>
      </c>
      <c r="M13382" t="s">
        <v>50009</v>
      </c>
    </row>
    <row r="13383" spans="1:13">
      <c r="A13383" s="1" t="s">
        <v>15400</v>
      </c>
      <c r="B13383">
        <v>3.99531769408111E-7</v>
      </c>
      <c r="C13383" s="1">
        <v>3.1034879036421398E-7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4.2553191489361701E-2</v>
      </c>
      <c r="J13383" s="1">
        <v>0</v>
      </c>
      <c r="K13383" t="s">
        <v>23241</v>
      </c>
      <c r="L13383" t="s">
        <v>50010</v>
      </c>
      <c r="M13383" t="s">
        <v>50011</v>
      </c>
    </row>
    <row r="13384" spans="1:13">
      <c r="A13384" s="1" t="s">
        <v>15401</v>
      </c>
      <c r="B13384">
        <v>2.64213646476082E-6</v>
      </c>
      <c r="C13384" s="1">
        <v>5.3734098546650201E-5</v>
      </c>
      <c r="D13384">
        <v>0.42857142857142899</v>
      </c>
      <c r="E13384">
        <v>0.163636363636364</v>
      </c>
      <c r="F13384">
        <v>0.55357142857142905</v>
      </c>
      <c r="G13384">
        <v>0.58333333333333304</v>
      </c>
      <c r="H13384">
        <v>0.57999999999999996</v>
      </c>
      <c r="I13384">
        <v>0.51666666666666705</v>
      </c>
      <c r="J13384" s="1">
        <v>0</v>
      </c>
      <c r="K13384" t="s">
        <v>23242</v>
      </c>
      <c r="L13384" t="s">
        <v>50012</v>
      </c>
      <c r="M13384" t="s">
        <v>50013</v>
      </c>
    </row>
    <row r="13385" spans="1:13">
      <c r="A13385" s="1" t="s">
        <v>15402</v>
      </c>
      <c r="B13385">
        <v>8.7562657966177093E-6</v>
      </c>
      <c r="C13385" s="1">
        <v>4.50886451660563E-8</v>
      </c>
      <c r="D13385">
        <v>1</v>
      </c>
      <c r="E13385">
        <v>0.99137931034482796</v>
      </c>
      <c r="F13385">
        <v>0.99386503067484699</v>
      </c>
      <c r="G13385">
        <v>1</v>
      </c>
      <c r="H13385">
        <v>1</v>
      </c>
      <c r="I13385">
        <v>0.97777777777777797</v>
      </c>
      <c r="J13385" s="1">
        <v>1</v>
      </c>
      <c r="K13385" t="s">
        <v>23238</v>
      </c>
      <c r="L13385" t="s">
        <v>50014</v>
      </c>
      <c r="M13385" t="s">
        <v>50015</v>
      </c>
    </row>
    <row r="13386" spans="1:13">
      <c r="A13386" s="1" t="s">
        <v>15403</v>
      </c>
      <c r="B13386">
        <v>2.7436429266041601E-4</v>
      </c>
      <c r="C13386" s="1">
        <v>6.1430753641785297E-6</v>
      </c>
      <c r="D13386">
        <v>0</v>
      </c>
      <c r="E13386">
        <v>0.28947368421052599</v>
      </c>
      <c r="F13386">
        <v>0</v>
      </c>
      <c r="G13386">
        <v>0</v>
      </c>
      <c r="H13386">
        <v>0</v>
      </c>
      <c r="I13386">
        <v>0</v>
      </c>
      <c r="J13386" s="1">
        <v>0</v>
      </c>
      <c r="K13386" t="s">
        <v>23242</v>
      </c>
      <c r="L13386" t="s">
        <v>50016</v>
      </c>
      <c r="M13386" t="s">
        <v>50017</v>
      </c>
    </row>
    <row r="13387" spans="1:13">
      <c r="A13387" s="1" t="s">
        <v>15404</v>
      </c>
      <c r="B13387">
        <v>2.91937551933692E-7</v>
      </c>
      <c r="C13387" s="1">
        <v>1.1168761254686601E-5</v>
      </c>
      <c r="D13387">
        <v>1</v>
      </c>
      <c r="E13387">
        <v>1</v>
      </c>
      <c r="F13387">
        <v>0.97445255474452597</v>
      </c>
      <c r="G13387">
        <v>1</v>
      </c>
      <c r="H13387">
        <v>0.955696202531646</v>
      </c>
      <c r="I13387">
        <v>0.93589743589743601</v>
      </c>
      <c r="J13387" s="1" t="s">
        <v>23229</v>
      </c>
      <c r="K13387" t="s">
        <v>23237</v>
      </c>
      <c r="L13387" t="s">
        <v>50018</v>
      </c>
      <c r="M13387" t="s">
        <v>50019</v>
      </c>
    </row>
    <row r="13388" spans="1:13">
      <c r="A13388" s="1" t="s">
        <v>15405</v>
      </c>
      <c r="B13388">
        <v>2.8078813508343901E-5</v>
      </c>
      <c r="C13388" s="1">
        <v>1.4357993742051701E-4</v>
      </c>
      <c r="D13388">
        <v>0.97916666666666696</v>
      </c>
      <c r="E13388">
        <v>0.88888888888888895</v>
      </c>
      <c r="F13388">
        <v>0.81506849315068497</v>
      </c>
      <c r="G13388">
        <v>0.63793103448275901</v>
      </c>
      <c r="H13388">
        <v>0.64705882352941202</v>
      </c>
      <c r="I13388">
        <v>0.85955056179775302</v>
      </c>
      <c r="J13388" s="1">
        <v>1</v>
      </c>
      <c r="K13388" t="s">
        <v>23238</v>
      </c>
      <c r="L13388" t="s">
        <v>50020</v>
      </c>
      <c r="M13388" t="s">
        <v>50021</v>
      </c>
    </row>
    <row r="13389" spans="1:13">
      <c r="A13389" s="1" t="s">
        <v>15406</v>
      </c>
      <c r="B13389">
        <v>6.4230323130363599E-5</v>
      </c>
      <c r="C13389" s="1">
        <v>3.7738188956037703E-5</v>
      </c>
      <c r="D13389">
        <v>0</v>
      </c>
      <c r="E13389">
        <v>0</v>
      </c>
      <c r="F13389">
        <v>5.0724637681159403E-2</v>
      </c>
      <c r="G13389">
        <v>6.6666666666666693E-2</v>
      </c>
      <c r="H13389">
        <v>0.23972602739726001</v>
      </c>
      <c r="I13389">
        <v>1.7857142857142901E-2</v>
      </c>
      <c r="J13389" s="1">
        <v>0.05</v>
      </c>
      <c r="K13389" t="s">
        <v>23238</v>
      </c>
      <c r="L13389" t="s">
        <v>50022</v>
      </c>
      <c r="M13389" t="s">
        <v>50023</v>
      </c>
    </row>
    <row r="13390" spans="1:13">
      <c r="A13390" s="1" t="s">
        <v>15407</v>
      </c>
      <c r="B13390">
        <v>1.7895322183284301E-5</v>
      </c>
      <c r="C13390" s="1">
        <v>3.3279523756689098E-7</v>
      </c>
      <c r="D13390">
        <v>0.109375</v>
      </c>
      <c r="E13390">
        <v>5.6818181818181802E-2</v>
      </c>
      <c r="F13390">
        <v>0</v>
      </c>
      <c r="G13390">
        <v>0</v>
      </c>
      <c r="H13390">
        <v>0</v>
      </c>
      <c r="I13390">
        <v>0</v>
      </c>
      <c r="J13390" s="1" t="s">
        <v>23229</v>
      </c>
      <c r="K13390" t="s">
        <v>23242</v>
      </c>
      <c r="L13390" t="s">
        <v>50024</v>
      </c>
      <c r="M13390" t="s">
        <v>50025</v>
      </c>
    </row>
    <row r="13391" spans="1:13">
      <c r="A13391" s="1" t="s">
        <v>15408</v>
      </c>
      <c r="B13391">
        <v>9.1521479780382704E-4</v>
      </c>
      <c r="C13391" s="1">
        <v>1.3802584377896199E-5</v>
      </c>
      <c r="D13391">
        <v>0.5</v>
      </c>
      <c r="E13391">
        <v>0.98947368421052595</v>
      </c>
      <c r="F13391">
        <v>0.569148936170213</v>
      </c>
      <c r="G13391">
        <v>0.48</v>
      </c>
      <c r="H13391">
        <v>0.60606060606060597</v>
      </c>
      <c r="I13391">
        <v>0.355263157894737</v>
      </c>
      <c r="J13391" s="1">
        <v>0</v>
      </c>
      <c r="K13391" t="s">
        <v>23241</v>
      </c>
      <c r="L13391" t="s">
        <v>50026</v>
      </c>
      <c r="M13391" t="s">
        <v>50027</v>
      </c>
    </row>
    <row r="13392" spans="1:13">
      <c r="A13392" s="1" t="s">
        <v>15409</v>
      </c>
      <c r="B13392">
        <v>2.2046430742082499E-11</v>
      </c>
      <c r="C13392" s="1">
        <v>6.2181636329997797E-7</v>
      </c>
      <c r="D13392">
        <v>1</v>
      </c>
      <c r="E13392">
        <v>1</v>
      </c>
      <c r="F13392">
        <v>1</v>
      </c>
      <c r="G13392">
        <v>1</v>
      </c>
      <c r="H13392">
        <v>0.993670886075949</v>
      </c>
      <c r="I13392">
        <v>1</v>
      </c>
      <c r="J13392" s="1">
        <v>0.95454545454545503</v>
      </c>
      <c r="K13392" t="s">
        <v>23240</v>
      </c>
      <c r="L13392" t="s">
        <v>50028</v>
      </c>
      <c r="M13392" t="s">
        <v>50029</v>
      </c>
    </row>
    <row r="13393" spans="1:13">
      <c r="A13393" s="1" t="s">
        <v>15410</v>
      </c>
      <c r="B13393">
        <v>3.7872733366853301E-5</v>
      </c>
      <c r="C13393" s="1">
        <v>3.2099643718725397E-5</v>
      </c>
      <c r="D13393">
        <v>0.93333333333333302</v>
      </c>
      <c r="E13393">
        <v>0.88333333333333297</v>
      </c>
      <c r="F13393">
        <v>0.84139784946236595</v>
      </c>
      <c r="G13393">
        <v>0.88749999999999996</v>
      </c>
      <c r="H13393">
        <v>0.85789473684210504</v>
      </c>
      <c r="I13393">
        <v>0.79285714285714304</v>
      </c>
      <c r="J13393" s="1">
        <v>1</v>
      </c>
      <c r="K13393" t="s">
        <v>23241</v>
      </c>
      <c r="L13393" t="s">
        <v>50030</v>
      </c>
      <c r="M13393" t="s">
        <v>50031</v>
      </c>
    </row>
    <row r="13394" spans="1:13">
      <c r="A13394" s="1" t="s">
        <v>15411</v>
      </c>
      <c r="B13394">
        <v>9.3048779486372005E-6</v>
      </c>
      <c r="C13394" s="1">
        <v>3.4437512108905502E-5</v>
      </c>
      <c r="D13394">
        <v>0.80645161290322598</v>
      </c>
      <c r="E13394">
        <v>0.54347826086956497</v>
      </c>
      <c r="F13394">
        <v>0.67357512953367904</v>
      </c>
      <c r="G13394">
        <v>0.56756756756756799</v>
      </c>
      <c r="H13394">
        <v>0.67821782178217804</v>
      </c>
      <c r="I13394">
        <v>0.67460317460317498</v>
      </c>
      <c r="J13394" s="1">
        <v>0.95</v>
      </c>
      <c r="K13394" t="s">
        <v>23238</v>
      </c>
      <c r="L13394" t="s">
        <v>50032</v>
      </c>
      <c r="M13394" t="s">
        <v>50033</v>
      </c>
    </row>
    <row r="13395" spans="1:13">
      <c r="A13395" s="1" t="s">
        <v>15412</v>
      </c>
      <c r="B13395">
        <v>1.3412778546809E-6</v>
      </c>
      <c r="C13395" s="1">
        <v>3.6616937470124203E-8</v>
      </c>
      <c r="D13395">
        <v>0.96551724137931005</v>
      </c>
      <c r="E13395">
        <v>1</v>
      </c>
      <c r="F13395">
        <v>1</v>
      </c>
      <c r="G13395">
        <v>1</v>
      </c>
      <c r="H13395">
        <v>1</v>
      </c>
      <c r="I13395">
        <v>1</v>
      </c>
      <c r="J13395" s="1" t="s">
        <v>23229</v>
      </c>
      <c r="K13395" t="s">
        <v>23241</v>
      </c>
      <c r="L13395" t="s">
        <v>50034</v>
      </c>
      <c r="M13395" t="s">
        <v>50035</v>
      </c>
    </row>
    <row r="13396" spans="1:13">
      <c r="A13396" s="1" t="s">
        <v>15413</v>
      </c>
      <c r="B13396">
        <v>5.3620975099008704E-6</v>
      </c>
      <c r="C13396" s="1">
        <v>1.1176887810172101E-4</v>
      </c>
      <c r="D13396">
        <v>8.0645161290322606E-2</v>
      </c>
      <c r="E13396">
        <v>0.121794871794872</v>
      </c>
      <c r="F13396">
        <v>2.97297297297297E-2</v>
      </c>
      <c r="G13396">
        <v>9.0909090909090898E-2</v>
      </c>
      <c r="H13396">
        <v>0.21052631578947401</v>
      </c>
      <c r="I13396">
        <v>2.83018867924528E-2</v>
      </c>
      <c r="J13396" s="1">
        <v>0</v>
      </c>
      <c r="K13396" t="s">
        <v>23241</v>
      </c>
      <c r="L13396" t="s">
        <v>50036</v>
      </c>
      <c r="M13396" t="s">
        <v>50037</v>
      </c>
    </row>
    <row r="13397" spans="1:13">
      <c r="A13397" s="1" t="s">
        <v>15414</v>
      </c>
      <c r="B13397">
        <v>9.1784597031949598E-8</v>
      </c>
      <c r="C13397" s="1">
        <v>2.72246818222716E-7</v>
      </c>
      <c r="D13397">
        <v>1</v>
      </c>
      <c r="E13397">
        <v>1</v>
      </c>
      <c r="F13397">
        <v>1</v>
      </c>
      <c r="G13397">
        <v>0.625</v>
      </c>
      <c r="H13397">
        <v>1</v>
      </c>
      <c r="I13397">
        <v>0.98360655737704905</v>
      </c>
      <c r="J13397" s="1" t="s">
        <v>23229</v>
      </c>
      <c r="K13397" t="s">
        <v>23241</v>
      </c>
      <c r="L13397" t="s">
        <v>50038</v>
      </c>
      <c r="M13397" t="s">
        <v>50039</v>
      </c>
    </row>
    <row r="13398" spans="1:13">
      <c r="A13398" s="1" t="s">
        <v>15415</v>
      </c>
      <c r="B13398">
        <v>2.5146108868093302E-6</v>
      </c>
      <c r="C13398" s="1">
        <v>7.0434089786717993E-8</v>
      </c>
      <c r="D13398">
        <v>0.91935483870967705</v>
      </c>
      <c r="E13398">
        <v>1</v>
      </c>
      <c r="F13398">
        <v>0.99736842105263201</v>
      </c>
      <c r="G13398">
        <v>1</v>
      </c>
      <c r="H13398">
        <v>1</v>
      </c>
      <c r="I13398">
        <v>0.99557522123893805</v>
      </c>
      <c r="J13398" s="1" t="s">
        <v>23229</v>
      </c>
      <c r="K13398" t="s">
        <v>23237</v>
      </c>
      <c r="L13398" t="s">
        <v>50040</v>
      </c>
      <c r="M13398" t="s">
        <v>50041</v>
      </c>
    </row>
    <row r="13399" spans="1:13">
      <c r="A13399" s="1" t="s">
        <v>15416</v>
      </c>
      <c r="B13399">
        <v>6.0737164955113095E-7</v>
      </c>
      <c r="C13399" s="1">
        <v>5.4717961486594997E-6</v>
      </c>
      <c r="D13399">
        <v>0.875</v>
      </c>
      <c r="E13399">
        <v>1</v>
      </c>
      <c r="F13399">
        <v>0.90972222222222199</v>
      </c>
      <c r="G13399" t="s">
        <v>23229</v>
      </c>
      <c r="H13399">
        <v>1</v>
      </c>
      <c r="I13399">
        <v>1</v>
      </c>
      <c r="J13399" s="1">
        <v>1</v>
      </c>
      <c r="K13399" t="s">
        <v>23239</v>
      </c>
      <c r="L13399" t="s">
        <v>50042</v>
      </c>
      <c r="M13399" t="s">
        <v>50043</v>
      </c>
    </row>
    <row r="13400" spans="1:13">
      <c r="A13400" s="1" t="s">
        <v>15417</v>
      </c>
      <c r="B13400">
        <v>6.0111168503231599E-5</v>
      </c>
      <c r="C13400" s="1">
        <v>2.38351156660748E-4</v>
      </c>
      <c r="D13400">
        <v>0.18518518518518501</v>
      </c>
      <c r="E13400">
        <v>1.3157894736842099E-2</v>
      </c>
      <c r="F13400">
        <v>0.72302158273381301</v>
      </c>
      <c r="G13400">
        <v>0.31818181818181801</v>
      </c>
      <c r="H13400">
        <v>0.69117647058823495</v>
      </c>
      <c r="I13400">
        <v>6.25E-2</v>
      </c>
      <c r="J13400" s="1" t="s">
        <v>23229</v>
      </c>
      <c r="K13400" t="s">
        <v>23238</v>
      </c>
      <c r="L13400" t="s">
        <v>50044</v>
      </c>
      <c r="M13400" t="s">
        <v>50045</v>
      </c>
    </row>
    <row r="13401" spans="1:13">
      <c r="A13401" s="1" t="s">
        <v>15418</v>
      </c>
      <c r="B13401">
        <v>1.3011996907120299E-6</v>
      </c>
      <c r="C13401" s="1">
        <v>7.4904648547512203E-6</v>
      </c>
      <c r="D13401">
        <v>0</v>
      </c>
      <c r="E13401">
        <v>0</v>
      </c>
      <c r="F13401">
        <v>0</v>
      </c>
      <c r="G13401">
        <v>0.22826086956521699</v>
      </c>
      <c r="H13401">
        <v>4.9504950495049497E-3</v>
      </c>
      <c r="I13401">
        <v>9.6385542168674704E-2</v>
      </c>
      <c r="J13401" s="1" t="s">
        <v>23229</v>
      </c>
      <c r="K13401" t="s">
        <v>23239</v>
      </c>
      <c r="L13401" t="s">
        <v>50046</v>
      </c>
      <c r="M13401" t="s">
        <v>50047</v>
      </c>
    </row>
    <row r="13402" spans="1:13">
      <c r="A13402" s="1" t="s">
        <v>15419</v>
      </c>
      <c r="B13402">
        <v>1.42740209320035E-7</v>
      </c>
      <c r="C13402" s="1">
        <v>5.88269495266019E-8</v>
      </c>
      <c r="D13402">
        <v>1</v>
      </c>
      <c r="E13402">
        <v>0.98795180722891596</v>
      </c>
      <c r="F13402">
        <v>1</v>
      </c>
      <c r="G13402">
        <v>1</v>
      </c>
      <c r="H13402">
        <v>0.99484536082474195</v>
      </c>
      <c r="I13402">
        <v>1</v>
      </c>
      <c r="J13402" s="1">
        <v>0.45454545454545497</v>
      </c>
      <c r="K13402" t="s">
        <v>23238</v>
      </c>
      <c r="L13402" t="s">
        <v>50048</v>
      </c>
      <c r="M13402" t="s">
        <v>50049</v>
      </c>
    </row>
    <row r="13403" spans="1:13">
      <c r="A13403" s="1" t="s">
        <v>15420</v>
      </c>
      <c r="B13403">
        <v>2.6835998889956398E-6</v>
      </c>
      <c r="C13403" s="1">
        <v>4.0443029027554603E-6</v>
      </c>
      <c r="D13403">
        <v>2.1739130434782601E-2</v>
      </c>
      <c r="E13403">
        <v>0</v>
      </c>
      <c r="F13403">
        <v>0.10902255639097699</v>
      </c>
      <c r="G13403">
        <v>0.133333333333333</v>
      </c>
      <c r="H13403">
        <v>6.8750000000000006E-2</v>
      </c>
      <c r="I13403">
        <v>0.128205128205128</v>
      </c>
      <c r="J13403" s="1">
        <v>6.25E-2</v>
      </c>
      <c r="K13403" t="s">
        <v>23239</v>
      </c>
      <c r="L13403" t="s">
        <v>50050</v>
      </c>
      <c r="M13403" t="s">
        <v>50051</v>
      </c>
    </row>
    <row r="13404" spans="1:13">
      <c r="A13404" s="1" t="s">
        <v>15421</v>
      </c>
      <c r="B13404">
        <v>3.06115841373069E-5</v>
      </c>
      <c r="C13404" s="1">
        <v>5.9805583393985304E-6</v>
      </c>
      <c r="D13404">
        <v>0.56451612903225801</v>
      </c>
      <c r="E13404">
        <v>0.97777777777777797</v>
      </c>
      <c r="F13404">
        <v>0.772486772486772</v>
      </c>
      <c r="G13404">
        <v>0.344444444444444</v>
      </c>
      <c r="H13404">
        <v>0.93157894736842095</v>
      </c>
      <c r="I13404">
        <v>0.70161290322580605</v>
      </c>
      <c r="J13404" s="1">
        <v>0.95</v>
      </c>
      <c r="K13404" t="s">
        <v>23240</v>
      </c>
      <c r="L13404" t="s">
        <v>50052</v>
      </c>
      <c r="M13404" t="s">
        <v>50053</v>
      </c>
    </row>
    <row r="13405" spans="1:13">
      <c r="A13405" s="1" t="s">
        <v>15422</v>
      </c>
      <c r="B13405">
        <v>1.38971843763507E-6</v>
      </c>
      <c r="C13405" s="1">
        <v>1.66323557592777E-6</v>
      </c>
      <c r="D13405">
        <v>1</v>
      </c>
      <c r="E13405">
        <v>1</v>
      </c>
      <c r="F13405">
        <v>0.96017699115044297</v>
      </c>
      <c r="G13405">
        <v>1</v>
      </c>
      <c r="H13405">
        <v>0.77777777777777801</v>
      </c>
      <c r="I13405">
        <v>1</v>
      </c>
      <c r="J13405" s="1" t="s">
        <v>23229</v>
      </c>
      <c r="K13405" t="s">
        <v>23241</v>
      </c>
      <c r="L13405" t="s">
        <v>50054</v>
      </c>
      <c r="M13405" t="s">
        <v>50055</v>
      </c>
    </row>
    <row r="13406" spans="1:13">
      <c r="A13406" s="1" t="s">
        <v>15423</v>
      </c>
      <c r="B13406">
        <v>3.7055892380645903E-7</v>
      </c>
      <c r="C13406" s="1">
        <v>2.0167673604644899E-7</v>
      </c>
      <c r="D13406">
        <v>0</v>
      </c>
      <c r="E13406">
        <v>0</v>
      </c>
      <c r="F13406">
        <v>5.6818181818181802E-3</v>
      </c>
      <c r="G13406">
        <v>0.12765957446808501</v>
      </c>
      <c r="H13406">
        <v>6.2500000000000003E-3</v>
      </c>
      <c r="I13406">
        <v>0</v>
      </c>
      <c r="J13406" s="1">
        <v>0</v>
      </c>
      <c r="K13406" t="s">
        <v>23238</v>
      </c>
      <c r="L13406" t="s">
        <v>50056</v>
      </c>
      <c r="M13406" t="s">
        <v>50057</v>
      </c>
    </row>
    <row r="13407" spans="1:13">
      <c r="A13407" s="1" t="s">
        <v>15424</v>
      </c>
      <c r="B13407">
        <v>1.09152525638068E-8</v>
      </c>
      <c r="C13407" s="1">
        <v>8.2536748682925901E-5</v>
      </c>
      <c r="D13407">
        <v>0.96875</v>
      </c>
      <c r="E13407">
        <v>1</v>
      </c>
      <c r="F13407">
        <v>1</v>
      </c>
      <c r="G13407">
        <v>1</v>
      </c>
      <c r="H13407">
        <v>0.93258426966292096</v>
      </c>
      <c r="I13407">
        <v>0.91071428571428603</v>
      </c>
      <c r="J13407" s="1" t="s">
        <v>23229</v>
      </c>
      <c r="K13407" t="s">
        <v>23241</v>
      </c>
      <c r="L13407" t="s">
        <v>50058</v>
      </c>
      <c r="M13407" t="s">
        <v>50059</v>
      </c>
    </row>
    <row r="13408" spans="1:13">
      <c r="A13408" s="1" t="s">
        <v>15425</v>
      </c>
      <c r="B13408">
        <v>3.5033114793099802E-7</v>
      </c>
      <c r="C13408" s="1">
        <v>4.1511201925558799E-8</v>
      </c>
      <c r="D13408">
        <v>0.95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 s="1" t="s">
        <v>23229</v>
      </c>
      <c r="K13408" t="s">
        <v>23238</v>
      </c>
      <c r="L13408" t="s">
        <v>50060</v>
      </c>
      <c r="M13408" t="s">
        <v>50061</v>
      </c>
    </row>
    <row r="13409" spans="1:13">
      <c r="A13409" s="1" t="s">
        <v>15426</v>
      </c>
      <c r="B13409">
        <v>8.5140671124786707E-6</v>
      </c>
      <c r="C13409" s="1">
        <v>1.8206721773583099E-5</v>
      </c>
      <c r="D13409">
        <v>0</v>
      </c>
      <c r="E13409">
        <v>0</v>
      </c>
      <c r="F13409">
        <v>0.123563218390805</v>
      </c>
      <c r="G13409">
        <v>0</v>
      </c>
      <c r="H13409">
        <v>0</v>
      </c>
      <c r="I13409">
        <v>0</v>
      </c>
      <c r="J13409" s="1">
        <v>7.1428571428571397E-2</v>
      </c>
      <c r="K13409" t="s">
        <v>23242</v>
      </c>
      <c r="L13409" t="s">
        <v>50062</v>
      </c>
      <c r="M13409" t="s">
        <v>50063</v>
      </c>
    </row>
    <row r="13410" spans="1:13">
      <c r="A13410" s="1" t="s">
        <v>15427</v>
      </c>
      <c r="B13410">
        <v>6.6709582067234904E-7</v>
      </c>
      <c r="C13410" s="1">
        <v>7.6385535252693797E-7</v>
      </c>
      <c r="D13410">
        <v>0.984375</v>
      </c>
      <c r="E13410">
        <v>0.97752808988763995</v>
      </c>
      <c r="F13410">
        <v>0.99740932642487001</v>
      </c>
      <c r="G13410">
        <v>0.98181818181818203</v>
      </c>
      <c r="H13410">
        <v>0.97596153846153799</v>
      </c>
      <c r="I13410">
        <v>0.98404255319148903</v>
      </c>
      <c r="J13410" s="1">
        <v>9.0909090909090898E-2</v>
      </c>
      <c r="K13410" t="s">
        <v>23238</v>
      </c>
      <c r="L13410" t="s">
        <v>50064</v>
      </c>
      <c r="M13410" t="s">
        <v>50065</v>
      </c>
    </row>
    <row r="13411" spans="1:13">
      <c r="A13411" s="1" t="s">
        <v>15428</v>
      </c>
      <c r="B13411">
        <v>2.7006183972961199E-5</v>
      </c>
      <c r="C13411" s="1">
        <v>9.1813457747112401E-5</v>
      </c>
      <c r="D13411">
        <v>0.31034482758620702</v>
      </c>
      <c r="E13411">
        <v>0.59890109890109899</v>
      </c>
      <c r="F13411">
        <v>0.38043478260869601</v>
      </c>
      <c r="G13411">
        <v>4.1666666666666699E-2</v>
      </c>
      <c r="H13411">
        <v>0.58928571428571397</v>
      </c>
      <c r="I13411">
        <v>0.65789473684210498</v>
      </c>
      <c r="J13411" s="1" t="s">
        <v>23229</v>
      </c>
      <c r="K13411" t="s">
        <v>23238</v>
      </c>
      <c r="L13411" t="s">
        <v>50066</v>
      </c>
      <c r="M13411" t="s">
        <v>50067</v>
      </c>
    </row>
    <row r="13412" spans="1:13">
      <c r="A13412" s="1" t="s">
        <v>15429</v>
      </c>
      <c r="B13412">
        <v>1.5426126454557299E-4</v>
      </c>
      <c r="C13412" s="1">
        <v>2.8701123722299802E-4</v>
      </c>
      <c r="D13412">
        <v>1</v>
      </c>
      <c r="E13412">
        <v>0.98124999999999996</v>
      </c>
      <c r="F13412">
        <v>0.552795031055901</v>
      </c>
      <c r="G13412">
        <v>1</v>
      </c>
      <c r="H13412">
        <v>0.96276595744680804</v>
      </c>
      <c r="I13412">
        <v>1</v>
      </c>
      <c r="J13412" s="1">
        <v>1</v>
      </c>
      <c r="K13412" t="s">
        <v>23242</v>
      </c>
      <c r="L13412" t="s">
        <v>50068</v>
      </c>
      <c r="M13412" t="s">
        <v>50069</v>
      </c>
    </row>
    <row r="13413" spans="1:13">
      <c r="A13413" s="1" t="s">
        <v>15430</v>
      </c>
      <c r="B13413">
        <v>0</v>
      </c>
      <c r="C13413" s="1">
        <v>0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 s="1">
        <v>0</v>
      </c>
      <c r="K13413" t="s">
        <v>23241</v>
      </c>
      <c r="L13413" t="s">
        <v>50070</v>
      </c>
      <c r="M13413" t="s">
        <v>50071</v>
      </c>
    </row>
    <row r="13414" spans="1:13">
      <c r="A13414" s="1" t="s">
        <v>15431</v>
      </c>
      <c r="B13414">
        <v>0</v>
      </c>
      <c r="C13414" s="1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 s="1">
        <v>1</v>
      </c>
      <c r="K13414" t="s">
        <v>23241</v>
      </c>
      <c r="L13414" t="s">
        <v>50072</v>
      </c>
      <c r="M13414" t="s">
        <v>50073</v>
      </c>
    </row>
    <row r="13415" spans="1:13">
      <c r="A13415" s="1" t="s">
        <v>15432</v>
      </c>
      <c r="B13415">
        <v>2.34206798375269E-5</v>
      </c>
      <c r="C13415" s="1">
        <v>6.37356236689042E-6</v>
      </c>
      <c r="D13415">
        <v>0.96875</v>
      </c>
      <c r="E13415">
        <v>1</v>
      </c>
      <c r="F13415">
        <v>0.92622950819672101</v>
      </c>
      <c r="G13415">
        <v>1</v>
      </c>
      <c r="H13415">
        <v>0.98275862068965503</v>
      </c>
      <c r="I13415">
        <v>0.94117647058823495</v>
      </c>
      <c r="J13415" s="1">
        <v>1</v>
      </c>
      <c r="K13415" t="s">
        <v>23238</v>
      </c>
      <c r="L13415" t="s">
        <v>50074</v>
      </c>
      <c r="M13415" t="s">
        <v>50075</v>
      </c>
    </row>
    <row r="13416" spans="1:13">
      <c r="A13416" s="1" t="s">
        <v>15433</v>
      </c>
      <c r="B13416">
        <v>7.4745506672516597E-6</v>
      </c>
      <c r="C13416" s="1">
        <v>1.10501341983151E-5</v>
      </c>
      <c r="D13416">
        <v>1</v>
      </c>
      <c r="E13416">
        <v>1</v>
      </c>
      <c r="F13416">
        <v>0.99739583333333304</v>
      </c>
      <c r="G13416">
        <v>0.98275862068965503</v>
      </c>
      <c r="H13416">
        <v>1</v>
      </c>
      <c r="I13416">
        <v>0.88211382113821102</v>
      </c>
      <c r="J13416" s="1">
        <v>1</v>
      </c>
      <c r="K13416" t="s">
        <v>23237</v>
      </c>
      <c r="L13416" t="s">
        <v>50076</v>
      </c>
      <c r="M13416" t="s">
        <v>50077</v>
      </c>
    </row>
    <row r="13417" spans="1:13">
      <c r="A13417" s="1" t="s">
        <v>15434</v>
      </c>
      <c r="B13417">
        <v>3.9714952456207897E-5</v>
      </c>
      <c r="C13417" s="1">
        <v>2.0865355383916699E-4</v>
      </c>
      <c r="D13417">
        <v>0</v>
      </c>
      <c r="E13417">
        <v>0</v>
      </c>
      <c r="F13417">
        <v>0.200549450549451</v>
      </c>
      <c r="G13417">
        <v>1.16279069767442E-2</v>
      </c>
      <c r="H13417">
        <v>4.8076923076923097E-3</v>
      </c>
      <c r="I13417">
        <v>0</v>
      </c>
      <c r="J13417" s="1">
        <v>0</v>
      </c>
      <c r="K13417" t="s">
        <v>23241</v>
      </c>
      <c r="L13417" t="s">
        <v>50078</v>
      </c>
      <c r="M13417" t="s">
        <v>50079</v>
      </c>
    </row>
    <row r="13418" spans="1:13">
      <c r="A13418" s="1" t="s">
        <v>15435</v>
      </c>
      <c r="B13418">
        <v>5.9084509637121001E-6</v>
      </c>
      <c r="C13418" s="1">
        <v>1.3616326897554E-5</v>
      </c>
      <c r="D13418">
        <v>0</v>
      </c>
      <c r="E13418">
        <v>5.4945054945054897E-3</v>
      </c>
      <c r="F13418">
        <v>0.11891891891891899</v>
      </c>
      <c r="G13418">
        <v>1.4705882352941201E-2</v>
      </c>
      <c r="H13418">
        <v>0</v>
      </c>
      <c r="I13418">
        <v>9.8039215686274508E-3</v>
      </c>
      <c r="J13418" s="1">
        <v>0</v>
      </c>
      <c r="K13418" t="s">
        <v>23238</v>
      </c>
      <c r="L13418" t="s">
        <v>50080</v>
      </c>
      <c r="M13418" t="s">
        <v>50081</v>
      </c>
    </row>
    <row r="13419" spans="1:13">
      <c r="A13419" s="1" t="s">
        <v>15436</v>
      </c>
      <c r="B13419">
        <v>1.79418424329194E-5</v>
      </c>
      <c r="C13419" s="1">
        <v>2.27783424238294E-7</v>
      </c>
      <c r="D13419">
        <v>0</v>
      </c>
      <c r="E13419">
        <v>0.12804878048780499</v>
      </c>
      <c r="F13419">
        <v>0</v>
      </c>
      <c r="G13419">
        <v>1.2820512820512799E-2</v>
      </c>
      <c r="H13419">
        <v>1.05263157894737E-2</v>
      </c>
      <c r="I13419">
        <v>0</v>
      </c>
      <c r="J13419" s="1">
        <v>0</v>
      </c>
      <c r="K13419" t="s">
        <v>23237</v>
      </c>
      <c r="L13419" t="s">
        <v>50082</v>
      </c>
      <c r="M13419" t="s">
        <v>50083</v>
      </c>
    </row>
    <row r="13420" spans="1:13">
      <c r="A13420" s="1" t="s">
        <v>15437</v>
      </c>
      <c r="B13420">
        <v>1.0408925747217299E-6</v>
      </c>
      <c r="C13420" s="1">
        <v>9.3348223999317598E-7</v>
      </c>
      <c r="D13420">
        <v>0</v>
      </c>
      <c r="E13420">
        <v>0</v>
      </c>
      <c r="F13420">
        <v>3.5971223021582701E-3</v>
      </c>
      <c r="G13420">
        <v>0.19354838709677399</v>
      </c>
      <c r="H13420">
        <v>0</v>
      </c>
      <c r="I13420">
        <v>0.11111111111111099</v>
      </c>
      <c r="J13420" s="1" t="s">
        <v>23229</v>
      </c>
      <c r="K13420" t="s">
        <v>23237</v>
      </c>
      <c r="L13420" t="s">
        <v>50084</v>
      </c>
      <c r="M13420" t="s">
        <v>50085</v>
      </c>
    </row>
    <row r="13421" spans="1:13">
      <c r="A13421" s="1" t="s">
        <v>15438</v>
      </c>
      <c r="B13421">
        <v>3.6472456381772399E-5</v>
      </c>
      <c r="C13421" s="1">
        <v>7.4519134303297898E-8</v>
      </c>
      <c r="D13421">
        <v>0.82142857142857095</v>
      </c>
      <c r="E13421">
        <v>0.75454545454545496</v>
      </c>
      <c r="F13421">
        <v>0.91721854304635797</v>
      </c>
      <c r="G13421">
        <v>1</v>
      </c>
      <c r="H13421">
        <v>0.98630136986301398</v>
      </c>
      <c r="I13421">
        <v>0.95</v>
      </c>
      <c r="J13421" s="1">
        <v>1</v>
      </c>
      <c r="K13421" t="s">
        <v>23238</v>
      </c>
      <c r="L13421" t="s">
        <v>50086</v>
      </c>
      <c r="M13421" t="s">
        <v>50087</v>
      </c>
    </row>
    <row r="13422" spans="1:13">
      <c r="A13422" s="1" t="s">
        <v>15439</v>
      </c>
      <c r="B13422">
        <v>3.74619280094833E-8</v>
      </c>
      <c r="C13422" s="1">
        <v>3.4484972952782698E-7</v>
      </c>
      <c r="D13422">
        <v>0.984375</v>
      </c>
      <c r="E13422">
        <v>1</v>
      </c>
      <c r="F13422">
        <v>0.94502617801047095</v>
      </c>
      <c r="G13422">
        <v>1</v>
      </c>
      <c r="H13422">
        <v>1</v>
      </c>
      <c r="I13422">
        <v>1</v>
      </c>
      <c r="J13422" s="1">
        <v>1</v>
      </c>
      <c r="K13422" t="s">
        <v>23238</v>
      </c>
      <c r="L13422" t="s">
        <v>50088</v>
      </c>
      <c r="M13422" t="s">
        <v>50089</v>
      </c>
    </row>
    <row r="13423" spans="1:13">
      <c r="A13423" s="1" t="s">
        <v>15440</v>
      </c>
      <c r="B13423">
        <v>6.8142849754693903E-11</v>
      </c>
      <c r="C13423" s="1">
        <v>3.08015256127224E-9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0.99568965517241403</v>
      </c>
      <c r="J13423" s="1">
        <v>0.5</v>
      </c>
      <c r="K13423" t="s">
        <v>23239</v>
      </c>
      <c r="L13423" t="s">
        <v>50090</v>
      </c>
      <c r="M13423" t="s">
        <v>50091</v>
      </c>
    </row>
    <row r="13424" spans="1:13">
      <c r="A13424" s="1" t="s">
        <v>15441</v>
      </c>
      <c r="B13424">
        <v>1.6343080304517899E-4</v>
      </c>
      <c r="C13424" s="1">
        <v>4.50552561695008E-4</v>
      </c>
      <c r="D13424">
        <v>0.796875</v>
      </c>
      <c r="E13424">
        <v>0.45348837209302301</v>
      </c>
      <c r="F13424">
        <v>0.251533742331288</v>
      </c>
      <c r="G13424">
        <v>0.84146341463414598</v>
      </c>
      <c r="H13424">
        <v>0.47560975609756101</v>
      </c>
      <c r="I13424">
        <v>0.91975308641975295</v>
      </c>
      <c r="J13424" s="1" t="s">
        <v>23229</v>
      </c>
      <c r="K13424" t="s">
        <v>23240</v>
      </c>
      <c r="L13424" t="s">
        <v>50092</v>
      </c>
      <c r="M13424" t="s">
        <v>50093</v>
      </c>
    </row>
    <row r="13425" spans="1:13">
      <c r="A13425" s="1" t="s">
        <v>15442</v>
      </c>
      <c r="B13425">
        <v>5.0621513099055395E-7</v>
      </c>
      <c r="C13425" s="1">
        <v>3.6665371079980999E-7</v>
      </c>
      <c r="D13425">
        <v>1.6129032258064498E-2</v>
      </c>
      <c r="E13425">
        <v>0</v>
      </c>
      <c r="F13425">
        <v>3.2051282051282098E-3</v>
      </c>
      <c r="G13425">
        <v>0</v>
      </c>
      <c r="H13425">
        <v>0</v>
      </c>
      <c r="I13425">
        <v>2.6315789473684199E-2</v>
      </c>
      <c r="J13425" s="1">
        <v>1</v>
      </c>
      <c r="K13425" t="s">
        <v>23241</v>
      </c>
      <c r="L13425" t="s">
        <v>50094</v>
      </c>
      <c r="M13425" t="s">
        <v>50095</v>
      </c>
    </row>
    <row r="13426" spans="1:13">
      <c r="A13426" s="1" t="s">
        <v>15443</v>
      </c>
      <c r="B13426">
        <v>9.9782582926685005E-5</v>
      </c>
      <c r="C13426" s="1">
        <v>2.9035116725356798E-4</v>
      </c>
      <c r="D13426">
        <v>4.6875E-2</v>
      </c>
      <c r="E13426">
        <v>3.6458333333333301E-2</v>
      </c>
      <c r="F13426">
        <v>0.505128205128205</v>
      </c>
      <c r="G13426">
        <v>1.72413793103448E-2</v>
      </c>
      <c r="H13426">
        <v>0.37719298245614002</v>
      </c>
      <c r="I13426">
        <v>0.13200000000000001</v>
      </c>
      <c r="J13426" s="1">
        <v>0</v>
      </c>
      <c r="K13426" t="s">
        <v>23237</v>
      </c>
      <c r="L13426" t="s">
        <v>50096</v>
      </c>
      <c r="M13426" t="s">
        <v>50097</v>
      </c>
    </row>
    <row r="13427" spans="1:13">
      <c r="A13427" s="1" t="s">
        <v>15444</v>
      </c>
      <c r="B13427">
        <v>1.8503826719869601E-6</v>
      </c>
      <c r="C13427" s="1">
        <v>6.5081924728609196E-7</v>
      </c>
      <c r="D13427">
        <v>0</v>
      </c>
      <c r="E13427">
        <v>0.13095238095238099</v>
      </c>
      <c r="F13427">
        <v>0</v>
      </c>
      <c r="G13427">
        <v>0</v>
      </c>
      <c r="H13427">
        <v>0</v>
      </c>
      <c r="I13427">
        <v>0</v>
      </c>
      <c r="J13427" s="1">
        <v>0</v>
      </c>
      <c r="K13427" t="s">
        <v>23241</v>
      </c>
      <c r="L13427" t="s">
        <v>50098</v>
      </c>
      <c r="M13427" t="s">
        <v>50099</v>
      </c>
    </row>
    <row r="13428" spans="1:13">
      <c r="A13428" s="1" t="s">
        <v>15445</v>
      </c>
      <c r="B13428">
        <v>3.2372803770234499E-6</v>
      </c>
      <c r="C13428" s="1">
        <v>9.6772855300891893E-5</v>
      </c>
      <c r="D13428">
        <v>0.390625</v>
      </c>
      <c r="E13428">
        <v>0.30729166666666702</v>
      </c>
      <c r="F13428">
        <v>0.36855670103092802</v>
      </c>
      <c r="G13428">
        <v>0.42241379310344801</v>
      </c>
      <c r="H13428">
        <v>0.34210526315789502</v>
      </c>
      <c r="I13428">
        <v>0.4</v>
      </c>
      <c r="J13428" s="1">
        <v>0.59090909090909105</v>
      </c>
      <c r="K13428" t="s">
        <v>23241</v>
      </c>
      <c r="L13428" t="s">
        <v>50100</v>
      </c>
      <c r="M13428" t="s">
        <v>50101</v>
      </c>
    </row>
    <row r="13429" spans="1:13">
      <c r="A13429" s="1" t="s">
        <v>15446</v>
      </c>
      <c r="B13429">
        <v>1.6222061424113501E-4</v>
      </c>
      <c r="C13429" s="1">
        <v>2.3605626173674502E-3</v>
      </c>
      <c r="D13429">
        <v>0.78125</v>
      </c>
      <c r="E13429">
        <v>0.90104166666666696</v>
      </c>
      <c r="F13429">
        <v>0.248717948717949</v>
      </c>
      <c r="G13429">
        <v>0.94827586206896597</v>
      </c>
      <c r="H13429">
        <v>0.76754385964912297</v>
      </c>
      <c r="I13429">
        <v>0.91517857142857095</v>
      </c>
      <c r="J13429" s="1">
        <v>1</v>
      </c>
      <c r="K13429" t="s">
        <v>23238</v>
      </c>
      <c r="L13429" t="s">
        <v>50102</v>
      </c>
      <c r="M13429" t="s">
        <v>50103</v>
      </c>
    </row>
    <row r="13430" spans="1:13">
      <c r="A13430" s="1" t="s">
        <v>15447</v>
      </c>
      <c r="B13430">
        <v>3.4877130514784901E-7</v>
      </c>
      <c r="C13430" s="1">
        <v>1.47079688997709E-6</v>
      </c>
      <c r="D13430">
        <v>1.5625E-2</v>
      </c>
      <c r="E13430">
        <v>5.2083333333333296E-3</v>
      </c>
      <c r="F13430">
        <v>2.3076923076923099E-2</v>
      </c>
      <c r="G13430">
        <v>0</v>
      </c>
      <c r="H13430">
        <v>1.7543859649122799E-2</v>
      </c>
      <c r="I13430">
        <v>1.6E-2</v>
      </c>
      <c r="J13430" s="1">
        <v>0.45454545454545497</v>
      </c>
      <c r="K13430" t="s">
        <v>23240</v>
      </c>
      <c r="L13430" t="s">
        <v>50104</v>
      </c>
      <c r="M13430" t="s">
        <v>50105</v>
      </c>
    </row>
    <row r="13431" spans="1:13">
      <c r="A13431" s="1" t="s">
        <v>15448</v>
      </c>
      <c r="B13431">
        <v>2.93400744641973E-5</v>
      </c>
      <c r="C13431" s="1">
        <v>5.4092035733561499E-5</v>
      </c>
      <c r="D13431">
        <v>3.125E-2</v>
      </c>
      <c r="E13431">
        <v>5.2083333333333296E-3</v>
      </c>
      <c r="F13431">
        <v>0.19623655913978499</v>
      </c>
      <c r="G13431">
        <v>0.151785714285714</v>
      </c>
      <c r="H13431">
        <v>0.446902654867257</v>
      </c>
      <c r="I13431">
        <v>0.152</v>
      </c>
      <c r="J13431" s="1">
        <v>0</v>
      </c>
      <c r="K13431" t="s">
        <v>23239</v>
      </c>
      <c r="L13431" t="s">
        <v>50106</v>
      </c>
      <c r="M13431" t="s">
        <v>50107</v>
      </c>
    </row>
    <row r="13432" spans="1:13">
      <c r="A13432" s="1" t="s">
        <v>15449</v>
      </c>
      <c r="B13432">
        <v>3.0159328266261799E-5</v>
      </c>
      <c r="C13432" s="1">
        <v>8.4972435415076606E-5</v>
      </c>
      <c r="D13432">
        <v>0</v>
      </c>
      <c r="E13432">
        <v>3.2258064516128997E-2</v>
      </c>
      <c r="F13432">
        <v>0.15445026178010501</v>
      </c>
      <c r="G13432">
        <v>0</v>
      </c>
      <c r="H13432">
        <v>2.5510204081632699E-2</v>
      </c>
      <c r="I13432">
        <v>1.2500000000000001E-2</v>
      </c>
      <c r="J13432" s="1" t="s">
        <v>23229</v>
      </c>
      <c r="K13432" t="s">
        <v>23239</v>
      </c>
      <c r="L13432" t="s">
        <v>50108</v>
      </c>
      <c r="M13432" t="s">
        <v>50109</v>
      </c>
    </row>
    <row r="13433" spans="1:13">
      <c r="A13433" s="1" t="s">
        <v>15450</v>
      </c>
      <c r="B13433">
        <v>3.0886653371285701E-7</v>
      </c>
      <c r="C13433" s="1">
        <v>1.8234321988739901E-8</v>
      </c>
      <c r="D13433">
        <v>0.984375</v>
      </c>
      <c r="E13433">
        <v>1</v>
      </c>
      <c r="F13433">
        <v>1</v>
      </c>
      <c r="G13433">
        <v>0.94444444444444398</v>
      </c>
      <c r="H13433">
        <v>1</v>
      </c>
      <c r="I13433">
        <v>1</v>
      </c>
      <c r="J13433" s="1">
        <v>1</v>
      </c>
      <c r="K13433" t="s">
        <v>23238</v>
      </c>
      <c r="L13433" t="s">
        <v>50110</v>
      </c>
      <c r="M13433" t="s">
        <v>50111</v>
      </c>
    </row>
    <row r="13434" spans="1:13">
      <c r="A13434" s="1" t="s">
        <v>15451</v>
      </c>
      <c r="B13434">
        <v>2.9320995247172699E-6</v>
      </c>
      <c r="C13434" s="1">
        <v>1.0739526240738101E-4</v>
      </c>
      <c r="D13434">
        <v>1</v>
      </c>
      <c r="E13434">
        <v>1</v>
      </c>
      <c r="F13434">
        <v>0.97395833333333304</v>
      </c>
      <c r="G13434">
        <v>0.99107142857142905</v>
      </c>
      <c r="H13434">
        <v>0.89732142857142905</v>
      </c>
      <c r="I13434">
        <v>0.95416666666666705</v>
      </c>
      <c r="J13434" s="1" t="s">
        <v>23229</v>
      </c>
      <c r="K13434" t="s">
        <v>23238</v>
      </c>
      <c r="L13434" t="s">
        <v>50112</v>
      </c>
      <c r="M13434" t="s">
        <v>50113</v>
      </c>
    </row>
    <row r="13435" spans="1:13">
      <c r="A13435" s="1" t="s">
        <v>15452</v>
      </c>
      <c r="B13435">
        <v>1.32740200154213E-5</v>
      </c>
      <c r="C13435" s="1">
        <v>3.8214896525249901E-6</v>
      </c>
      <c r="D13435">
        <v>0.91379310344827602</v>
      </c>
      <c r="E13435">
        <v>1</v>
      </c>
      <c r="F13435">
        <v>1</v>
      </c>
      <c r="G13435">
        <v>0.92</v>
      </c>
      <c r="H13435">
        <v>0.99315068493150704</v>
      </c>
      <c r="I13435">
        <v>0.97297297297297303</v>
      </c>
      <c r="J13435" s="1">
        <v>4.5454545454545497E-2</v>
      </c>
      <c r="K13435" t="s">
        <v>23240</v>
      </c>
      <c r="L13435" t="s">
        <v>50114</v>
      </c>
      <c r="M13435" t="s">
        <v>50115</v>
      </c>
    </row>
    <row r="13436" spans="1:13">
      <c r="A13436" s="1" t="s">
        <v>15453</v>
      </c>
      <c r="B13436">
        <v>2.4675942313990802E-7</v>
      </c>
      <c r="C13436" s="1">
        <v>1.36380726235001E-6</v>
      </c>
      <c r="D13436">
        <v>0</v>
      </c>
      <c r="E13436">
        <v>5.6179775280898901E-3</v>
      </c>
      <c r="F13436">
        <v>0</v>
      </c>
      <c r="G13436">
        <v>0</v>
      </c>
      <c r="H13436">
        <v>5.4945054945054897E-3</v>
      </c>
      <c r="I13436">
        <v>1.4705882352941201E-2</v>
      </c>
      <c r="J13436" s="1">
        <v>1</v>
      </c>
      <c r="K13436" t="s">
        <v>23238</v>
      </c>
      <c r="L13436" t="s">
        <v>50116</v>
      </c>
      <c r="M13436" t="s">
        <v>50117</v>
      </c>
    </row>
    <row r="13437" spans="1:13">
      <c r="A13437" s="1" t="s">
        <v>15454</v>
      </c>
      <c r="B13437">
        <v>1.4528678219622701E-4</v>
      </c>
      <c r="C13437" s="1">
        <v>1.48545525489091E-6</v>
      </c>
      <c r="D13437">
        <v>0.92857142857142905</v>
      </c>
      <c r="E13437">
        <v>0.816455696202532</v>
      </c>
      <c r="F13437">
        <v>0.992307692307692</v>
      </c>
      <c r="G13437">
        <v>1</v>
      </c>
      <c r="H13437">
        <v>0.99358974358974395</v>
      </c>
      <c r="I13437">
        <v>0.96511627906976705</v>
      </c>
      <c r="J13437" s="1">
        <v>1</v>
      </c>
      <c r="K13437" t="s">
        <v>23241</v>
      </c>
      <c r="L13437" t="s">
        <v>50118</v>
      </c>
      <c r="M13437" t="s">
        <v>50119</v>
      </c>
    </row>
    <row r="13438" spans="1:13">
      <c r="A13438" s="1" t="s">
        <v>15455</v>
      </c>
      <c r="B13438">
        <v>6.0265293026274997E-8</v>
      </c>
      <c r="C13438" s="1">
        <v>3.2197421473325001E-7</v>
      </c>
      <c r="D13438">
        <v>1</v>
      </c>
      <c r="E13438">
        <v>1</v>
      </c>
      <c r="F13438">
        <v>1</v>
      </c>
      <c r="G13438">
        <v>0.9375</v>
      </c>
      <c r="H13438">
        <v>1</v>
      </c>
      <c r="I13438">
        <v>0.97560975609756095</v>
      </c>
      <c r="J13438" s="1">
        <v>1</v>
      </c>
      <c r="K13438" t="s">
        <v>23238</v>
      </c>
      <c r="L13438" t="s">
        <v>50120</v>
      </c>
      <c r="M13438" t="s">
        <v>50121</v>
      </c>
    </row>
    <row r="13439" spans="1:13">
      <c r="A13439" s="1" t="s">
        <v>15456</v>
      </c>
      <c r="B13439">
        <v>2.8918509678049501E-5</v>
      </c>
      <c r="C13439" s="1">
        <v>8.8334080843918604E-6</v>
      </c>
      <c r="D13439">
        <v>0.37037037037037002</v>
      </c>
      <c r="E13439">
        <v>0.442857142857143</v>
      </c>
      <c r="F13439">
        <v>4.8780487804878099E-2</v>
      </c>
      <c r="G13439">
        <v>0</v>
      </c>
      <c r="H13439">
        <v>5.1724137931034503E-2</v>
      </c>
      <c r="I13439">
        <v>0.12280701754386</v>
      </c>
      <c r="J13439" s="1" t="s">
        <v>23229</v>
      </c>
      <c r="K13439" t="s">
        <v>23239</v>
      </c>
      <c r="L13439" t="s">
        <v>50122</v>
      </c>
      <c r="M13439" t="s">
        <v>50123</v>
      </c>
    </row>
    <row r="13440" spans="1:13">
      <c r="A13440" s="1" t="s">
        <v>15457</v>
      </c>
      <c r="B13440">
        <v>3.4148701175904599E-6</v>
      </c>
      <c r="C13440" s="1">
        <v>5.9839534347641695E-4</v>
      </c>
      <c r="D13440">
        <v>0.29545454545454503</v>
      </c>
      <c r="E13440">
        <v>0.4</v>
      </c>
      <c r="F13440">
        <v>0.477443609022556</v>
      </c>
      <c r="G13440">
        <v>4.1666666666666699E-2</v>
      </c>
      <c r="H13440">
        <v>0.14159292035398199</v>
      </c>
      <c r="I13440">
        <v>4.2056074766355103E-2</v>
      </c>
      <c r="J13440" s="1">
        <v>0</v>
      </c>
      <c r="K13440" t="s">
        <v>23238</v>
      </c>
      <c r="L13440" t="s">
        <v>50124</v>
      </c>
      <c r="M13440" t="s">
        <v>50125</v>
      </c>
    </row>
    <row r="13441" spans="1:13">
      <c r="A13441" s="1" t="s">
        <v>15458</v>
      </c>
      <c r="B13441">
        <v>2.77463117473586E-7</v>
      </c>
      <c r="C13441" s="1">
        <v>8.1161188370697301E-8</v>
      </c>
      <c r="D13441">
        <v>0</v>
      </c>
      <c r="E13441">
        <v>6.3291139240506302E-3</v>
      </c>
      <c r="F13441">
        <v>0</v>
      </c>
      <c r="G13441">
        <v>0.15</v>
      </c>
      <c r="H13441">
        <v>1.58730158730159E-2</v>
      </c>
      <c r="I13441">
        <v>0.18421052631578899</v>
      </c>
      <c r="J13441" s="1">
        <v>0</v>
      </c>
      <c r="K13441" t="s">
        <v>23241</v>
      </c>
      <c r="L13441" t="s">
        <v>50126</v>
      </c>
      <c r="M13441" t="s">
        <v>50127</v>
      </c>
    </row>
    <row r="13442" spans="1:13">
      <c r="A13442" s="1" t="s">
        <v>15459</v>
      </c>
      <c r="B13442">
        <v>1.4767531237391901E-6</v>
      </c>
      <c r="C13442" s="1">
        <v>5.3361600006292697E-8</v>
      </c>
      <c r="D13442">
        <v>0.984375</v>
      </c>
      <c r="E13442">
        <v>0.96276595744680804</v>
      </c>
      <c r="F13442">
        <v>0.99447513812154698</v>
      </c>
      <c r="G13442">
        <v>0.98837209302325602</v>
      </c>
      <c r="H13442">
        <v>0.99489795918367396</v>
      </c>
      <c r="I13442">
        <v>0.98591549295774605</v>
      </c>
      <c r="J13442" s="1">
        <v>1</v>
      </c>
      <c r="K13442" t="s">
        <v>23238</v>
      </c>
      <c r="L13442" t="s">
        <v>50128</v>
      </c>
      <c r="M13442" t="s">
        <v>50129</v>
      </c>
    </row>
    <row r="13443" spans="1:13">
      <c r="A13443" s="1" t="s">
        <v>15460</v>
      </c>
      <c r="B13443">
        <v>4.38336317794068E-7</v>
      </c>
      <c r="C13443" s="1">
        <v>3.57491372716224E-5</v>
      </c>
      <c r="D13443">
        <v>1</v>
      </c>
      <c r="E13443">
        <v>1</v>
      </c>
      <c r="F13443">
        <v>1</v>
      </c>
      <c r="G13443">
        <v>0.64912280701754399</v>
      </c>
      <c r="H13443">
        <v>0.98672566371681403</v>
      </c>
      <c r="I13443">
        <v>0.98333333333333295</v>
      </c>
      <c r="J13443" s="1" t="s">
        <v>23229</v>
      </c>
      <c r="K13443" t="s">
        <v>23238</v>
      </c>
      <c r="L13443" t="s">
        <v>50130</v>
      </c>
      <c r="M13443" t="s">
        <v>50131</v>
      </c>
    </row>
    <row r="13444" spans="1:13">
      <c r="A13444" s="1" t="s">
        <v>15461</v>
      </c>
      <c r="B13444">
        <v>1.04444035840827E-7</v>
      </c>
      <c r="C13444" s="1">
        <v>2.18785105716392E-6</v>
      </c>
      <c r="D13444">
        <v>0</v>
      </c>
      <c r="E13444">
        <v>0</v>
      </c>
      <c r="F13444">
        <v>3.8216560509554097E-2</v>
      </c>
      <c r="G13444">
        <v>0</v>
      </c>
      <c r="H13444">
        <v>6.0975609756097598E-3</v>
      </c>
      <c r="I13444">
        <v>2.27272727272727E-2</v>
      </c>
      <c r="J13444" s="1" t="s">
        <v>23229</v>
      </c>
      <c r="K13444" t="s">
        <v>23240</v>
      </c>
      <c r="L13444" t="s">
        <v>50132</v>
      </c>
      <c r="M13444" t="s">
        <v>50133</v>
      </c>
    </row>
    <row r="13445" spans="1:13">
      <c r="A13445" s="1" t="s">
        <v>15462</v>
      </c>
      <c r="B13445">
        <v>1.2442440383872501E-4</v>
      </c>
      <c r="C13445" s="1">
        <v>1.53863181265178E-6</v>
      </c>
      <c r="D13445">
        <v>1</v>
      </c>
      <c r="E13445">
        <v>1</v>
      </c>
      <c r="F13445">
        <v>0.60194174757281504</v>
      </c>
      <c r="G13445">
        <v>0.87179487179487203</v>
      </c>
      <c r="H13445">
        <v>0.46621621621621601</v>
      </c>
      <c r="I13445">
        <v>0.84408602150537604</v>
      </c>
      <c r="J13445" s="1" t="s">
        <v>23229</v>
      </c>
      <c r="K13445" t="s">
        <v>23241</v>
      </c>
      <c r="L13445" t="s">
        <v>50134</v>
      </c>
      <c r="M13445" t="s">
        <v>50135</v>
      </c>
    </row>
    <row r="13446" spans="1:13">
      <c r="A13446" s="1" t="s">
        <v>15463</v>
      </c>
      <c r="B13446">
        <v>1.4062928924818101E-5</v>
      </c>
      <c r="C13446" s="1">
        <v>2.5657037850490101E-6</v>
      </c>
      <c r="D13446">
        <v>0.74074074074074103</v>
      </c>
      <c r="E13446">
        <v>0.68072289156626498</v>
      </c>
      <c r="F13446">
        <v>0.87179487179487203</v>
      </c>
      <c r="G13446">
        <v>0.98387096774193505</v>
      </c>
      <c r="H13446">
        <v>0.75</v>
      </c>
      <c r="I13446">
        <v>0.77450980392156898</v>
      </c>
      <c r="J13446" s="1">
        <v>0.91666666666666696</v>
      </c>
      <c r="K13446" t="s">
        <v>23242</v>
      </c>
      <c r="L13446" t="s">
        <v>50136</v>
      </c>
      <c r="M13446" t="s">
        <v>50137</v>
      </c>
    </row>
    <row r="13447" spans="1:13">
      <c r="A13447" s="1" t="s">
        <v>15464</v>
      </c>
      <c r="B13447">
        <v>0</v>
      </c>
      <c r="C13447" s="1">
        <v>0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1</v>
      </c>
      <c r="J13447" s="1">
        <v>0.81818181818181801</v>
      </c>
      <c r="K13447" t="s">
        <v>23241</v>
      </c>
      <c r="L13447" t="s">
        <v>50138</v>
      </c>
      <c r="M13447" t="s">
        <v>50139</v>
      </c>
    </row>
    <row r="13448" spans="1:13">
      <c r="A13448" s="1" t="s">
        <v>15465</v>
      </c>
      <c r="B13448">
        <v>4.0245894585884101E-5</v>
      </c>
      <c r="C13448" s="1">
        <v>6.6863828890392305E-5</v>
      </c>
      <c r="D13448">
        <v>0.233333333333333</v>
      </c>
      <c r="E13448">
        <v>0.12345679012345701</v>
      </c>
      <c r="F13448">
        <v>0.68867924528301905</v>
      </c>
      <c r="G13448">
        <v>0.20212765957446799</v>
      </c>
      <c r="H13448">
        <v>0.69620253164557</v>
      </c>
      <c r="I13448">
        <v>0.22388059701492499</v>
      </c>
      <c r="J13448" s="1">
        <v>1</v>
      </c>
      <c r="K13448" t="s">
        <v>23242</v>
      </c>
      <c r="L13448" t="s">
        <v>50140</v>
      </c>
      <c r="M13448" t="s">
        <v>50141</v>
      </c>
    </row>
    <row r="13449" spans="1:13">
      <c r="A13449" s="1" t="s">
        <v>15466</v>
      </c>
      <c r="B13449">
        <v>5.9323941825246202E-7</v>
      </c>
      <c r="C13449" s="1">
        <v>9.5988119082459198E-6</v>
      </c>
      <c r="D13449">
        <v>1</v>
      </c>
      <c r="E13449">
        <v>1</v>
      </c>
      <c r="F13449">
        <v>0.87916666666666698</v>
      </c>
      <c r="G13449">
        <v>0.96666666666666701</v>
      </c>
      <c r="H13449">
        <v>0.77439024390243905</v>
      </c>
      <c r="I13449">
        <v>0.91176470588235303</v>
      </c>
      <c r="J13449" s="1">
        <v>1</v>
      </c>
      <c r="K13449" t="s">
        <v>23238</v>
      </c>
      <c r="L13449" t="s">
        <v>50142</v>
      </c>
      <c r="M13449" t="s">
        <v>50143</v>
      </c>
    </row>
    <row r="13450" spans="1:13">
      <c r="A13450" s="1" t="s">
        <v>15467</v>
      </c>
      <c r="B13450">
        <v>1.3166687212196201E-4</v>
      </c>
      <c r="C13450" s="1">
        <v>5.3118321604295996E-4</v>
      </c>
      <c r="D13450">
        <v>0.984375</v>
      </c>
      <c r="E13450">
        <v>1</v>
      </c>
      <c r="F13450">
        <v>0.997435897435897</v>
      </c>
      <c r="G13450">
        <v>0.72807017543859698</v>
      </c>
      <c r="H13450">
        <v>0.96017699115044297</v>
      </c>
      <c r="I13450">
        <v>0.63709677419354804</v>
      </c>
      <c r="J13450" s="1">
        <v>1</v>
      </c>
      <c r="K13450" t="s">
        <v>23241</v>
      </c>
      <c r="L13450" t="s">
        <v>50144</v>
      </c>
      <c r="M13450" t="s">
        <v>50145</v>
      </c>
    </row>
    <row r="13451" spans="1:13">
      <c r="A13451" s="1" t="s">
        <v>15468</v>
      </c>
      <c r="B13451">
        <v>4.5505069396863904E-6</v>
      </c>
      <c r="C13451" s="1">
        <v>1.29026674729056E-5</v>
      </c>
      <c r="D13451">
        <v>0.53571428571428603</v>
      </c>
      <c r="E13451">
        <v>0.80612244897959195</v>
      </c>
      <c r="F13451">
        <v>0.95422535211267601</v>
      </c>
      <c r="G13451">
        <v>1</v>
      </c>
      <c r="H13451">
        <v>1</v>
      </c>
      <c r="I13451">
        <v>0.87704918032786905</v>
      </c>
      <c r="J13451" s="1">
        <v>1</v>
      </c>
      <c r="K13451" t="s">
        <v>23238</v>
      </c>
      <c r="L13451" t="s">
        <v>50146</v>
      </c>
      <c r="M13451" t="s">
        <v>50147</v>
      </c>
    </row>
    <row r="13452" spans="1:13">
      <c r="A13452" s="1" t="s">
        <v>15469</v>
      </c>
      <c r="B13452">
        <v>2.57887956226629E-8</v>
      </c>
      <c r="C13452" s="1">
        <v>3.7246955258467901E-7</v>
      </c>
      <c r="D13452">
        <v>0</v>
      </c>
      <c r="E13452">
        <v>0</v>
      </c>
      <c r="F13452">
        <v>0</v>
      </c>
      <c r="G13452">
        <v>0.12280701754386</v>
      </c>
      <c r="H13452">
        <v>5.8139534883720903E-3</v>
      </c>
      <c r="I13452">
        <v>1.02040816326531E-2</v>
      </c>
      <c r="J13452" s="1" t="s">
        <v>23229</v>
      </c>
      <c r="K13452" t="s">
        <v>23240</v>
      </c>
      <c r="L13452" t="s">
        <v>50148</v>
      </c>
      <c r="M13452" t="s">
        <v>50149</v>
      </c>
    </row>
    <row r="13453" spans="1:13">
      <c r="A13453" s="1" t="s">
        <v>15470</v>
      </c>
      <c r="B13453">
        <v>1.25826222753815E-8</v>
      </c>
      <c r="C13453" s="1">
        <v>1.11154072784575E-6</v>
      </c>
      <c r="D13453">
        <v>1</v>
      </c>
      <c r="E13453">
        <v>1</v>
      </c>
      <c r="F13453">
        <v>0.97530864197530898</v>
      </c>
      <c r="G13453">
        <v>1</v>
      </c>
      <c r="H13453">
        <v>1</v>
      </c>
      <c r="I13453">
        <v>1</v>
      </c>
      <c r="J13453" s="1">
        <v>1</v>
      </c>
      <c r="K13453" t="s">
        <v>23241</v>
      </c>
      <c r="L13453" t="s">
        <v>50150</v>
      </c>
      <c r="M13453" t="s">
        <v>50151</v>
      </c>
    </row>
    <row r="13454" spans="1:13">
      <c r="A13454" s="1" t="s">
        <v>15471</v>
      </c>
      <c r="B13454">
        <v>4.0082660282137898E-5</v>
      </c>
      <c r="C13454" s="1">
        <v>4.04905590659334E-5</v>
      </c>
      <c r="D13454">
        <v>1</v>
      </c>
      <c r="E13454">
        <v>1</v>
      </c>
      <c r="F13454">
        <v>0.79259259259259296</v>
      </c>
      <c r="G13454">
        <v>0.9375</v>
      </c>
      <c r="H13454">
        <v>0.97916666666666696</v>
      </c>
      <c r="I13454">
        <v>0.91549295774647899</v>
      </c>
      <c r="J13454" s="1">
        <v>0.95454545454545503</v>
      </c>
      <c r="K13454" t="s">
        <v>23241</v>
      </c>
      <c r="L13454" t="s">
        <v>50152</v>
      </c>
      <c r="M13454" t="s">
        <v>50153</v>
      </c>
    </row>
    <row r="13455" spans="1:13">
      <c r="A13455" s="1" t="s">
        <v>15472</v>
      </c>
      <c r="B13455">
        <v>4.7507850424745201E-7</v>
      </c>
      <c r="C13455" s="1">
        <v>5.0478297501750198E-6</v>
      </c>
      <c r="D13455">
        <v>0</v>
      </c>
      <c r="E13455">
        <v>5.8823529411764696E-3</v>
      </c>
      <c r="F13455">
        <v>0</v>
      </c>
      <c r="G13455">
        <v>0.32142857142857101</v>
      </c>
      <c r="H13455">
        <v>1.8987341772151899E-2</v>
      </c>
      <c r="I13455">
        <v>2.7027027027027001E-2</v>
      </c>
      <c r="J13455" s="1">
        <v>0</v>
      </c>
      <c r="K13455" t="s">
        <v>23238</v>
      </c>
      <c r="L13455" t="s">
        <v>50154</v>
      </c>
      <c r="M13455" t="s">
        <v>50155</v>
      </c>
    </row>
    <row r="13456" spans="1:13">
      <c r="A13456" s="1" t="s">
        <v>15473</v>
      </c>
      <c r="B13456">
        <v>1.8563804629458101E-6</v>
      </c>
      <c r="C13456" s="1">
        <v>7.4991122521798597E-6</v>
      </c>
      <c r="D13456">
        <v>1</v>
      </c>
      <c r="E13456">
        <v>1</v>
      </c>
      <c r="F13456">
        <v>0.99725274725274704</v>
      </c>
      <c r="G13456">
        <v>0.97058823529411797</v>
      </c>
      <c r="H13456">
        <v>0.981012658227848</v>
      </c>
      <c r="I13456">
        <v>0.98571428571428599</v>
      </c>
      <c r="J13456" s="1">
        <v>1</v>
      </c>
      <c r="K13456" t="s">
        <v>23238</v>
      </c>
      <c r="L13456" t="s">
        <v>50156</v>
      </c>
      <c r="M13456" t="s">
        <v>50157</v>
      </c>
    </row>
    <row r="13457" spans="1:13">
      <c r="A13457" s="1" t="s">
        <v>15474</v>
      </c>
      <c r="B13457">
        <v>4.2178178100730498E-7</v>
      </c>
      <c r="C13457" s="1">
        <v>9.3442512531373694E-10</v>
      </c>
      <c r="D13457">
        <v>0.984375</v>
      </c>
      <c r="E13457">
        <v>0.98823529411764699</v>
      </c>
      <c r="F13457">
        <v>0.99738219895288005</v>
      </c>
      <c r="G13457">
        <v>1</v>
      </c>
      <c r="H13457">
        <v>1</v>
      </c>
      <c r="I13457">
        <v>0.99523809523809503</v>
      </c>
      <c r="J13457" s="1" t="s">
        <v>23229</v>
      </c>
      <c r="K13457" t="s">
        <v>23239</v>
      </c>
      <c r="L13457" t="s">
        <v>50158</v>
      </c>
      <c r="M13457" t="s">
        <v>50159</v>
      </c>
    </row>
    <row r="13458" spans="1:13">
      <c r="A13458" s="1" t="s">
        <v>15475</v>
      </c>
      <c r="B13458">
        <v>4.0696482136127602E-8</v>
      </c>
      <c r="C13458" s="1">
        <v>8.4339132032127897E-7</v>
      </c>
      <c r="D13458">
        <v>0</v>
      </c>
      <c r="E13458">
        <v>0</v>
      </c>
      <c r="F13458">
        <v>2.6315789473684201E-3</v>
      </c>
      <c r="G13458">
        <v>8.7719298245613996E-3</v>
      </c>
      <c r="H13458">
        <v>9.0909090909090905E-3</v>
      </c>
      <c r="I13458">
        <v>4.20168067226891E-3</v>
      </c>
      <c r="J13458" s="1">
        <v>0.5</v>
      </c>
      <c r="K13458" t="s">
        <v>23238</v>
      </c>
      <c r="L13458" t="s">
        <v>50160</v>
      </c>
      <c r="M13458" t="s">
        <v>50161</v>
      </c>
    </row>
    <row r="13459" spans="1:13">
      <c r="A13459" s="1" t="s">
        <v>15476</v>
      </c>
      <c r="B13459">
        <v>4.7284147491138002E-7</v>
      </c>
      <c r="C13459" s="1">
        <v>3.8297362089731401E-6</v>
      </c>
      <c r="D13459">
        <v>0</v>
      </c>
      <c r="E13459">
        <v>0</v>
      </c>
      <c r="F13459">
        <v>2.69230769230769E-2</v>
      </c>
      <c r="G13459">
        <v>3.125E-2</v>
      </c>
      <c r="H13459">
        <v>0.10344827586206901</v>
      </c>
      <c r="I13459">
        <v>4.7945205479452101E-2</v>
      </c>
      <c r="J13459" s="1" t="s">
        <v>23229</v>
      </c>
      <c r="K13459" t="s">
        <v>23241</v>
      </c>
      <c r="L13459" t="s">
        <v>50162</v>
      </c>
      <c r="M13459" t="s">
        <v>50163</v>
      </c>
    </row>
    <row r="13460" spans="1:13">
      <c r="A13460" s="1" t="s">
        <v>15477</v>
      </c>
      <c r="B13460">
        <v>1.25959062010768E-5</v>
      </c>
      <c r="C13460" s="1">
        <v>1.1696173828905001E-6</v>
      </c>
      <c r="D13460">
        <v>0.98333333333333295</v>
      </c>
      <c r="E13460">
        <v>0.83707865168539297</v>
      </c>
      <c r="F13460">
        <v>0.99199999999999999</v>
      </c>
      <c r="G13460">
        <v>1</v>
      </c>
      <c r="H13460">
        <v>1</v>
      </c>
      <c r="I13460">
        <v>1</v>
      </c>
      <c r="J13460" s="1">
        <v>1</v>
      </c>
      <c r="K13460" t="s">
        <v>23240</v>
      </c>
      <c r="L13460" t="s">
        <v>50164</v>
      </c>
      <c r="M13460" t="s">
        <v>50165</v>
      </c>
    </row>
    <row r="13461" spans="1:13">
      <c r="A13461" s="1" t="s">
        <v>15478</v>
      </c>
      <c r="B13461">
        <v>0</v>
      </c>
      <c r="C13461" s="1">
        <v>0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 s="1">
        <v>1</v>
      </c>
      <c r="K13461" t="s">
        <v>23239</v>
      </c>
      <c r="L13461" t="s">
        <v>50166</v>
      </c>
      <c r="M13461" t="s">
        <v>50167</v>
      </c>
    </row>
    <row r="13462" spans="1:13">
      <c r="A13462" s="1" t="s">
        <v>15479</v>
      </c>
      <c r="B13462">
        <v>2.3927092254954699E-5</v>
      </c>
      <c r="C13462" s="1">
        <v>1.5593040761815901E-5</v>
      </c>
      <c r="D13462">
        <v>1</v>
      </c>
      <c r="E13462">
        <v>1</v>
      </c>
      <c r="F13462">
        <v>0.99609375</v>
      </c>
      <c r="G13462">
        <v>1</v>
      </c>
      <c r="H13462">
        <v>0.69852941176470595</v>
      </c>
      <c r="I13462">
        <v>0.97</v>
      </c>
      <c r="J13462" s="1">
        <v>1</v>
      </c>
      <c r="K13462" t="s">
        <v>23238</v>
      </c>
      <c r="L13462" t="s">
        <v>50168</v>
      </c>
      <c r="M13462" t="s">
        <v>50169</v>
      </c>
    </row>
    <row r="13463" spans="1:13">
      <c r="A13463" s="1" t="s">
        <v>15480</v>
      </c>
      <c r="B13463">
        <v>4.2051962670043997E-4</v>
      </c>
      <c r="C13463" s="1">
        <v>1.64114591997663E-4</v>
      </c>
      <c r="D13463">
        <v>0.98214285714285698</v>
      </c>
      <c r="E13463">
        <v>0.99411764705882399</v>
      </c>
      <c r="F13463">
        <v>0.26881720430107497</v>
      </c>
      <c r="G13463">
        <v>0.95689655172413801</v>
      </c>
      <c r="H13463">
        <v>0.40540540540540498</v>
      </c>
      <c r="I13463">
        <v>0.71250000000000002</v>
      </c>
      <c r="J13463" s="1">
        <v>1</v>
      </c>
      <c r="K13463" t="s">
        <v>23237</v>
      </c>
      <c r="L13463" t="s">
        <v>50170</v>
      </c>
      <c r="M13463" t="s">
        <v>50171</v>
      </c>
    </row>
    <row r="13464" spans="1:13">
      <c r="A13464" s="1" t="s">
        <v>15481</v>
      </c>
      <c r="B13464">
        <v>1.22579877435708E-5</v>
      </c>
      <c r="C13464" s="1">
        <v>3.3326951758525402E-6</v>
      </c>
      <c r="D13464">
        <v>0</v>
      </c>
      <c r="E13464">
        <v>5.2631578947368403E-3</v>
      </c>
      <c r="F13464">
        <v>0.10344827586206901</v>
      </c>
      <c r="G13464">
        <v>0</v>
      </c>
      <c r="H13464">
        <v>7.8703703703703706E-2</v>
      </c>
      <c r="I13464">
        <v>0</v>
      </c>
      <c r="J13464" s="1">
        <v>0</v>
      </c>
      <c r="K13464" t="s">
        <v>23239</v>
      </c>
      <c r="L13464" t="s">
        <v>50172</v>
      </c>
      <c r="M13464" t="s">
        <v>50173</v>
      </c>
    </row>
    <row r="13465" spans="1:13">
      <c r="A13465" s="1" t="s">
        <v>15482</v>
      </c>
      <c r="B13465">
        <v>2.53346049515339E-5</v>
      </c>
      <c r="C13465" s="1">
        <v>3.1498074844928102E-5</v>
      </c>
      <c r="D13465">
        <v>0.69230769230769196</v>
      </c>
      <c r="E13465">
        <v>0.64</v>
      </c>
      <c r="F13465">
        <v>0.56395348837209303</v>
      </c>
      <c r="G13465">
        <v>0.69696969696969702</v>
      </c>
      <c r="H13465">
        <v>0.52238805970149205</v>
      </c>
      <c r="I13465">
        <v>0.36363636363636398</v>
      </c>
      <c r="J13465" s="1" t="s">
        <v>23229</v>
      </c>
      <c r="K13465" t="s">
        <v>23238</v>
      </c>
      <c r="L13465" t="s">
        <v>50174</v>
      </c>
      <c r="M13465" t="s">
        <v>50175</v>
      </c>
    </row>
    <row r="13466" spans="1:13">
      <c r="A13466" s="1" t="s">
        <v>15483</v>
      </c>
      <c r="B13466">
        <v>3.0930744032629402E-7</v>
      </c>
      <c r="C13466" s="1">
        <v>5.2622200133896997E-11</v>
      </c>
      <c r="D13466">
        <v>0.984375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 s="1" t="s">
        <v>23229</v>
      </c>
      <c r="K13466" t="s">
        <v>23240</v>
      </c>
      <c r="L13466" t="s">
        <v>50176</v>
      </c>
      <c r="M13466" t="s">
        <v>50177</v>
      </c>
    </row>
    <row r="13467" spans="1:13">
      <c r="A13467" s="1" t="s">
        <v>15484</v>
      </c>
      <c r="B13467">
        <v>8.5708793935338195E-5</v>
      </c>
      <c r="C13467" s="1">
        <v>1.55069185656183E-5</v>
      </c>
      <c r="D13467">
        <v>9.375E-2</v>
      </c>
      <c r="E13467">
        <v>5.5555555555555601E-3</v>
      </c>
      <c r="F13467">
        <v>2.8350515463917501E-2</v>
      </c>
      <c r="G13467">
        <v>8.9285714285714302E-2</v>
      </c>
      <c r="H13467">
        <v>1.3157894736842099E-2</v>
      </c>
      <c r="I13467">
        <v>8.1300813008130093E-2</v>
      </c>
      <c r="J13467" s="1">
        <v>0</v>
      </c>
      <c r="K13467" t="s">
        <v>23237</v>
      </c>
      <c r="L13467" t="s">
        <v>50178</v>
      </c>
      <c r="M13467" t="s">
        <v>50179</v>
      </c>
    </row>
    <row r="13468" spans="1:13">
      <c r="A13468" s="1" t="s">
        <v>15485</v>
      </c>
      <c r="B13468">
        <v>1.43478461941794E-5</v>
      </c>
      <c r="C13468" s="1">
        <v>3.5489757302755003E-5</v>
      </c>
      <c r="D13468">
        <v>0</v>
      </c>
      <c r="E13468">
        <v>8.6206896551724102E-3</v>
      </c>
      <c r="F13468">
        <v>3.3783783783783799E-3</v>
      </c>
      <c r="G13468">
        <v>0.515625</v>
      </c>
      <c r="H13468">
        <v>5.1724137931034503E-2</v>
      </c>
      <c r="I13468">
        <v>0.40217391304347799</v>
      </c>
      <c r="J13468" s="1" t="s">
        <v>23229</v>
      </c>
      <c r="K13468" t="s">
        <v>23241</v>
      </c>
      <c r="L13468" t="s">
        <v>50180</v>
      </c>
      <c r="M13468" t="s">
        <v>50181</v>
      </c>
    </row>
    <row r="13469" spans="1:13">
      <c r="A13469" s="1" t="s">
        <v>15486</v>
      </c>
      <c r="B13469">
        <v>1.2322152848433501E-4</v>
      </c>
      <c r="C13469" s="1">
        <v>4.8231035025667998E-7</v>
      </c>
      <c r="D13469">
        <v>0.65625</v>
      </c>
      <c r="E13469">
        <v>0.55747126436781602</v>
      </c>
      <c r="F13469">
        <v>0.38235294117647101</v>
      </c>
      <c r="G13469">
        <v>1</v>
      </c>
      <c r="H13469">
        <v>0.64</v>
      </c>
      <c r="I13469">
        <v>0.66129032258064502</v>
      </c>
      <c r="J13469" s="1" t="s">
        <v>23229</v>
      </c>
      <c r="K13469" t="s">
        <v>23241</v>
      </c>
      <c r="L13469" t="s">
        <v>50182</v>
      </c>
      <c r="M13469" t="s">
        <v>50183</v>
      </c>
    </row>
    <row r="13470" spans="1:13">
      <c r="A13470" s="1" t="s">
        <v>15487</v>
      </c>
      <c r="B13470">
        <v>0</v>
      </c>
      <c r="C13470" s="1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 s="1" t="s">
        <v>23229</v>
      </c>
      <c r="K13470" t="s">
        <v>23237</v>
      </c>
      <c r="L13470" t="s">
        <v>50184</v>
      </c>
      <c r="M13470" t="s">
        <v>50185</v>
      </c>
    </row>
    <row r="13471" spans="1:13">
      <c r="A13471" s="1" t="s">
        <v>15488</v>
      </c>
      <c r="B13471">
        <v>5.0341131027235603E-9</v>
      </c>
      <c r="C13471" s="1">
        <v>5.7607780580651302E-11</v>
      </c>
      <c r="D13471">
        <v>1</v>
      </c>
      <c r="E13471">
        <v>1</v>
      </c>
      <c r="F13471">
        <v>1</v>
      </c>
      <c r="G13471">
        <v>1</v>
      </c>
      <c r="H13471">
        <v>0.99411764705882399</v>
      </c>
      <c r="I13471">
        <v>1</v>
      </c>
      <c r="J13471" s="1">
        <v>0</v>
      </c>
      <c r="K13471" t="s">
        <v>23238</v>
      </c>
      <c r="L13471" t="s">
        <v>50186</v>
      </c>
      <c r="M13471" t="s">
        <v>50187</v>
      </c>
    </row>
    <row r="13472" spans="1:13">
      <c r="A13472" s="1" t="s">
        <v>15489</v>
      </c>
      <c r="B13472">
        <v>3.6877013933681302E-5</v>
      </c>
      <c r="C13472" s="1">
        <v>1.33046599074801E-4</v>
      </c>
      <c r="D13472">
        <v>1</v>
      </c>
      <c r="E13472">
        <v>1</v>
      </c>
      <c r="F13472">
        <v>0.78911564625850295</v>
      </c>
      <c r="G13472">
        <v>0.57499999999999996</v>
      </c>
      <c r="H13472">
        <v>0.91538461538461502</v>
      </c>
      <c r="I13472">
        <v>0.75</v>
      </c>
      <c r="J13472" s="1" t="s">
        <v>23229</v>
      </c>
      <c r="K13472" t="s">
        <v>23238</v>
      </c>
      <c r="L13472" t="s">
        <v>50188</v>
      </c>
      <c r="M13472" t="s">
        <v>50189</v>
      </c>
    </row>
    <row r="13473" spans="1:13">
      <c r="A13473" s="1" t="s">
        <v>15490</v>
      </c>
      <c r="B13473">
        <v>1.3510062244092501E-5</v>
      </c>
      <c r="C13473" s="1">
        <v>1.1881805717328301E-6</v>
      </c>
      <c r="D13473">
        <v>0.14516129032258099</v>
      </c>
      <c r="E13473">
        <v>5.74712643678161E-3</v>
      </c>
      <c r="F13473">
        <v>9.7222222222222196E-2</v>
      </c>
      <c r="G13473">
        <v>0</v>
      </c>
      <c r="H13473">
        <v>0</v>
      </c>
      <c r="I13473">
        <v>6.8181818181818205E-2</v>
      </c>
      <c r="J13473" s="1">
        <v>0</v>
      </c>
      <c r="K13473" t="s">
        <v>23238</v>
      </c>
      <c r="L13473" t="s">
        <v>50190</v>
      </c>
      <c r="M13473" t="s">
        <v>50191</v>
      </c>
    </row>
    <row r="13474" spans="1:13">
      <c r="A13474" s="1" t="s">
        <v>15491</v>
      </c>
      <c r="B13474">
        <v>3.1418750369989502E-5</v>
      </c>
      <c r="C13474" s="1">
        <v>8.3772615218456498E-5</v>
      </c>
      <c r="D13474">
        <v>0</v>
      </c>
      <c r="E13474">
        <v>0</v>
      </c>
      <c r="F13474">
        <v>0.21505376344086</v>
      </c>
      <c r="G13474">
        <v>0</v>
      </c>
      <c r="H13474">
        <v>0</v>
      </c>
      <c r="I13474">
        <v>0</v>
      </c>
      <c r="J13474" s="1">
        <v>0</v>
      </c>
      <c r="K13474" t="s">
        <v>23238</v>
      </c>
      <c r="L13474" t="s">
        <v>50192</v>
      </c>
      <c r="M13474" t="s">
        <v>50193</v>
      </c>
    </row>
    <row r="13475" spans="1:13">
      <c r="A13475" s="1" t="s">
        <v>15492</v>
      </c>
      <c r="B13475">
        <v>3.15899363093784E-7</v>
      </c>
      <c r="C13475" s="1">
        <v>3.56486552041404E-7</v>
      </c>
      <c r="D13475">
        <v>0</v>
      </c>
      <c r="E13475">
        <v>0</v>
      </c>
      <c r="F13475">
        <v>3.10344827586207E-2</v>
      </c>
      <c r="G13475">
        <v>0</v>
      </c>
      <c r="H13475">
        <v>0</v>
      </c>
      <c r="I13475">
        <v>0</v>
      </c>
      <c r="J13475" s="1">
        <v>0</v>
      </c>
      <c r="K13475" t="s">
        <v>23241</v>
      </c>
      <c r="L13475" t="s">
        <v>50194</v>
      </c>
      <c r="M13475" t="s">
        <v>50195</v>
      </c>
    </row>
    <row r="13476" spans="1:13">
      <c r="A13476" s="1" t="s">
        <v>15493</v>
      </c>
      <c r="B13476">
        <v>4.84203598391104E-5</v>
      </c>
      <c r="C13476" s="1">
        <v>7.8227136015863105E-5</v>
      </c>
      <c r="D13476">
        <v>0.82258064516129004</v>
      </c>
      <c r="E13476">
        <v>0.95294117647058796</v>
      </c>
      <c r="F13476">
        <v>0.79629629629629595</v>
      </c>
      <c r="G13476">
        <v>0.97368421052631604</v>
      </c>
      <c r="H13476">
        <v>0.95977011494252895</v>
      </c>
      <c r="I13476">
        <v>0.94444444444444398</v>
      </c>
      <c r="J13476" s="1" t="s">
        <v>23229</v>
      </c>
      <c r="K13476" t="s">
        <v>23238</v>
      </c>
      <c r="L13476" t="s">
        <v>50196</v>
      </c>
      <c r="M13476" t="s">
        <v>50197</v>
      </c>
    </row>
    <row r="13477" spans="1:13">
      <c r="A13477" s="1" t="s">
        <v>15494</v>
      </c>
      <c r="B13477">
        <v>1.9570802569827101E-6</v>
      </c>
      <c r="C13477" s="1">
        <v>3.9216886207818198E-6</v>
      </c>
      <c r="D13477">
        <v>0</v>
      </c>
      <c r="E13477">
        <v>0</v>
      </c>
      <c r="F13477">
        <v>1.6949152542372899E-2</v>
      </c>
      <c r="G13477">
        <v>0</v>
      </c>
      <c r="H13477">
        <v>6.5573770491803296E-2</v>
      </c>
      <c r="I13477">
        <v>2.8571428571428598E-2</v>
      </c>
      <c r="J13477" s="1">
        <v>0</v>
      </c>
      <c r="K13477" t="s">
        <v>23241</v>
      </c>
      <c r="L13477" t="s">
        <v>50198</v>
      </c>
      <c r="M13477" t="s">
        <v>50199</v>
      </c>
    </row>
    <row r="13478" spans="1:13">
      <c r="A13478" s="1" t="s">
        <v>15495</v>
      </c>
      <c r="B13478">
        <v>4.65124986482148E-4</v>
      </c>
      <c r="C13478" s="1">
        <v>1.7428188780888301E-5</v>
      </c>
      <c r="D13478">
        <v>0.28125</v>
      </c>
      <c r="E13478">
        <v>0.5</v>
      </c>
      <c r="F13478">
        <v>0.44010416666666702</v>
      </c>
      <c r="G13478">
        <v>0.12931034482758599</v>
      </c>
      <c r="H13478">
        <v>0.48245614035087703</v>
      </c>
      <c r="I13478">
        <v>0.23749999999999999</v>
      </c>
      <c r="J13478" s="1">
        <v>9.0909090909090898E-2</v>
      </c>
      <c r="K13478" t="s">
        <v>23237</v>
      </c>
      <c r="L13478" t="s">
        <v>50200</v>
      </c>
      <c r="M13478" t="s">
        <v>50201</v>
      </c>
    </row>
    <row r="13479" spans="1:13">
      <c r="A13479" s="1" t="s">
        <v>15496</v>
      </c>
      <c r="B13479">
        <v>2.0527898226034799E-5</v>
      </c>
      <c r="C13479" s="1">
        <v>5.0069404479768103E-9</v>
      </c>
      <c r="D13479">
        <v>1</v>
      </c>
      <c r="E13479">
        <v>0.797619047619048</v>
      </c>
      <c r="F13479">
        <v>0.99435028248587598</v>
      </c>
      <c r="G13479">
        <v>1</v>
      </c>
      <c r="H13479">
        <v>1</v>
      </c>
      <c r="I13479">
        <v>1</v>
      </c>
      <c r="J13479" s="1">
        <v>1</v>
      </c>
      <c r="K13479" t="s">
        <v>23240</v>
      </c>
      <c r="L13479" t="s">
        <v>50202</v>
      </c>
      <c r="M13479" t="s">
        <v>50203</v>
      </c>
    </row>
    <row r="13480" spans="1:13">
      <c r="A13480" s="1" t="s">
        <v>15497</v>
      </c>
      <c r="B13480">
        <v>7.4718199918433902E-6</v>
      </c>
      <c r="C13480" s="1">
        <v>1.1278158128378001E-5</v>
      </c>
      <c r="D13480">
        <v>0.953125</v>
      </c>
      <c r="E13480">
        <v>0.98387096774193505</v>
      </c>
      <c r="F13480">
        <v>0.99742268041237103</v>
      </c>
      <c r="G13480">
        <v>0.99</v>
      </c>
      <c r="H13480">
        <v>0.85576923076923095</v>
      </c>
      <c r="I13480">
        <v>0.98557692307692302</v>
      </c>
      <c r="J13480" s="1">
        <v>1</v>
      </c>
      <c r="K13480" t="s">
        <v>23238</v>
      </c>
      <c r="L13480" t="s">
        <v>50204</v>
      </c>
      <c r="M13480" t="s">
        <v>50205</v>
      </c>
    </row>
    <row r="13481" spans="1:13">
      <c r="A13481" s="1" t="s">
        <v>15498</v>
      </c>
      <c r="B13481">
        <v>2.23707002528304E-6</v>
      </c>
      <c r="C13481" s="1">
        <v>2.4415591282967499E-4</v>
      </c>
      <c r="D13481">
        <v>0.75862068965517204</v>
      </c>
      <c r="E13481">
        <v>0.59574468085106402</v>
      </c>
      <c r="F13481">
        <v>0.234848484848485</v>
      </c>
      <c r="G13481">
        <v>0.56451612903225801</v>
      </c>
      <c r="H13481">
        <v>0.41891891891891903</v>
      </c>
      <c r="I13481">
        <v>0.71969696969696995</v>
      </c>
      <c r="J13481" s="1">
        <v>0.92857142857142905</v>
      </c>
      <c r="K13481" t="s">
        <v>23241</v>
      </c>
      <c r="L13481" t="s">
        <v>50206</v>
      </c>
      <c r="M13481" t="s">
        <v>50207</v>
      </c>
    </row>
    <row r="13482" spans="1:13">
      <c r="A13482" s="1" t="s">
        <v>15499</v>
      </c>
      <c r="B13482">
        <v>2.1536344679271701E-6</v>
      </c>
      <c r="C13482" s="1">
        <v>2.11054417644833E-6</v>
      </c>
      <c r="D13482">
        <v>0.96153846153846201</v>
      </c>
      <c r="E13482">
        <v>0.99431818181818199</v>
      </c>
      <c r="F13482">
        <v>1</v>
      </c>
      <c r="G13482">
        <v>1</v>
      </c>
      <c r="H13482">
        <v>0.99404761904761896</v>
      </c>
      <c r="I13482">
        <v>0.98936170212765995</v>
      </c>
      <c r="J13482" s="1">
        <v>1</v>
      </c>
      <c r="K13482" t="s">
        <v>23240</v>
      </c>
      <c r="L13482" t="s">
        <v>50208</v>
      </c>
      <c r="M13482" t="s">
        <v>50209</v>
      </c>
    </row>
    <row r="13483" spans="1:13">
      <c r="A13483" s="1" t="s">
        <v>15500</v>
      </c>
      <c r="B13483">
        <v>2.0582004314049699E-6</v>
      </c>
      <c r="C13483" s="1">
        <v>1.05142281840976E-4</v>
      </c>
      <c r="D13483">
        <v>0.233333333333333</v>
      </c>
      <c r="E13483">
        <v>8.5365853658536606E-2</v>
      </c>
      <c r="F13483">
        <v>0.17816091954023</v>
      </c>
      <c r="G13483">
        <v>5.5555555555555601E-2</v>
      </c>
      <c r="H13483">
        <v>0.186746987951807</v>
      </c>
      <c r="I13483">
        <v>9.3023255813953501E-2</v>
      </c>
      <c r="J13483" s="1">
        <v>0</v>
      </c>
      <c r="K13483" t="s">
        <v>23241</v>
      </c>
      <c r="L13483" t="s">
        <v>50210</v>
      </c>
      <c r="M13483" t="s">
        <v>50211</v>
      </c>
    </row>
    <row r="13484" spans="1:13">
      <c r="A13484" s="1" t="s">
        <v>15501</v>
      </c>
      <c r="B13484">
        <v>3.4625643832561903E-8</v>
      </c>
      <c r="C13484" s="1">
        <v>3.7760224467283298E-7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0.92307692307692302</v>
      </c>
      <c r="J13484" s="1" t="s">
        <v>23229</v>
      </c>
      <c r="K13484" t="s">
        <v>23238</v>
      </c>
      <c r="L13484" t="s">
        <v>50212</v>
      </c>
      <c r="M13484" t="s">
        <v>50213</v>
      </c>
    </row>
    <row r="13485" spans="1:13">
      <c r="A13485" s="1" t="s">
        <v>15502</v>
      </c>
      <c r="B13485">
        <v>0</v>
      </c>
      <c r="C13485" s="1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 s="1">
        <v>0</v>
      </c>
      <c r="K13485" t="s">
        <v>23241</v>
      </c>
      <c r="L13485" t="s">
        <v>50214</v>
      </c>
      <c r="M13485" t="s">
        <v>50215</v>
      </c>
    </row>
    <row r="13486" spans="1:13">
      <c r="A13486" s="1" t="s">
        <v>15503</v>
      </c>
      <c r="B13486">
        <v>9.0039191094679705E-6</v>
      </c>
      <c r="C13486" s="1">
        <v>5.67846214849434E-5</v>
      </c>
      <c r="D13486">
        <v>9.6774193548387094E-2</v>
      </c>
      <c r="E13486">
        <v>0.24117647058823499</v>
      </c>
      <c r="F13486">
        <v>9.1666666666666702E-2</v>
      </c>
      <c r="G13486">
        <v>0</v>
      </c>
      <c r="H13486">
        <v>5.5555555555555601E-3</v>
      </c>
      <c r="I13486">
        <v>0</v>
      </c>
      <c r="J13486" s="1">
        <v>0</v>
      </c>
      <c r="K13486" t="s">
        <v>23241</v>
      </c>
      <c r="L13486" t="s">
        <v>50216</v>
      </c>
      <c r="M13486" t="s">
        <v>50217</v>
      </c>
    </row>
    <row r="13487" spans="1:13">
      <c r="A13487" s="1" t="s">
        <v>15504</v>
      </c>
      <c r="B13487">
        <v>6.6416271104528903E-7</v>
      </c>
      <c r="C13487" s="1">
        <v>3.79563643587569E-6</v>
      </c>
      <c r="D13487">
        <v>4.6875E-2</v>
      </c>
      <c r="E13487">
        <v>1.5625E-2</v>
      </c>
      <c r="F13487">
        <v>2.3076923076923099E-2</v>
      </c>
      <c r="G13487">
        <v>0</v>
      </c>
      <c r="H13487">
        <v>2.7027027027027001E-2</v>
      </c>
      <c r="I13487">
        <v>2.4793388429752101E-2</v>
      </c>
      <c r="J13487" s="1">
        <v>0</v>
      </c>
      <c r="K13487" t="s">
        <v>23241</v>
      </c>
      <c r="L13487" t="s">
        <v>50218</v>
      </c>
      <c r="M13487" t="s">
        <v>50219</v>
      </c>
    </row>
    <row r="13488" spans="1:13">
      <c r="A13488" s="1" t="s">
        <v>15505</v>
      </c>
      <c r="B13488">
        <v>1.2762256257372501E-7</v>
      </c>
      <c r="C13488" s="1">
        <v>2.92193215565331E-8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0.98275862068965503</v>
      </c>
      <c r="J13488" s="1" t="s">
        <v>23229</v>
      </c>
      <c r="K13488" t="s">
        <v>23238</v>
      </c>
      <c r="L13488" t="s">
        <v>50220</v>
      </c>
      <c r="M13488" t="s">
        <v>50221</v>
      </c>
    </row>
    <row r="13489" spans="1:13">
      <c r="A13489" s="1" t="s">
        <v>15506</v>
      </c>
      <c r="B13489">
        <v>6.9560157084327004E-7</v>
      </c>
      <c r="C13489" s="1">
        <v>5.0573410901157104E-7</v>
      </c>
      <c r="D13489">
        <v>0.98387096774193505</v>
      </c>
      <c r="E13489">
        <v>0.99431818181818199</v>
      </c>
      <c r="F13489">
        <v>0.99735449735449699</v>
      </c>
      <c r="G13489">
        <v>0.98275862068965503</v>
      </c>
      <c r="H13489">
        <v>0.99537037037037002</v>
      </c>
      <c r="I13489">
        <v>0.986363636363636</v>
      </c>
      <c r="J13489" s="1">
        <v>0</v>
      </c>
      <c r="K13489" t="s">
        <v>23240</v>
      </c>
      <c r="L13489" t="s">
        <v>50222</v>
      </c>
      <c r="M13489" t="s">
        <v>50223</v>
      </c>
    </row>
    <row r="13490" spans="1:13">
      <c r="A13490" s="1" t="s">
        <v>15507</v>
      </c>
      <c r="B13490">
        <v>1.3767800447815899E-4</v>
      </c>
      <c r="C13490" s="1">
        <v>4.5572856996847202E-4</v>
      </c>
      <c r="D13490">
        <v>1</v>
      </c>
      <c r="E13490">
        <v>0.99397590361445798</v>
      </c>
      <c r="F13490">
        <v>0.86979166666666696</v>
      </c>
      <c r="G13490">
        <v>0.99122807017543901</v>
      </c>
      <c r="H13490">
        <v>0.98039215686274495</v>
      </c>
      <c r="I13490">
        <v>0.99115044247787598</v>
      </c>
      <c r="J13490" s="1">
        <v>0.95454545454545503</v>
      </c>
      <c r="K13490" t="s">
        <v>23241</v>
      </c>
      <c r="L13490" t="s">
        <v>50224</v>
      </c>
      <c r="M13490" t="s">
        <v>50225</v>
      </c>
    </row>
    <row r="13491" spans="1:13">
      <c r="A13491" s="1" t="s">
        <v>15508</v>
      </c>
      <c r="B13491">
        <v>5.2758856620682501E-5</v>
      </c>
      <c r="C13491" s="1">
        <v>1.69865908513882E-7</v>
      </c>
      <c r="D13491">
        <v>0.375</v>
      </c>
      <c r="E13491">
        <v>0.29213483146067398</v>
      </c>
      <c r="F13491">
        <v>0.489247311827957</v>
      </c>
      <c r="G13491">
        <v>0.26470588235294101</v>
      </c>
      <c r="H13491">
        <v>0.71428571428571397</v>
      </c>
      <c r="I13491">
        <v>0.35869565217391297</v>
      </c>
      <c r="J13491" s="1">
        <v>0</v>
      </c>
      <c r="K13491" t="s">
        <v>23243</v>
      </c>
      <c r="L13491" t="s">
        <v>50226</v>
      </c>
      <c r="M13491" t="s">
        <v>50227</v>
      </c>
    </row>
    <row r="13492" spans="1:13">
      <c r="A13492" s="1" t="s">
        <v>15509</v>
      </c>
      <c r="B13492">
        <v>2.27431585917224E-7</v>
      </c>
      <c r="C13492" s="1">
        <v>3.97251566086461E-7</v>
      </c>
      <c r="D13492">
        <v>0</v>
      </c>
      <c r="E13492">
        <v>0</v>
      </c>
      <c r="F13492">
        <v>0</v>
      </c>
      <c r="G13492">
        <v>0.114035087719298</v>
      </c>
      <c r="H13492">
        <v>0</v>
      </c>
      <c r="I13492">
        <v>2.6315789473684199E-2</v>
      </c>
      <c r="J13492" s="1">
        <v>4.5454545454545497E-2</v>
      </c>
      <c r="K13492" t="s">
        <v>23238</v>
      </c>
      <c r="L13492" t="s">
        <v>50228</v>
      </c>
      <c r="M13492" t="s">
        <v>50229</v>
      </c>
    </row>
    <row r="13493" spans="1:13">
      <c r="A13493" s="1" t="s">
        <v>15510</v>
      </c>
      <c r="B13493">
        <v>5.1591819040210601E-8</v>
      </c>
      <c r="C13493" s="1">
        <v>1.4409089927932099E-7</v>
      </c>
      <c r="D13493">
        <v>1</v>
      </c>
      <c r="E13493">
        <v>0.99450549450549497</v>
      </c>
      <c r="F13493">
        <v>0.95967741935483897</v>
      </c>
      <c r="G13493">
        <v>1</v>
      </c>
      <c r="H13493">
        <v>0.99444444444444402</v>
      </c>
      <c r="I13493">
        <v>1</v>
      </c>
      <c r="J13493" s="1">
        <v>1</v>
      </c>
      <c r="K13493" t="s">
        <v>23241</v>
      </c>
      <c r="L13493" t="s">
        <v>50230</v>
      </c>
      <c r="M13493" t="s">
        <v>50231</v>
      </c>
    </row>
    <row r="13494" spans="1:13">
      <c r="A13494" s="1" t="s">
        <v>15511</v>
      </c>
      <c r="B13494">
        <v>9.7692421741694391E-7</v>
      </c>
      <c r="C13494" s="1">
        <v>1.2836036146485501E-5</v>
      </c>
      <c r="D13494">
        <v>1</v>
      </c>
      <c r="E13494">
        <v>1</v>
      </c>
      <c r="F13494">
        <v>1</v>
      </c>
      <c r="G13494">
        <v>0.44642857142857101</v>
      </c>
      <c r="H13494">
        <v>0.99358974358974395</v>
      </c>
      <c r="I13494">
        <v>0.93076923076923102</v>
      </c>
      <c r="J13494" s="1" t="s">
        <v>23229</v>
      </c>
      <c r="K13494" t="s">
        <v>23238</v>
      </c>
      <c r="L13494" t="s">
        <v>50232</v>
      </c>
      <c r="M13494" t="s">
        <v>50233</v>
      </c>
    </row>
    <row r="13495" spans="1:13">
      <c r="A13495" s="1" t="s">
        <v>15512</v>
      </c>
      <c r="B13495">
        <v>1.6349197594393601E-7</v>
      </c>
      <c r="C13495" s="1">
        <v>2.26779517983167E-6</v>
      </c>
      <c r="D13495">
        <v>1</v>
      </c>
      <c r="E13495">
        <v>1</v>
      </c>
      <c r="F13495">
        <v>0.997142857142857</v>
      </c>
      <c r="G13495">
        <v>0.98979591836734704</v>
      </c>
      <c r="H13495">
        <v>0.98529411764705899</v>
      </c>
      <c r="I13495">
        <v>0.97448979591836704</v>
      </c>
      <c r="J13495" s="1">
        <v>0.95454545454545503</v>
      </c>
      <c r="K13495" t="s">
        <v>23238</v>
      </c>
      <c r="L13495" t="s">
        <v>50234</v>
      </c>
      <c r="M13495" t="s">
        <v>50235</v>
      </c>
    </row>
    <row r="13496" spans="1:13">
      <c r="A13496" s="1" t="s">
        <v>15513</v>
      </c>
      <c r="B13496">
        <v>6.1726681016953406E-8</v>
      </c>
      <c r="C13496" s="1">
        <v>3.5012114407308002E-6</v>
      </c>
      <c r="D13496">
        <v>0</v>
      </c>
      <c r="E13496">
        <v>0</v>
      </c>
      <c r="F13496">
        <v>0.19811320754716999</v>
      </c>
      <c r="G13496">
        <v>0</v>
      </c>
      <c r="H13496">
        <v>0.24285714285714299</v>
      </c>
      <c r="I13496">
        <v>5.2631578947368397E-2</v>
      </c>
      <c r="J13496" s="1">
        <v>0</v>
      </c>
      <c r="K13496" t="s">
        <v>23241</v>
      </c>
      <c r="L13496" t="s">
        <v>50236</v>
      </c>
      <c r="M13496" t="s">
        <v>50237</v>
      </c>
    </row>
    <row r="13497" spans="1:13">
      <c r="A13497" s="1" t="s">
        <v>15514</v>
      </c>
      <c r="B13497">
        <v>2.1698719418723499E-7</v>
      </c>
      <c r="C13497" s="1">
        <v>5.4576633643398101E-5</v>
      </c>
      <c r="D13497">
        <v>0</v>
      </c>
      <c r="E13497">
        <v>0</v>
      </c>
      <c r="F13497">
        <v>0.19252873563218401</v>
      </c>
      <c r="G13497">
        <v>2.8846153846153799E-2</v>
      </c>
      <c r="H13497">
        <v>0.259433962264151</v>
      </c>
      <c r="I13497">
        <v>7.2072072072072099E-2</v>
      </c>
      <c r="J13497" s="1">
        <v>0</v>
      </c>
      <c r="K13497" t="s">
        <v>23241</v>
      </c>
      <c r="L13497" t="s">
        <v>50238</v>
      </c>
      <c r="M13497" t="s">
        <v>50239</v>
      </c>
    </row>
    <row r="13498" spans="1:13">
      <c r="A13498" s="1" t="s">
        <v>15515</v>
      </c>
      <c r="B13498">
        <v>3.32084498234645E-6</v>
      </c>
      <c r="C13498" s="1">
        <v>4.2363580156996302E-6</v>
      </c>
      <c r="D13498">
        <v>1</v>
      </c>
      <c r="E13498">
        <v>1</v>
      </c>
      <c r="F13498">
        <v>0.99742268041237103</v>
      </c>
      <c r="G13498">
        <v>0.98913043478260898</v>
      </c>
      <c r="H13498">
        <v>0.99514563106796095</v>
      </c>
      <c r="I13498">
        <v>0.95348837209302295</v>
      </c>
      <c r="J13498" s="1">
        <v>1</v>
      </c>
      <c r="K13498" t="s">
        <v>23238</v>
      </c>
      <c r="L13498" t="s">
        <v>50240</v>
      </c>
      <c r="M13498" t="s">
        <v>50241</v>
      </c>
    </row>
    <row r="13499" spans="1:13">
      <c r="A13499" s="1" t="s">
        <v>15516</v>
      </c>
      <c r="B13499">
        <v>2.0084788604393199E-8</v>
      </c>
      <c r="C13499" s="1">
        <v>1.33672234405023E-7</v>
      </c>
      <c r="D13499">
        <v>0.98275862068965503</v>
      </c>
      <c r="E13499">
        <v>1</v>
      </c>
      <c r="F13499">
        <v>1</v>
      </c>
      <c r="G13499">
        <v>1</v>
      </c>
      <c r="H13499">
        <v>1</v>
      </c>
      <c r="I13499">
        <v>0.96875</v>
      </c>
      <c r="J13499" s="1" t="s">
        <v>23229</v>
      </c>
      <c r="K13499" t="s">
        <v>23238</v>
      </c>
      <c r="L13499" t="s">
        <v>50242</v>
      </c>
      <c r="M13499" t="s">
        <v>50243</v>
      </c>
    </row>
    <row r="13500" spans="1:13">
      <c r="A13500" s="1" t="s">
        <v>15517</v>
      </c>
      <c r="B13500">
        <v>2.7042397036110898E-6</v>
      </c>
      <c r="C13500" s="1">
        <v>6.9690991743849596E-8</v>
      </c>
      <c r="D13500">
        <v>5.3571428571428603E-2</v>
      </c>
      <c r="E13500">
        <v>8.4415584415584402E-2</v>
      </c>
      <c r="F13500">
        <v>0</v>
      </c>
      <c r="G13500">
        <v>0</v>
      </c>
      <c r="H13500">
        <v>0</v>
      </c>
      <c r="I13500">
        <v>0</v>
      </c>
      <c r="J13500" s="1">
        <v>0</v>
      </c>
      <c r="K13500" t="s">
        <v>23240</v>
      </c>
      <c r="L13500" t="s">
        <v>50244</v>
      </c>
      <c r="M13500" t="s">
        <v>50245</v>
      </c>
    </row>
    <row r="13501" spans="1:13">
      <c r="A13501" s="1" t="s">
        <v>15518</v>
      </c>
      <c r="B13501">
        <v>9.55617057906753E-8</v>
      </c>
      <c r="C13501" s="1">
        <v>8.1561655987002606E-6</v>
      </c>
      <c r="D13501">
        <v>0</v>
      </c>
      <c r="E13501">
        <v>0</v>
      </c>
      <c r="F13501">
        <v>2.12121212121212E-2</v>
      </c>
      <c r="G13501">
        <v>0</v>
      </c>
      <c r="H13501">
        <v>3.7974683544303799E-2</v>
      </c>
      <c r="I13501">
        <v>0.27941176470588203</v>
      </c>
      <c r="J13501" s="1">
        <v>0</v>
      </c>
      <c r="K13501" t="s">
        <v>23238</v>
      </c>
      <c r="L13501" t="s">
        <v>50246</v>
      </c>
      <c r="M13501" t="s">
        <v>50247</v>
      </c>
    </row>
    <row r="13502" spans="1:13">
      <c r="A13502" s="1" t="s">
        <v>15519</v>
      </c>
      <c r="B13502">
        <v>1.4972588705792401E-5</v>
      </c>
      <c r="C13502" s="1">
        <v>2.9669304491268599E-6</v>
      </c>
      <c r="D13502">
        <v>0.90625</v>
      </c>
      <c r="E13502">
        <v>0.93650793650793696</v>
      </c>
      <c r="F13502">
        <v>0.92105263157894701</v>
      </c>
      <c r="G13502">
        <v>1</v>
      </c>
      <c r="H13502">
        <v>0.984615384615385</v>
      </c>
      <c r="I13502">
        <v>1</v>
      </c>
      <c r="J13502" s="1" t="s">
        <v>23229</v>
      </c>
      <c r="K13502" t="s">
        <v>23238</v>
      </c>
      <c r="L13502" t="s">
        <v>50248</v>
      </c>
      <c r="M13502" t="s">
        <v>50249</v>
      </c>
    </row>
    <row r="13503" spans="1:13">
      <c r="A13503" s="1" t="s">
        <v>15520</v>
      </c>
      <c r="B13503">
        <v>2.1649934998680299E-6</v>
      </c>
      <c r="C13503" s="1">
        <v>6.7055740532746204E-7</v>
      </c>
      <c r="D13503">
        <v>1</v>
      </c>
      <c r="E13503">
        <v>0.99456521739130399</v>
      </c>
      <c r="F13503">
        <v>1</v>
      </c>
      <c r="G13503">
        <v>0.98275862068965503</v>
      </c>
      <c r="H13503">
        <v>0.98888888888888904</v>
      </c>
      <c r="I13503">
        <v>0.95408163265306101</v>
      </c>
      <c r="J13503" s="1">
        <v>0.92857142857142905</v>
      </c>
      <c r="K13503" t="s">
        <v>23240</v>
      </c>
      <c r="L13503" t="s">
        <v>50250</v>
      </c>
      <c r="M13503" t="s">
        <v>50251</v>
      </c>
    </row>
    <row r="13504" spans="1:13">
      <c r="A13504" s="1" t="s">
        <v>15521</v>
      </c>
      <c r="B13504">
        <v>7.2770047625380897E-8</v>
      </c>
      <c r="C13504" s="1">
        <v>5.0039651178166599E-7</v>
      </c>
      <c r="D13504">
        <v>0</v>
      </c>
      <c r="E13504">
        <v>5.6818181818181802E-3</v>
      </c>
      <c r="F13504">
        <v>0</v>
      </c>
      <c r="G13504">
        <v>0</v>
      </c>
      <c r="H13504">
        <v>9.6153846153846194E-3</v>
      </c>
      <c r="I13504">
        <v>5.5555555555555601E-3</v>
      </c>
      <c r="J13504" s="1">
        <v>0.92857142857142905</v>
      </c>
      <c r="K13504" t="s">
        <v>23240</v>
      </c>
      <c r="L13504" t="s">
        <v>50252</v>
      </c>
      <c r="M13504" t="s">
        <v>50253</v>
      </c>
    </row>
    <row r="13505" spans="1:13">
      <c r="A13505" s="1" t="s">
        <v>15522</v>
      </c>
      <c r="B13505">
        <v>5.5932039672360701E-8</v>
      </c>
      <c r="C13505" s="1">
        <v>1.5422020255766101E-7</v>
      </c>
      <c r="D13505">
        <v>0.91935483870967705</v>
      </c>
      <c r="E13505">
        <v>0.90853658536585402</v>
      </c>
      <c r="F13505">
        <v>0.95714285714285696</v>
      </c>
      <c r="G13505">
        <v>0.85714285714285698</v>
      </c>
      <c r="H13505">
        <v>0.97014925373134298</v>
      </c>
      <c r="I13505">
        <v>0.94318181818181801</v>
      </c>
      <c r="J13505" s="1">
        <v>0.5</v>
      </c>
      <c r="K13505" t="s">
        <v>23237</v>
      </c>
      <c r="L13505" t="s">
        <v>50254</v>
      </c>
      <c r="M13505" t="s">
        <v>50255</v>
      </c>
    </row>
    <row r="13506" spans="1:13">
      <c r="A13506" s="1" t="s">
        <v>15523</v>
      </c>
      <c r="B13506">
        <v>1.8520338999433199E-6</v>
      </c>
      <c r="C13506" s="1">
        <v>1.17091114028716E-5</v>
      </c>
      <c r="D13506">
        <v>1</v>
      </c>
      <c r="E13506">
        <v>1</v>
      </c>
      <c r="F13506">
        <v>0.99438202247190999</v>
      </c>
      <c r="G13506">
        <v>1</v>
      </c>
      <c r="H13506">
        <v>0.99038461538461497</v>
      </c>
      <c r="I13506">
        <v>0.94329896907216504</v>
      </c>
      <c r="J13506" s="1" t="s">
        <v>23229</v>
      </c>
      <c r="K13506" t="s">
        <v>23238</v>
      </c>
      <c r="L13506" t="s">
        <v>50256</v>
      </c>
      <c r="M13506" t="s">
        <v>50257</v>
      </c>
    </row>
    <row r="13507" spans="1:13">
      <c r="A13507" s="1" t="s">
        <v>15524</v>
      </c>
      <c r="B13507">
        <v>9.7424206664320002E-7</v>
      </c>
      <c r="C13507" s="1">
        <v>1.28990779678834E-7</v>
      </c>
      <c r="D13507">
        <v>0.98387096774193505</v>
      </c>
      <c r="E13507">
        <v>1</v>
      </c>
      <c r="F13507">
        <v>1</v>
      </c>
      <c r="G13507">
        <v>1</v>
      </c>
      <c r="H13507">
        <v>1</v>
      </c>
      <c r="I13507">
        <v>1</v>
      </c>
      <c r="J13507" s="1">
        <v>0.5</v>
      </c>
      <c r="K13507" t="s">
        <v>23242</v>
      </c>
      <c r="L13507" t="s">
        <v>50258</v>
      </c>
      <c r="M13507" t="s">
        <v>50259</v>
      </c>
    </row>
    <row r="13508" spans="1:13">
      <c r="A13508" s="1" t="s">
        <v>15525</v>
      </c>
      <c r="B13508">
        <v>3.9309854350205503E-5</v>
      </c>
      <c r="C13508" s="1">
        <v>3.93779540465564E-8</v>
      </c>
      <c r="D13508">
        <v>1.6666666666666701E-2</v>
      </c>
      <c r="E13508">
        <v>0.195402298850575</v>
      </c>
      <c r="F13508">
        <v>0</v>
      </c>
      <c r="G13508">
        <v>0</v>
      </c>
      <c r="H13508">
        <v>5.1020408163265302E-3</v>
      </c>
      <c r="I13508">
        <v>0</v>
      </c>
      <c r="J13508" s="1">
        <v>0</v>
      </c>
      <c r="K13508" t="s">
        <v>23241</v>
      </c>
      <c r="L13508" t="s">
        <v>50260</v>
      </c>
      <c r="M13508" t="s">
        <v>50261</v>
      </c>
    </row>
    <row r="13509" spans="1:13">
      <c r="A13509" s="1" t="s">
        <v>15526</v>
      </c>
      <c r="B13509">
        <v>5.1852078148501502E-5</v>
      </c>
      <c r="C13509" s="1">
        <v>2.2708139301248501E-4</v>
      </c>
      <c r="D13509">
        <v>0.1875</v>
      </c>
      <c r="E13509">
        <v>0</v>
      </c>
      <c r="F13509">
        <v>0.233870967741935</v>
      </c>
      <c r="G13509">
        <v>0.91666666666666696</v>
      </c>
      <c r="H13509">
        <v>0.36868686868686901</v>
      </c>
      <c r="I13509">
        <v>0.41111111111111098</v>
      </c>
      <c r="J13509" s="1">
        <v>0</v>
      </c>
      <c r="K13509" t="s">
        <v>23237</v>
      </c>
      <c r="L13509" t="s">
        <v>50262</v>
      </c>
      <c r="M13509" t="s">
        <v>50263</v>
      </c>
    </row>
    <row r="13510" spans="1:13">
      <c r="A13510" s="1" t="s">
        <v>15527</v>
      </c>
      <c r="B13510">
        <v>6.6025596735001696E-5</v>
      </c>
      <c r="C13510" s="1">
        <v>8.3360447060947698E-5</v>
      </c>
      <c r="D13510">
        <v>0.90909090909090895</v>
      </c>
      <c r="E13510">
        <v>1</v>
      </c>
      <c r="F13510">
        <v>0.59774436090225602</v>
      </c>
      <c r="G13510">
        <v>1</v>
      </c>
      <c r="H13510">
        <v>0.84756097560975596</v>
      </c>
      <c r="I13510">
        <v>1</v>
      </c>
      <c r="J13510" s="1" t="s">
        <v>23229</v>
      </c>
      <c r="K13510" t="s">
        <v>23241</v>
      </c>
      <c r="L13510" t="s">
        <v>50264</v>
      </c>
      <c r="M13510" t="s">
        <v>50265</v>
      </c>
    </row>
    <row r="13511" spans="1:13">
      <c r="A13511" s="1" t="s">
        <v>15528</v>
      </c>
      <c r="B13511">
        <v>9.0740355249224394E-5</v>
      </c>
      <c r="C13511" s="1">
        <v>9.3982708401331294E-6</v>
      </c>
      <c r="D13511">
        <v>0.35</v>
      </c>
      <c r="E13511">
        <v>1.13636363636364E-2</v>
      </c>
      <c r="F13511">
        <v>0.754285714285714</v>
      </c>
      <c r="G13511">
        <v>0.96875</v>
      </c>
      <c r="H13511">
        <v>0.96153846153846201</v>
      </c>
      <c r="I13511">
        <v>0.82926829268292701</v>
      </c>
      <c r="J13511" s="1">
        <v>0</v>
      </c>
      <c r="K13511" t="s">
        <v>23240</v>
      </c>
      <c r="L13511" t="s">
        <v>50266</v>
      </c>
      <c r="M13511" t="s">
        <v>50267</v>
      </c>
    </row>
    <row r="13512" spans="1:13">
      <c r="A13512" s="1" t="s">
        <v>15529</v>
      </c>
      <c r="B13512">
        <v>1.4820497046522601E-7</v>
      </c>
      <c r="C13512" s="1">
        <v>5.5587798592740901E-8</v>
      </c>
      <c r="D13512">
        <v>0</v>
      </c>
      <c r="E13512">
        <v>0</v>
      </c>
      <c r="F13512">
        <v>0</v>
      </c>
      <c r="G13512">
        <v>0</v>
      </c>
      <c r="H13512">
        <v>6.5789473684210497E-3</v>
      </c>
      <c r="I13512">
        <v>0</v>
      </c>
      <c r="J13512" s="1">
        <v>1</v>
      </c>
      <c r="K13512" t="s">
        <v>23241</v>
      </c>
      <c r="L13512" t="s">
        <v>50268</v>
      </c>
      <c r="M13512" t="s">
        <v>50269</v>
      </c>
    </row>
    <row r="13513" spans="1:13">
      <c r="A13513" s="1" t="s">
        <v>15530</v>
      </c>
      <c r="B13513">
        <v>1.09452503608398E-6</v>
      </c>
      <c r="C13513" s="1">
        <v>9.6236088823153397E-6</v>
      </c>
      <c r="D13513">
        <v>1</v>
      </c>
      <c r="E13513">
        <v>0.99450549450549497</v>
      </c>
      <c r="F13513">
        <v>0.99732620320855603</v>
      </c>
      <c r="G13513">
        <v>0.87209302325581395</v>
      </c>
      <c r="H13513">
        <v>0.97422680412371099</v>
      </c>
      <c r="I13513">
        <v>0.9921875</v>
      </c>
      <c r="J13513" s="1">
        <v>1</v>
      </c>
      <c r="K13513" t="s">
        <v>23242</v>
      </c>
      <c r="L13513" t="s">
        <v>50270</v>
      </c>
      <c r="M13513" t="s">
        <v>50271</v>
      </c>
    </row>
    <row r="13514" spans="1:13">
      <c r="A13514" s="1" t="s">
        <v>15531</v>
      </c>
      <c r="B13514">
        <v>3.58790205141757E-7</v>
      </c>
      <c r="C13514" s="1">
        <v>4.33670299639956E-5</v>
      </c>
      <c r="D13514">
        <v>0.265625</v>
      </c>
      <c r="E13514">
        <v>0.19791666666666699</v>
      </c>
      <c r="F13514">
        <v>0.35824742268041199</v>
      </c>
      <c r="G13514">
        <v>6.7307692307692304E-2</v>
      </c>
      <c r="H13514">
        <v>0.30092592592592599</v>
      </c>
      <c r="I13514">
        <v>0.11734693877551</v>
      </c>
      <c r="J13514" s="1">
        <v>0</v>
      </c>
      <c r="K13514" t="s">
        <v>23241</v>
      </c>
      <c r="L13514" t="s">
        <v>50272</v>
      </c>
      <c r="M13514" t="s">
        <v>50273</v>
      </c>
    </row>
    <row r="13515" spans="1:13">
      <c r="A13515" s="1" t="s">
        <v>15532</v>
      </c>
      <c r="B13515">
        <v>1.9430615194416802E-6</v>
      </c>
      <c r="C13515" s="1">
        <v>1.59144207015564E-5</v>
      </c>
      <c r="D13515">
        <v>1</v>
      </c>
      <c r="E13515">
        <v>1</v>
      </c>
      <c r="F13515">
        <v>1</v>
      </c>
      <c r="G13515">
        <v>0.97413793103448298</v>
      </c>
      <c r="H13515">
        <v>0.98684210526315796</v>
      </c>
      <c r="I13515">
        <v>0.83467741935483897</v>
      </c>
      <c r="J13515" s="1">
        <v>1</v>
      </c>
      <c r="K13515" t="s">
        <v>23242</v>
      </c>
      <c r="L13515" t="s">
        <v>50274</v>
      </c>
      <c r="M13515" t="s">
        <v>50275</v>
      </c>
    </row>
    <row r="13516" spans="1:13">
      <c r="A13516" s="1" t="s">
        <v>15533</v>
      </c>
      <c r="B13516">
        <v>1.0251988044864899E-8</v>
      </c>
      <c r="C13516" s="1">
        <v>9.4368387942419498E-7</v>
      </c>
      <c r="D13516">
        <v>1</v>
      </c>
      <c r="E13516">
        <v>0.99479166666666696</v>
      </c>
      <c r="F13516">
        <v>0.99740932642487001</v>
      </c>
      <c r="G13516">
        <v>0.99122807017543901</v>
      </c>
      <c r="H13516">
        <v>1</v>
      </c>
      <c r="I13516">
        <v>0.99596774193548399</v>
      </c>
      <c r="J13516" s="1">
        <v>1</v>
      </c>
      <c r="K13516" t="s">
        <v>23238</v>
      </c>
      <c r="L13516" t="s">
        <v>50276</v>
      </c>
      <c r="M13516" t="s">
        <v>50277</v>
      </c>
    </row>
    <row r="13517" spans="1:13">
      <c r="A13517" s="1" t="s">
        <v>15534</v>
      </c>
      <c r="B13517">
        <v>5.6794086402531097E-5</v>
      </c>
      <c r="C13517" s="1">
        <v>1.3434607361238099E-5</v>
      </c>
      <c r="D13517">
        <v>0.79032258064516103</v>
      </c>
      <c r="E13517">
        <v>0.93902439024390205</v>
      </c>
      <c r="F13517">
        <v>0.78947368421052599</v>
      </c>
      <c r="G13517">
        <v>1</v>
      </c>
      <c r="H13517">
        <v>0.79054054054054101</v>
      </c>
      <c r="I13517">
        <v>0.80952380952380998</v>
      </c>
      <c r="J13517" s="1">
        <v>1</v>
      </c>
      <c r="K13517" t="s">
        <v>23238</v>
      </c>
      <c r="L13517" t="s">
        <v>50278</v>
      </c>
      <c r="M13517" t="s">
        <v>50279</v>
      </c>
    </row>
    <row r="13518" spans="1:13">
      <c r="A13518" s="1" t="s">
        <v>15535</v>
      </c>
      <c r="B13518">
        <v>2.4910371507514599E-6</v>
      </c>
      <c r="C13518" s="1">
        <v>6.269697812466E-5</v>
      </c>
      <c r="D13518">
        <v>0.984375</v>
      </c>
      <c r="E13518">
        <v>0.99479166666666696</v>
      </c>
      <c r="F13518">
        <v>0.95128205128205101</v>
      </c>
      <c r="G13518">
        <v>0.94642857142857095</v>
      </c>
      <c r="H13518">
        <v>0.92477876106194701</v>
      </c>
      <c r="I13518">
        <v>0.95121951219512202</v>
      </c>
      <c r="J13518" s="1">
        <v>1</v>
      </c>
      <c r="K13518" t="s">
        <v>23238</v>
      </c>
      <c r="L13518" t="s">
        <v>50280</v>
      </c>
      <c r="M13518" t="s">
        <v>50281</v>
      </c>
    </row>
    <row r="13519" spans="1:13">
      <c r="A13519" s="1" t="s">
        <v>15536</v>
      </c>
      <c r="B13519">
        <v>5.0570224231321599E-5</v>
      </c>
      <c r="C13519" s="1">
        <v>8.7790365174234802E-5</v>
      </c>
      <c r="D13519">
        <v>0.85483870967741904</v>
      </c>
      <c r="E13519">
        <v>0.99479166666666696</v>
      </c>
      <c r="F13519">
        <v>0.984615384615385</v>
      </c>
      <c r="G13519">
        <v>0.55769230769230804</v>
      </c>
      <c r="H13519">
        <v>0.96052631578947401</v>
      </c>
      <c r="I13519">
        <v>0.85344827586206895</v>
      </c>
      <c r="J13519" s="1">
        <v>1</v>
      </c>
      <c r="K13519" t="s">
        <v>23240</v>
      </c>
      <c r="L13519" t="s">
        <v>50282</v>
      </c>
      <c r="M13519" t="s">
        <v>50283</v>
      </c>
    </row>
    <row r="13520" spans="1:13">
      <c r="A13520" s="1" t="s">
        <v>15537</v>
      </c>
      <c r="B13520">
        <v>8.3671492416782899E-8</v>
      </c>
      <c r="C13520" s="1">
        <v>2.1450762241049699E-4</v>
      </c>
      <c r="D13520">
        <v>0.8125</v>
      </c>
      <c r="E13520">
        <v>0.98947368421052595</v>
      </c>
      <c r="F13520">
        <v>0.83076923076923104</v>
      </c>
      <c r="G13520">
        <v>0.90178571428571397</v>
      </c>
      <c r="H13520">
        <v>0.8125</v>
      </c>
      <c r="I13520">
        <v>0.81818181818181801</v>
      </c>
      <c r="J13520" s="1" t="s">
        <v>23229</v>
      </c>
      <c r="K13520" t="s">
        <v>23238</v>
      </c>
      <c r="L13520" t="s">
        <v>50284</v>
      </c>
      <c r="M13520" t="s">
        <v>50285</v>
      </c>
    </row>
    <row r="13521" spans="1:13">
      <c r="A13521" s="1" t="s">
        <v>15538</v>
      </c>
      <c r="B13521">
        <v>6.2169020757203699E-6</v>
      </c>
      <c r="C13521" s="1">
        <v>2.7463221243957101E-6</v>
      </c>
      <c r="D13521">
        <v>0.86111111111111105</v>
      </c>
      <c r="E13521">
        <v>0.96621621621621601</v>
      </c>
      <c r="F13521">
        <v>0.95959595959596</v>
      </c>
      <c r="G13521">
        <v>0.86764705882352899</v>
      </c>
      <c r="H13521">
        <v>0.93269230769230804</v>
      </c>
      <c r="I13521">
        <v>0.85294117647058798</v>
      </c>
      <c r="J13521" s="1">
        <v>1</v>
      </c>
      <c r="K13521" t="s">
        <v>23240</v>
      </c>
      <c r="L13521" t="s">
        <v>50286</v>
      </c>
      <c r="M13521" t="s">
        <v>50287</v>
      </c>
    </row>
    <row r="13522" spans="1:13">
      <c r="A13522" s="1" t="s">
        <v>15539</v>
      </c>
      <c r="B13522">
        <v>3.2037403186436601E-5</v>
      </c>
      <c r="C13522" s="1">
        <v>5.7064190048560203E-5</v>
      </c>
      <c r="D13522">
        <v>0</v>
      </c>
      <c r="E13522">
        <v>0</v>
      </c>
      <c r="F13522">
        <v>0.17372881355932199</v>
      </c>
      <c r="G13522">
        <v>0</v>
      </c>
      <c r="H13522">
        <v>0</v>
      </c>
      <c r="I13522">
        <v>0</v>
      </c>
      <c r="J13522" s="1" t="s">
        <v>23229</v>
      </c>
      <c r="K13522" t="s">
        <v>23241</v>
      </c>
      <c r="L13522" t="s">
        <v>50288</v>
      </c>
      <c r="M13522" t="s">
        <v>50289</v>
      </c>
    </row>
    <row r="13523" spans="1:13">
      <c r="A13523" s="1" t="s">
        <v>15540</v>
      </c>
      <c r="B13523">
        <v>1.60115372278338E-6</v>
      </c>
      <c r="C13523" s="1">
        <v>5.8807802333172997E-6</v>
      </c>
      <c r="D13523">
        <v>3.125E-2</v>
      </c>
      <c r="E13523">
        <v>0</v>
      </c>
      <c r="F13523">
        <v>9.3922651933701695E-2</v>
      </c>
      <c r="G13523">
        <v>0.31081081081081102</v>
      </c>
      <c r="H13523">
        <v>6.7901234567901203E-2</v>
      </c>
      <c r="I13523">
        <v>0.160377358490566</v>
      </c>
      <c r="J13523" s="1">
        <v>0</v>
      </c>
      <c r="K13523" t="s">
        <v>23237</v>
      </c>
      <c r="L13523" t="s">
        <v>50290</v>
      </c>
      <c r="M13523" t="s">
        <v>50291</v>
      </c>
    </row>
    <row r="13524" spans="1:13">
      <c r="A13524" s="1" t="s">
        <v>15541</v>
      </c>
      <c r="B13524">
        <v>6.7599059252580802E-5</v>
      </c>
      <c r="C13524" s="1">
        <v>1.5726221296738101E-5</v>
      </c>
      <c r="D13524">
        <v>0.83333333333333304</v>
      </c>
      <c r="E13524">
        <v>0.968354430379747</v>
      </c>
      <c r="F13524">
        <v>0.59090909090909105</v>
      </c>
      <c r="G13524">
        <v>0.94444444444444398</v>
      </c>
      <c r="H13524">
        <v>0.90425531914893598</v>
      </c>
      <c r="I13524">
        <v>0.91379310344827602</v>
      </c>
      <c r="J13524" s="1">
        <v>0</v>
      </c>
      <c r="K13524" t="s">
        <v>23241</v>
      </c>
      <c r="L13524" t="s">
        <v>50292</v>
      </c>
      <c r="M13524" t="s">
        <v>50293</v>
      </c>
    </row>
    <row r="13525" spans="1:13">
      <c r="A13525" s="1" t="s">
        <v>15542</v>
      </c>
      <c r="B13525">
        <v>1.60993624088587E-6</v>
      </c>
      <c r="C13525" s="1">
        <v>2.6126501763528899E-5</v>
      </c>
      <c r="D13525">
        <v>0</v>
      </c>
      <c r="E13525">
        <v>0</v>
      </c>
      <c r="F13525">
        <v>3.8461538461538498E-2</v>
      </c>
      <c r="G13525">
        <v>0</v>
      </c>
      <c r="H13525">
        <v>0.139240506329114</v>
      </c>
      <c r="I13525">
        <v>6.25E-2</v>
      </c>
      <c r="J13525" s="1" t="s">
        <v>23229</v>
      </c>
      <c r="K13525" t="s">
        <v>23239</v>
      </c>
      <c r="L13525" t="s">
        <v>50294</v>
      </c>
      <c r="M13525" t="s">
        <v>50295</v>
      </c>
    </row>
    <row r="13526" spans="1:13">
      <c r="A13526" s="1" t="s">
        <v>15543</v>
      </c>
      <c r="B13526">
        <v>4.7301418659456502E-5</v>
      </c>
      <c r="C13526" s="1">
        <v>3.4744995173150597E-5</v>
      </c>
      <c r="D13526">
        <v>0.984375</v>
      </c>
      <c r="E13526">
        <v>1</v>
      </c>
      <c r="F13526">
        <v>0.81147540983606603</v>
      </c>
      <c r="G13526">
        <v>1</v>
      </c>
      <c r="H13526">
        <v>0.98936170212765995</v>
      </c>
      <c r="I13526">
        <v>0.94852941176470595</v>
      </c>
      <c r="J13526" s="1">
        <v>1</v>
      </c>
      <c r="K13526" t="s">
        <v>23240</v>
      </c>
      <c r="L13526" t="s">
        <v>50296</v>
      </c>
      <c r="M13526" t="s">
        <v>50297</v>
      </c>
    </row>
    <row r="13527" spans="1:13">
      <c r="A13527" s="1" t="s">
        <v>15544</v>
      </c>
      <c r="B13527">
        <v>8.2016448204450708E-6</v>
      </c>
      <c r="C13527" s="1">
        <v>3.0412814204743001E-5</v>
      </c>
      <c r="D13527">
        <v>0.17241379310344801</v>
      </c>
      <c r="E13527">
        <v>6.25E-2</v>
      </c>
      <c r="F13527">
        <v>2.5641025641025602E-3</v>
      </c>
      <c r="G13527">
        <v>1.85185185185185E-2</v>
      </c>
      <c r="H13527">
        <v>0</v>
      </c>
      <c r="I13527">
        <v>8.0645161290322606E-2</v>
      </c>
      <c r="J13527" s="1" t="s">
        <v>23229</v>
      </c>
      <c r="K13527" t="s">
        <v>23238</v>
      </c>
      <c r="L13527" t="s">
        <v>50298</v>
      </c>
      <c r="M13527" t="s">
        <v>50299</v>
      </c>
    </row>
    <row r="13528" spans="1:13">
      <c r="A13528" s="1" t="s">
        <v>15545</v>
      </c>
      <c r="B13528">
        <v>2.0121927140133898E-5</v>
      </c>
      <c r="C13528" s="1">
        <v>2.61558760452875E-5</v>
      </c>
      <c r="D13528">
        <v>1</v>
      </c>
      <c r="E13528">
        <v>1</v>
      </c>
      <c r="F13528">
        <v>0.92485549132947997</v>
      </c>
      <c r="G13528">
        <v>1</v>
      </c>
      <c r="H13528">
        <v>0.96666666666666701</v>
      </c>
      <c r="I13528">
        <v>0.95454545454545503</v>
      </c>
      <c r="J13528" s="1" t="s">
        <v>23229</v>
      </c>
      <c r="K13528" t="s">
        <v>23240</v>
      </c>
      <c r="L13528" t="s">
        <v>50300</v>
      </c>
      <c r="M13528" t="s">
        <v>50301</v>
      </c>
    </row>
    <row r="13529" spans="1:13">
      <c r="A13529" s="1" t="s">
        <v>15546</v>
      </c>
      <c r="B13529">
        <v>3.29930743248117E-6</v>
      </c>
      <c r="C13529" s="1">
        <v>1.36135167996373E-5</v>
      </c>
      <c r="D13529">
        <v>9.2592592592592601E-2</v>
      </c>
      <c r="E13529">
        <v>0.107594936708861</v>
      </c>
      <c r="F13529">
        <v>5.4878048780487798E-2</v>
      </c>
      <c r="G13529">
        <v>2.3809523809523801E-2</v>
      </c>
      <c r="H13529">
        <v>5.9701492537313397E-2</v>
      </c>
      <c r="I13529">
        <v>9.1549295774647904E-2</v>
      </c>
      <c r="J13529" s="1" t="s">
        <v>23229</v>
      </c>
      <c r="K13529" t="s">
        <v>23238</v>
      </c>
      <c r="L13529" t="s">
        <v>50302</v>
      </c>
      <c r="M13529" t="s">
        <v>50303</v>
      </c>
    </row>
    <row r="13530" spans="1:13">
      <c r="A13530" s="1" t="s">
        <v>15547</v>
      </c>
      <c r="B13530">
        <v>8.6372010963562197E-7</v>
      </c>
      <c r="C13530" s="1">
        <v>2.21906580916226E-7</v>
      </c>
      <c r="D13530">
        <v>0.95</v>
      </c>
      <c r="E13530">
        <v>1</v>
      </c>
      <c r="F13530">
        <v>1</v>
      </c>
      <c r="G13530">
        <v>1</v>
      </c>
      <c r="H13530">
        <v>0.99206349206349198</v>
      </c>
      <c r="I13530">
        <v>0.98611111111111105</v>
      </c>
      <c r="J13530" s="1">
        <v>1</v>
      </c>
      <c r="K13530" t="s">
        <v>23239</v>
      </c>
      <c r="L13530" t="s">
        <v>50304</v>
      </c>
      <c r="M13530" t="s">
        <v>50305</v>
      </c>
    </row>
    <row r="13531" spans="1:13">
      <c r="A13531" s="1" t="s">
        <v>15548</v>
      </c>
      <c r="B13531">
        <v>8.9700394677638695E-8</v>
      </c>
      <c r="C13531" s="1">
        <v>3.6837804547191198E-5</v>
      </c>
      <c r="D13531">
        <v>0.98333333333333295</v>
      </c>
      <c r="E13531">
        <v>0.98750000000000004</v>
      </c>
      <c r="F13531">
        <v>0.98089171974522305</v>
      </c>
      <c r="G13531">
        <v>0.98529411764705899</v>
      </c>
      <c r="H13531">
        <v>0.91145833333333304</v>
      </c>
      <c r="I13531">
        <v>0.96721311475409799</v>
      </c>
      <c r="J13531" s="1">
        <v>1</v>
      </c>
      <c r="K13531" t="s">
        <v>23241</v>
      </c>
      <c r="L13531" t="s">
        <v>50306</v>
      </c>
      <c r="M13531" t="s">
        <v>50307</v>
      </c>
    </row>
    <row r="13532" spans="1:13">
      <c r="A13532" s="1" t="s">
        <v>15549</v>
      </c>
      <c r="B13532">
        <v>2.7366114397843998E-6</v>
      </c>
      <c r="C13532" s="1">
        <v>1.1660082525563E-5</v>
      </c>
      <c r="D13532">
        <v>0.5</v>
      </c>
      <c r="E13532">
        <v>0.5</v>
      </c>
      <c r="F13532">
        <v>0.37078651685393299</v>
      </c>
      <c r="G13532">
        <v>0.796875</v>
      </c>
      <c r="H13532">
        <v>0.348314606741573</v>
      </c>
      <c r="I13532">
        <v>0.43220338983050799</v>
      </c>
      <c r="J13532" s="1">
        <v>4.5454545454545497E-2</v>
      </c>
      <c r="K13532" t="s">
        <v>23241</v>
      </c>
      <c r="L13532" t="s">
        <v>50308</v>
      </c>
      <c r="M13532" t="s">
        <v>50309</v>
      </c>
    </row>
    <row r="13533" spans="1:13">
      <c r="A13533" s="1" t="s">
        <v>15550</v>
      </c>
      <c r="B13533">
        <v>3.8682711618915401E-9</v>
      </c>
      <c r="C13533" s="1">
        <v>5.5912612737870803E-8</v>
      </c>
      <c r="D13533">
        <v>0.98333333333333295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 s="1">
        <v>1</v>
      </c>
      <c r="K13533" t="s">
        <v>23241</v>
      </c>
      <c r="L13533" t="s">
        <v>50310</v>
      </c>
      <c r="M13533" t="s">
        <v>50311</v>
      </c>
    </row>
    <row r="13534" spans="1:13">
      <c r="A13534" s="1" t="s">
        <v>15551</v>
      </c>
      <c r="B13534">
        <v>1.6586731891807E-7</v>
      </c>
      <c r="C13534" s="1">
        <v>8.1928635996633299E-7</v>
      </c>
      <c r="D13534">
        <v>1</v>
      </c>
      <c r="E13534">
        <v>1</v>
      </c>
      <c r="F13534">
        <v>0.99300699300699302</v>
      </c>
      <c r="G13534">
        <v>0.66666666666666696</v>
      </c>
      <c r="H13534">
        <v>0.97058823529411797</v>
      </c>
      <c r="I13534">
        <v>1</v>
      </c>
      <c r="J13534" s="1">
        <v>1</v>
      </c>
      <c r="K13534" t="s">
        <v>23238</v>
      </c>
      <c r="L13534" t="s">
        <v>50312</v>
      </c>
      <c r="M13534" t="s">
        <v>50313</v>
      </c>
    </row>
    <row r="13535" spans="1:13">
      <c r="A13535" s="1" t="s">
        <v>15552</v>
      </c>
      <c r="B13535">
        <v>1.77292401414609E-6</v>
      </c>
      <c r="C13535" s="1">
        <v>6.1956647896736596E-7</v>
      </c>
      <c r="D13535">
        <v>0.96875</v>
      </c>
      <c r="E13535">
        <v>1</v>
      </c>
      <c r="F13535">
        <v>0.997435897435897</v>
      </c>
      <c r="G13535">
        <v>1</v>
      </c>
      <c r="H13535">
        <v>0.99561403508771895</v>
      </c>
      <c r="I13535">
        <v>0.99199999999999999</v>
      </c>
      <c r="J13535" s="1">
        <v>1</v>
      </c>
      <c r="K13535" t="s">
        <v>23241</v>
      </c>
      <c r="L13535" t="s">
        <v>50314</v>
      </c>
      <c r="M13535" t="s">
        <v>50315</v>
      </c>
    </row>
    <row r="13536" spans="1:13">
      <c r="A13536" s="1" t="s">
        <v>15553</v>
      </c>
      <c r="B13536">
        <v>8.0795336699924494E-5</v>
      </c>
      <c r="C13536" s="1">
        <v>1.16662818394895E-4</v>
      </c>
      <c r="D13536">
        <v>0.77777777777777801</v>
      </c>
      <c r="E13536">
        <v>0.52409638554216897</v>
      </c>
      <c r="F13536">
        <v>0.66412213740458004</v>
      </c>
      <c r="G13536">
        <v>0.8125</v>
      </c>
      <c r="H13536">
        <v>0.220588235294118</v>
      </c>
      <c r="I13536">
        <v>0.71153846153846201</v>
      </c>
      <c r="J13536" s="1">
        <v>0</v>
      </c>
      <c r="K13536" t="s">
        <v>23240</v>
      </c>
      <c r="L13536" t="s">
        <v>50316</v>
      </c>
      <c r="M13536" t="s">
        <v>50317</v>
      </c>
    </row>
    <row r="13537" spans="1:13">
      <c r="A13537" s="1" t="s">
        <v>15554</v>
      </c>
      <c r="B13537">
        <v>1.6626923325725901E-5</v>
      </c>
      <c r="C13537" s="1">
        <v>2.30964718854057E-5</v>
      </c>
      <c r="D13537">
        <v>0.26086956521739102</v>
      </c>
      <c r="E13537">
        <v>0.43269230769230799</v>
      </c>
      <c r="F13537">
        <v>0.373188405797101</v>
      </c>
      <c r="G13537">
        <v>0.483333333333333</v>
      </c>
      <c r="H13537">
        <v>0.39864864864864902</v>
      </c>
      <c r="I13537">
        <v>0.40277777777777801</v>
      </c>
      <c r="J13537" s="1">
        <v>1</v>
      </c>
      <c r="K13537" t="s">
        <v>23241</v>
      </c>
      <c r="L13537" t="s">
        <v>50318</v>
      </c>
      <c r="M13537" t="s">
        <v>50319</v>
      </c>
    </row>
    <row r="13538" spans="1:13">
      <c r="A13538" s="1" t="s">
        <v>15555</v>
      </c>
      <c r="B13538">
        <v>4.9013780512252601E-5</v>
      </c>
      <c r="C13538" s="1">
        <v>6.3549505400785395E-7</v>
      </c>
      <c r="D13538">
        <v>0</v>
      </c>
      <c r="E13538">
        <v>5.31914893617021E-3</v>
      </c>
      <c r="F13538">
        <v>0.19743589743589701</v>
      </c>
      <c r="G13538">
        <v>4.4642857142857102E-2</v>
      </c>
      <c r="H13538">
        <v>0.21363636363636401</v>
      </c>
      <c r="I13538">
        <v>0.01</v>
      </c>
      <c r="J13538" s="1" t="s">
        <v>23229</v>
      </c>
      <c r="K13538" t="s">
        <v>23241</v>
      </c>
      <c r="L13538" t="s">
        <v>50320</v>
      </c>
      <c r="M13538" t="s">
        <v>50321</v>
      </c>
    </row>
    <row r="13539" spans="1:13">
      <c r="A13539" s="1" t="s">
        <v>15556</v>
      </c>
      <c r="B13539">
        <v>1.20695449396738E-4</v>
      </c>
      <c r="C13539" s="1">
        <v>1.7905858840984799E-5</v>
      </c>
      <c r="D13539">
        <v>0.241935483870968</v>
      </c>
      <c r="E13539">
        <v>0.32258064516128998</v>
      </c>
      <c r="F13539">
        <v>2.59067357512953E-2</v>
      </c>
      <c r="G13539">
        <v>0.15</v>
      </c>
      <c r="H13539">
        <v>2.9411764705882401E-2</v>
      </c>
      <c r="I13539">
        <v>0.14285714285714299</v>
      </c>
      <c r="J13539" s="1">
        <v>5.5555555555555601E-2</v>
      </c>
      <c r="K13539" t="s">
        <v>23241</v>
      </c>
      <c r="L13539" t="s">
        <v>50322</v>
      </c>
      <c r="M13539" t="s">
        <v>50323</v>
      </c>
    </row>
    <row r="13540" spans="1:13">
      <c r="A13540" s="1" t="s">
        <v>15557</v>
      </c>
      <c r="B13540">
        <v>1.9551844425613402E-8</v>
      </c>
      <c r="C13540" s="1">
        <v>2.3237424295130101E-6</v>
      </c>
      <c r="D13540">
        <v>0</v>
      </c>
      <c r="E13540">
        <v>0</v>
      </c>
      <c r="F13540">
        <v>7.8125E-3</v>
      </c>
      <c r="G13540">
        <v>0</v>
      </c>
      <c r="H13540">
        <v>4.5871559633027499E-3</v>
      </c>
      <c r="I13540">
        <v>0</v>
      </c>
      <c r="J13540" s="1">
        <v>0.5</v>
      </c>
      <c r="K13540" t="s">
        <v>23242</v>
      </c>
      <c r="L13540" t="s">
        <v>50324</v>
      </c>
      <c r="M13540" t="s">
        <v>50325</v>
      </c>
    </row>
    <row r="13541" spans="1:13">
      <c r="A13541" s="1" t="s">
        <v>15558</v>
      </c>
      <c r="B13541">
        <v>8.7926893372051703E-4</v>
      </c>
      <c r="C13541" s="1">
        <v>4.9708182222550401E-6</v>
      </c>
      <c r="D13541">
        <v>0.703125</v>
      </c>
      <c r="E13541">
        <v>7.3863636363636395E-2</v>
      </c>
      <c r="F13541">
        <v>0.77868852459016402</v>
      </c>
      <c r="G13541">
        <v>0.73913043478260898</v>
      </c>
      <c r="H13541">
        <v>0.90760869565217395</v>
      </c>
      <c r="I13541">
        <v>0.6875</v>
      </c>
      <c r="J13541" s="1">
        <v>0.66666666666666696</v>
      </c>
      <c r="K13541" t="s">
        <v>23239</v>
      </c>
      <c r="L13541" t="s">
        <v>50326</v>
      </c>
      <c r="M13541" t="s">
        <v>50327</v>
      </c>
    </row>
    <row r="13542" spans="1:13">
      <c r="A13542" s="1" t="s">
        <v>15559</v>
      </c>
      <c r="B13542">
        <v>1.25793722580288E-8</v>
      </c>
      <c r="C13542" s="1">
        <v>1.5275119027286801E-10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8.1300813008130107E-3</v>
      </c>
      <c r="J13542" s="1">
        <v>0.86363636363636398</v>
      </c>
      <c r="K13542" t="s">
        <v>23242</v>
      </c>
      <c r="L13542" t="s">
        <v>50328</v>
      </c>
      <c r="M13542" t="s">
        <v>50329</v>
      </c>
    </row>
    <row r="13543" spans="1:13">
      <c r="A13543" s="1" t="s">
        <v>15560</v>
      </c>
      <c r="B13543">
        <v>5.7162668088062397E-5</v>
      </c>
      <c r="C13543" s="1">
        <v>4.3722167605651599E-5</v>
      </c>
      <c r="D13543">
        <v>0</v>
      </c>
      <c r="E13543">
        <v>0</v>
      </c>
      <c r="F13543">
        <v>0.167525773195876</v>
      </c>
      <c r="G13543">
        <v>8.7719298245613996E-3</v>
      </c>
      <c r="H13543">
        <v>0.25</v>
      </c>
      <c r="I13543">
        <v>5.0847457627118599E-2</v>
      </c>
      <c r="J13543" s="1">
        <v>0</v>
      </c>
      <c r="K13543" t="s">
        <v>23239</v>
      </c>
      <c r="L13543" t="s">
        <v>50330</v>
      </c>
      <c r="M13543" t="s">
        <v>50331</v>
      </c>
    </row>
    <row r="13544" spans="1:13">
      <c r="A13544" s="1" t="s">
        <v>15561</v>
      </c>
      <c r="B13544">
        <v>1.7110941374353399E-5</v>
      </c>
      <c r="C13544" s="1">
        <v>2.6811496200678498E-5</v>
      </c>
      <c r="D13544">
        <v>1</v>
      </c>
      <c r="E13544">
        <v>1</v>
      </c>
      <c r="F13544">
        <v>0.54435483870967705</v>
      </c>
      <c r="G13544">
        <v>1</v>
      </c>
      <c r="H13544">
        <v>0.9296875</v>
      </c>
      <c r="I13544">
        <v>0.94285714285714295</v>
      </c>
      <c r="J13544" s="1">
        <v>1</v>
      </c>
      <c r="K13544" t="s">
        <v>23238</v>
      </c>
      <c r="L13544" t="s">
        <v>50332</v>
      </c>
      <c r="M13544" t="s">
        <v>50333</v>
      </c>
    </row>
    <row r="13545" spans="1:13">
      <c r="A13545" s="1" t="s">
        <v>15562</v>
      </c>
      <c r="B13545">
        <v>3.6311446228894999E-5</v>
      </c>
      <c r="C13545" s="1">
        <v>3.5551651021269399E-6</v>
      </c>
      <c r="D13545">
        <v>0.84375</v>
      </c>
      <c r="E13545">
        <v>0.89010989010988995</v>
      </c>
      <c r="F13545">
        <v>0.956989247311828</v>
      </c>
      <c r="G13545">
        <v>0.98648648648648696</v>
      </c>
      <c r="H13545">
        <v>0.84659090909090895</v>
      </c>
      <c r="I13545">
        <v>0.97422680412371099</v>
      </c>
      <c r="J13545" s="1">
        <v>1</v>
      </c>
      <c r="K13545" t="s">
        <v>23238</v>
      </c>
      <c r="L13545" t="s">
        <v>50334</v>
      </c>
      <c r="M13545" t="s">
        <v>50335</v>
      </c>
    </row>
    <row r="13546" spans="1:13">
      <c r="A13546" s="1" t="s">
        <v>15563</v>
      </c>
      <c r="B13546">
        <v>1.8221258918757101E-8</v>
      </c>
      <c r="C13546" s="1">
        <v>3.31907706628286E-6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1.6129032258064498E-2</v>
      </c>
      <c r="J13546" s="1">
        <v>0</v>
      </c>
      <c r="K13546" t="s">
        <v>23238</v>
      </c>
      <c r="L13546" t="s">
        <v>50336</v>
      </c>
      <c r="M13546" t="s">
        <v>50337</v>
      </c>
    </row>
    <row r="13547" spans="1:13">
      <c r="A13547" s="1" t="s">
        <v>15564</v>
      </c>
      <c r="B13547">
        <v>1.5393494866937699E-4</v>
      </c>
      <c r="C13547" s="1">
        <v>7.1766468572466096E-5</v>
      </c>
      <c r="D13547">
        <v>0.71153846153846201</v>
      </c>
      <c r="E13547">
        <v>0.81395348837209303</v>
      </c>
      <c r="F13547">
        <v>0.375</v>
      </c>
      <c r="G13547">
        <v>0.9</v>
      </c>
      <c r="H13547">
        <v>0.57142857142857095</v>
      </c>
      <c r="I13547">
        <v>0.91176470588235303</v>
      </c>
      <c r="J13547" s="1" t="s">
        <v>23229</v>
      </c>
      <c r="K13547" t="s">
        <v>23241</v>
      </c>
      <c r="L13547" t="s">
        <v>50338</v>
      </c>
      <c r="M13547" t="s">
        <v>50339</v>
      </c>
    </row>
    <row r="13548" spans="1:13">
      <c r="A13548" s="1" t="s">
        <v>15565</v>
      </c>
      <c r="B13548">
        <v>2.81354219947798E-9</v>
      </c>
      <c r="C13548" s="1">
        <v>6.1948308245117403E-5</v>
      </c>
      <c r="D13548">
        <v>1</v>
      </c>
      <c r="E13548">
        <v>0.99367088607594933</v>
      </c>
      <c r="F13548">
        <v>1</v>
      </c>
      <c r="G13548">
        <v>0.21999999999999997</v>
      </c>
      <c r="H13548">
        <v>0.94086021505376338</v>
      </c>
      <c r="I13548">
        <v>0.83870967741935498</v>
      </c>
      <c r="J13548" s="1">
        <v>1</v>
      </c>
      <c r="K13548" t="s">
        <v>23243</v>
      </c>
      <c r="L13548" t="s">
        <v>50340</v>
      </c>
      <c r="M13548" t="s">
        <v>50341</v>
      </c>
    </row>
    <row r="13549" spans="1:13">
      <c r="A13549" s="1" t="s">
        <v>15566</v>
      </c>
      <c r="B13549">
        <v>9.4195005930099701E-7</v>
      </c>
      <c r="C13549" s="1">
        <v>4.7090696351435898E-7</v>
      </c>
      <c r="D13549">
        <v>0.116666666666667</v>
      </c>
      <c r="E13549">
        <v>0.33552631578947401</v>
      </c>
      <c r="F13549">
        <v>0</v>
      </c>
      <c r="G13549">
        <v>0</v>
      </c>
      <c r="H13549">
        <v>0</v>
      </c>
      <c r="I13549">
        <v>0</v>
      </c>
      <c r="J13549" s="1" t="s">
        <v>23229</v>
      </c>
      <c r="K13549" t="s">
        <v>23240</v>
      </c>
      <c r="L13549" t="s">
        <v>50342</v>
      </c>
      <c r="M13549" t="s">
        <v>50343</v>
      </c>
    </row>
    <row r="13550" spans="1:13">
      <c r="A13550" s="1" t="s">
        <v>15567</v>
      </c>
      <c r="B13550">
        <v>4.51010860475272E-7</v>
      </c>
      <c r="C13550" s="1">
        <v>6.9867300322047501E-8</v>
      </c>
      <c r="D13550">
        <v>0.17857142857142899</v>
      </c>
      <c r="E13550">
        <v>0.31578947368421101</v>
      </c>
      <c r="F13550">
        <v>0.59655172413793101</v>
      </c>
      <c r="G13550">
        <v>0.233333333333333</v>
      </c>
      <c r="H13550">
        <v>0.46103896103896103</v>
      </c>
      <c r="I13550">
        <v>0.51162790697674398</v>
      </c>
      <c r="J13550" s="1">
        <v>0</v>
      </c>
      <c r="K13550" t="s">
        <v>23241</v>
      </c>
      <c r="L13550" t="s">
        <v>50344</v>
      </c>
      <c r="M13550" t="s">
        <v>50345</v>
      </c>
    </row>
    <row r="13551" spans="1:13">
      <c r="A13551" s="1" t="s">
        <v>15568</v>
      </c>
      <c r="B13551">
        <v>2.72585258529787E-6</v>
      </c>
      <c r="C13551" s="1">
        <v>8.5221885581834094E-6</v>
      </c>
      <c r="D13551">
        <v>0</v>
      </c>
      <c r="E13551">
        <v>0</v>
      </c>
      <c r="F13551">
        <v>0.108108108108108</v>
      </c>
      <c r="G13551">
        <v>0</v>
      </c>
      <c r="H13551">
        <v>7.7380952380952397E-2</v>
      </c>
      <c r="I13551">
        <v>3.9215686274509803E-2</v>
      </c>
      <c r="J13551" s="1">
        <v>0</v>
      </c>
      <c r="K13551" t="s">
        <v>23241</v>
      </c>
      <c r="L13551" t="s">
        <v>50346</v>
      </c>
      <c r="M13551" t="s">
        <v>50347</v>
      </c>
    </row>
    <row r="13552" spans="1:13">
      <c r="A13552" s="1" t="s">
        <v>15569</v>
      </c>
      <c r="B13552">
        <v>1.9574519178035499E-4</v>
      </c>
      <c r="C13552" s="1">
        <v>6.9319170793818402E-6</v>
      </c>
      <c r="D13552">
        <v>1</v>
      </c>
      <c r="E13552">
        <v>0.796875</v>
      </c>
      <c r="F13552">
        <v>0.99739583333333304</v>
      </c>
      <c r="G13552">
        <v>0.98148148148148195</v>
      </c>
      <c r="H13552">
        <v>0.97747747747747704</v>
      </c>
      <c r="I13552">
        <v>0.98672566371681403</v>
      </c>
      <c r="J13552" s="1">
        <v>1</v>
      </c>
      <c r="K13552" t="s">
        <v>23238</v>
      </c>
      <c r="L13552" t="s">
        <v>50348</v>
      </c>
      <c r="M13552" t="s">
        <v>50349</v>
      </c>
    </row>
    <row r="13553" spans="1:13">
      <c r="A13553" s="1" t="s">
        <v>15570</v>
      </c>
      <c r="B13553">
        <v>8.3874852643065307E-6</v>
      </c>
      <c r="C13553" s="1">
        <v>5.8090296493559496E-6</v>
      </c>
      <c r="D13553">
        <v>0</v>
      </c>
      <c r="E13553">
        <v>1.0416666666666701E-2</v>
      </c>
      <c r="F13553">
        <v>2.5641025641025599E-2</v>
      </c>
      <c r="G13553">
        <v>8.7719298245613996E-3</v>
      </c>
      <c r="H13553">
        <v>4.3859649122806998E-3</v>
      </c>
      <c r="I13553">
        <v>4.0000000000000001E-3</v>
      </c>
      <c r="J13553" s="1">
        <v>0</v>
      </c>
      <c r="K13553" t="s">
        <v>23238</v>
      </c>
      <c r="L13553" t="s">
        <v>50350</v>
      </c>
      <c r="M13553" t="s">
        <v>50351</v>
      </c>
    </row>
    <row r="13554" spans="1:13">
      <c r="A13554" s="1" t="s">
        <v>15571</v>
      </c>
      <c r="B13554">
        <v>7.0805503128069599E-5</v>
      </c>
      <c r="C13554" s="1">
        <v>2.9217681308089602E-4</v>
      </c>
      <c r="D13554">
        <v>0.96153846153846201</v>
      </c>
      <c r="E13554">
        <v>1</v>
      </c>
      <c r="F13554">
        <v>0.99732620320855603</v>
      </c>
      <c r="G13554">
        <v>0.52586206896551702</v>
      </c>
      <c r="H13554">
        <v>0.92920353982300896</v>
      </c>
      <c r="I13554">
        <v>0.60799999999999998</v>
      </c>
      <c r="J13554" s="1">
        <v>0</v>
      </c>
      <c r="K13554" t="s">
        <v>23241</v>
      </c>
      <c r="L13554" t="s">
        <v>50352</v>
      </c>
      <c r="M13554" t="s">
        <v>50353</v>
      </c>
    </row>
    <row r="13555" spans="1:13">
      <c r="A13555" s="1" t="s">
        <v>15572</v>
      </c>
      <c r="B13555">
        <v>2.1641702552284101E-5</v>
      </c>
      <c r="C13555" s="1">
        <v>5.8964814059308301E-7</v>
      </c>
      <c r="D13555">
        <v>0.88709677419354804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 s="1">
        <v>1</v>
      </c>
      <c r="K13555" t="s">
        <v>23238</v>
      </c>
      <c r="L13555" t="s">
        <v>50354</v>
      </c>
      <c r="M13555" t="s">
        <v>50355</v>
      </c>
    </row>
    <row r="13556" spans="1:13">
      <c r="A13556" s="1" t="s">
        <v>15573</v>
      </c>
      <c r="B13556">
        <v>2.0215685832370599E-6</v>
      </c>
      <c r="C13556" s="1">
        <v>2.1731428158830602E-6</v>
      </c>
      <c r="D13556">
        <v>3.125E-2</v>
      </c>
      <c r="E13556">
        <v>0</v>
      </c>
      <c r="F13556">
        <v>8.9743589743589702E-2</v>
      </c>
      <c r="G13556">
        <v>0.19148936170212799</v>
      </c>
      <c r="H13556">
        <v>0.18269230769230799</v>
      </c>
      <c r="I13556">
        <v>8.3333333333333301E-2</v>
      </c>
      <c r="J13556" s="1">
        <v>0</v>
      </c>
      <c r="K13556" t="s">
        <v>23241</v>
      </c>
      <c r="L13556" t="s">
        <v>50356</v>
      </c>
      <c r="M13556" t="s">
        <v>50357</v>
      </c>
    </row>
    <row r="13557" spans="1:13">
      <c r="A13557" s="1" t="s">
        <v>15574</v>
      </c>
      <c r="B13557">
        <v>1.6371731538729201E-6</v>
      </c>
      <c r="C13557" s="1">
        <v>7.5712579703459399E-7</v>
      </c>
      <c r="D13557">
        <v>0</v>
      </c>
      <c r="E13557">
        <v>5.2083333333333296E-3</v>
      </c>
      <c r="F13557">
        <v>1.54639175257732E-2</v>
      </c>
      <c r="G13557">
        <v>0</v>
      </c>
      <c r="H13557">
        <v>0</v>
      </c>
      <c r="I13557">
        <v>4.0000000000000001E-3</v>
      </c>
      <c r="J13557" s="1">
        <v>0</v>
      </c>
      <c r="K13557" t="s">
        <v>23242</v>
      </c>
      <c r="L13557" t="s">
        <v>50358</v>
      </c>
      <c r="M13557" t="s">
        <v>50359</v>
      </c>
    </row>
    <row r="13558" spans="1:13">
      <c r="A13558" s="1" t="s">
        <v>15575</v>
      </c>
      <c r="B13558">
        <v>2.7229420434564298E-7</v>
      </c>
      <c r="C13558" s="1">
        <v>3.4193854261573298E-8</v>
      </c>
      <c r="D13558">
        <v>0</v>
      </c>
      <c r="E13558">
        <v>0</v>
      </c>
      <c r="F13558">
        <v>7.4074074074074098E-2</v>
      </c>
      <c r="G13558">
        <v>0</v>
      </c>
      <c r="H13558">
        <v>1.6949152542372899E-2</v>
      </c>
      <c r="I13558">
        <v>0.11111111111111099</v>
      </c>
      <c r="J13558" s="1" t="s">
        <v>23229</v>
      </c>
      <c r="K13558" t="s">
        <v>23238</v>
      </c>
      <c r="L13558" t="s">
        <v>50360</v>
      </c>
      <c r="M13558" t="s">
        <v>50361</v>
      </c>
    </row>
    <row r="13559" spans="1:13">
      <c r="A13559" s="1" t="s">
        <v>15576</v>
      </c>
      <c r="B13559">
        <v>1.1630926154557501E-5</v>
      </c>
      <c r="C13559" s="1">
        <v>7.22048065725091E-6</v>
      </c>
      <c r="D13559">
        <v>0.77419354838709697</v>
      </c>
      <c r="E13559">
        <v>0.98076923076923095</v>
      </c>
      <c r="F13559">
        <v>0.681034482758621</v>
      </c>
      <c r="G13559">
        <v>0.42857142857142899</v>
      </c>
      <c r="H13559">
        <v>0.40714285714285697</v>
      </c>
      <c r="I13559">
        <v>0.66666666666666696</v>
      </c>
      <c r="J13559" s="1">
        <v>1</v>
      </c>
      <c r="K13559" t="s">
        <v>23241</v>
      </c>
      <c r="L13559" t="s">
        <v>50362</v>
      </c>
      <c r="M13559" t="s">
        <v>50363</v>
      </c>
    </row>
    <row r="13560" spans="1:13">
      <c r="A13560" s="1" t="s">
        <v>15577</v>
      </c>
      <c r="B13560">
        <v>3.8411258170153098E-5</v>
      </c>
      <c r="C13560" s="1">
        <v>9.1624172826535803E-7</v>
      </c>
      <c r="D13560">
        <v>0.22222222222222199</v>
      </c>
      <c r="E13560">
        <v>0.45348837209302295</v>
      </c>
      <c r="F13560">
        <v>0.10982658959537595</v>
      </c>
      <c r="G13560">
        <v>0.94444444444444442</v>
      </c>
      <c r="H13560">
        <v>0.14516129032258096</v>
      </c>
      <c r="I13560">
        <v>0.45161290322580605</v>
      </c>
      <c r="J13560" s="1">
        <v>0</v>
      </c>
      <c r="K13560" t="s">
        <v>23246</v>
      </c>
      <c r="L13560" t="s">
        <v>50364</v>
      </c>
      <c r="M13560" t="s">
        <v>50365</v>
      </c>
    </row>
    <row r="13561" spans="1:13">
      <c r="A13561" s="1" t="s">
        <v>15578</v>
      </c>
      <c r="B13561">
        <v>8.6796183614962495E-5</v>
      </c>
      <c r="C13561" s="1">
        <v>2.4940431931443701E-5</v>
      </c>
      <c r="D13561">
        <v>0.5</v>
      </c>
      <c r="E13561">
        <v>0.58045977011494299</v>
      </c>
      <c r="F13561">
        <v>0.54945054945054905</v>
      </c>
      <c r="G13561">
        <v>0.97058823529411797</v>
      </c>
      <c r="H13561">
        <v>0.71590909090909105</v>
      </c>
      <c r="I13561">
        <v>0.91176470588235303</v>
      </c>
      <c r="J13561" s="1">
        <v>1</v>
      </c>
      <c r="K13561" t="s">
        <v>23238</v>
      </c>
      <c r="L13561" t="s">
        <v>50366</v>
      </c>
      <c r="M13561" t="s">
        <v>50367</v>
      </c>
    </row>
    <row r="13562" spans="1:13">
      <c r="A13562" s="1" t="s">
        <v>15579</v>
      </c>
      <c r="B13562">
        <v>5.0165865948220199E-8</v>
      </c>
      <c r="C13562" s="1">
        <v>6.8280559814157701E-9</v>
      </c>
      <c r="D13562">
        <v>1</v>
      </c>
      <c r="E13562">
        <v>1</v>
      </c>
      <c r="F13562">
        <v>0.99484536082474195</v>
      </c>
      <c r="G13562">
        <v>1</v>
      </c>
      <c r="H13562">
        <v>1</v>
      </c>
      <c r="I13562">
        <v>0.967741935483871</v>
      </c>
      <c r="J13562" s="1">
        <v>1</v>
      </c>
      <c r="K13562" t="s">
        <v>23241</v>
      </c>
      <c r="L13562" t="s">
        <v>50368</v>
      </c>
      <c r="M13562" t="s">
        <v>50369</v>
      </c>
    </row>
    <row r="13563" spans="1:13">
      <c r="A13563" s="1" t="s">
        <v>15580</v>
      </c>
      <c r="B13563">
        <v>2.17020023762775E-7</v>
      </c>
      <c r="C13563" s="1">
        <v>5.5530343113570698E-6</v>
      </c>
      <c r="D13563">
        <v>0.96428571428571397</v>
      </c>
      <c r="E13563">
        <v>0.89772727272727304</v>
      </c>
      <c r="F13563">
        <v>1</v>
      </c>
      <c r="G13563">
        <v>1</v>
      </c>
      <c r="H13563">
        <v>1</v>
      </c>
      <c r="I13563">
        <v>0.97826086956521696</v>
      </c>
      <c r="J13563" s="1">
        <v>1</v>
      </c>
      <c r="K13563" t="s">
        <v>23241</v>
      </c>
      <c r="L13563" t="s">
        <v>50370</v>
      </c>
      <c r="M13563" t="s">
        <v>50371</v>
      </c>
    </row>
    <row r="13564" spans="1:13">
      <c r="A13564" s="1" t="s">
        <v>15581</v>
      </c>
      <c r="B13564">
        <v>8.2971773317072395E-6</v>
      </c>
      <c r="C13564" s="1">
        <v>4.0090707806222098E-6</v>
      </c>
      <c r="D13564">
        <v>0</v>
      </c>
      <c r="E13564">
        <v>5.74712643678161E-3</v>
      </c>
      <c r="F13564">
        <v>0</v>
      </c>
      <c r="G13564">
        <v>6.5789473684210495E-2</v>
      </c>
      <c r="H13564">
        <v>0.155555555555556</v>
      </c>
      <c r="I13564">
        <v>0.118181818181818</v>
      </c>
      <c r="J13564" s="1">
        <v>0</v>
      </c>
      <c r="K13564" t="s">
        <v>23242</v>
      </c>
      <c r="L13564" t="s">
        <v>50372</v>
      </c>
      <c r="M13564" t="s">
        <v>50373</v>
      </c>
    </row>
    <row r="13565" spans="1:13">
      <c r="A13565" s="1" t="s">
        <v>15582</v>
      </c>
      <c r="B13565">
        <v>6.76293376032024E-4</v>
      </c>
      <c r="C13565" s="1">
        <v>7.8167853372755804E-6</v>
      </c>
      <c r="D13565">
        <v>0.95161290322580605</v>
      </c>
      <c r="E13565">
        <v>0.47826086956521702</v>
      </c>
      <c r="F13565">
        <v>0.98963730569948205</v>
      </c>
      <c r="G13565">
        <v>1</v>
      </c>
      <c r="H13565">
        <v>0.99038461538461497</v>
      </c>
      <c r="I13565">
        <v>0.96907216494845405</v>
      </c>
      <c r="J13565" s="1">
        <v>1</v>
      </c>
      <c r="K13565" t="s">
        <v>23238</v>
      </c>
      <c r="L13565" t="s">
        <v>50374</v>
      </c>
      <c r="M13565" t="s">
        <v>50375</v>
      </c>
    </row>
    <row r="13566" spans="1:13">
      <c r="A13566" s="1" t="s">
        <v>15583</v>
      </c>
      <c r="B13566">
        <v>1.15785880719989E-6</v>
      </c>
      <c r="C13566" s="1">
        <v>1.4796230951234799E-5</v>
      </c>
      <c r="D13566">
        <v>0</v>
      </c>
      <c r="E13566">
        <v>0</v>
      </c>
      <c r="F13566">
        <v>3.90625E-2</v>
      </c>
      <c r="G13566">
        <v>0</v>
      </c>
      <c r="H13566">
        <v>0</v>
      </c>
      <c r="I13566">
        <v>0</v>
      </c>
      <c r="J13566" s="1">
        <v>0</v>
      </c>
      <c r="K13566" t="s">
        <v>23238</v>
      </c>
      <c r="L13566" t="s">
        <v>50376</v>
      </c>
      <c r="M13566" t="s">
        <v>50377</v>
      </c>
    </row>
    <row r="13567" spans="1:13">
      <c r="A13567" s="1" t="s">
        <v>15584</v>
      </c>
      <c r="B13567">
        <v>1.19422311067873E-6</v>
      </c>
      <c r="C13567" s="1">
        <v>3.4186304654994003E-5</v>
      </c>
      <c r="D13567">
        <v>1</v>
      </c>
      <c r="E13567">
        <v>1</v>
      </c>
      <c r="F13567">
        <v>0.99742268041237103</v>
      </c>
      <c r="G13567">
        <v>1</v>
      </c>
      <c r="H13567">
        <v>0.97368421052631604</v>
      </c>
      <c r="I13567">
        <v>0.996</v>
      </c>
      <c r="J13567" s="1">
        <v>1</v>
      </c>
      <c r="K13567" t="s">
        <v>23241</v>
      </c>
      <c r="L13567" t="s">
        <v>50378</v>
      </c>
      <c r="M13567" t="s">
        <v>50379</v>
      </c>
    </row>
    <row r="13568" spans="1:13">
      <c r="A13568" s="1" t="s">
        <v>15585</v>
      </c>
      <c r="B13568">
        <v>1.6076636406503E-7</v>
      </c>
      <c r="C13568" s="1">
        <v>7.5120048432305799E-5</v>
      </c>
      <c r="D13568">
        <v>0.921875</v>
      </c>
      <c r="E13568">
        <v>0.984375</v>
      </c>
      <c r="F13568">
        <v>0.89230769230769202</v>
      </c>
      <c r="G13568">
        <v>0.99122807017543901</v>
      </c>
      <c r="H13568">
        <v>0.83771929824561397</v>
      </c>
      <c r="I13568">
        <v>0.98770491803278704</v>
      </c>
      <c r="J13568" s="1">
        <v>1</v>
      </c>
      <c r="K13568" t="s">
        <v>23238</v>
      </c>
      <c r="L13568" t="s">
        <v>50380</v>
      </c>
      <c r="M13568" t="s">
        <v>50381</v>
      </c>
    </row>
    <row r="13569" spans="1:13">
      <c r="A13569" s="1" t="s">
        <v>15586</v>
      </c>
      <c r="B13569">
        <v>9.1432177396062105E-6</v>
      </c>
      <c r="C13569" s="1">
        <v>5.7496529791111798E-5</v>
      </c>
      <c r="D13569">
        <v>1</v>
      </c>
      <c r="E13569">
        <v>1</v>
      </c>
      <c r="F13569">
        <v>0.990506329113924</v>
      </c>
      <c r="G13569">
        <v>0.93617021276595702</v>
      </c>
      <c r="H13569">
        <v>0.98529411764705899</v>
      </c>
      <c r="I13569">
        <v>0.75773195876288701</v>
      </c>
      <c r="J13569" s="1">
        <v>1</v>
      </c>
      <c r="K13569" t="s">
        <v>23238</v>
      </c>
      <c r="L13569" t="s">
        <v>50382</v>
      </c>
      <c r="M13569" t="s">
        <v>50383</v>
      </c>
    </row>
    <row r="13570" spans="1:13">
      <c r="A13570" s="1" t="s">
        <v>15587</v>
      </c>
      <c r="B13570">
        <v>1.06191682021656E-7</v>
      </c>
      <c r="C13570" s="1">
        <v>5.34097336203346E-7</v>
      </c>
      <c r="D13570">
        <v>0.84615384615384603</v>
      </c>
      <c r="E13570">
        <v>1</v>
      </c>
      <c r="F13570">
        <v>1</v>
      </c>
      <c r="G13570">
        <v>1</v>
      </c>
      <c r="H13570">
        <v>0.993506493506494</v>
      </c>
      <c r="I13570">
        <v>0.99264705882352899</v>
      </c>
      <c r="J13570" s="1" t="s">
        <v>23229</v>
      </c>
      <c r="K13570" t="s">
        <v>23238</v>
      </c>
      <c r="L13570" t="s">
        <v>50384</v>
      </c>
      <c r="M13570" t="s">
        <v>50385</v>
      </c>
    </row>
    <row r="13571" spans="1:13">
      <c r="A13571" s="1" t="s">
        <v>15588</v>
      </c>
      <c r="B13571">
        <v>0</v>
      </c>
      <c r="C13571" s="1">
        <v>0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 s="1">
        <v>0.6</v>
      </c>
      <c r="K13571" t="s">
        <v>23238</v>
      </c>
      <c r="L13571" t="s">
        <v>50386</v>
      </c>
      <c r="M13571" t="s">
        <v>50387</v>
      </c>
    </row>
    <row r="13572" spans="1:13">
      <c r="A13572" s="1" t="s">
        <v>15589</v>
      </c>
      <c r="B13572">
        <v>4.3106913524503199E-5</v>
      </c>
      <c r="C13572" s="1">
        <v>1.1634084714418E-4</v>
      </c>
      <c r="D13572">
        <v>0.578125</v>
      </c>
      <c r="E13572">
        <v>0.52747252747252704</v>
      </c>
      <c r="F13572">
        <v>0.71891891891891901</v>
      </c>
      <c r="G13572">
        <v>0.987179487179487</v>
      </c>
      <c r="H13572">
        <v>0.87096774193548399</v>
      </c>
      <c r="I13572">
        <v>0.97857142857142898</v>
      </c>
      <c r="J13572" s="1">
        <v>1</v>
      </c>
      <c r="K13572" t="s">
        <v>23241</v>
      </c>
      <c r="L13572" t="s">
        <v>50388</v>
      </c>
      <c r="M13572" t="s">
        <v>50389</v>
      </c>
    </row>
    <row r="13573" spans="1:13">
      <c r="A13573" s="1" t="s">
        <v>15590</v>
      </c>
      <c r="B13573">
        <v>7.8761044447802206E-8</v>
      </c>
      <c r="C13573" s="1">
        <v>1.3388523462557101E-7</v>
      </c>
      <c r="D13573">
        <v>0</v>
      </c>
      <c r="E13573">
        <v>5.2631578947368403E-3</v>
      </c>
      <c r="F13573">
        <v>0</v>
      </c>
      <c r="G13573">
        <v>0</v>
      </c>
      <c r="H13573">
        <v>4.4642857142857097E-3</v>
      </c>
      <c r="I13573">
        <v>8.1300813008130107E-3</v>
      </c>
      <c r="J13573" s="1">
        <v>0.3</v>
      </c>
      <c r="K13573" t="s">
        <v>23241</v>
      </c>
      <c r="L13573" t="s">
        <v>50390</v>
      </c>
      <c r="M13573" t="s">
        <v>50391</v>
      </c>
    </row>
    <row r="13574" spans="1:13">
      <c r="A13574" s="1" t="s">
        <v>15591</v>
      </c>
      <c r="B13574">
        <v>5.5607173659520595E-7</v>
      </c>
      <c r="C13574" s="1">
        <v>5.3416613477383496E-9</v>
      </c>
      <c r="D13574">
        <v>0</v>
      </c>
      <c r="E13574">
        <v>4.5977011494252901E-2</v>
      </c>
      <c r="F13574">
        <v>0</v>
      </c>
      <c r="G13574">
        <v>0</v>
      </c>
      <c r="H13574">
        <v>0</v>
      </c>
      <c r="I13574">
        <v>0</v>
      </c>
      <c r="J13574" s="1">
        <v>0</v>
      </c>
      <c r="K13574" t="s">
        <v>23241</v>
      </c>
      <c r="L13574" t="s">
        <v>50392</v>
      </c>
      <c r="M13574" t="s">
        <v>50393</v>
      </c>
    </row>
    <row r="13575" spans="1:13">
      <c r="A13575" s="1" t="s">
        <v>15592</v>
      </c>
      <c r="B13575">
        <v>5.9730344568533102E-6</v>
      </c>
      <c r="C13575" s="1">
        <v>2.00887824462068E-4</v>
      </c>
      <c r="D13575">
        <v>1</v>
      </c>
      <c r="E13575">
        <v>0.96341463414634099</v>
      </c>
      <c r="F13575">
        <v>0.72159090909090895</v>
      </c>
      <c r="G13575">
        <v>0.93965517241379304</v>
      </c>
      <c r="H13575">
        <v>0.91228070175438603</v>
      </c>
      <c r="I13575">
        <v>0.98305084745762705</v>
      </c>
      <c r="J13575" s="1">
        <v>1</v>
      </c>
      <c r="K13575" t="s">
        <v>23240</v>
      </c>
      <c r="L13575" t="s">
        <v>50394</v>
      </c>
      <c r="M13575" t="s">
        <v>50395</v>
      </c>
    </row>
    <row r="13576" spans="1:13">
      <c r="A13576" s="1" t="s">
        <v>15593</v>
      </c>
      <c r="B13576">
        <v>1.38482950474735E-6</v>
      </c>
      <c r="C13576" s="1">
        <v>1.79704157968417E-6</v>
      </c>
      <c r="D13576">
        <v>0</v>
      </c>
      <c r="E13576">
        <v>5.31914893617021E-3</v>
      </c>
      <c r="F13576">
        <v>2.6178010471204199E-3</v>
      </c>
      <c r="G13576">
        <v>0.10377358490565999</v>
      </c>
      <c r="H13576">
        <v>4.4642857142857097E-3</v>
      </c>
      <c r="I13576">
        <v>4.0909090909090902E-2</v>
      </c>
      <c r="J13576" s="1">
        <v>0.40909090909090901</v>
      </c>
      <c r="K13576" t="s">
        <v>23241</v>
      </c>
      <c r="L13576" t="s">
        <v>50396</v>
      </c>
      <c r="M13576" t="s">
        <v>50397</v>
      </c>
    </row>
    <row r="13577" spans="1:13">
      <c r="A13577" s="1" t="s">
        <v>15594</v>
      </c>
      <c r="B13577">
        <v>2.4731795524471601E-8</v>
      </c>
      <c r="C13577" s="1">
        <v>2.6383044301255802E-7</v>
      </c>
      <c r="D13577">
        <v>0.984375</v>
      </c>
      <c r="E13577">
        <v>1</v>
      </c>
      <c r="F13577">
        <v>0.99468085106382997</v>
      </c>
      <c r="G13577">
        <v>0.99056603773584895</v>
      </c>
      <c r="H13577">
        <v>1</v>
      </c>
      <c r="I13577">
        <v>1</v>
      </c>
      <c r="J13577" s="1">
        <v>0.94444444444444398</v>
      </c>
      <c r="K13577" t="s">
        <v>23240</v>
      </c>
      <c r="L13577" t="s">
        <v>50398</v>
      </c>
      <c r="M13577" t="s">
        <v>50399</v>
      </c>
    </row>
    <row r="13578" spans="1:13">
      <c r="A13578" s="1" t="s">
        <v>15595</v>
      </c>
      <c r="B13578">
        <v>6.1936123612860898E-7</v>
      </c>
      <c r="C13578" s="1">
        <v>1.65252434939228E-6</v>
      </c>
      <c r="D13578">
        <v>0.94642857142857095</v>
      </c>
      <c r="E13578">
        <v>0.97191011235955105</v>
      </c>
      <c r="F13578">
        <v>0.98314606741572996</v>
      </c>
      <c r="G13578">
        <v>0.987179487179487</v>
      </c>
      <c r="H13578">
        <v>1</v>
      </c>
      <c r="I13578">
        <v>1</v>
      </c>
      <c r="J13578" s="1">
        <v>1</v>
      </c>
      <c r="K13578" t="s">
        <v>23238</v>
      </c>
      <c r="L13578" t="s">
        <v>50400</v>
      </c>
      <c r="M13578" t="s">
        <v>50401</v>
      </c>
    </row>
    <row r="13579" spans="1:13">
      <c r="A13579" s="1" t="s">
        <v>15596</v>
      </c>
      <c r="B13579">
        <v>8.6932099673717303E-8</v>
      </c>
      <c r="C13579" s="1">
        <v>6.3883459616608099E-7</v>
      </c>
      <c r="D13579">
        <v>1.72413793103448E-2</v>
      </c>
      <c r="E13579">
        <v>0</v>
      </c>
      <c r="F13579">
        <v>7.8787878787878796E-2</v>
      </c>
      <c r="G13579">
        <v>0.22222222222222199</v>
      </c>
      <c r="H13579">
        <v>0.100917431192661</v>
      </c>
      <c r="I13579">
        <v>2.2222222222222199E-2</v>
      </c>
      <c r="J13579" s="1" t="s">
        <v>23229</v>
      </c>
      <c r="K13579" t="s">
        <v>23240</v>
      </c>
      <c r="L13579" t="s">
        <v>50402</v>
      </c>
      <c r="M13579" t="s">
        <v>50403</v>
      </c>
    </row>
    <row r="13580" spans="1:13">
      <c r="A13580" s="1" t="s">
        <v>15597</v>
      </c>
      <c r="B13580">
        <v>6.2460914832636496E-8</v>
      </c>
      <c r="C13580" s="1">
        <v>6.1259982257873299E-6</v>
      </c>
      <c r="D13580">
        <v>1</v>
      </c>
      <c r="E13580">
        <v>1</v>
      </c>
      <c r="F13580">
        <v>1</v>
      </c>
      <c r="G13580">
        <v>0.96153846153846201</v>
      </c>
      <c r="H13580">
        <v>0.90963855421686701</v>
      </c>
      <c r="I13580">
        <v>0.939393939393939</v>
      </c>
      <c r="J13580" s="1">
        <v>1</v>
      </c>
      <c r="K13580" t="s">
        <v>23239</v>
      </c>
      <c r="L13580" t="s">
        <v>50404</v>
      </c>
      <c r="M13580" t="s">
        <v>50405</v>
      </c>
    </row>
    <row r="13581" spans="1:13">
      <c r="A13581" s="1" t="s">
        <v>15598</v>
      </c>
      <c r="B13581">
        <v>7.6672862883061404E-7</v>
      </c>
      <c r="C13581" s="1">
        <v>4.7980260104362498E-5</v>
      </c>
      <c r="D13581">
        <v>0.5</v>
      </c>
      <c r="E13581">
        <v>8.8235294117647106E-2</v>
      </c>
      <c r="F13581">
        <v>0.55932203389830504</v>
      </c>
      <c r="G13581">
        <v>0.71875</v>
      </c>
      <c r="H13581">
        <v>0.79651162790697705</v>
      </c>
      <c r="I13581">
        <v>0.93421052631578905</v>
      </c>
      <c r="J13581" s="1">
        <v>1</v>
      </c>
      <c r="K13581" t="s">
        <v>23239</v>
      </c>
      <c r="L13581" t="s">
        <v>50406</v>
      </c>
      <c r="M13581" t="s">
        <v>50407</v>
      </c>
    </row>
    <row r="13582" spans="1:13">
      <c r="A13582" s="1" t="s">
        <v>15599</v>
      </c>
      <c r="B13582">
        <v>0</v>
      </c>
      <c r="C13582" s="1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 s="1" t="s">
        <v>23229</v>
      </c>
      <c r="K13582" t="s">
        <v>23242</v>
      </c>
      <c r="L13582" t="s">
        <v>50408</v>
      </c>
      <c r="M13582" t="s">
        <v>50409</v>
      </c>
    </row>
    <row r="13583" spans="1:13">
      <c r="A13583" s="1" t="s">
        <v>15600</v>
      </c>
      <c r="B13583">
        <v>7.40188772934695E-5</v>
      </c>
      <c r="C13583" s="1">
        <v>1.9714569120224699E-4</v>
      </c>
      <c r="D13583">
        <v>0.859375</v>
      </c>
      <c r="E13583">
        <v>0.97916666666666696</v>
      </c>
      <c r="F13583">
        <v>0.75641025641025605</v>
      </c>
      <c r="G13583">
        <v>0.98275862068965503</v>
      </c>
      <c r="H13583">
        <v>0.859649122807018</v>
      </c>
      <c r="I13583">
        <v>0.97599999999999998</v>
      </c>
      <c r="J13583" s="1">
        <v>1</v>
      </c>
      <c r="K13583" t="s">
        <v>23238</v>
      </c>
      <c r="L13583" t="s">
        <v>50410</v>
      </c>
      <c r="M13583" t="s">
        <v>50411</v>
      </c>
    </row>
    <row r="13584" spans="1:13">
      <c r="A13584" s="1" t="s">
        <v>15601</v>
      </c>
      <c r="B13584">
        <v>9.3035781338378002E-8</v>
      </c>
      <c r="C13584" s="1">
        <v>1.02142661557877E-9</v>
      </c>
      <c r="D13584">
        <v>0</v>
      </c>
      <c r="E13584">
        <v>0</v>
      </c>
      <c r="F13584">
        <v>5.4945054945054897E-3</v>
      </c>
      <c r="G13584">
        <v>8.9285714285714298E-3</v>
      </c>
      <c r="H13584">
        <v>0</v>
      </c>
      <c r="I13584">
        <v>4.3103448275862103E-3</v>
      </c>
      <c r="J13584" s="1">
        <v>0.45454545454545497</v>
      </c>
      <c r="K13584" t="s">
        <v>23240</v>
      </c>
      <c r="L13584" t="s">
        <v>50412</v>
      </c>
      <c r="M13584" t="s">
        <v>50413</v>
      </c>
    </row>
    <row r="13585" spans="1:13">
      <c r="A13585" s="1" t="s">
        <v>15602</v>
      </c>
      <c r="B13585">
        <v>1.4106655326536201E-5</v>
      </c>
      <c r="C13585" s="1">
        <v>3.8492715075732897E-5</v>
      </c>
      <c r="D13585">
        <v>0.87096774193548399</v>
      </c>
      <c r="E13585">
        <v>1</v>
      </c>
      <c r="F13585">
        <v>0.689873417721519</v>
      </c>
      <c r="G13585">
        <v>0.47368421052631599</v>
      </c>
      <c r="H13585">
        <v>0.60144927536231896</v>
      </c>
      <c r="I13585">
        <v>0.28333333333333299</v>
      </c>
      <c r="J13585" s="1">
        <v>1</v>
      </c>
      <c r="K13585" t="s">
        <v>23242</v>
      </c>
      <c r="L13585" t="s">
        <v>50414</v>
      </c>
      <c r="M13585" t="s">
        <v>50415</v>
      </c>
    </row>
    <row r="13586" spans="1:13">
      <c r="A13586" s="1" t="s">
        <v>15603</v>
      </c>
      <c r="B13586">
        <v>1.4890350453266E-8</v>
      </c>
      <c r="C13586" s="1">
        <v>2.0896213914828299E-8</v>
      </c>
      <c r="D13586">
        <v>0</v>
      </c>
      <c r="E13586">
        <v>0</v>
      </c>
      <c r="F13586">
        <v>0</v>
      </c>
      <c r="G13586">
        <v>1.1111111111111099E-2</v>
      </c>
      <c r="H13586">
        <v>0</v>
      </c>
      <c r="I13586">
        <v>0</v>
      </c>
      <c r="J13586" s="1">
        <v>0</v>
      </c>
      <c r="K13586" t="s">
        <v>23238</v>
      </c>
      <c r="L13586" t="s">
        <v>50416</v>
      </c>
      <c r="M13586" t="s">
        <v>50417</v>
      </c>
    </row>
    <row r="13587" spans="1:13">
      <c r="A13587" s="1" t="s">
        <v>15604</v>
      </c>
      <c r="B13587">
        <v>1.6086267587278498E-5</v>
      </c>
      <c r="C13587" s="1">
        <v>1.3673935497025499E-6</v>
      </c>
      <c r="D13587">
        <v>0</v>
      </c>
      <c r="E13587">
        <v>6.4102564102564097E-2</v>
      </c>
      <c r="F13587">
        <v>0.39147286821705402</v>
      </c>
      <c r="G13587">
        <v>0.32692307692307698</v>
      </c>
      <c r="H13587">
        <v>0.29850746268656703</v>
      </c>
      <c r="I13587">
        <v>9.5238095238095205E-2</v>
      </c>
      <c r="J13587" s="1" t="s">
        <v>23229</v>
      </c>
      <c r="K13587" t="s">
        <v>23241</v>
      </c>
      <c r="L13587" t="s">
        <v>50418</v>
      </c>
      <c r="M13587" t="s">
        <v>50419</v>
      </c>
    </row>
    <row r="13588" spans="1:13">
      <c r="A13588" s="1" t="s">
        <v>15605</v>
      </c>
      <c r="B13588">
        <v>1.06667766849814E-8</v>
      </c>
      <c r="C13588" s="1">
        <v>2.0911819117147399E-10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0.97058823529411797</v>
      </c>
      <c r="J13588" s="1">
        <v>0</v>
      </c>
      <c r="K13588" t="s">
        <v>23237</v>
      </c>
      <c r="L13588" t="s">
        <v>50420</v>
      </c>
      <c r="M13588" t="s">
        <v>50421</v>
      </c>
    </row>
    <row r="13589" spans="1:13">
      <c r="A13589" s="1" t="s">
        <v>15606</v>
      </c>
      <c r="B13589">
        <v>1.3065705236477501E-4</v>
      </c>
      <c r="C13589" s="1">
        <v>9.3067813607038494E-6</v>
      </c>
      <c r="D13589">
        <v>0.112903225806452</v>
      </c>
      <c r="E13589">
        <v>0.36956521739130399</v>
      </c>
      <c r="F13589">
        <v>5.0802139037433199E-2</v>
      </c>
      <c r="G13589">
        <v>0.41666666666666702</v>
      </c>
      <c r="H13589">
        <v>0.21590909090909099</v>
      </c>
      <c r="I13589">
        <v>0.18965517241379301</v>
      </c>
      <c r="J13589" s="1" t="s">
        <v>23229</v>
      </c>
      <c r="K13589" t="s">
        <v>23238</v>
      </c>
      <c r="L13589" t="s">
        <v>50422</v>
      </c>
      <c r="M13589" t="s">
        <v>50423</v>
      </c>
    </row>
    <row r="13590" spans="1:13">
      <c r="A13590" s="1" t="s">
        <v>15607</v>
      </c>
      <c r="B13590">
        <v>1.83325915617142E-4</v>
      </c>
      <c r="C13590" s="1">
        <v>7.6760658855674598E-5</v>
      </c>
      <c r="D13590">
        <v>0.266666666666667</v>
      </c>
      <c r="E13590">
        <v>0.42934782608695699</v>
      </c>
      <c r="F13590">
        <v>3.3678756476683898E-2</v>
      </c>
      <c r="G13590">
        <v>1.0416666666666701E-2</v>
      </c>
      <c r="H13590">
        <v>1.88679245283019E-2</v>
      </c>
      <c r="I13590">
        <v>8.2278481012658194E-2</v>
      </c>
      <c r="J13590" s="1" t="s">
        <v>23229</v>
      </c>
      <c r="K13590" t="s">
        <v>23237</v>
      </c>
      <c r="L13590" t="s">
        <v>50424</v>
      </c>
      <c r="M13590" t="s">
        <v>50425</v>
      </c>
    </row>
    <row r="13591" spans="1:13">
      <c r="A13591" s="1" t="s">
        <v>15608</v>
      </c>
      <c r="B13591">
        <v>1.35539346728201E-6</v>
      </c>
      <c r="C13591" s="1">
        <v>1.93460221634471E-7</v>
      </c>
      <c r="D13591">
        <v>1</v>
      </c>
      <c r="E13591">
        <v>0.97701149425287404</v>
      </c>
      <c r="F13591">
        <v>1</v>
      </c>
      <c r="G13591">
        <v>1</v>
      </c>
      <c r="H13591">
        <v>0.99425287356321801</v>
      </c>
      <c r="I13591">
        <v>1</v>
      </c>
      <c r="J13591" s="1" t="s">
        <v>23229</v>
      </c>
      <c r="K13591" t="s">
        <v>23238</v>
      </c>
      <c r="L13591" t="s">
        <v>50426</v>
      </c>
      <c r="M13591" t="s">
        <v>50427</v>
      </c>
    </row>
    <row r="13592" spans="1:13">
      <c r="A13592" s="1" t="s">
        <v>15609</v>
      </c>
      <c r="B13592">
        <v>5.2813608342981598E-5</v>
      </c>
      <c r="C13592" s="1">
        <v>1.11950724556E-5</v>
      </c>
      <c r="D13592">
        <v>1</v>
      </c>
      <c r="E13592">
        <v>0.78645833333333304</v>
      </c>
      <c r="F13592">
        <v>0.994871794871795</v>
      </c>
      <c r="G13592">
        <v>1</v>
      </c>
      <c r="H13592">
        <v>0.99561403508771895</v>
      </c>
      <c r="I13592">
        <v>1</v>
      </c>
      <c r="J13592" s="1">
        <v>1</v>
      </c>
      <c r="K13592" t="s">
        <v>23237</v>
      </c>
      <c r="L13592" t="s">
        <v>50428</v>
      </c>
      <c r="M13592" t="s">
        <v>50429</v>
      </c>
    </row>
    <row r="13593" spans="1:13">
      <c r="A13593" s="1" t="s">
        <v>15610</v>
      </c>
      <c r="B13593">
        <v>1.2592423236013401E-6</v>
      </c>
      <c r="C13593" s="1">
        <v>2.7667442708986202E-6</v>
      </c>
      <c r="D13593">
        <v>0.14285714285714299</v>
      </c>
      <c r="E13593">
        <v>2.5641025641025599E-2</v>
      </c>
      <c r="F13593">
        <v>7.0000000000000007E-2</v>
      </c>
      <c r="G13593">
        <v>0</v>
      </c>
      <c r="H13593">
        <v>6.5789473684210495E-2</v>
      </c>
      <c r="I13593">
        <v>6.7567567567567599E-2</v>
      </c>
      <c r="J13593" s="1">
        <v>0</v>
      </c>
      <c r="K13593" t="s">
        <v>23237</v>
      </c>
      <c r="L13593" t="s">
        <v>50430</v>
      </c>
      <c r="M13593" t="s">
        <v>50431</v>
      </c>
    </row>
    <row r="13594" spans="1:13">
      <c r="A13594" s="1" t="s">
        <v>15611</v>
      </c>
      <c r="B13594">
        <v>2.9544972778543099E-5</v>
      </c>
      <c r="C13594" s="1">
        <v>1.5615439672295899E-4</v>
      </c>
      <c r="D13594">
        <v>0</v>
      </c>
      <c r="E13594">
        <v>5.31914893617021E-3</v>
      </c>
      <c r="F13594">
        <v>0.1</v>
      </c>
      <c r="G13594">
        <v>0</v>
      </c>
      <c r="H13594">
        <v>1.0638297872340399E-2</v>
      </c>
      <c r="I13594">
        <v>0</v>
      </c>
      <c r="J13594" s="1" t="s">
        <v>23229</v>
      </c>
      <c r="K13594" t="s">
        <v>23237</v>
      </c>
      <c r="L13594" t="s">
        <v>50432</v>
      </c>
      <c r="M13594" t="s">
        <v>50433</v>
      </c>
    </row>
    <row r="13595" spans="1:13">
      <c r="A13595" s="1" t="s">
        <v>15612</v>
      </c>
      <c r="B13595">
        <v>8.8798997380649793E-6</v>
      </c>
      <c r="C13595" s="1">
        <v>1.8618116640356899E-5</v>
      </c>
      <c r="D13595">
        <v>0.96875</v>
      </c>
      <c r="E13595">
        <v>0.98936170212765995</v>
      </c>
      <c r="F13595">
        <v>0.78205128205128205</v>
      </c>
      <c r="G13595">
        <v>0.9375</v>
      </c>
      <c r="H13595">
        <v>0.76168224299065401</v>
      </c>
      <c r="I13595">
        <v>0.96226415094339601</v>
      </c>
      <c r="J13595" s="1">
        <v>0.63636363636363602</v>
      </c>
      <c r="K13595" t="s">
        <v>23238</v>
      </c>
      <c r="L13595" t="s">
        <v>50434</v>
      </c>
      <c r="M13595" t="s">
        <v>50435</v>
      </c>
    </row>
    <row r="13596" spans="1:13">
      <c r="A13596" s="1" t="s">
        <v>15613</v>
      </c>
      <c r="B13596">
        <v>2.3169013123601999E-4</v>
      </c>
      <c r="C13596" s="1">
        <v>1.7497601784686101E-5</v>
      </c>
      <c r="D13596">
        <v>1.72413793103448E-2</v>
      </c>
      <c r="E13596">
        <v>0.35164835164835201</v>
      </c>
      <c r="F13596">
        <v>2.7173913043478299E-3</v>
      </c>
      <c r="G13596">
        <v>0</v>
      </c>
      <c r="H13596">
        <v>0</v>
      </c>
      <c r="I13596">
        <v>4.4642857142857097E-3</v>
      </c>
      <c r="J13596" s="1">
        <v>0</v>
      </c>
      <c r="K13596" t="s">
        <v>23241</v>
      </c>
      <c r="L13596" t="s">
        <v>50436</v>
      </c>
      <c r="M13596" t="s">
        <v>50437</v>
      </c>
    </row>
    <row r="13597" spans="1:13">
      <c r="A13597" s="1" t="s">
        <v>15614</v>
      </c>
      <c r="B13597">
        <v>4.3241626447543697E-6</v>
      </c>
      <c r="C13597" s="1">
        <v>4.2634549478150399E-8</v>
      </c>
      <c r="D13597">
        <v>0</v>
      </c>
      <c r="E13597">
        <v>0</v>
      </c>
      <c r="F13597">
        <v>0.12362637362637401</v>
      </c>
      <c r="G13597">
        <v>5.8823529411764698E-2</v>
      </c>
      <c r="H13597">
        <v>0.473118279569892</v>
      </c>
      <c r="I13597">
        <v>8.3333333333333301E-2</v>
      </c>
      <c r="J13597" s="1">
        <v>0</v>
      </c>
      <c r="K13597" t="s">
        <v>23241</v>
      </c>
      <c r="L13597" t="s">
        <v>50438</v>
      </c>
      <c r="M13597" t="s">
        <v>50439</v>
      </c>
    </row>
    <row r="13598" spans="1:13">
      <c r="A13598" s="1" t="s">
        <v>15615</v>
      </c>
      <c r="B13598">
        <v>1.40761391903999E-5</v>
      </c>
      <c r="C13598" s="1">
        <v>3.8124908401001202E-8</v>
      </c>
      <c r="D13598">
        <v>0.907407407407407</v>
      </c>
      <c r="E13598">
        <v>0.99382716049382702</v>
      </c>
      <c r="F13598">
        <v>1</v>
      </c>
      <c r="G13598">
        <v>1</v>
      </c>
      <c r="H13598">
        <v>1</v>
      </c>
      <c r="I13598">
        <v>0.92045454545454497</v>
      </c>
      <c r="J13598" s="1">
        <v>0.8</v>
      </c>
      <c r="K13598" t="s">
        <v>23238</v>
      </c>
      <c r="L13598" t="s">
        <v>50440</v>
      </c>
      <c r="M13598" t="s">
        <v>50441</v>
      </c>
    </row>
    <row r="13599" spans="1:13">
      <c r="A13599" s="1" t="s">
        <v>15616</v>
      </c>
      <c r="B13599">
        <v>4.5773962550709098E-5</v>
      </c>
      <c r="C13599" s="1">
        <v>2.41601634276089E-7</v>
      </c>
      <c r="D13599">
        <v>0.73333333333333295</v>
      </c>
      <c r="E13599">
        <v>0.493506493506494</v>
      </c>
      <c r="F13599">
        <v>0.73140495867768596</v>
      </c>
      <c r="G13599">
        <v>1</v>
      </c>
      <c r="H13599">
        <v>0.786885245901639</v>
      </c>
      <c r="I13599">
        <v>0.83870967741935498</v>
      </c>
      <c r="J13599" s="1">
        <v>1</v>
      </c>
      <c r="K13599" t="s">
        <v>23241</v>
      </c>
      <c r="L13599" t="s">
        <v>50442</v>
      </c>
      <c r="M13599" t="s">
        <v>50443</v>
      </c>
    </row>
    <row r="13600" spans="1:13">
      <c r="A13600" s="1" t="s">
        <v>15617</v>
      </c>
      <c r="B13600">
        <v>2.7712229813390301E-5</v>
      </c>
      <c r="C13600" s="1">
        <v>8.4565641663394294E-5</v>
      </c>
      <c r="D13600">
        <v>0</v>
      </c>
      <c r="E13600">
        <v>6.0240963855421699E-3</v>
      </c>
      <c r="F13600">
        <v>6.3694267515923594E-2</v>
      </c>
      <c r="G13600">
        <v>0.02</v>
      </c>
      <c r="H13600">
        <v>0.13815789473684201</v>
      </c>
      <c r="I13600">
        <v>0</v>
      </c>
      <c r="J13600" s="1">
        <v>0</v>
      </c>
      <c r="K13600" t="s">
        <v>23241</v>
      </c>
      <c r="L13600" t="s">
        <v>50444</v>
      </c>
      <c r="M13600" t="s">
        <v>50445</v>
      </c>
    </row>
    <row r="13601" spans="1:13">
      <c r="A13601" s="1" t="s">
        <v>15618</v>
      </c>
      <c r="B13601">
        <v>0</v>
      </c>
      <c r="C13601" s="1">
        <v>0</v>
      </c>
      <c r="D13601">
        <v>1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 s="1">
        <v>0.5625</v>
      </c>
      <c r="K13601" t="s">
        <v>23242</v>
      </c>
      <c r="L13601" t="s">
        <v>50446</v>
      </c>
      <c r="M13601" t="s">
        <v>50447</v>
      </c>
    </row>
    <row r="13602" spans="1:13">
      <c r="A13602" s="1" t="s">
        <v>15619</v>
      </c>
      <c r="B13602">
        <v>2.2069722981347899E-4</v>
      </c>
      <c r="C13602" s="1">
        <v>1.0316914591305701E-3</v>
      </c>
      <c r="D13602">
        <v>0.25</v>
      </c>
      <c r="E13602">
        <v>0.45744680851063801</v>
      </c>
      <c r="F13602">
        <v>0.37434554973821998</v>
      </c>
      <c r="G13602">
        <v>0.13157894736842099</v>
      </c>
      <c r="H13602">
        <v>0.29385964912280699</v>
      </c>
      <c r="I13602">
        <v>7.5999999999999998E-2</v>
      </c>
      <c r="J13602" s="1">
        <v>0</v>
      </c>
      <c r="K13602" t="s">
        <v>23241</v>
      </c>
      <c r="L13602" t="s">
        <v>50448</v>
      </c>
      <c r="M13602" t="s">
        <v>50449</v>
      </c>
    </row>
    <row r="13603" spans="1:13">
      <c r="A13603" s="1" t="s">
        <v>15620</v>
      </c>
      <c r="B13603">
        <v>8.5200158922967096E-5</v>
      </c>
      <c r="C13603" s="1">
        <v>3.6645396982350502E-4</v>
      </c>
      <c r="D13603">
        <v>0.76785714285714302</v>
      </c>
      <c r="E13603">
        <v>0.51111111111111096</v>
      </c>
      <c r="F13603">
        <v>0.87711864406779705</v>
      </c>
      <c r="G13603">
        <v>0.99090909090909096</v>
      </c>
      <c r="H13603">
        <v>0.99541284403669705</v>
      </c>
      <c r="I13603">
        <v>1</v>
      </c>
      <c r="J13603" s="1">
        <v>1</v>
      </c>
      <c r="K13603" t="s">
        <v>23238</v>
      </c>
      <c r="L13603" t="s">
        <v>50450</v>
      </c>
      <c r="M13603" t="s">
        <v>50451</v>
      </c>
    </row>
    <row r="13604" spans="1:13">
      <c r="A13604" s="1" t="s">
        <v>15621</v>
      </c>
      <c r="B13604">
        <v>1.3133874350478399E-4</v>
      </c>
      <c r="C13604" s="1">
        <v>2.3270426962057801E-4</v>
      </c>
      <c r="D13604">
        <v>0.13793103448275901</v>
      </c>
      <c r="E13604">
        <v>0</v>
      </c>
      <c r="F13604">
        <v>0.199404761904762</v>
      </c>
      <c r="G13604">
        <v>8.7719298245613996E-3</v>
      </c>
      <c r="H13604">
        <v>3.1818181818181801E-2</v>
      </c>
      <c r="I13604">
        <v>7.6271186440677999E-2</v>
      </c>
      <c r="J13604" s="1" t="s">
        <v>23229</v>
      </c>
      <c r="K13604" t="s">
        <v>23239</v>
      </c>
      <c r="L13604" t="s">
        <v>50452</v>
      </c>
      <c r="M13604" t="s">
        <v>50453</v>
      </c>
    </row>
    <row r="13605" spans="1:13">
      <c r="A13605" s="1" t="s">
        <v>15622</v>
      </c>
      <c r="B13605">
        <v>3.1654405712550699E-5</v>
      </c>
      <c r="C13605" s="1">
        <v>3.0583792177611201E-7</v>
      </c>
      <c r="D13605">
        <v>1.9230769230769201E-2</v>
      </c>
      <c r="E13605">
        <v>0.31818181818181801</v>
      </c>
      <c r="F13605">
        <v>3.1055900621118002E-3</v>
      </c>
      <c r="G13605">
        <v>0</v>
      </c>
      <c r="H13605">
        <v>0</v>
      </c>
      <c r="I13605">
        <v>0</v>
      </c>
      <c r="J13605" s="1">
        <v>0</v>
      </c>
      <c r="K13605" t="s">
        <v>23242</v>
      </c>
      <c r="L13605" t="s">
        <v>50454</v>
      </c>
      <c r="M13605" t="s">
        <v>50455</v>
      </c>
    </row>
    <row r="13606" spans="1:13">
      <c r="A13606" s="1" t="s">
        <v>15623</v>
      </c>
      <c r="B13606">
        <v>3.4365608286281701E-7</v>
      </c>
      <c r="C13606" s="1">
        <v>9.2093556174724895E-7</v>
      </c>
      <c r="D13606">
        <v>1</v>
      </c>
      <c r="E13606">
        <v>1</v>
      </c>
      <c r="F13606">
        <v>1</v>
      </c>
      <c r="G13606">
        <v>0.66</v>
      </c>
      <c r="H13606">
        <v>0.97887323943661997</v>
      </c>
      <c r="I13606">
        <v>0.90196078431372595</v>
      </c>
      <c r="J13606" s="1">
        <v>1</v>
      </c>
      <c r="K13606" t="s">
        <v>23238</v>
      </c>
      <c r="L13606" t="s">
        <v>50456</v>
      </c>
      <c r="M13606" t="s">
        <v>50457</v>
      </c>
    </row>
    <row r="13607" spans="1:13">
      <c r="A13607" s="1" t="s">
        <v>15624</v>
      </c>
      <c r="B13607">
        <v>1.7650285421931801E-7</v>
      </c>
      <c r="C13607" s="1">
        <v>7.1771332988561803E-9</v>
      </c>
      <c r="D13607">
        <v>0.94642857142857095</v>
      </c>
      <c r="E13607">
        <v>0.98245614035087703</v>
      </c>
      <c r="F13607">
        <v>1</v>
      </c>
      <c r="G13607">
        <v>1</v>
      </c>
      <c r="H13607">
        <v>1</v>
      </c>
      <c r="I13607">
        <v>1</v>
      </c>
      <c r="J13607" s="1">
        <v>1</v>
      </c>
      <c r="K13607" t="s">
        <v>23238</v>
      </c>
      <c r="L13607" t="s">
        <v>50458</v>
      </c>
      <c r="M13607" t="s">
        <v>50459</v>
      </c>
    </row>
    <row r="13608" spans="1:13">
      <c r="A13608" s="1" t="s">
        <v>15625</v>
      </c>
      <c r="B13608">
        <v>5.1646777368094497E-6</v>
      </c>
      <c r="C13608" s="1">
        <v>3.6177448927870599E-7</v>
      </c>
      <c r="D13608">
        <v>3.4482758620689703E-2</v>
      </c>
      <c r="E13608">
        <v>0.105555555555556</v>
      </c>
      <c r="F13608">
        <v>1.63934426229508E-2</v>
      </c>
      <c r="G13608">
        <v>0</v>
      </c>
      <c r="H13608">
        <v>2.1739130434782601E-2</v>
      </c>
      <c r="I13608">
        <v>0</v>
      </c>
      <c r="J13608" s="1">
        <v>0</v>
      </c>
      <c r="K13608" t="s">
        <v>23239</v>
      </c>
      <c r="L13608" t="s">
        <v>50460</v>
      </c>
      <c r="M13608" t="s">
        <v>50461</v>
      </c>
    </row>
    <row r="13609" spans="1:13">
      <c r="A13609" s="1" t="s">
        <v>15626</v>
      </c>
      <c r="B13609">
        <v>8.2879205806278206E-5</v>
      </c>
      <c r="C13609" s="1">
        <v>6.4053823872628205E-5</v>
      </c>
      <c r="D13609">
        <v>1</v>
      </c>
      <c r="E13609">
        <v>1</v>
      </c>
      <c r="F13609">
        <v>0.91620111731843601</v>
      </c>
      <c r="G13609">
        <v>0.223214285714286</v>
      </c>
      <c r="H13609">
        <v>0.84803921568627405</v>
      </c>
      <c r="I13609">
        <v>0.61855670103092797</v>
      </c>
      <c r="J13609" s="1" t="s">
        <v>23229</v>
      </c>
      <c r="K13609" t="s">
        <v>23238</v>
      </c>
      <c r="L13609" t="s">
        <v>50462</v>
      </c>
      <c r="M13609" t="s">
        <v>50463</v>
      </c>
    </row>
    <row r="13610" spans="1:13">
      <c r="A13610" s="1" t="s">
        <v>15627</v>
      </c>
      <c r="B13610">
        <v>3.9423860060432503E-6</v>
      </c>
      <c r="C13610" s="1">
        <v>8.1156905492117498E-7</v>
      </c>
      <c r="D13610">
        <v>0.8125</v>
      </c>
      <c r="E13610">
        <v>0.91578947368421004</v>
      </c>
      <c r="F13610">
        <v>0.93206521739130399</v>
      </c>
      <c r="G13610">
        <v>0.95121951219512202</v>
      </c>
      <c r="H13610">
        <v>0.90476190476190499</v>
      </c>
      <c r="I13610">
        <v>0.97692307692307701</v>
      </c>
      <c r="J13610" s="1">
        <v>1</v>
      </c>
      <c r="K13610" t="s">
        <v>23238</v>
      </c>
      <c r="L13610" t="s">
        <v>50464</v>
      </c>
      <c r="M13610" t="s">
        <v>50465</v>
      </c>
    </row>
    <row r="13611" spans="1:13">
      <c r="A13611" s="1" t="s">
        <v>15628</v>
      </c>
      <c r="B13611">
        <v>2.3088822401217699E-6</v>
      </c>
      <c r="C13611" s="1">
        <v>7.4652921180883795E-7</v>
      </c>
      <c r="D13611">
        <v>0.10344827586206901</v>
      </c>
      <c r="E13611">
        <v>0.262820512820513</v>
      </c>
      <c r="F13611">
        <v>1.4084507042253501E-2</v>
      </c>
      <c r="G13611">
        <v>0</v>
      </c>
      <c r="H13611">
        <v>0</v>
      </c>
      <c r="I13611">
        <v>1.02040816326531E-2</v>
      </c>
      <c r="J13611" s="1">
        <v>0.25</v>
      </c>
      <c r="K13611" t="s">
        <v>23237</v>
      </c>
      <c r="L13611" t="s">
        <v>50466</v>
      </c>
      <c r="M13611" t="s">
        <v>50467</v>
      </c>
    </row>
    <row r="13612" spans="1:13">
      <c r="A13612" s="1" t="s">
        <v>15629</v>
      </c>
      <c r="B13612">
        <v>2.86908250755841E-4</v>
      </c>
      <c r="C13612" s="1">
        <v>1.97963277725476E-5</v>
      </c>
      <c r="D13612">
        <v>0.69354838709677402</v>
      </c>
      <c r="E13612">
        <v>0.66666666666666696</v>
      </c>
      <c r="F13612">
        <v>0.183673469387755</v>
      </c>
      <c r="G13612">
        <v>6.8181818181818205E-2</v>
      </c>
      <c r="H13612">
        <v>0.47938144329896898</v>
      </c>
      <c r="I13612">
        <v>5.7142857142857099E-2</v>
      </c>
      <c r="J13612" s="1">
        <v>0</v>
      </c>
      <c r="K13612" t="s">
        <v>23241</v>
      </c>
      <c r="L13612" t="s">
        <v>50468</v>
      </c>
      <c r="M13612" t="s">
        <v>50469</v>
      </c>
    </row>
    <row r="13613" spans="1:13">
      <c r="A13613" s="1" t="s">
        <v>15630</v>
      </c>
      <c r="B13613">
        <v>5.4922130189851901E-5</v>
      </c>
      <c r="C13613" s="1">
        <v>7.2402196452036502E-6</v>
      </c>
      <c r="D13613">
        <v>1</v>
      </c>
      <c r="E13613">
        <v>1</v>
      </c>
      <c r="F13613">
        <v>0.88172043010752699</v>
      </c>
      <c r="G13613">
        <v>0.91666666666666696</v>
      </c>
      <c r="H13613">
        <v>0.93181818181818199</v>
      </c>
      <c r="I13613">
        <v>0.81355932203389802</v>
      </c>
      <c r="J13613" s="1">
        <v>1</v>
      </c>
      <c r="K13613" t="s">
        <v>23239</v>
      </c>
      <c r="L13613" t="s">
        <v>50470</v>
      </c>
      <c r="M13613" t="s">
        <v>50471</v>
      </c>
    </row>
    <row r="13614" spans="1:13">
      <c r="A13614" s="1" t="s">
        <v>15631</v>
      </c>
      <c r="B13614">
        <v>8.5478703585841692E-6</v>
      </c>
      <c r="C13614" s="1">
        <v>6.2410769689291296E-6</v>
      </c>
      <c r="D13614">
        <v>1</v>
      </c>
      <c r="E13614">
        <v>0.98351648351648302</v>
      </c>
      <c r="F13614">
        <v>0.95810055865921795</v>
      </c>
      <c r="G13614">
        <v>0.97222222222222199</v>
      </c>
      <c r="H13614">
        <v>0.99456521739130399</v>
      </c>
      <c r="I13614">
        <v>0.99295774647887303</v>
      </c>
      <c r="J13614" s="1">
        <v>1</v>
      </c>
      <c r="K13614" t="s">
        <v>23240</v>
      </c>
      <c r="L13614" t="s">
        <v>50472</v>
      </c>
      <c r="M13614" t="s">
        <v>50473</v>
      </c>
    </row>
    <row r="13615" spans="1:13">
      <c r="A13615" s="1" t="s">
        <v>15632</v>
      </c>
      <c r="B13615">
        <v>1.51819544757316E-5</v>
      </c>
      <c r="C13615" s="1">
        <v>3.2172190247324299E-5</v>
      </c>
      <c r="D13615">
        <v>0</v>
      </c>
      <c r="E13615">
        <v>0</v>
      </c>
      <c r="F13615">
        <v>2.3936170212765999E-2</v>
      </c>
      <c r="G13615">
        <v>0</v>
      </c>
      <c r="H13615">
        <v>0</v>
      </c>
      <c r="I13615">
        <v>0</v>
      </c>
      <c r="J13615" s="1">
        <v>0</v>
      </c>
      <c r="K13615" t="s">
        <v>23237</v>
      </c>
      <c r="L13615" t="s">
        <v>50474</v>
      </c>
      <c r="M13615" t="s">
        <v>50475</v>
      </c>
    </row>
    <row r="13616" spans="1:13">
      <c r="A13616" s="1" t="s">
        <v>15633</v>
      </c>
      <c r="B13616">
        <v>2.5636482332401399E-5</v>
      </c>
      <c r="C13616" s="1">
        <v>4.4731588862196E-6</v>
      </c>
      <c r="D13616">
        <v>0.98275862068965503</v>
      </c>
      <c r="E13616">
        <v>1</v>
      </c>
      <c r="F13616">
        <v>0.88965517241379299</v>
      </c>
      <c r="G13616">
        <v>1</v>
      </c>
      <c r="H13616">
        <v>1</v>
      </c>
      <c r="I13616">
        <v>1</v>
      </c>
      <c r="J13616" s="1">
        <v>1</v>
      </c>
      <c r="K13616" t="s">
        <v>23240</v>
      </c>
      <c r="L13616" t="s">
        <v>50476</v>
      </c>
      <c r="M13616" t="s">
        <v>50477</v>
      </c>
    </row>
    <row r="13617" spans="1:13">
      <c r="A13617" s="1" t="s">
        <v>15634</v>
      </c>
      <c r="B13617">
        <v>1.09134827113285E-5</v>
      </c>
      <c r="C13617" s="1">
        <v>7.1930176261123799E-6</v>
      </c>
      <c r="D13617">
        <v>1</v>
      </c>
      <c r="E13617">
        <v>1</v>
      </c>
      <c r="F13617">
        <v>1</v>
      </c>
      <c r="G13617">
        <v>0.73</v>
      </c>
      <c r="H13617">
        <v>0.99489795918367396</v>
      </c>
      <c r="I13617">
        <v>0.80769230769230804</v>
      </c>
      <c r="J13617" s="1" t="s">
        <v>23229</v>
      </c>
      <c r="K13617" t="s">
        <v>23241</v>
      </c>
      <c r="L13617" t="s">
        <v>50478</v>
      </c>
      <c r="M13617" t="s">
        <v>50479</v>
      </c>
    </row>
    <row r="13618" spans="1:13">
      <c r="A13618" s="1" t="s">
        <v>15635</v>
      </c>
      <c r="B13618">
        <v>4.3597541550239802E-5</v>
      </c>
      <c r="C13618" s="1">
        <v>4.4582134436597299E-5</v>
      </c>
      <c r="D13618">
        <v>8.6206896551724102E-2</v>
      </c>
      <c r="E13618">
        <v>7.9268292682926803E-2</v>
      </c>
      <c r="F13618">
        <v>0.19587628865979401</v>
      </c>
      <c r="G13618">
        <v>0.35</v>
      </c>
      <c r="H13618">
        <v>0.30701754385964902</v>
      </c>
      <c r="I13618">
        <v>0.23684210526315799</v>
      </c>
      <c r="J13618" s="1">
        <v>0</v>
      </c>
      <c r="K13618" t="s">
        <v>23242</v>
      </c>
      <c r="L13618" t="s">
        <v>50480</v>
      </c>
      <c r="M13618" t="s">
        <v>50481</v>
      </c>
    </row>
    <row r="13619" spans="1:13">
      <c r="A13619" s="1" t="s">
        <v>15636</v>
      </c>
      <c r="B13619">
        <v>4.6683976751679202E-6</v>
      </c>
      <c r="C13619" s="1">
        <v>1.23289271708605E-5</v>
      </c>
      <c r="D13619">
        <v>0.375</v>
      </c>
      <c r="E13619">
        <v>2.7397260273972601E-2</v>
      </c>
      <c r="F13619">
        <v>0.13125000000000001</v>
      </c>
      <c r="G13619">
        <v>0</v>
      </c>
      <c r="H13619">
        <v>0</v>
      </c>
      <c r="I13619">
        <v>0</v>
      </c>
      <c r="J13619" s="1" t="s">
        <v>23229</v>
      </c>
      <c r="K13619" t="s">
        <v>23242</v>
      </c>
      <c r="L13619" t="s">
        <v>50482</v>
      </c>
      <c r="M13619" t="s">
        <v>50483</v>
      </c>
    </row>
    <row r="13620" spans="1:13">
      <c r="A13620" s="1" t="s">
        <v>15637</v>
      </c>
      <c r="B13620">
        <v>4.8744026405820401E-5</v>
      </c>
      <c r="C13620" s="1">
        <v>9.3774549987109797E-5</v>
      </c>
      <c r="D13620">
        <v>1.5625E-2</v>
      </c>
      <c r="E13620">
        <v>0</v>
      </c>
      <c r="F13620">
        <v>0.27595628415300499</v>
      </c>
      <c r="G13620">
        <v>8.7719298245613996E-3</v>
      </c>
      <c r="H13620">
        <v>0.107142857142857</v>
      </c>
      <c r="I13620">
        <v>3.3057851239669402E-2</v>
      </c>
      <c r="J13620" s="1">
        <v>0</v>
      </c>
      <c r="K13620" t="s">
        <v>23240</v>
      </c>
      <c r="L13620" t="s">
        <v>50484</v>
      </c>
      <c r="M13620" t="s">
        <v>50485</v>
      </c>
    </row>
    <row r="13621" spans="1:13">
      <c r="A13621" s="1" t="s">
        <v>15638</v>
      </c>
      <c r="B13621">
        <v>4.8966799612390104E-6</v>
      </c>
      <c r="C13621" s="1">
        <v>2.8365078406638499E-5</v>
      </c>
      <c r="D13621">
        <v>0</v>
      </c>
      <c r="E13621">
        <v>0</v>
      </c>
      <c r="F13621">
        <v>0</v>
      </c>
      <c r="G13621">
        <v>2.6315789473684199E-2</v>
      </c>
      <c r="H13621">
        <v>7.8125E-2</v>
      </c>
      <c r="I13621">
        <v>4.6218487394957999E-2</v>
      </c>
      <c r="J13621" s="1">
        <v>0</v>
      </c>
      <c r="K13621" t="s">
        <v>23241</v>
      </c>
      <c r="L13621" t="s">
        <v>50486</v>
      </c>
      <c r="M13621" t="s">
        <v>50487</v>
      </c>
    </row>
    <row r="13622" spans="1:13">
      <c r="A13622" s="1" t="s">
        <v>15639</v>
      </c>
      <c r="B13622">
        <v>9.6194521916740797E-6</v>
      </c>
      <c r="C13622" s="1">
        <v>8.1576669914886795E-5</v>
      </c>
      <c r="D13622">
        <v>0.625</v>
      </c>
      <c r="E13622">
        <v>0.21875</v>
      </c>
      <c r="F13622">
        <v>0.20052083333333301</v>
      </c>
      <c r="G13622">
        <v>0.15384615384615399</v>
      </c>
      <c r="H13622">
        <v>0.18023255813953501</v>
      </c>
      <c r="I13622">
        <v>0.282608695652174</v>
      </c>
      <c r="J13622" s="1" t="s">
        <v>23229</v>
      </c>
      <c r="K13622" t="s">
        <v>23242</v>
      </c>
      <c r="L13622" t="s">
        <v>50488</v>
      </c>
      <c r="M13622" t="s">
        <v>50489</v>
      </c>
    </row>
    <row r="13623" spans="1:13">
      <c r="A13623" s="1" t="s">
        <v>15640</v>
      </c>
      <c r="B13623">
        <v>1.8014829932806E-7</v>
      </c>
      <c r="C13623" s="1">
        <v>3.83959053028499E-6</v>
      </c>
      <c r="D13623">
        <v>0.92307692307692302</v>
      </c>
      <c r="E13623">
        <v>1</v>
      </c>
      <c r="F13623">
        <v>1</v>
      </c>
      <c r="G13623">
        <v>1</v>
      </c>
      <c r="H13623">
        <v>0.98529411764705899</v>
      </c>
      <c r="I13623">
        <v>0.97560975609756095</v>
      </c>
      <c r="J13623" s="1">
        <v>1</v>
      </c>
      <c r="K13623" t="s">
        <v>23238</v>
      </c>
      <c r="L13623" t="s">
        <v>50490</v>
      </c>
      <c r="M13623" t="s">
        <v>50491</v>
      </c>
    </row>
    <row r="13624" spans="1:13">
      <c r="A13624" s="1" t="s">
        <v>15641</v>
      </c>
      <c r="B13624">
        <v>5.09222182763589E-8</v>
      </c>
      <c r="C13624" s="1">
        <v>2.10376858797246E-3</v>
      </c>
      <c r="D13624">
        <v>0.609375</v>
      </c>
      <c r="E13624">
        <v>0.265060240963855</v>
      </c>
      <c r="F13624">
        <v>0.35227272727272702</v>
      </c>
      <c r="G13624">
        <v>0.36842105263157898</v>
      </c>
      <c r="H13624">
        <v>0.74311926605504597</v>
      </c>
      <c r="I13624">
        <v>0.68584070796460195</v>
      </c>
      <c r="J13624" s="1">
        <v>0.5</v>
      </c>
      <c r="K13624" t="s">
        <v>23241</v>
      </c>
      <c r="L13624" t="s">
        <v>50492</v>
      </c>
      <c r="M13624" t="s">
        <v>50493</v>
      </c>
    </row>
    <row r="13625" spans="1:13">
      <c r="A13625" s="1" t="s">
        <v>15642</v>
      </c>
      <c r="B13625">
        <v>2.3754664732074699E-5</v>
      </c>
      <c r="C13625" s="1">
        <v>1.12420333239438E-6</v>
      </c>
      <c r="D13625">
        <v>1</v>
      </c>
      <c r="E13625">
        <v>0.99418604651162801</v>
      </c>
      <c r="F13625">
        <v>0.99523809523809503</v>
      </c>
      <c r="G13625">
        <v>0.57999999999999996</v>
      </c>
      <c r="H13625">
        <v>1</v>
      </c>
      <c r="I13625">
        <v>0.85263157894736796</v>
      </c>
      <c r="J13625" s="1">
        <v>1</v>
      </c>
      <c r="K13625" t="s">
        <v>23238</v>
      </c>
      <c r="L13625" t="s">
        <v>50494</v>
      </c>
      <c r="M13625" t="s">
        <v>50495</v>
      </c>
    </row>
    <row r="13626" spans="1:13">
      <c r="A13626" s="1" t="s">
        <v>15643</v>
      </c>
      <c r="B13626">
        <v>9.7531851078510101E-5</v>
      </c>
      <c r="C13626" s="1">
        <v>1.90374322799115E-6</v>
      </c>
      <c r="D13626">
        <v>0.75</v>
      </c>
      <c r="E13626">
        <v>0.92134831460674205</v>
      </c>
      <c r="F13626">
        <v>0.69270833333333304</v>
      </c>
      <c r="G13626">
        <v>0.84285714285714297</v>
      </c>
      <c r="H13626">
        <v>0.48</v>
      </c>
      <c r="I13626">
        <v>0.957317073170732</v>
      </c>
      <c r="J13626" s="1">
        <v>1</v>
      </c>
      <c r="K13626" t="s">
        <v>23238</v>
      </c>
      <c r="L13626" t="s">
        <v>50496</v>
      </c>
      <c r="M13626" t="s">
        <v>50497</v>
      </c>
    </row>
    <row r="13627" spans="1:13">
      <c r="A13627" s="1" t="s">
        <v>15644</v>
      </c>
      <c r="B13627">
        <v>8.4107285836594993E-5</v>
      </c>
      <c r="C13627" s="1">
        <v>6.9981310053207499E-6</v>
      </c>
      <c r="D13627">
        <v>7.4074074074074098E-2</v>
      </c>
      <c r="E13627">
        <v>1.9230769230769201E-2</v>
      </c>
      <c r="F13627">
        <v>9.6875000000000003E-2</v>
      </c>
      <c r="G13627">
        <v>0</v>
      </c>
      <c r="H13627">
        <v>2.83018867924528E-2</v>
      </c>
      <c r="I13627">
        <v>6.0975609756097601E-2</v>
      </c>
      <c r="J13627" s="1" t="s">
        <v>23229</v>
      </c>
      <c r="K13627" t="s">
        <v>23241</v>
      </c>
      <c r="L13627" t="s">
        <v>50498</v>
      </c>
      <c r="M13627" t="s">
        <v>50499</v>
      </c>
    </row>
    <row r="13628" spans="1:13">
      <c r="A13628" s="1" t="s">
        <v>15645</v>
      </c>
      <c r="B13628">
        <v>2.4362234559248699E-7</v>
      </c>
      <c r="C13628" s="1">
        <v>4.0854515899586098E-6</v>
      </c>
      <c r="D13628">
        <v>1</v>
      </c>
      <c r="E13628">
        <v>1</v>
      </c>
      <c r="F13628">
        <v>0.85416666666666696</v>
      </c>
      <c r="G13628">
        <v>0.97142857142857097</v>
      </c>
      <c r="H13628">
        <v>0.98351648351648302</v>
      </c>
      <c r="I13628">
        <v>1</v>
      </c>
      <c r="J13628" s="1">
        <v>1</v>
      </c>
      <c r="K13628" t="s">
        <v>23241</v>
      </c>
      <c r="L13628" t="s">
        <v>50500</v>
      </c>
      <c r="M13628" t="s">
        <v>50501</v>
      </c>
    </row>
    <row r="13629" spans="1:13">
      <c r="A13629" s="1" t="s">
        <v>15646</v>
      </c>
      <c r="B13629">
        <v>0</v>
      </c>
      <c r="C13629" s="1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 s="1">
        <v>0.22222222222222199</v>
      </c>
      <c r="K13629" t="s">
        <v>23239</v>
      </c>
      <c r="L13629" t="s">
        <v>50502</v>
      </c>
      <c r="M13629" t="s">
        <v>50503</v>
      </c>
    </row>
    <row r="13630" spans="1:13">
      <c r="A13630" s="1" t="s">
        <v>15647</v>
      </c>
      <c r="B13630">
        <v>2.48301090036933E-5</v>
      </c>
      <c r="C13630" s="1">
        <v>3.2646048678467499E-5</v>
      </c>
      <c r="D13630">
        <v>1</v>
      </c>
      <c r="E13630">
        <v>1</v>
      </c>
      <c r="F13630">
        <v>0.872</v>
      </c>
      <c r="G13630">
        <v>1</v>
      </c>
      <c r="H13630">
        <v>0.98611111111111105</v>
      </c>
      <c r="I13630">
        <v>1</v>
      </c>
      <c r="J13630" s="1" t="s">
        <v>23229</v>
      </c>
      <c r="K13630" t="s">
        <v>23238</v>
      </c>
      <c r="L13630" t="s">
        <v>50504</v>
      </c>
      <c r="M13630" t="s">
        <v>50505</v>
      </c>
    </row>
    <row r="13631" spans="1:13">
      <c r="A13631" s="1" t="s">
        <v>15648</v>
      </c>
      <c r="B13631">
        <v>1.9392771030430299E-4</v>
      </c>
      <c r="C13631" s="1">
        <v>1.3042696854563901E-5</v>
      </c>
      <c r="D13631">
        <v>0.233333333333333</v>
      </c>
      <c r="E13631">
        <v>0.30729166666666702</v>
      </c>
      <c r="F13631">
        <v>0.149214659685864</v>
      </c>
      <c r="G13631">
        <v>1.85185185185185E-2</v>
      </c>
      <c r="H13631">
        <v>0.18348623853210999</v>
      </c>
      <c r="I13631">
        <v>0.05</v>
      </c>
      <c r="J13631" s="1">
        <v>0</v>
      </c>
      <c r="K13631" t="s">
        <v>23238</v>
      </c>
      <c r="L13631" t="s">
        <v>50506</v>
      </c>
      <c r="M13631" t="s">
        <v>50507</v>
      </c>
    </row>
    <row r="13632" spans="1:13">
      <c r="A13632" s="1" t="s">
        <v>15649</v>
      </c>
      <c r="B13632">
        <v>3.7318511991111797E-5</v>
      </c>
      <c r="C13632" s="1">
        <v>1.8771353033370601E-6</v>
      </c>
      <c r="D13632">
        <v>0</v>
      </c>
      <c r="E13632">
        <v>0.33333333333333298</v>
      </c>
      <c r="F13632">
        <v>0</v>
      </c>
      <c r="G13632">
        <v>0</v>
      </c>
      <c r="H13632">
        <v>0</v>
      </c>
      <c r="I13632">
        <v>0</v>
      </c>
      <c r="J13632" s="1">
        <v>0</v>
      </c>
      <c r="K13632" t="s">
        <v>23242</v>
      </c>
      <c r="L13632" t="s">
        <v>50508</v>
      </c>
      <c r="M13632" t="s">
        <v>50509</v>
      </c>
    </row>
    <row r="13633" spans="1:13">
      <c r="A13633" s="1" t="s">
        <v>15650</v>
      </c>
      <c r="B13633">
        <v>2.0552213392842099E-6</v>
      </c>
      <c r="C13633" s="1">
        <v>5.41278858755357E-5</v>
      </c>
      <c r="D13633">
        <v>6.25E-2</v>
      </c>
      <c r="E13633">
        <v>0</v>
      </c>
      <c r="F13633">
        <v>0</v>
      </c>
      <c r="G13633">
        <v>0.15384615384615399</v>
      </c>
      <c r="H13633">
        <v>0.16463414634146301</v>
      </c>
      <c r="I13633">
        <v>0.16428571428571401</v>
      </c>
      <c r="J13633" s="1">
        <v>0</v>
      </c>
      <c r="K13633" t="s">
        <v>23238</v>
      </c>
      <c r="L13633" t="s">
        <v>50510</v>
      </c>
      <c r="M13633" t="s">
        <v>50511</v>
      </c>
    </row>
    <row r="13634" spans="1:13">
      <c r="A13634" s="1" t="s">
        <v>15651</v>
      </c>
      <c r="B13634">
        <v>1.1876038376355099E-7</v>
      </c>
      <c r="C13634" s="1">
        <v>4.2631263758003E-7</v>
      </c>
      <c r="D13634">
        <v>1.7857142857142901E-2</v>
      </c>
      <c r="E13634">
        <v>5.5555555555555601E-2</v>
      </c>
      <c r="F13634">
        <v>0</v>
      </c>
      <c r="G13634">
        <v>0</v>
      </c>
      <c r="H13634">
        <v>0</v>
      </c>
      <c r="I13634">
        <v>0</v>
      </c>
      <c r="J13634" s="1" t="s">
        <v>23229</v>
      </c>
      <c r="K13634" t="s">
        <v>23242</v>
      </c>
      <c r="L13634" t="s">
        <v>50512</v>
      </c>
      <c r="M13634" t="s">
        <v>50513</v>
      </c>
    </row>
    <row r="13635" spans="1:13">
      <c r="A13635" s="1" t="s">
        <v>15652</v>
      </c>
      <c r="B13635">
        <v>1.82189674352315E-6</v>
      </c>
      <c r="C13635" s="1">
        <v>3.4119467326601901E-4</v>
      </c>
      <c r="D13635">
        <v>0.17741935483870999</v>
      </c>
      <c r="E13635">
        <v>0.266666666666667</v>
      </c>
      <c r="F13635">
        <v>0.18206521739130399</v>
      </c>
      <c r="G13635">
        <v>0.25</v>
      </c>
      <c r="H13635">
        <v>0.21276595744680901</v>
      </c>
      <c r="I13635">
        <v>0.30303030303030298</v>
      </c>
      <c r="J13635" s="1">
        <v>1</v>
      </c>
      <c r="K13635" t="s">
        <v>23238</v>
      </c>
      <c r="L13635" t="s">
        <v>50514</v>
      </c>
      <c r="M13635" t="s">
        <v>50515</v>
      </c>
    </row>
    <row r="13636" spans="1:13">
      <c r="A13636" s="1" t="s">
        <v>15653</v>
      </c>
      <c r="B13636">
        <v>6.5544617011127701E-6</v>
      </c>
      <c r="C13636" s="1">
        <v>4.3972182513902502E-5</v>
      </c>
      <c r="D13636">
        <v>0.9375</v>
      </c>
      <c r="E13636">
        <v>0.94791666666666696</v>
      </c>
      <c r="F13636">
        <v>0.95128205128205101</v>
      </c>
      <c r="G13636">
        <v>0.68965517241379304</v>
      </c>
      <c r="H13636">
        <v>0.95175438596491202</v>
      </c>
      <c r="I13636">
        <v>0.88400000000000001</v>
      </c>
      <c r="J13636" s="1">
        <v>0.95454545454545503</v>
      </c>
      <c r="K13636" t="s">
        <v>23240</v>
      </c>
      <c r="L13636" t="s">
        <v>50516</v>
      </c>
      <c r="M13636" t="s">
        <v>50517</v>
      </c>
    </row>
    <row r="13637" spans="1:13">
      <c r="A13637" s="1" t="s">
        <v>15654</v>
      </c>
      <c r="B13637">
        <v>5.8144134069626702E-6</v>
      </c>
      <c r="C13637" s="1">
        <v>1.40653580282205E-6</v>
      </c>
      <c r="D13637">
        <v>1</v>
      </c>
      <c r="E13637">
        <v>1</v>
      </c>
      <c r="F13637">
        <v>1</v>
      </c>
      <c r="G13637">
        <v>0.81132075471698095</v>
      </c>
      <c r="H13637">
        <v>0.98230088495575196</v>
      </c>
      <c r="I13637">
        <v>0.96153846153846201</v>
      </c>
      <c r="J13637" s="1">
        <v>1</v>
      </c>
      <c r="K13637" t="s">
        <v>23239</v>
      </c>
      <c r="L13637" t="s">
        <v>50518</v>
      </c>
      <c r="M13637" t="s">
        <v>50519</v>
      </c>
    </row>
    <row r="13638" spans="1:13">
      <c r="A13638" s="1" t="s">
        <v>15655</v>
      </c>
      <c r="B13638">
        <v>5.0839350859357104E-6</v>
      </c>
      <c r="C13638" s="1">
        <v>2.4293499171642E-8</v>
      </c>
      <c r="D13638">
        <v>1</v>
      </c>
      <c r="E13638">
        <v>0.97916666666666696</v>
      </c>
      <c r="F13638">
        <v>0.99484536082474195</v>
      </c>
      <c r="G13638">
        <v>1</v>
      </c>
      <c r="H13638">
        <v>0.99107142857142905</v>
      </c>
      <c r="I13638">
        <v>0.98706896551724099</v>
      </c>
      <c r="J13638" s="1">
        <v>1</v>
      </c>
      <c r="K13638" t="s">
        <v>23240</v>
      </c>
      <c r="L13638" t="s">
        <v>50520</v>
      </c>
      <c r="M13638" t="s">
        <v>50521</v>
      </c>
    </row>
    <row r="13639" spans="1:13">
      <c r="A13639" s="1" t="s">
        <v>15656</v>
      </c>
      <c r="B13639">
        <v>3.8281077966562698E-6</v>
      </c>
      <c r="C13639" s="1">
        <v>1.8194714222125399E-4</v>
      </c>
      <c r="D13639">
        <v>0</v>
      </c>
      <c r="E13639">
        <v>0</v>
      </c>
      <c r="F13639">
        <v>0.11</v>
      </c>
      <c r="G13639">
        <v>0.16666666666666699</v>
      </c>
      <c r="H13639">
        <v>0.38823529411764701</v>
      </c>
      <c r="I13639">
        <v>0.14583333333333301</v>
      </c>
      <c r="J13639" s="1">
        <v>1</v>
      </c>
      <c r="K13639" t="s">
        <v>23237</v>
      </c>
      <c r="L13639" t="s">
        <v>50522</v>
      </c>
      <c r="M13639" t="s">
        <v>50523</v>
      </c>
    </row>
    <row r="13640" spans="1:13">
      <c r="A13640" s="1" t="s">
        <v>15657</v>
      </c>
      <c r="B13640">
        <v>9.3790337045241903E-7</v>
      </c>
      <c r="C13640" s="1">
        <v>9.6098265966359703E-7</v>
      </c>
      <c r="D13640">
        <v>1</v>
      </c>
      <c r="E13640">
        <v>0.99404761904761896</v>
      </c>
      <c r="F13640">
        <v>1</v>
      </c>
      <c r="G13640">
        <v>0.81666666666666698</v>
      </c>
      <c r="H13640">
        <v>1</v>
      </c>
      <c r="I13640">
        <v>0.95</v>
      </c>
      <c r="J13640" s="1" t="s">
        <v>23229</v>
      </c>
      <c r="K13640" t="s">
        <v>23239</v>
      </c>
      <c r="L13640" t="s">
        <v>50524</v>
      </c>
      <c r="M13640" t="s">
        <v>50525</v>
      </c>
    </row>
    <row r="13641" spans="1:13">
      <c r="A13641" s="1" t="s">
        <v>15658</v>
      </c>
      <c r="B13641">
        <v>3.9234258212733697E-5</v>
      </c>
      <c r="C13641" s="1">
        <v>2.52183359603076E-5</v>
      </c>
      <c r="D13641">
        <v>1</v>
      </c>
      <c r="E13641">
        <v>1</v>
      </c>
      <c r="F13641">
        <v>0.85511363636363602</v>
      </c>
      <c r="G13641">
        <v>1</v>
      </c>
      <c r="H13641">
        <v>0.99411764705882399</v>
      </c>
      <c r="I13641">
        <v>1</v>
      </c>
      <c r="J13641" s="1">
        <v>1</v>
      </c>
      <c r="K13641" t="s">
        <v>23240</v>
      </c>
      <c r="L13641" t="s">
        <v>50526</v>
      </c>
      <c r="M13641" t="s">
        <v>50527</v>
      </c>
    </row>
    <row r="13642" spans="1:13">
      <c r="A13642" s="1" t="s">
        <v>15659</v>
      </c>
      <c r="B13642">
        <v>1.1398072040569201E-5</v>
      </c>
      <c r="C13642" s="1">
        <v>2.1788977792761799E-8</v>
      </c>
      <c r="D13642">
        <v>7.8125E-2</v>
      </c>
      <c r="E13642">
        <v>5.6818181818181802E-3</v>
      </c>
      <c r="F13642">
        <v>0.12299465240641699</v>
      </c>
      <c r="G13642">
        <v>1.38888888888889E-2</v>
      </c>
      <c r="H13642">
        <v>8.1395348837209294E-2</v>
      </c>
      <c r="I13642">
        <v>7.4074074074074098E-2</v>
      </c>
      <c r="J13642" s="1">
        <v>4.5454545454545497E-2</v>
      </c>
      <c r="K13642" t="s">
        <v>23238</v>
      </c>
      <c r="L13642" t="s">
        <v>50528</v>
      </c>
      <c r="M13642" t="s">
        <v>50529</v>
      </c>
    </row>
    <row r="13643" spans="1:13">
      <c r="A13643" s="1" t="s">
        <v>15660</v>
      </c>
      <c r="B13643">
        <v>2.0312926776940199E-7</v>
      </c>
      <c r="C13643" s="1">
        <v>3.5810395809791502E-7</v>
      </c>
      <c r="D13643">
        <v>1</v>
      </c>
      <c r="E13643">
        <v>1</v>
      </c>
      <c r="F13643">
        <v>1</v>
      </c>
      <c r="G13643">
        <v>0.91666666666666696</v>
      </c>
      <c r="H13643">
        <v>1</v>
      </c>
      <c r="I13643">
        <v>0.993670886075949</v>
      </c>
      <c r="J13643" s="1">
        <v>1</v>
      </c>
      <c r="K13643" t="s">
        <v>23240</v>
      </c>
      <c r="L13643" t="s">
        <v>50530</v>
      </c>
      <c r="M13643" t="s">
        <v>50531</v>
      </c>
    </row>
    <row r="13644" spans="1:13">
      <c r="A13644" s="1" t="s">
        <v>15661</v>
      </c>
      <c r="B13644">
        <v>1.6481930506746899E-7</v>
      </c>
      <c r="C13644" s="1">
        <v>2.3447765066402101E-4</v>
      </c>
      <c r="D13644">
        <v>0.22413793103448301</v>
      </c>
      <c r="E13644">
        <v>0</v>
      </c>
      <c r="F13644">
        <v>0.110294117647059</v>
      </c>
      <c r="G13644">
        <v>1.7857142857142901E-2</v>
      </c>
      <c r="H13644">
        <v>0.35416666666666702</v>
      </c>
      <c r="I13644">
        <v>5.8823529411764698E-2</v>
      </c>
      <c r="J13644" s="1">
        <v>0</v>
      </c>
      <c r="K13644" t="s">
        <v>23238</v>
      </c>
      <c r="L13644" t="s">
        <v>50532</v>
      </c>
      <c r="M13644" t="s">
        <v>50533</v>
      </c>
    </row>
    <row r="13645" spans="1:13">
      <c r="A13645" s="1" t="s">
        <v>15662</v>
      </c>
      <c r="B13645">
        <v>2.7150647307892301E-5</v>
      </c>
      <c r="C13645" s="1">
        <v>1.2176659290976701E-6</v>
      </c>
      <c r="D13645">
        <v>0.28571428571428598</v>
      </c>
      <c r="E13645">
        <v>0.16470588235294101</v>
      </c>
      <c r="F13645">
        <v>7.1969696969697003E-2</v>
      </c>
      <c r="G13645">
        <v>0.441176470588235</v>
      </c>
      <c r="H13645">
        <v>5.8441558441558399E-2</v>
      </c>
      <c r="I13645">
        <v>0.18867924528301899</v>
      </c>
      <c r="J13645" s="1">
        <v>0.88888888888888895</v>
      </c>
      <c r="K13645" t="s">
        <v>23238</v>
      </c>
      <c r="L13645" t="s">
        <v>50534</v>
      </c>
      <c r="M13645" t="s">
        <v>50535</v>
      </c>
    </row>
    <row r="13646" spans="1:13">
      <c r="A13646" s="1" t="s">
        <v>15663</v>
      </c>
      <c r="B13646">
        <v>3.3970588713171902E-5</v>
      </c>
      <c r="C13646" s="1">
        <v>8.7044530709791795E-7</v>
      </c>
      <c r="D13646">
        <v>0.35</v>
      </c>
      <c r="E13646">
        <v>3.1645569620253201E-2</v>
      </c>
      <c r="F13646">
        <v>4.9107142857142898E-2</v>
      </c>
      <c r="G13646">
        <v>0</v>
      </c>
      <c r="H13646">
        <v>0</v>
      </c>
      <c r="I13646">
        <v>0.114285714285714</v>
      </c>
      <c r="J13646" s="1">
        <v>0</v>
      </c>
      <c r="K13646" t="s">
        <v>23240</v>
      </c>
      <c r="L13646" t="s">
        <v>50536</v>
      </c>
      <c r="M13646" t="s">
        <v>50537</v>
      </c>
    </row>
    <row r="13647" spans="1:13">
      <c r="A13647" s="1" t="s">
        <v>15664</v>
      </c>
      <c r="B13647">
        <v>1.6002802293132101E-4</v>
      </c>
      <c r="C13647" s="1">
        <v>1.4959294731729E-4</v>
      </c>
      <c r="D13647">
        <v>0.71428571428571397</v>
      </c>
      <c r="E13647">
        <v>0.62068965517241403</v>
      </c>
      <c r="F13647">
        <v>0.737179487179487</v>
      </c>
      <c r="G13647">
        <v>0.15625</v>
      </c>
      <c r="H13647">
        <v>0.43956043956044</v>
      </c>
      <c r="I13647">
        <v>0.30327868852459</v>
      </c>
      <c r="J13647" s="1">
        <v>0</v>
      </c>
      <c r="K13647" t="s">
        <v>23238</v>
      </c>
      <c r="L13647" t="s">
        <v>50538</v>
      </c>
      <c r="M13647" t="s">
        <v>50539</v>
      </c>
    </row>
    <row r="13648" spans="1:13">
      <c r="A13648" s="1" t="s">
        <v>15665</v>
      </c>
      <c r="B13648">
        <v>2.92553002010632E-9</v>
      </c>
      <c r="C13648" s="1">
        <v>5.3688166119405204E-6</v>
      </c>
      <c r="D13648">
        <v>1</v>
      </c>
      <c r="E13648">
        <v>1</v>
      </c>
      <c r="F13648">
        <v>0.82291666666666696</v>
      </c>
      <c r="G13648">
        <v>0.98076923076923095</v>
      </c>
      <c r="H13648">
        <v>0.93877551020408201</v>
      </c>
      <c r="I13648">
        <v>1</v>
      </c>
      <c r="J13648" s="1">
        <v>1</v>
      </c>
      <c r="K13648" t="s">
        <v>23242</v>
      </c>
      <c r="L13648" t="s">
        <v>50540</v>
      </c>
      <c r="M13648" t="s">
        <v>50541</v>
      </c>
    </row>
    <row r="13649" spans="1:13">
      <c r="A13649" s="1" t="s">
        <v>15666</v>
      </c>
      <c r="B13649">
        <v>4.2192378096978899E-7</v>
      </c>
      <c r="C13649" s="1">
        <v>1.7768142879680299E-5</v>
      </c>
      <c r="D13649">
        <v>0.17741935483870999</v>
      </c>
      <c r="E13649">
        <v>9.4736842105263203E-2</v>
      </c>
      <c r="F13649">
        <v>1.2820512820512799E-2</v>
      </c>
      <c r="G13649">
        <v>1.72413793103448E-2</v>
      </c>
      <c r="H13649">
        <v>2.1929824561403501E-2</v>
      </c>
      <c r="I13649">
        <v>4.31034482758621E-2</v>
      </c>
      <c r="J13649" s="1">
        <v>0</v>
      </c>
      <c r="K13649" t="s">
        <v>23239</v>
      </c>
      <c r="L13649" t="s">
        <v>50542</v>
      </c>
      <c r="M13649" t="s">
        <v>50543</v>
      </c>
    </row>
    <row r="13650" spans="1:13">
      <c r="A13650" s="1" t="s">
        <v>15667</v>
      </c>
      <c r="B13650">
        <v>4.6256097622307399E-4</v>
      </c>
      <c r="C13650" s="1">
        <v>2.41233186815382E-4</v>
      </c>
      <c r="D13650">
        <v>0.3125</v>
      </c>
      <c r="E13650">
        <v>0.375</v>
      </c>
      <c r="F13650">
        <v>0.82564102564102604</v>
      </c>
      <c r="G13650">
        <v>0.157407407407407</v>
      </c>
      <c r="H13650">
        <v>0.79906542056074803</v>
      </c>
      <c r="I13650">
        <v>0.45217391304347798</v>
      </c>
      <c r="J13650" s="1">
        <v>9.0909090909090898E-2</v>
      </c>
      <c r="K13650" t="s">
        <v>23238</v>
      </c>
      <c r="L13650" t="s">
        <v>50544</v>
      </c>
      <c r="M13650" t="s">
        <v>50545</v>
      </c>
    </row>
    <row r="13651" spans="1:13">
      <c r="A13651" s="1" t="s">
        <v>15668</v>
      </c>
      <c r="B13651">
        <v>9.6767623413005094E-6</v>
      </c>
      <c r="C13651" s="1">
        <v>5.4788598809961797E-6</v>
      </c>
      <c r="D13651">
        <v>0.34375</v>
      </c>
      <c r="E13651">
        <v>4.5454545454545497E-2</v>
      </c>
      <c r="F13651">
        <v>0</v>
      </c>
      <c r="G13651">
        <v>0</v>
      </c>
      <c r="H13651">
        <v>1.1904761904761901E-2</v>
      </c>
      <c r="I13651">
        <v>8.5106382978723402E-2</v>
      </c>
      <c r="J13651" s="1">
        <v>0.9</v>
      </c>
      <c r="K13651" t="s">
        <v>23241</v>
      </c>
      <c r="L13651" t="s">
        <v>50546</v>
      </c>
      <c r="M13651" t="s">
        <v>50547</v>
      </c>
    </row>
    <row r="13652" spans="1:13">
      <c r="A13652" s="1" t="s">
        <v>15669</v>
      </c>
      <c r="B13652">
        <v>4.8430766699801901E-6</v>
      </c>
      <c r="C13652" s="1">
        <v>3.43827221322994E-7</v>
      </c>
      <c r="D13652">
        <v>0</v>
      </c>
      <c r="E13652">
        <v>1.16279069767442E-2</v>
      </c>
      <c r="F13652">
        <v>0</v>
      </c>
      <c r="G13652">
        <v>0.3</v>
      </c>
      <c r="H13652">
        <v>2.1126760563380299E-2</v>
      </c>
      <c r="I13652">
        <v>3.5714285714285698E-2</v>
      </c>
      <c r="J13652" s="1">
        <v>0</v>
      </c>
      <c r="K13652" t="s">
        <v>23240</v>
      </c>
      <c r="L13652" t="s">
        <v>50548</v>
      </c>
      <c r="M13652" t="s">
        <v>50549</v>
      </c>
    </row>
    <row r="13653" spans="1:13">
      <c r="A13653" s="1" t="s">
        <v>15670</v>
      </c>
      <c r="B13653">
        <v>2.9789914882138899E-7</v>
      </c>
      <c r="C13653" s="1">
        <v>9.6845633943102598E-9</v>
      </c>
      <c r="D13653">
        <v>0</v>
      </c>
      <c r="E13653">
        <v>0</v>
      </c>
      <c r="F13653">
        <v>7.8125E-3</v>
      </c>
      <c r="G13653">
        <v>0</v>
      </c>
      <c r="H13653">
        <v>4.4642857142857097E-3</v>
      </c>
      <c r="I13653">
        <v>0</v>
      </c>
      <c r="J13653" s="1">
        <v>0.45454545454545497</v>
      </c>
      <c r="K13653" t="s">
        <v>23237</v>
      </c>
      <c r="L13653" t="s">
        <v>50550</v>
      </c>
      <c r="M13653" t="s">
        <v>50551</v>
      </c>
    </row>
    <row r="13654" spans="1:13">
      <c r="A13654" s="1" t="s">
        <v>15671</v>
      </c>
      <c r="B13654">
        <v>8.8052456535429493E-6</v>
      </c>
      <c r="C13654" s="1">
        <v>7.3587963635028597E-7</v>
      </c>
      <c r="D13654">
        <v>0.94827586206896597</v>
      </c>
      <c r="E13654">
        <v>0.907407407407407</v>
      </c>
      <c r="F13654">
        <v>1</v>
      </c>
      <c r="G13654">
        <v>1</v>
      </c>
      <c r="H13654">
        <v>1</v>
      </c>
      <c r="I13654">
        <v>0.85483870967741904</v>
      </c>
      <c r="J13654" s="1">
        <v>1</v>
      </c>
      <c r="K13654" t="s">
        <v>23238</v>
      </c>
      <c r="L13654" t="s">
        <v>50552</v>
      </c>
      <c r="M13654" t="s">
        <v>50553</v>
      </c>
    </row>
    <row r="13655" spans="1:13">
      <c r="A13655" s="1" t="s">
        <v>15672</v>
      </c>
      <c r="B13655">
        <v>7.64262447114558E-7</v>
      </c>
      <c r="C13655" s="1">
        <v>1.0431996842863199E-4</v>
      </c>
      <c r="D13655">
        <v>1</v>
      </c>
      <c r="E13655">
        <v>1</v>
      </c>
      <c r="F13655">
        <v>0.852173913043478</v>
      </c>
      <c r="G13655">
        <v>0.96428571428571397</v>
      </c>
      <c r="H13655">
        <v>0.6328125</v>
      </c>
      <c r="I13655">
        <v>0.92857142857142905</v>
      </c>
      <c r="J13655" s="1">
        <v>1</v>
      </c>
      <c r="K13655" t="s">
        <v>23242</v>
      </c>
      <c r="L13655" t="s">
        <v>50554</v>
      </c>
      <c r="M13655" t="s">
        <v>50555</v>
      </c>
    </row>
    <row r="13656" spans="1:13">
      <c r="A13656" s="1" t="s">
        <v>15673</v>
      </c>
      <c r="B13656">
        <v>1.82081105344069E-6</v>
      </c>
      <c r="C13656" s="1">
        <v>6.3028503740116296E-4</v>
      </c>
      <c r="D13656">
        <v>0.17857142857142899</v>
      </c>
      <c r="E13656">
        <v>0</v>
      </c>
      <c r="F13656">
        <v>6.9948186528497394E-2</v>
      </c>
      <c r="G13656">
        <v>0.232758620689655</v>
      </c>
      <c r="H13656">
        <v>0.15</v>
      </c>
      <c r="I13656">
        <v>0.33760683760683802</v>
      </c>
      <c r="J13656" s="1">
        <v>0</v>
      </c>
      <c r="K13656" t="s">
        <v>23237</v>
      </c>
      <c r="L13656" t="s">
        <v>50556</v>
      </c>
      <c r="M13656" t="s">
        <v>50557</v>
      </c>
    </row>
    <row r="13657" spans="1:13">
      <c r="A13657" s="1" t="s">
        <v>15674</v>
      </c>
      <c r="B13657">
        <v>1.22736329091735E-5</v>
      </c>
      <c r="C13657" s="1">
        <v>1.3887121009418E-5</v>
      </c>
      <c r="D13657">
        <v>1</v>
      </c>
      <c r="E13657">
        <v>1</v>
      </c>
      <c r="F13657">
        <v>0.72014925373134298</v>
      </c>
      <c r="G13657">
        <v>1</v>
      </c>
      <c r="H13657">
        <v>1</v>
      </c>
      <c r="I13657">
        <v>1</v>
      </c>
      <c r="J13657" s="1">
        <v>1</v>
      </c>
      <c r="K13657" t="s">
        <v>23238</v>
      </c>
      <c r="L13657" t="s">
        <v>50558</v>
      </c>
      <c r="M13657" t="s">
        <v>50559</v>
      </c>
    </row>
    <row r="13658" spans="1:13">
      <c r="A13658" s="1" t="s">
        <v>15675</v>
      </c>
      <c r="B13658">
        <v>4.3289329243441703E-8</v>
      </c>
      <c r="C13658" s="1">
        <v>6.9449942742213498E-8</v>
      </c>
      <c r="D13658">
        <v>1</v>
      </c>
      <c r="E13658">
        <v>1</v>
      </c>
      <c r="F13658">
        <v>1</v>
      </c>
      <c r="G13658">
        <v>1</v>
      </c>
      <c r="H13658">
        <v>0.99514563106796095</v>
      </c>
      <c r="I13658">
        <v>1</v>
      </c>
      <c r="J13658" s="1">
        <v>0.5</v>
      </c>
      <c r="K13658" t="s">
        <v>23237</v>
      </c>
      <c r="L13658" t="s">
        <v>50560</v>
      </c>
      <c r="M13658" t="s">
        <v>50561</v>
      </c>
    </row>
    <row r="13659" spans="1:13">
      <c r="A13659" s="1" t="s">
        <v>15676</v>
      </c>
      <c r="B13659">
        <v>1.35104983319534E-5</v>
      </c>
      <c r="C13659" s="1">
        <v>2.8753112438364298E-6</v>
      </c>
      <c r="D13659">
        <v>0.20689655172413801</v>
      </c>
      <c r="E13659">
        <v>1.1764705882352899E-2</v>
      </c>
      <c r="F13659">
        <v>9.2198581560283696E-2</v>
      </c>
      <c r="G13659">
        <v>1.85185185185185E-2</v>
      </c>
      <c r="H13659">
        <v>2.5974025974026E-2</v>
      </c>
      <c r="I13659">
        <v>0.13157894736842099</v>
      </c>
      <c r="J13659" s="1">
        <v>0</v>
      </c>
      <c r="K13659" t="s">
        <v>23242</v>
      </c>
      <c r="L13659" t="s">
        <v>50562</v>
      </c>
      <c r="M13659" t="s">
        <v>50563</v>
      </c>
    </row>
    <row r="13660" spans="1:13">
      <c r="A13660" s="1" t="s">
        <v>15677</v>
      </c>
      <c r="B13660">
        <v>4.8644406006533498E-5</v>
      </c>
      <c r="C13660" s="1">
        <v>1.8059638209341699E-8</v>
      </c>
      <c r="D13660">
        <v>0.90476190476190499</v>
      </c>
      <c r="E13660">
        <v>0.44791666666666702</v>
      </c>
      <c r="F13660">
        <v>1</v>
      </c>
      <c r="G13660">
        <v>1</v>
      </c>
      <c r="H13660">
        <v>0.987179487179487</v>
      </c>
      <c r="I13660">
        <v>0.92857142857142905</v>
      </c>
      <c r="J13660" s="1" t="s">
        <v>23229</v>
      </c>
      <c r="K13660" t="s">
        <v>23238</v>
      </c>
      <c r="L13660" t="s">
        <v>50564</v>
      </c>
      <c r="M13660" t="s">
        <v>50565</v>
      </c>
    </row>
    <row r="13661" spans="1:13">
      <c r="A13661" s="1" t="s">
        <v>15678</v>
      </c>
      <c r="B13661">
        <v>1.3379228015287601E-6</v>
      </c>
      <c r="C13661" s="1">
        <v>1.86470667148476E-6</v>
      </c>
      <c r="D13661">
        <v>0.984375</v>
      </c>
      <c r="E13661">
        <v>0.98936170212765995</v>
      </c>
      <c r="F13661">
        <v>0.987179487179487</v>
      </c>
      <c r="G13661">
        <v>1</v>
      </c>
      <c r="H13661">
        <v>0.95959595959596</v>
      </c>
      <c r="I13661">
        <v>1</v>
      </c>
      <c r="J13661" s="1">
        <v>0.13636363636363599</v>
      </c>
      <c r="K13661" t="s">
        <v>23238</v>
      </c>
      <c r="L13661" t="s">
        <v>50566</v>
      </c>
      <c r="M13661" t="s">
        <v>50567</v>
      </c>
    </row>
    <row r="13662" spans="1:13">
      <c r="A13662" s="1" t="s">
        <v>15679</v>
      </c>
      <c r="B13662">
        <v>3.0519146824989102E-4</v>
      </c>
      <c r="C13662" s="1">
        <v>3.4813851951703602E-5</v>
      </c>
      <c r="D13662">
        <v>0.95161290322580605</v>
      </c>
      <c r="E13662">
        <v>0.98387096774193505</v>
      </c>
      <c r="F13662">
        <v>0.86071428571428599</v>
      </c>
      <c r="G13662">
        <v>0.38793103448275901</v>
      </c>
      <c r="H13662">
        <v>0.78921568627451</v>
      </c>
      <c r="I13662">
        <v>0.61864406779660996</v>
      </c>
      <c r="J13662" s="1">
        <v>1</v>
      </c>
      <c r="K13662" t="s">
        <v>23238</v>
      </c>
      <c r="L13662" t="s">
        <v>50568</v>
      </c>
      <c r="M13662" t="s">
        <v>50569</v>
      </c>
    </row>
    <row r="13663" spans="1:13">
      <c r="A13663" s="1" t="s">
        <v>15680</v>
      </c>
      <c r="B13663">
        <v>3.8815664622749001E-5</v>
      </c>
      <c r="C13663" s="1">
        <v>9.0383491552390505E-6</v>
      </c>
      <c r="D13663">
        <v>0.31578947368421101</v>
      </c>
      <c r="E13663">
        <v>2.0833333333333301E-2</v>
      </c>
      <c r="F13663">
        <v>5.9139784946236597E-2</v>
      </c>
      <c r="G13663">
        <v>0</v>
      </c>
      <c r="H13663">
        <v>5.5555555555555601E-2</v>
      </c>
      <c r="I13663">
        <v>0.141975308641975</v>
      </c>
      <c r="J13663" s="1" t="s">
        <v>23229</v>
      </c>
      <c r="K13663" t="s">
        <v>23241</v>
      </c>
      <c r="L13663" t="s">
        <v>50570</v>
      </c>
      <c r="M13663" t="s">
        <v>50571</v>
      </c>
    </row>
    <row r="13664" spans="1:13">
      <c r="A13664" s="1" t="s">
        <v>15681</v>
      </c>
      <c r="B13664">
        <v>1.38163036889748E-6</v>
      </c>
      <c r="C13664" s="1">
        <v>5.2912756683464702E-6</v>
      </c>
      <c r="D13664">
        <v>0.96153846153846201</v>
      </c>
      <c r="E13664">
        <v>0.97692307692307701</v>
      </c>
      <c r="F13664">
        <v>0.99074074074074103</v>
      </c>
      <c r="G13664">
        <v>0.98214285714285698</v>
      </c>
      <c r="H13664">
        <v>0.91935483870967705</v>
      </c>
      <c r="I13664">
        <v>0.85185185185185197</v>
      </c>
      <c r="J13664" s="1">
        <v>1</v>
      </c>
      <c r="K13664" t="s">
        <v>23238</v>
      </c>
      <c r="L13664" t="s">
        <v>50572</v>
      </c>
      <c r="M13664" t="s">
        <v>50573</v>
      </c>
    </row>
    <row r="13665" spans="1:13">
      <c r="A13665" s="1" t="s">
        <v>15682</v>
      </c>
      <c r="B13665">
        <v>2.5958085111498903E-7</v>
      </c>
      <c r="C13665" s="1">
        <v>2.0332065845629301E-5</v>
      </c>
      <c r="D13665">
        <v>0.98387096774193505</v>
      </c>
      <c r="E13665">
        <v>0.99479166666666696</v>
      </c>
      <c r="F13665">
        <v>0.98974358974359</v>
      </c>
      <c r="G13665">
        <v>0.99107142857142905</v>
      </c>
      <c r="H13665">
        <v>0.99122807017543901</v>
      </c>
      <c r="I13665">
        <v>0.92436974789916004</v>
      </c>
      <c r="J13665" s="1">
        <v>1</v>
      </c>
      <c r="K13665" t="s">
        <v>23242</v>
      </c>
      <c r="L13665" t="s">
        <v>50574</v>
      </c>
      <c r="M13665" t="s">
        <v>50575</v>
      </c>
    </row>
    <row r="13666" spans="1:13">
      <c r="A13666" s="1" t="s">
        <v>15683</v>
      </c>
      <c r="B13666">
        <v>1.08865535308374E-4</v>
      </c>
      <c r="C13666" s="1">
        <v>3.7995369825175902E-4</v>
      </c>
      <c r="D13666">
        <v>0.233333333333333</v>
      </c>
      <c r="E13666">
        <v>0.19791666666666699</v>
      </c>
      <c r="F13666">
        <v>0.59487179487179498</v>
      </c>
      <c r="G13666">
        <v>0.34210526315789502</v>
      </c>
      <c r="H13666">
        <v>0.41592920353982299</v>
      </c>
      <c r="I13666">
        <v>0.207317073170732</v>
      </c>
      <c r="J13666" s="1">
        <v>0</v>
      </c>
      <c r="K13666" t="s">
        <v>23239</v>
      </c>
      <c r="L13666" t="s">
        <v>50576</v>
      </c>
      <c r="M13666" t="s">
        <v>50577</v>
      </c>
    </row>
    <row r="13667" spans="1:13">
      <c r="A13667" s="1" t="s">
        <v>15684</v>
      </c>
      <c r="B13667">
        <v>1.9875021753849299E-6</v>
      </c>
      <c r="C13667" s="1">
        <v>3.3627303311405698E-7</v>
      </c>
      <c r="D13667">
        <v>0</v>
      </c>
      <c r="E13667">
        <v>0</v>
      </c>
      <c r="F13667">
        <v>1.2500000000000001E-2</v>
      </c>
      <c r="G13667">
        <v>0.77777777777777801</v>
      </c>
      <c r="H13667">
        <v>0.186746987951807</v>
      </c>
      <c r="I13667">
        <v>0.32432432432432401</v>
      </c>
      <c r="J13667" s="1">
        <v>0</v>
      </c>
      <c r="K13667" t="s">
        <v>23242</v>
      </c>
      <c r="L13667" t="s">
        <v>50578</v>
      </c>
      <c r="M13667" t="s">
        <v>50579</v>
      </c>
    </row>
    <row r="13668" spans="1:13">
      <c r="A13668" s="1" t="s">
        <v>15685</v>
      </c>
      <c r="B13668">
        <v>2.22182430338286E-5</v>
      </c>
      <c r="C13668" s="1">
        <v>4.60000543339382E-6</v>
      </c>
      <c r="D13668">
        <v>0.12903225806451599</v>
      </c>
      <c r="E13668">
        <v>1.6483516483516501E-2</v>
      </c>
      <c r="F13668">
        <v>2.7624309392265201E-3</v>
      </c>
      <c r="G13668">
        <v>8.9285714285714298E-3</v>
      </c>
      <c r="H13668">
        <v>0</v>
      </c>
      <c r="I13668">
        <v>6.08695652173913E-2</v>
      </c>
      <c r="J13668" s="1">
        <v>0</v>
      </c>
      <c r="K13668" t="s">
        <v>23238</v>
      </c>
      <c r="L13668" t="s">
        <v>50580</v>
      </c>
      <c r="M13668" t="s">
        <v>50581</v>
      </c>
    </row>
    <row r="13669" spans="1:13">
      <c r="A13669" s="1" t="s">
        <v>15686</v>
      </c>
      <c r="B13669">
        <v>6.7704496914180399E-6</v>
      </c>
      <c r="C13669" s="1">
        <v>1.25887723040549E-7</v>
      </c>
      <c r="D13669">
        <v>0.140625</v>
      </c>
      <c r="E13669">
        <v>9.7701149425287404E-2</v>
      </c>
      <c r="F13669">
        <v>3.5087719298245598E-2</v>
      </c>
      <c r="G13669">
        <v>0.25</v>
      </c>
      <c r="H13669">
        <v>2.0547945205479499E-2</v>
      </c>
      <c r="I13669">
        <v>0.39285714285714302</v>
      </c>
      <c r="J13669" s="1">
        <v>0</v>
      </c>
      <c r="K13669" t="s">
        <v>23238</v>
      </c>
      <c r="L13669" t="s">
        <v>50582</v>
      </c>
      <c r="M13669" t="s">
        <v>50583</v>
      </c>
    </row>
    <row r="13670" spans="1:13">
      <c r="A13670" s="1" t="s">
        <v>15687</v>
      </c>
      <c r="B13670">
        <v>8.9804925202739502E-7</v>
      </c>
      <c r="C13670" s="1">
        <v>1.1721837917830999E-6</v>
      </c>
      <c r="D13670">
        <v>0.98275862068965503</v>
      </c>
      <c r="E13670">
        <v>0.99431818181818199</v>
      </c>
      <c r="F13670">
        <v>1</v>
      </c>
      <c r="G13670">
        <v>0.79787234042553201</v>
      </c>
      <c r="H13670">
        <v>0.98333333333333295</v>
      </c>
      <c r="I13670">
        <v>1</v>
      </c>
      <c r="J13670" s="1">
        <v>1</v>
      </c>
      <c r="K13670" t="s">
        <v>23238</v>
      </c>
      <c r="L13670" t="s">
        <v>50584</v>
      </c>
      <c r="M13670" t="s">
        <v>50585</v>
      </c>
    </row>
    <row r="13671" spans="1:13">
      <c r="A13671" s="1" t="s">
        <v>15688</v>
      </c>
      <c r="B13671">
        <v>9.8939187903156799E-6</v>
      </c>
      <c r="C13671" s="1">
        <v>3.18177183452846E-8</v>
      </c>
      <c r="D13671">
        <v>0.15</v>
      </c>
      <c r="E13671">
        <v>0.21910112359550599</v>
      </c>
      <c r="F13671">
        <v>1.37362637362637E-2</v>
      </c>
      <c r="G13671">
        <v>0</v>
      </c>
      <c r="H13671">
        <v>0</v>
      </c>
      <c r="I13671">
        <v>8.1967213114754103E-3</v>
      </c>
      <c r="J13671" s="1">
        <v>0</v>
      </c>
      <c r="K13671" t="s">
        <v>23238</v>
      </c>
      <c r="L13671" t="s">
        <v>50586</v>
      </c>
      <c r="M13671" t="s">
        <v>50587</v>
      </c>
    </row>
    <row r="13672" spans="1:13">
      <c r="A13672" s="1" t="s">
        <v>15689</v>
      </c>
      <c r="B13672">
        <v>1.7642912720494801E-10</v>
      </c>
      <c r="C13672" s="1">
        <v>5.5615987171615702E-7</v>
      </c>
      <c r="D13672">
        <v>1</v>
      </c>
      <c r="E13672">
        <v>1</v>
      </c>
      <c r="F13672">
        <v>0.99152542372881403</v>
      </c>
      <c r="G13672">
        <v>0.87878787878787901</v>
      </c>
      <c r="H13672">
        <v>1</v>
      </c>
      <c r="I13672">
        <v>0.95454545454545503</v>
      </c>
      <c r="J13672" s="1">
        <v>1</v>
      </c>
      <c r="K13672" t="s">
        <v>23238</v>
      </c>
      <c r="L13672" t="s">
        <v>50588</v>
      </c>
      <c r="M13672" t="s">
        <v>50589</v>
      </c>
    </row>
    <row r="13673" spans="1:13">
      <c r="A13673" s="1" t="s">
        <v>15690</v>
      </c>
      <c r="B13673">
        <v>2.14599628248564E-8</v>
      </c>
      <c r="C13673" s="1">
        <v>2.6184054232445002E-7</v>
      </c>
      <c r="D13673">
        <v>0.87096774193548399</v>
      </c>
      <c r="E13673">
        <v>1</v>
      </c>
      <c r="F13673">
        <v>0.93428571428571405</v>
      </c>
      <c r="G13673">
        <v>0.97169811320754695</v>
      </c>
      <c r="H13673">
        <v>0.94886363636363602</v>
      </c>
      <c r="I13673">
        <v>0.891891891891892</v>
      </c>
      <c r="J13673" s="1">
        <v>0</v>
      </c>
      <c r="K13673" t="s">
        <v>23241</v>
      </c>
      <c r="L13673" t="s">
        <v>50590</v>
      </c>
      <c r="M13673" t="s">
        <v>50591</v>
      </c>
    </row>
    <row r="13674" spans="1:13">
      <c r="A13674" s="1" t="s">
        <v>15691</v>
      </c>
      <c r="B13674">
        <v>3.0463110808976899E-4</v>
      </c>
      <c r="C13674" s="1">
        <v>1.45032061707851E-4</v>
      </c>
      <c r="D13674">
        <v>0.984375</v>
      </c>
      <c r="E13674">
        <v>0.99473684210526303</v>
      </c>
      <c r="F13674">
        <v>0.247422680412371</v>
      </c>
      <c r="G13674">
        <v>0.84313725490196101</v>
      </c>
      <c r="H13674">
        <v>0.32692307692307698</v>
      </c>
      <c r="I13674">
        <v>0.86792452830188704</v>
      </c>
      <c r="J13674" s="1">
        <v>0.95454545454545503</v>
      </c>
      <c r="K13674" t="s">
        <v>23242</v>
      </c>
      <c r="L13674" t="s">
        <v>50592</v>
      </c>
      <c r="M13674" t="s">
        <v>50593</v>
      </c>
    </row>
    <row r="13675" spans="1:13">
      <c r="A13675" s="1" t="s">
        <v>15692</v>
      </c>
      <c r="B13675">
        <v>3.0070091291373E-6</v>
      </c>
      <c r="C13675" s="1">
        <v>9.0297986266127701E-8</v>
      </c>
      <c r="D13675">
        <v>0.95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 s="1">
        <v>0.44444444444444398</v>
      </c>
      <c r="K13675" t="s">
        <v>23240</v>
      </c>
      <c r="L13675" t="s">
        <v>50594</v>
      </c>
      <c r="M13675" t="s">
        <v>50595</v>
      </c>
    </row>
    <row r="13676" spans="1:13">
      <c r="A13676" s="1" t="s">
        <v>15693</v>
      </c>
      <c r="B13676">
        <v>3.9309530598610502E-7</v>
      </c>
      <c r="C13676" s="1">
        <v>1.70195304644506E-6</v>
      </c>
      <c r="D13676">
        <v>0</v>
      </c>
      <c r="E13676">
        <v>0</v>
      </c>
      <c r="F13676">
        <v>0.13661202185792401</v>
      </c>
      <c r="G13676">
        <v>2.7027027027027001E-2</v>
      </c>
      <c r="H13676">
        <v>0.27777777777777801</v>
      </c>
      <c r="I13676">
        <v>0</v>
      </c>
      <c r="J13676" s="1">
        <v>0</v>
      </c>
      <c r="K13676" t="s">
        <v>23238</v>
      </c>
      <c r="L13676" t="s">
        <v>50596</v>
      </c>
      <c r="M13676" t="s">
        <v>50597</v>
      </c>
    </row>
    <row r="13677" spans="1:13">
      <c r="A13677" s="1" t="s">
        <v>15694</v>
      </c>
      <c r="B13677">
        <v>1.3340031078147501E-7</v>
      </c>
      <c r="C13677" s="1">
        <v>1.52309953464846E-5</v>
      </c>
      <c r="D13677">
        <v>0.56818181818181801</v>
      </c>
      <c r="E13677">
        <v>0.54054054054054101</v>
      </c>
      <c r="F13677">
        <v>0.88321167883211704</v>
      </c>
      <c r="G13677">
        <v>0.73913043478260898</v>
      </c>
      <c r="H13677">
        <v>0.819148936170213</v>
      </c>
      <c r="I13677">
        <v>0.72340425531914898</v>
      </c>
      <c r="J13677" s="1">
        <v>1</v>
      </c>
      <c r="K13677" t="s">
        <v>23238</v>
      </c>
      <c r="L13677" t="s">
        <v>50598</v>
      </c>
      <c r="M13677" t="s">
        <v>50599</v>
      </c>
    </row>
    <row r="13678" spans="1:13">
      <c r="A13678" s="1" t="s">
        <v>15695</v>
      </c>
      <c r="B13678">
        <v>3.5929587239731401E-6</v>
      </c>
      <c r="C13678" s="1">
        <v>2.6805127480708099E-6</v>
      </c>
      <c r="D13678">
        <v>0</v>
      </c>
      <c r="E13678">
        <v>5.2631578947368403E-3</v>
      </c>
      <c r="F13678">
        <v>3.0303030303030299E-3</v>
      </c>
      <c r="G13678">
        <v>0</v>
      </c>
      <c r="H13678">
        <v>0</v>
      </c>
      <c r="I13678">
        <v>2.7777777777777801E-2</v>
      </c>
      <c r="J13678" s="1">
        <v>0</v>
      </c>
      <c r="K13678" t="s">
        <v>23241</v>
      </c>
      <c r="L13678" t="s">
        <v>50600</v>
      </c>
      <c r="M13678" t="s">
        <v>50601</v>
      </c>
    </row>
    <row r="13679" spans="1:13">
      <c r="A13679" s="1" t="s">
        <v>15696</v>
      </c>
      <c r="B13679">
        <v>5.2837380613329505E-4</v>
      </c>
      <c r="C13679" s="1">
        <v>1.15719186967634E-5</v>
      </c>
      <c r="D13679">
        <v>0.15517241379310301</v>
      </c>
      <c r="E13679">
        <v>0.67567567567567599</v>
      </c>
      <c r="F13679">
        <v>2.8248587570621499E-3</v>
      </c>
      <c r="G13679">
        <v>0</v>
      </c>
      <c r="H13679">
        <v>0</v>
      </c>
      <c r="I13679">
        <v>0</v>
      </c>
      <c r="J13679" s="1">
        <v>0</v>
      </c>
      <c r="K13679" t="s">
        <v>23237</v>
      </c>
      <c r="L13679" t="s">
        <v>50602</v>
      </c>
      <c r="M13679" t="s">
        <v>50603</v>
      </c>
    </row>
    <row r="13680" spans="1:13">
      <c r="A13680" s="1" t="s">
        <v>15697</v>
      </c>
      <c r="B13680">
        <v>1.2999206028339801E-4</v>
      </c>
      <c r="C13680" s="1">
        <v>3.4075141428186201E-5</v>
      </c>
      <c r="D13680">
        <v>0.140625</v>
      </c>
      <c r="E13680">
        <v>5.4945054945054903E-2</v>
      </c>
      <c r="F13680">
        <v>0.311428571428571</v>
      </c>
      <c r="G13680">
        <v>2.3809523809523801E-2</v>
      </c>
      <c r="H13680">
        <v>0.11688311688311701</v>
      </c>
      <c r="I13680">
        <v>0.13636363636363599</v>
      </c>
      <c r="J13680" s="1">
        <v>0</v>
      </c>
      <c r="K13680" t="s">
        <v>23238</v>
      </c>
      <c r="L13680" t="s">
        <v>50604</v>
      </c>
      <c r="M13680" t="s">
        <v>50605</v>
      </c>
    </row>
    <row r="13681" spans="1:13">
      <c r="A13681" s="1" t="s">
        <v>15698</v>
      </c>
      <c r="B13681">
        <v>0</v>
      </c>
      <c r="C13681" s="1">
        <v>0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 s="1">
        <v>0.5</v>
      </c>
      <c r="K13681" t="s">
        <v>23238</v>
      </c>
      <c r="L13681" t="s">
        <v>50606</v>
      </c>
      <c r="M13681" t="s">
        <v>50607</v>
      </c>
    </row>
    <row r="13682" spans="1:13">
      <c r="A13682" s="1" t="s">
        <v>15699</v>
      </c>
      <c r="B13682">
        <v>3.4604134904836299E-6</v>
      </c>
      <c r="C13682" s="1">
        <v>2.04017326017128E-8</v>
      </c>
      <c r="D13682">
        <v>0.98387096774193505</v>
      </c>
      <c r="E13682">
        <v>0.99479166666666696</v>
      </c>
      <c r="F13682">
        <v>0.98958333333333304</v>
      </c>
      <c r="G13682">
        <v>1</v>
      </c>
      <c r="H13682">
        <v>0.99514563106796095</v>
      </c>
      <c r="I13682">
        <v>1</v>
      </c>
      <c r="J13682" s="1">
        <v>1</v>
      </c>
      <c r="K13682" t="s">
        <v>23240</v>
      </c>
      <c r="L13682" t="s">
        <v>50608</v>
      </c>
      <c r="M13682" t="s">
        <v>50609</v>
      </c>
    </row>
    <row r="13683" spans="1:13">
      <c r="A13683" s="1" t="s">
        <v>15700</v>
      </c>
      <c r="B13683">
        <v>7.3391498705295002E-6</v>
      </c>
      <c r="C13683" s="1">
        <v>1.90084143678176E-5</v>
      </c>
      <c r="D13683">
        <v>0.64814814814814803</v>
      </c>
      <c r="E13683">
        <v>0.61250000000000004</v>
      </c>
      <c r="F13683">
        <v>0.85465116279069797</v>
      </c>
      <c r="G13683">
        <v>1</v>
      </c>
      <c r="H13683">
        <v>1</v>
      </c>
      <c r="I13683">
        <v>0.97674418604651203</v>
      </c>
      <c r="J13683" s="1">
        <v>1</v>
      </c>
      <c r="K13683" t="s">
        <v>23238</v>
      </c>
      <c r="L13683" t="s">
        <v>50610</v>
      </c>
      <c r="M13683" t="s">
        <v>50611</v>
      </c>
    </row>
    <row r="13684" spans="1:13">
      <c r="A13684" s="1" t="s">
        <v>15701</v>
      </c>
      <c r="B13684">
        <v>1.6770135603084901E-6</v>
      </c>
      <c r="C13684" s="1">
        <v>1.07277117341953E-5</v>
      </c>
      <c r="D13684">
        <v>0</v>
      </c>
      <c r="E13684">
        <v>0</v>
      </c>
      <c r="F13684">
        <v>0</v>
      </c>
      <c r="G13684">
        <v>0.64814814814814803</v>
      </c>
      <c r="H13684">
        <v>2.5974025974026E-2</v>
      </c>
      <c r="I13684">
        <v>0.36363636363636398</v>
      </c>
      <c r="J13684" s="1">
        <v>0</v>
      </c>
      <c r="K13684" t="s">
        <v>23240</v>
      </c>
      <c r="L13684" t="s">
        <v>50612</v>
      </c>
      <c r="M13684" t="s">
        <v>50613</v>
      </c>
    </row>
    <row r="13685" spans="1:13">
      <c r="A13685" s="1" t="s">
        <v>15702</v>
      </c>
      <c r="B13685">
        <v>1.2971778652752901E-6</v>
      </c>
      <c r="C13685" s="1">
        <v>8.7089233895541406E-6</v>
      </c>
      <c r="D13685">
        <v>1</v>
      </c>
      <c r="E13685">
        <v>1</v>
      </c>
      <c r="F13685">
        <v>0.99519230769230804</v>
      </c>
      <c r="G13685">
        <v>1</v>
      </c>
      <c r="H13685">
        <v>0.99122807017543901</v>
      </c>
      <c r="I13685">
        <v>0.92647058823529405</v>
      </c>
      <c r="J13685" s="1" t="s">
        <v>23229</v>
      </c>
      <c r="K13685" t="s">
        <v>23239</v>
      </c>
      <c r="L13685" t="s">
        <v>50614</v>
      </c>
      <c r="M13685" t="s">
        <v>50615</v>
      </c>
    </row>
    <row r="13686" spans="1:13">
      <c r="A13686" s="1" t="s">
        <v>15703</v>
      </c>
      <c r="B13686">
        <v>1.7055797304274699E-7</v>
      </c>
      <c r="C13686" s="1">
        <v>7.7738475188075504E-7</v>
      </c>
      <c r="D13686">
        <v>1</v>
      </c>
      <c r="E13686">
        <v>1</v>
      </c>
      <c r="F13686">
        <v>1</v>
      </c>
      <c r="G13686">
        <v>0.95714285714285696</v>
      </c>
      <c r="H13686">
        <v>0.837662337662338</v>
      </c>
      <c r="I13686">
        <v>1</v>
      </c>
      <c r="J13686" s="1">
        <v>1</v>
      </c>
      <c r="K13686" t="s">
        <v>23241</v>
      </c>
      <c r="L13686" t="s">
        <v>50616</v>
      </c>
      <c r="M13686" t="s">
        <v>50617</v>
      </c>
    </row>
    <row r="13687" spans="1:13">
      <c r="A13687" s="1" t="s">
        <v>15704</v>
      </c>
      <c r="B13687">
        <v>1.30751743755995E-6</v>
      </c>
      <c r="C13687" s="1">
        <v>9.2737511385607702E-6</v>
      </c>
      <c r="D13687">
        <v>0.96428571428571397</v>
      </c>
      <c r="E13687">
        <v>1</v>
      </c>
      <c r="F13687">
        <v>1</v>
      </c>
      <c r="G13687">
        <v>1</v>
      </c>
      <c r="H13687">
        <v>0.87195121951219501</v>
      </c>
      <c r="I13687">
        <v>0.94680851063829796</v>
      </c>
      <c r="J13687" s="1">
        <v>1</v>
      </c>
      <c r="K13687" t="s">
        <v>23238</v>
      </c>
      <c r="L13687" t="s">
        <v>50618</v>
      </c>
      <c r="M13687" t="s">
        <v>50619</v>
      </c>
    </row>
    <row r="13688" spans="1:13">
      <c r="A13688" s="1" t="s">
        <v>15705</v>
      </c>
      <c r="B13688">
        <v>6.9064164186929302E-6</v>
      </c>
      <c r="C13688" s="1">
        <v>2.1017911808060302E-5</v>
      </c>
      <c r="D13688">
        <v>0.68421052631578905</v>
      </c>
      <c r="E13688">
        <v>0.70588235294117696</v>
      </c>
      <c r="F13688">
        <v>0.51162790697674398</v>
      </c>
      <c r="G13688">
        <v>0.93548387096774199</v>
      </c>
      <c r="H13688">
        <v>0.54166666666666696</v>
      </c>
      <c r="I13688">
        <v>0.94545454545454499</v>
      </c>
      <c r="J13688" s="1">
        <v>0.95454545454545503</v>
      </c>
      <c r="K13688" t="s">
        <v>23237</v>
      </c>
      <c r="L13688" t="s">
        <v>50620</v>
      </c>
      <c r="M13688" t="s">
        <v>50621</v>
      </c>
    </row>
    <row r="13689" spans="1:13">
      <c r="A13689" s="1" t="s">
        <v>15706</v>
      </c>
      <c r="B13689">
        <v>1.6166577887950201E-5</v>
      </c>
      <c r="C13689" s="1">
        <v>7.1086275951352403E-5</v>
      </c>
      <c r="D13689">
        <v>0</v>
      </c>
      <c r="E13689">
        <v>0</v>
      </c>
      <c r="F13689">
        <v>4.0540540540540501E-2</v>
      </c>
      <c r="G13689">
        <v>0</v>
      </c>
      <c r="H13689">
        <v>3.2786885245901599E-2</v>
      </c>
      <c r="I13689">
        <v>7.4257425742574296E-2</v>
      </c>
      <c r="J13689" s="1">
        <v>1</v>
      </c>
      <c r="K13689" t="s">
        <v>23242</v>
      </c>
      <c r="L13689" t="s">
        <v>50622</v>
      </c>
      <c r="M13689" t="s">
        <v>50623</v>
      </c>
    </row>
    <row r="13690" spans="1:13">
      <c r="A13690" s="1" t="s">
        <v>15707</v>
      </c>
      <c r="B13690">
        <v>9.2306428995657096E-6</v>
      </c>
      <c r="C13690" s="1">
        <v>4.784604082088E-6</v>
      </c>
      <c r="D13690">
        <v>3.2258064516128997E-2</v>
      </c>
      <c r="E13690">
        <v>0</v>
      </c>
      <c r="F13690">
        <v>8.4745762711864403E-2</v>
      </c>
      <c r="G13690">
        <v>0</v>
      </c>
      <c r="H13690">
        <v>0</v>
      </c>
      <c r="I13690">
        <v>2.8571428571428598E-2</v>
      </c>
      <c r="J13690" s="1">
        <v>0</v>
      </c>
      <c r="K13690" t="s">
        <v>23238</v>
      </c>
      <c r="L13690" t="s">
        <v>50624</v>
      </c>
      <c r="M13690" t="s">
        <v>50625</v>
      </c>
    </row>
    <row r="13691" spans="1:13">
      <c r="A13691" s="1" t="s">
        <v>15708</v>
      </c>
      <c r="B13691">
        <v>1.2151813645581301E-6</v>
      </c>
      <c r="C13691" s="1">
        <v>5.0856682213157401E-6</v>
      </c>
      <c r="D13691">
        <v>8.9285714285714302E-2</v>
      </c>
      <c r="E13691">
        <v>0</v>
      </c>
      <c r="F13691">
        <v>0</v>
      </c>
      <c r="G13691">
        <v>0</v>
      </c>
      <c r="H13691">
        <v>4.6052631578947401E-2</v>
      </c>
      <c r="I13691">
        <v>7.2727272727272696E-2</v>
      </c>
      <c r="J13691" s="1">
        <v>0</v>
      </c>
      <c r="K13691" t="s">
        <v>23238</v>
      </c>
      <c r="L13691" t="s">
        <v>50626</v>
      </c>
      <c r="M13691" t="s">
        <v>50627</v>
      </c>
    </row>
    <row r="13692" spans="1:13">
      <c r="A13692" s="1" t="s">
        <v>15709</v>
      </c>
      <c r="B13692">
        <v>1.48201185108945E-5</v>
      </c>
      <c r="C13692" s="1">
        <v>2.5770845593262299E-6</v>
      </c>
      <c r="D13692">
        <v>0.83870967741935498</v>
      </c>
      <c r="E13692">
        <v>0.987341772151899</v>
      </c>
      <c r="F13692">
        <v>0.267123287671233</v>
      </c>
      <c r="G13692">
        <v>0.95</v>
      </c>
      <c r="H13692">
        <v>0.371428571428571</v>
      </c>
      <c r="I13692">
        <v>0.9</v>
      </c>
      <c r="J13692" s="1">
        <v>1</v>
      </c>
      <c r="K13692" t="s">
        <v>23241</v>
      </c>
      <c r="L13692" t="s">
        <v>50628</v>
      </c>
      <c r="M13692" t="s">
        <v>50629</v>
      </c>
    </row>
    <row r="13693" spans="1:13">
      <c r="A13693" s="1" t="s">
        <v>15710</v>
      </c>
      <c r="B13693">
        <v>1.4315498129662101E-7</v>
      </c>
      <c r="C13693" s="1">
        <v>1.0546365981816901E-6</v>
      </c>
      <c r="D13693">
        <v>0</v>
      </c>
      <c r="E13693">
        <v>1.1764705882352899E-2</v>
      </c>
      <c r="F13693">
        <v>6.7484662576687102E-2</v>
      </c>
      <c r="G13693">
        <v>0.14583333333333301</v>
      </c>
      <c r="H13693">
        <v>6.9148936170212796E-2</v>
      </c>
      <c r="I13693">
        <v>7.7464788732394402E-2</v>
      </c>
      <c r="J13693" s="1">
        <v>0</v>
      </c>
      <c r="K13693" t="s">
        <v>23240</v>
      </c>
      <c r="L13693" t="s">
        <v>50630</v>
      </c>
      <c r="M13693" t="s">
        <v>50631</v>
      </c>
    </row>
    <row r="13694" spans="1:13">
      <c r="A13694" s="1" t="s">
        <v>15711</v>
      </c>
      <c r="B13694">
        <v>6.5634857850329205E-7</v>
      </c>
      <c r="C13694" s="1">
        <v>1.4440159797276701E-7</v>
      </c>
      <c r="D13694">
        <v>1</v>
      </c>
      <c r="E13694">
        <v>1</v>
      </c>
      <c r="F13694">
        <v>1</v>
      </c>
      <c r="G13694">
        <v>0.65625</v>
      </c>
      <c r="H13694">
        <v>0.98571428571428599</v>
      </c>
      <c r="I13694">
        <v>0.87878787878787901</v>
      </c>
      <c r="J13694" s="1">
        <v>0</v>
      </c>
      <c r="K13694" t="s">
        <v>23239</v>
      </c>
      <c r="L13694" t="s">
        <v>50632</v>
      </c>
      <c r="M13694" t="s">
        <v>50633</v>
      </c>
    </row>
    <row r="13695" spans="1:13">
      <c r="A13695" s="1" t="s">
        <v>15712</v>
      </c>
      <c r="B13695">
        <v>9.5387171642015E-5</v>
      </c>
      <c r="C13695" s="1">
        <v>1.5079376321899701E-5</v>
      </c>
      <c r="D13695">
        <v>1</v>
      </c>
      <c r="E13695">
        <v>0.73655913978494603</v>
      </c>
      <c r="F13695">
        <v>0.982051282051282</v>
      </c>
      <c r="G13695">
        <v>1</v>
      </c>
      <c r="H13695">
        <v>0.986363636363636</v>
      </c>
      <c r="I13695">
        <v>1</v>
      </c>
      <c r="J13695" s="1">
        <v>1</v>
      </c>
      <c r="K13695" t="s">
        <v>23240</v>
      </c>
      <c r="L13695" t="s">
        <v>50634</v>
      </c>
      <c r="M13695" t="s">
        <v>50635</v>
      </c>
    </row>
    <row r="13696" spans="1:13">
      <c r="A13696" s="1" t="s">
        <v>15713</v>
      </c>
      <c r="B13696">
        <v>3.0936937912731001E-6</v>
      </c>
      <c r="C13696" s="1">
        <v>1.3523076836443E-5</v>
      </c>
      <c r="D13696">
        <v>0</v>
      </c>
      <c r="E13696">
        <v>0</v>
      </c>
      <c r="F13696">
        <v>5.2356020942408397E-3</v>
      </c>
      <c r="G13696">
        <v>0.49</v>
      </c>
      <c r="H13696">
        <v>3.6458333333333301E-2</v>
      </c>
      <c r="I13696">
        <v>0.1875</v>
      </c>
      <c r="J13696" s="1">
        <v>0</v>
      </c>
      <c r="K13696" t="s">
        <v>23238</v>
      </c>
      <c r="L13696" t="s">
        <v>50636</v>
      </c>
      <c r="M13696" t="s">
        <v>50637</v>
      </c>
    </row>
    <row r="13697" spans="1:13">
      <c r="A13697" s="1" t="s">
        <v>15714</v>
      </c>
      <c r="B13697">
        <v>8.8081537375676495E-5</v>
      </c>
      <c r="C13697" s="1">
        <v>1.07331630639218E-4</v>
      </c>
      <c r="D13697">
        <v>1.6666666666666701E-2</v>
      </c>
      <c r="E13697">
        <v>0</v>
      </c>
      <c r="F13697">
        <v>0.33928571428571402</v>
      </c>
      <c r="G13697">
        <v>0</v>
      </c>
      <c r="H13697">
        <v>8.7719298245614002E-2</v>
      </c>
      <c r="I13697">
        <v>4.0000000000000001E-3</v>
      </c>
      <c r="J13697" s="1">
        <v>1</v>
      </c>
      <c r="K13697" t="s">
        <v>23238</v>
      </c>
      <c r="L13697" t="s">
        <v>50638</v>
      </c>
      <c r="M13697" t="s">
        <v>50639</v>
      </c>
    </row>
    <row r="13698" spans="1:13">
      <c r="A13698" s="1" t="s">
        <v>15715</v>
      </c>
      <c r="B13698">
        <v>3.5255914546674299E-5</v>
      </c>
      <c r="C13698" s="1">
        <v>6.6873727675978103E-5</v>
      </c>
      <c r="D13698">
        <v>1</v>
      </c>
      <c r="E13698">
        <v>0.99479166666666696</v>
      </c>
      <c r="F13698">
        <v>0.703125</v>
      </c>
      <c r="G13698">
        <v>0.9375</v>
      </c>
      <c r="H13698">
        <v>0.54090909090909101</v>
      </c>
      <c r="I13698">
        <v>0.894067796610169</v>
      </c>
      <c r="J13698" s="1">
        <v>1</v>
      </c>
      <c r="K13698" t="s">
        <v>23237</v>
      </c>
      <c r="L13698" t="s">
        <v>50640</v>
      </c>
      <c r="M13698" t="s">
        <v>50641</v>
      </c>
    </row>
    <row r="13699" spans="1:13">
      <c r="A13699" s="1" t="s">
        <v>15716</v>
      </c>
      <c r="B13699">
        <v>8.3733244048430703E-7</v>
      </c>
      <c r="C13699" s="1">
        <v>7.7739664794323297E-8</v>
      </c>
      <c r="D13699">
        <v>0.21875</v>
      </c>
      <c r="E13699">
        <v>0.344444444444444</v>
      </c>
      <c r="F13699">
        <v>2.3936170212765999E-2</v>
      </c>
      <c r="G13699">
        <v>2.5641025641025599E-2</v>
      </c>
      <c r="H13699">
        <v>1.7045454545454499E-2</v>
      </c>
      <c r="I13699">
        <v>4.6296296296296301E-2</v>
      </c>
      <c r="J13699" s="1">
        <v>0</v>
      </c>
      <c r="K13699" t="s">
        <v>23238</v>
      </c>
      <c r="L13699" t="s">
        <v>50642</v>
      </c>
      <c r="M13699" t="s">
        <v>50643</v>
      </c>
    </row>
    <row r="13700" spans="1:13">
      <c r="A13700" s="1" t="s">
        <v>15717</v>
      </c>
      <c r="B13700">
        <v>2.3244882041763399E-6</v>
      </c>
      <c r="C13700" s="1">
        <v>7.4848955193169704E-6</v>
      </c>
      <c r="D13700">
        <v>1</v>
      </c>
      <c r="E13700">
        <v>1</v>
      </c>
      <c r="F13700">
        <v>0.98913043478260898</v>
      </c>
      <c r="G13700">
        <v>0.80555555555555602</v>
      </c>
      <c r="H13700">
        <v>0.97499999999999998</v>
      </c>
      <c r="I13700">
        <v>0.97979797979798</v>
      </c>
      <c r="J13700" s="1">
        <v>1</v>
      </c>
      <c r="K13700" t="s">
        <v>23240</v>
      </c>
      <c r="L13700" t="s">
        <v>50644</v>
      </c>
      <c r="M13700" t="s">
        <v>50645</v>
      </c>
    </row>
    <row r="13701" spans="1:13">
      <c r="A13701" s="1" t="s">
        <v>15718</v>
      </c>
      <c r="B13701">
        <v>3.7403203527783698E-5</v>
      </c>
      <c r="C13701" s="1">
        <v>4.8962425163510602E-5</v>
      </c>
      <c r="D13701">
        <v>0.33870967741935498</v>
      </c>
      <c r="E13701">
        <v>0.126436781609195</v>
      </c>
      <c r="F13701">
        <v>0.34814814814814798</v>
      </c>
      <c r="G13701">
        <v>0.25531914893617003</v>
      </c>
      <c r="H13701">
        <v>0.23936170212766</v>
      </c>
      <c r="I13701">
        <v>0.22282608695652201</v>
      </c>
      <c r="J13701" s="1">
        <v>0</v>
      </c>
      <c r="K13701" t="s">
        <v>23242</v>
      </c>
      <c r="L13701" t="s">
        <v>50646</v>
      </c>
      <c r="M13701" t="s">
        <v>50647</v>
      </c>
    </row>
    <row r="13702" spans="1:13">
      <c r="A13702" s="1" t="s">
        <v>15719</v>
      </c>
      <c r="B13702">
        <v>4.84452152504962E-5</v>
      </c>
      <c r="C13702" s="1">
        <v>5.3772474907407202E-5</v>
      </c>
      <c r="D13702">
        <v>0.38888888888888901</v>
      </c>
      <c r="E13702">
        <v>0.57692307692307698</v>
      </c>
      <c r="F13702">
        <v>0.70394736842105299</v>
      </c>
      <c r="G13702">
        <v>7.1428571428571397E-2</v>
      </c>
      <c r="H13702">
        <v>0.69354838709677402</v>
      </c>
      <c r="I13702">
        <v>0.27678571428571402</v>
      </c>
      <c r="J13702" s="1" t="s">
        <v>23229</v>
      </c>
      <c r="K13702" t="s">
        <v>23237</v>
      </c>
      <c r="L13702" t="s">
        <v>50648</v>
      </c>
      <c r="M13702" t="s">
        <v>50649</v>
      </c>
    </row>
    <row r="13703" spans="1:13">
      <c r="A13703" s="1" t="s">
        <v>15720</v>
      </c>
      <c r="B13703">
        <v>4.9309094502397598E-5</v>
      </c>
      <c r="C13703" s="1">
        <v>5.5698568869271601E-6</v>
      </c>
      <c r="D13703">
        <v>0.4</v>
      </c>
      <c r="E13703">
        <v>0.44915254237288099</v>
      </c>
      <c r="F13703">
        <v>0.14516129032258099</v>
      </c>
      <c r="G13703">
        <v>0</v>
      </c>
      <c r="H13703">
        <v>6.5217391304347797E-2</v>
      </c>
      <c r="I13703">
        <v>6.0606060606060601E-2</v>
      </c>
      <c r="J13703" s="1">
        <v>0</v>
      </c>
      <c r="K13703" t="s">
        <v>23237</v>
      </c>
      <c r="L13703" t="s">
        <v>50650</v>
      </c>
      <c r="M13703" t="s">
        <v>50651</v>
      </c>
    </row>
    <row r="13704" spans="1:13">
      <c r="A13704" s="1" t="s">
        <v>15721</v>
      </c>
      <c r="B13704">
        <v>1.46058129549242E-5</v>
      </c>
      <c r="C13704" s="1">
        <v>4.7069707692013897E-5</v>
      </c>
      <c r="D13704">
        <v>4.1666666666666699E-2</v>
      </c>
      <c r="E13704">
        <v>0.28571428571428598</v>
      </c>
      <c r="F13704">
        <v>0.243055555555556</v>
      </c>
      <c r="G13704">
        <v>0.5</v>
      </c>
      <c r="H13704">
        <v>2.2058823529411801E-2</v>
      </c>
      <c r="I13704">
        <v>0.233333333333333</v>
      </c>
      <c r="J13704" s="1" t="s">
        <v>23229</v>
      </c>
      <c r="K13704" t="s">
        <v>23241</v>
      </c>
      <c r="L13704" t="s">
        <v>50652</v>
      </c>
      <c r="M13704" t="s">
        <v>50653</v>
      </c>
    </row>
    <row r="13705" spans="1:13">
      <c r="A13705" s="1" t="s">
        <v>15722</v>
      </c>
      <c r="B13705">
        <v>2.5839871302356902E-4</v>
      </c>
      <c r="C13705" s="1">
        <v>1.07742232691937E-5</v>
      </c>
      <c r="D13705">
        <v>1</v>
      </c>
      <c r="E13705">
        <v>0.80722891566265098</v>
      </c>
      <c r="F13705">
        <v>1</v>
      </c>
      <c r="G13705">
        <v>0.97959183673469397</v>
      </c>
      <c r="H13705">
        <v>1</v>
      </c>
      <c r="I13705">
        <v>1</v>
      </c>
      <c r="J13705" s="1" t="s">
        <v>23229</v>
      </c>
      <c r="K13705" t="s">
        <v>23241</v>
      </c>
      <c r="L13705" t="s">
        <v>50654</v>
      </c>
      <c r="M13705" t="s">
        <v>50655</v>
      </c>
    </row>
    <row r="13706" spans="1:13">
      <c r="A13706" s="1" t="s">
        <v>15723</v>
      </c>
      <c r="B13706">
        <v>1.77022409080244E-6</v>
      </c>
      <c r="C13706" s="1">
        <v>2.2204600405112099E-5</v>
      </c>
      <c r="D13706">
        <v>0.96153846153846201</v>
      </c>
      <c r="E13706">
        <v>0.841772151898734</v>
      </c>
      <c r="F13706">
        <v>0.85227272727272696</v>
      </c>
      <c r="G13706">
        <v>1</v>
      </c>
      <c r="H13706">
        <v>0.95833333333333304</v>
      </c>
      <c r="I13706">
        <v>0.93333333333333302</v>
      </c>
      <c r="J13706" s="1">
        <v>1</v>
      </c>
      <c r="K13706" t="s">
        <v>23242</v>
      </c>
      <c r="L13706" t="s">
        <v>50656</v>
      </c>
      <c r="M13706" t="s">
        <v>50657</v>
      </c>
    </row>
    <row r="13707" spans="1:13">
      <c r="A13707" s="1" t="s">
        <v>15724</v>
      </c>
      <c r="B13707">
        <v>1.39487753353716E-7</v>
      </c>
      <c r="C13707" s="1">
        <v>5.3723999428473599E-7</v>
      </c>
      <c r="D13707">
        <v>1</v>
      </c>
      <c r="E13707">
        <v>1</v>
      </c>
      <c r="F13707">
        <v>1</v>
      </c>
      <c r="G13707">
        <v>1</v>
      </c>
      <c r="H13707">
        <v>0.98499999999999999</v>
      </c>
      <c r="I13707">
        <v>1</v>
      </c>
      <c r="J13707" s="1">
        <v>0.40909090909090901</v>
      </c>
      <c r="K13707" t="s">
        <v>23238</v>
      </c>
      <c r="L13707" t="s">
        <v>50658</v>
      </c>
      <c r="M13707" t="s">
        <v>50659</v>
      </c>
    </row>
    <row r="13708" spans="1:13">
      <c r="A13708" s="1" t="s">
        <v>15725</v>
      </c>
      <c r="B13708">
        <v>6.8633860316556895E-7</v>
      </c>
      <c r="C13708" s="1">
        <v>4.3963394087551802E-6</v>
      </c>
      <c r="D13708">
        <v>0.390625</v>
      </c>
      <c r="E13708">
        <v>0.30921052631578899</v>
      </c>
      <c r="F13708">
        <v>0.233974358974359</v>
      </c>
      <c r="G13708">
        <v>0.1</v>
      </c>
      <c r="H13708">
        <v>0.24431818181818199</v>
      </c>
      <c r="I13708">
        <v>0.22413793103448301</v>
      </c>
      <c r="J13708" s="1">
        <v>0.05</v>
      </c>
      <c r="K13708" t="s">
        <v>23237</v>
      </c>
      <c r="L13708" t="s">
        <v>50660</v>
      </c>
      <c r="M13708" t="s">
        <v>50661</v>
      </c>
    </row>
    <row r="13709" spans="1:13">
      <c r="A13709" s="1" t="s">
        <v>15726</v>
      </c>
      <c r="B13709">
        <v>7.8547942773532005E-7</v>
      </c>
      <c r="C13709" s="1">
        <v>1.20095316233834E-5</v>
      </c>
      <c r="D13709">
        <v>0</v>
      </c>
      <c r="E13709">
        <v>0</v>
      </c>
      <c r="F13709">
        <v>6.41025641025641E-3</v>
      </c>
      <c r="G13709">
        <v>0.38888888888888901</v>
      </c>
      <c r="H13709">
        <v>1.2345679012345699E-2</v>
      </c>
      <c r="I13709">
        <v>0.22602739726027399</v>
      </c>
      <c r="J13709" s="1">
        <v>0</v>
      </c>
      <c r="K13709" t="s">
        <v>23242</v>
      </c>
      <c r="L13709" t="s">
        <v>50662</v>
      </c>
      <c r="M13709" t="s">
        <v>50663</v>
      </c>
    </row>
    <row r="13710" spans="1:13">
      <c r="A13710" s="1" t="s">
        <v>15727</v>
      </c>
      <c r="B13710">
        <v>2.66035355290346E-5</v>
      </c>
      <c r="C13710" s="1">
        <v>5.6067153434709396E-6</v>
      </c>
      <c r="D13710">
        <v>0.921875</v>
      </c>
      <c r="E13710">
        <v>0.74096385542168697</v>
      </c>
      <c r="F13710">
        <v>0.97931034482758605</v>
      </c>
      <c r="G13710">
        <v>0.98387096774193505</v>
      </c>
      <c r="H13710">
        <v>0.96875</v>
      </c>
      <c r="I13710">
        <v>0.9</v>
      </c>
      <c r="J13710" s="1">
        <v>1</v>
      </c>
      <c r="K13710" t="s">
        <v>23240</v>
      </c>
      <c r="L13710" t="s">
        <v>50664</v>
      </c>
      <c r="M13710" t="s">
        <v>50665</v>
      </c>
    </row>
    <row r="13711" spans="1:13">
      <c r="A13711" s="1" t="s">
        <v>15728</v>
      </c>
      <c r="B13711">
        <v>5.7505652283930404E-7</v>
      </c>
      <c r="C13711" s="1">
        <v>1.6815141564122101E-6</v>
      </c>
      <c r="D13711">
        <v>0</v>
      </c>
      <c r="E13711">
        <v>0</v>
      </c>
      <c r="F13711">
        <v>0</v>
      </c>
      <c r="G13711">
        <v>5.0000000000000044E-2</v>
      </c>
      <c r="H13711">
        <v>9.6153846153850253E-3</v>
      </c>
      <c r="I13711">
        <v>4.9019607843140411E-3</v>
      </c>
      <c r="J13711" s="1">
        <v>0</v>
      </c>
      <c r="K13711" t="s">
        <v>23244</v>
      </c>
      <c r="L13711" t="s">
        <v>50666</v>
      </c>
      <c r="M13711" t="s">
        <v>50667</v>
      </c>
    </row>
    <row r="13712" spans="1:13">
      <c r="A13712" s="1" t="s">
        <v>15729</v>
      </c>
      <c r="B13712">
        <v>4.2284157824845E-5</v>
      </c>
      <c r="C13712" s="1">
        <v>2.9038279910234001E-5</v>
      </c>
      <c r="D13712">
        <v>1</v>
      </c>
      <c r="E13712">
        <v>1</v>
      </c>
      <c r="F13712">
        <v>0.74056603773584895</v>
      </c>
      <c r="G13712">
        <v>1</v>
      </c>
      <c r="H13712">
        <v>1</v>
      </c>
      <c r="I13712">
        <v>1</v>
      </c>
      <c r="J13712" s="1">
        <v>1</v>
      </c>
      <c r="K13712" t="s">
        <v>23239</v>
      </c>
      <c r="L13712" t="s">
        <v>50668</v>
      </c>
      <c r="M13712" t="s">
        <v>50669</v>
      </c>
    </row>
    <row r="13713" spans="1:13">
      <c r="A13713" s="1" t="s">
        <v>15730</v>
      </c>
      <c r="B13713">
        <v>1.47217497521006E-4</v>
      </c>
      <c r="C13713" s="1">
        <v>5.3524221161266998E-5</v>
      </c>
      <c r="D13713">
        <v>0.125</v>
      </c>
      <c r="E13713">
        <v>0.22916666666666699</v>
      </c>
      <c r="F13713">
        <v>3.3333333333333298E-2</v>
      </c>
      <c r="G13713">
        <v>2.6785714285714302E-2</v>
      </c>
      <c r="H13713">
        <v>1.3274336283185801E-2</v>
      </c>
      <c r="I13713">
        <v>2.4E-2</v>
      </c>
      <c r="J13713" s="1">
        <v>0.95454545454545503</v>
      </c>
      <c r="K13713" t="s">
        <v>23238</v>
      </c>
      <c r="L13713" t="s">
        <v>50670</v>
      </c>
      <c r="M13713" t="s">
        <v>50671</v>
      </c>
    </row>
    <row r="13714" spans="1:13">
      <c r="A13714" s="1" t="s">
        <v>15731</v>
      </c>
      <c r="B13714">
        <v>9.1288478192151704E-8</v>
      </c>
      <c r="C13714" s="1">
        <v>7.2932020998933902E-7</v>
      </c>
      <c r="D13714">
        <v>1</v>
      </c>
      <c r="E13714">
        <v>1</v>
      </c>
      <c r="F13714">
        <v>1</v>
      </c>
      <c r="G13714">
        <v>0.78378378378378399</v>
      </c>
      <c r="H13714">
        <v>1</v>
      </c>
      <c r="I13714">
        <v>0.97872340425531901</v>
      </c>
      <c r="J13714" s="1" t="s">
        <v>23229</v>
      </c>
      <c r="K13714" t="s">
        <v>23242</v>
      </c>
      <c r="L13714" t="s">
        <v>50672</v>
      </c>
      <c r="M13714" t="s">
        <v>50673</v>
      </c>
    </row>
    <row r="13715" spans="1:13">
      <c r="A13715" s="1" t="s">
        <v>15732</v>
      </c>
      <c r="B13715">
        <v>6.0275459257774796E-6</v>
      </c>
      <c r="C13715" s="1">
        <v>5.7014391655793998E-7</v>
      </c>
      <c r="D13715">
        <v>1</v>
      </c>
      <c r="E13715">
        <v>1</v>
      </c>
      <c r="F13715">
        <v>0.98159509202453998</v>
      </c>
      <c r="G13715">
        <v>1</v>
      </c>
      <c r="H13715">
        <v>0.89041095890411004</v>
      </c>
      <c r="I13715">
        <v>0.97826086956521696</v>
      </c>
      <c r="J13715" s="1">
        <v>1</v>
      </c>
      <c r="K13715" t="s">
        <v>23238</v>
      </c>
      <c r="L13715" t="s">
        <v>50674</v>
      </c>
      <c r="M13715" t="s">
        <v>50675</v>
      </c>
    </row>
    <row r="13716" spans="1:13">
      <c r="A13716" s="1" t="s">
        <v>15733</v>
      </c>
      <c r="B13716">
        <v>1.2747637652589801E-4</v>
      </c>
      <c r="C13716" s="1">
        <v>1.0512222888312099E-4</v>
      </c>
      <c r="D13716">
        <v>0.86666666666666703</v>
      </c>
      <c r="E13716">
        <v>0.61170212765957399</v>
      </c>
      <c r="F13716">
        <v>0.61920529801324498</v>
      </c>
      <c r="G13716">
        <v>0.97499999999999998</v>
      </c>
      <c r="H13716">
        <v>0.97014925373134298</v>
      </c>
      <c r="I13716">
        <v>0.91304347826086996</v>
      </c>
      <c r="J13716" s="1">
        <v>0.5</v>
      </c>
      <c r="K13716" t="s">
        <v>23239</v>
      </c>
      <c r="L13716" t="s">
        <v>50676</v>
      </c>
      <c r="M13716" t="s">
        <v>50677</v>
      </c>
    </row>
    <row r="13717" spans="1:13">
      <c r="A13717" s="1" t="s">
        <v>15734</v>
      </c>
      <c r="B13717">
        <v>4.6116194528618703E-6</v>
      </c>
      <c r="C13717" s="1">
        <v>8.5635433984886902E-5</v>
      </c>
      <c r="D13717">
        <v>1</v>
      </c>
      <c r="E13717">
        <v>1</v>
      </c>
      <c r="F13717">
        <v>0.78846153846153799</v>
      </c>
      <c r="G13717">
        <v>1</v>
      </c>
      <c r="H13717">
        <v>0.84285714285714297</v>
      </c>
      <c r="I13717">
        <v>0.96323529411764697</v>
      </c>
      <c r="J13717" s="1" t="s">
        <v>23229</v>
      </c>
      <c r="K13717" t="s">
        <v>23240</v>
      </c>
      <c r="L13717" t="s">
        <v>50678</v>
      </c>
      <c r="M13717" t="s">
        <v>50679</v>
      </c>
    </row>
    <row r="13718" spans="1:13">
      <c r="A13718" s="1" t="s">
        <v>15735</v>
      </c>
      <c r="B13718">
        <v>1.77141378991759E-4</v>
      </c>
      <c r="C13718" s="1">
        <v>5.5889616752981502E-4</v>
      </c>
      <c r="D13718">
        <v>0</v>
      </c>
      <c r="E13718">
        <v>0</v>
      </c>
      <c r="F13718">
        <v>0.30939226519336999</v>
      </c>
      <c r="G13718">
        <v>0</v>
      </c>
      <c r="H13718">
        <v>1.5151515151515201E-2</v>
      </c>
      <c r="I13718">
        <v>0</v>
      </c>
      <c r="J13718" s="1">
        <v>0</v>
      </c>
      <c r="K13718" t="s">
        <v>23237</v>
      </c>
      <c r="L13718" t="s">
        <v>50680</v>
      </c>
      <c r="M13718" t="s">
        <v>50681</v>
      </c>
    </row>
    <row r="13719" spans="1:13">
      <c r="A13719" s="1" t="s">
        <v>15736</v>
      </c>
      <c r="B13719">
        <v>6.7608552992459003E-7</v>
      </c>
      <c r="C13719" s="1">
        <v>3.8119164600874099E-6</v>
      </c>
      <c r="D13719">
        <v>0.77777777777777801</v>
      </c>
      <c r="E13719">
        <v>0.90972222222222199</v>
      </c>
      <c r="F13719">
        <v>0.67500000000000004</v>
      </c>
      <c r="G13719">
        <v>0.97872340425531901</v>
      </c>
      <c r="H13719">
        <v>0.62987012987013002</v>
      </c>
      <c r="I13719">
        <v>0.80769230769230804</v>
      </c>
      <c r="J13719" s="1" t="s">
        <v>23229</v>
      </c>
      <c r="K13719" t="s">
        <v>23238</v>
      </c>
      <c r="L13719" t="s">
        <v>50682</v>
      </c>
      <c r="M13719" t="s">
        <v>50683</v>
      </c>
    </row>
    <row r="13720" spans="1:13">
      <c r="A13720" s="1" t="s">
        <v>15737</v>
      </c>
      <c r="B13720">
        <v>8.4295713881581695E-10</v>
      </c>
      <c r="C13720" s="1">
        <v>1.05503048148063E-7</v>
      </c>
      <c r="D13720">
        <v>0</v>
      </c>
      <c r="E13720">
        <v>5.5555555555555601E-2</v>
      </c>
      <c r="F13720">
        <v>7.5187969924812E-3</v>
      </c>
      <c r="G13720">
        <v>0</v>
      </c>
      <c r="H13720">
        <v>6.9444444444444397E-3</v>
      </c>
      <c r="I13720">
        <v>0</v>
      </c>
      <c r="J13720" s="1">
        <v>0</v>
      </c>
      <c r="K13720" t="s">
        <v>23240</v>
      </c>
      <c r="L13720" t="s">
        <v>50684</v>
      </c>
      <c r="M13720" t="s">
        <v>50685</v>
      </c>
    </row>
    <row r="13721" spans="1:13">
      <c r="A13721" s="1" t="s">
        <v>15738</v>
      </c>
      <c r="B13721">
        <v>1.00435063088142E-3</v>
      </c>
      <c r="C13721" s="1">
        <v>8.4065811793454197E-6</v>
      </c>
      <c r="D13721">
        <v>0.375</v>
      </c>
      <c r="E13721">
        <v>0.65217391304347805</v>
      </c>
      <c r="F13721">
        <v>0.13297872340425501</v>
      </c>
      <c r="G13721">
        <v>0.33333333333333298</v>
      </c>
      <c r="H13721">
        <v>0.147959183673469</v>
      </c>
      <c r="I13721">
        <v>0.207317073170732</v>
      </c>
      <c r="J13721" s="1">
        <v>0</v>
      </c>
      <c r="K13721" t="s">
        <v>23242</v>
      </c>
      <c r="L13721" t="s">
        <v>50686</v>
      </c>
      <c r="M13721" t="s">
        <v>50687</v>
      </c>
    </row>
    <row r="13722" spans="1:13">
      <c r="A13722" s="1" t="s">
        <v>15739</v>
      </c>
      <c r="B13722">
        <v>1.69807692322065E-9</v>
      </c>
      <c r="C13722" s="1">
        <v>6.7937798357972404E-7</v>
      </c>
      <c r="D13722">
        <v>1.6666666666666701E-2</v>
      </c>
      <c r="E13722">
        <v>0.232876712328767</v>
      </c>
      <c r="F13722">
        <v>0</v>
      </c>
      <c r="G13722">
        <v>0</v>
      </c>
      <c r="H13722">
        <v>0</v>
      </c>
      <c r="I13722">
        <v>0</v>
      </c>
      <c r="J13722" s="1">
        <v>0</v>
      </c>
      <c r="K13722" t="s">
        <v>23240</v>
      </c>
      <c r="L13722" t="s">
        <v>50688</v>
      </c>
      <c r="M13722" t="s">
        <v>50689</v>
      </c>
    </row>
    <row r="13723" spans="1:13">
      <c r="A13723" s="1" t="s">
        <v>15740</v>
      </c>
      <c r="B13723">
        <v>4.04982461300129E-5</v>
      </c>
      <c r="C13723" s="1">
        <v>1.2298843195849901E-4</v>
      </c>
      <c r="D13723">
        <v>0.7</v>
      </c>
      <c r="E13723">
        <v>0.398809523809524</v>
      </c>
      <c r="F13723">
        <v>0.66814159292035402</v>
      </c>
      <c r="G13723">
        <v>0.81944444444444398</v>
      </c>
      <c r="H13723">
        <v>0.875</v>
      </c>
      <c r="I13723">
        <v>0.82786885245901598</v>
      </c>
      <c r="J13723" s="1">
        <v>0</v>
      </c>
      <c r="K13723" t="s">
        <v>23240</v>
      </c>
      <c r="L13723" t="s">
        <v>50690</v>
      </c>
      <c r="M13723" t="s">
        <v>50691</v>
      </c>
    </row>
    <row r="13724" spans="1:13">
      <c r="A13724" s="1" t="s">
        <v>15741</v>
      </c>
      <c r="B13724">
        <v>1.9656263677889801E-5</v>
      </c>
      <c r="C13724" s="1">
        <v>2.7384349484343301E-5</v>
      </c>
      <c r="D13724">
        <v>0.3</v>
      </c>
      <c r="E13724">
        <v>9.5238095238095205E-2</v>
      </c>
      <c r="F13724">
        <v>0.24242424242424199</v>
      </c>
      <c r="G13724">
        <v>0.41463414634146301</v>
      </c>
      <c r="H13724">
        <v>3.2894736842105303E-2</v>
      </c>
      <c r="I13724">
        <v>0.28985507246376802</v>
      </c>
      <c r="J13724" s="1">
        <v>0</v>
      </c>
      <c r="K13724" t="s">
        <v>23238</v>
      </c>
      <c r="L13724" t="s">
        <v>50692</v>
      </c>
      <c r="M13724" t="s">
        <v>50693</v>
      </c>
    </row>
    <row r="13725" spans="1:13">
      <c r="A13725" s="1" t="s">
        <v>15742</v>
      </c>
      <c r="B13725">
        <v>1.8608548284460401E-8</v>
      </c>
      <c r="C13725" s="1">
        <v>6.1589321865817805E-8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0.98648648648648696</v>
      </c>
      <c r="J13725" s="1">
        <v>1</v>
      </c>
      <c r="K13725" t="s">
        <v>23238</v>
      </c>
      <c r="L13725" t="s">
        <v>50694</v>
      </c>
      <c r="M13725" t="s">
        <v>50695</v>
      </c>
    </row>
    <row r="13726" spans="1:13">
      <c r="A13726" s="1" t="s">
        <v>15743</v>
      </c>
      <c r="B13726">
        <v>2.5845254332671599E-6</v>
      </c>
      <c r="C13726" s="1">
        <v>4.94617392442734E-5</v>
      </c>
      <c r="D13726">
        <v>0</v>
      </c>
      <c r="E13726">
        <v>5.2631578947368403E-3</v>
      </c>
      <c r="F13726">
        <v>0</v>
      </c>
      <c r="G13726">
        <v>0.31034482758620702</v>
      </c>
      <c r="H13726">
        <v>8.7719298245613996E-3</v>
      </c>
      <c r="I13726">
        <v>8.8709677419354802E-2</v>
      </c>
      <c r="J13726" s="1">
        <v>0</v>
      </c>
      <c r="K13726" t="s">
        <v>23241</v>
      </c>
      <c r="L13726" t="s">
        <v>50696</v>
      </c>
      <c r="M13726" t="s">
        <v>50697</v>
      </c>
    </row>
    <row r="13727" spans="1:13">
      <c r="A13727" s="1" t="s">
        <v>15744</v>
      </c>
      <c r="B13727">
        <v>5.5268768271572396E-4</v>
      </c>
      <c r="C13727" s="1">
        <v>3.4188928591352199E-6</v>
      </c>
      <c r="D13727">
        <v>0.140625</v>
      </c>
      <c r="E13727">
        <v>0.41489361702127697</v>
      </c>
      <c r="F13727">
        <v>9.4871794871794896E-2</v>
      </c>
      <c r="G13727">
        <v>9.6153846153846194E-3</v>
      </c>
      <c r="H13727">
        <v>1.3157894736842099E-2</v>
      </c>
      <c r="I13727">
        <v>0.19600000000000001</v>
      </c>
      <c r="J13727" s="1">
        <v>8.3333333333333301E-2</v>
      </c>
      <c r="K13727" t="s">
        <v>23241</v>
      </c>
      <c r="L13727" t="s">
        <v>50698</v>
      </c>
      <c r="M13727" t="s">
        <v>50699</v>
      </c>
    </row>
    <row r="13728" spans="1:13">
      <c r="A13728" s="1" t="s">
        <v>15745</v>
      </c>
      <c r="B13728">
        <v>1.6333054017358699E-5</v>
      </c>
      <c r="C13728" s="1">
        <v>3.0511621627349601E-5</v>
      </c>
      <c r="D13728">
        <v>2.1739130434782601E-2</v>
      </c>
      <c r="E13728">
        <v>0</v>
      </c>
      <c r="F13728">
        <v>0.24025974025974001</v>
      </c>
      <c r="G13728">
        <v>4.7619047619047603E-2</v>
      </c>
      <c r="H13728">
        <v>0.331168831168831</v>
      </c>
      <c r="I13728">
        <v>6.4814814814814797E-2</v>
      </c>
      <c r="J13728" s="1" t="s">
        <v>23229</v>
      </c>
      <c r="K13728" t="s">
        <v>23238</v>
      </c>
      <c r="L13728" t="s">
        <v>50700</v>
      </c>
      <c r="M13728" t="s">
        <v>50701</v>
      </c>
    </row>
    <row r="13729" spans="1:13">
      <c r="A13729" s="1" t="s">
        <v>15746</v>
      </c>
      <c r="B13729">
        <v>2.8159003672056001E-6</v>
      </c>
      <c r="C13729" s="1">
        <v>3.9453303815512099E-7</v>
      </c>
      <c r="D13729">
        <v>1</v>
      </c>
      <c r="E13729">
        <v>0.99438202247190999</v>
      </c>
      <c r="F13729">
        <v>0.91666666666666696</v>
      </c>
      <c r="G13729">
        <v>1</v>
      </c>
      <c r="H13729">
        <v>0.96022727272727304</v>
      </c>
      <c r="I13729">
        <v>0.984375</v>
      </c>
      <c r="J13729" s="1">
        <v>1</v>
      </c>
      <c r="K13729" t="s">
        <v>23241</v>
      </c>
      <c r="L13729" t="s">
        <v>50702</v>
      </c>
      <c r="M13729" t="s">
        <v>50703</v>
      </c>
    </row>
    <row r="13730" spans="1:13">
      <c r="A13730" s="1" t="s">
        <v>15747</v>
      </c>
      <c r="B13730">
        <v>1.2626883431175499E-6</v>
      </c>
      <c r="C13730" s="1">
        <v>4.2500474616001704E-6</v>
      </c>
      <c r="D13730">
        <v>0</v>
      </c>
      <c r="E13730">
        <v>0</v>
      </c>
      <c r="F13730">
        <v>3.6231884057971002E-3</v>
      </c>
      <c r="G13730">
        <v>0.76923076923076905</v>
      </c>
      <c r="H13730">
        <v>1.85185185185185E-2</v>
      </c>
      <c r="I13730">
        <v>4.6153846153846198E-2</v>
      </c>
      <c r="J13730" s="1">
        <v>0</v>
      </c>
      <c r="K13730" t="s">
        <v>23237</v>
      </c>
      <c r="L13730" t="s">
        <v>50704</v>
      </c>
      <c r="M13730" t="s">
        <v>50705</v>
      </c>
    </row>
    <row r="13731" spans="1:13">
      <c r="A13731" s="1" t="s">
        <v>15748</v>
      </c>
      <c r="B13731">
        <v>1.4276271242798399E-5</v>
      </c>
      <c r="C13731" s="1">
        <v>1.4347595806122701E-4</v>
      </c>
      <c r="D13731">
        <v>1.6666666666666701E-2</v>
      </c>
      <c r="E13731">
        <v>0.13125000000000001</v>
      </c>
      <c r="F13731">
        <v>0.25</v>
      </c>
      <c r="G13731">
        <v>0.233333333333333</v>
      </c>
      <c r="H13731">
        <v>0.72471910112359506</v>
      </c>
      <c r="I13731">
        <v>0.35227272727272702</v>
      </c>
      <c r="J13731" s="1">
        <v>0</v>
      </c>
      <c r="K13731" t="s">
        <v>23237</v>
      </c>
      <c r="L13731" t="s">
        <v>50706</v>
      </c>
      <c r="M13731" t="s">
        <v>50707</v>
      </c>
    </row>
    <row r="13732" spans="1:13">
      <c r="A13732" s="1" t="s">
        <v>15749</v>
      </c>
      <c r="B13732">
        <v>7.8403123097954907E-9</v>
      </c>
      <c r="C13732" s="1">
        <v>3.16410888820195E-6</v>
      </c>
      <c r="D13732">
        <v>0</v>
      </c>
      <c r="E13732">
        <v>0.31355932203389802</v>
      </c>
      <c r="F13732">
        <v>3.3112582781457001E-3</v>
      </c>
      <c r="G13732">
        <v>0</v>
      </c>
      <c r="H13732">
        <v>0</v>
      </c>
      <c r="I13732">
        <v>0</v>
      </c>
      <c r="J13732" s="1" t="s">
        <v>23229</v>
      </c>
      <c r="K13732" t="s">
        <v>23238</v>
      </c>
      <c r="L13732" t="s">
        <v>50708</v>
      </c>
      <c r="M13732" t="s">
        <v>50709</v>
      </c>
    </row>
    <row r="13733" spans="1:13">
      <c r="A13733" s="1" t="s">
        <v>15750</v>
      </c>
      <c r="B13733">
        <v>3.4385077728129899E-6</v>
      </c>
      <c r="C13733" s="1">
        <v>1.54779491275562E-4</v>
      </c>
      <c r="D13733">
        <v>0.515625</v>
      </c>
      <c r="E13733">
        <v>0.71052631578947401</v>
      </c>
      <c r="F13733">
        <v>0.77692307692307705</v>
      </c>
      <c r="G13733">
        <v>0.94827586206896597</v>
      </c>
      <c r="H13733">
        <v>0.77192982456140302</v>
      </c>
      <c r="I13733">
        <v>0.75806451612903203</v>
      </c>
      <c r="J13733" s="1">
        <v>1</v>
      </c>
      <c r="K13733" t="s">
        <v>23237</v>
      </c>
      <c r="L13733" t="s">
        <v>50710</v>
      </c>
      <c r="M13733" t="s">
        <v>50711</v>
      </c>
    </row>
    <row r="13734" spans="1:13">
      <c r="A13734" s="1" t="s">
        <v>15751</v>
      </c>
      <c r="B13734">
        <v>1.67068611944485E-4</v>
      </c>
      <c r="C13734" s="1">
        <v>2.7009105543286599E-8</v>
      </c>
      <c r="D13734">
        <v>0.80645161290322598</v>
      </c>
      <c r="E13734">
        <v>0.84782608695652195</v>
      </c>
      <c r="F13734">
        <v>0.84375</v>
      </c>
      <c r="G13734">
        <v>0.818965517241379</v>
      </c>
      <c r="H13734">
        <v>0.91666666666666696</v>
      </c>
      <c r="I13734">
        <v>0.87931034482758597</v>
      </c>
      <c r="J13734" s="1">
        <v>1</v>
      </c>
      <c r="K13734" t="s">
        <v>23241</v>
      </c>
      <c r="L13734" t="s">
        <v>50712</v>
      </c>
      <c r="M13734" t="s">
        <v>50713</v>
      </c>
    </row>
    <row r="13735" spans="1:13">
      <c r="A13735" s="1" t="s">
        <v>15752</v>
      </c>
      <c r="B13735">
        <v>3.51941902478316E-6</v>
      </c>
      <c r="C13735" s="1">
        <v>3.53549342841859E-8</v>
      </c>
      <c r="D13735">
        <v>0.96875</v>
      </c>
      <c r="E13735">
        <v>0.9375</v>
      </c>
      <c r="F13735">
        <v>0.987179487179487</v>
      </c>
      <c r="G13735">
        <v>0.88596491228070196</v>
      </c>
      <c r="H13735">
        <v>0.99561403508771895</v>
      </c>
      <c r="I13735">
        <v>0.89600000000000002</v>
      </c>
      <c r="J13735" s="1">
        <v>1</v>
      </c>
      <c r="K13735" t="s">
        <v>23238</v>
      </c>
      <c r="L13735" t="s">
        <v>50714</v>
      </c>
      <c r="M13735" t="s">
        <v>50715</v>
      </c>
    </row>
    <row r="13736" spans="1:13">
      <c r="A13736" s="1" t="s">
        <v>15753</v>
      </c>
      <c r="B13736">
        <v>1.85682309093933E-6</v>
      </c>
      <c r="C13736" s="1">
        <v>9.7413152530127703E-6</v>
      </c>
      <c r="D13736">
        <v>0</v>
      </c>
      <c r="E13736">
        <v>0</v>
      </c>
      <c r="F13736">
        <v>1.13636363636364E-2</v>
      </c>
      <c r="G13736">
        <v>0</v>
      </c>
      <c r="H13736">
        <v>4.47761194029851E-2</v>
      </c>
      <c r="I13736">
        <v>2.0833333333333301E-2</v>
      </c>
      <c r="J13736" s="1">
        <v>0</v>
      </c>
      <c r="K13736" t="s">
        <v>23238</v>
      </c>
      <c r="L13736" t="s">
        <v>50716</v>
      </c>
      <c r="M13736" t="s">
        <v>50717</v>
      </c>
    </row>
    <row r="13737" spans="1:13">
      <c r="A13737" s="1" t="s">
        <v>15754</v>
      </c>
      <c r="B13737">
        <v>5.4531011347373299E-6</v>
      </c>
      <c r="C13737" s="1">
        <v>4.4598162448440098E-5</v>
      </c>
      <c r="D13737">
        <v>0</v>
      </c>
      <c r="E13737">
        <v>0</v>
      </c>
      <c r="F13737">
        <v>0</v>
      </c>
      <c r="G13737">
        <v>0.62121212121212099</v>
      </c>
      <c r="H13737">
        <v>1.49253731343284E-2</v>
      </c>
      <c r="I13737">
        <v>0.110169491525424</v>
      </c>
      <c r="J13737" s="1">
        <v>0</v>
      </c>
      <c r="K13737" t="s">
        <v>23238</v>
      </c>
      <c r="L13737" t="s">
        <v>50718</v>
      </c>
      <c r="M13737" t="s">
        <v>50719</v>
      </c>
    </row>
    <row r="13738" spans="1:13">
      <c r="A13738" s="1" t="s">
        <v>15755</v>
      </c>
      <c r="B13738">
        <v>9.3190259341115195E-9</v>
      </c>
      <c r="C13738" s="1">
        <v>6.6894090543777003E-7</v>
      </c>
      <c r="D13738">
        <v>0</v>
      </c>
      <c r="E13738">
        <v>0</v>
      </c>
      <c r="F13738">
        <v>2.7173913043478299E-3</v>
      </c>
      <c r="G13738">
        <v>0.21212121212121199</v>
      </c>
      <c r="H13738">
        <v>2.6595744680851099E-2</v>
      </c>
      <c r="I13738">
        <v>1.85185185185185E-2</v>
      </c>
      <c r="J13738" s="1">
        <v>0</v>
      </c>
      <c r="K13738" t="s">
        <v>23242</v>
      </c>
      <c r="L13738" t="s">
        <v>50720</v>
      </c>
      <c r="M13738" t="s">
        <v>50721</v>
      </c>
    </row>
    <row r="13739" spans="1:13">
      <c r="A13739" s="1" t="s">
        <v>15756</v>
      </c>
      <c r="B13739">
        <v>0</v>
      </c>
      <c r="C13739" s="1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 s="1">
        <v>0.9</v>
      </c>
      <c r="K13739" t="s">
        <v>23238</v>
      </c>
      <c r="L13739" t="s">
        <v>50722</v>
      </c>
      <c r="M13739" t="s">
        <v>50723</v>
      </c>
    </row>
    <row r="13740" spans="1:13">
      <c r="A13740" s="1" t="s">
        <v>15757</v>
      </c>
      <c r="B13740">
        <v>2.1643857988044398E-6</v>
      </c>
      <c r="C13740" s="1">
        <v>9.8486731843586697E-7</v>
      </c>
      <c r="D13740">
        <v>0.9375</v>
      </c>
      <c r="E13740">
        <v>0.989247311827957</v>
      </c>
      <c r="F13740">
        <v>0.9921875</v>
      </c>
      <c r="G13740">
        <v>1</v>
      </c>
      <c r="H13740">
        <v>0.98969072164948502</v>
      </c>
      <c r="I13740">
        <v>0.95833333333333304</v>
      </c>
      <c r="J13740" s="1">
        <v>1</v>
      </c>
      <c r="K13740" t="s">
        <v>23240</v>
      </c>
      <c r="L13740" t="s">
        <v>50724</v>
      </c>
      <c r="M13740" t="s">
        <v>50725</v>
      </c>
    </row>
    <row r="13741" spans="1:13">
      <c r="A13741" s="1" t="s">
        <v>15758</v>
      </c>
      <c r="B13741">
        <v>3.3317295656537199E-6</v>
      </c>
      <c r="C13741" s="1">
        <v>1.51866909106465E-6</v>
      </c>
      <c r="D13741">
        <v>1</v>
      </c>
      <c r="E13741">
        <v>0.98275862068965503</v>
      </c>
      <c r="F13741">
        <v>0.97790055248618801</v>
      </c>
      <c r="G13741">
        <v>1</v>
      </c>
      <c r="H13741">
        <v>1</v>
      </c>
      <c r="I13741">
        <v>1</v>
      </c>
      <c r="J13741" s="1" t="s">
        <v>23229</v>
      </c>
      <c r="K13741" t="s">
        <v>23238</v>
      </c>
      <c r="L13741" t="s">
        <v>50726</v>
      </c>
      <c r="M13741" t="s">
        <v>50727</v>
      </c>
    </row>
    <row r="13742" spans="1:13">
      <c r="A13742" s="1" t="s">
        <v>15759</v>
      </c>
      <c r="B13742">
        <v>1.60486424712463E-7</v>
      </c>
      <c r="C13742" s="1">
        <v>1.2492017088050901E-6</v>
      </c>
      <c r="D13742">
        <v>0</v>
      </c>
      <c r="E13742">
        <v>0</v>
      </c>
      <c r="F13742">
        <v>0</v>
      </c>
      <c r="G13742">
        <v>1.8181818181818198E-2</v>
      </c>
      <c r="H13742">
        <v>0</v>
      </c>
      <c r="I13742">
        <v>5.8823529411764698E-2</v>
      </c>
      <c r="J13742" s="1">
        <v>0</v>
      </c>
      <c r="K13742" t="s">
        <v>23238</v>
      </c>
      <c r="L13742" t="s">
        <v>50728</v>
      </c>
      <c r="M13742" t="s">
        <v>50729</v>
      </c>
    </row>
    <row r="13743" spans="1:13">
      <c r="A13743" s="1" t="s">
        <v>15760</v>
      </c>
      <c r="B13743">
        <v>1.29545764593843E-5</v>
      </c>
      <c r="C13743" s="1">
        <v>6.8201503537827096E-5</v>
      </c>
      <c r="D13743">
        <v>6.8965517241379296E-2</v>
      </c>
      <c r="E13743">
        <v>7.7777777777777807E-2</v>
      </c>
      <c r="F13743">
        <v>0.17307692307692299</v>
      </c>
      <c r="G13743">
        <v>0</v>
      </c>
      <c r="H13743">
        <v>0</v>
      </c>
      <c r="I13743">
        <v>0</v>
      </c>
      <c r="J13743" s="1">
        <v>0</v>
      </c>
      <c r="K13743" t="s">
        <v>23242</v>
      </c>
      <c r="L13743" t="s">
        <v>50730</v>
      </c>
      <c r="M13743" t="s">
        <v>50731</v>
      </c>
    </row>
    <row r="13744" spans="1:13">
      <c r="A13744" s="1" t="s">
        <v>15761</v>
      </c>
      <c r="B13744">
        <v>3.6319566793825499E-6</v>
      </c>
      <c r="C13744" s="1">
        <v>7.1964720328382505E-7</v>
      </c>
      <c r="D13744">
        <v>0.984375</v>
      </c>
      <c r="E13744">
        <v>0.984375</v>
      </c>
      <c r="F13744">
        <v>0.992307692307692</v>
      </c>
      <c r="G13744">
        <v>0.95689655172413801</v>
      </c>
      <c r="H13744">
        <v>0.99561403508771895</v>
      </c>
      <c r="I13744">
        <v>0.96</v>
      </c>
      <c r="J13744" s="1">
        <v>0.94444444444444398</v>
      </c>
      <c r="K13744" t="s">
        <v>23238</v>
      </c>
      <c r="L13744" t="s">
        <v>50732</v>
      </c>
      <c r="M13744" t="s">
        <v>50733</v>
      </c>
    </row>
    <row r="13745" spans="1:13">
      <c r="A13745" s="1" t="s">
        <v>15762</v>
      </c>
      <c r="B13745">
        <v>4.0532192931188802E-6</v>
      </c>
      <c r="C13745" s="1">
        <v>3.5798288382135199E-6</v>
      </c>
      <c r="D13745">
        <v>1</v>
      </c>
      <c r="E13745">
        <v>1</v>
      </c>
      <c r="F13745">
        <v>0.8203125</v>
      </c>
      <c r="G13745">
        <v>1</v>
      </c>
      <c r="H13745">
        <v>0.94444444444444398</v>
      </c>
      <c r="I13745">
        <v>1</v>
      </c>
      <c r="J13745" s="1" t="s">
        <v>23229</v>
      </c>
      <c r="K13745" t="s">
        <v>23238</v>
      </c>
      <c r="L13745" t="s">
        <v>50734</v>
      </c>
      <c r="M13745" t="s">
        <v>50735</v>
      </c>
    </row>
    <row r="13746" spans="1:13">
      <c r="A13746" s="1" t="s">
        <v>15763</v>
      </c>
      <c r="B13746">
        <v>1.1684255400293201E-6</v>
      </c>
      <c r="C13746" s="1">
        <v>3.3218454655760102E-7</v>
      </c>
      <c r="D13746">
        <v>0.625</v>
      </c>
      <c r="E13746">
        <v>0.96428571428571397</v>
      </c>
      <c r="F13746">
        <v>0.94957983193277296</v>
      </c>
      <c r="G13746">
        <v>0.74137931034482796</v>
      </c>
      <c r="H13746">
        <v>0.93181818181818199</v>
      </c>
      <c r="I13746">
        <v>0.79411764705882304</v>
      </c>
      <c r="J13746" s="1">
        <v>0</v>
      </c>
      <c r="K13746" t="s">
        <v>23241</v>
      </c>
      <c r="L13746" t="s">
        <v>50736</v>
      </c>
      <c r="M13746" t="s">
        <v>50737</v>
      </c>
    </row>
    <row r="13747" spans="1:13">
      <c r="A13747" s="1" t="s">
        <v>15764</v>
      </c>
      <c r="B13747">
        <v>1.33285784108781E-5</v>
      </c>
      <c r="C13747" s="1">
        <v>4.5568456500978699E-6</v>
      </c>
      <c r="D13747">
        <v>0.953125</v>
      </c>
      <c r="E13747">
        <v>0.83333333333333304</v>
      </c>
      <c r="F13747">
        <v>0.99222797927461104</v>
      </c>
      <c r="G13747">
        <v>1</v>
      </c>
      <c r="H13747">
        <v>0.98469387755102</v>
      </c>
      <c r="I13747">
        <v>1</v>
      </c>
      <c r="J13747" s="1" t="s">
        <v>23229</v>
      </c>
      <c r="K13747" t="s">
        <v>23238</v>
      </c>
      <c r="L13747" t="s">
        <v>50738</v>
      </c>
      <c r="M13747" t="s">
        <v>50739</v>
      </c>
    </row>
    <row r="13748" spans="1:13">
      <c r="A13748" s="1" t="s">
        <v>15765</v>
      </c>
      <c r="B13748">
        <v>0</v>
      </c>
      <c r="C13748" s="1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 s="1">
        <v>0.6</v>
      </c>
      <c r="K13748" t="s">
        <v>23238</v>
      </c>
      <c r="L13748" t="s">
        <v>50740</v>
      </c>
      <c r="M13748" t="s">
        <v>50741</v>
      </c>
    </row>
    <row r="13749" spans="1:13">
      <c r="A13749" s="1" t="s">
        <v>15766</v>
      </c>
      <c r="B13749">
        <v>1.9190183938267201E-6</v>
      </c>
      <c r="C13749" s="1">
        <v>1.8011687880224701E-7</v>
      </c>
      <c r="D13749">
        <v>0.96</v>
      </c>
      <c r="E13749">
        <v>0.98701298701298701</v>
      </c>
      <c r="F13749">
        <v>1</v>
      </c>
      <c r="G13749">
        <v>0.9</v>
      </c>
      <c r="H13749">
        <v>0.98214285714285698</v>
      </c>
      <c r="I13749">
        <v>0.92631578947368398</v>
      </c>
      <c r="J13749" s="1" t="s">
        <v>23229</v>
      </c>
      <c r="K13749" t="s">
        <v>23239</v>
      </c>
      <c r="L13749" t="s">
        <v>50742</v>
      </c>
      <c r="M13749" t="s">
        <v>50743</v>
      </c>
    </row>
    <row r="13750" spans="1:13">
      <c r="A13750" s="1" t="s">
        <v>15767</v>
      </c>
      <c r="B13750">
        <v>1.82796841906314E-6</v>
      </c>
      <c r="C13750" s="1">
        <v>2.11536841718163E-5</v>
      </c>
      <c r="D13750">
        <v>1</v>
      </c>
      <c r="E13750">
        <v>0.98913043478260898</v>
      </c>
      <c r="F13750">
        <v>1</v>
      </c>
      <c r="G13750">
        <v>0.98979591836734704</v>
      </c>
      <c r="H13750">
        <v>0.97474747474747503</v>
      </c>
      <c r="I13750">
        <v>0.98387096774193505</v>
      </c>
      <c r="J13750" s="1" t="s">
        <v>23229</v>
      </c>
      <c r="K13750" t="s">
        <v>23238</v>
      </c>
      <c r="L13750" t="s">
        <v>50744</v>
      </c>
      <c r="M13750" t="s">
        <v>50745</v>
      </c>
    </row>
    <row r="13751" spans="1:13">
      <c r="A13751" s="1" t="s">
        <v>15768</v>
      </c>
      <c r="B13751">
        <v>1.7843810249967699E-4</v>
      </c>
      <c r="C13751" s="1">
        <v>8.7057435246328592E-6</v>
      </c>
      <c r="D13751">
        <v>0.203125</v>
      </c>
      <c r="E13751">
        <v>0.33333333333333298</v>
      </c>
      <c r="F13751">
        <v>0.108465608465608</v>
      </c>
      <c r="G13751">
        <v>3.8461538461538498E-2</v>
      </c>
      <c r="H13751">
        <v>0.151685393258427</v>
      </c>
      <c r="I13751">
        <v>7.6271186440677999E-2</v>
      </c>
      <c r="J13751" s="1">
        <v>0.33333333333333298</v>
      </c>
      <c r="K13751" t="s">
        <v>23238</v>
      </c>
      <c r="L13751" t="s">
        <v>50746</v>
      </c>
      <c r="M13751" t="s">
        <v>50747</v>
      </c>
    </row>
    <row r="13752" spans="1:13">
      <c r="A13752" s="1" t="s">
        <v>15769</v>
      </c>
      <c r="B13752">
        <v>2.0056089980538902E-5</v>
      </c>
      <c r="C13752" s="1">
        <v>1.86911066910569E-5</v>
      </c>
      <c r="D13752">
        <v>0</v>
      </c>
      <c r="E13752">
        <v>5.3763440860215101E-3</v>
      </c>
      <c r="F13752">
        <v>8.0213903743315499E-3</v>
      </c>
      <c r="G13752">
        <v>5.3571428571428603E-2</v>
      </c>
      <c r="H13752">
        <v>4.3859649122806998E-3</v>
      </c>
      <c r="I13752">
        <v>9.6638655462184905E-2</v>
      </c>
      <c r="J13752" s="1">
        <v>0.9</v>
      </c>
      <c r="K13752" t="s">
        <v>23238</v>
      </c>
      <c r="L13752" t="s">
        <v>50748</v>
      </c>
      <c r="M13752" t="s">
        <v>50749</v>
      </c>
    </row>
    <row r="13753" spans="1:13">
      <c r="A13753" s="1" t="s">
        <v>15770</v>
      </c>
      <c r="B13753">
        <v>9.5804340299344095E-8</v>
      </c>
      <c r="C13753" s="1">
        <v>3.8090170353636799E-6</v>
      </c>
      <c r="D13753">
        <v>0</v>
      </c>
      <c r="E13753">
        <v>0</v>
      </c>
      <c r="F13753">
        <v>0</v>
      </c>
      <c r="G13753">
        <v>0</v>
      </c>
      <c r="H13753">
        <v>2.5000000000000001E-2</v>
      </c>
      <c r="I13753">
        <v>0</v>
      </c>
      <c r="J13753" s="1">
        <v>0</v>
      </c>
      <c r="K13753" t="s">
        <v>23240</v>
      </c>
      <c r="L13753" t="s">
        <v>50750</v>
      </c>
      <c r="M13753" t="s">
        <v>50751</v>
      </c>
    </row>
    <row r="13754" spans="1:13">
      <c r="A13754" s="1" t="s">
        <v>15771</v>
      </c>
      <c r="B13754">
        <v>6.8027310410287199E-8</v>
      </c>
      <c r="C13754" s="1">
        <v>1.02759679361392E-6</v>
      </c>
      <c r="D13754">
        <v>0</v>
      </c>
      <c r="E13754">
        <v>0</v>
      </c>
      <c r="F13754">
        <v>5.1813471502590702E-3</v>
      </c>
      <c r="G13754">
        <v>0.18518518518518501</v>
      </c>
      <c r="H13754">
        <v>0</v>
      </c>
      <c r="I13754">
        <v>5.3763440860215101E-3</v>
      </c>
      <c r="J13754" s="1" t="s">
        <v>23229</v>
      </c>
      <c r="K13754" t="s">
        <v>23241</v>
      </c>
      <c r="L13754" t="s">
        <v>50752</v>
      </c>
      <c r="M13754" t="s">
        <v>50753</v>
      </c>
    </row>
    <row r="13755" spans="1:13">
      <c r="A13755" s="1" t="s">
        <v>15772</v>
      </c>
      <c r="B13755">
        <v>1.6743218308839001E-4</v>
      </c>
      <c r="C13755" s="1">
        <v>6.2493999960057996E-4</v>
      </c>
      <c r="D13755">
        <v>0.25</v>
      </c>
      <c r="E13755">
        <v>5.31914893617021E-3</v>
      </c>
      <c r="F13755">
        <v>0.15591397849462399</v>
      </c>
      <c r="G13755">
        <v>0.57999999999999996</v>
      </c>
      <c r="H13755">
        <v>0.49019607843137297</v>
      </c>
      <c r="I13755">
        <v>0.651898734177215</v>
      </c>
      <c r="J13755" s="1" t="s">
        <v>23229</v>
      </c>
      <c r="K13755" t="s">
        <v>23242</v>
      </c>
      <c r="L13755" t="s">
        <v>50754</v>
      </c>
      <c r="M13755" t="s">
        <v>50755</v>
      </c>
    </row>
    <row r="13756" spans="1:13">
      <c r="A13756" s="1" t="s">
        <v>15773</v>
      </c>
      <c r="B13756">
        <v>2.1888905105792699E-7</v>
      </c>
      <c r="C13756" s="1">
        <v>4.4911161001005399E-6</v>
      </c>
      <c r="D13756">
        <v>0.94827586206896597</v>
      </c>
      <c r="E13756">
        <v>0.98958333333333304</v>
      </c>
      <c r="F13756">
        <v>0.84638554216867501</v>
      </c>
      <c r="G13756">
        <v>1</v>
      </c>
      <c r="H13756">
        <v>0.95348837209302295</v>
      </c>
      <c r="I13756">
        <v>1</v>
      </c>
      <c r="J13756" s="1">
        <v>1</v>
      </c>
      <c r="K13756" t="s">
        <v>23238</v>
      </c>
      <c r="L13756" t="s">
        <v>50756</v>
      </c>
      <c r="M13756" t="s">
        <v>50757</v>
      </c>
    </row>
    <row r="13757" spans="1:13">
      <c r="A13757" s="1" t="s">
        <v>15774</v>
      </c>
      <c r="B13757">
        <v>8.2253961126200793E-6</v>
      </c>
      <c r="C13757" s="1">
        <v>9.6043222581931404E-5</v>
      </c>
      <c r="D13757">
        <v>0.67241379310344795</v>
      </c>
      <c r="E13757">
        <v>0.98170731707317105</v>
      </c>
      <c r="F13757">
        <v>0.66049382716049398</v>
      </c>
      <c r="G13757">
        <v>0.14583333333333301</v>
      </c>
      <c r="H13757">
        <v>0.367088607594937</v>
      </c>
      <c r="I13757">
        <v>0.16666666666666699</v>
      </c>
      <c r="J13757" s="1">
        <v>0</v>
      </c>
      <c r="K13757" t="s">
        <v>23238</v>
      </c>
      <c r="L13757" t="s">
        <v>50758</v>
      </c>
      <c r="M13757" t="s">
        <v>50759</v>
      </c>
    </row>
    <row r="13758" spans="1:13">
      <c r="A13758" s="1" t="s">
        <v>15775</v>
      </c>
      <c r="B13758">
        <v>5.5157756234754302E-6</v>
      </c>
      <c r="C13758" s="1">
        <v>4.0514299445206704E-6</v>
      </c>
      <c r="D13758">
        <v>0.140625</v>
      </c>
      <c r="E13758">
        <v>0.157608695652174</v>
      </c>
      <c r="F13758">
        <v>0.56806282722513102</v>
      </c>
      <c r="G13758">
        <v>0.84782608695652195</v>
      </c>
      <c r="H13758">
        <v>0.53125</v>
      </c>
      <c r="I13758">
        <v>0.58219178082191803</v>
      </c>
      <c r="J13758" s="1">
        <v>0</v>
      </c>
      <c r="K13758" t="s">
        <v>23237</v>
      </c>
      <c r="L13758" t="s">
        <v>50760</v>
      </c>
      <c r="M13758" t="s">
        <v>50761</v>
      </c>
    </row>
    <row r="13759" spans="1:13">
      <c r="A13759" s="1" t="s">
        <v>15776</v>
      </c>
      <c r="B13759">
        <v>3.3226899282786803E-7</v>
      </c>
      <c r="C13759" s="1">
        <v>1.9456326280117301E-7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2.68817204301075E-2</v>
      </c>
      <c r="J13759" s="1">
        <v>0</v>
      </c>
      <c r="K13759" t="s">
        <v>23241</v>
      </c>
      <c r="L13759" t="s">
        <v>50762</v>
      </c>
      <c r="M13759" t="s">
        <v>50763</v>
      </c>
    </row>
    <row r="13760" spans="1:13">
      <c r="A13760" s="1" t="s">
        <v>15777</v>
      </c>
      <c r="B13760">
        <v>3.6585839004880401E-4</v>
      </c>
      <c r="C13760" s="1">
        <v>2.1352972775761199E-4</v>
      </c>
      <c r="D13760">
        <v>0.266666666666667</v>
      </c>
      <c r="E13760">
        <v>8.0357142857142905E-2</v>
      </c>
      <c r="F13760">
        <v>0.93650793650793696</v>
      </c>
      <c r="G13760">
        <v>1</v>
      </c>
      <c r="H13760">
        <v>0.90625</v>
      </c>
      <c r="I13760">
        <v>0.97619047619047605</v>
      </c>
      <c r="J13760" s="1">
        <v>1</v>
      </c>
      <c r="K13760" t="s">
        <v>23238</v>
      </c>
      <c r="L13760" t="s">
        <v>50764</v>
      </c>
      <c r="M13760" t="s">
        <v>50765</v>
      </c>
    </row>
    <row r="13761" spans="1:13">
      <c r="A13761" s="1" t="s">
        <v>15778</v>
      </c>
      <c r="B13761">
        <v>3.17234874321941E-8</v>
      </c>
      <c r="C13761" s="1">
        <v>3.1825284072669601E-6</v>
      </c>
      <c r="D13761">
        <v>1</v>
      </c>
      <c r="E13761">
        <v>1</v>
      </c>
      <c r="F13761">
        <v>1</v>
      </c>
      <c r="G13761">
        <v>0.77586206896551702</v>
      </c>
      <c r="H13761">
        <v>1</v>
      </c>
      <c r="I13761">
        <v>0.94871794871794901</v>
      </c>
      <c r="J13761" s="1">
        <v>0</v>
      </c>
      <c r="K13761" t="s">
        <v>23238</v>
      </c>
      <c r="L13761" t="s">
        <v>50766</v>
      </c>
      <c r="M13761" t="s">
        <v>50767</v>
      </c>
    </row>
    <row r="13762" spans="1:13">
      <c r="A13762" s="1" t="s">
        <v>15779</v>
      </c>
      <c r="B13762">
        <v>1.3850537485966799E-3</v>
      </c>
      <c r="C13762" s="1">
        <v>6.02547928794232E-4</v>
      </c>
      <c r="D13762">
        <v>0.17241379310344801</v>
      </c>
      <c r="E13762">
        <v>0.14000000000000001</v>
      </c>
      <c r="F13762">
        <v>0.862433862433862</v>
      </c>
      <c r="G13762">
        <v>0.85365853658536595</v>
      </c>
      <c r="H13762">
        <v>0.62053571428571397</v>
      </c>
      <c r="I13762">
        <v>0.429245283018868</v>
      </c>
      <c r="J13762" s="1">
        <v>1</v>
      </c>
      <c r="K13762" t="s">
        <v>23241</v>
      </c>
      <c r="L13762" t="s">
        <v>50768</v>
      </c>
      <c r="M13762" t="s">
        <v>50769</v>
      </c>
    </row>
    <row r="13763" spans="1:13">
      <c r="A13763" s="1" t="s">
        <v>15780</v>
      </c>
      <c r="B13763">
        <v>1.6145885200841801E-6</v>
      </c>
      <c r="C13763" s="1">
        <v>1.5761233945026501E-6</v>
      </c>
      <c r="D13763">
        <v>0.96875</v>
      </c>
      <c r="E13763">
        <v>1</v>
      </c>
      <c r="F13763">
        <v>0.994871794871795</v>
      </c>
      <c r="G13763">
        <v>0.818965517241379</v>
      </c>
      <c r="H13763">
        <v>0.97368421052631604</v>
      </c>
      <c r="I13763">
        <v>0.98790322580645196</v>
      </c>
      <c r="J13763" s="1">
        <v>1</v>
      </c>
      <c r="K13763" t="s">
        <v>23238</v>
      </c>
      <c r="L13763" t="s">
        <v>50770</v>
      </c>
      <c r="M13763" t="s">
        <v>50771</v>
      </c>
    </row>
    <row r="13764" spans="1:13">
      <c r="A13764" s="1" t="s">
        <v>15781</v>
      </c>
      <c r="B13764">
        <v>2.51842292430514E-4</v>
      </c>
      <c r="C13764" s="1">
        <v>4.0010389599717703E-6</v>
      </c>
      <c r="D13764">
        <v>0.953125</v>
      </c>
      <c r="E13764">
        <v>0.67105263157894701</v>
      </c>
      <c r="F13764">
        <v>1</v>
      </c>
      <c r="G13764">
        <v>0.99056603773584895</v>
      </c>
      <c r="H13764">
        <v>0.990291262135922</v>
      </c>
      <c r="I13764">
        <v>0.99431818181818199</v>
      </c>
      <c r="J13764" s="1">
        <v>1</v>
      </c>
      <c r="K13764" t="s">
        <v>23237</v>
      </c>
      <c r="L13764" t="s">
        <v>50772</v>
      </c>
      <c r="M13764" t="s">
        <v>50773</v>
      </c>
    </row>
    <row r="13765" spans="1:13">
      <c r="A13765" s="1" t="s">
        <v>15782</v>
      </c>
      <c r="B13765">
        <v>8.7849037955482201E-5</v>
      </c>
      <c r="C13765" s="1">
        <v>2.4860117534471501E-5</v>
      </c>
      <c r="D13765">
        <v>0.71052631578947401</v>
      </c>
      <c r="E13765">
        <v>0.47872340425531901</v>
      </c>
      <c r="F13765">
        <v>0.93313953488372103</v>
      </c>
      <c r="G13765">
        <v>0.96875</v>
      </c>
      <c r="H13765">
        <v>0.89830508474576298</v>
      </c>
      <c r="I13765">
        <v>0.89705882352941202</v>
      </c>
      <c r="J13765" s="1" t="s">
        <v>23229</v>
      </c>
      <c r="K13765" t="s">
        <v>23241</v>
      </c>
      <c r="L13765" t="s">
        <v>50774</v>
      </c>
      <c r="M13765" t="s">
        <v>50775</v>
      </c>
    </row>
    <row r="13766" spans="1:13">
      <c r="A13766" s="1" t="s">
        <v>15783</v>
      </c>
      <c r="B13766">
        <v>5.6542781028128302E-7</v>
      </c>
      <c r="C13766" s="1">
        <v>2.3042497607654501E-6</v>
      </c>
      <c r="D13766">
        <v>1</v>
      </c>
      <c r="E13766">
        <v>1</v>
      </c>
      <c r="F13766">
        <v>1</v>
      </c>
      <c r="G13766">
        <v>0.609375</v>
      </c>
      <c r="H13766">
        <v>0.99438202247190999</v>
      </c>
      <c r="I13766">
        <v>0.90217391304347805</v>
      </c>
      <c r="J13766" s="1">
        <v>1</v>
      </c>
      <c r="K13766" t="s">
        <v>23237</v>
      </c>
      <c r="L13766" t="s">
        <v>50776</v>
      </c>
      <c r="M13766" t="s">
        <v>50777</v>
      </c>
    </row>
    <row r="13767" spans="1:13">
      <c r="A13767" s="1" t="s">
        <v>15784</v>
      </c>
      <c r="B13767">
        <v>4.8949611358674902E-5</v>
      </c>
      <c r="C13767" s="1">
        <v>1.7582742321137199E-5</v>
      </c>
      <c r="D13767">
        <v>0.96296296296296302</v>
      </c>
      <c r="E13767">
        <v>0.797752808988764</v>
      </c>
      <c r="F13767">
        <v>1</v>
      </c>
      <c r="G13767">
        <v>1</v>
      </c>
      <c r="H13767">
        <v>1</v>
      </c>
      <c r="I13767">
        <v>0.99489795918367396</v>
      </c>
      <c r="J13767" s="1">
        <v>1</v>
      </c>
      <c r="K13767" t="s">
        <v>23237</v>
      </c>
      <c r="L13767" t="s">
        <v>50778</v>
      </c>
      <c r="M13767" t="s">
        <v>50779</v>
      </c>
    </row>
    <row r="13768" spans="1:13">
      <c r="A13768" s="1" t="s">
        <v>15785</v>
      </c>
      <c r="B13768">
        <v>4.7740246084832897E-5</v>
      </c>
      <c r="C13768" s="1">
        <v>6.0588662943028003E-6</v>
      </c>
      <c r="D13768">
        <v>0.19642857142857101</v>
      </c>
      <c r="E13768">
        <v>6.6265060240963902E-2</v>
      </c>
      <c r="F13768">
        <v>0.65887850467289699</v>
      </c>
      <c r="G13768">
        <v>0.53846153846153799</v>
      </c>
      <c r="H13768">
        <v>0.93382352941176505</v>
      </c>
      <c r="I13768">
        <v>0.72857142857142898</v>
      </c>
      <c r="J13768" s="1" t="s">
        <v>23229</v>
      </c>
      <c r="K13768" t="s">
        <v>23241</v>
      </c>
      <c r="L13768" t="s">
        <v>50780</v>
      </c>
      <c r="M13768" t="s">
        <v>50781</v>
      </c>
    </row>
    <row r="13769" spans="1:13">
      <c r="A13769" s="1" t="s">
        <v>15786</v>
      </c>
      <c r="B13769">
        <v>1.17813994660986E-5</v>
      </c>
      <c r="C13769" s="1">
        <v>1.8636432474981201E-6</v>
      </c>
      <c r="D13769">
        <v>0.91666666666666696</v>
      </c>
      <c r="E13769">
        <v>0.88135593220339004</v>
      </c>
      <c r="F13769">
        <v>1</v>
      </c>
      <c r="G13769">
        <v>1</v>
      </c>
      <c r="H13769">
        <v>0.99107142857142905</v>
      </c>
      <c r="I13769">
        <v>1</v>
      </c>
      <c r="J13769" s="1">
        <v>1</v>
      </c>
      <c r="K13769" t="s">
        <v>23237</v>
      </c>
      <c r="L13769" t="s">
        <v>50782</v>
      </c>
      <c r="M13769" t="s">
        <v>50783</v>
      </c>
    </row>
    <row r="13770" spans="1:13">
      <c r="A13770" s="1" t="s">
        <v>15787</v>
      </c>
      <c r="B13770">
        <v>1.39640080337363E-5</v>
      </c>
      <c r="C13770" s="1">
        <v>5.4998563512846499E-6</v>
      </c>
      <c r="D13770">
        <v>7.8125E-2</v>
      </c>
      <c r="E13770">
        <v>5.4347826086956503E-3</v>
      </c>
      <c r="F13770">
        <v>9.5238095238095205E-2</v>
      </c>
      <c r="G13770">
        <v>0</v>
      </c>
      <c r="H13770">
        <v>5.4347826086956499E-2</v>
      </c>
      <c r="I13770">
        <v>2.1428571428571401E-2</v>
      </c>
      <c r="J13770" s="1">
        <v>0</v>
      </c>
      <c r="K13770" t="s">
        <v>23241</v>
      </c>
      <c r="L13770" t="s">
        <v>50784</v>
      </c>
      <c r="M13770" t="s">
        <v>50785</v>
      </c>
    </row>
    <row r="13771" spans="1:13">
      <c r="A13771" s="1" t="s">
        <v>15788</v>
      </c>
      <c r="B13771">
        <v>1.05075966657357E-6</v>
      </c>
      <c r="C13771" s="1">
        <v>6.3968314722409598E-6</v>
      </c>
      <c r="D13771">
        <v>0.43548387096774199</v>
      </c>
      <c r="E13771">
        <v>0.77586206896551702</v>
      </c>
      <c r="F13771">
        <v>0.75937500000000002</v>
      </c>
      <c r="G13771">
        <v>0</v>
      </c>
      <c r="H13771">
        <v>0.56944444444444398</v>
      </c>
      <c r="I13771">
        <v>0.23749999999999999</v>
      </c>
      <c r="J13771" s="1" t="s">
        <v>23229</v>
      </c>
      <c r="K13771" t="s">
        <v>23238</v>
      </c>
      <c r="L13771" t="s">
        <v>50786</v>
      </c>
      <c r="M13771" t="s">
        <v>50787</v>
      </c>
    </row>
    <row r="13772" spans="1:13">
      <c r="A13772" s="1" t="s">
        <v>15789</v>
      </c>
      <c r="B13772">
        <v>1.4037299964332601E-4</v>
      </c>
      <c r="C13772" s="1">
        <v>1.7736405493225401E-4</v>
      </c>
      <c r="D13772">
        <v>0.140625</v>
      </c>
      <c r="E13772">
        <v>1.0416666666666701E-2</v>
      </c>
      <c r="F13772">
        <v>0.34102564102564098</v>
      </c>
      <c r="G13772">
        <v>2.6315789473684199E-2</v>
      </c>
      <c r="H13772">
        <v>0.324561403508772</v>
      </c>
      <c r="I13772">
        <v>0.08</v>
      </c>
      <c r="J13772" s="1">
        <v>0</v>
      </c>
      <c r="K13772" t="s">
        <v>23242</v>
      </c>
      <c r="L13772" t="s">
        <v>50788</v>
      </c>
      <c r="M13772" t="s">
        <v>50789</v>
      </c>
    </row>
    <row r="13773" spans="1:13">
      <c r="A13773" s="1" t="s">
        <v>15790</v>
      </c>
      <c r="B13773">
        <v>5.5230144226829698E-7</v>
      </c>
      <c r="C13773" s="1">
        <v>1.2992317555905801E-4</v>
      </c>
      <c r="D13773">
        <v>0.734375</v>
      </c>
      <c r="E13773">
        <v>0.58602150537634401</v>
      </c>
      <c r="F13773">
        <v>0.64054054054054099</v>
      </c>
      <c r="G13773">
        <v>0.93333333333333302</v>
      </c>
      <c r="H13773">
        <v>0.80097087378640797</v>
      </c>
      <c r="I13773">
        <v>0.94382022471910099</v>
      </c>
      <c r="J13773" s="1">
        <v>1</v>
      </c>
      <c r="K13773" t="s">
        <v>23238</v>
      </c>
      <c r="L13773" t="s">
        <v>50790</v>
      </c>
      <c r="M13773" t="s">
        <v>50791</v>
      </c>
    </row>
    <row r="13774" spans="1:13">
      <c r="A13774" s="1" t="s">
        <v>15791</v>
      </c>
      <c r="B13774">
        <v>5.5225395574367599E-8</v>
      </c>
      <c r="C13774" s="1">
        <v>1.7795135297327399E-8</v>
      </c>
      <c r="D13774">
        <v>1</v>
      </c>
      <c r="E13774">
        <v>0.99382716049382702</v>
      </c>
      <c r="F13774">
        <v>1</v>
      </c>
      <c r="G13774">
        <v>1</v>
      </c>
      <c r="H13774">
        <v>1</v>
      </c>
      <c r="I13774">
        <v>1</v>
      </c>
      <c r="J13774" s="1">
        <v>0</v>
      </c>
      <c r="K13774" t="s">
        <v>23242</v>
      </c>
      <c r="L13774" t="s">
        <v>50792</v>
      </c>
      <c r="M13774" t="s">
        <v>50793</v>
      </c>
    </row>
    <row r="13775" spans="1:13">
      <c r="A13775" s="1" t="s">
        <v>15792</v>
      </c>
      <c r="B13775">
        <v>2.5876002711510202E-4</v>
      </c>
      <c r="C13775" s="1">
        <v>2.1299366777951899E-4</v>
      </c>
      <c r="D13775">
        <v>0.953125</v>
      </c>
      <c r="E13775">
        <v>0.42307692307692302</v>
      </c>
      <c r="F13775">
        <v>0.87628865979381398</v>
      </c>
      <c r="G13775">
        <v>0.91818181818181799</v>
      </c>
      <c r="H13775">
        <v>0.91592920353982299</v>
      </c>
      <c r="I13775">
        <v>0.929245283018868</v>
      </c>
      <c r="J13775" s="1">
        <v>0.95454545454545503</v>
      </c>
      <c r="K13775" t="s">
        <v>23240</v>
      </c>
      <c r="L13775" t="s">
        <v>50794</v>
      </c>
      <c r="M13775" t="s">
        <v>50795</v>
      </c>
    </row>
    <row r="13776" spans="1:13">
      <c r="A13776" s="1" t="s">
        <v>15793</v>
      </c>
      <c r="B13776">
        <v>8.0159545564065804E-7</v>
      </c>
      <c r="C13776" s="1">
        <v>3.13313106989012E-5</v>
      </c>
      <c r="D13776">
        <v>0</v>
      </c>
      <c r="E13776">
        <v>0</v>
      </c>
      <c r="F13776">
        <v>0</v>
      </c>
      <c r="G13776">
        <v>0.69642857142857095</v>
      </c>
      <c r="H13776">
        <v>2.9850746268656699E-2</v>
      </c>
      <c r="I13776">
        <v>6.8965517241379296E-2</v>
      </c>
      <c r="J13776" s="1">
        <v>0</v>
      </c>
      <c r="K13776" t="s">
        <v>23241</v>
      </c>
      <c r="L13776" t="s">
        <v>50796</v>
      </c>
      <c r="M13776" t="s">
        <v>50797</v>
      </c>
    </row>
    <row r="13777" spans="1:13">
      <c r="A13777" s="1" t="s">
        <v>15794</v>
      </c>
      <c r="B13777">
        <v>1.2141323691503E-4</v>
      </c>
      <c r="C13777" s="1">
        <v>6.0816895367211602E-5</v>
      </c>
      <c r="D13777">
        <v>7.4074074074074098E-2</v>
      </c>
      <c r="E13777">
        <v>0</v>
      </c>
      <c r="F13777">
        <v>0.37062937062937101</v>
      </c>
      <c r="G13777">
        <v>7.3529411764705899E-2</v>
      </c>
      <c r="H13777">
        <v>0.24657534246575299</v>
      </c>
      <c r="I13777">
        <v>0.30392156862745101</v>
      </c>
      <c r="J13777" s="1">
        <v>0</v>
      </c>
      <c r="K13777" t="s">
        <v>23241</v>
      </c>
      <c r="L13777" t="s">
        <v>50798</v>
      </c>
      <c r="M13777" t="s">
        <v>50799</v>
      </c>
    </row>
    <row r="13778" spans="1:13">
      <c r="A13778" s="1" t="s">
        <v>15795</v>
      </c>
      <c r="B13778">
        <v>1.3623961412306399E-5</v>
      </c>
      <c r="C13778" s="1">
        <v>5.4510595176880301E-9</v>
      </c>
      <c r="D13778">
        <v>1</v>
      </c>
      <c r="E13778">
        <v>0.85632183908046</v>
      </c>
      <c r="F13778">
        <v>1</v>
      </c>
      <c r="G13778">
        <v>1</v>
      </c>
      <c r="H13778">
        <v>1</v>
      </c>
      <c r="I13778">
        <v>1</v>
      </c>
      <c r="J13778" s="1">
        <v>1</v>
      </c>
      <c r="K13778" t="s">
        <v>23238</v>
      </c>
      <c r="L13778" t="s">
        <v>50800</v>
      </c>
      <c r="M13778" t="s">
        <v>50801</v>
      </c>
    </row>
    <row r="13779" spans="1:13">
      <c r="A13779" s="1" t="s">
        <v>15796</v>
      </c>
      <c r="B13779">
        <v>5.7034618650839998E-7</v>
      </c>
      <c r="C13779" s="1">
        <v>2.8082544405576901E-6</v>
      </c>
      <c r="D13779">
        <v>1.7857142857142901E-2</v>
      </c>
      <c r="E13779">
        <v>0</v>
      </c>
      <c r="F13779">
        <v>7.2727272727272696E-2</v>
      </c>
      <c r="G13779">
        <v>0</v>
      </c>
      <c r="H13779">
        <v>0</v>
      </c>
      <c r="I13779">
        <v>0</v>
      </c>
      <c r="J13779" s="1" t="s">
        <v>23229</v>
      </c>
      <c r="K13779" t="s">
        <v>23238</v>
      </c>
      <c r="L13779" t="s">
        <v>50802</v>
      </c>
      <c r="M13779" t="s">
        <v>50803</v>
      </c>
    </row>
    <row r="13780" spans="1:13">
      <c r="A13780" s="1" t="s">
        <v>15797</v>
      </c>
      <c r="B13780">
        <v>8.0742958369401898E-8</v>
      </c>
      <c r="C13780" s="1">
        <v>6.4408413960593303E-7</v>
      </c>
      <c r="D13780">
        <v>0.94642857142857095</v>
      </c>
      <c r="E13780">
        <v>1</v>
      </c>
      <c r="F13780">
        <v>1</v>
      </c>
      <c r="G13780">
        <v>0.98863636363636398</v>
      </c>
      <c r="H13780">
        <v>0.995</v>
      </c>
      <c r="I13780">
        <v>1</v>
      </c>
      <c r="J13780" s="1">
        <v>1</v>
      </c>
      <c r="K13780" t="s">
        <v>23240</v>
      </c>
      <c r="L13780" t="s">
        <v>50804</v>
      </c>
      <c r="M13780" t="s">
        <v>50805</v>
      </c>
    </row>
    <row r="13781" spans="1:13">
      <c r="A13781" s="1" t="s">
        <v>15798</v>
      </c>
      <c r="B13781">
        <v>2.5552590062276499E-6</v>
      </c>
      <c r="C13781" s="1">
        <v>6.8810337066910797E-6</v>
      </c>
      <c r="D13781">
        <v>0.15517241379310301</v>
      </c>
      <c r="E13781">
        <v>0.12962962962963001</v>
      </c>
      <c r="F13781">
        <v>0.31203007518796999</v>
      </c>
      <c r="G13781">
        <v>0.2</v>
      </c>
      <c r="H13781">
        <v>0.17808219178082199</v>
      </c>
      <c r="I13781">
        <v>0.14285714285714299</v>
      </c>
      <c r="J13781" s="1">
        <v>0</v>
      </c>
      <c r="K13781" t="s">
        <v>23241</v>
      </c>
      <c r="L13781" t="s">
        <v>50806</v>
      </c>
      <c r="M13781" t="s">
        <v>50807</v>
      </c>
    </row>
    <row r="13782" spans="1:13">
      <c r="A13782" s="1" t="s">
        <v>15799</v>
      </c>
      <c r="B13782">
        <v>3.5208730804944397E-8</v>
      </c>
      <c r="C13782" s="1">
        <v>2.0096791605749802E-6</v>
      </c>
      <c r="D13782">
        <v>7.8125E-2</v>
      </c>
      <c r="E13782">
        <v>1.0416666666666701E-2</v>
      </c>
      <c r="F13782">
        <v>4.1237113402061903E-2</v>
      </c>
      <c r="G13782">
        <v>0</v>
      </c>
      <c r="H13782">
        <v>1.35135135135135E-2</v>
      </c>
      <c r="I13782">
        <v>0</v>
      </c>
      <c r="J13782" s="1">
        <v>0</v>
      </c>
      <c r="K13782" t="s">
        <v>23241</v>
      </c>
      <c r="L13782" t="s">
        <v>50808</v>
      </c>
      <c r="M13782" t="s">
        <v>50809</v>
      </c>
    </row>
    <row r="13783" spans="1:13">
      <c r="A13783" s="1" t="s">
        <v>15800</v>
      </c>
      <c r="B13783">
        <v>6.9141464541628295E-7</v>
      </c>
      <c r="C13783" s="1">
        <v>1.5199076361217699E-5</v>
      </c>
      <c r="D13783">
        <v>1</v>
      </c>
      <c r="E13783">
        <v>1</v>
      </c>
      <c r="F13783">
        <v>0.99375000000000002</v>
      </c>
      <c r="G13783">
        <v>0.6875</v>
      </c>
      <c r="H13783">
        <v>0.86021505376344098</v>
      </c>
      <c r="I13783">
        <v>0.95652173913043503</v>
      </c>
      <c r="J13783" s="1">
        <v>1</v>
      </c>
      <c r="K13783" t="s">
        <v>23238</v>
      </c>
      <c r="L13783" t="s">
        <v>50810</v>
      </c>
      <c r="M13783" t="s">
        <v>50811</v>
      </c>
    </row>
    <row r="13784" spans="1:13">
      <c r="A13784" s="1" t="s">
        <v>15801</v>
      </c>
      <c r="B13784">
        <v>2.77183927197073E-6</v>
      </c>
      <c r="C13784" s="1">
        <v>4.0699803097589496E-6</v>
      </c>
      <c r="D13784">
        <v>1</v>
      </c>
      <c r="E13784">
        <v>1</v>
      </c>
      <c r="F13784">
        <v>0.97445255474452597</v>
      </c>
      <c r="G13784">
        <v>1</v>
      </c>
      <c r="H13784">
        <v>0.96376811594202905</v>
      </c>
      <c r="I13784">
        <v>1</v>
      </c>
      <c r="J13784" s="1">
        <v>1</v>
      </c>
      <c r="K13784" t="s">
        <v>23241</v>
      </c>
      <c r="L13784" t="s">
        <v>50812</v>
      </c>
      <c r="M13784" t="s">
        <v>50813</v>
      </c>
    </row>
    <row r="13785" spans="1:13">
      <c r="A13785" s="1" t="s">
        <v>15802</v>
      </c>
      <c r="B13785">
        <v>1.77551692376181E-8</v>
      </c>
      <c r="C13785" s="1">
        <v>9.4267714062641895E-6</v>
      </c>
      <c r="D13785">
        <v>0</v>
      </c>
      <c r="E13785">
        <v>0</v>
      </c>
      <c r="F13785">
        <v>0</v>
      </c>
      <c r="G13785">
        <v>0.19298245614035101</v>
      </c>
      <c r="H13785">
        <v>4.5045045045045001E-3</v>
      </c>
      <c r="I13785">
        <v>5.93220338983051E-2</v>
      </c>
      <c r="J13785" s="1">
        <v>0</v>
      </c>
      <c r="K13785" t="s">
        <v>23239</v>
      </c>
      <c r="L13785" t="s">
        <v>50814</v>
      </c>
      <c r="M13785" t="s">
        <v>50815</v>
      </c>
    </row>
    <row r="13786" spans="1:13">
      <c r="A13786" s="1" t="s">
        <v>15803</v>
      </c>
      <c r="B13786">
        <v>1.0817516236540199E-4</v>
      </c>
      <c r="C13786" s="1">
        <v>2.0987727552271502E-6</v>
      </c>
      <c r="D13786">
        <v>0.69354838709677402</v>
      </c>
      <c r="E13786">
        <v>0.46794871794871801</v>
      </c>
      <c r="F13786">
        <v>0.86328125</v>
      </c>
      <c r="G13786">
        <v>1</v>
      </c>
      <c r="H13786">
        <v>0.94444444444444398</v>
      </c>
      <c r="I13786">
        <v>0.98571428571428599</v>
      </c>
      <c r="J13786" s="1">
        <v>1</v>
      </c>
      <c r="K13786" t="s">
        <v>23238</v>
      </c>
      <c r="L13786" t="s">
        <v>50816</v>
      </c>
      <c r="M13786" t="s">
        <v>50817</v>
      </c>
    </row>
    <row r="13787" spans="1:13">
      <c r="A13787" s="1" t="s">
        <v>15804</v>
      </c>
      <c r="B13787">
        <v>9.6225237577318905E-8</v>
      </c>
      <c r="C13787" s="1">
        <v>3.1024480845556098E-7</v>
      </c>
      <c r="D13787">
        <v>0</v>
      </c>
      <c r="E13787">
        <v>0</v>
      </c>
      <c r="F13787">
        <v>0</v>
      </c>
      <c r="G13787">
        <v>0.163793103448276</v>
      </c>
      <c r="H13787">
        <v>0</v>
      </c>
      <c r="I13787">
        <v>2.0325203252032499E-2</v>
      </c>
      <c r="J13787" s="1">
        <v>0</v>
      </c>
      <c r="K13787" t="s">
        <v>23242</v>
      </c>
      <c r="L13787" t="s">
        <v>50818</v>
      </c>
      <c r="M13787" t="s">
        <v>50819</v>
      </c>
    </row>
    <row r="13788" spans="1:13">
      <c r="A13788" s="1" t="s">
        <v>15805</v>
      </c>
      <c r="B13788">
        <v>4.7068304658358098E-8</v>
      </c>
      <c r="C13788" s="1">
        <v>4.02159099215688E-7</v>
      </c>
      <c r="D13788">
        <v>1</v>
      </c>
      <c r="E13788">
        <v>0.99418604651162801</v>
      </c>
      <c r="F13788">
        <v>1</v>
      </c>
      <c r="G13788">
        <v>1</v>
      </c>
      <c r="H13788">
        <v>0.99411764705882399</v>
      </c>
      <c r="I13788">
        <v>0.98863636363636398</v>
      </c>
      <c r="J13788" s="1">
        <v>1</v>
      </c>
      <c r="K13788" t="s">
        <v>23240</v>
      </c>
      <c r="L13788" t="s">
        <v>50820</v>
      </c>
      <c r="M13788" t="s">
        <v>50821</v>
      </c>
    </row>
    <row r="13789" spans="1:13">
      <c r="A13789" s="1" t="s">
        <v>15806</v>
      </c>
      <c r="B13789">
        <v>1.3465443469015101E-4</v>
      </c>
      <c r="C13789" s="1">
        <v>3.3724435826997698E-5</v>
      </c>
      <c r="D13789">
        <v>0.35483870967741898</v>
      </c>
      <c r="E13789">
        <v>0.71264367816092</v>
      </c>
      <c r="F13789">
        <v>0.110810810810811</v>
      </c>
      <c r="G13789">
        <v>0.32894736842105299</v>
      </c>
      <c r="H13789">
        <v>0.21226415094339601</v>
      </c>
      <c r="I13789">
        <v>0.38834951456310701</v>
      </c>
      <c r="J13789" s="1">
        <v>0.33333333333333298</v>
      </c>
      <c r="K13789" t="s">
        <v>23238</v>
      </c>
      <c r="L13789" t="s">
        <v>50822</v>
      </c>
      <c r="M13789" t="s">
        <v>50823</v>
      </c>
    </row>
    <row r="13790" spans="1:13">
      <c r="A13790" s="1" t="s">
        <v>15807</v>
      </c>
      <c r="B13790">
        <v>4.0182247515942098E-5</v>
      </c>
      <c r="C13790" s="1">
        <v>8.9068828457594795E-7</v>
      </c>
      <c r="D13790">
        <v>0.72580645161290303</v>
      </c>
      <c r="E13790">
        <v>0.85465116279069797</v>
      </c>
      <c r="F13790">
        <v>0.96153846153846201</v>
      </c>
      <c r="G13790">
        <v>0.72580645161290303</v>
      </c>
      <c r="H13790">
        <v>0.94578313253012003</v>
      </c>
      <c r="I13790">
        <v>0.75471698113207597</v>
      </c>
      <c r="J13790" s="1">
        <v>1</v>
      </c>
      <c r="K13790" t="s">
        <v>23239</v>
      </c>
      <c r="L13790" t="s">
        <v>50824</v>
      </c>
      <c r="M13790" t="s">
        <v>50825</v>
      </c>
    </row>
    <row r="13791" spans="1:13">
      <c r="A13791" s="1" t="s">
        <v>15808</v>
      </c>
      <c r="B13791">
        <v>1.4506958635794699E-6</v>
      </c>
      <c r="C13791" s="1">
        <v>5.2697451604673098E-6</v>
      </c>
      <c r="D13791">
        <v>1</v>
      </c>
      <c r="E13791">
        <v>0.99253731343283602</v>
      </c>
      <c r="F13791">
        <v>0.99704142011834296</v>
      </c>
      <c r="G13791">
        <v>0.97368421052631604</v>
      </c>
      <c r="H13791">
        <v>0.99489795918367396</v>
      </c>
      <c r="I13791">
        <v>0.980582524271845</v>
      </c>
      <c r="J13791" s="1">
        <v>0</v>
      </c>
      <c r="K13791" t="s">
        <v>23238</v>
      </c>
      <c r="L13791" t="s">
        <v>50826</v>
      </c>
      <c r="M13791" t="s">
        <v>50827</v>
      </c>
    </row>
    <row r="13792" spans="1:13">
      <c r="A13792" s="1" t="s">
        <v>15809</v>
      </c>
      <c r="B13792">
        <v>5.1004738628001998E-5</v>
      </c>
      <c r="C13792" s="1">
        <v>2.3087313542627101E-4</v>
      </c>
      <c r="D13792">
        <v>0</v>
      </c>
      <c r="E13792">
        <v>0</v>
      </c>
      <c r="F13792">
        <v>0</v>
      </c>
      <c r="G13792">
        <v>0.54901960784313697</v>
      </c>
      <c r="H13792">
        <v>4.4642857142857102E-2</v>
      </c>
      <c r="I13792">
        <v>0.57456140350877205</v>
      </c>
      <c r="J13792" s="1">
        <v>0</v>
      </c>
      <c r="K13792" t="s">
        <v>23241</v>
      </c>
      <c r="L13792" t="s">
        <v>50828</v>
      </c>
      <c r="M13792" t="s">
        <v>50829</v>
      </c>
    </row>
    <row r="13793" spans="1:13">
      <c r="A13793" s="1" t="s">
        <v>15810</v>
      </c>
      <c r="B13793">
        <v>4.4940347586308402E-6</v>
      </c>
      <c r="C13793" s="1">
        <v>8.4381112173400296E-6</v>
      </c>
      <c r="D13793">
        <v>0.96551724137931005</v>
      </c>
      <c r="E13793">
        <v>0.97752808988763995</v>
      </c>
      <c r="F13793">
        <v>0.95967741935483897</v>
      </c>
      <c r="G13793">
        <v>1</v>
      </c>
      <c r="H13793">
        <v>0.98421052631578898</v>
      </c>
      <c r="I13793">
        <v>1</v>
      </c>
      <c r="J13793" s="1">
        <v>1</v>
      </c>
      <c r="K13793" t="s">
        <v>23238</v>
      </c>
      <c r="L13793" t="s">
        <v>50830</v>
      </c>
      <c r="M13793" t="s">
        <v>50831</v>
      </c>
    </row>
    <row r="13794" spans="1:13">
      <c r="A13794" s="1" t="s">
        <v>15811</v>
      </c>
      <c r="B13794">
        <v>1.29457976686995E-6</v>
      </c>
      <c r="C13794" s="1">
        <v>4.4974148286033599E-5</v>
      </c>
      <c r="D13794">
        <v>0.90625</v>
      </c>
      <c r="E13794">
        <v>0.89247311827956999</v>
      </c>
      <c r="F13794">
        <v>0.87958115183246099</v>
      </c>
      <c r="G13794">
        <v>0.98888888888888904</v>
      </c>
      <c r="H13794">
        <v>0.975247524752475</v>
      </c>
      <c r="I13794">
        <v>0.97619047619047605</v>
      </c>
      <c r="J13794" s="1">
        <v>1</v>
      </c>
      <c r="K13794" t="s">
        <v>23238</v>
      </c>
      <c r="L13794" t="s">
        <v>50832</v>
      </c>
      <c r="M13794" t="s">
        <v>50833</v>
      </c>
    </row>
    <row r="13795" spans="1:13">
      <c r="A13795" s="1" t="s">
        <v>15812</v>
      </c>
      <c r="B13795">
        <v>5.6316244379332904E-7</v>
      </c>
      <c r="C13795" s="1">
        <v>5.01086820225387E-7</v>
      </c>
      <c r="D13795">
        <v>0</v>
      </c>
      <c r="E13795">
        <v>0</v>
      </c>
      <c r="F13795">
        <v>0</v>
      </c>
      <c r="G13795">
        <v>0.42857142857142899</v>
      </c>
      <c r="H13795">
        <v>0</v>
      </c>
      <c r="I13795">
        <v>6.3953488372092998E-2</v>
      </c>
      <c r="J13795" s="1">
        <v>0</v>
      </c>
      <c r="K13795" t="s">
        <v>23238</v>
      </c>
      <c r="L13795" t="s">
        <v>50834</v>
      </c>
      <c r="M13795" t="s">
        <v>50835</v>
      </c>
    </row>
    <row r="13796" spans="1:13">
      <c r="A13796" s="1" t="s">
        <v>15813</v>
      </c>
      <c r="B13796">
        <v>1.10248302798719E-6</v>
      </c>
      <c r="C13796" s="1">
        <v>8.53518421471914E-7</v>
      </c>
      <c r="D13796">
        <v>0.98076923076923095</v>
      </c>
      <c r="E13796">
        <v>1</v>
      </c>
      <c r="F13796">
        <v>0.99397590361445798</v>
      </c>
      <c r="G13796">
        <v>1</v>
      </c>
      <c r="H13796">
        <v>0.98648648648648696</v>
      </c>
      <c r="I13796">
        <v>1</v>
      </c>
      <c r="J13796" s="1">
        <v>1</v>
      </c>
      <c r="K13796" t="s">
        <v>23238</v>
      </c>
      <c r="L13796" t="s">
        <v>50836</v>
      </c>
      <c r="M13796" t="s">
        <v>50837</v>
      </c>
    </row>
    <row r="13797" spans="1:13">
      <c r="A13797" s="1" t="s">
        <v>15814</v>
      </c>
      <c r="B13797">
        <v>2.4401299453753798E-5</v>
      </c>
      <c r="C13797" s="1">
        <v>2.73435908223709E-8</v>
      </c>
      <c r="D13797">
        <v>0.116666666666667</v>
      </c>
      <c r="E13797">
        <v>5.6818181818181802E-3</v>
      </c>
      <c r="F13797">
        <v>0</v>
      </c>
      <c r="G13797">
        <v>0</v>
      </c>
      <c r="H13797">
        <v>0</v>
      </c>
      <c r="I13797">
        <v>0</v>
      </c>
      <c r="J13797" s="1">
        <v>0</v>
      </c>
      <c r="K13797" t="s">
        <v>23240</v>
      </c>
      <c r="L13797" t="s">
        <v>50838</v>
      </c>
      <c r="M13797" t="s">
        <v>50839</v>
      </c>
    </row>
    <row r="13798" spans="1:13">
      <c r="A13798" s="1" t="s">
        <v>15815</v>
      </c>
      <c r="B13798">
        <v>1.2366983330112699E-5</v>
      </c>
      <c r="C13798" s="1">
        <v>2.29162400045315E-6</v>
      </c>
      <c r="D13798">
        <v>0.83333333333333304</v>
      </c>
      <c r="E13798">
        <v>0.99431818181818199</v>
      </c>
      <c r="F13798">
        <v>0.93650793650793696</v>
      </c>
      <c r="G13798">
        <v>1</v>
      </c>
      <c r="H13798">
        <v>1</v>
      </c>
      <c r="I13798">
        <v>0.98113207547169801</v>
      </c>
      <c r="J13798" s="1" t="s">
        <v>23229</v>
      </c>
      <c r="K13798" t="s">
        <v>23238</v>
      </c>
      <c r="L13798" t="s">
        <v>50840</v>
      </c>
      <c r="M13798" t="s">
        <v>50841</v>
      </c>
    </row>
    <row r="13799" spans="1:13">
      <c r="A13799" s="1" t="s">
        <v>15816</v>
      </c>
      <c r="B13799">
        <v>0</v>
      </c>
      <c r="C13799" s="1">
        <v>0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 s="1">
        <v>0</v>
      </c>
      <c r="K13799" t="s">
        <v>23238</v>
      </c>
      <c r="L13799" t="s">
        <v>50842</v>
      </c>
      <c r="M13799" t="s">
        <v>50843</v>
      </c>
    </row>
    <row r="13800" spans="1:13">
      <c r="A13800" s="1" t="s">
        <v>15817</v>
      </c>
      <c r="B13800">
        <v>8.5111376450369106E-5</v>
      </c>
      <c r="C13800" s="1">
        <v>3.8805064413127601E-4</v>
      </c>
      <c r="D13800">
        <v>0.952380952380952</v>
      </c>
      <c r="E13800">
        <v>1</v>
      </c>
      <c r="F13800">
        <v>0.88483146067415697</v>
      </c>
      <c r="G13800">
        <v>0.56818181818181801</v>
      </c>
      <c r="H13800">
        <v>0.87765957446808496</v>
      </c>
      <c r="I13800">
        <v>0.344444444444444</v>
      </c>
      <c r="J13800" s="1">
        <v>1</v>
      </c>
      <c r="K13800" t="s">
        <v>23237</v>
      </c>
      <c r="L13800" t="s">
        <v>50844</v>
      </c>
      <c r="M13800" t="s">
        <v>50845</v>
      </c>
    </row>
    <row r="13801" spans="1:13">
      <c r="A13801" s="1" t="s">
        <v>15818</v>
      </c>
      <c r="B13801">
        <v>1.85104770444928E-6</v>
      </c>
      <c r="C13801" s="1">
        <v>5.0790041275309895E-7</v>
      </c>
      <c r="D13801">
        <v>4.3478260869565202E-2</v>
      </c>
      <c r="E13801">
        <v>0.14935064935064901</v>
      </c>
      <c r="F13801">
        <v>0</v>
      </c>
      <c r="G13801">
        <v>0</v>
      </c>
      <c r="H13801">
        <v>0</v>
      </c>
      <c r="I13801">
        <v>0</v>
      </c>
      <c r="J13801" s="1">
        <v>0</v>
      </c>
      <c r="K13801" t="s">
        <v>23237</v>
      </c>
      <c r="L13801" t="s">
        <v>50846</v>
      </c>
      <c r="M13801" t="s">
        <v>50847</v>
      </c>
    </row>
    <row r="13802" spans="1:13">
      <c r="A13802" s="1" t="s">
        <v>15819</v>
      </c>
      <c r="B13802">
        <v>2.5882307123504201E-6</v>
      </c>
      <c r="C13802" s="1">
        <v>2.1507554728202802E-5</v>
      </c>
      <c r="D13802">
        <v>0.125</v>
      </c>
      <c r="E13802">
        <v>5.5555555555555601E-2</v>
      </c>
      <c r="F13802">
        <v>6.9444444444444406E-2</v>
      </c>
      <c r="G13802">
        <v>0.17857142857142899</v>
      </c>
      <c r="H13802">
        <v>0.46666666666666701</v>
      </c>
      <c r="I13802">
        <v>0.27142857142857102</v>
      </c>
      <c r="J13802" s="1">
        <v>0</v>
      </c>
      <c r="K13802" t="s">
        <v>23238</v>
      </c>
      <c r="L13802" t="s">
        <v>50848</v>
      </c>
      <c r="M13802" t="s">
        <v>50849</v>
      </c>
    </row>
    <row r="13803" spans="1:13">
      <c r="A13803" s="1" t="s">
        <v>15820</v>
      </c>
      <c r="B13803">
        <v>1.0734323392349299E-6</v>
      </c>
      <c r="C13803" s="1">
        <v>3.8497132234092098E-7</v>
      </c>
      <c r="D13803">
        <v>1</v>
      </c>
      <c r="E13803">
        <v>1</v>
      </c>
      <c r="F13803">
        <v>0.994871794871795</v>
      </c>
      <c r="G13803">
        <v>0.99137931034482796</v>
      </c>
      <c r="H13803">
        <v>1</v>
      </c>
      <c r="I13803">
        <v>0.99596774193548399</v>
      </c>
      <c r="J13803" s="1">
        <v>0</v>
      </c>
      <c r="K13803" t="s">
        <v>23238</v>
      </c>
      <c r="L13803" t="s">
        <v>50850</v>
      </c>
      <c r="M13803" t="s">
        <v>50851</v>
      </c>
    </row>
    <row r="13804" spans="1:13">
      <c r="A13804" s="1" t="s">
        <v>15821</v>
      </c>
      <c r="B13804">
        <v>2.9240420470574801E-7</v>
      </c>
      <c r="C13804" s="1">
        <v>5.63635843326082E-8</v>
      </c>
      <c r="D13804">
        <v>0.96875</v>
      </c>
      <c r="E13804">
        <v>1</v>
      </c>
      <c r="F13804">
        <v>0.99726775956284197</v>
      </c>
      <c r="G13804">
        <v>0.97435897435897401</v>
      </c>
      <c r="H13804">
        <v>1</v>
      </c>
      <c r="I13804">
        <v>0.80821917808219201</v>
      </c>
      <c r="J13804" s="1">
        <v>1</v>
      </c>
      <c r="K13804" t="s">
        <v>23238</v>
      </c>
      <c r="L13804" t="s">
        <v>50852</v>
      </c>
      <c r="M13804" t="s">
        <v>50853</v>
      </c>
    </row>
    <row r="13805" spans="1:13">
      <c r="A13805" s="1" t="s">
        <v>15822</v>
      </c>
      <c r="B13805">
        <v>9.4059746313876004E-7</v>
      </c>
      <c r="C13805" s="1">
        <v>3.2177796569229503E-5</v>
      </c>
      <c r="D13805">
        <v>1</v>
      </c>
      <c r="E13805">
        <v>1</v>
      </c>
      <c r="F13805">
        <v>0.873417721518987</v>
      </c>
      <c r="G13805">
        <v>1</v>
      </c>
      <c r="H13805">
        <v>0.99509803921568596</v>
      </c>
      <c r="I13805">
        <v>1</v>
      </c>
      <c r="J13805" s="1">
        <v>1</v>
      </c>
      <c r="K13805" t="s">
        <v>23237</v>
      </c>
      <c r="L13805" t="s">
        <v>50854</v>
      </c>
      <c r="M13805" t="s">
        <v>50855</v>
      </c>
    </row>
    <row r="13806" spans="1:13">
      <c r="A13806" s="1" t="s">
        <v>15823</v>
      </c>
      <c r="B13806">
        <v>1.78061050555661E-4</v>
      </c>
      <c r="C13806" s="1">
        <v>3.6441383519402202E-4</v>
      </c>
      <c r="D13806">
        <v>0.78571428571428603</v>
      </c>
      <c r="E13806">
        <v>0.84722222222222199</v>
      </c>
      <c r="F13806">
        <v>0.64550264550264502</v>
      </c>
      <c r="G13806">
        <v>0.86046511627906996</v>
      </c>
      <c r="H13806">
        <v>0.81775700934579398</v>
      </c>
      <c r="I13806">
        <v>0.80337078651685401</v>
      </c>
      <c r="J13806" s="1" t="s">
        <v>23229</v>
      </c>
      <c r="K13806" t="s">
        <v>23238</v>
      </c>
      <c r="L13806" t="s">
        <v>50856</v>
      </c>
      <c r="M13806" t="s">
        <v>50857</v>
      </c>
    </row>
    <row r="13807" spans="1:13">
      <c r="A13807" s="1" t="s">
        <v>15824</v>
      </c>
      <c r="B13807">
        <v>3.1239660646177301E-5</v>
      </c>
      <c r="C13807" s="1">
        <v>2.9073687388730799E-5</v>
      </c>
      <c r="D13807">
        <v>0.86111111111111105</v>
      </c>
      <c r="E13807">
        <v>0.98823529411764699</v>
      </c>
      <c r="F13807">
        <v>0.5</v>
      </c>
      <c r="G13807">
        <v>0.93965517241379304</v>
      </c>
      <c r="H13807">
        <v>0.65116279069767402</v>
      </c>
      <c r="I13807">
        <v>0.91284403669724801</v>
      </c>
      <c r="J13807" s="1">
        <v>1</v>
      </c>
      <c r="K13807" t="s">
        <v>23240</v>
      </c>
      <c r="L13807" t="s">
        <v>50858</v>
      </c>
      <c r="M13807" t="s">
        <v>50859</v>
      </c>
    </row>
    <row r="13808" spans="1:13">
      <c r="A13808" s="1" t="s">
        <v>15825</v>
      </c>
      <c r="B13808">
        <v>5.1501858364339097E-6</v>
      </c>
      <c r="C13808" s="1">
        <v>1.26071951504587E-6</v>
      </c>
      <c r="D13808">
        <v>1</v>
      </c>
      <c r="E13808">
        <v>1</v>
      </c>
      <c r="F13808">
        <v>0.99704142011834296</v>
      </c>
      <c r="G13808">
        <v>0.87037037037037002</v>
      </c>
      <c r="H13808">
        <v>0.96634615384615397</v>
      </c>
      <c r="I13808">
        <v>0.94607843137254899</v>
      </c>
      <c r="J13808" s="1" t="s">
        <v>23229</v>
      </c>
      <c r="K13808" t="s">
        <v>23239</v>
      </c>
      <c r="L13808" t="s">
        <v>50860</v>
      </c>
      <c r="M13808" t="s">
        <v>50861</v>
      </c>
    </row>
    <row r="13809" spans="1:13">
      <c r="A13809" s="1" t="s">
        <v>15826</v>
      </c>
      <c r="B13809">
        <v>1.00557012916935E-5</v>
      </c>
      <c r="C13809" s="1">
        <v>1.3573939665195E-6</v>
      </c>
      <c r="D13809">
        <v>0.98148148148148195</v>
      </c>
      <c r="E13809">
        <v>1</v>
      </c>
      <c r="F13809">
        <v>0.99635036496350404</v>
      </c>
      <c r="G13809">
        <v>1</v>
      </c>
      <c r="H13809">
        <v>0.73571428571428599</v>
      </c>
      <c r="I13809">
        <v>0.9</v>
      </c>
      <c r="J13809" s="1" t="s">
        <v>23229</v>
      </c>
      <c r="K13809" t="s">
        <v>23240</v>
      </c>
      <c r="L13809" t="s">
        <v>50862</v>
      </c>
      <c r="M13809" t="s">
        <v>50863</v>
      </c>
    </row>
    <row r="13810" spans="1:13">
      <c r="A13810" s="1" t="s">
        <v>15827</v>
      </c>
      <c r="B13810">
        <v>1.35669190501146E-5</v>
      </c>
      <c r="C13810" s="1">
        <v>2.9781622014031099E-6</v>
      </c>
      <c r="D13810">
        <v>0.171875</v>
      </c>
      <c r="E13810">
        <v>0.12631578947368399</v>
      </c>
      <c r="F13810">
        <v>0.100515463917526</v>
      </c>
      <c r="G13810">
        <v>4.3478260869565202E-2</v>
      </c>
      <c r="H13810">
        <v>0.168224299065421</v>
      </c>
      <c r="I13810">
        <v>0.112903225806452</v>
      </c>
      <c r="J13810" s="1">
        <v>0</v>
      </c>
      <c r="K13810" t="s">
        <v>23238</v>
      </c>
      <c r="L13810" t="s">
        <v>50864</v>
      </c>
      <c r="M13810" t="s">
        <v>50865</v>
      </c>
    </row>
    <row r="13811" spans="1:13">
      <c r="A13811" s="1" t="s">
        <v>15828</v>
      </c>
      <c r="B13811">
        <v>5.9916283775058201E-5</v>
      </c>
      <c r="C13811" s="1">
        <v>1.14457626333491E-5</v>
      </c>
      <c r="D13811">
        <v>0.41666666666666702</v>
      </c>
      <c r="E13811">
        <v>0.43820224719101097</v>
      </c>
      <c r="F13811">
        <v>3.3018867924528301E-2</v>
      </c>
      <c r="G13811">
        <v>0.105263157894737</v>
      </c>
      <c r="H13811">
        <v>4.5918367346938799E-2</v>
      </c>
      <c r="I13811">
        <v>0.18181818181818199</v>
      </c>
      <c r="J13811" s="1">
        <v>0</v>
      </c>
      <c r="K13811" t="s">
        <v>23238</v>
      </c>
      <c r="L13811" t="s">
        <v>50866</v>
      </c>
      <c r="M13811" t="s">
        <v>50867</v>
      </c>
    </row>
    <row r="13812" spans="1:13">
      <c r="A13812" s="1" t="s">
        <v>15829</v>
      </c>
      <c r="B13812">
        <v>1.8490517773538201E-5</v>
      </c>
      <c r="C13812" s="1">
        <v>8.2863972653001695E-6</v>
      </c>
      <c r="D13812">
        <v>0.125</v>
      </c>
      <c r="E13812">
        <v>0</v>
      </c>
      <c r="F13812">
        <v>1.35135135135135E-2</v>
      </c>
      <c r="G13812">
        <v>0</v>
      </c>
      <c r="H13812">
        <v>0</v>
      </c>
      <c r="I13812">
        <v>5.5555555555555601E-2</v>
      </c>
      <c r="J13812" s="1" t="s">
        <v>23229</v>
      </c>
      <c r="K13812" t="s">
        <v>23241</v>
      </c>
      <c r="L13812" t="s">
        <v>50868</v>
      </c>
      <c r="M13812" t="s">
        <v>50869</v>
      </c>
    </row>
    <row r="13813" spans="1:13">
      <c r="A13813" s="1" t="s">
        <v>15830</v>
      </c>
      <c r="B13813">
        <v>7.5144260682643902E-7</v>
      </c>
      <c r="C13813" s="1">
        <v>2.3427344291523899E-7</v>
      </c>
      <c r="D13813">
        <v>1</v>
      </c>
      <c r="E13813">
        <v>0.99473684210526303</v>
      </c>
      <c r="F13813">
        <v>0.993506493506494</v>
      </c>
      <c r="G13813">
        <v>0.88461538461538503</v>
      </c>
      <c r="H13813">
        <v>0.99</v>
      </c>
      <c r="I13813">
        <v>0.98557692307692302</v>
      </c>
      <c r="J13813" s="1">
        <v>1</v>
      </c>
      <c r="K13813" t="s">
        <v>23240</v>
      </c>
      <c r="L13813" t="s">
        <v>50870</v>
      </c>
      <c r="M13813" t="s">
        <v>50871</v>
      </c>
    </row>
    <row r="13814" spans="1:13">
      <c r="A13814" s="1" t="s">
        <v>15831</v>
      </c>
      <c r="B13814">
        <v>3.4187620768853602E-6</v>
      </c>
      <c r="C13814" s="1">
        <v>1.7935696526046399E-4</v>
      </c>
      <c r="D13814">
        <v>0.75862068965517204</v>
      </c>
      <c r="E13814">
        <v>0.5625</v>
      </c>
      <c r="F13814">
        <v>0.23239436619718301</v>
      </c>
      <c r="G13814">
        <v>0.269230769230769</v>
      </c>
      <c r="H13814">
        <v>7.4712643678160898E-2</v>
      </c>
      <c r="I13814">
        <v>0.22388059701492499</v>
      </c>
      <c r="J13814" s="1" t="s">
        <v>23229</v>
      </c>
      <c r="K13814" t="s">
        <v>23242</v>
      </c>
      <c r="L13814" t="s">
        <v>50872</v>
      </c>
      <c r="M13814" t="s">
        <v>50873</v>
      </c>
    </row>
    <row r="13815" spans="1:13">
      <c r="A13815" s="1" t="s">
        <v>15832</v>
      </c>
      <c r="B13815">
        <v>2.0388511495016699E-6</v>
      </c>
      <c r="C13815" s="1">
        <v>1.69414854049045E-6</v>
      </c>
      <c r="D13815">
        <v>7.69230769230769E-2</v>
      </c>
      <c r="E13815">
        <v>3.7878787878787901E-2</v>
      </c>
      <c r="F13815">
        <v>0.101851851851852</v>
      </c>
      <c r="G13815">
        <v>0</v>
      </c>
      <c r="H13815">
        <v>1.4492753623188401E-2</v>
      </c>
      <c r="I13815">
        <v>3.5714285714285698E-2</v>
      </c>
      <c r="J13815" s="1">
        <v>0</v>
      </c>
      <c r="K13815" t="s">
        <v>23240</v>
      </c>
      <c r="L13815" t="s">
        <v>50874</v>
      </c>
      <c r="M13815" t="s">
        <v>50875</v>
      </c>
    </row>
    <row r="13816" spans="1:13">
      <c r="A13816" s="1" t="s">
        <v>15833</v>
      </c>
      <c r="B13816">
        <v>2.8337541944166699E-4</v>
      </c>
      <c r="C13816" s="1">
        <v>4.5766391628251599E-5</v>
      </c>
      <c r="D13816">
        <v>6.4516129032258104E-2</v>
      </c>
      <c r="E13816">
        <v>0.33152173913043498</v>
      </c>
      <c r="F13816">
        <v>1.0582010582010601E-2</v>
      </c>
      <c r="G13816">
        <v>0</v>
      </c>
      <c r="H13816">
        <v>4.4247787610619503E-3</v>
      </c>
      <c r="I13816">
        <v>4.0983606557377103E-3</v>
      </c>
      <c r="J13816" s="1">
        <v>0</v>
      </c>
      <c r="K13816" t="s">
        <v>23239</v>
      </c>
      <c r="L13816" t="s">
        <v>50876</v>
      </c>
      <c r="M13816" t="s">
        <v>50877</v>
      </c>
    </row>
    <row r="13817" spans="1:13">
      <c r="A13817" s="1" t="s">
        <v>15834</v>
      </c>
      <c r="B13817">
        <v>2.2123801745685599E-4</v>
      </c>
      <c r="C13817" s="1">
        <v>1.13484607829177E-4</v>
      </c>
      <c r="D13817">
        <v>0.75</v>
      </c>
      <c r="E13817">
        <v>0.91208791208791196</v>
      </c>
      <c r="F13817">
        <v>0.68181818181818199</v>
      </c>
      <c r="G13817">
        <v>1</v>
      </c>
      <c r="H13817">
        <v>0.91304347826086996</v>
      </c>
      <c r="I13817">
        <v>0.87209302325581395</v>
      </c>
      <c r="J13817" s="1">
        <v>0.77272727272727304</v>
      </c>
      <c r="K13817" t="s">
        <v>23238</v>
      </c>
      <c r="L13817" t="s">
        <v>50878</v>
      </c>
      <c r="M13817" t="s">
        <v>50879</v>
      </c>
    </row>
    <row r="13818" spans="1:13">
      <c r="A13818" s="1" t="s">
        <v>15835</v>
      </c>
      <c r="B13818">
        <v>4.6966646191755297E-6</v>
      </c>
      <c r="C13818" s="1">
        <v>1.4304110090989899E-6</v>
      </c>
      <c r="D13818">
        <v>1</v>
      </c>
      <c r="E13818">
        <v>0.93010752688172005</v>
      </c>
      <c r="F13818">
        <v>1</v>
      </c>
      <c r="G13818">
        <v>1</v>
      </c>
      <c r="H13818">
        <v>1</v>
      </c>
      <c r="I13818">
        <v>1</v>
      </c>
      <c r="J13818" s="1" t="s">
        <v>23229</v>
      </c>
      <c r="K13818" t="s">
        <v>23239</v>
      </c>
      <c r="L13818" t="s">
        <v>50880</v>
      </c>
      <c r="M13818" t="s">
        <v>50881</v>
      </c>
    </row>
    <row r="13819" spans="1:13">
      <c r="A13819" s="1" t="s">
        <v>15836</v>
      </c>
      <c r="B13819">
        <v>3.3969736832295101E-6</v>
      </c>
      <c r="C13819" s="1">
        <v>2.1297540425853099E-5</v>
      </c>
      <c r="D13819">
        <v>1</v>
      </c>
      <c r="E13819">
        <v>1</v>
      </c>
      <c r="F13819">
        <v>0.91709844559585496</v>
      </c>
      <c r="G13819">
        <v>1</v>
      </c>
      <c r="H13819">
        <v>0.95175438596491202</v>
      </c>
      <c r="I13819">
        <v>1</v>
      </c>
      <c r="J13819" s="1">
        <v>1</v>
      </c>
      <c r="K13819" t="s">
        <v>23241</v>
      </c>
      <c r="L13819" t="s">
        <v>50882</v>
      </c>
      <c r="M13819" t="s">
        <v>50883</v>
      </c>
    </row>
    <row r="13820" spans="1:13">
      <c r="A13820" s="1" t="s">
        <v>15837</v>
      </c>
      <c r="B13820">
        <v>1.00556395308208E-6</v>
      </c>
      <c r="C13820" s="1">
        <v>6.4251133096639099E-6</v>
      </c>
      <c r="D13820">
        <v>0.94827586206896597</v>
      </c>
      <c r="E13820">
        <v>0.99166666666666703</v>
      </c>
      <c r="F13820">
        <v>0.93913043478260905</v>
      </c>
      <c r="G13820">
        <v>1</v>
      </c>
      <c r="H13820">
        <v>0.83750000000000002</v>
      </c>
      <c r="I13820">
        <v>0.91666666666666696</v>
      </c>
      <c r="J13820" s="1">
        <v>1</v>
      </c>
      <c r="K13820" t="s">
        <v>23241</v>
      </c>
      <c r="L13820" t="s">
        <v>50884</v>
      </c>
      <c r="M13820" t="s">
        <v>50885</v>
      </c>
    </row>
    <row r="13821" spans="1:13">
      <c r="A13821" s="1" t="s">
        <v>15838</v>
      </c>
      <c r="B13821">
        <v>1.07254714513233E-4</v>
      </c>
      <c r="C13821" s="1">
        <v>7.5127359357437905E-5</v>
      </c>
      <c r="D13821">
        <v>0.41071428571428598</v>
      </c>
      <c r="E13821">
        <v>0.512820512820513</v>
      </c>
      <c r="F13821">
        <v>0.223214285714286</v>
      </c>
      <c r="G13821">
        <v>0.41666666666666702</v>
      </c>
      <c r="H13821">
        <v>0.66666666666666696</v>
      </c>
      <c r="I13821">
        <v>0.69047619047619002</v>
      </c>
      <c r="J13821" s="1" t="s">
        <v>23229</v>
      </c>
      <c r="K13821" t="s">
        <v>23240</v>
      </c>
      <c r="L13821" t="s">
        <v>50886</v>
      </c>
      <c r="M13821" t="s">
        <v>50887</v>
      </c>
    </row>
    <row r="13822" spans="1:13">
      <c r="A13822" s="1" t="s">
        <v>15839</v>
      </c>
      <c r="B13822">
        <v>9.683457628225989E-7</v>
      </c>
      <c r="C13822" s="1">
        <v>2.4393685692146799E-5</v>
      </c>
      <c r="D13822">
        <v>1</v>
      </c>
      <c r="E13822">
        <v>0.99358974358974395</v>
      </c>
      <c r="F13822">
        <v>1</v>
      </c>
      <c r="G13822">
        <v>0.72972972972973005</v>
      </c>
      <c r="H13822">
        <v>0.96470588235294097</v>
      </c>
      <c r="I13822">
        <v>0.89423076923076905</v>
      </c>
      <c r="J13822" s="1">
        <v>1</v>
      </c>
      <c r="K13822" t="s">
        <v>23241</v>
      </c>
      <c r="L13822" t="s">
        <v>50888</v>
      </c>
      <c r="M13822" t="s">
        <v>50889</v>
      </c>
    </row>
    <row r="13823" spans="1:13">
      <c r="A13823" s="1" t="s">
        <v>15840</v>
      </c>
      <c r="B13823">
        <v>1.8935992177344299E-7</v>
      </c>
      <c r="C13823" s="1">
        <v>2.7652698129101501E-5</v>
      </c>
      <c r="D13823">
        <v>6.6666666666666693E-2</v>
      </c>
      <c r="E13823">
        <v>2.0833333333333301E-2</v>
      </c>
      <c r="F13823">
        <v>1.7985611510791401E-2</v>
      </c>
      <c r="G13823">
        <v>4.2857142857142899E-2</v>
      </c>
      <c r="H13823">
        <v>3.125E-2</v>
      </c>
      <c r="I13823">
        <v>2.0833333333333301E-2</v>
      </c>
      <c r="J13823" s="1">
        <v>0</v>
      </c>
      <c r="K13823" t="s">
        <v>23241</v>
      </c>
      <c r="L13823" t="s">
        <v>50890</v>
      </c>
      <c r="M13823" t="s">
        <v>50891</v>
      </c>
    </row>
    <row r="13824" spans="1:13">
      <c r="A13824" s="1" t="s">
        <v>15841</v>
      </c>
      <c r="B13824">
        <v>1.3458889887196599E-6</v>
      </c>
      <c r="C13824" s="1">
        <v>8.3397048483084502E-6</v>
      </c>
      <c r="D13824">
        <v>1</v>
      </c>
      <c r="E13824">
        <v>1</v>
      </c>
      <c r="F13824">
        <v>1</v>
      </c>
      <c r="G13824">
        <v>0</v>
      </c>
      <c r="H13824">
        <v>0.95081967213114704</v>
      </c>
      <c r="I13824">
        <v>0.79166666666666696</v>
      </c>
      <c r="J13824" s="1" t="s">
        <v>23229</v>
      </c>
      <c r="K13824" t="s">
        <v>23241</v>
      </c>
      <c r="L13824" t="s">
        <v>50892</v>
      </c>
      <c r="M13824" t="s">
        <v>50893</v>
      </c>
    </row>
    <row r="13825" spans="1:13">
      <c r="A13825" s="1" t="s">
        <v>15842</v>
      </c>
      <c r="B13825">
        <v>1.4258123237487501E-5</v>
      </c>
      <c r="C13825" s="1">
        <v>1.5799636275768698E-5</v>
      </c>
      <c r="D13825">
        <v>1</v>
      </c>
      <c r="E13825">
        <v>1</v>
      </c>
      <c r="F13825">
        <v>1</v>
      </c>
      <c r="G13825">
        <v>0.80434782608695699</v>
      </c>
      <c r="H13825">
        <v>0.92990654205607504</v>
      </c>
      <c r="I13825">
        <v>0.88709677419354804</v>
      </c>
      <c r="J13825" s="1" t="s">
        <v>23229</v>
      </c>
      <c r="K13825" t="s">
        <v>23241</v>
      </c>
      <c r="L13825" t="s">
        <v>50894</v>
      </c>
      <c r="M13825" t="s">
        <v>50895</v>
      </c>
    </row>
    <row r="13826" spans="1:13">
      <c r="A13826" s="1" t="s">
        <v>15843</v>
      </c>
      <c r="B13826">
        <v>5.1457752478316797E-10</v>
      </c>
      <c r="C13826" s="1">
        <v>7.6686230943100906E-9</v>
      </c>
      <c r="D13826">
        <v>1</v>
      </c>
      <c r="E13826">
        <v>1</v>
      </c>
      <c r="F13826">
        <v>1</v>
      </c>
      <c r="G13826">
        <v>1</v>
      </c>
      <c r="H13826">
        <v>0.99333333333333296</v>
      </c>
      <c r="I13826">
        <v>1</v>
      </c>
      <c r="J13826" s="1">
        <v>1</v>
      </c>
      <c r="K13826" t="s">
        <v>23238</v>
      </c>
      <c r="L13826" t="s">
        <v>50896</v>
      </c>
      <c r="M13826" t="s">
        <v>50897</v>
      </c>
    </row>
    <row r="13827" spans="1:13">
      <c r="A13827" s="1" t="s">
        <v>15844</v>
      </c>
      <c r="B13827">
        <v>1.05367109497765E-4</v>
      </c>
      <c r="C13827" s="1">
        <v>7.9447774331532203E-5</v>
      </c>
      <c r="D13827">
        <v>0.38888888888888901</v>
      </c>
      <c r="E13827">
        <v>0.47402597402597402</v>
      </c>
      <c r="F13827">
        <v>0.8</v>
      </c>
      <c r="G13827">
        <v>0.65277777777777801</v>
      </c>
      <c r="H13827">
        <v>0.68181818181818199</v>
      </c>
      <c r="I13827">
        <v>0.450549450549451</v>
      </c>
      <c r="J13827" s="1" t="s">
        <v>23229</v>
      </c>
      <c r="K13827" t="s">
        <v>23238</v>
      </c>
      <c r="L13827" t="s">
        <v>50898</v>
      </c>
      <c r="M13827" t="s">
        <v>50899</v>
      </c>
    </row>
    <row r="13828" spans="1:13">
      <c r="A13828" s="1" t="s">
        <v>15845</v>
      </c>
      <c r="B13828">
        <v>8.7005160557340302E-5</v>
      </c>
      <c r="C13828" s="1">
        <v>8.2733813598304998E-6</v>
      </c>
      <c r="D13828">
        <v>0.79032258064516103</v>
      </c>
      <c r="E13828">
        <v>0.48850574712643702</v>
      </c>
      <c r="F13828">
        <v>0.959537572254335</v>
      </c>
      <c r="G13828">
        <v>0.82258064516129004</v>
      </c>
      <c r="H13828">
        <v>0.98823529411764699</v>
      </c>
      <c r="I13828">
        <v>0.90789473684210498</v>
      </c>
      <c r="J13828" s="1">
        <v>1</v>
      </c>
      <c r="K13828" t="s">
        <v>23238</v>
      </c>
      <c r="L13828" t="s">
        <v>50900</v>
      </c>
      <c r="M13828" t="s">
        <v>50901</v>
      </c>
    </row>
    <row r="13829" spans="1:13">
      <c r="A13829" s="1" t="s">
        <v>15846</v>
      </c>
      <c r="B13829">
        <v>7.9411656309414004E-6</v>
      </c>
      <c r="C13829" s="1">
        <v>5.6345599187725998E-6</v>
      </c>
      <c r="D13829">
        <v>1</v>
      </c>
      <c r="E13829">
        <v>0.822784810126582</v>
      </c>
      <c r="F13829">
        <v>1</v>
      </c>
      <c r="G13829">
        <v>1</v>
      </c>
      <c r="H13829">
        <v>0.968354430379747</v>
      </c>
      <c r="I13829">
        <v>0.96363636363636396</v>
      </c>
      <c r="J13829" s="1">
        <v>1</v>
      </c>
      <c r="K13829" t="s">
        <v>23238</v>
      </c>
      <c r="L13829" t="s">
        <v>50902</v>
      </c>
      <c r="M13829" t="s">
        <v>50903</v>
      </c>
    </row>
    <row r="13830" spans="1:13">
      <c r="A13830" s="1" t="s">
        <v>15847</v>
      </c>
      <c r="B13830">
        <v>4.5108732561860101E-7</v>
      </c>
      <c r="C13830" s="1">
        <v>1.08683406600146E-4</v>
      </c>
      <c r="D13830">
        <v>1.6129032258064498E-2</v>
      </c>
      <c r="E13830">
        <v>0</v>
      </c>
      <c r="F13830">
        <v>9.5541401273885398E-2</v>
      </c>
      <c r="G13830">
        <v>2.3809523809523801E-2</v>
      </c>
      <c r="H13830">
        <v>0.21527777777777801</v>
      </c>
      <c r="I13830">
        <v>8.5714285714285701E-2</v>
      </c>
      <c r="J13830" s="1">
        <v>0</v>
      </c>
      <c r="K13830" t="s">
        <v>23238</v>
      </c>
      <c r="L13830" t="s">
        <v>50904</v>
      </c>
      <c r="M13830" t="s">
        <v>50905</v>
      </c>
    </row>
    <row r="13831" spans="1:13">
      <c r="A13831" s="1" t="s">
        <v>15848</v>
      </c>
      <c r="B13831">
        <v>1.3668077210858201E-4</v>
      </c>
      <c r="C13831" s="1">
        <v>1.2724218858162599E-4</v>
      </c>
      <c r="D13831">
        <v>1</v>
      </c>
      <c r="E13831">
        <v>0.99479166666666696</v>
      </c>
      <c r="F13831">
        <v>0.75128205128205106</v>
      </c>
      <c r="G13831">
        <v>0.91379310344827602</v>
      </c>
      <c r="H13831">
        <v>0.87280701754386003</v>
      </c>
      <c r="I13831">
        <v>0.91803278688524603</v>
      </c>
      <c r="J13831" s="1">
        <v>0.25</v>
      </c>
      <c r="K13831" t="s">
        <v>23238</v>
      </c>
      <c r="L13831" t="s">
        <v>50906</v>
      </c>
      <c r="M13831" t="s">
        <v>50907</v>
      </c>
    </row>
    <row r="13832" spans="1:13">
      <c r="A13832" s="1" t="s">
        <v>15849</v>
      </c>
      <c r="B13832">
        <v>7.7308348399178504E-6</v>
      </c>
      <c r="C13832" s="1">
        <v>7.8450044321774494E-6</v>
      </c>
      <c r="D13832">
        <v>1</v>
      </c>
      <c r="E13832">
        <v>1</v>
      </c>
      <c r="F13832">
        <v>0.869747899159664</v>
      </c>
      <c r="G13832">
        <v>1</v>
      </c>
      <c r="H13832">
        <v>1</v>
      </c>
      <c r="I13832">
        <v>1</v>
      </c>
      <c r="J13832" s="1">
        <v>1</v>
      </c>
      <c r="K13832" t="s">
        <v>23238</v>
      </c>
      <c r="L13832" t="s">
        <v>50908</v>
      </c>
      <c r="M13832" t="s">
        <v>50909</v>
      </c>
    </row>
    <row r="13833" spans="1:13">
      <c r="A13833" s="1" t="s">
        <v>15850</v>
      </c>
      <c r="B13833">
        <v>1.3267658474386001E-6</v>
      </c>
      <c r="C13833" s="1">
        <v>1.08100008438888E-6</v>
      </c>
      <c r="D13833">
        <v>2.3809523809523801E-2</v>
      </c>
      <c r="E13833">
        <v>0.16</v>
      </c>
      <c r="F13833">
        <v>4.0000000000000001E-3</v>
      </c>
      <c r="G13833">
        <v>0</v>
      </c>
      <c r="H13833">
        <v>0</v>
      </c>
      <c r="I13833">
        <v>0</v>
      </c>
      <c r="J13833" s="1" t="s">
        <v>23229</v>
      </c>
      <c r="K13833" t="s">
        <v>23242</v>
      </c>
      <c r="L13833" t="s">
        <v>50910</v>
      </c>
      <c r="M13833" t="s">
        <v>50911</v>
      </c>
    </row>
    <row r="13834" spans="1:13">
      <c r="A13834" s="1" t="s">
        <v>15851</v>
      </c>
      <c r="B13834">
        <v>3.8699524864682599E-7</v>
      </c>
      <c r="C13834" s="1">
        <v>5.0662970653992904E-6</v>
      </c>
      <c r="D13834">
        <v>6.25E-2</v>
      </c>
      <c r="E13834">
        <v>8.3333333333333301E-2</v>
      </c>
      <c r="F13834">
        <v>2.6178010471204199E-3</v>
      </c>
      <c r="G13834">
        <v>0</v>
      </c>
      <c r="H13834">
        <v>5.31914893617021E-3</v>
      </c>
      <c r="I13834">
        <v>0</v>
      </c>
      <c r="J13834" s="1" t="s">
        <v>23229</v>
      </c>
      <c r="K13834" t="s">
        <v>23237</v>
      </c>
      <c r="L13834" t="s">
        <v>50912</v>
      </c>
      <c r="M13834" t="s">
        <v>50913</v>
      </c>
    </row>
    <row r="13835" spans="1:13">
      <c r="A13835" s="1" t="s">
        <v>15852</v>
      </c>
      <c r="B13835">
        <v>1.9441358296561399E-8</v>
      </c>
      <c r="C13835" s="1">
        <v>2.0341860869961399E-7</v>
      </c>
      <c r="D13835">
        <v>0</v>
      </c>
      <c r="E13835">
        <v>0</v>
      </c>
      <c r="F13835">
        <v>0</v>
      </c>
      <c r="G13835">
        <v>0</v>
      </c>
      <c r="H13835">
        <v>5.1020408163265302E-3</v>
      </c>
      <c r="I13835">
        <v>0</v>
      </c>
      <c r="J13835" s="1">
        <v>0.45454545454545497</v>
      </c>
      <c r="K13835" t="s">
        <v>23238</v>
      </c>
      <c r="L13835" t="s">
        <v>50914</v>
      </c>
      <c r="M13835" t="s">
        <v>50915</v>
      </c>
    </row>
    <row r="13836" spans="1:13">
      <c r="A13836" s="1" t="s">
        <v>15853</v>
      </c>
      <c r="B13836">
        <v>4.0194899479276602E-4</v>
      </c>
      <c r="C13836" s="1">
        <v>3.5802435478225801E-4</v>
      </c>
      <c r="D13836">
        <v>0.859375</v>
      </c>
      <c r="E13836">
        <v>0.98958333333333304</v>
      </c>
      <c r="F13836">
        <v>0.77948717948717905</v>
      </c>
      <c r="G13836">
        <v>0.31034482758620702</v>
      </c>
      <c r="H13836">
        <v>0.63596491228070196</v>
      </c>
      <c r="I13836">
        <v>0.42741935483871002</v>
      </c>
      <c r="J13836" s="1">
        <v>0</v>
      </c>
      <c r="K13836" t="s">
        <v>23241</v>
      </c>
      <c r="L13836" t="s">
        <v>50916</v>
      </c>
      <c r="M13836" t="s">
        <v>50917</v>
      </c>
    </row>
    <row r="13837" spans="1:13">
      <c r="A13837" s="1" t="s">
        <v>15854</v>
      </c>
      <c r="B13837">
        <v>1.5007167608393301E-5</v>
      </c>
      <c r="C13837" s="1">
        <v>2.35316101935615E-5</v>
      </c>
      <c r="D13837">
        <v>0</v>
      </c>
      <c r="E13837">
        <v>0</v>
      </c>
      <c r="F13837">
        <v>2.6455026455026501E-3</v>
      </c>
      <c r="G13837">
        <v>1.7543859649122799E-2</v>
      </c>
      <c r="H13837">
        <v>0</v>
      </c>
      <c r="I13837">
        <v>8.3333333333333301E-2</v>
      </c>
      <c r="J13837" s="1">
        <v>0.68181818181818199</v>
      </c>
      <c r="K13837" t="s">
        <v>23242</v>
      </c>
      <c r="L13837" t="s">
        <v>50918</v>
      </c>
      <c r="M13837" t="s">
        <v>50919</v>
      </c>
    </row>
    <row r="13838" spans="1:13">
      <c r="A13838" s="1" t="s">
        <v>15855</v>
      </c>
      <c r="B13838">
        <v>1.04378416226746E-4</v>
      </c>
      <c r="C13838" s="1">
        <v>6.7596744976051301E-5</v>
      </c>
      <c r="D13838">
        <v>1</v>
      </c>
      <c r="E13838">
        <v>1</v>
      </c>
      <c r="F13838">
        <v>0.86413043478260898</v>
      </c>
      <c r="G13838">
        <v>1</v>
      </c>
      <c r="H13838">
        <v>0.97979797979798</v>
      </c>
      <c r="I13838">
        <v>1</v>
      </c>
      <c r="J13838" s="1" t="s">
        <v>23229</v>
      </c>
      <c r="K13838" t="s">
        <v>23241</v>
      </c>
      <c r="L13838" t="s">
        <v>50920</v>
      </c>
      <c r="M13838" t="s">
        <v>50921</v>
      </c>
    </row>
    <row r="13839" spans="1:13">
      <c r="A13839" s="1" t="s">
        <v>15856</v>
      </c>
      <c r="B13839">
        <v>1.8517921474766201E-5</v>
      </c>
      <c r="C13839" s="1">
        <v>8.9242607411636895E-5</v>
      </c>
      <c r="D13839">
        <v>0.203703703703704</v>
      </c>
      <c r="E13839">
        <v>0</v>
      </c>
      <c r="F13839">
        <v>0.206703910614525</v>
      </c>
      <c r="G13839">
        <v>0</v>
      </c>
      <c r="H13839">
        <v>5.31914893617021E-3</v>
      </c>
      <c r="I13839">
        <v>0</v>
      </c>
      <c r="J13839" s="1">
        <v>1</v>
      </c>
      <c r="K13839" t="s">
        <v>23237</v>
      </c>
      <c r="L13839" t="s">
        <v>50922</v>
      </c>
      <c r="M13839" t="s">
        <v>50923</v>
      </c>
    </row>
    <row r="13840" spans="1:13">
      <c r="A13840" s="1" t="s">
        <v>15857</v>
      </c>
      <c r="B13840">
        <v>8.0311373391790902E-4</v>
      </c>
      <c r="C13840" s="1">
        <v>1.0353255034892699E-3</v>
      </c>
      <c r="D13840">
        <v>0.84375</v>
      </c>
      <c r="E13840">
        <v>0.98421052631578898</v>
      </c>
      <c r="F13840">
        <v>0.21282051282051301</v>
      </c>
      <c r="G13840">
        <v>5.8823529411764698E-2</v>
      </c>
      <c r="H13840">
        <v>4.9504950495049497E-3</v>
      </c>
      <c r="I13840">
        <v>3.6764705882352901E-2</v>
      </c>
      <c r="J13840" s="1">
        <v>0.05</v>
      </c>
      <c r="K13840" t="s">
        <v>23241</v>
      </c>
      <c r="L13840" t="s">
        <v>50924</v>
      </c>
      <c r="M13840" t="s">
        <v>50925</v>
      </c>
    </row>
    <row r="13841" spans="1:13">
      <c r="A13841" s="1" t="s">
        <v>15858</v>
      </c>
      <c r="B13841">
        <v>1.57041014701195E-7</v>
      </c>
      <c r="C13841" s="1">
        <v>2.0485482968935401E-7</v>
      </c>
      <c r="D13841">
        <v>0</v>
      </c>
      <c r="E13841">
        <v>0</v>
      </c>
      <c r="F13841">
        <v>0</v>
      </c>
      <c r="G13841">
        <v>9.8039215686274508E-3</v>
      </c>
      <c r="H13841">
        <v>4.9504950495049497E-3</v>
      </c>
      <c r="I13841">
        <v>5.6179775280898901E-3</v>
      </c>
      <c r="J13841" s="1">
        <v>0.95454545454545503</v>
      </c>
      <c r="K13841" t="s">
        <v>23238</v>
      </c>
      <c r="L13841" t="s">
        <v>50926</v>
      </c>
      <c r="M13841" t="s">
        <v>50927</v>
      </c>
    </row>
    <row r="13842" spans="1:13">
      <c r="A13842" s="1" t="s">
        <v>15859</v>
      </c>
      <c r="B13842">
        <v>6.4748660908969902E-6</v>
      </c>
      <c r="C13842" s="1">
        <v>2.3845800629776601E-5</v>
      </c>
      <c r="D13842">
        <v>0</v>
      </c>
      <c r="E13842">
        <v>5.2631578947368403E-3</v>
      </c>
      <c r="F13842">
        <v>0.102094240837696</v>
      </c>
      <c r="G13842">
        <v>8.7719298245613996E-3</v>
      </c>
      <c r="H13842">
        <v>5.1401869158878503E-2</v>
      </c>
      <c r="I13842">
        <v>4.2372881355932203E-3</v>
      </c>
      <c r="J13842" s="1">
        <v>0</v>
      </c>
      <c r="K13842" t="s">
        <v>23241</v>
      </c>
      <c r="L13842" t="s">
        <v>50928</v>
      </c>
      <c r="M13842" t="s">
        <v>50929</v>
      </c>
    </row>
    <row r="13843" spans="1:13">
      <c r="A13843" s="1" t="s">
        <v>15860</v>
      </c>
      <c r="B13843">
        <v>8.7435025459727397E-7</v>
      </c>
      <c r="C13843" s="1">
        <v>2.9943915316944001E-6</v>
      </c>
      <c r="D13843">
        <v>1</v>
      </c>
      <c r="E13843">
        <v>0.984375</v>
      </c>
      <c r="F13843">
        <v>0.95384615384615401</v>
      </c>
      <c r="G13843">
        <v>0.97413793103448298</v>
      </c>
      <c r="H13843">
        <v>0.99561403508771895</v>
      </c>
      <c r="I13843">
        <v>0.99186991869918695</v>
      </c>
      <c r="J13843" s="1">
        <v>0.95454545454545503</v>
      </c>
      <c r="K13843" t="s">
        <v>23240</v>
      </c>
      <c r="L13843" t="s">
        <v>50930</v>
      </c>
      <c r="M13843" t="s">
        <v>50931</v>
      </c>
    </row>
    <row r="13844" spans="1:13">
      <c r="A13844" s="1" t="s">
        <v>15861</v>
      </c>
      <c r="B13844">
        <v>3.07001955573636E-7</v>
      </c>
      <c r="C13844" s="1">
        <v>1.9389063432629599E-5</v>
      </c>
      <c r="D13844">
        <v>0.74137931034482796</v>
      </c>
      <c r="E13844">
        <v>0.30555555555555602</v>
      </c>
      <c r="F13844">
        <v>0.16560509554140099</v>
      </c>
      <c r="G13844">
        <v>0</v>
      </c>
      <c r="H13844">
        <v>6.4705882352941196E-2</v>
      </c>
      <c r="I13844">
        <v>7.6086956521739094E-2</v>
      </c>
      <c r="J13844" s="1">
        <v>0</v>
      </c>
      <c r="K13844" t="s">
        <v>23238</v>
      </c>
      <c r="L13844" t="s">
        <v>50932</v>
      </c>
      <c r="M13844" t="s">
        <v>50933</v>
      </c>
    </row>
    <row r="13845" spans="1:13">
      <c r="A13845" s="1" t="s">
        <v>15862</v>
      </c>
      <c r="B13845">
        <v>2.6965684439612699E-6</v>
      </c>
      <c r="C13845" s="1">
        <v>2.40959199930452E-7</v>
      </c>
      <c r="D13845">
        <v>0</v>
      </c>
      <c r="E13845">
        <v>0</v>
      </c>
      <c r="F13845">
        <v>0</v>
      </c>
      <c r="G13845">
        <v>0.33333333333333298</v>
      </c>
      <c r="H13845">
        <v>0</v>
      </c>
      <c r="I13845">
        <v>0.125</v>
      </c>
      <c r="J13845" s="1">
        <v>0</v>
      </c>
      <c r="K13845" t="s">
        <v>23237</v>
      </c>
      <c r="L13845" t="s">
        <v>50934</v>
      </c>
      <c r="M13845" t="s">
        <v>50935</v>
      </c>
    </row>
    <row r="13846" spans="1:13">
      <c r="A13846" s="1" t="s">
        <v>15863</v>
      </c>
      <c r="B13846">
        <v>1.45241523761314E-5</v>
      </c>
      <c r="C13846" s="1">
        <v>9.7992850136496701E-6</v>
      </c>
      <c r="D13846">
        <v>1.72413793103448E-2</v>
      </c>
      <c r="E13846">
        <v>6.17283950617284E-3</v>
      </c>
      <c r="F13846">
        <v>0.11619718309859201</v>
      </c>
      <c r="G13846">
        <v>0</v>
      </c>
      <c r="H13846">
        <v>0</v>
      </c>
      <c r="I13846">
        <v>0</v>
      </c>
      <c r="J13846" s="1" t="s">
        <v>23229</v>
      </c>
      <c r="K13846" t="s">
        <v>23241</v>
      </c>
      <c r="L13846" t="s">
        <v>50936</v>
      </c>
      <c r="M13846" t="s">
        <v>50937</v>
      </c>
    </row>
    <row r="13847" spans="1:13">
      <c r="A13847" s="1" t="s">
        <v>15864</v>
      </c>
      <c r="B13847">
        <v>5.54837103643746E-5</v>
      </c>
      <c r="C13847" s="1">
        <v>4.2353532778059298E-6</v>
      </c>
      <c r="D13847">
        <v>0.41176470588235298</v>
      </c>
      <c r="E13847">
        <v>0.293650793650794</v>
      </c>
      <c r="F13847">
        <v>0.355769230769231</v>
      </c>
      <c r="G13847">
        <v>0.394736842105263</v>
      </c>
      <c r="H13847">
        <v>0.39285714285714302</v>
      </c>
      <c r="I13847">
        <v>0.62</v>
      </c>
      <c r="J13847" s="1">
        <v>0.91666666666666696</v>
      </c>
      <c r="K13847" t="s">
        <v>23240</v>
      </c>
      <c r="L13847" t="s">
        <v>50938</v>
      </c>
      <c r="M13847" t="s">
        <v>50939</v>
      </c>
    </row>
    <row r="13848" spans="1:13">
      <c r="A13848" s="1" t="s">
        <v>15865</v>
      </c>
      <c r="B13848">
        <v>1.3969866171513601E-6</v>
      </c>
      <c r="C13848" s="1">
        <v>1.4180204157959599E-5</v>
      </c>
      <c r="D13848">
        <v>0.171875</v>
      </c>
      <c r="E13848">
        <v>0.104938271604938</v>
      </c>
      <c r="F13848">
        <v>9.7701149425287404E-2</v>
      </c>
      <c r="G13848">
        <v>0</v>
      </c>
      <c r="H13848">
        <v>2.1739130434782601E-2</v>
      </c>
      <c r="I13848">
        <v>3.8461538461538498E-2</v>
      </c>
      <c r="J13848" s="1">
        <v>0.1</v>
      </c>
      <c r="K13848" t="s">
        <v>23238</v>
      </c>
      <c r="L13848" t="s">
        <v>50940</v>
      </c>
      <c r="M13848" t="s">
        <v>50941</v>
      </c>
    </row>
    <row r="13849" spans="1:13">
      <c r="A13849" s="1" t="s">
        <v>15866</v>
      </c>
      <c r="B13849">
        <v>9.78441720622404E-7</v>
      </c>
      <c r="C13849" s="1">
        <v>5.9654074635942903E-7</v>
      </c>
      <c r="D13849">
        <v>1</v>
      </c>
      <c r="E13849">
        <v>0.98630136986301398</v>
      </c>
      <c r="F13849">
        <v>1</v>
      </c>
      <c r="G13849">
        <v>1</v>
      </c>
      <c r="H13849">
        <v>1</v>
      </c>
      <c r="I13849">
        <v>0.89285714285714302</v>
      </c>
      <c r="J13849" s="1">
        <v>1</v>
      </c>
      <c r="K13849" t="s">
        <v>23241</v>
      </c>
      <c r="L13849" t="s">
        <v>50942</v>
      </c>
      <c r="M13849" t="s">
        <v>50943</v>
      </c>
    </row>
    <row r="13850" spans="1:13">
      <c r="A13850" s="1" t="s">
        <v>15867</v>
      </c>
      <c r="B13850">
        <v>2.62596237055967E-8</v>
      </c>
      <c r="C13850" s="1">
        <v>1.01095790092089E-4</v>
      </c>
      <c r="D13850">
        <v>0.875</v>
      </c>
      <c r="E13850">
        <v>0.92307692307692302</v>
      </c>
      <c r="F13850">
        <v>0.90601503759398505</v>
      </c>
      <c r="G13850">
        <v>0.96590909090909105</v>
      </c>
      <c r="H13850">
        <v>0.8125</v>
      </c>
      <c r="I13850">
        <v>0.86567164179104505</v>
      </c>
      <c r="J13850" s="1" t="s">
        <v>23229</v>
      </c>
      <c r="K13850" t="s">
        <v>23240</v>
      </c>
      <c r="L13850" t="s">
        <v>50944</v>
      </c>
      <c r="M13850" t="s">
        <v>50945</v>
      </c>
    </row>
    <row r="13851" spans="1:13">
      <c r="A13851" s="1" t="s">
        <v>15868</v>
      </c>
      <c r="B13851">
        <v>1.97782476807304E-5</v>
      </c>
      <c r="C13851" s="1">
        <v>4.88256185861829E-6</v>
      </c>
      <c r="D13851">
        <v>0.5</v>
      </c>
      <c r="E13851">
        <v>0.80459770114942497</v>
      </c>
      <c r="F13851">
        <v>0.94219653179190799</v>
      </c>
      <c r="G13851">
        <v>0.98529411764705899</v>
      </c>
      <c r="H13851">
        <v>0.98170731707317105</v>
      </c>
      <c r="I13851">
        <v>0.97959183673469397</v>
      </c>
      <c r="J13851" s="1">
        <v>0.95454545454545503</v>
      </c>
      <c r="K13851" t="s">
        <v>23240</v>
      </c>
      <c r="L13851" t="s">
        <v>50946</v>
      </c>
      <c r="M13851" t="s">
        <v>50947</v>
      </c>
    </row>
    <row r="13852" spans="1:13">
      <c r="A13852" s="1" t="s">
        <v>15869</v>
      </c>
      <c r="B13852">
        <v>2.5087670965018002E-6</v>
      </c>
      <c r="C13852" s="1">
        <v>1.77805905560692E-7</v>
      </c>
      <c r="D13852">
        <v>1</v>
      </c>
      <c r="E13852">
        <v>0.99056603773584895</v>
      </c>
      <c r="F13852">
        <v>1</v>
      </c>
      <c r="G13852">
        <v>1</v>
      </c>
      <c r="H13852">
        <v>0.911392405063291</v>
      </c>
      <c r="I13852">
        <v>0.99418604651162801</v>
      </c>
      <c r="J13852" s="1">
        <v>1</v>
      </c>
      <c r="K13852" t="s">
        <v>23241</v>
      </c>
      <c r="L13852" t="s">
        <v>50948</v>
      </c>
      <c r="M13852" t="s">
        <v>50949</v>
      </c>
    </row>
    <row r="13853" spans="1:13">
      <c r="A13853" s="1" t="s">
        <v>15870</v>
      </c>
      <c r="B13853">
        <v>1.03088987059143E-9</v>
      </c>
      <c r="C13853" s="1">
        <v>5.2259977443088298E-6</v>
      </c>
      <c r="D13853">
        <v>0</v>
      </c>
      <c r="E13853">
        <v>0</v>
      </c>
      <c r="F13853">
        <v>9.71428571428571E-2</v>
      </c>
      <c r="G13853">
        <v>2.7777777777777801E-2</v>
      </c>
      <c r="H13853">
        <v>6.1797752808988797E-2</v>
      </c>
      <c r="I13853">
        <v>0</v>
      </c>
      <c r="J13853" s="1">
        <v>0</v>
      </c>
      <c r="K13853" t="s">
        <v>23238</v>
      </c>
      <c r="L13853" t="s">
        <v>50950</v>
      </c>
      <c r="M13853" t="s">
        <v>50951</v>
      </c>
    </row>
    <row r="13854" spans="1:13">
      <c r="A13854" s="1" t="s">
        <v>15871</v>
      </c>
      <c r="B13854">
        <v>1.0814251492590801E-4</v>
      </c>
      <c r="C13854" s="1">
        <v>1.19240473821064E-6</v>
      </c>
      <c r="D13854">
        <v>0.875</v>
      </c>
      <c r="E13854">
        <v>0.47297297297297303</v>
      </c>
      <c r="F13854">
        <v>0.99679487179487203</v>
      </c>
      <c r="G13854">
        <v>1</v>
      </c>
      <c r="H13854">
        <v>1</v>
      </c>
      <c r="I13854">
        <v>0.97619047619047605</v>
      </c>
      <c r="J13854" s="1">
        <v>1</v>
      </c>
      <c r="K13854" t="s">
        <v>23238</v>
      </c>
      <c r="L13854" t="s">
        <v>50952</v>
      </c>
      <c r="M13854" t="s">
        <v>50953</v>
      </c>
    </row>
    <row r="13855" spans="1:13">
      <c r="A13855" s="1" t="s">
        <v>15872</v>
      </c>
      <c r="B13855">
        <v>0</v>
      </c>
      <c r="C13855" s="1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 s="1">
        <v>0</v>
      </c>
      <c r="K13855" t="s">
        <v>23242</v>
      </c>
      <c r="L13855" t="s">
        <v>50954</v>
      </c>
      <c r="M13855" t="s">
        <v>50955</v>
      </c>
    </row>
    <row r="13856" spans="1:13">
      <c r="A13856" s="1" t="s">
        <v>15873</v>
      </c>
      <c r="B13856">
        <v>5.4366140716423601E-5</v>
      </c>
      <c r="C13856" s="1">
        <v>1.2090351102820099E-5</v>
      </c>
      <c r="D13856">
        <v>0.25</v>
      </c>
      <c r="E13856">
        <v>0.82758620689655205</v>
      </c>
      <c r="F13856">
        <v>0.215025906735751</v>
      </c>
      <c r="G13856">
        <v>0.13888888888888901</v>
      </c>
      <c r="H13856">
        <v>0.32323232323232298</v>
      </c>
      <c r="I13856">
        <v>0.36231884057970998</v>
      </c>
      <c r="J13856" s="1">
        <v>0.85714285714285698</v>
      </c>
      <c r="K13856" t="s">
        <v>23240</v>
      </c>
      <c r="L13856" t="s">
        <v>50956</v>
      </c>
      <c r="M13856" t="s">
        <v>50957</v>
      </c>
    </row>
    <row r="13857" spans="1:13">
      <c r="A13857" s="1" t="s">
        <v>15874</v>
      </c>
      <c r="B13857">
        <v>1.06991643356011E-5</v>
      </c>
      <c r="C13857" s="1">
        <v>8.55703660783041E-5</v>
      </c>
      <c r="D13857">
        <v>2.5000000000000001E-2</v>
      </c>
      <c r="E13857">
        <v>2.9411764705882401E-2</v>
      </c>
      <c r="F13857">
        <v>0.161490683229814</v>
      </c>
      <c r="G13857">
        <v>0.14864864864864899</v>
      </c>
      <c r="H13857">
        <v>0.474683544303797</v>
      </c>
      <c r="I13857">
        <v>0.29245283018867901</v>
      </c>
      <c r="J13857" s="1">
        <v>0</v>
      </c>
      <c r="K13857" t="s">
        <v>23239</v>
      </c>
      <c r="L13857" t="s">
        <v>50958</v>
      </c>
      <c r="M13857" t="s">
        <v>50959</v>
      </c>
    </row>
    <row r="13858" spans="1:13">
      <c r="A13858" s="1" t="s">
        <v>15875</v>
      </c>
      <c r="B13858">
        <v>1.76172766262096E-5</v>
      </c>
      <c r="C13858" s="1">
        <v>3.22990933433908E-6</v>
      </c>
      <c r="D13858">
        <v>0.625</v>
      </c>
      <c r="E13858">
        <v>0.73033707865168496</v>
      </c>
      <c r="F13858">
        <v>0.94117647058823495</v>
      </c>
      <c r="G13858">
        <v>0.95</v>
      </c>
      <c r="H13858">
        <v>0.98809523809523803</v>
      </c>
      <c r="I13858">
        <v>0.91228070175438603</v>
      </c>
      <c r="J13858" s="1" t="s">
        <v>23229</v>
      </c>
      <c r="K13858" t="s">
        <v>23241</v>
      </c>
      <c r="L13858" t="s">
        <v>50960</v>
      </c>
      <c r="M13858" t="s">
        <v>50961</v>
      </c>
    </row>
    <row r="13859" spans="1:13">
      <c r="A13859" s="1" t="s">
        <v>15876</v>
      </c>
      <c r="B13859">
        <v>4.5909497670445703E-9</v>
      </c>
      <c r="C13859" s="1">
        <v>5.6972919478271E-8</v>
      </c>
      <c r="D13859">
        <v>1</v>
      </c>
      <c r="E13859">
        <v>0.98648648648648696</v>
      </c>
      <c r="F13859">
        <v>0.99732620320855603</v>
      </c>
      <c r="G13859">
        <v>1</v>
      </c>
      <c r="H13859">
        <v>1</v>
      </c>
      <c r="I13859">
        <v>0.99305555555555602</v>
      </c>
      <c r="J13859" s="1">
        <v>0.16666666666666699</v>
      </c>
      <c r="K13859" t="s">
        <v>23241</v>
      </c>
      <c r="L13859" t="s">
        <v>50962</v>
      </c>
      <c r="M13859" t="s">
        <v>50963</v>
      </c>
    </row>
    <row r="13860" spans="1:13">
      <c r="A13860" s="1" t="s">
        <v>15877</v>
      </c>
      <c r="B13860">
        <v>3.3657316153342797E-5</v>
      </c>
      <c r="C13860" s="1">
        <v>9.2605150241178597E-7</v>
      </c>
      <c r="D13860">
        <v>1.72413793103448E-2</v>
      </c>
      <c r="E13860">
        <v>0.141304347826087</v>
      </c>
      <c r="F13860">
        <v>0</v>
      </c>
      <c r="G13860">
        <v>0</v>
      </c>
      <c r="H13860">
        <v>0</v>
      </c>
      <c r="I13860">
        <v>4.4247787610619503E-3</v>
      </c>
      <c r="J13860" s="1">
        <v>0</v>
      </c>
      <c r="K13860" t="s">
        <v>23237</v>
      </c>
      <c r="L13860" t="s">
        <v>50964</v>
      </c>
      <c r="M13860" t="s">
        <v>50965</v>
      </c>
    </row>
    <row r="13861" spans="1:13">
      <c r="A13861" s="1" t="s">
        <v>15878</v>
      </c>
      <c r="B13861">
        <v>5.6227760698627904E-6</v>
      </c>
      <c r="C13861" s="1">
        <v>1.9083736714897E-5</v>
      </c>
      <c r="D13861">
        <v>3.125E-2</v>
      </c>
      <c r="E13861">
        <v>0.172222222222222</v>
      </c>
      <c r="F13861">
        <v>1.60427807486631E-2</v>
      </c>
      <c r="G13861">
        <v>0.13636363636363599</v>
      </c>
      <c r="H13861">
        <v>0.175824175824176</v>
      </c>
      <c r="I13861">
        <v>9.4339622641509396E-3</v>
      </c>
      <c r="J13861" s="1">
        <v>0.40909090909090901</v>
      </c>
      <c r="K13861" t="s">
        <v>23242</v>
      </c>
      <c r="L13861" t="s">
        <v>50966</v>
      </c>
      <c r="M13861" t="s">
        <v>50967</v>
      </c>
    </row>
    <row r="13862" spans="1:13">
      <c r="A13862" s="1" t="s">
        <v>15879</v>
      </c>
      <c r="B13862">
        <v>4.5337794373775299E-5</v>
      </c>
      <c r="C13862" s="1">
        <v>1.53166282928028E-4</v>
      </c>
      <c r="D13862">
        <v>0.75</v>
      </c>
      <c r="E13862">
        <v>0.73958333333333304</v>
      </c>
      <c r="F13862">
        <v>0.62307692307692297</v>
      </c>
      <c r="G13862">
        <v>0.76724137931034497</v>
      </c>
      <c r="H13862">
        <v>0.84210526315789502</v>
      </c>
      <c r="I13862">
        <v>0.75600000000000001</v>
      </c>
      <c r="J13862" s="1">
        <v>1</v>
      </c>
      <c r="K13862" t="s">
        <v>23242</v>
      </c>
      <c r="L13862" t="s">
        <v>50968</v>
      </c>
      <c r="M13862" t="s">
        <v>50969</v>
      </c>
    </row>
    <row r="13863" spans="1:13">
      <c r="A13863" s="1" t="s">
        <v>15880</v>
      </c>
      <c r="B13863">
        <v>4.2405286567959598E-7</v>
      </c>
      <c r="C13863" s="1">
        <v>1.33107916215868E-6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0.96354166666666696</v>
      </c>
      <c r="J13863" s="1">
        <v>1</v>
      </c>
      <c r="K13863" t="s">
        <v>23241</v>
      </c>
      <c r="L13863" t="s">
        <v>50970</v>
      </c>
      <c r="M13863" t="s">
        <v>50971</v>
      </c>
    </row>
    <row r="13864" spans="1:13">
      <c r="A13864" s="1" t="s">
        <v>15881</v>
      </c>
      <c r="B13864">
        <v>1.71322534487041E-6</v>
      </c>
      <c r="C13864" s="1">
        <v>1.12586251775178E-8</v>
      </c>
      <c r="D13864">
        <v>5.5555555555556024E-2</v>
      </c>
      <c r="E13864">
        <v>0</v>
      </c>
      <c r="F13864">
        <v>5.7803468208089681E-3</v>
      </c>
      <c r="G13864">
        <v>8.7719298245609867E-3</v>
      </c>
      <c r="H13864">
        <v>0</v>
      </c>
      <c r="I13864">
        <v>0</v>
      </c>
      <c r="J13864" s="1">
        <v>0</v>
      </c>
      <c r="K13864" t="s">
        <v>23244</v>
      </c>
      <c r="L13864" t="s">
        <v>50972</v>
      </c>
      <c r="M13864" t="s">
        <v>50973</v>
      </c>
    </row>
    <row r="13865" spans="1:13">
      <c r="A13865" s="1" t="s">
        <v>15882</v>
      </c>
      <c r="B13865">
        <v>1.43056210219629E-5</v>
      </c>
      <c r="C13865" s="1">
        <v>1.51924232363093E-5</v>
      </c>
      <c r="D13865">
        <v>4.6875E-2</v>
      </c>
      <c r="E13865">
        <v>5.2631578947368403E-3</v>
      </c>
      <c r="F13865">
        <v>8.9743589743589702E-2</v>
      </c>
      <c r="G13865">
        <v>8.6206896551724102E-3</v>
      </c>
      <c r="H13865">
        <v>3.5398230088495602E-2</v>
      </c>
      <c r="I13865">
        <v>2.0325203252032499E-2</v>
      </c>
      <c r="J13865" s="1">
        <v>0</v>
      </c>
      <c r="K13865" t="s">
        <v>23241</v>
      </c>
      <c r="L13865" t="s">
        <v>50974</v>
      </c>
      <c r="M13865" t="s">
        <v>50975</v>
      </c>
    </row>
    <row r="13866" spans="1:13">
      <c r="A13866" s="1" t="s">
        <v>15883</v>
      </c>
      <c r="B13866">
        <v>8.1782652166973403E-5</v>
      </c>
      <c r="C13866" s="1">
        <v>1.50547770879083E-5</v>
      </c>
      <c r="D13866">
        <v>0.133333333333333</v>
      </c>
      <c r="E13866">
        <v>9.2592592592592601E-2</v>
      </c>
      <c r="F13866">
        <v>0.36280487804877998</v>
      </c>
      <c r="G13866">
        <v>1.6666666666666701E-2</v>
      </c>
      <c r="H13866">
        <v>0.28571428571428598</v>
      </c>
      <c r="I13866">
        <v>0.125</v>
      </c>
      <c r="J13866" s="1">
        <v>0.25</v>
      </c>
      <c r="K13866" t="s">
        <v>23238</v>
      </c>
      <c r="L13866" t="s">
        <v>50976</v>
      </c>
      <c r="M13866" t="s">
        <v>50977</v>
      </c>
    </row>
    <row r="13867" spans="1:13">
      <c r="A13867" s="1" t="s">
        <v>15884</v>
      </c>
      <c r="B13867">
        <v>1.0306324257852399E-6</v>
      </c>
      <c r="C13867" s="1">
        <v>1.83093410001827E-6</v>
      </c>
      <c r="D13867">
        <v>0.12903225806451599</v>
      </c>
      <c r="E13867">
        <v>5.5555555555555601E-3</v>
      </c>
      <c r="F13867">
        <v>1.9230769230769201E-2</v>
      </c>
      <c r="G13867">
        <v>0</v>
      </c>
      <c r="H13867">
        <v>2.8846153846153799E-2</v>
      </c>
      <c r="I13867">
        <v>5.4054054054054099E-2</v>
      </c>
      <c r="J13867" s="1">
        <v>5.5555555555555601E-2</v>
      </c>
      <c r="K13867" t="s">
        <v>23241</v>
      </c>
      <c r="L13867" t="s">
        <v>50978</v>
      </c>
      <c r="M13867" t="s">
        <v>50979</v>
      </c>
    </row>
    <row r="13868" spans="1:13">
      <c r="A13868" s="1" t="s">
        <v>15885</v>
      </c>
      <c r="B13868">
        <v>4.8070828527875398E-7</v>
      </c>
      <c r="C13868" s="1">
        <v>1.19222624670019E-6</v>
      </c>
      <c r="D13868">
        <v>0</v>
      </c>
      <c r="E13868">
        <v>6.4935064935064896E-3</v>
      </c>
      <c r="F13868">
        <v>0</v>
      </c>
      <c r="G13868">
        <v>0</v>
      </c>
      <c r="H13868">
        <v>5.6179775280898901E-3</v>
      </c>
      <c r="I13868">
        <v>9.8039215686274508E-3</v>
      </c>
      <c r="J13868" s="1">
        <v>0.5</v>
      </c>
      <c r="K13868" t="s">
        <v>23241</v>
      </c>
      <c r="L13868" t="s">
        <v>50980</v>
      </c>
      <c r="M13868" t="s">
        <v>50981</v>
      </c>
    </row>
    <row r="13869" spans="1:13">
      <c r="A13869" s="1" t="s">
        <v>15886</v>
      </c>
      <c r="B13869">
        <v>5.7545047384085098E-5</v>
      </c>
      <c r="C13869" s="1">
        <v>2.6517587917007301E-5</v>
      </c>
      <c r="D13869">
        <v>9.6774193548387094E-2</v>
      </c>
      <c r="E13869">
        <v>0.39516129032258102</v>
      </c>
      <c r="F13869">
        <v>2.57142857142857E-2</v>
      </c>
      <c r="G13869">
        <v>0.204545454545455</v>
      </c>
      <c r="H13869">
        <v>0</v>
      </c>
      <c r="I13869">
        <v>0.52500000000000002</v>
      </c>
      <c r="J13869" s="1">
        <v>0</v>
      </c>
      <c r="K13869" t="s">
        <v>23239</v>
      </c>
      <c r="L13869" t="s">
        <v>50982</v>
      </c>
      <c r="M13869" t="s">
        <v>50983</v>
      </c>
    </row>
    <row r="13870" spans="1:13">
      <c r="A13870" s="1" t="s">
        <v>15887</v>
      </c>
      <c r="B13870">
        <v>6.8132892896378305E-7</v>
      </c>
      <c r="C13870" s="1">
        <v>1.5641925930729999E-5</v>
      </c>
      <c r="D13870">
        <v>0</v>
      </c>
      <c r="E13870">
        <v>0</v>
      </c>
      <c r="F13870">
        <v>5.1282051282051299E-3</v>
      </c>
      <c r="G13870">
        <v>1.72413793103448E-2</v>
      </c>
      <c r="H13870">
        <v>1.7543859649122799E-2</v>
      </c>
      <c r="I13870">
        <v>1.2E-2</v>
      </c>
      <c r="J13870" s="1">
        <v>0.5</v>
      </c>
      <c r="K13870" t="s">
        <v>23238</v>
      </c>
      <c r="L13870" t="s">
        <v>50984</v>
      </c>
      <c r="M13870" t="s">
        <v>50985</v>
      </c>
    </row>
    <row r="13871" spans="1:13">
      <c r="A13871" s="1" t="s">
        <v>15888</v>
      </c>
      <c r="B13871">
        <v>3.0431391938161299E-5</v>
      </c>
      <c r="C13871" s="1">
        <v>8.0587840479578099E-7</v>
      </c>
      <c r="D13871">
        <v>0.480769230769231</v>
      </c>
      <c r="E13871">
        <v>3.125E-2</v>
      </c>
      <c r="F13871">
        <v>1.5527950310559001E-2</v>
      </c>
      <c r="G13871">
        <v>0</v>
      </c>
      <c r="H13871">
        <v>4.5454545454545497E-2</v>
      </c>
      <c r="I13871">
        <v>2.3809523809523801E-2</v>
      </c>
      <c r="J13871" s="1" t="s">
        <v>23229</v>
      </c>
      <c r="K13871" t="s">
        <v>23242</v>
      </c>
      <c r="L13871" t="s">
        <v>50986</v>
      </c>
      <c r="M13871" t="s">
        <v>50987</v>
      </c>
    </row>
    <row r="13872" spans="1:13">
      <c r="A13872" s="1" t="s">
        <v>15889</v>
      </c>
      <c r="B13872">
        <v>6.1795072196400798E-6</v>
      </c>
      <c r="C13872" s="1">
        <v>1.16369886670318E-5</v>
      </c>
      <c r="D13872">
        <v>1</v>
      </c>
      <c r="E13872">
        <v>0.99444444444444402</v>
      </c>
      <c r="F13872">
        <v>0.99465240641711195</v>
      </c>
      <c r="G13872">
        <v>1</v>
      </c>
      <c r="H13872">
        <v>0.87894736842105303</v>
      </c>
      <c r="I13872">
        <v>0.98550724637681197</v>
      </c>
      <c r="J13872" s="1">
        <v>1</v>
      </c>
      <c r="K13872" t="s">
        <v>23238</v>
      </c>
      <c r="L13872" t="s">
        <v>50988</v>
      </c>
      <c r="M13872" t="s">
        <v>50989</v>
      </c>
    </row>
    <row r="13873" spans="1:13">
      <c r="A13873" s="1" t="s">
        <v>15890</v>
      </c>
      <c r="B13873">
        <v>7.9575751908292402E-8</v>
      </c>
      <c r="C13873" s="1">
        <v>3.3172487598539501E-8</v>
      </c>
      <c r="D13873">
        <v>0</v>
      </c>
      <c r="E13873">
        <v>0</v>
      </c>
      <c r="F13873">
        <v>4.7101449275362299E-2</v>
      </c>
      <c r="G13873">
        <v>8.6206896551724102E-2</v>
      </c>
      <c r="H13873">
        <v>0.13440860215053799</v>
      </c>
      <c r="I13873">
        <v>2.8985507246376802E-2</v>
      </c>
      <c r="J13873" s="1" t="s">
        <v>23229</v>
      </c>
      <c r="K13873" t="s">
        <v>23237</v>
      </c>
      <c r="L13873" t="s">
        <v>50990</v>
      </c>
      <c r="M13873" t="s">
        <v>50991</v>
      </c>
    </row>
    <row r="13874" spans="1:13">
      <c r="A13874" s="1" t="s">
        <v>15891</v>
      </c>
      <c r="B13874">
        <v>3.6610095289111902E-6</v>
      </c>
      <c r="C13874" s="1">
        <v>2.0298865059282498E-5</v>
      </c>
      <c r="D13874">
        <v>3.5714285714285698E-2</v>
      </c>
      <c r="E13874">
        <v>0.134146341463415</v>
      </c>
      <c r="F13874">
        <v>8.9385474860335198E-2</v>
      </c>
      <c r="G13874">
        <v>3.7037037037037E-2</v>
      </c>
      <c r="H13874">
        <v>3.3980582524271802E-2</v>
      </c>
      <c r="I13874">
        <v>5.6034482758620698E-2</v>
      </c>
      <c r="J13874" s="1">
        <v>4.5454545454545497E-2</v>
      </c>
      <c r="K13874" t="s">
        <v>23241</v>
      </c>
      <c r="L13874" t="s">
        <v>50992</v>
      </c>
      <c r="M13874" t="s">
        <v>50993</v>
      </c>
    </row>
    <row r="13875" spans="1:13">
      <c r="A13875" s="1" t="s">
        <v>15892</v>
      </c>
      <c r="B13875">
        <v>2.76507056128951E-5</v>
      </c>
      <c r="C13875" s="1">
        <v>8.0857556654981104E-5</v>
      </c>
      <c r="D13875">
        <v>0.16666666666666699</v>
      </c>
      <c r="E13875">
        <v>3.1645569620253201E-2</v>
      </c>
      <c r="F13875">
        <v>0.14516129032258099</v>
      </c>
      <c r="G13875">
        <v>0</v>
      </c>
      <c r="H13875">
        <v>0</v>
      </c>
      <c r="I13875">
        <v>0</v>
      </c>
      <c r="J13875" s="1" t="s">
        <v>23229</v>
      </c>
      <c r="K13875" t="s">
        <v>23237</v>
      </c>
      <c r="L13875" t="s">
        <v>50994</v>
      </c>
      <c r="M13875" t="s">
        <v>50995</v>
      </c>
    </row>
    <row r="13876" spans="1:13">
      <c r="A13876" s="1" t="s">
        <v>15893</v>
      </c>
      <c r="B13876">
        <v>7.1419236369267497E-7</v>
      </c>
      <c r="C13876" s="1">
        <v>3.08731812912191E-7</v>
      </c>
      <c r="D13876">
        <v>0.11111111111111099</v>
      </c>
      <c r="E13876">
        <v>7.4074074074074098E-2</v>
      </c>
      <c r="F13876">
        <v>6.3432835820895497E-2</v>
      </c>
      <c r="G13876">
        <v>5.1724137931034503E-2</v>
      </c>
      <c r="H13876">
        <v>0</v>
      </c>
      <c r="I13876">
        <v>0.14772727272727301</v>
      </c>
      <c r="J13876" s="1" t="s">
        <v>23229</v>
      </c>
      <c r="K13876" t="s">
        <v>23238</v>
      </c>
      <c r="L13876" t="s">
        <v>50996</v>
      </c>
      <c r="M13876" t="s">
        <v>50997</v>
      </c>
    </row>
    <row r="13877" spans="1:13">
      <c r="A13877" s="1" t="s">
        <v>15894</v>
      </c>
      <c r="B13877">
        <v>1.19616084693575E-5</v>
      </c>
      <c r="C13877" s="1">
        <v>4.4530098065470602E-6</v>
      </c>
      <c r="D13877">
        <v>7.8125E-2</v>
      </c>
      <c r="E13877">
        <v>4.6875E-2</v>
      </c>
      <c r="F13877">
        <v>4.3589743589743601E-2</v>
      </c>
      <c r="G13877">
        <v>0</v>
      </c>
      <c r="H13877">
        <v>4.1666666666666699E-2</v>
      </c>
      <c r="I13877">
        <v>3.27102803738318E-2</v>
      </c>
      <c r="J13877" s="1">
        <v>0</v>
      </c>
      <c r="K13877" t="s">
        <v>23241</v>
      </c>
      <c r="L13877" t="s">
        <v>50998</v>
      </c>
      <c r="M13877" t="s">
        <v>50999</v>
      </c>
    </row>
    <row r="13878" spans="1:13">
      <c r="A13878" s="1" t="s">
        <v>15895</v>
      </c>
      <c r="B13878">
        <v>1.00300077073292E-6</v>
      </c>
      <c r="C13878" s="1">
        <v>1.0961926442959001E-5</v>
      </c>
      <c r="D13878">
        <v>0.44444444444444398</v>
      </c>
      <c r="E13878">
        <v>0.83333333333333304</v>
      </c>
      <c r="F13878">
        <v>0.83928571428571397</v>
      </c>
      <c r="G13878">
        <v>0.89285714285714302</v>
      </c>
      <c r="H13878">
        <v>0.76056338028169002</v>
      </c>
      <c r="I13878">
        <v>0.8</v>
      </c>
      <c r="J13878" s="1">
        <v>0</v>
      </c>
      <c r="K13878" t="s">
        <v>23238</v>
      </c>
      <c r="L13878" t="s">
        <v>51000</v>
      </c>
      <c r="M13878" t="s">
        <v>51001</v>
      </c>
    </row>
    <row r="13879" spans="1:13">
      <c r="A13879" s="1" t="s">
        <v>15896</v>
      </c>
      <c r="B13879">
        <v>0</v>
      </c>
      <c r="C13879" s="1">
        <v>0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 s="1">
        <v>0.95454545454545503</v>
      </c>
      <c r="K13879" t="s">
        <v>23238</v>
      </c>
      <c r="L13879" t="s">
        <v>51002</v>
      </c>
      <c r="M13879" t="s">
        <v>51003</v>
      </c>
    </row>
    <row r="13880" spans="1:13">
      <c r="A13880" s="1" t="s">
        <v>15897</v>
      </c>
      <c r="B13880">
        <v>2.4632675387046502E-5</v>
      </c>
      <c r="C13880" s="1">
        <v>3.7280911554576499E-6</v>
      </c>
      <c r="D13880">
        <v>0.984375</v>
      </c>
      <c r="E13880">
        <v>0.98876404494381998</v>
      </c>
      <c r="F13880">
        <v>0.99222797927461104</v>
      </c>
      <c r="G13880">
        <v>0.43333333333333302</v>
      </c>
      <c r="H13880">
        <v>0.99404761904761896</v>
      </c>
      <c r="I13880">
        <v>0.89325842696629199</v>
      </c>
      <c r="J13880" s="1">
        <v>0.95454545454545503</v>
      </c>
      <c r="K13880" t="s">
        <v>23240</v>
      </c>
      <c r="L13880" t="s">
        <v>51004</v>
      </c>
      <c r="M13880" t="s">
        <v>51005</v>
      </c>
    </row>
    <row r="13881" spans="1:13">
      <c r="A13881" s="1" t="s">
        <v>15898</v>
      </c>
      <c r="B13881">
        <v>4.54220114649372E-4</v>
      </c>
      <c r="C13881" s="1">
        <v>2.3654405606528001E-4</v>
      </c>
      <c r="D13881">
        <v>0.76923076923076905</v>
      </c>
      <c r="E13881">
        <v>0.19354838709677399</v>
      </c>
      <c r="F13881">
        <v>0.41884816753926701</v>
      </c>
      <c r="G13881">
        <v>0.5</v>
      </c>
      <c r="H13881">
        <v>0.57471264367816099</v>
      </c>
      <c r="I13881">
        <v>0.76521739130434796</v>
      </c>
      <c r="J13881" s="1">
        <v>4.5454545454545497E-2</v>
      </c>
      <c r="K13881" t="s">
        <v>23242</v>
      </c>
      <c r="L13881" t="s">
        <v>51006</v>
      </c>
      <c r="M13881" t="s">
        <v>51007</v>
      </c>
    </row>
    <row r="13882" spans="1:13">
      <c r="A13882" s="1" t="s">
        <v>15899</v>
      </c>
      <c r="B13882">
        <v>7.2039396351159796E-6</v>
      </c>
      <c r="C13882" s="1">
        <v>9.5931184120426506E-5</v>
      </c>
      <c r="D13882">
        <v>3.2258064516128997E-2</v>
      </c>
      <c r="E13882">
        <v>0</v>
      </c>
      <c r="F13882">
        <v>0.31117021276595702</v>
      </c>
      <c r="G13882">
        <v>3.3333333333333298E-2</v>
      </c>
      <c r="H13882">
        <v>0.22413793103448301</v>
      </c>
      <c r="I13882">
        <v>6.8181818181818205E-2</v>
      </c>
      <c r="J13882" s="1">
        <v>0</v>
      </c>
      <c r="K13882" t="s">
        <v>23241</v>
      </c>
      <c r="L13882" t="s">
        <v>51008</v>
      </c>
      <c r="M13882" t="s">
        <v>51009</v>
      </c>
    </row>
    <row r="13883" spans="1:13">
      <c r="A13883" s="1" t="s">
        <v>15900</v>
      </c>
      <c r="B13883">
        <v>8.2089741477167405E-5</v>
      </c>
      <c r="C13883" s="1">
        <v>6.9944363159573804E-5</v>
      </c>
      <c r="D13883">
        <v>0.88709677419354804</v>
      </c>
      <c r="E13883">
        <v>0.98809523809523803</v>
      </c>
      <c r="F13883">
        <v>0.34285714285714303</v>
      </c>
      <c r="G13883">
        <v>0.1</v>
      </c>
      <c r="H13883">
        <v>0.16666666666666699</v>
      </c>
      <c r="I13883">
        <v>0.18888888888888899</v>
      </c>
      <c r="J13883" s="1">
        <v>0</v>
      </c>
      <c r="K13883" t="s">
        <v>23242</v>
      </c>
      <c r="L13883" t="s">
        <v>51010</v>
      </c>
      <c r="M13883" t="s">
        <v>51011</v>
      </c>
    </row>
    <row r="13884" spans="1:13">
      <c r="A13884" s="1" t="s">
        <v>15901</v>
      </c>
      <c r="B13884">
        <v>3.5606649018604699E-5</v>
      </c>
      <c r="C13884" s="1">
        <v>1.25635083035152E-6</v>
      </c>
      <c r="D13884">
        <v>4.8387096774193498E-2</v>
      </c>
      <c r="E13884">
        <v>0.22413793103448301</v>
      </c>
      <c r="F13884">
        <v>0</v>
      </c>
      <c r="G13884">
        <v>1.3157894736842099E-2</v>
      </c>
      <c r="H13884">
        <v>5.1546391752577301E-3</v>
      </c>
      <c r="I13884">
        <v>0</v>
      </c>
      <c r="J13884" s="1">
        <v>0</v>
      </c>
      <c r="K13884" t="s">
        <v>23242</v>
      </c>
      <c r="L13884" t="s">
        <v>51012</v>
      </c>
      <c r="M13884" t="s">
        <v>51013</v>
      </c>
    </row>
    <row r="13885" spans="1:13">
      <c r="A13885" s="1" t="s">
        <v>15902</v>
      </c>
      <c r="B13885">
        <v>8.5863229732962602E-7</v>
      </c>
      <c r="C13885" s="1">
        <v>2.4072674360280899E-9</v>
      </c>
      <c r="D13885">
        <v>0</v>
      </c>
      <c r="E13885">
        <v>5.4945054945054897E-3</v>
      </c>
      <c r="F13885">
        <v>0</v>
      </c>
      <c r="G13885">
        <v>0.36764705882352899</v>
      </c>
      <c r="H13885">
        <v>0</v>
      </c>
      <c r="I13885">
        <v>0.1</v>
      </c>
      <c r="J13885" s="1">
        <v>0</v>
      </c>
      <c r="K13885" t="s">
        <v>23238</v>
      </c>
      <c r="L13885" t="s">
        <v>51014</v>
      </c>
      <c r="M13885" t="s">
        <v>51015</v>
      </c>
    </row>
    <row r="13886" spans="1:13">
      <c r="A13886" s="1" t="s">
        <v>15903</v>
      </c>
      <c r="B13886">
        <v>2.02982520979907E-7</v>
      </c>
      <c r="C13886" s="1">
        <v>1.1802536935527801E-8</v>
      </c>
      <c r="D13886">
        <v>0</v>
      </c>
      <c r="E13886">
        <v>1.5151515151515201E-2</v>
      </c>
      <c r="F13886">
        <v>0</v>
      </c>
      <c r="G13886">
        <v>0</v>
      </c>
      <c r="H13886">
        <v>5.9523809523809503E-3</v>
      </c>
      <c r="I13886">
        <v>0</v>
      </c>
      <c r="J13886" s="1">
        <v>0</v>
      </c>
      <c r="K13886" t="s">
        <v>23241</v>
      </c>
      <c r="L13886" t="s">
        <v>51016</v>
      </c>
      <c r="M13886" t="s">
        <v>51017</v>
      </c>
    </row>
    <row r="13887" spans="1:13">
      <c r="A13887" s="1" t="s">
        <v>15904</v>
      </c>
      <c r="B13887">
        <v>4.6965350959239501E-6</v>
      </c>
      <c r="C13887" s="1">
        <v>9.7405902980270501E-7</v>
      </c>
      <c r="D13887">
        <v>0.952380952380952</v>
      </c>
      <c r="E13887">
        <v>1</v>
      </c>
      <c r="F13887">
        <v>0.752941176470588</v>
      </c>
      <c r="G13887">
        <v>0.66216216216216195</v>
      </c>
      <c r="H13887">
        <v>0.58904109589041098</v>
      </c>
      <c r="I13887">
        <v>0.83333333333333304</v>
      </c>
      <c r="J13887" s="1">
        <v>1</v>
      </c>
      <c r="K13887" t="s">
        <v>23241</v>
      </c>
      <c r="L13887" t="s">
        <v>51018</v>
      </c>
      <c r="M13887" t="s">
        <v>51019</v>
      </c>
    </row>
    <row r="13888" spans="1:13">
      <c r="A13888" s="1" t="s">
        <v>15905</v>
      </c>
      <c r="B13888">
        <v>4.0002882420407702E-6</v>
      </c>
      <c r="C13888" s="1">
        <v>7.8968423764978995E-8</v>
      </c>
      <c r="D13888">
        <v>3.125E-2</v>
      </c>
      <c r="E13888">
        <v>1.6666666666666701E-2</v>
      </c>
      <c r="F13888">
        <v>1.9021739130434801E-2</v>
      </c>
      <c r="G13888">
        <v>0.04</v>
      </c>
      <c r="H13888">
        <v>2.3529411764705899E-2</v>
      </c>
      <c r="I13888">
        <v>0.105769230769231</v>
      </c>
      <c r="J13888" s="1">
        <v>5.5555555555555601E-2</v>
      </c>
      <c r="K13888" t="s">
        <v>23238</v>
      </c>
      <c r="L13888" t="s">
        <v>51020</v>
      </c>
      <c r="M13888" t="s">
        <v>51021</v>
      </c>
    </row>
    <row r="13889" spans="1:13">
      <c r="A13889" s="1" t="s">
        <v>15906</v>
      </c>
      <c r="B13889">
        <v>1.8745568732212499E-9</v>
      </c>
      <c r="C13889" s="1">
        <v>4.8853172882442399E-6</v>
      </c>
      <c r="D13889">
        <v>1</v>
      </c>
      <c r="E13889">
        <v>1</v>
      </c>
      <c r="F13889">
        <v>0.94780219780219799</v>
      </c>
      <c r="G13889">
        <v>1</v>
      </c>
      <c r="H13889">
        <v>1</v>
      </c>
      <c r="I13889">
        <v>0.99166666666666703</v>
      </c>
      <c r="J13889" s="1">
        <v>1</v>
      </c>
      <c r="K13889" t="s">
        <v>23238</v>
      </c>
      <c r="L13889" t="s">
        <v>51022</v>
      </c>
      <c r="M13889" t="s">
        <v>51023</v>
      </c>
    </row>
    <row r="13890" spans="1:13">
      <c r="A13890" s="1" t="s">
        <v>15907</v>
      </c>
      <c r="B13890">
        <v>2.73455988091852E-5</v>
      </c>
      <c r="C13890" s="1">
        <v>3.5543063068068097E-5</v>
      </c>
      <c r="D13890">
        <v>1.5625E-2</v>
      </c>
      <c r="E13890">
        <v>0</v>
      </c>
      <c r="F13890">
        <v>6.8306010928961797E-2</v>
      </c>
      <c r="G13890">
        <v>0</v>
      </c>
      <c r="H13890">
        <v>5.8139534883720903E-3</v>
      </c>
      <c r="I13890">
        <v>0</v>
      </c>
      <c r="J13890" s="1">
        <v>0</v>
      </c>
      <c r="K13890" t="s">
        <v>23241</v>
      </c>
      <c r="L13890" t="s">
        <v>51024</v>
      </c>
      <c r="M13890" t="s">
        <v>51025</v>
      </c>
    </row>
    <row r="13891" spans="1:13">
      <c r="A13891" s="1" t="s">
        <v>15908</v>
      </c>
      <c r="B13891">
        <v>1.5904775238899E-6</v>
      </c>
      <c r="C13891" s="1">
        <v>2.5755723556717E-5</v>
      </c>
      <c r="D13891">
        <v>0</v>
      </c>
      <c r="E13891">
        <v>5.3763440860215101E-3</v>
      </c>
      <c r="F13891">
        <v>0.128205128205128</v>
      </c>
      <c r="G13891">
        <v>2.5862068965517199E-2</v>
      </c>
      <c r="H13891">
        <v>0.14912280701754399</v>
      </c>
      <c r="I13891">
        <v>3.2000000000000001E-2</v>
      </c>
      <c r="J13891" s="1">
        <v>0</v>
      </c>
      <c r="K13891" t="s">
        <v>23241</v>
      </c>
      <c r="L13891" t="s">
        <v>51026</v>
      </c>
      <c r="M13891" t="s">
        <v>51027</v>
      </c>
    </row>
    <row r="13892" spans="1:13">
      <c r="A13892" s="1" t="s">
        <v>15909</v>
      </c>
      <c r="B13892">
        <v>0</v>
      </c>
      <c r="C13892" s="1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 s="1">
        <v>0</v>
      </c>
      <c r="K13892" t="s">
        <v>23238</v>
      </c>
      <c r="L13892" t="s">
        <v>51028</v>
      </c>
      <c r="M13892" t="s">
        <v>51029</v>
      </c>
    </row>
    <row r="13893" spans="1:13">
      <c r="A13893" s="1" t="s">
        <v>15910</v>
      </c>
      <c r="B13893">
        <v>3.6057229759738698E-6</v>
      </c>
      <c r="C13893" s="1">
        <v>2.1796598041470799E-5</v>
      </c>
      <c r="D13893">
        <v>1</v>
      </c>
      <c r="E13893">
        <v>1</v>
      </c>
      <c r="F13893">
        <v>0.92564102564102602</v>
      </c>
      <c r="G13893">
        <v>1</v>
      </c>
      <c r="H13893">
        <v>1</v>
      </c>
      <c r="I13893">
        <v>1</v>
      </c>
      <c r="J13893" s="1">
        <v>1</v>
      </c>
      <c r="K13893" t="s">
        <v>23241</v>
      </c>
      <c r="L13893" t="s">
        <v>51030</v>
      </c>
      <c r="M13893" t="s">
        <v>51031</v>
      </c>
    </row>
    <row r="13894" spans="1:13">
      <c r="A13894" s="1" t="s">
        <v>15911</v>
      </c>
      <c r="B13894">
        <v>4.3369761882666198E-4</v>
      </c>
      <c r="C13894" s="1">
        <v>1.3991804992919801E-4</v>
      </c>
      <c r="D13894">
        <v>0.23214285714285701</v>
      </c>
      <c r="E13894">
        <v>0.47857142857142898</v>
      </c>
      <c r="F13894">
        <v>0.20555555555555599</v>
      </c>
      <c r="G13894">
        <v>4.2553191489361701E-2</v>
      </c>
      <c r="H13894">
        <v>0.30952380952380998</v>
      </c>
      <c r="I13894">
        <v>0.159663865546218</v>
      </c>
      <c r="J13894" s="1" t="s">
        <v>23229</v>
      </c>
      <c r="K13894" t="s">
        <v>23240</v>
      </c>
      <c r="L13894" t="s">
        <v>51032</v>
      </c>
      <c r="M13894" t="s">
        <v>51033</v>
      </c>
    </row>
    <row r="13895" spans="1:13">
      <c r="A13895" s="1" t="s">
        <v>15912</v>
      </c>
      <c r="B13895">
        <v>7.7557497552985002E-7</v>
      </c>
      <c r="C13895" s="1">
        <v>1.0056380055279301E-5</v>
      </c>
      <c r="D13895">
        <v>0.9</v>
      </c>
      <c r="E13895">
        <v>0.92941176470588205</v>
      </c>
      <c r="F13895">
        <v>0.8</v>
      </c>
      <c r="G13895">
        <v>8.3333333333333301E-2</v>
      </c>
      <c r="H13895">
        <v>0.56666666666666698</v>
      </c>
      <c r="I13895">
        <v>0.36111111111111099</v>
      </c>
      <c r="J13895" s="1" t="s">
        <v>23229</v>
      </c>
      <c r="K13895" t="s">
        <v>23241</v>
      </c>
      <c r="L13895" t="s">
        <v>51034</v>
      </c>
      <c r="M13895" t="s">
        <v>51035</v>
      </c>
    </row>
    <row r="13896" spans="1:13">
      <c r="A13896" s="1" t="s">
        <v>15913</v>
      </c>
      <c r="B13896">
        <v>1.5481905397679799E-6</v>
      </c>
      <c r="C13896" s="1">
        <v>4.8794342123918601E-9</v>
      </c>
      <c r="D13896">
        <v>0.95833333333333304</v>
      </c>
      <c r="E13896">
        <v>0.931034482758621</v>
      </c>
      <c r="F13896">
        <v>1</v>
      </c>
      <c r="G13896">
        <v>1</v>
      </c>
      <c r="H13896">
        <v>1</v>
      </c>
      <c r="I13896">
        <v>1</v>
      </c>
      <c r="J13896" s="1">
        <v>1</v>
      </c>
      <c r="K13896" t="s">
        <v>23242</v>
      </c>
      <c r="L13896" t="s">
        <v>51036</v>
      </c>
      <c r="M13896" t="s">
        <v>51037</v>
      </c>
    </row>
    <row r="13897" spans="1:13">
      <c r="A13897" s="1" t="s">
        <v>15914</v>
      </c>
      <c r="B13897">
        <v>3.7869038842760801E-5</v>
      </c>
      <c r="C13897" s="1">
        <v>3.1080851367077098E-5</v>
      </c>
      <c r="D13897">
        <v>0.93181818181818177</v>
      </c>
      <c r="E13897">
        <v>0.77142857142857102</v>
      </c>
      <c r="F13897">
        <v>1</v>
      </c>
      <c r="G13897">
        <v>1</v>
      </c>
      <c r="H13897">
        <v>1</v>
      </c>
      <c r="I13897">
        <v>1</v>
      </c>
      <c r="J13897" s="1">
        <v>1</v>
      </c>
      <c r="K13897" t="s">
        <v>23244</v>
      </c>
      <c r="L13897" t="s">
        <v>51038</v>
      </c>
      <c r="M13897" t="s">
        <v>51039</v>
      </c>
    </row>
    <row r="13898" spans="1:13">
      <c r="A13898" s="1" t="s">
        <v>15915</v>
      </c>
      <c r="B13898">
        <v>7.2061337992330304E-5</v>
      </c>
      <c r="C13898" s="1">
        <v>8.2993588943071404E-5</v>
      </c>
      <c r="D13898">
        <v>0.83333333333333304</v>
      </c>
      <c r="E13898">
        <v>1</v>
      </c>
      <c r="F13898">
        <v>0.876470588235294</v>
      </c>
      <c r="G13898">
        <v>0.93396226415094297</v>
      </c>
      <c r="H13898">
        <v>0.72222222222222199</v>
      </c>
      <c r="I13898">
        <v>0.92424242424242398</v>
      </c>
      <c r="J13898" s="1">
        <v>1</v>
      </c>
      <c r="K13898" t="s">
        <v>23240</v>
      </c>
      <c r="L13898" t="s">
        <v>51040</v>
      </c>
      <c r="M13898" t="s">
        <v>51041</v>
      </c>
    </row>
    <row r="13899" spans="1:13">
      <c r="A13899" s="1" t="s">
        <v>15916</v>
      </c>
      <c r="B13899">
        <v>4.2574650866356201E-7</v>
      </c>
      <c r="C13899" s="1">
        <v>6.0349911591044796E-8</v>
      </c>
      <c r="D13899">
        <v>1</v>
      </c>
      <c r="E13899">
        <v>1</v>
      </c>
      <c r="F13899">
        <v>1</v>
      </c>
      <c r="G13899">
        <v>0.92727272727272703</v>
      </c>
      <c r="H13899">
        <v>0.99541284403669705</v>
      </c>
      <c r="I13899">
        <v>0.95714285714285696</v>
      </c>
      <c r="J13899" s="1">
        <v>1</v>
      </c>
      <c r="K13899" t="s">
        <v>23241</v>
      </c>
      <c r="L13899" t="s">
        <v>51042</v>
      </c>
      <c r="M13899" t="s">
        <v>51043</v>
      </c>
    </row>
    <row r="13900" spans="1:13">
      <c r="A13900" s="1" t="s">
        <v>15917</v>
      </c>
      <c r="B13900">
        <v>9.2739165817419402E-8</v>
      </c>
      <c r="C13900" s="1">
        <v>3.76312955014622E-5</v>
      </c>
      <c r="D13900">
        <v>0</v>
      </c>
      <c r="E13900">
        <v>0</v>
      </c>
      <c r="F13900">
        <v>0.10362694300518099</v>
      </c>
      <c r="G13900">
        <v>0</v>
      </c>
      <c r="H13900">
        <v>2.4271844660194199E-2</v>
      </c>
      <c r="I13900">
        <v>7.0422535211267599E-3</v>
      </c>
      <c r="J13900" s="1" t="s">
        <v>23229</v>
      </c>
      <c r="K13900" t="s">
        <v>23237</v>
      </c>
      <c r="L13900" t="s">
        <v>51044</v>
      </c>
      <c r="M13900" t="s">
        <v>51045</v>
      </c>
    </row>
    <row r="13901" spans="1:13">
      <c r="A13901" s="1" t="s">
        <v>15918</v>
      </c>
      <c r="B13901">
        <v>4.9942054330414795E-7</v>
      </c>
      <c r="C13901" s="1">
        <v>5.5716209733281198E-5</v>
      </c>
      <c r="D13901">
        <v>0.83333333333333304</v>
      </c>
      <c r="E13901">
        <v>0.74096385542168697</v>
      </c>
      <c r="F13901">
        <v>1</v>
      </c>
      <c r="G13901">
        <v>1</v>
      </c>
      <c r="H13901">
        <v>1</v>
      </c>
      <c r="I13901">
        <v>1</v>
      </c>
      <c r="J13901" s="1">
        <v>1</v>
      </c>
      <c r="K13901" t="s">
        <v>23238</v>
      </c>
      <c r="L13901" t="s">
        <v>51046</v>
      </c>
      <c r="M13901" t="s">
        <v>51047</v>
      </c>
    </row>
    <row r="13902" spans="1:13">
      <c r="A13902" s="1" t="s">
        <v>15919</v>
      </c>
      <c r="B13902">
        <v>5.1357269100937798E-5</v>
      </c>
      <c r="C13902" s="1">
        <v>1.2214844397585901E-5</v>
      </c>
      <c r="D13902">
        <v>4.6875E-2</v>
      </c>
      <c r="E13902">
        <v>0.126582278481013</v>
      </c>
      <c r="F13902">
        <v>0.30952380952380998</v>
      </c>
      <c r="G13902">
        <v>5.3571428571428603E-2</v>
      </c>
      <c r="H13902">
        <v>6.1728395061728399E-2</v>
      </c>
      <c r="I13902">
        <v>2.8571428571428598E-2</v>
      </c>
      <c r="J13902" s="1">
        <v>0</v>
      </c>
      <c r="K13902" t="s">
        <v>23237</v>
      </c>
      <c r="L13902" t="s">
        <v>51048</v>
      </c>
      <c r="M13902" t="s">
        <v>51049</v>
      </c>
    </row>
    <row r="13903" spans="1:13">
      <c r="A13903" s="1" t="s">
        <v>15920</v>
      </c>
      <c r="B13903">
        <v>2.3017651754856099E-4</v>
      </c>
      <c r="C13903" s="1">
        <v>9.90482354947174E-6</v>
      </c>
      <c r="D13903">
        <v>0</v>
      </c>
      <c r="E13903">
        <v>0.265432098765432</v>
      </c>
      <c r="F13903">
        <v>2.7027027027026998E-3</v>
      </c>
      <c r="G13903">
        <v>0</v>
      </c>
      <c r="H13903">
        <v>0</v>
      </c>
      <c r="I13903">
        <v>0</v>
      </c>
      <c r="J13903" s="1">
        <v>0</v>
      </c>
      <c r="K13903" t="s">
        <v>23237</v>
      </c>
      <c r="L13903" t="s">
        <v>51050</v>
      </c>
      <c r="M13903" t="s">
        <v>51051</v>
      </c>
    </row>
    <row r="13904" spans="1:13">
      <c r="A13904" s="1" t="s">
        <v>15921</v>
      </c>
      <c r="B13904">
        <v>1.1884801931247999E-6</v>
      </c>
      <c r="C13904" s="1">
        <v>6.0932118918991301E-6</v>
      </c>
      <c r="D13904">
        <v>1</v>
      </c>
      <c r="E13904">
        <v>0.98888888888888904</v>
      </c>
      <c r="F13904">
        <v>0.99657534246575297</v>
      </c>
      <c r="G13904">
        <v>0.80909090909090897</v>
      </c>
      <c r="H13904">
        <v>1</v>
      </c>
      <c r="I13904">
        <v>0.96330275229357798</v>
      </c>
      <c r="J13904" s="1">
        <v>1</v>
      </c>
      <c r="K13904" t="s">
        <v>23242</v>
      </c>
      <c r="L13904" t="s">
        <v>51052</v>
      </c>
      <c r="M13904" t="s">
        <v>51053</v>
      </c>
    </row>
    <row r="13905" spans="1:13">
      <c r="A13905" s="1" t="s">
        <v>15922</v>
      </c>
      <c r="B13905">
        <v>9.5748816819252595E-5</v>
      </c>
      <c r="C13905" s="1">
        <v>1.17498561874554E-4</v>
      </c>
      <c r="D13905">
        <v>0.88709677419354804</v>
      </c>
      <c r="E13905">
        <v>1</v>
      </c>
      <c r="F13905">
        <v>0.52922077922077904</v>
      </c>
      <c r="G13905">
        <v>0.91176470588235303</v>
      </c>
      <c r="H13905">
        <v>0.98051948051948101</v>
      </c>
      <c r="I13905">
        <v>0.86</v>
      </c>
      <c r="J13905" s="1">
        <v>1</v>
      </c>
      <c r="K13905" t="s">
        <v>23237</v>
      </c>
      <c r="L13905" t="s">
        <v>51054</v>
      </c>
      <c r="M13905" t="s">
        <v>51055</v>
      </c>
    </row>
    <row r="13906" spans="1:13">
      <c r="A13906" s="1" t="s">
        <v>15923</v>
      </c>
      <c r="B13906">
        <v>5.94438723249822E-5</v>
      </c>
      <c r="C13906" s="1">
        <v>7.6277483753087001E-5</v>
      </c>
      <c r="D13906">
        <v>1</v>
      </c>
      <c r="E13906">
        <v>0.99431818181818199</v>
      </c>
      <c r="F13906">
        <v>1</v>
      </c>
      <c r="G13906">
        <v>0.38372093023255799</v>
      </c>
      <c r="H13906">
        <v>0.99541284403669705</v>
      </c>
      <c r="I13906">
        <v>0.62777777777777799</v>
      </c>
      <c r="J13906" s="1" t="s">
        <v>23229</v>
      </c>
      <c r="K13906" t="s">
        <v>23238</v>
      </c>
      <c r="L13906" t="s">
        <v>51056</v>
      </c>
      <c r="M13906" t="s">
        <v>51057</v>
      </c>
    </row>
    <row r="13907" spans="1:13">
      <c r="A13907" s="1" t="s">
        <v>15924</v>
      </c>
      <c r="B13907">
        <v>2.4335090241724002E-6</v>
      </c>
      <c r="C13907" s="1">
        <v>1.4046200850268801E-5</v>
      </c>
      <c r="D13907">
        <v>1</v>
      </c>
      <c r="E13907">
        <v>1</v>
      </c>
      <c r="F13907">
        <v>0.86904761904761896</v>
      </c>
      <c r="G13907">
        <v>1</v>
      </c>
      <c r="H13907">
        <v>0.98823529411764699</v>
      </c>
      <c r="I13907">
        <v>0.87179487179487203</v>
      </c>
      <c r="J13907" s="1" t="s">
        <v>23229</v>
      </c>
      <c r="K13907" t="s">
        <v>23241</v>
      </c>
      <c r="L13907" t="s">
        <v>51058</v>
      </c>
      <c r="M13907" t="s">
        <v>51059</v>
      </c>
    </row>
    <row r="13908" spans="1:13">
      <c r="A13908" s="1" t="s">
        <v>15925</v>
      </c>
      <c r="B13908">
        <v>2.2535155157714799E-6</v>
      </c>
      <c r="C13908" s="1">
        <v>7.9970187644408794E-8</v>
      </c>
      <c r="D13908">
        <v>0.97826086956521696</v>
      </c>
      <c r="E13908">
        <v>1</v>
      </c>
      <c r="F13908">
        <v>1</v>
      </c>
      <c r="G13908">
        <v>0.91304347826086996</v>
      </c>
      <c r="H13908">
        <v>1</v>
      </c>
      <c r="I13908">
        <v>1</v>
      </c>
      <c r="J13908" s="1" t="s">
        <v>23229</v>
      </c>
      <c r="K13908" t="s">
        <v>23238</v>
      </c>
      <c r="L13908" t="s">
        <v>51060</v>
      </c>
      <c r="M13908" t="s">
        <v>51061</v>
      </c>
    </row>
    <row r="13909" spans="1:13">
      <c r="A13909" s="1" t="s">
        <v>15926</v>
      </c>
      <c r="B13909">
        <v>6.2643702431389001E-6</v>
      </c>
      <c r="C13909" s="1">
        <v>1.5663922209382801E-6</v>
      </c>
      <c r="D13909">
        <v>0</v>
      </c>
      <c r="E13909">
        <v>0</v>
      </c>
      <c r="F13909">
        <v>0.16666666666666699</v>
      </c>
      <c r="G13909">
        <v>0</v>
      </c>
      <c r="H13909">
        <v>5.7692307692307702E-2</v>
      </c>
      <c r="I13909">
        <v>3.5714285714285698E-2</v>
      </c>
      <c r="J13909" s="1" t="s">
        <v>23229</v>
      </c>
      <c r="K13909" t="s">
        <v>23241</v>
      </c>
      <c r="L13909" t="s">
        <v>51062</v>
      </c>
      <c r="M13909" t="s">
        <v>51063</v>
      </c>
    </row>
    <row r="13910" spans="1:13">
      <c r="A13910" s="1" t="s">
        <v>15927</v>
      </c>
      <c r="B13910">
        <v>3.1264667140228499E-7</v>
      </c>
      <c r="C13910" s="1">
        <v>2.6523787659611801E-6</v>
      </c>
      <c r="D13910">
        <v>0</v>
      </c>
      <c r="E13910">
        <v>0</v>
      </c>
      <c r="F13910">
        <v>0</v>
      </c>
      <c r="G13910">
        <v>9.2592592592592605E-3</v>
      </c>
      <c r="H13910">
        <v>1.0989010989011E-2</v>
      </c>
      <c r="I13910">
        <v>8.1818181818181804E-2</v>
      </c>
      <c r="J13910" s="1">
        <v>0</v>
      </c>
      <c r="K13910" t="s">
        <v>23237</v>
      </c>
      <c r="L13910" t="s">
        <v>51064</v>
      </c>
      <c r="M13910" t="s">
        <v>51065</v>
      </c>
    </row>
    <row r="13911" spans="1:13">
      <c r="A13911" s="1" t="s">
        <v>15928</v>
      </c>
      <c r="B13911">
        <v>3.4161531684125499E-5</v>
      </c>
      <c r="C13911" s="1">
        <v>1.31135068117938E-6</v>
      </c>
      <c r="D13911">
        <v>1.72413793103448E-2</v>
      </c>
      <c r="E13911">
        <v>0.10106382978723399</v>
      </c>
      <c r="F13911">
        <v>3.4246575342465799E-3</v>
      </c>
      <c r="G13911">
        <v>0</v>
      </c>
      <c r="H13911">
        <v>2.9411764705882401E-2</v>
      </c>
      <c r="I13911">
        <v>3.3707865168539297E-2</v>
      </c>
      <c r="J13911" s="1">
        <v>0.1</v>
      </c>
      <c r="K13911" t="s">
        <v>23237</v>
      </c>
      <c r="L13911" t="s">
        <v>51066</v>
      </c>
      <c r="M13911" t="s">
        <v>51067</v>
      </c>
    </row>
    <row r="13912" spans="1:13">
      <c r="A13912" s="1" t="s">
        <v>15929</v>
      </c>
      <c r="B13912">
        <v>8.2179223169630695E-8</v>
      </c>
      <c r="C13912" s="1">
        <v>1.80214284994576E-7</v>
      </c>
      <c r="D13912">
        <v>0</v>
      </c>
      <c r="E13912">
        <v>0</v>
      </c>
      <c r="F13912">
        <v>0</v>
      </c>
      <c r="G13912">
        <v>3.8461538461538498E-2</v>
      </c>
      <c r="H13912">
        <v>0</v>
      </c>
      <c r="I13912">
        <v>0</v>
      </c>
      <c r="J13912" s="1">
        <v>0.75</v>
      </c>
      <c r="K13912" t="s">
        <v>23238</v>
      </c>
      <c r="L13912" t="s">
        <v>51068</v>
      </c>
      <c r="M13912" t="s">
        <v>51069</v>
      </c>
    </row>
    <row r="13913" spans="1:13">
      <c r="A13913" s="1" t="s">
        <v>15930</v>
      </c>
      <c r="B13913">
        <v>1.7444359952293301E-5</v>
      </c>
      <c r="C13913" s="1">
        <v>2.61749569183673E-5</v>
      </c>
      <c r="D13913">
        <v>0.1</v>
      </c>
      <c r="E13913">
        <v>0</v>
      </c>
      <c r="F13913">
        <v>4.6153846153846198E-2</v>
      </c>
      <c r="G13913">
        <v>0</v>
      </c>
      <c r="H13913">
        <v>0</v>
      </c>
      <c r="I13913">
        <v>4.4642857142857097E-3</v>
      </c>
      <c r="J13913" s="1" t="s">
        <v>23229</v>
      </c>
      <c r="K13913" t="s">
        <v>23239</v>
      </c>
      <c r="L13913" t="s">
        <v>51070</v>
      </c>
      <c r="M13913" t="s">
        <v>51071</v>
      </c>
    </row>
    <row r="13914" spans="1:13">
      <c r="A13914" s="1" t="s">
        <v>15931</v>
      </c>
      <c r="B13914">
        <v>1.9371310471747701E-6</v>
      </c>
      <c r="C13914" s="1">
        <v>1.9575412996064598E-6</v>
      </c>
      <c r="D13914">
        <v>1</v>
      </c>
      <c r="E13914">
        <v>0.99444444444444402</v>
      </c>
      <c r="F13914">
        <v>0.99465240641711195</v>
      </c>
      <c r="G13914">
        <v>1</v>
      </c>
      <c r="H13914">
        <v>1</v>
      </c>
      <c r="I13914">
        <v>0.96951219512195097</v>
      </c>
      <c r="J13914" s="1">
        <v>1</v>
      </c>
      <c r="K13914" t="s">
        <v>23242</v>
      </c>
      <c r="L13914" t="s">
        <v>51072</v>
      </c>
      <c r="M13914" t="s">
        <v>51073</v>
      </c>
    </row>
    <row r="13915" spans="1:13">
      <c r="A13915" s="1" t="s">
        <v>15932</v>
      </c>
      <c r="B13915">
        <v>1.1494039652001799E-9</v>
      </c>
      <c r="C13915" s="1">
        <v>1.3891790248727599E-7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4.4642857142857097E-3</v>
      </c>
      <c r="J13915" s="1">
        <v>0</v>
      </c>
      <c r="K13915" t="s">
        <v>23241</v>
      </c>
      <c r="L13915" t="s">
        <v>51074</v>
      </c>
      <c r="M13915" t="s">
        <v>51075</v>
      </c>
    </row>
    <row r="13916" spans="1:13">
      <c r="A13916" s="1" t="s">
        <v>15933</v>
      </c>
      <c r="B13916">
        <v>1.7387156974153101E-6</v>
      </c>
      <c r="C13916" s="1">
        <v>1.3017755364465601E-7</v>
      </c>
      <c r="D13916">
        <v>0</v>
      </c>
      <c r="E13916">
        <v>1.6666666666666701E-2</v>
      </c>
      <c r="F13916">
        <v>0</v>
      </c>
      <c r="G13916">
        <v>8.6206896551724102E-2</v>
      </c>
      <c r="H13916">
        <v>0</v>
      </c>
      <c r="I13916">
        <v>1.2E-2</v>
      </c>
      <c r="J13916" s="1">
        <v>0</v>
      </c>
      <c r="K13916" t="s">
        <v>23241</v>
      </c>
      <c r="L13916" t="s">
        <v>51076</v>
      </c>
      <c r="M13916" t="s">
        <v>51077</v>
      </c>
    </row>
    <row r="13917" spans="1:13">
      <c r="A13917" s="1" t="s">
        <v>15934</v>
      </c>
      <c r="B13917">
        <v>1.28168443296297E-6</v>
      </c>
      <c r="C13917" s="1">
        <v>4.1965632444158998E-7</v>
      </c>
      <c r="D13917">
        <v>1</v>
      </c>
      <c r="E13917">
        <v>0.99315068493150704</v>
      </c>
      <c r="F13917">
        <v>0.98177083333333304</v>
      </c>
      <c r="G13917">
        <v>0.98936170212765995</v>
      </c>
      <c r="H13917">
        <v>0.99549549549549599</v>
      </c>
      <c r="I13917">
        <v>0.99425287356321801</v>
      </c>
      <c r="J13917" s="1" t="s">
        <v>23229</v>
      </c>
      <c r="K13917" t="s">
        <v>23241</v>
      </c>
      <c r="L13917" t="s">
        <v>51078</v>
      </c>
      <c r="M13917" t="s">
        <v>51079</v>
      </c>
    </row>
    <row r="13918" spans="1:13">
      <c r="A13918" s="1" t="s">
        <v>15935</v>
      </c>
      <c r="B13918">
        <v>4.2394287229804199E-5</v>
      </c>
      <c r="C13918" s="1">
        <v>5.2676876073875799E-5</v>
      </c>
      <c r="D13918">
        <v>0</v>
      </c>
      <c r="E13918">
        <v>0</v>
      </c>
      <c r="F13918">
        <v>0.44382022471910099</v>
      </c>
      <c r="G13918">
        <v>0.128205128205128</v>
      </c>
      <c r="H13918">
        <v>0.50588235294117601</v>
      </c>
      <c r="I13918">
        <v>0.2</v>
      </c>
      <c r="J13918" s="1">
        <v>0</v>
      </c>
      <c r="K13918" t="s">
        <v>23241</v>
      </c>
      <c r="L13918" t="s">
        <v>51080</v>
      </c>
      <c r="M13918" t="s">
        <v>51081</v>
      </c>
    </row>
    <row r="13919" spans="1:13">
      <c r="A13919" s="1" t="s">
        <v>15936</v>
      </c>
      <c r="B13919">
        <v>5.2664492547668404E-6</v>
      </c>
      <c r="C13919" s="1">
        <v>1.24270890790235E-5</v>
      </c>
      <c r="D13919">
        <v>0</v>
      </c>
      <c r="E13919">
        <v>0</v>
      </c>
      <c r="F13919">
        <v>0.19600000000000001</v>
      </c>
      <c r="G13919">
        <v>0.148148148148148</v>
      </c>
      <c r="H13919">
        <v>0.15</v>
      </c>
      <c r="I13919">
        <v>5.8823529411764698E-2</v>
      </c>
      <c r="J13919" s="1">
        <v>0</v>
      </c>
      <c r="K13919" t="s">
        <v>23241</v>
      </c>
      <c r="L13919" t="s">
        <v>51082</v>
      </c>
      <c r="M13919" t="s">
        <v>51083</v>
      </c>
    </row>
    <row r="13920" spans="1:13">
      <c r="A13920" s="1" t="s">
        <v>15937</v>
      </c>
      <c r="B13920">
        <v>7.2025996675797297E-6</v>
      </c>
      <c r="C13920" s="1">
        <v>3.0440506294848697E-8</v>
      </c>
      <c r="D13920">
        <v>0</v>
      </c>
      <c r="E13920">
        <v>0</v>
      </c>
      <c r="F13920">
        <v>0.10734463276836199</v>
      </c>
      <c r="G13920">
        <v>1.1111111111111099E-2</v>
      </c>
      <c r="H13920">
        <v>3.4090909090909102E-2</v>
      </c>
      <c r="I13920">
        <v>8.4507042253521097E-2</v>
      </c>
      <c r="J13920" s="1">
        <v>0</v>
      </c>
      <c r="K13920" t="s">
        <v>23242</v>
      </c>
      <c r="L13920" t="s">
        <v>51084</v>
      </c>
      <c r="M13920" t="s">
        <v>51085</v>
      </c>
    </row>
    <row r="13921" spans="1:13">
      <c r="A13921" s="1" t="s">
        <v>15938</v>
      </c>
      <c r="B13921">
        <v>4.4343319605384901E-5</v>
      </c>
      <c r="C13921" s="1">
        <v>4.65968430461645E-5</v>
      </c>
      <c r="D13921">
        <v>3.2258064516128997E-2</v>
      </c>
      <c r="E13921">
        <v>4.49438202247191E-2</v>
      </c>
      <c r="F13921">
        <v>7.4585635359115998E-2</v>
      </c>
      <c r="G13921">
        <v>0</v>
      </c>
      <c r="H13921">
        <v>0.12637362637362601</v>
      </c>
      <c r="I13921">
        <v>8.3333333333333301E-2</v>
      </c>
      <c r="J13921" s="1">
        <v>0</v>
      </c>
      <c r="K13921" t="s">
        <v>23241</v>
      </c>
      <c r="L13921" t="s">
        <v>51086</v>
      </c>
      <c r="M13921" t="s">
        <v>51087</v>
      </c>
    </row>
    <row r="13922" spans="1:13">
      <c r="A13922" s="1" t="s">
        <v>15939</v>
      </c>
      <c r="B13922">
        <v>3.6262189727856201E-5</v>
      </c>
      <c r="C13922" s="1">
        <v>2.14401901359975E-7</v>
      </c>
      <c r="D13922">
        <v>0.96875</v>
      </c>
      <c r="E13922">
        <v>0.75287356321839105</v>
      </c>
      <c r="F13922">
        <v>1</v>
      </c>
      <c r="G13922">
        <v>1</v>
      </c>
      <c r="H13922">
        <v>1</v>
      </c>
      <c r="I13922">
        <v>1</v>
      </c>
      <c r="J13922" s="1">
        <v>1</v>
      </c>
      <c r="K13922" t="s">
        <v>23237</v>
      </c>
      <c r="L13922" t="s">
        <v>51088</v>
      </c>
      <c r="M13922" t="s">
        <v>51089</v>
      </c>
    </row>
    <row r="13923" spans="1:13">
      <c r="A13923" s="1" t="s">
        <v>15940</v>
      </c>
      <c r="B13923">
        <v>2.4261521472808799E-5</v>
      </c>
      <c r="C13923" s="1">
        <v>6.2308148439855598E-7</v>
      </c>
      <c r="D13923">
        <v>0.98214285714285698</v>
      </c>
      <c r="E13923">
        <v>1</v>
      </c>
      <c r="F13923">
        <v>0.98913043478260898</v>
      </c>
      <c r="G13923">
        <v>0.17741935483870999</v>
      </c>
      <c r="H13923">
        <v>0.95212765957446799</v>
      </c>
      <c r="I13923">
        <v>0.9</v>
      </c>
      <c r="J13923" s="1">
        <v>0</v>
      </c>
      <c r="K13923" t="s">
        <v>23242</v>
      </c>
      <c r="L13923" t="s">
        <v>51090</v>
      </c>
      <c r="M13923" t="s">
        <v>51091</v>
      </c>
    </row>
    <row r="13924" spans="1:13">
      <c r="A13924" s="1" t="s">
        <v>15941</v>
      </c>
      <c r="B13924">
        <v>3.2488909650358901E-5</v>
      </c>
      <c r="C13924" s="1">
        <v>1.28722030883171E-5</v>
      </c>
      <c r="D13924">
        <v>0.47727272727272702</v>
      </c>
      <c r="E13924">
        <v>0.67682926829268297</v>
      </c>
      <c r="F13924">
        <v>0.70108695652173902</v>
      </c>
      <c r="G13924">
        <v>0.22727272727272699</v>
      </c>
      <c r="H13924">
        <v>0.64</v>
      </c>
      <c r="I13924">
        <v>0.30281690140845102</v>
      </c>
      <c r="J13924" s="1">
        <v>0.33333333333333298</v>
      </c>
      <c r="K13924" t="s">
        <v>23241</v>
      </c>
      <c r="L13924" t="s">
        <v>51092</v>
      </c>
      <c r="M13924" t="s">
        <v>51093</v>
      </c>
    </row>
    <row r="13925" spans="1:13">
      <c r="A13925" s="1" t="s">
        <v>15942</v>
      </c>
      <c r="B13925">
        <v>1.3955473474107599E-3</v>
      </c>
      <c r="C13925" s="1">
        <v>5.3556187208826103E-4</v>
      </c>
      <c r="D13925">
        <v>0.1875</v>
      </c>
      <c r="E13925">
        <v>0.73936170212765995</v>
      </c>
      <c r="F13925">
        <v>0.11046511627907001</v>
      </c>
      <c r="G13925">
        <v>0</v>
      </c>
      <c r="H13925">
        <v>0</v>
      </c>
      <c r="I13925">
        <v>4.6391752577319603E-2</v>
      </c>
      <c r="J13925" s="1">
        <v>0</v>
      </c>
      <c r="K13925" t="s">
        <v>23241</v>
      </c>
      <c r="L13925" t="s">
        <v>51094</v>
      </c>
      <c r="M13925" t="s">
        <v>51095</v>
      </c>
    </row>
    <row r="13926" spans="1:13">
      <c r="A13926" s="1" t="s">
        <v>15943</v>
      </c>
      <c r="B13926">
        <v>5.2965134953744E-6</v>
      </c>
      <c r="C13926" s="1">
        <v>5.5590158809610002E-5</v>
      </c>
      <c r="D13926">
        <v>1</v>
      </c>
      <c r="E13926">
        <v>0.98765432098765404</v>
      </c>
      <c r="F13926">
        <v>0.99725274725274704</v>
      </c>
      <c r="G13926">
        <v>1</v>
      </c>
      <c r="H13926">
        <v>0.99242424242424199</v>
      </c>
      <c r="I13926">
        <v>0.875</v>
      </c>
      <c r="J13926" s="1" t="s">
        <v>23229</v>
      </c>
      <c r="K13926" t="s">
        <v>23237</v>
      </c>
      <c r="L13926" t="s">
        <v>51096</v>
      </c>
      <c r="M13926" t="s">
        <v>51097</v>
      </c>
    </row>
    <row r="13927" spans="1:13">
      <c r="A13927" s="1" t="s">
        <v>15944</v>
      </c>
      <c r="B13927">
        <v>4.4619044933134701E-5</v>
      </c>
      <c r="C13927" s="1">
        <v>1.45215168018936E-4</v>
      </c>
      <c r="D13927">
        <v>0.703125</v>
      </c>
      <c r="E13927">
        <v>0.703125</v>
      </c>
      <c r="F13927">
        <v>0.88541666666666696</v>
      </c>
      <c r="G13927">
        <v>0.92241379310344795</v>
      </c>
      <c r="H13927">
        <v>0.98245614035087703</v>
      </c>
      <c r="I13927">
        <v>0.89166666666666705</v>
      </c>
      <c r="J13927" s="1">
        <v>1</v>
      </c>
      <c r="K13927" t="s">
        <v>23238</v>
      </c>
      <c r="L13927" t="s">
        <v>51098</v>
      </c>
      <c r="M13927" t="s">
        <v>51099</v>
      </c>
    </row>
    <row r="13928" spans="1:13">
      <c r="A13928" s="1" t="s">
        <v>15945</v>
      </c>
      <c r="B13928">
        <v>8.3369756482682398E-6</v>
      </c>
      <c r="C13928" s="1">
        <v>2.54957954909967E-8</v>
      </c>
      <c r="D13928">
        <v>4.3478260869565202E-2</v>
      </c>
      <c r="E13928">
        <v>0</v>
      </c>
      <c r="F13928">
        <v>1.5060240963855401E-2</v>
      </c>
      <c r="G13928">
        <v>0</v>
      </c>
      <c r="H13928">
        <v>0</v>
      </c>
      <c r="I13928">
        <v>2.2222222222222199E-2</v>
      </c>
      <c r="J13928" s="1">
        <v>0</v>
      </c>
      <c r="K13928" t="s">
        <v>23237</v>
      </c>
      <c r="L13928" t="s">
        <v>51100</v>
      </c>
      <c r="M13928" t="s">
        <v>51101</v>
      </c>
    </row>
    <row r="13929" spans="1:13">
      <c r="A13929" s="1" t="s">
        <v>15946</v>
      </c>
      <c r="B13929">
        <v>2.3137421334205102E-6</v>
      </c>
      <c r="C13929" s="1">
        <v>2.9350722692387902E-6</v>
      </c>
      <c r="D13929">
        <v>0</v>
      </c>
      <c r="E13929">
        <v>1.0416666666666701E-2</v>
      </c>
      <c r="F13929">
        <v>2.5641025641025602E-3</v>
      </c>
      <c r="G13929">
        <v>0.14655172413793099</v>
      </c>
      <c r="H13929">
        <v>1.7543859649122799E-2</v>
      </c>
      <c r="I13929">
        <v>8.4000000000000005E-2</v>
      </c>
      <c r="J13929" s="1">
        <v>0</v>
      </c>
      <c r="K13929" t="s">
        <v>23238</v>
      </c>
      <c r="L13929" t="s">
        <v>51102</v>
      </c>
      <c r="M13929" t="s">
        <v>51103</v>
      </c>
    </row>
    <row r="13930" spans="1:13">
      <c r="A13930" s="1" t="s">
        <v>15947</v>
      </c>
      <c r="B13930">
        <v>4.8839685124169797E-5</v>
      </c>
      <c r="C13930" s="1">
        <v>6.5663223359506396E-7</v>
      </c>
      <c r="D13930">
        <v>0.72727272727272696</v>
      </c>
      <c r="E13930">
        <v>0.78888888888888897</v>
      </c>
      <c r="F13930">
        <v>0.96333333333333304</v>
      </c>
      <c r="G13930">
        <v>0.75</v>
      </c>
      <c r="H13930">
        <v>0.97549019607843102</v>
      </c>
      <c r="I13930">
        <v>0.77659574468085102</v>
      </c>
      <c r="J13930" s="1" t="s">
        <v>23229</v>
      </c>
      <c r="K13930" t="s">
        <v>23237</v>
      </c>
      <c r="L13930" t="s">
        <v>51104</v>
      </c>
      <c r="M13930" t="s">
        <v>51105</v>
      </c>
    </row>
    <row r="13931" spans="1:13">
      <c r="A13931" s="1" t="s">
        <v>15948</v>
      </c>
      <c r="B13931">
        <v>9.7444665966106294E-7</v>
      </c>
      <c r="C13931" s="1">
        <v>1.44520826441305E-5</v>
      </c>
      <c r="D13931">
        <v>0</v>
      </c>
      <c r="E13931">
        <v>0</v>
      </c>
      <c r="F13931">
        <v>2.7777777777777801E-3</v>
      </c>
      <c r="G13931">
        <v>0.125</v>
      </c>
      <c r="H13931">
        <v>0.13207547169811301</v>
      </c>
      <c r="I13931">
        <v>6.14035087719298E-2</v>
      </c>
      <c r="J13931" s="1">
        <v>0</v>
      </c>
      <c r="K13931" t="s">
        <v>23241</v>
      </c>
      <c r="L13931" t="s">
        <v>51106</v>
      </c>
      <c r="M13931" t="s">
        <v>51107</v>
      </c>
    </row>
    <row r="13932" spans="1:13">
      <c r="A13932" s="1" t="s">
        <v>15949</v>
      </c>
      <c r="B13932">
        <v>1.76902527986761E-8</v>
      </c>
      <c r="C13932" s="1">
        <v>2.0527346487668599E-8</v>
      </c>
      <c r="D13932">
        <v>1.5625E-2</v>
      </c>
      <c r="E13932">
        <v>0</v>
      </c>
      <c r="F13932">
        <v>2.6178010471204199E-3</v>
      </c>
      <c r="G13932">
        <v>0</v>
      </c>
      <c r="H13932">
        <v>4.7169811320754698E-3</v>
      </c>
      <c r="I13932">
        <v>0</v>
      </c>
      <c r="J13932" s="1" t="s">
        <v>23229</v>
      </c>
      <c r="K13932" t="s">
        <v>23238</v>
      </c>
      <c r="L13932" t="s">
        <v>51108</v>
      </c>
      <c r="M13932" t="s">
        <v>51109</v>
      </c>
    </row>
    <row r="13933" spans="1:13">
      <c r="A13933" s="1" t="s">
        <v>15950</v>
      </c>
      <c r="B13933">
        <v>2.2306374806000699E-7</v>
      </c>
      <c r="C13933" s="1">
        <v>8.6690258384939899E-7</v>
      </c>
      <c r="D13933">
        <v>1</v>
      </c>
      <c r="E13933">
        <v>0.99285714285714299</v>
      </c>
      <c r="F13933">
        <v>1</v>
      </c>
      <c r="G13933">
        <v>0.91</v>
      </c>
      <c r="H13933">
        <v>1</v>
      </c>
      <c r="I13933">
        <v>1</v>
      </c>
      <c r="J13933" s="1" t="s">
        <v>23229</v>
      </c>
      <c r="K13933" t="s">
        <v>23241</v>
      </c>
      <c r="L13933" t="s">
        <v>51110</v>
      </c>
      <c r="M13933" t="s">
        <v>51111</v>
      </c>
    </row>
    <row r="13934" spans="1:13">
      <c r="A13934" s="1" t="s">
        <v>15951</v>
      </c>
      <c r="B13934">
        <v>8.54589026408451E-9</v>
      </c>
      <c r="C13934" s="1">
        <v>8.0825070674833095E-8</v>
      </c>
      <c r="D13934">
        <v>0</v>
      </c>
      <c r="E13934">
        <v>0</v>
      </c>
      <c r="F13934">
        <v>5.1546391752577301E-3</v>
      </c>
      <c r="G13934">
        <v>9.0909090909090905E-3</v>
      </c>
      <c r="H13934">
        <v>0</v>
      </c>
      <c r="I13934">
        <v>0</v>
      </c>
      <c r="J13934" s="1">
        <v>0</v>
      </c>
      <c r="K13934" t="s">
        <v>23237</v>
      </c>
      <c r="L13934" t="s">
        <v>51112</v>
      </c>
      <c r="M13934" t="s">
        <v>51113</v>
      </c>
    </row>
    <row r="13935" spans="1:13">
      <c r="A13935" s="1" t="s">
        <v>15952</v>
      </c>
      <c r="B13935">
        <v>1.5276182031302301E-9</v>
      </c>
      <c r="C13935" s="1">
        <v>1.6412204195513099E-6</v>
      </c>
      <c r="D13935">
        <v>0.952380952380952</v>
      </c>
      <c r="E13935">
        <v>0.97972972972973005</v>
      </c>
      <c r="F13935">
        <v>1</v>
      </c>
      <c r="G13935">
        <v>1</v>
      </c>
      <c r="H13935">
        <v>0.78048780487804903</v>
      </c>
      <c r="I13935">
        <v>0.95454545454545503</v>
      </c>
      <c r="J13935" s="1">
        <v>1</v>
      </c>
      <c r="K13935" t="s">
        <v>23237</v>
      </c>
      <c r="L13935" t="s">
        <v>51114</v>
      </c>
      <c r="M13935" t="s">
        <v>51115</v>
      </c>
    </row>
    <row r="13936" spans="1:13">
      <c r="A13936" s="1" t="s">
        <v>15953</v>
      </c>
      <c r="B13936">
        <v>5.6707819218353004E-7</v>
      </c>
      <c r="C13936" s="1">
        <v>3.0546740761398603E-8</v>
      </c>
      <c r="D13936">
        <v>1</v>
      </c>
      <c r="E13936">
        <v>0.98863636363636398</v>
      </c>
      <c r="F13936">
        <v>0.93809523809523798</v>
      </c>
      <c r="G13936">
        <v>0.98245614035087703</v>
      </c>
      <c r="H13936">
        <v>0.913333333333333</v>
      </c>
      <c r="I13936">
        <v>0.97345132743362806</v>
      </c>
      <c r="J13936" s="1">
        <v>0</v>
      </c>
      <c r="K13936" t="s">
        <v>23237</v>
      </c>
      <c r="L13936" t="s">
        <v>51116</v>
      </c>
      <c r="M13936" t="s">
        <v>51117</v>
      </c>
    </row>
    <row r="13937" spans="1:13">
      <c r="A13937" s="1" t="s">
        <v>15954</v>
      </c>
      <c r="B13937">
        <v>1.22701607610908E-8</v>
      </c>
      <c r="C13937" s="1">
        <v>1.46440269468932E-6</v>
      </c>
      <c r="D13937">
        <v>0.1</v>
      </c>
      <c r="E13937">
        <v>0</v>
      </c>
      <c r="F13937">
        <v>9.4339622641509396E-3</v>
      </c>
      <c r="G13937">
        <v>0.609375</v>
      </c>
      <c r="H13937">
        <v>7.25806451612903E-2</v>
      </c>
      <c r="I13937">
        <v>0.34848484848484901</v>
      </c>
      <c r="J13937" s="1" t="s">
        <v>23229</v>
      </c>
      <c r="K13937" t="s">
        <v>23239</v>
      </c>
      <c r="L13937" t="s">
        <v>51118</v>
      </c>
      <c r="M13937" t="s">
        <v>51119</v>
      </c>
    </row>
    <row r="13938" spans="1:13">
      <c r="A13938" s="1" t="s">
        <v>15955</v>
      </c>
      <c r="B13938">
        <v>6.3336388155699902E-6</v>
      </c>
      <c r="C13938" s="1">
        <v>6.3678967137622203E-6</v>
      </c>
      <c r="D13938">
        <v>1</v>
      </c>
      <c r="E13938">
        <v>1</v>
      </c>
      <c r="F13938">
        <v>0.98639455782312901</v>
      </c>
      <c r="G13938">
        <v>1</v>
      </c>
      <c r="H13938">
        <v>0.99523809523809503</v>
      </c>
      <c r="I13938">
        <v>0.87719298245613997</v>
      </c>
      <c r="J13938" s="1">
        <v>1</v>
      </c>
      <c r="K13938" t="s">
        <v>23239</v>
      </c>
      <c r="L13938" t="s">
        <v>51120</v>
      </c>
      <c r="M13938" t="s">
        <v>51121</v>
      </c>
    </row>
    <row r="13939" spans="1:13">
      <c r="A13939" s="1" t="s">
        <v>15956</v>
      </c>
      <c r="B13939">
        <v>1.0351126735992301E-5</v>
      </c>
      <c r="C13939" s="1">
        <v>5.2579170351286501E-6</v>
      </c>
      <c r="D13939">
        <v>4.6875E-2</v>
      </c>
      <c r="E13939">
        <v>1.6129032258064498E-2</v>
      </c>
      <c r="F13939">
        <v>1.8229166666666699E-2</v>
      </c>
      <c r="G13939">
        <v>7.0000000000000007E-2</v>
      </c>
      <c r="H13939">
        <v>7.2115384615384595E-2</v>
      </c>
      <c r="I13939">
        <v>0.1</v>
      </c>
      <c r="J13939" s="1" t="s">
        <v>23229</v>
      </c>
      <c r="K13939" t="s">
        <v>23239</v>
      </c>
      <c r="L13939" t="s">
        <v>51122</v>
      </c>
      <c r="M13939" t="s">
        <v>51123</v>
      </c>
    </row>
    <row r="13940" spans="1:13">
      <c r="A13940" s="1" t="s">
        <v>15957</v>
      </c>
      <c r="B13940">
        <v>2.7437552322794998E-6</v>
      </c>
      <c r="C13940" s="1">
        <v>1.6740529619934401E-5</v>
      </c>
      <c r="D13940">
        <v>0</v>
      </c>
      <c r="E13940">
        <v>2.32558139534884E-2</v>
      </c>
      <c r="F13940">
        <v>1.35135135135135E-2</v>
      </c>
      <c r="G13940">
        <v>0</v>
      </c>
      <c r="H13940">
        <v>0.29787234042553201</v>
      </c>
      <c r="I13940">
        <v>0</v>
      </c>
      <c r="J13940" s="1">
        <v>0</v>
      </c>
      <c r="K13940" t="s">
        <v>23242</v>
      </c>
      <c r="L13940" t="s">
        <v>51124</v>
      </c>
      <c r="M13940" t="s">
        <v>51125</v>
      </c>
    </row>
    <row r="13941" spans="1:13">
      <c r="A13941" s="1" t="s">
        <v>15958</v>
      </c>
      <c r="B13941">
        <v>2.1328282537613601E-7</v>
      </c>
      <c r="C13941" s="1">
        <v>7.9865829691726705E-6</v>
      </c>
      <c r="D13941">
        <v>9.0909090909090898E-2</v>
      </c>
      <c r="E13941">
        <v>0.14444444444444399</v>
      </c>
      <c r="F13941">
        <v>4.7101449275362299E-2</v>
      </c>
      <c r="G13941">
        <v>0</v>
      </c>
      <c r="H13941">
        <v>2.27272727272727E-2</v>
      </c>
      <c r="I13941">
        <v>1.72413793103448E-2</v>
      </c>
      <c r="J13941" s="1">
        <v>0</v>
      </c>
      <c r="K13941" t="s">
        <v>23241</v>
      </c>
      <c r="L13941" t="s">
        <v>51126</v>
      </c>
      <c r="M13941" t="s">
        <v>51127</v>
      </c>
    </row>
    <row r="13942" spans="1:13">
      <c r="A13942" s="1" t="s">
        <v>15959</v>
      </c>
      <c r="B13942">
        <v>7.4253563278003502E-6</v>
      </c>
      <c r="C13942" s="1">
        <v>2.1155367667267899E-6</v>
      </c>
      <c r="D13942">
        <v>0</v>
      </c>
      <c r="E13942">
        <v>0</v>
      </c>
      <c r="F13942">
        <v>8.6021505376344107E-2</v>
      </c>
      <c r="G13942">
        <v>0</v>
      </c>
      <c r="H13942">
        <v>2.1276595744680899E-2</v>
      </c>
      <c r="I13942">
        <v>0</v>
      </c>
      <c r="J13942" s="1">
        <v>0</v>
      </c>
      <c r="K13942" t="s">
        <v>23238</v>
      </c>
      <c r="L13942" t="s">
        <v>51128</v>
      </c>
      <c r="M13942" t="s">
        <v>51129</v>
      </c>
    </row>
    <row r="13943" spans="1:13">
      <c r="A13943" s="1" t="s">
        <v>15960</v>
      </c>
      <c r="B13943">
        <v>4.17291048396875E-7</v>
      </c>
      <c r="C13943" s="1">
        <v>1.42242476634279E-6</v>
      </c>
      <c r="D13943">
        <v>0.98275862068965503</v>
      </c>
      <c r="E13943">
        <v>1</v>
      </c>
      <c r="F13943">
        <v>0.99202127659574502</v>
      </c>
      <c r="G13943">
        <v>0.85576923076923095</v>
      </c>
      <c r="H13943">
        <v>0.97222222222222199</v>
      </c>
      <c r="I13943">
        <v>0.99411764705882399</v>
      </c>
      <c r="J13943" s="1" t="s">
        <v>23229</v>
      </c>
      <c r="K13943" t="s">
        <v>23240</v>
      </c>
      <c r="L13943" t="s">
        <v>51130</v>
      </c>
      <c r="M13943" t="s">
        <v>51131</v>
      </c>
    </row>
    <row r="13944" spans="1:13">
      <c r="A13944" s="1" t="s">
        <v>15961</v>
      </c>
      <c r="B13944">
        <v>4.3961400968113301E-7</v>
      </c>
      <c r="C13944" s="1">
        <v>4.5132440562049201E-6</v>
      </c>
      <c r="D13944">
        <v>0.85483870967741904</v>
      </c>
      <c r="E13944">
        <v>0.9</v>
      </c>
      <c r="F13944">
        <v>0.79929577464788704</v>
      </c>
      <c r="G13944">
        <v>0.939393939393939</v>
      </c>
      <c r="H13944">
        <v>0.54729729729729704</v>
      </c>
      <c r="I13944">
        <v>0.7</v>
      </c>
      <c r="J13944" s="1" t="s">
        <v>23229</v>
      </c>
      <c r="K13944" t="s">
        <v>23241</v>
      </c>
      <c r="L13944" t="s">
        <v>51132</v>
      </c>
      <c r="M13944" t="s">
        <v>51133</v>
      </c>
    </row>
    <row r="13945" spans="1:13">
      <c r="A13945" s="1" t="s">
        <v>15962</v>
      </c>
      <c r="B13945">
        <v>4.9998538390254501E-6</v>
      </c>
      <c r="C13945" s="1">
        <v>1.7965993077369698E-5</v>
      </c>
      <c r="D13945">
        <v>0.94642857142857095</v>
      </c>
      <c r="E13945">
        <v>0.72602739726027399</v>
      </c>
      <c r="F13945">
        <v>0.82624113475177297</v>
      </c>
      <c r="G13945">
        <v>0.9375</v>
      </c>
      <c r="H13945">
        <v>1</v>
      </c>
      <c r="I13945">
        <v>0.79310344827586199</v>
      </c>
      <c r="J13945" s="1">
        <v>1</v>
      </c>
      <c r="K13945" t="s">
        <v>23240</v>
      </c>
      <c r="L13945" t="s">
        <v>51134</v>
      </c>
      <c r="M13945" t="s">
        <v>51135</v>
      </c>
    </row>
    <row r="13946" spans="1:13">
      <c r="A13946" s="1" t="s">
        <v>15963</v>
      </c>
      <c r="B13946">
        <v>1.1087342737405399E-5</v>
      </c>
      <c r="C13946" s="1">
        <v>3.5977420698873102E-5</v>
      </c>
      <c r="D13946">
        <v>1.5625E-2</v>
      </c>
      <c r="E13946">
        <v>0</v>
      </c>
      <c r="F13946">
        <v>0.420212765957447</v>
      </c>
      <c r="G13946">
        <v>1.7543859649122799E-2</v>
      </c>
      <c r="H13946">
        <v>0.40909090909090901</v>
      </c>
      <c r="I13946">
        <v>0.23684210526315799</v>
      </c>
      <c r="J13946" s="1" t="s">
        <v>23229</v>
      </c>
      <c r="K13946" t="s">
        <v>23242</v>
      </c>
      <c r="L13946" t="s">
        <v>51136</v>
      </c>
      <c r="M13946" t="s">
        <v>51137</v>
      </c>
    </row>
    <row r="13947" spans="1:13">
      <c r="A13947" s="1" t="s">
        <v>15964</v>
      </c>
      <c r="B13947">
        <v>3.2951136131245399E-7</v>
      </c>
      <c r="C13947" s="1">
        <v>1.13369484709485E-5</v>
      </c>
      <c r="D13947">
        <v>0.79166666666666696</v>
      </c>
      <c r="E13947">
        <v>0.55737704918032804</v>
      </c>
      <c r="F13947">
        <v>0.38372093023255799</v>
      </c>
      <c r="G13947">
        <v>1.5151515151515201E-2</v>
      </c>
      <c r="H13947">
        <v>0.82876712328767099</v>
      </c>
      <c r="I13947">
        <v>0.308823529411765</v>
      </c>
      <c r="J13947" s="1">
        <v>0</v>
      </c>
      <c r="K13947" t="s">
        <v>23240</v>
      </c>
      <c r="L13947" t="s">
        <v>51138</v>
      </c>
      <c r="M13947" t="s">
        <v>51139</v>
      </c>
    </row>
    <row r="13948" spans="1:13">
      <c r="A13948" s="1" t="s">
        <v>15965</v>
      </c>
      <c r="B13948">
        <v>3.7651461053669302E-9</v>
      </c>
      <c r="C13948" s="1">
        <v>1.4356342129043901E-7</v>
      </c>
      <c r="D13948">
        <v>1.85185185185185E-2</v>
      </c>
      <c r="E13948">
        <v>0</v>
      </c>
      <c r="F13948">
        <v>0</v>
      </c>
      <c r="G13948">
        <v>0</v>
      </c>
      <c r="H13948">
        <v>0</v>
      </c>
      <c r="I13948">
        <v>3.5714285714285698E-2</v>
      </c>
      <c r="J13948" s="1" t="s">
        <v>23229</v>
      </c>
      <c r="K13948" t="s">
        <v>23238</v>
      </c>
      <c r="L13948" t="s">
        <v>51140</v>
      </c>
      <c r="M13948" t="s">
        <v>51141</v>
      </c>
    </row>
    <row r="13949" spans="1:13">
      <c r="A13949" s="1" t="s">
        <v>15966</v>
      </c>
      <c r="B13949">
        <v>1.4159783617259299E-6</v>
      </c>
      <c r="C13949" s="1">
        <v>5.3235748455346602E-9</v>
      </c>
      <c r="D13949">
        <v>0.984375</v>
      </c>
      <c r="E13949">
        <v>0.99473684210526303</v>
      </c>
      <c r="F13949">
        <v>0.992307692307692</v>
      </c>
      <c r="G13949">
        <v>1</v>
      </c>
      <c r="H13949">
        <v>0.95327102803738295</v>
      </c>
      <c r="I13949">
        <v>0.98514851485148502</v>
      </c>
      <c r="J13949" s="1">
        <v>1</v>
      </c>
      <c r="K13949" t="s">
        <v>23238</v>
      </c>
      <c r="L13949" t="s">
        <v>51142</v>
      </c>
      <c r="M13949" t="s">
        <v>51143</v>
      </c>
    </row>
    <row r="13950" spans="1:13">
      <c r="A13950" s="1" t="s">
        <v>15967</v>
      </c>
      <c r="B13950">
        <v>1.1646105907843501E-6</v>
      </c>
      <c r="C13950" s="1">
        <v>2.9335512142195199E-10</v>
      </c>
      <c r="D13950">
        <v>4.6875E-2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 s="1">
        <v>0</v>
      </c>
      <c r="K13950" t="s">
        <v>23239</v>
      </c>
      <c r="L13950" t="s">
        <v>51144</v>
      </c>
      <c r="M13950" t="s">
        <v>51145</v>
      </c>
    </row>
    <row r="13951" spans="1:13">
      <c r="A13951" s="1" t="s">
        <v>15968</v>
      </c>
      <c r="B13951">
        <v>4.5094113552928397E-8</v>
      </c>
      <c r="C13951" s="1">
        <v>3.3087335392599303E-5</v>
      </c>
      <c r="D13951">
        <v>0.82258064516129004</v>
      </c>
      <c r="E13951">
        <v>0.69101123595505598</v>
      </c>
      <c r="F13951">
        <v>0.58510638297872297</v>
      </c>
      <c r="G13951">
        <v>0.95833333333333304</v>
      </c>
      <c r="H13951">
        <v>0.79069767441860495</v>
      </c>
      <c r="I13951">
        <v>0.87777777777777799</v>
      </c>
      <c r="J13951" s="1" t="s">
        <v>23229</v>
      </c>
      <c r="K13951" t="s">
        <v>23240</v>
      </c>
      <c r="L13951" t="s">
        <v>51146</v>
      </c>
      <c r="M13951" t="s">
        <v>51147</v>
      </c>
    </row>
    <row r="13952" spans="1:13">
      <c r="A13952" s="1" t="s">
        <v>15969</v>
      </c>
      <c r="B13952">
        <v>3.5734664631499102E-5</v>
      </c>
      <c r="C13952" s="1">
        <v>8.2597047888983003E-5</v>
      </c>
      <c r="D13952">
        <v>9.375E-2</v>
      </c>
      <c r="E13952">
        <v>8.9473684210526302E-2</v>
      </c>
      <c r="F13952">
        <v>7.6923076923076901E-3</v>
      </c>
      <c r="G13952">
        <v>0.10344827586206901</v>
      </c>
      <c r="H13952">
        <v>7.9646017699115002E-2</v>
      </c>
      <c r="I13952">
        <v>6.5217391304347797E-2</v>
      </c>
      <c r="J13952" s="1" t="s">
        <v>23229</v>
      </c>
      <c r="K13952" t="s">
        <v>23241</v>
      </c>
      <c r="L13952" t="s">
        <v>51148</v>
      </c>
      <c r="M13952" t="s">
        <v>51149</v>
      </c>
    </row>
    <row r="13953" spans="1:13">
      <c r="A13953" s="1" t="s">
        <v>15970</v>
      </c>
      <c r="B13953">
        <v>6.3234241885415797E-6</v>
      </c>
      <c r="C13953" s="1">
        <v>4.79466803709274E-4</v>
      </c>
      <c r="D13953">
        <v>0.69565217391304301</v>
      </c>
      <c r="E13953">
        <v>0.74193548387096797</v>
      </c>
      <c r="F13953">
        <v>0.570754716981132</v>
      </c>
      <c r="G13953">
        <v>0.08</v>
      </c>
      <c r="H13953">
        <v>0.151898734177215</v>
      </c>
      <c r="I13953">
        <v>0.20114942528735599</v>
      </c>
      <c r="J13953" s="1">
        <v>0.25</v>
      </c>
      <c r="K13953" t="s">
        <v>23238</v>
      </c>
      <c r="L13953" t="s">
        <v>51150</v>
      </c>
      <c r="M13953" t="s">
        <v>51151</v>
      </c>
    </row>
    <row r="13954" spans="1:13">
      <c r="A13954" s="1" t="s">
        <v>15971</v>
      </c>
      <c r="B13954">
        <v>4.3833931813998702E-7</v>
      </c>
      <c r="C13954" s="1">
        <v>3.3444597149895802E-7</v>
      </c>
      <c r="D13954">
        <v>0.98275862068965503</v>
      </c>
      <c r="E13954">
        <v>1</v>
      </c>
      <c r="F13954">
        <v>1</v>
      </c>
      <c r="G13954">
        <v>1</v>
      </c>
      <c r="H13954">
        <v>0.99275362318840599</v>
      </c>
      <c r="I13954">
        <v>1</v>
      </c>
      <c r="J13954" s="1">
        <v>0</v>
      </c>
      <c r="K13954" t="s">
        <v>23239</v>
      </c>
      <c r="L13954" t="s">
        <v>51152</v>
      </c>
      <c r="M13954" t="s">
        <v>51153</v>
      </c>
    </row>
    <row r="13955" spans="1:13">
      <c r="A13955" s="1" t="s">
        <v>15972</v>
      </c>
      <c r="B13955">
        <v>0</v>
      </c>
      <c r="C13955" s="1">
        <v>0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 s="1">
        <v>0</v>
      </c>
      <c r="K13955" t="s">
        <v>23241</v>
      </c>
      <c r="L13955" t="s">
        <v>51154</v>
      </c>
      <c r="M13955" t="s">
        <v>51155</v>
      </c>
    </row>
    <row r="13956" spans="1:13">
      <c r="A13956" s="1" t="s">
        <v>15973</v>
      </c>
      <c r="B13956">
        <v>7.5482195583474004E-6</v>
      </c>
      <c r="C13956" s="1">
        <v>1.39104013275367E-5</v>
      </c>
      <c r="D13956">
        <v>0.96428571428571397</v>
      </c>
      <c r="E13956">
        <v>0.74074074074074103</v>
      </c>
      <c r="F13956">
        <v>0.91477272727272696</v>
      </c>
      <c r="G13956">
        <v>0.98750000000000004</v>
      </c>
      <c r="H13956">
        <v>1</v>
      </c>
      <c r="I13956">
        <v>1</v>
      </c>
      <c r="J13956" s="1" t="s">
        <v>23229</v>
      </c>
      <c r="K13956" t="s">
        <v>23239</v>
      </c>
      <c r="L13956" t="s">
        <v>51156</v>
      </c>
      <c r="M13956" t="s">
        <v>51157</v>
      </c>
    </row>
    <row r="13957" spans="1:13">
      <c r="A13957" s="1" t="s">
        <v>15974</v>
      </c>
      <c r="B13957">
        <v>2.15201617688489E-5</v>
      </c>
      <c r="C13957" s="1">
        <v>3.11243647481601E-4</v>
      </c>
      <c r="D13957">
        <v>0.43548387096774199</v>
      </c>
      <c r="E13957">
        <v>0.157142857142857</v>
      </c>
      <c r="F13957">
        <v>0.25</v>
      </c>
      <c r="G13957">
        <v>5.2631578947368397E-2</v>
      </c>
      <c r="H13957">
        <v>0.59223300970873805</v>
      </c>
      <c r="I13957">
        <v>0.234513274336283</v>
      </c>
      <c r="J13957" s="1">
        <v>0</v>
      </c>
      <c r="K13957" t="s">
        <v>23238</v>
      </c>
      <c r="L13957" t="s">
        <v>51158</v>
      </c>
      <c r="M13957" t="s">
        <v>51159</v>
      </c>
    </row>
    <row r="13958" spans="1:13">
      <c r="A13958" s="1" t="s">
        <v>15975</v>
      </c>
      <c r="B13958">
        <v>2.95857584618326E-6</v>
      </c>
      <c r="C13958" s="1">
        <v>2.8844528770782901E-6</v>
      </c>
      <c r="D13958">
        <v>0</v>
      </c>
      <c r="E13958">
        <v>0</v>
      </c>
      <c r="F13958">
        <v>4.1666666666666699E-2</v>
      </c>
      <c r="G13958">
        <v>9.8039215686274508E-3</v>
      </c>
      <c r="H13958">
        <v>1.38888888888889E-2</v>
      </c>
      <c r="I13958">
        <v>0</v>
      </c>
      <c r="J13958" s="1" t="s">
        <v>23229</v>
      </c>
      <c r="K13958" t="s">
        <v>23238</v>
      </c>
      <c r="L13958" t="s">
        <v>51160</v>
      </c>
      <c r="M13958" t="s">
        <v>51161</v>
      </c>
    </row>
    <row r="13959" spans="1:13">
      <c r="A13959" s="1" t="s">
        <v>15976</v>
      </c>
      <c r="B13959">
        <v>6.1262481891755204E-7</v>
      </c>
      <c r="C13959" s="1">
        <v>1.09282638720156E-6</v>
      </c>
      <c r="D13959">
        <v>0.984375</v>
      </c>
      <c r="E13959">
        <v>1</v>
      </c>
      <c r="F13959">
        <v>1</v>
      </c>
      <c r="G13959">
        <v>0.84</v>
      </c>
      <c r="H13959">
        <v>1</v>
      </c>
      <c r="I13959">
        <v>0.97058823529411797</v>
      </c>
      <c r="J13959" s="1">
        <v>1</v>
      </c>
      <c r="K13959" t="s">
        <v>23238</v>
      </c>
      <c r="L13959" t="s">
        <v>51162</v>
      </c>
      <c r="M13959" t="s">
        <v>51163</v>
      </c>
    </row>
    <row r="13960" spans="1:13">
      <c r="A13960" s="1" t="s">
        <v>15977</v>
      </c>
      <c r="B13960">
        <v>8.2636640063312602E-7</v>
      </c>
      <c r="C13960" s="1">
        <v>2.4870786851908101E-4</v>
      </c>
      <c r="D13960">
        <v>0.984375</v>
      </c>
      <c r="E13960">
        <v>1</v>
      </c>
      <c r="F13960">
        <v>0.99354838709677396</v>
      </c>
      <c r="G13960">
        <v>0.72549019607843102</v>
      </c>
      <c r="H13960">
        <v>0.930379746835443</v>
      </c>
      <c r="I13960">
        <v>0.69607843137254899</v>
      </c>
      <c r="J13960" s="1">
        <v>1</v>
      </c>
      <c r="K13960" t="s">
        <v>23239</v>
      </c>
      <c r="L13960" t="s">
        <v>51164</v>
      </c>
      <c r="M13960" t="s">
        <v>51165</v>
      </c>
    </row>
    <row r="13961" spans="1:13">
      <c r="A13961" s="1" t="s">
        <v>15978</v>
      </c>
      <c r="B13961">
        <v>2.08950958725883E-7</v>
      </c>
      <c r="C13961" s="1">
        <v>8.1104244667802702E-8</v>
      </c>
      <c r="D13961">
        <v>0</v>
      </c>
      <c r="E13961">
        <v>6.4935064935064896E-3</v>
      </c>
      <c r="F13961">
        <v>6.4516129032258104E-2</v>
      </c>
      <c r="G13961">
        <v>4.1666666666666699E-2</v>
      </c>
      <c r="H13961">
        <v>1.1764705882352899E-2</v>
      </c>
      <c r="I13961">
        <v>0</v>
      </c>
      <c r="J13961" s="1">
        <v>0</v>
      </c>
      <c r="K13961" t="s">
        <v>23238</v>
      </c>
      <c r="L13961" t="s">
        <v>51166</v>
      </c>
      <c r="M13961" t="s">
        <v>51167</v>
      </c>
    </row>
    <row r="13962" spans="1:13">
      <c r="A13962" s="1" t="s">
        <v>15979</v>
      </c>
      <c r="B13962">
        <v>4.0498716025930502E-6</v>
      </c>
      <c r="C13962" s="1">
        <v>2.9695567795992402E-6</v>
      </c>
      <c r="D13962">
        <v>0.907407407407407</v>
      </c>
      <c r="E13962">
        <v>1</v>
      </c>
      <c r="F13962">
        <v>0.87804878048780499</v>
      </c>
      <c r="G13962">
        <v>1</v>
      </c>
      <c r="H13962">
        <v>0.970873786407767</v>
      </c>
      <c r="I13962">
        <v>0.98706896551724099</v>
      </c>
      <c r="J13962" s="1">
        <v>1</v>
      </c>
      <c r="K13962" t="s">
        <v>23238</v>
      </c>
      <c r="L13962" t="s">
        <v>51168</v>
      </c>
      <c r="M13962" t="s">
        <v>51169</v>
      </c>
    </row>
    <row r="13963" spans="1:13">
      <c r="A13963" s="1" t="s">
        <v>15980</v>
      </c>
      <c r="B13963">
        <v>8.8509246990186407E-8</v>
      </c>
      <c r="C13963" s="1">
        <v>7.8643721098370603E-5</v>
      </c>
      <c r="D13963">
        <v>3.4482758620689703E-2</v>
      </c>
      <c r="E13963">
        <v>0.144736842105263</v>
      </c>
      <c r="F13963">
        <v>0</v>
      </c>
      <c r="G13963">
        <v>0.13829787234042601</v>
      </c>
      <c r="H13963">
        <v>6.18556701030928E-2</v>
      </c>
      <c r="I13963">
        <v>0.17676767676767699</v>
      </c>
      <c r="J13963" s="1">
        <v>0</v>
      </c>
      <c r="K13963" t="s">
        <v>23241</v>
      </c>
      <c r="L13963" t="s">
        <v>51170</v>
      </c>
      <c r="M13963" t="s">
        <v>51171</v>
      </c>
    </row>
    <row r="13964" spans="1:13">
      <c r="A13964" s="1" t="s">
        <v>15981</v>
      </c>
      <c r="B13964">
        <v>4.7819682389128105E-7</v>
      </c>
      <c r="C13964" s="1">
        <v>2.7645618663022101E-5</v>
      </c>
      <c r="D13964">
        <v>0.29411764705882398</v>
      </c>
      <c r="E13964">
        <v>0.44736842105263203</v>
      </c>
      <c r="F13964">
        <v>0.22661870503597101</v>
      </c>
      <c r="G13964">
        <v>0.79629629629629595</v>
      </c>
      <c r="H13964">
        <v>0.15</v>
      </c>
      <c r="I13964">
        <v>0.74358974358974395</v>
      </c>
      <c r="J13964" s="1">
        <v>1</v>
      </c>
      <c r="K13964" t="s">
        <v>23238</v>
      </c>
      <c r="L13964" t="s">
        <v>51172</v>
      </c>
      <c r="M13964" t="s">
        <v>51173</v>
      </c>
    </row>
    <row r="13965" spans="1:13">
      <c r="A13965" s="1" t="s">
        <v>15982</v>
      </c>
      <c r="B13965">
        <v>3.8038875123601901E-7</v>
      </c>
      <c r="C13965" s="1">
        <v>1.6674809491659201E-7</v>
      </c>
      <c r="D13965">
        <v>1</v>
      </c>
      <c r="E13965">
        <v>1</v>
      </c>
      <c r="F13965">
        <v>1</v>
      </c>
      <c r="G13965">
        <v>0.99137931034482796</v>
      </c>
      <c r="H13965">
        <v>1</v>
      </c>
      <c r="I13965">
        <v>0.98347107438016501</v>
      </c>
      <c r="J13965" s="1">
        <v>1</v>
      </c>
      <c r="K13965" t="s">
        <v>23238</v>
      </c>
      <c r="L13965" t="s">
        <v>51174</v>
      </c>
      <c r="M13965" t="s">
        <v>51175</v>
      </c>
    </row>
    <row r="13966" spans="1:13">
      <c r="A13966" s="1" t="s">
        <v>15983</v>
      </c>
      <c r="B13966">
        <v>2.0429967897191901E-6</v>
      </c>
      <c r="C13966" s="1">
        <v>4.0670077353784297E-6</v>
      </c>
      <c r="D13966">
        <v>1</v>
      </c>
      <c r="E13966">
        <v>1</v>
      </c>
      <c r="F13966">
        <v>1</v>
      </c>
      <c r="G13966">
        <v>0.55357142857142905</v>
      </c>
      <c r="H13966">
        <v>0.99382716049382702</v>
      </c>
      <c r="I13966">
        <v>0.96250000000000002</v>
      </c>
      <c r="J13966" s="1" t="s">
        <v>23229</v>
      </c>
      <c r="K13966" t="s">
        <v>23241</v>
      </c>
      <c r="L13966" t="s">
        <v>51176</v>
      </c>
      <c r="M13966" t="s">
        <v>51177</v>
      </c>
    </row>
    <row r="13967" spans="1:13">
      <c r="A13967" s="1" t="s">
        <v>15984</v>
      </c>
      <c r="B13967">
        <v>7.6114034928681705E-7</v>
      </c>
      <c r="C13967" s="1">
        <v>1.2252100150977499E-7</v>
      </c>
      <c r="D13967">
        <v>0</v>
      </c>
      <c r="E13967">
        <v>5.2083333333333296E-3</v>
      </c>
      <c r="F13967">
        <v>5.74712643678161E-3</v>
      </c>
      <c r="G13967">
        <v>0</v>
      </c>
      <c r="H13967">
        <v>6.0975609756097598E-3</v>
      </c>
      <c r="I13967">
        <v>5.4347826086956503E-3</v>
      </c>
      <c r="J13967" s="1">
        <v>0.5</v>
      </c>
      <c r="K13967" t="s">
        <v>23241</v>
      </c>
      <c r="L13967" t="s">
        <v>51178</v>
      </c>
      <c r="M13967" t="s">
        <v>51179</v>
      </c>
    </row>
    <row r="13968" spans="1:13">
      <c r="A13968" s="1" t="s">
        <v>15985</v>
      </c>
      <c r="B13968">
        <v>4.58313887735883E-7</v>
      </c>
      <c r="C13968" s="1">
        <v>6.2028495233165704E-6</v>
      </c>
      <c r="D13968">
        <v>1</v>
      </c>
      <c r="E13968">
        <v>1</v>
      </c>
      <c r="F13968">
        <v>1</v>
      </c>
      <c r="G13968">
        <v>0.78947368421052599</v>
      </c>
      <c r="H13968">
        <v>0.95348837209302295</v>
      </c>
      <c r="I13968">
        <v>1</v>
      </c>
      <c r="J13968" s="1" t="s">
        <v>23229</v>
      </c>
      <c r="K13968" t="s">
        <v>23242</v>
      </c>
      <c r="L13968" t="s">
        <v>51180</v>
      </c>
      <c r="M13968" t="s">
        <v>51181</v>
      </c>
    </row>
    <row r="13969" spans="1:13">
      <c r="A13969" s="1" t="s">
        <v>15986</v>
      </c>
      <c r="B13969">
        <v>1.50375530166381E-5</v>
      </c>
      <c r="C13969" s="1">
        <v>9.8152166104230405E-5</v>
      </c>
      <c r="D13969">
        <v>0.953125</v>
      </c>
      <c r="E13969">
        <v>0.98387096774193505</v>
      </c>
      <c r="F13969">
        <v>0.90526315789473699</v>
      </c>
      <c r="G13969">
        <v>0.87777777777777799</v>
      </c>
      <c r="H13969">
        <v>0.95614035087719296</v>
      </c>
      <c r="I13969">
        <v>0.88362068965517204</v>
      </c>
      <c r="J13969" s="1" t="s">
        <v>23229</v>
      </c>
      <c r="K13969" t="s">
        <v>23238</v>
      </c>
      <c r="L13969" t="s">
        <v>51182</v>
      </c>
      <c r="M13969" t="s">
        <v>51183</v>
      </c>
    </row>
    <row r="13970" spans="1:13">
      <c r="A13970" s="1" t="s">
        <v>15987</v>
      </c>
      <c r="B13970">
        <v>1.4771082316736001E-6</v>
      </c>
      <c r="C13970" s="1">
        <v>6.9214536000768504E-6</v>
      </c>
      <c r="D13970">
        <v>1</v>
      </c>
      <c r="E13970">
        <v>1</v>
      </c>
      <c r="F13970">
        <v>0.88011695906432796</v>
      </c>
      <c r="G13970">
        <v>1</v>
      </c>
      <c r="H13970">
        <v>0.87234042553191504</v>
      </c>
      <c r="I13970">
        <v>0.95689655172413801</v>
      </c>
      <c r="J13970" s="1">
        <v>1</v>
      </c>
      <c r="K13970" t="s">
        <v>23241</v>
      </c>
      <c r="L13970" t="s">
        <v>51184</v>
      </c>
      <c r="M13970" t="s">
        <v>51185</v>
      </c>
    </row>
    <row r="13971" spans="1:13">
      <c r="A13971" s="1" t="s">
        <v>15988</v>
      </c>
      <c r="B13971">
        <v>1.14322493522766E-9</v>
      </c>
      <c r="C13971" s="1">
        <v>2.5793199757601398E-6</v>
      </c>
      <c r="D13971">
        <v>0</v>
      </c>
      <c r="E13971">
        <v>0</v>
      </c>
      <c r="F13971">
        <v>0.105839416058394</v>
      </c>
      <c r="G13971">
        <v>0</v>
      </c>
      <c r="H13971">
        <v>0.134615384615385</v>
      </c>
      <c r="I13971">
        <v>0.1</v>
      </c>
      <c r="J13971" s="1">
        <v>0</v>
      </c>
      <c r="K13971" t="s">
        <v>23239</v>
      </c>
      <c r="L13971" t="s">
        <v>51186</v>
      </c>
      <c r="M13971" t="s">
        <v>51187</v>
      </c>
    </row>
    <row r="13972" spans="1:13">
      <c r="A13972" s="1" t="s">
        <v>15989</v>
      </c>
      <c r="B13972">
        <v>7.4390033249461202E-9</v>
      </c>
      <c r="C13972" s="1">
        <v>3.2159269845525402E-5</v>
      </c>
      <c r="D13972">
        <v>0.8</v>
      </c>
      <c r="E13972">
        <v>0.83823529411764697</v>
      </c>
      <c r="F13972">
        <v>0.84090909090909105</v>
      </c>
      <c r="G13972">
        <v>1</v>
      </c>
      <c r="H13972">
        <v>1</v>
      </c>
      <c r="I13972">
        <v>1</v>
      </c>
      <c r="J13972" s="1">
        <v>1</v>
      </c>
      <c r="K13972" t="s">
        <v>23238</v>
      </c>
      <c r="L13972" t="s">
        <v>51188</v>
      </c>
      <c r="M13972" t="s">
        <v>51189</v>
      </c>
    </row>
    <row r="13973" spans="1:13">
      <c r="A13973" s="1" t="s">
        <v>15990</v>
      </c>
      <c r="B13973">
        <v>5.2622668851677401E-6</v>
      </c>
      <c r="C13973" s="1">
        <v>2.4677205238318301E-8</v>
      </c>
      <c r="D13973">
        <v>1</v>
      </c>
      <c r="E13973">
        <v>1</v>
      </c>
      <c r="F13973">
        <v>0.99371069182389904</v>
      </c>
      <c r="G13973">
        <v>1</v>
      </c>
      <c r="H13973">
        <v>0.99489795918367396</v>
      </c>
      <c r="I13973">
        <v>0.97478991596638698</v>
      </c>
      <c r="J13973" s="1">
        <v>1</v>
      </c>
      <c r="K13973" t="s">
        <v>23238</v>
      </c>
      <c r="L13973" t="s">
        <v>51190</v>
      </c>
      <c r="M13973" t="s">
        <v>51191</v>
      </c>
    </row>
    <row r="13974" spans="1:13">
      <c r="A13974" s="1" t="s">
        <v>15991</v>
      </c>
      <c r="B13974">
        <v>0</v>
      </c>
      <c r="C13974" s="1">
        <v>0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 s="1" t="s">
        <v>23229</v>
      </c>
      <c r="K13974" t="s">
        <v>23237</v>
      </c>
      <c r="L13974" t="s">
        <v>51192</v>
      </c>
      <c r="M13974" t="s">
        <v>51193</v>
      </c>
    </row>
    <row r="13975" spans="1:13">
      <c r="A13975" s="1" t="s">
        <v>15992</v>
      </c>
      <c r="B13975">
        <v>2.0786424513136598E-5</v>
      </c>
      <c r="C13975" s="1">
        <v>8.2021358667609196E-5</v>
      </c>
      <c r="D13975">
        <v>6.25E-2</v>
      </c>
      <c r="E13975">
        <v>0</v>
      </c>
      <c r="F13975">
        <v>2.0231213872832401E-2</v>
      </c>
      <c r="G13975">
        <v>0.20689655172413801</v>
      </c>
      <c r="H13975">
        <v>9.1463414634146298E-2</v>
      </c>
      <c r="I13975">
        <v>0.15116279069767399</v>
      </c>
      <c r="J13975" s="1">
        <v>0</v>
      </c>
      <c r="K13975" t="s">
        <v>23237</v>
      </c>
      <c r="L13975" t="s">
        <v>51194</v>
      </c>
      <c r="M13975" t="s">
        <v>51195</v>
      </c>
    </row>
    <row r="13976" spans="1:13">
      <c r="A13976" s="1" t="s">
        <v>15993</v>
      </c>
      <c r="B13976">
        <v>1.01386476883907E-6</v>
      </c>
      <c r="C13976" s="1">
        <v>1.6202783147789699E-5</v>
      </c>
      <c r="D13976">
        <v>0.53703703703703698</v>
      </c>
      <c r="E13976">
        <v>0.92857142857142905</v>
      </c>
      <c r="F13976">
        <v>0.84848484848484895</v>
      </c>
      <c r="G13976">
        <v>0.28000000000000003</v>
      </c>
      <c r="H13976">
        <v>0.97435897435897401</v>
      </c>
      <c r="I13976">
        <v>0.88461538461538503</v>
      </c>
      <c r="J13976" s="1">
        <v>1</v>
      </c>
      <c r="K13976" t="s">
        <v>23240</v>
      </c>
      <c r="L13976" t="s">
        <v>51196</v>
      </c>
      <c r="M13976" t="s">
        <v>51197</v>
      </c>
    </row>
    <row r="13977" spans="1:13">
      <c r="A13977" s="1" t="s">
        <v>15994</v>
      </c>
      <c r="B13977">
        <v>7.5632344687547895E-7</v>
      </c>
      <c r="C13977" s="1">
        <v>1.9524434667217899E-6</v>
      </c>
      <c r="D13977">
        <v>0.266666666666667</v>
      </c>
      <c r="E13977">
        <v>3.7234042553191501E-2</v>
      </c>
      <c r="F13977">
        <v>7.8947368421052599E-2</v>
      </c>
      <c r="G13977">
        <v>3.5714285714285698E-2</v>
      </c>
      <c r="H13977">
        <v>3.1531531531531501E-2</v>
      </c>
      <c r="I13977">
        <v>3.78151260504202E-2</v>
      </c>
      <c r="J13977" s="1">
        <v>0</v>
      </c>
      <c r="K13977" t="s">
        <v>23241</v>
      </c>
      <c r="L13977" t="s">
        <v>51198</v>
      </c>
      <c r="M13977" t="s">
        <v>51199</v>
      </c>
    </row>
    <row r="13978" spans="1:13">
      <c r="A13978" s="1" t="s">
        <v>15995</v>
      </c>
      <c r="B13978">
        <v>1.62027563450237E-6</v>
      </c>
      <c r="C13978" s="1">
        <v>1.41908687831919E-5</v>
      </c>
      <c r="D13978">
        <v>0.9375</v>
      </c>
      <c r="E13978">
        <v>0.96739130434782605</v>
      </c>
      <c r="F13978">
        <v>0.79255319148936199</v>
      </c>
      <c r="G13978">
        <v>0.95614035087719296</v>
      </c>
      <c r="H13978">
        <v>0.64761904761904798</v>
      </c>
      <c r="I13978">
        <v>0.96929824561403499</v>
      </c>
      <c r="J13978" s="1">
        <v>0.85714285714285698</v>
      </c>
      <c r="K13978" t="s">
        <v>23238</v>
      </c>
      <c r="L13978" t="s">
        <v>51200</v>
      </c>
      <c r="M13978" t="s">
        <v>51201</v>
      </c>
    </row>
    <row r="13979" spans="1:13">
      <c r="A13979" s="1" t="s">
        <v>15996</v>
      </c>
      <c r="B13979">
        <v>1.5135337503238001E-7</v>
      </c>
      <c r="C13979" s="1">
        <v>4.1859507562879298E-8</v>
      </c>
      <c r="D13979">
        <v>1</v>
      </c>
      <c r="E13979">
        <v>1</v>
      </c>
      <c r="F13979">
        <v>0.92857142857142905</v>
      </c>
      <c r="G13979">
        <v>1</v>
      </c>
      <c r="H13979">
        <v>0.967741935483871</v>
      </c>
      <c r="I13979">
        <v>0.96153846153846201</v>
      </c>
      <c r="J13979" s="1">
        <v>1</v>
      </c>
      <c r="K13979" t="s">
        <v>23240</v>
      </c>
      <c r="L13979" t="s">
        <v>51202</v>
      </c>
      <c r="M13979" t="s">
        <v>51203</v>
      </c>
    </row>
    <row r="13980" spans="1:13">
      <c r="A13980" s="1" t="s">
        <v>15997</v>
      </c>
      <c r="B13980">
        <v>1.77486839868099E-6</v>
      </c>
      <c r="C13980" s="1">
        <v>2.2657671984833799E-6</v>
      </c>
      <c r="D13980">
        <v>0</v>
      </c>
      <c r="E13980">
        <v>5.2083333333333296E-3</v>
      </c>
      <c r="F13980">
        <v>5.1282051282051299E-3</v>
      </c>
      <c r="G13980">
        <v>0.15517241379310301</v>
      </c>
      <c r="H13980">
        <v>4.3859649122806998E-3</v>
      </c>
      <c r="I13980">
        <v>3.5999999999999997E-2</v>
      </c>
      <c r="J13980" s="1">
        <v>0</v>
      </c>
      <c r="K13980" t="s">
        <v>23239</v>
      </c>
      <c r="L13980" t="s">
        <v>51204</v>
      </c>
      <c r="M13980" t="s">
        <v>51205</v>
      </c>
    </row>
    <row r="13981" spans="1:13">
      <c r="A13981" s="1" t="s">
        <v>15998</v>
      </c>
      <c r="B13981">
        <v>6.51725438121909E-6</v>
      </c>
      <c r="C13981" s="1">
        <v>2.7011577926835099E-4</v>
      </c>
      <c r="D13981">
        <v>0.56666666666666698</v>
      </c>
      <c r="E13981">
        <v>0.52941176470588203</v>
      </c>
      <c r="F13981">
        <v>0.57746478873239404</v>
      </c>
      <c r="G13981">
        <v>0.94117647058823495</v>
      </c>
      <c r="H13981">
        <v>0.76415094339622602</v>
      </c>
      <c r="I13981">
        <v>0.90769230769230802</v>
      </c>
      <c r="J13981" s="1">
        <v>0.66666666666666696</v>
      </c>
      <c r="K13981" t="s">
        <v>23241</v>
      </c>
      <c r="L13981" t="s">
        <v>51206</v>
      </c>
      <c r="M13981" t="s">
        <v>51207</v>
      </c>
    </row>
    <row r="13982" spans="1:13">
      <c r="A13982" s="1" t="s">
        <v>15999</v>
      </c>
      <c r="B13982">
        <v>8.9948082137520298E-8</v>
      </c>
      <c r="C13982" s="1">
        <v>2.26378329600649E-7</v>
      </c>
      <c r="D13982">
        <v>1</v>
      </c>
      <c r="E13982">
        <v>0.99462365591397806</v>
      </c>
      <c r="F13982">
        <v>0.99629629629629601</v>
      </c>
      <c r="G13982">
        <v>0.98958333333333304</v>
      </c>
      <c r="H13982">
        <v>0.99462365591397806</v>
      </c>
      <c r="I13982">
        <v>1</v>
      </c>
      <c r="J13982" s="1">
        <v>1</v>
      </c>
      <c r="K13982" t="s">
        <v>23240</v>
      </c>
      <c r="L13982" t="s">
        <v>51208</v>
      </c>
      <c r="M13982" t="s">
        <v>51209</v>
      </c>
    </row>
    <row r="13983" spans="1:13">
      <c r="A13983" s="1" t="s">
        <v>16000</v>
      </c>
      <c r="B13983">
        <v>2.9413185559057402E-4</v>
      </c>
      <c r="C13983" s="1">
        <v>6.7640814626886802E-6</v>
      </c>
      <c r="D13983">
        <v>0.952380952380952</v>
      </c>
      <c r="E13983">
        <v>0.22413793103448301</v>
      </c>
      <c r="F13983">
        <v>1</v>
      </c>
      <c r="G13983">
        <v>0.99074074074074103</v>
      </c>
      <c r="H13983">
        <v>1</v>
      </c>
      <c r="I13983">
        <v>0.99009900990098998</v>
      </c>
      <c r="J13983" s="1" t="s">
        <v>23229</v>
      </c>
      <c r="K13983" t="s">
        <v>23238</v>
      </c>
      <c r="L13983" t="s">
        <v>51210</v>
      </c>
      <c r="M13983" t="s">
        <v>51211</v>
      </c>
    </row>
    <row r="13984" spans="1:13">
      <c r="A13984" s="1" t="s">
        <v>16001</v>
      </c>
      <c r="B13984">
        <v>1.46828487454816E-7</v>
      </c>
      <c r="C13984" s="1">
        <v>7.1260085164453506E-8</v>
      </c>
      <c r="D13984">
        <v>1</v>
      </c>
      <c r="E13984">
        <v>1</v>
      </c>
      <c r="F13984">
        <v>1</v>
      </c>
      <c r="G13984">
        <v>1</v>
      </c>
      <c r="H13984">
        <v>0.99450549450549497</v>
      </c>
      <c r="I13984">
        <v>1</v>
      </c>
      <c r="J13984" s="1">
        <v>1</v>
      </c>
      <c r="K13984" t="s">
        <v>23238</v>
      </c>
      <c r="L13984" t="s">
        <v>51212</v>
      </c>
      <c r="M13984" t="s">
        <v>51213</v>
      </c>
    </row>
    <row r="13985" spans="1:13">
      <c r="A13985" s="1" t="s">
        <v>16002</v>
      </c>
      <c r="B13985">
        <v>1.5786851381176801E-6</v>
      </c>
      <c r="C13985" s="1">
        <v>5.7320004317853104E-6</v>
      </c>
      <c r="D13985">
        <v>1</v>
      </c>
      <c r="E13985">
        <v>1</v>
      </c>
      <c r="F13985">
        <v>0.88150289017340999</v>
      </c>
      <c r="G13985">
        <v>1</v>
      </c>
      <c r="H13985">
        <v>0.84615384615384603</v>
      </c>
      <c r="I13985">
        <v>0.99019607843137303</v>
      </c>
      <c r="J13985" s="1">
        <v>0.66666666666666696</v>
      </c>
      <c r="K13985" t="s">
        <v>23241</v>
      </c>
      <c r="L13985" t="s">
        <v>51214</v>
      </c>
      <c r="M13985" t="s">
        <v>51215</v>
      </c>
    </row>
    <row r="13986" spans="1:13">
      <c r="A13986" s="1" t="s">
        <v>16003</v>
      </c>
      <c r="B13986">
        <v>0</v>
      </c>
      <c r="C13986" s="1">
        <v>0</v>
      </c>
      <c r="D13986">
        <v>1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 s="1" t="s">
        <v>23229</v>
      </c>
      <c r="K13986" t="s">
        <v>23238</v>
      </c>
      <c r="L13986" t="s">
        <v>51216</v>
      </c>
      <c r="M13986" t="s">
        <v>51217</v>
      </c>
    </row>
    <row r="13987" spans="1:13">
      <c r="A13987" s="1" t="s">
        <v>16004</v>
      </c>
      <c r="B13987">
        <v>2.5390370407838001E-6</v>
      </c>
      <c r="C13987" s="1">
        <v>5.9570989019289904E-6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7.5221238938053103E-2</v>
      </c>
      <c r="J13987" s="1">
        <v>0</v>
      </c>
      <c r="K13987" t="s">
        <v>23242</v>
      </c>
      <c r="L13987" t="s">
        <v>51218</v>
      </c>
      <c r="M13987" t="s">
        <v>51219</v>
      </c>
    </row>
    <row r="13988" spans="1:13">
      <c r="A13988" s="1" t="s">
        <v>16005</v>
      </c>
      <c r="B13988">
        <v>1.40095998614387E-5</v>
      </c>
      <c r="C13988" s="1">
        <v>2.31105402725107E-5</v>
      </c>
      <c r="D13988">
        <v>0.51923076923076905</v>
      </c>
      <c r="E13988">
        <v>0.924050632911392</v>
      </c>
      <c r="F13988">
        <v>0.321705426356589</v>
      </c>
      <c r="G13988">
        <v>0.64864864864864902</v>
      </c>
      <c r="H13988">
        <v>6.7164179104477598E-2</v>
      </c>
      <c r="I13988">
        <v>0.83</v>
      </c>
      <c r="J13988" s="1">
        <v>0</v>
      </c>
      <c r="K13988" t="s">
        <v>23240</v>
      </c>
      <c r="L13988" t="s">
        <v>51220</v>
      </c>
      <c r="M13988" t="s">
        <v>51221</v>
      </c>
    </row>
    <row r="13989" spans="1:13">
      <c r="A13989" s="1" t="s">
        <v>16006</v>
      </c>
      <c r="B13989">
        <v>6.6005709438784097E-7</v>
      </c>
      <c r="C13989" s="1">
        <v>1.24195430816937E-7</v>
      </c>
      <c r="D13989">
        <v>1</v>
      </c>
      <c r="E13989">
        <v>0.99473684210526303</v>
      </c>
      <c r="F13989">
        <v>1</v>
      </c>
      <c r="G13989">
        <v>1</v>
      </c>
      <c r="H13989">
        <v>0.99561403508771895</v>
      </c>
      <c r="I13989">
        <v>0.99159663865546199</v>
      </c>
      <c r="J13989" s="1">
        <v>4.5454545454545497E-2</v>
      </c>
      <c r="K13989" t="s">
        <v>23239</v>
      </c>
      <c r="L13989" t="s">
        <v>51222</v>
      </c>
      <c r="M13989" t="s">
        <v>51223</v>
      </c>
    </row>
    <row r="13990" spans="1:13">
      <c r="A13990" s="1" t="s">
        <v>16007</v>
      </c>
      <c r="B13990">
        <v>2.8076451664615698E-4</v>
      </c>
      <c r="C13990" s="1">
        <v>4.8856114446218905E-4</v>
      </c>
      <c r="D13990">
        <v>0.390625</v>
      </c>
      <c r="E13990">
        <v>0.33854166666666702</v>
      </c>
      <c r="F13990">
        <v>0.28042328042328002</v>
      </c>
      <c r="G13990">
        <v>0.62037037037037002</v>
      </c>
      <c r="H13990">
        <v>0.342391304347826</v>
      </c>
      <c r="I13990">
        <v>0.73469387755102</v>
      </c>
      <c r="J13990" s="1">
        <v>0</v>
      </c>
      <c r="K13990" t="s">
        <v>23239</v>
      </c>
      <c r="L13990" t="s">
        <v>51224</v>
      </c>
      <c r="M13990" t="s">
        <v>51225</v>
      </c>
    </row>
    <row r="13991" spans="1:13">
      <c r="A13991" s="1" t="s">
        <v>16008</v>
      </c>
      <c r="B13991">
        <v>1.31716052053061E-5</v>
      </c>
      <c r="C13991" s="1">
        <v>6.1332254460330497E-6</v>
      </c>
      <c r="D13991">
        <v>1</v>
      </c>
      <c r="E13991">
        <v>1</v>
      </c>
      <c r="F13991">
        <v>0.80088495575221197</v>
      </c>
      <c r="G13991">
        <v>0.9</v>
      </c>
      <c r="H13991">
        <v>0.83734939759036098</v>
      </c>
      <c r="I13991">
        <v>0.88235294117647101</v>
      </c>
      <c r="J13991" s="1" t="s">
        <v>23229</v>
      </c>
      <c r="K13991" t="s">
        <v>23241</v>
      </c>
      <c r="L13991" t="s">
        <v>51226</v>
      </c>
      <c r="M13991" t="s">
        <v>51227</v>
      </c>
    </row>
    <row r="13992" spans="1:13">
      <c r="A13992" s="1" t="s">
        <v>16009</v>
      </c>
      <c r="B13992">
        <v>2.8213714193241002E-7</v>
      </c>
      <c r="C13992" s="1">
        <v>1.24000555508763E-5</v>
      </c>
      <c r="D13992">
        <v>4.6875E-2</v>
      </c>
      <c r="E13992">
        <v>1.05263157894737E-2</v>
      </c>
      <c r="F13992">
        <v>0</v>
      </c>
      <c r="G13992">
        <v>0.42105263157894701</v>
      </c>
      <c r="H13992">
        <v>1.3761467889908299E-2</v>
      </c>
      <c r="I13992">
        <v>4.8672566371681401E-2</v>
      </c>
      <c r="J13992" s="1">
        <v>0</v>
      </c>
      <c r="K13992" t="s">
        <v>23238</v>
      </c>
      <c r="L13992" t="s">
        <v>51228</v>
      </c>
      <c r="M13992" t="s">
        <v>51229</v>
      </c>
    </row>
    <row r="13993" spans="1:13">
      <c r="A13993" s="1" t="s">
        <v>16010</v>
      </c>
      <c r="B13993">
        <v>3.6587119512140399E-5</v>
      </c>
      <c r="C13993" s="1">
        <v>2.44980709057296E-7</v>
      </c>
      <c r="D13993">
        <v>6.25E-2</v>
      </c>
      <c r="E13993">
        <v>0.48275862068965503</v>
      </c>
      <c r="F13993">
        <v>0.27222222222222198</v>
      </c>
      <c r="G13993">
        <v>0.12121212121212099</v>
      </c>
      <c r="H13993">
        <v>0.42528735632183901</v>
      </c>
      <c r="I13993">
        <v>0.160377358490566</v>
      </c>
      <c r="J13993" s="1">
        <v>4.5454545454545497E-2</v>
      </c>
      <c r="K13993" t="s">
        <v>23238</v>
      </c>
      <c r="L13993" t="s">
        <v>51230</v>
      </c>
      <c r="M13993" t="s">
        <v>51231</v>
      </c>
    </row>
    <row r="13994" spans="1:13">
      <c r="A13994" s="1" t="s">
        <v>16011</v>
      </c>
      <c r="B13994">
        <v>1.51670123870976E-7</v>
      </c>
      <c r="C13994" s="1">
        <v>7.56882883510431E-5</v>
      </c>
      <c r="D13994">
        <v>0.20833333333333301</v>
      </c>
      <c r="E13994">
        <v>4.9019607843137303E-2</v>
      </c>
      <c r="F13994">
        <v>0.322147651006711</v>
      </c>
      <c r="G13994">
        <v>2.9411764705882401E-2</v>
      </c>
      <c r="H13994">
        <v>0.30303030303030298</v>
      </c>
      <c r="I13994">
        <v>0.127906976744186</v>
      </c>
      <c r="J13994" s="1">
        <v>0</v>
      </c>
      <c r="K13994" t="s">
        <v>23238</v>
      </c>
      <c r="L13994" t="s">
        <v>51232</v>
      </c>
      <c r="M13994" t="s">
        <v>51233</v>
      </c>
    </row>
    <row r="13995" spans="1:13">
      <c r="A13995" s="1" t="s">
        <v>16012</v>
      </c>
      <c r="B13995">
        <v>2.11467330470964E-6</v>
      </c>
      <c r="C13995" s="1">
        <v>2.1437124443892601E-5</v>
      </c>
      <c r="D13995">
        <v>1</v>
      </c>
      <c r="E13995">
        <v>0.98701298701298701</v>
      </c>
      <c r="F13995">
        <v>0.86470588235294099</v>
      </c>
      <c r="G13995">
        <v>1</v>
      </c>
      <c r="H13995">
        <v>1</v>
      </c>
      <c r="I13995">
        <v>0.99107142857142905</v>
      </c>
      <c r="J13995" s="1">
        <v>1</v>
      </c>
      <c r="K13995" t="s">
        <v>23240</v>
      </c>
      <c r="L13995" t="s">
        <v>51234</v>
      </c>
      <c r="M13995" t="s">
        <v>51235</v>
      </c>
    </row>
    <row r="13996" spans="1:13">
      <c r="A13996" s="1" t="s">
        <v>16013</v>
      </c>
      <c r="B13996">
        <v>1.74450789671489E-5</v>
      </c>
      <c r="C13996" s="1">
        <v>6.7458960735828299E-5</v>
      </c>
      <c r="D13996">
        <v>0.17241379310344801</v>
      </c>
      <c r="E13996">
        <v>0</v>
      </c>
      <c r="F13996">
        <v>3.7572254335260097E-2</v>
      </c>
      <c r="G13996">
        <v>1.6129032258064498E-2</v>
      </c>
      <c r="H13996">
        <v>0</v>
      </c>
      <c r="I13996">
        <v>0.22448979591836701</v>
      </c>
      <c r="J13996" s="1">
        <v>0</v>
      </c>
      <c r="K13996" t="s">
        <v>23238</v>
      </c>
      <c r="L13996" t="s">
        <v>51236</v>
      </c>
      <c r="M13996" t="s">
        <v>51237</v>
      </c>
    </row>
    <row r="13997" spans="1:13">
      <c r="A13997" s="1" t="s">
        <v>16014</v>
      </c>
      <c r="B13997">
        <v>3.1337848777003097E-5</v>
      </c>
      <c r="C13997" s="1">
        <v>5.8783872837789E-5</v>
      </c>
      <c r="D13997">
        <v>0</v>
      </c>
      <c r="E13997">
        <v>0</v>
      </c>
      <c r="F13997">
        <v>0.204545454545455</v>
      </c>
      <c r="G13997">
        <v>0</v>
      </c>
      <c r="H13997">
        <v>7.7380952380952397E-2</v>
      </c>
      <c r="I13997">
        <v>0.10126582278481</v>
      </c>
      <c r="J13997" s="1" t="s">
        <v>23229</v>
      </c>
      <c r="K13997" t="s">
        <v>23241</v>
      </c>
      <c r="L13997" t="s">
        <v>51238</v>
      </c>
      <c r="M13997" t="s">
        <v>51239</v>
      </c>
    </row>
    <row r="13998" spans="1:13">
      <c r="A13998" s="1" t="s">
        <v>16015</v>
      </c>
      <c r="B13998">
        <v>1.74421264865999E-8</v>
      </c>
      <c r="C13998" s="1">
        <v>1.28374260734301E-8</v>
      </c>
      <c r="D13998">
        <v>0</v>
      </c>
      <c r="E13998">
        <v>5.5555555555555601E-3</v>
      </c>
      <c r="F13998">
        <v>0</v>
      </c>
      <c r="G13998">
        <v>0</v>
      </c>
      <c r="H13998">
        <v>0</v>
      </c>
      <c r="I13998">
        <v>0</v>
      </c>
      <c r="J13998" s="1">
        <v>0.8</v>
      </c>
      <c r="K13998" t="s">
        <v>23238</v>
      </c>
      <c r="L13998" t="s">
        <v>51240</v>
      </c>
      <c r="M13998" t="s">
        <v>51241</v>
      </c>
    </row>
    <row r="13999" spans="1:13">
      <c r="A13999" s="1" t="s">
        <v>16016</v>
      </c>
      <c r="B13999">
        <v>5.2508269225997798E-5</v>
      </c>
      <c r="C13999" s="1">
        <v>1.0652786519678501E-6</v>
      </c>
      <c r="D13999">
        <v>0.173913043478261</v>
      </c>
      <c r="E13999">
        <v>7.8125E-3</v>
      </c>
      <c r="F13999">
        <v>1.03626943005181E-2</v>
      </c>
      <c r="G13999">
        <v>0</v>
      </c>
      <c r="H13999">
        <v>5.6818181818181802E-3</v>
      </c>
      <c r="I13999">
        <v>8.1967213114754106E-2</v>
      </c>
      <c r="J13999" s="1">
        <v>0</v>
      </c>
      <c r="K13999" t="s">
        <v>23238</v>
      </c>
      <c r="L13999" t="s">
        <v>51242</v>
      </c>
      <c r="M13999" t="s">
        <v>51243</v>
      </c>
    </row>
    <row r="14000" spans="1:13">
      <c r="A14000" s="1" t="s">
        <v>16017</v>
      </c>
      <c r="B14000">
        <v>3.7293272234554198E-5</v>
      </c>
      <c r="C14000" s="1">
        <v>3.0407550368775499E-5</v>
      </c>
      <c r="D14000">
        <v>0.84375</v>
      </c>
      <c r="E14000">
        <v>1</v>
      </c>
      <c r="F14000">
        <v>0.82887700534759401</v>
      </c>
      <c r="G14000">
        <v>0.99019607843137303</v>
      </c>
      <c r="H14000">
        <v>0.77777777777777801</v>
      </c>
      <c r="I14000">
        <v>0.99541284403669705</v>
      </c>
      <c r="J14000" s="1">
        <v>1</v>
      </c>
      <c r="K14000" t="s">
        <v>23239</v>
      </c>
      <c r="L14000" t="s">
        <v>51244</v>
      </c>
      <c r="M14000" t="s">
        <v>51245</v>
      </c>
    </row>
    <row r="14001" spans="1:13">
      <c r="A14001" s="1" t="s">
        <v>16018</v>
      </c>
      <c r="B14001">
        <v>8.2285948247354399E-6</v>
      </c>
      <c r="C14001" s="1">
        <v>8.3709946905740698E-6</v>
      </c>
      <c r="D14001">
        <v>0.953125</v>
      </c>
      <c r="E14001">
        <v>1</v>
      </c>
      <c r="F14001">
        <v>0.99206349206349198</v>
      </c>
      <c r="G14001">
        <v>0.99137931034482796</v>
      </c>
      <c r="H14001">
        <v>0.98684210526315796</v>
      </c>
      <c r="I14001">
        <v>0.91735537190082606</v>
      </c>
      <c r="J14001" s="1">
        <v>1</v>
      </c>
      <c r="K14001" t="s">
        <v>23241</v>
      </c>
      <c r="L14001" t="s">
        <v>51246</v>
      </c>
      <c r="M14001" t="s">
        <v>51247</v>
      </c>
    </row>
    <row r="14002" spans="1:13">
      <c r="A14002" s="1" t="s">
        <v>16019</v>
      </c>
      <c r="B14002">
        <v>1.79933270289918E-5</v>
      </c>
      <c r="C14002" s="1">
        <v>1.7634062544329601E-7</v>
      </c>
      <c r="D14002">
        <v>0</v>
      </c>
      <c r="E14002">
        <v>1.0638297872340399E-2</v>
      </c>
      <c r="F14002">
        <v>0.16857142857142901</v>
      </c>
      <c r="G14002">
        <v>0</v>
      </c>
      <c r="H14002">
        <v>0.16447368421052599</v>
      </c>
      <c r="I14002">
        <v>9.0909090909090898E-2</v>
      </c>
      <c r="J14002" s="1" t="s">
        <v>23229</v>
      </c>
      <c r="K14002" t="s">
        <v>23239</v>
      </c>
      <c r="L14002" t="s">
        <v>51248</v>
      </c>
      <c r="M14002" t="s">
        <v>51249</v>
      </c>
    </row>
    <row r="14003" spans="1:13">
      <c r="A14003" s="1" t="s">
        <v>16020</v>
      </c>
      <c r="B14003">
        <v>5.8790147689737702E-5</v>
      </c>
      <c r="C14003" s="1">
        <v>1.6029735130168799E-4</v>
      </c>
      <c r="D14003">
        <v>1.6129032258064498E-2</v>
      </c>
      <c r="E14003">
        <v>2.8735632183908E-2</v>
      </c>
      <c r="F14003">
        <v>4.3209876543209902E-2</v>
      </c>
      <c r="G14003">
        <v>0.8</v>
      </c>
      <c r="H14003">
        <v>0.39344262295082</v>
      </c>
      <c r="I14003">
        <v>0.80555555555555602</v>
      </c>
      <c r="J14003" s="1" t="s">
        <v>23229</v>
      </c>
      <c r="K14003" t="s">
        <v>23240</v>
      </c>
      <c r="L14003" t="s">
        <v>51250</v>
      </c>
      <c r="M14003" t="s">
        <v>51251</v>
      </c>
    </row>
    <row r="14004" spans="1:13">
      <c r="A14004" s="1" t="s">
        <v>16021</v>
      </c>
      <c r="B14004">
        <v>1.17514459633717E-5</v>
      </c>
      <c r="C14004" s="1">
        <v>5.7396657771026298E-7</v>
      </c>
      <c r="D14004">
        <v>0.85483870967741904</v>
      </c>
      <c r="E14004">
        <v>0.99462365591397806</v>
      </c>
      <c r="F14004">
        <v>0.91450777202072497</v>
      </c>
      <c r="G14004">
        <v>0.96491228070175405</v>
      </c>
      <c r="H14004">
        <v>0.86607142857142905</v>
      </c>
      <c r="I14004">
        <v>0.94799999999999995</v>
      </c>
      <c r="J14004" s="1" t="s">
        <v>23229</v>
      </c>
      <c r="K14004" t="s">
        <v>23238</v>
      </c>
      <c r="L14004" t="s">
        <v>51252</v>
      </c>
      <c r="M14004" t="s">
        <v>51253</v>
      </c>
    </row>
    <row r="14005" spans="1:13">
      <c r="A14005" s="1" t="s">
        <v>16022</v>
      </c>
      <c r="B14005">
        <v>1.49350655406207E-8</v>
      </c>
      <c r="C14005" s="1">
        <v>2.9664157339883698E-7</v>
      </c>
      <c r="D14005">
        <v>0.98214285714285698</v>
      </c>
      <c r="E14005">
        <v>0.90588235294117603</v>
      </c>
      <c r="F14005">
        <v>1</v>
      </c>
      <c r="G14005">
        <v>0.97826086956521696</v>
      </c>
      <c r="H14005">
        <v>1</v>
      </c>
      <c r="I14005">
        <v>0.97368421052631604</v>
      </c>
      <c r="J14005" s="1">
        <v>1</v>
      </c>
      <c r="K14005" t="s">
        <v>23238</v>
      </c>
      <c r="L14005" t="s">
        <v>51254</v>
      </c>
      <c r="M14005" t="s">
        <v>51255</v>
      </c>
    </row>
    <row r="14006" spans="1:13">
      <c r="A14006" s="1" t="s">
        <v>16023</v>
      </c>
      <c r="B14006">
        <v>6.9429744964133695E-7</v>
      </c>
      <c r="C14006" s="1">
        <v>9.6015915383881298E-9</v>
      </c>
      <c r="D14006">
        <v>1</v>
      </c>
      <c r="E14006">
        <v>1</v>
      </c>
      <c r="F14006">
        <v>0.95555555555555605</v>
      </c>
      <c r="G14006">
        <v>1</v>
      </c>
      <c r="H14006">
        <v>0.92941176470588205</v>
      </c>
      <c r="I14006">
        <v>1</v>
      </c>
      <c r="J14006" s="1">
        <v>1</v>
      </c>
      <c r="K14006" t="s">
        <v>23241</v>
      </c>
      <c r="L14006" t="s">
        <v>51256</v>
      </c>
      <c r="M14006" t="s">
        <v>51257</v>
      </c>
    </row>
    <row r="14007" spans="1:13">
      <c r="A14007" s="1" t="s">
        <v>16024</v>
      </c>
      <c r="B14007">
        <v>2.6996282150433803E-4</v>
      </c>
      <c r="C14007" s="1">
        <v>1.2603137362420999E-5</v>
      </c>
      <c r="D14007">
        <v>0.359375</v>
      </c>
      <c r="E14007">
        <v>6.0439560439560398E-2</v>
      </c>
      <c r="F14007">
        <v>0.32795698924731198</v>
      </c>
      <c r="G14007">
        <v>1.6666666666666701E-2</v>
      </c>
      <c r="H14007">
        <v>0.18131868131868101</v>
      </c>
      <c r="I14007">
        <v>0.266666666666667</v>
      </c>
      <c r="J14007" s="1">
        <v>0</v>
      </c>
      <c r="K14007" t="s">
        <v>23238</v>
      </c>
      <c r="L14007" t="s">
        <v>51258</v>
      </c>
      <c r="M14007" t="s">
        <v>51259</v>
      </c>
    </row>
    <row r="14008" spans="1:13">
      <c r="A14008" s="1" t="s">
        <v>16025</v>
      </c>
      <c r="B14008">
        <v>1.4473348140097399E-4</v>
      </c>
      <c r="C14008" s="1">
        <v>1.06474090482556E-4</v>
      </c>
      <c r="D14008">
        <v>0.953125</v>
      </c>
      <c r="E14008">
        <v>1</v>
      </c>
      <c r="F14008">
        <v>0.75384615384615405</v>
      </c>
      <c r="G14008">
        <v>0.72</v>
      </c>
      <c r="H14008">
        <v>0.81363636363636405</v>
      </c>
      <c r="I14008">
        <v>0.89473684210526305</v>
      </c>
      <c r="J14008" s="1">
        <v>1</v>
      </c>
      <c r="K14008" t="s">
        <v>23241</v>
      </c>
      <c r="L14008" t="s">
        <v>51260</v>
      </c>
      <c r="M14008" t="s">
        <v>51261</v>
      </c>
    </row>
    <row r="14009" spans="1:13">
      <c r="A14009" s="1" t="s">
        <v>16026</v>
      </c>
      <c r="B14009">
        <v>4.9949290271907499E-7</v>
      </c>
      <c r="C14009" s="1">
        <v>1.77515249319388E-6</v>
      </c>
      <c r="D14009">
        <v>1</v>
      </c>
      <c r="E14009">
        <v>1</v>
      </c>
      <c r="F14009">
        <v>0.99202127659574502</v>
      </c>
      <c r="G14009">
        <v>0.84545454545454501</v>
      </c>
      <c r="H14009">
        <v>0.99561403508771895</v>
      </c>
      <c r="I14009">
        <v>0.98198198198198205</v>
      </c>
      <c r="J14009" s="1" t="s">
        <v>23229</v>
      </c>
      <c r="K14009" t="s">
        <v>23238</v>
      </c>
      <c r="L14009" t="s">
        <v>51262</v>
      </c>
      <c r="M14009" t="s">
        <v>51263</v>
      </c>
    </row>
    <row r="14010" spans="1:13">
      <c r="A14010" s="1" t="s">
        <v>16027</v>
      </c>
      <c r="B14010">
        <v>7.3009654834510903E-6</v>
      </c>
      <c r="C14010" s="1">
        <v>3.3005063172394101E-5</v>
      </c>
      <c r="D14010">
        <v>0.85185185185185197</v>
      </c>
      <c r="E14010">
        <v>0.88311688311688297</v>
      </c>
      <c r="F14010">
        <v>0.96747967479674801</v>
      </c>
      <c r="G14010">
        <v>0.7</v>
      </c>
      <c r="H14010">
        <v>0.93846153846153801</v>
      </c>
      <c r="I14010">
        <v>0.91379310344827602</v>
      </c>
      <c r="J14010" s="1">
        <v>1</v>
      </c>
      <c r="K14010" t="s">
        <v>23242</v>
      </c>
      <c r="L14010" t="s">
        <v>51264</v>
      </c>
      <c r="M14010" t="s">
        <v>51265</v>
      </c>
    </row>
    <row r="14011" spans="1:13">
      <c r="A14011" s="1" t="s">
        <v>16028</v>
      </c>
      <c r="B14011">
        <v>1.9993455527044698E-6</v>
      </c>
      <c r="C14011" s="1">
        <v>8.1795011742116799E-6</v>
      </c>
      <c r="D14011">
        <v>1.6129032258064498E-2</v>
      </c>
      <c r="E14011">
        <v>6.4935064935064896E-3</v>
      </c>
      <c r="F14011">
        <v>7.5520833333333301E-2</v>
      </c>
      <c r="G14011">
        <v>0</v>
      </c>
      <c r="H14011">
        <v>0.15238095238095201</v>
      </c>
      <c r="I14011">
        <v>5.0505050505050501E-3</v>
      </c>
      <c r="J14011" s="1">
        <v>0</v>
      </c>
      <c r="K14011" t="s">
        <v>23242</v>
      </c>
      <c r="L14011" t="s">
        <v>51266</v>
      </c>
      <c r="M14011" t="s">
        <v>51267</v>
      </c>
    </row>
    <row r="14012" spans="1:13">
      <c r="A14012" s="1" t="s">
        <v>16029</v>
      </c>
      <c r="B14012">
        <v>1.8721028516824599E-5</v>
      </c>
      <c r="C14012" s="1">
        <v>5.7103189208740301E-5</v>
      </c>
      <c r="D14012">
        <v>1</v>
      </c>
      <c r="E14012">
        <v>1</v>
      </c>
      <c r="F14012">
        <v>1</v>
      </c>
      <c r="G14012">
        <v>0.16666666666666699</v>
      </c>
      <c r="H14012">
        <v>0.93421052631578905</v>
      </c>
      <c r="I14012">
        <v>0.80729166666666696</v>
      </c>
      <c r="J14012" s="1">
        <v>1</v>
      </c>
      <c r="K14012" t="s">
        <v>23239</v>
      </c>
      <c r="L14012" t="s">
        <v>51268</v>
      </c>
      <c r="M14012" t="s">
        <v>51269</v>
      </c>
    </row>
    <row r="14013" spans="1:13">
      <c r="A14013" s="1" t="s">
        <v>16030</v>
      </c>
      <c r="B14013">
        <v>2.1400587399627299E-5</v>
      </c>
      <c r="C14013" s="1">
        <v>5.8675105740630698E-6</v>
      </c>
      <c r="D14013">
        <v>1</v>
      </c>
      <c r="E14013">
        <v>0.69879518072289204</v>
      </c>
      <c r="F14013">
        <v>0.97169811320754695</v>
      </c>
      <c r="G14013">
        <v>1</v>
      </c>
      <c r="H14013">
        <v>0.99333333333333296</v>
      </c>
      <c r="I14013">
        <v>0.939393939393939</v>
      </c>
      <c r="J14013" s="1">
        <v>1</v>
      </c>
      <c r="K14013" t="s">
        <v>23240</v>
      </c>
      <c r="L14013" t="s">
        <v>51270</v>
      </c>
      <c r="M14013" t="s">
        <v>51271</v>
      </c>
    </row>
    <row r="14014" spans="1:13">
      <c r="A14014" s="1" t="s">
        <v>16031</v>
      </c>
      <c r="B14014">
        <v>1.83265240993704E-6</v>
      </c>
      <c r="C14014" s="1">
        <v>5.7532025478501803E-8</v>
      </c>
      <c r="D14014">
        <v>0.20689655172413801</v>
      </c>
      <c r="E14014">
        <v>6.9620253164557E-2</v>
      </c>
      <c r="F14014">
        <v>5.9374999999999997E-2</v>
      </c>
      <c r="G14014">
        <v>0</v>
      </c>
      <c r="H14014">
        <v>0</v>
      </c>
      <c r="I14014">
        <v>0</v>
      </c>
      <c r="J14014" s="1">
        <v>0</v>
      </c>
      <c r="K14014" t="s">
        <v>23241</v>
      </c>
      <c r="L14014" t="s">
        <v>51272</v>
      </c>
      <c r="M14014" t="s">
        <v>51273</v>
      </c>
    </row>
    <row r="14015" spans="1:13">
      <c r="A14015" s="1" t="s">
        <v>16032</v>
      </c>
      <c r="B14015">
        <v>7.5921020181244597E-6</v>
      </c>
      <c r="C14015" s="1">
        <v>1.569796347335E-6</v>
      </c>
      <c r="D14015">
        <v>1</v>
      </c>
      <c r="E14015">
        <v>0.94505494505494503</v>
      </c>
      <c r="F14015">
        <v>0.98941798941798897</v>
      </c>
      <c r="G14015">
        <v>1</v>
      </c>
      <c r="H14015">
        <v>0.99456521739130399</v>
      </c>
      <c r="I14015">
        <v>1</v>
      </c>
      <c r="J14015" s="1">
        <v>1</v>
      </c>
      <c r="K14015" t="s">
        <v>23238</v>
      </c>
      <c r="L14015" t="s">
        <v>51274</v>
      </c>
      <c r="M14015" t="s">
        <v>51275</v>
      </c>
    </row>
    <row r="14016" spans="1:13">
      <c r="A14016" s="1" t="s">
        <v>16033</v>
      </c>
      <c r="B14016">
        <v>2.2711208745317801E-7</v>
      </c>
      <c r="C14016" s="1">
        <v>6.5782616474306803E-6</v>
      </c>
      <c r="D14016">
        <v>0</v>
      </c>
      <c r="E14016">
        <v>0</v>
      </c>
      <c r="F14016">
        <v>3.1914893617021302E-2</v>
      </c>
      <c r="G14016">
        <v>0.476190476190476</v>
      </c>
      <c r="H14016">
        <v>4.0322580645161303E-2</v>
      </c>
      <c r="I14016">
        <v>6.6265060240963902E-2</v>
      </c>
      <c r="J14016" s="1" t="s">
        <v>23229</v>
      </c>
      <c r="K14016" t="s">
        <v>23241</v>
      </c>
      <c r="L14016" t="s">
        <v>51276</v>
      </c>
      <c r="M14016" t="s">
        <v>51277</v>
      </c>
    </row>
    <row r="14017" spans="1:13">
      <c r="A14017" s="1" t="s">
        <v>16034</v>
      </c>
      <c r="B14017">
        <v>0</v>
      </c>
      <c r="C14017" s="1">
        <v>0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 s="1">
        <v>4.5454545454545497E-2</v>
      </c>
      <c r="K14017" t="s">
        <v>23242</v>
      </c>
      <c r="L14017" t="s">
        <v>51278</v>
      </c>
      <c r="M14017" t="s">
        <v>51279</v>
      </c>
    </row>
    <row r="14018" spans="1:13">
      <c r="A14018" s="1" t="s">
        <v>16035</v>
      </c>
      <c r="B14018">
        <v>5.4117644908925397E-9</v>
      </c>
      <c r="C14018" s="1">
        <v>5.9691137587862401E-4</v>
      </c>
      <c r="D14018">
        <v>0.1875</v>
      </c>
      <c r="E14018">
        <v>0.119791666666667</v>
      </c>
      <c r="F14018">
        <v>0.251282051282051</v>
      </c>
      <c r="G14018">
        <v>0.48245614035087703</v>
      </c>
      <c r="H14018">
        <v>0.43805309734513298</v>
      </c>
      <c r="I14018">
        <v>0.40400000000000003</v>
      </c>
      <c r="J14018" s="1">
        <v>0</v>
      </c>
      <c r="K14018" t="s">
        <v>23242</v>
      </c>
      <c r="L14018" t="s">
        <v>51280</v>
      </c>
      <c r="M14018" t="s">
        <v>51281</v>
      </c>
    </row>
    <row r="14019" spans="1:13">
      <c r="A14019" s="1" t="s">
        <v>16036</v>
      </c>
      <c r="B14019">
        <v>3.54610597921757E-9</v>
      </c>
      <c r="C14019" s="1">
        <v>1.9287016193169401E-6</v>
      </c>
      <c r="D14019">
        <v>0</v>
      </c>
      <c r="E14019">
        <v>0</v>
      </c>
      <c r="F14019">
        <v>0</v>
      </c>
      <c r="G14019">
        <v>0</v>
      </c>
      <c r="H14019">
        <v>1.2820512820512799E-2</v>
      </c>
      <c r="I14019">
        <v>0</v>
      </c>
      <c r="J14019" s="1" t="s">
        <v>23229</v>
      </c>
      <c r="K14019" t="s">
        <v>23241</v>
      </c>
      <c r="L14019" t="s">
        <v>51282</v>
      </c>
      <c r="M14019" t="s">
        <v>51283</v>
      </c>
    </row>
    <row r="14020" spans="1:13">
      <c r="A14020" s="1" t="s">
        <v>16037</v>
      </c>
      <c r="B14020">
        <v>3.2007750605394303E-7</v>
      </c>
      <c r="C14020" s="1">
        <v>1.5332212620790801E-6</v>
      </c>
      <c r="D14020">
        <v>1</v>
      </c>
      <c r="E14020">
        <v>1</v>
      </c>
      <c r="F14020">
        <v>1</v>
      </c>
      <c r="G14020">
        <v>1</v>
      </c>
      <c r="H14020">
        <v>0.99553571428571397</v>
      </c>
      <c r="I14020">
        <v>0.98484848484848497</v>
      </c>
      <c r="J14020" s="1">
        <v>9.0909090909090898E-2</v>
      </c>
      <c r="K14020" t="s">
        <v>23238</v>
      </c>
      <c r="L14020" t="s">
        <v>51284</v>
      </c>
      <c r="M14020" t="s">
        <v>51285</v>
      </c>
    </row>
    <row r="14021" spans="1:13">
      <c r="A14021" s="1" t="s">
        <v>16038</v>
      </c>
      <c r="B14021">
        <v>1.38817425551594E-5</v>
      </c>
      <c r="C14021" s="1">
        <v>4.6627039365306099E-5</v>
      </c>
      <c r="D14021">
        <v>0</v>
      </c>
      <c r="E14021">
        <v>0</v>
      </c>
      <c r="F14021">
        <v>0.15384615384615399</v>
      </c>
      <c r="G14021">
        <v>8.6206896551724102E-3</v>
      </c>
      <c r="H14021">
        <v>4.3859649122807001E-2</v>
      </c>
      <c r="I14021">
        <v>1.2096774193548401E-2</v>
      </c>
      <c r="J14021" s="1">
        <v>0</v>
      </c>
      <c r="K14021" t="s">
        <v>23237</v>
      </c>
      <c r="L14021" t="s">
        <v>51286</v>
      </c>
      <c r="M14021" t="s">
        <v>51287</v>
      </c>
    </row>
    <row r="14022" spans="1:13">
      <c r="A14022" s="1" t="s">
        <v>16039</v>
      </c>
      <c r="B14022">
        <v>2.9087848041964602E-7</v>
      </c>
      <c r="C14022" s="1">
        <v>2.34829786105012E-6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0.95918367346938804</v>
      </c>
      <c r="J14022" s="1" t="s">
        <v>23229</v>
      </c>
      <c r="K14022" t="s">
        <v>23239</v>
      </c>
      <c r="L14022" t="s">
        <v>51288</v>
      </c>
      <c r="M14022" t="s">
        <v>51289</v>
      </c>
    </row>
    <row r="14023" spans="1:13">
      <c r="A14023" s="1" t="s">
        <v>16040</v>
      </c>
      <c r="B14023">
        <v>1.4280597779269899E-4</v>
      </c>
      <c r="C14023" s="1">
        <v>1.0507276552698E-3</v>
      </c>
      <c r="D14023">
        <v>0.59375</v>
      </c>
      <c r="E14023">
        <v>0.37368421052631601</v>
      </c>
      <c r="F14023">
        <v>0.444148936170213</v>
      </c>
      <c r="G14023">
        <v>0.90517241379310298</v>
      </c>
      <c r="H14023">
        <v>0.47807017543859598</v>
      </c>
      <c r="I14023">
        <v>0.82399999999999995</v>
      </c>
      <c r="J14023" s="1" t="s">
        <v>23229</v>
      </c>
      <c r="K14023" t="s">
        <v>23238</v>
      </c>
      <c r="L14023" t="s">
        <v>51290</v>
      </c>
      <c r="M14023" t="s">
        <v>51291</v>
      </c>
    </row>
    <row r="14024" spans="1:13">
      <c r="A14024" s="1" t="s">
        <v>16041</v>
      </c>
      <c r="B14024">
        <v>1.5765491647555199E-4</v>
      </c>
      <c r="C14024" s="1">
        <v>5.0191142272625999E-4</v>
      </c>
      <c r="D14024">
        <v>0.421875</v>
      </c>
      <c r="E14024">
        <v>0.41578947368421099</v>
      </c>
      <c r="F14024">
        <v>0.72649572649572602</v>
      </c>
      <c r="G14024">
        <v>1</v>
      </c>
      <c r="H14024">
        <v>0.96794871794871795</v>
      </c>
      <c r="I14024">
        <v>0.94565217391304301</v>
      </c>
      <c r="J14024" s="1" t="s">
        <v>23229</v>
      </c>
      <c r="K14024" t="s">
        <v>23238</v>
      </c>
      <c r="L14024" t="s">
        <v>51292</v>
      </c>
      <c r="M14024" t="s">
        <v>51293</v>
      </c>
    </row>
    <row r="14025" spans="1:13">
      <c r="A14025" s="1" t="s">
        <v>16042</v>
      </c>
      <c r="B14025">
        <v>2.2954203116564101E-7</v>
      </c>
      <c r="C14025" s="1">
        <v>3.5934809545197598E-10</v>
      </c>
      <c r="D14025">
        <v>0.98076923076923095</v>
      </c>
      <c r="E14025">
        <v>1</v>
      </c>
      <c r="F14025">
        <v>1</v>
      </c>
      <c r="G14025">
        <v>0.95614035087719296</v>
      </c>
      <c r="H14025">
        <v>1</v>
      </c>
      <c r="I14025">
        <v>0.97058823529411797</v>
      </c>
      <c r="J14025" s="1" t="s">
        <v>23229</v>
      </c>
      <c r="K14025" t="s">
        <v>23240</v>
      </c>
      <c r="L14025" t="s">
        <v>51294</v>
      </c>
      <c r="M14025" t="s">
        <v>51295</v>
      </c>
    </row>
    <row r="14026" spans="1:13">
      <c r="A14026" s="1" t="s">
        <v>16043</v>
      </c>
      <c r="B14026">
        <v>1.8529437176348801E-5</v>
      </c>
      <c r="C14026" s="1">
        <v>1.1928896318763799E-6</v>
      </c>
      <c r="D14026">
        <v>0.18965517241379301</v>
      </c>
      <c r="E14026">
        <v>1.0989010989011E-2</v>
      </c>
      <c r="F14026">
        <v>2.7027027027027001E-2</v>
      </c>
      <c r="G14026">
        <v>0</v>
      </c>
      <c r="H14026">
        <v>1.5151515151515201E-2</v>
      </c>
      <c r="I14026">
        <v>7.69230769230769E-2</v>
      </c>
      <c r="J14026" s="1">
        <v>1</v>
      </c>
      <c r="K14026" t="s">
        <v>23238</v>
      </c>
      <c r="L14026" t="s">
        <v>51296</v>
      </c>
      <c r="M14026" t="s">
        <v>51297</v>
      </c>
    </row>
    <row r="14027" spans="1:13">
      <c r="A14027" s="1" t="s">
        <v>16044</v>
      </c>
      <c r="B14027">
        <v>2.8020536260185101E-7</v>
      </c>
      <c r="C14027" s="1">
        <v>1.0221176642942599E-6</v>
      </c>
      <c r="D14027">
        <v>0</v>
      </c>
      <c r="E14027">
        <v>0</v>
      </c>
      <c r="F14027">
        <v>0</v>
      </c>
      <c r="G14027">
        <v>5.8823529411764698E-2</v>
      </c>
      <c r="H14027">
        <v>5.6179775280898901E-3</v>
      </c>
      <c r="I14027">
        <v>6.4814814814814797E-2</v>
      </c>
      <c r="J14027" s="1" t="s">
        <v>23229</v>
      </c>
      <c r="K14027" t="s">
        <v>23237</v>
      </c>
      <c r="L14027" t="s">
        <v>51298</v>
      </c>
      <c r="M14027" t="s">
        <v>51299</v>
      </c>
    </row>
    <row r="14028" spans="1:13">
      <c r="A14028" s="1" t="s">
        <v>16045</v>
      </c>
      <c r="B14028">
        <v>1.6399152381668298E-5</v>
      </c>
      <c r="C14028" s="1">
        <v>1.14359895248212E-4</v>
      </c>
      <c r="D14028">
        <v>0.467741935483871</v>
      </c>
      <c r="E14028">
        <v>0.50520833333333304</v>
      </c>
      <c r="F14028">
        <v>9.12162162162162E-2</v>
      </c>
      <c r="G14028">
        <v>2.2222222222222199E-2</v>
      </c>
      <c r="H14028">
        <v>1.7857142857142901E-2</v>
      </c>
      <c r="I14028">
        <v>3.9325842696629199E-2</v>
      </c>
      <c r="J14028" s="1">
        <v>0</v>
      </c>
      <c r="K14028" t="s">
        <v>23242</v>
      </c>
      <c r="L14028" t="s">
        <v>51300</v>
      </c>
      <c r="M14028" t="s">
        <v>51301</v>
      </c>
    </row>
    <row r="14029" spans="1:13">
      <c r="A14029" s="1" t="s">
        <v>16046</v>
      </c>
      <c r="B14029">
        <v>3.0409725087665297E-8</v>
      </c>
      <c r="C14029" s="1">
        <v>4.7666006762672099E-8</v>
      </c>
      <c r="D14029">
        <v>0</v>
      </c>
      <c r="E14029">
        <v>0</v>
      </c>
      <c r="F14029">
        <v>0</v>
      </c>
      <c r="G14029">
        <v>0</v>
      </c>
      <c r="H14029">
        <v>1.0752688172042999E-2</v>
      </c>
      <c r="I14029">
        <v>0</v>
      </c>
      <c r="J14029" s="1">
        <v>0.72222222222222199</v>
      </c>
      <c r="K14029" t="s">
        <v>23238</v>
      </c>
      <c r="L14029" t="s">
        <v>51302</v>
      </c>
      <c r="M14029" t="s">
        <v>51303</v>
      </c>
    </row>
    <row r="14030" spans="1:13">
      <c r="A14030" s="1" t="s">
        <v>16047</v>
      </c>
      <c r="B14030">
        <v>6.3359490112685097E-5</v>
      </c>
      <c r="C14030" s="1">
        <v>3.4182968804408102E-5</v>
      </c>
      <c r="D14030">
        <v>0.56451612903225801</v>
      </c>
      <c r="E14030">
        <v>0.66874999999999996</v>
      </c>
      <c r="F14030">
        <v>0.86153846153846203</v>
      </c>
      <c r="G14030">
        <v>0.77777777777777801</v>
      </c>
      <c r="H14030">
        <v>0.86986301369862995</v>
      </c>
      <c r="I14030">
        <v>0.64583333333333304</v>
      </c>
      <c r="J14030" s="1">
        <v>1</v>
      </c>
      <c r="K14030" t="s">
        <v>23239</v>
      </c>
      <c r="L14030" t="s">
        <v>51304</v>
      </c>
      <c r="M14030" t="s">
        <v>51305</v>
      </c>
    </row>
    <row r="14031" spans="1:13">
      <c r="A14031" s="1" t="s">
        <v>16048</v>
      </c>
      <c r="B14031">
        <v>3.1192056462454797E-5</v>
      </c>
      <c r="C14031" s="1">
        <v>5.9996778528437802E-5</v>
      </c>
      <c r="D14031">
        <v>0.47368421052631599</v>
      </c>
      <c r="E14031">
        <v>0.367088607594937</v>
      </c>
      <c r="F14031">
        <v>0.58904109589041098</v>
      </c>
      <c r="G14031">
        <v>0.96</v>
      </c>
      <c r="H14031">
        <v>0.34905660377358499</v>
      </c>
      <c r="I14031">
        <v>0.891891891891892</v>
      </c>
      <c r="J14031" s="1">
        <v>1</v>
      </c>
      <c r="K14031" t="s">
        <v>23239</v>
      </c>
      <c r="L14031" t="s">
        <v>51306</v>
      </c>
      <c r="M14031" t="s">
        <v>51307</v>
      </c>
    </row>
    <row r="14032" spans="1:13">
      <c r="A14032" s="1" t="s">
        <v>16049</v>
      </c>
      <c r="B14032">
        <v>2.8667564643890399E-5</v>
      </c>
      <c r="C14032" s="1">
        <v>2.17531202998438E-5</v>
      </c>
      <c r="D14032">
        <v>1</v>
      </c>
      <c r="E14032">
        <v>1</v>
      </c>
      <c r="F14032">
        <v>0.80075187969924799</v>
      </c>
      <c r="G14032">
        <v>0.98780487804878003</v>
      </c>
      <c r="H14032">
        <v>1</v>
      </c>
      <c r="I14032">
        <v>1</v>
      </c>
      <c r="J14032" s="1">
        <v>1</v>
      </c>
      <c r="K14032" t="s">
        <v>23237</v>
      </c>
      <c r="L14032" t="s">
        <v>51308</v>
      </c>
      <c r="M14032" t="s">
        <v>51309</v>
      </c>
    </row>
    <row r="14033" spans="1:13">
      <c r="A14033" s="1" t="s">
        <v>16050</v>
      </c>
      <c r="B14033">
        <v>3.7664193156367701E-6</v>
      </c>
      <c r="C14033" s="1">
        <v>2.5884141734914E-7</v>
      </c>
      <c r="D14033">
        <v>0.31818181818181801</v>
      </c>
      <c r="E14033">
        <v>2.9411764705882401E-2</v>
      </c>
      <c r="F14033">
        <v>5.1546391752577303E-2</v>
      </c>
      <c r="G14033">
        <v>0</v>
      </c>
      <c r="H14033">
        <v>3.5714285714285698E-2</v>
      </c>
      <c r="I14033">
        <v>0.1875</v>
      </c>
      <c r="J14033" s="1">
        <v>0</v>
      </c>
      <c r="K14033" t="s">
        <v>23239</v>
      </c>
      <c r="L14033" t="s">
        <v>51310</v>
      </c>
      <c r="M14033" t="s">
        <v>51311</v>
      </c>
    </row>
    <row r="14034" spans="1:13">
      <c r="A14034" s="1" t="s">
        <v>16051</v>
      </c>
      <c r="B14034">
        <v>7.90432352951992E-5</v>
      </c>
      <c r="C14034" s="1">
        <v>4.95812357557423E-4</v>
      </c>
      <c r="D14034">
        <v>0.53333333333333299</v>
      </c>
      <c r="E14034">
        <v>0.204301075268817</v>
      </c>
      <c r="F14034">
        <v>0.109467455621302</v>
      </c>
      <c r="G14034">
        <v>0.37755102040816302</v>
      </c>
      <c r="H14034">
        <v>0.26442307692307698</v>
      </c>
      <c r="I14034">
        <v>0.48989898989899</v>
      </c>
      <c r="J14034" s="1">
        <v>1</v>
      </c>
      <c r="K14034" t="s">
        <v>23240</v>
      </c>
      <c r="L14034" t="s">
        <v>51312</v>
      </c>
      <c r="M14034" t="s">
        <v>51313</v>
      </c>
    </row>
    <row r="14035" spans="1:13">
      <c r="A14035" s="1" t="s">
        <v>16052</v>
      </c>
      <c r="B14035">
        <v>3.3318624874263098E-7</v>
      </c>
      <c r="C14035" s="1">
        <v>2.2356404220271598E-6</v>
      </c>
      <c r="D14035">
        <v>0.108695652173913</v>
      </c>
      <c r="E14035">
        <v>0</v>
      </c>
      <c r="F14035">
        <v>0</v>
      </c>
      <c r="G14035">
        <v>0</v>
      </c>
      <c r="H14035">
        <v>1.8072289156626498E-2</v>
      </c>
      <c r="I14035">
        <v>8.5106382978723402E-2</v>
      </c>
      <c r="J14035" s="1">
        <v>8.3333333333333301E-2</v>
      </c>
      <c r="K14035" t="s">
        <v>23241</v>
      </c>
      <c r="L14035" t="s">
        <v>51314</v>
      </c>
      <c r="M14035" t="s">
        <v>51315</v>
      </c>
    </row>
    <row r="14036" spans="1:13">
      <c r="A14036" s="1" t="s">
        <v>16053</v>
      </c>
      <c r="B14036">
        <v>2.9080550217825399E-5</v>
      </c>
      <c r="C14036" s="1">
        <v>1.3357291821984001E-6</v>
      </c>
      <c r="D14036">
        <v>0.22413793103448301</v>
      </c>
      <c r="E14036">
        <v>0.42857142857142899</v>
      </c>
      <c r="F14036">
        <v>0</v>
      </c>
      <c r="G14036">
        <v>0</v>
      </c>
      <c r="H14036">
        <v>1.5384615384615399E-2</v>
      </c>
      <c r="I14036">
        <v>1.4285714285714299E-2</v>
      </c>
      <c r="J14036" s="1">
        <v>0</v>
      </c>
      <c r="K14036" t="s">
        <v>23238</v>
      </c>
      <c r="L14036" t="s">
        <v>51316</v>
      </c>
      <c r="M14036" t="s">
        <v>51317</v>
      </c>
    </row>
    <row r="14037" spans="1:13">
      <c r="A14037" s="1" t="s">
        <v>16054</v>
      </c>
      <c r="B14037">
        <v>1.24069706052757E-6</v>
      </c>
      <c r="C14037" s="1">
        <v>7.0916459915097294E-8</v>
      </c>
      <c r="D14037">
        <v>0.96666666666666701</v>
      </c>
      <c r="E14037">
        <v>1</v>
      </c>
      <c r="F14037">
        <v>1</v>
      </c>
      <c r="G14037">
        <v>0.94594594594594605</v>
      </c>
      <c r="H14037">
        <v>0.89175257731958801</v>
      </c>
      <c r="I14037">
        <v>1</v>
      </c>
      <c r="J14037" s="1">
        <v>1</v>
      </c>
      <c r="K14037" t="s">
        <v>23237</v>
      </c>
      <c r="L14037" t="s">
        <v>51318</v>
      </c>
      <c r="M14037" t="s">
        <v>51319</v>
      </c>
    </row>
    <row r="14038" spans="1:13">
      <c r="A14038" s="1" t="s">
        <v>16055</v>
      </c>
      <c r="B14038">
        <v>3.0814705575124201E-6</v>
      </c>
      <c r="C14038" s="1">
        <v>2.1623278921564999E-5</v>
      </c>
      <c r="D14038">
        <v>1</v>
      </c>
      <c r="E14038">
        <v>1</v>
      </c>
      <c r="F14038">
        <v>0.82122905027933002</v>
      </c>
      <c r="G14038">
        <v>0.94565217391304301</v>
      </c>
      <c r="H14038">
        <v>0.63265306122449005</v>
      </c>
      <c r="I14038">
        <v>0.96341463414634099</v>
      </c>
      <c r="J14038" s="1" t="s">
        <v>23229</v>
      </c>
      <c r="K14038" t="s">
        <v>23241</v>
      </c>
      <c r="L14038" t="s">
        <v>51320</v>
      </c>
      <c r="M14038" t="s">
        <v>51321</v>
      </c>
    </row>
    <row r="14039" spans="1:13">
      <c r="A14039" s="1" t="s">
        <v>16056</v>
      </c>
      <c r="B14039">
        <v>5.7672950961481803E-8</v>
      </c>
      <c r="C14039" s="1">
        <v>2.7223617235931803E-10</v>
      </c>
      <c r="D14039">
        <v>1</v>
      </c>
      <c r="E14039">
        <v>1</v>
      </c>
      <c r="F14039">
        <v>0.99487179487179489</v>
      </c>
      <c r="G14039">
        <v>0.98275862068965525</v>
      </c>
      <c r="H14039">
        <v>0.99122807017543857</v>
      </c>
      <c r="I14039">
        <v>1</v>
      </c>
      <c r="J14039" s="1">
        <v>0</v>
      </c>
      <c r="K14039" t="s">
        <v>23244</v>
      </c>
      <c r="L14039" t="s">
        <v>51322</v>
      </c>
      <c r="M14039" t="s">
        <v>51323</v>
      </c>
    </row>
    <row r="14040" spans="1:13">
      <c r="A14040" s="1" t="s">
        <v>16057</v>
      </c>
      <c r="B14040">
        <v>4.0904209337509598E-7</v>
      </c>
      <c r="C14040" s="1">
        <v>7.6508679436018204E-8</v>
      </c>
      <c r="D14040">
        <v>1.5625E-2</v>
      </c>
      <c r="E14040">
        <v>0</v>
      </c>
      <c r="F14040">
        <v>2.5641025641025602E-3</v>
      </c>
      <c r="G14040">
        <v>0</v>
      </c>
      <c r="H14040">
        <v>0</v>
      </c>
      <c r="I14040">
        <v>1.3636363636363599E-2</v>
      </c>
      <c r="J14040" s="1">
        <v>0</v>
      </c>
      <c r="K14040" t="s">
        <v>23241</v>
      </c>
      <c r="L14040" t="s">
        <v>51324</v>
      </c>
      <c r="M14040" t="s">
        <v>51325</v>
      </c>
    </row>
    <row r="14041" spans="1:13">
      <c r="A14041" s="1" t="s">
        <v>16058</v>
      </c>
      <c r="B14041">
        <v>2.0963546531276598E-6</v>
      </c>
      <c r="C14041" s="1">
        <v>1.40399349986372E-6</v>
      </c>
      <c r="D14041">
        <v>0</v>
      </c>
      <c r="E14041">
        <v>5.4945054945054897E-3</v>
      </c>
      <c r="F14041">
        <v>5.9374999999999997E-2</v>
      </c>
      <c r="G14041">
        <v>8.7719298245613996E-3</v>
      </c>
      <c r="H14041">
        <v>2.6315789473684199E-2</v>
      </c>
      <c r="I14041">
        <v>2.1186440677966101E-2</v>
      </c>
      <c r="J14041" s="1" t="s">
        <v>23229</v>
      </c>
      <c r="K14041" t="s">
        <v>23239</v>
      </c>
      <c r="L14041" t="s">
        <v>51326</v>
      </c>
      <c r="M14041" t="s">
        <v>51327</v>
      </c>
    </row>
    <row r="14042" spans="1:13">
      <c r="A14042" s="1" t="s">
        <v>16059</v>
      </c>
      <c r="B14042">
        <v>7.2225702048155104E-7</v>
      </c>
      <c r="C14042" s="1">
        <v>7.1051903798945499E-6</v>
      </c>
      <c r="D14042">
        <v>0</v>
      </c>
      <c r="E14042">
        <v>0</v>
      </c>
      <c r="F14042">
        <v>0</v>
      </c>
      <c r="G14042">
        <v>4.3478260869565202E-2</v>
      </c>
      <c r="H14042">
        <v>0</v>
      </c>
      <c r="I14042">
        <v>0.234375</v>
      </c>
      <c r="J14042" s="1">
        <v>0</v>
      </c>
      <c r="K14042" t="s">
        <v>23238</v>
      </c>
      <c r="L14042" t="s">
        <v>51328</v>
      </c>
      <c r="M14042" t="s">
        <v>51329</v>
      </c>
    </row>
    <row r="14043" spans="1:13">
      <c r="A14043" s="1" t="s">
        <v>16060</v>
      </c>
      <c r="B14043">
        <v>1.06388956858318E-4</v>
      </c>
      <c r="C14043" s="1">
        <v>5.3654253807123495E-7</v>
      </c>
      <c r="D14043">
        <v>5.7692307692307702E-2</v>
      </c>
      <c r="E14043">
        <v>0</v>
      </c>
      <c r="F14043">
        <v>0.92746113989637302</v>
      </c>
      <c r="G14043">
        <v>0.21666666666666701</v>
      </c>
      <c r="H14043">
        <v>0.94392523364486003</v>
      </c>
      <c r="I14043">
        <v>0.59836065573770503</v>
      </c>
      <c r="J14043" s="1">
        <v>1</v>
      </c>
      <c r="K14043" t="s">
        <v>23238</v>
      </c>
      <c r="L14043" t="s">
        <v>51330</v>
      </c>
      <c r="M14043" t="s">
        <v>51331</v>
      </c>
    </row>
    <row r="14044" spans="1:13">
      <c r="A14044" s="1" t="s">
        <v>16061</v>
      </c>
      <c r="B14044">
        <v>5.8029463928051103E-5</v>
      </c>
      <c r="C14044" s="1">
        <v>5.5605195061479201E-7</v>
      </c>
      <c r="D14044">
        <v>0.57142857142857095</v>
      </c>
      <c r="E14044">
        <v>0.452380952380952</v>
      </c>
      <c r="F14044">
        <v>5.7971014492753603E-2</v>
      </c>
      <c r="G14044">
        <v>0</v>
      </c>
      <c r="H14044">
        <v>5.1282051282051301E-2</v>
      </c>
      <c r="I14044">
        <v>2.8571428571428598E-2</v>
      </c>
      <c r="J14044" s="1" t="s">
        <v>23229</v>
      </c>
      <c r="K14044" t="s">
        <v>23241</v>
      </c>
      <c r="L14044" t="s">
        <v>51332</v>
      </c>
      <c r="M14044" t="s">
        <v>51333</v>
      </c>
    </row>
    <row r="14045" spans="1:13">
      <c r="A14045" s="1" t="s">
        <v>16062</v>
      </c>
      <c r="B14045">
        <v>6.8541155665324496E-5</v>
      </c>
      <c r="C14045" s="1">
        <v>6.2277654410110295E-4</v>
      </c>
      <c r="D14045">
        <v>0.28125</v>
      </c>
      <c r="E14045">
        <v>0.21875</v>
      </c>
      <c r="F14045">
        <v>0.59743589743589698</v>
      </c>
      <c r="G14045">
        <v>9.6491228070175405E-2</v>
      </c>
      <c r="H14045">
        <v>0.39823008849557501</v>
      </c>
      <c r="I14045">
        <v>0.14799999999999999</v>
      </c>
      <c r="J14045" s="1">
        <v>0.5</v>
      </c>
      <c r="K14045" t="s">
        <v>23242</v>
      </c>
      <c r="L14045" t="s">
        <v>51334</v>
      </c>
      <c r="M14045" t="s">
        <v>51335</v>
      </c>
    </row>
    <row r="14046" spans="1:13">
      <c r="A14046" s="1" t="s">
        <v>16063</v>
      </c>
      <c r="B14046">
        <v>2.0576338222125999E-9</v>
      </c>
      <c r="C14046" s="1">
        <v>1.9182981998275899E-8</v>
      </c>
      <c r="D14046">
        <v>0</v>
      </c>
      <c r="E14046">
        <v>0</v>
      </c>
      <c r="F14046">
        <v>0</v>
      </c>
      <c r="G14046">
        <v>0</v>
      </c>
      <c r="H14046">
        <v>5.8823529411764696E-3</v>
      </c>
      <c r="I14046">
        <v>0</v>
      </c>
      <c r="J14046" s="1">
        <v>0.3125</v>
      </c>
      <c r="K14046" t="s">
        <v>23241</v>
      </c>
      <c r="L14046" t="s">
        <v>51336</v>
      </c>
      <c r="M14046" t="s">
        <v>51337</v>
      </c>
    </row>
    <row r="14047" spans="1:13">
      <c r="A14047" s="1" t="s">
        <v>16064</v>
      </c>
      <c r="B14047">
        <v>1.01833232470306E-4</v>
      </c>
      <c r="C14047" s="1">
        <v>2.3138940937918599E-5</v>
      </c>
      <c r="D14047">
        <v>0.15217391304347799</v>
      </c>
      <c r="E14047">
        <v>0.44927536231884102</v>
      </c>
      <c r="F14047">
        <v>0.34951456310679602</v>
      </c>
      <c r="G14047">
        <v>0.11764705882352899</v>
      </c>
      <c r="H14047">
        <v>0.235955056179775</v>
      </c>
      <c r="I14047">
        <v>0.13207547169811301</v>
      </c>
      <c r="J14047" s="1">
        <v>0</v>
      </c>
      <c r="K14047" t="s">
        <v>23242</v>
      </c>
      <c r="L14047" t="s">
        <v>51338</v>
      </c>
      <c r="M14047" t="s">
        <v>51339</v>
      </c>
    </row>
    <row r="14048" spans="1:13">
      <c r="A14048" s="1" t="s">
        <v>16065</v>
      </c>
      <c r="B14048">
        <v>1.16206797077591E-7</v>
      </c>
      <c r="C14048" s="1">
        <v>8.7065456447634803E-6</v>
      </c>
      <c r="D14048">
        <v>1</v>
      </c>
      <c r="E14048">
        <v>1</v>
      </c>
      <c r="F14048">
        <v>0.96632124352331605</v>
      </c>
      <c r="G14048">
        <v>1</v>
      </c>
      <c r="H14048">
        <v>0.99115044247787598</v>
      </c>
      <c r="I14048">
        <v>1</v>
      </c>
      <c r="J14048" s="1" t="s">
        <v>23229</v>
      </c>
      <c r="K14048" t="s">
        <v>23238</v>
      </c>
      <c r="L14048" t="s">
        <v>51340</v>
      </c>
      <c r="M14048" t="s">
        <v>51341</v>
      </c>
    </row>
    <row r="14049" spans="1:13">
      <c r="A14049" s="1" t="s">
        <v>16066</v>
      </c>
      <c r="B14049">
        <v>1.96844482181146E-6</v>
      </c>
      <c r="C14049" s="1">
        <v>6.0793293053626805E-7</v>
      </c>
      <c r="D14049">
        <v>3.8461538461538498E-2</v>
      </c>
      <c r="E14049">
        <v>5.9523809523809503E-3</v>
      </c>
      <c r="F14049">
        <v>0</v>
      </c>
      <c r="G14049">
        <v>0</v>
      </c>
      <c r="H14049">
        <v>0</v>
      </c>
      <c r="I14049">
        <v>7.5757575757575803E-3</v>
      </c>
      <c r="J14049" s="1">
        <v>0.95</v>
      </c>
      <c r="K14049" t="s">
        <v>23238</v>
      </c>
      <c r="L14049" t="s">
        <v>51342</v>
      </c>
      <c r="M14049" t="s">
        <v>51343</v>
      </c>
    </row>
    <row r="14050" spans="1:13">
      <c r="A14050" s="1" t="s">
        <v>16067</v>
      </c>
      <c r="B14050">
        <v>1.6864081806662599E-5</v>
      </c>
      <c r="C14050" s="1">
        <v>8.37053554735711E-6</v>
      </c>
      <c r="D14050">
        <v>0.133333333333333</v>
      </c>
      <c r="E14050">
        <v>1.6853932584269701E-2</v>
      </c>
      <c r="F14050">
        <v>8.0645161290322596E-3</v>
      </c>
      <c r="G14050">
        <v>0</v>
      </c>
      <c r="H14050">
        <v>0</v>
      </c>
      <c r="I14050">
        <v>0</v>
      </c>
      <c r="J14050" s="1">
        <v>0</v>
      </c>
      <c r="K14050" t="s">
        <v>23241</v>
      </c>
      <c r="L14050" t="s">
        <v>51344</v>
      </c>
      <c r="M14050" t="s">
        <v>51345</v>
      </c>
    </row>
    <row r="14051" spans="1:13">
      <c r="A14051" s="1" t="s">
        <v>16068</v>
      </c>
      <c r="B14051">
        <v>2.54802172604588E-7</v>
      </c>
      <c r="C14051" s="1">
        <v>4.5920769138059697E-6</v>
      </c>
      <c r="D14051">
        <v>0</v>
      </c>
      <c r="E14051">
        <v>0</v>
      </c>
      <c r="F14051">
        <v>3.3333333333333301E-3</v>
      </c>
      <c r="G14051">
        <v>0.36170212765957399</v>
      </c>
      <c r="H14051">
        <v>2.8089887640449399E-2</v>
      </c>
      <c r="I14051">
        <v>7.1428571428571397E-2</v>
      </c>
      <c r="J14051" s="1">
        <v>0</v>
      </c>
      <c r="K14051" t="s">
        <v>23238</v>
      </c>
      <c r="L14051" t="s">
        <v>51346</v>
      </c>
      <c r="M14051" t="s">
        <v>51347</v>
      </c>
    </row>
    <row r="14052" spans="1:13">
      <c r="A14052" s="1" t="s">
        <v>16069</v>
      </c>
      <c r="B14052">
        <v>2.5772726500439801E-8</v>
      </c>
      <c r="C14052" s="1">
        <v>1.9224521939359302E-8</v>
      </c>
      <c r="D14052">
        <v>0.95</v>
      </c>
      <c r="E14052">
        <v>0.99390243902439002</v>
      </c>
      <c r="F14052">
        <v>0.98979591836734704</v>
      </c>
      <c r="G14052">
        <v>1</v>
      </c>
      <c r="H14052">
        <v>0.993506493506494</v>
      </c>
      <c r="I14052">
        <v>0.98684210526315796</v>
      </c>
      <c r="J14052" s="1">
        <v>0.35</v>
      </c>
      <c r="K14052" t="s">
        <v>23240</v>
      </c>
      <c r="L14052" t="s">
        <v>51348</v>
      </c>
      <c r="M14052" t="s">
        <v>51349</v>
      </c>
    </row>
    <row r="14053" spans="1:13">
      <c r="A14053" s="1" t="s">
        <v>16070</v>
      </c>
      <c r="B14053">
        <v>1.1360611211459699E-4</v>
      </c>
      <c r="C14053" s="1">
        <v>6.1777360239405995E-8</v>
      </c>
      <c r="D14053">
        <v>0</v>
      </c>
      <c r="E14053">
        <v>0</v>
      </c>
      <c r="F14053">
        <v>0.319727891156463</v>
      </c>
      <c r="G14053">
        <v>3.5714285714285698E-2</v>
      </c>
      <c r="H14053">
        <v>0.29861111111111099</v>
      </c>
      <c r="I14053">
        <v>0</v>
      </c>
      <c r="J14053" s="1">
        <v>0</v>
      </c>
      <c r="K14053" t="s">
        <v>23241</v>
      </c>
      <c r="L14053" t="s">
        <v>51350</v>
      </c>
      <c r="M14053" t="s">
        <v>51351</v>
      </c>
    </row>
    <row r="14054" spans="1:13">
      <c r="A14054" s="1" t="s">
        <v>16071</v>
      </c>
      <c r="B14054">
        <v>2.82960675183237E-7</v>
      </c>
      <c r="C14054" s="1">
        <v>3.38549708627825E-5</v>
      </c>
      <c r="D14054">
        <v>0</v>
      </c>
      <c r="E14054">
        <v>0</v>
      </c>
      <c r="F14054">
        <v>0</v>
      </c>
      <c r="G14054">
        <v>0</v>
      </c>
      <c r="H14054">
        <v>3.8888888888888903E-2</v>
      </c>
      <c r="I14054">
        <v>1.1764705882352899E-2</v>
      </c>
      <c r="J14054" s="1" t="s">
        <v>23229</v>
      </c>
      <c r="K14054" t="s">
        <v>23238</v>
      </c>
      <c r="L14054" t="s">
        <v>51352</v>
      </c>
      <c r="M14054" t="s">
        <v>51353</v>
      </c>
    </row>
    <row r="14055" spans="1:13">
      <c r="A14055" s="1" t="s">
        <v>16072</v>
      </c>
      <c r="B14055">
        <v>3.0337744356653399E-6</v>
      </c>
      <c r="C14055" s="1">
        <v>1.16476570784541E-5</v>
      </c>
      <c r="D14055">
        <v>1</v>
      </c>
      <c r="E14055">
        <v>1</v>
      </c>
      <c r="F14055">
        <v>0.99740932642487001</v>
      </c>
      <c r="G14055">
        <v>0.99137931034482796</v>
      </c>
      <c r="H14055">
        <v>0.96929824561403499</v>
      </c>
      <c r="I14055">
        <v>0.94</v>
      </c>
      <c r="J14055" s="1">
        <v>1</v>
      </c>
      <c r="K14055" t="s">
        <v>23238</v>
      </c>
      <c r="L14055" t="s">
        <v>51354</v>
      </c>
      <c r="M14055" t="s">
        <v>51355</v>
      </c>
    </row>
    <row r="14056" spans="1:13">
      <c r="A14056" s="1" t="s">
        <v>16073</v>
      </c>
      <c r="B14056">
        <v>6.9759213471838502E-6</v>
      </c>
      <c r="C14056" s="1">
        <v>2.07227877380672E-7</v>
      </c>
      <c r="D14056">
        <v>0</v>
      </c>
      <c r="E14056">
        <v>0.183544303797468</v>
      </c>
      <c r="F14056">
        <v>0</v>
      </c>
      <c r="G14056">
        <v>0</v>
      </c>
      <c r="H14056">
        <v>0</v>
      </c>
      <c r="I14056">
        <v>0</v>
      </c>
      <c r="J14056" s="1">
        <v>0</v>
      </c>
      <c r="K14056" t="s">
        <v>23239</v>
      </c>
      <c r="L14056" t="s">
        <v>51356</v>
      </c>
      <c r="M14056" t="s">
        <v>51357</v>
      </c>
    </row>
    <row r="14057" spans="1:13">
      <c r="A14057" s="1" t="s">
        <v>16074</v>
      </c>
      <c r="B14057">
        <v>2.8113560264845399E-5</v>
      </c>
      <c r="C14057" s="1">
        <v>1.0098414551840699E-5</v>
      </c>
      <c r="D14057">
        <v>0.65625</v>
      </c>
      <c r="E14057">
        <v>0.88541666666666696</v>
      </c>
      <c r="F14057">
        <v>0.96891191709844604</v>
      </c>
      <c r="G14057">
        <v>0.972727272727273</v>
      </c>
      <c r="H14057">
        <v>0.99528301886792403</v>
      </c>
      <c r="I14057">
        <v>0.98529411764705899</v>
      </c>
      <c r="J14057" s="1">
        <v>1</v>
      </c>
      <c r="K14057" t="s">
        <v>23238</v>
      </c>
      <c r="L14057" t="s">
        <v>51358</v>
      </c>
      <c r="M14057" t="s">
        <v>51359</v>
      </c>
    </row>
    <row r="14058" spans="1:13">
      <c r="A14058" s="1" t="s">
        <v>16075</v>
      </c>
      <c r="B14058">
        <v>4.90387727554076E-8</v>
      </c>
      <c r="C14058" s="1">
        <v>4.1032570814157901E-8</v>
      </c>
      <c r="D14058">
        <v>1</v>
      </c>
      <c r="E14058">
        <v>0.912790697674419</v>
      </c>
      <c r="F14058">
        <v>1</v>
      </c>
      <c r="G14058">
        <v>1</v>
      </c>
      <c r="H14058">
        <v>1</v>
      </c>
      <c r="I14058">
        <v>1</v>
      </c>
      <c r="J14058" s="1">
        <v>1</v>
      </c>
      <c r="K14058" t="s">
        <v>23239</v>
      </c>
      <c r="L14058" t="s">
        <v>51360</v>
      </c>
      <c r="M14058" t="s">
        <v>51361</v>
      </c>
    </row>
    <row r="14059" spans="1:13">
      <c r="A14059" s="1" t="s">
        <v>16076</v>
      </c>
      <c r="B14059">
        <v>4.7110068688365701E-4</v>
      </c>
      <c r="C14059" s="1">
        <v>4.97224801908259E-5</v>
      </c>
      <c r="D14059">
        <v>0.203125</v>
      </c>
      <c r="E14059">
        <v>9.375E-2</v>
      </c>
      <c r="F14059">
        <v>0.78350515463917503</v>
      </c>
      <c r="G14059">
        <v>0.21296296296296299</v>
      </c>
      <c r="H14059">
        <v>0.76126126126126104</v>
      </c>
      <c r="I14059">
        <v>0.40990990990991</v>
      </c>
      <c r="J14059" s="1">
        <v>0</v>
      </c>
      <c r="K14059" t="s">
        <v>23238</v>
      </c>
      <c r="L14059" t="s">
        <v>51362</v>
      </c>
      <c r="M14059" t="s">
        <v>51363</v>
      </c>
    </row>
    <row r="14060" spans="1:13">
      <c r="A14060" s="1" t="s">
        <v>16077</v>
      </c>
      <c r="B14060">
        <v>7.7404562468045204E-10</v>
      </c>
      <c r="C14060" s="1">
        <v>1.15088533944189E-7</v>
      </c>
      <c r="D14060">
        <v>3.3333333333333298E-2</v>
      </c>
      <c r="E14060">
        <v>0</v>
      </c>
      <c r="F14060">
        <v>6.7114093959731499E-3</v>
      </c>
      <c r="G14060">
        <v>0</v>
      </c>
      <c r="H14060">
        <v>7.5757575757575803E-3</v>
      </c>
      <c r="I14060">
        <v>1.6666666666666701E-2</v>
      </c>
      <c r="J14060" s="1">
        <v>0</v>
      </c>
      <c r="K14060" t="s">
        <v>23239</v>
      </c>
      <c r="L14060" t="s">
        <v>51364</v>
      </c>
      <c r="M14060" t="s">
        <v>51365</v>
      </c>
    </row>
    <row r="14061" spans="1:13">
      <c r="A14061" s="1" t="s">
        <v>16078</v>
      </c>
      <c r="B14061">
        <v>2.5373444582891901E-6</v>
      </c>
      <c r="C14061" s="1">
        <v>8.3408624987191398E-8</v>
      </c>
      <c r="D14061">
        <v>1.5625E-2</v>
      </c>
      <c r="E14061">
        <v>0</v>
      </c>
      <c r="F14061">
        <v>5.4404145077720199E-2</v>
      </c>
      <c r="G14061">
        <v>0</v>
      </c>
      <c r="H14061">
        <v>1.05263157894737E-2</v>
      </c>
      <c r="I14061">
        <v>0</v>
      </c>
      <c r="J14061" s="1">
        <v>9.0909090909090898E-2</v>
      </c>
      <c r="K14061" t="s">
        <v>23237</v>
      </c>
      <c r="L14061" t="s">
        <v>51366</v>
      </c>
      <c r="M14061" t="s">
        <v>51367</v>
      </c>
    </row>
    <row r="14062" spans="1:13">
      <c r="A14062" s="1" t="s">
        <v>16079</v>
      </c>
      <c r="B14062">
        <v>2.4738572731592302E-7</v>
      </c>
      <c r="C14062" s="1">
        <v>8.6099368353402593E-6</v>
      </c>
      <c r="D14062">
        <v>1</v>
      </c>
      <c r="E14062">
        <v>1</v>
      </c>
      <c r="F14062">
        <v>0.997435897435897</v>
      </c>
      <c r="G14062">
        <v>1</v>
      </c>
      <c r="H14062">
        <v>0.97807017543859698</v>
      </c>
      <c r="I14062">
        <v>0.99199999999999999</v>
      </c>
      <c r="J14062" s="1">
        <v>9.0909090909090898E-2</v>
      </c>
      <c r="K14062" t="s">
        <v>23238</v>
      </c>
      <c r="L14062" t="s">
        <v>51368</v>
      </c>
      <c r="M14062" t="s">
        <v>51369</v>
      </c>
    </row>
    <row r="14063" spans="1:13">
      <c r="A14063" s="1" t="s">
        <v>16080</v>
      </c>
      <c r="B14063">
        <v>1.0608975133008E-4</v>
      </c>
      <c r="C14063" s="1">
        <v>5.9904849101392897E-5</v>
      </c>
      <c r="D14063">
        <v>0</v>
      </c>
      <c r="E14063">
        <v>0</v>
      </c>
      <c r="F14063">
        <v>0.203252032520325</v>
      </c>
      <c r="G14063">
        <v>0</v>
      </c>
      <c r="H14063">
        <v>8.5714285714285701E-2</v>
      </c>
      <c r="I14063">
        <v>0</v>
      </c>
      <c r="J14063" s="1">
        <v>0</v>
      </c>
      <c r="K14063" t="s">
        <v>23241</v>
      </c>
      <c r="L14063" t="s">
        <v>51370</v>
      </c>
      <c r="M14063" t="s">
        <v>51371</v>
      </c>
    </row>
    <row r="14064" spans="1:13">
      <c r="A14064" s="1" t="s">
        <v>16081</v>
      </c>
      <c r="B14064">
        <v>2.90133688318608E-5</v>
      </c>
      <c r="C14064" s="1">
        <v>2.8924159540663198E-6</v>
      </c>
      <c r="D14064">
        <v>0.97058823529411797</v>
      </c>
      <c r="E14064">
        <v>0.53125</v>
      </c>
      <c r="F14064">
        <v>0.81512605042016795</v>
      </c>
      <c r="G14064">
        <v>0.9375</v>
      </c>
      <c r="H14064">
        <v>0.63888888888888895</v>
      </c>
      <c r="I14064">
        <v>0.85483870967741904</v>
      </c>
      <c r="J14064" s="1">
        <v>1</v>
      </c>
      <c r="K14064" t="s">
        <v>23238</v>
      </c>
      <c r="L14064" t="s">
        <v>51372</v>
      </c>
      <c r="M14064" t="s">
        <v>51373</v>
      </c>
    </row>
    <row r="14065" spans="1:13">
      <c r="A14065" s="1" t="s">
        <v>16082</v>
      </c>
      <c r="B14065">
        <v>4.6305330400578002E-7</v>
      </c>
      <c r="C14065" s="1">
        <v>5.68088288839293E-8</v>
      </c>
      <c r="D14065">
        <v>0.02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s="1">
        <v>0.94444444444444398</v>
      </c>
      <c r="K14065" t="s">
        <v>23241</v>
      </c>
      <c r="L14065" t="s">
        <v>51374</v>
      </c>
      <c r="M14065" t="s">
        <v>51375</v>
      </c>
    </row>
    <row r="14066" spans="1:13">
      <c r="A14066" s="1" t="s">
        <v>16083</v>
      </c>
      <c r="B14066">
        <v>1.40541430139732E-5</v>
      </c>
      <c r="C14066" s="1">
        <v>1.00658166238312E-5</v>
      </c>
      <c r="D14066">
        <v>0.95161290322580605</v>
      </c>
      <c r="E14066">
        <v>0.96808510638297895</v>
      </c>
      <c r="F14066">
        <v>0.94217687074829903</v>
      </c>
      <c r="G14066">
        <v>0.72368421052631604</v>
      </c>
      <c r="H14066">
        <v>0.98584905660377398</v>
      </c>
      <c r="I14066">
        <v>0.89830508474576298</v>
      </c>
      <c r="J14066" s="1">
        <v>1</v>
      </c>
      <c r="K14066" t="s">
        <v>23241</v>
      </c>
      <c r="L14066" t="s">
        <v>51376</v>
      </c>
      <c r="M14066" t="s">
        <v>51377</v>
      </c>
    </row>
    <row r="14067" spans="1:13">
      <c r="A14067" s="1" t="s">
        <v>16084</v>
      </c>
      <c r="B14067">
        <v>9.9234984599935394E-8</v>
      </c>
      <c r="C14067" s="1">
        <v>2.0277675429340398E-6</v>
      </c>
      <c r="D14067">
        <v>1</v>
      </c>
      <c r="E14067">
        <v>0.87012987012986998</v>
      </c>
      <c r="F14067">
        <v>1</v>
      </c>
      <c r="G14067">
        <v>1</v>
      </c>
      <c r="H14067">
        <v>1</v>
      </c>
      <c r="I14067">
        <v>1</v>
      </c>
      <c r="J14067" s="1">
        <v>1</v>
      </c>
      <c r="K14067" t="s">
        <v>23239</v>
      </c>
      <c r="L14067" t="s">
        <v>51378</v>
      </c>
      <c r="M14067" t="s">
        <v>51379</v>
      </c>
    </row>
    <row r="14068" spans="1:13">
      <c r="A14068" s="1" t="s">
        <v>16085</v>
      </c>
      <c r="B14068">
        <v>3.8740183649472899E-8</v>
      </c>
      <c r="C14068" s="1">
        <v>4.8204096141935597E-6</v>
      </c>
      <c r="D14068">
        <v>0.967741935483871</v>
      </c>
      <c r="E14068">
        <v>0.95121951219512202</v>
      </c>
      <c r="F14068">
        <v>0.997142857142857</v>
      </c>
      <c r="G14068">
        <v>0.98648648648648696</v>
      </c>
      <c r="H14068">
        <v>1</v>
      </c>
      <c r="I14068">
        <v>0.95512820512820495</v>
      </c>
      <c r="J14068" s="1">
        <v>1</v>
      </c>
      <c r="K14068" t="s">
        <v>23241</v>
      </c>
      <c r="L14068" t="s">
        <v>51380</v>
      </c>
      <c r="M14068" t="s">
        <v>51381</v>
      </c>
    </row>
    <row r="14069" spans="1:13">
      <c r="A14069" s="1" t="s">
        <v>16086</v>
      </c>
      <c r="B14069">
        <v>1.7399720006773299E-7</v>
      </c>
      <c r="C14069" s="1">
        <v>2.3142734975910201E-6</v>
      </c>
      <c r="D14069">
        <v>0</v>
      </c>
      <c r="E14069">
        <v>0</v>
      </c>
      <c r="F14069">
        <v>3.7878787878787902E-3</v>
      </c>
      <c r="G14069">
        <v>0.32</v>
      </c>
      <c r="H14069">
        <v>4.8076923076923097E-3</v>
      </c>
      <c r="I14069">
        <v>8.9473684210526302E-2</v>
      </c>
      <c r="J14069" s="1" t="s">
        <v>23229</v>
      </c>
      <c r="K14069" t="s">
        <v>23242</v>
      </c>
      <c r="L14069" t="s">
        <v>51382</v>
      </c>
      <c r="M14069" t="s">
        <v>51383</v>
      </c>
    </row>
    <row r="14070" spans="1:13">
      <c r="A14070" s="1" t="s">
        <v>16087</v>
      </c>
      <c r="B14070">
        <v>1.2579415238274299E-4</v>
      </c>
      <c r="C14070" s="1">
        <v>9.3633775123541298E-7</v>
      </c>
      <c r="D14070">
        <v>1</v>
      </c>
      <c r="E14070">
        <v>0.81818181818181801</v>
      </c>
      <c r="F14070">
        <v>0.99157303370786498</v>
      </c>
      <c r="G14070">
        <v>1</v>
      </c>
      <c r="H14070">
        <v>1</v>
      </c>
      <c r="I14070">
        <v>1</v>
      </c>
      <c r="J14070" s="1" t="s">
        <v>23229</v>
      </c>
      <c r="K14070" t="s">
        <v>23241</v>
      </c>
      <c r="L14070" t="s">
        <v>51384</v>
      </c>
      <c r="M14070" t="s">
        <v>51385</v>
      </c>
    </row>
    <row r="14071" spans="1:13">
      <c r="A14071" s="1" t="s">
        <v>16088</v>
      </c>
      <c r="B14071">
        <v>0</v>
      </c>
      <c r="C14071" s="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 s="1">
        <v>0.92857142857142905</v>
      </c>
      <c r="K14071" t="s">
        <v>23238</v>
      </c>
      <c r="L14071" t="s">
        <v>51386</v>
      </c>
      <c r="M14071" t="s">
        <v>51387</v>
      </c>
    </row>
    <row r="14072" spans="1:13">
      <c r="A14072" s="1" t="s">
        <v>16089</v>
      </c>
      <c r="B14072">
        <v>2.98546906020368E-7</v>
      </c>
      <c r="C14072" s="1">
        <v>2.8623854161861998E-4</v>
      </c>
      <c r="D14072">
        <v>0</v>
      </c>
      <c r="E14072">
        <v>0</v>
      </c>
      <c r="F14072">
        <v>3.3333333333333298E-2</v>
      </c>
      <c r="G14072">
        <v>0.12037037037037</v>
      </c>
      <c r="H14072">
        <v>0.16964285714285701</v>
      </c>
      <c r="I14072">
        <v>0.13636363636363599</v>
      </c>
      <c r="J14072" s="1">
        <v>4.5454545454545497E-2</v>
      </c>
      <c r="K14072" t="s">
        <v>23242</v>
      </c>
      <c r="L14072" t="s">
        <v>51388</v>
      </c>
      <c r="M14072" t="s">
        <v>51389</v>
      </c>
    </row>
    <row r="14073" spans="1:13">
      <c r="A14073" s="1" t="s">
        <v>16090</v>
      </c>
      <c r="B14073">
        <v>3.8069552988128598E-8</v>
      </c>
      <c r="C14073" s="1">
        <v>1.8999670700221999E-7</v>
      </c>
      <c r="D14073">
        <v>1</v>
      </c>
      <c r="E14073">
        <v>1</v>
      </c>
      <c r="F14073">
        <v>0.85416666666666696</v>
      </c>
      <c r="G14073">
        <v>1</v>
      </c>
      <c r="H14073">
        <v>0.69333333333333302</v>
      </c>
      <c r="I14073">
        <v>0.952380952380952</v>
      </c>
      <c r="J14073" s="1" t="s">
        <v>23229</v>
      </c>
      <c r="K14073" t="s">
        <v>23237</v>
      </c>
      <c r="L14073" t="s">
        <v>51390</v>
      </c>
      <c r="M14073" t="s">
        <v>51391</v>
      </c>
    </row>
    <row r="14074" spans="1:13">
      <c r="A14074" s="1" t="s">
        <v>16091</v>
      </c>
      <c r="B14074">
        <v>3.5349468976586301E-5</v>
      </c>
      <c r="C14074" s="1">
        <v>8.8155021165164997E-5</v>
      </c>
      <c r="D14074">
        <v>0.18333333333333299</v>
      </c>
      <c r="E14074">
        <v>0</v>
      </c>
      <c r="F14074">
        <v>6.6091954022988494E-2</v>
      </c>
      <c r="G14074">
        <v>0</v>
      </c>
      <c r="H14074">
        <v>0</v>
      </c>
      <c r="I14074">
        <v>0</v>
      </c>
      <c r="J14074" s="1" t="s">
        <v>23229</v>
      </c>
      <c r="K14074" t="s">
        <v>23242</v>
      </c>
      <c r="L14074" t="s">
        <v>51392</v>
      </c>
      <c r="M14074" t="s">
        <v>51393</v>
      </c>
    </row>
    <row r="14075" spans="1:13">
      <c r="A14075" s="1" t="s">
        <v>16092</v>
      </c>
      <c r="B14075">
        <v>2.1944268899861801E-4</v>
      </c>
      <c r="C14075" s="1">
        <v>5.7718667959258397E-6</v>
      </c>
      <c r="D14075">
        <v>0.148148148148148</v>
      </c>
      <c r="E14075">
        <v>5.3763440860215101E-3</v>
      </c>
      <c r="F14075">
        <v>0.15486725663716799</v>
      </c>
      <c r="G14075">
        <v>4.1666666666666699E-2</v>
      </c>
      <c r="H14075">
        <v>0.34558823529411797</v>
      </c>
      <c r="I14075">
        <v>0.14835164835164799</v>
      </c>
      <c r="J14075" s="1" t="s">
        <v>23229</v>
      </c>
      <c r="K14075" t="s">
        <v>23241</v>
      </c>
      <c r="L14075" t="s">
        <v>51394</v>
      </c>
      <c r="M14075" t="s">
        <v>51395</v>
      </c>
    </row>
    <row r="14076" spans="1:13">
      <c r="A14076" s="1" t="s">
        <v>16093</v>
      </c>
      <c r="B14076">
        <v>3.63766172780108E-4</v>
      </c>
      <c r="C14076" s="1">
        <v>4.5228788453379698E-8</v>
      </c>
      <c r="D14076">
        <v>1.72413793103448E-2</v>
      </c>
      <c r="E14076">
        <v>0.45121951219512202</v>
      </c>
      <c r="F14076">
        <v>0</v>
      </c>
      <c r="G14076">
        <v>0</v>
      </c>
      <c r="H14076">
        <v>0</v>
      </c>
      <c r="I14076">
        <v>0</v>
      </c>
      <c r="J14076" s="1" t="s">
        <v>23229</v>
      </c>
      <c r="K14076" t="s">
        <v>23238</v>
      </c>
      <c r="L14076" t="s">
        <v>51396</v>
      </c>
      <c r="M14076" t="s">
        <v>51397</v>
      </c>
    </row>
    <row r="14077" spans="1:13">
      <c r="A14077" s="1" t="s">
        <v>16094</v>
      </c>
      <c r="B14077">
        <v>4.0577514452344401E-7</v>
      </c>
      <c r="C14077" s="1">
        <v>2.4109573497369798E-9</v>
      </c>
      <c r="D14077">
        <v>1</v>
      </c>
      <c r="E14077">
        <v>0.99425287356321801</v>
      </c>
      <c r="F14077">
        <v>0.98618784530386705</v>
      </c>
      <c r="G14077">
        <v>1</v>
      </c>
      <c r="H14077">
        <v>1</v>
      </c>
      <c r="I14077">
        <v>1</v>
      </c>
      <c r="J14077" s="1">
        <v>1</v>
      </c>
      <c r="K14077" t="s">
        <v>23238</v>
      </c>
      <c r="L14077" t="s">
        <v>51398</v>
      </c>
      <c r="M14077" t="s">
        <v>51399</v>
      </c>
    </row>
    <row r="14078" spans="1:13">
      <c r="A14078" s="1" t="s">
        <v>16095</v>
      </c>
      <c r="B14078">
        <v>6.6330376382100003E-8</v>
      </c>
      <c r="C14078" s="1">
        <v>2.2639029304069199E-5</v>
      </c>
      <c r="D14078">
        <v>0.984375</v>
      </c>
      <c r="E14078">
        <v>0.993506493506494</v>
      </c>
      <c r="F14078">
        <v>0.99736842105263201</v>
      </c>
      <c r="G14078">
        <v>0.88461538461538503</v>
      </c>
      <c r="H14078">
        <v>0.99514563106796095</v>
      </c>
      <c r="I14078">
        <v>0.91463414634146301</v>
      </c>
      <c r="J14078" s="1">
        <v>1</v>
      </c>
      <c r="K14078" t="s">
        <v>23241</v>
      </c>
      <c r="L14078" t="s">
        <v>51400</v>
      </c>
      <c r="M14078" t="s">
        <v>51401</v>
      </c>
    </row>
    <row r="14079" spans="1:13">
      <c r="A14079" s="1" t="s">
        <v>16096</v>
      </c>
      <c r="B14079">
        <v>7.4335042456418903E-8</v>
      </c>
      <c r="C14079" s="1">
        <v>7.7426595594065207E-6</v>
      </c>
      <c r="D14079">
        <v>1</v>
      </c>
      <c r="E14079">
        <v>0.99418604651162801</v>
      </c>
      <c r="F14079">
        <v>0.98591549295774605</v>
      </c>
      <c r="G14079">
        <v>0.95833333333333304</v>
      </c>
      <c r="H14079">
        <v>0.99358974358974395</v>
      </c>
      <c r="I14079">
        <v>0.98</v>
      </c>
      <c r="J14079" s="1">
        <v>1</v>
      </c>
      <c r="K14079" t="s">
        <v>23240</v>
      </c>
      <c r="L14079" t="s">
        <v>51402</v>
      </c>
      <c r="M14079" t="s">
        <v>51403</v>
      </c>
    </row>
    <row r="14080" spans="1:13">
      <c r="A14080" s="1" t="s">
        <v>16097</v>
      </c>
      <c r="B14080">
        <v>7.6549330649464008E-6</v>
      </c>
      <c r="C14080" s="1">
        <v>1.4797671668859499E-7</v>
      </c>
      <c r="D14080">
        <v>0.97619047619047605</v>
      </c>
      <c r="E14080">
        <v>0.79032258064516103</v>
      </c>
      <c r="F14080">
        <v>0.99328859060402697</v>
      </c>
      <c r="G14080">
        <v>1</v>
      </c>
      <c r="H14080">
        <v>1</v>
      </c>
      <c r="I14080">
        <v>1</v>
      </c>
      <c r="J14080" s="1" t="s">
        <v>23229</v>
      </c>
      <c r="K14080" t="s">
        <v>23239</v>
      </c>
      <c r="L14080" t="s">
        <v>51404</v>
      </c>
      <c r="M14080" t="s">
        <v>51405</v>
      </c>
    </row>
    <row r="14081" spans="1:13">
      <c r="A14081" s="1" t="s">
        <v>16098</v>
      </c>
      <c r="B14081">
        <v>7.6715798066594001E-6</v>
      </c>
      <c r="C14081" s="1">
        <v>3.9394715623281698E-5</v>
      </c>
      <c r="D14081">
        <v>1</v>
      </c>
      <c r="E14081">
        <v>1</v>
      </c>
      <c r="F14081">
        <v>0.99476439790575899</v>
      </c>
      <c r="G14081">
        <v>0.86274509803921595</v>
      </c>
      <c r="H14081">
        <v>0.98648648648648696</v>
      </c>
      <c r="I14081">
        <v>0.92857142857142905</v>
      </c>
      <c r="J14081" s="1">
        <v>1</v>
      </c>
      <c r="K14081" t="s">
        <v>23241</v>
      </c>
      <c r="L14081" t="s">
        <v>51406</v>
      </c>
      <c r="M14081" t="s">
        <v>51407</v>
      </c>
    </row>
    <row r="14082" spans="1:13">
      <c r="A14082" s="1" t="s">
        <v>16099</v>
      </c>
      <c r="B14082">
        <v>1.50021891636306E-6</v>
      </c>
      <c r="C14082" s="1">
        <v>3.1473384413925002E-6</v>
      </c>
      <c r="D14082">
        <v>0.15517241379310301</v>
      </c>
      <c r="E14082">
        <v>0</v>
      </c>
      <c r="F14082">
        <v>1.1111111111111099E-2</v>
      </c>
      <c r="G14082">
        <v>0</v>
      </c>
      <c r="H14082">
        <v>0</v>
      </c>
      <c r="I14082">
        <v>0</v>
      </c>
      <c r="J14082" s="1">
        <v>0</v>
      </c>
      <c r="K14082" t="s">
        <v>23238</v>
      </c>
      <c r="L14082" t="s">
        <v>51408</v>
      </c>
      <c r="M14082" t="s">
        <v>51409</v>
      </c>
    </row>
    <row r="14083" spans="1:13">
      <c r="A14083" s="1" t="s">
        <v>16100</v>
      </c>
      <c r="B14083">
        <v>2.5658982357428E-6</v>
      </c>
      <c r="C14083" s="1">
        <v>3.1740476724042798E-7</v>
      </c>
      <c r="D14083">
        <v>0.95161290322580605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 s="1">
        <v>1</v>
      </c>
      <c r="K14083" t="s">
        <v>23241</v>
      </c>
      <c r="L14083" t="s">
        <v>51410</v>
      </c>
      <c r="M14083" t="s">
        <v>51411</v>
      </c>
    </row>
    <row r="14084" spans="1:13">
      <c r="A14084" s="1" t="s">
        <v>16101</v>
      </c>
      <c r="B14084">
        <v>6.36823802847145E-4</v>
      </c>
      <c r="C14084" s="1">
        <v>8.1286835442353597E-5</v>
      </c>
      <c r="D14084">
        <v>1.7857142857142901E-2</v>
      </c>
      <c r="E14084">
        <v>1.4492753623188401E-2</v>
      </c>
      <c r="F14084">
        <v>0.58072916666666696</v>
      </c>
      <c r="G14084">
        <v>0.73255813953488402</v>
      </c>
      <c r="H14084">
        <v>0.48571428571428599</v>
      </c>
      <c r="I14084">
        <v>0.47802197802197799</v>
      </c>
      <c r="J14084" s="1">
        <v>0.66666666666666696</v>
      </c>
      <c r="K14084" t="s">
        <v>23238</v>
      </c>
      <c r="L14084" t="s">
        <v>51412</v>
      </c>
      <c r="M14084" t="s">
        <v>51413</v>
      </c>
    </row>
    <row r="14085" spans="1:13">
      <c r="A14085" s="1" t="s">
        <v>16102</v>
      </c>
      <c r="B14085">
        <v>7.2532833046702202E-8</v>
      </c>
      <c r="C14085" s="1">
        <v>3.3090263248382202E-6</v>
      </c>
      <c r="D14085">
        <v>0.15625</v>
      </c>
      <c r="E14085">
        <v>9.7402597402597393E-2</v>
      </c>
      <c r="F14085">
        <v>2.41379310344828E-2</v>
      </c>
      <c r="G14085">
        <v>0</v>
      </c>
      <c r="H14085">
        <v>7.0422535211267599E-3</v>
      </c>
      <c r="I14085">
        <v>0</v>
      </c>
      <c r="J14085" s="1">
        <v>0</v>
      </c>
      <c r="K14085" t="s">
        <v>23238</v>
      </c>
      <c r="L14085" t="s">
        <v>51414</v>
      </c>
      <c r="M14085" t="s">
        <v>51415</v>
      </c>
    </row>
    <row r="14086" spans="1:13">
      <c r="A14086" s="1" t="s">
        <v>16103</v>
      </c>
      <c r="B14086">
        <v>3.6200196344361698E-8</v>
      </c>
      <c r="C14086" s="1">
        <v>2.83466085053057E-7</v>
      </c>
      <c r="D14086">
        <v>1</v>
      </c>
      <c r="E14086">
        <v>1</v>
      </c>
      <c r="F14086">
        <v>0.79597701149425304</v>
      </c>
      <c r="G14086">
        <v>1</v>
      </c>
      <c r="H14086">
        <v>0.87878787878787901</v>
      </c>
      <c r="I14086">
        <v>0.95348837209302295</v>
      </c>
      <c r="J14086" s="1">
        <v>1</v>
      </c>
      <c r="K14086" t="s">
        <v>23240</v>
      </c>
      <c r="L14086" t="s">
        <v>51416</v>
      </c>
      <c r="M14086" t="s">
        <v>51417</v>
      </c>
    </row>
    <row r="14087" spans="1:13">
      <c r="A14087" s="1" t="s">
        <v>16104</v>
      </c>
      <c r="B14087">
        <v>2.2740427036962301E-7</v>
      </c>
      <c r="C14087" s="1">
        <v>6.7624922755506503E-6</v>
      </c>
      <c r="D14087">
        <v>0.98076923076923095</v>
      </c>
      <c r="E14087">
        <v>0.99438202247190999</v>
      </c>
      <c r="F14087">
        <v>1</v>
      </c>
      <c r="G14087">
        <v>0.99137931034482796</v>
      </c>
      <c r="H14087">
        <v>1</v>
      </c>
      <c r="I14087">
        <v>0.91150442477876104</v>
      </c>
      <c r="J14087" s="1">
        <v>1</v>
      </c>
      <c r="K14087" t="s">
        <v>23238</v>
      </c>
      <c r="L14087" t="s">
        <v>51418</v>
      </c>
      <c r="M14087" t="s">
        <v>51419</v>
      </c>
    </row>
    <row r="14088" spans="1:13">
      <c r="A14088" s="1" t="s">
        <v>16105</v>
      </c>
      <c r="B14088">
        <v>1.75150295055129E-7</v>
      </c>
      <c r="C14088" s="1">
        <v>4.1670052898046502E-7</v>
      </c>
      <c r="D14088">
        <v>1</v>
      </c>
      <c r="E14088">
        <v>1</v>
      </c>
      <c r="F14088">
        <v>0.996932515337423</v>
      </c>
      <c r="G14088">
        <v>0.91176470588235303</v>
      </c>
      <c r="H14088">
        <v>0.981012658227848</v>
      </c>
      <c r="I14088">
        <v>0.92307692307692302</v>
      </c>
      <c r="J14088" s="1">
        <v>1</v>
      </c>
      <c r="K14088" t="s">
        <v>23240</v>
      </c>
      <c r="L14088" t="s">
        <v>51420</v>
      </c>
      <c r="M14088" t="s">
        <v>51421</v>
      </c>
    </row>
    <row r="14089" spans="1:13">
      <c r="A14089" s="1" t="s">
        <v>16106</v>
      </c>
      <c r="B14089">
        <v>8.8518993014684302E-7</v>
      </c>
      <c r="C14089" s="1">
        <v>1.9248446095186401E-5</v>
      </c>
      <c r="D14089">
        <v>0.42499999999999999</v>
      </c>
      <c r="E14089">
        <v>0.30555555555555602</v>
      </c>
      <c r="F14089">
        <v>0.14606741573033699</v>
      </c>
      <c r="G14089">
        <v>4.5454545454545497E-2</v>
      </c>
      <c r="H14089">
        <v>0.172839506172839</v>
      </c>
      <c r="I14089">
        <v>1.3333333333333299E-2</v>
      </c>
      <c r="J14089" s="1" t="s">
        <v>23229</v>
      </c>
      <c r="K14089" t="s">
        <v>23241</v>
      </c>
      <c r="L14089" t="s">
        <v>51422</v>
      </c>
      <c r="M14089" t="s">
        <v>51423</v>
      </c>
    </row>
    <row r="14090" spans="1:13">
      <c r="A14090" s="1" t="s">
        <v>16107</v>
      </c>
      <c r="B14090">
        <v>7.1081263022646697E-8</v>
      </c>
      <c r="C14090" s="1">
        <v>1.66751328364849E-5</v>
      </c>
      <c r="D14090">
        <v>1</v>
      </c>
      <c r="E14090">
        <v>1</v>
      </c>
      <c r="F14090">
        <v>0.950276243093923</v>
      </c>
      <c r="G14090">
        <v>1</v>
      </c>
      <c r="H14090">
        <v>0.84</v>
      </c>
      <c r="I14090">
        <v>0.99065420560747697</v>
      </c>
      <c r="J14090" s="1" t="s">
        <v>23229</v>
      </c>
      <c r="K14090" t="s">
        <v>23237</v>
      </c>
      <c r="L14090" t="s">
        <v>51424</v>
      </c>
      <c r="M14090" t="s">
        <v>51425</v>
      </c>
    </row>
    <row r="14091" spans="1:13">
      <c r="A14091" s="1" t="s">
        <v>16108</v>
      </c>
      <c r="B14091">
        <v>1.6875325289503199E-6</v>
      </c>
      <c r="C14091" s="1">
        <v>5.76595755336824E-6</v>
      </c>
      <c r="D14091">
        <v>2.27272727272727E-2</v>
      </c>
      <c r="E14091">
        <v>2.53164556962025E-2</v>
      </c>
      <c r="F14091">
        <v>8.6956521739130401E-3</v>
      </c>
      <c r="G14091">
        <v>0</v>
      </c>
      <c r="H14091">
        <v>6.41025641025641E-3</v>
      </c>
      <c r="I14091">
        <v>6.25E-2</v>
      </c>
      <c r="J14091" s="1">
        <v>0</v>
      </c>
      <c r="K14091" t="s">
        <v>23239</v>
      </c>
      <c r="L14091" t="s">
        <v>51426</v>
      </c>
      <c r="M14091" t="s">
        <v>51427</v>
      </c>
    </row>
    <row r="14092" spans="1:13">
      <c r="A14092" s="1" t="s">
        <v>16109</v>
      </c>
      <c r="B14092">
        <v>4.7253692155077297E-6</v>
      </c>
      <c r="C14092" s="1">
        <v>3.83244330067712E-5</v>
      </c>
      <c r="D14092">
        <v>0.204545454545455</v>
      </c>
      <c r="E14092">
        <v>0.339622641509434</v>
      </c>
      <c r="F14092">
        <v>0.15044247787610601</v>
      </c>
      <c r="G14092">
        <v>0.19791666666666699</v>
      </c>
      <c r="H14092">
        <v>0.114942528735632</v>
      </c>
      <c r="I14092">
        <v>0.28021978021978</v>
      </c>
      <c r="J14092" s="1">
        <v>0.78571428571428603</v>
      </c>
      <c r="K14092" t="s">
        <v>23241</v>
      </c>
      <c r="L14092" t="s">
        <v>51428</v>
      </c>
      <c r="M14092" t="s">
        <v>51429</v>
      </c>
    </row>
    <row r="14093" spans="1:13">
      <c r="A14093" s="1" t="s">
        <v>16110</v>
      </c>
      <c r="B14093">
        <v>1.1184480487283601E-3</v>
      </c>
      <c r="C14093" s="1">
        <v>1.0570453499034399E-4</v>
      </c>
      <c r="D14093">
        <v>0.3</v>
      </c>
      <c r="E14093">
        <v>0.56989247311827995</v>
      </c>
      <c r="F14093">
        <v>0.19780219780219799</v>
      </c>
      <c r="G14093">
        <v>0.06</v>
      </c>
      <c r="H14093">
        <v>0.44339622641509402</v>
      </c>
      <c r="I14093">
        <v>0.26315789473684198</v>
      </c>
      <c r="J14093" s="1">
        <v>0</v>
      </c>
      <c r="K14093" t="s">
        <v>23242</v>
      </c>
      <c r="L14093" t="s">
        <v>51430</v>
      </c>
      <c r="M14093" t="s">
        <v>51431</v>
      </c>
    </row>
    <row r="14094" spans="1:13">
      <c r="A14094" s="1" t="s">
        <v>16111</v>
      </c>
      <c r="B14094">
        <v>3.3355498894867497E-5</v>
      </c>
      <c r="C14094" s="1">
        <v>1.54086240875604E-4</v>
      </c>
      <c r="D14094">
        <v>0.41666666666666702</v>
      </c>
      <c r="E14094">
        <v>0.29787234042553201</v>
      </c>
      <c r="F14094">
        <v>0.33333333333333298</v>
      </c>
      <c r="G14094">
        <v>0.25</v>
      </c>
      <c r="H14094">
        <v>0.18859649122807001</v>
      </c>
      <c r="I14094">
        <v>0.34</v>
      </c>
      <c r="J14094" s="1">
        <v>0.63636363636363602</v>
      </c>
      <c r="K14094" t="s">
        <v>23242</v>
      </c>
      <c r="L14094" t="s">
        <v>51432</v>
      </c>
      <c r="M14094" t="s">
        <v>51433</v>
      </c>
    </row>
    <row r="14095" spans="1:13">
      <c r="A14095" s="1" t="s">
        <v>16112</v>
      </c>
      <c r="B14095">
        <v>1.6715569860376401E-6</v>
      </c>
      <c r="C14095" s="1">
        <v>3.0543871761455599E-4</v>
      </c>
      <c r="D14095">
        <v>0.85416666666666696</v>
      </c>
      <c r="E14095">
        <v>0.25</v>
      </c>
      <c r="F14095">
        <v>0.96858638743455505</v>
      </c>
      <c r="G14095">
        <v>0.17307692307692302</v>
      </c>
      <c r="H14095">
        <v>0.93367346938775508</v>
      </c>
      <c r="I14095">
        <v>0.41176470588235303</v>
      </c>
      <c r="J14095" s="1">
        <v>0</v>
      </c>
      <c r="K14095" t="s">
        <v>23245</v>
      </c>
      <c r="L14095" t="s">
        <v>51434</v>
      </c>
      <c r="M14095" t="s">
        <v>51435</v>
      </c>
    </row>
    <row r="14096" spans="1:13">
      <c r="A14096" s="1" t="s">
        <v>16113</v>
      </c>
      <c r="B14096">
        <v>1.4256335509404199E-4</v>
      </c>
      <c r="C14096" s="1">
        <v>3.52134018074469E-7</v>
      </c>
      <c r="D14096">
        <v>0.233333333333333</v>
      </c>
      <c r="E14096">
        <v>0.50595238095238104</v>
      </c>
      <c r="F14096">
        <v>0.38095238095238099</v>
      </c>
      <c r="G14096">
        <v>0.75</v>
      </c>
      <c r="H14096">
        <v>0.14210526315789501</v>
      </c>
      <c r="I14096">
        <v>0.57142857142857095</v>
      </c>
      <c r="J14096" s="1">
        <v>0</v>
      </c>
      <c r="K14096" t="s">
        <v>23241</v>
      </c>
      <c r="L14096" t="s">
        <v>51436</v>
      </c>
      <c r="M14096" t="s">
        <v>51437</v>
      </c>
    </row>
    <row r="14097" spans="1:13">
      <c r="A14097" s="1" t="s">
        <v>16114</v>
      </c>
      <c r="B14097">
        <v>3.12049524792784E-5</v>
      </c>
      <c r="C14097" s="1">
        <v>1.8062027352501599E-5</v>
      </c>
      <c r="D14097">
        <v>0</v>
      </c>
      <c r="E14097">
        <v>1.05263157894737E-2</v>
      </c>
      <c r="F14097">
        <v>0</v>
      </c>
      <c r="G14097">
        <v>0.472727272727273</v>
      </c>
      <c r="H14097">
        <v>0.233333333333333</v>
      </c>
      <c r="I14097">
        <v>0.17676767676767699</v>
      </c>
      <c r="J14097" s="1">
        <v>0</v>
      </c>
      <c r="K14097" t="s">
        <v>23238</v>
      </c>
      <c r="L14097" t="s">
        <v>51438</v>
      </c>
      <c r="M14097" t="s">
        <v>51439</v>
      </c>
    </row>
    <row r="14098" spans="1:13">
      <c r="A14098" s="1" t="s">
        <v>16115</v>
      </c>
      <c r="B14098">
        <v>3.1518268475497099E-7</v>
      </c>
      <c r="C14098" s="1">
        <v>9.8097287039313101E-6</v>
      </c>
      <c r="D14098">
        <v>0</v>
      </c>
      <c r="E14098">
        <v>0</v>
      </c>
      <c r="F14098">
        <v>3.09278350515464E-2</v>
      </c>
      <c r="G14098">
        <v>0</v>
      </c>
      <c r="H14098">
        <v>0</v>
      </c>
      <c r="I14098">
        <v>0</v>
      </c>
      <c r="J14098" s="1" t="s">
        <v>23229</v>
      </c>
      <c r="K14098" t="s">
        <v>23238</v>
      </c>
      <c r="L14098" t="s">
        <v>51440</v>
      </c>
      <c r="M14098" t="s">
        <v>51441</v>
      </c>
    </row>
    <row r="14099" spans="1:13">
      <c r="A14099" s="1" t="s">
        <v>16116</v>
      </c>
      <c r="B14099">
        <v>1.6972790872272401E-7</v>
      </c>
      <c r="C14099" s="1">
        <v>2.8531404931399498E-7</v>
      </c>
      <c r="D14099">
        <v>1</v>
      </c>
      <c r="E14099">
        <v>0.83333333333333304</v>
      </c>
      <c r="F14099">
        <v>0.98750000000000004</v>
      </c>
      <c r="G14099">
        <v>1</v>
      </c>
      <c r="H14099">
        <v>1</v>
      </c>
      <c r="I14099">
        <v>0.97126436781609204</v>
      </c>
      <c r="J14099" s="1">
        <v>1</v>
      </c>
      <c r="K14099" t="s">
        <v>23239</v>
      </c>
      <c r="L14099" t="s">
        <v>51442</v>
      </c>
      <c r="M14099" t="s">
        <v>51443</v>
      </c>
    </row>
    <row r="14100" spans="1:13">
      <c r="A14100" s="1" t="s">
        <v>16117</v>
      </c>
      <c r="B14100">
        <v>6.4891150187557398E-7</v>
      </c>
      <c r="C14100" s="1">
        <v>1.2079647925688401E-7</v>
      </c>
      <c r="D14100">
        <v>1</v>
      </c>
      <c r="E14100">
        <v>0.97590361445783103</v>
      </c>
      <c r="F14100">
        <v>1</v>
      </c>
      <c r="G14100">
        <v>1</v>
      </c>
      <c r="H14100">
        <v>1</v>
      </c>
      <c r="I14100">
        <v>1</v>
      </c>
      <c r="J14100" s="1" t="s">
        <v>23229</v>
      </c>
      <c r="K14100" t="s">
        <v>23238</v>
      </c>
      <c r="L14100" t="s">
        <v>51444</v>
      </c>
      <c r="M14100" t="s">
        <v>51445</v>
      </c>
    </row>
    <row r="14101" spans="1:13">
      <c r="A14101" s="1" t="s">
        <v>16118</v>
      </c>
      <c r="B14101">
        <v>2.4066961803956202E-6</v>
      </c>
      <c r="C14101" s="1">
        <v>1.4541635552927E-5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0.93157894736842095</v>
      </c>
      <c r="J14101" s="1">
        <v>1</v>
      </c>
      <c r="K14101" t="s">
        <v>23238</v>
      </c>
      <c r="L14101" t="s">
        <v>51446</v>
      </c>
      <c r="M14101" t="s">
        <v>51447</v>
      </c>
    </row>
    <row r="14102" spans="1:13">
      <c r="A14102" s="1" t="s">
        <v>16119</v>
      </c>
      <c r="B14102">
        <v>4.42459541844661E-5</v>
      </c>
      <c r="C14102" s="1">
        <v>1.68352476991101E-4</v>
      </c>
      <c r="D14102">
        <v>0.53333333333333299</v>
      </c>
      <c r="E14102">
        <v>0</v>
      </c>
      <c r="F14102">
        <v>0.85752688172043001</v>
      </c>
      <c r="G14102">
        <v>0.92857142857142905</v>
      </c>
      <c r="H14102">
        <v>0.69101123595505598</v>
      </c>
      <c r="I14102">
        <v>0.83673469387755095</v>
      </c>
      <c r="J14102" s="1">
        <v>1</v>
      </c>
      <c r="K14102" t="s">
        <v>23239</v>
      </c>
      <c r="L14102" t="s">
        <v>51448</v>
      </c>
      <c r="M14102" t="s">
        <v>51449</v>
      </c>
    </row>
    <row r="14103" spans="1:13">
      <c r="A14103" s="1" t="s">
        <v>16120</v>
      </c>
      <c r="B14103">
        <v>8.9409911671036896E-7</v>
      </c>
      <c r="C14103" s="1">
        <v>8.1304448549933005E-7</v>
      </c>
      <c r="D14103">
        <v>1</v>
      </c>
      <c r="E14103">
        <v>1</v>
      </c>
      <c r="F14103">
        <v>0.94473684210526299</v>
      </c>
      <c r="G14103">
        <v>1</v>
      </c>
      <c r="H14103">
        <v>0.97</v>
      </c>
      <c r="I14103">
        <v>1</v>
      </c>
      <c r="J14103" s="1">
        <v>1</v>
      </c>
      <c r="K14103" t="s">
        <v>23239</v>
      </c>
      <c r="L14103" t="s">
        <v>51450</v>
      </c>
      <c r="M14103" t="s">
        <v>51451</v>
      </c>
    </row>
    <row r="14104" spans="1:13">
      <c r="A14104" s="1" t="s">
        <v>16121</v>
      </c>
      <c r="B14104">
        <v>1.5451510001360799E-5</v>
      </c>
      <c r="C14104" s="1">
        <v>2.9187500392610899E-5</v>
      </c>
      <c r="D14104">
        <v>0.8125</v>
      </c>
      <c r="E14104">
        <v>1</v>
      </c>
      <c r="F14104">
        <v>0.88829787234042601</v>
      </c>
      <c r="G14104">
        <v>1</v>
      </c>
      <c r="H14104">
        <v>0.98412698412698396</v>
      </c>
      <c r="I14104">
        <v>1</v>
      </c>
      <c r="J14104" s="1" t="s">
        <v>23229</v>
      </c>
      <c r="K14104" t="s">
        <v>23238</v>
      </c>
      <c r="L14104" t="s">
        <v>51452</v>
      </c>
      <c r="M14104" t="s">
        <v>51453</v>
      </c>
    </row>
    <row r="14105" spans="1:13">
      <c r="A14105" s="1" t="s">
        <v>16122</v>
      </c>
      <c r="B14105">
        <v>1.6253067248337199E-7</v>
      </c>
      <c r="C14105" s="1">
        <v>2.1434851098080199E-6</v>
      </c>
      <c r="D14105">
        <v>0</v>
      </c>
      <c r="E14105">
        <v>0</v>
      </c>
      <c r="F14105">
        <v>0</v>
      </c>
      <c r="G14105">
        <v>5.4054054054054099E-2</v>
      </c>
      <c r="H14105">
        <v>1.74418604651163E-2</v>
      </c>
      <c r="I14105">
        <v>0</v>
      </c>
      <c r="J14105" s="1">
        <v>0</v>
      </c>
      <c r="K14105" t="s">
        <v>23241</v>
      </c>
      <c r="L14105" t="s">
        <v>51454</v>
      </c>
      <c r="M14105" t="s">
        <v>51455</v>
      </c>
    </row>
    <row r="14106" spans="1:13">
      <c r="A14106" s="1" t="s">
        <v>16123</v>
      </c>
      <c r="B14106">
        <v>1.9153876431507301E-7</v>
      </c>
      <c r="C14106" s="1">
        <v>3.8523686483635899E-7</v>
      </c>
      <c r="D14106">
        <v>0.92857142857142905</v>
      </c>
      <c r="E14106">
        <v>0.99315068493150704</v>
      </c>
      <c r="F14106">
        <v>0.99047619047619095</v>
      </c>
      <c r="G14106">
        <v>1</v>
      </c>
      <c r="H14106">
        <v>0.99019607843137303</v>
      </c>
      <c r="I14106">
        <v>0.98888888888888904</v>
      </c>
      <c r="J14106" s="1">
        <v>1</v>
      </c>
      <c r="K14106" t="s">
        <v>23240</v>
      </c>
      <c r="L14106" t="s">
        <v>51456</v>
      </c>
      <c r="M14106" t="s">
        <v>51457</v>
      </c>
    </row>
    <row r="14107" spans="1:13">
      <c r="A14107" s="1" t="s">
        <v>16124</v>
      </c>
      <c r="B14107">
        <v>1.066061979319E-4</v>
      </c>
      <c r="C14107" s="1">
        <v>1.42925652807755E-5</v>
      </c>
      <c r="D14107">
        <v>0.58333333333333304</v>
      </c>
      <c r="E14107">
        <v>0.15625</v>
      </c>
      <c r="F14107">
        <v>0.51239669421487599</v>
      </c>
      <c r="G14107">
        <v>0.26315789473684198</v>
      </c>
      <c r="H14107">
        <v>0.221428571428571</v>
      </c>
      <c r="I14107">
        <v>0.45833333333333298</v>
      </c>
      <c r="J14107" s="1">
        <v>1</v>
      </c>
      <c r="K14107" t="s">
        <v>23238</v>
      </c>
      <c r="L14107" t="s">
        <v>51458</v>
      </c>
      <c r="M14107" t="s">
        <v>51459</v>
      </c>
    </row>
    <row r="14108" spans="1:13">
      <c r="A14108" s="1" t="s">
        <v>16125</v>
      </c>
      <c r="B14108">
        <v>2.2985927038302001E-6</v>
      </c>
      <c r="C14108" s="1">
        <v>2.0171394236362001E-5</v>
      </c>
      <c r="D14108">
        <v>0</v>
      </c>
      <c r="E14108">
        <v>8.1967213114754103E-3</v>
      </c>
      <c r="F14108">
        <v>8.6206896551724102E-3</v>
      </c>
      <c r="G14108">
        <v>4.5454545454545497E-2</v>
      </c>
      <c r="H14108">
        <v>0.42156862745098</v>
      </c>
      <c r="I14108">
        <v>6.25E-2</v>
      </c>
      <c r="J14108" s="1">
        <v>0</v>
      </c>
      <c r="K14108" t="s">
        <v>23238</v>
      </c>
      <c r="L14108" t="s">
        <v>51460</v>
      </c>
      <c r="M14108" t="s">
        <v>51461</v>
      </c>
    </row>
    <row r="14109" spans="1:13">
      <c r="A14109" s="1" t="s">
        <v>16126</v>
      </c>
      <c r="B14109">
        <v>4.5701759733301601E-5</v>
      </c>
      <c r="C14109" s="1">
        <v>3.9540875941717703E-6</v>
      </c>
      <c r="D14109">
        <v>0</v>
      </c>
      <c r="E14109">
        <v>0.354430379746835</v>
      </c>
      <c r="F14109">
        <v>0</v>
      </c>
      <c r="G14109">
        <v>0</v>
      </c>
      <c r="H14109">
        <v>5.4945054945054897E-3</v>
      </c>
      <c r="I14109">
        <v>0</v>
      </c>
      <c r="J14109" s="1">
        <v>0</v>
      </c>
      <c r="K14109" t="s">
        <v>23238</v>
      </c>
      <c r="L14109" t="s">
        <v>51462</v>
      </c>
      <c r="M14109" t="s">
        <v>51463</v>
      </c>
    </row>
    <row r="14110" spans="1:13">
      <c r="A14110" s="1" t="s">
        <v>16127</v>
      </c>
      <c r="B14110">
        <v>7.6382370306090199E-6</v>
      </c>
      <c r="C14110" s="1">
        <v>1.6582077717921499E-5</v>
      </c>
      <c r="D14110">
        <v>0</v>
      </c>
      <c r="E14110">
        <v>0</v>
      </c>
      <c r="F14110">
        <v>0.151685393258427</v>
      </c>
      <c r="G14110">
        <v>1.2820512820512799E-2</v>
      </c>
      <c r="H14110">
        <v>0.348314606741573</v>
      </c>
      <c r="I14110">
        <v>5.2083333333333301E-2</v>
      </c>
      <c r="J14110" s="1">
        <v>0</v>
      </c>
      <c r="K14110" t="s">
        <v>23241</v>
      </c>
      <c r="L14110" t="s">
        <v>51464</v>
      </c>
      <c r="M14110" t="s">
        <v>51465</v>
      </c>
    </row>
    <row r="14111" spans="1:13">
      <c r="A14111" s="1" t="s">
        <v>16128</v>
      </c>
      <c r="B14111">
        <v>3.1564162313017198E-5</v>
      </c>
      <c r="C14111" s="1">
        <v>6.5140497828435301E-4</v>
      </c>
      <c r="D14111">
        <v>0.55000000000000004</v>
      </c>
      <c r="E14111">
        <v>0.76136363636363602</v>
      </c>
      <c r="F14111">
        <v>0.46273291925465798</v>
      </c>
      <c r="G14111">
        <v>1</v>
      </c>
      <c r="H14111">
        <v>0.87623762376237602</v>
      </c>
      <c r="I14111">
        <v>0.95930232558139505</v>
      </c>
      <c r="J14111" s="1" t="s">
        <v>23229</v>
      </c>
      <c r="K14111" t="s">
        <v>23238</v>
      </c>
      <c r="L14111" t="s">
        <v>51466</v>
      </c>
      <c r="M14111" t="s">
        <v>51467</v>
      </c>
    </row>
    <row r="14112" spans="1:13">
      <c r="A14112" s="1" t="s">
        <v>16129</v>
      </c>
      <c r="B14112">
        <v>2.6212515679935002E-5</v>
      </c>
      <c r="C14112" s="1">
        <v>4.2981230759485498E-4</v>
      </c>
      <c r="D14112">
        <v>0</v>
      </c>
      <c r="E14112">
        <v>0</v>
      </c>
      <c r="F14112">
        <v>1.38888888888889E-2</v>
      </c>
      <c r="G14112">
        <v>5.1724137931034503E-2</v>
      </c>
      <c r="H14112">
        <v>0.10377358490565999</v>
      </c>
      <c r="I14112">
        <v>0.19166666666666701</v>
      </c>
      <c r="J14112" s="1">
        <v>0</v>
      </c>
      <c r="K14112" t="s">
        <v>23238</v>
      </c>
      <c r="L14112" t="s">
        <v>51468</v>
      </c>
      <c r="M14112" t="s">
        <v>51469</v>
      </c>
    </row>
    <row r="14113" spans="1:13">
      <c r="A14113" s="1" t="s">
        <v>16130</v>
      </c>
      <c r="B14113">
        <v>1.2863615440756301E-5</v>
      </c>
      <c r="C14113" s="1">
        <v>1.32009426801777E-8</v>
      </c>
      <c r="D14113">
        <v>0</v>
      </c>
      <c r="E14113">
        <v>0</v>
      </c>
      <c r="F14113">
        <v>0</v>
      </c>
      <c r="G14113">
        <v>0.581395348837209</v>
      </c>
      <c r="H14113">
        <v>2.1505376344085999E-2</v>
      </c>
      <c r="I14113">
        <v>0.190140845070423</v>
      </c>
      <c r="J14113" s="1">
        <v>0</v>
      </c>
      <c r="K14113" t="s">
        <v>23241</v>
      </c>
      <c r="L14113" t="s">
        <v>51470</v>
      </c>
      <c r="M14113" t="s">
        <v>51471</v>
      </c>
    </row>
    <row r="14114" spans="1:13">
      <c r="A14114" s="1" t="s">
        <v>16131</v>
      </c>
      <c r="B14114">
        <v>4.8345914873144095E-7</v>
      </c>
      <c r="C14114" s="1">
        <v>2.04806707930585E-5</v>
      </c>
      <c r="D14114">
        <v>0.984375</v>
      </c>
      <c r="E14114">
        <v>0.93229166666666696</v>
      </c>
      <c r="F14114">
        <v>0.87301587301587302</v>
      </c>
      <c r="G14114">
        <v>0.97413793103448298</v>
      </c>
      <c r="H14114">
        <v>0.86842105263157898</v>
      </c>
      <c r="I14114">
        <v>0.93388429752066104</v>
      </c>
      <c r="J14114" s="1">
        <v>0.95454545454545503</v>
      </c>
      <c r="K14114" t="s">
        <v>23241</v>
      </c>
      <c r="L14114" t="s">
        <v>51472</v>
      </c>
      <c r="M14114" t="s">
        <v>51473</v>
      </c>
    </row>
    <row r="14115" spans="1:13">
      <c r="A14115" s="1" t="s">
        <v>16132</v>
      </c>
      <c r="B14115">
        <v>2.4672374879963501E-5</v>
      </c>
      <c r="C14115" s="1">
        <v>7.7984434079959004E-7</v>
      </c>
      <c r="D14115">
        <v>3.3333333333333298E-2</v>
      </c>
      <c r="E14115">
        <v>0.240963855421687</v>
      </c>
      <c r="F14115">
        <v>3.0487804878048799E-3</v>
      </c>
      <c r="G14115">
        <v>0</v>
      </c>
      <c r="H14115">
        <v>1.8292682926829298E-2</v>
      </c>
      <c r="I14115">
        <v>8.4745762711864406E-3</v>
      </c>
      <c r="J14115" s="1">
        <v>0</v>
      </c>
      <c r="K14115" t="s">
        <v>23242</v>
      </c>
      <c r="L14115" t="s">
        <v>51474</v>
      </c>
      <c r="M14115" t="s">
        <v>51475</v>
      </c>
    </row>
    <row r="14116" spans="1:13">
      <c r="A14116" s="1" t="s">
        <v>16133</v>
      </c>
      <c r="B14116">
        <v>4.5256759970503E-6</v>
      </c>
      <c r="C14116" s="1">
        <v>4.4166951399226398E-6</v>
      </c>
      <c r="D14116">
        <v>3.7037037037037E-2</v>
      </c>
      <c r="E14116">
        <v>0</v>
      </c>
      <c r="F14116">
        <v>8.0745341614906804E-2</v>
      </c>
      <c r="G14116">
        <v>1.16279069767442E-2</v>
      </c>
      <c r="H14116">
        <v>0.26404494382022498</v>
      </c>
      <c r="I14116">
        <v>5.3846153846153801E-2</v>
      </c>
      <c r="J14116" s="1">
        <v>0</v>
      </c>
      <c r="K14116" t="s">
        <v>23242</v>
      </c>
      <c r="L14116" t="s">
        <v>51476</v>
      </c>
      <c r="M14116" t="s">
        <v>51477</v>
      </c>
    </row>
    <row r="14117" spans="1:13">
      <c r="A14117" s="1" t="s">
        <v>16134</v>
      </c>
      <c r="B14117">
        <v>2.2702975761478799E-5</v>
      </c>
      <c r="C14117" s="1">
        <v>2.0950713874019601E-4</v>
      </c>
      <c r="D14117">
        <v>0</v>
      </c>
      <c r="E14117">
        <v>0</v>
      </c>
      <c r="F14117">
        <v>0.15</v>
      </c>
      <c r="G14117">
        <v>6.5789473684210495E-2</v>
      </c>
      <c r="H14117">
        <v>0.64583333333333304</v>
      </c>
      <c r="I14117">
        <v>6.25E-2</v>
      </c>
      <c r="J14117" s="1" t="s">
        <v>23229</v>
      </c>
      <c r="K14117" t="s">
        <v>23241</v>
      </c>
      <c r="L14117" t="s">
        <v>51478</v>
      </c>
      <c r="M14117" t="s">
        <v>51479</v>
      </c>
    </row>
    <row r="14118" spans="1:13">
      <c r="A14118" s="1" t="s">
        <v>16135</v>
      </c>
      <c r="B14118">
        <v>1.62779395799272E-6</v>
      </c>
      <c r="C14118" s="1">
        <v>2.65263267570043E-8</v>
      </c>
      <c r="D14118">
        <v>0.9375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 s="1" t="s">
        <v>23229</v>
      </c>
      <c r="K14118" t="s">
        <v>23238</v>
      </c>
      <c r="L14118" t="s">
        <v>51480</v>
      </c>
      <c r="M14118" t="s">
        <v>51481</v>
      </c>
    </row>
    <row r="14119" spans="1:13">
      <c r="A14119" s="1" t="s">
        <v>16136</v>
      </c>
      <c r="B14119">
        <v>1.84584941639971E-4</v>
      </c>
      <c r="C14119" s="1">
        <v>9.5880585948080492E-6</v>
      </c>
      <c r="D14119">
        <v>0.98387096774193505</v>
      </c>
      <c r="E14119">
        <v>0.75531914893617003</v>
      </c>
      <c r="F14119">
        <v>1</v>
      </c>
      <c r="G14119">
        <v>0.94339622641509402</v>
      </c>
      <c r="H14119">
        <v>0.99553571428571397</v>
      </c>
      <c r="I14119">
        <v>0.97368421052631604</v>
      </c>
      <c r="J14119" s="1">
        <v>1</v>
      </c>
      <c r="K14119" t="s">
        <v>23238</v>
      </c>
      <c r="L14119" t="s">
        <v>51482</v>
      </c>
      <c r="M14119" t="s">
        <v>51483</v>
      </c>
    </row>
    <row r="14120" spans="1:13">
      <c r="A14120" s="1" t="s">
        <v>16137</v>
      </c>
      <c r="B14120">
        <v>2.0953525709801199E-5</v>
      </c>
      <c r="C14120" s="1">
        <v>1.31397697680553E-5</v>
      </c>
      <c r="D14120">
        <v>0.71875</v>
      </c>
      <c r="E14120">
        <v>0.987179487179487</v>
      </c>
      <c r="F14120">
        <v>0.86285714285714299</v>
      </c>
      <c r="G14120">
        <v>1</v>
      </c>
      <c r="H14120">
        <v>0.92666666666666697</v>
      </c>
      <c r="I14120">
        <v>0.81372549019607798</v>
      </c>
      <c r="J14120" s="1">
        <v>1</v>
      </c>
      <c r="K14120" t="s">
        <v>23239</v>
      </c>
      <c r="L14120" t="s">
        <v>51484</v>
      </c>
      <c r="M14120" t="s">
        <v>51485</v>
      </c>
    </row>
    <row r="14121" spans="1:13">
      <c r="A14121" s="1" t="s">
        <v>16138</v>
      </c>
      <c r="B14121">
        <v>6.6464557937892601E-6</v>
      </c>
      <c r="C14121" s="1">
        <v>1.4350401301958199E-6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>
        <v>0.89516129032258096</v>
      </c>
      <c r="J14121" s="1">
        <v>0</v>
      </c>
      <c r="K14121" t="s">
        <v>23241</v>
      </c>
      <c r="L14121" t="s">
        <v>51486</v>
      </c>
      <c r="M14121" t="s">
        <v>51487</v>
      </c>
    </row>
    <row r="14122" spans="1:13">
      <c r="A14122" s="1" t="s">
        <v>16139</v>
      </c>
      <c r="B14122">
        <v>2.0705247175610502E-6</v>
      </c>
      <c r="C14122" s="1">
        <v>4.6308407908613501E-5</v>
      </c>
      <c r="D14122">
        <v>0.98</v>
      </c>
      <c r="E14122">
        <v>1</v>
      </c>
      <c r="F14122">
        <v>1</v>
      </c>
      <c r="G14122">
        <v>1</v>
      </c>
      <c r="H14122">
        <v>1</v>
      </c>
      <c r="I14122">
        <v>0.90594059405940597</v>
      </c>
      <c r="J14122" s="1" t="s">
        <v>23229</v>
      </c>
      <c r="K14122" t="s">
        <v>23241</v>
      </c>
      <c r="L14122" t="s">
        <v>51488</v>
      </c>
      <c r="M14122" t="s">
        <v>51489</v>
      </c>
    </row>
    <row r="14123" spans="1:13">
      <c r="A14123" s="1" t="s">
        <v>16140</v>
      </c>
      <c r="B14123">
        <v>1.1738697963287E-5</v>
      </c>
      <c r="C14123" s="1">
        <v>6.1773399666333702E-6</v>
      </c>
      <c r="D14123">
        <v>0.98275862068965503</v>
      </c>
      <c r="E14123">
        <v>0.99275362318840599</v>
      </c>
      <c r="F14123">
        <v>0.88306451612903203</v>
      </c>
      <c r="G14123">
        <v>1</v>
      </c>
      <c r="H14123">
        <v>1</v>
      </c>
      <c r="I14123">
        <v>1</v>
      </c>
      <c r="J14123" s="1">
        <v>1</v>
      </c>
      <c r="K14123" t="s">
        <v>23238</v>
      </c>
      <c r="L14123" t="s">
        <v>51490</v>
      </c>
      <c r="M14123" t="s">
        <v>51491</v>
      </c>
    </row>
    <row r="14124" spans="1:13">
      <c r="A14124" s="1" t="s">
        <v>16141</v>
      </c>
      <c r="B14124">
        <v>2.4490923408344E-6</v>
      </c>
      <c r="C14124" s="1">
        <v>2.5825998406840099E-6</v>
      </c>
      <c r="D14124">
        <v>1</v>
      </c>
      <c r="E14124">
        <v>0.99479166666666696</v>
      </c>
      <c r="F14124">
        <v>1</v>
      </c>
      <c r="G14124">
        <v>0.99137931034482796</v>
      </c>
      <c r="H14124">
        <v>0.98684210526315796</v>
      </c>
      <c r="I14124">
        <v>0.99173553719008301</v>
      </c>
      <c r="J14124" s="1">
        <v>0.13636363636363599</v>
      </c>
      <c r="K14124" t="s">
        <v>23238</v>
      </c>
      <c r="L14124" t="s">
        <v>51492</v>
      </c>
      <c r="M14124" t="s">
        <v>51493</v>
      </c>
    </row>
    <row r="14125" spans="1:13">
      <c r="A14125" s="1" t="s">
        <v>16142</v>
      </c>
      <c r="B14125">
        <v>2.9620517885231299E-5</v>
      </c>
      <c r="C14125" s="1">
        <v>1.1347470236028599E-5</v>
      </c>
      <c r="D14125">
        <v>8.9285714285714302E-2</v>
      </c>
      <c r="E14125">
        <v>0</v>
      </c>
      <c r="F14125">
        <v>2.3809523809523801E-2</v>
      </c>
      <c r="G14125">
        <v>0</v>
      </c>
      <c r="H14125">
        <v>0</v>
      </c>
      <c r="I14125">
        <v>1.3333333333333299E-2</v>
      </c>
      <c r="J14125" s="1">
        <v>0</v>
      </c>
      <c r="K14125" t="s">
        <v>23239</v>
      </c>
      <c r="L14125" t="s">
        <v>51494</v>
      </c>
      <c r="M14125" t="s">
        <v>51495</v>
      </c>
    </row>
    <row r="14126" spans="1:13">
      <c r="A14126" s="1" t="s">
        <v>16143</v>
      </c>
      <c r="B14126">
        <v>8.9975184460829805E-7</v>
      </c>
      <c r="C14126" s="1">
        <v>2.5761964042663199E-5</v>
      </c>
      <c r="D14126">
        <v>0.97499999999999998</v>
      </c>
      <c r="E14126">
        <v>0.94186046511627897</v>
      </c>
      <c r="F14126">
        <v>0.92338709677419395</v>
      </c>
      <c r="G14126">
        <v>1</v>
      </c>
      <c r="H14126">
        <v>1</v>
      </c>
      <c r="I14126">
        <v>0.97222222222222199</v>
      </c>
      <c r="J14126" s="1">
        <v>1</v>
      </c>
      <c r="K14126" t="s">
        <v>23238</v>
      </c>
      <c r="L14126" t="s">
        <v>51496</v>
      </c>
      <c r="M14126" t="s">
        <v>51497</v>
      </c>
    </row>
    <row r="14127" spans="1:13">
      <c r="A14127" s="1" t="s">
        <v>16144</v>
      </c>
      <c r="B14127">
        <v>3.5539762854004501E-6</v>
      </c>
      <c r="C14127" s="1">
        <v>3.36031267504788E-6</v>
      </c>
      <c r="D14127">
        <v>0.15625</v>
      </c>
      <c r="E14127">
        <v>5.5555555555555601E-3</v>
      </c>
      <c r="F14127">
        <v>0.04</v>
      </c>
      <c r="G14127">
        <v>0</v>
      </c>
      <c r="H14127">
        <v>5.2631578947368403E-3</v>
      </c>
      <c r="I14127">
        <v>2.2471910112359501E-2</v>
      </c>
      <c r="J14127" s="1">
        <v>0</v>
      </c>
      <c r="K14127" t="s">
        <v>23241</v>
      </c>
      <c r="L14127" t="s">
        <v>51498</v>
      </c>
      <c r="M14127" t="s">
        <v>51499</v>
      </c>
    </row>
    <row r="14128" spans="1:13">
      <c r="A14128" s="1" t="s">
        <v>16145</v>
      </c>
      <c r="B14128">
        <v>0</v>
      </c>
      <c r="C14128" s="1">
        <v>0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 s="1">
        <v>4.5454545454545497E-2</v>
      </c>
      <c r="K14128" t="s">
        <v>23241</v>
      </c>
      <c r="L14128" t="s">
        <v>51500</v>
      </c>
      <c r="M14128" t="s">
        <v>51501</v>
      </c>
    </row>
    <row r="14129" spans="1:13">
      <c r="A14129" s="1" t="s">
        <v>16146</v>
      </c>
      <c r="B14129">
        <v>3.1553810135253001E-6</v>
      </c>
      <c r="C14129" s="1">
        <v>6.2911850734169399E-7</v>
      </c>
      <c r="D14129">
        <v>0.98387096774193505</v>
      </c>
      <c r="E14129">
        <v>1</v>
      </c>
      <c r="F14129">
        <v>0.99687499999999996</v>
      </c>
      <c r="G14129">
        <v>1</v>
      </c>
      <c r="H14129">
        <v>1</v>
      </c>
      <c r="I14129">
        <v>0.934782608695652</v>
      </c>
      <c r="J14129" s="1">
        <v>1</v>
      </c>
      <c r="K14129" t="s">
        <v>23239</v>
      </c>
      <c r="L14129" t="s">
        <v>51502</v>
      </c>
      <c r="M14129" t="s">
        <v>51503</v>
      </c>
    </row>
    <row r="14130" spans="1:13">
      <c r="A14130" s="1" t="s">
        <v>16147</v>
      </c>
      <c r="B14130">
        <v>2.33059000514603E-8</v>
      </c>
      <c r="C14130" s="1">
        <v>1.14905505886133E-7</v>
      </c>
      <c r="D14130">
        <v>3.125E-2</v>
      </c>
      <c r="E14130">
        <v>0</v>
      </c>
      <c r="F14130">
        <v>0</v>
      </c>
      <c r="G14130">
        <v>0.23529411764705899</v>
      </c>
      <c r="H14130">
        <v>2.3529411764705899E-2</v>
      </c>
      <c r="I14130">
        <v>2.4390243902439001E-2</v>
      </c>
      <c r="J14130" s="1" t="s">
        <v>23229</v>
      </c>
      <c r="K14130" t="s">
        <v>23239</v>
      </c>
      <c r="L14130" t="s">
        <v>51504</v>
      </c>
      <c r="M14130" t="s">
        <v>51505</v>
      </c>
    </row>
    <row r="14131" spans="1:13">
      <c r="A14131" s="1" t="s">
        <v>16148</v>
      </c>
      <c r="B14131">
        <v>3.0358279955382799E-5</v>
      </c>
      <c r="C14131" s="1">
        <v>1.7089129151070101E-7</v>
      </c>
      <c r="D14131">
        <v>0.32758620689655199</v>
      </c>
      <c r="E14131">
        <v>2.8409090909090901E-2</v>
      </c>
      <c r="F14131">
        <v>5.5555555555555601E-2</v>
      </c>
      <c r="G14131">
        <v>0</v>
      </c>
      <c r="H14131">
        <v>6.8493150684931503E-3</v>
      </c>
      <c r="I14131">
        <v>1.0638297872340399E-2</v>
      </c>
      <c r="J14131" s="1">
        <v>0</v>
      </c>
      <c r="K14131" t="s">
        <v>23242</v>
      </c>
      <c r="L14131" t="s">
        <v>51506</v>
      </c>
      <c r="M14131" t="s">
        <v>51507</v>
      </c>
    </row>
    <row r="14132" spans="1:13">
      <c r="A14132" s="1" t="s">
        <v>16149</v>
      </c>
      <c r="B14132">
        <v>2.8275740061474699E-6</v>
      </c>
      <c r="C14132" s="1">
        <v>7.9870408298257901E-8</v>
      </c>
      <c r="D14132">
        <v>0.91071428571428603</v>
      </c>
      <c r="E14132">
        <v>0.95714285714285696</v>
      </c>
      <c r="F14132">
        <v>0.81034482758620696</v>
      </c>
      <c r="G14132">
        <v>0.83333333333333304</v>
      </c>
      <c r="H14132">
        <v>0.89102564102564097</v>
      </c>
      <c r="I14132">
        <v>0.86764705882352899</v>
      </c>
      <c r="J14132" s="1">
        <v>1</v>
      </c>
      <c r="K14132" t="s">
        <v>23238</v>
      </c>
      <c r="L14132" t="s">
        <v>51508</v>
      </c>
      <c r="M14132" t="s">
        <v>51509</v>
      </c>
    </row>
    <row r="14133" spans="1:13">
      <c r="A14133" s="1" t="s">
        <v>16150</v>
      </c>
      <c r="B14133">
        <v>5.4772856381976702E-5</v>
      </c>
      <c r="C14133" s="1">
        <v>1.50529064612005E-4</v>
      </c>
      <c r="D14133">
        <v>1.5625E-2</v>
      </c>
      <c r="E14133">
        <v>0</v>
      </c>
      <c r="F14133">
        <v>0.123076923076923</v>
      </c>
      <c r="G14133">
        <v>1.72413793103448E-2</v>
      </c>
      <c r="H14133">
        <v>3.07017543859649E-2</v>
      </c>
      <c r="I14133">
        <v>1.6129032258064498E-2</v>
      </c>
      <c r="J14133" s="1">
        <v>0</v>
      </c>
      <c r="K14133" t="s">
        <v>23241</v>
      </c>
      <c r="L14133" t="s">
        <v>51510</v>
      </c>
      <c r="M14133" t="s">
        <v>51511</v>
      </c>
    </row>
    <row r="14134" spans="1:13">
      <c r="A14134" s="1" t="s">
        <v>16151</v>
      </c>
      <c r="B14134">
        <v>8.3568080245663602E-7</v>
      </c>
      <c r="C14134" s="1">
        <v>2.14315954905646E-7</v>
      </c>
      <c r="D14134">
        <v>1</v>
      </c>
      <c r="E14134">
        <v>1</v>
      </c>
      <c r="F14134">
        <v>0.89814814814814803</v>
      </c>
      <c r="G14134">
        <v>1</v>
      </c>
      <c r="H14134">
        <v>0.9609375</v>
      </c>
      <c r="I14134">
        <v>1</v>
      </c>
      <c r="J14134" s="1">
        <v>1</v>
      </c>
      <c r="K14134" t="s">
        <v>23240</v>
      </c>
      <c r="L14134" t="s">
        <v>51512</v>
      </c>
      <c r="M14134" t="s">
        <v>51513</v>
      </c>
    </row>
    <row r="14135" spans="1:13">
      <c r="A14135" s="1" t="s">
        <v>16152</v>
      </c>
      <c r="B14135">
        <v>1.36982356894617E-7</v>
      </c>
      <c r="C14135" s="1">
        <v>2.3614690674054E-8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6.14035087719298E-2</v>
      </c>
      <c r="J14135" s="1">
        <v>0</v>
      </c>
      <c r="K14135" t="s">
        <v>23238</v>
      </c>
      <c r="L14135" t="s">
        <v>51514</v>
      </c>
      <c r="M14135" t="s">
        <v>51515</v>
      </c>
    </row>
    <row r="14136" spans="1:13">
      <c r="A14136" s="1" t="s">
        <v>16153</v>
      </c>
      <c r="B14136">
        <v>7.8125430633130502E-5</v>
      </c>
      <c r="C14136" s="1">
        <v>1.2714273534602101E-4</v>
      </c>
      <c r="D14136">
        <v>0.15517241379310301</v>
      </c>
      <c r="E14136">
        <v>2.32558139534884E-2</v>
      </c>
      <c r="F14136">
        <v>0.58415841584158401</v>
      </c>
      <c r="G14136">
        <v>5.2631578947368397E-2</v>
      </c>
      <c r="H14136">
        <v>0.15</v>
      </c>
      <c r="I14136">
        <v>1.72413793103448E-2</v>
      </c>
      <c r="J14136" s="1">
        <v>0</v>
      </c>
      <c r="K14136" t="s">
        <v>23238</v>
      </c>
      <c r="L14136" t="s">
        <v>51516</v>
      </c>
      <c r="M14136" t="s">
        <v>51517</v>
      </c>
    </row>
    <row r="14137" spans="1:13">
      <c r="A14137" s="1" t="s">
        <v>16154</v>
      </c>
      <c r="B14137">
        <v>7.5861488410277E-7</v>
      </c>
      <c r="C14137" s="1">
        <v>1.7039931834764401E-7</v>
      </c>
      <c r="D14137">
        <v>1</v>
      </c>
      <c r="E14137">
        <v>1</v>
      </c>
      <c r="F14137">
        <v>1</v>
      </c>
      <c r="G14137">
        <v>0.98863636363636398</v>
      </c>
      <c r="H14137">
        <v>0.99484536082474195</v>
      </c>
      <c r="I14137">
        <v>0.92222222222222205</v>
      </c>
      <c r="J14137" s="1" t="s">
        <v>23229</v>
      </c>
      <c r="K14137" t="s">
        <v>23238</v>
      </c>
      <c r="L14137" t="s">
        <v>51518</v>
      </c>
      <c r="M14137" t="s">
        <v>51519</v>
      </c>
    </row>
    <row r="14138" spans="1:13">
      <c r="A14138" s="1" t="s">
        <v>16155</v>
      </c>
      <c r="B14138">
        <v>2.2211040986312399E-6</v>
      </c>
      <c r="C14138" s="1">
        <v>4.4366773850062301E-8</v>
      </c>
      <c r="D14138">
        <v>0.47826086956521702</v>
      </c>
      <c r="E14138">
        <v>0.73493975903614495</v>
      </c>
      <c r="F14138">
        <v>0.78125</v>
      </c>
      <c r="G14138">
        <v>1</v>
      </c>
      <c r="H14138">
        <v>0.90217391304347805</v>
      </c>
      <c r="I14138">
        <v>1</v>
      </c>
      <c r="J14138" s="1">
        <v>1</v>
      </c>
      <c r="K14138" t="s">
        <v>23239</v>
      </c>
      <c r="L14138" t="s">
        <v>51520</v>
      </c>
      <c r="M14138" t="s">
        <v>51521</v>
      </c>
    </row>
    <row r="14139" spans="1:13">
      <c r="A14139" s="1" t="s">
        <v>16156</v>
      </c>
      <c r="B14139">
        <v>3.0592471293018999E-6</v>
      </c>
      <c r="C14139" s="1">
        <v>1.9448476096199898E-6</v>
      </c>
      <c r="D14139">
        <v>3.8461538461538498E-2</v>
      </c>
      <c r="E14139">
        <v>0</v>
      </c>
      <c r="F14139">
        <v>6.13496932515337E-3</v>
      </c>
      <c r="G14139">
        <v>0</v>
      </c>
      <c r="H14139">
        <v>0</v>
      </c>
      <c r="I14139">
        <v>0</v>
      </c>
      <c r="J14139" s="1">
        <v>0</v>
      </c>
      <c r="K14139" t="s">
        <v>23238</v>
      </c>
      <c r="L14139" t="s">
        <v>51522</v>
      </c>
      <c r="M14139" t="s">
        <v>51523</v>
      </c>
    </row>
    <row r="14140" spans="1:13">
      <c r="A14140" s="1" t="s">
        <v>16157</v>
      </c>
      <c r="B14140">
        <v>9.6887129920379494E-6</v>
      </c>
      <c r="C14140" s="1">
        <v>5.0282133223372998E-6</v>
      </c>
      <c r="D14140">
        <v>7.8125E-2</v>
      </c>
      <c r="E14140">
        <v>5.6818181818181802E-3</v>
      </c>
      <c r="F14140">
        <v>0.17204301075268799</v>
      </c>
      <c r="G14140">
        <v>0</v>
      </c>
      <c r="H14140">
        <v>5.9523809523809503E-3</v>
      </c>
      <c r="I14140">
        <v>2.3809523809523801E-2</v>
      </c>
      <c r="J14140" s="1">
        <v>0</v>
      </c>
      <c r="K14140" t="s">
        <v>23241</v>
      </c>
      <c r="L14140" t="s">
        <v>51524</v>
      </c>
      <c r="M14140" t="s">
        <v>51525</v>
      </c>
    </row>
    <row r="14141" spans="1:13">
      <c r="A14141" s="1" t="s">
        <v>16158</v>
      </c>
      <c r="B14141">
        <v>1.6847433594922299E-6</v>
      </c>
      <c r="C14141" s="1">
        <v>2.6535365217176202E-7</v>
      </c>
      <c r="D14141">
        <v>1</v>
      </c>
      <c r="E14141">
        <v>0.97916666666666696</v>
      </c>
      <c r="F14141">
        <v>0.99723756906077299</v>
      </c>
      <c r="G14141">
        <v>1</v>
      </c>
      <c r="H14141">
        <v>0.99509803921568596</v>
      </c>
      <c r="I14141">
        <v>0.94202898550724601</v>
      </c>
      <c r="J14141" s="1" t="s">
        <v>23229</v>
      </c>
      <c r="K14141" t="s">
        <v>23240</v>
      </c>
      <c r="L14141" t="s">
        <v>51526</v>
      </c>
      <c r="M14141" t="s">
        <v>51527</v>
      </c>
    </row>
    <row r="14142" spans="1:13">
      <c r="A14142" s="1" t="s">
        <v>16159</v>
      </c>
      <c r="B14142">
        <v>6.2777286618678799E-6</v>
      </c>
      <c r="C14142" s="1">
        <v>1.7529828024902901E-8</v>
      </c>
      <c r="D14142">
        <v>0.16666666666666699</v>
      </c>
      <c r="E14142">
        <v>3.3333333333333298E-2</v>
      </c>
      <c r="F14142">
        <v>4.1666666666666699E-2</v>
      </c>
      <c r="G14142">
        <v>0</v>
      </c>
      <c r="H14142">
        <v>0</v>
      </c>
      <c r="I14142">
        <v>0</v>
      </c>
      <c r="J14142" s="1">
        <v>0</v>
      </c>
      <c r="K14142" t="s">
        <v>23242</v>
      </c>
      <c r="L14142" t="s">
        <v>51528</v>
      </c>
      <c r="M14142" t="s">
        <v>51529</v>
      </c>
    </row>
    <row r="14143" spans="1:13">
      <c r="A14143" s="1" t="s">
        <v>16160</v>
      </c>
      <c r="B14143">
        <v>7.1728114537252602E-6</v>
      </c>
      <c r="C14143" s="1">
        <v>3.5011483491407001E-4</v>
      </c>
      <c r="D14143">
        <v>0.578125</v>
      </c>
      <c r="E14143">
        <v>0.39010989010989</v>
      </c>
      <c r="F14143">
        <v>0.28865979381443302</v>
      </c>
      <c r="G14143">
        <v>0.74137931034482796</v>
      </c>
      <c r="H14143">
        <v>0.527272727272727</v>
      </c>
      <c r="I14143">
        <v>0.69327731092436995</v>
      </c>
      <c r="J14143" s="1">
        <v>1</v>
      </c>
      <c r="K14143" t="s">
        <v>23238</v>
      </c>
      <c r="L14143" t="s">
        <v>51530</v>
      </c>
      <c r="M14143" t="s">
        <v>51531</v>
      </c>
    </row>
    <row r="14144" spans="1:13">
      <c r="A14144" s="1" t="s">
        <v>16161</v>
      </c>
      <c r="B14144">
        <v>1.1081330463393801E-6</v>
      </c>
      <c r="C14144" s="1">
        <v>2.5959981588927601E-6</v>
      </c>
      <c r="D14144">
        <v>0.44444444444444398</v>
      </c>
      <c r="E14144">
        <v>0.269230769230769</v>
      </c>
      <c r="F14144">
        <v>0.49</v>
      </c>
      <c r="G14144">
        <v>0.9</v>
      </c>
      <c r="H14144">
        <v>0.85714285714285698</v>
      </c>
      <c r="I14144">
        <v>0.73913043478260898</v>
      </c>
      <c r="J14144" s="1">
        <v>1</v>
      </c>
      <c r="K14144" t="s">
        <v>23239</v>
      </c>
      <c r="L14144" t="s">
        <v>51532</v>
      </c>
      <c r="M14144" t="s">
        <v>51533</v>
      </c>
    </row>
    <row r="14145" spans="1:13">
      <c r="A14145" s="1" t="s">
        <v>16162</v>
      </c>
      <c r="B14145">
        <v>7.21627158619307E-6</v>
      </c>
      <c r="C14145" s="1">
        <v>1.0590606349305499E-5</v>
      </c>
      <c r="D14145">
        <v>0</v>
      </c>
      <c r="E14145">
        <v>0</v>
      </c>
      <c r="F14145">
        <v>7.8804347826087001E-2</v>
      </c>
      <c r="G14145">
        <v>0</v>
      </c>
      <c r="H14145">
        <v>0</v>
      </c>
      <c r="I14145">
        <v>0</v>
      </c>
      <c r="J14145" s="1">
        <v>0</v>
      </c>
      <c r="K14145" t="s">
        <v>23241</v>
      </c>
      <c r="L14145" t="s">
        <v>51534</v>
      </c>
      <c r="M14145" t="s">
        <v>51535</v>
      </c>
    </row>
    <row r="14146" spans="1:13">
      <c r="A14146" s="1" t="s">
        <v>16163</v>
      </c>
      <c r="B14146">
        <v>2.5640181406229799E-5</v>
      </c>
      <c r="C14146" s="1">
        <v>1.11489606689284E-4</v>
      </c>
      <c r="D14146">
        <v>0.97916666666666696</v>
      </c>
      <c r="E14146">
        <v>1</v>
      </c>
      <c r="F14146">
        <v>0.73</v>
      </c>
      <c r="G14146">
        <v>0.98148148148148195</v>
      </c>
      <c r="H14146">
        <v>0.7</v>
      </c>
      <c r="I14146">
        <v>0.92035398230088505</v>
      </c>
      <c r="J14146" s="1">
        <v>1</v>
      </c>
      <c r="K14146" t="s">
        <v>23240</v>
      </c>
      <c r="L14146" t="s">
        <v>51536</v>
      </c>
      <c r="M14146" t="s">
        <v>51537</v>
      </c>
    </row>
    <row r="14147" spans="1:13">
      <c r="A14147" s="1" t="s">
        <v>16164</v>
      </c>
      <c r="B14147">
        <v>6.0405301872872699E-6</v>
      </c>
      <c r="C14147" s="1">
        <v>7.7122248568397701E-5</v>
      </c>
      <c r="D14147">
        <v>0.984375</v>
      </c>
      <c r="E14147">
        <v>0.98947368421052595</v>
      </c>
      <c r="F14147">
        <v>0.77748691099476397</v>
      </c>
      <c r="G14147">
        <v>0.96363636363636396</v>
      </c>
      <c r="H14147">
        <v>0.90909090909090895</v>
      </c>
      <c r="I14147">
        <v>0.97321428571428603</v>
      </c>
      <c r="J14147" s="1">
        <v>0.95454545454545503</v>
      </c>
      <c r="K14147" t="s">
        <v>23240</v>
      </c>
      <c r="L14147" t="s">
        <v>51538</v>
      </c>
      <c r="M14147" t="s">
        <v>51539</v>
      </c>
    </row>
    <row r="14148" spans="1:13">
      <c r="A14148" s="1" t="s">
        <v>16165</v>
      </c>
      <c r="B14148">
        <v>1.7594707096406301E-6</v>
      </c>
      <c r="C14148" s="1">
        <v>1.7895143662806099E-5</v>
      </c>
      <c r="D14148">
        <v>0</v>
      </c>
      <c r="E14148">
        <v>0</v>
      </c>
      <c r="F14148">
        <v>0.38860103626942999</v>
      </c>
      <c r="G14148">
        <v>0.125</v>
      </c>
      <c r="H14148">
        <v>0.74257425742574301</v>
      </c>
      <c r="I14148">
        <v>7.9831932773109196E-2</v>
      </c>
      <c r="J14148" s="1">
        <v>0</v>
      </c>
      <c r="K14148" t="s">
        <v>23241</v>
      </c>
      <c r="L14148" t="s">
        <v>51540</v>
      </c>
      <c r="M14148" t="s">
        <v>51541</v>
      </c>
    </row>
    <row r="14149" spans="1:13">
      <c r="A14149" s="1" t="s">
        <v>16166</v>
      </c>
      <c r="B14149">
        <v>3.6225290131764299E-6</v>
      </c>
      <c r="C14149" s="1">
        <v>1.20384106737975E-5</v>
      </c>
      <c r="D14149">
        <v>0</v>
      </c>
      <c r="E14149">
        <v>0</v>
      </c>
      <c r="F14149">
        <v>0.144230769230769</v>
      </c>
      <c r="G14149">
        <v>0</v>
      </c>
      <c r="H14149">
        <v>1.2987012987013E-2</v>
      </c>
      <c r="I14149">
        <v>4.1666666666666699E-2</v>
      </c>
      <c r="J14149" s="1">
        <v>0</v>
      </c>
      <c r="K14149" t="s">
        <v>23239</v>
      </c>
      <c r="L14149" t="s">
        <v>51542</v>
      </c>
      <c r="M14149" t="s">
        <v>51543</v>
      </c>
    </row>
    <row r="14150" spans="1:13">
      <c r="A14150" s="1" t="s">
        <v>16167</v>
      </c>
      <c r="B14150">
        <v>3.7019909335176999E-7</v>
      </c>
      <c r="C14150" s="1">
        <v>1.1005261387465201E-5</v>
      </c>
      <c r="D14150">
        <v>1</v>
      </c>
      <c r="E14150">
        <v>1</v>
      </c>
      <c r="F14150">
        <v>1</v>
      </c>
      <c r="G14150">
        <v>0.81034482758620696</v>
      </c>
      <c r="H14150">
        <v>0.99115044247787598</v>
      </c>
      <c r="I14150">
        <v>0.97154471544715404</v>
      </c>
      <c r="J14150" s="1">
        <v>1</v>
      </c>
      <c r="K14150" t="s">
        <v>23238</v>
      </c>
      <c r="L14150" t="s">
        <v>51544</v>
      </c>
      <c r="M14150" t="s">
        <v>51545</v>
      </c>
    </row>
    <row r="14151" spans="1:13">
      <c r="A14151" s="1" t="s">
        <v>16168</v>
      </c>
      <c r="B14151">
        <v>2.30808286501956E-11</v>
      </c>
      <c r="C14151" s="1">
        <v>8.1001903750605598E-6</v>
      </c>
      <c r="D14151">
        <v>9.5238095238095205E-2</v>
      </c>
      <c r="E14151">
        <v>8.6206896551724102E-3</v>
      </c>
      <c r="F14151">
        <v>2.9069767441860499E-3</v>
      </c>
      <c r="G14151">
        <v>0.25714285714285701</v>
      </c>
      <c r="H14151">
        <v>0</v>
      </c>
      <c r="I14151">
        <v>0.36046511627907002</v>
      </c>
      <c r="J14151" s="1">
        <v>0</v>
      </c>
      <c r="K14151" t="s">
        <v>23238</v>
      </c>
      <c r="L14151" t="s">
        <v>51546</v>
      </c>
      <c r="M14151" t="s">
        <v>51547</v>
      </c>
    </row>
    <row r="14152" spans="1:13">
      <c r="A14152" s="1" t="s">
        <v>16169</v>
      </c>
      <c r="B14152">
        <v>1.66668801316647E-6</v>
      </c>
      <c r="C14152" s="1">
        <v>1.4401733037194899E-7</v>
      </c>
      <c r="D14152">
        <v>1</v>
      </c>
      <c r="E14152">
        <v>0.98529411764705899</v>
      </c>
      <c r="F14152">
        <v>0.995798319327731</v>
      </c>
      <c r="G14152">
        <v>0.91891891891891897</v>
      </c>
      <c r="H14152">
        <v>0.952380952380952</v>
      </c>
      <c r="I14152">
        <v>0.92105263157894701</v>
      </c>
      <c r="J14152" s="1" t="s">
        <v>23229</v>
      </c>
      <c r="K14152" t="s">
        <v>23241</v>
      </c>
      <c r="L14152" t="s">
        <v>51548</v>
      </c>
      <c r="M14152" t="s">
        <v>51549</v>
      </c>
    </row>
    <row r="14153" spans="1:13">
      <c r="A14153" s="1" t="s">
        <v>16170</v>
      </c>
      <c r="B14153">
        <v>2.143270242531E-6</v>
      </c>
      <c r="C14153" s="1">
        <v>1.6920198137681999E-5</v>
      </c>
      <c r="D14153">
        <v>0.97727272727272696</v>
      </c>
      <c r="E14153">
        <v>1</v>
      </c>
      <c r="F14153">
        <v>0.97315436241610698</v>
      </c>
      <c r="G14153">
        <v>0.81707317073170704</v>
      </c>
      <c r="H14153">
        <v>0.92021276595744705</v>
      </c>
      <c r="I14153">
        <v>0.93650793650793696</v>
      </c>
      <c r="J14153" s="1">
        <v>1</v>
      </c>
      <c r="K14153" t="s">
        <v>23242</v>
      </c>
      <c r="L14153" t="s">
        <v>51550</v>
      </c>
      <c r="M14153" t="s">
        <v>51551</v>
      </c>
    </row>
    <row r="14154" spans="1:13">
      <c r="A14154" s="1" t="s">
        <v>16171</v>
      </c>
      <c r="B14154">
        <v>4.5475273323548201E-6</v>
      </c>
      <c r="C14154" s="1">
        <v>5.2632486115636103E-7</v>
      </c>
      <c r="D14154">
        <v>3.5714285714286031E-2</v>
      </c>
      <c r="E14154">
        <v>2.7027027027026973E-2</v>
      </c>
      <c r="F14154">
        <v>8.8495575221240186E-3</v>
      </c>
      <c r="G14154">
        <v>9.090909090909105E-2</v>
      </c>
      <c r="H14154">
        <v>0</v>
      </c>
      <c r="I14154">
        <v>0.10416666666666696</v>
      </c>
      <c r="J14154" s="1">
        <v>0</v>
      </c>
      <c r="K14154" t="s">
        <v>23244</v>
      </c>
      <c r="L14154" t="s">
        <v>51552</v>
      </c>
      <c r="M14154" t="s">
        <v>51553</v>
      </c>
    </row>
    <row r="14155" spans="1:13">
      <c r="A14155" s="1" t="s">
        <v>16172</v>
      </c>
      <c r="B14155">
        <v>2.4657406826141502E-5</v>
      </c>
      <c r="C14155" s="1">
        <v>7.6730389093570005E-5</v>
      </c>
      <c r="D14155">
        <v>1</v>
      </c>
      <c r="E14155">
        <v>1</v>
      </c>
      <c r="F14155">
        <v>0.86176470588235299</v>
      </c>
      <c r="G14155">
        <v>0.98809523809523803</v>
      </c>
      <c r="H14155">
        <v>0.99504950495049505</v>
      </c>
      <c r="I14155">
        <v>1</v>
      </c>
      <c r="J14155" s="1" t="s">
        <v>23229</v>
      </c>
      <c r="K14155" t="s">
        <v>23238</v>
      </c>
      <c r="L14155" t="s">
        <v>51554</v>
      </c>
      <c r="M14155" t="s">
        <v>51555</v>
      </c>
    </row>
    <row r="14156" spans="1:13">
      <c r="A14156" s="1" t="s">
        <v>16173</v>
      </c>
      <c r="B14156">
        <v>1.19936665889877E-6</v>
      </c>
      <c r="C14156" s="1">
        <v>1.7623449780904799E-4</v>
      </c>
      <c r="D14156">
        <v>0.96875</v>
      </c>
      <c r="E14156">
        <v>0.99479166666666696</v>
      </c>
      <c r="F14156">
        <v>0.96153846153846201</v>
      </c>
      <c r="G14156">
        <v>0.39090909090909098</v>
      </c>
      <c r="H14156">
        <v>0.90090090090090102</v>
      </c>
      <c r="I14156">
        <v>0.72807017543859698</v>
      </c>
      <c r="J14156" s="1">
        <v>1</v>
      </c>
      <c r="K14156" t="s">
        <v>23238</v>
      </c>
      <c r="L14156" t="s">
        <v>51556</v>
      </c>
      <c r="M14156" t="s">
        <v>51557</v>
      </c>
    </row>
    <row r="14157" spans="1:13">
      <c r="A14157" s="1" t="s">
        <v>16174</v>
      </c>
      <c r="B14157">
        <v>1.00113496648784E-6</v>
      </c>
      <c r="C14157" s="1">
        <v>2.61315121550991E-5</v>
      </c>
      <c r="D14157">
        <v>0</v>
      </c>
      <c r="E14157">
        <v>0</v>
      </c>
      <c r="F14157">
        <v>0</v>
      </c>
      <c r="G14157">
        <v>0.41463414634146301</v>
      </c>
      <c r="H14157">
        <v>4.8672566371681401E-2</v>
      </c>
      <c r="I14157">
        <v>0.22772277227722801</v>
      </c>
      <c r="J14157" s="1">
        <v>0</v>
      </c>
      <c r="K14157" t="s">
        <v>23239</v>
      </c>
      <c r="L14157" t="s">
        <v>51558</v>
      </c>
      <c r="M14157" t="s">
        <v>51559</v>
      </c>
    </row>
    <row r="14158" spans="1:13">
      <c r="A14158" s="1" t="s">
        <v>16175</v>
      </c>
      <c r="B14158">
        <v>2.40040665716385E-4</v>
      </c>
      <c r="C14158" s="1">
        <v>3.4010135076040601E-4</v>
      </c>
      <c r="D14158">
        <v>0.703125</v>
      </c>
      <c r="E14158">
        <v>0.33516483516483497</v>
      </c>
      <c r="F14158">
        <v>3.6111111111111101E-2</v>
      </c>
      <c r="G14158">
        <v>0.13793103448275901</v>
      </c>
      <c r="H14158">
        <v>0.56043956043956</v>
      </c>
      <c r="I14158">
        <v>0.186440677966102</v>
      </c>
      <c r="J14158" s="1">
        <v>0</v>
      </c>
      <c r="K14158" t="s">
        <v>23241</v>
      </c>
      <c r="L14158" t="s">
        <v>51560</v>
      </c>
      <c r="M14158" t="s">
        <v>51561</v>
      </c>
    </row>
    <row r="14159" spans="1:13">
      <c r="A14159" s="1" t="s">
        <v>16176</v>
      </c>
      <c r="B14159">
        <v>2.2325531831517701E-9</v>
      </c>
      <c r="C14159" s="1">
        <v>2.88056239788826E-6</v>
      </c>
      <c r="D14159">
        <v>3.8461538461538498E-2</v>
      </c>
      <c r="E14159">
        <v>0</v>
      </c>
      <c r="F14159">
        <v>4.48717948717949E-2</v>
      </c>
      <c r="G14159">
        <v>0</v>
      </c>
      <c r="H14159">
        <v>7.14285714285714E-3</v>
      </c>
      <c r="I14159">
        <v>0</v>
      </c>
      <c r="J14159" s="1">
        <v>0</v>
      </c>
      <c r="K14159" t="s">
        <v>23238</v>
      </c>
      <c r="L14159" t="s">
        <v>51562</v>
      </c>
      <c r="M14159" t="s">
        <v>51563</v>
      </c>
    </row>
    <row r="14160" spans="1:13">
      <c r="A14160" s="1" t="s">
        <v>16177</v>
      </c>
      <c r="B14160">
        <v>3.3939641231528801E-5</v>
      </c>
      <c r="C14160" s="1">
        <v>2.9298196715972601E-6</v>
      </c>
      <c r="D14160">
        <v>0.2</v>
      </c>
      <c r="E14160">
        <v>0</v>
      </c>
      <c r="F14160">
        <v>0</v>
      </c>
      <c r="G14160">
        <v>0</v>
      </c>
      <c r="H14160">
        <v>0</v>
      </c>
      <c r="I14160">
        <v>2.9411764705882401E-2</v>
      </c>
      <c r="J14160" s="1" t="s">
        <v>23229</v>
      </c>
      <c r="K14160" t="s">
        <v>23239</v>
      </c>
      <c r="L14160" t="s">
        <v>51564</v>
      </c>
      <c r="M14160" t="s">
        <v>51565</v>
      </c>
    </row>
    <row r="14161" spans="1:13">
      <c r="A14161" s="1" t="s">
        <v>16178</v>
      </c>
      <c r="B14161">
        <v>7.4562714934513503E-8</v>
      </c>
      <c r="C14161" s="1">
        <v>3.02230514740727E-5</v>
      </c>
      <c r="D14161">
        <v>0</v>
      </c>
      <c r="E14161">
        <v>0</v>
      </c>
      <c r="F14161">
        <v>0</v>
      </c>
      <c r="G14161">
        <v>0</v>
      </c>
      <c r="H14161">
        <v>2.9069767441860499E-2</v>
      </c>
      <c r="I14161">
        <v>4.7619047619047603E-2</v>
      </c>
      <c r="J14161" s="1" t="s">
        <v>23229</v>
      </c>
      <c r="K14161" t="s">
        <v>23239</v>
      </c>
      <c r="L14161" t="s">
        <v>51566</v>
      </c>
      <c r="M14161" t="s">
        <v>51567</v>
      </c>
    </row>
    <row r="14162" spans="1:13">
      <c r="A14162" s="1" t="s">
        <v>16179</v>
      </c>
      <c r="B14162">
        <v>7.59046009126794E-6</v>
      </c>
      <c r="C14162" s="1">
        <v>9.8438468288921603E-8</v>
      </c>
      <c r="D14162">
        <v>0.109375</v>
      </c>
      <c r="E14162">
        <v>0</v>
      </c>
      <c r="F14162">
        <v>2.5773195876288698E-3</v>
      </c>
      <c r="G14162">
        <v>0</v>
      </c>
      <c r="H14162">
        <v>0</v>
      </c>
      <c r="I14162">
        <v>0</v>
      </c>
      <c r="J14162" s="1" t="s">
        <v>23229</v>
      </c>
      <c r="K14162" t="s">
        <v>23238</v>
      </c>
      <c r="L14162" t="s">
        <v>51568</v>
      </c>
      <c r="M14162" t="s">
        <v>51569</v>
      </c>
    </row>
    <row r="14163" spans="1:13">
      <c r="A14163" s="1" t="s">
        <v>16180</v>
      </c>
      <c r="B14163">
        <v>3.6171624726784798E-6</v>
      </c>
      <c r="C14163" s="1">
        <v>3.2114204439721701E-9</v>
      </c>
      <c r="D14163">
        <v>0.328125</v>
      </c>
      <c r="E14163">
        <v>0.14457831325301199</v>
      </c>
      <c r="F14163">
        <v>0.31065088757396397</v>
      </c>
      <c r="G14163">
        <v>4.5454545454545497E-2</v>
      </c>
      <c r="H14163">
        <v>0.62987012987013002</v>
      </c>
      <c r="I14163">
        <v>9.6774193548387094E-2</v>
      </c>
      <c r="J14163" s="1">
        <v>0</v>
      </c>
      <c r="K14163" t="s">
        <v>23238</v>
      </c>
      <c r="L14163" t="s">
        <v>51570</v>
      </c>
      <c r="M14163" t="s">
        <v>51571</v>
      </c>
    </row>
    <row r="14164" spans="1:13">
      <c r="A14164" s="1" t="s">
        <v>16181</v>
      </c>
      <c r="B14164">
        <v>6.8853157245290998E-6</v>
      </c>
      <c r="C14164" s="1">
        <v>1.3142260855541399E-7</v>
      </c>
      <c r="D14164">
        <v>0.931034482758621</v>
      </c>
      <c r="E14164">
        <v>0.987179487179487</v>
      </c>
      <c r="F14164">
        <v>1</v>
      </c>
      <c r="G14164">
        <v>1</v>
      </c>
      <c r="H14164">
        <v>1</v>
      </c>
      <c r="I14164">
        <v>1</v>
      </c>
      <c r="J14164" s="1">
        <v>1</v>
      </c>
      <c r="K14164" t="s">
        <v>23241</v>
      </c>
      <c r="L14164" t="s">
        <v>51572</v>
      </c>
      <c r="M14164" t="s">
        <v>51573</v>
      </c>
    </row>
    <row r="14165" spans="1:13">
      <c r="A14165" s="1" t="s">
        <v>16182</v>
      </c>
      <c r="B14165">
        <v>4.3612139455352401E-7</v>
      </c>
      <c r="C14165" s="1">
        <v>7.60505503257465E-7</v>
      </c>
      <c r="D14165">
        <v>0.967741935483871</v>
      </c>
      <c r="E14165">
        <v>1</v>
      </c>
      <c r="F14165">
        <v>0.99696969696969695</v>
      </c>
      <c r="G14165">
        <v>1</v>
      </c>
      <c r="H14165">
        <v>0.98809523809523803</v>
      </c>
      <c r="I14165">
        <v>1</v>
      </c>
      <c r="J14165" s="1">
        <v>1</v>
      </c>
      <c r="K14165" t="s">
        <v>23239</v>
      </c>
      <c r="L14165" t="s">
        <v>51574</v>
      </c>
      <c r="M14165" t="s">
        <v>51575</v>
      </c>
    </row>
    <row r="14166" spans="1:13">
      <c r="A14166" s="1" t="s">
        <v>16183</v>
      </c>
      <c r="B14166">
        <v>1.09603069538902E-6</v>
      </c>
      <c r="C14166" s="1">
        <v>2.86821823603032E-7</v>
      </c>
      <c r="D14166">
        <v>0.19230769230769201</v>
      </c>
      <c r="E14166">
        <v>0.2</v>
      </c>
      <c r="F14166">
        <v>6.4935064935064896E-3</v>
      </c>
      <c r="G14166">
        <v>0</v>
      </c>
      <c r="H14166">
        <v>0</v>
      </c>
      <c r="I14166">
        <v>9.0909090909090898E-2</v>
      </c>
      <c r="J14166" s="1">
        <v>0</v>
      </c>
      <c r="K14166" t="s">
        <v>23241</v>
      </c>
      <c r="L14166" t="s">
        <v>51576</v>
      </c>
      <c r="M14166" t="s">
        <v>51577</v>
      </c>
    </row>
    <row r="14167" spans="1:13">
      <c r="A14167" s="1" t="s">
        <v>16184</v>
      </c>
      <c r="B14167">
        <v>1.0167629653590899E-4</v>
      </c>
      <c r="C14167" s="1">
        <v>3.99824351629892E-8</v>
      </c>
      <c r="D14167">
        <v>0.90322580645161299</v>
      </c>
      <c r="E14167">
        <v>0.83125000000000004</v>
      </c>
      <c r="F14167">
        <v>0.90721649484536104</v>
      </c>
      <c r="G14167">
        <v>0.74137931034482796</v>
      </c>
      <c r="H14167">
        <v>0.93859649122806998</v>
      </c>
      <c r="I14167">
        <v>0.88709677419354804</v>
      </c>
      <c r="J14167" s="1">
        <v>1</v>
      </c>
      <c r="K14167" t="s">
        <v>23238</v>
      </c>
      <c r="L14167" t="s">
        <v>51578</v>
      </c>
      <c r="M14167" t="s">
        <v>51579</v>
      </c>
    </row>
    <row r="14168" spans="1:13">
      <c r="A14168" s="1" t="s">
        <v>16185</v>
      </c>
      <c r="B14168">
        <v>2.3603964755021501E-4</v>
      </c>
      <c r="C14168" s="1">
        <v>7.2128334878082404E-6</v>
      </c>
      <c r="D14168">
        <v>1</v>
      </c>
      <c r="E14168">
        <v>0.38157894736842102</v>
      </c>
      <c r="F14168">
        <v>1</v>
      </c>
      <c r="G14168">
        <v>1</v>
      </c>
      <c r="H14168">
        <v>1</v>
      </c>
      <c r="I14168">
        <v>1</v>
      </c>
      <c r="J14168" s="1" t="s">
        <v>23229</v>
      </c>
      <c r="K14168" t="s">
        <v>23242</v>
      </c>
      <c r="L14168" t="s">
        <v>51580</v>
      </c>
      <c r="M14168" t="s">
        <v>51581</v>
      </c>
    </row>
    <row r="14169" spans="1:13">
      <c r="A14169" s="1" t="s">
        <v>16186</v>
      </c>
      <c r="B14169">
        <v>9.7946810196518897E-5</v>
      </c>
      <c r="C14169" s="1">
        <v>1.0373608363552299E-5</v>
      </c>
      <c r="D14169">
        <v>0.967741935483871</v>
      </c>
      <c r="E14169">
        <v>1</v>
      </c>
      <c r="F14169">
        <v>0.65243902439024404</v>
      </c>
      <c r="G14169">
        <v>1</v>
      </c>
      <c r="H14169">
        <v>0.484615384615385</v>
      </c>
      <c r="I14169">
        <v>0.85263157894736796</v>
      </c>
      <c r="J14169" s="1">
        <v>1</v>
      </c>
      <c r="K14169" t="s">
        <v>23238</v>
      </c>
      <c r="L14169" t="s">
        <v>51582</v>
      </c>
      <c r="M14169" t="s">
        <v>51583</v>
      </c>
    </row>
    <row r="14170" spans="1:13">
      <c r="A14170" s="1" t="s">
        <v>16187</v>
      </c>
      <c r="B14170">
        <v>3.1270947959582602E-6</v>
      </c>
      <c r="C14170" s="1">
        <v>3.8887259642871699E-6</v>
      </c>
      <c r="D14170">
        <v>1</v>
      </c>
      <c r="E14170">
        <v>1</v>
      </c>
      <c r="F14170">
        <v>1</v>
      </c>
      <c r="G14170">
        <v>0.83333333333333304</v>
      </c>
      <c r="H14170">
        <v>0.97727272727272696</v>
      </c>
      <c r="I14170">
        <v>0.90789473684210498</v>
      </c>
      <c r="J14170" s="1" t="s">
        <v>23229</v>
      </c>
      <c r="K14170" t="s">
        <v>23237</v>
      </c>
      <c r="L14170" t="s">
        <v>51584</v>
      </c>
      <c r="M14170" t="s">
        <v>51585</v>
      </c>
    </row>
    <row r="14171" spans="1:13">
      <c r="A14171" s="1" t="s">
        <v>16188</v>
      </c>
      <c r="B14171">
        <v>1.6686196537017199E-8</v>
      </c>
      <c r="C14171" s="1">
        <v>7.6308683234067804E-6</v>
      </c>
      <c r="D14171">
        <v>6.25E-2</v>
      </c>
      <c r="E14171">
        <v>5.4945054945054903E-2</v>
      </c>
      <c r="F14171">
        <v>1.06951871657754E-2</v>
      </c>
      <c r="G14171">
        <v>4.7619047619047603E-2</v>
      </c>
      <c r="H14171">
        <v>2.27272727272727E-2</v>
      </c>
      <c r="I14171">
        <v>7.69230769230769E-2</v>
      </c>
      <c r="J14171" s="1">
        <v>0.27777777777777801</v>
      </c>
      <c r="K14171" t="s">
        <v>23238</v>
      </c>
      <c r="L14171" t="s">
        <v>51586</v>
      </c>
      <c r="M14171" t="s">
        <v>51587</v>
      </c>
    </row>
    <row r="14172" spans="1:13">
      <c r="A14172" s="1" t="s">
        <v>16189</v>
      </c>
      <c r="B14172">
        <v>2.5417133134132003E-4</v>
      </c>
      <c r="C14172" s="1">
        <v>3.4965529920976399E-6</v>
      </c>
      <c r="D14172">
        <v>0</v>
      </c>
      <c r="E14172">
        <v>0.20526315789473701</v>
      </c>
      <c r="F14172">
        <v>0</v>
      </c>
      <c r="G14172">
        <v>0</v>
      </c>
      <c r="H14172">
        <v>4.7169811320754698E-3</v>
      </c>
      <c r="I14172">
        <v>4.6728971962616802E-3</v>
      </c>
      <c r="J14172" s="1">
        <v>0</v>
      </c>
      <c r="K14172" t="s">
        <v>23241</v>
      </c>
      <c r="L14172" t="s">
        <v>51588</v>
      </c>
      <c r="M14172" t="s">
        <v>51589</v>
      </c>
    </row>
    <row r="14173" spans="1:13">
      <c r="A14173" s="1" t="s">
        <v>16190</v>
      </c>
      <c r="B14173">
        <v>1.2113855737079701E-6</v>
      </c>
      <c r="C14173" s="1">
        <v>1.4028603963706901E-6</v>
      </c>
      <c r="D14173">
        <v>1</v>
      </c>
      <c r="E14173">
        <v>1</v>
      </c>
      <c r="F14173">
        <v>1</v>
      </c>
      <c r="G14173">
        <v>0.99137931034482796</v>
      </c>
      <c r="H14173">
        <v>1</v>
      </c>
      <c r="I14173">
        <v>0.97131147540983598</v>
      </c>
      <c r="J14173" s="1">
        <v>1</v>
      </c>
      <c r="K14173" t="s">
        <v>23238</v>
      </c>
      <c r="L14173" t="s">
        <v>51590</v>
      </c>
      <c r="M14173" t="s">
        <v>51591</v>
      </c>
    </row>
    <row r="14174" spans="1:13">
      <c r="A14174" s="1" t="s">
        <v>16191</v>
      </c>
      <c r="B14174">
        <v>2.2963924332064099E-4</v>
      </c>
      <c r="C14174" s="1">
        <v>4.6204732161919803E-6</v>
      </c>
      <c r="D14174">
        <v>0</v>
      </c>
      <c r="E14174">
        <v>0.21839080459770099</v>
      </c>
      <c r="F14174">
        <v>0</v>
      </c>
      <c r="G14174" t="s">
        <v>23229</v>
      </c>
      <c r="H14174" t="s">
        <v>23229</v>
      </c>
      <c r="I14174">
        <v>0</v>
      </c>
      <c r="J14174" s="1">
        <v>0</v>
      </c>
      <c r="K14174" t="s">
        <v>23238</v>
      </c>
      <c r="L14174" t="s">
        <v>51592</v>
      </c>
      <c r="M14174" t="s">
        <v>51593</v>
      </c>
    </row>
    <row r="14175" spans="1:13">
      <c r="A14175" s="1" t="s">
        <v>16192</v>
      </c>
      <c r="B14175">
        <v>1.68261257886848E-7</v>
      </c>
      <c r="C14175" s="1">
        <v>4.9554903671243598E-7</v>
      </c>
      <c r="D14175">
        <v>1.6129032258064498E-2</v>
      </c>
      <c r="E14175">
        <v>0</v>
      </c>
      <c r="F14175">
        <v>7.7720207253886E-3</v>
      </c>
      <c r="G14175">
        <v>0</v>
      </c>
      <c r="H14175">
        <v>4.5454545454545496E-3</v>
      </c>
      <c r="I14175">
        <v>0</v>
      </c>
      <c r="J14175" s="1">
        <v>1</v>
      </c>
      <c r="K14175" t="s">
        <v>23241</v>
      </c>
      <c r="L14175" t="s">
        <v>51594</v>
      </c>
      <c r="M14175" t="s">
        <v>51595</v>
      </c>
    </row>
    <row r="14176" spans="1:13">
      <c r="A14176" s="1" t="s">
        <v>16193</v>
      </c>
      <c r="B14176">
        <v>5.18371368819071E-5</v>
      </c>
      <c r="C14176" s="1">
        <v>2.5251579416428401E-4</v>
      </c>
      <c r="D14176">
        <v>0.25</v>
      </c>
      <c r="E14176">
        <v>0.30208333333333298</v>
      </c>
      <c r="F14176">
        <v>0.23850574712643699</v>
      </c>
      <c r="G14176">
        <v>0</v>
      </c>
      <c r="H14176">
        <v>4.3859649122807001E-2</v>
      </c>
      <c r="I14176">
        <v>8.8983050847457598E-2</v>
      </c>
      <c r="J14176" s="1">
        <v>0</v>
      </c>
      <c r="K14176" t="s">
        <v>23241</v>
      </c>
      <c r="L14176" t="s">
        <v>51596</v>
      </c>
      <c r="M14176" t="s">
        <v>51597</v>
      </c>
    </row>
    <row r="14177" spans="1:13">
      <c r="A14177" s="1" t="s">
        <v>16194</v>
      </c>
      <c r="B14177">
        <v>4.3715605290868301E-5</v>
      </c>
      <c r="C14177" s="1">
        <v>6.0777135038623002E-5</v>
      </c>
      <c r="D14177">
        <v>0</v>
      </c>
      <c r="E14177">
        <v>0</v>
      </c>
      <c r="F14177">
        <v>0.18713450292397699</v>
      </c>
      <c r="G14177">
        <v>0</v>
      </c>
      <c r="H14177">
        <v>9.8958333333333301E-2</v>
      </c>
      <c r="I14177">
        <v>3.7037037037037E-2</v>
      </c>
      <c r="J14177" s="1">
        <v>0</v>
      </c>
      <c r="K14177" t="s">
        <v>23241</v>
      </c>
      <c r="L14177" t="s">
        <v>51598</v>
      </c>
      <c r="M14177" t="s">
        <v>51599</v>
      </c>
    </row>
    <row r="14178" spans="1:13">
      <c r="A14178" s="1" t="s">
        <v>16195</v>
      </c>
      <c r="B14178">
        <v>1.26161447790919E-4</v>
      </c>
      <c r="C14178" s="1">
        <v>1.5185697731094199E-4</v>
      </c>
      <c r="D14178">
        <v>0.78125</v>
      </c>
      <c r="E14178">
        <v>0.90217391304347805</v>
      </c>
      <c r="F14178">
        <v>0.92227979274611405</v>
      </c>
      <c r="G14178">
        <v>0.93877551020408201</v>
      </c>
      <c r="H14178">
        <v>0.60526315789473695</v>
      </c>
      <c r="I14178">
        <v>0.92857142857142905</v>
      </c>
      <c r="J14178" s="1">
        <v>0.90909090909090895</v>
      </c>
      <c r="K14178" t="s">
        <v>23240</v>
      </c>
      <c r="L14178" t="s">
        <v>51600</v>
      </c>
      <c r="M14178" t="s">
        <v>51601</v>
      </c>
    </row>
    <row r="14179" spans="1:13">
      <c r="A14179" s="1" t="s">
        <v>16196</v>
      </c>
      <c r="B14179">
        <v>4.17682359125858E-11</v>
      </c>
      <c r="C14179" s="1">
        <v>1.5156307143638499E-10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0.01</v>
      </c>
      <c r="J14179" s="1">
        <v>0</v>
      </c>
      <c r="K14179" t="s">
        <v>23241</v>
      </c>
      <c r="L14179" t="s">
        <v>51602</v>
      </c>
      <c r="M14179" t="s">
        <v>51603</v>
      </c>
    </row>
    <row r="14180" spans="1:13">
      <c r="A14180" s="1" t="s">
        <v>16197</v>
      </c>
      <c r="B14180">
        <v>9.0761982117657796E-6</v>
      </c>
      <c r="C14180" s="1">
        <v>1.49698924771583E-5</v>
      </c>
      <c r="D14180">
        <v>0.13888888888888901</v>
      </c>
      <c r="E14180">
        <v>2.6315789473684199E-2</v>
      </c>
      <c r="F14180">
        <v>0.125766871165644</v>
      </c>
      <c r="G14180">
        <v>7.8947368421052599E-2</v>
      </c>
      <c r="H14180">
        <v>0.05</v>
      </c>
      <c r="I14180">
        <v>8.4112149532710304E-2</v>
      </c>
      <c r="J14180" s="1" t="s">
        <v>23229</v>
      </c>
      <c r="K14180" t="s">
        <v>23242</v>
      </c>
      <c r="L14180" t="s">
        <v>51604</v>
      </c>
      <c r="M14180" t="s">
        <v>51605</v>
      </c>
    </row>
    <row r="14181" spans="1:13">
      <c r="A14181" s="1" t="s">
        <v>16198</v>
      </c>
      <c r="B14181">
        <v>7.7127239958723406E-8</v>
      </c>
      <c r="C14181" s="1">
        <v>1.81636234030701E-7</v>
      </c>
      <c r="D14181">
        <v>1</v>
      </c>
      <c r="E14181">
        <v>1</v>
      </c>
      <c r="F14181">
        <v>0.99421965317919103</v>
      </c>
      <c r="G14181">
        <v>1</v>
      </c>
      <c r="H14181">
        <v>1</v>
      </c>
      <c r="I14181">
        <v>0.95588235294117696</v>
      </c>
      <c r="J14181" s="1" t="s">
        <v>23229</v>
      </c>
      <c r="K14181" t="s">
        <v>23239</v>
      </c>
      <c r="L14181" t="s">
        <v>51606</v>
      </c>
      <c r="M14181" t="s">
        <v>51607</v>
      </c>
    </row>
    <row r="14182" spans="1:13">
      <c r="A14182" s="1" t="s">
        <v>16199</v>
      </c>
      <c r="B14182">
        <v>2.0483978205612398E-5</v>
      </c>
      <c r="C14182" s="1">
        <v>9.55783001051946E-5</v>
      </c>
      <c r="D14182">
        <v>0.90909090909090895</v>
      </c>
      <c r="E14182">
        <v>1</v>
      </c>
      <c r="F14182">
        <v>0.98224852071005897</v>
      </c>
      <c r="G14182">
        <v>0.38750000000000001</v>
      </c>
      <c r="H14182">
        <v>0.90909090909090895</v>
      </c>
      <c r="I14182">
        <v>0.65116279069767402</v>
      </c>
      <c r="J14182" s="1">
        <v>1</v>
      </c>
      <c r="K14182" t="s">
        <v>23241</v>
      </c>
      <c r="L14182" t="s">
        <v>51608</v>
      </c>
      <c r="M14182" t="s">
        <v>51609</v>
      </c>
    </row>
    <row r="14183" spans="1:13">
      <c r="A14183" s="1" t="s">
        <v>16200</v>
      </c>
      <c r="B14183">
        <v>1.8995164194840301E-5</v>
      </c>
      <c r="C14183" s="1">
        <v>2.26175286760129E-4</v>
      </c>
      <c r="D14183">
        <v>0.96875</v>
      </c>
      <c r="E14183">
        <v>0.828125</v>
      </c>
      <c r="F14183">
        <v>0.83589743589743604</v>
      </c>
      <c r="G14183">
        <v>0.929824561403509</v>
      </c>
      <c r="H14183">
        <v>0.5625</v>
      </c>
      <c r="I14183">
        <v>0.80081300813008105</v>
      </c>
      <c r="J14183" s="1">
        <v>1</v>
      </c>
      <c r="K14183" t="s">
        <v>23241</v>
      </c>
      <c r="L14183" t="s">
        <v>51610</v>
      </c>
      <c r="M14183" t="s">
        <v>51611</v>
      </c>
    </row>
    <row r="14184" spans="1:13">
      <c r="A14184" s="1" t="s">
        <v>16201</v>
      </c>
      <c r="B14184">
        <v>1.4542695366669199E-4</v>
      </c>
      <c r="C14184" s="1">
        <v>1.0134798949771001E-3</v>
      </c>
      <c r="D14184">
        <v>0.91666666666666696</v>
      </c>
      <c r="E14184">
        <v>1</v>
      </c>
      <c r="F14184">
        <v>0.92500000000000004</v>
      </c>
      <c r="G14184">
        <v>0.29545454545454503</v>
      </c>
      <c r="H14184">
        <v>0.24285714285714299</v>
      </c>
      <c r="I14184">
        <v>0.265432098765432</v>
      </c>
      <c r="J14184" s="1" t="s">
        <v>23229</v>
      </c>
      <c r="K14184" t="s">
        <v>23237</v>
      </c>
      <c r="L14184" t="s">
        <v>51612</v>
      </c>
      <c r="M14184" t="s">
        <v>51613</v>
      </c>
    </row>
    <row r="14185" spans="1:13">
      <c r="A14185" s="1" t="s">
        <v>16202</v>
      </c>
      <c r="B14185">
        <v>5.4675335955588704E-6</v>
      </c>
      <c r="C14185" s="1">
        <v>4.0585091066636003E-6</v>
      </c>
      <c r="D14185">
        <v>0</v>
      </c>
      <c r="E14185">
        <v>0</v>
      </c>
      <c r="F14185">
        <v>7.2972972972973005E-2</v>
      </c>
      <c r="G14185">
        <v>0</v>
      </c>
      <c r="H14185">
        <v>5.6818181818181802E-3</v>
      </c>
      <c r="I14185">
        <v>0</v>
      </c>
      <c r="J14185" s="1" t="s">
        <v>23229</v>
      </c>
      <c r="K14185" t="s">
        <v>23238</v>
      </c>
      <c r="L14185" t="s">
        <v>51614</v>
      </c>
      <c r="M14185" t="s">
        <v>51615</v>
      </c>
    </row>
    <row r="14186" spans="1:13">
      <c r="A14186" s="1" t="s">
        <v>16203</v>
      </c>
      <c r="B14186">
        <v>4.5990304345133302E-5</v>
      </c>
      <c r="C14186" s="1">
        <v>4.8837739497830997E-6</v>
      </c>
      <c r="D14186">
        <v>0.65</v>
      </c>
      <c r="E14186">
        <v>0.911392405063291</v>
      </c>
      <c r="F14186">
        <v>0.96026490066225201</v>
      </c>
      <c r="G14186">
        <v>0.95833333333333304</v>
      </c>
      <c r="H14186">
        <v>1</v>
      </c>
      <c r="I14186">
        <v>0.96</v>
      </c>
      <c r="J14186" s="1" t="s">
        <v>23229</v>
      </c>
      <c r="K14186" t="s">
        <v>23238</v>
      </c>
      <c r="L14186" t="s">
        <v>51616</v>
      </c>
      <c r="M14186" t="s">
        <v>51617</v>
      </c>
    </row>
    <row r="14187" spans="1:13">
      <c r="A14187" s="1" t="s">
        <v>16204</v>
      </c>
      <c r="B14187">
        <v>1.80844011955311E-4</v>
      </c>
      <c r="C14187" s="1">
        <v>6.5292357410021596E-8</v>
      </c>
      <c r="D14187">
        <v>0.18</v>
      </c>
      <c r="E14187">
        <v>5.6818181818181802E-3</v>
      </c>
      <c r="F14187">
        <v>0.38059701492537301</v>
      </c>
      <c r="G14187">
        <v>9.0909090909090905E-3</v>
      </c>
      <c r="H14187">
        <v>0.46153846153846201</v>
      </c>
      <c r="I14187">
        <v>2.32558139534884E-2</v>
      </c>
      <c r="J14187" s="1">
        <v>0.33333333333333298</v>
      </c>
      <c r="K14187" t="s">
        <v>23241</v>
      </c>
      <c r="L14187" t="s">
        <v>51618</v>
      </c>
      <c r="M14187" t="s">
        <v>51619</v>
      </c>
    </row>
    <row r="14188" spans="1:13">
      <c r="A14188" s="1" t="s">
        <v>16205</v>
      </c>
      <c r="B14188">
        <v>5.6888368017959399E-8</v>
      </c>
      <c r="C14188" s="1">
        <v>7.3588689704869698E-8</v>
      </c>
      <c r="D14188">
        <v>1</v>
      </c>
      <c r="E14188">
        <v>1</v>
      </c>
      <c r="F14188">
        <v>0.994871794871795</v>
      </c>
      <c r="G14188">
        <v>1</v>
      </c>
      <c r="H14188">
        <v>0.99484536082474195</v>
      </c>
      <c r="I14188">
        <v>0.98507462686567204</v>
      </c>
      <c r="J14188" s="1">
        <v>0.125</v>
      </c>
      <c r="K14188" t="s">
        <v>23241</v>
      </c>
      <c r="L14188" t="s">
        <v>51620</v>
      </c>
      <c r="M14188" t="s">
        <v>51621</v>
      </c>
    </row>
    <row r="14189" spans="1:13">
      <c r="A14189" s="1" t="s">
        <v>16206</v>
      </c>
      <c r="B14189">
        <v>1.35145931551095E-5</v>
      </c>
      <c r="C14189" s="1">
        <v>1.5296742621462798E-5</v>
      </c>
      <c r="D14189">
        <v>0</v>
      </c>
      <c r="E14189">
        <v>0</v>
      </c>
      <c r="F14189">
        <v>5.7591623036649199E-2</v>
      </c>
      <c r="G14189">
        <v>1.72413793103448E-2</v>
      </c>
      <c r="H14189">
        <v>2.21238938053097E-2</v>
      </c>
      <c r="I14189">
        <v>0</v>
      </c>
      <c r="J14189" s="1">
        <v>0</v>
      </c>
      <c r="K14189" t="s">
        <v>23242</v>
      </c>
      <c r="L14189" t="s">
        <v>51622</v>
      </c>
      <c r="M14189" t="s">
        <v>51623</v>
      </c>
    </row>
    <row r="14190" spans="1:13">
      <c r="A14190" s="1" t="s">
        <v>16207</v>
      </c>
      <c r="B14190">
        <v>3.2265622753224599E-7</v>
      </c>
      <c r="C14190" s="1">
        <v>5.8814311192853299E-6</v>
      </c>
      <c r="D14190">
        <v>1</v>
      </c>
      <c r="E14190">
        <v>1</v>
      </c>
      <c r="F14190">
        <v>0.997435897435897</v>
      </c>
      <c r="G14190">
        <v>0.96551724137931005</v>
      </c>
      <c r="H14190">
        <v>1</v>
      </c>
      <c r="I14190">
        <v>0.95599999999999996</v>
      </c>
      <c r="J14190" s="1">
        <v>1</v>
      </c>
      <c r="K14190" t="s">
        <v>23238</v>
      </c>
      <c r="L14190" t="s">
        <v>51624</v>
      </c>
      <c r="M14190" t="s">
        <v>51625</v>
      </c>
    </row>
    <row r="14191" spans="1:13">
      <c r="A14191" s="1" t="s">
        <v>16208</v>
      </c>
      <c r="B14191">
        <v>3.43364110266745E-6</v>
      </c>
      <c r="C14191" s="1">
        <v>4.3947121384401202E-6</v>
      </c>
      <c r="D14191">
        <v>0</v>
      </c>
      <c r="E14191">
        <v>0</v>
      </c>
      <c r="F14191">
        <v>0</v>
      </c>
      <c r="G14191">
        <v>0.32758620689655199</v>
      </c>
      <c r="H14191">
        <v>5.6250000000000001E-2</v>
      </c>
      <c r="I14191">
        <v>5.2083333333333301E-2</v>
      </c>
      <c r="J14191" s="1">
        <v>0</v>
      </c>
      <c r="K14191" t="s">
        <v>23241</v>
      </c>
      <c r="L14191" t="s">
        <v>51626</v>
      </c>
      <c r="M14191" t="s">
        <v>51627</v>
      </c>
    </row>
    <row r="14192" spans="1:13">
      <c r="A14192" s="1" t="s">
        <v>16209</v>
      </c>
      <c r="B14192">
        <v>2.5954977943914099E-6</v>
      </c>
      <c r="C14192" s="1">
        <v>1.3602815132296899E-5</v>
      </c>
      <c r="D14192">
        <v>1</v>
      </c>
      <c r="E14192">
        <v>0.99450549450549497</v>
      </c>
      <c r="F14192">
        <v>1</v>
      </c>
      <c r="G14192">
        <v>0.88043478260869601</v>
      </c>
      <c r="H14192">
        <v>0.97979797979798</v>
      </c>
      <c r="I14192">
        <v>0.93918918918918903</v>
      </c>
      <c r="J14192" s="1">
        <v>1</v>
      </c>
      <c r="K14192" t="s">
        <v>23241</v>
      </c>
      <c r="L14192" t="s">
        <v>51628</v>
      </c>
      <c r="M14192" t="s">
        <v>51629</v>
      </c>
    </row>
    <row r="14193" spans="1:13">
      <c r="A14193" s="1" t="s">
        <v>16210</v>
      </c>
      <c r="B14193">
        <v>2.1815257031571199E-6</v>
      </c>
      <c r="C14193" s="1">
        <v>2.7432166245461299E-7</v>
      </c>
      <c r="D14193">
        <v>1</v>
      </c>
      <c r="E14193">
        <v>1</v>
      </c>
      <c r="F14193">
        <v>1</v>
      </c>
      <c r="G14193">
        <v>0.37755102040816302</v>
      </c>
      <c r="H14193">
        <v>0.97191011235955105</v>
      </c>
      <c r="I14193">
        <v>0.89333333333333298</v>
      </c>
      <c r="J14193" s="1" t="s">
        <v>23229</v>
      </c>
      <c r="K14193" t="s">
        <v>23238</v>
      </c>
      <c r="L14193" t="s">
        <v>51630</v>
      </c>
      <c r="M14193" t="s">
        <v>51631</v>
      </c>
    </row>
    <row r="14194" spans="1:13">
      <c r="A14194" s="1" t="s">
        <v>16211</v>
      </c>
      <c r="B14194">
        <v>5.9175733672450796E-7</v>
      </c>
      <c r="C14194" s="1">
        <v>9.6231707731988293E-7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2.6086956521739101E-2</v>
      </c>
      <c r="J14194" s="1">
        <v>0</v>
      </c>
      <c r="K14194" t="s">
        <v>23240</v>
      </c>
      <c r="L14194" t="s">
        <v>51632</v>
      </c>
      <c r="M14194" t="s">
        <v>51633</v>
      </c>
    </row>
    <row r="14195" spans="1:13">
      <c r="A14195" s="1" t="s">
        <v>16212</v>
      </c>
      <c r="B14195">
        <v>8.9083314822594596E-8</v>
      </c>
      <c r="C14195" s="1">
        <v>1.6506867895245699E-10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3.07017543859649E-2</v>
      </c>
      <c r="J14195" s="1">
        <v>1</v>
      </c>
      <c r="K14195" t="s">
        <v>23238</v>
      </c>
      <c r="L14195" t="s">
        <v>51634</v>
      </c>
      <c r="M14195" t="s">
        <v>51635</v>
      </c>
    </row>
    <row r="14196" spans="1:13">
      <c r="A14196" s="1" t="s">
        <v>16213</v>
      </c>
      <c r="B14196">
        <v>1.7489791151941399E-4</v>
      </c>
      <c r="C14196" s="1">
        <v>4.0892247154666996E-6</v>
      </c>
      <c r="D14196">
        <v>0.3125</v>
      </c>
      <c r="E14196">
        <v>0.38541666666666702</v>
      </c>
      <c r="F14196">
        <v>0.17268041237113399</v>
      </c>
      <c r="G14196">
        <v>6.7307692307692304E-2</v>
      </c>
      <c r="H14196">
        <v>8.0357142857142905E-2</v>
      </c>
      <c r="I14196">
        <v>0.17410714285714299</v>
      </c>
      <c r="J14196" s="1">
        <v>4.5454545454545497E-2</v>
      </c>
      <c r="K14196" t="s">
        <v>23237</v>
      </c>
      <c r="L14196" t="s">
        <v>51636</v>
      </c>
      <c r="M14196" t="s">
        <v>51637</v>
      </c>
    </row>
    <row r="14197" spans="1:13">
      <c r="A14197" s="1" t="s">
        <v>16214</v>
      </c>
      <c r="B14197">
        <v>1.6004176761417099E-4</v>
      </c>
      <c r="C14197" s="1">
        <v>5.8242986937464102E-6</v>
      </c>
      <c r="D14197">
        <v>0</v>
      </c>
      <c r="E14197">
        <v>0.163157894736842</v>
      </c>
      <c r="F14197">
        <v>0</v>
      </c>
      <c r="G14197">
        <v>1.2500000000000001E-2</v>
      </c>
      <c r="H14197">
        <v>0</v>
      </c>
      <c r="I14197">
        <v>0</v>
      </c>
      <c r="J14197" s="1">
        <v>0</v>
      </c>
      <c r="K14197" t="s">
        <v>23238</v>
      </c>
      <c r="L14197" t="s">
        <v>51638</v>
      </c>
      <c r="M14197" t="s">
        <v>51639</v>
      </c>
    </row>
    <row r="14198" spans="1:13">
      <c r="A14198" s="1" t="s">
        <v>16215</v>
      </c>
      <c r="B14198">
        <v>2.2687466319900099E-7</v>
      </c>
      <c r="C14198" s="1">
        <v>3.7403384125265E-8</v>
      </c>
      <c r="D14198">
        <v>1</v>
      </c>
      <c r="E14198">
        <v>1</v>
      </c>
      <c r="F14198">
        <v>0.76644736842105299</v>
      </c>
      <c r="G14198">
        <v>1</v>
      </c>
      <c r="H14198">
        <v>0.69230769230769196</v>
      </c>
      <c r="I14198">
        <v>1</v>
      </c>
      <c r="J14198" s="1">
        <v>1</v>
      </c>
      <c r="K14198" t="s">
        <v>23238</v>
      </c>
      <c r="L14198" t="s">
        <v>51640</v>
      </c>
      <c r="M14198" t="s">
        <v>51641</v>
      </c>
    </row>
    <row r="14199" spans="1:13">
      <c r="A14199" s="1" t="s">
        <v>16216</v>
      </c>
      <c r="B14199">
        <v>2.14612399755722E-4</v>
      </c>
      <c r="C14199" s="1">
        <v>6.0954737089812601E-4</v>
      </c>
      <c r="D14199">
        <v>0.484375</v>
      </c>
      <c r="E14199">
        <v>0.69270833333333304</v>
      </c>
      <c r="F14199">
        <v>0.57079646017699104</v>
      </c>
      <c r="G14199">
        <v>9.0909090909090898E-2</v>
      </c>
      <c r="H14199">
        <v>0.4375</v>
      </c>
      <c r="I14199">
        <v>0.14942528735632199</v>
      </c>
      <c r="J14199" s="1">
        <v>0.14285714285714299</v>
      </c>
      <c r="K14199" t="s">
        <v>23241</v>
      </c>
      <c r="L14199" t="s">
        <v>51642</v>
      </c>
      <c r="M14199" t="s">
        <v>51643</v>
      </c>
    </row>
    <row r="14200" spans="1:13">
      <c r="A14200" s="1" t="s">
        <v>16217</v>
      </c>
      <c r="B14200">
        <v>3.9723496091014999E-6</v>
      </c>
      <c r="C14200" s="1">
        <v>7.1226834999940202E-6</v>
      </c>
      <c r="D14200">
        <v>0</v>
      </c>
      <c r="E14200">
        <v>0</v>
      </c>
      <c r="F14200">
        <v>4.1208791208791201E-2</v>
      </c>
      <c r="G14200">
        <v>1.6129032258064498E-2</v>
      </c>
      <c r="H14200">
        <v>1.16279069767442E-2</v>
      </c>
      <c r="I14200">
        <v>0</v>
      </c>
      <c r="J14200" s="1">
        <v>0</v>
      </c>
      <c r="K14200" t="s">
        <v>23241</v>
      </c>
      <c r="L14200" t="s">
        <v>51644</v>
      </c>
      <c r="M14200" t="s">
        <v>51645</v>
      </c>
    </row>
    <row r="14201" spans="1:13">
      <c r="A14201" s="1" t="s">
        <v>16218</v>
      </c>
      <c r="B14201">
        <v>3.4495745650640201E-8</v>
      </c>
      <c r="C14201" s="1">
        <v>6.0672555601513903E-7</v>
      </c>
      <c r="D14201">
        <v>0</v>
      </c>
      <c r="E14201">
        <v>7.25806451612903E-2</v>
      </c>
      <c r="F14201">
        <v>0</v>
      </c>
      <c r="G14201">
        <v>0</v>
      </c>
      <c r="H14201">
        <v>0</v>
      </c>
      <c r="I14201">
        <v>0</v>
      </c>
      <c r="J14201" s="1">
        <v>0</v>
      </c>
      <c r="K14201" t="s">
        <v>23237</v>
      </c>
      <c r="L14201" t="s">
        <v>51646</v>
      </c>
      <c r="M14201" t="s">
        <v>51647</v>
      </c>
    </row>
    <row r="14202" spans="1:13">
      <c r="A14202" s="1" t="s">
        <v>16219</v>
      </c>
      <c r="B14202">
        <v>3.7913228506201398E-8</v>
      </c>
      <c r="C14202" s="1">
        <v>7.0049532294533205E-7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8.5714285714285701E-2</v>
      </c>
      <c r="J14202" s="1">
        <v>0.88888888888888895</v>
      </c>
      <c r="K14202" t="s">
        <v>23241</v>
      </c>
      <c r="L14202" t="s">
        <v>51648</v>
      </c>
      <c r="M14202" t="s">
        <v>51649</v>
      </c>
    </row>
    <row r="14203" spans="1:13">
      <c r="A14203" s="1" t="s">
        <v>16220</v>
      </c>
      <c r="B14203">
        <v>1.4527929829802101E-6</v>
      </c>
      <c r="C14203" s="1">
        <v>1.3641170025568899E-6</v>
      </c>
      <c r="D14203">
        <v>1</v>
      </c>
      <c r="E14203">
        <v>0.99411764705882399</v>
      </c>
      <c r="F14203">
        <v>0.98186528497409298</v>
      </c>
      <c r="G14203">
        <v>1</v>
      </c>
      <c r="H14203">
        <v>0.99090909090909096</v>
      </c>
      <c r="I14203">
        <v>0.96728971962616805</v>
      </c>
      <c r="J14203" s="1">
        <v>0.95454545454545503</v>
      </c>
      <c r="K14203" t="s">
        <v>23240</v>
      </c>
      <c r="L14203" t="s">
        <v>51650</v>
      </c>
      <c r="M14203" t="s">
        <v>51651</v>
      </c>
    </row>
    <row r="14204" spans="1:13">
      <c r="A14204" s="1" t="s">
        <v>16221</v>
      </c>
      <c r="B14204">
        <v>1.18540529558436E-3</v>
      </c>
      <c r="C14204" s="1">
        <v>9.36095772484238E-4</v>
      </c>
      <c r="D14204">
        <v>0.967741935483871</v>
      </c>
      <c r="E14204">
        <v>1</v>
      </c>
      <c r="F14204">
        <v>0.11340206185567001</v>
      </c>
      <c r="G14204">
        <v>0.82692307692307698</v>
      </c>
      <c r="H14204">
        <v>0.37765957446808501</v>
      </c>
      <c r="I14204">
        <v>0.58536585365853699</v>
      </c>
      <c r="J14204" s="1">
        <v>0</v>
      </c>
      <c r="K14204" t="s">
        <v>23238</v>
      </c>
      <c r="L14204" t="s">
        <v>51652</v>
      </c>
      <c r="M14204" t="s">
        <v>51653</v>
      </c>
    </row>
    <row r="14205" spans="1:13">
      <c r="A14205" s="1" t="s">
        <v>16222</v>
      </c>
      <c r="B14205">
        <v>2.94853000509223E-5</v>
      </c>
      <c r="C14205" s="1">
        <v>4.9071664010162003E-8</v>
      </c>
      <c r="D14205">
        <v>0</v>
      </c>
      <c r="E14205">
        <v>6.0606060606060601E-2</v>
      </c>
      <c r="F14205">
        <v>0</v>
      </c>
      <c r="G14205">
        <v>0</v>
      </c>
      <c r="H14205">
        <v>0</v>
      </c>
      <c r="I14205">
        <v>0</v>
      </c>
      <c r="J14205" s="1">
        <v>0</v>
      </c>
      <c r="K14205" t="s">
        <v>23238</v>
      </c>
      <c r="L14205" t="s">
        <v>51654</v>
      </c>
      <c r="M14205" t="s">
        <v>51655</v>
      </c>
    </row>
    <row r="14206" spans="1:13">
      <c r="A14206" s="1" t="s">
        <v>16223</v>
      </c>
      <c r="B14206">
        <v>2.8859078381856301E-7</v>
      </c>
      <c r="C14206" s="1">
        <v>6.4611341731842001E-6</v>
      </c>
      <c r="D14206">
        <v>0.84375</v>
      </c>
      <c r="E14206">
        <v>0.99479166666666696</v>
      </c>
      <c r="F14206">
        <v>0.77692307692307705</v>
      </c>
      <c r="G14206">
        <v>0.98181818181818203</v>
      </c>
      <c r="H14206">
        <v>0.94298245614035103</v>
      </c>
      <c r="I14206">
        <v>0.839622641509434</v>
      </c>
      <c r="J14206" s="1">
        <v>1</v>
      </c>
      <c r="K14206" t="s">
        <v>23238</v>
      </c>
      <c r="L14206" t="s">
        <v>51656</v>
      </c>
      <c r="M14206" t="s">
        <v>51657</v>
      </c>
    </row>
    <row r="14207" spans="1:13">
      <c r="A14207" s="1" t="s">
        <v>16224</v>
      </c>
      <c r="B14207">
        <v>8.6749656042944899E-4</v>
      </c>
      <c r="C14207" s="1">
        <v>1.3141870701676101E-4</v>
      </c>
      <c r="D14207">
        <v>0.5</v>
      </c>
      <c r="E14207">
        <v>0.134920634920635</v>
      </c>
      <c r="F14207">
        <v>0.90654205607476601</v>
      </c>
      <c r="G14207">
        <v>0.375</v>
      </c>
      <c r="H14207">
        <v>0.97580645161290303</v>
      </c>
      <c r="I14207">
        <v>0.922619047619048</v>
      </c>
      <c r="J14207" s="1">
        <v>1</v>
      </c>
      <c r="K14207" t="s">
        <v>23238</v>
      </c>
      <c r="L14207" t="s">
        <v>51658</v>
      </c>
      <c r="M14207" t="s">
        <v>51659</v>
      </c>
    </row>
    <row r="14208" spans="1:13">
      <c r="A14208" s="1" t="s">
        <v>16225</v>
      </c>
      <c r="B14208">
        <v>6.7787225571552004E-5</v>
      </c>
      <c r="C14208" s="1">
        <v>4.7432518253527498E-5</v>
      </c>
      <c r="D14208">
        <v>0.60714285714285698</v>
      </c>
      <c r="E14208">
        <v>0.71794871794871795</v>
      </c>
      <c r="F14208">
        <v>0.94413407821229001</v>
      </c>
      <c r="G14208">
        <v>0.85483870967741904</v>
      </c>
      <c r="H14208">
        <v>0.91666666666666696</v>
      </c>
      <c r="I14208">
        <v>0.77777777777777801</v>
      </c>
      <c r="J14208" s="1" t="s">
        <v>23229</v>
      </c>
      <c r="K14208" t="s">
        <v>23240</v>
      </c>
      <c r="L14208" t="s">
        <v>51660</v>
      </c>
      <c r="M14208" t="s">
        <v>51661</v>
      </c>
    </row>
    <row r="14209" spans="1:13">
      <c r="A14209" s="1" t="s">
        <v>16226</v>
      </c>
      <c r="B14209">
        <v>2.9662217731630701E-6</v>
      </c>
      <c r="C14209" s="1">
        <v>1.46564951860176E-6</v>
      </c>
      <c r="D14209">
        <v>1</v>
      </c>
      <c r="E14209">
        <v>0.98876404494381998</v>
      </c>
      <c r="F14209">
        <v>1</v>
      </c>
      <c r="G14209">
        <v>0.80701754385964897</v>
      </c>
      <c r="H14209">
        <v>0.99115044247787598</v>
      </c>
      <c r="I14209">
        <v>0.97474747474747503</v>
      </c>
      <c r="J14209" s="1" t="s">
        <v>23229</v>
      </c>
      <c r="K14209" t="s">
        <v>23238</v>
      </c>
      <c r="L14209" t="s">
        <v>51662</v>
      </c>
      <c r="M14209" t="s">
        <v>51663</v>
      </c>
    </row>
    <row r="14210" spans="1:13">
      <c r="A14210" s="1" t="s">
        <v>16227</v>
      </c>
      <c r="B14210">
        <v>2.5408908869811999E-6</v>
      </c>
      <c r="C14210" s="1">
        <v>2.7576467006159101E-5</v>
      </c>
      <c r="D14210">
        <v>0.02</v>
      </c>
      <c r="E14210">
        <v>0</v>
      </c>
      <c r="F14210">
        <v>7.5757575757575803E-3</v>
      </c>
      <c r="G14210">
        <v>0</v>
      </c>
      <c r="H14210">
        <v>4.8780487804878099E-2</v>
      </c>
      <c r="I14210">
        <v>2.3809523809523801E-2</v>
      </c>
      <c r="J14210" s="1">
        <v>0</v>
      </c>
      <c r="K14210" t="s">
        <v>23239</v>
      </c>
      <c r="L14210" t="s">
        <v>51664</v>
      </c>
      <c r="M14210" t="s">
        <v>51665</v>
      </c>
    </row>
    <row r="14211" spans="1:13">
      <c r="A14211" s="1" t="s">
        <v>16228</v>
      </c>
      <c r="B14211">
        <v>1.98385939795596E-4</v>
      </c>
      <c r="C14211" s="1">
        <v>9.8958384363041893E-6</v>
      </c>
      <c r="D14211">
        <v>0.90625</v>
      </c>
      <c r="E14211">
        <v>0.62105263157894708</v>
      </c>
      <c r="F14211">
        <v>0.70789473684210502</v>
      </c>
      <c r="G14211">
        <v>0.91379310344827591</v>
      </c>
      <c r="H14211">
        <v>0.53070175438596501</v>
      </c>
      <c r="I14211">
        <v>0.91249999999999998</v>
      </c>
      <c r="J14211" s="1">
        <v>0.125</v>
      </c>
      <c r="K14211" t="s">
        <v>23244</v>
      </c>
      <c r="L14211" t="s">
        <v>51666</v>
      </c>
      <c r="M14211" t="s">
        <v>51667</v>
      </c>
    </row>
    <row r="14212" spans="1:13">
      <c r="A14212" s="1" t="s">
        <v>16229</v>
      </c>
      <c r="B14212">
        <v>2.0019682266164199E-4</v>
      </c>
      <c r="C14212" s="1">
        <v>4.5952591731798098E-4</v>
      </c>
      <c r="D14212">
        <v>4.8387096774193498E-2</v>
      </c>
      <c r="E14212">
        <v>0</v>
      </c>
      <c r="F14212">
        <v>0.20789473684210499</v>
      </c>
      <c r="G14212">
        <v>9.2592592592592605E-3</v>
      </c>
      <c r="H14212">
        <v>1.7857142857142901E-2</v>
      </c>
      <c r="I14212">
        <v>1.7857142857142901E-2</v>
      </c>
      <c r="J14212" s="1">
        <v>0</v>
      </c>
      <c r="K14212" t="s">
        <v>23242</v>
      </c>
      <c r="L14212" t="s">
        <v>51668</v>
      </c>
      <c r="M14212" t="s">
        <v>51669</v>
      </c>
    </row>
    <row r="14213" spans="1:13">
      <c r="A14213" s="1" t="s">
        <v>16230</v>
      </c>
      <c r="B14213">
        <v>3.0898667451412202E-5</v>
      </c>
      <c r="C14213" s="1">
        <v>7.8829230108126903E-5</v>
      </c>
      <c r="D14213">
        <v>0.81034482758620696</v>
      </c>
      <c r="E14213">
        <v>0.86702127659574502</v>
      </c>
      <c r="F14213">
        <v>0.98706896551724099</v>
      </c>
      <c r="G14213">
        <v>0.37755102040816302</v>
      </c>
      <c r="H14213">
        <v>0.95402298850574696</v>
      </c>
      <c r="I14213">
        <v>0.67647058823529405</v>
      </c>
      <c r="J14213" s="1">
        <v>0.66666666666666696</v>
      </c>
      <c r="K14213" t="s">
        <v>23237</v>
      </c>
      <c r="L14213" t="s">
        <v>51670</v>
      </c>
      <c r="M14213" t="s">
        <v>51671</v>
      </c>
    </row>
    <row r="14214" spans="1:13">
      <c r="A14214" s="1" t="s">
        <v>16231</v>
      </c>
      <c r="B14214">
        <v>1.7528140181153601E-8</v>
      </c>
      <c r="C14214" s="1">
        <v>1.08684727810968E-5</v>
      </c>
      <c r="D14214">
        <v>0</v>
      </c>
      <c r="E14214">
        <v>0</v>
      </c>
      <c r="F14214">
        <v>0</v>
      </c>
      <c r="G14214">
        <v>0.33870967741935498</v>
      </c>
      <c r="H14214">
        <v>1.72413793103448E-2</v>
      </c>
      <c r="I14214">
        <v>0.22950819672131101</v>
      </c>
      <c r="J14214" s="1">
        <v>0</v>
      </c>
      <c r="K14214" t="s">
        <v>23238</v>
      </c>
      <c r="L14214" t="s">
        <v>51672</v>
      </c>
      <c r="M14214" t="s">
        <v>51673</v>
      </c>
    </row>
    <row r="14215" spans="1:13">
      <c r="A14215" s="1" t="s">
        <v>16232</v>
      </c>
      <c r="B14215">
        <v>8.5158550843072496E-8</v>
      </c>
      <c r="C14215" s="1">
        <v>7.4415885821139298E-8</v>
      </c>
      <c r="D14215">
        <v>0.91071428571428603</v>
      </c>
      <c r="E14215">
        <v>0.98404255319148903</v>
      </c>
      <c r="F14215">
        <v>0.94836956521739102</v>
      </c>
      <c r="G14215">
        <v>0.95454545454545503</v>
      </c>
      <c r="H14215">
        <v>0.89732142857142905</v>
      </c>
      <c r="I14215">
        <v>0.87711864406779705</v>
      </c>
      <c r="J14215" s="1">
        <v>0.90909090909090895</v>
      </c>
      <c r="K14215" t="s">
        <v>23237</v>
      </c>
      <c r="L14215" t="s">
        <v>51674</v>
      </c>
      <c r="M14215" t="s">
        <v>51675</v>
      </c>
    </row>
    <row r="14216" spans="1:13">
      <c r="A14216" s="1" t="s">
        <v>16233</v>
      </c>
      <c r="B14216">
        <v>4.28185183558819E-7</v>
      </c>
      <c r="C14216" s="1">
        <v>1.58763542862987E-6</v>
      </c>
      <c r="D14216">
        <v>3.7037037037037E-2</v>
      </c>
      <c r="E14216">
        <v>0</v>
      </c>
      <c r="F14216">
        <v>1.44508670520231E-2</v>
      </c>
      <c r="G14216">
        <v>0</v>
      </c>
      <c r="H14216">
        <v>0</v>
      </c>
      <c r="I14216">
        <v>0</v>
      </c>
      <c r="J14216" s="1">
        <v>0</v>
      </c>
      <c r="K14216" t="s">
        <v>23242</v>
      </c>
      <c r="L14216" t="s">
        <v>51676</v>
      </c>
      <c r="M14216" t="s">
        <v>51677</v>
      </c>
    </row>
    <row r="14217" spans="1:13">
      <c r="A14217" s="1" t="s">
        <v>16234</v>
      </c>
      <c r="B14217">
        <v>5.7306082120770202E-6</v>
      </c>
      <c r="C14217" s="1">
        <v>1.2654916253552101E-4</v>
      </c>
      <c r="D14217">
        <v>0.33870967741935498</v>
      </c>
      <c r="E14217">
        <v>0.238805970149254</v>
      </c>
      <c r="F14217">
        <v>0.12707182320442001</v>
      </c>
      <c r="G14217">
        <v>7.5757575757575801E-2</v>
      </c>
      <c r="H14217">
        <v>6.25E-2</v>
      </c>
      <c r="I14217">
        <v>3.0120481927710802E-2</v>
      </c>
      <c r="J14217" s="1">
        <v>0</v>
      </c>
      <c r="K14217" t="s">
        <v>23238</v>
      </c>
      <c r="L14217" t="s">
        <v>51678</v>
      </c>
      <c r="M14217" t="s">
        <v>51679</v>
      </c>
    </row>
    <row r="14218" spans="1:13">
      <c r="A14218" s="1" t="s">
        <v>16235</v>
      </c>
      <c r="B14218">
        <v>8.0684965291776201E-5</v>
      </c>
      <c r="C14218" s="1">
        <v>5.4149171611363601E-5</v>
      </c>
      <c r="D14218">
        <v>0.140625</v>
      </c>
      <c r="E14218">
        <v>0.14285714285714299</v>
      </c>
      <c r="F14218">
        <v>3.9325842696629199E-2</v>
      </c>
      <c r="G14218">
        <v>0</v>
      </c>
      <c r="H14218">
        <v>5.2083333333333296E-3</v>
      </c>
      <c r="I14218">
        <v>3.4883720930232599E-2</v>
      </c>
      <c r="J14218" s="1">
        <v>0</v>
      </c>
      <c r="K14218" t="s">
        <v>23238</v>
      </c>
      <c r="L14218" t="s">
        <v>51680</v>
      </c>
      <c r="M14218" t="s">
        <v>51681</v>
      </c>
    </row>
    <row r="14219" spans="1:13">
      <c r="A14219" s="1" t="s">
        <v>16236</v>
      </c>
      <c r="B14219">
        <v>6.9887987384480298E-6</v>
      </c>
      <c r="C14219" s="1">
        <v>1.00817831699792E-5</v>
      </c>
      <c r="D14219">
        <v>0</v>
      </c>
      <c r="E14219">
        <v>5.2631578947368403E-3</v>
      </c>
      <c r="F14219">
        <v>8.3333333333333301E-2</v>
      </c>
      <c r="G14219">
        <v>1.7543859649122799E-2</v>
      </c>
      <c r="H14219">
        <v>9.54545454545455E-2</v>
      </c>
      <c r="I14219">
        <v>1.2500000000000001E-2</v>
      </c>
      <c r="J14219" s="1">
        <v>0</v>
      </c>
      <c r="K14219" t="s">
        <v>23239</v>
      </c>
      <c r="L14219" t="s">
        <v>51682</v>
      </c>
      <c r="M14219" t="s">
        <v>51683</v>
      </c>
    </row>
    <row r="14220" spans="1:13">
      <c r="A14220" s="1" t="s">
        <v>16237</v>
      </c>
      <c r="B14220">
        <v>3.2169638978617701E-6</v>
      </c>
      <c r="C14220" s="1">
        <v>1.09758495261761E-6</v>
      </c>
      <c r="D14220">
        <v>0.97499999999999998</v>
      </c>
      <c r="E14220">
        <v>1</v>
      </c>
      <c r="F14220">
        <v>1</v>
      </c>
      <c r="G14220">
        <v>0.98245614035087703</v>
      </c>
      <c r="H14220">
        <v>1</v>
      </c>
      <c r="I14220">
        <v>0.919191919191919</v>
      </c>
      <c r="J14220" s="1" t="s">
        <v>23229</v>
      </c>
      <c r="K14220" t="s">
        <v>23238</v>
      </c>
      <c r="L14220" t="s">
        <v>51684</v>
      </c>
      <c r="M14220" t="s">
        <v>51685</v>
      </c>
    </row>
    <row r="14221" spans="1:13">
      <c r="A14221" s="1" t="s">
        <v>16238</v>
      </c>
      <c r="B14221">
        <v>4.4019548495491498E-5</v>
      </c>
      <c r="C14221" s="1">
        <v>4.1534962757967997E-8</v>
      </c>
      <c r="D14221">
        <v>0.94444444444444398</v>
      </c>
      <c r="E14221">
        <v>0.78488372093023295</v>
      </c>
      <c r="F14221">
        <v>0.98657718120805404</v>
      </c>
      <c r="G14221">
        <v>1</v>
      </c>
      <c r="H14221">
        <v>1</v>
      </c>
      <c r="I14221">
        <v>1</v>
      </c>
      <c r="J14221" s="1">
        <v>1</v>
      </c>
      <c r="K14221" t="s">
        <v>23238</v>
      </c>
      <c r="L14221" t="s">
        <v>51686</v>
      </c>
      <c r="M14221" t="s">
        <v>51687</v>
      </c>
    </row>
    <row r="14222" spans="1:13">
      <c r="A14222" s="1" t="s">
        <v>16239</v>
      </c>
      <c r="B14222">
        <v>3.1059057085707399E-5</v>
      </c>
      <c r="C14222" s="1">
        <v>3.0656967201142798E-5</v>
      </c>
      <c r="D14222">
        <v>0</v>
      </c>
      <c r="E14222">
        <v>0</v>
      </c>
      <c r="F14222">
        <v>0.38392857142857101</v>
      </c>
      <c r="G14222">
        <v>0</v>
      </c>
      <c r="H14222">
        <v>0.55405405405405395</v>
      </c>
      <c r="I14222">
        <v>0.157894736842105</v>
      </c>
      <c r="J14222" s="1">
        <v>0</v>
      </c>
      <c r="K14222" t="s">
        <v>23238</v>
      </c>
      <c r="L14222" t="s">
        <v>51688</v>
      </c>
      <c r="M14222" t="s">
        <v>51689</v>
      </c>
    </row>
    <row r="14223" spans="1:13">
      <c r="A14223" s="1" t="s">
        <v>16240</v>
      </c>
      <c r="B14223">
        <v>0</v>
      </c>
      <c r="C14223" s="1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 s="1">
        <v>0</v>
      </c>
      <c r="K14223" t="s">
        <v>23242</v>
      </c>
      <c r="L14223" t="s">
        <v>51690</v>
      </c>
      <c r="M14223" t="s">
        <v>51691</v>
      </c>
    </row>
    <row r="14224" spans="1:13">
      <c r="A14224" s="1" t="s">
        <v>16241</v>
      </c>
      <c r="B14224">
        <v>3.0565007682891798E-9</v>
      </c>
      <c r="C14224" s="1">
        <v>1.5417364568467301E-7</v>
      </c>
      <c r="D14224">
        <v>4.7619047619047603E-2</v>
      </c>
      <c r="E14224">
        <v>0</v>
      </c>
      <c r="F14224">
        <v>3.7433155080213901E-2</v>
      </c>
      <c r="G14224">
        <v>0</v>
      </c>
      <c r="H14224">
        <v>0</v>
      </c>
      <c r="I14224">
        <v>0</v>
      </c>
      <c r="J14224" s="1">
        <v>0</v>
      </c>
      <c r="K14224" t="s">
        <v>23237</v>
      </c>
      <c r="L14224" t="s">
        <v>51692</v>
      </c>
      <c r="M14224" t="s">
        <v>51693</v>
      </c>
    </row>
    <row r="14225" spans="1:13">
      <c r="A14225" s="1" t="s">
        <v>16242</v>
      </c>
      <c r="B14225">
        <v>4.8133286785374701E-7</v>
      </c>
      <c r="C14225" s="1">
        <v>1.21413407096933E-8</v>
      </c>
      <c r="D14225">
        <v>0</v>
      </c>
      <c r="E14225">
        <v>0</v>
      </c>
      <c r="F14225">
        <v>0.20564516129032301</v>
      </c>
      <c r="G14225">
        <v>0</v>
      </c>
      <c r="H14225">
        <v>0.407407407407407</v>
      </c>
      <c r="I14225">
        <v>0.1</v>
      </c>
      <c r="J14225" s="1" t="s">
        <v>23229</v>
      </c>
      <c r="K14225" t="s">
        <v>23241</v>
      </c>
      <c r="L14225" t="s">
        <v>51694</v>
      </c>
      <c r="M14225" t="s">
        <v>51695</v>
      </c>
    </row>
    <row r="14226" spans="1:13">
      <c r="A14226" s="1" t="s">
        <v>16243</v>
      </c>
      <c r="B14226">
        <v>8.8393479938684707E-6</v>
      </c>
      <c r="C14226" s="1">
        <v>1.2100805708125E-5</v>
      </c>
      <c r="D14226">
        <v>1</v>
      </c>
      <c r="E14226">
        <v>0.98913043478260898</v>
      </c>
      <c r="F14226">
        <v>0.94148936170212805</v>
      </c>
      <c r="G14226">
        <v>1</v>
      </c>
      <c r="H14226">
        <v>0.99431818181818199</v>
      </c>
      <c r="I14226">
        <v>1</v>
      </c>
      <c r="J14226" s="1">
        <v>1</v>
      </c>
      <c r="K14226" t="s">
        <v>23238</v>
      </c>
      <c r="L14226" t="s">
        <v>51696</v>
      </c>
      <c r="M14226" t="s">
        <v>51697</v>
      </c>
    </row>
    <row r="14227" spans="1:13">
      <c r="A14227" s="1" t="s">
        <v>16244</v>
      </c>
      <c r="B14227">
        <v>6.0731122788258302E-6</v>
      </c>
      <c r="C14227" s="1">
        <v>2.6599475997528701E-6</v>
      </c>
      <c r="D14227">
        <v>1</v>
      </c>
      <c r="E14227">
        <v>1</v>
      </c>
      <c r="F14227">
        <v>0.997282608695652</v>
      </c>
      <c r="G14227">
        <v>0.609375</v>
      </c>
      <c r="H14227">
        <v>0.993670886075949</v>
      </c>
      <c r="I14227">
        <v>0.81632653061224503</v>
      </c>
      <c r="J14227" s="1">
        <v>0.1</v>
      </c>
      <c r="K14227" t="s">
        <v>23239</v>
      </c>
      <c r="L14227" t="s">
        <v>51698</v>
      </c>
      <c r="M14227" t="s">
        <v>51699</v>
      </c>
    </row>
    <row r="14228" spans="1:13">
      <c r="A14228" s="1" t="s">
        <v>16245</v>
      </c>
      <c r="B14228">
        <v>2.0171168580116599E-6</v>
      </c>
      <c r="C14228" s="1">
        <v>1.2218555034734099E-5</v>
      </c>
      <c r="D14228">
        <v>1.6129032258064498E-2</v>
      </c>
      <c r="E14228">
        <v>6.17283950617284E-3</v>
      </c>
      <c r="F14228">
        <v>0.10632183908046</v>
      </c>
      <c r="G14228">
        <v>3.65853658536585E-2</v>
      </c>
      <c r="H14228">
        <v>0.14444444444444399</v>
      </c>
      <c r="I14228">
        <v>2.5974025974026E-2</v>
      </c>
      <c r="J14228" s="1" t="s">
        <v>23229</v>
      </c>
      <c r="K14228" t="s">
        <v>23241</v>
      </c>
      <c r="L14228" t="s">
        <v>51700</v>
      </c>
      <c r="M14228" t="s">
        <v>51701</v>
      </c>
    </row>
    <row r="14229" spans="1:13">
      <c r="A14229" s="1" t="s">
        <v>16246</v>
      </c>
      <c r="B14229">
        <v>2.14400610005464E-7</v>
      </c>
      <c r="C14229" s="1">
        <v>9.7497181170083496E-7</v>
      </c>
      <c r="D14229">
        <v>0</v>
      </c>
      <c r="E14229">
        <v>0.14772727272727301</v>
      </c>
      <c r="F14229">
        <v>2.6178010471204199E-3</v>
      </c>
      <c r="G14229">
        <v>0</v>
      </c>
      <c r="H14229">
        <v>0</v>
      </c>
      <c r="I14229">
        <v>2.6315789473684199E-2</v>
      </c>
      <c r="J14229" s="1" t="s">
        <v>23229</v>
      </c>
      <c r="K14229" t="s">
        <v>23241</v>
      </c>
      <c r="L14229" t="s">
        <v>51702</v>
      </c>
      <c r="M14229" t="s">
        <v>51703</v>
      </c>
    </row>
    <row r="14230" spans="1:13">
      <c r="A14230" s="1" t="s">
        <v>16247</v>
      </c>
      <c r="B14230">
        <v>1.6213034011796501E-5</v>
      </c>
      <c r="C14230" s="1">
        <v>3.1978992525532299E-9</v>
      </c>
      <c r="D14230">
        <v>0.87037037037037002</v>
      </c>
      <c r="E14230">
        <v>0.57534246575342496</v>
      </c>
      <c r="F14230">
        <v>0.80656934306569295</v>
      </c>
      <c r="G14230">
        <v>0.9</v>
      </c>
      <c r="H14230">
        <v>0.72727272727272696</v>
      </c>
      <c r="I14230">
        <v>0.88888888888888895</v>
      </c>
      <c r="J14230" s="1" t="s">
        <v>23229</v>
      </c>
      <c r="K14230" t="s">
        <v>23238</v>
      </c>
      <c r="L14230" t="s">
        <v>51704</v>
      </c>
      <c r="M14230" t="s">
        <v>51705</v>
      </c>
    </row>
    <row r="14231" spans="1:13">
      <c r="A14231" s="1" t="s">
        <v>16248</v>
      </c>
      <c r="B14231">
        <v>5.6563299025836197E-5</v>
      </c>
      <c r="C14231" s="1">
        <v>6.3258127488139602E-8</v>
      </c>
      <c r="D14231">
        <v>0.91666666666666696</v>
      </c>
      <c r="E14231">
        <v>0.38815789473684198</v>
      </c>
      <c r="F14231">
        <v>0.99112426035502998</v>
      </c>
      <c r="G14231">
        <v>1</v>
      </c>
      <c r="H14231">
        <v>0.98809523809523803</v>
      </c>
      <c r="I14231">
        <v>0.98684210526315796</v>
      </c>
      <c r="J14231" s="1" t="s">
        <v>23229</v>
      </c>
      <c r="K14231" t="s">
        <v>23238</v>
      </c>
      <c r="L14231" t="s">
        <v>51706</v>
      </c>
      <c r="M14231" t="s">
        <v>51707</v>
      </c>
    </row>
    <row r="14232" spans="1:13">
      <c r="A14232" s="1" t="s">
        <v>16249</v>
      </c>
      <c r="B14232">
        <v>3.5634012210519601E-8</v>
      </c>
      <c r="C14232" s="1">
        <v>2.4905889143872599E-7</v>
      </c>
      <c r="D14232">
        <v>1</v>
      </c>
      <c r="E14232">
        <v>0.95555555555555605</v>
      </c>
      <c r="F14232">
        <v>1</v>
      </c>
      <c r="G14232">
        <v>1</v>
      </c>
      <c r="H14232">
        <v>0.99137931034482796</v>
      </c>
      <c r="I14232">
        <v>1</v>
      </c>
      <c r="J14232" s="1">
        <v>1</v>
      </c>
      <c r="K14232" t="s">
        <v>23238</v>
      </c>
      <c r="L14232" t="s">
        <v>51708</v>
      </c>
      <c r="M14232" t="s">
        <v>51709</v>
      </c>
    </row>
    <row r="14233" spans="1:13">
      <c r="A14233" s="1" t="s">
        <v>16250</v>
      </c>
      <c r="B14233">
        <v>9.8986871286848098E-8</v>
      </c>
      <c r="C14233" s="1">
        <v>3.8600517208616798E-7</v>
      </c>
      <c r="D14233">
        <v>0</v>
      </c>
      <c r="E14233">
        <v>0</v>
      </c>
      <c r="F14233">
        <v>0</v>
      </c>
      <c r="G14233">
        <v>2.7777777777777801E-2</v>
      </c>
      <c r="H14233">
        <v>0</v>
      </c>
      <c r="I14233">
        <v>2.4390243902439001E-2</v>
      </c>
      <c r="J14233" s="1">
        <v>0</v>
      </c>
      <c r="K14233" t="s">
        <v>23242</v>
      </c>
      <c r="L14233" t="s">
        <v>51710</v>
      </c>
      <c r="M14233" t="s">
        <v>51711</v>
      </c>
    </row>
    <row r="14234" spans="1:13">
      <c r="A14234" s="1" t="s">
        <v>16251</v>
      </c>
      <c r="B14234">
        <v>2.1296331676583201E-8</v>
      </c>
      <c r="C14234" s="1">
        <v>1.2995571217325301E-7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1.54639175257732E-2</v>
      </c>
      <c r="J14234" s="1">
        <v>0</v>
      </c>
      <c r="K14234" t="s">
        <v>23242</v>
      </c>
      <c r="L14234" t="s">
        <v>51712</v>
      </c>
      <c r="M14234" t="s">
        <v>51713</v>
      </c>
    </row>
    <row r="14235" spans="1:13">
      <c r="A14235" s="1" t="s">
        <v>16252</v>
      </c>
      <c r="B14235">
        <v>1.1473622838904499E-7</v>
      </c>
      <c r="C14235" s="1">
        <v>2.3566336683670399E-6</v>
      </c>
      <c r="D14235">
        <v>0.20833333333333301</v>
      </c>
      <c r="E14235">
        <v>0.40769230769230802</v>
      </c>
      <c r="F14235">
        <v>7.7419354838709695E-2</v>
      </c>
      <c r="G14235">
        <v>0.59722222222222199</v>
      </c>
      <c r="H14235">
        <v>0.11111111111111099</v>
      </c>
      <c r="I14235">
        <v>0.46590909090909099</v>
      </c>
      <c r="J14235" s="1">
        <v>1</v>
      </c>
      <c r="K14235" t="s">
        <v>23237</v>
      </c>
      <c r="L14235" t="s">
        <v>51714</v>
      </c>
      <c r="M14235" t="s">
        <v>51715</v>
      </c>
    </row>
    <row r="14236" spans="1:13">
      <c r="A14236" s="1" t="s">
        <v>16253</v>
      </c>
      <c r="B14236">
        <v>0</v>
      </c>
      <c r="C14236" s="1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 s="1">
        <v>1</v>
      </c>
      <c r="K14236" t="s">
        <v>23242</v>
      </c>
      <c r="L14236" t="s">
        <v>51716</v>
      </c>
      <c r="M14236" t="s">
        <v>51717</v>
      </c>
    </row>
    <row r="14237" spans="1:13">
      <c r="A14237" s="1" t="s">
        <v>16254</v>
      </c>
      <c r="B14237">
        <v>1.60233273824845E-9</v>
      </c>
      <c r="C14237" s="1">
        <v>8.8620025980334602E-9</v>
      </c>
      <c r="D14237">
        <v>1.6666666666666701E-2</v>
      </c>
      <c r="E14237">
        <v>1.7045454545454499E-2</v>
      </c>
      <c r="F14237">
        <v>5.40540540540541E-3</v>
      </c>
      <c r="G14237">
        <v>0</v>
      </c>
      <c r="H14237">
        <v>0</v>
      </c>
      <c r="I14237">
        <v>0</v>
      </c>
      <c r="J14237" s="1">
        <v>0.9</v>
      </c>
      <c r="K14237" t="s">
        <v>23239</v>
      </c>
      <c r="L14237" t="s">
        <v>51718</v>
      </c>
      <c r="M14237" t="s">
        <v>51719</v>
      </c>
    </row>
    <row r="14238" spans="1:13">
      <c r="A14238" s="1" t="s">
        <v>16255</v>
      </c>
      <c r="B14238">
        <v>9.4132569565094594E-9</v>
      </c>
      <c r="C14238" s="1">
        <v>3.8198303059631698E-8</v>
      </c>
      <c r="D14238">
        <v>1</v>
      </c>
      <c r="E14238">
        <v>1</v>
      </c>
      <c r="F14238">
        <v>0.99645390070922002</v>
      </c>
      <c r="G14238">
        <v>1</v>
      </c>
      <c r="H14238">
        <v>0.99431818181818199</v>
      </c>
      <c r="I14238">
        <v>1</v>
      </c>
      <c r="J14238" s="1" t="s">
        <v>23229</v>
      </c>
      <c r="K14238" t="s">
        <v>23239</v>
      </c>
      <c r="L14238" t="s">
        <v>51720</v>
      </c>
      <c r="M14238" t="s">
        <v>51721</v>
      </c>
    </row>
    <row r="14239" spans="1:13">
      <c r="A14239" s="1" t="s">
        <v>16256</v>
      </c>
      <c r="B14239">
        <v>4.8996997793601999E-6</v>
      </c>
      <c r="C14239" s="1">
        <v>2.6022503278799901E-7</v>
      </c>
      <c r="D14239">
        <v>0.92500000000000004</v>
      </c>
      <c r="E14239">
        <v>1</v>
      </c>
      <c r="F14239">
        <v>1</v>
      </c>
      <c r="G14239">
        <v>1</v>
      </c>
      <c r="H14239">
        <v>0.97540983606557397</v>
      </c>
      <c r="I14239">
        <v>0.97560975609756095</v>
      </c>
      <c r="J14239" s="1">
        <v>1</v>
      </c>
      <c r="K14239" t="s">
        <v>23240</v>
      </c>
      <c r="L14239" t="s">
        <v>51722</v>
      </c>
      <c r="M14239" t="s">
        <v>51723</v>
      </c>
    </row>
    <row r="14240" spans="1:13">
      <c r="A14240" s="1" t="s">
        <v>16257</v>
      </c>
      <c r="B14240">
        <v>1.10547113519031E-5</v>
      </c>
      <c r="C14240" s="1">
        <v>9.9201783088928498E-6</v>
      </c>
      <c r="D14240">
        <v>0.94642857142857095</v>
      </c>
      <c r="E14240">
        <v>0.96470588235294097</v>
      </c>
      <c r="F14240">
        <v>0.96583850931676996</v>
      </c>
      <c r="G14240">
        <v>0.703125</v>
      </c>
      <c r="H14240">
        <v>0.94767441860465096</v>
      </c>
      <c r="I14240">
        <v>0.84722222222222199</v>
      </c>
      <c r="J14240" s="1">
        <v>1</v>
      </c>
      <c r="K14240" t="s">
        <v>23238</v>
      </c>
      <c r="L14240" t="s">
        <v>51724</v>
      </c>
      <c r="M14240" t="s">
        <v>51725</v>
      </c>
    </row>
    <row r="14241" spans="1:13">
      <c r="A14241" s="1" t="s">
        <v>16258</v>
      </c>
      <c r="B14241">
        <v>6.89227106973515E-8</v>
      </c>
      <c r="C14241" s="1">
        <v>2.8152347371381702E-9</v>
      </c>
      <c r="D14241">
        <v>0.98333333333333295</v>
      </c>
      <c r="E14241">
        <v>1</v>
      </c>
      <c r="F14241">
        <v>1</v>
      </c>
      <c r="G14241">
        <v>0.967741935483871</v>
      </c>
      <c r="H14241">
        <v>0.97142857142857097</v>
      </c>
      <c r="I14241">
        <v>1</v>
      </c>
      <c r="J14241" s="1">
        <v>4.5454545454545497E-2</v>
      </c>
      <c r="K14241" t="s">
        <v>23238</v>
      </c>
      <c r="L14241" t="s">
        <v>51726</v>
      </c>
      <c r="M14241" t="s">
        <v>51727</v>
      </c>
    </row>
    <row r="14242" spans="1:13">
      <c r="A14242" s="1" t="s">
        <v>16259</v>
      </c>
      <c r="B14242">
        <v>3.6520774112489302E-5</v>
      </c>
      <c r="C14242" s="1">
        <v>8.4698851246762499E-5</v>
      </c>
      <c r="D14242">
        <v>0</v>
      </c>
      <c r="E14242">
        <v>0</v>
      </c>
      <c r="F14242">
        <v>0</v>
      </c>
      <c r="G14242">
        <v>0.25609756097560998</v>
      </c>
      <c r="H14242">
        <v>0.104838709677419</v>
      </c>
      <c r="I14242">
        <v>0.226315789473684</v>
      </c>
      <c r="J14242" s="1" t="s">
        <v>23229</v>
      </c>
      <c r="K14242" t="s">
        <v>23241</v>
      </c>
      <c r="L14242" t="s">
        <v>51728</v>
      </c>
      <c r="M14242" t="s">
        <v>51729</v>
      </c>
    </row>
    <row r="14243" spans="1:13">
      <c r="A14243" s="1" t="s">
        <v>16260</v>
      </c>
      <c r="B14243">
        <v>1.6389559474567099E-5</v>
      </c>
      <c r="C14243" s="1">
        <v>9.2683219441122995E-6</v>
      </c>
      <c r="D14243">
        <v>9.375E-2</v>
      </c>
      <c r="E14243">
        <v>2.6041666666666699E-2</v>
      </c>
      <c r="F14243">
        <v>1.5384615384615399E-2</v>
      </c>
      <c r="G14243">
        <v>0.12068965517241401</v>
      </c>
      <c r="H14243">
        <v>2.6315789473684199E-2</v>
      </c>
      <c r="I14243">
        <v>0.13114754098360701</v>
      </c>
      <c r="J14243" s="1">
        <v>0</v>
      </c>
      <c r="K14243" t="s">
        <v>23238</v>
      </c>
      <c r="L14243" t="s">
        <v>51730</v>
      </c>
      <c r="M14243" t="s">
        <v>51731</v>
      </c>
    </row>
    <row r="14244" spans="1:13">
      <c r="A14244" s="1" t="s">
        <v>16261</v>
      </c>
      <c r="B14244">
        <v>1.19302721965861E-3</v>
      </c>
      <c r="C14244" s="1">
        <v>1.96549982887738E-7</v>
      </c>
      <c r="D14244">
        <v>5.8823529411764698E-2</v>
      </c>
      <c r="E14244">
        <v>5.74712643678161E-3</v>
      </c>
      <c r="F14244">
        <v>0.46031746031746001</v>
      </c>
      <c r="G14244">
        <v>0.96969696969696995</v>
      </c>
      <c r="H14244">
        <v>0.53448275862068995</v>
      </c>
      <c r="I14244">
        <v>0.66666666666666696</v>
      </c>
      <c r="J14244" s="1">
        <v>0</v>
      </c>
      <c r="K14244" t="s">
        <v>23241</v>
      </c>
      <c r="L14244" t="s">
        <v>51732</v>
      </c>
      <c r="M14244" t="s">
        <v>51733</v>
      </c>
    </row>
    <row r="14245" spans="1:13">
      <c r="A14245" s="1" t="s">
        <v>16262</v>
      </c>
      <c r="B14245">
        <v>6.3415558426844097E-7</v>
      </c>
      <c r="C14245" s="1">
        <v>1.5775048760109402E-5</v>
      </c>
      <c r="D14245">
        <v>0</v>
      </c>
      <c r="E14245">
        <v>0.02</v>
      </c>
      <c r="F14245">
        <v>0.26397515527950299</v>
      </c>
      <c r="G14245">
        <v>5.8823529411764698E-2</v>
      </c>
      <c r="H14245">
        <v>0.120879120879121</v>
      </c>
      <c r="I14245">
        <v>8.0645161290322606E-2</v>
      </c>
      <c r="J14245" s="1">
        <v>0</v>
      </c>
      <c r="K14245" t="s">
        <v>23241</v>
      </c>
      <c r="L14245" t="s">
        <v>51734</v>
      </c>
      <c r="M14245" t="s">
        <v>51735</v>
      </c>
    </row>
    <row r="14246" spans="1:13">
      <c r="A14246" s="1" t="s">
        <v>16263</v>
      </c>
      <c r="B14246">
        <v>1.50003848632076E-6</v>
      </c>
      <c r="C14246" s="1">
        <v>1.21203497185321E-5</v>
      </c>
      <c r="D14246">
        <v>1</v>
      </c>
      <c r="E14246">
        <v>1</v>
      </c>
      <c r="F14246">
        <v>0.90441176470588203</v>
      </c>
      <c r="G14246">
        <v>0.33333333333333298</v>
      </c>
      <c r="H14246">
        <v>0.931506849315068</v>
      </c>
      <c r="I14246">
        <v>0.89655172413793105</v>
      </c>
      <c r="J14246" s="1">
        <v>1</v>
      </c>
      <c r="K14246" t="s">
        <v>23238</v>
      </c>
      <c r="L14246" t="s">
        <v>51736</v>
      </c>
      <c r="M14246" t="s">
        <v>51737</v>
      </c>
    </row>
    <row r="14247" spans="1:13">
      <c r="A14247" s="1" t="s">
        <v>16264</v>
      </c>
      <c r="B14247">
        <v>3.2891220026020103E-5</v>
      </c>
      <c r="C14247" s="1">
        <v>2.82193193817008E-5</v>
      </c>
      <c r="D14247">
        <v>0.75806451612903203</v>
      </c>
      <c r="E14247">
        <v>0.98507462686567204</v>
      </c>
      <c r="F14247">
        <v>0.98901098901098905</v>
      </c>
      <c r="G14247">
        <v>0.92857142857142905</v>
      </c>
      <c r="H14247">
        <v>0.98571428571428599</v>
      </c>
      <c r="I14247">
        <v>0.79545454545454497</v>
      </c>
      <c r="J14247" s="1">
        <v>1</v>
      </c>
      <c r="K14247" t="s">
        <v>23241</v>
      </c>
      <c r="L14247" t="s">
        <v>51738</v>
      </c>
      <c r="M14247" t="s">
        <v>51739</v>
      </c>
    </row>
    <row r="14248" spans="1:13">
      <c r="A14248" s="1" t="s">
        <v>16265</v>
      </c>
      <c r="B14248">
        <v>7.4751786490964895E-7</v>
      </c>
      <c r="C14248" s="1">
        <v>7.1414004805961596E-5</v>
      </c>
      <c r="D14248">
        <v>6.4516129032258104E-2</v>
      </c>
      <c r="E14248">
        <v>0.23170731707317099</v>
      </c>
      <c r="F14248">
        <v>0.50320512820512797</v>
      </c>
      <c r="G14248">
        <v>7.1428571428571397E-2</v>
      </c>
      <c r="H14248">
        <v>8.3333333333333301E-2</v>
      </c>
      <c r="I14248">
        <v>9.2105263157894704E-2</v>
      </c>
      <c r="J14248" s="1">
        <v>0</v>
      </c>
      <c r="K14248" t="s">
        <v>23238</v>
      </c>
      <c r="L14248" t="s">
        <v>51740</v>
      </c>
      <c r="M14248" t="s">
        <v>51741</v>
      </c>
    </row>
    <row r="14249" spans="1:13">
      <c r="A14249" s="1" t="s">
        <v>16266</v>
      </c>
      <c r="B14249">
        <v>5.6740570041314001E-6</v>
      </c>
      <c r="C14249" s="1">
        <v>1.7535541574911501E-5</v>
      </c>
      <c r="D14249">
        <v>0.94736842105263197</v>
      </c>
      <c r="E14249">
        <v>0.78767123287671204</v>
      </c>
      <c r="F14249">
        <v>0.98333333333333295</v>
      </c>
      <c r="G14249">
        <v>0.42499999999999999</v>
      </c>
      <c r="H14249">
        <v>1</v>
      </c>
      <c r="I14249">
        <v>1</v>
      </c>
      <c r="J14249" s="1" t="s">
        <v>23229</v>
      </c>
      <c r="K14249" t="s">
        <v>23238</v>
      </c>
      <c r="L14249" t="s">
        <v>51742</v>
      </c>
      <c r="M14249" t="s">
        <v>51743</v>
      </c>
    </row>
    <row r="14250" spans="1:13">
      <c r="A14250" s="1" t="s">
        <v>16267</v>
      </c>
      <c r="B14250">
        <v>1.0288522525773001E-4</v>
      </c>
      <c r="C14250" s="1">
        <v>5.9905143120530895E-4</v>
      </c>
      <c r="D14250">
        <v>0.89473684210526305</v>
      </c>
      <c r="E14250">
        <v>1</v>
      </c>
      <c r="F14250">
        <v>0.50828729281768004</v>
      </c>
      <c r="G14250">
        <v>0.94318181818181801</v>
      </c>
      <c r="H14250">
        <v>0.63235294117647101</v>
      </c>
      <c r="I14250">
        <v>0.95098039215686303</v>
      </c>
      <c r="J14250" s="1" t="s">
        <v>23229</v>
      </c>
      <c r="K14250" t="s">
        <v>23238</v>
      </c>
      <c r="L14250" t="s">
        <v>51744</v>
      </c>
      <c r="M14250" t="s">
        <v>51745</v>
      </c>
    </row>
    <row r="14251" spans="1:13">
      <c r="A14251" s="1" t="s">
        <v>16268</v>
      </c>
      <c r="B14251">
        <v>8.1058358153541898E-6</v>
      </c>
      <c r="C14251" s="1">
        <v>2.2707945420427801E-6</v>
      </c>
      <c r="D14251">
        <v>0</v>
      </c>
      <c r="E14251">
        <v>0</v>
      </c>
      <c r="F14251">
        <v>8.2524271844660199E-2</v>
      </c>
      <c r="G14251">
        <v>0</v>
      </c>
      <c r="H14251">
        <v>0.232876712328767</v>
      </c>
      <c r="I14251">
        <v>3.5714285714285698E-2</v>
      </c>
      <c r="J14251" s="1">
        <v>0</v>
      </c>
      <c r="K14251" t="s">
        <v>23241</v>
      </c>
      <c r="L14251" t="s">
        <v>51746</v>
      </c>
      <c r="M14251" t="s">
        <v>51747</v>
      </c>
    </row>
    <row r="14252" spans="1:13">
      <c r="A14252" s="1" t="s">
        <v>16269</v>
      </c>
      <c r="B14252">
        <v>2.3907136337401899E-5</v>
      </c>
      <c r="C14252" s="1">
        <v>4.1247529888561902E-5</v>
      </c>
      <c r="D14252">
        <v>0.25</v>
      </c>
      <c r="E14252">
        <v>0.217391304347826</v>
      </c>
      <c r="F14252">
        <v>0.57712765957446799</v>
      </c>
      <c r="G14252">
        <v>0.29032258064516098</v>
      </c>
      <c r="H14252">
        <v>0.78289473684210498</v>
      </c>
      <c r="I14252">
        <v>0.50862068965517204</v>
      </c>
      <c r="J14252" s="1">
        <v>0</v>
      </c>
      <c r="K14252" t="s">
        <v>23241</v>
      </c>
      <c r="L14252" t="s">
        <v>51748</v>
      </c>
      <c r="M14252" t="s">
        <v>51749</v>
      </c>
    </row>
    <row r="14253" spans="1:13">
      <c r="A14253" s="1" t="s">
        <v>16270</v>
      </c>
      <c r="B14253">
        <v>5.3745287322149696E-4</v>
      </c>
      <c r="C14253" s="1">
        <v>3.8800363716764898E-5</v>
      </c>
      <c r="D14253">
        <v>6.25E-2</v>
      </c>
      <c r="E14253">
        <v>0.43975903614457801</v>
      </c>
      <c r="F14253">
        <v>8.4269662921348295E-3</v>
      </c>
      <c r="G14253">
        <v>0</v>
      </c>
      <c r="H14253">
        <v>0.01</v>
      </c>
      <c r="I14253">
        <v>6.7567567567567597E-3</v>
      </c>
      <c r="J14253" s="1">
        <v>0</v>
      </c>
      <c r="K14253" t="s">
        <v>23238</v>
      </c>
      <c r="L14253" t="s">
        <v>51750</v>
      </c>
      <c r="M14253" t="s">
        <v>51751</v>
      </c>
    </row>
    <row r="14254" spans="1:13">
      <c r="A14254" s="1" t="s">
        <v>16271</v>
      </c>
      <c r="B14254">
        <v>2.25307432493134E-7</v>
      </c>
      <c r="C14254" s="1">
        <v>1.8777309180528499E-6</v>
      </c>
      <c r="D14254">
        <v>3.4482758620689703E-2</v>
      </c>
      <c r="E14254">
        <v>5.9523809523809503E-3</v>
      </c>
      <c r="F14254">
        <v>5.3475935828877002E-3</v>
      </c>
      <c r="G14254">
        <v>0</v>
      </c>
      <c r="H14254">
        <v>0</v>
      </c>
      <c r="I14254">
        <v>0.16250000000000001</v>
      </c>
      <c r="J14254" s="1">
        <v>0</v>
      </c>
      <c r="K14254" t="s">
        <v>23239</v>
      </c>
      <c r="L14254" t="s">
        <v>51752</v>
      </c>
      <c r="M14254" t="s">
        <v>51753</v>
      </c>
    </row>
    <row r="14255" spans="1:13">
      <c r="A14255" s="1" t="s">
        <v>16272</v>
      </c>
      <c r="B14255">
        <v>7.4662789238598101E-4</v>
      </c>
      <c r="C14255" s="1">
        <v>5.7847572891617999E-5</v>
      </c>
      <c r="D14255">
        <v>0.859375</v>
      </c>
      <c r="E14255">
        <v>0.63541666666666696</v>
      </c>
      <c r="F14255">
        <v>0.98360655737704905</v>
      </c>
      <c r="G14255">
        <v>0.99122807017543901</v>
      </c>
      <c r="H14255">
        <v>0.98214285714285698</v>
      </c>
      <c r="I14255">
        <v>0.98799999999999999</v>
      </c>
      <c r="J14255" s="1">
        <v>1</v>
      </c>
      <c r="K14255" t="s">
        <v>23239</v>
      </c>
      <c r="L14255" t="s">
        <v>51754</v>
      </c>
      <c r="M14255" t="s">
        <v>51755</v>
      </c>
    </row>
    <row r="14256" spans="1:13">
      <c r="A14256" s="1" t="s">
        <v>16273</v>
      </c>
      <c r="B14256">
        <v>1.34104817984419E-5</v>
      </c>
      <c r="C14256" s="1">
        <v>1.8641654241347E-7</v>
      </c>
      <c r="D14256">
        <v>4.3478260869565202E-2</v>
      </c>
      <c r="E14256">
        <v>0.12987012987013</v>
      </c>
      <c r="F14256">
        <v>0</v>
      </c>
      <c r="G14256">
        <v>0</v>
      </c>
      <c r="H14256">
        <v>7.0422535211267599E-3</v>
      </c>
      <c r="I14256">
        <v>0</v>
      </c>
      <c r="J14256" s="1">
        <v>1</v>
      </c>
      <c r="K14256" t="s">
        <v>23241</v>
      </c>
      <c r="L14256" t="s">
        <v>51756</v>
      </c>
      <c r="M14256" t="s">
        <v>51757</v>
      </c>
    </row>
    <row r="14257" spans="1:13">
      <c r="A14257" s="1" t="s">
        <v>16274</v>
      </c>
      <c r="B14257">
        <v>1.85862066374377E-7</v>
      </c>
      <c r="C14257" s="1">
        <v>3.7934054026193601E-6</v>
      </c>
      <c r="D14257">
        <v>8.3333333333333301E-2</v>
      </c>
      <c r="E14257">
        <v>0.108695652173913</v>
      </c>
      <c r="F14257">
        <v>1.4492753623188401E-2</v>
      </c>
      <c r="G14257">
        <v>0</v>
      </c>
      <c r="H14257">
        <v>5.8139534883720903E-3</v>
      </c>
      <c r="I14257">
        <v>4.3103448275862103E-3</v>
      </c>
      <c r="J14257" s="1">
        <v>0</v>
      </c>
      <c r="K14257" t="s">
        <v>23241</v>
      </c>
      <c r="L14257" t="s">
        <v>51758</v>
      </c>
      <c r="M14257" t="s">
        <v>51759</v>
      </c>
    </row>
    <row r="14258" spans="1:13">
      <c r="A14258" s="1" t="s">
        <v>16275</v>
      </c>
      <c r="B14258">
        <v>1.7049969568545099E-7</v>
      </c>
      <c r="C14258" s="1">
        <v>1.8420882359966301E-6</v>
      </c>
      <c r="D14258">
        <v>1</v>
      </c>
      <c r="E14258">
        <v>1</v>
      </c>
      <c r="F14258">
        <v>0.97159090909090895</v>
      </c>
      <c r="G14258">
        <v>1</v>
      </c>
      <c r="H14258">
        <v>0.98809523809523803</v>
      </c>
      <c r="I14258">
        <v>1</v>
      </c>
      <c r="J14258" s="1" t="s">
        <v>23229</v>
      </c>
      <c r="K14258" t="s">
        <v>23238</v>
      </c>
      <c r="L14258" t="s">
        <v>51760</v>
      </c>
      <c r="M14258" t="s">
        <v>51761</v>
      </c>
    </row>
    <row r="14259" spans="1:13">
      <c r="A14259" s="1" t="s">
        <v>16276</v>
      </c>
      <c r="B14259">
        <v>3.4928287573574398E-4</v>
      </c>
      <c r="C14259" s="1">
        <v>4.7767192247870203E-5</v>
      </c>
      <c r="D14259">
        <v>3.2258064516128997E-2</v>
      </c>
      <c r="E14259">
        <v>0</v>
      </c>
      <c r="F14259">
        <v>0.36387434554973802</v>
      </c>
      <c r="G14259">
        <v>0.35416666666666702</v>
      </c>
      <c r="H14259">
        <v>0.24489795918367299</v>
      </c>
      <c r="I14259">
        <v>0.547619047619048</v>
      </c>
      <c r="J14259" s="1">
        <v>0.95454545454545503</v>
      </c>
      <c r="K14259" t="s">
        <v>23239</v>
      </c>
      <c r="L14259" t="s">
        <v>51762</v>
      </c>
      <c r="M14259" t="s">
        <v>51763</v>
      </c>
    </row>
    <row r="14260" spans="1:13">
      <c r="A14260" s="1" t="s">
        <v>16277</v>
      </c>
      <c r="B14260">
        <v>5.8810215325076496E-6</v>
      </c>
      <c r="C14260" s="1">
        <v>2.7421070189788301E-5</v>
      </c>
      <c r="D14260">
        <v>1</v>
      </c>
      <c r="E14260">
        <v>1</v>
      </c>
      <c r="F14260">
        <v>0.99673202614379097</v>
      </c>
      <c r="G14260">
        <v>0.97727272727272696</v>
      </c>
      <c r="H14260">
        <v>0.72988505747126398</v>
      </c>
      <c r="I14260">
        <v>0.949438202247191</v>
      </c>
      <c r="J14260" s="1">
        <v>1</v>
      </c>
      <c r="K14260" t="s">
        <v>23237</v>
      </c>
      <c r="L14260" t="s">
        <v>51764</v>
      </c>
      <c r="M14260" t="s">
        <v>51765</v>
      </c>
    </row>
    <row r="14261" spans="1:13">
      <c r="A14261" s="1" t="s">
        <v>16278</v>
      </c>
      <c r="B14261">
        <v>3.6453081600884102E-5</v>
      </c>
      <c r="C14261" s="1">
        <v>3.2219709792540498E-6</v>
      </c>
      <c r="D14261">
        <v>0.83333333333333304</v>
      </c>
      <c r="E14261">
        <v>0.34615384615384598</v>
      </c>
      <c r="F14261">
        <v>0.70945945945945899</v>
      </c>
      <c r="G14261">
        <v>0.875</v>
      </c>
      <c r="H14261">
        <v>0.92622950819672101</v>
      </c>
      <c r="I14261">
        <v>0.7</v>
      </c>
      <c r="J14261" s="1" t="s">
        <v>23229</v>
      </c>
      <c r="K14261" t="s">
        <v>23239</v>
      </c>
      <c r="L14261" t="s">
        <v>51766</v>
      </c>
      <c r="M14261" t="s">
        <v>51767</v>
      </c>
    </row>
    <row r="14262" spans="1:13">
      <c r="A14262" s="1" t="s">
        <v>16279</v>
      </c>
      <c r="B14262">
        <v>2.0421713507295601E-5</v>
      </c>
      <c r="C14262" s="1">
        <v>5.6417172866450801E-7</v>
      </c>
      <c r="D14262">
        <v>0.38</v>
      </c>
      <c r="E14262">
        <v>0.24489795918367299</v>
      </c>
      <c r="F14262">
        <v>6.7114093959731499E-3</v>
      </c>
      <c r="G14262">
        <v>3.8461538461538498E-2</v>
      </c>
      <c r="H14262">
        <v>1.1904761904761901E-2</v>
      </c>
      <c r="I14262">
        <v>2.7027027027027001E-2</v>
      </c>
      <c r="J14262" s="1">
        <v>0</v>
      </c>
      <c r="K14262" t="s">
        <v>23241</v>
      </c>
      <c r="L14262" t="s">
        <v>51768</v>
      </c>
      <c r="M14262" t="s">
        <v>51769</v>
      </c>
    </row>
    <row r="14263" spans="1:13">
      <c r="A14263" s="1" t="s">
        <v>16280</v>
      </c>
      <c r="B14263">
        <v>5.4385173323464503E-9</v>
      </c>
      <c r="C14263" s="1">
        <v>1.2969319183518401E-6</v>
      </c>
      <c r="D14263">
        <v>8.9285714285714302E-2</v>
      </c>
      <c r="E14263">
        <v>0.23780487804878001</v>
      </c>
      <c r="F14263">
        <v>0.226744186046512</v>
      </c>
      <c r="G14263">
        <v>4.1666666666666699E-2</v>
      </c>
      <c r="H14263">
        <v>0.111764705882353</v>
      </c>
      <c r="I14263">
        <v>0.1</v>
      </c>
      <c r="J14263" s="1">
        <v>0</v>
      </c>
      <c r="K14263" t="s">
        <v>23240</v>
      </c>
      <c r="L14263" t="s">
        <v>51770</v>
      </c>
      <c r="M14263" t="s">
        <v>51771</v>
      </c>
    </row>
    <row r="14264" spans="1:13">
      <c r="A14264" s="1" t="s">
        <v>16281</v>
      </c>
      <c r="B14264">
        <v>6.5132784921864199E-5</v>
      </c>
      <c r="C14264" s="1">
        <v>1.08086282876266E-5</v>
      </c>
      <c r="D14264">
        <v>0.984375</v>
      </c>
      <c r="E14264">
        <v>0.77604166666666696</v>
      </c>
      <c r="F14264">
        <v>0.992307692307692</v>
      </c>
      <c r="G14264">
        <v>1</v>
      </c>
      <c r="H14264">
        <v>0.99107142857142905</v>
      </c>
      <c r="I14264">
        <v>0.99593495934959397</v>
      </c>
      <c r="J14264" s="1">
        <v>1</v>
      </c>
      <c r="K14264" t="s">
        <v>23238</v>
      </c>
      <c r="L14264" t="s">
        <v>51772</v>
      </c>
      <c r="M14264" t="s">
        <v>51773</v>
      </c>
    </row>
    <row r="14265" spans="1:13">
      <c r="A14265" s="1" t="s">
        <v>16282</v>
      </c>
      <c r="B14265">
        <v>6.99400244178902E-8</v>
      </c>
      <c r="C14265" s="1">
        <v>7.0755693200788903E-6</v>
      </c>
      <c r="D14265">
        <v>0</v>
      </c>
      <c r="E14265">
        <v>0</v>
      </c>
      <c r="F14265">
        <v>2.5773195876288698E-3</v>
      </c>
      <c r="G14265">
        <v>0.134615384615385</v>
      </c>
      <c r="H14265">
        <v>8.9285714285714298E-3</v>
      </c>
      <c r="I14265">
        <v>0.105932203389831</v>
      </c>
      <c r="J14265" s="1">
        <v>0</v>
      </c>
      <c r="K14265" t="s">
        <v>23241</v>
      </c>
      <c r="L14265" t="s">
        <v>51774</v>
      </c>
      <c r="M14265" t="s">
        <v>51775</v>
      </c>
    </row>
    <row r="14266" spans="1:13">
      <c r="A14266" s="1" t="s">
        <v>16283</v>
      </c>
      <c r="B14266">
        <v>2.9104012626287401E-6</v>
      </c>
      <c r="C14266" s="1">
        <v>4.0765692925020402E-5</v>
      </c>
      <c r="D14266">
        <v>0.94827586206896597</v>
      </c>
      <c r="E14266">
        <v>0.96753246753246802</v>
      </c>
      <c r="F14266">
        <v>0.96467391304347805</v>
      </c>
      <c r="G14266">
        <v>1</v>
      </c>
      <c r="H14266">
        <v>1</v>
      </c>
      <c r="I14266">
        <v>1</v>
      </c>
      <c r="J14266" s="1">
        <v>1</v>
      </c>
      <c r="K14266" t="s">
        <v>23241</v>
      </c>
      <c r="L14266" t="s">
        <v>51776</v>
      </c>
      <c r="M14266" t="s">
        <v>51777</v>
      </c>
    </row>
    <row r="14267" spans="1:13">
      <c r="A14267" s="1" t="s">
        <v>16284</v>
      </c>
      <c r="B14267">
        <v>4.2545052368362397E-6</v>
      </c>
      <c r="C14267" s="1">
        <v>1.45812389868467E-5</v>
      </c>
      <c r="D14267">
        <v>0.22222222222222199</v>
      </c>
      <c r="E14267">
        <v>0.12</v>
      </c>
      <c r="F14267">
        <v>0.11111111111111099</v>
      </c>
      <c r="G14267">
        <v>7.7777777777777807E-2</v>
      </c>
      <c r="H14267">
        <v>0.38235294117647101</v>
      </c>
      <c r="I14267">
        <v>8.9552238805970102E-2</v>
      </c>
      <c r="J14267" s="1">
        <v>0</v>
      </c>
      <c r="K14267" t="s">
        <v>23241</v>
      </c>
      <c r="L14267" t="s">
        <v>51778</v>
      </c>
      <c r="M14267" t="s">
        <v>51779</v>
      </c>
    </row>
    <row r="14268" spans="1:13">
      <c r="A14268" s="1" t="s">
        <v>16285</v>
      </c>
      <c r="B14268">
        <v>6.9052874317373299E-6</v>
      </c>
      <c r="C14268" s="1">
        <v>6.94775622514753E-6</v>
      </c>
      <c r="D14268">
        <v>0.14285714285714299</v>
      </c>
      <c r="E14268">
        <v>0.31818181818181801</v>
      </c>
      <c r="F14268">
        <v>0.65178571428571397</v>
      </c>
      <c r="G14268">
        <v>0.92592592592592604</v>
      </c>
      <c r="H14268">
        <v>0.83928571428571397</v>
      </c>
      <c r="I14268">
        <v>0.84615384615384603</v>
      </c>
      <c r="J14268" s="1" t="s">
        <v>23229</v>
      </c>
      <c r="K14268" t="s">
        <v>23241</v>
      </c>
      <c r="L14268" t="s">
        <v>51780</v>
      </c>
      <c r="M14268" t="s">
        <v>51781</v>
      </c>
    </row>
    <row r="14269" spans="1:13">
      <c r="A14269" s="1" t="s">
        <v>16286</v>
      </c>
      <c r="B14269">
        <v>4.5521309499825603E-6</v>
      </c>
      <c r="C14269" s="1">
        <v>8.7085110679221793E-5</v>
      </c>
      <c r="D14269">
        <v>0.83333333333333304</v>
      </c>
      <c r="E14269">
        <v>0.99390243902439002</v>
      </c>
      <c r="F14269">
        <v>0.65384615384615397</v>
      </c>
      <c r="G14269">
        <v>0.88392857142857095</v>
      </c>
      <c r="H14269">
        <v>0.580952380952381</v>
      </c>
      <c r="I14269">
        <v>0.85148514851485102</v>
      </c>
      <c r="J14269" s="1">
        <v>1</v>
      </c>
      <c r="K14269" t="s">
        <v>23238</v>
      </c>
      <c r="L14269" t="s">
        <v>51782</v>
      </c>
      <c r="M14269" t="s">
        <v>51783</v>
      </c>
    </row>
    <row r="14270" spans="1:13">
      <c r="A14270" s="1" t="s">
        <v>16287</v>
      </c>
      <c r="B14270">
        <v>5.58142854212962E-7</v>
      </c>
      <c r="C14270" s="1">
        <v>2.6081205229879399E-7</v>
      </c>
      <c r="D14270">
        <v>1.7857142857142901E-2</v>
      </c>
      <c r="E14270">
        <v>0</v>
      </c>
      <c r="F14270">
        <v>0</v>
      </c>
      <c r="G14270">
        <v>1.9230769230769201E-2</v>
      </c>
      <c r="H14270">
        <v>0</v>
      </c>
      <c r="I14270">
        <v>0</v>
      </c>
      <c r="J14270" s="1">
        <v>0</v>
      </c>
      <c r="K14270" t="s">
        <v>23238</v>
      </c>
      <c r="L14270" t="s">
        <v>51784</v>
      </c>
      <c r="M14270" t="s">
        <v>51785</v>
      </c>
    </row>
    <row r="14271" spans="1:13">
      <c r="A14271" s="1" t="s">
        <v>16288</v>
      </c>
      <c r="B14271">
        <v>4.8633591751778101E-9</v>
      </c>
      <c r="C14271" s="1">
        <v>1.21137921836398E-8</v>
      </c>
      <c r="D14271">
        <v>0</v>
      </c>
      <c r="E14271">
        <v>0</v>
      </c>
      <c r="F14271">
        <v>0</v>
      </c>
      <c r="G14271">
        <v>8.7719298245613996E-3</v>
      </c>
      <c r="H14271">
        <v>0</v>
      </c>
      <c r="I14271">
        <v>4.1322314049586804E-3</v>
      </c>
      <c r="J14271" s="1">
        <v>0.95454545454545503</v>
      </c>
      <c r="K14271" t="s">
        <v>23239</v>
      </c>
      <c r="L14271" t="s">
        <v>51786</v>
      </c>
      <c r="M14271" t="s">
        <v>51787</v>
      </c>
    </row>
    <row r="14272" spans="1:13">
      <c r="A14272" s="1" t="s">
        <v>16289</v>
      </c>
      <c r="B14272">
        <v>8.4420220863776993E-6</v>
      </c>
      <c r="C14272" s="1">
        <v>3.3132331249750903E-5</v>
      </c>
      <c r="D14272">
        <v>0</v>
      </c>
      <c r="E14272">
        <v>7.4626865671641798E-3</v>
      </c>
      <c r="F14272">
        <v>5.5248618784530402E-3</v>
      </c>
      <c r="G14272">
        <v>0.10344827586206901</v>
      </c>
      <c r="H14272">
        <v>0</v>
      </c>
      <c r="I14272">
        <v>0.12916666666666701</v>
      </c>
      <c r="J14272" s="1" t="s">
        <v>23229</v>
      </c>
      <c r="K14272" t="s">
        <v>23239</v>
      </c>
      <c r="L14272" t="s">
        <v>51788</v>
      </c>
      <c r="M14272" t="s">
        <v>51789</v>
      </c>
    </row>
    <row r="14273" spans="1:13">
      <c r="A14273" s="1" t="s">
        <v>16290</v>
      </c>
      <c r="B14273">
        <v>1.80797315543149E-6</v>
      </c>
      <c r="C14273" s="1">
        <v>2.95767885691432E-6</v>
      </c>
      <c r="D14273">
        <v>1</v>
      </c>
      <c r="E14273">
        <v>0.99206349206349198</v>
      </c>
      <c r="F14273">
        <v>0.91600000000000004</v>
      </c>
      <c r="G14273">
        <v>1</v>
      </c>
      <c r="H14273">
        <v>0.88311688311688297</v>
      </c>
      <c r="I14273">
        <v>0.96052631578947401</v>
      </c>
      <c r="J14273" s="1">
        <v>1</v>
      </c>
      <c r="K14273" t="s">
        <v>23238</v>
      </c>
      <c r="L14273" t="s">
        <v>51790</v>
      </c>
      <c r="M14273" t="s">
        <v>51791</v>
      </c>
    </row>
    <row r="14274" spans="1:13">
      <c r="A14274" s="1" t="s">
        <v>16291</v>
      </c>
      <c r="B14274">
        <v>4.6903390922922602E-7</v>
      </c>
      <c r="C14274" s="1">
        <v>3.4825476278201102E-7</v>
      </c>
      <c r="D14274">
        <v>7.1428571428571397E-2</v>
      </c>
      <c r="E14274">
        <v>7.14285714285714E-3</v>
      </c>
      <c r="F14274">
        <v>2.6315789473684201E-3</v>
      </c>
      <c r="G14274">
        <v>3.8461538461538498E-2</v>
      </c>
      <c r="H14274">
        <v>8.8495575221238902E-3</v>
      </c>
      <c r="I14274">
        <v>0</v>
      </c>
      <c r="J14274" s="1">
        <v>0</v>
      </c>
      <c r="K14274" t="s">
        <v>23241</v>
      </c>
      <c r="L14274" t="s">
        <v>51792</v>
      </c>
      <c r="M14274" t="s">
        <v>51793</v>
      </c>
    </row>
    <row r="14275" spans="1:13">
      <c r="A14275" s="1" t="s">
        <v>16292</v>
      </c>
      <c r="B14275">
        <v>4.87844015283333E-4</v>
      </c>
      <c r="C14275" s="1">
        <v>5.4782832745801303E-5</v>
      </c>
      <c r="D14275">
        <v>0.91071428571428603</v>
      </c>
      <c r="E14275">
        <v>1</v>
      </c>
      <c r="F14275">
        <v>0.434306569343066</v>
      </c>
      <c r="G14275">
        <v>0.38775510204081598</v>
      </c>
      <c r="H14275">
        <v>0.48611111111111099</v>
      </c>
      <c r="I14275">
        <v>0.58125000000000004</v>
      </c>
      <c r="J14275" s="1" t="s">
        <v>23229</v>
      </c>
      <c r="K14275" t="s">
        <v>23238</v>
      </c>
      <c r="L14275" t="s">
        <v>51794</v>
      </c>
      <c r="M14275" t="s">
        <v>51795</v>
      </c>
    </row>
    <row r="14276" spans="1:13">
      <c r="A14276" s="1" t="s">
        <v>16293</v>
      </c>
      <c r="B14276">
        <v>1.9989877871833802E-6</v>
      </c>
      <c r="C14276" s="1">
        <v>1.85796271697483E-6</v>
      </c>
      <c r="D14276">
        <v>1</v>
      </c>
      <c r="E14276">
        <v>1</v>
      </c>
      <c r="F14276">
        <v>0.89351851851851805</v>
      </c>
      <c r="G14276">
        <v>0.82894736842105299</v>
      </c>
      <c r="H14276">
        <v>0.90963855421686701</v>
      </c>
      <c r="I14276">
        <v>0.99509803921568596</v>
      </c>
      <c r="J14276" s="1">
        <v>1</v>
      </c>
      <c r="K14276" t="s">
        <v>23238</v>
      </c>
      <c r="L14276" t="s">
        <v>51796</v>
      </c>
      <c r="M14276" t="s">
        <v>51797</v>
      </c>
    </row>
    <row r="14277" spans="1:13">
      <c r="A14277" s="1" t="s">
        <v>16294</v>
      </c>
      <c r="B14277">
        <v>2.4712901008402902E-6</v>
      </c>
      <c r="C14277" s="1">
        <v>7.1833278663831704E-7</v>
      </c>
      <c r="D14277">
        <v>0.104166666666667</v>
      </c>
      <c r="E14277">
        <v>0</v>
      </c>
      <c r="F14277">
        <v>3.0120481927710802E-2</v>
      </c>
      <c r="G14277">
        <v>0</v>
      </c>
      <c r="H14277">
        <v>6.3291139240506302E-3</v>
      </c>
      <c r="I14277">
        <v>2.1739130434782601E-2</v>
      </c>
      <c r="J14277" s="1" t="s">
        <v>23229</v>
      </c>
      <c r="K14277" t="s">
        <v>23239</v>
      </c>
      <c r="L14277" t="s">
        <v>51798</v>
      </c>
      <c r="M14277" t="s">
        <v>51799</v>
      </c>
    </row>
    <row r="14278" spans="1:13">
      <c r="A14278" s="1" t="s">
        <v>16295</v>
      </c>
      <c r="B14278">
        <v>1.8279812598540499E-7</v>
      </c>
      <c r="C14278" s="1">
        <v>5.1276755600726997E-8</v>
      </c>
      <c r="D14278">
        <v>4.6875E-2</v>
      </c>
      <c r="E14278">
        <v>0</v>
      </c>
      <c r="F14278">
        <v>0</v>
      </c>
      <c r="G14278">
        <v>0</v>
      </c>
      <c r="H14278">
        <v>5.0505050505050501E-3</v>
      </c>
      <c r="I14278">
        <v>0</v>
      </c>
      <c r="J14278" s="1">
        <v>0</v>
      </c>
      <c r="K14278" t="s">
        <v>23238</v>
      </c>
      <c r="L14278" t="s">
        <v>51800</v>
      </c>
      <c r="M14278" t="s">
        <v>51801</v>
      </c>
    </row>
    <row r="14279" spans="1:13">
      <c r="A14279" s="1" t="s">
        <v>16296</v>
      </c>
      <c r="B14279">
        <v>8.13201344332638E-7</v>
      </c>
      <c r="C14279" s="1">
        <v>9.9093641665452594E-7</v>
      </c>
      <c r="D14279">
        <v>1</v>
      </c>
      <c r="E14279">
        <v>1</v>
      </c>
      <c r="F14279">
        <v>1</v>
      </c>
      <c r="G14279">
        <v>1</v>
      </c>
      <c r="H14279">
        <v>0.9375</v>
      </c>
      <c r="I14279">
        <v>0.97560975609756095</v>
      </c>
      <c r="J14279" s="1">
        <v>1</v>
      </c>
      <c r="K14279" t="s">
        <v>23237</v>
      </c>
      <c r="L14279" t="s">
        <v>51802</v>
      </c>
      <c r="M14279" t="s">
        <v>51803</v>
      </c>
    </row>
    <row r="14280" spans="1:13">
      <c r="A14280" s="1" t="s">
        <v>16297</v>
      </c>
      <c r="B14280">
        <v>4.48920510900289E-7</v>
      </c>
      <c r="C14280" s="1">
        <v>2.8465221626426702E-7</v>
      </c>
      <c r="D14280">
        <v>1</v>
      </c>
      <c r="E14280">
        <v>1</v>
      </c>
      <c r="F14280">
        <v>1</v>
      </c>
      <c r="G14280">
        <v>0.80769230769230804</v>
      </c>
      <c r="H14280">
        <v>1</v>
      </c>
      <c r="I14280">
        <v>0.98591549295774605</v>
      </c>
      <c r="J14280" s="1" t="s">
        <v>23229</v>
      </c>
      <c r="K14280" t="s">
        <v>23242</v>
      </c>
      <c r="L14280" t="s">
        <v>51804</v>
      </c>
      <c r="M14280" t="s">
        <v>51805</v>
      </c>
    </row>
    <row r="14281" spans="1:13">
      <c r="A14281" s="1" t="s">
        <v>16298</v>
      </c>
      <c r="B14281">
        <v>1.4560591158314401E-6</v>
      </c>
      <c r="C14281" s="1">
        <v>5.9437711200858297E-5</v>
      </c>
      <c r="D14281">
        <v>0</v>
      </c>
      <c r="E14281">
        <v>0</v>
      </c>
      <c r="F14281">
        <v>5.2083333333333296E-3</v>
      </c>
      <c r="G14281">
        <v>0.34905660377358499</v>
      </c>
      <c r="H14281">
        <v>1.35135135135135E-2</v>
      </c>
      <c r="I14281">
        <v>0.24137931034482801</v>
      </c>
      <c r="J14281" s="1">
        <v>0</v>
      </c>
      <c r="K14281" t="s">
        <v>23241</v>
      </c>
      <c r="L14281" t="s">
        <v>51806</v>
      </c>
      <c r="M14281" t="s">
        <v>51807</v>
      </c>
    </row>
    <row r="14282" spans="1:13">
      <c r="A14282" s="1" t="s">
        <v>16299</v>
      </c>
      <c r="B14282">
        <v>1.6342583601403301E-8</v>
      </c>
      <c r="C14282" s="1">
        <v>2.0925870716776498E-8</v>
      </c>
      <c r="D14282">
        <v>0.984375</v>
      </c>
      <c r="E14282">
        <v>0.99479166666666696</v>
      </c>
      <c r="F14282">
        <v>0.997435897435897</v>
      </c>
      <c r="G14282">
        <v>0.99107142857142905</v>
      </c>
      <c r="H14282">
        <v>1</v>
      </c>
      <c r="I14282">
        <v>0.97933884297520701</v>
      </c>
      <c r="J14282" s="1">
        <v>0</v>
      </c>
      <c r="K14282" t="s">
        <v>23240</v>
      </c>
      <c r="L14282" t="s">
        <v>51808</v>
      </c>
      <c r="M14282" t="s">
        <v>51809</v>
      </c>
    </row>
    <row r="14283" spans="1:13">
      <c r="A14283" s="1" t="s">
        <v>16300</v>
      </c>
      <c r="B14283">
        <v>2.18339007181387E-7</v>
      </c>
      <c r="C14283" s="1">
        <v>4.2191576157537502E-5</v>
      </c>
      <c r="D14283">
        <v>1</v>
      </c>
      <c r="E14283">
        <v>1</v>
      </c>
      <c r="F14283">
        <v>1</v>
      </c>
      <c r="G14283">
        <v>1</v>
      </c>
      <c r="H14283">
        <v>0.99122807017543901</v>
      </c>
      <c r="I14283">
        <v>0.94399999999999995</v>
      </c>
      <c r="J14283" s="1">
        <v>1</v>
      </c>
      <c r="K14283" t="s">
        <v>23241</v>
      </c>
      <c r="L14283" t="s">
        <v>51810</v>
      </c>
      <c r="M14283" t="s">
        <v>51811</v>
      </c>
    </row>
    <row r="14284" spans="1:13">
      <c r="A14284" s="1" t="s">
        <v>16301</v>
      </c>
      <c r="B14284">
        <v>1.69402870887554E-7</v>
      </c>
      <c r="C14284" s="1">
        <v>1.7280894934451299E-7</v>
      </c>
      <c r="D14284">
        <v>0</v>
      </c>
      <c r="E14284">
        <v>0</v>
      </c>
      <c r="F14284">
        <v>3.57142857142857E-3</v>
      </c>
      <c r="G14284">
        <v>0</v>
      </c>
      <c r="H14284">
        <v>0</v>
      </c>
      <c r="I14284">
        <v>0</v>
      </c>
      <c r="J14284" s="1" t="s">
        <v>23229</v>
      </c>
      <c r="K14284" t="s">
        <v>23238</v>
      </c>
      <c r="L14284" t="s">
        <v>51812</v>
      </c>
      <c r="M14284" t="s">
        <v>51813</v>
      </c>
    </row>
    <row r="14285" spans="1:13">
      <c r="A14285" s="1" t="s">
        <v>16302</v>
      </c>
      <c r="B14285">
        <v>1.11097620147122E-8</v>
      </c>
      <c r="C14285" s="1">
        <v>4.7506465410248799E-9</v>
      </c>
      <c r="D14285">
        <v>1.5625E-2</v>
      </c>
      <c r="E14285">
        <v>5.6818181818181802E-3</v>
      </c>
      <c r="F14285">
        <v>0</v>
      </c>
      <c r="G14285">
        <v>0</v>
      </c>
      <c r="H14285">
        <v>6.6666666666666697E-3</v>
      </c>
      <c r="I14285">
        <v>0</v>
      </c>
      <c r="J14285" s="1">
        <v>0.2</v>
      </c>
      <c r="K14285" t="s">
        <v>23242</v>
      </c>
      <c r="L14285" t="s">
        <v>51814</v>
      </c>
      <c r="M14285" t="s">
        <v>51815</v>
      </c>
    </row>
    <row r="14286" spans="1:13">
      <c r="A14286" s="1" t="s">
        <v>16303</v>
      </c>
      <c r="B14286">
        <v>2.3579750509953701E-6</v>
      </c>
      <c r="C14286" s="1">
        <v>1.9439237966236802E-5</v>
      </c>
      <c r="D14286">
        <v>0</v>
      </c>
      <c r="E14286">
        <v>0</v>
      </c>
      <c r="F14286">
        <v>1.77304964539007E-2</v>
      </c>
      <c r="G14286">
        <v>0.21590909090909099</v>
      </c>
      <c r="H14286">
        <v>4.8387096774193498E-2</v>
      </c>
      <c r="I14286">
        <v>8.5714285714285701E-2</v>
      </c>
      <c r="J14286" s="1">
        <v>0</v>
      </c>
      <c r="K14286" t="s">
        <v>23241</v>
      </c>
      <c r="L14286" t="s">
        <v>51816</v>
      </c>
      <c r="M14286" t="s">
        <v>51817</v>
      </c>
    </row>
    <row r="14287" spans="1:13">
      <c r="A14287" s="1" t="s">
        <v>16304</v>
      </c>
      <c r="B14287">
        <v>6.8563963533256004E-5</v>
      </c>
      <c r="C14287" s="1">
        <v>7.0550355636330095E-7</v>
      </c>
      <c r="D14287">
        <v>0.73333333333333295</v>
      </c>
      <c r="E14287">
        <v>0.84931506849315097</v>
      </c>
      <c r="F14287">
        <v>1</v>
      </c>
      <c r="G14287">
        <v>1</v>
      </c>
      <c r="H14287">
        <v>0.98051948051948101</v>
      </c>
      <c r="I14287">
        <v>0.75</v>
      </c>
      <c r="J14287" s="1">
        <v>1</v>
      </c>
      <c r="K14287" t="s">
        <v>23241</v>
      </c>
      <c r="L14287" t="s">
        <v>51818</v>
      </c>
      <c r="M14287" t="s">
        <v>51819</v>
      </c>
    </row>
    <row r="14288" spans="1:13">
      <c r="A14288" s="1" t="s">
        <v>16305</v>
      </c>
      <c r="B14288">
        <v>6.32399528623942E-7</v>
      </c>
      <c r="C14288" s="1">
        <v>5.6675035190084399E-6</v>
      </c>
      <c r="D14288">
        <v>1.7857142857142901E-2</v>
      </c>
      <c r="E14288">
        <v>1.6666666666666701E-2</v>
      </c>
      <c r="F14288">
        <v>8.1871345029239803E-2</v>
      </c>
      <c r="G14288">
        <v>0.15151515151515199</v>
      </c>
      <c r="H14288">
        <v>1.35135135135135E-2</v>
      </c>
      <c r="I14288">
        <v>1.9230769230769201E-2</v>
      </c>
      <c r="J14288" s="1">
        <v>0</v>
      </c>
      <c r="K14288" t="s">
        <v>23241</v>
      </c>
      <c r="L14288" t="s">
        <v>51820</v>
      </c>
      <c r="M14288" t="s">
        <v>51821</v>
      </c>
    </row>
    <row r="14289" spans="1:13">
      <c r="A14289" s="1" t="s">
        <v>16306</v>
      </c>
      <c r="B14289">
        <v>1.3267577155269099E-7</v>
      </c>
      <c r="C14289" s="1">
        <v>1.3696748182645999E-5</v>
      </c>
      <c r="D14289">
        <v>1</v>
      </c>
      <c r="E14289">
        <v>1</v>
      </c>
      <c r="F14289">
        <v>0.99742268041237103</v>
      </c>
      <c r="G14289">
        <v>0.99107142857142905</v>
      </c>
      <c r="H14289">
        <v>0.99557522123893805</v>
      </c>
      <c r="I14289">
        <v>0.94090909090909103</v>
      </c>
      <c r="J14289" s="1">
        <v>0.95454545454545503</v>
      </c>
      <c r="K14289" t="s">
        <v>23238</v>
      </c>
      <c r="L14289" t="s">
        <v>51822</v>
      </c>
      <c r="M14289" t="s">
        <v>51823</v>
      </c>
    </row>
    <row r="14290" spans="1:13">
      <c r="A14290" s="1" t="s">
        <v>16307</v>
      </c>
      <c r="B14290">
        <v>2.46990443611915E-5</v>
      </c>
      <c r="C14290" s="1">
        <v>1.10994762505142E-6</v>
      </c>
      <c r="D14290">
        <v>0.95</v>
      </c>
      <c r="E14290">
        <v>0.890625</v>
      </c>
      <c r="F14290">
        <v>1</v>
      </c>
      <c r="G14290">
        <v>1</v>
      </c>
      <c r="H14290">
        <v>1</v>
      </c>
      <c r="I14290">
        <v>0.99418604651162801</v>
      </c>
      <c r="J14290" s="1" t="s">
        <v>23229</v>
      </c>
      <c r="K14290" t="s">
        <v>23237</v>
      </c>
      <c r="L14290" t="s">
        <v>51824</v>
      </c>
      <c r="M14290" t="s">
        <v>51825</v>
      </c>
    </row>
    <row r="14291" spans="1:13">
      <c r="A14291" s="1" t="s">
        <v>16308</v>
      </c>
      <c r="B14291">
        <v>1.24852360474465E-5</v>
      </c>
      <c r="C14291" s="1">
        <v>2.5222233089976601E-5</v>
      </c>
      <c r="D14291">
        <v>0.133333333333333</v>
      </c>
      <c r="E14291">
        <v>4.4444444444444398E-2</v>
      </c>
      <c r="F14291">
        <v>5.40540540540541E-3</v>
      </c>
      <c r="G14291">
        <v>0.20408163265306101</v>
      </c>
      <c r="H14291">
        <v>2.6041666666666699E-2</v>
      </c>
      <c r="I14291">
        <v>0.162337662337662</v>
      </c>
      <c r="J14291" s="1">
        <v>0</v>
      </c>
      <c r="K14291" t="s">
        <v>23241</v>
      </c>
      <c r="L14291" t="s">
        <v>51826</v>
      </c>
      <c r="M14291" t="s">
        <v>51827</v>
      </c>
    </row>
    <row r="14292" spans="1:13">
      <c r="A14292" s="1" t="s">
        <v>16309</v>
      </c>
      <c r="B14292">
        <v>1.8672888782854901E-7</v>
      </c>
      <c r="C14292" s="1">
        <v>1.5198443704806099E-5</v>
      </c>
      <c r="D14292">
        <v>0.984375</v>
      </c>
      <c r="E14292">
        <v>1</v>
      </c>
      <c r="F14292">
        <v>0.942408376963351</v>
      </c>
      <c r="G14292">
        <v>0.97368421052631604</v>
      </c>
      <c r="H14292">
        <v>0.94298245614035103</v>
      </c>
      <c r="I14292">
        <v>0.94399999999999995</v>
      </c>
      <c r="J14292" s="1">
        <v>1</v>
      </c>
      <c r="K14292" t="s">
        <v>23238</v>
      </c>
      <c r="L14292" t="s">
        <v>51828</v>
      </c>
      <c r="M14292" t="s">
        <v>51829</v>
      </c>
    </row>
    <row r="14293" spans="1:13">
      <c r="A14293" s="1" t="s">
        <v>16310</v>
      </c>
      <c r="B14293">
        <v>1.34136324953917E-4</v>
      </c>
      <c r="C14293" s="1">
        <v>1.2878148918127899E-7</v>
      </c>
      <c r="D14293">
        <v>1</v>
      </c>
      <c r="E14293">
        <v>0.48255813953488402</v>
      </c>
      <c r="F14293">
        <v>0.99734042553191504</v>
      </c>
      <c r="G14293">
        <v>1</v>
      </c>
      <c r="H14293">
        <v>0.99450549450549497</v>
      </c>
      <c r="I14293">
        <v>1</v>
      </c>
      <c r="J14293" s="1">
        <v>1</v>
      </c>
      <c r="K14293" t="s">
        <v>23240</v>
      </c>
      <c r="L14293" t="s">
        <v>51830</v>
      </c>
      <c r="M14293" t="s">
        <v>51831</v>
      </c>
    </row>
    <row r="14294" spans="1:13">
      <c r="A14294" s="1" t="s">
        <v>16311</v>
      </c>
      <c r="B14294">
        <v>2.5036576215051698E-7</v>
      </c>
      <c r="C14294" s="1">
        <v>3.06013433551074E-6</v>
      </c>
      <c r="D14294">
        <v>0</v>
      </c>
      <c r="E14294">
        <v>0</v>
      </c>
      <c r="F14294">
        <v>0</v>
      </c>
      <c r="G14294">
        <v>7.1428571428571397E-2</v>
      </c>
      <c r="H14294">
        <v>0</v>
      </c>
      <c r="I14294">
        <v>1.0869565217391301E-2</v>
      </c>
      <c r="J14294" s="1">
        <v>0</v>
      </c>
      <c r="K14294" t="s">
        <v>23241</v>
      </c>
      <c r="L14294" t="s">
        <v>51832</v>
      </c>
      <c r="M14294" t="s">
        <v>51833</v>
      </c>
    </row>
    <row r="14295" spans="1:13">
      <c r="A14295" s="1" t="s">
        <v>16312</v>
      </c>
      <c r="B14295">
        <v>1.42117401120801E-4</v>
      </c>
      <c r="C14295" s="1">
        <v>3.5234707615456202E-4</v>
      </c>
      <c r="D14295">
        <v>0.296875</v>
      </c>
      <c r="E14295">
        <v>9.8958333333333301E-2</v>
      </c>
      <c r="F14295">
        <v>0.497435897435897</v>
      </c>
      <c r="G14295">
        <v>0.18965517241379301</v>
      </c>
      <c r="H14295">
        <v>0.429824561403509</v>
      </c>
      <c r="I14295">
        <v>0.19600000000000001</v>
      </c>
      <c r="J14295" s="1">
        <v>0</v>
      </c>
      <c r="K14295" t="s">
        <v>23241</v>
      </c>
      <c r="L14295" t="s">
        <v>51834</v>
      </c>
      <c r="M14295" t="s">
        <v>51835</v>
      </c>
    </row>
    <row r="14296" spans="1:13">
      <c r="A14296" s="1" t="s">
        <v>16313</v>
      </c>
      <c r="B14296">
        <v>1.05719239202796E-5</v>
      </c>
      <c r="C14296" s="1">
        <v>2.5638380423415999E-5</v>
      </c>
      <c r="D14296">
        <v>1</v>
      </c>
      <c r="E14296">
        <v>1</v>
      </c>
      <c r="F14296">
        <v>0.96132596685082905</v>
      </c>
      <c r="G14296">
        <v>1</v>
      </c>
      <c r="H14296">
        <v>0.98989898989898994</v>
      </c>
      <c r="I14296">
        <v>0.99418604651162801</v>
      </c>
      <c r="J14296" s="1">
        <v>1</v>
      </c>
      <c r="K14296" t="s">
        <v>23237</v>
      </c>
      <c r="L14296" t="s">
        <v>51836</v>
      </c>
      <c r="M14296" t="s">
        <v>51837</v>
      </c>
    </row>
    <row r="14297" spans="1:13">
      <c r="A14297" s="1" t="s">
        <v>16314</v>
      </c>
      <c r="B14297">
        <v>1.08829458898661E-4</v>
      </c>
      <c r="C14297" s="1">
        <v>6.0906728278819999E-6</v>
      </c>
      <c r="D14297">
        <v>0.45</v>
      </c>
      <c r="E14297">
        <v>0.91044776119403004</v>
      </c>
      <c r="F14297">
        <v>0.50892857142857095</v>
      </c>
      <c r="G14297">
        <v>0.17857142857142899</v>
      </c>
      <c r="H14297">
        <v>0.434782608695652</v>
      </c>
      <c r="I14297">
        <v>0.32575757575757602</v>
      </c>
      <c r="J14297" s="1" t="s">
        <v>23229</v>
      </c>
      <c r="K14297" t="s">
        <v>23241</v>
      </c>
      <c r="L14297" t="s">
        <v>51838</v>
      </c>
      <c r="M14297" t="s">
        <v>51839</v>
      </c>
    </row>
    <row r="14298" spans="1:13">
      <c r="A14298" s="1" t="s">
        <v>16315</v>
      </c>
      <c r="B14298">
        <v>1.62065278517151E-5</v>
      </c>
      <c r="C14298" s="1">
        <v>5.9265208095036099E-5</v>
      </c>
      <c r="D14298">
        <v>1</v>
      </c>
      <c r="E14298">
        <v>1</v>
      </c>
      <c r="F14298">
        <v>0.86148648648648696</v>
      </c>
      <c r="G14298">
        <v>1</v>
      </c>
      <c r="H14298">
        <v>1</v>
      </c>
      <c r="I14298">
        <v>1</v>
      </c>
      <c r="J14298" s="1" t="s">
        <v>23229</v>
      </c>
      <c r="K14298" t="s">
        <v>23241</v>
      </c>
      <c r="L14298" t="s">
        <v>51840</v>
      </c>
      <c r="M14298" t="s">
        <v>51841</v>
      </c>
    </row>
    <row r="14299" spans="1:13">
      <c r="A14299" s="1" t="s">
        <v>16316</v>
      </c>
      <c r="B14299">
        <v>5.7589137311393903E-8</v>
      </c>
      <c r="C14299" s="1">
        <v>1.4395701987338701E-9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>
        <v>0.98913043478260898</v>
      </c>
      <c r="J14299" s="1">
        <v>1</v>
      </c>
      <c r="K14299" t="s">
        <v>23241</v>
      </c>
      <c r="L14299" t="s">
        <v>51842</v>
      </c>
      <c r="M14299" t="s">
        <v>51843</v>
      </c>
    </row>
    <row r="14300" spans="1:13">
      <c r="A14300" s="1" t="s">
        <v>16317</v>
      </c>
      <c r="B14300">
        <v>0</v>
      </c>
      <c r="C14300" s="1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 s="1" t="s">
        <v>23229</v>
      </c>
      <c r="K14300" t="s">
        <v>23242</v>
      </c>
      <c r="L14300" t="s">
        <v>51844</v>
      </c>
      <c r="M14300" t="s">
        <v>51845</v>
      </c>
    </row>
    <row r="14301" spans="1:13">
      <c r="A14301" s="1" t="s">
        <v>16318</v>
      </c>
      <c r="B14301">
        <v>7.2662247407886804E-6</v>
      </c>
      <c r="C14301" s="1">
        <v>3.5185056448912701E-4</v>
      </c>
      <c r="D14301">
        <v>0.68518518518518501</v>
      </c>
      <c r="E14301">
        <v>0.602739726027397</v>
      </c>
      <c r="F14301">
        <v>0.34545454545454501</v>
      </c>
      <c r="G14301">
        <v>0.66216216216216195</v>
      </c>
      <c r="H14301">
        <v>0.76923076923076905</v>
      </c>
      <c r="I14301">
        <v>0.81770833333333304</v>
      </c>
      <c r="J14301" s="1">
        <v>0.375</v>
      </c>
      <c r="K14301" t="s">
        <v>23241</v>
      </c>
      <c r="L14301" t="s">
        <v>51846</v>
      </c>
      <c r="M14301" t="s">
        <v>51847</v>
      </c>
    </row>
    <row r="14302" spans="1:13">
      <c r="A14302" s="1" t="s">
        <v>16319</v>
      </c>
      <c r="B14302">
        <v>6.5947730740434105E-8</v>
      </c>
      <c r="C14302" s="1">
        <v>7.7358081792786601E-5</v>
      </c>
      <c r="D14302">
        <v>0.5</v>
      </c>
      <c r="E14302">
        <v>0.77173913043478304</v>
      </c>
      <c r="F14302">
        <v>0.68468468468468502</v>
      </c>
      <c r="G14302">
        <v>0.33928571428571402</v>
      </c>
      <c r="H14302">
        <v>0.434782608695652</v>
      </c>
      <c r="I14302">
        <v>0.61764705882352899</v>
      </c>
      <c r="J14302" s="1" t="s">
        <v>23229</v>
      </c>
      <c r="K14302" t="s">
        <v>23238</v>
      </c>
      <c r="L14302" t="s">
        <v>51848</v>
      </c>
      <c r="M14302" t="s">
        <v>51849</v>
      </c>
    </row>
    <row r="14303" spans="1:13">
      <c r="A14303" s="1" t="s">
        <v>16320</v>
      </c>
      <c r="B14303">
        <v>3.4981308464031302E-4</v>
      </c>
      <c r="C14303" s="1">
        <v>1.7484142357627799E-5</v>
      </c>
      <c r="D14303">
        <v>0</v>
      </c>
      <c r="E14303">
        <v>0.231578947368421</v>
      </c>
      <c r="F14303">
        <v>0</v>
      </c>
      <c r="G14303">
        <v>0</v>
      </c>
      <c r="H14303">
        <v>0</v>
      </c>
      <c r="I14303">
        <v>0</v>
      </c>
      <c r="J14303" s="1">
        <v>0</v>
      </c>
      <c r="K14303" t="s">
        <v>23242</v>
      </c>
      <c r="L14303" t="s">
        <v>51850</v>
      </c>
      <c r="M14303" t="s">
        <v>51851</v>
      </c>
    </row>
    <row r="14304" spans="1:13">
      <c r="A14304" s="1" t="s">
        <v>16321</v>
      </c>
      <c r="B14304">
        <v>3.3723978810072497E-8</v>
      </c>
      <c r="C14304" s="1">
        <v>3.6210752436997197E-5</v>
      </c>
      <c r="D14304">
        <v>0.19230769230769196</v>
      </c>
      <c r="E14304">
        <v>0</v>
      </c>
      <c r="F14304">
        <v>1.2820512820512997E-2</v>
      </c>
      <c r="G14304">
        <v>3.5087719298245945E-2</v>
      </c>
      <c r="H14304">
        <v>3.0000000000000027E-2</v>
      </c>
      <c r="I14304">
        <v>0.15652173913043499</v>
      </c>
      <c r="J14304" s="1" t="s">
        <v>23229</v>
      </c>
      <c r="K14304" t="s">
        <v>23243</v>
      </c>
      <c r="L14304" t="s">
        <v>51852</v>
      </c>
      <c r="M14304" t="s">
        <v>51853</v>
      </c>
    </row>
    <row r="14305" spans="1:13">
      <c r="A14305" s="1" t="s">
        <v>16322</v>
      </c>
      <c r="B14305">
        <v>2.0246766350137699E-5</v>
      </c>
      <c r="C14305" s="1">
        <v>9.6463762762082298E-5</v>
      </c>
      <c r="D14305">
        <v>6.6666666666666693E-2</v>
      </c>
      <c r="E14305">
        <v>0.175531914893617</v>
      </c>
      <c r="F14305">
        <v>5.9585492227979299E-2</v>
      </c>
      <c r="G14305">
        <v>1.7857142857142901E-2</v>
      </c>
      <c r="H14305">
        <v>0</v>
      </c>
      <c r="I14305">
        <v>4.0650406504065002E-3</v>
      </c>
      <c r="J14305" s="1">
        <v>0</v>
      </c>
      <c r="K14305" t="s">
        <v>23242</v>
      </c>
      <c r="L14305" t="s">
        <v>51854</v>
      </c>
      <c r="M14305" t="s">
        <v>51855</v>
      </c>
    </row>
    <row r="14306" spans="1:13">
      <c r="A14306" s="1" t="s">
        <v>16323</v>
      </c>
      <c r="B14306">
        <v>9.2981871944133795E-5</v>
      </c>
      <c r="C14306" s="1">
        <v>1.84581579010484E-4</v>
      </c>
      <c r="D14306">
        <v>1</v>
      </c>
      <c r="E14306">
        <v>1</v>
      </c>
      <c r="F14306">
        <v>0.64857142857142902</v>
      </c>
      <c r="G14306">
        <v>1</v>
      </c>
      <c r="H14306">
        <v>0.98958333333333304</v>
      </c>
      <c r="I14306">
        <v>1</v>
      </c>
      <c r="J14306" s="1" t="s">
        <v>23229</v>
      </c>
      <c r="K14306" t="s">
        <v>23241</v>
      </c>
      <c r="L14306" t="s">
        <v>51856</v>
      </c>
      <c r="M14306" t="s">
        <v>51857</v>
      </c>
    </row>
    <row r="14307" spans="1:13">
      <c r="A14307" s="1" t="s">
        <v>16324</v>
      </c>
      <c r="B14307">
        <v>2.29851614184899E-5</v>
      </c>
      <c r="C14307" s="1">
        <v>1.27109544298163E-5</v>
      </c>
      <c r="D14307">
        <v>0</v>
      </c>
      <c r="E14307">
        <v>0</v>
      </c>
      <c r="F14307">
        <v>7.1428571428571397E-2</v>
      </c>
      <c r="G14307">
        <v>0</v>
      </c>
      <c r="H14307">
        <v>5.0000000000000001E-3</v>
      </c>
      <c r="I14307">
        <v>1.35135135135135E-2</v>
      </c>
      <c r="J14307" s="1" t="s">
        <v>23229</v>
      </c>
      <c r="K14307" t="s">
        <v>23242</v>
      </c>
      <c r="L14307" t="s">
        <v>51858</v>
      </c>
      <c r="M14307" t="s">
        <v>51859</v>
      </c>
    </row>
    <row r="14308" spans="1:13">
      <c r="A14308" s="1" t="s">
        <v>16325</v>
      </c>
      <c r="B14308">
        <v>1.4401152347580901E-5</v>
      </c>
      <c r="C14308" s="1">
        <v>4.3972163311345402E-6</v>
      </c>
      <c r="D14308">
        <v>0.859375</v>
      </c>
      <c r="E14308">
        <v>1</v>
      </c>
      <c r="F14308">
        <v>0.96842105263157896</v>
      </c>
      <c r="G14308">
        <v>0.80769230769230804</v>
      </c>
      <c r="H14308">
        <v>0.96629213483146104</v>
      </c>
      <c r="I14308">
        <v>0.98245614035087703</v>
      </c>
      <c r="J14308" s="1">
        <v>0.95</v>
      </c>
      <c r="K14308" t="s">
        <v>23238</v>
      </c>
      <c r="L14308" t="s">
        <v>51860</v>
      </c>
      <c r="M14308" t="s">
        <v>51861</v>
      </c>
    </row>
    <row r="14309" spans="1:13">
      <c r="A14309" s="1" t="s">
        <v>16326</v>
      </c>
      <c r="B14309">
        <v>1.7012398387734099E-6</v>
      </c>
      <c r="C14309" s="1">
        <v>3.9634070462510101E-6</v>
      </c>
      <c r="D14309">
        <v>1</v>
      </c>
      <c r="E14309">
        <v>1</v>
      </c>
      <c r="F14309">
        <v>0.99637681159420299</v>
      </c>
      <c r="G14309">
        <v>0.54347826086956497</v>
      </c>
      <c r="H14309">
        <v>1</v>
      </c>
      <c r="I14309">
        <v>0.86666666666666703</v>
      </c>
      <c r="J14309" s="1" t="s">
        <v>23229</v>
      </c>
      <c r="K14309" t="s">
        <v>23238</v>
      </c>
      <c r="L14309" t="s">
        <v>51862</v>
      </c>
      <c r="M14309" t="s">
        <v>51863</v>
      </c>
    </row>
    <row r="14310" spans="1:13">
      <c r="A14310" s="1" t="s">
        <v>16327</v>
      </c>
      <c r="B14310">
        <v>7.9710554114117994E-6</v>
      </c>
      <c r="C14310" s="1">
        <v>1.0336638193124199E-6</v>
      </c>
      <c r="D14310">
        <v>8.6956521739130405E-2</v>
      </c>
      <c r="E14310">
        <v>5.6818181818181802E-3</v>
      </c>
      <c r="F14310">
        <v>4.4642857142857097E-3</v>
      </c>
      <c r="G14310">
        <v>0</v>
      </c>
      <c r="H14310">
        <v>0</v>
      </c>
      <c r="I14310">
        <v>0</v>
      </c>
      <c r="J14310" s="1" t="s">
        <v>23229</v>
      </c>
      <c r="K14310" t="s">
        <v>23238</v>
      </c>
      <c r="L14310" t="s">
        <v>51864</v>
      </c>
      <c r="M14310" t="s">
        <v>51865</v>
      </c>
    </row>
    <row r="14311" spans="1:13">
      <c r="A14311" s="1" t="s">
        <v>16328</v>
      </c>
      <c r="B14311">
        <v>1.079585826796E-7</v>
      </c>
      <c r="C14311" s="1">
        <v>8.8228892129537101E-6</v>
      </c>
      <c r="D14311">
        <v>0</v>
      </c>
      <c r="E14311">
        <v>0</v>
      </c>
      <c r="F14311">
        <v>2.7472527472527501E-3</v>
      </c>
      <c r="G14311">
        <v>0.27777777777777801</v>
      </c>
      <c r="H14311">
        <v>0</v>
      </c>
      <c r="I14311">
        <v>2.9069767441860499E-2</v>
      </c>
      <c r="J14311" s="1">
        <v>0</v>
      </c>
      <c r="K14311" t="s">
        <v>23238</v>
      </c>
      <c r="L14311" t="s">
        <v>51866</v>
      </c>
      <c r="M14311" t="s">
        <v>51867</v>
      </c>
    </row>
    <row r="14312" spans="1:13">
      <c r="A14312" s="1" t="s">
        <v>16329</v>
      </c>
      <c r="B14312">
        <v>2.1132751841002301E-5</v>
      </c>
      <c r="C14312" s="1">
        <v>2.0043279771162601E-7</v>
      </c>
      <c r="D14312">
        <v>0.34782608695652201</v>
      </c>
      <c r="E14312">
        <v>0.59836065573770503</v>
      </c>
      <c r="F14312">
        <v>8.4070796460176997E-2</v>
      </c>
      <c r="G14312">
        <v>0</v>
      </c>
      <c r="H14312">
        <v>0.183098591549296</v>
      </c>
      <c r="I14312">
        <v>5.8823529411764698E-2</v>
      </c>
      <c r="J14312" s="1">
        <v>0</v>
      </c>
      <c r="K14312" t="s">
        <v>23238</v>
      </c>
      <c r="L14312" t="s">
        <v>51868</v>
      </c>
      <c r="M14312" t="s">
        <v>51869</v>
      </c>
    </row>
    <row r="14313" spans="1:13">
      <c r="A14313" s="1" t="s">
        <v>16330</v>
      </c>
      <c r="B14313">
        <v>1.18914160653236E-4</v>
      </c>
      <c r="C14313" s="1">
        <v>1.0525189908300099E-5</v>
      </c>
      <c r="D14313">
        <v>0.33333333333333298</v>
      </c>
      <c r="E14313">
        <v>0.238461538461538</v>
      </c>
      <c r="F14313">
        <v>0.28787878787878801</v>
      </c>
      <c r="G14313">
        <v>3.7037037037037E-2</v>
      </c>
      <c r="H14313">
        <v>0.161764705882353</v>
      </c>
      <c r="I14313">
        <v>0.108108108108108</v>
      </c>
      <c r="J14313" s="1">
        <v>0.55555555555555602</v>
      </c>
      <c r="K14313" t="s">
        <v>23241</v>
      </c>
      <c r="L14313" t="s">
        <v>51870</v>
      </c>
      <c r="M14313" t="s">
        <v>51871</v>
      </c>
    </row>
    <row r="14314" spans="1:13">
      <c r="A14314" s="1" t="s">
        <v>16331</v>
      </c>
      <c r="B14314">
        <v>4.3375260458877899E-5</v>
      </c>
      <c r="C14314" s="1">
        <v>5.1870843631035103E-5</v>
      </c>
      <c r="D14314">
        <v>0</v>
      </c>
      <c r="E14314">
        <v>0</v>
      </c>
      <c r="F14314">
        <v>0.25730994152046799</v>
      </c>
      <c r="G14314">
        <v>0</v>
      </c>
      <c r="H14314">
        <v>1.8292682926829298E-2</v>
      </c>
      <c r="I14314">
        <v>0</v>
      </c>
      <c r="J14314" s="1">
        <v>0</v>
      </c>
      <c r="K14314" t="s">
        <v>23241</v>
      </c>
      <c r="L14314" t="s">
        <v>51872</v>
      </c>
      <c r="M14314" t="s">
        <v>51873</v>
      </c>
    </row>
    <row r="14315" spans="1:13">
      <c r="A14315" s="1" t="s">
        <v>16332</v>
      </c>
      <c r="B14315">
        <v>6.4739185735701902E-5</v>
      </c>
      <c r="C14315" s="1">
        <v>5.3142612915376398E-5</v>
      </c>
      <c r="D14315">
        <v>1</v>
      </c>
      <c r="E14315">
        <v>1</v>
      </c>
      <c r="F14315">
        <v>0.70707070707070696</v>
      </c>
      <c r="G14315">
        <v>0.97058823529411797</v>
      </c>
      <c r="H14315">
        <v>0.63157894736842102</v>
      </c>
      <c r="I14315">
        <v>0.87288135593220295</v>
      </c>
      <c r="J14315" s="1">
        <v>1</v>
      </c>
      <c r="K14315" t="s">
        <v>23239</v>
      </c>
      <c r="L14315" t="s">
        <v>51874</v>
      </c>
      <c r="M14315" t="s">
        <v>51875</v>
      </c>
    </row>
    <row r="14316" spans="1:13">
      <c r="A14316" s="1" t="s">
        <v>16333</v>
      </c>
      <c r="B14316">
        <v>8.2750422828006901E-7</v>
      </c>
      <c r="C14316" s="1">
        <v>6.9141310815446498E-6</v>
      </c>
      <c r="D14316">
        <v>2.6315789473684199E-2</v>
      </c>
      <c r="E14316">
        <v>0</v>
      </c>
      <c r="F14316">
        <v>2.6515151515151499E-2</v>
      </c>
      <c r="G14316">
        <v>1.1904761904761901E-2</v>
      </c>
      <c r="H14316">
        <v>0.12804878048780499</v>
      </c>
      <c r="I14316">
        <v>0.118055555555556</v>
      </c>
      <c r="J14316" s="1">
        <v>0</v>
      </c>
      <c r="K14316" t="s">
        <v>23241</v>
      </c>
      <c r="L14316" t="s">
        <v>51876</v>
      </c>
      <c r="M14316" t="s">
        <v>51877</v>
      </c>
    </row>
    <row r="14317" spans="1:13">
      <c r="A14317" s="1" t="s">
        <v>16334</v>
      </c>
      <c r="B14317">
        <v>1.14425071248536E-4</v>
      </c>
      <c r="C14317" s="1">
        <v>7.3961244607643503E-6</v>
      </c>
      <c r="D14317">
        <v>0</v>
      </c>
      <c r="E14317">
        <v>0.16477272727272699</v>
      </c>
      <c r="F14317">
        <v>0</v>
      </c>
      <c r="G14317">
        <v>0</v>
      </c>
      <c r="H14317">
        <v>0</v>
      </c>
      <c r="I14317">
        <v>0</v>
      </c>
      <c r="J14317" s="1">
        <v>0</v>
      </c>
      <c r="K14317" t="s">
        <v>23239</v>
      </c>
      <c r="L14317" t="s">
        <v>51878</v>
      </c>
      <c r="M14317" t="s">
        <v>51879</v>
      </c>
    </row>
    <row r="14318" spans="1:13">
      <c r="A14318" s="1" t="s">
        <v>16335</v>
      </c>
      <c r="B14318">
        <v>3.73625249392575E-8</v>
      </c>
      <c r="C14318" s="1">
        <v>2.6996389430255502E-6</v>
      </c>
      <c r="D14318">
        <v>1.5625E-2</v>
      </c>
      <c r="E14318">
        <v>0</v>
      </c>
      <c r="F14318">
        <v>0</v>
      </c>
      <c r="G14318">
        <v>0</v>
      </c>
      <c r="H14318">
        <v>1.2820512820512799E-2</v>
      </c>
      <c r="I14318">
        <v>0</v>
      </c>
      <c r="J14318" s="1">
        <v>0.5</v>
      </c>
      <c r="K14318" t="s">
        <v>23239</v>
      </c>
      <c r="L14318" t="s">
        <v>51880</v>
      </c>
      <c r="M14318" t="s">
        <v>51881</v>
      </c>
    </row>
    <row r="14319" spans="1:13">
      <c r="A14319" s="1" t="s">
        <v>16336</v>
      </c>
      <c r="B14319">
        <v>2.3966710522094902E-6</v>
      </c>
      <c r="C14319" s="1">
        <v>4.6575377747737503E-4</v>
      </c>
      <c r="D14319">
        <v>0.89285714285714302</v>
      </c>
      <c r="E14319">
        <v>0.66</v>
      </c>
      <c r="F14319">
        <v>0.34736842105263199</v>
      </c>
      <c r="G14319">
        <v>1</v>
      </c>
      <c r="H14319">
        <v>0.59803921568627405</v>
      </c>
      <c r="I14319">
        <v>0.74561403508771895</v>
      </c>
      <c r="J14319" s="1">
        <v>1</v>
      </c>
      <c r="K14319" t="s">
        <v>23238</v>
      </c>
      <c r="L14319" t="s">
        <v>51882</v>
      </c>
      <c r="M14319" t="s">
        <v>51883</v>
      </c>
    </row>
    <row r="14320" spans="1:13">
      <c r="A14320" s="1" t="s">
        <v>16337</v>
      </c>
      <c r="B14320">
        <v>8.0099616705024796E-5</v>
      </c>
      <c r="C14320" s="1">
        <v>6.7881812324514001E-6</v>
      </c>
      <c r="D14320">
        <v>0.112903225806452</v>
      </c>
      <c r="E14320">
        <v>0.16666666666666699</v>
      </c>
      <c r="F14320">
        <v>0.52760736196319002</v>
      </c>
      <c r="G14320">
        <v>0.107142857142857</v>
      </c>
      <c r="H14320">
        <v>0.56790123456790098</v>
      </c>
      <c r="I14320">
        <v>0.35</v>
      </c>
      <c r="J14320" s="1">
        <v>0</v>
      </c>
      <c r="K14320" t="s">
        <v>23238</v>
      </c>
      <c r="L14320" t="s">
        <v>51884</v>
      </c>
      <c r="M14320" t="s">
        <v>51885</v>
      </c>
    </row>
    <row r="14321" spans="1:13">
      <c r="A14321" s="1" t="s">
        <v>16338</v>
      </c>
      <c r="B14321">
        <v>2.4290759244842099E-6</v>
      </c>
      <c r="C14321" s="1">
        <v>7.0064463051205099E-5</v>
      </c>
      <c r="D14321">
        <v>3.5714285714285698E-2</v>
      </c>
      <c r="E14321">
        <v>0</v>
      </c>
      <c r="F14321">
        <v>0.16239316239316201</v>
      </c>
      <c r="G14321">
        <v>0</v>
      </c>
      <c r="H14321">
        <v>0</v>
      </c>
      <c r="I14321">
        <v>0</v>
      </c>
      <c r="J14321" s="1">
        <v>0</v>
      </c>
      <c r="K14321" t="s">
        <v>23241</v>
      </c>
      <c r="L14321" t="s">
        <v>51886</v>
      </c>
      <c r="M14321" t="s">
        <v>51887</v>
      </c>
    </row>
    <row r="14322" spans="1:13">
      <c r="A14322" s="1" t="s">
        <v>16339</v>
      </c>
      <c r="B14322">
        <v>4.7498748734732998E-5</v>
      </c>
      <c r="C14322" s="1">
        <v>1.02132340704043E-5</v>
      </c>
      <c r="D14322">
        <v>0.88709677419354804</v>
      </c>
      <c r="E14322">
        <v>0.897260273972603</v>
      </c>
      <c r="F14322">
        <v>0.98245614035087703</v>
      </c>
      <c r="G14322">
        <v>0.70535714285714302</v>
      </c>
      <c r="H14322">
        <v>0.984375</v>
      </c>
      <c r="I14322">
        <v>0.79326923076923095</v>
      </c>
      <c r="J14322" s="1">
        <v>1</v>
      </c>
      <c r="K14322" t="s">
        <v>23240</v>
      </c>
      <c r="L14322" t="s">
        <v>51888</v>
      </c>
      <c r="M14322" t="s">
        <v>51889</v>
      </c>
    </row>
    <row r="14323" spans="1:13">
      <c r="A14323" s="1" t="s">
        <v>16340</v>
      </c>
      <c r="B14323">
        <v>6.4909319479962299E-5</v>
      </c>
      <c r="C14323" s="1">
        <v>2.22359146229145E-6</v>
      </c>
      <c r="D14323">
        <v>0.70370370370370405</v>
      </c>
      <c r="E14323">
        <v>0.66197183098591506</v>
      </c>
      <c r="F14323">
        <v>6.6037735849056603E-2</v>
      </c>
      <c r="G14323">
        <v>0.33333333333333298</v>
      </c>
      <c r="H14323">
        <v>0.5</v>
      </c>
      <c r="I14323">
        <v>0.13888888888888901</v>
      </c>
      <c r="J14323" s="1" t="s">
        <v>23229</v>
      </c>
      <c r="K14323" t="s">
        <v>23241</v>
      </c>
      <c r="L14323" t="s">
        <v>51890</v>
      </c>
      <c r="M14323" t="s">
        <v>51891</v>
      </c>
    </row>
    <row r="14324" spans="1:13">
      <c r="A14324" s="1" t="s">
        <v>16341</v>
      </c>
      <c r="B14324">
        <v>5.3461248037250199E-5</v>
      </c>
      <c r="C14324" s="1">
        <v>2.5571131409086599E-4</v>
      </c>
      <c r="D14324">
        <v>0.43181818181818199</v>
      </c>
      <c r="E14324">
        <v>0.37719298245614002</v>
      </c>
      <c r="F14324">
        <v>0.27238805970149299</v>
      </c>
      <c r="G14324">
        <v>0.25</v>
      </c>
      <c r="H14324">
        <v>0.4296875</v>
      </c>
      <c r="I14324">
        <v>0.68918918918918903</v>
      </c>
      <c r="J14324" s="1">
        <v>1</v>
      </c>
      <c r="K14324" t="s">
        <v>23238</v>
      </c>
      <c r="L14324" t="s">
        <v>51892</v>
      </c>
      <c r="M14324" t="s">
        <v>51893</v>
      </c>
    </row>
    <row r="14325" spans="1:13">
      <c r="A14325" s="1" t="s">
        <v>16342</v>
      </c>
      <c r="B14325">
        <v>0</v>
      </c>
      <c r="C14325" s="1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 s="1" t="s">
        <v>23229</v>
      </c>
      <c r="K14325" t="s">
        <v>23238</v>
      </c>
      <c r="L14325" t="s">
        <v>51894</v>
      </c>
      <c r="M14325" t="s">
        <v>51895</v>
      </c>
    </row>
    <row r="14326" spans="1:13">
      <c r="A14326" s="1" t="s">
        <v>16343</v>
      </c>
      <c r="B14326">
        <v>3.0795676828277601E-7</v>
      </c>
      <c r="C14326" s="1">
        <v>9.9309772271175901E-10</v>
      </c>
      <c r="D14326">
        <v>1</v>
      </c>
      <c r="E14326">
        <v>0.97402597402597402</v>
      </c>
      <c r="F14326">
        <v>0.98857142857142899</v>
      </c>
      <c r="G14326">
        <v>1</v>
      </c>
      <c r="H14326">
        <v>1</v>
      </c>
      <c r="I14326">
        <v>1</v>
      </c>
      <c r="J14326" s="1">
        <v>0.9</v>
      </c>
      <c r="K14326" t="s">
        <v>23238</v>
      </c>
      <c r="L14326" t="s">
        <v>51896</v>
      </c>
      <c r="M14326" t="s">
        <v>51897</v>
      </c>
    </row>
    <row r="14327" spans="1:13">
      <c r="A14327" s="1" t="s">
        <v>16344</v>
      </c>
      <c r="B14327">
        <v>3.9634755225485003E-8</v>
      </c>
      <c r="C14327" s="1">
        <v>2.6439496811703102E-7</v>
      </c>
      <c r="D14327">
        <v>1</v>
      </c>
      <c r="E14327">
        <v>1</v>
      </c>
      <c r="F14327">
        <v>0.98275862068965503</v>
      </c>
      <c r="G14327">
        <v>1</v>
      </c>
      <c r="H14327">
        <v>1</v>
      </c>
      <c r="I14327">
        <v>1</v>
      </c>
      <c r="J14327" s="1" t="s">
        <v>23229</v>
      </c>
      <c r="K14327" t="s">
        <v>23238</v>
      </c>
      <c r="L14327" t="s">
        <v>51898</v>
      </c>
      <c r="M14327" t="s">
        <v>51899</v>
      </c>
    </row>
    <row r="14328" spans="1:13">
      <c r="A14328" s="1" t="s">
        <v>16345</v>
      </c>
      <c r="B14328">
        <v>4.0490999865295201E-8</v>
      </c>
      <c r="C14328" s="1">
        <v>3.7384561973573201E-6</v>
      </c>
      <c r="D14328">
        <v>3.125E-2</v>
      </c>
      <c r="E14328">
        <v>0.140625</v>
      </c>
      <c r="F14328">
        <v>0.42820512820512802</v>
      </c>
      <c r="G14328">
        <v>8.6206896551724102E-2</v>
      </c>
      <c r="H14328">
        <v>0.48245614035087703</v>
      </c>
      <c r="I14328">
        <v>0.16400000000000001</v>
      </c>
      <c r="J14328" s="1">
        <v>0</v>
      </c>
      <c r="K14328" t="s">
        <v>23240</v>
      </c>
      <c r="L14328" t="s">
        <v>51900</v>
      </c>
      <c r="M14328" t="s">
        <v>51901</v>
      </c>
    </row>
    <row r="14329" spans="1:13">
      <c r="A14329" s="1" t="s">
        <v>16346</v>
      </c>
      <c r="B14329">
        <v>8.2713700421050402E-6</v>
      </c>
      <c r="C14329" s="1">
        <v>1.1709082470130899E-3</v>
      </c>
      <c r="D14329">
        <v>7.8125E-2</v>
      </c>
      <c r="E14329">
        <v>0.61458333333333304</v>
      </c>
      <c r="F14329">
        <v>0.523316062176166</v>
      </c>
      <c r="G14329">
        <v>8.6206896551724102E-3</v>
      </c>
      <c r="H14329">
        <v>0.18859649122807001</v>
      </c>
      <c r="I14329">
        <v>9.1666666666666702E-2</v>
      </c>
      <c r="J14329" s="1">
        <v>0</v>
      </c>
      <c r="K14329" t="s">
        <v>23238</v>
      </c>
      <c r="L14329" t="s">
        <v>51902</v>
      </c>
      <c r="M14329" t="s">
        <v>51903</v>
      </c>
    </row>
    <row r="14330" spans="1:13">
      <c r="A14330" s="1" t="s">
        <v>16347</v>
      </c>
      <c r="B14330">
        <v>4.2873677049786001E-5</v>
      </c>
      <c r="C14330" s="1">
        <v>1.33320743603713E-5</v>
      </c>
      <c r="D14330">
        <v>0.88709677419354804</v>
      </c>
      <c r="E14330">
        <v>0.95789473684210502</v>
      </c>
      <c r="F14330">
        <v>0.94845360824742297</v>
      </c>
      <c r="G14330">
        <v>0.98214285714285698</v>
      </c>
      <c r="H14330">
        <v>0.93925233644859796</v>
      </c>
      <c r="I14330">
        <v>0.84183673469387799</v>
      </c>
      <c r="J14330" s="1">
        <v>0.9</v>
      </c>
      <c r="K14330" t="s">
        <v>23241</v>
      </c>
      <c r="L14330" t="s">
        <v>51904</v>
      </c>
      <c r="M14330" t="s">
        <v>51905</v>
      </c>
    </row>
    <row r="14331" spans="1:13">
      <c r="A14331" s="1" t="s">
        <v>16348</v>
      </c>
      <c r="B14331">
        <v>1.04670277429977E-6</v>
      </c>
      <c r="C14331" s="1">
        <v>7.4053942929921696E-7</v>
      </c>
      <c r="D14331">
        <v>0</v>
      </c>
      <c r="E14331">
        <v>0</v>
      </c>
      <c r="F14331">
        <v>0</v>
      </c>
      <c r="G14331">
        <v>0.32352941176470601</v>
      </c>
      <c r="H14331">
        <v>0</v>
      </c>
      <c r="I14331">
        <v>0</v>
      </c>
      <c r="J14331" s="1">
        <v>0</v>
      </c>
      <c r="K14331" t="s">
        <v>23241</v>
      </c>
      <c r="L14331" t="s">
        <v>51906</v>
      </c>
      <c r="M14331" t="s">
        <v>51907</v>
      </c>
    </row>
    <row r="14332" spans="1:13">
      <c r="A14332" s="1" t="s">
        <v>16349</v>
      </c>
      <c r="B14332">
        <v>1.4315604876297799E-6</v>
      </c>
      <c r="C14332" s="1">
        <v>1.6437202735978401E-6</v>
      </c>
      <c r="D14332">
        <v>0.91379310344827602</v>
      </c>
      <c r="E14332">
        <v>1</v>
      </c>
      <c r="F14332">
        <v>0.989304812834225</v>
      </c>
      <c r="G14332">
        <v>1</v>
      </c>
      <c r="H14332">
        <v>0.95454545454545503</v>
      </c>
      <c r="I14332">
        <v>0.99382716049382702</v>
      </c>
      <c r="J14332" s="1">
        <v>1</v>
      </c>
      <c r="K14332" t="s">
        <v>23240</v>
      </c>
      <c r="L14332" t="s">
        <v>51908</v>
      </c>
      <c r="M14332" t="s">
        <v>51909</v>
      </c>
    </row>
    <row r="14333" spans="1:13">
      <c r="A14333" s="1" t="s">
        <v>16350</v>
      </c>
      <c r="B14333">
        <v>1.13479104889403E-8</v>
      </c>
      <c r="C14333" s="1">
        <v>1.3818516541931501E-7</v>
      </c>
      <c r="D14333">
        <v>0</v>
      </c>
      <c r="E14333">
        <v>0</v>
      </c>
      <c r="F14333">
        <v>0</v>
      </c>
      <c r="G14333">
        <v>0</v>
      </c>
      <c r="H14333">
        <v>9.0090090090090107E-3</v>
      </c>
      <c r="I14333">
        <v>4.3478260869565201E-3</v>
      </c>
      <c r="J14333" s="1">
        <v>0</v>
      </c>
      <c r="K14333" t="s">
        <v>23238</v>
      </c>
      <c r="L14333" t="s">
        <v>51910</v>
      </c>
      <c r="M14333" t="s">
        <v>51911</v>
      </c>
    </row>
    <row r="14334" spans="1:13">
      <c r="A14334" s="1" t="s">
        <v>16351</v>
      </c>
      <c r="B14334">
        <v>2.7511986066463903E-7</v>
      </c>
      <c r="C14334" s="1">
        <v>5.7350806958841302E-9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1.8181818181818198E-2</v>
      </c>
      <c r="J14334" s="1">
        <v>0</v>
      </c>
      <c r="K14334" t="s">
        <v>23241</v>
      </c>
      <c r="L14334" t="s">
        <v>51912</v>
      </c>
      <c r="M14334" t="s">
        <v>51913</v>
      </c>
    </row>
    <row r="14335" spans="1:13">
      <c r="A14335" s="1" t="s">
        <v>16352</v>
      </c>
      <c r="B14335">
        <v>2.9610572264661601E-4</v>
      </c>
      <c r="C14335" s="1">
        <v>2.00606769572683E-6</v>
      </c>
      <c r="D14335">
        <v>0.93333333333333302</v>
      </c>
      <c r="E14335">
        <v>0.65625</v>
      </c>
      <c r="F14335">
        <v>0.86528497409326399</v>
      </c>
      <c r="G14335">
        <v>0.92</v>
      </c>
      <c r="H14335">
        <v>0.92523364485981296</v>
      </c>
      <c r="I14335">
        <v>0.88073394495412805</v>
      </c>
      <c r="J14335" s="1">
        <v>1</v>
      </c>
      <c r="K14335" t="s">
        <v>23240</v>
      </c>
      <c r="L14335" t="s">
        <v>51914</v>
      </c>
      <c r="M14335" t="s">
        <v>51915</v>
      </c>
    </row>
    <row r="14336" spans="1:13">
      <c r="A14336" s="1" t="s">
        <v>16353</v>
      </c>
      <c r="B14336">
        <v>4.3249767724685199E-9</v>
      </c>
      <c r="C14336" s="1">
        <v>2.1100678173495102E-5</v>
      </c>
      <c r="D14336">
        <v>1</v>
      </c>
      <c r="E14336">
        <v>1</v>
      </c>
      <c r="F14336">
        <v>1</v>
      </c>
      <c r="G14336">
        <v>0.36585365853658502</v>
      </c>
      <c r="H14336">
        <v>0.96610169491525399</v>
      </c>
      <c r="I14336">
        <v>0.70707070707070696</v>
      </c>
      <c r="J14336" s="1">
        <v>1</v>
      </c>
      <c r="K14336" t="s">
        <v>23240</v>
      </c>
      <c r="L14336" t="s">
        <v>51916</v>
      </c>
      <c r="M14336" t="s">
        <v>51917</v>
      </c>
    </row>
    <row r="14337" spans="1:13">
      <c r="A14337" s="1" t="s">
        <v>16354</v>
      </c>
      <c r="B14337">
        <v>1.6408424530627199E-7</v>
      </c>
      <c r="C14337" s="1">
        <v>3.72210700031875E-5</v>
      </c>
      <c r="D14337">
        <v>0</v>
      </c>
      <c r="E14337">
        <v>0</v>
      </c>
      <c r="F14337">
        <v>2.60416666666667E-3</v>
      </c>
      <c r="G14337">
        <v>1.72413793103448E-2</v>
      </c>
      <c r="H14337">
        <v>4.3859649122806998E-3</v>
      </c>
      <c r="I14337">
        <v>5.6521739130434803E-2</v>
      </c>
      <c r="J14337" s="1">
        <v>0</v>
      </c>
      <c r="K14337" t="s">
        <v>23238</v>
      </c>
      <c r="L14337" t="s">
        <v>51918</v>
      </c>
      <c r="M14337" t="s">
        <v>51919</v>
      </c>
    </row>
    <row r="14338" spans="1:13">
      <c r="A14338" s="1" t="s">
        <v>16355</v>
      </c>
      <c r="B14338">
        <v>2.8954232688785798E-6</v>
      </c>
      <c r="C14338" s="1">
        <v>2.39739897674138E-4</v>
      </c>
      <c r="D14338">
        <v>0.74193548387096797</v>
      </c>
      <c r="E14338">
        <v>0.434782608695652</v>
      </c>
      <c r="F14338">
        <v>0.26571428571428601</v>
      </c>
      <c r="G14338">
        <v>0.91379310344827602</v>
      </c>
      <c r="H14338">
        <v>0.53070175438596501</v>
      </c>
      <c r="I14338">
        <v>0.717741935483871</v>
      </c>
      <c r="J14338" s="1">
        <v>1</v>
      </c>
      <c r="K14338" t="s">
        <v>23238</v>
      </c>
      <c r="L14338" t="s">
        <v>51920</v>
      </c>
      <c r="M14338" t="s">
        <v>51921</v>
      </c>
    </row>
    <row r="14339" spans="1:13">
      <c r="A14339" s="1" t="s">
        <v>16356</v>
      </c>
      <c r="B14339">
        <v>1.8002756798992601E-6</v>
      </c>
      <c r="C14339" s="1">
        <v>8.7718233186254298E-5</v>
      </c>
      <c r="D14339">
        <v>0</v>
      </c>
      <c r="E14339">
        <v>5.1948051948052E-2</v>
      </c>
      <c r="F14339">
        <v>0.194610778443114</v>
      </c>
      <c r="G14339">
        <v>3.7037037037037E-2</v>
      </c>
      <c r="H14339">
        <v>0.25373134328358199</v>
      </c>
      <c r="I14339">
        <v>0.20408163265306101</v>
      </c>
      <c r="J14339" s="1">
        <v>1</v>
      </c>
      <c r="K14339" t="s">
        <v>23238</v>
      </c>
      <c r="L14339" t="s">
        <v>51922</v>
      </c>
      <c r="M14339" t="s">
        <v>51923</v>
      </c>
    </row>
    <row r="14340" spans="1:13">
      <c r="A14340" s="1" t="s">
        <v>16357</v>
      </c>
      <c r="B14340">
        <v>5.23575268903553E-8</v>
      </c>
      <c r="C14340" s="1">
        <v>5.07194020599136E-8</v>
      </c>
      <c r="D14340">
        <v>0</v>
      </c>
      <c r="E14340">
        <v>0</v>
      </c>
      <c r="F14340">
        <v>0</v>
      </c>
      <c r="G14340">
        <v>0</v>
      </c>
      <c r="H14340">
        <v>4.4642857142857097E-3</v>
      </c>
      <c r="I14340">
        <v>0</v>
      </c>
      <c r="J14340" s="1">
        <v>0.45</v>
      </c>
      <c r="K14340" t="s">
        <v>23242</v>
      </c>
      <c r="L14340" t="s">
        <v>51924</v>
      </c>
      <c r="M14340" t="s">
        <v>51925</v>
      </c>
    </row>
    <row r="14341" spans="1:13">
      <c r="A14341" s="1" t="s">
        <v>16358</v>
      </c>
      <c r="B14341">
        <v>2.2169498903931999E-4</v>
      </c>
      <c r="C14341" s="1">
        <v>1.5519350325676602E-5</v>
      </c>
      <c r="D14341">
        <v>0.84375</v>
      </c>
      <c r="E14341">
        <v>0.65104166666666696</v>
      </c>
      <c r="F14341">
        <v>0.83678756476683902</v>
      </c>
      <c r="G14341">
        <v>0.91346153846153799</v>
      </c>
      <c r="H14341">
        <v>0.87864077669902896</v>
      </c>
      <c r="I14341">
        <v>0.86458333333333304</v>
      </c>
      <c r="J14341" s="1">
        <v>0.95454545454545503</v>
      </c>
      <c r="K14341" t="s">
        <v>23241</v>
      </c>
      <c r="L14341" t="s">
        <v>51926</v>
      </c>
      <c r="M14341" t="s">
        <v>51927</v>
      </c>
    </row>
    <row r="14342" spans="1:13">
      <c r="A14342" s="1" t="s">
        <v>16359</v>
      </c>
      <c r="B14342">
        <v>2.2669917987900498E-6</v>
      </c>
      <c r="C14342" s="1">
        <v>2.8947374535523E-6</v>
      </c>
      <c r="D14342">
        <v>0.76923076923076905</v>
      </c>
      <c r="E14342">
        <v>0.98823529411764699</v>
      </c>
      <c r="F14342">
        <v>0.91735537190082606</v>
      </c>
      <c r="G14342">
        <v>1</v>
      </c>
      <c r="H14342">
        <v>1</v>
      </c>
      <c r="I14342">
        <v>0.96875</v>
      </c>
      <c r="J14342" s="1" t="s">
        <v>23229</v>
      </c>
      <c r="K14342" t="s">
        <v>23238</v>
      </c>
      <c r="L14342" t="s">
        <v>51928</v>
      </c>
      <c r="M14342" t="s">
        <v>51929</v>
      </c>
    </row>
    <row r="14343" spans="1:13">
      <c r="A14343" s="1" t="s">
        <v>16360</v>
      </c>
      <c r="B14343">
        <v>7.5553156238170403E-8</v>
      </c>
      <c r="C14343" s="1">
        <v>5.6889698163475299E-6</v>
      </c>
      <c r="D14343">
        <v>3.8461538461538498E-2</v>
      </c>
      <c r="E14343">
        <v>7.2463768115942004E-3</v>
      </c>
      <c r="F14343">
        <v>0.119047619047619</v>
      </c>
      <c r="G14343">
        <v>0</v>
      </c>
      <c r="H14343">
        <v>5.6179775280898903E-2</v>
      </c>
      <c r="I14343">
        <v>0</v>
      </c>
      <c r="J14343" s="1">
        <v>0</v>
      </c>
      <c r="K14343" t="s">
        <v>23242</v>
      </c>
      <c r="L14343" t="s">
        <v>51930</v>
      </c>
      <c r="M14343" t="s">
        <v>51931</v>
      </c>
    </row>
    <row r="14344" spans="1:13">
      <c r="A14344" s="1" t="s">
        <v>16361</v>
      </c>
      <c r="B14344">
        <v>0</v>
      </c>
      <c r="C14344" s="1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 s="1">
        <v>0.18181818181818199</v>
      </c>
      <c r="K14344" t="s">
        <v>23243</v>
      </c>
      <c r="L14344" t="s">
        <v>51932</v>
      </c>
      <c r="M14344" t="s">
        <v>51933</v>
      </c>
    </row>
    <row r="14345" spans="1:13">
      <c r="A14345" s="1" t="s">
        <v>16362</v>
      </c>
      <c r="B14345">
        <v>1.8208877281484101E-6</v>
      </c>
      <c r="C14345" s="1">
        <v>6.1734813078934497E-8</v>
      </c>
      <c r="D14345">
        <v>1</v>
      </c>
      <c r="E14345">
        <v>1</v>
      </c>
      <c r="F14345">
        <v>0.74679487179487203</v>
      </c>
      <c r="G14345">
        <v>0.98750000000000004</v>
      </c>
      <c r="H14345">
        <v>0.75624999999999998</v>
      </c>
      <c r="I14345">
        <v>0.97222222222222199</v>
      </c>
      <c r="J14345" s="1">
        <v>1</v>
      </c>
      <c r="K14345" t="s">
        <v>23239</v>
      </c>
      <c r="L14345" t="s">
        <v>51934</v>
      </c>
      <c r="M14345" t="s">
        <v>51935</v>
      </c>
    </row>
    <row r="14346" spans="1:13">
      <c r="A14346" s="1" t="s">
        <v>16363</v>
      </c>
      <c r="B14346">
        <v>2.5338477878051001E-5</v>
      </c>
      <c r="C14346" s="1">
        <v>1.9402755742274301E-5</v>
      </c>
      <c r="D14346">
        <v>0</v>
      </c>
      <c r="E14346">
        <v>0</v>
      </c>
      <c r="F14346">
        <v>0.15602836879432599</v>
      </c>
      <c r="G14346">
        <v>2.0833333333333301E-2</v>
      </c>
      <c r="H14346">
        <v>0.20481927710843401</v>
      </c>
      <c r="I14346">
        <v>2.68817204301075E-2</v>
      </c>
      <c r="J14346" s="1">
        <v>0</v>
      </c>
      <c r="K14346" t="s">
        <v>23239</v>
      </c>
      <c r="L14346" t="s">
        <v>51936</v>
      </c>
      <c r="M14346" t="s">
        <v>51937</v>
      </c>
    </row>
    <row r="14347" spans="1:13">
      <c r="A14347" s="1" t="s">
        <v>16364</v>
      </c>
      <c r="B14347">
        <v>3.1685813322801E-5</v>
      </c>
      <c r="C14347" s="1">
        <v>6.2526193768986605E-5</v>
      </c>
      <c r="D14347">
        <v>1</v>
      </c>
      <c r="E14347">
        <v>1</v>
      </c>
      <c r="F14347">
        <v>0.85326086956521696</v>
      </c>
      <c r="G14347">
        <v>1</v>
      </c>
      <c r="H14347">
        <v>0.99047619047619095</v>
      </c>
      <c r="I14347">
        <v>1</v>
      </c>
      <c r="J14347" s="1" t="s">
        <v>23229</v>
      </c>
      <c r="K14347" t="s">
        <v>23240</v>
      </c>
      <c r="L14347" t="s">
        <v>51938</v>
      </c>
      <c r="M14347" t="s">
        <v>51939</v>
      </c>
    </row>
    <row r="14348" spans="1:13">
      <c r="A14348" s="1" t="s">
        <v>16365</v>
      </c>
      <c r="B14348">
        <v>3.2031870685055099E-6</v>
      </c>
      <c r="C14348" s="1">
        <v>8.4968447729802802E-7</v>
      </c>
      <c r="D14348">
        <v>0</v>
      </c>
      <c r="E14348">
        <v>0</v>
      </c>
      <c r="F14348">
        <v>0</v>
      </c>
      <c r="G14348">
        <v>0.44827586206896602</v>
      </c>
      <c r="H14348">
        <v>0</v>
      </c>
      <c r="I14348">
        <v>2.0325203252032499E-2</v>
      </c>
      <c r="J14348" s="1">
        <v>0</v>
      </c>
      <c r="K14348" t="s">
        <v>23242</v>
      </c>
      <c r="L14348" t="s">
        <v>51940</v>
      </c>
      <c r="M14348" t="s">
        <v>51941</v>
      </c>
    </row>
    <row r="14349" spans="1:13">
      <c r="A14349" s="1" t="s">
        <v>16366</v>
      </c>
      <c r="B14349">
        <v>1.45755425826263E-5</v>
      </c>
      <c r="C14349" s="1">
        <v>2.48523495687526E-6</v>
      </c>
      <c r="D14349">
        <v>0.85416666666666696</v>
      </c>
      <c r="E14349">
        <v>0.984615384615385</v>
      </c>
      <c r="F14349">
        <v>0.98287671232876705</v>
      </c>
      <c r="G14349">
        <v>1</v>
      </c>
      <c r="H14349">
        <v>0.9296875</v>
      </c>
      <c r="I14349">
        <v>0.97435897435897401</v>
      </c>
      <c r="J14349" s="1">
        <v>1</v>
      </c>
      <c r="K14349" t="s">
        <v>23238</v>
      </c>
      <c r="L14349" t="s">
        <v>51942</v>
      </c>
      <c r="M14349" t="s">
        <v>51943</v>
      </c>
    </row>
    <row r="14350" spans="1:13">
      <c r="A14350" s="1" t="s">
        <v>16367</v>
      </c>
      <c r="B14350">
        <v>9.7305388793027901E-5</v>
      </c>
      <c r="C14350" s="1">
        <v>2.2039963633340399E-4</v>
      </c>
      <c r="D14350">
        <v>9.375E-2</v>
      </c>
      <c r="E14350">
        <v>0.30208333333333298</v>
      </c>
      <c r="F14350">
        <v>0.15128205128205099</v>
      </c>
      <c r="G14350">
        <v>7.7586206896551699E-2</v>
      </c>
      <c r="H14350">
        <v>3.94736842105263E-2</v>
      </c>
      <c r="I14350">
        <v>3.5999999999999997E-2</v>
      </c>
      <c r="J14350" s="1">
        <v>4.5454545454545497E-2</v>
      </c>
      <c r="K14350" t="s">
        <v>23241</v>
      </c>
      <c r="L14350" t="s">
        <v>51944</v>
      </c>
      <c r="M14350" t="s">
        <v>51945</v>
      </c>
    </row>
    <row r="14351" spans="1:13">
      <c r="A14351" s="1" t="s">
        <v>16368</v>
      </c>
      <c r="B14351">
        <v>9.6220851356666694E-5</v>
      </c>
      <c r="C14351" s="1">
        <v>2.11234018545164E-5</v>
      </c>
      <c r="D14351">
        <v>0.6</v>
      </c>
      <c r="E14351">
        <v>0.83146067415730296</v>
      </c>
      <c r="F14351">
        <v>0.52941176470588203</v>
      </c>
      <c r="G14351">
        <v>0.42391304347826098</v>
      </c>
      <c r="H14351">
        <v>0.51500000000000001</v>
      </c>
      <c r="I14351">
        <v>0.29870129870129902</v>
      </c>
      <c r="J14351" s="1" t="s">
        <v>23229</v>
      </c>
      <c r="K14351" t="s">
        <v>23238</v>
      </c>
      <c r="L14351" t="s">
        <v>51946</v>
      </c>
      <c r="M14351" t="s">
        <v>51947</v>
      </c>
    </row>
    <row r="14352" spans="1:13">
      <c r="A14352" s="1" t="s">
        <v>16369</v>
      </c>
      <c r="B14352">
        <v>0</v>
      </c>
      <c r="C14352" s="1">
        <v>0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 s="1">
        <v>1</v>
      </c>
      <c r="K14352" t="s">
        <v>23238</v>
      </c>
      <c r="L14352" t="s">
        <v>51948</v>
      </c>
      <c r="M14352" t="s">
        <v>51949</v>
      </c>
    </row>
    <row r="14353" spans="1:13">
      <c r="A14353" s="1" t="s">
        <v>16370</v>
      </c>
      <c r="B14353">
        <v>4.9238307470004898E-4</v>
      </c>
      <c r="C14353" s="1">
        <v>7.7901467033376204E-5</v>
      </c>
      <c r="D14353">
        <v>0.14516129032258099</v>
      </c>
      <c r="E14353">
        <v>0.36702127659574502</v>
      </c>
      <c r="F14353">
        <v>9.0673575129533696E-2</v>
      </c>
      <c r="G14353">
        <v>0</v>
      </c>
      <c r="H14353">
        <v>9.3457943925233603E-3</v>
      </c>
      <c r="I14353">
        <v>1.3043478260869599E-2</v>
      </c>
      <c r="J14353" s="1">
        <v>0</v>
      </c>
      <c r="K14353" t="s">
        <v>23241</v>
      </c>
      <c r="L14353" t="s">
        <v>51950</v>
      </c>
      <c r="M14353" t="s">
        <v>51951</v>
      </c>
    </row>
    <row r="14354" spans="1:13">
      <c r="A14354" s="1" t="s">
        <v>16371</v>
      </c>
      <c r="B14354">
        <v>3.2642358024515999E-6</v>
      </c>
      <c r="C14354" s="1">
        <v>1.73017247256098E-6</v>
      </c>
      <c r="D14354">
        <v>1</v>
      </c>
      <c r="E14354">
        <v>1</v>
      </c>
      <c r="F14354">
        <v>0.997435897435897</v>
      </c>
      <c r="G14354">
        <v>0.83620689655172398</v>
      </c>
      <c r="H14354">
        <v>1</v>
      </c>
      <c r="I14354">
        <v>0.98728813559322004</v>
      </c>
      <c r="J14354" s="1">
        <v>1</v>
      </c>
      <c r="K14354" t="s">
        <v>23238</v>
      </c>
      <c r="L14354" t="s">
        <v>51952</v>
      </c>
      <c r="M14354" t="s">
        <v>51953</v>
      </c>
    </row>
    <row r="14355" spans="1:13">
      <c r="A14355" s="1" t="s">
        <v>16372</v>
      </c>
      <c r="B14355">
        <v>3.8481959374399301E-6</v>
      </c>
      <c r="C14355" s="1">
        <v>6.37735416377642E-6</v>
      </c>
      <c r="D14355">
        <v>0.94444444444444398</v>
      </c>
      <c r="E14355">
        <v>0.7890625</v>
      </c>
      <c r="F14355">
        <v>0.861788617886179</v>
      </c>
      <c r="G14355">
        <v>1</v>
      </c>
      <c r="H14355">
        <v>0.95588235294117696</v>
      </c>
      <c r="I14355">
        <v>1</v>
      </c>
      <c r="J14355" s="1" t="s">
        <v>23229</v>
      </c>
      <c r="K14355" t="s">
        <v>23240</v>
      </c>
      <c r="L14355" t="s">
        <v>51954</v>
      </c>
      <c r="M14355" t="s">
        <v>51955</v>
      </c>
    </row>
    <row r="14356" spans="1:13">
      <c r="A14356" s="1" t="s">
        <v>16373</v>
      </c>
      <c r="B14356">
        <v>9.5410710797490598E-6</v>
      </c>
      <c r="C14356" s="1">
        <v>1.06736442425914E-4</v>
      </c>
      <c r="D14356">
        <v>0.71153846153846201</v>
      </c>
      <c r="E14356">
        <v>0.90116279069767402</v>
      </c>
      <c r="F14356">
        <v>0.90361445783132499</v>
      </c>
      <c r="G14356">
        <v>1</v>
      </c>
      <c r="H14356">
        <v>1</v>
      </c>
      <c r="I14356">
        <v>1</v>
      </c>
      <c r="J14356" s="1" t="s">
        <v>23229</v>
      </c>
      <c r="K14356" t="s">
        <v>23239</v>
      </c>
      <c r="L14356" t="s">
        <v>51956</v>
      </c>
      <c r="M14356" t="s">
        <v>51957</v>
      </c>
    </row>
    <row r="14357" spans="1:13">
      <c r="A14357" s="1" t="s">
        <v>16374</v>
      </c>
      <c r="B14357">
        <v>4.4310692213607197E-8</v>
      </c>
      <c r="C14357" s="1">
        <v>6.8596600161820998E-6</v>
      </c>
      <c r="D14357">
        <v>0.30769230769230799</v>
      </c>
      <c r="E14357">
        <v>1.5151515151515201E-2</v>
      </c>
      <c r="F14357">
        <v>3.4482758620689703E-2</v>
      </c>
      <c r="G14357">
        <v>0</v>
      </c>
      <c r="H14357">
        <v>0</v>
      </c>
      <c r="I14357">
        <v>0</v>
      </c>
      <c r="J14357" s="1">
        <v>0</v>
      </c>
      <c r="K14357" t="s">
        <v>23241</v>
      </c>
      <c r="L14357" t="s">
        <v>51958</v>
      </c>
      <c r="M14357" t="s">
        <v>51959</v>
      </c>
    </row>
    <row r="14358" spans="1:13">
      <c r="A14358" s="1" t="s">
        <v>16375</v>
      </c>
      <c r="B14358">
        <v>2.4591032078198502E-6</v>
      </c>
      <c r="C14358" s="1">
        <v>2.7581595331337001E-6</v>
      </c>
      <c r="D14358">
        <v>0.95454545454545503</v>
      </c>
      <c r="E14358">
        <v>0.99019607843137303</v>
      </c>
      <c r="F14358">
        <v>1</v>
      </c>
      <c r="G14358">
        <v>1</v>
      </c>
      <c r="H14358">
        <v>0.97938144329896903</v>
      </c>
      <c r="I14358">
        <v>0.95783132530120496</v>
      </c>
      <c r="J14358" s="1">
        <v>1</v>
      </c>
      <c r="K14358" t="s">
        <v>23238</v>
      </c>
      <c r="L14358" t="s">
        <v>51960</v>
      </c>
      <c r="M14358" t="s">
        <v>51961</v>
      </c>
    </row>
    <row r="14359" spans="1:13">
      <c r="A14359" s="1" t="s">
        <v>16376</v>
      </c>
      <c r="B14359">
        <v>3.4871151919809199E-9</v>
      </c>
      <c r="C14359" s="1">
        <v>2.59063600399248E-5</v>
      </c>
      <c r="D14359">
        <v>1</v>
      </c>
      <c r="E14359">
        <v>0.99479166666666696</v>
      </c>
      <c r="F14359">
        <v>0.99742268041237103</v>
      </c>
      <c r="G14359">
        <v>0.87735849056603799</v>
      </c>
      <c r="H14359">
        <v>0.99553571428571397</v>
      </c>
      <c r="I14359">
        <v>0.89583333333333304</v>
      </c>
      <c r="J14359" s="1">
        <v>1</v>
      </c>
      <c r="K14359" t="s">
        <v>23238</v>
      </c>
      <c r="L14359" t="s">
        <v>51962</v>
      </c>
      <c r="M14359" t="s">
        <v>51963</v>
      </c>
    </row>
    <row r="14360" spans="1:13">
      <c r="A14360" s="1" t="s">
        <v>16377</v>
      </c>
      <c r="B14360">
        <v>3.20963855151254E-6</v>
      </c>
      <c r="C14360" s="1">
        <v>4.0557654010386901E-5</v>
      </c>
      <c r="D14360">
        <v>0.96875</v>
      </c>
      <c r="E14360">
        <v>0.91145833333333304</v>
      </c>
      <c r="F14360">
        <v>0.96923076923076901</v>
      </c>
      <c r="G14360">
        <v>0.931034482758621</v>
      </c>
      <c r="H14360">
        <v>0.929824561403509</v>
      </c>
      <c r="I14360">
        <v>0.90650406504064995</v>
      </c>
      <c r="J14360" s="1">
        <v>1</v>
      </c>
      <c r="K14360" t="s">
        <v>23238</v>
      </c>
      <c r="L14360" t="s">
        <v>51964</v>
      </c>
      <c r="M14360" t="s">
        <v>51965</v>
      </c>
    </row>
    <row r="14361" spans="1:13">
      <c r="A14361" s="1" t="s">
        <v>16378</v>
      </c>
      <c r="B14361">
        <v>1.3854215025318401E-6</v>
      </c>
      <c r="C14361" s="1">
        <v>1.3556366479798501E-6</v>
      </c>
      <c r="D14361">
        <v>6.25E-2</v>
      </c>
      <c r="E14361">
        <v>0</v>
      </c>
      <c r="F14361">
        <v>4.71698113207547E-2</v>
      </c>
      <c r="G14361">
        <v>0</v>
      </c>
      <c r="H14361">
        <v>5.2631578947368403E-3</v>
      </c>
      <c r="I14361">
        <v>0</v>
      </c>
      <c r="J14361" s="1">
        <v>0</v>
      </c>
      <c r="K14361" t="s">
        <v>23242</v>
      </c>
      <c r="L14361" t="s">
        <v>51966</v>
      </c>
      <c r="M14361" t="s">
        <v>51967</v>
      </c>
    </row>
    <row r="14362" spans="1:13">
      <c r="A14362" s="1" t="s">
        <v>16379</v>
      </c>
      <c r="B14362">
        <v>3.5571045785082901E-5</v>
      </c>
      <c r="C14362" s="1">
        <v>2.4402489618382199E-5</v>
      </c>
      <c r="D14362">
        <v>3.125E-2</v>
      </c>
      <c r="E14362">
        <v>5.85106382978723E-2</v>
      </c>
      <c r="F14362">
        <v>5.6410256410256397E-2</v>
      </c>
      <c r="G14362">
        <v>9.8039215686274508E-3</v>
      </c>
      <c r="H14362">
        <v>7.1428571428571397E-2</v>
      </c>
      <c r="I14362">
        <v>6.9105691056910598E-2</v>
      </c>
      <c r="J14362" s="1">
        <v>0</v>
      </c>
      <c r="K14362" t="s">
        <v>23241</v>
      </c>
      <c r="L14362" t="s">
        <v>51968</v>
      </c>
      <c r="M14362" t="s">
        <v>51969</v>
      </c>
    </row>
    <row r="14363" spans="1:13">
      <c r="A14363" s="1" t="s">
        <v>16380</v>
      </c>
      <c r="B14363">
        <v>8.7118681438096298E-4</v>
      </c>
      <c r="C14363" s="1">
        <v>8.7683757499645902E-5</v>
      </c>
      <c r="D14363">
        <v>0.82</v>
      </c>
      <c r="E14363">
        <v>1</v>
      </c>
      <c r="F14363">
        <v>0.226315789473684</v>
      </c>
      <c r="G14363">
        <v>0.5</v>
      </c>
      <c r="H14363">
        <v>0.201834862385321</v>
      </c>
      <c r="I14363">
        <v>0.68141592920353999</v>
      </c>
      <c r="J14363" s="1" t="s">
        <v>23229</v>
      </c>
      <c r="K14363" t="s">
        <v>23242</v>
      </c>
      <c r="L14363" t="s">
        <v>51970</v>
      </c>
      <c r="M14363" t="s">
        <v>51971</v>
      </c>
    </row>
    <row r="14364" spans="1:13">
      <c r="A14364" s="1" t="s">
        <v>16381</v>
      </c>
      <c r="B14364">
        <v>2.0572023923983599E-8</v>
      </c>
      <c r="C14364" s="1">
        <v>4.1508659620534396E-6</v>
      </c>
      <c r="D14364">
        <v>0</v>
      </c>
      <c r="E14364">
        <v>5.2083333333333296E-3</v>
      </c>
      <c r="F14364">
        <v>2.5773195876288698E-3</v>
      </c>
      <c r="G14364">
        <v>8.9285714285714298E-3</v>
      </c>
      <c r="H14364">
        <v>4.3859649122806998E-3</v>
      </c>
      <c r="I14364">
        <v>8.0645161290322596E-3</v>
      </c>
      <c r="J14364" s="1">
        <v>1</v>
      </c>
      <c r="K14364" t="s">
        <v>23239</v>
      </c>
      <c r="L14364" t="s">
        <v>51972</v>
      </c>
      <c r="M14364" t="s">
        <v>51973</v>
      </c>
    </row>
    <row r="14365" spans="1:13">
      <c r="A14365" s="1" t="s">
        <v>16382</v>
      </c>
      <c r="B14365">
        <v>1.6640047567137098E-5</v>
      </c>
      <c r="C14365" s="1">
        <v>6.0673271248939999E-7</v>
      </c>
      <c r="D14365">
        <v>1</v>
      </c>
      <c r="E14365">
        <v>0.94230769230769196</v>
      </c>
      <c r="F14365">
        <v>0.99704142011834296</v>
      </c>
      <c r="G14365">
        <v>1</v>
      </c>
      <c r="H14365">
        <v>1</v>
      </c>
      <c r="I14365">
        <v>1</v>
      </c>
      <c r="J14365" s="1" t="s">
        <v>23229</v>
      </c>
      <c r="K14365" t="s">
        <v>23238</v>
      </c>
      <c r="L14365" t="s">
        <v>51974</v>
      </c>
      <c r="M14365" t="s">
        <v>51975</v>
      </c>
    </row>
    <row r="14366" spans="1:13">
      <c r="A14366" s="1" t="s">
        <v>16383</v>
      </c>
      <c r="B14366">
        <v>1.6214723605563E-4</v>
      </c>
      <c r="C14366" s="1">
        <v>6.7071431639245202E-5</v>
      </c>
      <c r="D14366">
        <v>0.8125</v>
      </c>
      <c r="E14366">
        <v>0.72916666666666696</v>
      </c>
      <c r="F14366">
        <v>0.97179487179487201</v>
      </c>
      <c r="G14366">
        <v>0.95689655172413801</v>
      </c>
      <c r="H14366">
        <v>0.96491228070175405</v>
      </c>
      <c r="I14366">
        <v>0.99199999999999999</v>
      </c>
      <c r="J14366" s="1">
        <v>1</v>
      </c>
      <c r="K14366" t="s">
        <v>23239</v>
      </c>
      <c r="L14366" t="s">
        <v>51976</v>
      </c>
      <c r="M14366" t="s">
        <v>51977</v>
      </c>
    </row>
    <row r="14367" spans="1:13">
      <c r="A14367" s="1" t="s">
        <v>16384</v>
      </c>
      <c r="B14367">
        <v>2.8837599131402599E-7</v>
      </c>
      <c r="C14367" s="1">
        <v>8.0682942277916597E-7</v>
      </c>
      <c r="D14367">
        <v>0.96875</v>
      </c>
      <c r="E14367">
        <v>0.98901098901098905</v>
      </c>
      <c r="F14367">
        <v>0.98660714285714302</v>
      </c>
      <c r="G14367">
        <v>1</v>
      </c>
      <c r="H14367">
        <v>1</v>
      </c>
      <c r="I14367">
        <v>0.99082568807339499</v>
      </c>
      <c r="J14367" s="1">
        <v>1</v>
      </c>
      <c r="K14367" t="s">
        <v>23240</v>
      </c>
      <c r="L14367" t="s">
        <v>51978</v>
      </c>
      <c r="M14367" t="s">
        <v>51979</v>
      </c>
    </row>
    <row r="14368" spans="1:13">
      <c r="A14368" s="1" t="s">
        <v>16385</v>
      </c>
      <c r="B14368">
        <v>4.3865022978607496E-9</v>
      </c>
      <c r="C14368" s="1">
        <v>3.0289138714391802E-6</v>
      </c>
      <c r="D14368">
        <v>0</v>
      </c>
      <c r="E14368">
        <v>0</v>
      </c>
      <c r="F14368">
        <v>0</v>
      </c>
      <c r="G14368">
        <v>0</v>
      </c>
      <c r="H14368">
        <v>9.4339622641509396E-3</v>
      </c>
      <c r="I14368">
        <v>0</v>
      </c>
      <c r="J14368" s="1">
        <v>0.72727272727272696</v>
      </c>
      <c r="K14368" t="s">
        <v>23241</v>
      </c>
      <c r="L14368" t="s">
        <v>51980</v>
      </c>
      <c r="M14368" t="s">
        <v>51981</v>
      </c>
    </row>
    <row r="14369" spans="1:13">
      <c r="A14369" s="1" t="s">
        <v>16386</v>
      </c>
      <c r="B14369">
        <v>8.9695259041946895E-8</v>
      </c>
      <c r="C14369" s="1">
        <v>2.3147356265094699E-6</v>
      </c>
      <c r="D14369">
        <v>0</v>
      </c>
      <c r="E14369">
        <v>0</v>
      </c>
      <c r="F14369">
        <v>4.6357615894039701E-2</v>
      </c>
      <c r="G14369">
        <v>0</v>
      </c>
      <c r="H14369">
        <v>5.2083333333333296E-3</v>
      </c>
      <c r="I14369">
        <v>0</v>
      </c>
      <c r="J14369" s="1">
        <v>0</v>
      </c>
      <c r="K14369" t="s">
        <v>23241</v>
      </c>
      <c r="L14369" t="s">
        <v>51982</v>
      </c>
      <c r="M14369" t="s">
        <v>51983</v>
      </c>
    </row>
    <row r="14370" spans="1:13">
      <c r="A14370" s="1" t="s">
        <v>16387</v>
      </c>
      <c r="B14370">
        <v>4.42660748710306E-8</v>
      </c>
      <c r="C14370" s="1">
        <v>5.7435273335252298E-9</v>
      </c>
      <c r="D14370">
        <v>1</v>
      </c>
      <c r="E14370">
        <v>0.99462365591397806</v>
      </c>
      <c r="F14370">
        <v>1</v>
      </c>
      <c r="G14370">
        <v>1</v>
      </c>
      <c r="H14370">
        <v>1</v>
      </c>
      <c r="I14370">
        <v>1</v>
      </c>
      <c r="J14370" s="1">
        <v>0.5</v>
      </c>
      <c r="K14370" t="s">
        <v>23238</v>
      </c>
      <c r="L14370" t="s">
        <v>51984</v>
      </c>
      <c r="M14370" t="s">
        <v>51985</v>
      </c>
    </row>
    <row r="14371" spans="1:13">
      <c r="A14371" s="1" t="s">
        <v>16388</v>
      </c>
      <c r="B14371">
        <v>7.8076193517580795E-8</v>
      </c>
      <c r="C14371" s="1">
        <v>1.2146557586726401E-6</v>
      </c>
      <c r="D14371">
        <v>1</v>
      </c>
      <c r="E14371">
        <v>1</v>
      </c>
      <c r="F14371">
        <v>0.95384615384615401</v>
      </c>
      <c r="G14371">
        <v>1</v>
      </c>
      <c r="H14371">
        <v>1</v>
      </c>
      <c r="I14371">
        <v>1</v>
      </c>
      <c r="J14371" s="1">
        <v>1</v>
      </c>
      <c r="K14371" t="s">
        <v>23238</v>
      </c>
      <c r="L14371" t="s">
        <v>51986</v>
      </c>
      <c r="M14371" t="s">
        <v>51987</v>
      </c>
    </row>
    <row r="14372" spans="1:13">
      <c r="A14372" s="1" t="s">
        <v>16389</v>
      </c>
      <c r="B14372">
        <v>1.18988245749016E-5</v>
      </c>
      <c r="C14372" s="1">
        <v>2.89622330533056E-7</v>
      </c>
      <c r="D14372">
        <v>0.375</v>
      </c>
      <c r="E14372">
        <v>0.493506493506494</v>
      </c>
      <c r="F14372">
        <v>0.59398496240601495</v>
      </c>
      <c r="G14372">
        <v>1</v>
      </c>
      <c r="H14372">
        <v>0.90476190476190499</v>
      </c>
      <c r="I14372">
        <v>0.93333333333333302</v>
      </c>
      <c r="J14372" s="1">
        <v>1</v>
      </c>
      <c r="K14372" t="s">
        <v>23238</v>
      </c>
      <c r="L14372" t="s">
        <v>51988</v>
      </c>
      <c r="M14372" t="s">
        <v>51989</v>
      </c>
    </row>
    <row r="14373" spans="1:13">
      <c r="A14373" s="1" t="s">
        <v>16390</v>
      </c>
      <c r="B14373">
        <v>6.6158148944666197E-6</v>
      </c>
      <c r="C14373" s="1">
        <v>1.1227871871787799E-6</v>
      </c>
      <c r="D14373">
        <v>0.98</v>
      </c>
      <c r="E14373">
        <v>1</v>
      </c>
      <c r="F14373">
        <v>0.95199999999999996</v>
      </c>
      <c r="G14373">
        <v>1</v>
      </c>
      <c r="H14373">
        <v>0.95402298850574696</v>
      </c>
      <c r="I14373">
        <v>1</v>
      </c>
      <c r="J14373" s="1">
        <v>0</v>
      </c>
      <c r="K14373" t="s">
        <v>23238</v>
      </c>
      <c r="L14373" t="s">
        <v>51990</v>
      </c>
      <c r="M14373" t="s">
        <v>51991</v>
      </c>
    </row>
    <row r="14374" spans="1:13">
      <c r="A14374" s="1" t="s">
        <v>16391</v>
      </c>
      <c r="B14374">
        <v>1.01947437793409E-5</v>
      </c>
      <c r="C14374" s="1">
        <v>2.4738459637207299E-5</v>
      </c>
      <c r="D14374">
        <v>6.25E-2</v>
      </c>
      <c r="E14374">
        <v>0.18947368421052599</v>
      </c>
      <c r="F14374">
        <v>1.5384615384615399E-2</v>
      </c>
      <c r="G14374">
        <v>8.6206896551724102E-3</v>
      </c>
      <c r="H14374">
        <v>8.7719298245613996E-3</v>
      </c>
      <c r="I14374">
        <v>8.1967213114754103E-3</v>
      </c>
      <c r="J14374" s="1">
        <v>0</v>
      </c>
      <c r="K14374" t="s">
        <v>23241</v>
      </c>
      <c r="L14374" t="s">
        <v>51992</v>
      </c>
      <c r="M14374" t="s">
        <v>51993</v>
      </c>
    </row>
    <row r="14375" spans="1:13">
      <c r="A14375" s="1" t="s">
        <v>16392</v>
      </c>
      <c r="B14375">
        <v>2.9520615286816001E-6</v>
      </c>
      <c r="C14375" s="1">
        <v>2.10279124307205E-6</v>
      </c>
      <c r="D14375">
        <v>0</v>
      </c>
      <c r="E14375">
        <v>5.8139534883720903E-3</v>
      </c>
      <c r="F14375">
        <v>0</v>
      </c>
      <c r="G14375">
        <v>0</v>
      </c>
      <c r="H14375">
        <v>5.6179775280898901E-3</v>
      </c>
      <c r="I14375">
        <v>0.160377358490566</v>
      </c>
      <c r="J14375" s="1">
        <v>0</v>
      </c>
      <c r="K14375" t="s">
        <v>23238</v>
      </c>
      <c r="L14375" t="s">
        <v>51994</v>
      </c>
      <c r="M14375" t="s">
        <v>51995</v>
      </c>
    </row>
    <row r="14376" spans="1:13">
      <c r="A14376" s="1" t="s">
        <v>16393</v>
      </c>
      <c r="B14376">
        <v>7.5379191595712204E-6</v>
      </c>
      <c r="C14376" s="1">
        <v>4.16352882827045E-7</v>
      </c>
      <c r="D14376">
        <v>0</v>
      </c>
      <c r="E14376">
        <v>0</v>
      </c>
      <c r="F14376">
        <v>0</v>
      </c>
      <c r="G14376">
        <v>0.69444444444444398</v>
      </c>
      <c r="H14376">
        <v>4.5977011494253039E-2</v>
      </c>
      <c r="I14376">
        <v>0.16981132075471705</v>
      </c>
      <c r="J14376" s="1" t="s">
        <v>23229</v>
      </c>
      <c r="K14376" t="s">
        <v>23244</v>
      </c>
      <c r="L14376" t="s">
        <v>51996</v>
      </c>
      <c r="M14376" t="s">
        <v>51997</v>
      </c>
    </row>
    <row r="14377" spans="1:13">
      <c r="A14377" s="1" t="s">
        <v>16394</v>
      </c>
      <c r="B14377">
        <v>1.51485266690067E-6</v>
      </c>
      <c r="C14377" s="1">
        <v>4.0786040645237202E-7</v>
      </c>
      <c r="D14377">
        <v>0</v>
      </c>
      <c r="E14377">
        <v>0</v>
      </c>
      <c r="F14377">
        <v>0.11231884057971001</v>
      </c>
      <c r="G14377">
        <v>0</v>
      </c>
      <c r="H14377">
        <v>0</v>
      </c>
      <c r="I14377">
        <v>3.4482758620689703E-2</v>
      </c>
      <c r="J14377" s="1">
        <v>0</v>
      </c>
      <c r="K14377" t="s">
        <v>23239</v>
      </c>
      <c r="L14377" t="s">
        <v>51998</v>
      </c>
      <c r="M14377" t="s">
        <v>51999</v>
      </c>
    </row>
    <row r="14378" spans="1:13">
      <c r="A14378" s="1" t="s">
        <v>16395</v>
      </c>
      <c r="B14378">
        <v>1.1306879493914099E-6</v>
      </c>
      <c r="C14378" s="1">
        <v>1.11630953557591E-6</v>
      </c>
      <c r="D14378">
        <v>0</v>
      </c>
      <c r="E14378">
        <v>0</v>
      </c>
      <c r="F14378">
        <v>0</v>
      </c>
      <c r="G14378">
        <v>0</v>
      </c>
      <c r="H14378">
        <v>1.7857142857142901E-2</v>
      </c>
      <c r="I14378">
        <v>0</v>
      </c>
      <c r="J14378" s="1">
        <v>0.86363636363636398</v>
      </c>
      <c r="K14378" t="s">
        <v>23241</v>
      </c>
      <c r="L14378" t="s">
        <v>52000</v>
      </c>
      <c r="M14378" t="s">
        <v>52001</v>
      </c>
    </row>
    <row r="14379" spans="1:13">
      <c r="A14379" s="1" t="s">
        <v>16396</v>
      </c>
      <c r="B14379">
        <v>2.2338557342879702E-5</v>
      </c>
      <c r="C14379" s="1">
        <v>8.5547801558668194E-5</v>
      </c>
      <c r="D14379">
        <v>0</v>
      </c>
      <c r="E14379">
        <v>5.2083333333333296E-3</v>
      </c>
      <c r="F14379">
        <v>0.19895287958115199</v>
      </c>
      <c r="G14379">
        <v>2.1276595744680899E-2</v>
      </c>
      <c r="H14379">
        <v>8.4158415841584205E-2</v>
      </c>
      <c r="I14379">
        <v>2.3529411764705899E-2</v>
      </c>
      <c r="J14379" s="1">
        <v>9.0909090909090898E-2</v>
      </c>
      <c r="K14379" t="s">
        <v>23241</v>
      </c>
      <c r="L14379" t="s">
        <v>52002</v>
      </c>
      <c r="M14379" t="s">
        <v>52003</v>
      </c>
    </row>
    <row r="14380" spans="1:13">
      <c r="A14380" s="1" t="s">
        <v>16397</v>
      </c>
      <c r="B14380">
        <v>6.1360019336233497E-6</v>
      </c>
      <c r="C14380" s="1">
        <v>1.6426396731587799E-5</v>
      </c>
      <c r="D14380">
        <v>0.70588235294117696</v>
      </c>
      <c r="E14380">
        <v>1</v>
      </c>
      <c r="F14380">
        <v>0.95762711864406802</v>
      </c>
      <c r="G14380">
        <v>0.85714285714285698</v>
      </c>
      <c r="H14380">
        <v>0.94339622641509402</v>
      </c>
      <c r="I14380">
        <v>0.73684210526315796</v>
      </c>
      <c r="J14380" s="1">
        <v>1</v>
      </c>
      <c r="K14380" t="s">
        <v>23238</v>
      </c>
      <c r="L14380" t="s">
        <v>52004</v>
      </c>
      <c r="M14380" t="s">
        <v>52005</v>
      </c>
    </row>
    <row r="14381" spans="1:13">
      <c r="A14381" s="1" t="s">
        <v>16398</v>
      </c>
      <c r="B14381">
        <v>4.6067128069546099E-6</v>
      </c>
      <c r="C14381" s="1">
        <v>3.86229034565939E-6</v>
      </c>
      <c r="D14381">
        <v>0</v>
      </c>
      <c r="E14381">
        <v>0</v>
      </c>
      <c r="F14381">
        <v>0</v>
      </c>
      <c r="G14381">
        <v>1.3157894736842099E-2</v>
      </c>
      <c r="H14381">
        <v>6.5934065934065894E-2</v>
      </c>
      <c r="I14381">
        <v>0.104838709677419</v>
      </c>
      <c r="J14381" s="1">
        <v>0</v>
      </c>
      <c r="K14381" t="s">
        <v>23241</v>
      </c>
      <c r="L14381" t="s">
        <v>52006</v>
      </c>
      <c r="M14381" t="s">
        <v>52007</v>
      </c>
    </row>
    <row r="14382" spans="1:13">
      <c r="A14382" s="1" t="s">
        <v>16399</v>
      </c>
      <c r="B14382">
        <v>2.2693108154288799E-6</v>
      </c>
      <c r="C14382" s="1">
        <v>2.9773512218933602E-6</v>
      </c>
      <c r="D14382">
        <v>1</v>
      </c>
      <c r="E14382">
        <v>1</v>
      </c>
      <c r="F14382">
        <v>1</v>
      </c>
      <c r="G14382">
        <v>0.95614035087719296</v>
      </c>
      <c r="H14382">
        <v>1</v>
      </c>
      <c r="I14382">
        <v>0.94680851063829796</v>
      </c>
      <c r="J14382" s="1" t="s">
        <v>23229</v>
      </c>
      <c r="K14382" t="s">
        <v>23239</v>
      </c>
      <c r="L14382" t="s">
        <v>52008</v>
      </c>
      <c r="M14382" t="s">
        <v>52009</v>
      </c>
    </row>
    <row r="14383" spans="1:13">
      <c r="A14383" s="1" t="s">
        <v>16400</v>
      </c>
      <c r="B14383">
        <v>4.8398226505735697E-6</v>
      </c>
      <c r="C14383" s="1">
        <v>8.2844996846178301E-8</v>
      </c>
      <c r="D14383">
        <v>0.96875</v>
      </c>
      <c r="E14383">
        <v>1</v>
      </c>
      <c r="F14383">
        <v>0.96875</v>
      </c>
      <c r="G14383">
        <v>1</v>
      </c>
      <c r="H14383">
        <v>0.97807017543859698</v>
      </c>
      <c r="I14383">
        <v>0.97933884297520701</v>
      </c>
      <c r="J14383" s="1">
        <v>1</v>
      </c>
      <c r="K14383" t="s">
        <v>23241</v>
      </c>
      <c r="L14383" t="s">
        <v>52010</v>
      </c>
      <c r="M14383" t="s">
        <v>52011</v>
      </c>
    </row>
    <row r="14384" spans="1:13">
      <c r="A14384" s="1" t="s">
        <v>16401</v>
      </c>
      <c r="B14384">
        <v>8.8010820373630505E-6</v>
      </c>
      <c r="C14384" s="1">
        <v>1.05977332133564E-5</v>
      </c>
      <c r="D14384">
        <v>0</v>
      </c>
      <c r="E14384">
        <v>0</v>
      </c>
      <c r="F14384">
        <v>6.5868263473053898E-2</v>
      </c>
      <c r="G14384">
        <v>0</v>
      </c>
      <c r="H14384">
        <v>0</v>
      </c>
      <c r="I14384">
        <v>0</v>
      </c>
      <c r="J14384" s="1" t="s">
        <v>23229</v>
      </c>
      <c r="K14384" t="s">
        <v>23241</v>
      </c>
      <c r="L14384" t="s">
        <v>52012</v>
      </c>
      <c r="M14384" t="s">
        <v>52013</v>
      </c>
    </row>
    <row r="14385" spans="1:13">
      <c r="A14385" s="1" t="s">
        <v>16402</v>
      </c>
      <c r="B14385">
        <v>7.2554559921334603E-9</v>
      </c>
      <c r="C14385" s="1">
        <v>2.5747813029438E-10</v>
      </c>
      <c r="D14385">
        <v>0</v>
      </c>
      <c r="E14385">
        <v>0</v>
      </c>
      <c r="F14385">
        <v>2.5641025641025602E-3</v>
      </c>
      <c r="G14385">
        <v>0</v>
      </c>
      <c r="H14385">
        <v>0</v>
      </c>
      <c r="I14385">
        <v>0</v>
      </c>
      <c r="J14385" s="1">
        <v>0</v>
      </c>
      <c r="K14385" t="s">
        <v>23242</v>
      </c>
      <c r="L14385" t="s">
        <v>52014</v>
      </c>
      <c r="M14385" t="s">
        <v>52015</v>
      </c>
    </row>
    <row r="14386" spans="1:13">
      <c r="A14386" s="1" t="s">
        <v>16403</v>
      </c>
      <c r="B14386">
        <v>6.72572869590959E-5</v>
      </c>
      <c r="C14386" s="1">
        <v>1.4371256822831599E-6</v>
      </c>
      <c r="D14386">
        <v>6.25E-2</v>
      </c>
      <c r="E14386">
        <v>0.44512195121951198</v>
      </c>
      <c r="F14386">
        <v>8.0000000000000002E-3</v>
      </c>
      <c r="G14386">
        <v>0</v>
      </c>
      <c r="H14386">
        <v>0</v>
      </c>
      <c r="I14386">
        <v>0</v>
      </c>
      <c r="J14386" s="1" t="s">
        <v>23229</v>
      </c>
      <c r="K14386" t="s">
        <v>23241</v>
      </c>
      <c r="L14386" t="s">
        <v>52016</v>
      </c>
      <c r="M14386" t="s">
        <v>52017</v>
      </c>
    </row>
    <row r="14387" spans="1:13">
      <c r="A14387" s="1" t="s">
        <v>16404</v>
      </c>
      <c r="B14387">
        <v>1.6224855101498099E-5</v>
      </c>
      <c r="C14387" s="1">
        <v>2.6607482219744499E-4</v>
      </c>
      <c r="D14387">
        <v>0.79032258064516103</v>
      </c>
      <c r="E14387">
        <v>0.77011494252873602</v>
      </c>
      <c r="F14387">
        <v>0.98177083333333304</v>
      </c>
      <c r="G14387">
        <v>0.72340425531914898</v>
      </c>
      <c r="H14387">
        <v>0.85148514851485102</v>
      </c>
      <c r="I14387">
        <v>0.52976190476190499</v>
      </c>
      <c r="J14387" s="1">
        <v>4.5454545454545497E-2</v>
      </c>
      <c r="K14387" t="s">
        <v>23240</v>
      </c>
      <c r="L14387" t="s">
        <v>52018</v>
      </c>
      <c r="M14387" t="s">
        <v>52019</v>
      </c>
    </row>
    <row r="14388" spans="1:13">
      <c r="A14388" s="1" t="s">
        <v>16405</v>
      </c>
      <c r="B14388">
        <v>7.57852386897756E-6</v>
      </c>
      <c r="C14388" s="1">
        <v>6.6989735110413803E-5</v>
      </c>
      <c r="D14388">
        <v>0</v>
      </c>
      <c r="E14388">
        <v>6.41025641025641E-3</v>
      </c>
      <c r="F14388">
        <v>3.4482758620689698E-3</v>
      </c>
      <c r="G14388">
        <v>0.79411764705882304</v>
      </c>
      <c r="H14388">
        <v>7.4468085106383003E-2</v>
      </c>
      <c r="I14388">
        <v>0.38571428571428601</v>
      </c>
      <c r="J14388" s="1" t="s">
        <v>23229</v>
      </c>
      <c r="K14388" t="s">
        <v>23240</v>
      </c>
      <c r="L14388" t="s">
        <v>52020</v>
      </c>
      <c r="M14388" t="s">
        <v>52021</v>
      </c>
    </row>
    <row r="14389" spans="1:13">
      <c r="A14389" s="1" t="s">
        <v>16406</v>
      </c>
      <c r="B14389">
        <v>5.4465240055710199E-8</v>
      </c>
      <c r="C14389" s="1">
        <v>1.18504811958252E-10</v>
      </c>
      <c r="D14389">
        <v>1</v>
      </c>
      <c r="E14389">
        <v>1</v>
      </c>
      <c r="F14389">
        <v>0.89781021897810198</v>
      </c>
      <c r="G14389">
        <v>1</v>
      </c>
      <c r="H14389">
        <v>1</v>
      </c>
      <c r="I14389">
        <v>1</v>
      </c>
      <c r="J14389" s="1" t="s">
        <v>23229</v>
      </c>
      <c r="K14389" t="s">
        <v>23238</v>
      </c>
      <c r="L14389" t="s">
        <v>52022</v>
      </c>
      <c r="M14389" t="s">
        <v>52023</v>
      </c>
    </row>
    <row r="14390" spans="1:13">
      <c r="A14390" s="1" t="s">
        <v>16407</v>
      </c>
      <c r="B14390">
        <v>1.1796058559664799E-5</v>
      </c>
      <c r="C14390" s="1">
        <v>6.2146006668348004E-6</v>
      </c>
      <c r="D14390">
        <v>0</v>
      </c>
      <c r="E14390">
        <v>0</v>
      </c>
      <c r="F14390">
        <v>0.13571428571428601</v>
      </c>
      <c r="G14390">
        <v>0</v>
      </c>
      <c r="H14390">
        <v>0</v>
      </c>
      <c r="I14390">
        <v>1.0416666666666701E-2</v>
      </c>
      <c r="J14390" s="1" t="s">
        <v>23229</v>
      </c>
      <c r="K14390" t="s">
        <v>23239</v>
      </c>
      <c r="L14390" t="s">
        <v>52024</v>
      </c>
      <c r="M14390" t="s">
        <v>52025</v>
      </c>
    </row>
    <row r="14391" spans="1:13">
      <c r="A14391" s="1" t="s">
        <v>16408</v>
      </c>
      <c r="B14391">
        <v>1.35818218889886E-5</v>
      </c>
      <c r="C14391" s="1">
        <v>3.1010074830505802E-5</v>
      </c>
      <c r="D14391">
        <v>0</v>
      </c>
      <c r="E14391">
        <v>0</v>
      </c>
      <c r="F14391">
        <v>0.45303867403314901</v>
      </c>
      <c r="G14391">
        <v>9.6774193548387094E-2</v>
      </c>
      <c r="H14391">
        <v>0.351190476190476</v>
      </c>
      <c r="I14391">
        <v>3.5714285714285698E-2</v>
      </c>
      <c r="J14391" s="1">
        <v>0.2</v>
      </c>
      <c r="K14391" t="s">
        <v>23238</v>
      </c>
      <c r="L14391" t="s">
        <v>52026</v>
      </c>
      <c r="M14391" t="s">
        <v>52027</v>
      </c>
    </row>
    <row r="14392" spans="1:13">
      <c r="A14392" s="1" t="s">
        <v>16409</v>
      </c>
      <c r="B14392">
        <v>4.0827687675095003E-11</v>
      </c>
      <c r="C14392" s="1">
        <v>1.9162873407359001E-6</v>
      </c>
      <c r="D14392">
        <v>0</v>
      </c>
      <c r="E14392">
        <v>0</v>
      </c>
      <c r="F14392">
        <v>0</v>
      </c>
      <c r="G14392">
        <v>0.46875</v>
      </c>
      <c r="H14392">
        <v>7.14285714285714E-3</v>
      </c>
      <c r="I14392">
        <v>1.72413793103448E-2</v>
      </c>
      <c r="J14392" s="1" t="s">
        <v>23229</v>
      </c>
      <c r="K14392" t="s">
        <v>23239</v>
      </c>
      <c r="L14392" t="s">
        <v>52028</v>
      </c>
      <c r="M14392" t="s">
        <v>52029</v>
      </c>
    </row>
    <row r="14393" spans="1:13">
      <c r="A14393" s="1" t="s">
        <v>16410</v>
      </c>
      <c r="B14393">
        <v>3.2903323873753002E-4</v>
      </c>
      <c r="C14393" s="1">
        <v>3.0085079943715299E-6</v>
      </c>
      <c r="D14393">
        <v>0.16666666666666699</v>
      </c>
      <c r="E14393">
        <v>6.6176470588235295E-2</v>
      </c>
      <c r="F14393">
        <v>0.83798882681564202</v>
      </c>
      <c r="G14393">
        <v>1</v>
      </c>
      <c r="H14393">
        <v>0.95512820512820495</v>
      </c>
      <c r="I14393">
        <v>0.80357142857142905</v>
      </c>
      <c r="J14393" s="1" t="s">
        <v>23229</v>
      </c>
      <c r="K14393" t="s">
        <v>23241</v>
      </c>
      <c r="L14393" t="s">
        <v>52030</v>
      </c>
      <c r="M14393" t="s">
        <v>52031</v>
      </c>
    </row>
    <row r="14394" spans="1:13">
      <c r="A14394" s="1" t="s">
        <v>16411</v>
      </c>
      <c r="B14394">
        <v>7.7541534172468897E-7</v>
      </c>
      <c r="C14394" s="1">
        <v>4.6428226347380099E-5</v>
      </c>
      <c r="D14394">
        <v>0.9375</v>
      </c>
      <c r="E14394">
        <v>0.99462365591397806</v>
      </c>
      <c r="F14394">
        <v>0.88974358974359002</v>
      </c>
      <c r="G14394">
        <v>0.97872340425531901</v>
      </c>
      <c r="H14394">
        <v>0.60294117647058798</v>
      </c>
      <c r="I14394">
        <v>0.90291262135922301</v>
      </c>
      <c r="J14394" s="1">
        <v>1</v>
      </c>
      <c r="K14394" t="s">
        <v>23240</v>
      </c>
      <c r="L14394" t="s">
        <v>52032</v>
      </c>
      <c r="M14394" t="s">
        <v>52033</v>
      </c>
    </row>
    <row r="14395" spans="1:13">
      <c r="A14395" s="1" t="s">
        <v>16412</v>
      </c>
      <c r="B14395">
        <v>2.5774524635321802E-4</v>
      </c>
      <c r="C14395" s="1">
        <v>5.7195124694390701E-5</v>
      </c>
      <c r="D14395">
        <v>0.64516129032258096</v>
      </c>
      <c r="E14395">
        <v>0.71022727272727304</v>
      </c>
      <c r="F14395">
        <v>0.265625</v>
      </c>
      <c r="G14395">
        <v>0.22826086956521699</v>
      </c>
      <c r="H14395">
        <v>0.29411764705882398</v>
      </c>
      <c r="I14395">
        <v>0.397260273972603</v>
      </c>
      <c r="J14395" s="1">
        <v>0</v>
      </c>
      <c r="K14395" t="s">
        <v>23241</v>
      </c>
      <c r="L14395" t="s">
        <v>52034</v>
      </c>
      <c r="M14395" t="s">
        <v>52035</v>
      </c>
    </row>
    <row r="14396" spans="1:13">
      <c r="A14396" s="1" t="s">
        <v>16413</v>
      </c>
      <c r="B14396">
        <v>8.9480580185278694E-8</v>
      </c>
      <c r="C14396" s="1">
        <v>1.6676096756650999E-8</v>
      </c>
      <c r="D14396">
        <v>1</v>
      </c>
      <c r="E14396">
        <v>1</v>
      </c>
      <c r="F14396">
        <v>1</v>
      </c>
      <c r="G14396">
        <v>1</v>
      </c>
      <c r="H14396">
        <v>0.99553571428571397</v>
      </c>
      <c r="I14396">
        <v>0.97368421052631604</v>
      </c>
      <c r="J14396" s="1">
        <v>1</v>
      </c>
      <c r="K14396" t="s">
        <v>23241</v>
      </c>
      <c r="L14396" t="s">
        <v>52036</v>
      </c>
      <c r="M14396" t="s">
        <v>52037</v>
      </c>
    </row>
    <row r="14397" spans="1:13">
      <c r="A14397" s="1" t="s">
        <v>16414</v>
      </c>
      <c r="B14397">
        <v>3.5475915170770798E-4</v>
      </c>
      <c r="C14397" s="1">
        <v>2.2530264852148201E-5</v>
      </c>
      <c r="D14397">
        <v>1.9230769230769201E-2</v>
      </c>
      <c r="E14397">
        <v>0.45679012345678999</v>
      </c>
      <c r="F14397">
        <v>0</v>
      </c>
      <c r="G14397">
        <v>9.5238095238095205E-2</v>
      </c>
      <c r="H14397">
        <v>2.9411764705882401E-2</v>
      </c>
      <c r="I14397">
        <v>1.6666666666666701E-2</v>
      </c>
      <c r="J14397" s="1">
        <v>0.66666666666666696</v>
      </c>
      <c r="K14397" t="s">
        <v>23242</v>
      </c>
      <c r="L14397" t="s">
        <v>52038</v>
      </c>
      <c r="M14397" t="s">
        <v>52039</v>
      </c>
    </row>
    <row r="14398" spans="1:13">
      <c r="A14398" s="1" t="s">
        <v>16415</v>
      </c>
      <c r="B14398">
        <v>6.0828488308917195E-8</v>
      </c>
      <c r="C14398" s="1">
        <v>1.7652070118958399E-5</v>
      </c>
      <c r="D14398">
        <v>1</v>
      </c>
      <c r="E14398">
        <v>0.98404255319148903</v>
      </c>
      <c r="F14398">
        <v>0.99732620320855603</v>
      </c>
      <c r="G14398">
        <v>1</v>
      </c>
      <c r="H14398">
        <v>0.98113207547169801</v>
      </c>
      <c r="I14398">
        <v>0.95054945054945095</v>
      </c>
      <c r="J14398" s="1" t="s">
        <v>23229</v>
      </c>
      <c r="K14398" t="s">
        <v>23238</v>
      </c>
      <c r="L14398" t="s">
        <v>52040</v>
      </c>
      <c r="M14398" t="s">
        <v>52041</v>
      </c>
    </row>
    <row r="14399" spans="1:13">
      <c r="A14399" s="1" t="s">
        <v>16416</v>
      </c>
      <c r="B14399">
        <v>3.0974858181950598E-7</v>
      </c>
      <c r="C14399" s="1">
        <v>7.8682301769768303E-6</v>
      </c>
      <c r="D14399">
        <v>0</v>
      </c>
      <c r="E14399">
        <v>5.2083333333333296E-3</v>
      </c>
      <c r="F14399">
        <v>1.02564102564103E-2</v>
      </c>
      <c r="G14399">
        <v>6.0344827586206899E-2</v>
      </c>
      <c r="H14399">
        <v>3.07017543859649E-2</v>
      </c>
      <c r="I14399">
        <v>1.2096774193548401E-2</v>
      </c>
      <c r="J14399" s="1">
        <v>0</v>
      </c>
      <c r="K14399" t="s">
        <v>23242</v>
      </c>
      <c r="L14399" t="s">
        <v>52042</v>
      </c>
      <c r="M14399" t="s">
        <v>52043</v>
      </c>
    </row>
    <row r="14400" spans="1:13">
      <c r="A14400" s="1" t="s">
        <v>16417</v>
      </c>
      <c r="B14400">
        <v>1.24760478050889E-5</v>
      </c>
      <c r="C14400" s="1">
        <v>4.1224953400173402E-5</v>
      </c>
      <c r="D14400">
        <v>0</v>
      </c>
      <c r="E14400">
        <v>0</v>
      </c>
      <c r="F14400">
        <v>0</v>
      </c>
      <c r="G14400">
        <v>0.66071428571428603</v>
      </c>
      <c r="H14400">
        <v>4.08163265306122E-2</v>
      </c>
      <c r="I14400">
        <v>0.42857142857142899</v>
      </c>
      <c r="J14400" s="1">
        <v>0</v>
      </c>
      <c r="K14400" t="s">
        <v>23238</v>
      </c>
      <c r="L14400" t="s">
        <v>52044</v>
      </c>
      <c r="M14400" t="s">
        <v>52045</v>
      </c>
    </row>
    <row r="14401" spans="1:13">
      <c r="A14401" s="1" t="s">
        <v>16418</v>
      </c>
      <c r="B14401">
        <v>2.3340050377043799E-7</v>
      </c>
      <c r="C14401" s="1">
        <v>2.1690651605211802E-5</v>
      </c>
      <c r="D14401">
        <v>1</v>
      </c>
      <c r="E14401">
        <v>1</v>
      </c>
      <c r="F14401">
        <v>1</v>
      </c>
      <c r="G14401">
        <v>1</v>
      </c>
      <c r="H14401">
        <v>0.963917525773196</v>
      </c>
      <c r="I14401">
        <v>0.96226415094339601</v>
      </c>
      <c r="J14401" s="1" t="s">
        <v>23229</v>
      </c>
      <c r="K14401" t="s">
        <v>23240</v>
      </c>
      <c r="L14401" t="s">
        <v>52046</v>
      </c>
      <c r="M14401" t="s">
        <v>52047</v>
      </c>
    </row>
    <row r="14402" spans="1:13">
      <c r="A14402" s="1" t="s">
        <v>16419</v>
      </c>
      <c r="B14402">
        <v>1.02415150190312E-5</v>
      </c>
      <c r="C14402" s="1">
        <v>1.3353466197406401E-7</v>
      </c>
      <c r="D14402">
        <v>1</v>
      </c>
      <c r="E14402">
        <v>0.88043478260869601</v>
      </c>
      <c r="F14402">
        <v>1</v>
      </c>
      <c r="G14402">
        <v>1</v>
      </c>
      <c r="H14402">
        <v>1</v>
      </c>
      <c r="I14402">
        <v>1</v>
      </c>
      <c r="J14402" s="1">
        <v>1</v>
      </c>
      <c r="K14402" t="s">
        <v>23238</v>
      </c>
      <c r="L14402" t="s">
        <v>52048</v>
      </c>
      <c r="M14402" t="s">
        <v>52049</v>
      </c>
    </row>
    <row r="14403" spans="1:13">
      <c r="A14403" s="1" t="s">
        <v>16420</v>
      </c>
      <c r="B14403">
        <v>4.92060265837916E-7</v>
      </c>
      <c r="C14403" s="1">
        <v>2.2138206535332502E-6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0.91666666666666696</v>
      </c>
      <c r="J14403" s="1" t="s">
        <v>23229</v>
      </c>
      <c r="K14403" t="s">
        <v>23239</v>
      </c>
      <c r="L14403" t="s">
        <v>52050</v>
      </c>
      <c r="M14403" t="s">
        <v>52051</v>
      </c>
    </row>
    <row r="14404" spans="1:13">
      <c r="A14404" s="1" t="s">
        <v>16421</v>
      </c>
      <c r="B14404">
        <v>1.5236646588828601E-5</v>
      </c>
      <c r="C14404" s="1">
        <v>2.89627439646091E-5</v>
      </c>
      <c r="D14404">
        <v>7.8125E-2</v>
      </c>
      <c r="E14404">
        <v>0.11111111111111099</v>
      </c>
      <c r="F14404">
        <v>9.0673575129533696E-2</v>
      </c>
      <c r="G14404">
        <v>3.125E-2</v>
      </c>
      <c r="H14404">
        <v>4.67289719626168E-2</v>
      </c>
      <c r="I14404">
        <v>5.1546391752577301E-3</v>
      </c>
      <c r="J14404" s="1">
        <v>9.0909090909090898E-2</v>
      </c>
      <c r="K14404" t="s">
        <v>23242</v>
      </c>
      <c r="L14404" t="s">
        <v>52052</v>
      </c>
      <c r="M14404" t="s">
        <v>52053</v>
      </c>
    </row>
    <row r="14405" spans="1:13">
      <c r="A14405" s="1" t="s">
        <v>16422</v>
      </c>
      <c r="B14405">
        <v>2.2075644027758098E-6</v>
      </c>
      <c r="C14405" s="1">
        <v>2.82223046014444E-4</v>
      </c>
      <c r="D14405">
        <v>0.48</v>
      </c>
      <c r="E14405">
        <v>9.8684210526315805E-2</v>
      </c>
      <c r="F14405">
        <v>0.30530973451327398</v>
      </c>
      <c r="G14405">
        <v>0.25</v>
      </c>
      <c r="H14405">
        <v>0.53246753246753198</v>
      </c>
      <c r="I14405">
        <v>0.49107142857142899</v>
      </c>
      <c r="J14405" s="1">
        <v>0</v>
      </c>
      <c r="K14405" t="s">
        <v>23241</v>
      </c>
      <c r="L14405" t="s">
        <v>52054</v>
      </c>
      <c r="M14405" t="s">
        <v>52055</v>
      </c>
    </row>
    <row r="14406" spans="1:13">
      <c r="A14406" s="1" t="s">
        <v>16423</v>
      </c>
      <c r="B14406">
        <v>2.70157974979914E-5</v>
      </c>
      <c r="C14406" s="1">
        <v>1.9987225743223501E-4</v>
      </c>
      <c r="D14406">
        <v>0.65</v>
      </c>
      <c r="E14406">
        <v>0.38953488372092998</v>
      </c>
      <c r="F14406">
        <v>0.23566878980891701</v>
      </c>
      <c r="G14406">
        <v>0.22368421052631601</v>
      </c>
      <c r="H14406">
        <v>8.1521739130434798E-2</v>
      </c>
      <c r="I14406">
        <v>0.09</v>
      </c>
      <c r="J14406" s="1">
        <v>0</v>
      </c>
      <c r="K14406" t="s">
        <v>23241</v>
      </c>
      <c r="L14406" t="s">
        <v>52056</v>
      </c>
      <c r="M14406" t="s">
        <v>52057</v>
      </c>
    </row>
    <row r="14407" spans="1:13">
      <c r="A14407" s="1" t="s">
        <v>16424</v>
      </c>
      <c r="B14407">
        <v>2.7454878920224001E-6</v>
      </c>
      <c r="C14407" s="1">
        <v>2.4997204111547398E-6</v>
      </c>
      <c r="D14407">
        <v>0.140625</v>
      </c>
      <c r="E14407">
        <v>0.111702127659574</v>
      </c>
      <c r="F14407">
        <v>8.0110497237569106E-2</v>
      </c>
      <c r="G14407">
        <v>0.159574468085106</v>
      </c>
      <c r="H14407">
        <v>7.3529411764705899E-2</v>
      </c>
      <c r="I14407">
        <v>0.31451612903225801</v>
      </c>
      <c r="J14407" s="1" t="s">
        <v>23229</v>
      </c>
      <c r="K14407" t="s">
        <v>23241</v>
      </c>
      <c r="L14407" t="s">
        <v>52058</v>
      </c>
      <c r="M14407" t="s">
        <v>52059</v>
      </c>
    </row>
    <row r="14408" spans="1:13">
      <c r="A14408" s="1" t="s">
        <v>16425</v>
      </c>
      <c r="B14408">
        <v>0</v>
      </c>
      <c r="C14408" s="1">
        <v>0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 s="1">
        <v>0.6</v>
      </c>
      <c r="K14408" t="s">
        <v>23241</v>
      </c>
      <c r="L14408" t="s">
        <v>52060</v>
      </c>
      <c r="M14408" t="s">
        <v>52061</v>
      </c>
    </row>
    <row r="14409" spans="1:13">
      <c r="A14409" s="1" t="s">
        <v>16426</v>
      </c>
      <c r="B14409">
        <v>4.77574441637835E-8</v>
      </c>
      <c r="C14409" s="1">
        <v>3.9788522501758097E-6</v>
      </c>
      <c r="D14409">
        <v>0</v>
      </c>
      <c r="E14409">
        <v>5.31914893617021E-3</v>
      </c>
      <c r="F14409">
        <v>5.1546391752577301E-3</v>
      </c>
      <c r="G14409">
        <v>6.0344827586206899E-2</v>
      </c>
      <c r="H14409">
        <v>1.3157894736842099E-2</v>
      </c>
      <c r="I14409">
        <v>0.17372881355932199</v>
      </c>
      <c r="J14409" s="1">
        <v>0</v>
      </c>
      <c r="K14409" t="s">
        <v>23241</v>
      </c>
      <c r="L14409" t="s">
        <v>52062</v>
      </c>
      <c r="M14409" t="s">
        <v>52063</v>
      </c>
    </row>
    <row r="14410" spans="1:13">
      <c r="A14410" s="1" t="s">
        <v>16427</v>
      </c>
      <c r="B14410">
        <v>3.3151461854800099E-7</v>
      </c>
      <c r="C14410" s="1">
        <v>1.8156958024206401E-7</v>
      </c>
      <c r="D14410">
        <v>0.94736842105263197</v>
      </c>
      <c r="E14410">
        <v>1</v>
      </c>
      <c r="F14410">
        <v>0.94360902255639101</v>
      </c>
      <c r="G14410">
        <v>1</v>
      </c>
      <c r="H14410">
        <v>0.98611111111111105</v>
      </c>
      <c r="I14410">
        <v>0.939393939393939</v>
      </c>
      <c r="J14410" s="1" t="s">
        <v>23229</v>
      </c>
      <c r="K14410" t="s">
        <v>23238</v>
      </c>
      <c r="L14410" t="s">
        <v>52064</v>
      </c>
      <c r="M14410" t="s">
        <v>52065</v>
      </c>
    </row>
    <row r="14411" spans="1:13">
      <c r="A14411" s="1" t="s">
        <v>16428</v>
      </c>
      <c r="B14411">
        <v>1.8585342262506601E-6</v>
      </c>
      <c r="C14411" s="1">
        <v>2.0728435300310899E-5</v>
      </c>
      <c r="D14411">
        <v>1</v>
      </c>
      <c r="E14411">
        <v>1</v>
      </c>
      <c r="F14411">
        <v>0.92011834319526598</v>
      </c>
      <c r="G14411">
        <v>1</v>
      </c>
      <c r="H14411">
        <v>1</v>
      </c>
      <c r="I14411">
        <v>1</v>
      </c>
      <c r="J14411" s="1" t="s">
        <v>23229</v>
      </c>
      <c r="K14411" t="s">
        <v>23238</v>
      </c>
      <c r="L14411" t="s">
        <v>52066</v>
      </c>
      <c r="M14411" t="s">
        <v>52067</v>
      </c>
    </row>
    <row r="14412" spans="1:13">
      <c r="A14412" s="1" t="s">
        <v>16429</v>
      </c>
      <c r="B14412">
        <v>1.5625760861515101E-7</v>
      </c>
      <c r="C14412" s="1">
        <v>6.04223079893866E-8</v>
      </c>
      <c r="D14412">
        <v>1</v>
      </c>
      <c r="E14412">
        <v>1</v>
      </c>
      <c r="F14412">
        <v>0.939393939393939</v>
      </c>
      <c r="G14412">
        <v>0</v>
      </c>
      <c r="H14412">
        <v>0.95454545454545503</v>
      </c>
      <c r="I14412">
        <v>1</v>
      </c>
      <c r="J14412" s="1">
        <v>1</v>
      </c>
      <c r="K14412" t="s">
        <v>23239</v>
      </c>
      <c r="L14412" t="s">
        <v>52068</v>
      </c>
      <c r="M14412" t="s">
        <v>52069</v>
      </c>
    </row>
    <row r="14413" spans="1:13">
      <c r="A14413" s="1" t="s">
        <v>16430</v>
      </c>
      <c r="B14413">
        <v>8.3716760298718595E-6</v>
      </c>
      <c r="C14413" s="1">
        <v>5.6233394085749497E-8</v>
      </c>
      <c r="D14413">
        <v>0</v>
      </c>
      <c r="E14413">
        <v>0.107954545454545</v>
      </c>
      <c r="F14413">
        <v>0</v>
      </c>
      <c r="G14413">
        <v>0</v>
      </c>
      <c r="H14413">
        <v>0</v>
      </c>
      <c r="I14413">
        <v>0</v>
      </c>
      <c r="J14413" s="1" t="s">
        <v>23229</v>
      </c>
      <c r="K14413" t="s">
        <v>23241</v>
      </c>
      <c r="L14413" t="s">
        <v>52070</v>
      </c>
      <c r="M14413" t="s">
        <v>52071</v>
      </c>
    </row>
    <row r="14414" spans="1:13">
      <c r="A14414" s="1" t="s">
        <v>16431</v>
      </c>
      <c r="B14414">
        <v>1.1095658835753401E-6</v>
      </c>
      <c r="C14414" s="1">
        <v>1.45462434323506E-6</v>
      </c>
      <c r="D14414">
        <v>1</v>
      </c>
      <c r="E14414">
        <v>1</v>
      </c>
      <c r="F14414">
        <v>0.96306818181818199</v>
      </c>
      <c r="G14414">
        <v>0.98</v>
      </c>
      <c r="H14414">
        <v>0.90291262135922301</v>
      </c>
      <c r="I14414">
        <v>1</v>
      </c>
      <c r="J14414" s="1">
        <v>1</v>
      </c>
      <c r="K14414" t="s">
        <v>23242</v>
      </c>
      <c r="L14414" t="s">
        <v>52072</v>
      </c>
      <c r="M14414" t="s">
        <v>52073</v>
      </c>
    </row>
    <row r="14415" spans="1:13">
      <c r="A14415" s="1" t="s">
        <v>16432</v>
      </c>
      <c r="B14415">
        <v>4.3308568251540404E-9</v>
      </c>
      <c r="C14415" s="1">
        <v>3.25401936334985E-8</v>
      </c>
      <c r="D14415">
        <v>0</v>
      </c>
      <c r="E14415">
        <v>0</v>
      </c>
      <c r="F14415">
        <v>0</v>
      </c>
      <c r="G14415">
        <v>0</v>
      </c>
      <c r="H14415">
        <v>5.1546391752577301E-3</v>
      </c>
      <c r="I14415">
        <v>0</v>
      </c>
      <c r="J14415" s="1">
        <v>1</v>
      </c>
      <c r="K14415" t="s">
        <v>23238</v>
      </c>
      <c r="L14415" t="s">
        <v>52074</v>
      </c>
      <c r="M14415" t="s">
        <v>52075</v>
      </c>
    </row>
    <row r="14416" spans="1:13">
      <c r="A14416" s="1" t="s">
        <v>16433</v>
      </c>
      <c r="B14416">
        <v>1.24232851466655E-6</v>
      </c>
      <c r="C14416" s="1">
        <v>6.0916905178249104E-7</v>
      </c>
      <c r="D14416">
        <v>0.04</v>
      </c>
      <c r="E14416">
        <v>0</v>
      </c>
      <c r="F14416">
        <v>0</v>
      </c>
      <c r="G14416">
        <v>0</v>
      </c>
      <c r="H14416">
        <v>8.3333333333333301E-2</v>
      </c>
      <c r="I14416">
        <v>0</v>
      </c>
      <c r="J14416" s="1">
        <v>0</v>
      </c>
      <c r="K14416" t="s">
        <v>23242</v>
      </c>
      <c r="L14416" t="s">
        <v>52076</v>
      </c>
      <c r="M14416" t="s">
        <v>52077</v>
      </c>
    </row>
    <row r="14417" spans="1:13">
      <c r="A14417" s="1" t="s">
        <v>16434</v>
      </c>
      <c r="B14417">
        <v>3.7180064087252798E-8</v>
      </c>
      <c r="C14417" s="1">
        <v>8.1241775509712395E-7</v>
      </c>
      <c r="D14417">
        <v>5.1724137931034503E-2</v>
      </c>
      <c r="E14417">
        <v>5.93220338983051E-2</v>
      </c>
      <c r="F14417">
        <v>5.5248618784530402E-3</v>
      </c>
      <c r="G14417">
        <v>0</v>
      </c>
      <c r="H14417">
        <v>0</v>
      </c>
      <c r="I14417">
        <v>0.17741935483870999</v>
      </c>
      <c r="J14417" s="1">
        <v>0</v>
      </c>
      <c r="K14417" t="s">
        <v>23241</v>
      </c>
      <c r="L14417" t="s">
        <v>52078</v>
      </c>
      <c r="M14417" t="s">
        <v>52079</v>
      </c>
    </row>
    <row r="14418" spans="1:13">
      <c r="A14418" s="1" t="s">
        <v>16435</v>
      </c>
      <c r="B14418">
        <v>1.8200037925671399E-7</v>
      </c>
      <c r="C14418" s="1">
        <v>1.2290657106318101E-6</v>
      </c>
      <c r="D14418">
        <v>1</v>
      </c>
      <c r="E14418">
        <v>0.87162162162162204</v>
      </c>
      <c r="F14418">
        <v>1</v>
      </c>
      <c r="G14418">
        <v>1</v>
      </c>
      <c r="H14418">
        <v>0.94642857142857095</v>
      </c>
      <c r="I14418">
        <v>0.97826086956521696</v>
      </c>
      <c r="J14418" s="1" t="s">
        <v>23229</v>
      </c>
      <c r="K14418" t="s">
        <v>23237</v>
      </c>
      <c r="L14418" t="s">
        <v>52080</v>
      </c>
      <c r="M14418" t="s">
        <v>52081</v>
      </c>
    </row>
    <row r="14419" spans="1:13">
      <c r="A14419" s="1" t="s">
        <v>16436</v>
      </c>
      <c r="B14419">
        <v>1.5205009304038099E-4</v>
      </c>
      <c r="C14419" s="1">
        <v>4.50552064600644E-6</v>
      </c>
      <c r="D14419">
        <v>0</v>
      </c>
      <c r="E14419">
        <v>0.31111111111111101</v>
      </c>
      <c r="F14419">
        <v>0</v>
      </c>
      <c r="G14419">
        <v>0</v>
      </c>
      <c r="H14419">
        <v>5.4945054945054897E-3</v>
      </c>
      <c r="I14419">
        <v>7.8125E-3</v>
      </c>
      <c r="J14419" s="1">
        <v>0</v>
      </c>
      <c r="K14419" t="s">
        <v>23241</v>
      </c>
      <c r="L14419" t="s">
        <v>52082</v>
      </c>
      <c r="M14419" t="s">
        <v>52083</v>
      </c>
    </row>
    <row r="14420" spans="1:13">
      <c r="A14420" s="1" t="s">
        <v>16437</v>
      </c>
      <c r="B14420">
        <v>3.9930249097009801E-7</v>
      </c>
      <c r="C14420" s="1">
        <v>1.7823985099323099E-7</v>
      </c>
      <c r="D14420">
        <v>0.97222222222222199</v>
      </c>
      <c r="E14420">
        <v>1</v>
      </c>
      <c r="F14420">
        <v>0.98828125</v>
      </c>
      <c r="G14420">
        <v>0.6</v>
      </c>
      <c r="H14420">
        <v>0.93055555555555602</v>
      </c>
      <c r="I14420">
        <v>0.952380952380952</v>
      </c>
      <c r="J14420" s="1">
        <v>1</v>
      </c>
      <c r="K14420" t="s">
        <v>23241</v>
      </c>
      <c r="L14420" t="s">
        <v>52084</v>
      </c>
      <c r="M14420" t="s">
        <v>52085</v>
      </c>
    </row>
    <row r="14421" spans="1:13">
      <c r="A14421" s="1" t="s">
        <v>16438</v>
      </c>
      <c r="B14421">
        <v>1.5041735258680401E-4</v>
      </c>
      <c r="C14421" s="1">
        <v>4.4014022660938598E-4</v>
      </c>
      <c r="D14421">
        <v>0.171875</v>
      </c>
      <c r="E14421">
        <v>1.0638297872340399E-2</v>
      </c>
      <c r="F14421">
        <v>6.7708333333333301E-2</v>
      </c>
      <c r="G14421">
        <v>0.8125</v>
      </c>
      <c r="H14421">
        <v>0.28365384615384598</v>
      </c>
      <c r="I14421">
        <v>0.68877551020408201</v>
      </c>
      <c r="J14421" s="1">
        <v>0</v>
      </c>
      <c r="K14421" t="s">
        <v>23241</v>
      </c>
      <c r="L14421" t="s">
        <v>52086</v>
      </c>
      <c r="M14421" t="s">
        <v>52087</v>
      </c>
    </row>
    <row r="14422" spans="1:13">
      <c r="A14422" s="1" t="s">
        <v>16439</v>
      </c>
      <c r="B14422">
        <v>4.30069728634175E-7</v>
      </c>
      <c r="C14422" s="1">
        <v>3.9554662683832397E-7</v>
      </c>
      <c r="D14422">
        <v>0</v>
      </c>
      <c r="E14422">
        <v>0</v>
      </c>
      <c r="F14422">
        <v>0</v>
      </c>
      <c r="G14422">
        <v>0</v>
      </c>
      <c r="H14422">
        <v>5.4347826086956503E-3</v>
      </c>
      <c r="I14422">
        <v>0</v>
      </c>
      <c r="J14422" s="1">
        <v>0.875</v>
      </c>
      <c r="K14422" t="s">
        <v>23241</v>
      </c>
      <c r="L14422" t="s">
        <v>52088</v>
      </c>
      <c r="M14422" t="s">
        <v>52089</v>
      </c>
    </row>
    <row r="14423" spans="1:13">
      <c r="A14423" s="1" t="s">
        <v>16440</v>
      </c>
      <c r="B14423">
        <v>1.1053527138749599E-7</v>
      </c>
      <c r="C14423" s="1">
        <v>9.65922229523326E-6</v>
      </c>
      <c r="D14423">
        <v>0.640625</v>
      </c>
      <c r="E14423">
        <v>0.557894736842105</v>
      </c>
      <c r="F14423">
        <v>0.50777202072538896</v>
      </c>
      <c r="G14423">
        <v>0.81372549019607798</v>
      </c>
      <c r="H14423">
        <v>0.5</v>
      </c>
      <c r="I14423">
        <v>0.68224299065420602</v>
      </c>
      <c r="J14423" s="1">
        <v>1</v>
      </c>
      <c r="K14423" t="s">
        <v>23241</v>
      </c>
      <c r="L14423" t="s">
        <v>52090</v>
      </c>
      <c r="M14423" t="s">
        <v>52091</v>
      </c>
    </row>
    <row r="14424" spans="1:13">
      <c r="A14424" s="1" t="s">
        <v>16441</v>
      </c>
      <c r="B14424">
        <v>5.2605529886918999E-6</v>
      </c>
      <c r="C14424" s="1">
        <v>2.33641892575925E-6</v>
      </c>
      <c r="D14424">
        <v>1</v>
      </c>
      <c r="E14424">
        <v>0.89325842696629199</v>
      </c>
      <c r="F14424">
        <v>1</v>
      </c>
      <c r="G14424">
        <v>1</v>
      </c>
      <c r="H14424">
        <v>0.98795180722891596</v>
      </c>
      <c r="I14424">
        <v>1</v>
      </c>
      <c r="J14424" s="1">
        <v>1</v>
      </c>
      <c r="K14424" t="s">
        <v>23241</v>
      </c>
      <c r="L14424" t="s">
        <v>52092</v>
      </c>
      <c r="M14424" t="s">
        <v>52093</v>
      </c>
    </row>
    <row r="14425" spans="1:13">
      <c r="A14425" s="1" t="s">
        <v>16442</v>
      </c>
      <c r="B14425">
        <v>2.9151792472356698E-6</v>
      </c>
      <c r="C14425" s="1">
        <v>1.2521802643866901E-5</v>
      </c>
      <c r="D14425">
        <v>1</v>
      </c>
      <c r="E14425">
        <v>0.98484848484848497</v>
      </c>
      <c r="F14425">
        <v>0.94444444444444398</v>
      </c>
      <c r="G14425">
        <v>1</v>
      </c>
      <c r="H14425">
        <v>0.89473684210526305</v>
      </c>
      <c r="I14425">
        <v>0.83333333333333304</v>
      </c>
      <c r="J14425" s="1">
        <v>1</v>
      </c>
      <c r="K14425" t="s">
        <v>23242</v>
      </c>
      <c r="L14425" t="s">
        <v>52094</v>
      </c>
      <c r="M14425" t="s">
        <v>52095</v>
      </c>
    </row>
    <row r="14426" spans="1:13">
      <c r="A14426" s="1" t="s">
        <v>16443</v>
      </c>
      <c r="B14426">
        <v>2.7779566024379101E-4</v>
      </c>
      <c r="C14426" s="1">
        <v>2.6681887460837999E-5</v>
      </c>
      <c r="D14426">
        <v>0.431034482758621</v>
      </c>
      <c r="E14426">
        <v>0.94505494505494503</v>
      </c>
      <c r="F14426">
        <v>0.62154696132596698</v>
      </c>
      <c r="G14426">
        <v>0.2</v>
      </c>
      <c r="H14426">
        <v>0.71428571428571397</v>
      </c>
      <c r="I14426">
        <v>0.5</v>
      </c>
      <c r="J14426" s="1">
        <v>1</v>
      </c>
      <c r="K14426" t="s">
        <v>23238</v>
      </c>
      <c r="L14426" t="s">
        <v>52096</v>
      </c>
      <c r="M14426" t="s">
        <v>52097</v>
      </c>
    </row>
    <row r="14427" spans="1:13">
      <c r="A14427" s="1" t="s">
        <v>16444</v>
      </c>
      <c r="B14427">
        <v>1.4160967038636601E-7</v>
      </c>
      <c r="C14427" s="1">
        <v>1.2166491273467399E-4</v>
      </c>
      <c r="D14427">
        <v>1</v>
      </c>
      <c r="E14427">
        <v>1</v>
      </c>
      <c r="F14427">
        <v>0.997435897435897</v>
      </c>
      <c r="G14427">
        <v>0.98648648648648696</v>
      </c>
      <c r="H14427">
        <v>0.94761904761904803</v>
      </c>
      <c r="I14427">
        <v>0.96753246753246802</v>
      </c>
      <c r="J14427" s="1" t="s">
        <v>23229</v>
      </c>
      <c r="K14427" t="s">
        <v>23239</v>
      </c>
      <c r="L14427" t="s">
        <v>52098</v>
      </c>
      <c r="M14427" t="s">
        <v>52099</v>
      </c>
    </row>
    <row r="14428" spans="1:13">
      <c r="A14428" s="1" t="s">
        <v>16445</v>
      </c>
      <c r="B14428">
        <v>1.0713970052784201E-5</v>
      </c>
      <c r="C14428" s="1">
        <v>2.1405144502254099E-7</v>
      </c>
      <c r="D14428">
        <v>1</v>
      </c>
      <c r="E14428">
        <v>1</v>
      </c>
      <c r="F14428">
        <v>1</v>
      </c>
      <c r="G14428">
        <v>0.967741935483871</v>
      </c>
      <c r="H14428">
        <v>0.89772727272727304</v>
      </c>
      <c r="I14428">
        <v>0.934782608695652</v>
      </c>
      <c r="J14428" s="1">
        <v>1</v>
      </c>
      <c r="K14428" t="s">
        <v>23239</v>
      </c>
      <c r="L14428" t="s">
        <v>52100</v>
      </c>
      <c r="M14428" t="s">
        <v>52101</v>
      </c>
    </row>
    <row r="14429" spans="1:13">
      <c r="A14429" s="1" t="s">
        <v>16446</v>
      </c>
      <c r="B14429">
        <v>7.8739813292148298E-4</v>
      </c>
      <c r="C14429" s="1">
        <v>1.08731392545121E-8</v>
      </c>
      <c r="D14429">
        <v>0.890625</v>
      </c>
      <c r="E14429">
        <v>0.98421052631578898</v>
      </c>
      <c r="F14429">
        <v>0.39948453608247397</v>
      </c>
      <c r="G14429">
        <v>0.36206896551724099</v>
      </c>
      <c r="H14429">
        <v>0.33944954128440402</v>
      </c>
      <c r="I14429">
        <v>0.57894736842105299</v>
      </c>
      <c r="J14429" s="1">
        <v>0</v>
      </c>
      <c r="K14429" t="s">
        <v>23242</v>
      </c>
      <c r="L14429" t="s">
        <v>52102</v>
      </c>
      <c r="M14429" t="s">
        <v>52103</v>
      </c>
    </row>
    <row r="14430" spans="1:13">
      <c r="A14430" s="1" t="s">
        <v>16447</v>
      </c>
      <c r="B14430">
        <v>1.14036464567273E-5</v>
      </c>
      <c r="C14430" s="1">
        <v>2.4948920744017002E-6</v>
      </c>
      <c r="D14430">
        <v>8.3333333333333301E-2</v>
      </c>
      <c r="E14430">
        <v>0</v>
      </c>
      <c r="F14430">
        <v>4.4117647058823498E-2</v>
      </c>
      <c r="G14430">
        <v>0</v>
      </c>
      <c r="H14430">
        <v>0</v>
      </c>
      <c r="I14430">
        <v>0</v>
      </c>
      <c r="J14430" s="1">
        <v>0</v>
      </c>
      <c r="K14430" t="s">
        <v>23242</v>
      </c>
      <c r="L14430" t="s">
        <v>52104</v>
      </c>
      <c r="M14430" t="s">
        <v>52105</v>
      </c>
    </row>
    <row r="14431" spans="1:13">
      <c r="A14431" s="1" t="s">
        <v>16448</v>
      </c>
      <c r="B14431">
        <v>2.05389948700833E-6</v>
      </c>
      <c r="C14431" s="1">
        <v>2.5662145604152999E-7</v>
      </c>
      <c r="D14431">
        <v>2.5000000000000001E-2</v>
      </c>
      <c r="E14431">
        <v>0</v>
      </c>
      <c r="F14431">
        <v>4.7169811320754698E-3</v>
      </c>
      <c r="G14431">
        <v>0</v>
      </c>
      <c r="H14431">
        <v>0</v>
      </c>
      <c r="I14431">
        <v>2.4390243902439001E-2</v>
      </c>
      <c r="J14431" s="1">
        <v>1</v>
      </c>
      <c r="K14431" t="s">
        <v>23241</v>
      </c>
      <c r="L14431" t="s">
        <v>52106</v>
      </c>
      <c r="M14431" t="s">
        <v>52107</v>
      </c>
    </row>
    <row r="14432" spans="1:13">
      <c r="A14432" s="1" t="s">
        <v>16449</v>
      </c>
      <c r="B14432">
        <v>8.7463374229718597E-5</v>
      </c>
      <c r="C14432" s="1">
        <v>6.9274369253375504E-5</v>
      </c>
      <c r="D14432">
        <v>0</v>
      </c>
      <c r="E14432">
        <v>0</v>
      </c>
      <c r="F14432">
        <v>0.15025906735751299</v>
      </c>
      <c r="G14432">
        <v>0</v>
      </c>
      <c r="H14432">
        <v>3.94736842105263E-2</v>
      </c>
      <c r="I14432">
        <v>3.2520325203252001E-2</v>
      </c>
      <c r="J14432" s="1">
        <v>0</v>
      </c>
      <c r="K14432" t="s">
        <v>23237</v>
      </c>
      <c r="L14432" t="s">
        <v>52108</v>
      </c>
      <c r="M14432" t="s">
        <v>52109</v>
      </c>
    </row>
    <row r="14433" spans="1:13">
      <c r="A14433" s="1" t="s">
        <v>16450</v>
      </c>
      <c r="B14433">
        <v>2.5346394390959302E-6</v>
      </c>
      <c r="C14433" s="1">
        <v>3.5832600233670402E-7</v>
      </c>
      <c r="D14433">
        <v>0.98387096774193505</v>
      </c>
      <c r="E14433">
        <v>0.99473684210526303</v>
      </c>
      <c r="F14433">
        <v>0.99732620320855603</v>
      </c>
      <c r="G14433">
        <v>1</v>
      </c>
      <c r="H14433">
        <v>1</v>
      </c>
      <c r="I14433">
        <v>1</v>
      </c>
      <c r="J14433" s="1">
        <v>0.77272727272727304</v>
      </c>
      <c r="K14433" t="s">
        <v>23238</v>
      </c>
      <c r="L14433" t="s">
        <v>52110</v>
      </c>
      <c r="M14433" t="s">
        <v>52111</v>
      </c>
    </row>
    <row r="14434" spans="1:13">
      <c r="A14434" s="1" t="s">
        <v>16451</v>
      </c>
      <c r="B14434">
        <v>8.2762908146700702E-7</v>
      </c>
      <c r="C14434" s="1">
        <v>3.27953718033785E-6</v>
      </c>
      <c r="D14434">
        <v>1</v>
      </c>
      <c r="E14434">
        <v>0.99264705882352899</v>
      </c>
      <c r="F14434">
        <v>0.72727272727272696</v>
      </c>
      <c r="G14434">
        <v>1</v>
      </c>
      <c r="H14434">
        <v>0.91071428571428603</v>
      </c>
      <c r="I14434">
        <v>0.9</v>
      </c>
      <c r="J14434" s="1" t="s">
        <v>23229</v>
      </c>
      <c r="K14434" t="s">
        <v>23241</v>
      </c>
      <c r="L14434" t="s">
        <v>52112</v>
      </c>
      <c r="M14434" t="s">
        <v>52113</v>
      </c>
    </row>
    <row r="14435" spans="1:13">
      <c r="A14435" s="1" t="s">
        <v>16452</v>
      </c>
      <c r="B14435">
        <v>9.3281417341508794E-5</v>
      </c>
      <c r="C14435" s="1">
        <v>1.2177393104145799E-6</v>
      </c>
      <c r="D14435">
        <v>1</v>
      </c>
      <c r="E14435">
        <v>0.99468085106382997</v>
      </c>
      <c r="F14435">
        <v>1</v>
      </c>
      <c r="G14435">
        <v>0.43243243243243201</v>
      </c>
      <c r="H14435">
        <v>0.93877551020408201</v>
      </c>
      <c r="I14435">
        <v>0.71621621621621601</v>
      </c>
      <c r="J14435" s="1">
        <v>1</v>
      </c>
      <c r="K14435" t="s">
        <v>23241</v>
      </c>
      <c r="L14435" t="s">
        <v>52114</v>
      </c>
      <c r="M14435" t="s">
        <v>52115</v>
      </c>
    </row>
    <row r="14436" spans="1:13">
      <c r="A14436" s="1" t="s">
        <v>16453</v>
      </c>
      <c r="B14436">
        <v>4.6907531904195897E-5</v>
      </c>
      <c r="C14436" s="1">
        <v>1.3692184381561699E-6</v>
      </c>
      <c r="D14436">
        <v>4.7619047619047603E-2</v>
      </c>
      <c r="E14436">
        <v>5.6818181818181802E-2</v>
      </c>
      <c r="F14436">
        <v>0</v>
      </c>
      <c r="G14436">
        <v>0</v>
      </c>
      <c r="H14436">
        <v>1.9230769230769201E-2</v>
      </c>
      <c r="I14436">
        <v>3.94736842105263E-2</v>
      </c>
      <c r="J14436" s="1">
        <v>0</v>
      </c>
      <c r="K14436" t="s">
        <v>23238</v>
      </c>
      <c r="L14436" t="s">
        <v>52116</v>
      </c>
      <c r="M14436" t="s">
        <v>52117</v>
      </c>
    </row>
    <row r="14437" spans="1:13">
      <c r="A14437" s="1" t="s">
        <v>16454</v>
      </c>
      <c r="B14437">
        <v>3.6801159226640097E-8</v>
      </c>
      <c r="C14437" s="1">
        <v>2.1888817914892199E-9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3.6764705882352901E-2</v>
      </c>
      <c r="J14437" s="1">
        <v>5.5555555555555601E-2</v>
      </c>
      <c r="K14437" t="s">
        <v>23241</v>
      </c>
      <c r="L14437" t="s">
        <v>52118</v>
      </c>
      <c r="M14437" t="s">
        <v>52119</v>
      </c>
    </row>
    <row r="14438" spans="1:13">
      <c r="A14438" s="1" t="s">
        <v>16455</v>
      </c>
      <c r="B14438">
        <v>8.3710228482066103E-4</v>
      </c>
      <c r="C14438" s="1">
        <v>1.04341490948893E-4</v>
      </c>
      <c r="D14438">
        <v>0.796875</v>
      </c>
      <c r="E14438">
        <v>0.92708333333333304</v>
      </c>
      <c r="F14438">
        <v>0.33422459893048101</v>
      </c>
      <c r="G14438">
        <v>0.90196078431372595</v>
      </c>
      <c r="H14438">
        <v>0.36936936936936898</v>
      </c>
      <c r="I14438">
        <v>0.82608695652173902</v>
      </c>
      <c r="J14438" s="1">
        <v>1</v>
      </c>
      <c r="K14438" t="s">
        <v>23238</v>
      </c>
      <c r="L14438" t="s">
        <v>52120</v>
      </c>
      <c r="M14438" t="s">
        <v>52121</v>
      </c>
    </row>
    <row r="14439" spans="1:13">
      <c r="A14439" s="1" t="s">
        <v>16456</v>
      </c>
      <c r="B14439">
        <v>0</v>
      </c>
      <c r="C14439" s="1">
        <v>0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 s="1">
        <v>0.55000000000000004</v>
      </c>
      <c r="K14439" t="s">
        <v>23241</v>
      </c>
      <c r="L14439" t="s">
        <v>52122</v>
      </c>
      <c r="M14439" t="s">
        <v>52123</v>
      </c>
    </row>
    <row r="14440" spans="1:13">
      <c r="A14440" s="1" t="s">
        <v>16457</v>
      </c>
      <c r="B14440">
        <v>4.2782332794887403E-5</v>
      </c>
      <c r="C14440" s="1">
        <v>2.0975219331503299E-5</v>
      </c>
      <c r="D14440">
        <v>0.65517241379310298</v>
      </c>
      <c r="E14440">
        <v>0.797752808988764</v>
      </c>
      <c r="F14440">
        <v>0.99637681159420299</v>
      </c>
      <c r="G14440">
        <v>0.98076923076923095</v>
      </c>
      <c r="H14440">
        <v>0.98989898989898994</v>
      </c>
      <c r="I14440">
        <v>0.97727272727272696</v>
      </c>
      <c r="J14440" s="1">
        <v>1</v>
      </c>
      <c r="K14440" t="s">
        <v>23240</v>
      </c>
      <c r="L14440" t="s">
        <v>52124</v>
      </c>
      <c r="M14440" t="s">
        <v>52125</v>
      </c>
    </row>
    <row r="14441" spans="1:13">
      <c r="A14441" s="1" t="s">
        <v>16458</v>
      </c>
      <c r="B14441">
        <v>4.8207443118053396E-7</v>
      </c>
      <c r="C14441" s="1">
        <v>1.08694362983193E-7</v>
      </c>
      <c r="D14441">
        <v>1.5625E-2</v>
      </c>
      <c r="E14441">
        <v>0</v>
      </c>
      <c r="F14441">
        <v>0</v>
      </c>
      <c r="G14441">
        <v>0</v>
      </c>
      <c r="H14441">
        <v>4.5454545454545496E-3</v>
      </c>
      <c r="I14441">
        <v>8.0645161290322596E-3</v>
      </c>
      <c r="J14441" s="1">
        <v>0.18181818181818199</v>
      </c>
      <c r="K14441" t="s">
        <v>23238</v>
      </c>
      <c r="L14441" t="s">
        <v>52126</v>
      </c>
      <c r="M14441" t="s">
        <v>52127</v>
      </c>
    </row>
    <row r="14442" spans="1:13">
      <c r="A14442" s="1" t="s">
        <v>16459</v>
      </c>
      <c r="B14442">
        <v>1.4400719292745901E-5</v>
      </c>
      <c r="C14442" s="1">
        <v>8.5478120304749002E-7</v>
      </c>
      <c r="D14442">
        <v>6.8965517241379296E-2</v>
      </c>
      <c r="E14442">
        <v>1.8987341772151899E-2</v>
      </c>
      <c r="F14442">
        <v>2.1084337349397599E-2</v>
      </c>
      <c r="G14442">
        <v>1.4705882352941201E-2</v>
      </c>
      <c r="H14442">
        <v>7.1428571428571397E-2</v>
      </c>
      <c r="I14442">
        <v>0</v>
      </c>
      <c r="J14442" s="1">
        <v>0</v>
      </c>
      <c r="K14442" t="s">
        <v>23242</v>
      </c>
      <c r="L14442" t="s">
        <v>52128</v>
      </c>
      <c r="M14442" t="s">
        <v>52129</v>
      </c>
    </row>
    <row r="14443" spans="1:13">
      <c r="A14443" s="1" t="s">
        <v>16460</v>
      </c>
      <c r="B14443">
        <v>8.2777219518891604E-8</v>
      </c>
      <c r="C14443" s="1">
        <v>1.8587500993267399E-8</v>
      </c>
      <c r="D14443">
        <v>1</v>
      </c>
      <c r="E14443">
        <v>1</v>
      </c>
      <c r="F14443">
        <v>0.99615384615384595</v>
      </c>
      <c r="G14443">
        <v>1</v>
      </c>
      <c r="H14443">
        <v>1</v>
      </c>
      <c r="I14443">
        <v>1</v>
      </c>
      <c r="J14443" s="1">
        <v>1</v>
      </c>
      <c r="K14443" t="s">
        <v>23237</v>
      </c>
      <c r="L14443" t="s">
        <v>52130</v>
      </c>
      <c r="M14443" t="s">
        <v>52131</v>
      </c>
    </row>
    <row r="14444" spans="1:13">
      <c r="A14444" s="1" t="s">
        <v>16461</v>
      </c>
      <c r="B14444">
        <v>7.8138061423075796E-8</v>
      </c>
      <c r="C14444" s="1">
        <v>1.39863218671453E-5</v>
      </c>
      <c r="D14444">
        <v>1</v>
      </c>
      <c r="E14444">
        <v>1</v>
      </c>
      <c r="F14444">
        <v>0.99371069182389904</v>
      </c>
      <c r="G14444">
        <v>0.98529411764705899</v>
      </c>
      <c r="H14444">
        <v>0.92105263157894701</v>
      </c>
      <c r="I14444">
        <v>0.97692307692307701</v>
      </c>
      <c r="J14444" s="1" t="s">
        <v>23229</v>
      </c>
      <c r="K14444" t="s">
        <v>23241</v>
      </c>
      <c r="L14444" t="s">
        <v>52132</v>
      </c>
      <c r="M14444" t="s">
        <v>52133</v>
      </c>
    </row>
    <row r="14445" spans="1:13">
      <c r="A14445" s="1" t="s">
        <v>16462</v>
      </c>
      <c r="B14445">
        <v>1.2193228130336501E-5</v>
      </c>
      <c r="C14445" s="1">
        <v>2.8676059655399599E-5</v>
      </c>
      <c r="D14445">
        <v>0.84</v>
      </c>
      <c r="E14445">
        <v>0.48571428571428599</v>
      </c>
      <c r="F14445">
        <v>0.92129629629629595</v>
      </c>
      <c r="G14445">
        <v>0.95121951219512202</v>
      </c>
      <c r="H14445">
        <v>0.94565217391304301</v>
      </c>
      <c r="I14445">
        <v>0.97580645161290303</v>
      </c>
      <c r="J14445" s="1">
        <v>0.16666666666666699</v>
      </c>
      <c r="K14445" t="s">
        <v>23238</v>
      </c>
      <c r="L14445" t="s">
        <v>52134</v>
      </c>
      <c r="M14445" t="s">
        <v>52135</v>
      </c>
    </row>
    <row r="14446" spans="1:13">
      <c r="A14446" s="1" t="s">
        <v>16463</v>
      </c>
      <c r="B14446">
        <v>1.81909722478242E-11</v>
      </c>
      <c r="C14446" s="1">
        <v>6.6499592209780299E-7</v>
      </c>
      <c r="D14446">
        <v>0</v>
      </c>
      <c r="E14446">
        <v>0</v>
      </c>
      <c r="F14446">
        <v>0</v>
      </c>
      <c r="G14446">
        <v>0.15384615384615399</v>
      </c>
      <c r="H14446">
        <v>0</v>
      </c>
      <c r="I14446">
        <v>2.7272727272727299E-2</v>
      </c>
      <c r="J14446" s="1">
        <v>0</v>
      </c>
      <c r="K14446" t="s">
        <v>23239</v>
      </c>
      <c r="L14446" t="s">
        <v>52136</v>
      </c>
      <c r="M14446" t="s">
        <v>52137</v>
      </c>
    </row>
    <row r="14447" spans="1:13">
      <c r="A14447" s="1" t="s">
        <v>16464</v>
      </c>
      <c r="B14447">
        <v>3.96889608338336E-6</v>
      </c>
      <c r="C14447" s="1">
        <v>3.5421914661263802E-8</v>
      </c>
      <c r="D14447">
        <v>0.125</v>
      </c>
      <c r="E14447">
        <v>5.4945054945054897E-3</v>
      </c>
      <c r="F14447">
        <v>5.6451612903225798E-2</v>
      </c>
      <c r="G14447">
        <v>2.8571428571428598E-2</v>
      </c>
      <c r="H14447">
        <v>0.15697674418604701</v>
      </c>
      <c r="I14447">
        <v>0</v>
      </c>
      <c r="J14447" s="1">
        <v>0</v>
      </c>
      <c r="K14447" t="s">
        <v>23241</v>
      </c>
      <c r="L14447" t="s">
        <v>52138</v>
      </c>
      <c r="M14447" t="s">
        <v>52139</v>
      </c>
    </row>
    <row r="14448" spans="1:13">
      <c r="A14448" s="1" t="s">
        <v>16465</v>
      </c>
      <c r="B14448">
        <v>4.4616316500753597E-6</v>
      </c>
      <c r="C14448" s="1">
        <v>1.14608588077547E-9</v>
      </c>
      <c r="D14448">
        <v>0.05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 s="1" t="s">
        <v>23229</v>
      </c>
      <c r="K14448" t="s">
        <v>23241</v>
      </c>
      <c r="L14448" t="s">
        <v>52140</v>
      </c>
      <c r="M14448" t="s">
        <v>52141</v>
      </c>
    </row>
    <row r="14449" spans="1:13">
      <c r="A14449" s="1" t="s">
        <v>16466</v>
      </c>
      <c r="B14449">
        <v>1.2557058546543899E-4</v>
      </c>
      <c r="C14449" s="1">
        <v>1.2460846980339599E-5</v>
      </c>
      <c r="D14449">
        <v>0.890625</v>
      </c>
      <c r="E14449">
        <v>0.99479166666666696</v>
      </c>
      <c r="F14449">
        <v>0.65897435897435896</v>
      </c>
      <c r="G14449">
        <v>0.931034482758621</v>
      </c>
      <c r="H14449">
        <v>0.74561403508771895</v>
      </c>
      <c r="I14449">
        <v>0.86991869918699205</v>
      </c>
      <c r="J14449" s="1">
        <v>1</v>
      </c>
      <c r="K14449" t="s">
        <v>23238</v>
      </c>
      <c r="L14449" t="s">
        <v>52142</v>
      </c>
      <c r="M14449" t="s">
        <v>52143</v>
      </c>
    </row>
    <row r="14450" spans="1:13">
      <c r="A14450" s="1" t="s">
        <v>16467</v>
      </c>
      <c r="B14450">
        <v>1.3246342161580899E-9</v>
      </c>
      <c r="C14450" s="1">
        <v>3.0210569928152198E-9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1.4705882352941201E-2</v>
      </c>
      <c r="J14450" s="1">
        <v>1</v>
      </c>
      <c r="K14450" t="s">
        <v>23241</v>
      </c>
      <c r="L14450" t="s">
        <v>52144</v>
      </c>
      <c r="M14450" t="s">
        <v>52145</v>
      </c>
    </row>
    <row r="14451" spans="1:13">
      <c r="A14451" s="1" t="s">
        <v>16468</v>
      </c>
      <c r="B14451">
        <v>2.2705546068041799E-10</v>
      </c>
      <c r="C14451" s="1">
        <v>1.7308934929551001E-8</v>
      </c>
      <c r="D14451">
        <v>0.98214285714285698</v>
      </c>
      <c r="E14451">
        <v>1</v>
      </c>
      <c r="F14451">
        <v>1</v>
      </c>
      <c r="G14451">
        <v>0.77272727272727304</v>
      </c>
      <c r="H14451">
        <v>1</v>
      </c>
      <c r="I14451">
        <v>0.90540540540540504</v>
      </c>
      <c r="J14451" s="1" t="s">
        <v>23229</v>
      </c>
      <c r="K14451" t="s">
        <v>23242</v>
      </c>
      <c r="L14451" t="s">
        <v>52146</v>
      </c>
      <c r="M14451" t="s">
        <v>52147</v>
      </c>
    </row>
    <row r="14452" spans="1:13">
      <c r="A14452" s="1" t="s">
        <v>16469</v>
      </c>
      <c r="B14452">
        <v>2.7282510241456998E-6</v>
      </c>
      <c r="C14452" s="1">
        <v>5.1828681112246501E-6</v>
      </c>
      <c r="D14452">
        <v>1</v>
      </c>
      <c r="E14452">
        <v>1</v>
      </c>
      <c r="F14452">
        <v>1</v>
      </c>
      <c r="G14452">
        <v>1</v>
      </c>
      <c r="H14452">
        <v>0.97692307692307701</v>
      </c>
      <c r="I14452">
        <v>0.9765625</v>
      </c>
      <c r="J14452" s="1">
        <v>1</v>
      </c>
      <c r="K14452" t="s">
        <v>23241</v>
      </c>
      <c r="L14452" t="s">
        <v>52148</v>
      </c>
      <c r="M14452" t="s">
        <v>52149</v>
      </c>
    </row>
    <row r="14453" spans="1:13">
      <c r="A14453" s="1" t="s">
        <v>16470</v>
      </c>
      <c r="B14453">
        <v>1.75622917794778E-7</v>
      </c>
      <c r="C14453" s="1">
        <v>2.4087996279770401E-5</v>
      </c>
      <c r="D14453">
        <v>0</v>
      </c>
      <c r="E14453">
        <v>1.74418604651163E-2</v>
      </c>
      <c r="F14453">
        <v>0</v>
      </c>
      <c r="G14453">
        <v>0.51724137931034497</v>
      </c>
      <c r="H14453">
        <v>0.189024390243902</v>
      </c>
      <c r="I14453">
        <v>7.69230769230769E-2</v>
      </c>
      <c r="J14453" s="1">
        <v>0</v>
      </c>
      <c r="K14453" t="s">
        <v>23241</v>
      </c>
      <c r="L14453" t="s">
        <v>52150</v>
      </c>
      <c r="M14453" t="s">
        <v>52151</v>
      </c>
    </row>
    <row r="14454" spans="1:13">
      <c r="A14454" s="1" t="s">
        <v>16471</v>
      </c>
      <c r="B14454">
        <v>2.5410218558923499E-8</v>
      </c>
      <c r="C14454" s="1">
        <v>2.4122857517786201E-5</v>
      </c>
      <c r="D14454">
        <v>0</v>
      </c>
      <c r="E14454">
        <v>0</v>
      </c>
      <c r="F14454">
        <v>5.6497175141242903E-3</v>
      </c>
      <c r="G14454">
        <v>0.11111111111111099</v>
      </c>
      <c r="H14454">
        <v>3.7878787878787901E-2</v>
      </c>
      <c r="I14454">
        <v>0.141891891891892</v>
      </c>
      <c r="J14454" s="1">
        <v>0</v>
      </c>
      <c r="K14454" t="s">
        <v>23241</v>
      </c>
      <c r="L14454" t="s">
        <v>52152</v>
      </c>
      <c r="M14454" t="s">
        <v>52153</v>
      </c>
    </row>
    <row r="14455" spans="1:13">
      <c r="A14455" s="1" t="s">
        <v>16472</v>
      </c>
      <c r="B14455">
        <v>1.2571305519914601E-6</v>
      </c>
      <c r="C14455" s="1">
        <v>6.4189298977871702E-7</v>
      </c>
      <c r="D14455">
        <v>0.98387096774193505</v>
      </c>
      <c r="E14455">
        <v>0.907407407407407</v>
      </c>
      <c r="F14455">
        <v>0.93269230769230804</v>
      </c>
      <c r="G14455">
        <v>0.97727272727272696</v>
      </c>
      <c r="H14455">
        <v>0.993670886075949</v>
      </c>
      <c r="I14455">
        <v>0.96666666666666701</v>
      </c>
      <c r="J14455" s="1">
        <v>0.85</v>
      </c>
      <c r="K14455" t="s">
        <v>23238</v>
      </c>
      <c r="L14455" t="s">
        <v>52154</v>
      </c>
      <c r="M14455" t="s">
        <v>52155</v>
      </c>
    </row>
    <row r="14456" spans="1:13">
      <c r="A14456" s="1" t="s">
        <v>16473</v>
      </c>
      <c r="B14456">
        <v>9.2503142519500107E-9</v>
      </c>
      <c r="C14456" s="1">
        <v>4.5918835838613902E-9</v>
      </c>
      <c r="D14456">
        <v>0</v>
      </c>
      <c r="E14456">
        <v>0</v>
      </c>
      <c r="F14456">
        <v>2.6178010471204199E-3</v>
      </c>
      <c r="G14456">
        <v>8.7719298245613996E-3</v>
      </c>
      <c r="H14456">
        <v>4.4247787610619503E-3</v>
      </c>
      <c r="I14456">
        <v>0</v>
      </c>
      <c r="J14456" s="1">
        <v>0</v>
      </c>
      <c r="K14456" t="s">
        <v>23241</v>
      </c>
      <c r="L14456" t="s">
        <v>52156</v>
      </c>
      <c r="M14456" t="s">
        <v>52157</v>
      </c>
    </row>
    <row r="14457" spans="1:13">
      <c r="A14457" s="1" t="s">
        <v>16474</v>
      </c>
      <c r="B14457">
        <v>3.3116573620695599E-7</v>
      </c>
      <c r="C14457" s="1">
        <v>5.1867175239196702E-6</v>
      </c>
      <c r="D14457">
        <v>1</v>
      </c>
      <c r="E14457">
        <v>1</v>
      </c>
      <c r="F14457">
        <v>0.958860759493671</v>
      </c>
      <c r="G14457">
        <v>0.85714285714285698</v>
      </c>
      <c r="H14457">
        <v>0.98701298701298701</v>
      </c>
      <c r="I14457">
        <v>0.929824561403509</v>
      </c>
      <c r="J14457" s="1">
        <v>1</v>
      </c>
      <c r="K14457" t="s">
        <v>23238</v>
      </c>
      <c r="L14457" t="s">
        <v>52158</v>
      </c>
      <c r="M14457" t="s">
        <v>52159</v>
      </c>
    </row>
    <row r="14458" spans="1:13">
      <c r="A14458" s="1" t="s">
        <v>16475</v>
      </c>
      <c r="B14458">
        <v>3.71547848463995E-6</v>
      </c>
      <c r="C14458" s="1">
        <v>1.7921570425397201E-6</v>
      </c>
      <c r="D14458">
        <v>9.5238095238095205E-2</v>
      </c>
      <c r="E14458">
        <v>0</v>
      </c>
      <c r="F14458">
        <v>3.7593984962405999E-2</v>
      </c>
      <c r="G14458">
        <v>0</v>
      </c>
      <c r="H14458">
        <v>0</v>
      </c>
      <c r="I14458">
        <v>4.6875E-2</v>
      </c>
      <c r="J14458" s="1">
        <v>0</v>
      </c>
      <c r="K14458" t="s">
        <v>23241</v>
      </c>
      <c r="L14458" t="s">
        <v>52160</v>
      </c>
      <c r="M14458" t="s">
        <v>52161</v>
      </c>
    </row>
    <row r="14459" spans="1:13">
      <c r="A14459" s="1" t="s">
        <v>16476</v>
      </c>
      <c r="B14459">
        <v>3.5661881894454801E-7</v>
      </c>
      <c r="C14459" s="1">
        <v>2.4915549043629899E-6</v>
      </c>
      <c r="D14459">
        <v>2.9411764705882401E-2</v>
      </c>
      <c r="E14459">
        <v>0</v>
      </c>
      <c r="F14459">
        <v>3.7499999999999999E-2</v>
      </c>
      <c r="G14459">
        <v>0</v>
      </c>
      <c r="H14459">
        <v>0</v>
      </c>
      <c r="I14459">
        <v>0</v>
      </c>
      <c r="J14459" s="1" t="s">
        <v>23229</v>
      </c>
      <c r="K14459" t="s">
        <v>23238</v>
      </c>
      <c r="L14459" t="s">
        <v>52162</v>
      </c>
      <c r="M14459" t="s">
        <v>52163</v>
      </c>
    </row>
    <row r="14460" spans="1:13">
      <c r="A14460" s="1" t="s">
        <v>16477</v>
      </c>
      <c r="B14460">
        <v>3.4067054531337502E-8</v>
      </c>
      <c r="C14460" s="1">
        <v>2.5151391133565701E-6</v>
      </c>
      <c r="D14460">
        <v>1.5625E-2</v>
      </c>
      <c r="E14460">
        <v>0</v>
      </c>
      <c r="F14460">
        <v>1.81347150259067E-2</v>
      </c>
      <c r="G14460">
        <v>9.8039215686274508E-3</v>
      </c>
      <c r="H14460">
        <v>0</v>
      </c>
      <c r="I14460">
        <v>0</v>
      </c>
      <c r="J14460" s="1" t="s">
        <v>23229</v>
      </c>
      <c r="K14460" t="s">
        <v>23242</v>
      </c>
      <c r="L14460" t="s">
        <v>52164</v>
      </c>
      <c r="M14460" t="s">
        <v>52165</v>
      </c>
    </row>
    <row r="14461" spans="1:13">
      <c r="A14461" s="1" t="s">
        <v>16478</v>
      </c>
      <c r="B14461">
        <v>1.0230678234679501E-4</v>
      </c>
      <c r="C14461" s="1">
        <v>1.9249554035284601E-5</v>
      </c>
      <c r="D14461">
        <v>0.25</v>
      </c>
      <c r="E14461">
        <v>0.31770833333333298</v>
      </c>
      <c r="F14461">
        <v>0.115384615384615</v>
      </c>
      <c r="G14461">
        <v>8.6206896551724102E-3</v>
      </c>
      <c r="H14461">
        <v>3.9823008849557501E-2</v>
      </c>
      <c r="I14461">
        <v>0.179166666666667</v>
      </c>
      <c r="J14461" s="1">
        <v>1</v>
      </c>
      <c r="K14461" t="s">
        <v>23237</v>
      </c>
      <c r="L14461" t="s">
        <v>52166</v>
      </c>
      <c r="M14461" t="s">
        <v>52167</v>
      </c>
    </row>
    <row r="14462" spans="1:13">
      <c r="A14462" s="1" t="s">
        <v>16479</v>
      </c>
      <c r="B14462">
        <v>5.0338650807981199E-7</v>
      </c>
      <c r="C14462" s="1">
        <v>5.3889355612067103E-7</v>
      </c>
      <c r="D14462">
        <v>0</v>
      </c>
      <c r="E14462">
        <v>5.31914893617021E-3</v>
      </c>
      <c r="F14462">
        <v>0</v>
      </c>
      <c r="G14462">
        <v>0</v>
      </c>
      <c r="H14462">
        <v>8.8495575221238902E-3</v>
      </c>
      <c r="I14462">
        <v>0</v>
      </c>
      <c r="J14462" s="1">
        <v>0</v>
      </c>
      <c r="K14462" t="s">
        <v>23237</v>
      </c>
      <c r="L14462" t="s">
        <v>52168</v>
      </c>
      <c r="M14462" t="s">
        <v>52169</v>
      </c>
    </row>
    <row r="14463" spans="1:13">
      <c r="A14463" s="1" t="s">
        <v>16480</v>
      </c>
      <c r="B14463">
        <v>1.1961607695206499E-6</v>
      </c>
      <c r="C14463" s="1">
        <v>4.18074875595656E-8</v>
      </c>
      <c r="D14463">
        <v>1.85185185185185E-2</v>
      </c>
      <c r="E14463">
        <v>0</v>
      </c>
      <c r="F14463">
        <v>3.3783783783783799E-3</v>
      </c>
      <c r="G14463">
        <v>0</v>
      </c>
      <c r="H14463">
        <v>8.4745762711864406E-3</v>
      </c>
      <c r="I14463">
        <v>0</v>
      </c>
      <c r="J14463" s="1">
        <v>1</v>
      </c>
      <c r="K14463" t="s">
        <v>23242</v>
      </c>
      <c r="L14463" t="s">
        <v>52170</v>
      </c>
      <c r="M14463" t="s">
        <v>52171</v>
      </c>
    </row>
    <row r="14464" spans="1:13">
      <c r="A14464" s="1" t="s">
        <v>16481</v>
      </c>
      <c r="B14464">
        <v>1.02491271155753E-5</v>
      </c>
      <c r="C14464" s="1">
        <v>7.0384986323137403E-9</v>
      </c>
      <c r="D14464">
        <v>0.20833333333333301</v>
      </c>
      <c r="E14464">
        <v>0.51948051948051899</v>
      </c>
      <c r="F14464">
        <v>0.39735099337748297</v>
      </c>
      <c r="G14464">
        <v>0.89473684210526305</v>
      </c>
      <c r="H14464">
        <v>0.76530612244898</v>
      </c>
      <c r="I14464">
        <v>0.8125</v>
      </c>
      <c r="J14464" s="1" t="s">
        <v>23229</v>
      </c>
      <c r="K14464" t="s">
        <v>23240</v>
      </c>
      <c r="L14464" t="s">
        <v>52172</v>
      </c>
      <c r="M14464" t="s">
        <v>52173</v>
      </c>
    </row>
    <row r="14465" spans="1:13">
      <c r="A14465" s="1" t="s">
        <v>16482</v>
      </c>
      <c r="B14465">
        <v>1.04812870958782E-7</v>
      </c>
      <c r="C14465" s="1">
        <v>2.0999147527228901E-5</v>
      </c>
      <c r="D14465">
        <v>0.125</v>
      </c>
      <c r="E14465">
        <v>0.21604938271604901</v>
      </c>
      <c r="F14465">
        <v>0.17647058823529399</v>
      </c>
      <c r="G14465">
        <v>2.8571428571428598E-2</v>
      </c>
      <c r="H14465">
        <v>3.1914893617021302E-2</v>
      </c>
      <c r="I14465">
        <v>0.243589743589744</v>
      </c>
      <c r="J14465" s="1">
        <v>0</v>
      </c>
      <c r="K14465" t="s">
        <v>23241</v>
      </c>
      <c r="L14465" t="s">
        <v>52174</v>
      </c>
      <c r="M14465" t="s">
        <v>52175</v>
      </c>
    </row>
    <row r="14466" spans="1:13">
      <c r="A14466" s="1" t="s">
        <v>16483</v>
      </c>
      <c r="B14466">
        <v>2.3017865308425499E-9</v>
      </c>
      <c r="C14466" s="1">
        <v>1.24763683098932E-7</v>
      </c>
      <c r="D14466">
        <v>1</v>
      </c>
      <c r="E14466">
        <v>1</v>
      </c>
      <c r="F14466">
        <v>0.99726775956284197</v>
      </c>
      <c r="G14466">
        <v>0.81578947368421095</v>
      </c>
      <c r="H14466">
        <v>0.99528301886792403</v>
      </c>
      <c r="I14466">
        <v>0.92063492063492103</v>
      </c>
      <c r="J14466" s="1">
        <v>1</v>
      </c>
      <c r="K14466" t="s">
        <v>23241</v>
      </c>
      <c r="L14466" t="s">
        <v>52176</v>
      </c>
      <c r="M14466" t="s">
        <v>52177</v>
      </c>
    </row>
    <row r="14467" spans="1:13">
      <c r="A14467" s="1" t="s">
        <v>16484</v>
      </c>
      <c r="B14467">
        <v>2.03059830081046E-6</v>
      </c>
      <c r="C14467" s="1">
        <v>8.6382573808165797E-7</v>
      </c>
      <c r="D14467">
        <v>0.984375</v>
      </c>
      <c r="E14467">
        <v>1</v>
      </c>
      <c r="F14467">
        <v>0.997435897435897</v>
      </c>
      <c r="G14467">
        <v>0.86842105263157898</v>
      </c>
      <c r="H14467">
        <v>0.99561403508771895</v>
      </c>
      <c r="I14467">
        <v>0.97177419354838701</v>
      </c>
      <c r="J14467" s="1">
        <v>1</v>
      </c>
      <c r="K14467" t="s">
        <v>23238</v>
      </c>
      <c r="L14467" t="s">
        <v>52178</v>
      </c>
      <c r="M14467" t="s">
        <v>52179</v>
      </c>
    </row>
    <row r="14468" spans="1:13">
      <c r="A14468" s="1" t="s">
        <v>16485</v>
      </c>
      <c r="B14468">
        <v>5.3833364673021903E-7</v>
      </c>
      <c r="C14468" s="1">
        <v>7.8454701235714896E-6</v>
      </c>
      <c r="D14468">
        <v>1</v>
      </c>
      <c r="E14468">
        <v>1</v>
      </c>
      <c r="F14468">
        <v>1</v>
      </c>
      <c r="G14468">
        <v>0.78947368421052599</v>
      </c>
      <c r="H14468">
        <v>0.94776119402985104</v>
      </c>
      <c r="I14468">
        <v>0.94117647058823495</v>
      </c>
      <c r="J14468" s="1">
        <v>1</v>
      </c>
      <c r="K14468" t="s">
        <v>23238</v>
      </c>
      <c r="L14468" t="s">
        <v>52180</v>
      </c>
      <c r="M14468" t="s">
        <v>52181</v>
      </c>
    </row>
    <row r="14469" spans="1:13">
      <c r="A14469" s="1" t="s">
        <v>16486</v>
      </c>
      <c r="B14469">
        <v>1.00561091477334E-5</v>
      </c>
      <c r="C14469" s="1">
        <v>3.9055277586782998E-5</v>
      </c>
      <c r="D14469">
        <v>0.796875</v>
      </c>
      <c r="E14469">
        <v>0.94270833333333304</v>
      </c>
      <c r="F14469">
        <v>0.89743589743589702</v>
      </c>
      <c r="G14469">
        <v>0.92241379310344795</v>
      </c>
      <c r="H14469">
        <v>0.96052631578947401</v>
      </c>
      <c r="I14469">
        <v>0.93600000000000005</v>
      </c>
      <c r="J14469" s="1">
        <v>0.95454545454545503</v>
      </c>
      <c r="K14469" t="s">
        <v>23238</v>
      </c>
      <c r="L14469" t="s">
        <v>52182</v>
      </c>
      <c r="M14469" t="s">
        <v>52183</v>
      </c>
    </row>
    <row r="14470" spans="1:13">
      <c r="A14470" s="1" t="s">
        <v>16487</v>
      </c>
      <c r="B14470">
        <v>1.38581581348712E-5</v>
      </c>
      <c r="C14470" s="1">
        <v>1.02239279862211E-6</v>
      </c>
      <c r="D14470">
        <v>0.96875</v>
      </c>
      <c r="E14470">
        <v>0.74456521739130399</v>
      </c>
      <c r="F14470">
        <v>1</v>
      </c>
      <c r="G14470">
        <v>0.98936170212765995</v>
      </c>
      <c r="H14470">
        <v>0.99009900990098998</v>
      </c>
      <c r="I14470">
        <v>0.99489795918367396</v>
      </c>
      <c r="J14470" s="1">
        <v>1</v>
      </c>
      <c r="K14470" t="s">
        <v>23240</v>
      </c>
      <c r="L14470" t="s">
        <v>52184</v>
      </c>
      <c r="M14470" t="s">
        <v>52185</v>
      </c>
    </row>
    <row r="14471" spans="1:13">
      <c r="A14471" s="1" t="s">
        <v>16488</v>
      </c>
      <c r="B14471">
        <v>1.17448842033831E-5</v>
      </c>
      <c r="C14471" s="1">
        <v>6.6431818186815397E-6</v>
      </c>
      <c r="D14471">
        <v>0</v>
      </c>
      <c r="E14471">
        <v>0</v>
      </c>
      <c r="F14471">
        <v>0.30172413793103398</v>
      </c>
      <c r="G14471">
        <v>0</v>
      </c>
      <c r="H14471">
        <v>0.18518518518518501</v>
      </c>
      <c r="I14471">
        <v>2.04081632653061E-2</v>
      </c>
      <c r="J14471" s="1">
        <v>0</v>
      </c>
      <c r="K14471" t="s">
        <v>23241</v>
      </c>
      <c r="L14471" t="s">
        <v>52186</v>
      </c>
      <c r="M14471" t="s">
        <v>52187</v>
      </c>
    </row>
    <row r="14472" spans="1:13">
      <c r="A14472" s="1" t="s">
        <v>16489</v>
      </c>
      <c r="B14472">
        <v>2.5836189029550301E-5</v>
      </c>
      <c r="C14472" s="1">
        <v>6.0935396061751899E-4</v>
      </c>
      <c r="D14472">
        <v>0.94230769230769196</v>
      </c>
      <c r="E14472">
        <v>0.89673913043478304</v>
      </c>
      <c r="F14472">
        <v>0.84895833333333304</v>
      </c>
      <c r="G14472">
        <v>1</v>
      </c>
      <c r="H14472">
        <v>0.97368421052631604</v>
      </c>
      <c r="I14472">
        <v>1</v>
      </c>
      <c r="J14472" s="1">
        <v>1</v>
      </c>
      <c r="K14472" t="s">
        <v>23241</v>
      </c>
      <c r="L14472" t="s">
        <v>52188</v>
      </c>
      <c r="M14472" t="s">
        <v>52189</v>
      </c>
    </row>
    <row r="14473" spans="1:13">
      <c r="A14473" s="1" t="s">
        <v>16490</v>
      </c>
      <c r="B14473">
        <v>9.6556174433518494E-5</v>
      </c>
      <c r="C14473" s="1">
        <v>3.1868751623897297E-7</v>
      </c>
      <c r="D14473">
        <v>1.5625E-2</v>
      </c>
      <c r="E14473">
        <v>0.18421052631578899</v>
      </c>
      <c r="F14473">
        <v>5.9523809523809503E-3</v>
      </c>
      <c r="G14473">
        <v>0</v>
      </c>
      <c r="H14473">
        <v>1.38888888888889E-2</v>
      </c>
      <c r="I14473">
        <v>4.2105263157894701E-2</v>
      </c>
      <c r="J14473" s="1">
        <v>0</v>
      </c>
      <c r="K14473" t="s">
        <v>23238</v>
      </c>
      <c r="L14473" t="s">
        <v>52190</v>
      </c>
      <c r="M14473" t="s">
        <v>52191</v>
      </c>
    </row>
    <row r="14474" spans="1:13">
      <c r="A14474" s="1" t="s">
        <v>16491</v>
      </c>
      <c r="B14474">
        <v>2.40251158191585E-7</v>
      </c>
      <c r="C14474" s="1">
        <v>3.0821799347363802E-7</v>
      </c>
      <c r="D14474">
        <v>0.4</v>
      </c>
      <c r="E14474">
        <v>1</v>
      </c>
      <c r="F14474">
        <v>0.99675324675324695</v>
      </c>
      <c r="G14474">
        <v>1</v>
      </c>
      <c r="H14474">
        <v>0.99484536082474195</v>
      </c>
      <c r="I14474">
        <v>0.97014925373134298</v>
      </c>
      <c r="J14474" s="1">
        <v>1</v>
      </c>
      <c r="K14474" t="s">
        <v>23242</v>
      </c>
      <c r="L14474" t="s">
        <v>52192</v>
      </c>
      <c r="M14474" t="s">
        <v>52193</v>
      </c>
    </row>
    <row r="14475" spans="1:13">
      <c r="A14475" s="1" t="s">
        <v>16492</v>
      </c>
      <c r="B14475">
        <v>6.4206260986267294E-5</v>
      </c>
      <c r="C14475" s="1">
        <v>8.4749025021705598E-5</v>
      </c>
      <c r="D14475">
        <v>1</v>
      </c>
      <c r="E14475">
        <v>1</v>
      </c>
      <c r="F14475">
        <v>0.76492537313432796</v>
      </c>
      <c r="G14475">
        <v>0.88888888888888895</v>
      </c>
      <c r="H14475">
        <v>0.75</v>
      </c>
      <c r="I14475">
        <v>0.9</v>
      </c>
      <c r="J14475" s="1">
        <v>1</v>
      </c>
      <c r="K14475" t="s">
        <v>23238</v>
      </c>
      <c r="L14475" t="s">
        <v>52194</v>
      </c>
      <c r="M14475" t="s">
        <v>52195</v>
      </c>
    </row>
    <row r="14476" spans="1:13">
      <c r="A14476" s="1" t="s">
        <v>16493</v>
      </c>
      <c r="B14476">
        <v>7.8113658792043601E-6</v>
      </c>
      <c r="C14476" s="1">
        <v>3.6676334714540297E-5</v>
      </c>
      <c r="D14476">
        <v>8.3333333333333301E-2</v>
      </c>
      <c r="E14476">
        <v>7.6923076923076901E-3</v>
      </c>
      <c r="F14476">
        <v>0.104166666666667</v>
      </c>
      <c r="G14476">
        <v>0</v>
      </c>
      <c r="H14476">
        <v>0</v>
      </c>
      <c r="I14476">
        <v>0</v>
      </c>
      <c r="J14476" s="1" t="s">
        <v>23229</v>
      </c>
      <c r="K14476" t="s">
        <v>23238</v>
      </c>
      <c r="L14476" t="s">
        <v>52196</v>
      </c>
      <c r="M14476" t="s">
        <v>52197</v>
      </c>
    </row>
    <row r="14477" spans="1:13">
      <c r="A14477" s="1" t="s">
        <v>16494</v>
      </c>
      <c r="B14477">
        <v>7.0990668936668098E-5</v>
      </c>
      <c r="C14477" s="1">
        <v>3.8926458203108598E-7</v>
      </c>
      <c r="D14477">
        <v>0.78</v>
      </c>
      <c r="E14477">
        <v>0.912790697674419</v>
      </c>
      <c r="F14477">
        <v>0.98347107438016501</v>
      </c>
      <c r="G14477">
        <v>0.97727272727272696</v>
      </c>
      <c r="H14477">
        <v>0.99038461538461497</v>
      </c>
      <c r="I14477">
        <v>0.97311827956989205</v>
      </c>
      <c r="J14477" s="1" t="s">
        <v>23229</v>
      </c>
      <c r="K14477" t="s">
        <v>23238</v>
      </c>
      <c r="L14477" t="s">
        <v>52198</v>
      </c>
      <c r="M14477" t="s">
        <v>52199</v>
      </c>
    </row>
    <row r="14478" spans="1:13">
      <c r="A14478" s="1" t="s">
        <v>16495</v>
      </c>
      <c r="B14478">
        <v>7.0723773706975099E-8</v>
      </c>
      <c r="C14478" s="1">
        <v>4.0828447954107397E-5</v>
      </c>
      <c r="D14478">
        <v>0.91071428571428603</v>
      </c>
      <c r="E14478">
        <v>0.922619047619048</v>
      </c>
      <c r="F14478">
        <v>0.85714285714285698</v>
      </c>
      <c r="G14478">
        <v>0.10344827586206901</v>
      </c>
      <c r="H14478">
        <v>0.72463768115941996</v>
      </c>
      <c r="I14478">
        <v>0.61538461538461497</v>
      </c>
      <c r="J14478" s="1">
        <v>0.75</v>
      </c>
      <c r="K14478" t="s">
        <v>23241</v>
      </c>
      <c r="L14478" t="s">
        <v>52200</v>
      </c>
      <c r="M14478" t="s">
        <v>52201</v>
      </c>
    </row>
    <row r="14479" spans="1:13">
      <c r="A14479" s="1" t="s">
        <v>16496</v>
      </c>
      <c r="B14479">
        <v>4.4902432804475901E-6</v>
      </c>
      <c r="C14479" s="1">
        <v>5.1644944178922601E-6</v>
      </c>
      <c r="D14479">
        <v>5.5555555555555601E-2</v>
      </c>
      <c r="E14479">
        <v>0</v>
      </c>
      <c r="F14479">
        <v>0.189024390243902</v>
      </c>
      <c r="G14479">
        <v>0</v>
      </c>
      <c r="H14479">
        <v>7.0512820512820498E-2</v>
      </c>
      <c r="I14479">
        <v>4.3478260869565202E-2</v>
      </c>
      <c r="J14479" s="1">
        <v>0</v>
      </c>
      <c r="K14479" t="s">
        <v>23237</v>
      </c>
      <c r="L14479" t="s">
        <v>52202</v>
      </c>
      <c r="M14479" t="s">
        <v>52203</v>
      </c>
    </row>
    <row r="14480" spans="1:13">
      <c r="A14480" s="1" t="s">
        <v>16497</v>
      </c>
      <c r="B14480">
        <v>2.3294552682767801E-5</v>
      </c>
      <c r="C14480" s="1">
        <v>6.5679734869760807E-5</v>
      </c>
      <c r="D14480">
        <v>0.51785714285714302</v>
      </c>
      <c r="E14480">
        <v>0.525316455696203</v>
      </c>
      <c r="F14480">
        <v>0.55263157894736803</v>
      </c>
      <c r="G14480">
        <v>0.31666666666666698</v>
      </c>
      <c r="H14480">
        <v>0.487341772151899</v>
      </c>
      <c r="I14480">
        <v>0.441176470588235</v>
      </c>
      <c r="J14480" s="1">
        <v>0.3</v>
      </c>
      <c r="K14480" t="s">
        <v>23240</v>
      </c>
      <c r="L14480" t="s">
        <v>52204</v>
      </c>
      <c r="M14480" t="s">
        <v>52205</v>
      </c>
    </row>
    <row r="14481" spans="1:13">
      <c r="A14481" s="1" t="s">
        <v>16498</v>
      </c>
      <c r="B14481">
        <v>1.6004048421612999E-7</v>
      </c>
      <c r="C14481" s="1">
        <v>8.8094148037202602E-8</v>
      </c>
      <c r="D14481">
        <v>1</v>
      </c>
      <c r="E14481">
        <v>1</v>
      </c>
      <c r="F14481">
        <v>0.994871794871795</v>
      </c>
      <c r="G14481">
        <v>0.98275862068965503</v>
      </c>
      <c r="H14481">
        <v>0.98684210526315796</v>
      </c>
      <c r="I14481">
        <v>0.99596774193548399</v>
      </c>
      <c r="J14481" s="1">
        <v>0.5</v>
      </c>
      <c r="K14481" t="s">
        <v>23240</v>
      </c>
      <c r="L14481" t="s">
        <v>52206</v>
      </c>
      <c r="M14481" t="s">
        <v>52207</v>
      </c>
    </row>
    <row r="14482" spans="1:13">
      <c r="A14482" s="1" t="s">
        <v>16499</v>
      </c>
      <c r="B14482">
        <v>2.2791843583213799E-6</v>
      </c>
      <c r="C14482" s="1">
        <v>4.61930378896903E-6</v>
      </c>
      <c r="D14482">
        <v>0</v>
      </c>
      <c r="E14482">
        <v>0</v>
      </c>
      <c r="F14482">
        <v>2.7027027027026998E-3</v>
      </c>
      <c r="G14482">
        <v>0.42682926829268297</v>
      </c>
      <c r="H14482">
        <v>0</v>
      </c>
      <c r="I14482">
        <v>3.4482758620689703E-2</v>
      </c>
      <c r="J14482" s="1">
        <v>0</v>
      </c>
      <c r="K14482" t="s">
        <v>23237</v>
      </c>
      <c r="L14482" t="s">
        <v>52208</v>
      </c>
      <c r="M14482" t="s">
        <v>52209</v>
      </c>
    </row>
    <row r="14483" spans="1:13">
      <c r="A14483" s="1" t="s">
        <v>16500</v>
      </c>
      <c r="B14483">
        <v>1.2305915858412199E-5</v>
      </c>
      <c r="C14483" s="1">
        <v>7.2959635991708397E-6</v>
      </c>
      <c r="D14483">
        <v>0.81818181818181801</v>
      </c>
      <c r="E14483">
        <v>1</v>
      </c>
      <c r="F14483">
        <v>0.97333333333333305</v>
      </c>
      <c r="G14483">
        <v>1</v>
      </c>
      <c r="H14483">
        <v>0.97692307692307701</v>
      </c>
      <c r="I14483">
        <v>0.87162162162162204</v>
      </c>
      <c r="J14483" s="1" t="s">
        <v>23229</v>
      </c>
      <c r="K14483" t="s">
        <v>23238</v>
      </c>
      <c r="L14483" t="s">
        <v>52210</v>
      </c>
      <c r="M14483" t="s">
        <v>52211</v>
      </c>
    </row>
    <row r="14484" spans="1:13">
      <c r="A14484" s="1" t="s">
        <v>16501</v>
      </c>
      <c r="B14484">
        <v>1.16166990807976E-3</v>
      </c>
      <c r="C14484" s="1">
        <v>2.8308227378230698E-4</v>
      </c>
      <c r="D14484">
        <v>0.265625</v>
      </c>
      <c r="E14484">
        <v>8.3333333333333301E-2</v>
      </c>
      <c r="F14484">
        <v>0.90217391304347805</v>
      </c>
      <c r="G14484">
        <v>0.625</v>
      </c>
      <c r="H14484">
        <v>0.53539823008849596</v>
      </c>
      <c r="I14484">
        <v>0.52400000000000002</v>
      </c>
      <c r="J14484" s="1">
        <v>4.5454545454545497E-2</v>
      </c>
      <c r="K14484" t="s">
        <v>23238</v>
      </c>
      <c r="L14484" t="s">
        <v>52212</v>
      </c>
      <c r="M14484" t="s">
        <v>52213</v>
      </c>
    </row>
    <row r="14485" spans="1:13">
      <c r="A14485" s="1" t="s">
        <v>16502</v>
      </c>
      <c r="B14485">
        <v>1.9972674213582401E-6</v>
      </c>
      <c r="C14485" s="1">
        <v>3.2906450461683698E-6</v>
      </c>
      <c r="D14485">
        <v>0</v>
      </c>
      <c r="E14485">
        <v>0</v>
      </c>
      <c r="F14485">
        <v>2.6178010471204199E-3</v>
      </c>
      <c r="G14485">
        <v>0.37735849056603799</v>
      </c>
      <c r="H14485">
        <v>0</v>
      </c>
      <c r="I14485">
        <v>0.12931034482758599</v>
      </c>
      <c r="J14485" s="1">
        <v>0.90909090909090895</v>
      </c>
      <c r="K14485" t="s">
        <v>23239</v>
      </c>
      <c r="L14485" t="s">
        <v>52214</v>
      </c>
      <c r="M14485" t="s">
        <v>52215</v>
      </c>
    </row>
    <row r="14486" spans="1:13">
      <c r="A14486" s="1" t="s">
        <v>16503</v>
      </c>
      <c r="B14486">
        <v>3.3527182794751802E-7</v>
      </c>
      <c r="C14486" s="1">
        <v>2.70792215787465E-5</v>
      </c>
      <c r="D14486">
        <v>0.72222222222222199</v>
      </c>
      <c r="E14486">
        <v>0.92</v>
      </c>
      <c r="F14486">
        <v>0.61870503597122295</v>
      </c>
      <c r="G14486">
        <v>0.32500000000000001</v>
      </c>
      <c r="H14486">
        <v>0.77966101694915302</v>
      </c>
      <c r="I14486">
        <v>0.89285714285714302</v>
      </c>
      <c r="J14486" s="1">
        <v>1</v>
      </c>
      <c r="K14486" t="s">
        <v>23241</v>
      </c>
      <c r="L14486" t="s">
        <v>52216</v>
      </c>
      <c r="M14486" t="s">
        <v>52217</v>
      </c>
    </row>
    <row r="14487" spans="1:13">
      <c r="A14487" s="1" t="s">
        <v>16504</v>
      </c>
      <c r="B14487">
        <v>1.9342194164704499E-6</v>
      </c>
      <c r="C14487" s="1">
        <v>2.0950895834131601E-5</v>
      </c>
      <c r="D14487">
        <v>1</v>
      </c>
      <c r="E14487">
        <v>0.99275362318840599</v>
      </c>
      <c r="F14487">
        <v>0.99537037037037002</v>
      </c>
      <c r="G14487">
        <v>0.73333333333333295</v>
      </c>
      <c r="H14487">
        <v>0.89705882352941202</v>
      </c>
      <c r="I14487">
        <v>1</v>
      </c>
      <c r="J14487" s="1">
        <v>1</v>
      </c>
      <c r="K14487" t="s">
        <v>23240</v>
      </c>
      <c r="L14487" t="s">
        <v>52218</v>
      </c>
      <c r="M14487" t="s">
        <v>52219</v>
      </c>
    </row>
    <row r="14488" spans="1:13">
      <c r="A14488" s="1" t="s">
        <v>16505</v>
      </c>
      <c r="B14488">
        <v>1.3719149442996699E-4</v>
      </c>
      <c r="C14488" s="1">
        <v>3.8203768744852001E-7</v>
      </c>
      <c r="D14488">
        <v>0.109375</v>
      </c>
      <c r="E14488">
        <v>0.48850574712643702</v>
      </c>
      <c r="F14488">
        <v>1.94444444444444E-2</v>
      </c>
      <c r="G14488">
        <v>5.8823529411764698E-2</v>
      </c>
      <c r="H14488">
        <v>2.9761904761904798E-2</v>
      </c>
      <c r="I14488">
        <v>0.21568627450980399</v>
      </c>
      <c r="J14488" s="1" t="s">
        <v>23229</v>
      </c>
      <c r="K14488" t="s">
        <v>23238</v>
      </c>
      <c r="L14488" t="s">
        <v>52220</v>
      </c>
      <c r="M14488" t="s">
        <v>52221</v>
      </c>
    </row>
    <row r="14489" spans="1:13">
      <c r="A14489" s="1" t="s">
        <v>16506</v>
      </c>
      <c r="B14489">
        <v>5.3570783853219098E-7</v>
      </c>
      <c r="C14489" s="1">
        <v>6.0884099926383798E-6</v>
      </c>
      <c r="D14489">
        <v>0</v>
      </c>
      <c r="E14489">
        <v>0</v>
      </c>
      <c r="F14489">
        <v>0</v>
      </c>
      <c r="G14489">
        <v>2.9411764705882401E-2</v>
      </c>
      <c r="H14489">
        <v>0</v>
      </c>
      <c r="I14489">
        <v>8.4337349397590397E-2</v>
      </c>
      <c r="J14489" s="1">
        <v>0</v>
      </c>
      <c r="K14489" t="s">
        <v>23242</v>
      </c>
      <c r="L14489" t="s">
        <v>52222</v>
      </c>
      <c r="M14489" t="s">
        <v>52223</v>
      </c>
    </row>
    <row r="14490" spans="1:13">
      <c r="A14490" s="1" t="s">
        <v>16507</v>
      </c>
      <c r="B14490">
        <v>8.9974697318530497E-6</v>
      </c>
      <c r="C14490" s="1">
        <v>4.2070979848916999E-5</v>
      </c>
      <c r="D14490">
        <v>1.5625E-2</v>
      </c>
      <c r="E14490">
        <v>0</v>
      </c>
      <c r="F14490">
        <v>0.143589743589744</v>
      </c>
      <c r="G14490">
        <v>0</v>
      </c>
      <c r="H14490">
        <v>2.7027027027027001E-2</v>
      </c>
      <c r="I14490">
        <v>4.0000000000000001E-3</v>
      </c>
      <c r="J14490" s="1">
        <v>0</v>
      </c>
      <c r="K14490" t="s">
        <v>23241</v>
      </c>
      <c r="L14490" t="s">
        <v>52224</v>
      </c>
      <c r="M14490" t="s">
        <v>52225</v>
      </c>
    </row>
    <row r="14491" spans="1:13">
      <c r="A14491" s="1" t="s">
        <v>16508</v>
      </c>
      <c r="B14491">
        <v>6.1031296062885097E-6</v>
      </c>
      <c r="C14491" s="1">
        <v>4.3016997227568503E-5</v>
      </c>
      <c r="D14491">
        <v>0.68518518518518501</v>
      </c>
      <c r="E14491">
        <v>0.480263157894737</v>
      </c>
      <c r="F14491">
        <v>0.79389312977099202</v>
      </c>
      <c r="G14491">
        <v>0.66666666666666696</v>
      </c>
      <c r="H14491">
        <v>0.72222222222222199</v>
      </c>
      <c r="I14491">
        <v>0.64285714285714302</v>
      </c>
      <c r="J14491" s="1">
        <v>0</v>
      </c>
      <c r="K14491" t="s">
        <v>23239</v>
      </c>
      <c r="L14491" t="s">
        <v>52226</v>
      </c>
      <c r="M14491" t="s">
        <v>52227</v>
      </c>
    </row>
    <row r="14492" spans="1:13">
      <c r="A14492" s="1" t="s">
        <v>16509</v>
      </c>
      <c r="B14492">
        <v>6.2248724826725595E-5</v>
      </c>
      <c r="C14492" s="1">
        <v>4.9874692983578595E-4</v>
      </c>
      <c r="D14492">
        <v>0.61290322580645196</v>
      </c>
      <c r="E14492">
        <v>0.49473684210526298</v>
      </c>
      <c r="F14492">
        <v>0.85978835978835999</v>
      </c>
      <c r="G14492">
        <v>8.1818181818181804E-2</v>
      </c>
      <c r="H14492">
        <v>0.65277777777777801</v>
      </c>
      <c r="I14492">
        <v>0.22</v>
      </c>
      <c r="J14492" s="1">
        <v>0</v>
      </c>
      <c r="K14492" t="s">
        <v>23241</v>
      </c>
      <c r="L14492" t="s">
        <v>52228</v>
      </c>
      <c r="M14492" t="s">
        <v>52229</v>
      </c>
    </row>
    <row r="14493" spans="1:13">
      <c r="A14493" s="1" t="s">
        <v>16510</v>
      </c>
      <c r="B14493">
        <v>1.83954071843043E-4</v>
      </c>
      <c r="C14493" s="1">
        <v>6.1420180103886097E-7</v>
      </c>
      <c r="D14493">
        <v>0.70967741935483897</v>
      </c>
      <c r="E14493">
        <v>0.73214285714285698</v>
      </c>
      <c r="F14493">
        <v>0.88674033149171305</v>
      </c>
      <c r="G14493">
        <v>1</v>
      </c>
      <c r="H14493">
        <v>0.95977011494252895</v>
      </c>
      <c r="I14493">
        <v>0.89534883720930203</v>
      </c>
      <c r="J14493" s="1" t="s">
        <v>23229</v>
      </c>
      <c r="K14493" t="s">
        <v>23238</v>
      </c>
      <c r="L14493" t="s">
        <v>52230</v>
      </c>
      <c r="M14493" t="s">
        <v>52231</v>
      </c>
    </row>
    <row r="14494" spans="1:13">
      <c r="A14494" s="1" t="s">
        <v>16511</v>
      </c>
      <c r="B14494">
        <v>4.2406353678061499E-4</v>
      </c>
      <c r="C14494" s="1">
        <v>9.9985934790271407E-5</v>
      </c>
      <c r="D14494">
        <v>0.96875</v>
      </c>
      <c r="E14494">
        <v>1</v>
      </c>
      <c r="F14494">
        <v>0.68882978723404298</v>
      </c>
      <c r="G14494">
        <v>0.27</v>
      </c>
      <c r="H14494">
        <v>0.86893203883495096</v>
      </c>
      <c r="I14494">
        <v>0.45505617977528101</v>
      </c>
      <c r="J14494" s="1">
        <v>0</v>
      </c>
      <c r="K14494" t="s">
        <v>23238</v>
      </c>
      <c r="L14494" t="s">
        <v>52232</v>
      </c>
      <c r="M14494" t="s">
        <v>52233</v>
      </c>
    </row>
    <row r="14495" spans="1:13">
      <c r="A14495" s="1" t="s">
        <v>16512</v>
      </c>
      <c r="B14495">
        <v>1.41442729471733E-5</v>
      </c>
      <c r="C14495" s="1">
        <v>2.2332441992490699E-5</v>
      </c>
      <c r="D14495">
        <v>0.38461538461538503</v>
      </c>
      <c r="E14495">
        <v>0.16666666666666699</v>
      </c>
      <c r="F14495">
        <v>6.0109289617486301E-2</v>
      </c>
      <c r="G14495">
        <v>5.4054054054054099E-2</v>
      </c>
      <c r="H14495">
        <v>2.7777777777777801E-2</v>
      </c>
      <c r="I14495">
        <v>4.80769230769231E-2</v>
      </c>
      <c r="J14495" s="1">
        <v>0</v>
      </c>
      <c r="K14495" t="s">
        <v>23239</v>
      </c>
      <c r="L14495" t="s">
        <v>52234</v>
      </c>
      <c r="M14495" t="s">
        <v>52235</v>
      </c>
    </row>
    <row r="14496" spans="1:13">
      <c r="A14496" s="1" t="s">
        <v>16513</v>
      </c>
      <c r="B14496">
        <v>1.0960810511436199E-6</v>
      </c>
      <c r="C14496" s="1">
        <v>7.3561429085153001E-6</v>
      </c>
      <c r="D14496">
        <v>1</v>
      </c>
      <c r="E14496">
        <v>0.99468085106382997</v>
      </c>
      <c r="F14496">
        <v>0.93979057591623005</v>
      </c>
      <c r="G14496">
        <v>1</v>
      </c>
      <c r="H14496">
        <v>0.99561403508771895</v>
      </c>
      <c r="I14496">
        <v>0.98399999999999999</v>
      </c>
      <c r="J14496" s="1">
        <v>1</v>
      </c>
      <c r="K14496" t="s">
        <v>23240</v>
      </c>
      <c r="L14496" t="s">
        <v>52236</v>
      </c>
      <c r="M14496" t="s">
        <v>52237</v>
      </c>
    </row>
    <row r="14497" spans="1:13">
      <c r="A14497" s="1" t="s">
        <v>16514</v>
      </c>
      <c r="B14497">
        <v>2.41276254375629E-5</v>
      </c>
      <c r="C14497" s="1">
        <v>1.30436376861924E-5</v>
      </c>
      <c r="D14497">
        <v>0.25</v>
      </c>
      <c r="E14497">
        <v>0.23493975903614495</v>
      </c>
      <c r="F14497">
        <v>0.57530120481927693</v>
      </c>
      <c r="G14497">
        <v>0.21428571428571397</v>
      </c>
      <c r="H14497">
        <v>0.457317073170732</v>
      </c>
      <c r="I14497">
        <v>0.27027027027026995</v>
      </c>
      <c r="J14497" s="1">
        <v>0</v>
      </c>
      <c r="K14497" t="s">
        <v>23243</v>
      </c>
      <c r="L14497" t="s">
        <v>52238</v>
      </c>
      <c r="M14497" t="s">
        <v>52239</v>
      </c>
    </row>
    <row r="14498" spans="1:13">
      <c r="A14498" s="1" t="s">
        <v>16515</v>
      </c>
      <c r="B14498">
        <v>2.7886237571938999E-5</v>
      </c>
      <c r="C14498" s="1">
        <v>7.2389350369501701E-6</v>
      </c>
      <c r="D14498">
        <v>0</v>
      </c>
      <c r="E14498">
        <v>0.337662337662338</v>
      </c>
      <c r="F14498">
        <v>0</v>
      </c>
      <c r="G14498">
        <v>0</v>
      </c>
      <c r="H14498">
        <v>0</v>
      </c>
      <c r="I14498">
        <v>0</v>
      </c>
      <c r="J14498" s="1">
        <v>1</v>
      </c>
      <c r="K14498" t="s">
        <v>23237</v>
      </c>
      <c r="L14498" t="s">
        <v>52240</v>
      </c>
      <c r="M14498" t="s">
        <v>52241</v>
      </c>
    </row>
    <row r="14499" spans="1:13">
      <c r="A14499" s="1" t="s">
        <v>16516</v>
      </c>
      <c r="B14499">
        <v>4.68696596747001E-7</v>
      </c>
      <c r="C14499" s="1">
        <v>5.8775907616232198E-6</v>
      </c>
      <c r="D14499">
        <v>0.984375</v>
      </c>
      <c r="E14499">
        <v>0.98958333333333304</v>
      </c>
      <c r="F14499">
        <v>0.997435897435897</v>
      </c>
      <c r="G14499">
        <v>0.98275862068965503</v>
      </c>
      <c r="H14499">
        <v>0.97807017543859698</v>
      </c>
      <c r="I14499">
        <v>0.97199999999999998</v>
      </c>
      <c r="J14499" s="1">
        <v>0.86363636363636398</v>
      </c>
      <c r="K14499" t="s">
        <v>23240</v>
      </c>
      <c r="L14499" t="s">
        <v>52242</v>
      </c>
      <c r="M14499" t="s">
        <v>52243</v>
      </c>
    </row>
    <row r="14500" spans="1:13">
      <c r="A14500" s="1" t="s">
        <v>16517</v>
      </c>
      <c r="B14500">
        <v>3.9382898243938601E-4</v>
      </c>
      <c r="C14500" s="1">
        <v>1.8134243999778601E-7</v>
      </c>
      <c r="D14500">
        <v>0.934782608695652</v>
      </c>
      <c r="E14500">
        <v>0.27710843373493999</v>
      </c>
      <c r="F14500">
        <v>1</v>
      </c>
      <c r="G14500">
        <v>1</v>
      </c>
      <c r="H14500">
        <v>0.99253731343283602</v>
      </c>
      <c r="I14500">
        <v>0.95945945945945899</v>
      </c>
      <c r="J14500" s="1">
        <v>1</v>
      </c>
      <c r="K14500" t="s">
        <v>23239</v>
      </c>
      <c r="L14500" t="s">
        <v>52244</v>
      </c>
      <c r="M14500" t="s">
        <v>52245</v>
      </c>
    </row>
    <row r="14501" spans="1:13">
      <c r="A14501" s="1" t="s">
        <v>16518</v>
      </c>
      <c r="B14501">
        <v>1.8359824574414199E-5</v>
      </c>
      <c r="C14501" s="1">
        <v>6.3333859618035999E-5</v>
      </c>
      <c r="D14501">
        <v>0</v>
      </c>
      <c r="E14501">
        <v>0</v>
      </c>
      <c r="F14501">
        <v>0</v>
      </c>
      <c r="G14501">
        <v>0</v>
      </c>
      <c r="H14501">
        <v>0.12666666666666701</v>
      </c>
      <c r="I14501">
        <v>3.03030303030303E-2</v>
      </c>
      <c r="J14501" s="1">
        <v>0</v>
      </c>
      <c r="K14501" t="s">
        <v>23241</v>
      </c>
      <c r="L14501" t="s">
        <v>52246</v>
      </c>
      <c r="M14501" t="s">
        <v>52247</v>
      </c>
    </row>
    <row r="14502" spans="1:13">
      <c r="A14502" s="1" t="s">
        <v>16519</v>
      </c>
      <c r="B14502">
        <v>8.1587589205543005E-7</v>
      </c>
      <c r="C14502" s="1">
        <v>6.32525025598989E-7</v>
      </c>
      <c r="D14502">
        <v>3.2258064516128997E-2</v>
      </c>
      <c r="E14502">
        <v>1.13636363636364E-2</v>
      </c>
      <c r="F14502">
        <v>2.68817204301075E-2</v>
      </c>
      <c r="G14502">
        <v>0</v>
      </c>
      <c r="H14502">
        <v>0</v>
      </c>
      <c r="I14502">
        <v>0</v>
      </c>
      <c r="J14502" s="1" t="s">
        <v>23229</v>
      </c>
      <c r="K14502" t="s">
        <v>23241</v>
      </c>
      <c r="L14502" t="s">
        <v>52248</v>
      </c>
      <c r="M14502" t="s">
        <v>52249</v>
      </c>
    </row>
    <row r="14503" spans="1:13">
      <c r="A14503" s="1" t="s">
        <v>16520</v>
      </c>
      <c r="B14503">
        <v>3.6244047090299102E-5</v>
      </c>
      <c r="C14503" s="1">
        <v>1.0641299726976699E-4</v>
      </c>
      <c r="D14503">
        <v>9.6774193548387094E-2</v>
      </c>
      <c r="E14503">
        <v>3.4883720930232599E-2</v>
      </c>
      <c r="F14503">
        <v>0.27647058823529402</v>
      </c>
      <c r="G14503">
        <v>0.1</v>
      </c>
      <c r="H14503">
        <v>0.114457831325301</v>
      </c>
      <c r="I14503">
        <v>1.1904761904761901E-2</v>
      </c>
      <c r="J14503" s="1">
        <v>0</v>
      </c>
      <c r="K14503" t="s">
        <v>23241</v>
      </c>
      <c r="L14503" t="s">
        <v>52250</v>
      </c>
      <c r="M14503" t="s">
        <v>52251</v>
      </c>
    </row>
    <row r="14504" spans="1:13">
      <c r="A14504" s="1" t="s">
        <v>16521</v>
      </c>
      <c r="B14504">
        <v>1.7286049659696999E-5</v>
      </c>
      <c r="C14504" s="1">
        <v>3.4574384579076299E-5</v>
      </c>
      <c r="D14504">
        <v>0</v>
      </c>
      <c r="E14504">
        <v>1.5625E-2</v>
      </c>
      <c r="F14504">
        <v>0.197368421052632</v>
      </c>
      <c r="G14504">
        <v>0</v>
      </c>
      <c r="H14504">
        <v>0</v>
      </c>
      <c r="I14504">
        <v>0</v>
      </c>
      <c r="J14504" s="1" t="s">
        <v>23229</v>
      </c>
      <c r="K14504" t="s">
        <v>23242</v>
      </c>
      <c r="L14504" t="s">
        <v>52252</v>
      </c>
      <c r="M14504" t="s">
        <v>52253</v>
      </c>
    </row>
    <row r="14505" spans="1:13">
      <c r="A14505" s="1" t="s">
        <v>16522</v>
      </c>
      <c r="B14505">
        <v>6.73043580781753E-4</v>
      </c>
      <c r="C14505" s="1">
        <v>3.4125164463579802E-4</v>
      </c>
      <c r="D14505">
        <v>0.65625</v>
      </c>
      <c r="E14505">
        <v>0.72395833333333304</v>
      </c>
      <c r="F14505">
        <v>0.41794871794871802</v>
      </c>
      <c r="G14505">
        <v>0.27586206896551702</v>
      </c>
      <c r="H14505">
        <v>0.69298245614035103</v>
      </c>
      <c r="I14505">
        <v>0.47967479674796698</v>
      </c>
      <c r="J14505" s="1">
        <v>0</v>
      </c>
      <c r="K14505" t="s">
        <v>23238</v>
      </c>
      <c r="L14505" t="s">
        <v>52254</v>
      </c>
      <c r="M14505" t="s">
        <v>52255</v>
      </c>
    </row>
    <row r="14506" spans="1:13">
      <c r="A14506" s="1" t="s">
        <v>16523</v>
      </c>
      <c r="B14506">
        <v>1.7449064686879298E-5</v>
      </c>
      <c r="C14506" s="1">
        <v>8.8946699636854905E-5</v>
      </c>
      <c r="D14506">
        <v>0.9375</v>
      </c>
      <c r="E14506">
        <v>0.8671875</v>
      </c>
      <c r="F14506">
        <v>0.70955882352941202</v>
      </c>
      <c r="G14506">
        <v>0.93181818181818199</v>
      </c>
      <c r="H14506">
        <v>0.60624999999999996</v>
      </c>
      <c r="I14506">
        <v>0.82857142857142896</v>
      </c>
      <c r="J14506" s="1">
        <v>1</v>
      </c>
      <c r="K14506" t="s">
        <v>23238</v>
      </c>
      <c r="L14506" t="s">
        <v>52256</v>
      </c>
      <c r="M14506" t="s">
        <v>52257</v>
      </c>
    </row>
    <row r="14507" spans="1:13">
      <c r="A14507" s="1" t="s">
        <v>16524</v>
      </c>
      <c r="B14507">
        <v>3.74038181670161E-6</v>
      </c>
      <c r="C14507" s="1">
        <v>3.7728860917515E-5</v>
      </c>
      <c r="D14507">
        <v>0</v>
      </c>
      <c r="E14507">
        <v>0</v>
      </c>
      <c r="F14507">
        <v>0</v>
      </c>
      <c r="G14507">
        <v>0.28181818181818202</v>
      </c>
      <c r="H14507">
        <v>9.5238095238095195E-3</v>
      </c>
      <c r="I14507">
        <v>9.6330275229357804E-2</v>
      </c>
      <c r="J14507" s="1" t="s">
        <v>23229</v>
      </c>
      <c r="K14507" t="s">
        <v>23242</v>
      </c>
      <c r="L14507" t="s">
        <v>52258</v>
      </c>
      <c r="M14507" t="s">
        <v>52259</v>
      </c>
    </row>
    <row r="14508" spans="1:13">
      <c r="A14508" s="1" t="s">
        <v>16525</v>
      </c>
      <c r="B14508">
        <v>4.9220819634673199E-7</v>
      </c>
      <c r="C14508" s="1">
        <v>2.3947033430361701E-6</v>
      </c>
      <c r="D14508">
        <v>1</v>
      </c>
      <c r="E14508">
        <v>0.91071428571428603</v>
      </c>
      <c r="F14508">
        <v>0.99509803921568596</v>
      </c>
      <c r="G14508">
        <v>1</v>
      </c>
      <c r="H14508">
        <v>0.99324324324324298</v>
      </c>
      <c r="I14508">
        <v>0.98888888888888904</v>
      </c>
      <c r="J14508" s="1">
        <v>1</v>
      </c>
      <c r="K14508" t="s">
        <v>23242</v>
      </c>
      <c r="L14508" t="s">
        <v>52260</v>
      </c>
      <c r="M14508" t="s">
        <v>52261</v>
      </c>
    </row>
    <row r="14509" spans="1:13">
      <c r="A14509" s="1" t="s">
        <v>16526</v>
      </c>
      <c r="B14509">
        <v>3.9106355418651701E-7</v>
      </c>
      <c r="C14509" s="1">
        <v>7.1188174535457601E-7</v>
      </c>
      <c r="D14509">
        <v>0</v>
      </c>
      <c r="E14509">
        <v>0</v>
      </c>
      <c r="F14509">
        <v>2.5773195876288698E-3</v>
      </c>
      <c r="G14509">
        <v>0.44642857142857101</v>
      </c>
      <c r="H14509">
        <v>0</v>
      </c>
      <c r="I14509">
        <v>2.3809523809523801E-2</v>
      </c>
      <c r="J14509" s="1">
        <v>0</v>
      </c>
      <c r="K14509" t="s">
        <v>23238</v>
      </c>
      <c r="L14509" t="s">
        <v>52262</v>
      </c>
      <c r="M14509" t="s">
        <v>52263</v>
      </c>
    </row>
    <row r="14510" spans="1:13">
      <c r="A14510" s="1" t="s">
        <v>16527</v>
      </c>
      <c r="B14510">
        <v>1.0258139423436499E-5</v>
      </c>
      <c r="C14510" s="1">
        <v>1.0937031512828901E-6</v>
      </c>
      <c r="D14510">
        <v>0.57999999999999996</v>
      </c>
      <c r="E14510">
        <v>0.875</v>
      </c>
      <c r="F14510">
        <v>0.89784946236559104</v>
      </c>
      <c r="G14510">
        <v>1</v>
      </c>
      <c r="H14510">
        <v>0.98550724637681197</v>
      </c>
      <c r="I14510">
        <v>0.97297297297297303</v>
      </c>
      <c r="J14510" s="1">
        <v>1</v>
      </c>
      <c r="K14510" t="s">
        <v>23238</v>
      </c>
      <c r="L14510" t="s">
        <v>52264</v>
      </c>
      <c r="M14510" t="s">
        <v>52265</v>
      </c>
    </row>
    <row r="14511" spans="1:13">
      <c r="A14511" s="1" t="s">
        <v>16528</v>
      </c>
      <c r="B14511">
        <v>1.5353329775248201E-4</v>
      </c>
      <c r="C14511" s="1">
        <v>4.2965344075912403E-6</v>
      </c>
      <c r="D14511">
        <v>0.98214285714285698</v>
      </c>
      <c r="E14511">
        <v>0.69444444444444398</v>
      </c>
      <c r="F14511">
        <v>0.76993865030674802</v>
      </c>
      <c r="G14511">
        <v>0.97</v>
      </c>
      <c r="H14511">
        <v>0.78318584070796504</v>
      </c>
      <c r="I14511">
        <v>0.890350877192982</v>
      </c>
      <c r="J14511" s="1">
        <v>1</v>
      </c>
      <c r="K14511" t="s">
        <v>23239</v>
      </c>
      <c r="L14511" t="s">
        <v>52266</v>
      </c>
      <c r="M14511" t="s">
        <v>52267</v>
      </c>
    </row>
    <row r="14512" spans="1:13">
      <c r="A14512" s="1" t="s">
        <v>16529</v>
      </c>
      <c r="B14512">
        <v>3.0275374834915398E-8</v>
      </c>
      <c r="C14512" s="1">
        <v>1.39878726981998E-8</v>
      </c>
      <c r="D14512">
        <v>0</v>
      </c>
      <c r="E14512">
        <v>6.8493150684931503E-3</v>
      </c>
      <c r="F14512">
        <v>2.9585798816567999E-3</v>
      </c>
      <c r="G14512">
        <v>0</v>
      </c>
      <c r="H14512">
        <v>0</v>
      </c>
      <c r="I14512">
        <v>0</v>
      </c>
      <c r="J14512" s="1">
        <v>0.22727272727272699</v>
      </c>
      <c r="K14512" t="s">
        <v>23241</v>
      </c>
      <c r="L14512" t="s">
        <v>52268</v>
      </c>
      <c r="M14512" t="s">
        <v>52269</v>
      </c>
    </row>
    <row r="14513" spans="1:13">
      <c r="A14513" s="1" t="s">
        <v>16530</v>
      </c>
      <c r="B14513">
        <v>4.1655382810389902E-6</v>
      </c>
      <c r="C14513" s="1">
        <v>2.2336482386248599E-5</v>
      </c>
      <c r="D14513">
        <v>3.3333333333333298E-2</v>
      </c>
      <c r="E14513">
        <v>1.0752688172042999E-2</v>
      </c>
      <c r="F14513">
        <v>3.7356321839080497E-2</v>
      </c>
      <c r="G14513">
        <v>0</v>
      </c>
      <c r="H14513">
        <v>4.3859649122807001E-2</v>
      </c>
      <c r="I14513">
        <v>2.4193548387096801E-2</v>
      </c>
      <c r="J14513" s="1" t="s">
        <v>23229</v>
      </c>
      <c r="K14513" t="s">
        <v>23242</v>
      </c>
      <c r="L14513" t="s">
        <v>52270</v>
      </c>
      <c r="M14513" t="s">
        <v>52271</v>
      </c>
    </row>
    <row r="14514" spans="1:13">
      <c r="A14514" s="1" t="s">
        <v>16531</v>
      </c>
      <c r="B14514">
        <v>1.83974089404094E-8</v>
      </c>
      <c r="C14514" s="1">
        <v>3.3268966085862301E-6</v>
      </c>
      <c r="D14514">
        <v>1</v>
      </c>
      <c r="E14514">
        <v>1</v>
      </c>
      <c r="F14514">
        <v>0.99127906976744196</v>
      </c>
      <c r="G14514">
        <v>0.58333333333333304</v>
      </c>
      <c r="H14514">
        <v>1</v>
      </c>
      <c r="I14514">
        <v>0.86224489795918402</v>
      </c>
      <c r="J14514" s="1">
        <v>1</v>
      </c>
      <c r="K14514" t="s">
        <v>23238</v>
      </c>
      <c r="L14514" t="s">
        <v>52272</v>
      </c>
      <c r="M14514" t="s">
        <v>52273</v>
      </c>
    </row>
    <row r="14515" spans="1:13">
      <c r="A14515" s="1" t="s">
        <v>16532</v>
      </c>
      <c r="B14515">
        <v>1.42409822484162E-5</v>
      </c>
      <c r="C14515" s="1">
        <v>1.48458087561619E-5</v>
      </c>
      <c r="D14515">
        <v>0.984375</v>
      </c>
      <c r="E14515">
        <v>1</v>
      </c>
      <c r="F14515">
        <v>0.942105263157895</v>
      </c>
      <c r="G14515">
        <v>1</v>
      </c>
      <c r="H14515">
        <v>1</v>
      </c>
      <c r="I14515">
        <v>1</v>
      </c>
      <c r="J14515" s="1">
        <v>1</v>
      </c>
      <c r="K14515" t="s">
        <v>23238</v>
      </c>
      <c r="L14515" t="s">
        <v>52274</v>
      </c>
      <c r="M14515" t="s">
        <v>52275</v>
      </c>
    </row>
    <row r="14516" spans="1:13">
      <c r="A14516" s="1" t="s">
        <v>16533</v>
      </c>
      <c r="B14516">
        <v>3.6597921528039101E-5</v>
      </c>
      <c r="C14516" s="1">
        <v>1.15683532411852E-4</v>
      </c>
      <c r="D14516">
        <v>0</v>
      </c>
      <c r="E14516">
        <v>0</v>
      </c>
      <c r="F14516">
        <v>2.5641025641025602E-3</v>
      </c>
      <c r="G14516">
        <v>0.12745098039215699</v>
      </c>
      <c r="H14516">
        <v>4.4247787610619503E-3</v>
      </c>
      <c r="I14516">
        <v>0.19565217391304299</v>
      </c>
      <c r="J14516" s="1">
        <v>0</v>
      </c>
      <c r="K14516" t="s">
        <v>23241</v>
      </c>
      <c r="L14516" t="s">
        <v>52276</v>
      </c>
      <c r="M14516" t="s">
        <v>52277</v>
      </c>
    </row>
    <row r="14517" spans="1:13">
      <c r="A14517" s="1" t="s">
        <v>16534</v>
      </c>
      <c r="B14517">
        <v>4.3742987310707098E-6</v>
      </c>
      <c r="C14517" s="1">
        <v>3.8383378453106E-5</v>
      </c>
      <c r="D14517">
        <v>0.29411764705882398</v>
      </c>
      <c r="E14517">
        <v>3.42465753424658E-2</v>
      </c>
      <c r="F14517">
        <v>0.20394736842105299</v>
      </c>
      <c r="G14517">
        <v>0.38888888888888901</v>
      </c>
      <c r="H14517">
        <v>0.629411764705882</v>
      </c>
      <c r="I14517">
        <v>0.51428571428571401</v>
      </c>
      <c r="J14517" s="1">
        <v>0</v>
      </c>
      <c r="K14517" t="s">
        <v>23238</v>
      </c>
      <c r="L14517" t="s">
        <v>52278</v>
      </c>
      <c r="M14517" t="s">
        <v>52279</v>
      </c>
    </row>
    <row r="14518" spans="1:13">
      <c r="A14518" s="1" t="s">
        <v>16535</v>
      </c>
      <c r="B14518">
        <v>1.54415543814104E-4</v>
      </c>
      <c r="C14518" s="1">
        <v>7.8491284168657702E-8</v>
      </c>
      <c r="D14518">
        <v>6.25E-2</v>
      </c>
      <c r="E14518">
        <v>0.16666666666666699</v>
      </c>
      <c r="F14518">
        <v>1.33689839572193E-2</v>
      </c>
      <c r="G14518">
        <v>1.72413793103448E-2</v>
      </c>
      <c r="H14518">
        <v>0.120879120879121</v>
      </c>
      <c r="I14518">
        <v>4.31034482758621E-2</v>
      </c>
      <c r="J14518" s="1">
        <v>0</v>
      </c>
      <c r="K14518" t="s">
        <v>23241</v>
      </c>
      <c r="L14518" t="s">
        <v>52280</v>
      </c>
      <c r="M14518" t="s">
        <v>52281</v>
      </c>
    </row>
    <row r="14519" spans="1:13">
      <c r="A14519" s="1" t="s">
        <v>16536</v>
      </c>
      <c r="B14519">
        <v>1.0708849197920201E-5</v>
      </c>
      <c r="C14519" s="1">
        <v>5.6258706303900697E-5</v>
      </c>
      <c r="D14519">
        <v>0</v>
      </c>
      <c r="E14519">
        <v>0</v>
      </c>
      <c r="F14519">
        <v>0.29729729729729698</v>
      </c>
      <c r="G14519">
        <v>0</v>
      </c>
      <c r="H14519">
        <v>7.3863636363636395E-2</v>
      </c>
      <c r="I14519">
        <v>0</v>
      </c>
      <c r="J14519" s="1">
        <v>0</v>
      </c>
      <c r="K14519" t="s">
        <v>23238</v>
      </c>
      <c r="L14519" t="s">
        <v>52282</v>
      </c>
      <c r="M14519" t="s">
        <v>52283</v>
      </c>
    </row>
    <row r="14520" spans="1:13">
      <c r="A14520" s="1" t="s">
        <v>16537</v>
      </c>
      <c r="B14520">
        <v>6.9772411152414803E-5</v>
      </c>
      <c r="C14520" s="1">
        <v>1.8117223979645999E-7</v>
      </c>
      <c r="D14520">
        <v>0</v>
      </c>
      <c r="E14520">
        <v>0</v>
      </c>
      <c r="F14520">
        <v>0.31538461538461499</v>
      </c>
      <c r="G14520">
        <v>3.4482758620689703E-2</v>
      </c>
      <c r="H14520">
        <v>0.390350877192982</v>
      </c>
      <c r="I14520">
        <v>0.112</v>
      </c>
      <c r="J14520" s="1">
        <v>0</v>
      </c>
      <c r="K14520" t="s">
        <v>23241</v>
      </c>
      <c r="L14520" t="s">
        <v>52284</v>
      </c>
      <c r="M14520" t="s">
        <v>52285</v>
      </c>
    </row>
    <row r="14521" spans="1:13">
      <c r="A14521" s="1" t="s">
        <v>16538</v>
      </c>
      <c r="B14521">
        <v>9.9143346368606902E-8</v>
      </c>
      <c r="C14521" s="1">
        <v>7.5310283670944298E-9</v>
      </c>
      <c r="D14521">
        <v>3.3333333333333298E-2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 s="1">
        <v>0</v>
      </c>
      <c r="K14521" t="s">
        <v>23242</v>
      </c>
      <c r="L14521" t="s">
        <v>52286</v>
      </c>
      <c r="M14521" t="s">
        <v>52287</v>
      </c>
    </row>
    <row r="14522" spans="1:13">
      <c r="A14522" s="1" t="s">
        <v>16539</v>
      </c>
      <c r="B14522">
        <v>4.28611123203278E-4</v>
      </c>
      <c r="C14522" s="1">
        <v>2.1233784376960001E-6</v>
      </c>
      <c r="D14522">
        <v>0.452380952380952</v>
      </c>
      <c r="E14522">
        <v>0.67857142857142905</v>
      </c>
      <c r="F14522">
        <v>8.42105263157895E-2</v>
      </c>
      <c r="G14522">
        <v>0</v>
      </c>
      <c r="H14522">
        <v>0.13761467889908299</v>
      </c>
      <c r="I14522">
        <v>7.5471698113207503E-2</v>
      </c>
      <c r="J14522" s="1">
        <v>0</v>
      </c>
      <c r="K14522" t="s">
        <v>23238</v>
      </c>
      <c r="L14522" t="s">
        <v>52288</v>
      </c>
      <c r="M14522" t="s">
        <v>52289</v>
      </c>
    </row>
    <row r="14523" spans="1:13">
      <c r="A14523" s="1" t="s">
        <v>16540</v>
      </c>
      <c r="B14523">
        <v>4.4046211539957599E-4</v>
      </c>
      <c r="C14523" s="1">
        <v>1.36876652302734E-5</v>
      </c>
      <c r="D14523">
        <v>0</v>
      </c>
      <c r="E14523">
        <v>0.23936170212766</v>
      </c>
      <c r="F14523">
        <v>2.5906735751295299E-3</v>
      </c>
      <c r="G14523">
        <v>8.6206896551724102E-3</v>
      </c>
      <c r="H14523">
        <v>0</v>
      </c>
      <c r="I14523">
        <v>1.26050420168067E-2</v>
      </c>
      <c r="J14523" s="1" t="s">
        <v>23229</v>
      </c>
      <c r="K14523" t="s">
        <v>23240</v>
      </c>
      <c r="L14523" t="s">
        <v>52290</v>
      </c>
      <c r="M14523" t="s">
        <v>52291</v>
      </c>
    </row>
    <row r="14524" spans="1:13">
      <c r="A14524" s="1" t="s">
        <v>16541</v>
      </c>
      <c r="B14524">
        <v>5.6980673819457503E-6</v>
      </c>
      <c r="C14524" s="1">
        <v>2.2490284893849598E-6</v>
      </c>
      <c r="D14524">
        <v>1</v>
      </c>
      <c r="E14524">
        <v>1</v>
      </c>
      <c r="F14524">
        <v>1</v>
      </c>
      <c r="G14524">
        <v>0.75714285714285701</v>
      </c>
      <c r="H14524">
        <v>0.98648648648648696</v>
      </c>
      <c r="I14524">
        <v>0.97093023255813904</v>
      </c>
      <c r="J14524" s="1">
        <v>1</v>
      </c>
      <c r="K14524" t="s">
        <v>23237</v>
      </c>
      <c r="L14524" t="s">
        <v>52292</v>
      </c>
      <c r="M14524" t="s">
        <v>52293</v>
      </c>
    </row>
    <row r="14525" spans="1:13">
      <c r="A14525" s="1" t="s">
        <v>16542</v>
      </c>
      <c r="B14525">
        <v>3.4224244458928103E-8</v>
      </c>
      <c r="C14525" s="1">
        <v>6.9321890164703599E-8</v>
      </c>
      <c r="D14525">
        <v>1</v>
      </c>
      <c r="E14525">
        <v>0.99473684210526303</v>
      </c>
      <c r="F14525">
        <v>0.992307692307692</v>
      </c>
      <c r="G14525">
        <v>1</v>
      </c>
      <c r="H14525">
        <v>1</v>
      </c>
      <c r="I14525">
        <v>1</v>
      </c>
      <c r="J14525" s="1">
        <v>0.45</v>
      </c>
      <c r="K14525" t="s">
        <v>23240</v>
      </c>
      <c r="L14525" t="s">
        <v>52294</v>
      </c>
      <c r="M14525" t="s">
        <v>52295</v>
      </c>
    </row>
    <row r="14526" spans="1:13">
      <c r="A14526" s="1" t="s">
        <v>16543</v>
      </c>
      <c r="B14526">
        <v>5.0751094607568899E-5</v>
      </c>
      <c r="C14526" s="1">
        <v>1.3040476572266801E-4</v>
      </c>
      <c r="D14526">
        <v>0</v>
      </c>
      <c r="E14526">
        <v>0</v>
      </c>
      <c r="F14526">
        <v>0.203125</v>
      </c>
      <c r="G14526">
        <v>0</v>
      </c>
      <c r="H14526">
        <v>4.2372881355932202E-2</v>
      </c>
      <c r="I14526">
        <v>0</v>
      </c>
      <c r="J14526" s="1">
        <v>1</v>
      </c>
      <c r="K14526" t="s">
        <v>23240</v>
      </c>
      <c r="L14526" t="s">
        <v>52296</v>
      </c>
      <c r="M14526" t="s">
        <v>52297</v>
      </c>
    </row>
    <row r="14527" spans="1:13">
      <c r="A14527" s="1" t="s">
        <v>16544</v>
      </c>
      <c r="B14527">
        <v>9.8068371614319801E-9</v>
      </c>
      <c r="C14527" s="1">
        <v>4.6718780388561702E-6</v>
      </c>
      <c r="D14527">
        <v>0</v>
      </c>
      <c r="E14527">
        <v>5.2083333333333296E-3</v>
      </c>
      <c r="F14527">
        <v>3.8461538461538498E-2</v>
      </c>
      <c r="G14527">
        <v>8.7719298245613996E-3</v>
      </c>
      <c r="H14527">
        <v>0</v>
      </c>
      <c r="I14527">
        <v>0</v>
      </c>
      <c r="J14527" s="1">
        <v>4.5454545454545497E-2</v>
      </c>
      <c r="K14527" t="s">
        <v>23242</v>
      </c>
      <c r="L14527" t="s">
        <v>52298</v>
      </c>
      <c r="M14527" t="s">
        <v>52299</v>
      </c>
    </row>
    <row r="14528" spans="1:13">
      <c r="A14528" s="1" t="s">
        <v>16545</v>
      </c>
      <c r="B14528">
        <v>3.5494649994505699E-9</v>
      </c>
      <c r="C14528" s="1">
        <v>1.1711125213205199E-6</v>
      </c>
      <c r="D14528">
        <v>0</v>
      </c>
      <c r="E14528">
        <v>0</v>
      </c>
      <c r="F14528">
        <v>2.77777777777799E-3</v>
      </c>
      <c r="G14528">
        <v>0</v>
      </c>
      <c r="H14528">
        <v>9.9009900990100208E-3</v>
      </c>
      <c r="I14528">
        <v>0</v>
      </c>
      <c r="J14528" s="1">
        <v>0.35</v>
      </c>
      <c r="K14528" t="s">
        <v>23243</v>
      </c>
      <c r="L14528" t="s">
        <v>52300</v>
      </c>
      <c r="M14528" t="s">
        <v>52301</v>
      </c>
    </row>
    <row r="14529" spans="1:13">
      <c r="A14529" s="1" t="s">
        <v>16546</v>
      </c>
      <c r="B14529">
        <v>8.2508688794717596E-5</v>
      </c>
      <c r="C14529" s="1">
        <v>8.2281925817507599E-5</v>
      </c>
      <c r="D14529">
        <v>0.77500000000000002</v>
      </c>
      <c r="E14529">
        <v>0.858108108108108</v>
      </c>
      <c r="F14529">
        <v>0.61111111111111105</v>
      </c>
      <c r="G14529">
        <v>0.5</v>
      </c>
      <c r="H14529">
        <v>0.86885245901639296</v>
      </c>
      <c r="I14529">
        <v>0.82258064516129004</v>
      </c>
      <c r="J14529" s="1" t="s">
        <v>23229</v>
      </c>
      <c r="K14529" t="s">
        <v>23238</v>
      </c>
      <c r="L14529" t="s">
        <v>52302</v>
      </c>
      <c r="M14529" t="s">
        <v>52303</v>
      </c>
    </row>
    <row r="14530" spans="1:13">
      <c r="A14530" s="1" t="s">
        <v>16547</v>
      </c>
      <c r="B14530">
        <v>1.5786564237339401E-5</v>
      </c>
      <c r="C14530" s="1">
        <v>1.0846999002787499E-5</v>
      </c>
      <c r="D14530">
        <v>1</v>
      </c>
      <c r="E14530">
        <v>1</v>
      </c>
      <c r="F14530">
        <v>0.87012987012986998</v>
      </c>
      <c r="G14530">
        <v>0.97297297297297303</v>
      </c>
      <c r="H14530">
        <v>0.92592592592592604</v>
      </c>
      <c r="I14530">
        <v>0.98557692307692302</v>
      </c>
      <c r="J14530" s="1">
        <v>1</v>
      </c>
      <c r="K14530" t="s">
        <v>23241</v>
      </c>
      <c r="L14530" t="s">
        <v>52304</v>
      </c>
      <c r="M14530" t="s">
        <v>52305</v>
      </c>
    </row>
    <row r="14531" spans="1:13">
      <c r="A14531" s="1" t="s">
        <v>16548</v>
      </c>
      <c r="B14531">
        <v>7.4843229385772795E-7</v>
      </c>
      <c r="C14531" s="1">
        <v>5.5743351081307898E-8</v>
      </c>
      <c r="D14531">
        <v>0.79545454545454497</v>
      </c>
      <c r="E14531">
        <v>0.953125</v>
      </c>
      <c r="F14531">
        <v>0.99698795180722899</v>
      </c>
      <c r="G14531">
        <v>1</v>
      </c>
      <c r="H14531">
        <v>0.98780487804878003</v>
      </c>
      <c r="I14531">
        <v>1</v>
      </c>
      <c r="J14531" s="1">
        <v>1</v>
      </c>
      <c r="K14531" t="s">
        <v>23238</v>
      </c>
      <c r="L14531" t="s">
        <v>52306</v>
      </c>
      <c r="M14531" t="s">
        <v>52307</v>
      </c>
    </row>
    <row r="14532" spans="1:13">
      <c r="A14532" s="1" t="s">
        <v>16549</v>
      </c>
      <c r="B14532">
        <v>6.4278006456887902E-4</v>
      </c>
      <c r="C14532" s="1">
        <v>1.0816588570285101E-3</v>
      </c>
      <c r="D14532">
        <v>0.51923076923076905</v>
      </c>
      <c r="E14532">
        <v>0.30434782608695699</v>
      </c>
      <c r="F14532">
        <v>0.5</v>
      </c>
      <c r="G14532">
        <v>0.90517241379310298</v>
      </c>
      <c r="H14532">
        <v>0.83482142857142905</v>
      </c>
      <c r="I14532">
        <v>0.66129032258064502</v>
      </c>
      <c r="J14532" s="1">
        <v>1</v>
      </c>
      <c r="K14532" t="s">
        <v>23239</v>
      </c>
      <c r="L14532" t="s">
        <v>52308</v>
      </c>
      <c r="M14532" t="s">
        <v>52309</v>
      </c>
    </row>
    <row r="14533" spans="1:13">
      <c r="A14533" s="1" t="s">
        <v>16550</v>
      </c>
      <c r="B14533">
        <v>5.7370561993441802E-5</v>
      </c>
      <c r="C14533" s="1">
        <v>8.8207210602491495E-6</v>
      </c>
      <c r="D14533">
        <v>0.70833333333333304</v>
      </c>
      <c r="E14533">
        <v>0.859375</v>
      </c>
      <c r="F14533">
        <v>1</v>
      </c>
      <c r="G14533">
        <v>0.55882352941176505</v>
      </c>
      <c r="H14533">
        <v>0.95945945945945899</v>
      </c>
      <c r="I14533">
        <v>0.80172413793103403</v>
      </c>
      <c r="J14533" s="1">
        <v>1</v>
      </c>
      <c r="K14533" t="s">
        <v>23238</v>
      </c>
      <c r="L14533" t="s">
        <v>52310</v>
      </c>
      <c r="M14533" t="s">
        <v>52311</v>
      </c>
    </row>
    <row r="14534" spans="1:13">
      <c r="A14534" s="1" t="s">
        <v>16551</v>
      </c>
      <c r="B14534">
        <v>1.6002774856155099E-4</v>
      </c>
      <c r="C14534" s="1">
        <v>7.6899453427896E-4</v>
      </c>
      <c r="D14534">
        <v>1</v>
      </c>
      <c r="E14534">
        <v>0.98958333333333304</v>
      </c>
      <c r="F14534">
        <v>0.520512820512821</v>
      </c>
      <c r="G14534">
        <v>0.99107142857142905</v>
      </c>
      <c r="H14534">
        <v>0.87719298245613997</v>
      </c>
      <c r="I14534">
        <v>0.97058823529411797</v>
      </c>
      <c r="J14534" s="1">
        <v>1</v>
      </c>
      <c r="K14534" t="s">
        <v>23239</v>
      </c>
      <c r="L14534" t="s">
        <v>52312</v>
      </c>
      <c r="M14534" t="s">
        <v>52313</v>
      </c>
    </row>
    <row r="14535" spans="1:13">
      <c r="A14535" s="1" t="s">
        <v>16552</v>
      </c>
      <c r="B14535">
        <v>7.7878511750024005E-7</v>
      </c>
      <c r="C14535" s="1">
        <v>1.7261518905602601E-6</v>
      </c>
      <c r="D14535">
        <v>0.984375</v>
      </c>
      <c r="E14535">
        <v>0.99411764705882399</v>
      </c>
      <c r="F14535">
        <v>0.98837209302325602</v>
      </c>
      <c r="G14535">
        <v>0.97058823529411797</v>
      </c>
      <c r="H14535">
        <v>1</v>
      </c>
      <c r="I14535">
        <v>0.94444444444444398</v>
      </c>
      <c r="J14535" s="1">
        <v>1</v>
      </c>
      <c r="K14535" t="s">
        <v>23237</v>
      </c>
      <c r="L14535" t="s">
        <v>52314</v>
      </c>
      <c r="M14535" t="s">
        <v>52315</v>
      </c>
    </row>
    <row r="14536" spans="1:13">
      <c r="A14536" s="1" t="s">
        <v>16553</v>
      </c>
      <c r="B14536">
        <v>4.8125512174116299E-6</v>
      </c>
      <c r="C14536" s="1">
        <v>2.2418110232662101E-5</v>
      </c>
      <c r="D14536">
        <v>4.8387096774193498E-2</v>
      </c>
      <c r="E14536">
        <v>0.171875</v>
      </c>
      <c r="F14536">
        <v>1.2953367875647701E-2</v>
      </c>
      <c r="G14536">
        <v>0</v>
      </c>
      <c r="H14536">
        <v>0</v>
      </c>
      <c r="I14536">
        <v>0</v>
      </c>
      <c r="J14536" s="1" t="s">
        <v>23229</v>
      </c>
      <c r="K14536" t="s">
        <v>23240</v>
      </c>
      <c r="L14536" t="s">
        <v>52316</v>
      </c>
      <c r="M14536" t="s">
        <v>52317</v>
      </c>
    </row>
    <row r="14537" spans="1:13">
      <c r="A14537" s="1" t="s">
        <v>16554</v>
      </c>
      <c r="B14537">
        <v>1.9940886545667199E-6</v>
      </c>
      <c r="C14537" s="1">
        <v>1.0056482596407199E-5</v>
      </c>
      <c r="D14537">
        <v>0.40384615384615402</v>
      </c>
      <c r="E14537">
        <v>0.38095238095238099</v>
      </c>
      <c r="F14537">
        <v>0.25722543352601202</v>
      </c>
      <c r="G14537">
        <v>4.5454545454545497E-2</v>
      </c>
      <c r="H14537">
        <v>0.214285714285714</v>
      </c>
      <c r="I14537">
        <v>9.6774193548387094E-2</v>
      </c>
      <c r="J14537" s="1">
        <v>0</v>
      </c>
      <c r="K14537" t="s">
        <v>23239</v>
      </c>
      <c r="L14537" t="s">
        <v>52318</v>
      </c>
      <c r="M14537" t="s">
        <v>52319</v>
      </c>
    </row>
    <row r="14538" spans="1:13">
      <c r="A14538" s="1" t="s">
        <v>16555</v>
      </c>
      <c r="B14538">
        <v>5.7382781689056902E-6</v>
      </c>
      <c r="C14538" s="1">
        <v>8.4007467102048305E-6</v>
      </c>
      <c r="D14538">
        <v>0</v>
      </c>
      <c r="E14538">
        <v>0</v>
      </c>
      <c r="F14538">
        <v>0.10344827586206901</v>
      </c>
      <c r="G14538">
        <v>1.4285714285714299E-2</v>
      </c>
      <c r="H14538">
        <v>8.7719298245613996E-3</v>
      </c>
      <c r="I14538">
        <v>1.5625E-2</v>
      </c>
      <c r="J14538" s="1">
        <v>0</v>
      </c>
      <c r="K14538" t="s">
        <v>23239</v>
      </c>
      <c r="L14538" t="s">
        <v>52320</v>
      </c>
      <c r="M14538" t="s">
        <v>52321</v>
      </c>
    </row>
    <row r="14539" spans="1:13">
      <c r="A14539" s="1" t="s">
        <v>16556</v>
      </c>
      <c r="B14539">
        <v>1.3106496387820901E-5</v>
      </c>
      <c r="C14539" s="1">
        <v>7.0579055909188605E-5</v>
      </c>
      <c r="D14539">
        <v>3.125E-2</v>
      </c>
      <c r="E14539">
        <v>0.14117647058823499</v>
      </c>
      <c r="F14539">
        <v>0</v>
      </c>
      <c r="G14539">
        <v>4.0540540540540501E-2</v>
      </c>
      <c r="H14539">
        <v>7.1428571428571397E-2</v>
      </c>
      <c r="I14539">
        <v>0.08</v>
      </c>
      <c r="J14539" s="1">
        <v>0</v>
      </c>
      <c r="K14539" t="s">
        <v>23241</v>
      </c>
      <c r="L14539" t="s">
        <v>52322</v>
      </c>
      <c r="M14539" t="s">
        <v>52323</v>
      </c>
    </row>
    <row r="14540" spans="1:13">
      <c r="A14540" s="1" t="s">
        <v>16557</v>
      </c>
      <c r="B14540">
        <v>1.0577654892390299E-4</v>
      </c>
      <c r="C14540" s="1">
        <v>6.2093182953860801E-6</v>
      </c>
      <c r="D14540">
        <v>0.984375</v>
      </c>
      <c r="E14540">
        <v>0.84210526315789502</v>
      </c>
      <c r="F14540">
        <v>0.98445595854922296</v>
      </c>
      <c r="G14540">
        <v>0.96808510638297895</v>
      </c>
      <c r="H14540">
        <v>0.98019801980197996</v>
      </c>
      <c r="I14540">
        <v>0.96052631578947401</v>
      </c>
      <c r="J14540" s="1" t="s">
        <v>23229</v>
      </c>
      <c r="K14540" t="s">
        <v>23241</v>
      </c>
      <c r="L14540" t="s">
        <v>52324</v>
      </c>
      <c r="M14540" t="s">
        <v>52325</v>
      </c>
    </row>
    <row r="14541" spans="1:13">
      <c r="A14541" s="1" t="s">
        <v>16558</v>
      </c>
      <c r="B14541">
        <v>9.3281862512722101E-4</v>
      </c>
      <c r="C14541" s="1">
        <v>1.6573917927813799E-5</v>
      </c>
      <c r="D14541">
        <v>0.921875</v>
      </c>
      <c r="E14541">
        <v>0.48958333333333298</v>
      </c>
      <c r="F14541">
        <v>0.98969072164948502</v>
      </c>
      <c r="G14541">
        <v>0.98245614035087703</v>
      </c>
      <c r="H14541">
        <v>0.96460176991150404</v>
      </c>
      <c r="I14541">
        <v>0.95041322314049603</v>
      </c>
      <c r="J14541" s="1">
        <v>0.95454545454545503</v>
      </c>
      <c r="K14541" t="s">
        <v>23238</v>
      </c>
      <c r="L14541" t="s">
        <v>52326</v>
      </c>
      <c r="M14541" t="s">
        <v>52327</v>
      </c>
    </row>
    <row r="14542" spans="1:13">
      <c r="A14542" s="1" t="s">
        <v>16559</v>
      </c>
      <c r="B14542">
        <v>0</v>
      </c>
      <c r="C14542" s="1">
        <v>0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 s="1">
        <v>6.25E-2</v>
      </c>
      <c r="K14542" t="s">
        <v>23239</v>
      </c>
      <c r="L14542" t="s">
        <v>52328</v>
      </c>
      <c r="M14542" t="s">
        <v>52329</v>
      </c>
    </row>
    <row r="14543" spans="1:13">
      <c r="A14543" s="1" t="s">
        <v>16560</v>
      </c>
      <c r="B14543">
        <v>1.23411355095322E-5</v>
      </c>
      <c r="C14543" s="1">
        <v>1.2570854661005301E-5</v>
      </c>
      <c r="D14543">
        <v>7.69230769230769E-2</v>
      </c>
      <c r="E14543">
        <v>0.206666666666667</v>
      </c>
      <c r="F14543">
        <v>6.1111111111111102E-2</v>
      </c>
      <c r="G14543">
        <v>8.3333333333333301E-2</v>
      </c>
      <c r="H14543">
        <v>6.0606060606060601E-2</v>
      </c>
      <c r="I14543">
        <v>0.19620253164557</v>
      </c>
      <c r="J14543" s="1">
        <v>1</v>
      </c>
      <c r="K14543" t="s">
        <v>23239</v>
      </c>
      <c r="L14543" t="s">
        <v>52330</v>
      </c>
      <c r="M14543" t="s">
        <v>52331</v>
      </c>
    </row>
    <row r="14544" spans="1:13">
      <c r="A14544" s="1" t="s">
        <v>16561</v>
      </c>
      <c r="B14544">
        <v>1.4837401906553801E-5</v>
      </c>
      <c r="C14544" s="1">
        <v>1.4046576373382701E-6</v>
      </c>
      <c r="D14544">
        <v>6.8965517241379296E-2</v>
      </c>
      <c r="E14544">
        <v>0</v>
      </c>
      <c r="F14544">
        <v>6.7567567567567599E-2</v>
      </c>
      <c r="G14544">
        <v>0.14655172413793099</v>
      </c>
      <c r="H14544">
        <v>2.23214285714286E-2</v>
      </c>
      <c r="I14544">
        <v>0.134146341463415</v>
      </c>
      <c r="J14544" s="1" t="s">
        <v>23229</v>
      </c>
      <c r="K14544" t="s">
        <v>23242</v>
      </c>
      <c r="L14544" t="s">
        <v>52332</v>
      </c>
      <c r="M14544" t="s">
        <v>52333</v>
      </c>
    </row>
    <row r="14545" spans="1:13">
      <c r="A14545" s="1" t="s">
        <v>16562</v>
      </c>
      <c r="B14545">
        <v>1.8065968738523999E-6</v>
      </c>
      <c r="C14545" s="1">
        <v>6.0214338523705399E-7</v>
      </c>
      <c r="D14545">
        <v>0.82258064516129004</v>
      </c>
      <c r="E14545">
        <v>0.921875</v>
      </c>
      <c r="F14545">
        <v>0.99736842105263201</v>
      </c>
      <c r="G14545">
        <v>0.99090909090909096</v>
      </c>
      <c r="H14545">
        <v>0.99122807017543901</v>
      </c>
      <c r="I14545">
        <v>0.98453608247422697</v>
      </c>
      <c r="J14545" s="1" t="s">
        <v>23229</v>
      </c>
      <c r="K14545" t="s">
        <v>23240</v>
      </c>
      <c r="L14545" t="s">
        <v>52334</v>
      </c>
      <c r="M14545" t="s">
        <v>52335</v>
      </c>
    </row>
    <row r="14546" spans="1:13">
      <c r="A14546" s="1" t="s">
        <v>16563</v>
      </c>
      <c r="B14546">
        <v>1.7452169205395001E-6</v>
      </c>
      <c r="C14546" s="1">
        <v>4.4462765655150299E-5</v>
      </c>
      <c r="D14546">
        <v>0.98333333333333295</v>
      </c>
      <c r="E14546">
        <v>1</v>
      </c>
      <c r="F14546">
        <v>0.99147727272727304</v>
      </c>
      <c r="G14546">
        <v>1</v>
      </c>
      <c r="H14546">
        <v>0.86627906976744196</v>
      </c>
      <c r="I14546">
        <v>0.92708333333333304</v>
      </c>
      <c r="J14546" s="1">
        <v>1</v>
      </c>
      <c r="K14546" t="s">
        <v>23238</v>
      </c>
      <c r="L14546" t="s">
        <v>52336</v>
      </c>
      <c r="M14546" t="s">
        <v>52337</v>
      </c>
    </row>
    <row r="14547" spans="1:13">
      <c r="A14547" s="1" t="s">
        <v>16564</v>
      </c>
      <c r="B14547">
        <v>4.2107414519675998E-7</v>
      </c>
      <c r="C14547" s="1">
        <v>1.43148591628066E-5</v>
      </c>
      <c r="D14547">
        <v>1</v>
      </c>
      <c r="E14547">
        <v>1</v>
      </c>
      <c r="F14547">
        <v>1</v>
      </c>
      <c r="G14547">
        <v>1</v>
      </c>
      <c r="H14547">
        <v>0.98648648648648696</v>
      </c>
      <c r="I14547">
        <v>0.97560975609756095</v>
      </c>
      <c r="J14547" s="1">
        <v>1</v>
      </c>
      <c r="K14547" t="s">
        <v>23238</v>
      </c>
      <c r="L14547" t="s">
        <v>52338</v>
      </c>
      <c r="M14547" t="s">
        <v>52339</v>
      </c>
    </row>
    <row r="14548" spans="1:13">
      <c r="A14548" s="1" t="s">
        <v>16565</v>
      </c>
      <c r="B14548">
        <v>4.7992144516992297E-6</v>
      </c>
      <c r="C14548" s="1">
        <v>3.3777455905685101E-7</v>
      </c>
      <c r="D14548">
        <v>0.98333333333333295</v>
      </c>
      <c r="E14548">
        <v>0.98484848484848497</v>
      </c>
      <c r="F14548">
        <v>0.984615384615385</v>
      </c>
      <c r="G14548">
        <v>0.86792452830188704</v>
      </c>
      <c r="H14548">
        <v>0.99115044247787598</v>
      </c>
      <c r="I14548">
        <v>0.84684684684684697</v>
      </c>
      <c r="J14548" s="1">
        <v>1</v>
      </c>
      <c r="K14548" t="s">
        <v>23240</v>
      </c>
      <c r="L14548" t="s">
        <v>52340</v>
      </c>
      <c r="M14548" t="s">
        <v>52341</v>
      </c>
    </row>
    <row r="14549" spans="1:13">
      <c r="A14549" s="1" t="s">
        <v>16566</v>
      </c>
      <c r="B14549">
        <v>4.6015376329021402E-7</v>
      </c>
      <c r="C14549" s="1">
        <v>1.4938464606298001E-5</v>
      </c>
      <c r="D14549">
        <v>0.92500000000000004</v>
      </c>
      <c r="E14549">
        <v>0.91818181818181799</v>
      </c>
      <c r="F14549">
        <v>0.77678571428571397</v>
      </c>
      <c r="G14549">
        <v>0.952380952380952</v>
      </c>
      <c r="H14549">
        <v>0.94202898550724601</v>
      </c>
      <c r="I14549">
        <v>0.93023255813953498</v>
      </c>
      <c r="J14549" s="1" t="s">
        <v>23229</v>
      </c>
      <c r="K14549" t="s">
        <v>23241</v>
      </c>
      <c r="L14549" t="s">
        <v>52342</v>
      </c>
      <c r="M14549" t="s">
        <v>52343</v>
      </c>
    </row>
    <row r="14550" spans="1:13">
      <c r="A14550" s="1" t="s">
        <v>16567</v>
      </c>
      <c r="B14550">
        <v>4.4561774504197398E-5</v>
      </c>
      <c r="C14550" s="1">
        <v>2.88308371559158E-6</v>
      </c>
      <c r="D14550">
        <v>0.75</v>
      </c>
      <c r="E14550">
        <v>0.61538461538461497</v>
      </c>
      <c r="F14550">
        <v>0.95338983050847503</v>
      </c>
      <c r="G14550">
        <v>1</v>
      </c>
      <c r="H14550">
        <v>0.83018867924528295</v>
      </c>
      <c r="I14550">
        <v>1</v>
      </c>
      <c r="J14550" s="1">
        <v>1</v>
      </c>
      <c r="K14550" t="s">
        <v>23238</v>
      </c>
      <c r="L14550" t="s">
        <v>52344</v>
      </c>
      <c r="M14550" t="s">
        <v>52345</v>
      </c>
    </row>
    <row r="14551" spans="1:13">
      <c r="A14551" s="1" t="s">
        <v>16568</v>
      </c>
      <c r="B14551">
        <v>1.7207008579360898E-5</v>
      </c>
      <c r="C14551" s="1">
        <v>2.1700402322657699E-4</v>
      </c>
      <c r="D14551">
        <v>8.0645161290322606E-2</v>
      </c>
      <c r="E14551">
        <v>1.0869565217391301E-2</v>
      </c>
      <c r="F14551">
        <v>5.6994818652849701E-2</v>
      </c>
      <c r="G14551">
        <v>0.11363636363636399</v>
      </c>
      <c r="H14551">
        <v>0.51980198019802004</v>
      </c>
      <c r="I14551">
        <v>0.26250000000000001</v>
      </c>
      <c r="J14551" s="1" t="s">
        <v>23229</v>
      </c>
      <c r="K14551" t="s">
        <v>23241</v>
      </c>
      <c r="L14551" t="s">
        <v>52346</v>
      </c>
      <c r="M14551" t="s">
        <v>52347</v>
      </c>
    </row>
    <row r="14552" spans="1:13">
      <c r="A14552" s="1" t="s">
        <v>16569</v>
      </c>
      <c r="B14552">
        <v>9.1090501663281893E-6</v>
      </c>
      <c r="C14552" s="1">
        <v>5.02441167707327E-5</v>
      </c>
      <c r="D14552">
        <v>1</v>
      </c>
      <c r="E14552">
        <v>1</v>
      </c>
      <c r="F14552">
        <v>1</v>
      </c>
      <c r="G14552">
        <v>0.52</v>
      </c>
      <c r="H14552">
        <v>0.94623655913978499</v>
      </c>
      <c r="I14552">
        <v>0.79381443298969101</v>
      </c>
      <c r="J14552" s="1">
        <v>1</v>
      </c>
      <c r="K14552" t="s">
        <v>23238</v>
      </c>
      <c r="L14552" t="s">
        <v>52348</v>
      </c>
      <c r="M14552" t="s">
        <v>52349</v>
      </c>
    </row>
    <row r="14553" spans="1:13">
      <c r="A14553" s="1" t="s">
        <v>16570</v>
      </c>
      <c r="B14553">
        <v>0</v>
      </c>
      <c r="C14553" s="1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 s="1">
        <v>0.9375</v>
      </c>
      <c r="K14553" t="s">
        <v>23242</v>
      </c>
      <c r="L14553" t="s">
        <v>52350</v>
      </c>
      <c r="M14553" t="s">
        <v>52351</v>
      </c>
    </row>
    <row r="14554" spans="1:13">
      <c r="A14554" s="1" t="s">
        <v>16571</v>
      </c>
      <c r="B14554">
        <v>2.2396272136543799E-5</v>
      </c>
      <c r="C14554" s="1">
        <v>7.7016175710387506E-5</v>
      </c>
      <c r="D14554">
        <v>0</v>
      </c>
      <c r="E14554">
        <v>5.2083333333333296E-3</v>
      </c>
      <c r="F14554">
        <v>6.9587628865979398E-2</v>
      </c>
      <c r="G14554">
        <v>9.2592592592592605E-3</v>
      </c>
      <c r="H14554">
        <v>0</v>
      </c>
      <c r="I14554">
        <v>0</v>
      </c>
      <c r="J14554" s="1">
        <v>0</v>
      </c>
      <c r="K14554" t="s">
        <v>23241</v>
      </c>
      <c r="L14554" t="s">
        <v>52352</v>
      </c>
      <c r="M14554" t="s">
        <v>52353</v>
      </c>
    </row>
    <row r="14555" spans="1:13">
      <c r="A14555" s="1" t="s">
        <v>16572</v>
      </c>
      <c r="B14555">
        <v>6.11589717851564E-5</v>
      </c>
      <c r="C14555" s="1">
        <v>1.3119454721738E-5</v>
      </c>
      <c r="D14555">
        <v>0.82142857142857095</v>
      </c>
      <c r="E14555">
        <v>0.57142857142857095</v>
      </c>
      <c r="F14555">
        <v>0.95370370370370405</v>
      </c>
      <c r="G14555">
        <v>1</v>
      </c>
      <c r="H14555">
        <v>0.99137931034482796</v>
      </c>
      <c r="I14555">
        <v>1</v>
      </c>
      <c r="J14555" s="1">
        <v>1</v>
      </c>
      <c r="K14555" t="s">
        <v>23238</v>
      </c>
      <c r="L14555" t="s">
        <v>52354</v>
      </c>
      <c r="M14555" t="s">
        <v>52355</v>
      </c>
    </row>
    <row r="14556" spans="1:13">
      <c r="A14556" s="1" t="s">
        <v>16573</v>
      </c>
      <c r="B14556">
        <v>1.3380446697240401E-5</v>
      </c>
      <c r="C14556" s="1">
        <v>3.1980272676601298E-5</v>
      </c>
      <c r="D14556">
        <v>1.6129032258064498E-2</v>
      </c>
      <c r="E14556">
        <v>0.14516129032258099</v>
      </c>
      <c r="F14556">
        <v>0.175392670157068</v>
      </c>
      <c r="G14556">
        <v>3.4090909090909102E-2</v>
      </c>
      <c r="H14556">
        <v>0.20283018867924499</v>
      </c>
      <c r="I14556">
        <v>6.6666666666666693E-2</v>
      </c>
      <c r="J14556" s="1">
        <v>0</v>
      </c>
      <c r="K14556" t="s">
        <v>23239</v>
      </c>
      <c r="L14556" t="s">
        <v>52356</v>
      </c>
      <c r="M14556" t="s">
        <v>52357</v>
      </c>
    </row>
    <row r="14557" spans="1:13">
      <c r="A14557" s="1" t="s">
        <v>16574</v>
      </c>
      <c r="B14557">
        <v>4.5823190616128998E-7</v>
      </c>
      <c r="C14557" s="1">
        <v>2.9223920841692099E-6</v>
      </c>
      <c r="D14557">
        <v>0.96666666666666701</v>
      </c>
      <c r="E14557">
        <v>0.97340425531914898</v>
      </c>
      <c r="F14557">
        <v>1</v>
      </c>
      <c r="G14557">
        <v>1</v>
      </c>
      <c r="H14557">
        <v>1</v>
      </c>
      <c r="I14557">
        <v>0.99565217391304395</v>
      </c>
      <c r="J14557" s="1">
        <v>1</v>
      </c>
      <c r="K14557" t="s">
        <v>23238</v>
      </c>
      <c r="L14557" t="s">
        <v>52358</v>
      </c>
      <c r="M14557" t="s">
        <v>52359</v>
      </c>
    </row>
    <row r="14558" spans="1:13">
      <c r="A14558" s="1" t="s">
        <v>16575</v>
      </c>
      <c r="B14558">
        <v>6.1560155787578399E-6</v>
      </c>
      <c r="C14558" s="1">
        <v>4.91080947915886E-6</v>
      </c>
      <c r="D14558">
        <v>6.5217391304347797E-2</v>
      </c>
      <c r="E14558">
        <v>0.17647058823529399</v>
      </c>
      <c r="F14558">
        <v>1.37931034482759E-2</v>
      </c>
      <c r="G14558">
        <v>3.125E-2</v>
      </c>
      <c r="H14558">
        <v>1.5625E-2</v>
      </c>
      <c r="I14558">
        <v>1.38888888888889E-2</v>
      </c>
      <c r="J14558" s="1">
        <v>0</v>
      </c>
      <c r="K14558" t="s">
        <v>23241</v>
      </c>
      <c r="L14558" t="s">
        <v>52360</v>
      </c>
      <c r="M14558" t="s">
        <v>52361</v>
      </c>
    </row>
    <row r="14559" spans="1:13">
      <c r="A14559" s="1" t="s">
        <v>16576</v>
      </c>
      <c r="B14559">
        <v>1.7324280592510101E-4</v>
      </c>
      <c r="C14559" s="1">
        <v>5.3355868095416497E-4</v>
      </c>
      <c r="D14559">
        <v>0.32692307692307698</v>
      </c>
      <c r="E14559">
        <v>6.08108108108108E-2</v>
      </c>
      <c r="F14559">
        <v>0.64285714285714302</v>
      </c>
      <c r="G14559">
        <v>0.1</v>
      </c>
      <c r="H14559">
        <v>0.71875</v>
      </c>
      <c r="I14559">
        <v>0.42727272727272703</v>
      </c>
      <c r="J14559" s="1">
        <v>0.2</v>
      </c>
      <c r="K14559" t="s">
        <v>23242</v>
      </c>
      <c r="L14559" t="s">
        <v>52362</v>
      </c>
      <c r="M14559" t="s">
        <v>52363</v>
      </c>
    </row>
    <row r="14560" spans="1:13">
      <c r="A14560" s="1" t="s">
        <v>16577</v>
      </c>
      <c r="B14560">
        <v>4.79272750091935E-4</v>
      </c>
      <c r="C14560" s="1">
        <v>5.4821677701551197E-5</v>
      </c>
      <c r="D14560">
        <v>0.18333333333333299</v>
      </c>
      <c r="E14560">
        <v>0.23913043478260901</v>
      </c>
      <c r="F14560">
        <v>8.0000000000000002E-3</v>
      </c>
      <c r="G14560">
        <v>0</v>
      </c>
      <c r="H14560">
        <v>0</v>
      </c>
      <c r="I14560">
        <v>3.0172413793103401E-2</v>
      </c>
      <c r="J14560" s="1">
        <v>0</v>
      </c>
      <c r="K14560" t="s">
        <v>23239</v>
      </c>
      <c r="L14560" t="s">
        <v>52364</v>
      </c>
      <c r="M14560" t="s">
        <v>52365</v>
      </c>
    </row>
    <row r="14561" spans="1:13">
      <c r="A14561" s="1" t="s">
        <v>16578</v>
      </c>
      <c r="B14561">
        <v>1.1930751349144299E-5</v>
      </c>
      <c r="C14561" s="1">
        <v>2.6865704508475501E-6</v>
      </c>
      <c r="D14561">
        <v>0</v>
      </c>
      <c r="E14561">
        <v>0</v>
      </c>
      <c r="F14561">
        <v>6.6037735849056603E-2</v>
      </c>
      <c r="G14561">
        <v>1.1904761904761901E-2</v>
      </c>
      <c r="H14561">
        <v>4.6666666666666697E-2</v>
      </c>
      <c r="I14561">
        <v>0</v>
      </c>
      <c r="J14561" s="1">
        <v>0</v>
      </c>
      <c r="K14561" t="s">
        <v>23241</v>
      </c>
      <c r="L14561" t="s">
        <v>52366</v>
      </c>
      <c r="M14561" t="s">
        <v>52367</v>
      </c>
    </row>
    <row r="14562" spans="1:13">
      <c r="A14562" s="1" t="s">
        <v>16579</v>
      </c>
      <c r="B14562">
        <v>5.90070983098089E-6</v>
      </c>
      <c r="C14562" s="1">
        <v>1.25180465874179E-5</v>
      </c>
      <c r="D14562">
        <v>0</v>
      </c>
      <c r="E14562">
        <v>0</v>
      </c>
      <c r="F14562">
        <v>2.27272727272727E-2</v>
      </c>
      <c r="G14562">
        <v>0</v>
      </c>
      <c r="H14562">
        <v>5.4054054054054099E-2</v>
      </c>
      <c r="I14562">
        <v>2.9166666666666698E-2</v>
      </c>
      <c r="J14562" s="1">
        <v>4.5454545454545497E-2</v>
      </c>
      <c r="K14562" t="s">
        <v>23241</v>
      </c>
      <c r="L14562" t="s">
        <v>52368</v>
      </c>
      <c r="M14562" t="s">
        <v>52369</v>
      </c>
    </row>
    <row r="14563" spans="1:13">
      <c r="A14563" s="1" t="s">
        <v>16580</v>
      </c>
      <c r="B14563">
        <v>2.1160150248153301E-4</v>
      </c>
      <c r="C14563" s="1">
        <v>2.5441444906020298E-3</v>
      </c>
      <c r="D14563">
        <v>0.67741935483870996</v>
      </c>
      <c r="E14563">
        <v>0.48876404494381998</v>
      </c>
      <c r="F14563">
        <v>0.319148936170213</v>
      </c>
      <c r="G14563">
        <v>0.87037037037037002</v>
      </c>
      <c r="H14563">
        <v>0.58108108108108103</v>
      </c>
      <c r="I14563">
        <v>0.88695652173912998</v>
      </c>
      <c r="J14563" s="1">
        <v>0</v>
      </c>
      <c r="K14563" t="s">
        <v>23241</v>
      </c>
      <c r="L14563" t="s">
        <v>52370</v>
      </c>
      <c r="M14563" t="s">
        <v>52371</v>
      </c>
    </row>
    <row r="14564" spans="1:13">
      <c r="A14564" s="1" t="s">
        <v>16581</v>
      </c>
      <c r="B14564">
        <v>4.9159830382892298E-5</v>
      </c>
      <c r="C14564" s="1">
        <v>4.9195659372207197E-7</v>
      </c>
      <c r="D14564">
        <v>7.1428571428571397E-2</v>
      </c>
      <c r="E14564">
        <v>0.12121212121212099</v>
      </c>
      <c r="F14564">
        <v>0.75748502994012001</v>
      </c>
      <c r="G14564">
        <v>0.54878048780487798</v>
      </c>
      <c r="H14564">
        <v>0.92352941176470604</v>
      </c>
      <c r="I14564">
        <v>0.52586206896551702</v>
      </c>
      <c r="J14564" s="1" t="s">
        <v>23229</v>
      </c>
      <c r="K14564" t="s">
        <v>23242</v>
      </c>
      <c r="L14564" t="s">
        <v>52372</v>
      </c>
      <c r="M14564" t="s">
        <v>52373</v>
      </c>
    </row>
    <row r="14565" spans="1:13">
      <c r="A14565" s="1" t="s">
        <v>16582</v>
      </c>
      <c r="B14565">
        <v>1.15623646854183E-4</v>
      </c>
      <c r="C14565" s="1">
        <v>3.7141740019341503E-5</v>
      </c>
      <c r="D14565">
        <v>1</v>
      </c>
      <c r="E14565">
        <v>1</v>
      </c>
      <c r="F14565">
        <v>0.78488372093023295</v>
      </c>
      <c r="G14565">
        <v>0.97142857142857097</v>
      </c>
      <c r="H14565">
        <v>0.93529411764705905</v>
      </c>
      <c r="I14565">
        <v>0.97959183673469397</v>
      </c>
      <c r="J14565" s="1">
        <v>1</v>
      </c>
      <c r="K14565" t="s">
        <v>23238</v>
      </c>
      <c r="L14565" t="s">
        <v>52374</v>
      </c>
      <c r="M14565" t="s">
        <v>52375</v>
      </c>
    </row>
    <row r="14566" spans="1:13">
      <c r="A14566" s="1" t="s">
        <v>16583</v>
      </c>
      <c r="B14566">
        <v>4.1216522961946198E-6</v>
      </c>
      <c r="C14566" s="1">
        <v>2.9879841626989199E-6</v>
      </c>
      <c r="D14566">
        <v>1.7857142857142901E-2</v>
      </c>
      <c r="E14566">
        <v>6.17283950617284E-3</v>
      </c>
      <c r="F14566">
        <v>1.04895104895105E-2</v>
      </c>
      <c r="G14566">
        <v>9.4827586206896505E-2</v>
      </c>
      <c r="H14566">
        <v>0</v>
      </c>
      <c r="I14566">
        <v>1.4285714285714299E-2</v>
      </c>
      <c r="J14566" s="1" t="s">
        <v>23229</v>
      </c>
      <c r="K14566" t="s">
        <v>23238</v>
      </c>
      <c r="L14566" t="s">
        <v>52376</v>
      </c>
      <c r="M14566" t="s">
        <v>52377</v>
      </c>
    </row>
    <row r="14567" spans="1:13">
      <c r="A14567" s="1" t="s">
        <v>16584</v>
      </c>
      <c r="B14567">
        <v>5.3694169384920499E-6</v>
      </c>
      <c r="C14567" s="1">
        <v>3.3989655773227298E-7</v>
      </c>
      <c r="D14567">
        <v>0.93548387096774199</v>
      </c>
      <c r="E14567">
        <v>0.97916666666666696</v>
      </c>
      <c r="F14567">
        <v>0.981958762886598</v>
      </c>
      <c r="G14567">
        <v>1</v>
      </c>
      <c r="H14567">
        <v>0.99532710280373804</v>
      </c>
      <c r="I14567">
        <v>1</v>
      </c>
      <c r="J14567" s="1">
        <v>0.95</v>
      </c>
      <c r="K14567" t="s">
        <v>23241</v>
      </c>
      <c r="L14567" t="s">
        <v>52378</v>
      </c>
      <c r="M14567" t="s">
        <v>52379</v>
      </c>
    </row>
    <row r="14568" spans="1:13">
      <c r="A14568" s="1" t="s">
        <v>16585</v>
      </c>
      <c r="B14568">
        <v>1.28040075415402E-5</v>
      </c>
      <c r="C14568" s="1">
        <v>4.3288347148928801E-5</v>
      </c>
      <c r="D14568">
        <v>0</v>
      </c>
      <c r="E14568">
        <v>0</v>
      </c>
      <c r="F14568">
        <v>0</v>
      </c>
      <c r="G14568">
        <v>0.29310344827586199</v>
      </c>
      <c r="H14568">
        <v>0</v>
      </c>
      <c r="I14568">
        <v>0.11600000000000001</v>
      </c>
      <c r="J14568" s="1">
        <v>0</v>
      </c>
      <c r="K14568" t="s">
        <v>23241</v>
      </c>
      <c r="L14568" t="s">
        <v>52380</v>
      </c>
      <c r="M14568" t="s">
        <v>52381</v>
      </c>
    </row>
    <row r="14569" spans="1:13">
      <c r="A14569" s="1" t="s">
        <v>16586</v>
      </c>
      <c r="B14569">
        <v>5.3205687825955599E-9</v>
      </c>
      <c r="C14569" s="1">
        <v>1.9261568328984498E-8</v>
      </c>
      <c r="D14569">
        <v>1</v>
      </c>
      <c r="E14569">
        <v>1</v>
      </c>
      <c r="F14569">
        <v>0.95483870967741902</v>
      </c>
      <c r="G14569">
        <v>1</v>
      </c>
      <c r="H14569">
        <v>1</v>
      </c>
      <c r="I14569">
        <v>1</v>
      </c>
      <c r="J14569" s="1">
        <v>1</v>
      </c>
      <c r="K14569" t="s">
        <v>23241</v>
      </c>
      <c r="L14569" t="s">
        <v>52382</v>
      </c>
      <c r="M14569" t="s">
        <v>52383</v>
      </c>
    </row>
    <row r="14570" spans="1:13">
      <c r="A14570" s="1" t="s">
        <v>16587</v>
      </c>
      <c r="B14570">
        <v>4.6361678090182798E-5</v>
      </c>
      <c r="C14570" s="1">
        <v>1.22268764123627E-6</v>
      </c>
      <c r="D14570">
        <v>0.80952380952380998</v>
      </c>
      <c r="E14570">
        <v>0.76027397260273999</v>
      </c>
      <c r="F14570">
        <v>0.97872340425531901</v>
      </c>
      <c r="G14570">
        <v>0.82142857142857095</v>
      </c>
      <c r="H14570">
        <v>0.95945945945945899</v>
      </c>
      <c r="I14570">
        <v>0.85106382978723405</v>
      </c>
      <c r="J14570" s="1">
        <v>1</v>
      </c>
      <c r="K14570" t="s">
        <v>23240</v>
      </c>
      <c r="L14570" t="s">
        <v>52384</v>
      </c>
      <c r="M14570" t="s">
        <v>52385</v>
      </c>
    </row>
    <row r="14571" spans="1:13">
      <c r="A14571" s="1" t="s">
        <v>16588</v>
      </c>
      <c r="B14571">
        <v>9.4857610393968406E-6</v>
      </c>
      <c r="C14571" s="1">
        <v>1.1950351531278801E-7</v>
      </c>
      <c r="D14571">
        <v>0.92307692307692302</v>
      </c>
      <c r="E14571">
        <v>0.98412698412698396</v>
      </c>
      <c r="F14571">
        <v>0.965189873417722</v>
      </c>
      <c r="G14571">
        <v>1</v>
      </c>
      <c r="H14571">
        <v>1</v>
      </c>
      <c r="I14571">
        <v>0.94594594594594605</v>
      </c>
      <c r="J14571" s="1" t="s">
        <v>23229</v>
      </c>
      <c r="K14571" t="s">
        <v>23238</v>
      </c>
      <c r="L14571" t="s">
        <v>52386</v>
      </c>
      <c r="M14571" t="s">
        <v>52387</v>
      </c>
    </row>
    <row r="14572" spans="1:13">
      <c r="A14572" s="1" t="s">
        <v>16589</v>
      </c>
      <c r="B14572">
        <v>4.7743050673926398E-7</v>
      </c>
      <c r="C14572" s="1">
        <v>8.3872998606271299E-7</v>
      </c>
      <c r="D14572">
        <v>6.8965517241379296E-2</v>
      </c>
      <c r="E14572">
        <v>0</v>
      </c>
      <c r="F14572">
        <v>1.02040816326531E-2</v>
      </c>
      <c r="G14572">
        <v>0</v>
      </c>
      <c r="H14572">
        <v>1.49253731343284E-2</v>
      </c>
      <c r="I14572">
        <v>8.1081081081081099E-2</v>
      </c>
      <c r="J14572" s="1" t="s">
        <v>23229</v>
      </c>
      <c r="K14572" t="s">
        <v>23237</v>
      </c>
      <c r="L14572" t="s">
        <v>52388</v>
      </c>
      <c r="M14572" t="s">
        <v>52389</v>
      </c>
    </row>
    <row r="14573" spans="1:13">
      <c r="A14573" s="1" t="s">
        <v>16590</v>
      </c>
      <c r="B14573">
        <v>1.09835321480367E-6</v>
      </c>
      <c r="C14573" s="1">
        <v>4.7498657579981803E-9</v>
      </c>
      <c r="D14573">
        <v>0</v>
      </c>
      <c r="E14573">
        <v>2.9761904761904798E-2</v>
      </c>
      <c r="F14573">
        <v>2.4242424242424201E-2</v>
      </c>
      <c r="G14573">
        <v>0</v>
      </c>
      <c r="H14573">
        <v>1.2820512820512799E-2</v>
      </c>
      <c r="I14573">
        <v>0</v>
      </c>
      <c r="J14573" s="1">
        <v>0.3</v>
      </c>
      <c r="K14573" t="s">
        <v>23238</v>
      </c>
      <c r="L14573" t="s">
        <v>52390</v>
      </c>
      <c r="M14573" t="s">
        <v>52391</v>
      </c>
    </row>
    <row r="14574" spans="1:13">
      <c r="A14574" s="1" t="s">
        <v>16591</v>
      </c>
      <c r="B14574">
        <v>3.5688253634496497E-5</v>
      </c>
      <c r="C14574" s="1">
        <v>1.19712723841182E-4</v>
      </c>
      <c r="D14574">
        <v>0</v>
      </c>
      <c r="E14574">
        <v>0</v>
      </c>
      <c r="F14574">
        <v>0.17435897435897399</v>
      </c>
      <c r="G14574">
        <v>0</v>
      </c>
      <c r="H14574">
        <v>4.1284403669724801E-2</v>
      </c>
      <c r="I14574">
        <v>1.38888888888889E-2</v>
      </c>
      <c r="J14574" s="1">
        <v>0</v>
      </c>
      <c r="K14574" t="s">
        <v>23242</v>
      </c>
      <c r="L14574" t="s">
        <v>52392</v>
      </c>
      <c r="M14574" t="s">
        <v>52393</v>
      </c>
    </row>
    <row r="14575" spans="1:13">
      <c r="A14575" s="1" t="s">
        <v>16592</v>
      </c>
      <c r="B14575">
        <v>2.4388475066110898E-6</v>
      </c>
      <c r="C14575" s="1">
        <v>8.6978642995919602E-7</v>
      </c>
      <c r="D14575">
        <v>0</v>
      </c>
      <c r="E14575">
        <v>0</v>
      </c>
      <c r="F14575">
        <v>5.8035714285713969E-2</v>
      </c>
      <c r="G14575">
        <v>0</v>
      </c>
      <c r="H14575">
        <v>8.0645161290320289E-3</v>
      </c>
      <c r="I14575">
        <v>3.125E-2</v>
      </c>
      <c r="J14575" s="1">
        <v>0</v>
      </c>
      <c r="K14575" t="s">
        <v>23246</v>
      </c>
      <c r="L14575" t="s">
        <v>52394</v>
      </c>
      <c r="M14575" t="s">
        <v>52395</v>
      </c>
    </row>
    <row r="14576" spans="1:13">
      <c r="A14576" s="1" t="s">
        <v>16593</v>
      </c>
      <c r="B14576">
        <v>1.27667501219549E-5</v>
      </c>
      <c r="C14576" s="1">
        <v>5.33232130330473E-4</v>
      </c>
      <c r="D14576">
        <v>0.703125</v>
      </c>
      <c r="E14576">
        <v>0.70212765957446799</v>
      </c>
      <c r="F14576">
        <v>0.992307692307692</v>
      </c>
      <c r="G14576">
        <v>0.32758620689655199</v>
      </c>
      <c r="H14576">
        <v>0.77027027027026995</v>
      </c>
      <c r="I14576">
        <v>0.572033898305085</v>
      </c>
      <c r="J14576" s="1">
        <v>0</v>
      </c>
      <c r="K14576" t="s">
        <v>23239</v>
      </c>
      <c r="L14576" t="s">
        <v>52396</v>
      </c>
      <c r="M14576" t="s">
        <v>52397</v>
      </c>
    </row>
    <row r="14577" spans="1:13">
      <c r="A14577" s="1" t="s">
        <v>16594</v>
      </c>
      <c r="B14577">
        <v>1.5493165648695699E-7</v>
      </c>
      <c r="C14577" s="1">
        <v>6.0379275112269194E-8</v>
      </c>
      <c r="D14577">
        <v>0</v>
      </c>
      <c r="E14577">
        <v>5.2083333333333296E-3</v>
      </c>
      <c r="F14577">
        <v>0</v>
      </c>
      <c r="G14577">
        <v>0</v>
      </c>
      <c r="H14577">
        <v>4.3859649122806998E-3</v>
      </c>
      <c r="I14577">
        <v>2.4193548387096801E-2</v>
      </c>
      <c r="J14577" s="1">
        <v>0.81818181818181801</v>
      </c>
      <c r="K14577" t="s">
        <v>23241</v>
      </c>
      <c r="L14577" t="s">
        <v>52398</v>
      </c>
      <c r="M14577" t="s">
        <v>52399</v>
      </c>
    </row>
    <row r="14578" spans="1:13">
      <c r="A14578" s="1" t="s">
        <v>16595</v>
      </c>
      <c r="B14578">
        <v>3.4181909567721797E-5</v>
      </c>
      <c r="C14578" s="1">
        <v>6.5155870223012E-5</v>
      </c>
      <c r="D14578">
        <v>0</v>
      </c>
      <c r="E14578">
        <v>0</v>
      </c>
      <c r="F14578">
        <v>0.24316939890710401</v>
      </c>
      <c r="G14578">
        <v>0</v>
      </c>
      <c r="H14578">
        <v>1.58730158730159E-2</v>
      </c>
      <c r="I14578">
        <v>0</v>
      </c>
      <c r="J14578" s="1" t="s">
        <v>23229</v>
      </c>
      <c r="K14578" t="s">
        <v>23241</v>
      </c>
      <c r="L14578" t="s">
        <v>52400</v>
      </c>
      <c r="M14578" t="s">
        <v>52401</v>
      </c>
    </row>
    <row r="14579" spans="1:13">
      <c r="A14579" s="1" t="s">
        <v>16596</v>
      </c>
      <c r="B14579">
        <v>4.1126310084201401E-8</v>
      </c>
      <c r="C14579" s="1">
        <v>2.0395892036380801E-5</v>
      </c>
      <c r="D14579">
        <v>1</v>
      </c>
      <c r="E14579">
        <v>0.98863636363636398</v>
      </c>
      <c r="F14579">
        <v>0.94067796610169496</v>
      </c>
      <c r="G14579">
        <v>1</v>
      </c>
      <c r="H14579">
        <v>1</v>
      </c>
      <c r="I14579">
        <v>1</v>
      </c>
      <c r="J14579" s="1" t="s">
        <v>23229</v>
      </c>
      <c r="K14579" t="s">
        <v>23238</v>
      </c>
      <c r="L14579" t="s">
        <v>52402</v>
      </c>
      <c r="M14579" t="s">
        <v>52403</v>
      </c>
    </row>
    <row r="14580" spans="1:13">
      <c r="A14580" s="1" t="s">
        <v>16597</v>
      </c>
      <c r="B14580">
        <v>1.77954263636213E-6</v>
      </c>
      <c r="C14580" s="1">
        <v>3.5343496015276999E-6</v>
      </c>
      <c r="D14580">
        <v>5.5555555555555601E-2</v>
      </c>
      <c r="E14580">
        <v>0</v>
      </c>
      <c r="F14580">
        <v>5.95238095238095E-2</v>
      </c>
      <c r="G14580">
        <v>3.2258064516128997E-2</v>
      </c>
      <c r="H14580">
        <v>7.8125E-2</v>
      </c>
      <c r="I14580">
        <v>0.135135135135135</v>
      </c>
      <c r="J14580" s="1">
        <v>0</v>
      </c>
      <c r="K14580" t="s">
        <v>23241</v>
      </c>
      <c r="L14580" t="s">
        <v>52404</v>
      </c>
      <c r="M14580" t="s">
        <v>52405</v>
      </c>
    </row>
    <row r="14581" spans="1:13">
      <c r="A14581" s="1" t="s">
        <v>16598</v>
      </c>
      <c r="B14581">
        <v>6.8932297670219999E-5</v>
      </c>
      <c r="C14581" s="1">
        <v>1.6223858937219199E-4</v>
      </c>
      <c r="D14581">
        <v>0.5</v>
      </c>
      <c r="E14581">
        <v>0.69863013698630105</v>
      </c>
      <c r="F14581">
        <v>0.33055555555555599</v>
      </c>
      <c r="G14581">
        <v>0.86206896551724099</v>
      </c>
      <c r="H14581">
        <v>0.37719298245614002</v>
      </c>
      <c r="I14581">
        <v>0.58196721311475397</v>
      </c>
      <c r="J14581" s="1">
        <v>1</v>
      </c>
      <c r="K14581" t="s">
        <v>23239</v>
      </c>
      <c r="L14581" t="s">
        <v>52406</v>
      </c>
      <c r="M14581" t="s">
        <v>52407</v>
      </c>
    </row>
    <row r="14582" spans="1:13">
      <c r="A14582" s="1" t="s">
        <v>16599</v>
      </c>
      <c r="B14582">
        <v>4.6217738286246003E-5</v>
      </c>
      <c r="C14582" s="1">
        <v>7.3618096008553001E-7</v>
      </c>
      <c r="D14582">
        <v>1.5625E-2</v>
      </c>
      <c r="E14582">
        <v>7.5268817204301106E-2</v>
      </c>
      <c r="F14582">
        <v>0</v>
      </c>
      <c r="G14582">
        <v>8.9285714285714298E-3</v>
      </c>
      <c r="H14582">
        <v>0</v>
      </c>
      <c r="I14582">
        <v>0</v>
      </c>
      <c r="J14582" s="1">
        <v>0</v>
      </c>
      <c r="K14582" t="s">
        <v>23242</v>
      </c>
      <c r="L14582" t="s">
        <v>52408</v>
      </c>
      <c r="M14582" t="s">
        <v>52409</v>
      </c>
    </row>
    <row r="14583" spans="1:13">
      <c r="A14583" s="1" t="s">
        <v>16600</v>
      </c>
      <c r="B14583">
        <v>6.61086451608372E-5</v>
      </c>
      <c r="C14583" s="1">
        <v>2.5196733904029599E-6</v>
      </c>
      <c r="D14583">
        <v>0.952380952380952</v>
      </c>
      <c r="E14583">
        <v>0.73728813559322004</v>
      </c>
      <c r="F14583">
        <v>1</v>
      </c>
      <c r="G14583">
        <v>1</v>
      </c>
      <c r="H14583">
        <v>0.97826086956521696</v>
      </c>
      <c r="I14583">
        <v>1</v>
      </c>
      <c r="J14583" s="1">
        <v>1</v>
      </c>
      <c r="K14583" t="s">
        <v>23238</v>
      </c>
      <c r="L14583" t="s">
        <v>52410</v>
      </c>
      <c r="M14583" t="s">
        <v>52411</v>
      </c>
    </row>
    <row r="14584" spans="1:13">
      <c r="A14584" s="1" t="s">
        <v>16601</v>
      </c>
      <c r="B14584">
        <v>3.6863055140746601E-6</v>
      </c>
      <c r="C14584" s="1">
        <v>9.9892921814925904E-5</v>
      </c>
      <c r="D14584">
        <v>1</v>
      </c>
      <c r="E14584">
        <v>1</v>
      </c>
      <c r="F14584">
        <v>0.88918918918918899</v>
      </c>
      <c r="G14584">
        <v>0.98913043478260898</v>
      </c>
      <c r="H14584">
        <v>0.72340425531914898</v>
      </c>
      <c r="I14584">
        <v>0.96621621621621601</v>
      </c>
      <c r="J14584" s="1">
        <v>1</v>
      </c>
      <c r="K14584" t="s">
        <v>23241</v>
      </c>
      <c r="L14584" t="s">
        <v>52412</v>
      </c>
      <c r="M14584" t="s">
        <v>52413</v>
      </c>
    </row>
    <row r="14585" spans="1:13">
      <c r="A14585" s="1" t="s">
        <v>16602</v>
      </c>
      <c r="B14585">
        <v>0</v>
      </c>
      <c r="C14585" s="1">
        <v>0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 s="1">
        <v>1</v>
      </c>
      <c r="K14585" t="s">
        <v>23238</v>
      </c>
      <c r="L14585" t="s">
        <v>52414</v>
      </c>
      <c r="M14585" t="s">
        <v>52415</v>
      </c>
    </row>
    <row r="14586" spans="1:13">
      <c r="A14586" s="1" t="s">
        <v>16603</v>
      </c>
      <c r="B14586">
        <v>6.17048092926923E-5</v>
      </c>
      <c r="C14586" s="1">
        <v>8.8293406953721105E-5</v>
      </c>
      <c r="D14586">
        <v>0.63157894736842102</v>
      </c>
      <c r="E14586">
        <v>2.1276595744680899E-2</v>
      </c>
      <c r="F14586">
        <v>0.43913043478260899</v>
      </c>
      <c r="G14586">
        <v>0.1</v>
      </c>
      <c r="H14586">
        <v>6.3829787234042507E-2</v>
      </c>
      <c r="I14586">
        <v>0.141666666666667</v>
      </c>
      <c r="J14586" s="1">
        <v>0</v>
      </c>
      <c r="K14586" t="s">
        <v>23242</v>
      </c>
      <c r="L14586" t="s">
        <v>52416</v>
      </c>
      <c r="M14586" t="s">
        <v>52417</v>
      </c>
    </row>
    <row r="14587" spans="1:13">
      <c r="A14587" s="1" t="s">
        <v>16604</v>
      </c>
      <c r="B14587">
        <v>1.2309920458606301E-8</v>
      </c>
      <c r="C14587" s="1">
        <v>4.4861652831963802E-6</v>
      </c>
      <c r="D14587">
        <v>1</v>
      </c>
      <c r="E14587">
        <v>1</v>
      </c>
      <c r="F14587">
        <v>0.99739583333333304</v>
      </c>
      <c r="G14587">
        <v>0.90540540540540504</v>
      </c>
      <c r="H14587">
        <v>0.99553571428571397</v>
      </c>
      <c r="I14587">
        <v>1</v>
      </c>
      <c r="J14587" s="1">
        <v>9.0909090909090898E-2</v>
      </c>
      <c r="K14587" t="s">
        <v>23239</v>
      </c>
      <c r="L14587" t="s">
        <v>52418</v>
      </c>
      <c r="M14587" t="s">
        <v>52419</v>
      </c>
    </row>
    <row r="14588" spans="1:13">
      <c r="A14588" s="1" t="s">
        <v>16605</v>
      </c>
      <c r="B14588">
        <v>1.10629494378893E-6</v>
      </c>
      <c r="C14588" s="1">
        <v>1.1700252443601801E-5</v>
      </c>
      <c r="D14588">
        <v>0</v>
      </c>
      <c r="E14588">
        <v>5.2631578947368403E-3</v>
      </c>
      <c r="F14588">
        <v>4.6632124352331598E-2</v>
      </c>
      <c r="G14588">
        <v>0</v>
      </c>
      <c r="H14588">
        <v>1.8181818181818198E-2</v>
      </c>
      <c r="I14588">
        <v>4.5045045045045001E-3</v>
      </c>
      <c r="J14588" s="1">
        <v>0</v>
      </c>
      <c r="K14588" t="s">
        <v>23241</v>
      </c>
      <c r="L14588" t="s">
        <v>52420</v>
      </c>
      <c r="M14588" t="s">
        <v>52421</v>
      </c>
    </row>
    <row r="14589" spans="1:13">
      <c r="A14589" s="1" t="s">
        <v>16606</v>
      </c>
      <c r="B14589">
        <v>1.28720953774278E-5</v>
      </c>
      <c r="C14589" s="1">
        <v>4.65492688950787E-5</v>
      </c>
      <c r="D14589">
        <v>0</v>
      </c>
      <c r="E14589">
        <v>0</v>
      </c>
      <c r="F14589">
        <v>1.72413793103448E-2</v>
      </c>
      <c r="G14589">
        <v>0</v>
      </c>
      <c r="H14589">
        <v>6.6371681415929196E-2</v>
      </c>
      <c r="I14589">
        <v>1.03092783505155E-2</v>
      </c>
      <c r="J14589" s="1" t="s">
        <v>23229</v>
      </c>
      <c r="K14589" t="s">
        <v>23241</v>
      </c>
      <c r="L14589" t="s">
        <v>52422</v>
      </c>
      <c r="M14589" t="s">
        <v>52423</v>
      </c>
    </row>
    <row r="14590" spans="1:13">
      <c r="A14590" s="1" t="s">
        <v>16607</v>
      </c>
      <c r="B14590">
        <v>1.2264678877735901E-4</v>
      </c>
      <c r="C14590" s="1">
        <v>2.6366519343509801E-5</v>
      </c>
      <c r="D14590">
        <v>0.11111111111111099</v>
      </c>
      <c r="E14590">
        <v>0.104166666666667</v>
      </c>
      <c r="F14590">
        <v>0.55291005291005302</v>
      </c>
      <c r="G14590">
        <v>0.13265306122449</v>
      </c>
      <c r="H14590">
        <v>0.483333333333333</v>
      </c>
      <c r="I14590">
        <v>0.22794117647058801</v>
      </c>
      <c r="J14590" s="1">
        <v>0</v>
      </c>
      <c r="K14590" t="s">
        <v>23237</v>
      </c>
      <c r="L14590" t="s">
        <v>52424</v>
      </c>
      <c r="M14590" t="s">
        <v>52425</v>
      </c>
    </row>
    <row r="14591" spans="1:13">
      <c r="A14591" s="1" t="s">
        <v>16608</v>
      </c>
      <c r="B14591">
        <v>3.9419750687279702E-7</v>
      </c>
      <c r="C14591" s="1">
        <v>4.8171506094616796E-7</v>
      </c>
      <c r="D14591">
        <v>0</v>
      </c>
      <c r="E14591">
        <v>0</v>
      </c>
      <c r="F14591">
        <v>7.9896907216494797E-2</v>
      </c>
      <c r="G14591">
        <v>8.9285714285714298E-3</v>
      </c>
      <c r="H14591">
        <v>2.27272727272727E-2</v>
      </c>
      <c r="I14591">
        <v>4.4642857142857097E-3</v>
      </c>
      <c r="J14591" s="1">
        <v>0</v>
      </c>
      <c r="K14591" t="s">
        <v>23242</v>
      </c>
      <c r="L14591" t="s">
        <v>52426</v>
      </c>
      <c r="M14591" t="s">
        <v>52427</v>
      </c>
    </row>
    <row r="14592" spans="1:13">
      <c r="A14592" s="1" t="s">
        <v>16609</v>
      </c>
      <c r="B14592">
        <v>3.6437806374054301E-7</v>
      </c>
      <c r="C14592" s="1">
        <v>4.2174426921672502E-7</v>
      </c>
      <c r="D14592">
        <v>1</v>
      </c>
      <c r="E14592">
        <v>1</v>
      </c>
      <c r="F14592">
        <v>1</v>
      </c>
      <c r="G14592">
        <v>0.96296296296296302</v>
      </c>
      <c r="H14592">
        <v>0.99561403508771895</v>
      </c>
      <c r="I14592">
        <v>0.95901639344262302</v>
      </c>
      <c r="J14592" s="1">
        <v>1</v>
      </c>
      <c r="K14592" t="s">
        <v>23241</v>
      </c>
      <c r="L14592" t="s">
        <v>52428</v>
      </c>
      <c r="M14592" t="s">
        <v>52429</v>
      </c>
    </row>
    <row r="14593" spans="1:13">
      <c r="A14593" s="1" t="s">
        <v>16610</v>
      </c>
      <c r="B14593">
        <v>1.6175331710454399E-5</v>
      </c>
      <c r="C14593" s="1">
        <v>1.5373147759581101E-6</v>
      </c>
      <c r="D14593">
        <v>1.5625E-2</v>
      </c>
      <c r="E14593">
        <v>0</v>
      </c>
      <c r="F14593">
        <v>5.6994818652849701E-2</v>
      </c>
      <c r="G14593">
        <v>2.1739130434782601E-2</v>
      </c>
      <c r="H14593">
        <v>6.8421052631578994E-2</v>
      </c>
      <c r="I14593">
        <v>3.5211267605633798E-2</v>
      </c>
      <c r="J14593" s="1">
        <v>0.05</v>
      </c>
      <c r="K14593" t="s">
        <v>23242</v>
      </c>
      <c r="L14593" t="s">
        <v>52430</v>
      </c>
      <c r="M14593" t="s">
        <v>52431</v>
      </c>
    </row>
    <row r="14594" spans="1:13">
      <c r="A14594" s="1" t="s">
        <v>16611</v>
      </c>
      <c r="B14594">
        <v>1.89548806281545E-4</v>
      </c>
      <c r="C14594" s="1">
        <v>3.57049628865062E-8</v>
      </c>
      <c r="D14594">
        <v>3.125E-2</v>
      </c>
      <c r="E14594">
        <v>0.13978494623655899</v>
      </c>
      <c r="F14594">
        <v>1.18343195266272E-2</v>
      </c>
      <c r="G14594">
        <v>3.4883720930232599E-2</v>
      </c>
      <c r="H14594">
        <v>4.9019607843137298E-3</v>
      </c>
      <c r="I14594">
        <v>3.37837837837838E-2</v>
      </c>
      <c r="J14594" s="1">
        <v>0</v>
      </c>
      <c r="K14594" t="s">
        <v>23239</v>
      </c>
      <c r="L14594" t="s">
        <v>52432</v>
      </c>
      <c r="M14594" t="s">
        <v>52433</v>
      </c>
    </row>
    <row r="14595" spans="1:13">
      <c r="A14595" s="1" t="s">
        <v>16612</v>
      </c>
      <c r="B14595">
        <v>8.9389029305928898E-9</v>
      </c>
      <c r="C14595" s="1">
        <v>1.07023297607098E-5</v>
      </c>
      <c r="D14595">
        <v>0.96875</v>
      </c>
      <c r="E14595">
        <v>1</v>
      </c>
      <c r="F14595">
        <v>0.99481865284974103</v>
      </c>
      <c r="G14595">
        <v>0.77906976744186096</v>
      </c>
      <c r="H14595">
        <v>0.99009900990098998</v>
      </c>
      <c r="I14595">
        <v>0.92063492063492103</v>
      </c>
      <c r="J14595" s="1">
        <v>1</v>
      </c>
      <c r="K14595" t="s">
        <v>23240</v>
      </c>
      <c r="L14595" t="s">
        <v>52434</v>
      </c>
      <c r="M14595" t="s">
        <v>52435</v>
      </c>
    </row>
    <row r="14596" spans="1:13">
      <c r="A14596" s="1" t="s">
        <v>16613</v>
      </c>
      <c r="B14596">
        <v>1.7555070140156599E-6</v>
      </c>
      <c r="C14596" s="1">
        <v>1.75231839829968E-6</v>
      </c>
      <c r="D14596">
        <v>0.98275862068965503</v>
      </c>
      <c r="E14596">
        <v>1</v>
      </c>
      <c r="F14596">
        <v>1</v>
      </c>
      <c r="G14596">
        <v>1</v>
      </c>
      <c r="H14596">
        <v>0.98333333333333295</v>
      </c>
      <c r="I14596">
        <v>1</v>
      </c>
      <c r="J14596" s="1">
        <v>0</v>
      </c>
      <c r="K14596" t="s">
        <v>23239</v>
      </c>
      <c r="L14596" t="s">
        <v>52436</v>
      </c>
      <c r="M14596" t="s">
        <v>52437</v>
      </c>
    </row>
    <row r="14597" spans="1:13">
      <c r="A14597" s="1" t="s">
        <v>16614</v>
      </c>
      <c r="B14597">
        <v>5.2125658068818798E-5</v>
      </c>
      <c r="C14597" s="1">
        <v>2.3848175284619501E-5</v>
      </c>
      <c r="D14597">
        <v>0.3125</v>
      </c>
      <c r="E14597">
        <v>0.25263157894736799</v>
      </c>
      <c r="F14597">
        <v>5.1282051282051301E-2</v>
      </c>
      <c r="G14597">
        <v>2.5862068965517199E-2</v>
      </c>
      <c r="H14597">
        <v>1.3157894736842099E-2</v>
      </c>
      <c r="I14597">
        <v>0.04</v>
      </c>
      <c r="J14597" s="1">
        <v>0</v>
      </c>
      <c r="K14597" t="s">
        <v>23239</v>
      </c>
      <c r="L14597" t="s">
        <v>52438</v>
      </c>
      <c r="M14597" t="s">
        <v>52439</v>
      </c>
    </row>
    <row r="14598" spans="1:13">
      <c r="A14598" s="1" t="s">
        <v>16615</v>
      </c>
      <c r="B14598">
        <v>2.6652638428836799E-6</v>
      </c>
      <c r="C14598" s="1">
        <v>1.3928332596175699E-5</v>
      </c>
      <c r="D14598">
        <v>1</v>
      </c>
      <c r="E14598">
        <v>1</v>
      </c>
      <c r="F14598">
        <v>0.92638036809815905</v>
      </c>
      <c r="G14598">
        <v>1</v>
      </c>
      <c r="H14598">
        <v>1</v>
      </c>
      <c r="I14598">
        <v>1</v>
      </c>
      <c r="J14598" s="1">
        <v>1</v>
      </c>
      <c r="K14598" t="s">
        <v>23239</v>
      </c>
      <c r="L14598" t="s">
        <v>52440</v>
      </c>
      <c r="M14598" t="s">
        <v>52441</v>
      </c>
    </row>
    <row r="14599" spans="1:13">
      <c r="A14599" s="1" t="s">
        <v>16616</v>
      </c>
      <c r="B14599">
        <v>2.22888660966881E-7</v>
      </c>
      <c r="C14599" s="1">
        <v>8.4320735216049699E-8</v>
      </c>
      <c r="D14599">
        <v>1</v>
      </c>
      <c r="E14599">
        <v>1</v>
      </c>
      <c r="F14599">
        <v>0.97348484848484895</v>
      </c>
      <c r="G14599">
        <v>1</v>
      </c>
      <c r="H14599">
        <v>1</v>
      </c>
      <c r="I14599">
        <v>1</v>
      </c>
      <c r="J14599" s="1" t="s">
        <v>23229</v>
      </c>
      <c r="K14599" t="s">
        <v>23240</v>
      </c>
      <c r="L14599" t="s">
        <v>52442</v>
      </c>
      <c r="M14599" t="s">
        <v>52443</v>
      </c>
    </row>
    <row r="14600" spans="1:13">
      <c r="A14600" s="1" t="s">
        <v>16617</v>
      </c>
      <c r="B14600">
        <v>1.67671697489477E-6</v>
      </c>
      <c r="C14600" s="1">
        <v>6.4127877337953801E-6</v>
      </c>
      <c r="D14600">
        <v>0</v>
      </c>
      <c r="E14600">
        <v>0</v>
      </c>
      <c r="F14600">
        <v>0</v>
      </c>
      <c r="G14600">
        <v>0.105769230769231</v>
      </c>
      <c r="H14600">
        <v>2.2058823529411801E-2</v>
      </c>
      <c r="I14600">
        <v>4.0697674418604703E-2</v>
      </c>
      <c r="J14600" s="1">
        <v>0</v>
      </c>
      <c r="K14600" t="s">
        <v>23238</v>
      </c>
      <c r="L14600" t="s">
        <v>52444</v>
      </c>
      <c r="M14600" t="s">
        <v>52445</v>
      </c>
    </row>
    <row r="14601" spans="1:13">
      <c r="A14601" s="1" t="s">
        <v>16618</v>
      </c>
      <c r="B14601">
        <v>1.20621937798626E-6</v>
      </c>
      <c r="C14601" s="1">
        <v>9.1379917796420505E-6</v>
      </c>
      <c r="D14601">
        <v>0.95161290322580605</v>
      </c>
      <c r="E14601">
        <v>0.99425287356321801</v>
      </c>
      <c r="F14601">
        <v>0.942408376963351</v>
      </c>
      <c r="G14601">
        <v>0.46428571428571402</v>
      </c>
      <c r="H14601">
        <v>0.9375</v>
      </c>
      <c r="I14601">
        <v>0.75909090909090904</v>
      </c>
      <c r="J14601" s="1" t="s">
        <v>23229</v>
      </c>
      <c r="K14601" t="s">
        <v>23239</v>
      </c>
      <c r="L14601" t="s">
        <v>52446</v>
      </c>
      <c r="M14601" t="s">
        <v>52447</v>
      </c>
    </row>
    <row r="14602" spans="1:13">
      <c r="A14602" s="1" t="s">
        <v>16619</v>
      </c>
      <c r="B14602">
        <v>5.0911851166877199E-6</v>
      </c>
      <c r="C14602" s="1">
        <v>3.4587189024402498E-6</v>
      </c>
      <c r="D14602">
        <v>0</v>
      </c>
      <c r="E14602">
        <v>0</v>
      </c>
      <c r="F14602">
        <v>0.34062500000000001</v>
      </c>
      <c r="G14602">
        <v>2.8571428571428598E-2</v>
      </c>
      <c r="H14602">
        <v>0.253246753246753</v>
      </c>
      <c r="I14602">
        <v>1.0416666666666701E-2</v>
      </c>
      <c r="J14602" s="1">
        <v>0</v>
      </c>
      <c r="K14602" t="s">
        <v>23241</v>
      </c>
      <c r="L14602" t="s">
        <v>52448</v>
      </c>
      <c r="M14602" t="s">
        <v>52449</v>
      </c>
    </row>
    <row r="14603" spans="1:13">
      <c r="A14603" s="1" t="s">
        <v>16620</v>
      </c>
      <c r="B14603">
        <v>1.2427518401985801E-5</v>
      </c>
      <c r="C14603" s="1">
        <v>1.28560760971992E-7</v>
      </c>
      <c r="D14603">
        <v>0.94642857142857095</v>
      </c>
      <c r="E14603">
        <v>0.93902439024390205</v>
      </c>
      <c r="F14603">
        <v>0.95512820512820495</v>
      </c>
      <c r="G14603">
        <v>1</v>
      </c>
      <c r="H14603">
        <v>0.96190476190476204</v>
      </c>
      <c r="I14603">
        <v>0.96341463414634099</v>
      </c>
      <c r="J14603" s="1">
        <v>1</v>
      </c>
      <c r="K14603" t="s">
        <v>23238</v>
      </c>
      <c r="L14603" t="s">
        <v>52450</v>
      </c>
      <c r="M14603" t="s">
        <v>52451</v>
      </c>
    </row>
    <row r="14604" spans="1:13">
      <c r="A14604" s="1" t="s">
        <v>16621</v>
      </c>
      <c r="B14604">
        <v>2.8442123700689899E-5</v>
      </c>
      <c r="C14604" s="1">
        <v>5.4711065029567599E-4</v>
      </c>
      <c r="D14604">
        <v>0.984375</v>
      </c>
      <c r="E14604">
        <v>0.99468085106382997</v>
      </c>
      <c r="F14604">
        <v>0.80989583333333304</v>
      </c>
      <c r="G14604">
        <v>0.92156862745098</v>
      </c>
      <c r="H14604">
        <v>0.70792079207920799</v>
      </c>
      <c r="I14604">
        <v>0.88636363636363602</v>
      </c>
      <c r="J14604" s="1">
        <v>0.95454545454545503</v>
      </c>
      <c r="K14604" t="s">
        <v>23240</v>
      </c>
      <c r="L14604" t="s">
        <v>52452</v>
      </c>
      <c r="M14604" t="s">
        <v>52453</v>
      </c>
    </row>
    <row r="14605" spans="1:13">
      <c r="A14605" s="1" t="s">
        <v>16622</v>
      </c>
      <c r="B14605">
        <v>3.2864588717999702E-4</v>
      </c>
      <c r="C14605" s="1">
        <v>6.6269212104239702E-4</v>
      </c>
      <c r="D14605">
        <v>0.55000000000000004</v>
      </c>
      <c r="E14605">
        <v>0.36813186813186799</v>
      </c>
      <c r="F14605">
        <v>0.69337016574585597</v>
      </c>
      <c r="G14605">
        <v>6.0344827586206899E-2</v>
      </c>
      <c r="H14605">
        <v>0.41237113402061898</v>
      </c>
      <c r="I14605">
        <v>0.25403225806451601</v>
      </c>
      <c r="J14605" s="1">
        <v>0</v>
      </c>
      <c r="K14605" t="s">
        <v>23241</v>
      </c>
      <c r="L14605" t="s">
        <v>52454</v>
      </c>
      <c r="M14605" t="s">
        <v>52455</v>
      </c>
    </row>
    <row r="14606" spans="1:13">
      <c r="A14606" s="1" t="s">
        <v>16623</v>
      </c>
      <c r="B14606">
        <v>1.0584427532661199E-5</v>
      </c>
      <c r="C14606" s="1">
        <v>5.01096200003524E-5</v>
      </c>
      <c r="D14606">
        <v>9.375E-2</v>
      </c>
      <c r="E14606">
        <v>3.6458333333333301E-2</v>
      </c>
      <c r="F14606">
        <v>9.0206185567010294E-2</v>
      </c>
      <c r="G14606">
        <v>1.88679245283019E-2</v>
      </c>
      <c r="H14606">
        <v>0.19047619047618999</v>
      </c>
      <c r="I14606">
        <v>5.2380952380952403E-2</v>
      </c>
      <c r="J14606" s="1">
        <v>0</v>
      </c>
      <c r="K14606" t="s">
        <v>23241</v>
      </c>
      <c r="L14606" t="s">
        <v>52456</v>
      </c>
      <c r="M14606" t="s">
        <v>52457</v>
      </c>
    </row>
    <row r="14607" spans="1:13">
      <c r="A14607" s="1" t="s">
        <v>16624</v>
      </c>
      <c r="B14607">
        <v>3.0867160364336701E-7</v>
      </c>
      <c r="C14607" s="1">
        <v>1.3712035544763999E-7</v>
      </c>
      <c r="D14607">
        <v>0.984375</v>
      </c>
      <c r="E14607">
        <v>1</v>
      </c>
      <c r="F14607">
        <v>0.99739583333333304</v>
      </c>
      <c r="G14607">
        <v>0.98979591836734704</v>
      </c>
      <c r="H14607">
        <v>1</v>
      </c>
      <c r="I14607">
        <v>1</v>
      </c>
      <c r="J14607" s="1" t="s">
        <v>23229</v>
      </c>
      <c r="K14607" t="s">
        <v>23238</v>
      </c>
      <c r="L14607" t="s">
        <v>52458</v>
      </c>
      <c r="M14607" t="s">
        <v>52459</v>
      </c>
    </row>
    <row r="14608" spans="1:13">
      <c r="A14608" s="1" t="s">
        <v>16625</v>
      </c>
      <c r="B14608">
        <v>1.7883467057620001E-5</v>
      </c>
      <c r="C14608" s="1">
        <v>2.04244229848181E-5</v>
      </c>
      <c r="D14608">
        <v>0</v>
      </c>
      <c r="E14608">
        <v>0</v>
      </c>
      <c r="F14608">
        <v>0.189285714285714</v>
      </c>
      <c r="G14608">
        <v>0</v>
      </c>
      <c r="H14608">
        <v>1.2987012987013E-2</v>
      </c>
      <c r="I14608">
        <v>0</v>
      </c>
      <c r="J14608" s="1">
        <v>0</v>
      </c>
      <c r="K14608" t="s">
        <v>23241</v>
      </c>
      <c r="L14608" t="s">
        <v>52460</v>
      </c>
      <c r="M14608" t="s">
        <v>52461</v>
      </c>
    </row>
    <row r="14609" spans="1:13">
      <c r="A14609" s="1" t="s">
        <v>16626</v>
      </c>
      <c r="B14609">
        <v>1.13195865840653E-4</v>
      </c>
      <c r="C14609" s="1">
        <v>2.20793646390721E-5</v>
      </c>
      <c r="D14609">
        <v>4.6875E-2</v>
      </c>
      <c r="E14609">
        <v>0.22872340425531901</v>
      </c>
      <c r="F14609">
        <v>7.7720207253886E-3</v>
      </c>
      <c r="G14609">
        <v>0</v>
      </c>
      <c r="H14609">
        <v>9.5238095238095195E-3</v>
      </c>
      <c r="I14609">
        <v>2.2471910112359501E-2</v>
      </c>
      <c r="J14609" s="1">
        <v>4.5454545454545497E-2</v>
      </c>
      <c r="K14609" t="s">
        <v>23241</v>
      </c>
      <c r="L14609" t="s">
        <v>52462</v>
      </c>
      <c r="M14609" t="s">
        <v>52463</v>
      </c>
    </row>
    <row r="14610" spans="1:13">
      <c r="A14610" s="1" t="s">
        <v>16627</v>
      </c>
      <c r="B14610">
        <v>5.7940547677498802E-5</v>
      </c>
      <c r="C14610" s="1">
        <v>2.9040938833873101E-4</v>
      </c>
      <c r="D14610">
        <v>1</v>
      </c>
      <c r="E14610">
        <v>0.98484848484848497</v>
      </c>
      <c r="F14610">
        <v>0.67948717948717996</v>
      </c>
      <c r="G14610">
        <v>0.98275862068965503</v>
      </c>
      <c r="H14610">
        <v>0.97402597402597402</v>
      </c>
      <c r="I14610">
        <v>0.99019607843137303</v>
      </c>
      <c r="J14610" s="1" t="s">
        <v>23229</v>
      </c>
      <c r="K14610" t="s">
        <v>23240</v>
      </c>
      <c r="L14610" t="s">
        <v>52464</v>
      </c>
      <c r="M14610" t="s">
        <v>52465</v>
      </c>
    </row>
    <row r="14611" spans="1:13">
      <c r="A14611" s="1" t="s">
        <v>16628</v>
      </c>
      <c r="B14611">
        <v>3.55909454136902E-6</v>
      </c>
      <c r="C14611" s="1">
        <v>5.4039674479768598E-6</v>
      </c>
      <c r="D14611">
        <v>3.125E-2</v>
      </c>
      <c r="E14611">
        <v>1.0416666666666701E-2</v>
      </c>
      <c r="F14611">
        <v>7.6923076923076901E-3</v>
      </c>
      <c r="G14611">
        <v>0</v>
      </c>
      <c r="H14611">
        <v>0</v>
      </c>
      <c r="I14611">
        <v>3.2000000000000001E-2</v>
      </c>
      <c r="J14611" s="1">
        <v>0</v>
      </c>
      <c r="K14611" t="s">
        <v>23242</v>
      </c>
      <c r="L14611" t="s">
        <v>52466</v>
      </c>
      <c r="M14611" t="s">
        <v>52467</v>
      </c>
    </row>
    <row r="14612" spans="1:13">
      <c r="A14612" s="1" t="s">
        <v>16629</v>
      </c>
      <c r="B14612">
        <v>1.79131132865145E-5</v>
      </c>
      <c r="C14612" s="1">
        <v>5.3921551920917098E-6</v>
      </c>
      <c r="D14612">
        <v>0.64814814814814803</v>
      </c>
      <c r="E14612">
        <v>0.6875</v>
      </c>
      <c r="F14612">
        <v>0.93312101910828005</v>
      </c>
      <c r="G14612">
        <v>0.98648648648648696</v>
      </c>
      <c r="H14612">
        <v>0.891891891891892</v>
      </c>
      <c r="I14612">
        <v>0.93396226415094297</v>
      </c>
      <c r="J14612" s="1">
        <v>1</v>
      </c>
      <c r="K14612" t="s">
        <v>23238</v>
      </c>
      <c r="L14612" t="s">
        <v>52468</v>
      </c>
      <c r="M14612" t="s">
        <v>52469</v>
      </c>
    </row>
    <row r="14613" spans="1:13">
      <c r="A14613" s="1" t="s">
        <v>16630</v>
      </c>
      <c r="B14613">
        <v>9.4998508975002599E-7</v>
      </c>
      <c r="C14613" s="1">
        <v>6.4534127400294496E-6</v>
      </c>
      <c r="D14613">
        <v>7.8125E-2</v>
      </c>
      <c r="E14613">
        <v>0</v>
      </c>
      <c r="F14613">
        <v>4.9738219895287997E-2</v>
      </c>
      <c r="G14613">
        <v>1.7543859649122799E-2</v>
      </c>
      <c r="H14613">
        <v>5.7017543859649099E-2</v>
      </c>
      <c r="I14613">
        <v>4.0322580645161303E-2</v>
      </c>
      <c r="J14613" s="1">
        <v>4.5454545454545497E-2</v>
      </c>
      <c r="K14613" t="s">
        <v>23241</v>
      </c>
      <c r="L14613" t="s">
        <v>52470</v>
      </c>
      <c r="M14613" t="s">
        <v>52471</v>
      </c>
    </row>
    <row r="14614" spans="1:13">
      <c r="A14614" s="1" t="s">
        <v>16631</v>
      </c>
      <c r="B14614">
        <v>4.4175381933023901E-7</v>
      </c>
      <c r="C14614" s="1">
        <v>1.80192423912139E-6</v>
      </c>
      <c r="D14614">
        <v>1</v>
      </c>
      <c r="E14614">
        <v>1</v>
      </c>
      <c r="F14614">
        <v>0.98816568047337305</v>
      </c>
      <c r="G14614">
        <v>0.98913043478260898</v>
      </c>
      <c r="H14614">
        <v>0.98936170212765995</v>
      </c>
      <c r="I14614">
        <v>1</v>
      </c>
      <c r="J14614" s="1">
        <v>1</v>
      </c>
      <c r="K14614" t="s">
        <v>23238</v>
      </c>
      <c r="L14614" t="s">
        <v>52472</v>
      </c>
      <c r="M14614" t="s">
        <v>52473</v>
      </c>
    </row>
    <row r="14615" spans="1:13">
      <c r="A14615" s="1" t="s">
        <v>16632</v>
      </c>
      <c r="B14615">
        <v>3.3937610191220102E-7</v>
      </c>
      <c r="C14615" s="1">
        <v>1.6204164592377799E-5</v>
      </c>
      <c r="D14615">
        <v>1.6129032258064498E-2</v>
      </c>
      <c r="E14615">
        <v>0</v>
      </c>
      <c r="F14615">
        <v>0</v>
      </c>
      <c r="G14615">
        <v>0.375</v>
      </c>
      <c r="H14615">
        <v>2.8409090909090901E-2</v>
      </c>
      <c r="I14615">
        <v>0.125</v>
      </c>
      <c r="J14615" s="1">
        <v>0</v>
      </c>
      <c r="K14615" t="s">
        <v>23238</v>
      </c>
      <c r="L14615" t="s">
        <v>52474</v>
      </c>
      <c r="M14615" t="s">
        <v>52475</v>
      </c>
    </row>
    <row r="14616" spans="1:13">
      <c r="A14616" s="1" t="s">
        <v>16633</v>
      </c>
      <c r="B14616">
        <v>2.3732381271579601E-6</v>
      </c>
      <c r="C14616" s="1">
        <v>1.44612801403534E-5</v>
      </c>
      <c r="D14616">
        <v>5.1724137931034503E-2</v>
      </c>
      <c r="E14616">
        <v>3.4090909090909102E-2</v>
      </c>
      <c r="F14616">
        <v>6.64893617021277E-2</v>
      </c>
      <c r="G14616">
        <v>3.4482758620689703E-2</v>
      </c>
      <c r="H14616">
        <v>0.13157894736842099</v>
      </c>
      <c r="I14616">
        <v>4.0983606557376998E-2</v>
      </c>
      <c r="J14616" s="1">
        <v>0</v>
      </c>
      <c r="K14616" t="s">
        <v>23241</v>
      </c>
      <c r="L14616" t="s">
        <v>52476</v>
      </c>
      <c r="M14616" t="s">
        <v>52477</v>
      </c>
    </row>
    <row r="14617" spans="1:13">
      <c r="A14617" s="1" t="s">
        <v>16634</v>
      </c>
      <c r="B14617">
        <v>9.2041388702117594E-6</v>
      </c>
      <c r="C14617" s="1">
        <v>1.65877704867026E-6</v>
      </c>
      <c r="D14617">
        <v>1.6129032258064498E-2</v>
      </c>
      <c r="E14617">
        <v>0</v>
      </c>
      <c r="F14617">
        <v>8.0645161290322596E-3</v>
      </c>
      <c r="G14617">
        <v>0</v>
      </c>
      <c r="H14617">
        <v>5.1020408163265302E-3</v>
      </c>
      <c r="I14617">
        <v>4.67289719626168E-2</v>
      </c>
      <c r="J14617" s="1">
        <v>0.72727272727272696</v>
      </c>
      <c r="K14617" t="s">
        <v>23241</v>
      </c>
      <c r="L14617" t="s">
        <v>52478</v>
      </c>
      <c r="M14617" t="s">
        <v>52479</v>
      </c>
    </row>
    <row r="14618" spans="1:13">
      <c r="A14618" s="1" t="s">
        <v>16635</v>
      </c>
      <c r="B14618">
        <v>4.2201153942627797E-4</v>
      </c>
      <c r="C14618" s="1">
        <v>7.49201933018368E-6</v>
      </c>
      <c r="D14618">
        <v>0.20588235294117599</v>
      </c>
      <c r="E14618">
        <v>0.73563218390804597</v>
      </c>
      <c r="F14618">
        <v>0.18978102189780999</v>
      </c>
      <c r="G14618">
        <v>0.65</v>
      </c>
      <c r="H14618">
        <v>0.26415094339622602</v>
      </c>
      <c r="I14618">
        <v>0.39230769230769202</v>
      </c>
      <c r="J14618" s="1">
        <v>0</v>
      </c>
      <c r="K14618" t="s">
        <v>23238</v>
      </c>
      <c r="L14618" t="s">
        <v>52480</v>
      </c>
      <c r="M14618" t="s">
        <v>52481</v>
      </c>
    </row>
    <row r="14619" spans="1:13">
      <c r="A14619" s="1" t="s">
        <v>16636</v>
      </c>
      <c r="B14619">
        <v>2.2108963110129401E-7</v>
      </c>
      <c r="C14619" s="1">
        <v>1.8503720239607901E-6</v>
      </c>
      <c r="D14619">
        <v>0.98387096774193505</v>
      </c>
      <c r="E14619">
        <v>1</v>
      </c>
      <c r="F14619">
        <v>0.94845360824742297</v>
      </c>
      <c r="G14619">
        <v>1</v>
      </c>
      <c r="H14619">
        <v>0.98611111111111105</v>
      </c>
      <c r="I14619">
        <v>0.99509803921568596</v>
      </c>
      <c r="J14619" s="1">
        <v>1</v>
      </c>
      <c r="K14619" t="s">
        <v>23241</v>
      </c>
      <c r="L14619" t="s">
        <v>52482</v>
      </c>
      <c r="M14619" t="s">
        <v>52483</v>
      </c>
    </row>
    <row r="14620" spans="1:13">
      <c r="A14620" s="1" t="s">
        <v>16637</v>
      </c>
      <c r="B14620">
        <v>8.9831365707842306E-5</v>
      </c>
      <c r="C14620" s="1">
        <v>8.0335582806550994E-5</v>
      </c>
      <c r="D14620">
        <v>1</v>
      </c>
      <c r="E14620">
        <v>0.99479166666666696</v>
      </c>
      <c r="F14620">
        <v>0.58205128205128198</v>
      </c>
      <c r="G14620">
        <v>0.97058823529411797</v>
      </c>
      <c r="H14620">
        <v>0.75</v>
      </c>
      <c r="I14620">
        <v>0.972727272727273</v>
      </c>
      <c r="J14620" s="1">
        <v>1</v>
      </c>
      <c r="K14620" t="s">
        <v>23238</v>
      </c>
      <c r="L14620" t="s">
        <v>52484</v>
      </c>
      <c r="M14620" t="s">
        <v>52485</v>
      </c>
    </row>
    <row r="14621" spans="1:13">
      <c r="A14621" s="1" t="s">
        <v>16638</v>
      </c>
      <c r="B14621">
        <v>2.2706898822780001E-6</v>
      </c>
      <c r="C14621" s="1">
        <v>1.56128098297742E-7</v>
      </c>
      <c r="D14621">
        <v>1</v>
      </c>
      <c r="E14621">
        <v>1</v>
      </c>
      <c r="F14621">
        <v>0.87700534759358295</v>
      </c>
      <c r="G14621">
        <v>0.95121951219512202</v>
      </c>
      <c r="H14621">
        <v>0.83157894736842097</v>
      </c>
      <c r="I14621">
        <v>1</v>
      </c>
      <c r="J14621" s="1">
        <v>1</v>
      </c>
      <c r="K14621" t="s">
        <v>23238</v>
      </c>
      <c r="L14621" t="s">
        <v>52486</v>
      </c>
      <c r="M14621" t="s">
        <v>52487</v>
      </c>
    </row>
    <row r="14622" spans="1:13">
      <c r="A14622" s="1" t="s">
        <v>16639</v>
      </c>
      <c r="B14622">
        <v>2.8788647753109702E-5</v>
      </c>
      <c r="C14622" s="1">
        <v>2.0908733974407599E-5</v>
      </c>
      <c r="D14622">
        <v>0.55357142857142905</v>
      </c>
      <c r="E14622">
        <v>0.422222222222222</v>
      </c>
      <c r="F14622">
        <v>0.60106382978723405</v>
      </c>
      <c r="G14622">
        <v>0.26595744680851102</v>
      </c>
      <c r="H14622">
        <v>0.32110091743119301</v>
      </c>
      <c r="I14622">
        <v>0.60648148148148195</v>
      </c>
      <c r="J14622" s="1">
        <v>1</v>
      </c>
      <c r="K14622" t="s">
        <v>23241</v>
      </c>
      <c r="L14622" t="s">
        <v>52488</v>
      </c>
      <c r="M14622" t="s">
        <v>52489</v>
      </c>
    </row>
    <row r="14623" spans="1:13">
      <c r="A14623" s="1" t="s">
        <v>16640</v>
      </c>
      <c r="B14623">
        <v>4.8785272484589999E-7</v>
      </c>
      <c r="C14623" s="1">
        <v>4.6360896632589302E-6</v>
      </c>
      <c r="D14623">
        <v>1</v>
      </c>
      <c r="E14623">
        <v>0.99468085106382997</v>
      </c>
      <c r="F14623">
        <v>1</v>
      </c>
      <c r="G14623">
        <v>0.907407407407407</v>
      </c>
      <c r="H14623">
        <v>0.98660714285714302</v>
      </c>
      <c r="I14623">
        <v>0.96218487394957997</v>
      </c>
      <c r="J14623" s="1">
        <v>1</v>
      </c>
      <c r="K14623" t="s">
        <v>23238</v>
      </c>
      <c r="L14623" t="s">
        <v>52490</v>
      </c>
      <c r="M14623" t="s">
        <v>52491</v>
      </c>
    </row>
    <row r="14624" spans="1:13">
      <c r="A14624" s="1" t="s">
        <v>16641</v>
      </c>
      <c r="B14624">
        <v>2.83297695174887E-6</v>
      </c>
      <c r="C14624" s="1">
        <v>5.4760432450530502E-5</v>
      </c>
      <c r="D14624">
        <v>0.89473684210526305</v>
      </c>
      <c r="E14624">
        <v>0.91025641025641002</v>
      </c>
      <c r="F14624">
        <v>0.79470198675496695</v>
      </c>
      <c r="G14624">
        <v>0.91666666666666696</v>
      </c>
      <c r="H14624">
        <v>0.68023255813953498</v>
      </c>
      <c r="I14624">
        <v>0.61904761904761896</v>
      </c>
      <c r="J14624" s="1">
        <v>1</v>
      </c>
      <c r="K14624" t="s">
        <v>23240</v>
      </c>
      <c r="L14624" t="s">
        <v>52492</v>
      </c>
      <c r="M14624" t="s">
        <v>52493</v>
      </c>
    </row>
    <row r="14625" spans="1:13">
      <c r="A14625" s="1" t="s">
        <v>16642</v>
      </c>
      <c r="B14625">
        <v>2.1677894100621902E-5</v>
      </c>
      <c r="C14625" s="1">
        <v>1.6047404270176099E-4</v>
      </c>
      <c r="D14625">
        <v>0.83928571428571397</v>
      </c>
      <c r="E14625">
        <v>0.95833333333333304</v>
      </c>
      <c r="F14625">
        <v>0.73046875</v>
      </c>
      <c r="G14625">
        <v>0.97297297297297303</v>
      </c>
      <c r="H14625">
        <v>0.259493670886076</v>
      </c>
      <c r="I14625">
        <v>0.95679012345679004</v>
      </c>
      <c r="J14625" s="1" t="s">
        <v>23229</v>
      </c>
      <c r="K14625" t="s">
        <v>23240</v>
      </c>
      <c r="L14625" t="s">
        <v>52494</v>
      </c>
      <c r="M14625" t="s">
        <v>52495</v>
      </c>
    </row>
    <row r="14626" spans="1:13">
      <c r="A14626" s="1" t="s">
        <v>16643</v>
      </c>
      <c r="B14626">
        <v>1.07100581023315E-5</v>
      </c>
      <c r="C14626" s="1">
        <v>1.7406192019477601E-5</v>
      </c>
      <c r="D14626">
        <v>0.96551724137931005</v>
      </c>
      <c r="E14626">
        <v>1</v>
      </c>
      <c r="F14626">
        <v>0.94818652849740903</v>
      </c>
      <c r="G14626">
        <v>0.86111111111111105</v>
      </c>
      <c r="H14626">
        <v>0.963963963963964</v>
      </c>
      <c r="I14626">
        <v>0.91379310344827602</v>
      </c>
      <c r="J14626" s="1">
        <v>1</v>
      </c>
      <c r="K14626" t="s">
        <v>23238</v>
      </c>
      <c r="L14626" t="s">
        <v>52496</v>
      </c>
      <c r="M14626" t="s">
        <v>52497</v>
      </c>
    </row>
    <row r="14627" spans="1:13">
      <c r="A14627" s="1" t="s">
        <v>16644</v>
      </c>
      <c r="B14627">
        <v>5.7714509873602902E-7</v>
      </c>
      <c r="C14627" s="1">
        <v>9.0016831229592605E-10</v>
      </c>
      <c r="D14627">
        <v>1</v>
      </c>
      <c r="E14627">
        <v>0.98958333333333304</v>
      </c>
      <c r="F14627">
        <v>0.98445595854922296</v>
      </c>
      <c r="G14627">
        <v>0.91666666666666696</v>
      </c>
      <c r="H14627">
        <v>0.81531531531531498</v>
      </c>
      <c r="I14627">
        <v>0.97260273972602695</v>
      </c>
      <c r="J14627" s="1">
        <v>1</v>
      </c>
      <c r="K14627" t="s">
        <v>23238</v>
      </c>
      <c r="L14627" t="s">
        <v>52498</v>
      </c>
      <c r="M14627" t="s">
        <v>52499</v>
      </c>
    </row>
    <row r="14628" spans="1:13">
      <c r="A14628" s="1" t="s">
        <v>16645</v>
      </c>
      <c r="B14628">
        <v>1.27860918532176E-4</v>
      </c>
      <c r="C14628" s="1">
        <v>3.4010135164496297E-4</v>
      </c>
      <c r="D14628">
        <v>1.5625E-2</v>
      </c>
      <c r="E14628">
        <v>0</v>
      </c>
      <c r="F14628">
        <v>0.67179487179487196</v>
      </c>
      <c r="G14628">
        <v>3.6363636363636397E-2</v>
      </c>
      <c r="H14628">
        <v>0.65350877192982504</v>
      </c>
      <c r="I14628">
        <v>7.4999999999999997E-2</v>
      </c>
      <c r="J14628" s="1">
        <v>0</v>
      </c>
      <c r="K14628" t="s">
        <v>23241</v>
      </c>
      <c r="L14628" t="s">
        <v>52500</v>
      </c>
      <c r="M14628" t="s">
        <v>52501</v>
      </c>
    </row>
    <row r="14629" spans="1:13">
      <c r="A14629" s="1" t="s">
        <v>16646</v>
      </c>
      <c r="B14629">
        <v>7.8403279053787102E-6</v>
      </c>
      <c r="C14629" s="1">
        <v>1.76500866363255E-5</v>
      </c>
      <c r="D14629">
        <v>0.108695652173913</v>
      </c>
      <c r="E14629">
        <v>0</v>
      </c>
      <c r="F14629">
        <v>1.6339869281045801E-2</v>
      </c>
      <c r="G14629">
        <v>2.7027027027027001E-2</v>
      </c>
      <c r="H14629">
        <v>0.12686567164179099</v>
      </c>
      <c r="I14629">
        <v>3.7037037037037E-2</v>
      </c>
      <c r="J14629" s="1">
        <v>0</v>
      </c>
      <c r="K14629" t="s">
        <v>23238</v>
      </c>
      <c r="L14629" t="s">
        <v>52502</v>
      </c>
      <c r="M14629" t="s">
        <v>52503</v>
      </c>
    </row>
    <row r="14630" spans="1:13">
      <c r="A14630" s="1" t="s">
        <v>16647</v>
      </c>
      <c r="B14630">
        <v>1.3733590291133799E-4</v>
      </c>
      <c r="C14630" s="1">
        <v>4.8965369831190699E-5</v>
      </c>
      <c r="D14630">
        <v>0.68</v>
      </c>
      <c r="E14630">
        <v>0.88068181818181801</v>
      </c>
      <c r="F14630">
        <v>0.59523809523809501</v>
      </c>
      <c r="G14630">
        <v>0.78</v>
      </c>
      <c r="H14630">
        <v>0.94915254237288105</v>
      </c>
      <c r="I14630">
        <v>0.80232558139534904</v>
      </c>
      <c r="J14630" s="1">
        <v>1</v>
      </c>
      <c r="K14630" t="s">
        <v>23238</v>
      </c>
      <c r="L14630" t="s">
        <v>52504</v>
      </c>
      <c r="M14630" t="s">
        <v>52505</v>
      </c>
    </row>
    <row r="14631" spans="1:13">
      <c r="A14631" s="1" t="s">
        <v>16648</v>
      </c>
      <c r="B14631">
        <v>1.96184438032756E-6</v>
      </c>
      <c r="C14631" s="1">
        <v>1.3100738338145101E-6</v>
      </c>
      <c r="D14631">
        <v>1</v>
      </c>
      <c r="E14631">
        <v>1</v>
      </c>
      <c r="F14631">
        <v>0.93617021276595702</v>
      </c>
      <c r="G14631">
        <v>1</v>
      </c>
      <c r="H14631">
        <v>1</v>
      </c>
      <c r="I14631">
        <v>1</v>
      </c>
      <c r="J14631" s="1">
        <v>1</v>
      </c>
      <c r="K14631" t="s">
        <v>23239</v>
      </c>
      <c r="L14631" t="s">
        <v>52506</v>
      </c>
      <c r="M14631" t="s">
        <v>52507</v>
      </c>
    </row>
    <row r="14632" spans="1:13">
      <c r="A14632" s="1" t="s">
        <v>16649</v>
      </c>
      <c r="B14632">
        <v>1.44415351998707E-5</v>
      </c>
      <c r="C14632" s="1">
        <v>9.2553119623958605E-8</v>
      </c>
      <c r="D14632">
        <v>1</v>
      </c>
      <c r="E14632">
        <v>1</v>
      </c>
      <c r="F14632">
        <v>1</v>
      </c>
      <c r="G14632">
        <v>0.64655172413793105</v>
      </c>
      <c r="H14632">
        <v>0.95283018867924496</v>
      </c>
      <c r="I14632">
        <v>0.95491803278688503</v>
      </c>
      <c r="J14632" s="1">
        <v>1</v>
      </c>
      <c r="K14632" t="s">
        <v>23239</v>
      </c>
      <c r="L14632" t="s">
        <v>52508</v>
      </c>
      <c r="M14632" t="s">
        <v>52509</v>
      </c>
    </row>
    <row r="14633" spans="1:13">
      <c r="A14633" s="1" t="s">
        <v>16650</v>
      </c>
      <c r="B14633">
        <v>4.4718139329990601E-8</v>
      </c>
      <c r="C14633" s="1">
        <v>4.6496302190969598E-6</v>
      </c>
      <c r="D14633">
        <v>0</v>
      </c>
      <c r="E14633">
        <v>0</v>
      </c>
      <c r="F14633">
        <v>0</v>
      </c>
      <c r="G14633">
        <v>8.6206896551724102E-3</v>
      </c>
      <c r="H14633">
        <v>8.8495575221238902E-3</v>
      </c>
      <c r="I14633">
        <v>0</v>
      </c>
      <c r="J14633" s="1">
        <v>0.90909090909090895</v>
      </c>
      <c r="K14633" t="s">
        <v>23239</v>
      </c>
      <c r="L14633" t="s">
        <v>52510</v>
      </c>
      <c r="M14633" t="s">
        <v>52511</v>
      </c>
    </row>
    <row r="14634" spans="1:13">
      <c r="A14634" s="1" t="s">
        <v>16651</v>
      </c>
      <c r="B14634">
        <v>2.9661320811369501E-6</v>
      </c>
      <c r="C14634" s="1">
        <v>3.3852460341122997E-8</v>
      </c>
      <c r="D14634">
        <v>0</v>
      </c>
      <c r="E14634">
        <v>5.5555555555555601E-3</v>
      </c>
      <c r="F14634">
        <v>2.0725388601036301E-2</v>
      </c>
      <c r="G14634">
        <v>1.7543859649122799E-2</v>
      </c>
      <c r="H14634">
        <v>6.4220183486238494E-2</v>
      </c>
      <c r="I14634">
        <v>4.0322580645161298E-3</v>
      </c>
      <c r="J14634" s="1">
        <v>4.5454545454545497E-2</v>
      </c>
      <c r="K14634" t="s">
        <v>23240</v>
      </c>
      <c r="L14634" t="s">
        <v>52512</v>
      </c>
      <c r="M14634" t="s">
        <v>52513</v>
      </c>
    </row>
    <row r="14635" spans="1:13">
      <c r="A14635" s="1" t="s">
        <v>16652</v>
      </c>
      <c r="B14635">
        <v>2.4833985358122798E-4</v>
      </c>
      <c r="C14635" s="1">
        <v>1.6742390911741799E-5</v>
      </c>
      <c r="D14635">
        <v>0</v>
      </c>
      <c r="E14635">
        <v>0.407407407407407</v>
      </c>
      <c r="F14635">
        <v>2.7027027027026998E-3</v>
      </c>
      <c r="G14635">
        <v>0</v>
      </c>
      <c r="H14635">
        <v>5.4347826086956503E-3</v>
      </c>
      <c r="I14635">
        <v>1.1111111111111099E-2</v>
      </c>
      <c r="J14635" s="1">
        <v>4.5454545454545497E-2</v>
      </c>
      <c r="K14635" t="s">
        <v>23242</v>
      </c>
      <c r="L14635" t="s">
        <v>52514</v>
      </c>
      <c r="M14635" t="s">
        <v>52515</v>
      </c>
    </row>
    <row r="14636" spans="1:13">
      <c r="A14636" s="1" t="s">
        <v>16653</v>
      </c>
      <c r="B14636">
        <v>1.1513444556650901E-7</v>
      </c>
      <c r="C14636" s="1">
        <v>6.6741509850084797E-9</v>
      </c>
      <c r="D14636">
        <v>1</v>
      </c>
      <c r="E14636">
        <v>1</v>
      </c>
      <c r="F14636">
        <v>0.97354497354497305</v>
      </c>
      <c r="G14636">
        <v>1</v>
      </c>
      <c r="H14636">
        <v>0.99468085106382997</v>
      </c>
      <c r="I14636">
        <v>1</v>
      </c>
      <c r="J14636" s="1">
        <v>1</v>
      </c>
      <c r="K14636" t="s">
        <v>23241</v>
      </c>
      <c r="L14636" t="s">
        <v>52516</v>
      </c>
      <c r="M14636" t="s">
        <v>52517</v>
      </c>
    </row>
    <row r="14637" spans="1:13">
      <c r="A14637" s="1" t="s">
        <v>16654</v>
      </c>
      <c r="B14637">
        <v>1.8544148052241701E-5</v>
      </c>
      <c r="C14637" s="1">
        <v>4.6039352312567303E-6</v>
      </c>
      <c r="D14637">
        <v>1</v>
      </c>
      <c r="E14637">
        <v>0.84895833333333304</v>
      </c>
      <c r="F14637">
        <v>0.99484536082474195</v>
      </c>
      <c r="G14637">
        <v>1</v>
      </c>
      <c r="H14637">
        <v>1</v>
      </c>
      <c r="I14637">
        <v>1</v>
      </c>
      <c r="J14637" s="1">
        <v>1</v>
      </c>
      <c r="K14637" t="s">
        <v>23241</v>
      </c>
      <c r="L14637" t="s">
        <v>52518</v>
      </c>
      <c r="M14637" t="s">
        <v>52519</v>
      </c>
    </row>
    <row r="14638" spans="1:13">
      <c r="A14638" s="1" t="s">
        <v>16655</v>
      </c>
      <c r="B14638">
        <v>6.4841132923848304E-5</v>
      </c>
      <c r="C14638" s="1">
        <v>6.0395756071716499E-5</v>
      </c>
      <c r="D14638">
        <v>0</v>
      </c>
      <c r="E14638">
        <v>0</v>
      </c>
      <c r="F14638">
        <v>0.25392670157068098</v>
      </c>
      <c r="G14638">
        <v>4.3478260869565202E-2</v>
      </c>
      <c r="H14638">
        <v>0.19318181818181801</v>
      </c>
      <c r="I14638">
        <v>1.0869565217391301E-2</v>
      </c>
      <c r="J14638" s="1">
        <v>0</v>
      </c>
      <c r="K14638" t="s">
        <v>23242</v>
      </c>
      <c r="L14638" t="s">
        <v>52520</v>
      </c>
      <c r="M14638" t="s">
        <v>52521</v>
      </c>
    </row>
    <row r="14639" spans="1:13">
      <c r="A14639" s="1" t="s">
        <v>16656</v>
      </c>
      <c r="B14639">
        <v>2.2179178358794799E-4</v>
      </c>
      <c r="C14639" s="1">
        <v>5.0374437914423202E-7</v>
      </c>
      <c r="D14639">
        <v>0.15384615384615399</v>
      </c>
      <c r="E14639">
        <v>0.42948717948717902</v>
      </c>
      <c r="F14639">
        <v>0.28095238095238101</v>
      </c>
      <c r="G14639">
        <v>1.9230769230769201E-2</v>
      </c>
      <c r="H14639">
        <v>0.37765957446808501</v>
      </c>
      <c r="I14639">
        <v>9.8039215686274495E-2</v>
      </c>
      <c r="J14639" s="1">
        <v>0</v>
      </c>
      <c r="K14639" t="s">
        <v>23240</v>
      </c>
      <c r="L14639" t="s">
        <v>52522</v>
      </c>
      <c r="M14639" t="s">
        <v>52523</v>
      </c>
    </row>
    <row r="14640" spans="1:13">
      <c r="A14640" s="1" t="s">
        <v>16657</v>
      </c>
      <c r="B14640">
        <v>7.7071258560980007E-9</v>
      </c>
      <c r="C14640" s="1">
        <v>4.3119221214718298E-6</v>
      </c>
      <c r="D14640">
        <v>1</v>
      </c>
      <c r="E14640">
        <v>0.99107142857142905</v>
      </c>
      <c r="F14640">
        <v>0.97413793103448298</v>
      </c>
      <c r="G14640">
        <v>1</v>
      </c>
      <c r="H14640">
        <v>1</v>
      </c>
      <c r="I14640">
        <v>1</v>
      </c>
      <c r="J14640" s="1" t="s">
        <v>23229</v>
      </c>
      <c r="K14640" t="s">
        <v>23240</v>
      </c>
      <c r="L14640" t="s">
        <v>52524</v>
      </c>
      <c r="M14640" t="s">
        <v>52525</v>
      </c>
    </row>
    <row r="14641" spans="1:13">
      <c r="A14641" s="1" t="s">
        <v>16658</v>
      </c>
      <c r="B14641">
        <v>1.08003764774166E-4</v>
      </c>
      <c r="C14641" s="1">
        <v>1.4473397254791701E-4</v>
      </c>
      <c r="D14641">
        <v>0</v>
      </c>
      <c r="E14641">
        <v>0.71818181818181803</v>
      </c>
      <c r="F14641">
        <v>3.1055900621118002E-3</v>
      </c>
      <c r="G14641">
        <v>0.35185185185185203</v>
      </c>
      <c r="H14641">
        <v>3.4883720930232599E-2</v>
      </c>
      <c r="I14641">
        <v>0.3</v>
      </c>
      <c r="J14641" s="1">
        <v>1</v>
      </c>
      <c r="K14641" t="s">
        <v>23241</v>
      </c>
      <c r="L14641" t="s">
        <v>52526</v>
      </c>
      <c r="M14641" t="s">
        <v>52527</v>
      </c>
    </row>
    <row r="14642" spans="1:13">
      <c r="A14642" s="1" t="s">
        <v>16659</v>
      </c>
      <c r="B14642">
        <v>1.04341453071655E-4</v>
      </c>
      <c r="C14642" s="1">
        <v>2.7078347083367801E-6</v>
      </c>
      <c r="D14642">
        <v>0.36363636363636398</v>
      </c>
      <c r="E14642">
        <v>0.96428571428571397</v>
      </c>
      <c r="F14642">
        <v>2.3529411764705899E-2</v>
      </c>
      <c r="G14642">
        <v>0.32291666666666702</v>
      </c>
      <c r="H14642">
        <v>0.30113636363636398</v>
      </c>
      <c r="I14642">
        <v>0.28571428571428598</v>
      </c>
      <c r="J14642" s="1">
        <v>0</v>
      </c>
      <c r="K14642" t="s">
        <v>23241</v>
      </c>
      <c r="L14642" t="s">
        <v>52528</v>
      </c>
      <c r="M14642" t="s">
        <v>52529</v>
      </c>
    </row>
    <row r="14643" spans="1:13">
      <c r="A14643" s="1" t="s">
        <v>16660</v>
      </c>
      <c r="B14643">
        <v>1.1154666629817899E-5</v>
      </c>
      <c r="C14643" s="1">
        <v>2.4530765049910502E-7</v>
      </c>
      <c r="D14643">
        <v>0.88709677419354804</v>
      </c>
      <c r="E14643">
        <v>0.90217391304347805</v>
      </c>
      <c r="F14643">
        <v>0.98936170212765995</v>
      </c>
      <c r="G14643">
        <v>1</v>
      </c>
      <c r="H14643">
        <v>1</v>
      </c>
      <c r="I14643">
        <v>1</v>
      </c>
      <c r="J14643" s="1">
        <v>1</v>
      </c>
      <c r="K14643" t="s">
        <v>23239</v>
      </c>
      <c r="L14643" t="s">
        <v>52530</v>
      </c>
      <c r="M14643" t="s">
        <v>52531</v>
      </c>
    </row>
    <row r="14644" spans="1:13">
      <c r="A14644" s="1" t="s">
        <v>16661</v>
      </c>
      <c r="B14644">
        <v>2.6019188423999999E-6</v>
      </c>
      <c r="C14644" s="1">
        <v>1.75041790765804E-6</v>
      </c>
      <c r="D14644">
        <v>0</v>
      </c>
      <c r="E14644">
        <v>7.0422535211267599E-3</v>
      </c>
      <c r="F14644">
        <v>0</v>
      </c>
      <c r="G14644">
        <v>0.32258064516128998</v>
      </c>
      <c r="H14644">
        <v>1.35135135135135E-2</v>
      </c>
      <c r="I14644">
        <v>6.4102564102564097E-2</v>
      </c>
      <c r="J14644" s="1">
        <v>0</v>
      </c>
      <c r="K14644" t="s">
        <v>23238</v>
      </c>
      <c r="L14644" t="s">
        <v>52532</v>
      </c>
      <c r="M14644" t="s">
        <v>52533</v>
      </c>
    </row>
    <row r="14645" spans="1:13">
      <c r="A14645" s="1" t="s">
        <v>16662</v>
      </c>
      <c r="B14645">
        <v>2.8966711529518098E-5</v>
      </c>
      <c r="C14645" s="1">
        <v>1.19555478394798E-5</v>
      </c>
      <c r="D14645">
        <v>0.84090909090909105</v>
      </c>
      <c r="E14645">
        <v>0.93571428571428572</v>
      </c>
      <c r="F14645">
        <v>0.96610169491525422</v>
      </c>
      <c r="G14645">
        <v>0.97727272727272729</v>
      </c>
      <c r="H14645">
        <v>0.84507042253521103</v>
      </c>
      <c r="I14645">
        <v>1</v>
      </c>
      <c r="J14645" s="1" t="s">
        <v>23229</v>
      </c>
      <c r="K14645" t="s">
        <v>23243</v>
      </c>
      <c r="L14645" t="s">
        <v>52534</v>
      </c>
      <c r="M14645" t="s">
        <v>52535</v>
      </c>
    </row>
    <row r="14646" spans="1:13">
      <c r="A14646" s="1" t="s">
        <v>16663</v>
      </c>
      <c r="B14646">
        <v>4.83546394955522E-5</v>
      </c>
      <c r="C14646" s="1">
        <v>2.03987112635179E-6</v>
      </c>
      <c r="D14646">
        <v>3.5714285714285698E-2</v>
      </c>
      <c r="E14646">
        <v>0.13636363636363599</v>
      </c>
      <c r="F14646">
        <v>0.324561403508772</v>
      </c>
      <c r="G14646">
        <v>0.51666666666666705</v>
      </c>
      <c r="H14646">
        <v>0.28488372093023301</v>
      </c>
      <c r="I14646">
        <v>0.26136363636363602</v>
      </c>
      <c r="J14646" s="1">
        <v>0</v>
      </c>
      <c r="K14646" t="s">
        <v>23241</v>
      </c>
      <c r="L14646" t="s">
        <v>52536</v>
      </c>
      <c r="M14646" t="s">
        <v>52537</v>
      </c>
    </row>
    <row r="14647" spans="1:13">
      <c r="A14647" s="1" t="s">
        <v>16664</v>
      </c>
      <c r="B14647">
        <v>1.71704155360259E-5</v>
      </c>
      <c r="C14647" s="1">
        <v>1.1751461644996401E-4</v>
      </c>
      <c r="D14647">
        <v>0.16</v>
      </c>
      <c r="E14647">
        <v>0.217741935483871</v>
      </c>
      <c r="F14647">
        <v>0.33219178082191803</v>
      </c>
      <c r="G14647">
        <v>0.4375</v>
      </c>
      <c r="H14647">
        <v>0.11607142857142901</v>
      </c>
      <c r="I14647">
        <v>0.15384615384615399</v>
      </c>
      <c r="J14647" s="1" t="s">
        <v>23229</v>
      </c>
      <c r="K14647" t="s">
        <v>23241</v>
      </c>
      <c r="L14647" t="s">
        <v>52538</v>
      </c>
      <c r="M14647" t="s">
        <v>52539</v>
      </c>
    </row>
    <row r="14648" spans="1:13">
      <c r="A14648" s="1" t="s">
        <v>16665</v>
      </c>
      <c r="B14648">
        <v>1.88807237852208E-8</v>
      </c>
      <c r="C14648" s="1">
        <v>4.8653101140897299E-7</v>
      </c>
      <c r="D14648">
        <v>1</v>
      </c>
      <c r="E14648">
        <v>1</v>
      </c>
      <c r="F14648">
        <v>1</v>
      </c>
      <c r="G14648">
        <v>0.81395348837209303</v>
      </c>
      <c r="H14648">
        <v>0.98701298701298701</v>
      </c>
      <c r="I14648">
        <v>0.90425531914893598</v>
      </c>
      <c r="J14648" s="1" t="s">
        <v>23229</v>
      </c>
      <c r="K14648" t="s">
        <v>23238</v>
      </c>
      <c r="L14648" t="s">
        <v>52540</v>
      </c>
      <c r="M14648" t="s">
        <v>52541</v>
      </c>
    </row>
    <row r="14649" spans="1:13">
      <c r="A14649" s="1" t="s">
        <v>16666</v>
      </c>
      <c r="B14649">
        <v>2.48420334796972E-6</v>
      </c>
      <c r="C14649" s="1">
        <v>2.60403018011942E-6</v>
      </c>
      <c r="D14649">
        <v>1</v>
      </c>
      <c r="E14649">
        <v>0.99438202247190999</v>
      </c>
      <c r="F14649">
        <v>1</v>
      </c>
      <c r="G14649">
        <v>0.90909090909090895</v>
      </c>
      <c r="H14649">
        <v>0.97752808988763995</v>
      </c>
      <c r="I14649">
        <v>0.96721311475409799</v>
      </c>
      <c r="J14649" s="1">
        <v>0.61111111111111105</v>
      </c>
      <c r="K14649" t="s">
        <v>23241</v>
      </c>
      <c r="L14649" t="s">
        <v>52542</v>
      </c>
      <c r="M14649" t="s">
        <v>52543</v>
      </c>
    </row>
    <row r="14650" spans="1:13">
      <c r="A14650" s="1" t="s">
        <v>16667</v>
      </c>
      <c r="B14650">
        <v>8.8633138458631601E-6</v>
      </c>
      <c r="C14650" s="1">
        <v>2.9653089664564101E-6</v>
      </c>
      <c r="D14650">
        <v>0.37931034482758602</v>
      </c>
      <c r="E14650">
        <v>0.40963855421686701</v>
      </c>
      <c r="F14650">
        <v>0.17708333333333301</v>
      </c>
      <c r="G14650">
        <v>7.8947368421052599E-2</v>
      </c>
      <c r="H14650">
        <v>0.41666666666666702</v>
      </c>
      <c r="I14650">
        <v>0.38679245283018898</v>
      </c>
      <c r="J14650" s="1" t="s">
        <v>23229</v>
      </c>
      <c r="K14650" t="s">
        <v>23242</v>
      </c>
      <c r="L14650" t="s">
        <v>52544</v>
      </c>
      <c r="M14650" t="s">
        <v>52545</v>
      </c>
    </row>
    <row r="14651" spans="1:13">
      <c r="A14651" s="1" t="s">
        <v>16668</v>
      </c>
      <c r="B14651">
        <v>1.7978633392661799E-5</v>
      </c>
      <c r="C14651" s="1">
        <v>3.5117939273497402E-5</v>
      </c>
      <c r="D14651">
        <v>1</v>
      </c>
      <c r="E14651">
        <v>1</v>
      </c>
      <c r="F14651">
        <v>0.94632768361581898</v>
      </c>
      <c r="G14651">
        <v>1</v>
      </c>
      <c r="H14651">
        <v>0.99065420560747697</v>
      </c>
      <c r="I14651">
        <v>0.97727272727272696</v>
      </c>
      <c r="J14651" s="1">
        <v>1</v>
      </c>
      <c r="K14651" t="s">
        <v>23239</v>
      </c>
      <c r="L14651" t="s">
        <v>52546</v>
      </c>
      <c r="M14651" t="s">
        <v>52547</v>
      </c>
    </row>
    <row r="14652" spans="1:13">
      <c r="A14652" s="1" t="s">
        <v>16669</v>
      </c>
      <c r="B14652">
        <v>2.8702281187210802E-6</v>
      </c>
      <c r="C14652" s="1">
        <v>5.6635026846591399E-5</v>
      </c>
      <c r="D14652">
        <v>1</v>
      </c>
      <c r="E14652">
        <v>0.99390243902439002</v>
      </c>
      <c r="F14652">
        <v>1</v>
      </c>
      <c r="G14652">
        <v>0.65714285714285703</v>
      </c>
      <c r="H14652">
        <v>1</v>
      </c>
      <c r="I14652">
        <v>0.97058823529411797</v>
      </c>
      <c r="J14652" s="1">
        <v>1</v>
      </c>
      <c r="K14652" t="s">
        <v>23242</v>
      </c>
      <c r="L14652" t="s">
        <v>52548</v>
      </c>
      <c r="M14652" t="s">
        <v>52549</v>
      </c>
    </row>
    <row r="14653" spans="1:13">
      <c r="A14653" s="1" t="s">
        <v>16670</v>
      </c>
      <c r="B14653">
        <v>4.73463060715546E-5</v>
      </c>
      <c r="C14653" s="1">
        <v>6.1201563350741394E-5</v>
      </c>
      <c r="D14653">
        <v>0.115384615384615</v>
      </c>
      <c r="E14653">
        <v>0.21212121212121199</v>
      </c>
      <c r="F14653">
        <v>0.199404761904762</v>
      </c>
      <c r="G14653">
        <v>2.7027027027027001E-2</v>
      </c>
      <c r="H14653">
        <v>9.6590909090909102E-2</v>
      </c>
      <c r="I14653">
        <v>6.6176470588235295E-2</v>
      </c>
      <c r="J14653" s="1">
        <v>0</v>
      </c>
      <c r="K14653" t="s">
        <v>23238</v>
      </c>
      <c r="L14653" t="s">
        <v>52550</v>
      </c>
      <c r="M14653" t="s">
        <v>52551</v>
      </c>
    </row>
    <row r="14654" spans="1:13">
      <c r="A14654" s="1" t="s">
        <v>16671</v>
      </c>
      <c r="B14654">
        <v>1.59073794434473E-5</v>
      </c>
      <c r="C14654" s="1">
        <v>2.0459222016711902E-5</v>
      </c>
      <c r="D14654">
        <v>0.28000000000000003</v>
      </c>
      <c r="E14654">
        <v>0.34659090909090901</v>
      </c>
      <c r="F14654">
        <v>0.355263157894737</v>
      </c>
      <c r="G14654">
        <v>0.171875</v>
      </c>
      <c r="H14654">
        <v>0.33516483516483497</v>
      </c>
      <c r="I14654">
        <v>0.184782608695652</v>
      </c>
      <c r="J14654" s="1">
        <v>0</v>
      </c>
      <c r="K14654" t="s">
        <v>23241</v>
      </c>
      <c r="L14654" t="s">
        <v>52552</v>
      </c>
      <c r="M14654" t="s">
        <v>52553</v>
      </c>
    </row>
    <row r="14655" spans="1:13">
      <c r="A14655" s="1" t="s">
        <v>16672</v>
      </c>
      <c r="B14655">
        <v>1.3172428327704301E-6</v>
      </c>
      <c r="C14655" s="1">
        <v>6.3546768190825603E-8</v>
      </c>
      <c r="D14655">
        <v>0.9</v>
      </c>
      <c r="E14655">
        <v>1</v>
      </c>
      <c r="F14655">
        <v>0.96666666666666701</v>
      </c>
      <c r="G14655">
        <v>1</v>
      </c>
      <c r="H14655">
        <v>0.992307692307692</v>
      </c>
      <c r="I14655">
        <v>0.92592592592592604</v>
      </c>
      <c r="J14655" s="1">
        <v>1</v>
      </c>
      <c r="K14655" t="s">
        <v>23240</v>
      </c>
      <c r="L14655" t="s">
        <v>52554</v>
      </c>
      <c r="M14655" t="s">
        <v>52555</v>
      </c>
    </row>
    <row r="14656" spans="1:13">
      <c r="A14656" s="1" t="s">
        <v>16673</v>
      </c>
      <c r="B14656">
        <v>1.5193730573137101E-4</v>
      </c>
      <c r="C14656" s="1">
        <v>7.5981783428062606E-5</v>
      </c>
      <c r="D14656">
        <v>0.71428571428571397</v>
      </c>
      <c r="E14656">
        <v>0.85526315789473695</v>
      </c>
      <c r="F14656">
        <v>0.77597402597402598</v>
      </c>
      <c r="G14656">
        <v>0.38636363636363602</v>
      </c>
      <c r="H14656">
        <v>0.59090909090909105</v>
      </c>
      <c r="I14656">
        <v>0.59722222222222199</v>
      </c>
      <c r="J14656" s="1">
        <v>1</v>
      </c>
      <c r="K14656" t="s">
        <v>23239</v>
      </c>
      <c r="L14656" t="s">
        <v>52556</v>
      </c>
      <c r="M14656" t="s">
        <v>52557</v>
      </c>
    </row>
    <row r="14657" spans="1:13">
      <c r="A14657" s="1" t="s">
        <v>16674</v>
      </c>
      <c r="B14657">
        <v>2.2383587738422501E-6</v>
      </c>
      <c r="C14657" s="1">
        <v>7.2729062970126798E-6</v>
      </c>
      <c r="D14657">
        <v>1</v>
      </c>
      <c r="E14657">
        <v>0.99473684210526303</v>
      </c>
      <c r="F14657">
        <v>1</v>
      </c>
      <c r="G14657">
        <v>0.99137931034482796</v>
      </c>
      <c r="H14657">
        <v>0.99115044247787598</v>
      </c>
      <c r="I14657">
        <v>0.996</v>
      </c>
      <c r="J14657" s="1">
        <v>0.68181818181818199</v>
      </c>
      <c r="K14657" t="s">
        <v>23238</v>
      </c>
      <c r="L14657" t="s">
        <v>52558</v>
      </c>
      <c r="M14657" t="s">
        <v>52559</v>
      </c>
    </row>
    <row r="14658" spans="1:13">
      <c r="A14658" s="1" t="s">
        <v>16675</v>
      </c>
      <c r="B14658">
        <v>9.5823497209409401E-8</v>
      </c>
      <c r="C14658" s="1">
        <v>2.9237940737389001E-5</v>
      </c>
      <c r="D14658">
        <v>0</v>
      </c>
      <c r="E14658">
        <v>0</v>
      </c>
      <c r="F14658">
        <v>7.9365079365079395E-3</v>
      </c>
      <c r="G14658">
        <v>0.02</v>
      </c>
      <c r="H14658">
        <v>4.3269230769230803E-2</v>
      </c>
      <c r="I14658">
        <v>2.57731958762887E-2</v>
      </c>
      <c r="J14658" s="1" t="s">
        <v>23229</v>
      </c>
      <c r="K14658" t="s">
        <v>23241</v>
      </c>
      <c r="L14658" t="s">
        <v>52560</v>
      </c>
      <c r="M14658" t="s">
        <v>52561</v>
      </c>
    </row>
    <row r="14659" spans="1:13">
      <c r="A14659" s="1" t="s">
        <v>16676</v>
      </c>
      <c r="B14659">
        <v>5.7655875882337004E-7</v>
      </c>
      <c r="C14659" s="1">
        <v>7.29877845639472E-5</v>
      </c>
      <c r="D14659">
        <v>0.203125</v>
      </c>
      <c r="E14659">
        <v>0.104395604395604</v>
      </c>
      <c r="F14659">
        <v>6.18556701030928E-2</v>
      </c>
      <c r="G14659">
        <v>0.24545454545454501</v>
      </c>
      <c r="H14659">
        <v>2.2935779816513801E-2</v>
      </c>
      <c r="I14659">
        <v>0.23611111111111099</v>
      </c>
      <c r="J14659" s="1">
        <v>0.31818181818181801</v>
      </c>
      <c r="K14659" t="s">
        <v>23239</v>
      </c>
      <c r="L14659" t="s">
        <v>52562</v>
      </c>
      <c r="M14659" t="s">
        <v>52563</v>
      </c>
    </row>
    <row r="14660" spans="1:13">
      <c r="A14660" s="1" t="s">
        <v>16677</v>
      </c>
      <c r="B14660">
        <v>1.1765104709595499E-9</v>
      </c>
      <c r="C14660" s="1">
        <v>1.61633688493294E-7</v>
      </c>
      <c r="D14660">
        <v>0.96153846153846201</v>
      </c>
      <c r="E14660">
        <v>0.87323943661971803</v>
      </c>
      <c r="F14660">
        <v>0.95454545454545503</v>
      </c>
      <c r="G14660">
        <v>1</v>
      </c>
      <c r="H14660">
        <v>0.88356164383561597</v>
      </c>
      <c r="I14660">
        <v>0.97916666666666696</v>
      </c>
      <c r="J14660" s="1">
        <v>1</v>
      </c>
      <c r="K14660" t="s">
        <v>23238</v>
      </c>
      <c r="L14660" t="s">
        <v>52564</v>
      </c>
      <c r="M14660" t="s">
        <v>52565</v>
      </c>
    </row>
    <row r="14661" spans="1:13">
      <c r="A14661" s="1" t="s">
        <v>16678</v>
      </c>
      <c r="B14661">
        <v>1.5660686940141899E-4</v>
      </c>
      <c r="C14661" s="1">
        <v>5.4812129758198401E-7</v>
      </c>
      <c r="D14661">
        <v>0.967741935483871</v>
      </c>
      <c r="E14661">
        <v>0.71153846153846201</v>
      </c>
      <c r="F14661">
        <v>0.994871794871795</v>
      </c>
      <c r="G14661">
        <v>1</v>
      </c>
      <c r="H14661">
        <v>0.99107142857142905</v>
      </c>
      <c r="I14661">
        <v>0.98979591836734704</v>
      </c>
      <c r="J14661" s="1">
        <v>1</v>
      </c>
      <c r="K14661" t="s">
        <v>23239</v>
      </c>
      <c r="L14661" t="s">
        <v>52566</v>
      </c>
      <c r="M14661" t="s">
        <v>52567</v>
      </c>
    </row>
    <row r="14662" spans="1:13">
      <c r="A14662" s="1" t="s">
        <v>16679</v>
      </c>
      <c r="B14662">
        <v>3.9825413919335802E-4</v>
      </c>
      <c r="C14662" s="1">
        <v>1.19165175871243E-4</v>
      </c>
      <c r="D14662">
        <v>0.33333333333333298</v>
      </c>
      <c r="E14662">
        <v>0.58602150537634401</v>
      </c>
      <c r="F14662">
        <v>9.2592592592592601E-2</v>
      </c>
      <c r="G14662">
        <v>0.14150943396226401</v>
      </c>
      <c r="H14662">
        <v>0.15625</v>
      </c>
      <c r="I14662">
        <v>0.128205128205128</v>
      </c>
      <c r="J14662" s="1">
        <v>0</v>
      </c>
      <c r="K14662" t="s">
        <v>23241</v>
      </c>
      <c r="L14662" t="s">
        <v>52568</v>
      </c>
      <c r="M14662" t="s">
        <v>52569</v>
      </c>
    </row>
    <row r="14663" spans="1:13">
      <c r="A14663" s="1" t="s">
        <v>16680</v>
      </c>
      <c r="B14663">
        <v>8.2561296653846105E-6</v>
      </c>
      <c r="C14663" s="1">
        <v>3.9510947903451701E-4</v>
      </c>
      <c r="D14663">
        <v>0.15625</v>
      </c>
      <c r="E14663">
        <v>0.16666666666666699</v>
      </c>
      <c r="F14663">
        <v>0.12565445026177999</v>
      </c>
      <c r="G14663">
        <v>0</v>
      </c>
      <c r="H14663">
        <v>3.6036036036036001E-2</v>
      </c>
      <c r="I14663">
        <v>0</v>
      </c>
      <c r="J14663" s="1">
        <v>0</v>
      </c>
      <c r="K14663" t="s">
        <v>23241</v>
      </c>
      <c r="L14663" t="s">
        <v>52570</v>
      </c>
      <c r="M14663" t="s">
        <v>52571</v>
      </c>
    </row>
    <row r="14664" spans="1:13">
      <c r="A14664" s="1" t="s">
        <v>16681</v>
      </c>
      <c r="B14664">
        <v>3.8053623942844402E-5</v>
      </c>
      <c r="C14664" s="1">
        <v>8.6503650241758693E-5</v>
      </c>
      <c r="D14664">
        <v>0.25</v>
      </c>
      <c r="E14664">
        <v>0.238095238095238</v>
      </c>
      <c r="F14664">
        <v>0.767295597484277</v>
      </c>
      <c r="G14664">
        <v>0.7</v>
      </c>
      <c r="H14664">
        <v>0.97647058823529398</v>
      </c>
      <c r="I14664">
        <v>0.81538461538461504</v>
      </c>
      <c r="J14664" s="1">
        <v>0.05</v>
      </c>
      <c r="K14664" t="s">
        <v>23241</v>
      </c>
      <c r="L14664" t="s">
        <v>52572</v>
      </c>
      <c r="M14664" t="s">
        <v>52573</v>
      </c>
    </row>
    <row r="14665" spans="1:13">
      <c r="A14665" s="1" t="s">
        <v>16682</v>
      </c>
      <c r="B14665">
        <v>2.0993474074969501E-4</v>
      </c>
      <c r="C14665" s="1">
        <v>1.45731305208468E-5</v>
      </c>
      <c r="D14665">
        <v>0.41071428571428598</v>
      </c>
      <c r="E14665">
        <v>9.375E-2</v>
      </c>
      <c r="F14665">
        <v>0.55952380952380998</v>
      </c>
      <c r="G14665">
        <v>0.65277777777777801</v>
      </c>
      <c r="H14665">
        <v>0.450549450549451</v>
      </c>
      <c r="I14665">
        <v>0.60655737704918</v>
      </c>
      <c r="J14665" s="1">
        <v>1</v>
      </c>
      <c r="K14665" t="s">
        <v>23242</v>
      </c>
      <c r="L14665" t="s">
        <v>52574</v>
      </c>
      <c r="M14665" t="s">
        <v>52575</v>
      </c>
    </row>
    <row r="14666" spans="1:13">
      <c r="A14666" s="1" t="s">
        <v>16683</v>
      </c>
      <c r="B14666">
        <v>1.57143264666893E-4</v>
      </c>
      <c r="C14666" s="1">
        <v>1.10875323287914E-4</v>
      </c>
      <c r="D14666">
        <v>0.375</v>
      </c>
      <c r="E14666">
        <v>0.58333333333333304</v>
      </c>
      <c r="F14666">
        <v>0.23697916666666699</v>
      </c>
      <c r="G14666">
        <v>0.17307692307692299</v>
      </c>
      <c r="H14666">
        <v>0.580952380952381</v>
      </c>
      <c r="I14666">
        <v>0.269736842105263</v>
      </c>
      <c r="J14666" s="1">
        <v>0</v>
      </c>
      <c r="K14666" t="s">
        <v>23242</v>
      </c>
      <c r="L14666" t="s">
        <v>52576</v>
      </c>
      <c r="M14666" t="s">
        <v>52577</v>
      </c>
    </row>
    <row r="14667" spans="1:13">
      <c r="A14667" s="1" t="s">
        <v>16684</v>
      </c>
      <c r="B14667">
        <v>2.8103601251688301E-6</v>
      </c>
      <c r="C14667" s="1">
        <v>3.89113733624367E-7</v>
      </c>
      <c r="D14667">
        <v>0</v>
      </c>
      <c r="E14667">
        <v>0</v>
      </c>
      <c r="F14667">
        <v>0</v>
      </c>
      <c r="G14667">
        <v>0.375</v>
      </c>
      <c r="H14667">
        <v>3.5714285714285698E-2</v>
      </c>
      <c r="I14667">
        <v>4.3478260869565202E-2</v>
      </c>
      <c r="J14667" s="1" t="s">
        <v>23229</v>
      </c>
      <c r="K14667" t="s">
        <v>23241</v>
      </c>
      <c r="L14667" t="s">
        <v>52578</v>
      </c>
      <c r="M14667" t="s">
        <v>52579</v>
      </c>
    </row>
    <row r="14668" spans="1:13">
      <c r="A14668" s="1" t="s">
        <v>16685</v>
      </c>
      <c r="B14668">
        <v>8.7292365336074697E-6</v>
      </c>
      <c r="C14668" s="1">
        <v>1.8159357685763E-5</v>
      </c>
      <c r="D14668">
        <v>0</v>
      </c>
      <c r="E14668">
        <v>0</v>
      </c>
      <c r="F14668">
        <v>4.5774647887323897E-2</v>
      </c>
      <c r="G14668">
        <v>8.7719298245613996E-3</v>
      </c>
      <c r="H14668">
        <v>4.0540540540540501E-2</v>
      </c>
      <c r="I14668">
        <v>4.2372881355932202E-2</v>
      </c>
      <c r="J14668" s="1">
        <v>0</v>
      </c>
      <c r="K14668" t="s">
        <v>23241</v>
      </c>
      <c r="L14668" t="s">
        <v>52580</v>
      </c>
      <c r="M14668" t="s">
        <v>52581</v>
      </c>
    </row>
    <row r="14669" spans="1:13">
      <c r="A14669" s="1" t="s">
        <v>16686</v>
      </c>
      <c r="B14669">
        <v>4.1635822393836397E-5</v>
      </c>
      <c r="C14669" s="1">
        <v>4.4451719000939202E-5</v>
      </c>
      <c r="D14669">
        <v>0.98148148148148195</v>
      </c>
      <c r="E14669">
        <v>1</v>
      </c>
      <c r="F14669">
        <v>0.78272251308900498</v>
      </c>
      <c r="G14669">
        <v>0.66</v>
      </c>
      <c r="H14669">
        <v>0.93298969072164994</v>
      </c>
      <c r="I14669">
        <v>0.86274509803921595</v>
      </c>
      <c r="J14669" s="1">
        <v>1</v>
      </c>
      <c r="K14669" t="s">
        <v>23242</v>
      </c>
      <c r="L14669" t="s">
        <v>52582</v>
      </c>
      <c r="M14669" t="s">
        <v>52583</v>
      </c>
    </row>
    <row r="14670" spans="1:13">
      <c r="A14670" s="1" t="s">
        <v>16687</v>
      </c>
      <c r="B14670">
        <v>2.0241420017851101E-5</v>
      </c>
      <c r="C14670" s="1">
        <v>3.6429229726387702E-6</v>
      </c>
      <c r="D14670">
        <v>0.42857142857142899</v>
      </c>
      <c r="E14670">
        <v>0.233333333333333</v>
      </c>
      <c r="F14670">
        <v>0.5</v>
      </c>
      <c r="G14670">
        <v>0.203125</v>
      </c>
      <c r="H14670">
        <v>0.41666666666666702</v>
      </c>
      <c r="I14670">
        <v>0.30303030303030298</v>
      </c>
      <c r="J14670" s="1">
        <v>0.14285714285714299</v>
      </c>
      <c r="K14670" t="s">
        <v>23239</v>
      </c>
      <c r="L14670" t="s">
        <v>52584</v>
      </c>
      <c r="M14670" t="s">
        <v>52585</v>
      </c>
    </row>
    <row r="14671" spans="1:13">
      <c r="A14671" s="1" t="s">
        <v>16688</v>
      </c>
      <c r="B14671">
        <v>1.3600513434874699E-4</v>
      </c>
      <c r="C14671" s="1">
        <v>3.7481651237548398E-4</v>
      </c>
      <c r="D14671">
        <v>0.125</v>
      </c>
      <c r="E14671">
        <v>6.4935064935064896E-3</v>
      </c>
      <c r="F14671">
        <v>0</v>
      </c>
      <c r="G14671">
        <v>0.53571428571428603</v>
      </c>
      <c r="H14671">
        <v>4.3859649122807001E-2</v>
      </c>
      <c r="I14671">
        <v>0.45041322314049598</v>
      </c>
      <c r="J14671" s="1" t="s">
        <v>23229</v>
      </c>
      <c r="K14671" t="s">
        <v>23242</v>
      </c>
      <c r="L14671" t="s">
        <v>52586</v>
      </c>
      <c r="M14671" t="s">
        <v>52587</v>
      </c>
    </row>
    <row r="14672" spans="1:13">
      <c r="A14672" s="1" t="s">
        <v>16689</v>
      </c>
      <c r="B14672">
        <v>8.9819469949802707E-6</v>
      </c>
      <c r="C14672" s="1">
        <v>5.8124071970882104E-7</v>
      </c>
      <c r="D14672">
        <v>5.3571428571428603E-2</v>
      </c>
      <c r="E14672">
        <v>0</v>
      </c>
      <c r="F14672">
        <v>4.4642857142857097E-3</v>
      </c>
      <c r="G14672">
        <v>0</v>
      </c>
      <c r="H14672">
        <v>0</v>
      </c>
      <c r="I14672">
        <v>1.1904761904761901E-2</v>
      </c>
      <c r="J14672" s="1">
        <v>0</v>
      </c>
      <c r="K14672" t="s">
        <v>23241</v>
      </c>
      <c r="L14672" t="s">
        <v>52588</v>
      </c>
      <c r="M14672" t="s">
        <v>52589</v>
      </c>
    </row>
    <row r="14673" spans="1:13">
      <c r="A14673" s="1" t="s">
        <v>16690</v>
      </c>
      <c r="B14673">
        <v>1.7641042860318701E-6</v>
      </c>
      <c r="C14673" s="1">
        <v>1.91058273980112E-5</v>
      </c>
      <c r="D14673">
        <v>0.98275862068965503</v>
      </c>
      <c r="E14673">
        <v>0.98369565217391297</v>
      </c>
      <c r="F14673">
        <v>0.96583850931676996</v>
      </c>
      <c r="G14673">
        <v>0.99137931034482796</v>
      </c>
      <c r="H14673">
        <v>0.94736842105263197</v>
      </c>
      <c r="I14673">
        <v>0.99596774193548399</v>
      </c>
      <c r="J14673" s="1">
        <v>1</v>
      </c>
      <c r="K14673" t="s">
        <v>23238</v>
      </c>
      <c r="L14673" t="s">
        <v>52590</v>
      </c>
      <c r="M14673" t="s">
        <v>52591</v>
      </c>
    </row>
    <row r="14674" spans="1:13">
      <c r="A14674" s="1" t="s">
        <v>16691</v>
      </c>
      <c r="B14674">
        <v>2.56512451871027E-8</v>
      </c>
      <c r="C14674" s="1">
        <v>2.7159999242649202E-6</v>
      </c>
      <c r="D14674">
        <v>0.75</v>
      </c>
      <c r="E14674">
        <v>0.98507462686567204</v>
      </c>
      <c r="F14674">
        <v>0.98695652173912995</v>
      </c>
      <c r="G14674">
        <v>0.73333333333333295</v>
      </c>
      <c r="H14674">
        <v>0.93055555555555602</v>
      </c>
      <c r="I14674">
        <v>0.93220338983050799</v>
      </c>
      <c r="J14674" s="1">
        <v>1</v>
      </c>
      <c r="K14674" t="s">
        <v>23241</v>
      </c>
      <c r="L14674" t="s">
        <v>52592</v>
      </c>
      <c r="M14674" t="s">
        <v>52593</v>
      </c>
    </row>
    <row r="14675" spans="1:13">
      <c r="A14675" s="1" t="s">
        <v>16692</v>
      </c>
      <c r="B14675">
        <v>1.4292143489590699E-5</v>
      </c>
      <c r="C14675" s="1">
        <v>1.22638682061016E-6</v>
      </c>
      <c r="D14675">
        <v>0.241935483870968</v>
      </c>
      <c r="E14675">
        <v>9.375E-2</v>
      </c>
      <c r="F14675">
        <v>0.12849162011173201</v>
      </c>
      <c r="G14675">
        <v>3.125E-2</v>
      </c>
      <c r="H14675">
        <v>2.7777777777777801E-2</v>
      </c>
      <c r="I14675">
        <v>6.1224489795918401E-2</v>
      </c>
      <c r="J14675" s="1">
        <v>0</v>
      </c>
      <c r="K14675" t="s">
        <v>23242</v>
      </c>
      <c r="L14675" t="s">
        <v>52594</v>
      </c>
      <c r="M14675" t="s">
        <v>52595</v>
      </c>
    </row>
    <row r="14676" spans="1:13">
      <c r="A14676" s="1" t="s">
        <v>16693</v>
      </c>
      <c r="B14676">
        <v>6.0808203748127102E-6</v>
      </c>
      <c r="C14676" s="1">
        <v>1.1938529975546901E-5</v>
      </c>
      <c r="D14676">
        <v>4.6875E-2</v>
      </c>
      <c r="E14676">
        <v>5.2083333333333296E-3</v>
      </c>
      <c r="F14676">
        <v>0</v>
      </c>
      <c r="G14676">
        <v>0</v>
      </c>
      <c r="H14676">
        <v>0</v>
      </c>
      <c r="I14676">
        <v>2.8000000000000001E-2</v>
      </c>
      <c r="J14676" s="1">
        <v>4.5454545454545497E-2</v>
      </c>
      <c r="K14676" t="s">
        <v>23241</v>
      </c>
      <c r="L14676" t="s">
        <v>52596</v>
      </c>
      <c r="M14676" t="s">
        <v>52597</v>
      </c>
    </row>
    <row r="14677" spans="1:13">
      <c r="A14677" s="1" t="s">
        <v>16694</v>
      </c>
      <c r="B14677">
        <v>1.3992586256957699E-4</v>
      </c>
      <c r="C14677" s="1">
        <v>1.445313806535E-3</v>
      </c>
      <c r="D14677">
        <v>1.6129032258064498E-2</v>
      </c>
      <c r="E14677">
        <v>3.6842105263157898E-2</v>
      </c>
      <c r="F14677">
        <v>0.12827225130890099</v>
      </c>
      <c r="G14677">
        <v>0.51851851851851805</v>
      </c>
      <c r="H14677">
        <v>0.15625</v>
      </c>
      <c r="I14677">
        <v>0.40909090909090901</v>
      </c>
      <c r="J14677" s="1">
        <v>1</v>
      </c>
      <c r="K14677" t="s">
        <v>23241</v>
      </c>
      <c r="L14677" t="s">
        <v>52598</v>
      </c>
      <c r="M14677" t="s">
        <v>52599</v>
      </c>
    </row>
    <row r="14678" spans="1:13">
      <c r="A14678" s="1" t="s">
        <v>16695</v>
      </c>
      <c r="B14678">
        <v>9.8278996028965598E-7</v>
      </c>
      <c r="C14678" s="1">
        <v>8.8669716038147402E-6</v>
      </c>
      <c r="D14678">
        <v>0.98275862068965503</v>
      </c>
      <c r="E14678">
        <v>1</v>
      </c>
      <c r="F14678">
        <v>1</v>
      </c>
      <c r="G14678">
        <v>0.85344827586206895</v>
      </c>
      <c r="H14678">
        <v>1</v>
      </c>
      <c r="I14678">
        <v>0.96982758620689702</v>
      </c>
      <c r="J14678" s="1" t="s">
        <v>23229</v>
      </c>
      <c r="K14678" t="s">
        <v>23238</v>
      </c>
      <c r="L14678" t="s">
        <v>52600</v>
      </c>
      <c r="M14678" t="s">
        <v>52601</v>
      </c>
    </row>
    <row r="14679" spans="1:13">
      <c r="A14679" s="1" t="s">
        <v>16696</v>
      </c>
      <c r="B14679">
        <v>6.1792007441886198E-10</v>
      </c>
      <c r="C14679" s="1">
        <v>4.3958987684269901E-9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0.98275862068965503</v>
      </c>
      <c r="J14679" s="1">
        <v>0.83333333333333304</v>
      </c>
      <c r="K14679" t="s">
        <v>23237</v>
      </c>
      <c r="L14679" t="s">
        <v>52602</v>
      </c>
      <c r="M14679" t="s">
        <v>52603</v>
      </c>
    </row>
    <row r="14680" spans="1:13">
      <c r="A14680" s="1" t="s">
        <v>16697</v>
      </c>
      <c r="B14680">
        <v>1.72675674638283E-5</v>
      </c>
      <c r="C14680" s="1">
        <v>7.3845147985714701E-5</v>
      </c>
      <c r="D14680">
        <v>7.69230769230769E-2</v>
      </c>
      <c r="E14680">
        <v>7.6923076923076901E-3</v>
      </c>
      <c r="F14680">
        <v>0.48809523809523803</v>
      </c>
      <c r="G14680">
        <v>0.125</v>
      </c>
      <c r="H14680">
        <v>0.82191780821917804</v>
      </c>
      <c r="I14680">
        <v>0.38333333333333303</v>
      </c>
      <c r="J14680" s="1">
        <v>0</v>
      </c>
      <c r="K14680" t="s">
        <v>23240</v>
      </c>
      <c r="L14680" t="s">
        <v>52604</v>
      </c>
      <c r="M14680" t="s">
        <v>52605</v>
      </c>
    </row>
    <row r="14681" spans="1:13">
      <c r="A14681" s="1" t="s">
        <v>16698</v>
      </c>
      <c r="B14681">
        <v>2.5825104180961899E-9</v>
      </c>
      <c r="C14681" s="1">
        <v>8.3864892755660402E-6</v>
      </c>
      <c r="D14681">
        <v>3.7037037037036979E-2</v>
      </c>
      <c r="E14681">
        <v>0</v>
      </c>
      <c r="F14681">
        <v>8.4070796460177011E-2</v>
      </c>
      <c r="G14681">
        <v>2.5000000000000022E-2</v>
      </c>
      <c r="H14681">
        <v>6.3380281690140983E-2</v>
      </c>
      <c r="I14681">
        <v>5.3571428571429047E-2</v>
      </c>
      <c r="J14681" s="1">
        <v>0</v>
      </c>
      <c r="K14681" t="s">
        <v>23244</v>
      </c>
      <c r="L14681" t="s">
        <v>52606</v>
      </c>
      <c r="M14681" t="s">
        <v>52607</v>
      </c>
    </row>
    <row r="14682" spans="1:13">
      <c r="A14682" s="1" t="s">
        <v>16699</v>
      </c>
      <c r="B14682">
        <v>6.46217981367097E-4</v>
      </c>
      <c r="C14682" s="1">
        <v>8.5399080876444702E-5</v>
      </c>
      <c r="D14682">
        <v>0.11111111111111099</v>
      </c>
      <c r="E14682">
        <v>0.46470588235294102</v>
      </c>
      <c r="F14682">
        <v>2.06896551724138E-2</v>
      </c>
      <c r="G14682">
        <v>0.10344827586206901</v>
      </c>
      <c r="H14682">
        <v>0.480263157894737</v>
      </c>
      <c r="I14682">
        <v>6.25E-2</v>
      </c>
      <c r="J14682" s="1" t="s">
        <v>23229</v>
      </c>
      <c r="K14682" t="s">
        <v>23238</v>
      </c>
      <c r="L14682" t="s">
        <v>52608</v>
      </c>
      <c r="M14682" t="s">
        <v>52609</v>
      </c>
    </row>
    <row r="14683" spans="1:13">
      <c r="A14683" s="1" t="s">
        <v>16700</v>
      </c>
      <c r="B14683">
        <v>3.85083280498736E-5</v>
      </c>
      <c r="C14683" s="1">
        <v>1.7814783908410301E-5</v>
      </c>
      <c r="D14683">
        <v>1</v>
      </c>
      <c r="E14683">
        <v>1</v>
      </c>
      <c r="F14683">
        <v>0.83812949640287804</v>
      </c>
      <c r="G14683">
        <v>1</v>
      </c>
      <c r="H14683">
        <v>1</v>
      </c>
      <c r="I14683">
        <v>0.99038461538461497</v>
      </c>
      <c r="J14683" s="1">
        <v>1</v>
      </c>
      <c r="K14683" t="s">
        <v>23238</v>
      </c>
      <c r="L14683" t="s">
        <v>52610</v>
      </c>
      <c r="M14683" t="s">
        <v>52611</v>
      </c>
    </row>
    <row r="14684" spans="1:13">
      <c r="A14684" s="1" t="s">
        <v>16701</v>
      </c>
      <c r="B14684">
        <v>4.0554578131666799E-4</v>
      </c>
      <c r="C14684" s="1">
        <v>1.04809239535253E-5</v>
      </c>
      <c r="D14684">
        <v>0.18</v>
      </c>
      <c r="E14684">
        <v>0.40243902439024398</v>
      </c>
      <c r="F14684">
        <v>3.2051282051282098E-3</v>
      </c>
      <c r="G14684">
        <v>0</v>
      </c>
      <c r="H14684">
        <v>2.9850746268656699E-2</v>
      </c>
      <c r="I14684">
        <v>0.116666666666667</v>
      </c>
      <c r="J14684" s="1">
        <v>0.05</v>
      </c>
      <c r="K14684" t="s">
        <v>23237</v>
      </c>
      <c r="L14684" t="s">
        <v>52612</v>
      </c>
      <c r="M14684" t="s">
        <v>52613</v>
      </c>
    </row>
    <row r="14685" spans="1:13">
      <c r="A14685" s="1" t="s">
        <v>16702</v>
      </c>
      <c r="B14685">
        <v>5.0761947849478997E-5</v>
      </c>
      <c r="C14685" s="1">
        <v>1.48466254732187E-5</v>
      </c>
      <c r="D14685">
        <v>0.88636363636363602</v>
      </c>
      <c r="E14685">
        <v>1</v>
      </c>
      <c r="F14685">
        <v>0.82191780821917804</v>
      </c>
      <c r="G14685">
        <v>0.92500000000000004</v>
      </c>
      <c r="H14685">
        <v>0.64457831325301196</v>
      </c>
      <c r="I14685">
        <v>0.91176470588235303</v>
      </c>
      <c r="J14685" s="1" t="s">
        <v>23229</v>
      </c>
      <c r="K14685" t="s">
        <v>23238</v>
      </c>
      <c r="L14685" t="s">
        <v>52614</v>
      </c>
      <c r="M14685" t="s">
        <v>52615</v>
      </c>
    </row>
    <row r="14686" spans="1:13">
      <c r="A14686" s="1" t="s">
        <v>16703</v>
      </c>
      <c r="B14686">
        <v>3.2124988361179601E-7</v>
      </c>
      <c r="C14686" s="1">
        <v>4.8102962435621296E-7</v>
      </c>
      <c r="D14686">
        <v>0</v>
      </c>
      <c r="E14686">
        <v>0</v>
      </c>
      <c r="F14686">
        <v>2.7173913043478299E-3</v>
      </c>
      <c r="G14686">
        <v>0</v>
      </c>
      <c r="H14686">
        <v>0</v>
      </c>
      <c r="I14686">
        <v>1.1904761904761901E-2</v>
      </c>
      <c r="J14686" s="1">
        <v>0.86363636363636398</v>
      </c>
      <c r="K14686" t="s">
        <v>23241</v>
      </c>
      <c r="L14686" t="s">
        <v>52616</v>
      </c>
      <c r="M14686" t="s">
        <v>52617</v>
      </c>
    </row>
    <row r="14687" spans="1:13">
      <c r="A14687" s="1" t="s">
        <v>16704</v>
      </c>
      <c r="B14687">
        <v>2.7816382525529901E-6</v>
      </c>
      <c r="C14687" s="1">
        <v>1.7112654464617901E-5</v>
      </c>
      <c r="D14687">
        <v>0</v>
      </c>
      <c r="E14687">
        <v>0</v>
      </c>
      <c r="F14687">
        <v>2.6881720430107499E-3</v>
      </c>
      <c r="G14687">
        <v>0.159574468085106</v>
      </c>
      <c r="H14687">
        <v>0</v>
      </c>
      <c r="I14687">
        <v>9.2105263157894704E-2</v>
      </c>
      <c r="J14687" s="1">
        <v>0</v>
      </c>
      <c r="K14687" t="s">
        <v>23242</v>
      </c>
      <c r="L14687" t="s">
        <v>52618</v>
      </c>
      <c r="M14687" t="s">
        <v>52619</v>
      </c>
    </row>
    <row r="14688" spans="1:13">
      <c r="A14688" s="1" t="s">
        <v>16705</v>
      </c>
      <c r="B14688">
        <v>4.5599255597686701E-5</v>
      </c>
      <c r="C14688" s="1">
        <v>1.4445036702726301E-4</v>
      </c>
      <c r="D14688">
        <v>1</v>
      </c>
      <c r="E14688">
        <v>1</v>
      </c>
      <c r="F14688">
        <v>0.90234375</v>
      </c>
      <c r="G14688">
        <v>1</v>
      </c>
      <c r="H14688">
        <v>0.98795180722891596</v>
      </c>
      <c r="I14688">
        <v>0.972727272727273</v>
      </c>
      <c r="J14688" s="1">
        <v>0.95</v>
      </c>
      <c r="K14688" t="s">
        <v>23238</v>
      </c>
      <c r="L14688" t="s">
        <v>52620</v>
      </c>
      <c r="M14688" t="s">
        <v>52621</v>
      </c>
    </row>
    <row r="14689" spans="1:13">
      <c r="A14689" s="1" t="s">
        <v>16706</v>
      </c>
      <c r="B14689">
        <v>2.41501435369795E-5</v>
      </c>
      <c r="C14689" s="1">
        <v>9.8323920722845703E-8</v>
      </c>
      <c r="D14689">
        <v>0.78571428571428603</v>
      </c>
      <c r="E14689">
        <v>0.39772727272727298</v>
      </c>
      <c r="F14689">
        <v>0.488721804511278</v>
      </c>
      <c r="G14689">
        <v>0.70967741935483897</v>
      </c>
      <c r="H14689">
        <v>0.62686567164179097</v>
      </c>
      <c r="I14689">
        <v>0.89285714285714302</v>
      </c>
      <c r="J14689" s="1">
        <v>1</v>
      </c>
      <c r="K14689" t="s">
        <v>23241</v>
      </c>
      <c r="L14689" t="s">
        <v>52622</v>
      </c>
      <c r="M14689" t="s">
        <v>52623</v>
      </c>
    </row>
    <row r="14690" spans="1:13">
      <c r="A14690" s="1" t="s">
        <v>16707</v>
      </c>
      <c r="B14690">
        <v>2.00119117199106E-9</v>
      </c>
      <c r="C14690" s="1">
        <v>4.1737164171579802E-6</v>
      </c>
      <c r="D14690">
        <v>0.96428571428571397</v>
      </c>
      <c r="E14690">
        <v>1</v>
      </c>
      <c r="F14690">
        <v>0.98550724637681197</v>
      </c>
      <c r="G14690">
        <v>0.929824561403509</v>
      </c>
      <c r="H14690">
        <v>0.88888888888888895</v>
      </c>
      <c r="I14690">
        <v>0.92016806722689104</v>
      </c>
      <c r="J14690" s="1">
        <v>1</v>
      </c>
      <c r="K14690" t="s">
        <v>23239</v>
      </c>
      <c r="L14690" t="s">
        <v>52624</v>
      </c>
      <c r="M14690" t="s">
        <v>52625</v>
      </c>
    </row>
    <row r="14691" spans="1:13">
      <c r="A14691" s="1" t="s">
        <v>16708</v>
      </c>
      <c r="B14691">
        <v>6.57093048552276E-5</v>
      </c>
      <c r="C14691" s="1">
        <v>2.8676126298688099E-5</v>
      </c>
      <c r="D14691">
        <v>0.40625</v>
      </c>
      <c r="E14691">
        <v>0.48958333333333298</v>
      </c>
      <c r="F14691">
        <v>0.61538461538461497</v>
      </c>
      <c r="G14691">
        <v>6.25E-2</v>
      </c>
      <c r="H14691">
        <v>0.68018018018018001</v>
      </c>
      <c r="I14691">
        <v>0.26388888888888901</v>
      </c>
      <c r="J14691" s="1" t="s">
        <v>23229</v>
      </c>
      <c r="K14691" t="s">
        <v>23241</v>
      </c>
      <c r="L14691" t="s">
        <v>52626</v>
      </c>
      <c r="M14691" t="s">
        <v>52627</v>
      </c>
    </row>
    <row r="14692" spans="1:13">
      <c r="A14692" s="1" t="s">
        <v>16709</v>
      </c>
      <c r="B14692">
        <v>1.1495688323307901E-8</v>
      </c>
      <c r="C14692" s="1">
        <v>1.0885526746099801E-7</v>
      </c>
      <c r="D14692">
        <v>1</v>
      </c>
      <c r="E14692">
        <v>1</v>
      </c>
      <c r="F14692">
        <v>1</v>
      </c>
      <c r="G14692">
        <v>0.9375</v>
      </c>
      <c r="H14692">
        <v>0.987341772151899</v>
      </c>
      <c r="I14692">
        <v>0.96052631578947401</v>
      </c>
      <c r="J14692" s="1">
        <v>0</v>
      </c>
      <c r="K14692" t="s">
        <v>23242</v>
      </c>
      <c r="L14692" t="s">
        <v>52628</v>
      </c>
      <c r="M14692" t="s">
        <v>52629</v>
      </c>
    </row>
    <row r="14693" spans="1:13">
      <c r="A14693" s="1" t="s">
        <v>16710</v>
      </c>
      <c r="B14693">
        <v>9.3508398670834406E-6</v>
      </c>
      <c r="C14693" s="1">
        <v>6.3493188560062797E-5</v>
      </c>
      <c r="D14693">
        <v>1</v>
      </c>
      <c r="E14693">
        <v>0.912790697674419</v>
      </c>
      <c r="F14693">
        <v>0.98963730569948205</v>
      </c>
      <c r="G14693">
        <v>1</v>
      </c>
      <c r="H14693">
        <v>0.89639639639639601</v>
      </c>
      <c r="I14693">
        <v>0.97457627118644097</v>
      </c>
      <c r="J14693" s="1">
        <v>1</v>
      </c>
      <c r="K14693" t="s">
        <v>23238</v>
      </c>
      <c r="L14693" t="s">
        <v>52630</v>
      </c>
      <c r="M14693" t="s">
        <v>52631</v>
      </c>
    </row>
    <row r="14694" spans="1:13">
      <c r="A14694" s="1" t="s">
        <v>16711</v>
      </c>
      <c r="B14694">
        <v>7.22748992121559E-7</v>
      </c>
      <c r="C14694" s="1">
        <v>3.3946230446437001E-5</v>
      </c>
      <c r="D14694">
        <v>0</v>
      </c>
      <c r="E14694">
        <v>0</v>
      </c>
      <c r="F14694">
        <v>0.37777777777777799</v>
      </c>
      <c r="G14694">
        <v>0</v>
      </c>
      <c r="H14694">
        <v>0.47647058823529398</v>
      </c>
      <c r="I14694">
        <v>0.10784313725490199</v>
      </c>
      <c r="J14694" s="1">
        <v>1</v>
      </c>
      <c r="K14694" t="s">
        <v>23239</v>
      </c>
      <c r="L14694" t="s">
        <v>52632</v>
      </c>
      <c r="M14694" t="s">
        <v>52633</v>
      </c>
    </row>
    <row r="14695" spans="1:13">
      <c r="A14695" s="1" t="s">
        <v>16712</v>
      </c>
      <c r="B14695">
        <v>1.7667226506260501E-4</v>
      </c>
      <c r="C14695" s="1">
        <v>8.6147804947417102E-6</v>
      </c>
      <c r="D14695">
        <v>4.6875E-2</v>
      </c>
      <c r="E14695">
        <v>0.47560975609756101</v>
      </c>
      <c r="F14695">
        <v>3.1446540880503099E-3</v>
      </c>
      <c r="G14695">
        <v>8.7719298245613996E-3</v>
      </c>
      <c r="H14695">
        <v>1.1494252873563199E-2</v>
      </c>
      <c r="I14695">
        <v>4.3103448275862103E-3</v>
      </c>
      <c r="J14695" s="1">
        <v>0</v>
      </c>
      <c r="K14695" t="s">
        <v>23242</v>
      </c>
      <c r="L14695" t="s">
        <v>52634</v>
      </c>
      <c r="M14695" t="s">
        <v>52635</v>
      </c>
    </row>
    <row r="14696" spans="1:13">
      <c r="A14696" s="1" t="s">
        <v>16713</v>
      </c>
      <c r="B14696">
        <v>1.7021750465293399E-7</v>
      </c>
      <c r="C14696" s="1">
        <v>5.1758331354287502E-7</v>
      </c>
      <c r="D14696">
        <v>3.125E-2</v>
      </c>
      <c r="E14696">
        <v>8.8541666666666699E-2</v>
      </c>
      <c r="F14696">
        <v>0.115384615384615</v>
      </c>
      <c r="G14696">
        <v>0.11206896551724101</v>
      </c>
      <c r="H14696">
        <v>0.105263157894737</v>
      </c>
      <c r="I14696">
        <v>0.13600000000000001</v>
      </c>
      <c r="J14696" s="1">
        <v>4.5454545454545497E-2</v>
      </c>
      <c r="K14696" t="s">
        <v>23242</v>
      </c>
      <c r="L14696" t="s">
        <v>52636</v>
      </c>
      <c r="M14696" t="s">
        <v>52637</v>
      </c>
    </row>
    <row r="14697" spans="1:13">
      <c r="A14697" s="1" t="s">
        <v>16714</v>
      </c>
      <c r="B14697">
        <v>0</v>
      </c>
      <c r="C14697" s="1">
        <v>0</v>
      </c>
      <c r="D14697">
        <v>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 s="1">
        <v>1</v>
      </c>
      <c r="K14697" t="s">
        <v>23238</v>
      </c>
      <c r="L14697" t="s">
        <v>52638</v>
      </c>
      <c r="M14697" t="s">
        <v>52639</v>
      </c>
    </row>
    <row r="14698" spans="1:13">
      <c r="A14698" s="1" t="s">
        <v>16715</v>
      </c>
      <c r="B14698">
        <v>1.4659720233165001E-6</v>
      </c>
      <c r="C14698" s="1">
        <v>3.3536560412569498E-6</v>
      </c>
      <c r="D14698">
        <v>0</v>
      </c>
      <c r="E14698">
        <v>0</v>
      </c>
      <c r="F14698">
        <v>5.1282051282051299E-3</v>
      </c>
      <c r="G14698">
        <v>0.22413793103448301</v>
      </c>
      <c r="H14698">
        <v>3.94736842105263E-2</v>
      </c>
      <c r="I14698">
        <v>0.02</v>
      </c>
      <c r="J14698" s="1">
        <v>0</v>
      </c>
      <c r="K14698" t="s">
        <v>23241</v>
      </c>
      <c r="L14698" t="s">
        <v>52640</v>
      </c>
      <c r="M14698" t="s">
        <v>52641</v>
      </c>
    </row>
    <row r="14699" spans="1:13">
      <c r="A14699" s="1" t="s">
        <v>16716</v>
      </c>
      <c r="B14699">
        <v>1.1766256088815599E-6</v>
      </c>
      <c r="C14699" s="1">
        <v>4.5888647948305597E-5</v>
      </c>
      <c r="D14699">
        <v>0.85185185185185197</v>
      </c>
      <c r="E14699">
        <v>0.94767441860465096</v>
      </c>
      <c r="F14699">
        <v>0.918831168831169</v>
      </c>
      <c r="G14699">
        <v>1</v>
      </c>
      <c r="H14699">
        <v>1</v>
      </c>
      <c r="I14699">
        <v>0.99342105263157898</v>
      </c>
      <c r="J14699" s="1" t="s">
        <v>23229</v>
      </c>
      <c r="K14699" t="s">
        <v>23238</v>
      </c>
      <c r="L14699" t="s">
        <v>52642</v>
      </c>
      <c r="M14699" t="s">
        <v>52643</v>
      </c>
    </row>
    <row r="14700" spans="1:13">
      <c r="A14700" s="1" t="s">
        <v>16717</v>
      </c>
      <c r="B14700">
        <v>1.82235834457567E-4</v>
      </c>
      <c r="C14700" s="1">
        <v>3.3336224730175E-6</v>
      </c>
      <c r="D14700">
        <v>0.1875</v>
      </c>
      <c r="E14700">
        <v>0.40104166666666702</v>
      </c>
      <c r="F14700">
        <v>2.06185567010309E-2</v>
      </c>
      <c r="G14700">
        <v>8.5106382978723402E-2</v>
      </c>
      <c r="H14700">
        <v>2.4752475247524799E-2</v>
      </c>
      <c r="I14700">
        <v>2.2988505747126398E-2</v>
      </c>
      <c r="J14700" s="1">
        <v>0</v>
      </c>
      <c r="K14700" t="s">
        <v>23238</v>
      </c>
      <c r="L14700" t="s">
        <v>52644</v>
      </c>
      <c r="M14700" t="s">
        <v>52645</v>
      </c>
    </row>
    <row r="14701" spans="1:13">
      <c r="A14701" s="1" t="s">
        <v>16718</v>
      </c>
      <c r="B14701">
        <v>1.1080461273859E-4</v>
      </c>
      <c r="C14701" s="1">
        <v>1.3669744300391699E-5</v>
      </c>
      <c r="D14701">
        <v>0.34482758620689702</v>
      </c>
      <c r="E14701">
        <v>0.77439024390243905</v>
      </c>
      <c r="F14701">
        <v>0.51401869158878499</v>
      </c>
      <c r="G14701">
        <v>0.5</v>
      </c>
      <c r="H14701">
        <v>0.81343283582089598</v>
      </c>
      <c r="I14701">
        <v>0.53030303030303005</v>
      </c>
      <c r="J14701" s="1">
        <v>1</v>
      </c>
      <c r="K14701" t="s">
        <v>23238</v>
      </c>
      <c r="L14701" t="s">
        <v>52646</v>
      </c>
      <c r="M14701" t="s">
        <v>52647</v>
      </c>
    </row>
    <row r="14702" spans="1:13">
      <c r="A14702" s="1" t="s">
        <v>16719</v>
      </c>
      <c r="B14702">
        <v>9.9372499099798092E-7</v>
      </c>
      <c r="C14702" s="1">
        <v>5.3432741273635605E-7</v>
      </c>
      <c r="D14702">
        <v>0.94444444444444398</v>
      </c>
      <c r="E14702">
        <v>0.99462365591397806</v>
      </c>
      <c r="F14702">
        <v>0.96524064171123003</v>
      </c>
      <c r="G14702">
        <v>1</v>
      </c>
      <c r="H14702">
        <v>0.99532710280373804</v>
      </c>
      <c r="I14702">
        <v>0.99545454545454504</v>
      </c>
      <c r="J14702" s="1">
        <v>1</v>
      </c>
      <c r="K14702" t="s">
        <v>23241</v>
      </c>
      <c r="L14702" t="s">
        <v>52648</v>
      </c>
      <c r="M14702" t="s">
        <v>52649</v>
      </c>
    </row>
    <row r="14703" spans="1:13">
      <c r="A14703" s="1" t="s">
        <v>16720</v>
      </c>
      <c r="B14703">
        <v>7.5492998124208903E-6</v>
      </c>
      <c r="C14703" s="1">
        <v>1.50482318388342E-7</v>
      </c>
      <c r="D14703">
        <v>0</v>
      </c>
      <c r="E14703">
        <v>0</v>
      </c>
      <c r="F14703">
        <v>5.9459459459459497E-2</v>
      </c>
      <c r="G14703">
        <v>0.48749999999999999</v>
      </c>
      <c r="H14703">
        <v>2.68817204301075E-2</v>
      </c>
      <c r="I14703">
        <v>0.23015873015873001</v>
      </c>
      <c r="J14703" s="1">
        <v>0</v>
      </c>
      <c r="K14703" t="s">
        <v>23241</v>
      </c>
      <c r="L14703" t="s">
        <v>52650</v>
      </c>
      <c r="M14703" t="s">
        <v>52651</v>
      </c>
    </row>
    <row r="14704" spans="1:13">
      <c r="A14704" s="1" t="s">
        <v>16721</v>
      </c>
      <c r="B14704">
        <v>6.4753540657006703E-6</v>
      </c>
      <c r="C14704" s="1">
        <v>2.1659545074524601E-7</v>
      </c>
      <c r="D14704">
        <v>3.125E-2</v>
      </c>
      <c r="E14704">
        <v>0</v>
      </c>
      <c r="F14704">
        <v>0</v>
      </c>
      <c r="G14704">
        <v>2.6315789473684199E-2</v>
      </c>
      <c r="H14704">
        <v>0</v>
      </c>
      <c r="I14704">
        <v>1.58730158730159E-2</v>
      </c>
      <c r="J14704" s="1">
        <v>0</v>
      </c>
      <c r="K14704" t="s">
        <v>23241</v>
      </c>
      <c r="L14704" t="s">
        <v>52652</v>
      </c>
      <c r="M14704" t="s">
        <v>52653</v>
      </c>
    </row>
    <row r="14705" spans="1:13">
      <c r="A14705" s="1" t="s">
        <v>16722</v>
      </c>
      <c r="B14705">
        <v>1.2332465718357501E-8</v>
      </c>
      <c r="C14705" s="1">
        <v>3.4675518245565302E-7</v>
      </c>
      <c r="D14705">
        <v>1</v>
      </c>
      <c r="E14705">
        <v>1</v>
      </c>
      <c r="F14705">
        <v>1</v>
      </c>
      <c r="G14705">
        <v>0.99107142857142905</v>
      </c>
      <c r="H14705">
        <v>1</v>
      </c>
      <c r="I14705">
        <v>0.96610169491525399</v>
      </c>
      <c r="J14705" s="1" t="s">
        <v>23229</v>
      </c>
      <c r="K14705" t="s">
        <v>23237</v>
      </c>
      <c r="L14705" t="s">
        <v>52654</v>
      </c>
      <c r="M14705" t="s">
        <v>52655</v>
      </c>
    </row>
    <row r="14706" spans="1:13">
      <c r="A14706" s="1" t="s">
        <v>16723</v>
      </c>
      <c r="B14706">
        <v>4.7812379274757703E-7</v>
      </c>
      <c r="C14706" s="1">
        <v>1.1216891423498801E-5</v>
      </c>
      <c r="D14706">
        <v>0</v>
      </c>
      <c r="E14706">
        <v>1.13636363636364E-2</v>
      </c>
      <c r="F14706">
        <v>0</v>
      </c>
      <c r="G14706">
        <v>0.155555555555556</v>
      </c>
      <c r="H14706">
        <v>0</v>
      </c>
      <c r="I14706">
        <v>0.105263157894737</v>
      </c>
      <c r="J14706" s="1">
        <v>0</v>
      </c>
      <c r="K14706" t="s">
        <v>23241</v>
      </c>
      <c r="L14706" t="s">
        <v>52656</v>
      </c>
      <c r="M14706" t="s">
        <v>52657</v>
      </c>
    </row>
    <row r="14707" spans="1:13">
      <c r="A14707" s="1" t="s">
        <v>16724</v>
      </c>
      <c r="B14707">
        <v>4.3513695520745699E-8</v>
      </c>
      <c r="C14707" s="1">
        <v>1.0464753143316601E-5</v>
      </c>
      <c r="D14707">
        <v>1.5625E-2</v>
      </c>
      <c r="E14707">
        <v>1.5957446808510599E-2</v>
      </c>
      <c r="F14707">
        <v>7.2538860103626895E-2</v>
      </c>
      <c r="G14707">
        <v>8.3333333333333301E-2</v>
      </c>
      <c r="H14707">
        <v>7.7272727272727298E-2</v>
      </c>
      <c r="I14707">
        <v>8.6538461538461495E-2</v>
      </c>
      <c r="J14707" s="1">
        <v>0</v>
      </c>
      <c r="K14707" t="s">
        <v>23242</v>
      </c>
      <c r="L14707" t="s">
        <v>52658</v>
      </c>
      <c r="M14707" t="s">
        <v>52659</v>
      </c>
    </row>
    <row r="14708" spans="1:13">
      <c r="A14708" s="1" t="s">
        <v>16725</v>
      </c>
      <c r="B14708">
        <v>4.7832636188964003E-7</v>
      </c>
      <c r="C14708" s="1">
        <v>1.0978559939754701E-6</v>
      </c>
      <c r="D14708">
        <v>3.2258064516128997E-2</v>
      </c>
      <c r="E14708">
        <v>0.27011494252873602</v>
      </c>
      <c r="F14708">
        <v>5.9880239520958098E-2</v>
      </c>
      <c r="G14708">
        <v>0</v>
      </c>
      <c r="H14708">
        <v>9.49367088607595E-2</v>
      </c>
      <c r="I14708">
        <v>4.2553191489361701E-2</v>
      </c>
      <c r="J14708" s="1">
        <v>0</v>
      </c>
      <c r="K14708" t="s">
        <v>23241</v>
      </c>
      <c r="L14708" t="s">
        <v>52660</v>
      </c>
      <c r="M14708" t="s">
        <v>52661</v>
      </c>
    </row>
    <row r="14709" spans="1:13">
      <c r="A14709" s="1" t="s">
        <v>16726</v>
      </c>
      <c r="B14709">
        <v>5.7948873324124902E-6</v>
      </c>
      <c r="C14709" s="1">
        <v>7.8154046756041504E-6</v>
      </c>
      <c r="D14709">
        <v>0</v>
      </c>
      <c r="E14709">
        <v>0</v>
      </c>
      <c r="F14709">
        <v>4.72972972972973E-2</v>
      </c>
      <c r="G14709">
        <v>0</v>
      </c>
      <c r="H14709">
        <v>6.7567567567567597E-3</v>
      </c>
      <c r="I14709">
        <v>0</v>
      </c>
      <c r="J14709" s="1" t="s">
        <v>23229</v>
      </c>
      <c r="K14709" t="s">
        <v>23239</v>
      </c>
      <c r="L14709" t="s">
        <v>52662</v>
      </c>
      <c r="M14709" t="s">
        <v>52663</v>
      </c>
    </row>
    <row r="14710" spans="1:13">
      <c r="A14710" s="1" t="s">
        <v>16727</v>
      </c>
      <c r="B14710">
        <v>9.6716440738895602E-5</v>
      </c>
      <c r="C14710" s="1">
        <v>1.21451891420573E-4</v>
      </c>
      <c r="D14710">
        <v>0.58620689655172398</v>
      </c>
      <c r="E14710">
        <v>0.75287356321839105</v>
      </c>
      <c r="F14710">
        <v>0.84523809523809501</v>
      </c>
      <c r="G14710">
        <v>1</v>
      </c>
      <c r="H14710">
        <v>0.89444444444444404</v>
      </c>
      <c r="I14710">
        <v>0.90659340659340704</v>
      </c>
      <c r="J14710" s="1">
        <v>1</v>
      </c>
      <c r="K14710" t="s">
        <v>23238</v>
      </c>
      <c r="L14710" t="s">
        <v>52664</v>
      </c>
      <c r="M14710" t="s">
        <v>52665</v>
      </c>
    </row>
    <row r="14711" spans="1:13">
      <c r="A14711" s="1" t="s">
        <v>16728</v>
      </c>
      <c r="B14711">
        <v>4.4463074289780502E-5</v>
      </c>
      <c r="C14711" s="1">
        <v>4.7359099590861899E-6</v>
      </c>
      <c r="D14711">
        <v>0.8125</v>
      </c>
      <c r="E14711">
        <v>0.86979166666666696</v>
      </c>
      <c r="F14711">
        <v>0.97435897435897401</v>
      </c>
      <c r="G14711">
        <v>0.84482758620689702</v>
      </c>
      <c r="H14711">
        <v>0.97807017543859698</v>
      </c>
      <c r="I14711">
        <v>0.88934426229508201</v>
      </c>
      <c r="J14711" s="1">
        <v>1</v>
      </c>
      <c r="K14711" t="s">
        <v>23239</v>
      </c>
      <c r="L14711" t="s">
        <v>52666</v>
      </c>
      <c r="M14711" t="s">
        <v>52667</v>
      </c>
    </row>
    <row r="14712" spans="1:13">
      <c r="A14712" s="1" t="s">
        <v>16729</v>
      </c>
      <c r="B14712">
        <v>1.72979555254758E-4</v>
      </c>
      <c r="C14712" s="1">
        <v>1.3530629351628999E-4</v>
      </c>
      <c r="D14712">
        <v>0.32258064516128998</v>
      </c>
      <c r="E14712">
        <v>0.48958333333333298</v>
      </c>
      <c r="F14712">
        <v>0.16410256410256399</v>
      </c>
      <c r="G14712">
        <v>0.15517241379310301</v>
      </c>
      <c r="H14712">
        <v>6.5789473684210495E-2</v>
      </c>
      <c r="I14712">
        <v>0.12195121951219499</v>
      </c>
      <c r="J14712" s="1">
        <v>1</v>
      </c>
      <c r="K14712" t="s">
        <v>23238</v>
      </c>
      <c r="L14712" t="s">
        <v>52668</v>
      </c>
      <c r="M14712" t="s">
        <v>52669</v>
      </c>
    </row>
    <row r="14713" spans="1:13">
      <c r="A14713" s="1" t="s">
        <v>16730</v>
      </c>
      <c r="B14713">
        <v>1.5922154750269E-5</v>
      </c>
      <c r="C14713" s="1">
        <v>1.0175483483508E-4</v>
      </c>
      <c r="D14713">
        <v>0.78571428571428603</v>
      </c>
      <c r="E14713">
        <v>0.53409090909090895</v>
      </c>
      <c r="F14713">
        <v>0.47567567567567598</v>
      </c>
      <c r="G14713">
        <v>0.76923076923076905</v>
      </c>
      <c r="H14713">
        <v>0.76699029126213603</v>
      </c>
      <c r="I14713">
        <v>0.79651162790697705</v>
      </c>
      <c r="J14713" s="1">
        <v>1</v>
      </c>
      <c r="K14713" t="s">
        <v>23238</v>
      </c>
      <c r="L14713" t="s">
        <v>52670</v>
      </c>
      <c r="M14713" t="s">
        <v>52671</v>
      </c>
    </row>
    <row r="14714" spans="1:13">
      <c r="A14714" s="1" t="s">
        <v>16731</v>
      </c>
      <c r="B14714">
        <v>0</v>
      </c>
      <c r="C14714" s="1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 s="1">
        <v>0.83333333333333304</v>
      </c>
      <c r="K14714" t="s">
        <v>23239</v>
      </c>
      <c r="L14714" t="s">
        <v>52672</v>
      </c>
      <c r="M14714" t="s">
        <v>52673</v>
      </c>
    </row>
    <row r="14715" spans="1:13">
      <c r="A14715" s="1" t="s">
        <v>16732</v>
      </c>
      <c r="B14715">
        <v>1.4556007729747499E-4</v>
      </c>
      <c r="C14715" s="1">
        <v>9.56896050149628E-6</v>
      </c>
      <c r="D14715">
        <v>0.68181818181818199</v>
      </c>
      <c r="E14715">
        <v>1</v>
      </c>
      <c r="F14715">
        <v>0.60869565217391297</v>
      </c>
      <c r="G14715">
        <v>0.56666666666666698</v>
      </c>
      <c r="H14715">
        <v>0.58796296296296302</v>
      </c>
      <c r="I14715">
        <v>0.75925925925925897</v>
      </c>
      <c r="J14715" s="1">
        <v>1</v>
      </c>
      <c r="K14715" t="s">
        <v>23241</v>
      </c>
      <c r="L14715" t="s">
        <v>52674</v>
      </c>
      <c r="M14715" t="s">
        <v>52675</v>
      </c>
    </row>
    <row r="14716" spans="1:13">
      <c r="A14716" s="1" t="s">
        <v>16733</v>
      </c>
      <c r="B14716">
        <v>1.6608618604023801E-5</v>
      </c>
      <c r="C14716" s="1">
        <v>1.13625240216128E-5</v>
      </c>
      <c r="D14716">
        <v>1</v>
      </c>
      <c r="E14716">
        <v>1</v>
      </c>
      <c r="F14716">
        <v>0.94615384615384601</v>
      </c>
      <c r="G14716">
        <v>0.97413793103448298</v>
      </c>
      <c r="H14716">
        <v>0.87168141592920401</v>
      </c>
      <c r="I14716">
        <v>0.97154471544715404</v>
      </c>
      <c r="J14716" s="1">
        <v>1</v>
      </c>
      <c r="K14716" t="s">
        <v>23239</v>
      </c>
      <c r="L14716" t="s">
        <v>52676</v>
      </c>
      <c r="M14716" t="s">
        <v>52677</v>
      </c>
    </row>
    <row r="14717" spans="1:13">
      <c r="A14717" s="1" t="s">
        <v>16734</v>
      </c>
      <c r="B14717">
        <v>2.2784737434678799E-5</v>
      </c>
      <c r="C14717" s="1">
        <v>8.26172678565279E-7</v>
      </c>
      <c r="D14717">
        <v>0.66666666666666696</v>
      </c>
      <c r="E14717">
        <v>0.91666666666666696</v>
      </c>
      <c r="F14717">
        <v>0.982051282051282</v>
      </c>
      <c r="G14717">
        <v>0.84313725490196101</v>
      </c>
      <c r="H14717">
        <v>0.99561403508771895</v>
      </c>
      <c r="I14717">
        <v>0.84051724137931005</v>
      </c>
      <c r="J14717" s="1" t="s">
        <v>23229</v>
      </c>
      <c r="K14717" t="s">
        <v>23239</v>
      </c>
      <c r="L14717" t="s">
        <v>52678</v>
      </c>
      <c r="M14717" t="s">
        <v>52679</v>
      </c>
    </row>
    <row r="14718" spans="1:13">
      <c r="A14718" s="1" t="s">
        <v>16735</v>
      </c>
      <c r="B14718">
        <v>9.1530170130785896E-5</v>
      </c>
      <c r="C14718" s="1">
        <v>1.2091359953405901E-7</v>
      </c>
      <c r="D14718">
        <v>0.11111111111111105</v>
      </c>
      <c r="E14718">
        <v>0.30898876404494402</v>
      </c>
      <c r="F14718">
        <v>0.11621621621621603</v>
      </c>
      <c r="G14718">
        <v>5.102040816326503E-2</v>
      </c>
      <c r="H14718">
        <v>0.14953271028037396</v>
      </c>
      <c r="I14718">
        <v>0.26315789473684204</v>
      </c>
      <c r="J14718" s="1">
        <v>0.9375</v>
      </c>
      <c r="K14718" t="s">
        <v>23245</v>
      </c>
      <c r="L14718" t="s">
        <v>52680</v>
      </c>
      <c r="M14718" t="s">
        <v>52681</v>
      </c>
    </row>
    <row r="14719" spans="1:13">
      <c r="A14719" s="1" t="s">
        <v>16736</v>
      </c>
      <c r="B14719">
        <v>4.3338852842600901E-8</v>
      </c>
      <c r="C14719" s="1">
        <v>1.7407338001937501E-7</v>
      </c>
      <c r="D14719">
        <v>0.87931034482758597</v>
      </c>
      <c r="E14719">
        <v>0.98795180722891596</v>
      </c>
      <c r="F14719">
        <v>1</v>
      </c>
      <c r="G14719">
        <v>1</v>
      </c>
      <c r="H14719">
        <v>1</v>
      </c>
      <c r="I14719">
        <v>1</v>
      </c>
      <c r="J14719" s="1">
        <v>1</v>
      </c>
      <c r="K14719" t="s">
        <v>23242</v>
      </c>
      <c r="L14719" t="s">
        <v>52682</v>
      </c>
      <c r="M14719" t="s">
        <v>52683</v>
      </c>
    </row>
    <row r="14720" spans="1:13">
      <c r="A14720" s="1" t="s">
        <v>16737</v>
      </c>
      <c r="B14720">
        <v>4.8129924193990999E-6</v>
      </c>
      <c r="C14720" s="1">
        <v>2.4560734481157999E-6</v>
      </c>
      <c r="D14720">
        <v>1</v>
      </c>
      <c r="E14720">
        <v>1</v>
      </c>
      <c r="F14720">
        <v>1</v>
      </c>
      <c r="G14720">
        <v>0.97058823529411797</v>
      </c>
      <c r="H14720">
        <v>0.99431818181818199</v>
      </c>
      <c r="I14720">
        <v>0.91758241758241799</v>
      </c>
      <c r="J14720" s="1" t="s">
        <v>23229</v>
      </c>
      <c r="K14720" t="s">
        <v>23242</v>
      </c>
      <c r="L14720" t="s">
        <v>52684</v>
      </c>
      <c r="M14720" t="s">
        <v>52685</v>
      </c>
    </row>
    <row r="14721" spans="1:13">
      <c r="A14721" s="1" t="s">
        <v>16738</v>
      </c>
      <c r="B14721">
        <v>4.2409188172382102E-7</v>
      </c>
      <c r="C14721" s="1">
        <v>1.3864638035320299E-6</v>
      </c>
      <c r="D14721">
        <v>1</v>
      </c>
      <c r="E14721">
        <v>0.99479166666666696</v>
      </c>
      <c r="F14721">
        <v>0.997435897435897</v>
      </c>
      <c r="G14721">
        <v>0.81034482758620696</v>
      </c>
      <c r="H14721">
        <v>0.99561403508771895</v>
      </c>
      <c r="I14721">
        <v>0.95901639344262302</v>
      </c>
      <c r="J14721" s="1">
        <v>1</v>
      </c>
      <c r="K14721" t="s">
        <v>23238</v>
      </c>
      <c r="L14721" t="s">
        <v>52686</v>
      </c>
      <c r="M14721" t="s">
        <v>52687</v>
      </c>
    </row>
    <row r="14722" spans="1:13">
      <c r="A14722" s="1" t="s">
        <v>16739</v>
      </c>
      <c r="B14722">
        <v>8.0788397079693697E-6</v>
      </c>
      <c r="C14722" s="1">
        <v>5.8368532823773402E-6</v>
      </c>
      <c r="D14722">
        <v>0.953125</v>
      </c>
      <c r="E14722">
        <v>0.99462365591397806</v>
      </c>
      <c r="F14722">
        <v>0.93010752688172005</v>
      </c>
      <c r="G14722">
        <v>0.99107142857142905</v>
      </c>
      <c r="H14722">
        <v>0.81818181818181801</v>
      </c>
      <c r="I14722">
        <v>0.98760330578512401</v>
      </c>
      <c r="J14722" s="1">
        <v>1</v>
      </c>
      <c r="K14722" t="s">
        <v>23239</v>
      </c>
      <c r="L14722" t="s">
        <v>52688</v>
      </c>
      <c r="M14722" t="s">
        <v>52689</v>
      </c>
    </row>
    <row r="14723" spans="1:13">
      <c r="A14723" s="1" t="s">
        <v>16740</v>
      </c>
      <c r="B14723">
        <v>4.1863238504977299E-7</v>
      </c>
      <c r="C14723" s="1">
        <v>1.17211612854798E-7</v>
      </c>
      <c r="D14723">
        <v>1</v>
      </c>
      <c r="E14723">
        <v>0.99397590361445798</v>
      </c>
      <c r="F14723">
        <v>1</v>
      </c>
      <c r="G14723">
        <v>1</v>
      </c>
      <c r="H14723">
        <v>0.99479166666666696</v>
      </c>
      <c r="I14723">
        <v>1</v>
      </c>
      <c r="J14723" s="1">
        <v>1</v>
      </c>
      <c r="K14723" t="s">
        <v>23240</v>
      </c>
      <c r="L14723" t="s">
        <v>52690</v>
      </c>
      <c r="M14723" t="s">
        <v>52691</v>
      </c>
    </row>
    <row r="14724" spans="1:13">
      <c r="A14724" s="1" t="s">
        <v>16741</v>
      </c>
      <c r="B14724">
        <v>1.0004978668875199E-6</v>
      </c>
      <c r="C14724" s="1">
        <v>4.8766618517902801E-6</v>
      </c>
      <c r="D14724">
        <v>0.84782608695652195</v>
      </c>
      <c r="E14724">
        <v>0.682539682539683</v>
      </c>
      <c r="F14724">
        <v>0.79054054054054101</v>
      </c>
      <c r="G14724">
        <v>0.80952380952380998</v>
      </c>
      <c r="H14724">
        <v>0.875</v>
      </c>
      <c r="I14724">
        <v>0.87962962962962998</v>
      </c>
      <c r="J14724" s="1">
        <v>1</v>
      </c>
      <c r="K14724" t="s">
        <v>23237</v>
      </c>
      <c r="L14724" t="s">
        <v>52692</v>
      </c>
      <c r="M14724" t="s">
        <v>52693</v>
      </c>
    </row>
    <row r="14725" spans="1:13">
      <c r="A14725" s="1" t="s">
        <v>16742</v>
      </c>
      <c r="B14725">
        <v>2.7864209408164298E-4</v>
      </c>
      <c r="C14725" s="1">
        <v>3.0784031085055403E-5</v>
      </c>
      <c r="D14725">
        <v>0.86666666666666703</v>
      </c>
      <c r="E14725">
        <v>0.72674418604651203</v>
      </c>
      <c r="F14725">
        <v>0.67096774193548403</v>
      </c>
      <c r="G14725">
        <v>0.95652173913043503</v>
      </c>
      <c r="H14725">
        <v>0.80263157894736803</v>
      </c>
      <c r="I14725">
        <v>0.94791666666666696</v>
      </c>
      <c r="J14725" s="1">
        <v>1</v>
      </c>
      <c r="K14725" t="s">
        <v>23239</v>
      </c>
      <c r="L14725" t="s">
        <v>52694</v>
      </c>
      <c r="M14725" t="s">
        <v>52695</v>
      </c>
    </row>
    <row r="14726" spans="1:13">
      <c r="A14726" s="1" t="s">
        <v>16743</v>
      </c>
      <c r="B14726">
        <v>6.8146471930592597E-8</v>
      </c>
      <c r="C14726" s="1">
        <v>5.7144659127212299E-8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0.98863636363636398</v>
      </c>
      <c r="J14726" s="1">
        <v>0.8</v>
      </c>
      <c r="K14726" t="s">
        <v>23238</v>
      </c>
      <c r="L14726" t="s">
        <v>52696</v>
      </c>
      <c r="M14726" t="s">
        <v>52697</v>
      </c>
    </row>
    <row r="14727" spans="1:13">
      <c r="A14727" s="1" t="s">
        <v>16744</v>
      </c>
      <c r="B14727">
        <v>7.9260416901704095E-7</v>
      </c>
      <c r="C14727" s="1">
        <v>1.45293737459866E-5</v>
      </c>
      <c r="D14727">
        <v>0</v>
      </c>
      <c r="E14727">
        <v>1.38888888888889E-2</v>
      </c>
      <c r="F14727">
        <v>0</v>
      </c>
      <c r="G14727">
        <v>0</v>
      </c>
      <c r="H14727">
        <v>2.4271844660194199E-2</v>
      </c>
      <c r="I14727">
        <v>3.7974683544303799E-2</v>
      </c>
      <c r="J14727" s="1">
        <v>0</v>
      </c>
      <c r="K14727" t="s">
        <v>23241</v>
      </c>
      <c r="L14727" t="s">
        <v>52698</v>
      </c>
      <c r="M14727" t="s">
        <v>52699</v>
      </c>
    </row>
    <row r="14728" spans="1:13">
      <c r="A14728" s="1" t="s">
        <v>16745</v>
      </c>
      <c r="B14728">
        <v>1.2726690196213399E-7</v>
      </c>
      <c r="C14728" s="1">
        <v>9.2221085291495106E-8</v>
      </c>
      <c r="D14728">
        <v>1.6666666666667052E-2</v>
      </c>
      <c r="E14728">
        <v>0</v>
      </c>
      <c r="F14728">
        <v>2.6315789473679851E-3</v>
      </c>
      <c r="G14728">
        <v>0</v>
      </c>
      <c r="H14728">
        <v>0</v>
      </c>
      <c r="I14728">
        <v>4.237288135592987E-3</v>
      </c>
      <c r="J14728" s="1">
        <v>0.22727272727272696</v>
      </c>
      <c r="K14728" t="s">
        <v>23246</v>
      </c>
      <c r="L14728" t="s">
        <v>52700</v>
      </c>
      <c r="M14728" t="s">
        <v>52701</v>
      </c>
    </row>
    <row r="14729" spans="1:13">
      <c r="A14729" s="1" t="s">
        <v>16746</v>
      </c>
      <c r="B14729">
        <v>5.7996422453394099E-8</v>
      </c>
      <c r="C14729" s="1">
        <v>1.4139599297059401E-7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0.99541284403669705</v>
      </c>
      <c r="J14729" s="1">
        <v>0</v>
      </c>
      <c r="K14729" t="s">
        <v>23241</v>
      </c>
      <c r="L14729" t="s">
        <v>52702</v>
      </c>
      <c r="M14729" t="s">
        <v>52703</v>
      </c>
    </row>
    <row r="14730" spans="1:13">
      <c r="A14730" s="1" t="s">
        <v>16747</v>
      </c>
      <c r="B14730">
        <v>8.7614006833792699E-8</v>
      </c>
      <c r="C14730" s="1">
        <v>5.7188082028508396E-6</v>
      </c>
      <c r="D14730">
        <v>0</v>
      </c>
      <c r="E14730">
        <v>5.31914893617021E-3</v>
      </c>
      <c r="F14730">
        <v>4.5871559633027499E-3</v>
      </c>
      <c r="G14730">
        <v>0.105263157894737</v>
      </c>
      <c r="H14730">
        <v>1.88679245283019E-2</v>
      </c>
      <c r="I14730">
        <v>2.8409090909090901E-2</v>
      </c>
      <c r="J14730" s="1">
        <v>0</v>
      </c>
      <c r="K14730" t="s">
        <v>23239</v>
      </c>
      <c r="L14730" t="s">
        <v>52704</v>
      </c>
      <c r="M14730" t="s">
        <v>52705</v>
      </c>
    </row>
    <row r="14731" spans="1:13">
      <c r="A14731" s="1" t="s">
        <v>16748</v>
      </c>
      <c r="B14731">
        <v>5.5186317893459499E-4</v>
      </c>
      <c r="C14731" s="1">
        <v>5.9128369524471603E-6</v>
      </c>
      <c r="D14731">
        <v>0.34375</v>
      </c>
      <c r="E14731">
        <v>0.234375</v>
      </c>
      <c r="F14731">
        <v>0.96373056994818695</v>
      </c>
      <c r="G14731">
        <v>0.83333333333333304</v>
      </c>
      <c r="H14731">
        <v>0.91052631578947396</v>
      </c>
      <c r="I14731">
        <v>0.91538461538461502</v>
      </c>
      <c r="J14731" s="1" t="s">
        <v>23229</v>
      </c>
      <c r="K14731" t="s">
        <v>23238</v>
      </c>
      <c r="L14731" t="s">
        <v>52706</v>
      </c>
      <c r="M14731" t="s">
        <v>52707</v>
      </c>
    </row>
    <row r="14732" spans="1:13">
      <c r="A14732" s="1" t="s">
        <v>16749</v>
      </c>
      <c r="B14732">
        <v>5.7191284175252003E-7</v>
      </c>
      <c r="C14732" s="1">
        <v>6.6760364055826003E-9</v>
      </c>
      <c r="D14732">
        <v>0.93181818181818199</v>
      </c>
      <c r="E14732">
        <v>1</v>
      </c>
      <c r="F14732">
        <v>0.97530864197530898</v>
      </c>
      <c r="G14732">
        <v>1</v>
      </c>
      <c r="H14732">
        <v>0.99509803921568596</v>
      </c>
      <c r="I14732">
        <v>0.99523809523809503</v>
      </c>
      <c r="J14732" s="1" t="s">
        <v>23229</v>
      </c>
      <c r="K14732" t="s">
        <v>23240</v>
      </c>
      <c r="L14732" t="s">
        <v>52708</v>
      </c>
      <c r="M14732" t="s">
        <v>52709</v>
      </c>
    </row>
    <row r="14733" spans="1:13">
      <c r="A14733" s="1" t="s">
        <v>16750</v>
      </c>
      <c r="B14733">
        <v>5.0791029000561802E-4</v>
      </c>
      <c r="C14733" s="1">
        <v>6.4118389401809705E-5</v>
      </c>
      <c r="D14733">
        <v>0.1875</v>
      </c>
      <c r="E14733">
        <v>7.8947368421052599E-2</v>
      </c>
      <c r="F14733">
        <v>0.65641025641025597</v>
      </c>
      <c r="G14733">
        <v>0.83636363636363598</v>
      </c>
      <c r="H14733">
        <v>0.65929203539823</v>
      </c>
      <c r="I14733">
        <v>0.42975206611570199</v>
      </c>
      <c r="J14733" s="1">
        <v>0</v>
      </c>
      <c r="K14733" t="s">
        <v>23242</v>
      </c>
      <c r="L14733" t="s">
        <v>52710</v>
      </c>
      <c r="M14733" t="s">
        <v>52711</v>
      </c>
    </row>
    <row r="14734" spans="1:13">
      <c r="A14734" s="1" t="s">
        <v>16751</v>
      </c>
      <c r="B14734">
        <v>1.1891990845881401E-5</v>
      </c>
      <c r="C14734" s="1">
        <v>6.8082015584282696E-7</v>
      </c>
      <c r="D14734">
        <v>0.80769230769230804</v>
      </c>
      <c r="E14734">
        <v>0.99295774647887303</v>
      </c>
      <c r="F14734">
        <v>0.99199999999999999</v>
      </c>
      <c r="G14734">
        <v>0.9</v>
      </c>
      <c r="H14734">
        <v>0.94852941176470595</v>
      </c>
      <c r="I14734">
        <v>0.88709677419354804</v>
      </c>
      <c r="J14734" s="1">
        <v>0</v>
      </c>
      <c r="K14734" t="s">
        <v>23242</v>
      </c>
      <c r="L14734" t="s">
        <v>52712</v>
      </c>
      <c r="M14734" t="s">
        <v>52713</v>
      </c>
    </row>
    <row r="14735" spans="1:13">
      <c r="A14735" s="1" t="s">
        <v>16752</v>
      </c>
      <c r="B14735">
        <v>6.6255541313575393E-5</v>
      </c>
      <c r="C14735" s="1">
        <v>1.15352241206414E-4</v>
      </c>
      <c r="D14735">
        <v>0.734375</v>
      </c>
      <c r="E14735">
        <v>0.70526315789473704</v>
      </c>
      <c r="F14735">
        <v>0.82124352331606199</v>
      </c>
      <c r="G14735">
        <v>1</v>
      </c>
      <c r="H14735">
        <v>1</v>
      </c>
      <c r="I14735">
        <v>0.98660714285714302</v>
      </c>
      <c r="J14735" s="1">
        <v>1</v>
      </c>
      <c r="K14735" t="s">
        <v>23238</v>
      </c>
      <c r="L14735" t="s">
        <v>52714</v>
      </c>
      <c r="M14735" t="s">
        <v>52715</v>
      </c>
    </row>
    <row r="14736" spans="1:13">
      <c r="A14736" s="1" t="s">
        <v>16753</v>
      </c>
      <c r="B14736">
        <v>2.9545605648468099E-6</v>
      </c>
      <c r="C14736" s="1">
        <v>1.2872090677704701E-5</v>
      </c>
      <c r="D14736">
        <v>0</v>
      </c>
      <c r="E14736">
        <v>0</v>
      </c>
      <c r="F14736">
        <v>0</v>
      </c>
      <c r="G14736">
        <v>0.28000000000000003</v>
      </c>
      <c r="H14736">
        <v>1.4492753623188401E-2</v>
      </c>
      <c r="I14736">
        <v>8.6956521739130405E-2</v>
      </c>
      <c r="J14736" s="1" t="s">
        <v>23229</v>
      </c>
      <c r="K14736" t="s">
        <v>23238</v>
      </c>
      <c r="L14736" t="s">
        <v>52716</v>
      </c>
      <c r="M14736" t="s">
        <v>52717</v>
      </c>
    </row>
    <row r="14737" spans="1:13">
      <c r="A14737" s="1" t="s">
        <v>16754</v>
      </c>
      <c r="B14737">
        <v>9.4044874751059702E-4</v>
      </c>
      <c r="C14737" s="1">
        <v>5.0439273872992705E-4</v>
      </c>
      <c r="D14737">
        <v>0.69354838709677402</v>
      </c>
      <c r="E14737">
        <v>0.91666666666666696</v>
      </c>
      <c r="F14737">
        <v>0.33977900552486201</v>
      </c>
      <c r="G14737">
        <v>0.99019607843137303</v>
      </c>
      <c r="H14737">
        <v>0.90789473684210498</v>
      </c>
      <c r="I14737">
        <v>0.86486486486486502</v>
      </c>
      <c r="J14737" s="1">
        <v>1</v>
      </c>
      <c r="K14737" t="s">
        <v>23241</v>
      </c>
      <c r="L14737" t="s">
        <v>52718</v>
      </c>
      <c r="M14737" t="s">
        <v>52719</v>
      </c>
    </row>
    <row r="14738" spans="1:13">
      <c r="A14738" s="1" t="s">
        <v>16755</v>
      </c>
      <c r="B14738">
        <v>1.8038828946046801E-6</v>
      </c>
      <c r="C14738" s="1">
        <v>2.0181083901989599E-9</v>
      </c>
      <c r="D14738">
        <v>0</v>
      </c>
      <c r="E14738">
        <v>0</v>
      </c>
      <c r="F14738">
        <v>0</v>
      </c>
      <c r="G14738">
        <v>0.30952380952380998</v>
      </c>
      <c r="H14738">
        <v>0</v>
      </c>
      <c r="I14738">
        <v>2.3809523809523801E-2</v>
      </c>
      <c r="J14738" s="1">
        <v>0.05</v>
      </c>
      <c r="K14738" t="s">
        <v>23241</v>
      </c>
      <c r="L14738" t="s">
        <v>52720</v>
      </c>
      <c r="M14738" t="s">
        <v>52721</v>
      </c>
    </row>
    <row r="14739" spans="1:13">
      <c r="A14739" s="1" t="s">
        <v>16756</v>
      </c>
      <c r="B14739">
        <v>6.7002313279495699E-9</v>
      </c>
      <c r="C14739" s="1">
        <v>1.22272497886229E-5</v>
      </c>
      <c r="D14739">
        <v>1</v>
      </c>
      <c r="E14739">
        <v>1</v>
      </c>
      <c r="F14739">
        <v>0.99739583333333304</v>
      </c>
      <c r="G14739">
        <v>0.99137931034482796</v>
      </c>
      <c r="H14739">
        <v>0.99561403508771895</v>
      </c>
      <c r="I14739">
        <v>0.92741935483870996</v>
      </c>
      <c r="J14739" s="1">
        <v>0.95454545454545503</v>
      </c>
      <c r="K14739" t="s">
        <v>23240</v>
      </c>
      <c r="L14739" t="s">
        <v>52722</v>
      </c>
      <c r="M14739" t="s">
        <v>52723</v>
      </c>
    </row>
    <row r="14740" spans="1:13">
      <c r="A14740" s="1" t="s">
        <v>16757</v>
      </c>
      <c r="B14740">
        <v>2.9963223929128501E-4</v>
      </c>
      <c r="C14740" s="1">
        <v>3.3097435623789399E-5</v>
      </c>
      <c r="D14740">
        <v>0.30645161290322598</v>
      </c>
      <c r="E14740">
        <v>2.27272727272727E-2</v>
      </c>
      <c r="F14740">
        <v>0.904371584699454</v>
      </c>
      <c r="G14740">
        <v>0.41666666666666702</v>
      </c>
      <c r="H14740">
        <v>0.91208791208791196</v>
      </c>
      <c r="I14740">
        <v>0.232758620689655</v>
      </c>
      <c r="J14740" s="1" t="s">
        <v>23229</v>
      </c>
      <c r="K14740" t="s">
        <v>23239</v>
      </c>
      <c r="L14740" t="s">
        <v>52724</v>
      </c>
      <c r="M14740" t="s">
        <v>52725</v>
      </c>
    </row>
    <row r="14741" spans="1:13">
      <c r="A14741" s="1" t="s">
        <v>16758</v>
      </c>
      <c r="B14741">
        <v>3.8318884830852902E-4</v>
      </c>
      <c r="C14741" s="1">
        <v>7.5111234975253196E-5</v>
      </c>
      <c r="D14741">
        <v>0.25</v>
      </c>
      <c r="E14741">
        <v>0.27173913043478298</v>
      </c>
      <c r="F14741">
        <v>0.426966292134831</v>
      </c>
      <c r="G14741">
        <v>0.62820512820512797</v>
      </c>
      <c r="H14741">
        <v>0.25</v>
      </c>
      <c r="I14741">
        <v>0.33823529411764702</v>
      </c>
      <c r="J14741" s="1" t="s">
        <v>23229</v>
      </c>
      <c r="K14741" t="s">
        <v>23238</v>
      </c>
      <c r="L14741" t="s">
        <v>52726</v>
      </c>
      <c r="M14741" t="s">
        <v>52727</v>
      </c>
    </row>
    <row r="14742" spans="1:13">
      <c r="A14742" s="1" t="s">
        <v>16759</v>
      </c>
      <c r="B14742">
        <v>4.0425375880607002E-7</v>
      </c>
      <c r="C14742" s="1">
        <v>4.6675305277707399E-5</v>
      </c>
      <c r="D14742">
        <v>0.592592592592593</v>
      </c>
      <c r="E14742">
        <v>0.68292682926829296</v>
      </c>
      <c r="F14742">
        <v>0.94444444444444398</v>
      </c>
      <c r="G14742">
        <v>0.78749999999999998</v>
      </c>
      <c r="H14742">
        <v>0.86842105263157898</v>
      </c>
      <c r="I14742">
        <v>0.82222222222222197</v>
      </c>
      <c r="J14742" s="1">
        <v>1</v>
      </c>
      <c r="K14742" t="s">
        <v>23238</v>
      </c>
      <c r="L14742" t="s">
        <v>52728</v>
      </c>
      <c r="M14742" t="s">
        <v>52729</v>
      </c>
    </row>
    <row r="14743" spans="1:13">
      <c r="A14743" s="1" t="s">
        <v>16760</v>
      </c>
      <c r="B14743">
        <v>1.20054955465729E-5</v>
      </c>
      <c r="C14743" s="1">
        <v>1.0632578501225301E-4</v>
      </c>
      <c r="D14743">
        <v>0.34210526315789502</v>
      </c>
      <c r="E14743">
        <v>0.02</v>
      </c>
      <c r="F14743">
        <v>0.33582089552238797</v>
      </c>
      <c r="G14743">
        <v>0.104166666666667</v>
      </c>
      <c r="H14743">
        <v>0.66935483870967705</v>
      </c>
      <c r="I14743">
        <v>0.32142857142857101</v>
      </c>
      <c r="J14743" s="1">
        <v>0</v>
      </c>
      <c r="K14743" t="s">
        <v>23242</v>
      </c>
      <c r="L14743" t="s">
        <v>52730</v>
      </c>
      <c r="M14743" t="s">
        <v>52731</v>
      </c>
    </row>
    <row r="14744" spans="1:13">
      <c r="A14744" s="1" t="s">
        <v>16761</v>
      </c>
      <c r="B14744">
        <v>2.52000181816454E-7</v>
      </c>
      <c r="C14744" s="1">
        <v>1.8072604206548001E-7</v>
      </c>
      <c r="D14744">
        <v>0</v>
      </c>
      <c r="E14744">
        <v>7.9365079365079395E-3</v>
      </c>
      <c r="F14744">
        <v>5.6818181818181802E-3</v>
      </c>
      <c r="G14744">
        <v>0</v>
      </c>
      <c r="H14744">
        <v>0</v>
      </c>
      <c r="I14744">
        <v>0</v>
      </c>
      <c r="J14744" s="1">
        <v>0.83333333333333304</v>
      </c>
      <c r="K14744" t="s">
        <v>23241</v>
      </c>
      <c r="L14744" t="s">
        <v>52732</v>
      </c>
      <c r="M14744" t="s">
        <v>52733</v>
      </c>
    </row>
    <row r="14745" spans="1:13">
      <c r="A14745" s="1" t="s">
        <v>16762</v>
      </c>
      <c r="B14745">
        <v>3.5125885495371099E-5</v>
      </c>
      <c r="C14745" s="1">
        <v>2.34243358607423E-9</v>
      </c>
      <c r="D14745">
        <v>0.86666666666666703</v>
      </c>
      <c r="E14745">
        <v>0.71511627906976705</v>
      </c>
      <c r="F14745">
        <v>0.98224852071005897</v>
      </c>
      <c r="G14745">
        <v>1</v>
      </c>
      <c r="H14745">
        <v>1</v>
      </c>
      <c r="I14745">
        <v>0.98837209302325602</v>
      </c>
      <c r="J14745" s="1">
        <v>1</v>
      </c>
      <c r="K14745" t="s">
        <v>23237</v>
      </c>
      <c r="L14745" t="s">
        <v>52734</v>
      </c>
      <c r="M14745" t="s">
        <v>52735</v>
      </c>
    </row>
    <row r="14746" spans="1:13">
      <c r="A14746" s="1" t="s">
        <v>16763</v>
      </c>
      <c r="B14746">
        <v>3.6253347226647198E-4</v>
      </c>
      <c r="C14746" s="1">
        <v>1.3025674350355401E-4</v>
      </c>
      <c r="D14746">
        <v>0.4</v>
      </c>
      <c r="E14746">
        <v>0.201086956521739</v>
      </c>
      <c r="F14746">
        <v>0.94444444444444398</v>
      </c>
      <c r="G14746">
        <v>0.67857142857142905</v>
      </c>
      <c r="H14746">
        <v>0.95945945945945899</v>
      </c>
      <c r="I14746">
        <v>0.85294117647058798</v>
      </c>
      <c r="J14746" s="1">
        <v>0.95</v>
      </c>
      <c r="K14746" t="s">
        <v>23239</v>
      </c>
      <c r="L14746" t="s">
        <v>52736</v>
      </c>
      <c r="M14746" t="s">
        <v>52737</v>
      </c>
    </row>
    <row r="14747" spans="1:13">
      <c r="A14747" s="1" t="s">
        <v>16764</v>
      </c>
      <c r="B14747">
        <v>1.33037149841953E-8</v>
      </c>
      <c r="C14747" s="1">
        <v>1.06523503834316E-5</v>
      </c>
      <c r="D14747">
        <v>0</v>
      </c>
      <c r="E14747">
        <v>0.214285714285714</v>
      </c>
      <c r="F14747">
        <v>2.7027027027026998E-3</v>
      </c>
      <c r="G14747">
        <v>0</v>
      </c>
      <c r="H14747">
        <v>0</v>
      </c>
      <c r="I14747">
        <v>1.6666666666666701E-2</v>
      </c>
      <c r="J14747" s="1">
        <v>0</v>
      </c>
      <c r="K14747" t="s">
        <v>23241</v>
      </c>
      <c r="L14747" t="s">
        <v>52738</v>
      </c>
      <c r="M14747" t="s">
        <v>52739</v>
      </c>
    </row>
    <row r="14748" spans="1:13">
      <c r="A14748" s="1" t="s">
        <v>16765</v>
      </c>
      <c r="B14748">
        <v>3.4804731777517301E-7</v>
      </c>
      <c r="C14748" s="1">
        <v>1.4380322997429301E-5</v>
      </c>
      <c r="D14748">
        <v>0</v>
      </c>
      <c r="E14748">
        <v>0</v>
      </c>
      <c r="F14748">
        <v>7.6923076923076901E-3</v>
      </c>
      <c r="G14748">
        <v>0.3125</v>
      </c>
      <c r="H14748">
        <v>1.8018018018018001E-2</v>
      </c>
      <c r="I14748">
        <v>9.6491228070175405E-2</v>
      </c>
      <c r="J14748" s="1">
        <v>0</v>
      </c>
      <c r="K14748" t="s">
        <v>23242</v>
      </c>
      <c r="L14748" t="s">
        <v>52740</v>
      </c>
      <c r="M14748" t="s">
        <v>52741</v>
      </c>
    </row>
    <row r="14749" spans="1:13">
      <c r="A14749" s="1" t="s">
        <v>16766</v>
      </c>
      <c r="B14749">
        <v>1.8872184526799601E-6</v>
      </c>
      <c r="C14749" s="1">
        <v>6.64879073526972E-7</v>
      </c>
      <c r="D14749">
        <v>0.14000000000000001</v>
      </c>
      <c r="E14749">
        <v>0.08</v>
      </c>
      <c r="F14749">
        <v>0.41379310344827602</v>
      </c>
      <c r="G14749">
        <v>0.27272727272727298</v>
      </c>
      <c r="H14749">
        <v>0.48507462686567199</v>
      </c>
      <c r="I14749">
        <v>0.234375</v>
      </c>
      <c r="J14749" s="1">
        <v>0.95454545454545503</v>
      </c>
      <c r="K14749" t="s">
        <v>23241</v>
      </c>
      <c r="L14749" t="s">
        <v>52742</v>
      </c>
      <c r="M14749" t="s">
        <v>52743</v>
      </c>
    </row>
    <row r="14750" spans="1:13">
      <c r="A14750" s="1" t="s">
        <v>16767</v>
      </c>
      <c r="B14750">
        <v>1.92465321633387E-5</v>
      </c>
      <c r="C14750" s="1">
        <v>9.7349211974762192E-6</v>
      </c>
      <c r="D14750">
        <v>0</v>
      </c>
      <c r="E14750">
        <v>0</v>
      </c>
      <c r="F14750">
        <v>0.18562874251497</v>
      </c>
      <c r="G14750">
        <v>0</v>
      </c>
      <c r="H14750">
        <v>0.16666666666666699</v>
      </c>
      <c r="I14750">
        <v>2.9914529914529898E-2</v>
      </c>
      <c r="J14750" s="1">
        <v>0</v>
      </c>
      <c r="K14750" t="s">
        <v>23241</v>
      </c>
      <c r="L14750" t="s">
        <v>52744</v>
      </c>
      <c r="M14750" t="s">
        <v>52745</v>
      </c>
    </row>
    <row r="14751" spans="1:13">
      <c r="A14751" s="1" t="s">
        <v>16768</v>
      </c>
      <c r="B14751">
        <v>8.4420421986325005E-6</v>
      </c>
      <c r="C14751" s="1">
        <v>2.8762529177522101E-8</v>
      </c>
      <c r="D14751">
        <v>0.69642857142857095</v>
      </c>
      <c r="E14751">
        <v>0.74358974358974395</v>
      </c>
      <c r="F14751">
        <v>0.74516129032258105</v>
      </c>
      <c r="G14751">
        <v>0.95</v>
      </c>
      <c r="H14751">
        <v>0.70945945945945899</v>
      </c>
      <c r="I14751">
        <v>0.91071428571428603</v>
      </c>
      <c r="J14751" s="1">
        <v>1</v>
      </c>
      <c r="K14751" t="s">
        <v>23239</v>
      </c>
      <c r="L14751" t="s">
        <v>52746</v>
      </c>
      <c r="M14751" t="s">
        <v>52747</v>
      </c>
    </row>
    <row r="14752" spans="1:13">
      <c r="A14752" s="1" t="s">
        <v>16769</v>
      </c>
      <c r="B14752">
        <v>1.5944535515055499E-4</v>
      </c>
      <c r="C14752" s="1">
        <v>1.11883224390009E-3</v>
      </c>
      <c r="D14752">
        <v>0.828125</v>
      </c>
      <c r="E14752">
        <v>0.88020833333333304</v>
      </c>
      <c r="F14752">
        <v>0.497435897435897</v>
      </c>
      <c r="G14752">
        <v>0.48275862068965503</v>
      </c>
      <c r="H14752">
        <v>0.30263157894736797</v>
      </c>
      <c r="I14752">
        <v>0.37903225806451601</v>
      </c>
      <c r="J14752" s="1">
        <v>0.63636363636363602</v>
      </c>
      <c r="K14752" t="s">
        <v>23241</v>
      </c>
      <c r="L14752" t="s">
        <v>52748</v>
      </c>
      <c r="M14752" t="s">
        <v>52749</v>
      </c>
    </row>
    <row r="14753" spans="1:13">
      <c r="A14753" s="1" t="s">
        <v>16770</v>
      </c>
      <c r="B14753">
        <v>3.19968378755745E-7</v>
      </c>
      <c r="C14753" s="1">
        <v>1.2184100457309399E-5</v>
      </c>
      <c r="D14753">
        <v>0</v>
      </c>
      <c r="E14753">
        <v>5.2083333333333296E-3</v>
      </c>
      <c r="F14753">
        <v>7.6923076923076901E-3</v>
      </c>
      <c r="G14753">
        <v>8.9285714285714298E-3</v>
      </c>
      <c r="H14753">
        <v>2.1929824561403501E-2</v>
      </c>
      <c r="I14753">
        <v>1.6129032258064498E-2</v>
      </c>
      <c r="J14753" s="1">
        <v>0.81818181818181801</v>
      </c>
      <c r="K14753" t="s">
        <v>23240</v>
      </c>
      <c r="L14753" t="s">
        <v>52750</v>
      </c>
      <c r="M14753" t="s">
        <v>52751</v>
      </c>
    </row>
    <row r="14754" spans="1:13">
      <c r="A14754" s="1" t="s">
        <v>16771</v>
      </c>
      <c r="B14754">
        <v>1.17936525146663E-4</v>
      </c>
      <c r="C14754" s="1">
        <v>2.0767004969363699E-5</v>
      </c>
      <c r="D14754">
        <v>0.140625</v>
      </c>
      <c r="E14754">
        <v>0.375</v>
      </c>
      <c r="F14754">
        <v>0.22606382978723399</v>
      </c>
      <c r="G14754">
        <v>2.4390243902439001E-2</v>
      </c>
      <c r="H14754">
        <v>0.18131868131868101</v>
      </c>
      <c r="I14754">
        <v>8.59375E-2</v>
      </c>
      <c r="J14754" s="1">
        <v>4.5454545454545497E-2</v>
      </c>
      <c r="K14754" t="s">
        <v>23237</v>
      </c>
      <c r="L14754" t="s">
        <v>52752</v>
      </c>
      <c r="M14754" t="s">
        <v>52753</v>
      </c>
    </row>
    <row r="14755" spans="1:13">
      <c r="A14755" s="1" t="s">
        <v>16772</v>
      </c>
      <c r="B14755">
        <v>5.93566029775461E-5</v>
      </c>
      <c r="C14755" s="1">
        <v>6.3808434961847298E-5</v>
      </c>
      <c r="D14755">
        <v>0</v>
      </c>
      <c r="E14755">
        <v>0</v>
      </c>
      <c r="F14755">
        <v>0.14399999999999999</v>
      </c>
      <c r="G14755">
        <v>0</v>
      </c>
      <c r="H14755">
        <v>0</v>
      </c>
      <c r="I14755">
        <v>0</v>
      </c>
      <c r="J14755" s="1">
        <v>0</v>
      </c>
      <c r="K14755" t="s">
        <v>23241</v>
      </c>
      <c r="L14755" t="s">
        <v>52754</v>
      </c>
      <c r="M14755" t="s">
        <v>52755</v>
      </c>
    </row>
    <row r="14756" spans="1:13">
      <c r="A14756" s="1" t="s">
        <v>16773</v>
      </c>
      <c r="B14756">
        <v>2.1004141771101401E-7</v>
      </c>
      <c r="C14756" s="1">
        <v>3.0220049932730001E-5</v>
      </c>
      <c r="D14756">
        <v>0.160714285714286</v>
      </c>
      <c r="E14756">
        <v>3.6458333333333301E-2</v>
      </c>
      <c r="F14756">
        <v>5.4404145077720199E-2</v>
      </c>
      <c r="G14756">
        <v>7.4999999999999997E-2</v>
      </c>
      <c r="H14756">
        <v>5.3571428571428603E-2</v>
      </c>
      <c r="I14756">
        <v>0.13500000000000001</v>
      </c>
      <c r="J14756" s="1">
        <v>0.5</v>
      </c>
      <c r="K14756" t="s">
        <v>23237</v>
      </c>
      <c r="L14756" t="s">
        <v>52756</v>
      </c>
      <c r="M14756" t="s">
        <v>52757</v>
      </c>
    </row>
    <row r="14757" spans="1:13">
      <c r="A14757" s="1" t="s">
        <v>16774</v>
      </c>
      <c r="B14757">
        <v>3.0863843783604799E-6</v>
      </c>
      <c r="C14757" s="1">
        <v>2.2347040566913498E-6</v>
      </c>
      <c r="D14757">
        <v>1.5625E-2</v>
      </c>
      <c r="E14757">
        <v>0</v>
      </c>
      <c r="F14757">
        <v>2.5773195876288698E-3</v>
      </c>
      <c r="G14757">
        <v>0</v>
      </c>
      <c r="H14757">
        <v>4.6296296296296302E-3</v>
      </c>
      <c r="I14757">
        <v>0</v>
      </c>
      <c r="J14757" s="1">
        <v>0</v>
      </c>
      <c r="K14757" t="s">
        <v>23241</v>
      </c>
      <c r="L14757" t="s">
        <v>52758</v>
      </c>
      <c r="M14757" t="s">
        <v>52759</v>
      </c>
    </row>
    <row r="14758" spans="1:13">
      <c r="A14758" s="1" t="s">
        <v>16775</v>
      </c>
      <c r="B14758">
        <v>2.1992324064908798E-6</v>
      </c>
      <c r="C14758" s="1">
        <v>4.0347517349923596E-6</v>
      </c>
      <c r="D14758">
        <v>9.6774193548387094E-2</v>
      </c>
      <c r="E14758">
        <v>6.8421052631578994E-2</v>
      </c>
      <c r="F14758">
        <v>0</v>
      </c>
      <c r="G14758">
        <v>0</v>
      </c>
      <c r="H14758">
        <v>0</v>
      </c>
      <c r="I14758">
        <v>1.2396694214876E-2</v>
      </c>
      <c r="J14758" s="1">
        <v>0</v>
      </c>
      <c r="K14758" t="s">
        <v>23241</v>
      </c>
      <c r="L14758" t="s">
        <v>52760</v>
      </c>
      <c r="M14758" t="s">
        <v>52761</v>
      </c>
    </row>
    <row r="14759" spans="1:13">
      <c r="A14759" s="1" t="s">
        <v>16776</v>
      </c>
      <c r="B14759">
        <v>4.7763959528153103E-5</v>
      </c>
      <c r="C14759" s="1">
        <v>2.0208667862790401E-5</v>
      </c>
      <c r="D14759">
        <v>5.3571428571428603E-2</v>
      </c>
      <c r="E14759">
        <v>0.32291666666666702</v>
      </c>
      <c r="F14759">
        <v>1.4285714285714299E-2</v>
      </c>
      <c r="G14759">
        <v>0</v>
      </c>
      <c r="H14759">
        <v>1.8749999999999999E-2</v>
      </c>
      <c r="I14759">
        <v>0.01</v>
      </c>
      <c r="J14759" s="1" t="s">
        <v>23229</v>
      </c>
      <c r="K14759" t="s">
        <v>23241</v>
      </c>
      <c r="L14759" t="s">
        <v>52762</v>
      </c>
      <c r="M14759" t="s">
        <v>52763</v>
      </c>
    </row>
    <row r="14760" spans="1:13">
      <c r="A14760" s="1" t="s">
        <v>16777</v>
      </c>
      <c r="B14760">
        <v>4.9350513817288698E-5</v>
      </c>
      <c r="C14760" s="1">
        <v>4.2862907086375702E-5</v>
      </c>
      <c r="D14760">
        <v>0.28333333333333299</v>
      </c>
      <c r="E14760">
        <v>9.6385542168674704E-2</v>
      </c>
      <c r="F14760">
        <v>0.243055555555556</v>
      </c>
      <c r="G14760">
        <v>0</v>
      </c>
      <c r="H14760">
        <v>1.5384615384615399E-2</v>
      </c>
      <c r="I14760">
        <v>4.7619047619047603E-2</v>
      </c>
      <c r="J14760" s="1">
        <v>0</v>
      </c>
      <c r="K14760" t="s">
        <v>23241</v>
      </c>
      <c r="L14760" t="s">
        <v>52764</v>
      </c>
      <c r="M14760" t="s">
        <v>52765</v>
      </c>
    </row>
    <row r="14761" spans="1:13">
      <c r="A14761" s="1" t="s">
        <v>16778</v>
      </c>
      <c r="B14761">
        <v>2.8389738535880403E-4</v>
      </c>
      <c r="C14761" s="1">
        <v>1.50855581426597E-4</v>
      </c>
      <c r="D14761">
        <v>0.91935483870967705</v>
      </c>
      <c r="E14761">
        <v>0.98901098901098905</v>
      </c>
      <c r="F14761">
        <v>0.48920863309352502</v>
      </c>
      <c r="G14761">
        <v>0.79487179487179505</v>
      </c>
      <c r="H14761">
        <v>0.78350515463917503</v>
      </c>
      <c r="I14761">
        <v>0.83333333333333304</v>
      </c>
      <c r="J14761" s="1">
        <v>1</v>
      </c>
      <c r="K14761" t="s">
        <v>23239</v>
      </c>
      <c r="L14761" t="s">
        <v>52766</v>
      </c>
      <c r="M14761" t="s">
        <v>52767</v>
      </c>
    </row>
    <row r="14762" spans="1:13">
      <c r="A14762" s="1" t="s">
        <v>16779</v>
      </c>
      <c r="B14762">
        <v>5.2269766651515498E-8</v>
      </c>
      <c r="C14762" s="1">
        <v>8.37340882759322E-5</v>
      </c>
      <c r="D14762">
        <v>0</v>
      </c>
      <c r="E14762">
        <v>0.103260869565217</v>
      </c>
      <c r="F14762">
        <v>5.4347826086956503E-3</v>
      </c>
      <c r="G14762">
        <v>6.5217391304347797E-2</v>
      </c>
      <c r="H14762">
        <v>4.4117647058823498E-2</v>
      </c>
      <c r="I14762">
        <v>0.115384615384615</v>
      </c>
      <c r="J14762" s="1">
        <v>0</v>
      </c>
      <c r="K14762" t="s">
        <v>23241</v>
      </c>
      <c r="L14762" t="s">
        <v>52768</v>
      </c>
      <c r="M14762" t="s">
        <v>52769</v>
      </c>
    </row>
    <row r="14763" spans="1:13">
      <c r="A14763" s="1" t="s">
        <v>16780</v>
      </c>
      <c r="B14763">
        <v>1.08627190706992E-5</v>
      </c>
      <c r="C14763" s="1">
        <v>1.39381105941076E-5</v>
      </c>
      <c r="D14763">
        <v>1</v>
      </c>
      <c r="E14763">
        <v>1</v>
      </c>
      <c r="F14763">
        <v>0.87777777777777799</v>
      </c>
      <c r="G14763">
        <v>1</v>
      </c>
      <c r="H14763">
        <v>0.99431818181818199</v>
      </c>
      <c r="I14763">
        <v>1</v>
      </c>
      <c r="J14763" s="1">
        <v>1</v>
      </c>
      <c r="K14763" t="s">
        <v>23238</v>
      </c>
      <c r="L14763" t="s">
        <v>52770</v>
      </c>
      <c r="M14763" t="s">
        <v>52771</v>
      </c>
    </row>
    <row r="14764" spans="1:13">
      <c r="A14764" s="1" t="s">
        <v>16781</v>
      </c>
      <c r="B14764">
        <v>2.7334459534221701E-9</v>
      </c>
      <c r="C14764" s="1">
        <v>7.6226669742865798E-6</v>
      </c>
      <c r="D14764">
        <v>0.62068965517241403</v>
      </c>
      <c r="E14764">
        <v>0.50617283950617298</v>
      </c>
      <c r="F14764">
        <v>0.97872340425531901</v>
      </c>
      <c r="G14764">
        <v>1</v>
      </c>
      <c r="H14764">
        <v>0.98876404494381998</v>
      </c>
      <c r="I14764">
        <v>0.88636363636363602</v>
      </c>
      <c r="J14764" s="1">
        <v>1</v>
      </c>
      <c r="K14764" t="s">
        <v>23238</v>
      </c>
      <c r="L14764" t="s">
        <v>52772</v>
      </c>
      <c r="M14764" t="s">
        <v>52773</v>
      </c>
    </row>
    <row r="14765" spans="1:13">
      <c r="A14765" s="1" t="s">
        <v>16782</v>
      </c>
      <c r="B14765">
        <v>2.32634303213322E-6</v>
      </c>
      <c r="C14765" s="1">
        <v>3.4303905550693698E-6</v>
      </c>
      <c r="D14765">
        <v>0</v>
      </c>
      <c r="E14765">
        <v>6.0240963855421699E-3</v>
      </c>
      <c r="F14765">
        <v>0</v>
      </c>
      <c r="G14765">
        <v>0.102564102564103</v>
      </c>
      <c r="H14765">
        <v>0</v>
      </c>
      <c r="I14765">
        <v>7.8947368421052599E-2</v>
      </c>
      <c r="J14765" s="1" t="s">
        <v>23229</v>
      </c>
      <c r="K14765" t="s">
        <v>23240</v>
      </c>
      <c r="L14765" t="s">
        <v>52774</v>
      </c>
      <c r="M14765" t="s">
        <v>52775</v>
      </c>
    </row>
    <row r="14766" spans="1:13">
      <c r="A14766" s="1" t="s">
        <v>16783</v>
      </c>
      <c r="B14766">
        <v>5.2382566904615498E-8</v>
      </c>
      <c r="C14766" s="1">
        <v>4.36686846275608E-6</v>
      </c>
      <c r="D14766">
        <v>3.3333333333333298E-2</v>
      </c>
      <c r="E14766">
        <v>0</v>
      </c>
      <c r="F14766">
        <v>0.22302158273381301</v>
      </c>
      <c r="G14766">
        <v>7.8947368421052599E-2</v>
      </c>
      <c r="H14766">
        <v>0.22826086956521699</v>
      </c>
      <c r="I14766">
        <v>5.95238095238095E-2</v>
      </c>
      <c r="J14766" s="1" t="s">
        <v>23229</v>
      </c>
      <c r="K14766" t="s">
        <v>23241</v>
      </c>
      <c r="L14766" t="s">
        <v>52776</v>
      </c>
      <c r="M14766" t="s">
        <v>52777</v>
      </c>
    </row>
    <row r="14767" spans="1:13">
      <c r="A14767" s="1" t="s">
        <v>16784</v>
      </c>
      <c r="B14767">
        <v>3.43154415799582E-5</v>
      </c>
      <c r="C14767" s="1">
        <v>5.0299155283798302E-6</v>
      </c>
      <c r="D14767">
        <v>0.828125</v>
      </c>
      <c r="E14767">
        <v>0.93684210526315803</v>
      </c>
      <c r="F14767">
        <v>0.89890710382513705</v>
      </c>
      <c r="G14767">
        <v>0.96250000000000002</v>
      </c>
      <c r="H14767">
        <v>0.88118811881188097</v>
      </c>
      <c r="I14767">
        <v>0.86585365853658502</v>
      </c>
      <c r="J14767" s="1">
        <v>1</v>
      </c>
      <c r="K14767" t="s">
        <v>23238</v>
      </c>
      <c r="L14767" t="s">
        <v>52778</v>
      </c>
      <c r="M14767" t="s">
        <v>52779</v>
      </c>
    </row>
    <row r="14768" spans="1:13">
      <c r="A14768" s="1" t="s">
        <v>16785</v>
      </c>
      <c r="B14768">
        <v>2.0324368042284299E-6</v>
      </c>
      <c r="C14768" s="1">
        <v>1.23480970492748E-6</v>
      </c>
      <c r="D14768">
        <v>0</v>
      </c>
      <c r="E14768">
        <v>0</v>
      </c>
      <c r="F14768">
        <v>0</v>
      </c>
      <c r="G14768">
        <v>3.1914893617021302E-2</v>
      </c>
      <c r="H14768">
        <v>2.83018867924528E-2</v>
      </c>
      <c r="I14768">
        <v>0</v>
      </c>
      <c r="J14768" s="1">
        <v>0</v>
      </c>
      <c r="K14768" t="s">
        <v>23242</v>
      </c>
      <c r="L14768" t="s">
        <v>52780</v>
      </c>
      <c r="M14768" t="s">
        <v>52781</v>
      </c>
    </row>
    <row r="14769" spans="1:13">
      <c r="A14769" s="1" t="s">
        <v>16786</v>
      </c>
      <c r="B14769">
        <v>3.49074149856103E-6</v>
      </c>
      <c r="C14769" s="1">
        <v>6.7013117909917101E-7</v>
      </c>
      <c r="D14769">
        <v>6.8181818181818205E-2</v>
      </c>
      <c r="E14769">
        <v>0</v>
      </c>
      <c r="F14769">
        <v>0</v>
      </c>
      <c r="G14769">
        <v>1.1111111111111099E-2</v>
      </c>
      <c r="H14769">
        <v>4.48717948717949E-2</v>
      </c>
      <c r="I14769">
        <v>3.2051282051282E-2</v>
      </c>
      <c r="J14769" s="1" t="s">
        <v>23229</v>
      </c>
      <c r="K14769" t="s">
        <v>23237</v>
      </c>
      <c r="L14769" t="s">
        <v>52782</v>
      </c>
      <c r="M14769" t="s">
        <v>52783</v>
      </c>
    </row>
    <row r="14770" spans="1:13">
      <c r="A14770" s="1" t="s">
        <v>16787</v>
      </c>
      <c r="B14770">
        <v>6.4043155676757004E-8</v>
      </c>
      <c r="C14770" s="1">
        <v>1.1836676594738699E-5</v>
      </c>
      <c r="D14770">
        <v>1</v>
      </c>
      <c r="E14770">
        <v>1</v>
      </c>
      <c r="F14770">
        <v>0.98456790123456805</v>
      </c>
      <c r="G14770">
        <v>0.90476190476190499</v>
      </c>
      <c r="H14770">
        <v>0.875</v>
      </c>
      <c r="I14770">
        <v>0.89682539682539697</v>
      </c>
      <c r="J14770" s="1">
        <v>1</v>
      </c>
      <c r="K14770" t="s">
        <v>23238</v>
      </c>
      <c r="L14770" t="s">
        <v>52784</v>
      </c>
      <c r="M14770" t="s">
        <v>52785</v>
      </c>
    </row>
    <row r="14771" spans="1:13">
      <c r="A14771" s="1" t="s">
        <v>16788</v>
      </c>
      <c r="B14771">
        <v>2.6391958673725099E-13</v>
      </c>
      <c r="C14771" s="1">
        <v>6.1197950484321004E-6</v>
      </c>
      <c r="D14771">
        <v>0</v>
      </c>
      <c r="E14771">
        <v>0</v>
      </c>
      <c r="F14771">
        <v>2.4305555555555601E-2</v>
      </c>
      <c r="G14771">
        <v>0</v>
      </c>
      <c r="H14771">
        <v>3.125E-2</v>
      </c>
      <c r="I14771">
        <v>4.4642857142857097E-3</v>
      </c>
      <c r="J14771" s="1">
        <v>0</v>
      </c>
      <c r="K14771" t="s">
        <v>23241</v>
      </c>
      <c r="L14771" t="s">
        <v>52786</v>
      </c>
      <c r="M14771" t="s">
        <v>52787</v>
      </c>
    </row>
    <row r="14772" spans="1:13">
      <c r="A14772" s="1" t="s">
        <v>16789</v>
      </c>
      <c r="B14772">
        <v>1.3958600987737999E-6</v>
      </c>
      <c r="C14772" s="1">
        <v>1.4208360493476701E-5</v>
      </c>
      <c r="D14772">
        <v>0</v>
      </c>
      <c r="E14772">
        <v>0</v>
      </c>
      <c r="F14772">
        <v>0.58018867924528295</v>
      </c>
      <c r="G14772">
        <v>0.125</v>
      </c>
      <c r="H14772">
        <v>0.85849056603773599</v>
      </c>
      <c r="I14772">
        <v>0.3</v>
      </c>
      <c r="J14772" s="1">
        <v>0</v>
      </c>
      <c r="K14772" t="s">
        <v>23241</v>
      </c>
      <c r="L14772" t="s">
        <v>52788</v>
      </c>
      <c r="M14772" t="s">
        <v>52789</v>
      </c>
    </row>
    <row r="14773" spans="1:13">
      <c r="A14773" s="1" t="s">
        <v>16790</v>
      </c>
      <c r="B14773">
        <v>1.3600887824408201E-7</v>
      </c>
      <c r="C14773" s="1">
        <v>1.03028329128412E-6</v>
      </c>
      <c r="D14773">
        <v>1</v>
      </c>
      <c r="E14773">
        <v>1</v>
      </c>
      <c r="F14773">
        <v>0.99637681159420299</v>
      </c>
      <c r="G14773">
        <v>0.98076923076923095</v>
      </c>
      <c r="H14773">
        <v>0.99264705882352899</v>
      </c>
      <c r="I14773">
        <v>0.97540983606557397</v>
      </c>
      <c r="J14773" s="1" t="s">
        <v>23229</v>
      </c>
      <c r="K14773" t="s">
        <v>23238</v>
      </c>
      <c r="L14773" t="s">
        <v>52790</v>
      </c>
      <c r="M14773" t="s">
        <v>52791</v>
      </c>
    </row>
    <row r="14774" spans="1:13">
      <c r="A14774" s="1" t="s">
        <v>16791</v>
      </c>
      <c r="B14774">
        <v>3.99901461761578E-7</v>
      </c>
      <c r="C14774" s="1">
        <v>7.16983440384837E-8</v>
      </c>
      <c r="D14774">
        <v>1</v>
      </c>
      <c r="E14774">
        <v>1</v>
      </c>
      <c r="F14774">
        <v>1</v>
      </c>
      <c r="G14774">
        <v>0.88775510204081598</v>
      </c>
      <c r="H14774">
        <v>1</v>
      </c>
      <c r="I14774">
        <v>0.98255813953488402</v>
      </c>
      <c r="J14774" s="1">
        <v>1</v>
      </c>
      <c r="K14774" t="s">
        <v>23239</v>
      </c>
      <c r="L14774" t="s">
        <v>52792</v>
      </c>
      <c r="M14774" t="s">
        <v>52793</v>
      </c>
    </row>
    <row r="14775" spans="1:13">
      <c r="A14775" s="1" t="s">
        <v>16792</v>
      </c>
      <c r="B14775">
        <v>5.5606665034320903E-6</v>
      </c>
      <c r="C14775" s="1">
        <v>1.5669528954419699E-5</v>
      </c>
      <c r="D14775">
        <v>1</v>
      </c>
      <c r="E14775">
        <v>0.981012658227848</v>
      </c>
      <c r="F14775">
        <v>0.97019867549668903</v>
      </c>
      <c r="G14775">
        <v>1</v>
      </c>
      <c r="H14775">
        <v>0.99390243902439002</v>
      </c>
      <c r="I14775">
        <v>0.95</v>
      </c>
      <c r="J14775" s="1" t="s">
        <v>23229</v>
      </c>
      <c r="K14775" t="s">
        <v>23242</v>
      </c>
      <c r="L14775" t="s">
        <v>52794</v>
      </c>
      <c r="M14775" t="s">
        <v>52795</v>
      </c>
    </row>
    <row r="14776" spans="1:13">
      <c r="A14776" s="1" t="s">
        <v>16793</v>
      </c>
      <c r="B14776">
        <v>2.7734253921485099E-7</v>
      </c>
      <c r="C14776" s="1">
        <v>1.01921265488342E-5</v>
      </c>
      <c r="D14776">
        <v>0.97619047619047605</v>
      </c>
      <c r="E14776">
        <v>1</v>
      </c>
      <c r="F14776">
        <v>1</v>
      </c>
      <c r="G14776">
        <v>0.431034482758621</v>
      </c>
      <c r="H14776">
        <v>0.95890410958904104</v>
      </c>
      <c r="I14776">
        <v>0.81818181818181801</v>
      </c>
      <c r="J14776" s="1">
        <v>1</v>
      </c>
      <c r="K14776" t="s">
        <v>23241</v>
      </c>
      <c r="L14776" t="s">
        <v>52796</v>
      </c>
      <c r="M14776" t="s">
        <v>52797</v>
      </c>
    </row>
    <row r="14777" spans="1:13">
      <c r="A14777" s="1" t="s">
        <v>16794</v>
      </c>
      <c r="B14777">
        <v>2.0021093823741399E-5</v>
      </c>
      <c r="C14777" s="1">
        <v>7.5481522275933305E-4</v>
      </c>
      <c r="D14777">
        <v>0.36206896551724099</v>
      </c>
      <c r="E14777">
        <v>2.9069767441860499E-2</v>
      </c>
      <c r="F14777">
        <v>0.08</v>
      </c>
      <c r="G14777">
        <v>6.6666666666666693E-2</v>
      </c>
      <c r="H14777">
        <v>0.35377358490566002</v>
      </c>
      <c r="I14777">
        <v>0.32352941176470601</v>
      </c>
      <c r="J14777" s="1">
        <v>0</v>
      </c>
      <c r="K14777" t="s">
        <v>23238</v>
      </c>
      <c r="L14777" t="s">
        <v>52798</v>
      </c>
      <c r="M14777" t="s">
        <v>52799</v>
      </c>
    </row>
    <row r="14778" spans="1:13">
      <c r="A14778" s="1" t="s">
        <v>16795</v>
      </c>
      <c r="B14778">
        <v>2.32165894122986E-5</v>
      </c>
      <c r="C14778" s="1">
        <v>3.8609663582333704E-6</v>
      </c>
      <c r="D14778">
        <v>1</v>
      </c>
      <c r="E14778">
        <v>0.80147058823529405</v>
      </c>
      <c r="F14778">
        <v>0.77891156462584998</v>
      </c>
      <c r="G14778">
        <v>0.94230769230769196</v>
      </c>
      <c r="H14778">
        <v>0.87096774193548399</v>
      </c>
      <c r="I14778">
        <v>0.80882352941176505</v>
      </c>
      <c r="J14778" s="1">
        <v>1</v>
      </c>
      <c r="K14778" t="s">
        <v>23238</v>
      </c>
      <c r="L14778" t="s">
        <v>52800</v>
      </c>
      <c r="M14778" t="s">
        <v>52801</v>
      </c>
    </row>
    <row r="14779" spans="1:13">
      <c r="A14779" s="1" t="s">
        <v>16796</v>
      </c>
      <c r="B14779">
        <v>9.5159337197486103E-7</v>
      </c>
      <c r="C14779" s="1">
        <v>9.7499236232887707E-7</v>
      </c>
      <c r="D14779">
        <v>0.98275862068965503</v>
      </c>
      <c r="E14779">
        <v>0.99425287356321801</v>
      </c>
      <c r="F14779">
        <v>0.97894736842105301</v>
      </c>
      <c r="G14779">
        <v>1</v>
      </c>
      <c r="H14779">
        <v>0.99019607843137303</v>
      </c>
      <c r="I14779">
        <v>0.98484848484848497</v>
      </c>
      <c r="J14779" s="1">
        <v>1</v>
      </c>
      <c r="K14779" t="s">
        <v>23240</v>
      </c>
      <c r="L14779" t="s">
        <v>52802</v>
      </c>
      <c r="M14779" t="s">
        <v>52803</v>
      </c>
    </row>
    <row r="14780" spans="1:13">
      <c r="A14780" s="1" t="s">
        <v>16797</v>
      </c>
      <c r="B14780">
        <v>3.7993407271772399E-7</v>
      </c>
      <c r="C14780" s="1">
        <v>3.1938998320176698E-6</v>
      </c>
      <c r="D14780">
        <v>1</v>
      </c>
      <c r="E14780">
        <v>0.78395061728395099</v>
      </c>
      <c r="F14780">
        <v>1</v>
      </c>
      <c r="G14780">
        <v>1</v>
      </c>
      <c r="H14780">
        <v>1</v>
      </c>
      <c r="I14780">
        <v>1</v>
      </c>
      <c r="J14780" s="1" t="s">
        <v>23229</v>
      </c>
      <c r="K14780" t="s">
        <v>23238</v>
      </c>
      <c r="L14780" t="s">
        <v>52804</v>
      </c>
      <c r="M14780" t="s">
        <v>52805</v>
      </c>
    </row>
    <row r="14781" spans="1:13">
      <c r="A14781" s="1" t="s">
        <v>16798</v>
      </c>
      <c r="B14781">
        <v>2.2870716833744601E-5</v>
      </c>
      <c r="C14781" s="1">
        <v>2.98847559204662E-7</v>
      </c>
      <c r="D14781">
        <v>0.14516129032258099</v>
      </c>
      <c r="E14781">
        <v>0.13186813186813201</v>
      </c>
      <c r="F14781">
        <v>4.72222222222222E-2</v>
      </c>
      <c r="G14781">
        <v>2.7777777777777801E-2</v>
      </c>
      <c r="H14781">
        <v>3.06122448979592E-2</v>
      </c>
      <c r="I14781">
        <v>5.1020408163265302E-3</v>
      </c>
      <c r="J14781" s="1">
        <v>0</v>
      </c>
      <c r="K14781" t="s">
        <v>23237</v>
      </c>
      <c r="L14781" t="s">
        <v>52806</v>
      </c>
      <c r="M14781" t="s">
        <v>52807</v>
      </c>
    </row>
    <row r="14782" spans="1:13">
      <c r="A14782" s="1" t="s">
        <v>16799</v>
      </c>
      <c r="B14782">
        <v>0</v>
      </c>
      <c r="C14782" s="1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 s="1">
        <v>0</v>
      </c>
      <c r="K14782" t="s">
        <v>23241</v>
      </c>
      <c r="L14782" t="s">
        <v>52808</v>
      </c>
      <c r="M14782" t="s">
        <v>52809</v>
      </c>
    </row>
    <row r="14783" spans="1:13">
      <c r="A14783" s="1" t="s">
        <v>16800</v>
      </c>
      <c r="B14783">
        <v>4.6736542806717497E-8</v>
      </c>
      <c r="C14783" s="1">
        <v>4.8857100771411202E-7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8.6206896551724102E-3</v>
      </c>
      <c r="J14783" s="1">
        <v>0</v>
      </c>
      <c r="K14783" t="s">
        <v>23237</v>
      </c>
      <c r="L14783" t="s">
        <v>52810</v>
      </c>
      <c r="M14783" t="s">
        <v>52811</v>
      </c>
    </row>
    <row r="14784" spans="1:13">
      <c r="A14784" s="1" t="s">
        <v>16801</v>
      </c>
      <c r="B14784">
        <v>7.6258303269376396E-5</v>
      </c>
      <c r="C14784" s="1">
        <v>1.94235321790869E-4</v>
      </c>
      <c r="D14784">
        <v>0.67307692307692302</v>
      </c>
      <c r="E14784">
        <v>4.3478260869565202E-2</v>
      </c>
      <c r="F14784">
        <v>0.17647058823529399</v>
      </c>
      <c r="G14784">
        <v>0.93023255813953498</v>
      </c>
      <c r="H14784">
        <v>0.74731182795698903</v>
      </c>
      <c r="I14784">
        <v>0.72222222222222199</v>
      </c>
      <c r="J14784" s="1" t="s">
        <v>23229</v>
      </c>
      <c r="K14784" t="s">
        <v>23241</v>
      </c>
      <c r="L14784" t="s">
        <v>52812</v>
      </c>
      <c r="M14784" t="s">
        <v>52813</v>
      </c>
    </row>
    <row r="14785" spans="1:13">
      <c r="A14785" s="1" t="s">
        <v>16802</v>
      </c>
      <c r="B14785">
        <v>5.00750506708747E-5</v>
      </c>
      <c r="C14785" s="1">
        <v>3.24455983960024E-4</v>
      </c>
      <c r="D14785">
        <v>0.95833333333333304</v>
      </c>
      <c r="E14785">
        <v>1</v>
      </c>
      <c r="F14785">
        <v>0.81764705882352895</v>
      </c>
      <c r="G14785">
        <v>1</v>
      </c>
      <c r="H14785">
        <v>1</v>
      </c>
      <c r="I14785">
        <v>1</v>
      </c>
      <c r="J14785" s="1">
        <v>1</v>
      </c>
      <c r="K14785" t="s">
        <v>23239</v>
      </c>
      <c r="L14785" t="s">
        <v>52814</v>
      </c>
      <c r="M14785" t="s">
        <v>52815</v>
      </c>
    </row>
    <row r="14786" spans="1:13">
      <c r="A14786" s="1" t="s">
        <v>16803</v>
      </c>
      <c r="B14786">
        <v>4.2589735323954499E-5</v>
      </c>
      <c r="C14786" s="1">
        <v>2.6634326901375699E-5</v>
      </c>
      <c r="D14786">
        <v>0.125</v>
      </c>
      <c r="E14786">
        <v>8.3333333333333301E-2</v>
      </c>
      <c r="F14786">
        <v>2.5641025641025599E-2</v>
      </c>
      <c r="G14786">
        <v>0.11363636363636399</v>
      </c>
      <c r="H14786">
        <v>0.4140625</v>
      </c>
      <c r="I14786">
        <v>0.1</v>
      </c>
      <c r="J14786" s="1" t="s">
        <v>23229</v>
      </c>
      <c r="K14786" t="s">
        <v>23241</v>
      </c>
      <c r="L14786" t="s">
        <v>52816</v>
      </c>
      <c r="M14786" t="s">
        <v>52817</v>
      </c>
    </row>
    <row r="14787" spans="1:13">
      <c r="A14787" s="1" t="s">
        <v>16804</v>
      </c>
      <c r="B14787">
        <v>1.1222758097661901E-9</v>
      </c>
      <c r="C14787" s="1">
        <v>8.2011836605202203E-8</v>
      </c>
      <c r="D14787">
        <v>2.7777777777777801E-2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 s="1">
        <v>0</v>
      </c>
      <c r="K14787" t="s">
        <v>23241</v>
      </c>
      <c r="L14787" t="s">
        <v>52818</v>
      </c>
      <c r="M14787" t="s">
        <v>52819</v>
      </c>
    </row>
    <row r="14788" spans="1:13">
      <c r="A14788" s="1" t="s">
        <v>16805</v>
      </c>
      <c r="B14788">
        <v>4.2233577556183302E-7</v>
      </c>
      <c r="C14788" s="1">
        <v>1.9850825050477602E-6</v>
      </c>
      <c r="D14788">
        <v>1</v>
      </c>
      <c r="E14788">
        <v>1</v>
      </c>
      <c r="F14788">
        <v>1</v>
      </c>
      <c r="G14788">
        <v>0.98214285714285698</v>
      </c>
      <c r="H14788">
        <v>1</v>
      </c>
      <c r="I14788">
        <v>0.97478991596638698</v>
      </c>
      <c r="J14788" s="1" t="s">
        <v>23229</v>
      </c>
      <c r="K14788" t="s">
        <v>23238</v>
      </c>
      <c r="L14788" t="s">
        <v>52820</v>
      </c>
      <c r="M14788" t="s">
        <v>52821</v>
      </c>
    </row>
    <row r="14789" spans="1:13">
      <c r="A14789" s="1" t="s">
        <v>16806</v>
      </c>
      <c r="B14789">
        <v>9.3936558925407702E-8</v>
      </c>
      <c r="C14789" s="1">
        <v>2.77773023445195E-6</v>
      </c>
      <c r="D14789">
        <v>0.125</v>
      </c>
      <c r="E14789">
        <v>3.6764705882352901E-2</v>
      </c>
      <c r="F14789">
        <v>4.0650406504065002E-3</v>
      </c>
      <c r="G14789">
        <v>0.1</v>
      </c>
      <c r="H14789">
        <v>7.03125E-2</v>
      </c>
      <c r="I14789">
        <v>0.183673469387755</v>
      </c>
      <c r="J14789" s="1" t="s">
        <v>23229</v>
      </c>
      <c r="K14789" t="s">
        <v>23241</v>
      </c>
      <c r="L14789" t="s">
        <v>52822</v>
      </c>
      <c r="M14789" t="s">
        <v>52823</v>
      </c>
    </row>
    <row r="14790" spans="1:13">
      <c r="A14790" s="1" t="s">
        <v>16807</v>
      </c>
      <c r="B14790">
        <v>2.93565404942541E-7</v>
      </c>
      <c r="C14790" s="1">
        <v>8.9837716736547798E-8</v>
      </c>
      <c r="D14790">
        <v>1</v>
      </c>
      <c r="E14790">
        <v>0.97727272727272696</v>
      </c>
      <c r="F14790">
        <v>1</v>
      </c>
      <c r="G14790">
        <v>1</v>
      </c>
      <c r="H14790">
        <v>1</v>
      </c>
      <c r="I14790">
        <v>0.99193548387096797</v>
      </c>
      <c r="J14790" s="1">
        <v>1</v>
      </c>
      <c r="K14790" t="s">
        <v>23239</v>
      </c>
      <c r="L14790" t="s">
        <v>52824</v>
      </c>
      <c r="M14790" t="s">
        <v>52825</v>
      </c>
    </row>
    <row r="14791" spans="1:13">
      <c r="A14791" s="1" t="s">
        <v>16808</v>
      </c>
      <c r="B14791">
        <v>2.0957257196583E-4</v>
      </c>
      <c r="C14791" s="1">
        <v>6.7029246789045598E-6</v>
      </c>
      <c r="D14791">
        <v>0.984375</v>
      </c>
      <c r="E14791">
        <v>0.98333333333333295</v>
      </c>
      <c r="F14791">
        <v>0.27486910994764402</v>
      </c>
      <c r="G14791">
        <v>0.87096774193548399</v>
      </c>
      <c r="H14791">
        <v>0.26086956521739102</v>
      </c>
      <c r="I14791">
        <v>0.88888888888888895</v>
      </c>
      <c r="J14791" s="1">
        <v>1</v>
      </c>
      <c r="K14791" t="s">
        <v>23238</v>
      </c>
      <c r="L14791" t="s">
        <v>52826</v>
      </c>
      <c r="M14791" t="s">
        <v>52827</v>
      </c>
    </row>
    <row r="14792" spans="1:13">
      <c r="A14792" s="1" t="s">
        <v>16809</v>
      </c>
      <c r="B14792">
        <v>1.4585438220821599E-5</v>
      </c>
      <c r="C14792" s="1">
        <v>2.0816953747282501E-5</v>
      </c>
      <c r="D14792">
        <v>0</v>
      </c>
      <c r="E14792">
        <v>0</v>
      </c>
      <c r="F14792">
        <v>8.7786259541984699E-2</v>
      </c>
      <c r="G14792">
        <v>0.14000000000000001</v>
      </c>
      <c r="H14792">
        <v>0.33695652173912999</v>
      </c>
      <c r="I14792">
        <v>7.9365079365079402E-2</v>
      </c>
      <c r="J14792" s="1" t="s">
        <v>23229</v>
      </c>
      <c r="K14792" t="s">
        <v>23242</v>
      </c>
      <c r="L14792" t="s">
        <v>52828</v>
      </c>
      <c r="M14792" t="s">
        <v>52829</v>
      </c>
    </row>
    <row r="14793" spans="1:13">
      <c r="A14793" s="1" t="s">
        <v>16810</v>
      </c>
      <c r="B14793">
        <v>3.7227234164987599E-6</v>
      </c>
      <c r="C14793" s="1">
        <v>1.9790826625672099E-5</v>
      </c>
      <c r="D14793">
        <v>1</v>
      </c>
      <c r="E14793">
        <v>0.99456521739130399</v>
      </c>
      <c r="F14793">
        <v>0.99717514124293805</v>
      </c>
      <c r="G14793">
        <v>0.99137931034482796</v>
      </c>
      <c r="H14793">
        <v>0.97345132743362806</v>
      </c>
      <c r="I14793">
        <v>0.95901639344262302</v>
      </c>
      <c r="J14793" s="1">
        <v>1</v>
      </c>
      <c r="K14793" t="s">
        <v>23240</v>
      </c>
      <c r="L14793" t="s">
        <v>52830</v>
      </c>
      <c r="M14793" t="s">
        <v>52831</v>
      </c>
    </row>
    <row r="14794" spans="1:13">
      <c r="A14794" s="1" t="s">
        <v>16811</v>
      </c>
      <c r="B14794">
        <v>1.8080010155759999E-7</v>
      </c>
      <c r="C14794" s="1">
        <v>2.9225036093539099E-8</v>
      </c>
      <c r="D14794">
        <v>0.984375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 s="1">
        <v>1</v>
      </c>
      <c r="K14794" t="s">
        <v>23240</v>
      </c>
      <c r="L14794" t="s">
        <v>52832</v>
      </c>
      <c r="M14794" t="s">
        <v>52833</v>
      </c>
    </row>
    <row r="14795" spans="1:13">
      <c r="A14795" s="1" t="s">
        <v>16812</v>
      </c>
      <c r="B14795">
        <v>1.6057898885140799E-4</v>
      </c>
      <c r="C14795" s="1">
        <v>6.6805164056899598E-5</v>
      </c>
      <c r="D14795">
        <v>0.171875</v>
      </c>
      <c r="E14795">
        <v>0.16145833333333301</v>
      </c>
      <c r="F14795">
        <v>0.105263157894737</v>
      </c>
      <c r="G14795">
        <v>0</v>
      </c>
      <c r="H14795">
        <v>0</v>
      </c>
      <c r="I14795">
        <v>4.3859649122806998E-3</v>
      </c>
      <c r="J14795" s="1">
        <v>0</v>
      </c>
      <c r="K14795" t="s">
        <v>23241</v>
      </c>
      <c r="L14795" t="s">
        <v>52834</v>
      </c>
      <c r="M14795" t="s">
        <v>52835</v>
      </c>
    </row>
    <row r="14796" spans="1:13">
      <c r="A14796" s="1" t="s">
        <v>16813</v>
      </c>
      <c r="B14796">
        <v>1.53242608176936E-6</v>
      </c>
      <c r="C14796" s="1">
        <v>1.63524586359058E-6</v>
      </c>
      <c r="D14796">
        <v>0</v>
      </c>
      <c r="E14796">
        <v>5.4945054945054897E-3</v>
      </c>
      <c r="F14796">
        <v>0</v>
      </c>
      <c r="G14796">
        <v>0.15384615384615399</v>
      </c>
      <c r="H14796">
        <v>0</v>
      </c>
      <c r="I14796">
        <v>0.115384615384615</v>
      </c>
      <c r="J14796" s="1" t="s">
        <v>23229</v>
      </c>
      <c r="K14796" t="s">
        <v>23238</v>
      </c>
      <c r="L14796" t="s">
        <v>52836</v>
      </c>
      <c r="M14796" t="s">
        <v>52837</v>
      </c>
    </row>
    <row r="14797" spans="1:13">
      <c r="A14797" s="1" t="s">
        <v>16814</v>
      </c>
      <c r="B14797">
        <v>1.90230847359971E-6</v>
      </c>
      <c r="C14797" s="1">
        <v>1.0463623107953601E-5</v>
      </c>
      <c r="D14797">
        <v>0.11666666666666703</v>
      </c>
      <c r="E14797">
        <v>0</v>
      </c>
      <c r="F14797">
        <v>0.125</v>
      </c>
      <c r="G14797">
        <v>0.17000000000000004</v>
      </c>
      <c r="H14797">
        <v>7.9207920792078945E-2</v>
      </c>
      <c r="I14797">
        <v>6.9444444444443976E-2</v>
      </c>
      <c r="J14797" s="1">
        <v>0</v>
      </c>
      <c r="K14797" t="s">
        <v>23243</v>
      </c>
      <c r="L14797" t="s">
        <v>52838</v>
      </c>
      <c r="M14797" t="s">
        <v>52839</v>
      </c>
    </row>
    <row r="14798" spans="1:13">
      <c r="A14798" s="1" t="s">
        <v>16815</v>
      </c>
      <c r="B14798">
        <v>2.89240506607398E-5</v>
      </c>
      <c r="C14798" s="1">
        <v>6.2704905207835604E-6</v>
      </c>
      <c r="D14798">
        <v>0.921875</v>
      </c>
      <c r="E14798">
        <v>0.99479166666666696</v>
      </c>
      <c r="F14798">
        <v>0.85897435897435903</v>
      </c>
      <c r="G14798">
        <v>0.97413793103448298</v>
      </c>
      <c r="H14798">
        <v>0.890350877192982</v>
      </c>
      <c r="I14798">
        <v>0.95199999999999996</v>
      </c>
      <c r="J14798" s="1">
        <v>1</v>
      </c>
      <c r="K14798" t="s">
        <v>23238</v>
      </c>
      <c r="L14798" t="s">
        <v>52840</v>
      </c>
      <c r="M14798" t="s">
        <v>52841</v>
      </c>
    </row>
    <row r="14799" spans="1:13">
      <c r="A14799" s="1" t="s">
        <v>16816</v>
      </c>
      <c r="B14799">
        <v>2.0557933602218298E-6</v>
      </c>
      <c r="C14799" s="1">
        <v>1.1704561872865401E-4</v>
      </c>
      <c r="D14799">
        <v>0.8125</v>
      </c>
      <c r="E14799">
        <v>0.66489361702127703</v>
      </c>
      <c r="F14799">
        <v>0.88659793814432997</v>
      </c>
      <c r="G14799">
        <v>0.89361702127659604</v>
      </c>
      <c r="H14799">
        <v>0.92990654205607504</v>
      </c>
      <c r="I14799">
        <v>0.79885057471264398</v>
      </c>
      <c r="J14799" s="1">
        <v>1</v>
      </c>
      <c r="K14799" t="s">
        <v>23241</v>
      </c>
      <c r="L14799" t="s">
        <v>52842</v>
      </c>
      <c r="M14799" t="s">
        <v>52843</v>
      </c>
    </row>
    <row r="14800" spans="1:13">
      <c r="A14800" s="1" t="s">
        <v>16817</v>
      </c>
      <c r="B14800">
        <v>1.11961179013653E-7</v>
      </c>
      <c r="C14800" s="1">
        <v>1.21383806110722E-4</v>
      </c>
      <c r="D14800">
        <v>0.84210526315789502</v>
      </c>
      <c r="E14800">
        <v>0.98113207547169801</v>
      </c>
      <c r="F14800">
        <v>0.75</v>
      </c>
      <c r="G14800">
        <v>0.95098039215686303</v>
      </c>
      <c r="H14800">
        <v>0.45762711864406802</v>
      </c>
      <c r="I14800">
        <v>0.94</v>
      </c>
      <c r="J14800" s="1">
        <v>1</v>
      </c>
      <c r="K14800" t="s">
        <v>23240</v>
      </c>
      <c r="L14800" t="s">
        <v>52844</v>
      </c>
      <c r="M14800" t="s">
        <v>52845</v>
      </c>
    </row>
    <row r="14801" spans="1:13">
      <c r="A14801" s="1" t="s">
        <v>16818</v>
      </c>
      <c r="B14801">
        <v>1.1468405092952101E-7</v>
      </c>
      <c r="C14801" s="1">
        <v>1.16091413328333E-5</v>
      </c>
      <c r="D14801">
        <v>0.98333333333333295</v>
      </c>
      <c r="E14801">
        <v>0.99425287356321801</v>
      </c>
      <c r="F14801">
        <v>0.99720670391061506</v>
      </c>
      <c r="G14801">
        <v>0.92647058823529405</v>
      </c>
      <c r="H14801">
        <v>0.76744186046511598</v>
      </c>
      <c r="I14801">
        <v>0.92857142857142905</v>
      </c>
      <c r="J14801" s="1">
        <v>1</v>
      </c>
      <c r="K14801" t="s">
        <v>23241</v>
      </c>
      <c r="L14801" t="s">
        <v>52846</v>
      </c>
      <c r="M14801" t="s">
        <v>52847</v>
      </c>
    </row>
    <row r="14802" spans="1:13">
      <c r="A14802" s="1" t="s">
        <v>16819</v>
      </c>
      <c r="B14802">
        <v>9.7293728235095807E-6</v>
      </c>
      <c r="C14802" s="1">
        <v>2.0036822006546E-4</v>
      </c>
      <c r="D14802">
        <v>8.3333333333333301E-2</v>
      </c>
      <c r="E14802">
        <v>0</v>
      </c>
      <c r="F14802">
        <v>1.5789473684210499E-2</v>
      </c>
      <c r="G14802">
        <v>0.32926829268292701</v>
      </c>
      <c r="H14802">
        <v>0.1</v>
      </c>
      <c r="I14802">
        <v>0.24242424242424199</v>
      </c>
      <c r="J14802" s="1">
        <v>0</v>
      </c>
      <c r="K14802" t="s">
        <v>23238</v>
      </c>
      <c r="L14802" t="s">
        <v>52848</v>
      </c>
      <c r="M14802" t="s">
        <v>52849</v>
      </c>
    </row>
    <row r="14803" spans="1:13">
      <c r="A14803" s="1" t="s">
        <v>16820</v>
      </c>
      <c r="B14803">
        <v>1.7677533284815101E-7</v>
      </c>
      <c r="C14803" s="1">
        <v>1.5028558302348701E-6</v>
      </c>
      <c r="D14803">
        <v>1</v>
      </c>
      <c r="E14803">
        <v>1</v>
      </c>
      <c r="F14803">
        <v>1</v>
      </c>
      <c r="G14803">
        <v>1</v>
      </c>
      <c r="H14803">
        <v>0.9642857142857143</v>
      </c>
      <c r="I14803">
        <v>0.97499999999999998</v>
      </c>
      <c r="J14803" s="1">
        <v>0.45454545454545503</v>
      </c>
      <c r="K14803" t="s">
        <v>23245</v>
      </c>
      <c r="L14803" t="s">
        <v>52850</v>
      </c>
      <c r="M14803" t="s">
        <v>52851</v>
      </c>
    </row>
    <row r="14804" spans="1:13">
      <c r="A14804" s="1" t="s">
        <v>16821</v>
      </c>
      <c r="B14804">
        <v>1.9732815501645801E-4</v>
      </c>
      <c r="C14804" s="1">
        <v>2.38569115677598E-5</v>
      </c>
      <c r="D14804">
        <v>0.328125</v>
      </c>
      <c r="E14804">
        <v>0.52083333333333304</v>
      </c>
      <c r="F14804">
        <v>7.69230769230769E-2</v>
      </c>
      <c r="G14804">
        <v>0.163793103448276</v>
      </c>
      <c r="H14804">
        <v>7.0175438596491196E-2</v>
      </c>
      <c r="I14804">
        <v>0.124</v>
      </c>
      <c r="J14804" s="1">
        <v>0.8</v>
      </c>
      <c r="K14804" t="s">
        <v>23241</v>
      </c>
      <c r="L14804" t="s">
        <v>52852</v>
      </c>
      <c r="M14804" t="s">
        <v>52853</v>
      </c>
    </row>
    <row r="14805" spans="1:13">
      <c r="A14805" s="1" t="s">
        <v>16822</v>
      </c>
      <c r="B14805">
        <v>4.0199036030211298E-5</v>
      </c>
      <c r="C14805" s="1">
        <v>3.5251992627391197E-5</v>
      </c>
      <c r="D14805">
        <v>0.38235294117647101</v>
      </c>
      <c r="E14805">
        <v>0.30555555555555602</v>
      </c>
      <c r="F14805">
        <v>0.162162162162162</v>
      </c>
      <c r="G14805">
        <v>0.394736842105263</v>
      </c>
      <c r="H14805">
        <v>0.29166666666666702</v>
      </c>
      <c r="I14805">
        <v>0.33108108108108097</v>
      </c>
      <c r="J14805" s="1">
        <v>0</v>
      </c>
      <c r="K14805" t="s">
        <v>23241</v>
      </c>
      <c r="L14805" t="s">
        <v>52854</v>
      </c>
      <c r="M14805" t="s">
        <v>52855</v>
      </c>
    </row>
    <row r="14806" spans="1:13">
      <c r="A14806" s="1" t="s">
        <v>16823</v>
      </c>
      <c r="B14806">
        <v>0</v>
      </c>
      <c r="C14806" s="1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 s="1">
        <v>0</v>
      </c>
      <c r="K14806" t="s">
        <v>23241</v>
      </c>
      <c r="L14806" t="s">
        <v>52856</v>
      </c>
      <c r="M14806" t="s">
        <v>52857</v>
      </c>
    </row>
    <row r="14807" spans="1:13">
      <c r="A14807" s="1" t="s">
        <v>16824</v>
      </c>
      <c r="B14807">
        <v>3.3655973825110397E-5</v>
      </c>
      <c r="C14807" s="1">
        <v>2.1524239123032599E-5</v>
      </c>
      <c r="D14807">
        <v>0</v>
      </c>
      <c r="E14807">
        <v>0</v>
      </c>
      <c r="F14807">
        <v>8.2887700534759023E-2</v>
      </c>
      <c r="G14807">
        <v>0</v>
      </c>
      <c r="H14807">
        <v>3.6363636363636043E-2</v>
      </c>
      <c r="I14807">
        <v>2.272727272727304E-2</v>
      </c>
      <c r="J14807" s="1">
        <v>0</v>
      </c>
      <c r="K14807" t="s">
        <v>23245</v>
      </c>
      <c r="L14807" t="s">
        <v>52858</v>
      </c>
      <c r="M14807" t="s">
        <v>52859</v>
      </c>
    </row>
    <row r="14808" spans="1:13">
      <c r="A14808" s="1" t="s">
        <v>16825</v>
      </c>
      <c r="B14808">
        <v>5.3955328144760199E-5</v>
      </c>
      <c r="C14808" s="1">
        <v>2.1374410064837099E-4</v>
      </c>
      <c r="D14808">
        <v>0.140625</v>
      </c>
      <c r="E14808">
        <v>2.74725274725275E-2</v>
      </c>
      <c r="F14808">
        <v>0.122340425531915</v>
      </c>
      <c r="G14808">
        <v>0.36170212765957399</v>
      </c>
      <c r="H14808">
        <v>5.6818181818181802E-3</v>
      </c>
      <c r="I14808">
        <v>0.275280898876405</v>
      </c>
      <c r="J14808" s="1">
        <v>0.68181818181818199</v>
      </c>
      <c r="K14808" t="s">
        <v>23239</v>
      </c>
      <c r="L14808" t="s">
        <v>52860</v>
      </c>
      <c r="M14808" t="s">
        <v>52861</v>
      </c>
    </row>
    <row r="14809" spans="1:13">
      <c r="A14809" s="1" t="s">
        <v>16826</v>
      </c>
      <c r="B14809">
        <v>5.2298435506343304E-7</v>
      </c>
      <c r="C14809" s="1">
        <v>1.03164551726787E-5</v>
      </c>
      <c r="D14809">
        <v>1.6129032258064498E-2</v>
      </c>
      <c r="E14809">
        <v>1.16279069767442E-2</v>
      </c>
      <c r="F14809">
        <v>0</v>
      </c>
      <c r="G14809">
        <v>0.23749999999999999</v>
      </c>
      <c r="H14809">
        <v>8.7912087912087905E-2</v>
      </c>
      <c r="I14809">
        <v>4.72972972972973E-2</v>
      </c>
      <c r="J14809" s="1">
        <v>0</v>
      </c>
      <c r="K14809" t="s">
        <v>23238</v>
      </c>
      <c r="L14809" t="s">
        <v>52862</v>
      </c>
      <c r="M14809" t="s">
        <v>52863</v>
      </c>
    </row>
    <row r="14810" spans="1:13">
      <c r="A14810" s="1" t="s">
        <v>16827</v>
      </c>
      <c r="B14810">
        <v>1.7664639918172701E-8</v>
      </c>
      <c r="C14810" s="1">
        <v>3.0245917302099497E-8</v>
      </c>
      <c r="D14810">
        <v>0</v>
      </c>
      <c r="E14810">
        <v>0</v>
      </c>
      <c r="F14810">
        <v>2.92397660818713E-3</v>
      </c>
      <c r="G14810">
        <v>0</v>
      </c>
      <c r="H14810">
        <v>0</v>
      </c>
      <c r="I14810">
        <v>5.6818181818181802E-3</v>
      </c>
      <c r="J14810" s="1">
        <v>0.54545454545454497</v>
      </c>
      <c r="K14810" t="s">
        <v>23238</v>
      </c>
      <c r="L14810" t="s">
        <v>52864</v>
      </c>
      <c r="M14810" t="s">
        <v>52865</v>
      </c>
    </row>
    <row r="14811" spans="1:13">
      <c r="A14811" s="1" t="s">
        <v>16828</v>
      </c>
      <c r="B14811">
        <v>4.1049275980404199E-4</v>
      </c>
      <c r="C14811" s="1">
        <v>7.1990283379114098E-6</v>
      </c>
      <c r="D14811">
        <v>0.33333333333333298</v>
      </c>
      <c r="E14811">
        <v>0.73376623376623396</v>
      </c>
      <c r="F14811">
        <v>2.33644859813084E-2</v>
      </c>
      <c r="G14811">
        <v>0.84722222222222199</v>
      </c>
      <c r="H14811">
        <v>0.14374999999999999</v>
      </c>
      <c r="I14811">
        <v>0.40178571428571402</v>
      </c>
      <c r="J14811" s="1" t="s">
        <v>23229</v>
      </c>
      <c r="K14811" t="s">
        <v>23238</v>
      </c>
      <c r="L14811" t="s">
        <v>52866</v>
      </c>
      <c r="M14811" t="s">
        <v>52867</v>
      </c>
    </row>
    <row r="14812" spans="1:13">
      <c r="A14812" s="1" t="s">
        <v>16829</v>
      </c>
      <c r="B14812">
        <v>4.9417266511777902E-5</v>
      </c>
      <c r="C14812" s="1">
        <v>1.2594380323877099E-5</v>
      </c>
      <c r="D14812">
        <v>3.7037037037037E-2</v>
      </c>
      <c r="E14812">
        <v>0.15384615384615399</v>
      </c>
      <c r="F14812">
        <v>0.12380952380952399</v>
      </c>
      <c r="G14812">
        <v>9.375E-2</v>
      </c>
      <c r="H14812">
        <v>0.282608695652174</v>
      </c>
      <c r="I14812">
        <v>0.241935483870968</v>
      </c>
      <c r="J14812" s="1">
        <v>0</v>
      </c>
      <c r="K14812" t="s">
        <v>23241</v>
      </c>
      <c r="L14812" t="s">
        <v>52868</v>
      </c>
      <c r="M14812" t="s">
        <v>52869</v>
      </c>
    </row>
    <row r="14813" spans="1:13">
      <c r="A14813" s="1" t="s">
        <v>16830</v>
      </c>
      <c r="B14813">
        <v>7.5142604335533704E-7</v>
      </c>
      <c r="C14813" s="1">
        <v>7.6642222415551104E-7</v>
      </c>
      <c r="D14813">
        <v>0</v>
      </c>
      <c r="E14813">
        <v>0</v>
      </c>
      <c r="F14813">
        <v>2.7932960893854702E-3</v>
      </c>
      <c r="G14813">
        <v>0</v>
      </c>
      <c r="H14813">
        <v>2.2988505747126398E-2</v>
      </c>
      <c r="I14813">
        <v>0</v>
      </c>
      <c r="J14813" s="1">
        <v>0.72727272727272696</v>
      </c>
      <c r="K14813" t="s">
        <v>23238</v>
      </c>
      <c r="L14813" t="s">
        <v>52870</v>
      </c>
      <c r="M14813" t="s">
        <v>52871</v>
      </c>
    </row>
    <row r="14814" spans="1:13">
      <c r="A14814" s="1" t="s">
        <v>16831</v>
      </c>
      <c r="B14814">
        <v>3.6166146264250502E-6</v>
      </c>
      <c r="C14814" s="1">
        <v>1.9289160600680701E-5</v>
      </c>
      <c r="D14814">
        <v>0.6875</v>
      </c>
      <c r="E14814">
        <v>1</v>
      </c>
      <c r="F14814">
        <v>0.95967741935483897</v>
      </c>
      <c r="G14814">
        <v>0.94736842105263197</v>
      </c>
      <c r="H14814">
        <v>0.95161290322580605</v>
      </c>
      <c r="I14814">
        <v>0.89743589743589702</v>
      </c>
      <c r="J14814" s="1">
        <v>1</v>
      </c>
      <c r="K14814" t="s">
        <v>23238</v>
      </c>
      <c r="L14814" t="s">
        <v>52872</v>
      </c>
      <c r="M14814" t="s">
        <v>52873</v>
      </c>
    </row>
    <row r="14815" spans="1:13">
      <c r="A14815" s="1" t="s">
        <v>16832</v>
      </c>
      <c r="B14815">
        <v>3.6516087791506699E-4</v>
      </c>
      <c r="C14815" s="1">
        <v>7.5944900164315397E-4</v>
      </c>
      <c r="D14815">
        <v>0.140625</v>
      </c>
      <c r="E14815">
        <v>4.1666666666666699E-2</v>
      </c>
      <c r="F14815">
        <v>0.213917525773196</v>
      </c>
      <c r="G14815">
        <v>0.9</v>
      </c>
      <c r="H14815">
        <v>0.15686274509803899</v>
      </c>
      <c r="I14815">
        <v>0.66842105263157903</v>
      </c>
      <c r="J14815" s="1" t="s">
        <v>23229</v>
      </c>
      <c r="K14815" t="s">
        <v>23241</v>
      </c>
      <c r="L14815" t="s">
        <v>52874</v>
      </c>
      <c r="M14815" t="s">
        <v>52875</v>
      </c>
    </row>
    <row r="14816" spans="1:13">
      <c r="A14816" s="1" t="s">
        <v>16833</v>
      </c>
      <c r="B14816">
        <v>9.4208753022296504E-7</v>
      </c>
      <c r="C14816" s="1">
        <v>1.2873430425081099E-5</v>
      </c>
      <c r="D14816">
        <v>0</v>
      </c>
      <c r="E14816">
        <v>0</v>
      </c>
      <c r="F14816">
        <v>2.7777777777777801E-3</v>
      </c>
      <c r="G14816">
        <v>0.33</v>
      </c>
      <c r="H14816">
        <v>0</v>
      </c>
      <c r="I14816">
        <v>6.1797752808988797E-2</v>
      </c>
      <c r="J14816" s="1">
        <v>0</v>
      </c>
      <c r="K14816" t="s">
        <v>23239</v>
      </c>
      <c r="L14816" t="s">
        <v>52876</v>
      </c>
      <c r="M14816" t="s">
        <v>52877</v>
      </c>
    </row>
    <row r="14817" spans="1:13">
      <c r="A14817" s="1" t="s">
        <v>16834</v>
      </c>
      <c r="B14817">
        <v>4.3833512988498101E-5</v>
      </c>
      <c r="C14817" s="1">
        <v>2.73630504189088E-5</v>
      </c>
      <c r="D14817">
        <v>0.217391304347826</v>
      </c>
      <c r="E14817">
        <v>0.115384615384615</v>
      </c>
      <c r="F14817">
        <v>0.173913043478261</v>
      </c>
      <c r="G14817">
        <v>3.5714285714285698E-2</v>
      </c>
      <c r="H14817">
        <v>0.12195121951219499</v>
      </c>
      <c r="I14817">
        <v>7.2727272727272696E-2</v>
      </c>
      <c r="J14817" s="1">
        <v>0</v>
      </c>
      <c r="K14817" t="s">
        <v>23237</v>
      </c>
      <c r="L14817" t="s">
        <v>52878</v>
      </c>
      <c r="M14817" t="s">
        <v>52879</v>
      </c>
    </row>
    <row r="14818" spans="1:13">
      <c r="A14818" s="1" t="s">
        <v>16835</v>
      </c>
      <c r="B14818">
        <v>7.5050540309579399E-6</v>
      </c>
      <c r="C14818" s="1">
        <v>3.3783458465291601E-5</v>
      </c>
      <c r="D14818">
        <v>1</v>
      </c>
      <c r="E14818">
        <v>1</v>
      </c>
      <c r="F14818">
        <v>0.99729729729729699</v>
      </c>
      <c r="G14818">
        <v>0.68421052631578905</v>
      </c>
      <c r="H14818">
        <v>0.98958333333333304</v>
      </c>
      <c r="I14818">
        <v>0.74657534246575297</v>
      </c>
      <c r="J14818" s="1">
        <v>1</v>
      </c>
      <c r="K14818" t="s">
        <v>23241</v>
      </c>
      <c r="L14818" t="s">
        <v>52880</v>
      </c>
      <c r="M14818" t="s">
        <v>52881</v>
      </c>
    </row>
    <row r="14819" spans="1:13">
      <c r="A14819" s="1" t="s">
        <v>16836</v>
      </c>
      <c r="B14819">
        <v>5.1432964740115802E-5</v>
      </c>
      <c r="C14819" s="1">
        <v>5.0284813451462904E-7</v>
      </c>
      <c r="D14819">
        <v>6.8965517241379296E-2</v>
      </c>
      <c r="E14819">
        <v>5.8823529411764698E-2</v>
      </c>
      <c r="F14819">
        <v>5.5555555555555601E-2</v>
      </c>
      <c r="G14819">
        <v>2.5000000000000001E-2</v>
      </c>
      <c r="H14819">
        <v>2.8571428571428598E-2</v>
      </c>
      <c r="I14819">
        <v>0.25</v>
      </c>
      <c r="J14819" s="1">
        <v>0</v>
      </c>
      <c r="K14819" t="s">
        <v>23242</v>
      </c>
      <c r="L14819" t="s">
        <v>52882</v>
      </c>
      <c r="M14819" t="s">
        <v>52883</v>
      </c>
    </row>
    <row r="14820" spans="1:13">
      <c r="A14820" s="1" t="s">
        <v>16837</v>
      </c>
      <c r="B14820">
        <v>1.3677367493979101E-6</v>
      </c>
      <c r="C14820" s="1">
        <v>1.22803309753047E-5</v>
      </c>
      <c r="D14820">
        <v>0</v>
      </c>
      <c r="E14820">
        <v>0</v>
      </c>
      <c r="F14820">
        <v>2.5773195876288698E-3</v>
      </c>
      <c r="G14820">
        <v>1.35135135135135E-2</v>
      </c>
      <c r="H14820">
        <v>9.2592592592592605E-3</v>
      </c>
      <c r="I14820">
        <v>7.69230769230769E-2</v>
      </c>
      <c r="J14820" s="1">
        <v>0</v>
      </c>
      <c r="K14820" t="s">
        <v>23242</v>
      </c>
      <c r="L14820" t="s">
        <v>52884</v>
      </c>
      <c r="M14820" t="s">
        <v>52885</v>
      </c>
    </row>
    <row r="14821" spans="1:13">
      <c r="A14821" s="1" t="s">
        <v>16838</v>
      </c>
      <c r="B14821">
        <v>1.6617009371472601E-6</v>
      </c>
      <c r="C14821" s="1">
        <v>2.4899581422876602E-9</v>
      </c>
      <c r="D14821">
        <v>0.05</v>
      </c>
      <c r="E14821">
        <v>0.146341463414634</v>
      </c>
      <c r="F14821">
        <v>4.1322314049586804E-3</v>
      </c>
      <c r="G14821">
        <v>0</v>
      </c>
      <c r="H14821">
        <v>7.5342465753424695E-2</v>
      </c>
      <c r="I14821">
        <v>0</v>
      </c>
      <c r="J14821" s="1">
        <v>0</v>
      </c>
      <c r="K14821" t="s">
        <v>23239</v>
      </c>
      <c r="L14821" t="s">
        <v>52886</v>
      </c>
      <c r="M14821" t="s">
        <v>52887</v>
      </c>
    </row>
    <row r="14822" spans="1:13">
      <c r="A14822" s="1" t="s">
        <v>16839</v>
      </c>
      <c r="B14822">
        <v>2.9874605682139998E-6</v>
      </c>
      <c r="C14822" s="1">
        <v>1.0772625841859099E-7</v>
      </c>
      <c r="D14822">
        <v>0.98333333333333295</v>
      </c>
      <c r="E14822">
        <v>0.99438202247190999</v>
      </c>
      <c r="F14822">
        <v>0.76285714285714301</v>
      </c>
      <c r="G14822">
        <v>0.96</v>
      </c>
      <c r="H14822">
        <v>0.75</v>
      </c>
      <c r="I14822">
        <v>0.95833333333333304</v>
      </c>
      <c r="J14822" s="1">
        <v>1</v>
      </c>
      <c r="K14822" t="s">
        <v>23239</v>
      </c>
      <c r="L14822" t="s">
        <v>52888</v>
      </c>
      <c r="M14822" t="s">
        <v>52889</v>
      </c>
    </row>
    <row r="14823" spans="1:13">
      <c r="A14823" s="1" t="s">
        <v>16840</v>
      </c>
      <c r="B14823">
        <v>5.0403935325955498E-8</v>
      </c>
      <c r="C14823" s="1">
        <v>6.3202413029139504E-6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8.7378640776699004E-2</v>
      </c>
      <c r="J14823" s="1">
        <v>0</v>
      </c>
      <c r="K14823" t="s">
        <v>23242</v>
      </c>
      <c r="L14823" t="s">
        <v>52890</v>
      </c>
      <c r="M14823" t="s">
        <v>52891</v>
      </c>
    </row>
    <row r="14824" spans="1:13">
      <c r="A14824" s="1" t="s">
        <v>16841</v>
      </c>
      <c r="B14824">
        <v>1.1513294098882399E-10</v>
      </c>
      <c r="C14824" s="1">
        <v>1.24306640421997E-7</v>
      </c>
      <c r="D14824">
        <v>1</v>
      </c>
      <c r="E14824">
        <v>0.99264705882352899</v>
      </c>
      <c r="F14824">
        <v>0.99107142857142905</v>
      </c>
      <c r="G14824">
        <v>1</v>
      </c>
      <c r="H14824">
        <v>1</v>
      </c>
      <c r="I14824">
        <v>0.96428571428571397</v>
      </c>
      <c r="J14824" s="1">
        <v>1</v>
      </c>
      <c r="K14824" t="s">
        <v>23238</v>
      </c>
      <c r="L14824" t="s">
        <v>52892</v>
      </c>
      <c r="M14824" t="s">
        <v>52893</v>
      </c>
    </row>
    <row r="14825" spans="1:13">
      <c r="A14825" s="1" t="s">
        <v>16842</v>
      </c>
      <c r="B14825">
        <v>2.9905657951425102E-8</v>
      </c>
      <c r="C14825" s="1">
        <v>1.5207624647806199E-7</v>
      </c>
      <c r="D14825">
        <v>1</v>
      </c>
      <c r="E14825">
        <v>1</v>
      </c>
      <c r="F14825">
        <v>0.99742268041237103</v>
      </c>
      <c r="G14825">
        <v>1</v>
      </c>
      <c r="H14825">
        <v>0.98672566371681403</v>
      </c>
      <c r="I14825">
        <v>0.99590163934426201</v>
      </c>
      <c r="J14825" s="1">
        <v>0.40909090909090901</v>
      </c>
      <c r="K14825" t="s">
        <v>23238</v>
      </c>
      <c r="L14825" t="s">
        <v>52894</v>
      </c>
      <c r="M14825" t="s">
        <v>52895</v>
      </c>
    </row>
    <row r="14826" spans="1:13">
      <c r="A14826" s="1" t="s">
        <v>16843</v>
      </c>
      <c r="B14826">
        <v>1.1507714062153201E-4</v>
      </c>
      <c r="C14826" s="1">
        <v>5.6532568937924196E-6</v>
      </c>
      <c r="D14826">
        <v>0.21666666666666701</v>
      </c>
      <c r="E14826">
        <v>0.57246376811594202</v>
      </c>
      <c r="F14826">
        <v>0.27500000000000002</v>
      </c>
      <c r="G14826">
        <v>0.1875</v>
      </c>
      <c r="H14826">
        <v>0.30434782608695699</v>
      </c>
      <c r="I14826">
        <v>0.1328125</v>
      </c>
      <c r="J14826" s="1" t="s">
        <v>23229</v>
      </c>
      <c r="K14826" t="s">
        <v>23241</v>
      </c>
      <c r="L14826" t="s">
        <v>52896</v>
      </c>
      <c r="M14826" t="s">
        <v>52897</v>
      </c>
    </row>
    <row r="14827" spans="1:13">
      <c r="A14827" s="1" t="s">
        <v>16844</v>
      </c>
      <c r="B14827">
        <v>8.5210504781848302E-7</v>
      </c>
      <c r="C14827" s="1">
        <v>1.5739030827545299E-5</v>
      </c>
      <c r="D14827">
        <v>0.171875</v>
      </c>
      <c r="E14827">
        <v>0</v>
      </c>
      <c r="F14827">
        <v>7.7844311377245498E-2</v>
      </c>
      <c r="G14827">
        <v>0</v>
      </c>
      <c r="H14827">
        <v>1.21951219512195E-2</v>
      </c>
      <c r="I14827">
        <v>4.0540540540540501E-2</v>
      </c>
      <c r="J14827" s="1">
        <v>0</v>
      </c>
      <c r="K14827" t="s">
        <v>23239</v>
      </c>
      <c r="L14827" t="s">
        <v>52898</v>
      </c>
      <c r="M14827" t="s">
        <v>52899</v>
      </c>
    </row>
    <row r="14828" spans="1:13">
      <c r="A14828" s="1" t="s">
        <v>16845</v>
      </c>
      <c r="B14828">
        <v>5.1949314782646401E-7</v>
      </c>
      <c r="C14828" s="1">
        <v>2.7705373265278401E-6</v>
      </c>
      <c r="D14828">
        <v>0</v>
      </c>
      <c r="E14828">
        <v>0</v>
      </c>
      <c r="F14828">
        <v>0</v>
      </c>
      <c r="G14828">
        <v>0.125</v>
      </c>
      <c r="H14828">
        <v>0</v>
      </c>
      <c r="I14828">
        <v>0</v>
      </c>
      <c r="J14828" s="1" t="s">
        <v>23229</v>
      </c>
      <c r="K14828" t="s">
        <v>23238</v>
      </c>
      <c r="L14828" t="s">
        <v>52900</v>
      </c>
      <c r="M14828" t="s">
        <v>52901</v>
      </c>
    </row>
    <row r="14829" spans="1:13">
      <c r="A14829" s="1" t="s">
        <v>16846</v>
      </c>
      <c r="B14829">
        <v>1.17193402304324E-8</v>
      </c>
      <c r="C14829" s="1">
        <v>3.1758756903591399E-9</v>
      </c>
      <c r="D14829">
        <v>1</v>
      </c>
      <c r="E14829">
        <v>1</v>
      </c>
      <c r="F14829">
        <v>1</v>
      </c>
      <c r="G14829">
        <v>1</v>
      </c>
      <c r="H14829">
        <v>0.993506493506494</v>
      </c>
      <c r="I14829">
        <v>1</v>
      </c>
      <c r="J14829" s="1">
        <v>1</v>
      </c>
      <c r="K14829" t="s">
        <v>23241</v>
      </c>
      <c r="L14829" t="s">
        <v>52902</v>
      </c>
      <c r="M14829" t="s">
        <v>52903</v>
      </c>
    </row>
    <row r="14830" spans="1:13">
      <c r="A14830" s="1" t="s">
        <v>16847</v>
      </c>
      <c r="B14830">
        <v>9.2599300258889094E-6</v>
      </c>
      <c r="C14830" s="1">
        <v>4.4475153542519701E-6</v>
      </c>
      <c r="D14830">
        <v>1</v>
      </c>
      <c r="E14830">
        <v>1</v>
      </c>
      <c r="F14830">
        <v>0.79381443298969101</v>
      </c>
      <c r="G14830">
        <v>1</v>
      </c>
      <c r="H14830">
        <v>0.91666666666666696</v>
      </c>
      <c r="I14830">
        <v>0.95652173913043503</v>
      </c>
      <c r="J14830" s="1">
        <v>1</v>
      </c>
      <c r="K14830" t="s">
        <v>23239</v>
      </c>
      <c r="L14830" t="s">
        <v>52904</v>
      </c>
      <c r="M14830" t="s">
        <v>52905</v>
      </c>
    </row>
    <row r="14831" spans="1:13">
      <c r="A14831" s="1" t="s">
        <v>16848</v>
      </c>
      <c r="B14831">
        <v>1.4055946068278401E-9</v>
      </c>
      <c r="C14831" s="1">
        <v>2.1681629499993E-5</v>
      </c>
      <c r="D14831">
        <v>0</v>
      </c>
      <c r="E14831">
        <v>0</v>
      </c>
      <c r="F14831">
        <v>0.22033898305084701</v>
      </c>
      <c r="G14831">
        <v>0</v>
      </c>
      <c r="H14831">
        <v>3.5211267605633798E-2</v>
      </c>
      <c r="I14831">
        <v>0</v>
      </c>
      <c r="J14831" s="1" t="s">
        <v>23229</v>
      </c>
      <c r="K14831" t="s">
        <v>23241</v>
      </c>
      <c r="L14831" t="s">
        <v>52906</v>
      </c>
      <c r="M14831" t="s">
        <v>52907</v>
      </c>
    </row>
    <row r="14832" spans="1:13">
      <c r="A14832" s="1" t="s">
        <v>16849</v>
      </c>
      <c r="B14832">
        <v>1.47155118165376E-5</v>
      </c>
      <c r="C14832" s="1">
        <v>9.5152961713971507E-5</v>
      </c>
      <c r="D14832">
        <v>0.92592592592592604</v>
      </c>
      <c r="E14832">
        <v>0.85975609756097604</v>
      </c>
      <c r="F14832">
        <v>0.47569444444444398</v>
      </c>
      <c r="G14832">
        <v>0.79545454545454497</v>
      </c>
      <c r="H14832">
        <v>0.626582278481013</v>
      </c>
      <c r="I14832">
        <v>0.59210526315789502</v>
      </c>
      <c r="J14832" s="1">
        <v>1</v>
      </c>
      <c r="K14832" t="s">
        <v>23241</v>
      </c>
      <c r="L14832" t="s">
        <v>52908</v>
      </c>
      <c r="M14832" t="s">
        <v>52909</v>
      </c>
    </row>
    <row r="14833" spans="1:13">
      <c r="A14833" s="1" t="s">
        <v>16850</v>
      </c>
      <c r="B14833">
        <v>1.9089955984083699E-7</v>
      </c>
      <c r="C14833" s="1">
        <v>1.3166298092503999E-6</v>
      </c>
      <c r="D14833">
        <v>0</v>
      </c>
      <c r="E14833">
        <v>0</v>
      </c>
      <c r="F14833">
        <v>0</v>
      </c>
      <c r="G14833">
        <v>0</v>
      </c>
      <c r="H14833">
        <v>7.4626865671641798E-3</v>
      </c>
      <c r="I14833">
        <v>0</v>
      </c>
      <c r="J14833" s="1">
        <v>0.42857142857142899</v>
      </c>
      <c r="K14833" t="s">
        <v>23242</v>
      </c>
      <c r="L14833" t="s">
        <v>52910</v>
      </c>
      <c r="M14833" t="s">
        <v>52911</v>
      </c>
    </row>
    <row r="14834" spans="1:13">
      <c r="A14834" s="1" t="s">
        <v>16851</v>
      </c>
      <c r="B14834">
        <v>1.1003990155482101E-5</v>
      </c>
      <c r="C14834" s="1">
        <v>6.8981483608835896E-7</v>
      </c>
      <c r="D14834">
        <v>0.86666666666666703</v>
      </c>
      <c r="E14834">
        <v>0.98275862068965503</v>
      </c>
      <c r="F14834">
        <v>0.94662921348314599</v>
      </c>
      <c r="G14834">
        <v>1</v>
      </c>
      <c r="H14834">
        <v>0.98192771084337305</v>
      </c>
      <c r="I14834">
        <v>0.94871794871794901</v>
      </c>
      <c r="J14834" s="1">
        <v>1</v>
      </c>
      <c r="K14834" t="s">
        <v>23238</v>
      </c>
      <c r="L14834" t="s">
        <v>52912</v>
      </c>
      <c r="M14834" t="s">
        <v>52913</v>
      </c>
    </row>
    <row r="14835" spans="1:13">
      <c r="A14835" s="1" t="s">
        <v>16852</v>
      </c>
      <c r="B14835">
        <v>6.1989457468312995E-7</v>
      </c>
      <c r="C14835" s="1">
        <v>2.0554449100328699E-6</v>
      </c>
      <c r="D14835">
        <v>0.984375</v>
      </c>
      <c r="E14835">
        <v>1</v>
      </c>
      <c r="F14835">
        <v>1</v>
      </c>
      <c r="G14835">
        <v>0.73684210526315796</v>
      </c>
      <c r="H14835">
        <v>1</v>
      </c>
      <c r="I14835">
        <v>0.97619047619047605</v>
      </c>
      <c r="J14835" s="1">
        <v>1</v>
      </c>
      <c r="K14835" t="s">
        <v>23240</v>
      </c>
      <c r="L14835" t="s">
        <v>52914</v>
      </c>
      <c r="M14835" t="s">
        <v>52915</v>
      </c>
    </row>
    <row r="14836" spans="1:13">
      <c r="A14836" s="1" t="s">
        <v>16853</v>
      </c>
      <c r="B14836">
        <v>2.4850398986802099E-7</v>
      </c>
      <c r="C14836" s="1">
        <v>7.8751082713900602E-7</v>
      </c>
      <c r="D14836">
        <v>0.984375</v>
      </c>
      <c r="E14836">
        <v>1</v>
      </c>
      <c r="F14836">
        <v>0.994871794871795</v>
      </c>
      <c r="G14836">
        <v>0.99122807017543901</v>
      </c>
      <c r="H14836">
        <v>0.99122807017543901</v>
      </c>
      <c r="I14836">
        <v>0.98799999999999999</v>
      </c>
      <c r="J14836" s="1">
        <v>0.31818181818181801</v>
      </c>
      <c r="K14836" t="s">
        <v>23241</v>
      </c>
      <c r="L14836" t="s">
        <v>52916</v>
      </c>
      <c r="M14836" t="s">
        <v>52917</v>
      </c>
    </row>
    <row r="14837" spans="1:13">
      <c r="A14837" s="1" t="s">
        <v>16854</v>
      </c>
      <c r="B14837">
        <v>2.88144145802458E-4</v>
      </c>
      <c r="C14837" s="1">
        <v>9.1155109421648998E-6</v>
      </c>
      <c r="D14837">
        <v>1</v>
      </c>
      <c r="E14837">
        <v>0.78488372093023295</v>
      </c>
      <c r="F14837">
        <v>0.99447513812154698</v>
      </c>
      <c r="G14837">
        <v>1</v>
      </c>
      <c r="H14837">
        <v>0.99514563106796095</v>
      </c>
      <c r="I14837">
        <v>0.99390243902439002</v>
      </c>
      <c r="J14837" s="1">
        <v>1</v>
      </c>
      <c r="K14837" t="s">
        <v>23238</v>
      </c>
      <c r="L14837" t="s">
        <v>52918</v>
      </c>
      <c r="M14837" t="s">
        <v>52919</v>
      </c>
    </row>
    <row r="14838" spans="1:13">
      <c r="A14838" s="1" t="s">
        <v>16855</v>
      </c>
      <c r="B14838">
        <v>3.1524720095045697E-5</v>
      </c>
      <c r="C14838" s="1">
        <v>9.4521934464636803E-6</v>
      </c>
      <c r="D14838">
        <v>0</v>
      </c>
      <c r="E14838">
        <v>0</v>
      </c>
      <c r="F14838">
        <v>9.6491228070175405E-2</v>
      </c>
      <c r="G14838">
        <v>0</v>
      </c>
      <c r="H14838">
        <v>0</v>
      </c>
      <c r="I14838">
        <v>0</v>
      </c>
      <c r="J14838" s="1">
        <v>0</v>
      </c>
      <c r="K14838" t="s">
        <v>23241</v>
      </c>
      <c r="L14838" t="s">
        <v>52920</v>
      </c>
      <c r="M14838" t="s">
        <v>52921</v>
      </c>
    </row>
    <row r="14839" spans="1:13">
      <c r="A14839" s="1" t="s">
        <v>16856</v>
      </c>
      <c r="B14839">
        <v>3.4412694470400898E-7</v>
      </c>
      <c r="C14839" s="1">
        <v>1.58752693439896E-8</v>
      </c>
      <c r="D14839">
        <v>4.7619047619047603E-2</v>
      </c>
      <c r="E14839">
        <v>0</v>
      </c>
      <c r="F14839">
        <v>3.4722222222222199E-3</v>
      </c>
      <c r="G14839">
        <v>0</v>
      </c>
      <c r="H14839">
        <v>0</v>
      </c>
      <c r="I14839">
        <v>0</v>
      </c>
      <c r="J14839" s="1">
        <v>0</v>
      </c>
      <c r="K14839" t="s">
        <v>23238</v>
      </c>
      <c r="L14839" t="s">
        <v>52922</v>
      </c>
      <c r="M14839" t="s">
        <v>52923</v>
      </c>
    </row>
    <row r="14840" spans="1:13">
      <c r="A14840" s="1" t="s">
        <v>16857</v>
      </c>
      <c r="B14840">
        <v>1.1333384177516601E-7</v>
      </c>
      <c r="C14840" s="1">
        <v>1.0279229250711501E-5</v>
      </c>
      <c r="D14840">
        <v>0.967741935483871</v>
      </c>
      <c r="E14840">
        <v>0.98351648351648302</v>
      </c>
      <c r="F14840">
        <v>0.99673202614379097</v>
      </c>
      <c r="G14840">
        <v>1</v>
      </c>
      <c r="H14840">
        <v>0.953125</v>
      </c>
      <c r="I14840">
        <v>0.93333333333333302</v>
      </c>
      <c r="J14840" s="1">
        <v>0</v>
      </c>
      <c r="K14840" t="s">
        <v>23240</v>
      </c>
      <c r="L14840" t="s">
        <v>52924</v>
      </c>
      <c r="M14840" t="s">
        <v>52925</v>
      </c>
    </row>
    <row r="14841" spans="1:13">
      <c r="A14841" s="1" t="s">
        <v>16858</v>
      </c>
      <c r="B14841">
        <v>4.74574016665464E-6</v>
      </c>
      <c r="C14841" s="1">
        <v>4.5553219195711402E-5</v>
      </c>
      <c r="D14841">
        <v>1</v>
      </c>
      <c r="E14841">
        <v>1</v>
      </c>
      <c r="F14841">
        <v>0.99453551912568305</v>
      </c>
      <c r="G14841">
        <v>1</v>
      </c>
      <c r="H14841">
        <v>0.95714285714285696</v>
      </c>
      <c r="I14841">
        <v>0.99431818181818199</v>
      </c>
      <c r="J14841" s="1">
        <v>1</v>
      </c>
      <c r="K14841" t="s">
        <v>23238</v>
      </c>
      <c r="L14841" t="s">
        <v>52926</v>
      </c>
      <c r="M14841" t="s">
        <v>52927</v>
      </c>
    </row>
    <row r="14842" spans="1:13">
      <c r="A14842" s="1" t="s">
        <v>16859</v>
      </c>
      <c r="B14842">
        <v>5.1134431278687198E-6</v>
      </c>
      <c r="C14842" s="1">
        <v>1.22688678971358E-5</v>
      </c>
      <c r="D14842">
        <v>0.890625</v>
      </c>
      <c r="E14842">
        <v>1</v>
      </c>
      <c r="F14842">
        <v>0.83419689119171003</v>
      </c>
      <c r="G14842">
        <v>0.37735849056603799</v>
      </c>
      <c r="H14842">
        <v>0.75943396226415105</v>
      </c>
      <c r="I14842">
        <v>0.82222222222222197</v>
      </c>
      <c r="J14842" s="1">
        <v>1</v>
      </c>
      <c r="K14842" t="s">
        <v>23241</v>
      </c>
      <c r="L14842" t="s">
        <v>52928</v>
      </c>
      <c r="M14842" t="s">
        <v>52929</v>
      </c>
    </row>
    <row r="14843" spans="1:13">
      <c r="A14843" s="1" t="s">
        <v>16860</v>
      </c>
      <c r="B14843">
        <v>8.7777580620341394E-5</v>
      </c>
      <c r="C14843" s="1">
        <v>6.0335723452913599E-6</v>
      </c>
      <c r="D14843">
        <v>0.73809523809523803</v>
      </c>
      <c r="E14843">
        <v>1</v>
      </c>
      <c r="F14843">
        <v>0.70792079207920799</v>
      </c>
      <c r="G14843">
        <v>0.94897959183673497</v>
      </c>
      <c r="H14843">
        <v>0.86805555555555602</v>
      </c>
      <c r="I14843">
        <v>0.66176470588235303</v>
      </c>
      <c r="J14843" s="1" t="s">
        <v>23229</v>
      </c>
      <c r="K14843" t="s">
        <v>23241</v>
      </c>
      <c r="L14843" t="s">
        <v>52930</v>
      </c>
      <c r="M14843" t="s">
        <v>52931</v>
      </c>
    </row>
    <row r="14844" spans="1:13">
      <c r="A14844" s="1" t="s">
        <v>16861</v>
      </c>
      <c r="B14844">
        <v>1.1639144786246099E-6</v>
      </c>
      <c r="C14844" s="1">
        <v>1.05476951648568E-4</v>
      </c>
      <c r="D14844">
        <v>0.125</v>
      </c>
      <c r="E14844">
        <v>0.13020833333333301</v>
      </c>
      <c r="F14844">
        <v>0.30769230769230799</v>
      </c>
      <c r="G14844">
        <v>4.31034482758621E-2</v>
      </c>
      <c r="H14844">
        <v>0.16666666666666699</v>
      </c>
      <c r="I14844">
        <v>5.1999999999999998E-2</v>
      </c>
      <c r="J14844" s="1">
        <v>0</v>
      </c>
      <c r="K14844" t="s">
        <v>23241</v>
      </c>
      <c r="L14844" t="s">
        <v>52932</v>
      </c>
      <c r="M14844" t="s">
        <v>52933</v>
      </c>
    </row>
    <row r="14845" spans="1:13">
      <c r="A14845" s="1" t="s">
        <v>16862</v>
      </c>
      <c r="B14845">
        <v>2.1305988656693E-6</v>
      </c>
      <c r="C14845" s="1">
        <v>1.5351487535233E-6</v>
      </c>
      <c r="D14845">
        <v>1</v>
      </c>
      <c r="E14845">
        <v>1</v>
      </c>
      <c r="F14845">
        <v>0.97499999999999998</v>
      </c>
      <c r="G14845">
        <v>1</v>
      </c>
      <c r="H14845">
        <v>1</v>
      </c>
      <c r="I14845">
        <v>0.96875</v>
      </c>
      <c r="J14845" s="1">
        <v>1</v>
      </c>
      <c r="K14845" t="s">
        <v>23238</v>
      </c>
      <c r="L14845" t="s">
        <v>52934</v>
      </c>
      <c r="M14845" t="s">
        <v>52935</v>
      </c>
    </row>
    <row r="14846" spans="1:13">
      <c r="A14846" s="1" t="s">
        <v>16863</v>
      </c>
      <c r="B14846">
        <v>3.6031652071286899E-6</v>
      </c>
      <c r="C14846" s="1">
        <v>2.5627433819253399E-5</v>
      </c>
      <c r="D14846">
        <v>2.27272727272727E-2</v>
      </c>
      <c r="E14846">
        <v>0</v>
      </c>
      <c r="F14846">
        <v>4.3478260869565202E-2</v>
      </c>
      <c r="G14846">
        <v>0</v>
      </c>
      <c r="H14846">
        <v>0.113207547169811</v>
      </c>
      <c r="I14846">
        <v>1.4999999999999999E-2</v>
      </c>
      <c r="J14846" s="1">
        <v>0</v>
      </c>
      <c r="K14846" t="s">
        <v>23242</v>
      </c>
      <c r="L14846" t="s">
        <v>52936</v>
      </c>
      <c r="M14846" t="s">
        <v>52937</v>
      </c>
    </row>
    <row r="14847" spans="1:13">
      <c r="A14847" s="1" t="s">
        <v>16864</v>
      </c>
      <c r="B14847">
        <v>2.6380108661492199E-6</v>
      </c>
      <c r="C14847" s="1">
        <v>8.4377206934356595E-5</v>
      </c>
      <c r="D14847">
        <v>9.375E-2</v>
      </c>
      <c r="E14847">
        <v>0.31460674157303398</v>
      </c>
      <c r="F14847">
        <v>5.4404145077720199E-2</v>
      </c>
      <c r="G14847">
        <v>5.10204081632653E-2</v>
      </c>
      <c r="H14847">
        <v>0</v>
      </c>
      <c r="I14847">
        <v>0</v>
      </c>
      <c r="J14847" s="1">
        <v>0</v>
      </c>
      <c r="K14847" t="s">
        <v>23238</v>
      </c>
      <c r="L14847" t="s">
        <v>52938</v>
      </c>
      <c r="M14847" t="s">
        <v>52939</v>
      </c>
    </row>
    <row r="14848" spans="1:13">
      <c r="A14848" s="1" t="s">
        <v>16865</v>
      </c>
      <c r="B14848">
        <v>1.6093760331562E-4</v>
      </c>
      <c r="C14848" s="1">
        <v>3.9797859062298801E-7</v>
      </c>
      <c r="D14848">
        <v>0.96428571428571397</v>
      </c>
      <c r="E14848">
        <v>0.51219512195121997</v>
      </c>
      <c r="F14848">
        <v>0.99082568807339499</v>
      </c>
      <c r="G14848">
        <v>0.98333333333333295</v>
      </c>
      <c r="H14848">
        <v>0.90384615384615397</v>
      </c>
      <c r="I14848">
        <v>1</v>
      </c>
      <c r="J14848" s="1" t="s">
        <v>23229</v>
      </c>
      <c r="K14848" t="s">
        <v>23242</v>
      </c>
      <c r="L14848" t="s">
        <v>52940</v>
      </c>
      <c r="M14848" t="s">
        <v>52941</v>
      </c>
    </row>
    <row r="14849" spans="1:13">
      <c r="A14849" s="1" t="s">
        <v>16866</v>
      </c>
      <c r="B14849">
        <v>1.4006607545059599E-9</v>
      </c>
      <c r="C14849" s="1">
        <v>1.21394294437451E-7</v>
      </c>
      <c r="D14849">
        <v>1</v>
      </c>
      <c r="E14849">
        <v>1</v>
      </c>
      <c r="F14849">
        <v>1</v>
      </c>
      <c r="G14849">
        <v>0.69565217391304301</v>
      </c>
      <c r="H14849">
        <v>1</v>
      </c>
      <c r="I14849">
        <v>0.98333333333333295</v>
      </c>
      <c r="J14849" s="1">
        <v>1</v>
      </c>
      <c r="K14849" t="s">
        <v>23238</v>
      </c>
      <c r="L14849" t="s">
        <v>52942</v>
      </c>
      <c r="M14849" t="s">
        <v>52943</v>
      </c>
    </row>
    <row r="14850" spans="1:13">
      <c r="A14850" s="1" t="s">
        <v>16867</v>
      </c>
      <c r="B14850">
        <v>2.6138364963384702E-5</v>
      </c>
      <c r="C14850" s="1">
        <v>8.0562760391685895E-6</v>
      </c>
      <c r="D14850">
        <v>7.1428571428571397E-2</v>
      </c>
      <c r="E14850">
        <v>0</v>
      </c>
      <c r="F14850">
        <v>3.35570469798658E-2</v>
      </c>
      <c r="G14850">
        <v>0.58928571428571397</v>
      </c>
      <c r="H14850">
        <v>0</v>
      </c>
      <c r="I14850">
        <v>0.18115942028985499</v>
      </c>
      <c r="J14850" s="1" t="s">
        <v>23229</v>
      </c>
      <c r="K14850" t="s">
        <v>23239</v>
      </c>
      <c r="L14850" t="s">
        <v>52944</v>
      </c>
      <c r="M14850" t="s">
        <v>52945</v>
      </c>
    </row>
    <row r="14851" spans="1:13">
      <c r="A14851" s="1" t="s">
        <v>16868</v>
      </c>
      <c r="B14851">
        <v>1.1707088619118999E-6</v>
      </c>
      <c r="C14851" s="1">
        <v>1.03904490318089E-4</v>
      </c>
      <c r="D14851">
        <v>0</v>
      </c>
      <c r="E14851">
        <v>0</v>
      </c>
      <c r="F14851">
        <v>0</v>
      </c>
      <c r="G14851">
        <v>0.77586206896551702</v>
      </c>
      <c r="H14851">
        <v>4.8245614035087703E-2</v>
      </c>
      <c r="I14851">
        <v>0.34799999999999998</v>
      </c>
      <c r="J14851" s="1">
        <v>0</v>
      </c>
      <c r="K14851" t="s">
        <v>23239</v>
      </c>
      <c r="L14851" t="s">
        <v>52946</v>
      </c>
      <c r="M14851" t="s">
        <v>52947</v>
      </c>
    </row>
    <row r="14852" spans="1:13">
      <c r="A14852" s="1" t="s">
        <v>16869</v>
      </c>
      <c r="B14852">
        <v>9.0479432632117003E-8</v>
      </c>
      <c r="C14852" s="1">
        <v>2.88459663466261E-8</v>
      </c>
      <c r="D14852">
        <v>0</v>
      </c>
      <c r="E14852">
        <v>0</v>
      </c>
      <c r="F14852">
        <v>2.6178010471204199E-3</v>
      </c>
      <c r="G14852">
        <v>0</v>
      </c>
      <c r="H14852">
        <v>0</v>
      </c>
      <c r="I14852">
        <v>0</v>
      </c>
      <c r="J14852" s="1">
        <v>0.27272727272727298</v>
      </c>
      <c r="K14852" t="s">
        <v>23238</v>
      </c>
      <c r="L14852" t="s">
        <v>52948</v>
      </c>
      <c r="M14852" t="s">
        <v>52949</v>
      </c>
    </row>
    <row r="14853" spans="1:13">
      <c r="A14853" s="1" t="s">
        <v>16870</v>
      </c>
      <c r="B14853">
        <v>2.5188852543930698E-7</v>
      </c>
      <c r="C14853" s="1">
        <v>7.6527617219916695E-8</v>
      </c>
      <c r="D14853">
        <v>1</v>
      </c>
      <c r="E14853">
        <v>1</v>
      </c>
      <c r="F14853">
        <v>0.98026315789473695</v>
      </c>
      <c r="G14853">
        <v>1</v>
      </c>
      <c r="H14853">
        <v>1</v>
      </c>
      <c r="I14853">
        <v>1</v>
      </c>
      <c r="J14853" s="1">
        <v>1</v>
      </c>
      <c r="K14853" t="s">
        <v>23238</v>
      </c>
      <c r="L14853" t="s">
        <v>52950</v>
      </c>
      <c r="M14853" t="s">
        <v>52951</v>
      </c>
    </row>
    <row r="14854" spans="1:13">
      <c r="A14854" s="1" t="s">
        <v>16871</v>
      </c>
      <c r="B14854">
        <v>3.02722121652154E-8</v>
      </c>
      <c r="C14854" s="1">
        <v>1.49536355154073E-5</v>
      </c>
      <c r="D14854">
        <v>1</v>
      </c>
      <c r="E14854">
        <v>1</v>
      </c>
      <c r="F14854">
        <v>0.99431818181818199</v>
      </c>
      <c r="G14854">
        <v>0.97826086956521696</v>
      </c>
      <c r="H14854">
        <v>0.94680851063829796</v>
      </c>
      <c r="I14854">
        <v>0.91397849462365599</v>
      </c>
      <c r="J14854" s="1" t="s">
        <v>23229</v>
      </c>
      <c r="K14854" t="s">
        <v>23240</v>
      </c>
      <c r="L14854" t="s">
        <v>52952</v>
      </c>
      <c r="M14854" t="s">
        <v>52953</v>
      </c>
    </row>
    <row r="14855" spans="1:13">
      <c r="A14855" s="1" t="s">
        <v>16872</v>
      </c>
      <c r="B14855">
        <v>1.24273863612371E-6</v>
      </c>
      <c r="C14855" s="1">
        <v>9.5344449963154302E-5</v>
      </c>
      <c r="D14855">
        <v>1.6666666666666701E-2</v>
      </c>
      <c r="E14855">
        <v>0</v>
      </c>
      <c r="F14855">
        <v>2.3195876288659802E-2</v>
      </c>
      <c r="G14855">
        <v>0.70588235294117696</v>
      </c>
      <c r="H14855">
        <v>0.13</v>
      </c>
      <c r="I14855">
        <v>0.219512195121951</v>
      </c>
      <c r="J14855" s="1">
        <v>0</v>
      </c>
      <c r="K14855" t="s">
        <v>23238</v>
      </c>
      <c r="L14855" t="s">
        <v>52954</v>
      </c>
      <c r="M14855" t="s">
        <v>52955</v>
      </c>
    </row>
    <row r="14856" spans="1:13">
      <c r="A14856" s="1" t="s">
        <v>16873</v>
      </c>
      <c r="B14856">
        <v>7.2835788127144604E-5</v>
      </c>
      <c r="C14856" s="1">
        <v>2.0348302253224699E-6</v>
      </c>
      <c r="D14856">
        <v>0</v>
      </c>
      <c r="E14856">
        <v>0.27011494252873602</v>
      </c>
      <c r="F14856">
        <v>5.40540540540541E-3</v>
      </c>
      <c r="G14856">
        <v>1.5625E-2</v>
      </c>
      <c r="H14856">
        <v>5.4347826086956503E-3</v>
      </c>
      <c r="I14856">
        <v>0</v>
      </c>
      <c r="J14856" s="1">
        <v>0</v>
      </c>
      <c r="K14856" t="s">
        <v>23241</v>
      </c>
      <c r="L14856" t="s">
        <v>52956</v>
      </c>
      <c r="M14856" t="s">
        <v>52957</v>
      </c>
    </row>
    <row r="14857" spans="1:13">
      <c r="A14857" s="1" t="s">
        <v>16874</v>
      </c>
      <c r="B14857">
        <v>1.2130196643614999E-7</v>
      </c>
      <c r="C14857" s="1">
        <v>5.6867686802403499E-7</v>
      </c>
      <c r="D14857">
        <v>1</v>
      </c>
      <c r="E14857">
        <v>1</v>
      </c>
      <c r="F14857">
        <v>1</v>
      </c>
      <c r="G14857">
        <v>0.98837209302325602</v>
      </c>
      <c r="H14857">
        <v>0.99056603773584895</v>
      </c>
      <c r="I14857">
        <v>0.99444444444444402</v>
      </c>
      <c r="J14857" s="1" t="s">
        <v>23229</v>
      </c>
      <c r="K14857" t="s">
        <v>23238</v>
      </c>
      <c r="L14857" t="s">
        <v>52958</v>
      </c>
      <c r="M14857" t="s">
        <v>52959</v>
      </c>
    </row>
    <row r="14858" spans="1:13">
      <c r="A14858" s="1" t="s">
        <v>16875</v>
      </c>
      <c r="B14858">
        <v>9.791060638416159E-7</v>
      </c>
      <c r="C14858" s="1">
        <v>1.2941629918331901E-5</v>
      </c>
      <c r="D14858">
        <v>0.98076923076923095</v>
      </c>
      <c r="E14858">
        <v>1</v>
      </c>
      <c r="F14858">
        <v>1</v>
      </c>
      <c r="G14858">
        <v>1</v>
      </c>
      <c r="H14858">
        <v>0.89772727272727304</v>
      </c>
      <c r="I14858">
        <v>0.92682926829268297</v>
      </c>
      <c r="J14858" s="1" t="s">
        <v>23229</v>
      </c>
      <c r="K14858" t="s">
        <v>23241</v>
      </c>
      <c r="L14858" t="s">
        <v>52960</v>
      </c>
      <c r="M14858" t="s">
        <v>52961</v>
      </c>
    </row>
    <row r="14859" spans="1:13">
      <c r="A14859" s="1" t="s">
        <v>16876</v>
      </c>
      <c r="B14859">
        <v>2.4436700825048999E-5</v>
      </c>
      <c r="C14859" s="1">
        <v>1.5769483176944101E-5</v>
      </c>
      <c r="D14859">
        <v>6.6666666666666693E-2</v>
      </c>
      <c r="E14859">
        <v>5.8139534883720903E-3</v>
      </c>
      <c r="F14859">
        <v>8.1521739130434798E-2</v>
      </c>
      <c r="G14859">
        <v>0</v>
      </c>
      <c r="H14859">
        <v>0</v>
      </c>
      <c r="I14859">
        <v>0</v>
      </c>
      <c r="J14859" s="1" t="s">
        <v>23229</v>
      </c>
      <c r="K14859" t="s">
        <v>23242</v>
      </c>
      <c r="L14859" t="s">
        <v>52962</v>
      </c>
      <c r="M14859" t="s">
        <v>52963</v>
      </c>
    </row>
    <row r="14860" spans="1:13">
      <c r="A14860" s="1" t="s">
        <v>16877</v>
      </c>
      <c r="B14860">
        <v>5.2324108470858097E-6</v>
      </c>
      <c r="C14860" s="1">
        <v>9.93598421574484E-7</v>
      </c>
      <c r="D14860">
        <v>0.875</v>
      </c>
      <c r="E14860">
        <v>0.88172043010752699</v>
      </c>
      <c r="F14860">
        <v>0.964864864864865</v>
      </c>
      <c r="G14860">
        <v>0.91249999999999998</v>
      </c>
      <c r="H14860">
        <v>0.92777777777777803</v>
      </c>
      <c r="I14860">
        <v>0.90625</v>
      </c>
      <c r="J14860" s="1">
        <v>1</v>
      </c>
      <c r="K14860" t="s">
        <v>23239</v>
      </c>
      <c r="L14860" t="s">
        <v>52964</v>
      </c>
      <c r="M14860" t="s">
        <v>52965</v>
      </c>
    </row>
    <row r="14861" spans="1:13">
      <c r="A14861" s="1" t="s">
        <v>16878</v>
      </c>
      <c r="B14861">
        <v>1.8949795738287401E-5</v>
      </c>
      <c r="C14861" s="1">
        <v>8.4351921551680807E-6</v>
      </c>
      <c r="D14861">
        <v>0.38709677419354799</v>
      </c>
      <c r="E14861">
        <v>0.15697674418604701</v>
      </c>
      <c r="F14861">
        <v>0.68888888888888899</v>
      </c>
      <c r="G14861">
        <v>1</v>
      </c>
      <c r="H14861">
        <v>0.7</v>
      </c>
      <c r="I14861">
        <v>0.82</v>
      </c>
      <c r="J14861" s="1">
        <v>1</v>
      </c>
      <c r="K14861" t="s">
        <v>23241</v>
      </c>
      <c r="L14861" t="s">
        <v>52966</v>
      </c>
      <c r="M14861" t="s">
        <v>52967</v>
      </c>
    </row>
    <row r="14862" spans="1:13">
      <c r="A14862" s="1" t="s">
        <v>16879</v>
      </c>
      <c r="B14862">
        <v>1.2603096918100399E-4</v>
      </c>
      <c r="C14862" s="1">
        <v>2.1542244741159201E-5</v>
      </c>
      <c r="D14862">
        <v>0.140625</v>
      </c>
      <c r="E14862">
        <v>0.34782608695652201</v>
      </c>
      <c r="F14862">
        <v>1.13636363636364E-2</v>
      </c>
      <c r="G14862">
        <v>1.2500000000000001E-2</v>
      </c>
      <c r="H14862">
        <v>4.8543689320388302E-3</v>
      </c>
      <c r="I14862">
        <v>1.5384615384615399E-2</v>
      </c>
      <c r="J14862" s="1">
        <v>0</v>
      </c>
      <c r="K14862" t="s">
        <v>23241</v>
      </c>
      <c r="L14862" t="s">
        <v>52968</v>
      </c>
      <c r="M14862" t="s">
        <v>52969</v>
      </c>
    </row>
    <row r="14863" spans="1:13">
      <c r="A14863" s="1" t="s">
        <v>16880</v>
      </c>
      <c r="B14863">
        <v>2.7193414198523099E-6</v>
      </c>
      <c r="C14863" s="1">
        <v>7.0263683367304195E-7</v>
      </c>
      <c r="D14863">
        <v>0.94117647058823495</v>
      </c>
      <c r="E14863">
        <v>1</v>
      </c>
      <c r="F14863">
        <v>1</v>
      </c>
      <c r="G14863">
        <v>1</v>
      </c>
      <c r="H14863">
        <v>1</v>
      </c>
      <c r="I14863">
        <v>0.97222222222222199</v>
      </c>
      <c r="J14863" s="1">
        <v>0.64285714285714302</v>
      </c>
      <c r="K14863" t="s">
        <v>23238</v>
      </c>
      <c r="L14863" t="s">
        <v>52970</v>
      </c>
      <c r="M14863" t="s">
        <v>52971</v>
      </c>
    </row>
    <row r="14864" spans="1:13">
      <c r="A14864" s="1" t="s">
        <v>16881</v>
      </c>
      <c r="B14864">
        <v>2.7055188901083299E-6</v>
      </c>
      <c r="C14864" s="1">
        <v>1.06227834014345E-4</v>
      </c>
      <c r="D14864">
        <v>0.75</v>
      </c>
      <c r="E14864">
        <v>0.33108108108108097</v>
      </c>
      <c r="F14864">
        <v>0.45454545454545497</v>
      </c>
      <c r="G14864">
        <v>0.7</v>
      </c>
      <c r="H14864">
        <v>0.85714285714285698</v>
      </c>
      <c r="I14864">
        <v>0.810126582278481</v>
      </c>
      <c r="J14864" s="1">
        <v>1</v>
      </c>
      <c r="K14864" t="s">
        <v>23238</v>
      </c>
      <c r="L14864" t="s">
        <v>52972</v>
      </c>
      <c r="M14864" t="s">
        <v>52973</v>
      </c>
    </row>
    <row r="14865" spans="1:13">
      <c r="A14865" s="1" t="s">
        <v>16882</v>
      </c>
      <c r="B14865">
        <v>1.2819036793728099E-4</v>
      </c>
      <c r="C14865" s="1">
        <v>1.18312240544876E-6</v>
      </c>
      <c r="D14865">
        <v>0.92</v>
      </c>
      <c r="E14865">
        <v>0.79807692307692302</v>
      </c>
      <c r="F14865">
        <v>1</v>
      </c>
      <c r="G14865">
        <v>1</v>
      </c>
      <c r="H14865">
        <v>0.98499999999999999</v>
      </c>
      <c r="I14865">
        <v>0.98499999999999999</v>
      </c>
      <c r="J14865" s="1" t="s">
        <v>23229</v>
      </c>
      <c r="K14865" t="s">
        <v>23238</v>
      </c>
      <c r="L14865" t="s">
        <v>52974</v>
      </c>
      <c r="M14865" t="s">
        <v>52975</v>
      </c>
    </row>
    <row r="14866" spans="1:13">
      <c r="A14866" s="1" t="s">
        <v>16883</v>
      </c>
      <c r="B14866">
        <v>1.2472860151952901E-5</v>
      </c>
      <c r="C14866" s="1">
        <v>2.3795175078157801E-5</v>
      </c>
      <c r="D14866">
        <v>0</v>
      </c>
      <c r="E14866">
        <v>0</v>
      </c>
      <c r="F14866">
        <v>7.0895522388059698E-2</v>
      </c>
      <c r="G14866">
        <v>8.5365853658536606E-2</v>
      </c>
      <c r="H14866">
        <v>4.5871559633027498E-2</v>
      </c>
      <c r="I14866">
        <v>0.13716814159292001</v>
      </c>
      <c r="J14866" s="1">
        <v>0</v>
      </c>
      <c r="K14866" t="s">
        <v>23242</v>
      </c>
      <c r="L14866" t="s">
        <v>52976</v>
      </c>
      <c r="M14866" t="s">
        <v>52977</v>
      </c>
    </row>
    <row r="14867" spans="1:13">
      <c r="A14867" s="1" t="s">
        <v>16884</v>
      </c>
      <c r="B14867">
        <v>1.23501127012929E-7</v>
      </c>
      <c r="C14867" s="1">
        <v>2.97315157762629E-6</v>
      </c>
      <c r="D14867">
        <v>1</v>
      </c>
      <c r="E14867">
        <v>1</v>
      </c>
      <c r="F14867">
        <v>1</v>
      </c>
      <c r="G14867">
        <v>0.97872340425531901</v>
      </c>
      <c r="H14867">
        <v>0.99519230769230804</v>
      </c>
      <c r="I14867">
        <v>0.98979591836734704</v>
      </c>
      <c r="J14867" s="1">
        <v>0.22727272727272699</v>
      </c>
      <c r="K14867" t="s">
        <v>23239</v>
      </c>
      <c r="L14867" t="s">
        <v>52978</v>
      </c>
      <c r="M14867" t="s">
        <v>52979</v>
      </c>
    </row>
    <row r="14868" spans="1:13">
      <c r="A14868" s="1" t="s">
        <v>16885</v>
      </c>
      <c r="B14868">
        <v>2.4947442492627998E-5</v>
      </c>
      <c r="C14868" s="1">
        <v>2.01612488117931E-4</v>
      </c>
      <c r="D14868">
        <v>0.38333333333333303</v>
      </c>
      <c r="E14868">
        <v>0.53333333333333299</v>
      </c>
      <c r="F14868">
        <v>0.55416666666666703</v>
      </c>
      <c r="G14868">
        <v>1.0869565217391301E-2</v>
      </c>
      <c r="H14868">
        <v>0.121794871794872</v>
      </c>
      <c r="I14868">
        <v>0.27205882352941202</v>
      </c>
      <c r="J14868" s="1">
        <v>1</v>
      </c>
      <c r="K14868" t="s">
        <v>23240</v>
      </c>
      <c r="L14868" t="s">
        <v>52980</v>
      </c>
      <c r="M14868" t="s">
        <v>52981</v>
      </c>
    </row>
    <row r="14869" spans="1:13">
      <c r="A14869" s="1" t="s">
        <v>16886</v>
      </c>
      <c r="B14869">
        <v>2.6398920059083302E-4</v>
      </c>
      <c r="C14869" s="1">
        <v>9.2480647743304104E-4</v>
      </c>
      <c r="D14869">
        <v>0.73214285714285698</v>
      </c>
      <c r="E14869">
        <v>1</v>
      </c>
      <c r="F14869">
        <v>0.25</v>
      </c>
      <c r="G14869">
        <v>0.82692307692307698</v>
      </c>
      <c r="H14869">
        <v>0.480392156862745</v>
      </c>
      <c r="I14869">
        <v>0.85922330097087396</v>
      </c>
      <c r="J14869" s="1">
        <v>1</v>
      </c>
      <c r="K14869" t="s">
        <v>23238</v>
      </c>
      <c r="L14869" t="s">
        <v>52982</v>
      </c>
      <c r="M14869" t="s">
        <v>52983</v>
      </c>
    </row>
    <row r="14870" spans="1:13">
      <c r="A14870" s="1" t="s">
        <v>16887</v>
      </c>
      <c r="B14870">
        <v>3.3608726403585402E-5</v>
      </c>
      <c r="C14870" s="1">
        <v>1.6131823640131601E-4</v>
      </c>
      <c r="D14870">
        <v>0.66</v>
      </c>
      <c r="E14870">
        <v>0.60897435897435903</v>
      </c>
      <c r="F14870">
        <v>0.86111111111111105</v>
      </c>
      <c r="G14870">
        <v>0.53703703703703698</v>
      </c>
      <c r="H14870">
        <v>1</v>
      </c>
      <c r="I14870">
        <v>0.79374999999999996</v>
      </c>
      <c r="J14870" s="1" t="s">
        <v>23229</v>
      </c>
      <c r="K14870" t="s">
        <v>23238</v>
      </c>
      <c r="L14870" t="s">
        <v>52984</v>
      </c>
      <c r="M14870" t="s">
        <v>52985</v>
      </c>
    </row>
    <row r="14871" spans="1:13">
      <c r="A14871" s="1" t="s">
        <v>16888</v>
      </c>
      <c r="B14871">
        <v>2.8283085440445899E-8</v>
      </c>
      <c r="C14871" s="1">
        <v>1.07339634226763E-5</v>
      </c>
      <c r="D14871">
        <v>0</v>
      </c>
      <c r="E14871">
        <v>1.1111111111111099E-2</v>
      </c>
      <c r="F14871">
        <v>3.9893617021276598E-2</v>
      </c>
      <c r="G14871">
        <v>8.7719298245613996E-3</v>
      </c>
      <c r="H14871">
        <v>6.3106796116504896E-2</v>
      </c>
      <c r="I14871">
        <v>5.6122448979591802E-2</v>
      </c>
      <c r="J14871" s="1">
        <v>0</v>
      </c>
      <c r="K14871" t="s">
        <v>23238</v>
      </c>
      <c r="L14871" t="s">
        <v>52986</v>
      </c>
      <c r="M14871" t="s">
        <v>52987</v>
      </c>
    </row>
    <row r="14872" spans="1:13">
      <c r="A14872" s="1" t="s">
        <v>16889</v>
      </c>
      <c r="B14872">
        <v>1.1343939121153901E-5</v>
      </c>
      <c r="C14872" s="1">
        <v>2.7746627768935602E-4</v>
      </c>
      <c r="D14872">
        <v>0</v>
      </c>
      <c r="E14872">
        <v>0</v>
      </c>
      <c r="F14872">
        <v>3.9285714285714299E-2</v>
      </c>
      <c r="G14872">
        <v>0.11111111111111099</v>
      </c>
      <c r="H14872">
        <v>0.214285714285714</v>
      </c>
      <c r="I14872">
        <v>7.3529411764705899E-2</v>
      </c>
      <c r="J14872" s="1" t="s">
        <v>23229</v>
      </c>
      <c r="K14872" t="s">
        <v>23239</v>
      </c>
      <c r="L14872" t="s">
        <v>52988</v>
      </c>
      <c r="M14872" t="s">
        <v>52989</v>
      </c>
    </row>
    <row r="14873" spans="1:13">
      <c r="A14873" s="1" t="s">
        <v>16890</v>
      </c>
      <c r="B14873">
        <v>3.9516577630039398E-4</v>
      </c>
      <c r="C14873" s="1">
        <v>2.8831416295312801E-4</v>
      </c>
      <c r="D14873">
        <v>0.671875</v>
      </c>
      <c r="E14873">
        <v>0.49473684210526298</v>
      </c>
      <c r="F14873">
        <v>0.49481865284974103</v>
      </c>
      <c r="G14873">
        <v>0.35714285714285698</v>
      </c>
      <c r="H14873">
        <v>0.10849056603773601</v>
      </c>
      <c r="I14873">
        <v>0.41499999999999998</v>
      </c>
      <c r="J14873" s="1">
        <v>0.95</v>
      </c>
      <c r="K14873" t="s">
        <v>23238</v>
      </c>
      <c r="L14873" t="s">
        <v>52990</v>
      </c>
      <c r="M14873" t="s">
        <v>52991</v>
      </c>
    </row>
    <row r="14874" spans="1:13">
      <c r="A14874" s="1" t="s">
        <v>16891</v>
      </c>
      <c r="B14874">
        <v>5.3740613108714099E-7</v>
      </c>
      <c r="C14874" s="1">
        <v>4.4436643779077199E-8</v>
      </c>
      <c r="D14874">
        <v>1.5625E-2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 s="1">
        <v>0.18181818181818199</v>
      </c>
      <c r="K14874" t="s">
        <v>23238</v>
      </c>
      <c r="L14874" t="s">
        <v>52992</v>
      </c>
      <c r="M14874" t="s">
        <v>52993</v>
      </c>
    </row>
    <row r="14875" spans="1:13">
      <c r="A14875" s="1" t="s">
        <v>16892</v>
      </c>
      <c r="B14875">
        <v>6.5737984873844802E-5</v>
      </c>
      <c r="C14875" s="1">
        <v>1.5470273213661099E-4</v>
      </c>
      <c r="D14875">
        <v>0.32608695652173902</v>
      </c>
      <c r="E14875">
        <v>0.33582089552238797</v>
      </c>
      <c r="F14875">
        <v>0.431034482758621</v>
      </c>
      <c r="G14875">
        <v>0.28125</v>
      </c>
      <c r="H14875">
        <v>0.48275862068965503</v>
      </c>
      <c r="I14875">
        <v>0.41</v>
      </c>
      <c r="J14875" s="1">
        <v>0</v>
      </c>
      <c r="K14875" t="s">
        <v>23239</v>
      </c>
      <c r="L14875" t="s">
        <v>52994</v>
      </c>
      <c r="M14875" t="s">
        <v>52995</v>
      </c>
    </row>
    <row r="14876" spans="1:13">
      <c r="A14876" s="1" t="s">
        <v>16893</v>
      </c>
      <c r="B14876">
        <v>1.4676627431186701E-5</v>
      </c>
      <c r="C14876" s="1">
        <v>9.2765085988001399E-8</v>
      </c>
      <c r="D14876">
        <v>0.93333333333333302</v>
      </c>
      <c r="E14876">
        <v>0.85869565217391297</v>
      </c>
      <c r="F14876">
        <v>0.98677248677248697</v>
      </c>
      <c r="G14876">
        <v>0.97826086956521696</v>
      </c>
      <c r="H14876">
        <v>0.96499999999999997</v>
      </c>
      <c r="I14876">
        <v>0.99404761904761896</v>
      </c>
      <c r="J14876" s="1">
        <v>0.77272727272727304</v>
      </c>
      <c r="K14876" t="s">
        <v>23238</v>
      </c>
      <c r="L14876" t="s">
        <v>52996</v>
      </c>
      <c r="M14876" t="s">
        <v>52997</v>
      </c>
    </row>
    <row r="14877" spans="1:13">
      <c r="A14877" s="1" t="s">
        <v>16894</v>
      </c>
      <c r="B14877">
        <v>7.7714329990194597E-8</v>
      </c>
      <c r="C14877" s="1">
        <v>4.2581090783948598E-8</v>
      </c>
      <c r="D14877">
        <v>0</v>
      </c>
      <c r="E14877">
        <v>5.2631578947368403E-3</v>
      </c>
      <c r="F14877">
        <v>0</v>
      </c>
      <c r="G14877">
        <v>0</v>
      </c>
      <c r="H14877">
        <v>0</v>
      </c>
      <c r="I14877">
        <v>0</v>
      </c>
      <c r="J14877" s="1">
        <v>0</v>
      </c>
      <c r="K14877" t="s">
        <v>23239</v>
      </c>
      <c r="L14877" t="s">
        <v>52998</v>
      </c>
      <c r="M14877" t="s">
        <v>52999</v>
      </c>
    </row>
    <row r="14878" spans="1:13">
      <c r="A14878" s="1" t="s">
        <v>16895</v>
      </c>
      <c r="B14878">
        <v>1.5214340066226E-6</v>
      </c>
      <c r="C14878" s="1">
        <v>3.9645968241438597E-6</v>
      </c>
      <c r="D14878">
        <v>0</v>
      </c>
      <c r="E14878">
        <v>0</v>
      </c>
      <c r="F14878">
        <v>0</v>
      </c>
      <c r="G14878">
        <v>0.15384615384615399</v>
      </c>
      <c r="H14878">
        <v>1.0752688172042999E-2</v>
      </c>
      <c r="I14878">
        <v>3.5087719298245598E-2</v>
      </c>
      <c r="J14878" s="1">
        <v>0</v>
      </c>
      <c r="K14878" t="s">
        <v>23239</v>
      </c>
      <c r="L14878" t="s">
        <v>53000</v>
      </c>
      <c r="M14878" t="s">
        <v>53001</v>
      </c>
    </row>
    <row r="14879" spans="1:13">
      <c r="A14879" s="1" t="s">
        <v>16896</v>
      </c>
      <c r="B14879">
        <v>3.6082502915180602E-6</v>
      </c>
      <c r="C14879" s="1">
        <v>4.1531780017992599E-6</v>
      </c>
      <c r="D14879">
        <v>7.4074074074074098E-2</v>
      </c>
      <c r="E14879">
        <v>3.2894736842105303E-2</v>
      </c>
      <c r="F14879">
        <v>3.2520325203252001E-2</v>
      </c>
      <c r="G14879">
        <v>0.43333333333333302</v>
      </c>
      <c r="H14879">
        <v>0.13043478260869601</v>
      </c>
      <c r="I14879">
        <v>0.14705882352941199</v>
      </c>
      <c r="J14879" s="1">
        <v>0</v>
      </c>
      <c r="K14879" t="s">
        <v>23241</v>
      </c>
      <c r="L14879" t="s">
        <v>53002</v>
      </c>
      <c r="M14879" t="s">
        <v>53003</v>
      </c>
    </row>
    <row r="14880" spans="1:13">
      <c r="A14880" s="1" t="s">
        <v>16897</v>
      </c>
      <c r="B14880">
        <v>5.0753815942708401E-6</v>
      </c>
      <c r="C14880" s="1">
        <v>8.5729888062913092E-6</v>
      </c>
      <c r="D14880">
        <v>0.02</v>
      </c>
      <c r="E14880">
        <v>3.3333333333333298E-2</v>
      </c>
      <c r="F14880">
        <v>3.0434782608695699E-2</v>
      </c>
      <c r="G14880">
        <v>1.2820512820512799E-2</v>
      </c>
      <c r="H14880">
        <v>5.4545454545454501E-2</v>
      </c>
      <c r="I14880">
        <v>3.9215686274509803E-2</v>
      </c>
      <c r="J14880" s="1">
        <v>0</v>
      </c>
      <c r="K14880" t="s">
        <v>23238</v>
      </c>
      <c r="L14880" t="s">
        <v>53004</v>
      </c>
      <c r="M14880" t="s">
        <v>53005</v>
      </c>
    </row>
    <row r="14881" spans="1:13">
      <c r="A14881" s="1" t="s">
        <v>16898</v>
      </c>
      <c r="B14881">
        <v>1.4561982034580501E-5</v>
      </c>
      <c r="C14881" s="1">
        <v>2.7865808149317101E-5</v>
      </c>
      <c r="D14881">
        <v>1</v>
      </c>
      <c r="E14881">
        <v>1</v>
      </c>
      <c r="F14881">
        <v>0.891156462585034</v>
      </c>
      <c r="G14881">
        <v>1</v>
      </c>
      <c r="H14881">
        <v>1</v>
      </c>
      <c r="I14881">
        <v>1</v>
      </c>
      <c r="J14881" s="1">
        <v>1</v>
      </c>
      <c r="K14881" t="s">
        <v>23239</v>
      </c>
      <c r="L14881" t="s">
        <v>53006</v>
      </c>
      <c r="M14881" t="s">
        <v>53007</v>
      </c>
    </row>
    <row r="14882" spans="1:13">
      <c r="A14882" s="1" t="s">
        <v>16899</v>
      </c>
      <c r="B14882">
        <v>2.5233009906152901E-5</v>
      </c>
      <c r="C14882" s="1">
        <v>3.5113315690236401E-6</v>
      </c>
      <c r="D14882">
        <v>0.96875</v>
      </c>
      <c r="E14882">
        <v>0.77419354838709697</v>
      </c>
      <c r="F14882">
        <v>0.93979057591623005</v>
      </c>
      <c r="G14882">
        <v>1</v>
      </c>
      <c r="H14882">
        <v>0.80808080808080796</v>
      </c>
      <c r="I14882">
        <v>0.91975308641975295</v>
      </c>
      <c r="J14882" s="1">
        <v>1</v>
      </c>
      <c r="K14882" t="s">
        <v>23238</v>
      </c>
      <c r="L14882" t="s">
        <v>53008</v>
      </c>
      <c r="M14882" t="s">
        <v>53009</v>
      </c>
    </row>
    <row r="14883" spans="1:13">
      <c r="A14883" s="1" t="s">
        <v>16900</v>
      </c>
      <c r="B14883">
        <v>3.5030072230731E-8</v>
      </c>
      <c r="C14883" s="1">
        <v>2.22563222646594E-7</v>
      </c>
      <c r="D14883">
        <v>1</v>
      </c>
      <c r="E14883">
        <v>1</v>
      </c>
      <c r="F14883">
        <v>1</v>
      </c>
      <c r="G14883">
        <v>1</v>
      </c>
      <c r="H14883">
        <v>1</v>
      </c>
      <c r="I14883">
        <v>0.96478873239436602</v>
      </c>
      <c r="J14883" s="1">
        <v>1</v>
      </c>
      <c r="K14883" t="s">
        <v>23238</v>
      </c>
      <c r="L14883" t="s">
        <v>53010</v>
      </c>
      <c r="M14883" t="s">
        <v>53011</v>
      </c>
    </row>
    <row r="14884" spans="1:13">
      <c r="A14884" s="1" t="s">
        <v>16901</v>
      </c>
      <c r="B14884">
        <v>4.6420143711102099E-7</v>
      </c>
      <c r="C14884" s="1">
        <v>1.2376477246547601E-5</v>
      </c>
      <c r="D14884">
        <v>1</v>
      </c>
      <c r="E14884">
        <v>0.99479166666666696</v>
      </c>
      <c r="F14884">
        <v>1</v>
      </c>
      <c r="G14884">
        <v>0.97413793103448298</v>
      </c>
      <c r="H14884">
        <v>0.99122807017543901</v>
      </c>
      <c r="I14884">
        <v>0.96</v>
      </c>
      <c r="J14884" s="1">
        <v>1</v>
      </c>
      <c r="K14884" t="s">
        <v>23237</v>
      </c>
      <c r="L14884" t="s">
        <v>53012</v>
      </c>
      <c r="M14884" t="s">
        <v>53013</v>
      </c>
    </row>
    <row r="14885" spans="1:13">
      <c r="A14885" s="1" t="s">
        <v>16902</v>
      </c>
      <c r="B14885">
        <v>0</v>
      </c>
      <c r="C14885" s="1">
        <v>0</v>
      </c>
      <c r="D14885">
        <v>1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 s="1">
        <v>0.875</v>
      </c>
      <c r="K14885" t="s">
        <v>23240</v>
      </c>
      <c r="L14885" t="s">
        <v>53014</v>
      </c>
      <c r="M14885" t="s">
        <v>53015</v>
      </c>
    </row>
    <row r="14886" spans="1:13">
      <c r="A14886" s="1" t="s">
        <v>16903</v>
      </c>
      <c r="B14886">
        <v>7.0222185377494806E-8</v>
      </c>
      <c r="C14886" s="1">
        <v>2.9501344940843797E-7</v>
      </c>
      <c r="D14886">
        <v>0</v>
      </c>
      <c r="E14886">
        <v>0</v>
      </c>
      <c r="F14886">
        <v>0</v>
      </c>
      <c r="G14886">
        <v>1.88679245283019E-2</v>
      </c>
      <c r="H14886">
        <v>0</v>
      </c>
      <c r="I14886">
        <v>9.3457943925233603E-3</v>
      </c>
      <c r="J14886" s="1">
        <v>0</v>
      </c>
      <c r="K14886" t="s">
        <v>23241</v>
      </c>
      <c r="L14886" t="s">
        <v>53016</v>
      </c>
      <c r="M14886" t="s">
        <v>53017</v>
      </c>
    </row>
    <row r="14887" spans="1:13">
      <c r="A14887" s="1" t="s">
        <v>16904</v>
      </c>
      <c r="B14887">
        <v>2.5048838196881201E-8</v>
      </c>
      <c r="C14887" s="1">
        <v>1.2824371509026901E-6</v>
      </c>
      <c r="D14887">
        <v>1</v>
      </c>
      <c r="E14887">
        <v>1</v>
      </c>
      <c r="F14887">
        <v>1</v>
      </c>
      <c r="G14887">
        <v>0.80882352941176505</v>
      </c>
      <c r="H14887">
        <v>0.99152542372881403</v>
      </c>
      <c r="I14887">
        <v>0.99382716049382702</v>
      </c>
      <c r="J14887" s="1">
        <v>0.94444444444444398</v>
      </c>
      <c r="K14887" t="s">
        <v>23240</v>
      </c>
      <c r="L14887" t="s">
        <v>53018</v>
      </c>
      <c r="M14887" t="s">
        <v>53019</v>
      </c>
    </row>
    <row r="14888" spans="1:13">
      <c r="A14888" s="1" t="s">
        <v>16905</v>
      </c>
      <c r="B14888">
        <v>5.6117734169849702E-5</v>
      </c>
      <c r="C14888" s="1">
        <v>4.8682003380950799E-5</v>
      </c>
      <c r="D14888">
        <v>1</v>
      </c>
      <c r="E14888">
        <v>1</v>
      </c>
      <c r="F14888">
        <v>0.83986928104575198</v>
      </c>
      <c r="G14888">
        <v>1</v>
      </c>
      <c r="H14888">
        <v>0.94285714285714295</v>
      </c>
      <c r="I14888">
        <v>1</v>
      </c>
      <c r="J14888" s="1">
        <v>1</v>
      </c>
      <c r="K14888" t="s">
        <v>23240</v>
      </c>
      <c r="L14888" t="s">
        <v>53020</v>
      </c>
      <c r="M14888" t="s">
        <v>53021</v>
      </c>
    </row>
    <row r="14889" spans="1:13">
      <c r="A14889" s="1" t="s">
        <v>16906</v>
      </c>
      <c r="B14889">
        <v>2.7090294675324699E-7</v>
      </c>
      <c r="C14889" s="1">
        <v>3.29067582837053E-6</v>
      </c>
      <c r="D14889">
        <v>1</v>
      </c>
      <c r="E14889">
        <v>0.98837209302325602</v>
      </c>
      <c r="F14889">
        <v>0.99726775956284197</v>
      </c>
      <c r="G14889">
        <v>1</v>
      </c>
      <c r="H14889">
        <v>0.98850574712643702</v>
      </c>
      <c r="I14889">
        <v>1</v>
      </c>
      <c r="J14889" s="1" t="s">
        <v>23229</v>
      </c>
      <c r="K14889" t="s">
        <v>23238</v>
      </c>
      <c r="L14889" t="s">
        <v>53022</v>
      </c>
      <c r="M14889" t="s">
        <v>53023</v>
      </c>
    </row>
    <row r="14890" spans="1:13">
      <c r="A14890" s="1" t="s">
        <v>16907</v>
      </c>
      <c r="B14890">
        <v>1.13282435307136E-7</v>
      </c>
      <c r="C14890" s="1">
        <v>6.6505960482035506E-8</v>
      </c>
      <c r="D14890">
        <v>1</v>
      </c>
      <c r="E14890">
        <v>1</v>
      </c>
      <c r="F14890">
        <v>1</v>
      </c>
      <c r="G14890">
        <v>0.97058823529411797</v>
      </c>
      <c r="H14890">
        <v>1</v>
      </c>
      <c r="I14890">
        <v>1</v>
      </c>
      <c r="J14890" s="1" t="s">
        <v>23229</v>
      </c>
      <c r="K14890" t="s">
        <v>23241</v>
      </c>
      <c r="L14890" t="s">
        <v>53024</v>
      </c>
      <c r="M14890" t="s">
        <v>53025</v>
      </c>
    </row>
    <row r="14891" spans="1:13">
      <c r="A14891" s="1" t="s">
        <v>16908</v>
      </c>
      <c r="B14891">
        <v>6.5695847915299995E-7</v>
      </c>
      <c r="C14891" s="1">
        <v>5.9040453320004601E-8</v>
      </c>
      <c r="D14891">
        <v>0</v>
      </c>
      <c r="E14891">
        <v>5.2631578947368403E-3</v>
      </c>
      <c r="F14891">
        <v>2.3076923076923099E-2</v>
      </c>
      <c r="G14891">
        <v>1.7543859649122799E-2</v>
      </c>
      <c r="H14891">
        <v>3.5087719298245598E-2</v>
      </c>
      <c r="I14891">
        <v>8.0645161290322596E-3</v>
      </c>
      <c r="J14891" s="1">
        <v>0</v>
      </c>
      <c r="K14891" t="s">
        <v>23237</v>
      </c>
      <c r="L14891" t="s">
        <v>53026</v>
      </c>
      <c r="M14891" t="s">
        <v>53027</v>
      </c>
    </row>
    <row r="14892" spans="1:13">
      <c r="A14892" s="1" t="s">
        <v>16909</v>
      </c>
      <c r="B14892">
        <v>2.88435191951004E-7</v>
      </c>
      <c r="C14892" s="1">
        <v>2.1006452874286701E-6</v>
      </c>
      <c r="D14892">
        <v>1</v>
      </c>
      <c r="E14892">
        <v>1</v>
      </c>
      <c r="F14892">
        <v>1</v>
      </c>
      <c r="G14892">
        <v>1</v>
      </c>
      <c r="H14892">
        <v>0.99242424242424199</v>
      </c>
      <c r="I14892">
        <v>0.99074074074074103</v>
      </c>
      <c r="J14892" s="1">
        <v>1</v>
      </c>
      <c r="K14892" t="s">
        <v>23237</v>
      </c>
      <c r="L14892" t="s">
        <v>53028</v>
      </c>
      <c r="M14892" t="s">
        <v>53029</v>
      </c>
    </row>
    <row r="14893" spans="1:13">
      <c r="A14893" s="1" t="s">
        <v>16910</v>
      </c>
      <c r="B14893">
        <v>5.9835045525459203E-6</v>
      </c>
      <c r="C14893" s="1">
        <v>1.0162224929021899E-5</v>
      </c>
      <c r="D14893">
        <v>0.1</v>
      </c>
      <c r="E14893">
        <v>0</v>
      </c>
      <c r="F14893">
        <v>4.6099290780141799E-2</v>
      </c>
      <c r="G14893">
        <v>0</v>
      </c>
      <c r="H14893">
        <v>2.1428571428571401E-2</v>
      </c>
      <c r="I14893">
        <v>0.14864864864864899</v>
      </c>
      <c r="J14893" s="1">
        <v>0</v>
      </c>
      <c r="K14893" t="s">
        <v>23241</v>
      </c>
      <c r="L14893" t="s">
        <v>53030</v>
      </c>
      <c r="M14893" t="s">
        <v>53031</v>
      </c>
    </row>
    <row r="14894" spans="1:13">
      <c r="A14894" s="1" t="s">
        <v>16911</v>
      </c>
      <c r="B14894">
        <v>1.21630183763726E-4</v>
      </c>
      <c r="C14894" s="1">
        <v>2.9758862565159899E-6</v>
      </c>
      <c r="D14894">
        <v>0</v>
      </c>
      <c r="E14894">
        <v>0.26315789473684198</v>
      </c>
      <c r="F14894">
        <v>0</v>
      </c>
      <c r="G14894">
        <v>0</v>
      </c>
      <c r="H14894">
        <v>0</v>
      </c>
      <c r="I14894">
        <v>0.02</v>
      </c>
      <c r="J14894" s="1" t="s">
        <v>23229</v>
      </c>
      <c r="K14894" t="s">
        <v>23241</v>
      </c>
      <c r="L14894" t="s">
        <v>53032</v>
      </c>
      <c r="M14894" t="s">
        <v>53033</v>
      </c>
    </row>
    <row r="14895" spans="1:13">
      <c r="A14895" s="1" t="s">
        <v>16912</v>
      </c>
      <c r="B14895">
        <v>4.4944072086438701E-7</v>
      </c>
      <c r="C14895" s="1">
        <v>5.6156253204231603E-6</v>
      </c>
      <c r="D14895">
        <v>0</v>
      </c>
      <c r="E14895">
        <v>5.2631578947369695E-3</v>
      </c>
      <c r="F14895">
        <v>8.5106382978722972E-2</v>
      </c>
      <c r="G14895">
        <v>0</v>
      </c>
      <c r="H14895">
        <v>6.1728395061729779E-3</v>
      </c>
      <c r="I14895">
        <v>0</v>
      </c>
      <c r="J14895" s="1">
        <v>0</v>
      </c>
      <c r="K14895" t="s">
        <v>23246</v>
      </c>
      <c r="L14895" t="s">
        <v>53034</v>
      </c>
      <c r="M14895" t="s">
        <v>53035</v>
      </c>
    </row>
    <row r="14896" spans="1:13">
      <c r="A14896" s="1" t="s">
        <v>16913</v>
      </c>
      <c r="B14896">
        <v>0</v>
      </c>
      <c r="C14896" s="1">
        <v>0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 s="1">
        <v>0.5</v>
      </c>
      <c r="K14896" t="s">
        <v>23241</v>
      </c>
      <c r="L14896" t="s">
        <v>53036</v>
      </c>
      <c r="M14896" t="s">
        <v>53037</v>
      </c>
    </row>
    <row r="14897" spans="1:13">
      <c r="A14897" s="1" t="s">
        <v>16914</v>
      </c>
      <c r="B14897">
        <v>4.5318575928384701E-7</v>
      </c>
      <c r="C14897" s="1">
        <v>2.80797153252919E-5</v>
      </c>
      <c r="D14897">
        <v>0.967741935483871</v>
      </c>
      <c r="E14897">
        <v>0.93023255813953498</v>
      </c>
      <c r="F14897">
        <v>0.85142857142857098</v>
      </c>
      <c r="G14897">
        <v>0.56756756756756799</v>
      </c>
      <c r="H14897">
        <v>0.876470588235294</v>
      </c>
      <c r="I14897">
        <v>0.69</v>
      </c>
      <c r="J14897" s="1">
        <v>0.45454545454545497</v>
      </c>
      <c r="K14897" t="s">
        <v>23242</v>
      </c>
      <c r="L14897" t="s">
        <v>53038</v>
      </c>
      <c r="M14897" t="s">
        <v>53039</v>
      </c>
    </row>
    <row r="14898" spans="1:13">
      <c r="A14898" s="1" t="s">
        <v>16915</v>
      </c>
      <c r="B14898">
        <v>6.5169465180159102E-8</v>
      </c>
      <c r="C14898" s="1">
        <v>1.2216306690409101E-8</v>
      </c>
      <c r="D14898">
        <v>0</v>
      </c>
      <c r="E14898">
        <v>5.6818181818181802E-3</v>
      </c>
      <c r="F14898">
        <v>0</v>
      </c>
      <c r="G14898">
        <v>0</v>
      </c>
      <c r="H14898">
        <v>6.9444444444444397E-3</v>
      </c>
      <c r="I14898">
        <v>0</v>
      </c>
      <c r="J14898" s="1">
        <v>0.22222222222222199</v>
      </c>
      <c r="K14898" t="s">
        <v>23241</v>
      </c>
      <c r="L14898" t="s">
        <v>53040</v>
      </c>
      <c r="M14898" t="s">
        <v>53041</v>
      </c>
    </row>
    <row r="14899" spans="1:13">
      <c r="A14899" s="1" t="s">
        <v>16916</v>
      </c>
      <c r="B14899">
        <v>4.3162194831280196E-6</v>
      </c>
      <c r="C14899" s="1">
        <v>1.8284803470231299E-5</v>
      </c>
      <c r="D14899">
        <v>0.22</v>
      </c>
      <c r="E14899">
        <v>0.17105263157894701</v>
      </c>
      <c r="F14899">
        <v>0.15652173913043499</v>
      </c>
      <c r="G14899">
        <v>0.85</v>
      </c>
      <c r="H14899">
        <v>5.46875E-2</v>
      </c>
      <c r="I14899">
        <v>0.30952380952380998</v>
      </c>
      <c r="J14899" s="1">
        <v>0.83333333333333304</v>
      </c>
      <c r="K14899" t="s">
        <v>23242</v>
      </c>
      <c r="L14899" t="s">
        <v>53042</v>
      </c>
      <c r="M14899" t="s">
        <v>53043</v>
      </c>
    </row>
    <row r="14900" spans="1:13">
      <c r="A14900" s="1" t="s">
        <v>16917</v>
      </c>
      <c r="B14900">
        <v>3.1100788348105401E-5</v>
      </c>
      <c r="C14900" s="1">
        <v>1.8491911781564698E-5</v>
      </c>
      <c r="D14900">
        <v>1</v>
      </c>
      <c r="E14900">
        <v>1</v>
      </c>
      <c r="F14900">
        <v>0.78776978417266197</v>
      </c>
      <c r="G14900">
        <v>1</v>
      </c>
      <c r="H14900">
        <v>0.96031746031746001</v>
      </c>
      <c r="I14900">
        <v>1</v>
      </c>
      <c r="J14900" s="1" t="s">
        <v>23229</v>
      </c>
      <c r="K14900" t="s">
        <v>23241</v>
      </c>
      <c r="L14900" t="s">
        <v>53044</v>
      </c>
      <c r="M14900" t="s">
        <v>53045</v>
      </c>
    </row>
    <row r="14901" spans="1:13">
      <c r="A14901" s="1" t="s">
        <v>16918</v>
      </c>
      <c r="B14901">
        <v>6.1146227602709602E-6</v>
      </c>
      <c r="C14901" s="1">
        <v>1.010126554658E-5</v>
      </c>
      <c r="D14901">
        <v>1</v>
      </c>
      <c r="E14901">
        <v>0.99107142857142905</v>
      </c>
      <c r="F14901">
        <v>0.93046357615894004</v>
      </c>
      <c r="G14901">
        <v>1</v>
      </c>
      <c r="H14901">
        <v>0.967741935483871</v>
      </c>
      <c r="I14901">
        <v>0.97619047619047605</v>
      </c>
      <c r="J14901" s="1" t="s">
        <v>23229</v>
      </c>
      <c r="K14901" t="s">
        <v>23240</v>
      </c>
      <c r="L14901" t="s">
        <v>53046</v>
      </c>
      <c r="M14901" t="s">
        <v>53047</v>
      </c>
    </row>
    <row r="14902" spans="1:13">
      <c r="A14902" s="1" t="s">
        <v>16919</v>
      </c>
      <c r="B14902">
        <v>9.0347498001402605E-6</v>
      </c>
      <c r="C14902" s="1">
        <v>6.7015193063604503E-6</v>
      </c>
      <c r="D14902">
        <v>0.95161290322580605</v>
      </c>
      <c r="E14902">
        <v>0.98947368421052595</v>
      </c>
      <c r="F14902">
        <v>0.98905109489051102</v>
      </c>
      <c r="G14902">
        <v>0.96551724137931005</v>
      </c>
      <c r="H14902">
        <v>0.99242424242424199</v>
      </c>
      <c r="I14902">
        <v>0.85416666666666696</v>
      </c>
      <c r="J14902" s="1">
        <v>1</v>
      </c>
      <c r="K14902" t="s">
        <v>23240</v>
      </c>
      <c r="L14902" t="s">
        <v>53048</v>
      </c>
      <c r="M14902" t="s">
        <v>53049</v>
      </c>
    </row>
    <row r="14903" spans="1:13">
      <c r="A14903" s="1" t="s">
        <v>16920</v>
      </c>
      <c r="B14903">
        <v>1.56477734776515E-5</v>
      </c>
      <c r="C14903" s="1">
        <v>1.1994632510129199E-6</v>
      </c>
      <c r="D14903">
        <v>0.71875</v>
      </c>
      <c r="E14903">
        <v>0.590425531914894</v>
      </c>
      <c r="F14903">
        <v>0.88205128205128203</v>
      </c>
      <c r="G14903">
        <v>0.65476190476190499</v>
      </c>
      <c r="H14903">
        <v>0.85648148148148195</v>
      </c>
      <c r="I14903">
        <v>0.76704545454545503</v>
      </c>
      <c r="J14903" s="1">
        <v>4.5454545454545497E-2</v>
      </c>
      <c r="K14903" t="s">
        <v>23242</v>
      </c>
      <c r="L14903" t="s">
        <v>53050</v>
      </c>
      <c r="M14903" t="s">
        <v>53051</v>
      </c>
    </row>
    <row r="14904" spans="1:13">
      <c r="A14904" s="1" t="s">
        <v>16921</v>
      </c>
      <c r="B14904">
        <v>2.82529180744257E-5</v>
      </c>
      <c r="C14904" s="1">
        <v>1.1858529133390001E-5</v>
      </c>
      <c r="D14904">
        <v>0.5</v>
      </c>
      <c r="E14904">
        <v>0.55844155844155796</v>
      </c>
      <c r="F14904">
        <v>0.57142857142857095</v>
      </c>
      <c r="G14904">
        <v>0.90322580645161299</v>
      </c>
      <c r="H14904">
        <v>0.75657894736842102</v>
      </c>
      <c r="I14904">
        <v>0.69444444444444398</v>
      </c>
      <c r="J14904" s="1">
        <v>0</v>
      </c>
      <c r="K14904" t="s">
        <v>23241</v>
      </c>
      <c r="L14904" t="s">
        <v>53052</v>
      </c>
      <c r="M14904" t="s">
        <v>53053</v>
      </c>
    </row>
    <row r="14905" spans="1:13">
      <c r="A14905" s="1" t="s">
        <v>16922</v>
      </c>
      <c r="B14905">
        <v>1.9481443444484299E-7</v>
      </c>
      <c r="C14905" s="1">
        <v>3.51738154662616E-6</v>
      </c>
      <c r="D14905">
        <v>0.92592592592592604</v>
      </c>
      <c r="E14905">
        <v>0.98192771084337305</v>
      </c>
      <c r="F14905">
        <v>0.63671875</v>
      </c>
      <c r="G14905">
        <v>0.38709677419354799</v>
      </c>
      <c r="H14905">
        <v>0.76704545454545503</v>
      </c>
      <c r="I14905">
        <v>0.59090909090909105</v>
      </c>
      <c r="J14905" s="1">
        <v>0</v>
      </c>
      <c r="K14905" t="s">
        <v>23238</v>
      </c>
      <c r="L14905" t="s">
        <v>53054</v>
      </c>
      <c r="M14905" t="s">
        <v>53055</v>
      </c>
    </row>
    <row r="14906" spans="1:13">
      <c r="A14906" s="1" t="s">
        <v>16923</v>
      </c>
      <c r="B14906">
        <v>2.8510244840368499E-8</v>
      </c>
      <c r="C14906" s="1">
        <v>1.17930995253718E-6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9.5238095238095195E-3</v>
      </c>
      <c r="J14906" s="1">
        <v>0.14285714285714299</v>
      </c>
      <c r="K14906" t="s">
        <v>23241</v>
      </c>
      <c r="L14906" t="s">
        <v>53056</v>
      </c>
      <c r="M14906" t="s">
        <v>53057</v>
      </c>
    </row>
    <row r="14907" spans="1:13">
      <c r="A14907" s="1" t="s">
        <v>16924</v>
      </c>
      <c r="B14907">
        <v>0</v>
      </c>
      <c r="C14907" s="1">
        <v>0</v>
      </c>
      <c r="D14907">
        <v>1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 s="1">
        <v>0</v>
      </c>
      <c r="K14907" t="s">
        <v>23239</v>
      </c>
      <c r="L14907" t="s">
        <v>53058</v>
      </c>
      <c r="M14907" t="s">
        <v>53059</v>
      </c>
    </row>
    <row r="14908" spans="1:13">
      <c r="A14908" s="1" t="s">
        <v>16925</v>
      </c>
      <c r="B14908">
        <v>1.2725693983382599E-8</v>
      </c>
      <c r="C14908" s="1">
        <v>2.2693708236222199E-7</v>
      </c>
      <c r="D14908">
        <v>0</v>
      </c>
      <c r="E14908">
        <v>0</v>
      </c>
      <c r="F14908">
        <v>0</v>
      </c>
      <c r="G14908">
        <v>0.12195121951219499</v>
      </c>
      <c r="H14908">
        <v>1.03092783505155E-2</v>
      </c>
      <c r="I14908">
        <v>1.4084507042253501E-2</v>
      </c>
      <c r="J14908" s="1">
        <v>0</v>
      </c>
      <c r="K14908" t="s">
        <v>23238</v>
      </c>
      <c r="L14908" t="s">
        <v>53060</v>
      </c>
      <c r="M14908" t="s">
        <v>53061</v>
      </c>
    </row>
    <row r="14909" spans="1:13">
      <c r="A14909" s="1" t="s">
        <v>16926</v>
      </c>
      <c r="B14909">
        <v>2.17370351610184E-7</v>
      </c>
      <c r="C14909" s="1">
        <v>1.7307782522287201E-5</v>
      </c>
      <c r="D14909">
        <v>1</v>
      </c>
      <c r="E14909">
        <v>1</v>
      </c>
      <c r="F14909">
        <v>0.8359375</v>
      </c>
      <c r="G14909">
        <v>0.939393939393939</v>
      </c>
      <c r="H14909">
        <v>0.83333333333333304</v>
      </c>
      <c r="I14909">
        <v>0.86363636363636398</v>
      </c>
      <c r="J14909" s="1">
        <v>1</v>
      </c>
      <c r="K14909" t="s">
        <v>23240</v>
      </c>
      <c r="L14909" t="s">
        <v>53062</v>
      </c>
      <c r="M14909" t="s">
        <v>53063</v>
      </c>
    </row>
    <row r="14910" spans="1:13">
      <c r="A14910" s="1" t="s">
        <v>16927</v>
      </c>
      <c r="B14910">
        <v>2.3046738176712901E-6</v>
      </c>
      <c r="C14910" s="1">
        <v>1.76495677700704E-6</v>
      </c>
      <c r="D14910">
        <v>1</v>
      </c>
      <c r="E14910">
        <v>0.75</v>
      </c>
      <c r="F14910">
        <v>0.51813471502590702</v>
      </c>
      <c r="G14910">
        <v>0.63235294117647101</v>
      </c>
      <c r="H14910">
        <v>0.51754385964912297</v>
      </c>
      <c r="I14910">
        <v>0.56410256410256399</v>
      </c>
      <c r="J14910" s="1">
        <v>1</v>
      </c>
      <c r="K14910" t="s">
        <v>23242</v>
      </c>
      <c r="L14910" t="s">
        <v>53064</v>
      </c>
      <c r="M14910" t="s">
        <v>53065</v>
      </c>
    </row>
    <row r="14911" spans="1:13">
      <c r="A14911" s="1" t="s">
        <v>16928</v>
      </c>
      <c r="B14911">
        <v>8.2274798498027297E-8</v>
      </c>
      <c r="C14911" s="1">
        <v>4.7533637044838402E-7</v>
      </c>
      <c r="D14911">
        <v>0</v>
      </c>
      <c r="E14911">
        <v>0</v>
      </c>
      <c r="F14911">
        <v>3.81679389312977E-3</v>
      </c>
      <c r="G14911">
        <v>0</v>
      </c>
      <c r="H14911">
        <v>0</v>
      </c>
      <c r="I14911">
        <v>3.7878787878787901E-2</v>
      </c>
      <c r="J14911" s="1">
        <v>0</v>
      </c>
      <c r="K14911" t="s">
        <v>23242</v>
      </c>
      <c r="L14911" t="s">
        <v>53066</v>
      </c>
      <c r="M14911" t="s">
        <v>53067</v>
      </c>
    </row>
    <row r="14912" spans="1:13">
      <c r="A14912" s="1" t="s">
        <v>16929</v>
      </c>
      <c r="B14912">
        <v>5.6518475117508999E-5</v>
      </c>
      <c r="C14912" s="1">
        <v>3.4253376333940199E-5</v>
      </c>
      <c r="D14912">
        <v>0.34482758620689702</v>
      </c>
      <c r="E14912">
        <v>0.14285714285714299</v>
      </c>
      <c r="F14912">
        <v>0.17307692307692299</v>
      </c>
      <c r="G14912">
        <v>2.04081632653061E-2</v>
      </c>
      <c r="H14912">
        <v>3.7037037037037E-2</v>
      </c>
      <c r="I14912">
        <v>3.4653465346534698E-2</v>
      </c>
      <c r="J14912" s="1">
        <v>0</v>
      </c>
      <c r="K14912" t="s">
        <v>23237</v>
      </c>
      <c r="L14912" t="s">
        <v>53068</v>
      </c>
      <c r="M14912" t="s">
        <v>53069</v>
      </c>
    </row>
    <row r="14913" spans="1:13">
      <c r="A14913" s="1" t="s">
        <v>16930</v>
      </c>
      <c r="B14913">
        <v>2.3427192694017901E-7</v>
      </c>
      <c r="C14913" s="1">
        <v>1.16373257033125E-7</v>
      </c>
      <c r="D14913">
        <v>1</v>
      </c>
      <c r="E14913">
        <v>1</v>
      </c>
      <c r="F14913">
        <v>1</v>
      </c>
      <c r="G14913">
        <v>0.76388888888888895</v>
      </c>
      <c r="H14913">
        <v>0.98591549295774605</v>
      </c>
      <c r="I14913">
        <v>0.97169811320754695</v>
      </c>
      <c r="J14913" s="1">
        <v>1</v>
      </c>
      <c r="K14913" t="s">
        <v>23239</v>
      </c>
      <c r="L14913" t="s">
        <v>53070</v>
      </c>
      <c r="M14913" t="s">
        <v>53071</v>
      </c>
    </row>
    <row r="14914" spans="1:13">
      <c r="A14914" s="1" t="s">
        <v>16931</v>
      </c>
      <c r="B14914">
        <v>2.1048993315024501E-5</v>
      </c>
      <c r="C14914" s="1">
        <v>4.2253661373092701E-6</v>
      </c>
      <c r="D14914">
        <v>8.9285714285714302E-2</v>
      </c>
      <c r="E14914">
        <v>0.19318181818181801</v>
      </c>
      <c r="F14914">
        <v>0</v>
      </c>
      <c r="G14914">
        <v>0</v>
      </c>
      <c r="H14914">
        <v>0</v>
      </c>
      <c r="I14914">
        <v>6.9230769230769207E-2</v>
      </c>
      <c r="J14914" s="1">
        <v>0</v>
      </c>
      <c r="K14914" t="s">
        <v>23239</v>
      </c>
      <c r="L14914" t="s">
        <v>53072</v>
      </c>
      <c r="M14914" t="s">
        <v>53073</v>
      </c>
    </row>
    <row r="14915" spans="1:13">
      <c r="A14915" s="1" t="s">
        <v>16932</v>
      </c>
      <c r="B14915">
        <v>9.3590467735331003E-6</v>
      </c>
      <c r="C14915" s="1">
        <v>3.8342114962187E-5</v>
      </c>
      <c r="D14915">
        <v>0.921875</v>
      </c>
      <c r="E14915">
        <v>0.91145833333333304</v>
      </c>
      <c r="F14915">
        <v>0.979487179487179</v>
      </c>
      <c r="G14915">
        <v>0.97413793103448298</v>
      </c>
      <c r="H14915">
        <v>0.87719298245613997</v>
      </c>
      <c r="I14915">
        <v>0.95161290322580605</v>
      </c>
      <c r="J14915" s="1">
        <v>1</v>
      </c>
      <c r="K14915" t="s">
        <v>23237</v>
      </c>
      <c r="L14915" t="s">
        <v>53074</v>
      </c>
      <c r="M14915" t="s">
        <v>53075</v>
      </c>
    </row>
    <row r="14916" spans="1:13">
      <c r="A14916" s="1" t="s">
        <v>16933</v>
      </c>
      <c r="B14916">
        <v>2.06500113302953E-8</v>
      </c>
      <c r="C14916" s="1">
        <v>2.1012542061481201E-7</v>
      </c>
      <c r="D14916">
        <v>0</v>
      </c>
      <c r="E14916">
        <v>0</v>
      </c>
      <c r="F14916">
        <v>0</v>
      </c>
      <c r="G14916">
        <v>0</v>
      </c>
      <c r="H14916">
        <v>0.11413043478260899</v>
      </c>
      <c r="I14916">
        <v>0</v>
      </c>
      <c r="J14916" s="1">
        <v>0</v>
      </c>
      <c r="K14916" t="s">
        <v>23242</v>
      </c>
      <c r="L14916" t="s">
        <v>53076</v>
      </c>
      <c r="M14916" t="s">
        <v>53077</v>
      </c>
    </row>
    <row r="14917" spans="1:13">
      <c r="A14917" s="1" t="s">
        <v>16934</v>
      </c>
      <c r="B14917">
        <v>8.1824752825212394E-6</v>
      </c>
      <c r="C14917" s="1">
        <v>1.3224867989126E-5</v>
      </c>
      <c r="D14917">
        <v>3.125E-2</v>
      </c>
      <c r="E14917">
        <v>0</v>
      </c>
      <c r="F14917">
        <v>5.1470588235294101E-2</v>
      </c>
      <c r="G14917">
        <v>0</v>
      </c>
      <c r="H14917">
        <v>0</v>
      </c>
      <c r="I14917">
        <v>0</v>
      </c>
      <c r="J14917" s="1">
        <v>0</v>
      </c>
      <c r="K14917" t="s">
        <v>23240</v>
      </c>
      <c r="L14917" t="s">
        <v>53078</v>
      </c>
      <c r="M14917" t="s">
        <v>53079</v>
      </c>
    </row>
    <row r="14918" spans="1:13">
      <c r="A14918" s="1" t="s">
        <v>16935</v>
      </c>
      <c r="B14918">
        <v>1.04566080069355E-4</v>
      </c>
      <c r="C14918" s="1">
        <v>3.6481379978886498E-4</v>
      </c>
      <c r="D14918">
        <v>0.77419354838709697</v>
      </c>
      <c r="E14918">
        <v>0.99438202247190999</v>
      </c>
      <c r="F14918">
        <v>0.64102564102564097</v>
      </c>
      <c r="G14918">
        <v>0.98181818181818203</v>
      </c>
      <c r="H14918">
        <v>0.395454545454545</v>
      </c>
      <c r="I14918">
        <v>0.72169811320754695</v>
      </c>
      <c r="J14918" s="1">
        <v>1</v>
      </c>
      <c r="K14918" t="s">
        <v>23238</v>
      </c>
      <c r="L14918" t="s">
        <v>53080</v>
      </c>
      <c r="M14918" t="s">
        <v>53081</v>
      </c>
    </row>
    <row r="14919" spans="1:13">
      <c r="A14919" s="1" t="s">
        <v>16936</v>
      </c>
      <c r="B14919">
        <v>2.42473154681658E-7</v>
      </c>
      <c r="C14919" s="1">
        <v>6.5261923110849904E-9</v>
      </c>
      <c r="D14919">
        <v>0.98076923076923095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 s="1" t="s">
        <v>23229</v>
      </c>
      <c r="K14919" t="s">
        <v>23238</v>
      </c>
      <c r="L14919" t="s">
        <v>53082</v>
      </c>
      <c r="M14919" t="s">
        <v>53083</v>
      </c>
    </row>
    <row r="14920" spans="1:13">
      <c r="A14920" s="1" t="s">
        <v>16937</v>
      </c>
      <c r="B14920">
        <v>6.3956773250497101E-7</v>
      </c>
      <c r="C14920" s="1">
        <v>2.8764484938251001E-8</v>
      </c>
      <c r="D14920">
        <v>8.3333333333333301E-2</v>
      </c>
      <c r="E14920">
        <v>6.17283950617284E-3</v>
      </c>
      <c r="F14920">
        <v>1.4388489208633099E-2</v>
      </c>
      <c r="G14920">
        <v>0</v>
      </c>
      <c r="H14920">
        <v>0.123287671232877</v>
      </c>
      <c r="I14920">
        <v>0</v>
      </c>
      <c r="J14920" s="1">
        <v>0</v>
      </c>
      <c r="K14920" t="s">
        <v>23241</v>
      </c>
      <c r="L14920" t="s">
        <v>53084</v>
      </c>
      <c r="M14920" t="s">
        <v>53085</v>
      </c>
    </row>
    <row r="14921" spans="1:13">
      <c r="A14921" s="1" t="s">
        <v>16938</v>
      </c>
      <c r="B14921">
        <v>9.5989526172556499E-5</v>
      </c>
      <c r="C14921" s="1">
        <v>1.6205386455593899E-4</v>
      </c>
      <c r="D14921">
        <v>0.203125</v>
      </c>
      <c r="E14921">
        <v>0.56179775280898903</v>
      </c>
      <c r="F14921">
        <v>0.14024390243902399</v>
      </c>
      <c r="G14921">
        <v>8.6956521739130405E-2</v>
      </c>
      <c r="H14921">
        <v>9.8484848484848495E-2</v>
      </c>
      <c r="I14921">
        <v>4.6666666666666697E-2</v>
      </c>
      <c r="J14921" s="1">
        <v>0.375</v>
      </c>
      <c r="K14921" t="s">
        <v>23238</v>
      </c>
      <c r="L14921" t="s">
        <v>53086</v>
      </c>
      <c r="M14921" t="s">
        <v>53087</v>
      </c>
    </row>
    <row r="14922" spans="1:13">
      <c r="A14922" s="1" t="s">
        <v>16939</v>
      </c>
      <c r="B14922">
        <v>2.8475578676990099E-7</v>
      </c>
      <c r="C14922" s="1">
        <v>7.1702032118735403E-6</v>
      </c>
      <c r="D14922">
        <v>0</v>
      </c>
      <c r="E14922">
        <v>0</v>
      </c>
      <c r="F14922">
        <v>0</v>
      </c>
      <c r="G14922">
        <v>0</v>
      </c>
      <c r="H14922">
        <v>1.16279069767442E-2</v>
      </c>
      <c r="I14922">
        <v>5.1282051282051301E-2</v>
      </c>
      <c r="J14922" s="1" t="s">
        <v>23229</v>
      </c>
      <c r="K14922" t="s">
        <v>23241</v>
      </c>
      <c r="L14922" t="s">
        <v>53088</v>
      </c>
      <c r="M14922" t="s">
        <v>53089</v>
      </c>
    </row>
    <row r="14923" spans="1:13">
      <c r="A14923" s="1" t="s">
        <v>16940</v>
      </c>
      <c r="B14923">
        <v>1.1609100487338601E-5</v>
      </c>
      <c r="C14923" s="1">
        <v>4.9697289916877203E-4</v>
      </c>
      <c r="D14923">
        <v>1</v>
      </c>
      <c r="E14923">
        <v>1</v>
      </c>
      <c r="F14923">
        <v>0.99657534246575297</v>
      </c>
      <c r="G14923">
        <v>0.58333333333333304</v>
      </c>
      <c r="H14923">
        <v>0.54464285714285698</v>
      </c>
      <c r="I14923">
        <v>0.782407407407407</v>
      </c>
      <c r="J14923" s="1" t="s">
        <v>23229</v>
      </c>
      <c r="K14923" t="s">
        <v>23238</v>
      </c>
      <c r="L14923" t="s">
        <v>53090</v>
      </c>
      <c r="M14923" t="s">
        <v>53091</v>
      </c>
    </row>
    <row r="14924" spans="1:13">
      <c r="A14924" s="1" t="s">
        <v>16941</v>
      </c>
      <c r="B14924">
        <v>7.3608208579599E-9</v>
      </c>
      <c r="C14924" s="1">
        <v>2.8667213121421701E-6</v>
      </c>
      <c r="D14924">
        <v>0.98275862068965503</v>
      </c>
      <c r="E14924">
        <v>0.99479166666666696</v>
      </c>
      <c r="F14924">
        <v>0.98974358974359</v>
      </c>
      <c r="G14924">
        <v>0.96969696969696995</v>
      </c>
      <c r="H14924">
        <v>1</v>
      </c>
      <c r="I14924">
        <v>0.98333333333333295</v>
      </c>
      <c r="J14924" s="1">
        <v>0</v>
      </c>
      <c r="K14924" t="s">
        <v>23238</v>
      </c>
      <c r="L14924" t="s">
        <v>53092</v>
      </c>
      <c r="M14924" t="s">
        <v>53093</v>
      </c>
    </row>
    <row r="14925" spans="1:13">
      <c r="A14925" s="1" t="s">
        <v>16942</v>
      </c>
      <c r="B14925">
        <v>3.28120882755162E-5</v>
      </c>
      <c r="C14925" s="1">
        <v>3.56923738787726E-6</v>
      </c>
      <c r="D14925">
        <v>1.5625E-2</v>
      </c>
      <c r="E14925">
        <v>0.19148936170212799</v>
      </c>
      <c r="F14925">
        <v>2.5641025641025602E-3</v>
      </c>
      <c r="G14925">
        <v>9.4339622641509396E-3</v>
      </c>
      <c r="H14925">
        <v>4.4642857142857097E-3</v>
      </c>
      <c r="I14925">
        <v>1.2500000000000001E-2</v>
      </c>
      <c r="J14925" s="1">
        <v>4.5454545454545497E-2</v>
      </c>
      <c r="K14925" t="s">
        <v>23241</v>
      </c>
      <c r="L14925" t="s">
        <v>53094</v>
      </c>
      <c r="M14925" t="s">
        <v>53095</v>
      </c>
    </row>
    <row r="14926" spans="1:13">
      <c r="A14926" s="1" t="s">
        <v>16943</v>
      </c>
      <c r="B14926">
        <v>8.1849750740082105E-9</v>
      </c>
      <c r="C14926" s="1">
        <v>2.0654308343459498E-6</v>
      </c>
      <c r="D14926">
        <v>1</v>
      </c>
      <c r="E14926">
        <v>1</v>
      </c>
      <c r="F14926">
        <v>0.99226804123711299</v>
      </c>
      <c r="G14926">
        <v>1</v>
      </c>
      <c r="H14926">
        <v>0.99082568807339499</v>
      </c>
      <c r="I14926">
        <v>0.97959183673469397</v>
      </c>
      <c r="J14926" s="1">
        <v>4.5454545454545497E-2</v>
      </c>
      <c r="K14926" t="s">
        <v>23240</v>
      </c>
      <c r="L14926" t="s">
        <v>53096</v>
      </c>
      <c r="M14926" t="s">
        <v>53097</v>
      </c>
    </row>
    <row r="14927" spans="1:13">
      <c r="A14927" s="1" t="s">
        <v>16944</v>
      </c>
      <c r="B14927">
        <v>4.6545280871428499E-7</v>
      </c>
      <c r="C14927" s="1">
        <v>2.0482446253398198E-5</v>
      </c>
      <c r="D14927">
        <v>0.84482758620689702</v>
      </c>
      <c r="E14927">
        <v>0.79374999999999996</v>
      </c>
      <c r="F14927">
        <v>0.86842105263157898</v>
      </c>
      <c r="G14927">
        <v>0.92857142857142905</v>
      </c>
      <c r="H14927">
        <v>0.5</v>
      </c>
      <c r="I14927">
        <v>0.88157894736842102</v>
      </c>
      <c r="J14927" s="1" t="s">
        <v>23229</v>
      </c>
      <c r="K14927" t="s">
        <v>23241</v>
      </c>
      <c r="L14927" t="s">
        <v>53098</v>
      </c>
      <c r="M14927" t="s">
        <v>53099</v>
      </c>
    </row>
    <row r="14928" spans="1:13">
      <c r="A14928" s="1" t="s">
        <v>16945</v>
      </c>
      <c r="B14928">
        <v>1.2606177549415E-4</v>
      </c>
      <c r="C14928" s="1">
        <v>3.67881406314759E-5</v>
      </c>
      <c r="D14928">
        <v>0.79032258064516103</v>
      </c>
      <c r="E14928">
        <v>0.75555555555555598</v>
      </c>
      <c r="F14928">
        <v>0.97904191616766501</v>
      </c>
      <c r="G14928">
        <v>0.35483870967741898</v>
      </c>
      <c r="H14928">
        <v>0.95394736842105299</v>
      </c>
      <c r="I14928">
        <v>0.47872340425531901</v>
      </c>
      <c r="J14928" s="1">
        <v>1</v>
      </c>
      <c r="K14928" t="s">
        <v>23237</v>
      </c>
      <c r="L14928" t="s">
        <v>53100</v>
      </c>
      <c r="M14928" t="s">
        <v>53101</v>
      </c>
    </row>
    <row r="14929" spans="1:13">
      <c r="A14929" s="1" t="s">
        <v>16946</v>
      </c>
      <c r="B14929">
        <v>1.41314354648902E-5</v>
      </c>
      <c r="C14929" s="1">
        <v>3.1004344374214597E-4</v>
      </c>
      <c r="D14929">
        <v>0.94444444444444398</v>
      </c>
      <c r="E14929">
        <v>0.82499999999999996</v>
      </c>
      <c r="F14929">
        <v>0.99681528662420404</v>
      </c>
      <c r="G14929">
        <v>0.5</v>
      </c>
      <c r="H14929">
        <v>0.92934782608695699</v>
      </c>
      <c r="I14929">
        <v>0.75847457627118597</v>
      </c>
      <c r="J14929" s="1">
        <v>0</v>
      </c>
      <c r="K14929" t="s">
        <v>23242</v>
      </c>
      <c r="L14929" t="s">
        <v>53102</v>
      </c>
      <c r="M14929" t="s">
        <v>53103</v>
      </c>
    </row>
    <row r="14930" spans="1:13">
      <c r="A14930" s="1" t="s">
        <v>16947</v>
      </c>
      <c r="B14930">
        <v>1.16166569552911E-5</v>
      </c>
      <c r="C14930" s="1">
        <v>2.5463377824987699E-8</v>
      </c>
      <c r="D14930">
        <v>0.81481481481481499</v>
      </c>
      <c r="E14930">
        <v>0.71641791044776104</v>
      </c>
      <c r="F14930">
        <v>0.98828125</v>
      </c>
      <c r="G14930">
        <v>1</v>
      </c>
      <c r="H14930">
        <v>0.99285714285714299</v>
      </c>
      <c r="I14930">
        <v>0.967741935483871</v>
      </c>
      <c r="J14930" s="1">
        <v>1</v>
      </c>
      <c r="K14930" t="s">
        <v>23241</v>
      </c>
      <c r="L14930" t="s">
        <v>53104</v>
      </c>
      <c r="M14930" t="s">
        <v>53105</v>
      </c>
    </row>
    <row r="14931" spans="1:13">
      <c r="A14931" s="1" t="s">
        <v>16948</v>
      </c>
      <c r="B14931">
        <v>1.87332023475412E-6</v>
      </c>
      <c r="C14931" s="1">
        <v>7.6377735147408995E-7</v>
      </c>
      <c r="D14931">
        <v>0</v>
      </c>
      <c r="E14931">
        <v>0.104166666666667</v>
      </c>
      <c r="F14931">
        <v>2.92397660818713E-3</v>
      </c>
      <c r="G14931">
        <v>0</v>
      </c>
      <c r="H14931">
        <v>0</v>
      </c>
      <c r="I14931">
        <v>0</v>
      </c>
      <c r="J14931" s="1">
        <v>0</v>
      </c>
      <c r="K14931" t="s">
        <v>23239</v>
      </c>
      <c r="L14931" t="s">
        <v>53106</v>
      </c>
      <c r="M14931" t="s">
        <v>53107</v>
      </c>
    </row>
    <row r="14932" spans="1:13">
      <c r="A14932" s="1" t="s">
        <v>16949</v>
      </c>
      <c r="B14932">
        <v>1.18145657257736E-8</v>
      </c>
      <c r="C14932" s="1">
        <v>2.4636153730980998E-8</v>
      </c>
      <c r="D14932">
        <v>1</v>
      </c>
      <c r="E14932">
        <v>0.98863636363636398</v>
      </c>
      <c r="F14932">
        <v>0.99459459459459498</v>
      </c>
      <c r="G14932">
        <v>1</v>
      </c>
      <c r="H14932">
        <v>0.99549549549549599</v>
      </c>
      <c r="I14932">
        <v>0.99532710280373804</v>
      </c>
      <c r="J14932" s="1">
        <v>9.0909090909090898E-2</v>
      </c>
      <c r="K14932" t="s">
        <v>23241</v>
      </c>
      <c r="L14932" t="s">
        <v>53108</v>
      </c>
      <c r="M14932" t="s">
        <v>53109</v>
      </c>
    </row>
    <row r="14933" spans="1:13">
      <c r="A14933" s="1" t="s">
        <v>16950</v>
      </c>
      <c r="B14933">
        <v>2.7972825194244198E-7</v>
      </c>
      <c r="C14933" s="1">
        <v>9.4608453892798092E-6</v>
      </c>
      <c r="D14933">
        <v>1.5625E-2</v>
      </c>
      <c r="E14933">
        <v>4.7368421052631601E-2</v>
      </c>
      <c r="F14933">
        <v>0</v>
      </c>
      <c r="G14933">
        <v>0</v>
      </c>
      <c r="H14933">
        <v>0</v>
      </c>
      <c r="I14933">
        <v>1.9047619047619001E-2</v>
      </c>
      <c r="J14933" s="1" t="s">
        <v>23229</v>
      </c>
      <c r="K14933" t="s">
        <v>23239</v>
      </c>
      <c r="L14933" t="s">
        <v>53110</v>
      </c>
      <c r="M14933" t="s">
        <v>53111</v>
      </c>
    </row>
    <row r="14934" spans="1:13">
      <c r="A14934" s="1" t="s">
        <v>16951</v>
      </c>
      <c r="B14934">
        <v>2.1010008082919602E-5</v>
      </c>
      <c r="C14934" s="1">
        <v>3.4328385897271902E-5</v>
      </c>
      <c r="D14934">
        <v>0.73076923076923095</v>
      </c>
      <c r="E14934">
        <v>1</v>
      </c>
      <c r="F14934">
        <v>0.18581081081081099</v>
      </c>
      <c r="G14934">
        <v>0</v>
      </c>
      <c r="H14934">
        <v>0.14864864864864899</v>
      </c>
      <c r="I14934">
        <v>0.157142857142857</v>
      </c>
      <c r="J14934" s="1">
        <v>0</v>
      </c>
      <c r="K14934" t="s">
        <v>23241</v>
      </c>
      <c r="L14934" t="s">
        <v>53112</v>
      </c>
      <c r="M14934" t="s">
        <v>53113</v>
      </c>
    </row>
    <row r="14935" spans="1:13">
      <c r="A14935" s="1" t="s">
        <v>16952</v>
      </c>
      <c r="B14935">
        <v>3.7949300011600102E-6</v>
      </c>
      <c r="C14935" s="1">
        <v>8.2629956765865994E-6</v>
      </c>
      <c r="D14935">
        <v>1</v>
      </c>
      <c r="E14935">
        <v>1</v>
      </c>
      <c r="F14935">
        <v>1</v>
      </c>
      <c r="G14935">
        <v>0.839622641509434</v>
      </c>
      <c r="H14935">
        <v>0.99532710280373804</v>
      </c>
      <c r="I14935">
        <v>0.931034482758621</v>
      </c>
      <c r="J14935" s="1">
        <v>1</v>
      </c>
      <c r="K14935" t="s">
        <v>23241</v>
      </c>
      <c r="L14935" t="s">
        <v>53114</v>
      </c>
      <c r="M14935" t="s">
        <v>53115</v>
      </c>
    </row>
    <row r="14936" spans="1:13">
      <c r="A14936" s="1" t="s">
        <v>16953</v>
      </c>
      <c r="B14936">
        <v>2.46285482836131E-5</v>
      </c>
      <c r="C14936" s="1">
        <v>5.9455918208481603E-8</v>
      </c>
      <c r="D14936">
        <v>3.125E-2</v>
      </c>
      <c r="E14936">
        <v>0.18229166666666699</v>
      </c>
      <c r="F14936">
        <v>0</v>
      </c>
      <c r="G14936">
        <v>0</v>
      </c>
      <c r="H14936">
        <v>4.7169811320754698E-3</v>
      </c>
      <c r="I14936">
        <v>0</v>
      </c>
      <c r="J14936" s="1">
        <v>0</v>
      </c>
      <c r="K14936" t="s">
        <v>23241</v>
      </c>
      <c r="L14936" t="s">
        <v>53116</v>
      </c>
      <c r="M14936" t="s">
        <v>53117</v>
      </c>
    </row>
    <row r="14937" spans="1:13">
      <c r="A14937" s="1" t="s">
        <v>16954</v>
      </c>
      <c r="B14937">
        <v>6.1115764003533296E-6</v>
      </c>
      <c r="C14937" s="1">
        <v>1.83748200336574E-5</v>
      </c>
      <c r="D14937">
        <v>1</v>
      </c>
      <c r="E14937">
        <v>1</v>
      </c>
      <c r="F14937">
        <v>0.9921875</v>
      </c>
      <c r="G14937">
        <v>1</v>
      </c>
      <c r="H14937">
        <v>0.76271186440677996</v>
      </c>
      <c r="I14937">
        <v>0.98529411764705899</v>
      </c>
      <c r="J14937" s="1">
        <v>1</v>
      </c>
      <c r="K14937" t="s">
        <v>23237</v>
      </c>
      <c r="L14937" t="s">
        <v>53118</v>
      </c>
      <c r="M14937" t="s">
        <v>53119</v>
      </c>
    </row>
    <row r="14938" spans="1:13">
      <c r="A14938" s="1" t="s">
        <v>16955</v>
      </c>
      <c r="B14938">
        <v>2.09922514324364E-8</v>
      </c>
      <c r="C14938" s="1">
        <v>1.6800011564466999E-11</v>
      </c>
      <c r="D14938">
        <v>1</v>
      </c>
      <c r="E14938">
        <v>0.99479166666666696</v>
      </c>
      <c r="F14938">
        <v>0.99740932642487001</v>
      </c>
      <c r="G14938">
        <v>1</v>
      </c>
      <c r="H14938">
        <v>1</v>
      </c>
      <c r="I14938">
        <v>1</v>
      </c>
      <c r="J14938" s="1">
        <v>1</v>
      </c>
      <c r="K14938" t="s">
        <v>23241</v>
      </c>
      <c r="L14938" t="s">
        <v>53120</v>
      </c>
      <c r="M14938" t="s">
        <v>53121</v>
      </c>
    </row>
    <row r="14939" spans="1:13">
      <c r="A14939" s="1" t="s">
        <v>16956</v>
      </c>
      <c r="B14939">
        <v>1.02522212063921E-6</v>
      </c>
      <c r="C14939" s="1">
        <v>4.3601396656634498E-6</v>
      </c>
      <c r="D14939">
        <v>0</v>
      </c>
      <c r="E14939">
        <v>0</v>
      </c>
      <c r="F14939">
        <v>0</v>
      </c>
      <c r="G14939">
        <v>0.19</v>
      </c>
      <c r="H14939">
        <v>2.02020202020202E-2</v>
      </c>
      <c r="I14939">
        <v>1.05263157894737E-2</v>
      </c>
      <c r="J14939" s="1">
        <v>0</v>
      </c>
      <c r="K14939" t="s">
        <v>23238</v>
      </c>
      <c r="L14939" t="s">
        <v>53122</v>
      </c>
      <c r="M14939" t="s">
        <v>53123</v>
      </c>
    </row>
    <row r="14940" spans="1:13">
      <c r="A14940" s="1" t="s">
        <v>16957</v>
      </c>
      <c r="B14940">
        <v>1.46674159686835E-5</v>
      </c>
      <c r="C14940" s="1">
        <v>2.2852360707270599E-5</v>
      </c>
      <c r="D14940">
        <v>0.85</v>
      </c>
      <c r="E14940">
        <v>0.95061728395061695</v>
      </c>
      <c r="F14940">
        <v>0.73333333333333295</v>
      </c>
      <c r="G14940">
        <v>0.98648648648648696</v>
      </c>
      <c r="H14940">
        <v>0.684782608695652</v>
      </c>
      <c r="I14940">
        <v>0.77966101694915302</v>
      </c>
      <c r="J14940" s="1">
        <v>1</v>
      </c>
      <c r="K14940" t="s">
        <v>23239</v>
      </c>
      <c r="L14940" t="s">
        <v>53124</v>
      </c>
      <c r="M14940" t="s">
        <v>53125</v>
      </c>
    </row>
    <row r="14941" spans="1:13">
      <c r="A14941" s="1" t="s">
        <v>16958</v>
      </c>
      <c r="B14941">
        <v>6.3392841692191306E-5</v>
      </c>
      <c r="C14941" s="1">
        <v>1.11639479989923E-4</v>
      </c>
      <c r="D14941">
        <v>0</v>
      </c>
      <c r="E14941">
        <v>6.6666666666666697E-3</v>
      </c>
      <c r="F14941">
        <v>8.7209302325581398E-2</v>
      </c>
      <c r="G14941">
        <v>0</v>
      </c>
      <c r="H14941">
        <v>5.1546391752577301E-3</v>
      </c>
      <c r="I14941">
        <v>0</v>
      </c>
      <c r="J14941" s="1" t="s">
        <v>23229</v>
      </c>
      <c r="K14941" t="s">
        <v>23242</v>
      </c>
      <c r="L14941" t="s">
        <v>53126</v>
      </c>
      <c r="M14941" t="s">
        <v>53127</v>
      </c>
    </row>
    <row r="14942" spans="1:13">
      <c r="A14942" s="1" t="s">
        <v>16959</v>
      </c>
      <c r="B14942">
        <v>7.5590851002719099E-5</v>
      </c>
      <c r="C14942" s="1">
        <v>1.62155306127473E-5</v>
      </c>
      <c r="D14942">
        <v>0.46</v>
      </c>
      <c r="E14942">
        <v>0.45783132530120502</v>
      </c>
      <c r="F14942">
        <v>0.74090909090909096</v>
      </c>
      <c r="G14942">
        <v>0.7</v>
      </c>
      <c r="H14942">
        <v>0.65789473684210498</v>
      </c>
      <c r="I14942">
        <v>0.87777777777777799</v>
      </c>
      <c r="J14942" s="1" t="s">
        <v>23229</v>
      </c>
      <c r="K14942" t="s">
        <v>23238</v>
      </c>
      <c r="L14942" t="s">
        <v>53128</v>
      </c>
      <c r="M14942" t="s">
        <v>53129</v>
      </c>
    </row>
    <row r="14943" spans="1:13">
      <c r="A14943" s="1" t="s">
        <v>16960</v>
      </c>
      <c r="B14943">
        <v>2.0024752581631301E-5</v>
      </c>
      <c r="C14943" s="1">
        <v>7.2019998342409401E-6</v>
      </c>
      <c r="D14943">
        <v>0</v>
      </c>
      <c r="E14943">
        <v>0</v>
      </c>
      <c r="F14943">
        <v>4.5918367346938799E-2</v>
      </c>
      <c r="G14943">
        <v>0.17647058823529399</v>
      </c>
      <c r="H14943">
        <v>4.0540540540540501E-2</v>
      </c>
      <c r="I14943">
        <v>8.0645161290322606E-2</v>
      </c>
      <c r="J14943" s="1">
        <v>0</v>
      </c>
      <c r="K14943" t="s">
        <v>23241</v>
      </c>
      <c r="L14943" t="s">
        <v>53130</v>
      </c>
      <c r="M14943" t="s">
        <v>53131</v>
      </c>
    </row>
    <row r="14944" spans="1:13">
      <c r="A14944" s="1" t="s">
        <v>16961</v>
      </c>
      <c r="B14944">
        <v>1.8031611196595699E-5</v>
      </c>
      <c r="C14944" s="1">
        <v>4.6732190669110398E-6</v>
      </c>
      <c r="D14944">
        <v>0.967741935483871</v>
      </c>
      <c r="E14944">
        <v>0.99431818181818199</v>
      </c>
      <c r="F14944">
        <v>0.95329670329670302</v>
      </c>
      <c r="G14944">
        <v>1</v>
      </c>
      <c r="H14944">
        <v>1</v>
      </c>
      <c r="I14944">
        <v>1</v>
      </c>
      <c r="J14944" s="1">
        <v>1</v>
      </c>
      <c r="K14944" t="s">
        <v>23241</v>
      </c>
      <c r="L14944" t="s">
        <v>53132</v>
      </c>
      <c r="M14944" t="s">
        <v>53133</v>
      </c>
    </row>
    <row r="14945" spans="1:13">
      <c r="A14945" s="1" t="s">
        <v>16962</v>
      </c>
      <c r="B14945">
        <v>1.34026594895454E-5</v>
      </c>
      <c r="C14945" s="1">
        <v>8.8129902183954306E-6</v>
      </c>
      <c r="D14945">
        <v>0.921875</v>
      </c>
      <c r="E14945">
        <v>0.97916666666666696</v>
      </c>
      <c r="F14945">
        <v>0.95384615384615401</v>
      </c>
      <c r="G14945">
        <v>1</v>
      </c>
      <c r="H14945">
        <v>1</v>
      </c>
      <c r="I14945">
        <v>0.995798319327731</v>
      </c>
      <c r="J14945" s="1">
        <v>1</v>
      </c>
      <c r="K14945" t="s">
        <v>23238</v>
      </c>
      <c r="L14945" t="s">
        <v>53134</v>
      </c>
      <c r="M14945" t="s">
        <v>53135</v>
      </c>
    </row>
    <row r="14946" spans="1:13">
      <c r="A14946" s="1" t="s">
        <v>16963</v>
      </c>
      <c r="B14946">
        <v>5.58723333014313E-6</v>
      </c>
      <c r="C14946" s="1">
        <v>3.2049591712376102E-5</v>
      </c>
      <c r="D14946">
        <v>1</v>
      </c>
      <c r="E14946">
        <v>0.97395833333333304</v>
      </c>
      <c r="F14946">
        <v>0.979487179487179</v>
      </c>
      <c r="G14946">
        <v>0.818965517241379</v>
      </c>
      <c r="H14946">
        <v>0.98684210526315796</v>
      </c>
      <c r="I14946">
        <v>0.876</v>
      </c>
      <c r="J14946" s="1">
        <v>1</v>
      </c>
      <c r="K14946" t="s">
        <v>23240</v>
      </c>
      <c r="L14946" t="s">
        <v>53136</v>
      </c>
      <c r="M14946" t="s">
        <v>53137</v>
      </c>
    </row>
    <row r="14947" spans="1:13">
      <c r="A14947" s="1" t="s">
        <v>16964</v>
      </c>
      <c r="B14947">
        <v>2.7157564364869701E-9</v>
      </c>
      <c r="C14947" s="1">
        <v>3.3816356578962502E-8</v>
      </c>
      <c r="D14947">
        <v>1</v>
      </c>
      <c r="E14947">
        <v>1</v>
      </c>
      <c r="F14947">
        <v>0.99736842105263201</v>
      </c>
      <c r="G14947">
        <v>1</v>
      </c>
      <c r="H14947">
        <v>1</v>
      </c>
      <c r="I14947">
        <v>1</v>
      </c>
      <c r="J14947" s="1">
        <v>1</v>
      </c>
      <c r="K14947" t="s">
        <v>23238</v>
      </c>
      <c r="L14947" t="s">
        <v>53138</v>
      </c>
      <c r="M14947" t="s">
        <v>53139</v>
      </c>
    </row>
    <row r="14948" spans="1:13">
      <c r="A14948" s="1" t="s">
        <v>16965</v>
      </c>
      <c r="B14948">
        <v>1.11902637831311E-5</v>
      </c>
      <c r="C14948" s="1">
        <v>4.4271138533962801E-5</v>
      </c>
      <c r="D14948">
        <v>0</v>
      </c>
      <c r="E14948">
        <v>5.2083333333333296E-3</v>
      </c>
      <c r="F14948">
        <v>2.6178010471204199E-3</v>
      </c>
      <c r="G14948">
        <v>0.108108108108108</v>
      </c>
      <c r="H14948">
        <v>1.9801980198019799E-2</v>
      </c>
      <c r="I14948">
        <v>0.15384615384615399</v>
      </c>
      <c r="J14948" s="1" t="s">
        <v>23229</v>
      </c>
      <c r="K14948" t="s">
        <v>23239</v>
      </c>
      <c r="L14948" t="s">
        <v>53140</v>
      </c>
      <c r="M14948" t="s">
        <v>53141</v>
      </c>
    </row>
    <row r="14949" spans="1:13">
      <c r="A14949" s="1" t="s">
        <v>16966</v>
      </c>
      <c r="B14949">
        <v>4.0671992808445602E-6</v>
      </c>
      <c r="C14949" s="1">
        <v>2.6680895949265698E-6</v>
      </c>
      <c r="D14949">
        <v>1</v>
      </c>
      <c r="E14949">
        <v>0.97916666666666696</v>
      </c>
      <c r="F14949">
        <v>0.99479166666666696</v>
      </c>
      <c r="G14949">
        <v>0.984375</v>
      </c>
      <c r="H14949">
        <v>0.98666666666666702</v>
      </c>
      <c r="I14949">
        <v>0.88297872340425498</v>
      </c>
      <c r="J14949" s="1">
        <v>1</v>
      </c>
      <c r="K14949" t="s">
        <v>23238</v>
      </c>
      <c r="L14949" t="s">
        <v>53142</v>
      </c>
      <c r="M14949" t="s">
        <v>53143</v>
      </c>
    </row>
    <row r="14950" spans="1:13">
      <c r="A14950" s="1" t="s">
        <v>16967</v>
      </c>
      <c r="B14950">
        <v>1.67480454654386E-5</v>
      </c>
      <c r="C14950" s="1">
        <v>1.30825192141836E-6</v>
      </c>
      <c r="D14950">
        <v>1</v>
      </c>
      <c r="E14950">
        <v>1</v>
      </c>
      <c r="F14950">
        <v>0.66954022988505701</v>
      </c>
      <c r="G14950">
        <v>1</v>
      </c>
      <c r="H14950">
        <v>0.55952380952380998</v>
      </c>
      <c r="I14950">
        <v>0.82558139534883701</v>
      </c>
      <c r="J14950" s="1">
        <v>1</v>
      </c>
      <c r="K14950" t="s">
        <v>23239</v>
      </c>
      <c r="L14950" t="s">
        <v>53144</v>
      </c>
      <c r="M14950" t="s">
        <v>53145</v>
      </c>
    </row>
    <row r="14951" spans="1:13">
      <c r="A14951" s="1" t="s">
        <v>16968</v>
      </c>
      <c r="B14951">
        <v>3.8865414289423802E-9</v>
      </c>
      <c r="C14951" s="1">
        <v>2.48356185473944E-6</v>
      </c>
      <c r="D14951">
        <v>0</v>
      </c>
      <c r="E14951">
        <v>0</v>
      </c>
      <c r="F14951">
        <v>0</v>
      </c>
      <c r="G14951">
        <v>0</v>
      </c>
      <c r="H14951">
        <v>1.9607843137254902E-2</v>
      </c>
      <c r="I14951">
        <v>5.1282051282051301E-2</v>
      </c>
      <c r="J14951" s="1">
        <v>0</v>
      </c>
      <c r="K14951" t="s">
        <v>23241</v>
      </c>
      <c r="L14951" t="s">
        <v>53146</v>
      </c>
      <c r="M14951" t="s">
        <v>53147</v>
      </c>
    </row>
    <row r="14952" spans="1:13">
      <c r="A14952" s="1" t="s">
        <v>16969</v>
      </c>
      <c r="B14952">
        <v>4.1086369861806297E-8</v>
      </c>
      <c r="C14952" s="1">
        <v>1.0903569597798199E-7</v>
      </c>
      <c r="D14952">
        <v>1</v>
      </c>
      <c r="E14952">
        <v>1</v>
      </c>
      <c r="F14952">
        <v>1</v>
      </c>
      <c r="G14952">
        <v>1</v>
      </c>
      <c r="H14952">
        <v>0.99462365591397806</v>
      </c>
      <c r="I14952">
        <v>0.98333333333333295</v>
      </c>
      <c r="J14952" s="1">
        <v>0</v>
      </c>
      <c r="K14952" t="s">
        <v>23237</v>
      </c>
      <c r="L14952" t="s">
        <v>53148</v>
      </c>
      <c r="M14952" t="s">
        <v>53149</v>
      </c>
    </row>
    <row r="14953" spans="1:13">
      <c r="A14953" s="1" t="s">
        <v>16970</v>
      </c>
      <c r="B14953">
        <v>4.64108962371554E-6</v>
      </c>
      <c r="C14953" s="1">
        <v>5.1843411554646704E-6</v>
      </c>
      <c r="D14953">
        <v>1</v>
      </c>
      <c r="E14953">
        <v>1</v>
      </c>
      <c r="F14953">
        <v>0.987179487179487</v>
      </c>
      <c r="G14953">
        <v>0.97413793103448298</v>
      </c>
      <c r="H14953">
        <v>0.99553571428571397</v>
      </c>
      <c r="I14953">
        <v>0.99122807017543901</v>
      </c>
      <c r="J14953" s="1">
        <v>1</v>
      </c>
      <c r="K14953" t="s">
        <v>23238</v>
      </c>
      <c r="L14953" t="s">
        <v>53150</v>
      </c>
      <c r="M14953" t="s">
        <v>53151</v>
      </c>
    </row>
    <row r="14954" spans="1:13">
      <c r="A14954" s="1" t="s">
        <v>16971</v>
      </c>
      <c r="B14954">
        <v>2.5686291585198401E-9</v>
      </c>
      <c r="C14954" s="1">
        <v>5.12921841243306E-7</v>
      </c>
      <c r="D14954">
        <v>0.112903225806452</v>
      </c>
      <c r="E14954">
        <v>5.8139534883720903E-3</v>
      </c>
      <c r="F14954">
        <v>3.4391534391534397E-2</v>
      </c>
      <c r="G14954">
        <v>1.16279069767442E-2</v>
      </c>
      <c r="H14954">
        <v>1.6853932584269701E-2</v>
      </c>
      <c r="I14954">
        <v>1.7699115044247801E-2</v>
      </c>
      <c r="J14954" s="1">
        <v>0</v>
      </c>
      <c r="K14954" t="s">
        <v>23240</v>
      </c>
      <c r="L14954" t="s">
        <v>53152</v>
      </c>
      <c r="M14954" t="s">
        <v>53153</v>
      </c>
    </row>
    <row r="14955" spans="1:13">
      <c r="A14955" s="1" t="s">
        <v>16972</v>
      </c>
      <c r="B14955">
        <v>8.2948641227021506E-5</v>
      </c>
      <c r="C14955" s="1">
        <v>1.6452560889057501E-5</v>
      </c>
      <c r="D14955">
        <v>1</v>
      </c>
      <c r="E14955">
        <v>0.71910112359550604</v>
      </c>
      <c r="F14955">
        <v>1</v>
      </c>
      <c r="G14955">
        <v>0.99137931034482796</v>
      </c>
      <c r="H14955">
        <v>0.99537037037037002</v>
      </c>
      <c r="I14955">
        <v>0.995867768595041</v>
      </c>
      <c r="J14955" s="1" t="s">
        <v>23229</v>
      </c>
      <c r="K14955" t="s">
        <v>23239</v>
      </c>
      <c r="L14955" t="s">
        <v>53154</v>
      </c>
      <c r="M14955" t="s">
        <v>53155</v>
      </c>
    </row>
    <row r="14956" spans="1:13">
      <c r="A14956" s="1" t="s">
        <v>16973</v>
      </c>
      <c r="B14956">
        <v>1.02374072898611E-7</v>
      </c>
      <c r="C14956" s="1">
        <v>1.49614062952549E-9</v>
      </c>
      <c r="D14956">
        <v>1</v>
      </c>
      <c r="E14956">
        <v>1</v>
      </c>
      <c r="F14956">
        <v>0.99459459459459498</v>
      </c>
      <c r="G14956">
        <v>0.98387096774193505</v>
      </c>
      <c r="H14956">
        <v>1</v>
      </c>
      <c r="I14956">
        <v>0.86486486486486502</v>
      </c>
      <c r="J14956" s="1">
        <v>0</v>
      </c>
      <c r="K14956" t="s">
        <v>23239</v>
      </c>
      <c r="L14956" t="s">
        <v>53156</v>
      </c>
      <c r="M14956" t="s">
        <v>53157</v>
      </c>
    </row>
    <row r="14957" spans="1:13">
      <c r="A14957" s="1" t="s">
        <v>16974</v>
      </c>
      <c r="B14957">
        <v>5.9155658472448E-5</v>
      </c>
      <c r="C14957" s="1">
        <v>3.62077005861368E-5</v>
      </c>
      <c r="D14957">
        <v>0.95</v>
      </c>
      <c r="E14957">
        <v>0.67741935483870996</v>
      </c>
      <c r="F14957">
        <v>0.98695652173912995</v>
      </c>
      <c r="G14957">
        <v>0.94642857142857095</v>
      </c>
      <c r="H14957">
        <v>0.99444444444444402</v>
      </c>
      <c r="I14957">
        <v>0.97938144329896903</v>
      </c>
      <c r="J14957" s="1">
        <v>1</v>
      </c>
      <c r="K14957" t="s">
        <v>23238</v>
      </c>
      <c r="L14957" t="s">
        <v>53158</v>
      </c>
      <c r="M14957" t="s">
        <v>53159</v>
      </c>
    </row>
    <row r="14958" spans="1:13">
      <c r="A14958" s="1" t="s">
        <v>16975</v>
      </c>
      <c r="B14958">
        <v>2.2298469991051699E-8</v>
      </c>
      <c r="C14958" s="1">
        <v>1.8277327007302601E-7</v>
      </c>
      <c r="D14958">
        <v>1</v>
      </c>
      <c r="E14958">
        <v>1</v>
      </c>
      <c r="F14958">
        <v>0.99408284023668603</v>
      </c>
      <c r="G14958">
        <v>1</v>
      </c>
      <c r="H14958">
        <v>1</v>
      </c>
      <c r="I14958">
        <v>0.95774647887323905</v>
      </c>
      <c r="J14958" s="1" t="s">
        <v>23229</v>
      </c>
      <c r="K14958" t="s">
        <v>23242</v>
      </c>
      <c r="L14958" t="s">
        <v>53160</v>
      </c>
      <c r="M14958" t="s">
        <v>53161</v>
      </c>
    </row>
    <row r="14959" spans="1:13">
      <c r="A14959" s="1" t="s">
        <v>16976</v>
      </c>
      <c r="B14959">
        <v>1.3641312349134499E-5</v>
      </c>
      <c r="C14959" s="1">
        <v>2.7904674771364299E-5</v>
      </c>
      <c r="D14959">
        <v>1</v>
      </c>
      <c r="E14959">
        <v>1</v>
      </c>
      <c r="F14959">
        <v>0.855704697986577</v>
      </c>
      <c r="G14959">
        <v>1</v>
      </c>
      <c r="H14959">
        <v>1</v>
      </c>
      <c r="I14959">
        <v>0.98863636363636398</v>
      </c>
      <c r="J14959" s="1">
        <v>1</v>
      </c>
      <c r="K14959" t="s">
        <v>23238</v>
      </c>
      <c r="L14959" t="s">
        <v>53162</v>
      </c>
      <c r="M14959" t="s">
        <v>53163</v>
      </c>
    </row>
    <row r="14960" spans="1:13">
      <c r="A14960" s="1" t="s">
        <v>16977</v>
      </c>
      <c r="B14960">
        <v>1.82503462902802E-7</v>
      </c>
      <c r="C14960" s="1">
        <v>8.3822709521706296E-6</v>
      </c>
      <c r="D14960">
        <v>0</v>
      </c>
      <c r="E14960">
        <v>0.02</v>
      </c>
      <c r="F14960">
        <v>0</v>
      </c>
      <c r="G14960">
        <v>0.4</v>
      </c>
      <c r="H14960">
        <v>0</v>
      </c>
      <c r="I14960">
        <v>6.3063063063063099E-2</v>
      </c>
      <c r="J14960" s="1" t="s">
        <v>23229</v>
      </c>
      <c r="K14960" t="s">
        <v>23238</v>
      </c>
      <c r="L14960" t="s">
        <v>53164</v>
      </c>
      <c r="M14960" t="s">
        <v>53165</v>
      </c>
    </row>
    <row r="14961" spans="1:13">
      <c r="A14961" s="1" t="s">
        <v>16978</v>
      </c>
      <c r="B14961">
        <v>1.2787578266994501E-8</v>
      </c>
      <c r="C14961" s="1">
        <v>3.7082100905466201E-9</v>
      </c>
      <c r="D14961">
        <v>0</v>
      </c>
      <c r="E14961">
        <v>0</v>
      </c>
      <c r="F14961">
        <v>5.2083333333333296E-3</v>
      </c>
      <c r="G14961">
        <v>0</v>
      </c>
      <c r="H14961">
        <v>0</v>
      </c>
      <c r="I14961">
        <v>0</v>
      </c>
      <c r="J14961" s="1">
        <v>0.5</v>
      </c>
      <c r="K14961" t="s">
        <v>23238</v>
      </c>
      <c r="L14961" t="s">
        <v>53166</v>
      </c>
      <c r="M14961" t="s">
        <v>53167</v>
      </c>
    </row>
    <row r="14962" spans="1:13">
      <c r="A14962" s="1" t="s">
        <v>16979</v>
      </c>
      <c r="B14962">
        <v>5.7204237231587E-9</v>
      </c>
      <c r="C14962" s="1">
        <v>2.8078529802029499E-6</v>
      </c>
      <c r="D14962">
        <v>0</v>
      </c>
      <c r="E14962">
        <v>0</v>
      </c>
      <c r="F14962">
        <v>0</v>
      </c>
      <c r="G14962">
        <v>0.13793103448275901</v>
      </c>
      <c r="H14962">
        <v>0</v>
      </c>
      <c r="I14962">
        <v>1.2E-2</v>
      </c>
      <c r="J14962" s="1">
        <v>0</v>
      </c>
      <c r="K14962" t="s">
        <v>23242</v>
      </c>
      <c r="L14962" t="s">
        <v>53168</v>
      </c>
      <c r="M14962" t="s">
        <v>53169</v>
      </c>
    </row>
    <row r="14963" spans="1:13">
      <c r="A14963" s="1" t="s">
        <v>16980</v>
      </c>
      <c r="B14963">
        <v>9.6501296345433097E-6</v>
      </c>
      <c r="C14963" s="1">
        <v>1.33579099689091E-5</v>
      </c>
      <c r="D14963">
        <v>0</v>
      </c>
      <c r="E14963">
        <v>0</v>
      </c>
      <c r="F14963">
        <v>0</v>
      </c>
      <c r="G14963">
        <v>1.72413793103448E-2</v>
      </c>
      <c r="H14963">
        <v>1.3157894736842099E-2</v>
      </c>
      <c r="I14963">
        <v>7.1999999999999995E-2</v>
      </c>
      <c r="J14963" s="1">
        <v>0</v>
      </c>
      <c r="K14963" t="s">
        <v>23242</v>
      </c>
      <c r="L14963" t="s">
        <v>53170</v>
      </c>
      <c r="M14963" t="s">
        <v>53171</v>
      </c>
    </row>
    <row r="14964" spans="1:13">
      <c r="A14964" s="1" t="s">
        <v>16981</v>
      </c>
      <c r="B14964">
        <v>3.52992919909177E-5</v>
      </c>
      <c r="C14964" s="1">
        <v>1.6715307720312699E-4</v>
      </c>
      <c r="D14964">
        <v>1</v>
      </c>
      <c r="E14964">
        <v>1</v>
      </c>
      <c r="F14964">
        <v>0.98066298342541403</v>
      </c>
      <c r="G14964">
        <v>1</v>
      </c>
      <c r="H14964">
        <v>0.71590909090909105</v>
      </c>
      <c r="I14964">
        <v>0.96296296296296302</v>
      </c>
      <c r="J14964" s="1">
        <v>1</v>
      </c>
      <c r="K14964" t="s">
        <v>23238</v>
      </c>
      <c r="L14964" t="s">
        <v>53172</v>
      </c>
      <c r="M14964" t="s">
        <v>53173</v>
      </c>
    </row>
    <row r="14965" spans="1:13">
      <c r="A14965" s="1" t="s">
        <v>16982</v>
      </c>
      <c r="B14965">
        <v>2.1380503672806E-5</v>
      </c>
      <c r="C14965" s="1">
        <v>1.3283475097506899E-4</v>
      </c>
      <c r="D14965">
        <v>6.25E-2</v>
      </c>
      <c r="E14965">
        <v>0</v>
      </c>
      <c r="F14965">
        <v>2.5641025641025602E-3</v>
      </c>
      <c r="G14965">
        <v>0</v>
      </c>
      <c r="H14965">
        <v>7.0796460176991094E-2</v>
      </c>
      <c r="I14965">
        <v>0.100806451612903</v>
      </c>
      <c r="J14965" s="1">
        <v>0</v>
      </c>
      <c r="K14965" t="s">
        <v>23241</v>
      </c>
      <c r="L14965" t="s">
        <v>53174</v>
      </c>
      <c r="M14965" t="s">
        <v>53175</v>
      </c>
    </row>
    <row r="14966" spans="1:13">
      <c r="A14966" s="1" t="s">
        <v>16983</v>
      </c>
      <c r="B14966">
        <v>5.1782097120656E-5</v>
      </c>
      <c r="C14966" s="1">
        <v>1.08848266538941E-4</v>
      </c>
      <c r="D14966">
        <v>1.5625E-2</v>
      </c>
      <c r="E14966">
        <v>0</v>
      </c>
      <c r="F14966">
        <v>0.15463917525773199</v>
      </c>
      <c r="G14966">
        <v>0</v>
      </c>
      <c r="H14966">
        <v>0</v>
      </c>
      <c r="I14966">
        <v>0</v>
      </c>
      <c r="J14966" s="1">
        <v>0</v>
      </c>
      <c r="K14966" t="s">
        <v>23238</v>
      </c>
      <c r="L14966" t="s">
        <v>53176</v>
      </c>
      <c r="M14966" t="s">
        <v>53177</v>
      </c>
    </row>
    <row r="14967" spans="1:13">
      <c r="A14967" s="1" t="s">
        <v>16984</v>
      </c>
      <c r="B14967">
        <v>4.2291209499377297E-5</v>
      </c>
      <c r="C14967" s="1">
        <v>1.30445981378351E-5</v>
      </c>
      <c r="D14967">
        <v>1</v>
      </c>
      <c r="E14967">
        <v>1</v>
      </c>
      <c r="F14967">
        <v>0.78645833333333304</v>
      </c>
      <c r="G14967">
        <v>0.86956521739130399</v>
      </c>
      <c r="H14967">
        <v>0.91</v>
      </c>
      <c r="I14967">
        <v>0.86486486486486502</v>
      </c>
      <c r="J14967" s="1">
        <v>1</v>
      </c>
      <c r="K14967" t="s">
        <v>23240</v>
      </c>
      <c r="L14967" t="s">
        <v>53178</v>
      </c>
      <c r="M14967" t="s">
        <v>53179</v>
      </c>
    </row>
    <row r="14968" spans="1:13">
      <c r="A14968" s="1" t="s">
        <v>16985</v>
      </c>
      <c r="B14968">
        <v>5.2422149843687602E-5</v>
      </c>
      <c r="C14968" s="1">
        <v>2.13779474599412E-5</v>
      </c>
      <c r="D14968">
        <v>0.18333333333333299</v>
      </c>
      <c r="E14968">
        <v>5.6250000000000001E-2</v>
      </c>
      <c r="F14968">
        <v>0.32993197278911601</v>
      </c>
      <c r="G14968">
        <v>0</v>
      </c>
      <c r="H14968">
        <v>0.18656716417910399</v>
      </c>
      <c r="I14968">
        <v>0.27631578947368401</v>
      </c>
      <c r="J14968" s="1">
        <v>1</v>
      </c>
      <c r="K14968" t="s">
        <v>23240</v>
      </c>
      <c r="L14968" t="s">
        <v>53180</v>
      </c>
      <c r="M14968" t="s">
        <v>53181</v>
      </c>
    </row>
    <row r="14969" spans="1:13">
      <c r="A14969" s="1" t="s">
        <v>16986</v>
      </c>
      <c r="B14969">
        <v>5.0713366782909002E-6</v>
      </c>
      <c r="C14969" s="1">
        <v>6.7978474943513796E-7</v>
      </c>
      <c r="D14969">
        <v>0</v>
      </c>
      <c r="E14969">
        <v>4.4117647058823498E-2</v>
      </c>
      <c r="F14969">
        <v>0</v>
      </c>
      <c r="G14969">
        <v>0</v>
      </c>
      <c r="H14969">
        <v>0</v>
      </c>
      <c r="I14969">
        <v>0</v>
      </c>
      <c r="J14969" s="1">
        <v>0</v>
      </c>
      <c r="K14969" t="s">
        <v>23242</v>
      </c>
      <c r="L14969" t="s">
        <v>53182</v>
      </c>
      <c r="M14969" t="s">
        <v>53183</v>
      </c>
    </row>
    <row r="14970" spans="1:13">
      <c r="A14970" s="1" t="s">
        <v>16987</v>
      </c>
      <c r="B14970">
        <v>1.50024313062431E-7</v>
      </c>
      <c r="C14970" s="1">
        <v>1.18317569673944E-4</v>
      </c>
      <c r="D14970">
        <v>0</v>
      </c>
      <c r="E14970">
        <v>0</v>
      </c>
      <c r="F14970">
        <v>1.93370165745856E-2</v>
      </c>
      <c r="G14970">
        <v>3.65853658536585E-2</v>
      </c>
      <c r="H14970">
        <v>6.6037735849056603E-2</v>
      </c>
      <c r="I14970">
        <v>5.6603773584905703E-2</v>
      </c>
      <c r="J14970" s="1">
        <v>0.05</v>
      </c>
      <c r="K14970" t="s">
        <v>23242</v>
      </c>
      <c r="L14970" t="s">
        <v>53184</v>
      </c>
      <c r="M14970" t="s">
        <v>53185</v>
      </c>
    </row>
    <row r="14971" spans="1:13">
      <c r="A14971" s="1" t="s">
        <v>16988</v>
      </c>
      <c r="B14971">
        <v>2.9731410243009899E-5</v>
      </c>
      <c r="C14971" s="1">
        <v>1.2403978517955901E-4</v>
      </c>
      <c r="D14971">
        <v>0.88095238095238104</v>
      </c>
      <c r="E14971">
        <v>0.84328358208955201</v>
      </c>
      <c r="F14971">
        <v>0.31034482758620702</v>
      </c>
      <c r="G14971">
        <v>0.95833333333333304</v>
      </c>
      <c r="H14971">
        <v>0.53846153846153799</v>
      </c>
      <c r="I14971">
        <v>0.84375</v>
      </c>
      <c r="J14971" s="1">
        <v>1</v>
      </c>
      <c r="K14971" t="s">
        <v>23240</v>
      </c>
      <c r="L14971" t="s">
        <v>53186</v>
      </c>
      <c r="M14971" t="s">
        <v>53187</v>
      </c>
    </row>
    <row r="14972" spans="1:13">
      <c r="A14972" s="1" t="s">
        <v>16989</v>
      </c>
      <c r="B14972">
        <v>3.3763517237850798E-4</v>
      </c>
      <c r="C14972" s="1">
        <v>2.5381301209977802E-4</v>
      </c>
      <c r="D14972">
        <v>0.66071428571428603</v>
      </c>
      <c r="E14972">
        <v>0.60416666666666696</v>
      </c>
      <c r="F14972">
        <v>0.28389830508474601</v>
      </c>
      <c r="G14972">
        <v>0.71153846153846201</v>
      </c>
      <c r="H14972">
        <v>0.46385542168674698</v>
      </c>
      <c r="I14972">
        <v>0.60326086956521696</v>
      </c>
      <c r="J14972" s="1">
        <v>1</v>
      </c>
      <c r="K14972" t="s">
        <v>23240</v>
      </c>
      <c r="L14972" t="s">
        <v>53188</v>
      </c>
      <c r="M14972" t="s">
        <v>53189</v>
      </c>
    </row>
    <row r="14973" spans="1:13">
      <c r="A14973" s="1" t="s">
        <v>16990</v>
      </c>
      <c r="B14973">
        <v>8.2701431921088298E-5</v>
      </c>
      <c r="C14973" s="1">
        <v>2.4373534092401201E-5</v>
      </c>
      <c r="D14973">
        <v>0.671875</v>
      </c>
      <c r="E14973">
        <v>0.30526315789473701</v>
      </c>
      <c r="F14973">
        <v>0.50773195876288701</v>
      </c>
      <c r="G14973">
        <v>0.194444444444444</v>
      </c>
      <c r="H14973">
        <v>0.23</v>
      </c>
      <c r="I14973">
        <v>0.50480769230769196</v>
      </c>
      <c r="J14973" s="1">
        <v>0</v>
      </c>
      <c r="K14973" t="s">
        <v>23238</v>
      </c>
      <c r="L14973" t="s">
        <v>53190</v>
      </c>
      <c r="M14973" t="s">
        <v>53191</v>
      </c>
    </row>
    <row r="14974" spans="1:13">
      <c r="A14974" s="1" t="s">
        <v>16991</v>
      </c>
      <c r="B14974">
        <v>3.0658724797636497E-5</v>
      </c>
      <c r="C14974" s="1">
        <v>1.02604014032978E-4</v>
      </c>
      <c r="D14974">
        <v>1</v>
      </c>
      <c r="E14974">
        <v>0.984375</v>
      </c>
      <c r="F14974">
        <v>0.922619047619048</v>
      </c>
      <c r="G14974">
        <v>1</v>
      </c>
      <c r="H14974">
        <v>0.99528301886792403</v>
      </c>
      <c r="I14974">
        <v>0.99504950495049505</v>
      </c>
      <c r="J14974" s="1">
        <v>1</v>
      </c>
      <c r="K14974" t="s">
        <v>23240</v>
      </c>
      <c r="L14974" t="s">
        <v>53192</v>
      </c>
      <c r="M14974" t="s">
        <v>53193</v>
      </c>
    </row>
    <row r="14975" spans="1:13">
      <c r="A14975" s="1" t="s">
        <v>16992</v>
      </c>
      <c r="B14975">
        <v>9.9436498019462605E-9</v>
      </c>
      <c r="C14975" s="1">
        <v>4.5056642445467699E-11</v>
      </c>
      <c r="D14975">
        <v>0.98076923076923095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 s="1">
        <v>1</v>
      </c>
      <c r="K14975" t="s">
        <v>23238</v>
      </c>
      <c r="L14975" t="s">
        <v>53194</v>
      </c>
      <c r="M14975" t="s">
        <v>53195</v>
      </c>
    </row>
    <row r="14976" spans="1:13">
      <c r="A14976" s="1" t="s">
        <v>16993</v>
      </c>
      <c r="B14976">
        <v>3.0126916409941299E-4</v>
      </c>
      <c r="C14976" s="1">
        <v>4.4343406622800899E-5</v>
      </c>
      <c r="D14976">
        <v>0.94117647058823495</v>
      </c>
      <c r="E14976">
        <v>0.992307692307692</v>
      </c>
      <c r="F14976">
        <v>0.35234899328859098</v>
      </c>
      <c r="G14976">
        <v>0.66666666666666696</v>
      </c>
      <c r="H14976">
        <v>0.62878787878787901</v>
      </c>
      <c r="I14976">
        <v>0.5</v>
      </c>
      <c r="J14976" s="1" t="s">
        <v>23229</v>
      </c>
      <c r="K14976" t="s">
        <v>23241</v>
      </c>
      <c r="L14976" t="s">
        <v>53196</v>
      </c>
      <c r="M14976" t="s">
        <v>53197</v>
      </c>
    </row>
    <row r="14977" spans="1:13">
      <c r="A14977" s="1" t="s">
        <v>16994</v>
      </c>
      <c r="B14977">
        <v>1.08049975926361E-7</v>
      </c>
      <c r="C14977" s="1">
        <v>6.1173503358367105E-5</v>
      </c>
      <c r="D14977">
        <v>0.80645161290322598</v>
      </c>
      <c r="E14977">
        <v>0.98404255319148903</v>
      </c>
      <c r="F14977">
        <v>0.86010362694300502</v>
      </c>
      <c r="G14977">
        <v>1</v>
      </c>
      <c r="H14977">
        <v>0.95495495495495497</v>
      </c>
      <c r="I14977">
        <v>0.98514851485148502</v>
      </c>
      <c r="J14977" s="1" t="s">
        <v>23229</v>
      </c>
      <c r="K14977" t="s">
        <v>23241</v>
      </c>
      <c r="L14977" t="s">
        <v>53198</v>
      </c>
      <c r="M14977" t="s">
        <v>53199</v>
      </c>
    </row>
    <row r="14978" spans="1:13">
      <c r="A14978" s="1" t="s">
        <v>16995</v>
      </c>
      <c r="B14978">
        <v>6.47001140909892E-6</v>
      </c>
      <c r="C14978" s="1">
        <v>1.7386755207590799E-7</v>
      </c>
      <c r="D14978">
        <v>0.5</v>
      </c>
      <c r="E14978">
        <v>0.19780219780219799</v>
      </c>
      <c r="F14978">
        <v>0.44358974358974401</v>
      </c>
      <c r="G14978">
        <v>0.79310344827586199</v>
      </c>
      <c r="H14978">
        <v>0.55701754385964897</v>
      </c>
      <c r="I14978">
        <v>0.39516129032258102</v>
      </c>
      <c r="J14978" s="1">
        <v>0</v>
      </c>
      <c r="K14978" t="s">
        <v>23241</v>
      </c>
      <c r="L14978" t="s">
        <v>53200</v>
      </c>
      <c r="M14978" t="s">
        <v>53201</v>
      </c>
    </row>
    <row r="14979" spans="1:13">
      <c r="A14979" s="1" t="s">
        <v>16996</v>
      </c>
      <c r="B14979">
        <v>1.61603401741969E-4</v>
      </c>
      <c r="C14979" s="1">
        <v>1.19905574607971E-4</v>
      </c>
      <c r="D14979">
        <v>5.5555555555555601E-2</v>
      </c>
      <c r="E14979">
        <v>0.64705882352941202</v>
      </c>
      <c r="F14979">
        <v>0.19387755102040799</v>
      </c>
      <c r="G14979">
        <v>5.3571428571428603E-2</v>
      </c>
      <c r="H14979">
        <v>7.5949367088607597E-2</v>
      </c>
      <c r="I14979">
        <v>5.8823529411764698E-2</v>
      </c>
      <c r="J14979" s="1">
        <v>0</v>
      </c>
      <c r="K14979" t="s">
        <v>23241</v>
      </c>
      <c r="L14979" t="s">
        <v>53202</v>
      </c>
      <c r="M14979" t="s">
        <v>53203</v>
      </c>
    </row>
    <row r="14980" spans="1:13">
      <c r="A14980" s="1" t="s">
        <v>16997</v>
      </c>
      <c r="B14980">
        <v>1.31045791701182E-5</v>
      </c>
      <c r="C14980" s="1">
        <v>5.0249822608954301E-7</v>
      </c>
      <c r="D14980">
        <v>0.16666666666666699</v>
      </c>
      <c r="E14980">
        <v>0.214285714285714</v>
      </c>
      <c r="F14980">
        <v>8.1967213114754103E-3</v>
      </c>
      <c r="G14980">
        <v>0</v>
      </c>
      <c r="H14980">
        <v>2.32558139534884E-2</v>
      </c>
      <c r="I14980">
        <v>2.7272727272727299E-2</v>
      </c>
      <c r="J14980" s="1">
        <v>0</v>
      </c>
      <c r="K14980" t="s">
        <v>23238</v>
      </c>
      <c r="L14980" t="s">
        <v>53204</v>
      </c>
      <c r="M14980" t="s">
        <v>53205</v>
      </c>
    </row>
    <row r="14981" spans="1:13">
      <c r="A14981" s="1" t="s">
        <v>16998</v>
      </c>
      <c r="B14981">
        <v>0</v>
      </c>
      <c r="C14981" s="1">
        <v>0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 s="1">
        <v>1</v>
      </c>
      <c r="K14981" t="s">
        <v>23239</v>
      </c>
      <c r="L14981" t="s">
        <v>53206</v>
      </c>
      <c r="M14981" t="s">
        <v>53207</v>
      </c>
    </row>
    <row r="14982" spans="1:13">
      <c r="A14982" s="1" t="s">
        <v>16999</v>
      </c>
      <c r="B14982">
        <v>1.85026479338855E-5</v>
      </c>
      <c r="C14982" s="1">
        <v>7.2504086643277197E-5</v>
      </c>
      <c r="D14982">
        <v>0</v>
      </c>
      <c r="E14982">
        <v>0</v>
      </c>
      <c r="F14982">
        <v>0.123076923076923</v>
      </c>
      <c r="G14982">
        <v>8.6206896551724102E-3</v>
      </c>
      <c r="H14982">
        <v>4.3859649122806998E-3</v>
      </c>
      <c r="I14982">
        <v>4.0322580645161298E-3</v>
      </c>
      <c r="J14982" s="1">
        <v>0</v>
      </c>
      <c r="K14982" t="s">
        <v>23241</v>
      </c>
      <c r="L14982" t="s">
        <v>53208</v>
      </c>
      <c r="M14982" t="s">
        <v>53209</v>
      </c>
    </row>
    <row r="14983" spans="1:13">
      <c r="A14983" s="1" t="s">
        <v>17000</v>
      </c>
      <c r="B14983">
        <v>4.3566842763010399E-7</v>
      </c>
      <c r="C14983" s="1">
        <v>1.23631335344887E-5</v>
      </c>
      <c r="D14983">
        <v>0</v>
      </c>
      <c r="E14983">
        <v>0</v>
      </c>
      <c r="F14983">
        <v>0.25328947368421101</v>
      </c>
      <c r="G14983">
        <v>3.4482758620689703E-2</v>
      </c>
      <c r="H14983">
        <v>0.31168831168831201</v>
      </c>
      <c r="I14983">
        <v>5.4054054054054099E-2</v>
      </c>
      <c r="J14983" s="1">
        <v>0</v>
      </c>
      <c r="K14983" t="s">
        <v>23241</v>
      </c>
      <c r="L14983" t="s">
        <v>53210</v>
      </c>
      <c r="M14983" t="s">
        <v>53211</v>
      </c>
    </row>
    <row r="14984" spans="1:13">
      <c r="A14984" s="1" t="s">
        <v>17001</v>
      </c>
      <c r="B14984">
        <v>1.7808890366648699E-8</v>
      </c>
      <c r="C14984" s="1">
        <v>3.3417100356807002E-7</v>
      </c>
      <c r="D14984">
        <v>4.3478260869565202E-2</v>
      </c>
      <c r="E14984">
        <v>0.181034482758621</v>
      </c>
      <c r="F14984">
        <v>0</v>
      </c>
      <c r="G14984">
        <v>0</v>
      </c>
      <c r="H14984">
        <v>0</v>
      </c>
      <c r="I14984">
        <v>0</v>
      </c>
      <c r="J14984" s="1">
        <v>0</v>
      </c>
      <c r="K14984" t="s">
        <v>23241</v>
      </c>
      <c r="L14984" t="s">
        <v>53212</v>
      </c>
      <c r="M14984" t="s">
        <v>53213</v>
      </c>
    </row>
    <row r="14985" spans="1:13">
      <c r="A14985" s="1" t="s">
        <v>17002</v>
      </c>
      <c r="B14985">
        <v>1.20044250029232E-5</v>
      </c>
      <c r="C14985" s="1">
        <v>7.1392578403180202E-6</v>
      </c>
      <c r="D14985">
        <v>0.64583333333333304</v>
      </c>
      <c r="E14985">
        <v>0.65697674418604601</v>
      </c>
      <c r="F14985">
        <v>7.5630252100840303E-2</v>
      </c>
      <c r="G14985">
        <v>1.7857142857142901E-2</v>
      </c>
      <c r="H14985">
        <v>7.8571428571428598E-2</v>
      </c>
      <c r="I14985">
        <v>0.11111111111111099</v>
      </c>
      <c r="J14985" s="1">
        <v>0</v>
      </c>
      <c r="K14985" t="s">
        <v>23241</v>
      </c>
      <c r="L14985" t="s">
        <v>53214</v>
      </c>
      <c r="M14985" t="s">
        <v>53215</v>
      </c>
    </row>
    <row r="14986" spans="1:13">
      <c r="A14986" s="1" t="s">
        <v>17003</v>
      </c>
      <c r="B14986">
        <v>3.2708707397336899E-6</v>
      </c>
      <c r="C14986" s="1">
        <v>2.33534068292364E-7</v>
      </c>
      <c r="D14986">
        <v>0</v>
      </c>
      <c r="E14986">
        <v>0</v>
      </c>
      <c r="F14986">
        <v>0</v>
      </c>
      <c r="G14986">
        <v>0.18965517241379301</v>
      </c>
      <c r="H14986">
        <v>1.3274336283185801E-2</v>
      </c>
      <c r="I14986">
        <v>7.8260869565217397E-2</v>
      </c>
      <c r="J14986" s="1">
        <v>0</v>
      </c>
      <c r="K14986" t="s">
        <v>23241</v>
      </c>
      <c r="L14986" t="s">
        <v>53216</v>
      </c>
      <c r="M14986" t="s">
        <v>53217</v>
      </c>
    </row>
    <row r="14987" spans="1:13">
      <c r="A14987" s="1" t="s">
        <v>17004</v>
      </c>
      <c r="B14987">
        <v>2.0663480955908598E-6</v>
      </c>
      <c r="C14987" s="1">
        <v>1.8553284976322299E-7</v>
      </c>
      <c r="D14987">
        <v>1</v>
      </c>
      <c r="E14987">
        <v>1</v>
      </c>
      <c r="F14987">
        <v>0.88709677419354804</v>
      </c>
      <c r="G14987">
        <v>0.95714285714285696</v>
      </c>
      <c r="H14987">
        <v>0.72222222222222199</v>
      </c>
      <c r="I14987">
        <v>1</v>
      </c>
      <c r="J14987" s="1">
        <v>0.45454545454545497</v>
      </c>
      <c r="K14987" t="s">
        <v>23239</v>
      </c>
      <c r="L14987" t="s">
        <v>53218</v>
      </c>
      <c r="M14987" t="s">
        <v>53219</v>
      </c>
    </row>
    <row r="14988" spans="1:13">
      <c r="A14988" s="1" t="s">
        <v>17005</v>
      </c>
      <c r="B14988">
        <v>7.6265873166037398E-6</v>
      </c>
      <c r="C14988" s="1">
        <v>8.6546302159520296E-6</v>
      </c>
      <c r="D14988">
        <v>1</v>
      </c>
      <c r="E14988">
        <v>0.95454545454545503</v>
      </c>
      <c r="F14988">
        <v>0.85775862068965503</v>
      </c>
      <c r="G14988">
        <v>0.86666666666666703</v>
      </c>
      <c r="H14988">
        <v>0.91477272727272696</v>
      </c>
      <c r="I14988">
        <v>0.88636363636363602</v>
      </c>
      <c r="J14988" s="1" t="s">
        <v>23229</v>
      </c>
      <c r="K14988" t="s">
        <v>23242</v>
      </c>
      <c r="L14988" t="s">
        <v>53220</v>
      </c>
      <c r="M14988" t="s">
        <v>53221</v>
      </c>
    </row>
    <row r="14989" spans="1:13">
      <c r="A14989" s="1" t="s">
        <v>17006</v>
      </c>
      <c r="B14989">
        <v>5.8801441283531101E-5</v>
      </c>
      <c r="C14989" s="1">
        <v>6.2369110789139593E-5</v>
      </c>
      <c r="D14989">
        <v>3.3333333333333298E-2</v>
      </c>
      <c r="E14989">
        <v>0</v>
      </c>
      <c r="F14989">
        <v>0.138461538461538</v>
      </c>
      <c r="G14989">
        <v>0</v>
      </c>
      <c r="H14989">
        <v>0</v>
      </c>
      <c r="I14989">
        <v>4.3859649122806998E-3</v>
      </c>
      <c r="J14989" s="1">
        <v>0</v>
      </c>
      <c r="K14989" t="s">
        <v>23241</v>
      </c>
      <c r="L14989" t="s">
        <v>53222</v>
      </c>
      <c r="M14989" t="s">
        <v>53223</v>
      </c>
    </row>
    <row r="14990" spans="1:13">
      <c r="A14990" s="1" t="s">
        <v>17007</v>
      </c>
      <c r="B14990">
        <v>9.78685466130227E-5</v>
      </c>
      <c r="C14990" s="1">
        <v>1.73489001126411E-5</v>
      </c>
      <c r="D14990">
        <v>3.3333333333333298E-2</v>
      </c>
      <c r="E14990">
        <v>0.38297872340425498</v>
      </c>
      <c r="F14990">
        <v>1.4084507042253501E-2</v>
      </c>
      <c r="G14990">
        <v>0</v>
      </c>
      <c r="H14990">
        <v>1.4492753623188401E-2</v>
      </c>
      <c r="I14990">
        <v>0</v>
      </c>
      <c r="J14990" s="1" t="s">
        <v>23229</v>
      </c>
      <c r="K14990" t="s">
        <v>23239</v>
      </c>
      <c r="L14990" t="s">
        <v>53224</v>
      </c>
      <c r="M14990" t="s">
        <v>53225</v>
      </c>
    </row>
    <row r="14991" spans="1:13">
      <c r="A14991" s="1" t="s">
        <v>17008</v>
      </c>
      <c r="B14991">
        <v>7.87065699491046E-6</v>
      </c>
      <c r="C14991" s="1">
        <v>3.5810968148910499E-6</v>
      </c>
      <c r="D14991">
        <v>0.984375</v>
      </c>
      <c r="E14991">
        <v>1</v>
      </c>
      <c r="F14991">
        <v>0.99473684210526303</v>
      </c>
      <c r="G14991">
        <v>0.94897959183673497</v>
      </c>
      <c r="H14991">
        <v>0.99545454545454504</v>
      </c>
      <c r="I14991">
        <v>0.96788990825688104</v>
      </c>
      <c r="J14991" s="1">
        <v>1</v>
      </c>
      <c r="K14991" t="s">
        <v>23238</v>
      </c>
      <c r="L14991" t="s">
        <v>53226</v>
      </c>
      <c r="M14991" t="s">
        <v>53227</v>
      </c>
    </row>
    <row r="14992" spans="1:13">
      <c r="A14992" s="1" t="s">
        <v>17009</v>
      </c>
      <c r="B14992">
        <v>0</v>
      </c>
      <c r="C14992" s="1">
        <v>0</v>
      </c>
      <c r="D14992">
        <v>1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 s="1">
        <v>0.14285714285714299</v>
      </c>
      <c r="K14992" t="s">
        <v>23238</v>
      </c>
      <c r="L14992" t="s">
        <v>53228</v>
      </c>
      <c r="M14992" t="s">
        <v>53229</v>
      </c>
    </row>
    <row r="14993" spans="1:13">
      <c r="A14993" s="1" t="s">
        <v>17010</v>
      </c>
      <c r="B14993">
        <v>2.8929798761648101E-6</v>
      </c>
      <c r="C14993" s="1">
        <v>2.64873848837381E-5</v>
      </c>
      <c r="D14993">
        <v>0.953125</v>
      </c>
      <c r="E14993">
        <v>0.98192771084337305</v>
      </c>
      <c r="F14993">
        <v>0.98809523809523803</v>
      </c>
      <c r="G14993">
        <v>0.83333333333333304</v>
      </c>
      <c r="H14993">
        <v>0.746835443037975</v>
      </c>
      <c r="I14993">
        <v>0.85714285714285698</v>
      </c>
      <c r="J14993" s="1">
        <v>1</v>
      </c>
      <c r="K14993" t="s">
        <v>23238</v>
      </c>
      <c r="L14993" t="s">
        <v>53230</v>
      </c>
      <c r="M14993" t="s">
        <v>53231</v>
      </c>
    </row>
    <row r="14994" spans="1:13">
      <c r="A14994" s="1" t="s">
        <v>17011</v>
      </c>
      <c r="B14994">
        <v>2.24949101926937E-6</v>
      </c>
      <c r="C14994" s="1">
        <v>1.32433873118056E-5</v>
      </c>
      <c r="D14994">
        <v>1</v>
      </c>
      <c r="E14994">
        <v>1</v>
      </c>
      <c r="F14994">
        <v>0.99704142011834296</v>
      </c>
      <c r="G14994">
        <v>0.41935483870967699</v>
      </c>
      <c r="H14994">
        <v>0.99418604651162801</v>
      </c>
      <c r="I14994">
        <v>0.85897435897435903</v>
      </c>
      <c r="J14994" s="1" t="s">
        <v>23229</v>
      </c>
      <c r="K14994" t="s">
        <v>23240</v>
      </c>
      <c r="L14994" t="s">
        <v>53232</v>
      </c>
      <c r="M14994" t="s">
        <v>53233</v>
      </c>
    </row>
    <row r="14995" spans="1:13">
      <c r="A14995" s="1" t="s">
        <v>17012</v>
      </c>
      <c r="B14995">
        <v>5.7771087531229604E-6</v>
      </c>
      <c r="C14995" s="1">
        <v>1.54562033971787E-7</v>
      </c>
      <c r="D14995">
        <v>6.25E-2</v>
      </c>
      <c r="E14995">
        <v>5.4945054945054897E-3</v>
      </c>
      <c r="F14995">
        <v>0</v>
      </c>
      <c r="G14995">
        <v>0</v>
      </c>
      <c r="H14995">
        <v>4.4642857142857097E-3</v>
      </c>
      <c r="I14995">
        <v>0</v>
      </c>
      <c r="J14995" s="1">
        <v>1</v>
      </c>
      <c r="K14995" t="s">
        <v>23242</v>
      </c>
      <c r="L14995" t="s">
        <v>53234</v>
      </c>
      <c r="M14995" t="s">
        <v>53235</v>
      </c>
    </row>
    <row r="14996" spans="1:13">
      <c r="A14996" s="1" t="s">
        <v>17013</v>
      </c>
      <c r="B14996">
        <v>1.95195249439695E-4</v>
      </c>
      <c r="C14996" s="1">
        <v>1.1919101145603099E-4</v>
      </c>
      <c r="D14996">
        <v>0.77777777777777801</v>
      </c>
      <c r="E14996">
        <v>0.40853658536585402</v>
      </c>
      <c r="F14996">
        <v>0.56842105263157905</v>
      </c>
      <c r="G14996">
        <v>0.86842105263157898</v>
      </c>
      <c r="H14996">
        <v>0.55747126436781602</v>
      </c>
      <c r="I14996">
        <v>0.72807017543859698</v>
      </c>
      <c r="J14996" s="1">
        <v>0</v>
      </c>
      <c r="K14996" t="s">
        <v>23241</v>
      </c>
      <c r="L14996" t="s">
        <v>53236</v>
      </c>
      <c r="M14996" t="s">
        <v>53237</v>
      </c>
    </row>
    <row r="14997" spans="1:13">
      <c r="A14997" s="1" t="s">
        <v>17014</v>
      </c>
      <c r="B14997">
        <v>1.6634735552604001E-7</v>
      </c>
      <c r="C14997" s="1">
        <v>2.54959286407365E-6</v>
      </c>
      <c r="D14997">
        <v>0</v>
      </c>
      <c r="E14997">
        <v>0</v>
      </c>
      <c r="F14997">
        <v>6.4516129032258099E-3</v>
      </c>
      <c r="G14997">
        <v>0</v>
      </c>
      <c r="H14997">
        <v>5.4945054945054897E-3</v>
      </c>
      <c r="I14997">
        <v>4.7169811320754698E-3</v>
      </c>
      <c r="J14997" s="1">
        <v>0.59090909090909105</v>
      </c>
      <c r="K14997" t="s">
        <v>23238</v>
      </c>
      <c r="L14997" t="s">
        <v>53238</v>
      </c>
      <c r="M14997" t="s">
        <v>53239</v>
      </c>
    </row>
    <row r="14998" spans="1:13">
      <c r="A14998" s="1" t="s">
        <v>17015</v>
      </c>
      <c r="B14998">
        <v>0</v>
      </c>
      <c r="C14998" s="1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 s="1">
        <v>0.875</v>
      </c>
      <c r="K14998" t="s">
        <v>23242</v>
      </c>
      <c r="L14998" t="s">
        <v>53240</v>
      </c>
      <c r="M14998" t="s">
        <v>53241</v>
      </c>
    </row>
    <row r="14999" spans="1:13">
      <c r="A14999" s="1" t="s">
        <v>17016</v>
      </c>
      <c r="B14999">
        <v>7.4875684460682304E-6</v>
      </c>
      <c r="C14999" s="1">
        <v>1.0860022117947701E-6</v>
      </c>
      <c r="D14999">
        <v>0.125</v>
      </c>
      <c r="E14999">
        <v>0.114457831325301</v>
      </c>
      <c r="F14999">
        <v>0</v>
      </c>
      <c r="G14999">
        <v>1.5151515151515201E-2</v>
      </c>
      <c r="H14999">
        <v>6.25E-2</v>
      </c>
      <c r="I14999">
        <v>8.9552238805970102E-2</v>
      </c>
      <c r="J14999" s="1">
        <v>0</v>
      </c>
      <c r="K14999" t="s">
        <v>23238</v>
      </c>
      <c r="L14999" t="s">
        <v>53242</v>
      </c>
      <c r="M14999" t="s">
        <v>53243</v>
      </c>
    </row>
    <row r="15000" spans="1:13">
      <c r="A15000" s="1" t="s">
        <v>17017</v>
      </c>
      <c r="B15000">
        <v>4.2895630310487097E-8</v>
      </c>
      <c r="C15000" s="1">
        <v>1.05802391929161E-7</v>
      </c>
      <c r="D15000">
        <v>0</v>
      </c>
      <c r="E15000">
        <v>0</v>
      </c>
      <c r="F15000">
        <v>0</v>
      </c>
      <c r="G15000">
        <v>0.22413793103448301</v>
      </c>
      <c r="H15000">
        <v>0</v>
      </c>
      <c r="I15000">
        <v>3.5714285714285698E-2</v>
      </c>
      <c r="J15000" s="1">
        <v>0</v>
      </c>
      <c r="K15000" t="s">
        <v>23240</v>
      </c>
      <c r="L15000" t="s">
        <v>53244</v>
      </c>
      <c r="M15000" t="s">
        <v>53245</v>
      </c>
    </row>
    <row r="15001" spans="1:13">
      <c r="A15001" s="1" t="s">
        <v>17018</v>
      </c>
      <c r="B15001">
        <v>4.8698432824047599E-5</v>
      </c>
      <c r="C15001" s="1">
        <v>2.8520452160416E-5</v>
      </c>
      <c r="D15001">
        <v>0.37096774193548399</v>
      </c>
      <c r="E15001">
        <v>0</v>
      </c>
      <c r="F15001">
        <v>9.2307692307692299E-2</v>
      </c>
      <c r="G15001">
        <v>1.0869565217391301E-2</v>
      </c>
      <c r="H15001">
        <v>6.0747663551401897E-2</v>
      </c>
      <c r="I15001">
        <v>5.0561797752809001E-2</v>
      </c>
      <c r="J15001" s="1">
        <v>0</v>
      </c>
      <c r="K15001" t="s">
        <v>23237</v>
      </c>
      <c r="L15001" t="s">
        <v>53246</v>
      </c>
      <c r="M15001" t="s">
        <v>53247</v>
      </c>
    </row>
    <row r="15002" spans="1:13">
      <c r="A15002" s="1" t="s">
        <v>17019</v>
      </c>
      <c r="B15002">
        <v>5.2269946253877501E-6</v>
      </c>
      <c r="C15002" s="1">
        <v>1.9331709341804701E-12</v>
      </c>
      <c r="D15002">
        <v>6.25E-2</v>
      </c>
      <c r="E15002">
        <v>0.17816091954023</v>
      </c>
      <c r="F15002">
        <v>1.33689839572193E-2</v>
      </c>
      <c r="G15002">
        <v>1.4285714285714299E-2</v>
      </c>
      <c r="H15002">
        <v>1.1111111111111099E-2</v>
      </c>
      <c r="I15002">
        <v>0.01</v>
      </c>
      <c r="J15002" s="1">
        <v>0</v>
      </c>
      <c r="K15002" t="s">
        <v>23242</v>
      </c>
      <c r="L15002" t="s">
        <v>53248</v>
      </c>
      <c r="M15002" t="s">
        <v>53249</v>
      </c>
    </row>
    <row r="15003" spans="1:13">
      <c r="A15003" s="1" t="s">
        <v>17020</v>
      </c>
      <c r="B15003">
        <v>4.3242585450138601E-5</v>
      </c>
      <c r="C15003" s="1">
        <v>4.65114243190839E-6</v>
      </c>
      <c r="D15003">
        <v>4.3478260869565202E-2</v>
      </c>
      <c r="E15003">
        <v>0.21686746987951799</v>
      </c>
      <c r="F15003">
        <v>0</v>
      </c>
      <c r="G15003">
        <v>0</v>
      </c>
      <c r="H15003">
        <v>1.5384615384615399E-2</v>
      </c>
      <c r="I15003">
        <v>7.5757575757575801E-2</v>
      </c>
      <c r="J15003" s="1">
        <v>0</v>
      </c>
      <c r="K15003" t="s">
        <v>23238</v>
      </c>
      <c r="L15003" t="s">
        <v>53250</v>
      </c>
      <c r="M15003" t="s">
        <v>53251</v>
      </c>
    </row>
    <row r="15004" spans="1:13">
      <c r="A15004" s="1" t="s">
        <v>17021</v>
      </c>
      <c r="B15004">
        <v>4.8970757619803801E-5</v>
      </c>
      <c r="C15004" s="1">
        <v>6.5423275469473296E-5</v>
      </c>
      <c r="D15004">
        <v>0.94444444444444398</v>
      </c>
      <c r="E15004">
        <v>0.9765625</v>
      </c>
      <c r="F15004">
        <v>0.98113207547169801</v>
      </c>
      <c r="G15004">
        <v>0.2</v>
      </c>
      <c r="H15004">
        <v>0.97368421052631604</v>
      </c>
      <c r="I15004">
        <v>0.62676056338028197</v>
      </c>
      <c r="J15004" s="1">
        <v>1</v>
      </c>
      <c r="K15004" t="s">
        <v>23238</v>
      </c>
      <c r="L15004" t="s">
        <v>53252</v>
      </c>
      <c r="M15004" t="s">
        <v>53253</v>
      </c>
    </row>
    <row r="15005" spans="1:13">
      <c r="A15005" s="1" t="s">
        <v>17022</v>
      </c>
      <c r="B15005">
        <v>3.2009836302557497E-5</v>
      </c>
      <c r="C15005" s="1">
        <v>5.7782527993649404E-9</v>
      </c>
      <c r="D15005">
        <v>0</v>
      </c>
      <c r="E15005">
        <v>0.2</v>
      </c>
      <c r="F15005">
        <v>0</v>
      </c>
      <c r="G15005">
        <v>0</v>
      </c>
      <c r="H15005">
        <v>1.1494252873563199E-2</v>
      </c>
      <c r="I15005">
        <v>0</v>
      </c>
      <c r="J15005" s="1">
        <v>0</v>
      </c>
      <c r="K15005" t="s">
        <v>23242</v>
      </c>
      <c r="L15005" t="s">
        <v>53254</v>
      </c>
      <c r="M15005" t="s">
        <v>53255</v>
      </c>
    </row>
    <row r="15006" spans="1:13">
      <c r="A15006" s="1" t="s">
        <v>17023</v>
      </c>
      <c r="B15006">
        <v>1.0974015169649799E-5</v>
      </c>
      <c r="C15006" s="1">
        <v>1.253276542244E-5</v>
      </c>
      <c r="D15006">
        <v>1</v>
      </c>
      <c r="E15006">
        <v>0.97826086956521696</v>
      </c>
      <c r="F15006">
        <v>0.87741935483871003</v>
      </c>
      <c r="G15006">
        <v>0.75</v>
      </c>
      <c r="H15006">
        <v>0.70895522388059695</v>
      </c>
      <c r="I15006">
        <v>0.81578947368421095</v>
      </c>
      <c r="J15006" s="1">
        <v>1</v>
      </c>
      <c r="K15006" t="s">
        <v>23238</v>
      </c>
      <c r="L15006" t="s">
        <v>53256</v>
      </c>
      <c r="M15006" t="s">
        <v>53257</v>
      </c>
    </row>
    <row r="15007" spans="1:13">
      <c r="A15007" s="1" t="s">
        <v>17024</v>
      </c>
      <c r="B15007">
        <v>4.5607519653265702E-5</v>
      </c>
      <c r="C15007" s="1">
        <v>8.9187519025512305E-5</v>
      </c>
      <c r="D15007">
        <v>0.109375</v>
      </c>
      <c r="E15007">
        <v>8.6956521739130405E-2</v>
      </c>
      <c r="F15007">
        <v>0.15897435897435899</v>
      </c>
      <c r="G15007">
        <v>0.51785714285714302</v>
      </c>
      <c r="H15007">
        <v>4.08163265306122E-2</v>
      </c>
      <c r="I15007">
        <v>0.16129032258064499</v>
      </c>
      <c r="J15007" s="1">
        <v>0</v>
      </c>
      <c r="K15007" t="s">
        <v>23241</v>
      </c>
      <c r="L15007" t="s">
        <v>53258</v>
      </c>
      <c r="M15007" t="s">
        <v>53259</v>
      </c>
    </row>
    <row r="15008" spans="1:13">
      <c r="A15008" s="1" t="s">
        <v>17025</v>
      </c>
      <c r="B15008">
        <v>2.0579408814206101E-4</v>
      </c>
      <c r="C15008" s="1">
        <v>1.46559307036094E-4</v>
      </c>
      <c r="D15008">
        <v>0.33333333333333298</v>
      </c>
      <c r="E15008">
        <v>0.284810126582278</v>
      </c>
      <c r="F15008">
        <v>0.752941176470588</v>
      </c>
      <c r="G15008">
        <v>0.91935483870967705</v>
      </c>
      <c r="H15008">
        <v>0.69306930693069302</v>
      </c>
      <c r="I15008">
        <v>0.66666666666666696</v>
      </c>
      <c r="J15008" s="1">
        <v>1</v>
      </c>
      <c r="K15008" t="s">
        <v>23241</v>
      </c>
      <c r="L15008" t="s">
        <v>53260</v>
      </c>
      <c r="M15008" t="s">
        <v>53261</v>
      </c>
    </row>
    <row r="15009" spans="1:13">
      <c r="A15009" s="1" t="s">
        <v>17026</v>
      </c>
      <c r="B15009">
        <v>3.0980347745260199E-7</v>
      </c>
      <c r="C15009" s="1">
        <v>1.0489761009657699E-5</v>
      </c>
      <c r="D15009">
        <v>0</v>
      </c>
      <c r="E15009">
        <v>1.0638297872340399E-2</v>
      </c>
      <c r="F15009">
        <v>1.2820512820512799E-2</v>
      </c>
      <c r="G15009">
        <v>0.19230769230769201</v>
      </c>
      <c r="H15009">
        <v>3.1818181818181801E-2</v>
      </c>
      <c r="I15009">
        <v>6.8807339449541302E-2</v>
      </c>
      <c r="J15009" s="1">
        <v>0</v>
      </c>
      <c r="K15009" t="s">
        <v>23240</v>
      </c>
      <c r="L15009" t="s">
        <v>53262</v>
      </c>
      <c r="M15009" t="s">
        <v>53263</v>
      </c>
    </row>
    <row r="15010" spans="1:13">
      <c r="A15010" s="1" t="s">
        <v>17027</v>
      </c>
      <c r="B15010">
        <v>2.7917618948473201E-5</v>
      </c>
      <c r="C15010" s="1">
        <v>7.5164315381512898E-5</v>
      </c>
      <c r="D15010">
        <v>0.75806451612903203</v>
      </c>
      <c r="E15010">
        <v>0.93333333333333302</v>
      </c>
      <c r="F15010">
        <v>0.89119170984455998</v>
      </c>
      <c r="G15010">
        <v>1</v>
      </c>
      <c r="H15010">
        <v>0.90500000000000003</v>
      </c>
      <c r="I15010">
        <v>0.974683544303797</v>
      </c>
      <c r="J15010" s="1">
        <v>1</v>
      </c>
      <c r="K15010" t="s">
        <v>23240</v>
      </c>
      <c r="L15010" t="s">
        <v>53264</v>
      </c>
      <c r="M15010" t="s">
        <v>53265</v>
      </c>
    </row>
    <row r="15011" spans="1:13">
      <c r="A15011" s="1" t="s">
        <v>17028</v>
      </c>
      <c r="B15011">
        <v>4.60793294023221E-5</v>
      </c>
      <c r="C15011" s="1">
        <v>1.1817239179793E-6</v>
      </c>
      <c r="D15011">
        <v>1.85185185185185E-2</v>
      </c>
      <c r="E15011">
        <v>0.44736842105263203</v>
      </c>
      <c r="F15011">
        <v>0</v>
      </c>
      <c r="G15011">
        <v>0</v>
      </c>
      <c r="H15011">
        <v>0</v>
      </c>
      <c r="I15011">
        <v>0</v>
      </c>
      <c r="J15011" s="1" t="s">
        <v>23229</v>
      </c>
      <c r="K15011" t="s">
        <v>23241</v>
      </c>
      <c r="L15011" t="s">
        <v>53266</v>
      </c>
      <c r="M15011" t="s">
        <v>53267</v>
      </c>
    </row>
    <row r="15012" spans="1:13">
      <c r="A15012" s="1" t="s">
        <v>17029</v>
      </c>
      <c r="B15012">
        <v>1.5980191838397501E-4</v>
      </c>
      <c r="C15012" s="1">
        <v>1.14558470261366E-7</v>
      </c>
      <c r="D15012">
        <v>0.91071428571428603</v>
      </c>
      <c r="E15012">
        <v>0.818965517241379</v>
      </c>
      <c r="F15012">
        <v>0.97777777777777797</v>
      </c>
      <c r="G15012">
        <v>0.89655172413793105</v>
      </c>
      <c r="H15012">
        <v>0.83333333333333304</v>
      </c>
      <c r="I15012">
        <v>0.89772727272727304</v>
      </c>
      <c r="J15012" s="1">
        <v>1</v>
      </c>
      <c r="K15012" t="s">
        <v>23240</v>
      </c>
      <c r="L15012" t="s">
        <v>53268</v>
      </c>
      <c r="M15012" t="s">
        <v>53269</v>
      </c>
    </row>
    <row r="15013" spans="1:13">
      <c r="A15013" s="1" t="s">
        <v>17030</v>
      </c>
      <c r="B15013">
        <v>3.2761181419941899E-4</v>
      </c>
      <c r="C15013" s="1">
        <v>1.06371091493922E-5</v>
      </c>
      <c r="D15013">
        <v>3.5714285714285698E-2</v>
      </c>
      <c r="E15013">
        <v>0.40361445783132499</v>
      </c>
      <c r="F15013">
        <v>2.7027027027026998E-3</v>
      </c>
      <c r="G15013">
        <v>0</v>
      </c>
      <c r="H15013">
        <v>0</v>
      </c>
      <c r="I15013">
        <v>0</v>
      </c>
      <c r="J15013" s="1">
        <v>0</v>
      </c>
      <c r="K15013" t="s">
        <v>23242</v>
      </c>
      <c r="L15013" t="s">
        <v>53270</v>
      </c>
      <c r="M15013" t="s">
        <v>53271</v>
      </c>
    </row>
    <row r="15014" spans="1:13">
      <c r="A15014" s="1" t="s">
        <v>17031</v>
      </c>
      <c r="B15014">
        <v>0</v>
      </c>
      <c r="C15014" s="1">
        <v>0</v>
      </c>
      <c r="D15014">
        <v>1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 s="1">
        <v>9.0909090909090898E-2</v>
      </c>
      <c r="K15014" t="s">
        <v>23240</v>
      </c>
      <c r="L15014" t="s">
        <v>53272</v>
      </c>
      <c r="M15014" t="s">
        <v>53273</v>
      </c>
    </row>
    <row r="15015" spans="1:13">
      <c r="A15015" s="1" t="s">
        <v>17032</v>
      </c>
      <c r="B15015">
        <v>1.56803874853662E-6</v>
      </c>
      <c r="C15015" s="1">
        <v>4.7159153657873798E-7</v>
      </c>
      <c r="D15015">
        <v>0.96296296296296302</v>
      </c>
      <c r="E15015">
        <v>1</v>
      </c>
      <c r="F15015">
        <v>0.95348837209302295</v>
      </c>
      <c r="G15015">
        <v>1</v>
      </c>
      <c r="H15015">
        <v>1</v>
      </c>
      <c r="I15015">
        <v>0.9375</v>
      </c>
      <c r="J15015" s="1" t="s">
        <v>23229</v>
      </c>
      <c r="K15015" t="s">
        <v>23238</v>
      </c>
      <c r="L15015" t="s">
        <v>53274</v>
      </c>
      <c r="M15015" t="s">
        <v>53275</v>
      </c>
    </row>
    <row r="15016" spans="1:13">
      <c r="A15016" s="1" t="s">
        <v>17033</v>
      </c>
      <c r="B15016">
        <v>3.2842310543945899E-6</v>
      </c>
      <c r="C15016" s="1">
        <v>1.3650784796933401E-5</v>
      </c>
      <c r="D15016">
        <v>0.44827586206896602</v>
      </c>
      <c r="E15016">
        <v>0.21341463414634099</v>
      </c>
      <c r="F15016">
        <v>0.51937984496124001</v>
      </c>
      <c r="G15016">
        <v>0.452380952380952</v>
      </c>
      <c r="H15016">
        <v>0.69354838709677402</v>
      </c>
      <c r="I15016">
        <v>0.79411764705882304</v>
      </c>
      <c r="J15016" s="1" t="s">
        <v>23229</v>
      </c>
      <c r="K15016" t="s">
        <v>23240</v>
      </c>
      <c r="L15016" t="s">
        <v>53276</v>
      </c>
      <c r="M15016" t="s">
        <v>53277</v>
      </c>
    </row>
    <row r="15017" spans="1:13">
      <c r="A15017" s="1" t="s">
        <v>17034</v>
      </c>
      <c r="B15017">
        <v>9.6092117845425405E-6</v>
      </c>
      <c r="C15017" s="1">
        <v>1.54288927990069E-5</v>
      </c>
      <c r="D15017">
        <v>0.62962962962962998</v>
      </c>
      <c r="E15017">
        <v>0.25333333333333302</v>
      </c>
      <c r="F15017">
        <v>0.97278911564625803</v>
      </c>
      <c r="G15017">
        <v>1</v>
      </c>
      <c r="H15017">
        <v>0.93382352941176505</v>
      </c>
      <c r="I15017">
        <v>1</v>
      </c>
      <c r="J15017" s="1">
        <v>1</v>
      </c>
      <c r="K15017" t="s">
        <v>23238</v>
      </c>
      <c r="L15017" t="s">
        <v>53278</v>
      </c>
      <c r="M15017" t="s">
        <v>53279</v>
      </c>
    </row>
    <row r="15018" spans="1:13">
      <c r="A15018" s="1" t="s">
        <v>17035</v>
      </c>
      <c r="B15018">
        <v>2.79705663092975E-4</v>
      </c>
      <c r="C15018" s="1">
        <v>9.4308014370086398E-5</v>
      </c>
      <c r="D15018">
        <v>0.51612903225806495</v>
      </c>
      <c r="E15018">
        <v>0.58433734939758997</v>
      </c>
      <c r="F15018">
        <v>0.39939024390243899</v>
      </c>
      <c r="G15018">
        <v>0.90243902439024404</v>
      </c>
      <c r="H15018">
        <v>0.54639175257731998</v>
      </c>
      <c r="I15018">
        <v>0.85507246376811596</v>
      </c>
      <c r="J15018" s="1">
        <v>1</v>
      </c>
      <c r="K15018" t="s">
        <v>23241</v>
      </c>
      <c r="L15018" t="s">
        <v>53280</v>
      </c>
      <c r="M15018" t="s">
        <v>53281</v>
      </c>
    </row>
    <row r="15019" spans="1:13">
      <c r="A15019" s="1" t="s">
        <v>17036</v>
      </c>
      <c r="B15019">
        <v>5.8252077642392101E-6</v>
      </c>
      <c r="C15019" s="1">
        <v>1.01052377733674E-5</v>
      </c>
      <c r="D15019">
        <v>0.77777777777777801</v>
      </c>
      <c r="E15019">
        <v>0.75</v>
      </c>
      <c r="F15019">
        <v>0.91500000000000004</v>
      </c>
      <c r="G15019">
        <v>0.43421052631578899</v>
      </c>
      <c r="H15019">
        <v>0.85882352941176499</v>
      </c>
      <c r="I15019">
        <v>0.87931034482758597</v>
      </c>
      <c r="J15019" s="1">
        <v>1</v>
      </c>
      <c r="K15019" t="s">
        <v>23237</v>
      </c>
      <c r="L15019" t="s">
        <v>53282</v>
      </c>
      <c r="M15019" t="s">
        <v>53283</v>
      </c>
    </row>
    <row r="15020" spans="1:13">
      <c r="A15020" s="1" t="s">
        <v>17037</v>
      </c>
      <c r="B15020">
        <v>1.4757724053607601E-6</v>
      </c>
      <c r="C15020" s="1">
        <v>8.3798096873812299E-6</v>
      </c>
      <c r="D15020">
        <v>0.32500000000000001</v>
      </c>
      <c r="E15020">
        <v>0.1875</v>
      </c>
      <c r="F15020">
        <v>7.9207920792079195E-2</v>
      </c>
      <c r="G15020">
        <v>0</v>
      </c>
      <c r="H15020">
        <v>0</v>
      </c>
      <c r="I15020">
        <v>4.9019607843137303E-2</v>
      </c>
      <c r="J15020" s="1" t="s">
        <v>23229</v>
      </c>
      <c r="K15020" t="s">
        <v>23237</v>
      </c>
      <c r="L15020" t="s">
        <v>53284</v>
      </c>
      <c r="M15020" t="s">
        <v>53285</v>
      </c>
    </row>
    <row r="15021" spans="1:13">
      <c r="A15021" s="1" t="s">
        <v>17038</v>
      </c>
      <c r="B15021">
        <v>2.0097993789130501E-5</v>
      </c>
      <c r="C15021" s="1">
        <v>2.8636084228917201E-5</v>
      </c>
      <c r="D15021">
        <v>0.75806451612903203</v>
      </c>
      <c r="E15021">
        <v>0.97023809523809501</v>
      </c>
      <c r="F15021">
        <v>0.87113402061855705</v>
      </c>
      <c r="G15021">
        <v>0.77884615384615397</v>
      </c>
      <c r="H15021">
        <v>0.83944954128440397</v>
      </c>
      <c r="I15021">
        <v>0.85</v>
      </c>
      <c r="J15021" s="1">
        <v>1</v>
      </c>
      <c r="K15021" t="s">
        <v>23238</v>
      </c>
      <c r="L15021" t="s">
        <v>53286</v>
      </c>
      <c r="M15021" t="s">
        <v>53287</v>
      </c>
    </row>
    <row r="15022" spans="1:13">
      <c r="A15022" s="1" t="s">
        <v>17039</v>
      </c>
      <c r="B15022">
        <v>1.35701662865928E-7</v>
      </c>
      <c r="C15022" s="1">
        <v>2.5048423448010602E-5</v>
      </c>
      <c r="D15022">
        <v>0</v>
      </c>
      <c r="E15022">
        <v>6.0975609756097598E-3</v>
      </c>
      <c r="F15022">
        <v>0</v>
      </c>
      <c r="G15022">
        <v>0.4375</v>
      </c>
      <c r="H15022">
        <v>1.7647058823529401E-2</v>
      </c>
      <c r="I15022">
        <v>9.375E-2</v>
      </c>
      <c r="J15022" s="1">
        <v>0</v>
      </c>
      <c r="K15022" t="s">
        <v>23240</v>
      </c>
      <c r="L15022" t="s">
        <v>53288</v>
      </c>
      <c r="M15022" t="s">
        <v>53289</v>
      </c>
    </row>
    <row r="15023" spans="1:13">
      <c r="A15023" s="1" t="s">
        <v>17040</v>
      </c>
      <c r="B15023">
        <v>8.4995935748786795E-6</v>
      </c>
      <c r="C15023" s="1">
        <v>4.9593372398794498E-5</v>
      </c>
      <c r="D15023">
        <v>0.72</v>
      </c>
      <c r="E15023">
        <v>0.78488372093023295</v>
      </c>
      <c r="F15023">
        <v>0.71830985915492995</v>
      </c>
      <c r="G15023">
        <v>0.94642857142857095</v>
      </c>
      <c r="H15023">
        <v>0.43292682926829301</v>
      </c>
      <c r="I15023">
        <v>0.7</v>
      </c>
      <c r="J15023" s="1">
        <v>0</v>
      </c>
      <c r="K15023" t="s">
        <v>23238</v>
      </c>
      <c r="L15023" t="s">
        <v>53290</v>
      </c>
      <c r="M15023" t="s">
        <v>53291</v>
      </c>
    </row>
    <row r="15024" spans="1:13">
      <c r="A15024" s="1" t="s">
        <v>17041</v>
      </c>
      <c r="B15024">
        <v>2.21100473633211E-5</v>
      </c>
      <c r="C15024" s="1">
        <v>1.2240897178121299E-4</v>
      </c>
      <c r="D15024">
        <v>1</v>
      </c>
      <c r="E15024">
        <v>1</v>
      </c>
      <c r="F15024">
        <v>0.89644970414201197</v>
      </c>
      <c r="G15024">
        <v>0.96296296296296302</v>
      </c>
      <c r="H15024">
        <v>0.52439024390243905</v>
      </c>
      <c r="I15024">
        <v>0.89285714285714302</v>
      </c>
      <c r="J15024" s="1">
        <v>1</v>
      </c>
      <c r="K15024" t="s">
        <v>23238</v>
      </c>
      <c r="L15024" t="s">
        <v>53292</v>
      </c>
      <c r="M15024" t="s">
        <v>53293</v>
      </c>
    </row>
    <row r="15025" spans="1:13">
      <c r="A15025" s="1" t="s">
        <v>17042</v>
      </c>
      <c r="B15025">
        <v>6.7968486551815004E-7</v>
      </c>
      <c r="C15025" s="1">
        <v>4.7941901060244196E-7</v>
      </c>
      <c r="D15025">
        <v>4.3478260869565202E-2</v>
      </c>
      <c r="E15025">
        <v>0.15</v>
      </c>
      <c r="F15025">
        <v>1.3986013986014E-2</v>
      </c>
      <c r="G15025">
        <v>0</v>
      </c>
      <c r="H15025">
        <v>0</v>
      </c>
      <c r="I15025">
        <v>0</v>
      </c>
      <c r="J15025" s="1">
        <v>0</v>
      </c>
      <c r="K15025" t="s">
        <v>23241</v>
      </c>
      <c r="L15025" t="s">
        <v>53294</v>
      </c>
      <c r="M15025" t="s">
        <v>53295</v>
      </c>
    </row>
    <row r="15026" spans="1:13">
      <c r="A15026" s="1" t="s">
        <v>17043</v>
      </c>
      <c r="B15026">
        <v>2.32757027119172E-4</v>
      </c>
      <c r="C15026" s="1">
        <v>6.2186671940065794E-5</v>
      </c>
      <c r="D15026">
        <v>0.85714285714285698</v>
      </c>
      <c r="E15026">
        <v>0.29166666666666702</v>
      </c>
      <c r="F15026">
        <v>0.99509803921568596</v>
      </c>
      <c r="G15026">
        <v>0.97872340425531901</v>
      </c>
      <c r="H15026">
        <v>0.99509803921568596</v>
      </c>
      <c r="I15026">
        <v>0.99038461538461497</v>
      </c>
      <c r="J15026" s="1" t="s">
        <v>23229</v>
      </c>
      <c r="K15026" t="s">
        <v>23240</v>
      </c>
      <c r="L15026" t="s">
        <v>53296</v>
      </c>
      <c r="M15026" t="s">
        <v>53297</v>
      </c>
    </row>
    <row r="15027" spans="1:13">
      <c r="A15027" s="1" t="s">
        <v>17044</v>
      </c>
      <c r="B15027">
        <v>9.0750494038424402E-7</v>
      </c>
      <c r="C15027" s="1">
        <v>3.6675525921738201E-4</v>
      </c>
      <c r="D15027">
        <v>4.6875E-2</v>
      </c>
      <c r="E15027">
        <v>5.2083333333333296E-3</v>
      </c>
      <c r="F15027">
        <v>1.2820512820512799E-2</v>
      </c>
      <c r="G15027">
        <v>8.6206896551724102E-2</v>
      </c>
      <c r="H15027">
        <v>0.234513274336283</v>
      </c>
      <c r="I15027">
        <v>6.6371681415929196E-2</v>
      </c>
      <c r="J15027" s="1">
        <v>0</v>
      </c>
      <c r="K15027" t="s">
        <v>23242</v>
      </c>
      <c r="L15027" t="s">
        <v>53298</v>
      </c>
      <c r="M15027" t="s">
        <v>53299</v>
      </c>
    </row>
    <row r="15028" spans="1:13">
      <c r="A15028" s="1" t="s">
        <v>17045</v>
      </c>
      <c r="B15028">
        <v>1.3348499775264101E-6</v>
      </c>
      <c r="C15028" s="1">
        <v>8.9549718808411802E-6</v>
      </c>
      <c r="D15028">
        <v>0.98387096774193505</v>
      </c>
      <c r="E15028">
        <v>0.99462365591397806</v>
      </c>
      <c r="F15028">
        <v>0.994871794871795</v>
      </c>
      <c r="G15028">
        <v>0.99</v>
      </c>
      <c r="H15028">
        <v>0.99107142857142905</v>
      </c>
      <c r="I15028">
        <v>0.97083333333333299</v>
      </c>
      <c r="J15028" s="1">
        <v>4.5454545454545497E-2</v>
      </c>
      <c r="K15028" t="s">
        <v>23238</v>
      </c>
      <c r="L15028" t="s">
        <v>53300</v>
      </c>
      <c r="M15028" t="s">
        <v>53301</v>
      </c>
    </row>
    <row r="15029" spans="1:13">
      <c r="A15029" s="1" t="s">
        <v>17046</v>
      </c>
      <c r="B15029">
        <v>2.0805418052073598E-5</v>
      </c>
      <c r="C15029" s="1">
        <v>8.6077316408076805E-5</v>
      </c>
      <c r="D15029">
        <v>0.88333333333333297</v>
      </c>
      <c r="E15029">
        <v>0.94578313253012003</v>
      </c>
      <c r="F15029">
        <v>0.88392857142857095</v>
      </c>
      <c r="G15029">
        <v>0.92857142857142905</v>
      </c>
      <c r="H15029">
        <v>0.51204819277108404</v>
      </c>
      <c r="I15029">
        <v>0.72115384615384603</v>
      </c>
      <c r="J15029" s="1" t="s">
        <v>23229</v>
      </c>
      <c r="K15029" t="s">
        <v>23241</v>
      </c>
      <c r="L15029" t="s">
        <v>53302</v>
      </c>
      <c r="M15029" t="s">
        <v>53303</v>
      </c>
    </row>
    <row r="15030" spans="1:13">
      <c r="A15030" s="1" t="s">
        <v>17047</v>
      </c>
      <c r="B15030">
        <v>2.55376084589556E-5</v>
      </c>
      <c r="C15030" s="1">
        <v>6.4383489285712696E-7</v>
      </c>
      <c r="D15030">
        <v>0.83870967741935498</v>
      </c>
      <c r="E15030">
        <v>0.96875</v>
      </c>
      <c r="F15030">
        <v>0.9375</v>
      </c>
      <c r="G15030">
        <v>1</v>
      </c>
      <c r="H15030">
        <v>0.934782608695652</v>
      </c>
      <c r="I15030">
        <v>0.63888888888888895</v>
      </c>
      <c r="J15030" s="1">
        <v>1</v>
      </c>
      <c r="K15030" t="s">
        <v>23241</v>
      </c>
      <c r="L15030" t="s">
        <v>53304</v>
      </c>
      <c r="M15030" t="s">
        <v>53305</v>
      </c>
    </row>
    <row r="15031" spans="1:13">
      <c r="A15031" s="1" t="s">
        <v>17048</v>
      </c>
      <c r="B15031">
        <v>3.0787821721085199E-6</v>
      </c>
      <c r="C15031" s="1">
        <v>2.3026209566735299E-5</v>
      </c>
      <c r="D15031">
        <v>0.98333333333333295</v>
      </c>
      <c r="E15031">
        <v>1</v>
      </c>
      <c r="F15031">
        <v>0.872282608695652</v>
      </c>
      <c r="G15031">
        <v>0.97826086956521696</v>
      </c>
      <c r="H15031">
        <v>0.95408163265306101</v>
      </c>
      <c r="I15031">
        <v>0.98</v>
      </c>
      <c r="J15031" s="1">
        <v>1</v>
      </c>
      <c r="K15031" t="s">
        <v>23238</v>
      </c>
      <c r="L15031" t="s">
        <v>53306</v>
      </c>
      <c r="M15031" t="s">
        <v>53307</v>
      </c>
    </row>
    <row r="15032" spans="1:13">
      <c r="A15032" s="1" t="s">
        <v>17049</v>
      </c>
      <c r="B15032">
        <v>5.2028564158427795E-7</v>
      </c>
      <c r="C15032" s="1">
        <v>1.3492701421815801E-5</v>
      </c>
      <c r="D15032">
        <v>1.6666666666666701E-2</v>
      </c>
      <c r="E15032">
        <v>0</v>
      </c>
      <c r="F15032">
        <v>2.7624309392265199E-2</v>
      </c>
      <c r="G15032">
        <v>0.01</v>
      </c>
      <c r="H15032">
        <v>5.2083333333333301E-2</v>
      </c>
      <c r="I15032">
        <v>0</v>
      </c>
      <c r="J15032" s="1">
        <v>0</v>
      </c>
      <c r="K15032" t="s">
        <v>23237</v>
      </c>
      <c r="L15032" t="s">
        <v>53308</v>
      </c>
      <c r="M15032" t="s">
        <v>53309</v>
      </c>
    </row>
    <row r="15033" spans="1:13">
      <c r="A15033" s="1" t="s">
        <v>17050</v>
      </c>
      <c r="B15033">
        <v>1.9848784884791899E-5</v>
      </c>
      <c r="C15033" s="1">
        <v>6.4954212479868402E-6</v>
      </c>
      <c r="D15033">
        <v>0.125</v>
      </c>
      <c r="E15033">
        <v>3.1578947368421102E-2</v>
      </c>
      <c r="F15033">
        <v>1.3020833333333299E-2</v>
      </c>
      <c r="G15033">
        <v>0</v>
      </c>
      <c r="H15033">
        <v>0</v>
      </c>
      <c r="I15033">
        <v>1.6129032258064498E-2</v>
      </c>
      <c r="J15033" s="1" t="s">
        <v>23229</v>
      </c>
      <c r="K15033" t="s">
        <v>23238</v>
      </c>
      <c r="L15033" t="s">
        <v>53310</v>
      </c>
      <c r="M15033" t="s">
        <v>53311</v>
      </c>
    </row>
    <row r="15034" spans="1:13">
      <c r="A15034" s="1" t="s">
        <v>17051</v>
      </c>
      <c r="B15034">
        <v>4.1179109905957101E-6</v>
      </c>
      <c r="C15034" s="1">
        <v>8.0869351197241493E-6</v>
      </c>
      <c r="D15034">
        <v>0</v>
      </c>
      <c r="E15034">
        <v>2.4691358024691398E-2</v>
      </c>
      <c r="F15034">
        <v>7.5187969924812E-3</v>
      </c>
      <c r="G15034">
        <v>6.6666666666666693E-2</v>
      </c>
      <c r="H15034">
        <v>0.104166666666667</v>
      </c>
      <c r="I15034">
        <v>1.5151515151515201E-2</v>
      </c>
      <c r="J15034" s="1">
        <v>0</v>
      </c>
      <c r="K15034" t="s">
        <v>23242</v>
      </c>
      <c r="L15034" t="s">
        <v>53312</v>
      </c>
      <c r="M15034" t="s">
        <v>53313</v>
      </c>
    </row>
    <row r="15035" spans="1:13">
      <c r="A15035" s="1" t="s">
        <v>17052</v>
      </c>
      <c r="B15035">
        <v>7.5993128533825404E-7</v>
      </c>
      <c r="C15035" s="1">
        <v>1.68390976766285E-5</v>
      </c>
      <c r="D15035">
        <v>1</v>
      </c>
      <c r="E15035">
        <v>0.99342105263157898</v>
      </c>
      <c r="F15035">
        <v>0.91616766467065902</v>
      </c>
      <c r="G15035">
        <v>1</v>
      </c>
      <c r="H15035">
        <v>1</v>
      </c>
      <c r="I15035">
        <v>1</v>
      </c>
      <c r="J15035" s="1" t="s">
        <v>23229</v>
      </c>
      <c r="K15035" t="s">
        <v>23238</v>
      </c>
      <c r="L15035" t="s">
        <v>53314</v>
      </c>
      <c r="M15035" t="s">
        <v>53315</v>
      </c>
    </row>
    <row r="15036" spans="1:13">
      <c r="A15036" s="1" t="s">
        <v>17053</v>
      </c>
      <c r="B15036">
        <v>2.2756404826521899E-7</v>
      </c>
      <c r="C15036" s="1">
        <v>2.5345884765320801E-4</v>
      </c>
      <c r="D15036">
        <v>1</v>
      </c>
      <c r="E15036">
        <v>0.8</v>
      </c>
      <c r="F15036">
        <v>0.612403100775194</v>
      </c>
      <c r="G15036">
        <v>0</v>
      </c>
      <c r="H15036">
        <v>0.32432432432432401</v>
      </c>
      <c r="I15036">
        <v>7.2463768115942004E-2</v>
      </c>
      <c r="J15036" s="1" t="s">
        <v>23229</v>
      </c>
      <c r="K15036" t="s">
        <v>23242</v>
      </c>
      <c r="L15036" t="s">
        <v>53316</v>
      </c>
      <c r="M15036" t="s">
        <v>53317</v>
      </c>
    </row>
    <row r="15037" spans="1:13">
      <c r="A15037" s="1" t="s">
        <v>17054</v>
      </c>
      <c r="B15037">
        <v>1.0069641855553699E-6</v>
      </c>
      <c r="C15037" s="1">
        <v>1.3696848983553401E-4</v>
      </c>
      <c r="D15037">
        <v>0.112903225806452</v>
      </c>
      <c r="E15037">
        <v>0</v>
      </c>
      <c r="F15037">
        <v>3.2163742690058499E-2</v>
      </c>
      <c r="G15037">
        <v>0.141025641025641</v>
      </c>
      <c r="H15037">
        <v>4.7872340425531901E-2</v>
      </c>
      <c r="I15037">
        <v>0.25675675675675702</v>
      </c>
      <c r="J15037" s="1">
        <v>0</v>
      </c>
      <c r="K15037" t="s">
        <v>23238</v>
      </c>
      <c r="L15037" t="s">
        <v>53318</v>
      </c>
      <c r="M15037" t="s">
        <v>53319</v>
      </c>
    </row>
    <row r="15038" spans="1:13">
      <c r="A15038" s="1" t="s">
        <v>17055</v>
      </c>
      <c r="B15038">
        <v>1.0765626220243101E-7</v>
      </c>
      <c r="C15038" s="1">
        <v>1.48844135630208E-6</v>
      </c>
      <c r="D15038">
        <v>1</v>
      </c>
      <c r="E15038">
        <v>1</v>
      </c>
      <c r="F15038">
        <v>0.86521739130434805</v>
      </c>
      <c r="G15038">
        <v>1</v>
      </c>
      <c r="H15038">
        <v>0.797619047619048</v>
      </c>
      <c r="I15038">
        <v>0.98979591836734704</v>
      </c>
      <c r="J15038" s="1" t="s">
        <v>23229</v>
      </c>
      <c r="K15038" t="s">
        <v>23241</v>
      </c>
      <c r="L15038" t="s">
        <v>53320</v>
      </c>
      <c r="M15038" t="s">
        <v>53321</v>
      </c>
    </row>
    <row r="15039" spans="1:13">
      <c r="A15039" s="1" t="s">
        <v>17056</v>
      </c>
      <c r="B15039">
        <v>1.3155976840214701E-4</v>
      </c>
      <c r="C15039" s="1">
        <v>2.54018765864962E-5</v>
      </c>
      <c r="D15039">
        <v>0.78571428571428603</v>
      </c>
      <c r="E15039">
        <v>0.109756097560976</v>
      </c>
      <c r="F15039">
        <v>0.97321428571428603</v>
      </c>
      <c r="G15039">
        <v>0.96875</v>
      </c>
      <c r="H15039">
        <v>0.98795180722891596</v>
      </c>
      <c r="I15039">
        <v>0.78409090909090895</v>
      </c>
      <c r="J15039" s="1" t="s">
        <v>23229</v>
      </c>
      <c r="K15039" t="s">
        <v>23238</v>
      </c>
      <c r="L15039" t="s">
        <v>53322</v>
      </c>
      <c r="M15039" t="s">
        <v>53323</v>
      </c>
    </row>
    <row r="15040" spans="1:13">
      <c r="A15040" s="1" t="s">
        <v>17057</v>
      </c>
      <c r="B15040">
        <v>1.74567910111221E-6</v>
      </c>
      <c r="C15040" s="1">
        <v>2.3335713699729401E-5</v>
      </c>
      <c r="D15040">
        <v>0.15625</v>
      </c>
      <c r="E15040">
        <v>2.1052631578947399E-2</v>
      </c>
      <c r="F15040">
        <v>4.3715846994535498E-2</v>
      </c>
      <c r="G15040">
        <v>0</v>
      </c>
      <c r="H15040">
        <v>1.1494252873563199E-2</v>
      </c>
      <c r="I15040">
        <v>0</v>
      </c>
      <c r="J15040" s="1">
        <v>0</v>
      </c>
      <c r="K15040" t="s">
        <v>23241</v>
      </c>
      <c r="L15040" t="s">
        <v>53324</v>
      </c>
      <c r="M15040" t="s">
        <v>53325</v>
      </c>
    </row>
    <row r="15041" spans="1:13">
      <c r="A15041" s="1" t="s">
        <v>17058</v>
      </c>
      <c r="B15041">
        <v>4.9145703084998099E-8</v>
      </c>
      <c r="C15041" s="1">
        <v>3.1444840943678702E-8</v>
      </c>
      <c r="D15041">
        <v>0</v>
      </c>
      <c r="E15041">
        <v>0</v>
      </c>
      <c r="F15041">
        <v>0</v>
      </c>
      <c r="G15041">
        <v>0</v>
      </c>
      <c r="H15041">
        <v>2.9761904761904798E-2</v>
      </c>
      <c r="I15041">
        <v>9.0909090909090905E-3</v>
      </c>
      <c r="J15041" s="1">
        <v>0.5</v>
      </c>
      <c r="K15041" t="s">
        <v>23238</v>
      </c>
      <c r="L15041" t="s">
        <v>53326</v>
      </c>
      <c r="M15041" t="s">
        <v>53327</v>
      </c>
    </row>
    <row r="15042" spans="1:13">
      <c r="A15042" s="1" t="s">
        <v>17059</v>
      </c>
      <c r="B15042">
        <v>9.8883938057895299E-5</v>
      </c>
      <c r="C15042" s="1">
        <v>1.1996604091656201E-5</v>
      </c>
      <c r="D15042">
        <v>0.63793103448275901</v>
      </c>
      <c r="E15042">
        <v>0.63440860215053796</v>
      </c>
      <c r="F15042">
        <v>0.98648648648648696</v>
      </c>
      <c r="G15042">
        <v>0.97560975609756095</v>
      </c>
      <c r="H15042">
        <v>0.99494949494949503</v>
      </c>
      <c r="I15042">
        <v>0.93918918918918903</v>
      </c>
      <c r="J15042" s="1" t="s">
        <v>23229</v>
      </c>
      <c r="K15042" t="s">
        <v>23238</v>
      </c>
      <c r="L15042" t="s">
        <v>53328</v>
      </c>
      <c r="M15042" t="s">
        <v>53329</v>
      </c>
    </row>
    <row r="15043" spans="1:13">
      <c r="A15043" s="1" t="s">
        <v>17060</v>
      </c>
      <c r="B15043">
        <v>2.5853484846388101E-4</v>
      </c>
      <c r="C15043" s="1">
        <v>5.8912545360277703E-7</v>
      </c>
      <c r="D15043">
        <v>0.86666666666666703</v>
      </c>
      <c r="E15043">
        <v>0.55494505494505497</v>
      </c>
      <c r="F15043">
        <v>0.69142857142857095</v>
      </c>
      <c r="G15043">
        <v>0.98648648648648696</v>
      </c>
      <c r="H15043">
        <v>0.72988505747126398</v>
      </c>
      <c r="I15043">
        <v>0.90697674418604601</v>
      </c>
      <c r="J15043" s="1">
        <v>1</v>
      </c>
      <c r="K15043" t="s">
        <v>23240</v>
      </c>
      <c r="L15043" t="s">
        <v>53330</v>
      </c>
      <c r="M15043" t="s">
        <v>53331</v>
      </c>
    </row>
    <row r="15044" spans="1:13">
      <c r="A15044" s="1" t="s">
        <v>17061</v>
      </c>
      <c r="B15044">
        <v>1.2648580243453101E-4</v>
      </c>
      <c r="C15044" s="1">
        <v>9.4854985326030996E-6</v>
      </c>
      <c r="D15044">
        <v>0.88888888888888895</v>
      </c>
      <c r="E15044">
        <v>0.72580645161290303</v>
      </c>
      <c r="F15044">
        <v>0.98611111111111105</v>
      </c>
      <c r="G15044">
        <v>0.97959183673469397</v>
      </c>
      <c r="H15044">
        <v>1</v>
      </c>
      <c r="I15044">
        <v>0.98</v>
      </c>
      <c r="J15044" s="1" t="s">
        <v>23229</v>
      </c>
      <c r="K15044" t="s">
        <v>23238</v>
      </c>
      <c r="L15044" t="s">
        <v>53332</v>
      </c>
      <c r="M15044" t="s">
        <v>53333</v>
      </c>
    </row>
    <row r="15045" spans="1:13">
      <c r="A15045" s="1" t="s">
        <v>17062</v>
      </c>
      <c r="B15045">
        <v>1.9326351028721699E-4</v>
      </c>
      <c r="C15045" s="1">
        <v>7.2423783155584303E-7</v>
      </c>
      <c r="D15045">
        <v>0</v>
      </c>
      <c r="E15045">
        <v>0.436708860759494</v>
      </c>
      <c r="F15045">
        <v>0</v>
      </c>
      <c r="G15045">
        <v>3.4482758620689703E-2</v>
      </c>
      <c r="H15045">
        <v>0</v>
      </c>
      <c r="I15045">
        <v>0</v>
      </c>
      <c r="J15045" s="1" t="s">
        <v>23229</v>
      </c>
      <c r="K15045" t="s">
        <v>23237</v>
      </c>
      <c r="L15045" t="s">
        <v>53334</v>
      </c>
      <c r="M15045" t="s">
        <v>53335</v>
      </c>
    </row>
    <row r="15046" spans="1:13">
      <c r="A15046" s="1" t="s">
        <v>17063</v>
      </c>
      <c r="B15046">
        <v>2.5999202417696399E-6</v>
      </c>
      <c r="C15046" s="1">
        <v>6.5554557307272694E-5</v>
      </c>
      <c r="D15046">
        <v>1</v>
      </c>
      <c r="E15046">
        <v>0.99285714285714299</v>
      </c>
      <c r="F15046">
        <v>0.87671232876712302</v>
      </c>
      <c r="G15046">
        <v>0.9</v>
      </c>
      <c r="H15046">
        <v>0.80357142857142905</v>
      </c>
      <c r="I15046">
        <v>0.9</v>
      </c>
      <c r="J15046" s="1">
        <v>1</v>
      </c>
      <c r="K15046" t="s">
        <v>23238</v>
      </c>
      <c r="L15046" t="s">
        <v>53336</v>
      </c>
      <c r="M15046" t="s">
        <v>53337</v>
      </c>
    </row>
    <row r="15047" spans="1:13">
      <c r="A15047" s="1" t="s">
        <v>17064</v>
      </c>
      <c r="B15047">
        <v>3.4677892167330397E-5</v>
      </c>
      <c r="C15047" s="1">
        <v>7.7059481602790005E-5</v>
      </c>
      <c r="D15047">
        <v>0</v>
      </c>
      <c r="E15047">
        <v>0</v>
      </c>
      <c r="F15047">
        <v>0</v>
      </c>
      <c r="G15047">
        <v>0.240384615384615</v>
      </c>
      <c r="H15047">
        <v>1.3761467889908299E-2</v>
      </c>
      <c r="I15047">
        <v>0.38990825688073399</v>
      </c>
      <c r="J15047" s="1" t="s">
        <v>23229</v>
      </c>
      <c r="K15047" t="s">
        <v>23241</v>
      </c>
      <c r="L15047" t="s">
        <v>53338</v>
      </c>
      <c r="M15047" t="s">
        <v>53339</v>
      </c>
    </row>
    <row r="15048" spans="1:13">
      <c r="A15048" s="1" t="s">
        <v>17065</v>
      </c>
      <c r="B15048">
        <v>1.2654065095313599E-5</v>
      </c>
      <c r="C15048" s="1">
        <v>1.39042952791914E-5</v>
      </c>
      <c r="D15048">
        <v>1</v>
      </c>
      <c r="E15048">
        <v>0.99479166666666696</v>
      </c>
      <c r="F15048">
        <v>0.997435897435897</v>
      </c>
      <c r="G15048">
        <v>0.69827586206896597</v>
      </c>
      <c r="H15048">
        <v>0.96428571428571397</v>
      </c>
      <c r="I15048">
        <v>0.94491525423728795</v>
      </c>
      <c r="J15048" s="1">
        <v>1</v>
      </c>
      <c r="K15048" t="s">
        <v>23238</v>
      </c>
      <c r="L15048" t="s">
        <v>53340</v>
      </c>
      <c r="M15048" t="s">
        <v>53341</v>
      </c>
    </row>
    <row r="15049" spans="1:13">
      <c r="A15049" s="1" t="s">
        <v>17066</v>
      </c>
      <c r="B15049">
        <v>5.9887784172029799E-5</v>
      </c>
      <c r="C15049" s="1">
        <v>5.0086440313181599E-6</v>
      </c>
      <c r="D15049">
        <v>0</v>
      </c>
      <c r="E15049">
        <v>0.180722891566265</v>
      </c>
      <c r="F15049">
        <v>0</v>
      </c>
      <c r="G15049">
        <v>0</v>
      </c>
      <c r="H15049">
        <v>6.6666666666666697E-3</v>
      </c>
      <c r="I15049">
        <v>0</v>
      </c>
      <c r="J15049" s="1">
        <v>0</v>
      </c>
      <c r="K15049" t="s">
        <v>23242</v>
      </c>
      <c r="L15049" t="s">
        <v>53342</v>
      </c>
      <c r="M15049" t="s">
        <v>53343</v>
      </c>
    </row>
    <row r="15050" spans="1:13">
      <c r="A15050" s="1" t="s">
        <v>17067</v>
      </c>
      <c r="B15050">
        <v>2.1853834311525701E-5</v>
      </c>
      <c r="C15050" s="1">
        <v>3.7920609389994002E-5</v>
      </c>
      <c r="D15050">
        <v>1</v>
      </c>
      <c r="E15050">
        <v>1</v>
      </c>
      <c r="F15050">
        <v>0.913612565445026</v>
      </c>
      <c r="G15050">
        <v>1</v>
      </c>
      <c r="H15050">
        <v>1</v>
      </c>
      <c r="I15050">
        <v>1</v>
      </c>
      <c r="J15050" s="1">
        <v>1</v>
      </c>
      <c r="K15050" t="s">
        <v>23239</v>
      </c>
      <c r="L15050" t="s">
        <v>53344</v>
      </c>
      <c r="M15050" t="s">
        <v>53345</v>
      </c>
    </row>
    <row r="15051" spans="1:13">
      <c r="A15051" s="1" t="s">
        <v>17068</v>
      </c>
      <c r="B15051">
        <v>1.5655436833793901E-5</v>
      </c>
      <c r="C15051" s="1">
        <v>9.8518477164997696E-8</v>
      </c>
      <c r="D15051">
        <v>9.6774193548387094E-2</v>
      </c>
      <c r="E15051">
        <v>6.0975609756097598E-3</v>
      </c>
      <c r="F15051">
        <v>1.1494252873563199E-2</v>
      </c>
      <c r="G15051">
        <v>0</v>
      </c>
      <c r="H15051">
        <v>2.2471910112359501E-2</v>
      </c>
      <c r="I15051">
        <v>1.7647058823529401E-2</v>
      </c>
      <c r="J15051" s="1">
        <v>0</v>
      </c>
      <c r="K15051" t="s">
        <v>23241</v>
      </c>
      <c r="L15051" t="s">
        <v>53346</v>
      </c>
      <c r="M15051" t="s">
        <v>53347</v>
      </c>
    </row>
    <row r="15052" spans="1:13">
      <c r="A15052" s="1" t="s">
        <v>17069</v>
      </c>
      <c r="B15052">
        <v>6.7553734191898701E-8</v>
      </c>
      <c r="C15052" s="1">
        <v>1.28513329678216E-6</v>
      </c>
      <c r="D15052">
        <v>0.27777777777777801</v>
      </c>
      <c r="E15052">
        <v>0.19696969696969699</v>
      </c>
      <c r="F15052">
        <v>0.23577235772357699</v>
      </c>
      <c r="G15052">
        <v>0</v>
      </c>
      <c r="H15052">
        <v>9.2592592592592605E-3</v>
      </c>
      <c r="I15052">
        <v>0</v>
      </c>
      <c r="J15052" s="1">
        <v>0</v>
      </c>
      <c r="K15052" t="s">
        <v>23242</v>
      </c>
      <c r="L15052" t="s">
        <v>53348</v>
      </c>
      <c r="M15052" t="s">
        <v>53349</v>
      </c>
    </row>
    <row r="15053" spans="1:13">
      <c r="A15053" s="1" t="s">
        <v>17070</v>
      </c>
      <c r="B15053">
        <v>3.4733167918632301E-5</v>
      </c>
      <c r="C15053" s="1">
        <v>2.16632288922871E-4</v>
      </c>
      <c r="D15053">
        <v>0.90909090909090895</v>
      </c>
      <c r="E15053">
        <v>0.99206349206349198</v>
      </c>
      <c r="F15053">
        <v>0.70053475935828902</v>
      </c>
      <c r="G15053">
        <v>1</v>
      </c>
      <c r="H15053">
        <v>0.989247311827957</v>
      </c>
      <c r="I15053">
        <v>1</v>
      </c>
      <c r="J15053" s="1">
        <v>1</v>
      </c>
      <c r="K15053" t="s">
        <v>23238</v>
      </c>
      <c r="L15053" t="s">
        <v>53350</v>
      </c>
      <c r="M15053" t="s">
        <v>53351</v>
      </c>
    </row>
    <row r="15054" spans="1:13">
      <c r="A15054" s="1" t="s">
        <v>17071</v>
      </c>
      <c r="B15054">
        <v>3.5538787881480102E-4</v>
      </c>
      <c r="C15054" s="1">
        <v>2.2674261391380702E-5</v>
      </c>
      <c r="D15054">
        <v>0</v>
      </c>
      <c r="E15054">
        <v>0.26630434782608697</v>
      </c>
      <c r="F15054">
        <v>5.9523809523809503E-3</v>
      </c>
      <c r="G15054">
        <v>0</v>
      </c>
      <c r="H15054">
        <v>0</v>
      </c>
      <c r="I15054">
        <v>0</v>
      </c>
      <c r="J15054" s="1" t="s">
        <v>23229</v>
      </c>
      <c r="K15054" t="s">
        <v>23239</v>
      </c>
      <c r="L15054" t="s">
        <v>53352</v>
      </c>
      <c r="M15054" t="s">
        <v>53353</v>
      </c>
    </row>
    <row r="15055" spans="1:13">
      <c r="A15055" s="1" t="s">
        <v>17072</v>
      </c>
      <c r="B15055">
        <v>2.6387202473604901E-6</v>
      </c>
      <c r="C15055" s="1">
        <v>8.3520135599954293E-6</v>
      </c>
      <c r="D15055">
        <v>0.214285714285714</v>
      </c>
      <c r="E15055">
        <v>0.15333333333333299</v>
      </c>
      <c r="F15055">
        <v>8.3333333333333297E-3</v>
      </c>
      <c r="G15055">
        <v>0</v>
      </c>
      <c r="H15055">
        <v>8.3333333333333297E-3</v>
      </c>
      <c r="I15055">
        <v>8.6206896551724102E-2</v>
      </c>
      <c r="J15055" s="1">
        <v>0</v>
      </c>
      <c r="K15055" t="s">
        <v>23242</v>
      </c>
      <c r="L15055" t="s">
        <v>53354</v>
      </c>
      <c r="M15055" t="s">
        <v>53355</v>
      </c>
    </row>
    <row r="15056" spans="1:13">
      <c r="A15056" s="1" t="s">
        <v>17073</v>
      </c>
      <c r="B15056">
        <v>8.7816631753111508E-6</v>
      </c>
      <c r="C15056" s="1">
        <v>2.98725291832395E-5</v>
      </c>
      <c r="D15056">
        <v>0.67307692307692302</v>
      </c>
      <c r="E15056">
        <v>0.98901098901098905</v>
      </c>
      <c r="F15056">
        <v>0.95555555555555605</v>
      </c>
      <c r="G15056">
        <v>0.99019607843137303</v>
      </c>
      <c r="H15056">
        <v>0.91363636363636402</v>
      </c>
      <c r="I15056">
        <v>0.91284403669724801</v>
      </c>
      <c r="J15056" s="1" t="s">
        <v>23229</v>
      </c>
      <c r="K15056" t="s">
        <v>23240</v>
      </c>
      <c r="L15056" t="s">
        <v>53356</v>
      </c>
      <c r="M15056" t="s">
        <v>53357</v>
      </c>
    </row>
    <row r="15057" spans="1:13">
      <c r="A15057" s="1" t="s">
        <v>17074</v>
      </c>
      <c r="B15057">
        <v>5.0015999353127E-5</v>
      </c>
      <c r="C15057" s="1">
        <v>8.4269856729665697E-7</v>
      </c>
      <c r="D15057">
        <v>1.5625E-2</v>
      </c>
      <c r="E15057">
        <v>0</v>
      </c>
      <c r="F15057">
        <v>8.1578947368421098E-2</v>
      </c>
      <c r="G15057">
        <v>0</v>
      </c>
      <c r="H15057">
        <v>0.14622641509434001</v>
      </c>
      <c r="I15057">
        <v>9.0361445783132502E-2</v>
      </c>
      <c r="J15057" s="1">
        <v>0</v>
      </c>
      <c r="K15057" t="s">
        <v>23241</v>
      </c>
      <c r="L15057" t="s">
        <v>53358</v>
      </c>
      <c r="M15057" t="s">
        <v>53359</v>
      </c>
    </row>
    <row r="15058" spans="1:13">
      <c r="A15058" s="1" t="s">
        <v>17075</v>
      </c>
      <c r="B15058">
        <v>1.4600098375485901E-4</v>
      </c>
      <c r="C15058" s="1">
        <v>1.77554041949507E-6</v>
      </c>
      <c r="D15058">
        <v>1</v>
      </c>
      <c r="E15058">
        <v>0.87368421052631595</v>
      </c>
      <c r="F15058">
        <v>0.994871794871795</v>
      </c>
      <c r="G15058">
        <v>0.98913043478260898</v>
      </c>
      <c r="H15058">
        <v>1</v>
      </c>
      <c r="I15058">
        <v>1</v>
      </c>
      <c r="J15058" s="1">
        <v>1</v>
      </c>
      <c r="K15058" t="s">
        <v>23238</v>
      </c>
      <c r="L15058" t="s">
        <v>53360</v>
      </c>
      <c r="M15058" t="s">
        <v>53361</v>
      </c>
    </row>
    <row r="15059" spans="1:13">
      <c r="A15059" s="1" t="s">
        <v>17076</v>
      </c>
      <c r="B15059">
        <v>4.7351502778323801E-6</v>
      </c>
      <c r="C15059" s="1">
        <v>1.9667259698206499E-5</v>
      </c>
      <c r="D15059">
        <v>1</v>
      </c>
      <c r="E15059">
        <v>1</v>
      </c>
      <c r="F15059">
        <v>0.99736842105263201</v>
      </c>
      <c r="G15059">
        <v>0.75</v>
      </c>
      <c r="H15059">
        <v>0.99462365591397806</v>
      </c>
      <c r="I15059">
        <v>0.875</v>
      </c>
      <c r="J15059" s="1">
        <v>1</v>
      </c>
      <c r="K15059" t="s">
        <v>23241</v>
      </c>
      <c r="L15059" t="s">
        <v>53362</v>
      </c>
      <c r="M15059" t="s">
        <v>53363</v>
      </c>
    </row>
    <row r="15060" spans="1:13">
      <c r="A15060" s="1" t="s">
        <v>17077</v>
      </c>
      <c r="B15060">
        <v>3.22071807095943E-6</v>
      </c>
      <c r="C15060" s="1">
        <v>1.5880366757524399E-6</v>
      </c>
      <c r="D15060">
        <v>0.859375</v>
      </c>
      <c r="E15060">
        <v>0.97402597402597402</v>
      </c>
      <c r="F15060">
        <v>0.91853932584269704</v>
      </c>
      <c r="G15060">
        <v>1</v>
      </c>
      <c r="H15060">
        <v>0.87790697674418605</v>
      </c>
      <c r="I15060">
        <v>0.91176470588235303</v>
      </c>
      <c r="J15060" s="1">
        <v>0.875</v>
      </c>
      <c r="K15060" t="s">
        <v>23239</v>
      </c>
      <c r="L15060" t="s">
        <v>53364</v>
      </c>
      <c r="M15060" t="s">
        <v>53365</v>
      </c>
    </row>
    <row r="15061" spans="1:13">
      <c r="A15061" s="1" t="s">
        <v>17078</v>
      </c>
      <c r="B15061">
        <v>3.2787143539869101E-5</v>
      </c>
      <c r="C15061" s="1">
        <v>9.7108350970842205E-6</v>
      </c>
      <c r="D15061">
        <v>0.953125</v>
      </c>
      <c r="E15061">
        <v>0.89583333333333304</v>
      </c>
      <c r="F15061">
        <v>0.95641025641025601</v>
      </c>
      <c r="G15061">
        <v>0.98148148148148195</v>
      </c>
      <c r="H15061">
        <v>0.97807017543859698</v>
      </c>
      <c r="I15061">
        <v>0.97435897435897401</v>
      </c>
      <c r="J15061" s="1">
        <v>1</v>
      </c>
      <c r="K15061" t="s">
        <v>23241</v>
      </c>
      <c r="L15061" t="s">
        <v>53366</v>
      </c>
      <c r="M15061" t="s">
        <v>53367</v>
      </c>
    </row>
    <row r="15062" spans="1:13">
      <c r="A15062" s="1" t="s">
        <v>17079</v>
      </c>
      <c r="B15062">
        <v>1.55657584186272E-6</v>
      </c>
      <c r="C15062" s="1">
        <v>1.6329103974681299E-6</v>
      </c>
      <c r="D15062">
        <v>1</v>
      </c>
      <c r="E15062">
        <v>0.99382716049382702</v>
      </c>
      <c r="F15062">
        <v>0.97187500000000004</v>
      </c>
      <c r="G15062">
        <v>1</v>
      </c>
      <c r="H15062">
        <v>0.99253731343283602</v>
      </c>
      <c r="I15062">
        <v>0.97674418604651203</v>
      </c>
      <c r="J15062" s="1">
        <v>1</v>
      </c>
      <c r="K15062" t="s">
        <v>23242</v>
      </c>
      <c r="L15062" t="s">
        <v>53368</v>
      </c>
      <c r="M15062" t="s">
        <v>53369</v>
      </c>
    </row>
    <row r="15063" spans="1:13">
      <c r="A15063" s="1" t="s">
        <v>17080</v>
      </c>
      <c r="B15063">
        <v>5.8625759579654195E-4</v>
      </c>
      <c r="C15063" s="1">
        <v>2.16711386666821E-6</v>
      </c>
      <c r="D15063">
        <v>0.27419354838709697</v>
      </c>
      <c r="E15063">
        <v>0.11413043478260899</v>
      </c>
      <c r="F15063">
        <v>0.86559139784946204</v>
      </c>
      <c r="G15063">
        <v>0.46226415094339601</v>
      </c>
      <c r="H15063">
        <v>0.91584158415841599</v>
      </c>
      <c r="I15063">
        <v>0.68877551020408201</v>
      </c>
      <c r="J15063" s="1" t="s">
        <v>23229</v>
      </c>
      <c r="K15063" t="s">
        <v>23241</v>
      </c>
      <c r="L15063" t="s">
        <v>53370</v>
      </c>
      <c r="M15063" t="s">
        <v>53371</v>
      </c>
    </row>
    <row r="15064" spans="1:13">
      <c r="A15064" s="1" t="s">
        <v>17081</v>
      </c>
      <c r="B15064">
        <v>1.5753571165717401E-7</v>
      </c>
      <c r="C15064" s="1">
        <v>5.1549529263811897E-6</v>
      </c>
      <c r="D15064">
        <v>0</v>
      </c>
      <c r="E15064">
        <v>0</v>
      </c>
      <c r="F15064">
        <v>0</v>
      </c>
      <c r="G15064">
        <v>0.20833333333333301</v>
      </c>
      <c r="H15064">
        <v>0.136904761904762</v>
      </c>
      <c r="I15064">
        <v>2.5423728813559299E-2</v>
      </c>
      <c r="J15064" s="1" t="s">
        <v>23229</v>
      </c>
      <c r="K15064" t="s">
        <v>23241</v>
      </c>
      <c r="L15064" t="s">
        <v>53372</v>
      </c>
      <c r="M15064" t="s">
        <v>53373</v>
      </c>
    </row>
    <row r="15065" spans="1:13">
      <c r="A15065" s="1" t="s">
        <v>17082</v>
      </c>
      <c r="B15065">
        <v>9.3252595273827104E-7</v>
      </c>
      <c r="C15065" s="1">
        <v>3.53531535514986E-7</v>
      </c>
      <c r="D15065">
        <v>1.6129032258064498E-2</v>
      </c>
      <c r="E15065">
        <v>0</v>
      </c>
      <c r="F15065">
        <v>3.24675324675325E-3</v>
      </c>
      <c r="G15065">
        <v>0</v>
      </c>
      <c r="H15065">
        <v>6.41025641025641E-3</v>
      </c>
      <c r="I15065">
        <v>0.108108108108108</v>
      </c>
      <c r="J15065" s="1" t="s">
        <v>23229</v>
      </c>
      <c r="K15065" t="s">
        <v>23238</v>
      </c>
      <c r="L15065" t="s">
        <v>53374</v>
      </c>
      <c r="M15065" t="s">
        <v>53375</v>
      </c>
    </row>
    <row r="15066" spans="1:13">
      <c r="A15066" s="1" t="s">
        <v>17083</v>
      </c>
      <c r="B15066">
        <v>6.9646013231784097E-6</v>
      </c>
      <c r="C15066" s="1">
        <v>9.7821178077863894E-6</v>
      </c>
      <c r="D15066">
        <v>0</v>
      </c>
      <c r="E15066">
        <v>0</v>
      </c>
      <c r="F15066">
        <v>5.7803468208092498E-2</v>
      </c>
      <c r="G15066">
        <v>0</v>
      </c>
      <c r="H15066">
        <v>0</v>
      </c>
      <c r="I15066">
        <v>0</v>
      </c>
      <c r="J15066" s="1" t="s">
        <v>23229</v>
      </c>
      <c r="K15066" t="s">
        <v>23241</v>
      </c>
      <c r="L15066" t="s">
        <v>53376</v>
      </c>
      <c r="M15066" t="s">
        <v>53377</v>
      </c>
    </row>
    <row r="15067" spans="1:13">
      <c r="A15067" s="1" t="s">
        <v>17084</v>
      </c>
      <c r="B15067">
        <v>2.5389022287298601E-5</v>
      </c>
      <c r="C15067" s="1">
        <v>1.9405434963842899E-5</v>
      </c>
      <c r="D15067">
        <v>0.953125</v>
      </c>
      <c r="E15067">
        <v>0.791139240506329</v>
      </c>
      <c r="F15067">
        <v>0.86693548387096797</v>
      </c>
      <c r="G15067">
        <v>1</v>
      </c>
      <c r="H15067">
        <v>1</v>
      </c>
      <c r="I15067">
        <v>0.96666666666666701</v>
      </c>
      <c r="J15067" s="1">
        <v>1</v>
      </c>
      <c r="K15067" t="s">
        <v>23238</v>
      </c>
      <c r="L15067" t="s">
        <v>53378</v>
      </c>
      <c r="M15067" t="s">
        <v>53379</v>
      </c>
    </row>
    <row r="15068" spans="1:13">
      <c r="A15068" s="1" t="s">
        <v>17085</v>
      </c>
      <c r="B15068">
        <v>4.9827890075359502E-5</v>
      </c>
      <c r="C15068" s="1">
        <v>3.7399908226717398E-7</v>
      </c>
      <c r="D15068">
        <v>1</v>
      </c>
      <c r="E15068">
        <v>0.79885057471264398</v>
      </c>
      <c r="F15068">
        <v>1</v>
      </c>
      <c r="G15068">
        <v>1</v>
      </c>
      <c r="H15068">
        <v>1</v>
      </c>
      <c r="I15068">
        <v>1</v>
      </c>
      <c r="J15068" s="1" t="s">
        <v>23229</v>
      </c>
      <c r="K15068" t="s">
        <v>23238</v>
      </c>
      <c r="L15068" t="s">
        <v>53380</v>
      </c>
      <c r="M15068" t="s">
        <v>53381</v>
      </c>
    </row>
    <row r="15069" spans="1:13">
      <c r="A15069" s="1" t="s">
        <v>17086</v>
      </c>
      <c r="B15069">
        <v>2.1882134379177899E-4</v>
      </c>
      <c r="C15069" s="1">
        <v>2.1398645885157401E-6</v>
      </c>
      <c r="D15069">
        <v>3.125E-2</v>
      </c>
      <c r="E15069">
        <v>0.28409090909090901</v>
      </c>
      <c r="F15069">
        <v>0</v>
      </c>
      <c r="G15069">
        <v>1.72413793103448E-2</v>
      </c>
      <c r="H15069">
        <v>9.6153846153846194E-3</v>
      </c>
      <c r="I15069">
        <v>4.6296296296296302E-3</v>
      </c>
      <c r="J15069" s="1" t="s">
        <v>23229</v>
      </c>
      <c r="K15069" t="s">
        <v>23238</v>
      </c>
      <c r="L15069" t="s">
        <v>53382</v>
      </c>
      <c r="M15069" t="s">
        <v>53383</v>
      </c>
    </row>
    <row r="15070" spans="1:13">
      <c r="A15070" s="1" t="s">
        <v>17087</v>
      </c>
      <c r="B15070">
        <v>2.83610181109087E-7</v>
      </c>
      <c r="C15070" s="1">
        <v>3.8512320265616801E-7</v>
      </c>
      <c r="D15070">
        <v>0</v>
      </c>
      <c r="E15070">
        <v>5.2631578947368403E-3</v>
      </c>
      <c r="F15070">
        <v>5.1546391752577301E-3</v>
      </c>
      <c r="G15070">
        <v>0.12280701754386</v>
      </c>
      <c r="H15070">
        <v>4.5454545454545496E-3</v>
      </c>
      <c r="I15070">
        <v>0.222689075630252</v>
      </c>
      <c r="J15070" s="1">
        <v>0</v>
      </c>
      <c r="K15070" t="s">
        <v>23238</v>
      </c>
      <c r="L15070" t="s">
        <v>53384</v>
      </c>
      <c r="M15070" t="s">
        <v>53385</v>
      </c>
    </row>
    <row r="15071" spans="1:13">
      <c r="A15071" s="1" t="s">
        <v>17088</v>
      </c>
      <c r="B15071">
        <v>9.3035075180179796E-8</v>
      </c>
      <c r="C15071" s="1">
        <v>2.02132055626352E-5</v>
      </c>
      <c r="D15071">
        <v>1</v>
      </c>
      <c r="E15071">
        <v>1</v>
      </c>
      <c r="F15071">
        <v>0.97426470588235303</v>
      </c>
      <c r="G15071">
        <v>1</v>
      </c>
      <c r="H15071">
        <v>0.85119047619047605</v>
      </c>
      <c r="I15071">
        <v>0.94444444444444398</v>
      </c>
      <c r="J15071" s="1" t="s">
        <v>23229</v>
      </c>
      <c r="K15071" t="s">
        <v>23241</v>
      </c>
      <c r="L15071" t="s">
        <v>53386</v>
      </c>
      <c r="M15071" t="s">
        <v>53387</v>
      </c>
    </row>
    <row r="15072" spans="1:13">
      <c r="A15072" s="1" t="s">
        <v>17089</v>
      </c>
      <c r="B15072">
        <v>1.0584441618215599E-5</v>
      </c>
      <c r="C15072" s="1">
        <v>1.7709310911942699E-5</v>
      </c>
      <c r="D15072">
        <v>1</v>
      </c>
      <c r="E15072">
        <v>1</v>
      </c>
      <c r="F15072">
        <v>0.88858695652173902</v>
      </c>
      <c r="G15072">
        <v>1</v>
      </c>
      <c r="H15072">
        <v>0.96428571428571397</v>
      </c>
      <c r="I15072">
        <v>1</v>
      </c>
      <c r="J15072" s="1">
        <v>1</v>
      </c>
      <c r="K15072" t="s">
        <v>23238</v>
      </c>
      <c r="L15072" t="s">
        <v>53388</v>
      </c>
      <c r="M15072" t="s">
        <v>53389</v>
      </c>
    </row>
    <row r="15073" spans="1:13">
      <c r="A15073" s="1" t="s">
        <v>17090</v>
      </c>
      <c r="B15073">
        <v>8.5373663777050605E-9</v>
      </c>
      <c r="C15073" s="1">
        <v>1.0168039472763399E-5</v>
      </c>
      <c r="D15073">
        <v>0</v>
      </c>
      <c r="E15073">
        <v>0</v>
      </c>
      <c r="F15073">
        <v>1.7948717948717899E-2</v>
      </c>
      <c r="G15073">
        <v>4.31034482758621E-2</v>
      </c>
      <c r="H15073">
        <v>7.4561403508771898E-2</v>
      </c>
      <c r="I15073">
        <v>4.4354838709677401E-2</v>
      </c>
      <c r="J15073" s="1">
        <v>0</v>
      </c>
      <c r="K15073" t="s">
        <v>23241</v>
      </c>
      <c r="L15073" t="s">
        <v>53390</v>
      </c>
      <c r="M15073" t="s">
        <v>53391</v>
      </c>
    </row>
    <row r="15074" spans="1:13">
      <c r="A15074" s="1" t="s">
        <v>17091</v>
      </c>
      <c r="B15074">
        <v>1.96576131867886E-7</v>
      </c>
      <c r="C15074" s="1">
        <v>4.9219360815893996E-6</v>
      </c>
      <c r="D15074">
        <v>0.984375</v>
      </c>
      <c r="E15074">
        <v>0.99473684210526303</v>
      </c>
      <c r="F15074">
        <v>0.99621212121212099</v>
      </c>
      <c r="G15074">
        <v>1</v>
      </c>
      <c r="H15074">
        <v>0.98130841121495305</v>
      </c>
      <c r="I15074">
        <v>0.95495495495495497</v>
      </c>
      <c r="J15074" s="1">
        <v>0</v>
      </c>
      <c r="K15074" t="s">
        <v>23241</v>
      </c>
      <c r="L15074" t="s">
        <v>53392</v>
      </c>
      <c r="M15074" t="s">
        <v>53393</v>
      </c>
    </row>
    <row r="15075" spans="1:13">
      <c r="A15075" s="1" t="s">
        <v>17092</v>
      </c>
      <c r="B15075">
        <v>2.78405215854321E-7</v>
      </c>
      <c r="C15075" s="1">
        <v>2.68463669314332E-7</v>
      </c>
      <c r="D15075">
        <v>0.984375</v>
      </c>
      <c r="E15075">
        <v>0.99473684210526303</v>
      </c>
      <c r="F15075">
        <v>0.99624060150375904</v>
      </c>
      <c r="G15075">
        <v>1</v>
      </c>
      <c r="H15075">
        <v>1</v>
      </c>
      <c r="I15075">
        <v>0.99115044247787598</v>
      </c>
      <c r="J15075" s="1" t="s">
        <v>23229</v>
      </c>
      <c r="K15075" t="s">
        <v>23238</v>
      </c>
      <c r="L15075" t="s">
        <v>53394</v>
      </c>
      <c r="M15075" t="s">
        <v>53395</v>
      </c>
    </row>
    <row r="15076" spans="1:13">
      <c r="A15076" s="1" t="s">
        <v>17093</v>
      </c>
      <c r="B15076">
        <v>2.27825591645092E-5</v>
      </c>
      <c r="C15076" s="1">
        <v>1.6053992863919201E-6</v>
      </c>
      <c r="D15076">
        <v>0</v>
      </c>
      <c r="E15076">
        <v>5.1724137931034031E-2</v>
      </c>
      <c r="F15076">
        <v>0</v>
      </c>
      <c r="G15076">
        <v>0</v>
      </c>
      <c r="H15076">
        <v>0</v>
      </c>
      <c r="I15076">
        <v>0</v>
      </c>
      <c r="J15076" s="1" t="s">
        <v>23229</v>
      </c>
      <c r="K15076" t="s">
        <v>23246</v>
      </c>
      <c r="L15076" t="s">
        <v>53396</v>
      </c>
      <c r="M15076" t="s">
        <v>53397</v>
      </c>
    </row>
    <row r="15077" spans="1:13">
      <c r="A15077" s="1" t="s">
        <v>17094</v>
      </c>
      <c r="B15077">
        <v>5.6380985680013201E-9</v>
      </c>
      <c r="C15077" s="1">
        <v>1.0268058640125201E-10</v>
      </c>
      <c r="D15077">
        <v>1</v>
      </c>
      <c r="E15077">
        <v>1</v>
      </c>
      <c r="F15077">
        <v>1</v>
      </c>
      <c r="G15077">
        <v>0.99122807017543901</v>
      </c>
      <c r="H15077">
        <v>0.99553571428571397</v>
      </c>
      <c r="I15077">
        <v>1</v>
      </c>
      <c r="J15077" s="1">
        <v>0.86363636363636398</v>
      </c>
      <c r="K15077" t="s">
        <v>23238</v>
      </c>
      <c r="L15077" t="s">
        <v>53398</v>
      </c>
      <c r="M15077" t="s">
        <v>53399</v>
      </c>
    </row>
    <row r="15078" spans="1:13">
      <c r="A15078" s="1" t="s">
        <v>17095</v>
      </c>
      <c r="B15078">
        <v>2.4048236482858102E-7</v>
      </c>
      <c r="C15078" s="1">
        <v>2.04706045017355E-6</v>
      </c>
      <c r="D15078">
        <v>1</v>
      </c>
      <c r="E15078">
        <v>1</v>
      </c>
      <c r="F15078">
        <v>0.98876404494381998</v>
      </c>
      <c r="G15078">
        <v>0.66346153846153799</v>
      </c>
      <c r="H15078">
        <v>0.99479166666666696</v>
      </c>
      <c r="I15078">
        <v>0.96226415094339601</v>
      </c>
      <c r="J15078" s="1">
        <v>1</v>
      </c>
      <c r="K15078" t="s">
        <v>23240</v>
      </c>
      <c r="L15078" t="s">
        <v>53400</v>
      </c>
      <c r="M15078" t="s">
        <v>53401</v>
      </c>
    </row>
    <row r="15079" spans="1:13">
      <c r="A15079" s="1" t="s">
        <v>17096</v>
      </c>
      <c r="B15079">
        <v>6.6126193951727193E-5</v>
      </c>
      <c r="C15079" s="1">
        <v>6.1226727642513495E-4</v>
      </c>
      <c r="D15079">
        <v>0</v>
      </c>
      <c r="E15079">
        <v>0</v>
      </c>
      <c r="F15079">
        <v>0.17435897435897399</v>
      </c>
      <c r="G15079">
        <v>0</v>
      </c>
      <c r="H15079">
        <v>4.4247787610619503E-3</v>
      </c>
      <c r="I15079">
        <v>4.1322314049586804E-3</v>
      </c>
      <c r="J15079" s="1">
        <v>0</v>
      </c>
      <c r="K15079" t="s">
        <v>23241</v>
      </c>
      <c r="L15079" t="s">
        <v>53402</v>
      </c>
      <c r="M15079" t="s">
        <v>53403</v>
      </c>
    </row>
    <row r="15080" spans="1:13">
      <c r="A15080" s="1" t="s">
        <v>17097</v>
      </c>
      <c r="B15080">
        <v>1.31073949238712E-6</v>
      </c>
      <c r="C15080" s="1">
        <v>1.73039232487312E-4</v>
      </c>
      <c r="D15080">
        <v>0</v>
      </c>
      <c r="E15080">
        <v>0</v>
      </c>
      <c r="F15080">
        <v>3.9682539682539698E-3</v>
      </c>
      <c r="G15080">
        <v>4.4117647058823498E-2</v>
      </c>
      <c r="H15080">
        <v>3.6231884057971002E-2</v>
      </c>
      <c r="I15080">
        <v>0.177215189873418</v>
      </c>
      <c r="J15080" s="1">
        <v>8.3333333333333301E-2</v>
      </c>
      <c r="K15080" t="s">
        <v>23240</v>
      </c>
      <c r="L15080" t="s">
        <v>53404</v>
      </c>
      <c r="M15080" t="s">
        <v>53405</v>
      </c>
    </row>
    <row r="15081" spans="1:13">
      <c r="A15081" s="1" t="s">
        <v>17098</v>
      </c>
      <c r="B15081">
        <v>1.34259385158464E-4</v>
      </c>
      <c r="C15081" s="1">
        <v>7.4047184924978904E-6</v>
      </c>
      <c r="D15081">
        <v>1.5625E-2</v>
      </c>
      <c r="E15081">
        <v>0.110526315789474</v>
      </c>
      <c r="F15081">
        <v>2.5641025641025602E-3</v>
      </c>
      <c r="G15081">
        <v>0</v>
      </c>
      <c r="H15081">
        <v>0</v>
      </c>
      <c r="I15081">
        <v>0</v>
      </c>
      <c r="J15081" s="1">
        <v>0</v>
      </c>
      <c r="K15081" t="s">
        <v>23242</v>
      </c>
      <c r="L15081" t="s">
        <v>53406</v>
      </c>
      <c r="M15081" t="s">
        <v>53407</v>
      </c>
    </row>
    <row r="15082" spans="1:13">
      <c r="A15082" s="1" t="s">
        <v>17099</v>
      </c>
      <c r="B15082">
        <v>7.7748113883094604E-7</v>
      </c>
      <c r="C15082" s="1">
        <v>4.56493137998631E-4</v>
      </c>
      <c r="D15082">
        <v>0.890625</v>
      </c>
      <c r="E15082">
        <v>0.99473684210526303</v>
      </c>
      <c r="F15082">
        <v>0.97938144329896903</v>
      </c>
      <c r="G15082">
        <v>0.83620689655172398</v>
      </c>
      <c r="H15082">
        <v>0.82743362831858402</v>
      </c>
      <c r="I15082">
        <v>0.76400000000000001</v>
      </c>
      <c r="J15082" s="1">
        <v>1</v>
      </c>
      <c r="K15082" t="s">
        <v>23237</v>
      </c>
      <c r="L15082" t="s">
        <v>53408</v>
      </c>
      <c r="M15082" t="s">
        <v>53409</v>
      </c>
    </row>
    <row r="15083" spans="1:13">
      <c r="A15083" s="1" t="s">
        <v>17100</v>
      </c>
      <c r="B15083">
        <v>3.4954949133202999E-5</v>
      </c>
      <c r="C15083" s="1">
        <v>1.69366031263212E-9</v>
      </c>
      <c r="D15083">
        <v>0.35</v>
      </c>
      <c r="E15083">
        <v>0.587209302325581</v>
      </c>
      <c r="F15083">
        <v>0.117088607594937</v>
      </c>
      <c r="G15083">
        <v>0.58695652173913004</v>
      </c>
      <c r="H15083">
        <v>0.128205128205128</v>
      </c>
      <c r="I15083">
        <v>0.32051282051282098</v>
      </c>
      <c r="J15083" s="1">
        <v>1</v>
      </c>
      <c r="K15083" t="s">
        <v>23238</v>
      </c>
      <c r="L15083" t="s">
        <v>53410</v>
      </c>
      <c r="M15083" t="s">
        <v>53411</v>
      </c>
    </row>
    <row r="15084" spans="1:13">
      <c r="A15084" s="1" t="s">
        <v>17101</v>
      </c>
      <c r="B15084">
        <v>3.3556152208213899E-7</v>
      </c>
      <c r="C15084" s="1">
        <v>2.6047483041780101E-5</v>
      </c>
      <c r="D15084">
        <v>0</v>
      </c>
      <c r="E15084">
        <v>0</v>
      </c>
      <c r="F15084">
        <v>0</v>
      </c>
      <c r="G15084">
        <v>0.39655172413793099</v>
      </c>
      <c r="H15084">
        <v>1.3274336283185801E-2</v>
      </c>
      <c r="I15084">
        <v>0.102564102564103</v>
      </c>
      <c r="J15084" s="1">
        <v>0</v>
      </c>
      <c r="K15084" t="s">
        <v>23240</v>
      </c>
      <c r="L15084" t="s">
        <v>53412</v>
      </c>
      <c r="M15084" t="s">
        <v>53413</v>
      </c>
    </row>
    <row r="15085" spans="1:13">
      <c r="A15085" s="1" t="s">
        <v>17102</v>
      </c>
      <c r="B15085">
        <v>6.1846924359880095E-7</v>
      </c>
      <c r="C15085" s="1">
        <v>2.7643933850727099E-6</v>
      </c>
      <c r="D15085">
        <v>0</v>
      </c>
      <c r="E15085">
        <v>0</v>
      </c>
      <c r="F15085">
        <v>0</v>
      </c>
      <c r="G15085">
        <v>0.24444444444444399</v>
      </c>
      <c r="H15085">
        <v>5.31914893617021E-3</v>
      </c>
      <c r="I15085">
        <v>0.11363636363636399</v>
      </c>
      <c r="J15085" s="1">
        <v>0</v>
      </c>
      <c r="K15085" t="s">
        <v>23240</v>
      </c>
      <c r="L15085" t="s">
        <v>53414</v>
      </c>
      <c r="M15085" t="s">
        <v>53415</v>
      </c>
    </row>
    <row r="15086" spans="1:13">
      <c r="A15086" s="1" t="s">
        <v>17103</v>
      </c>
      <c r="B15086">
        <v>1.3984143089554899E-5</v>
      </c>
      <c r="C15086" s="1">
        <v>5.5325079074151798E-5</v>
      </c>
      <c r="D15086">
        <v>1</v>
      </c>
      <c r="E15086">
        <v>1</v>
      </c>
      <c r="F15086">
        <v>0.87359550561797705</v>
      </c>
      <c r="G15086">
        <v>1</v>
      </c>
      <c r="H15086">
        <v>0.95402298850574696</v>
      </c>
      <c r="I15086">
        <v>1</v>
      </c>
      <c r="J15086" s="1">
        <v>1</v>
      </c>
      <c r="K15086" t="s">
        <v>23238</v>
      </c>
      <c r="L15086" t="s">
        <v>53416</v>
      </c>
      <c r="M15086" t="s">
        <v>53417</v>
      </c>
    </row>
    <row r="15087" spans="1:13">
      <c r="A15087" s="1" t="s">
        <v>17104</v>
      </c>
      <c r="B15087">
        <v>1.51514177295901E-7</v>
      </c>
      <c r="C15087" s="1">
        <v>1.1450943973579E-4</v>
      </c>
      <c r="D15087">
        <v>0.125</v>
      </c>
      <c r="E15087">
        <v>0</v>
      </c>
      <c r="F15087">
        <v>0.36746987951807197</v>
      </c>
      <c r="G15087">
        <v>0.71666666666666701</v>
      </c>
      <c r="H15087">
        <v>0.66666666666666696</v>
      </c>
      <c r="I15087">
        <v>0.515625</v>
      </c>
      <c r="J15087" s="1">
        <v>0.88888888888888906</v>
      </c>
      <c r="K15087" t="s">
        <v>23244</v>
      </c>
      <c r="L15087" t="s">
        <v>53418</v>
      </c>
      <c r="M15087" t="s">
        <v>53419</v>
      </c>
    </row>
    <row r="15088" spans="1:13">
      <c r="A15088" s="1" t="s">
        <v>17105</v>
      </c>
      <c r="B15088">
        <v>2.86330193122096E-7</v>
      </c>
      <c r="C15088" s="1">
        <v>2.4184746743848801E-5</v>
      </c>
      <c r="D15088">
        <v>3.125E-2</v>
      </c>
      <c r="E15088">
        <v>0.170454545454545</v>
      </c>
      <c r="F15088">
        <v>0.14110429447852799</v>
      </c>
      <c r="G15088">
        <v>0.29411764705882398</v>
      </c>
      <c r="H15088">
        <v>0.46250000000000002</v>
      </c>
      <c r="I15088">
        <v>0.46511627906976699</v>
      </c>
      <c r="J15088" s="1">
        <v>0</v>
      </c>
      <c r="K15088" t="s">
        <v>23242</v>
      </c>
      <c r="L15088" t="s">
        <v>53420</v>
      </c>
      <c r="M15088" t="s">
        <v>53421</v>
      </c>
    </row>
    <row r="15089" spans="1:13">
      <c r="A15089" s="1" t="s">
        <v>17106</v>
      </c>
      <c r="B15089">
        <v>1.4077822559804099E-6</v>
      </c>
      <c r="C15089" s="1">
        <v>1.08653197276202E-4</v>
      </c>
      <c r="D15089">
        <v>3.3333333333333298E-2</v>
      </c>
      <c r="E15089">
        <v>0.148148148148148</v>
      </c>
      <c r="F15089">
        <v>0.34482758620689702</v>
      </c>
      <c r="G15089">
        <v>1.7857142857142901E-2</v>
      </c>
      <c r="H15089">
        <v>5.5555555555555601E-2</v>
      </c>
      <c r="I15089">
        <v>0.108108108108108</v>
      </c>
      <c r="J15089" s="1" t="s">
        <v>23229</v>
      </c>
      <c r="K15089" t="s">
        <v>23238</v>
      </c>
      <c r="L15089" t="s">
        <v>53422</v>
      </c>
      <c r="M15089" t="s">
        <v>53423</v>
      </c>
    </row>
    <row r="15090" spans="1:13">
      <c r="A15090" s="1" t="s">
        <v>17107</v>
      </c>
      <c r="B15090">
        <v>6.6720865326076596E-6</v>
      </c>
      <c r="C15090" s="1">
        <v>3.88457563325461E-7</v>
      </c>
      <c r="D15090">
        <v>8.9285714285714302E-2</v>
      </c>
      <c r="E15090">
        <v>0.28846153846153799</v>
      </c>
      <c r="F15090">
        <v>0.102564102564103</v>
      </c>
      <c r="G15090">
        <v>0</v>
      </c>
      <c r="H15090">
        <v>1.3333333333333299E-2</v>
      </c>
      <c r="I15090">
        <v>4.2553191489361701E-2</v>
      </c>
      <c r="J15090" s="1">
        <v>0</v>
      </c>
      <c r="K15090" t="s">
        <v>23239</v>
      </c>
      <c r="L15090" t="s">
        <v>53424</v>
      </c>
      <c r="M15090" t="s">
        <v>53425</v>
      </c>
    </row>
    <row r="15091" spans="1:13">
      <c r="A15091" s="1" t="s">
        <v>17108</v>
      </c>
      <c r="B15091">
        <v>5.9539256736863099E-5</v>
      </c>
      <c r="C15091" s="1">
        <v>5.4415894216244701E-6</v>
      </c>
      <c r="D15091">
        <v>8.0645161290322606E-2</v>
      </c>
      <c r="E15091">
        <v>0.12637362637362601</v>
      </c>
      <c r="F15091">
        <v>5.2631578947368403E-3</v>
      </c>
      <c r="G15091">
        <v>1.88679245283019E-2</v>
      </c>
      <c r="H15091">
        <v>4.5045045045045001E-3</v>
      </c>
      <c r="I15091">
        <v>4.9019607843137298E-3</v>
      </c>
      <c r="J15091" s="1">
        <v>0</v>
      </c>
      <c r="K15091" t="s">
        <v>23242</v>
      </c>
      <c r="L15091" t="s">
        <v>53426</v>
      </c>
      <c r="M15091" t="s">
        <v>53427</v>
      </c>
    </row>
    <row r="15092" spans="1:13">
      <c r="A15092" s="1" t="s">
        <v>17109</v>
      </c>
      <c r="B15092">
        <v>2.0203077174899801E-6</v>
      </c>
      <c r="C15092" s="1">
        <v>8.2174359035427599E-6</v>
      </c>
      <c r="D15092">
        <v>9.6774193548387094E-2</v>
      </c>
      <c r="E15092">
        <v>4.3956043956044001E-2</v>
      </c>
      <c r="F15092">
        <v>2.6737967914438501E-3</v>
      </c>
      <c r="G15092">
        <v>0</v>
      </c>
      <c r="H15092">
        <v>0</v>
      </c>
      <c r="I15092">
        <v>1.1904761904761901E-2</v>
      </c>
      <c r="J15092" s="1">
        <v>0</v>
      </c>
      <c r="K15092" t="s">
        <v>23241</v>
      </c>
      <c r="L15092" t="s">
        <v>53428</v>
      </c>
      <c r="M15092" t="s">
        <v>53429</v>
      </c>
    </row>
    <row r="15093" spans="1:13">
      <c r="A15093" s="1" t="s">
        <v>17110</v>
      </c>
      <c r="B15093">
        <v>2.7076152831559099E-4</v>
      </c>
      <c r="C15093" s="1">
        <v>6.0462898742924E-5</v>
      </c>
      <c r="D15093">
        <v>0.75925925925925897</v>
      </c>
      <c r="E15093">
        <v>0.550561797752809</v>
      </c>
      <c r="F15093">
        <v>0.84153005464480901</v>
      </c>
      <c r="G15093">
        <v>0.93243243243243201</v>
      </c>
      <c r="H15093">
        <v>0.625</v>
      </c>
      <c r="I15093">
        <v>0.84649122807017496</v>
      </c>
      <c r="J15093" s="1">
        <v>1</v>
      </c>
      <c r="K15093" t="s">
        <v>23240</v>
      </c>
      <c r="L15093" t="s">
        <v>53430</v>
      </c>
      <c r="M15093" t="s">
        <v>53431</v>
      </c>
    </row>
    <row r="15094" spans="1:13">
      <c r="A15094" s="1" t="s">
        <v>17111</v>
      </c>
      <c r="B15094">
        <v>5.5234981774912497E-6</v>
      </c>
      <c r="C15094" s="1">
        <v>1.9224500651779801E-6</v>
      </c>
      <c r="D15094">
        <v>1</v>
      </c>
      <c r="E15094">
        <v>1</v>
      </c>
      <c r="F15094">
        <v>0.97398843930635803</v>
      </c>
      <c r="G15094">
        <v>1</v>
      </c>
      <c r="H15094">
        <v>0.98</v>
      </c>
      <c r="I15094">
        <v>1</v>
      </c>
      <c r="J15094" s="1">
        <v>1</v>
      </c>
      <c r="K15094" t="s">
        <v>23238</v>
      </c>
      <c r="L15094" t="s">
        <v>53432</v>
      </c>
      <c r="M15094" t="s">
        <v>53433</v>
      </c>
    </row>
    <row r="15095" spans="1:13">
      <c r="A15095" s="1" t="s">
        <v>17112</v>
      </c>
      <c r="B15095">
        <v>5.4060738696263703E-8</v>
      </c>
      <c r="C15095" s="1">
        <v>1.4036008685054201E-5</v>
      </c>
      <c r="D15095">
        <v>0</v>
      </c>
      <c r="E15095">
        <v>1.6304347826087001E-2</v>
      </c>
      <c r="F15095">
        <v>0.102150537634409</v>
      </c>
      <c r="G15095">
        <v>0</v>
      </c>
      <c r="H15095">
        <v>0.125</v>
      </c>
      <c r="I15095">
        <v>3.2467532467532499E-2</v>
      </c>
      <c r="J15095" s="1" t="s">
        <v>23229</v>
      </c>
      <c r="K15095" t="s">
        <v>23238</v>
      </c>
      <c r="L15095" t="s">
        <v>53434</v>
      </c>
      <c r="M15095" t="s">
        <v>53435</v>
      </c>
    </row>
    <row r="15096" spans="1:13">
      <c r="A15096" s="1" t="s">
        <v>17113</v>
      </c>
      <c r="B15096">
        <v>1.14062980549921E-5</v>
      </c>
      <c r="C15096" s="1">
        <v>6.17443596134222E-6</v>
      </c>
      <c r="D15096">
        <v>0.828125</v>
      </c>
      <c r="E15096">
        <v>0.81770833333333304</v>
      </c>
      <c r="F15096">
        <v>0.85384615384615403</v>
      </c>
      <c r="G15096">
        <v>0.96296296296296302</v>
      </c>
      <c r="H15096">
        <v>0.65909090909090895</v>
      </c>
      <c r="I15096">
        <v>0.85981308411214996</v>
      </c>
      <c r="J15096" s="1">
        <v>1</v>
      </c>
      <c r="K15096" t="s">
        <v>23241</v>
      </c>
      <c r="L15096" t="s">
        <v>53436</v>
      </c>
      <c r="M15096" t="s">
        <v>53437</v>
      </c>
    </row>
    <row r="15097" spans="1:13">
      <c r="A15097" s="1" t="s">
        <v>17114</v>
      </c>
      <c r="B15097">
        <v>4.2313846607126398E-6</v>
      </c>
      <c r="C15097" s="1">
        <v>7.3254936907424703E-6</v>
      </c>
      <c r="D15097">
        <v>1</v>
      </c>
      <c r="E15097">
        <v>1</v>
      </c>
      <c r="F15097">
        <v>0.99435028248587598</v>
      </c>
      <c r="G15097">
        <v>1</v>
      </c>
      <c r="H15097">
        <v>0.898876404494382</v>
      </c>
      <c r="I15097">
        <v>0.95555555555555605</v>
      </c>
      <c r="J15097" s="1" t="s">
        <v>23229</v>
      </c>
      <c r="K15097" t="s">
        <v>23238</v>
      </c>
      <c r="L15097" t="s">
        <v>53438</v>
      </c>
      <c r="M15097" t="s">
        <v>53439</v>
      </c>
    </row>
    <row r="15098" spans="1:13">
      <c r="A15098" s="1" t="s">
        <v>17115</v>
      </c>
      <c r="B15098">
        <v>1.78981681660142E-7</v>
      </c>
      <c r="C15098" s="1">
        <v>1.3784127140659399E-10</v>
      </c>
      <c r="D15098">
        <v>1.5625E-2</v>
      </c>
      <c r="E15098">
        <v>0</v>
      </c>
      <c r="F15098">
        <v>0</v>
      </c>
      <c r="G15098">
        <v>0</v>
      </c>
      <c r="H15098">
        <v>8.7719298245613996E-3</v>
      </c>
      <c r="I15098">
        <v>0</v>
      </c>
      <c r="J15098" s="1">
        <v>0</v>
      </c>
      <c r="K15098" t="s">
        <v>23242</v>
      </c>
      <c r="L15098" t="s">
        <v>53440</v>
      </c>
      <c r="M15098" t="s">
        <v>53441</v>
      </c>
    </row>
    <row r="15099" spans="1:13">
      <c r="A15099" s="1" t="s">
        <v>17116</v>
      </c>
      <c r="B15099">
        <v>1.19720064740684E-7</v>
      </c>
      <c r="C15099" s="1">
        <v>4.2348746228040701E-8</v>
      </c>
      <c r="D15099">
        <v>0</v>
      </c>
      <c r="E15099">
        <v>0</v>
      </c>
      <c r="F15099">
        <v>5.1546391752577301E-3</v>
      </c>
      <c r="G15099">
        <v>0</v>
      </c>
      <c r="H15099">
        <v>4.6296296296296302E-3</v>
      </c>
      <c r="I15099">
        <v>0</v>
      </c>
      <c r="J15099" s="1">
        <v>0.68181818181818199</v>
      </c>
      <c r="K15099" t="s">
        <v>23241</v>
      </c>
      <c r="L15099" t="s">
        <v>53442</v>
      </c>
      <c r="M15099" t="s">
        <v>53443</v>
      </c>
    </row>
    <row r="15100" spans="1:13">
      <c r="A15100" s="1" t="s">
        <v>17117</v>
      </c>
      <c r="B15100">
        <v>1.03010090467588E-6</v>
      </c>
      <c r="C15100" s="1">
        <v>7.57673706851823E-7</v>
      </c>
      <c r="D15100">
        <v>0.75</v>
      </c>
      <c r="E15100">
        <v>0.99375000000000002</v>
      </c>
      <c r="F15100">
        <v>0.89855072463768104</v>
      </c>
      <c r="G15100">
        <v>0.14285714285714299</v>
      </c>
      <c r="H15100">
        <v>0.72463768115941996</v>
      </c>
      <c r="I15100">
        <v>0.55714285714285705</v>
      </c>
      <c r="J15100" s="1">
        <v>1</v>
      </c>
      <c r="K15100" t="s">
        <v>23237</v>
      </c>
      <c r="L15100" t="s">
        <v>53444</v>
      </c>
      <c r="M15100" t="s">
        <v>53445</v>
      </c>
    </row>
    <row r="15101" spans="1:13">
      <c r="A15101" s="1" t="s">
        <v>17118</v>
      </c>
      <c r="B15101">
        <v>5.0914715999749E-5</v>
      </c>
      <c r="C15101" s="1">
        <v>7.8673134904055205E-7</v>
      </c>
      <c r="D15101">
        <v>0.233333333333333</v>
      </c>
      <c r="E15101">
        <v>0.22289156626505999</v>
      </c>
      <c r="F15101">
        <v>0.224576271186441</v>
      </c>
      <c r="G15101">
        <v>0.75</v>
      </c>
      <c r="H15101">
        <v>0.16666666666666699</v>
      </c>
      <c r="I15101">
        <v>0.238095238095238</v>
      </c>
      <c r="J15101" s="1">
        <v>0.1</v>
      </c>
      <c r="K15101" t="s">
        <v>23241</v>
      </c>
      <c r="L15101" t="s">
        <v>53446</v>
      </c>
      <c r="M15101" t="s">
        <v>53447</v>
      </c>
    </row>
    <row r="15102" spans="1:13">
      <c r="A15102" s="1" t="s">
        <v>17119</v>
      </c>
      <c r="B15102">
        <v>3.84318569188162E-7</v>
      </c>
      <c r="C15102" s="1">
        <v>3.5265423340318299E-6</v>
      </c>
      <c r="D15102">
        <v>0.15517241379310301</v>
      </c>
      <c r="E15102">
        <v>2.5641025641025599E-2</v>
      </c>
      <c r="F15102">
        <v>2.0833333333333301E-2</v>
      </c>
      <c r="G15102">
        <v>0.25</v>
      </c>
      <c r="H15102">
        <v>2.3076923076923099E-2</v>
      </c>
      <c r="I15102">
        <v>0.3</v>
      </c>
      <c r="J15102" s="1" t="s">
        <v>23229</v>
      </c>
      <c r="K15102" t="s">
        <v>23239</v>
      </c>
      <c r="L15102" t="s">
        <v>53448</v>
      </c>
      <c r="M15102" t="s">
        <v>53449</v>
      </c>
    </row>
    <row r="15103" spans="1:13">
      <c r="A15103" s="1" t="s">
        <v>17120</v>
      </c>
      <c r="B15103">
        <v>5.1550011015177602E-6</v>
      </c>
      <c r="C15103" s="1">
        <v>2.3218087196565301E-6</v>
      </c>
      <c r="D15103">
        <v>0.69230769230769196</v>
      </c>
      <c r="E15103">
        <v>0.84782608695652195</v>
      </c>
      <c r="F15103">
        <v>0.98837209302325602</v>
      </c>
      <c r="G15103">
        <v>0.84482758620689702</v>
      </c>
      <c r="H15103">
        <v>0.97590361445783103</v>
      </c>
      <c r="I15103">
        <v>0.85714285714285698</v>
      </c>
      <c r="J15103" s="1">
        <v>1</v>
      </c>
      <c r="K15103" t="s">
        <v>23240</v>
      </c>
      <c r="L15103" t="s">
        <v>53450</v>
      </c>
      <c r="M15103" t="s">
        <v>53451</v>
      </c>
    </row>
    <row r="15104" spans="1:13">
      <c r="A15104" s="1" t="s">
        <v>17121</v>
      </c>
      <c r="B15104">
        <v>2.8191653447262501E-7</v>
      </c>
      <c r="C15104" s="1">
        <v>1.6267442460900301E-4</v>
      </c>
      <c r="D15104">
        <v>0.765625</v>
      </c>
      <c r="E15104">
        <v>0.92708333333333304</v>
      </c>
      <c r="F15104">
        <v>0.83419689119171003</v>
      </c>
      <c r="G15104">
        <v>0.929824561403509</v>
      </c>
      <c r="H15104">
        <v>0.57142857142857095</v>
      </c>
      <c r="I15104">
        <v>0.80973451327433599</v>
      </c>
      <c r="J15104" s="1">
        <v>1</v>
      </c>
      <c r="K15104" t="s">
        <v>23241</v>
      </c>
      <c r="L15104" t="s">
        <v>53452</v>
      </c>
      <c r="M15104" t="s">
        <v>53453</v>
      </c>
    </row>
    <row r="15105" spans="1:13">
      <c r="A15105" s="1" t="s">
        <v>17122</v>
      </c>
      <c r="B15105">
        <v>1.2616097361468699E-7</v>
      </c>
      <c r="C15105" s="1">
        <v>3.1511437131706999E-6</v>
      </c>
      <c r="D15105">
        <v>1</v>
      </c>
      <c r="E15105">
        <v>1</v>
      </c>
      <c r="F15105">
        <v>0.992307692307692</v>
      </c>
      <c r="G15105">
        <v>0.67241379310344795</v>
      </c>
      <c r="H15105">
        <v>0.99561403508771895</v>
      </c>
      <c r="I15105">
        <v>0.95599999999999996</v>
      </c>
      <c r="J15105" s="1">
        <v>1</v>
      </c>
      <c r="K15105" t="s">
        <v>23238</v>
      </c>
      <c r="L15105" t="s">
        <v>53454</v>
      </c>
      <c r="M15105" t="s">
        <v>53455</v>
      </c>
    </row>
    <row r="15106" spans="1:13">
      <c r="A15106" s="1" t="s">
        <v>17123</v>
      </c>
      <c r="B15106">
        <v>4.8891579195964698E-5</v>
      </c>
      <c r="C15106" s="1">
        <v>8.3895256682660596E-5</v>
      </c>
      <c r="D15106">
        <v>1.5625E-2</v>
      </c>
      <c r="E15106">
        <v>0</v>
      </c>
      <c r="F15106">
        <v>0.16310160427807499</v>
      </c>
      <c r="G15106">
        <v>1.4705882352941201E-2</v>
      </c>
      <c r="H15106">
        <v>1.6853932584269701E-2</v>
      </c>
      <c r="I15106">
        <v>1.9607843137254902E-2</v>
      </c>
      <c r="J15106" s="1">
        <v>0</v>
      </c>
      <c r="K15106" t="s">
        <v>23238</v>
      </c>
      <c r="L15106" t="s">
        <v>53456</v>
      </c>
      <c r="M15106" t="s">
        <v>53457</v>
      </c>
    </row>
    <row r="15107" spans="1:13">
      <c r="A15107" s="1" t="s">
        <v>17124</v>
      </c>
      <c r="B15107">
        <v>3.4836479609319301E-7</v>
      </c>
      <c r="C15107" s="1">
        <v>1.1592510346993001E-7</v>
      </c>
      <c r="D15107">
        <v>0.984375</v>
      </c>
      <c r="E15107">
        <v>0.99397590361445798</v>
      </c>
      <c r="F15107">
        <v>0.96927374301675995</v>
      </c>
      <c r="G15107">
        <v>1</v>
      </c>
      <c r="H15107">
        <v>0.97727272727272696</v>
      </c>
      <c r="I15107">
        <v>0.98181818181818203</v>
      </c>
      <c r="J15107" s="1">
        <v>1</v>
      </c>
      <c r="K15107" t="s">
        <v>23238</v>
      </c>
      <c r="L15107" t="s">
        <v>53458</v>
      </c>
      <c r="M15107" t="s">
        <v>53459</v>
      </c>
    </row>
    <row r="15108" spans="1:13">
      <c r="A15108" s="1" t="s">
        <v>17125</v>
      </c>
      <c r="B15108">
        <v>5.9592925566132798E-7</v>
      </c>
      <c r="C15108" s="1">
        <v>1.6174150796108699E-6</v>
      </c>
      <c r="D15108">
        <v>1</v>
      </c>
      <c r="E15108">
        <v>1</v>
      </c>
      <c r="F15108">
        <v>0.960893854748603</v>
      </c>
      <c r="G15108">
        <v>1</v>
      </c>
      <c r="H15108">
        <v>0.99537037037037002</v>
      </c>
      <c r="I15108">
        <v>0.99450549450549497</v>
      </c>
      <c r="J15108" s="1">
        <v>1</v>
      </c>
      <c r="K15108" t="s">
        <v>23240</v>
      </c>
      <c r="L15108" t="s">
        <v>53460</v>
      </c>
      <c r="M15108" t="s">
        <v>53461</v>
      </c>
    </row>
    <row r="15109" spans="1:13">
      <c r="A15109" s="1" t="s">
        <v>17126</v>
      </c>
      <c r="B15109">
        <v>9.0229690158990392E-9</v>
      </c>
      <c r="C15109" s="1">
        <v>1.02247926414398E-5</v>
      </c>
      <c r="D15109">
        <v>0.93333333333333302</v>
      </c>
      <c r="E15109">
        <v>0.96629213483146104</v>
      </c>
      <c r="F15109">
        <v>0.98726114649681496</v>
      </c>
      <c r="G15109">
        <v>1</v>
      </c>
      <c r="H15109">
        <v>0.95625000000000004</v>
      </c>
      <c r="I15109">
        <v>0.92857142857142905</v>
      </c>
      <c r="J15109" s="1">
        <v>1</v>
      </c>
      <c r="K15109" t="s">
        <v>23238</v>
      </c>
      <c r="L15109" t="s">
        <v>53462</v>
      </c>
      <c r="M15109" t="s">
        <v>53463</v>
      </c>
    </row>
    <row r="15110" spans="1:13">
      <c r="A15110" s="1" t="s">
        <v>17127</v>
      </c>
      <c r="B15110">
        <v>3.9494589298725401E-8</v>
      </c>
      <c r="C15110" s="1">
        <v>1.4703738678718E-7</v>
      </c>
      <c r="D15110">
        <v>1</v>
      </c>
      <c r="E15110">
        <v>1</v>
      </c>
      <c r="F15110">
        <v>1</v>
      </c>
      <c r="G15110">
        <v>0.78749999999999998</v>
      </c>
      <c r="H15110">
        <v>0.97619047619047605</v>
      </c>
      <c r="I15110">
        <v>0.98611111111111105</v>
      </c>
      <c r="J15110" s="1" t="s">
        <v>23229</v>
      </c>
      <c r="K15110" t="s">
        <v>23241</v>
      </c>
      <c r="L15110" t="s">
        <v>53464</v>
      </c>
      <c r="M15110" t="s">
        <v>53465</v>
      </c>
    </row>
    <row r="15111" spans="1:13">
      <c r="A15111" s="1" t="s">
        <v>17128</v>
      </c>
      <c r="B15111">
        <v>1.8109939244234001E-4</v>
      </c>
      <c r="C15111" s="1">
        <v>5.7744398215380201E-5</v>
      </c>
      <c r="D15111">
        <v>3.2258064516128997E-2</v>
      </c>
      <c r="E15111">
        <v>5.74712643678161E-3</v>
      </c>
      <c r="F15111">
        <v>0.51366120218579203</v>
      </c>
      <c r="G15111">
        <v>1.6129032258064498E-2</v>
      </c>
      <c r="H15111">
        <v>0.459302325581395</v>
      </c>
      <c r="I15111">
        <v>7.8431372549019607E-2</v>
      </c>
      <c r="J15111" s="1">
        <v>0.2</v>
      </c>
      <c r="K15111" t="s">
        <v>23241</v>
      </c>
      <c r="L15111" t="s">
        <v>53466</v>
      </c>
      <c r="M15111" t="s">
        <v>53467</v>
      </c>
    </row>
    <row r="15112" spans="1:13">
      <c r="A15112" s="1" t="s">
        <v>17129</v>
      </c>
      <c r="B15112">
        <v>1.39527147214537E-5</v>
      </c>
      <c r="C15112" s="1">
        <v>6.9313169515064298E-7</v>
      </c>
      <c r="D15112">
        <v>1</v>
      </c>
      <c r="E15112">
        <v>1</v>
      </c>
      <c r="F15112">
        <v>0.76136363636363602</v>
      </c>
      <c r="G15112">
        <v>0.97674418604651203</v>
      </c>
      <c r="H15112">
        <v>0.86413043478260898</v>
      </c>
      <c r="I15112">
        <v>0.93382352941176505</v>
      </c>
      <c r="J15112" s="1">
        <v>1</v>
      </c>
      <c r="K15112" t="s">
        <v>23241</v>
      </c>
      <c r="L15112" t="s">
        <v>53468</v>
      </c>
      <c r="M15112" t="s">
        <v>53469</v>
      </c>
    </row>
    <row r="15113" spans="1:13">
      <c r="A15113" s="1" t="s">
        <v>17130</v>
      </c>
      <c r="B15113">
        <v>3.2567365822133303E-5</v>
      </c>
      <c r="C15113" s="1">
        <v>4.3644490537048302E-5</v>
      </c>
      <c r="D15113">
        <v>9.6774193548387094E-2</v>
      </c>
      <c r="E15113">
        <v>0.226744186046512</v>
      </c>
      <c r="F15113">
        <v>0.109467455621302</v>
      </c>
      <c r="G15113">
        <v>0</v>
      </c>
      <c r="H15113">
        <v>0.1</v>
      </c>
      <c r="I15113">
        <v>2.2222222222222199E-2</v>
      </c>
      <c r="J15113" s="1">
        <v>0</v>
      </c>
      <c r="K15113" t="s">
        <v>23241</v>
      </c>
      <c r="L15113" t="s">
        <v>53470</v>
      </c>
      <c r="M15113" t="s">
        <v>53471</v>
      </c>
    </row>
    <row r="15114" spans="1:13">
      <c r="A15114" s="1" t="s">
        <v>17131</v>
      </c>
      <c r="B15114">
        <v>9.2570954978005799E-6</v>
      </c>
      <c r="C15114" s="1">
        <v>3.1477623831394898E-7</v>
      </c>
      <c r="D15114">
        <v>0.98387096774193505</v>
      </c>
      <c r="E15114">
        <v>0.86781609195402298</v>
      </c>
      <c r="F15114">
        <v>0.99696969696969695</v>
      </c>
      <c r="G15114">
        <v>1</v>
      </c>
      <c r="H15114">
        <v>0.99456521739130399</v>
      </c>
      <c r="I15114">
        <v>0.98305084745762705</v>
      </c>
      <c r="J15114" s="1" t="s">
        <v>23229</v>
      </c>
      <c r="K15114" t="s">
        <v>23240</v>
      </c>
      <c r="L15114" t="s">
        <v>53472</v>
      </c>
      <c r="M15114" t="s">
        <v>53473</v>
      </c>
    </row>
    <row r="15115" spans="1:13">
      <c r="A15115" s="1" t="s">
        <v>17132</v>
      </c>
      <c r="B15115">
        <v>1.57374213579062E-6</v>
      </c>
      <c r="C15115" s="1">
        <v>1.8758943358022899E-6</v>
      </c>
      <c r="D15115">
        <v>0.828125</v>
      </c>
      <c r="E15115">
        <v>0.75263157894736799</v>
      </c>
      <c r="F15115">
        <v>0.98445595854922296</v>
      </c>
      <c r="G15115">
        <v>1</v>
      </c>
      <c r="H15115">
        <v>0.99504950495049505</v>
      </c>
      <c r="I15115">
        <v>0.97169811320754695</v>
      </c>
      <c r="J15115" s="1">
        <v>1</v>
      </c>
      <c r="K15115" t="s">
        <v>23239</v>
      </c>
      <c r="L15115" t="s">
        <v>53474</v>
      </c>
      <c r="M15115" t="s">
        <v>53475</v>
      </c>
    </row>
    <row r="15116" spans="1:13">
      <c r="A15116" s="1" t="s">
        <v>17133</v>
      </c>
      <c r="B15116">
        <v>1.00250692900591E-3</v>
      </c>
      <c r="C15116" s="1">
        <v>1.50253380540103E-4</v>
      </c>
      <c r="D15116">
        <v>0.112903225806452</v>
      </c>
      <c r="E15116">
        <v>0.52083333333333304</v>
      </c>
      <c r="F15116">
        <v>4.18994413407821E-2</v>
      </c>
      <c r="G15116">
        <v>0</v>
      </c>
      <c r="H15116">
        <v>0</v>
      </c>
      <c r="I15116">
        <v>0</v>
      </c>
      <c r="J15116" s="1">
        <v>0</v>
      </c>
      <c r="K15116" t="s">
        <v>23241</v>
      </c>
      <c r="L15116" t="s">
        <v>53476</v>
      </c>
      <c r="M15116" t="s">
        <v>53477</v>
      </c>
    </row>
    <row r="15117" spans="1:13">
      <c r="A15117" s="1" t="s">
        <v>17134</v>
      </c>
      <c r="B15117">
        <v>4.13718118165822E-5</v>
      </c>
      <c r="C15117" s="1">
        <v>2.42727241096367E-4</v>
      </c>
      <c r="D15117">
        <v>2.1739130434782601E-2</v>
      </c>
      <c r="E15117">
        <v>0</v>
      </c>
      <c r="F15117">
        <v>0.23314606741572999</v>
      </c>
      <c r="G15117">
        <v>0</v>
      </c>
      <c r="H15117">
        <v>0</v>
      </c>
      <c r="I15117">
        <v>0</v>
      </c>
      <c r="J15117" s="1">
        <v>0</v>
      </c>
      <c r="K15117" t="s">
        <v>23241</v>
      </c>
      <c r="L15117" t="s">
        <v>53478</v>
      </c>
      <c r="M15117" t="s">
        <v>53479</v>
      </c>
    </row>
    <row r="15118" spans="1:13">
      <c r="A15118" s="1" t="s">
        <v>17135</v>
      </c>
      <c r="B15118">
        <v>1.7718410641516898E-8</v>
      </c>
      <c r="C15118" s="1">
        <v>6.8857290326732405E-7</v>
      </c>
      <c r="D15118">
        <v>1</v>
      </c>
      <c r="E15118">
        <v>1</v>
      </c>
      <c r="F15118">
        <v>1</v>
      </c>
      <c r="G15118">
        <v>1</v>
      </c>
      <c r="H15118">
        <v>0.99397590361445798</v>
      </c>
      <c r="I15118">
        <v>1</v>
      </c>
      <c r="J15118" s="1">
        <v>0.5625</v>
      </c>
      <c r="K15118" t="s">
        <v>23237</v>
      </c>
      <c r="L15118" t="s">
        <v>53480</v>
      </c>
      <c r="M15118" t="s">
        <v>53481</v>
      </c>
    </row>
    <row r="15119" spans="1:13">
      <c r="A15119" s="1" t="s">
        <v>17136</v>
      </c>
      <c r="B15119">
        <v>6.1043053148603201E-6</v>
      </c>
      <c r="C15119" s="1">
        <v>9.5186875953077698E-5</v>
      </c>
      <c r="D15119">
        <v>1</v>
      </c>
      <c r="E15119">
        <v>0.99473684210526303</v>
      </c>
      <c r="F15119">
        <v>0.88974358974359002</v>
      </c>
      <c r="G15119">
        <v>0.99137931034482796</v>
      </c>
      <c r="H15119">
        <v>0.98684210526315796</v>
      </c>
      <c r="I15119">
        <v>0.98799999999999999</v>
      </c>
      <c r="J15119" s="1">
        <v>1</v>
      </c>
      <c r="K15119" t="s">
        <v>23238</v>
      </c>
      <c r="L15119" t="s">
        <v>53482</v>
      </c>
      <c r="M15119" t="s">
        <v>53483</v>
      </c>
    </row>
    <row r="15120" spans="1:13">
      <c r="A15120" s="1" t="s">
        <v>17137</v>
      </c>
      <c r="B15120">
        <v>3.07859861489322E-4</v>
      </c>
      <c r="C15120" s="1">
        <v>8.6727655137510795E-5</v>
      </c>
      <c r="D15120">
        <v>0.8125</v>
      </c>
      <c r="E15120">
        <v>0.61413043478260898</v>
      </c>
      <c r="F15120">
        <v>0.79824561403508798</v>
      </c>
      <c r="G15120">
        <v>0.80555555555555602</v>
      </c>
      <c r="H15120">
        <v>0.60227272727272696</v>
      </c>
      <c r="I15120">
        <v>0.67532467532467499</v>
      </c>
      <c r="J15120" s="1">
        <v>1</v>
      </c>
      <c r="K15120" t="s">
        <v>23239</v>
      </c>
      <c r="L15120" t="s">
        <v>53484</v>
      </c>
      <c r="M15120" t="s">
        <v>53485</v>
      </c>
    </row>
    <row r="15121" spans="1:13">
      <c r="A15121" s="1" t="s">
        <v>17138</v>
      </c>
      <c r="B15121">
        <v>8.1547036286866494E-5</v>
      </c>
      <c r="C15121" s="1">
        <v>7.47324326004328E-5</v>
      </c>
      <c r="D15121">
        <v>1</v>
      </c>
      <c r="E15121">
        <v>1</v>
      </c>
      <c r="F15121">
        <v>0.83247422680412397</v>
      </c>
      <c r="G15121">
        <v>0.99122807017543901</v>
      </c>
      <c r="H15121">
        <v>0.96428571428571397</v>
      </c>
      <c r="I15121">
        <v>0.92</v>
      </c>
      <c r="J15121" s="1">
        <v>0.95454545454545503</v>
      </c>
      <c r="K15121" t="s">
        <v>23238</v>
      </c>
      <c r="L15121" t="s">
        <v>53486</v>
      </c>
      <c r="M15121" t="s">
        <v>53487</v>
      </c>
    </row>
    <row r="15122" spans="1:13">
      <c r="A15122" s="1" t="s">
        <v>17139</v>
      </c>
      <c r="B15122">
        <v>1.79388332734696E-5</v>
      </c>
      <c r="C15122" s="1">
        <v>1.07546512136736E-5</v>
      </c>
      <c r="D15122">
        <v>1.9230769230769201E-2</v>
      </c>
      <c r="E15122">
        <v>0</v>
      </c>
      <c r="F15122">
        <v>4.11764705882353E-2</v>
      </c>
      <c r="G15122">
        <v>0</v>
      </c>
      <c r="H15122">
        <v>0</v>
      </c>
      <c r="I15122">
        <v>1.0638297872340399E-2</v>
      </c>
      <c r="J15122" s="1">
        <v>1</v>
      </c>
      <c r="K15122" t="s">
        <v>23239</v>
      </c>
      <c r="L15122" t="s">
        <v>53488</v>
      </c>
      <c r="M15122" t="s">
        <v>53489</v>
      </c>
    </row>
    <row r="15123" spans="1:13">
      <c r="A15123" s="1" t="s">
        <v>17140</v>
      </c>
      <c r="B15123">
        <v>1.5274396873389001E-6</v>
      </c>
      <c r="C15123" s="1">
        <v>2.36483835599381E-7</v>
      </c>
      <c r="D15123">
        <v>0</v>
      </c>
      <c r="E15123">
        <v>0.11764705882352899</v>
      </c>
      <c r="F15123">
        <v>0</v>
      </c>
      <c r="G15123">
        <v>0</v>
      </c>
      <c r="H15123">
        <v>0</v>
      </c>
      <c r="I15123">
        <v>0</v>
      </c>
      <c r="J15123" s="1">
        <v>0</v>
      </c>
      <c r="K15123" t="s">
        <v>23240</v>
      </c>
      <c r="L15123" t="s">
        <v>53490</v>
      </c>
      <c r="M15123" t="s">
        <v>53491</v>
      </c>
    </row>
    <row r="15124" spans="1:13">
      <c r="A15124" s="1" t="s">
        <v>17141</v>
      </c>
      <c r="B15124">
        <v>4.1066368885866599E-5</v>
      </c>
      <c r="C15124" s="1">
        <v>1.74770011279748E-4</v>
      </c>
      <c r="D15124">
        <v>3.125E-2</v>
      </c>
      <c r="E15124">
        <v>0.17741935483870999</v>
      </c>
      <c r="F15124">
        <v>0.61458333333333304</v>
      </c>
      <c r="G15124">
        <v>0</v>
      </c>
      <c r="H15124">
        <v>0.35784313725490202</v>
      </c>
      <c r="I15124">
        <v>0.16049382716049401</v>
      </c>
      <c r="J15124" s="1">
        <v>0</v>
      </c>
      <c r="K15124" t="s">
        <v>23241</v>
      </c>
      <c r="L15124" t="s">
        <v>53492</v>
      </c>
      <c r="M15124" t="s">
        <v>53493</v>
      </c>
    </row>
    <row r="15125" spans="1:13">
      <c r="A15125" s="1" t="s">
        <v>17142</v>
      </c>
      <c r="B15125">
        <v>9.2073589216333694E-5</v>
      </c>
      <c r="C15125" s="1">
        <v>5.5344619552200101E-5</v>
      </c>
      <c r="D15125">
        <v>0.703125</v>
      </c>
      <c r="E15125">
        <v>0.625</v>
      </c>
      <c r="F15125">
        <v>0.85620915032679701</v>
      </c>
      <c r="G15125">
        <v>1</v>
      </c>
      <c r="H15125">
        <v>0.93548387096774199</v>
      </c>
      <c r="I15125">
        <v>0.87931034482758597</v>
      </c>
      <c r="J15125" s="1">
        <v>0.66666666666666696</v>
      </c>
      <c r="K15125" t="s">
        <v>23238</v>
      </c>
      <c r="L15125" t="s">
        <v>53494</v>
      </c>
      <c r="M15125" t="s">
        <v>53495</v>
      </c>
    </row>
    <row r="15126" spans="1:13">
      <c r="A15126" s="1" t="s">
        <v>17143</v>
      </c>
      <c r="B15126">
        <v>4.1079760989924996E-6</v>
      </c>
      <c r="C15126" s="1">
        <v>2.42142371626365E-5</v>
      </c>
      <c r="D15126">
        <v>1.7857142857142901E-2</v>
      </c>
      <c r="E15126">
        <v>0</v>
      </c>
      <c r="F15126">
        <v>0</v>
      </c>
      <c r="G15126">
        <v>0.89285714285714302</v>
      </c>
      <c r="H15126">
        <v>3.9682539682539701E-2</v>
      </c>
      <c r="I15126">
        <v>0.28205128205128199</v>
      </c>
      <c r="J15126" s="1" t="s">
        <v>23229</v>
      </c>
      <c r="K15126" t="s">
        <v>23238</v>
      </c>
      <c r="L15126" t="s">
        <v>53496</v>
      </c>
      <c r="M15126" t="s">
        <v>53497</v>
      </c>
    </row>
    <row r="15127" spans="1:13">
      <c r="A15127" s="1" t="s">
        <v>17144</v>
      </c>
      <c r="B15127">
        <v>5.6935168191502097E-5</v>
      </c>
      <c r="C15127" s="1">
        <v>4.16219524053628E-5</v>
      </c>
      <c r="D15127">
        <v>0.98387096774193505</v>
      </c>
      <c r="E15127">
        <v>1</v>
      </c>
      <c r="F15127">
        <v>0.76470588235294101</v>
      </c>
      <c r="G15127">
        <v>0.98648648648648696</v>
      </c>
      <c r="H15127">
        <v>0.93820224719101097</v>
      </c>
      <c r="I15127">
        <v>0.98245614035087703</v>
      </c>
      <c r="J15127" s="1" t="s">
        <v>23229</v>
      </c>
      <c r="K15127" t="s">
        <v>23240</v>
      </c>
      <c r="L15127" t="s">
        <v>53498</v>
      </c>
      <c r="M15127" t="s">
        <v>53499</v>
      </c>
    </row>
    <row r="15128" spans="1:13">
      <c r="A15128" s="1" t="s">
        <v>17145</v>
      </c>
      <c r="B15128">
        <v>2.24029896452196E-8</v>
      </c>
      <c r="C15128" s="1">
        <v>2.0419927551596399E-9</v>
      </c>
      <c r="D15128">
        <v>1</v>
      </c>
      <c r="E15128">
        <v>1</v>
      </c>
      <c r="F15128">
        <v>0.99664429530201304</v>
      </c>
      <c r="G15128">
        <v>1</v>
      </c>
      <c r="H15128">
        <v>1</v>
      </c>
      <c r="I15128">
        <v>1</v>
      </c>
      <c r="J15128" s="1">
        <v>0</v>
      </c>
      <c r="K15128" t="s">
        <v>23240</v>
      </c>
      <c r="L15128" t="s">
        <v>53500</v>
      </c>
      <c r="M15128" t="s">
        <v>53501</v>
      </c>
    </row>
    <row r="15129" spans="1:13">
      <c r="A15129" s="1" t="s">
        <v>17146</v>
      </c>
      <c r="B15129">
        <v>2.59414022442029E-5</v>
      </c>
      <c r="C15129" s="1">
        <v>3.5441608206227001E-6</v>
      </c>
      <c r="D15129">
        <v>0.88709677419354804</v>
      </c>
      <c r="E15129">
        <v>0.98275862068965503</v>
      </c>
      <c r="F15129">
        <v>0.99137931034482796</v>
      </c>
      <c r="G15129">
        <v>1</v>
      </c>
      <c r="H15129">
        <v>0.99425287356321801</v>
      </c>
      <c r="I15129">
        <v>1</v>
      </c>
      <c r="J15129" s="1" t="s">
        <v>23229</v>
      </c>
      <c r="K15129" t="s">
        <v>23242</v>
      </c>
      <c r="L15129" t="s">
        <v>53502</v>
      </c>
      <c r="M15129" t="s">
        <v>53503</v>
      </c>
    </row>
    <row r="15130" spans="1:13">
      <c r="A15130" s="1" t="s">
        <v>17147</v>
      </c>
      <c r="B15130">
        <v>2.8949654134697501E-9</v>
      </c>
      <c r="C15130" s="1">
        <v>7.0158867440668898E-7</v>
      </c>
      <c r="D15130">
        <v>0</v>
      </c>
      <c r="E15130">
        <v>0.1125</v>
      </c>
      <c r="F15130">
        <v>1.4705882352941201E-2</v>
      </c>
      <c r="G15130">
        <v>2.0833333333333301E-2</v>
      </c>
      <c r="H15130">
        <v>0</v>
      </c>
      <c r="I15130">
        <v>0</v>
      </c>
      <c r="J15130" s="1">
        <v>0</v>
      </c>
      <c r="K15130" t="s">
        <v>23241</v>
      </c>
      <c r="L15130" t="s">
        <v>53504</v>
      </c>
      <c r="M15130" t="s">
        <v>53505</v>
      </c>
    </row>
    <row r="15131" spans="1:13">
      <c r="A15131" s="1" t="s">
        <v>17148</v>
      </c>
      <c r="B15131">
        <v>1.8159553873391399E-5</v>
      </c>
      <c r="C15131" s="1">
        <v>9.6535368819265103E-6</v>
      </c>
      <c r="D15131">
        <v>1</v>
      </c>
      <c r="E15131">
        <v>1</v>
      </c>
      <c r="F15131">
        <v>0.77380952380952395</v>
      </c>
      <c r="G15131">
        <v>1</v>
      </c>
      <c r="H15131">
        <v>0.98507462686567204</v>
      </c>
      <c r="I15131">
        <v>1</v>
      </c>
      <c r="J15131" s="1">
        <v>1</v>
      </c>
      <c r="K15131" t="s">
        <v>23241</v>
      </c>
      <c r="L15131" t="s">
        <v>53506</v>
      </c>
      <c r="M15131" t="s">
        <v>53507</v>
      </c>
    </row>
    <row r="15132" spans="1:13">
      <c r="A15132" s="1" t="s">
        <v>17149</v>
      </c>
      <c r="B15132">
        <v>2.66710717897981E-4</v>
      </c>
      <c r="C15132" s="1">
        <v>1.22275856016994E-4</v>
      </c>
      <c r="D15132">
        <v>0.93333333333333302</v>
      </c>
      <c r="E15132">
        <v>1</v>
      </c>
      <c r="F15132">
        <v>0.62432432432432405</v>
      </c>
      <c r="G15132">
        <v>0.82352941176470595</v>
      </c>
      <c r="H15132">
        <v>0.82758620689655205</v>
      </c>
      <c r="I15132">
        <v>0.90163934426229497</v>
      </c>
      <c r="J15132" s="1">
        <v>1</v>
      </c>
      <c r="K15132" t="s">
        <v>23237</v>
      </c>
      <c r="L15132" t="s">
        <v>53508</v>
      </c>
      <c r="M15132" t="s">
        <v>53509</v>
      </c>
    </row>
    <row r="15133" spans="1:13">
      <c r="A15133" s="1" t="s">
        <v>17150</v>
      </c>
      <c r="B15133">
        <v>1.25405071991669E-6</v>
      </c>
      <c r="C15133" s="1">
        <v>1.23620871265844E-6</v>
      </c>
      <c r="D15133">
        <v>1</v>
      </c>
      <c r="E15133">
        <v>1</v>
      </c>
      <c r="F15133">
        <v>0.99214659685863904</v>
      </c>
      <c r="G15133">
        <v>0.88181818181818195</v>
      </c>
      <c r="H15133">
        <v>1</v>
      </c>
      <c r="I15133">
        <v>1</v>
      </c>
      <c r="J15133" s="1">
        <v>1</v>
      </c>
      <c r="K15133" t="s">
        <v>23239</v>
      </c>
      <c r="L15133" t="s">
        <v>53510</v>
      </c>
      <c r="M15133" t="s">
        <v>53511</v>
      </c>
    </row>
    <row r="15134" spans="1:13">
      <c r="A15134" s="1" t="s">
        <v>17151</v>
      </c>
      <c r="B15134">
        <v>4.2063123537139997E-6</v>
      </c>
      <c r="C15134" s="1">
        <v>8.8662985950038303E-7</v>
      </c>
      <c r="D15134">
        <v>0.92</v>
      </c>
      <c r="E15134">
        <v>0.83333333333333304</v>
      </c>
      <c r="F15134">
        <v>1</v>
      </c>
      <c r="G15134">
        <v>1</v>
      </c>
      <c r="H15134">
        <v>1</v>
      </c>
      <c r="I15134">
        <v>1</v>
      </c>
      <c r="J15134" s="1">
        <v>1</v>
      </c>
      <c r="K15134" t="s">
        <v>23237</v>
      </c>
      <c r="L15134" t="s">
        <v>53512</v>
      </c>
      <c r="M15134" t="s">
        <v>53513</v>
      </c>
    </row>
    <row r="15135" spans="1:13">
      <c r="A15135" s="1" t="s">
        <v>17152</v>
      </c>
      <c r="B15135">
        <v>1.0863832121695099E-7</v>
      </c>
      <c r="C15135" s="1">
        <v>1.6280443902420299E-8</v>
      </c>
      <c r="D15135">
        <v>0</v>
      </c>
      <c r="E15135">
        <v>0</v>
      </c>
      <c r="F15135">
        <v>3.4246575342465799E-3</v>
      </c>
      <c r="G15135">
        <v>0</v>
      </c>
      <c r="H15135">
        <v>0</v>
      </c>
      <c r="I15135">
        <v>0</v>
      </c>
      <c r="J15135" s="1">
        <v>1</v>
      </c>
      <c r="K15135" t="s">
        <v>23241</v>
      </c>
      <c r="L15135" t="s">
        <v>53514</v>
      </c>
      <c r="M15135" t="s">
        <v>53515</v>
      </c>
    </row>
    <row r="15136" spans="1:13">
      <c r="A15136" s="1" t="s">
        <v>17153</v>
      </c>
      <c r="B15136">
        <v>4.6034061541119999E-5</v>
      </c>
      <c r="C15136" s="1">
        <v>4.8875346069583498E-6</v>
      </c>
      <c r="D15136">
        <v>0.671875</v>
      </c>
      <c r="E15136">
        <v>0.90104166666666696</v>
      </c>
      <c r="F15136">
        <v>0.84871794871794903</v>
      </c>
      <c r="G15136">
        <v>0.94565217391304301</v>
      </c>
      <c r="H15136">
        <v>0.62380952380952404</v>
      </c>
      <c r="I15136">
        <v>0.89634146341463405</v>
      </c>
      <c r="J15136" s="1">
        <v>0</v>
      </c>
      <c r="K15136" t="s">
        <v>23240</v>
      </c>
      <c r="L15136" t="s">
        <v>53516</v>
      </c>
      <c r="M15136" t="s">
        <v>53517</v>
      </c>
    </row>
    <row r="15137" spans="1:13">
      <c r="A15137" s="1" t="s">
        <v>17154</v>
      </c>
      <c r="B15137">
        <v>8.4949512900914492E-6</v>
      </c>
      <c r="C15137" s="1">
        <v>5.0941526798383901E-6</v>
      </c>
      <c r="D15137">
        <v>0.67741935483870996</v>
      </c>
      <c r="E15137">
        <v>0.85106382978723405</v>
      </c>
      <c r="F15137">
        <v>0.57142857142857095</v>
      </c>
      <c r="G15137">
        <v>0.39</v>
      </c>
      <c r="H15137">
        <v>0.42452830188679203</v>
      </c>
      <c r="I15137">
        <v>0.86</v>
      </c>
      <c r="J15137" s="1">
        <v>1</v>
      </c>
      <c r="K15137" t="s">
        <v>23238</v>
      </c>
      <c r="L15137" t="s">
        <v>53518</v>
      </c>
      <c r="M15137" t="s">
        <v>53519</v>
      </c>
    </row>
    <row r="15138" spans="1:13">
      <c r="A15138" s="1" t="s">
        <v>17155</v>
      </c>
      <c r="B15138">
        <v>8.8777101388632605E-7</v>
      </c>
      <c r="C15138" s="1">
        <v>1.84418492573359E-7</v>
      </c>
      <c r="D15138">
        <v>0.30357142857142899</v>
      </c>
      <c r="E15138">
        <v>0.13157894736842099</v>
      </c>
      <c r="F15138">
        <v>0.15140845070422501</v>
      </c>
      <c r="G15138">
        <v>6.8965517241379296E-2</v>
      </c>
      <c r="H15138">
        <v>6.8627450980392204E-2</v>
      </c>
      <c r="I15138">
        <v>9.0909090909090898E-2</v>
      </c>
      <c r="J15138" s="1">
        <v>4.5454545454545497E-2</v>
      </c>
      <c r="K15138" t="s">
        <v>23242</v>
      </c>
      <c r="L15138" t="s">
        <v>53520</v>
      </c>
      <c r="M15138" t="s">
        <v>53521</v>
      </c>
    </row>
    <row r="15139" spans="1:13">
      <c r="A15139" s="1" t="s">
        <v>17156</v>
      </c>
      <c r="B15139">
        <v>4.2668054161587701E-4</v>
      </c>
      <c r="C15139" s="1">
        <v>1.69024064432243E-5</v>
      </c>
      <c r="D15139">
        <v>8.6206896551724102E-2</v>
      </c>
      <c r="E15139">
        <v>0.57831325301204795</v>
      </c>
      <c r="F15139">
        <v>3.9156626506024098E-2</v>
      </c>
      <c r="G15139">
        <v>2.5641025641025599E-2</v>
      </c>
      <c r="H15139">
        <v>1.1111111111111099E-2</v>
      </c>
      <c r="I15139">
        <v>0</v>
      </c>
      <c r="J15139" s="1">
        <v>0</v>
      </c>
      <c r="K15139" t="s">
        <v>23239</v>
      </c>
      <c r="L15139" t="s">
        <v>53522</v>
      </c>
      <c r="M15139" t="s">
        <v>53523</v>
      </c>
    </row>
    <row r="15140" spans="1:13">
      <c r="A15140" s="1" t="s">
        <v>17157</v>
      </c>
      <c r="B15140">
        <v>1.5386900120611501E-5</v>
      </c>
      <c r="C15140" s="1">
        <v>1.20244328661936E-4</v>
      </c>
      <c r="D15140">
        <v>0.5</v>
      </c>
      <c r="E15140">
        <v>0.19402985074626899</v>
      </c>
      <c r="F15140">
        <v>0.5</v>
      </c>
      <c r="G15140">
        <v>0.80769230769230804</v>
      </c>
      <c r="H15140">
        <v>0.90909090909090895</v>
      </c>
      <c r="I15140">
        <v>0.73333333333333295</v>
      </c>
      <c r="J15140" s="1" t="s">
        <v>23229</v>
      </c>
      <c r="K15140" t="s">
        <v>23238</v>
      </c>
      <c r="L15140" t="s">
        <v>53524</v>
      </c>
      <c r="M15140" t="s">
        <v>53525</v>
      </c>
    </row>
    <row r="15141" spans="1:13">
      <c r="A15141" s="1" t="s">
        <v>17158</v>
      </c>
      <c r="B15141">
        <v>2.3781878724870999E-5</v>
      </c>
      <c r="C15141" s="1">
        <v>1.76941682404574E-4</v>
      </c>
      <c r="D15141">
        <v>0.16666666666666699</v>
      </c>
      <c r="E15141">
        <v>5.2325581395348798E-2</v>
      </c>
      <c r="F15141">
        <v>0.176724137931034</v>
      </c>
      <c r="G15141">
        <v>0.78947368421052599</v>
      </c>
      <c r="H15141">
        <v>0.188405797101449</v>
      </c>
      <c r="I15141">
        <v>0.25</v>
      </c>
      <c r="J15141" s="1" t="s">
        <v>23229</v>
      </c>
      <c r="K15141" t="s">
        <v>23241</v>
      </c>
      <c r="L15141" t="s">
        <v>53526</v>
      </c>
      <c r="M15141" t="s">
        <v>53527</v>
      </c>
    </row>
    <row r="15142" spans="1:13">
      <c r="A15142" s="1" t="s">
        <v>17159</v>
      </c>
      <c r="B15142">
        <v>0</v>
      </c>
      <c r="C15142" s="1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 s="1">
        <v>0.81818181818181801</v>
      </c>
      <c r="K15142" t="s">
        <v>23237</v>
      </c>
      <c r="L15142" t="s">
        <v>53528</v>
      </c>
      <c r="M15142" t="s">
        <v>53529</v>
      </c>
    </row>
    <row r="15143" spans="1:13">
      <c r="A15143" s="1" t="s">
        <v>17160</v>
      </c>
      <c r="B15143">
        <v>1.48507810023286E-5</v>
      </c>
      <c r="C15143" s="1">
        <v>4.0765385234471901E-6</v>
      </c>
      <c r="D15143">
        <v>0.74074074074074103</v>
      </c>
      <c r="E15143">
        <v>0.52105263157894699</v>
      </c>
      <c r="F15143">
        <v>0.108108108108108</v>
      </c>
      <c r="G15143">
        <v>0.63333333333333297</v>
      </c>
      <c r="H15143">
        <v>5.9210526315789498E-2</v>
      </c>
      <c r="I15143">
        <v>0.44915254237288099</v>
      </c>
      <c r="J15143" s="1" t="s">
        <v>23229</v>
      </c>
      <c r="K15143" t="s">
        <v>23242</v>
      </c>
      <c r="L15143" t="s">
        <v>53530</v>
      </c>
      <c r="M15143" t="s">
        <v>53531</v>
      </c>
    </row>
    <row r="15144" spans="1:13">
      <c r="A15144" s="1" t="s">
        <v>17161</v>
      </c>
      <c r="B15144">
        <v>8.8598324239696705E-5</v>
      </c>
      <c r="C15144" s="1">
        <v>4.6010762194141503E-9</v>
      </c>
      <c r="D15144">
        <v>6.4516129032258104E-2</v>
      </c>
      <c r="E15144">
        <v>0.25</v>
      </c>
      <c r="F15144">
        <v>6.0975609756097598E-3</v>
      </c>
      <c r="G15144">
        <v>0</v>
      </c>
      <c r="H15144">
        <v>2.1978021978022001E-2</v>
      </c>
      <c r="I15144">
        <v>0</v>
      </c>
      <c r="J15144" s="1">
        <v>0</v>
      </c>
      <c r="K15144" t="s">
        <v>23240</v>
      </c>
      <c r="L15144" t="s">
        <v>53532</v>
      </c>
      <c r="M15144" t="s">
        <v>53533</v>
      </c>
    </row>
    <row r="15145" spans="1:13">
      <c r="A15145" s="1" t="s">
        <v>17162</v>
      </c>
      <c r="B15145">
        <v>2.1030576832005602E-6</v>
      </c>
      <c r="C15145" s="1">
        <v>6.7735777337409601E-6</v>
      </c>
      <c r="D15145">
        <v>9.6153846153846201E-2</v>
      </c>
      <c r="E15145">
        <v>3.2051282051282E-2</v>
      </c>
      <c r="F15145">
        <v>0.168918918918919</v>
      </c>
      <c r="G15145">
        <v>0</v>
      </c>
      <c r="H15145">
        <v>9.45945945945946E-2</v>
      </c>
      <c r="I15145">
        <v>0.1</v>
      </c>
      <c r="J15145" s="1">
        <v>0</v>
      </c>
      <c r="K15145" t="s">
        <v>23241</v>
      </c>
      <c r="L15145" t="s">
        <v>53534</v>
      </c>
      <c r="M15145" t="s">
        <v>53535</v>
      </c>
    </row>
    <row r="15146" spans="1:13">
      <c r="A15146" s="1" t="s">
        <v>17163</v>
      </c>
      <c r="B15146">
        <v>4.3464867613177702E-5</v>
      </c>
      <c r="C15146" s="1">
        <v>2.01590638824342E-4</v>
      </c>
      <c r="D15146">
        <v>8.0645161290322606E-2</v>
      </c>
      <c r="E15146">
        <v>5.8823529411764696E-3</v>
      </c>
      <c r="F15146">
        <v>0.37853107344632803</v>
      </c>
      <c r="G15146">
        <v>0</v>
      </c>
      <c r="H15146">
        <v>0.13636363636363599</v>
      </c>
      <c r="I15146">
        <v>1.88679245283019E-2</v>
      </c>
      <c r="J15146" s="1">
        <v>0</v>
      </c>
      <c r="K15146" t="s">
        <v>23237</v>
      </c>
      <c r="L15146" t="s">
        <v>53536</v>
      </c>
      <c r="M15146" t="s">
        <v>53537</v>
      </c>
    </row>
    <row r="15147" spans="1:13">
      <c r="A15147" s="1" t="s">
        <v>17164</v>
      </c>
      <c r="B15147">
        <v>1.9297293433841999E-6</v>
      </c>
      <c r="C15147" s="1">
        <v>1.1324395797545701E-7</v>
      </c>
      <c r="D15147">
        <v>1</v>
      </c>
      <c r="E15147">
        <v>1</v>
      </c>
      <c r="F15147">
        <v>0.99421965317919103</v>
      </c>
      <c r="G15147">
        <v>0.92857142857142905</v>
      </c>
      <c r="H15147">
        <v>1</v>
      </c>
      <c r="I15147">
        <v>0.97872340425531901</v>
      </c>
      <c r="J15147" s="1" t="s">
        <v>23229</v>
      </c>
      <c r="K15147" t="s">
        <v>23238</v>
      </c>
      <c r="L15147" t="s">
        <v>53538</v>
      </c>
      <c r="M15147" t="s">
        <v>53539</v>
      </c>
    </row>
    <row r="15148" spans="1:13">
      <c r="A15148" s="1" t="s">
        <v>17165</v>
      </c>
      <c r="B15148">
        <v>1.9058795053035101E-7</v>
      </c>
      <c r="C15148" s="1">
        <v>2.5670454288761099E-7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0.94615384615384601</v>
      </c>
      <c r="J15148" s="1">
        <v>1</v>
      </c>
      <c r="K15148" t="s">
        <v>23239</v>
      </c>
      <c r="L15148" t="s">
        <v>53540</v>
      </c>
      <c r="M15148" t="s">
        <v>53541</v>
      </c>
    </row>
    <row r="15149" spans="1:13">
      <c r="A15149" s="1" t="s">
        <v>17166</v>
      </c>
      <c r="B15149">
        <v>5.9259964478957704E-7</v>
      </c>
      <c r="C15149" s="1">
        <v>8.2851847694464099E-5</v>
      </c>
      <c r="D15149">
        <v>0</v>
      </c>
      <c r="E15149">
        <v>1.2500000000000001E-2</v>
      </c>
      <c r="F15149">
        <v>0.23192771084337299</v>
      </c>
      <c r="G15149">
        <v>3.8461538461538498E-2</v>
      </c>
      <c r="H15149">
        <v>0.35643564356435598</v>
      </c>
      <c r="I15149">
        <v>0.125</v>
      </c>
      <c r="J15149" s="1">
        <v>0</v>
      </c>
      <c r="K15149" t="s">
        <v>23238</v>
      </c>
      <c r="L15149" t="s">
        <v>53542</v>
      </c>
      <c r="M15149" t="s">
        <v>53543</v>
      </c>
    </row>
    <row r="15150" spans="1:13">
      <c r="A15150" s="1" t="s">
        <v>17167</v>
      </c>
      <c r="B15150">
        <v>0</v>
      </c>
      <c r="C15150" s="1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 s="1">
        <v>1</v>
      </c>
      <c r="K15150" t="s">
        <v>23238</v>
      </c>
      <c r="L15150" t="s">
        <v>53544</v>
      </c>
      <c r="M15150" t="s">
        <v>53545</v>
      </c>
    </row>
    <row r="15151" spans="1:13">
      <c r="A15151" s="1" t="s">
        <v>17168</v>
      </c>
      <c r="B15151">
        <v>3.3892291671439801E-5</v>
      </c>
      <c r="C15151" s="1">
        <v>2.4373258268041301E-6</v>
      </c>
      <c r="D15151">
        <v>9.375E-2</v>
      </c>
      <c r="E15151">
        <v>0.377906976744186</v>
      </c>
      <c r="F15151">
        <v>5.3475935828877002E-3</v>
      </c>
      <c r="G15151">
        <v>0</v>
      </c>
      <c r="H15151">
        <v>0</v>
      </c>
      <c r="I15151">
        <v>0</v>
      </c>
      <c r="J15151" s="1">
        <v>0</v>
      </c>
      <c r="K15151" t="s">
        <v>23238</v>
      </c>
      <c r="L15151" t="s">
        <v>53546</v>
      </c>
      <c r="M15151" t="s">
        <v>53547</v>
      </c>
    </row>
    <row r="15152" spans="1:13">
      <c r="A15152" s="1" t="s">
        <v>17169</v>
      </c>
      <c r="B15152">
        <v>1.3318527930347001E-6</v>
      </c>
      <c r="C15152" s="1">
        <v>1.79044908276044E-7</v>
      </c>
      <c r="D15152">
        <v>0.95454545454545503</v>
      </c>
      <c r="E15152">
        <v>0.91071428571428603</v>
      </c>
      <c r="F15152">
        <v>0.99717514124293805</v>
      </c>
      <c r="G15152">
        <v>1</v>
      </c>
      <c r="H15152">
        <v>1</v>
      </c>
      <c r="I15152">
        <v>1</v>
      </c>
      <c r="J15152" s="1">
        <v>1</v>
      </c>
      <c r="K15152" t="s">
        <v>23238</v>
      </c>
      <c r="L15152" t="s">
        <v>53548</v>
      </c>
      <c r="M15152" t="s">
        <v>53549</v>
      </c>
    </row>
    <row r="15153" spans="1:13">
      <c r="A15153" s="1" t="s">
        <v>17170</v>
      </c>
      <c r="B15153">
        <v>1.80478135311247E-6</v>
      </c>
      <c r="C15153" s="1">
        <v>3.3310890486170799E-6</v>
      </c>
      <c r="D15153">
        <v>0</v>
      </c>
      <c r="E15153">
        <v>0</v>
      </c>
      <c r="F15153">
        <v>1.11731843575419E-2</v>
      </c>
      <c r="G15153">
        <v>0.13265306122449</v>
      </c>
      <c r="H15153">
        <v>0</v>
      </c>
      <c r="I15153">
        <v>2.8409090909090901E-2</v>
      </c>
      <c r="J15153" s="1">
        <v>0</v>
      </c>
      <c r="K15153" t="s">
        <v>23238</v>
      </c>
      <c r="L15153" t="s">
        <v>53550</v>
      </c>
      <c r="M15153" t="s">
        <v>53551</v>
      </c>
    </row>
    <row r="15154" spans="1:13">
      <c r="A15154" s="1" t="s">
        <v>17171</v>
      </c>
      <c r="B15154">
        <v>7.4409994307375897E-4</v>
      </c>
      <c r="C15154" s="1">
        <v>2.2217972077987798E-6</v>
      </c>
      <c r="D15154">
        <v>0.71666666666666701</v>
      </c>
      <c r="E15154">
        <v>0.127906976744186</v>
      </c>
      <c r="F15154">
        <v>0.79078014184397205</v>
      </c>
      <c r="G15154">
        <v>0.94736842105263197</v>
      </c>
      <c r="H15154">
        <v>0.92307692307692302</v>
      </c>
      <c r="I15154">
        <v>0.89166666666666705</v>
      </c>
      <c r="J15154" s="1">
        <v>1</v>
      </c>
      <c r="K15154" t="s">
        <v>23238</v>
      </c>
      <c r="L15154" t="s">
        <v>53552</v>
      </c>
      <c r="M15154" t="s">
        <v>53553</v>
      </c>
    </row>
    <row r="15155" spans="1:13">
      <c r="A15155" s="1" t="s">
        <v>17172</v>
      </c>
      <c r="B15155">
        <v>4.0910781596471402E-5</v>
      </c>
      <c r="C15155" s="1">
        <v>1.9404229071004999E-5</v>
      </c>
      <c r="D15155">
        <v>0.984375</v>
      </c>
      <c r="E15155">
        <v>0.93229166666666696</v>
      </c>
      <c r="F15155">
        <v>0.98963730569948205</v>
      </c>
      <c r="G15155">
        <v>0.99090909090909096</v>
      </c>
      <c r="H15155">
        <v>0.93243243243243201</v>
      </c>
      <c r="I15155">
        <v>0.95161290322580605</v>
      </c>
      <c r="J15155" s="1">
        <v>0.95454545454545503</v>
      </c>
      <c r="K15155" t="s">
        <v>23238</v>
      </c>
      <c r="L15155" t="s">
        <v>53554</v>
      </c>
      <c r="M15155" t="s">
        <v>53555</v>
      </c>
    </row>
    <row r="15156" spans="1:13">
      <c r="A15156" s="1" t="s">
        <v>17173</v>
      </c>
      <c r="B15156">
        <v>3.93952449284603E-10</v>
      </c>
      <c r="C15156" s="1">
        <v>7.1921309463408902E-8</v>
      </c>
      <c r="D15156">
        <v>1</v>
      </c>
      <c r="E15156">
        <v>1</v>
      </c>
      <c r="F15156">
        <v>0.997435897435897</v>
      </c>
      <c r="G15156">
        <v>1</v>
      </c>
      <c r="H15156">
        <v>1</v>
      </c>
      <c r="I15156">
        <v>0.99411764705882399</v>
      </c>
      <c r="J15156" s="1">
        <v>0.59090909090909105</v>
      </c>
      <c r="K15156" t="s">
        <v>23238</v>
      </c>
      <c r="L15156" t="s">
        <v>53556</v>
      </c>
      <c r="M15156" t="s">
        <v>53557</v>
      </c>
    </row>
    <row r="15157" spans="1:13">
      <c r="A15157" s="1" t="s">
        <v>17174</v>
      </c>
      <c r="B15157">
        <v>4.1290112598630402E-6</v>
      </c>
      <c r="C15157" s="1">
        <v>1.3635330713773501E-5</v>
      </c>
      <c r="D15157">
        <v>0.133333333333333</v>
      </c>
      <c r="E15157">
        <v>4.7368421052631601E-2</v>
      </c>
      <c r="F15157">
        <v>0.18461538461538499</v>
      </c>
      <c r="G15157">
        <v>3.7037037037037E-2</v>
      </c>
      <c r="H15157">
        <v>0.27192982456140402</v>
      </c>
      <c r="I15157">
        <v>5.7522123893805302E-2</v>
      </c>
      <c r="J15157" s="1">
        <v>0</v>
      </c>
      <c r="K15157" t="s">
        <v>23241</v>
      </c>
      <c r="L15157" t="s">
        <v>53558</v>
      </c>
      <c r="M15157" t="s">
        <v>53559</v>
      </c>
    </row>
    <row r="15158" spans="1:13">
      <c r="A15158" s="1" t="s">
        <v>17175</v>
      </c>
      <c r="B15158">
        <v>1.0801214719415101E-6</v>
      </c>
      <c r="C15158" s="1">
        <v>3.2937964010692298E-9</v>
      </c>
      <c r="D15158">
        <v>0</v>
      </c>
      <c r="E15158">
        <v>0</v>
      </c>
      <c r="F15158">
        <v>3.1250000000000002E-3</v>
      </c>
      <c r="G15158">
        <v>0.43243243243243201</v>
      </c>
      <c r="H15158">
        <v>2.1739130434782601E-2</v>
      </c>
      <c r="I15158">
        <v>0.114285714285714</v>
      </c>
      <c r="J15158" s="1">
        <v>0</v>
      </c>
      <c r="K15158" t="s">
        <v>23238</v>
      </c>
      <c r="L15158" t="s">
        <v>53560</v>
      </c>
      <c r="M15158" t="s">
        <v>53561</v>
      </c>
    </row>
    <row r="15159" spans="1:13">
      <c r="A15159" s="1" t="s">
        <v>17176</v>
      </c>
      <c r="B15159">
        <v>8.8483165161087097E-7</v>
      </c>
      <c r="C15159" s="1">
        <v>1.6062507902346999E-4</v>
      </c>
      <c r="D15159">
        <v>6.4516129032258104E-2</v>
      </c>
      <c r="E15159">
        <v>0</v>
      </c>
      <c r="F15159">
        <v>8.7179487179487203E-2</v>
      </c>
      <c r="G15159">
        <v>0.16666666666666699</v>
      </c>
      <c r="H15159">
        <v>0.162162162162162</v>
      </c>
      <c r="I15159">
        <v>8.5000000000000006E-2</v>
      </c>
      <c r="J15159" s="1">
        <v>0</v>
      </c>
      <c r="K15159" t="s">
        <v>23242</v>
      </c>
      <c r="L15159" t="s">
        <v>53562</v>
      </c>
      <c r="M15159" t="s">
        <v>53563</v>
      </c>
    </row>
    <row r="15160" spans="1:13">
      <c r="A15160" s="1" t="s">
        <v>17177</v>
      </c>
      <c r="B15160">
        <v>3.4618242677694601E-8</v>
      </c>
      <c r="C15160" s="1">
        <v>1.3788506647834E-8</v>
      </c>
      <c r="D15160">
        <v>0.97368421052631604</v>
      </c>
      <c r="E15160">
        <v>0.98412698412698396</v>
      </c>
      <c r="F15160">
        <v>1</v>
      </c>
      <c r="G15160">
        <v>1</v>
      </c>
      <c r="H15160">
        <v>1</v>
      </c>
      <c r="I15160">
        <v>1</v>
      </c>
      <c r="J15160" s="1">
        <v>0.9375</v>
      </c>
      <c r="K15160" t="s">
        <v>23238</v>
      </c>
      <c r="L15160" t="s">
        <v>53564</v>
      </c>
      <c r="M15160" t="s">
        <v>53565</v>
      </c>
    </row>
    <row r="15161" spans="1:13">
      <c r="A15161" s="1" t="s">
        <v>17178</v>
      </c>
      <c r="B15161">
        <v>9.1669224971309396E-5</v>
      </c>
      <c r="C15161" s="1">
        <v>4.1907329402399702E-5</v>
      </c>
      <c r="D15161">
        <v>7.8125E-2</v>
      </c>
      <c r="E15161">
        <v>0</v>
      </c>
      <c r="F15161">
        <v>0.302702702702703</v>
      </c>
      <c r="G15161">
        <v>0.77272727272727304</v>
      </c>
      <c r="H15161">
        <v>0.273809523809524</v>
      </c>
      <c r="I15161">
        <v>0.45588235294117602</v>
      </c>
      <c r="J15161" s="1">
        <v>0.05</v>
      </c>
      <c r="K15161" t="s">
        <v>23237</v>
      </c>
      <c r="L15161" t="s">
        <v>53566</v>
      </c>
      <c r="M15161" t="s">
        <v>53567</v>
      </c>
    </row>
    <row r="15162" spans="1:13">
      <c r="A15162" s="1" t="s">
        <v>17179</v>
      </c>
      <c r="B15162">
        <v>1.4514099462720499E-6</v>
      </c>
      <c r="C15162" s="1">
        <v>1.6351094473549501E-7</v>
      </c>
      <c r="D15162">
        <v>1</v>
      </c>
      <c r="E15162">
        <v>0.924050632911392</v>
      </c>
      <c r="F15162">
        <v>1</v>
      </c>
      <c r="G15162">
        <v>1</v>
      </c>
      <c r="H15162">
        <v>1</v>
      </c>
      <c r="I15162">
        <v>1</v>
      </c>
      <c r="J15162" s="1">
        <v>1</v>
      </c>
      <c r="K15162" t="s">
        <v>23241</v>
      </c>
      <c r="L15162" t="s">
        <v>53568</v>
      </c>
      <c r="M15162" t="s">
        <v>53569</v>
      </c>
    </row>
    <row r="15163" spans="1:13">
      <c r="A15163" s="1" t="s">
        <v>17180</v>
      </c>
      <c r="B15163">
        <v>0</v>
      </c>
      <c r="C15163" s="1">
        <v>0</v>
      </c>
      <c r="D15163">
        <v>1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 s="1" t="s">
        <v>23229</v>
      </c>
      <c r="K15163" t="s">
        <v>23239</v>
      </c>
      <c r="L15163" t="s">
        <v>53570</v>
      </c>
      <c r="M15163" t="s">
        <v>53571</v>
      </c>
    </row>
    <row r="15164" spans="1:13">
      <c r="A15164" s="1" t="s">
        <v>17181</v>
      </c>
      <c r="B15164">
        <v>2.5829907065848598E-4</v>
      </c>
      <c r="C15164" s="1">
        <v>6.5664400129351602E-6</v>
      </c>
      <c r="D15164">
        <v>0.72580645161290303</v>
      </c>
      <c r="E15164">
        <v>0.40449438202247201</v>
      </c>
      <c r="F15164">
        <v>0.99731182795698903</v>
      </c>
      <c r="G15164">
        <v>1</v>
      </c>
      <c r="H15164">
        <v>1</v>
      </c>
      <c r="I15164">
        <v>1</v>
      </c>
      <c r="J15164" s="1">
        <v>1</v>
      </c>
      <c r="K15164" t="s">
        <v>23238</v>
      </c>
      <c r="L15164" t="s">
        <v>53572</v>
      </c>
      <c r="M15164" t="s">
        <v>53573</v>
      </c>
    </row>
    <row r="15165" spans="1:13">
      <c r="A15165" s="1" t="s">
        <v>17182</v>
      </c>
      <c r="B15165">
        <v>3.8495659383361698E-4</v>
      </c>
      <c r="C15165" s="1">
        <v>4.3948626546588097E-5</v>
      </c>
      <c r="D15165">
        <v>0.133333333333333</v>
      </c>
      <c r="E15165">
        <v>1.0416666666666701E-2</v>
      </c>
      <c r="F15165">
        <v>0.71134020618556704</v>
      </c>
      <c r="G15165">
        <v>0.21929824561403499</v>
      </c>
      <c r="H15165">
        <v>0.84070796460177</v>
      </c>
      <c r="I15165">
        <v>0.23770491803278701</v>
      </c>
      <c r="J15165" s="1">
        <v>0</v>
      </c>
      <c r="K15165" t="s">
        <v>23238</v>
      </c>
      <c r="L15165" t="s">
        <v>53574</v>
      </c>
      <c r="M15165" t="s">
        <v>53575</v>
      </c>
    </row>
    <row r="15166" spans="1:13">
      <c r="A15166" s="1" t="s">
        <v>17183</v>
      </c>
      <c r="B15166">
        <v>9.1920198140129193E-6</v>
      </c>
      <c r="C15166" s="1">
        <v>2.0225198597194002E-5</v>
      </c>
      <c r="D15166">
        <v>0.15517241379310301</v>
      </c>
      <c r="E15166">
        <v>5.74712643678161E-3</v>
      </c>
      <c r="F15166">
        <v>0.118421052631579</v>
      </c>
      <c r="G15166">
        <v>3.65853658536585E-2</v>
      </c>
      <c r="H15166">
        <v>0.117977528089888</v>
      </c>
      <c r="I15166">
        <v>4.6296296296296301E-2</v>
      </c>
      <c r="J15166" s="1" t="s">
        <v>23229</v>
      </c>
      <c r="K15166" t="s">
        <v>23240</v>
      </c>
      <c r="L15166" t="s">
        <v>53576</v>
      </c>
      <c r="M15166" t="s">
        <v>53577</v>
      </c>
    </row>
    <row r="15167" spans="1:13">
      <c r="A15167" s="1" t="s">
        <v>17184</v>
      </c>
      <c r="B15167">
        <v>6.7566690722984005E-8</v>
      </c>
      <c r="C15167" s="1">
        <v>1.28620271954938E-5</v>
      </c>
      <c r="D15167">
        <v>0</v>
      </c>
      <c r="E15167">
        <v>0</v>
      </c>
      <c r="F15167">
        <v>5.2631578947368397E-2</v>
      </c>
      <c r="G15167">
        <v>0</v>
      </c>
      <c r="H15167">
        <v>8.7719298245613996E-3</v>
      </c>
      <c r="I15167">
        <v>0</v>
      </c>
      <c r="J15167" s="1">
        <v>0</v>
      </c>
      <c r="K15167" t="s">
        <v>23241</v>
      </c>
      <c r="L15167" t="s">
        <v>53578</v>
      </c>
      <c r="M15167" t="s">
        <v>53579</v>
      </c>
    </row>
    <row r="15168" spans="1:13">
      <c r="A15168" s="1" t="s">
        <v>17185</v>
      </c>
      <c r="B15168">
        <v>3.6703912825940699E-6</v>
      </c>
      <c r="C15168" s="1">
        <v>8.5802062923108407E-6</v>
      </c>
      <c r="D15168">
        <v>0</v>
      </c>
      <c r="E15168">
        <v>0</v>
      </c>
      <c r="F15168">
        <v>8.0291970802919693E-2</v>
      </c>
      <c r="G15168">
        <v>7.4074074074074098E-2</v>
      </c>
      <c r="H15168">
        <v>2.4193548387096801E-2</v>
      </c>
      <c r="I15168">
        <v>0</v>
      </c>
      <c r="J15168" s="1" t="s">
        <v>23229</v>
      </c>
      <c r="K15168" t="s">
        <v>23237</v>
      </c>
      <c r="L15168" t="s">
        <v>53580</v>
      </c>
      <c r="M15168" t="s">
        <v>53581</v>
      </c>
    </row>
    <row r="15169" spans="1:13">
      <c r="A15169" s="1" t="s">
        <v>17186</v>
      </c>
      <c r="B15169">
        <v>2.4357516372184999E-5</v>
      </c>
      <c r="C15169" s="1">
        <v>4.8436582210723201E-4</v>
      </c>
      <c r="D15169">
        <v>0.90625</v>
      </c>
      <c r="E15169">
        <v>0.99479166666666696</v>
      </c>
      <c r="F15169">
        <v>0.97179487179487201</v>
      </c>
      <c r="G15169">
        <v>0.53448275862068995</v>
      </c>
      <c r="H15169">
        <v>0.65350877192982504</v>
      </c>
      <c r="I15169">
        <v>0.88333333333333297</v>
      </c>
      <c r="J15169" s="1">
        <v>1</v>
      </c>
      <c r="K15169" t="s">
        <v>23238</v>
      </c>
      <c r="L15169" t="s">
        <v>53582</v>
      </c>
      <c r="M15169" t="s">
        <v>53583</v>
      </c>
    </row>
    <row r="15170" spans="1:13">
      <c r="A15170" s="1" t="s">
        <v>17187</v>
      </c>
      <c r="B15170">
        <v>6.9263172912136196E-8</v>
      </c>
      <c r="C15170" s="1">
        <v>5.8713104753074603E-6</v>
      </c>
      <c r="D15170">
        <v>0</v>
      </c>
      <c r="E15170">
        <v>0</v>
      </c>
      <c r="F15170">
        <v>0</v>
      </c>
      <c r="G15170">
        <v>7.8947368421052599E-2</v>
      </c>
      <c r="H15170">
        <v>5.4347826086956503E-3</v>
      </c>
      <c r="I15170">
        <v>2.4590163934426201E-2</v>
      </c>
      <c r="J15170" s="1">
        <v>0</v>
      </c>
      <c r="K15170" t="s">
        <v>23241</v>
      </c>
      <c r="L15170" t="s">
        <v>53584</v>
      </c>
      <c r="M15170" t="s">
        <v>53585</v>
      </c>
    </row>
    <row r="15171" spans="1:13">
      <c r="A15171" s="1" t="s">
        <v>17188</v>
      </c>
      <c r="B15171">
        <v>1.73878845119212E-5</v>
      </c>
      <c r="C15171" s="1">
        <v>2.0103179120463501E-5</v>
      </c>
      <c r="D15171">
        <v>0.65625</v>
      </c>
      <c r="E15171">
        <v>0.77127659574468099</v>
      </c>
      <c r="F15171">
        <v>0.41483516483516503</v>
      </c>
      <c r="G15171">
        <v>0.88793103448275901</v>
      </c>
      <c r="H15171">
        <v>0.32142857142857101</v>
      </c>
      <c r="I15171">
        <v>0.74166666666666703</v>
      </c>
      <c r="J15171" s="1">
        <v>1</v>
      </c>
      <c r="K15171" t="s">
        <v>23239</v>
      </c>
      <c r="L15171" t="s">
        <v>53586</v>
      </c>
      <c r="M15171" t="s">
        <v>53587</v>
      </c>
    </row>
    <row r="15172" spans="1:13">
      <c r="A15172" s="1" t="s">
        <v>17189</v>
      </c>
      <c r="B15172">
        <v>2.64092285374806E-7</v>
      </c>
      <c r="C15172" s="1">
        <v>9.4464682222134703E-6</v>
      </c>
      <c r="D15172">
        <v>0.94736842105263197</v>
      </c>
      <c r="E15172">
        <v>1</v>
      </c>
      <c r="F15172">
        <v>1</v>
      </c>
      <c r="G15172">
        <v>1</v>
      </c>
      <c r="H15172">
        <v>0.86</v>
      </c>
      <c r="I15172">
        <v>0.98571428571428599</v>
      </c>
      <c r="J15172" s="1" t="s">
        <v>23229</v>
      </c>
      <c r="K15172" t="s">
        <v>23238</v>
      </c>
      <c r="L15172" t="s">
        <v>53588</v>
      </c>
      <c r="M15172" t="s">
        <v>53589</v>
      </c>
    </row>
    <row r="15173" spans="1:13">
      <c r="A15173" s="1" t="s">
        <v>17190</v>
      </c>
      <c r="B15173">
        <v>1.1257626799326601E-3</v>
      </c>
      <c r="C15173" s="1">
        <v>1.4713342912723299E-4</v>
      </c>
      <c r="D15173">
        <v>0.62903225806451601</v>
      </c>
      <c r="E15173">
        <v>0.114583333333333</v>
      </c>
      <c r="F15173">
        <v>0.81701030927835006</v>
      </c>
      <c r="G15173">
        <v>0.96875</v>
      </c>
      <c r="H15173">
        <v>0.98514851485148502</v>
      </c>
      <c r="I15173">
        <v>0.91071428571428603</v>
      </c>
      <c r="J15173" s="1">
        <v>0.95454545454545503</v>
      </c>
      <c r="K15173" t="s">
        <v>23241</v>
      </c>
      <c r="L15173" t="s">
        <v>53590</v>
      </c>
      <c r="M15173" t="s">
        <v>53591</v>
      </c>
    </row>
    <row r="15174" spans="1:13">
      <c r="A15174" s="1" t="s">
        <v>17191</v>
      </c>
      <c r="B15174">
        <v>1.9235393973299701E-6</v>
      </c>
      <c r="C15174" s="1">
        <v>7.6633785211271901E-6</v>
      </c>
      <c r="D15174">
        <v>1</v>
      </c>
      <c r="E15174">
        <v>1</v>
      </c>
      <c r="F15174">
        <v>1</v>
      </c>
      <c r="G15174">
        <v>1</v>
      </c>
      <c r="H15174">
        <v>0.98837209302325602</v>
      </c>
      <c r="I15174">
        <v>0.82142857142857095</v>
      </c>
      <c r="J15174" s="1" t="s">
        <v>23229</v>
      </c>
      <c r="K15174" t="s">
        <v>23241</v>
      </c>
      <c r="L15174" t="s">
        <v>53592</v>
      </c>
      <c r="M15174" t="s">
        <v>53593</v>
      </c>
    </row>
    <row r="15175" spans="1:13">
      <c r="A15175" s="1" t="s">
        <v>17192</v>
      </c>
      <c r="B15175">
        <v>3.2363525605204398E-7</v>
      </c>
      <c r="C15175" s="1">
        <v>1.90443241627309E-4</v>
      </c>
      <c r="D15175">
        <v>0.240740740740741</v>
      </c>
      <c r="E15175">
        <v>2.0833333333333301E-2</v>
      </c>
      <c r="F15175">
        <v>0.726277372262774</v>
      </c>
      <c r="G15175">
        <v>0.11764705882352899</v>
      </c>
      <c r="H15175">
        <v>0.28846153846153799</v>
      </c>
      <c r="I15175">
        <v>0.12903225806451599</v>
      </c>
      <c r="J15175" s="1">
        <v>1</v>
      </c>
      <c r="K15175" t="s">
        <v>23240</v>
      </c>
      <c r="L15175" t="s">
        <v>53594</v>
      </c>
      <c r="M15175" t="s">
        <v>53595</v>
      </c>
    </row>
    <row r="15176" spans="1:13">
      <c r="A15176" s="1" t="s">
        <v>17193</v>
      </c>
      <c r="B15176">
        <v>1.26403422627265E-8</v>
      </c>
      <c r="C15176" s="1">
        <v>5.5286628600487498E-6</v>
      </c>
      <c r="D15176">
        <v>0.984375</v>
      </c>
      <c r="E15176">
        <v>1</v>
      </c>
      <c r="F15176">
        <v>1</v>
      </c>
      <c r="G15176">
        <v>0.99137931034482796</v>
      </c>
      <c r="H15176">
        <v>0.97727272727272696</v>
      </c>
      <c r="I15176">
        <v>0.97131147540983598</v>
      </c>
      <c r="J15176" s="1">
        <v>1</v>
      </c>
      <c r="K15176" t="s">
        <v>23238</v>
      </c>
      <c r="L15176" t="s">
        <v>53596</v>
      </c>
      <c r="M15176" t="s">
        <v>53597</v>
      </c>
    </row>
    <row r="15177" spans="1:13">
      <c r="A15177" s="1" t="s">
        <v>17194</v>
      </c>
      <c r="B15177">
        <v>3.33504878219313E-7</v>
      </c>
      <c r="C15177" s="1">
        <v>2.4965573309820301E-6</v>
      </c>
      <c r="D15177">
        <v>1</v>
      </c>
      <c r="E15177">
        <v>0.99479166666666696</v>
      </c>
      <c r="F15177">
        <v>0.99470899470899499</v>
      </c>
      <c r="G15177">
        <v>1</v>
      </c>
      <c r="H15177">
        <v>0.99047619047619095</v>
      </c>
      <c r="I15177">
        <v>0.98888888888888904</v>
      </c>
      <c r="J15177" s="1">
        <v>0.5</v>
      </c>
      <c r="K15177" t="s">
        <v>23238</v>
      </c>
      <c r="L15177" t="s">
        <v>53598</v>
      </c>
      <c r="M15177" t="s">
        <v>53599</v>
      </c>
    </row>
    <row r="15178" spans="1:13">
      <c r="A15178" s="1" t="s">
        <v>17195</v>
      </c>
      <c r="B15178">
        <v>2.77342085180237E-8</v>
      </c>
      <c r="C15178" s="1">
        <v>5.9288052959491997E-6</v>
      </c>
      <c r="D15178">
        <v>0.79032258064516103</v>
      </c>
      <c r="E15178">
        <v>0.93258426966292096</v>
      </c>
      <c r="F15178">
        <v>0.95142857142857096</v>
      </c>
      <c r="G15178">
        <v>0.9375</v>
      </c>
      <c r="H15178">
        <v>0.84939759036144602</v>
      </c>
      <c r="I15178">
        <v>0.71698113207547198</v>
      </c>
      <c r="J15178" s="1">
        <v>1</v>
      </c>
      <c r="K15178" t="s">
        <v>23241</v>
      </c>
      <c r="L15178" t="s">
        <v>53600</v>
      </c>
      <c r="M15178" t="s">
        <v>53601</v>
      </c>
    </row>
    <row r="15179" spans="1:13">
      <c r="A15179" s="1" t="s">
        <v>17196</v>
      </c>
      <c r="B15179">
        <v>4.8809959315740699E-6</v>
      </c>
      <c r="C15179" s="1">
        <v>5.2240545042360101E-7</v>
      </c>
      <c r="D15179">
        <v>4.8387096774193498E-2</v>
      </c>
      <c r="E15179">
        <v>0.20329670329670299</v>
      </c>
      <c r="F15179">
        <v>2.6178010471204199E-3</v>
      </c>
      <c r="G15179">
        <v>0</v>
      </c>
      <c r="H15179">
        <v>0</v>
      </c>
      <c r="I15179">
        <v>0</v>
      </c>
      <c r="J15179" s="1">
        <v>0</v>
      </c>
      <c r="K15179" t="s">
        <v>23241</v>
      </c>
      <c r="L15179" t="s">
        <v>53602</v>
      </c>
      <c r="M15179" t="s">
        <v>53603</v>
      </c>
    </row>
    <row r="15180" spans="1:13">
      <c r="A15180" s="1" t="s">
        <v>17197</v>
      </c>
      <c r="B15180">
        <v>5.4405423088130803E-8</v>
      </c>
      <c r="C15180" s="1">
        <v>8.9639081284274007E-6</v>
      </c>
      <c r="D15180">
        <v>0</v>
      </c>
      <c r="E15180">
        <v>0</v>
      </c>
      <c r="F15180">
        <v>1.8987341772151899E-2</v>
      </c>
      <c r="G15180">
        <v>0.25609756097560998</v>
      </c>
      <c r="H15180">
        <v>3.5714285714285698E-2</v>
      </c>
      <c r="I15180">
        <v>9.49367088607595E-2</v>
      </c>
      <c r="J15180" s="1">
        <v>0.25</v>
      </c>
      <c r="K15180" t="s">
        <v>23242</v>
      </c>
      <c r="L15180" t="s">
        <v>53604</v>
      </c>
      <c r="M15180" t="s">
        <v>53605</v>
      </c>
    </row>
    <row r="15181" spans="1:13">
      <c r="A15181" s="1" t="s">
        <v>17198</v>
      </c>
      <c r="B15181">
        <v>5.8581842531062296E-7</v>
      </c>
      <c r="C15181" s="1">
        <v>8.6386190276644406E-8</v>
      </c>
      <c r="D15181">
        <v>4.6875E-2</v>
      </c>
      <c r="E15181">
        <v>5.2083333333333296E-3</v>
      </c>
      <c r="F15181">
        <v>1.2820512820512799E-2</v>
      </c>
      <c r="G15181">
        <v>1.72413793103448E-2</v>
      </c>
      <c r="H15181">
        <v>1.3157894736842099E-2</v>
      </c>
      <c r="I15181">
        <v>1.2E-2</v>
      </c>
      <c r="J15181" s="1">
        <v>0.5</v>
      </c>
      <c r="K15181" t="s">
        <v>23242</v>
      </c>
      <c r="L15181" t="s">
        <v>53606</v>
      </c>
      <c r="M15181" t="s">
        <v>53607</v>
      </c>
    </row>
    <row r="15182" spans="1:13">
      <c r="A15182" s="1" t="s">
        <v>17199</v>
      </c>
      <c r="B15182">
        <v>0</v>
      </c>
      <c r="C15182" s="1">
        <v>0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 s="1">
        <v>1</v>
      </c>
      <c r="K15182" t="s">
        <v>23241</v>
      </c>
      <c r="L15182" t="s">
        <v>53608</v>
      </c>
      <c r="M15182" t="s">
        <v>53609</v>
      </c>
    </row>
    <row r="15183" spans="1:13">
      <c r="A15183" s="1" t="s">
        <v>17200</v>
      </c>
      <c r="B15183">
        <v>4.5454073367388303E-8</v>
      </c>
      <c r="C15183" s="1">
        <v>1.5750669498807098E-8</v>
      </c>
      <c r="D15183">
        <v>1</v>
      </c>
      <c r="E15183">
        <v>0.99390243902439002</v>
      </c>
      <c r="F15183">
        <v>1</v>
      </c>
      <c r="G15183">
        <v>1</v>
      </c>
      <c r="H15183">
        <v>1</v>
      </c>
      <c r="I15183">
        <v>0.993670886075949</v>
      </c>
      <c r="J15183" s="1">
        <v>0.1</v>
      </c>
      <c r="K15183" t="s">
        <v>23241</v>
      </c>
      <c r="L15183" t="s">
        <v>53610</v>
      </c>
      <c r="M15183" t="s">
        <v>53611</v>
      </c>
    </row>
    <row r="15184" spans="1:13">
      <c r="A15184" s="1" t="s">
        <v>17201</v>
      </c>
      <c r="B15184">
        <v>2.0818101233476499E-7</v>
      </c>
      <c r="C15184" s="1">
        <v>1.5800931047663599E-5</v>
      </c>
      <c r="D15184">
        <v>0</v>
      </c>
      <c r="E15184">
        <v>0</v>
      </c>
      <c r="F15184">
        <v>0</v>
      </c>
      <c r="G15184">
        <v>0.19354838709677399</v>
      </c>
      <c r="H15184">
        <v>5.1546391752577301E-3</v>
      </c>
      <c r="I15184">
        <v>1.58730158730159E-2</v>
      </c>
      <c r="J15184" s="1">
        <v>0</v>
      </c>
      <c r="K15184" t="s">
        <v>23240</v>
      </c>
      <c r="L15184" t="s">
        <v>53612</v>
      </c>
      <c r="M15184" t="s">
        <v>53613</v>
      </c>
    </row>
    <row r="15185" spans="1:13">
      <c r="A15185" s="1" t="s">
        <v>17202</v>
      </c>
      <c r="B15185">
        <v>1.5455474065518899E-7</v>
      </c>
      <c r="C15185" s="1">
        <v>3.2348974227363799E-8</v>
      </c>
      <c r="D15185">
        <v>1</v>
      </c>
      <c r="E15185">
        <v>0.99473684210526303</v>
      </c>
      <c r="F15185">
        <v>0.997435897435897</v>
      </c>
      <c r="G15185">
        <v>1</v>
      </c>
      <c r="H15185">
        <v>1</v>
      </c>
      <c r="I15185">
        <v>0.97530864197530898</v>
      </c>
      <c r="J15185" s="1">
        <v>1</v>
      </c>
      <c r="K15185" t="s">
        <v>23240</v>
      </c>
      <c r="L15185" t="s">
        <v>53614</v>
      </c>
      <c r="M15185" t="s">
        <v>53615</v>
      </c>
    </row>
    <row r="15186" spans="1:13">
      <c r="A15186" s="1" t="s">
        <v>17203</v>
      </c>
      <c r="B15186">
        <v>1.8031316857709801E-4</v>
      </c>
      <c r="C15186" s="1">
        <v>3.7121445112441099E-5</v>
      </c>
      <c r="D15186">
        <v>0.953125</v>
      </c>
      <c r="E15186">
        <v>0.50555555555555598</v>
      </c>
      <c r="F15186">
        <v>1</v>
      </c>
      <c r="G15186">
        <v>1</v>
      </c>
      <c r="H15186">
        <v>1</v>
      </c>
      <c r="I15186">
        <v>0.98295454545454497</v>
      </c>
      <c r="J15186" s="1">
        <v>1</v>
      </c>
      <c r="K15186" t="s">
        <v>23238</v>
      </c>
      <c r="L15186" t="s">
        <v>53616</v>
      </c>
      <c r="M15186" t="s">
        <v>53617</v>
      </c>
    </row>
    <row r="15187" spans="1:13">
      <c r="A15187" s="1" t="s">
        <v>17204</v>
      </c>
      <c r="B15187">
        <v>1.4808505665910501E-4</v>
      </c>
      <c r="C15187" s="1">
        <v>3.8474973441756201E-6</v>
      </c>
      <c r="D15187">
        <v>0.9375</v>
      </c>
      <c r="E15187">
        <v>0.64835164835164805</v>
      </c>
      <c r="F15187">
        <v>0.99576271186440701</v>
      </c>
      <c r="G15187">
        <v>0.97297297297297303</v>
      </c>
      <c r="H15187">
        <v>1</v>
      </c>
      <c r="I15187">
        <v>0.97674418604651203</v>
      </c>
      <c r="J15187" s="1" t="s">
        <v>23229</v>
      </c>
      <c r="K15187" t="s">
        <v>23240</v>
      </c>
      <c r="L15187" t="s">
        <v>53618</v>
      </c>
      <c r="M15187" t="s">
        <v>53619</v>
      </c>
    </row>
    <row r="15188" spans="1:13">
      <c r="A15188" s="1" t="s">
        <v>17205</v>
      </c>
      <c r="B15188">
        <v>1.5402056883988599E-4</v>
      </c>
      <c r="C15188" s="1">
        <v>6.7066585387579702E-8</v>
      </c>
      <c r="D15188">
        <v>0</v>
      </c>
      <c r="E15188">
        <v>0.63513513513513498</v>
      </c>
      <c r="F15188">
        <v>0</v>
      </c>
      <c r="G15188">
        <v>0</v>
      </c>
      <c r="H15188">
        <v>0</v>
      </c>
      <c r="I15188">
        <v>0</v>
      </c>
      <c r="J15188" s="1" t="s">
        <v>23229</v>
      </c>
      <c r="K15188" t="s">
        <v>23242</v>
      </c>
      <c r="L15188" t="s">
        <v>53620</v>
      </c>
      <c r="M15188" t="s">
        <v>53621</v>
      </c>
    </row>
    <row r="15189" spans="1:13">
      <c r="A15189" s="1" t="s">
        <v>17206</v>
      </c>
      <c r="B15189">
        <v>1.28681733245405E-6</v>
      </c>
      <c r="C15189" s="1">
        <v>5.7484748685725002E-6</v>
      </c>
      <c r="D15189">
        <v>0.9375</v>
      </c>
      <c r="E15189">
        <v>1</v>
      </c>
      <c r="F15189">
        <v>0.99184782608695699</v>
      </c>
      <c r="G15189">
        <v>0.75</v>
      </c>
      <c r="H15189">
        <v>0.84499999999999997</v>
      </c>
      <c r="I15189">
        <v>0.79310344827586199</v>
      </c>
      <c r="J15189" s="1">
        <v>1</v>
      </c>
      <c r="K15189" t="s">
        <v>23238</v>
      </c>
      <c r="L15189" t="s">
        <v>53622</v>
      </c>
      <c r="M15189" t="s">
        <v>53623</v>
      </c>
    </row>
    <row r="15190" spans="1:13">
      <c r="A15190" s="1" t="s">
        <v>17207</v>
      </c>
      <c r="B15190">
        <v>1.21750840876487E-4</v>
      </c>
      <c r="C15190" s="1">
        <v>2.5800676235286101E-5</v>
      </c>
      <c r="D15190">
        <v>0.9375</v>
      </c>
      <c r="E15190">
        <v>0.98351648351648302</v>
      </c>
      <c r="F15190">
        <v>0.63659793814432997</v>
      </c>
      <c r="G15190">
        <v>0.94444444444444398</v>
      </c>
      <c r="H15190">
        <v>0.50925925925925897</v>
      </c>
      <c r="I15190">
        <v>0.85377358490566002</v>
      </c>
      <c r="J15190" s="1">
        <v>1</v>
      </c>
      <c r="K15190" t="s">
        <v>23239</v>
      </c>
      <c r="L15190" t="s">
        <v>53624</v>
      </c>
      <c r="M15190" t="s">
        <v>53625</v>
      </c>
    </row>
    <row r="15191" spans="1:13">
      <c r="A15191" s="1" t="s">
        <v>17208</v>
      </c>
      <c r="B15191">
        <v>6.5868196516078601E-6</v>
      </c>
      <c r="C15191" s="1">
        <v>8.1405627830225292E-6</v>
      </c>
      <c r="D15191">
        <v>5.1724137931034503E-2</v>
      </c>
      <c r="E15191">
        <v>5.6818181818181802E-3</v>
      </c>
      <c r="F15191">
        <v>6.25E-2</v>
      </c>
      <c r="G15191">
        <v>0</v>
      </c>
      <c r="H15191">
        <v>0</v>
      </c>
      <c r="I15191">
        <v>0</v>
      </c>
      <c r="J15191" s="1">
        <v>0</v>
      </c>
      <c r="K15191" t="s">
        <v>23237</v>
      </c>
      <c r="L15191" t="s">
        <v>53626</v>
      </c>
      <c r="M15191" t="s">
        <v>53627</v>
      </c>
    </row>
    <row r="15192" spans="1:13">
      <c r="A15192" s="1" t="s">
        <v>17209</v>
      </c>
      <c r="B15192">
        <v>8.9736756714141194E-9</v>
      </c>
      <c r="C15192" s="1">
        <v>1.9852794120031998E-6</v>
      </c>
      <c r="D15192">
        <v>0.17857142857142899</v>
      </c>
      <c r="E15192">
        <v>0.06</v>
      </c>
      <c r="F15192">
        <v>0.125</v>
      </c>
      <c r="G15192">
        <v>0.43636363636363601</v>
      </c>
      <c r="H15192">
        <v>4.5045045045045001E-2</v>
      </c>
      <c r="I15192">
        <v>0.20353982300885001</v>
      </c>
      <c r="J15192" s="1">
        <v>0</v>
      </c>
      <c r="K15192" t="s">
        <v>23237</v>
      </c>
      <c r="L15192" t="s">
        <v>53628</v>
      </c>
      <c r="M15192" t="s">
        <v>53629</v>
      </c>
    </row>
    <row r="15193" spans="1:13">
      <c r="A15193" s="1" t="s">
        <v>17210</v>
      </c>
      <c r="B15193">
        <v>6.0865830548118303E-6</v>
      </c>
      <c r="C15193" s="1">
        <v>3.46167208977299E-5</v>
      </c>
      <c r="D15193">
        <v>1.5625E-2</v>
      </c>
      <c r="E15193">
        <v>0</v>
      </c>
      <c r="F15193">
        <v>1.02564102564103E-2</v>
      </c>
      <c r="G15193">
        <v>1.72413793103448E-2</v>
      </c>
      <c r="H15193">
        <v>8.7719298245613996E-3</v>
      </c>
      <c r="I15193">
        <v>7.25806451612903E-2</v>
      </c>
      <c r="J15193" s="1">
        <v>0</v>
      </c>
      <c r="K15193" t="s">
        <v>23240</v>
      </c>
      <c r="L15193" t="s">
        <v>53630</v>
      </c>
      <c r="M15193" t="s">
        <v>53631</v>
      </c>
    </row>
    <row r="15194" spans="1:13">
      <c r="A15194" s="1" t="s">
        <v>17211</v>
      </c>
      <c r="B15194">
        <v>7.1721552301573498E-11</v>
      </c>
      <c r="C15194" s="1">
        <v>1.07510404665553E-7</v>
      </c>
      <c r="D15194">
        <v>1</v>
      </c>
      <c r="E15194">
        <v>0.98823529411764699</v>
      </c>
      <c r="F15194">
        <v>1</v>
      </c>
      <c r="G15194">
        <v>1</v>
      </c>
      <c r="H15194">
        <v>1</v>
      </c>
      <c r="I15194">
        <v>0.96969696969696995</v>
      </c>
      <c r="J15194" s="1">
        <v>5.5555555555555601E-2</v>
      </c>
      <c r="K15194" t="s">
        <v>23237</v>
      </c>
      <c r="L15194" t="s">
        <v>53632</v>
      </c>
      <c r="M15194" t="s">
        <v>53633</v>
      </c>
    </row>
    <row r="15195" spans="1:13">
      <c r="A15195" s="1" t="s">
        <v>17212</v>
      </c>
      <c r="B15195">
        <v>5.0122256847537798E-5</v>
      </c>
      <c r="C15195" s="1">
        <v>3.00553800113875E-5</v>
      </c>
      <c r="D15195">
        <v>0.984375</v>
      </c>
      <c r="E15195">
        <v>0.875</v>
      </c>
      <c r="F15195">
        <v>0.96153846153846201</v>
      </c>
      <c r="G15195">
        <v>1</v>
      </c>
      <c r="H15195">
        <v>0.927927927927928</v>
      </c>
      <c r="I15195">
        <v>0.98672566371681403</v>
      </c>
      <c r="J15195" s="1">
        <v>1</v>
      </c>
      <c r="K15195" t="s">
        <v>23238</v>
      </c>
      <c r="L15195" t="s">
        <v>53634</v>
      </c>
      <c r="M15195" t="s">
        <v>53635</v>
      </c>
    </row>
    <row r="15196" spans="1:13">
      <c r="A15196" s="1" t="s">
        <v>17213</v>
      </c>
      <c r="B15196">
        <v>6.00003420864586E-7</v>
      </c>
      <c r="C15196" s="1">
        <v>3.5864190851772799E-6</v>
      </c>
      <c r="D15196">
        <v>1</v>
      </c>
      <c r="E15196">
        <v>1</v>
      </c>
      <c r="F15196">
        <v>1</v>
      </c>
      <c r="G15196">
        <v>0.89655172413793105</v>
      </c>
      <c r="H15196">
        <v>1</v>
      </c>
      <c r="I15196">
        <v>0.967741935483871</v>
      </c>
      <c r="J15196" s="1">
        <v>1</v>
      </c>
      <c r="K15196" t="s">
        <v>23238</v>
      </c>
      <c r="L15196" t="s">
        <v>53636</v>
      </c>
      <c r="M15196" t="s">
        <v>53637</v>
      </c>
    </row>
    <row r="15197" spans="1:13">
      <c r="A15197" s="1" t="s">
        <v>17214</v>
      </c>
      <c r="B15197">
        <v>1.7180921127772299E-5</v>
      </c>
      <c r="C15197" s="1">
        <v>1.00985695156653E-5</v>
      </c>
      <c r="D15197">
        <v>6.4516129032258104E-2</v>
      </c>
      <c r="E15197">
        <v>1.9230769230769201E-2</v>
      </c>
      <c r="F15197">
        <v>2.5735294117647099E-2</v>
      </c>
      <c r="G15197">
        <v>3.3333333333333298E-2</v>
      </c>
      <c r="H15197">
        <v>5.6818181818181802E-3</v>
      </c>
      <c r="I15197">
        <v>5.5555555555555601E-2</v>
      </c>
      <c r="J15197" s="1">
        <v>0</v>
      </c>
      <c r="K15197" t="s">
        <v>23241</v>
      </c>
      <c r="L15197" t="s">
        <v>53638</v>
      </c>
      <c r="M15197" t="s">
        <v>53639</v>
      </c>
    </row>
    <row r="15198" spans="1:13">
      <c r="A15198" s="1" t="s">
        <v>17215</v>
      </c>
      <c r="B15198">
        <v>1.06841502834833E-5</v>
      </c>
      <c r="C15198" s="1">
        <v>5.34278668355904E-6</v>
      </c>
      <c r="D15198">
        <v>1</v>
      </c>
      <c r="E15198">
        <v>1</v>
      </c>
      <c r="F15198">
        <v>0.76056338028169002</v>
      </c>
      <c r="G15198">
        <v>1</v>
      </c>
      <c r="H15198">
        <v>0.97761194029850795</v>
      </c>
      <c r="I15198">
        <v>0.98484848484848497</v>
      </c>
      <c r="J15198" s="1" t="s">
        <v>23229</v>
      </c>
      <c r="K15198" t="s">
        <v>23238</v>
      </c>
      <c r="L15198" t="s">
        <v>53640</v>
      </c>
      <c r="M15198" t="s">
        <v>53641</v>
      </c>
    </row>
    <row r="15199" spans="1:13">
      <c r="A15199" s="1" t="s">
        <v>17216</v>
      </c>
      <c r="B15199">
        <v>8.5402175192296999E-10</v>
      </c>
      <c r="C15199" s="1">
        <v>6.2676021146120497E-6</v>
      </c>
      <c r="D15199">
        <v>1</v>
      </c>
      <c r="E15199">
        <v>1</v>
      </c>
      <c r="F15199">
        <v>0.90217391304347805</v>
      </c>
      <c r="G15199">
        <v>1</v>
      </c>
      <c r="H15199">
        <v>0.94117647058823495</v>
      </c>
      <c r="I15199">
        <v>0.98113207547169801</v>
      </c>
      <c r="J15199" s="1">
        <v>1</v>
      </c>
      <c r="K15199" t="s">
        <v>23239</v>
      </c>
      <c r="L15199" t="s">
        <v>53642</v>
      </c>
      <c r="M15199" t="s">
        <v>53643</v>
      </c>
    </row>
    <row r="15200" spans="1:13">
      <c r="A15200" s="1" t="s">
        <v>17217</v>
      </c>
      <c r="B15200">
        <v>4.5597944492232902E-7</v>
      </c>
      <c r="C15200" s="1">
        <v>2.9994746255753802E-6</v>
      </c>
      <c r="D15200">
        <v>0.97619047619047605</v>
      </c>
      <c r="E15200">
        <v>0.99418604651162801</v>
      </c>
      <c r="F15200">
        <v>0.99647887323943696</v>
      </c>
      <c r="G15200">
        <v>1</v>
      </c>
      <c r="H15200">
        <v>1</v>
      </c>
      <c r="I15200">
        <v>0.82142857142857095</v>
      </c>
      <c r="J15200" s="1">
        <v>1</v>
      </c>
      <c r="K15200" t="s">
        <v>23238</v>
      </c>
      <c r="L15200" t="s">
        <v>53644</v>
      </c>
      <c r="M15200" t="s">
        <v>53645</v>
      </c>
    </row>
    <row r="15201" spans="1:13">
      <c r="A15201" s="1" t="s">
        <v>17218</v>
      </c>
      <c r="B15201">
        <v>2.2251647424646101E-8</v>
      </c>
      <c r="C15201" s="1">
        <v>1.3798266551801301E-7</v>
      </c>
      <c r="D15201">
        <v>0</v>
      </c>
      <c r="E15201">
        <v>1.1111111111111099E-2</v>
      </c>
      <c r="F15201">
        <v>0</v>
      </c>
      <c r="G15201">
        <v>0</v>
      </c>
      <c r="H15201">
        <v>0</v>
      </c>
      <c r="I15201">
        <v>0</v>
      </c>
      <c r="J15201" s="1">
        <v>0.85714285714285698</v>
      </c>
      <c r="K15201" t="s">
        <v>23239</v>
      </c>
      <c r="L15201" t="s">
        <v>53646</v>
      </c>
      <c r="M15201" t="s">
        <v>53647</v>
      </c>
    </row>
    <row r="15202" spans="1:13">
      <c r="A15202" s="1" t="s">
        <v>17219</v>
      </c>
      <c r="B15202">
        <v>0</v>
      </c>
      <c r="C15202" s="1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 s="1">
        <v>0</v>
      </c>
      <c r="K15202" t="s">
        <v>23238</v>
      </c>
      <c r="L15202" t="s">
        <v>53648</v>
      </c>
      <c r="M15202" t="s">
        <v>53649</v>
      </c>
    </row>
    <row r="15203" spans="1:13">
      <c r="A15203" s="1" t="s">
        <v>17220</v>
      </c>
      <c r="B15203">
        <v>1.9479301441331101E-7</v>
      </c>
      <c r="C15203" s="1">
        <v>2.6891353951380498E-6</v>
      </c>
      <c r="D15203">
        <v>0</v>
      </c>
      <c r="E15203">
        <v>7.3529411764705899E-3</v>
      </c>
      <c r="F15203">
        <v>0</v>
      </c>
      <c r="G15203">
        <v>0.09</v>
      </c>
      <c r="H15203">
        <v>1.5625E-2</v>
      </c>
      <c r="I15203">
        <v>1.9480519480519501E-2</v>
      </c>
      <c r="J15203" s="1">
        <v>4.5454545454545497E-2</v>
      </c>
      <c r="K15203" t="s">
        <v>23238</v>
      </c>
      <c r="L15203" t="s">
        <v>53650</v>
      </c>
      <c r="M15203" t="s">
        <v>53651</v>
      </c>
    </row>
    <row r="15204" spans="1:13">
      <c r="A15204" s="1" t="s">
        <v>17221</v>
      </c>
      <c r="B15204">
        <v>5.1114220742147203E-5</v>
      </c>
      <c r="C15204" s="1">
        <v>1.9166590016998301E-5</v>
      </c>
      <c r="D15204">
        <v>0.109375</v>
      </c>
      <c r="E15204">
        <v>2.6315789473684199E-2</v>
      </c>
      <c r="F15204">
        <v>0.3</v>
      </c>
      <c r="G15204">
        <v>5.2631578947368397E-2</v>
      </c>
      <c r="H15204">
        <v>0.22368421052631601</v>
      </c>
      <c r="I15204">
        <v>0.124</v>
      </c>
      <c r="J15204" s="1">
        <v>0</v>
      </c>
      <c r="K15204" t="s">
        <v>23238</v>
      </c>
      <c r="L15204" t="s">
        <v>53652</v>
      </c>
      <c r="M15204" t="s">
        <v>53653</v>
      </c>
    </row>
    <row r="15205" spans="1:13">
      <c r="A15205" s="1" t="s">
        <v>17222</v>
      </c>
      <c r="B15205">
        <v>2.4702428130048501E-5</v>
      </c>
      <c r="C15205" s="1">
        <v>9.6918847207677896E-5</v>
      </c>
      <c r="D15205">
        <v>0.61363636363636398</v>
      </c>
      <c r="E15205">
        <v>0.32758620689655199</v>
      </c>
      <c r="F15205">
        <v>0.76249999999999996</v>
      </c>
      <c r="G15205">
        <v>0.96969696969696995</v>
      </c>
      <c r="H15205">
        <v>0.98484848484848497</v>
      </c>
      <c r="I15205">
        <v>1</v>
      </c>
      <c r="J15205" s="1" t="s">
        <v>23229</v>
      </c>
      <c r="K15205" t="s">
        <v>23240</v>
      </c>
      <c r="L15205" t="s">
        <v>53654</v>
      </c>
      <c r="M15205" t="s">
        <v>53655</v>
      </c>
    </row>
    <row r="15206" spans="1:13">
      <c r="A15206" s="1" t="s">
        <v>17223</v>
      </c>
      <c r="B15206">
        <v>5.6614418871688803E-6</v>
      </c>
      <c r="C15206" s="1">
        <v>1.28887013412624E-5</v>
      </c>
      <c r="D15206">
        <v>0</v>
      </c>
      <c r="E15206">
        <v>0</v>
      </c>
      <c r="F15206">
        <v>0</v>
      </c>
      <c r="G15206">
        <v>0.181034482758621</v>
      </c>
      <c r="H15206">
        <v>4.4642857142857097E-3</v>
      </c>
      <c r="I15206">
        <v>0.102459016393443</v>
      </c>
      <c r="J15206" s="1">
        <v>0</v>
      </c>
      <c r="K15206" t="s">
        <v>23242</v>
      </c>
      <c r="L15206" t="s">
        <v>53656</v>
      </c>
      <c r="M15206" t="s">
        <v>53657</v>
      </c>
    </row>
    <row r="15207" spans="1:13">
      <c r="A15207" s="1" t="s">
        <v>17224</v>
      </c>
      <c r="B15207">
        <v>6.4049589702855404E-5</v>
      </c>
      <c r="C15207" s="1">
        <v>7.8740826861723996E-5</v>
      </c>
      <c r="D15207">
        <v>0.34210526315789502</v>
      </c>
      <c r="E15207">
        <v>0.49074074074074098</v>
      </c>
      <c r="F15207">
        <v>0.4</v>
      </c>
      <c r="G15207">
        <v>1</v>
      </c>
      <c r="H15207">
        <v>0.81428571428571395</v>
      </c>
      <c r="I15207">
        <v>0.72619047619047605</v>
      </c>
      <c r="J15207" s="1">
        <v>0</v>
      </c>
      <c r="K15207" t="s">
        <v>23242</v>
      </c>
      <c r="L15207" t="s">
        <v>53658</v>
      </c>
      <c r="M15207" t="s">
        <v>53659</v>
      </c>
    </row>
    <row r="15208" spans="1:13">
      <c r="A15208" s="1" t="s">
        <v>17225</v>
      </c>
      <c r="B15208">
        <v>0</v>
      </c>
      <c r="C15208" s="1">
        <v>0</v>
      </c>
      <c r="D15208">
        <v>1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 s="1">
        <v>0.72222222222222199</v>
      </c>
      <c r="K15208" t="s">
        <v>23238</v>
      </c>
      <c r="L15208" t="s">
        <v>53660</v>
      </c>
      <c r="M15208" t="s">
        <v>53661</v>
      </c>
    </row>
    <row r="15209" spans="1:13">
      <c r="A15209" s="1" t="s">
        <v>17226</v>
      </c>
      <c r="B15209">
        <v>4.1641541667142E-7</v>
      </c>
      <c r="C15209" s="1">
        <v>8.4637246001524501E-7</v>
      </c>
      <c r="D15209">
        <v>1</v>
      </c>
      <c r="E15209">
        <v>1</v>
      </c>
      <c r="F15209">
        <v>0.96853146853146899</v>
      </c>
      <c r="G15209">
        <v>1</v>
      </c>
      <c r="H15209">
        <v>1</v>
      </c>
      <c r="I15209">
        <v>1</v>
      </c>
      <c r="J15209" s="1">
        <v>1</v>
      </c>
      <c r="K15209" t="s">
        <v>23238</v>
      </c>
      <c r="L15209" t="s">
        <v>53662</v>
      </c>
      <c r="M15209" t="s">
        <v>53663</v>
      </c>
    </row>
    <row r="15210" spans="1:13">
      <c r="A15210" s="1" t="s">
        <v>17227</v>
      </c>
      <c r="B15210">
        <v>3.8100825077598598E-4</v>
      </c>
      <c r="C15210" s="1">
        <v>1.7406480381416799E-3</v>
      </c>
      <c r="D15210">
        <v>0.90625</v>
      </c>
      <c r="E15210">
        <v>1</v>
      </c>
      <c r="F15210">
        <v>0.51025641025641</v>
      </c>
      <c r="G15210">
        <v>1</v>
      </c>
      <c r="H15210">
        <v>0.98214285714285698</v>
      </c>
      <c r="I15210">
        <v>1</v>
      </c>
      <c r="J15210" s="1" t="s">
        <v>23229</v>
      </c>
      <c r="K15210" t="s">
        <v>23239</v>
      </c>
      <c r="L15210" t="s">
        <v>53664</v>
      </c>
      <c r="M15210" t="s">
        <v>53665</v>
      </c>
    </row>
    <row r="15211" spans="1:13">
      <c r="A15211" s="1" t="s">
        <v>17228</v>
      </c>
      <c r="B15211">
        <v>1.3266817502873899E-7</v>
      </c>
      <c r="C15211" s="1">
        <v>9.1650217676067999E-9</v>
      </c>
      <c r="D15211">
        <v>6.6666666666666693E-2</v>
      </c>
      <c r="E15211">
        <v>5.8823529411764698E-2</v>
      </c>
      <c r="F15211">
        <v>0</v>
      </c>
      <c r="G15211">
        <v>0</v>
      </c>
      <c r="H15211">
        <v>0</v>
      </c>
      <c r="I15211">
        <v>0</v>
      </c>
      <c r="J15211" s="1">
        <v>0</v>
      </c>
      <c r="K15211" t="s">
        <v>23238</v>
      </c>
      <c r="L15211" t="s">
        <v>53666</v>
      </c>
      <c r="M15211" t="s">
        <v>53667</v>
      </c>
    </row>
    <row r="15212" spans="1:13">
      <c r="A15212" s="1" t="s">
        <v>17229</v>
      </c>
      <c r="B15212">
        <v>6.7640305662533194E-8</v>
      </c>
      <c r="C15212" s="1">
        <v>5.8945378574459701E-7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3.125E-2</v>
      </c>
      <c r="J15212" s="1" t="s">
        <v>23229</v>
      </c>
      <c r="K15212" t="s">
        <v>23240</v>
      </c>
      <c r="L15212" t="s">
        <v>53668</v>
      </c>
      <c r="M15212" t="s">
        <v>53669</v>
      </c>
    </row>
    <row r="15213" spans="1:13">
      <c r="A15213" s="1" t="s">
        <v>17230</v>
      </c>
      <c r="B15213">
        <v>2.6889227934666899E-6</v>
      </c>
      <c r="C15213" s="1">
        <v>1.3360422319253299E-5</v>
      </c>
      <c r="D15213">
        <v>1</v>
      </c>
      <c r="E15213">
        <v>0.99305555555555602</v>
      </c>
      <c r="F15213">
        <v>0.98275862068965503</v>
      </c>
      <c r="G15213">
        <v>0.93243243243243201</v>
      </c>
      <c r="H15213">
        <v>0.87356321839080497</v>
      </c>
      <c r="I15213">
        <v>0.92500000000000004</v>
      </c>
      <c r="J15213" s="1">
        <v>1</v>
      </c>
      <c r="K15213" t="s">
        <v>23238</v>
      </c>
      <c r="L15213" t="s">
        <v>53670</v>
      </c>
      <c r="M15213" t="s">
        <v>53671</v>
      </c>
    </row>
    <row r="15214" spans="1:13">
      <c r="A15214" s="1" t="s">
        <v>17231</v>
      </c>
      <c r="B15214">
        <v>4.0291038341297101E-5</v>
      </c>
      <c r="C15214" s="1">
        <v>7.9390827618973208E-6</v>
      </c>
      <c r="D15214">
        <v>0.796875</v>
      </c>
      <c r="E15214">
        <v>0.91666666666666696</v>
      </c>
      <c r="F15214">
        <v>0.81538461538461504</v>
      </c>
      <c r="G15214">
        <v>0.87719298245613997</v>
      </c>
      <c r="H15214">
        <v>0.82894736842105299</v>
      </c>
      <c r="I15214">
        <v>0.89112903225806495</v>
      </c>
      <c r="J15214" s="1">
        <v>0.90909090909090895</v>
      </c>
      <c r="K15214" t="s">
        <v>23237</v>
      </c>
      <c r="L15214" t="s">
        <v>53672</v>
      </c>
      <c r="M15214" t="s">
        <v>53673</v>
      </c>
    </row>
    <row r="15215" spans="1:13">
      <c r="A15215" s="1" t="s">
        <v>17232</v>
      </c>
      <c r="B15215">
        <v>7.5872383455205994E-8</v>
      </c>
      <c r="C15215" s="1">
        <v>1.2457250677717999E-7</v>
      </c>
      <c r="D15215">
        <v>0</v>
      </c>
      <c r="E15215">
        <v>2.8571428571428598E-2</v>
      </c>
      <c r="F15215">
        <v>1.0752688172042999E-2</v>
      </c>
      <c r="G15215">
        <v>0</v>
      </c>
      <c r="H15215">
        <v>4.6296296296296302E-3</v>
      </c>
      <c r="I15215">
        <v>0</v>
      </c>
      <c r="J15215" s="1" t="s">
        <v>23229</v>
      </c>
      <c r="K15215" t="s">
        <v>23238</v>
      </c>
      <c r="L15215" t="s">
        <v>53674</v>
      </c>
      <c r="M15215" t="s">
        <v>53675</v>
      </c>
    </row>
    <row r="15216" spans="1:13">
      <c r="A15216" s="1" t="s">
        <v>17233</v>
      </c>
      <c r="B15216">
        <v>7.4178464488777198E-7</v>
      </c>
      <c r="C15216" s="1">
        <v>2.9546252184154302E-7</v>
      </c>
      <c r="D15216">
        <v>0.85416666666666696</v>
      </c>
      <c r="E15216">
        <v>0.93548387096774199</v>
      </c>
      <c r="F15216">
        <v>1</v>
      </c>
      <c r="G15216">
        <v>1</v>
      </c>
      <c r="H15216">
        <v>1</v>
      </c>
      <c r="I15216">
        <v>0.98170731707317105</v>
      </c>
      <c r="J15216" s="1" t="s">
        <v>23229</v>
      </c>
      <c r="K15216" t="s">
        <v>23238</v>
      </c>
      <c r="L15216" t="s">
        <v>53676</v>
      </c>
      <c r="M15216" t="s">
        <v>53677</v>
      </c>
    </row>
    <row r="15217" spans="1:13">
      <c r="A15217" s="1" t="s">
        <v>17234</v>
      </c>
      <c r="B15217">
        <v>6.0693608818992205E-7</v>
      </c>
      <c r="C15217" s="1">
        <v>1.23016896072925E-6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0.96747967479674801</v>
      </c>
      <c r="J15217" s="1">
        <v>1</v>
      </c>
      <c r="K15217" t="s">
        <v>23238</v>
      </c>
      <c r="L15217" t="s">
        <v>53678</v>
      </c>
      <c r="M15217" t="s">
        <v>53679</v>
      </c>
    </row>
    <row r="15218" spans="1:13">
      <c r="A15218" s="1" t="s">
        <v>17235</v>
      </c>
      <c r="B15218">
        <v>7.13670231529411E-7</v>
      </c>
      <c r="C15218" s="1">
        <v>1.3547309430161099E-5</v>
      </c>
      <c r="D15218">
        <v>0</v>
      </c>
      <c r="E15218">
        <v>0</v>
      </c>
      <c r="F15218">
        <v>0</v>
      </c>
      <c r="G15218">
        <v>9.0909090909090905E-3</v>
      </c>
      <c r="H15218">
        <v>3.27102803738318E-2</v>
      </c>
      <c r="I15218">
        <v>4.2372881355932202E-2</v>
      </c>
      <c r="J15218" s="1" t="s">
        <v>23229</v>
      </c>
      <c r="K15218" t="s">
        <v>23242</v>
      </c>
      <c r="L15218" t="s">
        <v>53680</v>
      </c>
      <c r="M15218" t="s">
        <v>53681</v>
      </c>
    </row>
    <row r="15219" spans="1:13">
      <c r="A15219" s="1" t="s">
        <v>17236</v>
      </c>
      <c r="B15219">
        <v>5.6158664775135703E-5</v>
      </c>
      <c r="C15219" s="1">
        <v>3.0293844859420101E-5</v>
      </c>
      <c r="D15219">
        <v>0</v>
      </c>
      <c r="E15219">
        <v>0</v>
      </c>
      <c r="F15219">
        <v>3.2258064516129002E-3</v>
      </c>
      <c r="G15219">
        <v>0.42105263157894701</v>
      </c>
      <c r="H15219">
        <v>9.2592592592592605E-3</v>
      </c>
      <c r="I15219">
        <v>0.246753246753247</v>
      </c>
      <c r="J15219" s="1">
        <v>0</v>
      </c>
      <c r="K15219" t="s">
        <v>23241</v>
      </c>
      <c r="L15219" t="s">
        <v>53682</v>
      </c>
      <c r="M15219" t="s">
        <v>53683</v>
      </c>
    </row>
    <row r="15220" spans="1:13">
      <c r="A15220" s="1" t="s">
        <v>17237</v>
      </c>
      <c r="B15220">
        <v>0</v>
      </c>
      <c r="C15220" s="1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 s="1">
        <v>1</v>
      </c>
      <c r="K15220" t="s">
        <v>23237</v>
      </c>
      <c r="L15220" t="s">
        <v>53684</v>
      </c>
      <c r="M15220" t="s">
        <v>53685</v>
      </c>
    </row>
    <row r="15221" spans="1:13">
      <c r="A15221" s="1" t="s">
        <v>17238</v>
      </c>
      <c r="B15221">
        <v>2.1740712699506399E-4</v>
      </c>
      <c r="C15221" s="1">
        <v>5.43098878408247E-7</v>
      </c>
      <c r="D15221">
        <v>0.41935483870967699</v>
      </c>
      <c r="E15221">
        <v>0.68539325842696597</v>
      </c>
      <c r="F15221">
        <v>0.52659574468085102</v>
      </c>
      <c r="G15221">
        <v>0.33870967741935498</v>
      </c>
      <c r="H15221">
        <v>0.58673469387755095</v>
      </c>
      <c r="I15221">
        <v>0.3203125</v>
      </c>
      <c r="J15221" s="1">
        <v>0</v>
      </c>
      <c r="K15221" t="s">
        <v>23239</v>
      </c>
      <c r="L15221" t="s">
        <v>53686</v>
      </c>
      <c r="M15221" t="s">
        <v>53687</v>
      </c>
    </row>
    <row r="15222" spans="1:13">
      <c r="A15222" s="1" t="s">
        <v>17239</v>
      </c>
      <c r="B15222">
        <v>1.3383085239814201E-6</v>
      </c>
      <c r="C15222" s="1">
        <v>5.1177310504794299E-7</v>
      </c>
      <c r="D15222">
        <v>0</v>
      </c>
      <c r="E15222">
        <v>0</v>
      </c>
      <c r="F15222">
        <v>6.25E-2</v>
      </c>
      <c r="G15222">
        <v>0</v>
      </c>
      <c r="H15222">
        <v>0</v>
      </c>
      <c r="I15222">
        <v>0</v>
      </c>
      <c r="J15222" s="1" t="s">
        <v>23229</v>
      </c>
      <c r="K15222" t="s">
        <v>23239</v>
      </c>
      <c r="L15222" t="s">
        <v>53688</v>
      </c>
      <c r="M15222" t="s">
        <v>53689</v>
      </c>
    </row>
    <row r="15223" spans="1:13">
      <c r="A15223" s="1" t="s">
        <v>17240</v>
      </c>
      <c r="B15223">
        <v>1.04124646936862E-6</v>
      </c>
      <c r="C15223" s="1">
        <v>6.4706523309851399E-9</v>
      </c>
      <c r="D15223">
        <v>0.98333333333333295</v>
      </c>
      <c r="E15223">
        <v>0.92222222222222205</v>
      </c>
      <c r="F15223">
        <v>0.97606382978723405</v>
      </c>
      <c r="G15223">
        <v>1</v>
      </c>
      <c r="H15223">
        <v>1</v>
      </c>
      <c r="I15223">
        <v>0.99206349206349198</v>
      </c>
      <c r="J15223" s="1">
        <v>1</v>
      </c>
      <c r="K15223" t="s">
        <v>23238</v>
      </c>
      <c r="L15223" t="s">
        <v>53690</v>
      </c>
      <c r="M15223" t="s">
        <v>53691</v>
      </c>
    </row>
    <row r="15224" spans="1:13">
      <c r="A15224" s="1" t="s">
        <v>17241</v>
      </c>
      <c r="B15224">
        <v>2.2607365086365399E-6</v>
      </c>
      <c r="C15224" s="1">
        <v>2.5818457211225999E-7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0.11224489795918401</v>
      </c>
      <c r="J15224" s="1">
        <v>0</v>
      </c>
      <c r="K15224" t="s">
        <v>23238</v>
      </c>
      <c r="L15224" t="s">
        <v>53692</v>
      </c>
      <c r="M15224" t="s">
        <v>53693</v>
      </c>
    </row>
    <row r="15225" spans="1:13">
      <c r="A15225" s="1" t="s">
        <v>17242</v>
      </c>
      <c r="B15225">
        <v>2.62904662105226E-6</v>
      </c>
      <c r="C15225" s="1">
        <v>1.32477131120663E-10</v>
      </c>
      <c r="D15225">
        <v>0.98333333333333295</v>
      </c>
      <c r="E15225">
        <v>1</v>
      </c>
      <c r="F15225">
        <v>0.97606382978723405</v>
      </c>
      <c r="G15225">
        <v>0.97872340425531901</v>
      </c>
      <c r="H15225">
        <v>0.99509803921568596</v>
      </c>
      <c r="I15225">
        <v>0.96666666666666701</v>
      </c>
      <c r="J15225" s="1">
        <v>1</v>
      </c>
      <c r="K15225" t="s">
        <v>23238</v>
      </c>
      <c r="L15225" t="s">
        <v>53694</v>
      </c>
      <c r="M15225" t="s">
        <v>53695</v>
      </c>
    </row>
    <row r="15226" spans="1:13">
      <c r="A15226" s="1" t="s">
        <v>17243</v>
      </c>
      <c r="B15226">
        <v>6.3935191952097297E-6</v>
      </c>
      <c r="C15226" s="1">
        <v>5.8407980230907001E-8</v>
      </c>
      <c r="D15226">
        <v>3.2258064516128997E-2</v>
      </c>
      <c r="E15226">
        <v>0.126506024096386</v>
      </c>
      <c r="F15226">
        <v>1.30718954248366E-2</v>
      </c>
      <c r="G15226">
        <v>0</v>
      </c>
      <c r="H15226">
        <v>0</v>
      </c>
      <c r="I15226">
        <v>4.1666666666666699E-2</v>
      </c>
      <c r="J15226" s="1">
        <v>0</v>
      </c>
      <c r="K15226" t="s">
        <v>23242</v>
      </c>
      <c r="L15226" t="s">
        <v>53696</v>
      </c>
      <c r="M15226" t="s">
        <v>53697</v>
      </c>
    </row>
    <row r="15227" spans="1:13">
      <c r="A15227" s="1" t="s">
        <v>17244</v>
      </c>
      <c r="B15227">
        <v>6.0241993787559197E-5</v>
      </c>
      <c r="C15227" s="1">
        <v>1.13761753019147E-8</v>
      </c>
      <c r="D15227">
        <v>0.25862068965517199</v>
      </c>
      <c r="E15227">
        <v>0.4</v>
      </c>
      <c r="F15227">
        <v>0.56432748538011701</v>
      </c>
      <c r="G15227">
        <v>0.25675675675675702</v>
      </c>
      <c r="H15227">
        <v>0.76</v>
      </c>
      <c r="I15227">
        <v>0.214285714285714</v>
      </c>
      <c r="J15227" s="1">
        <v>0.1</v>
      </c>
      <c r="K15227" t="s">
        <v>23242</v>
      </c>
      <c r="L15227" t="s">
        <v>53698</v>
      </c>
      <c r="M15227" t="s">
        <v>53699</v>
      </c>
    </row>
    <row r="15228" spans="1:13">
      <c r="A15228" s="1" t="s">
        <v>17245</v>
      </c>
      <c r="B15228">
        <v>3.3691091968464099E-6</v>
      </c>
      <c r="C15228" s="1">
        <v>5.7729753135069197E-7</v>
      </c>
      <c r="D15228">
        <v>0.81666666666666698</v>
      </c>
      <c r="E15228">
        <v>0.69767441860465096</v>
      </c>
      <c r="F15228">
        <v>0.99032258064516099</v>
      </c>
      <c r="G15228">
        <v>0.90625</v>
      </c>
      <c r="H15228">
        <v>0.92063492063492103</v>
      </c>
      <c r="I15228">
        <v>0.88541666666666696</v>
      </c>
      <c r="J15228" s="1">
        <v>1</v>
      </c>
      <c r="K15228" t="s">
        <v>23240</v>
      </c>
      <c r="L15228" t="s">
        <v>53700</v>
      </c>
      <c r="M15228" t="s">
        <v>53701</v>
      </c>
    </row>
    <row r="15229" spans="1:13">
      <c r="A15229" s="1" t="s">
        <v>17246</v>
      </c>
      <c r="B15229">
        <v>8.7545542589562395E-7</v>
      </c>
      <c r="C15229" s="1">
        <v>1.7069653979545101E-4</v>
      </c>
      <c r="D15229">
        <v>0</v>
      </c>
      <c r="E15229">
        <v>0</v>
      </c>
      <c r="F15229">
        <v>2.34375E-2</v>
      </c>
      <c r="G15229">
        <v>9.4339622641509396E-3</v>
      </c>
      <c r="H15229">
        <v>0.12844036697247699</v>
      </c>
      <c r="I15229">
        <v>1.27118644067797E-2</v>
      </c>
      <c r="J15229" s="1">
        <v>9.0909090909090898E-2</v>
      </c>
      <c r="K15229" t="s">
        <v>23242</v>
      </c>
      <c r="L15229" t="s">
        <v>53702</v>
      </c>
      <c r="M15229" t="s">
        <v>53703</v>
      </c>
    </row>
    <row r="15230" spans="1:13">
      <c r="A15230" s="1" t="s">
        <v>17247</v>
      </c>
      <c r="B15230">
        <v>3.3102959762877402E-6</v>
      </c>
      <c r="C15230" s="1">
        <v>5.0695955513604398E-8</v>
      </c>
      <c r="D15230">
        <v>1</v>
      </c>
      <c r="E15230">
        <v>0.96590909090909105</v>
      </c>
      <c r="F15230">
        <v>0.99698795180722899</v>
      </c>
      <c r="G15230">
        <v>1</v>
      </c>
      <c r="H15230">
        <v>0.99404761904761896</v>
      </c>
      <c r="I15230">
        <v>1</v>
      </c>
      <c r="J15230" s="1">
        <v>1</v>
      </c>
      <c r="K15230" t="s">
        <v>23239</v>
      </c>
      <c r="L15230" t="s">
        <v>53704</v>
      </c>
      <c r="M15230" t="s">
        <v>53705</v>
      </c>
    </row>
    <row r="15231" spans="1:13">
      <c r="A15231" s="1" t="s">
        <v>17248</v>
      </c>
      <c r="B15231">
        <v>1.2080943095757701E-5</v>
      </c>
      <c r="C15231" s="1">
        <v>2.8660199589697398E-4</v>
      </c>
      <c r="D15231">
        <v>0.796875</v>
      </c>
      <c r="E15231">
        <v>0.93229166666666696</v>
      </c>
      <c r="F15231">
        <v>0.735602094240838</v>
      </c>
      <c r="G15231">
        <v>0.96428571428571397</v>
      </c>
      <c r="H15231">
        <v>0.91666666666666696</v>
      </c>
      <c r="I15231">
        <v>0.94117647058823495</v>
      </c>
      <c r="J15231" s="1">
        <v>1</v>
      </c>
      <c r="K15231" t="s">
        <v>23238</v>
      </c>
      <c r="L15231" t="s">
        <v>53706</v>
      </c>
      <c r="M15231" t="s">
        <v>53707</v>
      </c>
    </row>
    <row r="15232" spans="1:13">
      <c r="A15232" s="1" t="s">
        <v>17249</v>
      </c>
      <c r="B15232">
        <v>1.45864408311183E-7</v>
      </c>
      <c r="C15232" s="1">
        <v>1.2798286878621599E-7</v>
      </c>
      <c r="D15232">
        <v>0</v>
      </c>
      <c r="E15232">
        <v>1.5625E-2</v>
      </c>
      <c r="F15232">
        <v>0</v>
      </c>
      <c r="G15232">
        <v>0</v>
      </c>
      <c r="H15232">
        <v>0</v>
      </c>
      <c r="I15232">
        <v>6.9444444444444397E-3</v>
      </c>
      <c r="J15232" s="1" t="s">
        <v>23229</v>
      </c>
      <c r="K15232" t="s">
        <v>23239</v>
      </c>
      <c r="L15232" t="s">
        <v>53708</v>
      </c>
      <c r="M15232" t="s">
        <v>53709</v>
      </c>
    </row>
    <row r="15233" spans="1:13">
      <c r="A15233" s="1" t="s">
        <v>17250</v>
      </c>
      <c r="B15233">
        <v>3.2251709085422798E-4</v>
      </c>
      <c r="C15233" s="1">
        <v>2.6601366768824302E-4</v>
      </c>
      <c r="D15233">
        <v>0.234375</v>
      </c>
      <c r="E15233">
        <v>0.450549450549451</v>
      </c>
      <c r="F15233">
        <v>0.120512820512821</v>
      </c>
      <c r="G15233">
        <v>2.5862068965517199E-2</v>
      </c>
      <c r="H15233">
        <v>4.3859649122806998E-3</v>
      </c>
      <c r="I15233">
        <v>2.0491803278688499E-2</v>
      </c>
      <c r="J15233" s="1">
        <v>0</v>
      </c>
      <c r="K15233" t="s">
        <v>23241</v>
      </c>
      <c r="L15233" t="s">
        <v>53710</v>
      </c>
      <c r="M15233" t="s">
        <v>53711</v>
      </c>
    </row>
    <row r="15234" spans="1:13">
      <c r="A15234" s="1" t="s">
        <v>17251</v>
      </c>
      <c r="B15234">
        <v>2.2084430208777099E-4</v>
      </c>
      <c r="C15234" s="1">
        <v>8.9485397412496901E-6</v>
      </c>
      <c r="D15234">
        <v>3.2258064516128997E-2</v>
      </c>
      <c r="E15234">
        <v>5.4347826086956503E-3</v>
      </c>
      <c r="F15234">
        <v>0.36956521739130399</v>
      </c>
      <c r="G15234">
        <v>0</v>
      </c>
      <c r="H15234">
        <v>0.232456140350877</v>
      </c>
      <c r="I15234">
        <v>0.16666666666666699</v>
      </c>
      <c r="J15234" s="1">
        <v>0</v>
      </c>
      <c r="K15234" t="s">
        <v>23241</v>
      </c>
      <c r="L15234" t="s">
        <v>53712</v>
      </c>
      <c r="M15234" t="s">
        <v>53713</v>
      </c>
    </row>
    <row r="15235" spans="1:13">
      <c r="A15235" s="1" t="s">
        <v>17252</v>
      </c>
      <c r="B15235">
        <v>3.7702947422107801E-4</v>
      </c>
      <c r="C15235" s="1">
        <v>7.7178600038170205E-4</v>
      </c>
      <c r="D15235">
        <v>0.46551724137931</v>
      </c>
      <c r="E15235">
        <v>0.557894736842105</v>
      </c>
      <c r="F15235">
        <v>0.34890109890109899</v>
      </c>
      <c r="G15235">
        <v>6.8965517241379296E-2</v>
      </c>
      <c r="H15235">
        <v>0.18859649122807001</v>
      </c>
      <c r="I15235">
        <v>0.154471544715447</v>
      </c>
      <c r="J15235" s="1">
        <v>0</v>
      </c>
      <c r="K15235" t="s">
        <v>23241</v>
      </c>
      <c r="L15235" t="s">
        <v>53714</v>
      </c>
      <c r="M15235" t="s">
        <v>53715</v>
      </c>
    </row>
    <row r="15236" spans="1:13">
      <c r="A15236" s="1" t="s">
        <v>17253</v>
      </c>
      <c r="B15236">
        <v>2.5067583439039501E-5</v>
      </c>
      <c r="C15236" s="1">
        <v>2.99963105935086E-5</v>
      </c>
      <c r="D15236">
        <v>0.98387096774193505</v>
      </c>
      <c r="E15236">
        <v>0.99375000000000002</v>
      </c>
      <c r="F15236">
        <v>0.85766423357664201</v>
      </c>
      <c r="G15236">
        <v>1</v>
      </c>
      <c r="H15236">
        <v>0.8828125</v>
      </c>
      <c r="I15236">
        <v>0.95588235294117696</v>
      </c>
      <c r="J15236" s="1">
        <v>1</v>
      </c>
      <c r="K15236" t="s">
        <v>23242</v>
      </c>
      <c r="L15236" t="s">
        <v>53716</v>
      </c>
      <c r="M15236" t="s">
        <v>53717</v>
      </c>
    </row>
    <row r="15237" spans="1:13">
      <c r="A15237" s="1" t="s">
        <v>17254</v>
      </c>
      <c r="B15237">
        <v>5.1943782663600402E-6</v>
      </c>
      <c r="C15237" s="1">
        <v>3.7751524960653098E-5</v>
      </c>
      <c r="D15237">
        <v>1</v>
      </c>
      <c r="E15237">
        <v>0.99479166666666696</v>
      </c>
      <c r="F15237">
        <v>0.994871794871795</v>
      </c>
      <c r="G15237">
        <v>0.99137931034482796</v>
      </c>
      <c r="H15237">
        <v>0.96052631578947401</v>
      </c>
      <c r="I15237">
        <v>0.98399999999999999</v>
      </c>
      <c r="J15237" s="1">
        <v>0.5</v>
      </c>
      <c r="K15237" t="s">
        <v>23238</v>
      </c>
      <c r="L15237" t="s">
        <v>53718</v>
      </c>
      <c r="M15237" t="s">
        <v>53719</v>
      </c>
    </row>
    <row r="15238" spans="1:13">
      <c r="A15238" s="1" t="s">
        <v>17255</v>
      </c>
      <c r="B15238">
        <v>1.1969036583985101E-5</v>
      </c>
      <c r="C15238" s="1">
        <v>4.7837028579955097E-8</v>
      </c>
      <c r="D15238">
        <v>0</v>
      </c>
      <c r="E15238">
        <v>0.25301204819277101</v>
      </c>
      <c r="F15238">
        <v>0</v>
      </c>
      <c r="G15238">
        <v>0</v>
      </c>
      <c r="H15238">
        <v>0</v>
      </c>
      <c r="I15238">
        <v>0</v>
      </c>
      <c r="J15238" s="1">
        <v>0</v>
      </c>
      <c r="K15238" t="s">
        <v>23241</v>
      </c>
      <c r="L15238" t="s">
        <v>53720</v>
      </c>
      <c r="M15238" t="s">
        <v>53721</v>
      </c>
    </row>
    <row r="15239" spans="1:13">
      <c r="A15239" s="1" t="s">
        <v>17256</v>
      </c>
      <c r="B15239">
        <v>3.2484432496067301E-7</v>
      </c>
      <c r="C15239" s="1">
        <v>2.3084064055082999E-6</v>
      </c>
      <c r="D15239">
        <v>0</v>
      </c>
      <c r="E15239">
        <v>0</v>
      </c>
      <c r="F15239">
        <v>0</v>
      </c>
      <c r="G15239">
        <v>0</v>
      </c>
      <c r="H15239">
        <v>1.58730158730159E-2</v>
      </c>
      <c r="I15239">
        <v>0</v>
      </c>
      <c r="J15239" s="1">
        <v>0</v>
      </c>
      <c r="K15239" t="s">
        <v>23239</v>
      </c>
      <c r="L15239" t="s">
        <v>53722</v>
      </c>
      <c r="M15239" t="s">
        <v>53723</v>
      </c>
    </row>
    <row r="15240" spans="1:13">
      <c r="A15240" s="1" t="s">
        <v>17257</v>
      </c>
      <c r="B15240">
        <v>2.14891852130104E-8</v>
      </c>
      <c r="C15240" s="1">
        <v>6.8630685865506499E-9</v>
      </c>
      <c r="D15240">
        <v>1</v>
      </c>
      <c r="E15240">
        <v>1</v>
      </c>
      <c r="F15240">
        <v>0.97</v>
      </c>
      <c r="G15240">
        <v>0.99137931034482796</v>
      </c>
      <c r="H15240">
        <v>0.99494949494949503</v>
      </c>
      <c r="I15240">
        <v>0.99130434782608701</v>
      </c>
      <c r="J15240" s="1">
        <v>4.5454545454545497E-2</v>
      </c>
      <c r="K15240" t="s">
        <v>23239</v>
      </c>
      <c r="L15240" t="s">
        <v>53724</v>
      </c>
      <c r="M15240" t="s">
        <v>53725</v>
      </c>
    </row>
    <row r="15241" spans="1:13">
      <c r="A15241" s="1" t="s">
        <v>17258</v>
      </c>
      <c r="B15241">
        <v>3.32286229182188E-6</v>
      </c>
      <c r="C15241" s="1">
        <v>8.3006246935450597E-7</v>
      </c>
      <c r="D15241">
        <v>0.984375</v>
      </c>
      <c r="E15241">
        <v>0.98958333333333304</v>
      </c>
      <c r="F15241">
        <v>0.984615384615385</v>
      </c>
      <c r="G15241">
        <v>1</v>
      </c>
      <c r="H15241">
        <v>0.99553571428571397</v>
      </c>
      <c r="I15241">
        <v>1</v>
      </c>
      <c r="J15241" s="1">
        <v>0.95454545454545503</v>
      </c>
      <c r="K15241" t="s">
        <v>23238</v>
      </c>
      <c r="L15241" t="s">
        <v>53726</v>
      </c>
      <c r="M15241" t="s">
        <v>53727</v>
      </c>
    </row>
    <row r="15242" spans="1:13">
      <c r="A15242" s="1" t="s">
        <v>17259</v>
      </c>
      <c r="B15242">
        <v>5.14818735047991E-7</v>
      </c>
      <c r="C15242" s="1">
        <v>2.05884326272095E-7</v>
      </c>
      <c r="D15242">
        <v>1.6666666666666701E-2</v>
      </c>
      <c r="E15242">
        <v>1.2345679012345699E-2</v>
      </c>
      <c r="F15242">
        <v>0</v>
      </c>
      <c r="G15242">
        <v>1.02040816326531E-2</v>
      </c>
      <c r="H15242">
        <v>1.01010101010101E-2</v>
      </c>
      <c r="I15242">
        <v>0</v>
      </c>
      <c r="J15242" s="1">
        <v>0.22727272727272699</v>
      </c>
      <c r="K15242" t="s">
        <v>23239</v>
      </c>
      <c r="L15242" t="s">
        <v>53728</v>
      </c>
      <c r="M15242" t="s">
        <v>53729</v>
      </c>
    </row>
    <row r="15243" spans="1:13">
      <c r="A15243" s="1" t="s">
        <v>17260</v>
      </c>
      <c r="B15243">
        <v>7.62984802241587E-7</v>
      </c>
      <c r="C15243" s="1">
        <v>6.8854569001678998E-7</v>
      </c>
      <c r="D15243">
        <v>4.1666666666666699E-2</v>
      </c>
      <c r="E15243">
        <v>9.0909090909090898E-2</v>
      </c>
      <c r="F15243">
        <v>0</v>
      </c>
      <c r="G15243">
        <v>0</v>
      </c>
      <c r="H15243">
        <v>6.41025641025641E-3</v>
      </c>
      <c r="I15243">
        <v>4.9019607843137303E-2</v>
      </c>
      <c r="J15243" s="1">
        <v>0</v>
      </c>
      <c r="K15243" t="s">
        <v>23242</v>
      </c>
      <c r="L15243" t="s">
        <v>53730</v>
      </c>
      <c r="M15243" t="s">
        <v>53731</v>
      </c>
    </row>
    <row r="15244" spans="1:13">
      <c r="A15244" s="1" t="s">
        <v>17261</v>
      </c>
      <c r="B15244">
        <v>9.8115535790825096E-5</v>
      </c>
      <c r="C15244" s="1">
        <v>9.4502385179273294E-5</v>
      </c>
      <c r="D15244">
        <v>0.18333333333333299</v>
      </c>
      <c r="E15244">
        <v>5.2631578947368403E-3</v>
      </c>
      <c r="F15244">
        <v>0.20505617977528101</v>
      </c>
      <c r="G15244">
        <v>0</v>
      </c>
      <c r="H15244">
        <v>0</v>
      </c>
      <c r="I15244">
        <v>6.17283950617284E-3</v>
      </c>
      <c r="J15244" s="1">
        <v>0</v>
      </c>
      <c r="K15244" t="s">
        <v>23241</v>
      </c>
      <c r="L15244" t="s">
        <v>53732</v>
      </c>
      <c r="M15244" t="s">
        <v>53733</v>
      </c>
    </row>
    <row r="15245" spans="1:13">
      <c r="A15245" s="1" t="s">
        <v>17262</v>
      </c>
      <c r="B15245">
        <v>3.4080532343983198E-6</v>
      </c>
      <c r="C15245" s="1">
        <v>2.13386704112654E-9</v>
      </c>
      <c r="D15245">
        <v>0.984375</v>
      </c>
      <c r="E15245">
        <v>1</v>
      </c>
      <c r="F15245">
        <v>0.997435897435897</v>
      </c>
      <c r="G15245">
        <v>0.97169811320754695</v>
      </c>
      <c r="H15245">
        <v>0.99541284403669705</v>
      </c>
      <c r="I15245">
        <v>0.995798319327731</v>
      </c>
      <c r="J15245" s="1">
        <v>1</v>
      </c>
      <c r="K15245" t="s">
        <v>23238</v>
      </c>
      <c r="L15245" t="s">
        <v>53734</v>
      </c>
      <c r="M15245" t="s">
        <v>53735</v>
      </c>
    </row>
    <row r="15246" spans="1:13">
      <c r="A15246" s="1" t="s">
        <v>17263</v>
      </c>
      <c r="B15246">
        <v>8.2043195367526196E-7</v>
      </c>
      <c r="C15246" s="1">
        <v>5.8632486455678799E-8</v>
      </c>
      <c r="D15246">
        <v>0.133333333333333</v>
      </c>
      <c r="E15246">
        <v>0.13698630136986301</v>
      </c>
      <c r="F15246">
        <v>0.221052631578947</v>
      </c>
      <c r="G15246">
        <v>0.94285714285714295</v>
      </c>
      <c r="H15246">
        <v>0.265822784810127</v>
      </c>
      <c r="I15246">
        <v>0.54054054054054101</v>
      </c>
      <c r="J15246" s="1" t="s">
        <v>23229</v>
      </c>
      <c r="K15246" t="s">
        <v>23241</v>
      </c>
      <c r="L15246" t="s">
        <v>53736</v>
      </c>
      <c r="M15246" t="s">
        <v>53737</v>
      </c>
    </row>
    <row r="15247" spans="1:13">
      <c r="A15247" s="1" t="s">
        <v>17264</v>
      </c>
      <c r="B15247">
        <v>7.9760123193987105E-8</v>
      </c>
      <c r="C15247" s="1">
        <v>9.3782594999417003E-8</v>
      </c>
      <c r="D15247">
        <v>0</v>
      </c>
      <c r="E15247">
        <v>5.2083333333333296E-3</v>
      </c>
      <c r="F15247">
        <v>0</v>
      </c>
      <c r="G15247">
        <v>0</v>
      </c>
      <c r="H15247">
        <v>0</v>
      </c>
      <c r="I15247">
        <v>9.3457943925233603E-3</v>
      </c>
      <c r="J15247" s="1">
        <v>1</v>
      </c>
      <c r="K15247" t="s">
        <v>23242</v>
      </c>
      <c r="L15247" t="s">
        <v>53738</v>
      </c>
      <c r="M15247" t="s">
        <v>53739</v>
      </c>
    </row>
    <row r="15248" spans="1:13">
      <c r="A15248" s="1" t="s">
        <v>17265</v>
      </c>
      <c r="B15248">
        <v>5.8647593101688502E-6</v>
      </c>
      <c r="C15248" s="1">
        <v>1.70683013675629E-5</v>
      </c>
      <c r="D15248">
        <v>1</v>
      </c>
      <c r="E15248">
        <v>0.97727272727272696</v>
      </c>
      <c r="F15248">
        <v>0.99532710280373804</v>
      </c>
      <c r="G15248">
        <v>0.92857142857142905</v>
      </c>
      <c r="H15248">
        <v>0.92857142857142905</v>
      </c>
      <c r="I15248">
        <v>0.86363636363636398</v>
      </c>
      <c r="J15248" s="1">
        <v>1</v>
      </c>
      <c r="K15248" t="s">
        <v>23240</v>
      </c>
      <c r="L15248" t="s">
        <v>53740</v>
      </c>
      <c r="M15248" t="s">
        <v>53741</v>
      </c>
    </row>
    <row r="15249" spans="1:13">
      <c r="A15249" s="1" t="s">
        <v>17266</v>
      </c>
      <c r="B15249">
        <v>4.98498440171777E-6</v>
      </c>
      <c r="C15249" s="1">
        <v>3.8746554718695198E-5</v>
      </c>
      <c r="D15249">
        <v>0</v>
      </c>
      <c r="E15249">
        <v>0</v>
      </c>
      <c r="F15249">
        <v>1.04712041884817E-2</v>
      </c>
      <c r="G15249">
        <v>2.1739130434782601E-2</v>
      </c>
      <c r="H15249">
        <v>5.10204081632653E-2</v>
      </c>
      <c r="I15249">
        <v>2.66666666666667E-2</v>
      </c>
      <c r="J15249" s="1" t="s">
        <v>23229</v>
      </c>
      <c r="K15249" t="s">
        <v>23238</v>
      </c>
      <c r="L15249" t="s">
        <v>53742</v>
      </c>
      <c r="M15249" t="s">
        <v>53743</v>
      </c>
    </row>
    <row r="15250" spans="1:13">
      <c r="A15250" s="1" t="s">
        <v>17267</v>
      </c>
      <c r="B15250">
        <v>8.1918084262819202E-7</v>
      </c>
      <c r="C15250" s="1">
        <v>1.12567398131661E-4</v>
      </c>
      <c r="D15250">
        <v>0.12962962962963001</v>
      </c>
      <c r="E15250">
        <v>0.53409090909090895</v>
      </c>
      <c r="F15250">
        <v>0.354430379746835</v>
      </c>
      <c r="G15250">
        <v>0.112903225806452</v>
      </c>
      <c r="H15250">
        <v>0.67777777777777803</v>
      </c>
      <c r="I15250">
        <v>0.34328358208955201</v>
      </c>
      <c r="J15250" s="1">
        <v>0.33333333333333298</v>
      </c>
      <c r="K15250" t="s">
        <v>23242</v>
      </c>
      <c r="L15250" t="s">
        <v>53744</v>
      </c>
      <c r="M15250" t="s">
        <v>53745</v>
      </c>
    </row>
    <row r="15251" spans="1:13">
      <c r="A15251" s="1" t="s">
        <v>17268</v>
      </c>
      <c r="B15251">
        <v>5.2050092946331099E-8</v>
      </c>
      <c r="C15251" s="1">
        <v>2.43139340200002E-5</v>
      </c>
      <c r="D15251">
        <v>9.2592592592592601E-2</v>
      </c>
      <c r="E15251">
        <v>4.6153846153846198E-2</v>
      </c>
      <c r="F15251">
        <v>7.3964497041420094E-2</v>
      </c>
      <c r="G15251">
        <v>0</v>
      </c>
      <c r="H15251">
        <v>0.05</v>
      </c>
      <c r="I15251">
        <v>0</v>
      </c>
      <c r="J15251" s="1">
        <v>0.27272727272727298</v>
      </c>
      <c r="K15251" t="s">
        <v>23242</v>
      </c>
      <c r="L15251" t="s">
        <v>53746</v>
      </c>
      <c r="M15251" t="s">
        <v>53747</v>
      </c>
    </row>
    <row r="15252" spans="1:13">
      <c r="A15252" s="1" t="s">
        <v>17269</v>
      </c>
      <c r="B15252">
        <v>5.4555887421520796E-6</v>
      </c>
      <c r="C15252" s="1">
        <v>2.9814157748345802E-5</v>
      </c>
      <c r="D15252">
        <v>0.96296296296296302</v>
      </c>
      <c r="E15252">
        <v>0.94642857142857095</v>
      </c>
      <c r="F15252">
        <v>1</v>
      </c>
      <c r="G15252">
        <v>1</v>
      </c>
      <c r="H15252">
        <v>0.88636363636363602</v>
      </c>
      <c r="I15252">
        <v>0.88333333333333297</v>
      </c>
      <c r="J15252" s="1">
        <v>1</v>
      </c>
      <c r="K15252" t="s">
        <v>23238</v>
      </c>
      <c r="L15252" t="s">
        <v>53748</v>
      </c>
      <c r="M15252" t="s">
        <v>53749</v>
      </c>
    </row>
    <row r="15253" spans="1:13">
      <c r="A15253" s="1" t="s">
        <v>17270</v>
      </c>
      <c r="B15253">
        <v>3.8229967740342998E-8</v>
      </c>
      <c r="C15253" s="1">
        <v>2.3659790311149299E-7</v>
      </c>
      <c r="D15253">
        <v>0</v>
      </c>
      <c r="E15253">
        <v>5.6818181818181802E-3</v>
      </c>
      <c r="F15253">
        <v>0</v>
      </c>
      <c r="G15253">
        <v>0</v>
      </c>
      <c r="H15253">
        <v>0</v>
      </c>
      <c r="I15253">
        <v>4.6511627906976702E-2</v>
      </c>
      <c r="J15253" s="1" t="s">
        <v>23229</v>
      </c>
      <c r="K15253" t="s">
        <v>23241</v>
      </c>
      <c r="L15253" t="s">
        <v>53750</v>
      </c>
      <c r="M15253" t="s">
        <v>53751</v>
      </c>
    </row>
    <row r="15254" spans="1:13">
      <c r="A15254" s="1" t="s">
        <v>17271</v>
      </c>
      <c r="B15254">
        <v>4.4656486172577403E-5</v>
      </c>
      <c r="C15254" s="1">
        <v>2.52418419461322E-6</v>
      </c>
      <c r="D15254">
        <v>0.765625</v>
      </c>
      <c r="E15254">
        <v>0.97395833333333304</v>
      </c>
      <c r="F15254">
        <v>0.979487179487179</v>
      </c>
      <c r="G15254">
        <v>0.99122807017543901</v>
      </c>
      <c r="H15254">
        <v>0.97345132743362806</v>
      </c>
      <c r="I15254">
        <v>0.95901639344262302</v>
      </c>
      <c r="J15254" s="1">
        <v>1</v>
      </c>
      <c r="K15254" t="s">
        <v>23238</v>
      </c>
      <c r="L15254" t="s">
        <v>53752</v>
      </c>
      <c r="M15254" t="s">
        <v>53753</v>
      </c>
    </row>
    <row r="15255" spans="1:13">
      <c r="A15255" s="1" t="s">
        <v>17272</v>
      </c>
      <c r="B15255">
        <v>4.2318134797536598E-4</v>
      </c>
      <c r="C15255" s="1">
        <v>2.2740039583853E-4</v>
      </c>
      <c r="D15255">
        <v>0.41176470588235298</v>
      </c>
      <c r="E15255">
        <v>6.0975609756097598E-3</v>
      </c>
      <c r="F15255">
        <v>0.97647058823529398</v>
      </c>
      <c r="G15255">
        <v>0.34545454545454501</v>
      </c>
      <c r="H15255">
        <v>0.25862068965517199</v>
      </c>
      <c r="I15255">
        <v>0.429824561403509</v>
      </c>
      <c r="J15255" s="1" t="s">
        <v>23229</v>
      </c>
      <c r="K15255" t="s">
        <v>23239</v>
      </c>
      <c r="L15255" t="s">
        <v>53754</v>
      </c>
      <c r="M15255" t="s">
        <v>53755</v>
      </c>
    </row>
    <row r="15256" spans="1:13">
      <c r="A15256" s="1" t="s">
        <v>17273</v>
      </c>
      <c r="B15256">
        <v>2.4874370354491299E-5</v>
      </c>
      <c r="C15256" s="1">
        <v>9.1174223656127308E-6</v>
      </c>
      <c r="D15256">
        <v>0</v>
      </c>
      <c r="E15256">
        <v>6.5934065934065894E-2</v>
      </c>
      <c r="F15256">
        <v>0.22279792746113999</v>
      </c>
      <c r="G15256">
        <v>4.5454545454545497E-2</v>
      </c>
      <c r="H15256">
        <v>0.17857142857142899</v>
      </c>
      <c r="I15256">
        <v>3.4313725490196102E-2</v>
      </c>
      <c r="J15256" s="1">
        <v>0</v>
      </c>
      <c r="K15256" t="s">
        <v>23241</v>
      </c>
      <c r="L15256" t="s">
        <v>53756</v>
      </c>
      <c r="M15256" t="s">
        <v>53757</v>
      </c>
    </row>
    <row r="15257" spans="1:13">
      <c r="A15257" s="1" t="s">
        <v>17274</v>
      </c>
      <c r="B15257">
        <v>4.4097142440604298E-6</v>
      </c>
      <c r="C15257" s="1">
        <v>7.1047992972590401E-6</v>
      </c>
      <c r="D15257">
        <v>0</v>
      </c>
      <c r="E15257">
        <v>0</v>
      </c>
      <c r="F15257">
        <v>0</v>
      </c>
      <c r="G15257">
        <v>0.45454545454545497</v>
      </c>
      <c r="H15257">
        <v>8.0645161290322596E-3</v>
      </c>
      <c r="I15257">
        <v>0.04</v>
      </c>
      <c r="J15257" s="1">
        <v>0</v>
      </c>
      <c r="K15257" t="s">
        <v>23238</v>
      </c>
      <c r="L15257" t="s">
        <v>53758</v>
      </c>
      <c r="M15257" t="s">
        <v>53759</v>
      </c>
    </row>
    <row r="15258" spans="1:13">
      <c r="A15258" s="1" t="s">
        <v>17275</v>
      </c>
      <c r="B15258">
        <v>2.4261404043034199E-5</v>
      </c>
      <c r="C15258" s="1">
        <v>5.9953914697901799E-4</v>
      </c>
      <c r="D15258">
        <v>0.90625</v>
      </c>
      <c r="E15258">
        <v>0.94270833333333304</v>
      </c>
      <c r="F15258">
        <v>0.96666666666666701</v>
      </c>
      <c r="G15258">
        <v>0.84821428571428603</v>
      </c>
      <c r="H15258">
        <v>0.64473684210526305</v>
      </c>
      <c r="I15258">
        <v>0.77272727272727304</v>
      </c>
      <c r="J15258" s="1">
        <v>4.5454545454545497E-2</v>
      </c>
      <c r="K15258" t="s">
        <v>23237</v>
      </c>
      <c r="L15258" t="s">
        <v>53760</v>
      </c>
      <c r="M15258" t="s">
        <v>53761</v>
      </c>
    </row>
    <row r="15259" spans="1:13">
      <c r="A15259" s="1" t="s">
        <v>17276</v>
      </c>
      <c r="B15259">
        <v>1.6236290559481201E-5</v>
      </c>
      <c r="C15259" s="1">
        <v>1.47889224604246E-6</v>
      </c>
      <c r="D15259">
        <v>0.98148148148148195</v>
      </c>
      <c r="E15259">
        <v>0.83536585365853699</v>
      </c>
      <c r="F15259">
        <v>1</v>
      </c>
      <c r="G15259">
        <v>1</v>
      </c>
      <c r="H15259">
        <v>1</v>
      </c>
      <c r="I15259">
        <v>1</v>
      </c>
      <c r="J15259" s="1">
        <v>1</v>
      </c>
      <c r="K15259" t="s">
        <v>23242</v>
      </c>
      <c r="L15259" t="s">
        <v>53762</v>
      </c>
      <c r="M15259" t="s">
        <v>53763</v>
      </c>
    </row>
    <row r="15260" spans="1:13">
      <c r="A15260" s="1" t="s">
        <v>17277</v>
      </c>
      <c r="B15260">
        <v>5.0626646991636298E-5</v>
      </c>
      <c r="C15260" s="1">
        <v>5.21277954194581E-5</v>
      </c>
      <c r="D15260">
        <v>0.21153846153846201</v>
      </c>
      <c r="E15260">
        <v>0.2</v>
      </c>
      <c r="F15260">
        <v>0.39285714285714302</v>
      </c>
      <c r="G15260">
        <v>0.56666666666666698</v>
      </c>
      <c r="H15260">
        <v>0.15671641791044799</v>
      </c>
      <c r="I15260">
        <v>0.44642857142857101</v>
      </c>
      <c r="J15260" s="1">
        <v>0.64285714285714302</v>
      </c>
      <c r="K15260" t="s">
        <v>23240</v>
      </c>
      <c r="L15260" t="s">
        <v>53764</v>
      </c>
      <c r="M15260" t="s">
        <v>53765</v>
      </c>
    </row>
    <row r="15261" spans="1:13">
      <c r="A15261" s="1" t="s">
        <v>17278</v>
      </c>
      <c r="B15261">
        <v>0</v>
      </c>
      <c r="C15261" s="1">
        <v>0</v>
      </c>
      <c r="D15261">
        <v>1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 s="1">
        <v>0</v>
      </c>
      <c r="K15261" t="s">
        <v>23241</v>
      </c>
      <c r="L15261" t="s">
        <v>53766</v>
      </c>
      <c r="M15261" t="s">
        <v>53767</v>
      </c>
    </row>
    <row r="15262" spans="1:13">
      <c r="A15262" s="1" t="s">
        <v>17279</v>
      </c>
      <c r="B15262">
        <v>1.7557201004246901E-6</v>
      </c>
      <c r="C15262" s="1">
        <v>1.00244662712746E-6</v>
      </c>
      <c r="D15262">
        <v>1</v>
      </c>
      <c r="E15262">
        <v>1</v>
      </c>
      <c r="F15262">
        <v>0.99253731343283602</v>
      </c>
      <c r="G15262">
        <v>1</v>
      </c>
      <c r="H15262">
        <v>0.72641509433962304</v>
      </c>
      <c r="I15262">
        <v>1</v>
      </c>
      <c r="J15262" s="1">
        <v>1</v>
      </c>
      <c r="K15262" t="s">
        <v>23238</v>
      </c>
      <c r="L15262" t="s">
        <v>53768</v>
      </c>
      <c r="M15262" t="s">
        <v>53769</v>
      </c>
    </row>
    <row r="15263" spans="1:13">
      <c r="A15263" s="1" t="s">
        <v>17280</v>
      </c>
      <c r="B15263">
        <v>1.1886031479482901E-5</v>
      </c>
      <c r="C15263" s="1">
        <v>6.1915874397050897E-6</v>
      </c>
      <c r="D15263">
        <v>1.5625E-2</v>
      </c>
      <c r="E15263">
        <v>1.0416666666666701E-2</v>
      </c>
      <c r="F15263">
        <v>5.1282051282051299E-3</v>
      </c>
      <c r="G15263">
        <v>0.11206896551724101</v>
      </c>
      <c r="H15263">
        <v>8.7719298245613996E-3</v>
      </c>
      <c r="I15263">
        <v>8.5365853658536606E-2</v>
      </c>
      <c r="J15263" s="1">
        <v>0.22727272727272699</v>
      </c>
      <c r="K15263" t="s">
        <v>23240</v>
      </c>
      <c r="L15263" t="s">
        <v>53770</v>
      </c>
      <c r="M15263" t="s">
        <v>53771</v>
      </c>
    </row>
    <row r="15264" spans="1:13">
      <c r="A15264" s="1" t="s">
        <v>17281</v>
      </c>
      <c r="B15264">
        <v>0</v>
      </c>
      <c r="C15264" s="1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 s="1">
        <v>0.36363636363636398</v>
      </c>
      <c r="K15264" t="s">
        <v>23239</v>
      </c>
      <c r="L15264" t="s">
        <v>53772</v>
      </c>
      <c r="M15264" t="s">
        <v>53773</v>
      </c>
    </row>
    <row r="15265" spans="1:13">
      <c r="A15265" s="1" t="s">
        <v>17282</v>
      </c>
      <c r="B15265">
        <v>1.8427135219839099E-4</v>
      </c>
      <c r="C15265" s="1">
        <v>2.2850204640061501E-5</v>
      </c>
      <c r="D15265">
        <v>0.266666666666667</v>
      </c>
      <c r="E15265">
        <v>1.5625E-2</v>
      </c>
      <c r="F15265">
        <v>0.95535714285714302</v>
      </c>
      <c r="G15265">
        <v>4.1666666666666699E-2</v>
      </c>
      <c r="H15265">
        <v>0.93292682926829296</v>
      </c>
      <c r="I15265">
        <v>0.36363636363636398</v>
      </c>
      <c r="J15265" s="1" t="s">
        <v>23229</v>
      </c>
      <c r="K15265" t="s">
        <v>23242</v>
      </c>
      <c r="L15265" t="s">
        <v>53774</v>
      </c>
      <c r="M15265" t="s">
        <v>53775</v>
      </c>
    </row>
    <row r="15266" spans="1:13">
      <c r="A15266" s="1" t="s">
        <v>17283</v>
      </c>
      <c r="B15266">
        <v>1.66304683313009E-6</v>
      </c>
      <c r="C15266" s="1">
        <v>5.4323695641559396E-6</v>
      </c>
      <c r="D15266">
        <v>0</v>
      </c>
      <c r="E15266">
        <v>6.9444444444444397E-3</v>
      </c>
      <c r="F15266">
        <v>3.3333333333333301E-3</v>
      </c>
      <c r="G15266">
        <v>0.13636363636363599</v>
      </c>
      <c r="H15266">
        <v>0</v>
      </c>
      <c r="I15266">
        <v>8.2474226804123696E-2</v>
      </c>
      <c r="J15266" s="1" t="s">
        <v>23229</v>
      </c>
      <c r="K15266" t="s">
        <v>23240</v>
      </c>
      <c r="L15266" t="s">
        <v>53776</v>
      </c>
      <c r="M15266" t="s">
        <v>53777</v>
      </c>
    </row>
    <row r="15267" spans="1:13">
      <c r="A15267" s="1" t="s">
        <v>17284</v>
      </c>
      <c r="B15267">
        <v>2.8637546451515899E-7</v>
      </c>
      <c r="C15267" s="1">
        <v>5.9503111699277803E-8</v>
      </c>
      <c r="D15267">
        <v>0</v>
      </c>
      <c r="E15267">
        <v>0</v>
      </c>
      <c r="F15267">
        <v>5.3097345132743397E-2</v>
      </c>
      <c r="G15267">
        <v>4.7619047619047603E-2</v>
      </c>
      <c r="H15267">
        <v>9.2857142857142902E-2</v>
      </c>
      <c r="I15267">
        <v>6.4102564102564097E-2</v>
      </c>
      <c r="J15267" s="1" t="s">
        <v>23229</v>
      </c>
      <c r="K15267" t="s">
        <v>23239</v>
      </c>
      <c r="L15267" t="s">
        <v>53778</v>
      </c>
      <c r="M15267" t="s">
        <v>53779</v>
      </c>
    </row>
    <row r="15268" spans="1:13">
      <c r="A15268" s="1" t="s">
        <v>17285</v>
      </c>
      <c r="B15268">
        <v>1.0209521248624501E-5</v>
      </c>
      <c r="C15268" s="1">
        <v>8.8142800580325006E-6</v>
      </c>
      <c r="D15268">
        <v>1</v>
      </c>
      <c r="E15268">
        <v>1</v>
      </c>
      <c r="F15268">
        <v>0.92857142857142905</v>
      </c>
      <c r="G15268">
        <v>1</v>
      </c>
      <c r="H15268">
        <v>1</v>
      </c>
      <c r="I15268">
        <v>1</v>
      </c>
      <c r="J15268" s="1">
        <v>1</v>
      </c>
      <c r="K15268" t="s">
        <v>23240</v>
      </c>
      <c r="L15268" t="s">
        <v>53780</v>
      </c>
      <c r="M15268" t="s">
        <v>53781</v>
      </c>
    </row>
    <row r="15269" spans="1:13">
      <c r="A15269" s="1" t="s">
        <v>17286</v>
      </c>
      <c r="B15269">
        <v>7.5738541337822603E-6</v>
      </c>
      <c r="C15269" s="1">
        <v>1.1765026356391701E-5</v>
      </c>
      <c r="D15269">
        <v>0.209677419354839</v>
      </c>
      <c r="E15269">
        <v>5.6179775280898901E-3</v>
      </c>
      <c r="F15269">
        <v>3.5947712418300699E-2</v>
      </c>
      <c r="G15269">
        <v>5.8823529411764698E-2</v>
      </c>
      <c r="H15269">
        <v>1.3333333333333299E-2</v>
      </c>
      <c r="I15269">
        <v>0</v>
      </c>
      <c r="J15269" s="1" t="s">
        <v>23229</v>
      </c>
      <c r="K15269" t="s">
        <v>23242</v>
      </c>
      <c r="L15269" t="s">
        <v>53782</v>
      </c>
      <c r="M15269" t="s">
        <v>53783</v>
      </c>
    </row>
    <row r="15270" spans="1:13">
      <c r="A15270" s="1" t="s">
        <v>17287</v>
      </c>
      <c r="B15270">
        <v>1.5212668500683299E-5</v>
      </c>
      <c r="C15270" s="1">
        <v>1.290360181311E-5</v>
      </c>
      <c r="D15270">
        <v>1</v>
      </c>
      <c r="E15270">
        <v>0.98876404494381998</v>
      </c>
      <c r="F15270">
        <v>0.83684210526315805</v>
      </c>
      <c r="G15270">
        <v>0.98214285714285698</v>
      </c>
      <c r="H15270">
        <v>0.84946236559139798</v>
      </c>
      <c r="I15270">
        <v>0.92045454545454497</v>
      </c>
      <c r="J15270" s="1">
        <v>1</v>
      </c>
      <c r="K15270" t="s">
        <v>23238</v>
      </c>
      <c r="L15270" t="s">
        <v>53784</v>
      </c>
      <c r="M15270" t="s">
        <v>53785</v>
      </c>
    </row>
    <row r="15271" spans="1:13">
      <c r="A15271" s="1" t="s">
        <v>17288</v>
      </c>
      <c r="B15271">
        <v>2.52166400855197E-5</v>
      </c>
      <c r="C15271" s="1">
        <v>9.4902421932272399E-5</v>
      </c>
      <c r="D15271">
        <v>0.96666666666666701</v>
      </c>
      <c r="E15271">
        <v>0.99450549450549497</v>
      </c>
      <c r="F15271">
        <v>0.70496894409937905</v>
      </c>
      <c r="G15271">
        <v>0.85526315789473695</v>
      </c>
      <c r="H15271">
        <v>0.75263157894736799</v>
      </c>
      <c r="I15271">
        <v>0.84848484848484895</v>
      </c>
      <c r="J15271" s="1">
        <v>1</v>
      </c>
      <c r="K15271" t="s">
        <v>23240</v>
      </c>
      <c r="L15271" t="s">
        <v>53786</v>
      </c>
      <c r="M15271" t="s">
        <v>53787</v>
      </c>
    </row>
    <row r="15272" spans="1:13">
      <c r="A15272" s="1" t="s">
        <v>17289</v>
      </c>
      <c r="B15272">
        <v>9.3060737597621595E-7</v>
      </c>
      <c r="C15272" s="1">
        <v>9.9462155737860502E-6</v>
      </c>
      <c r="D15272">
        <v>0</v>
      </c>
      <c r="E15272">
        <v>0</v>
      </c>
      <c r="F15272">
        <v>6.4432989690721601E-2</v>
      </c>
      <c r="G15272">
        <v>0</v>
      </c>
      <c r="H15272">
        <v>9.4339622641509396E-3</v>
      </c>
      <c r="I15272">
        <v>0</v>
      </c>
      <c r="J15272" s="1">
        <v>0</v>
      </c>
      <c r="K15272" t="s">
        <v>23238</v>
      </c>
      <c r="L15272" t="s">
        <v>53788</v>
      </c>
      <c r="M15272" t="s">
        <v>53789</v>
      </c>
    </row>
    <row r="15273" spans="1:13">
      <c r="A15273" s="1" t="s">
        <v>17290</v>
      </c>
      <c r="B15273">
        <v>1.4895238030976099E-6</v>
      </c>
      <c r="C15273" s="1">
        <v>2.5460996915660398E-6</v>
      </c>
      <c r="D15273">
        <v>4.6875E-2</v>
      </c>
      <c r="E15273">
        <v>1.6304347826087001E-2</v>
      </c>
      <c r="F15273">
        <v>3.60824742268041E-2</v>
      </c>
      <c r="G15273">
        <v>3.5087719298245598E-2</v>
      </c>
      <c r="H15273">
        <v>3.125E-2</v>
      </c>
      <c r="I15273">
        <v>2.4E-2</v>
      </c>
      <c r="J15273" s="1">
        <v>0.95454545454545503</v>
      </c>
      <c r="K15273" t="s">
        <v>23238</v>
      </c>
      <c r="L15273" t="s">
        <v>53790</v>
      </c>
      <c r="M15273" t="s">
        <v>53791</v>
      </c>
    </row>
    <row r="15274" spans="1:13">
      <c r="A15274" s="1" t="s">
        <v>17291</v>
      </c>
      <c r="B15274">
        <v>2.4035311139208902E-7</v>
      </c>
      <c r="C15274" s="1">
        <v>1.0627300944640799E-6</v>
      </c>
      <c r="D15274">
        <v>1</v>
      </c>
      <c r="E15274">
        <v>1</v>
      </c>
      <c r="F15274">
        <v>1</v>
      </c>
      <c r="G15274">
        <v>0.81481481481481499</v>
      </c>
      <c r="H15274">
        <v>0.96</v>
      </c>
      <c r="I15274">
        <v>0.95454545454545503</v>
      </c>
      <c r="J15274" s="1" t="s">
        <v>23229</v>
      </c>
      <c r="K15274" t="s">
        <v>23238</v>
      </c>
      <c r="L15274" t="s">
        <v>53792</v>
      </c>
      <c r="M15274" t="s">
        <v>53793</v>
      </c>
    </row>
    <row r="15275" spans="1:13">
      <c r="A15275" s="1" t="s">
        <v>17292</v>
      </c>
      <c r="B15275">
        <v>8.0408533713174001E-6</v>
      </c>
      <c r="C15275" s="1">
        <v>1.09062339561602E-6</v>
      </c>
      <c r="D15275">
        <v>0.73333333333333295</v>
      </c>
      <c r="E15275">
        <v>0.78494623655913998</v>
      </c>
      <c r="F15275">
        <v>0.98857142857142899</v>
      </c>
      <c r="G15275">
        <v>0.99122807017543901</v>
      </c>
      <c r="H15275">
        <v>0.94811320754716999</v>
      </c>
      <c r="I15275">
        <v>0.97413793103448298</v>
      </c>
      <c r="J15275" s="1">
        <v>1</v>
      </c>
      <c r="K15275" t="s">
        <v>23238</v>
      </c>
      <c r="L15275" t="s">
        <v>53794</v>
      </c>
      <c r="M15275" t="s">
        <v>53795</v>
      </c>
    </row>
    <row r="15276" spans="1:13">
      <c r="A15276" s="1" t="s">
        <v>17293</v>
      </c>
      <c r="B15276">
        <v>0</v>
      </c>
      <c r="C15276" s="1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s="1">
        <v>0.81818181818181801</v>
      </c>
      <c r="K15276" t="s">
        <v>23242</v>
      </c>
      <c r="L15276" t="s">
        <v>53796</v>
      </c>
      <c r="M15276" t="s">
        <v>53797</v>
      </c>
    </row>
    <row r="15277" spans="1:13">
      <c r="A15277" s="1" t="s">
        <v>17294</v>
      </c>
      <c r="B15277">
        <v>1.06731091879104E-8</v>
      </c>
      <c r="C15277" s="1">
        <v>3.7449725647545502E-7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1.8181818181818198E-2</v>
      </c>
      <c r="J15277" s="1">
        <v>0</v>
      </c>
      <c r="K15277" t="s">
        <v>23238</v>
      </c>
      <c r="L15277" t="s">
        <v>53798</v>
      </c>
      <c r="M15277" t="s">
        <v>53799</v>
      </c>
    </row>
    <row r="15278" spans="1:13">
      <c r="A15278" s="1" t="s">
        <v>17295</v>
      </c>
      <c r="B15278">
        <v>1.01287535876536E-6</v>
      </c>
      <c r="C15278" s="1">
        <v>1.6794870068725399E-6</v>
      </c>
      <c r="D15278">
        <v>0.97727272727272696</v>
      </c>
      <c r="E15278">
        <v>1</v>
      </c>
      <c r="F15278">
        <v>0.98697916666666696</v>
      </c>
      <c r="G15278">
        <v>1</v>
      </c>
      <c r="H15278">
        <v>0.95049504950495001</v>
      </c>
      <c r="I15278">
        <v>0.99375000000000002</v>
      </c>
      <c r="J15278" s="1">
        <v>1</v>
      </c>
      <c r="K15278" t="s">
        <v>23238</v>
      </c>
      <c r="L15278" t="s">
        <v>53800</v>
      </c>
      <c r="M15278" t="s">
        <v>53801</v>
      </c>
    </row>
    <row r="15279" spans="1:13">
      <c r="A15279" s="1" t="s">
        <v>17296</v>
      </c>
      <c r="B15279">
        <v>3.9897157737174297E-6</v>
      </c>
      <c r="C15279" s="1">
        <v>3.1241958327802097E-8</v>
      </c>
      <c r="D15279">
        <v>0.94117647058823495</v>
      </c>
      <c r="E15279">
        <v>0.97872340425531901</v>
      </c>
      <c r="F15279">
        <v>0.94217687074829903</v>
      </c>
      <c r="G15279">
        <v>1</v>
      </c>
      <c r="H15279">
        <v>0.98360655737704905</v>
      </c>
      <c r="I15279">
        <v>1</v>
      </c>
      <c r="J15279" s="1">
        <v>0</v>
      </c>
      <c r="K15279" t="s">
        <v>23241</v>
      </c>
      <c r="L15279" t="s">
        <v>53802</v>
      </c>
      <c r="M15279" t="s">
        <v>53803</v>
      </c>
    </row>
    <row r="15280" spans="1:13">
      <c r="A15280" s="1" t="s">
        <v>17297</v>
      </c>
      <c r="B15280">
        <v>1.72133280455737E-5</v>
      </c>
      <c r="C15280" s="1">
        <v>3.7251149288317898E-6</v>
      </c>
      <c r="D15280">
        <v>0.96875</v>
      </c>
      <c r="E15280">
        <v>0.9</v>
      </c>
      <c r="F15280">
        <v>0.99742268041237103</v>
      </c>
      <c r="G15280">
        <v>0.99137931034482796</v>
      </c>
      <c r="H15280">
        <v>0.99557522123893805</v>
      </c>
      <c r="I15280">
        <v>1</v>
      </c>
      <c r="J15280" s="1">
        <v>1</v>
      </c>
      <c r="K15280" t="s">
        <v>23240</v>
      </c>
      <c r="L15280" t="s">
        <v>53804</v>
      </c>
      <c r="M15280" t="s">
        <v>53805</v>
      </c>
    </row>
    <row r="15281" spans="1:13">
      <c r="A15281" s="1" t="s">
        <v>17298</v>
      </c>
      <c r="B15281">
        <v>1.6365517754416099E-8</v>
      </c>
      <c r="C15281" s="1">
        <v>1.7857472112732801E-6</v>
      </c>
      <c r="D15281">
        <v>1</v>
      </c>
      <c r="E15281">
        <v>1</v>
      </c>
      <c r="F15281">
        <v>1</v>
      </c>
      <c r="G15281">
        <v>1</v>
      </c>
      <c r="H15281">
        <v>0.987341772151899</v>
      </c>
      <c r="I15281">
        <v>0.98387096774193505</v>
      </c>
      <c r="J15281" s="1">
        <v>0.15</v>
      </c>
      <c r="K15281" t="s">
        <v>23238</v>
      </c>
      <c r="L15281" t="s">
        <v>53806</v>
      </c>
      <c r="M15281" t="s">
        <v>53807</v>
      </c>
    </row>
    <row r="15282" spans="1:13">
      <c r="A15282" s="1" t="s">
        <v>17299</v>
      </c>
      <c r="B15282">
        <v>1.6380017064661001E-6</v>
      </c>
      <c r="C15282" s="1">
        <v>1.11369339748766E-7</v>
      </c>
      <c r="D15282">
        <v>1</v>
      </c>
      <c r="E15282">
        <v>0.99479166666666696</v>
      </c>
      <c r="F15282">
        <v>0.97368421052631604</v>
      </c>
      <c r="G15282">
        <v>0.98113207547169801</v>
      </c>
      <c r="H15282">
        <v>0.87980769230769196</v>
      </c>
      <c r="I15282">
        <v>1</v>
      </c>
      <c r="J15282" s="1">
        <v>0.95454545454545503</v>
      </c>
      <c r="K15282" t="s">
        <v>23240</v>
      </c>
      <c r="L15282" t="s">
        <v>53808</v>
      </c>
      <c r="M15282" t="s">
        <v>53809</v>
      </c>
    </row>
    <row r="15283" spans="1:13">
      <c r="A15283" s="1" t="s">
        <v>17300</v>
      </c>
      <c r="B15283">
        <v>8.1289497844744501E-5</v>
      </c>
      <c r="C15283" s="1">
        <v>1.0257745726702201E-8</v>
      </c>
      <c r="D15283">
        <v>0.79310344827586199</v>
      </c>
      <c r="E15283">
        <v>0.66847826086956497</v>
      </c>
      <c r="F15283">
        <v>0.97697368421052599</v>
      </c>
      <c r="G15283">
        <v>0.96511627906976705</v>
      </c>
      <c r="H15283">
        <v>0.85784313725490202</v>
      </c>
      <c r="I15283">
        <v>0.93452380952380998</v>
      </c>
      <c r="J15283" s="1">
        <v>0.95454545454545503</v>
      </c>
      <c r="K15283" t="s">
        <v>23237</v>
      </c>
      <c r="L15283" t="s">
        <v>53810</v>
      </c>
      <c r="M15283" t="s">
        <v>53811</v>
      </c>
    </row>
    <row r="15284" spans="1:13">
      <c r="A15284" s="1" t="s">
        <v>17301</v>
      </c>
      <c r="B15284">
        <v>7.1267603703738904E-8</v>
      </c>
      <c r="C15284" s="1">
        <v>8.0111235156302104E-6</v>
      </c>
      <c r="D15284">
        <v>1</v>
      </c>
      <c r="E15284">
        <v>1</v>
      </c>
      <c r="F15284">
        <v>1</v>
      </c>
      <c r="G15284">
        <v>1</v>
      </c>
      <c r="H15284">
        <v>0.98421052631578898</v>
      </c>
      <c r="I15284">
        <v>0.993506493506494</v>
      </c>
      <c r="J15284" s="1">
        <v>1</v>
      </c>
      <c r="K15284" t="s">
        <v>23238</v>
      </c>
      <c r="L15284" t="s">
        <v>53812</v>
      </c>
      <c r="M15284" t="s">
        <v>53813</v>
      </c>
    </row>
    <row r="15285" spans="1:13">
      <c r="A15285" s="1" t="s">
        <v>17302</v>
      </c>
      <c r="B15285">
        <v>1.8142481764624299E-4</v>
      </c>
      <c r="C15285" s="1">
        <v>1.17514495397191E-4</v>
      </c>
      <c r="D15285">
        <v>0.75925925925925897</v>
      </c>
      <c r="E15285">
        <v>0.341772151898734</v>
      </c>
      <c r="F15285">
        <v>0.99253731343283602</v>
      </c>
      <c r="G15285">
        <v>8.3333333333333301E-2</v>
      </c>
      <c r="H15285">
        <v>0.85365853658536595</v>
      </c>
      <c r="I15285">
        <v>0.27777777777777801</v>
      </c>
      <c r="J15285" s="1">
        <v>0</v>
      </c>
      <c r="K15285" t="s">
        <v>23241</v>
      </c>
      <c r="L15285" t="s">
        <v>53814</v>
      </c>
      <c r="M15285" t="s">
        <v>53815</v>
      </c>
    </row>
    <row r="15286" spans="1:13">
      <c r="A15286" s="1" t="s">
        <v>17303</v>
      </c>
      <c r="B15286">
        <v>4.7675684905341601E-7</v>
      </c>
      <c r="C15286" s="1">
        <v>2.1544066323020399E-7</v>
      </c>
      <c r="D15286">
        <v>1</v>
      </c>
      <c r="E15286">
        <v>1</v>
      </c>
      <c r="F15286">
        <v>0.94848484848484804</v>
      </c>
      <c r="G15286">
        <v>1</v>
      </c>
      <c r="H15286">
        <v>0.99390243902439002</v>
      </c>
      <c r="I15286">
        <v>0.98611111111111105</v>
      </c>
      <c r="J15286" s="1" t="s">
        <v>23229</v>
      </c>
      <c r="K15286" t="s">
        <v>23241</v>
      </c>
      <c r="L15286" t="s">
        <v>53816</v>
      </c>
      <c r="M15286" t="s">
        <v>53817</v>
      </c>
    </row>
    <row r="15287" spans="1:13">
      <c r="A15287" s="1" t="s">
        <v>17304</v>
      </c>
      <c r="B15287">
        <v>1.09348181897434E-6</v>
      </c>
      <c r="C15287" s="1">
        <v>9.3709014130906294E-6</v>
      </c>
      <c r="D15287">
        <v>0.931034482758621</v>
      </c>
      <c r="E15287">
        <v>0.97093023255813904</v>
      </c>
      <c r="F15287">
        <v>0.93949044585987296</v>
      </c>
      <c r="G15287">
        <v>1</v>
      </c>
      <c r="H15287">
        <v>0.97435897435897401</v>
      </c>
      <c r="I15287">
        <v>0.99019607843137303</v>
      </c>
      <c r="J15287" s="1">
        <v>1</v>
      </c>
      <c r="K15287" t="s">
        <v>23241</v>
      </c>
      <c r="L15287" t="s">
        <v>53818</v>
      </c>
      <c r="M15287" t="s">
        <v>53819</v>
      </c>
    </row>
    <row r="15288" spans="1:13">
      <c r="A15288" s="1" t="s">
        <v>17305</v>
      </c>
      <c r="B15288">
        <v>5.25603384775243E-5</v>
      </c>
      <c r="C15288" s="1">
        <v>7.7340554973278394E-5</v>
      </c>
      <c r="D15288">
        <v>0.98387096774193505</v>
      </c>
      <c r="E15288">
        <v>0.94623655913978499</v>
      </c>
      <c r="F15288">
        <v>0.93333333333333302</v>
      </c>
      <c r="G15288">
        <v>0.96551724137931005</v>
      </c>
      <c r="H15288">
        <v>0.88053097345132703</v>
      </c>
      <c r="I15288">
        <v>0.94166666666666698</v>
      </c>
      <c r="J15288" s="1">
        <v>0.5</v>
      </c>
      <c r="K15288" t="s">
        <v>23237</v>
      </c>
      <c r="L15288" t="s">
        <v>53820</v>
      </c>
      <c r="M15288" t="s">
        <v>53821</v>
      </c>
    </row>
    <row r="15289" spans="1:13">
      <c r="A15289" s="1" t="s">
        <v>17306</v>
      </c>
      <c r="B15289">
        <v>2.76979219654368E-4</v>
      </c>
      <c r="C15289" s="1">
        <v>8.5957304261173795E-5</v>
      </c>
      <c r="D15289">
        <v>0.83333333333333304</v>
      </c>
      <c r="E15289">
        <v>0.87368421052631595</v>
      </c>
      <c r="F15289">
        <v>0.86752136752136799</v>
      </c>
      <c r="G15289">
        <v>0.23529411764705899</v>
      </c>
      <c r="H15289">
        <v>0.65816326530612201</v>
      </c>
      <c r="I15289">
        <v>0.58333333333333304</v>
      </c>
      <c r="J15289" s="1">
        <v>1</v>
      </c>
      <c r="K15289" t="s">
        <v>23241</v>
      </c>
      <c r="L15289" t="s">
        <v>53822</v>
      </c>
      <c r="M15289" t="s">
        <v>53823</v>
      </c>
    </row>
    <row r="15290" spans="1:13">
      <c r="A15290" s="1" t="s">
        <v>17307</v>
      </c>
      <c r="B15290">
        <v>4.5524540570457198E-5</v>
      </c>
      <c r="C15290" s="1">
        <v>1.57596624159909E-6</v>
      </c>
      <c r="D15290">
        <v>0.83928571428571397</v>
      </c>
      <c r="E15290">
        <v>0.91095890410958902</v>
      </c>
      <c r="F15290">
        <v>0.86885245901639296</v>
      </c>
      <c r="G15290">
        <v>0.98333333333333295</v>
      </c>
      <c r="H15290">
        <v>0.96385542168674698</v>
      </c>
      <c r="I15290">
        <v>0.97674418604651203</v>
      </c>
      <c r="J15290" s="1">
        <v>1</v>
      </c>
      <c r="K15290" t="s">
        <v>23239</v>
      </c>
      <c r="L15290" t="s">
        <v>53824</v>
      </c>
      <c r="M15290" t="s">
        <v>53825</v>
      </c>
    </row>
    <row r="15291" spans="1:13">
      <c r="A15291" s="1" t="s">
        <v>17308</v>
      </c>
      <c r="B15291">
        <v>1.7758374720888401E-5</v>
      </c>
      <c r="C15291" s="1">
        <v>4.5187883573308103E-6</v>
      </c>
      <c r="D15291">
        <v>0.71666666666666701</v>
      </c>
      <c r="E15291">
        <v>0.93902439024390205</v>
      </c>
      <c r="F15291">
        <v>0.97575757575757605</v>
      </c>
      <c r="G15291">
        <v>1</v>
      </c>
      <c r="H15291">
        <v>0.99305555555555602</v>
      </c>
      <c r="I15291">
        <v>1</v>
      </c>
      <c r="J15291" s="1">
        <v>1</v>
      </c>
      <c r="K15291" t="s">
        <v>23241</v>
      </c>
      <c r="L15291" t="s">
        <v>53826</v>
      </c>
      <c r="M15291" t="s">
        <v>53827</v>
      </c>
    </row>
    <row r="15292" spans="1:13">
      <c r="A15292" s="1" t="s">
        <v>17309</v>
      </c>
      <c r="B15292">
        <v>1.5591194960544901E-6</v>
      </c>
      <c r="C15292" s="1">
        <v>1.33134726812457E-7</v>
      </c>
      <c r="D15292">
        <v>0.98214285714285698</v>
      </c>
      <c r="E15292">
        <v>0.86805555555555602</v>
      </c>
      <c r="F15292">
        <v>1</v>
      </c>
      <c r="G15292">
        <v>1</v>
      </c>
      <c r="H15292">
        <v>1</v>
      </c>
      <c r="I15292">
        <v>1</v>
      </c>
      <c r="J15292" s="1">
        <v>0.83333333333333304</v>
      </c>
      <c r="K15292" t="s">
        <v>23240</v>
      </c>
      <c r="L15292" t="s">
        <v>53828</v>
      </c>
      <c r="M15292" t="s">
        <v>53829</v>
      </c>
    </row>
    <row r="15293" spans="1:13">
      <c r="A15293" s="1" t="s">
        <v>17310</v>
      </c>
      <c r="B15293">
        <v>1.05945230935621E-4</v>
      </c>
      <c r="C15293" s="1">
        <v>5.99175458306435E-6</v>
      </c>
      <c r="D15293">
        <v>0.24</v>
      </c>
      <c r="E15293">
        <v>6.3291139240506302E-3</v>
      </c>
      <c r="F15293">
        <v>7.2192513368983996E-2</v>
      </c>
      <c r="G15293">
        <v>1.0638297872340399E-2</v>
      </c>
      <c r="H15293">
        <v>6.3106796116504896E-2</v>
      </c>
      <c r="I15293">
        <v>9.0909090909090898E-2</v>
      </c>
      <c r="J15293" s="1">
        <v>0</v>
      </c>
      <c r="K15293" t="s">
        <v>23242</v>
      </c>
      <c r="L15293" t="s">
        <v>53830</v>
      </c>
      <c r="M15293" t="s">
        <v>53831</v>
      </c>
    </row>
    <row r="15294" spans="1:13">
      <c r="A15294" s="1" t="s">
        <v>17311</v>
      </c>
      <c r="B15294">
        <v>1.54185507922261E-6</v>
      </c>
      <c r="C15294" s="1">
        <v>3.4504007096568301E-5</v>
      </c>
      <c r="D15294">
        <v>0.89655172413793105</v>
      </c>
      <c r="E15294">
        <v>0.94736842105263197</v>
      </c>
      <c r="F15294">
        <v>0.981958762886598</v>
      </c>
      <c r="G15294">
        <v>0.93859649122806998</v>
      </c>
      <c r="H15294">
        <v>0.86160714285714302</v>
      </c>
      <c r="I15294">
        <v>0.93243243243243201</v>
      </c>
      <c r="J15294" s="1">
        <v>1</v>
      </c>
      <c r="K15294" t="s">
        <v>23238</v>
      </c>
      <c r="L15294" t="s">
        <v>53832</v>
      </c>
      <c r="M15294" t="s">
        <v>53833</v>
      </c>
    </row>
    <row r="15295" spans="1:13">
      <c r="A15295" s="1" t="s">
        <v>17312</v>
      </c>
      <c r="B15295">
        <v>1.01135627597474E-4</v>
      </c>
      <c r="C15295" s="1">
        <v>2.08425000452884E-4</v>
      </c>
      <c r="D15295">
        <v>0.921875</v>
      </c>
      <c r="E15295">
        <v>0.98421052631578898</v>
      </c>
      <c r="F15295">
        <v>0.634020618556701</v>
      </c>
      <c r="G15295">
        <v>0.99019607843137303</v>
      </c>
      <c r="H15295">
        <v>0.77027027027026995</v>
      </c>
      <c r="I15295">
        <v>0.94607843137254899</v>
      </c>
      <c r="J15295" s="1">
        <v>1</v>
      </c>
      <c r="K15295" t="s">
        <v>23241</v>
      </c>
      <c r="L15295" t="s">
        <v>53834</v>
      </c>
      <c r="M15295" t="s">
        <v>53835</v>
      </c>
    </row>
    <row r="15296" spans="1:13">
      <c r="A15296" s="1" t="s">
        <v>17313</v>
      </c>
      <c r="B15296">
        <v>7.6072415494473699E-8</v>
      </c>
      <c r="C15296" s="1">
        <v>1.0185743900307E-9</v>
      </c>
      <c r="D15296">
        <v>1</v>
      </c>
      <c r="E15296">
        <v>1</v>
      </c>
      <c r="F15296">
        <v>0.92592592592592604</v>
      </c>
      <c r="G15296">
        <v>1</v>
      </c>
      <c r="H15296">
        <v>1</v>
      </c>
      <c r="I15296">
        <v>1</v>
      </c>
      <c r="J15296" s="1">
        <v>1</v>
      </c>
      <c r="K15296" t="s">
        <v>23238</v>
      </c>
      <c r="L15296" t="s">
        <v>53836</v>
      </c>
      <c r="M15296" t="s">
        <v>53837</v>
      </c>
    </row>
    <row r="15297" spans="1:13">
      <c r="A15297" s="1" t="s">
        <v>17314</v>
      </c>
      <c r="B15297">
        <v>1.11558714470438E-6</v>
      </c>
      <c r="C15297" s="1">
        <v>4.4928906904067796E-6</v>
      </c>
      <c r="D15297">
        <v>0.203125</v>
      </c>
      <c r="E15297">
        <v>0.22307692307692301</v>
      </c>
      <c r="F15297">
        <v>9.3939393939393906E-2</v>
      </c>
      <c r="G15297">
        <v>1.4705882352941201E-2</v>
      </c>
      <c r="H15297">
        <v>7.9365079365079395E-3</v>
      </c>
      <c r="I15297">
        <v>0</v>
      </c>
      <c r="J15297" s="1">
        <v>0</v>
      </c>
      <c r="K15297" t="s">
        <v>23237</v>
      </c>
      <c r="L15297" t="s">
        <v>53838</v>
      </c>
      <c r="M15297" t="s">
        <v>53839</v>
      </c>
    </row>
    <row r="15298" spans="1:13">
      <c r="A15298" s="1" t="s">
        <v>17315</v>
      </c>
      <c r="B15298">
        <v>9.7364443894977204E-7</v>
      </c>
      <c r="C15298" s="1">
        <v>1.0647677969375E-5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9.0163934426229497E-2</v>
      </c>
      <c r="J15298" s="1" t="s">
        <v>23229</v>
      </c>
      <c r="K15298" t="s">
        <v>23241</v>
      </c>
      <c r="L15298" t="s">
        <v>53840</v>
      </c>
      <c r="M15298" t="s">
        <v>53841</v>
      </c>
    </row>
    <row r="15299" spans="1:13">
      <c r="A15299" s="1" t="s">
        <v>17316</v>
      </c>
      <c r="B15299">
        <v>1.5992232688169499E-8</v>
      </c>
      <c r="C15299" s="1">
        <v>1.06134434156069E-5</v>
      </c>
      <c r="D15299">
        <v>0</v>
      </c>
      <c r="E15299">
        <v>0</v>
      </c>
      <c r="F15299">
        <v>0</v>
      </c>
      <c r="G15299">
        <v>0.74137931034482796</v>
      </c>
      <c r="H15299">
        <v>2.4691358024691398E-2</v>
      </c>
      <c r="I15299">
        <v>0.159574468085106</v>
      </c>
      <c r="J15299" s="1" t="s">
        <v>23229</v>
      </c>
      <c r="K15299" t="s">
        <v>23241</v>
      </c>
      <c r="L15299" t="s">
        <v>53842</v>
      </c>
      <c r="M15299" t="s">
        <v>53843</v>
      </c>
    </row>
    <row r="15300" spans="1:13">
      <c r="A15300" s="1" t="s">
        <v>17317</v>
      </c>
      <c r="B15300">
        <v>6.3459902423415904E-8</v>
      </c>
      <c r="C15300" s="1">
        <v>9.4834100278151306E-8</v>
      </c>
      <c r="D15300">
        <v>0</v>
      </c>
      <c r="E15300">
        <v>0</v>
      </c>
      <c r="F15300">
        <v>0</v>
      </c>
      <c r="G15300">
        <v>1.9230769230769201E-2</v>
      </c>
      <c r="H15300">
        <v>0</v>
      </c>
      <c r="I15300">
        <v>0</v>
      </c>
      <c r="J15300" s="1">
        <v>0.5</v>
      </c>
      <c r="K15300" t="s">
        <v>23238</v>
      </c>
      <c r="L15300" t="s">
        <v>53844</v>
      </c>
      <c r="M15300" t="s">
        <v>53845</v>
      </c>
    </row>
    <row r="15301" spans="1:13">
      <c r="A15301" s="1" t="s">
        <v>17318</v>
      </c>
      <c r="B15301">
        <v>7.7453866689632206E-8</v>
      </c>
      <c r="C15301" s="1">
        <v>1.7384475659668E-5</v>
      </c>
      <c r="D15301">
        <v>1</v>
      </c>
      <c r="E15301">
        <v>1</v>
      </c>
      <c r="F15301">
        <v>1</v>
      </c>
      <c r="G15301">
        <v>0.53448275862068995</v>
      </c>
      <c r="H15301">
        <v>0.99444444444444402</v>
      </c>
      <c r="I15301">
        <v>0.94545454545454499</v>
      </c>
      <c r="J15301" s="1">
        <v>1</v>
      </c>
      <c r="K15301" t="s">
        <v>23238</v>
      </c>
      <c r="L15301" t="s">
        <v>53846</v>
      </c>
      <c r="M15301" t="s">
        <v>53847</v>
      </c>
    </row>
    <row r="15302" spans="1:13">
      <c r="A15302" s="1" t="s">
        <v>17319</v>
      </c>
      <c r="B15302">
        <v>1.9538949083931599E-6</v>
      </c>
      <c r="C15302" s="1">
        <v>1.8443152316969299E-5</v>
      </c>
      <c r="D15302">
        <v>1</v>
      </c>
      <c r="E15302">
        <v>0.98958333333333304</v>
      </c>
      <c r="F15302">
        <v>0.95641025641025601</v>
      </c>
      <c r="G15302">
        <v>1</v>
      </c>
      <c r="H15302">
        <v>0.99561403508771895</v>
      </c>
      <c r="I15302">
        <v>0.99583333333333302</v>
      </c>
      <c r="J15302" s="1">
        <v>1</v>
      </c>
      <c r="K15302" t="s">
        <v>23237</v>
      </c>
      <c r="L15302" t="s">
        <v>53848</v>
      </c>
      <c r="M15302" t="s">
        <v>53849</v>
      </c>
    </row>
    <row r="15303" spans="1:13">
      <c r="A15303" s="1" t="s">
        <v>17320</v>
      </c>
      <c r="B15303">
        <v>3.6130189530601902E-6</v>
      </c>
      <c r="C15303" s="1">
        <v>1.0414356377391401E-5</v>
      </c>
      <c r="D15303">
        <v>1</v>
      </c>
      <c r="E15303">
        <v>1</v>
      </c>
      <c r="F15303">
        <v>0.88858695652173902</v>
      </c>
      <c r="G15303">
        <v>0.83333333333333304</v>
      </c>
      <c r="H15303">
        <v>0.86764705882352899</v>
      </c>
      <c r="I15303">
        <v>0.83516483516483497</v>
      </c>
      <c r="J15303" s="1">
        <v>1</v>
      </c>
      <c r="K15303" t="s">
        <v>23237</v>
      </c>
      <c r="L15303" t="s">
        <v>53850</v>
      </c>
      <c r="M15303" t="s">
        <v>53851</v>
      </c>
    </row>
    <row r="15304" spans="1:13">
      <c r="A15304" s="1" t="s">
        <v>17321</v>
      </c>
      <c r="B15304">
        <v>7.6639235816548705E-7</v>
      </c>
      <c r="C15304" s="1">
        <v>7.8121184217195392E-6</v>
      </c>
      <c r="D15304">
        <v>1</v>
      </c>
      <c r="E15304">
        <v>1</v>
      </c>
      <c r="F15304">
        <v>0.96022727272727304</v>
      </c>
      <c r="G15304">
        <v>1</v>
      </c>
      <c r="H15304">
        <v>0.98</v>
      </c>
      <c r="I15304">
        <v>1</v>
      </c>
      <c r="J15304" s="1" t="s">
        <v>23229</v>
      </c>
      <c r="K15304" t="s">
        <v>23239</v>
      </c>
      <c r="L15304" t="s">
        <v>53852</v>
      </c>
      <c r="M15304" t="s">
        <v>53853</v>
      </c>
    </row>
    <row r="15305" spans="1:13">
      <c r="A15305" s="1" t="s">
        <v>17322</v>
      </c>
      <c r="B15305">
        <v>1.2480465123802E-6</v>
      </c>
      <c r="C15305" s="1">
        <v>1.3046150869242999E-7</v>
      </c>
      <c r="D15305">
        <v>1</v>
      </c>
      <c r="E15305">
        <v>0.99382716049382702</v>
      </c>
      <c r="F15305">
        <v>0.92441860465116299</v>
      </c>
      <c r="G15305">
        <v>1</v>
      </c>
      <c r="H15305">
        <v>0.98026315789473695</v>
      </c>
      <c r="I15305">
        <v>0.97560975609756095</v>
      </c>
      <c r="J15305" s="1" t="s">
        <v>23229</v>
      </c>
      <c r="K15305" t="s">
        <v>23241</v>
      </c>
      <c r="L15305" t="s">
        <v>53854</v>
      </c>
      <c r="M15305" t="s">
        <v>53855</v>
      </c>
    </row>
    <row r="15306" spans="1:13">
      <c r="A15306" s="1" t="s">
        <v>17323</v>
      </c>
      <c r="B15306">
        <v>4.6392882224835401E-5</v>
      </c>
      <c r="C15306" s="1">
        <v>4.8247583839100601E-5</v>
      </c>
      <c r="D15306">
        <v>0.94827586206896597</v>
      </c>
      <c r="E15306">
        <v>0.99468085106382997</v>
      </c>
      <c r="F15306">
        <v>0.63175675675675702</v>
      </c>
      <c r="G15306">
        <v>0.94642857142857095</v>
      </c>
      <c r="H15306">
        <v>0.3125</v>
      </c>
      <c r="I15306">
        <v>0.87068965517241403</v>
      </c>
      <c r="J15306" s="1" t="s">
        <v>23229</v>
      </c>
      <c r="K15306" t="s">
        <v>23238</v>
      </c>
      <c r="L15306" t="s">
        <v>53856</v>
      </c>
      <c r="M15306" t="s">
        <v>53857</v>
      </c>
    </row>
    <row r="15307" spans="1:13">
      <c r="A15307" s="1" t="s">
        <v>17324</v>
      </c>
      <c r="B15307">
        <v>2.6160751720205702E-6</v>
      </c>
      <c r="C15307" s="1">
        <v>2.9423544468564398E-6</v>
      </c>
      <c r="D15307">
        <v>0</v>
      </c>
      <c r="E15307">
        <v>6.17283950617284E-3</v>
      </c>
      <c r="F15307">
        <v>0</v>
      </c>
      <c r="G15307">
        <v>0.82692307692307698</v>
      </c>
      <c r="H15307">
        <v>6.3291139240506302E-3</v>
      </c>
      <c r="I15307">
        <v>0.375</v>
      </c>
      <c r="J15307" s="1">
        <v>0</v>
      </c>
      <c r="K15307" t="s">
        <v>23241</v>
      </c>
      <c r="L15307" t="s">
        <v>53858</v>
      </c>
      <c r="M15307" t="s">
        <v>53859</v>
      </c>
    </row>
    <row r="15308" spans="1:13">
      <c r="A15308" s="1" t="s">
        <v>17325</v>
      </c>
      <c r="B15308">
        <v>4.0720724404466401E-7</v>
      </c>
      <c r="C15308" s="1">
        <v>5.8362992739834196E-7</v>
      </c>
      <c r="D15308">
        <v>1</v>
      </c>
      <c r="E15308">
        <v>1</v>
      </c>
      <c r="F15308">
        <v>0.97767857142857095</v>
      </c>
      <c r="G15308">
        <v>1</v>
      </c>
      <c r="H15308">
        <v>1</v>
      </c>
      <c r="I15308">
        <v>1</v>
      </c>
      <c r="J15308" s="1" t="s">
        <v>23229</v>
      </c>
      <c r="K15308" t="s">
        <v>23240</v>
      </c>
      <c r="L15308" t="s">
        <v>53860</v>
      </c>
      <c r="M15308" t="s">
        <v>53861</v>
      </c>
    </row>
    <row r="15309" spans="1:13">
      <c r="A15309" s="1" t="s">
        <v>17326</v>
      </c>
      <c r="B15309">
        <v>1.21814172919604E-5</v>
      </c>
      <c r="C15309" s="1">
        <v>2.7127694365119701E-8</v>
      </c>
      <c r="D15309">
        <v>1</v>
      </c>
      <c r="E15309">
        <v>0.875</v>
      </c>
      <c r="F15309">
        <v>1</v>
      </c>
      <c r="G15309">
        <v>1</v>
      </c>
      <c r="H15309">
        <v>1</v>
      </c>
      <c r="I15309">
        <v>0.97619047619047605</v>
      </c>
      <c r="J15309" s="1" t="s">
        <v>23229</v>
      </c>
      <c r="K15309" t="s">
        <v>23238</v>
      </c>
      <c r="L15309" t="s">
        <v>53862</v>
      </c>
      <c r="M15309" t="s">
        <v>53863</v>
      </c>
    </row>
    <row r="15310" spans="1:13">
      <c r="A15310" s="1" t="s">
        <v>17327</v>
      </c>
      <c r="B15310">
        <v>1.4690559134255201E-4</v>
      </c>
      <c r="C15310" s="1">
        <v>1.9072039632378401E-6</v>
      </c>
      <c r="D15310">
        <v>0.16666666666666699</v>
      </c>
      <c r="E15310">
        <v>0.232876712328767</v>
      </c>
      <c r="F15310">
        <v>0.75373134328358204</v>
      </c>
      <c r="G15310">
        <v>0.97058823529411797</v>
      </c>
      <c r="H15310">
        <v>0.73972602739726001</v>
      </c>
      <c r="I15310">
        <v>0.86764705882352899</v>
      </c>
      <c r="J15310" s="1">
        <v>1</v>
      </c>
      <c r="K15310" t="s">
        <v>23240</v>
      </c>
      <c r="L15310" t="s">
        <v>53864</v>
      </c>
      <c r="M15310" t="s">
        <v>53865</v>
      </c>
    </row>
    <row r="15311" spans="1:13">
      <c r="A15311" s="1" t="s">
        <v>17328</v>
      </c>
      <c r="B15311">
        <v>1.38074957329655E-5</v>
      </c>
      <c r="C15311" s="1">
        <v>4.9265968759573103E-7</v>
      </c>
      <c r="D15311">
        <v>0.95652173913043503</v>
      </c>
      <c r="E15311">
        <v>0.99</v>
      </c>
      <c r="F15311">
        <v>0.92307692307692302</v>
      </c>
      <c r="G15311">
        <v>1</v>
      </c>
      <c r="H15311">
        <v>0.85507246376811596</v>
      </c>
      <c r="I15311">
        <v>0.97727272727272696</v>
      </c>
      <c r="J15311" s="1">
        <v>1</v>
      </c>
      <c r="K15311" t="s">
        <v>23240</v>
      </c>
      <c r="L15311" t="s">
        <v>53866</v>
      </c>
      <c r="M15311" t="s">
        <v>53867</v>
      </c>
    </row>
    <row r="15312" spans="1:13">
      <c r="A15312" s="1" t="s">
        <v>17329</v>
      </c>
      <c r="B15312">
        <v>7.8897624037371695E-7</v>
      </c>
      <c r="C15312" s="1">
        <v>4.21540489977098E-6</v>
      </c>
      <c r="D15312">
        <v>0</v>
      </c>
      <c r="E15312">
        <v>0</v>
      </c>
      <c r="F15312">
        <v>0</v>
      </c>
      <c r="G15312">
        <v>0.17307692307692299</v>
      </c>
      <c r="H15312">
        <v>4.5454545454545496E-3</v>
      </c>
      <c r="I15312">
        <v>2.6086956521739101E-2</v>
      </c>
      <c r="J15312" s="1">
        <v>0</v>
      </c>
      <c r="K15312" t="s">
        <v>23241</v>
      </c>
      <c r="L15312" t="s">
        <v>53868</v>
      </c>
      <c r="M15312" t="s">
        <v>53869</v>
      </c>
    </row>
    <row r="15313" spans="1:13">
      <c r="A15313" s="1" t="s">
        <v>17330</v>
      </c>
      <c r="B15313">
        <v>1.18567927684769E-4</v>
      </c>
      <c r="C15313" s="1">
        <v>6.7140429763775298E-6</v>
      </c>
      <c r="D15313">
        <v>1</v>
      </c>
      <c r="E15313">
        <v>0.81382978723404298</v>
      </c>
      <c r="F15313">
        <v>0.99226804123711299</v>
      </c>
      <c r="G15313">
        <v>0.99137931034482796</v>
      </c>
      <c r="H15313">
        <v>1</v>
      </c>
      <c r="I15313">
        <v>1</v>
      </c>
      <c r="J15313" s="1">
        <v>1</v>
      </c>
      <c r="K15313" t="s">
        <v>23239</v>
      </c>
      <c r="L15313" t="s">
        <v>53870</v>
      </c>
      <c r="M15313" t="s">
        <v>53871</v>
      </c>
    </row>
    <row r="15314" spans="1:13">
      <c r="A15314" s="1" t="s">
        <v>17331</v>
      </c>
      <c r="B15314">
        <v>6.5766447521071206E-5</v>
      </c>
      <c r="C15314" s="1">
        <v>3.9211135144097998E-6</v>
      </c>
      <c r="D15314">
        <v>0.56666666666666698</v>
      </c>
      <c r="E15314">
        <v>0.71951219512195097</v>
      </c>
      <c r="F15314">
        <v>0.11744966442953</v>
      </c>
      <c r="G15314">
        <v>0.87037037037037002</v>
      </c>
      <c r="H15314">
        <v>0.139240506329114</v>
      </c>
      <c r="I15314">
        <v>0.81944444444444398</v>
      </c>
      <c r="J15314" s="1">
        <v>1</v>
      </c>
      <c r="K15314" t="s">
        <v>23238</v>
      </c>
      <c r="L15314" t="s">
        <v>53872</v>
      </c>
      <c r="M15314" t="s">
        <v>53873</v>
      </c>
    </row>
    <row r="15315" spans="1:13">
      <c r="A15315" s="1" t="s">
        <v>17332</v>
      </c>
      <c r="B15315">
        <v>7.1721211089426094E-8</v>
      </c>
      <c r="C15315" s="1">
        <v>7.1795477618717501E-9</v>
      </c>
      <c r="D15315">
        <v>1</v>
      </c>
      <c r="E15315">
        <v>0.99358974358974395</v>
      </c>
      <c r="F15315">
        <v>1</v>
      </c>
      <c r="G15315">
        <v>1</v>
      </c>
      <c r="H15315">
        <v>1</v>
      </c>
      <c r="I15315">
        <v>1</v>
      </c>
      <c r="J15315" s="1">
        <v>0.45</v>
      </c>
      <c r="K15315" t="s">
        <v>23239</v>
      </c>
      <c r="L15315" t="s">
        <v>53874</v>
      </c>
      <c r="M15315" t="s">
        <v>53875</v>
      </c>
    </row>
    <row r="15316" spans="1:13">
      <c r="A15316" s="1" t="s">
        <v>17333</v>
      </c>
      <c r="B15316">
        <v>1.22387823298295E-6</v>
      </c>
      <c r="C15316" s="1">
        <v>1.8765685188403698E-8</v>
      </c>
      <c r="D15316">
        <v>0.953125</v>
      </c>
      <c r="E15316">
        <v>0.984375</v>
      </c>
      <c r="F15316">
        <v>0.99484536082474195</v>
      </c>
      <c r="G15316">
        <v>0.98</v>
      </c>
      <c r="H15316">
        <v>1</v>
      </c>
      <c r="I15316">
        <v>0.99557522123893805</v>
      </c>
      <c r="J15316" s="1">
        <v>0.95454545454545503</v>
      </c>
      <c r="K15316" t="s">
        <v>23238</v>
      </c>
      <c r="L15316" t="s">
        <v>53876</v>
      </c>
      <c r="M15316" t="s">
        <v>53877</v>
      </c>
    </row>
    <row r="15317" spans="1:13">
      <c r="A15317" s="1" t="s">
        <v>17334</v>
      </c>
      <c r="B15317">
        <v>6.5111356443361799E-5</v>
      </c>
      <c r="C15317" s="1">
        <v>7.7909151724599304E-5</v>
      </c>
      <c r="D15317">
        <v>0.125</v>
      </c>
      <c r="E15317">
        <v>0.376470588235294</v>
      </c>
      <c r="F15317">
        <v>0.265625</v>
      </c>
      <c r="G15317">
        <v>3.4482758620689703E-2</v>
      </c>
      <c r="H15317">
        <v>4.2105263157894701E-2</v>
      </c>
      <c r="I15317">
        <v>0.116504854368932</v>
      </c>
      <c r="J15317" s="1" t="s">
        <v>23229</v>
      </c>
      <c r="K15317" t="s">
        <v>23242</v>
      </c>
      <c r="L15317" t="s">
        <v>53878</v>
      </c>
      <c r="M15317" t="s">
        <v>53879</v>
      </c>
    </row>
    <row r="15318" spans="1:13">
      <c r="A15318" s="1" t="s">
        <v>17335</v>
      </c>
      <c r="B15318">
        <v>3.7839360693462298E-7</v>
      </c>
      <c r="C15318" s="1">
        <v>1.5599628156174601E-7</v>
      </c>
      <c r="D15318">
        <v>1</v>
      </c>
      <c r="E15318">
        <v>1</v>
      </c>
      <c r="F15318">
        <v>0.99189189189189197</v>
      </c>
      <c r="G15318">
        <v>1</v>
      </c>
      <c r="H15318">
        <v>1</v>
      </c>
      <c r="I15318">
        <v>1</v>
      </c>
      <c r="J15318" s="1">
        <v>1</v>
      </c>
      <c r="K15318" t="s">
        <v>23239</v>
      </c>
      <c r="L15318" t="s">
        <v>53880</v>
      </c>
      <c r="M15318" t="s">
        <v>53881</v>
      </c>
    </row>
    <row r="15319" spans="1:13">
      <c r="A15319" s="1" t="s">
        <v>17336</v>
      </c>
      <c r="B15319">
        <v>5.7745333822496701E-5</v>
      </c>
      <c r="C15319" s="1">
        <v>2.0400982269065201E-7</v>
      </c>
      <c r="D15319">
        <v>3.2258064516128997E-2</v>
      </c>
      <c r="E15319">
        <v>0.229885057471264</v>
      </c>
      <c r="F15319">
        <v>2.7624309392265201E-3</v>
      </c>
      <c r="G15319">
        <v>0</v>
      </c>
      <c r="H15319">
        <v>0</v>
      </c>
      <c r="I15319">
        <v>0</v>
      </c>
      <c r="J15319" s="1" t="s">
        <v>23229</v>
      </c>
      <c r="K15319" t="s">
        <v>23242</v>
      </c>
      <c r="L15319" t="s">
        <v>53882</v>
      </c>
      <c r="M15319" t="s">
        <v>53883</v>
      </c>
    </row>
    <row r="15320" spans="1:13">
      <c r="A15320" s="1" t="s">
        <v>17337</v>
      </c>
      <c r="B15320">
        <v>8.3057213213710296E-8</v>
      </c>
      <c r="C15320" s="1">
        <v>3.7820429846261901E-8</v>
      </c>
      <c r="D15320">
        <v>1</v>
      </c>
      <c r="E15320">
        <v>1</v>
      </c>
      <c r="F15320">
        <v>0.99717514124293805</v>
      </c>
      <c r="G15320">
        <v>1</v>
      </c>
      <c r="H15320">
        <v>1</v>
      </c>
      <c r="I15320">
        <v>1</v>
      </c>
      <c r="J15320" s="1">
        <v>0.59090909090909105</v>
      </c>
      <c r="K15320" t="s">
        <v>23238</v>
      </c>
      <c r="L15320" t="s">
        <v>53884</v>
      </c>
      <c r="M15320" t="s">
        <v>53885</v>
      </c>
    </row>
    <row r="15321" spans="1:13">
      <c r="A15321" s="1" t="s">
        <v>17338</v>
      </c>
      <c r="B15321">
        <v>1.8602296637576901E-5</v>
      </c>
      <c r="C15321" s="1">
        <v>5.4339712890991298E-5</v>
      </c>
      <c r="D15321">
        <v>0</v>
      </c>
      <c r="E15321">
        <v>3.8043478260869602E-2</v>
      </c>
      <c r="F15321">
        <v>0</v>
      </c>
      <c r="G15321">
        <v>0</v>
      </c>
      <c r="H15321">
        <v>5.9782608695652197E-2</v>
      </c>
      <c r="I15321">
        <v>6.5420560747663503E-2</v>
      </c>
      <c r="J15321" s="1">
        <v>0</v>
      </c>
      <c r="K15321" t="s">
        <v>23241</v>
      </c>
      <c r="L15321" t="s">
        <v>53886</v>
      </c>
      <c r="M15321" t="s">
        <v>53887</v>
      </c>
    </row>
    <row r="15322" spans="1:13">
      <c r="A15322" s="1" t="s">
        <v>17339</v>
      </c>
      <c r="B15322">
        <v>3.0903940500561201E-6</v>
      </c>
      <c r="C15322" s="1">
        <v>8.3524679606572996E-7</v>
      </c>
      <c r="D15322">
        <v>0.2</v>
      </c>
      <c r="E15322">
        <v>0</v>
      </c>
      <c r="F15322">
        <v>1.4880952380952399E-2</v>
      </c>
      <c r="G15322">
        <v>3.8461538461538498E-2</v>
      </c>
      <c r="H15322">
        <v>6.0439560439560398E-2</v>
      </c>
      <c r="I15322">
        <v>2.66666666666667E-2</v>
      </c>
      <c r="J15322" s="1" t="s">
        <v>23229</v>
      </c>
      <c r="K15322" t="s">
        <v>23238</v>
      </c>
      <c r="L15322" t="s">
        <v>53888</v>
      </c>
      <c r="M15322" t="s">
        <v>53889</v>
      </c>
    </row>
    <row r="15323" spans="1:13">
      <c r="A15323" s="1" t="s">
        <v>17340</v>
      </c>
      <c r="B15323">
        <v>1.1388997329078401E-6</v>
      </c>
      <c r="C15323" s="1">
        <v>2.1511357331147501E-6</v>
      </c>
      <c r="D15323">
        <v>1</v>
      </c>
      <c r="E15323">
        <v>0.99166666666666703</v>
      </c>
      <c r="F15323">
        <v>0.878571428571429</v>
      </c>
      <c r="G15323">
        <v>0.98648648648648696</v>
      </c>
      <c r="H15323">
        <v>0.969879518072289</v>
      </c>
      <c r="I15323">
        <v>1</v>
      </c>
      <c r="J15323" s="1">
        <v>1</v>
      </c>
      <c r="K15323" t="s">
        <v>23238</v>
      </c>
      <c r="L15323" t="s">
        <v>53890</v>
      </c>
      <c r="M15323" t="s">
        <v>53891</v>
      </c>
    </row>
    <row r="15324" spans="1:13">
      <c r="A15324" s="1" t="s">
        <v>17341</v>
      </c>
      <c r="B15324">
        <v>2.4474997637841398E-9</v>
      </c>
      <c r="C15324" s="1">
        <v>4.7614544767520199E-9</v>
      </c>
      <c r="D15324">
        <v>0</v>
      </c>
      <c r="E15324">
        <v>5.8823529411764696E-3</v>
      </c>
      <c r="F15324">
        <v>0</v>
      </c>
      <c r="G15324">
        <v>0</v>
      </c>
      <c r="H15324">
        <v>5.8823529411764696E-3</v>
      </c>
      <c r="I15324">
        <v>0</v>
      </c>
      <c r="J15324" s="1">
        <v>0</v>
      </c>
      <c r="K15324" t="s">
        <v>23241</v>
      </c>
      <c r="L15324" t="s">
        <v>53892</v>
      </c>
      <c r="M15324" t="s">
        <v>53893</v>
      </c>
    </row>
    <row r="15325" spans="1:13">
      <c r="A15325" s="1" t="s">
        <v>17342</v>
      </c>
      <c r="B15325">
        <v>1.9452554432304999E-8</v>
      </c>
      <c r="C15325" s="1">
        <v>7.1513552349224499E-7</v>
      </c>
      <c r="D15325">
        <v>1.72413793103448E-2</v>
      </c>
      <c r="E15325">
        <v>0</v>
      </c>
      <c r="F15325">
        <v>0</v>
      </c>
      <c r="G15325">
        <v>0.22222222222222199</v>
      </c>
      <c r="H15325">
        <v>6.3291139240506302E-3</v>
      </c>
      <c r="I15325">
        <v>8.1395348837209294E-2</v>
      </c>
      <c r="J15325" s="1">
        <v>1</v>
      </c>
      <c r="K15325" t="s">
        <v>23241</v>
      </c>
      <c r="L15325" t="s">
        <v>53894</v>
      </c>
      <c r="M15325" t="s">
        <v>53895</v>
      </c>
    </row>
    <row r="15326" spans="1:13">
      <c r="A15326" s="1" t="s">
        <v>17343</v>
      </c>
      <c r="B15326">
        <v>1.5059496767505E-5</v>
      </c>
      <c r="C15326" s="1">
        <v>3.2373943743647998E-7</v>
      </c>
      <c r="D15326">
        <v>1</v>
      </c>
      <c r="E15326">
        <v>0.99206349206349198</v>
      </c>
      <c r="F15326">
        <v>0.81496062992125995</v>
      </c>
      <c r="G15326">
        <v>1</v>
      </c>
      <c r="H15326">
        <v>0.89130434782608703</v>
      </c>
      <c r="I15326">
        <v>0.72916666666666696</v>
      </c>
      <c r="J15326" s="1">
        <v>1</v>
      </c>
      <c r="K15326" t="s">
        <v>23241</v>
      </c>
      <c r="L15326" t="s">
        <v>53896</v>
      </c>
      <c r="M15326" t="s">
        <v>53897</v>
      </c>
    </row>
    <row r="15327" spans="1:13">
      <c r="A15327" s="1" t="s">
        <v>17344</v>
      </c>
      <c r="B15327">
        <v>1.53785044977229E-7</v>
      </c>
      <c r="C15327" s="1">
        <v>8.5031233931797493E-8</v>
      </c>
      <c r="D15327">
        <v>1</v>
      </c>
      <c r="E15327">
        <v>1</v>
      </c>
      <c r="F15327">
        <v>1</v>
      </c>
      <c r="G15327">
        <v>1</v>
      </c>
      <c r="H15327">
        <v>0.99456521739130399</v>
      </c>
      <c r="I15327">
        <v>0.99390243902439002</v>
      </c>
      <c r="J15327" s="1">
        <v>4.5454545454545497E-2</v>
      </c>
      <c r="K15327" t="s">
        <v>23237</v>
      </c>
      <c r="L15327" t="s">
        <v>53898</v>
      </c>
      <c r="M15327" t="s">
        <v>53899</v>
      </c>
    </row>
    <row r="15328" spans="1:13">
      <c r="A15328" s="1" t="s">
        <v>17345</v>
      </c>
      <c r="B15328">
        <v>1.13106634666848E-7</v>
      </c>
      <c r="C15328" s="1">
        <v>6.2640889674736801E-7</v>
      </c>
      <c r="D15328">
        <v>1</v>
      </c>
      <c r="E15328">
        <v>1</v>
      </c>
      <c r="F15328">
        <v>0.997435897435897</v>
      </c>
      <c r="G15328">
        <v>0.99019607843137303</v>
      </c>
      <c r="H15328">
        <v>0.98611111111111105</v>
      </c>
      <c r="I15328">
        <v>1</v>
      </c>
      <c r="J15328" s="1">
        <v>0.81818181818181801</v>
      </c>
      <c r="K15328" t="s">
        <v>23238</v>
      </c>
      <c r="L15328" t="s">
        <v>53900</v>
      </c>
      <c r="M15328" t="s">
        <v>53901</v>
      </c>
    </row>
    <row r="15329" spans="1:13">
      <c r="A15329" s="1" t="s">
        <v>17346</v>
      </c>
      <c r="B15329">
        <v>1.5182485406345399E-6</v>
      </c>
      <c r="C15329" s="1">
        <v>1.03447100266858E-5</v>
      </c>
      <c r="D15329">
        <v>0</v>
      </c>
      <c r="E15329">
        <v>0</v>
      </c>
      <c r="F15329">
        <v>0</v>
      </c>
      <c r="G15329">
        <v>1.88679245283019E-2</v>
      </c>
      <c r="H15329">
        <v>0</v>
      </c>
      <c r="I15329">
        <v>3.7037037037037E-2</v>
      </c>
      <c r="J15329" s="1" t="s">
        <v>23229</v>
      </c>
      <c r="K15329" t="s">
        <v>23240</v>
      </c>
      <c r="L15329" t="s">
        <v>53902</v>
      </c>
      <c r="M15329" t="s">
        <v>53903</v>
      </c>
    </row>
    <row r="15330" spans="1:13">
      <c r="A15330" s="1" t="s">
        <v>17347</v>
      </c>
      <c r="B15330">
        <v>3.34209306878267E-5</v>
      </c>
      <c r="C15330" s="1">
        <v>1.33957101940098E-4</v>
      </c>
      <c r="D15330">
        <v>4.6875E-2</v>
      </c>
      <c r="E15330">
        <v>0.20833333333333301</v>
      </c>
      <c r="F15330">
        <v>2.5641025641025602E-3</v>
      </c>
      <c r="G15330">
        <v>3.4482758620689703E-2</v>
      </c>
      <c r="H15330">
        <v>5.2631578947368397E-2</v>
      </c>
      <c r="I15330">
        <v>0.128</v>
      </c>
      <c r="J15330" s="1">
        <v>0</v>
      </c>
      <c r="K15330" t="s">
        <v>23241</v>
      </c>
      <c r="L15330" t="s">
        <v>53904</v>
      </c>
      <c r="M15330" t="s">
        <v>53905</v>
      </c>
    </row>
    <row r="15331" spans="1:13">
      <c r="A15331" s="1" t="s">
        <v>17348</v>
      </c>
      <c r="B15331">
        <v>3.75048613907187E-6</v>
      </c>
      <c r="C15331" s="1">
        <v>4.6115825195081401E-7</v>
      </c>
      <c r="D15331">
        <v>1</v>
      </c>
      <c r="E15331">
        <v>1</v>
      </c>
      <c r="F15331">
        <v>0.98412698412698396</v>
      </c>
      <c r="G15331">
        <v>0.75714285714285701</v>
      </c>
      <c r="H15331">
        <v>0.91935483870967705</v>
      </c>
      <c r="I15331">
        <v>0.94067796610169496</v>
      </c>
      <c r="J15331" s="1">
        <v>1</v>
      </c>
      <c r="K15331" t="s">
        <v>23240</v>
      </c>
      <c r="L15331" t="s">
        <v>53906</v>
      </c>
      <c r="M15331" t="s">
        <v>53907</v>
      </c>
    </row>
    <row r="15332" spans="1:13">
      <c r="A15332" s="1" t="s">
        <v>17349</v>
      </c>
      <c r="B15332">
        <v>5.7727639830704203E-7</v>
      </c>
      <c r="C15332" s="1">
        <v>7.1444717021317204E-6</v>
      </c>
      <c r="D15332">
        <v>0</v>
      </c>
      <c r="E15332">
        <v>0</v>
      </c>
      <c r="F15332">
        <v>0</v>
      </c>
      <c r="G15332">
        <v>0.160714285714286</v>
      </c>
      <c r="H15332">
        <v>3.8461538461538498E-2</v>
      </c>
      <c r="I15332">
        <v>0</v>
      </c>
      <c r="J15332" s="1">
        <v>0</v>
      </c>
      <c r="K15332" t="s">
        <v>23237</v>
      </c>
      <c r="L15332" t="s">
        <v>53908</v>
      </c>
      <c r="M15332" t="s">
        <v>53909</v>
      </c>
    </row>
    <row r="15333" spans="1:13">
      <c r="A15333" s="1" t="s">
        <v>17350</v>
      </c>
      <c r="B15333">
        <v>7.2390720337914402E-5</v>
      </c>
      <c r="C15333" s="1">
        <v>1.5392462792112901E-5</v>
      </c>
      <c r="D15333">
        <v>3.125E-2</v>
      </c>
      <c r="E15333">
        <v>5.4945054945054897E-3</v>
      </c>
      <c r="F15333">
        <v>0.29123711340206199</v>
      </c>
      <c r="G15333">
        <v>0</v>
      </c>
      <c r="H15333">
        <v>0.22429906542056099</v>
      </c>
      <c r="I15333">
        <v>7.5949367088607597E-2</v>
      </c>
      <c r="J15333" s="1">
        <v>4.5454545454545497E-2</v>
      </c>
      <c r="K15333" t="s">
        <v>23237</v>
      </c>
      <c r="L15333" t="s">
        <v>53910</v>
      </c>
      <c r="M15333" t="s">
        <v>53911</v>
      </c>
    </row>
    <row r="15334" spans="1:13">
      <c r="A15334" s="1" t="s">
        <v>17351</v>
      </c>
      <c r="B15334">
        <v>7.1049476735485699E-6</v>
      </c>
      <c r="C15334" s="1">
        <v>3.1014631813227901E-5</v>
      </c>
      <c r="D15334">
        <v>0.84375</v>
      </c>
      <c r="E15334">
        <v>0.88541666666666696</v>
      </c>
      <c r="F15334">
        <v>0.85384615384615403</v>
      </c>
      <c r="G15334">
        <v>0.92727272727272703</v>
      </c>
      <c r="H15334">
        <v>0.75</v>
      </c>
      <c r="I15334">
        <v>0.93200000000000005</v>
      </c>
      <c r="J15334" s="1">
        <v>1</v>
      </c>
      <c r="K15334" t="s">
        <v>23241</v>
      </c>
      <c r="L15334" t="s">
        <v>53912</v>
      </c>
      <c r="M15334" t="s">
        <v>53913</v>
      </c>
    </row>
    <row r="15335" spans="1:13">
      <c r="A15335" s="1" t="s">
        <v>17352</v>
      </c>
      <c r="B15335">
        <v>4.4933370956408899E-6</v>
      </c>
      <c r="C15335" s="1">
        <v>6.33903796833231E-5</v>
      </c>
      <c r="D15335">
        <v>0.87096774193548399</v>
      </c>
      <c r="E15335">
        <v>0.96842105263157896</v>
      </c>
      <c r="F15335">
        <v>0.75392670157068098</v>
      </c>
      <c r="G15335">
        <v>0.92553191489361697</v>
      </c>
      <c r="H15335">
        <v>0.79166666666666696</v>
      </c>
      <c r="I15335">
        <v>0.95833333333333304</v>
      </c>
      <c r="J15335" s="1">
        <v>1</v>
      </c>
      <c r="K15335" t="s">
        <v>23238</v>
      </c>
      <c r="L15335" t="s">
        <v>53914</v>
      </c>
      <c r="M15335" t="s">
        <v>53915</v>
      </c>
    </row>
    <row r="15336" spans="1:13">
      <c r="A15336" s="1" t="s">
        <v>17353</v>
      </c>
      <c r="B15336">
        <v>1.2209724014615599E-5</v>
      </c>
      <c r="C15336" s="1">
        <v>7.6826430459251295E-6</v>
      </c>
      <c r="D15336">
        <v>1</v>
      </c>
      <c r="E15336">
        <v>0.99074074074074103</v>
      </c>
      <c r="F15336">
        <v>0.872</v>
      </c>
      <c r="G15336">
        <v>1</v>
      </c>
      <c r="H15336">
        <v>1</v>
      </c>
      <c r="I15336">
        <v>1</v>
      </c>
      <c r="J15336" s="1" t="s">
        <v>23229</v>
      </c>
      <c r="K15336" t="s">
        <v>23238</v>
      </c>
      <c r="L15336" t="s">
        <v>53916</v>
      </c>
      <c r="M15336" t="s">
        <v>53917</v>
      </c>
    </row>
    <row r="15337" spans="1:13">
      <c r="A15337" s="1" t="s">
        <v>17354</v>
      </c>
      <c r="B15337">
        <v>0</v>
      </c>
      <c r="C15337" s="1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 s="1">
        <v>0</v>
      </c>
      <c r="K15337" t="s">
        <v>23240</v>
      </c>
      <c r="L15337" t="s">
        <v>53918</v>
      </c>
      <c r="M15337" t="s">
        <v>53919</v>
      </c>
    </row>
    <row r="15338" spans="1:13">
      <c r="A15338" s="1" t="s">
        <v>17355</v>
      </c>
      <c r="B15338">
        <v>1.0168275788013999E-6</v>
      </c>
      <c r="C15338" s="1">
        <v>1.1208902184402301E-5</v>
      </c>
      <c r="D15338">
        <v>1</v>
      </c>
      <c r="E15338">
        <v>1</v>
      </c>
      <c r="F15338">
        <v>1</v>
      </c>
      <c r="G15338">
        <v>0.55000000000000004</v>
      </c>
      <c r="H15338">
        <v>0.97619047619047605</v>
      </c>
      <c r="I15338">
        <v>0.95652173913043503</v>
      </c>
      <c r="J15338" s="1">
        <v>1</v>
      </c>
      <c r="K15338" t="s">
        <v>23238</v>
      </c>
      <c r="L15338" t="s">
        <v>53920</v>
      </c>
      <c r="M15338" t="s">
        <v>53921</v>
      </c>
    </row>
    <row r="15339" spans="1:13">
      <c r="A15339" s="1" t="s">
        <v>17356</v>
      </c>
      <c r="B15339">
        <v>2.52444275190367E-7</v>
      </c>
      <c r="C15339" s="1">
        <v>2.6435821531817798E-10</v>
      </c>
      <c r="D15339">
        <v>0</v>
      </c>
      <c r="E15339">
        <v>0</v>
      </c>
      <c r="F15339">
        <v>0</v>
      </c>
      <c r="G15339">
        <v>0</v>
      </c>
      <c r="H15339">
        <v>3.9325842696629199E-2</v>
      </c>
      <c r="I15339">
        <v>0</v>
      </c>
      <c r="J15339" s="1">
        <v>0</v>
      </c>
      <c r="K15339" t="s">
        <v>23238</v>
      </c>
      <c r="L15339" t="s">
        <v>53922</v>
      </c>
      <c r="M15339" t="s">
        <v>53923</v>
      </c>
    </row>
    <row r="15340" spans="1:13">
      <c r="A15340" s="1" t="s">
        <v>17357</v>
      </c>
      <c r="B15340">
        <v>2.5773634139145699E-4</v>
      </c>
      <c r="C15340" s="1">
        <v>2.36904451957023E-5</v>
      </c>
      <c r="D15340">
        <v>0.34482758620689702</v>
      </c>
      <c r="E15340">
        <v>0.702247191011236</v>
      </c>
      <c r="F15340">
        <v>0.45945945945945899</v>
      </c>
      <c r="G15340">
        <v>0.37878787878787901</v>
      </c>
      <c r="H15340">
        <v>0.77659574468085102</v>
      </c>
      <c r="I15340">
        <v>0.72580645161290303</v>
      </c>
      <c r="J15340" s="1">
        <v>1</v>
      </c>
      <c r="K15340" t="s">
        <v>23240</v>
      </c>
      <c r="L15340" t="s">
        <v>53924</v>
      </c>
      <c r="M15340" t="s">
        <v>53925</v>
      </c>
    </row>
    <row r="15341" spans="1:13">
      <c r="A15341" s="1" t="s">
        <v>17358</v>
      </c>
      <c r="B15341">
        <v>9.28468451546186E-7</v>
      </c>
      <c r="C15341" s="1">
        <v>5.2220289222391604E-6</v>
      </c>
      <c r="D15341">
        <v>0.96875</v>
      </c>
      <c r="E15341">
        <v>0.949438202247191</v>
      </c>
      <c r="F15341">
        <v>0.97692307692307701</v>
      </c>
      <c r="G15341">
        <v>1</v>
      </c>
      <c r="H15341">
        <v>0.94298245614035103</v>
      </c>
      <c r="I15341">
        <v>0.98660714285714302</v>
      </c>
      <c r="J15341" s="1">
        <v>1</v>
      </c>
      <c r="K15341" t="s">
        <v>23241</v>
      </c>
      <c r="L15341" t="s">
        <v>53926</v>
      </c>
      <c r="M15341" t="s">
        <v>53927</v>
      </c>
    </row>
    <row r="15342" spans="1:13">
      <c r="A15342" s="1" t="s">
        <v>17359</v>
      </c>
      <c r="B15342">
        <v>1.0585262467782999E-5</v>
      </c>
      <c r="C15342" s="1">
        <v>1.1979982360693601E-6</v>
      </c>
      <c r="D15342">
        <v>0</v>
      </c>
      <c r="E15342">
        <v>0.17532467532467499</v>
      </c>
      <c r="F15342">
        <v>0</v>
      </c>
      <c r="G15342">
        <v>0</v>
      </c>
      <c r="H15342">
        <v>0</v>
      </c>
      <c r="I15342">
        <v>0</v>
      </c>
      <c r="J15342" s="1">
        <v>0</v>
      </c>
      <c r="K15342" t="s">
        <v>23237</v>
      </c>
      <c r="L15342" t="s">
        <v>53928</v>
      </c>
      <c r="M15342" t="s">
        <v>53929</v>
      </c>
    </row>
    <row r="15343" spans="1:13">
      <c r="A15343" s="1" t="s">
        <v>17360</v>
      </c>
      <c r="B15343">
        <v>7.8952362181103198E-7</v>
      </c>
      <c r="C15343" s="1">
        <v>1.22487382638901E-7</v>
      </c>
      <c r="D15343">
        <v>0</v>
      </c>
      <c r="E15343">
        <v>1.4705882352941201E-2</v>
      </c>
      <c r="F15343">
        <v>0</v>
      </c>
      <c r="G15343">
        <v>0</v>
      </c>
      <c r="H15343">
        <v>0</v>
      </c>
      <c r="I15343">
        <v>1.1904761904761901E-2</v>
      </c>
      <c r="J15343" s="1">
        <v>0</v>
      </c>
      <c r="K15343" t="s">
        <v>23239</v>
      </c>
      <c r="L15343" t="s">
        <v>53930</v>
      </c>
      <c r="M15343" t="s">
        <v>53931</v>
      </c>
    </row>
    <row r="15344" spans="1:13">
      <c r="A15344" s="1" t="s">
        <v>17361</v>
      </c>
      <c r="B15344">
        <v>1.48480203138491E-3</v>
      </c>
      <c r="C15344" s="1">
        <v>1.2952276632032599E-5</v>
      </c>
      <c r="D15344">
        <v>0.44</v>
      </c>
      <c r="E15344">
        <v>0.70895522388059695</v>
      </c>
      <c r="F15344">
        <v>1.1538461538461499E-2</v>
      </c>
      <c r="G15344">
        <v>0</v>
      </c>
      <c r="H15344">
        <v>9.4339622641509396E-3</v>
      </c>
      <c r="I15344">
        <v>7.7777777777777807E-2</v>
      </c>
      <c r="J15344" s="1">
        <v>0</v>
      </c>
      <c r="K15344" t="s">
        <v>23238</v>
      </c>
      <c r="L15344" t="s">
        <v>53932</v>
      </c>
      <c r="M15344" t="s">
        <v>53933</v>
      </c>
    </row>
    <row r="15345" spans="1:13">
      <c r="A15345" s="1" t="s">
        <v>17362</v>
      </c>
      <c r="B15345">
        <v>2.59692797295031E-4</v>
      </c>
      <c r="C15345" s="1">
        <v>2.6183939707403002E-6</v>
      </c>
      <c r="D15345">
        <v>0.578125</v>
      </c>
      <c r="E15345">
        <v>0.29891304347826098</v>
      </c>
      <c r="F15345">
        <v>0.89572192513368998</v>
      </c>
      <c r="G15345">
        <v>0.95454545454545503</v>
      </c>
      <c r="H15345">
        <v>0.78865979381443296</v>
      </c>
      <c r="I15345">
        <v>0.98026315789473695</v>
      </c>
      <c r="J15345" s="1" t="s">
        <v>23229</v>
      </c>
      <c r="K15345" t="s">
        <v>23239</v>
      </c>
      <c r="L15345" t="s">
        <v>53934</v>
      </c>
      <c r="M15345" t="s">
        <v>53935</v>
      </c>
    </row>
    <row r="15346" spans="1:13">
      <c r="A15346" s="1" t="s">
        <v>17363</v>
      </c>
      <c r="B15346">
        <v>3.2880731337012702E-5</v>
      </c>
      <c r="C15346" s="1">
        <v>5.1084072219088803E-5</v>
      </c>
      <c r="D15346">
        <v>0.55357142857142905</v>
      </c>
      <c r="E15346">
        <v>0.41111111111111098</v>
      </c>
      <c r="F15346">
        <v>0.43421052631578899</v>
      </c>
      <c r="G15346">
        <v>0.96153846153846201</v>
      </c>
      <c r="H15346">
        <v>0.65116279069767402</v>
      </c>
      <c r="I15346">
        <v>0.86440677966101698</v>
      </c>
      <c r="J15346" s="1">
        <v>1</v>
      </c>
      <c r="K15346" t="s">
        <v>23238</v>
      </c>
      <c r="L15346" t="s">
        <v>53936</v>
      </c>
      <c r="M15346" t="s">
        <v>53937</v>
      </c>
    </row>
    <row r="15347" spans="1:13">
      <c r="A15347" s="1" t="s">
        <v>17364</v>
      </c>
      <c r="B15347">
        <v>2.87288615759435E-6</v>
      </c>
      <c r="C15347" s="1">
        <v>4.9811040924669096E-6</v>
      </c>
      <c r="D15347">
        <v>0.828125</v>
      </c>
      <c r="E15347">
        <v>0.9375</v>
      </c>
      <c r="F15347">
        <v>1</v>
      </c>
      <c r="G15347">
        <v>0.97142857142857097</v>
      </c>
      <c r="H15347">
        <v>0.98809523809523803</v>
      </c>
      <c r="I15347">
        <v>1</v>
      </c>
      <c r="J15347" s="1">
        <v>1</v>
      </c>
      <c r="K15347" t="s">
        <v>23241</v>
      </c>
      <c r="L15347" t="s">
        <v>53938</v>
      </c>
      <c r="M15347" t="s">
        <v>53939</v>
      </c>
    </row>
    <row r="15348" spans="1:13">
      <c r="A15348" s="1" t="s">
        <v>17365</v>
      </c>
      <c r="B15348">
        <v>3.3410629292267098E-6</v>
      </c>
      <c r="C15348" s="1">
        <v>7.0669795006909897E-5</v>
      </c>
      <c r="D15348">
        <v>0.109375</v>
      </c>
      <c r="E15348">
        <v>3.1578947368421102E-2</v>
      </c>
      <c r="F15348">
        <v>3.60824742268041E-2</v>
      </c>
      <c r="G15348">
        <v>1.9230769230769201E-2</v>
      </c>
      <c r="H15348">
        <v>0.18468468468468499</v>
      </c>
      <c r="I15348">
        <v>0.139130434782609</v>
      </c>
      <c r="J15348" s="1">
        <v>0</v>
      </c>
      <c r="K15348" t="s">
        <v>23240</v>
      </c>
      <c r="L15348" t="s">
        <v>53940</v>
      </c>
      <c r="M15348" t="s">
        <v>53941</v>
      </c>
    </row>
    <row r="15349" spans="1:13">
      <c r="A15349" s="1" t="s">
        <v>17366</v>
      </c>
      <c r="B15349">
        <v>2.1659979589193701E-6</v>
      </c>
      <c r="C15349" s="1">
        <v>4.68506693704342E-8</v>
      </c>
      <c r="D15349">
        <v>0</v>
      </c>
      <c r="E15349">
        <v>0</v>
      </c>
      <c r="F15349">
        <v>2.5568181818181799E-2</v>
      </c>
      <c r="G15349">
        <v>0</v>
      </c>
      <c r="H15349">
        <v>0</v>
      </c>
      <c r="I15349">
        <v>0</v>
      </c>
      <c r="J15349" s="1">
        <v>0</v>
      </c>
      <c r="K15349" t="s">
        <v>23238</v>
      </c>
      <c r="L15349" t="s">
        <v>53942</v>
      </c>
      <c r="M15349" t="s">
        <v>53943</v>
      </c>
    </row>
    <row r="15350" spans="1:13">
      <c r="A15350" s="1" t="s">
        <v>17367</v>
      </c>
      <c r="B15350">
        <v>6.8030139969722998E-5</v>
      </c>
      <c r="C15350" s="1">
        <v>1.98462045119758E-6</v>
      </c>
      <c r="D15350">
        <v>0.68965517241379304</v>
      </c>
      <c r="E15350">
        <v>0.98550724637681197</v>
      </c>
      <c r="F15350">
        <v>0.98936170212765995</v>
      </c>
      <c r="G15350">
        <v>0.91304347826086996</v>
      </c>
      <c r="H15350">
        <v>0.98913043478260898</v>
      </c>
      <c r="I15350">
        <v>0.73529411764705899</v>
      </c>
      <c r="J15350" s="1">
        <v>1</v>
      </c>
      <c r="K15350" t="s">
        <v>23241</v>
      </c>
      <c r="L15350" t="s">
        <v>53944</v>
      </c>
      <c r="M15350" t="s">
        <v>53945</v>
      </c>
    </row>
    <row r="15351" spans="1:13">
      <c r="A15351" s="1" t="s">
        <v>17368</v>
      </c>
      <c r="B15351">
        <v>3.2614019644269701E-5</v>
      </c>
      <c r="C15351" s="1">
        <v>1.0191792911421E-5</v>
      </c>
      <c r="D15351">
        <v>0</v>
      </c>
      <c r="E15351">
        <v>0</v>
      </c>
      <c r="F15351">
        <v>0.18032786885245899</v>
      </c>
      <c r="G15351">
        <v>0</v>
      </c>
      <c r="H15351">
        <v>0.107142857142857</v>
      </c>
      <c r="I15351">
        <v>0</v>
      </c>
      <c r="J15351" s="1" t="s">
        <v>23229</v>
      </c>
      <c r="K15351" t="s">
        <v>23238</v>
      </c>
      <c r="L15351" t="s">
        <v>53946</v>
      </c>
      <c r="M15351" t="s">
        <v>53947</v>
      </c>
    </row>
    <row r="15352" spans="1:13">
      <c r="A15352" s="1" t="s">
        <v>17369</v>
      </c>
      <c r="B15352">
        <v>5.2739050461440098E-5</v>
      </c>
      <c r="C15352" s="1">
        <v>5.4176645348133902E-8</v>
      </c>
      <c r="D15352">
        <v>1</v>
      </c>
      <c r="E15352">
        <v>1</v>
      </c>
      <c r="F15352">
        <v>0.70606060606060606</v>
      </c>
      <c r="G15352">
        <v>0.94444444444444398</v>
      </c>
      <c r="H15352">
        <v>0.71739130434782605</v>
      </c>
      <c r="I15352">
        <v>0.88829787234042601</v>
      </c>
      <c r="J15352" s="1">
        <v>1</v>
      </c>
      <c r="K15352" t="s">
        <v>23238</v>
      </c>
      <c r="L15352" t="s">
        <v>53948</v>
      </c>
      <c r="M15352" t="s">
        <v>53949</v>
      </c>
    </row>
    <row r="15353" spans="1:13">
      <c r="A15353" s="1" t="s">
        <v>17370</v>
      </c>
      <c r="B15353">
        <v>3.6820363915239501E-6</v>
      </c>
      <c r="C15353" s="1">
        <v>2.9914407581843201E-7</v>
      </c>
      <c r="D15353">
        <v>0.97368421052631604</v>
      </c>
      <c r="E15353">
        <v>0.99324324324324298</v>
      </c>
      <c r="F15353">
        <v>0.99659863945578198</v>
      </c>
      <c r="G15353">
        <v>0.91346153846153799</v>
      </c>
      <c r="H15353">
        <v>0.99450549450549497</v>
      </c>
      <c r="I15353">
        <v>0.98255813953488402</v>
      </c>
      <c r="J15353" s="1" t="s">
        <v>23229</v>
      </c>
      <c r="K15353" t="s">
        <v>23238</v>
      </c>
      <c r="L15353" t="s">
        <v>53950</v>
      </c>
      <c r="M15353" t="s">
        <v>53951</v>
      </c>
    </row>
    <row r="15354" spans="1:13">
      <c r="A15354" s="1" t="s">
        <v>17371</v>
      </c>
      <c r="B15354">
        <v>8.1073371178426107E-6</v>
      </c>
      <c r="C15354" s="1">
        <v>1.0712965077666501E-5</v>
      </c>
      <c r="D15354">
        <v>0.890625</v>
      </c>
      <c r="E15354">
        <v>0.99473684210526303</v>
      </c>
      <c r="F15354">
        <v>0.92857142857142905</v>
      </c>
      <c r="G15354">
        <v>0.95833333333333304</v>
      </c>
      <c r="H15354">
        <v>0.85833333333333295</v>
      </c>
      <c r="I15354">
        <v>0.84210526315789502</v>
      </c>
      <c r="J15354" s="1">
        <v>1</v>
      </c>
      <c r="K15354" t="s">
        <v>23238</v>
      </c>
      <c r="L15354" t="s">
        <v>53952</v>
      </c>
      <c r="M15354" t="s">
        <v>53953</v>
      </c>
    </row>
    <row r="15355" spans="1:13">
      <c r="A15355" s="1" t="s">
        <v>17372</v>
      </c>
      <c r="B15355">
        <v>7.2815456873762693E-8</v>
      </c>
      <c r="C15355" s="1">
        <v>4.2565693335321502E-7</v>
      </c>
      <c r="D15355">
        <v>0.96428571428571397</v>
      </c>
      <c r="E15355">
        <v>1</v>
      </c>
      <c r="F15355">
        <v>0.99739583333333304</v>
      </c>
      <c r="G15355">
        <v>1</v>
      </c>
      <c r="H15355">
        <v>1</v>
      </c>
      <c r="I15355">
        <v>1</v>
      </c>
      <c r="J15355" s="1">
        <v>1</v>
      </c>
      <c r="K15355" t="s">
        <v>23241</v>
      </c>
      <c r="L15355" t="s">
        <v>53954</v>
      </c>
      <c r="M15355" t="s">
        <v>53955</v>
      </c>
    </row>
    <row r="15356" spans="1:13">
      <c r="A15356" s="1" t="s">
        <v>17373</v>
      </c>
      <c r="B15356">
        <v>3.2261029406204401E-7</v>
      </c>
      <c r="C15356" s="1">
        <v>9.8037596106216704E-7</v>
      </c>
      <c r="D15356">
        <v>1</v>
      </c>
      <c r="E15356">
        <v>0.974683544303797</v>
      </c>
      <c r="F15356">
        <v>1</v>
      </c>
      <c r="G15356">
        <v>1</v>
      </c>
      <c r="H15356">
        <v>1</v>
      </c>
      <c r="I15356">
        <v>0.97674418604651203</v>
      </c>
      <c r="J15356" s="1">
        <v>1</v>
      </c>
      <c r="K15356" t="s">
        <v>23240</v>
      </c>
      <c r="L15356" t="s">
        <v>53956</v>
      </c>
      <c r="M15356" t="s">
        <v>53957</v>
      </c>
    </row>
    <row r="15357" spans="1:13">
      <c r="A15357" s="1" t="s">
        <v>17374</v>
      </c>
      <c r="B15357">
        <v>4.5554436460231602E-5</v>
      </c>
      <c r="C15357" s="1">
        <v>1.13038412197515E-6</v>
      </c>
      <c r="D15357">
        <v>0.72916666666666696</v>
      </c>
      <c r="E15357">
        <v>0.93589743589743601</v>
      </c>
      <c r="F15357">
        <v>1</v>
      </c>
      <c r="G15357">
        <v>1</v>
      </c>
      <c r="H15357">
        <v>1</v>
      </c>
      <c r="I15357">
        <v>1</v>
      </c>
      <c r="J15357" s="1">
        <v>1</v>
      </c>
      <c r="K15357" t="s">
        <v>23241</v>
      </c>
      <c r="L15357" t="s">
        <v>53958</v>
      </c>
      <c r="M15357" t="s">
        <v>53959</v>
      </c>
    </row>
    <row r="15358" spans="1:13">
      <c r="A15358" s="1" t="s">
        <v>17375</v>
      </c>
      <c r="B15358">
        <v>4.18789605562698E-4</v>
      </c>
      <c r="C15358" s="1">
        <v>2.6751995842805501E-5</v>
      </c>
      <c r="D15358">
        <v>0.921875</v>
      </c>
      <c r="E15358">
        <v>0.91578947368421004</v>
      </c>
      <c r="F15358">
        <v>0.37765957446808501</v>
      </c>
      <c r="G15358">
        <v>0.79310344827586199</v>
      </c>
      <c r="H15358">
        <v>0.66216216216216195</v>
      </c>
      <c r="I15358">
        <v>0.76050420168067201</v>
      </c>
      <c r="J15358" s="1" t="s">
        <v>23229</v>
      </c>
      <c r="K15358" t="s">
        <v>23239</v>
      </c>
      <c r="L15358" t="s">
        <v>53960</v>
      </c>
      <c r="M15358" t="s">
        <v>53961</v>
      </c>
    </row>
    <row r="15359" spans="1:13">
      <c r="A15359" s="1" t="s">
        <v>17376</v>
      </c>
      <c r="B15359">
        <v>1.07589194765378E-5</v>
      </c>
      <c r="C15359" s="1">
        <v>7.3016282440689299E-6</v>
      </c>
      <c r="D15359">
        <v>1</v>
      </c>
      <c r="E15359">
        <v>0.99479166666666696</v>
      </c>
      <c r="F15359">
        <v>0.95897435897435901</v>
      </c>
      <c r="G15359">
        <v>1</v>
      </c>
      <c r="H15359">
        <v>0.95982142857142905</v>
      </c>
      <c r="I15359">
        <v>0.98347107438016501</v>
      </c>
      <c r="J15359" s="1">
        <v>1</v>
      </c>
      <c r="K15359" t="s">
        <v>23238</v>
      </c>
      <c r="L15359" t="s">
        <v>53962</v>
      </c>
      <c r="M15359" t="s">
        <v>53963</v>
      </c>
    </row>
    <row r="15360" spans="1:13">
      <c r="A15360" s="1" t="s">
        <v>17377</v>
      </c>
      <c r="B15360">
        <v>1.3654701320946301E-6</v>
      </c>
      <c r="C15360" s="1">
        <v>1.0122232268925E-7</v>
      </c>
      <c r="D15360">
        <v>0.98387096774193505</v>
      </c>
      <c r="E15360">
        <v>1</v>
      </c>
      <c r="F15360">
        <v>0.99732620320855603</v>
      </c>
      <c r="G15360">
        <v>1</v>
      </c>
      <c r="H15360">
        <v>0.99438202247190999</v>
      </c>
      <c r="I15360">
        <v>1</v>
      </c>
      <c r="J15360" s="1">
        <v>0.54545454545454497</v>
      </c>
      <c r="K15360" t="s">
        <v>23242</v>
      </c>
      <c r="L15360" t="s">
        <v>53964</v>
      </c>
      <c r="M15360" t="s">
        <v>53965</v>
      </c>
    </row>
    <row r="15361" spans="1:13">
      <c r="A15361" s="1" t="s">
        <v>17378</v>
      </c>
      <c r="B15361">
        <v>7.3331208303227495E-7</v>
      </c>
      <c r="C15361" s="1">
        <v>3.0302616884884199E-6</v>
      </c>
      <c r="D15361">
        <v>1</v>
      </c>
      <c r="E15361">
        <v>0.99438202247190999</v>
      </c>
      <c r="F15361">
        <v>1</v>
      </c>
      <c r="G15361">
        <v>1</v>
      </c>
      <c r="H15361">
        <v>0.99082568807339499</v>
      </c>
      <c r="I15361">
        <v>0.98728813559322004</v>
      </c>
      <c r="J15361" s="1">
        <v>1</v>
      </c>
      <c r="K15361" t="s">
        <v>23240</v>
      </c>
      <c r="L15361" t="s">
        <v>53966</v>
      </c>
      <c r="M15361" t="s">
        <v>53967</v>
      </c>
    </row>
    <row r="15362" spans="1:13">
      <c r="A15362" s="1" t="s">
        <v>17379</v>
      </c>
      <c r="B15362">
        <v>2.7579653769464199E-5</v>
      </c>
      <c r="C15362" s="1">
        <v>1.7062587865787499E-5</v>
      </c>
      <c r="D15362">
        <v>0.609375</v>
      </c>
      <c r="E15362">
        <v>0.88764044943820197</v>
      </c>
      <c r="F15362">
        <v>0.75815217391304301</v>
      </c>
      <c r="G15362">
        <v>0.84375</v>
      </c>
      <c r="H15362">
        <v>0.84946236559139798</v>
      </c>
      <c r="I15362">
        <v>0.56000000000000005</v>
      </c>
      <c r="J15362" s="1" t="s">
        <v>23229</v>
      </c>
      <c r="K15362" t="s">
        <v>23241</v>
      </c>
      <c r="L15362" t="s">
        <v>53968</v>
      </c>
      <c r="M15362" t="s">
        <v>53969</v>
      </c>
    </row>
    <row r="15363" spans="1:13">
      <c r="A15363" s="1" t="s">
        <v>17380</v>
      </c>
      <c r="B15363">
        <v>1.35447096483089E-5</v>
      </c>
      <c r="C15363" s="1">
        <v>5.8896262596530302E-6</v>
      </c>
      <c r="D15363">
        <v>0.10344827586206901</v>
      </c>
      <c r="E15363">
        <v>0</v>
      </c>
      <c r="F15363">
        <v>3.5087719298245598E-2</v>
      </c>
      <c r="G15363">
        <v>0</v>
      </c>
      <c r="H15363">
        <v>0</v>
      </c>
      <c r="I15363">
        <v>1.21951219512195E-2</v>
      </c>
      <c r="J15363" s="1">
        <v>0</v>
      </c>
      <c r="K15363" t="s">
        <v>23237</v>
      </c>
      <c r="L15363" t="s">
        <v>53970</v>
      </c>
      <c r="M15363" t="s">
        <v>53971</v>
      </c>
    </row>
    <row r="15364" spans="1:13">
      <c r="A15364" s="1" t="s">
        <v>17381</v>
      </c>
      <c r="B15364">
        <v>1.1313751318873901E-5</v>
      </c>
      <c r="C15364" s="1">
        <v>4.8773187894030701E-6</v>
      </c>
      <c r="D15364">
        <v>0.14516129032258099</v>
      </c>
      <c r="E15364">
        <v>6.8965517241379296E-2</v>
      </c>
      <c r="F15364">
        <v>0</v>
      </c>
      <c r="G15364">
        <v>0</v>
      </c>
      <c r="H15364">
        <v>1.1494252873563199E-2</v>
      </c>
      <c r="I15364">
        <v>7.5757575757575803E-3</v>
      </c>
      <c r="J15364" s="1">
        <v>0</v>
      </c>
      <c r="K15364" t="s">
        <v>23241</v>
      </c>
      <c r="L15364" t="s">
        <v>53972</v>
      </c>
      <c r="M15364" t="s">
        <v>53973</v>
      </c>
    </row>
    <row r="15365" spans="1:13">
      <c r="A15365" s="1" t="s">
        <v>17382</v>
      </c>
      <c r="B15365">
        <v>2.71653864780497E-6</v>
      </c>
      <c r="C15365" s="1">
        <v>1.23420272494301E-4</v>
      </c>
      <c r="D15365">
        <v>0.97826086956521696</v>
      </c>
      <c r="E15365">
        <v>1</v>
      </c>
      <c r="F15365">
        <v>0.82051282051282004</v>
      </c>
      <c r="G15365">
        <v>1</v>
      </c>
      <c r="H15365">
        <v>0.93362831858407103</v>
      </c>
      <c r="I15365">
        <v>0.99186991869918695</v>
      </c>
      <c r="J15365" s="1">
        <v>0.9</v>
      </c>
      <c r="K15365" t="s">
        <v>23238</v>
      </c>
      <c r="L15365" t="s">
        <v>53974</v>
      </c>
      <c r="M15365" t="s">
        <v>53975</v>
      </c>
    </row>
    <row r="15366" spans="1:13">
      <c r="A15366" s="1" t="s">
        <v>17383</v>
      </c>
      <c r="B15366">
        <v>2.2036554965682899E-5</v>
      </c>
      <c r="C15366" s="1">
        <v>2.6019098284988198E-4</v>
      </c>
      <c r="D15366">
        <v>0.796875</v>
      </c>
      <c r="E15366">
        <v>0.60416666666666696</v>
      </c>
      <c r="F15366">
        <v>0.49740932642487001</v>
      </c>
      <c r="G15366">
        <v>0.76724137931034497</v>
      </c>
      <c r="H15366">
        <v>0.52631578947368396</v>
      </c>
      <c r="I15366">
        <v>0.78333333333333299</v>
      </c>
      <c r="J15366" s="1">
        <v>1</v>
      </c>
      <c r="K15366" t="s">
        <v>23238</v>
      </c>
      <c r="L15366" t="s">
        <v>53976</v>
      </c>
      <c r="M15366" t="s">
        <v>53977</v>
      </c>
    </row>
    <row r="15367" spans="1:13">
      <c r="A15367" s="1" t="s">
        <v>17384</v>
      </c>
      <c r="B15367">
        <v>3.8651180077836303E-5</v>
      </c>
      <c r="C15367" s="1">
        <v>5.87349945572178E-8</v>
      </c>
      <c r="D15367">
        <v>0.68421052631578905</v>
      </c>
      <c r="E15367">
        <v>0.57407407407407396</v>
      </c>
      <c r="F15367">
        <v>0.54248366013071903</v>
      </c>
      <c r="G15367">
        <v>0</v>
      </c>
      <c r="H15367">
        <v>0.57692307692307698</v>
      </c>
      <c r="I15367">
        <v>0.43965517241379298</v>
      </c>
      <c r="J15367" s="1" t="s">
        <v>23229</v>
      </c>
      <c r="K15367" t="s">
        <v>23241</v>
      </c>
      <c r="L15367" t="s">
        <v>53978</v>
      </c>
      <c r="M15367" t="s">
        <v>53979</v>
      </c>
    </row>
    <row r="15368" spans="1:13">
      <c r="A15368" s="1" t="s">
        <v>17385</v>
      </c>
      <c r="B15368">
        <v>5.6816098162201498E-6</v>
      </c>
      <c r="C15368" s="1">
        <v>2.1655591954039E-6</v>
      </c>
      <c r="D15368">
        <v>0</v>
      </c>
      <c r="E15368">
        <v>0</v>
      </c>
      <c r="F15368">
        <v>5.2083333333333301E-2</v>
      </c>
      <c r="G15368">
        <v>0</v>
      </c>
      <c r="H15368">
        <v>0</v>
      </c>
      <c r="I15368">
        <v>0</v>
      </c>
      <c r="J15368" s="1">
        <v>0</v>
      </c>
      <c r="K15368" t="s">
        <v>23241</v>
      </c>
      <c r="L15368" t="s">
        <v>53980</v>
      </c>
      <c r="M15368" t="s">
        <v>53981</v>
      </c>
    </row>
    <row r="15369" spans="1:13">
      <c r="A15369" s="1" t="s">
        <v>17386</v>
      </c>
      <c r="B15369">
        <v>0</v>
      </c>
      <c r="C15369" s="1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 s="1">
        <v>1</v>
      </c>
      <c r="K15369" t="s">
        <v>23241</v>
      </c>
      <c r="L15369" t="s">
        <v>53982</v>
      </c>
      <c r="M15369" t="s">
        <v>53983</v>
      </c>
    </row>
    <row r="15370" spans="1:13">
      <c r="A15370" s="1" t="s">
        <v>17387</v>
      </c>
      <c r="B15370">
        <v>1.06097947085189E-6</v>
      </c>
      <c r="C15370" s="1">
        <v>9.1443566735987802E-7</v>
      </c>
      <c r="D15370">
        <v>1</v>
      </c>
      <c r="E15370">
        <v>0.99285714285714299</v>
      </c>
      <c r="F15370">
        <v>0.986206896551724</v>
      </c>
      <c r="G15370">
        <v>0.98</v>
      </c>
      <c r="H15370">
        <v>0.99295774647887303</v>
      </c>
      <c r="I15370">
        <v>0.98684210526315796</v>
      </c>
      <c r="J15370" s="1">
        <v>0.9</v>
      </c>
      <c r="K15370" t="s">
        <v>23239</v>
      </c>
      <c r="L15370" t="s">
        <v>53984</v>
      </c>
      <c r="M15370" t="s">
        <v>53985</v>
      </c>
    </row>
    <row r="15371" spans="1:13">
      <c r="A15371" s="1" t="s">
        <v>17388</v>
      </c>
      <c r="B15371">
        <v>4.4650613877390501E-7</v>
      </c>
      <c r="C15371" s="1">
        <v>1.8069851580326599E-5</v>
      </c>
      <c r="D15371">
        <v>1</v>
      </c>
      <c r="E15371">
        <v>1</v>
      </c>
      <c r="F15371">
        <v>1</v>
      </c>
      <c r="G15371">
        <v>0.81372549019607798</v>
      </c>
      <c r="H15371">
        <v>0.99047619047619095</v>
      </c>
      <c r="I15371">
        <v>0.95454545454545503</v>
      </c>
      <c r="J15371" s="1">
        <v>1</v>
      </c>
      <c r="K15371" t="s">
        <v>23238</v>
      </c>
      <c r="L15371" t="s">
        <v>53986</v>
      </c>
      <c r="M15371" t="s">
        <v>53987</v>
      </c>
    </row>
    <row r="15372" spans="1:13">
      <c r="A15372" s="1" t="s">
        <v>17389</v>
      </c>
      <c r="B15372">
        <v>1.7964701030258499E-4</v>
      </c>
      <c r="C15372" s="1">
        <v>5.7078139178931697E-5</v>
      </c>
      <c r="D15372">
        <v>0.5</v>
      </c>
      <c r="E15372">
        <v>9.8958333333333301E-2</v>
      </c>
      <c r="F15372">
        <v>0.625</v>
      </c>
      <c r="G15372">
        <v>0</v>
      </c>
      <c r="H15372">
        <v>0.56194690265486702</v>
      </c>
      <c r="I15372">
        <v>0.141129032258065</v>
      </c>
      <c r="J15372" s="1">
        <v>0</v>
      </c>
      <c r="K15372" t="s">
        <v>23241</v>
      </c>
      <c r="L15372" t="s">
        <v>53988</v>
      </c>
      <c r="M15372" t="s">
        <v>53989</v>
      </c>
    </row>
    <row r="15373" spans="1:13">
      <c r="A15373" s="1" t="s">
        <v>17390</v>
      </c>
      <c r="B15373">
        <v>5.13110105987914E-5</v>
      </c>
      <c r="C15373" s="1">
        <v>2.1956559532035699E-5</v>
      </c>
      <c r="D15373">
        <v>0.85483870967741904</v>
      </c>
      <c r="E15373">
        <v>0.83333333333333304</v>
      </c>
      <c r="F15373">
        <v>0.92051282051282002</v>
      </c>
      <c r="G15373">
        <v>0.92105263157894701</v>
      </c>
      <c r="H15373">
        <v>0.84545454545454501</v>
      </c>
      <c r="I15373">
        <v>0.88034188034187999</v>
      </c>
      <c r="J15373" s="1">
        <v>0.95454545454545503</v>
      </c>
      <c r="K15373" t="s">
        <v>23238</v>
      </c>
      <c r="L15373" t="s">
        <v>53990</v>
      </c>
      <c r="M15373" t="s">
        <v>53991</v>
      </c>
    </row>
    <row r="15374" spans="1:13">
      <c r="A15374" s="1" t="s">
        <v>17391</v>
      </c>
      <c r="B15374">
        <v>7.62472117498937E-7</v>
      </c>
      <c r="C15374" s="1">
        <v>1.2001384410122001E-7</v>
      </c>
      <c r="D15374">
        <v>1</v>
      </c>
      <c r="E15374">
        <v>1</v>
      </c>
      <c r="F15374">
        <v>1</v>
      </c>
      <c r="G15374">
        <v>0.34146341463414598</v>
      </c>
      <c r="H15374">
        <v>0.99425287356321801</v>
      </c>
      <c r="I15374">
        <v>0.9140625</v>
      </c>
      <c r="J15374" s="1">
        <v>1</v>
      </c>
      <c r="K15374" t="s">
        <v>23241</v>
      </c>
      <c r="L15374" t="s">
        <v>53992</v>
      </c>
      <c r="M15374" t="s">
        <v>53993</v>
      </c>
    </row>
    <row r="15375" spans="1:13">
      <c r="A15375" s="1" t="s">
        <v>17392</v>
      </c>
      <c r="B15375">
        <v>4.9345869900841804E-7</v>
      </c>
      <c r="C15375" s="1">
        <v>6.0509840806861001E-6</v>
      </c>
      <c r="D15375">
        <v>0.85416666666666696</v>
      </c>
      <c r="E15375">
        <v>0.97619047619047605</v>
      </c>
      <c r="F15375">
        <v>0.99280575539568305</v>
      </c>
      <c r="G15375">
        <v>1</v>
      </c>
      <c r="H15375">
        <v>1</v>
      </c>
      <c r="I15375">
        <v>1</v>
      </c>
      <c r="J15375" s="1">
        <v>1</v>
      </c>
      <c r="K15375" t="s">
        <v>23239</v>
      </c>
      <c r="L15375" t="s">
        <v>53994</v>
      </c>
      <c r="M15375" t="s">
        <v>53995</v>
      </c>
    </row>
    <row r="15376" spans="1:13">
      <c r="A15376" s="1" t="s">
        <v>17393</v>
      </c>
      <c r="B15376">
        <v>3.8771926583956798E-5</v>
      </c>
      <c r="C15376" s="1">
        <v>3.5483903444723403E-5</v>
      </c>
      <c r="D15376">
        <v>7.8947368421052599E-2</v>
      </c>
      <c r="E15376">
        <v>0</v>
      </c>
      <c r="F15376">
        <v>3.4722222222222203E-2</v>
      </c>
      <c r="G15376">
        <v>3.4090909090909102E-2</v>
      </c>
      <c r="H15376">
        <v>4.4444444444444398E-2</v>
      </c>
      <c r="I15376">
        <v>0.119266055045872</v>
      </c>
      <c r="J15376" s="1" t="s">
        <v>23229</v>
      </c>
      <c r="K15376" t="s">
        <v>23241</v>
      </c>
      <c r="L15376" t="s">
        <v>53996</v>
      </c>
      <c r="M15376" t="s">
        <v>53997</v>
      </c>
    </row>
    <row r="15377" spans="1:13">
      <c r="A15377" s="1" t="s">
        <v>17394</v>
      </c>
      <c r="B15377">
        <v>1.60686050018891E-6</v>
      </c>
      <c r="C15377" s="1">
        <v>2.40484922974339E-6</v>
      </c>
      <c r="D15377">
        <v>0</v>
      </c>
      <c r="E15377">
        <v>5.31914893617021E-3</v>
      </c>
      <c r="F15377">
        <v>2.6178010471204199E-3</v>
      </c>
      <c r="G15377">
        <v>0.20689655172413801</v>
      </c>
      <c r="H15377">
        <v>3.09734513274336E-2</v>
      </c>
      <c r="I15377">
        <v>9.0163934426229497E-2</v>
      </c>
      <c r="J15377" s="1">
        <v>0</v>
      </c>
      <c r="K15377" t="s">
        <v>23241</v>
      </c>
      <c r="L15377" t="s">
        <v>53998</v>
      </c>
      <c r="M15377" t="s">
        <v>53999</v>
      </c>
    </row>
    <row r="15378" spans="1:13">
      <c r="A15378" s="1" t="s">
        <v>17395</v>
      </c>
      <c r="B15378">
        <v>0</v>
      </c>
      <c r="C15378" s="1">
        <v>0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 s="1">
        <v>0</v>
      </c>
      <c r="K15378" t="s">
        <v>23241</v>
      </c>
      <c r="L15378" t="s">
        <v>54000</v>
      </c>
      <c r="M15378" t="s">
        <v>54001</v>
      </c>
    </row>
    <row r="15379" spans="1:13">
      <c r="A15379" s="1" t="s">
        <v>17396</v>
      </c>
      <c r="B15379">
        <v>3.7010362466120802E-6</v>
      </c>
      <c r="C15379" s="1">
        <v>1.7493219736260699E-6</v>
      </c>
      <c r="D15379">
        <v>0.94230769230769196</v>
      </c>
      <c r="E15379">
        <v>0.97619047619047605</v>
      </c>
      <c r="F15379">
        <v>0.984375</v>
      </c>
      <c r="G15379">
        <v>1</v>
      </c>
      <c r="H15379">
        <v>0.98387096774193505</v>
      </c>
      <c r="I15379">
        <v>0.96666666666666701</v>
      </c>
      <c r="J15379" s="1">
        <v>1</v>
      </c>
      <c r="K15379" t="s">
        <v>23238</v>
      </c>
      <c r="L15379" t="s">
        <v>54002</v>
      </c>
      <c r="M15379" t="s">
        <v>54003</v>
      </c>
    </row>
    <row r="15380" spans="1:13">
      <c r="A15380" s="1" t="s">
        <v>17397</v>
      </c>
      <c r="B15380">
        <v>6.5949061192149601E-9</v>
      </c>
      <c r="C15380" s="1">
        <v>1.4246332140792201E-5</v>
      </c>
      <c r="D15380">
        <v>0</v>
      </c>
      <c r="E15380">
        <v>0</v>
      </c>
      <c r="F15380">
        <v>2.7173913043478299E-3</v>
      </c>
      <c r="G15380">
        <v>0.163636363636364</v>
      </c>
      <c r="H15380">
        <v>0</v>
      </c>
      <c r="I15380">
        <v>2.23214285714286E-2</v>
      </c>
      <c r="J15380" s="1">
        <v>0</v>
      </c>
      <c r="K15380" t="s">
        <v>23238</v>
      </c>
      <c r="L15380" t="s">
        <v>54004</v>
      </c>
      <c r="M15380" t="s">
        <v>54005</v>
      </c>
    </row>
    <row r="15381" spans="1:13">
      <c r="A15381" s="1" t="s">
        <v>17398</v>
      </c>
      <c r="B15381">
        <v>1.9900726822776799E-6</v>
      </c>
      <c r="C15381" s="1">
        <v>1.4894500442517399E-7</v>
      </c>
      <c r="D15381">
        <v>4.6875E-2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 s="1" t="s">
        <v>23229</v>
      </c>
      <c r="K15381" t="s">
        <v>23242</v>
      </c>
      <c r="L15381" t="s">
        <v>54006</v>
      </c>
      <c r="M15381" t="s">
        <v>54007</v>
      </c>
    </row>
    <row r="15382" spans="1:13">
      <c r="A15382" s="1" t="s">
        <v>17399</v>
      </c>
      <c r="B15382">
        <v>4.81088229421942E-6</v>
      </c>
      <c r="C15382" s="1">
        <v>9.4383480919894202E-7</v>
      </c>
      <c r="D15382">
        <v>0.97058823529411797</v>
      </c>
      <c r="E15382">
        <v>0.93877551020408201</v>
      </c>
      <c r="F15382">
        <v>0.97131147540983598</v>
      </c>
      <c r="G15382">
        <v>1</v>
      </c>
      <c r="H15382">
        <v>0.96721311475409799</v>
      </c>
      <c r="I15382">
        <v>0.99295774647887303</v>
      </c>
      <c r="J15382" s="1">
        <v>1</v>
      </c>
      <c r="K15382" t="s">
        <v>23240</v>
      </c>
      <c r="L15382" t="s">
        <v>54008</v>
      </c>
      <c r="M15382" t="s">
        <v>54009</v>
      </c>
    </row>
    <row r="15383" spans="1:13">
      <c r="A15383" s="1" t="s">
        <v>17400</v>
      </c>
      <c r="B15383">
        <v>6.11576652000452E-8</v>
      </c>
      <c r="C15383" s="1">
        <v>2.3981615043849699E-7</v>
      </c>
      <c r="D15383">
        <v>1</v>
      </c>
      <c r="E15383">
        <v>1</v>
      </c>
      <c r="F15383">
        <v>0.91752577319587603</v>
      </c>
      <c r="G15383">
        <v>0.97169811320754695</v>
      </c>
      <c r="H15383">
        <v>0.96464646464646497</v>
      </c>
      <c r="I15383">
        <v>0.98672566371681403</v>
      </c>
      <c r="J15383" s="1" t="s">
        <v>23229</v>
      </c>
      <c r="K15383" t="s">
        <v>23238</v>
      </c>
      <c r="L15383" t="s">
        <v>54010</v>
      </c>
      <c r="M15383" t="s">
        <v>54011</v>
      </c>
    </row>
    <row r="15384" spans="1:13">
      <c r="A15384" s="1" t="s">
        <v>17401</v>
      </c>
      <c r="B15384">
        <v>9.2192206198304905E-6</v>
      </c>
      <c r="C15384" s="1">
        <v>3.6961885405746097E-5</v>
      </c>
      <c r="D15384">
        <v>0.61111111111111105</v>
      </c>
      <c r="E15384">
        <v>0.64285714285714302</v>
      </c>
      <c r="F15384">
        <v>0.91401273885350298</v>
      </c>
      <c r="G15384">
        <v>0.61666666666666703</v>
      </c>
      <c r="H15384">
        <v>0.91764705882352904</v>
      </c>
      <c r="I15384">
        <v>0.75609756097560998</v>
      </c>
      <c r="J15384" s="1" t="s">
        <v>23229</v>
      </c>
      <c r="K15384" t="s">
        <v>23241</v>
      </c>
      <c r="L15384" t="s">
        <v>54012</v>
      </c>
      <c r="M15384" t="s">
        <v>54013</v>
      </c>
    </row>
    <row r="15385" spans="1:13">
      <c r="A15385" s="1" t="s">
        <v>17402</v>
      </c>
      <c r="B15385">
        <v>9.6369585924115499E-8</v>
      </c>
      <c r="C15385" s="1">
        <v>2.31362266165909E-5</v>
      </c>
      <c r="D15385">
        <v>0.82142857142857095</v>
      </c>
      <c r="E15385">
        <v>1</v>
      </c>
      <c r="F15385">
        <v>0.96153846153846201</v>
      </c>
      <c r="G15385">
        <v>1</v>
      </c>
      <c r="H15385">
        <v>1</v>
      </c>
      <c r="I15385">
        <v>1</v>
      </c>
      <c r="J15385" s="1" t="s">
        <v>23229</v>
      </c>
      <c r="K15385" t="s">
        <v>23239</v>
      </c>
      <c r="L15385" t="s">
        <v>54014</v>
      </c>
      <c r="M15385" t="s">
        <v>54015</v>
      </c>
    </row>
    <row r="15386" spans="1:13">
      <c r="A15386" s="1" t="s">
        <v>17403</v>
      </c>
      <c r="B15386">
        <v>2.3916270987385401E-8</v>
      </c>
      <c r="C15386" s="1">
        <v>8.6782762907976502E-7</v>
      </c>
      <c r="D15386">
        <v>0</v>
      </c>
      <c r="E15386">
        <v>5.31914893617021E-3</v>
      </c>
      <c r="F15386">
        <v>0</v>
      </c>
      <c r="G15386">
        <v>0</v>
      </c>
      <c r="H15386">
        <v>0</v>
      </c>
      <c r="I15386">
        <v>1.2E-2</v>
      </c>
      <c r="J15386" s="1">
        <v>0</v>
      </c>
      <c r="K15386" t="s">
        <v>23238</v>
      </c>
      <c r="L15386" t="s">
        <v>54016</v>
      </c>
      <c r="M15386" t="s">
        <v>54017</v>
      </c>
    </row>
    <row r="15387" spans="1:13">
      <c r="A15387" s="1" t="s">
        <v>17404</v>
      </c>
      <c r="B15387">
        <v>1.65707919882603E-4</v>
      </c>
      <c r="C15387" s="1">
        <v>5.3542651794204297E-4</v>
      </c>
      <c r="D15387">
        <v>0.46875</v>
      </c>
      <c r="E15387">
        <v>0.99431818181818199</v>
      </c>
      <c r="F15387">
        <v>0.114705882352941</v>
      </c>
      <c r="G15387">
        <v>0.95918367346938804</v>
      </c>
      <c r="H15387">
        <v>0.37623762376237602</v>
      </c>
      <c r="I15387">
        <v>0.77659574468085102</v>
      </c>
      <c r="J15387" s="1">
        <v>0.95</v>
      </c>
      <c r="K15387" t="s">
        <v>23241</v>
      </c>
      <c r="L15387" t="s">
        <v>54018</v>
      </c>
      <c r="M15387" t="s">
        <v>54019</v>
      </c>
    </row>
    <row r="15388" spans="1:13">
      <c r="A15388" s="1" t="s">
        <v>17405</v>
      </c>
      <c r="B15388">
        <v>3.4069120970783299E-6</v>
      </c>
      <c r="C15388" s="1">
        <v>4.0979957794873502E-6</v>
      </c>
      <c r="D15388">
        <v>1</v>
      </c>
      <c r="E15388">
        <v>1</v>
      </c>
      <c r="F15388">
        <v>0.99710982658959502</v>
      </c>
      <c r="G15388">
        <v>0.96153846153846201</v>
      </c>
      <c r="H15388">
        <v>1</v>
      </c>
      <c r="I15388">
        <v>0.90449438202247201</v>
      </c>
      <c r="J15388" s="1" t="s">
        <v>23229</v>
      </c>
      <c r="K15388" t="s">
        <v>23238</v>
      </c>
      <c r="L15388" t="s">
        <v>54020</v>
      </c>
      <c r="M15388" t="s">
        <v>54021</v>
      </c>
    </row>
    <row r="15389" spans="1:13">
      <c r="A15389" s="1" t="s">
        <v>17406</v>
      </c>
      <c r="B15389">
        <v>1.74603528506579E-6</v>
      </c>
      <c r="C15389" s="1">
        <v>1.1815489250083E-5</v>
      </c>
      <c r="D15389">
        <v>0</v>
      </c>
      <c r="E15389">
        <v>0</v>
      </c>
      <c r="F15389">
        <v>0.124338624338624</v>
      </c>
      <c r="G15389">
        <v>8.7719298245613996E-3</v>
      </c>
      <c r="H15389">
        <v>1.7857142857142901E-2</v>
      </c>
      <c r="I15389">
        <v>6.1983471074380202E-2</v>
      </c>
      <c r="J15389" s="1">
        <v>0</v>
      </c>
      <c r="K15389" t="s">
        <v>23241</v>
      </c>
      <c r="L15389" t="s">
        <v>54022</v>
      </c>
      <c r="M15389" t="s">
        <v>54023</v>
      </c>
    </row>
    <row r="15390" spans="1:13">
      <c r="A15390" s="1" t="s">
        <v>17407</v>
      </c>
      <c r="B15390">
        <v>1.4576521454632199E-4</v>
      </c>
      <c r="C15390" s="1">
        <v>6.3546266894615004E-4</v>
      </c>
      <c r="D15390">
        <v>0.83870967741935498</v>
      </c>
      <c r="E15390">
        <v>0.84375</v>
      </c>
      <c r="F15390">
        <v>0.98421052631578898</v>
      </c>
      <c r="G15390">
        <v>0.29310344827586199</v>
      </c>
      <c r="H15390">
        <v>0.91588785046729004</v>
      </c>
      <c r="I15390">
        <v>0.45762711864406802</v>
      </c>
      <c r="J15390" s="1">
        <v>1</v>
      </c>
      <c r="K15390" t="s">
        <v>23238</v>
      </c>
      <c r="L15390" t="s">
        <v>54024</v>
      </c>
      <c r="M15390" t="s">
        <v>54025</v>
      </c>
    </row>
    <row r="15391" spans="1:13">
      <c r="A15391" s="1" t="s">
        <v>17408</v>
      </c>
      <c r="B15391">
        <v>1.97589919889354E-6</v>
      </c>
      <c r="C15391" s="1">
        <v>2.1868038698493401E-7</v>
      </c>
      <c r="D15391">
        <v>1</v>
      </c>
      <c r="E15391">
        <v>1</v>
      </c>
      <c r="F15391">
        <v>0.98399999999999999</v>
      </c>
      <c r="G15391">
        <v>1</v>
      </c>
      <c r="H15391">
        <v>1</v>
      </c>
      <c r="I15391">
        <v>0.98701298701298701</v>
      </c>
      <c r="J15391" s="1">
        <v>1</v>
      </c>
      <c r="K15391" t="s">
        <v>23238</v>
      </c>
      <c r="L15391" t="s">
        <v>54026</v>
      </c>
      <c r="M15391" t="s">
        <v>54027</v>
      </c>
    </row>
    <row r="15392" spans="1:13">
      <c r="A15392" s="1" t="s">
        <v>17409</v>
      </c>
      <c r="B15392">
        <v>6.3039290351539104E-6</v>
      </c>
      <c r="C15392" s="1">
        <v>1.7051838696770199E-6</v>
      </c>
      <c r="D15392">
        <v>0.8125</v>
      </c>
      <c r="E15392">
        <v>0.52985074626865702</v>
      </c>
      <c r="F15392">
        <v>0.82240437158469903</v>
      </c>
      <c r="G15392">
        <v>0.94736842105263197</v>
      </c>
      <c r="H15392">
        <v>0.90697674418604601</v>
      </c>
      <c r="I15392">
        <v>0.66</v>
      </c>
      <c r="J15392" s="1" t="s">
        <v>23229</v>
      </c>
      <c r="K15392" t="s">
        <v>23239</v>
      </c>
      <c r="L15392" t="s">
        <v>54028</v>
      </c>
      <c r="M15392" t="s">
        <v>54029</v>
      </c>
    </row>
    <row r="15393" spans="1:13">
      <c r="A15393" s="1" t="s">
        <v>17410</v>
      </c>
      <c r="B15393">
        <v>1.49066423204728E-5</v>
      </c>
      <c r="C15393" s="1">
        <v>4.0458554036287402E-7</v>
      </c>
      <c r="D15393">
        <v>0.11111111111111099</v>
      </c>
      <c r="E15393">
        <v>0.33653846153846201</v>
      </c>
      <c r="F15393">
        <v>1.71232876712329E-2</v>
      </c>
      <c r="G15393">
        <v>1.38888888888889E-2</v>
      </c>
      <c r="H15393">
        <v>0</v>
      </c>
      <c r="I15393">
        <v>0.05</v>
      </c>
      <c r="J15393" s="1">
        <v>0</v>
      </c>
      <c r="K15393" t="s">
        <v>23242</v>
      </c>
      <c r="L15393" t="s">
        <v>54030</v>
      </c>
      <c r="M15393" t="s">
        <v>54031</v>
      </c>
    </row>
    <row r="15394" spans="1:13">
      <c r="A15394" s="1" t="s">
        <v>17411</v>
      </c>
      <c r="B15394">
        <v>6.17978295271564E-6</v>
      </c>
      <c r="C15394" s="1">
        <v>3.22713997217896E-6</v>
      </c>
      <c r="D15394">
        <v>0.12903225806451599</v>
      </c>
      <c r="E15394">
        <v>1.13636363636364E-2</v>
      </c>
      <c r="F15394">
        <v>0</v>
      </c>
      <c r="G15394">
        <v>0.5</v>
      </c>
      <c r="H15394">
        <v>6.3291139240506302E-3</v>
      </c>
      <c r="I15394">
        <v>3.7499999999999999E-2</v>
      </c>
      <c r="J15394" s="1">
        <v>0</v>
      </c>
      <c r="K15394" t="s">
        <v>23242</v>
      </c>
      <c r="L15394" t="s">
        <v>54032</v>
      </c>
      <c r="M15394" t="s">
        <v>54033</v>
      </c>
    </row>
    <row r="15395" spans="1:13">
      <c r="A15395" s="1" t="s">
        <v>17412</v>
      </c>
      <c r="B15395">
        <v>2.1642410117882601E-6</v>
      </c>
      <c r="C15395" s="1">
        <v>1.2494502743675599E-5</v>
      </c>
      <c r="D15395">
        <v>6.6666666666666693E-2</v>
      </c>
      <c r="E15395">
        <v>1.7647058823529401E-2</v>
      </c>
      <c r="F15395">
        <v>8.4269662921348295E-3</v>
      </c>
      <c r="G15395">
        <v>0</v>
      </c>
      <c r="H15395">
        <v>9.7701149425287404E-2</v>
      </c>
      <c r="I15395">
        <v>3.2258064516128997E-2</v>
      </c>
      <c r="J15395" s="1">
        <v>0</v>
      </c>
      <c r="K15395" t="s">
        <v>23241</v>
      </c>
      <c r="L15395" t="s">
        <v>54034</v>
      </c>
      <c r="M15395" t="s">
        <v>54035</v>
      </c>
    </row>
    <row r="15396" spans="1:13">
      <c r="A15396" s="1" t="s">
        <v>17413</v>
      </c>
      <c r="B15396">
        <v>8.2437814725842794E-6</v>
      </c>
      <c r="C15396" s="1">
        <v>2.2322093051948902E-6</v>
      </c>
      <c r="D15396">
        <v>0.78333333333333299</v>
      </c>
      <c r="E15396">
        <v>0.75555555555555598</v>
      </c>
      <c r="F15396">
        <v>0.98765432098765404</v>
      </c>
      <c r="G15396">
        <v>1</v>
      </c>
      <c r="H15396">
        <v>0.98275862068965503</v>
      </c>
      <c r="I15396">
        <v>0.98245614035087703</v>
      </c>
      <c r="J15396" s="1" t="s">
        <v>23229</v>
      </c>
      <c r="K15396" t="s">
        <v>23241</v>
      </c>
      <c r="L15396" t="s">
        <v>54036</v>
      </c>
      <c r="M15396" t="s">
        <v>54037</v>
      </c>
    </row>
    <row r="15397" spans="1:13">
      <c r="A15397" s="1" t="s">
        <v>17414</v>
      </c>
      <c r="B15397">
        <v>1.0844572885456499E-5</v>
      </c>
      <c r="C15397" s="1">
        <v>2.0724208545578099E-4</v>
      </c>
      <c r="D15397">
        <v>1</v>
      </c>
      <c r="E15397">
        <v>1</v>
      </c>
      <c r="F15397">
        <v>1</v>
      </c>
      <c r="G15397">
        <v>1</v>
      </c>
      <c r="H15397">
        <v>0.855932203389831</v>
      </c>
      <c r="I15397">
        <v>0.92424242424242398</v>
      </c>
      <c r="J15397" s="1" t="s">
        <v>23229</v>
      </c>
      <c r="K15397" t="s">
        <v>23239</v>
      </c>
      <c r="L15397" t="s">
        <v>54038</v>
      </c>
      <c r="M15397" t="s">
        <v>54039</v>
      </c>
    </row>
    <row r="15398" spans="1:13">
      <c r="A15398" s="1" t="s">
        <v>17415</v>
      </c>
      <c r="B15398">
        <v>2.38137363797635E-4</v>
      </c>
      <c r="C15398" s="1">
        <v>2.09084137413157E-5</v>
      </c>
      <c r="D15398">
        <v>1</v>
      </c>
      <c r="E15398">
        <v>0.66666666666666696</v>
      </c>
      <c r="F15398">
        <v>0.997435897435897</v>
      </c>
      <c r="G15398">
        <v>1</v>
      </c>
      <c r="H15398">
        <v>1</v>
      </c>
      <c r="I15398">
        <v>0.99576271186440701</v>
      </c>
      <c r="J15398" s="1">
        <v>1</v>
      </c>
      <c r="K15398" t="s">
        <v>23241</v>
      </c>
      <c r="L15398" t="s">
        <v>54040</v>
      </c>
      <c r="M15398" t="s">
        <v>54041</v>
      </c>
    </row>
    <row r="15399" spans="1:13">
      <c r="A15399" s="1" t="s">
        <v>17416</v>
      </c>
      <c r="B15399">
        <v>1.0149358336085401E-3</v>
      </c>
      <c r="C15399" s="1">
        <v>4.5388714102393699E-5</v>
      </c>
      <c r="D15399">
        <v>0.88709677419354804</v>
      </c>
      <c r="E15399">
        <v>0.55263157894736803</v>
      </c>
      <c r="F15399">
        <v>0.95779220779220797</v>
      </c>
      <c r="G15399">
        <v>0.97959183673469397</v>
      </c>
      <c r="H15399">
        <v>0.97029702970297005</v>
      </c>
      <c r="I15399">
        <v>0.94499999999999995</v>
      </c>
      <c r="J15399" s="1">
        <v>1</v>
      </c>
      <c r="K15399" t="s">
        <v>23240</v>
      </c>
      <c r="L15399" t="s">
        <v>54042</v>
      </c>
      <c r="M15399" t="s">
        <v>54043</v>
      </c>
    </row>
    <row r="15400" spans="1:13">
      <c r="A15400" s="1" t="s">
        <v>17417</v>
      </c>
      <c r="B15400">
        <v>5.0526135685692198E-5</v>
      </c>
      <c r="C15400" s="1">
        <v>6.7968223281105299E-5</v>
      </c>
      <c r="D15400">
        <v>1</v>
      </c>
      <c r="E15400">
        <v>0.99418604651162801</v>
      </c>
      <c r="F15400">
        <v>0.94736842105263197</v>
      </c>
      <c r="G15400">
        <v>1</v>
      </c>
      <c r="H15400">
        <v>1</v>
      </c>
      <c r="I15400">
        <v>0.69090909090909103</v>
      </c>
      <c r="J15400" s="1">
        <v>1</v>
      </c>
      <c r="K15400" t="s">
        <v>23242</v>
      </c>
      <c r="L15400" t="s">
        <v>54044</v>
      </c>
      <c r="M15400" t="s">
        <v>54045</v>
      </c>
    </row>
    <row r="15401" spans="1:13">
      <c r="A15401" s="1" t="s">
        <v>17418</v>
      </c>
      <c r="B15401">
        <v>2.3374662754124401E-5</v>
      </c>
      <c r="C15401" s="1">
        <v>4.4310587928499302E-5</v>
      </c>
      <c r="D15401">
        <v>0</v>
      </c>
      <c r="E15401">
        <v>0</v>
      </c>
      <c r="F15401">
        <v>8.7719298245614002E-2</v>
      </c>
      <c r="G15401">
        <v>0</v>
      </c>
      <c r="H15401">
        <v>0</v>
      </c>
      <c r="I15401">
        <v>0</v>
      </c>
      <c r="J15401" s="1">
        <v>0</v>
      </c>
      <c r="K15401" t="s">
        <v>23238</v>
      </c>
      <c r="L15401" t="s">
        <v>54046</v>
      </c>
      <c r="M15401" t="s">
        <v>54047</v>
      </c>
    </row>
    <row r="15402" spans="1:13">
      <c r="A15402" s="1" t="s">
        <v>17419</v>
      </c>
      <c r="B15402">
        <v>1.7848685147602599E-5</v>
      </c>
      <c r="C15402" s="1">
        <v>2.3538645986011201E-5</v>
      </c>
      <c r="D15402">
        <v>0.33333333333333298</v>
      </c>
      <c r="E15402">
        <v>4.0697674418604703E-2</v>
      </c>
      <c r="F15402">
        <v>0.37755102040816302</v>
      </c>
      <c r="G15402">
        <v>0.30434782608695699</v>
      </c>
      <c r="H15402">
        <v>0.163793103448276</v>
      </c>
      <c r="I15402">
        <v>0.24657534246575299</v>
      </c>
      <c r="J15402" s="1">
        <v>0</v>
      </c>
      <c r="K15402" t="s">
        <v>23241</v>
      </c>
      <c r="L15402" t="s">
        <v>54048</v>
      </c>
      <c r="M15402" t="s">
        <v>54049</v>
      </c>
    </row>
    <row r="15403" spans="1:13">
      <c r="A15403" s="1" t="s">
        <v>17420</v>
      </c>
      <c r="B15403">
        <v>2.6563866283211499E-5</v>
      </c>
      <c r="C15403" s="1">
        <v>6.2838009315875794E-8</v>
      </c>
      <c r="D15403">
        <v>0.931034482758621</v>
      </c>
      <c r="E15403">
        <v>1</v>
      </c>
      <c r="F15403">
        <v>1</v>
      </c>
      <c r="G15403">
        <v>0.97959183673469397</v>
      </c>
      <c r="H15403">
        <v>1</v>
      </c>
      <c r="I15403">
        <v>0.980582524271845</v>
      </c>
      <c r="J15403" s="1">
        <v>1</v>
      </c>
      <c r="K15403" t="s">
        <v>23238</v>
      </c>
      <c r="L15403" t="s">
        <v>54050</v>
      </c>
      <c r="M15403" t="s">
        <v>54051</v>
      </c>
    </row>
    <row r="15404" spans="1:13">
      <c r="A15404" s="1" t="s">
        <v>17421</v>
      </c>
      <c r="B15404">
        <v>6.7028302860941301E-7</v>
      </c>
      <c r="C15404" s="1">
        <v>6.0656913510376496E-6</v>
      </c>
      <c r="D15404">
        <v>0.96428571428571397</v>
      </c>
      <c r="E15404">
        <v>0.99390243902439002</v>
      </c>
      <c r="F15404">
        <v>1</v>
      </c>
      <c r="G15404">
        <v>0.375</v>
      </c>
      <c r="H15404">
        <v>1</v>
      </c>
      <c r="I15404">
        <v>0.91666666666666696</v>
      </c>
      <c r="J15404" s="1">
        <v>1</v>
      </c>
      <c r="K15404" t="s">
        <v>23240</v>
      </c>
      <c r="L15404" t="s">
        <v>54052</v>
      </c>
      <c r="M15404" t="s">
        <v>54053</v>
      </c>
    </row>
    <row r="15405" spans="1:13">
      <c r="A15405" s="1" t="s">
        <v>17422</v>
      </c>
      <c r="B15405">
        <v>9.8257778863042102E-7</v>
      </c>
      <c r="C15405" s="1">
        <v>9.8243665146999505E-6</v>
      </c>
      <c r="D15405">
        <v>1</v>
      </c>
      <c r="E15405">
        <v>1</v>
      </c>
      <c r="F15405">
        <v>1</v>
      </c>
      <c r="G15405">
        <v>0.66666666666666696</v>
      </c>
      <c r="H15405">
        <v>1</v>
      </c>
      <c r="I15405">
        <v>1</v>
      </c>
      <c r="J15405" s="1">
        <v>1</v>
      </c>
      <c r="K15405" t="s">
        <v>23242</v>
      </c>
      <c r="L15405" t="s">
        <v>54054</v>
      </c>
      <c r="M15405" t="s">
        <v>54055</v>
      </c>
    </row>
    <row r="15406" spans="1:13">
      <c r="A15406" s="1" t="s">
        <v>17423</v>
      </c>
      <c r="B15406">
        <v>9.6980422610363903E-7</v>
      </c>
      <c r="C15406" s="1">
        <v>4.2723102742508102E-6</v>
      </c>
      <c r="D15406">
        <v>0</v>
      </c>
      <c r="E15406">
        <v>0</v>
      </c>
      <c r="F15406">
        <v>4.3859649122806998E-3</v>
      </c>
      <c r="G15406">
        <v>0.41666666666666702</v>
      </c>
      <c r="H15406">
        <v>0</v>
      </c>
      <c r="I15406">
        <v>1.5151515151515201E-2</v>
      </c>
      <c r="J15406" s="1" t="s">
        <v>23229</v>
      </c>
      <c r="K15406" t="s">
        <v>23242</v>
      </c>
      <c r="L15406" t="s">
        <v>54056</v>
      </c>
      <c r="M15406" t="s">
        <v>54057</v>
      </c>
    </row>
    <row r="15407" spans="1:13">
      <c r="A15407" s="1" t="s">
        <v>17424</v>
      </c>
      <c r="B15407">
        <v>1.7522751328827199E-4</v>
      </c>
      <c r="C15407" s="1">
        <v>1.2294319772279699E-4</v>
      </c>
      <c r="D15407">
        <v>0.328125</v>
      </c>
      <c r="E15407">
        <v>7.4468085106383003E-2</v>
      </c>
      <c r="F15407">
        <v>0.43193717277486898</v>
      </c>
      <c r="G15407">
        <v>0.22093023255814001</v>
      </c>
      <c r="H15407">
        <v>0.20873786407767</v>
      </c>
      <c r="I15407">
        <v>0.28125</v>
      </c>
      <c r="J15407" s="1">
        <v>0</v>
      </c>
      <c r="K15407" t="s">
        <v>23241</v>
      </c>
      <c r="L15407" t="s">
        <v>54058</v>
      </c>
      <c r="M15407" t="s">
        <v>54059</v>
      </c>
    </row>
    <row r="15408" spans="1:13">
      <c r="A15408" s="1" t="s">
        <v>17425</v>
      </c>
      <c r="B15408">
        <v>8.7810360556161101E-5</v>
      </c>
      <c r="C15408" s="1">
        <v>3.28296994191237E-6</v>
      </c>
      <c r="D15408">
        <v>0.98387096774193505</v>
      </c>
      <c r="E15408">
        <v>1</v>
      </c>
      <c r="F15408">
        <v>0.80523255813953498</v>
      </c>
      <c r="G15408">
        <v>1</v>
      </c>
      <c r="H15408">
        <v>0.90625</v>
      </c>
      <c r="I15408">
        <v>0.97368421052631604</v>
      </c>
      <c r="J15408" s="1">
        <v>1</v>
      </c>
      <c r="K15408" t="s">
        <v>23241</v>
      </c>
      <c r="L15408" t="s">
        <v>54060</v>
      </c>
      <c r="M15408" t="s">
        <v>54061</v>
      </c>
    </row>
    <row r="15409" spans="1:13">
      <c r="A15409" s="1" t="s">
        <v>17426</v>
      </c>
      <c r="B15409">
        <v>8.4130940700678306E-5</v>
      </c>
      <c r="C15409" s="1">
        <v>5.9855955854611903E-6</v>
      </c>
      <c r="D15409">
        <v>0.94642857142857095</v>
      </c>
      <c r="E15409">
        <v>0.75409836065573799</v>
      </c>
      <c r="F15409">
        <v>0.99425287356321801</v>
      </c>
      <c r="G15409">
        <v>0.89655172413793105</v>
      </c>
      <c r="H15409">
        <v>0.99315068493150704</v>
      </c>
      <c r="I15409">
        <v>0.86538461538461497</v>
      </c>
      <c r="J15409" s="1">
        <v>1</v>
      </c>
      <c r="K15409" t="s">
        <v>23240</v>
      </c>
      <c r="L15409" t="s">
        <v>54062</v>
      </c>
      <c r="M15409" t="s">
        <v>54063</v>
      </c>
    </row>
    <row r="15410" spans="1:13">
      <c r="A15410" s="1" t="s">
        <v>17427</v>
      </c>
      <c r="B15410">
        <v>3.0500739809648502E-4</v>
      </c>
      <c r="C15410" s="1">
        <v>1.3191291750656401E-5</v>
      </c>
      <c r="D15410">
        <v>1</v>
      </c>
      <c r="E15410">
        <v>1</v>
      </c>
      <c r="F15410">
        <v>0.54901960784313697</v>
      </c>
      <c r="G15410">
        <v>0.25</v>
      </c>
      <c r="H15410">
        <v>0.44059405940594099</v>
      </c>
      <c r="I15410">
        <v>0.59638554216867501</v>
      </c>
      <c r="J15410" s="1" t="s">
        <v>23229</v>
      </c>
      <c r="K15410" t="s">
        <v>23239</v>
      </c>
      <c r="L15410" t="s">
        <v>54064</v>
      </c>
      <c r="M15410" t="s">
        <v>54065</v>
      </c>
    </row>
    <row r="15411" spans="1:13">
      <c r="A15411" s="1" t="s">
        <v>17428</v>
      </c>
      <c r="B15411">
        <v>1.0192441208392001E-6</v>
      </c>
      <c r="C15411" s="1">
        <v>4.8992307602369101E-7</v>
      </c>
      <c r="D15411">
        <v>1</v>
      </c>
      <c r="E15411">
        <v>1</v>
      </c>
      <c r="F15411">
        <v>0.99695121951219501</v>
      </c>
      <c r="G15411">
        <v>1</v>
      </c>
      <c r="H15411">
        <v>0.993670886075949</v>
      </c>
      <c r="I15411">
        <v>1</v>
      </c>
      <c r="J15411" s="1">
        <v>1</v>
      </c>
      <c r="K15411" t="s">
        <v>23237</v>
      </c>
      <c r="L15411" t="s">
        <v>54066</v>
      </c>
      <c r="M15411" t="s">
        <v>54067</v>
      </c>
    </row>
    <row r="15412" spans="1:13">
      <c r="A15412" s="1" t="s">
        <v>17429</v>
      </c>
      <c r="B15412">
        <v>4.68604254328582E-7</v>
      </c>
      <c r="C15412" s="1">
        <v>4.3180628354735699E-7</v>
      </c>
      <c r="D15412">
        <v>1</v>
      </c>
      <c r="E15412">
        <v>1</v>
      </c>
      <c r="F15412">
        <v>1</v>
      </c>
      <c r="G15412">
        <v>1</v>
      </c>
      <c r="H15412">
        <v>0.99090909090909096</v>
      </c>
      <c r="I15412">
        <v>1</v>
      </c>
      <c r="J15412" s="1">
        <v>1</v>
      </c>
      <c r="K15412" t="s">
        <v>23241</v>
      </c>
      <c r="L15412" t="s">
        <v>54068</v>
      </c>
      <c r="M15412" t="s">
        <v>54069</v>
      </c>
    </row>
    <row r="15413" spans="1:13">
      <c r="A15413" s="1" t="s">
        <v>17430</v>
      </c>
      <c r="B15413">
        <v>4.8404892421818305E-7</v>
      </c>
      <c r="C15413" s="1">
        <v>2.02679462715634E-5</v>
      </c>
      <c r="D15413">
        <v>3.2258064516128997E-2</v>
      </c>
      <c r="E15413">
        <v>5.3763440860215101E-3</v>
      </c>
      <c r="F15413">
        <v>0</v>
      </c>
      <c r="G15413">
        <v>0.32407407407407401</v>
      </c>
      <c r="H15413">
        <v>8.9285714285714298E-3</v>
      </c>
      <c r="I15413">
        <v>0.123893805309735</v>
      </c>
      <c r="J15413" s="1">
        <v>4.5454545454545497E-2</v>
      </c>
      <c r="K15413" t="s">
        <v>23238</v>
      </c>
      <c r="L15413" t="s">
        <v>54070</v>
      </c>
      <c r="M15413" t="s">
        <v>54071</v>
      </c>
    </row>
    <row r="15414" spans="1:13">
      <c r="A15414" s="1" t="s">
        <v>17431</v>
      </c>
      <c r="B15414">
        <v>6.3938498989223395E-7</v>
      </c>
      <c r="C15414" s="1">
        <v>3.2231980696118199E-6</v>
      </c>
      <c r="D15414">
        <v>0.05</v>
      </c>
      <c r="E15414">
        <v>9.2592592592592605E-3</v>
      </c>
      <c r="F15414">
        <v>3.2258064516128997E-2</v>
      </c>
      <c r="G15414">
        <v>0</v>
      </c>
      <c r="H15414">
        <v>0</v>
      </c>
      <c r="I15414">
        <v>0</v>
      </c>
      <c r="J15414" s="1">
        <v>0</v>
      </c>
      <c r="K15414" t="s">
        <v>23238</v>
      </c>
      <c r="L15414" t="s">
        <v>54072</v>
      </c>
      <c r="M15414" t="s">
        <v>54073</v>
      </c>
    </row>
    <row r="15415" spans="1:13">
      <c r="A15415" s="1" t="s">
        <v>17432</v>
      </c>
      <c r="B15415">
        <v>7.86797160402646E-8</v>
      </c>
      <c r="C15415" s="1">
        <v>1.6866609581478401E-5</v>
      </c>
      <c r="D15415">
        <v>1</v>
      </c>
      <c r="E15415">
        <v>1</v>
      </c>
      <c r="F15415">
        <v>1</v>
      </c>
      <c r="G15415">
        <v>0.146341463414634</v>
      </c>
      <c r="H15415">
        <v>0.87777777777777799</v>
      </c>
      <c r="I15415">
        <v>0.6953125</v>
      </c>
      <c r="J15415" s="1">
        <v>1</v>
      </c>
      <c r="K15415" t="s">
        <v>23239</v>
      </c>
      <c r="L15415" t="s">
        <v>54074</v>
      </c>
      <c r="M15415" t="s">
        <v>54075</v>
      </c>
    </row>
    <row r="15416" spans="1:13">
      <c r="A15416" s="1" t="s">
        <v>17433</v>
      </c>
      <c r="B15416">
        <v>3.66041247459764E-4</v>
      </c>
      <c r="C15416" s="1">
        <v>2.0210541553663301E-5</v>
      </c>
      <c r="D15416">
        <v>0.5</v>
      </c>
      <c r="E15416">
        <v>0.71250000000000002</v>
      </c>
      <c r="F15416">
        <v>2.7777777777777801E-2</v>
      </c>
      <c r="G15416">
        <v>0.30952380952380998</v>
      </c>
      <c r="H15416">
        <v>5.5555555555555601E-2</v>
      </c>
      <c r="I15416">
        <v>0.154411764705882</v>
      </c>
      <c r="J15416" s="1">
        <v>0</v>
      </c>
      <c r="K15416" t="s">
        <v>23241</v>
      </c>
      <c r="L15416" t="s">
        <v>54076</v>
      </c>
      <c r="M15416" t="s">
        <v>54077</v>
      </c>
    </row>
    <row r="15417" spans="1:13">
      <c r="A15417" s="1" t="s">
        <v>17434</v>
      </c>
      <c r="B15417">
        <v>1.06043303960435E-5</v>
      </c>
      <c r="C15417" s="1">
        <v>1.0184185891813299E-6</v>
      </c>
      <c r="D15417">
        <v>0</v>
      </c>
      <c r="E15417">
        <v>3.7634408602150497E-2</v>
      </c>
      <c r="F15417">
        <v>0</v>
      </c>
      <c r="G15417">
        <v>0</v>
      </c>
      <c r="H15417">
        <v>0</v>
      </c>
      <c r="I15417">
        <v>0</v>
      </c>
      <c r="J15417" s="1">
        <v>0</v>
      </c>
      <c r="K15417" t="s">
        <v>23242</v>
      </c>
      <c r="L15417" t="s">
        <v>54078</v>
      </c>
      <c r="M15417" t="s">
        <v>54079</v>
      </c>
    </row>
    <row r="15418" spans="1:13">
      <c r="A15418" s="1" t="s">
        <v>17435</v>
      </c>
      <c r="B15418">
        <v>4.7640545823681003E-5</v>
      </c>
      <c r="C15418" s="1">
        <v>1.17342002636038E-4</v>
      </c>
      <c r="D15418">
        <v>0.4375</v>
      </c>
      <c r="E15418">
        <v>0.123287671232877</v>
      </c>
      <c r="F15418">
        <v>0.76515151515151503</v>
      </c>
      <c r="G15418">
        <v>0.5</v>
      </c>
      <c r="H15418">
        <v>0.80666666666666698</v>
      </c>
      <c r="I15418">
        <v>0.34090909090909099</v>
      </c>
      <c r="J15418" s="1" t="s">
        <v>23229</v>
      </c>
      <c r="K15418" t="s">
        <v>23239</v>
      </c>
      <c r="L15418" t="s">
        <v>54080</v>
      </c>
      <c r="M15418" t="s">
        <v>54081</v>
      </c>
    </row>
    <row r="15419" spans="1:13">
      <c r="A15419" s="1" t="s">
        <v>17436</v>
      </c>
      <c r="B15419">
        <v>1.48399999665757E-6</v>
      </c>
      <c r="C15419" s="1">
        <v>2.96549694042085E-8</v>
      </c>
      <c r="D15419">
        <v>1</v>
      </c>
      <c r="E15419">
        <v>0.99456521739130399</v>
      </c>
      <c r="F15419">
        <v>0.99740932642487001</v>
      </c>
      <c r="G15419">
        <v>1</v>
      </c>
      <c r="H15419">
        <v>0.99541284403669705</v>
      </c>
      <c r="I15419">
        <v>0.995798319327731</v>
      </c>
      <c r="J15419" s="1">
        <v>0.72727272727272696</v>
      </c>
      <c r="K15419" t="s">
        <v>23238</v>
      </c>
      <c r="L15419" t="s">
        <v>54082</v>
      </c>
      <c r="M15419" t="s">
        <v>54083</v>
      </c>
    </row>
    <row r="15420" spans="1:13">
      <c r="A15420" s="1" t="s">
        <v>17437</v>
      </c>
      <c r="B15420">
        <v>5.9079852594453604E-7</v>
      </c>
      <c r="C15420" s="1">
        <v>8.5530823842349902E-7</v>
      </c>
      <c r="D15420">
        <v>2.1739130434782601E-2</v>
      </c>
      <c r="E15420">
        <v>0</v>
      </c>
      <c r="F15420">
        <v>0</v>
      </c>
      <c r="G15420">
        <v>0.02</v>
      </c>
      <c r="H15420">
        <v>1.0869565217391301E-2</v>
      </c>
      <c r="I15420">
        <v>0</v>
      </c>
      <c r="J15420" s="1">
        <v>0.27272727272727298</v>
      </c>
      <c r="K15420" t="s">
        <v>23242</v>
      </c>
      <c r="L15420" t="s">
        <v>54084</v>
      </c>
      <c r="M15420" t="s">
        <v>54085</v>
      </c>
    </row>
    <row r="15421" spans="1:13">
      <c r="A15421" s="1" t="s">
        <v>17438</v>
      </c>
      <c r="B15421">
        <v>2.6335086737948602E-5</v>
      </c>
      <c r="C15421" s="1">
        <v>3.2226675833799602E-5</v>
      </c>
      <c r="D15421">
        <v>0.104166666666667</v>
      </c>
      <c r="E15421">
        <v>0.15384615384615399</v>
      </c>
      <c r="F15421">
        <v>1.3605442176870699E-2</v>
      </c>
      <c r="G15421">
        <v>0.42391304347826098</v>
      </c>
      <c r="H15421">
        <v>4.3209876543209902E-2</v>
      </c>
      <c r="I15421">
        <v>0.29464285714285698</v>
      </c>
      <c r="J15421" s="1">
        <v>0</v>
      </c>
      <c r="K15421" t="s">
        <v>23238</v>
      </c>
      <c r="L15421" t="s">
        <v>54086</v>
      </c>
      <c r="M15421" t="s">
        <v>54087</v>
      </c>
    </row>
    <row r="15422" spans="1:13">
      <c r="A15422" s="1" t="s">
        <v>17439</v>
      </c>
      <c r="B15422">
        <v>2.11307511384005E-6</v>
      </c>
      <c r="C15422" s="1">
        <v>3.2132911960047898E-7</v>
      </c>
      <c r="D15422">
        <v>0.91666666666666674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 s="1">
        <v>1</v>
      </c>
      <c r="K15422" t="s">
        <v>23244</v>
      </c>
      <c r="L15422" t="s">
        <v>54088</v>
      </c>
      <c r="M15422" t="s">
        <v>54089</v>
      </c>
    </row>
    <row r="15423" spans="1:13">
      <c r="A15423" s="1" t="s">
        <v>17440</v>
      </c>
      <c r="B15423">
        <v>3.3015464381189001E-5</v>
      </c>
      <c r="C15423" s="1">
        <v>2.4404374487587601E-4</v>
      </c>
      <c r="D15423">
        <v>0.41379310344827602</v>
      </c>
      <c r="E15423">
        <v>0.42134831460674199</v>
      </c>
      <c r="F15423">
        <v>0.90052356020942403</v>
      </c>
      <c r="G15423">
        <v>0.34615384615384598</v>
      </c>
      <c r="H15423">
        <v>0.83185840707964598</v>
      </c>
      <c r="I15423">
        <v>0.662337662337662</v>
      </c>
      <c r="J15423" s="1">
        <v>1</v>
      </c>
      <c r="K15423" t="s">
        <v>23239</v>
      </c>
      <c r="L15423" t="s">
        <v>54090</v>
      </c>
      <c r="M15423" t="s">
        <v>54091</v>
      </c>
    </row>
    <row r="15424" spans="1:13">
      <c r="A15424" s="1" t="s">
        <v>17441</v>
      </c>
      <c r="B15424">
        <v>1.7791580220126E-5</v>
      </c>
      <c r="C15424" s="1">
        <v>1.74156612385112E-5</v>
      </c>
      <c r="D15424">
        <v>0.92307692307692302</v>
      </c>
      <c r="E15424">
        <v>0.98295454545454497</v>
      </c>
      <c r="F15424">
        <v>0.89428571428571402</v>
      </c>
      <c r="G15424">
        <v>1</v>
      </c>
      <c r="H15424">
        <v>0.993670886075949</v>
      </c>
      <c r="I15424">
        <v>1</v>
      </c>
      <c r="J15424" s="1">
        <v>1</v>
      </c>
      <c r="K15424" t="s">
        <v>23241</v>
      </c>
      <c r="L15424" t="s">
        <v>54092</v>
      </c>
      <c r="M15424" t="s">
        <v>54093</v>
      </c>
    </row>
    <row r="15425" spans="1:13">
      <c r="A15425" s="1" t="s">
        <v>17442</v>
      </c>
      <c r="B15425">
        <v>8.3369836285090806E-6</v>
      </c>
      <c r="C15425" s="1">
        <v>8.7600327678378892E-6</v>
      </c>
      <c r="D15425">
        <v>0.82142857142857095</v>
      </c>
      <c r="E15425">
        <v>0.727848101265823</v>
      </c>
      <c r="F15425">
        <v>0.31481481481481499</v>
      </c>
      <c r="G15425">
        <v>0.41304347826087001</v>
      </c>
      <c r="H15425">
        <v>0.61224489795918402</v>
      </c>
      <c r="I15425">
        <v>0.592592592592593</v>
      </c>
      <c r="J15425" s="1">
        <v>0.63636363636363602</v>
      </c>
      <c r="K15425" t="s">
        <v>23238</v>
      </c>
      <c r="L15425" t="s">
        <v>54094</v>
      </c>
      <c r="M15425" t="s">
        <v>54095</v>
      </c>
    </row>
    <row r="15426" spans="1:13">
      <c r="A15426" s="1" t="s">
        <v>17443</v>
      </c>
      <c r="B15426">
        <v>1.3548417194837301E-5</v>
      </c>
      <c r="C15426" s="1">
        <v>2.9652976586015599E-7</v>
      </c>
      <c r="D15426">
        <v>1</v>
      </c>
      <c r="E15426">
        <v>1</v>
      </c>
      <c r="F15426">
        <v>0.90789473684210498</v>
      </c>
      <c r="G15426">
        <v>1</v>
      </c>
      <c r="H15426">
        <v>0.86538461538461497</v>
      </c>
      <c r="I15426">
        <v>0.90099009900990101</v>
      </c>
      <c r="J15426" s="1">
        <v>1</v>
      </c>
      <c r="K15426" t="s">
        <v>23238</v>
      </c>
      <c r="L15426" t="s">
        <v>54096</v>
      </c>
      <c r="M15426" t="s">
        <v>54097</v>
      </c>
    </row>
    <row r="15427" spans="1:13">
      <c r="A15427" s="1" t="s">
        <v>17444</v>
      </c>
      <c r="B15427">
        <v>4.6027125815351001E-5</v>
      </c>
      <c r="C15427" s="1">
        <v>1.6558932721949001E-4</v>
      </c>
      <c r="D15427">
        <v>0.86206896551724099</v>
      </c>
      <c r="E15427">
        <v>0.96753246753246802</v>
      </c>
      <c r="F15427">
        <v>0.73655913978494603</v>
      </c>
      <c r="G15427">
        <v>0.875</v>
      </c>
      <c r="H15427">
        <v>0.83333333333333304</v>
      </c>
      <c r="I15427">
        <v>0.62871287128712905</v>
      </c>
      <c r="J15427" s="1">
        <v>1</v>
      </c>
      <c r="K15427" t="s">
        <v>23237</v>
      </c>
      <c r="L15427" t="s">
        <v>54098</v>
      </c>
      <c r="M15427" t="s">
        <v>54099</v>
      </c>
    </row>
    <row r="15428" spans="1:13">
      <c r="A15428" s="1" t="s">
        <v>17445</v>
      </c>
      <c r="B15428">
        <v>9.3239832478334297E-7</v>
      </c>
      <c r="C15428" s="1">
        <v>6.0214965703106306E-8</v>
      </c>
      <c r="D15428">
        <v>0</v>
      </c>
      <c r="E15428">
        <v>0</v>
      </c>
      <c r="F15428">
        <v>0</v>
      </c>
      <c r="G15428">
        <v>8.6206896551724102E-3</v>
      </c>
      <c r="H15428">
        <v>8.7719298245613996E-3</v>
      </c>
      <c r="I15428">
        <v>8.0645161290322596E-3</v>
      </c>
      <c r="J15428" s="1">
        <v>0.63636363636363602</v>
      </c>
      <c r="K15428" t="s">
        <v>23241</v>
      </c>
      <c r="L15428" t="s">
        <v>54100</v>
      </c>
      <c r="M15428" t="s">
        <v>54101</v>
      </c>
    </row>
    <row r="15429" spans="1:13">
      <c r="A15429" s="1" t="s">
        <v>17446</v>
      </c>
      <c r="B15429">
        <v>1.01810351671109E-6</v>
      </c>
      <c r="C15429" s="1">
        <v>3.00757642883786E-5</v>
      </c>
      <c r="D15429">
        <v>1</v>
      </c>
      <c r="E15429">
        <v>0.99382716049382702</v>
      </c>
      <c r="F15429">
        <v>0.97191011235955105</v>
      </c>
      <c r="G15429">
        <v>1</v>
      </c>
      <c r="H15429">
        <v>0.63571428571428601</v>
      </c>
      <c r="I15429">
        <v>0.97222222222222199</v>
      </c>
      <c r="J15429" s="1">
        <v>1</v>
      </c>
      <c r="K15429" t="s">
        <v>23241</v>
      </c>
      <c r="L15429" t="s">
        <v>54102</v>
      </c>
      <c r="M15429" t="s">
        <v>54103</v>
      </c>
    </row>
    <row r="15430" spans="1:13">
      <c r="A15430" s="1" t="s">
        <v>17447</v>
      </c>
      <c r="B15430">
        <v>1.14647743954276E-5</v>
      </c>
      <c r="C15430" s="1">
        <v>4.38436472008483E-5</v>
      </c>
      <c r="D15430">
        <v>1</v>
      </c>
      <c r="E15430">
        <v>1</v>
      </c>
      <c r="F15430">
        <v>1</v>
      </c>
      <c r="G15430">
        <v>0.87931034482758597</v>
      </c>
      <c r="H15430">
        <v>0.97787610619469001</v>
      </c>
      <c r="I15430">
        <v>0.83599999999999997</v>
      </c>
      <c r="J15430" s="1">
        <v>1</v>
      </c>
      <c r="K15430" t="s">
        <v>23238</v>
      </c>
      <c r="L15430" t="s">
        <v>54104</v>
      </c>
      <c r="M15430" t="s">
        <v>54105</v>
      </c>
    </row>
    <row r="15431" spans="1:13">
      <c r="A15431" s="1" t="s">
        <v>17448</v>
      </c>
      <c r="B15431">
        <v>4.0845202183665599E-8</v>
      </c>
      <c r="C15431" s="1">
        <v>4.2610585016491397E-6</v>
      </c>
      <c r="D15431">
        <v>1</v>
      </c>
      <c r="E15431">
        <v>1</v>
      </c>
      <c r="F15431">
        <v>1</v>
      </c>
      <c r="G15431">
        <v>0.66666666666666696</v>
      </c>
      <c r="H15431">
        <v>0.917721518987342</v>
      </c>
      <c r="I15431">
        <v>1</v>
      </c>
      <c r="J15431" s="1" t="s">
        <v>23229</v>
      </c>
      <c r="K15431" t="s">
        <v>23239</v>
      </c>
      <c r="L15431" t="s">
        <v>54106</v>
      </c>
      <c r="M15431" t="s">
        <v>54107</v>
      </c>
    </row>
    <row r="15432" spans="1:13">
      <c r="A15432" s="1" t="s">
        <v>17449</v>
      </c>
      <c r="B15432">
        <v>1.08354275336967E-4</v>
      </c>
      <c r="C15432" s="1">
        <v>2.6576019797968698E-7</v>
      </c>
      <c r="D15432">
        <v>0.64</v>
      </c>
      <c r="E15432">
        <v>0.82954545454545503</v>
      </c>
      <c r="F15432">
        <v>0.88235294117647101</v>
      </c>
      <c r="G15432">
        <v>0.89772727272727304</v>
      </c>
      <c r="H15432">
        <v>0.967741935483871</v>
      </c>
      <c r="I15432">
        <v>0.79411764705882304</v>
      </c>
      <c r="J15432" s="1">
        <v>0.88888888888888895</v>
      </c>
      <c r="K15432" t="s">
        <v>23238</v>
      </c>
      <c r="L15432" t="s">
        <v>54108</v>
      </c>
      <c r="M15432" t="s">
        <v>54109</v>
      </c>
    </row>
    <row r="15433" spans="1:13">
      <c r="A15433" s="1" t="s">
        <v>17450</v>
      </c>
      <c r="B15433">
        <v>1.00844076725856E-7</v>
      </c>
      <c r="C15433" s="1">
        <v>4.4678146637395398E-9</v>
      </c>
      <c r="D15433">
        <v>0</v>
      </c>
      <c r="E15433">
        <v>0</v>
      </c>
      <c r="F15433">
        <v>8.3333333333333297E-3</v>
      </c>
      <c r="G15433">
        <v>0</v>
      </c>
      <c r="H15433">
        <v>0</v>
      </c>
      <c r="I15433">
        <v>0</v>
      </c>
      <c r="J15433" s="1">
        <v>0.3</v>
      </c>
      <c r="K15433" t="s">
        <v>23242</v>
      </c>
      <c r="L15433" t="s">
        <v>54110</v>
      </c>
      <c r="M15433" t="s">
        <v>54111</v>
      </c>
    </row>
    <row r="15434" spans="1:13">
      <c r="A15434" s="1" t="s">
        <v>17451</v>
      </c>
      <c r="B15434">
        <v>1.8236751569579401E-5</v>
      </c>
      <c r="C15434" s="1">
        <v>1.64673243578686E-6</v>
      </c>
      <c r="D15434">
        <v>1</v>
      </c>
      <c r="E15434">
        <v>0.83561643835616395</v>
      </c>
      <c r="F15434">
        <v>0.99447513812154698</v>
      </c>
      <c r="G15434">
        <v>1</v>
      </c>
      <c r="H15434">
        <v>0.98837209302325602</v>
      </c>
      <c r="I15434">
        <v>0.99166666666666703</v>
      </c>
      <c r="J15434" s="1">
        <v>1</v>
      </c>
      <c r="K15434" t="s">
        <v>23241</v>
      </c>
      <c r="L15434" t="s">
        <v>54112</v>
      </c>
      <c r="M15434" t="s">
        <v>54113</v>
      </c>
    </row>
    <row r="15435" spans="1:13">
      <c r="A15435" s="1" t="s">
        <v>17452</v>
      </c>
      <c r="B15435">
        <v>9.5802237316761008E-6</v>
      </c>
      <c r="C15435" s="1">
        <v>2.0141068900844502E-6</v>
      </c>
      <c r="D15435">
        <v>0.83870967741935498</v>
      </c>
      <c r="E15435">
        <v>0.99390243902439002</v>
      </c>
      <c r="F15435">
        <v>0.86227544910179599</v>
      </c>
      <c r="G15435">
        <v>1</v>
      </c>
      <c r="H15435">
        <v>0.96951219512195097</v>
      </c>
      <c r="I15435">
        <v>0.98484848484848497</v>
      </c>
      <c r="J15435" s="1">
        <v>0</v>
      </c>
      <c r="K15435" t="s">
        <v>23240</v>
      </c>
      <c r="L15435" t="s">
        <v>54114</v>
      </c>
      <c r="M15435" t="s">
        <v>54115</v>
      </c>
    </row>
    <row r="15436" spans="1:13">
      <c r="A15436" s="1" t="s">
        <v>17453</v>
      </c>
      <c r="B15436">
        <v>4.8687704891212101E-5</v>
      </c>
      <c r="C15436" s="1">
        <v>8.3188621279092697E-5</v>
      </c>
      <c r="D15436">
        <v>0.85483870967741904</v>
      </c>
      <c r="E15436">
        <v>0.95061728395061695</v>
      </c>
      <c r="F15436">
        <v>0.58928571428571397</v>
      </c>
      <c r="G15436">
        <v>0.75</v>
      </c>
      <c r="H15436">
        <v>0.76811594202898503</v>
      </c>
      <c r="I15436">
        <v>0.77419354838709697</v>
      </c>
      <c r="J15436" s="1">
        <v>1</v>
      </c>
      <c r="K15436" t="s">
        <v>23240</v>
      </c>
      <c r="L15436" t="s">
        <v>54116</v>
      </c>
      <c r="M15436" t="s">
        <v>54117</v>
      </c>
    </row>
    <row r="15437" spans="1:13">
      <c r="A15437" s="1" t="s">
        <v>17454</v>
      </c>
      <c r="B15437">
        <v>5.5337152139266896E-10</v>
      </c>
      <c r="C15437" s="1">
        <v>4.8242137958489903E-9</v>
      </c>
      <c r="D15437">
        <v>0</v>
      </c>
      <c r="E15437">
        <v>0</v>
      </c>
      <c r="F15437">
        <v>2.7322404371584699E-3</v>
      </c>
      <c r="G15437">
        <v>0</v>
      </c>
      <c r="H15437">
        <v>0</v>
      </c>
      <c r="I15437">
        <v>0</v>
      </c>
      <c r="J15437" s="1">
        <v>0.55000000000000004</v>
      </c>
      <c r="K15437" t="s">
        <v>23242</v>
      </c>
      <c r="L15437" t="s">
        <v>54118</v>
      </c>
      <c r="M15437" t="s">
        <v>54119</v>
      </c>
    </row>
    <row r="15438" spans="1:13">
      <c r="A15438" s="1" t="s">
        <v>17455</v>
      </c>
      <c r="B15438">
        <v>6.7673908280000101E-6</v>
      </c>
      <c r="C15438" s="1">
        <v>4.2994919394278901E-8</v>
      </c>
      <c r="D15438">
        <v>0.95454545454545503</v>
      </c>
      <c r="E15438">
        <v>1</v>
      </c>
      <c r="F15438">
        <v>0.99717514124293805</v>
      </c>
      <c r="G15438">
        <v>0.97727272727272696</v>
      </c>
      <c r="H15438">
        <v>1</v>
      </c>
      <c r="I15438">
        <v>1</v>
      </c>
      <c r="J15438" s="1" t="s">
        <v>23229</v>
      </c>
      <c r="K15438" t="s">
        <v>23238</v>
      </c>
      <c r="L15438" t="s">
        <v>54120</v>
      </c>
      <c r="M15438" t="s">
        <v>54121</v>
      </c>
    </row>
    <row r="15439" spans="1:13">
      <c r="A15439" s="1" t="s">
        <v>17456</v>
      </c>
      <c r="B15439">
        <v>0</v>
      </c>
      <c r="C15439" s="1">
        <v>0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 s="1">
        <v>1</v>
      </c>
      <c r="K15439" t="s">
        <v>23240</v>
      </c>
      <c r="L15439" t="s">
        <v>54122</v>
      </c>
      <c r="M15439" t="s">
        <v>54123</v>
      </c>
    </row>
    <row r="15440" spans="1:13">
      <c r="A15440" s="1" t="s">
        <v>17457</v>
      </c>
      <c r="B15440">
        <v>1.7827903712278999E-6</v>
      </c>
      <c r="C15440" s="1">
        <v>3.2528959563622202E-5</v>
      </c>
      <c r="D15440">
        <v>0.984375</v>
      </c>
      <c r="E15440">
        <v>0.99473684210526303</v>
      </c>
      <c r="F15440">
        <v>1</v>
      </c>
      <c r="G15440">
        <v>0.56140350877193002</v>
      </c>
      <c r="H15440">
        <v>0.98672566371681403</v>
      </c>
      <c r="I15440">
        <v>0.86399999999999999</v>
      </c>
      <c r="J15440" s="1">
        <v>1</v>
      </c>
      <c r="K15440" t="s">
        <v>23238</v>
      </c>
      <c r="L15440" t="s">
        <v>54124</v>
      </c>
      <c r="M15440" t="s">
        <v>54125</v>
      </c>
    </row>
    <row r="15441" spans="1:13">
      <c r="A15441" s="1" t="s">
        <v>17458</v>
      </c>
      <c r="B15441">
        <v>3.4275660523298398E-6</v>
      </c>
      <c r="C15441" s="1">
        <v>2.3239256549659401E-5</v>
      </c>
      <c r="D15441">
        <v>0</v>
      </c>
      <c r="E15441">
        <v>0</v>
      </c>
      <c r="F15441">
        <v>1.5957446808510599E-2</v>
      </c>
      <c r="G15441">
        <v>0</v>
      </c>
      <c r="H15441">
        <v>7.8651685393258397E-2</v>
      </c>
      <c r="I15441">
        <v>0</v>
      </c>
      <c r="J15441" s="1">
        <v>0.05</v>
      </c>
      <c r="K15441" t="s">
        <v>23240</v>
      </c>
      <c r="L15441" t="s">
        <v>54126</v>
      </c>
      <c r="M15441" t="s">
        <v>54127</v>
      </c>
    </row>
    <row r="15442" spans="1:13">
      <c r="A15442" s="1" t="s">
        <v>17459</v>
      </c>
      <c r="B15442">
        <v>1.02689988683321E-4</v>
      </c>
      <c r="C15442" s="1">
        <v>2.0422509934658401E-6</v>
      </c>
      <c r="D15442">
        <v>0.84615384615384603</v>
      </c>
      <c r="E15442">
        <v>0.19871794871794901</v>
      </c>
      <c r="F15442">
        <v>0.72222222222222199</v>
      </c>
      <c r="G15442">
        <v>0.1</v>
      </c>
      <c r="H15442">
        <v>0.80722891566265098</v>
      </c>
      <c r="I15442">
        <v>0.42499999999999999</v>
      </c>
      <c r="J15442" s="1" t="s">
        <v>23229</v>
      </c>
      <c r="K15442" t="s">
        <v>23241</v>
      </c>
      <c r="L15442" t="s">
        <v>54128</v>
      </c>
      <c r="M15442" t="s">
        <v>54129</v>
      </c>
    </row>
    <row r="15443" spans="1:13">
      <c r="A15443" s="1" t="s">
        <v>17460</v>
      </c>
      <c r="B15443">
        <v>8.3047619139746595E-6</v>
      </c>
      <c r="C15443" s="1">
        <v>6.8382795197196499E-5</v>
      </c>
      <c r="D15443">
        <v>0</v>
      </c>
      <c r="E15443">
        <v>0</v>
      </c>
      <c r="F15443">
        <v>0.13602941176470601</v>
      </c>
      <c r="G15443">
        <v>0</v>
      </c>
      <c r="H15443">
        <v>0</v>
      </c>
      <c r="I15443">
        <v>0</v>
      </c>
      <c r="J15443" s="1">
        <v>0</v>
      </c>
      <c r="K15443" t="s">
        <v>23238</v>
      </c>
      <c r="L15443" t="s">
        <v>54130</v>
      </c>
      <c r="M15443" t="s">
        <v>54131</v>
      </c>
    </row>
    <row r="15444" spans="1:13">
      <c r="A15444" s="1" t="s">
        <v>17461</v>
      </c>
      <c r="B15444">
        <v>2.65951753129784E-7</v>
      </c>
      <c r="C15444" s="1">
        <v>1.25003596195094E-6</v>
      </c>
      <c r="D15444">
        <v>0.96428571428571397</v>
      </c>
      <c r="E15444">
        <v>0.93975903614457801</v>
      </c>
      <c r="F15444">
        <v>0.9375</v>
      </c>
      <c r="G15444">
        <v>0.95</v>
      </c>
      <c r="H15444">
        <v>0.98235294117647098</v>
      </c>
      <c r="I15444">
        <v>1</v>
      </c>
      <c r="J15444" s="1">
        <v>1</v>
      </c>
      <c r="K15444" t="s">
        <v>23239</v>
      </c>
      <c r="L15444" t="s">
        <v>54132</v>
      </c>
      <c r="M15444" t="s">
        <v>54133</v>
      </c>
    </row>
    <row r="15445" spans="1:13">
      <c r="A15445" s="1" t="s">
        <v>17462</v>
      </c>
      <c r="B15445">
        <v>4.6595995840386597E-5</v>
      </c>
      <c r="C15445" s="1">
        <v>8.0465188227233702E-6</v>
      </c>
      <c r="D15445">
        <v>0.160714285714286</v>
      </c>
      <c r="E15445">
        <v>0.221518987341772</v>
      </c>
      <c r="F15445">
        <v>1.54639175257732E-2</v>
      </c>
      <c r="G15445">
        <v>9.0909090909090905E-3</v>
      </c>
      <c r="H15445">
        <v>4.4642857142857097E-3</v>
      </c>
      <c r="I15445">
        <v>8.9285714285714298E-3</v>
      </c>
      <c r="J15445" s="1">
        <v>0</v>
      </c>
      <c r="K15445" t="s">
        <v>23238</v>
      </c>
      <c r="L15445" t="s">
        <v>54134</v>
      </c>
      <c r="M15445" t="s">
        <v>54135</v>
      </c>
    </row>
    <row r="15446" spans="1:13">
      <c r="A15446" s="1" t="s">
        <v>17463</v>
      </c>
      <c r="B15446">
        <v>4.7083092369432398E-4</v>
      </c>
      <c r="C15446" s="1">
        <v>1.9446515626055599E-5</v>
      </c>
      <c r="D15446">
        <v>1.6129032258064498E-2</v>
      </c>
      <c r="E15446">
        <v>0.231578947368421</v>
      </c>
      <c r="F15446">
        <v>0</v>
      </c>
      <c r="G15446">
        <v>1.16279069767442E-2</v>
      </c>
      <c r="H15446">
        <v>0</v>
      </c>
      <c r="I15446">
        <v>0</v>
      </c>
      <c r="J15446" s="1" t="s">
        <v>23229</v>
      </c>
      <c r="K15446" t="s">
        <v>23239</v>
      </c>
      <c r="L15446" t="s">
        <v>54136</v>
      </c>
      <c r="M15446" t="s">
        <v>54137</v>
      </c>
    </row>
    <row r="15447" spans="1:13">
      <c r="A15447" s="1" t="s">
        <v>17464</v>
      </c>
      <c r="B15447">
        <v>4.3712739089095302E-6</v>
      </c>
      <c r="C15447" s="1">
        <v>1.2462323921978601E-5</v>
      </c>
      <c r="D15447">
        <v>0</v>
      </c>
      <c r="E15447">
        <v>0</v>
      </c>
      <c r="F15447">
        <v>0.112121212121212</v>
      </c>
      <c r="G15447">
        <v>2.6785714285714302E-2</v>
      </c>
      <c r="H15447">
        <v>8.7719298245614002E-2</v>
      </c>
      <c r="I15447">
        <v>8.1300813008130107E-3</v>
      </c>
      <c r="J15447" s="1">
        <v>0</v>
      </c>
      <c r="K15447" t="s">
        <v>23241</v>
      </c>
      <c r="L15447" t="s">
        <v>54138</v>
      </c>
      <c r="M15447" t="s">
        <v>54139</v>
      </c>
    </row>
    <row r="15448" spans="1:13">
      <c r="A15448" s="1" t="s">
        <v>17465</v>
      </c>
      <c r="B15448">
        <v>8.4433601425419594E-5</v>
      </c>
      <c r="C15448" s="1">
        <v>1.07187118358347E-5</v>
      </c>
      <c r="D15448">
        <v>0.63333333333333297</v>
      </c>
      <c r="E15448">
        <v>0.68867924528301905</v>
      </c>
      <c r="F15448">
        <v>2.4193548387096801E-2</v>
      </c>
      <c r="G15448">
        <v>0</v>
      </c>
      <c r="H15448">
        <v>1.6853932584269701E-2</v>
      </c>
      <c r="I15448">
        <v>4.0322580645161303E-2</v>
      </c>
      <c r="J15448" s="1">
        <v>0</v>
      </c>
      <c r="K15448" t="s">
        <v>23241</v>
      </c>
      <c r="L15448" t="s">
        <v>54140</v>
      </c>
      <c r="M15448" t="s">
        <v>54141</v>
      </c>
    </row>
    <row r="15449" spans="1:13">
      <c r="A15449" s="1" t="s">
        <v>17466</v>
      </c>
      <c r="B15449">
        <v>1.3548717473444E-5</v>
      </c>
      <c r="C15449" s="1">
        <v>8.5952121434093697E-7</v>
      </c>
      <c r="D15449">
        <v>0</v>
      </c>
      <c r="E15449">
        <v>8.1395348837209294E-2</v>
      </c>
      <c r="F15449">
        <v>0</v>
      </c>
      <c r="G15449">
        <v>0</v>
      </c>
      <c r="H15449">
        <v>0</v>
      </c>
      <c r="I15449">
        <v>0</v>
      </c>
      <c r="J15449" s="1">
        <v>0</v>
      </c>
      <c r="K15449" t="s">
        <v>23242</v>
      </c>
      <c r="L15449" t="s">
        <v>54142</v>
      </c>
      <c r="M15449" t="s">
        <v>54143</v>
      </c>
    </row>
    <row r="15450" spans="1:13">
      <c r="A15450" s="1" t="s">
        <v>17467</v>
      </c>
      <c r="B15450">
        <v>1.56186625769631E-8</v>
      </c>
      <c r="C15450" s="1">
        <v>1.9051013318932499E-5</v>
      </c>
      <c r="D15450">
        <v>0.65625</v>
      </c>
      <c r="E15450">
        <v>0.5</v>
      </c>
      <c r="F15450">
        <v>0.9</v>
      </c>
      <c r="G15450">
        <v>0.9</v>
      </c>
      <c r="H15450">
        <v>0.86184210526315796</v>
      </c>
      <c r="I15450">
        <v>0.92500000000000004</v>
      </c>
      <c r="J15450" s="1">
        <v>1</v>
      </c>
      <c r="K15450" t="s">
        <v>23238</v>
      </c>
      <c r="L15450" t="s">
        <v>54144</v>
      </c>
      <c r="M15450" t="s">
        <v>54145</v>
      </c>
    </row>
    <row r="15451" spans="1:13">
      <c r="A15451" s="1" t="s">
        <v>17468</v>
      </c>
      <c r="B15451">
        <v>9.6556898662374996E-8</v>
      </c>
      <c r="C15451" s="1">
        <v>2.1667848365446E-6</v>
      </c>
      <c r="D15451">
        <v>0.15</v>
      </c>
      <c r="E15451">
        <v>0.133333333333333</v>
      </c>
      <c r="F15451">
        <v>7.7844311377245498E-2</v>
      </c>
      <c r="G15451">
        <v>0</v>
      </c>
      <c r="H15451">
        <v>0</v>
      </c>
      <c r="I15451">
        <v>1.5625E-2</v>
      </c>
      <c r="J15451" s="1" t="s">
        <v>23229</v>
      </c>
      <c r="K15451" t="s">
        <v>23239</v>
      </c>
      <c r="L15451" t="s">
        <v>54146</v>
      </c>
      <c r="M15451" t="s">
        <v>54147</v>
      </c>
    </row>
    <row r="15452" spans="1:13">
      <c r="A15452" s="1" t="s">
        <v>17469</v>
      </c>
      <c r="B15452">
        <v>4.8764769443826202E-8</v>
      </c>
      <c r="C15452" s="1">
        <v>1.45412937283376E-8</v>
      </c>
      <c r="D15452">
        <v>0.94642857142857095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 s="1">
        <v>1</v>
      </c>
      <c r="K15452" t="s">
        <v>23237</v>
      </c>
      <c r="L15452" t="s">
        <v>54148</v>
      </c>
      <c r="M15452" t="s">
        <v>54149</v>
      </c>
    </row>
    <row r="15453" spans="1:13">
      <c r="A15453" s="1" t="s">
        <v>17470</v>
      </c>
      <c r="B15453">
        <v>2.1657979574682502E-6</v>
      </c>
      <c r="C15453" s="1">
        <v>2.95807933992088E-5</v>
      </c>
      <c r="D15453">
        <v>1</v>
      </c>
      <c r="E15453">
        <v>1</v>
      </c>
      <c r="F15453">
        <v>0.96762589928057596</v>
      </c>
      <c r="G15453">
        <v>1</v>
      </c>
      <c r="H15453">
        <v>0.90104166666666696</v>
      </c>
      <c r="I15453">
        <v>1</v>
      </c>
      <c r="J15453" s="1">
        <v>1</v>
      </c>
      <c r="K15453" t="s">
        <v>23242</v>
      </c>
      <c r="L15453" t="s">
        <v>54150</v>
      </c>
      <c r="M15453" t="s">
        <v>54151</v>
      </c>
    </row>
    <row r="15454" spans="1:13">
      <c r="A15454" s="1" t="s">
        <v>17471</v>
      </c>
      <c r="B15454">
        <v>6.0740906723039299E-6</v>
      </c>
      <c r="C15454" s="1">
        <v>3.78422567795052E-6</v>
      </c>
      <c r="D15454">
        <v>0.23529411764705899</v>
      </c>
      <c r="E15454">
        <v>0.21276595744680901</v>
      </c>
      <c r="F15454">
        <v>8.0769230769230801E-2</v>
      </c>
      <c r="G15454">
        <v>0.375</v>
      </c>
      <c r="H15454">
        <v>0.12295081967213101</v>
      </c>
      <c r="I15454">
        <v>0.16129032258064499</v>
      </c>
      <c r="J15454" s="1">
        <v>0</v>
      </c>
      <c r="K15454" t="s">
        <v>23241</v>
      </c>
      <c r="L15454" t="s">
        <v>54152</v>
      </c>
      <c r="M15454" t="s">
        <v>54153</v>
      </c>
    </row>
    <row r="15455" spans="1:13">
      <c r="A15455" s="1" t="s">
        <v>17472</v>
      </c>
      <c r="B15455">
        <v>9.4606329018567598E-6</v>
      </c>
      <c r="C15455" s="1">
        <v>2.57784847282459E-8</v>
      </c>
      <c r="D15455">
        <v>0</v>
      </c>
      <c r="E15455">
        <v>5.29411764705882E-2</v>
      </c>
      <c r="F15455">
        <v>0</v>
      </c>
      <c r="G15455">
        <v>0</v>
      </c>
      <c r="H15455">
        <v>0</v>
      </c>
      <c r="I15455">
        <v>1.6129032258064498E-2</v>
      </c>
      <c r="J15455" s="1">
        <v>0</v>
      </c>
      <c r="K15455" t="s">
        <v>23238</v>
      </c>
      <c r="L15455" t="s">
        <v>54154</v>
      </c>
      <c r="M15455" t="s">
        <v>54155</v>
      </c>
    </row>
    <row r="15456" spans="1:13">
      <c r="A15456" s="1" t="s">
        <v>17473</v>
      </c>
      <c r="B15456">
        <v>2.7361323037535399E-6</v>
      </c>
      <c r="C15456" s="1">
        <v>3.6106287780888501E-6</v>
      </c>
      <c r="D15456">
        <v>0.98275862068965503</v>
      </c>
      <c r="E15456">
        <v>1</v>
      </c>
      <c r="F15456">
        <v>0.98255813953488402</v>
      </c>
      <c r="G15456">
        <v>0.92647058823529405</v>
      </c>
      <c r="H15456">
        <v>0.87078651685393305</v>
      </c>
      <c r="I15456">
        <v>0.98039215686274495</v>
      </c>
      <c r="J15456" s="1">
        <v>1</v>
      </c>
      <c r="K15456" t="s">
        <v>23238</v>
      </c>
      <c r="L15456" t="s">
        <v>54156</v>
      </c>
      <c r="M15456" t="s">
        <v>54157</v>
      </c>
    </row>
    <row r="15457" spans="1:13">
      <c r="A15457" s="1" t="s">
        <v>17474</v>
      </c>
      <c r="B15457">
        <v>2.7359193850587699E-5</v>
      </c>
      <c r="C15457" s="1">
        <v>1.0652587605435399E-8</v>
      </c>
      <c r="D15457">
        <v>0.51851851851851805</v>
      </c>
      <c r="E15457">
        <v>0.46341463414634099</v>
      </c>
      <c r="F15457">
        <v>0.461309523809524</v>
      </c>
      <c r="G15457">
        <v>0.5</v>
      </c>
      <c r="H15457">
        <v>0.48314606741573002</v>
      </c>
      <c r="I15457">
        <v>0.46</v>
      </c>
      <c r="J15457" s="1" t="s">
        <v>23229</v>
      </c>
      <c r="K15457" t="s">
        <v>23242</v>
      </c>
      <c r="L15457" t="s">
        <v>54158</v>
      </c>
      <c r="M15457" t="s">
        <v>54159</v>
      </c>
    </row>
    <row r="15458" spans="1:13">
      <c r="A15458" s="1" t="s">
        <v>17475</v>
      </c>
      <c r="B15458">
        <v>4.1897709077896801E-6</v>
      </c>
      <c r="C15458" s="1">
        <v>1.8685851467188001E-5</v>
      </c>
      <c r="D15458">
        <v>0.93333333333333302</v>
      </c>
      <c r="E15458">
        <v>0.984375</v>
      </c>
      <c r="F15458">
        <v>1</v>
      </c>
      <c r="G15458">
        <v>0.67073170731707299</v>
      </c>
      <c r="H15458">
        <v>0.98611111111111105</v>
      </c>
      <c r="I15458">
        <v>0.88207547169811296</v>
      </c>
      <c r="J15458" s="1">
        <v>1</v>
      </c>
      <c r="K15458" t="s">
        <v>23239</v>
      </c>
      <c r="L15458" t="s">
        <v>54160</v>
      </c>
      <c r="M15458" t="s">
        <v>54161</v>
      </c>
    </row>
    <row r="15459" spans="1:13">
      <c r="A15459" s="1" t="s">
        <v>17476</v>
      </c>
      <c r="B15459">
        <v>2.9782291735241999E-4</v>
      </c>
      <c r="C15459" s="1">
        <v>3.2283305197686502E-5</v>
      </c>
      <c r="D15459">
        <v>0.19565217391304299</v>
      </c>
      <c r="E15459">
        <v>0</v>
      </c>
      <c r="F15459">
        <v>0.90880503144654101</v>
      </c>
      <c r="G15459">
        <v>0.35714285714285698</v>
      </c>
      <c r="H15459">
        <v>0.63500000000000001</v>
      </c>
      <c r="I15459">
        <v>0.41666666666666702</v>
      </c>
      <c r="J15459" s="1">
        <v>0</v>
      </c>
      <c r="K15459" t="s">
        <v>23238</v>
      </c>
      <c r="L15459" t="s">
        <v>54162</v>
      </c>
      <c r="M15459" t="s">
        <v>54163</v>
      </c>
    </row>
    <row r="15460" spans="1:13">
      <c r="A15460" s="1" t="s">
        <v>17477</v>
      </c>
      <c r="B15460">
        <v>3.01186631771555E-5</v>
      </c>
      <c r="C15460" s="1">
        <v>2.0701846848064201E-5</v>
      </c>
      <c r="D15460">
        <v>0.22500000000000001</v>
      </c>
      <c r="E15460">
        <v>0.41666666666666702</v>
      </c>
      <c r="F15460">
        <v>7.7777777777777807E-2</v>
      </c>
      <c r="G15460">
        <v>0.46052631578947401</v>
      </c>
      <c r="H15460">
        <v>0.15217391304347799</v>
      </c>
      <c r="I15460">
        <v>0.46078431372549</v>
      </c>
      <c r="J15460" s="1">
        <v>0</v>
      </c>
      <c r="K15460" t="s">
        <v>23239</v>
      </c>
      <c r="L15460" t="s">
        <v>54164</v>
      </c>
      <c r="M15460" t="s">
        <v>54165</v>
      </c>
    </row>
    <row r="15461" spans="1:13">
      <c r="A15461" s="1" t="s">
        <v>17478</v>
      </c>
      <c r="B15461">
        <v>7.8612415764196907E-6</v>
      </c>
      <c r="C15461" s="1">
        <v>6.12638451905216E-6</v>
      </c>
      <c r="D15461">
        <v>8.6956521739130405E-2</v>
      </c>
      <c r="E15461">
        <v>7.9268292682926803E-2</v>
      </c>
      <c r="F15461">
        <v>0.22413793103448301</v>
      </c>
      <c r="G15461">
        <v>7.3529411764705899E-2</v>
      </c>
      <c r="H15461">
        <v>0.109195402298851</v>
      </c>
      <c r="I15461">
        <v>0.181034482758621</v>
      </c>
      <c r="J15461" s="1" t="s">
        <v>23229</v>
      </c>
      <c r="K15461" t="s">
        <v>23241</v>
      </c>
      <c r="L15461" t="s">
        <v>54166</v>
      </c>
      <c r="M15461" t="s">
        <v>54167</v>
      </c>
    </row>
    <row r="15462" spans="1:13">
      <c r="A15462" s="1" t="s">
        <v>17479</v>
      </c>
      <c r="B15462">
        <v>4.83212733029608E-8</v>
      </c>
      <c r="C15462" s="1">
        <v>1.38422637568697E-5</v>
      </c>
      <c r="D15462">
        <v>1</v>
      </c>
      <c r="E15462">
        <v>0.98958333333333304</v>
      </c>
      <c r="F15462">
        <v>0.99717514124293805</v>
      </c>
      <c r="G15462">
        <v>0.97916666666666696</v>
      </c>
      <c r="H15462">
        <v>0.99115044247787598</v>
      </c>
      <c r="I15462">
        <v>0.95217391304347798</v>
      </c>
      <c r="J15462" s="1">
        <v>1</v>
      </c>
      <c r="K15462" t="s">
        <v>23238</v>
      </c>
      <c r="L15462" t="s">
        <v>54168</v>
      </c>
      <c r="M15462" t="s">
        <v>54169</v>
      </c>
    </row>
    <row r="15463" spans="1:13">
      <c r="A15463" s="1" t="s">
        <v>17480</v>
      </c>
      <c r="B15463">
        <v>1.35914189461983E-5</v>
      </c>
      <c r="C15463" s="1">
        <v>4.21170957464041E-7</v>
      </c>
      <c r="D15463">
        <v>1.5625E-2</v>
      </c>
      <c r="E15463">
        <v>1.05263157894737E-2</v>
      </c>
      <c r="F15463">
        <v>0.213917525773196</v>
      </c>
      <c r="G15463">
        <v>1.7857142857142901E-2</v>
      </c>
      <c r="H15463">
        <v>0.26315789473684198</v>
      </c>
      <c r="I15463">
        <v>6.14754098360656E-2</v>
      </c>
      <c r="J15463" s="1">
        <v>0</v>
      </c>
      <c r="K15463" t="s">
        <v>23242</v>
      </c>
      <c r="L15463" t="s">
        <v>54170</v>
      </c>
      <c r="M15463" t="s">
        <v>54171</v>
      </c>
    </row>
    <row r="15464" spans="1:13">
      <c r="A15464" s="1" t="s">
        <v>17481</v>
      </c>
      <c r="B15464">
        <v>3.9712491299412599E-4</v>
      </c>
      <c r="C15464" s="1">
        <v>1.9823430521173598E-5</v>
      </c>
      <c r="D15464">
        <v>0</v>
      </c>
      <c r="E15464">
        <v>0</v>
      </c>
      <c r="F15464">
        <v>0.24519230769230799</v>
      </c>
      <c r="G15464">
        <v>2.9411764705882401E-2</v>
      </c>
      <c r="H15464">
        <v>0.182539682539683</v>
      </c>
      <c r="I15464">
        <v>0.18224299065420599</v>
      </c>
      <c r="J15464" s="1">
        <v>0</v>
      </c>
      <c r="K15464" t="s">
        <v>23241</v>
      </c>
      <c r="L15464" t="s">
        <v>54172</v>
      </c>
      <c r="M15464" t="s">
        <v>54173</v>
      </c>
    </row>
    <row r="15465" spans="1:13">
      <c r="A15465" s="1" t="s">
        <v>17482</v>
      </c>
      <c r="B15465">
        <v>1.2339568197425901E-4</v>
      </c>
      <c r="C15465" s="1">
        <v>9.66454582130762E-5</v>
      </c>
      <c r="D15465">
        <v>0.203703703703704</v>
      </c>
      <c r="E15465">
        <v>9.0163934426229497E-2</v>
      </c>
      <c r="F15465">
        <v>4.9382716049382699E-2</v>
      </c>
      <c r="G15465">
        <v>9.6153846153846201E-2</v>
      </c>
      <c r="H15465">
        <v>5.1724137931034503E-2</v>
      </c>
      <c r="I15465">
        <v>0.22169811320754701</v>
      </c>
      <c r="J15465" s="1" t="s">
        <v>23229</v>
      </c>
      <c r="K15465" t="s">
        <v>23238</v>
      </c>
      <c r="L15465" t="s">
        <v>54174</v>
      </c>
      <c r="M15465" t="s">
        <v>54175</v>
      </c>
    </row>
    <row r="15466" spans="1:13">
      <c r="A15466" s="1" t="s">
        <v>17483</v>
      </c>
      <c r="B15466">
        <v>8.9147205606985097E-5</v>
      </c>
      <c r="C15466" s="1">
        <v>4.9929186035455103E-6</v>
      </c>
      <c r="D15466">
        <v>0.51666666666666705</v>
      </c>
      <c r="E15466">
        <v>0.44578313253011997</v>
      </c>
      <c r="F15466">
        <v>0.47083333333333299</v>
      </c>
      <c r="G15466">
        <v>9.375E-2</v>
      </c>
      <c r="H15466">
        <v>0.66901408450704203</v>
      </c>
      <c r="I15466">
        <v>0.19298245614035101</v>
      </c>
      <c r="J15466" s="1" t="s">
        <v>23229</v>
      </c>
      <c r="K15466" t="s">
        <v>23241</v>
      </c>
      <c r="L15466" t="s">
        <v>54176</v>
      </c>
      <c r="M15466" t="s">
        <v>54177</v>
      </c>
    </row>
    <row r="15467" spans="1:13">
      <c r="A15467" s="1" t="s">
        <v>17484</v>
      </c>
      <c r="B15467">
        <v>5.8115211241606501E-6</v>
      </c>
      <c r="C15467" s="1">
        <v>9.6459888959067605E-5</v>
      </c>
      <c r="D15467">
        <v>0</v>
      </c>
      <c r="E15467">
        <v>0</v>
      </c>
      <c r="F15467">
        <v>0</v>
      </c>
      <c r="G15467">
        <v>0.36274509803921601</v>
      </c>
      <c r="H15467">
        <v>3.7878787878787901E-2</v>
      </c>
      <c r="I15467">
        <v>9.2391304347826095E-2</v>
      </c>
      <c r="J15467" s="1">
        <v>0.33333333333333298</v>
      </c>
      <c r="K15467" t="s">
        <v>23239</v>
      </c>
      <c r="L15467" t="s">
        <v>54178</v>
      </c>
      <c r="M15467" t="s">
        <v>54179</v>
      </c>
    </row>
    <row r="15468" spans="1:13">
      <c r="A15468" s="1" t="s">
        <v>17485</v>
      </c>
      <c r="B15468">
        <v>4.6502347809898803E-6</v>
      </c>
      <c r="C15468" s="1">
        <v>4.0491384479474699E-10</v>
      </c>
      <c r="D15468">
        <v>0.82352941176470595</v>
      </c>
      <c r="E15468">
        <v>1</v>
      </c>
      <c r="F15468">
        <v>0.99655172413793103</v>
      </c>
      <c r="G15468">
        <v>1</v>
      </c>
      <c r="H15468">
        <v>1</v>
      </c>
      <c r="I15468">
        <v>1</v>
      </c>
      <c r="J15468" s="1" t="s">
        <v>23229</v>
      </c>
      <c r="K15468" t="s">
        <v>23240</v>
      </c>
      <c r="L15468" t="s">
        <v>54180</v>
      </c>
      <c r="M15468" t="s">
        <v>54181</v>
      </c>
    </row>
    <row r="15469" spans="1:13">
      <c r="A15469" s="1" t="s">
        <v>17486</v>
      </c>
      <c r="B15469">
        <v>1.49444377821756E-6</v>
      </c>
      <c r="C15469" s="1">
        <v>3.2048630469614501E-8</v>
      </c>
      <c r="D15469">
        <v>0.95</v>
      </c>
      <c r="E15469">
        <v>0.91666666666666674</v>
      </c>
      <c r="F15469">
        <v>1</v>
      </c>
      <c r="G15469">
        <v>0.96969696969696972</v>
      </c>
      <c r="H15469">
        <v>0.96913580246913578</v>
      </c>
      <c r="I15469">
        <v>0.95744680851063835</v>
      </c>
      <c r="J15469" s="1">
        <v>1</v>
      </c>
      <c r="K15469" t="s">
        <v>23244</v>
      </c>
      <c r="L15469" t="s">
        <v>54182</v>
      </c>
      <c r="M15469" t="s">
        <v>54183</v>
      </c>
    </row>
    <row r="15470" spans="1:13">
      <c r="A15470" s="1" t="s">
        <v>17487</v>
      </c>
      <c r="B15470">
        <v>2.4948607187289602E-7</v>
      </c>
      <c r="C15470" s="1">
        <v>8.8774700367430599E-6</v>
      </c>
      <c r="D15470">
        <v>0</v>
      </c>
      <c r="E15470">
        <v>0</v>
      </c>
      <c r="F15470">
        <v>0</v>
      </c>
      <c r="G15470">
        <v>5.2631578947368397E-2</v>
      </c>
      <c r="H15470">
        <v>6.4814814814814797E-2</v>
      </c>
      <c r="I15470">
        <v>4.6218487394957999E-2</v>
      </c>
      <c r="J15470" s="1" t="s">
        <v>23229</v>
      </c>
      <c r="K15470" t="s">
        <v>23241</v>
      </c>
      <c r="L15470" t="s">
        <v>54184</v>
      </c>
      <c r="M15470" t="s">
        <v>54185</v>
      </c>
    </row>
    <row r="15471" spans="1:13">
      <c r="A15471" s="1" t="s">
        <v>17488</v>
      </c>
      <c r="B15471">
        <v>2.4704994273009001E-4</v>
      </c>
      <c r="C15471" s="1">
        <v>9.6017849229149105E-5</v>
      </c>
      <c r="D15471">
        <v>0.91935483870967705</v>
      </c>
      <c r="E15471">
        <v>0.64361702127659604</v>
      </c>
      <c r="F15471">
        <v>0.74193548387096797</v>
      </c>
      <c r="G15471">
        <v>0.94827586206896597</v>
      </c>
      <c r="H15471">
        <v>0.78508771929824595</v>
      </c>
      <c r="I15471">
        <v>0.96799999999999997</v>
      </c>
      <c r="J15471" s="1">
        <v>0.9375</v>
      </c>
      <c r="K15471" t="s">
        <v>23240</v>
      </c>
      <c r="L15471" t="s">
        <v>54186</v>
      </c>
      <c r="M15471" t="s">
        <v>54187</v>
      </c>
    </row>
    <row r="15472" spans="1:13">
      <c r="A15472" s="1" t="s">
        <v>17489</v>
      </c>
      <c r="B15472">
        <v>1.32131067553108E-4</v>
      </c>
      <c r="C15472" s="1">
        <v>1.82139409627882E-5</v>
      </c>
      <c r="D15472">
        <v>0.94444444444444398</v>
      </c>
      <c r="E15472">
        <v>0.49242424242424199</v>
      </c>
      <c r="F15472">
        <v>0.90532544378698199</v>
      </c>
      <c r="G15472">
        <v>0.91666666666666696</v>
      </c>
      <c r="H15472">
        <v>0.98809523809523803</v>
      </c>
      <c r="I15472">
        <v>0.87755102040816302</v>
      </c>
      <c r="J15472" s="1">
        <v>1</v>
      </c>
      <c r="K15472" t="s">
        <v>23239</v>
      </c>
      <c r="L15472" t="s">
        <v>54188</v>
      </c>
      <c r="M15472" t="s">
        <v>54189</v>
      </c>
    </row>
    <row r="15473" spans="1:13">
      <c r="A15473" s="1" t="s">
        <v>17490</v>
      </c>
      <c r="B15473">
        <v>3.5025325624395501E-6</v>
      </c>
      <c r="C15473" s="1">
        <v>1.3570899619523501E-6</v>
      </c>
      <c r="D15473">
        <v>0.37037037037037002</v>
      </c>
      <c r="E15473">
        <v>0.27631578947368401</v>
      </c>
      <c r="F15473">
        <v>9.1911764705882401E-2</v>
      </c>
      <c r="G15473">
        <v>0.12</v>
      </c>
      <c r="H15473">
        <v>6.1728395061728399E-2</v>
      </c>
      <c r="I15473">
        <v>0.23214285714285701</v>
      </c>
      <c r="J15473" s="1">
        <v>0</v>
      </c>
      <c r="K15473" t="s">
        <v>23242</v>
      </c>
      <c r="L15473" t="s">
        <v>54190</v>
      </c>
      <c r="M15473" t="s">
        <v>54191</v>
      </c>
    </row>
    <row r="15474" spans="1:13">
      <c r="A15474" s="1" t="s">
        <v>17491</v>
      </c>
      <c r="B15474">
        <v>4.06782638575129E-7</v>
      </c>
      <c r="C15474" s="1">
        <v>1.83716634742491E-7</v>
      </c>
      <c r="D15474">
        <v>1</v>
      </c>
      <c r="E15474">
        <v>1</v>
      </c>
      <c r="F15474">
        <v>0.99337748344370902</v>
      </c>
      <c r="G15474">
        <v>1</v>
      </c>
      <c r="H15474">
        <v>1</v>
      </c>
      <c r="I15474">
        <v>0.984615384615385</v>
      </c>
      <c r="J15474" s="1">
        <v>1</v>
      </c>
      <c r="K15474" t="s">
        <v>23238</v>
      </c>
      <c r="L15474" t="s">
        <v>54192</v>
      </c>
      <c r="M15474" t="s">
        <v>54193</v>
      </c>
    </row>
    <row r="15475" spans="1:13">
      <c r="A15475" s="1" t="s">
        <v>17492</v>
      </c>
      <c r="B15475">
        <v>2.3661095800209498E-8</v>
      </c>
      <c r="C15475" s="1">
        <v>1.3213200509885301E-7</v>
      </c>
      <c r="D15475">
        <v>1</v>
      </c>
      <c r="E15475">
        <v>0.99431818181818199</v>
      </c>
      <c r="F15475">
        <v>1</v>
      </c>
      <c r="G15475">
        <v>0.92857142857142905</v>
      </c>
      <c r="H15475">
        <v>1</v>
      </c>
      <c r="I15475">
        <v>0.91025641025641002</v>
      </c>
      <c r="J15475" s="1">
        <v>1</v>
      </c>
      <c r="K15475" t="s">
        <v>23241</v>
      </c>
      <c r="L15475" t="s">
        <v>54194</v>
      </c>
      <c r="M15475" t="s">
        <v>54195</v>
      </c>
    </row>
    <row r="15476" spans="1:13">
      <c r="A15476" s="1" t="s">
        <v>17493</v>
      </c>
      <c r="B15476">
        <v>1.5797077643671299E-5</v>
      </c>
      <c r="C15476" s="1">
        <v>3.9349162827186302E-4</v>
      </c>
      <c r="D15476">
        <v>0</v>
      </c>
      <c r="E15476">
        <v>5.2631578947368403E-3</v>
      </c>
      <c r="F15476">
        <v>2.5641025641025602E-3</v>
      </c>
      <c r="G15476">
        <v>5.1724137931034503E-2</v>
      </c>
      <c r="H15476">
        <v>5.7017543859649099E-2</v>
      </c>
      <c r="I15476">
        <v>0.33467741935483902</v>
      </c>
      <c r="J15476" s="1">
        <v>0</v>
      </c>
      <c r="K15476" t="s">
        <v>23241</v>
      </c>
      <c r="L15476" t="s">
        <v>54196</v>
      </c>
      <c r="M15476" t="s">
        <v>54197</v>
      </c>
    </row>
    <row r="15477" spans="1:13">
      <c r="A15477" s="1" t="s">
        <v>17494</v>
      </c>
      <c r="B15477">
        <v>1.1678099425416101E-4</v>
      </c>
      <c r="C15477" s="1">
        <v>4.2270876206709502E-4</v>
      </c>
      <c r="D15477">
        <v>6.8965517241379296E-2</v>
      </c>
      <c r="E15477">
        <v>0.111702127659574</v>
      </c>
      <c r="F15477">
        <v>0.23291925465838501</v>
      </c>
      <c r="G15477">
        <v>0.77192982456140302</v>
      </c>
      <c r="H15477">
        <v>0.47807017543859598</v>
      </c>
      <c r="I15477">
        <v>0.63709677419354804</v>
      </c>
      <c r="J15477" s="1">
        <v>1</v>
      </c>
      <c r="K15477" t="s">
        <v>23237</v>
      </c>
      <c r="L15477" t="s">
        <v>54198</v>
      </c>
      <c r="M15477" t="s">
        <v>54199</v>
      </c>
    </row>
    <row r="15478" spans="1:13">
      <c r="A15478" s="1" t="s">
        <v>17495</v>
      </c>
      <c r="B15478">
        <v>5.5800630192046499E-6</v>
      </c>
      <c r="C15478" s="1">
        <v>1.9441528782785099E-4</v>
      </c>
      <c r="D15478">
        <v>7.8125E-2</v>
      </c>
      <c r="E15478">
        <v>1.05263157894737E-2</v>
      </c>
      <c r="F15478">
        <v>5.4123711340206201E-2</v>
      </c>
      <c r="G15478">
        <v>8.9285714285714298E-3</v>
      </c>
      <c r="H15478">
        <v>9.4339622641509399E-2</v>
      </c>
      <c r="I15478">
        <v>4.2105263157894701E-2</v>
      </c>
      <c r="J15478" s="1">
        <v>0</v>
      </c>
      <c r="K15478" t="s">
        <v>23241</v>
      </c>
      <c r="L15478" t="s">
        <v>54200</v>
      </c>
      <c r="M15478" t="s">
        <v>54201</v>
      </c>
    </row>
    <row r="15479" spans="1:13">
      <c r="A15479" s="1" t="s">
        <v>17496</v>
      </c>
      <c r="B15479">
        <v>2.4021864526383402E-6</v>
      </c>
      <c r="C15479" s="1">
        <v>9.4138212789367099E-6</v>
      </c>
      <c r="D15479">
        <v>0</v>
      </c>
      <c r="E15479">
        <v>0</v>
      </c>
      <c r="F15479">
        <v>0.126404494382022</v>
      </c>
      <c r="G15479">
        <v>0.05</v>
      </c>
      <c r="H15479">
        <v>0.18390804597701099</v>
      </c>
      <c r="I15479">
        <v>3.2608695652173898E-2</v>
      </c>
      <c r="J15479" s="1">
        <v>0</v>
      </c>
      <c r="K15479" t="s">
        <v>23237</v>
      </c>
      <c r="L15479" t="s">
        <v>54202</v>
      </c>
      <c r="M15479" t="s">
        <v>54203</v>
      </c>
    </row>
    <row r="15480" spans="1:13">
      <c r="A15480" s="1" t="s">
        <v>17497</v>
      </c>
      <c r="B15480">
        <v>1.8235995246743699E-6</v>
      </c>
      <c r="C15480" s="1">
        <v>3.2281350711871502E-5</v>
      </c>
      <c r="D15480">
        <v>0.15517241379310301</v>
      </c>
      <c r="E15480">
        <v>0.27192982456140402</v>
      </c>
      <c r="F15480">
        <v>0.134615384615385</v>
      </c>
      <c r="G15480">
        <v>4.7619047619047603E-2</v>
      </c>
      <c r="H15480">
        <v>9.5238095238095195E-3</v>
      </c>
      <c r="I15480">
        <v>0.180555555555556</v>
      </c>
      <c r="J15480" s="1">
        <v>0</v>
      </c>
      <c r="K15480" t="s">
        <v>23239</v>
      </c>
      <c r="L15480" t="s">
        <v>54204</v>
      </c>
      <c r="M15480" t="s">
        <v>54205</v>
      </c>
    </row>
    <row r="15481" spans="1:13">
      <c r="A15481" s="1" t="s">
        <v>17498</v>
      </c>
      <c r="B15481">
        <v>1.9852267023917801E-5</v>
      </c>
      <c r="C15481" s="1">
        <v>2.4976347442495201E-5</v>
      </c>
      <c r="D15481">
        <v>0.890625</v>
      </c>
      <c r="E15481">
        <v>0.796875</v>
      </c>
      <c r="F15481">
        <v>0.91282051282051302</v>
      </c>
      <c r="G15481">
        <v>0.92105263157894701</v>
      </c>
      <c r="H15481">
        <v>0.94954128440367003</v>
      </c>
      <c r="I15481">
        <v>0.81465517241379304</v>
      </c>
      <c r="J15481" s="1">
        <v>1</v>
      </c>
      <c r="K15481" t="s">
        <v>23238</v>
      </c>
      <c r="L15481" t="s">
        <v>54206</v>
      </c>
      <c r="M15481" t="s">
        <v>54207</v>
      </c>
    </row>
    <row r="15482" spans="1:13">
      <c r="A15482" s="1" t="s">
        <v>17499</v>
      </c>
      <c r="B15482">
        <v>1.7455142773623499E-8</v>
      </c>
      <c r="C15482" s="1">
        <v>1.0574305201075501E-6</v>
      </c>
      <c r="D15482">
        <v>0</v>
      </c>
      <c r="E15482">
        <v>5.2083333333333296E-3</v>
      </c>
      <c r="F15482">
        <v>0</v>
      </c>
      <c r="G15482">
        <v>0</v>
      </c>
      <c r="H15482">
        <v>4.5045045045045001E-3</v>
      </c>
      <c r="I15482">
        <v>8.4745762711864406E-3</v>
      </c>
      <c r="J15482" s="1">
        <v>1</v>
      </c>
      <c r="K15482" t="s">
        <v>23239</v>
      </c>
      <c r="L15482" t="s">
        <v>54208</v>
      </c>
      <c r="M15482" t="s">
        <v>54209</v>
      </c>
    </row>
    <row r="15483" spans="1:13">
      <c r="A15483" s="1" t="s">
        <v>17500</v>
      </c>
      <c r="B15483">
        <v>3.48221426937732E-6</v>
      </c>
      <c r="C15483" s="1">
        <v>3.91945456272399E-5</v>
      </c>
      <c r="D15483">
        <v>0.890625</v>
      </c>
      <c r="E15483">
        <v>0.89583333333333304</v>
      </c>
      <c r="F15483">
        <v>0.9296875</v>
      </c>
      <c r="G15483">
        <v>0.99107142857142905</v>
      </c>
      <c r="H15483">
        <v>0.98214285714285698</v>
      </c>
      <c r="I15483">
        <v>0.97899159663865498</v>
      </c>
      <c r="J15483" s="1">
        <v>1</v>
      </c>
      <c r="K15483" t="s">
        <v>23238</v>
      </c>
      <c r="L15483" t="s">
        <v>54210</v>
      </c>
      <c r="M15483" t="s">
        <v>54211</v>
      </c>
    </row>
    <row r="15484" spans="1:13">
      <c r="A15484" s="1" t="s">
        <v>17501</v>
      </c>
      <c r="B15484">
        <v>4.9113547418815702E-8</v>
      </c>
      <c r="C15484" s="1">
        <v>7.5648022611146504E-8</v>
      </c>
      <c r="D15484">
        <v>2.0833333333333301E-2</v>
      </c>
      <c r="E15484">
        <v>0</v>
      </c>
      <c r="F15484">
        <v>0.25193798449612398</v>
      </c>
      <c r="G15484">
        <v>4.6875E-2</v>
      </c>
      <c r="H15484">
        <v>0.21153846153846201</v>
      </c>
      <c r="I15484">
        <v>1.5625E-2</v>
      </c>
      <c r="J15484" s="1">
        <v>0</v>
      </c>
      <c r="K15484" t="s">
        <v>23241</v>
      </c>
      <c r="L15484" t="s">
        <v>54212</v>
      </c>
      <c r="M15484" t="s">
        <v>54213</v>
      </c>
    </row>
    <row r="15485" spans="1:13">
      <c r="A15485" s="1" t="s">
        <v>17502</v>
      </c>
      <c r="B15485">
        <v>4.0430463689369301E-5</v>
      </c>
      <c r="C15485" s="1">
        <v>5.6438236500762195E-7</v>
      </c>
      <c r="D15485">
        <v>0.84482758620689702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 s="1" t="s">
        <v>23229</v>
      </c>
      <c r="K15485" t="s">
        <v>23241</v>
      </c>
      <c r="L15485" t="s">
        <v>54214</v>
      </c>
      <c r="M15485" t="s">
        <v>54215</v>
      </c>
    </row>
    <row r="15486" spans="1:13">
      <c r="A15486" s="1" t="s">
        <v>17503</v>
      </c>
      <c r="B15486">
        <v>3.2946769329834702E-4</v>
      </c>
      <c r="C15486" s="1">
        <v>1.6259430689722E-3</v>
      </c>
      <c r="D15486">
        <v>1</v>
      </c>
      <c r="E15486">
        <v>0.99479166666666696</v>
      </c>
      <c r="F15486">
        <v>0.58205128205128198</v>
      </c>
      <c r="G15486">
        <v>0.97413793103448298</v>
      </c>
      <c r="H15486">
        <v>0.88596491228070196</v>
      </c>
      <c r="I15486">
        <v>0.99152542372881403</v>
      </c>
      <c r="J15486" s="1">
        <v>1</v>
      </c>
      <c r="K15486" t="s">
        <v>23238</v>
      </c>
      <c r="L15486" t="s">
        <v>54216</v>
      </c>
      <c r="M15486" t="s">
        <v>54217</v>
      </c>
    </row>
    <row r="15487" spans="1:13">
      <c r="A15487" s="1" t="s">
        <v>17504</v>
      </c>
      <c r="B15487">
        <v>2.4900280294413499E-5</v>
      </c>
      <c r="C15487" s="1">
        <v>1.3764421781567199E-4</v>
      </c>
      <c r="D15487">
        <v>0.43548387096774199</v>
      </c>
      <c r="E15487">
        <v>0.73529411764705899</v>
      </c>
      <c r="F15487">
        <v>0.47354497354497399</v>
      </c>
      <c r="G15487">
        <v>0.50943396226415105</v>
      </c>
      <c r="H15487">
        <v>0.37623762376237602</v>
      </c>
      <c r="I15487">
        <v>0.469387755102041</v>
      </c>
      <c r="J15487" s="1">
        <v>0</v>
      </c>
      <c r="K15487" t="s">
        <v>23242</v>
      </c>
      <c r="L15487" t="s">
        <v>54218</v>
      </c>
      <c r="M15487" t="s">
        <v>54219</v>
      </c>
    </row>
    <row r="15488" spans="1:13">
      <c r="A15488" s="1" t="s">
        <v>17505</v>
      </c>
      <c r="B15488">
        <v>1.68454671847349E-5</v>
      </c>
      <c r="C15488" s="1">
        <v>8.7939293845741494E-5</v>
      </c>
      <c r="D15488">
        <v>1</v>
      </c>
      <c r="E15488">
        <v>1</v>
      </c>
      <c r="F15488">
        <v>0.82926829268292701</v>
      </c>
      <c r="G15488">
        <v>1</v>
      </c>
      <c r="H15488">
        <v>1</v>
      </c>
      <c r="I15488">
        <v>1</v>
      </c>
      <c r="J15488" s="1">
        <v>1</v>
      </c>
      <c r="K15488" t="s">
        <v>23240</v>
      </c>
      <c r="L15488" t="s">
        <v>54220</v>
      </c>
      <c r="M15488" t="s">
        <v>54221</v>
      </c>
    </row>
    <row r="15489" spans="1:13">
      <c r="A15489" s="1" t="s">
        <v>17506</v>
      </c>
      <c r="B15489">
        <v>1.22974535605597E-5</v>
      </c>
      <c r="C15489" s="1">
        <v>8.5414172460882203E-6</v>
      </c>
      <c r="D15489">
        <v>0</v>
      </c>
      <c r="E15489">
        <v>0</v>
      </c>
      <c r="F15489">
        <v>0.144144144144144</v>
      </c>
      <c r="G15489">
        <v>0</v>
      </c>
      <c r="H15489">
        <v>4.6296296296296301E-2</v>
      </c>
      <c r="I15489">
        <v>0</v>
      </c>
      <c r="J15489" s="1" t="s">
        <v>23229</v>
      </c>
      <c r="K15489" t="s">
        <v>23241</v>
      </c>
      <c r="L15489" t="s">
        <v>54222</v>
      </c>
      <c r="M15489" t="s">
        <v>54223</v>
      </c>
    </row>
    <row r="15490" spans="1:13">
      <c r="A15490" s="1" t="s">
        <v>17507</v>
      </c>
      <c r="B15490">
        <v>1.52817692076712E-6</v>
      </c>
      <c r="C15490" s="1">
        <v>5.0530497742989798E-6</v>
      </c>
      <c r="D15490">
        <v>0.58333333333333304</v>
      </c>
      <c r="E15490">
        <v>0.59876543209876498</v>
      </c>
      <c r="F15490">
        <v>0.29677419354838702</v>
      </c>
      <c r="G15490">
        <v>0.95454545454545503</v>
      </c>
      <c r="H15490">
        <v>0.54477611940298498</v>
      </c>
      <c r="I15490">
        <v>0.78888888888888897</v>
      </c>
      <c r="J15490" s="1" t="s">
        <v>23229</v>
      </c>
      <c r="K15490" t="s">
        <v>23241</v>
      </c>
      <c r="L15490" t="s">
        <v>54224</v>
      </c>
      <c r="M15490" t="s">
        <v>54225</v>
      </c>
    </row>
    <row r="15491" spans="1:13">
      <c r="A15491" s="1" t="s">
        <v>17508</v>
      </c>
      <c r="B15491">
        <v>5.26032974759158E-4</v>
      </c>
      <c r="C15491" s="1">
        <v>6.9414210972624404E-5</v>
      </c>
      <c r="D15491">
        <v>0</v>
      </c>
      <c r="E15491">
        <v>0.40659340659340698</v>
      </c>
      <c r="F15491">
        <v>5.5248618784530402E-3</v>
      </c>
      <c r="G15491">
        <v>8.6206896551724102E-3</v>
      </c>
      <c r="H15491">
        <v>0</v>
      </c>
      <c r="I15491">
        <v>4.0650406504065002E-3</v>
      </c>
      <c r="J15491" s="1">
        <v>0</v>
      </c>
      <c r="K15491" t="s">
        <v>23241</v>
      </c>
      <c r="L15491" t="s">
        <v>54226</v>
      </c>
      <c r="M15491" t="s">
        <v>54227</v>
      </c>
    </row>
    <row r="15492" spans="1:13">
      <c r="A15492" s="1" t="s">
        <v>17509</v>
      </c>
      <c r="B15492">
        <v>3.5101345467707902E-7</v>
      </c>
      <c r="C15492" s="1">
        <v>1.9194745149794E-7</v>
      </c>
      <c r="D15492">
        <v>0</v>
      </c>
      <c r="E15492">
        <v>0</v>
      </c>
      <c r="F15492">
        <v>5.1813471502590702E-3</v>
      </c>
      <c r="G15492">
        <v>0</v>
      </c>
      <c r="H15492">
        <v>4.5454545454545496E-3</v>
      </c>
      <c r="I15492">
        <v>0</v>
      </c>
      <c r="J15492" s="1">
        <v>0.5</v>
      </c>
      <c r="K15492" t="s">
        <v>23242</v>
      </c>
      <c r="L15492" t="s">
        <v>54228</v>
      </c>
      <c r="M15492" t="s">
        <v>54229</v>
      </c>
    </row>
    <row r="15493" spans="1:13">
      <c r="A15493" s="1" t="s">
        <v>17510</v>
      </c>
      <c r="B15493">
        <v>1.0138089103637E-5</v>
      </c>
      <c r="C15493" s="1">
        <v>5.1501586324971797E-6</v>
      </c>
      <c r="D15493">
        <v>0.230769230769231</v>
      </c>
      <c r="E15493">
        <v>3.2894736842105303E-2</v>
      </c>
      <c r="F15493">
        <v>6.9930069930069904E-3</v>
      </c>
      <c r="G15493">
        <v>0.28846153846153799</v>
      </c>
      <c r="H15493">
        <v>2.1276595744680899E-2</v>
      </c>
      <c r="I15493">
        <v>0.25882352941176501</v>
      </c>
      <c r="J15493" s="1">
        <v>0</v>
      </c>
      <c r="K15493" t="s">
        <v>23242</v>
      </c>
      <c r="L15493" t="s">
        <v>54230</v>
      </c>
      <c r="M15493" t="s">
        <v>54231</v>
      </c>
    </row>
    <row r="15494" spans="1:13">
      <c r="A15494" s="1" t="s">
        <v>17511</v>
      </c>
      <c r="B15494">
        <v>3.3412636962110398E-4</v>
      </c>
      <c r="C15494" s="1">
        <v>3.5593516510801302E-5</v>
      </c>
      <c r="D15494">
        <v>1.6666666666666701E-2</v>
      </c>
      <c r="E15494">
        <v>0.30729166666666702</v>
      </c>
      <c r="F15494">
        <v>7.6923076923076901E-3</v>
      </c>
      <c r="G15494">
        <v>0.02</v>
      </c>
      <c r="H15494">
        <v>4.3859649122806998E-3</v>
      </c>
      <c r="I15494">
        <v>0</v>
      </c>
      <c r="J15494" s="1">
        <v>0</v>
      </c>
      <c r="K15494" t="s">
        <v>23240</v>
      </c>
      <c r="L15494" t="s">
        <v>54232</v>
      </c>
      <c r="M15494" t="s">
        <v>54233</v>
      </c>
    </row>
    <row r="15495" spans="1:13">
      <c r="A15495" s="1" t="s">
        <v>17512</v>
      </c>
      <c r="B15495">
        <v>3.56631887627298E-6</v>
      </c>
      <c r="C15495" s="1">
        <v>3.7135267061351501E-7</v>
      </c>
      <c r="D15495">
        <v>1</v>
      </c>
      <c r="E15495">
        <v>1</v>
      </c>
      <c r="F15495">
        <v>1</v>
      </c>
      <c r="G15495">
        <v>0.65625</v>
      </c>
      <c r="H15495">
        <v>0.99404761904761896</v>
      </c>
      <c r="I15495">
        <v>0.98809523809523803</v>
      </c>
      <c r="J15495" s="1">
        <v>1</v>
      </c>
      <c r="K15495" t="s">
        <v>23238</v>
      </c>
      <c r="L15495" t="s">
        <v>54234</v>
      </c>
      <c r="M15495" t="s">
        <v>54235</v>
      </c>
    </row>
    <row r="15496" spans="1:13">
      <c r="A15496" s="1" t="s">
        <v>17513</v>
      </c>
      <c r="B15496">
        <v>3.0285030972363201E-6</v>
      </c>
      <c r="C15496" s="1">
        <v>3.7701495322191398E-7</v>
      </c>
      <c r="D15496">
        <v>0</v>
      </c>
      <c r="E15496">
        <v>0</v>
      </c>
      <c r="F15496">
        <v>0</v>
      </c>
      <c r="G15496">
        <v>0.36956521739130399</v>
      </c>
      <c r="H15496">
        <v>0</v>
      </c>
      <c r="I15496">
        <v>1.72413793103448E-2</v>
      </c>
      <c r="J15496" s="1">
        <v>0</v>
      </c>
      <c r="K15496" t="s">
        <v>23242</v>
      </c>
      <c r="L15496" t="s">
        <v>54236</v>
      </c>
      <c r="M15496" t="s">
        <v>54237</v>
      </c>
    </row>
    <row r="15497" spans="1:13">
      <c r="A15497" s="1" t="s">
        <v>17514</v>
      </c>
      <c r="B15497">
        <v>5.6546389070555501E-5</v>
      </c>
      <c r="C15497" s="1">
        <v>4.2507948868953001E-4</v>
      </c>
      <c r="D15497">
        <v>0</v>
      </c>
      <c r="E15497">
        <v>5.2083333333333296E-3</v>
      </c>
      <c r="F15497">
        <v>0.20876288659793801</v>
      </c>
      <c r="G15497">
        <v>1.7857142857142901E-2</v>
      </c>
      <c r="H15497">
        <v>3.125E-2</v>
      </c>
      <c r="I15497">
        <v>1.29310344827586E-2</v>
      </c>
      <c r="J15497" s="1">
        <v>0</v>
      </c>
      <c r="K15497" t="s">
        <v>23237</v>
      </c>
      <c r="L15497" t="s">
        <v>54238</v>
      </c>
      <c r="M15497" t="s">
        <v>54239</v>
      </c>
    </row>
    <row r="15498" spans="1:13">
      <c r="A15498" s="1" t="s">
        <v>17515</v>
      </c>
      <c r="B15498">
        <v>1.26500192194292E-7</v>
      </c>
      <c r="C15498" s="1">
        <v>2.6891767465568599E-6</v>
      </c>
      <c r="D15498">
        <v>1</v>
      </c>
      <c r="E15498">
        <v>1</v>
      </c>
      <c r="F15498">
        <v>0.97175141242937901</v>
      </c>
      <c r="G15498">
        <v>1</v>
      </c>
      <c r="H15498">
        <v>0.98648648648648696</v>
      </c>
      <c r="I15498">
        <v>1</v>
      </c>
      <c r="J15498" s="1" t="s">
        <v>23229</v>
      </c>
      <c r="K15498" t="s">
        <v>23240</v>
      </c>
      <c r="L15498" t="s">
        <v>54240</v>
      </c>
      <c r="M15498" t="s">
        <v>54241</v>
      </c>
    </row>
    <row r="15499" spans="1:13">
      <c r="A15499" s="1" t="s">
        <v>17516</v>
      </c>
      <c r="B15499">
        <v>2.6263782589519101E-6</v>
      </c>
      <c r="C15499" s="1">
        <v>1.7178111069599201E-5</v>
      </c>
      <c r="D15499">
        <v>0</v>
      </c>
      <c r="E15499">
        <v>1.6666666666666701E-2</v>
      </c>
      <c r="F15499">
        <v>0</v>
      </c>
      <c r="G15499">
        <v>1.7543859649122799E-2</v>
      </c>
      <c r="H15499">
        <v>0</v>
      </c>
      <c r="I15499">
        <v>5.5555555555555601E-2</v>
      </c>
      <c r="J15499" s="1">
        <v>0</v>
      </c>
      <c r="K15499" t="s">
        <v>23238</v>
      </c>
      <c r="L15499" t="s">
        <v>54242</v>
      </c>
      <c r="M15499" t="s">
        <v>54243</v>
      </c>
    </row>
    <row r="15500" spans="1:13">
      <c r="A15500" s="1" t="s">
        <v>17517</v>
      </c>
      <c r="B15500">
        <v>3.4297476818799498E-7</v>
      </c>
      <c r="C15500" s="1">
        <v>3.5312968704744502E-5</v>
      </c>
      <c r="D15500">
        <v>0.640625</v>
      </c>
      <c r="E15500">
        <v>0.953125</v>
      </c>
      <c r="F15500">
        <v>0.86440677966101698</v>
      </c>
      <c r="G15500">
        <v>0.89090909090909098</v>
      </c>
      <c r="H15500">
        <v>0.87727272727272698</v>
      </c>
      <c r="I15500">
        <v>0.83333333333333304</v>
      </c>
      <c r="J15500" s="1">
        <v>1</v>
      </c>
      <c r="K15500" t="s">
        <v>23238</v>
      </c>
      <c r="L15500" t="s">
        <v>54244</v>
      </c>
      <c r="M15500" t="s">
        <v>54245</v>
      </c>
    </row>
    <row r="15501" spans="1:13">
      <c r="A15501" s="1" t="s">
        <v>17518</v>
      </c>
      <c r="B15501">
        <v>1.6173796535544701E-6</v>
      </c>
      <c r="C15501" s="1">
        <v>5.8656942954358202E-6</v>
      </c>
      <c r="D15501">
        <v>1</v>
      </c>
      <c r="E15501">
        <v>1</v>
      </c>
      <c r="F15501">
        <v>0.99479166666666696</v>
      </c>
      <c r="G15501">
        <v>0.74468085106382997</v>
      </c>
      <c r="H15501">
        <v>0.97826086956521696</v>
      </c>
      <c r="I15501">
        <v>0.96825396825396803</v>
      </c>
      <c r="J15501" s="1" t="s">
        <v>23229</v>
      </c>
      <c r="K15501" t="s">
        <v>23239</v>
      </c>
      <c r="L15501" t="s">
        <v>54246</v>
      </c>
      <c r="M15501" t="s">
        <v>54247</v>
      </c>
    </row>
    <row r="15502" spans="1:13">
      <c r="A15502" s="1" t="s">
        <v>17519</v>
      </c>
      <c r="B15502">
        <v>1.43683352803411E-6</v>
      </c>
      <c r="C15502" s="1">
        <v>1.00155249955003E-4</v>
      </c>
      <c r="D15502">
        <v>0</v>
      </c>
      <c r="E15502">
        <v>5.2083333333333296E-3</v>
      </c>
      <c r="F15502">
        <v>5.6410256410256397E-2</v>
      </c>
      <c r="G15502">
        <v>4.4642857142857102E-2</v>
      </c>
      <c r="H15502">
        <v>0.298165137614679</v>
      </c>
      <c r="I15502">
        <v>4.3956043956044001E-2</v>
      </c>
      <c r="J15502" s="1" t="s">
        <v>23229</v>
      </c>
      <c r="K15502" t="s">
        <v>23240</v>
      </c>
      <c r="L15502" t="s">
        <v>54248</v>
      </c>
      <c r="M15502" t="s">
        <v>54249</v>
      </c>
    </row>
    <row r="15503" spans="1:13">
      <c r="A15503" s="1" t="s">
        <v>17520</v>
      </c>
      <c r="B15503">
        <v>1.9593324067970701E-5</v>
      </c>
      <c r="C15503" s="1">
        <v>1.4526457988535E-5</v>
      </c>
      <c r="D15503">
        <v>1.5625E-2</v>
      </c>
      <c r="E15503">
        <v>0</v>
      </c>
      <c r="F15503">
        <v>0</v>
      </c>
      <c r="G15503">
        <v>0.13636363636363599</v>
      </c>
      <c r="H15503">
        <v>0</v>
      </c>
      <c r="I15503">
        <v>0.1875</v>
      </c>
      <c r="J15503" s="1">
        <v>0.95454545454545503</v>
      </c>
      <c r="K15503" t="s">
        <v>23238</v>
      </c>
      <c r="L15503" t="s">
        <v>54250</v>
      </c>
      <c r="M15503" t="s">
        <v>54251</v>
      </c>
    </row>
    <row r="15504" spans="1:13">
      <c r="A15504" s="1" t="s">
        <v>17521</v>
      </c>
      <c r="B15504">
        <v>1.9181729926781501E-7</v>
      </c>
      <c r="C15504" s="1">
        <v>1.9653282079051201E-8</v>
      </c>
      <c r="D15504">
        <v>0.98214285714285698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 s="1">
        <v>1</v>
      </c>
      <c r="K15504" t="s">
        <v>23239</v>
      </c>
      <c r="L15504" t="s">
        <v>54252</v>
      </c>
      <c r="M15504" t="s">
        <v>54253</v>
      </c>
    </row>
    <row r="15505" spans="1:13">
      <c r="A15505" s="1" t="s">
        <v>17522</v>
      </c>
      <c r="B15505">
        <v>1.2035627736582299E-7</v>
      </c>
      <c r="C15505" s="1">
        <v>1.54657106066595E-6</v>
      </c>
      <c r="D15505">
        <v>1</v>
      </c>
      <c r="E15505">
        <v>0.98421052631578898</v>
      </c>
      <c r="F15505">
        <v>1</v>
      </c>
      <c r="G15505">
        <v>0.93965517241379304</v>
      </c>
      <c r="H15505">
        <v>0.99561403508771895</v>
      </c>
      <c r="I15505">
        <v>0.95199999999999996</v>
      </c>
      <c r="J15505" s="1">
        <v>1</v>
      </c>
      <c r="K15505" t="s">
        <v>23238</v>
      </c>
      <c r="L15505" t="s">
        <v>54254</v>
      </c>
      <c r="M15505" t="s">
        <v>54255</v>
      </c>
    </row>
    <row r="15506" spans="1:13">
      <c r="A15506" s="1" t="s">
        <v>17523</v>
      </c>
      <c r="B15506">
        <v>1.98525478151247E-5</v>
      </c>
      <c r="C15506" s="1">
        <v>1.5027507345294599E-5</v>
      </c>
      <c r="D15506">
        <v>6.8181818181818205E-2</v>
      </c>
      <c r="E15506">
        <v>0</v>
      </c>
      <c r="F15506">
        <v>0.105932203389831</v>
      </c>
      <c r="G15506">
        <v>0</v>
      </c>
      <c r="H15506">
        <v>0</v>
      </c>
      <c r="I15506">
        <v>0</v>
      </c>
      <c r="J15506" s="1">
        <v>0</v>
      </c>
      <c r="K15506" t="s">
        <v>23239</v>
      </c>
      <c r="L15506" t="s">
        <v>54256</v>
      </c>
      <c r="M15506" t="s">
        <v>54257</v>
      </c>
    </row>
    <row r="15507" spans="1:13">
      <c r="A15507" s="1" t="s">
        <v>17524</v>
      </c>
      <c r="B15507">
        <v>5.7904971965799899E-8</v>
      </c>
      <c r="C15507" s="1">
        <v>1.2162541485227701E-5</v>
      </c>
      <c r="D15507">
        <v>1</v>
      </c>
      <c r="E15507">
        <v>1</v>
      </c>
      <c r="F15507">
        <v>1</v>
      </c>
      <c r="G15507">
        <v>0.74285714285714299</v>
      </c>
      <c r="H15507">
        <v>0.99333333333333296</v>
      </c>
      <c r="I15507">
        <v>1</v>
      </c>
      <c r="J15507" s="1">
        <v>1</v>
      </c>
      <c r="K15507" t="s">
        <v>23237</v>
      </c>
      <c r="L15507" t="s">
        <v>54258</v>
      </c>
      <c r="M15507" t="s">
        <v>54259</v>
      </c>
    </row>
    <row r="15508" spans="1:13">
      <c r="A15508" s="1" t="s">
        <v>17525</v>
      </c>
      <c r="B15508">
        <v>5.1865423349110702E-6</v>
      </c>
      <c r="C15508" s="1">
        <v>1.3380659717093999E-6</v>
      </c>
      <c r="D15508">
        <v>0</v>
      </c>
      <c r="E15508">
        <v>0</v>
      </c>
      <c r="F15508">
        <v>0.14438502673796799</v>
      </c>
      <c r="G15508">
        <v>3.8461538461538498E-2</v>
      </c>
      <c r="H15508">
        <v>9.90990990990991E-2</v>
      </c>
      <c r="I15508">
        <v>1.5384615384615399E-2</v>
      </c>
      <c r="J15508" s="1">
        <v>0</v>
      </c>
      <c r="K15508" t="s">
        <v>23241</v>
      </c>
      <c r="L15508" t="s">
        <v>54260</v>
      </c>
      <c r="M15508" t="s">
        <v>54261</v>
      </c>
    </row>
    <row r="15509" spans="1:13">
      <c r="A15509" s="1" t="s">
        <v>17526</v>
      </c>
      <c r="B15509">
        <v>2.00205938566612E-4</v>
      </c>
      <c r="C15509" s="1">
        <v>4.92298180830905E-4</v>
      </c>
      <c r="D15509">
        <v>0.4375</v>
      </c>
      <c r="E15509">
        <v>0.13020833333333301</v>
      </c>
      <c r="F15509">
        <v>0.53076923076923099</v>
      </c>
      <c r="G15509">
        <v>0.96808510638297895</v>
      </c>
      <c r="H15509">
        <v>0.84615384615384603</v>
      </c>
      <c r="I15509">
        <v>0.87634408602150504</v>
      </c>
      <c r="J15509" s="1">
        <v>1</v>
      </c>
      <c r="K15509" t="s">
        <v>23237</v>
      </c>
      <c r="L15509" t="s">
        <v>54262</v>
      </c>
      <c r="M15509" t="s">
        <v>54263</v>
      </c>
    </row>
    <row r="15510" spans="1:13">
      <c r="A15510" s="1" t="s">
        <v>17527</v>
      </c>
      <c r="B15510">
        <v>3.9864621967063498E-7</v>
      </c>
      <c r="C15510" s="1">
        <v>1.3308554818957799E-6</v>
      </c>
      <c r="D15510">
        <v>0.90909090909090895</v>
      </c>
      <c r="E15510">
        <v>0.97222222222222199</v>
      </c>
      <c r="F15510">
        <v>1</v>
      </c>
      <c r="G15510">
        <v>0.89285714285714302</v>
      </c>
      <c r="H15510">
        <v>1</v>
      </c>
      <c r="I15510">
        <v>0.97368421052631604</v>
      </c>
      <c r="J15510" s="1" t="s">
        <v>23229</v>
      </c>
      <c r="K15510" t="s">
        <v>23238</v>
      </c>
      <c r="L15510" t="s">
        <v>54264</v>
      </c>
      <c r="M15510" t="s">
        <v>54265</v>
      </c>
    </row>
    <row r="15511" spans="1:13">
      <c r="A15511" s="1" t="s">
        <v>17528</v>
      </c>
      <c r="B15511">
        <v>1.7967168689937798E-8</v>
      </c>
      <c r="C15511" s="1">
        <v>7.8101204097536804E-7</v>
      </c>
      <c r="D15511">
        <v>0</v>
      </c>
      <c r="E15511">
        <v>0</v>
      </c>
      <c r="F15511">
        <v>2.5641025641025602E-3</v>
      </c>
      <c r="G15511">
        <v>0</v>
      </c>
      <c r="H15511">
        <v>0</v>
      </c>
      <c r="I15511">
        <v>2.8455284552845499E-2</v>
      </c>
      <c r="J15511" s="1">
        <v>0</v>
      </c>
      <c r="K15511" t="s">
        <v>23238</v>
      </c>
      <c r="L15511" t="s">
        <v>54266</v>
      </c>
      <c r="M15511" t="s">
        <v>54267</v>
      </c>
    </row>
    <row r="15512" spans="1:13">
      <c r="A15512" s="1" t="s">
        <v>17529</v>
      </c>
      <c r="B15512">
        <v>1.1947202567664799E-7</v>
      </c>
      <c r="C15512" s="1">
        <v>9.6441815076926496E-7</v>
      </c>
      <c r="D15512">
        <v>1</v>
      </c>
      <c r="E15512">
        <v>1</v>
      </c>
      <c r="F15512">
        <v>1</v>
      </c>
      <c r="G15512">
        <v>0.9</v>
      </c>
      <c r="H15512">
        <v>0.98672566371681403</v>
      </c>
      <c r="I15512">
        <v>0.99590163934426201</v>
      </c>
      <c r="J15512" s="1">
        <v>1</v>
      </c>
      <c r="K15512" t="s">
        <v>23238</v>
      </c>
      <c r="L15512" t="s">
        <v>54268</v>
      </c>
      <c r="M15512" t="s">
        <v>54269</v>
      </c>
    </row>
    <row r="15513" spans="1:13">
      <c r="A15513" s="1" t="s">
        <v>17530</v>
      </c>
      <c r="B15513">
        <v>1.7524977111502E-4</v>
      </c>
      <c r="C15513" s="1">
        <v>6.1927765986040999E-6</v>
      </c>
      <c r="D15513">
        <v>0.13793103448275901</v>
      </c>
      <c r="E15513">
        <v>0.50617283950617298</v>
      </c>
      <c r="F15513">
        <v>2.5139664804469299E-2</v>
      </c>
      <c r="G15513">
        <v>3.5714285714285698E-2</v>
      </c>
      <c r="H15513">
        <v>0</v>
      </c>
      <c r="I15513">
        <v>0</v>
      </c>
      <c r="J15513" s="1">
        <v>4.5454545454545497E-2</v>
      </c>
      <c r="K15513" t="s">
        <v>23241</v>
      </c>
      <c r="L15513" t="s">
        <v>54270</v>
      </c>
      <c r="M15513" t="s">
        <v>54271</v>
      </c>
    </row>
    <row r="15514" spans="1:13">
      <c r="A15514" s="1" t="s">
        <v>17531</v>
      </c>
      <c r="B15514">
        <v>3.39428523120173E-9</v>
      </c>
      <c r="C15514" s="1">
        <v>1.5806545307308101E-8</v>
      </c>
      <c r="D15514">
        <v>3.7037037037037E-2</v>
      </c>
      <c r="E15514">
        <v>0</v>
      </c>
      <c r="F15514">
        <v>6.4705882352941196E-2</v>
      </c>
      <c r="G15514">
        <v>0</v>
      </c>
      <c r="H15514">
        <v>1.4285714285714299E-2</v>
      </c>
      <c r="I15514">
        <v>1.13636363636364E-2</v>
      </c>
      <c r="J15514" s="1" t="s">
        <v>23229</v>
      </c>
      <c r="K15514" t="s">
        <v>23240</v>
      </c>
      <c r="L15514" t="s">
        <v>54272</v>
      </c>
      <c r="M15514" t="s">
        <v>54273</v>
      </c>
    </row>
    <row r="15515" spans="1:13">
      <c r="A15515" s="1" t="s">
        <v>17532</v>
      </c>
      <c r="B15515">
        <v>7.8190936749704496E-4</v>
      </c>
      <c r="C15515" s="1">
        <v>1.9796308398227499E-4</v>
      </c>
      <c r="D15515">
        <v>0.17857142857142899</v>
      </c>
      <c r="E15515">
        <v>0.63461538461538503</v>
      </c>
      <c r="F15515">
        <v>0</v>
      </c>
      <c r="G15515">
        <v>1.7543859649122799E-2</v>
      </c>
      <c r="H15515">
        <v>0</v>
      </c>
      <c r="I15515">
        <v>4.20168067226891E-3</v>
      </c>
      <c r="J15515" s="1">
        <v>0</v>
      </c>
      <c r="K15515" t="s">
        <v>23241</v>
      </c>
      <c r="L15515" t="s">
        <v>54274</v>
      </c>
      <c r="M15515" t="s">
        <v>54275</v>
      </c>
    </row>
    <row r="15516" spans="1:13">
      <c r="A15516" s="1" t="s">
        <v>17533</v>
      </c>
      <c r="B15516">
        <v>0</v>
      </c>
      <c r="C15516" s="1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 s="1">
        <v>0</v>
      </c>
      <c r="K15516" t="s">
        <v>23241</v>
      </c>
      <c r="L15516" t="s">
        <v>54276</v>
      </c>
      <c r="M15516" t="s">
        <v>54277</v>
      </c>
    </row>
    <row r="15517" spans="1:13">
      <c r="A15517" s="1" t="s">
        <v>17534</v>
      </c>
      <c r="B15517">
        <v>6.1677667244339596E-7</v>
      </c>
      <c r="C15517" s="1">
        <v>7.4845854737192E-6</v>
      </c>
      <c r="D15517">
        <v>1</v>
      </c>
      <c r="E15517">
        <v>0.99479166666666696</v>
      </c>
      <c r="F15517">
        <v>0.997282608695652</v>
      </c>
      <c r="G15517">
        <v>0.99137931034482796</v>
      </c>
      <c r="H15517">
        <v>0.98684210526315796</v>
      </c>
      <c r="I15517">
        <v>0.97199999999999998</v>
      </c>
      <c r="J15517" s="1">
        <v>1</v>
      </c>
      <c r="K15517" t="s">
        <v>23241</v>
      </c>
      <c r="L15517" t="s">
        <v>54278</v>
      </c>
      <c r="M15517" t="s">
        <v>54279</v>
      </c>
    </row>
    <row r="15518" spans="1:13">
      <c r="A15518" s="1" t="s">
        <v>17535</v>
      </c>
      <c r="B15518">
        <v>7.9434143790955904E-7</v>
      </c>
      <c r="C15518" s="1">
        <v>6.7006534869370002E-5</v>
      </c>
      <c r="D15518">
        <v>0</v>
      </c>
      <c r="E15518">
        <v>5.2083333333333296E-3</v>
      </c>
      <c r="F15518">
        <v>1.7948717948717899E-2</v>
      </c>
      <c r="G15518">
        <v>3.5087719298245598E-2</v>
      </c>
      <c r="H15518">
        <v>0.12719298245614</v>
      </c>
      <c r="I15518">
        <v>3.2258064516128997E-2</v>
      </c>
      <c r="J15518" s="1">
        <v>0</v>
      </c>
      <c r="K15518" t="s">
        <v>23242</v>
      </c>
      <c r="L15518" t="s">
        <v>54280</v>
      </c>
      <c r="M15518" t="s">
        <v>54281</v>
      </c>
    </row>
    <row r="15519" spans="1:13">
      <c r="A15519" s="1" t="s">
        <v>17536</v>
      </c>
      <c r="B15519">
        <v>1.8871782435293899E-6</v>
      </c>
      <c r="C15519" s="1">
        <v>1.29651673372663E-6</v>
      </c>
      <c r="D15519">
        <v>0.828125</v>
      </c>
      <c r="E15519">
        <v>1</v>
      </c>
      <c r="F15519">
        <v>0.97606382978723405</v>
      </c>
      <c r="G15519">
        <v>1</v>
      </c>
      <c r="H15519">
        <v>1</v>
      </c>
      <c r="I15519">
        <v>0.98958333333333304</v>
      </c>
      <c r="J15519" s="1">
        <v>1</v>
      </c>
      <c r="K15519" t="s">
        <v>23238</v>
      </c>
      <c r="L15519" t="s">
        <v>54282</v>
      </c>
      <c r="M15519" t="s">
        <v>54283</v>
      </c>
    </row>
    <row r="15520" spans="1:13">
      <c r="A15520" s="1" t="s">
        <v>17537</v>
      </c>
      <c r="B15520">
        <v>5.1500454984900597E-6</v>
      </c>
      <c r="C15520" s="1">
        <v>1.05891487050242E-6</v>
      </c>
      <c r="D15520">
        <v>0.20833333333333301</v>
      </c>
      <c r="E15520">
        <v>0.46067415730337102</v>
      </c>
      <c r="F15520">
        <v>0.70138888888888895</v>
      </c>
      <c r="G15520">
        <v>0.97321428571428603</v>
      </c>
      <c r="H15520">
        <v>0.88775510204081598</v>
      </c>
      <c r="I15520">
        <v>0.6</v>
      </c>
      <c r="J15520" s="1">
        <v>0</v>
      </c>
      <c r="K15520" t="s">
        <v>23241</v>
      </c>
      <c r="L15520" t="s">
        <v>54284</v>
      </c>
      <c r="M15520" t="s">
        <v>54285</v>
      </c>
    </row>
    <row r="15521" spans="1:13">
      <c r="A15521" s="1" t="s">
        <v>17538</v>
      </c>
      <c r="B15521">
        <v>3.2211623687931298E-7</v>
      </c>
      <c r="C15521" s="1">
        <v>6.0312686429823896E-7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2.27272727272727E-2</v>
      </c>
      <c r="J15521" s="1">
        <v>0.86363636363636398</v>
      </c>
      <c r="K15521" t="s">
        <v>23241</v>
      </c>
      <c r="L15521" t="s">
        <v>54286</v>
      </c>
      <c r="M15521" t="s">
        <v>54287</v>
      </c>
    </row>
    <row r="15522" spans="1:13">
      <c r="A15522" s="1" t="s">
        <v>17539</v>
      </c>
      <c r="B15522">
        <v>4.8127906104289799E-4</v>
      </c>
      <c r="C15522" s="1">
        <v>1.47839472222372E-4</v>
      </c>
      <c r="D15522">
        <v>0.4</v>
      </c>
      <c r="E15522">
        <v>9.7826086956521702E-2</v>
      </c>
      <c r="F15522">
        <v>0.24100719424460401</v>
      </c>
      <c r="G15522">
        <v>0.30172413793103398</v>
      </c>
      <c r="H15522">
        <v>8.9285714285714302E-2</v>
      </c>
      <c r="I15522">
        <v>0.29199999999999998</v>
      </c>
      <c r="J15522" s="1">
        <v>0.95454545454545503</v>
      </c>
      <c r="K15522" t="s">
        <v>23239</v>
      </c>
      <c r="L15522" t="s">
        <v>54288</v>
      </c>
      <c r="M15522" t="s">
        <v>54289</v>
      </c>
    </row>
    <row r="15523" spans="1:13">
      <c r="A15523" s="1" t="s">
        <v>17540</v>
      </c>
      <c r="B15523">
        <v>1.4682628482930499E-4</v>
      </c>
      <c r="C15523" s="1">
        <v>4.3576775088420799E-4</v>
      </c>
      <c r="D15523">
        <v>0</v>
      </c>
      <c r="E15523">
        <v>0</v>
      </c>
      <c r="F15523">
        <v>0.26589595375722502</v>
      </c>
      <c r="G15523">
        <v>0</v>
      </c>
      <c r="H15523">
        <v>4.6511627906976702E-2</v>
      </c>
      <c r="I15523">
        <v>1.29310344827586E-2</v>
      </c>
      <c r="J15523" s="1">
        <v>0</v>
      </c>
      <c r="K15523" t="s">
        <v>23241</v>
      </c>
      <c r="L15523" t="s">
        <v>54290</v>
      </c>
      <c r="M15523" t="s">
        <v>54291</v>
      </c>
    </row>
    <row r="15524" spans="1:13">
      <c r="A15524" s="1" t="s">
        <v>17541</v>
      </c>
      <c r="B15524">
        <v>2.7955843844644899E-7</v>
      </c>
      <c r="C15524" s="1">
        <v>3.72636027352331E-7</v>
      </c>
      <c r="D15524">
        <v>0.96875</v>
      </c>
      <c r="E15524">
        <v>0.99473684210526303</v>
      </c>
      <c r="F15524">
        <v>0.99222797927461104</v>
      </c>
      <c r="G15524">
        <v>1</v>
      </c>
      <c r="H15524">
        <v>1</v>
      </c>
      <c r="I15524">
        <v>0.99504950495049505</v>
      </c>
      <c r="J15524" s="1">
        <v>0.5</v>
      </c>
      <c r="K15524" t="s">
        <v>23238</v>
      </c>
      <c r="L15524" t="s">
        <v>54292</v>
      </c>
      <c r="M15524" t="s">
        <v>54293</v>
      </c>
    </row>
    <row r="15525" spans="1:13">
      <c r="A15525" s="1" t="s">
        <v>17542</v>
      </c>
      <c r="B15525">
        <v>1.9203671526863099E-6</v>
      </c>
      <c r="C15525" s="1">
        <v>3.2187260606478599E-4</v>
      </c>
      <c r="D15525">
        <v>0.17741935483870999</v>
      </c>
      <c r="E15525">
        <v>0.38020833333333298</v>
      </c>
      <c r="F15525">
        <v>0.34210526315789502</v>
      </c>
      <c r="G15525">
        <v>0.125</v>
      </c>
      <c r="H15525">
        <v>0.12727272727272701</v>
      </c>
      <c r="I15525">
        <v>0.10655737704918</v>
      </c>
      <c r="J15525" s="1">
        <v>9.0909090909090898E-2</v>
      </c>
      <c r="K15525" t="s">
        <v>23241</v>
      </c>
      <c r="L15525" t="s">
        <v>54294</v>
      </c>
      <c r="M15525" t="s">
        <v>54295</v>
      </c>
    </row>
    <row r="15526" spans="1:13">
      <c r="A15526" s="1" t="s">
        <v>17543</v>
      </c>
      <c r="B15526">
        <v>3.0470097431387199E-6</v>
      </c>
      <c r="C15526" s="1">
        <v>7.4989838280919504E-6</v>
      </c>
      <c r="D15526">
        <v>0.125</v>
      </c>
      <c r="E15526">
        <v>0</v>
      </c>
      <c r="F15526">
        <v>4.6703296703296697E-2</v>
      </c>
      <c r="G15526">
        <v>8.7719298245613996E-3</v>
      </c>
      <c r="H15526">
        <v>1.7699115044247801E-2</v>
      </c>
      <c r="I15526">
        <v>0</v>
      </c>
      <c r="J15526" s="1">
        <v>0.11111111111111099</v>
      </c>
      <c r="K15526" t="s">
        <v>23241</v>
      </c>
      <c r="L15526" t="s">
        <v>54296</v>
      </c>
      <c r="M15526" t="s">
        <v>54297</v>
      </c>
    </row>
    <row r="15527" spans="1:13">
      <c r="A15527" s="1" t="s">
        <v>17544</v>
      </c>
      <c r="B15527">
        <v>7.2880683061743903E-6</v>
      </c>
      <c r="C15527" s="1">
        <v>2.39165543636045E-5</v>
      </c>
      <c r="D15527">
        <v>1</v>
      </c>
      <c r="E15527">
        <v>0.99462365591397806</v>
      </c>
      <c r="F15527">
        <v>0.997435897435897</v>
      </c>
      <c r="G15527">
        <v>0.81132075471698095</v>
      </c>
      <c r="H15527">
        <v>0.98230088495575196</v>
      </c>
      <c r="I15527">
        <v>0.91200000000000003</v>
      </c>
      <c r="J15527" s="1">
        <v>1</v>
      </c>
      <c r="K15527" t="s">
        <v>23238</v>
      </c>
      <c r="L15527" t="s">
        <v>54298</v>
      </c>
      <c r="M15527" t="s">
        <v>54299</v>
      </c>
    </row>
    <row r="15528" spans="1:13">
      <c r="A15528" s="1" t="s">
        <v>17545</v>
      </c>
      <c r="B15528">
        <v>4.0194717909969801E-4</v>
      </c>
      <c r="C15528" s="1">
        <v>3.1287697118512799E-6</v>
      </c>
      <c r="D15528">
        <v>0.68333333333333302</v>
      </c>
      <c r="E15528">
        <v>0.639240506329114</v>
      </c>
      <c r="F15528">
        <v>0.95882352941176496</v>
      </c>
      <c r="G15528">
        <v>1</v>
      </c>
      <c r="H15528">
        <v>0.91414141414141403</v>
      </c>
      <c r="I15528">
        <v>0.97222222222222199</v>
      </c>
      <c r="J15528" s="1">
        <v>1</v>
      </c>
      <c r="K15528" t="s">
        <v>23237</v>
      </c>
      <c r="L15528" t="s">
        <v>54300</v>
      </c>
      <c r="M15528" t="s">
        <v>54301</v>
      </c>
    </row>
    <row r="15529" spans="1:13">
      <c r="A15529" s="1" t="s">
        <v>17546</v>
      </c>
      <c r="B15529">
        <v>6.8724000097760194E-5</v>
      </c>
      <c r="C15529" s="1">
        <v>1.9677259316799701E-7</v>
      </c>
      <c r="D15529">
        <v>1</v>
      </c>
      <c r="E15529">
        <v>0.69512195121951204</v>
      </c>
      <c r="F15529">
        <v>0.99425287356321801</v>
      </c>
      <c r="G15529">
        <v>0.98648648648648696</v>
      </c>
      <c r="H15529">
        <v>1</v>
      </c>
      <c r="I15529">
        <v>1</v>
      </c>
      <c r="J15529" s="1">
        <v>1</v>
      </c>
      <c r="K15529" t="s">
        <v>23240</v>
      </c>
      <c r="L15529" t="s">
        <v>54302</v>
      </c>
      <c r="M15529" t="s">
        <v>54303</v>
      </c>
    </row>
    <row r="15530" spans="1:13">
      <c r="A15530" s="1" t="s">
        <v>17547</v>
      </c>
      <c r="B15530">
        <v>3.8959777369558396E-6</v>
      </c>
      <c r="C15530" s="1">
        <v>1.45235973602374E-5</v>
      </c>
      <c r="D15530">
        <v>0</v>
      </c>
      <c r="E15530">
        <v>0</v>
      </c>
      <c r="F15530">
        <v>0.150375939849624</v>
      </c>
      <c r="G15530">
        <v>0</v>
      </c>
      <c r="H15530">
        <v>0</v>
      </c>
      <c r="I15530">
        <v>1.0869565217391301E-2</v>
      </c>
      <c r="J15530" s="1" t="s">
        <v>23229</v>
      </c>
      <c r="K15530" t="s">
        <v>23241</v>
      </c>
      <c r="L15530" t="s">
        <v>54304</v>
      </c>
      <c r="M15530" t="s">
        <v>54305</v>
      </c>
    </row>
    <row r="15531" spans="1:13">
      <c r="A15531" s="1" t="s">
        <v>17548</v>
      </c>
      <c r="B15531">
        <v>1.1098082095016601E-6</v>
      </c>
      <c r="C15531" s="1">
        <v>1.60053242245935E-7</v>
      </c>
      <c r="D15531">
        <v>0.04</v>
      </c>
      <c r="E15531">
        <v>9.4339622641509399E-2</v>
      </c>
      <c r="F15531">
        <v>0</v>
      </c>
      <c r="G15531">
        <v>8.5714285714285701E-2</v>
      </c>
      <c r="H15531">
        <v>0</v>
      </c>
      <c r="I15531">
        <v>4.8780487804878099E-2</v>
      </c>
      <c r="J15531" s="1" t="s">
        <v>23229</v>
      </c>
      <c r="K15531" t="s">
        <v>23239</v>
      </c>
      <c r="L15531" t="s">
        <v>54306</v>
      </c>
      <c r="M15531" t="s">
        <v>54307</v>
      </c>
    </row>
    <row r="15532" spans="1:13">
      <c r="A15532" s="1" t="s">
        <v>17549</v>
      </c>
      <c r="B15532">
        <v>2.54778678422705E-6</v>
      </c>
      <c r="C15532" s="1">
        <v>1.1026635726868099E-5</v>
      </c>
      <c r="D15532">
        <v>0.96875</v>
      </c>
      <c r="E15532">
        <v>0.97916666666666696</v>
      </c>
      <c r="F15532">
        <v>0.992307692307692</v>
      </c>
      <c r="G15532">
        <v>0.99137931034482796</v>
      </c>
      <c r="H15532">
        <v>0.97807017543859698</v>
      </c>
      <c r="I15532">
        <v>0.97058823529411797</v>
      </c>
      <c r="J15532" s="1" t="s">
        <v>23229</v>
      </c>
      <c r="K15532" t="s">
        <v>23240</v>
      </c>
      <c r="L15532" t="s">
        <v>54308</v>
      </c>
      <c r="M15532" t="s">
        <v>54309</v>
      </c>
    </row>
    <row r="15533" spans="1:13">
      <c r="A15533" s="1" t="s">
        <v>17550</v>
      </c>
      <c r="B15533">
        <v>3.33681834389827E-10</v>
      </c>
      <c r="C15533" s="1">
        <v>2.4133182248408101E-6</v>
      </c>
      <c r="D15533">
        <v>0</v>
      </c>
      <c r="E15533">
        <v>0</v>
      </c>
      <c r="F15533">
        <v>3.94736842105263E-2</v>
      </c>
      <c r="G15533">
        <v>0</v>
      </c>
      <c r="H15533">
        <v>2.0270270270270299E-2</v>
      </c>
      <c r="I15533">
        <v>0</v>
      </c>
      <c r="J15533" s="1">
        <v>0</v>
      </c>
      <c r="K15533" t="s">
        <v>23241</v>
      </c>
      <c r="L15533" t="s">
        <v>54310</v>
      </c>
      <c r="M15533" t="s">
        <v>54311</v>
      </c>
    </row>
    <row r="15534" spans="1:13">
      <c r="A15534" s="1" t="s">
        <v>17551</v>
      </c>
      <c r="B15534">
        <v>8.4001490900676005E-7</v>
      </c>
      <c r="C15534" s="1">
        <v>7.1863703313889399E-7</v>
      </c>
      <c r="D15534">
        <v>1</v>
      </c>
      <c r="E15534">
        <v>1</v>
      </c>
      <c r="F15534">
        <v>0.99479166666666696</v>
      </c>
      <c r="G15534">
        <v>1</v>
      </c>
      <c r="H15534">
        <v>0.98979591836734704</v>
      </c>
      <c r="I15534">
        <v>0.99264705882352899</v>
      </c>
      <c r="J15534" s="1">
        <v>4.5454545454545497E-2</v>
      </c>
      <c r="K15534" t="s">
        <v>23242</v>
      </c>
      <c r="L15534" t="s">
        <v>54312</v>
      </c>
      <c r="M15534" t="s">
        <v>54313</v>
      </c>
    </row>
    <row r="15535" spans="1:13">
      <c r="A15535" s="1" t="s">
        <v>17552</v>
      </c>
      <c r="B15535">
        <v>6.0597755677059897E-5</v>
      </c>
      <c r="C15535" s="1">
        <v>1.95959855483913E-6</v>
      </c>
      <c r="D15535">
        <v>0.140625</v>
      </c>
      <c r="E15535">
        <v>0.38953488372092998</v>
      </c>
      <c r="F15535">
        <v>5.29100529100529E-2</v>
      </c>
      <c r="G15535">
        <v>0</v>
      </c>
      <c r="H15535">
        <v>2.9411764705882401E-2</v>
      </c>
      <c r="I15535">
        <v>0</v>
      </c>
      <c r="J15535" s="1" t="s">
        <v>23229</v>
      </c>
      <c r="K15535" t="s">
        <v>23241</v>
      </c>
      <c r="L15535" t="s">
        <v>54314</v>
      </c>
      <c r="M15535" t="s">
        <v>54315</v>
      </c>
    </row>
    <row r="15536" spans="1:13">
      <c r="A15536" s="1" t="s">
        <v>17553</v>
      </c>
      <c r="B15536">
        <v>1.7290519917832699E-4</v>
      </c>
      <c r="C15536" s="1">
        <v>3.34280851925468E-4</v>
      </c>
      <c r="D15536">
        <v>0.96875</v>
      </c>
      <c r="E15536">
        <v>1</v>
      </c>
      <c r="F15536">
        <v>0.73333333333333295</v>
      </c>
      <c r="G15536">
        <v>0.99122807017543901</v>
      </c>
      <c r="H15536">
        <v>0.98684210526315796</v>
      </c>
      <c r="I15536">
        <v>0.99199999999999999</v>
      </c>
      <c r="J15536" s="1">
        <v>1</v>
      </c>
      <c r="K15536" t="s">
        <v>23238</v>
      </c>
      <c r="L15536" t="s">
        <v>54316</v>
      </c>
      <c r="M15536" t="s">
        <v>54317</v>
      </c>
    </row>
    <row r="15537" spans="1:13">
      <c r="A15537" s="1" t="s">
        <v>17554</v>
      </c>
      <c r="B15537">
        <v>0</v>
      </c>
      <c r="C15537" s="1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 s="1">
        <v>0</v>
      </c>
      <c r="K15537" t="s">
        <v>23238</v>
      </c>
      <c r="L15537" t="s">
        <v>54318</v>
      </c>
      <c r="M15537" t="s">
        <v>54319</v>
      </c>
    </row>
    <row r="15538" spans="1:13">
      <c r="A15538" s="1" t="s">
        <v>17555</v>
      </c>
      <c r="B15538">
        <v>1.62982458533198E-4</v>
      </c>
      <c r="C15538" s="1">
        <v>8.1814212983320799E-4</v>
      </c>
      <c r="D15538">
        <v>0</v>
      </c>
      <c r="E15538">
        <v>5.2631578947368403E-3</v>
      </c>
      <c r="F15538">
        <v>0.44845360824742297</v>
      </c>
      <c r="G15538">
        <v>0</v>
      </c>
      <c r="H15538">
        <v>6.14035087719298E-2</v>
      </c>
      <c r="I15538">
        <v>8.0000000000000002E-3</v>
      </c>
      <c r="J15538" s="1">
        <v>0.59090909090909105</v>
      </c>
      <c r="K15538" t="s">
        <v>23241</v>
      </c>
      <c r="L15538" t="s">
        <v>54320</v>
      </c>
      <c r="M15538" t="s">
        <v>54321</v>
      </c>
    </row>
    <row r="15539" spans="1:13">
      <c r="A15539" s="1" t="s">
        <v>17556</v>
      </c>
      <c r="B15539">
        <v>4.8876503671605097E-8</v>
      </c>
      <c r="C15539" s="1">
        <v>1.40567957511346E-5</v>
      </c>
      <c r="D15539">
        <v>0.16666666666666699</v>
      </c>
      <c r="E15539">
        <v>1.16279069767442E-2</v>
      </c>
      <c r="F15539">
        <v>7.9617834394904496E-2</v>
      </c>
      <c r="G15539">
        <v>9.6153846153846194E-3</v>
      </c>
      <c r="H15539">
        <v>3.2467532467532499E-2</v>
      </c>
      <c r="I15539">
        <v>1.45631067961165E-2</v>
      </c>
      <c r="J15539" s="1">
        <v>0.59090909090909105</v>
      </c>
      <c r="K15539" t="s">
        <v>23241</v>
      </c>
      <c r="L15539" t="s">
        <v>54322</v>
      </c>
      <c r="M15539" t="s">
        <v>54323</v>
      </c>
    </row>
    <row r="15540" spans="1:13">
      <c r="A15540" s="1" t="s">
        <v>17557</v>
      </c>
      <c r="B15540">
        <v>2.6236989079971201E-8</v>
      </c>
      <c r="C15540" s="1">
        <v>6.3245852992929795E-8</v>
      </c>
      <c r="D15540">
        <v>0</v>
      </c>
      <c r="E15540">
        <v>0</v>
      </c>
      <c r="F15540">
        <v>7.9787234042553203E-3</v>
      </c>
      <c r="G15540">
        <v>2.6315789473684199E-2</v>
      </c>
      <c r="H15540">
        <v>0</v>
      </c>
      <c r="I15540">
        <v>0</v>
      </c>
      <c r="J15540" s="1" t="s">
        <v>23229</v>
      </c>
      <c r="K15540" t="s">
        <v>23241</v>
      </c>
      <c r="L15540" t="s">
        <v>54324</v>
      </c>
      <c r="M15540" t="s">
        <v>54325</v>
      </c>
    </row>
    <row r="15541" spans="1:13">
      <c r="A15541" s="1" t="s">
        <v>17558</v>
      </c>
      <c r="B15541">
        <v>2.0378842525950102E-6</v>
      </c>
      <c r="C15541" s="1">
        <v>1.6867491042672201E-5</v>
      </c>
      <c r="D15541">
        <v>1</v>
      </c>
      <c r="E15541">
        <v>0.99479166666666696</v>
      </c>
      <c r="F15541">
        <v>0.99742268041237103</v>
      </c>
      <c r="G15541">
        <v>0.74074074074074103</v>
      </c>
      <c r="H15541">
        <v>0.99537037037037002</v>
      </c>
      <c r="I15541">
        <v>0.95544554455445496</v>
      </c>
      <c r="J15541" s="1">
        <v>1</v>
      </c>
      <c r="K15541" t="s">
        <v>23238</v>
      </c>
      <c r="L15541" t="s">
        <v>54326</v>
      </c>
      <c r="M15541" t="s">
        <v>54327</v>
      </c>
    </row>
    <row r="15542" spans="1:13">
      <c r="A15542" s="1" t="s">
        <v>17559</v>
      </c>
      <c r="B15542">
        <v>6.6113662617012597E-6</v>
      </c>
      <c r="C15542" s="1">
        <v>2.8380114892122101E-5</v>
      </c>
      <c r="D15542">
        <v>0.9375</v>
      </c>
      <c r="E15542">
        <v>0.95833333333333304</v>
      </c>
      <c r="F15542">
        <v>0.92564102564102602</v>
      </c>
      <c r="G15542">
        <v>0.94444444444444398</v>
      </c>
      <c r="H15542">
        <v>0.96017699115044297</v>
      </c>
      <c r="I15542">
        <v>0.92276422764227595</v>
      </c>
      <c r="J15542" s="1">
        <v>1</v>
      </c>
      <c r="K15542" t="s">
        <v>23242</v>
      </c>
      <c r="L15542" t="s">
        <v>54328</v>
      </c>
      <c r="M15542" t="s">
        <v>54329</v>
      </c>
    </row>
    <row r="15543" spans="1:13">
      <c r="A15543" s="1" t="s">
        <v>17560</v>
      </c>
      <c r="B15543">
        <v>3.7368243815494201E-5</v>
      </c>
      <c r="C15543" s="1">
        <v>6.9791392477309898E-5</v>
      </c>
      <c r="D15543">
        <v>0.54545454545454497</v>
      </c>
      <c r="E15543">
        <v>0.32692307692307698</v>
      </c>
      <c r="F15543">
        <v>0.69097222222222199</v>
      </c>
      <c r="G15543">
        <v>0.86</v>
      </c>
      <c r="H15543">
        <v>0.53488372093023295</v>
      </c>
      <c r="I15543">
        <v>0.79545454545454497</v>
      </c>
      <c r="J15543" s="1">
        <v>1</v>
      </c>
      <c r="K15543" t="s">
        <v>23238</v>
      </c>
      <c r="L15543" t="s">
        <v>54330</v>
      </c>
      <c r="M15543" t="s">
        <v>54331</v>
      </c>
    </row>
    <row r="15544" spans="1:13">
      <c r="A15544" s="1" t="s">
        <v>17561</v>
      </c>
      <c r="B15544">
        <v>2.6526688008308198E-6</v>
      </c>
      <c r="C15544" s="1">
        <v>3.3598893811532398E-6</v>
      </c>
      <c r="D15544">
        <v>0</v>
      </c>
      <c r="E15544">
        <v>6.8493150684931503E-3</v>
      </c>
      <c r="F15544">
        <v>5.24193548387097E-2</v>
      </c>
      <c r="G15544">
        <v>0</v>
      </c>
      <c r="H15544">
        <v>1.35135135135135E-2</v>
      </c>
      <c r="I15544">
        <v>0</v>
      </c>
      <c r="J15544" s="1" t="s">
        <v>23229</v>
      </c>
      <c r="K15544" t="s">
        <v>23240</v>
      </c>
      <c r="L15544" t="s">
        <v>54332</v>
      </c>
      <c r="M15544" t="s">
        <v>54333</v>
      </c>
    </row>
    <row r="15545" spans="1:13">
      <c r="A15545" s="1" t="s">
        <v>17562</v>
      </c>
      <c r="B15545">
        <v>3.9090856354242297E-6</v>
      </c>
      <c r="C15545" s="1">
        <v>2.12102375167648E-5</v>
      </c>
      <c r="D15545">
        <v>0.984375</v>
      </c>
      <c r="E15545">
        <v>1</v>
      </c>
      <c r="F15545">
        <v>1</v>
      </c>
      <c r="G15545">
        <v>0.86792452830188704</v>
      </c>
      <c r="H15545">
        <v>0.92929292929292895</v>
      </c>
      <c r="I15545">
        <v>0.88659793814432997</v>
      </c>
      <c r="J15545" s="1" t="s">
        <v>23229</v>
      </c>
      <c r="K15545" t="s">
        <v>23241</v>
      </c>
      <c r="L15545" t="s">
        <v>54334</v>
      </c>
      <c r="M15545" t="s">
        <v>54335</v>
      </c>
    </row>
    <row r="15546" spans="1:13">
      <c r="A15546" s="1" t="s">
        <v>17563</v>
      </c>
      <c r="B15546">
        <v>5.4619335185611E-6</v>
      </c>
      <c r="C15546" s="1">
        <v>3.6035813898616299E-5</v>
      </c>
      <c r="D15546">
        <v>0.19642857142857101</v>
      </c>
      <c r="E15546">
        <v>2.2058823529411801E-2</v>
      </c>
      <c r="F15546">
        <v>0.142487046632124</v>
      </c>
      <c r="G15546">
        <v>9.1836734693877597E-2</v>
      </c>
      <c r="H15546">
        <v>0.16666666666666699</v>
      </c>
      <c r="I15546">
        <v>5.3097345132743397E-2</v>
      </c>
      <c r="J15546" s="1">
        <v>0</v>
      </c>
      <c r="K15546" t="s">
        <v>23242</v>
      </c>
      <c r="L15546" t="s">
        <v>54336</v>
      </c>
      <c r="M15546" t="s">
        <v>54337</v>
      </c>
    </row>
    <row r="15547" spans="1:13">
      <c r="A15547" s="1" t="s">
        <v>17564</v>
      </c>
      <c r="B15547">
        <v>5.6186256529366401E-5</v>
      </c>
      <c r="C15547" s="1">
        <v>3.4665203817537698E-5</v>
      </c>
      <c r="D15547">
        <v>0.78333333333333299</v>
      </c>
      <c r="E15547">
        <v>0.91975308641975295</v>
      </c>
      <c r="F15547">
        <v>0.93571428571428605</v>
      </c>
      <c r="G15547">
        <v>1</v>
      </c>
      <c r="H15547">
        <v>0.96969696969696995</v>
      </c>
      <c r="I15547">
        <v>0.92307692307692302</v>
      </c>
      <c r="J15547" s="1" t="s">
        <v>23229</v>
      </c>
      <c r="K15547" t="s">
        <v>23239</v>
      </c>
      <c r="L15547" t="s">
        <v>54338</v>
      </c>
      <c r="M15547" t="s">
        <v>54339</v>
      </c>
    </row>
    <row r="15548" spans="1:13">
      <c r="A15548" s="1" t="s">
        <v>17565</v>
      </c>
      <c r="B15548">
        <v>2.420930409645E-8</v>
      </c>
      <c r="C15548" s="1">
        <v>2.99645736095753E-6</v>
      </c>
      <c r="D15548">
        <v>0</v>
      </c>
      <c r="E15548">
        <v>5.6179775280898901E-3</v>
      </c>
      <c r="F15548">
        <v>3.3854166666666699E-2</v>
      </c>
      <c r="G15548">
        <v>0</v>
      </c>
      <c r="H15548">
        <v>4.8543689320388302E-3</v>
      </c>
      <c r="I15548">
        <v>0</v>
      </c>
      <c r="J15548" s="1">
        <v>0</v>
      </c>
      <c r="K15548" t="s">
        <v>23239</v>
      </c>
      <c r="L15548" t="s">
        <v>54340</v>
      </c>
      <c r="M15548" t="s">
        <v>54341</v>
      </c>
    </row>
    <row r="15549" spans="1:13">
      <c r="A15549" s="1" t="s">
        <v>17566</v>
      </c>
      <c r="B15549">
        <v>5.03195607958469E-8</v>
      </c>
      <c r="C15549" s="1">
        <v>5.9192006681797304E-10</v>
      </c>
      <c r="D15549">
        <v>1</v>
      </c>
      <c r="E15549">
        <v>0.99285714285714299</v>
      </c>
      <c r="F15549">
        <v>1</v>
      </c>
      <c r="G15549">
        <v>1</v>
      </c>
      <c r="H15549">
        <v>0.98850574712643702</v>
      </c>
      <c r="I15549">
        <v>1</v>
      </c>
      <c r="J15549" s="1">
        <v>0</v>
      </c>
      <c r="K15549" t="s">
        <v>23238</v>
      </c>
      <c r="L15549" t="s">
        <v>54342</v>
      </c>
      <c r="M15549" t="s">
        <v>54343</v>
      </c>
    </row>
    <row r="15550" spans="1:13">
      <c r="A15550" s="1" t="s">
        <v>17567</v>
      </c>
      <c r="B15550">
        <v>9.5209261912866899E-8</v>
      </c>
      <c r="C15550" s="1">
        <v>7.5898017477724003E-6</v>
      </c>
      <c r="D15550">
        <v>0</v>
      </c>
      <c r="E15550">
        <v>0</v>
      </c>
      <c r="F15550">
        <v>0</v>
      </c>
      <c r="G15550">
        <v>0.13095238095238099</v>
      </c>
      <c r="H15550">
        <v>3.1746031746031703E-2</v>
      </c>
      <c r="I15550">
        <v>0.125</v>
      </c>
      <c r="J15550" s="1">
        <v>0</v>
      </c>
      <c r="K15550" t="s">
        <v>23241</v>
      </c>
      <c r="L15550" t="s">
        <v>54344</v>
      </c>
      <c r="M15550" t="s">
        <v>54345</v>
      </c>
    </row>
    <row r="15551" spans="1:13">
      <c r="A15551" s="1" t="s">
        <v>17568</v>
      </c>
      <c r="B15551">
        <v>3.31701173587029E-6</v>
      </c>
      <c r="C15551" s="1">
        <v>1.2233847895075501E-5</v>
      </c>
      <c r="D15551">
        <v>0</v>
      </c>
      <c r="E15551">
        <v>1.58730158730159E-2</v>
      </c>
      <c r="F15551">
        <v>0.27108433734939802</v>
      </c>
      <c r="G15551">
        <v>9.0909090909090898E-2</v>
      </c>
      <c r="H15551">
        <v>0.40972222222222199</v>
      </c>
      <c r="I15551">
        <v>0.25862068965517199</v>
      </c>
      <c r="J15551" s="1">
        <v>0.54545454545454497</v>
      </c>
      <c r="K15551" t="s">
        <v>23241</v>
      </c>
      <c r="L15551" t="s">
        <v>54346</v>
      </c>
      <c r="M15551" t="s">
        <v>54347</v>
      </c>
    </row>
    <row r="15552" spans="1:13">
      <c r="A15552" s="1" t="s">
        <v>17569</v>
      </c>
      <c r="B15552">
        <v>3.9426069808932196E-6</v>
      </c>
      <c r="C15552" s="1">
        <v>2.0134142124183101E-6</v>
      </c>
      <c r="D15552">
        <v>4.5454545454545497E-2</v>
      </c>
      <c r="E15552">
        <v>2.1126760563380299E-2</v>
      </c>
      <c r="F15552">
        <v>0</v>
      </c>
      <c r="G15552">
        <v>0</v>
      </c>
      <c r="H15552">
        <v>5.6179775280898901E-3</v>
      </c>
      <c r="I15552">
        <v>1.35135135135135E-2</v>
      </c>
      <c r="J15552" s="1">
        <v>0</v>
      </c>
      <c r="K15552" t="s">
        <v>23242</v>
      </c>
      <c r="L15552" t="s">
        <v>54348</v>
      </c>
      <c r="M15552" t="s">
        <v>54349</v>
      </c>
    </row>
    <row r="15553" spans="1:13">
      <c r="A15553" s="1" t="s">
        <v>17570</v>
      </c>
      <c r="B15553">
        <v>1.0124777287727299E-5</v>
      </c>
      <c r="C15553" s="1">
        <v>3.0152887842752902E-5</v>
      </c>
      <c r="D15553">
        <v>0</v>
      </c>
      <c r="E15553">
        <v>5.2631578947368403E-3</v>
      </c>
      <c r="F15553">
        <v>8.7628865979381396E-2</v>
      </c>
      <c r="G15553">
        <v>0</v>
      </c>
      <c r="H15553">
        <v>1.88679245283019E-2</v>
      </c>
      <c r="I15553">
        <v>0</v>
      </c>
      <c r="J15553" s="1">
        <v>0</v>
      </c>
      <c r="K15553" t="s">
        <v>23241</v>
      </c>
      <c r="L15553" t="s">
        <v>54350</v>
      </c>
      <c r="M15553" t="s">
        <v>54351</v>
      </c>
    </row>
    <row r="15554" spans="1:13">
      <c r="A15554" s="1" t="s">
        <v>17571</v>
      </c>
      <c r="B15554">
        <v>1.28652784797927E-6</v>
      </c>
      <c r="C15554" s="1">
        <v>3.3992473907692302E-11</v>
      </c>
      <c r="D15554">
        <v>0</v>
      </c>
      <c r="E15554">
        <v>0</v>
      </c>
      <c r="F15554">
        <v>3.17919075144509E-2</v>
      </c>
      <c r="G15554">
        <v>0</v>
      </c>
      <c r="H15554">
        <v>1.03092783505155E-2</v>
      </c>
      <c r="I15554">
        <v>1.5151515151515201E-2</v>
      </c>
      <c r="J15554" s="1">
        <v>0</v>
      </c>
      <c r="K15554" t="s">
        <v>23241</v>
      </c>
      <c r="L15554" t="s">
        <v>54352</v>
      </c>
      <c r="M15554" t="s">
        <v>54353</v>
      </c>
    </row>
    <row r="15555" spans="1:13">
      <c r="A15555" s="1" t="s">
        <v>17572</v>
      </c>
      <c r="B15555">
        <v>1.0417137994862599E-6</v>
      </c>
      <c r="C15555" s="1">
        <v>2.2935011739958101E-6</v>
      </c>
      <c r="D15555">
        <v>0.96875</v>
      </c>
      <c r="E15555">
        <v>1</v>
      </c>
      <c r="F15555">
        <v>0.95360824742268002</v>
      </c>
      <c r="G15555">
        <v>0.98148148148148195</v>
      </c>
      <c r="H15555">
        <v>1</v>
      </c>
      <c r="I15555">
        <v>0.986363636363636</v>
      </c>
      <c r="J15555" s="1">
        <v>1</v>
      </c>
      <c r="K15555" t="s">
        <v>23240</v>
      </c>
      <c r="L15555" t="s">
        <v>54354</v>
      </c>
      <c r="M15555" t="s">
        <v>54355</v>
      </c>
    </row>
    <row r="15556" spans="1:13">
      <c r="A15556" s="1" t="s">
        <v>17573</v>
      </c>
      <c r="B15556">
        <v>6.7090075486571302E-6</v>
      </c>
      <c r="C15556" s="1">
        <v>2.1815706815221698E-6</v>
      </c>
      <c r="D15556">
        <v>0.203125</v>
      </c>
      <c r="E15556">
        <v>3.125E-2</v>
      </c>
      <c r="F15556">
        <v>0.171195652173913</v>
      </c>
      <c r="G15556">
        <v>8.6206896551724102E-2</v>
      </c>
      <c r="H15556">
        <v>0.27192982456140402</v>
      </c>
      <c r="I15556">
        <v>0.04</v>
      </c>
      <c r="J15556" s="1">
        <v>4.5454545454545497E-2</v>
      </c>
      <c r="K15556" t="s">
        <v>23238</v>
      </c>
      <c r="L15556" t="s">
        <v>54356</v>
      </c>
      <c r="M15556" t="s">
        <v>54357</v>
      </c>
    </row>
    <row r="15557" spans="1:13">
      <c r="A15557" s="1" t="s">
        <v>17574</v>
      </c>
      <c r="B15557">
        <v>3.7776877915010701E-8</v>
      </c>
      <c r="C15557" s="1">
        <v>3.4458207412048197E-5</v>
      </c>
      <c r="D15557">
        <v>0.3</v>
      </c>
      <c r="E15557">
        <v>0.151785714285714</v>
      </c>
      <c r="F15557">
        <v>0.18402777777777801</v>
      </c>
      <c r="G15557">
        <v>0.5</v>
      </c>
      <c r="H15557">
        <v>0.12903225806451599</v>
      </c>
      <c r="I15557">
        <v>0.40196078431372601</v>
      </c>
      <c r="J15557" s="1" t="s">
        <v>23229</v>
      </c>
      <c r="K15557" t="s">
        <v>23242</v>
      </c>
      <c r="L15557" t="s">
        <v>54358</v>
      </c>
      <c r="M15557" t="s">
        <v>54359</v>
      </c>
    </row>
    <row r="15558" spans="1:13">
      <c r="A15558" s="1" t="s">
        <v>17575</v>
      </c>
      <c r="B15558">
        <v>8.5628210919070994E-6</v>
      </c>
      <c r="C15558" s="1">
        <v>4.8684819090613402E-8</v>
      </c>
      <c r="D15558">
        <v>0.15</v>
      </c>
      <c r="E15558">
        <v>0.186440677966102</v>
      </c>
      <c r="F15558">
        <v>5.4347826086956503E-3</v>
      </c>
      <c r="G15558">
        <v>0</v>
      </c>
      <c r="H15558">
        <v>0</v>
      </c>
      <c r="I15558">
        <v>0</v>
      </c>
      <c r="J15558" s="1" t="s">
        <v>23229</v>
      </c>
      <c r="K15558" t="s">
        <v>23241</v>
      </c>
      <c r="L15558" t="s">
        <v>54360</v>
      </c>
      <c r="M15558" t="s">
        <v>54361</v>
      </c>
    </row>
    <row r="15559" spans="1:13">
      <c r="A15559" s="1" t="s">
        <v>17576</v>
      </c>
      <c r="B15559">
        <v>5.1093111293907299E-6</v>
      </c>
      <c r="C15559" s="1">
        <v>3.1618625993260402E-4</v>
      </c>
      <c r="D15559">
        <v>0.59677419354838701</v>
      </c>
      <c r="E15559">
        <v>0.63571428571428601</v>
      </c>
      <c r="F15559">
        <v>0.801104972375691</v>
      </c>
      <c r="G15559">
        <v>0.202380952380952</v>
      </c>
      <c r="H15559">
        <v>0.871428571428571</v>
      </c>
      <c r="I15559">
        <v>0.34579439252336402</v>
      </c>
      <c r="J15559" s="1">
        <v>1</v>
      </c>
      <c r="K15559" t="s">
        <v>23241</v>
      </c>
      <c r="L15559" t="s">
        <v>54362</v>
      </c>
      <c r="M15559" t="s">
        <v>54363</v>
      </c>
    </row>
    <row r="15560" spans="1:13">
      <c r="A15560" s="1" t="s">
        <v>17577</v>
      </c>
      <c r="B15560">
        <v>5.7848780132364603E-6</v>
      </c>
      <c r="C15560" s="1">
        <v>1.9632007875418201E-5</v>
      </c>
      <c r="D15560">
        <v>1.5625E-2</v>
      </c>
      <c r="E15560">
        <v>1.0752688172042999E-2</v>
      </c>
      <c r="F15560">
        <v>8.8541666666666699E-2</v>
      </c>
      <c r="G15560">
        <v>0</v>
      </c>
      <c r="H15560">
        <v>5.0505050505050501E-3</v>
      </c>
      <c r="I15560">
        <v>0</v>
      </c>
      <c r="J15560" s="1">
        <v>0</v>
      </c>
      <c r="K15560" t="s">
        <v>23237</v>
      </c>
      <c r="L15560" t="s">
        <v>54364</v>
      </c>
      <c r="M15560" t="s">
        <v>54365</v>
      </c>
    </row>
    <row r="15561" spans="1:13">
      <c r="A15561" s="1" t="s">
        <v>17578</v>
      </c>
      <c r="B15561">
        <v>3.1124808420442902E-5</v>
      </c>
      <c r="C15561" s="1">
        <v>1.6203942835461E-6</v>
      </c>
      <c r="D15561">
        <v>0</v>
      </c>
      <c r="E15561">
        <v>0.185393258426966</v>
      </c>
      <c r="F15561">
        <v>0</v>
      </c>
      <c r="G15561">
        <v>0</v>
      </c>
      <c r="H15561">
        <v>0</v>
      </c>
      <c r="I15561">
        <v>0</v>
      </c>
      <c r="J15561" s="1" t="s">
        <v>23229</v>
      </c>
      <c r="K15561" t="s">
        <v>23238</v>
      </c>
      <c r="L15561" t="s">
        <v>54366</v>
      </c>
      <c r="M15561" t="s">
        <v>54367</v>
      </c>
    </row>
    <row r="15562" spans="1:13">
      <c r="A15562" s="1" t="s">
        <v>17579</v>
      </c>
      <c r="B15562">
        <v>9.3360156475559795E-6</v>
      </c>
      <c r="C15562" s="1">
        <v>9.3230020054432904E-6</v>
      </c>
      <c r="D15562">
        <v>1</v>
      </c>
      <c r="E15562">
        <v>1</v>
      </c>
      <c r="F15562">
        <v>0.78925619834710703</v>
      </c>
      <c r="G15562">
        <v>1</v>
      </c>
      <c r="H15562">
        <v>0.72499999999999998</v>
      </c>
      <c r="I15562">
        <v>0.92857142857142905</v>
      </c>
      <c r="J15562" s="1" t="s">
        <v>23229</v>
      </c>
      <c r="K15562" t="s">
        <v>23239</v>
      </c>
      <c r="L15562" t="s">
        <v>54368</v>
      </c>
      <c r="M15562" t="s">
        <v>54369</v>
      </c>
    </row>
    <row r="15563" spans="1:13">
      <c r="A15563" s="1" t="s">
        <v>17580</v>
      </c>
      <c r="B15563">
        <v>4.4782856217491797E-5</v>
      </c>
      <c r="C15563" s="1">
        <v>4.21948146359705E-5</v>
      </c>
      <c r="D15563">
        <v>1.5625E-2</v>
      </c>
      <c r="E15563">
        <v>0</v>
      </c>
      <c r="F15563">
        <v>7.7319587628866E-3</v>
      </c>
      <c r="G15563">
        <v>0.68518518518518501</v>
      </c>
      <c r="H15563">
        <v>8.9285714285714298E-3</v>
      </c>
      <c r="I15563">
        <v>0.24347826086956501</v>
      </c>
      <c r="J15563" s="1">
        <v>0</v>
      </c>
      <c r="K15563" t="s">
        <v>23241</v>
      </c>
      <c r="L15563" t="s">
        <v>54370</v>
      </c>
      <c r="M15563" t="s">
        <v>54371</v>
      </c>
    </row>
    <row r="15564" spans="1:13">
      <c r="A15564" s="1" t="s">
        <v>17581</v>
      </c>
      <c r="B15564">
        <v>5.1642644972108E-5</v>
      </c>
      <c r="C15564" s="1">
        <v>2.7710085010004499E-5</v>
      </c>
      <c r="D15564">
        <v>0.115384615384615</v>
      </c>
      <c r="E15564">
        <v>0.148809523809524</v>
      </c>
      <c r="F15564">
        <v>0.62686567164179097</v>
      </c>
      <c r="G15564">
        <v>9.0909090909090898E-2</v>
      </c>
      <c r="H15564">
        <v>0.22972972972972999</v>
      </c>
      <c r="I15564">
        <v>0.119047619047619</v>
      </c>
      <c r="J15564" s="1">
        <v>0</v>
      </c>
      <c r="K15564" t="s">
        <v>23241</v>
      </c>
      <c r="L15564" t="s">
        <v>54372</v>
      </c>
      <c r="M15564" t="s">
        <v>54373</v>
      </c>
    </row>
    <row r="15565" spans="1:13">
      <c r="A15565" s="1" t="s">
        <v>17582</v>
      </c>
      <c r="B15565">
        <v>0</v>
      </c>
      <c r="C15565" s="1">
        <v>0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 s="1">
        <v>0.68181818181818199</v>
      </c>
      <c r="K15565" t="s">
        <v>23239</v>
      </c>
      <c r="L15565" t="s">
        <v>54374</v>
      </c>
      <c r="M15565" t="s">
        <v>54375</v>
      </c>
    </row>
    <row r="15566" spans="1:13">
      <c r="A15566" s="1" t="s">
        <v>17583</v>
      </c>
      <c r="B15566">
        <v>9.0927660038268905E-6</v>
      </c>
      <c r="C15566" s="1">
        <v>2.1698684362922199E-5</v>
      </c>
      <c r="D15566">
        <v>0.98275862068965503</v>
      </c>
      <c r="E15566">
        <v>1</v>
      </c>
      <c r="F15566">
        <v>0.99397590361445798</v>
      </c>
      <c r="G15566">
        <v>1</v>
      </c>
      <c r="H15566">
        <v>0.972727272727273</v>
      </c>
      <c r="I15566">
        <v>0.89150943396226401</v>
      </c>
      <c r="J15566" s="1">
        <v>0</v>
      </c>
      <c r="K15566" t="s">
        <v>23238</v>
      </c>
      <c r="L15566" t="s">
        <v>54376</v>
      </c>
      <c r="M15566" t="s">
        <v>54377</v>
      </c>
    </row>
    <row r="15567" spans="1:13">
      <c r="A15567" s="1" t="s">
        <v>17584</v>
      </c>
      <c r="B15567">
        <v>1.6819466411695599E-6</v>
      </c>
      <c r="C15567" s="1">
        <v>2.86686518787519E-5</v>
      </c>
      <c r="D15567">
        <v>0</v>
      </c>
      <c r="E15567">
        <v>0</v>
      </c>
      <c r="F15567">
        <v>0</v>
      </c>
      <c r="G15567">
        <v>0.41379310344827602</v>
      </c>
      <c r="H15567">
        <v>3.8461538461538498E-2</v>
      </c>
      <c r="I15567">
        <v>0.12396694214876</v>
      </c>
      <c r="J15567" s="1">
        <v>0</v>
      </c>
      <c r="K15567" t="s">
        <v>23241</v>
      </c>
      <c r="L15567" t="s">
        <v>54378</v>
      </c>
      <c r="M15567" t="s">
        <v>54379</v>
      </c>
    </row>
    <row r="15568" spans="1:13">
      <c r="A15568" s="1" t="s">
        <v>17585</v>
      </c>
      <c r="B15568">
        <v>1.3701375832116799E-5</v>
      </c>
      <c r="C15568" s="1">
        <v>2.7079947617131699E-7</v>
      </c>
      <c r="D15568">
        <v>0.95652173913043503</v>
      </c>
      <c r="E15568">
        <v>0.61250000000000004</v>
      </c>
      <c r="F15568">
        <v>1</v>
      </c>
      <c r="G15568">
        <v>1</v>
      </c>
      <c r="H15568">
        <v>1</v>
      </c>
      <c r="I15568">
        <v>1</v>
      </c>
      <c r="J15568" s="1">
        <v>1</v>
      </c>
      <c r="K15568" t="s">
        <v>23241</v>
      </c>
      <c r="L15568" t="s">
        <v>54380</v>
      </c>
      <c r="M15568" t="s">
        <v>54381</v>
      </c>
    </row>
    <row r="15569" spans="1:13">
      <c r="A15569" s="1" t="s">
        <v>17586</v>
      </c>
      <c r="B15569">
        <v>3.8624078122888802E-5</v>
      </c>
      <c r="C15569" s="1">
        <v>2.0226329008127199E-5</v>
      </c>
      <c r="D15569">
        <v>0.15625</v>
      </c>
      <c r="E15569">
        <v>0.220430107526882</v>
      </c>
      <c r="F15569">
        <v>2.5906735751295299E-3</v>
      </c>
      <c r="G15569">
        <v>8.6206896551724102E-3</v>
      </c>
      <c r="H15569">
        <v>4.4247787610619503E-3</v>
      </c>
      <c r="I15569">
        <v>0</v>
      </c>
      <c r="J15569" s="1" t="s">
        <v>23229</v>
      </c>
      <c r="K15569" t="s">
        <v>23242</v>
      </c>
      <c r="L15569" t="s">
        <v>54382</v>
      </c>
      <c r="M15569" t="s">
        <v>54383</v>
      </c>
    </row>
    <row r="15570" spans="1:13">
      <c r="A15570" s="1" t="s">
        <v>17587</v>
      </c>
      <c r="B15570">
        <v>2.6574566649755299E-5</v>
      </c>
      <c r="C15570" s="1">
        <v>5.4283563368895701E-7</v>
      </c>
      <c r="D15570">
        <v>1</v>
      </c>
      <c r="E15570">
        <v>0.73148148148148195</v>
      </c>
      <c r="F15570">
        <v>1</v>
      </c>
      <c r="G15570">
        <v>1</v>
      </c>
      <c r="H15570">
        <v>1</v>
      </c>
      <c r="I15570">
        <v>1</v>
      </c>
      <c r="J15570" s="1">
        <v>1</v>
      </c>
      <c r="K15570" t="s">
        <v>23238</v>
      </c>
      <c r="L15570" t="s">
        <v>54384</v>
      </c>
      <c r="M15570" t="s">
        <v>54385</v>
      </c>
    </row>
    <row r="15571" spans="1:13">
      <c r="A15571" s="1" t="s">
        <v>17588</v>
      </c>
      <c r="B15571">
        <v>3.7170773670712098E-7</v>
      </c>
      <c r="C15571" s="1">
        <v>5.8206126864207902E-8</v>
      </c>
      <c r="D15571">
        <v>0</v>
      </c>
      <c r="E15571">
        <v>5.9523809523809503E-3</v>
      </c>
      <c r="F15571">
        <v>4.5731707317073197E-2</v>
      </c>
      <c r="G15571">
        <v>0</v>
      </c>
      <c r="H15571">
        <v>0</v>
      </c>
      <c r="I15571">
        <v>0</v>
      </c>
      <c r="J15571" s="1" t="s">
        <v>23229</v>
      </c>
      <c r="K15571" t="s">
        <v>23241</v>
      </c>
      <c r="L15571" t="s">
        <v>54386</v>
      </c>
      <c r="M15571" t="s">
        <v>54387</v>
      </c>
    </row>
    <row r="15572" spans="1:13">
      <c r="A15572" s="1" t="s">
        <v>17589</v>
      </c>
      <c r="B15572">
        <v>4.1714727279061504E-6</v>
      </c>
      <c r="C15572" s="1">
        <v>9.4808169673865504E-6</v>
      </c>
      <c r="D15572">
        <v>1</v>
      </c>
      <c r="E15572">
        <v>1</v>
      </c>
      <c r="F15572">
        <v>0.93915343915343896</v>
      </c>
      <c r="G15572">
        <v>0.98913043478260898</v>
      </c>
      <c r="H15572">
        <v>0.88709677419354804</v>
      </c>
      <c r="I15572">
        <v>0.99397590361445798</v>
      </c>
      <c r="J15572" s="1">
        <v>1</v>
      </c>
      <c r="K15572" t="s">
        <v>23238</v>
      </c>
      <c r="L15572" t="s">
        <v>54388</v>
      </c>
      <c r="M15572" t="s">
        <v>54389</v>
      </c>
    </row>
    <row r="15573" spans="1:13">
      <c r="A15573" s="1" t="s">
        <v>17590</v>
      </c>
      <c r="B15573">
        <v>5.4156937793473602E-7</v>
      </c>
      <c r="C15573" s="1">
        <v>4.0340867825394599E-7</v>
      </c>
      <c r="D15573">
        <v>6.25E-2</v>
      </c>
      <c r="E15573">
        <v>0.234567901234568</v>
      </c>
      <c r="F15573">
        <v>2.9197080291970798E-2</v>
      </c>
      <c r="G15573">
        <v>0.1</v>
      </c>
      <c r="H15573">
        <v>0</v>
      </c>
      <c r="I15573">
        <v>7.3170731707317097E-2</v>
      </c>
      <c r="J15573" s="1" t="s">
        <v>23229</v>
      </c>
      <c r="K15573" t="s">
        <v>23241</v>
      </c>
      <c r="L15573" t="s">
        <v>54390</v>
      </c>
      <c r="M15573" t="s">
        <v>54391</v>
      </c>
    </row>
    <row r="15574" spans="1:13">
      <c r="A15574" s="1" t="s">
        <v>17591</v>
      </c>
      <c r="B15574">
        <v>4.8823337899774103E-6</v>
      </c>
      <c r="C15574" s="1">
        <v>7.8957851633925294E-8</v>
      </c>
      <c r="D15574">
        <v>1</v>
      </c>
      <c r="E15574">
        <v>0.99473684210526303</v>
      </c>
      <c r="F15574">
        <v>0.984615384615385</v>
      </c>
      <c r="G15574">
        <v>1</v>
      </c>
      <c r="H15574">
        <v>1</v>
      </c>
      <c r="I15574">
        <v>0.99009900990098998</v>
      </c>
      <c r="J15574" s="1">
        <v>1</v>
      </c>
      <c r="K15574" t="s">
        <v>23241</v>
      </c>
      <c r="L15574" t="s">
        <v>54392</v>
      </c>
      <c r="M15574" t="s">
        <v>54393</v>
      </c>
    </row>
    <row r="15575" spans="1:13">
      <c r="A15575" s="1" t="s">
        <v>17592</v>
      </c>
      <c r="B15575">
        <v>6.9476675887504797E-8</v>
      </c>
      <c r="C15575" s="1">
        <v>3.6248279508573099E-7</v>
      </c>
      <c r="D15575">
        <v>0.96875</v>
      </c>
      <c r="E15575">
        <v>0.97395833333333304</v>
      </c>
      <c r="F15575">
        <v>0.997435897435897</v>
      </c>
      <c r="G15575">
        <v>1</v>
      </c>
      <c r="H15575">
        <v>1</v>
      </c>
      <c r="I15575">
        <v>1</v>
      </c>
      <c r="J15575" s="1">
        <v>1</v>
      </c>
      <c r="K15575" t="s">
        <v>23239</v>
      </c>
      <c r="L15575" t="s">
        <v>54394</v>
      </c>
      <c r="M15575" t="s">
        <v>54395</v>
      </c>
    </row>
    <row r="15576" spans="1:13">
      <c r="A15576" s="1" t="s">
        <v>17593</v>
      </c>
      <c r="B15576">
        <v>7.3375580787474694E-5</v>
      </c>
      <c r="C15576" s="1">
        <v>4.7936288076846703E-5</v>
      </c>
      <c r="D15576">
        <v>0.25</v>
      </c>
      <c r="E15576">
        <v>0.358024691358025</v>
      </c>
      <c r="F15576">
        <v>0.50925925925925897</v>
      </c>
      <c r="G15576">
        <v>3.4482758620689703E-2</v>
      </c>
      <c r="H15576">
        <v>0.73529411764705899</v>
      </c>
      <c r="I15576">
        <v>0.13043478260869601</v>
      </c>
      <c r="J15576" s="1">
        <v>0</v>
      </c>
      <c r="K15576" t="s">
        <v>23241</v>
      </c>
      <c r="L15576" t="s">
        <v>54396</v>
      </c>
      <c r="M15576" t="s">
        <v>54397</v>
      </c>
    </row>
    <row r="15577" spans="1:13">
      <c r="A15577" s="1" t="s">
        <v>17594</v>
      </c>
      <c r="B15577">
        <v>8.1336019047554402E-7</v>
      </c>
      <c r="C15577" s="1">
        <v>1.0519063964960501E-7</v>
      </c>
      <c r="D15577">
        <v>0.796875</v>
      </c>
      <c r="E15577">
        <v>0.668604651162791</v>
      </c>
      <c r="F15577">
        <v>0.92582417582417598</v>
      </c>
      <c r="G15577">
        <v>0.9375</v>
      </c>
      <c r="H15577">
        <v>0.987341772151899</v>
      </c>
      <c r="I15577">
        <v>0.91489361702127703</v>
      </c>
      <c r="J15577" s="1">
        <v>1</v>
      </c>
      <c r="K15577" t="s">
        <v>23242</v>
      </c>
      <c r="L15577" t="s">
        <v>54398</v>
      </c>
      <c r="M15577" t="s">
        <v>54399</v>
      </c>
    </row>
    <row r="15578" spans="1:13">
      <c r="A15578" s="1" t="s">
        <v>17595</v>
      </c>
      <c r="B15578">
        <v>8.86913702792023E-7</v>
      </c>
      <c r="C15578" s="1">
        <v>2.1819704324630599E-8</v>
      </c>
      <c r="D15578">
        <v>0</v>
      </c>
      <c r="E15578">
        <v>0</v>
      </c>
      <c r="F15578">
        <v>0</v>
      </c>
      <c r="G15578">
        <v>0.219512195121951</v>
      </c>
      <c r="H15578">
        <v>1.05263157894737E-2</v>
      </c>
      <c r="I15578">
        <v>6.9444444444444406E-2</v>
      </c>
      <c r="J15578" s="1">
        <v>0</v>
      </c>
      <c r="K15578" t="s">
        <v>23241</v>
      </c>
      <c r="L15578" t="s">
        <v>54400</v>
      </c>
      <c r="M15578" t="s">
        <v>54401</v>
      </c>
    </row>
    <row r="15579" spans="1:13">
      <c r="A15579" s="1" t="s">
        <v>17596</v>
      </c>
      <c r="B15579">
        <v>1.6431746505662E-8</v>
      </c>
      <c r="C15579" s="1">
        <v>3.7753189925344503E-8</v>
      </c>
      <c r="D15579">
        <v>1</v>
      </c>
      <c r="E15579">
        <v>0.99411764705882399</v>
      </c>
      <c r="F15579">
        <v>0.98412698412698396</v>
      </c>
      <c r="G15579">
        <v>0.97222222222222199</v>
      </c>
      <c r="H15579">
        <v>0.99418604651162801</v>
      </c>
      <c r="I15579">
        <v>0.94354838709677402</v>
      </c>
      <c r="J15579" s="1">
        <v>1</v>
      </c>
      <c r="K15579" t="s">
        <v>23238</v>
      </c>
      <c r="L15579" t="s">
        <v>54402</v>
      </c>
      <c r="M15579" t="s">
        <v>54403</v>
      </c>
    </row>
    <row r="15580" spans="1:13">
      <c r="A15580" s="1" t="s">
        <v>17597</v>
      </c>
      <c r="B15580">
        <v>7.9111819917346895E-9</v>
      </c>
      <c r="C15580" s="1">
        <v>3.9370361925402399E-6</v>
      </c>
      <c r="D15580">
        <v>0.95</v>
      </c>
      <c r="E15580">
        <v>0.95652173913043503</v>
      </c>
      <c r="F15580">
        <v>1</v>
      </c>
      <c r="G15580">
        <v>1</v>
      </c>
      <c r="H15580">
        <v>0.98214285714285698</v>
      </c>
      <c r="I15580">
        <v>0.99152542372881403</v>
      </c>
      <c r="J15580" s="1" t="s">
        <v>23229</v>
      </c>
      <c r="K15580" t="s">
        <v>23238</v>
      </c>
      <c r="L15580" t="s">
        <v>54404</v>
      </c>
      <c r="M15580" t="s">
        <v>54405</v>
      </c>
    </row>
    <row r="15581" spans="1:13">
      <c r="A15581" s="1" t="s">
        <v>17598</v>
      </c>
      <c r="B15581">
        <v>2.3210141376238498E-5</v>
      </c>
      <c r="C15581" s="1">
        <v>1.8011735769350398E-5</v>
      </c>
      <c r="D15581">
        <v>0.25</v>
      </c>
      <c r="E15581">
        <v>0.75</v>
      </c>
      <c r="F15581">
        <v>9.8930481283422494E-2</v>
      </c>
      <c r="G15581">
        <v>0.18518518518518501</v>
      </c>
      <c r="H15581">
        <v>5.3571428571428603E-2</v>
      </c>
      <c r="I15581">
        <v>0.16666666666666699</v>
      </c>
      <c r="J15581" s="1" t="s">
        <v>23229</v>
      </c>
      <c r="K15581" t="s">
        <v>23237</v>
      </c>
      <c r="L15581" t="s">
        <v>54406</v>
      </c>
      <c r="M15581" t="s">
        <v>54407</v>
      </c>
    </row>
    <row r="15582" spans="1:13">
      <c r="A15582" s="1" t="s">
        <v>17599</v>
      </c>
      <c r="B15582">
        <v>5.0933977806516903E-5</v>
      </c>
      <c r="C15582" s="1">
        <v>5.35728854542486E-5</v>
      </c>
      <c r="D15582">
        <v>0.796875</v>
      </c>
      <c r="E15582">
        <v>0.71354166666666696</v>
      </c>
      <c r="F15582">
        <v>0.70512820512820495</v>
      </c>
      <c r="G15582">
        <v>0.95535714285714302</v>
      </c>
      <c r="H15582">
        <v>0.54385964912280704</v>
      </c>
      <c r="I15582">
        <v>0.87903225806451601</v>
      </c>
      <c r="J15582" s="1">
        <v>0.95454545454545503</v>
      </c>
      <c r="K15582" t="s">
        <v>23238</v>
      </c>
      <c r="L15582" t="s">
        <v>54408</v>
      </c>
      <c r="M15582" t="s">
        <v>54409</v>
      </c>
    </row>
    <row r="15583" spans="1:13">
      <c r="A15583" s="1" t="s">
        <v>17600</v>
      </c>
      <c r="B15583">
        <v>5.6094267136945999E-6</v>
      </c>
      <c r="C15583" s="1">
        <v>1.2648041733887699E-5</v>
      </c>
      <c r="D15583">
        <v>3.4482758620689703E-2</v>
      </c>
      <c r="E15583">
        <v>0</v>
      </c>
      <c r="F15583">
        <v>1.06951871657754E-2</v>
      </c>
      <c r="G15583">
        <v>0</v>
      </c>
      <c r="H15583">
        <v>1.4285714285714299E-2</v>
      </c>
      <c r="I15583">
        <v>5.2083333333333301E-2</v>
      </c>
      <c r="J15583" s="1" t="s">
        <v>23229</v>
      </c>
      <c r="K15583" t="s">
        <v>23241</v>
      </c>
      <c r="L15583" t="s">
        <v>54410</v>
      </c>
      <c r="M15583" t="s">
        <v>54411</v>
      </c>
    </row>
    <row r="15584" spans="1:13">
      <c r="A15584" s="1" t="s">
        <v>17601</v>
      </c>
      <c r="B15584">
        <v>6.6111543875578198E-7</v>
      </c>
      <c r="C15584" s="1">
        <v>4.4921864959984797E-6</v>
      </c>
      <c r="D15584">
        <v>0</v>
      </c>
      <c r="E15584">
        <v>6.3291139240506302E-3</v>
      </c>
      <c r="F15584">
        <v>0</v>
      </c>
      <c r="G15584">
        <v>0.43421052631578899</v>
      </c>
      <c r="H15584">
        <v>0</v>
      </c>
      <c r="I15584">
        <v>0.125</v>
      </c>
      <c r="J15584" s="1" t="s">
        <v>23229</v>
      </c>
      <c r="K15584" t="s">
        <v>23241</v>
      </c>
      <c r="L15584" t="s">
        <v>54412</v>
      </c>
      <c r="M15584" t="s">
        <v>54413</v>
      </c>
    </row>
    <row r="15585" spans="1:13">
      <c r="A15585" s="1" t="s">
        <v>17602</v>
      </c>
      <c r="B15585">
        <v>1.05294925787254E-6</v>
      </c>
      <c r="C15585" s="1">
        <v>7.1414114707329696E-8</v>
      </c>
      <c r="D15585">
        <v>1</v>
      </c>
      <c r="E15585">
        <v>1</v>
      </c>
      <c r="F15585">
        <v>0.97953216374269003</v>
      </c>
      <c r="G15585">
        <v>1</v>
      </c>
      <c r="H15585">
        <v>1</v>
      </c>
      <c r="I15585">
        <v>0.99390243902439002</v>
      </c>
      <c r="J15585" s="1">
        <v>1</v>
      </c>
      <c r="K15585" t="s">
        <v>23237</v>
      </c>
      <c r="L15585" t="s">
        <v>54414</v>
      </c>
      <c r="M15585" t="s">
        <v>54415</v>
      </c>
    </row>
    <row r="15586" spans="1:13">
      <c r="A15586" s="1" t="s">
        <v>17603</v>
      </c>
      <c r="B15586">
        <v>1.0621147711770199E-5</v>
      </c>
      <c r="C15586" s="1">
        <v>3.0781937914157E-5</v>
      </c>
      <c r="D15586">
        <v>1</v>
      </c>
      <c r="E15586">
        <v>1</v>
      </c>
      <c r="F15586">
        <v>0.83333333333333304</v>
      </c>
      <c r="G15586">
        <v>1</v>
      </c>
      <c r="H15586">
        <v>1</v>
      </c>
      <c r="I15586">
        <v>1</v>
      </c>
      <c r="J15586" s="1">
        <v>1</v>
      </c>
      <c r="K15586" t="s">
        <v>23240</v>
      </c>
      <c r="L15586" t="s">
        <v>54416</v>
      </c>
      <c r="M15586" t="s">
        <v>54417</v>
      </c>
    </row>
    <row r="15587" spans="1:13">
      <c r="A15587" s="1" t="s">
        <v>17604</v>
      </c>
      <c r="B15587">
        <v>2.8564462237604002E-4</v>
      </c>
      <c r="C15587" s="1">
        <v>3.05195768891829E-6</v>
      </c>
      <c r="D15587">
        <v>0.63333333333333297</v>
      </c>
      <c r="E15587">
        <v>0.68518518518518501</v>
      </c>
      <c r="F15587">
        <v>0.88483146067415697</v>
      </c>
      <c r="G15587">
        <v>0.91071428571428603</v>
      </c>
      <c r="H15587">
        <v>0.69444444444444398</v>
      </c>
      <c r="I15587">
        <v>0.90170940170940195</v>
      </c>
      <c r="J15587" s="1">
        <v>1</v>
      </c>
      <c r="K15587" t="s">
        <v>23238</v>
      </c>
      <c r="L15587" t="s">
        <v>54418</v>
      </c>
      <c r="M15587" t="s">
        <v>54419</v>
      </c>
    </row>
    <row r="15588" spans="1:13">
      <c r="A15588" s="1" t="s">
        <v>17605</v>
      </c>
      <c r="B15588">
        <v>1.22697772430625E-5</v>
      </c>
      <c r="C15588" s="1">
        <v>1.4744958312256299E-5</v>
      </c>
      <c r="D15588">
        <v>0.16666666666666699</v>
      </c>
      <c r="E15588">
        <v>0.172222222222222</v>
      </c>
      <c r="F15588">
        <v>3.1413612565444997E-2</v>
      </c>
      <c r="G15588">
        <v>0.15</v>
      </c>
      <c r="H15588">
        <v>0.120535714285714</v>
      </c>
      <c r="I15588">
        <v>8.6666666666666697E-2</v>
      </c>
      <c r="J15588" s="1" t="s">
        <v>23229</v>
      </c>
      <c r="K15588" t="s">
        <v>23238</v>
      </c>
      <c r="L15588" t="s">
        <v>54420</v>
      </c>
      <c r="M15588" t="s">
        <v>54421</v>
      </c>
    </row>
    <row r="15589" spans="1:13">
      <c r="A15589" s="1" t="s">
        <v>17606</v>
      </c>
      <c r="B15589">
        <v>2.81958564037778E-8</v>
      </c>
      <c r="C15589" s="1">
        <v>3.6072770051177497E-7</v>
      </c>
      <c r="D15589">
        <v>1</v>
      </c>
      <c r="E15589">
        <v>1</v>
      </c>
      <c r="F15589">
        <v>0.93014705882352899</v>
      </c>
      <c r="G15589">
        <v>1</v>
      </c>
      <c r="H15589">
        <v>0.99315068493150704</v>
      </c>
      <c r="I15589">
        <v>1</v>
      </c>
      <c r="J15589" s="1">
        <v>1</v>
      </c>
      <c r="K15589" t="s">
        <v>23241</v>
      </c>
      <c r="L15589" t="s">
        <v>54422</v>
      </c>
      <c r="M15589" t="s">
        <v>54423</v>
      </c>
    </row>
    <row r="15590" spans="1:13">
      <c r="A15590" s="1" t="s">
        <v>17607</v>
      </c>
      <c r="B15590">
        <v>3.4076764690067302E-6</v>
      </c>
      <c r="C15590" s="1">
        <v>2.2560460305556299E-8</v>
      </c>
      <c r="D15590">
        <v>4.6875E-2</v>
      </c>
      <c r="E15590">
        <v>1.0869565217391301E-2</v>
      </c>
      <c r="F15590">
        <v>5.2356020942408397E-3</v>
      </c>
      <c r="G15590">
        <v>0.4</v>
      </c>
      <c r="H15590">
        <v>5.1546391752577303E-2</v>
      </c>
      <c r="I15590">
        <v>8.4415584415584402E-2</v>
      </c>
      <c r="J15590" s="1" t="s">
        <v>23229</v>
      </c>
      <c r="K15590" t="s">
        <v>23237</v>
      </c>
      <c r="L15590" t="s">
        <v>54424</v>
      </c>
      <c r="M15590" t="s">
        <v>54425</v>
      </c>
    </row>
    <row r="15591" spans="1:13">
      <c r="A15591" s="1" t="s">
        <v>17608</v>
      </c>
      <c r="B15591">
        <v>9.3714683954444097E-5</v>
      </c>
      <c r="C15591" s="1">
        <v>6.9733882710916502E-6</v>
      </c>
      <c r="D15591">
        <v>0.81034482758620696</v>
      </c>
      <c r="E15591">
        <v>0.848101265822785</v>
      </c>
      <c r="F15591">
        <v>0.89325842696629199</v>
      </c>
      <c r="G15591">
        <v>0.94318181818181801</v>
      </c>
      <c r="H15591">
        <v>0.84946236559139798</v>
      </c>
      <c r="I15591">
        <v>0.98611111111111105</v>
      </c>
      <c r="J15591" s="1">
        <v>1</v>
      </c>
      <c r="K15591" t="s">
        <v>23238</v>
      </c>
      <c r="L15591" t="s">
        <v>54426</v>
      </c>
      <c r="M15591" t="s">
        <v>54427</v>
      </c>
    </row>
    <row r="15592" spans="1:13">
      <c r="A15592" s="1" t="s">
        <v>17609</v>
      </c>
      <c r="B15592">
        <v>2.4212485277651E-6</v>
      </c>
      <c r="C15592" s="1">
        <v>5.7268020579903397E-5</v>
      </c>
      <c r="D15592">
        <v>0</v>
      </c>
      <c r="E15592">
        <v>1.05263157894737E-2</v>
      </c>
      <c r="F15592">
        <v>5.8011049723756897E-2</v>
      </c>
      <c r="G15592">
        <v>2.5862068965517199E-2</v>
      </c>
      <c r="H15592">
        <v>0.179824561403509</v>
      </c>
      <c r="I15592">
        <v>1.2295081967213101E-2</v>
      </c>
      <c r="J15592" s="1" t="s">
        <v>23229</v>
      </c>
      <c r="K15592" t="s">
        <v>23238</v>
      </c>
      <c r="L15592" t="s">
        <v>54428</v>
      </c>
      <c r="M15592" t="s">
        <v>54429</v>
      </c>
    </row>
    <row r="15593" spans="1:13">
      <c r="A15593" s="1" t="s">
        <v>17610</v>
      </c>
      <c r="B15593">
        <v>1.97069368523511E-6</v>
      </c>
      <c r="C15593" s="1">
        <v>4.3061889872439704E-6</v>
      </c>
      <c r="D15593">
        <v>0</v>
      </c>
      <c r="E15593">
        <v>0</v>
      </c>
      <c r="F15593">
        <v>3.9682539682539698E-3</v>
      </c>
      <c r="G15593">
        <v>0</v>
      </c>
      <c r="H15593">
        <v>1.0869565217391301E-2</v>
      </c>
      <c r="I15593">
        <v>4.08163265306122E-2</v>
      </c>
      <c r="J15593" s="1">
        <v>0</v>
      </c>
      <c r="K15593" t="s">
        <v>23241</v>
      </c>
      <c r="L15593" t="s">
        <v>54430</v>
      </c>
      <c r="M15593" t="s">
        <v>54431</v>
      </c>
    </row>
    <row r="15594" spans="1:13">
      <c r="A15594" s="1" t="s">
        <v>17611</v>
      </c>
      <c r="B15594">
        <v>2.62685930755635E-6</v>
      </c>
      <c r="C15594" s="1">
        <v>4.4375354130853098E-7</v>
      </c>
      <c r="D15594">
        <v>0</v>
      </c>
      <c r="E15594">
        <v>1.0989010989011E-2</v>
      </c>
      <c r="F15594">
        <v>2.5862068965517199E-2</v>
      </c>
      <c r="G15594">
        <v>0</v>
      </c>
      <c r="H15594">
        <v>1.0638297872340399E-2</v>
      </c>
      <c r="I15594">
        <v>0</v>
      </c>
      <c r="J15594" s="1">
        <v>0</v>
      </c>
      <c r="K15594" t="s">
        <v>23240</v>
      </c>
      <c r="L15594" t="s">
        <v>54432</v>
      </c>
      <c r="M15594" t="s">
        <v>54433</v>
      </c>
    </row>
    <row r="15595" spans="1:13">
      <c r="A15595" s="1" t="s">
        <v>17612</v>
      </c>
      <c r="B15595">
        <v>4.62510635116217E-14</v>
      </c>
      <c r="C15595" s="1">
        <v>2.1593820474923001E-7</v>
      </c>
      <c r="D15595">
        <v>1</v>
      </c>
      <c r="E15595">
        <v>1</v>
      </c>
      <c r="F15595">
        <v>1</v>
      </c>
      <c r="G15595">
        <v>0.97413793103448298</v>
      </c>
      <c r="H15595">
        <v>0.99122807017543901</v>
      </c>
      <c r="I15595">
        <v>0.93548387096774199</v>
      </c>
      <c r="J15595" s="1">
        <v>1</v>
      </c>
      <c r="K15595" t="s">
        <v>23238</v>
      </c>
      <c r="L15595" t="s">
        <v>54434</v>
      </c>
      <c r="M15595" t="s">
        <v>54435</v>
      </c>
    </row>
    <row r="15596" spans="1:13">
      <c r="A15596" s="1" t="s">
        <v>17613</v>
      </c>
      <c r="B15596">
        <v>1.2923382762509201E-7</v>
      </c>
      <c r="C15596" s="1">
        <v>5.5760419072591497E-5</v>
      </c>
      <c r="D15596">
        <v>0.984375</v>
      </c>
      <c r="E15596">
        <v>1</v>
      </c>
      <c r="F15596">
        <v>0.99739583333333337</v>
      </c>
      <c r="G15596">
        <v>1</v>
      </c>
      <c r="H15596">
        <v>0.9747474747474747</v>
      </c>
      <c r="I15596">
        <v>0.89759036144578297</v>
      </c>
      <c r="J15596" s="1">
        <v>0.15000000000000002</v>
      </c>
      <c r="K15596" t="s">
        <v>23243</v>
      </c>
      <c r="L15596" t="s">
        <v>54436</v>
      </c>
      <c r="M15596" t="s">
        <v>54437</v>
      </c>
    </row>
    <row r="15597" spans="1:13">
      <c r="A15597" s="1" t="s">
        <v>17614</v>
      </c>
      <c r="B15597">
        <v>1.4546368877879899E-5</v>
      </c>
      <c r="C15597" s="1">
        <v>1.4707271249766699E-6</v>
      </c>
      <c r="D15597">
        <v>0.23684210526315799</v>
      </c>
      <c r="E15597">
        <v>0</v>
      </c>
      <c r="F15597">
        <v>0.11231884057971001</v>
      </c>
      <c r="G15597">
        <v>0</v>
      </c>
      <c r="H15597">
        <v>2.6315789473684199E-2</v>
      </c>
      <c r="I15597">
        <v>0</v>
      </c>
      <c r="J15597" s="1">
        <v>0</v>
      </c>
      <c r="K15597" t="s">
        <v>23241</v>
      </c>
      <c r="L15597" t="s">
        <v>54438</v>
      </c>
      <c r="M15597" t="s">
        <v>54439</v>
      </c>
    </row>
    <row r="15598" spans="1:13">
      <c r="A15598" s="1" t="s">
        <v>17615</v>
      </c>
      <c r="B15598">
        <v>4.5066950287092499E-7</v>
      </c>
      <c r="C15598" s="1">
        <v>2.3357743197625E-5</v>
      </c>
      <c r="D15598">
        <v>0.96428571428571397</v>
      </c>
      <c r="E15598">
        <v>0.89393939393939403</v>
      </c>
      <c r="F15598">
        <v>0.90476190476190499</v>
      </c>
      <c r="G15598">
        <v>0.57142857142857095</v>
      </c>
      <c r="H15598">
        <v>0.91044776119403004</v>
      </c>
      <c r="I15598">
        <v>0.78571428571428603</v>
      </c>
      <c r="J15598" s="1">
        <v>1</v>
      </c>
      <c r="K15598" t="s">
        <v>23242</v>
      </c>
      <c r="L15598" t="s">
        <v>54440</v>
      </c>
      <c r="M15598" t="s">
        <v>54441</v>
      </c>
    </row>
    <row r="15599" spans="1:13">
      <c r="A15599" s="1" t="s">
        <v>17616</v>
      </c>
      <c r="B15599">
        <v>8.77863786089224E-10</v>
      </c>
      <c r="C15599" s="1">
        <v>2.65657821523297E-7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0.99019607843137303</v>
      </c>
      <c r="J15599" s="1">
        <v>0.77272727272727304</v>
      </c>
      <c r="K15599" t="s">
        <v>23240</v>
      </c>
      <c r="L15599" t="s">
        <v>54442</v>
      </c>
      <c r="M15599" t="s">
        <v>54443</v>
      </c>
    </row>
    <row r="15600" spans="1:13">
      <c r="A15600" s="1" t="s">
        <v>17617</v>
      </c>
      <c r="B15600">
        <v>1.47275665032142E-5</v>
      </c>
      <c r="C15600" s="1">
        <v>6.4055513747737002E-5</v>
      </c>
      <c r="D15600">
        <v>3.125E-2</v>
      </c>
      <c r="E15600">
        <v>1.0752688172042999E-2</v>
      </c>
      <c r="F15600">
        <v>2.5641025641025602E-3</v>
      </c>
      <c r="G15600">
        <v>0.62068965517241403</v>
      </c>
      <c r="H15600">
        <v>3.07017543859649E-2</v>
      </c>
      <c r="I15600">
        <v>0.19918699186991901</v>
      </c>
      <c r="J15600" s="1">
        <v>0</v>
      </c>
      <c r="K15600" t="s">
        <v>23239</v>
      </c>
      <c r="L15600" t="s">
        <v>54444</v>
      </c>
      <c r="M15600" t="s">
        <v>54445</v>
      </c>
    </row>
    <row r="15601" spans="1:13">
      <c r="A15601" s="1" t="s">
        <v>17618</v>
      </c>
      <c r="B15601">
        <v>6.5598368087215701E-5</v>
      </c>
      <c r="C15601" s="1">
        <v>8.0811006428554796E-7</v>
      </c>
      <c r="D15601">
        <v>0.17857142857142905</v>
      </c>
      <c r="E15601">
        <v>0.16666666666666696</v>
      </c>
      <c r="F15601">
        <v>0</v>
      </c>
      <c r="G15601">
        <v>0</v>
      </c>
      <c r="H15601">
        <v>0</v>
      </c>
      <c r="I15601">
        <v>2.9411764705882026E-2</v>
      </c>
      <c r="J15601" s="1" t="s">
        <v>23229</v>
      </c>
      <c r="K15601" t="s">
        <v>23245</v>
      </c>
      <c r="L15601" t="s">
        <v>54446</v>
      </c>
      <c r="M15601" t="s">
        <v>54447</v>
      </c>
    </row>
    <row r="15602" spans="1:13">
      <c r="A15602" s="1" t="s">
        <v>17619</v>
      </c>
      <c r="B15602">
        <v>4.2695393351895001E-4</v>
      </c>
      <c r="C15602" s="1">
        <v>4.78831570817378E-6</v>
      </c>
      <c r="D15602">
        <v>0.54838709677419395</v>
      </c>
      <c r="E15602">
        <v>0.81395348837209303</v>
      </c>
      <c r="F15602">
        <v>0.02</v>
      </c>
      <c r="G15602">
        <v>0.22222222222222199</v>
      </c>
      <c r="H15602">
        <v>2.7173913043478298E-2</v>
      </c>
      <c r="I15602">
        <v>0.161971830985915</v>
      </c>
      <c r="J15602" s="1">
        <v>0</v>
      </c>
      <c r="K15602" t="s">
        <v>23241</v>
      </c>
      <c r="L15602" t="s">
        <v>54448</v>
      </c>
      <c r="M15602" t="s">
        <v>54449</v>
      </c>
    </row>
    <row r="15603" spans="1:13">
      <c r="A15603" s="1" t="s">
        <v>17620</v>
      </c>
      <c r="B15603">
        <v>1.20667657254572E-6</v>
      </c>
      <c r="C15603" s="1">
        <v>1.1084765338682601E-5</v>
      </c>
      <c r="D15603">
        <v>0.967741935483871</v>
      </c>
      <c r="E15603">
        <v>0.99468085106382997</v>
      </c>
      <c r="F15603">
        <v>1</v>
      </c>
      <c r="G15603">
        <v>1</v>
      </c>
      <c r="H15603">
        <v>1</v>
      </c>
      <c r="I15603">
        <v>0.94117647058823495</v>
      </c>
      <c r="J15603" s="1" t="s">
        <v>23229</v>
      </c>
      <c r="K15603" t="s">
        <v>23238</v>
      </c>
      <c r="L15603" t="s">
        <v>54450</v>
      </c>
      <c r="M15603" t="s">
        <v>54451</v>
      </c>
    </row>
    <row r="15604" spans="1:13">
      <c r="A15604" s="1" t="s">
        <v>17621</v>
      </c>
      <c r="B15604">
        <v>8.0405933078694699E-7</v>
      </c>
      <c r="C15604" s="1">
        <v>2.2058743259192999E-7</v>
      </c>
      <c r="D15604">
        <v>0</v>
      </c>
      <c r="E15604">
        <v>0</v>
      </c>
      <c r="F15604">
        <v>2.9702970297029702E-2</v>
      </c>
      <c r="G15604">
        <v>0</v>
      </c>
      <c r="H15604">
        <v>0</v>
      </c>
      <c r="I15604">
        <v>0</v>
      </c>
      <c r="J15604" s="1" t="s">
        <v>23229</v>
      </c>
      <c r="K15604" t="s">
        <v>23237</v>
      </c>
      <c r="L15604" t="s">
        <v>54452</v>
      </c>
      <c r="M15604" t="s">
        <v>54453</v>
      </c>
    </row>
    <row r="15605" spans="1:13">
      <c r="A15605" s="1" t="s">
        <v>17622</v>
      </c>
      <c r="B15605">
        <v>8.7504864774912701E-6</v>
      </c>
      <c r="C15605" s="1">
        <v>5.4805363601460904E-7</v>
      </c>
      <c r="D15605">
        <v>0.82258064516129004</v>
      </c>
      <c r="E15605">
        <v>0.64534883720930203</v>
      </c>
      <c r="F15605">
        <v>0.81989247311827995</v>
      </c>
      <c r="G15605">
        <v>1</v>
      </c>
      <c r="H15605">
        <v>0.931034482758621</v>
      </c>
      <c r="I15605">
        <v>0.93965517241379304</v>
      </c>
      <c r="J15605" s="1">
        <v>1</v>
      </c>
      <c r="K15605" t="s">
        <v>23240</v>
      </c>
      <c r="L15605" t="s">
        <v>54454</v>
      </c>
      <c r="M15605" t="s">
        <v>54455</v>
      </c>
    </row>
    <row r="15606" spans="1:13">
      <c r="A15606" s="1" t="s">
        <v>17623</v>
      </c>
      <c r="B15606">
        <v>1.7347672921992E-8</v>
      </c>
      <c r="C15606" s="1">
        <v>5.7541882423776202E-9</v>
      </c>
      <c r="D15606">
        <v>0</v>
      </c>
      <c r="E15606">
        <v>1.2345679012345699E-2</v>
      </c>
      <c r="F15606">
        <v>0</v>
      </c>
      <c r="G15606">
        <v>0</v>
      </c>
      <c r="H15606">
        <v>0</v>
      </c>
      <c r="I15606">
        <v>0</v>
      </c>
      <c r="J15606" s="1">
        <v>0.4375</v>
      </c>
      <c r="K15606" t="s">
        <v>23238</v>
      </c>
      <c r="L15606" t="s">
        <v>54456</v>
      </c>
      <c r="M15606" t="s">
        <v>54457</v>
      </c>
    </row>
    <row r="15607" spans="1:13">
      <c r="A15607" s="1" t="s">
        <v>17624</v>
      </c>
      <c r="B15607">
        <v>1.07628642405113E-5</v>
      </c>
      <c r="C15607" s="1">
        <v>1.35539666324179E-5</v>
      </c>
      <c r="D15607">
        <v>1.5625E-2</v>
      </c>
      <c r="E15607">
        <v>5.6179775280898901E-3</v>
      </c>
      <c r="F15607">
        <v>0.20879120879120899</v>
      </c>
      <c r="G15607">
        <v>9.375E-2</v>
      </c>
      <c r="H15607">
        <v>7.2289156626505993E-2</v>
      </c>
      <c r="I15607">
        <v>0.116279069767442</v>
      </c>
      <c r="J15607" s="1">
        <v>0</v>
      </c>
      <c r="K15607" t="s">
        <v>23242</v>
      </c>
      <c r="L15607" t="s">
        <v>54458</v>
      </c>
      <c r="M15607" t="s">
        <v>54459</v>
      </c>
    </row>
    <row r="15608" spans="1:13">
      <c r="A15608" s="1" t="s">
        <v>17625</v>
      </c>
      <c r="B15608">
        <v>4.35206109872335E-7</v>
      </c>
      <c r="C15608" s="1">
        <v>1.1921169747857501E-6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8.0952380952380998E-2</v>
      </c>
      <c r="J15608" s="1" t="s">
        <v>23229</v>
      </c>
      <c r="K15608" t="s">
        <v>23238</v>
      </c>
      <c r="L15608" t="s">
        <v>54460</v>
      </c>
      <c r="M15608" t="s">
        <v>54461</v>
      </c>
    </row>
    <row r="15609" spans="1:13">
      <c r="A15609" s="1" t="s">
        <v>17626</v>
      </c>
      <c r="B15609">
        <v>1.21353982645768E-8</v>
      </c>
      <c r="C15609" s="1">
        <v>3.5122779526518201E-6</v>
      </c>
      <c r="D15609">
        <v>1</v>
      </c>
      <c r="E15609">
        <v>0.99450549450549497</v>
      </c>
      <c r="F15609">
        <v>0.93465909090909105</v>
      </c>
      <c r="G15609">
        <v>1</v>
      </c>
      <c r="H15609">
        <v>0.96969696969696995</v>
      </c>
      <c r="I15609">
        <v>0.99431818181818199</v>
      </c>
      <c r="J15609" s="1">
        <v>1</v>
      </c>
      <c r="K15609" t="s">
        <v>23238</v>
      </c>
      <c r="L15609" t="s">
        <v>54462</v>
      </c>
      <c r="M15609" t="s">
        <v>54463</v>
      </c>
    </row>
    <row r="15610" spans="1:13">
      <c r="A15610" s="1" t="s">
        <v>17627</v>
      </c>
      <c r="B15610">
        <v>1.49567461081788E-7</v>
      </c>
      <c r="C15610" s="1">
        <v>1.06284479647899E-7</v>
      </c>
      <c r="D15610">
        <v>0.967741935483871</v>
      </c>
      <c r="E15610">
        <v>0.93902439024390205</v>
      </c>
      <c r="F15610">
        <v>1</v>
      </c>
      <c r="G15610">
        <v>1</v>
      </c>
      <c r="H15610">
        <v>1</v>
      </c>
      <c r="I15610">
        <v>1</v>
      </c>
      <c r="J15610" s="1">
        <v>1</v>
      </c>
      <c r="K15610" t="s">
        <v>23238</v>
      </c>
      <c r="L15610" t="s">
        <v>54464</v>
      </c>
      <c r="M15610" t="s">
        <v>54465</v>
      </c>
    </row>
    <row r="15611" spans="1:13">
      <c r="A15611" s="1" t="s">
        <v>17628</v>
      </c>
      <c r="B15611">
        <v>3.7383598091791801E-4</v>
      </c>
      <c r="C15611" s="1">
        <v>1.22672725124316E-6</v>
      </c>
      <c r="D15611">
        <v>0.57499999999999996</v>
      </c>
      <c r="E15611">
        <v>7.1428571428571397E-2</v>
      </c>
      <c r="F15611">
        <v>0.42307692307692302</v>
      </c>
      <c r="G15611">
        <v>0.83928571428571397</v>
      </c>
      <c r="H15611">
        <v>0.231182795698925</v>
      </c>
      <c r="I15611">
        <v>0.81617647058823495</v>
      </c>
      <c r="J15611" s="1">
        <v>0</v>
      </c>
      <c r="K15611" t="s">
        <v>23240</v>
      </c>
      <c r="L15611" t="s">
        <v>54466</v>
      </c>
      <c r="M15611" t="s">
        <v>54467</v>
      </c>
    </row>
    <row r="15612" spans="1:13">
      <c r="A15612" s="1" t="s">
        <v>17629</v>
      </c>
      <c r="B15612">
        <v>0</v>
      </c>
      <c r="C15612" s="1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 s="1">
        <v>0.9</v>
      </c>
      <c r="K15612" t="s">
        <v>23238</v>
      </c>
      <c r="L15612" t="s">
        <v>54468</v>
      </c>
      <c r="M15612" t="s">
        <v>54469</v>
      </c>
    </row>
    <row r="15613" spans="1:13">
      <c r="A15613" s="1" t="s">
        <v>17630</v>
      </c>
      <c r="B15613">
        <v>4.6076469787985998E-8</v>
      </c>
      <c r="C15613" s="1">
        <v>1.1237144982683599E-6</v>
      </c>
      <c r="D15613">
        <v>1</v>
      </c>
      <c r="E15613">
        <v>1</v>
      </c>
      <c r="F15613">
        <v>0.91666666666666696</v>
      </c>
      <c r="G15613">
        <v>1</v>
      </c>
      <c r="H15613">
        <v>0.98453608247422697</v>
      </c>
      <c r="I15613">
        <v>0.95967741935483897</v>
      </c>
      <c r="J15613" s="1" t="s">
        <v>23229</v>
      </c>
      <c r="K15613" t="s">
        <v>23241</v>
      </c>
      <c r="L15613" t="s">
        <v>54470</v>
      </c>
      <c r="M15613" t="s">
        <v>54471</v>
      </c>
    </row>
    <row r="15614" spans="1:13">
      <c r="A15614" s="1" t="s">
        <v>17631</v>
      </c>
      <c r="B15614">
        <v>8.5024277180303298E-6</v>
      </c>
      <c r="C15614" s="1">
        <v>6.5393597756015E-6</v>
      </c>
      <c r="D15614">
        <v>1</v>
      </c>
      <c r="E15614">
        <v>1</v>
      </c>
      <c r="F15614">
        <v>0.99390243902439002</v>
      </c>
      <c r="G15614">
        <v>1</v>
      </c>
      <c r="H15614">
        <v>1</v>
      </c>
      <c r="I15614">
        <v>0.94594594594594605</v>
      </c>
      <c r="J15614" s="1">
        <v>1</v>
      </c>
      <c r="K15614" t="s">
        <v>23242</v>
      </c>
      <c r="L15614" t="s">
        <v>54472</v>
      </c>
      <c r="M15614" t="s">
        <v>54473</v>
      </c>
    </row>
    <row r="15615" spans="1:13">
      <c r="A15615" s="1" t="s">
        <v>17632</v>
      </c>
      <c r="B15615">
        <v>3.7927712870281199E-6</v>
      </c>
      <c r="C15615" s="1">
        <v>5.2142422402264296E-6</v>
      </c>
      <c r="D15615">
        <v>0.90322580645161299</v>
      </c>
      <c r="E15615">
        <v>1</v>
      </c>
      <c r="F15615">
        <v>0.97761194029850795</v>
      </c>
      <c r="G15615">
        <v>0.72222222222222199</v>
      </c>
      <c r="H15615">
        <v>0.89041095890411004</v>
      </c>
      <c r="I15615">
        <v>0.72972972972973005</v>
      </c>
      <c r="J15615" s="1">
        <v>1</v>
      </c>
      <c r="K15615" t="s">
        <v>23242</v>
      </c>
      <c r="L15615" t="s">
        <v>54474</v>
      </c>
      <c r="M15615" t="s">
        <v>54475</v>
      </c>
    </row>
    <row r="15616" spans="1:13">
      <c r="A15616" s="1" t="s">
        <v>17633</v>
      </c>
      <c r="B15616">
        <v>3.46769963537134E-4</v>
      </c>
      <c r="C15616" s="1">
        <v>4.6870789863520898E-6</v>
      </c>
      <c r="D15616">
        <v>0</v>
      </c>
      <c r="E15616">
        <v>0.42528735632183901</v>
      </c>
      <c r="F15616">
        <v>0</v>
      </c>
      <c r="G15616">
        <v>0</v>
      </c>
      <c r="H15616">
        <v>0</v>
      </c>
      <c r="I15616">
        <v>8.7719298245613996E-3</v>
      </c>
      <c r="J15616" s="1" t="s">
        <v>23229</v>
      </c>
      <c r="K15616" t="s">
        <v>23238</v>
      </c>
      <c r="L15616" t="s">
        <v>54476</v>
      </c>
      <c r="M15616" t="s">
        <v>54477</v>
      </c>
    </row>
    <row r="15617" spans="1:13">
      <c r="A15617" s="1" t="s">
        <v>17634</v>
      </c>
      <c r="B15617">
        <v>4.9305279353399099E-6</v>
      </c>
      <c r="C15617" s="1">
        <v>8.7177885040775106E-5</v>
      </c>
      <c r="D15617">
        <v>0.984375</v>
      </c>
      <c r="E15617">
        <v>1</v>
      </c>
      <c r="F15617">
        <v>1</v>
      </c>
      <c r="G15617">
        <v>0.98275862068965503</v>
      </c>
      <c r="H15617">
        <v>0.96875</v>
      </c>
      <c r="I15617">
        <v>0.89430894308943099</v>
      </c>
      <c r="J15617" s="1">
        <v>1</v>
      </c>
      <c r="K15617" t="s">
        <v>23238</v>
      </c>
      <c r="L15617" t="s">
        <v>54478</v>
      </c>
      <c r="M15617" t="s">
        <v>54479</v>
      </c>
    </row>
    <row r="15618" spans="1:13">
      <c r="A15618" s="1" t="s">
        <v>17635</v>
      </c>
      <c r="B15618">
        <v>3.01935261897493E-6</v>
      </c>
      <c r="C15618" s="1">
        <v>1.4540788554522599E-5</v>
      </c>
      <c r="D15618">
        <v>1</v>
      </c>
      <c r="E15618">
        <v>1</v>
      </c>
      <c r="F15618">
        <v>1</v>
      </c>
      <c r="G15618">
        <v>8.3333333333333301E-2</v>
      </c>
      <c r="H15618">
        <v>0.97580645161290303</v>
      </c>
      <c r="I15618">
        <v>0.703125</v>
      </c>
      <c r="J15618" s="1">
        <v>1</v>
      </c>
      <c r="K15618" t="s">
        <v>23239</v>
      </c>
      <c r="L15618" t="s">
        <v>54480</v>
      </c>
      <c r="M15618" t="s">
        <v>54481</v>
      </c>
    </row>
    <row r="15619" spans="1:13">
      <c r="A15619" s="1" t="s">
        <v>17636</v>
      </c>
      <c r="B15619">
        <v>2.50937606876228E-4</v>
      </c>
      <c r="C15619" s="1">
        <v>1.67219657140763E-4</v>
      </c>
      <c r="D15619">
        <v>6.4516129032258104E-2</v>
      </c>
      <c r="E15619">
        <v>4.6875E-2</v>
      </c>
      <c r="F15619">
        <v>0.45430107526881702</v>
      </c>
      <c r="G15619">
        <v>0.55434782608695699</v>
      </c>
      <c r="H15619">
        <v>0.36538461538461497</v>
      </c>
      <c r="I15619">
        <v>0.61764705882352899</v>
      </c>
      <c r="J15619" s="1">
        <v>1</v>
      </c>
      <c r="K15619" t="s">
        <v>23241</v>
      </c>
      <c r="L15619" t="s">
        <v>54482</v>
      </c>
      <c r="M15619" t="s">
        <v>54483</v>
      </c>
    </row>
    <row r="15620" spans="1:13">
      <c r="A15620" s="1" t="s">
        <v>17637</v>
      </c>
      <c r="B15620">
        <v>1.5477508897558201E-8</v>
      </c>
      <c r="C15620" s="1">
        <v>5.9866457863058193E-8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2.27272727272727E-2</v>
      </c>
      <c r="J15620" s="1" t="s">
        <v>23229</v>
      </c>
      <c r="K15620" t="s">
        <v>23242</v>
      </c>
      <c r="L15620" t="s">
        <v>54484</v>
      </c>
      <c r="M15620" t="s">
        <v>54485</v>
      </c>
    </row>
    <row r="15621" spans="1:13">
      <c r="A15621" s="1" t="s">
        <v>17638</v>
      </c>
      <c r="B15621">
        <v>4.9366583376345899E-6</v>
      </c>
      <c r="C15621" s="1">
        <v>4.2923422548941999E-5</v>
      </c>
      <c r="D15621">
        <v>0</v>
      </c>
      <c r="E15621">
        <v>0</v>
      </c>
      <c r="F15621">
        <v>1.6304347826087001E-2</v>
      </c>
      <c r="G15621">
        <v>9.5238095238095205E-2</v>
      </c>
      <c r="H15621">
        <v>0.101123595505618</v>
      </c>
      <c r="I15621">
        <v>5.5555555555555601E-2</v>
      </c>
      <c r="J15621" s="1">
        <v>0</v>
      </c>
      <c r="K15621" t="s">
        <v>23238</v>
      </c>
      <c r="L15621" t="s">
        <v>54486</v>
      </c>
      <c r="M15621" t="s">
        <v>54487</v>
      </c>
    </row>
    <row r="15622" spans="1:13">
      <c r="A15622" s="1" t="s">
        <v>17639</v>
      </c>
      <c r="B15622">
        <v>2.24791460423046E-6</v>
      </c>
      <c r="C15622" s="1">
        <v>7.1206051081783994E-5</v>
      </c>
      <c r="D15622">
        <v>7.69230769230769E-2</v>
      </c>
      <c r="E15622">
        <v>0.207317073170732</v>
      </c>
      <c r="F15622">
        <v>0.19512195121951201</v>
      </c>
      <c r="G15622">
        <v>0</v>
      </c>
      <c r="H15622">
        <v>4.0909090909090902E-2</v>
      </c>
      <c r="I15622">
        <v>6.5573770491803296E-2</v>
      </c>
      <c r="J15622" s="1">
        <v>0</v>
      </c>
      <c r="K15622" t="s">
        <v>23241</v>
      </c>
      <c r="L15622" t="s">
        <v>54488</v>
      </c>
      <c r="M15622" t="s">
        <v>54489</v>
      </c>
    </row>
    <row r="15623" spans="1:13">
      <c r="A15623" s="1" t="s">
        <v>17640</v>
      </c>
      <c r="B15623">
        <v>5.5954864424569205E-4</v>
      </c>
      <c r="C15623" s="1">
        <v>2.5699754465957001E-4</v>
      </c>
      <c r="D15623">
        <v>0.83333333333333304</v>
      </c>
      <c r="E15623">
        <v>0.75287356321839105</v>
      </c>
      <c r="F15623">
        <v>0.42285714285714299</v>
      </c>
      <c r="G15623">
        <v>0.32352941176470601</v>
      </c>
      <c r="H15623">
        <v>0.87894736842105303</v>
      </c>
      <c r="I15623">
        <v>0.71052631578947401</v>
      </c>
      <c r="J15623" s="1">
        <v>0</v>
      </c>
      <c r="K15623" t="s">
        <v>23238</v>
      </c>
      <c r="L15623" t="s">
        <v>54490</v>
      </c>
      <c r="M15623" t="s">
        <v>54491</v>
      </c>
    </row>
    <row r="15624" spans="1:13">
      <c r="A15624" s="1" t="s">
        <v>17641</v>
      </c>
      <c r="B15624">
        <v>6.6307752148295303E-7</v>
      </c>
      <c r="C15624" s="1">
        <v>2.5257681761927199E-9</v>
      </c>
      <c r="D15624">
        <v>1</v>
      </c>
      <c r="E15624">
        <v>0.99479166666666696</v>
      </c>
      <c r="F15624">
        <v>0.997435897435897</v>
      </c>
      <c r="G15624">
        <v>0.98958333333333304</v>
      </c>
      <c r="H15624">
        <v>1</v>
      </c>
      <c r="I15624">
        <v>1</v>
      </c>
      <c r="J15624" s="1">
        <v>0.5</v>
      </c>
      <c r="K15624" t="s">
        <v>23238</v>
      </c>
      <c r="L15624" t="s">
        <v>54492</v>
      </c>
      <c r="M15624" t="s">
        <v>54493</v>
      </c>
    </row>
    <row r="15625" spans="1:13">
      <c r="A15625" s="1" t="s">
        <v>17642</v>
      </c>
      <c r="B15625">
        <v>1.6298720636323E-6</v>
      </c>
      <c r="C15625" s="1">
        <v>1.5793847209866101E-7</v>
      </c>
      <c r="D15625">
        <v>0.98387096774193505</v>
      </c>
      <c r="E15625">
        <v>1</v>
      </c>
      <c r="F15625">
        <v>1</v>
      </c>
      <c r="G15625">
        <v>0.99122807017543901</v>
      </c>
      <c r="H15625">
        <v>1</v>
      </c>
      <c r="I15625">
        <v>0.98360655737704905</v>
      </c>
      <c r="J15625" s="1">
        <v>1</v>
      </c>
      <c r="K15625" t="s">
        <v>23238</v>
      </c>
      <c r="L15625" t="s">
        <v>54494</v>
      </c>
      <c r="M15625" t="s">
        <v>54495</v>
      </c>
    </row>
    <row r="15626" spans="1:13">
      <c r="A15626" s="1" t="s">
        <v>17643</v>
      </c>
      <c r="B15626">
        <v>6.5834030511518504E-7</v>
      </c>
      <c r="C15626" s="1">
        <v>6.3025370799203801E-5</v>
      </c>
      <c r="D15626">
        <v>0.91666666666666696</v>
      </c>
      <c r="E15626">
        <v>0.98863636363636398</v>
      </c>
      <c r="F15626">
        <v>0.92068965517241397</v>
      </c>
      <c r="G15626">
        <v>0.135135135135135</v>
      </c>
      <c r="H15626">
        <v>0.89473684210526305</v>
      </c>
      <c r="I15626">
        <v>0.66071428571428603</v>
      </c>
      <c r="J15626" s="1">
        <v>1</v>
      </c>
      <c r="K15626" t="s">
        <v>23241</v>
      </c>
      <c r="L15626" t="s">
        <v>54496</v>
      </c>
      <c r="M15626" t="s">
        <v>54497</v>
      </c>
    </row>
    <row r="15627" spans="1:13">
      <c r="A15627" s="1" t="s">
        <v>17644</v>
      </c>
      <c r="B15627">
        <v>3.9639281213537697E-5</v>
      </c>
      <c r="C15627" s="1">
        <v>2.0786619662965201E-5</v>
      </c>
      <c r="D15627">
        <v>0.467741935483871</v>
      </c>
      <c r="E15627">
        <v>0.329787234042553</v>
      </c>
      <c r="F15627">
        <v>0.63600000000000001</v>
      </c>
      <c r="G15627">
        <v>0.51724137931034497</v>
      </c>
      <c r="H15627">
        <v>0.93137254901960798</v>
      </c>
      <c r="I15627">
        <v>0.59183673469387799</v>
      </c>
      <c r="J15627" s="1" t="s">
        <v>23229</v>
      </c>
      <c r="K15627" t="s">
        <v>23238</v>
      </c>
      <c r="L15627" t="s">
        <v>54498</v>
      </c>
      <c r="M15627" t="s">
        <v>54499</v>
      </c>
    </row>
    <row r="15628" spans="1:13">
      <c r="A15628" s="1" t="s">
        <v>17645</v>
      </c>
      <c r="B15628">
        <v>2.6257963971873898E-7</v>
      </c>
      <c r="C15628" s="1">
        <v>3.1856657416478502E-8</v>
      </c>
      <c r="D15628">
        <v>0.98214285714285698</v>
      </c>
      <c r="E15628">
        <v>1</v>
      </c>
      <c r="F15628">
        <v>0.99640287769784197</v>
      </c>
      <c r="G15628">
        <v>1</v>
      </c>
      <c r="H15628">
        <v>1</v>
      </c>
      <c r="I15628">
        <v>1</v>
      </c>
      <c r="J15628" s="1" t="s">
        <v>23229</v>
      </c>
      <c r="K15628" t="s">
        <v>23238</v>
      </c>
      <c r="L15628" t="s">
        <v>54500</v>
      </c>
      <c r="M15628" t="s">
        <v>54501</v>
      </c>
    </row>
    <row r="15629" spans="1:13">
      <c r="A15629" s="1" t="s">
        <v>17646</v>
      </c>
      <c r="B15629">
        <v>2.45377975389582E-4</v>
      </c>
      <c r="C15629" s="1">
        <v>1.4102132779651599E-5</v>
      </c>
      <c r="D15629">
        <v>3.125E-2</v>
      </c>
      <c r="E15629">
        <v>5.2083333333333296E-3</v>
      </c>
      <c r="F15629">
        <v>0.33076923076923098</v>
      </c>
      <c r="G15629">
        <v>0.36206896551724099</v>
      </c>
      <c r="H15629">
        <v>0.27631578947368401</v>
      </c>
      <c r="I15629">
        <v>0.252</v>
      </c>
      <c r="J15629" s="1">
        <v>0</v>
      </c>
      <c r="K15629" t="s">
        <v>23239</v>
      </c>
      <c r="L15629" t="s">
        <v>54502</v>
      </c>
      <c r="M15629" t="s">
        <v>54503</v>
      </c>
    </row>
    <row r="15630" spans="1:13">
      <c r="A15630" s="1" t="s">
        <v>17647</v>
      </c>
      <c r="B15630">
        <v>5.3138054560316195E-7</v>
      </c>
      <c r="C15630" s="1">
        <v>3.57907175191684E-9</v>
      </c>
      <c r="D15630">
        <v>0.92857142857142905</v>
      </c>
      <c r="E15630">
        <v>0.99438202247190999</v>
      </c>
      <c r="F15630">
        <v>1</v>
      </c>
      <c r="G15630">
        <v>1</v>
      </c>
      <c r="H15630">
        <v>0.98888888888888904</v>
      </c>
      <c r="I15630">
        <v>1</v>
      </c>
      <c r="J15630" s="1">
        <v>1</v>
      </c>
      <c r="K15630" t="s">
        <v>23240</v>
      </c>
      <c r="L15630" t="s">
        <v>54504</v>
      </c>
      <c r="M15630" t="s">
        <v>54505</v>
      </c>
    </row>
    <row r="15631" spans="1:13">
      <c r="A15631" s="1" t="s">
        <v>17648</v>
      </c>
      <c r="B15631">
        <v>5.6899297634795299E-6</v>
      </c>
      <c r="C15631" s="1">
        <v>2.2850722740347499E-6</v>
      </c>
      <c r="D15631">
        <v>1</v>
      </c>
      <c r="E15631">
        <v>1</v>
      </c>
      <c r="F15631">
        <v>0.98397435897435903</v>
      </c>
      <c r="G15631">
        <v>1</v>
      </c>
      <c r="H15631">
        <v>1</v>
      </c>
      <c r="I15631">
        <v>1</v>
      </c>
      <c r="J15631" s="1" t="s">
        <v>23229</v>
      </c>
      <c r="K15631" t="s">
        <v>23241</v>
      </c>
      <c r="L15631" t="s">
        <v>54506</v>
      </c>
      <c r="M15631" t="s">
        <v>54507</v>
      </c>
    </row>
    <row r="15632" spans="1:13">
      <c r="A15632" s="1" t="s">
        <v>17649</v>
      </c>
      <c r="B15632">
        <v>3.3582688945714E-5</v>
      </c>
      <c r="C15632" s="1">
        <v>1.7120337070449499E-4</v>
      </c>
      <c r="D15632">
        <v>0.484375</v>
      </c>
      <c r="E15632">
        <v>0.66666666666666696</v>
      </c>
      <c r="F15632">
        <v>0.38974358974359002</v>
      </c>
      <c r="G15632">
        <v>2.2222222222222199E-2</v>
      </c>
      <c r="H15632">
        <v>0.26635514018691597</v>
      </c>
      <c r="I15632">
        <v>0.30246913580246898</v>
      </c>
      <c r="J15632" s="1" t="s">
        <v>23229</v>
      </c>
      <c r="K15632" t="s">
        <v>23238</v>
      </c>
      <c r="L15632" t="s">
        <v>54508</v>
      </c>
      <c r="M15632" t="s">
        <v>54509</v>
      </c>
    </row>
    <row r="15633" spans="1:13">
      <c r="A15633" s="1" t="s">
        <v>17650</v>
      </c>
      <c r="B15633">
        <v>4.6363550180419301E-7</v>
      </c>
      <c r="C15633" s="1">
        <v>1.10483170433805E-7</v>
      </c>
      <c r="D15633">
        <v>0</v>
      </c>
      <c r="E15633">
        <v>0</v>
      </c>
      <c r="F15633">
        <v>6.2992125984251995E-2</v>
      </c>
      <c r="G15633">
        <v>0</v>
      </c>
      <c r="H15633">
        <v>1.1494252873563199E-2</v>
      </c>
      <c r="I15633">
        <v>0</v>
      </c>
      <c r="J15633" s="1">
        <v>0</v>
      </c>
      <c r="K15633" t="s">
        <v>23241</v>
      </c>
      <c r="L15633" t="s">
        <v>54510</v>
      </c>
      <c r="M15633" t="s">
        <v>54511</v>
      </c>
    </row>
    <row r="15634" spans="1:13">
      <c r="A15634" s="1" t="s">
        <v>17651</v>
      </c>
      <c r="B15634">
        <v>1.9282766737675599E-7</v>
      </c>
      <c r="C15634" s="1">
        <v>1.02382027126526E-6</v>
      </c>
      <c r="D15634">
        <v>0</v>
      </c>
      <c r="E15634">
        <v>0</v>
      </c>
      <c r="F15634">
        <v>5.16129032258065E-2</v>
      </c>
      <c r="G15634">
        <v>0</v>
      </c>
      <c r="H15634">
        <v>0</v>
      </c>
      <c r="I15634">
        <v>0</v>
      </c>
      <c r="J15634" s="1" t="s">
        <v>23229</v>
      </c>
      <c r="K15634" t="s">
        <v>23238</v>
      </c>
      <c r="L15634" t="s">
        <v>54512</v>
      </c>
      <c r="M15634" t="s">
        <v>54513</v>
      </c>
    </row>
    <row r="15635" spans="1:13">
      <c r="A15635" s="1" t="s">
        <v>17652</v>
      </c>
      <c r="B15635">
        <v>2.2733030462116202E-5</v>
      </c>
      <c r="C15635" s="1">
        <v>5.6092830982826203E-6</v>
      </c>
      <c r="D15635">
        <v>0.73214285714285698</v>
      </c>
      <c r="E15635">
        <v>0.40340909090909099</v>
      </c>
      <c r="F15635">
        <v>0.54918032786885296</v>
      </c>
      <c r="G15635">
        <v>0.512820512820513</v>
      </c>
      <c r="H15635">
        <v>0.56451612903225801</v>
      </c>
      <c r="I15635">
        <v>0.810606060606061</v>
      </c>
      <c r="J15635" s="1" t="s">
        <v>23229</v>
      </c>
      <c r="K15635" t="s">
        <v>23238</v>
      </c>
      <c r="L15635" t="s">
        <v>54514</v>
      </c>
      <c r="M15635" t="s">
        <v>54515</v>
      </c>
    </row>
    <row r="15636" spans="1:13">
      <c r="A15636" s="1" t="s">
        <v>17653</v>
      </c>
      <c r="B15636">
        <v>5.08462680926181E-6</v>
      </c>
      <c r="C15636" s="1">
        <v>1.7832838314571501E-6</v>
      </c>
      <c r="D15636">
        <v>0</v>
      </c>
      <c r="E15636">
        <v>1.1235955056179799E-2</v>
      </c>
      <c r="F15636">
        <v>2.7624309392265201E-3</v>
      </c>
      <c r="G15636">
        <v>0</v>
      </c>
      <c r="H15636">
        <v>0</v>
      </c>
      <c r="I15636">
        <v>0</v>
      </c>
      <c r="J15636" s="1">
        <v>0</v>
      </c>
      <c r="K15636" t="s">
        <v>23241</v>
      </c>
      <c r="L15636" t="s">
        <v>54516</v>
      </c>
      <c r="M15636" t="s">
        <v>54517</v>
      </c>
    </row>
    <row r="15637" spans="1:13">
      <c r="A15637" s="1" t="s">
        <v>17654</v>
      </c>
      <c r="B15637">
        <v>1.01742795146534E-5</v>
      </c>
      <c r="C15637" s="1">
        <v>4.1226963691324599E-4</v>
      </c>
      <c r="D15637">
        <v>0.30952380952380998</v>
      </c>
      <c r="E15637">
        <v>5.6250000000000022E-2</v>
      </c>
      <c r="F15637">
        <v>0.31967213114754101</v>
      </c>
      <c r="G15637">
        <v>0.58333333333333304</v>
      </c>
      <c r="H15637">
        <v>0.62643678160919503</v>
      </c>
      <c r="I15637">
        <v>0.55660377358490598</v>
      </c>
      <c r="J15637" s="1">
        <v>0</v>
      </c>
      <c r="K15637" t="s">
        <v>23243</v>
      </c>
      <c r="L15637" t="s">
        <v>54518</v>
      </c>
      <c r="M15637" t="s">
        <v>54519</v>
      </c>
    </row>
    <row r="15638" spans="1:13">
      <c r="A15638" s="1" t="s">
        <v>17655</v>
      </c>
      <c r="B15638">
        <v>5.0760020221615498E-7</v>
      </c>
      <c r="C15638" s="1">
        <v>1.8151079782182901E-8</v>
      </c>
      <c r="D15638">
        <v>0</v>
      </c>
      <c r="E15638">
        <v>0</v>
      </c>
      <c r="F15638">
        <v>5.1282051282051299E-3</v>
      </c>
      <c r="G15638">
        <v>0</v>
      </c>
      <c r="H15638">
        <v>0</v>
      </c>
      <c r="I15638">
        <v>4.0322580645161298E-3</v>
      </c>
      <c r="J15638" s="1">
        <v>0.86363636363636398</v>
      </c>
      <c r="K15638" t="s">
        <v>23241</v>
      </c>
      <c r="L15638" t="s">
        <v>54520</v>
      </c>
      <c r="M15638" t="s">
        <v>54521</v>
      </c>
    </row>
    <row r="15639" spans="1:13">
      <c r="A15639" s="1" t="s">
        <v>17656</v>
      </c>
      <c r="B15639">
        <v>3.8718473603083703E-4</v>
      </c>
      <c r="C15639" s="1">
        <v>2.9209803278645901E-4</v>
      </c>
      <c r="D15639">
        <v>0.568965517241379</v>
      </c>
      <c r="E15639">
        <v>0.84210526315789502</v>
      </c>
      <c r="F15639">
        <v>0.80412371134020599</v>
      </c>
      <c r="G15639">
        <v>0.36363636363636398</v>
      </c>
      <c r="H15639">
        <v>0.77192982456140302</v>
      </c>
      <c r="I15639">
        <v>0.18918918918918901</v>
      </c>
      <c r="J15639" s="1">
        <v>4.5454545454545497E-2</v>
      </c>
      <c r="K15639" t="s">
        <v>23240</v>
      </c>
      <c r="L15639" t="s">
        <v>54522</v>
      </c>
      <c r="M15639" t="s">
        <v>54523</v>
      </c>
    </row>
    <row r="15640" spans="1:13">
      <c r="A15640" s="1" t="s">
        <v>17657</v>
      </c>
      <c r="B15640">
        <v>4.3709222829924699E-7</v>
      </c>
      <c r="C15640" s="1">
        <v>4.8507679408850497E-5</v>
      </c>
      <c r="D15640">
        <v>7.1428571428571397E-2</v>
      </c>
      <c r="E15640">
        <v>0.102040816326531</v>
      </c>
      <c r="F15640">
        <v>0.22560975609756101</v>
      </c>
      <c r="G15640">
        <v>0</v>
      </c>
      <c r="H15640">
        <v>1.2500000000000001E-2</v>
      </c>
      <c r="I15640">
        <v>0</v>
      </c>
      <c r="J15640" s="1">
        <v>0</v>
      </c>
      <c r="K15640" t="s">
        <v>23242</v>
      </c>
      <c r="L15640" t="s">
        <v>54524</v>
      </c>
      <c r="M15640" t="s">
        <v>54525</v>
      </c>
    </row>
    <row r="15641" spans="1:13">
      <c r="A15641" s="1" t="s">
        <v>17658</v>
      </c>
      <c r="B15641">
        <v>9.8945095183730698E-5</v>
      </c>
      <c r="C15641" s="1">
        <v>1.96269070871989E-4</v>
      </c>
      <c r="D15641">
        <v>0</v>
      </c>
      <c r="E15641">
        <v>6.0975609756097598E-3</v>
      </c>
      <c r="F15641">
        <v>0.26176470588235301</v>
      </c>
      <c r="G15641">
        <v>1.35135135135135E-2</v>
      </c>
      <c r="H15641">
        <v>0.625</v>
      </c>
      <c r="I15641">
        <v>0.05</v>
      </c>
      <c r="J15641" s="1">
        <v>0</v>
      </c>
      <c r="K15641" t="s">
        <v>23237</v>
      </c>
      <c r="L15641" t="s">
        <v>54526</v>
      </c>
      <c r="M15641" t="s">
        <v>54527</v>
      </c>
    </row>
    <row r="15642" spans="1:13">
      <c r="A15642" s="1" t="s">
        <v>17659</v>
      </c>
      <c r="B15642">
        <v>1.57415049781492E-6</v>
      </c>
      <c r="C15642" s="1">
        <v>1.4346897874232801E-6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>
        <v>0.96341463414634099</v>
      </c>
      <c r="J15642" s="1" t="s">
        <v>23229</v>
      </c>
      <c r="K15642" t="s">
        <v>23241</v>
      </c>
      <c r="L15642" t="s">
        <v>54528</v>
      </c>
      <c r="M15642" t="s">
        <v>54529</v>
      </c>
    </row>
    <row r="15643" spans="1:13">
      <c r="A15643" s="1" t="s">
        <v>17660</v>
      </c>
      <c r="B15643">
        <v>1.82625351224129E-6</v>
      </c>
      <c r="C15643" s="1">
        <v>2.9420518495197101E-6</v>
      </c>
      <c r="D15643">
        <v>0.96666666666666701</v>
      </c>
      <c r="E15643">
        <v>1</v>
      </c>
      <c r="F15643">
        <v>0.90500000000000003</v>
      </c>
      <c r="G15643">
        <v>0.71428571428571397</v>
      </c>
      <c r="H15643">
        <v>1</v>
      </c>
      <c r="I15643">
        <v>0.96296296296296302</v>
      </c>
      <c r="J15643" s="1">
        <v>1</v>
      </c>
      <c r="K15643" t="s">
        <v>23237</v>
      </c>
      <c r="L15643" t="s">
        <v>54530</v>
      </c>
      <c r="M15643" t="s">
        <v>54531</v>
      </c>
    </row>
    <row r="15644" spans="1:13">
      <c r="A15644" s="1" t="s">
        <v>17661</v>
      </c>
      <c r="B15644">
        <v>2.2283936407039E-4</v>
      </c>
      <c r="C15644" s="1">
        <v>7.1729175698675705E-5</v>
      </c>
      <c r="D15644">
        <v>0.57142857142857095</v>
      </c>
      <c r="E15644">
        <v>0.92682926829268297</v>
      </c>
      <c r="F15644">
        <v>0.41764705882352898</v>
      </c>
      <c r="G15644">
        <v>0.63043478260869601</v>
      </c>
      <c r="H15644">
        <v>0.33157894736842097</v>
      </c>
      <c r="I15644">
        <v>0.52564102564102599</v>
      </c>
      <c r="J15644" s="1">
        <v>0</v>
      </c>
      <c r="K15644" t="s">
        <v>23239</v>
      </c>
      <c r="L15644" t="s">
        <v>54532</v>
      </c>
      <c r="M15644" t="s">
        <v>54533</v>
      </c>
    </row>
    <row r="15645" spans="1:13">
      <c r="A15645" s="1" t="s">
        <v>17662</v>
      </c>
      <c r="B15645">
        <v>6.1274753984738302E-4</v>
      </c>
      <c r="C15645" s="1">
        <v>3.3753999485297299E-4</v>
      </c>
      <c r="D15645">
        <v>0.74137931034482796</v>
      </c>
      <c r="E15645">
        <v>0.98888888888888904</v>
      </c>
      <c r="F15645">
        <v>0.70108695652173902</v>
      </c>
      <c r="G15645">
        <v>0.97</v>
      </c>
      <c r="H15645">
        <v>0.83482142857142905</v>
      </c>
      <c r="I15645">
        <v>0.92424242424242398</v>
      </c>
      <c r="J15645" s="1">
        <v>1</v>
      </c>
      <c r="K15645" t="s">
        <v>23240</v>
      </c>
      <c r="L15645" t="s">
        <v>54534</v>
      </c>
      <c r="M15645" t="s">
        <v>54535</v>
      </c>
    </row>
    <row r="15646" spans="1:13">
      <c r="A15646" s="1" t="s">
        <v>17663</v>
      </c>
      <c r="B15646">
        <v>8.9038311561450399E-4</v>
      </c>
      <c r="C15646" s="1">
        <v>4.7993283077114602E-4</v>
      </c>
      <c r="D15646">
        <v>9.375E-2</v>
      </c>
      <c r="E15646">
        <v>4.6875E-2</v>
      </c>
      <c r="F15646">
        <v>0.64615384615384597</v>
      </c>
      <c r="G15646">
        <v>0.94827586206896597</v>
      </c>
      <c r="H15646">
        <v>0.88839285714285698</v>
      </c>
      <c r="I15646">
        <v>0.84426229508196704</v>
      </c>
      <c r="J15646" s="1">
        <v>1</v>
      </c>
      <c r="K15646" t="s">
        <v>23238</v>
      </c>
      <c r="L15646" t="s">
        <v>54536</v>
      </c>
      <c r="M15646" t="s">
        <v>54537</v>
      </c>
    </row>
    <row r="15647" spans="1:13">
      <c r="A15647" s="1" t="s">
        <v>17664</v>
      </c>
      <c r="B15647">
        <v>1.9756930789575801E-6</v>
      </c>
      <c r="C15647" s="1">
        <v>1.4683231272184099E-6</v>
      </c>
      <c r="D15647">
        <v>1</v>
      </c>
      <c r="E15647">
        <v>1</v>
      </c>
      <c r="F15647">
        <v>0.98177083333333304</v>
      </c>
      <c r="G15647">
        <v>0.85849056603773599</v>
      </c>
      <c r="H15647">
        <v>1</v>
      </c>
      <c r="I15647">
        <v>0.88500000000000001</v>
      </c>
      <c r="J15647" s="1">
        <v>1</v>
      </c>
      <c r="K15647" t="s">
        <v>23238</v>
      </c>
      <c r="L15647" t="s">
        <v>54538</v>
      </c>
      <c r="M15647" t="s">
        <v>54539</v>
      </c>
    </row>
    <row r="15648" spans="1:13">
      <c r="A15648" s="1" t="s">
        <v>17665</v>
      </c>
      <c r="B15648">
        <v>2.24486580517212E-7</v>
      </c>
      <c r="C15648" s="1">
        <v>2.4532112934990401E-7</v>
      </c>
      <c r="D15648">
        <v>0</v>
      </c>
      <c r="E15648">
        <v>5.3763440860215101E-3</v>
      </c>
      <c r="F15648">
        <v>5.1282051282051299E-3</v>
      </c>
      <c r="G15648">
        <v>0</v>
      </c>
      <c r="H15648">
        <v>0</v>
      </c>
      <c r="I15648">
        <v>0</v>
      </c>
      <c r="J15648" s="1">
        <v>1</v>
      </c>
      <c r="K15648" t="s">
        <v>23238</v>
      </c>
      <c r="L15648" t="s">
        <v>54540</v>
      </c>
      <c r="M15648" t="s">
        <v>54541</v>
      </c>
    </row>
    <row r="15649" spans="1:13">
      <c r="A15649" s="1" t="s">
        <v>17666</v>
      </c>
      <c r="B15649">
        <v>2.6270779629675601E-5</v>
      </c>
      <c r="C15649" s="1">
        <v>2.93141397302538E-5</v>
      </c>
      <c r="D15649">
        <v>0.5625</v>
      </c>
      <c r="E15649">
        <v>0.84269662921348298</v>
      </c>
      <c r="F15649">
        <v>0.38031914893617003</v>
      </c>
      <c r="G15649">
        <v>0.32352941176470601</v>
      </c>
      <c r="H15649">
        <v>0.29213483146067398</v>
      </c>
      <c r="I15649">
        <v>0.53030303030303005</v>
      </c>
      <c r="J15649" s="1">
        <v>1</v>
      </c>
      <c r="K15649" t="s">
        <v>23239</v>
      </c>
      <c r="L15649" t="s">
        <v>54542</v>
      </c>
      <c r="M15649" t="s">
        <v>54543</v>
      </c>
    </row>
    <row r="15650" spans="1:13">
      <c r="A15650" s="1" t="s">
        <v>17667</v>
      </c>
      <c r="B15650">
        <v>0</v>
      </c>
      <c r="C15650" s="1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 s="1">
        <v>0.27272727272727298</v>
      </c>
      <c r="K15650" t="s">
        <v>23237</v>
      </c>
      <c r="L15650" t="s">
        <v>54544</v>
      </c>
      <c r="M15650" t="s">
        <v>54545</v>
      </c>
    </row>
    <row r="15651" spans="1:13">
      <c r="A15651" s="1" t="s">
        <v>17668</v>
      </c>
      <c r="B15651">
        <v>1.9362411597123502E-6</v>
      </c>
      <c r="C15651" s="1">
        <v>1.59917396450331E-6</v>
      </c>
      <c r="D15651">
        <v>0</v>
      </c>
      <c r="E15651">
        <v>1.1111111111111099E-2</v>
      </c>
      <c r="F15651">
        <v>8.1081081081081103E-3</v>
      </c>
      <c r="G15651">
        <v>5.4054054054054099E-2</v>
      </c>
      <c r="H15651">
        <v>1.5957446808510599E-2</v>
      </c>
      <c r="I15651">
        <v>0</v>
      </c>
      <c r="J15651" s="1">
        <v>1</v>
      </c>
      <c r="K15651" t="s">
        <v>23240</v>
      </c>
      <c r="L15651" t="s">
        <v>54546</v>
      </c>
      <c r="M15651" t="s">
        <v>54547</v>
      </c>
    </row>
    <row r="15652" spans="1:13">
      <c r="A15652" s="1" t="s">
        <v>17669</v>
      </c>
      <c r="B15652">
        <v>9.0161681545295199E-8</v>
      </c>
      <c r="C15652" s="1">
        <v>1.03832620505837E-10</v>
      </c>
      <c r="D15652">
        <v>0</v>
      </c>
      <c r="E15652">
        <v>6.17283950617284E-3</v>
      </c>
      <c r="F15652">
        <v>0</v>
      </c>
      <c r="G15652">
        <v>0</v>
      </c>
      <c r="H15652">
        <v>0</v>
      </c>
      <c r="I15652">
        <v>0</v>
      </c>
      <c r="J15652" s="1" t="s">
        <v>23229</v>
      </c>
      <c r="K15652" t="s">
        <v>23240</v>
      </c>
      <c r="L15652" t="s">
        <v>54548</v>
      </c>
      <c r="M15652" t="s">
        <v>54549</v>
      </c>
    </row>
    <row r="15653" spans="1:13">
      <c r="A15653" s="1" t="s">
        <v>17670</v>
      </c>
      <c r="B15653">
        <v>4.4845560722708101E-6</v>
      </c>
      <c r="C15653" s="1">
        <v>1.2566981515334E-5</v>
      </c>
      <c r="D15653">
        <v>0.75862068965517204</v>
      </c>
      <c r="E15653">
        <v>0.80526315789473701</v>
      </c>
      <c r="F15653">
        <v>0.96596858638743499</v>
      </c>
      <c r="G15653">
        <v>1</v>
      </c>
      <c r="H15653">
        <v>0.99514563106796095</v>
      </c>
      <c r="I15653">
        <v>0.97321428571428603</v>
      </c>
      <c r="J15653" s="1">
        <v>1</v>
      </c>
      <c r="K15653" t="s">
        <v>23241</v>
      </c>
      <c r="L15653" t="s">
        <v>54550</v>
      </c>
      <c r="M15653" t="s">
        <v>54551</v>
      </c>
    </row>
    <row r="15654" spans="1:13">
      <c r="A15654" s="1" t="s">
        <v>17671</v>
      </c>
      <c r="B15654">
        <v>1.7744477028712201E-5</v>
      </c>
      <c r="C15654" s="1">
        <v>7.5101191281744799E-7</v>
      </c>
      <c r="D15654">
        <v>1</v>
      </c>
      <c r="E15654">
        <v>1</v>
      </c>
      <c r="F15654">
        <v>0.965425531914894</v>
      </c>
      <c r="G15654">
        <v>1</v>
      </c>
      <c r="H15654">
        <v>0.98863636363636398</v>
      </c>
      <c r="I15654">
        <v>0.93518518518518501</v>
      </c>
      <c r="J15654" s="1">
        <v>1</v>
      </c>
      <c r="K15654" t="s">
        <v>23238</v>
      </c>
      <c r="L15654" t="s">
        <v>54552</v>
      </c>
      <c r="M15654" t="s">
        <v>54553</v>
      </c>
    </row>
    <row r="15655" spans="1:13">
      <c r="A15655" s="1" t="s">
        <v>17672</v>
      </c>
      <c r="B15655">
        <v>0</v>
      </c>
      <c r="C15655" s="1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 s="1">
        <v>0</v>
      </c>
      <c r="K15655" t="s">
        <v>23241</v>
      </c>
      <c r="L15655" t="s">
        <v>54554</v>
      </c>
      <c r="M15655" t="s">
        <v>54555</v>
      </c>
    </row>
    <row r="15656" spans="1:13">
      <c r="A15656" s="1" t="s">
        <v>17673</v>
      </c>
      <c r="B15656">
        <v>2.6322679739092702E-7</v>
      </c>
      <c r="C15656" s="1">
        <v>3.1925890133950799E-6</v>
      </c>
      <c r="D15656">
        <v>0</v>
      </c>
      <c r="E15656">
        <v>0</v>
      </c>
      <c r="F15656">
        <v>0</v>
      </c>
      <c r="G15656">
        <v>0.11111111111111099</v>
      </c>
      <c r="H15656">
        <v>0</v>
      </c>
      <c r="I15656">
        <v>0</v>
      </c>
      <c r="J15656" s="1">
        <v>0</v>
      </c>
      <c r="K15656" t="s">
        <v>23237</v>
      </c>
      <c r="L15656" t="s">
        <v>54556</v>
      </c>
      <c r="M15656" t="s">
        <v>54557</v>
      </c>
    </row>
    <row r="15657" spans="1:13">
      <c r="A15657" s="1" t="s">
        <v>17674</v>
      </c>
      <c r="B15657">
        <v>6.52309350300695E-6</v>
      </c>
      <c r="C15657" s="1">
        <v>1.82220533860779E-7</v>
      </c>
      <c r="D15657">
        <v>0.953125</v>
      </c>
      <c r="E15657">
        <v>0.97159090909090895</v>
      </c>
      <c r="F15657">
        <v>0.99484536082474195</v>
      </c>
      <c r="G15657">
        <v>0.99019607843137303</v>
      </c>
      <c r="H15657">
        <v>1</v>
      </c>
      <c r="I15657">
        <v>0.97395833333333304</v>
      </c>
      <c r="J15657" s="1">
        <v>1</v>
      </c>
      <c r="K15657" t="s">
        <v>23238</v>
      </c>
      <c r="L15657" t="s">
        <v>54558</v>
      </c>
      <c r="M15657" t="s">
        <v>54559</v>
      </c>
    </row>
    <row r="15658" spans="1:13">
      <c r="A15658" s="1" t="s">
        <v>17675</v>
      </c>
      <c r="B15658">
        <v>9.3923579168253102E-6</v>
      </c>
      <c r="C15658" s="1">
        <v>9.0673436171878905E-7</v>
      </c>
      <c r="D15658">
        <v>0.93548387096774199</v>
      </c>
      <c r="E15658">
        <v>1</v>
      </c>
      <c r="F15658">
        <v>0.99739583333333304</v>
      </c>
      <c r="G15658">
        <v>1</v>
      </c>
      <c r="H15658">
        <v>1</v>
      </c>
      <c r="I15658">
        <v>0.99411764705882399</v>
      </c>
      <c r="J15658" s="1">
        <v>1</v>
      </c>
      <c r="K15658" t="s">
        <v>23238</v>
      </c>
      <c r="L15658" t="s">
        <v>54560</v>
      </c>
      <c r="M15658" t="s">
        <v>54561</v>
      </c>
    </row>
    <row r="15659" spans="1:13">
      <c r="A15659" s="1" t="s">
        <v>17676</v>
      </c>
      <c r="B15659">
        <v>6.0612074818411097E-6</v>
      </c>
      <c r="C15659" s="1">
        <v>1.6362244647064499E-10</v>
      </c>
      <c r="D15659">
        <v>0.97916666666666696</v>
      </c>
      <c r="E15659">
        <v>0.95625000000000004</v>
      </c>
      <c r="F15659">
        <v>0.98</v>
      </c>
      <c r="G15659">
        <v>1</v>
      </c>
      <c r="H15659">
        <v>1</v>
      </c>
      <c r="I15659">
        <v>0.97959183673469397</v>
      </c>
      <c r="J15659" s="1" t="s">
        <v>23229</v>
      </c>
      <c r="K15659" t="s">
        <v>23241</v>
      </c>
      <c r="L15659" t="s">
        <v>54562</v>
      </c>
      <c r="M15659" t="s">
        <v>54563</v>
      </c>
    </row>
    <row r="15660" spans="1:13">
      <c r="A15660" s="1" t="s">
        <v>17677</v>
      </c>
      <c r="B15660">
        <v>8.0713504934148592E-6</v>
      </c>
      <c r="C15660" s="1">
        <v>6.0857879378893304E-6</v>
      </c>
      <c r="D15660">
        <v>0.22413793103448301</v>
      </c>
      <c r="E15660">
        <v>1.9736842105263198E-2</v>
      </c>
      <c r="F15660">
        <v>0</v>
      </c>
      <c r="G15660">
        <v>1.6666666666666701E-2</v>
      </c>
      <c r="H15660">
        <v>0.05</v>
      </c>
      <c r="I15660">
        <v>0</v>
      </c>
      <c r="J15660" s="1">
        <v>0</v>
      </c>
      <c r="K15660" t="s">
        <v>23241</v>
      </c>
      <c r="L15660" t="s">
        <v>54564</v>
      </c>
      <c r="M15660" t="s">
        <v>54565</v>
      </c>
    </row>
    <row r="15661" spans="1:13">
      <c r="A15661" s="1" t="s">
        <v>17678</v>
      </c>
      <c r="B15661">
        <v>1.46388528186556E-6</v>
      </c>
      <c r="C15661" s="1">
        <v>8.7271726420491204E-8</v>
      </c>
      <c r="D15661">
        <v>3.4482758620689703E-2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 s="1" t="s">
        <v>23229</v>
      </c>
      <c r="K15661" t="s">
        <v>23238</v>
      </c>
      <c r="L15661" t="s">
        <v>54566</v>
      </c>
      <c r="M15661" t="s">
        <v>54567</v>
      </c>
    </row>
    <row r="15662" spans="1:13">
      <c r="A15662" s="1" t="s">
        <v>17679</v>
      </c>
      <c r="B15662">
        <v>1.0778567043796299E-5</v>
      </c>
      <c r="C15662" s="1">
        <v>1.0119212999927599E-5</v>
      </c>
      <c r="D15662">
        <v>3.8461538461538498E-2</v>
      </c>
      <c r="E15662">
        <v>5.7692307692307702E-2</v>
      </c>
      <c r="F15662">
        <v>6.17283950617284E-3</v>
      </c>
      <c r="G15662">
        <v>0.2</v>
      </c>
      <c r="H15662">
        <v>0</v>
      </c>
      <c r="I15662">
        <v>7.9787234042553196E-2</v>
      </c>
      <c r="J15662" s="1">
        <v>0</v>
      </c>
      <c r="K15662" t="s">
        <v>23239</v>
      </c>
      <c r="L15662" t="s">
        <v>54568</v>
      </c>
      <c r="M15662" t="s">
        <v>54569</v>
      </c>
    </row>
    <row r="15663" spans="1:13">
      <c r="A15663" s="1" t="s">
        <v>17680</v>
      </c>
      <c r="B15663">
        <v>1.5772217056296599E-5</v>
      </c>
      <c r="C15663" s="1">
        <v>1.9460073645965499E-5</v>
      </c>
      <c r="D15663">
        <v>0.66666666666666696</v>
      </c>
      <c r="E15663">
        <v>0.78235294117647103</v>
      </c>
      <c r="F15663">
        <v>0.85164835164835195</v>
      </c>
      <c r="G15663">
        <v>0.34782608695652201</v>
      </c>
      <c r="H15663">
        <v>0.969387755102041</v>
      </c>
      <c r="I15663">
        <v>0.50684931506849296</v>
      </c>
      <c r="J15663" s="1">
        <v>1</v>
      </c>
      <c r="K15663" t="s">
        <v>23238</v>
      </c>
      <c r="L15663" t="s">
        <v>54570</v>
      </c>
      <c r="M15663" t="s">
        <v>54571</v>
      </c>
    </row>
    <row r="15664" spans="1:13">
      <c r="A15664" s="1" t="s">
        <v>17681</v>
      </c>
      <c r="B15664">
        <v>1.0028999176639901E-5</v>
      </c>
      <c r="C15664" s="1">
        <v>9.0651608329084504E-5</v>
      </c>
      <c r="D15664">
        <v>6.25E-2</v>
      </c>
      <c r="E15664">
        <v>4.5977011494252901E-2</v>
      </c>
      <c r="F15664">
        <v>8.98876404494382E-2</v>
      </c>
      <c r="G15664">
        <v>0.76315789473684204</v>
      </c>
      <c r="H15664">
        <v>9.7701149425287404E-2</v>
      </c>
      <c r="I15664">
        <v>0.56410256410256399</v>
      </c>
      <c r="J15664" s="1">
        <v>0</v>
      </c>
      <c r="K15664" t="s">
        <v>23237</v>
      </c>
      <c r="L15664" t="s">
        <v>54572</v>
      </c>
      <c r="M15664" t="s">
        <v>54573</v>
      </c>
    </row>
    <row r="15665" spans="1:13">
      <c r="A15665" s="1" t="s">
        <v>17682</v>
      </c>
      <c r="B15665">
        <v>2.00054893357379E-5</v>
      </c>
      <c r="C15665" s="1">
        <v>1.19464468871796E-6</v>
      </c>
      <c r="D15665">
        <v>0.17741935483870999</v>
      </c>
      <c r="E15665">
        <v>5.8823529411764696E-3</v>
      </c>
      <c r="F15665">
        <v>8.4239130434782594E-2</v>
      </c>
      <c r="G15665">
        <v>0</v>
      </c>
      <c r="H15665">
        <v>1.1904761904761901E-2</v>
      </c>
      <c r="I15665">
        <v>8.3333333333333301E-2</v>
      </c>
      <c r="J15665" s="1">
        <v>0</v>
      </c>
      <c r="K15665" t="s">
        <v>23238</v>
      </c>
      <c r="L15665" t="s">
        <v>54574</v>
      </c>
      <c r="M15665" t="s">
        <v>54575</v>
      </c>
    </row>
    <row r="15666" spans="1:13">
      <c r="A15666" s="1" t="s">
        <v>17683</v>
      </c>
      <c r="B15666">
        <v>5.3255834994078903E-5</v>
      </c>
      <c r="C15666" s="1">
        <v>5.5250967707851197E-5</v>
      </c>
      <c r="D15666">
        <v>3.2258064516128997E-2</v>
      </c>
      <c r="E15666">
        <v>0.59701492537313405</v>
      </c>
      <c r="F15666">
        <v>0.51304347826087005</v>
      </c>
      <c r="G15666">
        <v>0.27272727272727298</v>
      </c>
      <c r="H15666">
        <v>0.48412698412698402</v>
      </c>
      <c r="I15666">
        <v>0.12962962962963001</v>
      </c>
      <c r="J15666" s="1">
        <v>0</v>
      </c>
      <c r="K15666" t="s">
        <v>23242</v>
      </c>
      <c r="L15666" t="s">
        <v>54576</v>
      </c>
      <c r="M15666" t="s">
        <v>54577</v>
      </c>
    </row>
    <row r="15667" spans="1:13">
      <c r="A15667" s="1" t="s">
        <v>17684</v>
      </c>
      <c r="B15667">
        <v>7.3834498291235996E-6</v>
      </c>
      <c r="C15667" s="1">
        <v>6.9688014611728604E-7</v>
      </c>
      <c r="D15667">
        <v>0.875</v>
      </c>
      <c r="E15667">
        <v>0.95833333333333304</v>
      </c>
      <c r="F15667">
        <v>1</v>
      </c>
      <c r="G15667">
        <v>0.76190476190476197</v>
      </c>
      <c r="H15667">
        <v>0.97297297297297303</v>
      </c>
      <c r="I15667">
        <v>0.86363636363636398</v>
      </c>
      <c r="J15667" s="1" t="s">
        <v>23229</v>
      </c>
      <c r="K15667" t="s">
        <v>23238</v>
      </c>
      <c r="L15667" t="s">
        <v>54578</v>
      </c>
      <c r="M15667" t="s">
        <v>54579</v>
      </c>
    </row>
    <row r="15668" spans="1:13">
      <c r="A15668" s="1" t="s">
        <v>17685</v>
      </c>
      <c r="B15668">
        <v>9.4303711154503103E-8</v>
      </c>
      <c r="C15668" s="1">
        <v>1.5350416123182299E-6</v>
      </c>
      <c r="D15668">
        <v>1</v>
      </c>
      <c r="E15668">
        <v>0.99473684210526303</v>
      </c>
      <c r="F15668">
        <v>1</v>
      </c>
      <c r="G15668">
        <v>0.99074074074074103</v>
      </c>
      <c r="H15668">
        <v>0.99561403508771895</v>
      </c>
      <c r="I15668">
        <v>1</v>
      </c>
      <c r="J15668" s="1">
        <v>0.36363636363636398</v>
      </c>
      <c r="K15668" t="s">
        <v>23237</v>
      </c>
      <c r="L15668" t="s">
        <v>54580</v>
      </c>
      <c r="M15668" t="s">
        <v>54581</v>
      </c>
    </row>
    <row r="15669" spans="1:13">
      <c r="A15669" s="1" t="s">
        <v>17686</v>
      </c>
      <c r="B15669">
        <v>6.4556926773617007E-5</v>
      </c>
      <c r="C15669" s="1">
        <v>1.68106109817825E-6</v>
      </c>
      <c r="D15669">
        <v>0.94827586206896597</v>
      </c>
      <c r="E15669">
        <v>0.86702127659574502</v>
      </c>
      <c r="F15669">
        <v>0.99738219895288005</v>
      </c>
      <c r="G15669">
        <v>1</v>
      </c>
      <c r="H15669">
        <v>0.99504950495049505</v>
      </c>
      <c r="I15669">
        <v>0.89864864864864902</v>
      </c>
      <c r="J15669" s="1">
        <v>1</v>
      </c>
      <c r="K15669" t="s">
        <v>23242</v>
      </c>
      <c r="L15669" t="s">
        <v>54582</v>
      </c>
      <c r="M15669" t="s">
        <v>54583</v>
      </c>
    </row>
    <row r="15670" spans="1:13">
      <c r="A15670" s="1" t="s">
        <v>17687</v>
      </c>
      <c r="B15670">
        <v>2.3144431781437698E-6</v>
      </c>
      <c r="C15670" s="1">
        <v>1.33947508110096E-8</v>
      </c>
      <c r="D15670">
        <v>0</v>
      </c>
      <c r="E15670">
        <v>0</v>
      </c>
      <c r="F15670">
        <v>1.02040816326531E-2</v>
      </c>
      <c r="G15670">
        <v>0.33333333333333298</v>
      </c>
      <c r="H15670">
        <v>2.9411764705882401E-2</v>
      </c>
      <c r="I15670">
        <v>3.4482758620689703E-2</v>
      </c>
      <c r="J15670" s="1" t="s">
        <v>23229</v>
      </c>
      <c r="K15670" t="s">
        <v>23238</v>
      </c>
      <c r="L15670" t="s">
        <v>54584</v>
      </c>
      <c r="M15670" t="s">
        <v>54585</v>
      </c>
    </row>
    <row r="15671" spans="1:13">
      <c r="A15671" s="1" t="s">
        <v>17688</v>
      </c>
      <c r="B15671">
        <v>1.9803298967387299E-7</v>
      </c>
      <c r="C15671" s="1">
        <v>6.1688647315302204E-7</v>
      </c>
      <c r="D15671">
        <v>1</v>
      </c>
      <c r="E15671">
        <v>0.98550724637681197</v>
      </c>
      <c r="F15671">
        <v>1</v>
      </c>
      <c r="G15671">
        <v>1</v>
      </c>
      <c r="H15671">
        <v>1</v>
      </c>
      <c r="I15671">
        <v>0.99173553719008301</v>
      </c>
      <c r="J15671" s="1">
        <v>1</v>
      </c>
      <c r="K15671" t="s">
        <v>23238</v>
      </c>
      <c r="L15671" t="s">
        <v>54586</v>
      </c>
      <c r="M15671" t="s">
        <v>54587</v>
      </c>
    </row>
    <row r="15672" spans="1:13">
      <c r="A15672" s="1" t="s">
        <v>17689</v>
      </c>
      <c r="B15672">
        <v>0</v>
      </c>
      <c r="C15672" s="1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 s="1">
        <v>0.95</v>
      </c>
      <c r="K15672" t="s">
        <v>23238</v>
      </c>
      <c r="L15672" t="s">
        <v>54588</v>
      </c>
      <c r="M15672" t="s">
        <v>54589</v>
      </c>
    </row>
    <row r="15673" spans="1:13">
      <c r="A15673" s="1" t="s">
        <v>17690</v>
      </c>
      <c r="B15673">
        <v>7.0974641124238802E-8</v>
      </c>
      <c r="C15673" s="1">
        <v>2.2056261922888099E-7</v>
      </c>
      <c r="D15673">
        <v>0.93333333333333302</v>
      </c>
      <c r="E15673">
        <v>0.87179487179487203</v>
      </c>
      <c r="F15673">
        <v>0.90909090909090895</v>
      </c>
      <c r="G15673">
        <v>1</v>
      </c>
      <c r="H15673">
        <v>0.98369565217391297</v>
      </c>
      <c r="I15673">
        <v>0.89423076923076905</v>
      </c>
      <c r="J15673" s="1" t="s">
        <v>23229</v>
      </c>
      <c r="K15673" t="s">
        <v>23241</v>
      </c>
      <c r="L15673" t="s">
        <v>54590</v>
      </c>
      <c r="M15673" t="s">
        <v>54591</v>
      </c>
    </row>
    <row r="15674" spans="1:13">
      <c r="A15674" s="1" t="s">
        <v>17691</v>
      </c>
      <c r="B15674">
        <v>4.6297229403738302E-5</v>
      </c>
      <c r="C15674" s="1">
        <v>1.3007325841378701E-5</v>
      </c>
      <c r="D15674">
        <v>0.79411764705882304</v>
      </c>
      <c r="E15674">
        <v>0.93373493975903599</v>
      </c>
      <c r="F15674">
        <v>0.60526315789473695</v>
      </c>
      <c r="G15674">
        <v>0.35897435897435898</v>
      </c>
      <c r="H15674">
        <v>0.918604651162791</v>
      </c>
      <c r="I15674">
        <v>0.8</v>
      </c>
      <c r="J15674" s="1">
        <v>1</v>
      </c>
      <c r="K15674" t="s">
        <v>23238</v>
      </c>
      <c r="L15674" t="s">
        <v>54592</v>
      </c>
      <c r="M15674" t="s">
        <v>54593</v>
      </c>
    </row>
    <row r="15675" spans="1:13">
      <c r="A15675" s="1" t="s">
        <v>17692</v>
      </c>
      <c r="B15675">
        <v>5.6310777531354603E-6</v>
      </c>
      <c r="C15675" s="1">
        <v>3.8889657293278799E-5</v>
      </c>
      <c r="D15675">
        <v>0.26315789473684198</v>
      </c>
      <c r="E15675">
        <v>0.48275862068965503</v>
      </c>
      <c r="F15675">
        <v>0.31446540880503099</v>
      </c>
      <c r="G15675">
        <v>0.133333333333333</v>
      </c>
      <c r="H15675">
        <v>4.3209876543209902E-2</v>
      </c>
      <c r="I15675">
        <v>0.185714285714286</v>
      </c>
      <c r="J15675" s="1">
        <v>0</v>
      </c>
      <c r="K15675" t="s">
        <v>23241</v>
      </c>
      <c r="L15675" t="s">
        <v>54594</v>
      </c>
      <c r="M15675" t="s">
        <v>54595</v>
      </c>
    </row>
    <row r="15676" spans="1:13">
      <c r="A15676" s="1" t="s">
        <v>17693</v>
      </c>
      <c r="B15676">
        <v>1.6318225826932701E-9</v>
      </c>
      <c r="C15676" s="1">
        <v>6.1226928956647701E-6</v>
      </c>
      <c r="D15676">
        <v>0</v>
      </c>
      <c r="E15676">
        <v>5.2083333333333296E-3</v>
      </c>
      <c r="F15676">
        <v>2.5641025641025602E-3</v>
      </c>
      <c r="G15676">
        <v>1.72413793103448E-2</v>
      </c>
      <c r="H15676">
        <v>1.3274336283185801E-2</v>
      </c>
      <c r="I15676">
        <v>5.6451612903225798E-2</v>
      </c>
      <c r="J15676" s="1">
        <v>0</v>
      </c>
      <c r="K15676" t="s">
        <v>23240</v>
      </c>
      <c r="L15676" t="s">
        <v>54596</v>
      </c>
      <c r="M15676" t="s">
        <v>54597</v>
      </c>
    </row>
    <row r="15677" spans="1:13">
      <c r="A15677" s="1" t="s">
        <v>17694</v>
      </c>
      <c r="B15677">
        <v>1.81644084023189E-4</v>
      </c>
      <c r="C15677" s="1">
        <v>2.6806811203885298E-5</v>
      </c>
      <c r="D15677">
        <v>0.5</v>
      </c>
      <c r="E15677">
        <v>0.55208333333333304</v>
      </c>
      <c r="F15677">
        <v>0.46649484536082497</v>
      </c>
      <c r="G15677">
        <v>0.45614035087719301</v>
      </c>
      <c r="H15677">
        <v>0.54385964912280704</v>
      </c>
      <c r="I15677">
        <v>0.48790322580645201</v>
      </c>
      <c r="J15677" s="1">
        <v>1</v>
      </c>
      <c r="K15677" t="s">
        <v>23240</v>
      </c>
      <c r="L15677" t="s">
        <v>54598</v>
      </c>
      <c r="M15677" t="s">
        <v>54599</v>
      </c>
    </row>
    <row r="15678" spans="1:13">
      <c r="A15678" s="1" t="s">
        <v>17695</v>
      </c>
      <c r="B15678">
        <v>2.4895616513206E-5</v>
      </c>
      <c r="C15678" s="1">
        <v>2.91924174378593E-6</v>
      </c>
      <c r="D15678">
        <v>0.96296296296296302</v>
      </c>
      <c r="E15678">
        <v>0.989247311827957</v>
      </c>
      <c r="F15678">
        <v>0.89790575916230397</v>
      </c>
      <c r="G15678">
        <v>1</v>
      </c>
      <c r="H15678">
        <v>0.97115384615384603</v>
      </c>
      <c r="I15678">
        <v>0.911392405063291</v>
      </c>
      <c r="J15678" s="1" t="s">
        <v>23229</v>
      </c>
      <c r="K15678" t="s">
        <v>23238</v>
      </c>
      <c r="L15678" t="s">
        <v>54600</v>
      </c>
      <c r="M15678" t="s">
        <v>54601</v>
      </c>
    </row>
    <row r="15679" spans="1:13">
      <c r="A15679" s="1" t="s">
        <v>17696</v>
      </c>
      <c r="B15679">
        <v>6.3079334757419802E-9</v>
      </c>
      <c r="C15679" s="1">
        <v>2.56171991625779E-11</v>
      </c>
      <c r="D15679">
        <v>0</v>
      </c>
      <c r="E15679">
        <v>0</v>
      </c>
      <c r="F15679">
        <v>7.14285714285714E-3</v>
      </c>
      <c r="G15679">
        <v>0</v>
      </c>
      <c r="H15679">
        <v>0</v>
      </c>
      <c r="I15679">
        <v>0</v>
      </c>
      <c r="J15679" s="1">
        <v>1</v>
      </c>
      <c r="K15679" t="s">
        <v>23239</v>
      </c>
      <c r="L15679" t="s">
        <v>54602</v>
      </c>
      <c r="M15679" t="s">
        <v>54603</v>
      </c>
    </row>
    <row r="15680" spans="1:13">
      <c r="A15680" s="1" t="s">
        <v>17697</v>
      </c>
      <c r="B15680">
        <v>2.6604165755994102E-7</v>
      </c>
      <c r="C15680" s="1">
        <v>1.8310616208400999E-5</v>
      </c>
      <c r="D15680">
        <v>0</v>
      </c>
      <c r="E15680">
        <v>0</v>
      </c>
      <c r="F15680">
        <v>2.5773195876288698E-3</v>
      </c>
      <c r="G15680">
        <v>0.37735849056603799</v>
      </c>
      <c r="H15680">
        <v>1.3157894736842099E-2</v>
      </c>
      <c r="I15680">
        <v>5.3719008264462798E-2</v>
      </c>
      <c r="J15680" s="1">
        <v>0</v>
      </c>
      <c r="K15680" t="s">
        <v>23238</v>
      </c>
      <c r="L15680" t="s">
        <v>54604</v>
      </c>
      <c r="M15680" t="s">
        <v>54605</v>
      </c>
    </row>
    <row r="15681" spans="1:13">
      <c r="A15681" s="1" t="s">
        <v>17698</v>
      </c>
      <c r="B15681">
        <v>1.6179774367255499E-6</v>
      </c>
      <c r="C15681" s="1">
        <v>3.23716456186688E-6</v>
      </c>
      <c r="D15681">
        <v>0.96666666666666701</v>
      </c>
      <c r="E15681">
        <v>1</v>
      </c>
      <c r="F15681">
        <v>0.997142857142857</v>
      </c>
      <c r="G15681">
        <v>0.98</v>
      </c>
      <c r="H15681">
        <v>0.99411764705882399</v>
      </c>
      <c r="I15681">
        <v>0.97560975609756095</v>
      </c>
      <c r="J15681" s="1">
        <v>0</v>
      </c>
      <c r="K15681" t="s">
        <v>23238</v>
      </c>
      <c r="L15681" t="s">
        <v>54606</v>
      </c>
      <c r="M15681" t="s">
        <v>54607</v>
      </c>
    </row>
    <row r="15682" spans="1:13">
      <c r="A15682" s="1" t="s">
        <v>17699</v>
      </c>
      <c r="B15682">
        <v>1.7666013366756602E-5</v>
      </c>
      <c r="C15682" s="1">
        <v>1.8676345200785801E-4</v>
      </c>
      <c r="D15682">
        <v>0.98214285714285698</v>
      </c>
      <c r="E15682">
        <v>1</v>
      </c>
      <c r="F15682">
        <v>1</v>
      </c>
      <c r="G15682">
        <v>0.98275862068965503</v>
      </c>
      <c r="H15682">
        <v>0.78703703703703698</v>
      </c>
      <c r="I15682">
        <v>0.84</v>
      </c>
      <c r="J15682" s="1">
        <v>0.95</v>
      </c>
      <c r="K15682" t="s">
        <v>23238</v>
      </c>
      <c r="L15682" t="s">
        <v>54608</v>
      </c>
      <c r="M15682" t="s">
        <v>54609</v>
      </c>
    </row>
    <row r="15683" spans="1:13">
      <c r="A15683" s="1" t="s">
        <v>17700</v>
      </c>
      <c r="B15683">
        <v>3.9311341791894697E-5</v>
      </c>
      <c r="C15683" s="1">
        <v>2.1340279682512199E-5</v>
      </c>
      <c r="D15683">
        <v>0.125</v>
      </c>
      <c r="E15683">
        <v>0.44444444444444398</v>
      </c>
      <c r="F15683">
        <v>7.2289156626505993E-2</v>
      </c>
      <c r="G15683">
        <v>0</v>
      </c>
      <c r="H15683">
        <v>0</v>
      </c>
      <c r="I15683">
        <v>9.5238095238095205E-2</v>
      </c>
      <c r="J15683" s="1">
        <v>0</v>
      </c>
      <c r="K15683" t="s">
        <v>23241</v>
      </c>
      <c r="L15683" t="s">
        <v>54610</v>
      </c>
      <c r="M15683" t="s">
        <v>54611</v>
      </c>
    </row>
    <row r="15684" spans="1:13">
      <c r="A15684" s="1" t="s">
        <v>17701</v>
      </c>
      <c r="B15684">
        <v>9.5638356869187299E-6</v>
      </c>
      <c r="C15684" s="1">
        <v>9.4041252091289402E-7</v>
      </c>
      <c r="D15684">
        <v>0.46428571428571402</v>
      </c>
      <c r="E15684">
        <v>0.57142857142857095</v>
      </c>
      <c r="F15684">
        <v>0.35294117647058798</v>
      </c>
      <c r="G15684">
        <v>0.17307692307692299</v>
      </c>
      <c r="H15684">
        <v>0.41304347826087001</v>
      </c>
      <c r="I15684">
        <v>0.28999999999999998</v>
      </c>
      <c r="J15684" s="1">
        <v>0</v>
      </c>
      <c r="K15684" t="s">
        <v>23241</v>
      </c>
      <c r="L15684" t="s">
        <v>54612</v>
      </c>
      <c r="M15684" t="s">
        <v>54613</v>
      </c>
    </row>
    <row r="15685" spans="1:13">
      <c r="A15685" s="1" t="s">
        <v>17702</v>
      </c>
      <c r="B15685">
        <v>4.8999017318610796E-7</v>
      </c>
      <c r="C15685" s="1">
        <v>4.1191159219500996E-6</v>
      </c>
      <c r="D15685">
        <v>0</v>
      </c>
      <c r="E15685">
        <v>0</v>
      </c>
      <c r="F15685">
        <v>0</v>
      </c>
      <c r="G15685">
        <v>6.25E-2</v>
      </c>
      <c r="H15685">
        <v>2.1739130434782601E-2</v>
      </c>
      <c r="I15685">
        <v>6.9767441860465101E-2</v>
      </c>
      <c r="J15685" s="1">
        <v>0</v>
      </c>
      <c r="K15685" t="s">
        <v>23239</v>
      </c>
      <c r="L15685" t="s">
        <v>54614</v>
      </c>
      <c r="M15685" t="s">
        <v>54615</v>
      </c>
    </row>
    <row r="15686" spans="1:13">
      <c r="A15686" s="1" t="s">
        <v>17703</v>
      </c>
      <c r="B15686">
        <v>1.20281521484311E-4</v>
      </c>
      <c r="C15686" s="1">
        <v>1.04479630723593E-5</v>
      </c>
      <c r="D15686">
        <v>0.76923076923076905</v>
      </c>
      <c r="E15686">
        <v>0.68965517241379304</v>
      </c>
      <c r="F15686">
        <v>1</v>
      </c>
      <c r="G15686">
        <v>0.96551724137931005</v>
      </c>
      <c r="H15686">
        <v>0.96341463414634099</v>
      </c>
      <c r="I15686">
        <v>1</v>
      </c>
      <c r="J15686" s="1">
        <v>1</v>
      </c>
      <c r="K15686" t="s">
        <v>23241</v>
      </c>
      <c r="L15686" t="s">
        <v>54616</v>
      </c>
      <c r="M15686" t="s">
        <v>54617</v>
      </c>
    </row>
    <row r="15687" spans="1:13">
      <c r="A15687" s="1" t="s">
        <v>17704</v>
      </c>
      <c r="B15687">
        <v>8.2393599779343597E-6</v>
      </c>
      <c r="C15687" s="1">
        <v>9.6626688268352706E-8</v>
      </c>
      <c r="D15687">
        <v>1</v>
      </c>
      <c r="E15687">
        <v>0.91145833333333304</v>
      </c>
      <c r="F15687">
        <v>0.997435897435897</v>
      </c>
      <c r="G15687">
        <v>1</v>
      </c>
      <c r="H15687">
        <v>0.99557522123893805</v>
      </c>
      <c r="I15687">
        <v>0.99596774193548399</v>
      </c>
      <c r="J15687" s="1">
        <v>1</v>
      </c>
      <c r="K15687" t="s">
        <v>23242</v>
      </c>
      <c r="L15687" t="s">
        <v>54618</v>
      </c>
      <c r="M15687" t="s">
        <v>54619</v>
      </c>
    </row>
    <row r="15688" spans="1:13">
      <c r="A15688" s="1" t="s">
        <v>17705</v>
      </c>
      <c r="B15688">
        <v>3.1387701719387601E-6</v>
      </c>
      <c r="C15688" s="1">
        <v>1.4739452978270899E-5</v>
      </c>
      <c r="D15688">
        <v>0.796875</v>
      </c>
      <c r="E15688">
        <v>0.80263157894736803</v>
      </c>
      <c r="F15688">
        <v>0.95402298850574696</v>
      </c>
      <c r="G15688">
        <v>1</v>
      </c>
      <c r="H15688">
        <v>0.967741935483871</v>
      </c>
      <c r="I15688">
        <v>0.99494949494949503</v>
      </c>
      <c r="J15688" s="1" t="s">
        <v>23229</v>
      </c>
      <c r="K15688" t="s">
        <v>23240</v>
      </c>
      <c r="L15688" t="s">
        <v>54620</v>
      </c>
      <c r="M15688" t="s">
        <v>54621</v>
      </c>
    </row>
    <row r="15689" spans="1:13">
      <c r="A15689" s="1" t="s">
        <v>17706</v>
      </c>
      <c r="B15689">
        <v>9.38842508364638E-7</v>
      </c>
      <c r="C15689" s="1">
        <v>1.83330195542855E-5</v>
      </c>
      <c r="D15689">
        <v>0.241935483870968</v>
      </c>
      <c r="E15689">
        <v>0.22222222222222199</v>
      </c>
      <c r="F15689">
        <v>0.118131868131868</v>
      </c>
      <c r="G15689">
        <v>0</v>
      </c>
      <c r="H15689">
        <v>0</v>
      </c>
      <c r="I15689">
        <v>8.9285714285714298E-3</v>
      </c>
      <c r="J15689" s="1">
        <v>0</v>
      </c>
      <c r="K15689" t="s">
        <v>23242</v>
      </c>
      <c r="L15689" t="s">
        <v>54622</v>
      </c>
      <c r="M15689" t="s">
        <v>54623</v>
      </c>
    </row>
    <row r="15690" spans="1:13">
      <c r="A15690" s="1" t="s">
        <v>17707</v>
      </c>
      <c r="B15690">
        <v>1.7403887836231699E-6</v>
      </c>
      <c r="C15690" s="1">
        <v>3.0892805434694697E-5</v>
      </c>
      <c r="D15690">
        <v>0.984375</v>
      </c>
      <c r="E15690">
        <v>1</v>
      </c>
      <c r="F15690">
        <v>0.92051282051282002</v>
      </c>
      <c r="G15690">
        <v>0.95535714285714302</v>
      </c>
      <c r="H15690">
        <v>0.79385964912280704</v>
      </c>
      <c r="I15690">
        <v>0.96280991735537202</v>
      </c>
      <c r="J15690" s="1">
        <v>1</v>
      </c>
      <c r="K15690" t="s">
        <v>23239</v>
      </c>
      <c r="L15690" t="s">
        <v>54624</v>
      </c>
      <c r="M15690" t="s">
        <v>54625</v>
      </c>
    </row>
    <row r="15691" spans="1:13">
      <c r="A15691" s="1" t="s">
        <v>17708</v>
      </c>
      <c r="B15691">
        <v>1.11196641780342E-4</v>
      </c>
      <c r="C15691" s="1">
        <v>7.9915850636194796E-6</v>
      </c>
      <c r="D15691">
        <v>0.98387096774193505</v>
      </c>
      <c r="E15691">
        <v>0.77717391304347805</v>
      </c>
      <c r="F15691">
        <v>1</v>
      </c>
      <c r="G15691">
        <v>1</v>
      </c>
      <c r="H15691">
        <v>1</v>
      </c>
      <c r="I15691">
        <v>1</v>
      </c>
      <c r="J15691" s="1">
        <v>1</v>
      </c>
      <c r="K15691" t="s">
        <v>23239</v>
      </c>
      <c r="L15691" t="s">
        <v>54626</v>
      </c>
      <c r="M15691" t="s">
        <v>54627</v>
      </c>
    </row>
    <row r="15692" spans="1:13">
      <c r="A15692" s="1" t="s">
        <v>17709</v>
      </c>
      <c r="B15692">
        <v>2.4590045274879901E-5</v>
      </c>
      <c r="C15692" s="1">
        <v>2.3102542752534102E-6</v>
      </c>
      <c r="D15692">
        <v>1</v>
      </c>
      <c r="E15692">
        <v>0.84574468085106402</v>
      </c>
      <c r="F15692">
        <v>1</v>
      </c>
      <c r="G15692">
        <v>1</v>
      </c>
      <c r="H15692">
        <v>0.99275362318840599</v>
      </c>
      <c r="I15692">
        <v>0.98484848484848497</v>
      </c>
      <c r="J15692" s="1">
        <v>1</v>
      </c>
      <c r="K15692" t="s">
        <v>23239</v>
      </c>
      <c r="L15692" t="s">
        <v>54628</v>
      </c>
      <c r="M15692" t="s">
        <v>54629</v>
      </c>
    </row>
    <row r="15693" spans="1:13">
      <c r="A15693" s="1" t="s">
        <v>17710</v>
      </c>
      <c r="B15693">
        <v>1.9652169197333299E-5</v>
      </c>
      <c r="C15693" s="1">
        <v>7.73362920093534E-8</v>
      </c>
      <c r="D15693">
        <v>0.69047619047619002</v>
      </c>
      <c r="E15693">
        <v>0.30645161290322598</v>
      </c>
      <c r="F15693">
        <v>0.83916083916083895</v>
      </c>
      <c r="G15693">
        <v>0.390625</v>
      </c>
      <c r="H15693">
        <v>0.87878787878787901</v>
      </c>
      <c r="I15693">
        <v>0.61702127659574502</v>
      </c>
      <c r="J15693" s="1">
        <v>1</v>
      </c>
      <c r="K15693" t="s">
        <v>23241</v>
      </c>
      <c r="L15693" t="s">
        <v>54630</v>
      </c>
      <c r="M15693" t="s">
        <v>54631</v>
      </c>
    </row>
    <row r="15694" spans="1:13">
      <c r="A15694" s="1" t="s">
        <v>17711</v>
      </c>
      <c r="B15694">
        <v>2.5790316565727902E-6</v>
      </c>
      <c r="C15694" s="1">
        <v>2.3339028642396502E-6</v>
      </c>
      <c r="D15694">
        <v>0</v>
      </c>
      <c r="E15694">
        <v>0</v>
      </c>
      <c r="F15694">
        <v>6.0109289617486301E-2</v>
      </c>
      <c r="G15694">
        <v>0</v>
      </c>
      <c r="H15694">
        <v>0</v>
      </c>
      <c r="I15694">
        <v>0</v>
      </c>
      <c r="J15694" s="1">
        <v>0</v>
      </c>
      <c r="K15694" t="s">
        <v>23238</v>
      </c>
      <c r="L15694" t="s">
        <v>54632</v>
      </c>
      <c r="M15694" t="s">
        <v>54633</v>
      </c>
    </row>
    <row r="15695" spans="1:13">
      <c r="A15695" s="1" t="s">
        <v>17712</v>
      </c>
      <c r="B15695">
        <v>2.4177308097660702E-6</v>
      </c>
      <c r="C15695" s="1">
        <v>1.88452804878376E-5</v>
      </c>
      <c r="D15695">
        <v>0.98333333333333295</v>
      </c>
      <c r="E15695">
        <v>1</v>
      </c>
      <c r="F15695">
        <v>0.83939393939393903</v>
      </c>
      <c r="G15695">
        <v>0.97674418604651203</v>
      </c>
      <c r="H15695">
        <v>0.98837209302325602</v>
      </c>
      <c r="I15695">
        <v>0.97826086956521696</v>
      </c>
      <c r="J15695" s="1" t="s">
        <v>23229</v>
      </c>
      <c r="K15695" t="s">
        <v>23240</v>
      </c>
      <c r="L15695" t="s">
        <v>54634</v>
      </c>
      <c r="M15695" t="s">
        <v>54635</v>
      </c>
    </row>
    <row r="15696" spans="1:13">
      <c r="A15696" s="1" t="s">
        <v>17713</v>
      </c>
      <c r="B15696">
        <v>1.4965288768076899E-5</v>
      </c>
      <c r="C15696" s="1">
        <v>1.17943289609193E-4</v>
      </c>
      <c r="D15696">
        <v>0.296875</v>
      </c>
      <c r="E15696">
        <v>0.102272727272727</v>
      </c>
      <c r="F15696">
        <v>0.22677595628415301</v>
      </c>
      <c r="G15696">
        <v>0</v>
      </c>
      <c r="H15696">
        <v>2.2988505747126398E-2</v>
      </c>
      <c r="I15696">
        <v>1.7543859649122799E-2</v>
      </c>
      <c r="J15696" s="1">
        <v>0</v>
      </c>
      <c r="K15696" t="s">
        <v>23241</v>
      </c>
      <c r="L15696" t="s">
        <v>54636</v>
      </c>
      <c r="M15696" t="s">
        <v>54637</v>
      </c>
    </row>
    <row r="15697" spans="1:13">
      <c r="A15697" s="1" t="s">
        <v>17714</v>
      </c>
      <c r="B15697">
        <v>1.69388185277376E-5</v>
      </c>
      <c r="C15697" s="1">
        <v>4.5181591517920298E-5</v>
      </c>
      <c r="D15697">
        <v>0</v>
      </c>
      <c r="E15697">
        <v>0</v>
      </c>
      <c r="F15697">
        <v>3.1446540880503099E-3</v>
      </c>
      <c r="G15697">
        <v>0.1</v>
      </c>
      <c r="H15697">
        <v>0.3125</v>
      </c>
      <c r="I15697">
        <v>5.2631578947368397E-2</v>
      </c>
      <c r="J15697" s="1">
        <v>0</v>
      </c>
      <c r="K15697" t="s">
        <v>23241</v>
      </c>
      <c r="L15697" t="s">
        <v>54638</v>
      </c>
      <c r="M15697" t="s">
        <v>54639</v>
      </c>
    </row>
    <row r="15698" spans="1:13">
      <c r="A15698" s="1" t="s">
        <v>17715</v>
      </c>
      <c r="B15698">
        <v>1.2397310521321301E-6</v>
      </c>
      <c r="C15698" s="1">
        <v>6.5444844056188404E-6</v>
      </c>
      <c r="D15698">
        <v>0</v>
      </c>
      <c r="E15698">
        <v>0</v>
      </c>
      <c r="F15698">
        <v>0</v>
      </c>
      <c r="G15698">
        <v>0.330188679245283</v>
      </c>
      <c r="H15698">
        <v>2.7027027027027001E-2</v>
      </c>
      <c r="I15698">
        <v>6.7796610169491497E-2</v>
      </c>
      <c r="J15698" s="1">
        <v>0</v>
      </c>
      <c r="K15698" t="s">
        <v>23241</v>
      </c>
      <c r="L15698" t="s">
        <v>54640</v>
      </c>
      <c r="M15698" t="s">
        <v>54641</v>
      </c>
    </row>
    <row r="15699" spans="1:13">
      <c r="A15699" s="1" t="s">
        <v>17716</v>
      </c>
      <c r="B15699">
        <v>2.13020027659785E-8</v>
      </c>
      <c r="C15699" s="1">
        <v>1.6083244050133101E-7</v>
      </c>
      <c r="D15699">
        <v>0</v>
      </c>
      <c r="E15699">
        <v>0</v>
      </c>
      <c r="F15699">
        <v>2.8125000000000001E-2</v>
      </c>
      <c r="G15699">
        <v>0</v>
      </c>
      <c r="H15699">
        <v>4.1095890410958902E-2</v>
      </c>
      <c r="I15699">
        <v>0</v>
      </c>
      <c r="J15699" s="1">
        <v>0</v>
      </c>
      <c r="K15699" t="s">
        <v>23238</v>
      </c>
      <c r="L15699" t="s">
        <v>54642</v>
      </c>
      <c r="M15699" t="s">
        <v>54643</v>
      </c>
    </row>
    <row r="15700" spans="1:13">
      <c r="A15700" s="1" t="s">
        <v>17717</v>
      </c>
      <c r="B15700">
        <v>2.86552084466583E-5</v>
      </c>
      <c r="C15700" s="1">
        <v>1.34832963661953E-5</v>
      </c>
      <c r="D15700">
        <v>1</v>
      </c>
      <c r="E15700">
        <v>0.99450549450549497</v>
      </c>
      <c r="F15700">
        <v>0.78835978835978804</v>
      </c>
      <c r="G15700">
        <v>1</v>
      </c>
      <c r="H15700">
        <v>0.96739130434782605</v>
      </c>
      <c r="I15700">
        <v>0.94230769230769196</v>
      </c>
      <c r="J15700" s="1">
        <v>1</v>
      </c>
      <c r="K15700" t="s">
        <v>23242</v>
      </c>
      <c r="L15700" t="s">
        <v>54644</v>
      </c>
      <c r="M15700" t="s">
        <v>54645</v>
      </c>
    </row>
    <row r="15701" spans="1:13">
      <c r="A15701" s="1" t="s">
        <v>17718</v>
      </c>
      <c r="B15701">
        <v>1.4191807717158E-7</v>
      </c>
      <c r="C15701" s="1">
        <v>4.53827165678171E-5</v>
      </c>
      <c r="D15701">
        <v>0.96428571428571397</v>
      </c>
      <c r="E15701">
        <v>0.88888888888888895</v>
      </c>
      <c r="F15701">
        <v>0.80633802816901401</v>
      </c>
      <c r="G15701">
        <v>1</v>
      </c>
      <c r="H15701">
        <v>0.98</v>
      </c>
      <c r="I15701">
        <v>0.95833333333333304</v>
      </c>
      <c r="J15701" s="1">
        <v>0.5</v>
      </c>
      <c r="K15701" t="s">
        <v>23238</v>
      </c>
      <c r="L15701" t="s">
        <v>54646</v>
      </c>
      <c r="M15701" t="s">
        <v>54647</v>
      </c>
    </row>
    <row r="15702" spans="1:13">
      <c r="A15702" s="1" t="s">
        <v>17719</v>
      </c>
      <c r="B15702">
        <v>2.8733986563614701E-7</v>
      </c>
      <c r="C15702" s="1">
        <v>1.3555428222661799E-7</v>
      </c>
      <c r="D15702">
        <v>1.5625E-2</v>
      </c>
      <c r="E15702">
        <v>0</v>
      </c>
      <c r="F15702">
        <v>0</v>
      </c>
      <c r="G15702">
        <v>0</v>
      </c>
      <c r="H15702">
        <v>0</v>
      </c>
      <c r="I15702">
        <v>2.5000000000000001E-2</v>
      </c>
      <c r="J15702" s="1">
        <v>0</v>
      </c>
      <c r="K15702" t="s">
        <v>23239</v>
      </c>
      <c r="L15702" t="s">
        <v>54648</v>
      </c>
      <c r="M15702" t="s">
        <v>54649</v>
      </c>
    </row>
    <row r="15703" spans="1:13">
      <c r="A15703" s="1" t="s">
        <v>17720</v>
      </c>
      <c r="B15703">
        <v>6.11444736889925E-5</v>
      </c>
      <c r="C15703" s="1">
        <v>5.2922224895778797E-5</v>
      </c>
      <c r="D15703">
        <v>0.390625</v>
      </c>
      <c r="E15703">
        <v>0.23529411764705899</v>
      </c>
      <c r="F15703">
        <v>0.39037433155080198</v>
      </c>
      <c r="G15703">
        <v>0.18292682926829301</v>
      </c>
      <c r="H15703">
        <v>0.26630434782608697</v>
      </c>
      <c r="I15703">
        <v>0.25694444444444398</v>
      </c>
      <c r="J15703" s="1">
        <v>0.5</v>
      </c>
      <c r="K15703" t="s">
        <v>23239</v>
      </c>
      <c r="L15703" t="s">
        <v>54650</v>
      </c>
      <c r="M15703" t="s">
        <v>54651</v>
      </c>
    </row>
    <row r="15704" spans="1:13">
      <c r="A15704" s="1" t="s">
        <v>17721</v>
      </c>
      <c r="B15704">
        <v>4.8156763767250604E-7</v>
      </c>
      <c r="C15704" s="1">
        <v>1.0584648989612199E-7</v>
      </c>
      <c r="D15704">
        <v>0.97499999999999998</v>
      </c>
      <c r="E15704">
        <v>1</v>
      </c>
      <c r="F15704">
        <v>0.88439306358381498</v>
      </c>
      <c r="G15704">
        <v>1</v>
      </c>
      <c r="H15704">
        <v>0.978494623655914</v>
      </c>
      <c r="I15704">
        <v>0.9921875</v>
      </c>
      <c r="J15704" s="1" t="s">
        <v>23229</v>
      </c>
      <c r="K15704" t="s">
        <v>23238</v>
      </c>
      <c r="L15704" t="s">
        <v>54652</v>
      </c>
      <c r="M15704" t="s">
        <v>54653</v>
      </c>
    </row>
    <row r="15705" spans="1:13">
      <c r="A15705" s="1" t="s">
        <v>17722</v>
      </c>
      <c r="B15705">
        <v>7.0038580172877198E-5</v>
      </c>
      <c r="C15705" s="1">
        <v>4.1409207569184398E-5</v>
      </c>
      <c r="D15705">
        <v>0.34482758620689702</v>
      </c>
      <c r="E15705">
        <v>0.5</v>
      </c>
      <c r="F15705">
        <v>0.63076923076923097</v>
      </c>
      <c r="G15705">
        <v>0.40909090909090901</v>
      </c>
      <c r="H15705">
        <v>0.77692307692307705</v>
      </c>
      <c r="I15705">
        <v>0.94285714285714295</v>
      </c>
      <c r="J15705" s="1" t="s">
        <v>23229</v>
      </c>
      <c r="K15705" t="s">
        <v>23238</v>
      </c>
      <c r="L15705" t="s">
        <v>54654</v>
      </c>
      <c r="M15705" t="s">
        <v>54655</v>
      </c>
    </row>
    <row r="15706" spans="1:13">
      <c r="A15706" s="1" t="s">
        <v>17723</v>
      </c>
      <c r="B15706">
        <v>1.09151469096108E-4</v>
      </c>
      <c r="C15706" s="1">
        <v>1.48962069445432E-4</v>
      </c>
      <c r="D15706">
        <v>0.96666666666666701</v>
      </c>
      <c r="E15706">
        <v>0.97761194029850795</v>
      </c>
      <c r="F15706">
        <v>0.227513227513228</v>
      </c>
      <c r="G15706">
        <v>0.21875</v>
      </c>
      <c r="H15706">
        <v>0.13068181818181801</v>
      </c>
      <c r="I15706">
        <v>0.60377358490566002</v>
      </c>
      <c r="J15706" s="1">
        <v>0</v>
      </c>
      <c r="K15706" t="s">
        <v>23242</v>
      </c>
      <c r="L15706" t="s">
        <v>54656</v>
      </c>
      <c r="M15706" t="s">
        <v>54657</v>
      </c>
    </row>
    <row r="15707" spans="1:13">
      <c r="A15707" s="1" t="s">
        <v>17724</v>
      </c>
      <c r="B15707">
        <v>5.5837097423906096E-6</v>
      </c>
      <c r="C15707" s="1">
        <v>1.16529058224973E-5</v>
      </c>
      <c r="D15707">
        <v>1</v>
      </c>
      <c r="E15707">
        <v>1</v>
      </c>
      <c r="F15707">
        <v>1</v>
      </c>
      <c r="G15707">
        <v>0.97297297297297303</v>
      </c>
      <c r="H15707">
        <v>0.99541284403669705</v>
      </c>
      <c r="I15707">
        <v>0.86082474226804095</v>
      </c>
      <c r="J15707" s="1">
        <v>1</v>
      </c>
      <c r="K15707" t="s">
        <v>23239</v>
      </c>
      <c r="L15707" t="s">
        <v>54658</v>
      </c>
      <c r="M15707" t="s">
        <v>54659</v>
      </c>
    </row>
    <row r="15708" spans="1:13">
      <c r="A15708" s="1" t="s">
        <v>17725</v>
      </c>
      <c r="B15708">
        <v>3.4175150048663098E-6</v>
      </c>
      <c r="C15708" s="1">
        <v>4.6530919870274302E-5</v>
      </c>
      <c r="D15708">
        <v>0</v>
      </c>
      <c r="E15708">
        <v>0</v>
      </c>
      <c r="F15708">
        <v>3.1645569620253199E-3</v>
      </c>
      <c r="G15708">
        <v>0.25</v>
      </c>
      <c r="H15708">
        <v>0</v>
      </c>
      <c r="I15708">
        <v>9.8684210526315805E-2</v>
      </c>
      <c r="J15708" s="1">
        <v>0</v>
      </c>
      <c r="K15708" t="s">
        <v>23240</v>
      </c>
      <c r="L15708" t="s">
        <v>54660</v>
      </c>
      <c r="M15708" t="s">
        <v>54661</v>
      </c>
    </row>
    <row r="15709" spans="1:13">
      <c r="A15709" s="1" t="s">
        <v>17726</v>
      </c>
      <c r="B15709">
        <v>7.5870084480952697E-6</v>
      </c>
      <c r="C15709" s="1">
        <v>2.8490347926909099E-5</v>
      </c>
      <c r="D15709">
        <v>0</v>
      </c>
      <c r="E15709">
        <v>0</v>
      </c>
      <c r="F15709">
        <v>0</v>
      </c>
      <c r="G15709">
        <v>4.5454545454545497E-2</v>
      </c>
      <c r="H15709">
        <v>8.0188679245283001E-2</v>
      </c>
      <c r="I15709">
        <v>7.1428571428571397E-2</v>
      </c>
      <c r="J15709" s="1" t="s">
        <v>23229</v>
      </c>
      <c r="K15709" t="s">
        <v>23238</v>
      </c>
      <c r="L15709" t="s">
        <v>54662</v>
      </c>
      <c r="M15709" t="s">
        <v>54663</v>
      </c>
    </row>
    <row r="15710" spans="1:13">
      <c r="A15710" s="1" t="s">
        <v>17727</v>
      </c>
      <c r="B15710">
        <v>2.3228426000110999E-7</v>
      </c>
      <c r="C15710" s="1">
        <v>1.08452442766564E-7</v>
      </c>
      <c r="D15710">
        <v>0</v>
      </c>
      <c r="E15710">
        <v>0</v>
      </c>
      <c r="F15710">
        <v>0</v>
      </c>
      <c r="G15710">
        <v>0.39285714285714302</v>
      </c>
      <c r="H15710">
        <v>3.7037037037037E-2</v>
      </c>
      <c r="I15710">
        <v>7.5892857142857095E-2</v>
      </c>
      <c r="J15710" s="1">
        <v>0</v>
      </c>
      <c r="K15710" t="s">
        <v>23238</v>
      </c>
      <c r="L15710" t="s">
        <v>54664</v>
      </c>
      <c r="M15710" t="s">
        <v>54665</v>
      </c>
    </row>
    <row r="15711" spans="1:13">
      <c r="A15711" s="1" t="s">
        <v>17728</v>
      </c>
      <c r="B15711">
        <v>1.54412227327688E-6</v>
      </c>
      <c r="C15711" s="1">
        <v>1.26019673690716E-7</v>
      </c>
      <c r="D15711">
        <v>1.5625E-2</v>
      </c>
      <c r="E15711">
        <v>0</v>
      </c>
      <c r="F15711">
        <v>5.1282051282051299E-3</v>
      </c>
      <c r="G15711">
        <v>0</v>
      </c>
      <c r="H15711">
        <v>4.6728971962616802E-3</v>
      </c>
      <c r="I15711">
        <v>0</v>
      </c>
      <c r="J15711" s="1">
        <v>0.90909090909090895</v>
      </c>
      <c r="K15711" t="s">
        <v>23239</v>
      </c>
      <c r="L15711" t="s">
        <v>54666</v>
      </c>
      <c r="M15711" t="s">
        <v>54667</v>
      </c>
    </row>
    <row r="15712" spans="1:13">
      <c r="A15712" s="1" t="s">
        <v>17729</v>
      </c>
      <c r="B15712">
        <v>3.50266525452707E-5</v>
      </c>
      <c r="C15712" s="1">
        <v>3.3851073076351697E-5</v>
      </c>
      <c r="D15712">
        <v>0.23684210526315799</v>
      </c>
      <c r="E15712">
        <v>0</v>
      </c>
      <c r="F15712">
        <v>0.59797297297297303</v>
      </c>
      <c r="G15712">
        <v>0.84090909090909105</v>
      </c>
      <c r="H15712">
        <v>0.18877551020408201</v>
      </c>
      <c r="I15712">
        <v>0.33333333333333298</v>
      </c>
      <c r="J15712" s="1" t="s">
        <v>23229</v>
      </c>
      <c r="K15712" t="s">
        <v>23239</v>
      </c>
      <c r="L15712" t="s">
        <v>54668</v>
      </c>
      <c r="M15712" t="s">
        <v>54669</v>
      </c>
    </row>
    <row r="15713" spans="1:13">
      <c r="A15713" s="1" t="s">
        <v>17730</v>
      </c>
      <c r="B15713">
        <v>9.7182676136261799E-5</v>
      </c>
      <c r="C15713" s="1">
        <v>3.82744217568214E-7</v>
      </c>
      <c r="D15713">
        <v>0.734375</v>
      </c>
      <c r="E15713">
        <v>0.86956521739130399</v>
      </c>
      <c r="F15713">
        <v>0.63297872340425498</v>
      </c>
      <c r="G15713">
        <v>0.88235294117647101</v>
      </c>
      <c r="H15713">
        <v>0.74431818181818199</v>
      </c>
      <c r="I15713">
        <v>0.80172413793103403</v>
      </c>
      <c r="J15713" s="1">
        <v>1</v>
      </c>
      <c r="K15713" t="s">
        <v>23238</v>
      </c>
      <c r="L15713" t="s">
        <v>54670</v>
      </c>
      <c r="M15713" t="s">
        <v>54671</v>
      </c>
    </row>
    <row r="15714" spans="1:13">
      <c r="A15714" s="1" t="s">
        <v>17731</v>
      </c>
      <c r="B15714">
        <v>2.2650640432827702E-8</v>
      </c>
      <c r="C15714" s="1">
        <v>1.33737959664997E-8</v>
      </c>
      <c r="D15714">
        <v>1</v>
      </c>
      <c r="E15714">
        <v>1</v>
      </c>
      <c r="F15714">
        <v>0.99305555555555602</v>
      </c>
      <c r="G15714">
        <v>1</v>
      </c>
      <c r="H15714">
        <v>0.99107142857142905</v>
      </c>
      <c r="I15714">
        <v>1</v>
      </c>
      <c r="J15714" s="1">
        <v>0.88888888888888895</v>
      </c>
      <c r="K15714" t="s">
        <v>23240</v>
      </c>
      <c r="L15714" t="s">
        <v>54672</v>
      </c>
      <c r="M15714" t="s">
        <v>54673</v>
      </c>
    </row>
    <row r="15715" spans="1:13">
      <c r="A15715" s="1" t="s">
        <v>17732</v>
      </c>
      <c r="B15715">
        <v>3.1731702907798501E-6</v>
      </c>
      <c r="C15715" s="1">
        <v>6.9786355056970301E-6</v>
      </c>
      <c r="D15715">
        <v>0.92857142857142905</v>
      </c>
      <c r="E15715">
        <v>0.90140845070422504</v>
      </c>
      <c r="F15715">
        <v>0.76712328767123295</v>
      </c>
      <c r="G15715">
        <v>0.47142857142857097</v>
      </c>
      <c r="H15715">
        <v>0.64864864864864902</v>
      </c>
      <c r="I15715">
        <v>0.67346938775510201</v>
      </c>
      <c r="J15715" s="1">
        <v>1</v>
      </c>
      <c r="K15715" t="s">
        <v>23238</v>
      </c>
      <c r="L15715" t="s">
        <v>54674</v>
      </c>
      <c r="M15715" t="s">
        <v>54675</v>
      </c>
    </row>
    <row r="15716" spans="1:13">
      <c r="A15716" s="1" t="s">
        <v>17733</v>
      </c>
      <c r="B15716">
        <v>2.98851641506631E-5</v>
      </c>
      <c r="C15716" s="1">
        <v>1.59888138985619E-4</v>
      </c>
      <c r="D15716">
        <v>0.06</v>
      </c>
      <c r="E15716">
        <v>7.69230769230769E-2</v>
      </c>
      <c r="F15716">
        <v>6.0975609756097601E-2</v>
      </c>
      <c r="G15716">
        <v>0.08</v>
      </c>
      <c r="H15716">
        <v>0.238095238095238</v>
      </c>
      <c r="I15716">
        <v>0.13736263736263701</v>
      </c>
      <c r="J15716" s="1">
        <v>0</v>
      </c>
      <c r="K15716" t="s">
        <v>23242</v>
      </c>
      <c r="L15716" t="s">
        <v>54676</v>
      </c>
      <c r="M15716" t="s">
        <v>54677</v>
      </c>
    </row>
    <row r="15717" spans="1:13">
      <c r="A15717" s="1" t="s">
        <v>17734</v>
      </c>
      <c r="B15717">
        <v>6.1181974398479296E-7</v>
      </c>
      <c r="C15717" s="1">
        <v>7.8306279188737398E-6</v>
      </c>
      <c r="D15717">
        <v>1</v>
      </c>
      <c r="E15717">
        <v>0.99479166666666696</v>
      </c>
      <c r="F15717">
        <v>1</v>
      </c>
      <c r="G15717">
        <v>1</v>
      </c>
      <c r="H15717">
        <v>1</v>
      </c>
      <c r="I15717">
        <v>0.94871794871794901</v>
      </c>
      <c r="J15717" s="1" t="s">
        <v>23229</v>
      </c>
      <c r="K15717" t="s">
        <v>23238</v>
      </c>
      <c r="L15717" t="s">
        <v>54678</v>
      </c>
      <c r="M15717" t="s">
        <v>54679</v>
      </c>
    </row>
    <row r="15718" spans="1:13">
      <c r="A15718" s="1" t="s">
        <v>17735</v>
      </c>
      <c r="B15718">
        <v>3.5726886220957202E-7</v>
      </c>
      <c r="C15718" s="1">
        <v>4.6933322897451096E-6</v>
      </c>
      <c r="D15718">
        <v>1</v>
      </c>
      <c r="E15718">
        <v>1</v>
      </c>
      <c r="F15718">
        <v>0.994871794871795</v>
      </c>
      <c r="G15718">
        <v>1</v>
      </c>
      <c r="H15718">
        <v>0.99009900990098998</v>
      </c>
      <c r="I15718">
        <v>0.97701149425287404</v>
      </c>
      <c r="J15718" s="1">
        <v>0.27272727272727298</v>
      </c>
      <c r="K15718" t="s">
        <v>23238</v>
      </c>
      <c r="L15718" t="s">
        <v>54680</v>
      </c>
      <c r="M15718" t="s">
        <v>54681</v>
      </c>
    </row>
    <row r="15719" spans="1:13">
      <c r="A15719" s="1" t="s">
        <v>17736</v>
      </c>
      <c r="B15719">
        <v>2.1615616234062802E-6</v>
      </c>
      <c r="C15719" s="1">
        <v>3.2672324339714403E-5</v>
      </c>
      <c r="D15719">
        <v>0</v>
      </c>
      <c r="E15719">
        <v>0</v>
      </c>
      <c r="F15719">
        <v>0</v>
      </c>
      <c r="G15719">
        <v>0</v>
      </c>
      <c r="H15719">
        <v>0.230769230769231</v>
      </c>
      <c r="I15719">
        <v>0</v>
      </c>
      <c r="J15719" s="1">
        <v>0</v>
      </c>
      <c r="K15719" t="s">
        <v>23238</v>
      </c>
      <c r="L15719" t="s">
        <v>54682</v>
      </c>
      <c r="M15719" t="s">
        <v>54683</v>
      </c>
    </row>
    <row r="15720" spans="1:13">
      <c r="A15720" s="1" t="s">
        <v>17737</v>
      </c>
      <c r="B15720">
        <v>3.01502696804661E-5</v>
      </c>
      <c r="C15720" s="1">
        <v>3.1950104651455298E-4</v>
      </c>
      <c r="D15720">
        <v>0.171875</v>
      </c>
      <c r="E15720">
        <v>0.15591397849462399</v>
      </c>
      <c r="F15720">
        <v>0.432642487046632</v>
      </c>
      <c r="G15720">
        <v>0.5</v>
      </c>
      <c r="H15720">
        <v>0.355769230769231</v>
      </c>
      <c r="I15720">
        <v>0.63440860215053796</v>
      </c>
      <c r="J15720" s="1">
        <v>1</v>
      </c>
      <c r="K15720" t="s">
        <v>23238</v>
      </c>
      <c r="L15720" t="s">
        <v>54684</v>
      </c>
      <c r="M15720" t="s">
        <v>54685</v>
      </c>
    </row>
    <row r="15721" spans="1:13">
      <c r="A15721" s="1" t="s">
        <v>17738</v>
      </c>
      <c r="B15721">
        <v>2.5893333140815898E-4</v>
      </c>
      <c r="C15721" s="1">
        <v>2.2027146217650801E-5</v>
      </c>
      <c r="D15721">
        <v>9.375E-2</v>
      </c>
      <c r="E15721">
        <v>0.28125</v>
      </c>
      <c r="F15721">
        <v>2.5641025641025602E-3</v>
      </c>
      <c r="G15721">
        <v>1.88679245283019E-2</v>
      </c>
      <c r="H15721">
        <v>4.5871559633027499E-3</v>
      </c>
      <c r="I15721">
        <v>4.5045045045045001E-3</v>
      </c>
      <c r="J15721" s="1">
        <v>0</v>
      </c>
      <c r="K15721" t="s">
        <v>23241</v>
      </c>
      <c r="L15721" t="s">
        <v>54686</v>
      </c>
      <c r="M15721" t="s">
        <v>54687</v>
      </c>
    </row>
    <row r="15722" spans="1:13">
      <c r="A15722" s="1" t="s">
        <v>17739</v>
      </c>
      <c r="B15722">
        <v>4.5965242079437397E-6</v>
      </c>
      <c r="C15722" s="1">
        <v>3.7561738206688702E-7</v>
      </c>
      <c r="D15722">
        <v>0.89655172413793105</v>
      </c>
      <c r="E15722">
        <v>0.88297872340425498</v>
      </c>
      <c r="F15722">
        <v>0.859649122807018</v>
      </c>
      <c r="G15722">
        <v>0</v>
      </c>
      <c r="H15722">
        <v>0.14285714285714299</v>
      </c>
      <c r="I15722">
        <v>0.75</v>
      </c>
      <c r="J15722" s="1">
        <v>0.4</v>
      </c>
      <c r="K15722" t="s">
        <v>23238</v>
      </c>
      <c r="L15722" t="s">
        <v>54688</v>
      </c>
      <c r="M15722" t="s">
        <v>54689</v>
      </c>
    </row>
    <row r="15723" spans="1:13">
      <c r="A15723" s="1" t="s">
        <v>17740</v>
      </c>
      <c r="B15723">
        <v>7.2620423605430997E-8</v>
      </c>
      <c r="C15723" s="1">
        <v>2.6200198433019002E-9</v>
      </c>
      <c r="D15723">
        <v>1.6666666666666701E-2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 s="1" t="s">
        <v>23229</v>
      </c>
      <c r="K15723" t="s">
        <v>23238</v>
      </c>
      <c r="L15723" t="s">
        <v>54690</v>
      </c>
      <c r="M15723" t="s">
        <v>54691</v>
      </c>
    </row>
    <row r="15724" spans="1:13">
      <c r="A15724" s="1" t="s">
        <v>17741</v>
      </c>
      <c r="B15724">
        <v>8.3549402176153897E-6</v>
      </c>
      <c r="C15724" s="1">
        <v>4.6376872855999001E-6</v>
      </c>
      <c r="D15724">
        <v>0</v>
      </c>
      <c r="E15724">
        <v>7.3529411764705899E-3</v>
      </c>
      <c r="F15724">
        <v>0.230769230769231</v>
      </c>
      <c r="G15724">
        <v>0</v>
      </c>
      <c r="H15724">
        <v>5.8823529411764698E-2</v>
      </c>
      <c r="I15724">
        <v>0</v>
      </c>
      <c r="J15724" s="1">
        <v>0</v>
      </c>
      <c r="K15724" t="s">
        <v>23240</v>
      </c>
      <c r="L15724" t="s">
        <v>54692</v>
      </c>
      <c r="M15724" t="s">
        <v>54693</v>
      </c>
    </row>
    <row r="15725" spans="1:13">
      <c r="A15725" s="1" t="s">
        <v>17742</v>
      </c>
      <c r="B15725">
        <v>3.8911046410025497E-6</v>
      </c>
      <c r="C15725" s="1">
        <v>8.3431783512728298E-5</v>
      </c>
      <c r="D15725">
        <v>1</v>
      </c>
      <c r="E15725">
        <v>1</v>
      </c>
      <c r="F15725">
        <v>1</v>
      </c>
      <c r="G15725">
        <v>0.68965517241379304</v>
      </c>
      <c r="H15725">
        <v>0.99122807017543901</v>
      </c>
      <c r="I15725">
        <v>0.90254237288135597</v>
      </c>
      <c r="J15725" s="1">
        <v>1</v>
      </c>
      <c r="K15725" t="s">
        <v>23238</v>
      </c>
      <c r="L15725" t="s">
        <v>54694</v>
      </c>
      <c r="M15725" t="s">
        <v>54695</v>
      </c>
    </row>
    <row r="15726" spans="1:13">
      <c r="A15726" s="1" t="s">
        <v>17743</v>
      </c>
      <c r="B15726">
        <v>2.7413690042799799E-6</v>
      </c>
      <c r="C15726" s="1">
        <v>9.3500906606461295E-7</v>
      </c>
      <c r="D15726">
        <v>2.7777777777777801E-2</v>
      </c>
      <c r="E15726">
        <v>0</v>
      </c>
      <c r="F15726">
        <v>1.86915887850467E-2</v>
      </c>
      <c r="G15726">
        <v>0</v>
      </c>
      <c r="H15726">
        <v>0</v>
      </c>
      <c r="I15726">
        <v>6.5217391304347797E-2</v>
      </c>
      <c r="J15726" s="1" t="s">
        <v>23229</v>
      </c>
      <c r="K15726" t="s">
        <v>23240</v>
      </c>
      <c r="L15726" t="s">
        <v>54696</v>
      </c>
      <c r="M15726" t="s">
        <v>54697</v>
      </c>
    </row>
    <row r="15727" spans="1:13">
      <c r="A15727" s="1" t="s">
        <v>17744</v>
      </c>
      <c r="B15727">
        <v>3.9759011709127601E-5</v>
      </c>
      <c r="C15727" s="1">
        <v>3.0974380415587201E-7</v>
      </c>
      <c r="D15727">
        <v>0</v>
      </c>
      <c r="E15727">
        <v>0</v>
      </c>
      <c r="F15727">
        <v>0.14799999999999999</v>
      </c>
      <c r="G15727">
        <v>0.25</v>
      </c>
      <c r="H15727">
        <v>0.148809523809524</v>
      </c>
      <c r="I15727">
        <v>0</v>
      </c>
      <c r="J15727" s="1" t="s">
        <v>23229</v>
      </c>
      <c r="K15727" t="s">
        <v>23238</v>
      </c>
      <c r="L15727" t="s">
        <v>54698</v>
      </c>
      <c r="M15727" t="s">
        <v>54699</v>
      </c>
    </row>
    <row r="15728" spans="1:13">
      <c r="A15728" s="1" t="s">
        <v>17745</v>
      </c>
      <c r="B15728">
        <v>6.7540829664449101E-7</v>
      </c>
      <c r="C15728" s="1">
        <v>3.1746789656162999E-9</v>
      </c>
      <c r="D15728">
        <v>1</v>
      </c>
      <c r="E15728">
        <v>0.993670886075949</v>
      </c>
      <c r="F15728">
        <v>0.99470899470899499</v>
      </c>
      <c r="G15728">
        <v>1</v>
      </c>
      <c r="H15728">
        <v>0.99</v>
      </c>
      <c r="I15728">
        <v>1</v>
      </c>
      <c r="J15728" s="1">
        <v>4.5454545454545497E-2</v>
      </c>
      <c r="K15728" t="s">
        <v>23241</v>
      </c>
      <c r="L15728" t="s">
        <v>54700</v>
      </c>
      <c r="M15728" t="s">
        <v>54701</v>
      </c>
    </row>
    <row r="15729" spans="1:13">
      <c r="A15729" s="1" t="s">
        <v>17746</v>
      </c>
      <c r="B15729">
        <v>4.8032490144683298E-6</v>
      </c>
      <c r="C15729" s="1">
        <v>8.71907678755889E-6</v>
      </c>
      <c r="D15729">
        <v>0.8125</v>
      </c>
      <c r="E15729">
        <v>0.890625</v>
      </c>
      <c r="F15729">
        <v>0.98177083333333304</v>
      </c>
      <c r="G15729">
        <v>0.98979591836734704</v>
      </c>
      <c r="H15729">
        <v>0.99019607843137303</v>
      </c>
      <c r="I15729">
        <v>0.98469387755102</v>
      </c>
      <c r="J15729" s="1">
        <v>0.625</v>
      </c>
      <c r="K15729" t="s">
        <v>23238</v>
      </c>
      <c r="L15729" t="s">
        <v>54702</v>
      </c>
      <c r="M15729" t="s">
        <v>54703</v>
      </c>
    </row>
    <row r="15730" spans="1:13">
      <c r="A15730" s="1" t="s">
        <v>17747</v>
      </c>
      <c r="B15730">
        <v>1.1678492826193201E-5</v>
      </c>
      <c r="C15730" s="1">
        <v>1.01827052028021E-5</v>
      </c>
      <c r="D15730">
        <v>1</v>
      </c>
      <c r="E15730">
        <v>1</v>
      </c>
      <c r="F15730">
        <v>0.95890410958904104</v>
      </c>
      <c r="G15730">
        <v>1</v>
      </c>
      <c r="H15730">
        <v>1</v>
      </c>
      <c r="I15730">
        <v>1</v>
      </c>
      <c r="J15730" s="1">
        <v>1</v>
      </c>
      <c r="K15730" t="s">
        <v>23238</v>
      </c>
      <c r="L15730" t="s">
        <v>54704</v>
      </c>
      <c r="M15730" t="s">
        <v>54705</v>
      </c>
    </row>
    <row r="15731" spans="1:13">
      <c r="A15731" s="1" t="s">
        <v>17748</v>
      </c>
      <c r="B15731">
        <v>0</v>
      </c>
      <c r="C15731" s="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 s="1" t="s">
        <v>23229</v>
      </c>
      <c r="K15731" t="s">
        <v>23241</v>
      </c>
      <c r="L15731" t="s">
        <v>54706</v>
      </c>
      <c r="M15731" t="s">
        <v>54707</v>
      </c>
    </row>
    <row r="15732" spans="1:13">
      <c r="A15732" s="1" t="s">
        <v>17749</v>
      </c>
      <c r="B15732">
        <v>1.44369911313142E-6</v>
      </c>
      <c r="C15732" s="1">
        <v>4.0119985932497502E-5</v>
      </c>
      <c r="D15732">
        <v>8.6206896551724102E-2</v>
      </c>
      <c r="E15732">
        <v>4.0322580645161303E-2</v>
      </c>
      <c r="F15732">
        <v>7.4285714285714302E-2</v>
      </c>
      <c r="G15732">
        <v>0</v>
      </c>
      <c r="H15732">
        <v>0</v>
      </c>
      <c r="I15732">
        <v>1.4285714285714299E-2</v>
      </c>
      <c r="J15732" s="1">
        <v>0</v>
      </c>
      <c r="K15732" t="s">
        <v>23237</v>
      </c>
      <c r="L15732" t="s">
        <v>54708</v>
      </c>
      <c r="M15732" t="s">
        <v>54709</v>
      </c>
    </row>
    <row r="15733" spans="1:13">
      <c r="A15733" s="1" t="s">
        <v>17750</v>
      </c>
      <c r="B15733">
        <v>1.19926142440067E-5</v>
      </c>
      <c r="C15733" s="1">
        <v>2.6151271678887802E-4</v>
      </c>
      <c r="D15733">
        <v>0.112903225806452</v>
      </c>
      <c r="E15733">
        <v>1.1235955056179799E-2</v>
      </c>
      <c r="F15733">
        <v>0</v>
      </c>
      <c r="G15733">
        <v>1.3157894736842099E-2</v>
      </c>
      <c r="H15733">
        <v>0.194915254237288</v>
      </c>
      <c r="I15733">
        <v>9.8360655737704902E-2</v>
      </c>
      <c r="J15733" s="1" t="s">
        <v>23229</v>
      </c>
      <c r="K15733" t="s">
        <v>23238</v>
      </c>
      <c r="L15733" t="s">
        <v>54710</v>
      </c>
      <c r="M15733" t="s">
        <v>54711</v>
      </c>
    </row>
    <row r="15734" spans="1:13">
      <c r="A15734" s="1" t="s">
        <v>17751</v>
      </c>
      <c r="B15734">
        <v>6.7945150069668702E-5</v>
      </c>
      <c r="C15734" s="1">
        <v>5.88024606267478E-6</v>
      </c>
      <c r="D15734">
        <v>0.35185185185185203</v>
      </c>
      <c r="E15734">
        <v>0.62195121951219501</v>
      </c>
      <c r="F15734">
        <v>0.26041666666666702</v>
      </c>
      <c r="G15734">
        <v>0.25</v>
      </c>
      <c r="H15734">
        <v>0.28000000000000003</v>
      </c>
      <c r="I15734">
        <v>0.3125</v>
      </c>
      <c r="J15734" s="1">
        <v>0</v>
      </c>
      <c r="K15734" t="s">
        <v>23242</v>
      </c>
      <c r="L15734" t="s">
        <v>54712</v>
      </c>
      <c r="M15734" t="s">
        <v>54713</v>
      </c>
    </row>
    <row r="15735" spans="1:13">
      <c r="A15735" s="1" t="s">
        <v>17752</v>
      </c>
      <c r="B15735">
        <v>8.09598736888544E-6</v>
      </c>
      <c r="C15735" s="1">
        <v>8.2855641191428503E-6</v>
      </c>
      <c r="D15735">
        <v>0.1875</v>
      </c>
      <c r="E15735">
        <v>3.2608695652173898E-2</v>
      </c>
      <c r="F15735">
        <v>2.1164021164021201E-2</v>
      </c>
      <c r="G15735">
        <v>0</v>
      </c>
      <c r="H15735">
        <v>0</v>
      </c>
      <c r="I15735">
        <v>5.2631578947368403E-3</v>
      </c>
      <c r="J15735" s="1" t="s">
        <v>23229</v>
      </c>
      <c r="K15735" t="s">
        <v>23240</v>
      </c>
      <c r="L15735" t="s">
        <v>54714</v>
      </c>
      <c r="M15735" t="s">
        <v>54715</v>
      </c>
    </row>
    <row r="15736" spans="1:13">
      <c r="A15736" s="1" t="s">
        <v>17753</v>
      </c>
      <c r="B15736">
        <v>6.5553217709373696E-7</v>
      </c>
      <c r="C15736" s="1">
        <v>4.90881227628971E-8</v>
      </c>
      <c r="D15736">
        <v>3.125E-2</v>
      </c>
      <c r="E15736">
        <v>1.05263157894737E-2</v>
      </c>
      <c r="F15736">
        <v>1.5384615384615399E-2</v>
      </c>
      <c r="G15736">
        <v>0</v>
      </c>
      <c r="H15736">
        <v>8.8495575221238902E-3</v>
      </c>
      <c r="I15736">
        <v>3.06122448979592E-2</v>
      </c>
      <c r="J15736" s="1">
        <v>0.63636363636363602</v>
      </c>
      <c r="K15736" t="s">
        <v>23240</v>
      </c>
      <c r="L15736" t="s">
        <v>54716</v>
      </c>
      <c r="M15736" t="s">
        <v>54717</v>
      </c>
    </row>
    <row r="15737" spans="1:13">
      <c r="A15737" s="1" t="s">
        <v>17754</v>
      </c>
      <c r="B15737">
        <v>1.1007647636394901E-7</v>
      </c>
      <c r="C15737" s="1">
        <v>1.1182718857151E-9</v>
      </c>
      <c r="D15737">
        <v>1.7857142857142901E-2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 s="1" t="s">
        <v>23229</v>
      </c>
      <c r="K15737" t="s">
        <v>23242</v>
      </c>
      <c r="L15737" t="s">
        <v>54718</v>
      </c>
      <c r="M15737" t="s">
        <v>54719</v>
      </c>
    </row>
    <row r="15738" spans="1:13">
      <c r="A15738" s="1" t="s">
        <v>17755</v>
      </c>
      <c r="B15738">
        <v>1.84889934171861E-4</v>
      </c>
      <c r="C15738" s="1">
        <v>7.9835899357452599E-6</v>
      </c>
      <c r="D15738">
        <v>0.390625</v>
      </c>
      <c r="E15738">
        <v>0.48351648351648402</v>
      </c>
      <c r="F15738">
        <v>0.14488636363636401</v>
      </c>
      <c r="G15738">
        <v>0</v>
      </c>
      <c r="H15738">
        <v>9.1463414634146298E-2</v>
      </c>
      <c r="I15738">
        <v>8.6206896551724102E-2</v>
      </c>
      <c r="J15738" s="1">
        <v>0</v>
      </c>
      <c r="K15738" t="s">
        <v>23238</v>
      </c>
      <c r="L15738" t="s">
        <v>54720</v>
      </c>
      <c r="M15738" t="s">
        <v>54721</v>
      </c>
    </row>
    <row r="15739" spans="1:13">
      <c r="A15739" s="1" t="s">
        <v>17756</v>
      </c>
      <c r="B15739">
        <v>1.24012174864314E-5</v>
      </c>
      <c r="C15739" s="1">
        <v>7.3859281542446097E-6</v>
      </c>
      <c r="D15739">
        <v>0</v>
      </c>
      <c r="E15739">
        <v>0</v>
      </c>
      <c r="F15739">
        <v>8.1325301204819303E-2</v>
      </c>
      <c r="G15739">
        <v>0</v>
      </c>
      <c r="H15739">
        <v>3.8461538461538498E-2</v>
      </c>
      <c r="I15739">
        <v>2.2222222222222199E-2</v>
      </c>
      <c r="J15739" s="1">
        <v>0</v>
      </c>
      <c r="K15739" t="s">
        <v>23242</v>
      </c>
      <c r="L15739" t="s">
        <v>54722</v>
      </c>
      <c r="M15739" t="s">
        <v>54723</v>
      </c>
    </row>
    <row r="15740" spans="1:13">
      <c r="A15740" s="1" t="s">
        <v>17757</v>
      </c>
      <c r="B15740">
        <v>8.93843218242781E-6</v>
      </c>
      <c r="C15740" s="1">
        <v>2.9642963763371699E-7</v>
      </c>
      <c r="D15740">
        <v>0.5</v>
      </c>
      <c r="E15740">
        <v>1</v>
      </c>
      <c r="F15740">
        <v>0.98780487804878003</v>
      </c>
      <c r="G15740">
        <v>1</v>
      </c>
      <c r="H15740">
        <v>0.98019801980197996</v>
      </c>
      <c r="I15740">
        <v>1</v>
      </c>
      <c r="J15740" s="1">
        <v>1</v>
      </c>
      <c r="K15740" t="s">
        <v>23238</v>
      </c>
      <c r="L15740" t="s">
        <v>54724</v>
      </c>
      <c r="M15740" t="s">
        <v>54725</v>
      </c>
    </row>
    <row r="15741" spans="1:13">
      <c r="A15741" s="1" t="s">
        <v>17758</v>
      </c>
      <c r="B15741">
        <v>3.4761655287952502E-6</v>
      </c>
      <c r="C15741" s="1">
        <v>9.1457225957989798E-7</v>
      </c>
      <c r="D15741">
        <v>1</v>
      </c>
      <c r="E15741">
        <v>1</v>
      </c>
      <c r="F15741">
        <v>1</v>
      </c>
      <c r="G15741">
        <v>1</v>
      </c>
      <c r="H15741">
        <v>0.91489361702127703</v>
      </c>
      <c r="I15741">
        <v>0.97252747252747296</v>
      </c>
      <c r="J15741" s="1">
        <v>1</v>
      </c>
      <c r="K15741" t="s">
        <v>23238</v>
      </c>
      <c r="L15741" t="s">
        <v>54726</v>
      </c>
      <c r="M15741" t="s">
        <v>54727</v>
      </c>
    </row>
    <row r="15742" spans="1:13">
      <c r="A15742" s="1" t="s">
        <v>17759</v>
      </c>
      <c r="B15742">
        <v>1.5614114945159E-6</v>
      </c>
      <c r="C15742" s="1">
        <v>1.5476111426154899E-5</v>
      </c>
      <c r="D15742">
        <v>1</v>
      </c>
      <c r="E15742">
        <v>0.99479166666666696</v>
      </c>
      <c r="F15742">
        <v>1</v>
      </c>
      <c r="G15742">
        <v>1</v>
      </c>
      <c r="H15742">
        <v>0.98648648648648696</v>
      </c>
      <c r="I15742">
        <v>0.96341463414634099</v>
      </c>
      <c r="J15742" s="1" t="s">
        <v>23229</v>
      </c>
      <c r="K15742" t="s">
        <v>23238</v>
      </c>
      <c r="L15742" t="s">
        <v>54728</v>
      </c>
      <c r="M15742" t="s">
        <v>54729</v>
      </c>
    </row>
    <row r="15743" spans="1:13">
      <c r="A15743" s="1" t="s">
        <v>17760</v>
      </c>
      <c r="B15743">
        <v>1.40275539760093E-5</v>
      </c>
      <c r="C15743" s="1">
        <v>1.17097678738697E-6</v>
      </c>
      <c r="D15743">
        <v>1</v>
      </c>
      <c r="E15743">
        <v>0.91304347826086996</v>
      </c>
      <c r="F15743">
        <v>1</v>
      </c>
      <c r="G15743">
        <v>1</v>
      </c>
      <c r="H15743">
        <v>1</v>
      </c>
      <c r="I15743">
        <v>1</v>
      </c>
      <c r="J15743" s="1" t="s">
        <v>23229</v>
      </c>
      <c r="K15743" t="s">
        <v>23238</v>
      </c>
      <c r="L15743" t="s">
        <v>54730</v>
      </c>
      <c r="M15743" t="s">
        <v>54731</v>
      </c>
    </row>
    <row r="15744" spans="1:13">
      <c r="A15744" s="1" t="s">
        <v>17761</v>
      </c>
      <c r="B15744">
        <v>4.0264997930404601E-6</v>
      </c>
      <c r="C15744" s="1">
        <v>7.2290371471202301E-7</v>
      </c>
      <c r="D15744">
        <v>0.98214285714285698</v>
      </c>
      <c r="E15744">
        <v>1</v>
      </c>
      <c r="F15744">
        <v>0.99635036496350404</v>
      </c>
      <c r="G15744">
        <v>0.72222222222222199</v>
      </c>
      <c r="H15744">
        <v>0.94382022471910099</v>
      </c>
      <c r="I15744">
        <v>0.92105263157894701</v>
      </c>
      <c r="J15744" s="1">
        <v>0.875</v>
      </c>
      <c r="K15744" t="s">
        <v>23238</v>
      </c>
      <c r="L15744" t="s">
        <v>54732</v>
      </c>
      <c r="M15744" t="s">
        <v>54733</v>
      </c>
    </row>
    <row r="15745" spans="1:13">
      <c r="A15745" s="1" t="s">
        <v>17762</v>
      </c>
      <c r="B15745">
        <v>1.8091071757140601E-5</v>
      </c>
      <c r="C15745" s="1">
        <v>9.0947979472325199E-6</v>
      </c>
      <c r="D15745">
        <v>1</v>
      </c>
      <c r="E15745">
        <v>0.76041666666666696</v>
      </c>
      <c r="F15745">
        <v>0.994871794871795</v>
      </c>
      <c r="G15745">
        <v>0.97413793103448298</v>
      </c>
      <c r="H15745">
        <v>0.98245614035087703</v>
      </c>
      <c r="I15745">
        <v>0.95934959349593496</v>
      </c>
      <c r="J15745" s="1">
        <v>0.95454545454545503</v>
      </c>
      <c r="K15745" t="s">
        <v>23240</v>
      </c>
      <c r="L15745" t="s">
        <v>54734</v>
      </c>
      <c r="M15745" t="s">
        <v>54735</v>
      </c>
    </row>
    <row r="15746" spans="1:13">
      <c r="A15746" s="1" t="s">
        <v>17763</v>
      </c>
      <c r="B15746">
        <v>1.0021650838407299E-6</v>
      </c>
      <c r="C15746" s="1">
        <v>3.0475224642346898E-5</v>
      </c>
      <c r="D15746">
        <v>0.89655172413793105</v>
      </c>
      <c r="E15746">
        <v>0.97530864197530898</v>
      </c>
      <c r="F15746">
        <v>0.86969696969696997</v>
      </c>
      <c r="G15746">
        <v>0.98571428571428599</v>
      </c>
      <c r="H15746">
        <v>0.68452380952380998</v>
      </c>
      <c r="I15746">
        <v>0.95918367346938804</v>
      </c>
      <c r="J15746" s="1">
        <v>1</v>
      </c>
      <c r="K15746" t="s">
        <v>23242</v>
      </c>
      <c r="L15746" t="s">
        <v>54736</v>
      </c>
      <c r="M15746" t="s">
        <v>54737</v>
      </c>
    </row>
    <row r="15747" spans="1:13">
      <c r="A15747" s="1" t="s">
        <v>17764</v>
      </c>
      <c r="B15747">
        <v>1.45180029140635E-6</v>
      </c>
      <c r="C15747" s="1">
        <v>2.94931183857507E-5</v>
      </c>
      <c r="D15747">
        <v>0</v>
      </c>
      <c r="E15747">
        <v>0</v>
      </c>
      <c r="F15747">
        <v>0.32962962962962999</v>
      </c>
      <c r="G15747">
        <v>1.16279069767442E-2</v>
      </c>
      <c r="H15747">
        <v>0.19270833333333301</v>
      </c>
      <c r="I15747">
        <v>6.7567567567567597E-3</v>
      </c>
      <c r="J15747" s="1">
        <v>0</v>
      </c>
      <c r="K15747" t="s">
        <v>23241</v>
      </c>
      <c r="L15747" t="s">
        <v>54738</v>
      </c>
      <c r="M15747" t="s">
        <v>54739</v>
      </c>
    </row>
    <row r="15748" spans="1:13">
      <c r="A15748" s="1" t="s">
        <v>17765</v>
      </c>
      <c r="B15748">
        <v>9.7145337264922796E-5</v>
      </c>
      <c r="C15748" s="1">
        <v>4.6893923230361003E-6</v>
      </c>
      <c r="D15748">
        <v>1</v>
      </c>
      <c r="E15748">
        <v>0.98404255319148903</v>
      </c>
      <c r="F15748">
        <v>0.768041237113402</v>
      </c>
      <c r="G15748">
        <v>0.931034482758621</v>
      </c>
      <c r="H15748">
        <v>0.71681415929203496</v>
      </c>
      <c r="I15748">
        <v>0.81854838709677402</v>
      </c>
      <c r="J15748" s="1">
        <v>1</v>
      </c>
      <c r="K15748" t="s">
        <v>23237</v>
      </c>
      <c r="L15748" t="s">
        <v>54740</v>
      </c>
      <c r="M15748" t="s">
        <v>54741</v>
      </c>
    </row>
    <row r="15749" spans="1:13">
      <c r="A15749" s="1" t="s">
        <v>17766</v>
      </c>
      <c r="B15749">
        <v>5.9711150618557501E-5</v>
      </c>
      <c r="C15749" s="1">
        <v>7.8318983976214505E-5</v>
      </c>
      <c r="D15749">
        <v>0.484375</v>
      </c>
      <c r="E15749">
        <v>0.484375</v>
      </c>
      <c r="F15749">
        <v>0.80829015544041405</v>
      </c>
      <c r="G15749">
        <v>0.230769230769231</v>
      </c>
      <c r="H15749">
        <v>0.81018518518518501</v>
      </c>
      <c r="I15749">
        <v>0.42391304347826098</v>
      </c>
      <c r="J15749" s="1">
        <v>0</v>
      </c>
      <c r="K15749" t="s">
        <v>23237</v>
      </c>
      <c r="L15749" t="s">
        <v>54742</v>
      </c>
      <c r="M15749" t="s">
        <v>54743</v>
      </c>
    </row>
    <row r="15750" spans="1:13">
      <c r="A15750" s="1" t="s">
        <v>17767</v>
      </c>
      <c r="B15750">
        <v>1.09835005874613E-6</v>
      </c>
      <c r="C15750" s="1">
        <v>8.5487266250881502E-7</v>
      </c>
      <c r="D15750">
        <v>0</v>
      </c>
      <c r="E15750">
        <v>1.7647058823529401E-2</v>
      </c>
      <c r="F15750">
        <v>0</v>
      </c>
      <c r="G15750">
        <v>0</v>
      </c>
      <c r="H15750">
        <v>0</v>
      </c>
      <c r="I15750">
        <v>5.1282051282051301E-2</v>
      </c>
      <c r="J15750" s="1">
        <v>1</v>
      </c>
      <c r="K15750" t="s">
        <v>23240</v>
      </c>
      <c r="L15750" t="s">
        <v>54744</v>
      </c>
      <c r="M15750" t="s">
        <v>54745</v>
      </c>
    </row>
    <row r="15751" spans="1:13">
      <c r="A15751" s="1" t="s">
        <v>17768</v>
      </c>
      <c r="B15751">
        <v>2.2356456166776601E-5</v>
      </c>
      <c r="C15751" s="1">
        <v>4.4287658427190298E-7</v>
      </c>
      <c r="D15751">
        <v>0.91304347826086996</v>
      </c>
      <c r="E15751">
        <v>0.89156626506024095</v>
      </c>
      <c r="F15751">
        <v>1</v>
      </c>
      <c r="G15751">
        <v>1</v>
      </c>
      <c r="H15751">
        <v>1</v>
      </c>
      <c r="I15751">
        <v>1</v>
      </c>
      <c r="J15751" s="1">
        <v>1</v>
      </c>
      <c r="K15751" t="s">
        <v>23241</v>
      </c>
      <c r="L15751" t="s">
        <v>54746</v>
      </c>
      <c r="M15751" t="s">
        <v>54747</v>
      </c>
    </row>
    <row r="15752" spans="1:13">
      <c r="A15752" s="1" t="s">
        <v>17769</v>
      </c>
      <c r="B15752">
        <v>2.01568720276742E-5</v>
      </c>
      <c r="C15752" s="1">
        <v>1.8214248615497101E-4</v>
      </c>
      <c r="D15752">
        <v>1</v>
      </c>
      <c r="E15752">
        <v>1</v>
      </c>
      <c r="F15752">
        <v>0.96186440677966101</v>
      </c>
      <c r="G15752">
        <v>0.97058823529411797</v>
      </c>
      <c r="H15752">
        <v>0.70930232558139505</v>
      </c>
      <c r="I15752">
        <v>0.92708333333333304</v>
      </c>
      <c r="J15752" s="1">
        <v>1</v>
      </c>
      <c r="K15752" t="s">
        <v>23238</v>
      </c>
      <c r="L15752" t="s">
        <v>54748</v>
      </c>
      <c r="M15752" t="s">
        <v>54749</v>
      </c>
    </row>
    <row r="15753" spans="1:13">
      <c r="A15753" s="1" t="s">
        <v>17770</v>
      </c>
      <c r="B15753">
        <v>2.82547714872168E-5</v>
      </c>
      <c r="C15753" s="1">
        <v>2.6479925846753401E-5</v>
      </c>
      <c r="D15753">
        <v>1</v>
      </c>
      <c r="E15753">
        <v>1</v>
      </c>
      <c r="F15753">
        <v>1</v>
      </c>
      <c r="G15753">
        <v>0.84482758620689702</v>
      </c>
      <c r="H15753">
        <v>0.99090909090909096</v>
      </c>
      <c r="I15753">
        <v>0.81547619047619002</v>
      </c>
      <c r="J15753" s="1" t="s">
        <v>23229</v>
      </c>
      <c r="K15753" t="s">
        <v>23238</v>
      </c>
      <c r="L15753" t="s">
        <v>54750</v>
      </c>
      <c r="M15753" t="s">
        <v>54751</v>
      </c>
    </row>
    <row r="15754" spans="1:13">
      <c r="A15754" s="1" t="s">
        <v>17771</v>
      </c>
      <c r="B15754">
        <v>2.6681465336195199E-5</v>
      </c>
      <c r="C15754" s="1">
        <v>8.7786952582789697E-5</v>
      </c>
      <c r="D15754">
        <v>0.5</v>
      </c>
      <c r="E15754">
        <v>0</v>
      </c>
      <c r="F15754">
        <v>0.32068965517241399</v>
      </c>
      <c r="G15754">
        <v>0.66666666666666696</v>
      </c>
      <c r="H15754">
        <v>0.337837837837838</v>
      </c>
      <c r="I15754">
        <v>0.28378378378378399</v>
      </c>
      <c r="J15754" s="1">
        <v>0.13636363636363599</v>
      </c>
      <c r="K15754" t="s">
        <v>23241</v>
      </c>
      <c r="L15754" t="s">
        <v>54752</v>
      </c>
      <c r="M15754" t="s">
        <v>54753</v>
      </c>
    </row>
    <row r="15755" spans="1:13">
      <c r="A15755" s="1" t="s">
        <v>17772</v>
      </c>
      <c r="B15755">
        <v>7.3021631807770299E-6</v>
      </c>
      <c r="C15755" s="1">
        <v>3.3058701068640099E-5</v>
      </c>
      <c r="D15755">
        <v>0</v>
      </c>
      <c r="E15755">
        <v>0</v>
      </c>
      <c r="F15755">
        <v>0.11971830985915501</v>
      </c>
      <c r="G15755">
        <v>0</v>
      </c>
      <c r="H15755">
        <v>0</v>
      </c>
      <c r="I15755">
        <v>0</v>
      </c>
      <c r="J15755" s="1" t="s">
        <v>23229</v>
      </c>
      <c r="K15755" t="s">
        <v>23239</v>
      </c>
      <c r="L15755" t="s">
        <v>54754</v>
      </c>
      <c r="M15755" t="s">
        <v>54755</v>
      </c>
    </row>
    <row r="15756" spans="1:13">
      <c r="A15756" s="1" t="s">
        <v>17773</v>
      </c>
      <c r="B15756">
        <v>5.1254935444976499E-5</v>
      </c>
      <c r="C15756" s="1">
        <v>7.3526787934466805E-5</v>
      </c>
      <c r="D15756">
        <v>2.9411764705882401E-2</v>
      </c>
      <c r="E15756">
        <v>0</v>
      </c>
      <c r="F15756">
        <v>0.110714285714286</v>
      </c>
      <c r="G15756">
        <v>0</v>
      </c>
      <c r="H15756">
        <v>0.15217391304347799</v>
      </c>
      <c r="I15756">
        <v>7.8947368421052599E-2</v>
      </c>
      <c r="J15756" s="1">
        <v>0</v>
      </c>
      <c r="K15756" t="s">
        <v>23237</v>
      </c>
      <c r="L15756" t="s">
        <v>54756</v>
      </c>
      <c r="M15756" t="s">
        <v>54757</v>
      </c>
    </row>
    <row r="15757" spans="1:13">
      <c r="A15757" s="1" t="s">
        <v>17774</v>
      </c>
      <c r="B15757">
        <v>3.7236286402704003E-5</v>
      </c>
      <c r="C15757" s="1">
        <v>9.6076529983290496E-5</v>
      </c>
      <c r="D15757">
        <v>0.79629629629629595</v>
      </c>
      <c r="E15757">
        <v>0.835443037974684</v>
      </c>
      <c r="F15757">
        <v>0.927152317880795</v>
      </c>
      <c r="G15757">
        <v>0.8</v>
      </c>
      <c r="H15757">
        <v>0.97802197802197799</v>
      </c>
      <c r="I15757">
        <v>0.89772727272727304</v>
      </c>
      <c r="J15757" s="1">
        <v>1</v>
      </c>
      <c r="K15757" t="s">
        <v>23241</v>
      </c>
      <c r="L15757" t="s">
        <v>54758</v>
      </c>
      <c r="M15757" t="s">
        <v>54759</v>
      </c>
    </row>
    <row r="15758" spans="1:13">
      <c r="A15758" s="1" t="s">
        <v>17775</v>
      </c>
      <c r="B15758">
        <v>3.2368340016332002E-7</v>
      </c>
      <c r="C15758" s="1">
        <v>6.4203740770073904E-7</v>
      </c>
      <c r="D15758">
        <v>1</v>
      </c>
      <c r="E15758">
        <v>1</v>
      </c>
      <c r="F15758">
        <v>1</v>
      </c>
      <c r="G15758">
        <v>1</v>
      </c>
      <c r="H15758">
        <v>1</v>
      </c>
      <c r="I15758">
        <v>0.99444444444444402</v>
      </c>
      <c r="J15758" s="1" t="s">
        <v>23229</v>
      </c>
      <c r="K15758" t="s">
        <v>23240</v>
      </c>
      <c r="L15758" t="s">
        <v>54760</v>
      </c>
      <c r="M15758" t="s">
        <v>54761</v>
      </c>
    </row>
    <row r="15759" spans="1:13">
      <c r="A15759" s="1" t="s">
        <v>17776</v>
      </c>
      <c r="B15759">
        <v>5.5199845088346E-6</v>
      </c>
      <c r="C15759" s="1">
        <v>1.7293582185145499E-5</v>
      </c>
      <c r="D15759">
        <v>0.98387096774193505</v>
      </c>
      <c r="E15759">
        <v>0.97916666666666696</v>
      </c>
      <c r="F15759">
        <v>0.97692307692307701</v>
      </c>
      <c r="G15759">
        <v>0.90350877192982504</v>
      </c>
      <c r="H15759">
        <v>0.972727272727273</v>
      </c>
      <c r="I15759">
        <v>0.88942307692307698</v>
      </c>
      <c r="J15759" s="1" t="s">
        <v>23229</v>
      </c>
      <c r="K15759" t="s">
        <v>23240</v>
      </c>
      <c r="L15759" t="s">
        <v>54762</v>
      </c>
      <c r="M15759" t="s">
        <v>54763</v>
      </c>
    </row>
    <row r="15760" spans="1:13">
      <c r="A15760" s="1" t="s">
        <v>17777</v>
      </c>
      <c r="B15760">
        <v>3.2037421662682201E-7</v>
      </c>
      <c r="C15760" s="1">
        <v>5.0034756903838399E-6</v>
      </c>
      <c r="D15760">
        <v>0.88461538461538503</v>
      </c>
      <c r="E15760">
        <v>0.97023809523809501</v>
      </c>
      <c r="F15760">
        <v>0.93678160919540199</v>
      </c>
      <c r="G15760">
        <v>0.95945945945945899</v>
      </c>
      <c r="H15760">
        <v>0.5625</v>
      </c>
      <c r="I15760">
        <v>0.94202898550724601</v>
      </c>
      <c r="J15760" s="1">
        <v>1</v>
      </c>
      <c r="K15760" t="s">
        <v>23239</v>
      </c>
      <c r="L15760" t="s">
        <v>54764</v>
      </c>
      <c r="M15760" t="s">
        <v>54765</v>
      </c>
    </row>
    <row r="15761" spans="1:13">
      <c r="A15761" s="1" t="s">
        <v>17778</v>
      </c>
      <c r="B15761">
        <v>3.7442125528839302E-5</v>
      </c>
      <c r="C15761" s="1">
        <v>2.80785732403668E-5</v>
      </c>
      <c r="D15761">
        <v>1</v>
      </c>
      <c r="E15761">
        <v>0.99375000000000002</v>
      </c>
      <c r="F15761">
        <v>1</v>
      </c>
      <c r="G15761">
        <v>0.69230769230769196</v>
      </c>
      <c r="H15761">
        <v>0.99047619047619095</v>
      </c>
      <c r="I15761">
        <v>0.62666666666666704</v>
      </c>
      <c r="J15761" s="1" t="s">
        <v>23229</v>
      </c>
      <c r="K15761" t="s">
        <v>23239</v>
      </c>
      <c r="L15761" t="s">
        <v>54766</v>
      </c>
      <c r="M15761" t="s">
        <v>54767</v>
      </c>
    </row>
    <row r="15762" spans="1:13">
      <c r="A15762" s="1" t="s">
        <v>17779</v>
      </c>
      <c r="B15762">
        <v>1.4935262553880801E-4</v>
      </c>
      <c r="C15762" s="1">
        <v>2.0660923998711399E-4</v>
      </c>
      <c r="D15762">
        <v>1</v>
      </c>
      <c r="E15762">
        <v>1</v>
      </c>
      <c r="F15762">
        <v>0.64871794871794897</v>
      </c>
      <c r="G15762">
        <v>0.95614035087719296</v>
      </c>
      <c r="H15762">
        <v>0.712389380530973</v>
      </c>
      <c r="I15762">
        <v>0.92276422764227595</v>
      </c>
      <c r="J15762" s="1" t="s">
        <v>23229</v>
      </c>
      <c r="K15762" t="s">
        <v>23241</v>
      </c>
      <c r="L15762" t="s">
        <v>54768</v>
      </c>
      <c r="M15762" t="s">
        <v>54769</v>
      </c>
    </row>
    <row r="15763" spans="1:13">
      <c r="A15763" s="1" t="s">
        <v>17780</v>
      </c>
      <c r="B15763">
        <v>4.2534883808045401E-5</v>
      </c>
      <c r="C15763" s="1">
        <v>2.34888229263134E-6</v>
      </c>
      <c r="D15763">
        <v>0.06</v>
      </c>
      <c r="E15763">
        <v>0.26865671641791</v>
      </c>
      <c r="F15763">
        <v>8.54700854700855E-2</v>
      </c>
      <c r="G15763">
        <v>0</v>
      </c>
      <c r="H15763">
        <v>2.9411764705882401E-2</v>
      </c>
      <c r="I15763">
        <v>3.7037037037037E-2</v>
      </c>
      <c r="J15763" s="1" t="s">
        <v>23229</v>
      </c>
      <c r="K15763" t="s">
        <v>23241</v>
      </c>
      <c r="L15763" t="s">
        <v>54770</v>
      </c>
      <c r="M15763" t="s">
        <v>54771</v>
      </c>
    </row>
    <row r="15764" spans="1:13">
      <c r="A15764" s="1" t="s">
        <v>17781</v>
      </c>
      <c r="B15764">
        <v>2.68361613871555E-5</v>
      </c>
      <c r="C15764" s="1">
        <v>2.1190087511655399E-7</v>
      </c>
      <c r="D15764">
        <v>0.02</v>
      </c>
      <c r="E15764">
        <v>0.177215189873418</v>
      </c>
      <c r="F15764">
        <v>0</v>
      </c>
      <c r="G15764">
        <v>0.16666666666666699</v>
      </c>
      <c r="H15764">
        <v>0</v>
      </c>
      <c r="I15764">
        <v>0</v>
      </c>
      <c r="J15764" s="1" t="s">
        <v>23229</v>
      </c>
      <c r="K15764" t="s">
        <v>23241</v>
      </c>
      <c r="L15764" t="s">
        <v>54772</v>
      </c>
      <c r="M15764" t="s">
        <v>54773</v>
      </c>
    </row>
    <row r="15765" spans="1:13">
      <c r="A15765" s="1" t="s">
        <v>17782</v>
      </c>
      <c r="B15765">
        <v>6.8386116885998605E-8</v>
      </c>
      <c r="C15765" s="1">
        <v>5.1923879155100095E-4</v>
      </c>
      <c r="D15765">
        <v>0.133333333333333</v>
      </c>
      <c r="E15765">
        <v>0</v>
      </c>
      <c r="F15765">
        <v>0.12</v>
      </c>
      <c r="G15765">
        <v>1.5151515151515201E-2</v>
      </c>
      <c r="H15765">
        <v>0.21910112359550599</v>
      </c>
      <c r="I15765">
        <v>0.30219780219780201</v>
      </c>
      <c r="J15765" s="1" t="s">
        <v>23229</v>
      </c>
      <c r="K15765" t="s">
        <v>23242</v>
      </c>
      <c r="L15765" t="s">
        <v>54774</v>
      </c>
      <c r="M15765" t="s">
        <v>54775</v>
      </c>
    </row>
    <row r="15766" spans="1:13">
      <c r="A15766" s="1" t="s">
        <v>17783</v>
      </c>
      <c r="B15766">
        <v>3.9993985485123298E-7</v>
      </c>
      <c r="C15766" s="1">
        <v>1.26397373726473E-5</v>
      </c>
      <c r="D15766">
        <v>0.33333333333333298</v>
      </c>
      <c r="E15766">
        <v>0.46842105263157902</v>
      </c>
      <c r="F15766">
        <v>0.329015544041451</v>
      </c>
      <c r="G15766">
        <v>0.85714285714285698</v>
      </c>
      <c r="H15766">
        <v>0.26530612244898</v>
      </c>
      <c r="I15766">
        <v>0.45505617977528101</v>
      </c>
      <c r="J15766" s="1" t="s">
        <v>23229</v>
      </c>
      <c r="K15766" t="s">
        <v>23240</v>
      </c>
      <c r="L15766" t="s">
        <v>54776</v>
      </c>
      <c r="M15766" t="s">
        <v>54777</v>
      </c>
    </row>
    <row r="15767" spans="1:13">
      <c r="A15767" s="1" t="s">
        <v>17784</v>
      </c>
      <c r="B15767">
        <v>1.2174059618340099E-6</v>
      </c>
      <c r="C15767" s="1">
        <v>2.1040435165166401E-6</v>
      </c>
      <c r="D15767">
        <v>0.98275862068965503</v>
      </c>
      <c r="E15767">
        <v>1</v>
      </c>
      <c r="F15767">
        <v>0.98484848484848497</v>
      </c>
      <c r="G15767">
        <v>1</v>
      </c>
      <c r="H15767">
        <v>0.984375</v>
      </c>
      <c r="I15767">
        <v>0.97560975609756095</v>
      </c>
      <c r="J15767" s="1">
        <v>1</v>
      </c>
      <c r="K15767" t="s">
        <v>23241</v>
      </c>
      <c r="L15767" t="s">
        <v>54778</v>
      </c>
      <c r="M15767" t="s">
        <v>54779</v>
      </c>
    </row>
    <row r="15768" spans="1:13">
      <c r="A15768" s="1" t="s">
        <v>17785</v>
      </c>
      <c r="B15768">
        <v>6.8887369430926706E-5</v>
      </c>
      <c r="C15768" s="1">
        <v>2.46950106109561E-5</v>
      </c>
      <c r="D15768">
        <v>0.12068965517241401</v>
      </c>
      <c r="E15768">
        <v>0.40963855421686701</v>
      </c>
      <c r="F15768">
        <v>0</v>
      </c>
      <c r="G15768">
        <v>0</v>
      </c>
      <c r="H15768">
        <v>5.2631578947368403E-3</v>
      </c>
      <c r="I15768">
        <v>0</v>
      </c>
      <c r="J15768" s="1">
        <v>0</v>
      </c>
      <c r="K15768" t="s">
        <v>23239</v>
      </c>
      <c r="L15768" t="s">
        <v>54780</v>
      </c>
      <c r="M15768" t="s">
        <v>54781</v>
      </c>
    </row>
    <row r="15769" spans="1:13">
      <c r="A15769" s="1" t="s">
        <v>17786</v>
      </c>
      <c r="B15769">
        <v>7.7981894383961295E-6</v>
      </c>
      <c r="C15769" s="1">
        <v>1.34069395549682E-5</v>
      </c>
      <c r="D15769">
        <v>0</v>
      </c>
      <c r="E15769">
        <v>0</v>
      </c>
      <c r="F15769">
        <v>6.4766839378238295E-2</v>
      </c>
      <c r="G15769">
        <v>8.7719298245613996E-3</v>
      </c>
      <c r="H15769">
        <v>0</v>
      </c>
      <c r="I15769">
        <v>8.1967213114754103E-3</v>
      </c>
      <c r="J15769" s="1">
        <v>0</v>
      </c>
      <c r="K15769" t="s">
        <v>23241</v>
      </c>
      <c r="L15769" t="s">
        <v>54782</v>
      </c>
      <c r="M15769" t="s">
        <v>54783</v>
      </c>
    </row>
    <row r="15770" spans="1:13">
      <c r="A15770" s="1" t="s">
        <v>17787</v>
      </c>
      <c r="B15770">
        <v>1.39626869691533E-5</v>
      </c>
      <c r="C15770" s="1">
        <v>1.18174709089107E-6</v>
      </c>
      <c r="D15770">
        <v>0</v>
      </c>
      <c r="E15770">
        <v>0</v>
      </c>
      <c r="F15770">
        <v>0.23983739837398399</v>
      </c>
      <c r="G15770">
        <v>9.4339622641509396E-3</v>
      </c>
      <c r="H15770">
        <v>0.183168316831683</v>
      </c>
      <c r="I15770">
        <v>4.6391752577319603E-2</v>
      </c>
      <c r="J15770" s="1">
        <v>0</v>
      </c>
      <c r="K15770" t="s">
        <v>23241</v>
      </c>
      <c r="L15770" t="s">
        <v>54784</v>
      </c>
      <c r="M15770" t="s">
        <v>54785</v>
      </c>
    </row>
    <row r="15771" spans="1:13">
      <c r="A15771" s="1" t="s">
        <v>17788</v>
      </c>
      <c r="B15771">
        <v>3.5308097209248699E-8</v>
      </c>
      <c r="C15771" s="1">
        <v>2.7835421633468098E-7</v>
      </c>
      <c r="D15771">
        <v>0</v>
      </c>
      <c r="E15771">
        <v>0</v>
      </c>
      <c r="F15771">
        <v>0</v>
      </c>
      <c r="G15771">
        <v>0</v>
      </c>
      <c r="H15771">
        <v>5.4347826086956503E-3</v>
      </c>
      <c r="I15771">
        <v>0</v>
      </c>
      <c r="J15771" s="1">
        <v>0.5</v>
      </c>
      <c r="K15771" t="s">
        <v>23241</v>
      </c>
      <c r="L15771" t="s">
        <v>54786</v>
      </c>
      <c r="M15771" t="s">
        <v>54787</v>
      </c>
    </row>
    <row r="15772" spans="1:13">
      <c r="A15772" s="1" t="s">
        <v>17789</v>
      </c>
      <c r="B15772">
        <v>1.1541634085712699E-7</v>
      </c>
      <c r="C15772" s="1">
        <v>5.5607112794289696E-6</v>
      </c>
      <c r="D15772">
        <v>0</v>
      </c>
      <c r="E15772">
        <v>0</v>
      </c>
      <c r="F15772">
        <v>0</v>
      </c>
      <c r="G15772">
        <v>0</v>
      </c>
      <c r="H15772">
        <v>1.3761467889908299E-2</v>
      </c>
      <c r="I15772">
        <v>2.4E-2</v>
      </c>
      <c r="J15772" s="1">
        <v>0</v>
      </c>
      <c r="K15772" t="s">
        <v>23241</v>
      </c>
      <c r="L15772" t="s">
        <v>54788</v>
      </c>
      <c r="M15772" t="s">
        <v>54789</v>
      </c>
    </row>
    <row r="15773" spans="1:13">
      <c r="A15773" s="1" t="s">
        <v>17790</v>
      </c>
      <c r="B15773">
        <v>1.1806902074483701E-5</v>
      </c>
      <c r="C15773" s="1">
        <v>8.4432576435675408E-6</v>
      </c>
      <c r="D15773">
        <v>0.859375</v>
      </c>
      <c r="E15773">
        <v>0.989247311827957</v>
      </c>
      <c r="F15773">
        <v>0.98167539267015702</v>
      </c>
      <c r="G15773">
        <v>1</v>
      </c>
      <c r="H15773">
        <v>0.97345132743362806</v>
      </c>
      <c r="I15773">
        <v>0.94354838709677402</v>
      </c>
      <c r="J15773" s="1">
        <v>0.90909090909090895</v>
      </c>
      <c r="K15773" t="s">
        <v>23237</v>
      </c>
      <c r="L15773" t="s">
        <v>54790</v>
      </c>
      <c r="M15773" t="s">
        <v>54791</v>
      </c>
    </row>
    <row r="15774" spans="1:13">
      <c r="A15774" s="1" t="s">
        <v>17791</v>
      </c>
      <c r="B15774">
        <v>5.8094327243571097E-7</v>
      </c>
      <c r="C15774" s="1">
        <v>7.5538541540249304E-7</v>
      </c>
      <c r="D15774">
        <v>1</v>
      </c>
      <c r="E15774">
        <v>0.99479166666666696</v>
      </c>
      <c r="F15774">
        <v>0.994871794871795</v>
      </c>
      <c r="G15774">
        <v>0.98275862068965503</v>
      </c>
      <c r="H15774">
        <v>1</v>
      </c>
      <c r="I15774">
        <v>0.98770491803278704</v>
      </c>
      <c r="J15774" s="1">
        <v>1</v>
      </c>
      <c r="K15774" t="s">
        <v>23238</v>
      </c>
      <c r="L15774" t="s">
        <v>54792</v>
      </c>
      <c r="M15774" t="s">
        <v>54793</v>
      </c>
    </row>
    <row r="15775" spans="1:13">
      <c r="A15775" s="1" t="s">
        <v>17792</v>
      </c>
      <c r="B15775">
        <v>1.6133390654043999E-9</v>
      </c>
      <c r="C15775" s="1">
        <v>1.0010293755324199E-7</v>
      </c>
      <c r="D15775">
        <v>1</v>
      </c>
      <c r="E15775">
        <v>1</v>
      </c>
      <c r="F15775">
        <v>0.99717514124293805</v>
      </c>
      <c r="G15775">
        <v>1</v>
      </c>
      <c r="H15775">
        <v>1</v>
      </c>
      <c r="I15775">
        <v>1</v>
      </c>
      <c r="J15775" s="1">
        <v>1</v>
      </c>
      <c r="K15775" t="s">
        <v>23238</v>
      </c>
      <c r="L15775" t="s">
        <v>54794</v>
      </c>
      <c r="M15775" t="s">
        <v>54795</v>
      </c>
    </row>
    <row r="15776" spans="1:13">
      <c r="A15776" s="1" t="s">
        <v>17793</v>
      </c>
      <c r="B15776">
        <v>1.35743997929276E-5</v>
      </c>
      <c r="C15776" s="1">
        <v>1.14373897785639E-4</v>
      </c>
      <c r="D15776">
        <v>1</v>
      </c>
      <c r="E15776">
        <v>0.99479166666666696</v>
      </c>
      <c r="F15776">
        <v>0.987179487179487</v>
      </c>
      <c r="G15776">
        <v>0.99137931034482796</v>
      </c>
      <c r="H15776">
        <v>0.96052631578947401</v>
      </c>
      <c r="I15776">
        <v>0.79032258064516103</v>
      </c>
      <c r="J15776" s="1">
        <v>9.0909090909090898E-2</v>
      </c>
      <c r="K15776" t="s">
        <v>23241</v>
      </c>
      <c r="L15776" t="s">
        <v>54796</v>
      </c>
      <c r="M15776" t="s">
        <v>54797</v>
      </c>
    </row>
    <row r="15777" spans="1:13">
      <c r="A15777" s="1" t="s">
        <v>17794</v>
      </c>
      <c r="B15777">
        <v>6.2654197674134995E-5</v>
      </c>
      <c r="C15777" s="1">
        <v>6.3040592903656301E-6</v>
      </c>
      <c r="D15777">
        <v>0.98387096774193505</v>
      </c>
      <c r="E15777">
        <v>0.90425531914893598</v>
      </c>
      <c r="F15777">
        <v>1</v>
      </c>
      <c r="G15777">
        <v>0.99137931034482796</v>
      </c>
      <c r="H15777">
        <v>0.99557522123893805</v>
      </c>
      <c r="I15777">
        <v>0.99596774193548399</v>
      </c>
      <c r="J15777" s="1">
        <v>1</v>
      </c>
      <c r="K15777" t="s">
        <v>23238</v>
      </c>
      <c r="L15777" t="s">
        <v>54798</v>
      </c>
      <c r="M15777" t="s">
        <v>54799</v>
      </c>
    </row>
    <row r="15778" spans="1:13">
      <c r="A15778" s="1" t="s">
        <v>17795</v>
      </c>
      <c r="B15778">
        <v>2.0913834627209299E-7</v>
      </c>
      <c r="C15778" s="1">
        <v>4.38076010434888E-10</v>
      </c>
      <c r="D15778">
        <v>0.93548387096774199</v>
      </c>
      <c r="E15778">
        <v>0.99411764705882399</v>
      </c>
      <c r="F15778">
        <v>1</v>
      </c>
      <c r="G15778">
        <v>1</v>
      </c>
      <c r="H15778">
        <v>1</v>
      </c>
      <c r="I15778">
        <v>0.99038461538461497</v>
      </c>
      <c r="J15778" s="1" t="s">
        <v>23229</v>
      </c>
      <c r="K15778" t="s">
        <v>23238</v>
      </c>
      <c r="L15778" t="s">
        <v>54800</v>
      </c>
      <c r="M15778" t="s">
        <v>54801</v>
      </c>
    </row>
    <row r="15779" spans="1:13">
      <c r="A15779" s="1" t="s">
        <v>17796</v>
      </c>
      <c r="B15779">
        <v>1.1638419422271999E-6</v>
      </c>
      <c r="C15779" s="1">
        <v>4.9248292166695498E-6</v>
      </c>
      <c r="D15779">
        <v>0</v>
      </c>
      <c r="E15779">
        <v>5.2083333333333296E-3</v>
      </c>
      <c r="F15779">
        <v>0</v>
      </c>
      <c r="G15779">
        <v>0</v>
      </c>
      <c r="H15779">
        <v>4.3859649122806998E-3</v>
      </c>
      <c r="I15779">
        <v>1.6260162601626001E-2</v>
      </c>
      <c r="J15779" s="1" t="s">
        <v>23229</v>
      </c>
      <c r="K15779" t="s">
        <v>23242</v>
      </c>
      <c r="L15779" t="s">
        <v>54802</v>
      </c>
      <c r="M15779" t="s">
        <v>54803</v>
      </c>
    </row>
    <row r="15780" spans="1:13">
      <c r="A15780" s="1" t="s">
        <v>17797</v>
      </c>
      <c r="B15780">
        <v>2.32183834797667E-8</v>
      </c>
      <c r="C15780" s="1">
        <v>3.6276671881229599E-8</v>
      </c>
      <c r="D15780">
        <v>0.95454545454545503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 s="1" t="s">
        <v>23229</v>
      </c>
      <c r="K15780" t="s">
        <v>23237</v>
      </c>
      <c r="L15780" t="s">
        <v>54804</v>
      </c>
      <c r="M15780" t="s">
        <v>54805</v>
      </c>
    </row>
    <row r="15781" spans="1:13">
      <c r="A15781" s="1" t="s">
        <v>17798</v>
      </c>
      <c r="B15781">
        <v>2.85287397495082E-5</v>
      </c>
      <c r="C15781" s="1">
        <v>1.43786395255456E-6</v>
      </c>
      <c r="D15781">
        <v>0.69642857142857095</v>
      </c>
      <c r="E15781">
        <v>0.69540229885057503</v>
      </c>
      <c r="F15781">
        <v>0.81192660550458695</v>
      </c>
      <c r="G15781">
        <v>0.92500000000000004</v>
      </c>
      <c r="H15781">
        <v>0.90659340659340704</v>
      </c>
      <c r="I15781">
        <v>0.95</v>
      </c>
      <c r="J15781" s="1">
        <v>1</v>
      </c>
      <c r="K15781" t="s">
        <v>23240</v>
      </c>
      <c r="L15781" t="s">
        <v>54806</v>
      </c>
      <c r="M15781" t="s">
        <v>54807</v>
      </c>
    </row>
    <row r="15782" spans="1:13">
      <c r="A15782" s="1" t="s">
        <v>17799</v>
      </c>
      <c r="B15782">
        <v>2.18424653417691E-9</v>
      </c>
      <c r="C15782" s="1">
        <v>3.8479412701913501E-8</v>
      </c>
      <c r="D15782">
        <v>1</v>
      </c>
      <c r="E15782">
        <v>1</v>
      </c>
      <c r="F15782">
        <v>1</v>
      </c>
      <c r="G15782">
        <v>0.59</v>
      </c>
      <c r="H15782">
        <v>0.97029702970297005</v>
      </c>
      <c r="I15782">
        <v>0.92528735632183901</v>
      </c>
      <c r="J15782" s="1">
        <v>1</v>
      </c>
      <c r="K15782" t="s">
        <v>23237</v>
      </c>
      <c r="L15782" t="s">
        <v>54808</v>
      </c>
      <c r="M15782" t="s">
        <v>54809</v>
      </c>
    </row>
    <row r="15783" spans="1:13">
      <c r="A15783" s="1" t="s">
        <v>17800</v>
      </c>
      <c r="B15783">
        <v>1.0152501530091401E-7</v>
      </c>
      <c r="C15783" s="1">
        <v>1.4195665319340699E-7</v>
      </c>
      <c r="D15783">
        <v>1</v>
      </c>
      <c r="E15783">
        <v>1</v>
      </c>
      <c r="F15783">
        <v>1</v>
      </c>
      <c r="G15783">
        <v>1</v>
      </c>
      <c r="H15783">
        <v>1</v>
      </c>
      <c r="I15783">
        <v>0.98026315789473695</v>
      </c>
      <c r="J15783" s="1" t="s">
        <v>23229</v>
      </c>
      <c r="K15783" t="s">
        <v>23239</v>
      </c>
      <c r="L15783" t="s">
        <v>54810</v>
      </c>
      <c r="M15783" t="s">
        <v>54811</v>
      </c>
    </row>
    <row r="15784" spans="1:13">
      <c r="A15784" s="1" t="s">
        <v>17801</v>
      </c>
      <c r="B15784">
        <v>1.36367927034557E-5</v>
      </c>
      <c r="C15784" s="1">
        <v>1.9931194056610099E-5</v>
      </c>
      <c r="D15784">
        <v>1.5625E-2</v>
      </c>
      <c r="E15784">
        <v>5.2631578947368403E-3</v>
      </c>
      <c r="F15784">
        <v>3.7234042553191501E-2</v>
      </c>
      <c r="G15784">
        <v>0</v>
      </c>
      <c r="H15784">
        <v>0</v>
      </c>
      <c r="I15784">
        <v>5.5555555555555601E-3</v>
      </c>
      <c r="J15784" s="1">
        <v>0</v>
      </c>
      <c r="K15784" t="s">
        <v>23238</v>
      </c>
      <c r="L15784" t="s">
        <v>54812</v>
      </c>
      <c r="M15784" t="s">
        <v>54813</v>
      </c>
    </row>
    <row r="15785" spans="1:13">
      <c r="A15785" s="1" t="s">
        <v>17802</v>
      </c>
      <c r="B15785">
        <v>6.6063293985601794E-5</v>
      </c>
      <c r="C15785" s="1">
        <v>1.6369609857663398E-5</v>
      </c>
      <c r="D15785">
        <v>0.78333333333333299</v>
      </c>
      <c r="E15785">
        <v>0.76344086021505397</v>
      </c>
      <c r="F15785">
        <v>0.90647482014388503</v>
      </c>
      <c r="G15785">
        <v>0.94827586206896597</v>
      </c>
      <c r="H15785">
        <v>0.97368421052631604</v>
      </c>
      <c r="I15785">
        <v>0.93200000000000005</v>
      </c>
      <c r="J15785" s="1">
        <v>1</v>
      </c>
      <c r="K15785" t="s">
        <v>23238</v>
      </c>
      <c r="L15785" t="s">
        <v>54814</v>
      </c>
      <c r="M15785" t="s">
        <v>54815</v>
      </c>
    </row>
    <row r="15786" spans="1:13">
      <c r="A15786" s="1" t="s">
        <v>17803</v>
      </c>
      <c r="B15786">
        <v>4.2043183477431497E-6</v>
      </c>
      <c r="C15786" s="1">
        <v>2.2243514919160299E-10</v>
      </c>
      <c r="D15786">
        <v>6.25E-2</v>
      </c>
      <c r="E15786">
        <v>0</v>
      </c>
      <c r="F15786">
        <v>5.1282051282051299E-3</v>
      </c>
      <c r="G15786">
        <v>0</v>
      </c>
      <c r="H15786">
        <v>0</v>
      </c>
      <c r="I15786">
        <v>4.0000000000000001E-3</v>
      </c>
      <c r="J15786" s="1">
        <v>0.5</v>
      </c>
      <c r="K15786" t="s">
        <v>23242</v>
      </c>
      <c r="L15786" t="s">
        <v>54816</v>
      </c>
      <c r="M15786" t="s">
        <v>54817</v>
      </c>
    </row>
    <row r="15787" spans="1:13">
      <c r="A15787" s="1" t="s">
        <v>17804</v>
      </c>
      <c r="B15787">
        <v>2.23011518492611E-4</v>
      </c>
      <c r="C15787" s="1">
        <v>1.43090506350619E-4</v>
      </c>
      <c r="D15787">
        <v>5.2631578947368397E-2</v>
      </c>
      <c r="E15787">
        <v>0</v>
      </c>
      <c r="F15787">
        <v>0.4</v>
      </c>
      <c r="G15787">
        <v>3.8461538461538498E-2</v>
      </c>
      <c r="H15787">
        <v>0.3</v>
      </c>
      <c r="I15787">
        <v>0.112903225806452</v>
      </c>
      <c r="J15787" s="1">
        <v>0</v>
      </c>
      <c r="K15787" t="s">
        <v>23241</v>
      </c>
      <c r="L15787" t="s">
        <v>54818</v>
      </c>
      <c r="M15787" t="s">
        <v>54819</v>
      </c>
    </row>
    <row r="15788" spans="1:13">
      <c r="A15788" s="1" t="s">
        <v>17805</v>
      </c>
      <c r="B15788">
        <v>3.0235660520642199E-8</v>
      </c>
      <c r="C15788" s="1">
        <v>7.2005911567445697E-6</v>
      </c>
      <c r="D15788">
        <v>1</v>
      </c>
      <c r="E15788">
        <v>1</v>
      </c>
      <c r="F15788">
        <v>1</v>
      </c>
      <c r="G15788">
        <v>0.98148148148148195</v>
      </c>
      <c r="H15788">
        <v>0.99</v>
      </c>
      <c r="I15788">
        <v>0.98369565217391297</v>
      </c>
      <c r="J15788" s="1">
        <v>0.2</v>
      </c>
      <c r="K15788" t="s">
        <v>23240</v>
      </c>
      <c r="L15788" t="s">
        <v>54820</v>
      </c>
      <c r="M15788" t="s">
        <v>54821</v>
      </c>
    </row>
    <row r="15789" spans="1:13">
      <c r="A15789" s="1" t="s">
        <v>17806</v>
      </c>
      <c r="B15789">
        <v>4.1508492193904703E-9</v>
      </c>
      <c r="C15789" s="1">
        <v>6.5297292557188298E-8</v>
      </c>
      <c r="D15789">
        <v>0</v>
      </c>
      <c r="E15789">
        <v>0</v>
      </c>
      <c r="F15789">
        <v>0</v>
      </c>
      <c r="G15789">
        <v>0</v>
      </c>
      <c r="H15789">
        <v>5.1020408163265302E-3</v>
      </c>
      <c r="I15789">
        <v>0</v>
      </c>
      <c r="J15789" s="1">
        <v>0.63636363636363602</v>
      </c>
      <c r="K15789" t="s">
        <v>23237</v>
      </c>
      <c r="L15789" t="s">
        <v>54822</v>
      </c>
      <c r="M15789" t="s">
        <v>54823</v>
      </c>
    </row>
    <row r="15790" spans="1:13">
      <c r="A15790" s="1" t="s">
        <v>17807</v>
      </c>
      <c r="B15790">
        <v>1.42778375794419E-4</v>
      </c>
      <c r="C15790" s="1">
        <v>5.4134078214042597E-8</v>
      </c>
      <c r="D15790">
        <v>0.96875</v>
      </c>
      <c r="E15790">
        <v>0.99479166666666696</v>
      </c>
      <c r="F15790">
        <v>0.66153846153846196</v>
      </c>
      <c r="G15790">
        <v>0.47413793103448298</v>
      </c>
      <c r="H15790">
        <v>0.73684210526315796</v>
      </c>
      <c r="I15790">
        <v>0.87096774193548399</v>
      </c>
      <c r="J15790" s="1">
        <v>1</v>
      </c>
      <c r="K15790" t="s">
        <v>23241</v>
      </c>
      <c r="L15790" t="s">
        <v>54824</v>
      </c>
      <c r="M15790" t="s">
        <v>54825</v>
      </c>
    </row>
    <row r="15791" spans="1:13">
      <c r="A15791" s="1" t="s">
        <v>17808</v>
      </c>
      <c r="B15791">
        <v>4.1952187756251702E-8</v>
      </c>
      <c r="C15791" s="1">
        <v>4.0426457130474998E-11</v>
      </c>
      <c r="D15791">
        <v>0.95833333333333304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 s="1">
        <v>1</v>
      </c>
      <c r="K15791" t="s">
        <v>23238</v>
      </c>
      <c r="L15791" t="s">
        <v>54826</v>
      </c>
      <c r="M15791" t="s">
        <v>54827</v>
      </c>
    </row>
    <row r="15792" spans="1:13">
      <c r="A15792" s="1" t="s">
        <v>17809</v>
      </c>
      <c r="B15792">
        <v>2.2086840376553101E-6</v>
      </c>
      <c r="C15792" s="1">
        <v>1.9204436849569202E-6</v>
      </c>
      <c r="D15792">
        <v>0</v>
      </c>
      <c r="E15792">
        <v>0</v>
      </c>
      <c r="F15792">
        <v>0</v>
      </c>
      <c r="G15792">
        <v>0.234375</v>
      </c>
      <c r="H15792">
        <v>4.5454545454545496E-3</v>
      </c>
      <c r="I15792">
        <v>1.5384615384615399E-2</v>
      </c>
      <c r="J15792" s="1" t="s">
        <v>23229</v>
      </c>
      <c r="K15792" t="s">
        <v>23239</v>
      </c>
      <c r="L15792" t="s">
        <v>54828</v>
      </c>
      <c r="M15792" t="s">
        <v>54829</v>
      </c>
    </row>
    <row r="15793" spans="1:13">
      <c r="A15793" s="1" t="s">
        <v>17810</v>
      </c>
      <c r="B15793">
        <v>8.9839324224147903E-7</v>
      </c>
      <c r="C15793" s="1">
        <v>6.8051175463580597E-7</v>
      </c>
      <c r="D15793">
        <v>1</v>
      </c>
      <c r="E15793">
        <v>1</v>
      </c>
      <c r="F15793">
        <v>0.99673202614379097</v>
      </c>
      <c r="G15793">
        <v>1</v>
      </c>
      <c r="H15793">
        <v>0.97692307692307701</v>
      </c>
      <c r="I15793">
        <v>1</v>
      </c>
      <c r="J15793" s="1">
        <v>0.35</v>
      </c>
      <c r="K15793" t="s">
        <v>23240</v>
      </c>
      <c r="L15793" t="s">
        <v>54830</v>
      </c>
      <c r="M15793" t="s">
        <v>54831</v>
      </c>
    </row>
    <row r="15794" spans="1:13">
      <c r="A15794" s="1" t="s">
        <v>17811</v>
      </c>
      <c r="B15794">
        <v>7.2672134369627602E-8</v>
      </c>
      <c r="C15794" s="1">
        <v>1.9405023911747099E-7</v>
      </c>
      <c r="D15794">
        <v>0</v>
      </c>
      <c r="E15794">
        <v>0</v>
      </c>
      <c r="F15794">
        <v>0</v>
      </c>
      <c r="G15794">
        <v>0</v>
      </c>
      <c r="H15794">
        <v>2.1428571428571401E-2</v>
      </c>
      <c r="I15794">
        <v>8.3333333333333297E-3</v>
      </c>
      <c r="J15794" s="1">
        <v>0.68181818181818199</v>
      </c>
      <c r="K15794" t="s">
        <v>23241</v>
      </c>
      <c r="L15794" t="s">
        <v>54832</v>
      </c>
      <c r="M15794" t="s">
        <v>54833</v>
      </c>
    </row>
    <row r="15795" spans="1:13">
      <c r="A15795" s="1" t="s">
        <v>17812</v>
      </c>
      <c r="B15795">
        <v>5.4911577121389703E-5</v>
      </c>
      <c r="C15795" s="1">
        <v>1.8932183981959401E-6</v>
      </c>
      <c r="D15795">
        <v>0.72916666666666696</v>
      </c>
      <c r="E15795">
        <v>0.71428571428571397</v>
      </c>
      <c r="F15795">
        <v>0.59821428571428603</v>
      </c>
      <c r="G15795">
        <v>0.69090909090909103</v>
      </c>
      <c r="H15795">
        <v>0.78333333333333299</v>
      </c>
      <c r="I15795">
        <v>0.59482758620689702</v>
      </c>
      <c r="J15795" s="1">
        <v>0</v>
      </c>
      <c r="K15795" t="s">
        <v>23242</v>
      </c>
      <c r="L15795" t="s">
        <v>54834</v>
      </c>
      <c r="M15795" t="s">
        <v>54835</v>
      </c>
    </row>
    <row r="15796" spans="1:13">
      <c r="A15796" s="1" t="s">
        <v>17813</v>
      </c>
      <c r="B15796">
        <v>1.20388407898101E-4</v>
      </c>
      <c r="C15796" s="1">
        <v>7.4221833303689895E-7</v>
      </c>
      <c r="D15796">
        <v>0.63043478260869601</v>
      </c>
      <c r="E15796">
        <v>0.63333333333333297</v>
      </c>
      <c r="F15796">
        <v>0.5</v>
      </c>
      <c r="G15796">
        <v>0.40909090909090901</v>
      </c>
      <c r="H15796">
        <v>0.492307692307692</v>
      </c>
      <c r="I15796">
        <v>0.70833333333333304</v>
      </c>
      <c r="J15796" s="1">
        <v>1</v>
      </c>
      <c r="K15796" t="s">
        <v>23238</v>
      </c>
      <c r="L15796" t="s">
        <v>54836</v>
      </c>
      <c r="M15796" t="s">
        <v>54837</v>
      </c>
    </row>
    <row r="15797" spans="1:13">
      <c r="A15797" s="1" t="s">
        <v>17814</v>
      </c>
      <c r="B15797">
        <v>1.64492570453863E-5</v>
      </c>
      <c r="C15797" s="1">
        <v>1.14652262153423E-6</v>
      </c>
      <c r="D15797">
        <v>8.0645161290322606E-2</v>
      </c>
      <c r="E15797">
        <v>6.17283950617284E-3</v>
      </c>
      <c r="F15797">
        <v>0</v>
      </c>
      <c r="G15797">
        <v>2.9411764705882401E-2</v>
      </c>
      <c r="H15797">
        <v>5.8139534883720903E-3</v>
      </c>
      <c r="I15797">
        <v>3.2608695652173898E-2</v>
      </c>
      <c r="J15797" s="1" t="s">
        <v>23229</v>
      </c>
      <c r="K15797" t="s">
        <v>23237</v>
      </c>
      <c r="L15797" t="s">
        <v>54838</v>
      </c>
      <c r="M15797" t="s">
        <v>54839</v>
      </c>
    </row>
    <row r="15798" spans="1:13">
      <c r="A15798" s="1" t="s">
        <v>17815</v>
      </c>
      <c r="B15798">
        <v>7.1137781065108102E-9</v>
      </c>
      <c r="C15798" s="1">
        <v>1.74282668678839E-6</v>
      </c>
      <c r="D15798">
        <v>1</v>
      </c>
      <c r="E15798">
        <v>0.99479166666666696</v>
      </c>
      <c r="F15798">
        <v>0.99222797927461104</v>
      </c>
      <c r="G15798">
        <v>1</v>
      </c>
      <c r="H15798">
        <v>0.99122807017543901</v>
      </c>
      <c r="I15798">
        <v>0.99186991869918695</v>
      </c>
      <c r="J15798" s="1">
        <v>9.0909090909090898E-2</v>
      </c>
      <c r="K15798" t="s">
        <v>23241</v>
      </c>
      <c r="L15798" t="s">
        <v>54840</v>
      </c>
      <c r="M15798" t="s">
        <v>54841</v>
      </c>
    </row>
    <row r="15799" spans="1:13">
      <c r="A15799" s="1" t="s">
        <v>17816</v>
      </c>
      <c r="B15799">
        <v>6.8163682534673096E-8</v>
      </c>
      <c r="C15799" s="1">
        <v>1.8711331231074601E-7</v>
      </c>
      <c r="D15799">
        <v>1</v>
      </c>
      <c r="E15799">
        <v>1</v>
      </c>
      <c r="F15799">
        <v>0.98952879581151798</v>
      </c>
      <c r="G15799">
        <v>1</v>
      </c>
      <c r="H15799">
        <v>0.96464646464646497</v>
      </c>
      <c r="I15799">
        <v>0.95945945945945899</v>
      </c>
      <c r="J15799" s="1">
        <v>1</v>
      </c>
      <c r="K15799" t="s">
        <v>23238</v>
      </c>
      <c r="L15799" t="s">
        <v>54842</v>
      </c>
      <c r="M15799" t="s">
        <v>54843</v>
      </c>
    </row>
    <row r="15800" spans="1:13">
      <c r="A15800" s="1" t="s">
        <v>17817</v>
      </c>
      <c r="B15800">
        <v>6.41777435752794E-7</v>
      </c>
      <c r="C15800" s="1">
        <v>2.6713570013106698E-6</v>
      </c>
      <c r="D15800">
        <v>1</v>
      </c>
      <c r="E15800">
        <v>1</v>
      </c>
      <c r="F15800">
        <v>1</v>
      </c>
      <c r="G15800">
        <v>0.86170212765957399</v>
      </c>
      <c r="H15800">
        <v>0.98076923076923084</v>
      </c>
      <c r="I15800">
        <v>0.99285714285714288</v>
      </c>
      <c r="J15800" s="1">
        <v>1</v>
      </c>
      <c r="K15800" t="s">
        <v>23244</v>
      </c>
      <c r="L15800" t="s">
        <v>54844</v>
      </c>
      <c r="M15800" t="s">
        <v>54845</v>
      </c>
    </row>
    <row r="15801" spans="1:13">
      <c r="A15801" s="1" t="s">
        <v>17818</v>
      </c>
      <c r="B15801">
        <v>7.0003200830676498E-6</v>
      </c>
      <c r="C15801" s="1">
        <v>2.3899175554342401E-5</v>
      </c>
      <c r="D15801">
        <v>0</v>
      </c>
      <c r="E15801">
        <v>0</v>
      </c>
      <c r="F15801">
        <v>2.6881720430107499E-3</v>
      </c>
      <c r="G15801">
        <v>9.5238095238095205E-2</v>
      </c>
      <c r="H15801">
        <v>0</v>
      </c>
      <c r="I15801">
        <v>0.134328358208955</v>
      </c>
      <c r="J15801" s="1" t="s">
        <v>23229</v>
      </c>
      <c r="K15801" t="s">
        <v>23239</v>
      </c>
      <c r="L15801" t="s">
        <v>54846</v>
      </c>
      <c r="M15801" t="s">
        <v>54847</v>
      </c>
    </row>
    <row r="15802" spans="1:13">
      <c r="A15802" s="1" t="s">
        <v>17819</v>
      </c>
      <c r="B15802">
        <v>3.1804161774473397E-5</v>
      </c>
      <c r="C15802" s="1">
        <v>4.8479846400740798E-7</v>
      </c>
      <c r="D15802">
        <v>1</v>
      </c>
      <c r="E15802">
        <v>0.98947368421052595</v>
      </c>
      <c r="F15802">
        <v>0.94845360824742297</v>
      </c>
      <c r="G15802">
        <v>0.47916666666666702</v>
      </c>
      <c r="H15802">
        <v>0.96226415094339601</v>
      </c>
      <c r="I15802">
        <v>0.84523809523809501</v>
      </c>
      <c r="J15802" s="1" t="s">
        <v>23229</v>
      </c>
      <c r="K15802" t="s">
        <v>23241</v>
      </c>
      <c r="L15802" t="s">
        <v>54848</v>
      </c>
      <c r="M15802" t="s">
        <v>54849</v>
      </c>
    </row>
    <row r="15803" spans="1:13">
      <c r="A15803" s="1" t="s">
        <v>17820</v>
      </c>
      <c r="B15803">
        <v>2.70326747791177E-4</v>
      </c>
      <c r="C15803" s="1">
        <v>9.0440018533943999E-7</v>
      </c>
      <c r="D15803">
        <v>0.95161290322580605</v>
      </c>
      <c r="E15803">
        <v>0.51785714285714302</v>
      </c>
      <c r="F15803">
        <v>0.99358974358974395</v>
      </c>
      <c r="G15803">
        <v>0.98181818181818203</v>
      </c>
      <c r="H15803">
        <v>0.98484848484848497</v>
      </c>
      <c r="I15803">
        <v>0.93913043478260905</v>
      </c>
      <c r="J15803" s="1" t="s">
        <v>23229</v>
      </c>
      <c r="K15803" t="s">
        <v>23241</v>
      </c>
      <c r="L15803" t="s">
        <v>54850</v>
      </c>
      <c r="M15803" t="s">
        <v>54851</v>
      </c>
    </row>
    <row r="15804" spans="1:13">
      <c r="A15804" s="1" t="s">
        <v>17821</v>
      </c>
      <c r="B15804">
        <v>2.6741440381542E-6</v>
      </c>
      <c r="C15804" s="1">
        <v>5.0316203056320705E-7</v>
      </c>
      <c r="D15804">
        <v>0.98275862068965503</v>
      </c>
      <c r="E15804">
        <v>0.993506493506494</v>
      </c>
      <c r="F15804">
        <v>0.98958333333333304</v>
      </c>
      <c r="G15804">
        <v>1</v>
      </c>
      <c r="H15804">
        <v>1</v>
      </c>
      <c r="I15804">
        <v>0.98958333333333304</v>
      </c>
      <c r="J15804" s="1">
        <v>1</v>
      </c>
      <c r="K15804" t="s">
        <v>23238</v>
      </c>
      <c r="L15804" t="s">
        <v>54852</v>
      </c>
      <c r="M15804" t="s">
        <v>54853</v>
      </c>
    </row>
    <row r="15805" spans="1:13">
      <c r="A15805" s="1" t="s">
        <v>17822</v>
      </c>
      <c r="B15805">
        <v>5.0746074479585301E-7</v>
      </c>
      <c r="C15805" s="1">
        <v>4.4830423844981203E-5</v>
      </c>
      <c r="D15805">
        <v>1.6129032258064498E-2</v>
      </c>
      <c r="E15805">
        <v>6.17283950617284E-3</v>
      </c>
      <c r="F15805">
        <v>7.8534031413612607E-2</v>
      </c>
      <c r="G15805">
        <v>4.8780487804878099E-2</v>
      </c>
      <c r="H15805">
        <v>0.16129032258064499</v>
      </c>
      <c r="I15805">
        <v>5.7142857142857099E-2</v>
      </c>
      <c r="J15805" s="1" t="s">
        <v>23229</v>
      </c>
      <c r="K15805" t="s">
        <v>23238</v>
      </c>
      <c r="L15805" t="s">
        <v>54854</v>
      </c>
      <c r="M15805" t="s">
        <v>54855</v>
      </c>
    </row>
    <row r="15806" spans="1:13">
      <c r="A15806" s="1" t="s">
        <v>17823</v>
      </c>
      <c r="B15806">
        <v>3.90300827959027E-6</v>
      </c>
      <c r="C15806" s="1">
        <v>8.7878481313703494E-5</v>
      </c>
      <c r="D15806">
        <v>0.36842105263157898</v>
      </c>
      <c r="E15806">
        <v>5.7971014492753603E-2</v>
      </c>
      <c r="F15806">
        <v>0.194267515923567</v>
      </c>
      <c r="G15806">
        <v>0.104166666666667</v>
      </c>
      <c r="H15806">
        <v>0.34868421052631599</v>
      </c>
      <c r="I15806">
        <v>0.29166666666666702</v>
      </c>
      <c r="J15806" s="1">
        <v>0</v>
      </c>
      <c r="K15806" t="s">
        <v>23237</v>
      </c>
      <c r="L15806" t="s">
        <v>54856</v>
      </c>
      <c r="M15806" t="s">
        <v>54857</v>
      </c>
    </row>
    <row r="15807" spans="1:13">
      <c r="A15807" s="1" t="s">
        <v>17824</v>
      </c>
      <c r="B15807">
        <v>7.6794451362302502E-7</v>
      </c>
      <c r="C15807" s="1">
        <v>1.3327393274332701E-6</v>
      </c>
      <c r="D15807">
        <v>0</v>
      </c>
      <c r="E15807">
        <v>0</v>
      </c>
      <c r="F15807">
        <v>5.1546391752577301E-3</v>
      </c>
      <c r="G15807">
        <v>0.01</v>
      </c>
      <c r="H15807">
        <v>8.7719298245613996E-3</v>
      </c>
      <c r="I15807">
        <v>8.8495575221238902E-3</v>
      </c>
      <c r="J15807" s="1">
        <v>0</v>
      </c>
      <c r="K15807" t="s">
        <v>23240</v>
      </c>
      <c r="L15807" t="s">
        <v>54858</v>
      </c>
      <c r="M15807" t="s">
        <v>54859</v>
      </c>
    </row>
    <row r="15808" spans="1:13">
      <c r="A15808" s="1" t="s">
        <v>17825</v>
      </c>
      <c r="B15808">
        <v>6.5549303122300401E-6</v>
      </c>
      <c r="C15808" s="1">
        <v>2.4332479363644398E-6</v>
      </c>
      <c r="D15808">
        <v>1</v>
      </c>
      <c r="E15808">
        <v>1</v>
      </c>
      <c r="F15808">
        <v>0.96703296703296704</v>
      </c>
      <c r="G15808">
        <v>0.95714285714285696</v>
      </c>
      <c r="H15808">
        <v>0.97767857142857095</v>
      </c>
      <c r="I15808">
        <v>0.97115384615384603</v>
      </c>
      <c r="J15808" s="1">
        <v>1</v>
      </c>
      <c r="K15808" t="s">
        <v>23239</v>
      </c>
      <c r="L15808" t="s">
        <v>54860</v>
      </c>
      <c r="M15808" t="s">
        <v>54861</v>
      </c>
    </row>
    <row r="15809" spans="1:13">
      <c r="A15809" s="1" t="s">
        <v>17826</v>
      </c>
      <c r="B15809">
        <v>1.9217765105761101E-5</v>
      </c>
      <c r="C15809" s="1">
        <v>3.5517211218015299E-5</v>
      </c>
      <c r="D15809">
        <v>0.5625</v>
      </c>
      <c r="E15809">
        <v>0.41145833333333298</v>
      </c>
      <c r="F15809">
        <v>2.82485875706215E-2</v>
      </c>
      <c r="G15809">
        <v>0.76041666666666696</v>
      </c>
      <c r="H15809">
        <v>0.12962962962963001</v>
      </c>
      <c r="I15809">
        <v>0.34803921568627399</v>
      </c>
      <c r="J15809" s="1">
        <v>0</v>
      </c>
      <c r="K15809" t="s">
        <v>23238</v>
      </c>
      <c r="L15809" t="s">
        <v>54862</v>
      </c>
      <c r="M15809" t="s">
        <v>54863</v>
      </c>
    </row>
    <row r="15810" spans="1:13">
      <c r="A15810" s="1" t="s">
        <v>17827</v>
      </c>
      <c r="B15810">
        <v>8.2322588350892301E-7</v>
      </c>
      <c r="C15810" s="1">
        <v>2.3741061647824901E-6</v>
      </c>
      <c r="D15810">
        <v>1.6129032258064498E-2</v>
      </c>
      <c r="E15810">
        <v>0</v>
      </c>
      <c r="F15810">
        <v>6.25E-2</v>
      </c>
      <c r="G15810">
        <v>0</v>
      </c>
      <c r="H15810">
        <v>1.7045454545454499E-2</v>
      </c>
      <c r="I15810">
        <v>1.58730158730159E-2</v>
      </c>
      <c r="J15810" s="1">
        <v>0</v>
      </c>
      <c r="K15810" t="s">
        <v>23238</v>
      </c>
      <c r="L15810" t="s">
        <v>54864</v>
      </c>
      <c r="M15810" t="s">
        <v>54865</v>
      </c>
    </row>
    <row r="15811" spans="1:13">
      <c r="A15811" s="1" t="s">
        <v>17828</v>
      </c>
      <c r="B15811">
        <v>2.46559316143402E-5</v>
      </c>
      <c r="C15811" s="1">
        <v>8.4523940647284799E-5</v>
      </c>
      <c r="D15811">
        <v>0.82758620689655205</v>
      </c>
      <c r="E15811">
        <v>0.42045454545454503</v>
      </c>
      <c r="F15811">
        <v>0.42045454545454503</v>
      </c>
      <c r="G15811">
        <v>0.72916666666666696</v>
      </c>
      <c r="H15811">
        <v>0.29569892473118298</v>
      </c>
      <c r="I15811">
        <v>0.75</v>
      </c>
      <c r="J15811" s="1">
        <v>1</v>
      </c>
      <c r="K15811" t="s">
        <v>23241</v>
      </c>
      <c r="L15811" t="s">
        <v>54866</v>
      </c>
      <c r="M15811" t="s">
        <v>54867</v>
      </c>
    </row>
    <row r="15812" spans="1:13">
      <c r="A15812" s="1" t="s">
        <v>17829</v>
      </c>
      <c r="B15812">
        <v>1.1591865977605699E-5</v>
      </c>
      <c r="C15812" s="1">
        <v>2.85594474871798E-5</v>
      </c>
      <c r="D15812">
        <v>0.96875</v>
      </c>
      <c r="E15812">
        <v>1</v>
      </c>
      <c r="F15812">
        <v>0.96285714285714297</v>
      </c>
      <c r="G15812">
        <v>0.99090909090909096</v>
      </c>
      <c r="H15812">
        <v>0.93243243243243201</v>
      </c>
      <c r="I15812">
        <v>0.92105263157894701</v>
      </c>
      <c r="J15812" s="1" t="s">
        <v>23229</v>
      </c>
      <c r="K15812" t="s">
        <v>23238</v>
      </c>
      <c r="L15812" t="s">
        <v>54868</v>
      </c>
      <c r="M15812" t="s">
        <v>54869</v>
      </c>
    </row>
    <row r="15813" spans="1:13">
      <c r="A15813" s="1" t="s">
        <v>17830</v>
      </c>
      <c r="B15813">
        <v>1.0209859004140701E-8</v>
      </c>
      <c r="C15813" s="1">
        <v>3.0403436642508E-6</v>
      </c>
      <c r="D15813">
        <v>0.14285714285714299</v>
      </c>
      <c r="E15813">
        <v>0.21839080459770099</v>
      </c>
      <c r="F15813">
        <v>0</v>
      </c>
      <c r="G15813">
        <v>0</v>
      </c>
      <c r="H15813">
        <v>0</v>
      </c>
      <c r="I15813">
        <v>0</v>
      </c>
      <c r="J15813" s="1">
        <v>0</v>
      </c>
      <c r="K15813" t="s">
        <v>23241</v>
      </c>
      <c r="L15813" t="s">
        <v>54870</v>
      </c>
      <c r="M15813" t="s">
        <v>54871</v>
      </c>
    </row>
    <row r="15814" spans="1:13">
      <c r="A15814" s="1" t="s">
        <v>17831</v>
      </c>
      <c r="B15814">
        <v>1.0213614586732101E-7</v>
      </c>
      <c r="C15814" s="1">
        <v>2.76710688572708E-6</v>
      </c>
      <c r="D15814">
        <v>1</v>
      </c>
      <c r="E15814">
        <v>1</v>
      </c>
      <c r="F15814">
        <v>1</v>
      </c>
      <c r="G15814">
        <v>0.93333333333333302</v>
      </c>
      <c r="H15814">
        <v>0.992307692307692</v>
      </c>
      <c r="I15814">
        <v>0.96875</v>
      </c>
      <c r="J15814" s="1" t="s">
        <v>23229</v>
      </c>
      <c r="K15814" t="s">
        <v>23238</v>
      </c>
      <c r="L15814" t="s">
        <v>54872</v>
      </c>
      <c r="M15814" t="s">
        <v>54873</v>
      </c>
    </row>
    <row r="15815" spans="1:13">
      <c r="A15815" s="1" t="s">
        <v>17832</v>
      </c>
      <c r="B15815">
        <v>4.3127766819969097E-5</v>
      </c>
      <c r="C15815" s="1">
        <v>4.0491036003893703E-5</v>
      </c>
      <c r="D15815">
        <v>0</v>
      </c>
      <c r="E15815">
        <v>0</v>
      </c>
      <c r="F15815">
        <v>0.22522522522522501</v>
      </c>
      <c r="G15815">
        <v>0.32142857142857101</v>
      </c>
      <c r="H15815">
        <v>0.13970588235294101</v>
      </c>
      <c r="I15815">
        <v>8.3333333333333301E-2</v>
      </c>
      <c r="J15815" s="1">
        <v>0</v>
      </c>
      <c r="K15815" t="s">
        <v>23239</v>
      </c>
      <c r="L15815" t="s">
        <v>54874</v>
      </c>
      <c r="M15815" t="s">
        <v>54875</v>
      </c>
    </row>
    <row r="15816" spans="1:13">
      <c r="A15816" s="1" t="s">
        <v>17833</v>
      </c>
      <c r="B15816">
        <v>2.7416685106475701E-5</v>
      </c>
      <c r="C15816" s="1">
        <v>7.8305830042766606E-5</v>
      </c>
      <c r="D15816">
        <v>1</v>
      </c>
      <c r="E15816">
        <v>1</v>
      </c>
      <c r="F15816">
        <v>0.84814814814814798</v>
      </c>
      <c r="G15816">
        <v>0.9</v>
      </c>
      <c r="H15816">
        <v>0.75342465753424703</v>
      </c>
      <c r="I15816">
        <v>0.90789473684210498</v>
      </c>
      <c r="J15816" s="1">
        <v>1</v>
      </c>
      <c r="K15816" t="s">
        <v>23239</v>
      </c>
      <c r="L15816" t="s">
        <v>54876</v>
      </c>
      <c r="M15816" t="s">
        <v>54877</v>
      </c>
    </row>
    <row r="15817" spans="1:13">
      <c r="A15817" s="1" t="s">
        <v>17834</v>
      </c>
      <c r="B15817">
        <v>3.44481398539648E-5</v>
      </c>
      <c r="C15817" s="1">
        <v>7.37024846703254E-7</v>
      </c>
      <c r="D15817">
        <v>0.75806451612903203</v>
      </c>
      <c r="E15817">
        <v>0.96111111111111103</v>
      </c>
      <c r="F15817">
        <v>0.93093922651933703</v>
      </c>
      <c r="G15817">
        <v>0.98809523809523803</v>
      </c>
      <c r="H15817">
        <v>0.98913043478260898</v>
      </c>
      <c r="I15817">
        <v>0.97321428571428603</v>
      </c>
      <c r="J15817" s="1">
        <v>1</v>
      </c>
      <c r="K15817" t="s">
        <v>23241</v>
      </c>
      <c r="L15817" t="s">
        <v>54878</v>
      </c>
      <c r="M15817" t="s">
        <v>54879</v>
      </c>
    </row>
    <row r="15818" spans="1:13">
      <c r="A15818" s="1" t="s">
        <v>17835</v>
      </c>
      <c r="B15818">
        <v>3.37421541353671E-9</v>
      </c>
      <c r="C15818" s="1">
        <v>1.48387829699392E-6</v>
      </c>
      <c r="D15818">
        <v>1</v>
      </c>
      <c r="E15818">
        <v>1</v>
      </c>
      <c r="F15818">
        <v>1</v>
      </c>
      <c r="G15818">
        <v>1</v>
      </c>
      <c r="H15818">
        <v>1</v>
      </c>
      <c r="I15818">
        <v>0.96527777777777801</v>
      </c>
      <c r="J15818" s="1" t="s">
        <v>23229</v>
      </c>
      <c r="K15818" t="s">
        <v>23241</v>
      </c>
      <c r="L15818" t="s">
        <v>54880</v>
      </c>
      <c r="M15818" t="s">
        <v>54881</v>
      </c>
    </row>
    <row r="15819" spans="1:13">
      <c r="A15819" s="1" t="s">
        <v>17836</v>
      </c>
      <c r="B15819">
        <v>6.5442100654572999E-6</v>
      </c>
      <c r="C15819" s="1">
        <v>3.7048365242624998E-5</v>
      </c>
      <c r="D15819">
        <v>1</v>
      </c>
      <c r="E15819">
        <v>1</v>
      </c>
      <c r="F15819">
        <v>0.99484536082474195</v>
      </c>
      <c r="G15819">
        <v>0.80357142857142905</v>
      </c>
      <c r="H15819">
        <v>1</v>
      </c>
      <c r="I15819">
        <v>0.90869565217391302</v>
      </c>
      <c r="J15819" s="1">
        <v>1</v>
      </c>
      <c r="K15819" t="s">
        <v>23238</v>
      </c>
      <c r="L15819" t="s">
        <v>54882</v>
      </c>
      <c r="M15819" t="s">
        <v>54883</v>
      </c>
    </row>
    <row r="15820" spans="1:13">
      <c r="A15820" s="1" t="s">
        <v>17837</v>
      </c>
      <c r="B15820">
        <v>1.37032939496219E-8</v>
      </c>
      <c r="C15820" s="1">
        <v>3.3428630924311801E-7</v>
      </c>
      <c r="D15820">
        <v>1</v>
      </c>
      <c r="E15820">
        <v>1</v>
      </c>
      <c r="F15820">
        <v>1</v>
      </c>
      <c r="G15820">
        <v>1</v>
      </c>
      <c r="H15820">
        <v>0.99333333333333296</v>
      </c>
      <c r="I15820">
        <v>0.99514563106796095</v>
      </c>
      <c r="J15820" s="1">
        <v>1</v>
      </c>
      <c r="K15820" t="s">
        <v>23240</v>
      </c>
      <c r="L15820" t="s">
        <v>54884</v>
      </c>
      <c r="M15820" t="s">
        <v>54885</v>
      </c>
    </row>
    <row r="15821" spans="1:13">
      <c r="A15821" s="1" t="s">
        <v>17838</v>
      </c>
      <c r="B15821">
        <v>1.21664139523711E-6</v>
      </c>
      <c r="C15821" s="1">
        <v>2.29254490431397E-5</v>
      </c>
      <c r="D15821">
        <v>0.75</v>
      </c>
      <c r="E15821">
        <v>0.79629629629629595</v>
      </c>
      <c r="F15821">
        <v>0.94495412844036697</v>
      </c>
      <c r="G15821">
        <v>1</v>
      </c>
      <c r="H15821">
        <v>0.98255813953488402</v>
      </c>
      <c r="I15821">
        <v>0.86538461538461497</v>
      </c>
      <c r="J15821" s="1">
        <v>1</v>
      </c>
      <c r="K15821" t="s">
        <v>23241</v>
      </c>
      <c r="L15821" t="s">
        <v>54886</v>
      </c>
      <c r="M15821" t="s">
        <v>54887</v>
      </c>
    </row>
    <row r="15822" spans="1:13">
      <c r="A15822" s="1" t="s">
        <v>17839</v>
      </c>
      <c r="B15822">
        <v>2.5836024883572902E-7</v>
      </c>
      <c r="C15822" s="1">
        <v>2.4330532973280099E-8</v>
      </c>
      <c r="D15822">
        <v>0.984375</v>
      </c>
      <c r="E15822">
        <v>0.99479166666666696</v>
      </c>
      <c r="F15822">
        <v>0.99484536082474195</v>
      </c>
      <c r="G15822">
        <v>0.99137931034482796</v>
      </c>
      <c r="H15822">
        <v>1</v>
      </c>
      <c r="I15822">
        <v>0.99193548387096797</v>
      </c>
      <c r="J15822" s="1">
        <v>0.5</v>
      </c>
      <c r="K15822" t="s">
        <v>23241</v>
      </c>
      <c r="L15822" t="s">
        <v>54888</v>
      </c>
      <c r="M15822" t="s">
        <v>54889</v>
      </c>
    </row>
    <row r="15823" spans="1:13">
      <c r="A15823" s="1" t="s">
        <v>17840</v>
      </c>
      <c r="B15823">
        <v>1.21136539669381E-4</v>
      </c>
      <c r="C15823" s="1">
        <v>8.8379587999840999E-5</v>
      </c>
      <c r="D15823">
        <v>0</v>
      </c>
      <c r="E15823">
        <v>0</v>
      </c>
      <c r="F15823">
        <v>0.27556818181818199</v>
      </c>
      <c r="G15823">
        <v>0</v>
      </c>
      <c r="H15823">
        <v>6.7073170731707293E-2</v>
      </c>
      <c r="I15823">
        <v>3.65853658536585E-2</v>
      </c>
      <c r="J15823" s="1">
        <v>0</v>
      </c>
      <c r="K15823" t="s">
        <v>23238</v>
      </c>
      <c r="L15823" t="s">
        <v>54890</v>
      </c>
      <c r="M15823" t="s">
        <v>54891</v>
      </c>
    </row>
    <row r="15824" spans="1:13">
      <c r="A15824" s="1" t="s">
        <v>17841</v>
      </c>
      <c r="B15824">
        <v>9.4019234838813794E-8</v>
      </c>
      <c r="C15824" s="1">
        <v>3.90191773304541E-6</v>
      </c>
      <c r="D15824">
        <v>0</v>
      </c>
      <c r="E15824">
        <v>0</v>
      </c>
      <c r="F15824">
        <v>0</v>
      </c>
      <c r="G15824">
        <v>9.8039215686274508E-3</v>
      </c>
      <c r="H15824">
        <v>1.35135135135135E-2</v>
      </c>
      <c r="I15824">
        <v>0</v>
      </c>
      <c r="J15824" s="1">
        <v>0.31818181818181801</v>
      </c>
      <c r="K15824" t="s">
        <v>23241</v>
      </c>
      <c r="L15824" t="s">
        <v>54892</v>
      </c>
      <c r="M15824" t="s">
        <v>54893</v>
      </c>
    </row>
    <row r="15825" spans="1:13">
      <c r="A15825" s="1" t="s">
        <v>17842</v>
      </c>
      <c r="B15825">
        <v>1.33695048063651E-5</v>
      </c>
      <c r="C15825" s="1">
        <v>1.8270285165505999E-5</v>
      </c>
      <c r="D15825">
        <v>1</v>
      </c>
      <c r="E15825">
        <v>1</v>
      </c>
      <c r="F15825">
        <v>0.96010638297872297</v>
      </c>
      <c r="G15825">
        <v>0.96551724137931005</v>
      </c>
      <c r="H15825">
        <v>0.80630630630630595</v>
      </c>
      <c r="I15825">
        <v>0.99152542372881403</v>
      </c>
      <c r="J15825" s="1">
        <v>0.95454545454545503</v>
      </c>
      <c r="K15825" t="s">
        <v>23239</v>
      </c>
      <c r="L15825" t="s">
        <v>54894</v>
      </c>
      <c r="M15825" t="s">
        <v>54895</v>
      </c>
    </row>
    <row r="15826" spans="1:13">
      <c r="A15826" s="1" t="s">
        <v>17843</v>
      </c>
      <c r="B15826">
        <v>1.1144890083109501E-5</v>
      </c>
      <c r="C15826" s="1">
        <v>1.1595788837157499E-4</v>
      </c>
      <c r="D15826">
        <v>0.38</v>
      </c>
      <c r="E15826">
        <v>0.37777777777777799</v>
      </c>
      <c r="F15826">
        <v>0.134210526315789</v>
      </c>
      <c r="G15826">
        <v>3.8461538461538498E-2</v>
      </c>
      <c r="H15826">
        <v>0.18817204301075299</v>
      </c>
      <c r="I15826">
        <v>0.104395604395604</v>
      </c>
      <c r="J15826" s="1">
        <v>1</v>
      </c>
      <c r="K15826" t="s">
        <v>23239</v>
      </c>
      <c r="L15826" t="s">
        <v>54896</v>
      </c>
      <c r="M15826" t="s">
        <v>54897</v>
      </c>
    </row>
    <row r="15827" spans="1:13">
      <c r="A15827" s="1" t="s">
        <v>17844</v>
      </c>
      <c r="B15827">
        <v>1.41750511530554E-4</v>
      </c>
      <c r="C15827" s="1">
        <v>7.0059195983214806E-5</v>
      </c>
      <c r="D15827">
        <v>0.25</v>
      </c>
      <c r="E15827">
        <v>2.0833333333333301E-2</v>
      </c>
      <c r="F15827">
        <v>0.28974358974358999</v>
      </c>
      <c r="G15827">
        <v>4.5454545454545497E-2</v>
      </c>
      <c r="H15827">
        <v>0.394736842105263</v>
      </c>
      <c r="I15827">
        <v>6.0975609756097601E-2</v>
      </c>
      <c r="J15827" s="1">
        <v>0</v>
      </c>
      <c r="K15827" t="s">
        <v>23241</v>
      </c>
      <c r="L15827" t="s">
        <v>54898</v>
      </c>
      <c r="M15827" t="s">
        <v>54899</v>
      </c>
    </row>
    <row r="15828" spans="1:13">
      <c r="A15828" s="1" t="s">
        <v>17845</v>
      </c>
      <c r="B15828">
        <v>1.2913162426698E-5</v>
      </c>
      <c r="C15828" s="1">
        <v>5.9355945039867797E-9</v>
      </c>
      <c r="D15828">
        <v>0.1</v>
      </c>
      <c r="E15828">
        <v>9.1954022988505704E-2</v>
      </c>
      <c r="F15828">
        <v>0</v>
      </c>
      <c r="G15828">
        <v>0</v>
      </c>
      <c r="H15828">
        <v>1.01010101010101E-2</v>
      </c>
      <c r="I15828">
        <v>3.1578947368421102E-2</v>
      </c>
      <c r="J15828" s="1">
        <v>0</v>
      </c>
      <c r="K15828" t="s">
        <v>23242</v>
      </c>
      <c r="L15828" t="s">
        <v>54900</v>
      </c>
      <c r="M15828" t="s">
        <v>54901</v>
      </c>
    </row>
    <row r="15829" spans="1:13">
      <c r="A15829" s="1" t="s">
        <v>17846</v>
      </c>
      <c r="B15829">
        <v>1.4952559535635199E-6</v>
      </c>
      <c r="C15829" s="1">
        <v>3.7070785827508198E-6</v>
      </c>
      <c r="D15829">
        <v>0</v>
      </c>
      <c r="E15829">
        <v>0</v>
      </c>
      <c r="F15829">
        <v>0.26446280991735499</v>
      </c>
      <c r="G15829">
        <v>0</v>
      </c>
      <c r="H15829">
        <v>0.44642857142857101</v>
      </c>
      <c r="I15829">
        <v>0</v>
      </c>
      <c r="J15829" s="1">
        <v>0</v>
      </c>
      <c r="K15829" t="s">
        <v>23238</v>
      </c>
      <c r="L15829" t="s">
        <v>54902</v>
      </c>
      <c r="M15829" t="s">
        <v>54903</v>
      </c>
    </row>
    <row r="15830" spans="1:13">
      <c r="A15830" s="1" t="s">
        <v>17847</v>
      </c>
      <c r="B15830">
        <v>5.8055955577499899E-6</v>
      </c>
      <c r="C15830" s="1">
        <v>1.09401372051383E-5</v>
      </c>
      <c r="D15830">
        <v>8.3333333333333301E-2</v>
      </c>
      <c r="E15830">
        <v>0.25609756097560998</v>
      </c>
      <c r="F15830">
        <v>0</v>
      </c>
      <c r="G15830">
        <v>0</v>
      </c>
      <c r="H15830">
        <v>0</v>
      </c>
      <c r="I15830">
        <v>0</v>
      </c>
      <c r="J15830" s="1" t="s">
        <v>23229</v>
      </c>
      <c r="K15830" t="s">
        <v>23238</v>
      </c>
      <c r="L15830" t="s">
        <v>54904</v>
      </c>
      <c r="M15830" t="s">
        <v>54905</v>
      </c>
    </row>
    <row r="15831" spans="1:13">
      <c r="A15831" s="1" t="s">
        <v>17848</v>
      </c>
      <c r="B15831">
        <v>8.7096968659661103E-5</v>
      </c>
      <c r="C15831" s="1">
        <v>4.2633350988186198E-5</v>
      </c>
      <c r="D15831">
        <v>1</v>
      </c>
      <c r="E15831">
        <v>1</v>
      </c>
      <c r="F15831">
        <v>0.83333333333333304</v>
      </c>
      <c r="G15831">
        <v>1</v>
      </c>
      <c r="H15831">
        <v>0.74626865671641796</v>
      </c>
      <c r="I15831">
        <v>0.95833333333333304</v>
      </c>
      <c r="J15831" s="1">
        <v>1</v>
      </c>
      <c r="K15831" t="s">
        <v>23238</v>
      </c>
      <c r="L15831" t="s">
        <v>54906</v>
      </c>
      <c r="M15831" t="s">
        <v>54907</v>
      </c>
    </row>
    <row r="15832" spans="1:13">
      <c r="A15832" s="1" t="s">
        <v>17849</v>
      </c>
      <c r="B15832">
        <v>9.7670057073978805E-7</v>
      </c>
      <c r="C15832" s="1">
        <v>3.3379673931178103E-5</v>
      </c>
      <c r="D15832">
        <v>1</v>
      </c>
      <c r="E15832">
        <v>1</v>
      </c>
      <c r="F15832">
        <v>0.875</v>
      </c>
      <c r="G15832">
        <v>0.96153846153846201</v>
      </c>
      <c r="H15832">
        <v>0.78947368421052599</v>
      </c>
      <c r="I15832">
        <v>0.96491228070175405</v>
      </c>
      <c r="J15832" s="1" t="s">
        <v>23229</v>
      </c>
      <c r="K15832" t="s">
        <v>23239</v>
      </c>
      <c r="L15832" t="s">
        <v>54908</v>
      </c>
      <c r="M15832" t="s">
        <v>54909</v>
      </c>
    </row>
    <row r="15833" spans="1:13">
      <c r="A15833" s="1" t="s">
        <v>17850</v>
      </c>
      <c r="B15833">
        <v>3.2668155346431397E-5</v>
      </c>
      <c r="C15833" s="1">
        <v>3.31922719884948E-5</v>
      </c>
      <c r="D15833">
        <v>0</v>
      </c>
      <c r="E15833">
        <v>0</v>
      </c>
      <c r="F15833">
        <v>2.7027027027026998E-3</v>
      </c>
      <c r="G15833">
        <v>0.66666666666666696</v>
      </c>
      <c r="H15833">
        <v>2.23214285714286E-2</v>
      </c>
      <c r="I15833">
        <v>0.20618556701030899</v>
      </c>
      <c r="J15833" s="1" t="s">
        <v>23229</v>
      </c>
      <c r="K15833" t="s">
        <v>23241</v>
      </c>
      <c r="L15833" t="s">
        <v>54910</v>
      </c>
      <c r="M15833" t="s">
        <v>54911</v>
      </c>
    </row>
    <row r="15834" spans="1:13">
      <c r="A15834" s="1" t="s">
        <v>17851</v>
      </c>
      <c r="B15834">
        <v>1.51798423447389E-7</v>
      </c>
      <c r="C15834" s="1">
        <v>5.9952497734064E-8</v>
      </c>
      <c r="D15834">
        <v>3.5714285714285698E-2</v>
      </c>
      <c r="E15834">
        <v>9.5238095238095205E-2</v>
      </c>
      <c r="F15834">
        <v>0</v>
      </c>
      <c r="G15834">
        <v>0</v>
      </c>
      <c r="H15834">
        <v>2.2388059701492501E-2</v>
      </c>
      <c r="I15834">
        <v>0</v>
      </c>
      <c r="J15834" s="1">
        <v>0</v>
      </c>
      <c r="K15834" t="s">
        <v>23237</v>
      </c>
      <c r="L15834" t="s">
        <v>54912</v>
      </c>
      <c r="M15834" t="s">
        <v>54913</v>
      </c>
    </row>
    <row r="15835" spans="1:13">
      <c r="A15835" s="1" t="s">
        <v>17852</v>
      </c>
      <c r="B15835">
        <v>0</v>
      </c>
      <c r="C15835" s="1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 s="1">
        <v>0</v>
      </c>
      <c r="K15835" t="s">
        <v>23242</v>
      </c>
      <c r="L15835" t="s">
        <v>54914</v>
      </c>
      <c r="M15835" t="s">
        <v>54915</v>
      </c>
    </row>
    <row r="15836" spans="1:13">
      <c r="A15836" s="1" t="s">
        <v>17853</v>
      </c>
      <c r="B15836">
        <v>1.1847426322912799E-6</v>
      </c>
      <c r="C15836" s="1">
        <v>8.8334821262680998E-12</v>
      </c>
      <c r="D15836">
        <v>3.5714285714285698E-2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 s="1">
        <v>0</v>
      </c>
      <c r="K15836" t="s">
        <v>23240</v>
      </c>
      <c r="L15836" t="s">
        <v>54916</v>
      </c>
      <c r="M15836" t="s">
        <v>54917</v>
      </c>
    </row>
    <row r="15837" spans="1:13">
      <c r="A15837" s="1" t="s">
        <v>17854</v>
      </c>
      <c r="B15837">
        <v>4.83592757181656E-6</v>
      </c>
      <c r="C15837" s="1">
        <v>1.0909917929113501E-4</v>
      </c>
      <c r="D15837">
        <v>0.19565217391304299</v>
      </c>
      <c r="E15837">
        <v>0.202898550724638</v>
      </c>
      <c r="F15837">
        <v>0.27976190476190499</v>
      </c>
      <c r="G15837">
        <v>0</v>
      </c>
      <c r="H15837">
        <v>0.192857142857143</v>
      </c>
      <c r="I15837">
        <v>8.3333333333333301E-2</v>
      </c>
      <c r="J15837" s="1">
        <v>1</v>
      </c>
      <c r="K15837" t="s">
        <v>23238</v>
      </c>
      <c r="L15837" t="s">
        <v>54918</v>
      </c>
      <c r="M15837" t="s">
        <v>54919</v>
      </c>
    </row>
    <row r="15838" spans="1:13">
      <c r="A15838" s="1" t="s">
        <v>17855</v>
      </c>
      <c r="B15838">
        <v>1.0349631908466499E-4</v>
      </c>
      <c r="C15838" s="1">
        <v>3.5196971386272202E-4</v>
      </c>
      <c r="D15838">
        <v>0.18333333333333299</v>
      </c>
      <c r="E15838">
        <v>9.5505617977528101E-2</v>
      </c>
      <c r="F15838">
        <v>0.44559585492227999</v>
      </c>
      <c r="G15838">
        <v>1.4705882352941201E-2</v>
      </c>
      <c r="H15838">
        <v>0.133663366336634</v>
      </c>
      <c r="I15838">
        <v>0.119047619047619</v>
      </c>
      <c r="J15838" s="1" t="s">
        <v>23229</v>
      </c>
      <c r="K15838" t="s">
        <v>23240</v>
      </c>
      <c r="L15838" t="s">
        <v>54920</v>
      </c>
      <c r="M15838" t="s">
        <v>54921</v>
      </c>
    </row>
    <row r="15839" spans="1:13">
      <c r="A15839" s="1" t="s">
        <v>17856</v>
      </c>
      <c r="B15839">
        <v>1.2467772208186599E-4</v>
      </c>
      <c r="C15839" s="1">
        <v>9.9112425893326303E-8</v>
      </c>
      <c r="D15839">
        <v>0.35</v>
      </c>
      <c r="E15839">
        <v>0.46250000000000002</v>
      </c>
      <c r="F15839">
        <v>0.316455696202532</v>
      </c>
      <c r="G15839">
        <v>0.78571428571428603</v>
      </c>
      <c r="H15839">
        <v>0.1875</v>
      </c>
      <c r="I15839">
        <v>0.68292682926829296</v>
      </c>
      <c r="J15839" s="1">
        <v>1</v>
      </c>
      <c r="K15839" t="s">
        <v>23239</v>
      </c>
      <c r="L15839" t="s">
        <v>54922</v>
      </c>
      <c r="M15839" t="s">
        <v>54923</v>
      </c>
    </row>
    <row r="15840" spans="1:13">
      <c r="A15840" s="1" t="s">
        <v>17857</v>
      </c>
      <c r="B15840">
        <v>1.29610980870988E-5</v>
      </c>
      <c r="C15840" s="1">
        <v>7.8227698548532493E-6</v>
      </c>
      <c r="D15840">
        <v>0.765625</v>
      </c>
      <c r="E15840">
        <v>0.92696629213483195</v>
      </c>
      <c r="F15840">
        <v>0.98626373626373598</v>
      </c>
      <c r="G15840">
        <v>0.98611111111111105</v>
      </c>
      <c r="H15840">
        <v>0.98876404494381998</v>
      </c>
      <c r="I15840">
        <v>0.97222222222222199</v>
      </c>
      <c r="J15840" s="1">
        <v>1</v>
      </c>
      <c r="K15840" t="s">
        <v>23239</v>
      </c>
      <c r="L15840" t="s">
        <v>54924</v>
      </c>
      <c r="M15840" t="s">
        <v>54925</v>
      </c>
    </row>
    <row r="15841" spans="1:13">
      <c r="A15841" s="1" t="s">
        <v>17858</v>
      </c>
      <c r="B15841">
        <v>2.1105928328109299E-6</v>
      </c>
      <c r="C15841" s="1">
        <v>1.4390144241203999E-6</v>
      </c>
      <c r="D15841">
        <v>0</v>
      </c>
      <c r="E15841">
        <v>0.13095238095238099</v>
      </c>
      <c r="F15841">
        <v>0</v>
      </c>
      <c r="G15841">
        <v>0</v>
      </c>
      <c r="H15841">
        <v>0</v>
      </c>
      <c r="I15841">
        <v>0</v>
      </c>
      <c r="J15841" s="1">
        <v>0</v>
      </c>
      <c r="K15841" t="s">
        <v>23241</v>
      </c>
      <c r="L15841" t="s">
        <v>54926</v>
      </c>
      <c r="M15841" t="s">
        <v>54927</v>
      </c>
    </row>
    <row r="15842" spans="1:13">
      <c r="A15842" s="1" t="s">
        <v>17859</v>
      </c>
      <c r="B15842">
        <v>8.5986732893958602E-5</v>
      </c>
      <c r="C15842" s="1">
        <v>6.5675724335320494E-5</v>
      </c>
      <c r="D15842">
        <v>1</v>
      </c>
      <c r="E15842">
        <v>1</v>
      </c>
      <c r="F15842">
        <v>0.890625</v>
      </c>
      <c r="G15842">
        <v>0.81818181818181801</v>
      </c>
      <c r="H15842">
        <v>0.70394736842105299</v>
      </c>
      <c r="I15842">
        <v>0.61111111111111105</v>
      </c>
      <c r="J15842" s="1">
        <v>1</v>
      </c>
      <c r="K15842" t="s">
        <v>23241</v>
      </c>
      <c r="L15842" t="s">
        <v>54928</v>
      </c>
      <c r="M15842" t="s">
        <v>54929</v>
      </c>
    </row>
    <row r="15843" spans="1:13">
      <c r="A15843" s="1" t="s">
        <v>17860</v>
      </c>
      <c r="B15843">
        <v>1.47079154593275E-6</v>
      </c>
      <c r="C15843" s="1">
        <v>3.0410725634532198E-7</v>
      </c>
      <c r="D15843">
        <v>3.2258064516128997E-2</v>
      </c>
      <c r="E15843">
        <v>9.1954022988505704E-2</v>
      </c>
      <c r="F15843">
        <v>0</v>
      </c>
      <c r="G15843">
        <v>0</v>
      </c>
      <c r="H15843">
        <v>0</v>
      </c>
      <c r="I15843">
        <v>0</v>
      </c>
      <c r="J15843" s="1">
        <v>0</v>
      </c>
      <c r="K15843" t="s">
        <v>23238</v>
      </c>
      <c r="L15843" t="s">
        <v>54930</v>
      </c>
      <c r="M15843" t="s">
        <v>54931</v>
      </c>
    </row>
    <row r="15844" spans="1:13">
      <c r="A15844" s="1" t="s">
        <v>17861</v>
      </c>
      <c r="B15844">
        <v>8.0352370805527995E-6</v>
      </c>
      <c r="C15844" s="1">
        <v>2.62956274142144E-6</v>
      </c>
      <c r="D15844">
        <v>6.6666666666666693E-2</v>
      </c>
      <c r="E15844">
        <v>8.1395348837209294E-2</v>
      </c>
      <c r="F15844">
        <v>2.9069767441860499E-3</v>
      </c>
      <c r="G15844">
        <v>0.5</v>
      </c>
      <c r="H15844">
        <v>8.3333333333333297E-3</v>
      </c>
      <c r="I15844">
        <v>0.33928571428571402</v>
      </c>
      <c r="J15844" s="1">
        <v>0</v>
      </c>
      <c r="K15844" t="s">
        <v>23238</v>
      </c>
      <c r="L15844" t="s">
        <v>54932</v>
      </c>
      <c r="M15844" t="s">
        <v>54933</v>
      </c>
    </row>
    <row r="15845" spans="1:13">
      <c r="A15845" s="1" t="s">
        <v>17862</v>
      </c>
      <c r="B15845">
        <v>7.9279649234957403E-10</v>
      </c>
      <c r="C15845" s="1">
        <v>3.93600635115602E-6</v>
      </c>
      <c r="D15845">
        <v>1</v>
      </c>
      <c r="E15845">
        <v>0.99397590361445798</v>
      </c>
      <c r="F15845">
        <v>1</v>
      </c>
      <c r="G15845">
        <v>1</v>
      </c>
      <c r="H15845">
        <v>0.98936170212765995</v>
      </c>
      <c r="I15845">
        <v>0.98571428571428599</v>
      </c>
      <c r="J15845" s="1">
        <v>0.65</v>
      </c>
      <c r="K15845" t="s">
        <v>23238</v>
      </c>
      <c r="L15845" t="s">
        <v>54934</v>
      </c>
      <c r="M15845" t="s">
        <v>54935</v>
      </c>
    </row>
    <row r="15846" spans="1:13">
      <c r="A15846" s="1" t="s">
        <v>17863</v>
      </c>
      <c r="B15846">
        <v>1.13515279670285E-9</v>
      </c>
      <c r="C15846" s="1">
        <v>2.0680104361503E-10</v>
      </c>
      <c r="D15846">
        <v>1</v>
      </c>
      <c r="E15846">
        <v>1</v>
      </c>
      <c r="F15846">
        <v>1</v>
      </c>
      <c r="G15846">
        <v>1</v>
      </c>
      <c r="H15846">
        <v>1</v>
      </c>
      <c r="I15846">
        <v>0.98333333333333295</v>
      </c>
      <c r="J15846" s="1">
        <v>0.40909090909090901</v>
      </c>
      <c r="K15846" t="s">
        <v>23241</v>
      </c>
      <c r="L15846" t="s">
        <v>54936</v>
      </c>
      <c r="M15846" t="s">
        <v>54937</v>
      </c>
    </row>
    <row r="15847" spans="1:13">
      <c r="A15847" s="1" t="s">
        <v>17864</v>
      </c>
      <c r="B15847">
        <v>5.9440366197953996E-6</v>
      </c>
      <c r="C15847" s="1">
        <v>8.5454532950512401E-9</v>
      </c>
      <c r="D15847">
        <v>8.9285714285714302E-2</v>
      </c>
      <c r="E15847">
        <v>8.2191780821917804E-2</v>
      </c>
      <c r="F15847">
        <v>5.6000000000000001E-2</v>
      </c>
      <c r="G15847">
        <v>0.05</v>
      </c>
      <c r="H15847">
        <v>1.49253731343284E-2</v>
      </c>
      <c r="I15847">
        <v>4.4117647058823498E-2</v>
      </c>
      <c r="J15847" s="1" t="s">
        <v>23229</v>
      </c>
      <c r="K15847" t="s">
        <v>23238</v>
      </c>
      <c r="L15847" t="s">
        <v>54938</v>
      </c>
      <c r="M15847" t="s">
        <v>54939</v>
      </c>
    </row>
    <row r="15848" spans="1:13">
      <c r="A15848" s="1" t="s">
        <v>17865</v>
      </c>
      <c r="B15848">
        <v>1.4501945221415301E-5</v>
      </c>
      <c r="C15848" s="1">
        <v>2.7287538676910201E-5</v>
      </c>
      <c r="D15848">
        <v>0</v>
      </c>
      <c r="E15848">
        <v>5.2083333333333296E-3</v>
      </c>
      <c r="F15848">
        <v>8.7179487179487203E-2</v>
      </c>
      <c r="G15848">
        <v>1.16279069767442E-2</v>
      </c>
      <c r="H15848">
        <v>5.0505050505050501E-3</v>
      </c>
      <c r="I15848">
        <v>0</v>
      </c>
      <c r="J15848" s="1" t="s">
        <v>23229</v>
      </c>
      <c r="K15848" t="s">
        <v>23241</v>
      </c>
      <c r="L15848" t="s">
        <v>54940</v>
      </c>
      <c r="M15848" t="s">
        <v>54941</v>
      </c>
    </row>
    <row r="15849" spans="1:13">
      <c r="A15849" s="1" t="s">
        <v>17866</v>
      </c>
      <c r="B15849">
        <v>1.2053877322835E-8</v>
      </c>
      <c r="C15849" s="1">
        <v>4.0672072336184401E-7</v>
      </c>
      <c r="D15849">
        <v>0.96428571428571397</v>
      </c>
      <c r="E15849">
        <v>0.98507462686567204</v>
      </c>
      <c r="F15849">
        <v>0.981578947368421</v>
      </c>
      <c r="G15849">
        <v>1</v>
      </c>
      <c r="H15849">
        <v>0.93181818181818199</v>
      </c>
      <c r="I15849">
        <v>0.99444444444444402</v>
      </c>
      <c r="J15849" s="1">
        <v>1</v>
      </c>
      <c r="K15849" t="s">
        <v>23238</v>
      </c>
      <c r="L15849" t="s">
        <v>54942</v>
      </c>
      <c r="M15849" t="s">
        <v>54943</v>
      </c>
    </row>
    <row r="15850" spans="1:13">
      <c r="A15850" s="1" t="s">
        <v>17867</v>
      </c>
      <c r="B15850">
        <v>1.54978492851115E-5</v>
      </c>
      <c r="C15850" s="1">
        <v>2.8994993412110799E-5</v>
      </c>
      <c r="D15850">
        <v>0.17241379310344795</v>
      </c>
      <c r="E15850">
        <v>0.24157303370786498</v>
      </c>
      <c r="F15850">
        <v>0.30722891566265098</v>
      </c>
      <c r="G15850">
        <v>0.125</v>
      </c>
      <c r="H15850">
        <v>0.34615384615384603</v>
      </c>
      <c r="I15850">
        <v>0.18000000000000005</v>
      </c>
      <c r="J15850" s="1">
        <v>0</v>
      </c>
      <c r="K15850" t="s">
        <v>23244</v>
      </c>
      <c r="L15850" t="s">
        <v>54944</v>
      </c>
      <c r="M15850" t="s">
        <v>54945</v>
      </c>
    </row>
    <row r="15851" spans="1:13">
      <c r="A15851" s="1" t="s">
        <v>17868</v>
      </c>
      <c r="B15851">
        <v>2.11209145348246E-5</v>
      </c>
      <c r="C15851" s="1">
        <v>4.46230898716924E-7</v>
      </c>
      <c r="D15851">
        <v>0.83333333333333304</v>
      </c>
      <c r="E15851">
        <v>0.99056603773584895</v>
      </c>
      <c r="F15851">
        <v>0.99655172413793103</v>
      </c>
      <c r="G15851">
        <v>0.97499999999999998</v>
      </c>
      <c r="H15851">
        <v>1</v>
      </c>
      <c r="I15851">
        <v>0.98809523809523803</v>
      </c>
      <c r="J15851" s="1" t="s">
        <v>23229</v>
      </c>
      <c r="K15851" t="s">
        <v>23238</v>
      </c>
      <c r="L15851" t="s">
        <v>54946</v>
      </c>
      <c r="M15851" t="s">
        <v>54947</v>
      </c>
    </row>
    <row r="15852" spans="1:13">
      <c r="A15852" s="1" t="s">
        <v>17869</v>
      </c>
      <c r="B15852">
        <v>3.1205733907646798E-6</v>
      </c>
      <c r="C15852" s="1">
        <v>1.7423841104789E-5</v>
      </c>
      <c r="D15852">
        <v>1.72413793103448E-2</v>
      </c>
      <c r="E15852">
        <v>5.4347826086956503E-3</v>
      </c>
      <c r="F15852">
        <v>0</v>
      </c>
      <c r="G15852">
        <v>0</v>
      </c>
      <c r="H15852">
        <v>0.105263157894737</v>
      </c>
      <c r="I15852">
        <v>0</v>
      </c>
      <c r="J15852" s="1" t="s">
        <v>23229</v>
      </c>
      <c r="K15852" t="s">
        <v>23239</v>
      </c>
      <c r="L15852" t="s">
        <v>54948</v>
      </c>
      <c r="M15852" t="s">
        <v>54949</v>
      </c>
    </row>
    <row r="15853" spans="1:13">
      <c r="A15853" s="1" t="s">
        <v>17870</v>
      </c>
      <c r="B15853">
        <v>7.8426757510293896E-6</v>
      </c>
      <c r="C15853" s="1">
        <v>1.38842030749642E-9</v>
      </c>
      <c r="D15853">
        <v>0.98275862068965503</v>
      </c>
      <c r="E15853">
        <v>0.89375000000000004</v>
      </c>
      <c r="F15853">
        <v>0.97260273972602695</v>
      </c>
      <c r="G15853">
        <v>1</v>
      </c>
      <c r="H15853">
        <v>0.99324324324324298</v>
      </c>
      <c r="I15853">
        <v>0.97058823529411797</v>
      </c>
      <c r="J15853" s="1">
        <v>1</v>
      </c>
      <c r="K15853" t="s">
        <v>23237</v>
      </c>
      <c r="L15853" t="s">
        <v>54950</v>
      </c>
      <c r="M15853" t="s">
        <v>54951</v>
      </c>
    </row>
    <row r="15854" spans="1:13">
      <c r="A15854" s="1" t="s">
        <v>17871</v>
      </c>
      <c r="B15854">
        <v>3.1771859792656003E-4</v>
      </c>
      <c r="C15854" s="1">
        <v>1.63274847545018E-6</v>
      </c>
      <c r="D15854">
        <v>0</v>
      </c>
      <c r="E15854">
        <v>0.170886075949367</v>
      </c>
      <c r="F15854">
        <v>0</v>
      </c>
      <c r="G15854">
        <v>0</v>
      </c>
      <c r="H15854">
        <v>0</v>
      </c>
      <c r="I15854">
        <v>0</v>
      </c>
      <c r="J15854" s="1" t="s">
        <v>23229</v>
      </c>
      <c r="K15854" t="s">
        <v>23241</v>
      </c>
      <c r="L15854" t="s">
        <v>54952</v>
      </c>
      <c r="M15854" t="s">
        <v>54953</v>
      </c>
    </row>
    <row r="15855" spans="1:13">
      <c r="A15855" s="1" t="s">
        <v>17872</v>
      </c>
      <c r="B15855">
        <v>1.9481781902106801E-7</v>
      </c>
      <c r="C15855" s="1">
        <v>4.38258267884456E-8</v>
      </c>
      <c r="D15855">
        <v>1.7857142857142901E-2</v>
      </c>
      <c r="E15855">
        <v>0</v>
      </c>
      <c r="F15855">
        <v>0</v>
      </c>
      <c r="G15855">
        <v>0</v>
      </c>
      <c r="H15855">
        <v>0.104477611940299</v>
      </c>
      <c r="I15855">
        <v>0</v>
      </c>
      <c r="J15855" s="1">
        <v>0</v>
      </c>
      <c r="K15855" t="s">
        <v>23241</v>
      </c>
      <c r="L15855" t="s">
        <v>54954</v>
      </c>
      <c r="M15855" t="s">
        <v>54955</v>
      </c>
    </row>
    <row r="15856" spans="1:13">
      <c r="A15856" s="1" t="s">
        <v>17873</v>
      </c>
      <c r="B15856">
        <v>6.9172156984272599E-6</v>
      </c>
      <c r="C15856" s="1">
        <v>8.4901037861464999E-7</v>
      </c>
      <c r="D15856">
        <v>1</v>
      </c>
      <c r="E15856">
        <v>1</v>
      </c>
      <c r="F15856">
        <v>0.89285714285714302</v>
      </c>
      <c r="G15856">
        <v>1</v>
      </c>
      <c r="H15856">
        <v>1</v>
      </c>
      <c r="I15856">
        <v>1</v>
      </c>
      <c r="J15856" s="1">
        <v>1</v>
      </c>
      <c r="K15856" t="s">
        <v>23242</v>
      </c>
      <c r="L15856" t="s">
        <v>54956</v>
      </c>
      <c r="M15856" t="s">
        <v>54957</v>
      </c>
    </row>
    <row r="15857" spans="1:13">
      <c r="A15857" s="1" t="s">
        <v>17874</v>
      </c>
      <c r="B15857">
        <v>5.3054195505531E-8</v>
      </c>
      <c r="C15857" s="1">
        <v>1.4347403992149101E-8</v>
      </c>
      <c r="D15857">
        <v>0</v>
      </c>
      <c r="E15857">
        <v>0</v>
      </c>
      <c r="F15857">
        <v>0</v>
      </c>
      <c r="G15857">
        <v>1.6666666666666701E-2</v>
      </c>
      <c r="H15857">
        <v>0</v>
      </c>
      <c r="I15857">
        <v>0</v>
      </c>
      <c r="J15857" s="1">
        <v>0</v>
      </c>
      <c r="K15857" t="s">
        <v>23238</v>
      </c>
      <c r="L15857" t="s">
        <v>54958</v>
      </c>
      <c r="M15857" t="s">
        <v>54959</v>
      </c>
    </row>
    <row r="15858" spans="1:13">
      <c r="A15858" s="1" t="s">
        <v>17875</v>
      </c>
      <c r="B15858">
        <v>3.6760241998115598E-7</v>
      </c>
      <c r="C15858" s="1">
        <v>7.7135305619708403E-7</v>
      </c>
      <c r="D15858">
        <v>0.81034482758620696</v>
      </c>
      <c r="E15858">
        <v>0.74117647058823499</v>
      </c>
      <c r="F15858">
        <v>0.97321428571428603</v>
      </c>
      <c r="G15858">
        <v>0.81034482758620696</v>
      </c>
      <c r="H15858">
        <v>0.99358974358974395</v>
      </c>
      <c r="I15858">
        <v>0.96250000000000002</v>
      </c>
      <c r="J15858" s="1">
        <v>1</v>
      </c>
      <c r="K15858" t="s">
        <v>23241</v>
      </c>
      <c r="L15858" t="s">
        <v>54960</v>
      </c>
      <c r="M15858" t="s">
        <v>54961</v>
      </c>
    </row>
    <row r="15859" spans="1:13">
      <c r="A15859" s="1" t="s">
        <v>17876</v>
      </c>
      <c r="B15859">
        <v>2.3260959435632601E-8</v>
      </c>
      <c r="C15859" s="1">
        <v>4.7644225673242501E-8</v>
      </c>
      <c r="D15859">
        <v>1</v>
      </c>
      <c r="E15859">
        <v>1</v>
      </c>
      <c r="F15859">
        <v>1</v>
      </c>
      <c r="G15859">
        <v>1</v>
      </c>
      <c r="H15859">
        <v>0.98780487804878048</v>
      </c>
      <c r="I15859">
        <v>1</v>
      </c>
      <c r="J15859" s="1">
        <v>1</v>
      </c>
      <c r="K15859" t="s">
        <v>23245</v>
      </c>
      <c r="L15859" t="s">
        <v>54962</v>
      </c>
      <c r="M15859" t="s">
        <v>54963</v>
      </c>
    </row>
    <row r="15860" spans="1:13">
      <c r="A15860" s="1" t="s">
        <v>17877</v>
      </c>
      <c r="B15860">
        <v>1.2696191951975401E-5</v>
      </c>
      <c r="C15860" s="1">
        <v>7.3547899167333193E-5</v>
      </c>
      <c r="D15860">
        <v>0.92</v>
      </c>
      <c r="E15860">
        <v>1</v>
      </c>
      <c r="F15860">
        <v>0.99687499999999996</v>
      </c>
      <c r="G15860">
        <v>0.87962962962962998</v>
      </c>
      <c r="H15860">
        <v>0.97641509433962304</v>
      </c>
      <c r="I15860">
        <v>0.88636363636363602</v>
      </c>
      <c r="J15860" s="1">
        <v>1</v>
      </c>
      <c r="K15860" t="s">
        <v>23238</v>
      </c>
      <c r="L15860" t="s">
        <v>54964</v>
      </c>
      <c r="M15860" t="s">
        <v>54965</v>
      </c>
    </row>
    <row r="15861" spans="1:13">
      <c r="A15861" s="1" t="s">
        <v>17878</v>
      </c>
      <c r="B15861">
        <v>6.1253766844214604E-10</v>
      </c>
      <c r="C15861" s="1">
        <v>7.6115957525841701E-9</v>
      </c>
      <c r="D15861">
        <v>1</v>
      </c>
      <c r="E15861">
        <v>1</v>
      </c>
      <c r="F15861">
        <v>1</v>
      </c>
      <c r="G15861">
        <v>1</v>
      </c>
      <c r="H15861">
        <v>0.99253731343283602</v>
      </c>
      <c r="I15861">
        <v>1</v>
      </c>
      <c r="J15861" s="1">
        <v>6.25E-2</v>
      </c>
      <c r="K15861" t="s">
        <v>23238</v>
      </c>
      <c r="L15861" t="s">
        <v>54966</v>
      </c>
      <c r="M15861" t="s">
        <v>54967</v>
      </c>
    </row>
    <row r="15862" spans="1:13">
      <c r="A15862" s="1" t="s">
        <v>17879</v>
      </c>
      <c r="B15862">
        <v>1.90529401030713E-4</v>
      </c>
      <c r="C15862" s="1">
        <v>1.5440446587075801E-4</v>
      </c>
      <c r="D15862">
        <v>0.86666666666666703</v>
      </c>
      <c r="E15862">
        <v>0.96195652173913004</v>
      </c>
      <c r="F15862">
        <v>0.288690476190476</v>
      </c>
      <c r="G15862">
        <v>0.88793103448275901</v>
      </c>
      <c r="H15862">
        <v>0.33035714285714302</v>
      </c>
      <c r="I15862">
        <v>0.59504132231405005</v>
      </c>
      <c r="J15862" s="1">
        <v>1</v>
      </c>
      <c r="K15862" t="s">
        <v>23238</v>
      </c>
      <c r="L15862" t="s">
        <v>54968</v>
      </c>
      <c r="M15862" t="s">
        <v>54969</v>
      </c>
    </row>
    <row r="15863" spans="1:13">
      <c r="A15863" s="1" t="s">
        <v>17880</v>
      </c>
      <c r="B15863">
        <v>1.42925901627812E-5</v>
      </c>
      <c r="C15863" s="1">
        <v>4.9974008164613604E-6</v>
      </c>
      <c r="D15863">
        <v>0.112903225806452</v>
      </c>
      <c r="E15863">
        <v>5.6818181818181802E-3</v>
      </c>
      <c r="F15863">
        <v>2.1874999999999999E-2</v>
      </c>
      <c r="G15863">
        <v>0</v>
      </c>
      <c r="H15863">
        <v>0</v>
      </c>
      <c r="I15863">
        <v>0</v>
      </c>
      <c r="J15863" s="1">
        <v>0</v>
      </c>
      <c r="K15863" t="s">
        <v>23241</v>
      </c>
      <c r="L15863" t="s">
        <v>54970</v>
      </c>
      <c r="M15863" t="s">
        <v>54971</v>
      </c>
    </row>
    <row r="15864" spans="1:13">
      <c r="A15864" s="1" t="s">
        <v>17881</v>
      </c>
      <c r="B15864">
        <v>2.36740827636834E-4</v>
      </c>
      <c r="C15864" s="1">
        <v>5.0297749958128398E-7</v>
      </c>
      <c r="D15864">
        <v>0.66071428571428603</v>
      </c>
      <c r="E15864">
        <v>0.61956521739130399</v>
      </c>
      <c r="F15864">
        <v>0.989304812834225</v>
      </c>
      <c r="G15864">
        <v>0.83653846153846201</v>
      </c>
      <c r="H15864">
        <v>0.90659340659340704</v>
      </c>
      <c r="I15864">
        <v>0.77777777777777801</v>
      </c>
      <c r="J15864" s="1">
        <v>0</v>
      </c>
      <c r="K15864" t="s">
        <v>23240</v>
      </c>
      <c r="L15864" t="s">
        <v>54972</v>
      </c>
      <c r="M15864" t="s">
        <v>54973</v>
      </c>
    </row>
    <row r="15865" spans="1:13">
      <c r="A15865" s="1" t="s">
        <v>17882</v>
      </c>
      <c r="B15865">
        <v>2.2687305886937298E-9</v>
      </c>
      <c r="C15865" s="1">
        <v>9.8336797286802703E-8</v>
      </c>
      <c r="D15865">
        <v>1</v>
      </c>
      <c r="E15865">
        <v>1</v>
      </c>
      <c r="F15865">
        <v>0.96296296296296302</v>
      </c>
      <c r="G15865">
        <v>1</v>
      </c>
      <c r="H15865">
        <v>1</v>
      </c>
      <c r="I15865">
        <v>1</v>
      </c>
      <c r="J15865" s="1">
        <v>1</v>
      </c>
      <c r="K15865" t="s">
        <v>23238</v>
      </c>
      <c r="L15865" t="s">
        <v>54974</v>
      </c>
      <c r="M15865" t="s">
        <v>54975</v>
      </c>
    </row>
    <row r="15866" spans="1:13">
      <c r="A15866" s="1" t="s">
        <v>17883</v>
      </c>
      <c r="B15866">
        <v>4.6853439061886803E-5</v>
      </c>
      <c r="C15866" s="1">
        <v>3.0122400429386098E-5</v>
      </c>
      <c r="D15866">
        <v>0.58620689655172398</v>
      </c>
      <c r="E15866">
        <v>0.80952380952380998</v>
      </c>
      <c r="F15866">
        <v>0.743670886075949</v>
      </c>
      <c r="G15866">
        <v>0.12068965517241401</v>
      </c>
      <c r="H15866">
        <v>0.493589743589744</v>
      </c>
      <c r="I15866">
        <v>0.34375</v>
      </c>
      <c r="J15866" s="1">
        <v>0.05</v>
      </c>
      <c r="K15866" t="s">
        <v>23241</v>
      </c>
      <c r="L15866" t="s">
        <v>54976</v>
      </c>
      <c r="M15866" t="s">
        <v>54977</v>
      </c>
    </row>
    <row r="15867" spans="1:13">
      <c r="A15867" s="1" t="s">
        <v>17884</v>
      </c>
      <c r="B15867">
        <v>1.2535649801492999E-6</v>
      </c>
      <c r="C15867" s="1">
        <v>2.0434889764497701E-5</v>
      </c>
      <c r="D15867">
        <v>3.2258064516128997E-2</v>
      </c>
      <c r="E15867">
        <v>6.02409638554217E-2</v>
      </c>
      <c r="F15867">
        <v>7.8125E-3</v>
      </c>
      <c r="G15867">
        <v>0.19512195121951201</v>
      </c>
      <c r="H15867">
        <v>6.6037735849056603E-2</v>
      </c>
      <c r="I15867">
        <v>3.97727272727273E-2</v>
      </c>
      <c r="J15867" s="1">
        <v>0</v>
      </c>
      <c r="K15867" t="s">
        <v>23237</v>
      </c>
      <c r="L15867" t="s">
        <v>54978</v>
      </c>
      <c r="M15867" t="s">
        <v>54979</v>
      </c>
    </row>
    <row r="15868" spans="1:13">
      <c r="A15868" s="1" t="s">
        <v>17885</v>
      </c>
      <c r="B15868">
        <v>3.1832730283463999E-4</v>
      </c>
      <c r="C15868" s="1">
        <v>5.07213740676231E-5</v>
      </c>
      <c r="D15868">
        <v>1</v>
      </c>
      <c r="E15868">
        <v>0.99358974358974395</v>
      </c>
      <c r="F15868">
        <v>0.118131868131868</v>
      </c>
      <c r="G15868">
        <v>0.85526315789473695</v>
      </c>
      <c r="H15868">
        <v>0.32795698924731198</v>
      </c>
      <c r="I15868">
        <v>0.83582089552238803</v>
      </c>
      <c r="J15868" s="1" t="s">
        <v>23229</v>
      </c>
      <c r="K15868" t="s">
        <v>23242</v>
      </c>
      <c r="L15868" t="s">
        <v>54980</v>
      </c>
      <c r="M15868" t="s">
        <v>54981</v>
      </c>
    </row>
    <row r="15869" spans="1:13">
      <c r="A15869" s="1" t="s">
        <v>17886</v>
      </c>
      <c r="B15869">
        <v>9.37737001282912E-8</v>
      </c>
      <c r="C15869" s="1">
        <v>5.8078144675707204E-6</v>
      </c>
      <c r="D15869">
        <v>0</v>
      </c>
      <c r="E15869">
        <v>0</v>
      </c>
      <c r="F15869">
        <v>6.0439560439560398E-2</v>
      </c>
      <c r="G15869">
        <v>0</v>
      </c>
      <c r="H15869">
        <v>0.13106796116504901</v>
      </c>
      <c r="I15869">
        <v>1.2820512820512799E-2</v>
      </c>
      <c r="J15869" s="1">
        <v>0</v>
      </c>
      <c r="K15869" t="s">
        <v>23241</v>
      </c>
      <c r="L15869" t="s">
        <v>54982</v>
      </c>
      <c r="M15869" t="s">
        <v>54983</v>
      </c>
    </row>
    <row r="15870" spans="1:13">
      <c r="A15870" s="1" t="s">
        <v>17887</v>
      </c>
      <c r="B15870">
        <v>7.3601994436585497E-7</v>
      </c>
      <c r="C15870" s="1">
        <v>1.9392271721338701E-6</v>
      </c>
      <c r="D15870">
        <v>0</v>
      </c>
      <c r="E15870">
        <v>0</v>
      </c>
      <c r="F15870">
        <v>0</v>
      </c>
      <c r="G15870">
        <v>9.5744680851063801E-2</v>
      </c>
      <c r="H15870">
        <v>0</v>
      </c>
      <c r="I15870">
        <v>2.06185567010309E-2</v>
      </c>
      <c r="J15870" s="1">
        <v>0</v>
      </c>
      <c r="K15870" t="s">
        <v>23241</v>
      </c>
      <c r="L15870" t="s">
        <v>54984</v>
      </c>
      <c r="M15870" t="s">
        <v>54985</v>
      </c>
    </row>
    <row r="15871" spans="1:13">
      <c r="A15871" s="1" t="s">
        <v>17888</v>
      </c>
      <c r="B15871">
        <v>2.9808591406043E-5</v>
      </c>
      <c r="C15871" s="1">
        <v>6.4202100453350499E-7</v>
      </c>
      <c r="D15871">
        <v>3.7037037037037E-2</v>
      </c>
      <c r="E15871">
        <v>0.174157303370787</v>
      </c>
      <c r="F15871">
        <v>0</v>
      </c>
      <c r="G15871">
        <v>3.8461538461538498E-2</v>
      </c>
      <c r="H15871">
        <v>5.2631578947368403E-3</v>
      </c>
      <c r="I15871">
        <v>2.1551724137931001E-2</v>
      </c>
      <c r="J15871" s="1">
        <v>1</v>
      </c>
      <c r="K15871" t="s">
        <v>23238</v>
      </c>
      <c r="L15871" t="s">
        <v>54986</v>
      </c>
      <c r="M15871" t="s">
        <v>54987</v>
      </c>
    </row>
    <row r="15872" spans="1:13">
      <c r="A15872" s="1" t="s">
        <v>17889</v>
      </c>
      <c r="B15872">
        <v>9.4674532232326999E-4</v>
      </c>
      <c r="C15872" s="1">
        <v>1.3786669262433701E-4</v>
      </c>
      <c r="D15872">
        <v>0.931034482758621</v>
      </c>
      <c r="E15872">
        <v>0.40476190476190499</v>
      </c>
      <c r="F15872">
        <v>0.99285714285714299</v>
      </c>
      <c r="G15872">
        <v>1</v>
      </c>
      <c r="H15872">
        <v>0.99425287356321801</v>
      </c>
      <c r="I15872">
        <v>0.99019607843137303</v>
      </c>
      <c r="J15872" s="1" t="s">
        <v>23229</v>
      </c>
      <c r="K15872" t="s">
        <v>23238</v>
      </c>
      <c r="L15872" t="s">
        <v>54988</v>
      </c>
      <c r="M15872" t="s">
        <v>54989</v>
      </c>
    </row>
    <row r="15873" spans="1:13">
      <c r="A15873" s="1" t="s">
        <v>17890</v>
      </c>
      <c r="B15873">
        <v>3.1881816384982699E-7</v>
      </c>
      <c r="C15873" s="1">
        <v>1.7892287834940799E-5</v>
      </c>
      <c r="D15873">
        <v>0</v>
      </c>
      <c r="E15873">
        <v>1.16279069767442E-2</v>
      </c>
      <c r="F15873">
        <v>3.4482758620689698E-3</v>
      </c>
      <c r="G15873">
        <v>0.296296296296296</v>
      </c>
      <c r="H15873">
        <v>9.4339622641509396E-3</v>
      </c>
      <c r="I15873">
        <v>5.6521739130434803E-2</v>
      </c>
      <c r="J15873" s="1">
        <v>0</v>
      </c>
      <c r="K15873" t="s">
        <v>23239</v>
      </c>
      <c r="L15873" t="s">
        <v>54990</v>
      </c>
      <c r="M15873" t="s">
        <v>54991</v>
      </c>
    </row>
    <row r="15874" spans="1:13">
      <c r="A15874" s="1" t="s">
        <v>17891</v>
      </c>
      <c r="B15874">
        <v>8.9608638930607308E-6</v>
      </c>
      <c r="C15874" s="1">
        <v>1.82693008717599E-5</v>
      </c>
      <c r="D15874">
        <v>0</v>
      </c>
      <c r="E15874">
        <v>6.2500000000000003E-3</v>
      </c>
      <c r="F15874">
        <v>3.4615384615384603E-2</v>
      </c>
      <c r="G15874">
        <v>0</v>
      </c>
      <c r="H15874">
        <v>0.203703703703704</v>
      </c>
      <c r="I15874">
        <v>2.9411764705882401E-2</v>
      </c>
      <c r="J15874" s="1" t="s">
        <v>23229</v>
      </c>
      <c r="K15874" t="s">
        <v>23239</v>
      </c>
      <c r="L15874" t="s">
        <v>54992</v>
      </c>
      <c r="M15874" t="s">
        <v>54993</v>
      </c>
    </row>
    <row r="15875" spans="1:13">
      <c r="A15875" s="1" t="s">
        <v>17892</v>
      </c>
      <c r="B15875">
        <v>3.2213209427675998E-6</v>
      </c>
      <c r="C15875" s="1">
        <v>2.5123094032388501E-5</v>
      </c>
      <c r="D15875">
        <v>0</v>
      </c>
      <c r="E15875">
        <v>0</v>
      </c>
      <c r="F15875">
        <v>5.0531914893616997E-2</v>
      </c>
      <c r="G15875">
        <v>1.0869565217391301E-2</v>
      </c>
      <c r="H15875">
        <v>0.15533980582524301</v>
      </c>
      <c r="I15875">
        <v>3.3333333333333298E-2</v>
      </c>
      <c r="J15875" s="1">
        <v>0</v>
      </c>
      <c r="K15875" t="s">
        <v>23241</v>
      </c>
      <c r="L15875" t="s">
        <v>54994</v>
      </c>
      <c r="M15875" t="s">
        <v>54995</v>
      </c>
    </row>
    <row r="15876" spans="1:13">
      <c r="A15876" s="1" t="s">
        <v>17893</v>
      </c>
      <c r="B15876">
        <v>1.45248782078753E-4</v>
      </c>
      <c r="C15876" s="1">
        <v>3.66394421815629E-4</v>
      </c>
      <c r="D15876">
        <v>1</v>
      </c>
      <c r="E15876">
        <v>1</v>
      </c>
      <c r="F15876">
        <v>0.86592178770949702</v>
      </c>
      <c r="G15876">
        <v>0.17708333333333301</v>
      </c>
      <c r="H15876">
        <v>0.75</v>
      </c>
      <c r="I15876">
        <v>0.38888888888888901</v>
      </c>
      <c r="J15876" s="1">
        <v>1</v>
      </c>
      <c r="K15876" t="s">
        <v>23241</v>
      </c>
      <c r="L15876" t="s">
        <v>54996</v>
      </c>
      <c r="M15876" t="s">
        <v>54997</v>
      </c>
    </row>
    <row r="15877" spans="1:13">
      <c r="A15877" s="1" t="s">
        <v>17894</v>
      </c>
      <c r="B15877">
        <v>1.81542256014625E-4</v>
      </c>
      <c r="C15877" s="1">
        <v>1.22826878937655E-4</v>
      </c>
      <c r="D15877">
        <v>5.7692307692307702E-2</v>
      </c>
      <c r="E15877">
        <v>0.225274725274725</v>
      </c>
      <c r="F15877">
        <v>2.41379310344828E-2</v>
      </c>
      <c r="G15877">
        <v>0.820754716981132</v>
      </c>
      <c r="H15877">
        <v>7.2463768115942004E-2</v>
      </c>
      <c r="I15877">
        <v>0.24418604651162801</v>
      </c>
      <c r="J15877" s="1">
        <v>0</v>
      </c>
      <c r="K15877" t="s">
        <v>23242</v>
      </c>
      <c r="L15877" t="s">
        <v>54998</v>
      </c>
      <c r="M15877" t="s">
        <v>54999</v>
      </c>
    </row>
    <row r="15878" spans="1:13">
      <c r="A15878" s="1" t="s">
        <v>17895</v>
      </c>
      <c r="B15878">
        <v>2.8045420687070301E-9</v>
      </c>
      <c r="C15878" s="1">
        <v>2.8116099911925101E-8</v>
      </c>
      <c r="D15878">
        <v>1</v>
      </c>
      <c r="E15878">
        <v>1</v>
      </c>
      <c r="F15878">
        <v>0.99390243902439002</v>
      </c>
      <c r="G15878">
        <v>1</v>
      </c>
      <c r="H15878">
        <v>1</v>
      </c>
      <c r="I15878">
        <v>0.99358974358974395</v>
      </c>
      <c r="J15878" s="1">
        <v>6.25E-2</v>
      </c>
      <c r="K15878" t="s">
        <v>23241</v>
      </c>
      <c r="L15878" t="s">
        <v>55000</v>
      </c>
      <c r="M15878" t="s">
        <v>55001</v>
      </c>
    </row>
    <row r="15879" spans="1:13">
      <c r="A15879" s="1" t="s">
        <v>17896</v>
      </c>
      <c r="B15879">
        <v>1.37771736790996E-8</v>
      </c>
      <c r="C15879" s="1">
        <v>2.58642750417793E-6</v>
      </c>
      <c r="D15879">
        <v>1</v>
      </c>
      <c r="E15879">
        <v>1</v>
      </c>
      <c r="F15879">
        <v>1</v>
      </c>
      <c r="G15879">
        <v>0.84375</v>
      </c>
      <c r="H15879">
        <v>0.99509803921568596</v>
      </c>
      <c r="I15879">
        <v>0.98765432098765404</v>
      </c>
      <c r="J15879" s="1">
        <v>1</v>
      </c>
      <c r="K15879" t="s">
        <v>23238</v>
      </c>
      <c r="L15879" t="s">
        <v>55002</v>
      </c>
      <c r="M15879" t="s">
        <v>55003</v>
      </c>
    </row>
    <row r="15880" spans="1:13">
      <c r="A15880" s="1" t="s">
        <v>17897</v>
      </c>
      <c r="B15880">
        <v>1.40076243422771E-5</v>
      </c>
      <c r="C15880" s="1">
        <v>5.03852684303156E-5</v>
      </c>
      <c r="D15880">
        <v>0</v>
      </c>
      <c r="E15880">
        <v>0</v>
      </c>
      <c r="F15880">
        <v>0.17105263157894701</v>
      </c>
      <c r="G15880">
        <v>0</v>
      </c>
      <c r="H15880">
        <v>2.5974025974026E-2</v>
      </c>
      <c r="I15880">
        <v>4.6728971962616802E-3</v>
      </c>
      <c r="J15880" s="1">
        <v>0</v>
      </c>
      <c r="K15880" t="s">
        <v>23242</v>
      </c>
      <c r="L15880" t="s">
        <v>55004</v>
      </c>
      <c r="M15880" t="s">
        <v>55005</v>
      </c>
    </row>
    <row r="15881" spans="1:13">
      <c r="A15881" s="1" t="s">
        <v>17898</v>
      </c>
      <c r="B15881">
        <v>9.0180565262098702E-7</v>
      </c>
      <c r="C15881" s="1">
        <v>1.18080942947771E-5</v>
      </c>
      <c r="D15881">
        <v>0.82142857142857095</v>
      </c>
      <c r="E15881">
        <v>0.90540540540540504</v>
      </c>
      <c r="F15881">
        <v>0.93644067796610198</v>
      </c>
      <c r="G15881">
        <v>1</v>
      </c>
      <c r="H15881">
        <v>0.76271186440677996</v>
      </c>
      <c r="I15881">
        <v>1</v>
      </c>
      <c r="J15881" s="1" t="s">
        <v>23229</v>
      </c>
      <c r="K15881" t="s">
        <v>23238</v>
      </c>
      <c r="L15881" t="s">
        <v>55006</v>
      </c>
      <c r="M15881" t="s">
        <v>55007</v>
      </c>
    </row>
    <row r="15882" spans="1:13">
      <c r="A15882" s="1" t="s">
        <v>17899</v>
      </c>
      <c r="B15882">
        <v>2.8978871966711401E-4</v>
      </c>
      <c r="C15882" s="1">
        <v>1.13822779011478E-4</v>
      </c>
      <c r="D15882">
        <v>0.578125</v>
      </c>
      <c r="E15882">
        <v>0.3125</v>
      </c>
      <c r="F15882">
        <v>0.62051282051282097</v>
      </c>
      <c r="G15882">
        <v>0.16964285714285701</v>
      </c>
      <c r="H15882">
        <v>0.63274336283185795</v>
      </c>
      <c r="I15882">
        <v>0.40163934426229497</v>
      </c>
      <c r="J15882" s="1">
        <v>4.5454545454545497E-2</v>
      </c>
      <c r="K15882" t="s">
        <v>23239</v>
      </c>
      <c r="L15882" t="s">
        <v>55008</v>
      </c>
      <c r="M15882" t="s">
        <v>55009</v>
      </c>
    </row>
    <row r="15883" spans="1:13">
      <c r="A15883" s="1" t="s">
        <v>17900</v>
      </c>
      <c r="B15883">
        <v>1.6903424645287701E-6</v>
      </c>
      <c r="C15883" s="1">
        <v>3.67590845129784E-7</v>
      </c>
      <c r="D15883">
        <v>0.85483870967741904</v>
      </c>
      <c r="E15883">
        <v>0.99468085106382997</v>
      </c>
      <c r="F15883">
        <v>0.97938144329896903</v>
      </c>
      <c r="G15883">
        <v>0.840425531914894</v>
      </c>
      <c r="H15883">
        <v>0.98684210526315796</v>
      </c>
      <c r="I15883">
        <v>0.89565217391304397</v>
      </c>
      <c r="J15883" s="1">
        <v>1</v>
      </c>
      <c r="K15883" t="s">
        <v>23241</v>
      </c>
      <c r="L15883" t="s">
        <v>55010</v>
      </c>
      <c r="M15883" t="s">
        <v>55011</v>
      </c>
    </row>
    <row r="15884" spans="1:13">
      <c r="A15884" s="1" t="s">
        <v>17901</v>
      </c>
      <c r="B15884">
        <v>8.7321788227623796E-5</v>
      </c>
      <c r="C15884" s="1">
        <v>3.6626337769803902E-7</v>
      </c>
      <c r="D15884">
        <v>0.90322580645161299</v>
      </c>
      <c r="E15884">
        <v>0.66483516483516503</v>
      </c>
      <c r="F15884">
        <v>0.99702380952380998</v>
      </c>
      <c r="G15884">
        <v>0.96551724137931005</v>
      </c>
      <c r="H15884">
        <v>0.99253731343283602</v>
      </c>
      <c r="I15884">
        <v>1</v>
      </c>
      <c r="J15884" s="1">
        <v>1</v>
      </c>
      <c r="K15884" t="s">
        <v>23240</v>
      </c>
      <c r="L15884" t="s">
        <v>55012</v>
      </c>
      <c r="M15884" t="s">
        <v>55013</v>
      </c>
    </row>
    <row r="15885" spans="1:13">
      <c r="A15885" s="1" t="s">
        <v>17902</v>
      </c>
      <c r="B15885">
        <v>4.82997346154455E-5</v>
      </c>
      <c r="C15885" s="1">
        <v>4.7371864902897904E-6</v>
      </c>
      <c r="D15885">
        <v>7.8125E-2</v>
      </c>
      <c r="E15885">
        <v>4.7368421052631601E-2</v>
      </c>
      <c r="F15885">
        <v>8.6592178770949699E-2</v>
      </c>
      <c r="G15885">
        <v>0.12931034482758599</v>
      </c>
      <c r="H15885">
        <v>6.6964285714285698E-2</v>
      </c>
      <c r="I15885">
        <v>0.17213114754098399</v>
      </c>
      <c r="J15885" s="1">
        <v>0</v>
      </c>
      <c r="K15885" t="s">
        <v>23242</v>
      </c>
      <c r="L15885" t="s">
        <v>55014</v>
      </c>
      <c r="M15885" t="s">
        <v>55015</v>
      </c>
    </row>
    <row r="15886" spans="1:13">
      <c r="A15886" s="1" t="s">
        <v>17903</v>
      </c>
      <c r="B15886">
        <v>4.3277994525921102E-5</v>
      </c>
      <c r="C15886" s="1">
        <v>8.3147868670180294E-6</v>
      </c>
      <c r="D15886">
        <v>0.209677419354839</v>
      </c>
      <c r="E15886">
        <v>8.6956521739130405E-2</v>
      </c>
      <c r="F15886">
        <v>2.9891304347826098E-2</v>
      </c>
      <c r="G15886">
        <v>0</v>
      </c>
      <c r="H15886">
        <v>5.0505050505050501E-3</v>
      </c>
      <c r="I15886">
        <v>0</v>
      </c>
      <c r="J15886" s="1" t="s">
        <v>23229</v>
      </c>
      <c r="K15886" t="s">
        <v>23239</v>
      </c>
      <c r="L15886" t="s">
        <v>55016</v>
      </c>
      <c r="M15886" t="s">
        <v>55017</v>
      </c>
    </row>
    <row r="15887" spans="1:13">
      <c r="A15887" s="1" t="s">
        <v>17904</v>
      </c>
      <c r="B15887">
        <v>1.77989933950229E-5</v>
      </c>
      <c r="C15887" s="1">
        <v>1.3696567672242401E-6</v>
      </c>
      <c r="D15887">
        <v>0.875</v>
      </c>
      <c r="E15887">
        <v>0.98750000000000004</v>
      </c>
      <c r="F15887">
        <v>0.98421052631578898</v>
      </c>
      <c r="G15887">
        <v>1</v>
      </c>
      <c r="H15887">
        <v>1</v>
      </c>
      <c r="I15887">
        <v>0.97619047619047605</v>
      </c>
      <c r="J15887" s="1">
        <v>1</v>
      </c>
      <c r="K15887" t="s">
        <v>23239</v>
      </c>
      <c r="L15887" t="s">
        <v>55018</v>
      </c>
      <c r="M15887" t="s">
        <v>55019</v>
      </c>
    </row>
    <row r="15888" spans="1:13">
      <c r="A15888" s="1" t="s">
        <v>17905</v>
      </c>
      <c r="B15888">
        <v>8.4828117832917205E-7</v>
      </c>
      <c r="C15888" s="1">
        <v>5.3489628551012402E-5</v>
      </c>
      <c r="D15888">
        <v>1</v>
      </c>
      <c r="E15888">
        <v>1</v>
      </c>
      <c r="F15888">
        <v>1</v>
      </c>
      <c r="G15888">
        <v>0.96296296296296302</v>
      </c>
      <c r="H15888">
        <v>1</v>
      </c>
      <c r="I15888">
        <v>0.831168831168831</v>
      </c>
      <c r="J15888" s="1">
        <v>1</v>
      </c>
      <c r="K15888" t="s">
        <v>23238</v>
      </c>
      <c r="L15888" t="s">
        <v>55020</v>
      </c>
      <c r="M15888" t="s">
        <v>55021</v>
      </c>
    </row>
    <row r="15889" spans="1:13">
      <c r="A15889" s="1" t="s">
        <v>17906</v>
      </c>
      <c r="B15889">
        <v>1.8887890675825901E-7</v>
      </c>
      <c r="C15889" s="1">
        <v>9.9509504870562605E-5</v>
      </c>
      <c r="D15889">
        <v>0.25806451612903197</v>
      </c>
      <c r="E15889">
        <v>0</v>
      </c>
      <c r="F15889">
        <v>0.34770114942528701</v>
      </c>
      <c r="G15889">
        <v>3.6363636363636397E-2</v>
      </c>
      <c r="H15889">
        <v>0.43396226415094302</v>
      </c>
      <c r="I15889">
        <v>5.9090909090909097E-2</v>
      </c>
      <c r="J15889" s="1" t="s">
        <v>23229</v>
      </c>
      <c r="K15889" t="s">
        <v>23238</v>
      </c>
      <c r="L15889" t="s">
        <v>55022</v>
      </c>
      <c r="M15889" t="s">
        <v>55023</v>
      </c>
    </row>
    <row r="15890" spans="1:13">
      <c r="A15890" s="1" t="s">
        <v>17907</v>
      </c>
      <c r="B15890">
        <v>2.5358792255635699E-5</v>
      </c>
      <c r="C15890" s="1">
        <v>9.5523802901092394E-7</v>
      </c>
      <c r="D15890">
        <v>0.84375</v>
      </c>
      <c r="E15890">
        <v>0.86607142857142905</v>
      </c>
      <c r="F15890">
        <v>0.87591240875912402</v>
      </c>
      <c r="G15890">
        <v>0.91176470588235303</v>
      </c>
      <c r="H15890">
        <v>0.97826086956521696</v>
      </c>
      <c r="I15890">
        <v>0.90540540540540504</v>
      </c>
      <c r="J15890" s="1">
        <v>0.875</v>
      </c>
      <c r="K15890" t="s">
        <v>23238</v>
      </c>
      <c r="L15890" t="s">
        <v>55024</v>
      </c>
      <c r="M15890" t="s">
        <v>55025</v>
      </c>
    </row>
    <row r="15891" spans="1:13">
      <c r="A15891" s="1" t="s">
        <v>17908</v>
      </c>
      <c r="B15891">
        <v>2.41005975593883E-6</v>
      </c>
      <c r="C15891" s="1">
        <v>8.2887931025572807E-5</v>
      </c>
      <c r="D15891">
        <v>1</v>
      </c>
      <c r="E15891">
        <v>1</v>
      </c>
      <c r="F15891">
        <v>0.96858638743455505</v>
      </c>
      <c r="G15891">
        <v>0.73529411764705899</v>
      </c>
      <c r="H15891">
        <v>0.88425925925925897</v>
      </c>
      <c r="I15891">
        <v>0.96875</v>
      </c>
      <c r="J15891" s="1">
        <v>1</v>
      </c>
      <c r="K15891" t="s">
        <v>23239</v>
      </c>
      <c r="L15891" t="s">
        <v>55026</v>
      </c>
      <c r="M15891" t="s">
        <v>55027</v>
      </c>
    </row>
    <row r="15892" spans="1:13">
      <c r="A15892" s="1" t="s">
        <v>17909</v>
      </c>
      <c r="B15892">
        <v>7.3138027602263699E-5</v>
      </c>
      <c r="C15892" s="1">
        <v>6.4300001365548904E-6</v>
      </c>
      <c r="D15892">
        <v>0.92105263157894701</v>
      </c>
      <c r="E15892">
        <v>0.56382978723404298</v>
      </c>
      <c r="F15892">
        <v>1</v>
      </c>
      <c r="G15892">
        <v>1</v>
      </c>
      <c r="H15892">
        <v>0.98701298701298701</v>
      </c>
      <c r="I15892">
        <v>0.967741935483871</v>
      </c>
      <c r="J15892" s="1">
        <v>1</v>
      </c>
      <c r="K15892" t="s">
        <v>23241</v>
      </c>
      <c r="L15892" t="s">
        <v>55028</v>
      </c>
      <c r="M15892" t="s">
        <v>55029</v>
      </c>
    </row>
    <row r="15893" spans="1:13">
      <c r="A15893" s="1" t="s">
        <v>17910</v>
      </c>
      <c r="B15893">
        <v>2.6069068549513002E-7</v>
      </c>
      <c r="C15893" s="1">
        <v>2.1050513225208001E-6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0.97619047619047605</v>
      </c>
      <c r="J15893" s="1">
        <v>1</v>
      </c>
      <c r="K15893" t="s">
        <v>23238</v>
      </c>
      <c r="L15893" t="s">
        <v>55030</v>
      </c>
      <c r="M15893" t="s">
        <v>55031</v>
      </c>
    </row>
    <row r="15894" spans="1:13">
      <c r="A15894" s="1" t="s">
        <v>17911</v>
      </c>
      <c r="B15894">
        <v>4.1805732028192201E-9</v>
      </c>
      <c r="C15894" s="1">
        <v>1.5306342819322899E-6</v>
      </c>
      <c r="D15894">
        <v>1</v>
      </c>
      <c r="E15894">
        <v>1</v>
      </c>
      <c r="F15894">
        <v>1</v>
      </c>
      <c r="G15894">
        <v>0.69230769230769196</v>
      </c>
      <c r="H15894">
        <v>1</v>
      </c>
      <c r="I15894">
        <v>0.97260273972602695</v>
      </c>
      <c r="J15894" s="1">
        <v>1</v>
      </c>
      <c r="K15894" t="s">
        <v>23237</v>
      </c>
      <c r="L15894" t="s">
        <v>55032</v>
      </c>
      <c r="M15894" t="s">
        <v>55033</v>
      </c>
    </row>
    <row r="15895" spans="1:13">
      <c r="A15895" s="1" t="s">
        <v>17912</v>
      </c>
      <c r="B15895">
        <v>1.9120433430171901E-5</v>
      </c>
      <c r="C15895" s="1">
        <v>5.83315358864827E-6</v>
      </c>
      <c r="D15895">
        <v>6.25E-2</v>
      </c>
      <c r="E15895">
        <v>0</v>
      </c>
      <c r="F15895">
        <v>2.7027027027026998E-3</v>
      </c>
      <c r="G15895">
        <v>0</v>
      </c>
      <c r="H15895">
        <v>5.29411764705882E-2</v>
      </c>
      <c r="I15895">
        <v>2.04081632653061E-2</v>
      </c>
      <c r="J15895" s="1">
        <v>0</v>
      </c>
      <c r="K15895" t="s">
        <v>23238</v>
      </c>
      <c r="L15895" t="s">
        <v>55034</v>
      </c>
      <c r="M15895" t="s">
        <v>55035</v>
      </c>
    </row>
    <row r="15896" spans="1:13">
      <c r="A15896" s="1" t="s">
        <v>17913</v>
      </c>
      <c r="B15896">
        <v>4.4015998237643102E-6</v>
      </c>
      <c r="C15896" s="1">
        <v>9.0952792969029696E-6</v>
      </c>
      <c r="D15896">
        <v>0.98148148148148195</v>
      </c>
      <c r="E15896">
        <v>0.98148148148148195</v>
      </c>
      <c r="F15896">
        <v>0.98684210526315796</v>
      </c>
      <c r="G15896">
        <v>0.78181818181818197</v>
      </c>
      <c r="H15896">
        <v>0.97663551401869197</v>
      </c>
      <c r="I15896">
        <v>0.95089285714285698</v>
      </c>
      <c r="J15896" s="1">
        <v>1</v>
      </c>
      <c r="K15896" t="s">
        <v>23238</v>
      </c>
      <c r="L15896" t="s">
        <v>55036</v>
      </c>
      <c r="M15896" t="s">
        <v>55037</v>
      </c>
    </row>
    <row r="15897" spans="1:13">
      <c r="A15897" s="1" t="s">
        <v>17914</v>
      </c>
      <c r="B15897">
        <v>4.0837791480098797E-6</v>
      </c>
      <c r="C15897" s="1">
        <v>1.00749187627696E-5</v>
      </c>
      <c r="D15897">
        <v>0.61111111111111105</v>
      </c>
      <c r="E15897">
        <v>0.97802197802197799</v>
      </c>
      <c r="F15897">
        <v>0.97239263803680998</v>
      </c>
      <c r="G15897">
        <v>0.99137931034482796</v>
      </c>
      <c r="H15897">
        <v>0.98623853211009205</v>
      </c>
      <c r="I15897">
        <v>0.90526315789473699</v>
      </c>
      <c r="J15897" s="1">
        <v>1</v>
      </c>
      <c r="K15897" t="s">
        <v>23237</v>
      </c>
      <c r="L15897" t="s">
        <v>55038</v>
      </c>
      <c r="M15897" t="s">
        <v>55039</v>
      </c>
    </row>
    <row r="15898" spans="1:13">
      <c r="A15898" s="1" t="s">
        <v>17915</v>
      </c>
      <c r="B15898">
        <v>5.4947506827510801E-8</v>
      </c>
      <c r="C15898" s="1">
        <v>4.5688511525000098E-4</v>
      </c>
      <c r="D15898">
        <v>0.765625</v>
      </c>
      <c r="E15898">
        <v>0.50561797752809001</v>
      </c>
      <c r="F15898">
        <v>0.29891304347826098</v>
      </c>
      <c r="G15898">
        <v>0.98611111111111105</v>
      </c>
      <c r="H15898">
        <v>0.39285714285714302</v>
      </c>
      <c r="I15898">
        <v>0.984375</v>
      </c>
      <c r="J15898" s="1">
        <v>1</v>
      </c>
      <c r="K15898" t="s">
        <v>23237</v>
      </c>
      <c r="L15898" t="s">
        <v>55040</v>
      </c>
      <c r="M15898" t="s">
        <v>55041</v>
      </c>
    </row>
    <row r="15899" spans="1:13">
      <c r="A15899" s="1" t="s">
        <v>17916</v>
      </c>
      <c r="B15899">
        <v>2.1262671232753099E-4</v>
      </c>
      <c r="C15899" s="1">
        <v>1.3357445294139099E-8</v>
      </c>
      <c r="D15899">
        <v>1</v>
      </c>
      <c r="E15899">
        <v>1</v>
      </c>
      <c r="F15899">
        <v>0.42857142857142899</v>
      </c>
      <c r="G15899">
        <v>0.84</v>
      </c>
      <c r="H15899">
        <v>0.84285714285714297</v>
      </c>
      <c r="I15899">
        <v>0.76136363636363602</v>
      </c>
      <c r="J15899" s="1">
        <v>1</v>
      </c>
      <c r="K15899" t="s">
        <v>23239</v>
      </c>
      <c r="L15899" t="s">
        <v>55042</v>
      </c>
      <c r="M15899" t="s">
        <v>55043</v>
      </c>
    </row>
    <row r="15900" spans="1:13">
      <c r="A15900" s="1" t="s">
        <v>17917</v>
      </c>
      <c r="B15900">
        <v>1.86456034119174E-6</v>
      </c>
      <c r="C15900" s="1">
        <v>3.62443352459761E-7</v>
      </c>
      <c r="D15900">
        <v>0</v>
      </c>
      <c r="E15900">
        <v>6.4935064935064896E-3</v>
      </c>
      <c r="F15900">
        <v>0</v>
      </c>
      <c r="G15900">
        <v>0.197368421052632</v>
      </c>
      <c r="H15900">
        <v>0</v>
      </c>
      <c r="I15900">
        <v>0</v>
      </c>
      <c r="J15900" s="1" t="s">
        <v>23229</v>
      </c>
      <c r="K15900" t="s">
        <v>23238</v>
      </c>
      <c r="L15900" t="s">
        <v>55044</v>
      </c>
      <c r="M15900" t="s">
        <v>55045</v>
      </c>
    </row>
    <row r="15901" spans="1:13">
      <c r="A15901" s="1" t="s">
        <v>17918</v>
      </c>
      <c r="B15901">
        <v>8.9546103321319103E-7</v>
      </c>
      <c r="C15901" s="1">
        <v>1.11903136317061E-5</v>
      </c>
      <c r="D15901">
        <v>0.12</v>
      </c>
      <c r="E15901">
        <v>0.1875</v>
      </c>
      <c r="F15901">
        <v>9.8639455782312896E-2</v>
      </c>
      <c r="G15901">
        <v>2.5641025641025599E-2</v>
      </c>
      <c r="H15901">
        <v>0</v>
      </c>
      <c r="I15901">
        <v>0</v>
      </c>
      <c r="J15901" s="1">
        <v>0</v>
      </c>
      <c r="K15901" t="s">
        <v>23239</v>
      </c>
      <c r="L15901" t="s">
        <v>55046</v>
      </c>
      <c r="M15901" t="s">
        <v>55047</v>
      </c>
    </row>
    <row r="15902" spans="1:13">
      <c r="A15902" s="1" t="s">
        <v>17919</v>
      </c>
      <c r="B15902">
        <v>4.1246353377144401E-6</v>
      </c>
      <c r="C15902" s="1">
        <v>2.1794494825989399E-6</v>
      </c>
      <c r="D15902">
        <v>1.6666666666666701E-2</v>
      </c>
      <c r="E15902">
        <v>0</v>
      </c>
      <c r="F15902">
        <v>7.9710144927536197E-2</v>
      </c>
      <c r="G15902">
        <v>0</v>
      </c>
      <c r="H15902">
        <v>0</v>
      </c>
      <c r="I15902">
        <v>0</v>
      </c>
      <c r="J15902" s="1" t="s">
        <v>23229</v>
      </c>
      <c r="K15902" t="s">
        <v>23238</v>
      </c>
      <c r="L15902" t="s">
        <v>55048</v>
      </c>
      <c r="M15902" t="s">
        <v>55049</v>
      </c>
    </row>
    <row r="15903" spans="1:13">
      <c r="A15903" s="1" t="s">
        <v>17920</v>
      </c>
      <c r="B15903">
        <v>4.53311398245677E-7</v>
      </c>
      <c r="C15903" s="1">
        <v>1.8550259376812201E-6</v>
      </c>
      <c r="D15903">
        <v>1</v>
      </c>
      <c r="E15903">
        <v>0.98823529411764699</v>
      </c>
      <c r="F15903">
        <v>1</v>
      </c>
      <c r="G15903">
        <v>1</v>
      </c>
      <c r="H15903">
        <v>0.99509803921568596</v>
      </c>
      <c r="I15903">
        <v>0.98571428571428599</v>
      </c>
      <c r="J15903" s="1">
        <v>0.59090909090909105</v>
      </c>
      <c r="K15903" t="s">
        <v>23240</v>
      </c>
      <c r="L15903" t="s">
        <v>55050</v>
      </c>
      <c r="M15903" t="s">
        <v>55051</v>
      </c>
    </row>
    <row r="15904" spans="1:13">
      <c r="A15904" s="1" t="s">
        <v>17921</v>
      </c>
      <c r="B15904">
        <v>6.8840546223360398E-6</v>
      </c>
      <c r="C15904" s="1">
        <v>6.00622829912098E-5</v>
      </c>
      <c r="D15904">
        <v>0.93333333333333302</v>
      </c>
      <c r="E15904">
        <v>1</v>
      </c>
      <c r="F15904">
        <v>0.98399999999999999</v>
      </c>
      <c r="G15904">
        <v>0.35294117647058798</v>
      </c>
      <c r="H15904">
        <v>0.95161290322580605</v>
      </c>
      <c r="I15904">
        <v>0.702247191011236</v>
      </c>
      <c r="J15904" s="1">
        <v>1</v>
      </c>
      <c r="K15904" t="s">
        <v>23237</v>
      </c>
      <c r="L15904" t="s">
        <v>55052</v>
      </c>
      <c r="M15904" t="s">
        <v>55053</v>
      </c>
    </row>
    <row r="15905" spans="1:13">
      <c r="A15905" s="1" t="s">
        <v>17922</v>
      </c>
      <c r="B15905">
        <v>0</v>
      </c>
      <c r="C15905" s="1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 s="1" t="s">
        <v>23229</v>
      </c>
      <c r="K15905" t="s">
        <v>23241</v>
      </c>
      <c r="L15905" t="s">
        <v>55054</v>
      </c>
      <c r="M15905" t="s">
        <v>55055</v>
      </c>
    </row>
    <row r="15906" spans="1:13">
      <c r="A15906" s="1" t="s">
        <v>17923</v>
      </c>
      <c r="B15906">
        <v>9.6656268770094997E-6</v>
      </c>
      <c r="C15906" s="1">
        <v>2.7771991969510901E-7</v>
      </c>
      <c r="D15906">
        <v>0</v>
      </c>
      <c r="E15906">
        <v>0</v>
      </c>
      <c r="F15906">
        <v>0.10115606936416199</v>
      </c>
      <c r="G15906">
        <v>1.9230769230769201E-2</v>
      </c>
      <c r="H15906">
        <v>9.0361445783132502E-2</v>
      </c>
      <c r="I15906">
        <v>1.2820512820512799E-2</v>
      </c>
      <c r="J15906" s="1">
        <v>0</v>
      </c>
      <c r="K15906" t="s">
        <v>23241</v>
      </c>
      <c r="L15906" t="s">
        <v>55056</v>
      </c>
      <c r="M15906" t="s">
        <v>55057</v>
      </c>
    </row>
    <row r="15907" spans="1:13">
      <c r="A15907" s="1" t="s">
        <v>17924</v>
      </c>
      <c r="B15907">
        <v>1.01739906395635E-5</v>
      </c>
      <c r="C15907" s="1">
        <v>3.6503072360039902E-5</v>
      </c>
      <c r="D15907">
        <v>0.96875</v>
      </c>
      <c r="E15907">
        <v>0.99479166666666696</v>
      </c>
      <c r="F15907">
        <v>0.95128205128205101</v>
      </c>
      <c r="G15907">
        <v>0.99137931034482796</v>
      </c>
      <c r="H15907">
        <v>0.96902654867256599</v>
      </c>
      <c r="I15907">
        <v>0.90800000000000003</v>
      </c>
      <c r="J15907" s="1" t="s">
        <v>23229</v>
      </c>
      <c r="K15907" t="s">
        <v>23242</v>
      </c>
      <c r="L15907" t="s">
        <v>55058</v>
      </c>
      <c r="M15907" t="s">
        <v>55059</v>
      </c>
    </row>
    <row r="15908" spans="1:13">
      <c r="A15908" s="1" t="s">
        <v>17925</v>
      </c>
      <c r="B15908">
        <v>2.8545297998034202E-7</v>
      </c>
      <c r="C15908" s="1">
        <v>2.3060116645856199E-6</v>
      </c>
      <c r="D15908">
        <v>0.98214285714285698</v>
      </c>
      <c r="E15908">
        <v>0.993506493506494</v>
      </c>
      <c r="F15908">
        <v>0.94666666666666699</v>
      </c>
      <c r="G15908">
        <v>1</v>
      </c>
      <c r="H15908">
        <v>0.94578313253012003</v>
      </c>
      <c r="I15908">
        <v>0.97222222222222199</v>
      </c>
      <c r="J15908" s="1">
        <v>1</v>
      </c>
      <c r="K15908" t="s">
        <v>23240</v>
      </c>
      <c r="L15908" t="s">
        <v>55060</v>
      </c>
      <c r="M15908" t="s">
        <v>55061</v>
      </c>
    </row>
    <row r="15909" spans="1:13">
      <c r="A15909" s="1" t="s">
        <v>17926</v>
      </c>
      <c r="B15909">
        <v>9.2222548788788608E-6</v>
      </c>
      <c r="C15909" s="1">
        <v>1.69814878303981E-6</v>
      </c>
      <c r="D15909">
        <v>0</v>
      </c>
      <c r="E15909">
        <v>0</v>
      </c>
      <c r="F15909">
        <v>6.8062827225130906E-2</v>
      </c>
      <c r="G15909">
        <v>0</v>
      </c>
      <c r="H15909">
        <v>4.2105263157894701E-2</v>
      </c>
      <c r="I15909">
        <v>0</v>
      </c>
      <c r="J15909" s="1" t="s">
        <v>23229</v>
      </c>
      <c r="K15909" t="s">
        <v>23241</v>
      </c>
      <c r="L15909" t="s">
        <v>55062</v>
      </c>
      <c r="M15909" t="s">
        <v>55063</v>
      </c>
    </row>
    <row r="15910" spans="1:13">
      <c r="A15910" s="1" t="s">
        <v>17927</v>
      </c>
      <c r="B15910">
        <v>6.1988862604770403E-6</v>
      </c>
      <c r="C15910" s="1">
        <v>7.0795152559491503E-7</v>
      </c>
      <c r="D15910">
        <v>0.35483870967741898</v>
      </c>
      <c r="E15910">
        <v>0.435294117647059</v>
      </c>
      <c r="F15910">
        <v>0.23463687150838</v>
      </c>
      <c r="G15910">
        <v>0.109375</v>
      </c>
      <c r="H15910">
        <v>0.26436781609195398</v>
      </c>
      <c r="I15910">
        <v>3.3333333333333298E-2</v>
      </c>
      <c r="J15910" s="1">
        <v>0</v>
      </c>
      <c r="K15910" t="s">
        <v>23238</v>
      </c>
      <c r="L15910" t="s">
        <v>55064</v>
      </c>
      <c r="M15910" t="s">
        <v>55065</v>
      </c>
    </row>
    <row r="15911" spans="1:13">
      <c r="A15911" s="1" t="s">
        <v>17928</v>
      </c>
      <c r="B15911">
        <v>9.6941278578937498E-5</v>
      </c>
      <c r="C15911" s="1">
        <v>1.17780205135984E-5</v>
      </c>
      <c r="D15911">
        <v>0.160714285714286</v>
      </c>
      <c r="E15911">
        <v>0.33695652173912999</v>
      </c>
      <c r="F15911">
        <v>0.147798742138365</v>
      </c>
      <c r="G15911">
        <v>3.4482758620689703E-2</v>
      </c>
      <c r="H15911">
        <v>6.14035087719298E-2</v>
      </c>
      <c r="I15911">
        <v>0.14799999999999999</v>
      </c>
      <c r="J15911" s="1">
        <v>0</v>
      </c>
      <c r="K15911" t="s">
        <v>23241</v>
      </c>
      <c r="L15911" t="s">
        <v>55066</v>
      </c>
      <c r="M15911" t="s">
        <v>55067</v>
      </c>
    </row>
    <row r="15912" spans="1:13">
      <c r="A15912" s="1" t="s">
        <v>17929</v>
      </c>
      <c r="B15912">
        <v>0</v>
      </c>
      <c r="C15912" s="1">
        <v>0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 s="1">
        <v>0.9375</v>
      </c>
      <c r="K15912" t="s">
        <v>23238</v>
      </c>
      <c r="L15912" t="s">
        <v>55068</v>
      </c>
      <c r="M15912" t="s">
        <v>55069</v>
      </c>
    </row>
    <row r="15913" spans="1:13">
      <c r="A15913" s="1" t="s">
        <v>17930</v>
      </c>
      <c r="B15913">
        <v>1.4957958312537299E-4</v>
      </c>
      <c r="C15913" s="1">
        <v>8.6729508085858301E-6</v>
      </c>
      <c r="D15913">
        <v>0</v>
      </c>
      <c r="E15913">
        <v>0.265625</v>
      </c>
      <c r="F15913">
        <v>1.5384615384615399E-2</v>
      </c>
      <c r="G15913">
        <v>8.6206896551724102E-2</v>
      </c>
      <c r="H15913">
        <v>0.13157894736842099</v>
      </c>
      <c r="I15913">
        <v>4.8000000000000001E-2</v>
      </c>
      <c r="J15913" s="1">
        <v>0</v>
      </c>
      <c r="K15913" t="s">
        <v>23241</v>
      </c>
      <c r="L15913" t="s">
        <v>55070</v>
      </c>
      <c r="M15913" t="s">
        <v>55071</v>
      </c>
    </row>
    <row r="15914" spans="1:13">
      <c r="A15914" s="1" t="s">
        <v>17931</v>
      </c>
      <c r="B15914">
        <v>9.7179599339692397E-6</v>
      </c>
      <c r="C15914" s="1">
        <v>6.1702098368328601E-8</v>
      </c>
      <c r="D15914">
        <v>1.6129032258064498E-2</v>
      </c>
      <c r="E15914">
        <v>0.103260869565217</v>
      </c>
      <c r="F15914">
        <v>5.6497175141242903E-3</v>
      </c>
      <c r="G15914">
        <v>0</v>
      </c>
      <c r="H15914">
        <v>5.6179775280898901E-3</v>
      </c>
      <c r="I15914">
        <v>5.8823529411764696E-3</v>
      </c>
      <c r="J15914" s="1" t="s">
        <v>23229</v>
      </c>
      <c r="K15914" t="s">
        <v>23241</v>
      </c>
      <c r="L15914" t="s">
        <v>55072</v>
      </c>
      <c r="M15914" t="s">
        <v>55073</v>
      </c>
    </row>
    <row r="15915" spans="1:13">
      <c r="A15915" s="1" t="s">
        <v>17932</v>
      </c>
      <c r="B15915">
        <v>6.8484705539703397E-6</v>
      </c>
      <c r="C15915" s="1">
        <v>9.0932514621832693E-6</v>
      </c>
      <c r="D15915">
        <v>0.984375</v>
      </c>
      <c r="E15915">
        <v>1</v>
      </c>
      <c r="F15915">
        <v>0.99740932642487001</v>
      </c>
      <c r="G15915">
        <v>0.78125</v>
      </c>
      <c r="H15915">
        <v>0.96499999999999997</v>
      </c>
      <c r="I15915">
        <v>0.879120879120879</v>
      </c>
      <c r="J15915" s="1">
        <v>1</v>
      </c>
      <c r="K15915" t="s">
        <v>23241</v>
      </c>
      <c r="L15915" t="s">
        <v>55074</v>
      </c>
      <c r="M15915" t="s">
        <v>55075</v>
      </c>
    </row>
    <row r="15916" spans="1:13">
      <c r="A15916" s="1" t="s">
        <v>17933</v>
      </c>
      <c r="B15916">
        <v>1.5651896100865E-7</v>
      </c>
      <c r="C15916" s="1">
        <v>1.35564971873733E-7</v>
      </c>
      <c r="D15916">
        <v>0</v>
      </c>
      <c r="E15916">
        <v>0</v>
      </c>
      <c r="F15916">
        <v>0</v>
      </c>
      <c r="G15916">
        <v>5.1724137931034503E-2</v>
      </c>
      <c r="H15916">
        <v>0</v>
      </c>
      <c r="I15916">
        <v>2.4E-2</v>
      </c>
      <c r="J15916" s="1">
        <v>0</v>
      </c>
      <c r="K15916" t="s">
        <v>23241</v>
      </c>
      <c r="L15916" t="s">
        <v>55076</v>
      </c>
      <c r="M15916" t="s">
        <v>55077</v>
      </c>
    </row>
    <row r="15917" spans="1:13">
      <c r="A15917" s="1" t="s">
        <v>17934</v>
      </c>
      <c r="B15917">
        <v>2.2513606800305201E-7</v>
      </c>
      <c r="C15917" s="1">
        <v>8.9250018864898698E-7</v>
      </c>
      <c r="D15917">
        <v>1</v>
      </c>
      <c r="E15917">
        <v>1</v>
      </c>
      <c r="F15917">
        <v>1</v>
      </c>
      <c r="G15917">
        <v>0.88461538461538503</v>
      </c>
      <c r="H15917">
        <v>1</v>
      </c>
      <c r="I15917">
        <v>1</v>
      </c>
      <c r="J15917" s="1" t="s">
        <v>23229</v>
      </c>
      <c r="K15917" t="s">
        <v>23238</v>
      </c>
      <c r="L15917" t="s">
        <v>55078</v>
      </c>
      <c r="M15917" t="s">
        <v>55079</v>
      </c>
    </row>
    <row r="15918" spans="1:13">
      <c r="A15918" s="1" t="s">
        <v>17935</v>
      </c>
      <c r="B15918">
        <v>4.2038815691608199E-8</v>
      </c>
      <c r="C15918" s="1">
        <v>5.0859390109187603E-6</v>
      </c>
      <c r="D15918">
        <v>2.1739130434782601E-2</v>
      </c>
      <c r="E15918">
        <v>7.2368421052631596E-2</v>
      </c>
      <c r="F15918">
        <v>2.66666666666667E-2</v>
      </c>
      <c r="G15918">
        <v>0.46428571428571402</v>
      </c>
      <c r="H15918">
        <v>7.1428571428571397E-2</v>
      </c>
      <c r="I15918">
        <v>0.12121212121212099</v>
      </c>
      <c r="J15918" s="1">
        <v>0</v>
      </c>
      <c r="K15918" t="s">
        <v>23238</v>
      </c>
      <c r="L15918" t="s">
        <v>55080</v>
      </c>
      <c r="M15918" t="s">
        <v>55081</v>
      </c>
    </row>
    <row r="15919" spans="1:13">
      <c r="A15919" s="1" t="s">
        <v>17936</v>
      </c>
      <c r="B15919">
        <v>1.70251596496209E-7</v>
      </c>
      <c r="C15919" s="1">
        <v>1.43775837743569E-5</v>
      </c>
      <c r="D15919">
        <v>0.97916666666666696</v>
      </c>
      <c r="E15919">
        <v>1</v>
      </c>
      <c r="F15919">
        <v>1</v>
      </c>
      <c r="G15919">
        <v>0.68518518518518501</v>
      </c>
      <c r="H15919">
        <v>0.96385542168674698</v>
      </c>
      <c r="I15919">
        <v>0.94186046511627897</v>
      </c>
      <c r="J15919" s="1">
        <v>1</v>
      </c>
      <c r="K15919" t="s">
        <v>23241</v>
      </c>
      <c r="L15919" t="s">
        <v>55082</v>
      </c>
      <c r="M15919" t="s">
        <v>55083</v>
      </c>
    </row>
    <row r="15920" spans="1:13">
      <c r="A15920" s="1" t="s">
        <v>17937</v>
      </c>
      <c r="B15920">
        <v>9.9581160154201906E-8</v>
      </c>
      <c r="C15920" s="1">
        <v>1.20129878006332E-6</v>
      </c>
      <c r="D15920">
        <v>0.92</v>
      </c>
      <c r="E15920">
        <v>0.97972972972973005</v>
      </c>
      <c r="F15920">
        <v>1</v>
      </c>
      <c r="G15920">
        <v>0.32926829268292701</v>
      </c>
      <c r="H15920">
        <v>0.94117647058823495</v>
      </c>
      <c r="I15920">
        <v>0.88181818181818195</v>
      </c>
      <c r="J15920" s="1" t="s">
        <v>23229</v>
      </c>
      <c r="K15920" t="s">
        <v>23237</v>
      </c>
      <c r="L15920" t="s">
        <v>55084</v>
      </c>
      <c r="M15920" t="s">
        <v>55085</v>
      </c>
    </row>
    <row r="15921" spans="1:13">
      <c r="A15921" s="1" t="s">
        <v>17938</v>
      </c>
      <c r="B15921">
        <v>1.8610583722114799E-10</v>
      </c>
      <c r="C15921" s="1">
        <v>1.9107783478951301E-5</v>
      </c>
      <c r="D15921">
        <v>1</v>
      </c>
      <c r="E15921">
        <v>1</v>
      </c>
      <c r="F15921">
        <v>0.92134831460674205</v>
      </c>
      <c r="G15921">
        <v>1</v>
      </c>
      <c r="H15921">
        <v>1</v>
      </c>
      <c r="I15921">
        <v>1</v>
      </c>
      <c r="J15921" s="1">
        <v>1</v>
      </c>
      <c r="K15921" t="s">
        <v>23240</v>
      </c>
      <c r="L15921" t="s">
        <v>55086</v>
      </c>
      <c r="M15921" t="s">
        <v>55087</v>
      </c>
    </row>
    <row r="15922" spans="1:13">
      <c r="A15922" s="1" t="s">
        <v>17939</v>
      </c>
      <c r="B15922">
        <v>9.1626169986284207E-6</v>
      </c>
      <c r="C15922" s="1">
        <v>1.47593912578959E-4</v>
      </c>
      <c r="D15922">
        <v>0.86956521739130399</v>
      </c>
      <c r="E15922">
        <v>0.80851063829787195</v>
      </c>
      <c r="F15922">
        <v>0.547752808988764</v>
      </c>
      <c r="G15922">
        <v>0.26</v>
      </c>
      <c r="H15922">
        <v>0.36206896551724099</v>
      </c>
      <c r="I15922">
        <v>0.42647058823529399</v>
      </c>
      <c r="J15922" s="1" t="s">
        <v>23229</v>
      </c>
      <c r="K15922" t="s">
        <v>23237</v>
      </c>
      <c r="L15922" t="s">
        <v>55088</v>
      </c>
      <c r="M15922" t="s">
        <v>55089</v>
      </c>
    </row>
    <row r="15923" spans="1:13">
      <c r="A15923" s="1" t="s">
        <v>17940</v>
      </c>
      <c r="B15923">
        <v>3.53805091994024E-6</v>
      </c>
      <c r="C15923" s="1">
        <v>7.8533072304551699E-7</v>
      </c>
      <c r="D15923">
        <v>7.8125E-2</v>
      </c>
      <c r="E15923">
        <v>0.34659090909090901</v>
      </c>
      <c r="F15923">
        <v>5.7142857142857099E-3</v>
      </c>
      <c r="G15923">
        <v>9.6774193548387094E-2</v>
      </c>
      <c r="H15923">
        <v>0</v>
      </c>
      <c r="I15923">
        <v>6.0975609756097601E-2</v>
      </c>
      <c r="J15923" s="1">
        <v>0</v>
      </c>
      <c r="K15923" t="s">
        <v>23240</v>
      </c>
      <c r="L15923" t="s">
        <v>55090</v>
      </c>
      <c r="M15923" t="s">
        <v>55091</v>
      </c>
    </row>
    <row r="15924" spans="1:13">
      <c r="A15924" s="1" t="s">
        <v>17941</v>
      </c>
      <c r="B15924">
        <v>6.7558153883171301E-6</v>
      </c>
      <c r="C15924" s="1">
        <v>2.3491432538969399E-6</v>
      </c>
      <c r="D15924">
        <v>0.96428571428571397</v>
      </c>
      <c r="E15924">
        <v>1</v>
      </c>
      <c r="F15924">
        <v>0.99712643678160895</v>
      </c>
      <c r="G15924">
        <v>1</v>
      </c>
      <c r="H15924">
        <v>1</v>
      </c>
      <c r="I15924">
        <v>0.82142857142857095</v>
      </c>
      <c r="J15924" s="1" t="s">
        <v>23229</v>
      </c>
      <c r="K15924" t="s">
        <v>23239</v>
      </c>
      <c r="L15924" t="s">
        <v>55092</v>
      </c>
      <c r="M15924" t="s">
        <v>55093</v>
      </c>
    </row>
    <row r="15925" spans="1:13">
      <c r="A15925" s="1" t="s">
        <v>17942</v>
      </c>
      <c r="B15925">
        <v>2.7267600714009398E-4</v>
      </c>
      <c r="C15925" s="1">
        <v>1.41547056632637E-5</v>
      </c>
      <c r="D15925">
        <v>0.109375</v>
      </c>
      <c r="E15925">
        <v>0.22727272727272699</v>
      </c>
      <c r="F15925">
        <v>7.6923076923076901E-3</v>
      </c>
      <c r="G15925">
        <v>0</v>
      </c>
      <c r="H15925">
        <v>8.9285714285714298E-3</v>
      </c>
      <c r="I15925">
        <v>4.9504950495049497E-3</v>
      </c>
      <c r="J15925" s="1">
        <v>0</v>
      </c>
      <c r="K15925" t="s">
        <v>23241</v>
      </c>
      <c r="L15925" t="s">
        <v>55094</v>
      </c>
      <c r="M15925" t="s">
        <v>55095</v>
      </c>
    </row>
    <row r="15926" spans="1:13">
      <c r="A15926" s="1" t="s">
        <v>17943</v>
      </c>
      <c r="B15926">
        <v>1.00831186097544E-4</v>
      </c>
      <c r="C15926" s="1">
        <v>1.81619457129123E-6</v>
      </c>
      <c r="D15926">
        <v>0.58333333333333304</v>
      </c>
      <c r="E15926">
        <v>0.240506329113924</v>
      </c>
      <c r="F15926">
        <v>0.40512820512820502</v>
      </c>
      <c r="G15926">
        <v>0.469387755102041</v>
      </c>
      <c r="H15926">
        <v>0.24107142857142899</v>
      </c>
      <c r="I15926">
        <v>0.30630630630630601</v>
      </c>
      <c r="J15926" s="1" t="s">
        <v>23229</v>
      </c>
      <c r="K15926" t="s">
        <v>23239</v>
      </c>
      <c r="L15926" t="s">
        <v>55096</v>
      </c>
      <c r="M15926" t="s">
        <v>55097</v>
      </c>
    </row>
    <row r="15927" spans="1:13">
      <c r="A15927" s="1" t="s">
        <v>17944</v>
      </c>
      <c r="B15927">
        <v>2.59644489346351E-5</v>
      </c>
      <c r="C15927" s="1">
        <v>1.77513753939841E-4</v>
      </c>
      <c r="D15927">
        <v>0.984375</v>
      </c>
      <c r="E15927">
        <v>0.99456521739130399</v>
      </c>
      <c r="F15927">
        <v>1</v>
      </c>
      <c r="G15927">
        <v>0.88297872340425498</v>
      </c>
      <c r="H15927">
        <v>0.90625</v>
      </c>
      <c r="I15927">
        <v>0.85858585858585901</v>
      </c>
      <c r="J15927" s="1" t="s">
        <v>23229</v>
      </c>
      <c r="K15927" t="s">
        <v>23237</v>
      </c>
      <c r="L15927" t="s">
        <v>55098</v>
      </c>
      <c r="M15927" t="s">
        <v>55099</v>
      </c>
    </row>
    <row r="15928" spans="1:13">
      <c r="A15928" s="1" t="s">
        <v>17945</v>
      </c>
      <c r="B15928">
        <v>7.3871383956127403E-7</v>
      </c>
      <c r="C15928" s="1">
        <v>1.3759346218284299E-6</v>
      </c>
      <c r="D15928">
        <v>0.98333333333333295</v>
      </c>
      <c r="E15928">
        <v>1</v>
      </c>
      <c r="F15928">
        <v>0.91719745222929905</v>
      </c>
      <c r="G15928">
        <v>1</v>
      </c>
      <c r="H15928">
        <v>1</v>
      </c>
      <c r="I15928">
        <v>1</v>
      </c>
      <c r="J15928" s="1">
        <v>1</v>
      </c>
      <c r="K15928" t="s">
        <v>23238</v>
      </c>
      <c r="L15928" t="s">
        <v>55100</v>
      </c>
      <c r="M15928" t="s">
        <v>55101</v>
      </c>
    </row>
    <row r="15929" spans="1:13">
      <c r="A15929" s="1" t="s">
        <v>17946</v>
      </c>
      <c r="B15929">
        <v>3.3201376020772101E-7</v>
      </c>
      <c r="C15929" s="1">
        <v>3.41199008661381E-6</v>
      </c>
      <c r="D15929">
        <v>1</v>
      </c>
      <c r="E15929">
        <v>1</v>
      </c>
      <c r="F15929">
        <v>0.91964285714285698</v>
      </c>
      <c r="G15929">
        <v>1</v>
      </c>
      <c r="H15929">
        <v>0.99333333333333296</v>
      </c>
      <c r="I15929">
        <v>0.984375</v>
      </c>
      <c r="J15929" s="1">
        <v>1</v>
      </c>
      <c r="K15929" t="s">
        <v>23238</v>
      </c>
      <c r="L15929" t="s">
        <v>55102</v>
      </c>
      <c r="M15929" t="s">
        <v>55103</v>
      </c>
    </row>
    <row r="15930" spans="1:13">
      <c r="A15930" s="1" t="s">
        <v>17947</v>
      </c>
      <c r="B15930">
        <v>6.1545758653566004E-6</v>
      </c>
      <c r="C15930" s="1">
        <v>8.3668418639145796E-6</v>
      </c>
      <c r="D15930">
        <v>0.64285714285714302</v>
      </c>
      <c r="E15930">
        <v>0.9</v>
      </c>
      <c r="F15930">
        <v>0.89795918367346905</v>
      </c>
      <c r="G15930">
        <v>1</v>
      </c>
      <c r="H15930">
        <v>0.984375</v>
      </c>
      <c r="I15930">
        <v>0.96</v>
      </c>
      <c r="J15930" s="1">
        <v>1</v>
      </c>
      <c r="K15930" t="s">
        <v>23238</v>
      </c>
      <c r="L15930" t="s">
        <v>55104</v>
      </c>
      <c r="M15930" t="s">
        <v>55105</v>
      </c>
    </row>
    <row r="15931" spans="1:13">
      <c r="A15931" s="1" t="s">
        <v>17948</v>
      </c>
      <c r="B15931">
        <v>2.6134062931945699E-6</v>
      </c>
      <c r="C15931" s="1">
        <v>3.5854976890810099E-11</v>
      </c>
      <c r="D15931">
        <v>1</v>
      </c>
      <c r="E15931">
        <v>1</v>
      </c>
      <c r="F15931">
        <v>0.94345238095238104</v>
      </c>
      <c r="G15931">
        <v>1</v>
      </c>
      <c r="H15931">
        <v>1</v>
      </c>
      <c r="I15931">
        <v>1</v>
      </c>
      <c r="J15931" s="1">
        <v>1</v>
      </c>
      <c r="K15931" t="s">
        <v>23240</v>
      </c>
      <c r="L15931" t="s">
        <v>55106</v>
      </c>
      <c r="M15931" t="s">
        <v>55107</v>
      </c>
    </row>
    <row r="15932" spans="1:13">
      <c r="A15932" s="1" t="s">
        <v>17949</v>
      </c>
      <c r="B15932">
        <v>3.7802324696725901E-6</v>
      </c>
      <c r="C15932" s="1">
        <v>8.9306498691508003E-9</v>
      </c>
      <c r="D15932">
        <v>0.984375</v>
      </c>
      <c r="E15932">
        <v>0.989247311827957</v>
      </c>
      <c r="F15932">
        <v>0.997435897435897</v>
      </c>
      <c r="G15932">
        <v>0.99056603773584895</v>
      </c>
      <c r="H15932">
        <v>0.99038461538461497</v>
      </c>
      <c r="I15932">
        <v>0.99545454545454504</v>
      </c>
      <c r="J15932" s="1" t="s">
        <v>23229</v>
      </c>
      <c r="K15932" t="s">
        <v>23238</v>
      </c>
      <c r="L15932" t="s">
        <v>55108</v>
      </c>
      <c r="M15932" t="s">
        <v>55109</v>
      </c>
    </row>
    <row r="15933" spans="1:13">
      <c r="A15933" s="1" t="s">
        <v>17950</v>
      </c>
      <c r="B15933">
        <v>1.0391082542309299E-4</v>
      </c>
      <c r="C15933" s="1">
        <v>6.5922008395892202E-6</v>
      </c>
      <c r="D15933">
        <v>0.31034482758620702</v>
      </c>
      <c r="E15933">
        <v>0.52469135802469102</v>
      </c>
      <c r="F15933">
        <v>0.81879194630872498</v>
      </c>
      <c r="G15933">
        <v>0.3125</v>
      </c>
      <c r="H15933">
        <v>0.87931034482758597</v>
      </c>
      <c r="I15933">
        <v>0.51315789473684204</v>
      </c>
      <c r="J15933" s="1">
        <v>0</v>
      </c>
      <c r="K15933" t="s">
        <v>23239</v>
      </c>
      <c r="L15933" t="s">
        <v>55110</v>
      </c>
      <c r="M15933" t="s">
        <v>55111</v>
      </c>
    </row>
    <row r="15934" spans="1:13">
      <c r="A15934" s="1" t="s">
        <v>17951</v>
      </c>
      <c r="B15934">
        <v>1.1544801571143E-7</v>
      </c>
      <c r="C15934" s="1">
        <v>2.8734212680866202E-10</v>
      </c>
      <c r="D15934">
        <v>0.96875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 s="1" t="s">
        <v>23229</v>
      </c>
      <c r="K15934" t="s">
        <v>23239</v>
      </c>
      <c r="L15934" t="s">
        <v>55112</v>
      </c>
      <c r="M15934" t="s">
        <v>55113</v>
      </c>
    </row>
    <row r="15935" spans="1:13">
      <c r="A15935" s="1" t="s">
        <v>17952</v>
      </c>
      <c r="B15935">
        <v>1.6970560239199299E-6</v>
      </c>
      <c r="C15935" s="1">
        <v>5.8285935164522802E-6</v>
      </c>
      <c r="D15935">
        <v>0</v>
      </c>
      <c r="E15935">
        <v>5.5555555555555601E-3</v>
      </c>
      <c r="F15935">
        <v>0</v>
      </c>
      <c r="G15935">
        <v>7.1428571428571397E-2</v>
      </c>
      <c r="H15935">
        <v>5.2631578947368403E-3</v>
      </c>
      <c r="I15935">
        <v>1.9607843137254902E-2</v>
      </c>
      <c r="J15935" s="1">
        <v>0</v>
      </c>
      <c r="K15935" t="s">
        <v>23238</v>
      </c>
      <c r="L15935" t="s">
        <v>55114</v>
      </c>
      <c r="M15935" t="s">
        <v>55115</v>
      </c>
    </row>
    <row r="15936" spans="1:13">
      <c r="A15936" s="1" t="s">
        <v>17953</v>
      </c>
      <c r="B15936">
        <v>2.2008710580277E-4</v>
      </c>
      <c r="C15936" s="1">
        <v>4.1699213095505798E-4</v>
      </c>
      <c r="D15936">
        <v>1.5625E-2</v>
      </c>
      <c r="E15936">
        <v>0</v>
      </c>
      <c r="F15936">
        <v>7.6923076923076901E-3</v>
      </c>
      <c r="G15936">
        <v>0.49107142857142899</v>
      </c>
      <c r="H15936">
        <v>3.7037037037037E-2</v>
      </c>
      <c r="I15936">
        <v>0.74545454545454504</v>
      </c>
      <c r="J15936" s="1">
        <v>0.95454545454545503</v>
      </c>
      <c r="K15936" t="s">
        <v>23238</v>
      </c>
      <c r="L15936" t="s">
        <v>55116</v>
      </c>
      <c r="M15936" t="s">
        <v>55117</v>
      </c>
    </row>
    <row r="15937" spans="1:13">
      <c r="A15937" s="1" t="s">
        <v>17954</v>
      </c>
      <c r="B15937">
        <v>1.84815015166413E-5</v>
      </c>
      <c r="C15937" s="1">
        <v>2.05866511363419E-4</v>
      </c>
      <c r="D15937">
        <v>0.87096774193548399</v>
      </c>
      <c r="E15937">
        <v>0.984375</v>
      </c>
      <c r="F15937">
        <v>0.71505376344086002</v>
      </c>
      <c r="G15937">
        <v>0.56122448979591799</v>
      </c>
      <c r="H15937">
        <v>0.91346153846153799</v>
      </c>
      <c r="I15937">
        <v>0.93043478260869605</v>
      </c>
      <c r="J15937" s="1" t="s">
        <v>23229</v>
      </c>
      <c r="K15937" t="s">
        <v>23239</v>
      </c>
      <c r="L15937" t="s">
        <v>55118</v>
      </c>
      <c r="M15937" t="s">
        <v>55119</v>
      </c>
    </row>
    <row r="15938" spans="1:13">
      <c r="A15938" s="1" t="s">
        <v>17955</v>
      </c>
      <c r="B15938">
        <v>7.0472405567035504E-4</v>
      </c>
      <c r="C15938" s="1">
        <v>5.1438030582817397E-5</v>
      </c>
      <c r="D15938">
        <v>0.06</v>
      </c>
      <c r="E15938">
        <v>0.87903225806451601</v>
      </c>
      <c r="F15938">
        <v>2.8169014084507001E-2</v>
      </c>
      <c r="G15938">
        <v>0</v>
      </c>
      <c r="H15938">
        <v>0</v>
      </c>
      <c r="I15938">
        <v>0</v>
      </c>
      <c r="J15938" s="1" t="s">
        <v>23229</v>
      </c>
      <c r="K15938" t="s">
        <v>23242</v>
      </c>
      <c r="L15938" t="s">
        <v>55120</v>
      </c>
      <c r="M15938" t="s">
        <v>55121</v>
      </c>
    </row>
    <row r="15939" spans="1:13">
      <c r="A15939" s="1" t="s">
        <v>17956</v>
      </c>
      <c r="B15939">
        <v>1.38166554749586E-5</v>
      </c>
      <c r="C15939" s="1">
        <v>1.34325886980106E-5</v>
      </c>
      <c r="D15939">
        <v>1</v>
      </c>
      <c r="E15939">
        <v>1</v>
      </c>
      <c r="F15939">
        <v>0.93048128342245995</v>
      </c>
      <c r="G15939">
        <v>0.97368421052631604</v>
      </c>
      <c r="H15939">
        <v>0.99519230769230804</v>
      </c>
      <c r="I15939">
        <v>0.99390243902439002</v>
      </c>
      <c r="J15939" s="1">
        <v>1</v>
      </c>
      <c r="K15939" t="s">
        <v>23242</v>
      </c>
      <c r="L15939" t="s">
        <v>55122</v>
      </c>
      <c r="M15939" t="s">
        <v>55123</v>
      </c>
    </row>
    <row r="15940" spans="1:13">
      <c r="A15940" s="1" t="s">
        <v>17957</v>
      </c>
      <c r="B15940">
        <v>0</v>
      </c>
      <c r="C15940" s="1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 s="1">
        <v>1</v>
      </c>
      <c r="K15940" t="s">
        <v>23240</v>
      </c>
      <c r="L15940" t="s">
        <v>55124</v>
      </c>
      <c r="M15940" t="s">
        <v>55125</v>
      </c>
    </row>
    <row r="15941" spans="1:13">
      <c r="A15941" s="1" t="s">
        <v>17958</v>
      </c>
      <c r="B15941">
        <v>7.5601411801149203E-7</v>
      </c>
      <c r="C15941" s="1">
        <v>2.5444360957051099E-5</v>
      </c>
      <c r="D15941">
        <v>0.109375</v>
      </c>
      <c r="E15941">
        <v>0.19886363636363599</v>
      </c>
      <c r="F15941">
        <v>0.34408602150537598</v>
      </c>
      <c r="G15941">
        <v>5.1282051282051301E-2</v>
      </c>
      <c r="H15941">
        <v>0.24175824175824201</v>
      </c>
      <c r="I15941">
        <v>0.13934426229508201</v>
      </c>
      <c r="J15941" s="1">
        <v>0</v>
      </c>
      <c r="K15941" t="s">
        <v>23241</v>
      </c>
      <c r="L15941" t="s">
        <v>55126</v>
      </c>
      <c r="M15941" t="s">
        <v>55127</v>
      </c>
    </row>
    <row r="15942" spans="1:13">
      <c r="A15942" s="1" t="s">
        <v>17959</v>
      </c>
      <c r="B15942">
        <v>4.9141326569530103E-6</v>
      </c>
      <c r="C15942" s="1">
        <v>2.2115878986929001E-6</v>
      </c>
      <c r="D15942">
        <v>0.04</v>
      </c>
      <c r="E15942">
        <v>8.1967213114754103E-3</v>
      </c>
      <c r="F15942">
        <v>3.59281437125748E-2</v>
      </c>
      <c r="G15942">
        <v>0</v>
      </c>
      <c r="H15942">
        <v>2.0833333333333301E-2</v>
      </c>
      <c r="I15942">
        <v>0</v>
      </c>
      <c r="J15942" s="1" t="s">
        <v>23229</v>
      </c>
      <c r="K15942" t="s">
        <v>23242</v>
      </c>
      <c r="L15942" t="s">
        <v>55128</v>
      </c>
      <c r="M15942" t="s">
        <v>55129</v>
      </c>
    </row>
    <row r="15943" spans="1:13">
      <c r="A15943" s="1" t="s">
        <v>17960</v>
      </c>
      <c r="B15943">
        <v>9.0250142828060602E-5</v>
      </c>
      <c r="C15943" s="1">
        <v>7.1201784865661798E-6</v>
      </c>
      <c r="D15943">
        <v>0.17857142857142899</v>
      </c>
      <c r="E15943">
        <v>1.8072289156626498E-2</v>
      </c>
      <c r="F15943">
        <v>4.0145985401459902E-2</v>
      </c>
      <c r="G15943">
        <v>0</v>
      </c>
      <c r="H15943">
        <v>0</v>
      </c>
      <c r="I15943">
        <v>0</v>
      </c>
      <c r="J15943" s="1">
        <v>0</v>
      </c>
      <c r="K15943" t="s">
        <v>23239</v>
      </c>
      <c r="L15943" t="s">
        <v>55130</v>
      </c>
      <c r="M15943" t="s">
        <v>55131</v>
      </c>
    </row>
    <row r="15944" spans="1:13">
      <c r="A15944" s="1" t="s">
        <v>17961</v>
      </c>
      <c r="B15944">
        <v>5.7459271817709298E-5</v>
      </c>
      <c r="C15944" s="1">
        <v>7.28839714685381E-6</v>
      </c>
      <c r="D15944">
        <v>0.116666666666667</v>
      </c>
      <c r="E15944">
        <v>0.20253164556962</v>
      </c>
      <c r="F15944">
        <v>1.7699115044247801E-2</v>
      </c>
      <c r="G15944">
        <v>0</v>
      </c>
      <c r="H15944">
        <v>0</v>
      </c>
      <c r="I15944">
        <v>0</v>
      </c>
      <c r="J15944" s="1" t="s">
        <v>23229</v>
      </c>
      <c r="K15944" t="s">
        <v>23241</v>
      </c>
      <c r="L15944" t="s">
        <v>55132</v>
      </c>
      <c r="M15944" t="s">
        <v>55133</v>
      </c>
    </row>
    <row r="15945" spans="1:13">
      <c r="A15945" s="1" t="s">
        <v>17962</v>
      </c>
      <c r="B15945">
        <v>6.4585706657975799E-6</v>
      </c>
      <c r="C15945" s="1">
        <v>1.0782535864743701E-9</v>
      </c>
      <c r="D15945">
        <v>0.84090909090909105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 s="1">
        <v>1</v>
      </c>
      <c r="K15945" t="s">
        <v>23238</v>
      </c>
      <c r="L15945" t="s">
        <v>55134</v>
      </c>
      <c r="M15945" t="s">
        <v>55135</v>
      </c>
    </row>
    <row r="15946" spans="1:13">
      <c r="A15946" s="1" t="s">
        <v>17963</v>
      </c>
      <c r="B15946">
        <v>1.1450979402896701E-4</v>
      </c>
      <c r="C15946" s="1">
        <v>3.0871970623584799E-8</v>
      </c>
      <c r="D15946">
        <v>0.27586206896551702</v>
      </c>
      <c r="E15946">
        <v>0.62745098039215697</v>
      </c>
      <c r="F15946">
        <v>0.121621621621622</v>
      </c>
      <c r="G15946">
        <v>0.52702702702702697</v>
      </c>
      <c r="H15946">
        <v>0.48648648648648701</v>
      </c>
      <c r="I15946">
        <v>0.5</v>
      </c>
      <c r="J15946" s="1">
        <v>1</v>
      </c>
      <c r="K15946" t="s">
        <v>23240</v>
      </c>
      <c r="L15946" t="s">
        <v>55136</v>
      </c>
      <c r="M15946" t="s">
        <v>55137</v>
      </c>
    </row>
    <row r="15947" spans="1:13">
      <c r="A15947" s="1" t="s">
        <v>17964</v>
      </c>
      <c r="B15947">
        <v>2.6157364506595202E-7</v>
      </c>
      <c r="C15947" s="1">
        <v>3.6048021238067997E-5</v>
      </c>
      <c r="D15947">
        <v>0.96551724137931005</v>
      </c>
      <c r="E15947">
        <v>0.940217391304348</v>
      </c>
      <c r="F15947">
        <v>0.979768786127168</v>
      </c>
      <c r="G15947">
        <v>0.97222222222222199</v>
      </c>
      <c r="H15947">
        <v>0.84862385321100897</v>
      </c>
      <c r="I15947">
        <v>0.95180722891566305</v>
      </c>
      <c r="J15947" s="1">
        <v>1</v>
      </c>
      <c r="K15947" t="s">
        <v>23241</v>
      </c>
      <c r="L15947" t="s">
        <v>55138</v>
      </c>
      <c r="M15947" t="s">
        <v>55139</v>
      </c>
    </row>
    <row r="15948" spans="1:13">
      <c r="A15948" s="1" t="s">
        <v>17965</v>
      </c>
      <c r="B15948">
        <v>8.1664541438219793E-6</v>
      </c>
      <c r="C15948" s="1">
        <v>7.1613687384295603E-4</v>
      </c>
      <c r="D15948">
        <v>0.125</v>
      </c>
      <c r="E15948">
        <v>1.5957446808510599E-2</v>
      </c>
      <c r="F15948">
        <v>8.7628865979381396E-2</v>
      </c>
      <c r="G15948">
        <v>3.5087719298245598E-2</v>
      </c>
      <c r="H15948">
        <v>0.27433628318584102</v>
      </c>
      <c r="I15948">
        <v>0.17213114754098399</v>
      </c>
      <c r="J15948" s="1">
        <v>0</v>
      </c>
      <c r="K15948" t="s">
        <v>23239</v>
      </c>
      <c r="L15948" t="s">
        <v>55140</v>
      </c>
      <c r="M15948" t="s">
        <v>55141</v>
      </c>
    </row>
    <row r="15949" spans="1:13">
      <c r="A15949" s="1" t="s">
        <v>17966</v>
      </c>
      <c r="B15949">
        <v>8.6870697582944298E-4</v>
      </c>
      <c r="C15949" s="1">
        <v>2.6991861749304998E-4</v>
      </c>
      <c r="D15949">
        <v>0.625</v>
      </c>
      <c r="E15949">
        <v>0.875</v>
      </c>
      <c r="F15949">
        <v>0.44587628865979401</v>
      </c>
      <c r="G15949">
        <v>0.41836734693877597</v>
      </c>
      <c r="H15949">
        <v>0.296296296296296</v>
      </c>
      <c r="I15949">
        <v>0.40952380952381001</v>
      </c>
      <c r="J15949" s="1">
        <v>0</v>
      </c>
      <c r="K15949" t="s">
        <v>23241</v>
      </c>
      <c r="L15949" t="s">
        <v>55142</v>
      </c>
      <c r="M15949" t="s">
        <v>55143</v>
      </c>
    </row>
    <row r="15950" spans="1:13">
      <c r="A15950" s="1" t="s">
        <v>17967</v>
      </c>
      <c r="B15950">
        <v>2.4843659331321197E-4</v>
      </c>
      <c r="C15950" s="1">
        <v>5.5167829202974696E-6</v>
      </c>
      <c r="D15950">
        <v>0.43548387096774199</v>
      </c>
      <c r="E15950">
        <v>0.72988505747126398</v>
      </c>
      <c r="F15950">
        <v>0.43956043956044</v>
      </c>
      <c r="G15950">
        <v>0.765625</v>
      </c>
      <c r="H15950">
        <v>0.25</v>
      </c>
      <c r="I15950">
        <v>0.54</v>
      </c>
      <c r="J15950" s="1" t="s">
        <v>23229</v>
      </c>
      <c r="K15950" t="s">
        <v>23239</v>
      </c>
      <c r="L15950" t="s">
        <v>55144</v>
      </c>
      <c r="M15950" t="s">
        <v>55145</v>
      </c>
    </row>
    <row r="15951" spans="1:13">
      <c r="A15951" s="1" t="s">
        <v>17968</v>
      </c>
      <c r="B15951">
        <v>6.8000788360325995E-5</v>
      </c>
      <c r="C15951" s="1">
        <v>1.7845821535203801E-4</v>
      </c>
      <c r="D15951">
        <v>0.61538461538461497</v>
      </c>
      <c r="E15951">
        <v>0.69767441860465096</v>
      </c>
      <c r="F15951">
        <v>0.30726256983240202</v>
      </c>
      <c r="G15951">
        <v>0.80232558139534904</v>
      </c>
      <c r="H15951">
        <v>0.44196428571428598</v>
      </c>
      <c r="I15951">
        <v>0.51030927835051498</v>
      </c>
      <c r="J15951" s="1">
        <v>0.58333333333333304</v>
      </c>
      <c r="K15951" t="s">
        <v>23241</v>
      </c>
      <c r="L15951" t="s">
        <v>55146</v>
      </c>
      <c r="M15951" t="s">
        <v>55147</v>
      </c>
    </row>
    <row r="15952" spans="1:13">
      <c r="A15952" s="1" t="s">
        <v>17969</v>
      </c>
      <c r="B15952">
        <v>7.9462655016701504E-7</v>
      </c>
      <c r="C15952" s="1">
        <v>9.4022990627761502E-7</v>
      </c>
      <c r="D15952">
        <v>0.98076923076923095</v>
      </c>
      <c r="E15952">
        <v>0.99390243902439002</v>
      </c>
      <c r="F15952">
        <v>1</v>
      </c>
      <c r="G15952">
        <v>0.98648648648648696</v>
      </c>
      <c r="H15952">
        <v>1</v>
      </c>
      <c r="I15952">
        <v>0.95833333333333304</v>
      </c>
      <c r="J15952" s="1">
        <v>1</v>
      </c>
      <c r="K15952" t="s">
        <v>23238</v>
      </c>
      <c r="L15952" t="s">
        <v>55148</v>
      </c>
      <c r="M15952" t="s">
        <v>55149</v>
      </c>
    </row>
    <row r="15953" spans="1:13">
      <c r="A15953" s="1" t="s">
        <v>17970</v>
      </c>
      <c r="B15953">
        <v>6.4486178117637493E-5</v>
      </c>
      <c r="C15953" s="1">
        <v>1.0043679177025601E-4</v>
      </c>
      <c r="D15953">
        <v>0.42857142857142899</v>
      </c>
      <c r="E15953">
        <v>0.16025641025640999</v>
      </c>
      <c r="F15953">
        <v>0.47</v>
      </c>
      <c r="G15953">
        <v>9.6774193548387094E-2</v>
      </c>
      <c r="H15953">
        <v>0.29220779220779203</v>
      </c>
      <c r="I15953">
        <v>0.25333333333333302</v>
      </c>
      <c r="J15953" s="1" t="s">
        <v>23229</v>
      </c>
      <c r="K15953" t="s">
        <v>23240</v>
      </c>
      <c r="L15953" t="s">
        <v>55150</v>
      </c>
      <c r="M15953" t="s">
        <v>55151</v>
      </c>
    </row>
    <row r="15954" spans="1:13">
      <c r="A15954" s="1" t="s">
        <v>17971</v>
      </c>
      <c r="B15954">
        <v>1.21459669251388E-5</v>
      </c>
      <c r="C15954" s="1">
        <v>8.5631677104364607E-12</v>
      </c>
      <c r="D15954">
        <v>0</v>
      </c>
      <c r="E15954">
        <v>0.17241379310344801</v>
      </c>
      <c r="F15954">
        <v>0</v>
      </c>
      <c r="G15954">
        <v>0</v>
      </c>
      <c r="H15954">
        <v>0</v>
      </c>
      <c r="I15954">
        <v>1.38888888888889E-2</v>
      </c>
      <c r="J15954" s="1">
        <v>0</v>
      </c>
      <c r="K15954" t="s">
        <v>23242</v>
      </c>
      <c r="L15954" t="s">
        <v>55152</v>
      </c>
      <c r="M15954" t="s">
        <v>55153</v>
      </c>
    </row>
    <row r="15955" spans="1:13">
      <c r="A15955" s="1" t="s">
        <v>17972</v>
      </c>
      <c r="B15955">
        <v>6.13780615793468E-7</v>
      </c>
      <c r="C15955" s="1">
        <v>8.4478640877195701E-7</v>
      </c>
      <c r="D15955">
        <v>0.80357142857142905</v>
      </c>
      <c r="E15955">
        <v>0.85975609756097604</v>
      </c>
      <c r="F15955">
        <v>0.99173553719008301</v>
      </c>
      <c r="G15955">
        <v>0.78571428571428603</v>
      </c>
      <c r="H15955">
        <v>0.96078431372549</v>
      </c>
      <c r="I15955">
        <v>0.84523809523809501</v>
      </c>
      <c r="J15955" s="1">
        <v>1</v>
      </c>
      <c r="K15955" t="s">
        <v>23240</v>
      </c>
      <c r="L15955" t="s">
        <v>55154</v>
      </c>
      <c r="M15955" t="s">
        <v>55155</v>
      </c>
    </row>
    <row r="15956" spans="1:13">
      <c r="A15956" s="1" t="s">
        <v>17973</v>
      </c>
      <c r="B15956">
        <v>4.9491705479313396E-7</v>
      </c>
      <c r="C15956" s="1">
        <v>2.4523635396005501E-10</v>
      </c>
      <c r="D15956">
        <v>0</v>
      </c>
      <c r="E15956">
        <v>5.6818181818181802E-3</v>
      </c>
      <c r="F15956">
        <v>0</v>
      </c>
      <c r="G15956">
        <v>0</v>
      </c>
      <c r="H15956">
        <v>0</v>
      </c>
      <c r="I15956">
        <v>2.8985507246376802E-2</v>
      </c>
      <c r="J15956" s="1" t="s">
        <v>23229</v>
      </c>
      <c r="K15956" t="s">
        <v>23238</v>
      </c>
      <c r="L15956" t="s">
        <v>55156</v>
      </c>
      <c r="M15956" t="s">
        <v>55157</v>
      </c>
    </row>
    <row r="15957" spans="1:13">
      <c r="A15957" s="1" t="s">
        <v>17974</v>
      </c>
      <c r="B15957">
        <v>2.6898351240032399E-5</v>
      </c>
      <c r="C15957" s="1">
        <v>2.5762188229646099E-6</v>
      </c>
      <c r="D15957">
        <v>0.86206896551724099</v>
      </c>
      <c r="E15957">
        <v>0.68965517241379304</v>
      </c>
      <c r="F15957">
        <v>0.91258741258741305</v>
      </c>
      <c r="G15957">
        <v>1</v>
      </c>
      <c r="H15957">
        <v>0.81081081081081097</v>
      </c>
      <c r="I15957">
        <v>0.96</v>
      </c>
      <c r="J15957" s="1">
        <v>1</v>
      </c>
      <c r="K15957" t="s">
        <v>23238</v>
      </c>
      <c r="L15957" t="s">
        <v>55158</v>
      </c>
      <c r="M15957" t="s">
        <v>55159</v>
      </c>
    </row>
    <row r="15958" spans="1:13">
      <c r="A15958" s="1" t="s">
        <v>17975</v>
      </c>
      <c r="B15958">
        <v>4.1442916465788601E-8</v>
      </c>
      <c r="C15958" s="1">
        <v>4.4077456154883002E-6</v>
      </c>
      <c r="D15958">
        <v>0</v>
      </c>
      <c r="E15958">
        <v>0</v>
      </c>
      <c r="F15958">
        <v>5.1546391752577301E-3</v>
      </c>
      <c r="G15958">
        <v>0</v>
      </c>
      <c r="H15958">
        <v>8.7719298245613996E-3</v>
      </c>
      <c r="I15958">
        <v>0</v>
      </c>
      <c r="J15958" s="1">
        <v>0.63636363636363602</v>
      </c>
      <c r="K15958" t="s">
        <v>23241</v>
      </c>
      <c r="L15958" t="s">
        <v>55160</v>
      </c>
      <c r="M15958" t="s">
        <v>55161</v>
      </c>
    </row>
    <row r="15959" spans="1:13">
      <c r="A15959" s="1" t="s">
        <v>17976</v>
      </c>
      <c r="B15959">
        <v>2.06781626383522E-6</v>
      </c>
      <c r="C15959" s="1">
        <v>3.3706098254960499E-7</v>
      </c>
      <c r="D15959">
        <v>7.1428571428571397E-2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 s="1">
        <v>0</v>
      </c>
      <c r="K15959" t="s">
        <v>23237</v>
      </c>
      <c r="L15959" t="s">
        <v>55162</v>
      </c>
      <c r="M15959" t="s">
        <v>55163</v>
      </c>
    </row>
    <row r="15960" spans="1:13">
      <c r="A15960" s="1" t="s">
        <v>17977</v>
      </c>
      <c r="B15960">
        <v>1.0484279547263701E-6</v>
      </c>
      <c r="C15960" s="1">
        <v>5.8513781991178399E-6</v>
      </c>
      <c r="D15960">
        <v>1</v>
      </c>
      <c r="E15960">
        <v>1</v>
      </c>
      <c r="F15960">
        <v>1</v>
      </c>
      <c r="G15960">
        <v>0.70175438596491202</v>
      </c>
      <c r="H15960">
        <v>0.98529411764705899</v>
      </c>
      <c r="I15960">
        <v>0.95901639344262302</v>
      </c>
      <c r="J15960" s="1">
        <v>1</v>
      </c>
      <c r="K15960" t="s">
        <v>23238</v>
      </c>
      <c r="L15960" t="s">
        <v>55164</v>
      </c>
      <c r="M15960" t="s">
        <v>55165</v>
      </c>
    </row>
    <row r="15961" spans="1:13">
      <c r="A15961" s="1" t="s">
        <v>17978</v>
      </c>
      <c r="B15961">
        <v>3.5325106137122699E-6</v>
      </c>
      <c r="C15961" s="1">
        <v>3.4064291171188798E-7</v>
      </c>
      <c r="D15961">
        <v>1</v>
      </c>
      <c r="E15961">
        <v>1</v>
      </c>
      <c r="F15961">
        <v>1</v>
      </c>
      <c r="G15961">
        <v>0.87931034482758597</v>
      </c>
      <c r="H15961">
        <v>0.99082568807339499</v>
      </c>
      <c r="I15961">
        <v>0.92916666666666703</v>
      </c>
      <c r="J15961" s="1">
        <v>1</v>
      </c>
      <c r="K15961" t="s">
        <v>23238</v>
      </c>
      <c r="L15961" t="s">
        <v>55166</v>
      </c>
      <c r="M15961" t="s">
        <v>55167</v>
      </c>
    </row>
    <row r="15962" spans="1:13">
      <c r="A15962" s="1" t="s">
        <v>17979</v>
      </c>
      <c r="B15962">
        <v>6.8713051988772395E-5</v>
      </c>
      <c r="C15962" s="1">
        <v>6.3691956384612802E-6</v>
      </c>
      <c r="D15962">
        <v>0.796875</v>
      </c>
      <c r="E15962">
        <v>0.629411764705882</v>
      </c>
      <c r="F15962">
        <v>0.99401197604790403</v>
      </c>
      <c r="G15962">
        <v>0.82258064516129004</v>
      </c>
      <c r="H15962">
        <v>0.96666666666666701</v>
      </c>
      <c r="I15962">
        <v>0.75581395348837199</v>
      </c>
      <c r="J15962" s="1">
        <v>1</v>
      </c>
      <c r="K15962" t="s">
        <v>23238</v>
      </c>
      <c r="L15962" t="s">
        <v>55168</v>
      </c>
      <c r="M15962" t="s">
        <v>55169</v>
      </c>
    </row>
    <row r="15963" spans="1:13">
      <c r="A15963" s="1" t="s">
        <v>17980</v>
      </c>
      <c r="B15963">
        <v>1.6952805675177301E-6</v>
      </c>
      <c r="C15963" s="1">
        <v>2.7010741142096402E-5</v>
      </c>
      <c r="D15963">
        <v>1.6666666666666701E-2</v>
      </c>
      <c r="E15963">
        <v>1.1494252873563199E-2</v>
      </c>
      <c r="F15963">
        <v>6.4516129032258099E-3</v>
      </c>
      <c r="G15963">
        <v>0.269230769230769</v>
      </c>
      <c r="H15963">
        <v>6.7164179104477598E-2</v>
      </c>
      <c r="I15963">
        <v>0.31034482758620702</v>
      </c>
      <c r="J15963" s="1">
        <v>0</v>
      </c>
      <c r="K15963" t="s">
        <v>23241</v>
      </c>
      <c r="L15963" t="s">
        <v>55170</v>
      </c>
      <c r="M15963" t="s">
        <v>55171</v>
      </c>
    </row>
    <row r="15964" spans="1:13">
      <c r="A15964" s="1" t="s">
        <v>17981</v>
      </c>
      <c r="B15964">
        <v>5.9673693129733699E-6</v>
      </c>
      <c r="C15964" s="1">
        <v>2.1618718017963501E-5</v>
      </c>
      <c r="D15964">
        <v>1</v>
      </c>
      <c r="E15964">
        <v>1</v>
      </c>
      <c r="F15964">
        <v>1</v>
      </c>
      <c r="G15964">
        <v>1</v>
      </c>
      <c r="H15964">
        <v>0.79577464788732399</v>
      </c>
      <c r="I15964">
        <v>1</v>
      </c>
      <c r="J15964" s="1">
        <v>1</v>
      </c>
      <c r="K15964" t="s">
        <v>23239</v>
      </c>
      <c r="L15964" t="s">
        <v>55172</v>
      </c>
      <c r="M15964" t="s">
        <v>55173</v>
      </c>
    </row>
    <row r="15965" spans="1:13">
      <c r="A15965" s="1" t="s">
        <v>17982</v>
      </c>
      <c r="B15965">
        <v>2.0038751965902098E-6</v>
      </c>
      <c r="C15965" s="1">
        <v>2.6153395030765202E-7</v>
      </c>
      <c r="D15965">
        <v>1.6129032258064498E-2</v>
      </c>
      <c r="E15965">
        <v>7.5757575757575803E-3</v>
      </c>
      <c r="F15965">
        <v>5.1020408163265302E-3</v>
      </c>
      <c r="G15965">
        <v>0</v>
      </c>
      <c r="H15965">
        <v>0</v>
      </c>
      <c r="I15965">
        <v>0</v>
      </c>
      <c r="J15965" s="1">
        <v>0.5</v>
      </c>
      <c r="K15965" t="s">
        <v>23238</v>
      </c>
      <c r="L15965" t="s">
        <v>55174</v>
      </c>
      <c r="M15965" t="s">
        <v>55175</v>
      </c>
    </row>
    <row r="15966" spans="1:13">
      <c r="A15966" s="1" t="s">
        <v>17983</v>
      </c>
      <c r="B15966">
        <v>1.52809212936258E-6</v>
      </c>
      <c r="C15966" s="1">
        <v>2.9744283397610899E-6</v>
      </c>
      <c r="D15966">
        <v>0</v>
      </c>
      <c r="E15966">
        <v>0</v>
      </c>
      <c r="F15966">
        <v>0</v>
      </c>
      <c r="G15966">
        <v>1.35135135135135E-2</v>
      </c>
      <c r="H15966">
        <v>0</v>
      </c>
      <c r="I15966">
        <v>5.5555555555555601E-2</v>
      </c>
      <c r="J15966" s="1">
        <v>0.45454545454545497</v>
      </c>
      <c r="K15966" t="s">
        <v>23238</v>
      </c>
      <c r="L15966" t="s">
        <v>55176</v>
      </c>
      <c r="M15966" t="s">
        <v>55177</v>
      </c>
    </row>
    <row r="15967" spans="1:13">
      <c r="A15967" s="1" t="s">
        <v>17984</v>
      </c>
      <c r="B15967">
        <v>5.8699370932270502E-4</v>
      </c>
      <c r="C15967" s="1">
        <v>1.3124429108491201E-4</v>
      </c>
      <c r="D15967">
        <v>0.25</v>
      </c>
      <c r="E15967">
        <v>0.72839506172839497</v>
      </c>
      <c r="F15967">
        <v>2.80373831775701E-2</v>
      </c>
      <c r="G15967">
        <v>1.38888888888889E-2</v>
      </c>
      <c r="H15967">
        <v>5.5555555555555601E-3</v>
      </c>
      <c r="I15967">
        <v>3.3333333333333298E-2</v>
      </c>
      <c r="J15967" s="1">
        <v>0</v>
      </c>
      <c r="K15967" t="s">
        <v>23238</v>
      </c>
      <c r="L15967" t="s">
        <v>55178</v>
      </c>
      <c r="M15967" t="s">
        <v>55179</v>
      </c>
    </row>
    <row r="15968" spans="1:13">
      <c r="A15968" s="1" t="s">
        <v>17985</v>
      </c>
      <c r="B15968">
        <v>4.3340560689095098E-7</v>
      </c>
      <c r="C15968" s="1">
        <v>3.8561383624425803E-8</v>
      </c>
      <c r="D15968">
        <v>0</v>
      </c>
      <c r="E15968">
        <v>5.2083333333333296E-3</v>
      </c>
      <c r="F15968">
        <v>7.7720207253886E-3</v>
      </c>
      <c r="G15968">
        <v>9.2592592592592605E-3</v>
      </c>
      <c r="H15968">
        <v>4.4642857142857097E-3</v>
      </c>
      <c r="I15968">
        <v>0</v>
      </c>
      <c r="J15968" s="1">
        <v>0.54545454545454497</v>
      </c>
      <c r="K15968" t="s">
        <v>23238</v>
      </c>
      <c r="L15968" t="s">
        <v>55180</v>
      </c>
      <c r="M15968" t="s">
        <v>55181</v>
      </c>
    </row>
    <row r="15969" spans="1:13">
      <c r="A15969" s="1" t="s">
        <v>17986</v>
      </c>
      <c r="B15969">
        <v>1.0145418403953199E-6</v>
      </c>
      <c r="C15969" s="1">
        <v>1.63757260094854E-9</v>
      </c>
      <c r="D15969">
        <v>1</v>
      </c>
      <c r="E15969">
        <v>0.98765432098765404</v>
      </c>
      <c r="F15969">
        <v>1</v>
      </c>
      <c r="G15969">
        <v>1</v>
      </c>
      <c r="H15969">
        <v>1</v>
      </c>
      <c r="I15969">
        <v>1</v>
      </c>
      <c r="J15969" s="1">
        <v>1</v>
      </c>
      <c r="K15969" t="s">
        <v>23238</v>
      </c>
      <c r="L15969" t="s">
        <v>55182</v>
      </c>
      <c r="M15969" t="s">
        <v>55183</v>
      </c>
    </row>
    <row r="15970" spans="1:13">
      <c r="A15970" s="1" t="s">
        <v>17987</v>
      </c>
      <c r="B15970">
        <v>5.4482298126182098E-5</v>
      </c>
      <c r="C15970" s="1">
        <v>3.0808217824830703E-5</v>
      </c>
      <c r="D15970">
        <v>0.984375</v>
      </c>
      <c r="E15970">
        <v>0.99462365591397806</v>
      </c>
      <c r="F15970">
        <v>0.75129533678756499</v>
      </c>
      <c r="G15970">
        <v>0.93269230769230804</v>
      </c>
      <c r="H15970">
        <v>0.80373831775700899</v>
      </c>
      <c r="I15970">
        <v>0.86538461538461497</v>
      </c>
      <c r="J15970" s="1">
        <v>1</v>
      </c>
      <c r="K15970" t="s">
        <v>23241</v>
      </c>
      <c r="L15970" t="s">
        <v>55184</v>
      </c>
      <c r="M15970" t="s">
        <v>55185</v>
      </c>
    </row>
    <row r="15971" spans="1:13">
      <c r="A15971" s="1" t="s">
        <v>17988</v>
      </c>
      <c r="B15971">
        <v>5.1014716559119902E-7</v>
      </c>
      <c r="C15971" s="1">
        <v>6.2430516124393395E-8</v>
      </c>
      <c r="D15971">
        <v>1</v>
      </c>
      <c r="E15971">
        <v>1</v>
      </c>
      <c r="F15971">
        <v>1</v>
      </c>
      <c r="G15971">
        <v>0.97058823529411797</v>
      </c>
      <c r="H15971">
        <v>0.99382716049382702</v>
      </c>
      <c r="I15971">
        <v>0.97894736842105301</v>
      </c>
      <c r="J15971" s="1" t="s">
        <v>23229</v>
      </c>
      <c r="K15971" t="s">
        <v>23240</v>
      </c>
      <c r="L15971" t="s">
        <v>55186</v>
      </c>
      <c r="M15971" t="s">
        <v>55187</v>
      </c>
    </row>
    <row r="15972" spans="1:13">
      <c r="A15972" s="1" t="s">
        <v>17989</v>
      </c>
      <c r="B15972">
        <v>1.26858896810003E-6</v>
      </c>
      <c r="C15972" s="1">
        <v>8.1522860256101207E-6</v>
      </c>
      <c r="D15972">
        <v>0.14285714285714299</v>
      </c>
      <c r="E15972">
        <v>0.16025641025640999</v>
      </c>
      <c r="F15972">
        <v>0.1875</v>
      </c>
      <c r="G15972">
        <v>0</v>
      </c>
      <c r="H15972">
        <v>1.1904761904761901E-2</v>
      </c>
      <c r="I15972">
        <v>2.1276595744680899E-2</v>
      </c>
      <c r="J15972" s="1">
        <v>0</v>
      </c>
      <c r="K15972" t="s">
        <v>23241</v>
      </c>
      <c r="L15972" t="s">
        <v>55188</v>
      </c>
      <c r="M15972" t="s">
        <v>55189</v>
      </c>
    </row>
    <row r="15973" spans="1:13">
      <c r="A15973" s="1" t="s">
        <v>17990</v>
      </c>
      <c r="B15973">
        <v>1.33815418975745E-7</v>
      </c>
      <c r="C15973" s="1">
        <v>2.6148294286543101E-8</v>
      </c>
      <c r="D15973">
        <v>1.6129032258064498E-2</v>
      </c>
      <c r="E15973">
        <v>9.8837209302325604E-2</v>
      </c>
      <c r="F15973">
        <v>0</v>
      </c>
      <c r="G15973">
        <v>0</v>
      </c>
      <c r="H15973">
        <v>1.5151515151515201E-2</v>
      </c>
      <c r="I15973">
        <v>6.2500000000000003E-3</v>
      </c>
      <c r="J15973" s="1">
        <v>4.5454545454545497E-2</v>
      </c>
      <c r="K15973" t="s">
        <v>23241</v>
      </c>
      <c r="L15973" t="s">
        <v>55190</v>
      </c>
      <c r="M15973" t="s">
        <v>55191</v>
      </c>
    </row>
    <row r="15974" spans="1:13">
      <c r="A15974" s="1" t="s">
        <v>17991</v>
      </c>
      <c r="B15974">
        <v>1.06142170075796E-5</v>
      </c>
      <c r="C15974" s="1">
        <v>3.5194717738525598E-5</v>
      </c>
      <c r="D15974">
        <v>0</v>
      </c>
      <c r="E15974">
        <v>0</v>
      </c>
      <c r="F15974">
        <v>0.20422535211267601</v>
      </c>
      <c r="G15974">
        <v>0.25</v>
      </c>
      <c r="H15974">
        <v>0.18831168831168801</v>
      </c>
      <c r="I15974">
        <v>5.7142857142857099E-2</v>
      </c>
      <c r="J15974" s="1">
        <v>0.11111111111111099</v>
      </c>
      <c r="K15974" t="s">
        <v>23239</v>
      </c>
      <c r="L15974" t="s">
        <v>55192</v>
      </c>
      <c r="M15974" t="s">
        <v>55193</v>
      </c>
    </row>
    <row r="15975" spans="1:13">
      <c r="A15975" s="1" t="s">
        <v>17992</v>
      </c>
      <c r="B15975">
        <v>2.9440185181385099E-6</v>
      </c>
      <c r="C15975" s="1">
        <v>5.1460876082849704E-6</v>
      </c>
      <c r="D15975">
        <v>0</v>
      </c>
      <c r="E15975">
        <v>0</v>
      </c>
      <c r="F15975">
        <v>8.6387434554973802E-2</v>
      </c>
      <c r="G15975">
        <v>0</v>
      </c>
      <c r="H15975">
        <v>0</v>
      </c>
      <c r="I15975">
        <v>0</v>
      </c>
      <c r="J15975" s="1">
        <v>0</v>
      </c>
      <c r="K15975" t="s">
        <v>23238</v>
      </c>
      <c r="L15975" t="s">
        <v>55194</v>
      </c>
      <c r="M15975" t="s">
        <v>55195</v>
      </c>
    </row>
    <row r="15976" spans="1:13">
      <c r="A15976" s="1" t="s">
        <v>17993</v>
      </c>
      <c r="B15976">
        <v>8.7089444055606902E-11</v>
      </c>
      <c r="C15976" s="1">
        <v>4.0522639786637901E-10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6.8493150684931503E-3</v>
      </c>
      <c r="J15976" s="1">
        <v>0.7</v>
      </c>
      <c r="K15976" t="s">
        <v>23241</v>
      </c>
      <c r="L15976" t="s">
        <v>55196</v>
      </c>
      <c r="M15976" t="s">
        <v>55197</v>
      </c>
    </row>
    <row r="15977" spans="1:13">
      <c r="A15977" s="1" t="s">
        <v>17994</v>
      </c>
      <c r="B15977">
        <v>7.8474469395074006E-5</v>
      </c>
      <c r="C15977" s="1">
        <v>2.4990824574501198E-6</v>
      </c>
      <c r="D15977">
        <v>0.53333333333333299</v>
      </c>
      <c r="E15977">
        <v>0.42613636363636398</v>
      </c>
      <c r="F15977">
        <v>0.54347826086956497</v>
      </c>
      <c r="G15977">
        <v>0.40350877192982498</v>
      </c>
      <c r="H15977">
        <v>0.75229357798165097</v>
      </c>
      <c r="I15977">
        <v>0.445945945945946</v>
      </c>
      <c r="J15977" s="1">
        <v>0</v>
      </c>
      <c r="K15977" t="s">
        <v>23238</v>
      </c>
      <c r="L15977" t="s">
        <v>55198</v>
      </c>
      <c r="M15977" t="s">
        <v>55199</v>
      </c>
    </row>
    <row r="15978" spans="1:13">
      <c r="A15978" s="1" t="s">
        <v>17995</v>
      </c>
      <c r="B15978">
        <v>2.03116813539607E-4</v>
      </c>
      <c r="C15978" s="1">
        <v>5.9254277683420903E-6</v>
      </c>
      <c r="D15978">
        <v>0.38333333333333303</v>
      </c>
      <c r="E15978">
        <v>0.55952380952380998</v>
      </c>
      <c r="F15978">
        <v>5.7692307692307702E-2</v>
      </c>
      <c r="G15978">
        <v>0.45161290322580599</v>
      </c>
      <c r="H15978">
        <v>8.4507042253521097E-2</v>
      </c>
      <c r="I15978">
        <v>5.5555555555555601E-2</v>
      </c>
      <c r="J15978" s="1">
        <v>0</v>
      </c>
      <c r="K15978" t="s">
        <v>23237</v>
      </c>
      <c r="L15978" t="s">
        <v>55200</v>
      </c>
      <c r="M15978" t="s">
        <v>55201</v>
      </c>
    </row>
    <row r="15979" spans="1:13">
      <c r="A15979" s="1" t="s">
        <v>17996</v>
      </c>
      <c r="B15979">
        <v>2.10490012780025E-4</v>
      </c>
      <c r="C15979" s="1">
        <v>2.7540527463278699E-5</v>
      </c>
      <c r="D15979">
        <v>0.90625</v>
      </c>
      <c r="E15979">
        <v>1</v>
      </c>
      <c r="F15979">
        <v>0.40106951871657798</v>
      </c>
      <c r="G15979">
        <v>0.97142857142857097</v>
      </c>
      <c r="H15979">
        <v>0.2</v>
      </c>
      <c r="I15979">
        <v>0.94444444444444398</v>
      </c>
      <c r="J15979" s="1" t="s">
        <v>23229</v>
      </c>
      <c r="K15979" t="s">
        <v>23242</v>
      </c>
      <c r="L15979" t="s">
        <v>55202</v>
      </c>
      <c r="M15979" t="s">
        <v>55203</v>
      </c>
    </row>
    <row r="15980" spans="1:13">
      <c r="A15980" s="1" t="s">
        <v>17997</v>
      </c>
      <c r="B15980">
        <v>3.5787999003213999E-6</v>
      </c>
      <c r="C15980" s="1">
        <v>4.8295707206716302E-5</v>
      </c>
      <c r="D15980">
        <v>1</v>
      </c>
      <c r="E15980">
        <v>0.99479166666666696</v>
      </c>
      <c r="F15980">
        <v>1</v>
      </c>
      <c r="G15980">
        <v>0.98214285714285698</v>
      </c>
      <c r="H15980">
        <v>1</v>
      </c>
      <c r="I15980">
        <v>0.86134453781512599</v>
      </c>
      <c r="J15980" s="1">
        <v>1</v>
      </c>
      <c r="K15980" t="s">
        <v>23240</v>
      </c>
      <c r="L15980" t="s">
        <v>55204</v>
      </c>
      <c r="M15980" t="s">
        <v>55205</v>
      </c>
    </row>
    <row r="15981" spans="1:13">
      <c r="A15981" s="1" t="s">
        <v>17998</v>
      </c>
      <c r="B15981">
        <v>4.2018878398402397E-6</v>
      </c>
      <c r="C15981" s="1">
        <v>3.2554386591882899E-6</v>
      </c>
      <c r="D15981">
        <v>1</v>
      </c>
      <c r="E15981">
        <v>0.993506493506494</v>
      </c>
      <c r="F15981">
        <v>0.98897058823529405</v>
      </c>
      <c r="G15981">
        <v>0.92500000000000004</v>
      </c>
      <c r="H15981">
        <v>0.9453125</v>
      </c>
      <c r="I15981">
        <v>0.97222222222222199</v>
      </c>
      <c r="J15981" s="1">
        <v>0</v>
      </c>
      <c r="K15981" t="s">
        <v>23239</v>
      </c>
      <c r="L15981" t="s">
        <v>55206</v>
      </c>
      <c r="M15981" t="s">
        <v>55207</v>
      </c>
    </row>
    <row r="15982" spans="1:13">
      <c r="A15982" s="1" t="s">
        <v>17999</v>
      </c>
      <c r="B15982">
        <v>2.96827118514603E-5</v>
      </c>
      <c r="C15982" s="1">
        <v>3.90171292962245E-5</v>
      </c>
      <c r="D15982">
        <v>7.1428571428571397E-2</v>
      </c>
      <c r="E15982">
        <v>1.0869565217391301E-2</v>
      </c>
      <c r="F15982">
        <v>9.1428571428571401E-2</v>
      </c>
      <c r="G15982">
        <v>0</v>
      </c>
      <c r="H15982">
        <v>0</v>
      </c>
      <c r="I15982">
        <v>0</v>
      </c>
      <c r="J15982" s="1">
        <v>0</v>
      </c>
      <c r="K15982" t="s">
        <v>23238</v>
      </c>
      <c r="L15982" t="s">
        <v>55208</v>
      </c>
      <c r="M15982" t="s">
        <v>55209</v>
      </c>
    </row>
    <row r="15983" spans="1:13">
      <c r="A15983" s="1" t="s">
        <v>18000</v>
      </c>
      <c r="B15983">
        <v>5.1410432412359504E-6</v>
      </c>
      <c r="C15983" s="1">
        <v>6.3142952308239706E-8</v>
      </c>
      <c r="D15983">
        <v>2.5000000000000001E-2</v>
      </c>
      <c r="E15983">
        <v>0</v>
      </c>
      <c r="F15983">
        <v>0.100574712643678</v>
      </c>
      <c r="G15983">
        <v>0</v>
      </c>
      <c r="H15983">
        <v>0</v>
      </c>
      <c r="I15983">
        <v>2.4590163934426201E-2</v>
      </c>
      <c r="J15983" s="1">
        <v>0</v>
      </c>
      <c r="K15983" t="s">
        <v>23241</v>
      </c>
      <c r="L15983" t="s">
        <v>55210</v>
      </c>
      <c r="M15983" t="s">
        <v>55211</v>
      </c>
    </row>
    <row r="15984" spans="1:13">
      <c r="A15984" s="1" t="s">
        <v>18001</v>
      </c>
      <c r="B15984">
        <v>8.0142951427501104E-6</v>
      </c>
      <c r="C15984" s="1">
        <v>2.87516209791598E-5</v>
      </c>
      <c r="D15984">
        <v>6.8965517241379296E-2</v>
      </c>
      <c r="E15984">
        <v>0.111764705882353</v>
      </c>
      <c r="F15984">
        <v>0.29651162790697699</v>
      </c>
      <c r="G15984">
        <v>2.7777777777777801E-2</v>
      </c>
      <c r="H15984">
        <v>0.05</v>
      </c>
      <c r="I15984">
        <v>0.134920634920635</v>
      </c>
      <c r="J15984" s="1">
        <v>0</v>
      </c>
      <c r="K15984" t="s">
        <v>23238</v>
      </c>
      <c r="L15984" t="s">
        <v>55212</v>
      </c>
      <c r="M15984" t="s">
        <v>55213</v>
      </c>
    </row>
    <row r="15985" spans="1:13">
      <c r="A15985" s="1" t="s">
        <v>18002</v>
      </c>
      <c r="B15985">
        <v>4.5969189283187702E-8</v>
      </c>
      <c r="C15985" s="1">
        <v>4.36525528293051E-8</v>
      </c>
      <c r="D15985">
        <v>0</v>
      </c>
      <c r="E15985">
        <v>0</v>
      </c>
      <c r="F15985">
        <v>8.0213903743315499E-3</v>
      </c>
      <c r="G15985">
        <v>2.9411764705882401E-2</v>
      </c>
      <c r="H15985">
        <v>8.5227272727272693E-2</v>
      </c>
      <c r="I15985">
        <v>0</v>
      </c>
      <c r="J15985" s="1">
        <v>0.35</v>
      </c>
      <c r="K15985" t="s">
        <v>23238</v>
      </c>
      <c r="L15985" t="s">
        <v>55214</v>
      </c>
      <c r="M15985" t="s">
        <v>55215</v>
      </c>
    </row>
    <row r="15986" spans="1:13">
      <c r="A15986" s="1" t="s">
        <v>18003</v>
      </c>
      <c r="B15986">
        <v>6.8892190076850205E-5</v>
      </c>
      <c r="C15986" s="1">
        <v>1.3078306642714301E-6</v>
      </c>
      <c r="D15986">
        <v>1</v>
      </c>
      <c r="E15986">
        <v>0.909574468085106</v>
      </c>
      <c r="F15986">
        <v>1</v>
      </c>
      <c r="G15986">
        <v>1</v>
      </c>
      <c r="H15986">
        <v>1</v>
      </c>
      <c r="I15986">
        <v>1</v>
      </c>
      <c r="J15986" s="1" t="s">
        <v>23229</v>
      </c>
      <c r="K15986" t="s">
        <v>23238</v>
      </c>
      <c r="L15986" t="s">
        <v>55216</v>
      </c>
      <c r="M15986" t="s">
        <v>55217</v>
      </c>
    </row>
    <row r="15987" spans="1:13">
      <c r="A15987" s="1" t="s">
        <v>18004</v>
      </c>
      <c r="B15987">
        <v>8.4521705511575606E-6</v>
      </c>
      <c r="C15987" s="1">
        <v>2.0406325657517199E-5</v>
      </c>
      <c r="D15987">
        <v>0.87037037037037002</v>
      </c>
      <c r="E15987">
        <v>0.98</v>
      </c>
      <c r="F15987">
        <v>0.93859649122806998</v>
      </c>
      <c r="G15987">
        <v>0.91666666666666696</v>
      </c>
      <c r="H15987">
        <v>0.72368421052631604</v>
      </c>
      <c r="I15987">
        <v>0.86538461538461497</v>
      </c>
      <c r="J15987" s="1">
        <v>1</v>
      </c>
      <c r="K15987" t="s">
        <v>23238</v>
      </c>
      <c r="L15987" t="s">
        <v>55218</v>
      </c>
      <c r="M15987" t="s">
        <v>55219</v>
      </c>
    </row>
    <row r="15988" spans="1:13">
      <c r="A15988" s="1" t="s">
        <v>18005</v>
      </c>
      <c r="B15988">
        <v>2.59749715794578E-7</v>
      </c>
      <c r="C15988" s="1">
        <v>1.36751045456297E-7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1.7857142857143016E-2</v>
      </c>
      <c r="J15988" s="1" t="s">
        <v>23229</v>
      </c>
      <c r="K15988" t="s">
        <v>23243</v>
      </c>
      <c r="L15988" t="s">
        <v>55220</v>
      </c>
      <c r="M15988" t="s">
        <v>55221</v>
      </c>
    </row>
    <row r="15989" spans="1:13">
      <c r="A15989" s="1" t="s">
        <v>18006</v>
      </c>
      <c r="B15989">
        <v>2.2687341927674599E-4</v>
      </c>
      <c r="C15989" s="1">
        <v>6.7829186358298602E-5</v>
      </c>
      <c r="D15989">
        <v>0.921875</v>
      </c>
      <c r="E15989">
        <v>0.59375</v>
      </c>
      <c r="F15989">
        <v>0.86153846153846203</v>
      </c>
      <c r="G15989">
        <v>0.90697674418604601</v>
      </c>
      <c r="H15989">
        <v>0.929824561403509</v>
      </c>
      <c r="I15989">
        <v>0.85775862068965503</v>
      </c>
      <c r="J15989" s="1">
        <v>1</v>
      </c>
      <c r="K15989" t="s">
        <v>23241</v>
      </c>
      <c r="L15989" t="s">
        <v>55222</v>
      </c>
      <c r="M15989" t="s">
        <v>55223</v>
      </c>
    </row>
    <row r="15990" spans="1:13">
      <c r="A15990" s="1" t="s">
        <v>18007</v>
      </c>
      <c r="B15990">
        <v>2.7851479115141099E-7</v>
      </c>
      <c r="C15990" s="1">
        <v>8.2160396248805902E-6</v>
      </c>
      <c r="D15990">
        <v>1</v>
      </c>
      <c r="E15990">
        <v>1</v>
      </c>
      <c r="F15990">
        <v>0.99700598802395202</v>
      </c>
      <c r="G15990">
        <v>0.95652173913043503</v>
      </c>
      <c r="H15990">
        <v>1</v>
      </c>
      <c r="I15990">
        <v>0.94117647058823495</v>
      </c>
      <c r="J15990" s="1">
        <v>1</v>
      </c>
      <c r="K15990" t="s">
        <v>23239</v>
      </c>
      <c r="L15990" t="s">
        <v>55224</v>
      </c>
      <c r="M15990" t="s">
        <v>55225</v>
      </c>
    </row>
    <row r="15991" spans="1:13">
      <c r="A15991" s="1" t="s">
        <v>18008</v>
      </c>
      <c r="B15991">
        <v>1.9924907189500899E-4</v>
      </c>
      <c r="C15991" s="1">
        <v>2.9387094125571302E-4</v>
      </c>
      <c r="D15991">
        <v>0.68333333333333302</v>
      </c>
      <c r="E15991">
        <v>0.83870967741935498</v>
      </c>
      <c r="F15991">
        <v>0.82748538011695905</v>
      </c>
      <c r="G15991">
        <v>0.67272727272727295</v>
      </c>
      <c r="H15991">
        <v>0.70754716981132104</v>
      </c>
      <c r="I15991">
        <v>0.63592233009708699</v>
      </c>
      <c r="J15991" s="1">
        <v>0</v>
      </c>
      <c r="K15991" t="s">
        <v>23242</v>
      </c>
      <c r="L15991" t="s">
        <v>55226</v>
      </c>
      <c r="M15991" t="s">
        <v>55227</v>
      </c>
    </row>
    <row r="15992" spans="1:13">
      <c r="A15992" s="1" t="s">
        <v>18009</v>
      </c>
      <c r="B15992">
        <v>1.22838152414192E-5</v>
      </c>
      <c r="C15992" s="1">
        <v>1.1248913736435999E-6</v>
      </c>
      <c r="D15992">
        <v>0.96551724137931005</v>
      </c>
      <c r="E15992">
        <v>0.98214285714285698</v>
      </c>
      <c r="F15992">
        <v>0.85806451612903201</v>
      </c>
      <c r="G15992">
        <v>1</v>
      </c>
      <c r="H15992">
        <v>1</v>
      </c>
      <c r="I15992">
        <v>0.94791666666666696</v>
      </c>
      <c r="J15992" s="1">
        <v>1</v>
      </c>
      <c r="K15992" t="s">
        <v>23238</v>
      </c>
      <c r="L15992" t="s">
        <v>55228</v>
      </c>
      <c r="M15992" t="s">
        <v>55229</v>
      </c>
    </row>
    <row r="15993" spans="1:13">
      <c r="A15993" s="1" t="s">
        <v>18010</v>
      </c>
      <c r="B15993">
        <v>4.8511589891991499E-5</v>
      </c>
      <c r="C15993" s="1">
        <v>1.27656323504675E-6</v>
      </c>
      <c r="D15993">
        <v>0.25</v>
      </c>
      <c r="E15993">
        <v>0.16847826086956499</v>
      </c>
      <c r="F15993">
        <v>5.1630434782608703E-2</v>
      </c>
      <c r="G15993">
        <v>6.25E-2</v>
      </c>
      <c r="H15993">
        <v>2.7173913043478298E-2</v>
      </c>
      <c r="I15993">
        <v>0.21875</v>
      </c>
      <c r="J15993" s="1" t="s">
        <v>23229</v>
      </c>
      <c r="K15993" t="s">
        <v>23238</v>
      </c>
      <c r="L15993" t="s">
        <v>55230</v>
      </c>
      <c r="M15993" t="s">
        <v>55231</v>
      </c>
    </row>
    <row r="15994" spans="1:13">
      <c r="A15994" s="1" t="s">
        <v>18011</v>
      </c>
      <c r="B15994">
        <v>2.15841247873153E-6</v>
      </c>
      <c r="C15994" s="1">
        <v>5.8028440311662199E-6</v>
      </c>
      <c r="D15994">
        <v>0.87037037037037002</v>
      </c>
      <c r="E15994">
        <v>0.96875</v>
      </c>
      <c r="F15994">
        <v>0.80921052631578905</v>
      </c>
      <c r="G15994">
        <v>0.38888888888888901</v>
      </c>
      <c r="H15994">
        <v>0.72727272727272696</v>
      </c>
      <c r="I15994">
        <v>0.76530612244898</v>
      </c>
      <c r="J15994" s="1">
        <v>1</v>
      </c>
      <c r="K15994" t="s">
        <v>23238</v>
      </c>
      <c r="L15994" t="s">
        <v>55232</v>
      </c>
      <c r="M15994" t="s">
        <v>55233</v>
      </c>
    </row>
    <row r="15995" spans="1:13">
      <c r="A15995" s="1" t="s">
        <v>18012</v>
      </c>
      <c r="B15995">
        <v>1.9420130301073699E-4</v>
      </c>
      <c r="C15995" s="1">
        <v>4.38169187640848E-7</v>
      </c>
      <c r="D15995">
        <v>0.91666666666666696</v>
      </c>
      <c r="E15995">
        <v>0.93258426966292096</v>
      </c>
      <c r="F15995">
        <v>0.483108108108108</v>
      </c>
      <c r="G15995">
        <v>0.91666666666666696</v>
      </c>
      <c r="H15995">
        <v>0.342391304347826</v>
      </c>
      <c r="I15995">
        <v>0.88194444444444398</v>
      </c>
      <c r="J15995" s="1">
        <v>0</v>
      </c>
      <c r="K15995" t="s">
        <v>23240</v>
      </c>
      <c r="L15995" t="s">
        <v>55234</v>
      </c>
      <c r="M15995" t="s">
        <v>55235</v>
      </c>
    </row>
    <row r="15996" spans="1:13">
      <c r="A15996" s="1" t="s">
        <v>18013</v>
      </c>
      <c r="B15996">
        <v>2.3975799251486899E-6</v>
      </c>
      <c r="C15996" s="1">
        <v>2.5943990058221398E-4</v>
      </c>
      <c r="D15996">
        <v>1</v>
      </c>
      <c r="E15996">
        <v>0.88961038961038996</v>
      </c>
      <c r="F15996">
        <v>1</v>
      </c>
      <c r="G15996">
        <v>0.5</v>
      </c>
      <c r="H15996">
        <v>0.99390243902439002</v>
      </c>
      <c r="I15996">
        <v>0.46078431372549</v>
      </c>
      <c r="J15996" s="1" t="s">
        <v>23229</v>
      </c>
      <c r="K15996" t="s">
        <v>23237</v>
      </c>
      <c r="L15996" t="s">
        <v>55236</v>
      </c>
      <c r="M15996" t="s">
        <v>55237</v>
      </c>
    </row>
    <row r="15997" spans="1:13">
      <c r="A15997" s="1" t="s">
        <v>18014</v>
      </c>
      <c r="B15997">
        <v>1.31708663654713E-5</v>
      </c>
      <c r="C15997" s="1">
        <v>5.3768795443686199E-6</v>
      </c>
      <c r="D15997">
        <v>9.2592592592592601E-2</v>
      </c>
      <c r="E15997">
        <v>0</v>
      </c>
      <c r="F15997">
        <v>1.72413793103448E-2</v>
      </c>
      <c r="G15997">
        <v>2.6315789473684199E-2</v>
      </c>
      <c r="H15997">
        <v>0</v>
      </c>
      <c r="I15997">
        <v>9.0909090909090898E-2</v>
      </c>
      <c r="J15997" s="1">
        <v>0</v>
      </c>
      <c r="K15997" t="s">
        <v>23238</v>
      </c>
      <c r="L15997" t="s">
        <v>55238</v>
      </c>
      <c r="M15997" t="s">
        <v>55239</v>
      </c>
    </row>
    <row r="15998" spans="1:13">
      <c r="A15998" s="1" t="s">
        <v>18015</v>
      </c>
      <c r="B15998">
        <v>1.1183589892895999E-5</v>
      </c>
      <c r="C15998" s="1">
        <v>6.2543834414558296E-5</v>
      </c>
      <c r="D15998">
        <v>1</v>
      </c>
      <c r="E15998">
        <v>1</v>
      </c>
      <c r="F15998">
        <v>0.85350318471337605</v>
      </c>
      <c r="G15998">
        <v>1</v>
      </c>
      <c r="H15998">
        <v>0.91588785046729004</v>
      </c>
      <c r="I15998">
        <v>0.96499999999999997</v>
      </c>
      <c r="J15998" s="1">
        <v>1</v>
      </c>
      <c r="K15998" t="s">
        <v>23239</v>
      </c>
      <c r="L15998" t="s">
        <v>55240</v>
      </c>
      <c r="M15998" t="s">
        <v>55241</v>
      </c>
    </row>
    <row r="15999" spans="1:13">
      <c r="A15999" s="1" t="s">
        <v>18016</v>
      </c>
      <c r="B15999">
        <v>3.3352459275538297E-5</v>
      </c>
      <c r="C15999" s="1">
        <v>5.1475738671776199E-7</v>
      </c>
      <c r="D15999">
        <v>1</v>
      </c>
      <c r="E15999">
        <v>0.94444444444444398</v>
      </c>
      <c r="F15999">
        <v>1</v>
      </c>
      <c r="G15999">
        <v>1</v>
      </c>
      <c r="H15999">
        <v>0.99438202247190999</v>
      </c>
      <c r="I15999">
        <v>0.9375</v>
      </c>
      <c r="J15999" s="1">
        <v>1</v>
      </c>
      <c r="K15999" t="s">
        <v>23241</v>
      </c>
      <c r="L15999" t="s">
        <v>55242</v>
      </c>
      <c r="M15999" t="s">
        <v>55243</v>
      </c>
    </row>
    <row r="16000" spans="1:13">
      <c r="A16000" s="1" t="s">
        <v>18017</v>
      </c>
      <c r="B16000">
        <v>2.0823870251557401E-5</v>
      </c>
      <c r="C16000" s="1">
        <v>3.9241915992104201E-5</v>
      </c>
      <c r="D16000">
        <v>0.98275862068965503</v>
      </c>
      <c r="E16000">
        <v>1</v>
      </c>
      <c r="F16000">
        <v>0.584699453551913</v>
      </c>
      <c r="G16000">
        <v>0.95714285714285696</v>
      </c>
      <c r="H16000">
        <v>0.56593406593406603</v>
      </c>
      <c r="I16000">
        <v>0.96226415094339601</v>
      </c>
      <c r="J16000" s="1">
        <v>1</v>
      </c>
      <c r="K16000" t="s">
        <v>23240</v>
      </c>
      <c r="L16000" t="s">
        <v>55244</v>
      </c>
      <c r="M16000" t="s">
        <v>55245</v>
      </c>
    </row>
    <row r="16001" spans="1:13">
      <c r="A16001" s="1" t="s">
        <v>18018</v>
      </c>
      <c r="B16001">
        <v>9.8948720644541107E-6</v>
      </c>
      <c r="C16001" s="1">
        <v>1.51444344392429E-6</v>
      </c>
      <c r="D16001">
        <v>0.06</v>
      </c>
      <c r="E16001">
        <v>3.5087719298245598E-2</v>
      </c>
      <c r="F16001">
        <v>2.1276595744680899E-2</v>
      </c>
      <c r="G16001">
        <v>0</v>
      </c>
      <c r="H16001">
        <v>0.11111111111111099</v>
      </c>
      <c r="I16001">
        <v>1.2500000000000001E-2</v>
      </c>
      <c r="J16001" s="1">
        <v>0</v>
      </c>
      <c r="K16001" t="s">
        <v>23239</v>
      </c>
      <c r="L16001" t="s">
        <v>55246</v>
      </c>
      <c r="M16001" t="s">
        <v>55247</v>
      </c>
    </row>
    <row r="16002" spans="1:13">
      <c r="A16002" s="1" t="s">
        <v>18019</v>
      </c>
      <c r="B16002">
        <v>6.0183836107493397E-5</v>
      </c>
      <c r="C16002" s="1">
        <v>5.1073874071983497E-5</v>
      </c>
      <c r="D16002">
        <v>1</v>
      </c>
      <c r="E16002">
        <v>1</v>
      </c>
      <c r="F16002">
        <v>0.80523255813953498</v>
      </c>
      <c r="G16002">
        <v>1</v>
      </c>
      <c r="H16002">
        <v>0.98192771084337305</v>
      </c>
      <c r="I16002">
        <v>1</v>
      </c>
      <c r="J16002" s="1">
        <v>1</v>
      </c>
      <c r="K16002" t="s">
        <v>23241</v>
      </c>
      <c r="L16002" t="s">
        <v>55248</v>
      </c>
      <c r="M16002" t="s">
        <v>55249</v>
      </c>
    </row>
    <row r="16003" spans="1:13">
      <c r="A16003" s="1" t="s">
        <v>18020</v>
      </c>
      <c r="B16003">
        <v>3.0678871074918398E-8</v>
      </c>
      <c r="C16003" s="1">
        <v>8.0512140224165898E-8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0.99572649572649596</v>
      </c>
      <c r="J16003" s="1">
        <v>0.25</v>
      </c>
      <c r="K16003" t="s">
        <v>23238</v>
      </c>
      <c r="L16003" t="s">
        <v>55250</v>
      </c>
      <c r="M16003" t="s">
        <v>55251</v>
      </c>
    </row>
    <row r="16004" spans="1:13">
      <c r="A16004" s="1" t="s">
        <v>18021</v>
      </c>
      <c r="B16004">
        <v>4.18217708673012E-6</v>
      </c>
      <c r="C16004" s="1">
        <v>2.22032566477788E-6</v>
      </c>
      <c r="D16004">
        <v>0.57692307692307698</v>
      </c>
      <c r="E16004">
        <v>0.61594202898550698</v>
      </c>
      <c r="F16004">
        <v>0.42</v>
      </c>
      <c r="G16004">
        <v>0.22222222222222199</v>
      </c>
      <c r="H16004">
        <v>0.65873015873015905</v>
      </c>
      <c r="I16004">
        <v>0.22500000000000001</v>
      </c>
      <c r="J16004" s="1">
        <v>0</v>
      </c>
      <c r="K16004" t="s">
        <v>23241</v>
      </c>
      <c r="L16004" t="s">
        <v>55252</v>
      </c>
      <c r="M16004" t="s">
        <v>55253</v>
      </c>
    </row>
    <row r="16005" spans="1:13">
      <c r="A16005" s="1" t="s">
        <v>18022</v>
      </c>
      <c r="B16005">
        <v>1.8744736884550302E-8</v>
      </c>
      <c r="C16005" s="1">
        <v>1.3868177873274101E-9</v>
      </c>
      <c r="D16005">
        <v>1</v>
      </c>
      <c r="E16005">
        <v>1</v>
      </c>
      <c r="F16005">
        <v>0.99640287769784197</v>
      </c>
      <c r="G16005">
        <v>1</v>
      </c>
      <c r="H16005">
        <v>1</v>
      </c>
      <c r="I16005">
        <v>1</v>
      </c>
      <c r="J16005" s="1">
        <v>1</v>
      </c>
      <c r="K16005" t="s">
        <v>23241</v>
      </c>
      <c r="L16005" t="s">
        <v>55254</v>
      </c>
      <c r="M16005" t="s">
        <v>55255</v>
      </c>
    </row>
    <row r="16006" spans="1:13">
      <c r="A16006" s="1" t="s">
        <v>18023</v>
      </c>
      <c r="B16006">
        <v>7.8196759847163795E-8</v>
      </c>
      <c r="C16006" s="1">
        <v>6.9953114221284702E-7</v>
      </c>
      <c r="D16006">
        <v>0</v>
      </c>
      <c r="E16006">
        <v>0</v>
      </c>
      <c r="F16006">
        <v>0</v>
      </c>
      <c r="G16006">
        <v>0.22972972972972999</v>
      </c>
      <c r="H16006">
        <v>0</v>
      </c>
      <c r="I16006">
        <v>0.119565217391304</v>
      </c>
      <c r="J16006" s="1">
        <v>0</v>
      </c>
      <c r="K16006" t="s">
        <v>23240</v>
      </c>
      <c r="L16006" t="s">
        <v>55256</v>
      </c>
      <c r="M16006" t="s">
        <v>55257</v>
      </c>
    </row>
    <row r="16007" spans="1:13">
      <c r="A16007" s="1" t="s">
        <v>18024</v>
      </c>
      <c r="B16007">
        <v>3.7177931307388297E-5</v>
      </c>
      <c r="C16007" s="1">
        <v>8.4923817129875597E-7</v>
      </c>
      <c r="D16007">
        <v>0.95161290322580605</v>
      </c>
      <c r="E16007">
        <v>0.875</v>
      </c>
      <c r="F16007">
        <v>0.99456521739130399</v>
      </c>
      <c r="G16007">
        <v>0.9375</v>
      </c>
      <c r="H16007">
        <v>0.99324324324324298</v>
      </c>
      <c r="I16007">
        <v>1</v>
      </c>
      <c r="J16007" s="1">
        <v>1</v>
      </c>
      <c r="K16007" t="s">
        <v>23240</v>
      </c>
      <c r="L16007" t="s">
        <v>55258</v>
      </c>
      <c r="M16007" t="s">
        <v>55259</v>
      </c>
    </row>
    <row r="16008" spans="1:13">
      <c r="A16008" s="1" t="s">
        <v>18025</v>
      </c>
      <c r="B16008">
        <v>2.2792760524414002E-6</v>
      </c>
      <c r="C16008" s="1">
        <v>4.8332548591282698E-7</v>
      </c>
      <c r="D16008">
        <v>0.17857142857142899</v>
      </c>
      <c r="E16008">
        <v>4.81927710843374E-2</v>
      </c>
      <c r="F16008">
        <v>0</v>
      </c>
      <c r="G16008">
        <v>0</v>
      </c>
      <c r="H16008">
        <v>0</v>
      </c>
      <c r="I16008">
        <v>0</v>
      </c>
      <c r="J16008" s="1">
        <v>0</v>
      </c>
      <c r="K16008" t="s">
        <v>23238</v>
      </c>
      <c r="L16008" t="s">
        <v>55260</v>
      </c>
      <c r="M16008" t="s">
        <v>55261</v>
      </c>
    </row>
    <row r="16009" spans="1:13">
      <c r="A16009" s="1" t="s">
        <v>18026</v>
      </c>
      <c r="B16009">
        <v>2.9316047587735103E-4</v>
      </c>
      <c r="C16009" s="1">
        <v>4.1024088926909904E-6</v>
      </c>
      <c r="D16009">
        <v>0.48275862068965503</v>
      </c>
      <c r="E16009">
        <v>0.42352941176470599</v>
      </c>
      <c r="F16009">
        <v>0.40650406504065001</v>
      </c>
      <c r="G16009">
        <v>0.34615384615384598</v>
      </c>
      <c r="H16009">
        <v>0.39610389610389601</v>
      </c>
      <c r="I16009">
        <v>0.38043478260869601</v>
      </c>
      <c r="J16009" s="1">
        <v>0</v>
      </c>
      <c r="K16009" t="s">
        <v>23241</v>
      </c>
      <c r="L16009" t="s">
        <v>55262</v>
      </c>
      <c r="M16009" t="s">
        <v>55263</v>
      </c>
    </row>
    <row r="16010" spans="1:13">
      <c r="A16010" s="1" t="s">
        <v>18027</v>
      </c>
      <c r="B16010">
        <v>3.0169855275483401E-6</v>
      </c>
      <c r="C16010" s="1">
        <v>3.3246189353596401E-5</v>
      </c>
      <c r="D16010">
        <v>5.3571428571428603E-2</v>
      </c>
      <c r="E16010">
        <v>2.1126760563380299E-2</v>
      </c>
      <c r="F16010">
        <v>1.1450381679389301E-2</v>
      </c>
      <c r="G16010">
        <v>0</v>
      </c>
      <c r="H16010">
        <v>0.213483146067416</v>
      </c>
      <c r="I16010">
        <v>0</v>
      </c>
      <c r="J16010" s="1" t="s">
        <v>23229</v>
      </c>
      <c r="K16010" t="s">
        <v>23240</v>
      </c>
      <c r="L16010" t="s">
        <v>55264</v>
      </c>
      <c r="M16010" t="s">
        <v>55265</v>
      </c>
    </row>
    <row r="16011" spans="1:13">
      <c r="A16011" s="1" t="s">
        <v>18028</v>
      </c>
      <c r="B16011">
        <v>8.0872414494902205E-6</v>
      </c>
      <c r="C16011" s="1">
        <v>2.3313577894284999E-5</v>
      </c>
      <c r="D16011">
        <v>8.9285714285714302E-2</v>
      </c>
      <c r="E16011">
        <v>6.4102564102564097E-2</v>
      </c>
      <c r="F16011">
        <v>6.8181818181818205E-2</v>
      </c>
      <c r="G16011">
        <v>4.1666666666666699E-2</v>
      </c>
      <c r="H16011">
        <v>0.119047619047619</v>
      </c>
      <c r="I16011">
        <v>0</v>
      </c>
      <c r="J16011" s="1">
        <v>0</v>
      </c>
      <c r="K16011" t="s">
        <v>23238</v>
      </c>
      <c r="L16011" t="s">
        <v>55266</v>
      </c>
      <c r="M16011" t="s">
        <v>55267</v>
      </c>
    </row>
    <row r="16012" spans="1:13">
      <c r="A16012" s="1" t="s">
        <v>18029</v>
      </c>
      <c r="B16012">
        <v>2.6163967305875802E-7</v>
      </c>
      <c r="C16012" s="1">
        <v>3.82687244614425E-7</v>
      </c>
      <c r="D16012">
        <v>0</v>
      </c>
      <c r="E16012">
        <v>0</v>
      </c>
      <c r="F16012">
        <v>5.1546391752577301E-3</v>
      </c>
      <c r="G16012">
        <v>0</v>
      </c>
      <c r="H16012">
        <v>4.6296296296296302E-3</v>
      </c>
      <c r="I16012">
        <v>4.8543689320388302E-3</v>
      </c>
      <c r="J16012" s="1">
        <v>0.14285714285714299</v>
      </c>
      <c r="K16012" t="s">
        <v>23240</v>
      </c>
      <c r="L16012" t="s">
        <v>55268</v>
      </c>
      <c r="M16012" t="s">
        <v>55269</v>
      </c>
    </row>
    <row r="16013" spans="1:13">
      <c r="A16013" s="1" t="s">
        <v>18030</v>
      </c>
      <c r="B16013">
        <v>2.7551152233048701E-5</v>
      </c>
      <c r="C16013" s="1">
        <v>5.5210771268533397E-6</v>
      </c>
      <c r="D16013">
        <v>1</v>
      </c>
      <c r="E16013">
        <v>0.99479166666666696</v>
      </c>
      <c r="F16013">
        <v>0.88461538461538503</v>
      </c>
      <c r="G16013">
        <v>1</v>
      </c>
      <c r="H16013">
        <v>0.890350877192982</v>
      </c>
      <c r="I16013">
        <v>0.90800000000000003</v>
      </c>
      <c r="J16013" s="1">
        <v>1</v>
      </c>
      <c r="K16013" t="s">
        <v>23240</v>
      </c>
      <c r="L16013" t="s">
        <v>55270</v>
      </c>
      <c r="M16013" t="s">
        <v>55271</v>
      </c>
    </row>
    <row r="16014" spans="1:13">
      <c r="A16014" s="1" t="s">
        <v>18031</v>
      </c>
      <c r="B16014">
        <v>8.4286237004367397E-5</v>
      </c>
      <c r="C16014" s="1">
        <v>1.0180423539616699E-3</v>
      </c>
      <c r="D16014">
        <v>0.96875</v>
      </c>
      <c r="E16014">
        <v>0.99462365591397806</v>
      </c>
      <c r="F16014">
        <v>0.99197860962566797</v>
      </c>
      <c r="G16014">
        <v>0.83653846153846201</v>
      </c>
      <c r="H16014">
        <v>0.92990654205607504</v>
      </c>
      <c r="I16014">
        <v>0.52403846153846201</v>
      </c>
      <c r="J16014" s="1" t="s">
        <v>23229</v>
      </c>
      <c r="K16014" t="s">
        <v>23237</v>
      </c>
      <c r="L16014" t="s">
        <v>55272</v>
      </c>
      <c r="M16014" t="s">
        <v>55273</v>
      </c>
    </row>
    <row r="16015" spans="1:13">
      <c r="A16015" s="1" t="s">
        <v>18032</v>
      </c>
      <c r="B16015">
        <v>7.47607211658977E-8</v>
      </c>
      <c r="C16015" s="1">
        <v>5.9189363803851802E-6</v>
      </c>
      <c r="D16015">
        <v>1</v>
      </c>
      <c r="E16015">
        <v>1</v>
      </c>
      <c r="F16015">
        <v>0.99668874172185395</v>
      </c>
      <c r="G16015">
        <v>1</v>
      </c>
      <c r="H16015">
        <v>0.98876404494381998</v>
      </c>
      <c r="I16015">
        <v>1</v>
      </c>
      <c r="J16015" s="1">
        <v>0</v>
      </c>
      <c r="K16015" t="s">
        <v>23240</v>
      </c>
      <c r="L16015" t="s">
        <v>55274</v>
      </c>
      <c r="M16015" t="s">
        <v>55275</v>
      </c>
    </row>
    <row r="16016" spans="1:13">
      <c r="A16016" s="1" t="s">
        <v>18033</v>
      </c>
      <c r="B16016">
        <v>1.9503636513412098E-6</v>
      </c>
      <c r="C16016" s="1">
        <v>5.1315312910771499E-7</v>
      </c>
      <c r="D16016">
        <v>0.90322580645161299</v>
      </c>
      <c r="E16016">
        <v>0.912790697674419</v>
      </c>
      <c r="F16016">
        <v>1</v>
      </c>
      <c r="G16016">
        <v>1</v>
      </c>
      <c r="H16016">
        <v>1</v>
      </c>
      <c r="I16016">
        <v>1</v>
      </c>
      <c r="J16016" s="1">
        <v>1</v>
      </c>
      <c r="K16016" t="s">
        <v>23240</v>
      </c>
      <c r="L16016" t="s">
        <v>55276</v>
      </c>
      <c r="M16016" t="s">
        <v>55277</v>
      </c>
    </row>
    <row r="16017" spans="1:13">
      <c r="A16017" s="1" t="s">
        <v>18034</v>
      </c>
      <c r="B16017">
        <v>1.13161381938004E-5</v>
      </c>
      <c r="C16017" s="1">
        <v>2.0474672656693499E-5</v>
      </c>
      <c r="D16017">
        <v>6.25E-2</v>
      </c>
      <c r="E16017">
        <v>0</v>
      </c>
      <c r="F16017">
        <v>0.230769230769231</v>
      </c>
      <c r="G16017">
        <v>0.35714285714285698</v>
      </c>
      <c r="H16017">
        <v>0.33146067415730301</v>
      </c>
      <c r="I16017">
        <v>0.27678571428571402</v>
      </c>
      <c r="J16017" s="1" t="s">
        <v>23229</v>
      </c>
      <c r="K16017" t="s">
        <v>23238</v>
      </c>
      <c r="L16017" t="s">
        <v>55278</v>
      </c>
      <c r="M16017" t="s">
        <v>55279</v>
      </c>
    </row>
    <row r="16018" spans="1:13">
      <c r="A16018" s="1" t="s">
        <v>18035</v>
      </c>
      <c r="B16018">
        <v>5.8631148088197297E-8</v>
      </c>
      <c r="C16018" s="1">
        <v>3.2171709721847198E-7</v>
      </c>
      <c r="D16018">
        <v>1</v>
      </c>
      <c r="E16018">
        <v>1</v>
      </c>
      <c r="F16018">
        <v>0.99280575539568305</v>
      </c>
      <c r="G16018">
        <v>1</v>
      </c>
      <c r="H16018">
        <v>0.98701298701298701</v>
      </c>
      <c r="I16018">
        <v>0.94859813084112199</v>
      </c>
      <c r="J16018" s="1">
        <v>1</v>
      </c>
      <c r="K16018" t="s">
        <v>23238</v>
      </c>
      <c r="L16018" t="s">
        <v>55280</v>
      </c>
      <c r="M16018" t="s">
        <v>55281</v>
      </c>
    </row>
    <row r="16019" spans="1:13">
      <c r="A16019" s="1" t="s">
        <v>18036</v>
      </c>
      <c r="B16019">
        <v>8.2989720181224506E-8</v>
      </c>
      <c r="C16019" s="1">
        <v>1.8811718721382601E-9</v>
      </c>
      <c r="D16019">
        <v>0</v>
      </c>
      <c r="E16019">
        <v>0</v>
      </c>
      <c r="F16019">
        <v>2.3121387283237E-2</v>
      </c>
      <c r="G16019">
        <v>0</v>
      </c>
      <c r="H16019">
        <v>2.9411764705882401E-2</v>
      </c>
      <c r="I16019">
        <v>4.7619047619047597E-3</v>
      </c>
      <c r="J16019" s="1" t="s">
        <v>23229</v>
      </c>
      <c r="K16019" t="s">
        <v>23241</v>
      </c>
      <c r="L16019" t="s">
        <v>55282</v>
      </c>
      <c r="M16019" t="s">
        <v>55283</v>
      </c>
    </row>
    <row r="16020" spans="1:13">
      <c r="A16020" s="1" t="s">
        <v>18037</v>
      </c>
      <c r="B16020">
        <v>4.3420604325388699E-4</v>
      </c>
      <c r="C16020" s="1">
        <v>1.1407237786703701E-3</v>
      </c>
      <c r="D16020">
        <v>0.53846153846153799</v>
      </c>
      <c r="E16020">
        <v>0.71839080459770099</v>
      </c>
      <c r="F16020">
        <v>9.8930481283422494E-2</v>
      </c>
      <c r="G16020">
        <v>0.86</v>
      </c>
      <c r="H16020">
        <v>0.30476190476190501</v>
      </c>
      <c r="I16020">
        <v>0.82926829268292701</v>
      </c>
      <c r="J16020" s="1">
        <v>0.95454545454545503</v>
      </c>
      <c r="K16020" t="s">
        <v>23238</v>
      </c>
      <c r="L16020" t="s">
        <v>55284</v>
      </c>
      <c r="M16020" t="s">
        <v>55285</v>
      </c>
    </row>
    <row r="16021" spans="1:13">
      <c r="A16021" s="1" t="s">
        <v>18038</v>
      </c>
      <c r="B16021">
        <v>8.5983602984669503E-7</v>
      </c>
      <c r="C16021" s="1">
        <v>8.34188377757029E-6</v>
      </c>
      <c r="D16021">
        <v>0.97727272727272696</v>
      </c>
      <c r="E16021">
        <v>1</v>
      </c>
      <c r="F16021">
        <v>0.65384615384615397</v>
      </c>
      <c r="G16021">
        <v>0.64285714285714302</v>
      </c>
      <c r="H16021">
        <v>0.490566037735849</v>
      </c>
      <c r="I16021">
        <v>0.70769230769230795</v>
      </c>
      <c r="J16021" s="1" t="s">
        <v>23229</v>
      </c>
      <c r="K16021" t="s">
        <v>23240</v>
      </c>
      <c r="L16021" t="s">
        <v>55286</v>
      </c>
      <c r="M16021" t="s">
        <v>55287</v>
      </c>
    </row>
    <row r="16022" spans="1:13">
      <c r="A16022" s="1" t="s">
        <v>18039</v>
      </c>
      <c r="B16022">
        <v>1.9745894971319501E-5</v>
      </c>
      <c r="C16022" s="1">
        <v>6.3780384079361601E-6</v>
      </c>
      <c r="D16022">
        <v>0.94230769230769196</v>
      </c>
      <c r="E16022">
        <v>0.96052631578947401</v>
      </c>
      <c r="F16022">
        <v>0.91853932584269704</v>
      </c>
      <c r="G16022">
        <v>0.98571428571428599</v>
      </c>
      <c r="H16022">
        <v>0.89411764705882402</v>
      </c>
      <c r="I16022">
        <v>0.82258064516129004</v>
      </c>
      <c r="J16022" s="1">
        <v>0.91666666666666696</v>
      </c>
      <c r="K16022" t="s">
        <v>23240</v>
      </c>
      <c r="L16022" t="s">
        <v>55288</v>
      </c>
      <c r="M16022" t="s">
        <v>55289</v>
      </c>
    </row>
    <row r="16023" spans="1:13">
      <c r="A16023" s="1" t="s">
        <v>18040</v>
      </c>
      <c r="B16023">
        <v>2.3766876803830899E-8</v>
      </c>
      <c r="C16023" s="1">
        <v>1.2396383503758399E-6</v>
      </c>
      <c r="D16023">
        <v>0.9375</v>
      </c>
      <c r="E16023">
        <v>1</v>
      </c>
      <c r="F16023">
        <v>0.94557823129251695</v>
      </c>
      <c r="G16023">
        <v>1</v>
      </c>
      <c r="H16023">
        <v>1</v>
      </c>
      <c r="I16023">
        <v>1</v>
      </c>
      <c r="J16023" s="1" t="s">
        <v>23229</v>
      </c>
      <c r="K16023" t="s">
        <v>23237</v>
      </c>
      <c r="L16023" t="s">
        <v>55290</v>
      </c>
      <c r="M16023" t="s">
        <v>55291</v>
      </c>
    </row>
    <row r="16024" spans="1:13">
      <c r="A16024" s="1" t="s">
        <v>18041</v>
      </c>
      <c r="B16024">
        <v>2.4108632896401898E-6</v>
      </c>
      <c r="C16024" s="1">
        <v>8.5099973975680296E-7</v>
      </c>
      <c r="D16024">
        <v>1</v>
      </c>
      <c r="E16024">
        <v>0.98913043478260898</v>
      </c>
      <c r="F16024">
        <v>1</v>
      </c>
      <c r="G16024">
        <v>1</v>
      </c>
      <c r="H16024">
        <v>1</v>
      </c>
      <c r="I16024">
        <v>0.97499999999999998</v>
      </c>
      <c r="J16024" s="1" t="s">
        <v>23229</v>
      </c>
      <c r="K16024" t="s">
        <v>23238</v>
      </c>
      <c r="L16024" t="s">
        <v>55292</v>
      </c>
      <c r="M16024" t="s">
        <v>55293</v>
      </c>
    </row>
    <row r="16025" spans="1:13">
      <c r="A16025" s="1" t="s">
        <v>18042</v>
      </c>
      <c r="B16025">
        <v>2.0292090205697602E-6</v>
      </c>
      <c r="C16025" s="1">
        <v>2.47240167504091E-5</v>
      </c>
      <c r="D16025">
        <v>1.72413793103448E-2</v>
      </c>
      <c r="E16025">
        <v>0</v>
      </c>
      <c r="F16025">
        <v>0.29447852760736198</v>
      </c>
      <c r="G16025">
        <v>0.68518518518518501</v>
      </c>
      <c r="H16025">
        <v>0.829113924050633</v>
      </c>
      <c r="I16025">
        <v>0.30555555555555602</v>
      </c>
      <c r="J16025" s="1">
        <v>0</v>
      </c>
      <c r="K16025" t="s">
        <v>23242</v>
      </c>
      <c r="L16025" t="s">
        <v>55294</v>
      </c>
      <c r="M16025" t="s">
        <v>55295</v>
      </c>
    </row>
    <row r="16026" spans="1:13">
      <c r="A16026" s="1" t="s">
        <v>18043</v>
      </c>
      <c r="B16026">
        <v>4.4456167090596597E-6</v>
      </c>
      <c r="C16026" s="1">
        <v>1.62741939874021E-5</v>
      </c>
      <c r="D16026">
        <v>0.98148148148148195</v>
      </c>
      <c r="E16026">
        <v>1</v>
      </c>
      <c r="F16026">
        <v>0.85826771653543299</v>
      </c>
      <c r="G16026">
        <v>1</v>
      </c>
      <c r="H16026">
        <v>1</v>
      </c>
      <c r="I16026">
        <v>1</v>
      </c>
      <c r="J16026" s="1">
        <v>1</v>
      </c>
      <c r="K16026" t="s">
        <v>23237</v>
      </c>
      <c r="L16026" t="s">
        <v>55296</v>
      </c>
      <c r="M16026" t="s">
        <v>55297</v>
      </c>
    </row>
    <row r="16027" spans="1:13">
      <c r="A16027" s="1" t="s">
        <v>18044</v>
      </c>
      <c r="B16027">
        <v>2.31871201665096E-11</v>
      </c>
      <c r="C16027" s="1">
        <v>3.00636316270804E-7</v>
      </c>
      <c r="D16027">
        <v>1</v>
      </c>
      <c r="E16027">
        <v>1</v>
      </c>
      <c r="F16027">
        <v>0.96178343949044598</v>
      </c>
      <c r="G16027">
        <v>1</v>
      </c>
      <c r="H16027">
        <v>0.98550724637681197</v>
      </c>
      <c r="I16027">
        <v>0.94318181818181801</v>
      </c>
      <c r="J16027" s="1" t="s">
        <v>23229</v>
      </c>
      <c r="K16027" t="s">
        <v>23239</v>
      </c>
      <c r="L16027" t="s">
        <v>55298</v>
      </c>
      <c r="M16027" t="s">
        <v>55299</v>
      </c>
    </row>
    <row r="16028" spans="1:13">
      <c r="A16028" s="1" t="s">
        <v>18045</v>
      </c>
      <c r="B16028">
        <v>3.14307713162763E-4</v>
      </c>
      <c r="C16028" s="1">
        <v>9.8565987511024707E-6</v>
      </c>
      <c r="D16028">
        <v>0.82352941176470595</v>
      </c>
      <c r="E16028">
        <v>0.38461538461538503</v>
      </c>
      <c r="F16028">
        <v>1</v>
      </c>
      <c r="G16028">
        <v>1</v>
      </c>
      <c r="H16028">
        <v>0.98913043478260898</v>
      </c>
      <c r="I16028">
        <v>0.94186046511627897</v>
      </c>
      <c r="J16028" s="1">
        <v>1</v>
      </c>
      <c r="K16028" t="s">
        <v>23238</v>
      </c>
      <c r="L16028" t="s">
        <v>55300</v>
      </c>
      <c r="M16028" t="s">
        <v>55301</v>
      </c>
    </row>
    <row r="16029" spans="1:13">
      <c r="A16029" s="1" t="s">
        <v>18046</v>
      </c>
      <c r="B16029">
        <v>0</v>
      </c>
      <c r="C16029" s="1">
        <v>0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 s="1" t="s">
        <v>23229</v>
      </c>
      <c r="K16029" t="s">
        <v>23241</v>
      </c>
      <c r="L16029" t="s">
        <v>55302</v>
      </c>
      <c r="M16029" t="s">
        <v>55303</v>
      </c>
    </row>
    <row r="16030" spans="1:13">
      <c r="A16030" s="1" t="s">
        <v>18047</v>
      </c>
      <c r="B16030">
        <v>3.9408036783157303E-5</v>
      </c>
      <c r="C16030" s="1">
        <v>3.6054469582691198E-6</v>
      </c>
      <c r="D16030">
        <v>0.921875</v>
      </c>
      <c r="E16030">
        <v>0.75581395348837199</v>
      </c>
      <c r="F16030">
        <v>0.98626373626373598</v>
      </c>
      <c r="G16030">
        <v>0.95833333333333304</v>
      </c>
      <c r="H16030">
        <v>1</v>
      </c>
      <c r="I16030">
        <v>1</v>
      </c>
      <c r="J16030" s="1">
        <v>0.5</v>
      </c>
      <c r="K16030" t="s">
        <v>23238</v>
      </c>
      <c r="L16030" t="s">
        <v>55304</v>
      </c>
      <c r="M16030" t="s">
        <v>55305</v>
      </c>
    </row>
    <row r="16031" spans="1:13">
      <c r="A16031" s="1" t="s">
        <v>18048</v>
      </c>
      <c r="B16031">
        <v>2.7681809310999202E-7</v>
      </c>
      <c r="C16031" s="1">
        <v>1.6818895441229299E-8</v>
      </c>
      <c r="D16031">
        <v>1</v>
      </c>
      <c r="E16031">
        <v>0.993670886075949</v>
      </c>
      <c r="F16031">
        <v>0.98421052631578898</v>
      </c>
      <c r="G16031">
        <v>1</v>
      </c>
      <c r="H16031">
        <v>1</v>
      </c>
      <c r="I16031">
        <v>0.99107142857142905</v>
      </c>
      <c r="J16031" s="1" t="s">
        <v>23229</v>
      </c>
      <c r="K16031" t="s">
        <v>23238</v>
      </c>
      <c r="L16031" t="s">
        <v>55306</v>
      </c>
      <c r="M16031" t="s">
        <v>55307</v>
      </c>
    </row>
    <row r="16032" spans="1:13">
      <c r="A16032" s="1" t="s">
        <v>18049</v>
      </c>
      <c r="B16032">
        <v>4.2781600072115203E-5</v>
      </c>
      <c r="C16032" s="1">
        <v>2.4303546423555201E-5</v>
      </c>
      <c r="D16032">
        <v>0.80357142857142905</v>
      </c>
      <c r="E16032">
        <v>0.94578313253012003</v>
      </c>
      <c r="F16032">
        <v>0.56868131868131899</v>
      </c>
      <c r="G16032">
        <v>0.96875</v>
      </c>
      <c r="H16032">
        <v>0.63736263736263699</v>
      </c>
      <c r="I16032">
        <v>0.9375</v>
      </c>
      <c r="J16032" s="1" t="s">
        <v>23229</v>
      </c>
      <c r="K16032" t="s">
        <v>23238</v>
      </c>
      <c r="L16032" t="s">
        <v>55308</v>
      </c>
      <c r="M16032" t="s">
        <v>55309</v>
      </c>
    </row>
    <row r="16033" spans="1:13">
      <c r="A16033" s="1" t="s">
        <v>18050</v>
      </c>
      <c r="B16033">
        <v>0</v>
      </c>
      <c r="C16033" s="1">
        <v>0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 s="1" t="s">
        <v>23229</v>
      </c>
      <c r="K16033" t="s">
        <v>23238</v>
      </c>
      <c r="L16033" t="s">
        <v>55310</v>
      </c>
      <c r="M16033" t="s">
        <v>55311</v>
      </c>
    </row>
    <row r="16034" spans="1:13">
      <c r="A16034" s="1" t="s">
        <v>18051</v>
      </c>
      <c r="B16034">
        <v>9.0084710315479294E-6</v>
      </c>
      <c r="C16034" s="1">
        <v>4.2985802162721704E-6</v>
      </c>
      <c r="D16034">
        <v>0.97619047619047605</v>
      </c>
      <c r="E16034">
        <v>0.75333333333333297</v>
      </c>
      <c r="F16034">
        <v>1</v>
      </c>
      <c r="G16034">
        <v>1</v>
      </c>
      <c r="H16034">
        <v>1</v>
      </c>
      <c r="I16034">
        <v>0.99180327868852503</v>
      </c>
      <c r="J16034" s="1">
        <v>1</v>
      </c>
      <c r="K16034" t="s">
        <v>23238</v>
      </c>
      <c r="L16034" t="s">
        <v>55312</v>
      </c>
      <c r="M16034" t="s">
        <v>55313</v>
      </c>
    </row>
    <row r="16035" spans="1:13">
      <c r="A16035" s="1" t="s">
        <v>18052</v>
      </c>
      <c r="B16035">
        <v>1.6383797271470601E-7</v>
      </c>
      <c r="C16035" s="1">
        <v>5.64145116731692E-9</v>
      </c>
      <c r="D16035">
        <v>1</v>
      </c>
      <c r="E16035">
        <v>0.99462365591397806</v>
      </c>
      <c r="F16035">
        <v>0.99473684210526303</v>
      </c>
      <c r="G16035">
        <v>1</v>
      </c>
      <c r="H16035">
        <v>0.99473684210526303</v>
      </c>
      <c r="I16035">
        <v>1</v>
      </c>
      <c r="J16035" s="1">
        <v>0.27272727272727298</v>
      </c>
      <c r="K16035" t="s">
        <v>23238</v>
      </c>
      <c r="L16035" t="s">
        <v>55314</v>
      </c>
      <c r="M16035" t="s">
        <v>55315</v>
      </c>
    </row>
    <row r="16036" spans="1:13">
      <c r="A16036" s="1" t="s">
        <v>18053</v>
      </c>
      <c r="B16036">
        <v>5.8129296295124698E-6</v>
      </c>
      <c r="C16036" s="1">
        <v>2.8515397788954199E-9</v>
      </c>
      <c r="D16036">
        <v>6.25E-2</v>
      </c>
      <c r="E16036">
        <v>0</v>
      </c>
      <c r="F16036">
        <v>2.5641025641025602E-3</v>
      </c>
      <c r="G16036">
        <v>0</v>
      </c>
      <c r="H16036">
        <v>4.5454545454545496E-3</v>
      </c>
      <c r="I16036">
        <v>0</v>
      </c>
      <c r="J16036" s="1">
        <v>0</v>
      </c>
      <c r="K16036" t="s">
        <v>23239</v>
      </c>
      <c r="L16036" t="s">
        <v>55316</v>
      </c>
      <c r="M16036" t="s">
        <v>55317</v>
      </c>
    </row>
    <row r="16037" spans="1:13">
      <c r="A16037" s="1" t="s">
        <v>18054</v>
      </c>
      <c r="B16037">
        <v>1.7915635483402701E-8</v>
      </c>
      <c r="C16037" s="1">
        <v>1.5619133013666099E-7</v>
      </c>
      <c r="D16037">
        <v>1</v>
      </c>
      <c r="E16037">
        <v>1</v>
      </c>
      <c r="F16037">
        <v>1</v>
      </c>
      <c r="G16037">
        <v>0.99056603773584895</v>
      </c>
      <c r="H16037">
        <v>0.99532710280373804</v>
      </c>
      <c r="I16037">
        <v>1</v>
      </c>
      <c r="J16037" s="1">
        <v>4.5454545454545497E-2</v>
      </c>
      <c r="K16037" t="s">
        <v>23238</v>
      </c>
      <c r="L16037" t="s">
        <v>55318</v>
      </c>
      <c r="M16037" t="s">
        <v>55319</v>
      </c>
    </row>
    <row r="16038" spans="1:13">
      <c r="A16038" s="1" t="s">
        <v>18055</v>
      </c>
      <c r="B16038">
        <v>1.2664266893055E-6</v>
      </c>
      <c r="C16038" s="1">
        <v>3.5196740344963103E-7</v>
      </c>
      <c r="D16038">
        <v>0</v>
      </c>
      <c r="E16038">
        <v>5.2083333333333296E-3</v>
      </c>
      <c r="F16038">
        <v>3.8659793814432998E-2</v>
      </c>
      <c r="G16038">
        <v>0</v>
      </c>
      <c r="H16038">
        <v>1.86915887850467E-2</v>
      </c>
      <c r="I16038">
        <v>0</v>
      </c>
      <c r="J16038" s="1">
        <v>0</v>
      </c>
      <c r="K16038" t="s">
        <v>23238</v>
      </c>
      <c r="L16038" t="s">
        <v>55320</v>
      </c>
      <c r="M16038" t="s">
        <v>55321</v>
      </c>
    </row>
    <row r="16039" spans="1:13">
      <c r="A16039" s="1" t="s">
        <v>18056</v>
      </c>
      <c r="B16039">
        <v>9.9481696009982005E-8</v>
      </c>
      <c r="C16039" s="1">
        <v>2.9149318280569101E-6</v>
      </c>
      <c r="D16039">
        <v>1</v>
      </c>
      <c r="E16039">
        <v>1</v>
      </c>
      <c r="F16039">
        <v>1</v>
      </c>
      <c r="G16039">
        <v>1</v>
      </c>
      <c r="H16039">
        <v>0.98850574712643702</v>
      </c>
      <c r="I16039">
        <v>1</v>
      </c>
      <c r="J16039" s="1">
        <v>0</v>
      </c>
      <c r="K16039" t="s">
        <v>23241</v>
      </c>
      <c r="L16039" t="s">
        <v>55322</v>
      </c>
      <c r="M16039" t="s">
        <v>55323</v>
      </c>
    </row>
    <row r="16040" spans="1:13">
      <c r="A16040" s="1" t="s">
        <v>18057</v>
      </c>
      <c r="B16040">
        <v>6.0490944908839597E-9</v>
      </c>
      <c r="C16040" s="1">
        <v>8.1172852089481395E-9</v>
      </c>
      <c r="D16040">
        <v>0.82142857142857095</v>
      </c>
      <c r="E16040">
        <v>0.82417582417582402</v>
      </c>
      <c r="F16040">
        <v>0.95714285714285696</v>
      </c>
      <c r="G16040">
        <v>0.972727272727273</v>
      </c>
      <c r="H16040">
        <v>0.94859813084112199</v>
      </c>
      <c r="I16040">
        <v>0.970873786407767</v>
      </c>
      <c r="J16040" s="1">
        <v>0.5</v>
      </c>
      <c r="K16040" t="s">
        <v>23238</v>
      </c>
      <c r="L16040" t="s">
        <v>55324</v>
      </c>
      <c r="M16040" t="s">
        <v>55325</v>
      </c>
    </row>
    <row r="16041" spans="1:13">
      <c r="A16041" s="1" t="s">
        <v>18058</v>
      </c>
      <c r="B16041">
        <v>1.2250792035363299E-3</v>
      </c>
      <c r="C16041" s="1">
        <v>3.9392871523300703E-5</v>
      </c>
      <c r="D16041">
        <v>0.76666666666666705</v>
      </c>
      <c r="E16041">
        <v>0.28804347826087001</v>
      </c>
      <c r="F16041">
        <v>1</v>
      </c>
      <c r="G16041">
        <v>0.91666666666666696</v>
      </c>
      <c r="H16041">
        <v>1</v>
      </c>
      <c r="I16041">
        <v>1</v>
      </c>
      <c r="J16041" s="1">
        <v>1</v>
      </c>
      <c r="K16041" t="s">
        <v>23239</v>
      </c>
      <c r="L16041" t="s">
        <v>55326</v>
      </c>
      <c r="M16041" t="s">
        <v>55327</v>
      </c>
    </row>
    <row r="16042" spans="1:13">
      <c r="A16042" s="1" t="s">
        <v>18059</v>
      </c>
      <c r="B16042">
        <v>2.63792957403196E-8</v>
      </c>
      <c r="C16042" s="1">
        <v>7.7437915079849694E-8</v>
      </c>
      <c r="D16042">
        <v>1</v>
      </c>
      <c r="E16042">
        <v>0.99397590361445798</v>
      </c>
      <c r="F16042">
        <v>1</v>
      </c>
      <c r="G16042">
        <v>0.98484848484848497</v>
      </c>
      <c r="H16042">
        <v>1</v>
      </c>
      <c r="I16042">
        <v>1</v>
      </c>
      <c r="J16042" s="1">
        <v>0.45</v>
      </c>
      <c r="K16042" t="s">
        <v>23241</v>
      </c>
      <c r="L16042" t="s">
        <v>55328</v>
      </c>
      <c r="M16042" t="s">
        <v>55329</v>
      </c>
    </row>
    <row r="16043" spans="1:13">
      <c r="A16043" s="1" t="s">
        <v>18060</v>
      </c>
      <c r="B16043">
        <v>2.6708053058774901E-7</v>
      </c>
      <c r="C16043" s="1">
        <v>1.8961006058776601E-6</v>
      </c>
      <c r="D16043">
        <v>1.5625E-2</v>
      </c>
      <c r="E16043">
        <v>0</v>
      </c>
      <c r="F16043">
        <v>0</v>
      </c>
      <c r="G16043">
        <v>0</v>
      </c>
      <c r="H16043">
        <v>1.21951219512195E-2</v>
      </c>
      <c r="I16043">
        <v>0</v>
      </c>
      <c r="J16043" s="1">
        <v>0.5</v>
      </c>
      <c r="K16043" t="s">
        <v>23238</v>
      </c>
      <c r="L16043" t="s">
        <v>55330</v>
      </c>
      <c r="M16043" t="s">
        <v>55331</v>
      </c>
    </row>
    <row r="16044" spans="1:13">
      <c r="A16044" s="1" t="s">
        <v>18061</v>
      </c>
      <c r="B16044">
        <v>2.9612746633540899E-5</v>
      </c>
      <c r="C16044" s="1">
        <v>2.4630537410903301E-5</v>
      </c>
      <c r="D16044">
        <v>0.12068965517241401</v>
      </c>
      <c r="E16044">
        <v>4.11764705882353E-2</v>
      </c>
      <c r="F16044">
        <v>0.13529411764705901</v>
      </c>
      <c r="G16044">
        <v>0.04</v>
      </c>
      <c r="H16044">
        <v>0.168831168831169</v>
      </c>
      <c r="I16044">
        <v>0.104166666666667</v>
      </c>
      <c r="J16044" s="1">
        <v>0.1</v>
      </c>
      <c r="K16044" t="s">
        <v>23239</v>
      </c>
      <c r="L16044" t="s">
        <v>55332</v>
      </c>
      <c r="M16044" t="s">
        <v>55333</v>
      </c>
    </row>
    <row r="16045" spans="1:13">
      <c r="A16045" s="1" t="s">
        <v>18062</v>
      </c>
      <c r="B16045">
        <v>1.3024617057803299E-4</v>
      </c>
      <c r="C16045" s="1">
        <v>1.6764145668044601E-4</v>
      </c>
      <c r="D16045">
        <v>0.72413793103448298</v>
      </c>
      <c r="E16045">
        <v>0.690217391304348</v>
      </c>
      <c r="F16045">
        <v>0.96732026143790895</v>
      </c>
      <c r="G16045">
        <v>0.50862068965517204</v>
      </c>
      <c r="H16045">
        <v>0.85087719298245601</v>
      </c>
      <c r="I16045">
        <v>0.605932203389831</v>
      </c>
      <c r="J16045" s="1">
        <v>1</v>
      </c>
      <c r="K16045" t="s">
        <v>23241</v>
      </c>
      <c r="L16045" t="s">
        <v>55334</v>
      </c>
      <c r="M16045" t="s">
        <v>55335</v>
      </c>
    </row>
    <row r="16046" spans="1:13">
      <c r="A16046" s="1" t="s">
        <v>18063</v>
      </c>
      <c r="B16046">
        <v>1.10545157643341E-6</v>
      </c>
      <c r="C16046" s="1">
        <v>7.2603157677744305E-7</v>
      </c>
      <c r="D16046">
        <v>1</v>
      </c>
      <c r="E16046">
        <v>0.88095238095238104</v>
      </c>
      <c r="F16046">
        <v>1</v>
      </c>
      <c r="G16046">
        <v>1</v>
      </c>
      <c r="H16046">
        <v>1</v>
      </c>
      <c r="I16046">
        <v>1</v>
      </c>
      <c r="J16046" s="1">
        <v>1</v>
      </c>
      <c r="K16046" t="s">
        <v>23240</v>
      </c>
      <c r="L16046" t="s">
        <v>55336</v>
      </c>
      <c r="M16046" t="s">
        <v>55337</v>
      </c>
    </row>
    <row r="16047" spans="1:13">
      <c r="A16047" s="1" t="s">
        <v>18064</v>
      </c>
      <c r="B16047">
        <v>4.8869226016118101E-7</v>
      </c>
      <c r="C16047" s="1">
        <v>1.06877187920381E-5</v>
      </c>
      <c r="D16047">
        <v>0</v>
      </c>
      <c r="E16047">
        <v>0</v>
      </c>
      <c r="F16047">
        <v>5.5555555555555601E-2</v>
      </c>
      <c r="G16047">
        <v>0.2</v>
      </c>
      <c r="H16047">
        <v>0.14179104477611901</v>
      </c>
      <c r="I16047">
        <v>0</v>
      </c>
      <c r="J16047" s="1">
        <v>0</v>
      </c>
      <c r="K16047" t="s">
        <v>23239</v>
      </c>
      <c r="L16047" t="s">
        <v>55338</v>
      </c>
      <c r="M16047" t="s">
        <v>55339</v>
      </c>
    </row>
    <row r="16048" spans="1:13">
      <c r="A16048" s="1" t="s">
        <v>18065</v>
      </c>
      <c r="B16048">
        <v>7.0412423768417807E-5</v>
      </c>
      <c r="C16048" s="1">
        <v>1.0593477948774699E-5</v>
      </c>
      <c r="D16048">
        <v>0.30357142857142899</v>
      </c>
      <c r="E16048">
        <v>0.132911392405063</v>
      </c>
      <c r="F16048">
        <v>0.50909090909090904</v>
      </c>
      <c r="G16048">
        <v>0.233333333333333</v>
      </c>
      <c r="H16048">
        <v>0.36111111111111099</v>
      </c>
      <c r="I16048">
        <v>0.39285714285714302</v>
      </c>
      <c r="J16048" s="1">
        <v>0.58333333333333304</v>
      </c>
      <c r="K16048" t="s">
        <v>23238</v>
      </c>
      <c r="L16048" t="s">
        <v>55340</v>
      </c>
      <c r="M16048" t="s">
        <v>55341</v>
      </c>
    </row>
    <row r="16049" spans="1:13">
      <c r="A16049" s="1" t="s">
        <v>18066</v>
      </c>
      <c r="B16049">
        <v>1.0673464052168301E-8</v>
      </c>
      <c r="C16049" s="1">
        <v>7.1081296546032599E-9</v>
      </c>
      <c r="D16049">
        <v>1.72413793103448E-2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 s="1">
        <v>0</v>
      </c>
      <c r="K16049" t="s">
        <v>23241</v>
      </c>
      <c r="L16049" t="s">
        <v>55342</v>
      </c>
      <c r="M16049" t="s">
        <v>55343</v>
      </c>
    </row>
    <row r="16050" spans="1:13">
      <c r="A16050" s="1" t="s">
        <v>18067</v>
      </c>
      <c r="B16050">
        <v>1.50705245432789E-4</v>
      </c>
      <c r="C16050" s="1">
        <v>1.6167500849191201E-5</v>
      </c>
      <c r="D16050">
        <v>0.40322580645161299</v>
      </c>
      <c r="E16050">
        <v>0.18023255813953501</v>
      </c>
      <c r="F16050">
        <v>0.84302325581395399</v>
      </c>
      <c r="G16050">
        <v>0.42391304347826098</v>
      </c>
      <c r="H16050">
        <v>0.85</v>
      </c>
      <c r="I16050">
        <v>0.50609756097560998</v>
      </c>
      <c r="J16050" s="1" t="s">
        <v>23229</v>
      </c>
      <c r="K16050" t="s">
        <v>23241</v>
      </c>
      <c r="L16050" t="s">
        <v>55344</v>
      </c>
      <c r="M16050" t="s">
        <v>55345</v>
      </c>
    </row>
    <row r="16051" spans="1:13">
      <c r="A16051" s="1" t="s">
        <v>18068</v>
      </c>
      <c r="B16051">
        <v>2.1182501873671798E-6</v>
      </c>
      <c r="C16051" s="1">
        <v>1.6414597849264399E-7</v>
      </c>
      <c r="D16051">
        <v>7.8125E-2</v>
      </c>
      <c r="E16051">
        <v>0.14117647058823499</v>
      </c>
      <c r="F16051">
        <v>0</v>
      </c>
      <c r="G16051">
        <v>0</v>
      </c>
      <c r="H16051">
        <v>0</v>
      </c>
      <c r="I16051">
        <v>0</v>
      </c>
      <c r="J16051" s="1">
        <v>0</v>
      </c>
      <c r="K16051" t="s">
        <v>23237</v>
      </c>
      <c r="L16051" t="s">
        <v>55346</v>
      </c>
      <c r="M16051" t="s">
        <v>55347</v>
      </c>
    </row>
    <row r="16052" spans="1:13">
      <c r="A16052" s="1" t="s">
        <v>18069</v>
      </c>
      <c r="B16052">
        <v>1.6537850507283902E-5</v>
      </c>
      <c r="C16052" s="1">
        <v>6.2897316001069702E-8</v>
      </c>
      <c r="D16052">
        <v>0.94444444444444398</v>
      </c>
      <c r="E16052">
        <v>0.81927710843373502</v>
      </c>
      <c r="F16052">
        <v>1</v>
      </c>
      <c r="G16052">
        <v>1</v>
      </c>
      <c r="H16052">
        <v>1</v>
      </c>
      <c r="I16052">
        <v>1</v>
      </c>
      <c r="J16052" s="1" t="s">
        <v>23229</v>
      </c>
      <c r="K16052" t="s">
        <v>23237</v>
      </c>
      <c r="L16052" t="s">
        <v>55348</v>
      </c>
      <c r="M16052" t="s">
        <v>55349</v>
      </c>
    </row>
    <row r="16053" spans="1:13">
      <c r="A16053" s="1" t="s">
        <v>18070</v>
      </c>
      <c r="B16053">
        <v>7.2950902659414002E-8</v>
      </c>
      <c r="C16053" s="1">
        <v>6.3582028781809398E-7</v>
      </c>
      <c r="D16053">
        <v>0</v>
      </c>
      <c r="E16053">
        <v>0</v>
      </c>
      <c r="F16053">
        <v>8.0645161290322596E-3</v>
      </c>
      <c r="G16053">
        <v>7.9545454545454503E-2</v>
      </c>
      <c r="H16053">
        <v>3.1818181818181801E-2</v>
      </c>
      <c r="I16053">
        <v>1.4492753623188401E-2</v>
      </c>
      <c r="J16053" s="1">
        <v>0</v>
      </c>
      <c r="K16053" t="s">
        <v>23238</v>
      </c>
      <c r="L16053" t="s">
        <v>55350</v>
      </c>
      <c r="M16053" t="s">
        <v>55351</v>
      </c>
    </row>
    <row r="16054" spans="1:13">
      <c r="A16054" s="1" t="s">
        <v>18071</v>
      </c>
      <c r="B16054">
        <v>4.3319601450537499E-7</v>
      </c>
      <c r="C16054" s="1">
        <v>1.8379103272828401E-6</v>
      </c>
      <c r="D16054">
        <v>0</v>
      </c>
      <c r="E16054">
        <v>6.0240963855421699E-3</v>
      </c>
      <c r="F16054">
        <v>0</v>
      </c>
      <c r="G16054">
        <v>0.17948717948717899</v>
      </c>
      <c r="H16054">
        <v>0</v>
      </c>
      <c r="I16054">
        <v>5.31914893617021E-2</v>
      </c>
      <c r="J16054" s="1" t="s">
        <v>23229</v>
      </c>
      <c r="K16054" t="s">
        <v>23242</v>
      </c>
      <c r="L16054" t="s">
        <v>55352</v>
      </c>
      <c r="M16054" t="s">
        <v>55353</v>
      </c>
    </row>
    <row r="16055" spans="1:13">
      <c r="A16055" s="1" t="s">
        <v>18072</v>
      </c>
      <c r="B16055">
        <v>9.0225811711148299E-5</v>
      </c>
      <c r="C16055" s="1">
        <v>1.0915994568217001E-6</v>
      </c>
      <c r="D16055">
        <v>1</v>
      </c>
      <c r="E16055">
        <v>0.75903614457831303</v>
      </c>
      <c r="F16055">
        <v>1</v>
      </c>
      <c r="G16055">
        <v>1</v>
      </c>
      <c r="H16055">
        <v>1</v>
      </c>
      <c r="I16055">
        <v>1</v>
      </c>
      <c r="J16055" s="1">
        <v>1</v>
      </c>
      <c r="K16055" t="s">
        <v>23238</v>
      </c>
      <c r="L16055" t="s">
        <v>55354</v>
      </c>
      <c r="M16055" t="s">
        <v>55355</v>
      </c>
    </row>
    <row r="16056" spans="1:13">
      <c r="A16056" s="1" t="s">
        <v>18073</v>
      </c>
      <c r="B16056">
        <v>0</v>
      </c>
      <c r="C16056" s="1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 s="1" t="s">
        <v>23229</v>
      </c>
      <c r="K16056" t="s">
        <v>23241</v>
      </c>
      <c r="L16056" t="s">
        <v>55356</v>
      </c>
      <c r="M16056" t="s">
        <v>55357</v>
      </c>
    </row>
    <row r="16057" spans="1:13">
      <c r="A16057" s="1" t="s">
        <v>18074</v>
      </c>
      <c r="B16057">
        <v>1.1761318474250399E-6</v>
      </c>
      <c r="C16057" s="1">
        <v>2.2014568441472799E-7</v>
      </c>
      <c r="D16057">
        <v>1</v>
      </c>
      <c r="E16057">
        <v>0.98630136986301398</v>
      </c>
      <c r="F16057">
        <v>0.99583333333333302</v>
      </c>
      <c r="G16057">
        <v>1</v>
      </c>
      <c r="H16057">
        <v>1</v>
      </c>
      <c r="I16057">
        <v>0.95588235294117696</v>
      </c>
      <c r="J16057" s="1">
        <v>1</v>
      </c>
      <c r="K16057" t="s">
        <v>23240</v>
      </c>
      <c r="L16057" t="s">
        <v>55358</v>
      </c>
      <c r="M16057" t="s">
        <v>55359</v>
      </c>
    </row>
    <row r="16058" spans="1:13">
      <c r="A16058" s="1" t="s">
        <v>18075</v>
      </c>
      <c r="B16058">
        <v>0</v>
      </c>
      <c r="C16058" s="1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 s="1">
        <v>0</v>
      </c>
      <c r="K16058" t="s">
        <v>23241</v>
      </c>
      <c r="L16058" t="s">
        <v>55360</v>
      </c>
      <c r="M16058" t="s">
        <v>55361</v>
      </c>
    </row>
    <row r="16059" spans="1:13">
      <c r="A16059" s="1" t="s">
        <v>18076</v>
      </c>
      <c r="B16059">
        <v>1.6107035908536301E-6</v>
      </c>
      <c r="C16059" s="1">
        <v>9.3487598856267504E-6</v>
      </c>
      <c r="D16059">
        <v>1.9230769230769201E-2</v>
      </c>
      <c r="E16059">
        <v>0</v>
      </c>
      <c r="F16059">
        <v>0.14150943396226401</v>
      </c>
      <c r="G16059">
        <v>0</v>
      </c>
      <c r="H16059">
        <v>0.101351351351351</v>
      </c>
      <c r="I16059">
        <v>6.25E-2</v>
      </c>
      <c r="J16059" s="1">
        <v>0</v>
      </c>
      <c r="K16059" t="s">
        <v>23241</v>
      </c>
      <c r="L16059" t="s">
        <v>55362</v>
      </c>
      <c r="M16059" t="s">
        <v>55363</v>
      </c>
    </row>
    <row r="16060" spans="1:13">
      <c r="A16060" s="1" t="s">
        <v>18077</v>
      </c>
      <c r="B16060">
        <v>4.8565365293108601E-7</v>
      </c>
      <c r="C16060" s="1">
        <v>2.4791907063428898E-6</v>
      </c>
      <c r="D16060">
        <v>4.1666666666666699E-2</v>
      </c>
      <c r="E16060">
        <v>0</v>
      </c>
      <c r="F16060">
        <v>1.9867549668874201E-2</v>
      </c>
      <c r="G16060">
        <v>0</v>
      </c>
      <c r="H16060">
        <v>0</v>
      </c>
      <c r="I16060">
        <v>0</v>
      </c>
      <c r="J16060" s="1" t="s">
        <v>23229</v>
      </c>
      <c r="K16060" t="s">
        <v>23241</v>
      </c>
      <c r="L16060" t="s">
        <v>55364</v>
      </c>
      <c r="M16060" t="s">
        <v>55365</v>
      </c>
    </row>
    <row r="16061" spans="1:13">
      <c r="A16061" s="1" t="s">
        <v>18078</v>
      </c>
      <c r="B16061">
        <v>1.10668683482126E-4</v>
      </c>
      <c r="C16061" s="1">
        <v>2.9674833346213198E-4</v>
      </c>
      <c r="D16061">
        <v>1</v>
      </c>
      <c r="E16061">
        <v>1</v>
      </c>
      <c r="F16061">
        <v>0.77435897435897405</v>
      </c>
      <c r="G16061">
        <v>1</v>
      </c>
      <c r="H16061">
        <v>0.90990990990991005</v>
      </c>
      <c r="I16061">
        <v>0.98790322580645196</v>
      </c>
      <c r="J16061" s="1">
        <v>1</v>
      </c>
      <c r="K16061" t="s">
        <v>23238</v>
      </c>
      <c r="L16061" t="s">
        <v>55366</v>
      </c>
      <c r="M16061" t="s">
        <v>55367</v>
      </c>
    </row>
    <row r="16062" spans="1:13">
      <c r="A16062" s="1" t="s">
        <v>18079</v>
      </c>
      <c r="B16062">
        <v>4.4910489939709801E-6</v>
      </c>
      <c r="C16062" s="1">
        <v>2.4835102783874899E-5</v>
      </c>
      <c r="D16062">
        <v>1</v>
      </c>
      <c r="E16062">
        <v>1</v>
      </c>
      <c r="F16062">
        <v>0.99742268041237103</v>
      </c>
      <c r="G16062">
        <v>1</v>
      </c>
      <c r="H16062">
        <v>0.99561403508771895</v>
      </c>
      <c r="I16062">
        <v>0.930894308943089</v>
      </c>
      <c r="J16062" s="1">
        <v>1</v>
      </c>
      <c r="K16062" t="s">
        <v>23238</v>
      </c>
      <c r="L16062" t="s">
        <v>55368</v>
      </c>
      <c r="M16062" t="s">
        <v>55369</v>
      </c>
    </row>
    <row r="16063" spans="1:13">
      <c r="A16063" s="1" t="s">
        <v>18080</v>
      </c>
      <c r="B16063">
        <v>4.60380632908668E-7</v>
      </c>
      <c r="C16063" s="1">
        <v>1.7381078989492602E-5</v>
      </c>
      <c r="D16063">
        <v>0.94642857142857095</v>
      </c>
      <c r="E16063">
        <v>0.97093023255813904</v>
      </c>
      <c r="F16063">
        <v>0.95786516853932602</v>
      </c>
      <c r="G16063">
        <v>0.98333333333333295</v>
      </c>
      <c r="H16063">
        <v>0.81081081081081097</v>
      </c>
      <c r="I16063">
        <v>0.97560975609756095</v>
      </c>
      <c r="J16063" s="1">
        <v>1</v>
      </c>
      <c r="K16063" t="s">
        <v>23240</v>
      </c>
      <c r="L16063" t="s">
        <v>55370</v>
      </c>
      <c r="M16063" t="s">
        <v>55371</v>
      </c>
    </row>
    <row r="16064" spans="1:13">
      <c r="A16064" s="1" t="s">
        <v>18081</v>
      </c>
      <c r="B16064">
        <v>2.0571537963728201E-5</v>
      </c>
      <c r="C16064" s="1">
        <v>1.4399697147242401E-5</v>
      </c>
      <c r="D16064">
        <v>0.233333333333333</v>
      </c>
      <c r="E16064">
        <v>0.209302325581395</v>
      </c>
      <c r="F16064">
        <v>2.7777777777777801E-2</v>
      </c>
      <c r="G16064">
        <v>4.7619047619047603E-2</v>
      </c>
      <c r="H16064">
        <v>3.3333333333333298E-2</v>
      </c>
      <c r="I16064">
        <v>2.32558139534884E-2</v>
      </c>
      <c r="J16064" s="1">
        <v>0</v>
      </c>
      <c r="K16064" t="s">
        <v>23242</v>
      </c>
      <c r="L16064" t="s">
        <v>55372</v>
      </c>
      <c r="M16064" t="s">
        <v>55373</v>
      </c>
    </row>
    <row r="16065" spans="1:13">
      <c r="A16065" s="1" t="s">
        <v>18082</v>
      </c>
      <c r="B16065">
        <v>2.06175034351087E-7</v>
      </c>
      <c r="C16065" s="1">
        <v>1.6155545305028499E-8</v>
      </c>
      <c r="D16065">
        <v>1.7857142857142901E-2</v>
      </c>
      <c r="E16065">
        <v>5.8139534883720903E-3</v>
      </c>
      <c r="F16065">
        <v>0</v>
      </c>
      <c r="G16065">
        <v>0.180555555555556</v>
      </c>
      <c r="H16065">
        <v>0</v>
      </c>
      <c r="I16065">
        <v>4.6296296296296301E-2</v>
      </c>
      <c r="J16065" s="1" t="s">
        <v>23229</v>
      </c>
      <c r="K16065" t="s">
        <v>23237</v>
      </c>
      <c r="L16065" t="s">
        <v>55374</v>
      </c>
      <c r="M16065" t="s">
        <v>55375</v>
      </c>
    </row>
    <row r="16066" spans="1:13">
      <c r="A16066" s="1" t="s">
        <v>18083</v>
      </c>
      <c r="B16066">
        <v>8.2975120210548103E-8</v>
      </c>
      <c r="C16066" s="1">
        <v>4.7497660786207901E-7</v>
      </c>
      <c r="D16066">
        <v>0</v>
      </c>
      <c r="E16066">
        <v>0</v>
      </c>
      <c r="F16066">
        <v>3.0120481927710802E-3</v>
      </c>
      <c r="G16066">
        <v>0.04</v>
      </c>
      <c r="H16066">
        <v>0</v>
      </c>
      <c r="I16066">
        <v>0</v>
      </c>
      <c r="J16066" s="1">
        <v>0</v>
      </c>
      <c r="K16066" t="s">
        <v>23239</v>
      </c>
      <c r="L16066" t="s">
        <v>55376</v>
      </c>
      <c r="M16066" t="s">
        <v>55377</v>
      </c>
    </row>
    <row r="16067" spans="1:13">
      <c r="A16067" s="1" t="s">
        <v>18084</v>
      </c>
      <c r="B16067">
        <v>1.42549790404387E-7</v>
      </c>
      <c r="C16067" s="1">
        <v>1.5920856554421299E-9</v>
      </c>
      <c r="D16067">
        <v>7.1428571428571397E-2</v>
      </c>
      <c r="E16067">
        <v>2.40963855421687E-2</v>
      </c>
      <c r="F16067">
        <v>3.9682539682539701E-2</v>
      </c>
      <c r="G16067">
        <v>0.43548387096774199</v>
      </c>
      <c r="H16067">
        <v>1.1111111111111099E-2</v>
      </c>
      <c r="I16067">
        <v>0.18181818181818199</v>
      </c>
      <c r="J16067" s="1">
        <v>0</v>
      </c>
      <c r="K16067" t="s">
        <v>23238</v>
      </c>
      <c r="L16067" t="s">
        <v>55378</v>
      </c>
      <c r="M16067" t="s">
        <v>55379</v>
      </c>
    </row>
    <row r="16068" spans="1:13">
      <c r="A16068" s="1" t="s">
        <v>18085</v>
      </c>
      <c r="B16068">
        <v>6.5671990801505099E-9</v>
      </c>
      <c r="C16068" s="1">
        <v>1.5015260703485801E-7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1.8181818181818198E-2</v>
      </c>
      <c r="J16068" s="1" t="s">
        <v>23229</v>
      </c>
      <c r="K16068" t="s">
        <v>23237</v>
      </c>
      <c r="L16068" t="s">
        <v>55380</v>
      </c>
      <c r="M16068" t="s">
        <v>55381</v>
      </c>
    </row>
    <row r="16069" spans="1:13">
      <c r="A16069" s="1" t="s">
        <v>18086</v>
      </c>
      <c r="B16069">
        <v>3.80434017265347E-4</v>
      </c>
      <c r="C16069" s="1">
        <v>1.12658360873682E-4</v>
      </c>
      <c r="D16069">
        <v>0.97916666666666696</v>
      </c>
      <c r="E16069">
        <v>0.80588235294117605</v>
      </c>
      <c r="F16069">
        <v>0.22093023255814001</v>
      </c>
      <c r="G16069">
        <v>0.41666666666666702</v>
      </c>
      <c r="H16069">
        <v>0.102272727272727</v>
      </c>
      <c r="I16069">
        <v>0.25</v>
      </c>
      <c r="J16069" s="1">
        <v>0</v>
      </c>
      <c r="K16069" t="s">
        <v>23240</v>
      </c>
      <c r="L16069" t="s">
        <v>55382</v>
      </c>
      <c r="M16069" t="s">
        <v>55383</v>
      </c>
    </row>
    <row r="16070" spans="1:13">
      <c r="A16070" s="1" t="s">
        <v>18087</v>
      </c>
      <c r="B16070">
        <v>2.1262229577232499E-6</v>
      </c>
      <c r="C16070" s="1">
        <v>7.6500721945341199E-7</v>
      </c>
      <c r="D16070">
        <v>0.98333333333333295</v>
      </c>
      <c r="E16070">
        <v>0.98750000000000004</v>
      </c>
      <c r="F16070">
        <v>1</v>
      </c>
      <c r="G16070">
        <v>0.95454545454545503</v>
      </c>
      <c r="H16070">
        <v>0.95714285714285696</v>
      </c>
      <c r="I16070">
        <v>0.89610389610389596</v>
      </c>
      <c r="J16070" s="1" t="s">
        <v>23229</v>
      </c>
      <c r="K16070" t="s">
        <v>23241</v>
      </c>
      <c r="L16070" t="s">
        <v>55384</v>
      </c>
      <c r="M16070" t="s">
        <v>55385</v>
      </c>
    </row>
    <row r="16071" spans="1:13">
      <c r="A16071" s="1" t="s">
        <v>18088</v>
      </c>
      <c r="B16071">
        <v>2.4543526554089801E-8</v>
      </c>
      <c r="C16071" s="1">
        <v>1.9193458627368099E-5</v>
      </c>
      <c r="D16071">
        <v>0.96153846153846201</v>
      </c>
      <c r="E16071">
        <v>0.98630136986301398</v>
      </c>
      <c r="F16071">
        <v>0.78431372549019596</v>
      </c>
      <c r="G16071">
        <v>1</v>
      </c>
      <c r="H16071">
        <v>0.81147540983606603</v>
      </c>
      <c r="I16071">
        <v>1</v>
      </c>
      <c r="J16071" s="1">
        <v>1</v>
      </c>
      <c r="K16071" t="s">
        <v>23238</v>
      </c>
      <c r="L16071" t="s">
        <v>55386</v>
      </c>
      <c r="M16071" t="s">
        <v>55387</v>
      </c>
    </row>
    <row r="16072" spans="1:13">
      <c r="A16072" s="1" t="s">
        <v>18089</v>
      </c>
      <c r="B16072">
        <v>5.4066160750971101E-5</v>
      </c>
      <c r="C16072" s="1">
        <v>6.1720319444677599E-8</v>
      </c>
      <c r="D16072">
        <v>0.133333333333333</v>
      </c>
      <c r="E16072">
        <v>0.421875</v>
      </c>
      <c r="F16072">
        <v>8.0645161290322596E-3</v>
      </c>
      <c r="G16072">
        <v>8.8235294117647106E-2</v>
      </c>
      <c r="H16072">
        <v>4.0540540540540501E-2</v>
      </c>
      <c r="I16072">
        <v>0.10294117647058799</v>
      </c>
      <c r="J16072" s="1">
        <v>0</v>
      </c>
      <c r="K16072" t="s">
        <v>23240</v>
      </c>
      <c r="L16072" t="s">
        <v>55388</v>
      </c>
      <c r="M16072" t="s">
        <v>55389</v>
      </c>
    </row>
    <row r="16073" spans="1:13">
      <c r="A16073" s="1" t="s">
        <v>18090</v>
      </c>
      <c r="B16073">
        <v>1.9987064518618601E-6</v>
      </c>
      <c r="C16073" s="1">
        <v>1.82195321222749E-6</v>
      </c>
      <c r="D16073">
        <v>0.78125</v>
      </c>
      <c r="E16073">
        <v>0.88068181818181801</v>
      </c>
      <c r="F16073">
        <v>0.98913043478260898</v>
      </c>
      <c r="G16073">
        <v>0.80952380952380998</v>
      </c>
      <c r="H16073">
        <v>0.94444444444444398</v>
      </c>
      <c r="I16073">
        <v>0.66666666666666696</v>
      </c>
      <c r="J16073" s="1">
        <v>0.25</v>
      </c>
      <c r="K16073" t="s">
        <v>23241</v>
      </c>
      <c r="L16073" t="s">
        <v>55390</v>
      </c>
      <c r="M16073" t="s">
        <v>55391</v>
      </c>
    </row>
    <row r="16074" spans="1:13">
      <c r="A16074" s="1" t="s">
        <v>18091</v>
      </c>
      <c r="B16074">
        <v>2.2614996553968501E-5</v>
      </c>
      <c r="C16074" s="1">
        <v>1.43427359509076E-6</v>
      </c>
      <c r="D16074">
        <v>1</v>
      </c>
      <c r="E16074">
        <v>0.82539682539682502</v>
      </c>
      <c r="F16074">
        <v>1</v>
      </c>
      <c r="G16074">
        <v>1</v>
      </c>
      <c r="H16074">
        <v>1</v>
      </c>
      <c r="I16074">
        <v>1</v>
      </c>
      <c r="J16074" s="1" t="s">
        <v>23229</v>
      </c>
      <c r="K16074" t="s">
        <v>23238</v>
      </c>
      <c r="L16074" t="s">
        <v>55392</v>
      </c>
      <c r="M16074" t="s">
        <v>55393</v>
      </c>
    </row>
    <row r="16075" spans="1:13">
      <c r="A16075" s="1" t="s">
        <v>18092</v>
      </c>
      <c r="B16075">
        <v>7.2575917578290998E-6</v>
      </c>
      <c r="C16075" s="1">
        <v>3.5865007190552002E-4</v>
      </c>
      <c r="D16075">
        <v>0.61666666666666703</v>
      </c>
      <c r="E16075">
        <v>0.67708333333333304</v>
      </c>
      <c r="F16075">
        <v>0.52577319587628901</v>
      </c>
      <c r="G16075">
        <v>0.96363636363636396</v>
      </c>
      <c r="H16075">
        <v>0.60909090909090902</v>
      </c>
      <c r="I16075">
        <v>0.94166666666666698</v>
      </c>
      <c r="J16075" s="1">
        <v>1</v>
      </c>
      <c r="K16075" t="s">
        <v>23239</v>
      </c>
      <c r="L16075" t="s">
        <v>55394</v>
      </c>
      <c r="M16075" t="s">
        <v>55395</v>
      </c>
    </row>
    <row r="16076" spans="1:13">
      <c r="A16076" s="1" t="s">
        <v>18093</v>
      </c>
      <c r="B16076">
        <v>1.422526388691E-4</v>
      </c>
      <c r="C16076" s="1">
        <v>2.5612231235095401E-6</v>
      </c>
      <c r="D16076">
        <v>0.45</v>
      </c>
      <c r="E16076">
        <v>0.25308641975308599</v>
      </c>
      <c r="F16076">
        <v>0.58333333333333304</v>
      </c>
      <c r="G16076">
        <v>0.115384615384615</v>
      </c>
      <c r="H16076">
        <v>0.86458333333333304</v>
      </c>
      <c r="I16076">
        <v>0.422222222222222</v>
      </c>
      <c r="J16076" s="1">
        <v>0</v>
      </c>
      <c r="K16076" t="s">
        <v>23241</v>
      </c>
      <c r="L16076" t="s">
        <v>55396</v>
      </c>
      <c r="M16076" t="s">
        <v>55397</v>
      </c>
    </row>
    <row r="16077" spans="1:13">
      <c r="A16077" s="1" t="s">
        <v>18094</v>
      </c>
      <c r="B16077">
        <v>7.2574929178895504E-7</v>
      </c>
      <c r="C16077" s="1">
        <v>1.9573436329546699E-5</v>
      </c>
      <c r="D16077">
        <v>1</v>
      </c>
      <c r="E16077">
        <v>1</v>
      </c>
      <c r="F16077">
        <v>1</v>
      </c>
      <c r="G16077">
        <v>1</v>
      </c>
      <c r="H16077">
        <v>0.99122807017543901</v>
      </c>
      <c r="I16077">
        <v>0.95564516129032295</v>
      </c>
      <c r="J16077" s="1">
        <v>1</v>
      </c>
      <c r="K16077" t="s">
        <v>23238</v>
      </c>
      <c r="L16077" t="s">
        <v>55398</v>
      </c>
      <c r="M16077" t="s">
        <v>55399</v>
      </c>
    </row>
    <row r="16078" spans="1:13">
      <c r="A16078" s="1" t="s">
        <v>18095</v>
      </c>
      <c r="B16078">
        <v>1.1043072316556701E-4</v>
      </c>
      <c r="C16078" s="1">
        <v>8.4431807127040406E-5</v>
      </c>
      <c r="D16078">
        <v>3.125E-2</v>
      </c>
      <c r="E16078">
        <v>0.14285714285714302</v>
      </c>
      <c r="F16078">
        <v>0.24712643678160895</v>
      </c>
      <c r="G16078">
        <v>6.9444444444443976E-2</v>
      </c>
      <c r="H16078">
        <v>0.14204545454545503</v>
      </c>
      <c r="I16078">
        <v>7.999999999999996E-2</v>
      </c>
      <c r="J16078" s="1">
        <v>0</v>
      </c>
      <c r="K16078" t="s">
        <v>23246</v>
      </c>
      <c r="L16078" t="s">
        <v>55400</v>
      </c>
      <c r="M16078" t="s">
        <v>55401</v>
      </c>
    </row>
    <row r="16079" spans="1:13">
      <c r="A16079" s="1" t="s">
        <v>18096</v>
      </c>
      <c r="B16079">
        <v>1.01718948252489E-6</v>
      </c>
      <c r="C16079" s="1">
        <v>3.3488914377846702E-5</v>
      </c>
      <c r="D16079">
        <v>1</v>
      </c>
      <c r="E16079" t="s">
        <v>23229</v>
      </c>
      <c r="F16079">
        <v>0.95355191256830596</v>
      </c>
      <c r="G16079">
        <v>1</v>
      </c>
      <c r="H16079">
        <v>0.98499999999999999</v>
      </c>
      <c r="I16079">
        <v>0.97619047619047605</v>
      </c>
      <c r="J16079" s="1">
        <v>1</v>
      </c>
      <c r="K16079" t="s">
        <v>23239</v>
      </c>
      <c r="L16079" t="s">
        <v>55402</v>
      </c>
      <c r="M16079" t="s">
        <v>55403</v>
      </c>
    </row>
    <row r="16080" spans="1:13">
      <c r="A16080" s="1" t="s">
        <v>18097</v>
      </c>
      <c r="B16080">
        <v>4.98678141798496E-8</v>
      </c>
      <c r="C16080" s="1">
        <v>2.66192246465608E-7</v>
      </c>
      <c r="D16080">
        <v>1</v>
      </c>
      <c r="E16080">
        <v>1</v>
      </c>
      <c r="F16080">
        <v>0.99107142857142905</v>
      </c>
      <c r="G16080">
        <v>0.90277777777777801</v>
      </c>
      <c r="H16080">
        <v>1</v>
      </c>
      <c r="I16080">
        <v>0.97115384615384603</v>
      </c>
      <c r="J16080" s="1" t="s">
        <v>23229</v>
      </c>
      <c r="K16080" t="s">
        <v>23238</v>
      </c>
      <c r="L16080" t="s">
        <v>55404</v>
      </c>
      <c r="M16080" t="s">
        <v>55405</v>
      </c>
    </row>
    <row r="16081" spans="1:13">
      <c r="A16081" s="1" t="s">
        <v>18098</v>
      </c>
      <c r="B16081">
        <v>6.9383189701034398E-7</v>
      </c>
      <c r="C16081" s="1">
        <v>1.7251229428397199E-4</v>
      </c>
      <c r="D16081">
        <v>0.98148148148148195</v>
      </c>
      <c r="E16081">
        <v>0.98192771084337305</v>
      </c>
      <c r="F16081">
        <v>0.98895027624309395</v>
      </c>
      <c r="G16081">
        <v>0.27272727272727298</v>
      </c>
      <c r="H16081">
        <v>0.987341772151899</v>
      </c>
      <c r="I16081">
        <v>0.8125</v>
      </c>
      <c r="J16081" s="1" t="s">
        <v>23229</v>
      </c>
      <c r="K16081" t="s">
        <v>23241</v>
      </c>
      <c r="L16081" t="s">
        <v>55406</v>
      </c>
      <c r="M16081" t="s">
        <v>55407</v>
      </c>
    </row>
    <row r="16082" spans="1:13">
      <c r="A16082" s="1" t="s">
        <v>18099</v>
      </c>
      <c r="B16082">
        <v>1.7097590156111999E-7</v>
      </c>
      <c r="C16082" s="1">
        <v>1.16543390290642E-7</v>
      </c>
      <c r="D16082">
        <v>0</v>
      </c>
      <c r="E16082">
        <v>6.3291139240506302E-3</v>
      </c>
      <c r="F16082">
        <v>0</v>
      </c>
      <c r="G16082">
        <v>0</v>
      </c>
      <c r="H16082">
        <v>4.7169811320754698E-3</v>
      </c>
      <c r="I16082">
        <v>5.5555555555555601E-3</v>
      </c>
      <c r="J16082" s="1">
        <v>0</v>
      </c>
      <c r="K16082" t="s">
        <v>23237</v>
      </c>
      <c r="L16082" t="s">
        <v>55408</v>
      </c>
      <c r="M16082" t="s">
        <v>55409</v>
      </c>
    </row>
    <row r="16083" spans="1:13">
      <c r="A16083" s="1" t="s">
        <v>18100</v>
      </c>
      <c r="B16083">
        <v>3.45411901309323E-5</v>
      </c>
      <c r="C16083" s="1">
        <v>7.6532962614661408E-6</v>
      </c>
      <c r="D16083">
        <v>0.62068965517241403</v>
      </c>
      <c r="E16083">
        <v>0.82236842105263197</v>
      </c>
      <c r="F16083">
        <v>0.97590361445783103</v>
      </c>
      <c r="G16083">
        <v>1</v>
      </c>
      <c r="H16083">
        <v>0.94791666666666696</v>
      </c>
      <c r="I16083">
        <v>0.91666666666666696</v>
      </c>
      <c r="J16083" s="1">
        <v>1</v>
      </c>
      <c r="K16083" t="s">
        <v>23239</v>
      </c>
      <c r="L16083" t="s">
        <v>55410</v>
      </c>
      <c r="M16083" t="s">
        <v>55411</v>
      </c>
    </row>
    <row r="16084" spans="1:13">
      <c r="A16084" s="1" t="s">
        <v>18101</v>
      </c>
      <c r="B16084">
        <v>5.4012713614511799E-5</v>
      </c>
      <c r="C16084" s="1">
        <v>6.8749195779792296E-5</v>
      </c>
      <c r="D16084">
        <v>0.94230769230769196</v>
      </c>
      <c r="E16084">
        <v>1</v>
      </c>
      <c r="F16084">
        <v>0.77922077922077904</v>
      </c>
      <c r="G16084">
        <v>1</v>
      </c>
      <c r="H16084">
        <v>0.99019607843137303</v>
      </c>
      <c r="I16084">
        <v>0.98936170212765995</v>
      </c>
      <c r="J16084" s="1">
        <v>1</v>
      </c>
      <c r="K16084" t="s">
        <v>23237</v>
      </c>
      <c r="L16084" t="s">
        <v>55412</v>
      </c>
      <c r="M16084" t="s">
        <v>55413</v>
      </c>
    </row>
    <row r="16085" spans="1:13">
      <c r="A16085" s="1" t="s">
        <v>18102</v>
      </c>
      <c r="B16085">
        <v>6.2915415102074204E-6</v>
      </c>
      <c r="C16085" s="1">
        <v>4.2203678331468397E-5</v>
      </c>
      <c r="D16085">
        <v>1.6129032258064498E-2</v>
      </c>
      <c r="E16085">
        <v>5.4347826086956503E-3</v>
      </c>
      <c r="F16085">
        <v>3.8674033149171297E-2</v>
      </c>
      <c r="G16085">
        <v>0.17499999999999999</v>
      </c>
      <c r="H16085">
        <v>5.1401869158878503E-2</v>
      </c>
      <c r="I16085">
        <v>0.23684210526315799</v>
      </c>
      <c r="J16085" s="1" t="s">
        <v>23229</v>
      </c>
      <c r="K16085" t="s">
        <v>23241</v>
      </c>
      <c r="L16085" t="s">
        <v>55414</v>
      </c>
      <c r="M16085" t="s">
        <v>55415</v>
      </c>
    </row>
    <row r="16086" spans="1:13">
      <c r="A16086" s="1" t="s">
        <v>18103</v>
      </c>
      <c r="B16086">
        <v>6.5731740380597502E-4</v>
      </c>
      <c r="C16086" s="1">
        <v>9.2975698681325904E-4</v>
      </c>
      <c r="D16086">
        <v>0.29032258064516098</v>
      </c>
      <c r="E16086">
        <v>0.83510638297872297</v>
      </c>
      <c r="F16086">
        <v>9.7938144329896906E-2</v>
      </c>
      <c r="G16086">
        <v>0.681034482758621</v>
      </c>
      <c r="H16086">
        <v>0.425438596491228</v>
      </c>
      <c r="I16086">
        <v>0.76422764227642304</v>
      </c>
      <c r="J16086" s="1">
        <v>1</v>
      </c>
      <c r="K16086" t="s">
        <v>23238</v>
      </c>
      <c r="L16086" t="s">
        <v>55416</v>
      </c>
      <c r="M16086" t="s">
        <v>55417</v>
      </c>
    </row>
    <row r="16087" spans="1:13">
      <c r="A16087" s="1" t="s">
        <v>18104</v>
      </c>
      <c r="B16087">
        <v>1.2390680776627499E-5</v>
      </c>
      <c r="C16087" s="1">
        <v>1.72373729648326E-5</v>
      </c>
      <c r="D16087">
        <v>1</v>
      </c>
      <c r="E16087">
        <v>0.989247311827957</v>
      </c>
      <c r="F16087">
        <v>0.94915254237288105</v>
      </c>
      <c r="G16087">
        <v>0.66666666666666696</v>
      </c>
      <c r="H16087">
        <v>0.95402298850574696</v>
      </c>
      <c r="I16087">
        <v>0.97321428571428603</v>
      </c>
      <c r="J16087" s="1" t="s">
        <v>23229</v>
      </c>
      <c r="K16087" t="s">
        <v>23238</v>
      </c>
      <c r="L16087" t="s">
        <v>55418</v>
      </c>
      <c r="M16087" t="s">
        <v>55419</v>
      </c>
    </row>
    <row r="16088" spans="1:13">
      <c r="A16088" s="1" t="s">
        <v>18105</v>
      </c>
      <c r="B16088">
        <v>9.5900020931532291E-7</v>
      </c>
      <c r="C16088" s="1">
        <v>1.4021666637915E-6</v>
      </c>
      <c r="D16088">
        <v>0.98387096774193505</v>
      </c>
      <c r="E16088">
        <v>1</v>
      </c>
      <c r="F16088">
        <v>0.99473684210526303</v>
      </c>
      <c r="G16088">
        <v>0.98275862068965503</v>
      </c>
      <c r="H16088">
        <v>0.99107142857142905</v>
      </c>
      <c r="I16088">
        <v>0.98360655737704905</v>
      </c>
      <c r="J16088" s="1" t="s">
        <v>23229</v>
      </c>
      <c r="K16088" t="s">
        <v>23239</v>
      </c>
      <c r="L16088" t="s">
        <v>55420</v>
      </c>
      <c r="M16088" t="s">
        <v>55421</v>
      </c>
    </row>
    <row r="16089" spans="1:13">
      <c r="A16089" s="1" t="s">
        <v>18106</v>
      </c>
      <c r="B16089">
        <v>4.0214350436234902E-4</v>
      </c>
      <c r="C16089" s="1">
        <v>6.2194402205960502E-6</v>
      </c>
      <c r="D16089">
        <v>0</v>
      </c>
      <c r="E16089">
        <v>0.40526315789473699</v>
      </c>
      <c r="F16089">
        <v>5.4644808743169399E-3</v>
      </c>
      <c r="G16089">
        <v>8.9285714285714298E-3</v>
      </c>
      <c r="H16089">
        <v>1.3761467889908299E-2</v>
      </c>
      <c r="I16089">
        <v>2.0661157024793399E-2</v>
      </c>
      <c r="J16089" s="1">
        <v>0</v>
      </c>
      <c r="K16089" t="s">
        <v>23238</v>
      </c>
      <c r="L16089" t="s">
        <v>55422</v>
      </c>
      <c r="M16089" t="s">
        <v>55423</v>
      </c>
    </row>
    <row r="16090" spans="1:13">
      <c r="A16090" s="1" t="s">
        <v>18107</v>
      </c>
      <c r="B16090">
        <v>4.8739085971326902E-9</v>
      </c>
      <c r="C16090" s="1">
        <v>3.4197105893496001E-7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7.3529411764705899E-3</v>
      </c>
      <c r="J16090" s="1">
        <v>0</v>
      </c>
      <c r="K16090" t="s">
        <v>23237</v>
      </c>
      <c r="L16090" t="s">
        <v>55424</v>
      </c>
      <c r="M16090" t="s">
        <v>55425</v>
      </c>
    </row>
    <row r="16091" spans="1:13">
      <c r="A16091" s="1" t="s">
        <v>18108</v>
      </c>
      <c r="B16091">
        <v>1.1072673826860601E-6</v>
      </c>
      <c r="C16091" s="1">
        <v>6.3371412140021901E-6</v>
      </c>
      <c r="D16091">
        <v>0.98</v>
      </c>
      <c r="E16091">
        <v>1</v>
      </c>
      <c r="F16091">
        <v>0.99637681159420288</v>
      </c>
      <c r="G16091">
        <v>0.42727272727272703</v>
      </c>
      <c r="H16091">
        <v>1</v>
      </c>
      <c r="I16091">
        <v>0.88172043010752699</v>
      </c>
      <c r="J16091" s="1" t="s">
        <v>23229</v>
      </c>
      <c r="K16091" t="s">
        <v>23244</v>
      </c>
      <c r="L16091" t="s">
        <v>55426</v>
      </c>
      <c r="M16091" t="s">
        <v>55427</v>
      </c>
    </row>
    <row r="16092" spans="1:13">
      <c r="A16092" s="1" t="s">
        <v>18109</v>
      </c>
      <c r="B16092">
        <v>3.5549330243425299E-6</v>
      </c>
      <c r="C16092" s="1">
        <v>2.7739819726646499E-5</v>
      </c>
      <c r="D16092">
        <v>0.75925925925925897</v>
      </c>
      <c r="E16092">
        <v>0.78571428571428603</v>
      </c>
      <c r="F16092">
        <v>0.96969696969696995</v>
      </c>
      <c r="G16092">
        <v>0.84782608695652195</v>
      </c>
      <c r="H16092">
        <v>0.96666666666666701</v>
      </c>
      <c r="I16092">
        <v>0.76470588235294101</v>
      </c>
      <c r="J16092" s="1">
        <v>1</v>
      </c>
      <c r="K16092" t="s">
        <v>23240</v>
      </c>
      <c r="L16092" t="s">
        <v>55428</v>
      </c>
      <c r="M16092" t="s">
        <v>55429</v>
      </c>
    </row>
    <row r="16093" spans="1:13">
      <c r="A16093" s="1" t="s">
        <v>18110</v>
      </c>
      <c r="B16093">
        <v>2.62629987097658E-5</v>
      </c>
      <c r="C16093" s="1">
        <v>2.6370000487801998E-5</v>
      </c>
      <c r="D16093">
        <v>0.17647058823529399</v>
      </c>
      <c r="E16093">
        <v>0.56122448979591799</v>
      </c>
      <c r="F16093">
        <v>0.19191919191919199</v>
      </c>
      <c r="G16093">
        <v>0.28846153846153799</v>
      </c>
      <c r="H16093">
        <v>0.44827586206896602</v>
      </c>
      <c r="I16093">
        <v>0.296296296296296</v>
      </c>
      <c r="J16093" s="1">
        <v>1</v>
      </c>
      <c r="K16093" t="s">
        <v>23238</v>
      </c>
      <c r="L16093" t="s">
        <v>55430</v>
      </c>
      <c r="M16093" t="s">
        <v>55431</v>
      </c>
    </row>
    <row r="16094" spans="1:13">
      <c r="A16094" s="1" t="s">
        <v>18111</v>
      </c>
      <c r="B16094">
        <v>2.2994009616581001E-6</v>
      </c>
      <c r="C16094" s="1">
        <v>2.5482477919495998E-5</v>
      </c>
      <c r="D16094">
        <v>1.72413793103448E-2</v>
      </c>
      <c r="E16094">
        <v>1.20481927710843E-2</v>
      </c>
      <c r="F16094">
        <v>2.6881720430107499E-3</v>
      </c>
      <c r="G16094">
        <v>0.33636363636363598</v>
      </c>
      <c r="H16094">
        <v>1.7543859649122799E-2</v>
      </c>
      <c r="I16094">
        <v>0.11206896551724101</v>
      </c>
      <c r="J16094" s="1">
        <v>0</v>
      </c>
      <c r="K16094" t="s">
        <v>23241</v>
      </c>
      <c r="L16094" t="s">
        <v>55432</v>
      </c>
      <c r="M16094" t="s">
        <v>55433</v>
      </c>
    </row>
    <row r="16095" spans="1:13">
      <c r="A16095" s="1" t="s">
        <v>18112</v>
      </c>
      <c r="B16095">
        <v>2.75973686715762E-8</v>
      </c>
      <c r="C16095" s="1">
        <v>8.7555250562854597E-8</v>
      </c>
      <c r="D16095">
        <v>1</v>
      </c>
      <c r="E16095">
        <v>0.93678160919540199</v>
      </c>
      <c r="F16095">
        <v>1</v>
      </c>
      <c r="G16095">
        <v>1</v>
      </c>
      <c r="H16095">
        <v>1</v>
      </c>
      <c r="I16095">
        <v>0.99</v>
      </c>
      <c r="J16095" s="1">
        <v>1</v>
      </c>
      <c r="K16095" t="s">
        <v>23238</v>
      </c>
      <c r="L16095" t="s">
        <v>55434</v>
      </c>
      <c r="M16095" t="s">
        <v>55435</v>
      </c>
    </row>
    <row r="16096" spans="1:13">
      <c r="A16096" s="1" t="s">
        <v>18113</v>
      </c>
      <c r="B16096">
        <v>2.5612136161148098E-7</v>
      </c>
      <c r="C16096" s="1">
        <v>6.9642677847169005E-7</v>
      </c>
      <c r="D16096">
        <v>1</v>
      </c>
      <c r="E16096">
        <v>1</v>
      </c>
      <c r="F16096">
        <v>0.99193548387096797</v>
      </c>
      <c r="G16096">
        <v>1</v>
      </c>
      <c r="H16096">
        <v>0.984375</v>
      </c>
      <c r="I16096">
        <v>0.95833333333333304</v>
      </c>
      <c r="J16096" s="1" t="s">
        <v>23229</v>
      </c>
      <c r="K16096" t="s">
        <v>23241</v>
      </c>
      <c r="L16096" t="s">
        <v>55436</v>
      </c>
      <c r="M16096" t="s">
        <v>55437</v>
      </c>
    </row>
    <row r="16097" spans="1:13">
      <c r="A16097" s="1" t="s">
        <v>18114</v>
      </c>
      <c r="B16097">
        <v>4.1666471298030798E-5</v>
      </c>
      <c r="C16097" s="1">
        <v>2.4113692985447002E-5</v>
      </c>
      <c r="D16097">
        <v>1</v>
      </c>
      <c r="E16097">
        <v>1</v>
      </c>
      <c r="F16097">
        <v>0.80555555555555602</v>
      </c>
      <c r="G16097">
        <v>1</v>
      </c>
      <c r="H16097">
        <v>0.99375000000000002</v>
      </c>
      <c r="I16097">
        <v>1</v>
      </c>
      <c r="J16097" s="1">
        <v>1</v>
      </c>
      <c r="K16097" t="s">
        <v>23244</v>
      </c>
      <c r="L16097" t="s">
        <v>55438</v>
      </c>
      <c r="M16097" t="s">
        <v>55439</v>
      </c>
    </row>
    <row r="16098" spans="1:13">
      <c r="A16098" s="1" t="s">
        <v>18115</v>
      </c>
      <c r="B16098">
        <v>2.40919373604313E-6</v>
      </c>
      <c r="C16098" s="1">
        <v>4.41336475853872E-6</v>
      </c>
      <c r="D16098">
        <v>0.907407407407407</v>
      </c>
      <c r="E16098">
        <v>0.94444444444444398</v>
      </c>
      <c r="F16098">
        <v>0.99393939393939401</v>
      </c>
      <c r="G16098">
        <v>1</v>
      </c>
      <c r="H16098">
        <v>1</v>
      </c>
      <c r="I16098">
        <v>0.92156862745098</v>
      </c>
      <c r="J16098" s="1" t="s">
        <v>23229</v>
      </c>
      <c r="K16098" t="s">
        <v>23241</v>
      </c>
      <c r="L16098" t="s">
        <v>55440</v>
      </c>
      <c r="M16098" t="s">
        <v>55441</v>
      </c>
    </row>
    <row r="16099" spans="1:13">
      <c r="A16099" s="1" t="s">
        <v>18116</v>
      </c>
      <c r="B16099">
        <v>1.2712894251113999E-6</v>
      </c>
      <c r="C16099" s="1">
        <v>2.9652160204258301E-8</v>
      </c>
      <c r="D16099">
        <v>6.4516129032258104E-2</v>
      </c>
      <c r="E16099">
        <v>1.49253731343284E-2</v>
      </c>
      <c r="F16099">
        <v>0</v>
      </c>
      <c r="G16099">
        <v>0</v>
      </c>
      <c r="H16099">
        <v>5.1020408163265302E-3</v>
      </c>
      <c r="I16099">
        <v>0</v>
      </c>
      <c r="J16099" s="1">
        <v>0</v>
      </c>
      <c r="K16099" t="s">
        <v>23238</v>
      </c>
      <c r="L16099" t="s">
        <v>55442</v>
      </c>
      <c r="M16099" t="s">
        <v>55443</v>
      </c>
    </row>
    <row r="16100" spans="1:13">
      <c r="A16100" s="1" t="s">
        <v>18117</v>
      </c>
      <c r="B16100">
        <v>1.06687376554926E-4</v>
      </c>
      <c r="C16100" s="1">
        <v>1.25081350344089E-5</v>
      </c>
      <c r="D16100">
        <v>0</v>
      </c>
      <c r="E16100">
        <v>0.20588235294117599</v>
      </c>
      <c r="F16100">
        <v>2.60416666666667E-3</v>
      </c>
      <c r="G16100">
        <v>2.7272727272727299E-2</v>
      </c>
      <c r="H16100">
        <v>4.9504950495049497E-3</v>
      </c>
      <c r="I16100">
        <v>4.9019607843137298E-3</v>
      </c>
      <c r="J16100" s="1">
        <v>0</v>
      </c>
      <c r="K16100" t="s">
        <v>23238</v>
      </c>
      <c r="L16100" t="s">
        <v>55444</v>
      </c>
      <c r="M16100" t="s">
        <v>55445</v>
      </c>
    </row>
    <row r="16101" spans="1:13">
      <c r="A16101" s="1" t="s">
        <v>18118</v>
      </c>
      <c r="B16101">
        <v>1.13380822678237E-5</v>
      </c>
      <c r="C16101" s="1">
        <v>2.95896830351901E-6</v>
      </c>
      <c r="D16101">
        <v>0.75862068965517204</v>
      </c>
      <c r="E16101">
        <v>0.93918918918918903</v>
      </c>
      <c r="F16101">
        <v>0.75405405405405401</v>
      </c>
      <c r="G16101">
        <v>0.94897959183673497</v>
      </c>
      <c r="H16101">
        <v>0.71962616822429903</v>
      </c>
      <c r="I16101">
        <v>0.78365384615384603</v>
      </c>
      <c r="J16101" s="1">
        <v>1</v>
      </c>
      <c r="K16101" t="s">
        <v>23241</v>
      </c>
      <c r="L16101" t="s">
        <v>55446</v>
      </c>
      <c r="M16101" t="s">
        <v>55447</v>
      </c>
    </row>
    <row r="16102" spans="1:13">
      <c r="A16102" s="1" t="s">
        <v>18119</v>
      </c>
      <c r="B16102">
        <v>3.6607145178150003E-5</v>
      </c>
      <c r="C16102" s="1">
        <v>3.1064040558025003E-5</v>
      </c>
      <c r="D16102">
        <v>1</v>
      </c>
      <c r="E16102">
        <v>1</v>
      </c>
      <c r="F16102">
        <v>1</v>
      </c>
      <c r="G16102">
        <v>0.17142857142857104</v>
      </c>
      <c r="H16102">
        <v>0.98611111111111105</v>
      </c>
      <c r="I16102">
        <v>0.569620253164557</v>
      </c>
      <c r="J16102" s="1">
        <v>1</v>
      </c>
      <c r="K16102" t="s">
        <v>23245</v>
      </c>
      <c r="L16102" t="s">
        <v>55448</v>
      </c>
      <c r="M16102" t="s">
        <v>55449</v>
      </c>
    </row>
    <row r="16103" spans="1:13">
      <c r="A16103" s="1" t="s">
        <v>18120</v>
      </c>
      <c r="B16103">
        <v>3.5644877767461902E-4</v>
      </c>
      <c r="C16103" s="1">
        <v>2.5092668640870298E-5</v>
      </c>
      <c r="D16103">
        <v>0.5</v>
      </c>
      <c r="E16103">
        <v>0.60975609756097604</v>
      </c>
      <c r="F16103">
        <v>1.4204545454545499E-2</v>
      </c>
      <c r="G16103">
        <v>3.06122448979592E-2</v>
      </c>
      <c r="H16103">
        <v>0.05</v>
      </c>
      <c r="I16103">
        <v>8.7962962962963007E-2</v>
      </c>
      <c r="J16103" s="1" t="s">
        <v>23229</v>
      </c>
      <c r="K16103" t="s">
        <v>23237</v>
      </c>
      <c r="L16103" t="s">
        <v>55450</v>
      </c>
      <c r="M16103" t="s">
        <v>55451</v>
      </c>
    </row>
    <row r="16104" spans="1:13">
      <c r="A16104" s="1" t="s">
        <v>18121</v>
      </c>
      <c r="B16104">
        <v>5.6258307199594899E-4</v>
      </c>
      <c r="C16104" s="1">
        <v>2.3668250904537499E-4</v>
      </c>
      <c r="D16104">
        <v>0.46</v>
      </c>
      <c r="E16104">
        <v>0.73863636363636398</v>
      </c>
      <c r="F16104">
        <v>0.18208092485549099</v>
      </c>
      <c r="G16104">
        <v>0.67647058823529405</v>
      </c>
      <c r="H16104">
        <v>0.25789473684210501</v>
      </c>
      <c r="I16104">
        <v>0.55555555555555602</v>
      </c>
      <c r="J16104" s="1" t="s">
        <v>23229</v>
      </c>
      <c r="K16104" t="s">
        <v>23237</v>
      </c>
      <c r="L16104" t="s">
        <v>55452</v>
      </c>
      <c r="M16104" t="s">
        <v>55453</v>
      </c>
    </row>
    <row r="16105" spans="1:13">
      <c r="A16105" s="1" t="s">
        <v>18122</v>
      </c>
      <c r="B16105">
        <v>7.1069120057575201E-6</v>
      </c>
      <c r="C16105" s="1">
        <v>2.7899401360919301E-5</v>
      </c>
      <c r="D16105">
        <v>1</v>
      </c>
      <c r="E16105">
        <v>1</v>
      </c>
      <c r="F16105">
        <v>0.86666666666666703</v>
      </c>
      <c r="G16105">
        <v>1</v>
      </c>
      <c r="H16105">
        <v>0.86184210526315796</v>
      </c>
      <c r="I16105">
        <v>1</v>
      </c>
      <c r="J16105" s="1" t="s">
        <v>23229</v>
      </c>
      <c r="K16105" t="s">
        <v>23240</v>
      </c>
      <c r="L16105" t="s">
        <v>55454</v>
      </c>
      <c r="M16105" t="s">
        <v>55455</v>
      </c>
    </row>
    <row r="16106" spans="1:13">
      <c r="A16106" s="1" t="s">
        <v>18123</v>
      </c>
      <c r="B16106">
        <v>3.5711431413639903E-5</v>
      </c>
      <c r="C16106" s="1">
        <v>5.3781949288501002E-5</v>
      </c>
      <c r="D16106">
        <v>0.98</v>
      </c>
      <c r="E16106">
        <v>0.85365853658536595</v>
      </c>
      <c r="F16106">
        <v>0.83695652173913004</v>
      </c>
      <c r="G16106">
        <v>0.91025641025641002</v>
      </c>
      <c r="H16106">
        <v>0.96808510638297895</v>
      </c>
      <c r="I16106">
        <v>0.96794871794871795</v>
      </c>
      <c r="J16106" s="1">
        <v>1</v>
      </c>
      <c r="K16106" t="s">
        <v>23237</v>
      </c>
      <c r="L16106" t="s">
        <v>55456</v>
      </c>
      <c r="M16106" t="s">
        <v>55457</v>
      </c>
    </row>
    <row r="16107" spans="1:13">
      <c r="A16107" s="1" t="s">
        <v>18124</v>
      </c>
      <c r="B16107">
        <v>2.0783452583042299E-5</v>
      </c>
      <c r="C16107" s="1">
        <v>3.6861683940130202E-7</v>
      </c>
      <c r="D16107">
        <v>0.98387096774193505</v>
      </c>
      <c r="E16107">
        <v>1</v>
      </c>
      <c r="F16107">
        <v>0.97267759562841505</v>
      </c>
      <c r="G16107">
        <v>1</v>
      </c>
      <c r="H16107">
        <v>1</v>
      </c>
      <c r="I16107">
        <v>0.97560975609756095</v>
      </c>
      <c r="J16107" s="1">
        <v>1</v>
      </c>
      <c r="K16107" t="s">
        <v>23238</v>
      </c>
      <c r="L16107" t="s">
        <v>55458</v>
      </c>
      <c r="M16107" t="s">
        <v>55459</v>
      </c>
    </row>
    <row r="16108" spans="1:13">
      <c r="A16108" s="1" t="s">
        <v>18125</v>
      </c>
      <c r="B16108">
        <v>1.05630708029463E-4</v>
      </c>
      <c r="C16108" s="1">
        <v>5.4503077938785798E-6</v>
      </c>
      <c r="D16108">
        <v>0.108695652173913</v>
      </c>
      <c r="E16108">
        <v>7.14285714285714E-3</v>
      </c>
      <c r="F16108">
        <v>0.34615384615384598</v>
      </c>
      <c r="G16108">
        <v>1.6666666666666701E-2</v>
      </c>
      <c r="H16108">
        <v>0.27027027027027001</v>
      </c>
      <c r="I16108">
        <v>6.8627450980392204E-2</v>
      </c>
      <c r="J16108" s="1">
        <v>0</v>
      </c>
      <c r="K16108" t="s">
        <v>23242</v>
      </c>
      <c r="L16108" t="s">
        <v>55460</v>
      </c>
      <c r="M16108" t="s">
        <v>55461</v>
      </c>
    </row>
    <row r="16109" spans="1:13">
      <c r="A16109" s="1" t="s">
        <v>18126</v>
      </c>
      <c r="B16109">
        <v>1.6227555435329499E-7</v>
      </c>
      <c r="C16109" s="1">
        <v>3.3275549121220198E-6</v>
      </c>
      <c r="D16109">
        <v>0</v>
      </c>
      <c r="E16109">
        <v>1.0638297872340399E-2</v>
      </c>
      <c r="F16109">
        <v>0</v>
      </c>
      <c r="G16109">
        <v>0</v>
      </c>
      <c r="H16109">
        <v>0</v>
      </c>
      <c r="I16109">
        <v>0.3</v>
      </c>
      <c r="J16109" s="1">
        <v>0</v>
      </c>
      <c r="K16109" t="s">
        <v>23241</v>
      </c>
      <c r="L16109" t="s">
        <v>55462</v>
      </c>
      <c r="M16109" t="s">
        <v>55463</v>
      </c>
    </row>
    <row r="16110" spans="1:13">
      <c r="A16110" s="1" t="s">
        <v>18127</v>
      </c>
      <c r="B16110">
        <v>1.43742717131765E-5</v>
      </c>
      <c r="C16110" s="1">
        <v>1.36356707134307E-6</v>
      </c>
      <c r="D16110">
        <v>4.6875E-2</v>
      </c>
      <c r="E16110">
        <v>0.28571428571428598</v>
      </c>
      <c r="F16110">
        <v>6.3291139240506302E-3</v>
      </c>
      <c r="G16110">
        <v>5.8823529411764698E-2</v>
      </c>
      <c r="H16110">
        <v>0</v>
      </c>
      <c r="I16110">
        <v>1.7857142857142901E-2</v>
      </c>
      <c r="J16110" s="1" t="s">
        <v>23229</v>
      </c>
      <c r="K16110" t="s">
        <v>23241</v>
      </c>
      <c r="L16110" t="s">
        <v>55464</v>
      </c>
      <c r="M16110" t="s">
        <v>55465</v>
      </c>
    </row>
    <row r="16111" spans="1:13">
      <c r="A16111" s="1" t="s">
        <v>18128</v>
      </c>
      <c r="B16111">
        <v>2.0915351263660499E-4</v>
      </c>
      <c r="C16111" s="1">
        <v>2.6778555875719902E-5</v>
      </c>
      <c r="D16111">
        <v>1.5625E-2</v>
      </c>
      <c r="E16111">
        <v>0.27604166666666702</v>
      </c>
      <c r="F16111">
        <v>2.5641025641025602E-3</v>
      </c>
      <c r="G16111">
        <v>0</v>
      </c>
      <c r="H16111">
        <v>4.5454545454545496E-3</v>
      </c>
      <c r="I16111">
        <v>8.5470085470085496E-3</v>
      </c>
      <c r="J16111" s="1">
        <v>0</v>
      </c>
      <c r="K16111" t="s">
        <v>23241</v>
      </c>
      <c r="L16111" t="s">
        <v>55466</v>
      </c>
      <c r="M16111" t="s">
        <v>55467</v>
      </c>
    </row>
    <row r="16112" spans="1:13">
      <c r="A16112" s="1" t="s">
        <v>18129</v>
      </c>
      <c r="B16112">
        <v>2.2295248474793801E-7</v>
      </c>
      <c r="C16112" s="1">
        <v>8.2603825254260302E-9</v>
      </c>
      <c r="D16112">
        <v>1.6129032258064498E-2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 s="1" t="s">
        <v>23229</v>
      </c>
      <c r="K16112" t="s">
        <v>23240</v>
      </c>
      <c r="L16112" t="s">
        <v>55468</v>
      </c>
      <c r="M16112" t="s">
        <v>55469</v>
      </c>
    </row>
    <row r="16113" spans="1:13">
      <c r="A16113" s="1" t="s">
        <v>18130</v>
      </c>
      <c r="B16113">
        <v>6.5534996142907301E-9</v>
      </c>
      <c r="C16113" s="1">
        <v>5.6992376035610005E-10</v>
      </c>
      <c r="D16113">
        <v>1.72413793103448E-2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 s="1">
        <v>1</v>
      </c>
      <c r="K16113" t="s">
        <v>23242</v>
      </c>
      <c r="L16113" t="s">
        <v>55470</v>
      </c>
      <c r="M16113" t="s">
        <v>55471</v>
      </c>
    </row>
    <row r="16114" spans="1:13">
      <c r="A16114" s="1" t="s">
        <v>18131</v>
      </c>
      <c r="B16114">
        <v>3.4892830586789701E-6</v>
      </c>
      <c r="C16114" s="1">
        <v>4.9727098591428398E-8</v>
      </c>
      <c r="D16114">
        <v>1.6666666666666701E-2</v>
      </c>
      <c r="E16114">
        <v>0</v>
      </c>
      <c r="F16114">
        <v>2.8735632183907998E-3</v>
      </c>
      <c r="G16114">
        <v>8.9285714285714298E-3</v>
      </c>
      <c r="H16114">
        <v>0</v>
      </c>
      <c r="I16114">
        <v>3.7499999999999999E-2</v>
      </c>
      <c r="J16114" s="1" t="s">
        <v>23229</v>
      </c>
      <c r="K16114" t="s">
        <v>23238</v>
      </c>
      <c r="L16114" t="s">
        <v>55472</v>
      </c>
      <c r="M16114" t="s">
        <v>55473</v>
      </c>
    </row>
    <row r="16115" spans="1:13">
      <c r="A16115" s="1" t="s">
        <v>18132</v>
      </c>
      <c r="B16115">
        <v>3.4474276740125898E-8</v>
      </c>
      <c r="C16115" s="1">
        <v>1.78702750340106E-9</v>
      </c>
      <c r="D16115">
        <v>1</v>
      </c>
      <c r="E16115">
        <v>1</v>
      </c>
      <c r="F16115">
        <v>1</v>
      </c>
      <c r="G16115">
        <v>1</v>
      </c>
      <c r="H16115">
        <v>0.99038461538461497</v>
      </c>
      <c r="I16115">
        <v>0.99130434782608701</v>
      </c>
      <c r="J16115" s="1">
        <v>0.13636363636363599</v>
      </c>
      <c r="K16115" t="s">
        <v>23242</v>
      </c>
      <c r="L16115" t="s">
        <v>55474</v>
      </c>
      <c r="M16115" t="s">
        <v>55475</v>
      </c>
    </row>
    <row r="16116" spans="1:13">
      <c r="A16116" s="1" t="s">
        <v>18133</v>
      </c>
      <c r="B16116">
        <v>4.8056245142765999E-5</v>
      </c>
      <c r="C16116" s="1">
        <v>1.90887305206157E-7</v>
      </c>
      <c r="D16116">
        <v>0</v>
      </c>
      <c r="E16116">
        <v>0.121052631578947</v>
      </c>
      <c r="F16116">
        <v>0</v>
      </c>
      <c r="G16116">
        <v>0</v>
      </c>
      <c r="H16116">
        <v>0</v>
      </c>
      <c r="I16116">
        <v>0</v>
      </c>
      <c r="J16116" s="1">
        <v>0</v>
      </c>
      <c r="K16116" t="s">
        <v>23239</v>
      </c>
      <c r="L16116" t="s">
        <v>55476</v>
      </c>
      <c r="M16116" t="s">
        <v>55477</v>
      </c>
    </row>
    <row r="16117" spans="1:13">
      <c r="A16117" s="1" t="s">
        <v>18134</v>
      </c>
      <c r="B16117">
        <v>1.01662192511506E-7</v>
      </c>
      <c r="C16117" s="1">
        <v>4.0419357309091103E-6</v>
      </c>
      <c r="D16117">
        <v>1</v>
      </c>
      <c r="E16117">
        <v>0.99342105263157898</v>
      </c>
      <c r="F16117">
        <v>1</v>
      </c>
      <c r="G16117">
        <v>0.77083333333333304</v>
      </c>
      <c r="H16117">
        <v>1</v>
      </c>
      <c r="I16117">
        <v>0.95121951219512202</v>
      </c>
      <c r="J16117" s="1">
        <v>1</v>
      </c>
      <c r="K16117" t="s">
        <v>23238</v>
      </c>
      <c r="L16117" t="s">
        <v>55478</v>
      </c>
      <c r="M16117" t="s">
        <v>55479</v>
      </c>
    </row>
    <row r="16118" spans="1:13">
      <c r="A16118" s="1" t="s">
        <v>18135</v>
      </c>
      <c r="B16118">
        <v>4.6691819226036301E-7</v>
      </c>
      <c r="C16118" s="1">
        <v>2.8840529263134698E-10</v>
      </c>
      <c r="D16118">
        <v>1</v>
      </c>
      <c r="E16118">
        <v>0.99404761904761896</v>
      </c>
      <c r="F16118">
        <v>0.99717514124293805</v>
      </c>
      <c r="G16118">
        <v>1</v>
      </c>
      <c r="H16118">
        <v>0.99382716049382702</v>
      </c>
      <c r="I16118">
        <v>1</v>
      </c>
      <c r="J16118" s="1">
        <v>0.83333333333333304</v>
      </c>
      <c r="K16118" t="s">
        <v>23238</v>
      </c>
      <c r="L16118" t="s">
        <v>55480</v>
      </c>
      <c r="M16118" t="s">
        <v>55481</v>
      </c>
    </row>
    <row r="16119" spans="1:13">
      <c r="A16119" s="1" t="s">
        <v>18136</v>
      </c>
      <c r="B16119">
        <v>3.80119938434691E-6</v>
      </c>
      <c r="C16119" s="1">
        <v>9.8848598820493896E-6</v>
      </c>
      <c r="D16119">
        <v>0</v>
      </c>
      <c r="E16119">
        <v>0</v>
      </c>
      <c r="F16119">
        <v>3.3505154639175298E-2</v>
      </c>
      <c r="G16119">
        <v>1.9230769230769201E-2</v>
      </c>
      <c r="H16119">
        <v>6.4220183486238494E-2</v>
      </c>
      <c r="I16119">
        <v>3.8793103448275898E-2</v>
      </c>
      <c r="J16119" s="1">
        <v>0</v>
      </c>
      <c r="K16119" t="s">
        <v>23241</v>
      </c>
      <c r="L16119" t="s">
        <v>55482</v>
      </c>
      <c r="M16119" t="s">
        <v>55483</v>
      </c>
    </row>
    <row r="16120" spans="1:13">
      <c r="A16120" s="1" t="s">
        <v>18137</v>
      </c>
      <c r="B16120">
        <v>1.1267951136064199E-8</v>
      </c>
      <c r="C16120" s="1">
        <v>2.9874242505473199E-9</v>
      </c>
      <c r="D16120">
        <v>1</v>
      </c>
      <c r="E16120">
        <v>0.99107142857142905</v>
      </c>
      <c r="F16120">
        <v>0.99236641221374</v>
      </c>
      <c r="G16120">
        <v>1</v>
      </c>
      <c r="H16120">
        <v>1</v>
      </c>
      <c r="I16120">
        <v>1</v>
      </c>
      <c r="J16120" s="1">
        <v>1</v>
      </c>
      <c r="K16120" t="s">
        <v>23240</v>
      </c>
      <c r="L16120" t="s">
        <v>55484</v>
      </c>
      <c r="M16120" t="s">
        <v>55485</v>
      </c>
    </row>
    <row r="16121" spans="1:13">
      <c r="A16121" s="1" t="s">
        <v>18138</v>
      </c>
      <c r="B16121">
        <v>1.85606433010836E-7</v>
      </c>
      <c r="C16121" s="1">
        <v>9.4381713318363696E-6</v>
      </c>
      <c r="D16121">
        <v>1</v>
      </c>
      <c r="E16121">
        <v>1</v>
      </c>
      <c r="F16121">
        <v>1</v>
      </c>
      <c r="G16121">
        <v>0.91666666666666696</v>
      </c>
      <c r="H16121">
        <v>0.93835616438356195</v>
      </c>
      <c r="I16121">
        <v>0.93589743589743601</v>
      </c>
      <c r="J16121" s="1">
        <v>1</v>
      </c>
      <c r="K16121" t="s">
        <v>23238</v>
      </c>
      <c r="L16121" t="s">
        <v>55486</v>
      </c>
      <c r="M16121" t="s">
        <v>55487</v>
      </c>
    </row>
    <row r="16122" spans="1:13">
      <c r="A16122" s="1" t="s">
        <v>18139</v>
      </c>
      <c r="B16122">
        <v>1.6823959600453501E-7</v>
      </c>
      <c r="C16122" s="1">
        <v>1.7282305032788799E-6</v>
      </c>
      <c r="D16122">
        <v>1</v>
      </c>
      <c r="E16122">
        <v>0.92857142857142905</v>
      </c>
      <c r="F16122">
        <v>1</v>
      </c>
      <c r="G16122">
        <v>1</v>
      </c>
      <c r="H16122">
        <v>0.99180327868852503</v>
      </c>
      <c r="I16122">
        <v>1</v>
      </c>
      <c r="J16122" s="1">
        <v>1</v>
      </c>
      <c r="K16122" t="s">
        <v>23237</v>
      </c>
      <c r="L16122" t="s">
        <v>55488</v>
      </c>
      <c r="M16122" t="s">
        <v>55489</v>
      </c>
    </row>
    <row r="16123" spans="1:13">
      <c r="A16123" s="1" t="s">
        <v>18140</v>
      </c>
      <c r="B16123">
        <v>5.92757346771504E-7</v>
      </c>
      <c r="C16123" s="1">
        <v>6.0480640982344898E-6</v>
      </c>
      <c r="D16123">
        <v>1</v>
      </c>
      <c r="E16123">
        <v>1</v>
      </c>
      <c r="F16123">
        <v>1</v>
      </c>
      <c r="G16123">
        <v>0.4</v>
      </c>
      <c r="H16123">
        <v>0.99431818181818199</v>
      </c>
      <c r="I16123">
        <v>0.98611111111111105</v>
      </c>
      <c r="J16123" s="1" t="s">
        <v>23229</v>
      </c>
      <c r="K16123" t="s">
        <v>23241</v>
      </c>
      <c r="L16123" t="s">
        <v>55490</v>
      </c>
      <c r="M16123" t="s">
        <v>55491</v>
      </c>
    </row>
    <row r="16124" spans="1:13">
      <c r="A16124" s="1" t="s">
        <v>18141</v>
      </c>
      <c r="B16124">
        <v>1.7676633906994E-6</v>
      </c>
      <c r="C16124" s="1">
        <v>6.6239162326037903E-6</v>
      </c>
      <c r="D16124">
        <v>0.953125</v>
      </c>
      <c r="E16124">
        <v>0.89583333333333304</v>
      </c>
      <c r="F16124">
        <v>0.97692307692307701</v>
      </c>
      <c r="G16124">
        <v>0.96551724137931005</v>
      </c>
      <c r="H16124">
        <v>0.96929824561403499</v>
      </c>
      <c r="I16124">
        <v>0.94399999999999995</v>
      </c>
      <c r="J16124" s="1">
        <v>1</v>
      </c>
      <c r="K16124" t="s">
        <v>23240</v>
      </c>
      <c r="L16124" t="s">
        <v>55492</v>
      </c>
      <c r="M16124" t="s">
        <v>55493</v>
      </c>
    </row>
    <row r="16125" spans="1:13">
      <c r="A16125" s="1" t="s">
        <v>18142</v>
      </c>
      <c r="B16125">
        <v>1.2950165240065301E-6</v>
      </c>
      <c r="C16125" s="1">
        <v>3.9581747935038597E-8</v>
      </c>
      <c r="D16125">
        <v>0.9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 s="1">
        <v>1</v>
      </c>
      <c r="K16125" t="s">
        <v>23238</v>
      </c>
      <c r="L16125" t="s">
        <v>55494</v>
      </c>
      <c r="M16125" t="s">
        <v>55495</v>
      </c>
    </row>
    <row r="16126" spans="1:13">
      <c r="A16126" s="1" t="s">
        <v>18143</v>
      </c>
      <c r="B16126">
        <v>3.4249913464152101E-5</v>
      </c>
      <c r="C16126" s="1">
        <v>7.4251755096116498E-5</v>
      </c>
      <c r="D16126">
        <v>0</v>
      </c>
      <c r="E16126">
        <v>0.4765625</v>
      </c>
      <c r="F16126">
        <v>3.2258064516128997E-2</v>
      </c>
      <c r="G16126">
        <v>0</v>
      </c>
      <c r="H16126">
        <v>0</v>
      </c>
      <c r="I16126">
        <v>0</v>
      </c>
      <c r="J16126" s="1" t="s">
        <v>23229</v>
      </c>
      <c r="K16126" t="s">
        <v>23241</v>
      </c>
      <c r="L16126" t="s">
        <v>55496</v>
      </c>
      <c r="M16126" t="s">
        <v>55497</v>
      </c>
    </row>
    <row r="16127" spans="1:13">
      <c r="A16127" s="1" t="s">
        <v>18144</v>
      </c>
      <c r="B16127">
        <v>1.0561739386612499E-5</v>
      </c>
      <c r="C16127" s="1">
        <v>5.7439737693035999E-6</v>
      </c>
      <c r="D16127">
        <v>7.1428571428571397E-2</v>
      </c>
      <c r="E16127">
        <v>2.9411764705882401E-2</v>
      </c>
      <c r="F16127">
        <v>8.1967213114754103E-3</v>
      </c>
      <c r="G16127">
        <v>0</v>
      </c>
      <c r="H16127">
        <v>0</v>
      </c>
      <c r="I16127">
        <v>0</v>
      </c>
      <c r="J16127" s="1">
        <v>0</v>
      </c>
      <c r="K16127" t="s">
        <v>23240</v>
      </c>
      <c r="L16127" t="s">
        <v>55498</v>
      </c>
      <c r="M16127" t="s">
        <v>55499</v>
      </c>
    </row>
    <row r="16128" spans="1:13">
      <c r="A16128" s="1" t="s">
        <v>18145</v>
      </c>
      <c r="B16128">
        <v>2.6863532338280499E-5</v>
      </c>
      <c r="C16128" s="1">
        <v>2.3375539093202901E-5</v>
      </c>
      <c r="D16128">
        <v>0.931034482758621</v>
      </c>
      <c r="E16128">
        <v>0.95294117647058796</v>
      </c>
      <c r="F16128">
        <v>0.60791366906474797</v>
      </c>
      <c r="G16128">
        <v>0.95454545454545503</v>
      </c>
      <c r="H16128">
        <v>0.52500000000000002</v>
      </c>
      <c r="I16128">
        <v>0.8125</v>
      </c>
      <c r="J16128" s="1">
        <v>1</v>
      </c>
      <c r="K16128" t="s">
        <v>23240</v>
      </c>
      <c r="L16128" t="s">
        <v>55500</v>
      </c>
      <c r="M16128" t="s">
        <v>55501</v>
      </c>
    </row>
    <row r="16129" spans="1:13">
      <c r="A16129" s="1" t="s">
        <v>18146</v>
      </c>
      <c r="B16129">
        <v>7.4885942470502102E-6</v>
      </c>
      <c r="C16129" s="1">
        <v>2.7128422749885602E-4</v>
      </c>
      <c r="D16129">
        <v>0.75</v>
      </c>
      <c r="E16129">
        <v>0.30232558139534899</v>
      </c>
      <c r="F16129">
        <v>0.56666666666666698</v>
      </c>
      <c r="G16129">
        <v>1</v>
      </c>
      <c r="H16129">
        <v>0.94578313253012003</v>
      </c>
      <c r="I16129">
        <v>0.98913043478260898</v>
      </c>
      <c r="J16129" s="1">
        <v>1</v>
      </c>
      <c r="K16129" t="s">
        <v>23242</v>
      </c>
      <c r="L16129" t="s">
        <v>55502</v>
      </c>
      <c r="M16129" t="s">
        <v>55503</v>
      </c>
    </row>
    <row r="16130" spans="1:13">
      <c r="A16130" s="1" t="s">
        <v>18147</v>
      </c>
      <c r="B16130">
        <v>5.8562703049264299E-5</v>
      </c>
      <c r="C16130" s="1">
        <v>1.2324938043266001E-6</v>
      </c>
      <c r="D16130">
        <v>0.9375</v>
      </c>
      <c r="E16130">
        <v>0.65697674418604601</v>
      </c>
      <c r="F16130">
        <v>0.99386503067484699</v>
      </c>
      <c r="G16130">
        <v>1</v>
      </c>
      <c r="H16130">
        <v>1</v>
      </c>
      <c r="I16130">
        <v>0.93506493506493504</v>
      </c>
      <c r="J16130" s="1" t="s">
        <v>23229</v>
      </c>
      <c r="K16130" t="s">
        <v>23241</v>
      </c>
      <c r="L16130" t="s">
        <v>55504</v>
      </c>
      <c r="M16130" t="s">
        <v>55505</v>
      </c>
    </row>
    <row r="16131" spans="1:13">
      <c r="A16131" s="1" t="s">
        <v>18148</v>
      </c>
      <c r="B16131">
        <v>1.3248771126183901E-4</v>
      </c>
      <c r="C16131" s="1">
        <v>4.6464339899835201E-5</v>
      </c>
      <c r="D16131">
        <v>0</v>
      </c>
      <c r="E16131">
        <v>0</v>
      </c>
      <c r="F16131">
        <v>0.36194029850746301</v>
      </c>
      <c r="G16131">
        <v>5.7692307692307702E-2</v>
      </c>
      <c r="H16131">
        <v>0.37820512820512803</v>
      </c>
      <c r="I16131">
        <v>0</v>
      </c>
      <c r="J16131" s="1">
        <v>0</v>
      </c>
      <c r="K16131" t="s">
        <v>23240</v>
      </c>
      <c r="L16131" t="s">
        <v>55506</v>
      </c>
      <c r="M16131" t="s">
        <v>55507</v>
      </c>
    </row>
    <row r="16132" spans="1:13">
      <c r="A16132" s="1" t="s">
        <v>18149</v>
      </c>
      <c r="B16132">
        <v>9.4258049113903394E-8</v>
      </c>
      <c r="C16132" s="1">
        <v>4.1252771274091303E-6</v>
      </c>
      <c r="D16132">
        <v>0</v>
      </c>
      <c r="E16132">
        <v>0</v>
      </c>
      <c r="F16132">
        <v>0</v>
      </c>
      <c r="G16132">
        <v>0</v>
      </c>
      <c r="H16132">
        <v>1.2987012987013E-2</v>
      </c>
      <c r="I16132">
        <v>0</v>
      </c>
      <c r="J16132" s="1">
        <v>0</v>
      </c>
      <c r="K16132" t="s">
        <v>23241</v>
      </c>
      <c r="L16132" t="s">
        <v>55508</v>
      </c>
      <c r="M16132" t="s">
        <v>55509</v>
      </c>
    </row>
    <row r="16133" spans="1:13">
      <c r="A16133" s="1" t="s">
        <v>18150</v>
      </c>
      <c r="B16133">
        <v>4.8702667083599995E-7</v>
      </c>
      <c r="C16133" s="1">
        <v>1.99508772878822E-7</v>
      </c>
      <c r="D16133">
        <v>0</v>
      </c>
      <c r="E16133">
        <v>1.0416666666666701E-2</v>
      </c>
      <c r="F16133">
        <v>2.5641025641025602E-3</v>
      </c>
      <c r="G16133">
        <v>0</v>
      </c>
      <c r="H16133">
        <v>0</v>
      </c>
      <c r="I16133">
        <v>8.1300813008130107E-3</v>
      </c>
      <c r="J16133" s="1">
        <v>0.81818181818181801</v>
      </c>
      <c r="K16133" t="s">
        <v>23239</v>
      </c>
      <c r="L16133" t="s">
        <v>55510</v>
      </c>
      <c r="M16133" t="s">
        <v>55511</v>
      </c>
    </row>
    <row r="16134" spans="1:13">
      <c r="A16134" s="1" t="s">
        <v>18151</v>
      </c>
      <c r="B16134">
        <v>3.6599400786665001E-9</v>
      </c>
      <c r="C16134" s="1">
        <v>5.5071992541087603E-6</v>
      </c>
      <c r="D16134">
        <v>1</v>
      </c>
      <c r="E16134">
        <v>1</v>
      </c>
      <c r="F16134">
        <v>1</v>
      </c>
      <c r="G16134">
        <v>1</v>
      </c>
      <c r="H16134">
        <v>0.99358974358974395</v>
      </c>
      <c r="I16134">
        <v>0.93367346938775497</v>
      </c>
      <c r="J16134" s="1">
        <v>1</v>
      </c>
      <c r="K16134" t="s">
        <v>23238</v>
      </c>
      <c r="L16134" t="s">
        <v>55512</v>
      </c>
      <c r="M16134" t="s">
        <v>55513</v>
      </c>
    </row>
    <row r="16135" spans="1:13">
      <c r="A16135" s="1" t="s">
        <v>18152</v>
      </c>
      <c r="B16135">
        <v>5.4610362927568803E-7</v>
      </c>
      <c r="C16135" s="1">
        <v>1.0575591404484E-5</v>
      </c>
      <c r="D16135">
        <v>0</v>
      </c>
      <c r="E16135">
        <v>0</v>
      </c>
      <c r="F16135">
        <v>2.6595744680851098E-3</v>
      </c>
      <c r="G16135">
        <v>0</v>
      </c>
      <c r="H16135">
        <v>4.3859649122806998E-3</v>
      </c>
      <c r="I16135">
        <v>2.4193548387096801E-2</v>
      </c>
      <c r="J16135" s="1">
        <v>0</v>
      </c>
      <c r="K16135" t="s">
        <v>23238</v>
      </c>
      <c r="L16135" t="s">
        <v>55514</v>
      </c>
      <c r="M16135" t="s">
        <v>55515</v>
      </c>
    </row>
    <row r="16136" spans="1:13">
      <c r="A16136" s="1" t="s">
        <v>18153</v>
      </c>
      <c r="B16136">
        <v>1.37740903214241E-7</v>
      </c>
      <c r="C16136" s="1">
        <v>4.1275447306659099E-9</v>
      </c>
      <c r="D16136">
        <v>1</v>
      </c>
      <c r="E16136">
        <v>0.993506493506494</v>
      </c>
      <c r="F16136">
        <v>1</v>
      </c>
      <c r="G16136">
        <v>1</v>
      </c>
      <c r="H16136">
        <v>1</v>
      </c>
      <c r="I16136">
        <v>1</v>
      </c>
      <c r="J16136" s="1" t="s">
        <v>23229</v>
      </c>
      <c r="K16136" t="s">
        <v>23238</v>
      </c>
      <c r="L16136" t="s">
        <v>55516</v>
      </c>
      <c r="M16136" t="s">
        <v>55517</v>
      </c>
    </row>
    <row r="16137" spans="1:13">
      <c r="A16137" s="1" t="s">
        <v>18154</v>
      </c>
      <c r="B16137">
        <v>2.07073573190265E-6</v>
      </c>
      <c r="C16137" s="1">
        <v>2.0280706175055701E-9</v>
      </c>
      <c r="D16137">
        <v>1</v>
      </c>
      <c r="E16137">
        <v>0.99473684210526303</v>
      </c>
      <c r="F16137">
        <v>1</v>
      </c>
      <c r="G16137">
        <v>1</v>
      </c>
      <c r="H16137">
        <v>0.97126436781609204</v>
      </c>
      <c r="I16137">
        <v>1</v>
      </c>
      <c r="J16137" s="1" t="s">
        <v>23229</v>
      </c>
      <c r="K16137" t="s">
        <v>23238</v>
      </c>
      <c r="L16137" t="s">
        <v>55518</v>
      </c>
      <c r="M16137" t="s">
        <v>55519</v>
      </c>
    </row>
    <row r="16138" spans="1:13">
      <c r="A16138" s="1" t="s">
        <v>18155</v>
      </c>
      <c r="B16138">
        <v>2.33063827802967E-5</v>
      </c>
      <c r="C16138" s="1">
        <v>1.88274267050881E-4</v>
      </c>
      <c r="D16138">
        <v>1</v>
      </c>
      <c r="E16138">
        <v>1</v>
      </c>
      <c r="F16138">
        <v>1</v>
      </c>
      <c r="G16138">
        <v>0.91228070175438603</v>
      </c>
      <c r="H16138">
        <v>0.98051948051948101</v>
      </c>
      <c r="I16138">
        <v>0.77433628318584102</v>
      </c>
      <c r="J16138" s="1">
        <v>1</v>
      </c>
      <c r="K16138" t="s">
        <v>23241</v>
      </c>
      <c r="L16138" t="s">
        <v>55520</v>
      </c>
      <c r="M16138" t="s">
        <v>55521</v>
      </c>
    </row>
    <row r="16139" spans="1:13">
      <c r="A16139" s="1" t="s">
        <v>18156</v>
      </c>
      <c r="B16139">
        <v>1.01455257510972E-4</v>
      </c>
      <c r="C16139" s="1">
        <v>3.32743443732759E-6</v>
      </c>
      <c r="D16139">
        <v>0.171875</v>
      </c>
      <c r="E16139">
        <v>0.50704225352112697</v>
      </c>
      <c r="F16139">
        <v>0.10344827586206901</v>
      </c>
      <c r="G16139">
        <v>3.2258064516128997E-2</v>
      </c>
      <c r="H16139">
        <v>0.297619047619048</v>
      </c>
      <c r="I16139">
        <v>3.1914893617021302E-2</v>
      </c>
      <c r="J16139" s="1">
        <v>0</v>
      </c>
      <c r="K16139" t="s">
        <v>23239</v>
      </c>
      <c r="L16139" t="s">
        <v>55522</v>
      </c>
      <c r="M16139" t="s">
        <v>55523</v>
      </c>
    </row>
    <row r="16140" spans="1:13">
      <c r="A16140" s="1" t="s">
        <v>18157</v>
      </c>
      <c r="B16140">
        <v>3.9073025934992799E-7</v>
      </c>
      <c r="C16140" s="1">
        <v>4.1451546480146802E-7</v>
      </c>
      <c r="D16140">
        <v>1.9230769230769201E-2</v>
      </c>
      <c r="E16140">
        <v>6.8181818181818205E-2</v>
      </c>
      <c r="F16140">
        <v>0</v>
      </c>
      <c r="G16140">
        <v>0</v>
      </c>
      <c r="H16140">
        <v>0</v>
      </c>
      <c r="I16140">
        <v>0</v>
      </c>
      <c r="J16140" s="1" t="s">
        <v>23229</v>
      </c>
      <c r="K16140" t="s">
        <v>23242</v>
      </c>
      <c r="L16140" t="s">
        <v>55524</v>
      </c>
      <c r="M16140" t="s">
        <v>55525</v>
      </c>
    </row>
    <row r="16141" spans="1:13">
      <c r="A16141" s="1" t="s">
        <v>18158</v>
      </c>
      <c r="B16141">
        <v>6.3783324578681297E-5</v>
      </c>
      <c r="C16141" s="1">
        <v>7.6535425227127498E-6</v>
      </c>
      <c r="D16141">
        <v>0.53125</v>
      </c>
      <c r="E16141">
        <v>0.7</v>
      </c>
      <c r="F16141">
        <v>4.48717948717949E-2</v>
      </c>
      <c r="G16141">
        <v>0</v>
      </c>
      <c r="H16141">
        <v>6.9444444444444397E-3</v>
      </c>
      <c r="I16141">
        <v>4.2857142857142899E-2</v>
      </c>
      <c r="J16141" s="1">
        <v>0</v>
      </c>
      <c r="K16141" t="s">
        <v>23241</v>
      </c>
      <c r="L16141" t="s">
        <v>55526</v>
      </c>
      <c r="M16141" t="s">
        <v>55527</v>
      </c>
    </row>
    <row r="16142" spans="1:13">
      <c r="A16142" s="1" t="s">
        <v>18159</v>
      </c>
      <c r="B16142">
        <v>7.24498621293761E-6</v>
      </c>
      <c r="C16142" s="1">
        <v>6.8032872925681298E-7</v>
      </c>
      <c r="D16142">
        <v>0.12903225806451599</v>
      </c>
      <c r="E16142">
        <v>0.168604651162791</v>
      </c>
      <c r="F16142">
        <v>0</v>
      </c>
      <c r="G16142">
        <v>0</v>
      </c>
      <c r="H16142">
        <v>1.2987012987013E-2</v>
      </c>
      <c r="I16142">
        <v>1.1111111111111099E-2</v>
      </c>
      <c r="J16142" s="1">
        <v>0</v>
      </c>
      <c r="K16142" t="s">
        <v>23240</v>
      </c>
      <c r="L16142" t="s">
        <v>55528</v>
      </c>
      <c r="M16142" t="s">
        <v>55529</v>
      </c>
    </row>
    <row r="16143" spans="1:13">
      <c r="A16143" s="1" t="s">
        <v>18160</v>
      </c>
      <c r="B16143">
        <v>1.8602356234712701E-5</v>
      </c>
      <c r="C16143" s="1">
        <v>4.4799160704979202E-7</v>
      </c>
      <c r="D16143">
        <v>5.3571428571428603E-2</v>
      </c>
      <c r="E16143">
        <v>0.435294117647059</v>
      </c>
      <c r="F16143">
        <v>0</v>
      </c>
      <c r="G16143">
        <v>0</v>
      </c>
      <c r="H16143">
        <v>0</v>
      </c>
      <c r="I16143">
        <v>2.6785714285714302E-2</v>
      </c>
      <c r="J16143" s="1">
        <v>0</v>
      </c>
      <c r="K16143" t="s">
        <v>23240</v>
      </c>
      <c r="L16143" t="s">
        <v>55530</v>
      </c>
      <c r="M16143" t="s">
        <v>55531</v>
      </c>
    </row>
    <row r="16144" spans="1:13">
      <c r="A16144" s="1" t="s">
        <v>18161</v>
      </c>
      <c r="B16144">
        <v>1.2620552775383799E-9</v>
      </c>
      <c r="C16144" s="1">
        <v>1.0562345318410801E-7</v>
      </c>
      <c r="D16144">
        <v>0.9838709677419355</v>
      </c>
      <c r="E16144">
        <v>1</v>
      </c>
      <c r="F16144">
        <v>1</v>
      </c>
      <c r="G16144">
        <v>1</v>
      </c>
      <c r="H16144">
        <v>0.99494949494949492</v>
      </c>
      <c r="I16144">
        <v>1</v>
      </c>
      <c r="J16144" s="1">
        <v>0.61111111111111094</v>
      </c>
      <c r="K16144" t="s">
        <v>23245</v>
      </c>
      <c r="L16144" t="s">
        <v>55532</v>
      </c>
      <c r="M16144" t="s">
        <v>55533</v>
      </c>
    </row>
    <row r="16145" spans="1:13">
      <c r="A16145" s="1" t="s">
        <v>18162</v>
      </c>
      <c r="B16145">
        <v>6.5893701094140602E-5</v>
      </c>
      <c r="C16145" s="1">
        <v>5.7100194601877299E-6</v>
      </c>
      <c r="D16145">
        <v>1</v>
      </c>
      <c r="E16145">
        <v>0.89893617021276595</v>
      </c>
      <c r="F16145">
        <v>1</v>
      </c>
      <c r="G16145">
        <v>1</v>
      </c>
      <c r="H16145">
        <v>1</v>
      </c>
      <c r="I16145">
        <v>1</v>
      </c>
      <c r="J16145" s="1" t="s">
        <v>23229</v>
      </c>
      <c r="K16145" t="s">
        <v>23238</v>
      </c>
      <c r="L16145" t="s">
        <v>55534</v>
      </c>
      <c r="M16145" t="s">
        <v>55535</v>
      </c>
    </row>
    <row r="16146" spans="1:13">
      <c r="A16146" s="1" t="s">
        <v>18163</v>
      </c>
      <c r="B16146">
        <v>3.2731293858297999E-6</v>
      </c>
      <c r="C16146" s="1">
        <v>2.6054785735858899E-5</v>
      </c>
      <c r="D16146">
        <v>0.11666666666666703</v>
      </c>
      <c r="E16146">
        <v>0.22839506172839497</v>
      </c>
      <c r="F16146">
        <v>0.52692307692307705</v>
      </c>
      <c r="G16146">
        <v>6.6666666666666985E-2</v>
      </c>
      <c r="H16146">
        <v>0.40441176470588203</v>
      </c>
      <c r="I16146">
        <v>0.19696969696969702</v>
      </c>
      <c r="J16146" s="1">
        <v>4.545454545454497E-2</v>
      </c>
      <c r="K16146" t="s">
        <v>23244</v>
      </c>
      <c r="L16146" t="s">
        <v>55536</v>
      </c>
      <c r="M16146" t="s">
        <v>55537</v>
      </c>
    </row>
    <row r="16147" spans="1:13">
      <c r="A16147" s="1" t="s">
        <v>18164</v>
      </c>
      <c r="B16147">
        <v>3.95195851075513E-6</v>
      </c>
      <c r="C16147" s="1">
        <v>5.0381958305219E-6</v>
      </c>
      <c r="D16147">
        <v>4.6875E-2</v>
      </c>
      <c r="E16147">
        <v>0</v>
      </c>
      <c r="F16147">
        <v>9.0163934426229497E-2</v>
      </c>
      <c r="G16147">
        <v>0</v>
      </c>
      <c r="H16147">
        <v>1.1111111111111099E-2</v>
      </c>
      <c r="I16147">
        <v>0</v>
      </c>
      <c r="J16147" s="1">
        <v>0</v>
      </c>
      <c r="K16147" t="s">
        <v>23238</v>
      </c>
      <c r="L16147" t="s">
        <v>55538</v>
      </c>
      <c r="M16147" t="s">
        <v>55539</v>
      </c>
    </row>
    <row r="16148" spans="1:13">
      <c r="A16148" s="1" t="s">
        <v>18165</v>
      </c>
      <c r="B16148">
        <v>1.3388895534742501E-6</v>
      </c>
      <c r="C16148" s="1">
        <v>1.6640672448224999E-5</v>
      </c>
      <c r="D16148">
        <v>6.6666666666666693E-2</v>
      </c>
      <c r="E16148">
        <v>0.20786516853932599</v>
      </c>
      <c r="F16148">
        <v>0.15408805031446501</v>
      </c>
      <c r="G16148">
        <v>0.38235294117647101</v>
      </c>
      <c r="H16148">
        <v>7.8571428571428598E-2</v>
      </c>
      <c r="I16148">
        <v>7.3170731707317097E-2</v>
      </c>
      <c r="J16148" s="1">
        <v>0</v>
      </c>
      <c r="K16148" t="s">
        <v>23239</v>
      </c>
      <c r="L16148" t="s">
        <v>55540</v>
      </c>
      <c r="M16148" t="s">
        <v>55541</v>
      </c>
    </row>
    <row r="16149" spans="1:13">
      <c r="A16149" s="1" t="s">
        <v>18166</v>
      </c>
      <c r="B16149">
        <v>2.5102536631017402E-5</v>
      </c>
      <c r="C16149" s="1">
        <v>1.02886558104189E-5</v>
      </c>
      <c r="D16149">
        <v>1</v>
      </c>
      <c r="E16149">
        <v>1</v>
      </c>
      <c r="F16149">
        <v>0.84873949579831898</v>
      </c>
      <c r="G16149">
        <v>1</v>
      </c>
      <c r="H16149">
        <v>0.98591549295774605</v>
      </c>
      <c r="I16149">
        <v>0.98611111111111105</v>
      </c>
      <c r="J16149" s="1" t="s">
        <v>23229</v>
      </c>
      <c r="K16149" t="s">
        <v>23237</v>
      </c>
      <c r="L16149" t="s">
        <v>55542</v>
      </c>
      <c r="M16149" t="s">
        <v>55543</v>
      </c>
    </row>
    <row r="16150" spans="1:13">
      <c r="A16150" s="1" t="s">
        <v>18167</v>
      </c>
      <c r="B16150">
        <v>2.9445135032820602E-7</v>
      </c>
      <c r="C16150" s="1">
        <v>1.7038357133983999E-4</v>
      </c>
      <c r="D16150">
        <v>0.96153846153846201</v>
      </c>
      <c r="E16150">
        <v>0.98666666666666702</v>
      </c>
      <c r="F16150">
        <v>0.956989247311828</v>
      </c>
      <c r="G16150">
        <v>0.90277777777777801</v>
      </c>
      <c r="H16150">
        <v>0.82568807339449501</v>
      </c>
      <c r="I16150">
        <v>0.86666666666666703</v>
      </c>
      <c r="J16150" s="1">
        <v>0.72727272727272696</v>
      </c>
      <c r="K16150" t="s">
        <v>23240</v>
      </c>
      <c r="L16150" t="s">
        <v>55544</v>
      </c>
      <c r="M16150" t="s">
        <v>55545</v>
      </c>
    </row>
    <row r="16151" spans="1:13">
      <c r="A16151" s="1" t="s">
        <v>18168</v>
      </c>
      <c r="B16151">
        <v>1.0658252787569299E-5</v>
      </c>
      <c r="C16151" s="1">
        <v>1.41247178817742E-5</v>
      </c>
      <c r="D16151">
        <v>0</v>
      </c>
      <c r="E16151">
        <v>0</v>
      </c>
      <c r="F16151">
        <v>0.17006802721088399</v>
      </c>
      <c r="G16151">
        <v>0</v>
      </c>
      <c r="H16151">
        <v>1.4705882352941201E-2</v>
      </c>
      <c r="I16151">
        <v>0</v>
      </c>
      <c r="J16151" s="1">
        <v>0</v>
      </c>
      <c r="K16151" t="s">
        <v>23238</v>
      </c>
      <c r="L16151" t="s">
        <v>55546</v>
      </c>
      <c r="M16151" t="s">
        <v>55547</v>
      </c>
    </row>
    <row r="16152" spans="1:13">
      <c r="A16152" s="1" t="s">
        <v>18169</v>
      </c>
      <c r="B16152">
        <v>3.03061575669623E-6</v>
      </c>
      <c r="C16152" s="1">
        <v>5.9893664557505802E-6</v>
      </c>
      <c r="D16152">
        <v>0.98275862068965503</v>
      </c>
      <c r="E16152">
        <v>1</v>
      </c>
      <c r="F16152">
        <v>0.89560439560439598</v>
      </c>
      <c r="G16152">
        <v>1</v>
      </c>
      <c r="H16152">
        <v>0.99056603773584895</v>
      </c>
      <c r="I16152">
        <v>0.92660550458715596</v>
      </c>
      <c r="J16152" s="1">
        <v>1</v>
      </c>
      <c r="K16152" t="s">
        <v>23241</v>
      </c>
      <c r="L16152" t="s">
        <v>55548</v>
      </c>
      <c r="M16152" t="s">
        <v>55549</v>
      </c>
    </row>
    <row r="16153" spans="1:13">
      <c r="A16153" s="1" t="s">
        <v>18170</v>
      </c>
      <c r="B16153">
        <v>4.6792534466079198E-5</v>
      </c>
      <c r="C16153" s="1">
        <v>1.9352781745735101E-6</v>
      </c>
      <c r="D16153">
        <v>0.13793103448275901</v>
      </c>
      <c r="E16153">
        <v>0.41875000000000001</v>
      </c>
      <c r="F16153">
        <v>0</v>
      </c>
      <c r="G16153">
        <v>0</v>
      </c>
      <c r="H16153">
        <v>5.8823529411764696E-3</v>
      </c>
      <c r="I16153">
        <v>3.8461538461538498E-2</v>
      </c>
      <c r="J16153" s="1" t="s">
        <v>23229</v>
      </c>
      <c r="K16153" t="s">
        <v>23240</v>
      </c>
      <c r="L16153" t="s">
        <v>55550</v>
      </c>
      <c r="M16153" t="s">
        <v>55551</v>
      </c>
    </row>
    <row r="16154" spans="1:13">
      <c r="A16154" s="1" t="s">
        <v>18171</v>
      </c>
      <c r="B16154">
        <v>6.2961187253010098E-8</v>
      </c>
      <c r="C16154" s="1">
        <v>4.0058581011558299E-6</v>
      </c>
      <c r="D16154">
        <v>1</v>
      </c>
      <c r="E16154">
        <v>1</v>
      </c>
      <c r="F16154">
        <v>0.99484536082474195</v>
      </c>
      <c r="G16154">
        <v>0.98936170212765995</v>
      </c>
      <c r="H16154">
        <v>0.97685185185185197</v>
      </c>
      <c r="I16154">
        <v>1</v>
      </c>
      <c r="J16154" s="1">
        <v>1</v>
      </c>
      <c r="K16154" t="s">
        <v>23242</v>
      </c>
      <c r="L16154" t="s">
        <v>55552</v>
      </c>
      <c r="M16154" t="s">
        <v>55553</v>
      </c>
    </row>
    <row r="16155" spans="1:13">
      <c r="A16155" s="1" t="s">
        <v>18172</v>
      </c>
      <c r="B16155">
        <v>6.4535227930655198E-6</v>
      </c>
      <c r="C16155" s="1">
        <v>1.71294526082499E-6</v>
      </c>
      <c r="D16155">
        <v>0</v>
      </c>
      <c r="E16155">
        <v>0</v>
      </c>
      <c r="F16155">
        <v>0.14285714285714302</v>
      </c>
      <c r="G16155">
        <v>0</v>
      </c>
      <c r="H16155">
        <v>9.8214285714286031E-2</v>
      </c>
      <c r="I16155">
        <v>7.2115384615385025E-2</v>
      </c>
      <c r="J16155" s="1" t="s">
        <v>23229</v>
      </c>
      <c r="K16155" t="s">
        <v>23246</v>
      </c>
      <c r="L16155" t="s">
        <v>55554</v>
      </c>
      <c r="M16155" t="s">
        <v>55555</v>
      </c>
    </row>
    <row r="16156" spans="1:13">
      <c r="A16156" s="1" t="s">
        <v>18173</v>
      </c>
      <c r="B16156">
        <v>8.7629451625790395E-7</v>
      </c>
      <c r="C16156" s="1">
        <v>1.9262398338155998E-6</v>
      </c>
      <c r="D16156">
        <v>0.96551724137931005</v>
      </c>
      <c r="E16156">
        <v>0.98611111111111105</v>
      </c>
      <c r="F16156">
        <v>0.91666666666666696</v>
      </c>
      <c r="G16156">
        <v>1</v>
      </c>
      <c r="H16156">
        <v>1</v>
      </c>
      <c r="I16156">
        <v>0.98076923076923095</v>
      </c>
      <c r="J16156" s="1">
        <v>1</v>
      </c>
      <c r="K16156" t="s">
        <v>23242</v>
      </c>
      <c r="L16156" t="s">
        <v>55556</v>
      </c>
      <c r="M16156" t="s">
        <v>55557</v>
      </c>
    </row>
    <row r="16157" spans="1:13">
      <c r="A16157" s="1" t="s">
        <v>18174</v>
      </c>
      <c r="B16157">
        <v>3.3391358549468602E-7</v>
      </c>
      <c r="C16157" s="1">
        <v>1.3280575508314E-5</v>
      </c>
      <c r="D16157">
        <v>0.97499999999999998</v>
      </c>
      <c r="E16157">
        <v>0.90217391304347805</v>
      </c>
      <c r="F16157">
        <v>0.93333333333333302</v>
      </c>
      <c r="G16157">
        <v>0.92307692307692302</v>
      </c>
      <c r="H16157">
        <v>0.94897959183673497</v>
      </c>
      <c r="I16157">
        <v>0.96341463414634099</v>
      </c>
      <c r="J16157" s="1">
        <v>1</v>
      </c>
      <c r="K16157" t="s">
        <v>23241</v>
      </c>
      <c r="L16157" t="s">
        <v>55558</v>
      </c>
      <c r="M16157" t="s">
        <v>55559</v>
      </c>
    </row>
    <row r="16158" spans="1:13">
      <c r="A16158" s="1" t="s">
        <v>18175</v>
      </c>
      <c r="B16158">
        <v>9.7746550548205805E-6</v>
      </c>
      <c r="C16158" s="1">
        <v>6.3566927598544302E-5</v>
      </c>
      <c r="D16158">
        <v>0.171875</v>
      </c>
      <c r="E16158">
        <v>0.34574468085106402</v>
      </c>
      <c r="F16158">
        <v>0.68820224719101097</v>
      </c>
      <c r="G16158">
        <v>0.159574468085106</v>
      </c>
      <c r="H16158">
        <v>0.56730769230769196</v>
      </c>
      <c r="I16158">
        <v>0.213483146067416</v>
      </c>
      <c r="J16158" s="1">
        <v>5.5555555555555601E-2</v>
      </c>
      <c r="K16158" t="s">
        <v>23241</v>
      </c>
      <c r="L16158" t="s">
        <v>55560</v>
      </c>
      <c r="M16158" t="s">
        <v>55561</v>
      </c>
    </row>
    <row r="16159" spans="1:13">
      <c r="A16159" s="1" t="s">
        <v>18176</v>
      </c>
      <c r="B16159">
        <v>3.2266668174220801E-7</v>
      </c>
      <c r="C16159" s="1">
        <v>2.4379790039660999E-5</v>
      </c>
      <c r="D16159">
        <v>1</v>
      </c>
      <c r="E16159">
        <v>1</v>
      </c>
      <c r="F16159">
        <v>0.99689440993788803</v>
      </c>
      <c r="G16159">
        <v>1</v>
      </c>
      <c r="H16159">
        <v>1</v>
      </c>
      <c r="I16159">
        <v>0.87378640776699001</v>
      </c>
      <c r="J16159" s="1" t="s">
        <v>23229</v>
      </c>
      <c r="K16159" t="s">
        <v>23240</v>
      </c>
      <c r="L16159" t="s">
        <v>55562</v>
      </c>
      <c r="M16159" t="s">
        <v>55563</v>
      </c>
    </row>
    <row r="16160" spans="1:13">
      <c r="A16160" s="1" t="s">
        <v>18177</v>
      </c>
      <c r="B16160">
        <v>3.3307706778380103E-5</v>
      </c>
      <c r="C16160" s="1">
        <v>6.77099853733749E-7</v>
      </c>
      <c r="D16160">
        <v>0.67307692307692302</v>
      </c>
      <c r="E16160">
        <v>0.99122807017543901</v>
      </c>
      <c r="F16160">
        <v>0.98584905660377398</v>
      </c>
      <c r="G16160">
        <v>0.86585365853658502</v>
      </c>
      <c r="H16160">
        <v>0.99382716049382702</v>
      </c>
      <c r="I16160">
        <v>0.97058823529411797</v>
      </c>
      <c r="J16160" s="1">
        <v>1</v>
      </c>
      <c r="K16160" t="s">
        <v>23239</v>
      </c>
      <c r="L16160" t="s">
        <v>55564</v>
      </c>
      <c r="M16160" t="s">
        <v>55565</v>
      </c>
    </row>
    <row r="16161" spans="1:13">
      <c r="A16161" s="1" t="s">
        <v>18178</v>
      </c>
      <c r="B16161">
        <v>1.3313197552250601E-6</v>
      </c>
      <c r="C16161" s="1">
        <v>1.1383975479829599E-7</v>
      </c>
      <c r="D16161">
        <v>0</v>
      </c>
      <c r="E16161">
        <v>5.2083333333333296E-3</v>
      </c>
      <c r="F16161">
        <v>4.8717948717948698E-2</v>
      </c>
      <c r="G16161">
        <v>0</v>
      </c>
      <c r="H16161">
        <v>0</v>
      </c>
      <c r="I16161">
        <v>4.20168067226891E-3</v>
      </c>
      <c r="J16161" s="1">
        <v>0</v>
      </c>
      <c r="K16161" t="s">
        <v>23237</v>
      </c>
      <c r="L16161" t="s">
        <v>55566</v>
      </c>
      <c r="M16161" t="s">
        <v>55567</v>
      </c>
    </row>
    <row r="16162" spans="1:13">
      <c r="A16162" s="1" t="s">
        <v>18179</v>
      </c>
      <c r="B16162">
        <v>3.5759422019623201E-5</v>
      </c>
      <c r="C16162" s="1">
        <v>3.2208092558747098E-7</v>
      </c>
      <c r="D16162">
        <v>0.91071428571428603</v>
      </c>
      <c r="E16162">
        <v>0.94767441860465096</v>
      </c>
      <c r="F16162">
        <v>0.98387096774193505</v>
      </c>
      <c r="G16162">
        <v>0.47826086956521702</v>
      </c>
      <c r="H16162">
        <v>0.96153846153846201</v>
      </c>
      <c r="I16162">
        <v>0.82978723404255295</v>
      </c>
      <c r="J16162" s="1" t="s">
        <v>23229</v>
      </c>
      <c r="K16162" t="s">
        <v>23242</v>
      </c>
      <c r="L16162" t="s">
        <v>55568</v>
      </c>
      <c r="M16162" t="s">
        <v>55569</v>
      </c>
    </row>
    <row r="16163" spans="1:13">
      <c r="A16163" s="1" t="s">
        <v>18180</v>
      </c>
      <c r="B16163">
        <v>5.0161330626757502E-6</v>
      </c>
      <c r="C16163" s="1">
        <v>2.9329581815796999E-7</v>
      </c>
      <c r="D16163">
        <v>0.94444444444444398</v>
      </c>
      <c r="E16163">
        <v>0.95270270270270296</v>
      </c>
      <c r="F16163">
        <v>1</v>
      </c>
      <c r="G16163">
        <v>1</v>
      </c>
      <c r="H16163">
        <v>1</v>
      </c>
      <c r="I16163">
        <v>1</v>
      </c>
      <c r="J16163" s="1">
        <v>1</v>
      </c>
      <c r="K16163" t="s">
        <v>23237</v>
      </c>
      <c r="L16163" t="s">
        <v>55570</v>
      </c>
      <c r="M16163" t="s">
        <v>55571</v>
      </c>
    </row>
    <row r="16164" spans="1:13">
      <c r="A16164" s="1" t="s">
        <v>18181</v>
      </c>
      <c r="B16164">
        <v>1.16660123413194E-5</v>
      </c>
      <c r="C16164" s="1">
        <v>3.8415015315549099E-5</v>
      </c>
      <c r="D16164">
        <v>0.171875</v>
      </c>
      <c r="E16164">
        <v>9.5744680851064023E-2</v>
      </c>
      <c r="F16164">
        <v>2.0512820512820995E-2</v>
      </c>
      <c r="G16164">
        <v>0.20370370370370405</v>
      </c>
      <c r="H16164">
        <v>2.7027027027026973E-2</v>
      </c>
      <c r="I16164">
        <v>0.13445378151260501</v>
      </c>
      <c r="J16164" s="1">
        <v>0</v>
      </c>
      <c r="K16164" t="s">
        <v>23243</v>
      </c>
      <c r="L16164" t="s">
        <v>55572</v>
      </c>
      <c r="M16164" t="s">
        <v>55573</v>
      </c>
    </row>
    <row r="16165" spans="1:13">
      <c r="A16165" s="1" t="s">
        <v>18182</v>
      </c>
      <c r="B16165">
        <v>1.6164623372079499E-4</v>
      </c>
      <c r="C16165" s="1">
        <v>8.3529473222704996E-6</v>
      </c>
      <c r="D16165">
        <v>0.98076923076923095</v>
      </c>
      <c r="E16165">
        <v>0.86413043478260898</v>
      </c>
      <c r="F16165">
        <v>1</v>
      </c>
      <c r="G16165">
        <v>1</v>
      </c>
      <c r="H16165">
        <v>1</v>
      </c>
      <c r="I16165">
        <v>1</v>
      </c>
      <c r="J16165" s="1">
        <v>1</v>
      </c>
      <c r="K16165" t="s">
        <v>23238</v>
      </c>
      <c r="L16165" t="s">
        <v>55574</v>
      </c>
      <c r="M16165" t="s">
        <v>55575</v>
      </c>
    </row>
    <row r="16166" spans="1:13">
      <c r="A16166" s="1" t="s">
        <v>18183</v>
      </c>
      <c r="B16166">
        <v>1.3246204112876399E-6</v>
      </c>
      <c r="C16166" s="1">
        <v>7.3918179354209699E-6</v>
      </c>
      <c r="D16166">
        <v>1</v>
      </c>
      <c r="E16166">
        <v>1</v>
      </c>
      <c r="F16166">
        <v>0.994871794871795</v>
      </c>
      <c r="G16166">
        <v>1</v>
      </c>
      <c r="H16166">
        <v>0.99107142857142905</v>
      </c>
      <c r="I16166">
        <v>0.96846846846846801</v>
      </c>
      <c r="J16166" s="1">
        <v>1</v>
      </c>
      <c r="K16166" t="s">
        <v>23241</v>
      </c>
      <c r="L16166" t="s">
        <v>55576</v>
      </c>
      <c r="M16166" t="s">
        <v>55577</v>
      </c>
    </row>
    <row r="16167" spans="1:13">
      <c r="A16167" s="1" t="s">
        <v>18184</v>
      </c>
      <c r="B16167">
        <v>1.16502458108154E-7</v>
      </c>
      <c r="C16167" s="1">
        <v>2.8175336006572998E-9</v>
      </c>
      <c r="D16167">
        <v>1.72413793103448E-2</v>
      </c>
      <c r="E16167">
        <v>0</v>
      </c>
      <c r="F16167">
        <v>6.02409638554217E-2</v>
      </c>
      <c r="G16167">
        <v>0</v>
      </c>
      <c r="H16167">
        <v>6.2500000000000003E-3</v>
      </c>
      <c r="I16167">
        <v>0</v>
      </c>
      <c r="J16167" s="1">
        <v>0</v>
      </c>
      <c r="K16167" t="s">
        <v>23241</v>
      </c>
      <c r="L16167" t="s">
        <v>55578</v>
      </c>
      <c r="M16167" t="s">
        <v>55579</v>
      </c>
    </row>
    <row r="16168" spans="1:13">
      <c r="A16168" s="1" t="s">
        <v>18185</v>
      </c>
      <c r="B16168">
        <v>4.9407251211362299E-6</v>
      </c>
      <c r="C16168" s="1">
        <v>4.0305345518770902E-6</v>
      </c>
      <c r="D16168">
        <v>0.83870967741935498</v>
      </c>
      <c r="E16168">
        <v>0.99358974358974395</v>
      </c>
      <c r="F16168">
        <v>0.91032608695652195</v>
      </c>
      <c r="G16168">
        <v>1</v>
      </c>
      <c r="H16168">
        <v>0.81707317073170704</v>
      </c>
      <c r="I16168">
        <v>0.88043478260869601</v>
      </c>
      <c r="J16168" s="1">
        <v>1</v>
      </c>
      <c r="K16168" t="s">
        <v>23241</v>
      </c>
      <c r="L16168" t="s">
        <v>55580</v>
      </c>
      <c r="M16168" t="s">
        <v>55581</v>
      </c>
    </row>
    <row r="16169" spans="1:13">
      <c r="A16169" s="1" t="s">
        <v>18186</v>
      </c>
      <c r="B16169">
        <v>3.7975818747204301E-8</v>
      </c>
      <c r="C16169" s="1">
        <v>2.4166960632942401E-6</v>
      </c>
      <c r="D16169">
        <v>0.984375</v>
      </c>
      <c r="E16169">
        <v>0.98369565217391297</v>
      </c>
      <c r="F16169">
        <v>0.95026178010471196</v>
      </c>
      <c r="G16169">
        <v>0.99019607843137303</v>
      </c>
      <c r="H16169">
        <v>0.99514563106796095</v>
      </c>
      <c r="I16169">
        <v>0.99009900990098998</v>
      </c>
      <c r="J16169" s="1">
        <v>1</v>
      </c>
      <c r="K16169" t="s">
        <v>23238</v>
      </c>
      <c r="L16169" t="s">
        <v>55582</v>
      </c>
      <c r="M16169" t="s">
        <v>55583</v>
      </c>
    </row>
    <row r="16170" spans="1:13">
      <c r="A16170" s="1" t="s">
        <v>18187</v>
      </c>
      <c r="B16170">
        <v>3.5176399349574901E-6</v>
      </c>
      <c r="C16170" s="1">
        <v>3.1609493222200402E-7</v>
      </c>
      <c r="D16170">
        <v>0.33333333333333298</v>
      </c>
      <c r="E16170">
        <v>0.66025641025641002</v>
      </c>
      <c r="F16170">
        <v>0.63669064748201398</v>
      </c>
      <c r="G16170">
        <v>0.95454545454545503</v>
      </c>
      <c r="H16170">
        <v>0.73076923076923095</v>
      </c>
      <c r="I16170">
        <v>0.83333333333333304</v>
      </c>
      <c r="J16170" s="1" t="s">
        <v>23229</v>
      </c>
      <c r="K16170" t="s">
        <v>23238</v>
      </c>
      <c r="L16170" t="s">
        <v>55584</v>
      </c>
      <c r="M16170" t="s">
        <v>55585</v>
      </c>
    </row>
    <row r="16171" spans="1:13">
      <c r="A16171" s="1" t="s">
        <v>18188</v>
      </c>
      <c r="B16171">
        <v>2.05228374743704E-6</v>
      </c>
      <c r="C16171" s="1">
        <v>3.1818803082599701E-5</v>
      </c>
      <c r="D16171">
        <v>1</v>
      </c>
      <c r="E16171">
        <v>1</v>
      </c>
      <c r="F16171">
        <v>1</v>
      </c>
      <c r="G16171">
        <v>1</v>
      </c>
      <c r="H16171">
        <v>0.94202898550724601</v>
      </c>
      <c r="I16171">
        <v>1</v>
      </c>
      <c r="J16171" s="1" t="s">
        <v>23229</v>
      </c>
      <c r="K16171" t="s">
        <v>23238</v>
      </c>
      <c r="L16171" t="s">
        <v>55586</v>
      </c>
      <c r="M16171" t="s">
        <v>55587</v>
      </c>
    </row>
    <row r="16172" spans="1:13">
      <c r="A16172" s="1" t="s">
        <v>18189</v>
      </c>
      <c r="B16172">
        <v>1.54496359370721E-5</v>
      </c>
      <c r="C16172" s="1">
        <v>2.6551395958184898E-4</v>
      </c>
      <c r="D16172">
        <v>0.79411764705882304</v>
      </c>
      <c r="E16172">
        <v>0.38135593220338998</v>
      </c>
      <c r="F16172">
        <v>0.54098360655737698</v>
      </c>
      <c r="G16172">
        <v>0.99074074074074103</v>
      </c>
      <c r="H16172">
        <v>0.78260869565217395</v>
      </c>
      <c r="I16172">
        <v>0.902061855670103</v>
      </c>
      <c r="J16172" s="1" t="s">
        <v>23229</v>
      </c>
      <c r="K16172" t="s">
        <v>23238</v>
      </c>
      <c r="L16172" t="s">
        <v>55588</v>
      </c>
      <c r="M16172" t="s">
        <v>55589</v>
      </c>
    </row>
    <row r="16173" spans="1:13">
      <c r="A16173" s="1" t="s">
        <v>18190</v>
      </c>
      <c r="B16173">
        <v>3.5009862535901701E-5</v>
      </c>
      <c r="C16173" s="1">
        <v>7.2391668543780996E-5</v>
      </c>
      <c r="D16173">
        <v>1</v>
      </c>
      <c r="E16173">
        <v>1</v>
      </c>
      <c r="F16173">
        <v>0.75388601036269398</v>
      </c>
      <c r="G16173">
        <v>1</v>
      </c>
      <c r="H16173">
        <v>0.93809523809523798</v>
      </c>
      <c r="I16173">
        <v>1</v>
      </c>
      <c r="J16173" s="1">
        <v>1</v>
      </c>
      <c r="K16173" t="s">
        <v>23241</v>
      </c>
      <c r="L16173" t="s">
        <v>55590</v>
      </c>
      <c r="M16173" t="s">
        <v>55591</v>
      </c>
    </row>
    <row r="16174" spans="1:13">
      <c r="A16174" s="1" t="s">
        <v>18191</v>
      </c>
      <c r="B16174">
        <v>3.8714955249534097E-6</v>
      </c>
      <c r="C16174" s="1">
        <v>1.5792175346368101E-4</v>
      </c>
      <c r="D16174">
        <v>0</v>
      </c>
      <c r="E16174">
        <v>0</v>
      </c>
      <c r="F16174">
        <v>5.8479532163742704E-3</v>
      </c>
      <c r="G16174">
        <v>8.6538461538461495E-2</v>
      </c>
      <c r="H16174">
        <v>0.434579439252336</v>
      </c>
      <c r="I16174">
        <v>8.9473684210526302E-2</v>
      </c>
      <c r="J16174" s="1" t="s">
        <v>23229</v>
      </c>
      <c r="K16174" t="s">
        <v>23238</v>
      </c>
      <c r="L16174" t="s">
        <v>55592</v>
      </c>
      <c r="M16174" t="s">
        <v>55593</v>
      </c>
    </row>
    <row r="16175" spans="1:13">
      <c r="A16175" s="1" t="s">
        <v>18192</v>
      </c>
      <c r="B16175">
        <v>9.5084002903719799E-7</v>
      </c>
      <c r="C16175" s="1">
        <v>9.5902820960662996E-7</v>
      </c>
      <c r="D16175">
        <v>0.80434782608695699</v>
      </c>
      <c r="E16175">
        <v>0.89393939393939403</v>
      </c>
      <c r="F16175">
        <v>0.99186991869918695</v>
      </c>
      <c r="G16175">
        <v>0.97058823529411797</v>
      </c>
      <c r="H16175">
        <v>0.94117647058823495</v>
      </c>
      <c r="I16175">
        <v>0.97222222222222199</v>
      </c>
      <c r="J16175" s="1">
        <v>1</v>
      </c>
      <c r="K16175" t="s">
        <v>23240</v>
      </c>
      <c r="L16175" t="s">
        <v>55594</v>
      </c>
      <c r="M16175" t="s">
        <v>55595</v>
      </c>
    </row>
    <row r="16176" spans="1:13">
      <c r="A16176" s="1" t="s">
        <v>18193</v>
      </c>
      <c r="B16176">
        <v>9.1489386550083796E-6</v>
      </c>
      <c r="C16176" s="1">
        <v>6.1113079891375697E-5</v>
      </c>
      <c r="D16176">
        <v>0</v>
      </c>
      <c r="E16176">
        <v>0</v>
      </c>
      <c r="F16176">
        <v>0.10732984293193699</v>
      </c>
      <c r="G16176">
        <v>0</v>
      </c>
      <c r="H16176">
        <v>8.9285714285714298E-3</v>
      </c>
      <c r="I16176">
        <v>0</v>
      </c>
      <c r="J16176" s="1">
        <v>0</v>
      </c>
      <c r="K16176" t="s">
        <v>23237</v>
      </c>
      <c r="L16176" t="s">
        <v>55596</v>
      </c>
      <c r="M16176" t="s">
        <v>55597</v>
      </c>
    </row>
    <row r="16177" spans="1:13">
      <c r="A16177" s="1" t="s">
        <v>18194</v>
      </c>
      <c r="B16177">
        <v>9.2617275243318302E-5</v>
      </c>
      <c r="C16177" s="1">
        <v>1.02787590556214E-4</v>
      </c>
      <c r="D16177">
        <v>7.1428571428571397E-2</v>
      </c>
      <c r="E16177">
        <v>0</v>
      </c>
      <c r="F16177">
        <v>0.24626865671641801</v>
      </c>
      <c r="G16177">
        <v>8.6206896551724102E-3</v>
      </c>
      <c r="H16177">
        <v>0.118556701030928</v>
      </c>
      <c r="I16177">
        <v>4.1322314049586799E-2</v>
      </c>
      <c r="J16177" s="1">
        <v>0.45</v>
      </c>
      <c r="K16177" t="s">
        <v>23239</v>
      </c>
      <c r="L16177" t="s">
        <v>55598</v>
      </c>
      <c r="M16177" t="s">
        <v>55599</v>
      </c>
    </row>
    <row r="16178" spans="1:13">
      <c r="A16178" s="1" t="s">
        <v>18195</v>
      </c>
      <c r="B16178">
        <v>1.3362074123669801E-4</v>
      </c>
      <c r="C16178" s="1">
        <v>5.8435317365022498E-5</v>
      </c>
      <c r="D16178">
        <v>1.5625E-2</v>
      </c>
      <c r="E16178">
        <v>9.8958333333333301E-2</v>
      </c>
      <c r="F16178">
        <v>0.22820512820512801</v>
      </c>
      <c r="G16178">
        <v>3.4482758620689703E-2</v>
      </c>
      <c r="H16178">
        <v>0.146017699115044</v>
      </c>
      <c r="I16178">
        <v>0.125</v>
      </c>
      <c r="J16178" s="1">
        <v>0</v>
      </c>
      <c r="K16178" t="s">
        <v>23237</v>
      </c>
      <c r="L16178" t="s">
        <v>55600</v>
      </c>
      <c r="M16178" t="s">
        <v>55601</v>
      </c>
    </row>
    <row r="16179" spans="1:13">
      <c r="A16179" s="1" t="s">
        <v>18196</v>
      </c>
      <c r="B16179">
        <v>2.1605266270925799E-4</v>
      </c>
      <c r="C16179" s="1">
        <v>3.9720472362008802E-4</v>
      </c>
      <c r="D16179">
        <v>0.875</v>
      </c>
      <c r="E16179">
        <v>0.99404761904761896</v>
      </c>
      <c r="F16179">
        <v>0.45384615384615401</v>
      </c>
      <c r="G16179">
        <v>0.91964285714285698</v>
      </c>
      <c r="H16179">
        <v>0.52654867256637194</v>
      </c>
      <c r="I16179">
        <v>0.89495798319327702</v>
      </c>
      <c r="J16179" s="1">
        <v>1</v>
      </c>
      <c r="K16179" t="s">
        <v>23238</v>
      </c>
      <c r="L16179" t="s">
        <v>55602</v>
      </c>
      <c r="M16179" t="s">
        <v>55603</v>
      </c>
    </row>
    <row r="16180" spans="1:13">
      <c r="A16180" s="1" t="s">
        <v>18197</v>
      </c>
      <c r="B16180">
        <v>3.1145247812152402E-7</v>
      </c>
      <c r="C16180" s="1">
        <v>2.8194223392853799E-9</v>
      </c>
      <c r="D16180">
        <v>0.984375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 s="1">
        <v>1</v>
      </c>
      <c r="K16180" t="s">
        <v>23241</v>
      </c>
      <c r="L16180" t="s">
        <v>55604</v>
      </c>
      <c r="M16180" t="s">
        <v>55605</v>
      </c>
    </row>
    <row r="16181" spans="1:13">
      <c r="A16181" s="1" t="s">
        <v>18198</v>
      </c>
      <c r="B16181">
        <v>4.9468142037524999E-5</v>
      </c>
      <c r="C16181" s="1">
        <v>9.8731936969637904E-5</v>
      </c>
      <c r="D16181">
        <v>0.84375</v>
      </c>
      <c r="E16181">
        <v>0.99444444444444402</v>
      </c>
      <c r="F16181">
        <v>0.99739583333333304</v>
      </c>
      <c r="G16181">
        <v>0.61403508771929804</v>
      </c>
      <c r="H16181">
        <v>0.99115044247787598</v>
      </c>
      <c r="I16181">
        <v>0.79487179487179505</v>
      </c>
      <c r="J16181" s="1" t="s">
        <v>23229</v>
      </c>
      <c r="K16181" t="s">
        <v>23237</v>
      </c>
      <c r="L16181" t="s">
        <v>55606</v>
      </c>
      <c r="M16181" t="s">
        <v>55607</v>
      </c>
    </row>
    <row r="16182" spans="1:13">
      <c r="A16182" s="1" t="s">
        <v>18199</v>
      </c>
      <c r="B16182">
        <v>1.7289224865734699E-5</v>
      </c>
      <c r="C16182" s="1">
        <v>6.9049251445398602E-6</v>
      </c>
      <c r="D16182">
        <v>1</v>
      </c>
      <c r="E16182">
        <v>0.88297872340425498</v>
      </c>
      <c r="F16182">
        <v>0.98969072164948502</v>
      </c>
      <c r="G16182">
        <v>0.99107142857142905</v>
      </c>
      <c r="H16182">
        <v>1</v>
      </c>
      <c r="I16182">
        <v>0.98529411764705899</v>
      </c>
      <c r="J16182" s="1">
        <v>1</v>
      </c>
      <c r="K16182" t="s">
        <v>23241</v>
      </c>
      <c r="L16182" t="s">
        <v>55608</v>
      </c>
      <c r="M16182" t="s">
        <v>55609</v>
      </c>
    </row>
    <row r="16183" spans="1:13">
      <c r="A16183" s="1" t="s">
        <v>18200</v>
      </c>
      <c r="B16183">
        <v>1.9598376663687798E-6</v>
      </c>
      <c r="C16183" s="1">
        <v>5.9188162426050503E-6</v>
      </c>
      <c r="D16183">
        <v>1</v>
      </c>
      <c r="E16183">
        <v>1</v>
      </c>
      <c r="F16183">
        <v>0.97770700636942698</v>
      </c>
      <c r="G16183">
        <v>0.97222222222222199</v>
      </c>
      <c r="H16183">
        <v>0.84117647058823497</v>
      </c>
      <c r="I16183">
        <v>0.984375</v>
      </c>
      <c r="J16183" s="1" t="s">
        <v>23229</v>
      </c>
      <c r="K16183" t="s">
        <v>23239</v>
      </c>
      <c r="L16183" t="s">
        <v>55610</v>
      </c>
      <c r="M16183" t="s">
        <v>55611</v>
      </c>
    </row>
    <row r="16184" spans="1:13">
      <c r="A16184" s="1" t="s">
        <v>18201</v>
      </c>
      <c r="B16184">
        <v>1.3385934194609599E-7</v>
      </c>
      <c r="C16184" s="1">
        <v>4.7245565728578403E-6</v>
      </c>
      <c r="D16184">
        <v>1</v>
      </c>
      <c r="E16184">
        <v>1</v>
      </c>
      <c r="F16184">
        <v>1</v>
      </c>
      <c r="G16184">
        <v>0.81578947368421095</v>
      </c>
      <c r="H16184">
        <v>0.99561403508771895</v>
      </c>
      <c r="I16184">
        <v>0.97177419354838701</v>
      </c>
      <c r="J16184" s="1">
        <v>1</v>
      </c>
      <c r="K16184" t="s">
        <v>23238</v>
      </c>
      <c r="L16184" t="s">
        <v>55612</v>
      </c>
      <c r="M16184" t="s">
        <v>55613</v>
      </c>
    </row>
    <row r="16185" spans="1:13">
      <c r="A16185" s="1" t="s">
        <v>18202</v>
      </c>
      <c r="B16185">
        <v>4.8789480689444497E-6</v>
      </c>
      <c r="C16185" s="1">
        <v>1.51777194737006E-5</v>
      </c>
      <c r="D16185">
        <v>1</v>
      </c>
      <c r="E16185">
        <v>1</v>
      </c>
      <c r="F16185">
        <v>1</v>
      </c>
      <c r="G16185">
        <v>0.58571428571428596</v>
      </c>
      <c r="H16185">
        <v>0.95454545454545503</v>
      </c>
      <c r="I16185">
        <v>0.91836734693877597</v>
      </c>
      <c r="J16185" s="1">
        <v>1</v>
      </c>
      <c r="K16185" t="s">
        <v>23242</v>
      </c>
      <c r="L16185" t="s">
        <v>55614</v>
      </c>
      <c r="M16185" t="s">
        <v>55615</v>
      </c>
    </row>
    <row r="16186" spans="1:13">
      <c r="A16186" s="1" t="s">
        <v>18203</v>
      </c>
      <c r="B16186">
        <v>2.7423333623521498E-7</v>
      </c>
      <c r="C16186" s="1">
        <v>1.5378450014738401E-7</v>
      </c>
      <c r="D16186">
        <v>1</v>
      </c>
      <c r="E16186">
        <v>1</v>
      </c>
      <c r="F16186">
        <v>0.99675324675324695</v>
      </c>
      <c r="G16186">
        <v>0.95614035087719296</v>
      </c>
      <c r="H16186">
        <v>1</v>
      </c>
      <c r="I16186">
        <v>0.98648648648648696</v>
      </c>
      <c r="J16186" s="1">
        <v>1</v>
      </c>
      <c r="K16186" t="s">
        <v>23239</v>
      </c>
      <c r="L16186" t="s">
        <v>55616</v>
      </c>
      <c r="M16186" t="s">
        <v>55617</v>
      </c>
    </row>
    <row r="16187" spans="1:13">
      <c r="A16187" s="1" t="s">
        <v>18204</v>
      </c>
      <c r="B16187">
        <v>3.8515676462689298E-6</v>
      </c>
      <c r="C16187" s="1">
        <v>1.80782270953568E-8</v>
      </c>
      <c r="D16187">
        <v>1</v>
      </c>
      <c r="E16187">
        <v>1</v>
      </c>
      <c r="F16187">
        <v>1</v>
      </c>
      <c r="G16187">
        <v>0.98275862068965503</v>
      </c>
      <c r="H16187">
        <v>0.99561403508771895</v>
      </c>
      <c r="I16187">
        <v>0.93495934959349603</v>
      </c>
      <c r="J16187" s="1">
        <v>1</v>
      </c>
      <c r="K16187" t="s">
        <v>23242</v>
      </c>
      <c r="L16187" t="s">
        <v>55618</v>
      </c>
      <c r="M16187" t="s">
        <v>55619</v>
      </c>
    </row>
    <row r="16188" spans="1:13">
      <c r="A16188" s="1" t="s">
        <v>18205</v>
      </c>
      <c r="B16188">
        <v>1.7819481105645001E-5</v>
      </c>
      <c r="C16188" s="1">
        <v>1.51706726273184E-4</v>
      </c>
      <c r="D16188">
        <v>0.98214285714285698</v>
      </c>
      <c r="E16188">
        <v>0.97435897435897401</v>
      </c>
      <c r="F16188">
        <v>0.99222797927461104</v>
      </c>
      <c r="G16188">
        <v>0.79090909090909101</v>
      </c>
      <c r="H16188">
        <v>0.94444444444444398</v>
      </c>
      <c r="I16188">
        <v>0.79906542056074803</v>
      </c>
      <c r="J16188" s="1">
        <v>1</v>
      </c>
      <c r="K16188" t="s">
        <v>23238</v>
      </c>
      <c r="L16188" t="s">
        <v>55620</v>
      </c>
      <c r="M16188" t="s">
        <v>55621</v>
      </c>
    </row>
    <row r="16189" spans="1:13">
      <c r="A16189" s="1" t="s">
        <v>18206</v>
      </c>
      <c r="B16189">
        <v>2.37957473343607E-7</v>
      </c>
      <c r="C16189" s="1">
        <v>4.5615648947884297E-6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0.92307692307692302</v>
      </c>
      <c r="J16189" s="1">
        <v>0.57142857142857095</v>
      </c>
      <c r="K16189" t="s">
        <v>23238</v>
      </c>
      <c r="L16189" t="s">
        <v>55622</v>
      </c>
      <c r="M16189" t="s">
        <v>55623</v>
      </c>
    </row>
    <row r="16190" spans="1:13">
      <c r="A16190" s="1" t="s">
        <v>18207</v>
      </c>
      <c r="B16190">
        <v>1.3877878312276E-6</v>
      </c>
      <c r="C16190" s="1">
        <v>9.4280750245631698E-6</v>
      </c>
      <c r="D16190">
        <v>0.98333333333333295</v>
      </c>
      <c r="E16190">
        <v>1</v>
      </c>
      <c r="F16190">
        <v>0.99712643678160895</v>
      </c>
      <c r="G16190">
        <v>0.5</v>
      </c>
      <c r="H16190">
        <v>0.97</v>
      </c>
      <c r="I16190">
        <v>0.9</v>
      </c>
      <c r="J16190" s="1">
        <v>1</v>
      </c>
      <c r="K16190" t="s">
        <v>23240</v>
      </c>
      <c r="L16190" t="s">
        <v>55624</v>
      </c>
      <c r="M16190" t="s">
        <v>55625</v>
      </c>
    </row>
    <row r="16191" spans="1:13">
      <c r="A16191" s="1" t="s">
        <v>18208</v>
      </c>
      <c r="B16191">
        <v>6.3731372064804397E-7</v>
      </c>
      <c r="C16191" s="1">
        <v>7.9304428174132501E-8</v>
      </c>
      <c r="D16191">
        <v>0</v>
      </c>
      <c r="E16191">
        <v>0</v>
      </c>
      <c r="F16191">
        <v>9.7560975609756101E-2</v>
      </c>
      <c r="G16191">
        <v>3.125E-2</v>
      </c>
      <c r="H16191">
        <v>0.15</v>
      </c>
      <c r="I16191">
        <v>0</v>
      </c>
      <c r="J16191" s="1">
        <v>0</v>
      </c>
      <c r="K16191" t="s">
        <v>23237</v>
      </c>
      <c r="L16191" t="s">
        <v>55626</v>
      </c>
      <c r="M16191" t="s">
        <v>55627</v>
      </c>
    </row>
    <row r="16192" spans="1:13">
      <c r="A16192" s="1" t="s">
        <v>18209</v>
      </c>
      <c r="B16192">
        <v>1.7945441544551401E-7</v>
      </c>
      <c r="C16192" s="1">
        <v>2.48942074854469E-5</v>
      </c>
      <c r="D16192">
        <v>1</v>
      </c>
      <c r="E16192">
        <v>1</v>
      </c>
      <c r="F16192">
        <v>0.93005181347150301</v>
      </c>
      <c r="G16192">
        <v>0.98958333333333304</v>
      </c>
      <c r="H16192">
        <v>0.94339622641509402</v>
      </c>
      <c r="I16192">
        <v>1</v>
      </c>
      <c r="J16192" s="1">
        <v>1</v>
      </c>
      <c r="K16192" t="s">
        <v>23239</v>
      </c>
      <c r="L16192" t="s">
        <v>55628</v>
      </c>
      <c r="M16192" t="s">
        <v>55629</v>
      </c>
    </row>
    <row r="16193" spans="1:13">
      <c r="A16193" s="1" t="s">
        <v>18210</v>
      </c>
      <c r="B16193">
        <v>1.67141063676454E-6</v>
      </c>
      <c r="C16193" s="1">
        <v>7.5369549484379699E-6</v>
      </c>
      <c r="D16193">
        <v>1</v>
      </c>
      <c r="E16193">
        <v>1</v>
      </c>
      <c r="F16193">
        <v>1</v>
      </c>
      <c r="G16193">
        <v>1</v>
      </c>
      <c r="H16193">
        <v>0.92771084337349397</v>
      </c>
      <c r="I16193">
        <v>0.97727272727272696</v>
      </c>
      <c r="J16193" s="1">
        <v>1</v>
      </c>
      <c r="K16193" t="s">
        <v>23241</v>
      </c>
      <c r="L16193" t="s">
        <v>55630</v>
      </c>
      <c r="M16193" t="s">
        <v>55631</v>
      </c>
    </row>
    <row r="16194" spans="1:13">
      <c r="A16194" s="1" t="s">
        <v>18211</v>
      </c>
      <c r="B16194">
        <v>5.2141664933451304E-7</v>
      </c>
      <c r="C16194" s="1">
        <v>1.2775484602531799E-5</v>
      </c>
      <c r="D16194">
        <v>0.96551724137931005</v>
      </c>
      <c r="E16194">
        <v>1</v>
      </c>
      <c r="F16194">
        <v>1</v>
      </c>
      <c r="G16194">
        <v>0.92857142857142905</v>
      </c>
      <c r="H16194">
        <v>1</v>
      </c>
      <c r="I16194">
        <v>0.9</v>
      </c>
      <c r="J16194" s="1">
        <v>1</v>
      </c>
      <c r="K16194" t="s">
        <v>23241</v>
      </c>
      <c r="L16194" t="s">
        <v>55632</v>
      </c>
      <c r="M16194" t="s">
        <v>55633</v>
      </c>
    </row>
    <row r="16195" spans="1:13">
      <c r="A16195" s="1" t="s">
        <v>18212</v>
      </c>
      <c r="B16195">
        <v>2.3470520417124698E-6</v>
      </c>
      <c r="C16195" s="1">
        <v>2.5602174465060398E-4</v>
      </c>
      <c r="D16195">
        <v>0.63333333333333297</v>
      </c>
      <c r="E16195">
        <v>0.70833333333333304</v>
      </c>
      <c r="F16195">
        <v>0.55319148936170204</v>
      </c>
      <c r="G16195">
        <v>0.72448979591836704</v>
      </c>
      <c r="H16195">
        <v>0.68867924528301905</v>
      </c>
      <c r="I16195">
        <v>0.79878048780487798</v>
      </c>
      <c r="J16195" s="1">
        <v>1</v>
      </c>
      <c r="K16195" t="s">
        <v>23238</v>
      </c>
      <c r="L16195" t="s">
        <v>55634</v>
      </c>
      <c r="M16195" t="s">
        <v>55635</v>
      </c>
    </row>
    <row r="16196" spans="1:13">
      <c r="A16196" s="1" t="s">
        <v>18213</v>
      </c>
      <c r="B16196">
        <v>4.9723502481569899E-10</v>
      </c>
      <c r="C16196" s="1">
        <v>1.53963452088594E-6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2.1739130434782601E-2</v>
      </c>
      <c r="J16196" s="1">
        <v>0</v>
      </c>
      <c r="K16196" t="s">
        <v>23238</v>
      </c>
      <c r="L16196" t="s">
        <v>55636</v>
      </c>
      <c r="M16196" t="s">
        <v>55637</v>
      </c>
    </row>
    <row r="16197" spans="1:13">
      <c r="A16197" s="1" t="s">
        <v>18214</v>
      </c>
      <c r="B16197">
        <v>4.36598817859413E-7</v>
      </c>
      <c r="C16197" s="1">
        <v>7.2684651734067197E-5</v>
      </c>
      <c r="D16197">
        <v>0.74193548387096797</v>
      </c>
      <c r="E16197">
        <v>0.96296296296296302</v>
      </c>
      <c r="F16197">
        <v>0.75786163522012595</v>
      </c>
      <c r="G16197">
        <v>0.27272727272727298</v>
      </c>
      <c r="H16197">
        <v>0.93571428571428605</v>
      </c>
      <c r="I16197">
        <v>0.72499999999999998</v>
      </c>
      <c r="J16197" s="1">
        <v>1</v>
      </c>
      <c r="K16197" t="s">
        <v>23239</v>
      </c>
      <c r="L16197" t="s">
        <v>55638</v>
      </c>
      <c r="M16197" t="s">
        <v>55639</v>
      </c>
    </row>
    <row r="16198" spans="1:13">
      <c r="A16198" s="1" t="s">
        <v>18215</v>
      </c>
      <c r="B16198">
        <v>6.65771956416544E-10</v>
      </c>
      <c r="C16198" s="1">
        <v>3.22845197458426E-9</v>
      </c>
      <c r="D16198">
        <v>0</v>
      </c>
      <c r="E16198">
        <v>6.1728395061729779E-3</v>
      </c>
      <c r="F16198">
        <v>0</v>
      </c>
      <c r="G16198">
        <v>0</v>
      </c>
      <c r="H16198">
        <v>4.7169811320759703E-3</v>
      </c>
      <c r="I16198">
        <v>0</v>
      </c>
      <c r="J16198" s="1">
        <v>0.18181818181818199</v>
      </c>
      <c r="K16198" t="s">
        <v>23243</v>
      </c>
      <c r="L16198" t="s">
        <v>55640</v>
      </c>
      <c r="M16198" t="s">
        <v>55641</v>
      </c>
    </row>
    <row r="16199" spans="1:13">
      <c r="A16199" s="1" t="s">
        <v>18216</v>
      </c>
      <c r="B16199">
        <v>8.6788044149218403E-6</v>
      </c>
      <c r="C16199" s="1">
        <v>5.0112661334321296E-6</v>
      </c>
      <c r="D16199">
        <v>0</v>
      </c>
      <c r="E16199">
        <v>1.1764705882352899E-2</v>
      </c>
      <c r="F16199">
        <v>4.2424242424242399E-2</v>
      </c>
      <c r="G16199">
        <v>0</v>
      </c>
      <c r="H16199">
        <v>0</v>
      </c>
      <c r="I16199">
        <v>0</v>
      </c>
      <c r="J16199" s="1">
        <v>0</v>
      </c>
      <c r="K16199" t="s">
        <v>23242</v>
      </c>
      <c r="L16199" t="s">
        <v>55642</v>
      </c>
      <c r="M16199" t="s">
        <v>55643</v>
      </c>
    </row>
    <row r="16200" spans="1:13">
      <c r="A16200" s="1" t="s">
        <v>18217</v>
      </c>
      <c r="B16200">
        <v>1.44529879770047E-5</v>
      </c>
      <c r="C16200" s="1">
        <v>7.9188746808853196E-9</v>
      </c>
      <c r="D16200">
        <v>0.89130434782608703</v>
      </c>
      <c r="E16200">
        <v>0.98701298701298701</v>
      </c>
      <c r="F16200">
        <v>1</v>
      </c>
      <c r="G16200">
        <v>1</v>
      </c>
      <c r="H16200">
        <v>0.97435897435897401</v>
      </c>
      <c r="I16200">
        <v>0.96</v>
      </c>
      <c r="J16200" s="1">
        <v>1</v>
      </c>
      <c r="K16200" t="s">
        <v>23238</v>
      </c>
      <c r="L16200" t="s">
        <v>55644</v>
      </c>
      <c r="M16200" t="s">
        <v>55645</v>
      </c>
    </row>
    <row r="16201" spans="1:13">
      <c r="A16201" s="1" t="s">
        <v>18218</v>
      </c>
      <c r="B16201">
        <v>7.6365707098051096E-5</v>
      </c>
      <c r="C16201" s="1">
        <v>3.8373233480463499E-5</v>
      </c>
      <c r="D16201">
        <v>0.22222222222222199</v>
      </c>
      <c r="E16201">
        <v>0.22435897435897401</v>
      </c>
      <c r="F16201">
        <v>0.17753623188405801</v>
      </c>
      <c r="G16201">
        <v>0</v>
      </c>
      <c r="H16201">
        <v>0.21052631578947401</v>
      </c>
      <c r="I16201">
        <v>0.1875</v>
      </c>
      <c r="J16201" s="1">
        <v>0</v>
      </c>
      <c r="K16201" t="s">
        <v>23241</v>
      </c>
      <c r="L16201" t="s">
        <v>55646</v>
      </c>
      <c r="M16201" t="s">
        <v>55647</v>
      </c>
    </row>
    <row r="16202" spans="1:13">
      <c r="A16202" s="1" t="s">
        <v>18219</v>
      </c>
      <c r="B16202">
        <v>1.10827936349356E-5</v>
      </c>
      <c r="C16202" s="1">
        <v>4.3350324766526898E-7</v>
      </c>
      <c r="D16202">
        <v>1</v>
      </c>
      <c r="E16202">
        <v>0.981012658227848</v>
      </c>
      <c r="F16202">
        <v>1</v>
      </c>
      <c r="G16202">
        <v>0.56818181818181801</v>
      </c>
      <c r="H16202">
        <v>1</v>
      </c>
      <c r="I16202">
        <v>0.95454545454545503</v>
      </c>
      <c r="J16202" s="1" t="s">
        <v>23229</v>
      </c>
      <c r="K16202" t="s">
        <v>23240</v>
      </c>
      <c r="L16202" t="s">
        <v>55648</v>
      </c>
      <c r="M16202" t="s">
        <v>55649</v>
      </c>
    </row>
    <row r="16203" spans="1:13">
      <c r="A16203" s="1" t="s">
        <v>18220</v>
      </c>
      <c r="B16203">
        <v>6.1602198310647798E-6</v>
      </c>
      <c r="C16203" s="1">
        <v>2.5657466160832299E-8</v>
      </c>
      <c r="D16203">
        <v>1</v>
      </c>
      <c r="E16203">
        <v>0.82926829268292701</v>
      </c>
      <c r="F16203">
        <v>1</v>
      </c>
      <c r="G16203">
        <v>1</v>
      </c>
      <c r="H16203">
        <v>1</v>
      </c>
      <c r="I16203">
        <v>0.99019607843137303</v>
      </c>
      <c r="J16203" s="1">
        <v>1</v>
      </c>
      <c r="K16203" t="s">
        <v>23238</v>
      </c>
      <c r="L16203" t="s">
        <v>55650</v>
      </c>
      <c r="M16203" t="s">
        <v>55651</v>
      </c>
    </row>
    <row r="16204" spans="1:13">
      <c r="A16204" s="1" t="s">
        <v>18221</v>
      </c>
      <c r="B16204">
        <v>1.0810983709050099E-9</v>
      </c>
      <c r="C16204" s="1">
        <v>7.6451036208179005E-8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1.5625E-2</v>
      </c>
      <c r="J16204" s="1">
        <v>0.55000000000000004</v>
      </c>
      <c r="K16204" t="s">
        <v>23238</v>
      </c>
      <c r="L16204" t="s">
        <v>55652</v>
      </c>
      <c r="M16204" t="s">
        <v>55653</v>
      </c>
    </row>
    <row r="16205" spans="1:13">
      <c r="A16205" s="1" t="s">
        <v>18222</v>
      </c>
      <c r="B16205">
        <v>2.4254785012123698E-7</v>
      </c>
      <c r="C16205" s="1">
        <v>1.0341702194217701E-5</v>
      </c>
      <c r="D16205">
        <v>0.11363636363636399</v>
      </c>
      <c r="E16205">
        <v>1.4285714285714299E-2</v>
      </c>
      <c r="F16205">
        <v>0.20833333333333301</v>
      </c>
      <c r="G16205">
        <v>0</v>
      </c>
      <c r="H16205">
        <v>0.11864406779661001</v>
      </c>
      <c r="I16205">
        <v>0.144736842105263</v>
      </c>
      <c r="J16205" s="1">
        <v>0</v>
      </c>
      <c r="K16205" t="s">
        <v>23238</v>
      </c>
      <c r="L16205" t="s">
        <v>55654</v>
      </c>
      <c r="M16205" t="s">
        <v>55655</v>
      </c>
    </row>
    <row r="16206" spans="1:13">
      <c r="A16206" s="1" t="s">
        <v>18223</v>
      </c>
      <c r="B16206">
        <v>6.6491792335326602E-6</v>
      </c>
      <c r="C16206" s="1">
        <v>3.5245232235212301E-6</v>
      </c>
      <c r="D16206">
        <v>1</v>
      </c>
      <c r="E16206">
        <v>0.99397590361445798</v>
      </c>
      <c r="F16206">
        <v>0.969387755102041</v>
      </c>
      <c r="G16206">
        <v>0.875</v>
      </c>
      <c r="H16206">
        <v>0.86363636363636398</v>
      </c>
      <c r="I16206">
        <v>0.94047619047619002</v>
      </c>
      <c r="J16206" s="1">
        <v>1</v>
      </c>
      <c r="K16206" t="s">
        <v>23241</v>
      </c>
      <c r="L16206" t="s">
        <v>55656</v>
      </c>
      <c r="M16206" t="s">
        <v>55657</v>
      </c>
    </row>
    <row r="16207" spans="1:13">
      <c r="A16207" s="1" t="s">
        <v>18224</v>
      </c>
      <c r="B16207">
        <v>5.67642431857146E-6</v>
      </c>
      <c r="C16207" s="1">
        <v>1.1052666665772E-6</v>
      </c>
      <c r="D16207">
        <v>0</v>
      </c>
      <c r="E16207">
        <v>0</v>
      </c>
      <c r="F16207">
        <v>8.59375E-2</v>
      </c>
      <c r="G16207">
        <v>0</v>
      </c>
      <c r="H16207">
        <v>1.72413793103448E-2</v>
      </c>
      <c r="I16207">
        <v>0</v>
      </c>
      <c r="J16207" s="1" t="s">
        <v>23229</v>
      </c>
      <c r="K16207" t="s">
        <v>23240</v>
      </c>
      <c r="L16207" t="s">
        <v>55658</v>
      </c>
      <c r="M16207" t="s">
        <v>55659</v>
      </c>
    </row>
    <row r="16208" spans="1:13">
      <c r="A16208" s="1" t="s">
        <v>18225</v>
      </c>
      <c r="B16208">
        <v>1.15708071995886E-4</v>
      </c>
      <c r="C16208" s="1">
        <v>7.3233666381187503E-5</v>
      </c>
      <c r="D16208">
        <v>0.19565217391304299</v>
      </c>
      <c r="E16208">
        <v>2.6315789473684199E-2</v>
      </c>
      <c r="F16208">
        <v>0.28089887640449401</v>
      </c>
      <c r="G16208">
        <v>1.7857142857142901E-2</v>
      </c>
      <c r="H16208">
        <v>0</v>
      </c>
      <c r="I16208">
        <v>0</v>
      </c>
      <c r="J16208" s="1">
        <v>0</v>
      </c>
      <c r="K16208" t="s">
        <v>23237</v>
      </c>
      <c r="L16208" t="s">
        <v>55660</v>
      </c>
      <c r="M16208" t="s">
        <v>55661</v>
      </c>
    </row>
    <row r="16209" spans="1:13">
      <c r="A16209" s="1" t="s">
        <v>18226</v>
      </c>
      <c r="B16209">
        <v>1.7272590866695802E-8</v>
      </c>
      <c r="C16209" s="1">
        <v>2.1519450147925999E-5</v>
      </c>
      <c r="D16209">
        <v>0.28125</v>
      </c>
      <c r="E16209">
        <v>0.34210526315789502</v>
      </c>
      <c r="F16209">
        <v>0.49723756906077299</v>
      </c>
      <c r="G16209">
        <v>0.324561403508772</v>
      </c>
      <c r="H16209">
        <v>0.26</v>
      </c>
      <c r="I16209">
        <v>0.233333333333333</v>
      </c>
      <c r="J16209" s="1">
        <v>0</v>
      </c>
      <c r="K16209" t="s">
        <v>23241</v>
      </c>
      <c r="L16209" t="s">
        <v>55662</v>
      </c>
      <c r="M16209" t="s">
        <v>55663</v>
      </c>
    </row>
    <row r="16210" spans="1:13">
      <c r="A16210" s="1" t="s">
        <v>18227</v>
      </c>
      <c r="B16210">
        <v>1.4631885019993901E-4</v>
      </c>
      <c r="C16210" s="1">
        <v>5.1461902163714102E-7</v>
      </c>
      <c r="D16210">
        <v>0.14285714285714299</v>
      </c>
      <c r="E16210">
        <v>0.15</v>
      </c>
      <c r="F16210">
        <v>0.44767441860465101</v>
      </c>
      <c r="G16210">
        <v>9.4339622641509396E-3</v>
      </c>
      <c r="H16210">
        <v>0.23423423423423401</v>
      </c>
      <c r="I16210">
        <v>0.24576271186440701</v>
      </c>
      <c r="J16210" s="1">
        <v>0</v>
      </c>
      <c r="K16210" t="s">
        <v>23241</v>
      </c>
      <c r="L16210" t="s">
        <v>55664</v>
      </c>
      <c r="M16210" t="s">
        <v>55665</v>
      </c>
    </row>
    <row r="16211" spans="1:13">
      <c r="A16211" s="1" t="s">
        <v>18228</v>
      </c>
      <c r="B16211">
        <v>0</v>
      </c>
      <c r="C16211" s="1">
        <v>0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 s="1">
        <v>7.1428571428571397E-2</v>
      </c>
      <c r="K16211" t="s">
        <v>23241</v>
      </c>
      <c r="L16211" t="s">
        <v>55666</v>
      </c>
      <c r="M16211" t="s">
        <v>55667</v>
      </c>
    </row>
    <row r="16212" spans="1:13">
      <c r="A16212" s="1" t="s">
        <v>18229</v>
      </c>
      <c r="B16212">
        <v>4.0141732422260703E-6</v>
      </c>
      <c r="C16212" s="1">
        <v>5.8853035767669499E-8</v>
      </c>
      <c r="D16212">
        <v>1</v>
      </c>
      <c r="E16212">
        <v>0.93956043956044</v>
      </c>
      <c r="F16212">
        <v>0.99719101123595499</v>
      </c>
      <c r="G16212">
        <v>1</v>
      </c>
      <c r="H16212">
        <v>1</v>
      </c>
      <c r="I16212">
        <v>1</v>
      </c>
      <c r="J16212" s="1">
        <v>1</v>
      </c>
      <c r="K16212" t="s">
        <v>23241</v>
      </c>
      <c r="L16212" t="s">
        <v>55668</v>
      </c>
      <c r="M16212" t="s">
        <v>55669</v>
      </c>
    </row>
    <row r="16213" spans="1:13">
      <c r="A16213" s="1" t="s">
        <v>18230</v>
      </c>
      <c r="B16213">
        <v>5.5322497416956199E-5</v>
      </c>
      <c r="C16213" s="1">
        <v>2.3735343095753201E-6</v>
      </c>
      <c r="D16213">
        <v>0.90322580645161299</v>
      </c>
      <c r="E16213">
        <v>0.93548387096774199</v>
      </c>
      <c r="F16213">
        <v>0.98369565217391297</v>
      </c>
      <c r="G16213">
        <v>0.80172413793103403</v>
      </c>
      <c r="H16213">
        <v>0.83185840707964598</v>
      </c>
      <c r="I16213">
        <v>0.76612903225806495</v>
      </c>
      <c r="J16213" s="1">
        <v>1</v>
      </c>
      <c r="K16213" t="s">
        <v>23237</v>
      </c>
      <c r="L16213" t="s">
        <v>55670</v>
      </c>
      <c r="M16213" t="s">
        <v>55671</v>
      </c>
    </row>
    <row r="16214" spans="1:13">
      <c r="A16214" s="1" t="s">
        <v>18231</v>
      </c>
      <c r="B16214">
        <v>1.62933248887041E-5</v>
      </c>
      <c r="C16214" s="1">
        <v>3.5410086358532601E-4</v>
      </c>
      <c r="D16214">
        <v>0.84615384615384603</v>
      </c>
      <c r="E16214">
        <v>0.82352941176470595</v>
      </c>
      <c r="F16214">
        <v>0.63669064748201398</v>
      </c>
      <c r="G16214">
        <v>1</v>
      </c>
      <c r="H16214">
        <v>0.72891566265060204</v>
      </c>
      <c r="I16214">
        <v>0.93269230769230804</v>
      </c>
      <c r="J16214" s="1">
        <v>1</v>
      </c>
      <c r="K16214" t="s">
        <v>23237</v>
      </c>
      <c r="L16214" t="s">
        <v>55672</v>
      </c>
      <c r="M16214" t="s">
        <v>55673</v>
      </c>
    </row>
    <row r="16215" spans="1:13">
      <c r="A16215" s="1" t="s">
        <v>18232</v>
      </c>
      <c r="B16215">
        <v>1.58211229498779E-8</v>
      </c>
      <c r="C16215" s="1">
        <v>1.2092836893200199E-7</v>
      </c>
      <c r="D16215">
        <v>0</v>
      </c>
      <c r="E16215">
        <v>0</v>
      </c>
      <c r="F16215">
        <v>7.9113924050632903E-2</v>
      </c>
      <c r="G16215">
        <v>0</v>
      </c>
      <c r="H16215">
        <v>0</v>
      </c>
      <c r="I16215">
        <v>0</v>
      </c>
      <c r="J16215" s="1" t="s">
        <v>23229</v>
      </c>
      <c r="K16215" t="s">
        <v>23240</v>
      </c>
      <c r="L16215" t="s">
        <v>55674</v>
      </c>
      <c r="M16215" t="s">
        <v>55675</v>
      </c>
    </row>
    <row r="16216" spans="1:13">
      <c r="A16216" s="1" t="s">
        <v>18233</v>
      </c>
      <c r="B16216">
        <v>1.3671205780640199E-6</v>
      </c>
      <c r="C16216" s="1">
        <v>2.7676279176545499E-5</v>
      </c>
      <c r="D16216">
        <v>1.6129032258064498E-2</v>
      </c>
      <c r="E16216">
        <v>0</v>
      </c>
      <c r="F16216">
        <v>0.11271676300578</v>
      </c>
      <c r="G16216">
        <v>8.9743589743589702E-2</v>
      </c>
      <c r="H16216">
        <v>0.15697674418604701</v>
      </c>
      <c r="I16216">
        <v>4.4444444444444398E-2</v>
      </c>
      <c r="J16216" s="1" t="s">
        <v>23229</v>
      </c>
      <c r="K16216" t="s">
        <v>23241</v>
      </c>
      <c r="L16216" t="s">
        <v>55676</v>
      </c>
      <c r="M16216" t="s">
        <v>55677</v>
      </c>
    </row>
    <row r="16217" spans="1:13">
      <c r="A16217" s="1" t="s">
        <v>18234</v>
      </c>
      <c r="B16217">
        <v>8.1601281360696094E-8</v>
      </c>
      <c r="C16217" s="1">
        <v>1.65804051546077E-8</v>
      </c>
      <c r="D16217">
        <v>1</v>
      </c>
      <c r="E16217">
        <v>0.99425287356321801</v>
      </c>
      <c r="F16217">
        <v>0.99729729729729699</v>
      </c>
      <c r="G16217">
        <v>1</v>
      </c>
      <c r="H16217">
        <v>0.99450549450549497</v>
      </c>
      <c r="I16217">
        <v>1</v>
      </c>
      <c r="J16217" s="1">
        <v>1</v>
      </c>
      <c r="K16217" t="s">
        <v>23238</v>
      </c>
      <c r="L16217" t="s">
        <v>55678</v>
      </c>
      <c r="M16217" t="s">
        <v>55679</v>
      </c>
    </row>
    <row r="16218" spans="1:13">
      <c r="A16218" s="1" t="s">
        <v>18235</v>
      </c>
      <c r="B16218">
        <v>9.9382910990310605E-7</v>
      </c>
      <c r="C16218" s="1">
        <v>1.24373225565692E-9</v>
      </c>
      <c r="D16218">
        <v>0.14516129032258099</v>
      </c>
      <c r="E16218">
        <v>2.3809523809523801E-2</v>
      </c>
      <c r="F16218">
        <v>3.08641975308642E-3</v>
      </c>
      <c r="G16218">
        <v>0</v>
      </c>
      <c r="H16218">
        <v>0</v>
      </c>
      <c r="I16218">
        <v>0</v>
      </c>
      <c r="J16218" s="1">
        <v>0</v>
      </c>
      <c r="K16218" t="s">
        <v>23239</v>
      </c>
      <c r="L16218" t="s">
        <v>55680</v>
      </c>
      <c r="M16218" t="s">
        <v>55681</v>
      </c>
    </row>
    <row r="16219" spans="1:13">
      <c r="A16219" s="1" t="s">
        <v>18236</v>
      </c>
      <c r="B16219">
        <v>3.6773761799977801E-6</v>
      </c>
      <c r="C16219" s="1">
        <v>4.2843934436807503E-5</v>
      </c>
      <c r="D16219">
        <v>0</v>
      </c>
      <c r="E16219">
        <v>5.9523809523809503E-3</v>
      </c>
      <c r="F16219">
        <v>0.51600000000000001</v>
      </c>
      <c r="G16219">
        <v>0</v>
      </c>
      <c r="H16219">
        <v>4.4117647058823498E-2</v>
      </c>
      <c r="I16219">
        <v>0</v>
      </c>
      <c r="J16219" s="1">
        <v>0</v>
      </c>
      <c r="K16219" t="s">
        <v>23238</v>
      </c>
      <c r="L16219" t="s">
        <v>55682</v>
      </c>
      <c r="M16219" t="s">
        <v>55683</v>
      </c>
    </row>
    <row r="16220" spans="1:13">
      <c r="A16220" s="1" t="s">
        <v>18237</v>
      </c>
      <c r="B16220">
        <v>8.2527701527671001E-7</v>
      </c>
      <c r="C16220" s="1">
        <v>1.06552887017643E-7</v>
      </c>
      <c r="D16220">
        <v>0.984375</v>
      </c>
      <c r="E16220">
        <v>0.94505494505494503</v>
      </c>
      <c r="F16220">
        <v>0.99719101123595499</v>
      </c>
      <c r="G16220">
        <v>1</v>
      </c>
      <c r="H16220">
        <v>1</v>
      </c>
      <c r="I16220">
        <v>1</v>
      </c>
      <c r="J16220" s="1">
        <v>1</v>
      </c>
      <c r="K16220" t="s">
        <v>23239</v>
      </c>
      <c r="L16220" t="s">
        <v>55684</v>
      </c>
      <c r="M16220" t="s">
        <v>55685</v>
      </c>
    </row>
    <row r="16221" spans="1:13">
      <c r="A16221" s="1" t="s">
        <v>18238</v>
      </c>
      <c r="B16221">
        <v>9.2422803878069197E-6</v>
      </c>
      <c r="C16221" s="1">
        <v>1.51291522640027E-7</v>
      </c>
      <c r="D16221">
        <v>1</v>
      </c>
      <c r="E16221">
        <v>0.89759036144578297</v>
      </c>
      <c r="F16221">
        <v>1</v>
      </c>
      <c r="G16221">
        <v>1</v>
      </c>
      <c r="H16221">
        <v>1</v>
      </c>
      <c r="I16221">
        <v>1</v>
      </c>
      <c r="J16221" s="1">
        <v>1</v>
      </c>
      <c r="K16221" t="s">
        <v>23240</v>
      </c>
      <c r="L16221" t="s">
        <v>55686</v>
      </c>
      <c r="M16221" t="s">
        <v>55687</v>
      </c>
    </row>
    <row r="16222" spans="1:13">
      <c r="A16222" s="1" t="s">
        <v>18239</v>
      </c>
      <c r="B16222">
        <v>5.0935896195945701E-6</v>
      </c>
      <c r="C16222" s="1">
        <v>8.3772439958583898E-5</v>
      </c>
      <c r="D16222">
        <v>0</v>
      </c>
      <c r="E16222">
        <v>0</v>
      </c>
      <c r="F16222">
        <v>1.0638297872340399E-2</v>
      </c>
      <c r="G16222">
        <v>0.105263157894737</v>
      </c>
      <c r="H16222">
        <v>0.22666666666666699</v>
      </c>
      <c r="I16222">
        <v>4.6511627906976702E-2</v>
      </c>
      <c r="J16222" s="1">
        <v>0</v>
      </c>
      <c r="K16222" t="s">
        <v>23240</v>
      </c>
      <c r="L16222" t="s">
        <v>55688</v>
      </c>
      <c r="M16222" t="s">
        <v>55689</v>
      </c>
    </row>
    <row r="16223" spans="1:13">
      <c r="A16223" s="1" t="s">
        <v>18240</v>
      </c>
      <c r="B16223">
        <v>5.6855351034238201E-8</v>
      </c>
      <c r="C16223" s="1">
        <v>1.3556897552539899E-8</v>
      </c>
      <c r="D16223">
        <v>1</v>
      </c>
      <c r="E16223">
        <v>1</v>
      </c>
      <c r="F16223">
        <v>0.99742268041237103</v>
      </c>
      <c r="G16223">
        <v>0.96</v>
      </c>
      <c r="H16223">
        <v>0.99009900990098998</v>
      </c>
      <c r="I16223">
        <v>0.969879518072289</v>
      </c>
      <c r="J16223" s="1">
        <v>1</v>
      </c>
      <c r="K16223" t="s">
        <v>23238</v>
      </c>
      <c r="L16223" t="s">
        <v>55690</v>
      </c>
      <c r="M16223" t="s">
        <v>55691</v>
      </c>
    </row>
    <row r="16224" spans="1:13">
      <c r="A16224" s="1" t="s">
        <v>18241</v>
      </c>
      <c r="B16224">
        <v>1.9605115281604199E-8</v>
      </c>
      <c r="C16224" s="1">
        <v>3.3062342884413201E-5</v>
      </c>
      <c r="D16224">
        <v>1</v>
      </c>
      <c r="E16224">
        <v>0.98958333333333304</v>
      </c>
      <c r="F16224">
        <v>0.87948717948717903</v>
      </c>
      <c r="G16224">
        <v>0.99056603773584895</v>
      </c>
      <c r="H16224">
        <v>0.84210526315789502</v>
      </c>
      <c r="I16224">
        <v>0.98347107438016501</v>
      </c>
      <c r="J16224" s="1">
        <v>0.875</v>
      </c>
      <c r="K16224" t="s">
        <v>23241</v>
      </c>
      <c r="L16224" t="s">
        <v>55692</v>
      </c>
      <c r="M16224" t="s">
        <v>55693</v>
      </c>
    </row>
    <row r="16225" spans="1:13">
      <c r="A16225" s="1" t="s">
        <v>18242</v>
      </c>
      <c r="B16225">
        <v>1.6391602571718199E-10</v>
      </c>
      <c r="C16225" s="1">
        <v>9.6096297212953498E-11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1.5151515151515201E-2</v>
      </c>
      <c r="J16225" s="1">
        <v>1</v>
      </c>
      <c r="K16225" t="s">
        <v>23241</v>
      </c>
      <c r="L16225" t="s">
        <v>55694</v>
      </c>
      <c r="M16225" t="s">
        <v>55695</v>
      </c>
    </row>
    <row r="16226" spans="1:13">
      <c r="A16226" s="1" t="s">
        <v>18243</v>
      </c>
      <c r="B16226">
        <v>1.3057157978730801E-8</v>
      </c>
      <c r="C16226" s="1">
        <v>3.28862201872924E-5</v>
      </c>
      <c r="D16226">
        <v>1</v>
      </c>
      <c r="E16226">
        <v>1</v>
      </c>
      <c r="F16226">
        <v>0.994871794871795</v>
      </c>
      <c r="G16226">
        <v>0.86206896551724099</v>
      </c>
      <c r="H16226">
        <v>0.96428571428571397</v>
      </c>
      <c r="I16226">
        <v>0.92</v>
      </c>
      <c r="J16226" s="1">
        <v>1</v>
      </c>
      <c r="K16226" t="s">
        <v>23240</v>
      </c>
      <c r="L16226" t="s">
        <v>55696</v>
      </c>
      <c r="M16226" t="s">
        <v>55697</v>
      </c>
    </row>
    <row r="16227" spans="1:13">
      <c r="A16227" s="1" t="s">
        <v>18244</v>
      </c>
      <c r="B16227">
        <v>3.8788178241722398E-7</v>
      </c>
      <c r="C16227" s="1">
        <v>3.9812083990736001E-6</v>
      </c>
      <c r="D16227">
        <v>1</v>
      </c>
      <c r="E16227">
        <v>1</v>
      </c>
      <c r="F16227">
        <v>0.99390243902439002</v>
      </c>
      <c r="G16227">
        <v>0.92307692307692302</v>
      </c>
      <c r="H16227">
        <v>0.97101449275362295</v>
      </c>
      <c r="I16227">
        <v>0.98750000000000004</v>
      </c>
      <c r="J16227" s="1">
        <v>1</v>
      </c>
      <c r="K16227" t="s">
        <v>23238</v>
      </c>
      <c r="L16227" t="s">
        <v>55698</v>
      </c>
      <c r="M16227" t="s">
        <v>55699</v>
      </c>
    </row>
    <row r="16228" spans="1:13">
      <c r="A16228" s="1" t="s">
        <v>18245</v>
      </c>
      <c r="B16228">
        <v>1.00080683094086E-5</v>
      </c>
      <c r="C16228" s="1">
        <v>1.5600307132084099E-4</v>
      </c>
      <c r="D16228">
        <v>0</v>
      </c>
      <c r="E16228">
        <v>5.2083333333333296E-3</v>
      </c>
      <c r="F16228">
        <v>0</v>
      </c>
      <c r="G16228">
        <v>0.22413793103448301</v>
      </c>
      <c r="H16228">
        <v>4.3859649122806998E-3</v>
      </c>
      <c r="I16228">
        <v>0.152</v>
      </c>
      <c r="J16228" s="1">
        <v>0</v>
      </c>
      <c r="K16228" t="s">
        <v>23242</v>
      </c>
      <c r="L16228" t="s">
        <v>55700</v>
      </c>
      <c r="M16228" t="s">
        <v>55701</v>
      </c>
    </row>
    <row r="16229" spans="1:13">
      <c r="A16229" s="1" t="s">
        <v>18246</v>
      </c>
      <c r="B16229">
        <v>1.9805962331026099E-7</v>
      </c>
      <c r="C16229" s="1">
        <v>1.2375677212323201E-6</v>
      </c>
      <c r="D16229">
        <v>0</v>
      </c>
      <c r="E16229">
        <v>0</v>
      </c>
      <c r="F16229">
        <v>0</v>
      </c>
      <c r="G16229">
        <v>0</v>
      </c>
      <c r="H16229">
        <v>7.2463768115942004E-3</v>
      </c>
      <c r="I16229">
        <v>0</v>
      </c>
      <c r="J16229" s="1" t="s">
        <v>23229</v>
      </c>
      <c r="K16229" t="s">
        <v>23238</v>
      </c>
      <c r="L16229" t="s">
        <v>55702</v>
      </c>
      <c r="M16229" t="s">
        <v>55703</v>
      </c>
    </row>
    <row r="16230" spans="1:13">
      <c r="A16230" s="1" t="s">
        <v>18247</v>
      </c>
      <c r="B16230">
        <v>8.39944127279753E-9</v>
      </c>
      <c r="C16230" s="1">
        <v>2.0263479675497699E-5</v>
      </c>
      <c r="D16230">
        <v>3.7037037037037E-2</v>
      </c>
      <c r="E16230">
        <v>3.2051282051282E-2</v>
      </c>
      <c r="F16230">
        <v>4.3046357615894003E-2</v>
      </c>
      <c r="G16230">
        <v>0</v>
      </c>
      <c r="H16230">
        <v>0.20624999999999999</v>
      </c>
      <c r="I16230">
        <v>9.0909090909090898E-2</v>
      </c>
      <c r="J16230" s="1">
        <v>0</v>
      </c>
      <c r="K16230" t="s">
        <v>23240</v>
      </c>
      <c r="L16230" t="s">
        <v>55704</v>
      </c>
      <c r="M16230" t="s">
        <v>55705</v>
      </c>
    </row>
    <row r="16231" spans="1:13">
      <c r="A16231" s="1" t="s">
        <v>18248</v>
      </c>
      <c r="B16231">
        <v>1.6865884864597599E-5</v>
      </c>
      <c r="C16231" s="1">
        <v>1.06317078352771E-4</v>
      </c>
      <c r="D16231">
        <v>0.931034482758621</v>
      </c>
      <c r="E16231">
        <v>0.92613636363636398</v>
      </c>
      <c r="F16231">
        <v>0.93782383419689097</v>
      </c>
      <c r="G16231">
        <v>0.69607843137254899</v>
      </c>
      <c r="H16231">
        <v>0.86</v>
      </c>
      <c r="I16231">
        <v>0.83490566037735803</v>
      </c>
      <c r="J16231" s="1">
        <v>0.25</v>
      </c>
      <c r="K16231" t="s">
        <v>23241</v>
      </c>
      <c r="L16231" t="s">
        <v>55706</v>
      </c>
      <c r="M16231" t="s">
        <v>55707</v>
      </c>
    </row>
    <row r="16232" spans="1:13">
      <c r="A16232" s="1" t="s">
        <v>18249</v>
      </c>
      <c r="B16232">
        <v>1.4522475497482E-4</v>
      </c>
      <c r="C16232" s="1">
        <v>5.5222857392065102E-5</v>
      </c>
      <c r="D16232">
        <v>0.230769230769231</v>
      </c>
      <c r="E16232">
        <v>0.97499999999999998</v>
      </c>
      <c r="F16232">
        <v>2.3178807947019899E-2</v>
      </c>
      <c r="G16232">
        <v>9.2592592592592605E-3</v>
      </c>
      <c r="H16232">
        <v>1.5789473684210499E-2</v>
      </c>
      <c r="I16232">
        <v>0.123762376237624</v>
      </c>
      <c r="J16232" s="1">
        <v>0</v>
      </c>
      <c r="K16232" t="s">
        <v>23239</v>
      </c>
      <c r="L16232" t="s">
        <v>55708</v>
      </c>
      <c r="M16232" t="s">
        <v>55709</v>
      </c>
    </row>
    <row r="16233" spans="1:13">
      <c r="A16233" s="1" t="s">
        <v>18250</v>
      </c>
      <c r="B16233">
        <v>1.7585194670311699E-7</v>
      </c>
      <c r="C16233" s="1">
        <v>1.0638867250181601E-6</v>
      </c>
      <c r="D16233">
        <v>1</v>
      </c>
      <c r="E16233">
        <v>1</v>
      </c>
      <c r="F16233">
        <v>0.97697368421052599</v>
      </c>
      <c r="G16233">
        <v>1</v>
      </c>
      <c r="H16233">
        <v>0.99206349206349198</v>
      </c>
      <c r="I16233">
        <v>1</v>
      </c>
      <c r="J16233" s="1" t="s">
        <v>23229</v>
      </c>
      <c r="K16233" t="s">
        <v>23241</v>
      </c>
      <c r="L16233" t="s">
        <v>55710</v>
      </c>
      <c r="M16233" t="s">
        <v>55711</v>
      </c>
    </row>
    <row r="16234" spans="1:13">
      <c r="A16234" s="1" t="s">
        <v>18251</v>
      </c>
      <c r="B16234">
        <v>9.9338804245053102E-6</v>
      </c>
      <c r="C16234" s="1">
        <v>4.8500239189983798E-6</v>
      </c>
      <c r="D16234">
        <v>0.96666666666666701</v>
      </c>
      <c r="E16234">
        <v>0.71341463414634099</v>
      </c>
      <c r="F16234">
        <v>0.77734375</v>
      </c>
      <c r="G16234">
        <v>1</v>
      </c>
      <c r="H16234">
        <v>0.70769230769230795</v>
      </c>
      <c r="I16234">
        <v>0.97058823529411797</v>
      </c>
      <c r="J16234" s="1">
        <v>1</v>
      </c>
      <c r="K16234" t="s">
        <v>23237</v>
      </c>
      <c r="L16234" t="s">
        <v>55712</v>
      </c>
      <c r="M16234" t="s">
        <v>55713</v>
      </c>
    </row>
    <row r="16235" spans="1:13">
      <c r="A16235" s="1" t="s">
        <v>18252</v>
      </c>
      <c r="B16235">
        <v>1.57308640750119E-7</v>
      </c>
      <c r="C16235" s="1">
        <v>1.2211268007630601E-6</v>
      </c>
      <c r="D16235">
        <v>1</v>
      </c>
      <c r="E16235">
        <v>1</v>
      </c>
      <c r="F16235">
        <v>0.97202797202797198</v>
      </c>
      <c r="G16235">
        <v>1</v>
      </c>
      <c r="H16235">
        <v>0.86153846153846203</v>
      </c>
      <c r="I16235">
        <v>0.95945945945945899</v>
      </c>
      <c r="J16235" s="1">
        <v>1</v>
      </c>
      <c r="K16235" t="s">
        <v>23241</v>
      </c>
      <c r="L16235" t="s">
        <v>55714</v>
      </c>
      <c r="M16235" t="s">
        <v>55715</v>
      </c>
    </row>
    <row r="16236" spans="1:13">
      <c r="A16236" s="1" t="s">
        <v>18253</v>
      </c>
      <c r="B16236">
        <v>5.71419639986778E-8</v>
      </c>
      <c r="C16236" s="1">
        <v>1.5403479970331E-8</v>
      </c>
      <c r="D16236">
        <v>1</v>
      </c>
      <c r="E16236">
        <v>1</v>
      </c>
      <c r="F16236">
        <v>0.99561403508771895</v>
      </c>
      <c r="G16236">
        <v>0.98780487804878003</v>
      </c>
      <c r="H16236">
        <v>1</v>
      </c>
      <c r="I16236">
        <v>0.99242424242424199</v>
      </c>
      <c r="J16236" s="1">
        <v>0</v>
      </c>
      <c r="K16236" t="s">
        <v>23240</v>
      </c>
      <c r="L16236" t="s">
        <v>55716</v>
      </c>
      <c r="M16236" t="s">
        <v>55717</v>
      </c>
    </row>
    <row r="16237" spans="1:13">
      <c r="A16237" s="1" t="s">
        <v>18254</v>
      </c>
      <c r="B16237">
        <v>2.8303029528467301E-6</v>
      </c>
      <c r="C16237" s="1">
        <v>4.2828349458106599E-9</v>
      </c>
      <c r="D16237">
        <v>1</v>
      </c>
      <c r="E16237">
        <v>1</v>
      </c>
      <c r="F16237">
        <v>0.98051948051948101</v>
      </c>
      <c r="G16237">
        <v>1</v>
      </c>
      <c r="H16237">
        <v>1</v>
      </c>
      <c r="I16237">
        <v>0.98876404494381998</v>
      </c>
      <c r="J16237" s="1">
        <v>1</v>
      </c>
      <c r="K16237" t="s">
        <v>23238</v>
      </c>
      <c r="L16237" t="s">
        <v>55718</v>
      </c>
      <c r="M16237" t="s">
        <v>55719</v>
      </c>
    </row>
    <row r="16238" spans="1:13">
      <c r="A16238" s="1" t="s">
        <v>18255</v>
      </c>
      <c r="B16238">
        <v>1.7089418768770199E-8</v>
      </c>
      <c r="C16238" s="1">
        <v>8.0270083170123197E-10</v>
      </c>
      <c r="D16238">
        <v>0</v>
      </c>
      <c r="E16238">
        <v>5.8139534883720903E-3</v>
      </c>
      <c r="F16238">
        <v>0</v>
      </c>
      <c r="G16238">
        <v>0</v>
      </c>
      <c r="H16238">
        <v>0</v>
      </c>
      <c r="I16238">
        <v>1.1111111111111099E-2</v>
      </c>
      <c r="J16238" s="1">
        <v>1</v>
      </c>
      <c r="K16238" t="s">
        <v>23237</v>
      </c>
      <c r="L16238" t="s">
        <v>55720</v>
      </c>
      <c r="M16238" t="s">
        <v>55721</v>
      </c>
    </row>
    <row r="16239" spans="1:13">
      <c r="A16239" s="1" t="s">
        <v>18256</v>
      </c>
      <c r="B16239">
        <v>9.9359847126684205E-8</v>
      </c>
      <c r="C16239" s="1">
        <v>5.5437935659775603E-6</v>
      </c>
      <c r="D16239">
        <v>1.7857142857142901E-2</v>
      </c>
      <c r="E16239">
        <v>0</v>
      </c>
      <c r="F16239">
        <v>0</v>
      </c>
      <c r="G16239">
        <v>0.20588235294117599</v>
      </c>
      <c r="H16239">
        <v>8.7719298245613996E-3</v>
      </c>
      <c r="I16239">
        <v>0.115384615384615</v>
      </c>
      <c r="J16239" s="1">
        <v>0</v>
      </c>
      <c r="K16239" t="s">
        <v>23238</v>
      </c>
      <c r="L16239" t="s">
        <v>55722</v>
      </c>
      <c r="M16239" t="s">
        <v>55723</v>
      </c>
    </row>
    <row r="16240" spans="1:13">
      <c r="A16240" s="1" t="s">
        <v>18257</v>
      </c>
      <c r="B16240">
        <v>4.7939762718133703E-7</v>
      </c>
      <c r="C16240" s="1">
        <v>2.6901674902595399E-6</v>
      </c>
      <c r="D16240">
        <v>1.72413793103448E-2</v>
      </c>
      <c r="E16240">
        <v>0</v>
      </c>
      <c r="F16240">
        <v>0</v>
      </c>
      <c r="G16240">
        <v>0</v>
      </c>
      <c r="H16240">
        <v>0</v>
      </c>
      <c r="I16240">
        <v>5.7142857142857099E-2</v>
      </c>
      <c r="J16240" s="1" t="s">
        <v>23229</v>
      </c>
      <c r="K16240" t="s">
        <v>23239</v>
      </c>
      <c r="L16240" t="s">
        <v>55724</v>
      </c>
      <c r="M16240" t="s">
        <v>55725</v>
      </c>
    </row>
    <row r="16241" spans="1:13">
      <c r="A16241" s="1" t="s">
        <v>18258</v>
      </c>
      <c r="B16241">
        <v>9.4583282143423905E-8</v>
      </c>
      <c r="C16241" s="1">
        <v>1.6166426018107599E-5</v>
      </c>
      <c r="D16241">
        <v>0</v>
      </c>
      <c r="E16241">
        <v>5.8139534883720903E-3</v>
      </c>
      <c r="F16241">
        <v>5.4216867469879498E-2</v>
      </c>
      <c r="G16241">
        <v>0.60714285714285698</v>
      </c>
      <c r="H16241">
        <v>3.42465753424658E-2</v>
      </c>
      <c r="I16241">
        <v>0.17073170731707299</v>
      </c>
      <c r="J16241" s="1">
        <v>0</v>
      </c>
      <c r="K16241" t="s">
        <v>23241</v>
      </c>
      <c r="L16241" t="s">
        <v>55726</v>
      </c>
      <c r="M16241" t="s">
        <v>55727</v>
      </c>
    </row>
    <row r="16242" spans="1:13">
      <c r="A16242" s="1" t="s">
        <v>18259</v>
      </c>
      <c r="B16242">
        <v>1.57622326004693E-6</v>
      </c>
      <c r="C16242" s="1">
        <v>1.15335282665036E-5</v>
      </c>
      <c r="D16242">
        <v>1</v>
      </c>
      <c r="E16242">
        <v>1</v>
      </c>
      <c r="F16242">
        <v>0.88345864661654105</v>
      </c>
      <c r="G16242">
        <v>0.97916666666666696</v>
      </c>
      <c r="H16242">
        <v>0.984375</v>
      </c>
      <c r="I16242">
        <v>1</v>
      </c>
      <c r="J16242" s="1">
        <v>1</v>
      </c>
      <c r="K16242" t="s">
        <v>23238</v>
      </c>
      <c r="L16242" t="s">
        <v>55728</v>
      </c>
      <c r="M16242" t="s">
        <v>55729</v>
      </c>
    </row>
    <row r="16243" spans="1:13">
      <c r="A16243" s="1" t="s">
        <v>18260</v>
      </c>
      <c r="B16243">
        <v>7.8801937423414303E-8</v>
      </c>
      <c r="C16243" s="1">
        <v>1.0143204769052999E-5</v>
      </c>
      <c r="D16243">
        <v>1</v>
      </c>
      <c r="E16243">
        <v>1</v>
      </c>
      <c r="F16243">
        <v>0.95323741007194196</v>
      </c>
      <c r="G16243">
        <v>1</v>
      </c>
      <c r="H16243">
        <v>1</v>
      </c>
      <c r="I16243">
        <v>1</v>
      </c>
      <c r="J16243" s="1">
        <v>1</v>
      </c>
      <c r="K16243" t="s">
        <v>23237</v>
      </c>
      <c r="L16243" t="s">
        <v>55730</v>
      </c>
      <c r="M16243" t="s">
        <v>55731</v>
      </c>
    </row>
    <row r="16244" spans="1:13">
      <c r="A16244" s="1" t="s">
        <v>18261</v>
      </c>
      <c r="B16244">
        <v>4.2530493882278999E-6</v>
      </c>
      <c r="C16244" s="1">
        <v>1.79125084027972E-9</v>
      </c>
      <c r="D16244">
        <v>0.53125</v>
      </c>
      <c r="E16244">
        <v>0.84736842105263199</v>
      </c>
      <c r="F16244">
        <v>0.92146596858638696</v>
      </c>
      <c r="G16244">
        <v>0.64130434782608703</v>
      </c>
      <c r="H16244">
        <v>0.95283018867924496</v>
      </c>
      <c r="I16244">
        <v>0.77419354838709697</v>
      </c>
      <c r="J16244" s="1">
        <v>1</v>
      </c>
      <c r="K16244" t="s">
        <v>23239</v>
      </c>
      <c r="L16244" t="s">
        <v>55732</v>
      </c>
      <c r="M16244" t="s">
        <v>55733</v>
      </c>
    </row>
    <row r="16245" spans="1:13">
      <c r="A16245" s="1" t="s">
        <v>18262</v>
      </c>
      <c r="B16245">
        <v>1.39293297022265E-5</v>
      </c>
      <c r="C16245" s="1">
        <v>6.4993700596394598E-6</v>
      </c>
      <c r="D16245">
        <v>0</v>
      </c>
      <c r="E16245">
        <v>0</v>
      </c>
      <c r="F16245">
        <v>0.42777777777777798</v>
      </c>
      <c r="G16245">
        <v>0</v>
      </c>
      <c r="H16245">
        <v>7.7586206896551699E-2</v>
      </c>
      <c r="I16245">
        <v>1.3157894736842099E-2</v>
      </c>
      <c r="J16245" s="1">
        <v>0</v>
      </c>
      <c r="K16245" t="s">
        <v>23242</v>
      </c>
      <c r="L16245" t="s">
        <v>55734</v>
      </c>
      <c r="M16245" t="s">
        <v>55735</v>
      </c>
    </row>
    <row r="16246" spans="1:13">
      <c r="A16246" s="1" t="s">
        <v>18263</v>
      </c>
      <c r="B16246">
        <v>1.25443465592707E-6</v>
      </c>
      <c r="C16246" s="1">
        <v>6.7787826480771097E-10</v>
      </c>
      <c r="D16246">
        <v>0.96153846153846201</v>
      </c>
      <c r="E16246">
        <v>0.99315068493150704</v>
      </c>
      <c r="F16246">
        <v>1</v>
      </c>
      <c r="G16246">
        <v>0.89423076923076905</v>
      </c>
      <c r="H16246">
        <v>1</v>
      </c>
      <c r="I16246">
        <v>0.97706422018348604</v>
      </c>
      <c r="J16246" s="1" t="s">
        <v>23229</v>
      </c>
      <c r="K16246" t="s">
        <v>23237</v>
      </c>
      <c r="L16246" t="s">
        <v>55736</v>
      </c>
      <c r="M16246" t="s">
        <v>55737</v>
      </c>
    </row>
    <row r="16247" spans="1:13">
      <c r="A16247" s="1" t="s">
        <v>18264</v>
      </c>
      <c r="B16247">
        <v>2.6933700941109199E-6</v>
      </c>
      <c r="C16247" s="1">
        <v>2.57199469354533E-5</v>
      </c>
      <c r="D16247">
        <v>0.931034482758621</v>
      </c>
      <c r="E16247">
        <v>0.99275362318840599</v>
      </c>
      <c r="F16247">
        <v>0.97756410256410298</v>
      </c>
      <c r="G16247">
        <v>0.94444444444444398</v>
      </c>
      <c r="H16247">
        <v>0.98369565217391297</v>
      </c>
      <c r="I16247">
        <v>0.83663366336633704</v>
      </c>
      <c r="J16247" s="1">
        <v>1</v>
      </c>
      <c r="K16247" t="s">
        <v>23240</v>
      </c>
      <c r="L16247" t="s">
        <v>55738</v>
      </c>
      <c r="M16247" t="s">
        <v>55739</v>
      </c>
    </row>
    <row r="16248" spans="1:13">
      <c r="A16248" s="1" t="s">
        <v>18265</v>
      </c>
      <c r="B16248">
        <v>2.09219960320777E-5</v>
      </c>
      <c r="C16248" s="1">
        <v>1.1431009746414401E-6</v>
      </c>
      <c r="D16248">
        <v>0</v>
      </c>
      <c r="E16248">
        <v>0</v>
      </c>
      <c r="F16248">
        <v>6.3583815028901702E-2</v>
      </c>
      <c r="G16248">
        <v>1.4705882352941201E-2</v>
      </c>
      <c r="H16248">
        <v>9.6590909090909102E-2</v>
      </c>
      <c r="I16248">
        <v>0</v>
      </c>
      <c r="J16248" s="1">
        <v>0</v>
      </c>
      <c r="K16248" t="s">
        <v>23237</v>
      </c>
      <c r="L16248" t="s">
        <v>55740</v>
      </c>
      <c r="M16248" t="s">
        <v>55741</v>
      </c>
    </row>
    <row r="16249" spans="1:13">
      <c r="A16249" s="1" t="s">
        <v>18266</v>
      </c>
      <c r="B16249">
        <v>2.26012853024346E-5</v>
      </c>
      <c r="C16249" s="1">
        <v>8.3558357870140804E-5</v>
      </c>
      <c r="D16249">
        <v>0.8</v>
      </c>
      <c r="E16249">
        <v>0.99206349206349198</v>
      </c>
      <c r="F16249">
        <v>0.88095238095238104</v>
      </c>
      <c r="G16249">
        <v>0.91666666666666696</v>
      </c>
      <c r="H16249">
        <v>0.82211538461538503</v>
      </c>
      <c r="I16249">
        <v>0.89583333333333304</v>
      </c>
      <c r="J16249" s="1">
        <v>1</v>
      </c>
      <c r="K16249" t="s">
        <v>23238</v>
      </c>
      <c r="L16249" t="s">
        <v>55742</v>
      </c>
      <c r="M16249" t="s">
        <v>55743</v>
      </c>
    </row>
    <row r="16250" spans="1:13">
      <c r="A16250" s="1" t="s">
        <v>18267</v>
      </c>
      <c r="B16250">
        <v>3.0795929330996702E-6</v>
      </c>
      <c r="C16250" s="1">
        <v>2.7745718646750398E-9</v>
      </c>
      <c r="D16250">
        <v>1</v>
      </c>
      <c r="E16250">
        <v>1</v>
      </c>
      <c r="F16250">
        <v>0.84636871508379896</v>
      </c>
      <c r="G16250">
        <v>0.81578947368421095</v>
      </c>
      <c r="H16250">
        <v>0.62643678160919503</v>
      </c>
      <c r="I16250">
        <v>0.89583333333333304</v>
      </c>
      <c r="J16250" s="1" t="s">
        <v>23229</v>
      </c>
      <c r="K16250" t="s">
        <v>23238</v>
      </c>
      <c r="L16250" t="s">
        <v>55744</v>
      </c>
      <c r="M16250" t="s">
        <v>55745</v>
      </c>
    </row>
    <row r="16251" spans="1:13">
      <c r="A16251" s="1" t="s">
        <v>18268</v>
      </c>
      <c r="B16251">
        <v>7.8933626906532103E-7</v>
      </c>
      <c r="C16251" s="1">
        <v>2.9874890123207698E-6</v>
      </c>
      <c r="D16251">
        <v>0</v>
      </c>
      <c r="E16251">
        <v>0</v>
      </c>
      <c r="F16251">
        <v>2.9761904761904799E-3</v>
      </c>
      <c r="G16251">
        <v>0.19148936170212799</v>
      </c>
      <c r="H16251">
        <v>3.7499999999999999E-2</v>
      </c>
      <c r="I16251">
        <v>0</v>
      </c>
      <c r="J16251" s="1" t="s">
        <v>23229</v>
      </c>
      <c r="K16251" t="s">
        <v>23241</v>
      </c>
      <c r="L16251" t="s">
        <v>55746</v>
      </c>
      <c r="M16251" t="s">
        <v>55747</v>
      </c>
    </row>
    <row r="16252" spans="1:13">
      <c r="A16252" s="1" t="s">
        <v>18269</v>
      </c>
      <c r="B16252">
        <v>1.23024966119485E-7</v>
      </c>
      <c r="C16252" s="1">
        <v>2.0163507768112099E-5</v>
      </c>
      <c r="D16252">
        <v>0.70967741935483897</v>
      </c>
      <c r="E16252">
        <v>0.98765432098765404</v>
      </c>
      <c r="F16252">
        <v>0.86328125</v>
      </c>
      <c r="G16252">
        <v>1</v>
      </c>
      <c r="H16252">
        <v>0.931034482758621</v>
      </c>
      <c r="I16252">
        <v>0.98076923076923095</v>
      </c>
      <c r="J16252" s="1">
        <v>0</v>
      </c>
      <c r="K16252" t="s">
        <v>23241</v>
      </c>
      <c r="L16252" t="s">
        <v>55748</v>
      </c>
      <c r="M16252" t="s">
        <v>55749</v>
      </c>
    </row>
    <row r="16253" spans="1:13">
      <c r="A16253" s="1" t="s">
        <v>18270</v>
      </c>
      <c r="B16253">
        <v>1.8067212358116101E-6</v>
      </c>
      <c r="C16253" s="1">
        <v>1.92673671687329E-6</v>
      </c>
      <c r="D16253">
        <v>0.65217391304347805</v>
      </c>
      <c r="E16253">
        <v>0.55172413793103403</v>
      </c>
      <c r="F16253">
        <v>0.75</v>
      </c>
      <c r="G16253">
        <v>9.5744680851063801E-2</v>
      </c>
      <c r="H16253">
        <v>0.60563380281690105</v>
      </c>
      <c r="I16253">
        <v>0.27</v>
      </c>
      <c r="J16253" s="1">
        <v>0.25</v>
      </c>
      <c r="K16253" t="s">
        <v>23241</v>
      </c>
      <c r="L16253" t="s">
        <v>55750</v>
      </c>
      <c r="M16253" t="s">
        <v>55751</v>
      </c>
    </row>
    <row r="16254" spans="1:13">
      <c r="A16254" s="1" t="s">
        <v>18271</v>
      </c>
      <c r="B16254">
        <v>3.0785155398924897E-8</v>
      </c>
      <c r="C16254" s="1">
        <v>1.08671251576317E-5</v>
      </c>
      <c r="D16254">
        <v>1</v>
      </c>
      <c r="E16254">
        <v>1</v>
      </c>
      <c r="F16254">
        <v>0.99735449735449699</v>
      </c>
      <c r="G16254">
        <v>1</v>
      </c>
      <c r="H16254">
        <v>0.98648648648648696</v>
      </c>
      <c r="I16254">
        <v>0.99159663865546199</v>
      </c>
      <c r="J16254" s="1" t="s">
        <v>23229</v>
      </c>
      <c r="K16254" t="s">
        <v>23238</v>
      </c>
      <c r="L16254" t="s">
        <v>55752</v>
      </c>
      <c r="M16254" t="s">
        <v>55753</v>
      </c>
    </row>
    <row r="16255" spans="1:13">
      <c r="A16255" s="1" t="s">
        <v>18272</v>
      </c>
      <c r="B16255">
        <v>5.5723941255331201E-8</v>
      </c>
      <c r="C16255" s="1">
        <v>1.5984566237012199E-5</v>
      </c>
      <c r="D16255">
        <v>0.14285714285714299</v>
      </c>
      <c r="E16255">
        <v>0.189024390243902</v>
      </c>
      <c r="F16255">
        <v>0.122340425531915</v>
      </c>
      <c r="G16255">
        <v>0.40909090909090901</v>
      </c>
      <c r="H16255">
        <v>7.4324324324324301E-2</v>
      </c>
      <c r="I16255">
        <v>0.25</v>
      </c>
      <c r="J16255" s="1">
        <v>0.95</v>
      </c>
      <c r="K16255" t="s">
        <v>23241</v>
      </c>
      <c r="L16255" t="s">
        <v>55754</v>
      </c>
      <c r="M16255" t="s">
        <v>55755</v>
      </c>
    </row>
    <row r="16256" spans="1:13">
      <c r="A16256" s="1" t="s">
        <v>18273</v>
      </c>
      <c r="B16256">
        <v>0</v>
      </c>
      <c r="C16256" s="1">
        <v>0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 s="1">
        <v>0.68181818181818199</v>
      </c>
      <c r="K16256" t="s">
        <v>23237</v>
      </c>
      <c r="L16256" t="s">
        <v>55756</v>
      </c>
      <c r="M16256" t="s">
        <v>55757</v>
      </c>
    </row>
    <row r="16257" spans="1:13">
      <c r="A16257" s="1" t="s">
        <v>18274</v>
      </c>
      <c r="B16257">
        <v>4.5914344839482501E-7</v>
      </c>
      <c r="C16257" s="1">
        <v>5.51005885504327E-8</v>
      </c>
      <c r="D16257">
        <v>1</v>
      </c>
      <c r="E16257">
        <v>0.99418604651162801</v>
      </c>
      <c r="F16257">
        <v>0.99717514124293805</v>
      </c>
      <c r="G16257">
        <v>0.98484848484848497</v>
      </c>
      <c r="H16257">
        <v>1</v>
      </c>
      <c r="I16257">
        <v>1</v>
      </c>
      <c r="J16257" s="1">
        <v>0.9</v>
      </c>
      <c r="K16257" t="s">
        <v>23241</v>
      </c>
      <c r="L16257" t="s">
        <v>55758</v>
      </c>
      <c r="M16257" t="s">
        <v>55759</v>
      </c>
    </row>
    <row r="16258" spans="1:13">
      <c r="A16258" s="1" t="s">
        <v>18275</v>
      </c>
      <c r="B16258">
        <v>1.4803556560188001E-5</v>
      </c>
      <c r="C16258" s="1">
        <v>9.30372127318268E-7</v>
      </c>
      <c r="D16258">
        <v>0</v>
      </c>
      <c r="E16258">
        <v>0</v>
      </c>
      <c r="F16258">
        <v>0.108823529411765</v>
      </c>
      <c r="G16258">
        <v>0</v>
      </c>
      <c r="H16258">
        <v>0</v>
      </c>
      <c r="I16258">
        <v>0</v>
      </c>
      <c r="J16258" s="1" t="s">
        <v>23229</v>
      </c>
      <c r="K16258" t="s">
        <v>23237</v>
      </c>
      <c r="L16258" t="s">
        <v>55760</v>
      </c>
      <c r="M16258" t="s">
        <v>55761</v>
      </c>
    </row>
    <row r="16259" spans="1:13">
      <c r="A16259" s="1" t="s">
        <v>18276</v>
      </c>
      <c r="B16259">
        <v>5.3386513928062502E-4</v>
      </c>
      <c r="C16259" s="1">
        <v>3.9897156841952797E-5</v>
      </c>
      <c r="D16259">
        <v>4.6875E-2</v>
      </c>
      <c r="E16259">
        <v>0.53296703296703296</v>
      </c>
      <c r="F16259">
        <v>0</v>
      </c>
      <c r="G16259">
        <v>0</v>
      </c>
      <c r="H16259">
        <v>0</v>
      </c>
      <c r="I16259">
        <v>0</v>
      </c>
      <c r="J16259" s="1">
        <v>0</v>
      </c>
      <c r="K16259" t="s">
        <v>23241</v>
      </c>
      <c r="L16259" t="s">
        <v>55762</v>
      </c>
      <c r="M16259" t="s">
        <v>55763</v>
      </c>
    </row>
    <row r="16260" spans="1:13">
      <c r="A16260" s="1" t="s">
        <v>18277</v>
      </c>
      <c r="B16260">
        <v>6.3530457244995099E-8</v>
      </c>
      <c r="C16260" s="1">
        <v>1.50537767179745E-9</v>
      </c>
      <c r="D16260">
        <v>1</v>
      </c>
      <c r="E16260">
        <v>1</v>
      </c>
      <c r="F16260">
        <v>1</v>
      </c>
      <c r="G16260">
        <v>0.92105263157894701</v>
      </c>
      <c r="H16260">
        <v>1</v>
      </c>
      <c r="I16260">
        <v>0.892405063291139</v>
      </c>
      <c r="J16260" s="1">
        <v>1</v>
      </c>
      <c r="K16260" t="s">
        <v>23239</v>
      </c>
      <c r="L16260" t="s">
        <v>55764</v>
      </c>
      <c r="M16260" t="s">
        <v>55765</v>
      </c>
    </row>
    <row r="16261" spans="1:13">
      <c r="A16261" s="1" t="s">
        <v>18278</v>
      </c>
      <c r="B16261">
        <v>3.6113953732986701E-7</v>
      </c>
      <c r="C16261" s="1">
        <v>8.19831163395364E-7</v>
      </c>
      <c r="D16261">
        <v>0</v>
      </c>
      <c r="E16261">
        <v>0</v>
      </c>
      <c r="F16261">
        <v>3.0487804878048799E-3</v>
      </c>
      <c r="G16261">
        <v>7.1428571428571397E-2</v>
      </c>
      <c r="H16261">
        <v>3.125E-2</v>
      </c>
      <c r="I16261">
        <v>0.23469387755102</v>
      </c>
      <c r="J16261" s="1">
        <v>0</v>
      </c>
      <c r="K16261" t="s">
        <v>23238</v>
      </c>
      <c r="L16261" t="s">
        <v>55766</v>
      </c>
      <c r="M16261" t="s">
        <v>55767</v>
      </c>
    </row>
    <row r="16262" spans="1:13">
      <c r="A16262" s="1" t="s">
        <v>18279</v>
      </c>
      <c r="B16262">
        <v>2.8209776702567999E-6</v>
      </c>
      <c r="C16262" s="1">
        <v>9.5324603394325198E-5</v>
      </c>
      <c r="D16262">
        <v>0</v>
      </c>
      <c r="E16262">
        <v>0</v>
      </c>
      <c r="F16262">
        <v>4.1935483870967703E-2</v>
      </c>
      <c r="G16262">
        <v>1.72413793103448E-2</v>
      </c>
      <c r="H16262">
        <v>0.11111111111111099</v>
      </c>
      <c r="I16262">
        <v>7.6612903225806495E-2</v>
      </c>
      <c r="J16262" s="1">
        <v>0</v>
      </c>
      <c r="K16262" t="s">
        <v>23241</v>
      </c>
      <c r="L16262" t="s">
        <v>55768</v>
      </c>
      <c r="M16262" t="s">
        <v>55769</v>
      </c>
    </row>
    <row r="16263" spans="1:13">
      <c r="A16263" s="1" t="s">
        <v>18280</v>
      </c>
      <c r="B16263">
        <v>7.3745596504063605E-7</v>
      </c>
      <c r="C16263" s="1">
        <v>3.7140382716014099E-6</v>
      </c>
      <c r="D16263">
        <v>1.7857142857142901E-2</v>
      </c>
      <c r="E16263">
        <v>0</v>
      </c>
      <c r="F16263">
        <v>0</v>
      </c>
      <c r="G16263">
        <v>0.72058823529411797</v>
      </c>
      <c r="H16263">
        <v>5.9090909090909097E-2</v>
      </c>
      <c r="I16263">
        <v>0.15</v>
      </c>
      <c r="J16263" s="1">
        <v>0</v>
      </c>
      <c r="K16263" t="s">
        <v>23241</v>
      </c>
      <c r="L16263" t="s">
        <v>55770</v>
      </c>
      <c r="M16263" t="s">
        <v>55771</v>
      </c>
    </row>
    <row r="16264" spans="1:13">
      <c r="A16264" s="1" t="s">
        <v>18281</v>
      </c>
      <c r="B16264">
        <v>1.8473929078094501E-4</v>
      </c>
      <c r="C16264" s="1">
        <v>1.3561488401413601E-5</v>
      </c>
      <c r="D16264">
        <v>0</v>
      </c>
      <c r="E16264">
        <v>0.30729166666666702</v>
      </c>
      <c r="F16264">
        <v>7.6923076923076901E-3</v>
      </c>
      <c r="G16264">
        <v>1.72413793103448E-2</v>
      </c>
      <c r="H16264">
        <v>4.3859649122806998E-3</v>
      </c>
      <c r="I16264">
        <v>8.1967213114754103E-3</v>
      </c>
      <c r="J16264" s="1" t="s">
        <v>23229</v>
      </c>
      <c r="K16264" t="s">
        <v>23238</v>
      </c>
      <c r="L16264" t="s">
        <v>55772</v>
      </c>
      <c r="M16264" t="s">
        <v>55773</v>
      </c>
    </row>
    <row r="16265" spans="1:13">
      <c r="A16265" s="1" t="s">
        <v>18282</v>
      </c>
      <c r="B16265">
        <v>6.5586563156376694E-5</v>
      </c>
      <c r="C16265" s="1">
        <v>9.6583041706185496E-5</v>
      </c>
      <c r="D16265">
        <v>1</v>
      </c>
      <c r="E16265">
        <v>1</v>
      </c>
      <c r="F16265">
        <v>0.34347826086956501</v>
      </c>
      <c r="G16265">
        <v>0.92857142857142905</v>
      </c>
      <c r="H16265">
        <v>0.96875</v>
      </c>
      <c r="I16265">
        <v>0.88461538461538503</v>
      </c>
      <c r="J16265" s="1" t="s">
        <v>23229</v>
      </c>
      <c r="K16265" t="s">
        <v>23237</v>
      </c>
      <c r="L16265" t="s">
        <v>55774</v>
      </c>
      <c r="M16265" t="s">
        <v>55775</v>
      </c>
    </row>
    <row r="16266" spans="1:13">
      <c r="A16266" s="1" t="s">
        <v>18283</v>
      </c>
      <c r="B16266">
        <v>2.1432633310982301E-7</v>
      </c>
      <c r="C16266" s="1">
        <v>1.53267989941375E-6</v>
      </c>
      <c r="D16266">
        <v>0</v>
      </c>
      <c r="E16266">
        <v>0</v>
      </c>
      <c r="F16266">
        <v>0</v>
      </c>
      <c r="G16266">
        <v>0</v>
      </c>
      <c r="H16266">
        <v>1.5789473684210499E-2</v>
      </c>
      <c r="I16266">
        <v>7.3529411764705899E-3</v>
      </c>
      <c r="J16266" s="1">
        <v>1</v>
      </c>
      <c r="K16266" t="s">
        <v>23238</v>
      </c>
      <c r="L16266" t="s">
        <v>55776</v>
      </c>
      <c r="M16266" t="s">
        <v>55777</v>
      </c>
    </row>
    <row r="16267" spans="1:13">
      <c r="A16267" s="1" t="s">
        <v>18284</v>
      </c>
      <c r="B16267">
        <v>8.6439687548405596E-6</v>
      </c>
      <c r="C16267" s="1">
        <v>3.8158505769021902E-4</v>
      </c>
      <c r="D16267">
        <v>1.6129032258064498E-2</v>
      </c>
      <c r="E16267">
        <v>0</v>
      </c>
      <c r="F16267">
        <v>6.7357512953367907E-2</v>
      </c>
      <c r="G16267">
        <v>7.1428571428571397E-2</v>
      </c>
      <c r="H16267">
        <v>0.41517857142857101</v>
      </c>
      <c r="I16267">
        <v>7.5630252100840303E-2</v>
      </c>
      <c r="J16267" s="1">
        <v>0</v>
      </c>
      <c r="K16267" t="s">
        <v>23239</v>
      </c>
      <c r="L16267" t="s">
        <v>55778</v>
      </c>
      <c r="M16267" t="s">
        <v>55779</v>
      </c>
    </row>
    <row r="16268" spans="1:13">
      <c r="A16268" s="1" t="s">
        <v>18285</v>
      </c>
      <c r="B16268">
        <v>3.41153086530926E-7</v>
      </c>
      <c r="C16268" s="1">
        <v>1.38666405301855E-6</v>
      </c>
      <c r="D16268">
        <v>1</v>
      </c>
      <c r="E16268">
        <v>1</v>
      </c>
      <c r="F16268">
        <v>0.99456521739130399</v>
      </c>
      <c r="G16268">
        <v>0.61290322580645196</v>
      </c>
      <c r="H16268">
        <v>1</v>
      </c>
      <c r="I16268">
        <v>1</v>
      </c>
      <c r="J16268" s="1">
        <v>1</v>
      </c>
      <c r="K16268" t="s">
        <v>23240</v>
      </c>
      <c r="L16268" t="s">
        <v>55780</v>
      </c>
      <c r="M16268" t="s">
        <v>55781</v>
      </c>
    </row>
    <row r="16269" spans="1:13">
      <c r="A16269" s="1" t="s">
        <v>18286</v>
      </c>
      <c r="B16269">
        <v>1.7352495540911201E-6</v>
      </c>
      <c r="C16269" s="1">
        <v>2.8600722342284502E-4</v>
      </c>
      <c r="D16269">
        <v>0.2</v>
      </c>
      <c r="E16269">
        <v>0.27611940298507498</v>
      </c>
      <c r="F16269">
        <v>0.203125</v>
      </c>
      <c r="G16269">
        <v>0.9</v>
      </c>
      <c r="H16269">
        <v>0.72289156626506001</v>
      </c>
      <c r="I16269">
        <v>0.33333333333333298</v>
      </c>
      <c r="J16269" s="1" t="s">
        <v>23229</v>
      </c>
      <c r="K16269" t="s">
        <v>23241</v>
      </c>
      <c r="L16269" t="s">
        <v>55782</v>
      </c>
      <c r="M16269" t="s">
        <v>55783</v>
      </c>
    </row>
    <row r="16270" spans="1:13">
      <c r="A16270" s="1" t="s">
        <v>18287</v>
      </c>
      <c r="B16270">
        <v>3.28924628265731E-6</v>
      </c>
      <c r="C16270" s="1">
        <v>6.0099258031292796E-6</v>
      </c>
      <c r="D16270">
        <v>1</v>
      </c>
      <c r="E16270">
        <v>0.98947368421052595</v>
      </c>
      <c r="F16270">
        <v>0.992307692307692</v>
      </c>
      <c r="G16270">
        <v>0.99137931034482796</v>
      </c>
      <c r="H16270">
        <v>0.99553571428571397</v>
      </c>
      <c r="I16270">
        <v>0.94672131147541005</v>
      </c>
      <c r="J16270" s="1">
        <v>1</v>
      </c>
      <c r="K16270" t="s">
        <v>23237</v>
      </c>
      <c r="L16270" t="s">
        <v>55784</v>
      </c>
      <c r="M16270" t="s">
        <v>55785</v>
      </c>
    </row>
    <row r="16271" spans="1:13">
      <c r="A16271" s="1" t="s">
        <v>18288</v>
      </c>
      <c r="B16271">
        <v>3.3125680064470902E-5</v>
      </c>
      <c r="C16271" s="1">
        <v>2.13049101437722E-4</v>
      </c>
      <c r="D16271">
        <v>0.86111111111111105</v>
      </c>
      <c r="E16271">
        <v>0.98039215686274495</v>
      </c>
      <c r="F16271">
        <v>0.67127071823204398</v>
      </c>
      <c r="G16271">
        <v>0.97297297297297303</v>
      </c>
      <c r="H16271">
        <v>0.99074074074074103</v>
      </c>
      <c r="I16271">
        <v>0.98295454545454497</v>
      </c>
      <c r="J16271" s="1">
        <v>1</v>
      </c>
      <c r="K16271" t="s">
        <v>23238</v>
      </c>
      <c r="L16271" t="s">
        <v>55786</v>
      </c>
      <c r="M16271" t="s">
        <v>55787</v>
      </c>
    </row>
    <row r="16272" spans="1:13">
      <c r="A16272" s="1" t="s">
        <v>18289</v>
      </c>
      <c r="B16272">
        <v>6.4352071641807898E-7</v>
      </c>
      <c r="C16272" s="1">
        <v>6.9003129699663E-6</v>
      </c>
      <c r="D16272">
        <v>0</v>
      </c>
      <c r="E16272">
        <v>5.2631578947368403E-3</v>
      </c>
      <c r="F16272">
        <v>2.5773195876288698E-3</v>
      </c>
      <c r="G16272">
        <v>0.22413793103448301</v>
      </c>
      <c r="H16272">
        <v>4.5871559633027499E-3</v>
      </c>
      <c r="I16272">
        <v>2.5210084033613401E-2</v>
      </c>
      <c r="J16272" s="1">
        <v>0</v>
      </c>
      <c r="K16272" t="s">
        <v>23241</v>
      </c>
      <c r="L16272" t="s">
        <v>55788</v>
      </c>
      <c r="M16272" t="s">
        <v>55789</v>
      </c>
    </row>
    <row r="16273" spans="1:13">
      <c r="A16273" s="1" t="s">
        <v>18290</v>
      </c>
      <c r="B16273">
        <v>1.09829779905336E-6</v>
      </c>
      <c r="C16273" s="1">
        <v>4.5292122956215498E-7</v>
      </c>
      <c r="D16273">
        <v>0.133333333333333</v>
      </c>
      <c r="E16273">
        <v>8.7912087912087905E-2</v>
      </c>
      <c r="F16273">
        <v>0</v>
      </c>
      <c r="G16273">
        <v>0</v>
      </c>
      <c r="H16273">
        <v>5.4945054945054897E-3</v>
      </c>
      <c r="I16273">
        <v>4.4117647058823498E-2</v>
      </c>
      <c r="J16273" s="1">
        <v>0</v>
      </c>
      <c r="K16273" t="s">
        <v>23239</v>
      </c>
      <c r="L16273" t="s">
        <v>55790</v>
      </c>
      <c r="M16273" t="s">
        <v>55791</v>
      </c>
    </row>
    <row r="16274" spans="1:13">
      <c r="A16274" s="1" t="s">
        <v>18291</v>
      </c>
      <c r="B16274">
        <v>8.4323556118874306E-9</v>
      </c>
      <c r="C16274" s="1">
        <v>2.53028297542585E-5</v>
      </c>
      <c r="D16274">
        <v>0.25</v>
      </c>
      <c r="E16274">
        <v>0.32954545454545497</v>
      </c>
      <c r="F16274">
        <v>9.0909090909090905E-3</v>
      </c>
      <c r="G16274">
        <v>4.1666666666666699E-2</v>
      </c>
      <c r="H16274">
        <v>4.0322580645161303E-2</v>
      </c>
      <c r="I16274">
        <v>0.02</v>
      </c>
      <c r="J16274" s="1">
        <v>0</v>
      </c>
      <c r="K16274" t="s">
        <v>23242</v>
      </c>
      <c r="L16274" t="s">
        <v>55792</v>
      </c>
      <c r="M16274" t="s">
        <v>55793</v>
      </c>
    </row>
    <row r="16275" spans="1:13">
      <c r="A16275" s="1" t="s">
        <v>18292</v>
      </c>
      <c r="B16275">
        <v>2.50558492350935E-6</v>
      </c>
      <c r="C16275" s="1">
        <v>1.18549189295996E-7</v>
      </c>
      <c r="D16275">
        <v>0</v>
      </c>
      <c r="E16275">
        <v>0</v>
      </c>
      <c r="F16275">
        <v>0</v>
      </c>
      <c r="G16275">
        <v>0.35</v>
      </c>
      <c r="H16275">
        <v>0</v>
      </c>
      <c r="I16275">
        <v>7.8947368421052599E-2</v>
      </c>
      <c r="J16275" s="1">
        <v>0</v>
      </c>
      <c r="K16275" t="s">
        <v>23242</v>
      </c>
      <c r="L16275" t="s">
        <v>55794</v>
      </c>
      <c r="M16275" t="s">
        <v>55795</v>
      </c>
    </row>
    <row r="16276" spans="1:13">
      <c r="A16276" s="1" t="s">
        <v>18293</v>
      </c>
      <c r="B16276">
        <v>3.48966774023587E-6</v>
      </c>
      <c r="C16276" s="1">
        <v>1.9423500569041102E-6</v>
      </c>
      <c r="D16276">
        <v>6.6666666666666693E-2</v>
      </c>
      <c r="E16276">
        <v>5.1136363636363598E-2</v>
      </c>
      <c r="F16276">
        <v>0.16927083333333301</v>
      </c>
      <c r="G16276">
        <v>6.5789473684210495E-2</v>
      </c>
      <c r="H16276">
        <v>0.30499999999999999</v>
      </c>
      <c r="I16276">
        <v>4.3749999999999997E-2</v>
      </c>
      <c r="J16276" s="1">
        <v>0</v>
      </c>
      <c r="K16276" t="s">
        <v>23238</v>
      </c>
      <c r="L16276" t="s">
        <v>55796</v>
      </c>
      <c r="M16276" t="s">
        <v>55797</v>
      </c>
    </row>
    <row r="16277" spans="1:13">
      <c r="A16277" s="1" t="s">
        <v>18294</v>
      </c>
      <c r="B16277">
        <v>3.89574281053696E-4</v>
      </c>
      <c r="C16277" s="1">
        <v>3.4878923521443801E-5</v>
      </c>
      <c r="D16277">
        <v>0.907407407407407</v>
      </c>
      <c r="E16277">
        <v>0.57526881720430101</v>
      </c>
      <c r="F16277">
        <v>1</v>
      </c>
      <c r="G16277">
        <v>0.97499999999999998</v>
      </c>
      <c r="H16277">
        <v>0.98192771084337305</v>
      </c>
      <c r="I16277">
        <v>1</v>
      </c>
      <c r="J16277" s="1">
        <v>1</v>
      </c>
      <c r="K16277" t="s">
        <v>23239</v>
      </c>
      <c r="L16277" t="s">
        <v>55798</v>
      </c>
      <c r="M16277" t="s">
        <v>55799</v>
      </c>
    </row>
    <row r="16278" spans="1:13">
      <c r="A16278" s="1" t="s">
        <v>18295</v>
      </c>
      <c r="B16278">
        <v>5.1982380127911098E-8</v>
      </c>
      <c r="C16278" s="1">
        <v>9.96975427431372E-8</v>
      </c>
      <c r="D16278">
        <v>1</v>
      </c>
      <c r="E16278">
        <v>1</v>
      </c>
      <c r="F16278">
        <v>1</v>
      </c>
      <c r="G16278">
        <v>0.98611111111111105</v>
      </c>
      <c r="H16278">
        <v>0.99375000000000002</v>
      </c>
      <c r="I16278">
        <v>1</v>
      </c>
      <c r="J16278" s="1">
        <v>0.65</v>
      </c>
      <c r="K16278" t="s">
        <v>23241</v>
      </c>
      <c r="L16278" t="s">
        <v>55800</v>
      </c>
      <c r="M16278" t="s">
        <v>55801</v>
      </c>
    </row>
    <row r="16279" spans="1:13">
      <c r="A16279" s="1" t="s">
        <v>18296</v>
      </c>
      <c r="B16279">
        <v>1.21988041976724E-7</v>
      </c>
      <c r="C16279" s="1">
        <v>1.94821113297811E-6</v>
      </c>
      <c r="D16279">
        <v>1</v>
      </c>
      <c r="E16279">
        <v>1</v>
      </c>
      <c r="F16279">
        <v>0.98484848484848497</v>
      </c>
      <c r="G16279">
        <v>0.95348837209302295</v>
      </c>
      <c r="H16279">
        <v>1</v>
      </c>
      <c r="I16279">
        <v>0.99242424242424199</v>
      </c>
      <c r="J16279" s="1">
        <v>1</v>
      </c>
      <c r="K16279" t="s">
        <v>23241</v>
      </c>
      <c r="L16279" t="s">
        <v>55802</v>
      </c>
      <c r="M16279" t="s">
        <v>55803</v>
      </c>
    </row>
    <row r="16280" spans="1:13">
      <c r="A16280" s="1" t="s">
        <v>18297</v>
      </c>
      <c r="B16280">
        <v>1.17595866940079E-4</v>
      </c>
      <c r="C16280" s="1">
        <v>4.9147161784506699E-5</v>
      </c>
      <c r="D16280">
        <v>0.953125</v>
      </c>
      <c r="E16280">
        <v>0.97916666666666696</v>
      </c>
      <c r="F16280">
        <v>0.87179487179487203</v>
      </c>
      <c r="G16280">
        <v>0.88793103448275901</v>
      </c>
      <c r="H16280">
        <v>0.96460176991150404</v>
      </c>
      <c r="I16280">
        <v>0.96799999999999997</v>
      </c>
      <c r="J16280" s="1">
        <v>0.95454545454545503</v>
      </c>
      <c r="K16280" t="s">
        <v>23241</v>
      </c>
      <c r="L16280" t="s">
        <v>55804</v>
      </c>
      <c r="M16280" t="s">
        <v>55805</v>
      </c>
    </row>
    <row r="16281" spans="1:13">
      <c r="A16281" s="1" t="s">
        <v>18298</v>
      </c>
      <c r="B16281">
        <v>0</v>
      </c>
      <c r="C16281" s="1">
        <v>0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 s="1">
        <v>0.3</v>
      </c>
      <c r="K16281" t="s">
        <v>23241</v>
      </c>
      <c r="L16281" t="s">
        <v>55806</v>
      </c>
      <c r="M16281" t="s">
        <v>55807</v>
      </c>
    </row>
    <row r="16282" spans="1:13">
      <c r="A16282" s="1" t="s">
        <v>18299</v>
      </c>
      <c r="B16282">
        <v>5.3383901384564503E-5</v>
      </c>
      <c r="C16282" s="1">
        <v>1.76494310984669E-7</v>
      </c>
      <c r="D16282">
        <v>1</v>
      </c>
      <c r="E16282">
        <v>0.60897435897435903</v>
      </c>
      <c r="F16282">
        <v>0.99624060150375904</v>
      </c>
      <c r="G16282">
        <v>1</v>
      </c>
      <c r="H16282">
        <v>0.99295774647887303</v>
      </c>
      <c r="I16282">
        <v>0.97499999999999998</v>
      </c>
      <c r="J16282" s="1">
        <v>1</v>
      </c>
      <c r="K16282" t="s">
        <v>23240</v>
      </c>
      <c r="L16282" t="s">
        <v>55808</v>
      </c>
      <c r="M16282" t="s">
        <v>55809</v>
      </c>
    </row>
    <row r="16283" spans="1:13">
      <c r="A16283" s="1" t="s">
        <v>18300</v>
      </c>
      <c r="B16283">
        <v>4.3348067144801296E-6</v>
      </c>
      <c r="C16283" s="1">
        <v>2.4013855381625799E-5</v>
      </c>
      <c r="D16283">
        <v>0.9375</v>
      </c>
      <c r="E16283">
        <v>1</v>
      </c>
      <c r="F16283">
        <v>0.95128205128205101</v>
      </c>
      <c r="G16283">
        <v>1</v>
      </c>
      <c r="H16283">
        <v>1</v>
      </c>
      <c r="I16283">
        <v>0.99593495934959397</v>
      </c>
      <c r="J16283" s="1">
        <v>1</v>
      </c>
      <c r="K16283" t="s">
        <v>23241</v>
      </c>
      <c r="L16283" t="s">
        <v>55810</v>
      </c>
      <c r="M16283" t="s">
        <v>55811</v>
      </c>
    </row>
    <row r="16284" spans="1:13">
      <c r="A16284" s="1" t="s">
        <v>18301</v>
      </c>
      <c r="B16284">
        <v>1.47267926961676E-5</v>
      </c>
      <c r="C16284" s="1">
        <v>9.9306333276187996E-6</v>
      </c>
      <c r="D16284">
        <v>1</v>
      </c>
      <c r="E16284">
        <v>1</v>
      </c>
      <c r="F16284">
        <v>0.84126984126984095</v>
      </c>
      <c r="G16284">
        <v>1</v>
      </c>
      <c r="H16284">
        <v>0.99411764705882399</v>
      </c>
      <c r="I16284">
        <v>1</v>
      </c>
      <c r="J16284" s="1">
        <v>1</v>
      </c>
      <c r="K16284" t="s">
        <v>23238</v>
      </c>
      <c r="L16284" t="s">
        <v>55812</v>
      </c>
      <c r="M16284" t="s">
        <v>55813</v>
      </c>
    </row>
    <row r="16285" spans="1:13">
      <c r="A16285" s="1" t="s">
        <v>18302</v>
      </c>
      <c r="B16285">
        <v>1.26410083262892E-3</v>
      </c>
      <c r="C16285" s="1">
        <v>5.2685675111478205E-4</v>
      </c>
      <c r="D16285">
        <v>0.78125</v>
      </c>
      <c r="E16285">
        <v>0.28947368421052599</v>
      </c>
      <c r="F16285">
        <v>0.87179487179487203</v>
      </c>
      <c r="G16285">
        <v>0.79591836734693899</v>
      </c>
      <c r="H16285">
        <v>0.92920353982300896</v>
      </c>
      <c r="I16285">
        <v>0.87155963302752304</v>
      </c>
      <c r="J16285" s="1">
        <v>0.90909090909090895</v>
      </c>
      <c r="K16285" t="s">
        <v>23241</v>
      </c>
      <c r="L16285" t="s">
        <v>55814</v>
      </c>
      <c r="M16285" t="s">
        <v>55815</v>
      </c>
    </row>
    <row r="16286" spans="1:13">
      <c r="A16286" s="1" t="s">
        <v>18303</v>
      </c>
      <c r="B16286">
        <v>4.4835127022442297E-11</v>
      </c>
      <c r="C16286" s="1">
        <v>7.3831638878281504E-10</v>
      </c>
      <c r="D16286">
        <v>1</v>
      </c>
      <c r="E16286">
        <v>1</v>
      </c>
      <c r="F16286">
        <v>1</v>
      </c>
      <c r="G16286">
        <v>0.91379310344827602</v>
      </c>
      <c r="H16286">
        <v>1</v>
      </c>
      <c r="I16286">
        <v>0.86486486486486502</v>
      </c>
      <c r="J16286" s="1">
        <v>1</v>
      </c>
      <c r="K16286" t="s">
        <v>23240</v>
      </c>
      <c r="L16286" t="s">
        <v>55816</v>
      </c>
      <c r="M16286" t="s">
        <v>55817</v>
      </c>
    </row>
    <row r="16287" spans="1:13">
      <c r="A16287" s="1" t="s">
        <v>18304</v>
      </c>
      <c r="B16287">
        <v>3.5578201176176097E-5</v>
      </c>
      <c r="C16287" s="1">
        <v>1.28383924336667E-6</v>
      </c>
      <c r="D16287">
        <v>8.6206896551724102E-2</v>
      </c>
      <c r="E16287">
        <v>0.234177215189873</v>
      </c>
      <c r="F16287">
        <v>0</v>
      </c>
      <c r="G16287">
        <v>0</v>
      </c>
      <c r="H16287">
        <v>0</v>
      </c>
      <c r="I16287">
        <v>0</v>
      </c>
      <c r="J16287" s="1">
        <v>0</v>
      </c>
      <c r="K16287" t="s">
        <v>23238</v>
      </c>
      <c r="L16287" t="s">
        <v>55818</v>
      </c>
      <c r="M16287" t="s">
        <v>55819</v>
      </c>
    </row>
    <row r="16288" spans="1:13">
      <c r="A16288" s="1" t="s">
        <v>18305</v>
      </c>
      <c r="B16288">
        <v>1.6873840231347601E-6</v>
      </c>
      <c r="C16288" s="1">
        <v>6.8199361954615399E-9</v>
      </c>
      <c r="D16288">
        <v>1</v>
      </c>
      <c r="E16288">
        <v>1</v>
      </c>
      <c r="F16288">
        <v>0.99668874172185395</v>
      </c>
      <c r="G16288">
        <v>0.22368421052631601</v>
      </c>
      <c r="H16288">
        <v>0.98936170212765995</v>
      </c>
      <c r="I16288">
        <v>0.84920634920634896</v>
      </c>
      <c r="J16288" s="1">
        <v>1</v>
      </c>
      <c r="K16288" t="s">
        <v>23238</v>
      </c>
      <c r="L16288" t="s">
        <v>55820</v>
      </c>
      <c r="M16288" t="s">
        <v>55821</v>
      </c>
    </row>
    <row r="16289" spans="1:13">
      <c r="A16289" s="1" t="s">
        <v>18306</v>
      </c>
      <c r="B16289">
        <v>8.8051932868740701E-4</v>
      </c>
      <c r="C16289" s="1">
        <v>3.0493079206164302E-4</v>
      </c>
      <c r="D16289">
        <v>0.890625</v>
      </c>
      <c r="E16289">
        <v>0.890625</v>
      </c>
      <c r="F16289">
        <v>0.22422680412371099</v>
      </c>
      <c r="G16289">
        <v>0.83620689655172398</v>
      </c>
      <c r="H16289">
        <v>0.53947368421052599</v>
      </c>
      <c r="I16289">
        <v>0.74796747967479704</v>
      </c>
      <c r="J16289" s="1">
        <v>0.77272727272727304</v>
      </c>
      <c r="K16289" t="s">
        <v>23241</v>
      </c>
      <c r="L16289" t="s">
        <v>55822</v>
      </c>
      <c r="M16289" t="s">
        <v>55823</v>
      </c>
    </row>
    <row r="16290" spans="1:13">
      <c r="A16290" s="1" t="s">
        <v>18307</v>
      </c>
      <c r="B16290">
        <v>5.7563112310781397E-6</v>
      </c>
      <c r="C16290" s="1">
        <v>1.6220857020171101E-8</v>
      </c>
      <c r="D16290">
        <v>0.93181818181818199</v>
      </c>
      <c r="E16290">
        <v>1</v>
      </c>
      <c r="F16290">
        <v>0.98203592814371299</v>
      </c>
      <c r="G16290">
        <v>0.53488372093023295</v>
      </c>
      <c r="H16290">
        <v>0.96739130434782605</v>
      </c>
      <c r="I16290">
        <v>0.85789473684210504</v>
      </c>
      <c r="J16290" s="1" t="s">
        <v>23229</v>
      </c>
      <c r="K16290" t="s">
        <v>23240</v>
      </c>
      <c r="L16290" t="s">
        <v>55824</v>
      </c>
      <c r="M16290" t="s">
        <v>55825</v>
      </c>
    </row>
    <row r="16291" spans="1:13">
      <c r="A16291" s="1" t="s">
        <v>18308</v>
      </c>
      <c r="B16291">
        <v>2.28413661015456E-4</v>
      </c>
      <c r="C16291" s="1">
        <v>2.3527527283731601E-4</v>
      </c>
      <c r="D16291">
        <v>0.5</v>
      </c>
      <c r="E16291">
        <v>0.797752808988764</v>
      </c>
      <c r="F16291">
        <v>0.60263157894736796</v>
      </c>
      <c r="G16291">
        <v>0.77173913043478304</v>
      </c>
      <c r="H16291">
        <v>0.60891089108910901</v>
      </c>
      <c r="I16291">
        <v>0.86516853932584303</v>
      </c>
      <c r="J16291" s="1">
        <v>1</v>
      </c>
      <c r="K16291" t="s">
        <v>23238</v>
      </c>
      <c r="L16291" t="s">
        <v>55826</v>
      </c>
      <c r="M16291" t="s">
        <v>55827</v>
      </c>
    </row>
    <row r="16292" spans="1:13">
      <c r="A16292" s="1" t="s">
        <v>18309</v>
      </c>
      <c r="B16292">
        <v>7.0149840710127107E-5</v>
      </c>
      <c r="C16292" s="1">
        <v>1.1958962083275001E-4</v>
      </c>
      <c r="D16292">
        <v>0.43548387096774199</v>
      </c>
      <c r="E16292">
        <v>0.48958333333333298</v>
      </c>
      <c r="F16292">
        <v>0.45360824742268002</v>
      </c>
      <c r="G16292">
        <v>0.15094339622641501</v>
      </c>
      <c r="H16292">
        <v>0.38288288288288302</v>
      </c>
      <c r="I16292">
        <v>0.23853211009174299</v>
      </c>
      <c r="J16292" s="1">
        <v>0</v>
      </c>
      <c r="K16292" t="s">
        <v>23242</v>
      </c>
      <c r="L16292" t="s">
        <v>55828</v>
      </c>
      <c r="M16292" t="s">
        <v>55829</v>
      </c>
    </row>
    <row r="16293" spans="1:13">
      <c r="A16293" s="1" t="s">
        <v>18310</v>
      </c>
      <c r="B16293">
        <v>0</v>
      </c>
      <c r="C16293" s="1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 s="1">
        <v>0.95454545454545503</v>
      </c>
      <c r="K16293" t="s">
        <v>23241</v>
      </c>
      <c r="L16293" t="s">
        <v>55830</v>
      </c>
      <c r="M16293" t="s">
        <v>55831</v>
      </c>
    </row>
    <row r="16294" spans="1:13">
      <c r="A16294" s="1" t="s">
        <v>18311</v>
      </c>
      <c r="B16294">
        <v>8.8362965518174396E-5</v>
      </c>
      <c r="C16294" s="1">
        <v>1.0528103372788299E-6</v>
      </c>
      <c r="D16294">
        <v>0.265625</v>
      </c>
      <c r="E16294">
        <v>0.54891304347826098</v>
      </c>
      <c r="F16294">
        <v>0.1</v>
      </c>
      <c r="G16294">
        <v>0.53947368421052599</v>
      </c>
      <c r="H16294">
        <v>0.19101123595505601</v>
      </c>
      <c r="I16294">
        <v>0.25</v>
      </c>
      <c r="J16294" s="1">
        <v>1</v>
      </c>
      <c r="K16294" t="s">
        <v>23241</v>
      </c>
      <c r="L16294" t="s">
        <v>55832</v>
      </c>
      <c r="M16294" t="s">
        <v>55833</v>
      </c>
    </row>
    <row r="16295" spans="1:13">
      <c r="A16295" s="1" t="s">
        <v>18312</v>
      </c>
      <c r="B16295">
        <v>5.6184889171005801E-6</v>
      </c>
      <c r="C16295" s="1">
        <v>8.2253608029512605E-7</v>
      </c>
      <c r="D16295">
        <v>0</v>
      </c>
      <c r="E16295">
        <v>0</v>
      </c>
      <c r="F16295">
        <v>0</v>
      </c>
      <c r="G16295">
        <v>0.47560975609756101</v>
      </c>
      <c r="H16295">
        <v>1.9047619047619001E-2</v>
      </c>
      <c r="I16295">
        <v>0.30434782608695699</v>
      </c>
      <c r="J16295" s="1">
        <v>0</v>
      </c>
      <c r="K16295" t="s">
        <v>23238</v>
      </c>
      <c r="L16295" t="s">
        <v>55834</v>
      </c>
      <c r="M16295" t="s">
        <v>55835</v>
      </c>
    </row>
    <row r="16296" spans="1:13">
      <c r="A16296" s="1" t="s">
        <v>18313</v>
      </c>
      <c r="B16296">
        <v>8.7327411121864503E-4</v>
      </c>
      <c r="C16296" s="1">
        <v>7.1830419523672003E-4</v>
      </c>
      <c r="D16296">
        <v>0.828125</v>
      </c>
      <c r="E16296">
        <v>0.384210526315789</v>
      </c>
      <c r="F16296">
        <v>0.59567901234567899</v>
      </c>
      <c r="G16296">
        <v>0.95</v>
      </c>
      <c r="H16296">
        <v>0.88586956521739102</v>
      </c>
      <c r="I16296">
        <v>0.96842105263157896</v>
      </c>
      <c r="J16296" s="1" t="s">
        <v>23229</v>
      </c>
      <c r="K16296" t="s">
        <v>23242</v>
      </c>
      <c r="L16296" t="s">
        <v>55836</v>
      </c>
      <c r="M16296" t="s">
        <v>55837</v>
      </c>
    </row>
    <row r="16297" spans="1:13">
      <c r="A16297" s="1" t="s">
        <v>18314</v>
      </c>
      <c r="B16297">
        <v>9.5705343579112399E-7</v>
      </c>
      <c r="C16297" s="1">
        <v>2.1178184442006598E-6</v>
      </c>
      <c r="D16297">
        <v>0.90625</v>
      </c>
      <c r="E16297">
        <v>0.98809523809523803</v>
      </c>
      <c r="F16297">
        <v>0.91081081081081094</v>
      </c>
      <c r="G16297">
        <v>1</v>
      </c>
      <c r="H16297">
        <v>0.99519230769230804</v>
      </c>
      <c r="I16297">
        <v>0.96818181818181803</v>
      </c>
      <c r="J16297" s="1" t="s">
        <v>23229</v>
      </c>
      <c r="K16297" t="s">
        <v>23241</v>
      </c>
      <c r="L16297" t="s">
        <v>55838</v>
      </c>
      <c r="M16297" t="s">
        <v>55839</v>
      </c>
    </row>
    <row r="16298" spans="1:13">
      <c r="A16298" s="1" t="s">
        <v>18315</v>
      </c>
      <c r="B16298">
        <v>9.5547301576692301E-5</v>
      </c>
      <c r="C16298" s="1">
        <v>1.06804874708473E-4</v>
      </c>
      <c r="D16298">
        <v>0.116666666666667</v>
      </c>
      <c r="E16298">
        <v>0.48295454545454503</v>
      </c>
      <c r="F16298">
        <v>0.44478527607362001</v>
      </c>
      <c r="G16298">
        <v>0.703125</v>
      </c>
      <c r="H16298">
        <v>0.20481927710843401</v>
      </c>
      <c r="I16298">
        <v>0.43333333333333302</v>
      </c>
      <c r="J16298" s="1">
        <v>1</v>
      </c>
      <c r="K16298" t="s">
        <v>23240</v>
      </c>
      <c r="L16298" t="s">
        <v>55840</v>
      </c>
      <c r="M16298" t="s">
        <v>55841</v>
      </c>
    </row>
    <row r="16299" spans="1:13">
      <c r="A16299" s="1" t="s">
        <v>18316</v>
      </c>
      <c r="B16299">
        <v>8.4522377811766506E-5</v>
      </c>
      <c r="C16299" s="1">
        <v>1.8809731297699699E-4</v>
      </c>
      <c r="D16299">
        <v>0.95161290322580605</v>
      </c>
      <c r="E16299">
        <v>0.98314606741572996</v>
      </c>
      <c r="F16299">
        <v>0.87305699481865295</v>
      </c>
      <c r="G16299">
        <v>0.97222222222222199</v>
      </c>
      <c r="H16299">
        <v>0.98623853211009205</v>
      </c>
      <c r="I16299">
        <v>0.96610169491525399</v>
      </c>
      <c r="J16299" s="1">
        <v>0.95454545454545503</v>
      </c>
      <c r="K16299" t="s">
        <v>23240</v>
      </c>
      <c r="L16299" t="s">
        <v>55842</v>
      </c>
      <c r="M16299" t="s">
        <v>55843</v>
      </c>
    </row>
    <row r="16300" spans="1:13">
      <c r="A16300" s="1" t="s">
        <v>18317</v>
      </c>
      <c r="B16300">
        <v>1.35435815128731E-6</v>
      </c>
      <c r="C16300" s="1">
        <v>4.7710087685770604E-7</v>
      </c>
      <c r="D16300">
        <v>0.98076923076923095</v>
      </c>
      <c r="E16300">
        <v>0.91780821917808197</v>
      </c>
      <c r="F16300">
        <v>1</v>
      </c>
      <c r="G16300">
        <v>1</v>
      </c>
      <c r="H16300">
        <v>0.99324324324324298</v>
      </c>
      <c r="I16300">
        <v>0.98809523809523803</v>
      </c>
      <c r="J16300" s="1">
        <v>1</v>
      </c>
      <c r="K16300" t="s">
        <v>23240</v>
      </c>
      <c r="L16300" t="s">
        <v>55844</v>
      </c>
      <c r="M16300" t="s">
        <v>55845</v>
      </c>
    </row>
    <row r="16301" spans="1:13">
      <c r="A16301" s="1" t="s">
        <v>18318</v>
      </c>
      <c r="B16301">
        <v>2.6644285790200202E-5</v>
      </c>
      <c r="C16301" s="1">
        <v>2.2558126478502401E-6</v>
      </c>
      <c r="D16301">
        <v>0</v>
      </c>
      <c r="E16301">
        <v>0</v>
      </c>
      <c r="F16301">
        <v>0.18617021276595699</v>
      </c>
      <c r="G16301">
        <v>1.3157894736842099E-2</v>
      </c>
      <c r="H16301">
        <v>0.24719101123595499</v>
      </c>
      <c r="I16301">
        <v>8.7719298245613996E-3</v>
      </c>
      <c r="J16301" s="1">
        <v>0</v>
      </c>
      <c r="K16301" t="s">
        <v>23241</v>
      </c>
      <c r="L16301" t="s">
        <v>55846</v>
      </c>
      <c r="M16301" t="s">
        <v>55847</v>
      </c>
    </row>
    <row r="16302" spans="1:13">
      <c r="A16302" s="1" t="s">
        <v>18319</v>
      </c>
      <c r="B16302">
        <v>1.5690639152244301E-5</v>
      </c>
      <c r="C16302" s="1">
        <v>7.2313195272066599E-7</v>
      </c>
      <c r="D16302">
        <v>0.125</v>
      </c>
      <c r="E16302">
        <v>0.45512820512820501</v>
      </c>
      <c r="F16302">
        <v>0.29166666666666702</v>
      </c>
      <c r="G16302">
        <v>1.7857142857142901E-2</v>
      </c>
      <c r="H16302">
        <v>0.104477611940299</v>
      </c>
      <c r="I16302">
        <v>4.2857142857142899E-2</v>
      </c>
      <c r="J16302" s="1">
        <v>0</v>
      </c>
      <c r="K16302" t="s">
        <v>23240</v>
      </c>
      <c r="L16302" t="s">
        <v>55848</v>
      </c>
      <c r="M16302" t="s">
        <v>55849</v>
      </c>
    </row>
    <row r="16303" spans="1:13">
      <c r="A16303" s="1" t="s">
        <v>18320</v>
      </c>
      <c r="B16303">
        <v>6.8050683262932699E-6</v>
      </c>
      <c r="C16303" s="1">
        <v>3.8660886172690996E-6</v>
      </c>
      <c r="D16303">
        <v>1</v>
      </c>
      <c r="E16303">
        <v>0.95454545454545503</v>
      </c>
      <c r="F16303">
        <v>0.95336787564766801</v>
      </c>
      <c r="G16303">
        <v>0.97674418604651203</v>
      </c>
      <c r="H16303">
        <v>0.96846846846846801</v>
      </c>
      <c r="I16303">
        <v>0.97674418604651203</v>
      </c>
      <c r="J16303" s="1" t="s">
        <v>23229</v>
      </c>
      <c r="K16303" t="s">
        <v>23240</v>
      </c>
      <c r="L16303" t="s">
        <v>55850</v>
      </c>
      <c r="M16303" t="s">
        <v>55851</v>
      </c>
    </row>
    <row r="16304" spans="1:13">
      <c r="A16304" s="1" t="s">
        <v>18321</v>
      </c>
      <c r="B16304">
        <v>5.8404163078355004E-10</v>
      </c>
      <c r="C16304" s="1">
        <v>4.3660500531598901E-7</v>
      </c>
      <c r="D16304">
        <v>1</v>
      </c>
      <c r="E16304">
        <v>1</v>
      </c>
      <c r="F16304">
        <v>0.99166666666666703</v>
      </c>
      <c r="G16304">
        <v>1</v>
      </c>
      <c r="H16304">
        <v>0.98630136986301398</v>
      </c>
      <c r="I16304">
        <v>1</v>
      </c>
      <c r="J16304" s="1" t="s">
        <v>23229</v>
      </c>
      <c r="K16304" t="s">
        <v>23240</v>
      </c>
      <c r="L16304" t="s">
        <v>55852</v>
      </c>
      <c r="M16304" t="s">
        <v>55853</v>
      </c>
    </row>
    <row r="16305" spans="1:13">
      <c r="A16305" s="1" t="s">
        <v>18322</v>
      </c>
      <c r="B16305">
        <v>1.0902229345173101E-6</v>
      </c>
      <c r="C16305" s="1">
        <v>1.6310355086784199E-8</v>
      </c>
      <c r="D16305">
        <v>1</v>
      </c>
      <c r="E16305">
        <v>1</v>
      </c>
      <c r="F16305">
        <v>0.99691358024691401</v>
      </c>
      <c r="G16305">
        <v>0.63636363636363602</v>
      </c>
      <c r="H16305">
        <v>0.875</v>
      </c>
      <c r="I16305">
        <v>0.92222222222222205</v>
      </c>
      <c r="J16305" s="1">
        <v>1</v>
      </c>
      <c r="K16305" t="s">
        <v>23238</v>
      </c>
      <c r="L16305" t="s">
        <v>55854</v>
      </c>
      <c r="M16305" t="s">
        <v>55855</v>
      </c>
    </row>
    <row r="16306" spans="1:13">
      <c r="A16306" s="1" t="s">
        <v>18323</v>
      </c>
      <c r="B16306">
        <v>9.3149728763047994E-5</v>
      </c>
      <c r="C16306" s="1">
        <v>5.84037679308729E-5</v>
      </c>
      <c r="D16306">
        <v>0.19230769230769201</v>
      </c>
      <c r="E16306">
        <v>0.34558823529411797</v>
      </c>
      <c r="F16306">
        <v>0.13103448275862101</v>
      </c>
      <c r="G16306">
        <v>5.5555555555555601E-2</v>
      </c>
      <c r="H16306">
        <v>0.19767441860465099</v>
      </c>
      <c r="I16306">
        <v>0.47826086956521702</v>
      </c>
      <c r="J16306" s="1" t="s">
        <v>23229</v>
      </c>
      <c r="K16306" t="s">
        <v>23239</v>
      </c>
      <c r="L16306" t="s">
        <v>55856</v>
      </c>
      <c r="M16306" t="s">
        <v>55857</v>
      </c>
    </row>
    <row r="16307" spans="1:13">
      <c r="A16307" s="1" t="s">
        <v>18324</v>
      </c>
      <c r="B16307">
        <v>2.8441120635364E-5</v>
      </c>
      <c r="C16307" s="1">
        <v>9.30413873648705E-7</v>
      </c>
      <c r="D16307">
        <v>0.92857142857142905</v>
      </c>
      <c r="E16307">
        <v>0.65454545454545499</v>
      </c>
      <c r="F16307">
        <v>0.99681528662420404</v>
      </c>
      <c r="G16307">
        <v>1</v>
      </c>
      <c r="H16307">
        <v>1</v>
      </c>
      <c r="I16307">
        <v>1</v>
      </c>
      <c r="J16307" s="1">
        <v>1</v>
      </c>
      <c r="K16307" t="s">
        <v>23238</v>
      </c>
      <c r="L16307" t="s">
        <v>55858</v>
      </c>
      <c r="M16307" t="s">
        <v>55859</v>
      </c>
    </row>
    <row r="16308" spans="1:13">
      <c r="A16308" s="1" t="s">
        <v>18325</v>
      </c>
      <c r="B16308">
        <v>9.22886957021638E-5</v>
      </c>
      <c r="C16308" s="1">
        <v>1.3553733331692199E-6</v>
      </c>
      <c r="D16308">
        <v>0</v>
      </c>
      <c r="E16308">
        <v>1.05263157894737E-2</v>
      </c>
      <c r="F16308">
        <v>0.16137566137566101</v>
      </c>
      <c r="G16308">
        <v>6.6666666666666693E-2</v>
      </c>
      <c r="H16308">
        <v>8.6734693877551006E-2</v>
      </c>
      <c r="I16308">
        <v>0.13970588235294101</v>
      </c>
      <c r="J16308" s="1" t="s">
        <v>23229</v>
      </c>
      <c r="K16308" t="s">
        <v>23238</v>
      </c>
      <c r="L16308" t="s">
        <v>55860</v>
      </c>
      <c r="M16308" t="s">
        <v>55861</v>
      </c>
    </row>
    <row r="16309" spans="1:13">
      <c r="A16309" s="1" t="s">
        <v>18326</v>
      </c>
      <c r="B16309">
        <v>9.7851993373246707E-5</v>
      </c>
      <c r="C16309" s="1">
        <v>1.48905106500788E-5</v>
      </c>
      <c r="D16309">
        <v>7.8125E-2</v>
      </c>
      <c r="E16309">
        <v>0.27222222222222198</v>
      </c>
      <c r="F16309">
        <v>0</v>
      </c>
      <c r="G16309">
        <v>0</v>
      </c>
      <c r="H16309">
        <v>0</v>
      </c>
      <c r="I16309">
        <v>0</v>
      </c>
      <c r="J16309" s="1" t="s">
        <v>23229</v>
      </c>
      <c r="K16309" t="s">
        <v>23241</v>
      </c>
      <c r="L16309" t="s">
        <v>55862</v>
      </c>
      <c r="M16309" t="s">
        <v>55863</v>
      </c>
    </row>
    <row r="16310" spans="1:13">
      <c r="A16310" s="1" t="s">
        <v>18327</v>
      </c>
      <c r="B16310">
        <v>1.23844482714873E-6</v>
      </c>
      <c r="C16310" s="1">
        <v>1.06871705028642E-7</v>
      </c>
      <c r="D16310">
        <v>0</v>
      </c>
      <c r="E16310">
        <v>0</v>
      </c>
      <c r="F16310">
        <v>0</v>
      </c>
      <c r="G16310">
        <v>0</v>
      </c>
      <c r="H16310">
        <v>1.0752688172042999E-2</v>
      </c>
      <c r="I16310">
        <v>2.34375E-2</v>
      </c>
      <c r="J16310" s="1">
        <v>0.375</v>
      </c>
      <c r="K16310" t="s">
        <v>23238</v>
      </c>
      <c r="L16310" t="s">
        <v>55864</v>
      </c>
      <c r="M16310" t="s">
        <v>55865</v>
      </c>
    </row>
    <row r="16311" spans="1:13">
      <c r="A16311" s="1" t="s">
        <v>18328</v>
      </c>
      <c r="B16311">
        <v>5.1548861717492298E-7</v>
      </c>
      <c r="C16311" s="1">
        <v>6.8048510144210696E-6</v>
      </c>
      <c r="D16311">
        <v>0.9375</v>
      </c>
      <c r="E16311">
        <v>0.95833333333333304</v>
      </c>
      <c r="F16311">
        <v>0.984615384615385</v>
      </c>
      <c r="G16311">
        <v>1</v>
      </c>
      <c r="H16311">
        <v>0.99557522123893805</v>
      </c>
      <c r="I16311">
        <v>0.99565217391304395</v>
      </c>
      <c r="J16311" s="1">
        <v>1</v>
      </c>
      <c r="K16311" t="s">
        <v>23238</v>
      </c>
      <c r="L16311" t="s">
        <v>55866</v>
      </c>
      <c r="M16311" t="s">
        <v>55867</v>
      </c>
    </row>
    <row r="16312" spans="1:13">
      <c r="A16312" s="1" t="s">
        <v>18329</v>
      </c>
      <c r="B16312">
        <v>2.1693548477577599E-7</v>
      </c>
      <c r="C16312" s="1">
        <v>1.5765070710931701E-5</v>
      </c>
      <c r="D16312">
        <v>1</v>
      </c>
      <c r="E16312">
        <v>1</v>
      </c>
      <c r="F16312">
        <v>1</v>
      </c>
      <c r="G16312">
        <v>1</v>
      </c>
      <c r="H16312">
        <v>0.85465116279069797</v>
      </c>
      <c r="I16312">
        <v>0.97916666666666696</v>
      </c>
      <c r="J16312" s="1">
        <v>1</v>
      </c>
      <c r="K16312" t="s">
        <v>23241</v>
      </c>
      <c r="L16312" t="s">
        <v>55868</v>
      </c>
      <c r="M16312" t="s">
        <v>55869</v>
      </c>
    </row>
    <row r="16313" spans="1:13">
      <c r="A16313" s="1" t="s">
        <v>18330</v>
      </c>
      <c r="B16313">
        <v>1.9984746301837999E-6</v>
      </c>
      <c r="C16313" s="1">
        <v>3.3706427312501098E-6</v>
      </c>
      <c r="D16313">
        <v>0.04</v>
      </c>
      <c r="E16313">
        <v>4.3209876543209902E-2</v>
      </c>
      <c r="F16313">
        <v>3.42465753424658E-2</v>
      </c>
      <c r="G16313">
        <v>0</v>
      </c>
      <c r="H16313">
        <v>1.0638297872340399E-2</v>
      </c>
      <c r="I16313">
        <v>0</v>
      </c>
      <c r="J16313" s="1">
        <v>0</v>
      </c>
      <c r="K16313" t="s">
        <v>23239</v>
      </c>
      <c r="L16313" t="s">
        <v>55870</v>
      </c>
      <c r="M16313" t="s">
        <v>55871</v>
      </c>
    </row>
    <row r="16314" spans="1:13">
      <c r="A16314" s="1" t="s">
        <v>18331</v>
      </c>
      <c r="B16314">
        <v>7.0982950542624196E-6</v>
      </c>
      <c r="C16314" s="1">
        <v>1.7360949134727499E-6</v>
      </c>
      <c r="D16314">
        <v>1</v>
      </c>
      <c r="E16314">
        <v>1</v>
      </c>
      <c r="F16314">
        <v>1</v>
      </c>
      <c r="G16314">
        <v>0.64705882352941202</v>
      </c>
      <c r="H16314">
        <v>1</v>
      </c>
      <c r="I16314">
        <v>0.95652173913043503</v>
      </c>
      <c r="J16314" s="1" t="s">
        <v>23229</v>
      </c>
      <c r="K16314" t="s">
        <v>23239</v>
      </c>
      <c r="L16314" t="s">
        <v>55872</v>
      </c>
      <c r="M16314" t="s">
        <v>55873</v>
      </c>
    </row>
    <row r="16315" spans="1:13">
      <c r="A16315" s="1" t="s">
        <v>18332</v>
      </c>
      <c r="B16315">
        <v>4.9888883681924204E-6</v>
      </c>
      <c r="C16315" s="1">
        <v>7.2345503119729597E-7</v>
      </c>
      <c r="D16315">
        <v>0</v>
      </c>
      <c r="E16315">
        <v>0</v>
      </c>
      <c r="F16315">
        <v>6.8181818181818205E-2</v>
      </c>
      <c r="G16315">
        <v>0</v>
      </c>
      <c r="H16315">
        <v>0.120481927710843</v>
      </c>
      <c r="I16315">
        <v>0</v>
      </c>
      <c r="J16315" s="1" t="s">
        <v>23229</v>
      </c>
      <c r="K16315" t="s">
        <v>23241</v>
      </c>
      <c r="L16315" t="s">
        <v>55874</v>
      </c>
      <c r="M16315" t="s">
        <v>55875</v>
      </c>
    </row>
    <row r="16316" spans="1:13">
      <c r="A16316" s="1" t="s">
        <v>18333</v>
      </c>
      <c r="B16316">
        <v>2.58827531239114E-4</v>
      </c>
      <c r="C16316" s="1">
        <v>1.90387377778693E-6</v>
      </c>
      <c r="D16316">
        <v>0.671875</v>
      </c>
      <c r="E16316">
        <v>0.25308641975308599</v>
      </c>
      <c r="F16316">
        <v>0.77297297297297296</v>
      </c>
      <c r="G16316">
        <v>0.59722222222222199</v>
      </c>
      <c r="H16316">
        <v>0.64444444444444404</v>
      </c>
      <c r="I16316">
        <v>0.58208955223880599</v>
      </c>
      <c r="J16316" s="1">
        <v>1</v>
      </c>
      <c r="K16316" t="s">
        <v>23238</v>
      </c>
      <c r="L16316" t="s">
        <v>55876</v>
      </c>
      <c r="M16316" t="s">
        <v>55877</v>
      </c>
    </row>
    <row r="16317" spans="1:13">
      <c r="A16317" s="1" t="s">
        <v>18334</v>
      </c>
      <c r="B16317">
        <v>3.4998903119519997E-5</v>
      </c>
      <c r="C16317" s="1">
        <v>3.3090297613737599E-5</v>
      </c>
      <c r="D16317">
        <v>0.30434782608695699</v>
      </c>
      <c r="E16317">
        <v>0.337209302325581</v>
      </c>
      <c r="F16317">
        <v>0.105960264900662</v>
      </c>
      <c r="G16317">
        <v>2.8571428571428598E-2</v>
      </c>
      <c r="H16317">
        <v>3.7234042553191501E-2</v>
      </c>
      <c r="I16317">
        <v>6.0344827586206899E-2</v>
      </c>
      <c r="J16317" s="1">
        <v>0</v>
      </c>
      <c r="K16317" t="s">
        <v>23241</v>
      </c>
      <c r="L16317" t="s">
        <v>55878</v>
      </c>
      <c r="M16317" t="s">
        <v>55879</v>
      </c>
    </row>
    <row r="16318" spans="1:13">
      <c r="A16318" s="1" t="s">
        <v>18335</v>
      </c>
      <c r="B16318">
        <v>6.7140093559049996E-7</v>
      </c>
      <c r="C16318" s="1">
        <v>6.0468936804017804E-6</v>
      </c>
      <c r="D16318">
        <v>0.953125</v>
      </c>
      <c r="E16318">
        <v>0.97395833333333304</v>
      </c>
      <c r="F16318">
        <v>0.98704663212435195</v>
      </c>
      <c r="G16318">
        <v>0.97321428571428603</v>
      </c>
      <c r="H16318">
        <v>0.929824561403509</v>
      </c>
      <c r="I16318">
        <v>0.95491803278688503</v>
      </c>
      <c r="J16318" s="1">
        <v>0.86363636363636398</v>
      </c>
      <c r="K16318" t="s">
        <v>23240</v>
      </c>
      <c r="L16318" t="s">
        <v>55880</v>
      </c>
      <c r="M16318" t="s">
        <v>55881</v>
      </c>
    </row>
    <row r="16319" spans="1:13">
      <c r="A16319" s="1" t="s">
        <v>18336</v>
      </c>
      <c r="B16319">
        <v>0</v>
      </c>
      <c r="C16319" s="1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 s="1">
        <v>0.5</v>
      </c>
      <c r="K16319" t="s">
        <v>23238</v>
      </c>
      <c r="L16319" t="s">
        <v>55882</v>
      </c>
      <c r="M16319" t="s">
        <v>55883</v>
      </c>
    </row>
    <row r="16320" spans="1:13">
      <c r="A16320" s="1" t="s">
        <v>18337</v>
      </c>
      <c r="B16320">
        <v>2.7573862699557798E-6</v>
      </c>
      <c r="C16320" s="1">
        <v>1.3294212799407101E-6</v>
      </c>
      <c r="D16320">
        <v>3.125E-2</v>
      </c>
      <c r="E16320">
        <v>5.8823529411764696E-3</v>
      </c>
      <c r="F16320">
        <v>7.4999999999999997E-2</v>
      </c>
      <c r="G16320">
        <v>3.3333333333333298E-2</v>
      </c>
      <c r="H16320">
        <v>8.1395348837209294E-2</v>
      </c>
      <c r="I16320">
        <v>0.1</v>
      </c>
      <c r="J16320" s="1">
        <v>0.85</v>
      </c>
      <c r="K16320" t="s">
        <v>23242</v>
      </c>
      <c r="L16320" t="s">
        <v>55884</v>
      </c>
      <c r="M16320" t="s">
        <v>55885</v>
      </c>
    </row>
    <row r="16321" spans="1:13">
      <c r="A16321" s="1" t="s">
        <v>18338</v>
      </c>
      <c r="B16321">
        <v>9.5505337702496106E-10</v>
      </c>
      <c r="C16321" s="1">
        <v>1.03040430262261E-8</v>
      </c>
      <c r="D16321">
        <v>0</v>
      </c>
      <c r="E16321">
        <v>0</v>
      </c>
      <c r="F16321">
        <v>0</v>
      </c>
      <c r="G16321">
        <v>0</v>
      </c>
      <c r="H16321">
        <v>4.9019607843137298E-3</v>
      </c>
      <c r="I16321">
        <v>0</v>
      </c>
      <c r="J16321" s="1">
        <v>0.6</v>
      </c>
      <c r="K16321" t="s">
        <v>23241</v>
      </c>
      <c r="L16321" t="s">
        <v>55886</v>
      </c>
      <c r="M16321" t="s">
        <v>55887</v>
      </c>
    </row>
    <row r="16322" spans="1:13">
      <c r="A16322" s="1" t="s">
        <v>18339</v>
      </c>
      <c r="B16322">
        <v>1.8595731231341301E-7</v>
      </c>
      <c r="C16322" s="1">
        <v>1.77846877792878E-6</v>
      </c>
      <c r="D16322">
        <v>1</v>
      </c>
      <c r="E16322">
        <v>1</v>
      </c>
      <c r="F16322">
        <v>0.98581560283687897</v>
      </c>
      <c r="G16322">
        <v>1</v>
      </c>
      <c r="H16322">
        <v>0.995</v>
      </c>
      <c r="I16322">
        <v>0.98780487804878003</v>
      </c>
      <c r="J16322" s="1">
        <v>4.5454545454545497E-2</v>
      </c>
      <c r="K16322" t="s">
        <v>23238</v>
      </c>
      <c r="L16322" t="s">
        <v>55888</v>
      </c>
      <c r="M16322" t="s">
        <v>55889</v>
      </c>
    </row>
    <row r="16323" spans="1:13">
      <c r="A16323" s="1" t="s">
        <v>18340</v>
      </c>
      <c r="B16323">
        <v>1.3400196809770099E-5</v>
      </c>
      <c r="C16323" s="1">
        <v>6.7420059259435102E-6</v>
      </c>
      <c r="D16323">
        <v>0.84375</v>
      </c>
      <c r="E16323">
        <v>0.94791666666666696</v>
      </c>
      <c r="F16323">
        <v>0.987179487179487</v>
      </c>
      <c r="G16323">
        <v>0.97368421052631604</v>
      </c>
      <c r="H16323">
        <v>0.98245614035087703</v>
      </c>
      <c r="I16323">
        <v>0.95199999999999996</v>
      </c>
      <c r="J16323" s="1">
        <v>1</v>
      </c>
      <c r="K16323" t="s">
        <v>23238</v>
      </c>
      <c r="L16323" t="s">
        <v>55890</v>
      </c>
      <c r="M16323" t="s">
        <v>55891</v>
      </c>
    </row>
    <row r="16324" spans="1:13">
      <c r="A16324" s="1" t="s">
        <v>18341</v>
      </c>
      <c r="B16324">
        <v>1.26144992123088E-5</v>
      </c>
      <c r="C16324" s="1">
        <v>2.3359059588468501E-4</v>
      </c>
      <c r="D16324">
        <v>0.3125</v>
      </c>
      <c r="E16324">
        <v>0.40104166666666702</v>
      </c>
      <c r="F16324">
        <v>0.30051813471502598</v>
      </c>
      <c r="G16324">
        <v>1.7543859649122799E-2</v>
      </c>
      <c r="H16324">
        <v>0.265486725663717</v>
      </c>
      <c r="I16324">
        <v>9.6000000000000002E-2</v>
      </c>
      <c r="J16324" s="1">
        <v>4.5454545454545497E-2</v>
      </c>
      <c r="K16324" t="s">
        <v>23241</v>
      </c>
      <c r="L16324" t="s">
        <v>55892</v>
      </c>
      <c r="M16324" t="s">
        <v>55893</v>
      </c>
    </row>
    <row r="16325" spans="1:13">
      <c r="A16325" s="1" t="s">
        <v>18342</v>
      </c>
      <c r="B16325">
        <v>2.6814884295483198E-7</v>
      </c>
      <c r="C16325" s="1">
        <v>1.9839631039102101E-5</v>
      </c>
      <c r="D16325">
        <v>0</v>
      </c>
      <c r="E16325">
        <v>0</v>
      </c>
      <c r="F16325">
        <v>3.125E-2</v>
      </c>
      <c r="G16325">
        <v>1.6129032258064498E-2</v>
      </c>
      <c r="H16325">
        <v>0.182352941176471</v>
      </c>
      <c r="I16325">
        <v>4.2553191489361701E-2</v>
      </c>
      <c r="J16325" s="1">
        <v>0</v>
      </c>
      <c r="K16325" t="s">
        <v>23238</v>
      </c>
      <c r="L16325" t="s">
        <v>55894</v>
      </c>
      <c r="M16325" t="s">
        <v>55895</v>
      </c>
    </row>
    <row r="16326" spans="1:13">
      <c r="A16326" s="1" t="s">
        <v>18343</v>
      </c>
      <c r="B16326">
        <v>9.0926618911384494E-6</v>
      </c>
      <c r="C16326" s="1">
        <v>1.23918688485495E-4</v>
      </c>
      <c r="D16326">
        <v>1</v>
      </c>
      <c r="E16326">
        <v>1</v>
      </c>
      <c r="F16326">
        <v>1</v>
      </c>
      <c r="G16326">
        <v>0.29729729729729698</v>
      </c>
      <c r="H16326">
        <v>0.71428571428571397</v>
      </c>
      <c r="I16326">
        <v>0.75735294117647101</v>
      </c>
      <c r="J16326" s="1">
        <v>1</v>
      </c>
      <c r="K16326" t="s">
        <v>23241</v>
      </c>
      <c r="L16326" t="s">
        <v>55896</v>
      </c>
      <c r="M16326" t="s">
        <v>55897</v>
      </c>
    </row>
    <row r="16327" spans="1:13">
      <c r="A16327" s="1" t="s">
        <v>18344</v>
      </c>
      <c r="B16327">
        <v>1.93845925497197E-7</v>
      </c>
      <c r="C16327" s="1">
        <v>1.66835245199295E-6</v>
      </c>
      <c r="D16327">
        <v>0</v>
      </c>
      <c r="E16327">
        <v>0</v>
      </c>
      <c r="F16327">
        <v>0</v>
      </c>
      <c r="G16327">
        <v>4.2857142857142899E-2</v>
      </c>
      <c r="H16327">
        <v>5.5555555555555601E-3</v>
      </c>
      <c r="I16327">
        <v>1.35135135135135E-2</v>
      </c>
      <c r="J16327" s="1">
        <v>0</v>
      </c>
      <c r="K16327" t="s">
        <v>23242</v>
      </c>
      <c r="L16327" t="s">
        <v>55898</v>
      </c>
      <c r="M16327" t="s">
        <v>55899</v>
      </c>
    </row>
    <row r="16328" spans="1:13">
      <c r="A16328" s="1" t="s">
        <v>18345</v>
      </c>
      <c r="B16328">
        <v>2.7841630566702002E-6</v>
      </c>
      <c r="C16328" s="1">
        <v>4.9922058562342397E-6</v>
      </c>
      <c r="D16328">
        <v>0.984375</v>
      </c>
      <c r="E16328">
        <v>0.86627906976744196</v>
      </c>
      <c r="F16328">
        <v>0.99408284023668603</v>
      </c>
      <c r="G16328">
        <v>0.7</v>
      </c>
      <c r="H16328">
        <v>0.96753246753246802</v>
      </c>
      <c r="I16328">
        <v>0.86363636363636398</v>
      </c>
      <c r="J16328" s="1">
        <v>0</v>
      </c>
      <c r="K16328" t="s">
        <v>23238</v>
      </c>
      <c r="L16328" t="s">
        <v>55900</v>
      </c>
      <c r="M16328" t="s">
        <v>55901</v>
      </c>
    </row>
    <row r="16329" spans="1:13">
      <c r="A16329" s="1" t="s">
        <v>18346</v>
      </c>
      <c r="B16329">
        <v>2.3355442504502799E-6</v>
      </c>
      <c r="C16329" s="1">
        <v>1.12401219875938E-4</v>
      </c>
      <c r="D16329">
        <v>0.60714285714285698</v>
      </c>
      <c r="E16329">
        <v>0.38157894736842102</v>
      </c>
      <c r="F16329">
        <v>0.265432098765432</v>
      </c>
      <c r="G16329">
        <v>0.93548387096774199</v>
      </c>
      <c r="H16329">
        <v>0.60365853658536595</v>
      </c>
      <c r="I16329">
        <v>0.78409090909090895</v>
      </c>
      <c r="J16329" s="1">
        <v>1</v>
      </c>
      <c r="K16329" t="s">
        <v>23237</v>
      </c>
      <c r="L16329" t="s">
        <v>55902</v>
      </c>
      <c r="M16329" t="s">
        <v>55903</v>
      </c>
    </row>
    <row r="16330" spans="1:13">
      <c r="A16330" s="1" t="s">
        <v>18347</v>
      </c>
      <c r="B16330">
        <v>6.3250057478918403E-7</v>
      </c>
      <c r="C16330" s="1">
        <v>7.8571425535389207E-6</v>
      </c>
      <c r="D16330">
        <v>0</v>
      </c>
      <c r="E16330">
        <v>0</v>
      </c>
      <c r="F16330">
        <v>6.1046511627907002E-2</v>
      </c>
      <c r="G16330">
        <v>0</v>
      </c>
      <c r="H16330">
        <v>6.0439560439560398E-2</v>
      </c>
      <c r="I16330">
        <v>9.4339622641509399E-2</v>
      </c>
      <c r="J16330" s="1">
        <v>0</v>
      </c>
      <c r="K16330" t="s">
        <v>23241</v>
      </c>
      <c r="L16330" t="s">
        <v>55904</v>
      </c>
      <c r="M16330" t="s">
        <v>55905</v>
      </c>
    </row>
    <row r="16331" spans="1:13">
      <c r="A16331" s="1" t="s">
        <v>18348</v>
      </c>
      <c r="B16331">
        <v>6.0579295341290597E-6</v>
      </c>
      <c r="C16331" s="1">
        <v>1.17740525679851E-4</v>
      </c>
      <c r="D16331">
        <v>0</v>
      </c>
      <c r="E16331">
        <v>0</v>
      </c>
      <c r="F16331">
        <v>0</v>
      </c>
      <c r="G16331">
        <v>0.73148148148148195</v>
      </c>
      <c r="H16331">
        <v>0.08</v>
      </c>
      <c r="I16331">
        <v>0.50588235294117601</v>
      </c>
      <c r="J16331" s="1">
        <v>0</v>
      </c>
      <c r="K16331" t="s">
        <v>23239</v>
      </c>
      <c r="L16331" t="s">
        <v>55906</v>
      </c>
      <c r="M16331" t="s">
        <v>55907</v>
      </c>
    </row>
    <row r="16332" spans="1:13">
      <c r="A16332" s="1" t="s">
        <v>18349</v>
      </c>
      <c r="B16332">
        <v>4.4817203524356299E-7</v>
      </c>
      <c r="C16332" s="1">
        <v>3.4683096224911301E-7</v>
      </c>
      <c r="D16332">
        <v>0</v>
      </c>
      <c r="E16332">
        <v>0</v>
      </c>
      <c r="F16332">
        <v>2.5641025641025602E-3</v>
      </c>
      <c r="G16332">
        <v>0</v>
      </c>
      <c r="H16332">
        <v>0</v>
      </c>
      <c r="I16332">
        <v>0</v>
      </c>
      <c r="J16332" s="1" t="s">
        <v>23229</v>
      </c>
      <c r="K16332" t="s">
        <v>23239</v>
      </c>
      <c r="L16332" t="s">
        <v>55908</v>
      </c>
      <c r="M16332" t="s">
        <v>55909</v>
      </c>
    </row>
    <row r="16333" spans="1:13">
      <c r="A16333" s="1" t="s">
        <v>18350</v>
      </c>
      <c r="B16333">
        <v>6.1478819308893594E-5</v>
      </c>
      <c r="C16333" s="1">
        <v>8.4734893949078606E-6</v>
      </c>
      <c r="D16333">
        <v>0</v>
      </c>
      <c r="E16333">
        <v>0.32530120481927699</v>
      </c>
      <c r="F16333">
        <v>7.8125E-3</v>
      </c>
      <c r="G16333">
        <v>0</v>
      </c>
      <c r="H16333">
        <v>0</v>
      </c>
      <c r="I16333">
        <v>0</v>
      </c>
      <c r="J16333" s="1" t="s">
        <v>23229</v>
      </c>
      <c r="K16333" t="s">
        <v>23238</v>
      </c>
      <c r="L16333" t="s">
        <v>55910</v>
      </c>
      <c r="M16333" t="s">
        <v>55911</v>
      </c>
    </row>
    <row r="16334" spans="1:13">
      <c r="A16334" s="1" t="s">
        <v>18351</v>
      </c>
      <c r="B16334">
        <v>8.4860880151450504E-7</v>
      </c>
      <c r="C16334" s="1">
        <v>3.2269655887017599E-6</v>
      </c>
      <c r="D16334">
        <v>1</v>
      </c>
      <c r="E16334">
        <v>1</v>
      </c>
      <c r="F16334">
        <v>0.90641711229946498</v>
      </c>
      <c r="G16334">
        <v>1</v>
      </c>
      <c r="H16334">
        <v>0.90384615384615397</v>
      </c>
      <c r="I16334">
        <v>0.98958333333333304</v>
      </c>
      <c r="J16334" s="1">
        <v>1</v>
      </c>
      <c r="K16334" t="s">
        <v>23242</v>
      </c>
      <c r="L16334" t="s">
        <v>55912</v>
      </c>
      <c r="M16334" t="s">
        <v>55913</v>
      </c>
    </row>
    <row r="16335" spans="1:13">
      <c r="A16335" s="1" t="s">
        <v>18352</v>
      </c>
      <c r="B16335">
        <v>2.4716478736568E-4</v>
      </c>
      <c r="C16335" s="1">
        <v>3.8855668817271599E-4</v>
      </c>
      <c r="D16335">
        <v>0.390625</v>
      </c>
      <c r="E16335">
        <v>0.27173913043478298</v>
      </c>
      <c r="F16335">
        <v>0.44687500000000002</v>
      </c>
      <c r="G16335">
        <v>0.14444444444444399</v>
      </c>
      <c r="H16335">
        <v>0.54255319148936199</v>
      </c>
      <c r="I16335">
        <v>0.16666666666666699</v>
      </c>
      <c r="J16335" s="1">
        <v>0</v>
      </c>
      <c r="K16335" t="s">
        <v>23239</v>
      </c>
      <c r="L16335" t="s">
        <v>55914</v>
      </c>
      <c r="M16335" t="s">
        <v>55915</v>
      </c>
    </row>
    <row r="16336" spans="1:13">
      <c r="A16336" s="1" t="s">
        <v>18353</v>
      </c>
      <c r="B16336">
        <v>7.3873456211047801E-7</v>
      </c>
      <c r="C16336" s="1">
        <v>1.06248739801186E-6</v>
      </c>
      <c r="D16336">
        <v>1</v>
      </c>
      <c r="E16336">
        <v>1</v>
      </c>
      <c r="F16336">
        <v>0.99722222222222201</v>
      </c>
      <c r="G16336">
        <v>0.98888888888888904</v>
      </c>
      <c r="H16336">
        <v>0.98979591836734704</v>
      </c>
      <c r="I16336">
        <v>1</v>
      </c>
      <c r="J16336" s="1">
        <v>0.59090909090909105</v>
      </c>
      <c r="K16336" t="s">
        <v>23240</v>
      </c>
      <c r="L16336" t="s">
        <v>55916</v>
      </c>
      <c r="M16336" t="s">
        <v>55917</v>
      </c>
    </row>
    <row r="16337" spans="1:13">
      <c r="A16337" s="1" t="s">
        <v>18354</v>
      </c>
      <c r="B16337">
        <v>4.6603909427419202E-5</v>
      </c>
      <c r="C16337" s="1">
        <v>3.0944994461080501E-5</v>
      </c>
      <c r="D16337">
        <v>0.96666666666666701</v>
      </c>
      <c r="E16337">
        <v>0.99285714285714299</v>
      </c>
      <c r="F16337">
        <v>0.81736526946107801</v>
      </c>
      <c r="G16337">
        <v>0.952380952380952</v>
      </c>
      <c r="H16337">
        <v>0.92391304347826098</v>
      </c>
      <c r="I16337">
        <v>0.96794871794871795</v>
      </c>
      <c r="J16337" s="1">
        <v>1</v>
      </c>
      <c r="K16337" t="s">
        <v>23238</v>
      </c>
      <c r="L16337" t="s">
        <v>55918</v>
      </c>
      <c r="M16337" t="s">
        <v>55919</v>
      </c>
    </row>
    <row r="16338" spans="1:13">
      <c r="A16338" s="1" t="s">
        <v>18355</v>
      </c>
      <c r="B16338">
        <v>6.3620336731990199E-9</v>
      </c>
      <c r="C16338" s="1">
        <v>1.16623846609145E-7</v>
      </c>
      <c r="D16338">
        <v>1</v>
      </c>
      <c r="E16338">
        <v>1</v>
      </c>
      <c r="F16338">
        <v>0.994871794871795</v>
      </c>
      <c r="G16338">
        <v>1</v>
      </c>
      <c r="H16338">
        <v>1</v>
      </c>
      <c r="I16338">
        <v>0.99593495934959397</v>
      </c>
      <c r="J16338" s="1">
        <v>4.5454545454545497E-2</v>
      </c>
      <c r="K16338" t="s">
        <v>23242</v>
      </c>
      <c r="L16338" t="s">
        <v>55920</v>
      </c>
      <c r="M16338" t="s">
        <v>55921</v>
      </c>
    </row>
    <row r="16339" spans="1:13">
      <c r="A16339" s="1" t="s">
        <v>18356</v>
      </c>
      <c r="B16339">
        <v>4.92731506469002E-6</v>
      </c>
      <c r="C16339" s="1">
        <v>2.1724792503187499E-7</v>
      </c>
      <c r="D16339">
        <v>0</v>
      </c>
      <c r="E16339">
        <v>5.6179775280898901E-3</v>
      </c>
      <c r="F16339">
        <v>0</v>
      </c>
      <c r="G16339">
        <v>0.73863636363636398</v>
      </c>
      <c r="H16339">
        <v>5.8139534883720903E-3</v>
      </c>
      <c r="I16339">
        <v>0.21511627906976699</v>
      </c>
      <c r="J16339" s="1">
        <v>0</v>
      </c>
      <c r="K16339" t="s">
        <v>23238</v>
      </c>
      <c r="L16339" t="s">
        <v>55922</v>
      </c>
      <c r="M16339" t="s">
        <v>55923</v>
      </c>
    </row>
    <row r="16340" spans="1:13">
      <c r="A16340" s="1" t="s">
        <v>18357</v>
      </c>
      <c r="B16340">
        <v>2.4102345734377601E-7</v>
      </c>
      <c r="C16340" s="1">
        <v>3.5519953322561398E-5</v>
      </c>
      <c r="D16340">
        <v>0.74193548387096797</v>
      </c>
      <c r="E16340">
        <v>0.64204545454545503</v>
      </c>
      <c r="F16340">
        <v>0.74316939890710398</v>
      </c>
      <c r="G16340">
        <v>0.32500000000000001</v>
      </c>
      <c r="H16340">
        <v>0.768041237113402</v>
      </c>
      <c r="I16340">
        <v>0.47916666666666702</v>
      </c>
      <c r="J16340" s="1">
        <v>1</v>
      </c>
      <c r="K16340" t="s">
        <v>23241</v>
      </c>
      <c r="L16340" t="s">
        <v>55924</v>
      </c>
      <c r="M16340" t="s">
        <v>55925</v>
      </c>
    </row>
    <row r="16341" spans="1:13">
      <c r="A16341" s="1" t="s">
        <v>18358</v>
      </c>
      <c r="B16341">
        <v>3.4876242316784199E-4</v>
      </c>
      <c r="C16341" s="1">
        <v>1.4825942852648299E-4</v>
      </c>
      <c r="D16341">
        <v>1</v>
      </c>
      <c r="E16341">
        <v>1</v>
      </c>
      <c r="F16341">
        <v>0.28301886792452802</v>
      </c>
      <c r="G16341">
        <v>0.82608695652173902</v>
      </c>
      <c r="H16341">
        <v>0.431506849315068</v>
      </c>
      <c r="I16341">
        <v>0.83333333333333304</v>
      </c>
      <c r="J16341" s="1" t="s">
        <v>23229</v>
      </c>
      <c r="K16341" t="s">
        <v>23238</v>
      </c>
      <c r="L16341" t="s">
        <v>55926</v>
      </c>
      <c r="M16341" t="s">
        <v>55927</v>
      </c>
    </row>
    <row r="16342" spans="1:13">
      <c r="A16342" s="1" t="s">
        <v>18359</v>
      </c>
      <c r="B16342">
        <v>4.37736016239932E-5</v>
      </c>
      <c r="C16342" s="1">
        <v>1.5779264713459699E-4</v>
      </c>
      <c r="D16342">
        <v>0</v>
      </c>
      <c r="E16342">
        <v>0</v>
      </c>
      <c r="F16342">
        <v>0.17434210526315799</v>
      </c>
      <c r="G16342">
        <v>0</v>
      </c>
      <c r="H16342">
        <v>0.17708333333333301</v>
      </c>
      <c r="I16342">
        <v>7.3529411764705899E-3</v>
      </c>
      <c r="J16342" s="1">
        <v>4.5454545454545497E-2</v>
      </c>
      <c r="K16342" t="s">
        <v>23239</v>
      </c>
      <c r="L16342" t="s">
        <v>55928</v>
      </c>
      <c r="M16342" t="s">
        <v>55929</v>
      </c>
    </row>
    <row r="16343" spans="1:13">
      <c r="A16343" s="1" t="s">
        <v>18360</v>
      </c>
      <c r="B16343">
        <v>8.0699579414409899E-7</v>
      </c>
      <c r="C16343" s="1">
        <v>2.6107290792658697E-7</v>
      </c>
      <c r="D16343">
        <v>0</v>
      </c>
      <c r="E16343">
        <v>1.0638297872340399E-2</v>
      </c>
      <c r="F16343">
        <v>2.60416666666667E-3</v>
      </c>
      <c r="G16343">
        <v>0</v>
      </c>
      <c r="H16343">
        <v>0</v>
      </c>
      <c r="I16343">
        <v>0</v>
      </c>
      <c r="J16343" s="1">
        <v>1</v>
      </c>
      <c r="K16343" t="s">
        <v>23238</v>
      </c>
      <c r="L16343" t="s">
        <v>55930</v>
      </c>
      <c r="M16343" t="s">
        <v>55931</v>
      </c>
    </row>
    <row r="16344" spans="1:13">
      <c r="A16344" s="1" t="s">
        <v>18361</v>
      </c>
      <c r="B16344">
        <v>1.6086814531121399E-8</v>
      </c>
      <c r="C16344" s="1">
        <v>8.9712937986191405E-11</v>
      </c>
      <c r="D16344">
        <v>0</v>
      </c>
      <c r="E16344">
        <v>0</v>
      </c>
      <c r="F16344">
        <v>3.7878787878787902E-3</v>
      </c>
      <c r="G16344">
        <v>0</v>
      </c>
      <c r="H16344">
        <v>0</v>
      </c>
      <c r="I16344">
        <v>0</v>
      </c>
      <c r="J16344" s="1">
        <v>1</v>
      </c>
      <c r="K16344" t="s">
        <v>23241</v>
      </c>
      <c r="L16344" t="s">
        <v>55932</v>
      </c>
      <c r="M16344" t="s">
        <v>55933</v>
      </c>
    </row>
    <row r="16345" spans="1:13">
      <c r="A16345" s="1" t="s">
        <v>18362</v>
      </c>
      <c r="B16345">
        <v>5.7864650176891798E-5</v>
      </c>
      <c r="C16345" s="1">
        <v>1.19724061759691E-5</v>
      </c>
      <c r="D16345">
        <v>0.953125</v>
      </c>
      <c r="E16345">
        <v>0.82065217391304301</v>
      </c>
      <c r="F16345">
        <v>0.71907216494845405</v>
      </c>
      <c r="G16345">
        <v>0.85294117647058798</v>
      </c>
      <c r="H16345">
        <v>0.55188679245283001</v>
      </c>
      <c r="I16345">
        <v>0.62871287128712905</v>
      </c>
      <c r="J16345" s="1">
        <v>0.95</v>
      </c>
      <c r="K16345" t="s">
        <v>23238</v>
      </c>
      <c r="L16345" t="s">
        <v>55934</v>
      </c>
      <c r="M16345" t="s">
        <v>55935</v>
      </c>
    </row>
    <row r="16346" spans="1:13">
      <c r="A16346" s="1" t="s">
        <v>18363</v>
      </c>
      <c r="B16346">
        <v>4.8386461426992696E-7</v>
      </c>
      <c r="C16346" s="1">
        <v>1.48635085145813E-5</v>
      </c>
      <c r="D16346">
        <v>1.85185185185185E-2</v>
      </c>
      <c r="E16346">
        <v>0</v>
      </c>
      <c r="F16346">
        <v>0</v>
      </c>
      <c r="G16346">
        <v>0.207317073170732</v>
      </c>
      <c r="H16346">
        <v>9.6153846153846194E-3</v>
      </c>
      <c r="I16346">
        <v>0.177884615384615</v>
      </c>
      <c r="J16346" s="1">
        <v>0</v>
      </c>
      <c r="K16346" t="s">
        <v>23241</v>
      </c>
      <c r="L16346" t="s">
        <v>55936</v>
      </c>
      <c r="M16346" t="s">
        <v>55937</v>
      </c>
    </row>
    <row r="16347" spans="1:13">
      <c r="A16347" s="1" t="s">
        <v>18364</v>
      </c>
      <c r="B16347">
        <v>8.1887129421786106E-8</v>
      </c>
      <c r="C16347" s="1">
        <v>3.4812837402617702E-8</v>
      </c>
      <c r="D16347">
        <v>1.5625E-2</v>
      </c>
      <c r="E16347">
        <v>0</v>
      </c>
      <c r="F16347">
        <v>2.5641025641025602E-3</v>
      </c>
      <c r="G16347">
        <v>9.2592592592592605E-3</v>
      </c>
      <c r="H16347">
        <v>0</v>
      </c>
      <c r="I16347">
        <v>0</v>
      </c>
      <c r="J16347" s="1">
        <v>0.25</v>
      </c>
      <c r="K16347" t="s">
        <v>23241</v>
      </c>
      <c r="L16347" t="s">
        <v>55938</v>
      </c>
      <c r="M16347" t="s">
        <v>55939</v>
      </c>
    </row>
    <row r="16348" spans="1:13">
      <c r="A16348" s="1" t="s">
        <v>18365</v>
      </c>
      <c r="B16348">
        <v>1.7203092020127101E-5</v>
      </c>
      <c r="C16348" s="1">
        <v>3.0885993518890503E-5</v>
      </c>
      <c r="D16348">
        <v>0</v>
      </c>
      <c r="E16348">
        <v>0</v>
      </c>
      <c r="F16348">
        <v>3.8251366120218601E-2</v>
      </c>
      <c r="G16348">
        <v>0</v>
      </c>
      <c r="H16348">
        <v>5.0505050505050501E-3</v>
      </c>
      <c r="I16348">
        <v>0</v>
      </c>
      <c r="J16348" s="1">
        <v>0</v>
      </c>
      <c r="K16348" t="s">
        <v>23237</v>
      </c>
      <c r="L16348" t="s">
        <v>55940</v>
      </c>
      <c r="M16348" t="s">
        <v>55941</v>
      </c>
    </row>
    <row r="16349" spans="1:13">
      <c r="A16349" s="1" t="s">
        <v>18366</v>
      </c>
      <c r="B16349">
        <v>1.01980070918042E-4</v>
      </c>
      <c r="C16349" s="1">
        <v>9.4701089234934397E-5</v>
      </c>
      <c r="D16349">
        <v>0.214285714285714</v>
      </c>
      <c r="E16349">
        <v>7.2289156626505993E-2</v>
      </c>
      <c r="F16349">
        <v>0.234939759036145</v>
      </c>
      <c r="G16349">
        <v>0</v>
      </c>
      <c r="H16349">
        <v>2.40963855421687E-2</v>
      </c>
      <c r="I16349">
        <v>0</v>
      </c>
      <c r="J16349" s="1">
        <v>0</v>
      </c>
      <c r="K16349" t="s">
        <v>23239</v>
      </c>
      <c r="L16349" t="s">
        <v>55942</v>
      </c>
      <c r="M16349" t="s">
        <v>55943</v>
      </c>
    </row>
    <row r="16350" spans="1:13">
      <c r="A16350" s="1" t="s">
        <v>18367</v>
      </c>
      <c r="B16350">
        <v>3.6911178691154902E-9</v>
      </c>
      <c r="C16350" s="1">
        <v>1.8041062927682701E-6</v>
      </c>
      <c r="D16350">
        <v>1.5625E-2</v>
      </c>
      <c r="E16350">
        <v>0</v>
      </c>
      <c r="F16350">
        <v>2.5773195876288698E-3</v>
      </c>
      <c r="G16350">
        <v>0</v>
      </c>
      <c r="H16350">
        <v>4.8543689320388302E-3</v>
      </c>
      <c r="I16350">
        <v>0</v>
      </c>
      <c r="J16350" s="1">
        <v>1</v>
      </c>
      <c r="K16350" t="s">
        <v>23241</v>
      </c>
      <c r="L16350" t="s">
        <v>55944</v>
      </c>
      <c r="M16350" t="s">
        <v>55945</v>
      </c>
    </row>
    <row r="16351" spans="1:13">
      <c r="A16351" s="1" t="s">
        <v>18368</v>
      </c>
      <c r="B16351">
        <v>2.6789089620364299E-7</v>
      </c>
      <c r="C16351" s="1">
        <v>1.5495780831978E-7</v>
      </c>
      <c r="D16351">
        <v>0.95</v>
      </c>
      <c r="E16351">
        <v>0.83333333333333304</v>
      </c>
      <c r="F16351">
        <v>1</v>
      </c>
      <c r="G16351">
        <v>1</v>
      </c>
      <c r="H16351">
        <v>1</v>
      </c>
      <c r="I16351">
        <v>1</v>
      </c>
      <c r="J16351" s="1">
        <v>1</v>
      </c>
      <c r="K16351" t="s">
        <v>23239</v>
      </c>
      <c r="L16351" t="s">
        <v>55946</v>
      </c>
      <c r="M16351" t="s">
        <v>55947</v>
      </c>
    </row>
    <row r="16352" spans="1:13">
      <c r="A16352" s="1" t="s">
        <v>18369</v>
      </c>
      <c r="B16352">
        <v>6.4440744740981801E-5</v>
      </c>
      <c r="C16352" s="1">
        <v>6.2528504973479395E-5</v>
      </c>
      <c r="D16352">
        <v>0.171875</v>
      </c>
      <c r="E16352">
        <v>3.1914893617021302E-2</v>
      </c>
      <c r="F16352">
        <v>5.1282051282051299E-3</v>
      </c>
      <c r="G16352">
        <v>0.113207547169811</v>
      </c>
      <c r="H16352">
        <v>2.3148148148148098E-2</v>
      </c>
      <c r="I16352">
        <v>0.10784313725490199</v>
      </c>
      <c r="J16352" s="1">
        <v>0.05</v>
      </c>
      <c r="K16352" t="s">
        <v>23241</v>
      </c>
      <c r="L16352" t="s">
        <v>55948</v>
      </c>
      <c r="M16352" t="s">
        <v>55949</v>
      </c>
    </row>
    <row r="16353" spans="1:13">
      <c r="A16353" s="1" t="s">
        <v>18370</v>
      </c>
      <c r="B16353">
        <v>1.05619305724857E-7</v>
      </c>
      <c r="C16353" s="1">
        <v>1.93240340364704E-7</v>
      </c>
      <c r="D16353">
        <v>0</v>
      </c>
      <c r="E16353">
        <v>0</v>
      </c>
      <c r="F16353">
        <v>0</v>
      </c>
      <c r="G16353">
        <v>0</v>
      </c>
      <c r="H16353">
        <v>4.7619047619047597E-3</v>
      </c>
      <c r="I16353">
        <v>4.7169811320754698E-3</v>
      </c>
      <c r="J16353" s="1">
        <v>0</v>
      </c>
      <c r="K16353" t="s">
        <v>23241</v>
      </c>
      <c r="L16353" t="s">
        <v>55950</v>
      </c>
      <c r="M16353" t="s">
        <v>55951</v>
      </c>
    </row>
    <row r="16354" spans="1:13">
      <c r="A16354" s="1" t="s">
        <v>18371</v>
      </c>
      <c r="B16354">
        <v>6.5592247829482205E-8</v>
      </c>
      <c r="C16354" s="1">
        <v>2.5086481890235799E-6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1.2096774193548401E-2</v>
      </c>
      <c r="J16354" s="1">
        <v>0</v>
      </c>
      <c r="K16354" t="s">
        <v>23241</v>
      </c>
      <c r="L16354" t="s">
        <v>55952</v>
      </c>
      <c r="M16354" t="s">
        <v>55953</v>
      </c>
    </row>
    <row r="16355" spans="1:13">
      <c r="A16355" s="1" t="s">
        <v>18372</v>
      </c>
      <c r="B16355">
        <v>7.3217286355210501E-6</v>
      </c>
      <c r="C16355" s="1">
        <v>1.9981213883142002E-6</v>
      </c>
      <c r="D16355">
        <v>0.71875</v>
      </c>
      <c r="E16355">
        <v>0.88947368421052597</v>
      </c>
      <c r="F16355">
        <v>0.997435897435897</v>
      </c>
      <c r="G16355">
        <v>0.99137931034482796</v>
      </c>
      <c r="H16355">
        <v>0.99122807017543901</v>
      </c>
      <c r="I16355">
        <v>0.95867768595041303</v>
      </c>
      <c r="J16355" s="1">
        <v>1</v>
      </c>
      <c r="K16355" t="s">
        <v>23238</v>
      </c>
      <c r="L16355" t="s">
        <v>55954</v>
      </c>
      <c r="M16355" t="s">
        <v>55955</v>
      </c>
    </row>
    <row r="16356" spans="1:13">
      <c r="A16356" s="1" t="s">
        <v>18373</v>
      </c>
      <c r="B16356">
        <v>1.15961630973923E-4</v>
      </c>
      <c r="C16356" s="1">
        <v>4.8910375152849003E-5</v>
      </c>
      <c r="D16356">
        <v>0</v>
      </c>
      <c r="E16356">
        <v>0</v>
      </c>
      <c r="F16356">
        <v>0.395569620253165</v>
      </c>
      <c r="G16356">
        <v>0</v>
      </c>
      <c r="H16356">
        <v>1.85185185185185E-2</v>
      </c>
      <c r="I16356">
        <v>0</v>
      </c>
      <c r="J16356" s="1" t="s">
        <v>23229</v>
      </c>
      <c r="K16356" t="s">
        <v>23241</v>
      </c>
      <c r="L16356" t="s">
        <v>55956</v>
      </c>
      <c r="M16356" t="s">
        <v>55957</v>
      </c>
    </row>
    <row r="16357" spans="1:13">
      <c r="A16357" s="1" t="s">
        <v>18374</v>
      </c>
      <c r="B16357">
        <v>2.33161641430685E-5</v>
      </c>
      <c r="C16357" s="1">
        <v>5.2204098191238703E-6</v>
      </c>
      <c r="D16357">
        <v>0.12962962962963001</v>
      </c>
      <c r="E16357">
        <v>0.25925925925925902</v>
      </c>
      <c r="F16357">
        <v>0</v>
      </c>
      <c r="G16357">
        <v>0</v>
      </c>
      <c r="H16357">
        <v>1.38888888888889E-2</v>
      </c>
      <c r="I16357">
        <v>6.9444444444444406E-2</v>
      </c>
      <c r="J16357" s="1">
        <v>0</v>
      </c>
      <c r="K16357" t="s">
        <v>23239</v>
      </c>
      <c r="L16357" t="s">
        <v>55958</v>
      </c>
      <c r="M16357" t="s">
        <v>55959</v>
      </c>
    </row>
    <row r="16358" spans="1:13">
      <c r="A16358" s="1" t="s">
        <v>18375</v>
      </c>
      <c r="B16358">
        <v>7.1044692566186497E-4</v>
      </c>
      <c r="C16358" s="1">
        <v>2.2216906719870598E-5</v>
      </c>
      <c r="D16358">
        <v>0.875</v>
      </c>
      <c r="E16358">
        <v>0.190140845070423</v>
      </c>
      <c r="F16358">
        <v>0.97010869565217395</v>
      </c>
      <c r="G16358">
        <v>0.99</v>
      </c>
      <c r="H16358">
        <v>0.91363636363636402</v>
      </c>
      <c r="I16358">
        <v>0.94827586206896597</v>
      </c>
      <c r="J16358" s="1">
        <v>1</v>
      </c>
      <c r="K16358" t="s">
        <v>23240</v>
      </c>
      <c r="L16358" t="s">
        <v>55960</v>
      </c>
      <c r="M16358" t="s">
        <v>55961</v>
      </c>
    </row>
    <row r="16359" spans="1:13">
      <c r="A16359" s="1" t="s">
        <v>18376</v>
      </c>
      <c r="B16359">
        <v>1.8745598699228299E-4</v>
      </c>
      <c r="C16359" s="1">
        <v>1.3904199441857799E-7</v>
      </c>
      <c r="D16359">
        <v>0.203125</v>
      </c>
      <c r="E16359">
        <v>0.375</v>
      </c>
      <c r="F16359">
        <v>4.1025641025640998E-2</v>
      </c>
      <c r="G16359">
        <v>5.4545454545454501E-2</v>
      </c>
      <c r="H16359">
        <v>8.3333333333333301E-2</v>
      </c>
      <c r="I16359">
        <v>6.8000000000000005E-2</v>
      </c>
      <c r="J16359" s="1">
        <v>4.5454545454545497E-2</v>
      </c>
      <c r="K16359" t="s">
        <v>23238</v>
      </c>
      <c r="L16359" t="s">
        <v>55962</v>
      </c>
      <c r="M16359" t="s">
        <v>55963</v>
      </c>
    </row>
    <row r="16360" spans="1:13">
      <c r="A16360" s="1" t="s">
        <v>18377</v>
      </c>
      <c r="B16360">
        <v>1.19379072760436E-5</v>
      </c>
      <c r="C16360" s="1">
        <v>2.6683595793912898E-5</v>
      </c>
      <c r="D16360">
        <v>1</v>
      </c>
      <c r="E16360">
        <v>1</v>
      </c>
      <c r="F16360">
        <v>0.953125</v>
      </c>
      <c r="G16360">
        <v>0.99122807017543901</v>
      </c>
      <c r="H16360">
        <v>0.99549549549549599</v>
      </c>
      <c r="I16360">
        <v>1</v>
      </c>
      <c r="J16360" s="1" t="s">
        <v>23229</v>
      </c>
      <c r="K16360" t="s">
        <v>23238</v>
      </c>
      <c r="L16360" t="s">
        <v>55964</v>
      </c>
      <c r="M16360" t="s">
        <v>55965</v>
      </c>
    </row>
    <row r="16361" spans="1:13">
      <c r="A16361" s="1" t="s">
        <v>18378</v>
      </c>
      <c r="B16361">
        <v>4.2688998942511597E-5</v>
      </c>
      <c r="C16361" s="1">
        <v>2.7236748421853401E-8</v>
      </c>
      <c r="D16361">
        <v>0</v>
      </c>
      <c r="E16361">
        <v>3.125E-2</v>
      </c>
      <c r="F16361">
        <v>9.2307692307692299E-2</v>
      </c>
      <c r="G16361">
        <v>1.7543859649122799E-2</v>
      </c>
      <c r="H16361">
        <v>6.7567567567567599E-2</v>
      </c>
      <c r="I16361">
        <v>8.2644628099173608E-3</v>
      </c>
      <c r="J16361" s="1">
        <v>0</v>
      </c>
      <c r="K16361" t="s">
        <v>23241</v>
      </c>
      <c r="L16361" t="s">
        <v>55966</v>
      </c>
      <c r="M16361" t="s">
        <v>55967</v>
      </c>
    </row>
    <row r="16362" spans="1:13">
      <c r="A16362" s="1" t="s">
        <v>18379</v>
      </c>
      <c r="B16362">
        <v>8.8228845314861196E-5</v>
      </c>
      <c r="C16362" s="1">
        <v>1.1951886408089301E-7</v>
      </c>
      <c r="D16362">
        <v>0.93548387096774199</v>
      </c>
      <c r="E16362">
        <v>0.74096385542168697</v>
      </c>
      <c r="F16362">
        <v>1</v>
      </c>
      <c r="G16362">
        <v>1</v>
      </c>
      <c r="H16362">
        <v>0.99275362318840599</v>
      </c>
      <c r="I16362">
        <v>1</v>
      </c>
      <c r="J16362" s="1" t="s">
        <v>23229</v>
      </c>
      <c r="K16362" t="s">
        <v>23239</v>
      </c>
      <c r="L16362" t="s">
        <v>55968</v>
      </c>
      <c r="M16362" t="s">
        <v>55969</v>
      </c>
    </row>
    <row r="16363" spans="1:13">
      <c r="A16363" s="1" t="s">
        <v>18380</v>
      </c>
      <c r="B16363">
        <v>9.4983415727317804E-6</v>
      </c>
      <c r="C16363" s="1">
        <v>1.7378021448396599E-4</v>
      </c>
      <c r="D16363">
        <v>0</v>
      </c>
      <c r="E16363">
        <v>0</v>
      </c>
      <c r="F16363">
        <v>2.5773195876288698E-3</v>
      </c>
      <c r="G16363">
        <v>4.2553191489361701E-2</v>
      </c>
      <c r="H16363">
        <v>7.69230769230769E-2</v>
      </c>
      <c r="I16363">
        <v>0.12987012987013</v>
      </c>
      <c r="J16363" s="1">
        <v>0</v>
      </c>
      <c r="K16363" t="s">
        <v>23238</v>
      </c>
      <c r="L16363" t="s">
        <v>55970</v>
      </c>
      <c r="M16363" t="s">
        <v>55971</v>
      </c>
    </row>
    <row r="16364" spans="1:13">
      <c r="A16364" s="1" t="s">
        <v>18381</v>
      </c>
      <c r="B16364">
        <v>5.0566141230238098E-6</v>
      </c>
      <c r="C16364" s="1">
        <v>5.5392528557731304E-6</v>
      </c>
      <c r="D16364">
        <v>0.96875</v>
      </c>
      <c r="E16364">
        <v>1</v>
      </c>
      <c r="F16364">
        <v>0.994871794871795</v>
      </c>
      <c r="G16364">
        <v>1</v>
      </c>
      <c r="H16364">
        <v>0.99561403508771895</v>
      </c>
      <c r="I16364">
        <v>0.97107438016528902</v>
      </c>
      <c r="J16364" s="1">
        <v>1</v>
      </c>
      <c r="K16364" t="s">
        <v>23241</v>
      </c>
      <c r="L16364" t="s">
        <v>55972</v>
      </c>
      <c r="M16364" t="s">
        <v>55973</v>
      </c>
    </row>
    <row r="16365" spans="1:13">
      <c r="A16365" s="1" t="s">
        <v>18382</v>
      </c>
      <c r="B16365">
        <v>6.2612034222022803E-8</v>
      </c>
      <c r="C16365" s="1">
        <v>2.40274933459992E-8</v>
      </c>
      <c r="D16365">
        <v>1</v>
      </c>
      <c r="E16365">
        <v>1</v>
      </c>
      <c r="F16365">
        <v>1</v>
      </c>
      <c r="G16365">
        <v>1</v>
      </c>
      <c r="H16365">
        <v>0.992307692307692</v>
      </c>
      <c r="I16365">
        <v>1</v>
      </c>
      <c r="J16365" s="1" t="s">
        <v>23229</v>
      </c>
      <c r="K16365" t="s">
        <v>23239</v>
      </c>
      <c r="L16365" t="s">
        <v>55974</v>
      </c>
      <c r="M16365" t="s">
        <v>55975</v>
      </c>
    </row>
    <row r="16366" spans="1:13">
      <c r="A16366" s="1" t="s">
        <v>18383</v>
      </c>
      <c r="B16366">
        <v>2.6548131781529099E-6</v>
      </c>
      <c r="C16366" s="1">
        <v>1.8062173161406201E-6</v>
      </c>
      <c r="D16366">
        <v>4.3478260869565202E-2</v>
      </c>
      <c r="E16366">
        <v>0</v>
      </c>
      <c r="F16366">
        <v>6.41025641025641E-3</v>
      </c>
      <c r="G16366">
        <v>0.133333333333333</v>
      </c>
      <c r="H16366">
        <v>7.1428571428571397E-2</v>
      </c>
      <c r="I16366">
        <v>0</v>
      </c>
      <c r="J16366" s="1">
        <v>0</v>
      </c>
      <c r="K16366" t="s">
        <v>23241</v>
      </c>
      <c r="L16366" t="s">
        <v>55976</v>
      </c>
      <c r="M16366" t="s">
        <v>55977</v>
      </c>
    </row>
    <row r="16367" spans="1:13">
      <c r="A16367" s="1" t="s">
        <v>18384</v>
      </c>
      <c r="B16367">
        <v>2.5268044857700001E-6</v>
      </c>
      <c r="C16367" s="1">
        <v>7.4355574600187898E-7</v>
      </c>
      <c r="D16367">
        <v>0.98</v>
      </c>
      <c r="E16367">
        <v>1</v>
      </c>
      <c r="F16367">
        <v>1</v>
      </c>
      <c r="G16367">
        <v>1</v>
      </c>
      <c r="H16367">
        <v>0.99444444444444402</v>
      </c>
      <c r="I16367">
        <v>0.98369565217391297</v>
      </c>
      <c r="J16367" s="1">
        <v>1</v>
      </c>
      <c r="K16367" t="s">
        <v>23241</v>
      </c>
      <c r="L16367" t="s">
        <v>55978</v>
      </c>
      <c r="M16367" t="s">
        <v>55979</v>
      </c>
    </row>
    <row r="16368" spans="1:13">
      <c r="A16368" s="1" t="s">
        <v>18385</v>
      </c>
      <c r="B16368">
        <v>1.31556445815754E-7</v>
      </c>
      <c r="C16368" s="1">
        <v>1.6128375890410301E-7</v>
      </c>
      <c r="D16368">
        <v>1</v>
      </c>
      <c r="E16368">
        <v>1</v>
      </c>
      <c r="F16368">
        <v>0.99731182795698903</v>
      </c>
      <c r="G16368">
        <v>0.99</v>
      </c>
      <c r="H16368">
        <v>0.99074074074074103</v>
      </c>
      <c r="I16368">
        <v>1</v>
      </c>
      <c r="J16368" s="1">
        <v>0.18181818181818199</v>
      </c>
      <c r="K16368" t="s">
        <v>23238</v>
      </c>
      <c r="L16368" t="s">
        <v>55980</v>
      </c>
      <c r="M16368" t="s">
        <v>55981</v>
      </c>
    </row>
    <row r="16369" spans="1:13">
      <c r="A16369" s="1" t="s">
        <v>18386</v>
      </c>
      <c r="B16369">
        <v>7.7488369071884796E-6</v>
      </c>
      <c r="C16369" s="1">
        <v>2.21962308252538E-4</v>
      </c>
      <c r="D16369">
        <v>0.9</v>
      </c>
      <c r="E16369">
        <v>0.79473684210526296</v>
      </c>
      <c r="F16369">
        <v>0.89743589743589702</v>
      </c>
      <c r="G16369">
        <v>1</v>
      </c>
      <c r="H16369">
        <v>0.97345132743362806</v>
      </c>
      <c r="I16369">
        <v>0.99193548387096797</v>
      </c>
      <c r="J16369" s="1">
        <v>1</v>
      </c>
      <c r="K16369" t="s">
        <v>23238</v>
      </c>
      <c r="L16369" t="s">
        <v>55982</v>
      </c>
      <c r="M16369" t="s">
        <v>55983</v>
      </c>
    </row>
    <row r="16370" spans="1:13">
      <c r="A16370" s="1" t="s">
        <v>18387</v>
      </c>
      <c r="B16370">
        <v>4.8289081247305099E-6</v>
      </c>
      <c r="C16370" s="1">
        <v>2.4328375926949399E-6</v>
      </c>
      <c r="D16370">
        <v>0</v>
      </c>
      <c r="E16370">
        <v>0</v>
      </c>
      <c r="F16370">
        <v>2.5806451612903201E-2</v>
      </c>
      <c r="G16370">
        <v>0</v>
      </c>
      <c r="H16370">
        <v>0</v>
      </c>
      <c r="I16370">
        <v>0</v>
      </c>
      <c r="J16370" s="1">
        <v>0.88888888888888895</v>
      </c>
      <c r="K16370" t="s">
        <v>23238</v>
      </c>
      <c r="L16370" t="s">
        <v>55984</v>
      </c>
      <c r="M16370" t="s">
        <v>55985</v>
      </c>
    </row>
    <row r="16371" spans="1:13">
      <c r="A16371" s="1" t="s">
        <v>18388</v>
      </c>
      <c r="B16371">
        <v>4.4205818763949999E-7</v>
      </c>
      <c r="C16371" s="1">
        <v>3.4882768821312497E-5</v>
      </c>
      <c r="D16371">
        <v>0.98076923076923095</v>
      </c>
      <c r="E16371">
        <v>0.87096774193548399</v>
      </c>
      <c r="F16371">
        <v>0.89428571428571402</v>
      </c>
      <c r="G16371">
        <v>1</v>
      </c>
      <c r="H16371">
        <v>1</v>
      </c>
      <c r="I16371">
        <v>1</v>
      </c>
      <c r="J16371" s="1">
        <v>1</v>
      </c>
      <c r="K16371" t="s">
        <v>23238</v>
      </c>
      <c r="L16371" t="s">
        <v>55986</v>
      </c>
      <c r="M16371" t="s">
        <v>55987</v>
      </c>
    </row>
    <row r="16372" spans="1:13">
      <c r="A16372" s="1" t="s">
        <v>18389</v>
      </c>
      <c r="B16372">
        <v>4.1761723256361603E-5</v>
      </c>
      <c r="C16372" s="1">
        <v>1.34032416962598E-5</v>
      </c>
      <c r="D16372">
        <v>0.984375</v>
      </c>
      <c r="E16372">
        <v>1</v>
      </c>
      <c r="F16372">
        <v>0.994871794871795</v>
      </c>
      <c r="G16372">
        <v>0.80357142857142905</v>
      </c>
      <c r="H16372">
        <v>0.99065420560747697</v>
      </c>
      <c r="I16372">
        <v>0.84297520661156999</v>
      </c>
      <c r="J16372" s="1" t="s">
        <v>23229</v>
      </c>
      <c r="K16372" t="s">
        <v>23240</v>
      </c>
      <c r="L16372" t="s">
        <v>55988</v>
      </c>
      <c r="M16372" t="s">
        <v>55989</v>
      </c>
    </row>
    <row r="16373" spans="1:13">
      <c r="A16373" s="1" t="s">
        <v>18390</v>
      </c>
      <c r="B16373">
        <v>2.51233048512912E-5</v>
      </c>
      <c r="C16373" s="1">
        <v>1.2621770565251901E-5</v>
      </c>
      <c r="D16373">
        <v>0</v>
      </c>
      <c r="E16373">
        <v>0</v>
      </c>
      <c r="F16373">
        <v>0.164948453608247</v>
      </c>
      <c r="G16373">
        <v>0.05</v>
      </c>
      <c r="H16373">
        <v>0.30630630630630601</v>
      </c>
      <c r="I16373">
        <v>6.3106796116504896E-2</v>
      </c>
      <c r="J16373" s="1">
        <v>0</v>
      </c>
      <c r="K16373" t="s">
        <v>23242</v>
      </c>
      <c r="L16373" t="s">
        <v>55990</v>
      </c>
      <c r="M16373" t="s">
        <v>55991</v>
      </c>
    </row>
    <row r="16374" spans="1:13">
      <c r="A16374" s="1" t="s">
        <v>18391</v>
      </c>
      <c r="B16374">
        <v>2.3548875463189399E-5</v>
      </c>
      <c r="C16374" s="1">
        <v>2.0969332912197299E-5</v>
      </c>
      <c r="D16374">
        <v>0</v>
      </c>
      <c r="E16374">
        <v>0</v>
      </c>
      <c r="F16374">
        <v>0.12716763005780299</v>
      </c>
      <c r="G16374">
        <v>0</v>
      </c>
      <c r="H16374">
        <v>3.09734513274336E-2</v>
      </c>
      <c r="I16374">
        <v>8.0645161290322606E-2</v>
      </c>
      <c r="J16374" s="1">
        <v>0</v>
      </c>
      <c r="K16374" t="s">
        <v>23239</v>
      </c>
      <c r="L16374" t="s">
        <v>55992</v>
      </c>
      <c r="M16374" t="s">
        <v>55993</v>
      </c>
    </row>
    <row r="16375" spans="1:13">
      <c r="A16375" s="1" t="s">
        <v>18392</v>
      </c>
      <c r="B16375">
        <v>4.9928031347650999E-6</v>
      </c>
      <c r="C16375" s="1">
        <v>1.0019736072456899E-6</v>
      </c>
      <c r="D16375">
        <v>0</v>
      </c>
      <c r="E16375">
        <v>5.2083333333333296E-3</v>
      </c>
      <c r="F16375">
        <v>0</v>
      </c>
      <c r="G16375">
        <v>0.20689655172413801</v>
      </c>
      <c r="H16375">
        <v>4.5871559633027499E-3</v>
      </c>
      <c r="I16375">
        <v>8.7499999999999994E-2</v>
      </c>
      <c r="J16375" s="1">
        <v>0</v>
      </c>
      <c r="K16375" t="s">
        <v>23238</v>
      </c>
      <c r="L16375" t="s">
        <v>55994</v>
      </c>
      <c r="M16375" t="s">
        <v>55995</v>
      </c>
    </row>
    <row r="16376" spans="1:13">
      <c r="A16376" s="1" t="s">
        <v>18393</v>
      </c>
      <c r="B16376">
        <v>1.0507358402541001E-6</v>
      </c>
      <c r="C16376" s="1">
        <v>2.0481308026340398E-6</v>
      </c>
      <c r="D16376">
        <v>0</v>
      </c>
      <c r="E16376">
        <v>0</v>
      </c>
      <c r="F16376">
        <v>3.1446540880503099E-3</v>
      </c>
      <c r="G16376">
        <v>4.0540540540540501E-2</v>
      </c>
      <c r="H16376">
        <v>7.9365079365079395E-3</v>
      </c>
      <c r="I16376">
        <v>0.12727272727272701</v>
      </c>
      <c r="J16376" s="1">
        <v>0</v>
      </c>
      <c r="K16376" t="s">
        <v>23241</v>
      </c>
      <c r="L16376" t="s">
        <v>55996</v>
      </c>
      <c r="M16376" t="s">
        <v>55997</v>
      </c>
    </row>
    <row r="16377" spans="1:13">
      <c r="A16377" s="1" t="s">
        <v>18394</v>
      </c>
      <c r="B16377">
        <v>1.21751911166133E-7</v>
      </c>
      <c r="C16377" s="1">
        <v>3.9015398246693902E-8</v>
      </c>
      <c r="D16377">
        <v>1.5625E-2</v>
      </c>
      <c r="E16377">
        <v>0</v>
      </c>
      <c r="F16377">
        <v>5.2910052910052898E-3</v>
      </c>
      <c r="G16377">
        <v>1.35135135135135E-2</v>
      </c>
      <c r="H16377">
        <v>1.0752688172042999E-2</v>
      </c>
      <c r="I16377">
        <v>1.5625E-2</v>
      </c>
      <c r="J16377" s="1">
        <v>9.0909090909090898E-2</v>
      </c>
      <c r="K16377" t="s">
        <v>23238</v>
      </c>
      <c r="L16377" t="s">
        <v>55998</v>
      </c>
      <c r="M16377" t="s">
        <v>55999</v>
      </c>
    </row>
    <row r="16378" spans="1:13">
      <c r="A16378" s="1" t="s">
        <v>18395</v>
      </c>
      <c r="B16378">
        <v>2.29962341529543E-7</v>
      </c>
      <c r="C16378" s="1">
        <v>1.3972543603202599E-4</v>
      </c>
      <c r="D16378">
        <v>0.65625</v>
      </c>
      <c r="E16378">
        <v>0.226744186046512</v>
      </c>
      <c r="F16378">
        <v>4.3956043956044001E-2</v>
      </c>
      <c r="G16378">
        <v>0.46428571428571402</v>
      </c>
      <c r="H16378">
        <v>0.290697674418605</v>
      </c>
      <c r="I16378">
        <v>0.54054054054054101</v>
      </c>
      <c r="J16378" s="1" t="s">
        <v>23229</v>
      </c>
      <c r="K16378" t="s">
        <v>23238</v>
      </c>
      <c r="L16378" t="s">
        <v>56000</v>
      </c>
      <c r="M16378" t="s">
        <v>56001</v>
      </c>
    </row>
    <row r="16379" spans="1:13">
      <c r="A16379" s="1" t="s">
        <v>18396</v>
      </c>
      <c r="B16379">
        <v>2.65812830732371E-6</v>
      </c>
      <c r="C16379" s="1">
        <v>4.5367740913030697E-5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0.12878787878787901</v>
      </c>
      <c r="J16379" s="1" t="s">
        <v>23229</v>
      </c>
      <c r="K16379" t="s">
        <v>23241</v>
      </c>
      <c r="L16379" t="s">
        <v>56002</v>
      </c>
      <c r="M16379" t="s">
        <v>56003</v>
      </c>
    </row>
    <row r="16380" spans="1:13">
      <c r="A16380" s="1" t="s">
        <v>18397</v>
      </c>
      <c r="B16380">
        <v>4.1896394884284499E-5</v>
      </c>
      <c r="C16380" s="1">
        <v>1.6155377725419099E-5</v>
      </c>
      <c r="D16380">
        <v>1</v>
      </c>
      <c r="E16380">
        <v>0.99444444444444402</v>
      </c>
      <c r="F16380">
        <v>0.91666666666666696</v>
      </c>
      <c r="G16380">
        <v>0.99107142857142905</v>
      </c>
      <c r="H16380">
        <v>0.89732142857142905</v>
      </c>
      <c r="I16380">
        <v>0.99193548387096797</v>
      </c>
      <c r="J16380" s="1">
        <v>1</v>
      </c>
      <c r="K16380" t="s">
        <v>23238</v>
      </c>
      <c r="L16380" t="s">
        <v>56004</v>
      </c>
      <c r="M16380" t="s">
        <v>56005</v>
      </c>
    </row>
    <row r="16381" spans="1:13">
      <c r="A16381" s="1" t="s">
        <v>18398</v>
      </c>
      <c r="B16381">
        <v>4.1509524451521597E-5</v>
      </c>
      <c r="C16381" s="1">
        <v>1.40162404338408E-5</v>
      </c>
      <c r="D16381">
        <v>0.33928571428571397</v>
      </c>
      <c r="E16381">
        <v>0.51162790697674398</v>
      </c>
      <c r="F16381">
        <v>0.51098901098901095</v>
      </c>
      <c r="G16381">
        <v>6.25E-2</v>
      </c>
      <c r="H16381">
        <v>0.358108108108108</v>
      </c>
      <c r="I16381">
        <v>0.26</v>
      </c>
      <c r="J16381" s="1">
        <v>0</v>
      </c>
      <c r="K16381" t="s">
        <v>23245</v>
      </c>
      <c r="L16381" t="s">
        <v>56006</v>
      </c>
      <c r="M16381" t="s">
        <v>56007</v>
      </c>
    </row>
    <row r="16382" spans="1:13">
      <c r="A16382" s="1" t="s">
        <v>18399</v>
      </c>
      <c r="B16382">
        <v>1.40587920125447E-5</v>
      </c>
      <c r="C16382" s="1">
        <v>2.02153151919457E-5</v>
      </c>
      <c r="D16382">
        <v>0</v>
      </c>
      <c r="E16382">
        <v>0</v>
      </c>
      <c r="F16382">
        <v>0.13768115942028999</v>
      </c>
      <c r="G16382">
        <v>4.3859649122807001E-2</v>
      </c>
      <c r="H16382">
        <v>6.3725490196078399E-2</v>
      </c>
      <c r="I16382">
        <v>6.5573770491803296E-2</v>
      </c>
      <c r="J16382" s="1">
        <v>0</v>
      </c>
      <c r="K16382" t="s">
        <v>23242</v>
      </c>
      <c r="L16382" t="s">
        <v>56008</v>
      </c>
      <c r="M16382" t="s">
        <v>56009</v>
      </c>
    </row>
    <row r="16383" spans="1:13">
      <c r="A16383" s="1" t="s">
        <v>18400</v>
      </c>
      <c r="B16383">
        <v>2.0576851497500701E-5</v>
      </c>
      <c r="C16383" s="1">
        <v>2.18684076504496E-6</v>
      </c>
      <c r="D16383">
        <v>1</v>
      </c>
      <c r="E16383">
        <v>1</v>
      </c>
      <c r="F16383">
        <v>0.98186528497409298</v>
      </c>
      <c r="G16383">
        <v>0.83673469387755095</v>
      </c>
      <c r="H16383">
        <v>0.94660194174757295</v>
      </c>
      <c r="I16383">
        <v>0.89010989010988995</v>
      </c>
      <c r="J16383" s="1">
        <v>0.95454545454545503</v>
      </c>
      <c r="K16383" t="s">
        <v>23239</v>
      </c>
      <c r="L16383" t="s">
        <v>56010</v>
      </c>
      <c r="M16383" t="s">
        <v>56011</v>
      </c>
    </row>
    <row r="16384" spans="1:13">
      <c r="A16384" s="1" t="s">
        <v>18401</v>
      </c>
      <c r="B16384">
        <v>3.5450833826602802E-6</v>
      </c>
      <c r="C16384" s="1">
        <v>9.4203771319955004E-4</v>
      </c>
      <c r="D16384">
        <v>0.296875</v>
      </c>
      <c r="E16384">
        <v>0.41666666666666702</v>
      </c>
      <c r="F16384">
        <v>0.40256410256410302</v>
      </c>
      <c r="G16384">
        <v>0.15517241379310301</v>
      </c>
      <c r="H16384">
        <v>0.22368421052631601</v>
      </c>
      <c r="I16384">
        <v>7.1999999999999995E-2</v>
      </c>
      <c r="J16384" s="1">
        <v>0</v>
      </c>
      <c r="K16384" t="s">
        <v>23241</v>
      </c>
      <c r="L16384" t="s">
        <v>56012</v>
      </c>
      <c r="M16384" t="s">
        <v>56013</v>
      </c>
    </row>
    <row r="16385" spans="1:13">
      <c r="A16385" s="1" t="s">
        <v>18402</v>
      </c>
      <c r="B16385">
        <v>6.0869159696942203E-5</v>
      </c>
      <c r="C16385" s="1">
        <v>2.2118602341752899E-7</v>
      </c>
      <c r="D16385">
        <v>0.453125</v>
      </c>
      <c r="E16385">
        <v>0.89285714285714302</v>
      </c>
      <c r="F16385">
        <v>0.77678571428571397</v>
      </c>
      <c r="G16385">
        <v>0.5</v>
      </c>
      <c r="H16385">
        <v>0.84</v>
      </c>
      <c r="I16385">
        <v>0.72413793103448298</v>
      </c>
      <c r="J16385" s="1">
        <v>1</v>
      </c>
      <c r="K16385" t="s">
        <v>23240</v>
      </c>
      <c r="L16385" t="s">
        <v>56014</v>
      </c>
      <c r="M16385" t="s">
        <v>56015</v>
      </c>
    </row>
    <row r="16386" spans="1:13">
      <c r="A16386" s="1" t="s">
        <v>18403</v>
      </c>
      <c r="B16386">
        <v>1.9474065711685599E-8</v>
      </c>
      <c r="C16386" s="1">
        <v>8.45044650667216E-6</v>
      </c>
      <c r="D16386">
        <v>1.6666666666666701E-2</v>
      </c>
      <c r="E16386">
        <v>0</v>
      </c>
      <c r="F16386">
        <v>5.39772727272727E-2</v>
      </c>
      <c r="G16386">
        <v>0</v>
      </c>
      <c r="H16386">
        <v>0</v>
      </c>
      <c r="I16386">
        <v>0</v>
      </c>
      <c r="J16386" s="1">
        <v>0</v>
      </c>
      <c r="K16386" t="s">
        <v>23241</v>
      </c>
      <c r="L16386" t="s">
        <v>56016</v>
      </c>
      <c r="M16386" t="s">
        <v>56017</v>
      </c>
    </row>
    <row r="16387" spans="1:13">
      <c r="A16387" s="1" t="s">
        <v>18404</v>
      </c>
      <c r="B16387">
        <v>4.4276021823798703E-5</v>
      </c>
      <c r="C16387" s="1">
        <v>1.7104375161893099E-5</v>
      </c>
      <c r="D16387">
        <v>0</v>
      </c>
      <c r="E16387">
        <v>0</v>
      </c>
      <c r="F16387">
        <v>0.234567901234568</v>
      </c>
      <c r="G16387">
        <v>0.16666666666666699</v>
      </c>
      <c r="H16387">
        <v>0.16847826086956499</v>
      </c>
      <c r="I16387">
        <v>0.233333333333333</v>
      </c>
      <c r="J16387" s="1" t="s">
        <v>23229</v>
      </c>
      <c r="K16387" t="s">
        <v>23242</v>
      </c>
      <c r="L16387" t="s">
        <v>56018</v>
      </c>
      <c r="M16387" t="s">
        <v>56019</v>
      </c>
    </row>
    <row r="16388" spans="1:13">
      <c r="A16388" s="1" t="s">
        <v>18405</v>
      </c>
      <c r="B16388">
        <v>1.7588112078007501E-4</v>
      </c>
      <c r="C16388" s="1">
        <v>6.2313710580015995E-5</v>
      </c>
      <c r="D16388">
        <v>0.90384615384615397</v>
      </c>
      <c r="E16388">
        <v>0.659340659340659</v>
      </c>
      <c r="F16388">
        <v>0.99173553719008301</v>
      </c>
      <c r="G16388">
        <v>1</v>
      </c>
      <c r="H16388">
        <v>1</v>
      </c>
      <c r="I16388">
        <v>1</v>
      </c>
      <c r="J16388" s="1" t="s">
        <v>23229</v>
      </c>
      <c r="K16388" t="s">
        <v>23239</v>
      </c>
      <c r="L16388" t="s">
        <v>56020</v>
      </c>
      <c r="M16388" t="s">
        <v>56021</v>
      </c>
    </row>
    <row r="16389" spans="1:13">
      <c r="A16389" s="1" t="s">
        <v>18406</v>
      </c>
      <c r="B16389">
        <v>1.9434266036947999E-5</v>
      </c>
      <c r="C16389" s="1">
        <v>3.1251734348672701E-5</v>
      </c>
      <c r="D16389">
        <v>1.6666666666666701E-2</v>
      </c>
      <c r="E16389">
        <v>0</v>
      </c>
      <c r="F16389">
        <v>0.19753086419753099</v>
      </c>
      <c r="G16389">
        <v>3.5714285714285698E-2</v>
      </c>
      <c r="H16389">
        <v>8.3333333333333301E-2</v>
      </c>
      <c r="I16389">
        <v>6.0439560439560398E-2</v>
      </c>
      <c r="J16389" s="1">
        <v>0</v>
      </c>
      <c r="K16389" t="s">
        <v>23240</v>
      </c>
      <c r="L16389" t="s">
        <v>56022</v>
      </c>
      <c r="M16389" t="s">
        <v>56023</v>
      </c>
    </row>
    <row r="16390" spans="1:13">
      <c r="A16390" s="1" t="s">
        <v>18407</v>
      </c>
      <c r="B16390">
        <v>2.1099210409655701E-6</v>
      </c>
      <c r="C16390" s="1">
        <v>1.3677263830633101E-4</v>
      </c>
      <c r="D16390">
        <v>0.209677419354839</v>
      </c>
      <c r="E16390">
        <v>0.26041666666666702</v>
      </c>
      <c r="F16390">
        <v>0.476190476190476</v>
      </c>
      <c r="G16390">
        <v>8.6206896551724102E-2</v>
      </c>
      <c r="H16390">
        <v>0.40789473684210498</v>
      </c>
      <c r="I16390">
        <v>9.6638655462184905E-2</v>
      </c>
      <c r="J16390" s="1">
        <v>0</v>
      </c>
      <c r="K16390" t="s">
        <v>23241</v>
      </c>
      <c r="L16390" t="s">
        <v>56024</v>
      </c>
      <c r="M16390" t="s">
        <v>56025</v>
      </c>
    </row>
    <row r="16391" spans="1:13">
      <c r="A16391" s="1" t="s">
        <v>18408</v>
      </c>
      <c r="B16391">
        <v>1.45637553610143E-5</v>
      </c>
      <c r="C16391" s="1">
        <v>2.4012249591211498E-5</v>
      </c>
      <c r="D16391">
        <v>0</v>
      </c>
      <c r="E16391">
        <v>0</v>
      </c>
      <c r="F16391">
        <v>9.4736842105263203E-2</v>
      </c>
      <c r="G16391">
        <v>0</v>
      </c>
      <c r="H16391">
        <v>0</v>
      </c>
      <c r="I16391">
        <v>0</v>
      </c>
      <c r="J16391" s="1">
        <v>0</v>
      </c>
      <c r="K16391" t="s">
        <v>23241</v>
      </c>
      <c r="L16391" t="s">
        <v>56026</v>
      </c>
      <c r="M16391" t="s">
        <v>56027</v>
      </c>
    </row>
    <row r="16392" spans="1:13">
      <c r="A16392" s="1" t="s">
        <v>18409</v>
      </c>
      <c r="B16392">
        <v>2.1333977613976799E-5</v>
      </c>
      <c r="C16392" s="1">
        <v>4.8610880530398001E-6</v>
      </c>
      <c r="D16392">
        <v>0.85714285714285698</v>
      </c>
      <c r="E16392">
        <v>0.82352941176470595</v>
      </c>
      <c r="F16392">
        <v>1</v>
      </c>
      <c r="G16392">
        <v>1</v>
      </c>
      <c r="H16392">
        <v>1</v>
      </c>
      <c r="I16392">
        <v>1</v>
      </c>
      <c r="J16392" s="1" t="s">
        <v>23229</v>
      </c>
      <c r="K16392" t="s">
        <v>23242</v>
      </c>
      <c r="L16392" t="s">
        <v>56028</v>
      </c>
      <c r="M16392" t="s">
        <v>56029</v>
      </c>
    </row>
    <row r="16393" spans="1:13">
      <c r="A16393" s="1" t="s">
        <v>18410</v>
      </c>
      <c r="B16393">
        <v>4.9676791936542497E-8</v>
      </c>
      <c r="C16393" s="1">
        <v>2.6685727440128799E-8</v>
      </c>
      <c r="D16393">
        <v>0.97916666666666696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 s="1">
        <v>0.36363636363636398</v>
      </c>
      <c r="K16393" t="s">
        <v>23238</v>
      </c>
      <c r="L16393" t="s">
        <v>56030</v>
      </c>
      <c r="M16393" t="s">
        <v>56031</v>
      </c>
    </row>
    <row r="16394" spans="1:13">
      <c r="A16394" s="1" t="s">
        <v>18411</v>
      </c>
      <c r="B16394">
        <v>2.9501737267811201E-6</v>
      </c>
      <c r="C16394" s="1">
        <v>7.6744525638945103E-7</v>
      </c>
      <c r="D16394">
        <v>5.2631578947368397E-2</v>
      </c>
      <c r="E16394">
        <v>0</v>
      </c>
      <c r="F16394">
        <v>0</v>
      </c>
      <c r="G16394">
        <v>0.12</v>
      </c>
      <c r="H16394">
        <v>0</v>
      </c>
      <c r="I16394">
        <v>2.7777777777777801E-2</v>
      </c>
      <c r="J16394" s="1">
        <v>1</v>
      </c>
      <c r="K16394" t="s">
        <v>23237</v>
      </c>
      <c r="L16394" t="s">
        <v>56032</v>
      </c>
      <c r="M16394" t="s">
        <v>56033</v>
      </c>
    </row>
    <row r="16395" spans="1:13">
      <c r="A16395" s="1" t="s">
        <v>18412</v>
      </c>
      <c r="B16395">
        <v>5.4670496331087E-6</v>
      </c>
      <c r="C16395" s="1">
        <v>1.39271785882253E-6</v>
      </c>
      <c r="D16395">
        <v>1</v>
      </c>
      <c r="E16395">
        <v>1</v>
      </c>
      <c r="F16395">
        <v>1</v>
      </c>
      <c r="G16395">
        <v>1</v>
      </c>
      <c r="H16395">
        <v>0.91071428571428603</v>
      </c>
      <c r="I16395">
        <v>1</v>
      </c>
      <c r="J16395" s="1" t="s">
        <v>23229</v>
      </c>
      <c r="K16395" t="s">
        <v>23242</v>
      </c>
      <c r="L16395" t="s">
        <v>56034</v>
      </c>
      <c r="M16395" t="s">
        <v>56035</v>
      </c>
    </row>
    <row r="16396" spans="1:13">
      <c r="A16396" s="1" t="s">
        <v>18413</v>
      </c>
      <c r="B16396">
        <v>2.58632196199133E-7</v>
      </c>
      <c r="C16396" s="1">
        <v>1.6011349336239999E-5</v>
      </c>
      <c r="D16396">
        <v>0.9375</v>
      </c>
      <c r="E16396">
        <v>1</v>
      </c>
      <c r="F16396">
        <v>1</v>
      </c>
      <c r="G16396">
        <v>0.42857142857142899</v>
      </c>
      <c r="H16396">
        <v>0.84426229508196704</v>
      </c>
      <c r="I16396">
        <v>0.82142857142857095</v>
      </c>
      <c r="J16396" s="1">
        <v>1</v>
      </c>
      <c r="K16396" t="s">
        <v>23240</v>
      </c>
      <c r="L16396" t="s">
        <v>56036</v>
      </c>
      <c r="M16396" t="s">
        <v>56037</v>
      </c>
    </row>
    <row r="16397" spans="1:13">
      <c r="A16397" s="1" t="s">
        <v>18414</v>
      </c>
      <c r="B16397">
        <v>1.08116419919353E-8</v>
      </c>
      <c r="C16397" s="1">
        <v>4.7177435545267401E-6</v>
      </c>
      <c r="D16397">
        <v>1</v>
      </c>
      <c r="E16397">
        <v>1</v>
      </c>
      <c r="F16397">
        <v>0.91803278688524603</v>
      </c>
      <c r="G16397">
        <v>1</v>
      </c>
      <c r="H16397">
        <v>1</v>
      </c>
      <c r="I16397">
        <v>1</v>
      </c>
      <c r="J16397" s="1">
        <v>1</v>
      </c>
      <c r="K16397" t="s">
        <v>23241</v>
      </c>
      <c r="L16397" t="s">
        <v>56038</v>
      </c>
      <c r="M16397" t="s">
        <v>56039</v>
      </c>
    </row>
    <row r="16398" spans="1:13">
      <c r="A16398" s="1" t="s">
        <v>18415</v>
      </c>
      <c r="B16398">
        <v>2.9932297379745599E-5</v>
      </c>
      <c r="C16398" s="1">
        <v>3.3180913780372703E-5</v>
      </c>
      <c r="D16398">
        <v>0</v>
      </c>
      <c r="E16398">
        <v>7.0422535211267599E-3</v>
      </c>
      <c r="F16398">
        <v>3.7878787878787902E-3</v>
      </c>
      <c r="G16398">
        <v>0</v>
      </c>
      <c r="H16398">
        <v>0.34939759036144602</v>
      </c>
      <c r="I16398">
        <v>0</v>
      </c>
      <c r="J16398" s="1" t="s">
        <v>23229</v>
      </c>
      <c r="K16398" t="s">
        <v>23238</v>
      </c>
      <c r="L16398" t="s">
        <v>56040</v>
      </c>
      <c r="M16398" t="s">
        <v>56041</v>
      </c>
    </row>
    <row r="16399" spans="1:13">
      <c r="A16399" s="1" t="s">
        <v>18416</v>
      </c>
      <c r="B16399">
        <v>3.5989085449283199E-8</v>
      </c>
      <c r="C16399" s="1">
        <v>1.0810683893163E-6</v>
      </c>
      <c r="D16399">
        <v>1</v>
      </c>
      <c r="E16399">
        <v>1</v>
      </c>
      <c r="F16399">
        <v>1</v>
      </c>
      <c r="G16399">
        <v>0.875</v>
      </c>
      <c r="H16399">
        <v>0.98823529411764699</v>
      </c>
      <c r="I16399">
        <v>1</v>
      </c>
      <c r="J16399" s="1" t="s">
        <v>23229</v>
      </c>
      <c r="K16399" t="s">
        <v>23239</v>
      </c>
      <c r="L16399" t="s">
        <v>56042</v>
      </c>
      <c r="M16399" t="s">
        <v>56043</v>
      </c>
    </row>
    <row r="16400" spans="1:13">
      <c r="A16400" s="1" t="s">
        <v>18417</v>
      </c>
      <c r="B16400">
        <v>9.8796177260366498E-6</v>
      </c>
      <c r="C16400" s="1">
        <v>1.8091454408313999E-4</v>
      </c>
      <c r="D16400">
        <v>0.875</v>
      </c>
      <c r="E16400">
        <v>0.64285714285714302</v>
      </c>
      <c r="F16400">
        <v>0.93333333333333302</v>
      </c>
      <c r="G16400">
        <v>0.28431372549019601</v>
      </c>
      <c r="H16400">
        <v>0.784810126582278</v>
      </c>
      <c r="I16400">
        <v>0.57352941176470595</v>
      </c>
      <c r="J16400" s="1">
        <v>0</v>
      </c>
      <c r="K16400" t="s">
        <v>23242</v>
      </c>
      <c r="L16400" t="s">
        <v>56044</v>
      </c>
      <c r="M16400" t="s">
        <v>56045</v>
      </c>
    </row>
    <row r="16401" spans="1:13">
      <c r="A16401" s="1" t="s">
        <v>18418</v>
      </c>
      <c r="B16401">
        <v>5.0186832868788099E-6</v>
      </c>
      <c r="C16401" s="1">
        <v>4.41691307118654E-6</v>
      </c>
      <c r="D16401">
        <v>1</v>
      </c>
      <c r="E16401">
        <v>0.98913043478260898</v>
      </c>
      <c r="F16401">
        <v>0.96994535519125702</v>
      </c>
      <c r="G16401">
        <v>1</v>
      </c>
      <c r="H16401">
        <v>1</v>
      </c>
      <c r="I16401">
        <v>1</v>
      </c>
      <c r="J16401" s="1">
        <v>1</v>
      </c>
      <c r="K16401" t="s">
        <v>23238</v>
      </c>
      <c r="L16401" t="s">
        <v>56046</v>
      </c>
      <c r="M16401" t="s">
        <v>56047</v>
      </c>
    </row>
    <row r="16402" spans="1:13">
      <c r="A16402" s="1" t="s">
        <v>18419</v>
      </c>
      <c r="B16402">
        <v>1.5835774488494399E-6</v>
      </c>
      <c r="C16402" s="1">
        <v>7.6997590327416898E-7</v>
      </c>
      <c r="D16402">
        <v>3.125E-2</v>
      </c>
      <c r="E16402">
        <v>0</v>
      </c>
      <c r="F16402">
        <v>0</v>
      </c>
      <c r="G16402">
        <v>0</v>
      </c>
      <c r="H16402">
        <v>1.74418604651163E-2</v>
      </c>
      <c r="I16402">
        <v>0</v>
      </c>
      <c r="J16402" s="1">
        <v>0</v>
      </c>
      <c r="K16402" t="s">
        <v>23242</v>
      </c>
      <c r="L16402" t="s">
        <v>56048</v>
      </c>
      <c r="M16402" t="s">
        <v>56049</v>
      </c>
    </row>
    <row r="16403" spans="1:13">
      <c r="A16403" s="1" t="s">
        <v>18420</v>
      </c>
      <c r="B16403">
        <v>7.8204992390625194E-8</v>
      </c>
      <c r="C16403" s="1">
        <v>4.72916355170501E-7</v>
      </c>
      <c r="D16403">
        <v>1</v>
      </c>
      <c r="E16403">
        <v>1</v>
      </c>
      <c r="F16403">
        <v>0.97080291970802901</v>
      </c>
      <c r="G16403">
        <v>1</v>
      </c>
      <c r="H16403">
        <v>1</v>
      </c>
      <c r="I16403">
        <v>1</v>
      </c>
      <c r="J16403" s="1">
        <v>0.83333333333333304</v>
      </c>
      <c r="K16403" t="s">
        <v>23238</v>
      </c>
      <c r="L16403" t="s">
        <v>56050</v>
      </c>
      <c r="M16403" t="s">
        <v>56051</v>
      </c>
    </row>
    <row r="16404" spans="1:13">
      <c r="A16404" s="1" t="s">
        <v>18421</v>
      </c>
      <c r="B16404">
        <v>3.7798800159235201E-6</v>
      </c>
      <c r="C16404" s="1">
        <v>2.4318799839832501E-6</v>
      </c>
      <c r="D16404">
        <v>1.85185185185185E-2</v>
      </c>
      <c r="E16404">
        <v>0</v>
      </c>
      <c r="F16404">
        <v>0</v>
      </c>
      <c r="G16404">
        <v>0.28947368421052599</v>
      </c>
      <c r="H16404">
        <v>0</v>
      </c>
      <c r="I16404">
        <v>4.7619047619047603E-2</v>
      </c>
      <c r="J16404" s="1">
        <v>0</v>
      </c>
      <c r="K16404" t="s">
        <v>23241</v>
      </c>
      <c r="L16404" t="s">
        <v>56052</v>
      </c>
      <c r="M16404" t="s">
        <v>56053</v>
      </c>
    </row>
    <row r="16405" spans="1:13">
      <c r="A16405" s="1" t="s">
        <v>18422</v>
      </c>
      <c r="B16405">
        <v>2.6870825200370701E-5</v>
      </c>
      <c r="C16405" s="1">
        <v>1.07343420729572E-7</v>
      </c>
      <c r="D16405">
        <v>0.78333333333333299</v>
      </c>
      <c r="E16405">
        <v>0.99418604651162801</v>
      </c>
      <c r="F16405">
        <v>0.99635036496350404</v>
      </c>
      <c r="G16405">
        <v>1</v>
      </c>
      <c r="H16405">
        <v>1</v>
      </c>
      <c r="I16405">
        <v>1</v>
      </c>
      <c r="J16405" s="1" t="s">
        <v>23229</v>
      </c>
      <c r="K16405" t="s">
        <v>23238</v>
      </c>
      <c r="L16405" t="s">
        <v>56054</v>
      </c>
      <c r="M16405" t="s">
        <v>56055</v>
      </c>
    </row>
    <row r="16406" spans="1:13">
      <c r="A16406" s="1" t="s">
        <v>18423</v>
      </c>
      <c r="B16406">
        <v>3.0297210382589399E-5</v>
      </c>
      <c r="C16406" s="1">
        <v>2.0450154037798602E-5</v>
      </c>
      <c r="D16406">
        <v>0.98275862068965503</v>
      </c>
      <c r="E16406">
        <v>1</v>
      </c>
      <c r="F16406">
        <v>0.58734939759036098</v>
      </c>
      <c r="G16406">
        <v>0.95370370370370405</v>
      </c>
      <c r="H16406">
        <v>0.47247706422018299</v>
      </c>
      <c r="I16406">
        <v>0.97752808988763995</v>
      </c>
      <c r="J16406" s="1">
        <v>1</v>
      </c>
      <c r="K16406" t="s">
        <v>23237</v>
      </c>
      <c r="L16406" t="s">
        <v>56056</v>
      </c>
      <c r="M16406" t="s">
        <v>56057</v>
      </c>
    </row>
    <row r="16407" spans="1:13">
      <c r="A16407" s="1" t="s">
        <v>18424</v>
      </c>
      <c r="B16407">
        <v>1.06302037050722E-4</v>
      </c>
      <c r="C16407" s="1">
        <v>7.1841964523207502E-6</v>
      </c>
      <c r="D16407">
        <v>3.125E-2</v>
      </c>
      <c r="E16407">
        <v>0.18229166666666699</v>
      </c>
      <c r="F16407">
        <v>0</v>
      </c>
      <c r="G16407">
        <v>0</v>
      </c>
      <c r="H16407">
        <v>0</v>
      </c>
      <c r="I16407">
        <v>4.0650406504065002E-3</v>
      </c>
      <c r="J16407" s="1">
        <v>0</v>
      </c>
      <c r="K16407" t="s">
        <v>23242</v>
      </c>
      <c r="L16407" t="s">
        <v>56058</v>
      </c>
      <c r="M16407" t="s">
        <v>56059</v>
      </c>
    </row>
    <row r="16408" spans="1:13">
      <c r="A16408" s="1" t="s">
        <v>18425</v>
      </c>
      <c r="B16408">
        <v>0</v>
      </c>
      <c r="C16408" s="1">
        <v>0</v>
      </c>
      <c r="D16408">
        <v>1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 s="1">
        <v>0.68181818181818199</v>
      </c>
      <c r="K16408" t="s">
        <v>23238</v>
      </c>
      <c r="L16408" t="s">
        <v>56060</v>
      </c>
      <c r="M16408" t="s">
        <v>56061</v>
      </c>
    </row>
    <row r="16409" spans="1:13">
      <c r="A16409" s="1" t="s">
        <v>18426</v>
      </c>
      <c r="B16409">
        <v>9.3047328518117095E-8</v>
      </c>
      <c r="C16409" s="1">
        <v>8.6200951244777007E-6</v>
      </c>
      <c r="D16409">
        <v>1</v>
      </c>
      <c r="E16409">
        <v>1</v>
      </c>
      <c r="F16409">
        <v>0.99481865284974103</v>
      </c>
      <c r="G16409">
        <v>1</v>
      </c>
      <c r="H16409">
        <v>0.96226415094339601</v>
      </c>
      <c r="I16409">
        <v>0.99557522123893805</v>
      </c>
      <c r="J16409" s="1">
        <v>0.18181818181818199</v>
      </c>
      <c r="K16409" t="s">
        <v>23241</v>
      </c>
      <c r="L16409" t="s">
        <v>56062</v>
      </c>
      <c r="M16409" t="s">
        <v>56063</v>
      </c>
    </row>
    <row r="16410" spans="1:13">
      <c r="A16410" s="1" t="s">
        <v>18427</v>
      </c>
      <c r="B16410">
        <v>1.95110831133729E-10</v>
      </c>
      <c r="C16410" s="1">
        <v>8.7403982814082396E-7</v>
      </c>
      <c r="D16410">
        <v>0</v>
      </c>
      <c r="E16410">
        <v>0</v>
      </c>
      <c r="F16410">
        <v>0</v>
      </c>
      <c r="G16410">
        <v>0</v>
      </c>
      <c r="H16410">
        <v>1.0752688172042999E-2</v>
      </c>
      <c r="I16410">
        <v>0</v>
      </c>
      <c r="J16410" s="1">
        <v>0.95454545454545503</v>
      </c>
      <c r="K16410" t="s">
        <v>23241</v>
      </c>
      <c r="L16410" t="s">
        <v>56064</v>
      </c>
      <c r="M16410" t="s">
        <v>56065</v>
      </c>
    </row>
    <row r="16411" spans="1:13">
      <c r="A16411" s="1" t="s">
        <v>18428</v>
      </c>
      <c r="B16411">
        <v>3.5414095303124901E-6</v>
      </c>
      <c r="C16411" s="1">
        <v>1.49333755962217E-6</v>
      </c>
      <c r="D16411">
        <v>0</v>
      </c>
      <c r="E16411">
        <v>0.101123595505618</v>
      </c>
      <c r="F16411">
        <v>2.7932960893854702E-3</v>
      </c>
      <c r="G16411">
        <v>0</v>
      </c>
      <c r="H16411">
        <v>4.9019607843137298E-3</v>
      </c>
      <c r="I16411">
        <v>0</v>
      </c>
      <c r="J16411" s="1">
        <v>0</v>
      </c>
      <c r="K16411" t="s">
        <v>23242</v>
      </c>
      <c r="L16411" t="s">
        <v>56066</v>
      </c>
      <c r="M16411" t="s">
        <v>56067</v>
      </c>
    </row>
    <row r="16412" spans="1:13">
      <c r="A16412" s="1" t="s">
        <v>18429</v>
      </c>
      <c r="B16412">
        <v>6.7317611158934998E-7</v>
      </c>
      <c r="C16412" s="1">
        <v>1.3333947329266301E-6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0.99375000000000002</v>
      </c>
      <c r="J16412" s="1" t="s">
        <v>23229</v>
      </c>
      <c r="K16412" t="s">
        <v>23239</v>
      </c>
      <c r="L16412" t="s">
        <v>56068</v>
      </c>
      <c r="M16412" t="s">
        <v>56069</v>
      </c>
    </row>
    <row r="16413" spans="1:13">
      <c r="A16413" s="1" t="s">
        <v>18430</v>
      </c>
      <c r="B16413">
        <v>5.0102911497412897E-7</v>
      </c>
      <c r="C16413" s="1">
        <v>3.4837847314872699E-6</v>
      </c>
      <c r="D16413">
        <v>0</v>
      </c>
      <c r="E16413">
        <v>7.5757575757575801E-2</v>
      </c>
      <c r="F16413">
        <v>2.60416666666667E-3</v>
      </c>
      <c r="G16413">
        <v>0</v>
      </c>
      <c r="H16413">
        <v>4.9019607843137298E-3</v>
      </c>
      <c r="I16413">
        <v>8.3333333333333297E-3</v>
      </c>
      <c r="J16413" s="1">
        <v>0</v>
      </c>
      <c r="K16413" t="s">
        <v>23241</v>
      </c>
      <c r="L16413" t="s">
        <v>56070</v>
      </c>
      <c r="M16413" t="s">
        <v>56071</v>
      </c>
    </row>
    <row r="16414" spans="1:13">
      <c r="A16414" s="1" t="s">
        <v>18431</v>
      </c>
      <c r="B16414">
        <v>1.0078350942708999E-6</v>
      </c>
      <c r="C16414" s="1">
        <v>5.5301990570229896E-6</v>
      </c>
      <c r="D16414">
        <v>0</v>
      </c>
      <c r="E16414">
        <v>0</v>
      </c>
      <c r="F16414">
        <v>7.9365079365079402E-2</v>
      </c>
      <c r="G16414">
        <v>0</v>
      </c>
      <c r="H16414">
        <v>0</v>
      </c>
      <c r="I16414">
        <v>8.6206896551724102E-3</v>
      </c>
      <c r="J16414" s="1">
        <v>0</v>
      </c>
      <c r="K16414" t="s">
        <v>23242</v>
      </c>
      <c r="L16414" t="s">
        <v>56072</v>
      </c>
      <c r="M16414" t="s">
        <v>56073</v>
      </c>
    </row>
    <row r="16415" spans="1:13">
      <c r="A16415" s="1" t="s">
        <v>18432</v>
      </c>
      <c r="B16415">
        <v>3.5585239929707299E-5</v>
      </c>
      <c r="C16415" s="1">
        <v>1.4796291622738001E-4</v>
      </c>
      <c r="D16415">
        <v>1</v>
      </c>
      <c r="E16415">
        <v>1</v>
      </c>
      <c r="F16415">
        <v>0.997435897435897</v>
      </c>
      <c r="G16415">
        <v>0.73275862068965503</v>
      </c>
      <c r="H16415">
        <v>0.96491228070175405</v>
      </c>
      <c r="I16415">
        <v>0.85080645161290303</v>
      </c>
      <c r="J16415" s="1">
        <v>1</v>
      </c>
      <c r="K16415" t="s">
        <v>23238</v>
      </c>
      <c r="L16415" t="s">
        <v>56074</v>
      </c>
      <c r="M16415" t="s">
        <v>56075</v>
      </c>
    </row>
    <row r="16416" spans="1:13">
      <c r="A16416" s="1" t="s">
        <v>18433</v>
      </c>
      <c r="B16416">
        <v>2.7648238627833798E-5</v>
      </c>
      <c r="C16416" s="1">
        <v>9.6979681715914806E-6</v>
      </c>
      <c r="D16416">
        <v>1.72413793103448E-2</v>
      </c>
      <c r="E16416">
        <v>0.26470588235294101</v>
      </c>
      <c r="F16416">
        <v>5.6818181818181802E-3</v>
      </c>
      <c r="G16416">
        <v>0</v>
      </c>
      <c r="H16416">
        <v>0</v>
      </c>
      <c r="I16416">
        <v>4.5454545454545496E-3</v>
      </c>
      <c r="J16416" s="1">
        <v>0</v>
      </c>
      <c r="K16416" t="s">
        <v>23241</v>
      </c>
      <c r="L16416" t="s">
        <v>56076</v>
      </c>
      <c r="M16416" t="s">
        <v>56077</v>
      </c>
    </row>
    <row r="16417" spans="1:13">
      <c r="A16417" s="1" t="s">
        <v>18434</v>
      </c>
      <c r="B16417">
        <v>7.21770333800327E-8</v>
      </c>
      <c r="C16417" s="1">
        <v>2.0720352883398799E-6</v>
      </c>
      <c r="D16417">
        <v>0.83333333333333304</v>
      </c>
      <c r="E16417">
        <v>0.96428571428571397</v>
      </c>
      <c r="F16417">
        <v>0.98518518518518505</v>
      </c>
      <c r="G16417">
        <v>1</v>
      </c>
      <c r="H16417">
        <v>1</v>
      </c>
      <c r="I16417">
        <v>0.98275862068965503</v>
      </c>
      <c r="J16417" s="1">
        <v>1</v>
      </c>
      <c r="K16417" t="s">
        <v>23237</v>
      </c>
      <c r="L16417" t="s">
        <v>56078</v>
      </c>
      <c r="M16417" t="s">
        <v>56079</v>
      </c>
    </row>
    <row r="16418" spans="1:13">
      <c r="A16418" s="1" t="s">
        <v>18435</v>
      </c>
      <c r="B16418">
        <v>1.21977888806767E-5</v>
      </c>
      <c r="C16418" s="1">
        <v>4.6183539717814801E-7</v>
      </c>
      <c r="D16418">
        <v>9.6774193548387094E-2</v>
      </c>
      <c r="E16418">
        <v>0.105263157894737</v>
      </c>
      <c r="F16418">
        <v>8.1081081081081103E-3</v>
      </c>
      <c r="G16418">
        <v>0</v>
      </c>
      <c r="H16418">
        <v>1.0989010989011E-2</v>
      </c>
      <c r="I16418">
        <v>0</v>
      </c>
      <c r="J16418" s="1">
        <v>0</v>
      </c>
      <c r="K16418" t="s">
        <v>23242</v>
      </c>
      <c r="L16418" t="s">
        <v>56080</v>
      </c>
      <c r="M16418" t="s">
        <v>56081</v>
      </c>
    </row>
    <row r="16419" spans="1:13">
      <c r="A16419" s="1" t="s">
        <v>18436</v>
      </c>
      <c r="B16419">
        <v>1.2039470156316E-4</v>
      </c>
      <c r="C16419" s="1">
        <v>3.4271543221792301E-5</v>
      </c>
      <c r="D16419">
        <v>4.1666666666666699E-2</v>
      </c>
      <c r="E16419">
        <v>0.38513513513513498</v>
      </c>
      <c r="F16419">
        <v>0.70053475935828902</v>
      </c>
      <c r="G16419">
        <v>0.214285714285714</v>
      </c>
      <c r="H16419">
        <v>0.80188679245283001</v>
      </c>
      <c r="I16419">
        <v>0.43055555555555602</v>
      </c>
      <c r="J16419" s="1">
        <v>0.05</v>
      </c>
      <c r="K16419" t="s">
        <v>23242</v>
      </c>
      <c r="L16419" t="s">
        <v>56082</v>
      </c>
      <c r="M16419" t="s">
        <v>56083</v>
      </c>
    </row>
    <row r="16420" spans="1:13">
      <c r="A16420" s="1" t="s">
        <v>18437</v>
      </c>
      <c r="B16420">
        <v>1.1284622644948E-6</v>
      </c>
      <c r="C16420" s="1">
        <v>1.1355784469997E-5</v>
      </c>
      <c r="D16420">
        <v>0</v>
      </c>
      <c r="E16420">
        <v>0</v>
      </c>
      <c r="F16420">
        <v>0</v>
      </c>
      <c r="G16420">
        <v>0.39285714285714302</v>
      </c>
      <c r="H16420">
        <v>1.4018691588784993E-2</v>
      </c>
      <c r="I16420">
        <v>5.7377049180328044E-2</v>
      </c>
      <c r="J16420" s="1">
        <v>0</v>
      </c>
      <c r="K16420" t="s">
        <v>23243</v>
      </c>
      <c r="L16420" t="s">
        <v>56084</v>
      </c>
      <c r="M16420" t="s">
        <v>56085</v>
      </c>
    </row>
    <row r="16421" spans="1:13">
      <c r="A16421" s="1" t="s">
        <v>18438</v>
      </c>
      <c r="B16421">
        <v>2.1562195152832701E-4</v>
      </c>
      <c r="C16421" s="1">
        <v>1.3259799874501599E-6</v>
      </c>
      <c r="D16421">
        <v>0.91666666666666696</v>
      </c>
      <c r="E16421">
        <v>0.96666666666666701</v>
      </c>
      <c r="F16421">
        <v>0.40340909090909099</v>
      </c>
      <c r="G16421">
        <v>0.63888888888888895</v>
      </c>
      <c r="H16421">
        <v>0.280612244897959</v>
      </c>
      <c r="I16421">
        <v>0.625</v>
      </c>
      <c r="J16421" s="1">
        <v>1</v>
      </c>
      <c r="K16421" t="s">
        <v>23238</v>
      </c>
      <c r="L16421" t="s">
        <v>56086</v>
      </c>
      <c r="M16421" t="s">
        <v>56087</v>
      </c>
    </row>
    <row r="16422" spans="1:13">
      <c r="A16422" s="1" t="s">
        <v>18439</v>
      </c>
      <c r="B16422">
        <v>3.38420196664143E-6</v>
      </c>
      <c r="C16422" s="1">
        <v>3.86120204167751E-6</v>
      </c>
      <c r="D16422">
        <v>1</v>
      </c>
      <c r="E16422">
        <v>1</v>
      </c>
      <c r="F16422">
        <v>0.95277777777777795</v>
      </c>
      <c r="G16422">
        <v>1</v>
      </c>
      <c r="H16422">
        <v>0.93055555555555602</v>
      </c>
      <c r="I16422">
        <v>0.95205479452054798</v>
      </c>
      <c r="J16422" s="1" t="s">
        <v>23229</v>
      </c>
      <c r="K16422" t="s">
        <v>23238</v>
      </c>
      <c r="L16422" t="s">
        <v>56088</v>
      </c>
      <c r="M16422" t="s">
        <v>56089</v>
      </c>
    </row>
    <row r="16423" spans="1:13">
      <c r="A16423" s="1" t="s">
        <v>18440</v>
      </c>
      <c r="B16423">
        <v>1.3036677038175801E-5</v>
      </c>
      <c r="C16423" s="1">
        <v>3.6804395379638597E-5</v>
      </c>
      <c r="D16423">
        <v>0</v>
      </c>
      <c r="E16423">
        <v>0</v>
      </c>
      <c r="F16423">
        <v>0</v>
      </c>
      <c r="G16423">
        <v>0.67045454545454497</v>
      </c>
      <c r="H16423">
        <v>4.5454545454545497E-2</v>
      </c>
      <c r="I16423">
        <v>0.315217391304348</v>
      </c>
      <c r="J16423" s="1">
        <v>0</v>
      </c>
      <c r="K16423" t="s">
        <v>23240</v>
      </c>
      <c r="L16423" t="s">
        <v>56090</v>
      </c>
      <c r="M16423" t="s">
        <v>56091</v>
      </c>
    </row>
    <row r="16424" spans="1:13">
      <c r="A16424" s="1" t="s">
        <v>18441</v>
      </c>
      <c r="B16424">
        <v>1.7315451425317901E-6</v>
      </c>
      <c r="C16424" s="1">
        <v>3.30211168072992E-8</v>
      </c>
      <c r="D16424">
        <v>4.8387096774193498E-2</v>
      </c>
      <c r="E16424">
        <v>0.265822784810127</v>
      </c>
      <c r="F16424">
        <v>4.2483660130718998E-2</v>
      </c>
      <c r="G16424">
        <v>0</v>
      </c>
      <c r="H16424">
        <v>0</v>
      </c>
      <c r="I16424">
        <v>0.05</v>
      </c>
      <c r="J16424" s="1">
        <v>0</v>
      </c>
      <c r="K16424" t="s">
        <v>23239</v>
      </c>
      <c r="L16424" t="s">
        <v>56092</v>
      </c>
      <c r="M16424" t="s">
        <v>56093</v>
      </c>
    </row>
    <row r="16425" spans="1:13">
      <c r="A16425" s="1" t="s">
        <v>18442</v>
      </c>
      <c r="B16425">
        <v>2.7704907865567997E-4</v>
      </c>
      <c r="C16425" s="1">
        <v>5.2953459200395502E-5</v>
      </c>
      <c r="D16425">
        <v>0</v>
      </c>
      <c r="E16425">
        <v>0</v>
      </c>
      <c r="F16425">
        <v>0.47043010752688202</v>
      </c>
      <c r="G16425">
        <v>0.21875</v>
      </c>
      <c r="H16425">
        <v>0.41836734693877597</v>
      </c>
      <c r="I16425">
        <v>0.22435897435897401</v>
      </c>
      <c r="J16425" s="1">
        <v>0</v>
      </c>
      <c r="K16425" t="s">
        <v>23241</v>
      </c>
      <c r="L16425" t="s">
        <v>56094</v>
      </c>
      <c r="M16425" t="s">
        <v>56095</v>
      </c>
    </row>
    <row r="16426" spans="1:13">
      <c r="A16426" s="1" t="s">
        <v>18443</v>
      </c>
      <c r="B16426">
        <v>9.6479089404841507E-8</v>
      </c>
      <c r="C16426" s="1">
        <v>4.5184251097171203E-6</v>
      </c>
      <c r="D16426">
        <v>0</v>
      </c>
      <c r="E16426">
        <v>0</v>
      </c>
      <c r="F16426">
        <v>0</v>
      </c>
      <c r="G16426">
        <v>0.23913043478260901</v>
      </c>
      <c r="H16426">
        <v>1.1904761904761901E-2</v>
      </c>
      <c r="I16426">
        <v>4.4554455445544601E-2</v>
      </c>
      <c r="J16426" s="1">
        <v>0</v>
      </c>
      <c r="K16426" t="s">
        <v>23241</v>
      </c>
      <c r="L16426" t="s">
        <v>56096</v>
      </c>
      <c r="M16426" t="s">
        <v>56097</v>
      </c>
    </row>
    <row r="16427" spans="1:13">
      <c r="A16427" s="1" t="s">
        <v>18444</v>
      </c>
      <c r="B16427">
        <v>4.3456480463009004E-6</v>
      </c>
      <c r="C16427" s="1">
        <v>9.2460683774836603E-5</v>
      </c>
      <c r="D16427">
        <v>0.83333333333333304</v>
      </c>
      <c r="E16427">
        <v>0.86170212765957399</v>
      </c>
      <c r="F16427">
        <v>0.70270270270270296</v>
      </c>
      <c r="G16427">
        <v>0.95614035087719296</v>
      </c>
      <c r="H16427">
        <v>0.78947368421052599</v>
      </c>
      <c r="I16427">
        <v>0.85833333333333295</v>
      </c>
      <c r="J16427" s="1">
        <v>1</v>
      </c>
      <c r="K16427" t="s">
        <v>23238</v>
      </c>
      <c r="L16427" t="s">
        <v>56098</v>
      </c>
      <c r="M16427" t="s">
        <v>56099</v>
      </c>
    </row>
    <row r="16428" spans="1:13">
      <c r="A16428" s="1" t="s">
        <v>18445</v>
      </c>
      <c r="B16428">
        <v>1.5855438565670599E-5</v>
      </c>
      <c r="C16428" s="1">
        <v>5.0571707196974196E-6</v>
      </c>
      <c r="D16428">
        <v>0</v>
      </c>
      <c r="E16428">
        <v>0</v>
      </c>
      <c r="F16428">
        <v>0.28989361702127697</v>
      </c>
      <c r="G16428">
        <v>1.3157894736842099E-2</v>
      </c>
      <c r="H16428">
        <v>0.26767676767676801</v>
      </c>
      <c r="I16428">
        <v>3.8961038961039002E-2</v>
      </c>
      <c r="J16428" s="1">
        <v>0</v>
      </c>
      <c r="K16428" t="s">
        <v>23241</v>
      </c>
      <c r="L16428" t="s">
        <v>56100</v>
      </c>
      <c r="M16428" t="s">
        <v>56101</v>
      </c>
    </row>
    <row r="16429" spans="1:13">
      <c r="A16429" s="1" t="s">
        <v>18446</v>
      </c>
      <c r="B16429">
        <v>1.7782367807897801E-6</v>
      </c>
      <c r="C16429" s="1">
        <v>1.52997074601818E-6</v>
      </c>
      <c r="D16429">
        <v>1</v>
      </c>
      <c r="E16429">
        <v>0.909574468085106</v>
      </c>
      <c r="F16429">
        <v>1</v>
      </c>
      <c r="G16429">
        <v>1</v>
      </c>
      <c r="H16429">
        <v>1</v>
      </c>
      <c r="I16429">
        <v>0.996</v>
      </c>
      <c r="J16429" s="1">
        <v>1</v>
      </c>
      <c r="K16429" t="s">
        <v>23242</v>
      </c>
      <c r="L16429" t="s">
        <v>56102</v>
      </c>
      <c r="M16429" t="s">
        <v>56103</v>
      </c>
    </row>
    <row r="16430" spans="1:13">
      <c r="A16430" s="1" t="s">
        <v>18447</v>
      </c>
      <c r="B16430">
        <v>0</v>
      </c>
      <c r="C16430" s="1">
        <v>0</v>
      </c>
      <c r="D16430">
        <v>1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 s="1">
        <v>0</v>
      </c>
      <c r="K16430" t="s">
        <v>23241</v>
      </c>
      <c r="L16430" t="s">
        <v>56104</v>
      </c>
      <c r="M16430" t="s">
        <v>56105</v>
      </c>
    </row>
    <row r="16431" spans="1:13">
      <c r="A16431" s="1" t="s">
        <v>18448</v>
      </c>
      <c r="B16431">
        <v>4.1258464302511597E-4</v>
      </c>
      <c r="C16431" s="1">
        <v>5.2747165078963603E-5</v>
      </c>
      <c r="D16431">
        <v>0.859375</v>
      </c>
      <c r="E16431">
        <v>0.31410256410256399</v>
      </c>
      <c r="F16431">
        <v>0.98918918918918897</v>
      </c>
      <c r="G16431">
        <v>0.375</v>
      </c>
      <c r="H16431">
        <v>0.92441860465116299</v>
      </c>
      <c r="I16431">
        <v>0.81707317073170704</v>
      </c>
      <c r="J16431" s="1" t="s">
        <v>23229</v>
      </c>
      <c r="K16431" t="s">
        <v>23241</v>
      </c>
      <c r="L16431" t="s">
        <v>56106</v>
      </c>
      <c r="M16431" t="s">
        <v>56107</v>
      </c>
    </row>
    <row r="16432" spans="1:13">
      <c r="A16432" s="1" t="s">
        <v>18449</v>
      </c>
      <c r="B16432">
        <v>2.3151593389712699E-9</v>
      </c>
      <c r="C16432" s="1">
        <v>3.6839222226702101E-6</v>
      </c>
      <c r="D16432">
        <v>0.476190476190476</v>
      </c>
      <c r="E16432">
        <v>3.4482758620689703E-2</v>
      </c>
      <c r="F16432">
        <v>0.38834951456310701</v>
      </c>
      <c r="G16432">
        <v>7.8947368421052599E-2</v>
      </c>
      <c r="H16432">
        <v>0.4765625</v>
      </c>
      <c r="I16432">
        <v>0.28125</v>
      </c>
      <c r="J16432" s="1" t="s">
        <v>23229</v>
      </c>
      <c r="K16432" t="s">
        <v>23240</v>
      </c>
      <c r="L16432" t="s">
        <v>56108</v>
      </c>
      <c r="M16432" t="s">
        <v>56109</v>
      </c>
    </row>
    <row r="16433" spans="1:13">
      <c r="A16433" s="1" t="s">
        <v>18450</v>
      </c>
      <c r="B16433">
        <v>8.8745785821350598E-8</v>
      </c>
      <c r="C16433" s="1">
        <v>8.5144357165658401E-5</v>
      </c>
      <c r="D16433">
        <v>7.4074074074074098E-2</v>
      </c>
      <c r="E16433">
        <v>0.24324324324324301</v>
      </c>
      <c r="F16433">
        <v>0.30909090909090903</v>
      </c>
      <c r="G16433">
        <v>1.5151515151515201E-2</v>
      </c>
      <c r="H16433">
        <v>0.174157303370787</v>
      </c>
      <c r="I16433">
        <v>0.12037037037037</v>
      </c>
      <c r="J16433" s="1">
        <v>0</v>
      </c>
      <c r="K16433" t="s">
        <v>23241</v>
      </c>
      <c r="L16433" t="s">
        <v>56110</v>
      </c>
      <c r="M16433" t="s">
        <v>56111</v>
      </c>
    </row>
    <row r="16434" spans="1:13">
      <c r="A16434" s="1" t="s">
        <v>18451</v>
      </c>
      <c r="B16434">
        <v>2.6579943831132402E-4</v>
      </c>
      <c r="C16434" s="1">
        <v>3.1038352584565702E-4</v>
      </c>
      <c r="D16434">
        <v>1.5625E-2</v>
      </c>
      <c r="E16434">
        <v>2.0833333333333301E-2</v>
      </c>
      <c r="F16434">
        <v>0.62564102564102597</v>
      </c>
      <c r="G16434">
        <v>5.4545454545454501E-2</v>
      </c>
      <c r="H16434">
        <v>0.39912280701754399</v>
      </c>
      <c r="I16434">
        <v>0.160377358490566</v>
      </c>
      <c r="J16434" s="1">
        <v>0</v>
      </c>
      <c r="K16434" t="s">
        <v>23241</v>
      </c>
      <c r="L16434" t="s">
        <v>56112</v>
      </c>
      <c r="M16434" t="s">
        <v>56113</v>
      </c>
    </row>
    <row r="16435" spans="1:13">
      <c r="A16435" s="1" t="s">
        <v>18452</v>
      </c>
      <c r="B16435">
        <v>2.1727234767118901E-6</v>
      </c>
      <c r="C16435" s="1">
        <v>4.9378585393167103E-8</v>
      </c>
      <c r="D16435">
        <v>0.98333333333333295</v>
      </c>
      <c r="E16435">
        <v>0.99450549450549497</v>
      </c>
      <c r="F16435">
        <v>1</v>
      </c>
      <c r="G16435">
        <v>0.99</v>
      </c>
      <c r="H16435">
        <v>0.99537037037037002</v>
      </c>
      <c r="I16435">
        <v>0.99411764705882399</v>
      </c>
      <c r="J16435" s="1">
        <v>0.05</v>
      </c>
      <c r="K16435" t="s">
        <v>23240</v>
      </c>
      <c r="L16435" t="s">
        <v>56114</v>
      </c>
      <c r="M16435" t="s">
        <v>56115</v>
      </c>
    </row>
    <row r="16436" spans="1:13">
      <c r="A16436" s="1" t="s">
        <v>18453</v>
      </c>
      <c r="B16436">
        <v>8.2654777931533E-4</v>
      </c>
      <c r="C16436" s="1">
        <v>3.8534443469913203E-4</v>
      </c>
      <c r="D16436">
        <v>0.1875</v>
      </c>
      <c r="E16436">
        <v>0.47395833333333298</v>
      </c>
      <c r="F16436">
        <v>5.1282051282051301E-2</v>
      </c>
      <c r="G16436">
        <v>0.51785714285714302</v>
      </c>
      <c r="H16436">
        <v>0.27192982456140402</v>
      </c>
      <c r="I16436">
        <v>0.231958762886598</v>
      </c>
      <c r="J16436" s="1" t="s">
        <v>23229</v>
      </c>
      <c r="K16436" t="s">
        <v>23241</v>
      </c>
      <c r="L16436" t="s">
        <v>56116</v>
      </c>
      <c r="M16436" t="s">
        <v>56117</v>
      </c>
    </row>
    <row r="16437" spans="1:13">
      <c r="A16437" s="1" t="s">
        <v>18454</v>
      </c>
      <c r="B16437">
        <v>1.9369376197882199E-4</v>
      </c>
      <c r="C16437" s="1">
        <v>1.02250472227806E-4</v>
      </c>
      <c r="D16437">
        <v>0.48214285714285698</v>
      </c>
      <c r="E16437">
        <v>0.25</v>
      </c>
      <c r="F16437">
        <v>0.581395348837209</v>
      </c>
      <c r="G16437">
        <v>0.71794871794871795</v>
      </c>
      <c r="H16437">
        <v>0.2578125</v>
      </c>
      <c r="I16437">
        <v>0.78095238095238095</v>
      </c>
      <c r="J16437" s="1" t="s">
        <v>23229</v>
      </c>
      <c r="K16437" t="s">
        <v>23240</v>
      </c>
      <c r="L16437" t="s">
        <v>56118</v>
      </c>
      <c r="M16437" t="s">
        <v>56119</v>
      </c>
    </row>
    <row r="16438" spans="1:13">
      <c r="A16438" s="1" t="s">
        <v>18455</v>
      </c>
      <c r="B16438">
        <v>4.2795976392062797E-6</v>
      </c>
      <c r="C16438" s="1">
        <v>3.3207849856965199E-5</v>
      </c>
      <c r="D16438">
        <v>0.88709677419354804</v>
      </c>
      <c r="E16438">
        <v>0.98837209302325602</v>
      </c>
      <c r="F16438">
        <v>0.94067796610169496</v>
      </c>
      <c r="G16438">
        <v>0.96428571428571397</v>
      </c>
      <c r="H16438">
        <v>0.79374999999999996</v>
      </c>
      <c r="I16438">
        <v>0.87179487179487203</v>
      </c>
      <c r="J16438" s="1">
        <v>1</v>
      </c>
      <c r="K16438" t="s">
        <v>23240</v>
      </c>
      <c r="L16438" t="s">
        <v>56120</v>
      </c>
      <c r="M16438" t="s">
        <v>56121</v>
      </c>
    </row>
    <row r="16439" spans="1:13">
      <c r="A16439" s="1" t="s">
        <v>18456</v>
      </c>
      <c r="B16439">
        <v>5.7139946783675498E-6</v>
      </c>
      <c r="C16439" s="1">
        <v>3.0573745698568898E-7</v>
      </c>
      <c r="D16439">
        <v>0.88</v>
      </c>
      <c r="E16439">
        <v>1</v>
      </c>
      <c r="F16439">
        <v>0.99523809523809503</v>
      </c>
      <c r="G16439">
        <v>1</v>
      </c>
      <c r="H16439">
        <v>1</v>
      </c>
      <c r="I16439">
        <v>1</v>
      </c>
      <c r="J16439" s="1">
        <v>1</v>
      </c>
      <c r="K16439" t="s">
        <v>23239</v>
      </c>
      <c r="L16439" t="s">
        <v>56122</v>
      </c>
      <c r="M16439" t="s">
        <v>56123</v>
      </c>
    </row>
    <row r="16440" spans="1:13">
      <c r="A16440" s="1" t="s">
        <v>18457</v>
      </c>
      <c r="B16440">
        <v>1.24220256102057E-3</v>
      </c>
      <c r="C16440" s="1">
        <v>1.8789919813987601E-4</v>
      </c>
      <c r="D16440">
        <v>0.375</v>
      </c>
      <c r="E16440">
        <v>0.46022727272727298</v>
      </c>
      <c r="F16440">
        <v>3.00751879699248E-2</v>
      </c>
      <c r="G16440">
        <v>1.9230769230769201E-2</v>
      </c>
      <c r="H16440">
        <v>6.5476190476190493E-2</v>
      </c>
      <c r="I16440">
        <v>5.6962025316455701E-2</v>
      </c>
      <c r="J16440" s="1">
        <v>0</v>
      </c>
      <c r="K16440" t="s">
        <v>23241</v>
      </c>
      <c r="L16440" t="s">
        <v>56124</v>
      </c>
      <c r="M16440" t="s">
        <v>56125</v>
      </c>
    </row>
    <row r="16441" spans="1:13">
      <c r="A16441" s="1" t="s">
        <v>18458</v>
      </c>
      <c r="B16441">
        <v>2.3429542062420701E-6</v>
      </c>
      <c r="C16441" s="1">
        <v>9.4626728966769504E-6</v>
      </c>
      <c r="D16441">
        <v>0</v>
      </c>
      <c r="E16441">
        <v>0</v>
      </c>
      <c r="F16441">
        <v>6.8750000000000006E-2</v>
      </c>
      <c r="G16441">
        <v>0</v>
      </c>
      <c r="H16441">
        <v>0</v>
      </c>
      <c r="I16441">
        <v>0</v>
      </c>
      <c r="J16441" s="1" t="s">
        <v>23229</v>
      </c>
      <c r="K16441" t="s">
        <v>23241</v>
      </c>
      <c r="L16441" t="s">
        <v>56126</v>
      </c>
      <c r="M16441" t="s">
        <v>56127</v>
      </c>
    </row>
    <row r="16442" spans="1:13">
      <c r="A16442" s="1" t="s">
        <v>18459</v>
      </c>
      <c r="B16442">
        <v>2.1792312117200999E-5</v>
      </c>
      <c r="C16442" s="1">
        <v>4.23493595416598E-6</v>
      </c>
      <c r="D16442">
        <v>0.82608695652173902</v>
      </c>
      <c r="E16442">
        <v>0.844444444444444</v>
      </c>
      <c r="F16442">
        <v>0.98657718120805404</v>
      </c>
      <c r="G16442">
        <v>0.98809523809523803</v>
      </c>
      <c r="H16442">
        <v>1</v>
      </c>
      <c r="I16442">
        <v>1</v>
      </c>
      <c r="J16442" s="1">
        <v>1</v>
      </c>
      <c r="K16442" t="s">
        <v>23238</v>
      </c>
      <c r="L16442" t="s">
        <v>56128</v>
      </c>
      <c r="M16442" t="s">
        <v>56129</v>
      </c>
    </row>
    <row r="16443" spans="1:13">
      <c r="A16443" s="1" t="s">
        <v>18460</v>
      </c>
      <c r="B16443">
        <v>2.10419681954509E-5</v>
      </c>
      <c r="C16443" s="1">
        <v>1.54743264733865E-5</v>
      </c>
      <c r="D16443">
        <v>0.68333333333333302</v>
      </c>
      <c r="E16443">
        <v>0.95679012345679004</v>
      </c>
      <c r="F16443">
        <v>0.78125</v>
      </c>
      <c r="G16443">
        <v>0.75555555555555598</v>
      </c>
      <c r="H16443">
        <v>0.89673913043478304</v>
      </c>
      <c r="I16443">
        <v>0.89682539682539697</v>
      </c>
      <c r="J16443" s="1">
        <v>1</v>
      </c>
      <c r="K16443" t="s">
        <v>23239</v>
      </c>
      <c r="L16443" t="s">
        <v>56130</v>
      </c>
      <c r="M16443" t="s">
        <v>56131</v>
      </c>
    </row>
    <row r="16444" spans="1:13">
      <c r="A16444" s="1" t="s">
        <v>18461</v>
      </c>
      <c r="B16444">
        <v>1.2525826600442401E-7</v>
      </c>
      <c r="C16444" s="1">
        <v>9.6109941528507202E-5</v>
      </c>
      <c r="D16444">
        <v>0.58695652173913004</v>
      </c>
      <c r="E16444">
        <v>0.29444444444444401</v>
      </c>
      <c r="F16444">
        <v>8.6956521739130405E-2</v>
      </c>
      <c r="G16444">
        <v>0.82653061224489799</v>
      </c>
      <c r="H16444">
        <v>0.27551020408163301</v>
      </c>
      <c r="I16444">
        <v>0.43</v>
      </c>
      <c r="J16444" s="1">
        <v>0</v>
      </c>
      <c r="K16444" t="s">
        <v>23238</v>
      </c>
      <c r="L16444" t="s">
        <v>56132</v>
      </c>
      <c r="M16444" t="s">
        <v>56133</v>
      </c>
    </row>
    <row r="16445" spans="1:13">
      <c r="A16445" s="1" t="s">
        <v>18462</v>
      </c>
      <c r="B16445">
        <v>1.10355161470708E-5</v>
      </c>
      <c r="C16445" s="1">
        <v>4.9250619167759601E-6</v>
      </c>
      <c r="D16445">
        <v>0.15384615384615399</v>
      </c>
      <c r="E16445">
        <v>0.456989247311828</v>
      </c>
      <c r="F16445">
        <v>7.69230769230769E-2</v>
      </c>
      <c r="G16445">
        <v>0</v>
      </c>
      <c r="H16445">
        <v>0</v>
      </c>
      <c r="I16445">
        <v>1.4285714285714299E-2</v>
      </c>
      <c r="J16445" s="1" t="s">
        <v>23229</v>
      </c>
      <c r="K16445" t="s">
        <v>23241</v>
      </c>
      <c r="L16445" t="s">
        <v>56134</v>
      </c>
      <c r="M16445" t="s">
        <v>56135</v>
      </c>
    </row>
    <row r="16446" spans="1:13">
      <c r="A16446" s="1" t="s">
        <v>18463</v>
      </c>
      <c r="B16446">
        <v>1.7514856784193199E-5</v>
      </c>
      <c r="C16446" s="1">
        <v>1.3407901648446901E-6</v>
      </c>
      <c r="D16446">
        <v>0.859375</v>
      </c>
      <c r="E16446">
        <v>1</v>
      </c>
      <c r="F16446">
        <v>0.24545454545454501</v>
      </c>
      <c r="G16446">
        <v>0.6875</v>
      </c>
      <c r="H16446">
        <v>0.27777777777777801</v>
      </c>
      <c r="I16446">
        <v>0.47916666666666702</v>
      </c>
      <c r="J16446" s="1">
        <v>0</v>
      </c>
      <c r="K16446" t="s">
        <v>23238</v>
      </c>
      <c r="L16446" t="s">
        <v>56136</v>
      </c>
      <c r="M16446" t="s">
        <v>56137</v>
      </c>
    </row>
    <row r="16447" spans="1:13">
      <c r="A16447" s="1" t="s">
        <v>18464</v>
      </c>
      <c r="B16447">
        <v>5.1313225593323898E-6</v>
      </c>
      <c r="C16447" s="1">
        <v>1.3624939255160701E-4</v>
      </c>
      <c r="D16447">
        <v>0.266666666666667</v>
      </c>
      <c r="E16447">
        <v>0.18681318681318701</v>
      </c>
      <c r="F16447">
        <v>0.69101123595505598</v>
      </c>
      <c r="G16447">
        <v>0.30172413793103398</v>
      </c>
      <c r="H16447">
        <v>0.87168141592920401</v>
      </c>
      <c r="I16447">
        <v>0.38211382113821102</v>
      </c>
      <c r="J16447" s="1">
        <v>0</v>
      </c>
      <c r="K16447" t="s">
        <v>23241</v>
      </c>
      <c r="L16447" t="s">
        <v>56138</v>
      </c>
      <c r="M16447" t="s">
        <v>56139</v>
      </c>
    </row>
    <row r="16448" spans="1:13">
      <c r="A16448" s="1" t="s">
        <v>18465</v>
      </c>
      <c r="B16448">
        <v>2.8718971882325999E-6</v>
      </c>
      <c r="C16448" s="1">
        <v>7.7747482282826095E-6</v>
      </c>
      <c r="D16448">
        <v>1</v>
      </c>
      <c r="E16448">
        <v>1</v>
      </c>
      <c r="F16448">
        <v>0.95876288659793796</v>
      </c>
      <c r="G16448">
        <v>0.98245614035087703</v>
      </c>
      <c r="H16448">
        <v>0.99557522123893805</v>
      </c>
      <c r="I16448">
        <v>0.97540983606557397</v>
      </c>
      <c r="J16448" s="1">
        <v>1</v>
      </c>
      <c r="K16448" t="s">
        <v>23237</v>
      </c>
      <c r="L16448" t="s">
        <v>56140</v>
      </c>
      <c r="M16448" t="s">
        <v>56141</v>
      </c>
    </row>
    <row r="16449" spans="1:13">
      <c r="A16449" s="1" t="s">
        <v>18466</v>
      </c>
      <c r="B16449">
        <v>4.67265672080871E-8</v>
      </c>
      <c r="C16449" s="1">
        <v>4.9633283551943704E-6</v>
      </c>
      <c r="D16449">
        <v>1</v>
      </c>
      <c r="E16449">
        <v>1</v>
      </c>
      <c r="F16449">
        <v>1</v>
      </c>
      <c r="G16449">
        <v>0.92105263157894701</v>
      </c>
      <c r="H16449">
        <v>1</v>
      </c>
      <c r="I16449">
        <v>0.65277777777777801</v>
      </c>
      <c r="J16449" s="1" t="s">
        <v>23229</v>
      </c>
      <c r="K16449" t="s">
        <v>23241</v>
      </c>
      <c r="L16449" t="s">
        <v>56142</v>
      </c>
      <c r="M16449" t="s">
        <v>56143</v>
      </c>
    </row>
    <row r="16450" spans="1:13">
      <c r="A16450" s="1" t="s">
        <v>18467</v>
      </c>
      <c r="B16450">
        <v>3.8215001114311198E-5</v>
      </c>
      <c r="C16450" s="1">
        <v>2.60270252930725E-5</v>
      </c>
      <c r="D16450">
        <v>0.15625</v>
      </c>
      <c r="E16450">
        <v>7.8947368421052599E-2</v>
      </c>
      <c r="F16450">
        <v>5.3571428571428603E-2</v>
      </c>
      <c r="G16450">
        <v>0.36363636363636398</v>
      </c>
      <c r="H16450">
        <v>4.3956043956044001E-2</v>
      </c>
      <c r="I16450">
        <v>0.180555555555556</v>
      </c>
      <c r="J16450" s="1">
        <v>0</v>
      </c>
      <c r="K16450" t="s">
        <v>23241</v>
      </c>
      <c r="L16450" t="s">
        <v>56144</v>
      </c>
      <c r="M16450" t="s">
        <v>56145</v>
      </c>
    </row>
    <row r="16451" spans="1:13">
      <c r="A16451" s="1" t="s">
        <v>18468</v>
      </c>
      <c r="B16451">
        <v>7.3950414424906604E-8</v>
      </c>
      <c r="C16451" s="1">
        <v>2.3851439792112999E-8</v>
      </c>
      <c r="D16451">
        <v>1</v>
      </c>
      <c r="E16451">
        <v>1</v>
      </c>
      <c r="F16451">
        <v>0.99725274725274704</v>
      </c>
      <c r="G16451">
        <v>1</v>
      </c>
      <c r="H16451">
        <v>1</v>
      </c>
      <c r="I16451">
        <v>1</v>
      </c>
      <c r="J16451" s="1">
        <v>1</v>
      </c>
      <c r="K16451" t="s">
        <v>23238</v>
      </c>
      <c r="L16451" t="s">
        <v>56146</v>
      </c>
      <c r="M16451" t="s">
        <v>56147</v>
      </c>
    </row>
    <row r="16452" spans="1:13">
      <c r="A16452" s="1" t="s">
        <v>18469</v>
      </c>
      <c r="B16452">
        <v>6.4958083334888596E-4</v>
      </c>
      <c r="C16452" s="1">
        <v>4.5615467116502199E-5</v>
      </c>
      <c r="D16452">
        <v>0.59375</v>
      </c>
      <c r="E16452">
        <v>0.9</v>
      </c>
      <c r="F16452">
        <v>0.238461538461538</v>
      </c>
      <c r="G16452">
        <v>0.64912280701754399</v>
      </c>
      <c r="H16452">
        <v>7.0175438596491196E-2</v>
      </c>
      <c r="I16452">
        <v>0.60799999999999998</v>
      </c>
      <c r="J16452" s="1">
        <v>1</v>
      </c>
      <c r="K16452" t="s">
        <v>23238</v>
      </c>
      <c r="L16452" t="s">
        <v>56148</v>
      </c>
      <c r="M16452" t="s">
        <v>56149</v>
      </c>
    </row>
    <row r="16453" spans="1:13">
      <c r="A16453" s="1" t="s">
        <v>18470</v>
      </c>
      <c r="B16453">
        <v>5.5247926566649705E-7</v>
      </c>
      <c r="C16453" s="1">
        <v>4.2283921522052297E-6</v>
      </c>
      <c r="D16453">
        <v>1</v>
      </c>
      <c r="E16453">
        <v>0.99479166666666696</v>
      </c>
      <c r="F16453">
        <v>0.979487179487179</v>
      </c>
      <c r="G16453">
        <v>0.99122807017543901</v>
      </c>
      <c r="H16453">
        <v>0.96491228070175405</v>
      </c>
      <c r="I16453">
        <v>0.99180327868852503</v>
      </c>
      <c r="J16453" s="1" t="s">
        <v>23229</v>
      </c>
      <c r="K16453" t="s">
        <v>23241</v>
      </c>
      <c r="L16453" t="s">
        <v>56150</v>
      </c>
      <c r="M16453" t="s">
        <v>56151</v>
      </c>
    </row>
    <row r="16454" spans="1:13">
      <c r="A16454" s="1" t="s">
        <v>18471</v>
      </c>
      <c r="B16454">
        <v>4.2752262254801702E-6</v>
      </c>
      <c r="C16454" s="1">
        <v>2.51161623958747E-5</v>
      </c>
      <c r="D16454">
        <v>0</v>
      </c>
      <c r="E16454">
        <v>0</v>
      </c>
      <c r="F16454">
        <v>0</v>
      </c>
      <c r="G16454">
        <v>0.44230769230769201</v>
      </c>
      <c r="H16454">
        <v>0</v>
      </c>
      <c r="I16454">
        <v>0.24</v>
      </c>
      <c r="J16454" s="1" t="s">
        <v>23229</v>
      </c>
      <c r="K16454" t="s">
        <v>23241</v>
      </c>
      <c r="L16454" t="s">
        <v>56152</v>
      </c>
      <c r="M16454" t="s">
        <v>56153</v>
      </c>
    </row>
    <row r="16455" spans="1:13">
      <c r="A16455" s="1" t="s">
        <v>18472</v>
      </c>
      <c r="B16455">
        <v>5.6895084336045102E-7</v>
      </c>
      <c r="C16455" s="1">
        <v>1.2177888674111E-6</v>
      </c>
      <c r="D16455">
        <v>1</v>
      </c>
      <c r="E16455">
        <v>1</v>
      </c>
      <c r="F16455">
        <v>0.98809523809523803</v>
      </c>
      <c r="G16455">
        <v>0.890625</v>
      </c>
      <c r="H16455">
        <v>0.99382716049382702</v>
      </c>
      <c r="I16455">
        <v>0.87837837837837796</v>
      </c>
      <c r="J16455" s="1" t="s">
        <v>23229</v>
      </c>
      <c r="K16455" t="s">
        <v>23238</v>
      </c>
      <c r="L16455" t="s">
        <v>56154</v>
      </c>
      <c r="M16455" t="s">
        <v>56155</v>
      </c>
    </row>
    <row r="16456" spans="1:13">
      <c r="A16456" s="1" t="s">
        <v>18473</v>
      </c>
      <c r="B16456">
        <v>9.2763433988160804E-6</v>
      </c>
      <c r="C16456" s="1">
        <v>5.7000764759397902E-5</v>
      </c>
      <c r="D16456">
        <v>1</v>
      </c>
      <c r="E16456">
        <v>1</v>
      </c>
      <c r="F16456">
        <v>0.908227848101266</v>
      </c>
      <c r="G16456">
        <v>1</v>
      </c>
      <c r="H16456">
        <v>0.97761194029850795</v>
      </c>
      <c r="I16456">
        <v>1</v>
      </c>
      <c r="J16456" s="1" t="s">
        <v>23229</v>
      </c>
      <c r="K16456" t="s">
        <v>23241</v>
      </c>
      <c r="L16456" t="s">
        <v>56156</v>
      </c>
      <c r="M16456" t="s">
        <v>56157</v>
      </c>
    </row>
    <row r="16457" spans="1:13">
      <c r="A16457" s="1" t="s">
        <v>18474</v>
      </c>
      <c r="B16457">
        <v>9.4129550584153E-6</v>
      </c>
      <c r="C16457" s="1">
        <v>1.4428571448921601E-5</v>
      </c>
      <c r="D16457">
        <v>1</v>
      </c>
      <c r="E16457">
        <v>1</v>
      </c>
      <c r="F16457">
        <v>0.942105263157895</v>
      </c>
      <c r="G16457">
        <v>0.99019607843137303</v>
      </c>
      <c r="H16457">
        <v>0.94736842105263197</v>
      </c>
      <c r="I16457">
        <v>0.99</v>
      </c>
      <c r="J16457" s="1">
        <v>1</v>
      </c>
      <c r="K16457" t="s">
        <v>23238</v>
      </c>
      <c r="L16457" t="s">
        <v>56158</v>
      </c>
      <c r="M16457" t="s">
        <v>56159</v>
      </c>
    </row>
    <row r="16458" spans="1:13">
      <c r="A16458" s="1" t="s">
        <v>18475</v>
      </c>
      <c r="B16458">
        <v>5.4571224852238001E-5</v>
      </c>
      <c r="C16458" s="1">
        <v>7.8815330036680206E-5</v>
      </c>
      <c r="D16458">
        <v>0.81481481481481499</v>
      </c>
      <c r="E16458">
        <v>0.955696202531646</v>
      </c>
      <c r="F16458">
        <v>0.62878787878787901</v>
      </c>
      <c r="G16458">
        <v>0.907407407407407</v>
      </c>
      <c r="H16458">
        <v>0.86363636363636398</v>
      </c>
      <c r="I16458">
        <v>0.74285714285714299</v>
      </c>
      <c r="J16458" s="1">
        <v>1</v>
      </c>
      <c r="K16458" t="s">
        <v>23241</v>
      </c>
      <c r="L16458" t="s">
        <v>56160</v>
      </c>
      <c r="M16458" t="s">
        <v>56161</v>
      </c>
    </row>
    <row r="16459" spans="1:13">
      <c r="A16459" s="1" t="s">
        <v>18476</v>
      </c>
      <c r="B16459">
        <v>4.0228094456937799E-4</v>
      </c>
      <c r="C16459" s="1">
        <v>5.0428974525822397E-5</v>
      </c>
      <c r="D16459">
        <v>1</v>
      </c>
      <c r="E16459">
        <v>0.57065217391304301</v>
      </c>
      <c r="F16459">
        <v>1</v>
      </c>
      <c r="G16459">
        <v>1</v>
      </c>
      <c r="H16459">
        <v>0.99047619047619095</v>
      </c>
      <c r="I16459">
        <v>0.99561403508771895</v>
      </c>
      <c r="J16459" s="1">
        <v>1</v>
      </c>
      <c r="K16459" t="s">
        <v>23238</v>
      </c>
      <c r="L16459" t="s">
        <v>56162</v>
      </c>
      <c r="M16459" t="s">
        <v>56163</v>
      </c>
    </row>
    <row r="16460" spans="1:13">
      <c r="A16460" s="1" t="s">
        <v>18477</v>
      </c>
      <c r="B16460">
        <v>1.3165265666125901E-4</v>
      </c>
      <c r="C16460" s="1">
        <v>8.8989704388526199E-7</v>
      </c>
      <c r="D16460">
        <v>1</v>
      </c>
      <c r="E16460">
        <v>0.69512195121951204</v>
      </c>
      <c r="F16460">
        <v>0.99583333333333302</v>
      </c>
      <c r="G16460">
        <v>1</v>
      </c>
      <c r="H16460">
        <v>1</v>
      </c>
      <c r="I16460">
        <v>1</v>
      </c>
      <c r="J16460" s="1">
        <v>1</v>
      </c>
      <c r="K16460" t="s">
        <v>23237</v>
      </c>
      <c r="L16460" t="s">
        <v>56164</v>
      </c>
      <c r="M16460" t="s">
        <v>56165</v>
      </c>
    </row>
    <row r="16461" spans="1:13">
      <c r="A16461" s="1" t="s">
        <v>18478</v>
      </c>
      <c r="B16461">
        <v>3.0439601862479401E-7</v>
      </c>
      <c r="C16461" s="1">
        <v>4.0276056875738498E-6</v>
      </c>
      <c r="D16461">
        <v>0.25925925925925902</v>
      </c>
      <c r="E16461">
        <v>0</v>
      </c>
      <c r="F16461">
        <v>2.5641025641025599E-2</v>
      </c>
      <c r="G16461">
        <v>0.41666666666666702</v>
      </c>
      <c r="H16461">
        <v>3.2467532467532499E-2</v>
      </c>
      <c r="I16461">
        <v>4.8387096774193498E-2</v>
      </c>
      <c r="J16461" s="1" t="s">
        <v>23229</v>
      </c>
      <c r="K16461" t="s">
        <v>23237</v>
      </c>
      <c r="L16461" t="s">
        <v>56166</v>
      </c>
      <c r="M16461" t="s">
        <v>56167</v>
      </c>
    </row>
    <row r="16462" spans="1:13">
      <c r="A16462" s="1" t="s">
        <v>18479</v>
      </c>
      <c r="B16462">
        <v>3.0946762322472698E-8</v>
      </c>
      <c r="C16462" s="1">
        <v>8.3433715366704905E-8</v>
      </c>
      <c r="D16462">
        <v>0</v>
      </c>
      <c r="E16462">
        <v>0</v>
      </c>
      <c r="F16462">
        <v>3.0487804878048799E-3</v>
      </c>
      <c r="G16462">
        <v>0</v>
      </c>
      <c r="H16462">
        <v>0</v>
      </c>
      <c r="I16462">
        <v>0</v>
      </c>
      <c r="J16462" s="1" t="s">
        <v>23229</v>
      </c>
      <c r="K16462" t="s">
        <v>23241</v>
      </c>
      <c r="L16462" t="s">
        <v>56168</v>
      </c>
      <c r="M16462" t="s">
        <v>56169</v>
      </c>
    </row>
    <row r="16463" spans="1:13">
      <c r="A16463" s="1" t="s">
        <v>18480</v>
      </c>
      <c r="B16463">
        <v>5.8902347818343103E-5</v>
      </c>
      <c r="C16463" s="1">
        <v>2.10320460515325E-6</v>
      </c>
      <c r="D16463">
        <v>0.296296296296296</v>
      </c>
      <c r="E16463">
        <v>0.32352941176470601</v>
      </c>
      <c r="F16463">
        <v>0.48538011695906402</v>
      </c>
      <c r="G16463">
        <v>0.532258064516129</v>
      </c>
      <c r="H16463">
        <v>0.46323529411764702</v>
      </c>
      <c r="I16463">
        <v>0.37777777777777799</v>
      </c>
      <c r="J16463" s="1">
        <v>1</v>
      </c>
      <c r="K16463" t="s">
        <v>23241</v>
      </c>
      <c r="L16463" t="s">
        <v>56170</v>
      </c>
      <c r="M16463" t="s">
        <v>56171</v>
      </c>
    </row>
    <row r="16464" spans="1:13">
      <c r="A16464" s="1" t="s">
        <v>18481</v>
      </c>
      <c r="B16464">
        <v>9.7336331497829296E-6</v>
      </c>
      <c r="C16464" s="1">
        <v>2.62363317795571E-9</v>
      </c>
      <c r="D16464">
        <v>1</v>
      </c>
      <c r="E16464">
        <v>0.9375</v>
      </c>
      <c r="F16464">
        <v>1</v>
      </c>
      <c r="G16464">
        <v>1</v>
      </c>
      <c r="H16464">
        <v>1</v>
      </c>
      <c r="I16464">
        <v>1</v>
      </c>
      <c r="J16464" s="1" t="s">
        <v>23229</v>
      </c>
      <c r="K16464" t="s">
        <v>23239</v>
      </c>
      <c r="L16464" t="s">
        <v>56172</v>
      </c>
      <c r="M16464" t="s">
        <v>56173</v>
      </c>
    </row>
    <row r="16465" spans="1:13">
      <c r="A16465" s="1" t="s">
        <v>18482</v>
      </c>
      <c r="B16465">
        <v>2.1936894268211898E-6</v>
      </c>
      <c r="C16465" s="1">
        <v>7.5757943837929397E-6</v>
      </c>
      <c r="D16465">
        <v>3.2258064516128997E-2</v>
      </c>
      <c r="E16465">
        <v>1.0752688172042999E-2</v>
      </c>
      <c r="F16465">
        <v>3.6931818181818198E-2</v>
      </c>
      <c r="G16465">
        <v>0</v>
      </c>
      <c r="H16465">
        <v>1.05263157894737E-2</v>
      </c>
      <c r="I16465">
        <v>0</v>
      </c>
      <c r="J16465" s="1">
        <v>0</v>
      </c>
      <c r="K16465" t="s">
        <v>23238</v>
      </c>
      <c r="L16465" t="s">
        <v>56174</v>
      </c>
      <c r="M16465" t="s">
        <v>56175</v>
      </c>
    </row>
    <row r="16466" spans="1:13">
      <c r="A16466" s="1" t="s">
        <v>18483</v>
      </c>
      <c r="B16466">
        <v>1.3985260579152E-6</v>
      </c>
      <c r="C16466" s="1">
        <v>8.2578402768120902E-6</v>
      </c>
      <c r="D16466">
        <v>1</v>
      </c>
      <c r="E16466">
        <v>0.98958333333333304</v>
      </c>
      <c r="F16466">
        <v>0.997435897435897</v>
      </c>
      <c r="G16466">
        <v>0.99137931034482796</v>
      </c>
      <c r="H16466">
        <v>0.99561403508771895</v>
      </c>
      <c r="I16466">
        <v>0.97950819672131195</v>
      </c>
      <c r="J16466" s="1">
        <v>1</v>
      </c>
      <c r="K16466" t="s">
        <v>23238</v>
      </c>
      <c r="L16466" t="s">
        <v>56176</v>
      </c>
      <c r="M16466" t="s">
        <v>56177</v>
      </c>
    </row>
    <row r="16467" spans="1:13">
      <c r="A16467" s="1" t="s">
        <v>18484</v>
      </c>
      <c r="B16467">
        <v>1.18745452804381E-4</v>
      </c>
      <c r="C16467" s="1">
        <v>9.6818810473128795E-7</v>
      </c>
      <c r="D16467">
        <v>0.90625</v>
      </c>
      <c r="E16467">
        <v>0.77586206896551702</v>
      </c>
      <c r="F16467">
        <v>0.99166666666666703</v>
      </c>
      <c r="G16467">
        <v>0.77272727272727304</v>
      </c>
      <c r="H16467">
        <v>0.98947368421052595</v>
      </c>
      <c r="I16467">
        <v>0.93382352941176505</v>
      </c>
      <c r="J16467" s="1">
        <v>0</v>
      </c>
      <c r="K16467" t="s">
        <v>23241</v>
      </c>
      <c r="L16467" t="s">
        <v>56178</v>
      </c>
      <c r="M16467" t="s">
        <v>56179</v>
      </c>
    </row>
    <row r="16468" spans="1:13">
      <c r="A16468" s="1" t="s">
        <v>18485</v>
      </c>
      <c r="B16468">
        <v>1.7382588135889599E-6</v>
      </c>
      <c r="C16468" s="1">
        <v>2.57518029766894E-6</v>
      </c>
      <c r="D16468">
        <v>0.52173913043478304</v>
      </c>
      <c r="E16468">
        <v>0.91489361702127703</v>
      </c>
      <c r="F16468">
        <v>0.54827586206896595</v>
      </c>
      <c r="G16468">
        <v>0.69354838709677402</v>
      </c>
      <c r="H16468">
        <v>0.27272727272727298</v>
      </c>
      <c r="I16468">
        <v>0.42452830188679203</v>
      </c>
      <c r="J16468" s="1">
        <v>1</v>
      </c>
      <c r="K16468" t="s">
        <v>23238</v>
      </c>
      <c r="L16468" t="s">
        <v>56180</v>
      </c>
      <c r="M16468" t="s">
        <v>56181</v>
      </c>
    </row>
    <row r="16469" spans="1:13">
      <c r="A16469" s="1" t="s">
        <v>18486</v>
      </c>
      <c r="B16469">
        <v>4.3684893917610097E-5</v>
      </c>
      <c r="C16469" s="1">
        <v>2.0901209539882701E-5</v>
      </c>
      <c r="D16469">
        <v>9.0909090909090898E-2</v>
      </c>
      <c r="E16469">
        <v>0</v>
      </c>
      <c r="F16469">
        <v>2.6041666666666699E-2</v>
      </c>
      <c r="G16469">
        <v>9.0909090909090905E-3</v>
      </c>
      <c r="H16469">
        <v>1.05263157894737E-2</v>
      </c>
      <c r="I16469">
        <v>6.3829787234042507E-2</v>
      </c>
      <c r="J16469" s="1" t="s">
        <v>23229</v>
      </c>
      <c r="K16469" t="s">
        <v>23242</v>
      </c>
      <c r="L16469" t="s">
        <v>56182</v>
      </c>
      <c r="M16469" t="s">
        <v>56183</v>
      </c>
    </row>
    <row r="16470" spans="1:13">
      <c r="A16470" s="1" t="s">
        <v>18487</v>
      </c>
      <c r="B16470">
        <v>3.48757390864312E-6</v>
      </c>
      <c r="C16470" s="1">
        <v>3.4471148384590901E-8</v>
      </c>
      <c r="D16470">
        <v>1</v>
      </c>
      <c r="E16470">
        <v>1</v>
      </c>
      <c r="F16470">
        <v>0.99431818181818199</v>
      </c>
      <c r="G16470">
        <v>0.39622641509433998</v>
      </c>
      <c r="H16470">
        <v>0.99473684210526303</v>
      </c>
      <c r="I16470">
        <v>0.84183673469387799</v>
      </c>
      <c r="J16470" s="1">
        <v>1</v>
      </c>
      <c r="K16470" t="s">
        <v>23237</v>
      </c>
      <c r="L16470" t="s">
        <v>56184</v>
      </c>
      <c r="M16470" t="s">
        <v>56185</v>
      </c>
    </row>
    <row r="16471" spans="1:13">
      <c r="A16471" s="1" t="s">
        <v>18488</v>
      </c>
      <c r="B16471">
        <v>6.9761513915287901E-5</v>
      </c>
      <c r="C16471" s="1">
        <v>2.7832066215323E-5</v>
      </c>
      <c r="D16471">
        <v>0.70967741935483897</v>
      </c>
      <c r="E16471">
        <v>0.53763440860215095</v>
      </c>
      <c r="F16471">
        <v>0.66580310880828997</v>
      </c>
      <c r="G16471">
        <v>0.38888888888888901</v>
      </c>
      <c r="H16471">
        <v>0.88383838383838398</v>
      </c>
      <c r="I16471">
        <v>0.5</v>
      </c>
      <c r="J16471" s="1">
        <v>0</v>
      </c>
      <c r="K16471" t="s">
        <v>23239</v>
      </c>
      <c r="L16471" t="s">
        <v>56186</v>
      </c>
      <c r="M16471" t="s">
        <v>56187</v>
      </c>
    </row>
    <row r="16472" spans="1:13">
      <c r="A16472" s="1" t="s">
        <v>18489</v>
      </c>
      <c r="B16472">
        <v>2.08655598214345E-5</v>
      </c>
      <c r="C16472" s="1">
        <v>1.7457089909707299E-5</v>
      </c>
      <c r="D16472">
        <v>0.73333333333333295</v>
      </c>
      <c r="E16472">
        <v>0.51851851851851805</v>
      </c>
      <c r="F16472">
        <v>0.99411764705882399</v>
      </c>
      <c r="G16472">
        <v>1</v>
      </c>
      <c r="H16472">
        <v>0.97499999999999998</v>
      </c>
      <c r="I16472">
        <v>0.91025641025641002</v>
      </c>
      <c r="J16472" s="1">
        <v>1</v>
      </c>
      <c r="K16472" t="s">
        <v>23240</v>
      </c>
      <c r="L16472" t="s">
        <v>56188</v>
      </c>
      <c r="M16472" t="s">
        <v>56189</v>
      </c>
    </row>
    <row r="16473" spans="1:13">
      <c r="A16473" s="1" t="s">
        <v>18490</v>
      </c>
      <c r="B16473">
        <v>2.8050186057234998E-5</v>
      </c>
      <c r="C16473" s="1">
        <v>9.5787266192827993E-7</v>
      </c>
      <c r="D16473">
        <v>0</v>
      </c>
      <c r="E16473">
        <v>0</v>
      </c>
      <c r="F16473">
        <v>0</v>
      </c>
      <c r="G16473">
        <v>0.27586206896551702</v>
      </c>
      <c r="H16473">
        <v>0.108974358974359</v>
      </c>
      <c r="I16473">
        <v>0.102564102564103</v>
      </c>
      <c r="J16473" s="1">
        <v>0</v>
      </c>
      <c r="K16473" t="s">
        <v>23241</v>
      </c>
      <c r="L16473" t="s">
        <v>56190</v>
      </c>
      <c r="M16473" t="s">
        <v>56191</v>
      </c>
    </row>
    <row r="16474" spans="1:13">
      <c r="A16474" s="1" t="s">
        <v>18491</v>
      </c>
      <c r="B16474">
        <v>1.72831781917291E-5</v>
      </c>
      <c r="C16474" s="1">
        <v>3.12215172051299E-6</v>
      </c>
      <c r="D16474">
        <v>1</v>
      </c>
      <c r="E16474">
        <v>0.98913043478260898</v>
      </c>
      <c r="F16474">
        <v>0.997282608695652</v>
      </c>
      <c r="G16474">
        <v>0.26315789473684198</v>
      </c>
      <c r="H16474">
        <v>0.93814432989690699</v>
      </c>
      <c r="I16474">
        <v>0.90217391304347805</v>
      </c>
      <c r="J16474" s="1">
        <v>1</v>
      </c>
      <c r="K16474" t="s">
        <v>23238</v>
      </c>
      <c r="L16474" t="s">
        <v>56192</v>
      </c>
      <c r="M16474" t="s">
        <v>56193</v>
      </c>
    </row>
    <row r="16475" spans="1:13">
      <c r="A16475" s="1" t="s">
        <v>18492</v>
      </c>
      <c r="B16475">
        <v>1.21045847743644E-10</v>
      </c>
      <c r="C16475" s="1">
        <v>2.9349670693499699E-7</v>
      </c>
      <c r="D16475">
        <v>0.967741935483871</v>
      </c>
      <c r="E16475">
        <v>1</v>
      </c>
      <c r="F16475">
        <v>0.98941798941798897</v>
      </c>
      <c r="G16475">
        <v>0.99090909090909096</v>
      </c>
      <c r="H16475">
        <v>0.97297297297297303</v>
      </c>
      <c r="I16475">
        <v>0.97807017543859698</v>
      </c>
      <c r="J16475" s="1" t="s">
        <v>23229</v>
      </c>
      <c r="K16475" t="s">
        <v>23242</v>
      </c>
      <c r="L16475" t="s">
        <v>56194</v>
      </c>
      <c r="M16475" t="s">
        <v>56195</v>
      </c>
    </row>
    <row r="16476" spans="1:13">
      <c r="A16476" s="1" t="s">
        <v>18493</v>
      </c>
      <c r="B16476">
        <v>1.98614079871946E-4</v>
      </c>
      <c r="C16476" s="1">
        <v>1.02045385980588E-4</v>
      </c>
      <c r="D16476">
        <v>1</v>
      </c>
      <c r="E16476">
        <v>1</v>
      </c>
      <c r="F16476">
        <v>0.66935483870967705</v>
      </c>
      <c r="G16476">
        <v>0.98979591836734704</v>
      </c>
      <c r="H16476">
        <v>0.77722772277227703</v>
      </c>
      <c r="I16476">
        <v>0.97368421052631604</v>
      </c>
      <c r="J16476" s="1">
        <v>0.85714285714285698</v>
      </c>
      <c r="K16476" t="s">
        <v>23242</v>
      </c>
      <c r="L16476" t="s">
        <v>56196</v>
      </c>
      <c r="M16476" t="s">
        <v>56197</v>
      </c>
    </row>
    <row r="16477" spans="1:13">
      <c r="A16477" s="1" t="s">
        <v>18494</v>
      </c>
      <c r="B16477">
        <v>8.5214540190191207E-6</v>
      </c>
      <c r="C16477" s="1">
        <v>8.7449730352435396E-7</v>
      </c>
      <c r="D16477">
        <v>0</v>
      </c>
      <c r="E16477">
        <v>0</v>
      </c>
      <c r="F16477">
        <v>5.2816901408450703E-2</v>
      </c>
      <c r="G16477">
        <v>0</v>
      </c>
      <c r="H16477">
        <v>1.6666666666666701E-2</v>
      </c>
      <c r="I16477">
        <v>0</v>
      </c>
      <c r="J16477" s="1">
        <v>0</v>
      </c>
      <c r="K16477" t="s">
        <v>23238</v>
      </c>
      <c r="L16477" t="s">
        <v>56198</v>
      </c>
      <c r="M16477" t="s">
        <v>56199</v>
      </c>
    </row>
    <row r="16478" spans="1:13">
      <c r="A16478" s="1" t="s">
        <v>18495</v>
      </c>
      <c r="B16478">
        <v>8.0755631633671902E-6</v>
      </c>
      <c r="C16478" s="1">
        <v>8.8850072002149494E-6</v>
      </c>
      <c r="D16478">
        <v>0.984375</v>
      </c>
      <c r="E16478">
        <v>0.99479166666666696</v>
      </c>
      <c r="F16478">
        <v>0.994871794871795</v>
      </c>
      <c r="G16478">
        <v>0.80701754385964897</v>
      </c>
      <c r="H16478">
        <v>0.99122807017543901</v>
      </c>
      <c r="I16478">
        <v>0.97967479674796698</v>
      </c>
      <c r="J16478" s="1">
        <v>1</v>
      </c>
      <c r="K16478" t="s">
        <v>23238</v>
      </c>
      <c r="L16478" t="s">
        <v>56200</v>
      </c>
      <c r="M16478" t="s">
        <v>56201</v>
      </c>
    </row>
    <row r="16479" spans="1:13">
      <c r="A16479" s="1" t="s">
        <v>18496</v>
      </c>
      <c r="B16479">
        <v>1.3504997303212799E-6</v>
      </c>
      <c r="C16479" s="1">
        <v>2.39986648754042E-5</v>
      </c>
      <c r="D16479">
        <v>0.88636363636363602</v>
      </c>
      <c r="E16479">
        <v>0.957317073170732</v>
      </c>
      <c r="F16479">
        <v>0.66935483870967705</v>
      </c>
      <c r="G16479">
        <v>0.59459459459459496</v>
      </c>
      <c r="H16479">
        <v>0.57499999999999996</v>
      </c>
      <c r="I16479">
        <v>0.90540540540540504</v>
      </c>
      <c r="J16479" s="1" t="s">
        <v>23229</v>
      </c>
      <c r="K16479" t="s">
        <v>23241</v>
      </c>
      <c r="L16479" t="s">
        <v>56202</v>
      </c>
      <c r="M16479" t="s">
        <v>56203</v>
      </c>
    </row>
    <row r="16480" spans="1:13">
      <c r="A16480" s="1" t="s">
        <v>18497</v>
      </c>
      <c r="B16480">
        <v>2.5936400721230202E-7</v>
      </c>
      <c r="C16480" s="1">
        <v>5.4323532702710302E-6</v>
      </c>
      <c r="D16480">
        <v>1</v>
      </c>
      <c r="E16480">
        <v>0.99404761904761896</v>
      </c>
      <c r="F16480">
        <v>0.94444444444444398</v>
      </c>
      <c r="G16480">
        <v>1</v>
      </c>
      <c r="H16480">
        <v>0.97196261682243001</v>
      </c>
      <c r="I16480">
        <v>0.98170731707317105</v>
      </c>
      <c r="J16480" s="1">
        <v>1</v>
      </c>
      <c r="K16480" t="s">
        <v>23241</v>
      </c>
      <c r="L16480" t="s">
        <v>56204</v>
      </c>
      <c r="M16480" t="s">
        <v>56205</v>
      </c>
    </row>
    <row r="16481" spans="1:13">
      <c r="A16481" s="1" t="s">
        <v>18498</v>
      </c>
      <c r="B16481">
        <v>3.82934423654199E-6</v>
      </c>
      <c r="C16481" s="1">
        <v>1.1080504599630701E-6</v>
      </c>
      <c r="D16481">
        <v>0.88333333333333297</v>
      </c>
      <c r="E16481">
        <v>1</v>
      </c>
      <c r="F16481">
        <v>0.934782608695652</v>
      </c>
      <c r="G16481">
        <v>1</v>
      </c>
      <c r="H16481">
        <v>0.99514563106796095</v>
      </c>
      <c r="I16481">
        <v>0.97196261682243001</v>
      </c>
      <c r="J16481" s="1">
        <v>1</v>
      </c>
      <c r="K16481" t="s">
        <v>23237</v>
      </c>
      <c r="L16481" t="s">
        <v>56206</v>
      </c>
      <c r="M16481" t="s">
        <v>56207</v>
      </c>
    </row>
    <row r="16482" spans="1:13">
      <c r="A16482" s="1" t="s">
        <v>18499</v>
      </c>
      <c r="B16482">
        <v>2.4562085670547299E-6</v>
      </c>
      <c r="C16482" s="1">
        <v>5.3595001211502696E-6</v>
      </c>
      <c r="D16482">
        <v>1</v>
      </c>
      <c r="E16482">
        <v>1</v>
      </c>
      <c r="F16482">
        <v>0.84883720930232598</v>
      </c>
      <c r="G16482">
        <v>0.95588235294117696</v>
      </c>
      <c r="H16482">
        <v>0.73255813953488402</v>
      </c>
      <c r="I16482">
        <v>0.97619047619047605</v>
      </c>
      <c r="J16482" s="1" t="s">
        <v>23229</v>
      </c>
      <c r="K16482" t="s">
        <v>23242</v>
      </c>
      <c r="L16482" t="s">
        <v>56208</v>
      </c>
      <c r="M16482" t="s">
        <v>56209</v>
      </c>
    </row>
    <row r="16483" spans="1:13">
      <c r="A16483" s="1" t="s">
        <v>18500</v>
      </c>
      <c r="B16483">
        <v>2.6367683130713801E-5</v>
      </c>
      <c r="C16483" s="1">
        <v>1.2118273835529801E-6</v>
      </c>
      <c r="D16483">
        <v>0.30645161290322598</v>
      </c>
      <c r="E16483">
        <v>4.2682926829268303E-2</v>
      </c>
      <c r="F16483">
        <v>0.45283018867924502</v>
      </c>
      <c r="G16483">
        <v>0.25</v>
      </c>
      <c r="H16483">
        <v>0.33333333333333298</v>
      </c>
      <c r="I16483">
        <v>0.14285714285714299</v>
      </c>
      <c r="J16483" s="1">
        <v>0</v>
      </c>
      <c r="K16483" t="s">
        <v>23238</v>
      </c>
      <c r="L16483" t="s">
        <v>56210</v>
      </c>
      <c r="M16483" t="s">
        <v>56211</v>
      </c>
    </row>
    <row r="16484" spans="1:13">
      <c r="A16484" s="1" t="s">
        <v>18501</v>
      </c>
      <c r="B16484">
        <v>5.5772355562679303E-5</v>
      </c>
      <c r="C16484" s="1">
        <v>1.4670525097969601E-6</v>
      </c>
      <c r="D16484">
        <v>0.93548387096774199</v>
      </c>
      <c r="E16484">
        <v>0.98936170212765995</v>
      </c>
      <c r="F16484">
        <v>0.93947368421052602</v>
      </c>
      <c r="G16484">
        <v>0.61607142857142905</v>
      </c>
      <c r="H16484">
        <v>0.89622641509433998</v>
      </c>
      <c r="I16484">
        <v>0.6875</v>
      </c>
      <c r="J16484" s="1">
        <v>1</v>
      </c>
      <c r="K16484" t="s">
        <v>23240</v>
      </c>
      <c r="L16484" t="s">
        <v>56212</v>
      </c>
      <c r="M16484" t="s">
        <v>56213</v>
      </c>
    </row>
    <row r="16485" spans="1:13">
      <c r="A16485" s="1" t="s">
        <v>18502</v>
      </c>
      <c r="B16485">
        <v>2.0893774903283001E-4</v>
      </c>
      <c r="C16485" s="1">
        <v>5.7890420766049603E-5</v>
      </c>
      <c r="D16485">
        <v>0.953125</v>
      </c>
      <c r="E16485">
        <v>0.25624999999999998</v>
      </c>
      <c r="F16485">
        <v>0.572972972972973</v>
      </c>
      <c r="G16485">
        <v>0.66666666666666696</v>
      </c>
      <c r="H16485">
        <v>0.65765765765765805</v>
      </c>
      <c r="I16485">
        <v>0.88</v>
      </c>
      <c r="J16485" s="1">
        <v>0.33333333333333298</v>
      </c>
      <c r="K16485" t="s">
        <v>23239</v>
      </c>
      <c r="L16485" t="s">
        <v>56214</v>
      </c>
      <c r="M16485" t="s">
        <v>56215</v>
      </c>
    </row>
    <row r="16486" spans="1:13">
      <c r="A16486" s="1" t="s">
        <v>18503</v>
      </c>
      <c r="B16486">
        <v>4.4341936332714001E-5</v>
      </c>
      <c r="C16486" s="1">
        <v>1.38803226257371E-4</v>
      </c>
      <c r="D16486">
        <v>0.1</v>
      </c>
      <c r="E16486">
        <v>4.8780487804878099E-2</v>
      </c>
      <c r="F16486">
        <v>0.55839416058394198</v>
      </c>
      <c r="G16486">
        <v>0.93902439024390205</v>
      </c>
      <c r="H16486">
        <v>0.57258064516129004</v>
      </c>
      <c r="I16486">
        <v>0.64935064935064901</v>
      </c>
      <c r="J16486" s="1">
        <v>1</v>
      </c>
      <c r="K16486" t="s">
        <v>23241</v>
      </c>
      <c r="L16486" t="s">
        <v>56216</v>
      </c>
      <c r="M16486" t="s">
        <v>56217</v>
      </c>
    </row>
    <row r="16487" spans="1:13">
      <c r="A16487" s="1" t="s">
        <v>18504</v>
      </c>
      <c r="B16487">
        <v>3.20459904795382E-5</v>
      </c>
      <c r="C16487" s="1">
        <v>2.1550164724694902E-6</v>
      </c>
      <c r="D16487">
        <v>0.88461538461538503</v>
      </c>
      <c r="E16487">
        <v>0.72950819672131195</v>
      </c>
      <c r="F16487">
        <v>0.64432989690721698</v>
      </c>
      <c r="G16487">
        <v>1</v>
      </c>
      <c r="H16487">
        <v>0.84126984126984095</v>
      </c>
      <c r="I16487">
        <v>0.74</v>
      </c>
      <c r="J16487" s="1">
        <v>1</v>
      </c>
      <c r="K16487" t="s">
        <v>23238</v>
      </c>
      <c r="L16487" t="s">
        <v>56218</v>
      </c>
      <c r="M16487" t="s">
        <v>56219</v>
      </c>
    </row>
    <row r="16488" spans="1:13">
      <c r="A16488" s="1" t="s">
        <v>18505</v>
      </c>
      <c r="B16488">
        <v>3.8470031776020099E-7</v>
      </c>
      <c r="C16488" s="1">
        <v>2.3812794894903699E-5</v>
      </c>
      <c r="D16488">
        <v>1</v>
      </c>
      <c r="E16488">
        <v>1</v>
      </c>
      <c r="F16488">
        <v>0.90800000000000003</v>
      </c>
      <c r="G16488">
        <v>0.83333333333333304</v>
      </c>
      <c r="H16488">
        <v>0.93243243243243201</v>
      </c>
      <c r="I16488">
        <v>0.89361702127659604</v>
      </c>
      <c r="J16488" s="1">
        <v>1</v>
      </c>
      <c r="K16488" t="s">
        <v>23238</v>
      </c>
      <c r="L16488" t="s">
        <v>56220</v>
      </c>
      <c r="M16488" t="s">
        <v>56221</v>
      </c>
    </row>
    <row r="16489" spans="1:13">
      <c r="A16489" s="1" t="s">
        <v>18506</v>
      </c>
      <c r="B16489">
        <v>4.64510208962946E-7</v>
      </c>
      <c r="C16489" s="1">
        <v>1.0655482820227501E-6</v>
      </c>
      <c r="D16489">
        <v>0.921875</v>
      </c>
      <c r="E16489">
        <v>0.88947368421052597</v>
      </c>
      <c r="F16489">
        <v>0.98941798941798897</v>
      </c>
      <c r="G16489">
        <v>1</v>
      </c>
      <c r="H16489">
        <v>0.99107142857142905</v>
      </c>
      <c r="I16489">
        <v>0.96460176991150404</v>
      </c>
      <c r="J16489" s="1" t="s">
        <v>23229</v>
      </c>
      <c r="K16489" t="s">
        <v>23238</v>
      </c>
      <c r="L16489" t="s">
        <v>56222</v>
      </c>
      <c r="M16489" t="s">
        <v>56223</v>
      </c>
    </row>
    <row r="16490" spans="1:13">
      <c r="A16490" s="1" t="s">
        <v>18507</v>
      </c>
      <c r="B16490">
        <v>9.2480079334198996E-5</v>
      </c>
      <c r="C16490" s="1">
        <v>5.7798167423950901E-6</v>
      </c>
      <c r="D16490">
        <v>1</v>
      </c>
      <c r="E16490">
        <v>0.55555555555555602</v>
      </c>
      <c r="F16490">
        <v>0.99425287356321801</v>
      </c>
      <c r="G16490">
        <v>1</v>
      </c>
      <c r="H16490">
        <v>0.993670886075949</v>
      </c>
      <c r="I16490">
        <v>1</v>
      </c>
      <c r="J16490" s="1" t="s">
        <v>23229</v>
      </c>
      <c r="K16490" t="s">
        <v>23239</v>
      </c>
      <c r="L16490" t="s">
        <v>56224</v>
      </c>
      <c r="M16490" t="s">
        <v>56225</v>
      </c>
    </row>
    <row r="16491" spans="1:13">
      <c r="A16491" s="1" t="s">
        <v>18508</v>
      </c>
      <c r="B16491">
        <v>1.6421794513265501E-6</v>
      </c>
      <c r="C16491" s="1">
        <v>1.3966426547420701E-5</v>
      </c>
      <c r="D16491">
        <v>1</v>
      </c>
      <c r="E16491">
        <v>1</v>
      </c>
      <c r="F16491">
        <v>0.997282608695652</v>
      </c>
      <c r="G16491">
        <v>0.82758620689655205</v>
      </c>
      <c r="H16491">
        <v>0.99537037037037002</v>
      </c>
      <c r="I16491">
        <v>0.995</v>
      </c>
      <c r="J16491" s="1">
        <v>1</v>
      </c>
      <c r="K16491" t="s">
        <v>23237</v>
      </c>
      <c r="L16491" t="s">
        <v>56226</v>
      </c>
      <c r="M16491" t="s">
        <v>56227</v>
      </c>
    </row>
    <row r="16492" spans="1:13">
      <c r="A16492" s="1" t="s">
        <v>18509</v>
      </c>
      <c r="B16492">
        <v>4.8620314993725802E-4</v>
      </c>
      <c r="C16492" s="1">
        <v>3.1599995494146799E-5</v>
      </c>
      <c r="D16492">
        <v>0.84375</v>
      </c>
      <c r="E16492">
        <v>0.515625</v>
      </c>
      <c r="F16492">
        <v>0.98974358974359</v>
      </c>
      <c r="G16492">
        <v>1</v>
      </c>
      <c r="H16492">
        <v>0.98214285714285698</v>
      </c>
      <c r="I16492">
        <v>0.99137931034482796</v>
      </c>
      <c r="J16492" s="1">
        <v>1</v>
      </c>
      <c r="K16492" t="s">
        <v>23241</v>
      </c>
      <c r="L16492" t="s">
        <v>56228</v>
      </c>
      <c r="M16492" t="s">
        <v>56229</v>
      </c>
    </row>
    <row r="16493" spans="1:13">
      <c r="A16493" s="1" t="s">
        <v>18510</v>
      </c>
      <c r="B16493">
        <v>2.7783998736834101E-6</v>
      </c>
      <c r="C16493" s="1">
        <v>5.6511941807991602E-5</v>
      </c>
      <c r="D16493">
        <v>0.53703703703703698</v>
      </c>
      <c r="E16493">
        <v>0.61764705882352899</v>
      </c>
      <c r="F16493">
        <v>0.26893939393939398</v>
      </c>
      <c r="G16493">
        <v>0.69117647058823495</v>
      </c>
      <c r="H16493">
        <v>0.50537634408602194</v>
      </c>
      <c r="I16493">
        <v>0.40196078431372601</v>
      </c>
      <c r="J16493" s="1">
        <v>0</v>
      </c>
      <c r="K16493" t="s">
        <v>23242</v>
      </c>
      <c r="L16493" t="s">
        <v>56230</v>
      </c>
      <c r="M16493" t="s">
        <v>56231</v>
      </c>
    </row>
    <row r="16494" spans="1:13">
      <c r="A16494" s="1" t="s">
        <v>18511</v>
      </c>
      <c r="B16494">
        <v>8.9033322229986901E-6</v>
      </c>
      <c r="C16494" s="1">
        <v>4.6159239375938803E-6</v>
      </c>
      <c r="D16494">
        <v>0.97826086956521696</v>
      </c>
      <c r="E16494">
        <v>1</v>
      </c>
      <c r="F16494">
        <v>0.95652173913043503</v>
      </c>
      <c r="G16494">
        <v>1</v>
      </c>
      <c r="H16494">
        <v>1</v>
      </c>
      <c r="I16494">
        <v>1</v>
      </c>
      <c r="J16494" s="1" t="s">
        <v>23229</v>
      </c>
      <c r="K16494" t="s">
        <v>23242</v>
      </c>
      <c r="L16494" t="s">
        <v>56232</v>
      </c>
      <c r="M16494" t="s">
        <v>56233</v>
      </c>
    </row>
    <row r="16495" spans="1:13">
      <c r="A16495" s="1" t="s">
        <v>18512</v>
      </c>
      <c r="B16495">
        <v>7.7407903111053103E-5</v>
      </c>
      <c r="C16495" s="1">
        <v>2.3704873198939402E-6</v>
      </c>
      <c r="D16495">
        <v>0.78333333333333299</v>
      </c>
      <c r="E16495">
        <v>0.45061728395061701</v>
      </c>
      <c r="F16495">
        <v>0.21186440677966101</v>
      </c>
      <c r="G16495">
        <v>0</v>
      </c>
      <c r="H16495">
        <v>0.42957746478873199</v>
      </c>
      <c r="I16495">
        <v>0.183673469387755</v>
      </c>
      <c r="J16495" s="1" t="s">
        <v>23229</v>
      </c>
      <c r="K16495" t="s">
        <v>23241</v>
      </c>
      <c r="L16495" t="s">
        <v>56234</v>
      </c>
      <c r="M16495" t="s">
        <v>56235</v>
      </c>
    </row>
    <row r="16496" spans="1:13">
      <c r="A16496" s="1" t="s">
        <v>18513</v>
      </c>
      <c r="B16496">
        <v>4.8548537599263002E-5</v>
      </c>
      <c r="C16496" s="1">
        <v>1.21446270461423E-6</v>
      </c>
      <c r="D16496">
        <v>0</v>
      </c>
      <c r="E16496">
        <v>0.17816091954023</v>
      </c>
      <c r="F16496">
        <v>2.6881720430107499E-3</v>
      </c>
      <c r="G16496">
        <v>0</v>
      </c>
      <c r="H16496">
        <v>5.6179775280898901E-3</v>
      </c>
      <c r="I16496">
        <v>2.0833333333333301E-2</v>
      </c>
      <c r="J16496" s="1" t="s">
        <v>23229</v>
      </c>
      <c r="K16496" t="s">
        <v>23238</v>
      </c>
      <c r="L16496" t="s">
        <v>56236</v>
      </c>
      <c r="M16496" t="s">
        <v>56237</v>
      </c>
    </row>
    <row r="16497" spans="1:13">
      <c r="A16497" s="1" t="s">
        <v>18514</v>
      </c>
      <c r="B16497">
        <v>1.78568010080849E-7</v>
      </c>
      <c r="C16497" s="1">
        <v>2.4606668346676299E-6</v>
      </c>
      <c r="D16497">
        <v>1</v>
      </c>
      <c r="E16497">
        <v>1</v>
      </c>
      <c r="F16497">
        <v>1</v>
      </c>
      <c r="G16497">
        <v>0.560606060606061</v>
      </c>
      <c r="H16497">
        <v>0.98823529411764699</v>
      </c>
      <c r="I16497">
        <v>0.96428571428571397</v>
      </c>
      <c r="J16497" s="1" t="s">
        <v>23229</v>
      </c>
      <c r="K16497" t="s">
        <v>23241</v>
      </c>
      <c r="L16497" t="s">
        <v>56238</v>
      </c>
      <c r="M16497" t="s">
        <v>56239</v>
      </c>
    </row>
    <row r="16498" spans="1:13">
      <c r="A16498" s="1" t="s">
        <v>18515</v>
      </c>
      <c r="B16498">
        <v>1.1631604667908799E-8</v>
      </c>
      <c r="C16498" s="1">
        <v>3.2247990548659598E-9</v>
      </c>
      <c r="D16498">
        <v>1</v>
      </c>
      <c r="E16498">
        <v>0.99193548387096797</v>
      </c>
      <c r="F16498">
        <v>1</v>
      </c>
      <c r="G16498">
        <v>1</v>
      </c>
      <c r="H16498">
        <v>1</v>
      </c>
      <c r="I16498">
        <v>1</v>
      </c>
      <c r="J16498" s="1">
        <v>1</v>
      </c>
      <c r="K16498" t="s">
        <v>23238</v>
      </c>
      <c r="L16498" t="s">
        <v>56240</v>
      </c>
      <c r="M16498" t="s">
        <v>56241</v>
      </c>
    </row>
    <row r="16499" spans="1:13">
      <c r="A16499" s="1" t="s">
        <v>18516</v>
      </c>
      <c r="B16499">
        <v>2.4841887896264801E-6</v>
      </c>
      <c r="C16499" s="1">
        <v>8.7112156933883394E-8</v>
      </c>
      <c r="D16499">
        <v>0.98387096774193505</v>
      </c>
      <c r="E16499">
        <v>1</v>
      </c>
      <c r="F16499">
        <v>0.98275862068965503</v>
      </c>
      <c r="G16499">
        <v>1</v>
      </c>
      <c r="H16499">
        <v>1</v>
      </c>
      <c r="I16499">
        <v>1</v>
      </c>
      <c r="J16499" s="1" t="s">
        <v>23229</v>
      </c>
      <c r="K16499" t="s">
        <v>23238</v>
      </c>
      <c r="L16499" t="s">
        <v>56242</v>
      </c>
      <c r="M16499" t="s">
        <v>56243</v>
      </c>
    </row>
    <row r="16500" spans="1:13">
      <c r="A16500" s="1" t="s">
        <v>18517</v>
      </c>
      <c r="B16500">
        <v>2.8234773848139299E-9</v>
      </c>
      <c r="C16500" s="1">
        <v>1.3415297447981099E-5</v>
      </c>
      <c r="D16500">
        <v>2.6315789473684199E-2</v>
      </c>
      <c r="E16500">
        <v>2.5000000000000001E-2</v>
      </c>
      <c r="F16500">
        <v>2.60416666666667E-3</v>
      </c>
      <c r="G16500">
        <v>0.160714285714286</v>
      </c>
      <c r="H16500">
        <v>6.7567567567567599E-2</v>
      </c>
      <c r="I16500">
        <v>4.0540540540540501E-2</v>
      </c>
      <c r="J16500" s="1">
        <v>4.5454545454545497E-2</v>
      </c>
      <c r="K16500" t="s">
        <v>23241</v>
      </c>
      <c r="L16500" t="s">
        <v>56244</v>
      </c>
      <c r="M16500" t="s">
        <v>56245</v>
      </c>
    </row>
    <row r="16501" spans="1:13">
      <c r="A16501" s="1" t="s">
        <v>18518</v>
      </c>
      <c r="B16501">
        <v>3.6397101355286303E-5</v>
      </c>
      <c r="C16501" s="1">
        <v>4.44558224448805E-6</v>
      </c>
      <c r="D16501">
        <v>0.64814814814814803</v>
      </c>
      <c r="E16501">
        <v>0.93661971830985902</v>
      </c>
      <c r="F16501">
        <v>0.18846153846153799</v>
      </c>
      <c r="G16501">
        <v>0.25</v>
      </c>
      <c r="H16501">
        <v>0.16666666666666699</v>
      </c>
      <c r="I16501">
        <v>0.17241379310344801</v>
      </c>
      <c r="J16501" s="1" t="s">
        <v>23229</v>
      </c>
      <c r="K16501" t="s">
        <v>23242</v>
      </c>
      <c r="L16501" t="s">
        <v>56246</v>
      </c>
      <c r="M16501" t="s">
        <v>56247</v>
      </c>
    </row>
    <row r="16502" spans="1:13">
      <c r="A16502" s="1" t="s">
        <v>18519</v>
      </c>
      <c r="B16502">
        <v>1.5311746070344499E-7</v>
      </c>
      <c r="C16502" s="1">
        <v>6.0486954332497301E-5</v>
      </c>
      <c r="D16502">
        <v>0.78571428571428603</v>
      </c>
      <c r="E16502">
        <v>0.90259740259740295</v>
      </c>
      <c r="F16502">
        <v>7.7777777777777807E-2</v>
      </c>
      <c r="G16502">
        <v>0</v>
      </c>
      <c r="H16502">
        <v>0</v>
      </c>
      <c r="I16502">
        <v>1.13636363636364E-2</v>
      </c>
      <c r="J16502" s="1">
        <v>0</v>
      </c>
      <c r="K16502" t="s">
        <v>23238</v>
      </c>
      <c r="L16502" t="s">
        <v>56248</v>
      </c>
      <c r="M16502" t="s">
        <v>56249</v>
      </c>
    </row>
    <row r="16503" spans="1:13">
      <c r="A16503" s="1" t="s">
        <v>18520</v>
      </c>
      <c r="B16503">
        <v>3.6366134830476498E-7</v>
      </c>
      <c r="C16503" s="1">
        <v>5.8628112342496902E-8</v>
      </c>
      <c r="D16503">
        <v>0</v>
      </c>
      <c r="E16503">
        <v>0</v>
      </c>
      <c r="F16503">
        <v>3.57142857142857E-3</v>
      </c>
      <c r="G16503">
        <v>0.71</v>
      </c>
      <c r="H16503">
        <v>2.32558139534884E-2</v>
      </c>
      <c r="I16503">
        <v>0.25308641975308599</v>
      </c>
      <c r="J16503" s="1" t="s">
        <v>23229</v>
      </c>
      <c r="K16503" t="s">
        <v>23238</v>
      </c>
      <c r="L16503" t="s">
        <v>56250</v>
      </c>
      <c r="M16503" t="s">
        <v>56251</v>
      </c>
    </row>
    <row r="16504" spans="1:13">
      <c r="A16504" s="1" t="s">
        <v>18521</v>
      </c>
      <c r="B16504">
        <v>2.7711520225257801E-6</v>
      </c>
      <c r="C16504" s="1">
        <v>4.4387226958091997E-4</v>
      </c>
      <c r="D16504">
        <v>0</v>
      </c>
      <c r="E16504">
        <v>5.8823529411764696E-3</v>
      </c>
      <c r="F16504">
        <v>5.2356020942408397E-2</v>
      </c>
      <c r="G16504">
        <v>5.2631578947368397E-2</v>
      </c>
      <c r="H16504">
        <v>0.25268817204301097</v>
      </c>
      <c r="I16504">
        <v>7.2289156626505993E-2</v>
      </c>
      <c r="J16504" s="1">
        <v>0</v>
      </c>
      <c r="K16504" t="s">
        <v>23240</v>
      </c>
      <c r="L16504" t="s">
        <v>56252</v>
      </c>
      <c r="M16504" t="s">
        <v>56253</v>
      </c>
    </row>
    <row r="16505" spans="1:13">
      <c r="A16505" s="1" t="s">
        <v>18522</v>
      </c>
      <c r="B16505">
        <v>5.7533193042736398E-5</v>
      </c>
      <c r="C16505" s="1">
        <v>1.2721482688453E-5</v>
      </c>
      <c r="D16505">
        <v>0.44642857142857101</v>
      </c>
      <c r="E16505">
        <v>0.28048780487804897</v>
      </c>
      <c r="F16505">
        <v>0</v>
      </c>
      <c r="G16505">
        <v>0.4375</v>
      </c>
      <c r="H16505">
        <v>4.72972972972973E-2</v>
      </c>
      <c r="I16505">
        <v>0.4</v>
      </c>
      <c r="J16505" s="1">
        <v>0.95</v>
      </c>
      <c r="K16505" t="s">
        <v>23237</v>
      </c>
      <c r="L16505" t="s">
        <v>56254</v>
      </c>
      <c r="M16505" t="s">
        <v>56255</v>
      </c>
    </row>
    <row r="16506" spans="1:13">
      <c r="A16506" s="1" t="s">
        <v>18523</v>
      </c>
      <c r="B16506">
        <v>1.3197452500658399E-6</v>
      </c>
      <c r="C16506" s="1">
        <v>7.8321615876903198E-6</v>
      </c>
      <c r="D16506">
        <v>9.375E-2</v>
      </c>
      <c r="E16506">
        <v>0</v>
      </c>
      <c r="F16506">
        <v>0</v>
      </c>
      <c r="G16506">
        <v>4.0540540540540501E-2</v>
      </c>
      <c r="H16506">
        <v>4.5454545454545497E-2</v>
      </c>
      <c r="I16506">
        <v>8.1818181818181804E-2</v>
      </c>
      <c r="J16506" s="1">
        <v>0</v>
      </c>
      <c r="K16506" t="s">
        <v>23241</v>
      </c>
      <c r="L16506" t="s">
        <v>56256</v>
      </c>
      <c r="M16506" t="s">
        <v>56257</v>
      </c>
    </row>
    <row r="16507" spans="1:13">
      <c r="A16507" s="1" t="s">
        <v>18524</v>
      </c>
      <c r="B16507">
        <v>4.1496410996751998E-6</v>
      </c>
      <c r="C16507" s="1">
        <v>4.0041829094741597E-5</v>
      </c>
      <c r="D16507">
        <v>1</v>
      </c>
      <c r="E16507">
        <v>0.99462365591397806</v>
      </c>
      <c r="F16507">
        <v>0.987179487179487</v>
      </c>
      <c r="G16507">
        <v>1</v>
      </c>
      <c r="H16507">
        <v>0.842592592592593</v>
      </c>
      <c r="I16507">
        <v>0.98165137614678899</v>
      </c>
      <c r="J16507" s="1">
        <v>1</v>
      </c>
      <c r="K16507" t="s">
        <v>23238</v>
      </c>
      <c r="L16507" t="s">
        <v>56258</v>
      </c>
      <c r="M16507" t="s">
        <v>56259</v>
      </c>
    </row>
    <row r="16508" spans="1:13">
      <c r="A16508" s="1" t="s">
        <v>18525</v>
      </c>
      <c r="B16508">
        <v>6.4271100426070698E-6</v>
      </c>
      <c r="C16508" s="1">
        <v>3.1321983971106397E-5</v>
      </c>
      <c r="D16508">
        <v>0</v>
      </c>
      <c r="E16508">
        <v>0</v>
      </c>
      <c r="F16508">
        <v>0</v>
      </c>
      <c r="G16508">
        <v>0</v>
      </c>
      <c r="H16508">
        <v>1.8018018018018001E-2</v>
      </c>
      <c r="I16508">
        <v>9.7345132743362803E-2</v>
      </c>
      <c r="J16508" s="1">
        <v>0</v>
      </c>
      <c r="K16508" t="s">
        <v>23237</v>
      </c>
      <c r="L16508" t="s">
        <v>56260</v>
      </c>
      <c r="M16508" t="s">
        <v>56261</v>
      </c>
    </row>
    <row r="16509" spans="1:13">
      <c r="A16509" s="1" t="s">
        <v>18526</v>
      </c>
      <c r="B16509">
        <v>1.0111091144498E-7</v>
      </c>
      <c r="C16509" s="1">
        <v>4.6302769221202196E-9</v>
      </c>
      <c r="D16509">
        <v>0</v>
      </c>
      <c r="E16509">
        <v>5.8139534883720903E-3</v>
      </c>
      <c r="F16509">
        <v>0</v>
      </c>
      <c r="G16509">
        <v>0</v>
      </c>
      <c r="H16509">
        <v>0</v>
      </c>
      <c r="I16509">
        <v>0</v>
      </c>
      <c r="J16509" s="1">
        <v>0</v>
      </c>
      <c r="K16509" t="s">
        <v>23240</v>
      </c>
      <c r="L16509" t="s">
        <v>56262</v>
      </c>
      <c r="M16509" t="s">
        <v>56263</v>
      </c>
    </row>
    <row r="16510" spans="1:13">
      <c r="A16510" s="1" t="s">
        <v>18527</v>
      </c>
      <c r="B16510">
        <v>8.6947706854980397E-5</v>
      </c>
      <c r="C16510" s="1">
        <v>2.3754101941867599E-5</v>
      </c>
      <c r="D16510">
        <v>0.92592592592592604</v>
      </c>
      <c r="E16510">
        <v>1</v>
      </c>
      <c r="F16510">
        <v>0.94059405940594099</v>
      </c>
      <c r="G16510">
        <v>0.625</v>
      </c>
      <c r="H16510">
        <v>0.98360655737704905</v>
      </c>
      <c r="I16510">
        <v>0.76470588235294101</v>
      </c>
      <c r="J16510" s="1" t="s">
        <v>23229</v>
      </c>
      <c r="K16510" t="s">
        <v>23241</v>
      </c>
      <c r="L16510" t="s">
        <v>56264</v>
      </c>
      <c r="M16510" t="s">
        <v>56265</v>
      </c>
    </row>
    <row r="16511" spans="1:13">
      <c r="A16511" s="1" t="s">
        <v>18528</v>
      </c>
      <c r="B16511">
        <v>7.6709984877767197E-7</v>
      </c>
      <c r="C16511" s="1">
        <v>2.0391497057793E-7</v>
      </c>
      <c r="D16511">
        <v>0.98387096774193505</v>
      </c>
      <c r="E16511">
        <v>0.93888888888888899</v>
      </c>
      <c r="F16511">
        <v>1</v>
      </c>
      <c r="G16511">
        <v>1</v>
      </c>
      <c r="H16511">
        <v>1</v>
      </c>
      <c r="I16511">
        <v>1</v>
      </c>
      <c r="J16511" s="1">
        <v>1</v>
      </c>
      <c r="K16511" t="s">
        <v>23238</v>
      </c>
      <c r="L16511" t="s">
        <v>56266</v>
      </c>
      <c r="M16511" t="s">
        <v>56267</v>
      </c>
    </row>
    <row r="16512" spans="1:13">
      <c r="A16512" s="1" t="s">
        <v>18529</v>
      </c>
      <c r="B16512">
        <v>6.5319025012308897E-7</v>
      </c>
      <c r="C16512" s="1">
        <v>3.9600433450336797E-9</v>
      </c>
      <c r="D16512">
        <v>1</v>
      </c>
      <c r="E16512">
        <v>0.99425287356321801</v>
      </c>
      <c r="F16512">
        <v>0.99687499999999996</v>
      </c>
      <c r="G16512">
        <v>0.57575757575757602</v>
      </c>
      <c r="H16512">
        <v>0.97093023255813904</v>
      </c>
      <c r="I16512">
        <v>0.92</v>
      </c>
      <c r="J16512" s="1" t="s">
        <v>23229</v>
      </c>
      <c r="K16512" t="s">
        <v>23241</v>
      </c>
      <c r="L16512" t="s">
        <v>56268</v>
      </c>
      <c r="M16512" t="s">
        <v>56269</v>
      </c>
    </row>
    <row r="16513" spans="1:13">
      <c r="A16513" s="1" t="s">
        <v>18530</v>
      </c>
      <c r="B16513">
        <v>0</v>
      </c>
      <c r="C16513" s="1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 s="1">
        <v>1</v>
      </c>
      <c r="K16513" t="s">
        <v>23241</v>
      </c>
      <c r="L16513" t="s">
        <v>56270</v>
      </c>
      <c r="M16513" t="s">
        <v>56271</v>
      </c>
    </row>
    <row r="16514" spans="1:13">
      <c r="A16514" s="1" t="s">
        <v>18531</v>
      </c>
      <c r="B16514">
        <v>2.86682011304239E-6</v>
      </c>
      <c r="C16514" s="1">
        <v>8.5966541022521396E-6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2.23214285714286E-2</v>
      </c>
      <c r="J16514" s="1">
        <v>0</v>
      </c>
      <c r="K16514" t="s">
        <v>23242</v>
      </c>
      <c r="L16514" t="s">
        <v>56272</v>
      </c>
      <c r="M16514" t="s">
        <v>56273</v>
      </c>
    </row>
    <row r="16515" spans="1:13">
      <c r="A16515" s="1" t="s">
        <v>18532</v>
      </c>
      <c r="B16515">
        <v>2.6028639107706698E-4</v>
      </c>
      <c r="C16515" s="1">
        <v>1.5636261076274201E-4</v>
      </c>
      <c r="D16515">
        <v>1</v>
      </c>
      <c r="E16515">
        <v>1</v>
      </c>
      <c r="F16515">
        <v>0.66839378238341995</v>
      </c>
      <c r="G16515">
        <v>0.969387755102041</v>
      </c>
      <c r="H16515">
        <v>0.94444444444444398</v>
      </c>
      <c r="I16515">
        <v>0.98901098901098905</v>
      </c>
      <c r="J16515" s="1">
        <v>1</v>
      </c>
      <c r="K16515" t="s">
        <v>23238</v>
      </c>
      <c r="L16515" t="s">
        <v>56274</v>
      </c>
      <c r="M16515" t="s">
        <v>56275</v>
      </c>
    </row>
    <row r="16516" spans="1:13">
      <c r="A16516" s="1" t="s">
        <v>18533</v>
      </c>
      <c r="B16516">
        <v>7.0736537932413503E-7</v>
      </c>
      <c r="C16516" s="1">
        <v>1.21437547390521E-4</v>
      </c>
      <c r="D16516">
        <v>0.84615384615384603</v>
      </c>
      <c r="E16516">
        <v>1</v>
      </c>
      <c r="F16516">
        <v>0.92028985507246397</v>
      </c>
      <c r="G16516">
        <v>0.95454545454545503</v>
      </c>
      <c r="H16516">
        <v>0.82432432432432401</v>
      </c>
      <c r="I16516">
        <v>0.85096153846153799</v>
      </c>
      <c r="J16516" s="1">
        <v>1</v>
      </c>
      <c r="K16516" t="s">
        <v>23241</v>
      </c>
      <c r="L16516" t="s">
        <v>56276</v>
      </c>
      <c r="M16516" t="s">
        <v>56277</v>
      </c>
    </row>
    <row r="16517" spans="1:13">
      <c r="A16517" s="1" t="s">
        <v>18534</v>
      </c>
      <c r="B16517">
        <v>6.8536505446349006E-8</v>
      </c>
      <c r="C16517" s="1">
        <v>4.7835191219937401E-8</v>
      </c>
      <c r="D16517">
        <v>1</v>
      </c>
      <c r="E16517">
        <v>1</v>
      </c>
      <c r="F16517">
        <v>0.997435897435897</v>
      </c>
      <c r="G16517">
        <v>1</v>
      </c>
      <c r="H16517">
        <v>1</v>
      </c>
      <c r="I16517">
        <v>1</v>
      </c>
      <c r="J16517" s="1">
        <v>0.5</v>
      </c>
      <c r="K16517" t="s">
        <v>23238</v>
      </c>
      <c r="L16517" t="s">
        <v>56278</v>
      </c>
      <c r="M16517" t="s">
        <v>56279</v>
      </c>
    </row>
    <row r="16518" spans="1:13">
      <c r="A16518" s="1" t="s">
        <v>18535</v>
      </c>
      <c r="B16518">
        <v>2.82859370650665E-5</v>
      </c>
      <c r="C16518" s="1">
        <v>4.6789118806656098E-5</v>
      </c>
      <c r="D16518">
        <v>0.25</v>
      </c>
      <c r="E16518">
        <v>0.20394736842105299</v>
      </c>
      <c r="F16518">
        <v>0</v>
      </c>
      <c r="G16518">
        <v>0.58035714285714302</v>
      </c>
      <c r="H16518">
        <v>0.03</v>
      </c>
      <c r="I16518">
        <v>6.8181818181818205E-2</v>
      </c>
      <c r="J16518" s="1" t="s">
        <v>23229</v>
      </c>
      <c r="K16518" t="s">
        <v>23240</v>
      </c>
      <c r="L16518" t="s">
        <v>56280</v>
      </c>
      <c r="M16518" t="s">
        <v>56281</v>
      </c>
    </row>
    <row r="16519" spans="1:13">
      <c r="A16519" s="1" t="s">
        <v>18536</v>
      </c>
      <c r="B16519">
        <v>1.16932355906703E-5</v>
      </c>
      <c r="C16519" s="1">
        <v>1.35721024994909E-6</v>
      </c>
      <c r="D16519">
        <v>0.109375</v>
      </c>
      <c r="E16519">
        <v>8.0645161290322606E-2</v>
      </c>
      <c r="F16519">
        <v>3.3980582524271802E-2</v>
      </c>
      <c r="G16519">
        <v>0</v>
      </c>
      <c r="H16519">
        <v>0</v>
      </c>
      <c r="I16519">
        <v>8.9285714285714298E-3</v>
      </c>
      <c r="J16519" s="1">
        <v>0</v>
      </c>
      <c r="K16519" t="s">
        <v>23238</v>
      </c>
      <c r="L16519" t="s">
        <v>56282</v>
      </c>
      <c r="M16519" t="s">
        <v>56283</v>
      </c>
    </row>
    <row r="16520" spans="1:13">
      <c r="A16520" s="1" t="s">
        <v>18537</v>
      </c>
      <c r="B16520">
        <v>3.8631390453487898E-5</v>
      </c>
      <c r="C16520" s="1">
        <v>4.7787943364270999E-6</v>
      </c>
      <c r="D16520">
        <v>1</v>
      </c>
      <c r="E16520">
        <v>0.79670329670329698</v>
      </c>
      <c r="F16520">
        <v>1</v>
      </c>
      <c r="G16520">
        <v>1</v>
      </c>
      <c r="H16520">
        <v>1</v>
      </c>
      <c r="I16520">
        <v>1</v>
      </c>
      <c r="J16520" s="1">
        <v>1</v>
      </c>
      <c r="K16520" t="s">
        <v>23238</v>
      </c>
      <c r="L16520" t="s">
        <v>56284</v>
      </c>
      <c r="M16520" t="s">
        <v>56285</v>
      </c>
    </row>
    <row r="16521" spans="1:13">
      <c r="A16521" s="1" t="s">
        <v>18538</v>
      </c>
      <c r="B16521">
        <v>2.9651925494069E-5</v>
      </c>
      <c r="C16521" s="1">
        <v>1.71198347262689E-5</v>
      </c>
      <c r="D16521">
        <v>0.93181818181818199</v>
      </c>
      <c r="E16521">
        <v>1</v>
      </c>
      <c r="F16521">
        <v>0.96511627906976705</v>
      </c>
      <c r="G16521">
        <v>0.62195121951219501</v>
      </c>
      <c r="H16521">
        <v>0.95833333333333304</v>
      </c>
      <c r="I16521">
        <v>0.66417910447761197</v>
      </c>
      <c r="J16521" s="1">
        <v>0</v>
      </c>
      <c r="K16521" t="s">
        <v>23238</v>
      </c>
      <c r="L16521" t="s">
        <v>56286</v>
      </c>
      <c r="M16521" t="s">
        <v>56287</v>
      </c>
    </row>
    <row r="16522" spans="1:13">
      <c r="A16522" s="1" t="s">
        <v>18539</v>
      </c>
      <c r="B16522">
        <v>4.6388240777712401E-5</v>
      </c>
      <c r="C16522" s="1">
        <v>2.3449617663556899E-6</v>
      </c>
      <c r="D16522">
        <v>0.96875</v>
      </c>
      <c r="E16522">
        <v>0.85106382978723405</v>
      </c>
      <c r="F16522">
        <v>0.98963730569948205</v>
      </c>
      <c r="G16522">
        <v>1</v>
      </c>
      <c r="H16522">
        <v>0.99537037037037002</v>
      </c>
      <c r="I16522">
        <v>0.98611111111111105</v>
      </c>
      <c r="J16522" s="1">
        <v>1</v>
      </c>
      <c r="K16522" t="s">
        <v>23240</v>
      </c>
      <c r="L16522" t="s">
        <v>56288</v>
      </c>
      <c r="M16522" t="s">
        <v>56289</v>
      </c>
    </row>
    <row r="16523" spans="1:13">
      <c r="A16523" s="1" t="s">
        <v>18540</v>
      </c>
      <c r="B16523">
        <v>1.32099837239334E-6</v>
      </c>
      <c r="C16523" s="1">
        <v>4.8542540960465197E-6</v>
      </c>
      <c r="D16523">
        <v>0</v>
      </c>
      <c r="E16523">
        <v>7.5471698113207503E-2</v>
      </c>
      <c r="F16523">
        <v>0</v>
      </c>
      <c r="G16523">
        <v>0</v>
      </c>
      <c r="H16523">
        <v>2.2388059701492501E-2</v>
      </c>
      <c r="I16523">
        <v>1.1764705882352899E-2</v>
      </c>
      <c r="J16523" s="1">
        <v>0</v>
      </c>
      <c r="K16523" t="s">
        <v>23238</v>
      </c>
      <c r="L16523" t="s">
        <v>56290</v>
      </c>
      <c r="M16523" t="s">
        <v>56291</v>
      </c>
    </row>
    <row r="16524" spans="1:13">
      <c r="A16524" s="1" t="s">
        <v>18541</v>
      </c>
      <c r="B16524">
        <v>1.60007019547763E-4</v>
      </c>
      <c r="C16524" s="1">
        <v>8.5756294063625003E-6</v>
      </c>
      <c r="D16524">
        <v>0.88333333333333297</v>
      </c>
      <c r="E16524">
        <v>0.63483146067415697</v>
      </c>
      <c r="F16524">
        <v>0.96979865771812102</v>
      </c>
      <c r="G16524">
        <v>0.92857142857142905</v>
      </c>
      <c r="H16524">
        <v>0.95360824742268002</v>
      </c>
      <c r="I16524">
        <v>0.85256410256410298</v>
      </c>
      <c r="J16524" s="1">
        <v>1</v>
      </c>
      <c r="K16524" t="s">
        <v>23238</v>
      </c>
      <c r="L16524" t="s">
        <v>56292</v>
      </c>
      <c r="M16524" t="s">
        <v>56293</v>
      </c>
    </row>
    <row r="16525" spans="1:13">
      <c r="A16525" s="1" t="s">
        <v>18542</v>
      </c>
      <c r="B16525">
        <v>1.73420164579262E-6</v>
      </c>
      <c r="C16525" s="1">
        <v>3.5936984022655799E-7</v>
      </c>
      <c r="D16525">
        <v>1</v>
      </c>
      <c r="E16525">
        <v>1</v>
      </c>
      <c r="F16525">
        <v>1</v>
      </c>
      <c r="G16525">
        <v>0.76530612244898</v>
      </c>
      <c r="H16525">
        <v>0.98936170212765995</v>
      </c>
      <c r="I16525">
        <v>0.97368421052631604</v>
      </c>
      <c r="J16525" s="1">
        <v>1</v>
      </c>
      <c r="K16525" t="s">
        <v>23238</v>
      </c>
      <c r="L16525" t="s">
        <v>56294</v>
      </c>
      <c r="M16525" t="s">
        <v>56295</v>
      </c>
    </row>
    <row r="16526" spans="1:13">
      <c r="A16526" s="1" t="s">
        <v>18543</v>
      </c>
      <c r="B16526">
        <v>1.6534408291012801E-6</v>
      </c>
      <c r="C16526" s="1">
        <v>2.0063925639665602E-5</v>
      </c>
      <c r="D16526">
        <v>0.984375</v>
      </c>
      <c r="E16526">
        <v>0.99468085106382997</v>
      </c>
      <c r="F16526">
        <v>0.95897435897435901</v>
      </c>
      <c r="G16526">
        <v>1</v>
      </c>
      <c r="H16526">
        <v>1</v>
      </c>
      <c r="I16526">
        <v>1</v>
      </c>
      <c r="J16526" s="1">
        <v>1</v>
      </c>
      <c r="K16526" t="s">
        <v>23238</v>
      </c>
      <c r="L16526" t="s">
        <v>56296</v>
      </c>
      <c r="M16526" t="s">
        <v>56297</v>
      </c>
    </row>
    <row r="16527" spans="1:13">
      <c r="A16527" s="1" t="s">
        <v>18544</v>
      </c>
      <c r="B16527">
        <v>8.3205376360684202E-8</v>
      </c>
      <c r="C16527" s="1">
        <v>1.18628912993994E-4</v>
      </c>
      <c r="D16527">
        <v>0.890625</v>
      </c>
      <c r="E16527">
        <v>0.78723404255319196</v>
      </c>
      <c r="F16527">
        <v>0.59162303664921501</v>
      </c>
      <c r="G16527">
        <v>0.5</v>
      </c>
      <c r="H16527">
        <v>0.41935483870967699</v>
      </c>
      <c r="I16527">
        <v>0.58771929824561397</v>
      </c>
      <c r="J16527" s="1">
        <v>1</v>
      </c>
      <c r="K16527" t="s">
        <v>23238</v>
      </c>
      <c r="L16527" t="s">
        <v>56298</v>
      </c>
      <c r="M16527" t="s">
        <v>56299</v>
      </c>
    </row>
    <row r="16528" spans="1:13">
      <c r="A16528" s="1" t="s">
        <v>18545</v>
      </c>
      <c r="B16528">
        <v>4.3175771126128096E-6</v>
      </c>
      <c r="C16528" s="1">
        <v>1.0778035061016101E-7</v>
      </c>
      <c r="D16528">
        <v>0.96875</v>
      </c>
      <c r="E16528">
        <v>0.98947368421052595</v>
      </c>
      <c r="F16528">
        <v>0.98963730569948205</v>
      </c>
      <c r="G16528">
        <v>0.99074074074074103</v>
      </c>
      <c r="H16528">
        <v>0.99107142857142905</v>
      </c>
      <c r="I16528">
        <v>0.97950819672131195</v>
      </c>
      <c r="J16528" s="1">
        <v>1</v>
      </c>
      <c r="K16528" t="s">
        <v>23240</v>
      </c>
      <c r="L16528" t="s">
        <v>56300</v>
      </c>
      <c r="M16528" t="s">
        <v>56301</v>
      </c>
    </row>
    <row r="16529" spans="1:13">
      <c r="A16529" s="1" t="s">
        <v>18546</v>
      </c>
      <c r="B16529">
        <v>2.8923379047092002E-4</v>
      </c>
      <c r="C16529" s="1">
        <v>4.1377361808194801E-5</v>
      </c>
      <c r="D16529">
        <v>1</v>
      </c>
      <c r="E16529">
        <v>0.71875</v>
      </c>
      <c r="F16529">
        <v>0.98963730569948205</v>
      </c>
      <c r="G16529">
        <v>0.98148148148148195</v>
      </c>
      <c r="H16529">
        <v>0.99107142857142905</v>
      </c>
      <c r="I16529">
        <v>0.98728813559322004</v>
      </c>
      <c r="J16529" s="1">
        <v>1</v>
      </c>
      <c r="K16529" t="s">
        <v>23240</v>
      </c>
      <c r="L16529" t="s">
        <v>56302</v>
      </c>
      <c r="M16529" t="s">
        <v>56303</v>
      </c>
    </row>
    <row r="16530" spans="1:13">
      <c r="A16530" s="1" t="s">
        <v>18547</v>
      </c>
      <c r="B16530">
        <v>1.3613964178686999E-7</v>
      </c>
      <c r="C16530" s="1">
        <v>1.08613361550072E-7</v>
      </c>
      <c r="D16530">
        <v>1</v>
      </c>
      <c r="E16530">
        <v>0.99479166666666696</v>
      </c>
      <c r="F16530">
        <v>1</v>
      </c>
      <c r="G16530">
        <v>0.55434782608695699</v>
      </c>
      <c r="H16530">
        <v>1</v>
      </c>
      <c r="I16530">
        <v>0.96186440677966101</v>
      </c>
      <c r="J16530" s="1">
        <v>1</v>
      </c>
      <c r="K16530" t="s">
        <v>23238</v>
      </c>
      <c r="L16530" t="s">
        <v>56304</v>
      </c>
      <c r="M16530" t="s">
        <v>56305</v>
      </c>
    </row>
    <row r="16531" spans="1:13">
      <c r="A16531" s="1" t="s">
        <v>18548</v>
      </c>
      <c r="B16531">
        <v>8.5125510004818395E-6</v>
      </c>
      <c r="C16531" s="1">
        <v>3.6062107299281302E-7</v>
      </c>
      <c r="D16531">
        <v>0.984375</v>
      </c>
      <c r="E16531">
        <v>0.88297872340425498</v>
      </c>
      <c r="F16531">
        <v>1</v>
      </c>
      <c r="G16531">
        <v>1</v>
      </c>
      <c r="H16531">
        <v>0.98295454545454497</v>
      </c>
      <c r="I16531">
        <v>0.98666666666666702</v>
      </c>
      <c r="J16531" s="1">
        <v>1</v>
      </c>
      <c r="K16531" t="s">
        <v>23240</v>
      </c>
      <c r="L16531" t="s">
        <v>56306</v>
      </c>
      <c r="M16531" t="s">
        <v>56307</v>
      </c>
    </row>
    <row r="16532" spans="1:13">
      <c r="A16532" s="1" t="s">
        <v>18549</v>
      </c>
      <c r="B16532">
        <v>3.8431900722389698E-4</v>
      </c>
      <c r="C16532" s="1">
        <v>1.4580292020135099E-5</v>
      </c>
      <c r="D16532">
        <v>0.984375</v>
      </c>
      <c r="E16532">
        <v>0.59550561797752799</v>
      </c>
      <c r="F16532">
        <v>1</v>
      </c>
      <c r="G16532">
        <v>0.98913043478260898</v>
      </c>
      <c r="H16532">
        <v>0.99514563106796095</v>
      </c>
      <c r="I16532">
        <v>1</v>
      </c>
      <c r="J16532" s="1" t="s">
        <v>23229</v>
      </c>
      <c r="K16532" t="s">
        <v>23238</v>
      </c>
      <c r="L16532" t="s">
        <v>56308</v>
      </c>
      <c r="M16532" t="s">
        <v>56309</v>
      </c>
    </row>
    <row r="16533" spans="1:13">
      <c r="A16533" s="1" t="s">
        <v>18550</v>
      </c>
      <c r="B16533">
        <v>8.7551057198067194E-5</v>
      </c>
      <c r="C16533" s="1">
        <v>6.9183658888854099E-7</v>
      </c>
      <c r="D16533">
        <v>0.30769230769230799</v>
      </c>
      <c r="E16533">
        <v>6.5217391304347797E-2</v>
      </c>
      <c r="F16533">
        <v>0.38928571428571401</v>
      </c>
      <c r="G16533">
        <v>0.2</v>
      </c>
      <c r="H16533">
        <v>0.30645161290322598</v>
      </c>
      <c r="I16533">
        <v>0.40625</v>
      </c>
      <c r="J16533" s="1" t="s">
        <v>23229</v>
      </c>
      <c r="K16533" t="s">
        <v>23239</v>
      </c>
      <c r="L16533" t="s">
        <v>56310</v>
      </c>
      <c r="M16533" t="s">
        <v>56311</v>
      </c>
    </row>
    <row r="16534" spans="1:13">
      <c r="A16534" s="1" t="s">
        <v>18551</v>
      </c>
      <c r="B16534">
        <v>4.00781726589878E-5</v>
      </c>
      <c r="C16534" s="1">
        <v>2.0145423134896299E-6</v>
      </c>
      <c r="D16534">
        <v>0.4375</v>
      </c>
      <c r="E16534">
        <v>0.53723404255319196</v>
      </c>
      <c r="F16534">
        <v>0.69633507853403098</v>
      </c>
      <c r="G16534">
        <v>0.53333333333333299</v>
      </c>
      <c r="H16534">
        <v>0.65533980582524298</v>
      </c>
      <c r="I16534">
        <v>0.53289473684210498</v>
      </c>
      <c r="J16534" s="1">
        <v>1</v>
      </c>
      <c r="K16534" t="s">
        <v>23241</v>
      </c>
      <c r="L16534" t="s">
        <v>56312</v>
      </c>
      <c r="M16534" t="s">
        <v>56313</v>
      </c>
    </row>
    <row r="16535" spans="1:13">
      <c r="A16535" s="1" t="s">
        <v>18552</v>
      </c>
      <c r="B16535">
        <v>9.3891474679847403E-5</v>
      </c>
      <c r="C16535" s="1">
        <v>7.4981354987268197E-5</v>
      </c>
      <c r="D16535">
        <v>0</v>
      </c>
      <c r="E16535">
        <v>0</v>
      </c>
      <c r="F16535">
        <v>0.124352331606218</v>
      </c>
      <c r="G16535">
        <v>0</v>
      </c>
      <c r="H16535">
        <v>2.4752475247524799E-2</v>
      </c>
      <c r="I16535">
        <v>5.3763440860215101E-3</v>
      </c>
      <c r="J16535" s="1">
        <v>9.0909090909090898E-2</v>
      </c>
      <c r="K16535" t="s">
        <v>23241</v>
      </c>
      <c r="L16535" t="s">
        <v>56314</v>
      </c>
      <c r="M16535" t="s">
        <v>56315</v>
      </c>
    </row>
    <row r="16536" spans="1:13">
      <c r="A16536" s="1" t="s">
        <v>18553</v>
      </c>
      <c r="B16536">
        <v>4.6040516767952899E-5</v>
      </c>
      <c r="C16536" s="1">
        <v>8.3640865395387504E-5</v>
      </c>
      <c r="D16536">
        <v>0</v>
      </c>
      <c r="E16536">
        <v>0</v>
      </c>
      <c r="F16536">
        <v>0.14871794871794899</v>
      </c>
      <c r="G16536">
        <v>0</v>
      </c>
      <c r="H16536">
        <v>4.8076923076923097E-3</v>
      </c>
      <c r="I16536">
        <v>6.5789473684210497E-3</v>
      </c>
      <c r="J16536" s="1">
        <v>0</v>
      </c>
      <c r="K16536" t="s">
        <v>23238</v>
      </c>
      <c r="L16536" t="s">
        <v>56316</v>
      </c>
      <c r="M16536" t="s">
        <v>56317</v>
      </c>
    </row>
    <row r="16537" spans="1:13">
      <c r="A16537" s="1" t="s">
        <v>18554</v>
      </c>
      <c r="B16537">
        <v>1.54924287541191E-7</v>
      </c>
      <c r="C16537" s="1">
        <v>1.00655824011795E-5</v>
      </c>
      <c r="D16537">
        <v>4.1666666666666699E-2</v>
      </c>
      <c r="E16537">
        <v>0</v>
      </c>
      <c r="F16537">
        <v>0</v>
      </c>
      <c r="G16537">
        <v>0.53125</v>
      </c>
      <c r="H16537">
        <v>3.4090909090909102E-2</v>
      </c>
      <c r="I16537">
        <v>8.1081081081081099E-2</v>
      </c>
      <c r="J16537" s="1" t="s">
        <v>23229</v>
      </c>
      <c r="K16537" t="s">
        <v>23242</v>
      </c>
      <c r="L16537" t="s">
        <v>56318</v>
      </c>
      <c r="M16537" t="s">
        <v>56319</v>
      </c>
    </row>
    <row r="16538" spans="1:13">
      <c r="A16538" s="1" t="s">
        <v>18555</v>
      </c>
      <c r="B16538">
        <v>8.6406051204113404E-4</v>
      </c>
      <c r="C16538" s="1">
        <v>1.3377141434473699E-4</v>
      </c>
      <c r="D16538">
        <v>0.5</v>
      </c>
      <c r="E16538">
        <v>0.95967741935483897</v>
      </c>
      <c r="F16538">
        <v>0.29894179894179901</v>
      </c>
      <c r="G16538">
        <v>6.8627450980392204E-2</v>
      </c>
      <c r="H16538">
        <v>0.31531531531531498</v>
      </c>
      <c r="I16538">
        <v>0.17647058823529399</v>
      </c>
      <c r="J16538" s="1">
        <v>0.5</v>
      </c>
      <c r="K16538" t="s">
        <v>23241</v>
      </c>
      <c r="L16538" t="s">
        <v>56320</v>
      </c>
      <c r="M16538" t="s">
        <v>56321</v>
      </c>
    </row>
    <row r="16539" spans="1:13">
      <c r="A16539" s="1" t="s">
        <v>18556</v>
      </c>
      <c r="B16539">
        <v>7.97245933072599E-5</v>
      </c>
      <c r="C16539" s="1">
        <v>1.83956440805825E-6</v>
      </c>
      <c r="D16539">
        <v>1</v>
      </c>
      <c r="E16539">
        <v>0.82758620689655205</v>
      </c>
      <c r="F16539">
        <v>0.99112426035502998</v>
      </c>
      <c r="G16539">
        <v>1</v>
      </c>
      <c r="H16539">
        <v>0.98571428571428599</v>
      </c>
      <c r="I16539">
        <v>1</v>
      </c>
      <c r="J16539" s="1" t="s">
        <v>23229</v>
      </c>
      <c r="K16539" t="s">
        <v>23240</v>
      </c>
      <c r="L16539" t="s">
        <v>56322</v>
      </c>
      <c r="M16539" t="s">
        <v>56323</v>
      </c>
    </row>
    <row r="16540" spans="1:13">
      <c r="A16540" s="1" t="s">
        <v>18557</v>
      </c>
      <c r="B16540">
        <v>2.4112447458008599E-5</v>
      </c>
      <c r="C16540" s="1">
        <v>3.9432527421592197E-5</v>
      </c>
      <c r="D16540">
        <v>0.35714285714285698</v>
      </c>
      <c r="E16540">
        <v>0.25</v>
      </c>
      <c r="F16540">
        <v>0.61458333333333304</v>
      </c>
      <c r="G16540">
        <v>0.84482758620689702</v>
      </c>
      <c r="H16540">
        <v>0.5</v>
      </c>
      <c r="I16540">
        <v>0.80666666666666698</v>
      </c>
      <c r="J16540" s="1" t="s">
        <v>23229</v>
      </c>
      <c r="K16540" t="s">
        <v>23241</v>
      </c>
      <c r="L16540" t="s">
        <v>56324</v>
      </c>
      <c r="M16540" t="s">
        <v>56325</v>
      </c>
    </row>
    <row r="16541" spans="1:13">
      <c r="A16541" s="1" t="s">
        <v>18558</v>
      </c>
      <c r="B16541">
        <v>8.8720855363170201E-8</v>
      </c>
      <c r="C16541" s="1">
        <v>1.2478873229945901E-5</v>
      </c>
      <c r="D16541">
        <v>0.90625</v>
      </c>
      <c r="E16541">
        <v>0.989247311827957</v>
      </c>
      <c r="F16541">
        <v>0.97297297297297303</v>
      </c>
      <c r="G16541">
        <v>1</v>
      </c>
      <c r="H16541">
        <v>0.96788990825688104</v>
      </c>
      <c r="I16541">
        <v>0.97368421052631604</v>
      </c>
      <c r="J16541" s="1" t="s">
        <v>23229</v>
      </c>
      <c r="K16541" t="s">
        <v>23241</v>
      </c>
      <c r="L16541" t="s">
        <v>56326</v>
      </c>
      <c r="M16541" t="s">
        <v>56327</v>
      </c>
    </row>
    <row r="16542" spans="1:13">
      <c r="A16542" s="1" t="s">
        <v>18559</v>
      </c>
      <c r="B16542">
        <v>1.4619484260096001E-5</v>
      </c>
      <c r="C16542" s="1">
        <v>2.7057727343713601E-5</v>
      </c>
      <c r="D16542">
        <v>0</v>
      </c>
      <c r="E16542">
        <v>4.3478260869565202E-2</v>
      </c>
      <c r="F16542">
        <v>2.7777777777777801E-2</v>
      </c>
      <c r="G16542">
        <v>0</v>
      </c>
      <c r="H16542">
        <v>4.8780487804878099E-2</v>
      </c>
      <c r="I16542">
        <v>0</v>
      </c>
      <c r="J16542" s="1">
        <v>0</v>
      </c>
      <c r="K16542" t="s">
        <v>23241</v>
      </c>
      <c r="L16542" t="s">
        <v>56328</v>
      </c>
      <c r="M16542" t="s">
        <v>56329</v>
      </c>
    </row>
    <row r="16543" spans="1:13">
      <c r="A16543" s="1" t="s">
        <v>18560</v>
      </c>
      <c r="B16543">
        <v>5.2501852146269695E-4</v>
      </c>
      <c r="C16543" s="1">
        <v>4.04112864953828E-5</v>
      </c>
      <c r="D16543">
        <v>1.6129032258064498E-2</v>
      </c>
      <c r="E16543">
        <v>0.51578947368421102</v>
      </c>
      <c r="F16543">
        <v>0</v>
      </c>
      <c r="G16543">
        <v>8.6206896551724102E-3</v>
      </c>
      <c r="H16543">
        <v>4.3859649122806998E-3</v>
      </c>
      <c r="I16543">
        <v>0</v>
      </c>
      <c r="J16543" s="1">
        <v>0</v>
      </c>
      <c r="K16543" t="s">
        <v>23239</v>
      </c>
      <c r="L16543" t="s">
        <v>56330</v>
      </c>
      <c r="M16543" t="s">
        <v>56331</v>
      </c>
    </row>
    <row r="16544" spans="1:13">
      <c r="A16544" s="1" t="s">
        <v>18561</v>
      </c>
      <c r="B16544">
        <v>8.0710971822641205E-8</v>
      </c>
      <c r="C16544" s="1">
        <v>2.24316909568196E-6</v>
      </c>
      <c r="D16544">
        <v>1</v>
      </c>
      <c r="E16544">
        <v>0.98888888888888904</v>
      </c>
      <c r="F16544">
        <v>0.98447204968944102</v>
      </c>
      <c r="G16544">
        <v>1</v>
      </c>
      <c r="H16544">
        <v>0.99504950495049505</v>
      </c>
      <c r="I16544">
        <v>0.97169811320754695</v>
      </c>
      <c r="J16544" s="1">
        <v>4.5454545454545497E-2</v>
      </c>
      <c r="K16544" t="s">
        <v>23239</v>
      </c>
      <c r="L16544" t="s">
        <v>56332</v>
      </c>
      <c r="M16544" t="s">
        <v>56333</v>
      </c>
    </row>
    <row r="16545" spans="1:13">
      <c r="A16545" s="1" t="s">
        <v>18562</v>
      </c>
      <c r="B16545">
        <v>2.1309646609877499E-7</v>
      </c>
      <c r="C16545" s="1">
        <v>6.1895205571619899E-4</v>
      </c>
      <c r="D16545">
        <v>1</v>
      </c>
      <c r="E16545">
        <v>1</v>
      </c>
      <c r="F16545">
        <v>1</v>
      </c>
      <c r="G16545">
        <v>0.98245614035087703</v>
      </c>
      <c r="H16545">
        <v>0.92543859649122795</v>
      </c>
      <c r="I16545">
        <v>0.79385964912280704</v>
      </c>
      <c r="J16545" s="1" t="s">
        <v>23229</v>
      </c>
      <c r="K16545" t="s">
        <v>23238</v>
      </c>
      <c r="L16545" t="s">
        <v>56334</v>
      </c>
      <c r="M16545" t="s">
        <v>56335</v>
      </c>
    </row>
    <row r="16546" spans="1:13">
      <c r="A16546" s="1" t="s">
        <v>18563</v>
      </c>
      <c r="B16546">
        <v>3.8800723580977902E-6</v>
      </c>
      <c r="C16546" s="1">
        <v>1.4200797968489E-4</v>
      </c>
      <c r="D16546">
        <v>1</v>
      </c>
      <c r="E16546">
        <v>0.97916666666666696</v>
      </c>
      <c r="F16546">
        <v>0.90512820512820502</v>
      </c>
      <c r="G16546">
        <v>0.93518518518518501</v>
      </c>
      <c r="H16546">
        <v>0.81904761904761902</v>
      </c>
      <c r="I16546">
        <v>0.9</v>
      </c>
      <c r="J16546" s="1">
        <v>1</v>
      </c>
      <c r="K16546" t="s">
        <v>23238</v>
      </c>
      <c r="L16546" t="s">
        <v>56336</v>
      </c>
      <c r="M16546" t="s">
        <v>56337</v>
      </c>
    </row>
    <row r="16547" spans="1:13">
      <c r="A16547" s="1" t="s">
        <v>18564</v>
      </c>
      <c r="B16547">
        <v>4.79958583756544E-5</v>
      </c>
      <c r="C16547" s="1">
        <v>6.71963050853051E-7</v>
      </c>
      <c r="D16547">
        <v>0.148148148148148</v>
      </c>
      <c r="E16547">
        <v>0.21875</v>
      </c>
      <c r="F16547">
        <v>0.13888888888888901</v>
      </c>
      <c r="G16547">
        <v>2.9411764705882401E-2</v>
      </c>
      <c r="H16547">
        <v>0.11363636363636399</v>
      </c>
      <c r="I16547">
        <v>2.9411764705882401E-2</v>
      </c>
      <c r="J16547" s="1" t="s">
        <v>23229</v>
      </c>
      <c r="K16547" t="s">
        <v>23238</v>
      </c>
      <c r="L16547" t="s">
        <v>56338</v>
      </c>
      <c r="M16547" t="s">
        <v>56339</v>
      </c>
    </row>
    <row r="16548" spans="1:13">
      <c r="A16548" s="1" t="s">
        <v>18565</v>
      </c>
      <c r="B16548">
        <v>1.52974978108906E-6</v>
      </c>
      <c r="C16548" s="1">
        <v>2.8963253250253E-6</v>
      </c>
      <c r="D16548">
        <v>1</v>
      </c>
      <c r="E16548">
        <v>1</v>
      </c>
      <c r="F16548">
        <v>0.996932515337423</v>
      </c>
      <c r="G16548">
        <v>0.96428571428571397</v>
      </c>
      <c r="H16548">
        <v>0.99107142857142905</v>
      </c>
      <c r="I16548">
        <v>0.94583333333333297</v>
      </c>
      <c r="J16548" s="1">
        <v>1</v>
      </c>
      <c r="K16548" t="s">
        <v>23238</v>
      </c>
      <c r="L16548" t="s">
        <v>56340</v>
      </c>
      <c r="M16548" t="s">
        <v>56341</v>
      </c>
    </row>
    <row r="16549" spans="1:13">
      <c r="A16549" s="1" t="s">
        <v>18566</v>
      </c>
      <c r="B16549">
        <v>1.36694692670289E-7</v>
      </c>
      <c r="C16549" s="1">
        <v>2.3800034973049499E-7</v>
      </c>
      <c r="D16549">
        <v>0.9375</v>
      </c>
      <c r="E16549">
        <v>0.984375</v>
      </c>
      <c r="F16549">
        <v>0.97164948453608202</v>
      </c>
      <c r="G16549">
        <v>0.99056603773584895</v>
      </c>
      <c r="H16549">
        <v>0.99038461538461497</v>
      </c>
      <c r="I16549">
        <v>0.96568627450980404</v>
      </c>
      <c r="J16549" s="1">
        <v>1</v>
      </c>
      <c r="K16549" t="s">
        <v>23238</v>
      </c>
      <c r="L16549" t="s">
        <v>56342</v>
      </c>
      <c r="M16549" t="s">
        <v>56343</v>
      </c>
    </row>
    <row r="16550" spans="1:13">
      <c r="A16550" s="1" t="s">
        <v>18567</v>
      </c>
      <c r="B16550">
        <v>1.26619109752204E-5</v>
      </c>
      <c r="C16550" s="1">
        <v>1.77132084959534E-5</v>
      </c>
      <c r="D16550">
        <v>0</v>
      </c>
      <c r="E16550">
        <v>5.2631578947368403E-3</v>
      </c>
      <c r="F16550">
        <v>4.8717948717948698E-2</v>
      </c>
      <c r="G16550">
        <v>0</v>
      </c>
      <c r="H16550">
        <v>9.0090090090090107E-3</v>
      </c>
      <c r="I16550">
        <v>4.5454545454545496E-3</v>
      </c>
      <c r="J16550" s="1">
        <v>4.5454545454545497E-2</v>
      </c>
      <c r="K16550" t="s">
        <v>23241</v>
      </c>
      <c r="L16550" t="s">
        <v>56344</v>
      </c>
      <c r="M16550" t="s">
        <v>56345</v>
      </c>
    </row>
    <row r="16551" spans="1:13">
      <c r="A16551" s="1" t="s">
        <v>18568</v>
      </c>
      <c r="B16551">
        <v>2.7945428758413601E-7</v>
      </c>
      <c r="C16551" s="1">
        <v>3.05622815765451E-6</v>
      </c>
      <c r="D16551">
        <v>1</v>
      </c>
      <c r="E16551">
        <v>0.99479166666666696</v>
      </c>
      <c r="F16551">
        <v>1</v>
      </c>
      <c r="G16551">
        <v>0.46551724137931</v>
      </c>
      <c r="H16551">
        <v>0.98684210526315796</v>
      </c>
      <c r="I16551">
        <v>0.88400000000000001</v>
      </c>
      <c r="J16551" s="1">
        <v>1</v>
      </c>
      <c r="K16551" t="s">
        <v>23238</v>
      </c>
      <c r="L16551" t="s">
        <v>56346</v>
      </c>
      <c r="M16551" t="s">
        <v>56347</v>
      </c>
    </row>
    <row r="16552" spans="1:13">
      <c r="A16552" s="1" t="s">
        <v>18569</v>
      </c>
      <c r="B16552">
        <v>3.8209259446321104E-6</v>
      </c>
      <c r="C16552" s="1">
        <v>3.2644762334154002E-5</v>
      </c>
      <c r="D16552">
        <v>0.69354838709677402</v>
      </c>
      <c r="E16552">
        <v>0.94565217391304301</v>
      </c>
      <c r="F16552">
        <v>0.98691099476439803</v>
      </c>
      <c r="G16552">
        <v>0.47499999999999998</v>
      </c>
      <c r="H16552">
        <v>0.95588235294117696</v>
      </c>
      <c r="I16552">
        <v>0.78125</v>
      </c>
      <c r="J16552" s="1">
        <v>1</v>
      </c>
      <c r="K16552" t="s">
        <v>23239</v>
      </c>
      <c r="L16552" t="s">
        <v>56348</v>
      </c>
      <c r="M16552" t="s">
        <v>56349</v>
      </c>
    </row>
    <row r="16553" spans="1:13">
      <c r="A16553" s="1" t="s">
        <v>18570</v>
      </c>
      <c r="B16553">
        <v>2.93992647880115E-7</v>
      </c>
      <c r="C16553" s="1">
        <v>3.96280732375405E-9</v>
      </c>
      <c r="D16553">
        <v>1</v>
      </c>
      <c r="E16553">
        <v>1</v>
      </c>
      <c r="F16553">
        <v>0.99206349206349198</v>
      </c>
      <c r="G16553">
        <v>1</v>
      </c>
      <c r="H16553">
        <v>0.99425287356321801</v>
      </c>
      <c r="I16553">
        <v>1</v>
      </c>
      <c r="J16553" s="1">
        <v>9.0909090909090898E-2</v>
      </c>
      <c r="K16553" t="s">
        <v>23240</v>
      </c>
      <c r="L16553" t="s">
        <v>56350</v>
      </c>
      <c r="M16553" t="s">
        <v>56351</v>
      </c>
    </row>
    <row r="16554" spans="1:13">
      <c r="A16554" s="1" t="s">
        <v>18571</v>
      </c>
      <c r="B16554">
        <v>8.6493844714982397E-5</v>
      </c>
      <c r="C16554" s="1">
        <v>9.1768148837549408E-6</v>
      </c>
      <c r="D16554">
        <v>0.19642857142857101</v>
      </c>
      <c r="E16554">
        <v>2.3076923076923099E-2</v>
      </c>
      <c r="F16554">
        <v>1.5151515151515201E-2</v>
      </c>
      <c r="G16554">
        <v>0</v>
      </c>
      <c r="H16554">
        <v>0</v>
      </c>
      <c r="I16554">
        <v>0</v>
      </c>
      <c r="J16554" s="1">
        <v>0</v>
      </c>
      <c r="K16554" t="s">
        <v>23242</v>
      </c>
      <c r="L16554" t="s">
        <v>56352</v>
      </c>
      <c r="M16554" t="s">
        <v>56353</v>
      </c>
    </row>
    <row r="16555" spans="1:13">
      <c r="A16555" s="1" t="s">
        <v>18572</v>
      </c>
      <c r="B16555">
        <v>4.0578010842675197E-5</v>
      </c>
      <c r="C16555" s="1">
        <v>4.0593266981534498E-5</v>
      </c>
      <c r="D16555">
        <v>0.94</v>
      </c>
      <c r="E16555">
        <v>0.97701149425287404</v>
      </c>
      <c r="F16555">
        <v>0.98507462686567204</v>
      </c>
      <c r="G16555">
        <v>0.875</v>
      </c>
      <c r="H16555">
        <v>0.93814432989690699</v>
      </c>
      <c r="I16555">
        <v>0.62222222222222201</v>
      </c>
      <c r="J16555" s="1" t="s">
        <v>23229</v>
      </c>
      <c r="K16555" t="s">
        <v>23239</v>
      </c>
      <c r="L16555" t="s">
        <v>56354</v>
      </c>
      <c r="M16555" t="s">
        <v>56355</v>
      </c>
    </row>
    <row r="16556" spans="1:13">
      <c r="A16556" s="1" t="s">
        <v>18573</v>
      </c>
      <c r="B16556">
        <v>2.0634749779226598E-6</v>
      </c>
      <c r="C16556" s="1">
        <v>1.5193544043175E-5</v>
      </c>
      <c r="D16556">
        <v>0</v>
      </c>
      <c r="E16556">
        <v>0</v>
      </c>
      <c r="F16556">
        <v>4.11764705882353E-2</v>
      </c>
      <c r="G16556">
        <v>0</v>
      </c>
      <c r="H16556">
        <v>0</v>
      </c>
      <c r="I16556">
        <v>0</v>
      </c>
      <c r="J16556" s="1">
        <v>0</v>
      </c>
      <c r="K16556" t="s">
        <v>23242</v>
      </c>
      <c r="L16556" t="s">
        <v>56356</v>
      </c>
      <c r="M16556" t="s">
        <v>56357</v>
      </c>
    </row>
    <row r="16557" spans="1:13">
      <c r="A16557" s="1" t="s">
        <v>18574</v>
      </c>
      <c r="B16557">
        <v>9.0797853249572696E-7</v>
      </c>
      <c r="C16557" s="1">
        <v>8.9956072299752804E-5</v>
      </c>
      <c r="D16557">
        <v>1</v>
      </c>
      <c r="E16557">
        <v>1</v>
      </c>
      <c r="F16557">
        <v>0.79729729729729704</v>
      </c>
      <c r="G16557">
        <v>0.921875</v>
      </c>
      <c r="H16557">
        <v>0.66477272727272696</v>
      </c>
      <c r="I16557">
        <v>0.95555555555555605</v>
      </c>
      <c r="J16557" s="1" t="s">
        <v>23229</v>
      </c>
      <c r="K16557" t="s">
        <v>23238</v>
      </c>
      <c r="L16557" t="s">
        <v>56358</v>
      </c>
      <c r="M16557" t="s">
        <v>56359</v>
      </c>
    </row>
    <row r="16558" spans="1:13">
      <c r="A16558" s="1" t="s">
        <v>18575</v>
      </c>
      <c r="B16558">
        <v>2.2960973742396299E-5</v>
      </c>
      <c r="C16558" s="1">
        <v>8.4968932704059295E-5</v>
      </c>
      <c r="D16558">
        <v>0.609375</v>
      </c>
      <c r="E16558">
        <v>0.684782608695652</v>
      </c>
      <c r="F16558">
        <v>0.67357512953367904</v>
      </c>
      <c r="G16558">
        <v>0.89090909090909098</v>
      </c>
      <c r="H16558">
        <v>0.52358490566037696</v>
      </c>
      <c r="I16558">
        <v>0.95631067961165095</v>
      </c>
      <c r="J16558" s="1">
        <v>1</v>
      </c>
      <c r="K16558" t="s">
        <v>23238</v>
      </c>
      <c r="L16558" t="s">
        <v>56360</v>
      </c>
      <c r="M16558" t="s">
        <v>56361</v>
      </c>
    </row>
    <row r="16559" spans="1:13">
      <c r="A16559" s="1" t="s">
        <v>18576</v>
      </c>
      <c r="B16559">
        <v>6.8497967895667496E-8</v>
      </c>
      <c r="C16559" s="1">
        <v>1.96793682109804E-7</v>
      </c>
      <c r="D16559">
        <v>1</v>
      </c>
      <c r="E16559">
        <v>0.99315068493150704</v>
      </c>
      <c r="F16559">
        <v>1</v>
      </c>
      <c r="G16559">
        <v>0.88333333333333297</v>
      </c>
      <c r="H16559">
        <v>0.98484848484848497</v>
      </c>
      <c r="I16559">
        <v>0.98076923076923095</v>
      </c>
      <c r="J16559" s="1" t="s">
        <v>23229</v>
      </c>
      <c r="K16559" t="s">
        <v>23242</v>
      </c>
      <c r="L16559" t="s">
        <v>56362</v>
      </c>
      <c r="M16559" t="s">
        <v>56363</v>
      </c>
    </row>
    <row r="16560" spans="1:13">
      <c r="A16560" s="1" t="s">
        <v>18577</v>
      </c>
      <c r="B16560">
        <v>5.0237518178030703E-6</v>
      </c>
      <c r="C16560" s="1">
        <v>6.1556938427109097E-5</v>
      </c>
      <c r="D16560">
        <v>0.59615384615384603</v>
      </c>
      <c r="E16560">
        <v>0.45</v>
      </c>
      <c r="F16560">
        <v>0.79032258064516103</v>
      </c>
      <c r="G16560">
        <v>0.98214285714285698</v>
      </c>
      <c r="H16560">
        <v>0.87313432835820903</v>
      </c>
      <c r="I16560">
        <v>0.88095238095238104</v>
      </c>
      <c r="J16560" s="1">
        <v>1</v>
      </c>
      <c r="K16560" t="s">
        <v>23238</v>
      </c>
      <c r="L16560" t="s">
        <v>56364</v>
      </c>
      <c r="M16560" t="s">
        <v>56365</v>
      </c>
    </row>
    <row r="16561" spans="1:13">
      <c r="A16561" s="1" t="s">
        <v>18578</v>
      </c>
      <c r="B16561">
        <v>8.0563835609359993E-5</v>
      </c>
      <c r="C16561" s="1">
        <v>6.7015914574244294E-5</v>
      </c>
      <c r="D16561">
        <v>0.11111111111111099</v>
      </c>
      <c r="E16561">
        <v>0</v>
      </c>
      <c r="F16561">
        <v>0.58050847457627097</v>
      </c>
      <c r="G16561">
        <v>0.88888888888888895</v>
      </c>
      <c r="H16561">
        <v>0.61445783132530096</v>
      </c>
      <c r="I16561">
        <v>0.50657894736842102</v>
      </c>
      <c r="J16561" s="1">
        <v>0</v>
      </c>
      <c r="K16561" t="s">
        <v>23238</v>
      </c>
      <c r="L16561" t="s">
        <v>56366</v>
      </c>
      <c r="M16561" t="s">
        <v>56367</v>
      </c>
    </row>
    <row r="16562" spans="1:13">
      <c r="A16562" s="1" t="s">
        <v>18579</v>
      </c>
      <c r="B16562">
        <v>1.7594281599099701E-6</v>
      </c>
      <c r="C16562" s="1">
        <v>1.15250688961137E-5</v>
      </c>
      <c r="D16562">
        <v>1</v>
      </c>
      <c r="E16562">
        <v>0.99305555555555602</v>
      </c>
      <c r="F16562">
        <v>1</v>
      </c>
      <c r="G16562">
        <v>0.53571428571428603</v>
      </c>
      <c r="H16562">
        <v>1</v>
      </c>
      <c r="I16562">
        <v>0.97499999999999998</v>
      </c>
      <c r="J16562" s="1">
        <v>1</v>
      </c>
      <c r="K16562" t="s">
        <v>23240</v>
      </c>
      <c r="L16562" t="s">
        <v>56368</v>
      </c>
      <c r="M16562" t="s">
        <v>56369</v>
      </c>
    </row>
    <row r="16563" spans="1:13">
      <c r="A16563" s="1" t="s">
        <v>18580</v>
      </c>
      <c r="B16563">
        <v>5.2400335039669803E-6</v>
      </c>
      <c r="C16563" s="1">
        <v>1.44146504015093E-5</v>
      </c>
      <c r="D16563">
        <v>0</v>
      </c>
      <c r="E16563">
        <v>0</v>
      </c>
      <c r="F16563">
        <v>3.1645569620253199E-3</v>
      </c>
      <c r="G16563">
        <v>0.5</v>
      </c>
      <c r="H16563">
        <v>7.14285714285714E-3</v>
      </c>
      <c r="I16563">
        <v>0.20689655172413801</v>
      </c>
      <c r="J16563" s="1" t="s">
        <v>23229</v>
      </c>
      <c r="K16563" t="s">
        <v>23241</v>
      </c>
      <c r="L16563" t="s">
        <v>56370</v>
      </c>
      <c r="M16563" t="s">
        <v>56371</v>
      </c>
    </row>
    <row r="16564" spans="1:13">
      <c r="A16564" s="1" t="s">
        <v>18581</v>
      </c>
      <c r="B16564">
        <v>4.5376821255058999E-7</v>
      </c>
      <c r="C16564" s="1">
        <v>4.5696215415293901E-7</v>
      </c>
      <c r="D16564">
        <v>1</v>
      </c>
      <c r="E16564">
        <v>1</v>
      </c>
      <c r="F16564">
        <v>0.99444444444444402</v>
      </c>
      <c r="G16564">
        <v>0.98148148148148195</v>
      </c>
      <c r="H16564">
        <v>0.99541284403669705</v>
      </c>
      <c r="I16564">
        <v>0.98728813559322004</v>
      </c>
      <c r="J16564" s="1">
        <v>0.13636363636363599</v>
      </c>
      <c r="K16564" t="s">
        <v>23240</v>
      </c>
      <c r="L16564" t="s">
        <v>56372</v>
      </c>
      <c r="M16564" t="s">
        <v>56373</v>
      </c>
    </row>
    <row r="16565" spans="1:13">
      <c r="A16565" s="1" t="s">
        <v>18582</v>
      </c>
      <c r="B16565">
        <v>0</v>
      </c>
      <c r="C16565" s="1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 s="1">
        <v>1</v>
      </c>
      <c r="K16565" t="s">
        <v>23240</v>
      </c>
      <c r="L16565" t="s">
        <v>56374</v>
      </c>
      <c r="M16565" t="s">
        <v>56375</v>
      </c>
    </row>
    <row r="16566" spans="1:13">
      <c r="A16566" s="1" t="s">
        <v>18583</v>
      </c>
      <c r="B16566">
        <v>4.2566215443229797E-7</v>
      </c>
      <c r="C16566" s="1">
        <v>1.5534909862249298E-5</v>
      </c>
      <c r="D16566">
        <v>1</v>
      </c>
      <c r="E16566">
        <v>1</v>
      </c>
      <c r="F16566">
        <v>1</v>
      </c>
      <c r="G16566">
        <v>1</v>
      </c>
      <c r="H16566">
        <v>0.99494949494949503</v>
      </c>
      <c r="I16566">
        <v>0.90476190476190499</v>
      </c>
      <c r="J16566" s="1" t="s">
        <v>23229</v>
      </c>
      <c r="K16566" t="s">
        <v>23238</v>
      </c>
      <c r="L16566" t="s">
        <v>56376</v>
      </c>
      <c r="M16566" t="s">
        <v>56377</v>
      </c>
    </row>
    <row r="16567" spans="1:13">
      <c r="A16567" s="1" t="s">
        <v>18584</v>
      </c>
      <c r="B16567">
        <v>7.3451719660999804E-8</v>
      </c>
      <c r="C16567" s="1">
        <v>1.39236646033945E-8</v>
      </c>
      <c r="D16567">
        <v>0.93333333333333302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 s="1" t="s">
        <v>23229</v>
      </c>
      <c r="K16567" t="s">
        <v>23238</v>
      </c>
      <c r="L16567" t="s">
        <v>56378</v>
      </c>
      <c r="M16567" t="s">
        <v>56379</v>
      </c>
    </row>
    <row r="16568" spans="1:13">
      <c r="A16568" s="1" t="s">
        <v>18585</v>
      </c>
      <c r="B16568">
        <v>6.7533679751152101E-8</v>
      </c>
      <c r="C16568" s="1">
        <v>1.9813874059400902E-9</v>
      </c>
      <c r="D16568">
        <v>0</v>
      </c>
      <c r="E16568">
        <v>0</v>
      </c>
      <c r="F16568">
        <v>2.5641025641025602E-3</v>
      </c>
      <c r="G16568">
        <v>0</v>
      </c>
      <c r="H16568">
        <v>0</v>
      </c>
      <c r="I16568">
        <v>8.0000000000000002E-3</v>
      </c>
      <c r="J16568" s="1">
        <v>1</v>
      </c>
      <c r="K16568" t="s">
        <v>23239</v>
      </c>
      <c r="L16568" t="s">
        <v>56380</v>
      </c>
      <c r="M16568" t="s">
        <v>56381</v>
      </c>
    </row>
    <row r="16569" spans="1:13">
      <c r="A16569" s="1" t="s">
        <v>18586</v>
      </c>
      <c r="B16569">
        <v>7.8485734054185602E-6</v>
      </c>
      <c r="C16569" s="1">
        <v>4.1313514315669697E-8</v>
      </c>
      <c r="D16569">
        <v>0.13793103448275901</v>
      </c>
      <c r="E16569">
        <v>3.2608695652173898E-2</v>
      </c>
      <c r="F16569">
        <v>3.4574468085106398E-2</v>
      </c>
      <c r="G16569">
        <v>6.5217391304347797E-2</v>
      </c>
      <c r="H16569">
        <v>5.1020408163265302E-3</v>
      </c>
      <c r="I16569">
        <v>0.11607142857142901</v>
      </c>
      <c r="J16569" s="1">
        <v>0</v>
      </c>
      <c r="K16569" t="s">
        <v>23237</v>
      </c>
      <c r="L16569" t="s">
        <v>56382</v>
      </c>
      <c r="M16569" t="s">
        <v>56383</v>
      </c>
    </row>
    <row r="16570" spans="1:13">
      <c r="A16570" s="1" t="s">
        <v>18587</v>
      </c>
      <c r="B16570">
        <v>1.3468810606164601E-6</v>
      </c>
      <c r="C16570" s="1">
        <v>5.7051222871825998E-7</v>
      </c>
      <c r="D16570">
        <v>1</v>
      </c>
      <c r="E16570">
        <v>0.98888888888888904</v>
      </c>
      <c r="F16570">
        <v>0.97282608695652195</v>
      </c>
      <c r="G16570">
        <v>0.91176470588235303</v>
      </c>
      <c r="H16570">
        <v>0.870588235294118</v>
      </c>
      <c r="I16570">
        <v>0.95</v>
      </c>
      <c r="J16570" s="1" t="s">
        <v>23229</v>
      </c>
      <c r="K16570" t="s">
        <v>23237</v>
      </c>
      <c r="L16570" t="s">
        <v>56384</v>
      </c>
      <c r="M16570" t="s">
        <v>56385</v>
      </c>
    </row>
    <row r="16571" spans="1:13">
      <c r="A16571" s="1" t="s">
        <v>18588</v>
      </c>
      <c r="B16571">
        <v>1.8421380693149999E-8</v>
      </c>
      <c r="C16571" s="1">
        <v>3.7209899630687698E-7</v>
      </c>
      <c r="D16571">
        <v>0</v>
      </c>
      <c r="E16571">
        <v>0</v>
      </c>
      <c r="F16571">
        <v>2.7624309392265201E-3</v>
      </c>
      <c r="G16571">
        <v>0</v>
      </c>
      <c r="H16571">
        <v>5.8823529411764696E-3</v>
      </c>
      <c r="I16571">
        <v>2.32558139534884E-2</v>
      </c>
      <c r="J16571" s="1">
        <v>1</v>
      </c>
      <c r="K16571" t="s">
        <v>23238</v>
      </c>
      <c r="L16571" t="s">
        <v>56386</v>
      </c>
      <c r="M16571" t="s">
        <v>56387</v>
      </c>
    </row>
    <row r="16572" spans="1:13">
      <c r="A16572" s="1" t="s">
        <v>18589</v>
      </c>
      <c r="B16572">
        <v>2.88657637964533E-8</v>
      </c>
      <c r="C16572" s="1">
        <v>8.8849021897900506E-8</v>
      </c>
      <c r="D16572">
        <v>0.1875</v>
      </c>
      <c r="E16572">
        <v>7.9365079365079402E-2</v>
      </c>
      <c r="F16572">
        <v>1.5625E-2</v>
      </c>
      <c r="G16572">
        <v>0</v>
      </c>
      <c r="H16572">
        <v>0</v>
      </c>
      <c r="I16572">
        <v>0</v>
      </c>
      <c r="J16572" s="1">
        <v>0</v>
      </c>
      <c r="K16572" t="s">
        <v>23242</v>
      </c>
      <c r="L16572" t="s">
        <v>56388</v>
      </c>
      <c r="M16572" t="s">
        <v>56389</v>
      </c>
    </row>
    <row r="16573" spans="1:13">
      <c r="A16573" s="1" t="s">
        <v>18590</v>
      </c>
      <c r="B16573">
        <v>9.6851951192695291E-7</v>
      </c>
      <c r="C16573" s="1">
        <v>8.9001470415223197E-7</v>
      </c>
      <c r="D16573">
        <v>0.96666666666666701</v>
      </c>
      <c r="E16573">
        <v>1</v>
      </c>
      <c r="F16573">
        <v>0.96825396825396803</v>
      </c>
      <c r="G16573">
        <v>0.96666666666666701</v>
      </c>
      <c r="H16573">
        <v>0.95454545454545503</v>
      </c>
      <c r="I16573">
        <v>0.96590909090909105</v>
      </c>
      <c r="J16573" s="1">
        <v>0.25</v>
      </c>
      <c r="K16573" t="s">
        <v>23238</v>
      </c>
      <c r="L16573" t="s">
        <v>56390</v>
      </c>
      <c r="M16573" t="s">
        <v>56391</v>
      </c>
    </row>
    <row r="16574" spans="1:13">
      <c r="A16574" s="1" t="s">
        <v>18591</v>
      </c>
      <c r="B16574">
        <v>0</v>
      </c>
      <c r="C16574" s="1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 s="1">
        <v>0.88888888888888895</v>
      </c>
      <c r="K16574" t="s">
        <v>23242</v>
      </c>
      <c r="L16574" t="s">
        <v>56392</v>
      </c>
      <c r="M16574" t="s">
        <v>56393</v>
      </c>
    </row>
    <row r="16575" spans="1:13">
      <c r="A16575" s="1" t="s">
        <v>18592</v>
      </c>
      <c r="B16575">
        <v>8.5748960293539598E-7</v>
      </c>
      <c r="C16575" s="1">
        <v>3.2277176861794898E-13</v>
      </c>
      <c r="D16575">
        <v>0</v>
      </c>
      <c r="E16575">
        <v>6.0975609756097598E-3</v>
      </c>
      <c r="F16575">
        <v>0</v>
      </c>
      <c r="G16575">
        <v>0</v>
      </c>
      <c r="H16575">
        <v>0</v>
      </c>
      <c r="I16575">
        <v>0</v>
      </c>
      <c r="J16575" s="1">
        <v>0</v>
      </c>
      <c r="K16575" t="s">
        <v>23241</v>
      </c>
      <c r="L16575" t="s">
        <v>56394</v>
      </c>
      <c r="M16575" t="s">
        <v>56395</v>
      </c>
    </row>
    <row r="16576" spans="1:13">
      <c r="A16576" s="1" t="s">
        <v>18593</v>
      </c>
      <c r="B16576">
        <v>2.4041967732384502E-6</v>
      </c>
      <c r="C16576" s="1">
        <v>4.9633367232274901E-6</v>
      </c>
      <c r="D16576">
        <v>0.160714285714286</v>
      </c>
      <c r="E16576">
        <v>6.6666666666666697E-3</v>
      </c>
      <c r="F16576">
        <v>7.4074074074074098E-2</v>
      </c>
      <c r="G16576">
        <v>0</v>
      </c>
      <c r="H16576">
        <v>5.5555555555555601E-2</v>
      </c>
      <c r="I16576">
        <v>4.5454545454545497E-2</v>
      </c>
      <c r="J16576" s="1">
        <v>0</v>
      </c>
      <c r="K16576" t="s">
        <v>23241</v>
      </c>
      <c r="L16576" t="s">
        <v>56396</v>
      </c>
      <c r="M16576" t="s">
        <v>56397</v>
      </c>
    </row>
    <row r="16577" spans="1:13">
      <c r="A16577" s="1" t="s">
        <v>18594</v>
      </c>
      <c r="B16577">
        <v>8.0694806162594203E-6</v>
      </c>
      <c r="C16577" s="1">
        <v>3.88293705097437E-6</v>
      </c>
      <c r="D16577">
        <v>0.532258064516129</v>
      </c>
      <c r="E16577">
        <v>0.38953488372092998</v>
      </c>
      <c r="F16577">
        <v>0.226256983240223</v>
      </c>
      <c r="G16577">
        <v>0.371428571428571</v>
      </c>
      <c r="H16577">
        <v>0.54022988505747105</v>
      </c>
      <c r="I16577">
        <v>0.33653846153846201</v>
      </c>
      <c r="J16577" s="1">
        <v>1</v>
      </c>
      <c r="K16577" t="s">
        <v>23241</v>
      </c>
      <c r="L16577" t="s">
        <v>56398</v>
      </c>
      <c r="M16577" t="s">
        <v>56399</v>
      </c>
    </row>
    <row r="16578" spans="1:13">
      <c r="A16578" s="1" t="s">
        <v>18595</v>
      </c>
      <c r="B16578">
        <v>4.2971090268104699E-8</v>
      </c>
      <c r="C16578" s="1">
        <v>4.5086261567434204E-6</v>
      </c>
      <c r="D16578">
        <v>0</v>
      </c>
      <c r="E16578">
        <v>0</v>
      </c>
      <c r="F16578">
        <v>4.20168067226891E-3</v>
      </c>
      <c r="G16578">
        <v>0</v>
      </c>
      <c r="H16578">
        <v>2.74725274725275E-2</v>
      </c>
      <c r="I16578">
        <v>0</v>
      </c>
      <c r="J16578" s="1" t="s">
        <v>23229</v>
      </c>
      <c r="K16578" t="s">
        <v>23239</v>
      </c>
      <c r="L16578" t="s">
        <v>56400</v>
      </c>
      <c r="M16578" t="s">
        <v>56401</v>
      </c>
    </row>
    <row r="16579" spans="1:13">
      <c r="A16579" s="1" t="s">
        <v>18596</v>
      </c>
      <c r="B16579">
        <v>4.6472725371085403E-7</v>
      </c>
      <c r="C16579" s="1">
        <v>3.1387764454120602E-8</v>
      </c>
      <c r="D16579">
        <v>1</v>
      </c>
      <c r="E16579">
        <v>1</v>
      </c>
      <c r="F16579">
        <v>1</v>
      </c>
      <c r="G16579">
        <v>0.80952380952380998</v>
      </c>
      <c r="H16579">
        <v>1</v>
      </c>
      <c r="I16579">
        <v>0.98529411764705899</v>
      </c>
      <c r="J16579" s="1">
        <v>1</v>
      </c>
      <c r="K16579" t="s">
        <v>23238</v>
      </c>
      <c r="L16579" t="s">
        <v>56402</v>
      </c>
      <c r="M16579" t="s">
        <v>56403</v>
      </c>
    </row>
    <row r="16580" spans="1:13">
      <c r="A16580" s="1" t="s">
        <v>18597</v>
      </c>
      <c r="B16580">
        <v>4.9323557353684996E-6</v>
      </c>
      <c r="C16580" s="1">
        <v>1.11905345584456E-5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0.11111111111111099</v>
      </c>
      <c r="J16580" s="1" t="s">
        <v>23229</v>
      </c>
      <c r="K16580" t="s">
        <v>23240</v>
      </c>
      <c r="L16580" t="s">
        <v>56404</v>
      </c>
      <c r="M16580" t="s">
        <v>56405</v>
      </c>
    </row>
    <row r="16581" spans="1:13">
      <c r="A16581" s="1" t="s">
        <v>18598</v>
      </c>
      <c r="B16581">
        <v>1.29473390318565E-5</v>
      </c>
      <c r="C16581" s="1">
        <v>3.0143731495840201E-6</v>
      </c>
      <c r="D16581">
        <v>4.6875E-2</v>
      </c>
      <c r="E16581">
        <v>7.5581395348837205E-2</v>
      </c>
      <c r="F16581">
        <v>7.9234972677595605E-2</v>
      </c>
      <c r="G16581">
        <v>0</v>
      </c>
      <c r="H16581">
        <v>6.0975609756097601E-2</v>
      </c>
      <c r="I16581">
        <v>5.6818181818181802E-2</v>
      </c>
      <c r="J16581" s="1">
        <v>0</v>
      </c>
      <c r="K16581" t="s">
        <v>23241</v>
      </c>
      <c r="L16581" t="s">
        <v>56406</v>
      </c>
      <c r="M16581" t="s">
        <v>56407</v>
      </c>
    </row>
    <row r="16582" spans="1:13">
      <c r="A16582" s="1" t="s">
        <v>18599</v>
      </c>
      <c r="B16582">
        <v>1.4563820875440899E-9</v>
      </c>
      <c r="C16582" s="1">
        <v>4.0524200117903497E-6</v>
      </c>
      <c r="D16582">
        <v>0.86956521739130399</v>
      </c>
      <c r="E16582">
        <v>0.97580645161290303</v>
      </c>
      <c r="F16582">
        <v>0.95925925925925903</v>
      </c>
      <c r="G16582">
        <v>0.95</v>
      </c>
      <c r="H16582">
        <v>0.92105263157894701</v>
      </c>
      <c r="I16582">
        <v>0.93333333333333302</v>
      </c>
      <c r="J16582" s="1">
        <v>1</v>
      </c>
      <c r="K16582" t="s">
        <v>23240</v>
      </c>
      <c r="L16582" t="s">
        <v>56408</v>
      </c>
      <c r="M16582" t="s">
        <v>56409</v>
      </c>
    </row>
    <row r="16583" spans="1:13">
      <c r="A16583" s="1" t="s">
        <v>18600</v>
      </c>
      <c r="B16583">
        <v>6.0028174036277701E-5</v>
      </c>
      <c r="C16583" s="1">
        <v>1.5279797928573199E-4</v>
      </c>
      <c r="D16583">
        <v>1</v>
      </c>
      <c r="E16583">
        <v>1</v>
      </c>
      <c r="F16583">
        <v>0.78609625668449201</v>
      </c>
      <c r="G16583">
        <v>0.99137931034482796</v>
      </c>
      <c r="H16583">
        <v>0.91891891891891897</v>
      </c>
      <c r="I16583">
        <v>0.95726495726495697</v>
      </c>
      <c r="J16583" s="1" t="s">
        <v>23229</v>
      </c>
      <c r="K16583" t="s">
        <v>23237</v>
      </c>
      <c r="L16583" t="s">
        <v>56410</v>
      </c>
      <c r="M16583" t="s">
        <v>56411</v>
      </c>
    </row>
    <row r="16584" spans="1:13">
      <c r="A16584" s="1" t="s">
        <v>18601</v>
      </c>
      <c r="B16584">
        <v>7.0888721531725701E-8</v>
      </c>
      <c r="C16584" s="1">
        <v>1.8442138401479901E-7</v>
      </c>
      <c r="D16584">
        <v>1</v>
      </c>
      <c r="E16584">
        <v>1</v>
      </c>
      <c r="F16584">
        <v>0.994871794871795</v>
      </c>
      <c r="G16584">
        <v>0.97413793103448298</v>
      </c>
      <c r="H16584">
        <v>1</v>
      </c>
      <c r="I16584">
        <v>0.97177419354838701</v>
      </c>
      <c r="J16584" s="1" t="s">
        <v>23229</v>
      </c>
      <c r="K16584" t="s">
        <v>23238</v>
      </c>
      <c r="L16584" t="s">
        <v>56412</v>
      </c>
      <c r="M16584" t="s">
        <v>56413</v>
      </c>
    </row>
    <row r="16585" spans="1:13">
      <c r="A16585" s="1" t="s">
        <v>18602</v>
      </c>
      <c r="B16585">
        <v>1.24445093554015E-5</v>
      </c>
      <c r="C16585" s="1">
        <v>1.5285626994137799E-5</v>
      </c>
      <c r="D16585">
        <v>0.98275862068965503</v>
      </c>
      <c r="E16585">
        <v>0.62676056338028197</v>
      </c>
      <c r="F16585">
        <v>0.98809523809523803</v>
      </c>
      <c r="G16585">
        <v>0.93548387096774199</v>
      </c>
      <c r="H16585">
        <v>0.98750000000000004</v>
      </c>
      <c r="I16585">
        <v>0.98076923076923095</v>
      </c>
      <c r="J16585" s="1">
        <v>1</v>
      </c>
      <c r="K16585" t="s">
        <v>23238</v>
      </c>
      <c r="L16585" t="s">
        <v>56414</v>
      </c>
      <c r="M16585" t="s">
        <v>56415</v>
      </c>
    </row>
    <row r="16586" spans="1:13">
      <c r="A16586" s="1" t="s">
        <v>18603</v>
      </c>
      <c r="B16586">
        <v>1.92661646620269E-6</v>
      </c>
      <c r="C16586" s="1">
        <v>6.3116624050628403E-5</v>
      </c>
      <c r="D16586">
        <v>0.984375</v>
      </c>
      <c r="E16586">
        <v>0.984375</v>
      </c>
      <c r="F16586">
        <v>0.94615384615384601</v>
      </c>
      <c r="G16586">
        <v>0.80172413793103403</v>
      </c>
      <c r="H16586">
        <v>0.96929824561403499</v>
      </c>
      <c r="I16586">
        <v>0.91200000000000003</v>
      </c>
      <c r="J16586" s="1">
        <v>1</v>
      </c>
      <c r="K16586" t="s">
        <v>23241</v>
      </c>
      <c r="L16586" t="s">
        <v>56416</v>
      </c>
      <c r="M16586" t="s">
        <v>56417</v>
      </c>
    </row>
    <row r="16587" spans="1:13">
      <c r="A16587" s="1" t="s">
        <v>18604</v>
      </c>
      <c r="B16587">
        <v>2.3210034550407601E-7</v>
      </c>
      <c r="C16587" s="1">
        <v>2.82336591059834E-6</v>
      </c>
      <c r="D16587">
        <v>1.6666666666666701E-2</v>
      </c>
      <c r="E16587">
        <v>1.7857142857142901E-2</v>
      </c>
      <c r="F16587">
        <v>0.20348837209302301</v>
      </c>
      <c r="G16587">
        <v>1.2820512820512799E-2</v>
      </c>
      <c r="H16587">
        <v>6.5476190476190493E-2</v>
      </c>
      <c r="I16587">
        <v>7.4074074074074098E-2</v>
      </c>
      <c r="J16587" s="1">
        <v>0</v>
      </c>
      <c r="K16587" t="s">
        <v>23241</v>
      </c>
      <c r="L16587" t="s">
        <v>56418</v>
      </c>
      <c r="M16587" t="s">
        <v>56419</v>
      </c>
    </row>
    <row r="16588" spans="1:13">
      <c r="A16588" s="1" t="s">
        <v>18605</v>
      </c>
      <c r="B16588">
        <v>2.6222652164241699E-5</v>
      </c>
      <c r="C16588" s="1">
        <v>2.4931896069048201E-5</v>
      </c>
      <c r="D16588">
        <v>3.4482758620689703E-2</v>
      </c>
      <c r="E16588">
        <v>0</v>
      </c>
      <c r="F16588">
        <v>6.13496932515337E-2</v>
      </c>
      <c r="G16588">
        <v>0.15217391304347799</v>
      </c>
      <c r="H16588">
        <v>0.377906976744186</v>
      </c>
      <c r="I16588">
        <v>8.4615384615384606E-2</v>
      </c>
      <c r="J16588" s="1">
        <v>0</v>
      </c>
      <c r="K16588" t="s">
        <v>23238</v>
      </c>
      <c r="L16588" t="s">
        <v>56420</v>
      </c>
      <c r="M16588" t="s">
        <v>56421</v>
      </c>
    </row>
    <row r="16589" spans="1:13">
      <c r="A16589" s="1" t="s">
        <v>18606</v>
      </c>
      <c r="B16589">
        <v>1.2895550797373401E-7</v>
      </c>
      <c r="C16589" s="1">
        <v>4.4181686338164101E-10</v>
      </c>
      <c r="D16589">
        <v>0.984375</v>
      </c>
      <c r="E16589">
        <v>0.98958333333333304</v>
      </c>
      <c r="F16589">
        <v>1</v>
      </c>
      <c r="G16589">
        <v>0.99122807017543901</v>
      </c>
      <c r="H16589">
        <v>0.99553571428571397</v>
      </c>
      <c r="I16589">
        <v>0.99590163934426201</v>
      </c>
      <c r="J16589" s="1">
        <v>1</v>
      </c>
      <c r="K16589" t="s">
        <v>23237</v>
      </c>
      <c r="L16589" t="s">
        <v>56422</v>
      </c>
      <c r="M16589" t="s">
        <v>56423</v>
      </c>
    </row>
    <row r="16590" spans="1:13">
      <c r="A16590" s="1" t="s">
        <v>18607</v>
      </c>
      <c r="B16590">
        <v>6.2616250631113199E-6</v>
      </c>
      <c r="C16590" s="1">
        <v>2.81698332754225E-5</v>
      </c>
      <c r="D16590">
        <v>0.8</v>
      </c>
      <c r="E16590">
        <v>0.987341772151899</v>
      </c>
      <c r="F16590">
        <v>0.88976377952755903</v>
      </c>
      <c r="G16590">
        <v>1</v>
      </c>
      <c r="H16590">
        <v>1</v>
      </c>
      <c r="I16590">
        <v>0.98181818181818203</v>
      </c>
      <c r="J16590" s="1">
        <v>1</v>
      </c>
      <c r="K16590" t="s">
        <v>23239</v>
      </c>
      <c r="L16590" t="s">
        <v>56424</v>
      </c>
      <c r="M16590" t="s">
        <v>56425</v>
      </c>
    </row>
    <row r="16591" spans="1:13">
      <c r="A16591" s="1" t="s">
        <v>18608</v>
      </c>
      <c r="B16591">
        <v>8.1006678532295692E-6</v>
      </c>
      <c r="C16591" s="1">
        <v>2.1079847589895899E-5</v>
      </c>
      <c r="D16591">
        <v>0</v>
      </c>
      <c r="E16591">
        <v>0</v>
      </c>
      <c r="F16591">
        <v>8.2822085889570504E-2</v>
      </c>
      <c r="G16591">
        <v>0</v>
      </c>
      <c r="H16591">
        <v>0</v>
      </c>
      <c r="I16591">
        <v>0</v>
      </c>
      <c r="J16591" s="1">
        <v>0</v>
      </c>
      <c r="K16591" t="s">
        <v>23238</v>
      </c>
      <c r="L16591" t="s">
        <v>56426</v>
      </c>
      <c r="M16591" t="s">
        <v>56427</v>
      </c>
    </row>
    <row r="16592" spans="1:13">
      <c r="A16592" s="1" t="s">
        <v>18609</v>
      </c>
      <c r="B16592">
        <v>4.3533650913879396E-6</v>
      </c>
      <c r="C16592" s="1">
        <v>1.50844362974121E-5</v>
      </c>
      <c r="D16592">
        <v>0.984375</v>
      </c>
      <c r="E16592">
        <v>1</v>
      </c>
      <c r="F16592">
        <v>0.85641025641025603</v>
      </c>
      <c r="G16592">
        <v>1</v>
      </c>
      <c r="H16592">
        <v>0.89912280701754399</v>
      </c>
      <c r="I16592">
        <v>0.96341463414634099</v>
      </c>
      <c r="J16592" s="1">
        <v>1</v>
      </c>
      <c r="K16592" t="s">
        <v>23238</v>
      </c>
      <c r="L16592" t="s">
        <v>56428</v>
      </c>
      <c r="M16592" t="s">
        <v>56429</v>
      </c>
    </row>
    <row r="16593" spans="1:13">
      <c r="A16593" s="1" t="s">
        <v>18610</v>
      </c>
      <c r="B16593">
        <v>4.8857418029131903E-5</v>
      </c>
      <c r="C16593" s="1">
        <v>2.7696487935207499E-6</v>
      </c>
      <c r="D16593">
        <v>0.85714285714285698</v>
      </c>
      <c r="E16593">
        <v>0.91954022988505701</v>
      </c>
      <c r="F16593">
        <v>0.83223684210526305</v>
      </c>
      <c r="G16593">
        <v>1</v>
      </c>
      <c r="H16593">
        <v>0.77027027027026995</v>
      </c>
      <c r="I16593">
        <v>0.94117647058823495</v>
      </c>
      <c r="J16593" s="1">
        <v>0.55555555555555602</v>
      </c>
      <c r="K16593" t="s">
        <v>23237</v>
      </c>
      <c r="L16593" t="s">
        <v>56430</v>
      </c>
      <c r="M16593" t="s">
        <v>56431</v>
      </c>
    </row>
    <row r="16594" spans="1:13">
      <c r="A16594" s="1" t="s">
        <v>18611</v>
      </c>
      <c r="B16594">
        <v>3.9528708183355298E-6</v>
      </c>
      <c r="C16594" s="1">
        <v>9.3567687863087197E-8</v>
      </c>
      <c r="D16594">
        <v>0</v>
      </c>
      <c r="E16594">
        <v>0</v>
      </c>
      <c r="F16594">
        <v>0.102409638554217</v>
      </c>
      <c r="G16594">
        <v>5.1724137931034503E-2</v>
      </c>
      <c r="H16594">
        <v>0.172839506172839</v>
      </c>
      <c r="I16594">
        <v>5.7692307692307702E-2</v>
      </c>
      <c r="J16594" s="1">
        <v>5.5555555555555601E-2</v>
      </c>
      <c r="K16594" t="s">
        <v>23241</v>
      </c>
      <c r="L16594" t="s">
        <v>56432</v>
      </c>
      <c r="M16594" t="s">
        <v>56433</v>
      </c>
    </row>
    <row r="16595" spans="1:13">
      <c r="A16595" s="1" t="s">
        <v>18612</v>
      </c>
      <c r="B16595">
        <v>4.0921202049756903E-4</v>
      </c>
      <c r="C16595" s="1">
        <v>1.4823312885643599E-5</v>
      </c>
      <c r="D16595">
        <v>0.46875</v>
      </c>
      <c r="E16595">
        <v>0.15625</v>
      </c>
      <c r="F16595">
        <v>0.66410256410256396</v>
      </c>
      <c r="G16595">
        <v>0.42241379310344801</v>
      </c>
      <c r="H16595">
        <v>0.66371681415929196</v>
      </c>
      <c r="I16595">
        <v>0.43852459016393402</v>
      </c>
      <c r="J16595" s="1">
        <v>1</v>
      </c>
      <c r="K16595" t="s">
        <v>23240</v>
      </c>
      <c r="L16595" t="s">
        <v>56434</v>
      </c>
      <c r="M16595" t="s">
        <v>56435</v>
      </c>
    </row>
    <row r="16596" spans="1:13">
      <c r="A16596" s="1" t="s">
        <v>18613</v>
      </c>
      <c r="B16596">
        <v>3.9025013154110398E-6</v>
      </c>
      <c r="C16596" s="1">
        <v>7.7036975991478103E-7</v>
      </c>
      <c r="D16596">
        <v>3.3333333333333298E-2</v>
      </c>
      <c r="E16596">
        <v>5.6818181818181802E-3</v>
      </c>
      <c r="F16596">
        <v>2.9761904761904799E-3</v>
      </c>
      <c r="G16596">
        <v>0</v>
      </c>
      <c r="H16596">
        <v>0</v>
      </c>
      <c r="I16596">
        <v>0</v>
      </c>
      <c r="J16596" s="1">
        <v>0</v>
      </c>
      <c r="K16596" t="s">
        <v>23240</v>
      </c>
      <c r="L16596" t="s">
        <v>56436</v>
      </c>
      <c r="M16596" t="s">
        <v>56437</v>
      </c>
    </row>
    <row r="16597" spans="1:13">
      <c r="A16597" s="1" t="s">
        <v>18614</v>
      </c>
      <c r="B16597">
        <v>9.9108066415208904E-6</v>
      </c>
      <c r="C16597" s="1">
        <v>4.0663083363197198E-5</v>
      </c>
      <c r="D16597">
        <v>0</v>
      </c>
      <c r="E16597">
        <v>0</v>
      </c>
      <c r="F16597">
        <v>0.16566265060241001</v>
      </c>
      <c r="G16597">
        <v>0</v>
      </c>
      <c r="H16597">
        <v>0.14864864864864899</v>
      </c>
      <c r="I16597">
        <v>1.85185185185185E-2</v>
      </c>
      <c r="J16597" s="1" t="s">
        <v>23229</v>
      </c>
      <c r="K16597" t="s">
        <v>23242</v>
      </c>
      <c r="L16597" t="s">
        <v>56438</v>
      </c>
      <c r="M16597" t="s">
        <v>56439</v>
      </c>
    </row>
    <row r="16598" spans="1:13">
      <c r="A16598" s="1" t="s">
        <v>18615</v>
      </c>
      <c r="B16598">
        <v>2.8740921074765601E-5</v>
      </c>
      <c r="C16598" s="1">
        <v>4.75284929124547E-6</v>
      </c>
      <c r="D16598">
        <v>0.34782608695652201</v>
      </c>
      <c r="E16598">
        <v>0.233333333333333</v>
      </c>
      <c r="F16598">
        <v>0.52800000000000002</v>
      </c>
      <c r="G16598">
        <v>1</v>
      </c>
      <c r="H16598">
        <v>0.82575757575757602</v>
      </c>
      <c r="I16598">
        <v>0.56000000000000005</v>
      </c>
      <c r="J16598" s="1" t="s">
        <v>23229</v>
      </c>
      <c r="K16598" t="s">
        <v>23241</v>
      </c>
      <c r="L16598" t="s">
        <v>56440</v>
      </c>
      <c r="M16598" t="s">
        <v>56441</v>
      </c>
    </row>
    <row r="16599" spans="1:13">
      <c r="A16599" s="1" t="s">
        <v>18616</v>
      </c>
      <c r="B16599">
        <v>1.8877754419638601E-4</v>
      </c>
      <c r="C16599" s="1">
        <v>1.65975599119487E-6</v>
      </c>
      <c r="D16599">
        <v>1</v>
      </c>
      <c r="E16599">
        <v>0.83750000000000002</v>
      </c>
      <c r="F16599">
        <v>1</v>
      </c>
      <c r="G16599">
        <v>1</v>
      </c>
      <c r="H16599">
        <v>1</v>
      </c>
      <c r="I16599">
        <v>1</v>
      </c>
      <c r="J16599" s="1">
        <v>1</v>
      </c>
      <c r="K16599" t="s">
        <v>23239</v>
      </c>
      <c r="L16599" t="s">
        <v>56442</v>
      </c>
      <c r="M16599" t="s">
        <v>56443</v>
      </c>
    </row>
    <row r="16600" spans="1:13">
      <c r="A16600" s="1" t="s">
        <v>18617</v>
      </c>
      <c r="B16600">
        <v>8.9949245851056498E-7</v>
      </c>
      <c r="C16600" s="1">
        <v>3.49887473377952E-6</v>
      </c>
      <c r="D16600">
        <v>1</v>
      </c>
      <c r="E16600">
        <v>1</v>
      </c>
      <c r="F16600">
        <v>0.95287958115183202</v>
      </c>
      <c r="G16600">
        <v>1</v>
      </c>
      <c r="H16600">
        <v>0.99438202247190999</v>
      </c>
      <c r="I16600">
        <v>0.99494949494949503</v>
      </c>
      <c r="J16600" s="1">
        <v>1</v>
      </c>
      <c r="K16600" t="s">
        <v>23238</v>
      </c>
      <c r="L16600" t="s">
        <v>56444</v>
      </c>
      <c r="M16600" t="s">
        <v>56445</v>
      </c>
    </row>
    <row r="16601" spans="1:13">
      <c r="A16601" s="1" t="s">
        <v>18618</v>
      </c>
      <c r="B16601">
        <v>9.0675335168272505E-6</v>
      </c>
      <c r="C16601" s="1">
        <v>2.5485394788743201E-5</v>
      </c>
      <c r="D16601">
        <v>0</v>
      </c>
      <c r="E16601">
        <v>6.6666666666666697E-3</v>
      </c>
      <c r="F16601">
        <v>0</v>
      </c>
      <c r="G16601">
        <v>1.0869565217391301E-2</v>
      </c>
      <c r="H16601">
        <v>2.7027027027027001E-2</v>
      </c>
      <c r="I16601">
        <v>0.22941176470588201</v>
      </c>
      <c r="J16601" s="1">
        <v>0</v>
      </c>
      <c r="K16601" t="s">
        <v>23238</v>
      </c>
      <c r="L16601" t="s">
        <v>56446</v>
      </c>
      <c r="M16601" t="s">
        <v>56447</v>
      </c>
    </row>
    <row r="16602" spans="1:13">
      <c r="A16602" s="1" t="s">
        <v>18619</v>
      </c>
      <c r="B16602">
        <v>5.8078962333703103E-9</v>
      </c>
      <c r="C16602" s="1">
        <v>8.7635715797881898E-9</v>
      </c>
      <c r="D16602">
        <v>0</v>
      </c>
      <c r="E16602">
        <v>0</v>
      </c>
      <c r="F16602">
        <v>0</v>
      </c>
      <c r="G16602">
        <v>5.5555555555555601E-2</v>
      </c>
      <c r="H16602">
        <v>0</v>
      </c>
      <c r="I16602">
        <v>0</v>
      </c>
      <c r="J16602" s="1">
        <v>0.14285714285714299</v>
      </c>
      <c r="K16602" t="s">
        <v>23238</v>
      </c>
      <c r="L16602" t="s">
        <v>56448</v>
      </c>
      <c r="M16602" t="s">
        <v>56449</v>
      </c>
    </row>
    <row r="16603" spans="1:13">
      <c r="A16603" s="1" t="s">
        <v>18620</v>
      </c>
      <c r="B16603">
        <v>1.5460346700987601E-4</v>
      </c>
      <c r="C16603" s="1">
        <v>3.2120588022280201E-4</v>
      </c>
      <c r="D16603">
        <v>0.98387096774193505</v>
      </c>
      <c r="E16603">
        <v>1</v>
      </c>
      <c r="F16603">
        <v>0.81989247311827995</v>
      </c>
      <c r="G16603">
        <v>1</v>
      </c>
      <c r="H16603">
        <v>0.99047619047619095</v>
      </c>
      <c r="I16603">
        <v>1</v>
      </c>
      <c r="J16603" s="1">
        <v>1</v>
      </c>
      <c r="K16603" t="s">
        <v>23238</v>
      </c>
      <c r="L16603" t="s">
        <v>56450</v>
      </c>
      <c r="M16603" t="s">
        <v>56451</v>
      </c>
    </row>
    <row r="16604" spans="1:13">
      <c r="A16604" s="1" t="s">
        <v>18621</v>
      </c>
      <c r="B16604">
        <v>3.2068907715861098E-7</v>
      </c>
      <c r="C16604" s="1">
        <v>5.6385148200149699E-6</v>
      </c>
      <c r="D16604">
        <v>0</v>
      </c>
      <c r="E16604">
        <v>0</v>
      </c>
      <c r="F16604">
        <v>0</v>
      </c>
      <c r="G16604">
        <v>6.8965517241379296E-2</v>
      </c>
      <c r="H16604">
        <v>0</v>
      </c>
      <c r="I16604">
        <v>6.7796610169491497E-2</v>
      </c>
      <c r="J16604" s="1">
        <v>0</v>
      </c>
      <c r="K16604" t="s">
        <v>23242</v>
      </c>
      <c r="L16604" t="s">
        <v>56452</v>
      </c>
      <c r="M16604" t="s">
        <v>56453</v>
      </c>
    </row>
    <row r="16605" spans="1:13">
      <c r="A16605" s="1" t="s">
        <v>18622</v>
      </c>
      <c r="B16605">
        <v>1.4516605264228401E-6</v>
      </c>
      <c r="C16605" s="1">
        <v>3.75193238799458E-6</v>
      </c>
      <c r="D16605">
        <v>0.83928571428571397</v>
      </c>
      <c r="E16605">
        <v>0.97590361445783103</v>
      </c>
      <c r="F16605">
        <v>0.70930232558139505</v>
      </c>
      <c r="G16605">
        <v>1</v>
      </c>
      <c r="H16605">
        <v>0.97402597402597402</v>
      </c>
      <c r="I16605">
        <v>0.97499999999999998</v>
      </c>
      <c r="J16605" s="1">
        <v>1</v>
      </c>
      <c r="K16605" t="s">
        <v>23241</v>
      </c>
      <c r="L16605" t="s">
        <v>56454</v>
      </c>
      <c r="M16605" t="s">
        <v>56455</v>
      </c>
    </row>
    <row r="16606" spans="1:13">
      <c r="A16606" s="1" t="s">
        <v>18623</v>
      </c>
      <c r="B16606">
        <v>1.44014315285362E-5</v>
      </c>
      <c r="C16606" s="1">
        <v>7.7673846249714699E-5</v>
      </c>
      <c r="D16606">
        <v>1</v>
      </c>
      <c r="E16606">
        <v>1</v>
      </c>
      <c r="F16606">
        <v>0.90650406504064995</v>
      </c>
      <c r="G16606">
        <v>1</v>
      </c>
      <c r="H16606">
        <v>0.93548387096774199</v>
      </c>
      <c r="I16606">
        <v>0.984375</v>
      </c>
      <c r="J16606" s="1" t="s">
        <v>23229</v>
      </c>
      <c r="K16606" t="s">
        <v>23242</v>
      </c>
      <c r="L16606" t="s">
        <v>56456</v>
      </c>
      <c r="M16606" t="s">
        <v>56457</v>
      </c>
    </row>
    <row r="16607" spans="1:13">
      <c r="A16607" s="1" t="s">
        <v>18624</v>
      </c>
      <c r="B16607">
        <v>6.3954256060485002E-7</v>
      </c>
      <c r="C16607" s="1">
        <v>1.44840634215482E-4</v>
      </c>
      <c r="D16607">
        <v>0</v>
      </c>
      <c r="E16607">
        <v>7.5757575757575803E-3</v>
      </c>
      <c r="F16607">
        <v>0</v>
      </c>
      <c r="G16607">
        <v>0</v>
      </c>
      <c r="H16607">
        <v>0.359375</v>
      </c>
      <c r="I16607">
        <v>5.5084745762711898E-2</v>
      </c>
      <c r="J16607" s="1" t="s">
        <v>23229</v>
      </c>
      <c r="K16607" t="s">
        <v>23238</v>
      </c>
      <c r="L16607" t="s">
        <v>56458</v>
      </c>
      <c r="M16607" t="s">
        <v>56459</v>
      </c>
    </row>
    <row r="16608" spans="1:13">
      <c r="A16608" s="1" t="s">
        <v>18625</v>
      </c>
      <c r="B16608">
        <v>1.54214707647112E-7</v>
      </c>
      <c r="C16608" s="1">
        <v>9.0834576928309899E-6</v>
      </c>
      <c r="D16608">
        <v>1</v>
      </c>
      <c r="E16608">
        <v>1</v>
      </c>
      <c r="F16608">
        <v>0.94767441860465096</v>
      </c>
      <c r="G16608">
        <v>0.97777777777777797</v>
      </c>
      <c r="H16608">
        <v>0.92857142857142905</v>
      </c>
      <c r="I16608">
        <v>0.98124999999999996</v>
      </c>
      <c r="J16608" s="1">
        <v>1</v>
      </c>
      <c r="K16608" t="s">
        <v>23241</v>
      </c>
      <c r="L16608" t="s">
        <v>56460</v>
      </c>
      <c r="M16608" t="s">
        <v>56461</v>
      </c>
    </row>
    <row r="16609" spans="1:13">
      <c r="A16609" s="1" t="s">
        <v>18626</v>
      </c>
      <c r="B16609">
        <v>3.5781463319204501E-6</v>
      </c>
      <c r="C16609" s="1">
        <v>2.7520690318298402E-6</v>
      </c>
      <c r="D16609">
        <v>0.95833333333333304</v>
      </c>
      <c r="E16609">
        <v>0.99305555555555602</v>
      </c>
      <c r="F16609">
        <v>0.987341772151899</v>
      </c>
      <c r="G16609">
        <v>0.97916666666666696</v>
      </c>
      <c r="H16609">
        <v>0.75757575757575801</v>
      </c>
      <c r="I16609">
        <v>0.96666666666666701</v>
      </c>
      <c r="J16609" s="1" t="s">
        <v>23229</v>
      </c>
      <c r="K16609" t="s">
        <v>23241</v>
      </c>
      <c r="L16609" t="s">
        <v>56462</v>
      </c>
      <c r="M16609" t="s">
        <v>56463</v>
      </c>
    </row>
    <row r="16610" spans="1:13">
      <c r="A16610" s="1" t="s">
        <v>18627</v>
      </c>
      <c r="B16610">
        <v>9.5347625865588902E-9</v>
      </c>
      <c r="C16610" s="1">
        <v>4.8592763331142903E-8</v>
      </c>
      <c r="D16610">
        <v>0</v>
      </c>
      <c r="E16610">
        <v>5.2083333333333296E-3</v>
      </c>
      <c r="F16610">
        <v>3.0120481927710802E-3</v>
      </c>
      <c r="G16610">
        <v>0</v>
      </c>
      <c r="H16610">
        <v>0</v>
      </c>
      <c r="I16610">
        <v>4.5454545454545496E-3</v>
      </c>
      <c r="J16610" s="1">
        <v>0</v>
      </c>
      <c r="K16610" t="s">
        <v>23241</v>
      </c>
      <c r="L16610" t="s">
        <v>56464</v>
      </c>
      <c r="M16610" t="s">
        <v>56465</v>
      </c>
    </row>
    <row r="16611" spans="1:13">
      <c r="A16611" s="1" t="s">
        <v>18628</v>
      </c>
      <c r="B16611">
        <v>1.19366883383538E-4</v>
      </c>
      <c r="C16611" s="1">
        <v>1.46418700727479E-5</v>
      </c>
      <c r="D16611">
        <v>0.1</v>
      </c>
      <c r="E16611">
        <v>0.54320987654320996</v>
      </c>
      <c r="F16611">
        <v>0.170886075949367</v>
      </c>
      <c r="G16611">
        <v>0.13157894736842099</v>
      </c>
      <c r="H16611">
        <v>0.493589743589744</v>
      </c>
      <c r="I16611">
        <v>0.1875</v>
      </c>
      <c r="J16611" s="1">
        <v>0</v>
      </c>
      <c r="K16611" t="s">
        <v>23239</v>
      </c>
      <c r="L16611" t="s">
        <v>56466</v>
      </c>
      <c r="M16611" t="s">
        <v>56467</v>
      </c>
    </row>
    <row r="16612" spans="1:13">
      <c r="A16612" s="1" t="s">
        <v>18629</v>
      </c>
      <c r="B16612">
        <v>9.5541409007591005E-5</v>
      </c>
      <c r="C16612" s="1">
        <v>1.59450131419008E-4</v>
      </c>
      <c r="D16612">
        <v>0.14285714285714299</v>
      </c>
      <c r="E16612">
        <v>3.1914893617021302E-2</v>
      </c>
      <c r="F16612">
        <v>0.21122994652406399</v>
      </c>
      <c r="G16612">
        <v>0</v>
      </c>
      <c r="H16612">
        <v>4.1666666666666699E-2</v>
      </c>
      <c r="I16612">
        <v>5.0925925925925902E-2</v>
      </c>
      <c r="J16612" s="1" t="s">
        <v>23229</v>
      </c>
      <c r="K16612" t="s">
        <v>23237</v>
      </c>
      <c r="L16612" t="s">
        <v>56468</v>
      </c>
      <c r="M16612" t="s">
        <v>56469</v>
      </c>
    </row>
    <row r="16613" spans="1:13">
      <c r="A16613" s="1" t="s">
        <v>18630</v>
      </c>
      <c r="B16613">
        <v>1.1777592203534299E-5</v>
      </c>
      <c r="C16613" s="1">
        <v>5.7929765083434602E-6</v>
      </c>
      <c r="D16613">
        <v>0</v>
      </c>
      <c r="E16613">
        <v>0</v>
      </c>
      <c r="F16613">
        <v>5.1282051282051299E-3</v>
      </c>
      <c r="G16613">
        <v>0</v>
      </c>
      <c r="H16613">
        <v>8.7719298245613996E-3</v>
      </c>
      <c r="I16613">
        <v>9.5833333333333298E-2</v>
      </c>
      <c r="J16613" s="1">
        <v>0.36363636363636398</v>
      </c>
      <c r="K16613" t="s">
        <v>23238</v>
      </c>
      <c r="L16613" t="s">
        <v>56470</v>
      </c>
      <c r="M16613" t="s">
        <v>56471</v>
      </c>
    </row>
    <row r="16614" spans="1:13">
      <c r="A16614" s="1" t="s">
        <v>18631</v>
      </c>
      <c r="B16614">
        <v>7.06616227815209E-5</v>
      </c>
      <c r="C16614" s="1">
        <v>1.3154496615023E-6</v>
      </c>
      <c r="D16614">
        <v>0.890625</v>
      </c>
      <c r="E16614">
        <v>1</v>
      </c>
      <c r="F16614">
        <v>0.65025906735751304</v>
      </c>
      <c r="G16614">
        <v>0.89534883720930203</v>
      </c>
      <c r="H16614">
        <v>0.628571428571429</v>
      </c>
      <c r="I16614">
        <v>0.78235294117647103</v>
      </c>
      <c r="J16614" s="1">
        <v>1</v>
      </c>
      <c r="K16614" t="s">
        <v>23241</v>
      </c>
      <c r="L16614" t="s">
        <v>56472</v>
      </c>
      <c r="M16614" t="s">
        <v>56473</v>
      </c>
    </row>
    <row r="16615" spans="1:13">
      <c r="A16615" s="1" t="s">
        <v>18632</v>
      </c>
      <c r="B16615">
        <v>1.01253513977781E-6</v>
      </c>
      <c r="C16615" s="1">
        <v>9.4604851329208292E-10</v>
      </c>
      <c r="D16615">
        <v>0.98387096774193505</v>
      </c>
      <c r="E16615">
        <v>0.95108695652173902</v>
      </c>
      <c r="F16615">
        <v>1</v>
      </c>
      <c r="G16615">
        <v>1</v>
      </c>
      <c r="H16615">
        <v>0.99285714285714299</v>
      </c>
      <c r="I16615">
        <v>0.99152542372881403</v>
      </c>
      <c r="J16615" s="1" t="s">
        <v>23229</v>
      </c>
      <c r="K16615" t="s">
        <v>23242</v>
      </c>
      <c r="L16615" t="s">
        <v>56474</v>
      </c>
      <c r="M16615" t="s">
        <v>56475</v>
      </c>
    </row>
    <row r="16616" spans="1:13">
      <c r="A16616" s="1" t="s">
        <v>18633</v>
      </c>
      <c r="B16616">
        <v>1.7562692591688199E-5</v>
      </c>
      <c r="C16616" s="1">
        <v>1.3069576828090201E-4</v>
      </c>
      <c r="D16616">
        <v>1.6129032258064498E-2</v>
      </c>
      <c r="E16616">
        <v>8.6206896551724102E-2</v>
      </c>
      <c r="F16616">
        <v>0.29545454545454503</v>
      </c>
      <c r="G16616">
        <v>8.5365853658536606E-2</v>
      </c>
      <c r="H16616">
        <v>0.17010309278350499</v>
      </c>
      <c r="I16616">
        <v>2.3809523809523801E-2</v>
      </c>
      <c r="J16616" s="1">
        <v>0</v>
      </c>
      <c r="K16616" t="s">
        <v>23242</v>
      </c>
      <c r="L16616" t="s">
        <v>56476</v>
      </c>
      <c r="M16616" t="s">
        <v>56477</v>
      </c>
    </row>
    <row r="16617" spans="1:13">
      <c r="A16617" s="1" t="s">
        <v>18634</v>
      </c>
      <c r="B16617">
        <v>3.2989175741197398E-6</v>
      </c>
      <c r="C16617" s="1">
        <v>4.97107785906183E-6</v>
      </c>
      <c r="D16617">
        <v>0</v>
      </c>
      <c r="E16617">
        <v>0</v>
      </c>
      <c r="F16617">
        <v>5.1282051282051301E-2</v>
      </c>
      <c r="G16617">
        <v>0</v>
      </c>
      <c r="H16617">
        <v>0</v>
      </c>
      <c r="I16617">
        <v>0</v>
      </c>
      <c r="J16617" s="1">
        <v>0</v>
      </c>
      <c r="K16617" t="s">
        <v>23241</v>
      </c>
      <c r="L16617" t="s">
        <v>56478</v>
      </c>
      <c r="M16617" t="s">
        <v>56479</v>
      </c>
    </row>
    <row r="16618" spans="1:13">
      <c r="A16618" s="1" t="s">
        <v>18635</v>
      </c>
      <c r="B16618">
        <v>7.6101382360141794E-5</v>
      </c>
      <c r="C16618" s="1">
        <v>3.00524619536961E-5</v>
      </c>
      <c r="D16618">
        <v>0.68333333333333302</v>
      </c>
      <c r="E16618">
        <v>0.56666666666666698</v>
      </c>
      <c r="F16618">
        <v>0.64329268292682895</v>
      </c>
      <c r="G16618">
        <v>0.77941176470588203</v>
      </c>
      <c r="H16618">
        <v>0.63440860215053796</v>
      </c>
      <c r="I16618">
        <v>0.77777777777777801</v>
      </c>
      <c r="J16618" s="1">
        <v>1</v>
      </c>
      <c r="K16618" t="s">
        <v>23238</v>
      </c>
      <c r="L16618" t="s">
        <v>56480</v>
      </c>
      <c r="M16618" t="s">
        <v>56481</v>
      </c>
    </row>
    <row r="16619" spans="1:13">
      <c r="A16619" s="1" t="s">
        <v>18636</v>
      </c>
      <c r="B16619">
        <v>3.0424113693553001E-9</v>
      </c>
      <c r="C16619" s="1">
        <v>1.7254226995108399E-7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4.8076923076923097E-3</v>
      </c>
      <c r="J16619" s="1">
        <v>0.36363636363636398</v>
      </c>
      <c r="K16619" t="s">
        <v>23237</v>
      </c>
      <c r="L16619" t="s">
        <v>56482</v>
      </c>
      <c r="M16619" t="s">
        <v>56483</v>
      </c>
    </row>
    <row r="16620" spans="1:13">
      <c r="A16620" s="1" t="s">
        <v>18637</v>
      </c>
      <c r="B16620">
        <v>1.5458773684498401E-6</v>
      </c>
      <c r="C16620" s="1">
        <v>9.8886329456633005E-7</v>
      </c>
      <c r="D16620">
        <v>1</v>
      </c>
      <c r="E16620">
        <v>0.98404255319148903</v>
      </c>
      <c r="F16620">
        <v>0.997435897435897</v>
      </c>
      <c r="G16620">
        <v>0.99137931034482796</v>
      </c>
      <c r="H16620">
        <v>1</v>
      </c>
      <c r="I16620">
        <v>0.98373983739837401</v>
      </c>
      <c r="J16620" s="1" t="s">
        <v>23229</v>
      </c>
      <c r="K16620" t="s">
        <v>23238</v>
      </c>
      <c r="L16620" t="s">
        <v>56484</v>
      </c>
      <c r="M16620" t="s">
        <v>56485</v>
      </c>
    </row>
    <row r="16621" spans="1:13">
      <c r="A16621" s="1" t="s">
        <v>18638</v>
      </c>
      <c r="B16621">
        <v>8.5422674016498901E-4</v>
      </c>
      <c r="C16621" s="1">
        <v>1.14364425883002E-7</v>
      </c>
      <c r="D16621">
        <v>0.40384615384615402</v>
      </c>
      <c r="E16621">
        <v>8.8235294117647106E-2</v>
      </c>
      <c r="F16621">
        <v>0.93951612903225801</v>
      </c>
      <c r="G16621">
        <v>0.21249999999999999</v>
      </c>
      <c r="H16621">
        <v>0.56862745098039202</v>
      </c>
      <c r="I16621">
        <v>0.65882352941176503</v>
      </c>
      <c r="J16621" s="1" t="s">
        <v>23229</v>
      </c>
      <c r="K16621" t="s">
        <v>23238</v>
      </c>
      <c r="L16621" t="s">
        <v>56486</v>
      </c>
      <c r="M16621" t="s">
        <v>56487</v>
      </c>
    </row>
    <row r="16622" spans="1:13">
      <c r="A16622" s="1" t="s">
        <v>18639</v>
      </c>
      <c r="B16622">
        <v>9.7799356825526202E-6</v>
      </c>
      <c r="C16622" s="1">
        <v>5.9235934935697699E-5</v>
      </c>
      <c r="D16622">
        <v>3.3333333333333298E-2</v>
      </c>
      <c r="E16622">
        <v>0</v>
      </c>
      <c r="F16622">
        <v>0.17105263157894701</v>
      </c>
      <c r="G16622">
        <v>2.7027027027027001E-2</v>
      </c>
      <c r="H16622">
        <v>7.8703703703703706E-2</v>
      </c>
      <c r="I16622">
        <v>5.4945054945054903E-2</v>
      </c>
      <c r="J16622" s="1">
        <v>0</v>
      </c>
      <c r="K16622" t="s">
        <v>23239</v>
      </c>
      <c r="L16622" t="s">
        <v>56488</v>
      </c>
      <c r="M16622" t="s">
        <v>56489</v>
      </c>
    </row>
    <row r="16623" spans="1:13">
      <c r="A16623" s="1" t="s">
        <v>18640</v>
      </c>
      <c r="B16623">
        <v>1.56526071198925E-6</v>
      </c>
      <c r="C16623" s="1">
        <v>2.0943191276739901E-6</v>
      </c>
      <c r="D16623">
        <v>1</v>
      </c>
      <c r="E16623">
        <v>1</v>
      </c>
      <c r="F16623">
        <v>0.90333333333333299</v>
      </c>
      <c r="G16623">
        <v>0.9375</v>
      </c>
      <c r="H16623">
        <v>0.82575757575757602</v>
      </c>
      <c r="I16623">
        <v>1</v>
      </c>
      <c r="J16623" s="1">
        <v>0</v>
      </c>
      <c r="K16623" t="s">
        <v>23238</v>
      </c>
      <c r="L16623" t="s">
        <v>56490</v>
      </c>
      <c r="M16623" t="s">
        <v>56491</v>
      </c>
    </row>
    <row r="16624" spans="1:13">
      <c r="A16624" s="1" t="s">
        <v>18641</v>
      </c>
      <c r="B16624">
        <v>2.35007177537399E-6</v>
      </c>
      <c r="C16624" s="1">
        <v>5.2895421736269402E-5</v>
      </c>
      <c r="D16624">
        <v>0.1875</v>
      </c>
      <c r="E16624">
        <v>0</v>
      </c>
      <c r="F16624">
        <v>5.1546391752577303E-2</v>
      </c>
      <c r="G16624">
        <v>0</v>
      </c>
      <c r="H16624">
        <v>4.4247787610619503E-3</v>
      </c>
      <c r="I16624">
        <v>0</v>
      </c>
      <c r="J16624" s="1">
        <v>4.5454545454545497E-2</v>
      </c>
      <c r="K16624" t="s">
        <v>23241</v>
      </c>
      <c r="L16624" t="s">
        <v>56492</v>
      </c>
      <c r="M16624" t="s">
        <v>56493</v>
      </c>
    </row>
    <row r="16625" spans="1:13">
      <c r="A16625" s="1" t="s">
        <v>18642</v>
      </c>
      <c r="B16625">
        <v>2.7424791599493402E-4</v>
      </c>
      <c r="C16625" s="1">
        <v>2.63389048528521E-6</v>
      </c>
      <c r="D16625">
        <v>0.9375</v>
      </c>
      <c r="E16625">
        <v>0.97395833333333304</v>
      </c>
      <c r="F16625">
        <v>0.47435897435897401</v>
      </c>
      <c r="G16625">
        <v>0.92857142857142905</v>
      </c>
      <c r="H16625">
        <v>0.570175438596491</v>
      </c>
      <c r="I16625">
        <v>0.84873949579831898</v>
      </c>
      <c r="J16625" s="1">
        <v>4.5454545454545497E-2</v>
      </c>
      <c r="K16625" t="s">
        <v>23241</v>
      </c>
      <c r="L16625" t="s">
        <v>56494</v>
      </c>
      <c r="M16625" t="s">
        <v>56495</v>
      </c>
    </row>
    <row r="16626" spans="1:13">
      <c r="A16626" s="1" t="s">
        <v>18643</v>
      </c>
      <c r="B16626">
        <v>3.7883245815380602E-7</v>
      </c>
      <c r="C16626" s="1">
        <v>2.0617334050934301E-7</v>
      </c>
      <c r="D16626">
        <v>0</v>
      </c>
      <c r="E16626">
        <v>0</v>
      </c>
      <c r="F16626">
        <v>0</v>
      </c>
      <c r="G16626">
        <v>0.115384615384615</v>
      </c>
      <c r="H16626">
        <v>9.9009900990098994E-3</v>
      </c>
      <c r="I16626">
        <v>3.94736842105263E-2</v>
      </c>
      <c r="J16626" s="1" t="s">
        <v>23229</v>
      </c>
      <c r="K16626" t="s">
        <v>23237</v>
      </c>
      <c r="L16626" t="s">
        <v>56496</v>
      </c>
      <c r="M16626" t="s">
        <v>56497</v>
      </c>
    </row>
    <row r="16627" spans="1:13">
      <c r="A16627" s="1" t="s">
        <v>18644</v>
      </c>
      <c r="B16627">
        <v>0</v>
      </c>
      <c r="C16627" s="1">
        <v>0</v>
      </c>
      <c r="D16627">
        <v>1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 s="1">
        <v>0.3</v>
      </c>
      <c r="K16627" t="s">
        <v>23238</v>
      </c>
      <c r="L16627" t="s">
        <v>56498</v>
      </c>
      <c r="M16627" t="s">
        <v>56499</v>
      </c>
    </row>
    <row r="16628" spans="1:13">
      <c r="A16628" s="1" t="s">
        <v>18645</v>
      </c>
      <c r="B16628">
        <v>1.5090079914034301E-6</v>
      </c>
      <c r="C16628" s="1">
        <v>6.7492947488950601E-7</v>
      </c>
      <c r="D16628">
        <v>3.5714285714285698E-2</v>
      </c>
      <c r="E16628">
        <v>0</v>
      </c>
      <c r="F16628">
        <v>7.5187969924812E-3</v>
      </c>
      <c r="G16628">
        <v>0.25</v>
      </c>
      <c r="H16628">
        <v>0</v>
      </c>
      <c r="I16628">
        <v>0.05</v>
      </c>
      <c r="J16628" s="1" t="s">
        <v>23229</v>
      </c>
      <c r="K16628" t="s">
        <v>23237</v>
      </c>
      <c r="L16628" t="s">
        <v>56500</v>
      </c>
      <c r="M16628" t="s">
        <v>56501</v>
      </c>
    </row>
    <row r="16629" spans="1:13">
      <c r="A16629" s="1" t="s">
        <v>18646</v>
      </c>
      <c r="B16629">
        <v>3.8105240120663799E-7</v>
      </c>
      <c r="C16629" s="1">
        <v>1.2004356100956101E-6</v>
      </c>
      <c r="D16629">
        <v>1</v>
      </c>
      <c r="E16629">
        <v>1</v>
      </c>
      <c r="F16629">
        <v>0.98974358974359</v>
      </c>
      <c r="G16629">
        <v>1</v>
      </c>
      <c r="H16629">
        <v>0.96875</v>
      </c>
      <c r="I16629">
        <v>0.98557692307692302</v>
      </c>
      <c r="J16629" s="1" t="s">
        <v>23229</v>
      </c>
      <c r="K16629" t="s">
        <v>23238</v>
      </c>
      <c r="L16629" t="s">
        <v>56502</v>
      </c>
      <c r="M16629" t="s">
        <v>56503</v>
      </c>
    </row>
    <row r="16630" spans="1:13">
      <c r="A16630" s="1" t="s">
        <v>18647</v>
      </c>
      <c r="B16630">
        <v>8.3580842267317296E-6</v>
      </c>
      <c r="C16630" s="1">
        <v>1.9162963627637E-7</v>
      </c>
      <c r="D16630">
        <v>0.83333333333333304</v>
      </c>
      <c r="E16630">
        <v>1</v>
      </c>
      <c r="F16630">
        <v>0.89215686274509798</v>
      </c>
      <c r="G16630">
        <v>1</v>
      </c>
      <c r="H16630">
        <v>0.94705882352941195</v>
      </c>
      <c r="I16630">
        <v>0.97169811320754695</v>
      </c>
      <c r="J16630" s="1">
        <v>1</v>
      </c>
      <c r="K16630" t="s">
        <v>23238</v>
      </c>
      <c r="L16630" t="s">
        <v>56504</v>
      </c>
      <c r="M16630" t="s">
        <v>56505</v>
      </c>
    </row>
    <row r="16631" spans="1:13">
      <c r="A16631" s="1" t="s">
        <v>18648</v>
      </c>
      <c r="B16631">
        <v>2.82093690799071E-8</v>
      </c>
      <c r="C16631" s="1">
        <v>4.0438832414468201E-7</v>
      </c>
      <c r="D16631">
        <v>0</v>
      </c>
      <c r="E16631">
        <v>0</v>
      </c>
      <c r="F16631">
        <v>3.6111111111111101E-2</v>
      </c>
      <c r="G16631">
        <v>0</v>
      </c>
      <c r="H16631">
        <v>6.0240963855421699E-3</v>
      </c>
      <c r="I16631">
        <v>1.1904761904761901E-2</v>
      </c>
      <c r="J16631" s="1">
        <v>0</v>
      </c>
      <c r="K16631" t="s">
        <v>23241</v>
      </c>
      <c r="L16631" t="s">
        <v>56506</v>
      </c>
      <c r="M16631" t="s">
        <v>56507</v>
      </c>
    </row>
    <row r="16632" spans="1:13">
      <c r="A16632" s="1" t="s">
        <v>18649</v>
      </c>
      <c r="B16632">
        <v>3.7398747715846497E-5</v>
      </c>
      <c r="C16632" s="1">
        <v>8.7272117719682202E-5</v>
      </c>
      <c r="D16632">
        <v>9.375E-2</v>
      </c>
      <c r="E16632">
        <v>0.109375</v>
      </c>
      <c r="F16632">
        <v>0.43333333333333302</v>
      </c>
      <c r="G16632">
        <v>4.1666666666666699E-2</v>
      </c>
      <c r="H16632">
        <v>0.44642857142857101</v>
      </c>
      <c r="I16632">
        <v>4.3478260869565202E-2</v>
      </c>
      <c r="J16632" s="1">
        <v>0</v>
      </c>
      <c r="K16632" t="s">
        <v>23239</v>
      </c>
      <c r="L16632" t="s">
        <v>56508</v>
      </c>
      <c r="M16632" t="s">
        <v>56509</v>
      </c>
    </row>
    <row r="16633" spans="1:13">
      <c r="A16633" s="1" t="s">
        <v>18650</v>
      </c>
      <c r="B16633">
        <v>6.6909450752131701E-6</v>
      </c>
      <c r="C16633" s="1">
        <v>1.39781857140493E-5</v>
      </c>
      <c r="D16633">
        <v>0.19230769230769201</v>
      </c>
      <c r="E16633">
        <v>0</v>
      </c>
      <c r="F16633">
        <v>0</v>
      </c>
      <c r="G16633">
        <v>0.15</v>
      </c>
      <c r="H16633">
        <v>4.3478260869565202E-2</v>
      </c>
      <c r="I16633">
        <v>6.4102564102564097E-2</v>
      </c>
      <c r="J16633" s="1">
        <v>0</v>
      </c>
      <c r="K16633" t="s">
        <v>23237</v>
      </c>
      <c r="L16633" t="s">
        <v>56510</v>
      </c>
      <c r="M16633" t="s">
        <v>56511</v>
      </c>
    </row>
    <row r="16634" spans="1:13">
      <c r="A16634" s="1" t="s">
        <v>18651</v>
      </c>
      <c r="B16634">
        <v>7.4649762122768604E-5</v>
      </c>
      <c r="C16634" s="1">
        <v>5.30621512002079E-5</v>
      </c>
      <c r="D16634">
        <v>0.84615384615384603</v>
      </c>
      <c r="E16634">
        <v>0.80263157894736803</v>
      </c>
      <c r="F16634">
        <v>0.337579617834395</v>
      </c>
      <c r="G16634">
        <v>0.94642857142857095</v>
      </c>
      <c r="H16634">
        <v>0.56081081081081097</v>
      </c>
      <c r="I16634">
        <v>0.92857142857142905</v>
      </c>
      <c r="J16634" s="1">
        <v>0.875</v>
      </c>
      <c r="K16634" t="s">
        <v>23239</v>
      </c>
      <c r="L16634" t="s">
        <v>56512</v>
      </c>
      <c r="M16634" t="s">
        <v>56513</v>
      </c>
    </row>
    <row r="16635" spans="1:13">
      <c r="A16635" s="1" t="s">
        <v>18652</v>
      </c>
      <c r="B16635">
        <v>1.04572598708749E-7</v>
      </c>
      <c r="C16635" s="1">
        <v>2.0669736205904101E-7</v>
      </c>
      <c r="D16635">
        <v>0</v>
      </c>
      <c r="E16635">
        <v>0</v>
      </c>
      <c r="F16635">
        <v>2.8735632183907998E-3</v>
      </c>
      <c r="G16635">
        <v>0</v>
      </c>
      <c r="H16635">
        <v>0</v>
      </c>
      <c r="I16635">
        <v>0</v>
      </c>
      <c r="J16635" s="1" t="s">
        <v>23229</v>
      </c>
      <c r="K16635" t="s">
        <v>23241</v>
      </c>
      <c r="L16635" t="s">
        <v>56514</v>
      </c>
      <c r="M16635" t="s">
        <v>56515</v>
      </c>
    </row>
    <row r="16636" spans="1:13">
      <c r="A16636" s="1" t="s">
        <v>18653</v>
      </c>
      <c r="B16636">
        <v>4.8858026467089498E-8</v>
      </c>
      <c r="C16636" s="1">
        <v>2.1187814327637801E-5</v>
      </c>
      <c r="D16636">
        <v>0</v>
      </c>
      <c r="E16636">
        <v>5.31914893617021E-2</v>
      </c>
      <c r="F16636">
        <v>2.80373831775701E-2</v>
      </c>
      <c r="G16636">
        <v>0</v>
      </c>
      <c r="H16636">
        <v>0</v>
      </c>
      <c r="I16636">
        <v>0</v>
      </c>
      <c r="J16636" s="1">
        <v>8.3333333333333301E-2</v>
      </c>
      <c r="K16636" t="s">
        <v>23241</v>
      </c>
      <c r="L16636" t="s">
        <v>56516</v>
      </c>
      <c r="M16636" t="s">
        <v>56517</v>
      </c>
    </row>
    <row r="16637" spans="1:13">
      <c r="A16637" s="1" t="s">
        <v>18654</v>
      </c>
      <c r="B16637">
        <v>1.27558870053502E-7</v>
      </c>
      <c r="C16637" s="1">
        <v>1.3832893087690801E-4</v>
      </c>
      <c r="D16637">
        <v>1</v>
      </c>
      <c r="E16637">
        <v>1</v>
      </c>
      <c r="F16637">
        <v>0.92473118279569899</v>
      </c>
      <c r="G16637">
        <v>0.88043478260869601</v>
      </c>
      <c r="H16637">
        <v>0.452380952380952</v>
      </c>
      <c r="I16637">
        <v>0.85526315789473695</v>
      </c>
      <c r="J16637" s="1" t="s">
        <v>23229</v>
      </c>
      <c r="K16637" t="s">
        <v>23242</v>
      </c>
      <c r="L16637" t="s">
        <v>56518</v>
      </c>
      <c r="M16637" t="s">
        <v>56519</v>
      </c>
    </row>
    <row r="16638" spans="1:13">
      <c r="A16638" s="1" t="s">
        <v>18655</v>
      </c>
      <c r="B16638">
        <v>8.7040173154193095E-6</v>
      </c>
      <c r="C16638" s="1">
        <v>5.65375314422486E-8</v>
      </c>
      <c r="D16638">
        <v>0.96666666666666701</v>
      </c>
      <c r="E16638">
        <v>0.98666666666666702</v>
      </c>
      <c r="F16638">
        <v>0.99418604651162801</v>
      </c>
      <c r="G16638">
        <v>0.931034482758621</v>
      </c>
      <c r="H16638">
        <v>0.97701149425287404</v>
      </c>
      <c r="I16638">
        <v>0.88541666666666696</v>
      </c>
      <c r="J16638" s="1">
        <v>0.90909090909090895</v>
      </c>
      <c r="K16638" t="s">
        <v>23241</v>
      </c>
      <c r="L16638" t="s">
        <v>56520</v>
      </c>
      <c r="M16638" t="s">
        <v>56521</v>
      </c>
    </row>
    <row r="16639" spans="1:13">
      <c r="A16639" s="1" t="s">
        <v>18656</v>
      </c>
      <c r="B16639">
        <v>6.0741042226337898E-5</v>
      </c>
      <c r="C16639" s="1">
        <v>4.8118122872768898E-4</v>
      </c>
      <c r="D16639">
        <v>0.125</v>
      </c>
      <c r="E16639">
        <v>5.2083333333333296E-3</v>
      </c>
      <c r="F16639">
        <v>0.21282051282051301</v>
      </c>
      <c r="G16639">
        <v>0</v>
      </c>
      <c r="H16639">
        <v>4.4247787610619503E-3</v>
      </c>
      <c r="I16639">
        <v>1.2295081967213101E-2</v>
      </c>
      <c r="J16639" s="1" t="s">
        <v>23229</v>
      </c>
      <c r="K16639" t="s">
        <v>23242</v>
      </c>
      <c r="L16639" t="s">
        <v>56522</v>
      </c>
      <c r="M16639" t="s">
        <v>56523</v>
      </c>
    </row>
    <row r="16640" spans="1:13">
      <c r="A16640" s="1" t="s">
        <v>18657</v>
      </c>
      <c r="B16640">
        <v>2.3128834680698399E-4</v>
      </c>
      <c r="C16640" s="1">
        <v>8.8464131040577804E-4</v>
      </c>
      <c r="D16640">
        <v>0.70689655172413801</v>
      </c>
      <c r="E16640">
        <v>0.602739726027397</v>
      </c>
      <c r="F16640">
        <v>0.46153846153846201</v>
      </c>
      <c r="G16640">
        <v>0.44047619047619002</v>
      </c>
      <c r="H16640">
        <v>0.22282608695652201</v>
      </c>
      <c r="I16640">
        <v>0.373417721518987</v>
      </c>
      <c r="J16640" s="1">
        <v>1</v>
      </c>
      <c r="K16640" t="s">
        <v>23241</v>
      </c>
      <c r="L16640" t="s">
        <v>56524</v>
      </c>
      <c r="M16640" t="s">
        <v>56525</v>
      </c>
    </row>
    <row r="16641" spans="1:13">
      <c r="A16641" s="1" t="s">
        <v>18658</v>
      </c>
      <c r="B16641">
        <v>1.2495660200649899E-6</v>
      </c>
      <c r="C16641" s="1">
        <v>5.1013973410431999E-6</v>
      </c>
      <c r="D16641">
        <v>0.96875</v>
      </c>
      <c r="E16641">
        <v>0.98958333333333304</v>
      </c>
      <c r="F16641">
        <v>0.88082901554404103</v>
      </c>
      <c r="G16641">
        <v>0.99</v>
      </c>
      <c r="H16641">
        <v>0.92307692307692302</v>
      </c>
      <c r="I16641">
        <v>1</v>
      </c>
      <c r="J16641" s="1">
        <v>1</v>
      </c>
      <c r="K16641" t="s">
        <v>23240</v>
      </c>
      <c r="L16641" t="s">
        <v>56526</v>
      </c>
      <c r="M16641" t="s">
        <v>56527</v>
      </c>
    </row>
    <row r="16642" spans="1:13">
      <c r="A16642" s="1" t="s">
        <v>18659</v>
      </c>
      <c r="B16642">
        <v>1.30921812734278E-5</v>
      </c>
      <c r="C16642" s="1">
        <v>4.0959043845424397E-6</v>
      </c>
      <c r="D16642">
        <v>1</v>
      </c>
      <c r="E16642">
        <v>0.99479166666666696</v>
      </c>
      <c r="F16642">
        <v>0.99481865284974103</v>
      </c>
      <c r="G16642">
        <v>0.71698113207547198</v>
      </c>
      <c r="H16642">
        <v>0.99090909090909096</v>
      </c>
      <c r="I16642">
        <v>0.98230088495575196</v>
      </c>
      <c r="J16642" s="1">
        <v>1</v>
      </c>
      <c r="K16642" t="s">
        <v>23238</v>
      </c>
      <c r="L16642" t="s">
        <v>56528</v>
      </c>
      <c r="M16642" t="s">
        <v>56529</v>
      </c>
    </row>
    <row r="16643" spans="1:13">
      <c r="A16643" s="1" t="s">
        <v>18660</v>
      </c>
      <c r="B16643">
        <v>2.2686210021744298E-5</v>
      </c>
      <c r="C16643" s="1">
        <v>3.09917166745886E-5</v>
      </c>
      <c r="D16643">
        <v>0.9375</v>
      </c>
      <c r="E16643">
        <v>0.984375</v>
      </c>
      <c r="F16643">
        <v>0.992307692307692</v>
      </c>
      <c r="G16643">
        <v>0.97413793103448298</v>
      </c>
      <c r="H16643">
        <v>0.81578947368421095</v>
      </c>
      <c r="I16643">
        <v>0.97199999999999998</v>
      </c>
      <c r="J16643" s="1">
        <v>1</v>
      </c>
      <c r="K16643" t="s">
        <v>23238</v>
      </c>
      <c r="L16643" t="s">
        <v>56530</v>
      </c>
      <c r="M16643" t="s">
        <v>56531</v>
      </c>
    </row>
    <row r="16644" spans="1:13">
      <c r="A16644" s="1" t="s">
        <v>18661</v>
      </c>
      <c r="B16644">
        <v>7.8634132786602006E-5</v>
      </c>
      <c r="C16644" s="1">
        <v>1.76873825440399E-4</v>
      </c>
      <c r="D16644">
        <v>0.83928571428571397</v>
      </c>
      <c r="E16644">
        <v>0.91249999999999998</v>
      </c>
      <c r="F16644">
        <v>0.95</v>
      </c>
      <c r="G16644">
        <v>0.94444444444444398</v>
      </c>
      <c r="H16644">
        <v>1</v>
      </c>
      <c r="I16644">
        <v>0.53968253968253999</v>
      </c>
      <c r="J16644" s="1">
        <v>1</v>
      </c>
      <c r="K16644" t="s">
        <v>23241</v>
      </c>
      <c r="L16644" t="s">
        <v>56532</v>
      </c>
      <c r="M16644" t="s">
        <v>56533</v>
      </c>
    </row>
    <row r="16645" spans="1:13">
      <c r="A16645" s="1" t="s">
        <v>18662</v>
      </c>
      <c r="B16645">
        <v>1.98809858904483E-4</v>
      </c>
      <c r="C16645" s="1">
        <v>2.6299622302675103E-4</v>
      </c>
      <c r="D16645">
        <v>0.703125</v>
      </c>
      <c r="E16645">
        <v>0.66304347826086996</v>
      </c>
      <c r="F16645">
        <v>0.201030927835052</v>
      </c>
      <c r="G16645">
        <v>0.64912280701754399</v>
      </c>
      <c r="H16645">
        <v>0.40265486725663702</v>
      </c>
      <c r="I16645">
        <v>0.55508474576271205</v>
      </c>
      <c r="J16645" s="1">
        <v>0.94444444444444398</v>
      </c>
      <c r="K16645" t="s">
        <v>23239</v>
      </c>
      <c r="L16645" t="s">
        <v>56534</v>
      </c>
      <c r="M16645" t="s">
        <v>56535</v>
      </c>
    </row>
    <row r="16646" spans="1:13">
      <c r="A16646" s="1" t="s">
        <v>18663</v>
      </c>
      <c r="B16646">
        <v>3.5471949889016399E-7</v>
      </c>
      <c r="C16646" s="1">
        <v>4.8732203204729002E-7</v>
      </c>
      <c r="D16646">
        <v>0</v>
      </c>
      <c r="E16646">
        <v>0.103896103896104</v>
      </c>
      <c r="F16646">
        <v>0</v>
      </c>
      <c r="G16646">
        <v>0</v>
      </c>
      <c r="H16646">
        <v>0</v>
      </c>
      <c r="I16646">
        <v>0</v>
      </c>
      <c r="J16646" s="1" t="s">
        <v>23229</v>
      </c>
      <c r="K16646" t="s">
        <v>23239</v>
      </c>
      <c r="L16646" t="s">
        <v>56536</v>
      </c>
      <c r="M16646" t="s">
        <v>56537</v>
      </c>
    </row>
    <row r="16647" spans="1:13">
      <c r="A16647" s="1" t="s">
        <v>18664</v>
      </c>
      <c r="B16647">
        <v>2.3606179804619701E-5</v>
      </c>
      <c r="C16647" s="1">
        <v>6.3203960751676495E-8</v>
      </c>
      <c r="D16647">
        <v>0.625</v>
      </c>
      <c r="E16647">
        <v>0.844444444444444</v>
      </c>
      <c r="F16647">
        <v>0.95</v>
      </c>
      <c r="G16647">
        <v>0.95</v>
      </c>
      <c r="H16647">
        <v>0.99425287356321801</v>
      </c>
      <c r="I16647">
        <v>0.94186046511627897</v>
      </c>
      <c r="J16647" s="1">
        <v>1</v>
      </c>
      <c r="K16647" t="s">
        <v>23241</v>
      </c>
      <c r="L16647" t="s">
        <v>56538</v>
      </c>
      <c r="M16647" t="s">
        <v>56539</v>
      </c>
    </row>
    <row r="16648" spans="1:13">
      <c r="A16648" s="1" t="s">
        <v>18665</v>
      </c>
      <c r="B16648">
        <v>2.1512762997699801E-5</v>
      </c>
      <c r="C16648" s="1">
        <v>1.6836263935125799E-5</v>
      </c>
      <c r="D16648">
        <v>1.6129032258064498E-2</v>
      </c>
      <c r="E16648">
        <v>1.1111111111111099E-2</v>
      </c>
      <c r="F16648">
        <v>0.25882352941176501</v>
      </c>
      <c r="G16648">
        <v>3.4482758620689703E-2</v>
      </c>
      <c r="H16648">
        <v>0.20588235294117599</v>
      </c>
      <c r="I16648">
        <v>0.114583333333333</v>
      </c>
      <c r="J16648" s="1" t="s">
        <v>23229</v>
      </c>
      <c r="K16648" t="s">
        <v>23238</v>
      </c>
      <c r="L16648" t="s">
        <v>56540</v>
      </c>
      <c r="M16648" t="s">
        <v>56541</v>
      </c>
    </row>
    <row r="16649" spans="1:13">
      <c r="A16649" s="1" t="s">
        <v>18666</v>
      </c>
      <c r="B16649">
        <v>9.3620575969810798E-10</v>
      </c>
      <c r="C16649" s="1">
        <v>1.40989712639908E-5</v>
      </c>
      <c r="D16649">
        <v>0</v>
      </c>
      <c r="E16649">
        <v>1.1494252873563199E-2</v>
      </c>
      <c r="F16649">
        <v>0</v>
      </c>
      <c r="G16649">
        <v>0</v>
      </c>
      <c r="H16649">
        <v>2.7397260273972601E-2</v>
      </c>
      <c r="I16649">
        <v>3.3333333333333298E-2</v>
      </c>
      <c r="J16649" s="1">
        <v>0.45454545454545497</v>
      </c>
      <c r="K16649" t="s">
        <v>23237</v>
      </c>
      <c r="L16649" t="s">
        <v>56542</v>
      </c>
      <c r="M16649" t="s">
        <v>56543</v>
      </c>
    </row>
    <row r="16650" spans="1:13">
      <c r="A16650" s="1" t="s">
        <v>18667</v>
      </c>
      <c r="B16650">
        <v>1.15013356008645E-5</v>
      </c>
      <c r="C16650" s="1">
        <v>1.1203540034665801E-5</v>
      </c>
      <c r="D16650">
        <v>0</v>
      </c>
      <c r="E16650">
        <v>0</v>
      </c>
      <c r="F16650">
        <v>8.6206896551724102E-3</v>
      </c>
      <c r="G16650">
        <v>0</v>
      </c>
      <c r="H16650">
        <v>5.6122448979591802E-2</v>
      </c>
      <c r="I16650">
        <v>1.7699115044247801E-2</v>
      </c>
      <c r="J16650" s="1">
        <v>0</v>
      </c>
      <c r="K16650" t="s">
        <v>23238</v>
      </c>
      <c r="L16650" t="s">
        <v>56544</v>
      </c>
      <c r="M16650" t="s">
        <v>56545</v>
      </c>
    </row>
    <row r="16651" spans="1:13">
      <c r="A16651" s="1" t="s">
        <v>18668</v>
      </c>
      <c r="B16651">
        <v>3.4418555129435701E-5</v>
      </c>
      <c r="C16651" s="1">
        <v>1.58118143777287E-5</v>
      </c>
      <c r="D16651">
        <v>1</v>
      </c>
      <c r="E16651">
        <v>1</v>
      </c>
      <c r="F16651">
        <v>0.88387096774193596</v>
      </c>
      <c r="G16651">
        <v>1</v>
      </c>
      <c r="H16651">
        <v>0.99397590361445798</v>
      </c>
      <c r="I16651">
        <v>1</v>
      </c>
      <c r="J16651" s="1">
        <v>1</v>
      </c>
      <c r="K16651" t="s">
        <v>23238</v>
      </c>
      <c r="L16651" t="s">
        <v>56546</v>
      </c>
      <c r="M16651" t="s">
        <v>56547</v>
      </c>
    </row>
    <row r="16652" spans="1:13">
      <c r="A16652" s="1" t="s">
        <v>18669</v>
      </c>
      <c r="B16652">
        <v>2.1963658451655401E-7</v>
      </c>
      <c r="C16652" s="1">
        <v>5.5610437765673795E-7</v>
      </c>
      <c r="D16652">
        <v>0.98275862068965503</v>
      </c>
      <c r="E16652">
        <v>0.99444444444444402</v>
      </c>
      <c r="F16652">
        <v>0.99668874172185395</v>
      </c>
      <c r="G16652">
        <v>0.99137931034482796</v>
      </c>
      <c r="H16652">
        <v>1</v>
      </c>
      <c r="I16652">
        <v>1</v>
      </c>
      <c r="J16652" s="1">
        <v>0.40909090909090901</v>
      </c>
      <c r="K16652" t="s">
        <v>23238</v>
      </c>
      <c r="L16652" t="s">
        <v>56548</v>
      </c>
      <c r="M16652" t="s">
        <v>56549</v>
      </c>
    </row>
    <row r="16653" spans="1:13">
      <c r="A16653" s="1" t="s">
        <v>18670</v>
      </c>
      <c r="B16653">
        <v>5.1836646679690098E-7</v>
      </c>
      <c r="C16653" s="1">
        <v>4.10611276962924E-6</v>
      </c>
      <c r="D16653">
        <v>1</v>
      </c>
      <c r="E16653">
        <v>0.99468085106382997</v>
      </c>
      <c r="F16653">
        <v>0.96891191709844604</v>
      </c>
      <c r="G16653">
        <v>1</v>
      </c>
      <c r="H16653">
        <v>0.98584905660377398</v>
      </c>
      <c r="I16653">
        <v>1</v>
      </c>
      <c r="J16653" s="1">
        <v>1</v>
      </c>
      <c r="K16653" t="s">
        <v>23238</v>
      </c>
      <c r="L16653" t="s">
        <v>56550</v>
      </c>
      <c r="M16653" t="s">
        <v>56551</v>
      </c>
    </row>
    <row r="16654" spans="1:13">
      <c r="A16654" s="1" t="s">
        <v>18671</v>
      </c>
      <c r="B16654">
        <v>9.6787492639962694E-7</v>
      </c>
      <c r="C16654" s="1">
        <v>2.66983872100297E-7</v>
      </c>
      <c r="D16654">
        <v>8.9285714285714302E-2</v>
      </c>
      <c r="E16654">
        <v>3.3333333333333298E-2</v>
      </c>
      <c r="F16654">
        <v>2.4752475247524799E-2</v>
      </c>
      <c r="G16654">
        <v>0</v>
      </c>
      <c r="H16654">
        <v>1.63934426229508E-2</v>
      </c>
      <c r="I16654">
        <v>1.1904761904761901E-2</v>
      </c>
      <c r="J16654" s="1" t="s">
        <v>23229</v>
      </c>
      <c r="K16654" t="s">
        <v>23241</v>
      </c>
      <c r="L16654" t="s">
        <v>56552</v>
      </c>
      <c r="M16654" t="s">
        <v>56553</v>
      </c>
    </row>
    <row r="16655" spans="1:13">
      <c r="A16655" s="1" t="s">
        <v>18672</v>
      </c>
      <c r="B16655">
        <v>4.7869751352966399E-8</v>
      </c>
      <c r="C16655" s="1">
        <v>1.31492831528413E-6</v>
      </c>
      <c r="D16655">
        <v>1</v>
      </c>
      <c r="E16655">
        <v>0.89880952380952395</v>
      </c>
      <c r="F16655">
        <v>1</v>
      </c>
      <c r="G16655">
        <v>0.97058823529411797</v>
      </c>
      <c r="H16655">
        <v>1</v>
      </c>
      <c r="I16655">
        <v>0.97435897435897401</v>
      </c>
      <c r="J16655" s="1">
        <v>1</v>
      </c>
      <c r="K16655" t="s">
        <v>23239</v>
      </c>
      <c r="L16655" t="s">
        <v>56554</v>
      </c>
      <c r="M16655" t="s">
        <v>56555</v>
      </c>
    </row>
    <row r="16656" spans="1:13">
      <c r="A16656" s="1" t="s">
        <v>18673</v>
      </c>
      <c r="B16656">
        <v>2.20988708871845E-7</v>
      </c>
      <c r="C16656" s="1">
        <v>1.8036373304106E-7</v>
      </c>
      <c r="D16656">
        <v>1</v>
      </c>
      <c r="E16656">
        <v>1</v>
      </c>
      <c r="F16656">
        <v>1</v>
      </c>
      <c r="G16656">
        <v>0.77777777777777801</v>
      </c>
      <c r="H16656">
        <v>0.99397590361445798</v>
      </c>
      <c r="I16656">
        <v>0.98076923076923095</v>
      </c>
      <c r="J16656" s="1">
        <v>1</v>
      </c>
      <c r="K16656" t="s">
        <v>23239</v>
      </c>
      <c r="L16656" t="s">
        <v>56556</v>
      </c>
      <c r="M16656" t="s">
        <v>56557</v>
      </c>
    </row>
    <row r="16657" spans="1:13">
      <c r="A16657" s="1" t="s">
        <v>18674</v>
      </c>
      <c r="B16657">
        <v>6.42543279115894E-5</v>
      </c>
      <c r="C16657" s="1">
        <v>1.1746910013206701E-5</v>
      </c>
      <c r="D16657">
        <v>0.60416666666666696</v>
      </c>
      <c r="E16657">
        <v>0.30434782608695699</v>
      </c>
      <c r="F16657">
        <v>0.24226804123711301</v>
      </c>
      <c r="G16657">
        <v>0.984375</v>
      </c>
      <c r="H16657">
        <v>0.240740740740741</v>
      </c>
      <c r="I16657">
        <v>0.84848484848484895</v>
      </c>
      <c r="J16657" s="1">
        <v>0</v>
      </c>
      <c r="K16657" t="s">
        <v>23241</v>
      </c>
      <c r="L16657" t="s">
        <v>56558</v>
      </c>
      <c r="M16657" t="s">
        <v>56559</v>
      </c>
    </row>
    <row r="16658" spans="1:13">
      <c r="A16658" s="1" t="s">
        <v>18675</v>
      </c>
      <c r="B16658">
        <v>5.7691662290836097E-7</v>
      </c>
      <c r="C16658" s="1">
        <v>1.26982509411885E-7</v>
      </c>
      <c r="D16658">
        <v>0.953125</v>
      </c>
      <c r="E16658">
        <v>1</v>
      </c>
      <c r="F16658">
        <v>0.997435897435897</v>
      </c>
      <c r="G16658">
        <v>1</v>
      </c>
      <c r="H16658">
        <v>1</v>
      </c>
      <c r="I16658">
        <v>0.996</v>
      </c>
      <c r="J16658" s="1">
        <v>1</v>
      </c>
      <c r="K16658" t="s">
        <v>23239</v>
      </c>
      <c r="L16658" t="s">
        <v>56560</v>
      </c>
      <c r="M16658" t="s">
        <v>56561</v>
      </c>
    </row>
    <row r="16659" spans="1:13">
      <c r="A16659" s="1" t="s">
        <v>18676</v>
      </c>
      <c r="B16659">
        <v>3.4174816158775801E-6</v>
      </c>
      <c r="C16659" s="1">
        <v>2.9150335537197199E-5</v>
      </c>
      <c r="D16659">
        <v>0</v>
      </c>
      <c r="E16659">
        <v>0</v>
      </c>
      <c r="F16659">
        <v>2.7472527472527501E-3</v>
      </c>
      <c r="G16659">
        <v>0.180555555555556</v>
      </c>
      <c r="H16659">
        <v>0</v>
      </c>
      <c r="I16659">
        <v>0.183673469387755</v>
      </c>
      <c r="J16659" s="1" t="s">
        <v>23229</v>
      </c>
      <c r="K16659" t="s">
        <v>23242</v>
      </c>
      <c r="L16659" t="s">
        <v>56562</v>
      </c>
      <c r="M16659" t="s">
        <v>56563</v>
      </c>
    </row>
    <row r="16660" spans="1:13">
      <c r="A16660" s="1" t="s">
        <v>18677</v>
      </c>
      <c r="B16660">
        <v>5.0002946207894497E-6</v>
      </c>
      <c r="C16660" s="1">
        <v>1.50031185964484E-5</v>
      </c>
      <c r="D16660">
        <v>0.14285714285714299</v>
      </c>
      <c r="E16660">
        <v>0.16867469879518099</v>
      </c>
      <c r="F16660">
        <v>5.6179775280898901E-3</v>
      </c>
      <c r="G16660">
        <v>0</v>
      </c>
      <c r="H16660">
        <v>1.85185185185185E-2</v>
      </c>
      <c r="I16660">
        <v>1.3157894736842099E-2</v>
      </c>
      <c r="J16660" s="1" t="s">
        <v>23229</v>
      </c>
      <c r="K16660" t="s">
        <v>23239</v>
      </c>
      <c r="L16660" t="s">
        <v>56564</v>
      </c>
      <c r="M16660" t="s">
        <v>56565</v>
      </c>
    </row>
    <row r="16661" spans="1:13">
      <c r="A16661" s="1" t="s">
        <v>18678</v>
      </c>
      <c r="B16661">
        <v>8.3720101878451105E-6</v>
      </c>
      <c r="C16661" s="1">
        <v>1.2386032436834501E-4</v>
      </c>
      <c r="D16661">
        <v>0.85714285714285698</v>
      </c>
      <c r="E16661">
        <v>0.86923076923076903</v>
      </c>
      <c r="F16661">
        <v>0.71223021582733803</v>
      </c>
      <c r="G16661">
        <v>0.94230769230769196</v>
      </c>
      <c r="H16661">
        <v>0.43333333333333302</v>
      </c>
      <c r="I16661">
        <v>0.76315789473684204</v>
      </c>
      <c r="J16661" s="1">
        <v>1</v>
      </c>
      <c r="K16661" t="s">
        <v>23239</v>
      </c>
      <c r="L16661" t="s">
        <v>56566</v>
      </c>
      <c r="M16661" t="s">
        <v>56567</v>
      </c>
    </row>
    <row r="16662" spans="1:13">
      <c r="A16662" s="1" t="s">
        <v>18679</v>
      </c>
      <c r="B16662">
        <v>1.2126084031863099E-5</v>
      </c>
      <c r="C16662" s="1">
        <v>7.4615447160086197E-5</v>
      </c>
      <c r="D16662">
        <v>1.72413793103448E-2</v>
      </c>
      <c r="E16662">
        <v>1.7857142857142901E-2</v>
      </c>
      <c r="F16662">
        <v>0.32727272727272699</v>
      </c>
      <c r="G16662">
        <v>0.125</v>
      </c>
      <c r="H16662">
        <v>0.348101265822785</v>
      </c>
      <c r="I16662">
        <v>0.109090909090909</v>
      </c>
      <c r="J16662" s="1">
        <v>0</v>
      </c>
      <c r="K16662" t="s">
        <v>23242</v>
      </c>
      <c r="L16662" t="s">
        <v>56568</v>
      </c>
      <c r="M16662" t="s">
        <v>56569</v>
      </c>
    </row>
    <row r="16663" spans="1:13">
      <c r="A16663" s="1" t="s">
        <v>18680</v>
      </c>
      <c r="B16663">
        <v>4.7385540652648998E-6</v>
      </c>
      <c r="C16663" s="1">
        <v>8.8281188654212201E-7</v>
      </c>
      <c r="D16663">
        <v>0.1</v>
      </c>
      <c r="E16663">
        <v>7.8313253012048195E-2</v>
      </c>
      <c r="F16663">
        <v>3.5087719298245598E-2</v>
      </c>
      <c r="G16663">
        <v>0</v>
      </c>
      <c r="H16663">
        <v>0</v>
      </c>
      <c r="I16663">
        <v>0</v>
      </c>
      <c r="J16663" s="1">
        <v>0</v>
      </c>
      <c r="K16663" t="s">
        <v>23241</v>
      </c>
      <c r="L16663" t="s">
        <v>56570</v>
      </c>
      <c r="M16663" t="s">
        <v>56571</v>
      </c>
    </row>
    <row r="16664" spans="1:13">
      <c r="A16664" s="1" t="s">
        <v>18681</v>
      </c>
      <c r="B16664">
        <v>1.1107146978905299E-5</v>
      </c>
      <c r="C16664" s="1">
        <v>1.11937983351935E-4</v>
      </c>
      <c r="D16664">
        <v>0.80645161290322598</v>
      </c>
      <c r="E16664">
        <v>0.8</v>
      </c>
      <c r="F16664">
        <v>0.74867724867724905</v>
      </c>
      <c r="G16664">
        <v>0.94897959183673497</v>
      </c>
      <c r="H16664">
        <v>0.83663366336633704</v>
      </c>
      <c r="I16664">
        <v>0.89102564102564097</v>
      </c>
      <c r="J16664" s="1">
        <v>0.77777777777777801</v>
      </c>
      <c r="K16664" t="s">
        <v>23241</v>
      </c>
      <c r="L16664" t="s">
        <v>56572</v>
      </c>
      <c r="M16664" t="s">
        <v>56573</v>
      </c>
    </row>
    <row r="16665" spans="1:13">
      <c r="A16665" s="1" t="s">
        <v>18682</v>
      </c>
      <c r="B16665">
        <v>6.3724479298619804E-6</v>
      </c>
      <c r="C16665" s="1">
        <v>1.49189895636935E-5</v>
      </c>
      <c r="D16665">
        <v>0.74137931034482796</v>
      </c>
      <c r="E16665">
        <v>0.87790697674418605</v>
      </c>
      <c r="F16665">
        <v>0.92753623188405798</v>
      </c>
      <c r="G16665">
        <v>0.93181818181818199</v>
      </c>
      <c r="H16665">
        <v>0.92537313432835799</v>
      </c>
      <c r="I16665">
        <v>0.87096774193548399</v>
      </c>
      <c r="J16665" s="1">
        <v>1</v>
      </c>
      <c r="K16665" t="s">
        <v>23242</v>
      </c>
      <c r="L16665" t="s">
        <v>56574</v>
      </c>
      <c r="M16665" t="s">
        <v>56575</v>
      </c>
    </row>
    <row r="16666" spans="1:13">
      <c r="A16666" s="1" t="s">
        <v>18683</v>
      </c>
      <c r="B16666">
        <v>2.1689338493409099E-5</v>
      </c>
      <c r="C16666" s="1">
        <v>4.50281873765313E-4</v>
      </c>
      <c r="D16666">
        <v>0.77272727272727304</v>
      </c>
      <c r="E16666">
        <v>0.83125000000000004</v>
      </c>
      <c r="F16666">
        <v>0.5625</v>
      </c>
      <c r="G16666">
        <v>7.4999999999999997E-2</v>
      </c>
      <c r="H16666">
        <v>0.162921348314607</v>
      </c>
      <c r="I16666">
        <v>0.36764705882352899</v>
      </c>
      <c r="J16666" s="1">
        <v>0.25</v>
      </c>
      <c r="K16666" t="s">
        <v>23241</v>
      </c>
      <c r="L16666" t="s">
        <v>56576</v>
      </c>
      <c r="M16666" t="s">
        <v>56577</v>
      </c>
    </row>
    <row r="16667" spans="1:13">
      <c r="A16667" s="1" t="s">
        <v>18684</v>
      </c>
      <c r="B16667">
        <v>5.3705094032779704E-4</v>
      </c>
      <c r="C16667" s="1">
        <v>1.65981317845589E-8</v>
      </c>
      <c r="D16667">
        <v>0.96875</v>
      </c>
      <c r="E16667">
        <v>0.590425531914894</v>
      </c>
      <c r="F16667">
        <v>0.987179487179487</v>
      </c>
      <c r="G16667">
        <v>0.96428571428571397</v>
      </c>
      <c r="H16667">
        <v>0.93069306930693096</v>
      </c>
      <c r="I16667">
        <v>0.93975903614457801</v>
      </c>
      <c r="J16667" s="1">
        <v>1</v>
      </c>
      <c r="K16667" t="s">
        <v>23240</v>
      </c>
      <c r="L16667" t="s">
        <v>56578</v>
      </c>
      <c r="M16667" t="s">
        <v>56579</v>
      </c>
    </row>
    <row r="16668" spans="1:13">
      <c r="A16668" s="1" t="s">
        <v>18685</v>
      </c>
      <c r="B16668">
        <v>7.8850527080638998E-7</v>
      </c>
      <c r="C16668" s="1">
        <v>2.0449337212620698E-6</v>
      </c>
      <c r="D16668">
        <v>0.984375</v>
      </c>
      <c r="E16668">
        <v>0.99479166666666696</v>
      </c>
      <c r="F16668">
        <v>0.98974358974359</v>
      </c>
      <c r="G16668">
        <v>0.98275862068965503</v>
      </c>
      <c r="H16668">
        <v>0.99553571428571397</v>
      </c>
      <c r="I16668">
        <v>0.98387096774193505</v>
      </c>
      <c r="J16668" s="1">
        <v>0.5</v>
      </c>
      <c r="K16668" t="s">
        <v>23238</v>
      </c>
      <c r="L16668" t="s">
        <v>56580</v>
      </c>
      <c r="M16668" t="s">
        <v>56581</v>
      </c>
    </row>
    <row r="16669" spans="1:13">
      <c r="A16669" s="1" t="s">
        <v>18686</v>
      </c>
      <c r="B16669">
        <v>1.52763880118397E-5</v>
      </c>
      <c r="C16669" s="1">
        <v>5.4068802510072401E-7</v>
      </c>
      <c r="D16669">
        <v>0.984375</v>
      </c>
      <c r="E16669">
        <v>0.99456521739130399</v>
      </c>
      <c r="F16669">
        <v>0.95879120879120905</v>
      </c>
      <c r="G16669">
        <v>0.98387096774193505</v>
      </c>
      <c r="H16669">
        <v>0.96428571428571397</v>
      </c>
      <c r="I16669">
        <v>1</v>
      </c>
      <c r="J16669" s="1">
        <v>1</v>
      </c>
      <c r="K16669" t="s">
        <v>23241</v>
      </c>
      <c r="L16669" t="s">
        <v>56582</v>
      </c>
      <c r="M16669" t="s">
        <v>56583</v>
      </c>
    </row>
    <row r="16670" spans="1:13">
      <c r="A16670" s="1" t="s">
        <v>18687</v>
      </c>
      <c r="B16670">
        <v>7.8804483031505402E-6</v>
      </c>
      <c r="C16670" s="1">
        <v>3.2853770007207301E-6</v>
      </c>
      <c r="D16670">
        <v>1</v>
      </c>
      <c r="E16670">
        <v>1</v>
      </c>
      <c r="F16670">
        <v>0.90517241379310298</v>
      </c>
      <c r="G16670">
        <v>1</v>
      </c>
      <c r="H16670">
        <v>0.94886363636363602</v>
      </c>
      <c r="I16670">
        <v>0.98360655737704905</v>
      </c>
      <c r="J16670" s="1">
        <v>1</v>
      </c>
      <c r="K16670" t="s">
        <v>23239</v>
      </c>
      <c r="L16670" t="s">
        <v>56584</v>
      </c>
      <c r="M16670" t="s">
        <v>56585</v>
      </c>
    </row>
    <row r="16671" spans="1:13">
      <c r="A16671" s="1" t="s">
        <v>18688</v>
      </c>
      <c r="B16671">
        <v>8.5736765284726208E-6</v>
      </c>
      <c r="C16671" s="1">
        <v>2.04732525403845E-4</v>
      </c>
      <c r="D16671">
        <v>0.265625</v>
      </c>
      <c r="E16671">
        <v>0.16666666666666699</v>
      </c>
      <c r="F16671">
        <v>0.11025641025641</v>
      </c>
      <c r="G16671">
        <v>1.7857142857142901E-2</v>
      </c>
      <c r="H16671">
        <v>0</v>
      </c>
      <c r="I16671">
        <v>2.4793388429752101E-2</v>
      </c>
      <c r="J16671" s="1">
        <v>0</v>
      </c>
      <c r="K16671" t="s">
        <v>23242</v>
      </c>
      <c r="L16671" t="s">
        <v>56586</v>
      </c>
      <c r="M16671" t="s">
        <v>56587</v>
      </c>
    </row>
    <row r="16672" spans="1:13">
      <c r="A16672" s="1" t="s">
        <v>18689</v>
      </c>
      <c r="B16672">
        <v>2.5277772200291402E-6</v>
      </c>
      <c r="C16672" s="1">
        <v>3.90418514887566E-7</v>
      </c>
      <c r="D16672">
        <v>5.1724137931034503E-2</v>
      </c>
      <c r="E16672">
        <v>0</v>
      </c>
      <c r="F16672">
        <v>1.3698630136986301E-2</v>
      </c>
      <c r="G16672">
        <v>0</v>
      </c>
      <c r="H16672">
        <v>8.6956521739130405E-2</v>
      </c>
      <c r="I16672">
        <v>0</v>
      </c>
      <c r="J16672" s="1" t="s">
        <v>23229</v>
      </c>
      <c r="K16672" t="s">
        <v>23242</v>
      </c>
      <c r="L16672" t="s">
        <v>56588</v>
      </c>
      <c r="M16672" t="s">
        <v>56589</v>
      </c>
    </row>
    <row r="16673" spans="1:13">
      <c r="A16673" s="1" t="s">
        <v>18690</v>
      </c>
      <c r="B16673">
        <v>3.13311846109864E-6</v>
      </c>
      <c r="C16673" s="1">
        <v>6.9277865699309202E-5</v>
      </c>
      <c r="D16673">
        <v>0.967741935483871</v>
      </c>
      <c r="E16673">
        <v>1</v>
      </c>
      <c r="F16673">
        <v>0.88974358974359002</v>
      </c>
      <c r="G16673">
        <v>0.94339622641509402</v>
      </c>
      <c r="H16673">
        <v>0.78318584070796504</v>
      </c>
      <c r="I16673">
        <v>0.73873873873873896</v>
      </c>
      <c r="J16673" s="1" t="s">
        <v>23229</v>
      </c>
      <c r="K16673" t="s">
        <v>23241</v>
      </c>
      <c r="L16673" t="s">
        <v>56590</v>
      </c>
      <c r="M16673" t="s">
        <v>56591</v>
      </c>
    </row>
    <row r="16674" spans="1:13">
      <c r="A16674" s="1" t="s">
        <v>18691</v>
      </c>
      <c r="B16674">
        <v>3.0521860445176002E-6</v>
      </c>
      <c r="C16674" s="1">
        <v>4.26978498829458E-7</v>
      </c>
      <c r="D16674">
        <v>1</v>
      </c>
      <c r="E16674">
        <v>1</v>
      </c>
      <c r="F16674">
        <v>1</v>
      </c>
      <c r="G16674">
        <v>1</v>
      </c>
      <c r="H16674">
        <v>0.82352941176470595</v>
      </c>
      <c r="I16674">
        <v>1</v>
      </c>
      <c r="J16674" s="1">
        <v>1</v>
      </c>
      <c r="K16674" t="s">
        <v>23242</v>
      </c>
      <c r="L16674" t="s">
        <v>56592</v>
      </c>
      <c r="M16674" t="s">
        <v>56593</v>
      </c>
    </row>
    <row r="16675" spans="1:13">
      <c r="A16675" s="1" t="s">
        <v>18692</v>
      </c>
      <c r="B16675">
        <v>1.8767560218919699E-7</v>
      </c>
      <c r="C16675" s="1">
        <v>1.41453521886224E-6</v>
      </c>
      <c r="D16675">
        <v>0</v>
      </c>
      <c r="E16675">
        <v>7.1428571428571397E-2</v>
      </c>
      <c r="F16675">
        <v>0</v>
      </c>
      <c r="G16675">
        <v>0</v>
      </c>
      <c r="H16675">
        <v>0</v>
      </c>
      <c r="I16675">
        <v>0</v>
      </c>
      <c r="J16675" s="1">
        <v>0</v>
      </c>
      <c r="K16675" t="s">
        <v>23238</v>
      </c>
      <c r="L16675" t="s">
        <v>56594</v>
      </c>
      <c r="M16675" t="s">
        <v>56595</v>
      </c>
    </row>
    <row r="16676" spans="1:13">
      <c r="A16676" s="1" t="s">
        <v>18693</v>
      </c>
      <c r="B16676">
        <v>1.8072245458552799E-7</v>
      </c>
      <c r="C16676" s="1">
        <v>5.1758443247355201E-6</v>
      </c>
      <c r="D16676">
        <v>0</v>
      </c>
      <c r="E16676">
        <v>0</v>
      </c>
      <c r="F16676">
        <v>1.953125E-2</v>
      </c>
      <c r="G16676">
        <v>0.05</v>
      </c>
      <c r="H16676">
        <v>1.45631067961165E-2</v>
      </c>
      <c r="I16676">
        <v>2.3809523809523801E-2</v>
      </c>
      <c r="J16676" s="1" t="s">
        <v>23229</v>
      </c>
      <c r="K16676" t="s">
        <v>23241</v>
      </c>
      <c r="L16676" t="s">
        <v>56596</v>
      </c>
      <c r="M16676" t="s">
        <v>56597</v>
      </c>
    </row>
    <row r="16677" spans="1:13">
      <c r="A16677" s="1" t="s">
        <v>18694</v>
      </c>
      <c r="B16677">
        <v>3.5647746193085097E-5</v>
      </c>
      <c r="C16677" s="1">
        <v>1.11847640947287E-5</v>
      </c>
      <c r="D16677">
        <v>0.21666666666666701</v>
      </c>
      <c r="E16677">
        <v>0.209302325581395</v>
      </c>
      <c r="F16677">
        <v>0.183431952662722</v>
      </c>
      <c r="G16677">
        <v>1.16279069767442E-2</v>
      </c>
      <c r="H16677">
        <v>0.23181818181818201</v>
      </c>
      <c r="I16677">
        <v>0.122448979591837</v>
      </c>
      <c r="J16677" s="1">
        <v>0</v>
      </c>
      <c r="K16677" t="s">
        <v>23238</v>
      </c>
      <c r="L16677" t="s">
        <v>56598</v>
      </c>
      <c r="M16677" t="s">
        <v>56599</v>
      </c>
    </row>
    <row r="16678" spans="1:13">
      <c r="A16678" s="1" t="s">
        <v>18695</v>
      </c>
      <c r="B16678">
        <v>5.7843702509160504E-6</v>
      </c>
      <c r="C16678" s="1">
        <v>1.1888034909659199E-4</v>
      </c>
      <c r="D16678">
        <v>0.16</v>
      </c>
      <c r="E16678">
        <v>1.20481927710843E-2</v>
      </c>
      <c r="F16678">
        <v>0.29166666666666702</v>
      </c>
      <c r="G16678">
        <v>4.71698113207547E-2</v>
      </c>
      <c r="H16678">
        <v>0.47222222222222199</v>
      </c>
      <c r="I16678">
        <v>0.180952380952381</v>
      </c>
      <c r="J16678" s="1">
        <v>0</v>
      </c>
      <c r="K16678" t="s">
        <v>23240</v>
      </c>
      <c r="L16678" t="s">
        <v>56600</v>
      </c>
      <c r="M16678" t="s">
        <v>56601</v>
      </c>
    </row>
    <row r="16679" spans="1:13">
      <c r="A16679" s="1" t="s">
        <v>18696</v>
      </c>
      <c r="B16679">
        <v>2.30126409867453E-4</v>
      </c>
      <c r="C16679" s="1">
        <v>4.5994131592181497E-4</v>
      </c>
      <c r="D16679">
        <v>0.953125</v>
      </c>
      <c r="E16679">
        <v>1</v>
      </c>
      <c r="F16679">
        <v>0.65641025641025597</v>
      </c>
      <c r="G16679">
        <v>0.91818181818181799</v>
      </c>
      <c r="H16679">
        <v>0.67543859649122795</v>
      </c>
      <c r="I16679">
        <v>0.95491803278688503</v>
      </c>
      <c r="J16679" s="1" t="s">
        <v>23229</v>
      </c>
      <c r="K16679" t="s">
        <v>23238</v>
      </c>
      <c r="L16679" t="s">
        <v>56602</v>
      </c>
      <c r="M16679" t="s">
        <v>56603</v>
      </c>
    </row>
    <row r="16680" spans="1:13">
      <c r="A16680" s="1" t="s">
        <v>18697</v>
      </c>
      <c r="B16680">
        <v>1.49995481069346E-3</v>
      </c>
      <c r="C16680" s="1">
        <v>1.25095566887538E-4</v>
      </c>
      <c r="D16680">
        <v>0.359375</v>
      </c>
      <c r="E16680">
        <v>0.859375</v>
      </c>
      <c r="F16680">
        <v>7.7720207253886E-3</v>
      </c>
      <c r="G16680">
        <v>8.6206896551724102E-3</v>
      </c>
      <c r="H16680">
        <v>9.0090090090090107E-3</v>
      </c>
      <c r="I16680">
        <v>0.05</v>
      </c>
      <c r="J16680" s="1">
        <v>8.3333333333333301E-2</v>
      </c>
      <c r="K16680" t="s">
        <v>23241</v>
      </c>
      <c r="L16680" t="s">
        <v>56604</v>
      </c>
      <c r="M16680" t="s">
        <v>56605</v>
      </c>
    </row>
    <row r="16681" spans="1:13">
      <c r="A16681" s="1" t="s">
        <v>18698</v>
      </c>
      <c r="B16681">
        <v>2.6627549920529199E-7</v>
      </c>
      <c r="C16681" s="1">
        <v>7.2573608332825101E-7</v>
      </c>
      <c r="D16681">
        <v>1</v>
      </c>
      <c r="E16681">
        <v>0.99479166666666696</v>
      </c>
      <c r="F16681">
        <v>1</v>
      </c>
      <c r="G16681">
        <v>0.66071428571428603</v>
      </c>
      <c r="H16681">
        <v>0.97321428571428603</v>
      </c>
      <c r="I16681">
        <v>0.94067796610169496</v>
      </c>
      <c r="J16681" s="1">
        <v>0.95454545454545503</v>
      </c>
      <c r="K16681" t="s">
        <v>23238</v>
      </c>
      <c r="L16681" t="s">
        <v>56606</v>
      </c>
      <c r="M16681" t="s">
        <v>56607</v>
      </c>
    </row>
    <row r="16682" spans="1:13">
      <c r="A16682" s="1" t="s">
        <v>18699</v>
      </c>
      <c r="B16682">
        <v>3.9072007678450302E-8</v>
      </c>
      <c r="C16682" s="1">
        <v>5.1809983141770397E-6</v>
      </c>
      <c r="D16682">
        <v>0</v>
      </c>
      <c r="E16682">
        <v>0</v>
      </c>
      <c r="F16682">
        <v>2.6881720430107499E-3</v>
      </c>
      <c r="G16682">
        <v>0.43269230769230799</v>
      </c>
      <c r="H16682">
        <v>9.6153846153846194E-3</v>
      </c>
      <c r="I16682">
        <v>4.71698113207547E-2</v>
      </c>
      <c r="J16682" s="1">
        <v>0</v>
      </c>
      <c r="K16682" t="s">
        <v>23241</v>
      </c>
      <c r="L16682" t="s">
        <v>56608</v>
      </c>
      <c r="M16682" t="s">
        <v>56609</v>
      </c>
    </row>
    <row r="16683" spans="1:13">
      <c r="A16683" s="1" t="s">
        <v>18700</v>
      </c>
      <c r="B16683">
        <v>1.7327463584225401E-7</v>
      </c>
      <c r="C16683" s="1">
        <v>2.3492363373298002E-6</v>
      </c>
      <c r="D16683">
        <v>1</v>
      </c>
      <c r="E16683">
        <v>1</v>
      </c>
      <c r="F16683">
        <v>1</v>
      </c>
      <c r="G16683">
        <v>0.98245614035087703</v>
      </c>
      <c r="H16683">
        <v>1</v>
      </c>
      <c r="I16683">
        <v>0.95945945945945899</v>
      </c>
      <c r="J16683" s="1" t="s">
        <v>23229</v>
      </c>
      <c r="K16683" t="s">
        <v>23241</v>
      </c>
      <c r="L16683" t="s">
        <v>56610</v>
      </c>
      <c r="M16683" t="s">
        <v>56611</v>
      </c>
    </row>
    <row r="16684" spans="1:13">
      <c r="A16684" s="1" t="s">
        <v>18701</v>
      </c>
      <c r="B16684">
        <v>1.82037642818384E-5</v>
      </c>
      <c r="C16684" s="1">
        <v>2.4848736674641498E-5</v>
      </c>
      <c r="D16684">
        <v>0.51785714285714302</v>
      </c>
      <c r="E16684">
        <v>0.13855421686746999</v>
      </c>
      <c r="F16684">
        <v>0.649171270718232</v>
      </c>
      <c r="G16684">
        <v>0.162162162162162</v>
      </c>
      <c r="H16684">
        <v>0.51948051948051899</v>
      </c>
      <c r="I16684">
        <v>0.316176470588235</v>
      </c>
      <c r="J16684" s="1">
        <v>0</v>
      </c>
      <c r="K16684" t="s">
        <v>23237</v>
      </c>
      <c r="L16684" t="s">
        <v>56612</v>
      </c>
      <c r="M16684" t="s">
        <v>56613</v>
      </c>
    </row>
    <row r="16685" spans="1:13">
      <c r="A16685" s="1" t="s">
        <v>18702</v>
      </c>
      <c r="B16685">
        <v>1.2705622838056E-4</v>
      </c>
      <c r="C16685" s="1">
        <v>6.8307713905760896E-6</v>
      </c>
      <c r="D16685">
        <v>1.5625E-2</v>
      </c>
      <c r="E16685">
        <v>0.27956989247311798</v>
      </c>
      <c r="F16685">
        <v>0</v>
      </c>
      <c r="G16685">
        <v>0</v>
      </c>
      <c r="H16685">
        <v>0</v>
      </c>
      <c r="I16685">
        <v>0</v>
      </c>
      <c r="J16685" s="1">
        <v>0</v>
      </c>
      <c r="K16685" t="s">
        <v>23241</v>
      </c>
      <c r="L16685" t="s">
        <v>56614</v>
      </c>
      <c r="M16685" t="s">
        <v>56615</v>
      </c>
    </row>
    <row r="16686" spans="1:13">
      <c r="A16686" s="1" t="s">
        <v>18703</v>
      </c>
      <c r="B16686">
        <v>1.12689034121182E-5</v>
      </c>
      <c r="C16686" s="1">
        <v>1.7296899193137801E-5</v>
      </c>
      <c r="D16686">
        <v>1</v>
      </c>
      <c r="E16686">
        <v>0.99382716049382702</v>
      </c>
      <c r="F16686">
        <v>1</v>
      </c>
      <c r="G16686">
        <v>0.99</v>
      </c>
      <c r="H16686">
        <v>1</v>
      </c>
      <c r="I16686">
        <v>0.90853658536585402</v>
      </c>
      <c r="J16686" s="1" t="s">
        <v>23229</v>
      </c>
      <c r="K16686" t="s">
        <v>23239</v>
      </c>
      <c r="L16686" t="s">
        <v>56616</v>
      </c>
      <c r="M16686" t="s">
        <v>56617</v>
      </c>
    </row>
    <row r="16687" spans="1:13">
      <c r="A16687" s="1" t="s">
        <v>18704</v>
      </c>
      <c r="B16687">
        <v>1.8517546072847001E-4</v>
      </c>
      <c r="C16687" s="1">
        <v>1.38327805222312E-4</v>
      </c>
      <c r="D16687">
        <v>0.14516129032258099</v>
      </c>
      <c r="E16687">
        <v>6.9148936170212796E-2</v>
      </c>
      <c r="F16687">
        <v>0.22340425531914901</v>
      </c>
      <c r="G16687">
        <v>0.05</v>
      </c>
      <c r="H16687">
        <v>4.8076923076923097E-3</v>
      </c>
      <c r="I16687">
        <v>5.4545454545454501E-2</v>
      </c>
      <c r="J16687" s="1">
        <v>0</v>
      </c>
      <c r="K16687" t="s">
        <v>23242</v>
      </c>
      <c r="L16687" t="s">
        <v>56618</v>
      </c>
      <c r="M16687" t="s">
        <v>56619</v>
      </c>
    </row>
    <row r="16688" spans="1:13">
      <c r="A16688" s="1" t="s">
        <v>18705</v>
      </c>
      <c r="B16688">
        <v>3.3718702760494602E-4</v>
      </c>
      <c r="C16688" s="1">
        <v>9.1647265071778097E-5</v>
      </c>
      <c r="D16688">
        <v>0.92307692307692302</v>
      </c>
      <c r="E16688">
        <v>0.97674418604651203</v>
      </c>
      <c r="F16688">
        <v>0.126984126984127</v>
      </c>
      <c r="G16688">
        <v>0.04</v>
      </c>
      <c r="H16688">
        <v>0.55633802816901401</v>
      </c>
      <c r="I16688">
        <v>0.25609756097560998</v>
      </c>
      <c r="J16688" s="1" t="s">
        <v>23229</v>
      </c>
      <c r="K16688" t="s">
        <v>23242</v>
      </c>
      <c r="L16688" t="s">
        <v>56620</v>
      </c>
      <c r="M16688" t="s">
        <v>56621</v>
      </c>
    </row>
    <row r="16689" spans="1:13">
      <c r="A16689" s="1" t="s">
        <v>18706</v>
      </c>
      <c r="B16689">
        <v>6.6629997394536205E-4</v>
      </c>
      <c r="C16689" s="1">
        <v>4.5093951671630799E-5</v>
      </c>
      <c r="D16689">
        <v>0.82352941176470595</v>
      </c>
      <c r="E16689">
        <v>0.96551724137931005</v>
      </c>
      <c r="F16689">
        <v>0.178832116788321</v>
      </c>
      <c r="G16689">
        <v>4.6296296296296301E-2</v>
      </c>
      <c r="H16689">
        <v>0.64606741573033699</v>
      </c>
      <c r="I16689">
        <v>0.225806451612903</v>
      </c>
      <c r="J16689" s="1" t="s">
        <v>23229</v>
      </c>
      <c r="K16689" t="s">
        <v>23242</v>
      </c>
      <c r="L16689" t="s">
        <v>56622</v>
      </c>
      <c r="M16689" t="s">
        <v>56623</v>
      </c>
    </row>
    <row r="16690" spans="1:13">
      <c r="A16690" s="1" t="s">
        <v>18707</v>
      </c>
      <c r="B16690">
        <v>6.0168141486075003E-6</v>
      </c>
      <c r="C16690" s="1">
        <v>8.3137054340294807E-6</v>
      </c>
      <c r="D16690">
        <v>0</v>
      </c>
      <c r="E16690">
        <v>0</v>
      </c>
      <c r="F16690">
        <v>0.1484375</v>
      </c>
      <c r="G16690">
        <v>0</v>
      </c>
      <c r="H16690">
        <v>0.161904761904762</v>
      </c>
      <c r="I16690">
        <v>5.74712643678161E-3</v>
      </c>
      <c r="J16690" s="1">
        <v>0</v>
      </c>
      <c r="K16690" t="s">
        <v>23241</v>
      </c>
      <c r="L16690" t="s">
        <v>56624</v>
      </c>
      <c r="M16690" t="s">
        <v>56625</v>
      </c>
    </row>
    <row r="16691" spans="1:13">
      <c r="A16691" s="1" t="s">
        <v>18708</v>
      </c>
      <c r="B16691">
        <v>0</v>
      </c>
      <c r="C16691" s="1">
        <v>0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 s="1">
        <v>0.7</v>
      </c>
      <c r="K16691" t="s">
        <v>23241</v>
      </c>
      <c r="L16691" t="s">
        <v>56626</v>
      </c>
      <c r="M16691" t="s">
        <v>56627</v>
      </c>
    </row>
    <row r="16692" spans="1:13">
      <c r="A16692" s="1" t="s">
        <v>18709</v>
      </c>
      <c r="B16692">
        <v>3.28708663945564E-6</v>
      </c>
      <c r="C16692" s="1">
        <v>6.3876497592890604E-6</v>
      </c>
      <c r="D16692">
        <v>0</v>
      </c>
      <c r="E16692">
        <v>0</v>
      </c>
      <c r="F16692">
        <v>0.14417177914110399</v>
      </c>
      <c r="G16692">
        <v>0</v>
      </c>
      <c r="H16692">
        <v>0.177631578947368</v>
      </c>
      <c r="I16692">
        <v>0</v>
      </c>
      <c r="J16692" s="1" t="s">
        <v>23229</v>
      </c>
      <c r="K16692" t="s">
        <v>23241</v>
      </c>
      <c r="L16692" t="s">
        <v>56628</v>
      </c>
      <c r="M16692" t="s">
        <v>56629</v>
      </c>
    </row>
    <row r="16693" spans="1:13">
      <c r="A16693" s="1" t="s">
        <v>18710</v>
      </c>
      <c r="B16693">
        <v>7.8183795355350695E-8</v>
      </c>
      <c r="C16693" s="1">
        <v>8.6609071261172403E-8</v>
      </c>
      <c r="D16693">
        <v>1</v>
      </c>
      <c r="E16693">
        <v>1</v>
      </c>
      <c r="F16693">
        <v>0.99074074074074103</v>
      </c>
      <c r="G16693">
        <v>1</v>
      </c>
      <c r="H16693">
        <v>0.99532710280373804</v>
      </c>
      <c r="I16693">
        <v>1</v>
      </c>
      <c r="J16693" s="1">
        <v>1</v>
      </c>
      <c r="K16693" t="s">
        <v>23238</v>
      </c>
      <c r="L16693" t="s">
        <v>56630</v>
      </c>
      <c r="M16693" t="s">
        <v>56631</v>
      </c>
    </row>
    <row r="16694" spans="1:13">
      <c r="A16694" s="1" t="s">
        <v>18711</v>
      </c>
      <c r="B16694">
        <v>3.7662201776837202E-4</v>
      </c>
      <c r="C16694" s="1">
        <v>2.4015321251956399E-5</v>
      </c>
      <c r="D16694">
        <v>0</v>
      </c>
      <c r="E16694">
        <v>0.42391304347826098</v>
      </c>
      <c r="F16694">
        <v>2.0833333333333301E-2</v>
      </c>
      <c r="G16694">
        <v>5.1724137931034503E-2</v>
      </c>
      <c r="H16694">
        <v>1.85185185185185E-2</v>
      </c>
      <c r="I16694">
        <v>3.2258064516128997E-2</v>
      </c>
      <c r="J16694" s="1">
        <v>4.5454545454545497E-2</v>
      </c>
      <c r="K16694" t="s">
        <v>23241</v>
      </c>
      <c r="L16694" t="s">
        <v>56632</v>
      </c>
      <c r="M16694" t="s">
        <v>56633</v>
      </c>
    </row>
    <row r="16695" spans="1:13">
      <c r="A16695" s="1" t="s">
        <v>18712</v>
      </c>
      <c r="B16695">
        <v>2.28407775937251E-7</v>
      </c>
      <c r="C16695" s="1">
        <v>2.8220240684042299E-7</v>
      </c>
      <c r="D16695">
        <v>1</v>
      </c>
      <c r="E16695">
        <v>0.99418604651162801</v>
      </c>
      <c r="F16695">
        <v>1</v>
      </c>
      <c r="G16695">
        <v>1</v>
      </c>
      <c r="H16695">
        <v>0.99390243902439002</v>
      </c>
      <c r="I16695">
        <v>1</v>
      </c>
      <c r="J16695" s="1">
        <v>1</v>
      </c>
      <c r="K16695" t="s">
        <v>23241</v>
      </c>
      <c r="L16695" t="s">
        <v>56634</v>
      </c>
      <c r="M16695" t="s">
        <v>56635</v>
      </c>
    </row>
    <row r="16696" spans="1:13">
      <c r="A16696" s="1" t="s">
        <v>18713</v>
      </c>
      <c r="B16696">
        <v>2.69851487034579E-7</v>
      </c>
      <c r="C16696" s="1">
        <v>2.0985549463157899E-8</v>
      </c>
      <c r="D16696">
        <v>0</v>
      </c>
      <c r="E16696">
        <v>0</v>
      </c>
      <c r="F16696">
        <v>4.0625000000000001E-2</v>
      </c>
      <c r="G16696">
        <v>0</v>
      </c>
      <c r="H16696">
        <v>7.2463768115942004E-3</v>
      </c>
      <c r="I16696">
        <v>2.27272727272727E-2</v>
      </c>
      <c r="J16696" s="1">
        <v>0.875</v>
      </c>
      <c r="K16696" t="s">
        <v>23241</v>
      </c>
      <c r="L16696" t="s">
        <v>56636</v>
      </c>
      <c r="M16696" t="s">
        <v>56637</v>
      </c>
    </row>
    <row r="16697" spans="1:13">
      <c r="A16697" s="1" t="s">
        <v>18714</v>
      </c>
      <c r="B16697">
        <v>7.5324030990605802E-6</v>
      </c>
      <c r="C16697" s="1">
        <v>1.72058855935014E-5</v>
      </c>
      <c r="D16697">
        <v>0.12962962962963001</v>
      </c>
      <c r="E16697">
        <v>1.6129032258064498E-2</v>
      </c>
      <c r="F16697">
        <v>4.08163265306122E-2</v>
      </c>
      <c r="G16697">
        <v>3.125E-2</v>
      </c>
      <c r="H16697">
        <v>0.16666666666666699</v>
      </c>
      <c r="I16697">
        <v>0</v>
      </c>
      <c r="J16697" s="1">
        <v>8.3333333333333301E-2</v>
      </c>
      <c r="K16697" t="s">
        <v>23238</v>
      </c>
      <c r="L16697" t="s">
        <v>56638</v>
      </c>
      <c r="M16697" t="s">
        <v>56639</v>
      </c>
    </row>
    <row r="16698" spans="1:13">
      <c r="A16698" s="1" t="s">
        <v>18715</v>
      </c>
      <c r="B16698">
        <v>1.7583665707066001E-7</v>
      </c>
      <c r="C16698" s="1">
        <v>1.0957744386902901E-5</v>
      </c>
      <c r="D16698">
        <v>0</v>
      </c>
      <c r="E16698">
        <v>0</v>
      </c>
      <c r="F16698">
        <v>0.22135416666666699</v>
      </c>
      <c r="G16698">
        <v>0</v>
      </c>
      <c r="H16698">
        <v>0.144230769230769</v>
      </c>
      <c r="I16698">
        <v>5.8139534883720903E-3</v>
      </c>
      <c r="J16698" s="1">
        <v>0</v>
      </c>
      <c r="K16698" t="s">
        <v>23241</v>
      </c>
      <c r="L16698" t="s">
        <v>56640</v>
      </c>
      <c r="M16698" t="s">
        <v>56641</v>
      </c>
    </row>
    <row r="16699" spans="1:13">
      <c r="A16699" s="1" t="s">
        <v>18716</v>
      </c>
      <c r="B16699">
        <v>3.7098622832405097E-8</v>
      </c>
      <c r="C16699" s="1">
        <v>2.6982714109640801E-9</v>
      </c>
      <c r="D16699">
        <v>0.05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 s="1" t="s">
        <v>23229</v>
      </c>
      <c r="K16699" t="s">
        <v>23241</v>
      </c>
      <c r="L16699" t="s">
        <v>56642</v>
      </c>
      <c r="M16699" t="s">
        <v>56643</v>
      </c>
    </row>
    <row r="16700" spans="1:13">
      <c r="A16700" s="1" t="s">
        <v>18717</v>
      </c>
      <c r="B16700">
        <v>2.3630458681954799E-9</v>
      </c>
      <c r="C16700" s="1">
        <v>6.8814681006029096E-6</v>
      </c>
      <c r="D16700">
        <v>0.875</v>
      </c>
      <c r="E16700">
        <v>0.98701298701298701</v>
      </c>
      <c r="F16700">
        <v>0.97122302158273399</v>
      </c>
      <c r="G16700">
        <v>1</v>
      </c>
      <c r="H16700">
        <v>0.94117647058823495</v>
      </c>
      <c r="I16700">
        <v>0.96428571428571397</v>
      </c>
      <c r="J16700" s="1">
        <v>1</v>
      </c>
      <c r="K16700" t="s">
        <v>23241</v>
      </c>
      <c r="L16700" t="s">
        <v>56644</v>
      </c>
      <c r="M16700" t="s">
        <v>56645</v>
      </c>
    </row>
    <row r="16701" spans="1:13">
      <c r="A16701" s="1" t="s">
        <v>18718</v>
      </c>
      <c r="B16701">
        <v>2.18595935851312E-4</v>
      </c>
      <c r="C16701" s="1">
        <v>8.8309558994314506E-8</v>
      </c>
      <c r="D16701">
        <v>0.625</v>
      </c>
      <c r="E16701">
        <v>0.91666666666666696</v>
      </c>
      <c r="F16701">
        <v>0.40967741935483898</v>
      </c>
      <c r="G16701">
        <v>0</v>
      </c>
      <c r="H16701">
        <v>0.29166666666666702</v>
      </c>
      <c r="I16701">
        <v>0.30147058823529399</v>
      </c>
      <c r="J16701" s="1" t="s">
        <v>23229</v>
      </c>
      <c r="K16701" t="s">
        <v>23241</v>
      </c>
      <c r="L16701" t="s">
        <v>56646</v>
      </c>
      <c r="M16701" t="s">
        <v>56647</v>
      </c>
    </row>
    <row r="16702" spans="1:13">
      <c r="A16702" s="1" t="s">
        <v>18719</v>
      </c>
      <c r="B16702">
        <v>6.2854625214912402E-6</v>
      </c>
      <c r="C16702" s="1">
        <v>6.0353299944038699E-5</v>
      </c>
      <c r="D16702">
        <v>0</v>
      </c>
      <c r="E16702">
        <v>0</v>
      </c>
      <c r="F16702">
        <v>1.6129032258064498E-2</v>
      </c>
      <c r="G16702">
        <v>0</v>
      </c>
      <c r="H16702">
        <v>0.19186046511627899</v>
      </c>
      <c r="I16702">
        <v>8.7719298245613996E-3</v>
      </c>
      <c r="J16702" s="1">
        <v>0</v>
      </c>
      <c r="K16702" t="s">
        <v>23241</v>
      </c>
      <c r="L16702" t="s">
        <v>56648</v>
      </c>
      <c r="M16702" t="s">
        <v>56649</v>
      </c>
    </row>
    <row r="16703" spans="1:13">
      <c r="A16703" s="1" t="s">
        <v>18720</v>
      </c>
      <c r="B16703">
        <v>1.4115937561939701E-6</v>
      </c>
      <c r="C16703" s="1">
        <v>4.6735805058717697E-8</v>
      </c>
      <c r="D16703">
        <v>1</v>
      </c>
      <c r="E16703">
        <v>0.99473684210526303</v>
      </c>
      <c r="F16703">
        <v>1</v>
      </c>
      <c r="G16703">
        <v>1</v>
      </c>
      <c r="H16703">
        <v>0.99557522123893805</v>
      </c>
      <c r="I16703">
        <v>0.927966101694915</v>
      </c>
      <c r="J16703" s="1">
        <v>0.95454545454545503</v>
      </c>
      <c r="K16703" t="s">
        <v>23238</v>
      </c>
      <c r="L16703" t="s">
        <v>56650</v>
      </c>
      <c r="M16703" t="s">
        <v>56651</v>
      </c>
    </row>
    <row r="16704" spans="1:13">
      <c r="A16704" s="1" t="s">
        <v>18721</v>
      </c>
      <c r="B16704">
        <v>0</v>
      </c>
      <c r="C16704" s="1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 s="1">
        <v>0.7</v>
      </c>
      <c r="K16704" t="s">
        <v>23242</v>
      </c>
      <c r="L16704" t="s">
        <v>56652</v>
      </c>
      <c r="M16704" t="s">
        <v>56653</v>
      </c>
    </row>
    <row r="16705" spans="1:13">
      <c r="A16705" s="1" t="s">
        <v>18722</v>
      </c>
      <c r="B16705">
        <v>9.6640956488956204E-5</v>
      </c>
      <c r="C16705" s="1">
        <v>2.4425987709265001E-5</v>
      </c>
      <c r="D16705">
        <v>0.28333333333333299</v>
      </c>
      <c r="E16705">
        <v>0.58641975308642003</v>
      </c>
      <c r="F16705">
        <v>0.14402173913043501</v>
      </c>
      <c r="G16705">
        <v>0</v>
      </c>
      <c r="H16705">
        <v>3.2608695652173898E-2</v>
      </c>
      <c r="I16705">
        <v>5.7377049180327898E-2</v>
      </c>
      <c r="J16705" s="1">
        <v>0</v>
      </c>
      <c r="K16705" t="s">
        <v>23240</v>
      </c>
      <c r="L16705" t="s">
        <v>56654</v>
      </c>
      <c r="M16705" t="s">
        <v>56655</v>
      </c>
    </row>
    <row r="16706" spans="1:13">
      <c r="A16706" s="1" t="s">
        <v>18723</v>
      </c>
      <c r="B16706">
        <v>9.9774424890057503E-8</v>
      </c>
      <c r="C16706" s="1">
        <v>5.3181654549996298E-6</v>
      </c>
      <c r="D16706">
        <v>1</v>
      </c>
      <c r="E16706">
        <v>1</v>
      </c>
      <c r="F16706">
        <v>1</v>
      </c>
      <c r="G16706">
        <v>0.86274509803921595</v>
      </c>
      <c r="H16706">
        <v>0.96385542168674698</v>
      </c>
      <c r="I16706">
        <v>0.96052631578947401</v>
      </c>
      <c r="J16706" s="1">
        <v>0.88888888888888895</v>
      </c>
      <c r="K16706" t="s">
        <v>23238</v>
      </c>
      <c r="L16706" t="s">
        <v>56656</v>
      </c>
      <c r="M16706" t="s">
        <v>56657</v>
      </c>
    </row>
    <row r="16707" spans="1:13">
      <c r="A16707" s="1" t="s">
        <v>18724</v>
      </c>
      <c r="B16707">
        <v>2.1248699327280101E-7</v>
      </c>
      <c r="C16707" s="1">
        <v>1.3266377414109E-8</v>
      </c>
      <c r="D16707">
        <v>3.125E-2</v>
      </c>
      <c r="E16707">
        <v>0</v>
      </c>
      <c r="F16707">
        <v>2.5641025641025602E-3</v>
      </c>
      <c r="G16707">
        <v>0</v>
      </c>
      <c r="H16707">
        <v>0</v>
      </c>
      <c r="I16707">
        <v>0</v>
      </c>
      <c r="J16707" s="1">
        <v>0</v>
      </c>
      <c r="K16707" t="s">
        <v>23241</v>
      </c>
      <c r="L16707" t="s">
        <v>56658</v>
      </c>
      <c r="M16707" t="s">
        <v>56659</v>
      </c>
    </row>
    <row r="16708" spans="1:13">
      <c r="A16708" s="1" t="s">
        <v>18725</v>
      </c>
      <c r="B16708">
        <v>1.23462122825096E-5</v>
      </c>
      <c r="C16708" s="1">
        <v>2.5731038387435599E-7</v>
      </c>
      <c r="D16708">
        <v>0.407407407407407</v>
      </c>
      <c r="E16708">
        <v>0.23913043478260901</v>
      </c>
      <c r="F16708">
        <v>0.29281767955801102</v>
      </c>
      <c r="G16708">
        <v>2.4390243902439001E-2</v>
      </c>
      <c r="H16708">
        <v>0.46103896103896103</v>
      </c>
      <c r="I16708">
        <v>0.101351351351351</v>
      </c>
      <c r="J16708" s="1">
        <v>0</v>
      </c>
      <c r="K16708" t="s">
        <v>23241</v>
      </c>
      <c r="L16708" t="s">
        <v>56660</v>
      </c>
      <c r="M16708" t="s">
        <v>56661</v>
      </c>
    </row>
    <row r="16709" spans="1:13">
      <c r="A16709" s="1" t="s">
        <v>18726</v>
      </c>
      <c r="B16709">
        <v>9.8535719345533594E-8</v>
      </c>
      <c r="C16709" s="1">
        <v>9.5701715990225499E-8</v>
      </c>
      <c r="D16709">
        <v>0.98387096774193505</v>
      </c>
      <c r="E16709">
        <v>0.76704545454545503</v>
      </c>
      <c r="F16709">
        <v>0.53296703296703296</v>
      </c>
      <c r="G16709">
        <v>0.88333333333333297</v>
      </c>
      <c r="H16709">
        <v>0.550561797752809</v>
      </c>
      <c r="I16709">
        <v>0.79807692307692302</v>
      </c>
      <c r="J16709" s="1">
        <v>1</v>
      </c>
      <c r="K16709" t="s">
        <v>23238</v>
      </c>
      <c r="L16709" t="s">
        <v>56662</v>
      </c>
      <c r="M16709" t="s">
        <v>56663</v>
      </c>
    </row>
    <row r="16710" spans="1:13">
      <c r="A16710" s="1" t="s">
        <v>18727</v>
      </c>
      <c r="B16710">
        <v>5.3772183379610398E-7</v>
      </c>
      <c r="C16710" s="1">
        <v>1.44253064747913E-6</v>
      </c>
      <c r="D16710">
        <v>3.125E-2</v>
      </c>
      <c r="E16710">
        <v>6.8493150684931503E-3</v>
      </c>
      <c r="F16710">
        <v>1.6129032258064498E-2</v>
      </c>
      <c r="G16710">
        <v>0</v>
      </c>
      <c r="H16710">
        <v>6.0975609756097598E-3</v>
      </c>
      <c r="I16710">
        <v>0</v>
      </c>
      <c r="J16710" s="1">
        <v>1</v>
      </c>
      <c r="K16710" t="s">
        <v>23241</v>
      </c>
      <c r="L16710" t="s">
        <v>56664</v>
      </c>
      <c r="M16710" t="s">
        <v>56665</v>
      </c>
    </row>
    <row r="16711" spans="1:13">
      <c r="A16711" s="1" t="s">
        <v>18728</v>
      </c>
      <c r="B16711">
        <v>6.42672219451793E-8</v>
      </c>
      <c r="C16711" s="1">
        <v>8.1282145497816199E-7</v>
      </c>
      <c r="D16711">
        <v>0.98148148148148195</v>
      </c>
      <c r="E16711">
        <v>1</v>
      </c>
      <c r="F16711">
        <v>0.95416666666666705</v>
      </c>
      <c r="G16711">
        <v>1</v>
      </c>
      <c r="H16711">
        <v>1</v>
      </c>
      <c r="I16711">
        <v>0.94827586206896597</v>
      </c>
      <c r="J16711" s="1">
        <v>1</v>
      </c>
      <c r="K16711" t="s">
        <v>23241</v>
      </c>
      <c r="L16711" t="s">
        <v>56666</v>
      </c>
      <c r="M16711" t="s">
        <v>56667</v>
      </c>
    </row>
    <row r="16712" spans="1:13">
      <c r="A16712" s="1" t="s">
        <v>18729</v>
      </c>
      <c r="B16712">
        <v>1.28530712813222E-5</v>
      </c>
      <c r="C16712" s="1">
        <v>1.79990256111074E-5</v>
      </c>
      <c r="D16712">
        <v>0</v>
      </c>
      <c r="E16712">
        <v>0</v>
      </c>
      <c r="F16712">
        <v>8.1250000000000003E-2</v>
      </c>
      <c r="G16712">
        <v>0</v>
      </c>
      <c r="H16712">
        <v>0</v>
      </c>
      <c r="I16712">
        <v>0</v>
      </c>
      <c r="J16712" s="1">
        <v>0</v>
      </c>
      <c r="K16712" t="s">
        <v>23237</v>
      </c>
      <c r="L16712" t="s">
        <v>56668</v>
      </c>
      <c r="M16712" t="s">
        <v>56669</v>
      </c>
    </row>
    <row r="16713" spans="1:13">
      <c r="A16713" s="1" t="s">
        <v>18730</v>
      </c>
      <c r="B16713">
        <v>2.263733340327E-7</v>
      </c>
      <c r="C16713" s="1">
        <v>3.7938124983393597E-5</v>
      </c>
      <c r="D16713">
        <v>0.9375</v>
      </c>
      <c r="E16713">
        <v>0.85465116279069797</v>
      </c>
      <c r="F16713">
        <v>0.90797546012269903</v>
      </c>
      <c r="G16713">
        <v>0.93333333333333302</v>
      </c>
      <c r="H16713">
        <v>0.837209302325581</v>
      </c>
      <c r="I16713">
        <v>0.84677419354838701</v>
      </c>
      <c r="J16713" s="1">
        <v>1</v>
      </c>
      <c r="K16713" t="s">
        <v>23238</v>
      </c>
      <c r="L16713" t="s">
        <v>56670</v>
      </c>
      <c r="M16713" t="s">
        <v>56671</v>
      </c>
    </row>
    <row r="16714" spans="1:13">
      <c r="A16714" s="1" t="s">
        <v>18731</v>
      </c>
      <c r="B16714">
        <v>1.4014731036970101E-6</v>
      </c>
      <c r="C16714" s="1">
        <v>1.78057828645553E-6</v>
      </c>
      <c r="D16714">
        <v>0.953125</v>
      </c>
      <c r="E16714">
        <v>0.99450549450549497</v>
      </c>
      <c r="F16714">
        <v>0.86528497409326399</v>
      </c>
      <c r="G16714">
        <v>0.75</v>
      </c>
      <c r="H16714">
        <v>0.81481481481481499</v>
      </c>
      <c r="I16714">
        <v>0.91964285714285698</v>
      </c>
      <c r="J16714" s="1">
        <v>1</v>
      </c>
      <c r="K16714" t="s">
        <v>23238</v>
      </c>
      <c r="L16714" t="s">
        <v>56672</v>
      </c>
      <c r="M16714" t="s">
        <v>56673</v>
      </c>
    </row>
    <row r="16715" spans="1:13">
      <c r="A16715" s="1" t="s">
        <v>18732</v>
      </c>
      <c r="B16715">
        <v>2.75946838596521E-4</v>
      </c>
      <c r="C16715" s="1">
        <v>6.7856384828777496E-4</v>
      </c>
      <c r="D16715">
        <v>9.0909090909090898E-2</v>
      </c>
      <c r="E16715">
        <v>2.0833333333333301E-2</v>
      </c>
      <c r="F16715">
        <v>0.44155844155844198</v>
      </c>
      <c r="G16715">
        <v>0</v>
      </c>
      <c r="H16715">
        <v>3.37837837837838E-2</v>
      </c>
      <c r="I16715">
        <v>3.7878787878787901E-2</v>
      </c>
      <c r="J16715" s="1" t="s">
        <v>23229</v>
      </c>
      <c r="K16715" t="s">
        <v>23238</v>
      </c>
      <c r="L16715" t="s">
        <v>56674</v>
      </c>
      <c r="M16715" t="s">
        <v>56675</v>
      </c>
    </row>
    <row r="16716" spans="1:13">
      <c r="A16716" s="1" t="s">
        <v>18733</v>
      </c>
      <c r="B16716">
        <v>6.2388766905877405E-7</v>
      </c>
      <c r="C16716" s="1">
        <v>5.8108929061791102E-6</v>
      </c>
      <c r="D16716">
        <v>1</v>
      </c>
      <c r="E16716">
        <v>0.99242424242424199</v>
      </c>
      <c r="F16716">
        <v>0.95783132530120496</v>
      </c>
      <c r="G16716">
        <v>1</v>
      </c>
      <c r="H16716">
        <v>1</v>
      </c>
      <c r="I16716">
        <v>1</v>
      </c>
      <c r="J16716" s="1">
        <v>1</v>
      </c>
      <c r="K16716" t="s">
        <v>23240</v>
      </c>
      <c r="L16716" t="s">
        <v>56676</v>
      </c>
      <c r="M16716" t="s">
        <v>56677</v>
      </c>
    </row>
    <row r="16717" spans="1:13">
      <c r="A16717" s="1" t="s">
        <v>18734</v>
      </c>
      <c r="B16717">
        <v>7.8026647308799093E-6</v>
      </c>
      <c r="C16717" s="1">
        <v>1.2402523705541099E-5</v>
      </c>
      <c r="D16717">
        <v>1</v>
      </c>
      <c r="E16717">
        <v>1</v>
      </c>
      <c r="F16717">
        <v>0.94171779141104295</v>
      </c>
      <c r="G16717">
        <v>1</v>
      </c>
      <c r="H16717">
        <v>1</v>
      </c>
      <c r="I16717">
        <v>1</v>
      </c>
      <c r="J16717" s="1" t="s">
        <v>23229</v>
      </c>
      <c r="K16717" t="s">
        <v>23237</v>
      </c>
      <c r="L16717" t="s">
        <v>56678</v>
      </c>
      <c r="M16717" t="s">
        <v>56679</v>
      </c>
    </row>
    <row r="16718" spans="1:13">
      <c r="A16718" s="1" t="s">
        <v>18735</v>
      </c>
      <c r="B16718">
        <v>4.1259543316109899E-6</v>
      </c>
      <c r="C16718" s="1">
        <v>9.6485948879395404E-10</v>
      </c>
      <c r="D16718">
        <v>0</v>
      </c>
      <c r="E16718">
        <v>1.6129032258064498E-2</v>
      </c>
      <c r="F16718">
        <v>0</v>
      </c>
      <c r="G16718">
        <v>0</v>
      </c>
      <c r="H16718">
        <v>5.5555555555555601E-3</v>
      </c>
      <c r="I16718">
        <v>1.5151515151515201E-2</v>
      </c>
      <c r="J16718" s="1">
        <v>0</v>
      </c>
      <c r="K16718" t="s">
        <v>23238</v>
      </c>
      <c r="L16718" t="s">
        <v>56680</v>
      </c>
      <c r="M16718" t="s">
        <v>56681</v>
      </c>
    </row>
    <row r="16719" spans="1:13">
      <c r="A16719" s="1" t="s">
        <v>18736</v>
      </c>
      <c r="B16719">
        <v>9.2862902759337292E-6</v>
      </c>
      <c r="C16719" s="1">
        <v>2.0314705064937599E-5</v>
      </c>
      <c r="D16719">
        <v>1</v>
      </c>
      <c r="E16719">
        <v>1</v>
      </c>
      <c r="F16719">
        <v>0.79500000000000004</v>
      </c>
      <c r="G16719">
        <v>1</v>
      </c>
      <c r="H16719">
        <v>0.98837209302325602</v>
      </c>
      <c r="I16719">
        <v>1</v>
      </c>
      <c r="J16719" s="1">
        <v>1</v>
      </c>
      <c r="K16719" t="s">
        <v>23240</v>
      </c>
      <c r="L16719" t="s">
        <v>56682</v>
      </c>
      <c r="M16719" t="s">
        <v>56683</v>
      </c>
    </row>
    <row r="16720" spans="1:13">
      <c r="A16720" s="1" t="s">
        <v>18737</v>
      </c>
      <c r="B16720">
        <v>6.6469089799569603E-9</v>
      </c>
      <c r="C16720" s="1">
        <v>4.1306159613102803E-8</v>
      </c>
      <c r="D16720">
        <v>0.96666666666666701</v>
      </c>
      <c r="E16720">
        <v>1</v>
      </c>
      <c r="F16720">
        <v>0.985119047619048</v>
      </c>
      <c r="G16720">
        <v>1</v>
      </c>
      <c r="H16720">
        <v>1</v>
      </c>
      <c r="I16720">
        <v>1</v>
      </c>
      <c r="J16720" s="1">
        <v>1</v>
      </c>
      <c r="K16720" t="s">
        <v>23238</v>
      </c>
      <c r="L16720" t="s">
        <v>56684</v>
      </c>
      <c r="M16720" t="s">
        <v>56685</v>
      </c>
    </row>
    <row r="16721" spans="1:13">
      <c r="A16721" s="1" t="s">
        <v>18738</v>
      </c>
      <c r="B16721">
        <v>1.2617612329562001E-5</v>
      </c>
      <c r="C16721" s="1">
        <v>4.29008329712171E-5</v>
      </c>
      <c r="D16721">
        <v>0</v>
      </c>
      <c r="E16721">
        <v>0</v>
      </c>
      <c r="F16721">
        <v>0</v>
      </c>
      <c r="G16721">
        <v>0.17241379310344801</v>
      </c>
      <c r="H16721">
        <v>8.7719298245613996E-3</v>
      </c>
      <c r="I16721">
        <v>0.13200000000000001</v>
      </c>
      <c r="J16721" s="1">
        <v>0</v>
      </c>
      <c r="K16721" t="s">
        <v>23242</v>
      </c>
      <c r="L16721" t="s">
        <v>56686</v>
      </c>
      <c r="M16721" t="s">
        <v>56687</v>
      </c>
    </row>
    <row r="16722" spans="1:13">
      <c r="A16722" s="1" t="s">
        <v>18739</v>
      </c>
      <c r="B16722">
        <v>2.5213544204291298E-7</v>
      </c>
      <c r="C16722" s="1">
        <v>2.1945940028017701E-7</v>
      </c>
      <c r="D16722">
        <v>6.6666666666666693E-2</v>
      </c>
      <c r="E16722">
        <v>8.1395348837209294E-2</v>
      </c>
      <c r="F16722">
        <v>8.5227272727272704E-3</v>
      </c>
      <c r="G16722">
        <v>0.47826086956521702</v>
      </c>
      <c r="H16722">
        <v>6.02409638554217E-2</v>
      </c>
      <c r="I16722">
        <v>5.4054054054054099E-2</v>
      </c>
      <c r="J16722" s="1">
        <v>0.2</v>
      </c>
      <c r="K16722" t="s">
        <v>23241</v>
      </c>
      <c r="L16722" t="s">
        <v>56688</v>
      </c>
      <c r="M16722" t="s">
        <v>56689</v>
      </c>
    </row>
    <row r="16723" spans="1:13">
      <c r="A16723" s="1" t="s">
        <v>18740</v>
      </c>
      <c r="B16723">
        <v>8.9593925984489594E-6</v>
      </c>
      <c r="C16723" s="1">
        <v>6.2466302211302303E-7</v>
      </c>
      <c r="D16723">
        <v>0</v>
      </c>
      <c r="E16723">
        <v>6.6666666666666697E-3</v>
      </c>
      <c r="F16723">
        <v>0</v>
      </c>
      <c r="G16723">
        <v>0.24390243902438999</v>
      </c>
      <c r="H16723">
        <v>0</v>
      </c>
      <c r="I16723">
        <v>0.11111111111111099</v>
      </c>
      <c r="J16723" s="1">
        <v>0</v>
      </c>
      <c r="K16723" t="s">
        <v>23242</v>
      </c>
      <c r="L16723" t="s">
        <v>56690</v>
      </c>
      <c r="M16723" t="s">
        <v>56691</v>
      </c>
    </row>
    <row r="16724" spans="1:13">
      <c r="A16724" s="1" t="s">
        <v>18741</v>
      </c>
      <c r="B16724">
        <v>1.9215594276535301E-5</v>
      </c>
      <c r="C16724" s="1">
        <v>2.6578707883864202E-4</v>
      </c>
      <c r="D16724">
        <v>0.203125</v>
      </c>
      <c r="E16724">
        <v>0</v>
      </c>
      <c r="F16724">
        <v>0.26041666666666702</v>
      </c>
      <c r="G16724">
        <v>8.6206896551724102E-3</v>
      </c>
      <c r="H16724">
        <v>4.8245614035087703E-2</v>
      </c>
      <c r="I16724">
        <v>0</v>
      </c>
      <c r="J16724" s="1">
        <v>0</v>
      </c>
      <c r="K16724" t="s">
        <v>23239</v>
      </c>
      <c r="L16724" t="s">
        <v>56692</v>
      </c>
      <c r="M16724" t="s">
        <v>56693</v>
      </c>
    </row>
    <row r="16725" spans="1:13">
      <c r="A16725" s="1" t="s">
        <v>18742</v>
      </c>
      <c r="B16725">
        <v>2.97475891482937E-5</v>
      </c>
      <c r="C16725" s="1">
        <v>3.4019931599746699E-6</v>
      </c>
      <c r="D16725">
        <v>0.9375</v>
      </c>
      <c r="E16725">
        <v>0.97894736842105301</v>
      </c>
      <c r="F16725">
        <v>0.68717948717948696</v>
      </c>
      <c r="G16725">
        <v>0.89423076923076905</v>
      </c>
      <c r="H16725">
        <v>0.71428571428571397</v>
      </c>
      <c r="I16725">
        <v>0.88461538461538503</v>
      </c>
      <c r="J16725" s="1">
        <v>1</v>
      </c>
      <c r="K16725" t="s">
        <v>23239</v>
      </c>
      <c r="L16725" t="s">
        <v>56694</v>
      </c>
      <c r="M16725" t="s">
        <v>56695</v>
      </c>
    </row>
    <row r="16726" spans="1:13">
      <c r="A16726" s="1" t="s">
        <v>18743</v>
      </c>
      <c r="B16726">
        <v>3.24092536683489E-6</v>
      </c>
      <c r="C16726" s="1">
        <v>2.8613490248044101E-5</v>
      </c>
      <c r="D16726">
        <v>0</v>
      </c>
      <c r="E16726">
        <v>7.0000000000000007E-2</v>
      </c>
      <c r="F16726">
        <v>0.29661016949152502</v>
      </c>
      <c r="G16726">
        <v>0.08</v>
      </c>
      <c r="H16726">
        <v>0.152941176470588</v>
      </c>
      <c r="I16726">
        <v>5.8823529411764698E-2</v>
      </c>
      <c r="J16726" s="1">
        <v>0.25</v>
      </c>
      <c r="K16726" t="s">
        <v>23237</v>
      </c>
      <c r="L16726" t="s">
        <v>56696</v>
      </c>
      <c r="M16726" t="s">
        <v>56697</v>
      </c>
    </row>
    <row r="16727" spans="1:13">
      <c r="A16727" s="1" t="s">
        <v>18744</v>
      </c>
      <c r="B16727">
        <v>7.0180907305639798E-6</v>
      </c>
      <c r="C16727" s="1">
        <v>1.23067682851016E-5</v>
      </c>
      <c r="D16727">
        <v>1</v>
      </c>
      <c r="E16727">
        <v>1</v>
      </c>
      <c r="F16727">
        <v>0.99736842105263201</v>
      </c>
      <c r="G16727">
        <v>0.987179487179487</v>
      </c>
      <c r="H16727">
        <v>0.82926829268292701</v>
      </c>
      <c r="I16727">
        <v>0.99166666666666703</v>
      </c>
      <c r="J16727" s="1">
        <v>1</v>
      </c>
      <c r="K16727" t="s">
        <v>23239</v>
      </c>
      <c r="L16727" t="s">
        <v>56698</v>
      </c>
      <c r="M16727" t="s">
        <v>56699</v>
      </c>
    </row>
    <row r="16728" spans="1:13">
      <c r="A16728" s="1" t="s">
        <v>18745</v>
      </c>
      <c r="B16728">
        <v>9.1888211422743406E-5</v>
      </c>
      <c r="C16728" s="1">
        <v>1.8932033646274399E-4</v>
      </c>
      <c r="D16728">
        <v>1</v>
      </c>
      <c r="E16728">
        <v>1</v>
      </c>
      <c r="F16728">
        <v>0.93076923076923102</v>
      </c>
      <c r="G16728">
        <v>0.6875</v>
      </c>
      <c r="H16728">
        <v>0.87727272727272698</v>
      </c>
      <c r="I16728">
        <v>0.75862068965517204</v>
      </c>
      <c r="J16728" s="1">
        <v>1</v>
      </c>
      <c r="K16728" t="s">
        <v>23241</v>
      </c>
      <c r="L16728" t="s">
        <v>56700</v>
      </c>
      <c r="M16728" t="s">
        <v>56701</v>
      </c>
    </row>
    <row r="16729" spans="1:13">
      <c r="A16729" s="1" t="s">
        <v>18746</v>
      </c>
      <c r="B16729">
        <v>4.2896708682313199E-8</v>
      </c>
      <c r="C16729" s="1">
        <v>3.8111723452683399E-7</v>
      </c>
      <c r="D16729">
        <v>0</v>
      </c>
      <c r="E16729">
        <v>0</v>
      </c>
      <c r="F16729">
        <v>3.7593984962406E-3</v>
      </c>
      <c r="G16729">
        <v>0</v>
      </c>
      <c r="H16729">
        <v>0.226190476190476</v>
      </c>
      <c r="I16729">
        <v>0</v>
      </c>
      <c r="J16729" s="1" t="s">
        <v>23229</v>
      </c>
      <c r="K16729" t="s">
        <v>23239</v>
      </c>
      <c r="L16729" t="s">
        <v>56702</v>
      </c>
      <c r="M16729" t="s">
        <v>56703</v>
      </c>
    </row>
    <row r="16730" spans="1:13">
      <c r="A16730" s="1" t="s">
        <v>18747</v>
      </c>
      <c r="B16730">
        <v>1.0847555669210001E-5</v>
      </c>
      <c r="C16730" s="1">
        <v>9.4099947315569299E-5</v>
      </c>
      <c r="D16730">
        <v>1</v>
      </c>
      <c r="E16730">
        <v>1</v>
      </c>
      <c r="F16730">
        <v>1</v>
      </c>
      <c r="G16730">
        <v>0.22826086956521699</v>
      </c>
      <c r="H16730">
        <v>0.98529411764705899</v>
      </c>
      <c r="I16730">
        <v>0.68589743589743601</v>
      </c>
      <c r="J16730" s="1">
        <v>1</v>
      </c>
      <c r="K16730" t="s">
        <v>23239</v>
      </c>
      <c r="L16730" t="s">
        <v>56704</v>
      </c>
      <c r="M16730" t="s">
        <v>56705</v>
      </c>
    </row>
    <row r="16731" spans="1:13">
      <c r="A16731" s="1" t="s">
        <v>18748</v>
      </c>
      <c r="B16731">
        <v>7.6578265249024796E-7</v>
      </c>
      <c r="C16731" s="1">
        <v>1.6758201813706901E-5</v>
      </c>
      <c r="D16731">
        <v>1</v>
      </c>
      <c r="E16731">
        <v>1</v>
      </c>
      <c r="F16731">
        <v>0.88359788359788405</v>
      </c>
      <c r="G16731">
        <v>1</v>
      </c>
      <c r="H16731">
        <v>0.94505494505494503</v>
      </c>
      <c r="I16731">
        <v>0.98936170212765995</v>
      </c>
      <c r="J16731" s="1">
        <v>1</v>
      </c>
      <c r="K16731" t="s">
        <v>23239</v>
      </c>
      <c r="L16731" t="s">
        <v>56706</v>
      </c>
      <c r="M16731" t="s">
        <v>56707</v>
      </c>
    </row>
    <row r="16732" spans="1:13">
      <c r="A16732" s="1" t="s">
        <v>18749</v>
      </c>
      <c r="B16732">
        <v>8.4968112900160803E-7</v>
      </c>
      <c r="C16732" s="1">
        <v>9.5855258156274207E-7</v>
      </c>
      <c r="D16732">
        <v>0</v>
      </c>
      <c r="E16732">
        <v>0</v>
      </c>
      <c r="F16732">
        <v>0</v>
      </c>
      <c r="G16732">
        <v>0.292682926829268</v>
      </c>
      <c r="H16732">
        <v>1.9230769230769201E-2</v>
      </c>
      <c r="I16732">
        <v>5.1282051282051301E-2</v>
      </c>
      <c r="J16732" s="1" t="s">
        <v>23229</v>
      </c>
      <c r="K16732" t="s">
        <v>23242</v>
      </c>
      <c r="L16732" t="s">
        <v>56708</v>
      </c>
      <c r="M16732" t="s">
        <v>56709</v>
      </c>
    </row>
    <row r="16733" spans="1:13">
      <c r="A16733" s="1" t="s">
        <v>18750</v>
      </c>
      <c r="B16733">
        <v>2.45422213812606E-7</v>
      </c>
      <c r="C16733" s="1">
        <v>2.5485028388811802E-4</v>
      </c>
      <c r="D16733">
        <v>0.90384615384615397</v>
      </c>
      <c r="E16733">
        <v>0.80246913580246904</v>
      </c>
      <c r="F16733">
        <v>0.98648648648648696</v>
      </c>
      <c r="G16733">
        <v>0.45283018867924502</v>
      </c>
      <c r="H16733">
        <v>0.93627450980392202</v>
      </c>
      <c r="I16733">
        <v>0.64210526315789496</v>
      </c>
      <c r="J16733" s="1" t="s">
        <v>23229</v>
      </c>
      <c r="K16733" t="s">
        <v>23238</v>
      </c>
      <c r="L16733" t="s">
        <v>56710</v>
      </c>
      <c r="M16733" t="s">
        <v>56711</v>
      </c>
    </row>
    <row r="16734" spans="1:13">
      <c r="A16734" s="1" t="s">
        <v>18751</v>
      </c>
      <c r="B16734">
        <v>1.30540424477262E-6</v>
      </c>
      <c r="C16734" s="1">
        <v>3.8276642763802299E-6</v>
      </c>
      <c r="D16734">
        <v>0.89285714285714302</v>
      </c>
      <c r="E16734">
        <v>0.993506493506494</v>
      </c>
      <c r="F16734">
        <v>0.96590909090909105</v>
      </c>
      <c r="G16734">
        <v>1</v>
      </c>
      <c r="H16734">
        <v>0.99315068493150704</v>
      </c>
      <c r="I16734">
        <v>1</v>
      </c>
      <c r="J16734" s="1">
        <v>1</v>
      </c>
      <c r="K16734" t="s">
        <v>23238</v>
      </c>
      <c r="L16734" t="s">
        <v>56712</v>
      </c>
      <c r="M16734" t="s">
        <v>56713</v>
      </c>
    </row>
    <row r="16735" spans="1:13">
      <c r="A16735" s="1" t="s">
        <v>18752</v>
      </c>
      <c r="B16735">
        <v>5.1797955384227199E-7</v>
      </c>
      <c r="C16735" s="1">
        <v>5.6073478439780097E-8</v>
      </c>
      <c r="D16735">
        <v>1</v>
      </c>
      <c r="E16735">
        <v>1</v>
      </c>
      <c r="F16735">
        <v>1</v>
      </c>
      <c r="G16735">
        <v>0.818965517241379</v>
      </c>
      <c r="H16735">
        <v>1</v>
      </c>
      <c r="I16735">
        <v>0.95934959349593496</v>
      </c>
      <c r="J16735" s="1">
        <v>1</v>
      </c>
      <c r="K16735" t="s">
        <v>23241</v>
      </c>
      <c r="L16735" t="s">
        <v>56714</v>
      </c>
      <c r="M16735" t="s">
        <v>56715</v>
      </c>
    </row>
    <row r="16736" spans="1:13">
      <c r="A16736" s="1" t="s">
        <v>18753</v>
      </c>
      <c r="B16736">
        <v>3.7473115860793699E-6</v>
      </c>
      <c r="C16736" s="1">
        <v>6.2264525600285502E-5</v>
      </c>
      <c r="D16736">
        <v>0</v>
      </c>
      <c r="E16736">
        <v>0</v>
      </c>
      <c r="F16736">
        <v>2.5641025641025602E-3</v>
      </c>
      <c r="G16736">
        <v>7.7586206896551699E-2</v>
      </c>
      <c r="H16736">
        <v>1.7543859649122799E-2</v>
      </c>
      <c r="I16736">
        <v>0.146341463414634</v>
      </c>
      <c r="J16736" s="1">
        <v>0</v>
      </c>
      <c r="K16736" t="s">
        <v>23242</v>
      </c>
      <c r="L16736" t="s">
        <v>56716</v>
      </c>
      <c r="M16736" t="s">
        <v>56717</v>
      </c>
    </row>
    <row r="16737" spans="1:13">
      <c r="A16737" s="1" t="s">
        <v>18754</v>
      </c>
      <c r="B16737">
        <v>8.6664801196923803E-6</v>
      </c>
      <c r="C16737" s="1">
        <v>2.53531877934229E-6</v>
      </c>
      <c r="D16737">
        <v>1</v>
      </c>
      <c r="E16737">
        <v>1</v>
      </c>
      <c r="F16737">
        <v>0.88175675675675702</v>
      </c>
      <c r="G16737">
        <v>1</v>
      </c>
      <c r="H16737">
        <v>0.98529411764705899</v>
      </c>
      <c r="I16737">
        <v>1</v>
      </c>
      <c r="J16737" s="1">
        <v>1</v>
      </c>
      <c r="K16737" t="s">
        <v>23238</v>
      </c>
      <c r="L16737" t="s">
        <v>56718</v>
      </c>
      <c r="M16737" t="s">
        <v>56719</v>
      </c>
    </row>
    <row r="16738" spans="1:13">
      <c r="A16738" s="1" t="s">
        <v>18755</v>
      </c>
      <c r="B16738">
        <v>2.9560695277556301E-6</v>
      </c>
      <c r="C16738" s="1">
        <v>1.2015946140819401E-5</v>
      </c>
      <c r="D16738">
        <v>0.98076923076923095</v>
      </c>
      <c r="E16738">
        <v>1</v>
      </c>
      <c r="F16738">
        <v>1</v>
      </c>
      <c r="G16738">
        <v>1</v>
      </c>
      <c r="H16738">
        <v>1</v>
      </c>
      <c r="I16738">
        <v>0.97101449275362295</v>
      </c>
      <c r="J16738" s="1" t="s">
        <v>23229</v>
      </c>
      <c r="K16738" t="s">
        <v>23238</v>
      </c>
      <c r="L16738" t="s">
        <v>56720</v>
      </c>
      <c r="M16738" t="s">
        <v>56721</v>
      </c>
    </row>
    <row r="16739" spans="1:13">
      <c r="A16739" s="1" t="s">
        <v>18756</v>
      </c>
      <c r="B16739">
        <v>7.5853680769225208E-9</v>
      </c>
      <c r="C16739" s="1">
        <v>5.5882974818561699E-6</v>
      </c>
      <c r="D16739">
        <v>0.52083333333333304</v>
      </c>
      <c r="E16739">
        <v>0.75714285714285701</v>
      </c>
      <c r="F16739">
        <v>0.43129770992366401</v>
      </c>
      <c r="G16739">
        <v>0.33333333333333298</v>
      </c>
      <c r="H16739">
        <v>0.74285714285714299</v>
      </c>
      <c r="I16739">
        <v>0.60869565217391297</v>
      </c>
      <c r="J16739" s="1">
        <v>0</v>
      </c>
      <c r="K16739" t="s">
        <v>23239</v>
      </c>
      <c r="L16739" t="s">
        <v>56722</v>
      </c>
      <c r="M16739" t="s">
        <v>56723</v>
      </c>
    </row>
    <row r="16740" spans="1:13">
      <c r="A16740" s="1" t="s">
        <v>18757</v>
      </c>
      <c r="B16740">
        <v>2.7028528623716802E-4</v>
      </c>
      <c r="C16740" s="1">
        <v>8.5230808166464206E-5</v>
      </c>
      <c r="D16740">
        <v>0.68518518518518501</v>
      </c>
      <c r="E16740">
        <v>0.253846153846154</v>
      </c>
      <c r="F16740">
        <v>0.55737704918032804</v>
      </c>
      <c r="G16740">
        <v>0.48529411764705899</v>
      </c>
      <c r="H16740">
        <v>0.52450980392156898</v>
      </c>
      <c r="I16740">
        <v>0.44666666666666699</v>
      </c>
      <c r="J16740" s="1" t="s">
        <v>23229</v>
      </c>
      <c r="K16740" t="s">
        <v>23238</v>
      </c>
      <c r="L16740" t="s">
        <v>56724</v>
      </c>
      <c r="M16740" t="s">
        <v>56725</v>
      </c>
    </row>
    <row r="16741" spans="1:13">
      <c r="A16741" s="1" t="s">
        <v>18758</v>
      </c>
      <c r="B16741">
        <v>5.9836579525287399E-5</v>
      </c>
      <c r="C16741" s="1">
        <v>2.2007862630641898E-6</v>
      </c>
      <c r="D16741">
        <v>0.35416666666666702</v>
      </c>
      <c r="E16741">
        <v>8.3333333333333301E-2</v>
      </c>
      <c r="F16741">
        <v>2.4193548387096801E-2</v>
      </c>
      <c r="G16741">
        <v>0</v>
      </c>
      <c r="H16741">
        <v>0</v>
      </c>
      <c r="I16741">
        <v>9.7560975609756101E-2</v>
      </c>
      <c r="J16741" s="1">
        <v>0</v>
      </c>
      <c r="K16741" t="s">
        <v>23239</v>
      </c>
      <c r="L16741" t="s">
        <v>56726</v>
      </c>
      <c r="M16741" t="s">
        <v>56727</v>
      </c>
    </row>
    <row r="16742" spans="1:13">
      <c r="A16742" s="1" t="s">
        <v>18759</v>
      </c>
      <c r="B16742">
        <v>4.75610663542E-4</v>
      </c>
      <c r="C16742" s="1">
        <v>1.4906686394535701E-4</v>
      </c>
      <c r="D16742">
        <v>0.70967741935483897</v>
      </c>
      <c r="E16742">
        <v>0.97093023255813904</v>
      </c>
      <c r="F16742">
        <v>0.63186813186813195</v>
      </c>
      <c r="G16742">
        <v>0.96666666666666701</v>
      </c>
      <c r="H16742">
        <v>0.94329896907216504</v>
      </c>
      <c r="I16742">
        <v>0.85526315789473695</v>
      </c>
      <c r="J16742" s="1">
        <v>1</v>
      </c>
      <c r="K16742" t="s">
        <v>23241</v>
      </c>
      <c r="L16742" t="s">
        <v>56728</v>
      </c>
      <c r="M16742" t="s">
        <v>56729</v>
      </c>
    </row>
    <row r="16743" spans="1:13">
      <c r="A16743" s="1" t="s">
        <v>18760</v>
      </c>
      <c r="B16743">
        <v>2.2015791721547902E-5</v>
      </c>
      <c r="C16743" s="1">
        <v>7.3067300683931104E-7</v>
      </c>
      <c r="D16743">
        <v>0.18965517241379301</v>
      </c>
      <c r="E16743">
        <v>0.370588235294118</v>
      </c>
      <c r="F16743">
        <v>4.8872180451127803E-2</v>
      </c>
      <c r="G16743">
        <v>0</v>
      </c>
      <c r="H16743">
        <v>1.49253731343284E-2</v>
      </c>
      <c r="I16743">
        <v>1.4705882352941201E-2</v>
      </c>
      <c r="J16743" s="1">
        <v>0</v>
      </c>
      <c r="K16743" t="s">
        <v>23239</v>
      </c>
      <c r="L16743" t="s">
        <v>56730</v>
      </c>
      <c r="M16743" t="s">
        <v>56731</v>
      </c>
    </row>
    <row r="16744" spans="1:13">
      <c r="A16744" s="1" t="s">
        <v>18761</v>
      </c>
      <c r="B16744">
        <v>1.05650477983998E-6</v>
      </c>
      <c r="C16744" s="1">
        <v>1.3257304482244201E-6</v>
      </c>
      <c r="D16744">
        <v>1</v>
      </c>
      <c r="E16744">
        <v>1</v>
      </c>
      <c r="F16744">
        <v>0.993506493506494</v>
      </c>
      <c r="G16744">
        <v>1</v>
      </c>
      <c r="H16744">
        <v>1</v>
      </c>
      <c r="I16744">
        <v>1</v>
      </c>
      <c r="J16744" s="1">
        <v>0.83333333333333304</v>
      </c>
      <c r="K16744" t="s">
        <v>23238</v>
      </c>
      <c r="L16744" t="s">
        <v>56732</v>
      </c>
      <c r="M16744" t="s">
        <v>56733</v>
      </c>
    </row>
    <row r="16745" spans="1:13">
      <c r="A16745" s="1" t="s">
        <v>18762</v>
      </c>
      <c r="B16745">
        <v>3.44228809268612E-6</v>
      </c>
      <c r="C16745" s="1">
        <v>2.4381387953455499E-9</v>
      </c>
      <c r="D16745">
        <v>0</v>
      </c>
      <c r="E16745">
        <v>0</v>
      </c>
      <c r="F16745">
        <v>0</v>
      </c>
      <c r="G16745">
        <v>0.14150943396226401</v>
      </c>
      <c r="H16745">
        <v>4.71698113207547E-2</v>
      </c>
      <c r="I16745">
        <v>7.7272727272727298E-2</v>
      </c>
      <c r="J16745" s="1">
        <v>0</v>
      </c>
      <c r="K16745" t="s">
        <v>23242</v>
      </c>
      <c r="L16745" t="s">
        <v>56734</v>
      </c>
      <c r="M16745" t="s">
        <v>56735</v>
      </c>
    </row>
    <row r="16746" spans="1:13">
      <c r="A16746" s="1" t="s">
        <v>18763</v>
      </c>
      <c r="B16746">
        <v>1.9488573558703401E-5</v>
      </c>
      <c r="C16746" s="1">
        <v>5.3747287133087398E-4</v>
      </c>
      <c r="D16746">
        <v>0.125</v>
      </c>
      <c r="E16746">
        <v>5.7291666666666699E-2</v>
      </c>
      <c r="F16746">
        <v>5.1282051282051301E-2</v>
      </c>
      <c r="G16746">
        <v>0.59482758620689702</v>
      </c>
      <c r="H16746">
        <v>0.13963963963963999</v>
      </c>
      <c r="I16746">
        <v>0.51652892561983499</v>
      </c>
      <c r="J16746" s="1" t="s">
        <v>23229</v>
      </c>
      <c r="K16746" t="s">
        <v>23238</v>
      </c>
      <c r="L16746" t="s">
        <v>56736</v>
      </c>
      <c r="M16746" t="s">
        <v>56737</v>
      </c>
    </row>
    <row r="16747" spans="1:13">
      <c r="A16747" s="1" t="s">
        <v>18764</v>
      </c>
      <c r="B16747">
        <v>1.2910624974139499E-7</v>
      </c>
      <c r="C16747" s="1">
        <v>1.26313458065202E-5</v>
      </c>
      <c r="D16747">
        <v>1</v>
      </c>
      <c r="E16747">
        <v>0.97802197802197799</v>
      </c>
      <c r="F16747">
        <v>0.98969072164948502</v>
      </c>
      <c r="G16747">
        <v>1</v>
      </c>
      <c r="H16747">
        <v>0.93229166666666696</v>
      </c>
      <c r="I16747">
        <v>0.921875</v>
      </c>
      <c r="J16747" s="1" t="s">
        <v>23229</v>
      </c>
      <c r="K16747" t="s">
        <v>23238</v>
      </c>
      <c r="L16747" t="s">
        <v>56738</v>
      </c>
      <c r="M16747" t="s">
        <v>56739</v>
      </c>
    </row>
    <row r="16748" spans="1:13">
      <c r="A16748" s="1" t="s">
        <v>18765</v>
      </c>
      <c r="B16748">
        <v>1.65888482728998E-5</v>
      </c>
      <c r="C16748" s="1">
        <v>4.8282742887935703E-7</v>
      </c>
      <c r="D16748">
        <v>0.71153846153846201</v>
      </c>
      <c r="E16748">
        <v>0.97674418604651203</v>
      </c>
      <c r="F16748">
        <v>0.98130841121495305</v>
      </c>
      <c r="G16748">
        <v>1</v>
      </c>
      <c r="H16748">
        <v>1</v>
      </c>
      <c r="I16748">
        <v>1</v>
      </c>
      <c r="J16748" s="1" t="s">
        <v>23229</v>
      </c>
      <c r="K16748" t="s">
        <v>23241</v>
      </c>
      <c r="L16748" t="s">
        <v>56740</v>
      </c>
      <c r="M16748" t="s">
        <v>56741</v>
      </c>
    </row>
    <row r="16749" spans="1:13">
      <c r="A16749" s="1" t="s">
        <v>18766</v>
      </c>
      <c r="B16749">
        <v>1.0115156949139099E-6</v>
      </c>
      <c r="C16749" s="1">
        <v>7.9444952167792497E-7</v>
      </c>
      <c r="D16749">
        <v>1</v>
      </c>
      <c r="E16749">
        <v>1</v>
      </c>
      <c r="F16749">
        <v>0.99740932642487001</v>
      </c>
      <c r="G16749">
        <v>0.82352941176470595</v>
      </c>
      <c r="H16749">
        <v>1</v>
      </c>
      <c r="I16749">
        <v>0.96969696969696995</v>
      </c>
      <c r="J16749" s="1" t="s">
        <v>23229</v>
      </c>
      <c r="K16749" t="s">
        <v>23238</v>
      </c>
      <c r="L16749" t="s">
        <v>56742</v>
      </c>
      <c r="M16749" t="s">
        <v>56743</v>
      </c>
    </row>
    <row r="16750" spans="1:13">
      <c r="A16750" s="1" t="s">
        <v>18767</v>
      </c>
      <c r="B16750">
        <v>2.5439725373132299E-5</v>
      </c>
      <c r="C16750" s="1">
        <v>1.8565530544030699E-7</v>
      </c>
      <c r="D16750">
        <v>1</v>
      </c>
      <c r="E16750">
        <v>0.922619047619048</v>
      </c>
      <c r="F16750">
        <v>1</v>
      </c>
      <c r="G16750">
        <v>1</v>
      </c>
      <c r="H16750">
        <v>1</v>
      </c>
      <c r="I16750">
        <v>0.984375</v>
      </c>
      <c r="J16750" s="1">
        <v>1</v>
      </c>
      <c r="K16750" t="s">
        <v>23240</v>
      </c>
      <c r="L16750" t="s">
        <v>56744</v>
      </c>
      <c r="M16750" t="s">
        <v>56745</v>
      </c>
    </row>
    <row r="16751" spans="1:13">
      <c r="A16751" s="1" t="s">
        <v>18768</v>
      </c>
      <c r="B16751">
        <v>1.0004015714130701E-6</v>
      </c>
      <c r="C16751" s="1">
        <v>1.8973482639501199E-5</v>
      </c>
      <c r="D16751">
        <v>1</v>
      </c>
      <c r="E16751">
        <v>1</v>
      </c>
      <c r="F16751">
        <v>1</v>
      </c>
      <c r="G16751">
        <v>0.512820512820513</v>
      </c>
      <c r="H16751">
        <v>0.97402597402597402</v>
      </c>
      <c r="I16751">
        <v>0.96666666666666701</v>
      </c>
      <c r="J16751" s="1">
        <v>1</v>
      </c>
      <c r="K16751" t="s">
        <v>23239</v>
      </c>
      <c r="L16751" t="s">
        <v>56746</v>
      </c>
      <c r="M16751" t="s">
        <v>56747</v>
      </c>
    </row>
    <row r="16752" spans="1:13">
      <c r="A16752" s="1" t="s">
        <v>18769</v>
      </c>
      <c r="B16752">
        <v>6.2748634713168001E-7</v>
      </c>
      <c r="C16752" s="1">
        <v>2.4083416997530699E-8</v>
      </c>
      <c r="D16752">
        <v>0.98387096774193505</v>
      </c>
      <c r="E16752">
        <v>0.99473684210526303</v>
      </c>
      <c r="F16752">
        <v>0.97826086956521696</v>
      </c>
      <c r="G16752">
        <v>0.98275862068965503</v>
      </c>
      <c r="H16752">
        <v>0.95535714285714302</v>
      </c>
      <c r="I16752">
        <v>0.95041322314049603</v>
      </c>
      <c r="J16752" s="1">
        <v>1</v>
      </c>
      <c r="K16752" t="s">
        <v>23240</v>
      </c>
      <c r="L16752" t="s">
        <v>56748</v>
      </c>
      <c r="M16752" t="s">
        <v>56749</v>
      </c>
    </row>
    <row r="16753" spans="1:13">
      <c r="A16753" s="1" t="s">
        <v>18770</v>
      </c>
      <c r="B16753">
        <v>1.10671439537116E-6</v>
      </c>
      <c r="C16753" s="1">
        <v>1.2174252045632999E-7</v>
      </c>
      <c r="D16753">
        <v>0.9375</v>
      </c>
      <c r="E16753">
        <v>0.967741935483871</v>
      </c>
      <c r="F16753">
        <v>0.992307692307692</v>
      </c>
      <c r="G16753">
        <v>0.99</v>
      </c>
      <c r="H16753">
        <v>1</v>
      </c>
      <c r="I16753">
        <v>0.97478991596638698</v>
      </c>
      <c r="J16753" s="1" t="s">
        <v>23229</v>
      </c>
      <c r="K16753" t="s">
        <v>23238</v>
      </c>
      <c r="L16753" t="s">
        <v>56750</v>
      </c>
      <c r="M16753" t="s">
        <v>56751</v>
      </c>
    </row>
    <row r="16754" spans="1:13">
      <c r="A16754" s="1" t="s">
        <v>18771</v>
      </c>
      <c r="B16754">
        <v>2.1947510185751E-7</v>
      </c>
      <c r="C16754" s="1">
        <v>1.22044974375039E-5</v>
      </c>
      <c r="D16754">
        <v>0</v>
      </c>
      <c r="E16754">
        <v>0</v>
      </c>
      <c r="F16754">
        <v>2.5641025641025602E-3</v>
      </c>
      <c r="G16754">
        <v>0.25</v>
      </c>
      <c r="H16754">
        <v>1.7543859649122799E-2</v>
      </c>
      <c r="I16754">
        <v>7.1999999999999995E-2</v>
      </c>
      <c r="J16754" s="1">
        <v>0</v>
      </c>
      <c r="K16754" t="s">
        <v>23241</v>
      </c>
      <c r="L16754" t="s">
        <v>56752</v>
      </c>
      <c r="M16754" t="s">
        <v>56753</v>
      </c>
    </row>
    <row r="16755" spans="1:13">
      <c r="A16755" s="1" t="s">
        <v>18772</v>
      </c>
      <c r="B16755">
        <v>2.1022445876608001E-6</v>
      </c>
      <c r="C16755" s="1">
        <v>1.0091680203341899E-6</v>
      </c>
      <c r="D16755">
        <v>1</v>
      </c>
      <c r="E16755">
        <v>1</v>
      </c>
      <c r="F16755">
        <v>1</v>
      </c>
      <c r="G16755">
        <v>0.88392857142857095</v>
      </c>
      <c r="H16755">
        <v>1</v>
      </c>
      <c r="I16755">
        <v>0.92561983471074405</v>
      </c>
      <c r="J16755" s="1">
        <v>1</v>
      </c>
      <c r="K16755" t="s">
        <v>23238</v>
      </c>
      <c r="L16755" t="s">
        <v>56754</v>
      </c>
      <c r="M16755" t="s">
        <v>56755</v>
      </c>
    </row>
    <row r="16756" spans="1:13">
      <c r="A16756" s="1" t="s">
        <v>18773</v>
      </c>
      <c r="B16756">
        <v>5.1821526995753705E-4</v>
      </c>
      <c r="C16756" s="1">
        <v>3.2083833384189198E-5</v>
      </c>
      <c r="D16756">
        <v>0</v>
      </c>
      <c r="E16756">
        <v>0.61764705882352899</v>
      </c>
      <c r="F16756">
        <v>0</v>
      </c>
      <c r="G16756">
        <v>0</v>
      </c>
      <c r="H16756">
        <v>0</v>
      </c>
      <c r="I16756">
        <v>0</v>
      </c>
      <c r="J16756" s="1" t="s">
        <v>23229</v>
      </c>
      <c r="K16756" t="s">
        <v>23242</v>
      </c>
      <c r="L16756" t="s">
        <v>56756</v>
      </c>
      <c r="M16756" t="s">
        <v>56757</v>
      </c>
    </row>
    <row r="16757" spans="1:13">
      <c r="A16757" s="1" t="s">
        <v>18774</v>
      </c>
      <c r="B16757">
        <v>3.6983380835932E-6</v>
      </c>
      <c r="C16757" s="1">
        <v>5.3668587179217704E-6</v>
      </c>
      <c r="D16757">
        <v>1.85185185185185E-2</v>
      </c>
      <c r="E16757">
        <v>0</v>
      </c>
      <c r="F16757">
        <v>4.1666666666666699E-2</v>
      </c>
      <c r="G16757">
        <v>1.38888888888889E-2</v>
      </c>
      <c r="H16757">
        <v>9.0361445783132502E-2</v>
      </c>
      <c r="I16757">
        <v>2.4193548387096801E-2</v>
      </c>
      <c r="J16757" s="1">
        <v>0</v>
      </c>
      <c r="K16757" t="s">
        <v>23240</v>
      </c>
      <c r="L16757" t="s">
        <v>56758</v>
      </c>
      <c r="M16757" t="s">
        <v>56759</v>
      </c>
    </row>
    <row r="16758" spans="1:13">
      <c r="A16758" s="1" t="s">
        <v>18775</v>
      </c>
      <c r="B16758">
        <v>2.8479011527135799E-4</v>
      </c>
      <c r="C16758" s="1">
        <v>7.7279273033928405E-8</v>
      </c>
      <c r="D16758">
        <v>1.7857142857142901E-2</v>
      </c>
      <c r="E16758">
        <v>0.4375</v>
      </c>
      <c r="F16758">
        <v>0.102272727272727</v>
      </c>
      <c r="G16758">
        <v>0.52777777777777801</v>
      </c>
      <c r="H16758">
        <v>0.168421052631579</v>
      </c>
      <c r="I16758">
        <v>0.21052631578947401</v>
      </c>
      <c r="J16758" s="1" t="s">
        <v>23229</v>
      </c>
      <c r="K16758" t="s">
        <v>23242</v>
      </c>
      <c r="L16758" t="s">
        <v>56760</v>
      </c>
      <c r="M16758" t="s">
        <v>56761</v>
      </c>
    </row>
    <row r="16759" spans="1:13">
      <c r="A16759" s="1" t="s">
        <v>18776</v>
      </c>
      <c r="B16759">
        <v>5.9310322901418101E-5</v>
      </c>
      <c r="C16759" s="1">
        <v>1.04425434214211E-6</v>
      </c>
      <c r="D16759">
        <v>0.93181818181818199</v>
      </c>
      <c r="E16759">
        <v>1</v>
      </c>
      <c r="F16759">
        <v>0.36912751677852401</v>
      </c>
      <c r="G16759">
        <v>0.875</v>
      </c>
      <c r="H16759">
        <v>0.217391304347826</v>
      </c>
      <c r="I16759">
        <v>0.80769230769230804</v>
      </c>
      <c r="J16759" s="1">
        <v>1</v>
      </c>
      <c r="K16759" t="s">
        <v>23241</v>
      </c>
      <c r="L16759" t="s">
        <v>56762</v>
      </c>
      <c r="M16759" t="s">
        <v>56763</v>
      </c>
    </row>
    <row r="16760" spans="1:13">
      <c r="A16760" s="1" t="s">
        <v>18777</v>
      </c>
      <c r="B16760">
        <v>2.27162053851013E-4</v>
      </c>
      <c r="C16760" s="1">
        <v>4.1100002787304202E-6</v>
      </c>
      <c r="D16760">
        <v>0.765625</v>
      </c>
      <c r="E16760">
        <v>0.91666666666666696</v>
      </c>
      <c r="F16760">
        <v>0.7</v>
      </c>
      <c r="G16760">
        <v>0.98275862068965503</v>
      </c>
      <c r="H16760">
        <v>0.859649122807018</v>
      </c>
      <c r="I16760">
        <v>0.83199999999999996</v>
      </c>
      <c r="J16760" s="1" t="s">
        <v>23229</v>
      </c>
      <c r="K16760" t="s">
        <v>23238</v>
      </c>
      <c r="L16760" t="s">
        <v>56764</v>
      </c>
      <c r="M16760" t="s">
        <v>56765</v>
      </c>
    </row>
    <row r="16761" spans="1:13">
      <c r="A16761" s="1" t="s">
        <v>18778</v>
      </c>
      <c r="B16761">
        <v>8.5925763641552799E-5</v>
      </c>
      <c r="C16761" s="1">
        <v>9.5766579360681294E-6</v>
      </c>
      <c r="D16761">
        <v>0</v>
      </c>
      <c r="E16761">
        <v>0.14893617021276601</v>
      </c>
      <c r="F16761">
        <v>1.0989010989011E-2</v>
      </c>
      <c r="G16761">
        <v>0</v>
      </c>
      <c r="H16761">
        <v>0</v>
      </c>
      <c r="I16761">
        <v>0</v>
      </c>
      <c r="J16761" s="1">
        <v>0</v>
      </c>
      <c r="K16761" t="s">
        <v>23242</v>
      </c>
      <c r="L16761" t="s">
        <v>56766</v>
      </c>
      <c r="M16761" t="s">
        <v>56767</v>
      </c>
    </row>
    <row r="16762" spans="1:13">
      <c r="A16762" s="1" t="s">
        <v>18779</v>
      </c>
      <c r="B16762">
        <v>1.5528267094616801E-7</v>
      </c>
      <c r="C16762" s="1">
        <v>1.56062202872382E-9</v>
      </c>
      <c r="D16762">
        <v>1</v>
      </c>
      <c r="E16762">
        <v>0.992307692307692</v>
      </c>
      <c r="F16762">
        <v>1</v>
      </c>
      <c r="G16762">
        <v>1</v>
      </c>
      <c r="H16762">
        <v>1</v>
      </c>
      <c r="I16762">
        <v>1</v>
      </c>
      <c r="J16762" s="1">
        <v>0</v>
      </c>
      <c r="K16762" t="s">
        <v>23239</v>
      </c>
      <c r="L16762" t="s">
        <v>56768</v>
      </c>
      <c r="M16762" t="s">
        <v>56769</v>
      </c>
    </row>
    <row r="16763" spans="1:13">
      <c r="A16763" s="1" t="s">
        <v>18780</v>
      </c>
      <c r="B16763">
        <v>4.66068601089521E-5</v>
      </c>
      <c r="C16763" s="1">
        <v>2.2721959909511402E-6</v>
      </c>
      <c r="D16763">
        <v>0.7</v>
      </c>
      <c r="E16763">
        <v>0.86781609195402298</v>
      </c>
      <c r="F16763">
        <v>0.83695652173913004</v>
      </c>
      <c r="G16763">
        <v>0.95</v>
      </c>
      <c r="H16763">
        <v>0.95212765957446799</v>
      </c>
      <c r="I16763">
        <v>0.72727272727272696</v>
      </c>
      <c r="J16763" s="1">
        <v>1</v>
      </c>
      <c r="K16763" t="s">
        <v>23238</v>
      </c>
      <c r="L16763" t="s">
        <v>56770</v>
      </c>
      <c r="M16763" t="s">
        <v>56771</v>
      </c>
    </row>
    <row r="16764" spans="1:13">
      <c r="A16764" s="1" t="s">
        <v>18781</v>
      </c>
      <c r="B16764">
        <v>1.04473562643716E-6</v>
      </c>
      <c r="C16764" s="1">
        <v>8.2531520130767004E-7</v>
      </c>
      <c r="D16764">
        <v>1</v>
      </c>
      <c r="E16764">
        <v>1</v>
      </c>
      <c r="F16764">
        <v>0.99726775956284197</v>
      </c>
      <c r="G16764">
        <v>1</v>
      </c>
      <c r="H16764">
        <v>1</v>
      </c>
      <c r="I16764">
        <v>1</v>
      </c>
      <c r="J16764" s="1">
        <v>1</v>
      </c>
      <c r="K16764" t="s">
        <v>23240</v>
      </c>
      <c r="L16764" t="s">
        <v>56772</v>
      </c>
      <c r="M16764" t="s">
        <v>56773</v>
      </c>
    </row>
    <row r="16765" spans="1:13">
      <c r="A16765" s="1" t="s">
        <v>18782</v>
      </c>
      <c r="B16765">
        <v>1.2287054101186701E-6</v>
      </c>
      <c r="C16765" s="1">
        <v>1.6005655540204501E-6</v>
      </c>
      <c r="D16765">
        <v>1</v>
      </c>
      <c r="E16765">
        <v>1</v>
      </c>
      <c r="F16765">
        <v>0.98697916666666696</v>
      </c>
      <c r="G16765">
        <v>1</v>
      </c>
      <c r="H16765">
        <v>1</v>
      </c>
      <c r="I16765">
        <v>1</v>
      </c>
      <c r="J16765" s="1">
        <v>1</v>
      </c>
      <c r="K16765" t="s">
        <v>23240</v>
      </c>
      <c r="L16765" t="s">
        <v>56774</v>
      </c>
      <c r="M16765" t="s">
        <v>56775</v>
      </c>
    </row>
    <row r="16766" spans="1:13">
      <c r="A16766" s="1" t="s">
        <v>18783</v>
      </c>
      <c r="B16766">
        <v>1.44598154672163E-5</v>
      </c>
      <c r="C16766" s="1">
        <v>8.2555019413156902E-6</v>
      </c>
      <c r="D16766">
        <v>0.953125</v>
      </c>
      <c r="E16766">
        <v>0.9765625</v>
      </c>
      <c r="F16766">
        <v>1</v>
      </c>
      <c r="G16766">
        <v>1</v>
      </c>
      <c r="H16766">
        <v>1</v>
      </c>
      <c r="I16766">
        <v>0.96385542168674698</v>
      </c>
      <c r="J16766" s="1">
        <v>0.94444444444444398</v>
      </c>
      <c r="K16766" t="s">
        <v>23238</v>
      </c>
      <c r="L16766" t="s">
        <v>56776</v>
      </c>
      <c r="M16766" t="s">
        <v>56777</v>
      </c>
    </row>
    <row r="16767" spans="1:13">
      <c r="A16767" s="1" t="s">
        <v>18784</v>
      </c>
      <c r="B16767">
        <v>7.5924031779993103E-6</v>
      </c>
      <c r="C16767" s="1">
        <v>8.8373593309815004E-5</v>
      </c>
      <c r="D16767">
        <v>0</v>
      </c>
      <c r="E16767">
        <v>1.0416666666666963E-2</v>
      </c>
      <c r="F16767">
        <v>0</v>
      </c>
      <c r="G16767">
        <v>6.25E-2</v>
      </c>
      <c r="H16767">
        <v>4.4247787610619538E-3</v>
      </c>
      <c r="I16767">
        <v>0.20161290322580605</v>
      </c>
      <c r="J16767" s="1">
        <v>0</v>
      </c>
      <c r="K16767" t="s">
        <v>23243</v>
      </c>
      <c r="L16767" t="s">
        <v>56778</v>
      </c>
      <c r="M16767" t="s">
        <v>56779</v>
      </c>
    </row>
    <row r="16768" spans="1:13">
      <c r="A16768" s="1" t="s">
        <v>18785</v>
      </c>
      <c r="B16768">
        <v>2.2135218863018899E-5</v>
      </c>
      <c r="C16768" s="1">
        <v>5.2666925198763197E-5</v>
      </c>
      <c r="D16768">
        <v>1</v>
      </c>
      <c r="E16768">
        <v>0.99479166666666696</v>
      </c>
      <c r="F16768">
        <v>1</v>
      </c>
      <c r="G16768">
        <v>0.97413793103448298</v>
      </c>
      <c r="H16768">
        <v>1</v>
      </c>
      <c r="I16768">
        <v>0.861788617886179</v>
      </c>
      <c r="J16768" s="1">
        <v>1</v>
      </c>
      <c r="K16768" t="s">
        <v>23238</v>
      </c>
      <c r="L16768" t="s">
        <v>56780</v>
      </c>
      <c r="M16768" t="s">
        <v>56781</v>
      </c>
    </row>
    <row r="16769" spans="1:13">
      <c r="A16769" s="1" t="s">
        <v>18786</v>
      </c>
      <c r="B16769">
        <v>9.3619808850206908E-6</v>
      </c>
      <c r="C16769" s="1">
        <v>2.3896384449899402E-6</v>
      </c>
      <c r="D16769">
        <v>7.1428571428571397E-2</v>
      </c>
      <c r="E16769">
        <v>0</v>
      </c>
      <c r="F16769">
        <v>0</v>
      </c>
      <c r="G16769">
        <v>0</v>
      </c>
      <c r="H16769">
        <v>0</v>
      </c>
      <c r="I16769">
        <v>2.2222222222222199E-2</v>
      </c>
      <c r="J16769" s="1" t="s">
        <v>23229</v>
      </c>
      <c r="K16769" t="s">
        <v>23238</v>
      </c>
      <c r="L16769" t="s">
        <v>56782</v>
      </c>
      <c r="M16769" t="s">
        <v>56783</v>
      </c>
    </row>
    <row r="16770" spans="1:13">
      <c r="A16770" s="1" t="s">
        <v>18787</v>
      </c>
      <c r="B16770">
        <v>6.28724976592169E-5</v>
      </c>
      <c r="C16770" s="1">
        <v>1.29309597459504E-8</v>
      </c>
      <c r="D16770">
        <v>0.209677419354839</v>
      </c>
      <c r="E16770">
        <v>5.5555555555555601E-2</v>
      </c>
      <c r="F16770">
        <v>1.37362637362637E-2</v>
      </c>
      <c r="G16770">
        <v>0</v>
      </c>
      <c r="H16770">
        <v>2.6595744680851099E-2</v>
      </c>
      <c r="I16770">
        <v>0.109375</v>
      </c>
      <c r="J16770" s="1">
        <v>0</v>
      </c>
      <c r="K16770" t="s">
        <v>23239</v>
      </c>
      <c r="L16770" t="s">
        <v>56784</v>
      </c>
      <c r="M16770" t="s">
        <v>56785</v>
      </c>
    </row>
    <row r="16771" spans="1:13">
      <c r="A16771" s="1" t="s">
        <v>18788</v>
      </c>
      <c r="B16771">
        <v>1.3752209936128701E-5</v>
      </c>
      <c r="C16771" s="1">
        <v>2.4212178427414799E-5</v>
      </c>
      <c r="D16771">
        <v>1</v>
      </c>
      <c r="E16771">
        <v>0.99473684210526303</v>
      </c>
      <c r="F16771">
        <v>0.93846153846153801</v>
      </c>
      <c r="G16771">
        <v>1</v>
      </c>
      <c r="H16771">
        <v>1</v>
      </c>
      <c r="I16771">
        <v>1</v>
      </c>
      <c r="J16771" s="1">
        <v>1</v>
      </c>
      <c r="K16771" t="s">
        <v>23238</v>
      </c>
      <c r="L16771" t="s">
        <v>56786</v>
      </c>
      <c r="M16771" t="s">
        <v>56787</v>
      </c>
    </row>
    <row r="16772" spans="1:13">
      <c r="A16772" s="1" t="s">
        <v>18789</v>
      </c>
      <c r="B16772">
        <v>4.8911463615301997E-8</v>
      </c>
      <c r="C16772" s="1">
        <v>4.3434738733663098E-7</v>
      </c>
      <c r="D16772">
        <v>0</v>
      </c>
      <c r="E16772">
        <v>0</v>
      </c>
      <c r="F16772">
        <v>2.0833333333333301E-2</v>
      </c>
      <c r="G16772">
        <v>0</v>
      </c>
      <c r="H16772">
        <v>5.6179775280898903E-2</v>
      </c>
      <c r="I16772">
        <v>0</v>
      </c>
      <c r="J16772" s="1">
        <v>0</v>
      </c>
      <c r="K16772" t="s">
        <v>23241</v>
      </c>
      <c r="L16772" t="s">
        <v>56788</v>
      </c>
      <c r="M16772" t="s">
        <v>56789</v>
      </c>
    </row>
    <row r="16773" spans="1:13">
      <c r="A16773" s="1" t="s">
        <v>18790</v>
      </c>
      <c r="B16773">
        <v>5.3147626070710295E-4</v>
      </c>
      <c r="C16773" s="1">
        <v>2.7509096357980202E-4</v>
      </c>
      <c r="D16773">
        <v>0.79032258064516103</v>
      </c>
      <c r="E16773">
        <v>0.93604651162790697</v>
      </c>
      <c r="F16773">
        <v>0.61042944785276099</v>
      </c>
      <c r="G16773">
        <v>0.88461538461538503</v>
      </c>
      <c r="H16773">
        <v>0.905063291139241</v>
      </c>
      <c r="I16773">
        <v>0.85526315789473695</v>
      </c>
      <c r="J16773" s="1">
        <v>0.88888888888888895</v>
      </c>
      <c r="K16773" t="s">
        <v>23242</v>
      </c>
      <c r="L16773" t="s">
        <v>56790</v>
      </c>
      <c r="M16773" t="s">
        <v>56791</v>
      </c>
    </row>
    <row r="16774" spans="1:13">
      <c r="A16774" s="1" t="s">
        <v>18791</v>
      </c>
      <c r="B16774">
        <v>1.1862110493253E-7</v>
      </c>
      <c r="C16774" s="1">
        <v>5.0241356465969099E-6</v>
      </c>
      <c r="D16774">
        <v>0</v>
      </c>
      <c r="E16774">
        <v>0</v>
      </c>
      <c r="F16774">
        <v>0</v>
      </c>
      <c r="G16774">
        <v>0.11111111111111099</v>
      </c>
      <c r="H16774">
        <v>1.2820512820512799E-2</v>
      </c>
      <c r="I16774">
        <v>0.16250000000000001</v>
      </c>
      <c r="J16774" s="1">
        <v>0</v>
      </c>
      <c r="K16774" t="s">
        <v>23239</v>
      </c>
      <c r="L16774" t="s">
        <v>56792</v>
      </c>
      <c r="M16774" t="s">
        <v>56793</v>
      </c>
    </row>
    <row r="16775" spans="1:13">
      <c r="A16775" s="1" t="s">
        <v>18792</v>
      </c>
      <c r="B16775">
        <v>4.9934831342229299E-7</v>
      </c>
      <c r="C16775" s="1">
        <v>7.9023191808091005E-6</v>
      </c>
      <c r="D16775">
        <v>0.225806451612903</v>
      </c>
      <c r="E16775">
        <v>1.0989010989011E-2</v>
      </c>
      <c r="F16775">
        <v>3.6842105263157898E-2</v>
      </c>
      <c r="G16775">
        <v>3.94736842105263E-2</v>
      </c>
      <c r="H16775">
        <v>4.80769230769231E-2</v>
      </c>
      <c r="I16775">
        <v>8.2352941176470601E-2</v>
      </c>
      <c r="J16775" s="1">
        <v>0</v>
      </c>
      <c r="K16775" t="s">
        <v>23241</v>
      </c>
      <c r="L16775" t="s">
        <v>56794</v>
      </c>
      <c r="M16775" t="s">
        <v>56795</v>
      </c>
    </row>
    <row r="16776" spans="1:13">
      <c r="A16776" s="1" t="s">
        <v>18793</v>
      </c>
      <c r="B16776">
        <v>4.6532878698866901E-6</v>
      </c>
      <c r="C16776" s="1">
        <v>2.3635156665680201E-5</v>
      </c>
      <c r="D16776">
        <v>1</v>
      </c>
      <c r="E16776">
        <v>0.98333333333333295</v>
      </c>
      <c r="F16776">
        <v>0.99382716049382702</v>
      </c>
      <c r="G16776">
        <v>0.592592592592593</v>
      </c>
      <c r="H16776">
        <v>0.88265306122449005</v>
      </c>
      <c r="I16776">
        <v>0.94374999999999998</v>
      </c>
      <c r="J16776" s="1" t="s">
        <v>23229</v>
      </c>
      <c r="K16776" t="s">
        <v>23238</v>
      </c>
      <c r="L16776" t="s">
        <v>56796</v>
      </c>
      <c r="M16776" t="s">
        <v>56797</v>
      </c>
    </row>
    <row r="16777" spans="1:13">
      <c r="A16777" s="1" t="s">
        <v>18794</v>
      </c>
      <c r="B16777">
        <v>9.29465363438432E-5</v>
      </c>
      <c r="C16777" s="1">
        <v>5.05046129540508E-6</v>
      </c>
      <c r="D16777">
        <v>0.88709677419354804</v>
      </c>
      <c r="E16777">
        <v>0.99473684210526303</v>
      </c>
      <c r="F16777">
        <v>0.77678571428571397</v>
      </c>
      <c r="G16777">
        <v>0.98809523809523803</v>
      </c>
      <c r="H16777">
        <v>0.77222222222222203</v>
      </c>
      <c r="I16777">
        <v>0.80405405405405395</v>
      </c>
      <c r="J16777" s="1" t="s">
        <v>23229</v>
      </c>
      <c r="K16777" t="s">
        <v>23238</v>
      </c>
      <c r="L16777" t="s">
        <v>56798</v>
      </c>
      <c r="M16777" t="s">
        <v>56799</v>
      </c>
    </row>
    <row r="16778" spans="1:13">
      <c r="A16778" s="1" t="s">
        <v>18795</v>
      </c>
      <c r="B16778">
        <v>2.6625599548563002E-7</v>
      </c>
      <c r="C16778" s="1">
        <v>1.3536566523630401E-7</v>
      </c>
      <c r="D16778">
        <v>0.984375</v>
      </c>
      <c r="E16778">
        <v>1</v>
      </c>
      <c r="F16778">
        <v>0.997435897435897</v>
      </c>
      <c r="G16778">
        <v>0.99122807017543901</v>
      </c>
      <c r="H16778">
        <v>0.99545454545454504</v>
      </c>
      <c r="I16778">
        <v>0.99596774193548399</v>
      </c>
      <c r="J16778" s="1">
        <v>0.27272727272727298</v>
      </c>
      <c r="K16778" t="s">
        <v>23238</v>
      </c>
      <c r="L16778" t="s">
        <v>56800</v>
      </c>
      <c r="M16778" t="s">
        <v>56801</v>
      </c>
    </row>
    <row r="16779" spans="1:13">
      <c r="A16779" s="1" t="s">
        <v>18796</v>
      </c>
      <c r="B16779">
        <v>9.5810573896211995E-6</v>
      </c>
      <c r="C16779" s="1">
        <v>1.63594606462667E-5</v>
      </c>
      <c r="D16779">
        <v>0.98387096774193505</v>
      </c>
      <c r="E16779">
        <v>0.98936170212765995</v>
      </c>
      <c r="F16779">
        <v>0.84615384615384603</v>
      </c>
      <c r="G16779">
        <v>0.92727272727272703</v>
      </c>
      <c r="H16779">
        <v>0.75233644859813098</v>
      </c>
      <c r="I16779">
        <v>0.88016528925619797</v>
      </c>
      <c r="J16779" s="1">
        <v>1</v>
      </c>
      <c r="K16779" t="s">
        <v>23240</v>
      </c>
      <c r="L16779" t="s">
        <v>56802</v>
      </c>
      <c r="M16779" t="s">
        <v>56803</v>
      </c>
    </row>
    <row r="16780" spans="1:13">
      <c r="A16780" s="1" t="s">
        <v>18797</v>
      </c>
      <c r="B16780">
        <v>2.5863553030512901E-5</v>
      </c>
      <c r="C16780" s="1">
        <v>2.6199030798827001E-4</v>
      </c>
      <c r="D16780">
        <v>0.30769230769230799</v>
      </c>
      <c r="E16780">
        <v>0.15697674418604701</v>
      </c>
      <c r="F16780">
        <v>7.8571428571428598E-2</v>
      </c>
      <c r="G16780">
        <v>0.58163265306122403</v>
      </c>
      <c r="H16780">
        <v>0.17977528089887601</v>
      </c>
      <c r="I16780">
        <v>0.45121951219512202</v>
      </c>
      <c r="J16780" s="1">
        <v>0</v>
      </c>
      <c r="K16780" t="s">
        <v>23240</v>
      </c>
      <c r="L16780" t="s">
        <v>56804</v>
      </c>
      <c r="M16780" t="s">
        <v>56805</v>
      </c>
    </row>
    <row r="16781" spans="1:13">
      <c r="A16781" s="1" t="s">
        <v>18798</v>
      </c>
      <c r="B16781">
        <v>1.6010392971009201E-6</v>
      </c>
      <c r="C16781" s="1">
        <v>1.0979587497303399E-5</v>
      </c>
      <c r="D16781">
        <v>0.97619047619047605</v>
      </c>
      <c r="E16781">
        <v>0.99315068493150704</v>
      </c>
      <c r="F16781">
        <v>0.99453551912568305</v>
      </c>
      <c r="G16781">
        <v>0.63749999999999996</v>
      </c>
      <c r="H16781">
        <v>0.99545454545454504</v>
      </c>
      <c r="I16781">
        <v>0.86746987951807197</v>
      </c>
      <c r="J16781" s="1" t="s">
        <v>23229</v>
      </c>
      <c r="K16781" t="s">
        <v>23240</v>
      </c>
      <c r="L16781" t="s">
        <v>56806</v>
      </c>
      <c r="M16781" t="s">
        <v>56807</v>
      </c>
    </row>
    <row r="16782" spans="1:13">
      <c r="A16782" s="1" t="s">
        <v>18799</v>
      </c>
      <c r="B16782">
        <v>8.1304148121258304E-8</v>
      </c>
      <c r="C16782" s="1">
        <v>2.9079874380502399E-8</v>
      </c>
      <c r="D16782">
        <v>1</v>
      </c>
      <c r="E16782">
        <v>0.99425287356321801</v>
      </c>
      <c r="F16782">
        <v>1</v>
      </c>
      <c r="G16782">
        <v>1</v>
      </c>
      <c r="H16782">
        <v>1</v>
      </c>
      <c r="I16782">
        <v>1</v>
      </c>
      <c r="J16782" s="1">
        <v>0</v>
      </c>
      <c r="K16782" t="s">
        <v>23241</v>
      </c>
      <c r="L16782" t="s">
        <v>56808</v>
      </c>
      <c r="M16782" t="s">
        <v>56809</v>
      </c>
    </row>
    <row r="16783" spans="1:13">
      <c r="A16783" s="1" t="s">
        <v>18800</v>
      </c>
      <c r="B16783">
        <v>1.28978934608535E-6</v>
      </c>
      <c r="C16783" s="1">
        <v>1.0850329274213E-4</v>
      </c>
      <c r="D16783">
        <v>1</v>
      </c>
      <c r="E16783">
        <v>1</v>
      </c>
      <c r="F16783">
        <v>0.84536082474226804</v>
      </c>
      <c r="G16783">
        <v>0.96551724137931005</v>
      </c>
      <c r="H16783">
        <v>0.93805309734513298</v>
      </c>
      <c r="I16783">
        <v>0.99590163934426201</v>
      </c>
      <c r="J16783" s="1">
        <v>1</v>
      </c>
      <c r="K16783" t="s">
        <v>23238</v>
      </c>
      <c r="L16783" t="s">
        <v>56810</v>
      </c>
      <c r="M16783" t="s">
        <v>56811</v>
      </c>
    </row>
    <row r="16784" spans="1:13">
      <c r="A16784" s="1" t="s">
        <v>18801</v>
      </c>
      <c r="B16784">
        <v>4.5176964864363702E-5</v>
      </c>
      <c r="C16784" s="1">
        <v>3.3075008233878E-5</v>
      </c>
      <c r="D16784">
        <v>0.68333333333333302</v>
      </c>
      <c r="E16784">
        <v>0.449438202247191</v>
      </c>
      <c r="F16784">
        <v>0.130769230769231</v>
      </c>
      <c r="G16784">
        <v>0.11363636363636399</v>
      </c>
      <c r="H16784">
        <v>0.339622641509434</v>
      </c>
      <c r="I16784">
        <v>0.194444444444444</v>
      </c>
      <c r="J16784" s="1" t="s">
        <v>23229</v>
      </c>
      <c r="K16784" t="s">
        <v>23238</v>
      </c>
      <c r="L16784" t="s">
        <v>56812</v>
      </c>
      <c r="M16784" t="s">
        <v>56813</v>
      </c>
    </row>
    <row r="16785" spans="1:13">
      <c r="A16785" s="1" t="s">
        <v>18802</v>
      </c>
      <c r="B16785">
        <v>4.4750848387400198E-5</v>
      </c>
      <c r="C16785" s="1">
        <v>1.49639228376644E-5</v>
      </c>
      <c r="D16785">
        <v>0.1875</v>
      </c>
      <c r="E16785">
        <v>0.13953488372093001</v>
      </c>
      <c r="F16785">
        <v>3.9893617021276598E-2</v>
      </c>
      <c r="G16785">
        <v>8.8235294117647106E-2</v>
      </c>
      <c r="H16785">
        <v>7.3033707865168496E-2</v>
      </c>
      <c r="I16785">
        <v>0.11764705882352899</v>
      </c>
      <c r="J16785" s="1">
        <v>4.5454545454545497E-2</v>
      </c>
      <c r="K16785" t="s">
        <v>23241</v>
      </c>
      <c r="L16785" t="s">
        <v>56814</v>
      </c>
      <c r="M16785" t="s">
        <v>56815</v>
      </c>
    </row>
    <row r="16786" spans="1:13">
      <c r="A16786" s="1" t="s">
        <v>18803</v>
      </c>
      <c r="B16786">
        <v>1.16057659553572E-4</v>
      </c>
      <c r="C16786" s="1">
        <v>1.5337057454848699E-7</v>
      </c>
      <c r="D16786">
        <v>0.8125</v>
      </c>
      <c r="E16786">
        <v>0.97395833333333304</v>
      </c>
      <c r="F16786">
        <v>0.73589743589743595</v>
      </c>
      <c r="G16786">
        <v>0.90909090909090895</v>
      </c>
      <c r="H16786">
        <v>0.69736842105263197</v>
      </c>
      <c r="I16786">
        <v>0.94214876033057804</v>
      </c>
      <c r="J16786" s="1">
        <v>1</v>
      </c>
      <c r="K16786" t="s">
        <v>23238</v>
      </c>
      <c r="L16786" t="s">
        <v>56816</v>
      </c>
      <c r="M16786" t="s">
        <v>56817</v>
      </c>
    </row>
    <row r="16787" spans="1:13">
      <c r="A16787" s="1" t="s">
        <v>18804</v>
      </c>
      <c r="B16787">
        <v>2.69683615286611E-5</v>
      </c>
      <c r="C16787" s="1">
        <v>2.6991253144207001E-4</v>
      </c>
      <c r="D16787">
        <v>0.967741935483871</v>
      </c>
      <c r="E16787">
        <v>0.77127659574468099</v>
      </c>
      <c r="F16787">
        <v>0.91752577319587603</v>
      </c>
      <c r="G16787">
        <v>0.26415094339622602</v>
      </c>
      <c r="H16787">
        <v>0.74545454545454504</v>
      </c>
      <c r="I16787">
        <v>0.66517857142857095</v>
      </c>
      <c r="J16787" s="1">
        <v>1</v>
      </c>
      <c r="K16787" t="s">
        <v>23242</v>
      </c>
      <c r="L16787" t="s">
        <v>56818</v>
      </c>
      <c r="M16787" t="s">
        <v>56819</v>
      </c>
    </row>
    <row r="16788" spans="1:13">
      <c r="A16788" s="1" t="s">
        <v>18805</v>
      </c>
      <c r="B16788">
        <v>2.0948979581631001E-5</v>
      </c>
      <c r="C16788" s="1">
        <v>1.22724115369479E-5</v>
      </c>
      <c r="D16788">
        <v>1</v>
      </c>
      <c r="E16788">
        <v>0.99473684210526303</v>
      </c>
      <c r="F16788">
        <v>0.8203125</v>
      </c>
      <c r="G16788">
        <v>0.98958333333333304</v>
      </c>
      <c r="H16788">
        <v>0.859375</v>
      </c>
      <c r="I16788">
        <v>0.97549019607843102</v>
      </c>
      <c r="J16788" s="1" t="s">
        <v>23229</v>
      </c>
      <c r="K16788" t="s">
        <v>23239</v>
      </c>
      <c r="L16788" t="s">
        <v>56820</v>
      </c>
      <c r="M16788" t="s">
        <v>56821</v>
      </c>
    </row>
    <row r="16789" spans="1:13">
      <c r="A16789" s="1" t="s">
        <v>18806</v>
      </c>
      <c r="B16789">
        <v>1.12106800472541E-3</v>
      </c>
      <c r="C16789" s="1">
        <v>4.28554369694099E-4</v>
      </c>
      <c r="D16789">
        <v>0.5</v>
      </c>
      <c r="E16789">
        <v>5.31914893617021E-2</v>
      </c>
      <c r="F16789">
        <v>0.89436619718309895</v>
      </c>
      <c r="G16789">
        <v>0.96296296296296302</v>
      </c>
      <c r="H16789">
        <v>0.97368421052631604</v>
      </c>
      <c r="I16789">
        <v>0.97549019607843102</v>
      </c>
      <c r="J16789" s="1">
        <v>1</v>
      </c>
      <c r="K16789" t="s">
        <v>23239</v>
      </c>
      <c r="L16789" t="s">
        <v>56822</v>
      </c>
      <c r="M16789" t="s">
        <v>56823</v>
      </c>
    </row>
    <row r="16790" spans="1:13">
      <c r="A16790" s="1" t="s">
        <v>18807</v>
      </c>
      <c r="B16790">
        <v>1.77411120273718E-4</v>
      </c>
      <c r="C16790" s="1">
        <v>8.2444901477055102E-6</v>
      </c>
      <c r="D16790">
        <v>1</v>
      </c>
      <c r="E16790">
        <v>0.6</v>
      </c>
      <c r="F16790">
        <v>0.99476439790575899</v>
      </c>
      <c r="G16790">
        <v>1</v>
      </c>
      <c r="H16790">
        <v>1</v>
      </c>
      <c r="I16790">
        <v>1</v>
      </c>
      <c r="J16790" s="1" t="s">
        <v>23229</v>
      </c>
      <c r="K16790" t="s">
        <v>23238</v>
      </c>
      <c r="L16790" t="s">
        <v>56824</v>
      </c>
      <c r="M16790" t="s">
        <v>56825</v>
      </c>
    </row>
    <row r="16791" spans="1:13">
      <c r="A16791" s="1" t="s">
        <v>18808</v>
      </c>
      <c r="B16791">
        <v>1.2553472525805899E-4</v>
      </c>
      <c r="C16791" s="1">
        <v>1.4075571705866499E-5</v>
      </c>
      <c r="D16791">
        <v>0.9</v>
      </c>
      <c r="E16791">
        <v>0.94736842105263197</v>
      </c>
      <c r="F16791">
        <v>5.21739130434783E-2</v>
      </c>
      <c r="G16791">
        <v>3.5714285714285698E-2</v>
      </c>
      <c r="H16791">
        <v>5.7971014492753603E-2</v>
      </c>
      <c r="I16791">
        <v>6.8750000000000006E-2</v>
      </c>
      <c r="J16791" s="1">
        <v>0</v>
      </c>
      <c r="K16791" t="s">
        <v>23241</v>
      </c>
      <c r="L16791" t="s">
        <v>56826</v>
      </c>
      <c r="M16791" t="s">
        <v>56827</v>
      </c>
    </row>
    <row r="16792" spans="1:13">
      <c r="A16792" s="1" t="s">
        <v>18809</v>
      </c>
      <c r="B16792">
        <v>6.1694396379444495E-5</v>
      </c>
      <c r="C16792" s="1">
        <v>1.06254149741066E-4</v>
      </c>
      <c r="D16792">
        <v>0</v>
      </c>
      <c r="E16792">
        <v>5.2083333333333296E-3</v>
      </c>
      <c r="F16792">
        <v>0.209677419354839</v>
      </c>
      <c r="G16792">
        <v>0</v>
      </c>
      <c r="H16792">
        <v>2.7027027027027001E-2</v>
      </c>
      <c r="I16792">
        <v>7.5757575757575803E-3</v>
      </c>
      <c r="J16792" s="1" t="s">
        <v>23229</v>
      </c>
      <c r="K16792" t="s">
        <v>23241</v>
      </c>
      <c r="L16792" t="s">
        <v>56828</v>
      </c>
      <c r="M16792" t="s">
        <v>56829</v>
      </c>
    </row>
    <row r="16793" spans="1:13">
      <c r="A16793" s="1" t="s">
        <v>18810</v>
      </c>
      <c r="B16793">
        <v>5.8178109977894804E-7</v>
      </c>
      <c r="C16793" s="1">
        <v>1.55970246885439E-6</v>
      </c>
      <c r="D16793">
        <v>0.984375</v>
      </c>
      <c r="E16793">
        <v>0.98958333333333304</v>
      </c>
      <c r="F16793">
        <v>0.994871794871795</v>
      </c>
      <c r="G16793">
        <v>0.98245614035087703</v>
      </c>
      <c r="H16793">
        <v>0.99115044247787598</v>
      </c>
      <c r="I16793">
        <v>0.96799999999999997</v>
      </c>
      <c r="J16793" s="1">
        <v>0.95454545454545503</v>
      </c>
      <c r="K16793" t="s">
        <v>23240</v>
      </c>
      <c r="L16793" t="s">
        <v>56830</v>
      </c>
      <c r="M16793" t="s">
        <v>56831</v>
      </c>
    </row>
    <row r="16794" spans="1:13">
      <c r="A16794" s="1" t="s">
        <v>18811</v>
      </c>
      <c r="B16794">
        <v>2.3819221231553599E-7</v>
      </c>
      <c r="C16794" s="1">
        <v>9.2610626032503501E-8</v>
      </c>
      <c r="D16794">
        <v>1</v>
      </c>
      <c r="E16794">
        <v>0.99107142857142905</v>
      </c>
      <c r="F16794">
        <v>0.99549549549549599</v>
      </c>
      <c r="G16794">
        <v>1</v>
      </c>
      <c r="H16794">
        <v>1</v>
      </c>
      <c r="I16794">
        <v>0.98795180722891596</v>
      </c>
      <c r="J16794" s="1">
        <v>0.4375</v>
      </c>
      <c r="K16794" t="s">
        <v>23238</v>
      </c>
      <c r="L16794" t="s">
        <v>56832</v>
      </c>
      <c r="M16794" t="s">
        <v>56833</v>
      </c>
    </row>
    <row r="16795" spans="1:13">
      <c r="A16795" s="1" t="s">
        <v>18812</v>
      </c>
      <c r="B16795">
        <v>1.15586289384338E-4</v>
      </c>
      <c r="C16795" s="1">
        <v>3.3972557700744198E-6</v>
      </c>
      <c r="D16795">
        <v>0.30434782608695699</v>
      </c>
      <c r="E16795">
        <v>9.375E-2</v>
      </c>
      <c r="F16795">
        <v>0.49375000000000002</v>
      </c>
      <c r="G16795">
        <v>0.10377358490565999</v>
      </c>
      <c r="H16795">
        <v>0.43627450980392202</v>
      </c>
      <c r="I16795">
        <v>0.19747899159663901</v>
      </c>
      <c r="J16795" s="1">
        <v>0</v>
      </c>
      <c r="K16795" t="s">
        <v>23241</v>
      </c>
      <c r="L16795" t="s">
        <v>56834</v>
      </c>
      <c r="M16795" t="s">
        <v>56835</v>
      </c>
    </row>
    <row r="16796" spans="1:13">
      <c r="A16796" s="1" t="s">
        <v>18813</v>
      </c>
      <c r="B16796">
        <v>2.2535331624748001E-5</v>
      </c>
      <c r="C16796" s="1">
        <v>1.5862444303114599E-5</v>
      </c>
      <c r="D16796">
        <v>7.1428571428571397E-2</v>
      </c>
      <c r="E16796">
        <v>5.5555555555555601E-3</v>
      </c>
      <c r="F16796">
        <v>0.22477064220183501</v>
      </c>
      <c r="G16796">
        <v>0</v>
      </c>
      <c r="H16796">
        <v>9.4339622641509399E-2</v>
      </c>
      <c r="I16796">
        <v>4.31034482758621E-2</v>
      </c>
      <c r="J16796" s="1" t="s">
        <v>23229</v>
      </c>
      <c r="K16796" t="s">
        <v>23238</v>
      </c>
      <c r="L16796" t="s">
        <v>56836</v>
      </c>
      <c r="M16796" t="s">
        <v>56837</v>
      </c>
    </row>
    <row r="16797" spans="1:13">
      <c r="A16797" s="1" t="s">
        <v>18814</v>
      </c>
      <c r="B16797">
        <v>9.3720111688312605E-8</v>
      </c>
      <c r="C16797" s="1">
        <v>1.25229636482169E-7</v>
      </c>
      <c r="D16797">
        <v>1</v>
      </c>
      <c r="E16797">
        <v>1</v>
      </c>
      <c r="F16797">
        <v>1</v>
      </c>
      <c r="G16797">
        <v>0.98780487804878003</v>
      </c>
      <c r="H16797">
        <v>0.99473684210526303</v>
      </c>
      <c r="I16797">
        <v>0.99152542372881403</v>
      </c>
      <c r="J16797" s="1">
        <v>1</v>
      </c>
      <c r="K16797" t="s">
        <v>23238</v>
      </c>
      <c r="L16797" t="s">
        <v>56838</v>
      </c>
      <c r="M16797" t="s">
        <v>56839</v>
      </c>
    </row>
    <row r="16798" spans="1:13">
      <c r="A16798" s="1" t="s">
        <v>18815</v>
      </c>
      <c r="B16798">
        <v>7.4889564272503805E-10</v>
      </c>
      <c r="C16798" s="1">
        <v>7.0840041687993003E-8</v>
      </c>
      <c r="D16798">
        <v>1</v>
      </c>
      <c r="E16798">
        <v>0.99479166666666696</v>
      </c>
      <c r="F16798">
        <v>1</v>
      </c>
      <c r="G16798">
        <v>0.94827586206896597</v>
      </c>
      <c r="H16798">
        <v>1</v>
      </c>
      <c r="I16798">
        <v>0.94715447154471499</v>
      </c>
      <c r="J16798" s="1">
        <v>1</v>
      </c>
      <c r="K16798" t="s">
        <v>23238</v>
      </c>
      <c r="L16798" t="s">
        <v>56840</v>
      </c>
      <c r="M16798" t="s">
        <v>56841</v>
      </c>
    </row>
    <row r="16799" spans="1:13">
      <c r="A16799" s="1" t="s">
        <v>18816</v>
      </c>
      <c r="B16799">
        <v>2.3367279870141498E-5</v>
      </c>
      <c r="C16799" s="1">
        <v>1.0456403651297299E-4</v>
      </c>
      <c r="D16799">
        <v>1.5625E-2</v>
      </c>
      <c r="E16799">
        <v>1.0416666666666701E-2</v>
      </c>
      <c r="F16799">
        <v>0.216494845360825</v>
      </c>
      <c r="G16799">
        <v>0</v>
      </c>
      <c r="H16799">
        <v>0</v>
      </c>
      <c r="I16799">
        <v>4.0983606557377103E-3</v>
      </c>
      <c r="J16799" s="1" t="s">
        <v>23229</v>
      </c>
      <c r="K16799" t="s">
        <v>23241</v>
      </c>
      <c r="L16799" t="s">
        <v>56842</v>
      </c>
      <c r="M16799" t="s">
        <v>56843</v>
      </c>
    </row>
    <row r="16800" spans="1:13">
      <c r="A16800" s="1" t="s">
        <v>18817</v>
      </c>
      <c r="B16800">
        <v>1.60562112047872E-5</v>
      </c>
      <c r="C16800" s="1">
        <v>7.0251093581881002E-5</v>
      </c>
      <c r="D16800">
        <v>0.115384615384615</v>
      </c>
      <c r="E16800">
        <v>0.4</v>
      </c>
      <c r="F16800">
        <v>0.13125000000000001</v>
      </c>
      <c r="G16800">
        <v>0</v>
      </c>
      <c r="H16800">
        <v>5.74712643678161E-3</v>
      </c>
      <c r="I16800">
        <v>0.130769230769231</v>
      </c>
      <c r="J16800" s="1" t="s">
        <v>23229</v>
      </c>
      <c r="K16800" t="s">
        <v>23241</v>
      </c>
      <c r="L16800" t="s">
        <v>56844</v>
      </c>
      <c r="M16800" t="s">
        <v>56845</v>
      </c>
    </row>
    <row r="16801" spans="1:13">
      <c r="A16801" s="1" t="s">
        <v>18818</v>
      </c>
      <c r="B16801">
        <v>2.1058017300755599E-6</v>
      </c>
      <c r="C16801" s="1">
        <v>1.0917246458170899E-6</v>
      </c>
      <c r="D16801">
        <v>0.931034482758621</v>
      </c>
      <c r="E16801">
        <v>0.99418604651162801</v>
      </c>
      <c r="F16801">
        <v>0.99687499999999996</v>
      </c>
      <c r="G16801">
        <v>1</v>
      </c>
      <c r="H16801">
        <v>1</v>
      </c>
      <c r="I16801">
        <v>1</v>
      </c>
      <c r="J16801" s="1">
        <v>1</v>
      </c>
      <c r="K16801" t="s">
        <v>23241</v>
      </c>
      <c r="L16801" t="s">
        <v>56846</v>
      </c>
      <c r="M16801" t="s">
        <v>56847</v>
      </c>
    </row>
    <row r="16802" spans="1:13">
      <c r="A16802" s="1" t="s">
        <v>18819</v>
      </c>
      <c r="B16802">
        <v>8.8289732183426506E-8</v>
      </c>
      <c r="C16802" s="1">
        <v>5.03278228347001E-12</v>
      </c>
      <c r="D16802">
        <v>0</v>
      </c>
      <c r="E16802">
        <v>6.6666666666666697E-3</v>
      </c>
      <c r="F16802">
        <v>0</v>
      </c>
      <c r="G16802">
        <v>0</v>
      </c>
      <c r="H16802">
        <v>0</v>
      </c>
      <c r="I16802">
        <v>0</v>
      </c>
      <c r="J16802" s="1">
        <v>0</v>
      </c>
      <c r="K16802" t="s">
        <v>23241</v>
      </c>
      <c r="L16802" t="s">
        <v>56848</v>
      </c>
      <c r="M16802" t="s">
        <v>56849</v>
      </c>
    </row>
    <row r="16803" spans="1:13">
      <c r="A16803" s="1" t="s">
        <v>18820</v>
      </c>
      <c r="B16803">
        <v>6.9802278733857601E-7</v>
      </c>
      <c r="C16803" s="1">
        <v>4.6921276163213398E-5</v>
      </c>
      <c r="D16803">
        <v>3.3333333333333298E-2</v>
      </c>
      <c r="E16803">
        <v>0</v>
      </c>
      <c r="F16803">
        <v>0.22635135135135101</v>
      </c>
      <c r="G16803">
        <v>5.5555555555555601E-2</v>
      </c>
      <c r="H16803">
        <v>0.29444444444444401</v>
      </c>
      <c r="I16803">
        <v>1.63934426229508E-2</v>
      </c>
      <c r="J16803" s="1">
        <v>0</v>
      </c>
      <c r="K16803" t="s">
        <v>23241</v>
      </c>
      <c r="L16803" t="s">
        <v>56850</v>
      </c>
      <c r="M16803" t="s">
        <v>56851</v>
      </c>
    </row>
    <row r="16804" spans="1:13">
      <c r="A16804" s="1" t="s">
        <v>18821</v>
      </c>
      <c r="B16804">
        <v>1.6474523175658901E-4</v>
      </c>
      <c r="C16804" s="1">
        <v>4.1981800783535497E-6</v>
      </c>
      <c r="D16804">
        <v>0.16129032258064499</v>
      </c>
      <c r="E16804">
        <v>7.8313253012048195E-2</v>
      </c>
      <c r="F16804">
        <v>0.18393782383419699</v>
      </c>
      <c r="G16804">
        <v>0.33673469387755101</v>
      </c>
      <c r="H16804">
        <v>0.21621621621621601</v>
      </c>
      <c r="I16804">
        <v>0.302752293577982</v>
      </c>
      <c r="J16804" s="1">
        <v>0</v>
      </c>
      <c r="K16804" t="s">
        <v>23241</v>
      </c>
      <c r="L16804" t="s">
        <v>56852</v>
      </c>
      <c r="M16804" t="s">
        <v>56853</v>
      </c>
    </row>
    <row r="16805" spans="1:13">
      <c r="A16805" s="1" t="s">
        <v>18822</v>
      </c>
      <c r="B16805">
        <v>4.7013743472215099E-5</v>
      </c>
      <c r="C16805" s="1">
        <v>1.8922361608918E-4</v>
      </c>
      <c r="D16805">
        <v>0.46551724137931</v>
      </c>
      <c r="E16805">
        <v>0.35326086956521702</v>
      </c>
      <c r="F16805">
        <v>0.56111111111111101</v>
      </c>
      <c r="G16805">
        <v>4.31034482758621E-2</v>
      </c>
      <c r="H16805">
        <v>0.56140350877193002</v>
      </c>
      <c r="I16805">
        <v>0.17199999999999999</v>
      </c>
      <c r="J16805" s="1">
        <v>0</v>
      </c>
      <c r="K16805" t="s">
        <v>23241</v>
      </c>
      <c r="L16805" t="s">
        <v>56854</v>
      </c>
      <c r="M16805" t="s">
        <v>56855</v>
      </c>
    </row>
    <row r="16806" spans="1:13">
      <c r="A16806" s="1" t="s">
        <v>18823</v>
      </c>
      <c r="B16806">
        <v>5.0151817693952901E-8</v>
      </c>
      <c r="C16806" s="1">
        <v>2.4726334601414502E-4</v>
      </c>
      <c r="D16806">
        <v>0.11111111111111099</v>
      </c>
      <c r="E16806">
        <v>2.4390243902439001E-2</v>
      </c>
      <c r="F16806">
        <v>3.8659793814432998E-2</v>
      </c>
      <c r="G16806">
        <v>0</v>
      </c>
      <c r="H16806">
        <v>5.8035714285714302E-2</v>
      </c>
      <c r="I16806">
        <v>0.27049180327868899</v>
      </c>
      <c r="J16806" s="1" t="s">
        <v>23229</v>
      </c>
      <c r="K16806" t="s">
        <v>23241</v>
      </c>
      <c r="L16806" t="s">
        <v>56856</v>
      </c>
      <c r="M16806" t="s">
        <v>56857</v>
      </c>
    </row>
    <row r="16807" spans="1:13">
      <c r="A16807" s="1" t="s">
        <v>18824</v>
      </c>
      <c r="B16807">
        <v>1.5815429972735801E-4</v>
      </c>
      <c r="C16807" s="1">
        <v>4.45963390609912E-4</v>
      </c>
      <c r="D16807">
        <v>0.171875</v>
      </c>
      <c r="E16807">
        <v>3.8888888888888903E-2</v>
      </c>
      <c r="F16807">
        <v>0.29427083333333298</v>
      </c>
      <c r="G16807">
        <v>0.90217391304347805</v>
      </c>
      <c r="H16807">
        <v>0.435</v>
      </c>
      <c r="I16807">
        <v>0.80985915492957705</v>
      </c>
      <c r="J16807" s="1">
        <v>0</v>
      </c>
      <c r="K16807" t="s">
        <v>23238</v>
      </c>
      <c r="L16807" t="s">
        <v>56858</v>
      </c>
      <c r="M16807" t="s">
        <v>56859</v>
      </c>
    </row>
    <row r="16808" spans="1:13">
      <c r="A16808" s="1" t="s">
        <v>18825</v>
      </c>
      <c r="B16808">
        <v>8.8892786068338492E-6</v>
      </c>
      <c r="C16808" s="1">
        <v>2.45314861826608E-6</v>
      </c>
      <c r="D16808">
        <v>0.104166666666667</v>
      </c>
      <c r="E16808">
        <v>0.17213114754098399</v>
      </c>
      <c r="F16808">
        <v>0</v>
      </c>
      <c r="G16808">
        <v>0</v>
      </c>
      <c r="H16808">
        <v>0</v>
      </c>
      <c r="I16808">
        <v>0</v>
      </c>
      <c r="J16808" s="1">
        <v>0</v>
      </c>
      <c r="K16808" t="s">
        <v>23237</v>
      </c>
      <c r="L16808" t="s">
        <v>56860</v>
      </c>
      <c r="M16808" t="s">
        <v>56861</v>
      </c>
    </row>
    <row r="16809" spans="1:13">
      <c r="A16809" s="1" t="s">
        <v>18826</v>
      </c>
      <c r="B16809">
        <v>2.54464907887178E-6</v>
      </c>
      <c r="C16809" s="1">
        <v>8.5046100895381496E-7</v>
      </c>
      <c r="D16809">
        <v>8.0645161290322606E-2</v>
      </c>
      <c r="E16809">
        <v>0</v>
      </c>
      <c r="F16809">
        <v>0</v>
      </c>
      <c r="G16809">
        <v>0</v>
      </c>
      <c r="H16809">
        <v>0</v>
      </c>
      <c r="I16809">
        <v>3.7037037037037E-2</v>
      </c>
      <c r="J16809" s="1" t="s">
        <v>23229</v>
      </c>
      <c r="K16809" t="s">
        <v>23238</v>
      </c>
      <c r="L16809" t="s">
        <v>56862</v>
      </c>
      <c r="M16809" t="s">
        <v>56863</v>
      </c>
    </row>
    <row r="16810" spans="1:13">
      <c r="A16810" s="1" t="s">
        <v>18827</v>
      </c>
      <c r="B16810">
        <v>6.0860946238034401E-6</v>
      </c>
      <c r="C16810" s="1">
        <v>2.1710313991777301E-6</v>
      </c>
      <c r="D16810">
        <v>1</v>
      </c>
      <c r="E16810">
        <v>1</v>
      </c>
      <c r="F16810">
        <v>0.92227979274611405</v>
      </c>
      <c r="G16810">
        <v>1</v>
      </c>
      <c r="H16810">
        <v>0.95588235294117696</v>
      </c>
      <c r="I16810">
        <v>0.95890410958904104</v>
      </c>
      <c r="J16810" s="1">
        <v>1</v>
      </c>
      <c r="K16810" t="s">
        <v>23241</v>
      </c>
      <c r="L16810" t="s">
        <v>56864</v>
      </c>
      <c r="M16810" t="s">
        <v>56865</v>
      </c>
    </row>
    <row r="16811" spans="1:13">
      <c r="A16811" s="1" t="s">
        <v>18828</v>
      </c>
      <c r="B16811">
        <v>5.6816423593645301E-8</v>
      </c>
      <c r="C16811" s="1">
        <v>8.9975860018354902E-11</v>
      </c>
      <c r="D16811">
        <v>0</v>
      </c>
      <c r="E16811">
        <v>5.9523809523809503E-3</v>
      </c>
      <c r="F16811">
        <v>0</v>
      </c>
      <c r="G16811">
        <v>0</v>
      </c>
      <c r="H16811">
        <v>0</v>
      </c>
      <c r="I16811">
        <v>1.72413793103448E-2</v>
      </c>
      <c r="J16811" s="1">
        <v>1</v>
      </c>
      <c r="K16811" t="s">
        <v>23237</v>
      </c>
      <c r="L16811" t="s">
        <v>56866</v>
      </c>
      <c r="M16811" t="s">
        <v>56867</v>
      </c>
    </row>
    <row r="16812" spans="1:13">
      <c r="A16812" s="1" t="s">
        <v>18829</v>
      </c>
      <c r="B16812">
        <v>3.126068763834E-6</v>
      </c>
      <c r="C16812" s="1">
        <v>6.02603898056574E-5</v>
      </c>
      <c r="D16812">
        <v>0</v>
      </c>
      <c r="E16812">
        <v>0</v>
      </c>
      <c r="F16812">
        <v>0.15364583333333301</v>
      </c>
      <c r="G16812">
        <v>5.4545454545454501E-2</v>
      </c>
      <c r="H16812">
        <v>0.25909090909090898</v>
      </c>
      <c r="I16812">
        <v>8.0357142857142905E-2</v>
      </c>
      <c r="J16812" s="1">
        <v>0</v>
      </c>
      <c r="K16812" t="s">
        <v>23242</v>
      </c>
      <c r="L16812" t="s">
        <v>56868</v>
      </c>
      <c r="M16812" t="s">
        <v>56869</v>
      </c>
    </row>
    <row r="16813" spans="1:13">
      <c r="A16813" s="1" t="s">
        <v>18830</v>
      </c>
      <c r="B16813">
        <v>7.9280665161307002E-5</v>
      </c>
      <c r="C16813" s="1">
        <v>1.06889516049947E-4</v>
      </c>
      <c r="D16813">
        <v>0.34615384615384598</v>
      </c>
      <c r="E16813">
        <v>6.4516129032258104E-2</v>
      </c>
      <c r="F16813">
        <v>0.23611111111111099</v>
      </c>
      <c r="G16813">
        <v>4.1666666666666699E-2</v>
      </c>
      <c r="H16813">
        <v>0.1</v>
      </c>
      <c r="I16813">
        <v>0.232758620689655</v>
      </c>
      <c r="J16813" s="1" t="s">
        <v>23229</v>
      </c>
      <c r="K16813" t="s">
        <v>23241</v>
      </c>
      <c r="L16813" t="s">
        <v>56870</v>
      </c>
      <c r="M16813" t="s">
        <v>56871</v>
      </c>
    </row>
    <row r="16814" spans="1:13">
      <c r="A16814" s="1" t="s">
        <v>18831</v>
      </c>
      <c r="B16814">
        <v>6.1601242762259403E-8</v>
      </c>
      <c r="C16814" s="1">
        <v>4.9289110724982401E-7</v>
      </c>
      <c r="D16814">
        <v>0.10344827586206901</v>
      </c>
      <c r="E16814">
        <v>0</v>
      </c>
      <c r="F16814">
        <v>3.5714285714285698E-2</v>
      </c>
      <c r="G16814">
        <v>0</v>
      </c>
      <c r="H16814">
        <v>0</v>
      </c>
      <c r="I16814">
        <v>0</v>
      </c>
      <c r="J16814" s="1">
        <v>0</v>
      </c>
      <c r="K16814" t="s">
        <v>23241</v>
      </c>
      <c r="L16814" t="s">
        <v>56872</v>
      </c>
      <c r="M16814" t="s">
        <v>56873</v>
      </c>
    </row>
    <row r="16815" spans="1:13">
      <c r="A16815" s="1" t="s">
        <v>18832</v>
      </c>
      <c r="B16815">
        <v>1.50323233168063E-7</v>
      </c>
      <c r="C16815" s="1">
        <v>2.8530870156409501E-6</v>
      </c>
      <c r="D16815">
        <v>0.90625</v>
      </c>
      <c r="E16815">
        <v>0.91578947368421004</v>
      </c>
      <c r="F16815">
        <v>0.98969072164948502</v>
      </c>
      <c r="G16815">
        <v>1</v>
      </c>
      <c r="H16815">
        <v>0.98979591836734704</v>
      </c>
      <c r="I16815">
        <v>0.97916666666666696</v>
      </c>
      <c r="J16815" s="1" t="s">
        <v>23229</v>
      </c>
      <c r="K16815" t="s">
        <v>23241</v>
      </c>
      <c r="L16815" t="s">
        <v>56874</v>
      </c>
      <c r="M16815" t="s">
        <v>56875</v>
      </c>
    </row>
    <row r="16816" spans="1:13">
      <c r="A16816" s="1" t="s">
        <v>18833</v>
      </c>
      <c r="B16816">
        <v>1.0929077444809701E-4</v>
      </c>
      <c r="C16816" s="1">
        <v>3.5549133252672698E-6</v>
      </c>
      <c r="D16816">
        <v>1</v>
      </c>
      <c r="E16816">
        <v>0.73936170212765995</v>
      </c>
      <c r="F16816">
        <v>0.99206349206349198</v>
      </c>
      <c r="G16816">
        <v>0.98837209302325602</v>
      </c>
      <c r="H16816">
        <v>1</v>
      </c>
      <c r="I16816">
        <v>1</v>
      </c>
      <c r="J16816" s="1" t="s">
        <v>23229</v>
      </c>
      <c r="K16816" t="s">
        <v>23240</v>
      </c>
      <c r="L16816" t="s">
        <v>56876</v>
      </c>
      <c r="M16816" t="s">
        <v>56877</v>
      </c>
    </row>
    <row r="16817" spans="1:13">
      <c r="A16817" s="1" t="s">
        <v>18834</v>
      </c>
      <c r="B16817">
        <v>8.9379978170752906E-5</v>
      </c>
      <c r="C16817" s="1">
        <v>9.71644965483996E-5</v>
      </c>
      <c r="D16817">
        <v>6.6666666666666693E-2</v>
      </c>
      <c r="E16817">
        <v>6.8493150684931503E-3</v>
      </c>
      <c r="F16817">
        <v>0.24825174825174801</v>
      </c>
      <c r="G16817">
        <v>1.16279069767442E-2</v>
      </c>
      <c r="H16817">
        <v>0.34210526315789502</v>
      </c>
      <c r="I16817">
        <v>3.3707865168539297E-2</v>
      </c>
      <c r="J16817" s="1">
        <v>0</v>
      </c>
      <c r="K16817" t="s">
        <v>23239</v>
      </c>
      <c r="L16817" t="s">
        <v>56878</v>
      </c>
      <c r="M16817" t="s">
        <v>56879</v>
      </c>
    </row>
    <row r="16818" spans="1:13">
      <c r="A16818" s="1" t="s">
        <v>18835</v>
      </c>
      <c r="B16818">
        <v>9.7774575835847706E-4</v>
      </c>
      <c r="C16818" s="1">
        <v>5.4427474624906303E-6</v>
      </c>
      <c r="D16818">
        <v>0.13636363636363599</v>
      </c>
      <c r="E16818">
        <v>0.47142857142857097</v>
      </c>
      <c r="F16818">
        <v>1.85185185185185E-2</v>
      </c>
      <c r="G16818">
        <v>2.7777777777777801E-2</v>
      </c>
      <c r="H16818">
        <v>0.23728813559322001</v>
      </c>
      <c r="I16818">
        <v>0.14285714285714299</v>
      </c>
      <c r="J16818" s="1">
        <v>0</v>
      </c>
      <c r="K16818" t="s">
        <v>23241</v>
      </c>
      <c r="L16818" t="s">
        <v>56880</v>
      </c>
      <c r="M16818" t="s">
        <v>56881</v>
      </c>
    </row>
    <row r="16819" spans="1:13">
      <c r="A16819" s="1" t="s">
        <v>18836</v>
      </c>
      <c r="B16819">
        <v>2.3361507873480501E-7</v>
      </c>
      <c r="C16819" s="1">
        <v>8.4024300117930294E-6</v>
      </c>
      <c r="D16819">
        <v>0</v>
      </c>
      <c r="E16819">
        <v>0</v>
      </c>
      <c r="F16819">
        <v>3.2258064516129002E-3</v>
      </c>
      <c r="G16819">
        <v>0</v>
      </c>
      <c r="H16819">
        <v>0</v>
      </c>
      <c r="I16819">
        <v>4.3209876543209902E-2</v>
      </c>
      <c r="J16819" s="1">
        <v>0</v>
      </c>
      <c r="K16819" t="s">
        <v>23242</v>
      </c>
      <c r="L16819" t="s">
        <v>56882</v>
      </c>
      <c r="M16819" t="s">
        <v>56883</v>
      </c>
    </row>
    <row r="16820" spans="1:13">
      <c r="A16820" s="1" t="s">
        <v>18837</v>
      </c>
      <c r="B16820">
        <v>5.9047037634990902E-6</v>
      </c>
      <c r="C16820" s="1">
        <v>6.3405528974255202E-6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0.83870967741935498</v>
      </c>
      <c r="J16820" s="1" t="s">
        <v>23229</v>
      </c>
      <c r="K16820" t="s">
        <v>23239</v>
      </c>
      <c r="L16820" t="s">
        <v>56884</v>
      </c>
      <c r="M16820" t="s">
        <v>56885</v>
      </c>
    </row>
    <row r="16821" spans="1:13">
      <c r="A16821" s="1" t="s">
        <v>18838</v>
      </c>
      <c r="B16821">
        <v>2.36708835413523E-5</v>
      </c>
      <c r="C16821" s="1">
        <v>7.27973377407982E-6</v>
      </c>
      <c r="D16821">
        <v>0.96</v>
      </c>
      <c r="E16821">
        <v>0.96103896103896103</v>
      </c>
      <c r="F16821">
        <v>0.98124999999999996</v>
      </c>
      <c r="G16821">
        <v>0.88095238095238104</v>
      </c>
      <c r="H16821">
        <v>0.95161290322580605</v>
      </c>
      <c r="I16821">
        <v>0.98113207547169801</v>
      </c>
      <c r="J16821" s="1">
        <v>0.88888888888888895</v>
      </c>
      <c r="K16821" t="s">
        <v>23238</v>
      </c>
      <c r="L16821" t="s">
        <v>56886</v>
      </c>
      <c r="M16821" t="s">
        <v>56887</v>
      </c>
    </row>
    <row r="16822" spans="1:13">
      <c r="A16822" s="1" t="s">
        <v>18839</v>
      </c>
      <c r="B16822">
        <v>3.3195902975670097E-5</v>
      </c>
      <c r="C16822" s="1">
        <v>9.8846514310839002E-5</v>
      </c>
      <c r="D16822">
        <v>0.1875</v>
      </c>
      <c r="E16822">
        <v>0.21875</v>
      </c>
      <c r="F16822">
        <v>8.9743589743589702E-2</v>
      </c>
      <c r="G16822">
        <v>0.105263157894737</v>
      </c>
      <c r="H16822">
        <v>0.359649122807018</v>
      </c>
      <c r="I16822">
        <v>0.154471544715447</v>
      </c>
      <c r="J16822" s="1">
        <v>0</v>
      </c>
      <c r="K16822" t="s">
        <v>23241</v>
      </c>
      <c r="L16822" t="s">
        <v>56888</v>
      </c>
      <c r="M16822" t="s">
        <v>56889</v>
      </c>
    </row>
    <row r="16823" spans="1:13">
      <c r="A16823" s="1" t="s">
        <v>18840</v>
      </c>
      <c r="B16823">
        <v>3.3659028181181697E-8</v>
      </c>
      <c r="C16823" s="1">
        <v>3.6914269301901898E-6</v>
      </c>
      <c r="D16823">
        <v>1</v>
      </c>
      <c r="E16823">
        <v>1</v>
      </c>
      <c r="F16823">
        <v>0.992307692307692</v>
      </c>
      <c r="G16823">
        <v>0.72807017543859698</v>
      </c>
      <c r="H16823">
        <v>0.97641509433962304</v>
      </c>
      <c r="I16823">
        <v>0.987179487179487</v>
      </c>
      <c r="J16823" s="1">
        <v>0.95454545454545503</v>
      </c>
      <c r="K16823" t="s">
        <v>23241</v>
      </c>
      <c r="L16823" t="s">
        <v>56890</v>
      </c>
      <c r="M16823" t="s">
        <v>56891</v>
      </c>
    </row>
    <row r="16824" spans="1:13">
      <c r="A16824" s="1" t="s">
        <v>18841</v>
      </c>
      <c r="B16824">
        <v>2.6815022226669699E-8</v>
      </c>
      <c r="C16824" s="1">
        <v>3.1029689260657302E-7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>
        <v>0.98913043478260898</v>
      </c>
      <c r="J16824" s="1" t="s">
        <v>23229</v>
      </c>
      <c r="K16824" t="s">
        <v>23241</v>
      </c>
      <c r="L16824" t="s">
        <v>56892</v>
      </c>
      <c r="M16824" t="s">
        <v>56893</v>
      </c>
    </row>
    <row r="16825" spans="1:13">
      <c r="A16825" s="1" t="s">
        <v>18842</v>
      </c>
      <c r="B16825">
        <v>3.9856211011087602E-10</v>
      </c>
      <c r="C16825" s="1">
        <v>1.8709574969780901E-6</v>
      </c>
      <c r="D16825">
        <v>1</v>
      </c>
      <c r="E16825">
        <v>1</v>
      </c>
      <c r="F16825">
        <v>1</v>
      </c>
      <c r="G16825">
        <v>1</v>
      </c>
      <c r="H16825">
        <v>0.96250000000000002</v>
      </c>
      <c r="I16825">
        <v>0.99</v>
      </c>
      <c r="J16825" s="1">
        <v>0.27272727272727298</v>
      </c>
      <c r="K16825" t="s">
        <v>23238</v>
      </c>
      <c r="L16825" t="s">
        <v>56894</v>
      </c>
      <c r="M16825" t="s">
        <v>56895</v>
      </c>
    </row>
    <row r="16826" spans="1:13">
      <c r="A16826" s="1" t="s">
        <v>18843</v>
      </c>
      <c r="B16826">
        <v>7.1348607701918797E-7</v>
      </c>
      <c r="C16826" s="1">
        <v>1.06767081816275E-5</v>
      </c>
      <c r="D16826">
        <v>1</v>
      </c>
      <c r="E16826">
        <v>0.99019607843137303</v>
      </c>
      <c r="F16826">
        <v>0.99629629629629601</v>
      </c>
      <c r="G16826">
        <v>0.76470588235294101</v>
      </c>
      <c r="H16826">
        <v>0.97619047619047605</v>
      </c>
      <c r="I16826">
        <v>0.84328358208955201</v>
      </c>
      <c r="J16826" s="1">
        <v>1</v>
      </c>
      <c r="K16826" t="s">
        <v>23239</v>
      </c>
      <c r="L16826" t="s">
        <v>56896</v>
      </c>
      <c r="M16826" t="s">
        <v>56897</v>
      </c>
    </row>
    <row r="16827" spans="1:13">
      <c r="A16827" s="1" t="s">
        <v>18844</v>
      </c>
      <c r="B16827">
        <v>3.2354265628376302E-7</v>
      </c>
      <c r="C16827" s="1">
        <v>2.7698171834899102E-6</v>
      </c>
      <c r="D16827">
        <v>0.86666666666666703</v>
      </c>
      <c r="E16827">
        <v>0.86979166666666696</v>
      </c>
      <c r="F16827">
        <v>0.99310344827586206</v>
      </c>
      <c r="G16827">
        <v>1</v>
      </c>
      <c r="H16827">
        <v>0.993670886075949</v>
      </c>
      <c r="I16827">
        <v>1</v>
      </c>
      <c r="J16827" s="1" t="s">
        <v>23229</v>
      </c>
      <c r="K16827" t="s">
        <v>23239</v>
      </c>
      <c r="L16827" t="s">
        <v>56898</v>
      </c>
      <c r="M16827" t="s">
        <v>56899</v>
      </c>
    </row>
    <row r="16828" spans="1:13">
      <c r="A16828" s="1" t="s">
        <v>18845</v>
      </c>
      <c r="B16828">
        <v>0</v>
      </c>
      <c r="C16828" s="1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 s="1">
        <v>0</v>
      </c>
      <c r="K16828" t="s">
        <v>23241</v>
      </c>
      <c r="L16828" t="s">
        <v>56900</v>
      </c>
      <c r="M16828" t="s">
        <v>56901</v>
      </c>
    </row>
    <row r="16829" spans="1:13">
      <c r="A16829" s="1" t="s">
        <v>18846</v>
      </c>
      <c r="B16829">
        <v>2.5154680393813498E-4</v>
      </c>
      <c r="C16829" s="1">
        <v>1.33935059078051E-5</v>
      </c>
      <c r="D16829">
        <v>0.859375</v>
      </c>
      <c r="E16829">
        <v>0.69148936170212805</v>
      </c>
      <c r="F16829">
        <v>0.9921875</v>
      </c>
      <c r="G16829">
        <v>1</v>
      </c>
      <c r="H16829">
        <v>0.980582524271845</v>
      </c>
      <c r="I16829">
        <v>1</v>
      </c>
      <c r="J16829" s="1">
        <v>1</v>
      </c>
      <c r="K16829" t="s">
        <v>23241</v>
      </c>
      <c r="L16829" t="s">
        <v>56902</v>
      </c>
      <c r="M16829" t="s">
        <v>56903</v>
      </c>
    </row>
    <row r="16830" spans="1:13">
      <c r="A16830" s="1" t="s">
        <v>18847</v>
      </c>
      <c r="B16830">
        <v>0</v>
      </c>
      <c r="C16830" s="1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 s="1">
        <v>0.2</v>
      </c>
      <c r="K16830" t="s">
        <v>23242</v>
      </c>
      <c r="L16830" t="s">
        <v>56904</v>
      </c>
      <c r="M16830" t="s">
        <v>56905</v>
      </c>
    </row>
    <row r="16831" spans="1:13">
      <c r="A16831" s="1" t="s">
        <v>18848</v>
      </c>
      <c r="B16831">
        <v>1.5995359691516201E-5</v>
      </c>
      <c r="C16831" s="1">
        <v>1.70935183160379E-4</v>
      </c>
      <c r="D16831">
        <v>1</v>
      </c>
      <c r="E16831">
        <v>1</v>
      </c>
      <c r="F16831">
        <v>0.87643678160919503</v>
      </c>
      <c r="G16831">
        <v>1</v>
      </c>
      <c r="H16831">
        <v>0.97979797979798</v>
      </c>
      <c r="I16831">
        <v>1</v>
      </c>
      <c r="J16831" s="1" t="s">
        <v>23229</v>
      </c>
      <c r="K16831" t="s">
        <v>23238</v>
      </c>
      <c r="L16831" t="s">
        <v>56906</v>
      </c>
      <c r="M16831" t="s">
        <v>56907</v>
      </c>
    </row>
    <row r="16832" spans="1:13">
      <c r="A16832" s="1" t="s">
        <v>18849</v>
      </c>
      <c r="B16832">
        <v>1.1263185110189999E-5</v>
      </c>
      <c r="C16832" s="1">
        <v>1.6135490005024001E-5</v>
      </c>
      <c r="D16832">
        <v>0.74137931034482796</v>
      </c>
      <c r="E16832">
        <v>0.69736842105263197</v>
      </c>
      <c r="F16832">
        <v>0.90865384615384603</v>
      </c>
      <c r="G16832">
        <v>1</v>
      </c>
      <c r="H16832">
        <v>1</v>
      </c>
      <c r="I16832">
        <v>0.97777777777777797</v>
      </c>
      <c r="J16832" s="1">
        <v>1</v>
      </c>
      <c r="K16832" t="s">
        <v>23239</v>
      </c>
      <c r="L16832" t="s">
        <v>56908</v>
      </c>
      <c r="M16832" t="s">
        <v>56909</v>
      </c>
    </row>
    <row r="16833" spans="1:13">
      <c r="A16833" s="1" t="s">
        <v>18850</v>
      </c>
      <c r="B16833">
        <v>3.3714272299568598E-5</v>
      </c>
      <c r="C16833" s="1">
        <v>1.1802505651734301E-7</v>
      </c>
      <c r="D16833">
        <v>1.72413793103448E-2</v>
      </c>
      <c r="E16833">
        <v>0</v>
      </c>
      <c r="F16833">
        <v>0.25886524822695001</v>
      </c>
      <c r="G16833">
        <v>0.59090909090909105</v>
      </c>
      <c r="H16833">
        <v>0.23648648648648599</v>
      </c>
      <c r="I16833">
        <v>0.18421052631578899</v>
      </c>
      <c r="J16833" s="1">
        <v>0.5</v>
      </c>
      <c r="K16833" t="s">
        <v>23241</v>
      </c>
      <c r="L16833" t="s">
        <v>56910</v>
      </c>
      <c r="M16833" t="s">
        <v>56911</v>
      </c>
    </row>
    <row r="16834" spans="1:13">
      <c r="A16834" s="1" t="s">
        <v>18851</v>
      </c>
      <c r="B16834">
        <v>3.2329180864709001E-5</v>
      </c>
      <c r="C16834" s="1">
        <v>1.1419441287470699E-6</v>
      </c>
      <c r="D16834">
        <v>0.9375</v>
      </c>
      <c r="E16834">
        <v>0.92021276595744705</v>
      </c>
      <c r="F16834">
        <v>1</v>
      </c>
      <c r="G16834">
        <v>0.89361702127659604</v>
      </c>
      <c r="H16834">
        <v>0.98557692307692302</v>
      </c>
      <c r="I16834">
        <v>0.94252873563218398</v>
      </c>
      <c r="J16834" s="1">
        <v>1</v>
      </c>
      <c r="K16834" t="s">
        <v>23239</v>
      </c>
      <c r="L16834" t="s">
        <v>56912</v>
      </c>
      <c r="M16834" t="s">
        <v>56913</v>
      </c>
    </row>
    <row r="16835" spans="1:13">
      <c r="A16835" s="1" t="s">
        <v>18852</v>
      </c>
      <c r="B16835">
        <v>1.22444446983644E-3</v>
      </c>
      <c r="C16835" s="1">
        <v>8.8933506579244099E-5</v>
      </c>
      <c r="D16835">
        <v>0.90625</v>
      </c>
      <c r="E16835">
        <v>0.36206896551724099</v>
      </c>
      <c r="F16835">
        <v>0.98445595854922296</v>
      </c>
      <c r="G16835">
        <v>0.98039215686274495</v>
      </c>
      <c r="H16835">
        <v>0.98113207547169801</v>
      </c>
      <c r="I16835">
        <v>1</v>
      </c>
      <c r="J16835" s="1" t="s">
        <v>23229</v>
      </c>
      <c r="K16835" t="s">
        <v>23238</v>
      </c>
      <c r="L16835" t="s">
        <v>56914</v>
      </c>
      <c r="M16835" t="s">
        <v>56915</v>
      </c>
    </row>
    <row r="16836" spans="1:13">
      <c r="A16836" s="1" t="s">
        <v>18853</v>
      </c>
      <c r="B16836">
        <v>5.5734974798246205E-4</v>
      </c>
      <c r="C16836" s="1">
        <v>1.5076279855274499E-3</v>
      </c>
      <c r="D16836">
        <v>4.8387096774193498E-2</v>
      </c>
      <c r="E16836">
        <v>0</v>
      </c>
      <c r="F16836">
        <v>0.56720430107526898</v>
      </c>
      <c r="G16836">
        <v>1.13636363636364E-2</v>
      </c>
      <c r="H16836">
        <v>9.8039215686274495E-2</v>
      </c>
      <c r="I16836">
        <v>2.0270270270270299E-2</v>
      </c>
      <c r="J16836" s="1">
        <v>0</v>
      </c>
      <c r="K16836" t="s">
        <v>23241</v>
      </c>
      <c r="L16836" t="s">
        <v>56916</v>
      </c>
      <c r="M16836" t="s">
        <v>56917</v>
      </c>
    </row>
    <row r="16837" spans="1:13">
      <c r="A16837" s="1" t="s">
        <v>18854</v>
      </c>
      <c r="B16837">
        <v>2.0932216759754499E-5</v>
      </c>
      <c r="C16837" s="1">
        <v>5.3180314656413402E-8</v>
      </c>
      <c r="D16837">
        <v>1.9230769230769201E-2</v>
      </c>
      <c r="E16837">
        <v>2.9411764705882401E-2</v>
      </c>
      <c r="F16837">
        <v>9.12408759124088E-2</v>
      </c>
      <c r="G16837">
        <v>0.68181818181818199</v>
      </c>
      <c r="H16837">
        <v>0.11764705882352899</v>
      </c>
      <c r="I16837">
        <v>0.40909090909090901</v>
      </c>
      <c r="J16837" s="1">
        <v>0.28571428571428598</v>
      </c>
      <c r="K16837" t="s">
        <v>23241</v>
      </c>
      <c r="L16837" t="s">
        <v>56918</v>
      </c>
      <c r="M16837" t="s">
        <v>56919</v>
      </c>
    </row>
    <row r="16838" spans="1:13">
      <c r="A16838" s="1" t="s">
        <v>18855</v>
      </c>
      <c r="B16838">
        <v>6.2205785312727003E-7</v>
      </c>
      <c r="C16838" s="1">
        <v>4.2412164887269901E-5</v>
      </c>
      <c r="D16838">
        <v>1</v>
      </c>
      <c r="E16838">
        <v>1</v>
      </c>
      <c r="F16838">
        <v>1</v>
      </c>
      <c r="G16838">
        <v>0.45</v>
      </c>
      <c r="H16838">
        <v>0.95783132530120496</v>
      </c>
      <c r="I16838">
        <v>0.96666666666666701</v>
      </c>
      <c r="J16838" s="1">
        <v>1</v>
      </c>
      <c r="K16838" t="s">
        <v>23240</v>
      </c>
      <c r="L16838" t="s">
        <v>56920</v>
      </c>
      <c r="M16838" t="s">
        <v>56921</v>
      </c>
    </row>
    <row r="16839" spans="1:13">
      <c r="A16839" s="1" t="s">
        <v>18856</v>
      </c>
      <c r="B16839">
        <v>5.2618148163449002E-5</v>
      </c>
      <c r="C16839" s="1">
        <v>2.09973300168242E-4</v>
      </c>
      <c r="D16839">
        <v>0.06</v>
      </c>
      <c r="E16839">
        <v>0</v>
      </c>
      <c r="F16839">
        <v>0.342592592592593</v>
      </c>
      <c r="G16839">
        <v>0</v>
      </c>
      <c r="H16839">
        <v>2.9411764705882401E-2</v>
      </c>
      <c r="I16839">
        <v>6.4935064935064896E-3</v>
      </c>
      <c r="J16839" s="1">
        <v>0</v>
      </c>
      <c r="K16839" t="s">
        <v>23237</v>
      </c>
      <c r="L16839" t="s">
        <v>56922</v>
      </c>
      <c r="M16839" t="s">
        <v>56923</v>
      </c>
    </row>
    <row r="16840" spans="1:13">
      <c r="A16840" s="1" t="s">
        <v>18857</v>
      </c>
      <c r="B16840">
        <v>2.5084544745918399E-9</v>
      </c>
      <c r="C16840" s="1">
        <v>4.5624154499533502E-6</v>
      </c>
      <c r="D16840">
        <v>0</v>
      </c>
      <c r="E16840">
        <v>6.0975609756097598E-3</v>
      </c>
      <c r="F16840">
        <v>1.8292682926829298E-2</v>
      </c>
      <c r="G16840">
        <v>0</v>
      </c>
      <c r="H16840">
        <v>0.20945945945945901</v>
      </c>
      <c r="I16840">
        <v>6.6666666666666693E-2</v>
      </c>
      <c r="J16840" s="1">
        <v>0</v>
      </c>
      <c r="K16840" t="s">
        <v>23242</v>
      </c>
      <c r="L16840" t="s">
        <v>56924</v>
      </c>
      <c r="M16840" t="s">
        <v>56925</v>
      </c>
    </row>
    <row r="16841" spans="1:13">
      <c r="A16841" s="1" t="s">
        <v>18858</v>
      </c>
      <c r="B16841">
        <v>3.2812010855081703E-7</v>
      </c>
      <c r="C16841" s="1">
        <v>2.5797836830341101E-7</v>
      </c>
      <c r="D16841">
        <v>1</v>
      </c>
      <c r="E16841">
        <v>1</v>
      </c>
      <c r="F16841">
        <v>1</v>
      </c>
      <c r="G16841">
        <v>1</v>
      </c>
      <c r="H16841">
        <v>0.99253731343283602</v>
      </c>
      <c r="I16841">
        <v>0.94444444444444398</v>
      </c>
      <c r="J16841" s="1">
        <v>1</v>
      </c>
      <c r="K16841" t="s">
        <v>23240</v>
      </c>
      <c r="L16841" t="s">
        <v>56926</v>
      </c>
      <c r="M16841" t="s">
        <v>56927</v>
      </c>
    </row>
    <row r="16842" spans="1:13">
      <c r="A16842" s="1" t="s">
        <v>18859</v>
      </c>
      <c r="B16842">
        <v>2.8677232938826299E-5</v>
      </c>
      <c r="C16842" s="1">
        <v>2.1646195318301801E-5</v>
      </c>
      <c r="D16842">
        <v>6.25E-2</v>
      </c>
      <c r="E16842">
        <v>5.3846153846153801E-2</v>
      </c>
      <c r="F16842">
        <v>0.641891891891892</v>
      </c>
      <c r="G16842">
        <v>6.6666666666666693E-2</v>
      </c>
      <c r="H16842">
        <v>0.57534246575342496</v>
      </c>
      <c r="I16842">
        <v>0.26315789473684198</v>
      </c>
      <c r="J16842" s="1">
        <v>0</v>
      </c>
      <c r="K16842" t="s">
        <v>23241</v>
      </c>
      <c r="L16842" t="s">
        <v>56928</v>
      </c>
      <c r="M16842" t="s">
        <v>56929</v>
      </c>
    </row>
    <row r="16843" spans="1:13">
      <c r="A16843" s="1" t="s">
        <v>18860</v>
      </c>
      <c r="B16843">
        <v>1.3626476620431399E-7</v>
      </c>
      <c r="C16843" s="1">
        <v>1.6343372251435701E-8</v>
      </c>
      <c r="D16843">
        <v>0.97916666666666696</v>
      </c>
      <c r="E16843">
        <v>0.99390243902439002</v>
      </c>
      <c r="F16843">
        <v>1</v>
      </c>
      <c r="G16843">
        <v>1</v>
      </c>
      <c r="H16843">
        <v>1</v>
      </c>
      <c r="I16843">
        <v>1</v>
      </c>
      <c r="J16843" s="1">
        <v>0.18181818181818199</v>
      </c>
      <c r="K16843" t="s">
        <v>23238</v>
      </c>
      <c r="L16843" t="s">
        <v>56930</v>
      </c>
      <c r="M16843" t="s">
        <v>56931</v>
      </c>
    </row>
    <row r="16844" spans="1:13">
      <c r="A16844" s="1" t="s">
        <v>18861</v>
      </c>
      <c r="B16844">
        <v>4.3373596130556603E-6</v>
      </c>
      <c r="C16844" s="1">
        <v>1.0767110940690999E-6</v>
      </c>
      <c r="D16844">
        <v>0</v>
      </c>
      <c r="E16844">
        <v>0</v>
      </c>
      <c r="F16844">
        <v>8.5227272727272693E-2</v>
      </c>
      <c r="G16844">
        <v>0</v>
      </c>
      <c r="H16844">
        <v>0.03</v>
      </c>
      <c r="I16844">
        <v>8.3333333333333297E-3</v>
      </c>
      <c r="J16844" s="1" t="s">
        <v>23229</v>
      </c>
      <c r="K16844" t="s">
        <v>23241</v>
      </c>
      <c r="L16844" t="s">
        <v>56932</v>
      </c>
      <c r="M16844" t="s">
        <v>56933</v>
      </c>
    </row>
    <row r="16845" spans="1:13">
      <c r="A16845" s="1" t="s">
        <v>18862</v>
      </c>
      <c r="B16845">
        <v>2.4811760551987302E-5</v>
      </c>
      <c r="C16845" s="1">
        <v>2.1419120493778099E-4</v>
      </c>
      <c r="D16845">
        <v>1.5625E-2</v>
      </c>
      <c r="E16845">
        <v>1.0416666666666701E-2</v>
      </c>
      <c r="F16845">
        <v>0.22564102564102601</v>
      </c>
      <c r="G16845">
        <v>0</v>
      </c>
      <c r="H16845">
        <v>1.3274336283185801E-2</v>
      </c>
      <c r="I16845">
        <v>8.3333333333333297E-3</v>
      </c>
      <c r="J16845" s="1">
        <v>0</v>
      </c>
      <c r="K16845" t="s">
        <v>23241</v>
      </c>
      <c r="L16845" t="s">
        <v>56934</v>
      </c>
      <c r="M16845" t="s">
        <v>56935</v>
      </c>
    </row>
    <row r="16846" spans="1:13">
      <c r="A16846" s="1" t="s">
        <v>18863</v>
      </c>
      <c r="B16846">
        <v>5.8482920984259901E-6</v>
      </c>
      <c r="C16846" s="1">
        <v>1.6296939355967601E-6</v>
      </c>
      <c r="D16846">
        <v>1</v>
      </c>
      <c r="E16846">
        <v>0.98958333333333304</v>
      </c>
      <c r="F16846">
        <v>1</v>
      </c>
      <c r="G16846">
        <v>0.86274509803921595</v>
      </c>
      <c r="H16846">
        <v>1</v>
      </c>
      <c r="I16846">
        <v>0.98198198198198205</v>
      </c>
      <c r="J16846" s="1">
        <v>1</v>
      </c>
      <c r="K16846" t="s">
        <v>23238</v>
      </c>
      <c r="L16846" t="s">
        <v>56936</v>
      </c>
      <c r="M16846" t="s">
        <v>56937</v>
      </c>
    </row>
    <row r="16847" spans="1:13">
      <c r="A16847" s="1" t="s">
        <v>18864</v>
      </c>
      <c r="B16847">
        <v>1.26066145808111E-6</v>
      </c>
      <c r="C16847" s="1">
        <v>9.49377602305824E-5</v>
      </c>
      <c r="D16847">
        <v>6.25E-2</v>
      </c>
      <c r="E16847">
        <v>1.5625E-2</v>
      </c>
      <c r="F16847">
        <v>0.1</v>
      </c>
      <c r="G16847">
        <v>0.163793103448276</v>
      </c>
      <c r="H16847">
        <v>0.13596491228070201</v>
      </c>
      <c r="I16847">
        <v>0.18951612903225801</v>
      </c>
      <c r="J16847" s="1">
        <v>0</v>
      </c>
      <c r="K16847" t="s">
        <v>23241</v>
      </c>
      <c r="L16847" t="s">
        <v>56938</v>
      </c>
      <c r="M16847" t="s">
        <v>56939</v>
      </c>
    </row>
    <row r="16848" spans="1:13">
      <c r="A16848" s="1" t="s">
        <v>18865</v>
      </c>
      <c r="B16848">
        <v>6.3821721802250803E-6</v>
      </c>
      <c r="C16848" s="1">
        <v>2.4117449184547797E-7</v>
      </c>
      <c r="D16848">
        <v>0.98333333333333295</v>
      </c>
      <c r="E16848">
        <v>1</v>
      </c>
      <c r="F16848">
        <v>0.82620320855615004</v>
      </c>
      <c r="G16848">
        <v>0.97058823529411797</v>
      </c>
      <c r="H16848">
        <v>0.87931034482758597</v>
      </c>
      <c r="I16848">
        <v>0.97560975609756095</v>
      </c>
      <c r="J16848" s="1" t="s">
        <v>23229</v>
      </c>
      <c r="K16848" t="s">
        <v>23240</v>
      </c>
      <c r="L16848" t="s">
        <v>56940</v>
      </c>
      <c r="M16848" t="s">
        <v>56941</v>
      </c>
    </row>
    <row r="16849" spans="1:13">
      <c r="A16849" s="1" t="s">
        <v>18866</v>
      </c>
      <c r="B16849">
        <v>1.15017030961194E-5</v>
      </c>
      <c r="C16849" s="1">
        <v>8.5808862874365305E-6</v>
      </c>
      <c r="D16849">
        <v>0.17857142857142899</v>
      </c>
      <c r="E16849">
        <v>0</v>
      </c>
      <c r="F16849">
        <v>5.8441558441558399E-2</v>
      </c>
      <c r="G16849">
        <v>0</v>
      </c>
      <c r="H16849">
        <v>6.8493150684931503E-3</v>
      </c>
      <c r="I16849">
        <v>0</v>
      </c>
      <c r="J16849" s="1">
        <v>0</v>
      </c>
      <c r="K16849" t="s">
        <v>23238</v>
      </c>
      <c r="L16849" t="s">
        <v>56942</v>
      </c>
      <c r="M16849" t="s">
        <v>56943</v>
      </c>
    </row>
    <row r="16850" spans="1:13">
      <c r="A16850" s="1" t="s">
        <v>18867</v>
      </c>
      <c r="B16850">
        <v>5.2581958595612201E-7</v>
      </c>
      <c r="C16850" s="1">
        <v>7.6278088240448697E-6</v>
      </c>
      <c r="D16850">
        <v>0</v>
      </c>
      <c r="E16850">
        <v>0</v>
      </c>
      <c r="F16850">
        <v>2.5773195876288698E-3</v>
      </c>
      <c r="G16850">
        <v>0</v>
      </c>
      <c r="H16850">
        <v>0</v>
      </c>
      <c r="I16850">
        <v>3.07017543859649E-2</v>
      </c>
      <c r="J16850" s="1">
        <v>0</v>
      </c>
      <c r="K16850" t="s">
        <v>23242</v>
      </c>
      <c r="L16850" t="s">
        <v>56944</v>
      </c>
      <c r="M16850" t="s">
        <v>56945</v>
      </c>
    </row>
    <row r="16851" spans="1:13">
      <c r="A16851" s="1" t="s">
        <v>18868</v>
      </c>
      <c r="B16851">
        <v>6.7927017015564502E-6</v>
      </c>
      <c r="C16851" s="1">
        <v>5.3459825670615703E-7</v>
      </c>
      <c r="D16851">
        <v>0.93548387096774199</v>
      </c>
      <c r="E16851">
        <v>0.98888888888888904</v>
      </c>
      <c r="F16851">
        <v>0.92032967032966995</v>
      </c>
      <c r="G16851">
        <v>1</v>
      </c>
      <c r="H16851">
        <v>0.90860215053763405</v>
      </c>
      <c r="I16851">
        <v>0.99305555555555602</v>
      </c>
      <c r="J16851" s="1">
        <v>1</v>
      </c>
      <c r="K16851" t="s">
        <v>23238</v>
      </c>
      <c r="L16851" t="s">
        <v>56946</v>
      </c>
      <c r="M16851" t="s">
        <v>56947</v>
      </c>
    </row>
    <row r="16852" spans="1:13">
      <c r="A16852" s="1" t="s">
        <v>18869</v>
      </c>
      <c r="B16852">
        <v>1.9602898528970901E-4</v>
      </c>
      <c r="C16852" s="1">
        <v>8.1695946735954605E-4</v>
      </c>
      <c r="D16852">
        <v>0.86666666666666703</v>
      </c>
      <c r="E16852">
        <v>1</v>
      </c>
      <c r="F16852">
        <v>0.46783625730994099</v>
      </c>
      <c r="G16852">
        <v>0.96078431372549</v>
      </c>
      <c r="H16852">
        <v>0.77522935779816504</v>
      </c>
      <c r="I16852">
        <v>0.93627450980392202</v>
      </c>
      <c r="J16852" s="1">
        <v>0</v>
      </c>
      <c r="K16852" t="s">
        <v>23241</v>
      </c>
      <c r="L16852" t="s">
        <v>56948</v>
      </c>
      <c r="M16852" t="s">
        <v>56949</v>
      </c>
    </row>
    <row r="16853" spans="1:13">
      <c r="A16853" s="1" t="s">
        <v>18870</v>
      </c>
      <c r="B16853">
        <v>1.2263137348144999E-5</v>
      </c>
      <c r="C16853" s="1">
        <v>4.4795349159999403E-5</v>
      </c>
      <c r="D16853">
        <v>1</v>
      </c>
      <c r="E16853">
        <v>1</v>
      </c>
      <c r="F16853">
        <v>0.956666666666667</v>
      </c>
      <c r="G16853">
        <v>0.99056603773584895</v>
      </c>
      <c r="H16853">
        <v>0.92452830188679203</v>
      </c>
      <c r="I16853">
        <v>0.89690721649484495</v>
      </c>
      <c r="J16853" s="1">
        <v>0</v>
      </c>
      <c r="K16853" t="s">
        <v>23238</v>
      </c>
      <c r="L16853" t="s">
        <v>56950</v>
      </c>
      <c r="M16853" t="s">
        <v>56951</v>
      </c>
    </row>
    <row r="16854" spans="1:13">
      <c r="A16854" s="1" t="s">
        <v>18871</v>
      </c>
      <c r="B16854">
        <v>8.3896834508920907E-8</v>
      </c>
      <c r="C16854" s="1">
        <v>9.0683684094146501E-7</v>
      </c>
      <c r="D16854">
        <v>0.04</v>
      </c>
      <c r="E16854">
        <v>0</v>
      </c>
      <c r="F16854">
        <v>6.5789473684210497E-3</v>
      </c>
      <c r="G16854">
        <v>0</v>
      </c>
      <c r="H16854">
        <v>0</v>
      </c>
      <c r="I16854">
        <v>0</v>
      </c>
      <c r="J16854" s="1">
        <v>0</v>
      </c>
      <c r="K16854" t="s">
        <v>23239</v>
      </c>
      <c r="L16854" t="s">
        <v>56952</v>
      </c>
      <c r="M16854" t="s">
        <v>56953</v>
      </c>
    </row>
    <row r="16855" spans="1:13">
      <c r="A16855" s="1" t="s">
        <v>18872</v>
      </c>
      <c r="B16855">
        <v>8.7639243814706599E-8</v>
      </c>
      <c r="C16855" s="1">
        <v>1.15989500560226E-5</v>
      </c>
      <c r="D16855">
        <v>1</v>
      </c>
      <c r="E16855">
        <v>1</v>
      </c>
      <c r="F16855">
        <v>1</v>
      </c>
      <c r="G16855">
        <v>0.72916666666666696</v>
      </c>
      <c r="H16855">
        <v>0.984375</v>
      </c>
      <c r="I16855">
        <v>0.85185185185185197</v>
      </c>
      <c r="J16855" s="1">
        <v>1</v>
      </c>
      <c r="K16855" t="s">
        <v>23239</v>
      </c>
      <c r="L16855" t="s">
        <v>56954</v>
      </c>
      <c r="M16855" t="s">
        <v>56955</v>
      </c>
    </row>
    <row r="16856" spans="1:13">
      <c r="A16856" s="1" t="s">
        <v>18873</v>
      </c>
      <c r="B16856">
        <v>8.7465275889004201E-7</v>
      </c>
      <c r="C16856" s="1">
        <v>2.4307482337428098E-7</v>
      </c>
      <c r="D16856">
        <v>0.98214285714285698</v>
      </c>
      <c r="E16856">
        <v>1</v>
      </c>
      <c r="F16856">
        <v>1</v>
      </c>
      <c r="G16856">
        <v>1</v>
      </c>
      <c r="H16856">
        <v>1</v>
      </c>
      <c r="I16856">
        <v>0.99038461538461497</v>
      </c>
      <c r="J16856" s="1">
        <v>1</v>
      </c>
      <c r="K16856" t="s">
        <v>23240</v>
      </c>
      <c r="L16856" t="s">
        <v>56956</v>
      </c>
      <c r="M16856" t="s">
        <v>56957</v>
      </c>
    </row>
    <row r="16857" spans="1:13">
      <c r="A16857" s="1" t="s">
        <v>18874</v>
      </c>
      <c r="B16857">
        <v>1.7798866756118201E-5</v>
      </c>
      <c r="C16857" s="1">
        <v>8.3986509050827101E-6</v>
      </c>
      <c r="D16857">
        <v>0.25806451612903197</v>
      </c>
      <c r="E16857">
        <v>5.1724137931034503E-2</v>
      </c>
      <c r="F16857">
        <v>5.3763440860215101E-3</v>
      </c>
      <c r="G16857">
        <v>3.94736842105263E-2</v>
      </c>
      <c r="H16857">
        <v>2.2222222222222199E-2</v>
      </c>
      <c r="I16857">
        <v>0.163793103448276</v>
      </c>
      <c r="J16857" s="1">
        <v>0</v>
      </c>
      <c r="K16857" t="s">
        <v>23241</v>
      </c>
      <c r="L16857" t="s">
        <v>56958</v>
      </c>
      <c r="M16857" t="s">
        <v>56959</v>
      </c>
    </row>
    <row r="16858" spans="1:13">
      <c r="A16858" s="1" t="s">
        <v>18875</v>
      </c>
      <c r="B16858">
        <v>3.56802514928189E-9</v>
      </c>
      <c r="C16858" s="1">
        <v>1.25935005679797E-7</v>
      </c>
      <c r="D16858">
        <v>6.6666666666666693E-2</v>
      </c>
      <c r="E16858">
        <v>0</v>
      </c>
      <c r="F16858">
        <v>2.60416666666667E-3</v>
      </c>
      <c r="G16858">
        <v>2.4390243902439001E-2</v>
      </c>
      <c r="H16858">
        <v>5.0000000000000001E-3</v>
      </c>
      <c r="I16858">
        <v>0</v>
      </c>
      <c r="J16858" s="1" t="s">
        <v>23229</v>
      </c>
      <c r="K16858" t="s">
        <v>23238</v>
      </c>
      <c r="L16858" t="s">
        <v>56960</v>
      </c>
      <c r="M16858" t="s">
        <v>56961</v>
      </c>
    </row>
    <row r="16859" spans="1:13">
      <c r="A16859" s="1" t="s">
        <v>18876</v>
      </c>
      <c r="B16859">
        <v>1.54056641699891E-7</v>
      </c>
      <c r="C16859" s="1">
        <v>6.6191358732155798E-9</v>
      </c>
      <c r="D16859">
        <v>0.94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 s="1">
        <v>1</v>
      </c>
      <c r="K16859" t="s">
        <v>23244</v>
      </c>
      <c r="L16859" t="s">
        <v>56962</v>
      </c>
      <c r="M16859" t="s">
        <v>56963</v>
      </c>
    </row>
    <row r="16860" spans="1:13">
      <c r="A16860" s="1" t="s">
        <v>18877</v>
      </c>
      <c r="B16860">
        <v>1.95965350245863E-6</v>
      </c>
      <c r="C16860" s="1">
        <v>1.0501173891582599E-5</v>
      </c>
      <c r="D16860">
        <v>0</v>
      </c>
      <c r="E16860">
        <v>0</v>
      </c>
      <c r="F16860">
        <v>9.6385542168674704E-2</v>
      </c>
      <c r="G16860">
        <v>0</v>
      </c>
      <c r="H16860">
        <v>0.162337662337662</v>
      </c>
      <c r="I16860">
        <v>2.8846153846153799E-2</v>
      </c>
      <c r="J16860" s="1">
        <v>0</v>
      </c>
      <c r="K16860" t="s">
        <v>23237</v>
      </c>
      <c r="L16860" t="s">
        <v>56964</v>
      </c>
      <c r="M16860" t="s">
        <v>56965</v>
      </c>
    </row>
    <row r="16861" spans="1:13">
      <c r="A16861" s="1" t="s">
        <v>18878</v>
      </c>
      <c r="B16861">
        <v>0</v>
      </c>
      <c r="C16861" s="1">
        <v>0</v>
      </c>
      <c r="D16861">
        <v>1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 s="1" t="s">
        <v>23229</v>
      </c>
      <c r="K16861" t="s">
        <v>23238</v>
      </c>
      <c r="L16861" t="s">
        <v>56966</v>
      </c>
      <c r="M16861" t="s">
        <v>56967</v>
      </c>
    </row>
    <row r="16862" spans="1:13">
      <c r="A16862" s="1" t="s">
        <v>18879</v>
      </c>
      <c r="B16862">
        <v>1.19832334536618E-5</v>
      </c>
      <c r="C16862" s="1">
        <v>6.77348941464742E-5</v>
      </c>
      <c r="D16862">
        <v>0.54</v>
      </c>
      <c r="E16862">
        <v>0.77160493827160503</v>
      </c>
      <c r="F16862">
        <v>0.99019607843137303</v>
      </c>
      <c r="G16862">
        <v>1</v>
      </c>
      <c r="H16862">
        <v>1</v>
      </c>
      <c r="I16862">
        <v>1</v>
      </c>
      <c r="J16862" s="1">
        <v>0.94444444444444398</v>
      </c>
      <c r="K16862" t="s">
        <v>23239</v>
      </c>
      <c r="L16862" t="s">
        <v>56968</v>
      </c>
      <c r="M16862" t="s">
        <v>56969</v>
      </c>
    </row>
    <row r="16863" spans="1:13">
      <c r="A16863" s="1" t="s">
        <v>18880</v>
      </c>
      <c r="B16863">
        <v>1.6558664442536899E-6</v>
      </c>
      <c r="C16863" s="1">
        <v>7.41667154223006E-6</v>
      </c>
      <c r="D16863">
        <v>0</v>
      </c>
      <c r="E16863">
        <v>5.2083333333330373E-3</v>
      </c>
      <c r="F16863">
        <v>0</v>
      </c>
      <c r="G16863">
        <v>0.40517241379310298</v>
      </c>
      <c r="H16863">
        <v>9.009009009009028E-3</v>
      </c>
      <c r="I16863">
        <v>8.9430894308943021E-2</v>
      </c>
      <c r="J16863" s="1">
        <v>0.90909090909090906</v>
      </c>
      <c r="K16863" t="s">
        <v>23246</v>
      </c>
      <c r="L16863" t="s">
        <v>56970</v>
      </c>
      <c r="M16863" t="s">
        <v>56971</v>
      </c>
    </row>
    <row r="16864" spans="1:13">
      <c r="A16864" s="1" t="s">
        <v>18881</v>
      </c>
      <c r="B16864">
        <v>2.2232315404577901E-9</v>
      </c>
      <c r="C16864" s="1">
        <v>1.2350516243001E-9</v>
      </c>
      <c r="D16864">
        <v>1</v>
      </c>
      <c r="E16864">
        <v>1</v>
      </c>
      <c r="F16864">
        <v>0.99603174603174605</v>
      </c>
      <c r="G16864">
        <v>1</v>
      </c>
      <c r="H16864">
        <v>1</v>
      </c>
      <c r="I16864">
        <v>1</v>
      </c>
      <c r="J16864" s="1">
        <v>0</v>
      </c>
      <c r="K16864" t="s">
        <v>23241</v>
      </c>
      <c r="L16864" t="s">
        <v>56972</v>
      </c>
      <c r="M16864" t="s">
        <v>56973</v>
      </c>
    </row>
    <row r="16865" spans="1:13">
      <c r="A16865" s="1" t="s">
        <v>18882</v>
      </c>
      <c r="B16865">
        <v>1.9153140572063299E-5</v>
      </c>
      <c r="C16865" s="1">
        <v>3.3211865631770498E-5</v>
      </c>
      <c r="D16865">
        <v>0.54166666666666696</v>
      </c>
      <c r="E16865">
        <v>0.96022727272727304</v>
      </c>
      <c r="F16865">
        <v>0.88738738738738698</v>
      </c>
      <c r="G16865">
        <v>0.98113207547169801</v>
      </c>
      <c r="H16865">
        <v>0.98863636363636398</v>
      </c>
      <c r="I16865">
        <v>0.875</v>
      </c>
      <c r="J16865" s="1" t="s">
        <v>23229</v>
      </c>
      <c r="K16865" t="s">
        <v>23240</v>
      </c>
      <c r="L16865" t="s">
        <v>56974</v>
      </c>
      <c r="M16865" t="s">
        <v>56975</v>
      </c>
    </row>
    <row r="16866" spans="1:13">
      <c r="A16866" s="1" t="s">
        <v>18883</v>
      </c>
      <c r="B16866">
        <v>3.07696890819167E-5</v>
      </c>
      <c r="C16866" s="1">
        <v>1.5260347568041201E-5</v>
      </c>
      <c r="D16866">
        <v>0.26470588235294101</v>
      </c>
      <c r="E16866">
        <v>0.38</v>
      </c>
      <c r="F16866">
        <v>1.7857142857142901E-2</v>
      </c>
      <c r="G16866">
        <v>0</v>
      </c>
      <c r="H16866">
        <v>0</v>
      </c>
      <c r="I16866">
        <v>3.9682539682539701E-2</v>
      </c>
      <c r="J16866" s="1">
        <v>0</v>
      </c>
      <c r="K16866" t="s">
        <v>23237</v>
      </c>
      <c r="L16866" t="s">
        <v>56976</v>
      </c>
      <c r="M16866" t="s">
        <v>56977</v>
      </c>
    </row>
    <row r="16867" spans="1:13">
      <c r="A16867" s="1" t="s">
        <v>18884</v>
      </c>
      <c r="B16867">
        <v>1.1791844150361E-8</v>
      </c>
      <c r="C16867" s="1">
        <v>5.0299607511112202E-6</v>
      </c>
      <c r="D16867">
        <v>3.5714285714285698E-2</v>
      </c>
      <c r="E16867">
        <v>7.14285714285714E-3</v>
      </c>
      <c r="F16867">
        <v>1.8382352941176499E-2</v>
      </c>
      <c r="G16867">
        <v>0.31578947368421101</v>
      </c>
      <c r="H16867">
        <v>2.0833333333333301E-2</v>
      </c>
      <c r="I16867">
        <v>0.233333333333333</v>
      </c>
      <c r="J16867" s="1" t="s">
        <v>23229</v>
      </c>
      <c r="K16867" t="s">
        <v>23237</v>
      </c>
      <c r="L16867" t="s">
        <v>56978</v>
      </c>
      <c r="M16867" t="s">
        <v>56979</v>
      </c>
    </row>
    <row r="16868" spans="1:13">
      <c r="A16868" s="1" t="s">
        <v>18885</v>
      </c>
      <c r="B16868">
        <v>2.6405435456410001E-5</v>
      </c>
      <c r="C16868" s="1">
        <v>5.6770784832835101E-5</v>
      </c>
      <c r="D16868">
        <v>0.953125</v>
      </c>
      <c r="E16868">
        <v>0.96385542168674698</v>
      </c>
      <c r="F16868">
        <v>0.77900552486187802</v>
      </c>
      <c r="G16868">
        <v>0.95588235294117696</v>
      </c>
      <c r="H16868">
        <v>0.90909090909090895</v>
      </c>
      <c r="I16868">
        <v>0.88392857142857095</v>
      </c>
      <c r="J16868" s="1">
        <v>1</v>
      </c>
      <c r="K16868" t="s">
        <v>23238</v>
      </c>
      <c r="L16868" t="s">
        <v>56980</v>
      </c>
      <c r="M16868" t="s">
        <v>56981</v>
      </c>
    </row>
    <row r="16869" spans="1:13">
      <c r="A16869" s="1" t="s">
        <v>18886</v>
      </c>
      <c r="B16869">
        <v>6.3682435257903102E-5</v>
      </c>
      <c r="C16869" s="1">
        <v>1.4475710755789699E-4</v>
      </c>
      <c r="D16869">
        <v>0.140625</v>
      </c>
      <c r="E16869">
        <v>0.104395604395604</v>
      </c>
      <c r="F16869">
        <v>0.37037037037037002</v>
      </c>
      <c r="G16869">
        <v>5.10204081632653E-2</v>
      </c>
      <c r="H16869">
        <v>0.228155339805825</v>
      </c>
      <c r="I16869">
        <v>1.7647058823529401E-2</v>
      </c>
      <c r="J16869" s="1">
        <v>0</v>
      </c>
      <c r="K16869" t="s">
        <v>23241</v>
      </c>
      <c r="L16869" t="s">
        <v>56982</v>
      </c>
      <c r="M16869" t="s">
        <v>56983</v>
      </c>
    </row>
    <row r="16870" spans="1:13">
      <c r="A16870" s="1" t="s">
        <v>18887</v>
      </c>
      <c r="B16870">
        <v>3.1859906932110401E-7</v>
      </c>
      <c r="C16870" s="1">
        <v>1.5931248412550801E-5</v>
      </c>
      <c r="D16870">
        <v>0</v>
      </c>
      <c r="E16870">
        <v>0</v>
      </c>
      <c r="F16870">
        <v>5.9171597633136102E-3</v>
      </c>
      <c r="G16870">
        <v>8.7719298245613996E-3</v>
      </c>
      <c r="H16870">
        <v>4.5454545454545497E-2</v>
      </c>
      <c r="I16870">
        <v>1.35135135135135E-2</v>
      </c>
      <c r="J16870" s="1" t="s">
        <v>23229</v>
      </c>
      <c r="K16870" t="s">
        <v>23241</v>
      </c>
      <c r="L16870" t="s">
        <v>56984</v>
      </c>
      <c r="M16870" t="s">
        <v>56985</v>
      </c>
    </row>
    <row r="16871" spans="1:13">
      <c r="A16871" s="1" t="s">
        <v>18888</v>
      </c>
      <c r="B16871">
        <v>4.7725778562103698E-5</v>
      </c>
      <c r="C16871" s="1">
        <v>8.3716783309807706E-5</v>
      </c>
      <c r="D16871">
        <v>0</v>
      </c>
      <c r="E16871">
        <v>0</v>
      </c>
      <c r="F16871">
        <v>0</v>
      </c>
      <c r="G16871">
        <v>0.77142857142857102</v>
      </c>
      <c r="H16871">
        <v>0.26388888888888901</v>
      </c>
      <c r="I16871">
        <v>0.28289473684210498</v>
      </c>
      <c r="J16871" s="1">
        <v>0</v>
      </c>
      <c r="K16871" t="s">
        <v>23241</v>
      </c>
      <c r="L16871" t="s">
        <v>56986</v>
      </c>
      <c r="M16871" t="s">
        <v>56987</v>
      </c>
    </row>
    <row r="16872" spans="1:13">
      <c r="A16872" s="1" t="s">
        <v>18889</v>
      </c>
      <c r="B16872">
        <v>5.4735858924625097E-7</v>
      </c>
      <c r="C16872" s="1">
        <v>8.9665372138228703E-6</v>
      </c>
      <c r="D16872">
        <v>0.38888888888888901</v>
      </c>
      <c r="E16872">
        <v>9.2307692307692299E-2</v>
      </c>
      <c r="F16872">
        <v>4.5112781954887202E-2</v>
      </c>
      <c r="G16872">
        <v>0.25862068965517199</v>
      </c>
      <c r="H16872">
        <v>4.47761194029851E-2</v>
      </c>
      <c r="I16872">
        <v>3.2258064516128997E-2</v>
      </c>
      <c r="J16872" s="1">
        <v>0</v>
      </c>
      <c r="K16872" t="s">
        <v>23242</v>
      </c>
      <c r="L16872" t="s">
        <v>56988</v>
      </c>
      <c r="M16872" t="s">
        <v>56989</v>
      </c>
    </row>
    <row r="16873" spans="1:13">
      <c r="A16873" s="1" t="s">
        <v>18890</v>
      </c>
      <c r="B16873">
        <v>9.6913439796106805E-9</v>
      </c>
      <c r="C16873" s="1">
        <v>3.7485016423493398E-8</v>
      </c>
      <c r="D16873">
        <v>0.86666666666666703</v>
      </c>
      <c r="E16873">
        <v>0.97058823529411797</v>
      </c>
      <c r="F16873">
        <v>0.96368715083798895</v>
      </c>
      <c r="G16873">
        <v>1</v>
      </c>
      <c r="H16873">
        <v>1</v>
      </c>
      <c r="I16873">
        <v>1</v>
      </c>
      <c r="J16873" s="1">
        <v>1</v>
      </c>
      <c r="K16873" t="s">
        <v>23237</v>
      </c>
      <c r="L16873" t="s">
        <v>56990</v>
      </c>
      <c r="M16873" t="s">
        <v>56991</v>
      </c>
    </row>
    <row r="16874" spans="1:13">
      <c r="A16874" s="1" t="s">
        <v>18891</v>
      </c>
      <c r="B16874">
        <v>1.4337419835424999E-6</v>
      </c>
      <c r="C16874" s="1">
        <v>2.63728621988883E-6</v>
      </c>
      <c r="D16874">
        <v>1</v>
      </c>
      <c r="E16874">
        <v>1</v>
      </c>
      <c r="F16874">
        <v>0.99068322981366497</v>
      </c>
      <c r="G16874">
        <v>0.97959183673469397</v>
      </c>
      <c r="H16874">
        <v>0.99009900990098998</v>
      </c>
      <c r="I16874">
        <v>0.94444444444444398</v>
      </c>
      <c r="J16874" s="1">
        <v>1</v>
      </c>
      <c r="K16874" t="s">
        <v>23240</v>
      </c>
      <c r="L16874" t="s">
        <v>56992</v>
      </c>
      <c r="M16874" t="s">
        <v>56993</v>
      </c>
    </row>
    <row r="16875" spans="1:13">
      <c r="A16875" s="1" t="s">
        <v>18892</v>
      </c>
      <c r="B16875">
        <v>3.3913055350771403E-5</v>
      </c>
      <c r="C16875" s="1">
        <v>1.49672034924259E-5</v>
      </c>
      <c r="D16875">
        <v>0.18333333333333299</v>
      </c>
      <c r="E16875">
        <v>5.8139534883720902E-2</v>
      </c>
      <c r="F16875">
        <v>5.4216867469879498E-2</v>
      </c>
      <c r="G16875">
        <v>1.0416666666666701E-2</v>
      </c>
      <c r="H16875">
        <v>4.7619047619047597E-3</v>
      </c>
      <c r="I16875">
        <v>4.9019607843137298E-3</v>
      </c>
      <c r="J16875" s="1">
        <v>0</v>
      </c>
      <c r="K16875" t="s">
        <v>23241</v>
      </c>
      <c r="L16875" t="s">
        <v>56994</v>
      </c>
      <c r="M16875" t="s">
        <v>56995</v>
      </c>
    </row>
    <row r="16876" spans="1:13">
      <c r="A16876" s="1" t="s">
        <v>18893</v>
      </c>
      <c r="B16876">
        <v>3.80485290345784E-4</v>
      </c>
      <c r="C16876" s="1">
        <v>1.14752290657665E-4</v>
      </c>
      <c r="D16876">
        <v>0.240740740740741</v>
      </c>
      <c r="E16876">
        <v>0.82978723404255295</v>
      </c>
      <c r="F16876">
        <v>0.65734265734265696</v>
      </c>
      <c r="G16876">
        <v>0.90625</v>
      </c>
      <c r="H16876">
        <v>0.89814814814814803</v>
      </c>
      <c r="I16876">
        <v>0.71428571428571397</v>
      </c>
      <c r="J16876" s="1" t="s">
        <v>23229</v>
      </c>
      <c r="K16876" t="s">
        <v>23238</v>
      </c>
      <c r="L16876" t="s">
        <v>56996</v>
      </c>
      <c r="M16876" t="s">
        <v>56997</v>
      </c>
    </row>
    <row r="16877" spans="1:13">
      <c r="A16877" s="1" t="s">
        <v>18894</v>
      </c>
      <c r="B16877">
        <v>2.3153933573448899E-7</v>
      </c>
      <c r="C16877" s="1">
        <v>4.8906555273549101E-5</v>
      </c>
      <c r="D16877">
        <v>0.30645161290322598</v>
      </c>
      <c r="E16877">
        <v>6.3636363636363602E-2</v>
      </c>
      <c r="F16877">
        <v>0.25661375661375702</v>
      </c>
      <c r="G16877">
        <v>9.8039215686274508E-3</v>
      </c>
      <c r="H16877">
        <v>0.163636363636364</v>
      </c>
      <c r="I16877">
        <v>5.4545454545454501E-2</v>
      </c>
      <c r="J16877" s="1" t="s">
        <v>23229</v>
      </c>
      <c r="K16877" t="s">
        <v>23242</v>
      </c>
      <c r="L16877" t="s">
        <v>56998</v>
      </c>
      <c r="M16877" t="s">
        <v>56999</v>
      </c>
    </row>
    <row r="16878" spans="1:13">
      <c r="A16878" s="1" t="s">
        <v>18895</v>
      </c>
      <c r="B16878">
        <v>4.3938271617441098E-7</v>
      </c>
      <c r="C16878" s="1">
        <v>3.8023255723949298E-7</v>
      </c>
      <c r="D16878">
        <v>3.125E-2</v>
      </c>
      <c r="E16878">
        <v>0</v>
      </c>
      <c r="F16878">
        <v>5.1813471502590702E-3</v>
      </c>
      <c r="G16878">
        <v>0</v>
      </c>
      <c r="H16878">
        <v>0</v>
      </c>
      <c r="I16878">
        <v>1.3333333333333299E-2</v>
      </c>
      <c r="J16878" s="1" t="s">
        <v>23229</v>
      </c>
      <c r="K16878" t="s">
        <v>23238</v>
      </c>
      <c r="L16878" t="s">
        <v>57000</v>
      </c>
      <c r="M16878" t="s">
        <v>57001</v>
      </c>
    </row>
    <row r="16879" spans="1:13">
      <c r="A16879" s="1" t="s">
        <v>18896</v>
      </c>
      <c r="B16879">
        <v>4.93859016916662E-5</v>
      </c>
      <c r="C16879" s="1">
        <v>9.6403025826564007E-6</v>
      </c>
      <c r="D16879">
        <v>0.98333333333333295</v>
      </c>
      <c r="E16879">
        <v>0.993670886075949</v>
      </c>
      <c r="F16879">
        <v>0.84967320261437895</v>
      </c>
      <c r="G16879">
        <v>0.89473684210526305</v>
      </c>
      <c r="H16879">
        <v>0.82666666666666699</v>
      </c>
      <c r="I16879">
        <v>0.98333333333333295</v>
      </c>
      <c r="J16879" s="1">
        <v>1</v>
      </c>
      <c r="K16879" t="s">
        <v>23238</v>
      </c>
      <c r="L16879" t="s">
        <v>57002</v>
      </c>
      <c r="M16879" t="s">
        <v>57003</v>
      </c>
    </row>
    <row r="16880" spans="1:13">
      <c r="A16880" s="1" t="s">
        <v>18897</v>
      </c>
      <c r="B16880">
        <v>7.5920417630771302E-9</v>
      </c>
      <c r="C16880" s="1">
        <v>1.4764799819116901E-4</v>
      </c>
      <c r="D16880">
        <v>0.171875</v>
      </c>
      <c r="E16880">
        <v>0.146666666666667</v>
      </c>
      <c r="F16880">
        <v>0.25903614457831298</v>
      </c>
      <c r="G16880">
        <v>0.27586206896551702</v>
      </c>
      <c r="H16880">
        <v>0.16463414634146301</v>
      </c>
      <c r="I16880">
        <v>0.122448979591837</v>
      </c>
      <c r="J16880" s="1">
        <v>0</v>
      </c>
      <c r="K16880" t="s">
        <v>23238</v>
      </c>
      <c r="L16880" t="s">
        <v>57004</v>
      </c>
      <c r="M16880" t="s">
        <v>57005</v>
      </c>
    </row>
    <row r="16881" spans="1:13">
      <c r="A16881" s="1" t="s">
        <v>18898</v>
      </c>
      <c r="B16881">
        <v>1.05233448278589E-4</v>
      </c>
      <c r="C16881" s="1">
        <v>5.4436725167921595E-7</v>
      </c>
      <c r="D16881">
        <v>0.14516129032258099</v>
      </c>
      <c r="E16881">
        <v>3.0120481927710802E-2</v>
      </c>
      <c r="F16881">
        <v>0.36206896551724099</v>
      </c>
      <c r="G16881">
        <v>0.15384615384615399</v>
      </c>
      <c r="H16881">
        <v>0.36986301369863001</v>
      </c>
      <c r="I16881">
        <v>0.140625</v>
      </c>
      <c r="J16881" s="1">
        <v>1</v>
      </c>
      <c r="K16881" t="s">
        <v>23240</v>
      </c>
      <c r="L16881" t="s">
        <v>57006</v>
      </c>
      <c r="M16881" t="s">
        <v>57007</v>
      </c>
    </row>
    <row r="16882" spans="1:13">
      <c r="A16882" s="1" t="s">
        <v>18899</v>
      </c>
      <c r="B16882">
        <v>1.3505195557985201E-8</v>
      </c>
      <c r="C16882" s="1">
        <v>6.0119406659881897E-7</v>
      </c>
      <c r="D16882">
        <v>0.98076923076923095</v>
      </c>
      <c r="E16882">
        <v>1</v>
      </c>
      <c r="F16882">
        <v>0.99378881987577605</v>
      </c>
      <c r="G16882">
        <v>1</v>
      </c>
      <c r="H16882">
        <v>0.93367346938775497</v>
      </c>
      <c r="I16882">
        <v>1</v>
      </c>
      <c r="J16882" s="1" t="s">
        <v>23229</v>
      </c>
      <c r="K16882" t="s">
        <v>23238</v>
      </c>
      <c r="L16882" t="s">
        <v>57008</v>
      </c>
      <c r="M16882" t="s">
        <v>57009</v>
      </c>
    </row>
    <row r="16883" spans="1:13">
      <c r="A16883" s="1" t="s">
        <v>18900</v>
      </c>
      <c r="B16883">
        <v>1.03638168894303E-5</v>
      </c>
      <c r="C16883" s="1">
        <v>3.75076838206814E-5</v>
      </c>
      <c r="D16883">
        <v>1</v>
      </c>
      <c r="E16883">
        <v>0.99479166666666696</v>
      </c>
      <c r="F16883">
        <v>0.992307692307692</v>
      </c>
      <c r="G16883">
        <v>0.81578947368421095</v>
      </c>
      <c r="H16883">
        <v>1</v>
      </c>
      <c r="I16883">
        <v>0.81140350877193002</v>
      </c>
      <c r="J16883" s="1">
        <v>0.68181818181818199</v>
      </c>
      <c r="K16883" t="s">
        <v>23238</v>
      </c>
      <c r="L16883" t="s">
        <v>57010</v>
      </c>
      <c r="M16883" t="s">
        <v>57011</v>
      </c>
    </row>
    <row r="16884" spans="1:13">
      <c r="A16884" s="1" t="s">
        <v>18901</v>
      </c>
      <c r="B16884">
        <v>1.3181817531546399E-4</v>
      </c>
      <c r="C16884" s="1">
        <v>4.36540926101255E-5</v>
      </c>
      <c r="D16884">
        <v>0.66129032258064502</v>
      </c>
      <c r="E16884">
        <v>0.26874999999999999</v>
      </c>
      <c r="F16884">
        <v>0.823943661971831</v>
      </c>
      <c r="G16884">
        <v>0.17857142857142899</v>
      </c>
      <c r="H16884">
        <v>0.81690140845070403</v>
      </c>
      <c r="I16884">
        <v>0.37179487179487197</v>
      </c>
      <c r="J16884" s="1">
        <v>0.11111111111111099</v>
      </c>
      <c r="K16884" t="s">
        <v>23239</v>
      </c>
      <c r="L16884" t="s">
        <v>57012</v>
      </c>
      <c r="M16884" t="s">
        <v>57013</v>
      </c>
    </row>
    <row r="16885" spans="1:13">
      <c r="A16885" s="1" t="s">
        <v>18902</v>
      </c>
      <c r="B16885">
        <v>6.4277837949760496E-6</v>
      </c>
      <c r="C16885" s="1">
        <v>1.1490785498950499E-6</v>
      </c>
      <c r="D16885">
        <v>1</v>
      </c>
      <c r="E16885">
        <v>0.98958333333333304</v>
      </c>
      <c r="F16885">
        <v>0.96153846153846201</v>
      </c>
      <c r="G16885">
        <v>0.99090909090909096</v>
      </c>
      <c r="H16885">
        <v>0.90350877192982504</v>
      </c>
      <c r="I16885">
        <v>0.98706896551724099</v>
      </c>
      <c r="J16885" s="1" t="s">
        <v>23229</v>
      </c>
      <c r="K16885" t="s">
        <v>23238</v>
      </c>
      <c r="L16885" t="s">
        <v>57014</v>
      </c>
      <c r="M16885" t="s">
        <v>57015</v>
      </c>
    </row>
    <row r="16886" spans="1:13">
      <c r="A16886" s="1" t="s">
        <v>18903</v>
      </c>
      <c r="B16886">
        <v>1.0230423097658701E-6</v>
      </c>
      <c r="C16886" s="1">
        <v>2.6578452457046702E-5</v>
      </c>
      <c r="D16886">
        <v>0.5</v>
      </c>
      <c r="E16886">
        <v>0.90625</v>
      </c>
      <c r="F16886">
        <v>0.96078431372549</v>
      </c>
      <c r="G16886">
        <v>0.94736842105263197</v>
      </c>
      <c r="H16886">
        <v>0.99431818181818199</v>
      </c>
      <c r="I16886">
        <v>0.95918367346938804</v>
      </c>
      <c r="J16886" s="1" t="s">
        <v>23229</v>
      </c>
      <c r="K16886" t="s">
        <v>23241</v>
      </c>
      <c r="L16886" t="s">
        <v>57016</v>
      </c>
      <c r="M16886" t="s">
        <v>57017</v>
      </c>
    </row>
    <row r="16887" spans="1:13">
      <c r="A16887" s="1" t="s">
        <v>18904</v>
      </c>
      <c r="B16887">
        <v>1.4426390279394401E-7</v>
      </c>
      <c r="C16887" s="1">
        <v>2.6630212761189402E-6</v>
      </c>
      <c r="D16887">
        <v>3.125E-2</v>
      </c>
      <c r="E16887">
        <v>6.5789473684210497E-3</v>
      </c>
      <c r="F16887">
        <v>2.1276595744680899E-2</v>
      </c>
      <c r="G16887">
        <v>0</v>
      </c>
      <c r="H16887">
        <v>1.6666666666666701E-2</v>
      </c>
      <c r="I16887">
        <v>0.133333333333333</v>
      </c>
      <c r="J16887" s="1">
        <v>0.95</v>
      </c>
      <c r="K16887" t="s">
        <v>23240</v>
      </c>
      <c r="L16887" t="s">
        <v>57018</v>
      </c>
      <c r="M16887" t="s">
        <v>57019</v>
      </c>
    </row>
    <row r="16888" spans="1:13">
      <c r="A16888" s="1" t="s">
        <v>18905</v>
      </c>
      <c r="B16888">
        <v>2.783347448053E-5</v>
      </c>
      <c r="C16888" s="1">
        <v>3.8669434243478503E-6</v>
      </c>
      <c r="D16888">
        <v>0</v>
      </c>
      <c r="E16888">
        <v>0</v>
      </c>
      <c r="F16888">
        <v>0.155555555555556</v>
      </c>
      <c r="G16888">
        <v>0</v>
      </c>
      <c r="H16888">
        <v>2.3076923076923099E-2</v>
      </c>
      <c r="I16888">
        <v>0</v>
      </c>
      <c r="J16888" s="1" t="s">
        <v>23229</v>
      </c>
      <c r="K16888" t="s">
        <v>23238</v>
      </c>
      <c r="L16888" t="s">
        <v>57020</v>
      </c>
      <c r="M16888" t="s">
        <v>57021</v>
      </c>
    </row>
    <row r="16889" spans="1:13">
      <c r="A16889" s="1" t="s">
        <v>18906</v>
      </c>
      <c r="B16889">
        <v>5.19646545134845E-5</v>
      </c>
      <c r="C16889" s="1">
        <v>3.5878583371265499E-4</v>
      </c>
      <c r="D16889">
        <v>3.125E-2</v>
      </c>
      <c r="E16889">
        <v>0</v>
      </c>
      <c r="F16889">
        <v>0.10621761658031099</v>
      </c>
      <c r="G16889">
        <v>0.33695652173912999</v>
      </c>
      <c r="H16889">
        <v>0.375</v>
      </c>
      <c r="I16889">
        <v>0.15865384615384601</v>
      </c>
      <c r="J16889" s="1" t="s">
        <v>23229</v>
      </c>
      <c r="K16889" t="s">
        <v>23241</v>
      </c>
      <c r="L16889" t="s">
        <v>57022</v>
      </c>
      <c r="M16889" t="s">
        <v>57023</v>
      </c>
    </row>
    <row r="16890" spans="1:13">
      <c r="A16890" s="1" t="s">
        <v>18907</v>
      </c>
      <c r="B16890">
        <v>1.8033589301324999E-6</v>
      </c>
      <c r="C16890" s="1">
        <v>2.09794674478193E-7</v>
      </c>
      <c r="D16890">
        <v>0</v>
      </c>
      <c r="E16890">
        <v>0</v>
      </c>
      <c r="F16890">
        <v>0</v>
      </c>
      <c r="G16890">
        <v>0.35714285714285698</v>
      </c>
      <c r="H16890">
        <v>2.1978021978022001E-2</v>
      </c>
      <c r="I16890">
        <v>1.4084507042253501E-2</v>
      </c>
      <c r="J16890" s="1">
        <v>0</v>
      </c>
      <c r="K16890" t="s">
        <v>23238</v>
      </c>
      <c r="L16890" t="s">
        <v>57024</v>
      </c>
      <c r="M16890" t="s">
        <v>57025</v>
      </c>
    </row>
    <row r="16891" spans="1:13">
      <c r="A16891" s="1" t="s">
        <v>18908</v>
      </c>
      <c r="B16891">
        <v>7.5468383841622403E-7</v>
      </c>
      <c r="C16891" s="1">
        <v>2.51914380706323E-5</v>
      </c>
      <c r="D16891">
        <v>1</v>
      </c>
      <c r="E16891">
        <v>0.97916666666666696</v>
      </c>
      <c r="F16891">
        <v>0.979487179487179</v>
      </c>
      <c r="G16891">
        <v>0.97413793103448298</v>
      </c>
      <c r="H16891">
        <v>0.96052631578947401</v>
      </c>
      <c r="I16891">
        <v>0.84399999999999997</v>
      </c>
      <c r="J16891" s="1">
        <v>1</v>
      </c>
      <c r="K16891" t="s">
        <v>23240</v>
      </c>
      <c r="L16891" t="s">
        <v>57026</v>
      </c>
      <c r="M16891" t="s">
        <v>57027</v>
      </c>
    </row>
    <row r="16892" spans="1:13">
      <c r="A16892" s="1" t="s">
        <v>18909</v>
      </c>
      <c r="B16892">
        <v>4.6735661422530698E-7</v>
      </c>
      <c r="C16892" s="1">
        <v>6.1977816520545702E-7</v>
      </c>
      <c r="D16892">
        <v>0.18333333333333299</v>
      </c>
      <c r="E16892">
        <v>8.4269662921348298E-2</v>
      </c>
      <c r="F16892">
        <v>9.6045197740112997E-2</v>
      </c>
      <c r="G16892">
        <v>0</v>
      </c>
      <c r="H16892">
        <v>1.1764705882352899E-2</v>
      </c>
      <c r="I16892">
        <v>3.7499999999999999E-2</v>
      </c>
      <c r="J16892" s="1">
        <v>0</v>
      </c>
      <c r="K16892" t="s">
        <v>23241</v>
      </c>
      <c r="L16892" t="s">
        <v>57028</v>
      </c>
      <c r="M16892" t="s">
        <v>57029</v>
      </c>
    </row>
    <row r="16893" spans="1:13">
      <c r="A16893" s="1" t="s">
        <v>18910</v>
      </c>
      <c r="B16893">
        <v>1.3065136829836101E-4</v>
      </c>
      <c r="C16893" s="1">
        <v>2.72003607046546E-4</v>
      </c>
      <c r="D16893">
        <v>0.41935483870967699</v>
      </c>
      <c r="E16893">
        <v>0.48780487804877998</v>
      </c>
      <c r="F16893">
        <v>0.478658536585366</v>
      </c>
      <c r="G16893">
        <v>0.73684210526315796</v>
      </c>
      <c r="H16893">
        <v>0.27840909090909099</v>
      </c>
      <c r="I16893">
        <v>0.38461538461538503</v>
      </c>
      <c r="J16893" s="1">
        <v>0.1</v>
      </c>
      <c r="K16893" t="s">
        <v>23239</v>
      </c>
      <c r="L16893" t="s">
        <v>57030</v>
      </c>
      <c r="M16893" t="s">
        <v>57031</v>
      </c>
    </row>
    <row r="16894" spans="1:13">
      <c r="A16894" s="1" t="s">
        <v>18911</v>
      </c>
      <c r="B16894">
        <v>1.3568978042681701E-4</v>
      </c>
      <c r="C16894" s="1">
        <v>1.7313453775599899E-4</v>
      </c>
      <c r="D16894">
        <v>6.25E-2</v>
      </c>
      <c r="E16894">
        <v>3.2608695652173898E-2</v>
      </c>
      <c r="F16894">
        <v>0.28350515463917503</v>
      </c>
      <c r="G16894">
        <v>0.29411764705882398</v>
      </c>
      <c r="H16894">
        <v>0.16326530612244899</v>
      </c>
      <c r="I16894">
        <v>9.375E-2</v>
      </c>
      <c r="J16894" s="1">
        <v>0</v>
      </c>
      <c r="K16894" t="s">
        <v>23240</v>
      </c>
      <c r="L16894" t="s">
        <v>57032</v>
      </c>
      <c r="M16894" t="s">
        <v>57033</v>
      </c>
    </row>
    <row r="16895" spans="1:13">
      <c r="A16895" s="1" t="s">
        <v>18912</v>
      </c>
      <c r="B16895">
        <v>8.9871622621542902E-6</v>
      </c>
      <c r="C16895" s="1">
        <v>4.2165174507680103E-5</v>
      </c>
      <c r="D16895">
        <v>7.69230769230769E-2</v>
      </c>
      <c r="E16895">
        <v>6.17283950617284E-3</v>
      </c>
      <c r="F16895">
        <v>0.21484375</v>
      </c>
      <c r="G16895">
        <v>1.2820512820512799E-2</v>
      </c>
      <c r="H16895">
        <v>0</v>
      </c>
      <c r="I16895">
        <v>4.2553191489361701E-2</v>
      </c>
      <c r="J16895" s="1" t="s">
        <v>23229</v>
      </c>
      <c r="K16895" t="s">
        <v>23238</v>
      </c>
      <c r="L16895" t="s">
        <v>57034</v>
      </c>
      <c r="M16895" t="s">
        <v>57035</v>
      </c>
    </row>
    <row r="16896" spans="1:13">
      <c r="A16896" s="1" t="s">
        <v>18913</v>
      </c>
      <c r="B16896">
        <v>3.6645418034248001E-6</v>
      </c>
      <c r="C16896" s="1">
        <v>8.7042498236934395E-11</v>
      </c>
      <c r="D16896">
        <v>0</v>
      </c>
      <c r="E16896">
        <v>2.5641025641025599E-2</v>
      </c>
      <c r="F16896">
        <v>0</v>
      </c>
      <c r="G16896">
        <v>0</v>
      </c>
      <c r="H16896">
        <v>0</v>
      </c>
      <c r="I16896">
        <v>0</v>
      </c>
      <c r="J16896" s="1">
        <v>0.54545454545454497</v>
      </c>
      <c r="K16896" t="s">
        <v>23239</v>
      </c>
      <c r="L16896" t="s">
        <v>57036</v>
      </c>
      <c r="M16896" t="s">
        <v>57037</v>
      </c>
    </row>
    <row r="16897" spans="1:13">
      <c r="A16897" s="1" t="s">
        <v>18914</v>
      </c>
      <c r="B16897">
        <v>5.0936055562344601E-7</v>
      </c>
      <c r="C16897" s="1">
        <v>1.2027835284929E-6</v>
      </c>
      <c r="D16897">
        <v>1</v>
      </c>
      <c r="E16897">
        <v>1</v>
      </c>
      <c r="F16897">
        <v>1</v>
      </c>
      <c r="G16897">
        <v>0.9375</v>
      </c>
      <c r="H16897">
        <v>1</v>
      </c>
      <c r="I16897">
        <v>0.98333333333333295</v>
      </c>
      <c r="J16897" s="1">
        <v>1</v>
      </c>
      <c r="K16897" t="s">
        <v>23238</v>
      </c>
      <c r="L16897" t="s">
        <v>57038</v>
      </c>
      <c r="M16897" t="s">
        <v>57039</v>
      </c>
    </row>
    <row r="16898" spans="1:13">
      <c r="A16898" s="1" t="s">
        <v>18915</v>
      </c>
      <c r="B16898">
        <v>5.9256054881827403E-4</v>
      </c>
      <c r="C16898" s="1">
        <v>1.2034125974806199E-5</v>
      </c>
      <c r="D16898">
        <v>1.5625E-2</v>
      </c>
      <c r="E16898">
        <v>0.328125</v>
      </c>
      <c r="F16898">
        <v>2.7624309392265201E-3</v>
      </c>
      <c r="G16898">
        <v>3.7037037037037E-2</v>
      </c>
      <c r="H16898">
        <v>7.9365079365079395E-3</v>
      </c>
      <c r="I16898">
        <v>1.01010101010101E-2</v>
      </c>
      <c r="J16898" s="1">
        <v>0</v>
      </c>
      <c r="K16898" t="s">
        <v>23241</v>
      </c>
      <c r="L16898" t="s">
        <v>57040</v>
      </c>
      <c r="M16898" t="s">
        <v>57041</v>
      </c>
    </row>
    <row r="16899" spans="1:13">
      <c r="A16899" s="1" t="s">
        <v>18916</v>
      </c>
      <c r="B16899">
        <v>4.0519348657149304E-6</v>
      </c>
      <c r="C16899" s="1">
        <v>4.3781423170652699E-7</v>
      </c>
      <c r="D16899">
        <v>0.5</v>
      </c>
      <c r="E16899">
        <v>0.86046511627906996</v>
      </c>
      <c r="F16899">
        <v>0.527932960893855</v>
      </c>
      <c r="G16899">
        <v>0.87096774193548399</v>
      </c>
      <c r="H16899">
        <v>0.59036144578313299</v>
      </c>
      <c r="I16899">
        <v>0.80263157894736803</v>
      </c>
      <c r="J16899" s="1">
        <v>1</v>
      </c>
      <c r="K16899" t="s">
        <v>23241</v>
      </c>
      <c r="L16899" t="s">
        <v>57042</v>
      </c>
      <c r="M16899" t="s">
        <v>57043</v>
      </c>
    </row>
    <row r="16900" spans="1:13">
      <c r="A16900" s="1" t="s">
        <v>18917</v>
      </c>
      <c r="B16900">
        <v>0</v>
      </c>
      <c r="C16900" s="1">
        <v>0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 s="1">
        <v>0</v>
      </c>
      <c r="K16900" t="s">
        <v>23238</v>
      </c>
      <c r="L16900" t="s">
        <v>57044</v>
      </c>
      <c r="M16900" t="s">
        <v>57045</v>
      </c>
    </row>
    <row r="16901" spans="1:13">
      <c r="A16901" s="1" t="s">
        <v>18918</v>
      </c>
      <c r="B16901">
        <v>3.9208792946868198E-7</v>
      </c>
      <c r="C16901" s="1">
        <v>4.5654974748561797E-6</v>
      </c>
      <c r="D16901">
        <v>0</v>
      </c>
      <c r="E16901">
        <v>0</v>
      </c>
      <c r="F16901">
        <v>0</v>
      </c>
      <c r="G16901">
        <v>0.232758620689655</v>
      </c>
      <c r="H16901">
        <v>4.4247787610619503E-3</v>
      </c>
      <c r="I16901">
        <v>1.21951219512195E-2</v>
      </c>
      <c r="J16901" s="1" t="s">
        <v>23229</v>
      </c>
      <c r="K16901" t="s">
        <v>23242</v>
      </c>
      <c r="L16901" t="s">
        <v>57046</v>
      </c>
      <c r="M16901" t="s">
        <v>57047</v>
      </c>
    </row>
    <row r="16902" spans="1:13">
      <c r="A16902" s="1" t="s">
        <v>18919</v>
      </c>
      <c r="B16902">
        <v>5.0293460095878701E-7</v>
      </c>
      <c r="C16902" s="1">
        <v>1.30701932633227E-7</v>
      </c>
      <c r="D16902">
        <v>1</v>
      </c>
      <c r="E16902">
        <v>1</v>
      </c>
      <c r="F16902">
        <v>1</v>
      </c>
      <c r="G16902">
        <v>0.99137931034482796</v>
      </c>
      <c r="H16902">
        <v>1</v>
      </c>
      <c r="I16902">
        <v>0.97933884297520701</v>
      </c>
      <c r="J16902" s="1">
        <v>1</v>
      </c>
      <c r="K16902" t="s">
        <v>23240</v>
      </c>
      <c r="L16902" t="s">
        <v>57048</v>
      </c>
      <c r="M16902" t="s">
        <v>57049</v>
      </c>
    </row>
    <row r="16903" spans="1:13">
      <c r="A16903" s="1" t="s">
        <v>18920</v>
      </c>
      <c r="B16903">
        <v>6.7464312816467096E-5</v>
      </c>
      <c r="C16903" s="1">
        <v>3.6649868092194097E-5</v>
      </c>
      <c r="D16903">
        <v>1</v>
      </c>
      <c r="E16903">
        <v>0.98901098901098905</v>
      </c>
      <c r="F16903">
        <v>0.879411764705882</v>
      </c>
      <c r="G16903">
        <v>1</v>
      </c>
      <c r="H16903">
        <v>0.97402597402597402</v>
      </c>
      <c r="I16903">
        <v>0.96031746031746001</v>
      </c>
      <c r="J16903" s="1">
        <v>1</v>
      </c>
      <c r="K16903" t="s">
        <v>23242</v>
      </c>
      <c r="L16903" t="s">
        <v>57050</v>
      </c>
      <c r="M16903" t="s">
        <v>57051</v>
      </c>
    </row>
    <row r="16904" spans="1:13">
      <c r="A16904" s="1" t="s">
        <v>18921</v>
      </c>
      <c r="B16904">
        <v>1.55729370182868E-5</v>
      </c>
      <c r="C16904" s="1">
        <v>6.6598792703277099E-5</v>
      </c>
      <c r="D16904">
        <v>5.3571428571428603E-2</v>
      </c>
      <c r="E16904">
        <v>9.1954022988505704E-2</v>
      </c>
      <c r="F16904">
        <v>0.39860139860139898</v>
      </c>
      <c r="G16904">
        <v>0.25</v>
      </c>
      <c r="H16904">
        <v>0.43693693693693703</v>
      </c>
      <c r="I16904">
        <v>0.15533980582524301</v>
      </c>
      <c r="J16904" s="1">
        <v>0</v>
      </c>
      <c r="K16904" t="s">
        <v>23242</v>
      </c>
      <c r="L16904" t="s">
        <v>57052</v>
      </c>
      <c r="M16904" t="s">
        <v>57053</v>
      </c>
    </row>
    <row r="16905" spans="1:13">
      <c r="A16905" s="1" t="s">
        <v>18922</v>
      </c>
      <c r="B16905">
        <v>6.5458730599834601E-5</v>
      </c>
      <c r="C16905" s="1">
        <v>2.7932099095783999E-4</v>
      </c>
      <c r="D16905">
        <v>0.98</v>
      </c>
      <c r="E16905">
        <v>0.92045454545454497</v>
      </c>
      <c r="F16905">
        <v>0.6484375</v>
      </c>
      <c r="G16905">
        <v>1</v>
      </c>
      <c r="H16905">
        <v>0.82142857142857095</v>
      </c>
      <c r="I16905">
        <v>0.97899159663865498</v>
      </c>
      <c r="J16905" s="1">
        <v>1</v>
      </c>
      <c r="K16905" t="s">
        <v>23239</v>
      </c>
      <c r="L16905" t="s">
        <v>57054</v>
      </c>
      <c r="M16905" t="s">
        <v>57055</v>
      </c>
    </row>
    <row r="16906" spans="1:13">
      <c r="A16906" s="1" t="s">
        <v>18923</v>
      </c>
      <c r="B16906">
        <v>1.30635807145702E-6</v>
      </c>
      <c r="C16906" s="1">
        <v>1.77870007910558E-5</v>
      </c>
      <c r="D16906">
        <v>0</v>
      </c>
      <c r="E16906">
        <v>0</v>
      </c>
      <c r="F16906">
        <v>0</v>
      </c>
      <c r="G16906">
        <v>0.77777777777777801</v>
      </c>
      <c r="H16906">
        <v>5.7692307692307702E-2</v>
      </c>
      <c r="I16906">
        <v>0.21153846153846201</v>
      </c>
      <c r="J16906" s="1" t="s">
        <v>23229</v>
      </c>
      <c r="K16906" t="s">
        <v>23239</v>
      </c>
      <c r="L16906" t="s">
        <v>57056</v>
      </c>
      <c r="M16906" t="s">
        <v>57057</v>
      </c>
    </row>
    <row r="16907" spans="1:13">
      <c r="A16907" s="1" t="s">
        <v>18924</v>
      </c>
      <c r="B16907">
        <v>5.3836898897914E-5</v>
      </c>
      <c r="C16907" s="1">
        <v>9.4142547769295796E-9</v>
      </c>
      <c r="D16907">
        <v>0</v>
      </c>
      <c r="E16907">
        <v>0.38271604938271597</v>
      </c>
      <c r="F16907">
        <v>2.1126760563380299E-2</v>
      </c>
      <c r="G16907">
        <v>0</v>
      </c>
      <c r="H16907">
        <v>5.22388059701493E-2</v>
      </c>
      <c r="I16907">
        <v>0</v>
      </c>
      <c r="J16907" s="1">
        <v>0</v>
      </c>
      <c r="K16907" t="s">
        <v>23242</v>
      </c>
      <c r="L16907" t="s">
        <v>57058</v>
      </c>
      <c r="M16907" t="s">
        <v>57059</v>
      </c>
    </row>
    <row r="16908" spans="1:13">
      <c r="A16908" s="1" t="s">
        <v>18925</v>
      </c>
      <c r="B16908">
        <v>6.9654391912895004E-6</v>
      </c>
      <c r="C16908" s="1">
        <v>4.65299423105374E-4</v>
      </c>
      <c r="D16908">
        <v>0.796875</v>
      </c>
      <c r="E16908">
        <v>0.71978021978022</v>
      </c>
      <c r="F16908">
        <v>0.54663212435233199</v>
      </c>
      <c r="G16908">
        <v>0.85106382978723405</v>
      </c>
      <c r="H16908">
        <v>0.80275229357798195</v>
      </c>
      <c r="I16908">
        <v>0.95</v>
      </c>
      <c r="J16908" s="1">
        <v>0.9</v>
      </c>
      <c r="K16908" t="s">
        <v>23241</v>
      </c>
      <c r="L16908" t="s">
        <v>57060</v>
      </c>
      <c r="M16908" t="s">
        <v>57061</v>
      </c>
    </row>
    <row r="16909" spans="1:13">
      <c r="A16909" s="1" t="s">
        <v>18926</v>
      </c>
      <c r="B16909">
        <v>2.30262260348719E-5</v>
      </c>
      <c r="C16909" s="1">
        <v>1.81476781271431E-7</v>
      </c>
      <c r="D16909">
        <v>9.375E-2</v>
      </c>
      <c r="E16909">
        <v>0</v>
      </c>
      <c r="F16909">
        <v>1.3586956521739101E-2</v>
      </c>
      <c r="G16909">
        <v>0</v>
      </c>
      <c r="H16909">
        <v>6.0975609756097598E-3</v>
      </c>
      <c r="I16909">
        <v>0</v>
      </c>
      <c r="J16909" s="1">
        <v>0</v>
      </c>
      <c r="K16909" t="s">
        <v>23242</v>
      </c>
      <c r="L16909" t="s">
        <v>57062</v>
      </c>
      <c r="M16909" t="s">
        <v>57063</v>
      </c>
    </row>
    <row r="16910" spans="1:13">
      <c r="A16910" s="1" t="s">
        <v>18927</v>
      </c>
      <c r="B16910">
        <v>8.9809670464124805E-5</v>
      </c>
      <c r="C16910" s="1">
        <v>1.37631079934793E-5</v>
      </c>
      <c r="D16910">
        <v>0.61111111111111105</v>
      </c>
      <c r="E16910">
        <v>0.625</v>
      </c>
      <c r="F16910">
        <v>0.85096153846153799</v>
      </c>
      <c r="G16910">
        <v>0.93548387096774199</v>
      </c>
      <c r="H16910">
        <v>0.66964285714285698</v>
      </c>
      <c r="I16910">
        <v>0.83064516129032295</v>
      </c>
      <c r="J16910" s="1">
        <v>0</v>
      </c>
      <c r="K16910" t="s">
        <v>23239</v>
      </c>
      <c r="L16910" t="s">
        <v>57064</v>
      </c>
      <c r="M16910" t="s">
        <v>57065</v>
      </c>
    </row>
    <row r="16911" spans="1:13">
      <c r="A16911" s="1" t="s">
        <v>18928</v>
      </c>
      <c r="B16911">
        <v>4.4318820652491903E-8</v>
      </c>
      <c r="C16911" s="1">
        <v>1.62515463187751E-4</v>
      </c>
      <c r="D16911">
        <v>0.71428571428571397</v>
      </c>
      <c r="E16911">
        <v>0.70987654320987703</v>
      </c>
      <c r="F16911">
        <v>0.94512195121951204</v>
      </c>
      <c r="G16911">
        <v>0.578125</v>
      </c>
      <c r="H16911">
        <v>0.80625000000000002</v>
      </c>
      <c r="I16911">
        <v>0.53571428571428603</v>
      </c>
      <c r="J16911" s="1">
        <v>1</v>
      </c>
      <c r="K16911" t="s">
        <v>23241</v>
      </c>
      <c r="L16911" t="s">
        <v>57066</v>
      </c>
      <c r="M16911" t="s">
        <v>57067</v>
      </c>
    </row>
    <row r="16912" spans="1:13">
      <c r="A16912" s="1" t="s">
        <v>18929</v>
      </c>
      <c r="B16912">
        <v>4.5423134689879698E-6</v>
      </c>
      <c r="C16912" s="1">
        <v>1.5144016437839201E-6</v>
      </c>
      <c r="D16912">
        <v>0.13157894736842099</v>
      </c>
      <c r="E16912">
        <v>4.4642857142857102E-2</v>
      </c>
      <c r="F16912">
        <v>0</v>
      </c>
      <c r="G16912">
        <v>0</v>
      </c>
      <c r="H16912">
        <v>0</v>
      </c>
      <c r="I16912">
        <v>0</v>
      </c>
      <c r="J16912" s="1">
        <v>0</v>
      </c>
      <c r="K16912" t="s">
        <v>23239</v>
      </c>
      <c r="L16912" t="s">
        <v>57068</v>
      </c>
      <c r="M16912" t="s">
        <v>57069</v>
      </c>
    </row>
    <row r="16913" spans="1:13">
      <c r="A16913" s="1" t="s">
        <v>18930</v>
      </c>
      <c r="B16913">
        <v>1.1058769822494899E-5</v>
      </c>
      <c r="C16913" s="1">
        <v>3.5616189465778098E-7</v>
      </c>
      <c r="D16913">
        <v>3.2258064516128997E-2</v>
      </c>
      <c r="E16913">
        <v>5.4945054945054897E-3</v>
      </c>
      <c r="F16913">
        <v>0</v>
      </c>
      <c r="G16913">
        <v>0.47058823529411797</v>
      </c>
      <c r="H16913">
        <v>0.03</v>
      </c>
      <c r="I16913">
        <v>8.4269662921348298E-2</v>
      </c>
      <c r="J16913" s="1">
        <v>0</v>
      </c>
      <c r="K16913" t="s">
        <v>23241</v>
      </c>
      <c r="L16913" t="s">
        <v>57070</v>
      </c>
      <c r="M16913" t="s">
        <v>57071</v>
      </c>
    </row>
    <row r="16914" spans="1:13">
      <c r="A16914" s="1" t="s">
        <v>18931</v>
      </c>
      <c r="B16914">
        <v>2.17516942085874E-5</v>
      </c>
      <c r="C16914" s="1">
        <v>9.8927574197738097E-6</v>
      </c>
      <c r="D16914">
        <v>0.93548387096774199</v>
      </c>
      <c r="E16914">
        <v>1</v>
      </c>
      <c r="F16914">
        <v>0.86340206185567003</v>
      </c>
      <c r="G16914">
        <v>1</v>
      </c>
      <c r="H16914">
        <v>0.94949494949494995</v>
      </c>
      <c r="I16914">
        <v>0.98192771084337305</v>
      </c>
      <c r="J16914" s="1">
        <v>1</v>
      </c>
      <c r="K16914" t="s">
        <v>23237</v>
      </c>
      <c r="L16914" t="s">
        <v>57072</v>
      </c>
      <c r="M16914" t="s">
        <v>57073</v>
      </c>
    </row>
    <row r="16915" spans="1:13">
      <c r="A16915" s="1" t="s">
        <v>18932</v>
      </c>
      <c r="B16915">
        <v>4.02469947824126E-5</v>
      </c>
      <c r="C16915" s="1">
        <v>5.93337535504414E-6</v>
      </c>
      <c r="D16915">
        <v>0</v>
      </c>
      <c r="E16915">
        <v>0</v>
      </c>
      <c r="F16915">
        <v>0.27922077922077898</v>
      </c>
      <c r="G16915">
        <v>0</v>
      </c>
      <c r="H16915">
        <v>2.1126760563380299E-2</v>
      </c>
      <c r="I16915">
        <v>0</v>
      </c>
      <c r="J16915" s="1">
        <v>0</v>
      </c>
      <c r="K16915" t="s">
        <v>23240</v>
      </c>
      <c r="L16915" t="s">
        <v>57074</v>
      </c>
      <c r="M16915" t="s">
        <v>57075</v>
      </c>
    </row>
    <row r="16916" spans="1:13">
      <c r="A16916" s="1" t="s">
        <v>18933</v>
      </c>
      <c r="B16916">
        <v>1.78130808397065E-6</v>
      </c>
      <c r="C16916" s="1">
        <v>7.1459048000269701E-5</v>
      </c>
      <c r="D16916">
        <v>1</v>
      </c>
      <c r="E16916">
        <v>1</v>
      </c>
      <c r="F16916">
        <v>0.91282051282051302</v>
      </c>
      <c r="G16916">
        <v>0.98181818181818203</v>
      </c>
      <c r="H16916">
        <v>0.86607142857142905</v>
      </c>
      <c r="I16916">
        <v>1</v>
      </c>
      <c r="J16916" s="1">
        <v>1</v>
      </c>
      <c r="K16916" t="s">
        <v>23238</v>
      </c>
      <c r="L16916" t="s">
        <v>57076</v>
      </c>
      <c r="M16916" t="s">
        <v>57077</v>
      </c>
    </row>
    <row r="16917" spans="1:13">
      <c r="A16917" s="1" t="s">
        <v>18934</v>
      </c>
      <c r="B16917">
        <v>1.7061509819973501E-7</v>
      </c>
      <c r="C16917" s="1">
        <v>8.0978815943048397E-8</v>
      </c>
      <c r="D16917">
        <v>1</v>
      </c>
      <c r="E16917">
        <v>1</v>
      </c>
      <c r="F16917">
        <v>1</v>
      </c>
      <c r="G16917">
        <v>1</v>
      </c>
      <c r="H16917">
        <v>0.99489795918367396</v>
      </c>
      <c r="I16917">
        <v>1</v>
      </c>
      <c r="J16917" s="1">
        <v>0.54545454545454497</v>
      </c>
      <c r="K16917" t="s">
        <v>23239</v>
      </c>
      <c r="L16917" t="s">
        <v>57078</v>
      </c>
      <c r="M16917" t="s">
        <v>57079</v>
      </c>
    </row>
    <row r="16918" spans="1:13">
      <c r="A16918" s="1" t="s">
        <v>18935</v>
      </c>
      <c r="B16918">
        <v>2.5219922678585302E-7</v>
      </c>
      <c r="C16918" s="1">
        <v>6.0115494038486803E-7</v>
      </c>
      <c r="D16918">
        <v>0.1</v>
      </c>
      <c r="E16918">
        <v>1.1111111111111099E-2</v>
      </c>
      <c r="F16918">
        <v>5.5555555555555601E-3</v>
      </c>
      <c r="G16918">
        <v>0</v>
      </c>
      <c r="H16918">
        <v>0</v>
      </c>
      <c r="I16918">
        <v>7.9365079365079395E-3</v>
      </c>
      <c r="J16918" s="1">
        <v>0.15</v>
      </c>
      <c r="K16918" t="s">
        <v>23239</v>
      </c>
      <c r="L16918" t="s">
        <v>57080</v>
      </c>
      <c r="M16918" t="s">
        <v>57081</v>
      </c>
    </row>
    <row r="16919" spans="1:13">
      <c r="A16919" s="1" t="s">
        <v>18936</v>
      </c>
      <c r="B16919">
        <v>3.9683342731900897E-5</v>
      </c>
      <c r="C16919" s="1">
        <v>1.2411182666540799E-6</v>
      </c>
      <c r="D16919">
        <v>1</v>
      </c>
      <c r="E16919">
        <v>0.90697674418604601</v>
      </c>
      <c r="F16919">
        <v>1</v>
      </c>
      <c r="G16919">
        <v>1</v>
      </c>
      <c r="H16919">
        <v>1</v>
      </c>
      <c r="I16919">
        <v>1</v>
      </c>
      <c r="J16919" s="1" t="s">
        <v>23229</v>
      </c>
      <c r="K16919" t="s">
        <v>23240</v>
      </c>
      <c r="L16919" t="s">
        <v>57082</v>
      </c>
      <c r="M16919" t="s">
        <v>57083</v>
      </c>
    </row>
    <row r="16920" spans="1:13">
      <c r="A16920" s="1" t="s">
        <v>18937</v>
      </c>
      <c r="B16920">
        <v>1.2012329540603099E-5</v>
      </c>
      <c r="C16920" s="1">
        <v>1.7411274398494001E-7</v>
      </c>
      <c r="D16920">
        <v>0.18</v>
      </c>
      <c r="E16920">
        <v>3.9682539682539701E-2</v>
      </c>
      <c r="F16920">
        <v>1.6233766233766201E-2</v>
      </c>
      <c r="G16920">
        <v>0</v>
      </c>
      <c r="H16920">
        <v>0</v>
      </c>
      <c r="I16920">
        <v>0</v>
      </c>
      <c r="J16920" s="1" t="s">
        <v>23229</v>
      </c>
      <c r="K16920" t="s">
        <v>23238</v>
      </c>
      <c r="L16920" t="s">
        <v>57084</v>
      </c>
      <c r="M16920" t="s">
        <v>57085</v>
      </c>
    </row>
    <row r="16921" spans="1:13">
      <c r="A16921" s="1" t="s">
        <v>18938</v>
      </c>
      <c r="B16921">
        <v>1.14152419781794E-4</v>
      </c>
      <c r="C16921" s="1">
        <v>7.8639343866915001E-6</v>
      </c>
      <c r="D16921">
        <v>0.21875</v>
      </c>
      <c r="E16921">
        <v>0.56111111111111101</v>
      </c>
      <c r="F16921">
        <v>2.68817204301075E-2</v>
      </c>
      <c r="G16921">
        <v>0.75925925925925897</v>
      </c>
      <c r="H16921">
        <v>1.7857142857142901E-2</v>
      </c>
      <c r="I16921">
        <v>0.41025641025641002</v>
      </c>
      <c r="J16921" s="1">
        <v>0</v>
      </c>
      <c r="K16921" t="s">
        <v>23242</v>
      </c>
      <c r="L16921" t="s">
        <v>57086</v>
      </c>
      <c r="M16921" t="s">
        <v>57087</v>
      </c>
    </row>
    <row r="16922" spans="1:13">
      <c r="A16922" s="1" t="s">
        <v>18939</v>
      </c>
      <c r="B16922">
        <v>1.18512590034342E-7</v>
      </c>
      <c r="C16922" s="1">
        <v>1.3143894712817701E-7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5.0000000000000001E-3</v>
      </c>
      <c r="J16922" s="1">
        <v>0.54545454545454497</v>
      </c>
      <c r="K16922" t="s">
        <v>23238</v>
      </c>
      <c r="L16922" t="s">
        <v>57088</v>
      </c>
      <c r="M16922" t="s">
        <v>57089</v>
      </c>
    </row>
    <row r="16923" spans="1:13">
      <c r="A16923" s="1" t="s">
        <v>18940</v>
      </c>
      <c r="B16923">
        <v>1.66015869569321E-5</v>
      </c>
      <c r="C16923" s="1">
        <v>7.8967433732877296E-4</v>
      </c>
      <c r="D16923">
        <v>7.8125E-2</v>
      </c>
      <c r="E16923">
        <v>7.0652173913043501E-2</v>
      </c>
      <c r="F16923">
        <v>3.6269430051813503E-2</v>
      </c>
      <c r="G16923">
        <v>0.55000000000000004</v>
      </c>
      <c r="H16923">
        <v>0.21634615384615399</v>
      </c>
      <c r="I16923">
        <v>0.33333333333333298</v>
      </c>
      <c r="J16923" s="1" t="s">
        <v>23229</v>
      </c>
      <c r="K16923" t="s">
        <v>23238</v>
      </c>
      <c r="L16923" t="s">
        <v>57090</v>
      </c>
      <c r="M16923" t="s">
        <v>57091</v>
      </c>
    </row>
    <row r="16924" spans="1:13">
      <c r="A16924" s="1" t="s">
        <v>18941</v>
      </c>
      <c r="B16924">
        <v>8.4064825234241307E-6</v>
      </c>
      <c r="C16924" s="1">
        <v>1.8513649926072599E-5</v>
      </c>
      <c r="D16924">
        <v>0</v>
      </c>
      <c r="E16924">
        <v>0</v>
      </c>
      <c r="F16924">
        <v>5.1546391752577301E-3</v>
      </c>
      <c r="G16924">
        <v>8.7719298245613996E-3</v>
      </c>
      <c r="H16924">
        <v>0</v>
      </c>
      <c r="I16924">
        <v>7.1428571428571397E-2</v>
      </c>
      <c r="J16924" s="1" t="s">
        <v>23229</v>
      </c>
      <c r="K16924" t="s">
        <v>23238</v>
      </c>
      <c r="L16924" t="s">
        <v>57092</v>
      </c>
      <c r="M16924" t="s">
        <v>57093</v>
      </c>
    </row>
    <row r="16925" spans="1:13">
      <c r="A16925" s="1" t="s">
        <v>18942</v>
      </c>
      <c r="B16925">
        <v>1.4177305291845701E-4</v>
      </c>
      <c r="C16925" s="1">
        <v>1.69858907690323E-4</v>
      </c>
      <c r="D16925">
        <v>0.578125</v>
      </c>
      <c r="E16925">
        <v>0.33707865168539303</v>
      </c>
      <c r="F16925">
        <v>0.41176470588235298</v>
      </c>
      <c r="G16925">
        <v>0.921875</v>
      </c>
      <c r="H16925">
        <v>0.75333333333333297</v>
      </c>
      <c r="I16925">
        <v>0.73684210526315796</v>
      </c>
      <c r="J16925" s="1">
        <v>1</v>
      </c>
      <c r="K16925" t="s">
        <v>23241</v>
      </c>
      <c r="L16925" t="s">
        <v>57094</v>
      </c>
      <c r="M16925" t="s">
        <v>57095</v>
      </c>
    </row>
    <row r="16926" spans="1:13">
      <c r="A16926" s="1" t="s">
        <v>18943</v>
      </c>
      <c r="B16926">
        <v>8.5092647310758099E-7</v>
      </c>
      <c r="C16926" s="1">
        <v>5.8961159949423999E-6</v>
      </c>
      <c r="D16926">
        <v>0.125</v>
      </c>
      <c r="E16926">
        <v>2.6595744680851099E-2</v>
      </c>
      <c r="F16926">
        <v>2.5773195876288698E-3</v>
      </c>
      <c r="G16926">
        <v>8.7719298245613996E-3</v>
      </c>
      <c r="H16926">
        <v>0.151376146788991</v>
      </c>
      <c r="I16926">
        <v>4.0909090909090902E-2</v>
      </c>
      <c r="J16926" s="1">
        <v>0</v>
      </c>
      <c r="K16926" t="s">
        <v>23242</v>
      </c>
      <c r="L16926" t="s">
        <v>57096</v>
      </c>
      <c r="M16926" t="s">
        <v>57097</v>
      </c>
    </row>
    <row r="16927" spans="1:13">
      <c r="A16927" s="1" t="s">
        <v>18944</v>
      </c>
      <c r="B16927">
        <v>4.9105445811468497E-8</v>
      </c>
      <c r="C16927" s="1">
        <v>1.1086624746409899E-8</v>
      </c>
      <c r="D16927">
        <v>1</v>
      </c>
      <c r="E16927">
        <v>1</v>
      </c>
      <c r="F16927">
        <v>1</v>
      </c>
      <c r="G16927">
        <v>0.92857142857142905</v>
      </c>
      <c r="H16927">
        <v>0.99456521739130399</v>
      </c>
      <c r="I16927">
        <v>0.9765625</v>
      </c>
      <c r="J16927" s="1">
        <v>1</v>
      </c>
      <c r="K16927" t="s">
        <v>23238</v>
      </c>
      <c r="L16927" t="s">
        <v>57098</v>
      </c>
      <c r="M16927" t="s">
        <v>57099</v>
      </c>
    </row>
    <row r="16928" spans="1:13">
      <c r="A16928" s="1" t="s">
        <v>18945</v>
      </c>
      <c r="B16928">
        <v>6.2573698038634502E-4</v>
      </c>
      <c r="C16928" s="1">
        <v>1.1280465225946301E-4</v>
      </c>
      <c r="D16928">
        <v>0.921875</v>
      </c>
      <c r="E16928">
        <v>0.984375</v>
      </c>
      <c r="F16928">
        <v>0.44946808510638298</v>
      </c>
      <c r="G16928">
        <v>0.91228070175438603</v>
      </c>
      <c r="H16928">
        <v>0.56756756756756799</v>
      </c>
      <c r="I16928">
        <v>0.83482142857142905</v>
      </c>
      <c r="J16928" s="1" t="s">
        <v>23229</v>
      </c>
      <c r="K16928" t="s">
        <v>23238</v>
      </c>
      <c r="L16928" t="s">
        <v>57100</v>
      </c>
      <c r="M16928" t="s">
        <v>57101</v>
      </c>
    </row>
    <row r="16929" spans="1:13">
      <c r="A16929" s="1" t="s">
        <v>18946</v>
      </c>
      <c r="B16929">
        <v>2.75951220974497E-5</v>
      </c>
      <c r="C16929" s="1">
        <v>8.7313517079295406E-5</v>
      </c>
      <c r="D16929">
        <v>0</v>
      </c>
      <c r="E16929">
        <v>1.0416666666666701E-2</v>
      </c>
      <c r="F16929">
        <v>2.6178010471204199E-3</v>
      </c>
      <c r="G16929">
        <v>1.7543859649122799E-2</v>
      </c>
      <c r="H16929">
        <v>8.2352941176470601E-2</v>
      </c>
      <c r="I16929">
        <v>4.3859649122806998E-3</v>
      </c>
      <c r="J16929" s="1">
        <v>0</v>
      </c>
      <c r="K16929" t="s">
        <v>23238</v>
      </c>
      <c r="L16929" t="s">
        <v>57102</v>
      </c>
      <c r="M16929" t="s">
        <v>57103</v>
      </c>
    </row>
    <row r="16930" spans="1:13">
      <c r="A16930" s="1" t="s">
        <v>18947</v>
      </c>
      <c r="B16930">
        <v>4.3132402786552201E-6</v>
      </c>
      <c r="C16930" s="1">
        <v>2.41688510766771E-7</v>
      </c>
      <c r="D16930">
        <v>0.97826086956521696</v>
      </c>
      <c r="E16930">
        <v>1</v>
      </c>
      <c r="F16930">
        <v>1</v>
      </c>
      <c r="G16930">
        <v>1</v>
      </c>
      <c r="H16930">
        <v>1</v>
      </c>
      <c r="I16930">
        <v>0.94444444444444398</v>
      </c>
      <c r="J16930" s="1">
        <v>0.875</v>
      </c>
      <c r="K16930" t="s">
        <v>23242</v>
      </c>
      <c r="L16930" t="s">
        <v>57104</v>
      </c>
      <c r="M16930" t="s">
        <v>57105</v>
      </c>
    </row>
    <row r="16931" spans="1:13">
      <c r="A16931" s="1" t="s">
        <v>18948</v>
      </c>
      <c r="B16931">
        <v>7.7950072792265797E-5</v>
      </c>
      <c r="C16931" s="1">
        <v>8.9028670629749001E-5</v>
      </c>
      <c r="D16931">
        <v>3.125E-2</v>
      </c>
      <c r="E16931">
        <v>5.2083333333333296E-3</v>
      </c>
      <c r="F16931">
        <v>4.6153846153846198E-2</v>
      </c>
      <c r="G16931">
        <v>8.9285714285714298E-3</v>
      </c>
      <c r="H16931">
        <v>0</v>
      </c>
      <c r="I16931">
        <v>0</v>
      </c>
      <c r="J16931" s="1">
        <v>4.5454545454545497E-2</v>
      </c>
      <c r="K16931" t="s">
        <v>23240</v>
      </c>
      <c r="L16931" t="s">
        <v>57106</v>
      </c>
      <c r="M16931" t="s">
        <v>57107</v>
      </c>
    </row>
    <row r="16932" spans="1:13">
      <c r="A16932" s="1" t="s">
        <v>18949</v>
      </c>
      <c r="B16932">
        <v>9.6845664878590999E-7</v>
      </c>
      <c r="C16932" s="1">
        <v>7.5643532571095694E-9</v>
      </c>
      <c r="D16932">
        <v>0.97222222222222199</v>
      </c>
      <c r="E16932">
        <v>1</v>
      </c>
      <c r="F16932">
        <v>0.93032786885245899</v>
      </c>
      <c r="G16932">
        <v>1</v>
      </c>
      <c r="H16932">
        <v>0.98333333333333295</v>
      </c>
      <c r="I16932">
        <v>1</v>
      </c>
      <c r="J16932" s="1">
        <v>1</v>
      </c>
      <c r="K16932" t="s">
        <v>23238</v>
      </c>
      <c r="L16932" t="s">
        <v>57108</v>
      </c>
      <c r="M16932" t="s">
        <v>57109</v>
      </c>
    </row>
    <row r="16933" spans="1:13">
      <c r="A16933" s="1" t="s">
        <v>18950</v>
      </c>
      <c r="B16933">
        <v>5.1302331369095599E-5</v>
      </c>
      <c r="C16933" s="1">
        <v>6.3503952604734994E-5</v>
      </c>
      <c r="D16933">
        <v>0.984375</v>
      </c>
      <c r="E16933">
        <v>0.99479166666666696</v>
      </c>
      <c r="F16933">
        <v>0.994871794871795</v>
      </c>
      <c r="G16933">
        <v>0.38793103448275901</v>
      </c>
      <c r="H16933">
        <v>0.97807017543859698</v>
      </c>
      <c r="I16933">
        <v>0.75819672131147497</v>
      </c>
      <c r="J16933" s="1">
        <v>1</v>
      </c>
      <c r="K16933" t="s">
        <v>23238</v>
      </c>
      <c r="L16933" t="s">
        <v>57110</v>
      </c>
      <c r="M16933" t="s">
        <v>57111</v>
      </c>
    </row>
    <row r="16934" spans="1:13">
      <c r="A16934" s="1" t="s">
        <v>18951</v>
      </c>
      <c r="B16934">
        <v>8.6947924540813806E-9</v>
      </c>
      <c r="C16934" s="1">
        <v>1.5614698936594E-9</v>
      </c>
      <c r="D16934">
        <v>1</v>
      </c>
      <c r="E16934">
        <v>1</v>
      </c>
      <c r="F16934">
        <v>0.99642857142857144</v>
      </c>
      <c r="G16934">
        <v>1</v>
      </c>
      <c r="H16934">
        <v>1</v>
      </c>
      <c r="I16934">
        <v>1</v>
      </c>
      <c r="J16934" s="1">
        <v>1</v>
      </c>
      <c r="K16934" t="s">
        <v>23243</v>
      </c>
      <c r="L16934" t="s">
        <v>57112</v>
      </c>
      <c r="M16934" t="s">
        <v>57113</v>
      </c>
    </row>
    <row r="16935" spans="1:13">
      <c r="A16935" s="1" t="s">
        <v>18952</v>
      </c>
      <c r="B16935">
        <v>3.0005768914937701E-5</v>
      </c>
      <c r="C16935" s="1">
        <v>2.6571828794379101E-7</v>
      </c>
      <c r="D16935">
        <v>0.98333333333333295</v>
      </c>
      <c r="E16935">
        <v>0.87037037037037002</v>
      </c>
      <c r="F16935">
        <v>1</v>
      </c>
      <c r="G16935">
        <v>1</v>
      </c>
      <c r="H16935">
        <v>1</v>
      </c>
      <c r="I16935">
        <v>1</v>
      </c>
      <c r="J16935" s="1">
        <v>1</v>
      </c>
      <c r="K16935" t="s">
        <v>23241</v>
      </c>
      <c r="L16935" t="s">
        <v>57114</v>
      </c>
      <c r="M16935" t="s">
        <v>57115</v>
      </c>
    </row>
    <row r="16936" spans="1:13">
      <c r="A16936" s="1" t="s">
        <v>18953</v>
      </c>
      <c r="B16936">
        <v>7.2106037307505803E-7</v>
      </c>
      <c r="C16936" s="1">
        <v>2.1681509045163499E-5</v>
      </c>
      <c r="D16936">
        <v>1</v>
      </c>
      <c r="E16936">
        <v>1</v>
      </c>
      <c r="F16936">
        <v>0.98952879581151798</v>
      </c>
      <c r="G16936">
        <v>1</v>
      </c>
      <c r="H16936">
        <v>0.95714285714285696</v>
      </c>
      <c r="I16936">
        <v>1</v>
      </c>
      <c r="J16936" s="1">
        <v>1</v>
      </c>
      <c r="K16936" t="s">
        <v>23239</v>
      </c>
      <c r="L16936" t="s">
        <v>57116</v>
      </c>
      <c r="M16936" t="s">
        <v>57117</v>
      </c>
    </row>
    <row r="16937" spans="1:13">
      <c r="A16937" s="1" t="s">
        <v>18954</v>
      </c>
      <c r="B16937">
        <v>2.6188318573852802E-6</v>
      </c>
      <c r="C16937" s="1">
        <v>2.0172034392445098E-5</v>
      </c>
      <c r="D16937">
        <v>0.96666666666666701</v>
      </c>
      <c r="E16937">
        <v>0.96842105263157896</v>
      </c>
      <c r="F16937">
        <v>1</v>
      </c>
      <c r="G16937">
        <v>0.92452830188679203</v>
      </c>
      <c r="H16937">
        <v>0.97340425531914898</v>
      </c>
      <c r="I16937">
        <v>0.876811594202899</v>
      </c>
      <c r="J16937" s="1" t="s">
        <v>23229</v>
      </c>
      <c r="K16937" t="s">
        <v>23238</v>
      </c>
      <c r="L16937" t="s">
        <v>57118</v>
      </c>
      <c r="M16937" t="s">
        <v>57119</v>
      </c>
    </row>
    <row r="16938" spans="1:13">
      <c r="A16938" s="1" t="s">
        <v>18955</v>
      </c>
      <c r="B16938">
        <v>1.46329939776161E-5</v>
      </c>
      <c r="C16938" s="1">
        <v>2.81516277711873E-5</v>
      </c>
      <c r="D16938">
        <v>0</v>
      </c>
      <c r="E16938">
        <v>1.0416666666666701E-2</v>
      </c>
      <c r="F16938">
        <v>7.6923076923076901E-3</v>
      </c>
      <c r="G16938">
        <v>1.7543859649122799E-2</v>
      </c>
      <c r="H16938">
        <v>0.109649122807018</v>
      </c>
      <c r="I16938">
        <v>2.8225806451612899E-2</v>
      </c>
      <c r="J16938" s="1">
        <v>0</v>
      </c>
      <c r="K16938" t="s">
        <v>23238</v>
      </c>
      <c r="L16938" t="s">
        <v>57120</v>
      </c>
      <c r="M16938" t="s">
        <v>57121</v>
      </c>
    </row>
    <row r="16939" spans="1:13">
      <c r="A16939" s="1" t="s">
        <v>18956</v>
      </c>
      <c r="B16939">
        <v>1.70156415929116E-6</v>
      </c>
      <c r="C16939" s="1">
        <v>6.8386826599240598E-8</v>
      </c>
      <c r="D16939">
        <v>0.96551724137931005</v>
      </c>
      <c r="E16939">
        <v>0.92592592592592604</v>
      </c>
      <c r="F16939">
        <v>1</v>
      </c>
      <c r="G16939">
        <v>1</v>
      </c>
      <c r="H16939">
        <v>1</v>
      </c>
      <c r="I16939">
        <v>1</v>
      </c>
      <c r="J16939" s="1">
        <v>1</v>
      </c>
      <c r="K16939" t="s">
        <v>23239</v>
      </c>
      <c r="L16939" t="s">
        <v>57122</v>
      </c>
      <c r="M16939" t="s">
        <v>57123</v>
      </c>
    </row>
    <row r="16940" spans="1:13">
      <c r="A16940" s="1" t="s">
        <v>18957</v>
      </c>
      <c r="B16940">
        <v>1.2028181211571199E-5</v>
      </c>
      <c r="C16940" s="1">
        <v>1.5117718759190599E-5</v>
      </c>
      <c r="D16940">
        <v>0.3</v>
      </c>
      <c r="E16940">
        <v>0.23837209302325599</v>
      </c>
      <c r="F16940">
        <v>5.4140127388534999E-2</v>
      </c>
      <c r="G16940">
        <v>0</v>
      </c>
      <c r="H16940">
        <v>3.5714285714285698E-2</v>
      </c>
      <c r="I16940">
        <v>0</v>
      </c>
      <c r="J16940" s="1">
        <v>0</v>
      </c>
      <c r="K16940" t="s">
        <v>23239</v>
      </c>
      <c r="L16940" t="s">
        <v>57124</v>
      </c>
      <c r="M16940" t="s">
        <v>57125</v>
      </c>
    </row>
    <row r="16941" spans="1:13">
      <c r="A16941" s="1" t="s">
        <v>18958</v>
      </c>
      <c r="B16941">
        <v>3.6180308788630799E-6</v>
      </c>
      <c r="C16941" s="1">
        <v>2.5924183602287599E-6</v>
      </c>
      <c r="D16941">
        <v>0.984375</v>
      </c>
      <c r="E16941">
        <v>0.88829787234042601</v>
      </c>
      <c r="F16941">
        <v>0.99226804123711299</v>
      </c>
      <c r="G16941">
        <v>1</v>
      </c>
      <c r="H16941">
        <v>0.98660714285714302</v>
      </c>
      <c r="I16941">
        <v>0.97474747474747503</v>
      </c>
      <c r="J16941" s="1">
        <v>1</v>
      </c>
      <c r="K16941" t="s">
        <v>23240</v>
      </c>
      <c r="L16941" t="s">
        <v>57126</v>
      </c>
      <c r="M16941" t="s">
        <v>57127</v>
      </c>
    </row>
    <row r="16942" spans="1:13">
      <c r="A16942" s="1" t="s">
        <v>18959</v>
      </c>
      <c r="B16942">
        <v>4.1282104064908899E-6</v>
      </c>
      <c r="C16942" s="1">
        <v>8.2222658723160994E-8</v>
      </c>
      <c r="D16942">
        <v>0</v>
      </c>
      <c r="E16942">
        <v>1.02040816326531E-2</v>
      </c>
      <c r="F16942">
        <v>0</v>
      </c>
      <c r="G16942">
        <v>0.30357142857142899</v>
      </c>
      <c r="H16942">
        <v>0</v>
      </c>
      <c r="I16942">
        <v>0</v>
      </c>
      <c r="J16942" s="1">
        <v>0</v>
      </c>
      <c r="K16942" t="s">
        <v>23237</v>
      </c>
      <c r="L16942" t="s">
        <v>57128</v>
      </c>
      <c r="M16942" t="s">
        <v>57129</v>
      </c>
    </row>
    <row r="16943" spans="1:13">
      <c r="A16943" s="1" t="s">
        <v>18960</v>
      </c>
      <c r="B16943">
        <v>3.37186724714119E-6</v>
      </c>
      <c r="C16943" s="1">
        <v>2.07105326928453E-7</v>
      </c>
      <c r="D16943">
        <v>0</v>
      </c>
      <c r="E16943">
        <v>0</v>
      </c>
      <c r="F16943">
        <v>0</v>
      </c>
      <c r="G16943">
        <v>0.15476190476190499</v>
      </c>
      <c r="H16943">
        <v>0</v>
      </c>
      <c r="I16943">
        <v>1.4492753623188401E-2</v>
      </c>
      <c r="J16943" s="1">
        <v>0</v>
      </c>
      <c r="K16943" t="s">
        <v>23240</v>
      </c>
      <c r="L16943" t="s">
        <v>57130</v>
      </c>
      <c r="M16943" t="s">
        <v>57131</v>
      </c>
    </row>
    <row r="16944" spans="1:13">
      <c r="A16944" s="1" t="s">
        <v>18961</v>
      </c>
      <c r="B16944">
        <v>4.7038357593155302E-5</v>
      </c>
      <c r="C16944" s="1">
        <v>2.06703325862361E-4</v>
      </c>
      <c r="D16944">
        <v>0.32142857142857101</v>
      </c>
      <c r="E16944">
        <v>0.44615384615384601</v>
      </c>
      <c r="F16944">
        <v>0.159574468085106</v>
      </c>
      <c r="G16944">
        <v>0.38793103448275901</v>
      </c>
      <c r="H16944">
        <v>0.24</v>
      </c>
      <c r="I16944">
        <v>0.375</v>
      </c>
      <c r="J16944" s="1">
        <v>0</v>
      </c>
      <c r="K16944" t="s">
        <v>23241</v>
      </c>
      <c r="L16944" t="s">
        <v>57132</v>
      </c>
      <c r="M16944" t="s">
        <v>57133</v>
      </c>
    </row>
    <row r="16945" spans="1:13">
      <c r="A16945" s="1" t="s">
        <v>18962</v>
      </c>
      <c r="B16945">
        <v>9.0342911341905099E-6</v>
      </c>
      <c r="C16945" s="1">
        <v>7.0123826291074306E-5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0.76271186440677996</v>
      </c>
      <c r="J16945" s="1">
        <v>1</v>
      </c>
      <c r="K16945" t="s">
        <v>23241</v>
      </c>
      <c r="L16945" t="s">
        <v>57134</v>
      </c>
      <c r="M16945" t="s">
        <v>57135</v>
      </c>
    </row>
    <row r="16946" spans="1:13">
      <c r="A16946" s="1" t="s">
        <v>18963</v>
      </c>
      <c r="B16946">
        <v>5.3618152931855997E-6</v>
      </c>
      <c r="C16946" s="1">
        <v>5.6008139763418596E-6</v>
      </c>
      <c r="D16946">
        <v>1</v>
      </c>
      <c r="E16946">
        <v>1</v>
      </c>
      <c r="F16946">
        <v>0.93235294117647105</v>
      </c>
      <c r="G16946">
        <v>1</v>
      </c>
      <c r="H16946">
        <v>1</v>
      </c>
      <c r="I16946">
        <v>1</v>
      </c>
      <c r="J16946" s="1">
        <v>1</v>
      </c>
      <c r="K16946" t="s">
        <v>23238</v>
      </c>
      <c r="L16946" t="s">
        <v>57136</v>
      </c>
      <c r="M16946" t="s">
        <v>57137</v>
      </c>
    </row>
    <row r="16947" spans="1:13">
      <c r="A16947" s="1" t="s">
        <v>18964</v>
      </c>
      <c r="B16947">
        <v>9.0001904653743905E-5</v>
      </c>
      <c r="C16947" s="1">
        <v>1.89193000716564E-6</v>
      </c>
      <c r="D16947">
        <v>0.41379310344827602</v>
      </c>
      <c r="E16947">
        <v>0.80487804878048796</v>
      </c>
      <c r="F16947">
        <v>4.6511627906976702E-2</v>
      </c>
      <c r="G16947">
        <v>0</v>
      </c>
      <c r="H16947">
        <v>0</v>
      </c>
      <c r="I16947">
        <v>1.85185185185185E-2</v>
      </c>
      <c r="J16947" s="1">
        <v>0</v>
      </c>
      <c r="K16947" t="s">
        <v>23237</v>
      </c>
      <c r="L16947" t="s">
        <v>57138</v>
      </c>
      <c r="M16947" t="s">
        <v>57139</v>
      </c>
    </row>
    <row r="16948" spans="1:13">
      <c r="A16948" s="1" t="s">
        <v>18965</v>
      </c>
      <c r="B16948">
        <v>1.07054468667325E-3</v>
      </c>
      <c r="C16948" s="1">
        <v>2.6541233995654802E-4</v>
      </c>
      <c r="D16948">
        <v>0.32258064516128998</v>
      </c>
      <c r="E16948">
        <v>1.05263157894737E-2</v>
      </c>
      <c r="F16948">
        <v>0.65277777777777801</v>
      </c>
      <c r="G16948">
        <v>0.49074074074074098</v>
      </c>
      <c r="H16948">
        <v>0.37931034482758602</v>
      </c>
      <c r="I16948">
        <v>0.46086956521739098</v>
      </c>
      <c r="J16948" s="1">
        <v>0</v>
      </c>
      <c r="K16948" t="s">
        <v>23238</v>
      </c>
      <c r="L16948" t="s">
        <v>57140</v>
      </c>
      <c r="M16948" t="s">
        <v>57141</v>
      </c>
    </row>
    <row r="16949" spans="1:13">
      <c r="A16949" s="1" t="s">
        <v>18966</v>
      </c>
      <c r="B16949">
        <v>9.685510923809759E-7</v>
      </c>
      <c r="C16949" s="1">
        <v>2.4451563515857501E-7</v>
      </c>
      <c r="D16949">
        <v>1</v>
      </c>
      <c r="E16949">
        <v>1</v>
      </c>
      <c r="F16949">
        <v>1</v>
      </c>
      <c r="G16949">
        <v>0.98913043478260898</v>
      </c>
      <c r="H16949">
        <v>0.990291262135922</v>
      </c>
      <c r="I16949">
        <v>0.99431818181818199</v>
      </c>
      <c r="J16949" s="1">
        <v>0.5</v>
      </c>
      <c r="K16949" t="s">
        <v>23241</v>
      </c>
      <c r="L16949" t="s">
        <v>57142</v>
      </c>
      <c r="M16949" t="s">
        <v>57143</v>
      </c>
    </row>
    <row r="16950" spans="1:13">
      <c r="A16950" s="1" t="s">
        <v>18967</v>
      </c>
      <c r="B16950">
        <v>1.12636857390365E-7</v>
      </c>
      <c r="C16950" s="1">
        <v>8.28851237807197E-6</v>
      </c>
      <c r="D16950">
        <v>0.74074074074074103</v>
      </c>
      <c r="E16950">
        <v>0.42</v>
      </c>
      <c r="F16950">
        <v>0.52991452991453003</v>
      </c>
      <c r="G16950">
        <v>0.22727272727272699</v>
      </c>
      <c r="H16950">
        <v>0.62878787878787901</v>
      </c>
      <c r="I16950">
        <v>0.5</v>
      </c>
      <c r="J16950" s="1">
        <v>1</v>
      </c>
      <c r="K16950" t="s">
        <v>23241</v>
      </c>
      <c r="L16950" t="s">
        <v>57144</v>
      </c>
      <c r="M16950" t="s">
        <v>57145</v>
      </c>
    </row>
    <row r="16951" spans="1:13">
      <c r="A16951" s="1" t="s">
        <v>18968</v>
      </c>
      <c r="B16951">
        <v>7.3717632032357995E-5</v>
      </c>
      <c r="C16951" s="1">
        <v>9.3680356584648596E-7</v>
      </c>
      <c r="D16951">
        <v>0.53846153846153799</v>
      </c>
      <c r="E16951">
        <v>5.8139534883720903E-3</v>
      </c>
      <c r="F16951">
        <v>6.8965517241379301E-3</v>
      </c>
      <c r="G16951">
        <v>0</v>
      </c>
      <c r="H16951">
        <v>6.9444444444444397E-3</v>
      </c>
      <c r="I16951">
        <v>0</v>
      </c>
      <c r="J16951" s="1" t="s">
        <v>23229</v>
      </c>
      <c r="K16951" t="s">
        <v>23241</v>
      </c>
      <c r="L16951" t="s">
        <v>57146</v>
      </c>
      <c r="M16951" t="s">
        <v>57147</v>
      </c>
    </row>
    <row r="16952" spans="1:13">
      <c r="A16952" s="1" t="s">
        <v>18969</v>
      </c>
      <c r="B16952">
        <v>1.4087216772599301E-4</v>
      </c>
      <c r="C16952" s="1">
        <v>1.5999418393949298E-5</v>
      </c>
      <c r="D16952">
        <v>1.5625E-2</v>
      </c>
      <c r="E16952">
        <v>0.19473684210526301</v>
      </c>
      <c r="F16952">
        <v>5.1546391752577301E-3</v>
      </c>
      <c r="G16952">
        <v>0</v>
      </c>
      <c r="H16952">
        <v>4.3859649122806998E-3</v>
      </c>
      <c r="I16952">
        <v>0</v>
      </c>
      <c r="J16952" s="1" t="s">
        <v>23229</v>
      </c>
      <c r="K16952" t="s">
        <v>23240</v>
      </c>
      <c r="L16952" t="s">
        <v>57148</v>
      </c>
      <c r="M16952" t="s">
        <v>57149</v>
      </c>
    </row>
    <row r="16953" spans="1:13">
      <c r="A16953" s="1" t="s">
        <v>18970</v>
      </c>
      <c r="B16953">
        <v>6.2864447790991803E-7</v>
      </c>
      <c r="C16953" s="1">
        <v>5.2379830816173805E-7</v>
      </c>
      <c r="D16953">
        <v>1</v>
      </c>
      <c r="E16953">
        <v>1</v>
      </c>
      <c r="F16953">
        <v>0.90833333333333299</v>
      </c>
      <c r="G16953">
        <v>1</v>
      </c>
      <c r="H16953">
        <v>0.94696969696969702</v>
      </c>
      <c r="I16953">
        <v>0.98484848484848497</v>
      </c>
      <c r="J16953" s="1">
        <v>1</v>
      </c>
      <c r="K16953" t="s">
        <v>23238</v>
      </c>
      <c r="L16953" t="s">
        <v>57150</v>
      </c>
      <c r="M16953" t="s">
        <v>57151</v>
      </c>
    </row>
    <row r="16954" spans="1:13">
      <c r="A16954" s="1" t="s">
        <v>18971</v>
      </c>
      <c r="B16954">
        <v>5.5494704985057501E-6</v>
      </c>
      <c r="C16954" s="1">
        <v>1.0407014981129701E-8</v>
      </c>
      <c r="D16954">
        <v>1</v>
      </c>
      <c r="E16954">
        <v>0.87654320987654299</v>
      </c>
      <c r="F16954">
        <v>1</v>
      </c>
      <c r="G16954">
        <v>1</v>
      </c>
      <c r="H16954">
        <v>0.99295774647887303</v>
      </c>
      <c r="I16954">
        <v>1</v>
      </c>
      <c r="J16954" s="1">
        <v>1</v>
      </c>
      <c r="K16954" t="s">
        <v>23241</v>
      </c>
      <c r="L16954" t="s">
        <v>57152</v>
      </c>
      <c r="M16954" t="s">
        <v>57153</v>
      </c>
    </row>
    <row r="16955" spans="1:13">
      <c r="A16955" s="1" t="s">
        <v>18972</v>
      </c>
      <c r="B16955">
        <v>1.0956324664430399E-7</v>
      </c>
      <c r="C16955" s="1">
        <v>4.2181731177673599E-10</v>
      </c>
      <c r="D16955">
        <v>1</v>
      </c>
      <c r="E16955">
        <v>1</v>
      </c>
      <c r="F16955">
        <v>1</v>
      </c>
      <c r="G16955">
        <v>0.99122807017543901</v>
      </c>
      <c r="H16955">
        <v>1</v>
      </c>
      <c r="I16955">
        <v>0.97596153846153799</v>
      </c>
      <c r="J16955" s="1" t="s">
        <v>23229</v>
      </c>
      <c r="K16955" t="s">
        <v>23238</v>
      </c>
      <c r="L16955" t="s">
        <v>57154</v>
      </c>
      <c r="M16955" t="s">
        <v>57155</v>
      </c>
    </row>
    <row r="16956" spans="1:13">
      <c r="A16956" s="1" t="s">
        <v>18973</v>
      </c>
      <c r="B16956">
        <v>2.5291885655843301E-6</v>
      </c>
      <c r="C16956" s="1">
        <v>1.81474430982877E-5</v>
      </c>
      <c r="D16956">
        <v>0.57407407407407396</v>
      </c>
      <c r="E16956">
        <v>0.77777777777777801</v>
      </c>
      <c r="F16956">
        <v>0.98453608247422697</v>
      </c>
      <c r="G16956">
        <v>1</v>
      </c>
      <c r="H16956">
        <v>0.97752808988763995</v>
      </c>
      <c r="I16956">
        <v>1</v>
      </c>
      <c r="J16956" s="1">
        <v>1</v>
      </c>
      <c r="K16956" t="s">
        <v>23238</v>
      </c>
      <c r="L16956" t="s">
        <v>57156</v>
      </c>
      <c r="M16956" t="s">
        <v>57157</v>
      </c>
    </row>
    <row r="16957" spans="1:13">
      <c r="A16957" s="1" t="s">
        <v>18974</v>
      </c>
      <c r="B16957">
        <v>1.03109084600642E-5</v>
      </c>
      <c r="C16957" s="1">
        <v>1.9537641403400101E-5</v>
      </c>
      <c r="D16957">
        <v>0.1875</v>
      </c>
      <c r="E16957">
        <v>8.6666666666666697E-2</v>
      </c>
      <c r="F16957">
        <v>0.28787878787878801</v>
      </c>
      <c r="G16957">
        <v>0.55172413793103403</v>
      </c>
      <c r="H16957">
        <v>0.28301886792452802</v>
      </c>
      <c r="I16957">
        <v>0.34482758620689702</v>
      </c>
      <c r="J16957" s="1">
        <v>0</v>
      </c>
      <c r="K16957" t="s">
        <v>23239</v>
      </c>
      <c r="L16957" t="s">
        <v>57158</v>
      </c>
      <c r="M16957" t="s">
        <v>57159</v>
      </c>
    </row>
    <row r="16958" spans="1:13">
      <c r="A16958" s="1" t="s">
        <v>18975</v>
      </c>
      <c r="B16958">
        <v>1.593664824064E-7</v>
      </c>
      <c r="C16958" s="1">
        <v>4.9459368872834502E-8</v>
      </c>
      <c r="D16958">
        <v>0.98387096774193505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 s="1">
        <v>0.27272727272727298</v>
      </c>
      <c r="K16958" t="s">
        <v>23241</v>
      </c>
      <c r="L16958" t="s">
        <v>57160</v>
      </c>
      <c r="M16958" t="s">
        <v>57161</v>
      </c>
    </row>
    <row r="16959" spans="1:13">
      <c r="A16959" s="1" t="s">
        <v>18976</v>
      </c>
      <c r="B16959">
        <v>7.9773059147834105E-6</v>
      </c>
      <c r="C16959" s="1">
        <v>3.18017083129723E-6</v>
      </c>
      <c r="D16959">
        <v>0.859375</v>
      </c>
      <c r="E16959">
        <v>1</v>
      </c>
      <c r="F16959">
        <v>0.98888888888888904</v>
      </c>
      <c r="G16959">
        <v>0.953125</v>
      </c>
      <c r="H16959">
        <v>1</v>
      </c>
      <c r="I16959">
        <v>0.91111111111111098</v>
      </c>
      <c r="J16959" s="1" t="s">
        <v>23229</v>
      </c>
      <c r="K16959" t="s">
        <v>23238</v>
      </c>
      <c r="L16959" t="s">
        <v>57162</v>
      </c>
      <c r="M16959" t="s">
        <v>57163</v>
      </c>
    </row>
    <row r="16960" spans="1:13">
      <c r="A16960" s="1" t="s">
        <v>18977</v>
      </c>
      <c r="B16960">
        <v>4.0595842144232299E-6</v>
      </c>
      <c r="C16960" s="1">
        <v>5.4427128415397302E-8</v>
      </c>
      <c r="D16960">
        <v>0</v>
      </c>
      <c r="E16960">
        <v>3.77358490566038E-2</v>
      </c>
      <c r="F16960">
        <v>0</v>
      </c>
      <c r="G16960">
        <v>0</v>
      </c>
      <c r="H16960">
        <v>0</v>
      </c>
      <c r="I16960">
        <v>0</v>
      </c>
      <c r="J16960" s="1">
        <v>0</v>
      </c>
      <c r="K16960" t="s">
        <v>23240</v>
      </c>
      <c r="L16960" t="s">
        <v>57164</v>
      </c>
      <c r="M16960" t="s">
        <v>57165</v>
      </c>
    </row>
    <row r="16961" spans="1:13">
      <c r="A16961" s="1" t="s">
        <v>18978</v>
      </c>
      <c r="B16961">
        <v>2.5730524580465598E-6</v>
      </c>
      <c r="C16961" s="1">
        <v>1.2259777923465101E-4</v>
      </c>
      <c r="D16961">
        <v>3.5714285714285698E-2</v>
      </c>
      <c r="E16961">
        <v>0.231884057971014</v>
      </c>
      <c r="F16961">
        <v>0.14171122994652399</v>
      </c>
      <c r="G16961">
        <v>4.1666666666666699E-2</v>
      </c>
      <c r="H16961">
        <v>8.6538461538461495E-2</v>
      </c>
      <c r="I16961">
        <v>0.12616822429906499</v>
      </c>
      <c r="J16961" s="1">
        <v>0</v>
      </c>
      <c r="K16961" t="s">
        <v>23241</v>
      </c>
      <c r="L16961" t="s">
        <v>57166</v>
      </c>
      <c r="M16961" t="s">
        <v>57167</v>
      </c>
    </row>
    <row r="16962" spans="1:13">
      <c r="A16962" s="1" t="s">
        <v>18979</v>
      </c>
      <c r="B16962">
        <v>1.86287553124846E-5</v>
      </c>
      <c r="C16962" s="1">
        <v>1.0973437309046E-5</v>
      </c>
      <c r="D16962">
        <v>1</v>
      </c>
      <c r="E16962">
        <v>0.993506493506494</v>
      </c>
      <c r="F16962">
        <v>0.92105263157894701</v>
      </c>
      <c r="G16962">
        <v>1</v>
      </c>
      <c r="H16962">
        <v>0.99315068493150704</v>
      </c>
      <c r="I16962">
        <v>1</v>
      </c>
      <c r="J16962" s="1" t="s">
        <v>23229</v>
      </c>
      <c r="K16962" t="s">
        <v>23241</v>
      </c>
      <c r="L16962" t="s">
        <v>57168</v>
      </c>
      <c r="M16962" t="s">
        <v>57169</v>
      </c>
    </row>
    <row r="16963" spans="1:13">
      <c r="A16963" s="1" t="s">
        <v>18980</v>
      </c>
      <c r="B16963">
        <v>3.88342373436115E-7</v>
      </c>
      <c r="C16963" s="1">
        <v>3.0736425711492498E-5</v>
      </c>
      <c r="D16963">
        <v>0</v>
      </c>
      <c r="E16963">
        <v>5.8139534883720903E-3</v>
      </c>
      <c r="F16963">
        <v>0.26315789473684198</v>
      </c>
      <c r="G16963">
        <v>0.45</v>
      </c>
      <c r="H16963">
        <v>0.43506493506493499</v>
      </c>
      <c r="I16963">
        <v>0.297619047619048</v>
      </c>
      <c r="J16963" s="1">
        <v>0</v>
      </c>
      <c r="K16963" t="s">
        <v>23238</v>
      </c>
      <c r="L16963" t="s">
        <v>57170</v>
      </c>
      <c r="M16963" t="s">
        <v>57171</v>
      </c>
    </row>
    <row r="16964" spans="1:13">
      <c r="A16964" s="1" t="s">
        <v>18981</v>
      </c>
      <c r="B16964">
        <v>9.5686304038685607E-6</v>
      </c>
      <c r="C16964" s="1">
        <v>1.07734141889468E-6</v>
      </c>
      <c r="D16964">
        <v>0.65789473684210498</v>
      </c>
      <c r="E16964">
        <v>0.43137254901960798</v>
      </c>
      <c r="F16964">
        <v>0.78125</v>
      </c>
      <c r="G16964">
        <v>0.97619047619047605</v>
      </c>
      <c r="H16964">
        <v>0.66981132075471705</v>
      </c>
      <c r="I16964">
        <v>0.87837837837837796</v>
      </c>
      <c r="J16964" s="1">
        <v>1</v>
      </c>
      <c r="K16964" t="s">
        <v>23238</v>
      </c>
      <c r="L16964" t="s">
        <v>57172</v>
      </c>
      <c r="M16964" t="s">
        <v>57173</v>
      </c>
    </row>
    <row r="16965" spans="1:13">
      <c r="A16965" s="1" t="s">
        <v>18982</v>
      </c>
      <c r="B16965">
        <v>5.5120758834411795E-4</v>
      </c>
      <c r="C16965" s="1">
        <v>3.8063358027416499E-4</v>
      </c>
      <c r="D16965">
        <v>0.859375</v>
      </c>
      <c r="E16965">
        <v>0.99456521739130399</v>
      </c>
      <c r="F16965">
        <v>0.35789473684210499</v>
      </c>
      <c r="G16965">
        <v>1</v>
      </c>
      <c r="H16965">
        <v>0.83695652173913004</v>
      </c>
      <c r="I16965">
        <v>0.9609375</v>
      </c>
      <c r="J16965" s="1">
        <v>0.90909090909090895</v>
      </c>
      <c r="K16965" t="s">
        <v>23241</v>
      </c>
      <c r="L16965" t="s">
        <v>57174</v>
      </c>
      <c r="M16965" t="s">
        <v>57175</v>
      </c>
    </row>
    <row r="16966" spans="1:13">
      <c r="A16966" s="1" t="s">
        <v>18983</v>
      </c>
      <c r="B16966">
        <v>3.3657668362424801E-6</v>
      </c>
      <c r="C16966" s="1">
        <v>6.5477634202742304E-6</v>
      </c>
      <c r="D16966">
        <v>0</v>
      </c>
      <c r="E16966">
        <v>0</v>
      </c>
      <c r="F16966">
        <v>2.92397660818713E-3</v>
      </c>
      <c r="G16966">
        <v>0.43055555555555602</v>
      </c>
      <c r="H16966">
        <v>4.6511627906976702E-2</v>
      </c>
      <c r="I16966">
        <v>2.83018867924528E-2</v>
      </c>
      <c r="J16966" s="1">
        <v>0</v>
      </c>
      <c r="K16966" t="s">
        <v>23242</v>
      </c>
      <c r="L16966" t="s">
        <v>57176</v>
      </c>
      <c r="M16966" t="s">
        <v>57177</v>
      </c>
    </row>
    <row r="16967" spans="1:13">
      <c r="A16967" s="1" t="s">
        <v>18984</v>
      </c>
      <c r="B16967">
        <v>4.3803656275771602E-6</v>
      </c>
      <c r="C16967" s="1">
        <v>3.8988943030396502E-5</v>
      </c>
      <c r="D16967">
        <v>0.12962962962963001</v>
      </c>
      <c r="E16967">
        <v>0.375</v>
      </c>
      <c r="F16967">
        <v>0</v>
      </c>
      <c r="G16967">
        <v>0</v>
      </c>
      <c r="H16967">
        <v>0</v>
      </c>
      <c r="I16967">
        <v>1.3043478260869599E-2</v>
      </c>
      <c r="J16967" s="1">
        <v>0</v>
      </c>
      <c r="K16967" t="s">
        <v>23242</v>
      </c>
      <c r="L16967" t="s">
        <v>57178</v>
      </c>
      <c r="M16967" t="s">
        <v>57179</v>
      </c>
    </row>
    <row r="16968" spans="1:13">
      <c r="A16968" s="1" t="s">
        <v>18985</v>
      </c>
      <c r="B16968">
        <v>7.31259532916789E-6</v>
      </c>
      <c r="C16968" s="1">
        <v>2.1256740272139499E-8</v>
      </c>
      <c r="D16968">
        <v>0.98275862068965503</v>
      </c>
      <c r="E16968">
        <v>0.84615384615384603</v>
      </c>
      <c r="F16968">
        <v>1</v>
      </c>
      <c r="G16968">
        <v>1</v>
      </c>
      <c r="H16968">
        <v>1</v>
      </c>
      <c r="I16968">
        <v>1</v>
      </c>
      <c r="J16968" s="1">
        <v>1</v>
      </c>
      <c r="K16968" t="s">
        <v>23237</v>
      </c>
      <c r="L16968" t="s">
        <v>57180</v>
      </c>
      <c r="M16968" t="s">
        <v>57181</v>
      </c>
    </row>
    <row r="16969" spans="1:13">
      <c r="A16969" s="1" t="s">
        <v>18986</v>
      </c>
      <c r="B16969">
        <v>2.5348231009002598E-7</v>
      </c>
      <c r="C16969" s="1">
        <v>5.1862733001183499E-6</v>
      </c>
      <c r="D16969">
        <v>0</v>
      </c>
      <c r="E16969">
        <v>0</v>
      </c>
      <c r="F16969">
        <v>5.1813471502590702E-3</v>
      </c>
      <c r="G16969">
        <v>0.27450980392156898</v>
      </c>
      <c r="H16969">
        <v>4.8543689320388302E-3</v>
      </c>
      <c r="I16969">
        <v>0.20526315789473701</v>
      </c>
      <c r="J16969" s="1">
        <v>4.5454545454545497E-2</v>
      </c>
      <c r="K16969" t="s">
        <v>23241</v>
      </c>
      <c r="L16969" t="s">
        <v>57182</v>
      </c>
      <c r="M16969" t="s">
        <v>57183</v>
      </c>
    </row>
    <row r="16970" spans="1:13">
      <c r="A16970" s="1" t="s">
        <v>18987</v>
      </c>
      <c r="B16970">
        <v>0</v>
      </c>
      <c r="C16970" s="1">
        <v>0</v>
      </c>
      <c r="D16970">
        <v>1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 s="1">
        <v>1</v>
      </c>
      <c r="K16970" t="s">
        <v>23239</v>
      </c>
      <c r="L16970" t="s">
        <v>57184</v>
      </c>
      <c r="M16970" t="s">
        <v>57185</v>
      </c>
    </row>
    <row r="16971" spans="1:13">
      <c r="A16971" s="1" t="s">
        <v>18988</v>
      </c>
      <c r="B16971">
        <v>8.6434448692091605E-8</v>
      </c>
      <c r="C16971" s="1">
        <v>3.6086376491971098E-7</v>
      </c>
      <c r="D16971">
        <v>0.984375</v>
      </c>
      <c r="E16971">
        <v>1</v>
      </c>
      <c r="F16971">
        <v>1</v>
      </c>
      <c r="G16971">
        <v>0.80769230769230804</v>
      </c>
      <c r="H16971">
        <v>1</v>
      </c>
      <c r="I16971">
        <v>1</v>
      </c>
      <c r="J16971" s="1">
        <v>1</v>
      </c>
      <c r="K16971" t="s">
        <v>23241</v>
      </c>
      <c r="L16971" t="s">
        <v>57186</v>
      </c>
      <c r="M16971" t="s">
        <v>57187</v>
      </c>
    </row>
    <row r="16972" spans="1:13">
      <c r="A16972" s="1" t="s">
        <v>18989</v>
      </c>
      <c r="B16972">
        <v>1.25572518143809E-6</v>
      </c>
      <c r="C16972" s="1">
        <v>8.4338993936315402E-7</v>
      </c>
      <c r="D16972">
        <v>0.984375</v>
      </c>
      <c r="E16972">
        <v>0.98958333333333304</v>
      </c>
      <c r="F16972">
        <v>0.99742268041237103</v>
      </c>
      <c r="G16972">
        <v>0.99122807017543901</v>
      </c>
      <c r="H16972">
        <v>1</v>
      </c>
      <c r="I16972">
        <v>1</v>
      </c>
      <c r="J16972" s="1">
        <v>0.68181818181818199</v>
      </c>
      <c r="K16972" t="s">
        <v>23240</v>
      </c>
      <c r="L16972" t="s">
        <v>57188</v>
      </c>
      <c r="M16972" t="s">
        <v>57189</v>
      </c>
    </row>
    <row r="16973" spans="1:13">
      <c r="A16973" s="1" t="s">
        <v>18990</v>
      </c>
      <c r="B16973">
        <v>3.5220012444552601E-7</v>
      </c>
      <c r="C16973" s="1">
        <v>1.12377305652838E-7</v>
      </c>
      <c r="D16973">
        <v>3.8461538461538498E-2</v>
      </c>
      <c r="E16973">
        <v>0</v>
      </c>
      <c r="F16973">
        <v>2.7027027027026998E-3</v>
      </c>
      <c r="G16973">
        <v>0</v>
      </c>
      <c r="H16973">
        <v>0</v>
      </c>
      <c r="I16973">
        <v>0</v>
      </c>
      <c r="J16973" s="1" t="s">
        <v>23229</v>
      </c>
      <c r="K16973" t="s">
        <v>23242</v>
      </c>
      <c r="L16973" t="s">
        <v>57190</v>
      </c>
      <c r="M16973" t="s">
        <v>57191</v>
      </c>
    </row>
    <row r="16974" spans="1:13">
      <c r="A16974" s="1" t="s">
        <v>18991</v>
      </c>
      <c r="B16974">
        <v>1.5202608920218501E-5</v>
      </c>
      <c r="C16974" s="1">
        <v>4.6000072096168503E-6</v>
      </c>
      <c r="D16974">
        <v>0.94</v>
      </c>
      <c r="E16974">
        <v>1</v>
      </c>
      <c r="F16974">
        <v>0.92783505154639201</v>
      </c>
      <c r="G16974">
        <v>1</v>
      </c>
      <c r="H16974">
        <v>1</v>
      </c>
      <c r="I16974">
        <v>1</v>
      </c>
      <c r="J16974" s="1">
        <v>1</v>
      </c>
      <c r="K16974" t="s">
        <v>23238</v>
      </c>
      <c r="L16974" t="s">
        <v>57192</v>
      </c>
      <c r="M16974" t="s">
        <v>57193</v>
      </c>
    </row>
    <row r="16975" spans="1:13">
      <c r="A16975" s="1" t="s">
        <v>18992</v>
      </c>
      <c r="B16975">
        <v>2.1815537965904601E-8</v>
      </c>
      <c r="C16975" s="1">
        <v>5.03964218257697E-6</v>
      </c>
      <c r="D16975">
        <v>0.984375</v>
      </c>
      <c r="E16975">
        <v>1</v>
      </c>
      <c r="F16975">
        <v>1</v>
      </c>
      <c r="G16975">
        <v>0.84693877551020402</v>
      </c>
      <c r="H16975">
        <v>1</v>
      </c>
      <c r="I16975">
        <v>0.86315789473684201</v>
      </c>
      <c r="J16975" s="1" t="s">
        <v>23229</v>
      </c>
      <c r="K16975" t="s">
        <v>23239</v>
      </c>
      <c r="L16975" t="s">
        <v>57194</v>
      </c>
      <c r="M16975" t="s">
        <v>57195</v>
      </c>
    </row>
    <row r="16976" spans="1:13">
      <c r="A16976" s="1" t="s">
        <v>18993</v>
      </c>
      <c r="B16976">
        <v>4.3935291830285398E-8</v>
      </c>
      <c r="C16976" s="1">
        <v>4.9141208477348695E-7</v>
      </c>
      <c r="D16976">
        <v>0</v>
      </c>
      <c r="E16976">
        <v>5.8823529411764696E-3</v>
      </c>
      <c r="F16976">
        <v>4.9019607843137303E-2</v>
      </c>
      <c r="G16976">
        <v>6.25E-2</v>
      </c>
      <c r="H16976">
        <v>3.5714285714285698E-2</v>
      </c>
      <c r="I16976">
        <v>2.9411764705882401E-2</v>
      </c>
      <c r="J16976" s="1">
        <v>4.5454545454545497E-2</v>
      </c>
      <c r="K16976" t="s">
        <v>23238</v>
      </c>
      <c r="L16976" t="s">
        <v>57196</v>
      </c>
      <c r="M16976" t="s">
        <v>57197</v>
      </c>
    </row>
    <row r="16977" spans="1:13">
      <c r="A16977" s="1" t="s">
        <v>18994</v>
      </c>
      <c r="B16977">
        <v>1.6771454883573601E-5</v>
      </c>
      <c r="C16977" s="1">
        <v>9.2427122352977093E-6</v>
      </c>
      <c r="D16977">
        <v>0</v>
      </c>
      <c r="E16977">
        <v>0.14705882352941199</v>
      </c>
      <c r="F16977">
        <v>0</v>
      </c>
      <c r="G16977">
        <v>0</v>
      </c>
      <c r="H16977">
        <v>0</v>
      </c>
      <c r="I16977">
        <v>4.2372881355932203E-3</v>
      </c>
      <c r="J16977" s="1">
        <v>0</v>
      </c>
      <c r="K16977" t="s">
        <v>23239</v>
      </c>
      <c r="L16977" t="s">
        <v>57198</v>
      </c>
      <c r="M16977" t="s">
        <v>57199</v>
      </c>
    </row>
    <row r="16978" spans="1:13">
      <c r="A16978" s="1" t="s">
        <v>18995</v>
      </c>
      <c r="B16978">
        <v>2.24049636027481E-6</v>
      </c>
      <c r="C16978" s="1">
        <v>2.0665630080945801E-7</v>
      </c>
      <c r="D16978">
        <v>0.796875</v>
      </c>
      <c r="E16978">
        <v>1</v>
      </c>
      <c r="F16978">
        <v>0.97382198952879595</v>
      </c>
      <c r="G16978">
        <v>0.99137931034482796</v>
      </c>
      <c r="H16978">
        <v>1</v>
      </c>
      <c r="I16978">
        <v>0.99180327868852503</v>
      </c>
      <c r="J16978" s="1">
        <v>1</v>
      </c>
      <c r="K16978" t="s">
        <v>23237</v>
      </c>
      <c r="L16978" t="s">
        <v>57200</v>
      </c>
      <c r="M16978" t="s">
        <v>57201</v>
      </c>
    </row>
    <row r="16979" spans="1:13">
      <c r="A16979" s="1" t="s">
        <v>18996</v>
      </c>
      <c r="B16979">
        <v>7.2431394823729495E-5</v>
      </c>
      <c r="C16979" s="1">
        <v>2.67114247203475E-5</v>
      </c>
      <c r="D16979">
        <v>0.63636363636363602</v>
      </c>
      <c r="E16979">
        <v>0.316455696202532</v>
      </c>
      <c r="F16979">
        <v>0.99363057324840798</v>
      </c>
      <c r="G16979">
        <v>0.91304347826086996</v>
      </c>
      <c r="H16979">
        <v>0.90322580645161299</v>
      </c>
      <c r="I16979">
        <v>0.86111111111111105</v>
      </c>
      <c r="J16979" s="1" t="s">
        <v>23229</v>
      </c>
      <c r="K16979" t="s">
        <v>23240</v>
      </c>
      <c r="L16979" t="s">
        <v>57202</v>
      </c>
      <c r="M16979" t="s">
        <v>57203</v>
      </c>
    </row>
    <row r="16980" spans="1:13">
      <c r="A16980" s="1" t="s">
        <v>18997</v>
      </c>
      <c r="B16980">
        <v>7.4442991352908103E-7</v>
      </c>
      <c r="C16980" s="1">
        <v>1.0381013202834301E-5</v>
      </c>
      <c r="D16980">
        <v>1</v>
      </c>
      <c r="E16980">
        <v>1</v>
      </c>
      <c r="F16980">
        <v>1</v>
      </c>
      <c r="G16980">
        <v>0.93518518518518501</v>
      </c>
      <c r="H16980">
        <v>1</v>
      </c>
      <c r="I16980">
        <v>0.93043478260869605</v>
      </c>
      <c r="J16980" s="1">
        <v>1</v>
      </c>
      <c r="K16980" t="s">
        <v>23238</v>
      </c>
      <c r="L16980" t="s">
        <v>57204</v>
      </c>
      <c r="M16980" t="s">
        <v>57205</v>
      </c>
    </row>
    <row r="16981" spans="1:13">
      <c r="A16981" s="1" t="s">
        <v>18998</v>
      </c>
      <c r="B16981">
        <v>3.7758267295433299E-7</v>
      </c>
      <c r="C16981" s="1">
        <v>3.8349528177011497E-9</v>
      </c>
      <c r="D16981">
        <v>3.125E-2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 s="1">
        <v>0</v>
      </c>
      <c r="K16981" t="s">
        <v>23237</v>
      </c>
      <c r="L16981" t="s">
        <v>57206</v>
      </c>
      <c r="M16981" t="s">
        <v>57207</v>
      </c>
    </row>
    <row r="16982" spans="1:13">
      <c r="A16982" s="1" t="s">
        <v>18999</v>
      </c>
      <c r="B16982">
        <v>1.6729686443870201E-4</v>
      </c>
      <c r="C16982" s="1">
        <v>5.6671404639256801E-5</v>
      </c>
      <c r="D16982">
        <v>0.25</v>
      </c>
      <c r="E16982">
        <v>0.39772727272727298</v>
      </c>
      <c r="F16982">
        <v>0.15322580645161299</v>
      </c>
      <c r="G16982">
        <v>0</v>
      </c>
      <c r="H16982">
        <v>0.14583333333333301</v>
      </c>
      <c r="I16982">
        <v>6.9620253164557E-2</v>
      </c>
      <c r="J16982" s="1">
        <v>0</v>
      </c>
      <c r="K16982" t="s">
        <v>23242</v>
      </c>
      <c r="L16982" t="s">
        <v>57208</v>
      </c>
      <c r="M16982" t="s">
        <v>57209</v>
      </c>
    </row>
    <row r="16983" spans="1:13">
      <c r="A16983" s="1" t="s">
        <v>19000</v>
      </c>
      <c r="B16983">
        <v>3.04676484831897E-4</v>
      </c>
      <c r="C16983" s="1">
        <v>1.8448839079149E-4</v>
      </c>
      <c r="D16983">
        <v>0.3</v>
      </c>
      <c r="E16983">
        <v>1.1494252873563199E-2</v>
      </c>
      <c r="F16983">
        <v>0.69841269841269804</v>
      </c>
      <c r="G16983">
        <v>2.04081632653061E-2</v>
      </c>
      <c r="H16983">
        <v>0.440217391304348</v>
      </c>
      <c r="I16983">
        <v>4.7368421052631601E-2</v>
      </c>
      <c r="J16983" s="1">
        <v>0</v>
      </c>
      <c r="K16983" t="s">
        <v>23238</v>
      </c>
      <c r="L16983" t="s">
        <v>57210</v>
      </c>
      <c r="M16983" t="s">
        <v>57211</v>
      </c>
    </row>
    <row r="16984" spans="1:13">
      <c r="A16984" s="1" t="s">
        <v>19001</v>
      </c>
      <c r="B16984">
        <v>2.4153633016171299E-6</v>
      </c>
      <c r="C16984" s="1">
        <v>4.9541432941884802E-5</v>
      </c>
      <c r="D16984">
        <v>0.125</v>
      </c>
      <c r="E16984">
        <v>9.5890410958904104E-2</v>
      </c>
      <c r="F16984">
        <v>7.25806451612903E-2</v>
      </c>
      <c r="G16984">
        <v>2.2222222222222199E-2</v>
      </c>
      <c r="H16984">
        <v>0.17105263157894701</v>
      </c>
      <c r="I16984">
        <v>7.69230769230769E-2</v>
      </c>
      <c r="J16984" s="1" t="s">
        <v>23229</v>
      </c>
      <c r="K16984" t="s">
        <v>23238</v>
      </c>
      <c r="L16984" t="s">
        <v>57212</v>
      </c>
      <c r="M16984" t="s">
        <v>57213</v>
      </c>
    </row>
    <row r="16985" spans="1:13">
      <c r="A16985" s="1" t="s">
        <v>19002</v>
      </c>
      <c r="B16985">
        <v>5.2252794308059295E-4</v>
      </c>
      <c r="C16985" s="1">
        <v>9.8413504991201397E-5</v>
      </c>
      <c r="D16985">
        <v>0.203125</v>
      </c>
      <c r="E16985">
        <v>0.58988764044943798</v>
      </c>
      <c r="F16985">
        <v>0</v>
      </c>
      <c r="G16985">
        <v>5.10204081632653E-2</v>
      </c>
      <c r="H16985">
        <v>4.4642857142857097E-3</v>
      </c>
      <c r="I16985">
        <v>6.9444444444444406E-2</v>
      </c>
      <c r="J16985" s="1">
        <v>0</v>
      </c>
      <c r="K16985" t="s">
        <v>23237</v>
      </c>
      <c r="L16985" t="s">
        <v>57214</v>
      </c>
      <c r="M16985" t="s">
        <v>57215</v>
      </c>
    </row>
    <row r="16986" spans="1:13">
      <c r="A16986" s="1" t="s">
        <v>19003</v>
      </c>
      <c r="B16986">
        <v>8.5867578903803896E-7</v>
      </c>
      <c r="C16986" s="1">
        <v>2.1192315431214301E-7</v>
      </c>
      <c r="D16986">
        <v>1</v>
      </c>
      <c r="E16986">
        <v>1</v>
      </c>
      <c r="F16986">
        <v>0.989247311827957</v>
      </c>
      <c r="G16986">
        <v>0.85294117647058798</v>
      </c>
      <c r="H16986">
        <v>0.98888888888888904</v>
      </c>
      <c r="I16986">
        <v>0.98245614035087703</v>
      </c>
      <c r="J16986" s="1">
        <v>0.13636363636363599</v>
      </c>
      <c r="K16986" t="s">
        <v>23238</v>
      </c>
      <c r="L16986" t="s">
        <v>57216</v>
      </c>
      <c r="M16986" t="s">
        <v>57217</v>
      </c>
    </row>
    <row r="16987" spans="1:13">
      <c r="A16987" s="1" t="s">
        <v>19004</v>
      </c>
      <c r="B16987">
        <v>1.377526430121E-5</v>
      </c>
      <c r="C16987" s="1">
        <v>6.2660450744639801E-7</v>
      </c>
      <c r="D16987">
        <v>0.96296296296296302</v>
      </c>
      <c r="E16987">
        <v>0.94852941176470595</v>
      </c>
      <c r="F16987">
        <v>1</v>
      </c>
      <c r="G16987">
        <v>0.91935483870967705</v>
      </c>
      <c r="H16987">
        <v>0.98148148148148195</v>
      </c>
      <c r="I16987">
        <v>1</v>
      </c>
      <c r="J16987" s="1">
        <v>1</v>
      </c>
      <c r="K16987" t="s">
        <v>23238</v>
      </c>
      <c r="L16987" t="s">
        <v>57218</v>
      </c>
      <c r="M16987" t="s">
        <v>57219</v>
      </c>
    </row>
    <row r="16988" spans="1:13">
      <c r="A16988" s="1" t="s">
        <v>19005</v>
      </c>
      <c r="B16988">
        <v>2.2603544581046201E-4</v>
      </c>
      <c r="C16988" s="1">
        <v>1.6683086311651198E-5</v>
      </c>
      <c r="D16988">
        <v>9.5238095238095205E-2</v>
      </c>
      <c r="E16988">
        <v>0.42028985507246402</v>
      </c>
      <c r="F16988">
        <v>0</v>
      </c>
      <c r="G16988">
        <v>7.69230769230769E-2</v>
      </c>
      <c r="H16988">
        <v>6.9444444444444397E-3</v>
      </c>
      <c r="I16988">
        <v>0</v>
      </c>
      <c r="J16988" s="1">
        <v>0</v>
      </c>
      <c r="K16988" t="s">
        <v>23237</v>
      </c>
      <c r="L16988" t="s">
        <v>57220</v>
      </c>
      <c r="M16988" t="s">
        <v>57221</v>
      </c>
    </row>
    <row r="16989" spans="1:13">
      <c r="A16989" s="1" t="s">
        <v>19006</v>
      </c>
      <c r="B16989">
        <v>1.3044531912134E-7</v>
      </c>
      <c r="C16989" s="1">
        <v>2.7623872228713598E-8</v>
      </c>
      <c r="D16989">
        <v>0</v>
      </c>
      <c r="E16989">
        <v>1.0416666666666701E-2</v>
      </c>
      <c r="F16989">
        <v>0</v>
      </c>
      <c r="G16989">
        <v>0</v>
      </c>
      <c r="H16989">
        <v>0</v>
      </c>
      <c r="I16989">
        <v>0</v>
      </c>
      <c r="J16989" s="1" t="s">
        <v>23229</v>
      </c>
      <c r="K16989" t="s">
        <v>23241</v>
      </c>
      <c r="L16989" t="s">
        <v>57222</v>
      </c>
      <c r="M16989" t="s">
        <v>57223</v>
      </c>
    </row>
    <row r="16990" spans="1:13">
      <c r="A16990" s="1" t="s">
        <v>19007</v>
      </c>
      <c r="B16990">
        <v>5.9480592510896804E-7</v>
      </c>
      <c r="C16990" s="1">
        <v>6.8031659049543305E-8</v>
      </c>
      <c r="D16990">
        <v>0</v>
      </c>
      <c r="E16990">
        <v>5.9523809523809503E-3</v>
      </c>
      <c r="F16990">
        <v>5.5865921787709499E-3</v>
      </c>
      <c r="G16990">
        <v>0.17567567567567599</v>
      </c>
      <c r="H16990">
        <v>1.13636363636364E-2</v>
      </c>
      <c r="I16990">
        <v>4.5454545454545497E-2</v>
      </c>
      <c r="J16990" s="1">
        <v>0</v>
      </c>
      <c r="K16990" t="s">
        <v>23240</v>
      </c>
      <c r="L16990" t="s">
        <v>57224</v>
      </c>
      <c r="M16990" t="s">
        <v>57225</v>
      </c>
    </row>
    <row r="16991" spans="1:13">
      <c r="A16991" s="1" t="s">
        <v>19008</v>
      </c>
      <c r="B16991">
        <v>3.6007697209573498E-5</v>
      </c>
      <c r="C16991" s="1">
        <v>2.1286314878724001E-6</v>
      </c>
      <c r="D16991">
        <v>1</v>
      </c>
      <c r="E16991">
        <v>0.99107142857142905</v>
      </c>
      <c r="F16991">
        <v>0.94137931034482802</v>
      </c>
      <c r="G16991">
        <v>0.98484848484848497</v>
      </c>
      <c r="H16991">
        <v>0.70945945945945899</v>
      </c>
      <c r="I16991">
        <v>0.98750000000000004</v>
      </c>
      <c r="J16991" s="1">
        <v>1</v>
      </c>
      <c r="K16991" t="s">
        <v>23241</v>
      </c>
      <c r="L16991" t="s">
        <v>57226</v>
      </c>
      <c r="M16991" t="s">
        <v>57227</v>
      </c>
    </row>
    <row r="16992" spans="1:13">
      <c r="A16992" s="1" t="s">
        <v>19009</v>
      </c>
      <c r="B16992">
        <v>2.9518525722130402E-7</v>
      </c>
      <c r="C16992" s="1">
        <v>6.4057729383844094E-5</v>
      </c>
      <c r="D16992">
        <v>0.91935483870967705</v>
      </c>
      <c r="E16992">
        <v>0.96875</v>
      </c>
      <c r="F16992">
        <v>0.97435897435897401</v>
      </c>
      <c r="G16992">
        <v>0.96078431372549</v>
      </c>
      <c r="H16992">
        <v>0.93421052631578905</v>
      </c>
      <c r="I16992">
        <v>0.90598290598290598</v>
      </c>
      <c r="J16992" s="1" t="s">
        <v>23229</v>
      </c>
      <c r="K16992" t="s">
        <v>23240</v>
      </c>
      <c r="L16992" t="s">
        <v>57228</v>
      </c>
      <c r="M16992" t="s">
        <v>57229</v>
      </c>
    </row>
    <row r="16993" spans="1:13">
      <c r="A16993" s="1" t="s">
        <v>19010</v>
      </c>
      <c r="B16993">
        <v>7.9422741114495504E-7</v>
      </c>
      <c r="C16993" s="1">
        <v>6.8665536830643604E-6</v>
      </c>
      <c r="D16993">
        <v>0</v>
      </c>
      <c r="E16993">
        <v>0</v>
      </c>
      <c r="F16993">
        <v>7.9881656804733706E-2</v>
      </c>
      <c r="G16993">
        <v>0</v>
      </c>
      <c r="H16993">
        <v>6.2500000000000003E-3</v>
      </c>
      <c r="I16993">
        <v>0</v>
      </c>
      <c r="J16993" s="1">
        <v>0</v>
      </c>
      <c r="K16993" t="s">
        <v>23238</v>
      </c>
      <c r="L16993" t="s">
        <v>57230</v>
      </c>
      <c r="M16993" t="s">
        <v>57231</v>
      </c>
    </row>
    <row r="16994" spans="1:13">
      <c r="A16994" s="1" t="s">
        <v>19011</v>
      </c>
      <c r="B16994">
        <v>1.0010263741720701E-5</v>
      </c>
      <c r="C16994" s="1">
        <v>7.0682589139476004E-6</v>
      </c>
      <c r="D16994">
        <v>0.98275862068965503</v>
      </c>
      <c r="E16994">
        <v>1</v>
      </c>
      <c r="F16994">
        <v>0.43656716417910402</v>
      </c>
      <c r="G16994">
        <v>0.96</v>
      </c>
      <c r="H16994">
        <v>0.51470588235294101</v>
      </c>
      <c r="I16994">
        <v>0.82051282051282004</v>
      </c>
      <c r="J16994" s="1" t="s">
        <v>23229</v>
      </c>
      <c r="K16994" t="s">
        <v>23241</v>
      </c>
      <c r="L16994" t="s">
        <v>57232</v>
      </c>
      <c r="M16994" t="s">
        <v>57233</v>
      </c>
    </row>
    <row r="16995" spans="1:13">
      <c r="A16995" s="1" t="s">
        <v>19012</v>
      </c>
      <c r="B16995">
        <v>1.0067587778008401E-4</v>
      </c>
      <c r="C16995" s="1">
        <v>4.9428989598553498E-4</v>
      </c>
      <c r="D16995">
        <v>0</v>
      </c>
      <c r="E16995">
        <v>5.2631578947368403E-3</v>
      </c>
      <c r="F16995">
        <v>0.216494845360825</v>
      </c>
      <c r="G16995">
        <v>1.3157894736842099E-2</v>
      </c>
      <c r="H16995">
        <v>4.8076923076923097E-3</v>
      </c>
      <c r="I16995">
        <v>1.1111111111111099E-2</v>
      </c>
      <c r="J16995" s="1">
        <v>0</v>
      </c>
      <c r="K16995" t="s">
        <v>23237</v>
      </c>
      <c r="L16995" t="s">
        <v>57234</v>
      </c>
      <c r="M16995" t="s">
        <v>57235</v>
      </c>
    </row>
    <row r="16996" spans="1:13">
      <c r="A16996" s="1" t="s">
        <v>19013</v>
      </c>
      <c r="B16996">
        <v>4.54228900298533E-8</v>
      </c>
      <c r="C16996" s="1">
        <v>1.0784207540299501E-8</v>
      </c>
      <c r="D16996">
        <v>0</v>
      </c>
      <c r="E16996">
        <v>0</v>
      </c>
      <c r="F16996">
        <v>5.31914893617021E-3</v>
      </c>
      <c r="G16996">
        <v>0</v>
      </c>
      <c r="H16996">
        <v>4.3859649122806998E-3</v>
      </c>
      <c r="I16996">
        <v>4.0983606557377103E-3</v>
      </c>
      <c r="J16996" s="1">
        <v>0</v>
      </c>
      <c r="K16996" t="s">
        <v>23241</v>
      </c>
      <c r="L16996" t="s">
        <v>57236</v>
      </c>
      <c r="M16996" t="s">
        <v>57237</v>
      </c>
    </row>
    <row r="16997" spans="1:13">
      <c r="A16997" s="1" t="s">
        <v>19014</v>
      </c>
      <c r="B16997">
        <v>1.1676078914465001E-6</v>
      </c>
      <c r="C16997" s="1">
        <v>3.2270978640405599E-5</v>
      </c>
      <c r="D16997">
        <v>1</v>
      </c>
      <c r="E16997">
        <v>1</v>
      </c>
      <c r="F16997">
        <v>0.83018867924528295</v>
      </c>
      <c r="G16997">
        <v>1</v>
      </c>
      <c r="H16997">
        <v>0.7109375</v>
      </c>
      <c r="I16997">
        <v>0.94886363636363602</v>
      </c>
      <c r="J16997" s="1" t="s">
        <v>23229</v>
      </c>
      <c r="K16997" t="s">
        <v>23238</v>
      </c>
      <c r="L16997" t="s">
        <v>57238</v>
      </c>
      <c r="M16997" t="s">
        <v>57239</v>
      </c>
    </row>
    <row r="16998" spans="1:13">
      <c r="A16998" s="1" t="s">
        <v>19015</v>
      </c>
      <c r="B16998">
        <v>9.9544308607560303E-10</v>
      </c>
      <c r="C16998" s="1">
        <v>1.3038704464897501E-8</v>
      </c>
      <c r="D16998">
        <v>0.06</v>
      </c>
      <c r="E16998">
        <v>5.74712643678161E-3</v>
      </c>
      <c r="F16998">
        <v>3.3783783783783799E-3</v>
      </c>
      <c r="G16998">
        <v>0</v>
      </c>
      <c r="H16998">
        <v>6.41025641025641E-3</v>
      </c>
      <c r="I16998">
        <v>9.4339622641509396E-3</v>
      </c>
      <c r="J16998" s="1">
        <v>1</v>
      </c>
      <c r="K16998" t="s">
        <v>23240</v>
      </c>
      <c r="L16998" t="s">
        <v>57240</v>
      </c>
      <c r="M16998" t="s">
        <v>57241</v>
      </c>
    </row>
    <row r="16999" spans="1:13">
      <c r="A16999" s="1" t="s">
        <v>19016</v>
      </c>
      <c r="B16999">
        <v>2.66831842784485E-8</v>
      </c>
      <c r="C16999" s="1">
        <v>2.5057178756548101E-8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4.2372881355932203E-3</v>
      </c>
      <c r="J16999" s="1">
        <v>0.22727272727272699</v>
      </c>
      <c r="K16999" t="s">
        <v>23241</v>
      </c>
      <c r="L16999" t="s">
        <v>57242</v>
      </c>
      <c r="M16999" t="s">
        <v>57243</v>
      </c>
    </row>
    <row r="17000" spans="1:13">
      <c r="A17000" s="1" t="s">
        <v>19017</v>
      </c>
      <c r="B17000">
        <v>3.7769214766345498E-4</v>
      </c>
      <c r="C17000" s="1">
        <v>1.4543376147476501E-4</v>
      </c>
      <c r="D17000">
        <v>0.83928571428571397</v>
      </c>
      <c r="E17000">
        <v>1</v>
      </c>
      <c r="F17000">
        <v>0.54857142857142904</v>
      </c>
      <c r="G17000">
        <v>0.8125</v>
      </c>
      <c r="H17000">
        <v>0.459302325581395</v>
      </c>
      <c r="I17000">
        <v>0.875</v>
      </c>
      <c r="J17000" s="1">
        <v>1</v>
      </c>
      <c r="K17000" t="s">
        <v>23238</v>
      </c>
      <c r="L17000" t="s">
        <v>57244</v>
      </c>
      <c r="M17000" t="s">
        <v>57245</v>
      </c>
    </row>
    <row r="17001" spans="1:13">
      <c r="A17001" s="1" t="s">
        <v>19018</v>
      </c>
      <c r="B17001">
        <v>5.4374220086771097E-6</v>
      </c>
      <c r="C17001" s="1">
        <v>3.7929617975417298E-6</v>
      </c>
      <c r="D17001">
        <v>0.96666666666666701</v>
      </c>
      <c r="E17001">
        <v>0.99253731343283602</v>
      </c>
      <c r="F17001">
        <v>0.98319327731092399</v>
      </c>
      <c r="G17001">
        <v>1</v>
      </c>
      <c r="H17001">
        <v>0.95138888888888895</v>
      </c>
      <c r="I17001">
        <v>0.92537313432835799</v>
      </c>
      <c r="J17001" s="1">
        <v>1</v>
      </c>
      <c r="K17001" t="s">
        <v>23238</v>
      </c>
      <c r="L17001" t="s">
        <v>57246</v>
      </c>
      <c r="M17001" t="s">
        <v>57247</v>
      </c>
    </row>
    <row r="17002" spans="1:13">
      <c r="A17002" s="1" t="s">
        <v>19019</v>
      </c>
      <c r="B17002">
        <v>1.21615441334252E-6</v>
      </c>
      <c r="C17002" s="1">
        <v>7.3816015887470496E-7</v>
      </c>
      <c r="D17002">
        <v>1</v>
      </c>
      <c r="E17002">
        <v>1</v>
      </c>
      <c r="F17002">
        <v>0.93119266055045902</v>
      </c>
      <c r="G17002">
        <v>1</v>
      </c>
      <c r="H17002">
        <v>1</v>
      </c>
      <c r="I17002">
        <v>1</v>
      </c>
      <c r="J17002" s="1">
        <v>1</v>
      </c>
      <c r="K17002" t="s">
        <v>23242</v>
      </c>
      <c r="L17002" t="s">
        <v>57248</v>
      </c>
      <c r="M17002" t="s">
        <v>57249</v>
      </c>
    </row>
    <row r="17003" spans="1:13">
      <c r="A17003" s="1" t="s">
        <v>19020</v>
      </c>
      <c r="B17003">
        <v>2.5256977697822899E-5</v>
      </c>
      <c r="C17003" s="1">
        <v>3.0653437356124501E-5</v>
      </c>
      <c r="D17003">
        <v>6.4516129032258104E-2</v>
      </c>
      <c r="E17003">
        <v>1.1764705882352899E-2</v>
      </c>
      <c r="F17003">
        <v>0.155688622754491</v>
      </c>
      <c r="G17003">
        <v>0.15384615384615399</v>
      </c>
      <c r="H17003">
        <v>9.8837209302325604E-2</v>
      </c>
      <c r="I17003">
        <v>0.17647058823529399</v>
      </c>
      <c r="J17003" s="1">
        <v>0</v>
      </c>
      <c r="K17003" t="s">
        <v>23241</v>
      </c>
      <c r="L17003" t="s">
        <v>57250</v>
      </c>
      <c r="M17003" t="s">
        <v>57251</v>
      </c>
    </row>
    <row r="17004" spans="1:13">
      <c r="A17004" s="1" t="s">
        <v>19021</v>
      </c>
      <c r="B17004">
        <v>6.2935574656086706E-5</v>
      </c>
      <c r="C17004" s="1">
        <v>5.2823227868022302E-5</v>
      </c>
      <c r="D17004">
        <v>0.63461538461538503</v>
      </c>
      <c r="E17004">
        <v>0.77604166666666696</v>
      </c>
      <c r="F17004">
        <v>0.53926701570680602</v>
      </c>
      <c r="G17004">
        <v>0.476190476190476</v>
      </c>
      <c r="H17004">
        <v>0.66145833333333304</v>
      </c>
      <c r="I17004">
        <v>0.69444444444444398</v>
      </c>
      <c r="J17004" s="1">
        <v>1</v>
      </c>
      <c r="K17004" t="s">
        <v>23238</v>
      </c>
      <c r="L17004" t="s">
        <v>57252</v>
      </c>
      <c r="M17004" t="s">
        <v>57253</v>
      </c>
    </row>
    <row r="17005" spans="1:13">
      <c r="A17005" s="1" t="s">
        <v>19022</v>
      </c>
      <c r="B17005">
        <v>1.05969206870285E-4</v>
      </c>
      <c r="C17005" s="1">
        <v>1.50534916884457E-4</v>
      </c>
      <c r="D17005">
        <v>0.359375</v>
      </c>
      <c r="E17005">
        <v>0.45555555555555599</v>
      </c>
      <c r="F17005">
        <v>0.83870967741935498</v>
      </c>
      <c r="G17005">
        <v>0.57692307692307698</v>
      </c>
      <c r="H17005">
        <v>0.82417582417582402</v>
      </c>
      <c r="I17005">
        <v>0.40909090909090901</v>
      </c>
      <c r="J17005" s="1">
        <v>0</v>
      </c>
      <c r="K17005" t="s">
        <v>23241</v>
      </c>
      <c r="L17005" t="s">
        <v>57254</v>
      </c>
      <c r="M17005" t="s">
        <v>57255</v>
      </c>
    </row>
    <row r="17006" spans="1:13">
      <c r="A17006" s="1" t="s">
        <v>19023</v>
      </c>
      <c r="B17006">
        <v>1.2535000105232999E-5</v>
      </c>
      <c r="C17006" s="1">
        <v>4.8753962672767198E-6</v>
      </c>
      <c r="D17006">
        <v>0.1875</v>
      </c>
      <c r="E17006">
        <v>0.36458333333333298</v>
      </c>
      <c r="F17006">
        <v>0.112820512820513</v>
      </c>
      <c r="G17006">
        <v>0.12931034482758599</v>
      </c>
      <c r="H17006">
        <v>0.157894736842105</v>
      </c>
      <c r="I17006">
        <v>0.14000000000000001</v>
      </c>
      <c r="J17006" s="1">
        <v>0</v>
      </c>
      <c r="K17006" t="s">
        <v>23241</v>
      </c>
      <c r="L17006" t="s">
        <v>57256</v>
      </c>
      <c r="M17006" t="s">
        <v>57257</v>
      </c>
    </row>
    <row r="17007" spans="1:13">
      <c r="A17007" s="1" t="s">
        <v>19024</v>
      </c>
      <c r="B17007">
        <v>3.4641212816570901E-6</v>
      </c>
      <c r="C17007" s="1">
        <v>8.6808098890452603E-5</v>
      </c>
      <c r="D17007">
        <v>1</v>
      </c>
      <c r="E17007">
        <v>1</v>
      </c>
      <c r="F17007">
        <v>1</v>
      </c>
      <c r="G17007">
        <v>0.94897959183673497</v>
      </c>
      <c r="H17007">
        <v>0.95145631067961201</v>
      </c>
      <c r="I17007">
        <v>0.87078651685393305</v>
      </c>
      <c r="J17007" s="1">
        <v>1</v>
      </c>
      <c r="K17007" t="s">
        <v>23239</v>
      </c>
      <c r="L17007" t="s">
        <v>57258</v>
      </c>
      <c r="M17007" t="s">
        <v>57259</v>
      </c>
    </row>
    <row r="17008" spans="1:13">
      <c r="A17008" s="1" t="s">
        <v>19025</v>
      </c>
      <c r="B17008">
        <v>5.2995116655750601E-6</v>
      </c>
      <c r="C17008" s="1">
        <v>1.72942016371588E-5</v>
      </c>
      <c r="D17008">
        <v>0.41935483870967699</v>
      </c>
      <c r="E17008">
        <v>0.2</v>
      </c>
      <c r="F17008">
        <v>0.64242424242424201</v>
      </c>
      <c r="G17008">
        <v>0.10344827586206901</v>
      </c>
      <c r="H17008">
        <v>0.65243902439024404</v>
      </c>
      <c r="I17008">
        <v>0.20512820512820501</v>
      </c>
      <c r="J17008" s="1">
        <v>0.05</v>
      </c>
      <c r="K17008" t="s">
        <v>23241</v>
      </c>
      <c r="L17008" t="s">
        <v>57260</v>
      </c>
      <c r="M17008" t="s">
        <v>57261</v>
      </c>
    </row>
    <row r="17009" spans="1:13">
      <c r="A17009" s="1" t="s">
        <v>19026</v>
      </c>
      <c r="B17009">
        <v>1.10239639412971E-4</v>
      </c>
      <c r="C17009" s="1">
        <v>1.38827903268065E-4</v>
      </c>
      <c r="D17009">
        <v>0.82</v>
      </c>
      <c r="E17009">
        <v>0.98214285714285698</v>
      </c>
      <c r="F17009">
        <v>0.42452830188679203</v>
      </c>
      <c r="G17009">
        <v>8.1395348837209294E-2</v>
      </c>
      <c r="H17009">
        <v>0.30434782608695699</v>
      </c>
      <c r="I17009">
        <v>0.48529411764705899</v>
      </c>
      <c r="J17009" s="1" t="s">
        <v>23229</v>
      </c>
      <c r="K17009" t="s">
        <v>23241</v>
      </c>
      <c r="L17009" t="s">
        <v>57262</v>
      </c>
      <c r="M17009" t="s">
        <v>57263</v>
      </c>
    </row>
    <row r="17010" spans="1:13">
      <c r="A17010" s="1" t="s">
        <v>19027</v>
      </c>
      <c r="B17010">
        <v>4.9400061688805895E-7</v>
      </c>
      <c r="C17010" s="1">
        <v>8.7618253695229597E-8</v>
      </c>
      <c r="D17010">
        <v>1.5625E-2</v>
      </c>
      <c r="E17010">
        <v>1.5625E-2</v>
      </c>
      <c r="F17010">
        <v>5.1282051282051299E-3</v>
      </c>
      <c r="G17010">
        <v>0.359649122807018</v>
      </c>
      <c r="H17010">
        <v>4.3859649122806998E-3</v>
      </c>
      <c r="I17010">
        <v>0.121848739495798</v>
      </c>
      <c r="J17010" s="1">
        <v>0</v>
      </c>
      <c r="K17010" t="s">
        <v>23238</v>
      </c>
      <c r="L17010" t="s">
        <v>57264</v>
      </c>
      <c r="M17010" t="s">
        <v>57265</v>
      </c>
    </row>
    <row r="17011" spans="1:13">
      <c r="A17011" s="1" t="s">
        <v>19028</v>
      </c>
      <c r="B17011">
        <v>1.1393736207608999E-5</v>
      </c>
      <c r="C17011" s="1">
        <v>3.0059607671077598E-8</v>
      </c>
      <c r="D17011">
        <v>0.104166666666667</v>
      </c>
      <c r="E17011">
        <v>2.0547945205479499E-2</v>
      </c>
      <c r="F17011">
        <v>0.63888888888888895</v>
      </c>
      <c r="G17011">
        <v>0.17857142857142899</v>
      </c>
      <c r="H17011">
        <v>0.52500000000000002</v>
      </c>
      <c r="I17011">
        <v>0.1875</v>
      </c>
      <c r="J17011" s="1">
        <v>1</v>
      </c>
      <c r="K17011" t="s">
        <v>23240</v>
      </c>
      <c r="L17011" t="s">
        <v>57266</v>
      </c>
      <c r="M17011" t="s">
        <v>57267</v>
      </c>
    </row>
    <row r="17012" spans="1:13">
      <c r="A17012" s="1" t="s">
        <v>19029</v>
      </c>
      <c r="B17012">
        <v>3.64379860174893E-5</v>
      </c>
      <c r="C17012" s="1">
        <v>1.9482322548934699E-5</v>
      </c>
      <c r="D17012">
        <v>1</v>
      </c>
      <c r="E17012">
        <v>0.99295774647887303</v>
      </c>
      <c r="F17012">
        <v>0.73046875</v>
      </c>
      <c r="G17012">
        <v>0.93617021276595702</v>
      </c>
      <c r="H17012">
        <v>0.69285714285714295</v>
      </c>
      <c r="I17012">
        <v>0.87301587301587302</v>
      </c>
      <c r="J17012" s="1">
        <v>1</v>
      </c>
      <c r="K17012" t="s">
        <v>23239</v>
      </c>
      <c r="L17012" t="s">
        <v>57268</v>
      </c>
      <c r="M17012" t="s">
        <v>57269</v>
      </c>
    </row>
    <row r="17013" spans="1:13">
      <c r="A17013" s="1" t="s">
        <v>19030</v>
      </c>
      <c r="B17013">
        <v>3.3390915737676398E-7</v>
      </c>
      <c r="C17013" s="1">
        <v>2.02876269643109E-6</v>
      </c>
      <c r="D17013">
        <v>0.98148148148148195</v>
      </c>
      <c r="E17013">
        <v>1</v>
      </c>
      <c r="F17013">
        <v>1</v>
      </c>
      <c r="G17013">
        <v>1</v>
      </c>
      <c r="H17013">
        <v>1</v>
      </c>
      <c r="I17013">
        <v>0.97916666666666696</v>
      </c>
      <c r="J17013" s="1">
        <v>1</v>
      </c>
      <c r="K17013" t="s">
        <v>23241</v>
      </c>
      <c r="L17013" t="s">
        <v>57270</v>
      </c>
      <c r="M17013" t="s">
        <v>57271</v>
      </c>
    </row>
    <row r="17014" spans="1:13">
      <c r="A17014" s="1" t="s">
        <v>19031</v>
      </c>
      <c r="B17014">
        <v>0</v>
      </c>
      <c r="C17014" s="1">
        <v>0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 s="1">
        <v>1</v>
      </c>
      <c r="K17014" t="s">
        <v>23239</v>
      </c>
      <c r="L17014" t="s">
        <v>57272</v>
      </c>
      <c r="M17014" t="s">
        <v>57273</v>
      </c>
    </row>
    <row r="17015" spans="1:13">
      <c r="A17015" s="1" t="s">
        <v>19032</v>
      </c>
      <c r="B17015">
        <v>3.0405847586053099E-5</v>
      </c>
      <c r="C17015" s="1">
        <v>2.9608441152338399E-5</v>
      </c>
      <c r="D17015">
        <v>0.4375</v>
      </c>
      <c r="E17015">
        <v>0.38202247191011202</v>
      </c>
      <c r="F17015">
        <v>0.64130434782608703</v>
      </c>
      <c r="G17015">
        <v>0.65625</v>
      </c>
      <c r="H17015">
        <v>0.53370786516853896</v>
      </c>
      <c r="I17015">
        <v>0.483050847457627</v>
      </c>
      <c r="J17015" s="1">
        <v>0</v>
      </c>
      <c r="K17015" t="s">
        <v>23238</v>
      </c>
      <c r="L17015" t="s">
        <v>57274</v>
      </c>
      <c r="M17015" t="s">
        <v>57275</v>
      </c>
    </row>
    <row r="17016" spans="1:13">
      <c r="A17016" s="1" t="s">
        <v>19033</v>
      </c>
      <c r="B17016">
        <v>1.7241851747456E-4</v>
      </c>
      <c r="C17016" s="1">
        <v>5.9898609707981197E-7</v>
      </c>
      <c r="D17016">
        <v>0.91935483870967705</v>
      </c>
      <c r="E17016">
        <v>0.73863636363636398</v>
      </c>
      <c r="F17016">
        <v>0.98355263157894701</v>
      </c>
      <c r="G17016">
        <v>1</v>
      </c>
      <c r="H17016">
        <v>0.99456521739130399</v>
      </c>
      <c r="I17016">
        <v>0.99074074074074103</v>
      </c>
      <c r="J17016" s="1">
        <v>1</v>
      </c>
      <c r="K17016" t="s">
        <v>23237</v>
      </c>
      <c r="L17016" t="s">
        <v>57276</v>
      </c>
      <c r="M17016" t="s">
        <v>57277</v>
      </c>
    </row>
    <row r="17017" spans="1:13">
      <c r="A17017" s="1" t="s">
        <v>19034</v>
      </c>
      <c r="B17017">
        <v>4.0607448757001102E-5</v>
      </c>
      <c r="C17017" s="1">
        <v>1.6151105871598599E-4</v>
      </c>
      <c r="D17017">
        <v>0.568965517241379</v>
      </c>
      <c r="E17017">
        <v>0.77956989247311803</v>
      </c>
      <c r="F17017">
        <v>0.51630434782608703</v>
      </c>
      <c r="G17017">
        <v>0.9</v>
      </c>
      <c r="H17017">
        <v>0.68691588785046698</v>
      </c>
      <c r="I17017">
        <v>0.74257425742574301</v>
      </c>
      <c r="J17017" s="1">
        <v>1</v>
      </c>
      <c r="K17017" t="s">
        <v>23239</v>
      </c>
      <c r="L17017" t="s">
        <v>57278</v>
      </c>
      <c r="M17017" t="s">
        <v>57279</v>
      </c>
    </row>
    <row r="17018" spans="1:13">
      <c r="A17018" s="1" t="s">
        <v>19035</v>
      </c>
      <c r="B17018">
        <v>2.5740830938561501E-7</v>
      </c>
      <c r="C17018" s="1">
        <v>1.1127733747649899E-5</v>
      </c>
      <c r="D17018">
        <v>0.78125</v>
      </c>
      <c r="E17018">
        <v>0.74712643678160895</v>
      </c>
      <c r="F17018">
        <v>0.91249999999999998</v>
      </c>
      <c r="G17018">
        <v>0.95588235294117696</v>
      </c>
      <c r="H17018">
        <v>0.96153846153846201</v>
      </c>
      <c r="I17018">
        <v>0.86842105263157898</v>
      </c>
      <c r="J17018" s="1">
        <v>1</v>
      </c>
      <c r="K17018" t="s">
        <v>23241</v>
      </c>
      <c r="L17018" t="s">
        <v>57280</v>
      </c>
      <c r="M17018" t="s">
        <v>57281</v>
      </c>
    </row>
    <row r="17019" spans="1:13">
      <c r="A17019" s="1" t="s">
        <v>19036</v>
      </c>
      <c r="B17019">
        <v>1.2552460650235201E-5</v>
      </c>
      <c r="C17019" s="1">
        <v>1.16332131972147E-7</v>
      </c>
      <c r="D17019">
        <v>0.8125</v>
      </c>
      <c r="E17019">
        <v>0.80434782608695699</v>
      </c>
      <c r="F17019">
        <v>0.85042735042734996</v>
      </c>
      <c r="G17019">
        <v>0.82291666666666696</v>
      </c>
      <c r="H17019">
        <v>0.9</v>
      </c>
      <c r="I17019">
        <v>0.87244897959183698</v>
      </c>
      <c r="J17019" s="1">
        <v>0.8</v>
      </c>
      <c r="K17019" t="s">
        <v>23240</v>
      </c>
      <c r="L17019" t="s">
        <v>57282</v>
      </c>
      <c r="M17019" t="s">
        <v>57283</v>
      </c>
    </row>
    <row r="17020" spans="1:13">
      <c r="A17020" s="1" t="s">
        <v>19037</v>
      </c>
      <c r="B17020">
        <v>4.0956888135040697E-6</v>
      </c>
      <c r="C17020" s="1">
        <v>4.2619328008112301E-7</v>
      </c>
      <c r="D17020">
        <v>0.921875</v>
      </c>
      <c r="E17020">
        <v>0.98235294117647098</v>
      </c>
      <c r="F17020">
        <v>1</v>
      </c>
      <c r="G17020">
        <v>1</v>
      </c>
      <c r="H17020">
        <v>1</v>
      </c>
      <c r="I17020">
        <v>0.98780487804878003</v>
      </c>
      <c r="J17020" s="1">
        <v>1</v>
      </c>
      <c r="K17020" t="s">
        <v>23238</v>
      </c>
      <c r="L17020" t="s">
        <v>57284</v>
      </c>
      <c r="M17020" t="s">
        <v>57285</v>
      </c>
    </row>
    <row r="17021" spans="1:13">
      <c r="A17021" s="1" t="s">
        <v>19038</v>
      </c>
      <c r="B17021">
        <v>6.0673937245909E-7</v>
      </c>
      <c r="C17021" s="1">
        <v>1.3005820893956201E-5</v>
      </c>
      <c r="D17021">
        <v>0</v>
      </c>
      <c r="E17021">
        <v>0</v>
      </c>
      <c r="F17021">
        <v>0</v>
      </c>
      <c r="G17021">
        <v>5.5555555555555601E-2</v>
      </c>
      <c r="H17021">
        <v>0</v>
      </c>
      <c r="I17021">
        <v>0.125</v>
      </c>
      <c r="J17021" s="1">
        <v>0</v>
      </c>
      <c r="K17021" t="s">
        <v>23242</v>
      </c>
      <c r="L17021" t="s">
        <v>57286</v>
      </c>
      <c r="M17021" t="s">
        <v>57287</v>
      </c>
    </row>
    <row r="17022" spans="1:13">
      <c r="A17022" s="1" t="s">
        <v>19039</v>
      </c>
      <c r="B17022">
        <v>6.3355329492045802E-6</v>
      </c>
      <c r="C17022" s="1">
        <v>3.30498466011967E-6</v>
      </c>
      <c r="D17022">
        <v>0.86666666666666703</v>
      </c>
      <c r="E17022">
        <v>0.98823529411764699</v>
      </c>
      <c r="F17022">
        <v>0.99401197604790403</v>
      </c>
      <c r="G17022">
        <v>0.78571428571428603</v>
      </c>
      <c r="H17022">
        <v>1</v>
      </c>
      <c r="I17022">
        <v>0.85714285714285698</v>
      </c>
      <c r="J17022" s="1">
        <v>0.90909090909090895</v>
      </c>
      <c r="K17022" t="s">
        <v>23238</v>
      </c>
      <c r="L17022" t="s">
        <v>57288</v>
      </c>
      <c r="M17022" t="s">
        <v>57289</v>
      </c>
    </row>
    <row r="17023" spans="1:13">
      <c r="A17023" s="1" t="s">
        <v>19040</v>
      </c>
      <c r="B17023">
        <v>5.2341998186036102E-8</v>
      </c>
      <c r="C17023" s="1">
        <v>2.75021780037345E-10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0.96842105263157896</v>
      </c>
      <c r="J17023" s="1" t="s">
        <v>23229</v>
      </c>
      <c r="K17023" t="s">
        <v>23241</v>
      </c>
      <c r="L17023" t="s">
        <v>57290</v>
      </c>
      <c r="M17023" t="s">
        <v>57291</v>
      </c>
    </row>
    <row r="17024" spans="1:13">
      <c r="A17024" s="1" t="s">
        <v>19041</v>
      </c>
      <c r="B17024">
        <v>2.6422064406634501E-5</v>
      </c>
      <c r="C17024" s="1">
        <v>1.8470429956729099E-5</v>
      </c>
      <c r="D17024">
        <v>1</v>
      </c>
      <c r="E17024">
        <v>0.99444444444444402</v>
      </c>
      <c r="F17024">
        <v>0.848101265822785</v>
      </c>
      <c r="G17024">
        <v>1</v>
      </c>
      <c r="H17024">
        <v>0.79577464788732399</v>
      </c>
      <c r="I17024">
        <v>0.98780487804878003</v>
      </c>
      <c r="J17024" s="1">
        <v>1</v>
      </c>
      <c r="K17024" t="s">
        <v>23241</v>
      </c>
      <c r="L17024" t="s">
        <v>57292</v>
      </c>
      <c r="M17024" t="s">
        <v>57293</v>
      </c>
    </row>
    <row r="17025" spans="1:13">
      <c r="A17025" s="1" t="s">
        <v>19042</v>
      </c>
      <c r="B17025">
        <v>1.55354877121743E-6</v>
      </c>
      <c r="C17025" s="1">
        <v>2.6917690402149201E-5</v>
      </c>
      <c r="D17025">
        <v>0</v>
      </c>
      <c r="E17025">
        <v>0</v>
      </c>
      <c r="F17025">
        <v>4.8969072164948502E-2</v>
      </c>
      <c r="G17025">
        <v>0</v>
      </c>
      <c r="H17025">
        <v>8.55855855855856E-2</v>
      </c>
      <c r="I17025">
        <v>0</v>
      </c>
      <c r="J17025" s="1">
        <v>0</v>
      </c>
      <c r="K17025" t="s">
        <v>23239</v>
      </c>
      <c r="L17025" t="s">
        <v>57294</v>
      </c>
      <c r="M17025" t="s">
        <v>57295</v>
      </c>
    </row>
    <row r="17026" spans="1:13">
      <c r="A17026" s="1" t="s">
        <v>19043</v>
      </c>
      <c r="B17026">
        <v>5.9763665221836902E-5</v>
      </c>
      <c r="C17026" s="1">
        <v>7.4269631618331398E-6</v>
      </c>
      <c r="D17026">
        <v>1.72413793103448E-2</v>
      </c>
      <c r="E17026">
        <v>0</v>
      </c>
      <c r="F17026">
        <v>1.5151515151515201E-2</v>
      </c>
      <c r="G17026">
        <v>0.10344827586206901</v>
      </c>
      <c r="H17026">
        <v>3.07017543859649E-2</v>
      </c>
      <c r="I17026">
        <v>0.149193548387097</v>
      </c>
      <c r="J17026" s="1">
        <v>0</v>
      </c>
      <c r="K17026" t="s">
        <v>23241</v>
      </c>
      <c r="L17026" t="s">
        <v>57296</v>
      </c>
      <c r="M17026" t="s">
        <v>57297</v>
      </c>
    </row>
    <row r="17027" spans="1:13">
      <c r="A17027" s="1" t="s">
        <v>19044</v>
      </c>
      <c r="B17027">
        <v>1.0275253631813299E-8</v>
      </c>
      <c r="C17027" s="1">
        <v>7.7493652107502696E-8</v>
      </c>
      <c r="D17027">
        <v>0.87096774193548399</v>
      </c>
      <c r="E17027">
        <v>0.89024390243902396</v>
      </c>
      <c r="F17027">
        <v>0.94594594594594605</v>
      </c>
      <c r="G17027">
        <v>0.87096774193548399</v>
      </c>
      <c r="H17027">
        <v>0.95081967213114704</v>
      </c>
      <c r="I17027">
        <v>0.952380952380952</v>
      </c>
      <c r="J17027" s="1">
        <v>1</v>
      </c>
      <c r="K17027" t="s">
        <v>23238</v>
      </c>
      <c r="L17027" t="s">
        <v>57298</v>
      </c>
      <c r="M17027" t="s">
        <v>57299</v>
      </c>
    </row>
    <row r="17028" spans="1:13">
      <c r="A17028" s="1" t="s">
        <v>19045</v>
      </c>
      <c r="B17028">
        <v>3.0257010352797601E-9</v>
      </c>
      <c r="C17028" s="1">
        <v>2.6184050761027502E-6</v>
      </c>
      <c r="D17028">
        <v>0</v>
      </c>
      <c r="E17028">
        <v>0</v>
      </c>
      <c r="F17028">
        <v>0</v>
      </c>
      <c r="G17028">
        <v>0</v>
      </c>
      <c r="H17028">
        <v>1.5957446808510599E-2</v>
      </c>
      <c r="I17028">
        <v>0</v>
      </c>
      <c r="J17028" s="1">
        <v>0.59090909090909105</v>
      </c>
      <c r="K17028" t="s">
        <v>23238</v>
      </c>
      <c r="L17028" t="s">
        <v>57300</v>
      </c>
      <c r="M17028" t="s">
        <v>57301</v>
      </c>
    </row>
    <row r="17029" spans="1:13">
      <c r="A17029" s="1" t="s">
        <v>19046</v>
      </c>
      <c r="B17029">
        <v>3.55920430663597E-8</v>
      </c>
      <c r="C17029" s="1">
        <v>3.6025492081536998E-7</v>
      </c>
      <c r="D17029">
        <v>1.5625E-2</v>
      </c>
      <c r="E17029">
        <v>5.3763440860215101E-3</v>
      </c>
      <c r="F17029">
        <v>0</v>
      </c>
      <c r="G17029">
        <v>0.282608695652174</v>
      </c>
      <c r="H17029">
        <v>2.27272727272727E-2</v>
      </c>
      <c r="I17029">
        <v>1.7543859649122799E-2</v>
      </c>
      <c r="J17029" s="1" t="s">
        <v>23229</v>
      </c>
      <c r="K17029" t="s">
        <v>23241</v>
      </c>
      <c r="L17029" t="s">
        <v>57302</v>
      </c>
      <c r="M17029" t="s">
        <v>57303</v>
      </c>
    </row>
    <row r="17030" spans="1:13">
      <c r="A17030" s="1" t="s">
        <v>19047</v>
      </c>
      <c r="B17030">
        <v>7.3199366486718497E-5</v>
      </c>
      <c r="C17030" s="1">
        <v>1.79606319754705E-7</v>
      </c>
      <c r="D17030">
        <v>0.25</v>
      </c>
      <c r="E17030">
        <v>6.4285714285714293E-2</v>
      </c>
      <c r="F17030">
        <v>6.0606060606060601E-2</v>
      </c>
      <c r="G17030">
        <v>2.9411764705882401E-2</v>
      </c>
      <c r="H17030">
        <v>2.27272727272727E-2</v>
      </c>
      <c r="I17030">
        <v>0.10377358490565999</v>
      </c>
      <c r="J17030" s="1">
        <v>0</v>
      </c>
      <c r="K17030" t="s">
        <v>23241</v>
      </c>
      <c r="L17030" t="s">
        <v>57304</v>
      </c>
      <c r="M17030" t="s">
        <v>57305</v>
      </c>
    </row>
    <row r="17031" spans="1:13">
      <c r="A17031" s="1" t="s">
        <v>19048</v>
      </c>
      <c r="B17031">
        <v>1.3824741788716799E-5</v>
      </c>
      <c r="C17031" s="1">
        <v>7.6848811131655105E-6</v>
      </c>
      <c r="D17031">
        <v>0.66666666666666696</v>
      </c>
      <c r="E17031">
        <v>0.65243902439024404</v>
      </c>
      <c r="F17031">
        <v>0.965034965034965</v>
      </c>
      <c r="G17031">
        <v>0.5</v>
      </c>
      <c r="H17031">
        <v>0.91549295774647899</v>
      </c>
      <c r="I17031">
        <v>0.47499999999999998</v>
      </c>
      <c r="J17031" s="1">
        <v>0.05</v>
      </c>
      <c r="K17031" t="s">
        <v>23241</v>
      </c>
      <c r="L17031" t="s">
        <v>57306</v>
      </c>
      <c r="M17031" t="s">
        <v>57307</v>
      </c>
    </row>
    <row r="17032" spans="1:13">
      <c r="A17032" s="1" t="s">
        <v>19049</v>
      </c>
      <c r="B17032">
        <v>1.0307158741013701E-6</v>
      </c>
      <c r="C17032" s="1">
        <v>1.5355431449925701E-5</v>
      </c>
      <c r="D17032">
        <v>1</v>
      </c>
      <c r="E17032">
        <v>1</v>
      </c>
      <c r="F17032">
        <v>1</v>
      </c>
      <c r="G17032">
        <v>0.95945945945945899</v>
      </c>
      <c r="H17032">
        <v>0.76829268292682895</v>
      </c>
      <c r="I17032">
        <v>0.97916666666666696</v>
      </c>
      <c r="J17032" s="1">
        <v>1</v>
      </c>
      <c r="K17032" t="s">
        <v>23241</v>
      </c>
      <c r="L17032" t="s">
        <v>57308</v>
      </c>
      <c r="M17032" t="s">
        <v>57309</v>
      </c>
    </row>
    <row r="17033" spans="1:13">
      <c r="A17033" s="1" t="s">
        <v>19050</v>
      </c>
      <c r="B17033">
        <v>5.6476193505126803E-6</v>
      </c>
      <c r="C17033" s="1">
        <v>2.99089059079574E-6</v>
      </c>
      <c r="D17033">
        <v>0.15517241379310301</v>
      </c>
      <c r="E17033">
        <v>2.3809523809523801E-2</v>
      </c>
      <c r="F17033">
        <v>1.72413793103448E-2</v>
      </c>
      <c r="G17033">
        <v>0.20833333333333301</v>
      </c>
      <c r="H17033">
        <v>0.14393939393939401</v>
      </c>
      <c r="I17033">
        <v>0.27586206896551702</v>
      </c>
      <c r="J17033" s="1">
        <v>0</v>
      </c>
      <c r="K17033" t="s">
        <v>23241</v>
      </c>
      <c r="L17033" t="s">
        <v>57310</v>
      </c>
      <c r="M17033" t="s">
        <v>57311</v>
      </c>
    </row>
    <row r="17034" spans="1:13">
      <c r="A17034" s="1" t="s">
        <v>19051</v>
      </c>
      <c r="B17034">
        <v>3.70340532024274E-7</v>
      </c>
      <c r="C17034" s="1">
        <v>2.0960068632611101E-6</v>
      </c>
      <c r="D17034">
        <v>0.96875</v>
      </c>
      <c r="E17034">
        <v>0.984375</v>
      </c>
      <c r="F17034">
        <v>0.99735449735449699</v>
      </c>
      <c r="G17034">
        <v>0.99137931034482796</v>
      </c>
      <c r="H17034">
        <v>0.99090909090909096</v>
      </c>
      <c r="I17034">
        <v>0.97131147540983598</v>
      </c>
      <c r="J17034" s="1">
        <v>1</v>
      </c>
      <c r="K17034" t="s">
        <v>23240</v>
      </c>
      <c r="L17034" t="s">
        <v>57312</v>
      </c>
      <c r="M17034" t="s">
        <v>57313</v>
      </c>
    </row>
    <row r="17035" spans="1:13">
      <c r="A17035" s="1" t="s">
        <v>19052</v>
      </c>
      <c r="B17035">
        <v>4.5099198517462902E-5</v>
      </c>
      <c r="C17035" s="1">
        <v>1.1912895684545301E-3</v>
      </c>
      <c r="D17035">
        <v>0.214285714285714</v>
      </c>
      <c r="E17035">
        <v>0.44339622641509402</v>
      </c>
      <c r="F17035">
        <v>0.17307692307692299</v>
      </c>
      <c r="G17035">
        <v>0.89622641509433998</v>
      </c>
      <c r="H17035">
        <v>0.39873417721519</v>
      </c>
      <c r="I17035">
        <v>0.80180180180180205</v>
      </c>
      <c r="J17035" s="1" t="s">
        <v>23229</v>
      </c>
      <c r="K17035" t="s">
        <v>23238</v>
      </c>
      <c r="L17035" t="s">
        <v>57314</v>
      </c>
      <c r="M17035" t="s">
        <v>57315</v>
      </c>
    </row>
    <row r="17036" spans="1:13">
      <c r="A17036" s="1" t="s">
        <v>19053</v>
      </c>
      <c r="B17036">
        <v>4.4012877317394599E-5</v>
      </c>
      <c r="C17036" s="1">
        <v>5.0203136414486702E-5</v>
      </c>
      <c r="D17036">
        <v>0.84482758620689702</v>
      </c>
      <c r="E17036">
        <v>0.97945205479452102</v>
      </c>
      <c r="F17036">
        <v>0.85195530726256996</v>
      </c>
      <c r="G17036">
        <v>0.952380952380952</v>
      </c>
      <c r="H17036">
        <v>0.99342105263157898</v>
      </c>
      <c r="I17036">
        <v>0.86956521739130399</v>
      </c>
      <c r="J17036" s="1">
        <v>1</v>
      </c>
      <c r="K17036" t="s">
        <v>23238</v>
      </c>
      <c r="L17036" t="s">
        <v>57316</v>
      </c>
      <c r="M17036" t="s">
        <v>57317</v>
      </c>
    </row>
    <row r="17037" spans="1:13">
      <c r="A17037" s="1" t="s">
        <v>19054</v>
      </c>
      <c r="B17037">
        <v>9.8440142277866693E-7</v>
      </c>
      <c r="C17037" s="1">
        <v>2.2672556356078199E-7</v>
      </c>
      <c r="D17037">
        <v>1</v>
      </c>
      <c r="E17037">
        <v>1</v>
      </c>
      <c r="F17037">
        <v>0.97878787878787898</v>
      </c>
      <c r="G17037">
        <v>1</v>
      </c>
      <c r="H17037">
        <v>0.99418604651162801</v>
      </c>
      <c r="I17037">
        <v>1</v>
      </c>
      <c r="J17037" s="1">
        <v>1</v>
      </c>
      <c r="K17037" t="s">
        <v>23238</v>
      </c>
      <c r="L17037" t="s">
        <v>57318</v>
      </c>
      <c r="M17037" t="s">
        <v>57319</v>
      </c>
    </row>
    <row r="17038" spans="1:13">
      <c r="A17038" s="1" t="s">
        <v>19055</v>
      </c>
      <c r="B17038">
        <v>3.83063113196879E-5</v>
      </c>
      <c r="C17038" s="1">
        <v>2.33434539731985E-5</v>
      </c>
      <c r="D17038">
        <v>1</v>
      </c>
      <c r="E17038">
        <v>0.9921875</v>
      </c>
      <c r="F17038">
        <v>0.78125</v>
      </c>
      <c r="G17038">
        <v>1</v>
      </c>
      <c r="H17038">
        <v>0.92</v>
      </c>
      <c r="I17038">
        <v>0.94444444444444398</v>
      </c>
      <c r="J17038" s="1">
        <v>1</v>
      </c>
      <c r="K17038" t="s">
        <v>23237</v>
      </c>
      <c r="L17038" t="s">
        <v>57320</v>
      </c>
      <c r="M17038" t="s">
        <v>57321</v>
      </c>
    </row>
    <row r="17039" spans="1:13">
      <c r="A17039" s="1" t="s">
        <v>19056</v>
      </c>
      <c r="B17039">
        <v>1.3946085255540001E-7</v>
      </c>
      <c r="C17039" s="1">
        <v>2.25347823424641E-9</v>
      </c>
      <c r="D17039">
        <v>0</v>
      </c>
      <c r="E17039">
        <v>0</v>
      </c>
      <c r="F17039">
        <v>2.6595744680851098E-3</v>
      </c>
      <c r="G17039">
        <v>0.18965517241379301</v>
      </c>
      <c r="H17039">
        <v>3.07017543859649E-2</v>
      </c>
      <c r="I17039">
        <v>2.8000000000000001E-2</v>
      </c>
      <c r="J17039" s="1">
        <v>0</v>
      </c>
      <c r="K17039" t="s">
        <v>23241</v>
      </c>
      <c r="L17039" t="s">
        <v>57322</v>
      </c>
      <c r="M17039" t="s">
        <v>57323</v>
      </c>
    </row>
    <row r="17040" spans="1:13">
      <c r="A17040" s="1" t="s">
        <v>19057</v>
      </c>
      <c r="B17040">
        <v>1.6792394580450401E-6</v>
      </c>
      <c r="C17040" s="1">
        <v>5.60793606446003E-6</v>
      </c>
      <c r="D17040">
        <v>0</v>
      </c>
      <c r="E17040">
        <v>0</v>
      </c>
      <c r="F17040">
        <v>2.9069767441860499E-3</v>
      </c>
      <c r="G17040">
        <v>0</v>
      </c>
      <c r="H17040">
        <v>0.119565217391304</v>
      </c>
      <c r="I17040">
        <v>7.2463768115942004E-3</v>
      </c>
      <c r="J17040" s="1">
        <v>0</v>
      </c>
      <c r="K17040" t="s">
        <v>23241</v>
      </c>
      <c r="L17040" t="s">
        <v>57324</v>
      </c>
      <c r="M17040" t="s">
        <v>57325</v>
      </c>
    </row>
    <row r="17041" spans="1:13">
      <c r="A17041" s="1" t="s">
        <v>19058</v>
      </c>
      <c r="B17041">
        <v>3.9055668826778003E-5</v>
      </c>
      <c r="C17041" s="1">
        <v>9.5366076059998599E-5</v>
      </c>
      <c r="D17041">
        <v>3.125E-2</v>
      </c>
      <c r="E17041">
        <v>1.8072289156626498E-2</v>
      </c>
      <c r="F17041">
        <v>1.1111111111111099E-2</v>
      </c>
      <c r="G17041">
        <v>8.9285714285714302E-2</v>
      </c>
      <c r="H17041">
        <v>0.21176470588235299</v>
      </c>
      <c r="I17041">
        <v>0.29729729729729698</v>
      </c>
      <c r="J17041" s="1">
        <v>0</v>
      </c>
      <c r="K17041" t="s">
        <v>23241</v>
      </c>
      <c r="L17041" t="s">
        <v>57326</v>
      </c>
      <c r="M17041" t="s">
        <v>57327</v>
      </c>
    </row>
    <row r="17042" spans="1:13">
      <c r="A17042" s="1" t="s">
        <v>19059</v>
      </c>
      <c r="B17042">
        <v>2.04707392584257E-5</v>
      </c>
      <c r="C17042" s="1">
        <v>1.3590526817919199E-5</v>
      </c>
      <c r="D17042">
        <v>0.96875</v>
      </c>
      <c r="E17042">
        <v>0.86931818181818199</v>
      </c>
      <c r="F17042">
        <v>0.76178010471204205</v>
      </c>
      <c r="G17042">
        <v>1</v>
      </c>
      <c r="H17042">
        <v>0.76966292134831504</v>
      </c>
      <c r="I17042">
        <v>0.86885245901639296</v>
      </c>
      <c r="J17042" s="1">
        <v>1</v>
      </c>
      <c r="K17042" t="s">
        <v>23241</v>
      </c>
      <c r="L17042" t="s">
        <v>57328</v>
      </c>
      <c r="M17042" t="s">
        <v>57329</v>
      </c>
    </row>
    <row r="17043" spans="1:13">
      <c r="A17043" s="1" t="s">
        <v>19060</v>
      </c>
      <c r="B17043">
        <v>2.5274049691264299E-5</v>
      </c>
      <c r="C17043" s="1">
        <v>4.2570990492368701E-5</v>
      </c>
      <c r="D17043">
        <v>4.6875E-2</v>
      </c>
      <c r="E17043">
        <v>0</v>
      </c>
      <c r="F17043">
        <v>0.17435897435897399</v>
      </c>
      <c r="G17043">
        <v>0</v>
      </c>
      <c r="H17043">
        <v>6.1320754716981098E-2</v>
      </c>
      <c r="I17043">
        <v>5.7142857142857099E-2</v>
      </c>
      <c r="J17043" s="1">
        <v>0</v>
      </c>
      <c r="K17043" t="s">
        <v>23241</v>
      </c>
      <c r="L17043" t="s">
        <v>57330</v>
      </c>
      <c r="M17043" t="s">
        <v>57331</v>
      </c>
    </row>
    <row r="17044" spans="1:13">
      <c r="A17044" s="1" t="s">
        <v>19061</v>
      </c>
      <c r="B17044">
        <v>1.6803176440826099E-6</v>
      </c>
      <c r="C17044" s="1">
        <v>5.1903387149487698E-6</v>
      </c>
      <c r="D17044">
        <v>0.125</v>
      </c>
      <c r="E17044">
        <v>0.109375</v>
      </c>
      <c r="F17044">
        <v>7.69230769230769E-2</v>
      </c>
      <c r="G17044">
        <v>9.0909090909090905E-3</v>
      </c>
      <c r="H17044">
        <v>0.160714285714286</v>
      </c>
      <c r="I17044">
        <v>5.7142857142857099E-2</v>
      </c>
      <c r="J17044" s="1">
        <v>0</v>
      </c>
      <c r="K17044" t="s">
        <v>23239</v>
      </c>
      <c r="L17044" t="s">
        <v>57332</v>
      </c>
      <c r="M17044" t="s">
        <v>57333</v>
      </c>
    </row>
    <row r="17045" spans="1:13">
      <c r="A17045" s="1" t="s">
        <v>19062</v>
      </c>
      <c r="B17045">
        <v>0</v>
      </c>
      <c r="C17045" s="1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 s="1">
        <v>1</v>
      </c>
      <c r="K17045" t="s">
        <v>23238</v>
      </c>
      <c r="L17045" t="s">
        <v>57334</v>
      </c>
      <c r="M17045" t="s">
        <v>57335</v>
      </c>
    </row>
    <row r="17046" spans="1:13">
      <c r="A17046" s="1" t="s">
        <v>19063</v>
      </c>
      <c r="B17046">
        <v>1.4612751182274999E-7</v>
      </c>
      <c r="C17046" s="1">
        <v>1.43842096450599E-7</v>
      </c>
      <c r="D17046">
        <v>3.125E-2</v>
      </c>
      <c r="E17046">
        <v>1.5625E-2</v>
      </c>
      <c r="F17046">
        <v>2.5641025641025602E-3</v>
      </c>
      <c r="G17046">
        <v>8.6206896551724102E-3</v>
      </c>
      <c r="H17046">
        <v>0</v>
      </c>
      <c r="I17046">
        <v>4.0650406504065002E-3</v>
      </c>
      <c r="J17046" s="1">
        <v>9.0909090909090898E-2</v>
      </c>
      <c r="K17046" t="s">
        <v>23239</v>
      </c>
      <c r="L17046" t="s">
        <v>57336</v>
      </c>
      <c r="M17046" t="s">
        <v>57337</v>
      </c>
    </row>
    <row r="17047" spans="1:13">
      <c r="A17047" s="1" t="s">
        <v>19064</v>
      </c>
      <c r="B17047">
        <v>5.1153245640630003E-6</v>
      </c>
      <c r="C17047" s="1">
        <v>8.62770180063174E-7</v>
      </c>
      <c r="D17047">
        <v>0.87096774193548399</v>
      </c>
      <c r="E17047">
        <v>0.90425531914893598</v>
      </c>
      <c r="F17047">
        <v>0.97</v>
      </c>
      <c r="G17047">
        <v>0.78571428571428603</v>
      </c>
      <c r="H17047">
        <v>0.97457627118644097</v>
      </c>
      <c r="I17047">
        <v>0.92682926829268297</v>
      </c>
      <c r="J17047" s="1">
        <v>1</v>
      </c>
      <c r="K17047" t="s">
        <v>23238</v>
      </c>
      <c r="L17047" t="s">
        <v>57338</v>
      </c>
      <c r="M17047" t="s">
        <v>57339</v>
      </c>
    </row>
    <row r="17048" spans="1:13">
      <c r="A17048" s="1" t="s">
        <v>19065</v>
      </c>
      <c r="B17048">
        <v>5.2258308002963103E-8</v>
      </c>
      <c r="C17048" s="1">
        <v>2.6500281640736499E-7</v>
      </c>
      <c r="D17048">
        <v>0</v>
      </c>
      <c r="E17048">
        <v>0</v>
      </c>
      <c r="F17048">
        <v>0</v>
      </c>
      <c r="G17048">
        <v>4.3478260869565202E-2</v>
      </c>
      <c r="H17048">
        <v>0</v>
      </c>
      <c r="I17048">
        <v>1.1111111111111099E-2</v>
      </c>
      <c r="J17048" s="1">
        <v>1</v>
      </c>
      <c r="K17048" t="s">
        <v>23238</v>
      </c>
      <c r="L17048" t="s">
        <v>57340</v>
      </c>
      <c r="M17048" t="s">
        <v>57341</v>
      </c>
    </row>
    <row r="17049" spans="1:13">
      <c r="A17049" s="1" t="s">
        <v>19066</v>
      </c>
      <c r="B17049">
        <v>4.7134937422754703E-5</v>
      </c>
      <c r="C17049" s="1">
        <v>3.7307283047973599E-6</v>
      </c>
      <c r="D17049">
        <v>0.91935483870967705</v>
      </c>
      <c r="E17049">
        <v>1</v>
      </c>
      <c r="F17049">
        <v>0.96666666666666701</v>
      </c>
      <c r="G17049">
        <v>1</v>
      </c>
      <c r="H17049">
        <v>0.98823529411764699</v>
      </c>
      <c r="I17049">
        <v>1</v>
      </c>
      <c r="J17049" s="1">
        <v>1</v>
      </c>
      <c r="K17049" t="s">
        <v>23242</v>
      </c>
      <c r="L17049" t="s">
        <v>57342</v>
      </c>
      <c r="M17049" t="s">
        <v>57343</v>
      </c>
    </row>
    <row r="17050" spans="1:13">
      <c r="A17050" s="1" t="s">
        <v>19067</v>
      </c>
      <c r="B17050">
        <v>5.4074747256197198E-6</v>
      </c>
      <c r="C17050" s="1">
        <v>7.3928655231098504E-6</v>
      </c>
      <c r="D17050">
        <v>0.13793103448275901</v>
      </c>
      <c r="E17050">
        <v>4.5977011494252901E-2</v>
      </c>
      <c r="F17050">
        <v>5.4054054054054099E-2</v>
      </c>
      <c r="G17050">
        <v>0</v>
      </c>
      <c r="H17050">
        <v>0</v>
      </c>
      <c r="I17050">
        <v>0</v>
      </c>
      <c r="J17050" s="1">
        <v>0</v>
      </c>
      <c r="K17050" t="s">
        <v>23242</v>
      </c>
      <c r="L17050" t="s">
        <v>57344</v>
      </c>
      <c r="M17050" t="s">
        <v>57345</v>
      </c>
    </row>
    <row r="17051" spans="1:13">
      <c r="A17051" s="1" t="s">
        <v>19068</v>
      </c>
      <c r="B17051">
        <v>7.7015679908184594E-6</v>
      </c>
      <c r="C17051" s="1">
        <v>5.4916230800607602E-6</v>
      </c>
      <c r="D17051">
        <v>0.9375</v>
      </c>
      <c r="E17051">
        <v>0.77906976744186096</v>
      </c>
      <c r="F17051">
        <v>0.99137931034482796</v>
      </c>
      <c r="G17051">
        <v>1</v>
      </c>
      <c r="H17051">
        <v>1</v>
      </c>
      <c r="I17051">
        <v>0.97560975609756095</v>
      </c>
      <c r="J17051" s="1">
        <v>1</v>
      </c>
      <c r="K17051" t="s">
        <v>23238</v>
      </c>
      <c r="L17051" t="s">
        <v>57346</v>
      </c>
      <c r="M17051" t="s">
        <v>57347</v>
      </c>
    </row>
    <row r="17052" spans="1:13">
      <c r="A17052" s="1" t="s">
        <v>19069</v>
      </c>
      <c r="B17052">
        <v>5.6850019310351896E-4</v>
      </c>
      <c r="C17052" s="1">
        <v>2.24961578716852E-4</v>
      </c>
      <c r="D17052">
        <v>7.1428571428571397E-2</v>
      </c>
      <c r="E17052">
        <v>0.44791666666666702</v>
      </c>
      <c r="F17052">
        <v>7.5129533678756494E-2</v>
      </c>
      <c r="G17052">
        <v>4.3478260869565202E-2</v>
      </c>
      <c r="H17052">
        <v>3.77358490566038E-2</v>
      </c>
      <c r="I17052">
        <v>1.6483516483516501E-2</v>
      </c>
      <c r="J17052" s="1" t="s">
        <v>23229</v>
      </c>
      <c r="K17052" t="s">
        <v>23238</v>
      </c>
      <c r="L17052" t="s">
        <v>57348</v>
      </c>
      <c r="M17052" t="s">
        <v>57349</v>
      </c>
    </row>
    <row r="17053" spans="1:13">
      <c r="A17053" s="1" t="s">
        <v>19070</v>
      </c>
      <c r="B17053">
        <v>2.4188256880602801E-5</v>
      </c>
      <c r="C17053" s="1">
        <v>1.45768937697089E-5</v>
      </c>
      <c r="D17053">
        <v>0.30645161290322598</v>
      </c>
      <c r="E17053">
        <v>6.5217391304347797E-2</v>
      </c>
      <c r="F17053">
        <v>0.22307692307692301</v>
      </c>
      <c r="G17053">
        <v>3.6363636363636397E-2</v>
      </c>
      <c r="H17053">
        <v>0.27433628318584102</v>
      </c>
      <c r="I17053">
        <v>9.6638655462184905E-2</v>
      </c>
      <c r="J17053" s="1">
        <v>4.5454545454545497E-2</v>
      </c>
      <c r="K17053" t="s">
        <v>23238</v>
      </c>
      <c r="L17053" t="s">
        <v>57350</v>
      </c>
      <c r="M17053" t="s">
        <v>57351</v>
      </c>
    </row>
    <row r="17054" spans="1:13">
      <c r="A17054" s="1" t="s">
        <v>19071</v>
      </c>
      <c r="B17054">
        <v>1.0685810580987401E-8</v>
      </c>
      <c r="C17054" s="1">
        <v>3.1450740867875002E-5</v>
      </c>
      <c r="D17054">
        <v>0.33333333333333298</v>
      </c>
      <c r="E17054">
        <v>0.24117647058823499</v>
      </c>
      <c r="F17054">
        <v>9.5890410958904104E-2</v>
      </c>
      <c r="G17054">
        <v>0.78846153846153799</v>
      </c>
      <c r="H17054">
        <v>0.25454545454545502</v>
      </c>
      <c r="I17054">
        <v>0.75757575757575801</v>
      </c>
      <c r="J17054" s="1" t="s">
        <v>23229</v>
      </c>
      <c r="K17054" t="s">
        <v>23238</v>
      </c>
      <c r="L17054" t="s">
        <v>57352</v>
      </c>
      <c r="M17054" t="s">
        <v>57353</v>
      </c>
    </row>
    <row r="17055" spans="1:13">
      <c r="A17055" s="1" t="s">
        <v>19072</v>
      </c>
      <c r="B17055">
        <v>3.3615901676238401E-7</v>
      </c>
      <c r="C17055" s="1">
        <v>6.18803199157957E-6</v>
      </c>
      <c r="D17055">
        <v>1.5625E-2</v>
      </c>
      <c r="E17055">
        <v>1.0416666666666701E-2</v>
      </c>
      <c r="F17055">
        <v>0</v>
      </c>
      <c r="G17055">
        <v>0.12280701754386</v>
      </c>
      <c r="H17055">
        <v>4.4247787610619503E-3</v>
      </c>
      <c r="I17055">
        <v>4.91803278688525E-2</v>
      </c>
      <c r="J17055" s="1">
        <v>0</v>
      </c>
      <c r="K17055" t="s">
        <v>23241</v>
      </c>
      <c r="L17055" t="s">
        <v>57354</v>
      </c>
      <c r="M17055" t="s">
        <v>57355</v>
      </c>
    </row>
    <row r="17056" spans="1:13">
      <c r="A17056" s="1" t="s">
        <v>19073</v>
      </c>
      <c r="B17056">
        <v>1.8548639004488201E-4</v>
      </c>
      <c r="C17056" s="1">
        <v>1.19654175808495E-5</v>
      </c>
      <c r="D17056">
        <v>0.203125</v>
      </c>
      <c r="E17056">
        <v>5.2083333333333296E-3</v>
      </c>
      <c r="F17056">
        <v>0.22135416666666699</v>
      </c>
      <c r="G17056">
        <v>0.141304347826087</v>
      </c>
      <c r="H17056">
        <v>5.6122448979591802E-2</v>
      </c>
      <c r="I17056">
        <v>0.114942528735632</v>
      </c>
      <c r="J17056" s="1" t="s">
        <v>23229</v>
      </c>
      <c r="K17056" t="s">
        <v>23242</v>
      </c>
      <c r="L17056" t="s">
        <v>57356</v>
      </c>
      <c r="M17056" t="s">
        <v>57357</v>
      </c>
    </row>
    <row r="17057" spans="1:13">
      <c r="A17057" s="1" t="s">
        <v>19074</v>
      </c>
      <c r="B17057">
        <v>8.3088880868536503E-6</v>
      </c>
      <c r="C17057" s="1">
        <v>4.6786493578690801E-6</v>
      </c>
      <c r="D17057">
        <v>0.89285714285714302</v>
      </c>
      <c r="E17057">
        <v>0.98823529411764699</v>
      </c>
      <c r="F17057">
        <v>0.95751633986928097</v>
      </c>
      <c r="G17057">
        <v>1</v>
      </c>
      <c r="H17057">
        <v>0.96470588235294097</v>
      </c>
      <c r="I17057">
        <v>0.95555555555555605</v>
      </c>
      <c r="J17057" s="1">
        <v>1</v>
      </c>
      <c r="K17057" t="s">
        <v>23239</v>
      </c>
      <c r="L17057" t="s">
        <v>57358</v>
      </c>
      <c r="M17057" t="s">
        <v>57359</v>
      </c>
    </row>
    <row r="17058" spans="1:13">
      <c r="A17058" s="1" t="s">
        <v>19075</v>
      </c>
      <c r="B17058">
        <v>1.4951731363472101E-6</v>
      </c>
      <c r="C17058" s="1">
        <v>1.0289802381069399E-6</v>
      </c>
      <c r="D17058">
        <v>6.25E-2</v>
      </c>
      <c r="E17058">
        <v>5.2083333333333296E-3</v>
      </c>
      <c r="F17058">
        <v>0</v>
      </c>
      <c r="G17058">
        <v>0</v>
      </c>
      <c r="H17058">
        <v>9.1743119266055103E-3</v>
      </c>
      <c r="I17058">
        <v>1.86915887850467E-2</v>
      </c>
      <c r="J17058" s="1">
        <v>0</v>
      </c>
      <c r="K17058" t="s">
        <v>23238</v>
      </c>
      <c r="L17058" t="s">
        <v>57360</v>
      </c>
      <c r="M17058" t="s">
        <v>57361</v>
      </c>
    </row>
    <row r="17059" spans="1:13">
      <c r="A17059" s="1" t="s">
        <v>19076</v>
      </c>
      <c r="B17059">
        <v>6.9787385099896096E-8</v>
      </c>
      <c r="C17059" s="1">
        <v>3.0697382965494098E-7</v>
      </c>
      <c r="D17059">
        <v>5.1724137931034503E-2</v>
      </c>
      <c r="E17059">
        <v>0</v>
      </c>
      <c r="F17059">
        <v>0.24537037037036999</v>
      </c>
      <c r="G17059">
        <v>0.3125</v>
      </c>
      <c r="H17059">
        <v>0.35714285714285698</v>
      </c>
      <c r="I17059">
        <v>0.208860759493671</v>
      </c>
      <c r="J17059" s="1">
        <v>0</v>
      </c>
      <c r="K17059" t="s">
        <v>23241</v>
      </c>
      <c r="L17059" t="s">
        <v>57362</v>
      </c>
      <c r="M17059" t="s">
        <v>57363</v>
      </c>
    </row>
    <row r="17060" spans="1:13">
      <c r="A17060" s="1" t="s">
        <v>19077</v>
      </c>
      <c r="B17060">
        <v>2.0118754486541201E-4</v>
      </c>
      <c r="C17060" s="1">
        <v>1.6748877480761499E-4</v>
      </c>
      <c r="D17060">
        <v>0.296296296296296</v>
      </c>
      <c r="E17060">
        <v>0.27710843373493999</v>
      </c>
      <c r="F17060">
        <v>0.41612903225806502</v>
      </c>
      <c r="G17060">
        <v>1.6129032258064498E-2</v>
      </c>
      <c r="H17060">
        <v>5.6179775280898903E-2</v>
      </c>
      <c r="I17060">
        <v>5.2631578947368397E-2</v>
      </c>
      <c r="J17060" s="1" t="s">
        <v>23229</v>
      </c>
      <c r="K17060" t="s">
        <v>23241</v>
      </c>
      <c r="L17060" t="s">
        <v>57364</v>
      </c>
      <c r="M17060" t="s">
        <v>57365</v>
      </c>
    </row>
    <row r="17061" spans="1:13">
      <c r="A17061" s="1" t="s">
        <v>19078</v>
      </c>
      <c r="B17061">
        <v>9.4841036113488099E-7</v>
      </c>
      <c r="C17061" s="1">
        <v>1.2117820109724599E-7</v>
      </c>
      <c r="D17061">
        <v>1</v>
      </c>
      <c r="E17061">
        <v>1</v>
      </c>
      <c r="F17061">
        <v>0.81847133757961799</v>
      </c>
      <c r="G17061">
        <v>1</v>
      </c>
      <c r="H17061">
        <v>0.85820895522388096</v>
      </c>
      <c r="I17061">
        <v>1</v>
      </c>
      <c r="J17061" s="1">
        <v>1</v>
      </c>
      <c r="K17061" t="s">
        <v>23241</v>
      </c>
      <c r="L17061" t="s">
        <v>57366</v>
      </c>
      <c r="M17061" t="s">
        <v>57367</v>
      </c>
    </row>
    <row r="17062" spans="1:13">
      <c r="A17062" s="1" t="s">
        <v>19079</v>
      </c>
      <c r="B17062">
        <v>1.57601333902235E-5</v>
      </c>
      <c r="C17062" s="1">
        <v>1.72626254555718E-6</v>
      </c>
      <c r="D17062">
        <v>0</v>
      </c>
      <c r="E17062">
        <v>1.88679245283019E-2</v>
      </c>
      <c r="F17062">
        <v>0</v>
      </c>
      <c r="G17062">
        <v>0.15625</v>
      </c>
      <c r="H17062">
        <v>1.4705882352941201E-2</v>
      </c>
      <c r="I17062">
        <v>0.13043478260869601</v>
      </c>
      <c r="J17062" s="1">
        <v>0</v>
      </c>
      <c r="K17062" t="s">
        <v>23241</v>
      </c>
      <c r="L17062" t="s">
        <v>57368</v>
      </c>
      <c r="M17062" t="s">
        <v>57369</v>
      </c>
    </row>
    <row r="17063" spans="1:13">
      <c r="A17063" s="1" t="s">
        <v>19080</v>
      </c>
      <c r="B17063">
        <v>1.22861339760878E-5</v>
      </c>
      <c r="C17063" s="1">
        <v>1.04741037575562E-4</v>
      </c>
      <c r="D17063">
        <v>0.203125</v>
      </c>
      <c r="E17063">
        <v>0</v>
      </c>
      <c r="F17063">
        <v>1.5384615384615399E-2</v>
      </c>
      <c r="G17063">
        <v>0.51886792452830199</v>
      </c>
      <c r="H17063">
        <v>5.7522123893805302E-2</v>
      </c>
      <c r="I17063">
        <v>0.12931034482758599</v>
      </c>
      <c r="J17063" s="1">
        <v>0</v>
      </c>
      <c r="K17063" t="s">
        <v>23238</v>
      </c>
      <c r="L17063" t="s">
        <v>57370</v>
      </c>
      <c r="M17063" t="s">
        <v>57371</v>
      </c>
    </row>
    <row r="17064" spans="1:13">
      <c r="A17064" s="1" t="s">
        <v>19081</v>
      </c>
      <c r="B17064">
        <v>2.7702006284170401E-9</v>
      </c>
      <c r="C17064" s="1">
        <v>3.5218082626598899E-7</v>
      </c>
      <c r="D17064">
        <v>0</v>
      </c>
      <c r="E17064">
        <v>0</v>
      </c>
      <c r="F17064">
        <v>5.1282051282051299E-3</v>
      </c>
      <c r="G17064">
        <v>0</v>
      </c>
      <c r="H17064">
        <v>0</v>
      </c>
      <c r="I17064">
        <v>5.1546391752577301E-3</v>
      </c>
      <c r="J17064" s="1">
        <v>0.86363636363636398</v>
      </c>
      <c r="K17064" t="s">
        <v>23241</v>
      </c>
      <c r="L17064" t="s">
        <v>57372</v>
      </c>
      <c r="M17064" t="s">
        <v>57373</v>
      </c>
    </row>
    <row r="17065" spans="1:13">
      <c r="A17065" s="1" t="s">
        <v>19082</v>
      </c>
      <c r="B17065">
        <v>1.58940628268247E-5</v>
      </c>
      <c r="C17065" s="1">
        <v>1.9382893832907299E-5</v>
      </c>
      <c r="D17065">
        <v>0.43548387096774199</v>
      </c>
      <c r="E17065">
        <v>0.47727272727272702</v>
      </c>
      <c r="F17065">
        <v>0.362433862433862</v>
      </c>
      <c r="G17065">
        <v>1.1904761904761901E-2</v>
      </c>
      <c r="H17065">
        <v>0.38586956521739102</v>
      </c>
      <c r="I17065">
        <v>0.133333333333333</v>
      </c>
      <c r="J17065" s="1">
        <v>0</v>
      </c>
      <c r="K17065" t="s">
        <v>23237</v>
      </c>
      <c r="L17065" t="s">
        <v>57374</v>
      </c>
      <c r="M17065" t="s">
        <v>57375</v>
      </c>
    </row>
    <row r="17066" spans="1:13">
      <c r="A17066" s="1" t="s">
        <v>19083</v>
      </c>
      <c r="B17066">
        <v>2.4950657994859499E-5</v>
      </c>
      <c r="C17066" s="1">
        <v>5.1173601096551897E-7</v>
      </c>
      <c r="D17066">
        <v>0.16129032258064499</v>
      </c>
      <c r="E17066">
        <v>0.169014084507042</v>
      </c>
      <c r="F17066">
        <v>1.85185185185185E-2</v>
      </c>
      <c r="G17066">
        <v>0</v>
      </c>
      <c r="H17066">
        <v>1.6949152542372899E-2</v>
      </c>
      <c r="I17066">
        <v>0</v>
      </c>
      <c r="J17066" s="1">
        <v>0</v>
      </c>
      <c r="K17066" t="s">
        <v>23238</v>
      </c>
      <c r="L17066" t="s">
        <v>57376</v>
      </c>
      <c r="M17066" t="s">
        <v>57377</v>
      </c>
    </row>
    <row r="17067" spans="1:13">
      <c r="A17067" s="1" t="s">
        <v>19084</v>
      </c>
      <c r="B17067">
        <v>3.5198458451786701E-6</v>
      </c>
      <c r="C17067" s="1">
        <v>2.7694143609214899E-7</v>
      </c>
      <c r="D17067">
        <v>0.109375</v>
      </c>
      <c r="E17067">
        <v>5.6179775280898901E-3</v>
      </c>
      <c r="F17067">
        <v>3.28947368421053E-3</v>
      </c>
      <c r="G17067">
        <v>0</v>
      </c>
      <c r="H17067">
        <v>0</v>
      </c>
      <c r="I17067">
        <v>0</v>
      </c>
      <c r="J17067" s="1">
        <v>0</v>
      </c>
      <c r="K17067" t="s">
        <v>23238</v>
      </c>
      <c r="L17067" t="s">
        <v>57378</v>
      </c>
      <c r="M17067" t="s">
        <v>57379</v>
      </c>
    </row>
    <row r="17068" spans="1:13">
      <c r="A17068" s="1" t="s">
        <v>19085</v>
      </c>
      <c r="B17068">
        <v>7.2388458116924997E-6</v>
      </c>
      <c r="C17068" s="1">
        <v>4.3014884067435102E-5</v>
      </c>
      <c r="D17068">
        <v>1</v>
      </c>
      <c r="E17068">
        <v>1</v>
      </c>
      <c r="F17068">
        <v>0.99473684210526303</v>
      </c>
      <c r="G17068">
        <v>1</v>
      </c>
      <c r="H17068">
        <v>0.81578947368421095</v>
      </c>
      <c r="I17068">
        <v>0.98019801980197996</v>
      </c>
      <c r="J17068" s="1">
        <v>1</v>
      </c>
      <c r="K17068" t="s">
        <v>23241</v>
      </c>
      <c r="L17068" t="s">
        <v>57380</v>
      </c>
      <c r="M17068" t="s">
        <v>57381</v>
      </c>
    </row>
    <row r="17069" spans="1:13">
      <c r="A17069" s="1" t="s">
        <v>19086</v>
      </c>
      <c r="B17069">
        <v>4.0173732369364099E-6</v>
      </c>
      <c r="C17069" s="1">
        <v>1.0486944411383301E-6</v>
      </c>
      <c r="D17069">
        <v>0.67241379310344795</v>
      </c>
      <c r="E17069">
        <v>0.71951219512195097</v>
      </c>
      <c r="F17069">
        <v>0.75641025641025605</v>
      </c>
      <c r="G17069">
        <v>0.95833333333333304</v>
      </c>
      <c r="H17069">
        <v>0.89247311827956999</v>
      </c>
      <c r="I17069">
        <v>0.84848484848484895</v>
      </c>
      <c r="J17069" s="1">
        <v>0.5</v>
      </c>
      <c r="K17069" t="s">
        <v>23238</v>
      </c>
      <c r="L17069" t="s">
        <v>57382</v>
      </c>
      <c r="M17069" t="s">
        <v>57383</v>
      </c>
    </row>
    <row r="17070" spans="1:13">
      <c r="A17070" s="1" t="s">
        <v>19087</v>
      </c>
      <c r="B17070">
        <v>1.24424821161883E-4</v>
      </c>
      <c r="C17070" s="1">
        <v>4.4456668393669001E-5</v>
      </c>
      <c r="D17070">
        <v>0.17307692307692299</v>
      </c>
      <c r="E17070">
        <v>2.4691358024691398E-2</v>
      </c>
      <c r="F17070">
        <v>0.418604651162791</v>
      </c>
      <c r="G17070">
        <v>0.75</v>
      </c>
      <c r="H17070">
        <v>0.134920634920635</v>
      </c>
      <c r="I17070">
        <v>0.703125</v>
      </c>
      <c r="J17070" s="1">
        <v>1</v>
      </c>
      <c r="K17070" t="s">
        <v>23241</v>
      </c>
      <c r="L17070" t="s">
        <v>57384</v>
      </c>
      <c r="M17070" t="s">
        <v>57385</v>
      </c>
    </row>
    <row r="17071" spans="1:13">
      <c r="A17071" s="1" t="s">
        <v>19088</v>
      </c>
      <c r="B17071">
        <v>8.2657124500543397E-7</v>
      </c>
      <c r="C17071" s="1">
        <v>4.7873630669698398E-5</v>
      </c>
      <c r="D17071">
        <v>1</v>
      </c>
      <c r="E17071">
        <v>1</v>
      </c>
      <c r="F17071">
        <v>0.979487179487179</v>
      </c>
      <c r="G17071">
        <v>1</v>
      </c>
      <c r="H17071">
        <v>0.946902654867257</v>
      </c>
      <c r="I17071">
        <v>0.99528301886792403</v>
      </c>
      <c r="J17071" s="1">
        <v>1</v>
      </c>
      <c r="K17071" t="s">
        <v>23241</v>
      </c>
      <c r="L17071" t="s">
        <v>57386</v>
      </c>
      <c r="M17071" t="s">
        <v>57387</v>
      </c>
    </row>
    <row r="17072" spans="1:13">
      <c r="A17072" s="1" t="s">
        <v>19089</v>
      </c>
      <c r="B17072">
        <v>8.1028424449686796E-7</v>
      </c>
      <c r="C17072" s="1">
        <v>5.5416436343182198E-7</v>
      </c>
      <c r="D17072">
        <v>0.97727272727272696</v>
      </c>
      <c r="E17072">
        <v>1</v>
      </c>
      <c r="F17072">
        <v>0.99561403508771895</v>
      </c>
      <c r="G17072">
        <v>1</v>
      </c>
      <c r="H17072">
        <v>1</v>
      </c>
      <c r="I17072">
        <v>1</v>
      </c>
      <c r="J17072" s="1">
        <v>1</v>
      </c>
      <c r="K17072" t="s">
        <v>23241</v>
      </c>
      <c r="L17072" t="s">
        <v>57388</v>
      </c>
      <c r="M17072" t="s">
        <v>57389</v>
      </c>
    </row>
    <row r="17073" spans="1:13">
      <c r="A17073" s="1" t="s">
        <v>19090</v>
      </c>
      <c r="B17073">
        <v>2.8922653870093501E-8</v>
      </c>
      <c r="C17073" s="1">
        <v>3.4880409691695999E-8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8.1818181818181804E-2</v>
      </c>
      <c r="J17073" s="1">
        <v>4.5454545454545497E-2</v>
      </c>
      <c r="K17073" t="s">
        <v>23239</v>
      </c>
      <c r="L17073" t="s">
        <v>57390</v>
      </c>
      <c r="M17073" t="s">
        <v>57391</v>
      </c>
    </row>
    <row r="17074" spans="1:13">
      <c r="A17074" s="1" t="s">
        <v>19091</v>
      </c>
      <c r="B17074">
        <v>1.4199638002724E-6</v>
      </c>
      <c r="C17074" s="1">
        <v>2.0296327639998901E-4</v>
      </c>
      <c r="D17074">
        <v>0.84482758620689702</v>
      </c>
      <c r="E17074">
        <v>1</v>
      </c>
      <c r="F17074">
        <v>0.94099378881987605</v>
      </c>
      <c r="G17074">
        <v>0.95652173913043503</v>
      </c>
      <c r="H17074">
        <v>0.87878787878787901</v>
      </c>
      <c r="I17074">
        <v>0.78767123287671204</v>
      </c>
      <c r="J17074" s="1">
        <v>1</v>
      </c>
      <c r="K17074" t="s">
        <v>23241</v>
      </c>
      <c r="L17074" t="s">
        <v>57392</v>
      </c>
      <c r="M17074" t="s">
        <v>57393</v>
      </c>
    </row>
    <row r="17075" spans="1:13">
      <c r="A17075" s="1" t="s">
        <v>19092</v>
      </c>
      <c r="B17075">
        <v>8.2361988806221899E-6</v>
      </c>
      <c r="C17075" s="1">
        <v>6.8103304789469799E-6</v>
      </c>
      <c r="D17075">
        <v>0.95161290322580605</v>
      </c>
      <c r="E17075">
        <v>0.99473684210526303</v>
      </c>
      <c r="F17075">
        <v>0.89893617021276595</v>
      </c>
      <c r="G17075">
        <v>1</v>
      </c>
      <c r="H17075">
        <v>0.98672566371681403</v>
      </c>
      <c r="I17075">
        <v>0.98750000000000004</v>
      </c>
      <c r="J17075" s="1">
        <v>1</v>
      </c>
      <c r="K17075" t="s">
        <v>23238</v>
      </c>
      <c r="L17075" t="s">
        <v>57394</v>
      </c>
      <c r="M17075" t="s">
        <v>57395</v>
      </c>
    </row>
    <row r="17076" spans="1:13">
      <c r="A17076" s="1" t="s">
        <v>19093</v>
      </c>
      <c r="B17076">
        <v>7.1427070918456795E-5</v>
      </c>
      <c r="C17076" s="1">
        <v>1.32926718636218E-6</v>
      </c>
      <c r="D17076">
        <v>0.55000000000000004</v>
      </c>
      <c r="E17076">
        <v>0.90625</v>
      </c>
      <c r="F17076">
        <v>0.96174863387978105</v>
      </c>
      <c r="G17076">
        <v>0.65116279069767402</v>
      </c>
      <c r="H17076">
        <v>0.69270833333333304</v>
      </c>
      <c r="I17076">
        <v>0.939393939393939</v>
      </c>
      <c r="J17076" s="1">
        <v>1</v>
      </c>
      <c r="K17076" t="s">
        <v>23238</v>
      </c>
      <c r="L17076" t="s">
        <v>57396</v>
      </c>
      <c r="M17076" t="s">
        <v>57397</v>
      </c>
    </row>
    <row r="17077" spans="1:13">
      <c r="A17077" s="1" t="s">
        <v>19094</v>
      </c>
      <c r="B17077">
        <v>1.3268561515786999E-6</v>
      </c>
      <c r="C17077" s="1">
        <v>3.6778386250226698E-11</v>
      </c>
      <c r="D17077">
        <v>0</v>
      </c>
      <c r="E17077">
        <v>1.02040816326531E-2</v>
      </c>
      <c r="F17077">
        <v>0</v>
      </c>
      <c r="G17077">
        <v>0</v>
      </c>
      <c r="H17077">
        <v>0</v>
      </c>
      <c r="I17077">
        <v>1.26582278481013E-2</v>
      </c>
      <c r="J17077" s="1">
        <v>1</v>
      </c>
      <c r="K17077" t="s">
        <v>23237</v>
      </c>
      <c r="L17077" t="s">
        <v>57398</v>
      </c>
      <c r="M17077" t="s">
        <v>57399</v>
      </c>
    </row>
    <row r="17078" spans="1:13">
      <c r="A17078" s="1" t="s">
        <v>19095</v>
      </c>
      <c r="B17078">
        <v>4.2383314305441798E-5</v>
      </c>
      <c r="C17078" s="1">
        <v>1.8862335549189901E-5</v>
      </c>
      <c r="D17078">
        <v>3.8461538461538498E-2</v>
      </c>
      <c r="E17078">
        <v>0.25892857142857101</v>
      </c>
      <c r="F17078">
        <v>0</v>
      </c>
      <c r="G17078">
        <v>0</v>
      </c>
      <c r="H17078">
        <v>5.7377049180327898E-2</v>
      </c>
      <c r="I17078">
        <v>0.12068965517241401</v>
      </c>
      <c r="J17078" s="1">
        <v>0</v>
      </c>
      <c r="K17078" t="s">
        <v>23242</v>
      </c>
      <c r="L17078" t="s">
        <v>57400</v>
      </c>
      <c r="M17078" t="s">
        <v>57401</v>
      </c>
    </row>
    <row r="17079" spans="1:13">
      <c r="A17079" s="1" t="s">
        <v>19096</v>
      </c>
      <c r="B17079">
        <v>1.41102909369566E-6</v>
      </c>
      <c r="C17079" s="1">
        <v>1.0170766213596799E-5</v>
      </c>
      <c r="D17079">
        <v>3.2258064516128997E-2</v>
      </c>
      <c r="E17079">
        <v>6.3291139240506302E-3</v>
      </c>
      <c r="F17079">
        <v>2.5906735751295299E-3</v>
      </c>
      <c r="G17079">
        <v>8.6206896551724102E-3</v>
      </c>
      <c r="H17079">
        <v>2.3584905660377398E-2</v>
      </c>
      <c r="I17079">
        <v>2.1008403361344501E-2</v>
      </c>
      <c r="J17079" s="1">
        <v>0</v>
      </c>
      <c r="K17079" t="s">
        <v>23238</v>
      </c>
      <c r="L17079" t="s">
        <v>57402</v>
      </c>
      <c r="M17079" t="s">
        <v>57403</v>
      </c>
    </row>
    <row r="17080" spans="1:13">
      <c r="A17080" s="1" t="s">
        <v>19097</v>
      </c>
      <c r="B17080">
        <v>6.5818748253120995E-7</v>
      </c>
      <c r="C17080" s="1">
        <v>1.07728328015758E-5</v>
      </c>
      <c r="D17080">
        <v>3.8461538461538498E-2</v>
      </c>
      <c r="E17080">
        <v>0</v>
      </c>
      <c r="F17080">
        <v>4.1401273885350302E-2</v>
      </c>
      <c r="G17080">
        <v>3.8461538461538498E-2</v>
      </c>
      <c r="H17080">
        <v>0.13483146067415699</v>
      </c>
      <c r="I17080">
        <v>4.1666666666666699E-2</v>
      </c>
      <c r="J17080" s="1" t="s">
        <v>23229</v>
      </c>
      <c r="K17080" t="s">
        <v>23238</v>
      </c>
      <c r="L17080" t="s">
        <v>57404</v>
      </c>
      <c r="M17080" t="s">
        <v>57405</v>
      </c>
    </row>
    <row r="17081" spans="1:13">
      <c r="A17081" s="1" t="s">
        <v>19098</v>
      </c>
      <c r="B17081">
        <v>2.42317156815011E-6</v>
      </c>
      <c r="C17081" s="1">
        <v>1.34169026338529E-5</v>
      </c>
      <c r="D17081">
        <v>0.98214285714285698</v>
      </c>
      <c r="E17081">
        <v>0.99468085106382997</v>
      </c>
      <c r="F17081">
        <v>1</v>
      </c>
      <c r="G17081">
        <v>1</v>
      </c>
      <c r="H17081">
        <v>1</v>
      </c>
      <c r="I17081">
        <v>0.85326086956521696</v>
      </c>
      <c r="J17081" s="1">
        <v>1</v>
      </c>
      <c r="K17081" t="s">
        <v>23238</v>
      </c>
      <c r="L17081" t="s">
        <v>57406</v>
      </c>
      <c r="M17081" t="s">
        <v>57407</v>
      </c>
    </row>
    <row r="17082" spans="1:13">
      <c r="A17082" s="1" t="s">
        <v>19099</v>
      </c>
      <c r="B17082">
        <v>2.03490765644455E-6</v>
      </c>
      <c r="C17082" s="1">
        <v>2.8994878404734901E-4</v>
      </c>
      <c r="D17082">
        <v>5.5555555555555601E-2</v>
      </c>
      <c r="E17082">
        <v>5.1282051282051301E-2</v>
      </c>
      <c r="F17082">
        <v>0.13953488372093001</v>
      </c>
      <c r="G17082">
        <v>0</v>
      </c>
      <c r="H17082">
        <v>0.58333333333333304</v>
      </c>
      <c r="I17082">
        <v>0.114285714285714</v>
      </c>
      <c r="J17082" s="1">
        <v>0</v>
      </c>
      <c r="K17082" t="s">
        <v>23241</v>
      </c>
      <c r="L17082" t="s">
        <v>57408</v>
      </c>
      <c r="M17082" t="s">
        <v>57409</v>
      </c>
    </row>
    <row r="17083" spans="1:13">
      <c r="A17083" s="1" t="s">
        <v>19100</v>
      </c>
      <c r="B17083">
        <v>3.13985682156359E-10</v>
      </c>
      <c r="C17083" s="1">
        <v>3.77063679658784E-6</v>
      </c>
      <c r="D17083">
        <v>0</v>
      </c>
      <c r="E17083">
        <v>8.1967213114754103E-3</v>
      </c>
      <c r="F17083">
        <v>0.13043478260869601</v>
      </c>
      <c r="G17083">
        <v>2.0833333333333301E-2</v>
      </c>
      <c r="H17083">
        <v>0.19230769230769201</v>
      </c>
      <c r="I17083">
        <v>2.5641025641025599E-2</v>
      </c>
      <c r="J17083" s="1">
        <v>0</v>
      </c>
      <c r="K17083" t="s">
        <v>23240</v>
      </c>
      <c r="L17083" t="s">
        <v>57410</v>
      </c>
      <c r="M17083" t="s">
        <v>57411</v>
      </c>
    </row>
    <row r="17084" spans="1:13">
      <c r="A17084" s="1" t="s">
        <v>19101</v>
      </c>
      <c r="B17084">
        <v>2.25869535418286E-7</v>
      </c>
      <c r="C17084" s="1">
        <v>1.4382222537272001E-7</v>
      </c>
      <c r="D17084">
        <v>0</v>
      </c>
      <c r="E17084">
        <v>0</v>
      </c>
      <c r="F17084">
        <v>0</v>
      </c>
      <c r="G17084">
        <v>0.15384615384615399</v>
      </c>
      <c r="H17084">
        <v>0</v>
      </c>
      <c r="I17084">
        <v>6.7567567567567597E-3</v>
      </c>
      <c r="J17084" s="1">
        <v>0</v>
      </c>
      <c r="K17084" t="s">
        <v>23242</v>
      </c>
      <c r="L17084" t="s">
        <v>57412</v>
      </c>
      <c r="M17084" t="s">
        <v>57413</v>
      </c>
    </row>
    <row r="17085" spans="1:13">
      <c r="A17085" s="1" t="s">
        <v>19102</v>
      </c>
      <c r="B17085">
        <v>1.13064083393123E-4</v>
      </c>
      <c r="C17085" s="1">
        <v>1.10535878147123E-7</v>
      </c>
      <c r="D17085">
        <v>0.12903225806451599</v>
      </c>
      <c r="E17085">
        <v>0.28160919540229901</v>
      </c>
      <c r="F17085">
        <v>2.7027027027026998E-3</v>
      </c>
      <c r="G17085">
        <v>0</v>
      </c>
      <c r="H17085">
        <v>0</v>
      </c>
      <c r="I17085">
        <v>8.4745762711864406E-3</v>
      </c>
      <c r="J17085" s="1">
        <v>0</v>
      </c>
      <c r="K17085" t="s">
        <v>23241</v>
      </c>
      <c r="L17085" t="s">
        <v>57414</v>
      </c>
      <c r="M17085" t="s">
        <v>57415</v>
      </c>
    </row>
    <row r="17086" spans="1:13">
      <c r="A17086" s="1" t="s">
        <v>19103</v>
      </c>
      <c r="B17086">
        <v>1.38330539982911E-7</v>
      </c>
      <c r="C17086" s="1">
        <v>1.30879408425551E-8</v>
      </c>
      <c r="D17086">
        <v>0</v>
      </c>
      <c r="E17086">
        <v>0</v>
      </c>
      <c r="F17086">
        <v>0</v>
      </c>
      <c r="G17086">
        <v>7.5757575757575801E-2</v>
      </c>
      <c r="H17086">
        <v>0</v>
      </c>
      <c r="I17086">
        <v>1.85185185185185E-2</v>
      </c>
      <c r="J17086" s="1">
        <v>0</v>
      </c>
      <c r="K17086" t="s">
        <v>23240</v>
      </c>
      <c r="L17086" t="s">
        <v>57416</v>
      </c>
      <c r="M17086" t="s">
        <v>57417</v>
      </c>
    </row>
    <row r="17087" spans="1:13">
      <c r="A17087" s="1" t="s">
        <v>19104</v>
      </c>
      <c r="B17087">
        <v>1.46580179657473E-7</v>
      </c>
      <c r="C17087" s="1">
        <v>3.5683498150527898E-6</v>
      </c>
      <c r="D17087">
        <v>0</v>
      </c>
      <c r="E17087">
        <v>0</v>
      </c>
      <c r="F17087">
        <v>0</v>
      </c>
      <c r="G17087">
        <v>0.157142857142857</v>
      </c>
      <c r="H17087">
        <v>0</v>
      </c>
      <c r="I17087">
        <v>9.6153846153846194E-3</v>
      </c>
      <c r="J17087" s="1">
        <v>0</v>
      </c>
      <c r="K17087" t="s">
        <v>23242</v>
      </c>
      <c r="L17087" t="s">
        <v>57418</v>
      </c>
      <c r="M17087" t="s">
        <v>57419</v>
      </c>
    </row>
    <row r="17088" spans="1:13">
      <c r="A17088" s="1" t="s">
        <v>19105</v>
      </c>
      <c r="B17088">
        <v>4.5543751110358896E-6</v>
      </c>
      <c r="C17088" s="1">
        <v>4.0715714705917196E-6</v>
      </c>
      <c r="D17088">
        <v>0.92307692307692302</v>
      </c>
      <c r="E17088">
        <v>1</v>
      </c>
      <c r="F17088">
        <v>0.91830065359477098</v>
      </c>
      <c r="G17088">
        <v>1</v>
      </c>
      <c r="H17088">
        <v>0.99342105263157898</v>
      </c>
      <c r="I17088">
        <v>0.97872340425531901</v>
      </c>
      <c r="J17088" s="1">
        <v>0.91666666666666696</v>
      </c>
      <c r="K17088" t="s">
        <v>23241</v>
      </c>
      <c r="L17088" t="s">
        <v>57420</v>
      </c>
      <c r="M17088" t="s">
        <v>57421</v>
      </c>
    </row>
    <row r="17089" spans="1:13">
      <c r="A17089" s="1" t="s">
        <v>19106</v>
      </c>
      <c r="B17089">
        <v>1.2892898134940001E-6</v>
      </c>
      <c r="C17089" s="1">
        <v>2.5005250207366899E-8</v>
      </c>
      <c r="D17089">
        <v>6.8965517241379296E-2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s="1" t="s">
        <v>23229</v>
      </c>
      <c r="K17089" t="s">
        <v>23242</v>
      </c>
      <c r="L17089" t="s">
        <v>57422</v>
      </c>
      <c r="M17089" t="s">
        <v>57423</v>
      </c>
    </row>
    <row r="17090" spans="1:13">
      <c r="A17090" s="1" t="s">
        <v>19107</v>
      </c>
      <c r="B17090">
        <v>2.71635982958555E-5</v>
      </c>
      <c r="C17090" s="1">
        <v>1.2268684772238399E-5</v>
      </c>
      <c r="D17090">
        <v>5.1724137931034503E-2</v>
      </c>
      <c r="E17090">
        <v>0</v>
      </c>
      <c r="F17090">
        <v>8.2236842105263205E-2</v>
      </c>
      <c r="G17090">
        <v>0</v>
      </c>
      <c r="H17090">
        <v>0.19047619047618999</v>
      </c>
      <c r="I17090">
        <v>6.1224489795918401E-2</v>
      </c>
      <c r="J17090" s="1">
        <v>0.375</v>
      </c>
      <c r="K17090" t="s">
        <v>23241</v>
      </c>
      <c r="L17090" t="s">
        <v>57424</v>
      </c>
      <c r="M17090" t="s">
        <v>57425</v>
      </c>
    </row>
    <row r="17091" spans="1:13">
      <c r="A17091" s="1" t="s">
        <v>19108</v>
      </c>
      <c r="B17091">
        <v>1.5068591783068301E-7</v>
      </c>
      <c r="C17091" s="1">
        <v>1.3019907481704199E-6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0.987179487179487</v>
      </c>
      <c r="J17091" s="1">
        <v>1</v>
      </c>
      <c r="K17091" t="s">
        <v>23238</v>
      </c>
      <c r="L17091" t="s">
        <v>57426</v>
      </c>
      <c r="M17091" t="s">
        <v>57427</v>
      </c>
    </row>
    <row r="17092" spans="1:13">
      <c r="A17092" s="1" t="s">
        <v>19109</v>
      </c>
      <c r="B17092">
        <v>1.8603585695253701E-5</v>
      </c>
      <c r="C17092" s="1">
        <v>2.1485955821090599E-4</v>
      </c>
      <c r="D17092">
        <v>1.85185185185185E-2</v>
      </c>
      <c r="E17092">
        <v>0</v>
      </c>
      <c r="F17092">
        <v>2.7932960893854702E-3</v>
      </c>
      <c r="G17092">
        <v>0.19230769230769201</v>
      </c>
      <c r="H17092">
        <v>3.7234042553191501E-2</v>
      </c>
      <c r="I17092">
        <v>0.39333333333333298</v>
      </c>
      <c r="J17092" s="1">
        <v>0</v>
      </c>
      <c r="K17092" t="s">
        <v>23238</v>
      </c>
      <c r="L17092" t="s">
        <v>57428</v>
      </c>
      <c r="M17092" t="s">
        <v>57429</v>
      </c>
    </row>
    <row r="17093" spans="1:13">
      <c r="A17093" s="1" t="s">
        <v>19110</v>
      </c>
      <c r="B17093">
        <v>7.4908231888364295E-7</v>
      </c>
      <c r="C17093" s="1">
        <v>7.8082102477262696E-8</v>
      </c>
      <c r="D17093">
        <v>4.8387096774193498E-2</v>
      </c>
      <c r="E17093">
        <v>2.32558139534884E-2</v>
      </c>
      <c r="F17093">
        <v>2.2598870056497199E-2</v>
      </c>
      <c r="G17093">
        <v>0</v>
      </c>
      <c r="H17093">
        <v>0</v>
      </c>
      <c r="I17093">
        <v>0</v>
      </c>
      <c r="J17093" s="1" t="s">
        <v>23229</v>
      </c>
      <c r="K17093" t="s">
        <v>23238</v>
      </c>
      <c r="L17093" t="s">
        <v>57430</v>
      </c>
      <c r="M17093" t="s">
        <v>57431</v>
      </c>
    </row>
    <row r="17094" spans="1:13">
      <c r="A17094" s="1" t="s">
        <v>19111</v>
      </c>
      <c r="B17094">
        <v>6.1781412479818797E-7</v>
      </c>
      <c r="C17094" s="1">
        <v>8.4841542169628901E-6</v>
      </c>
      <c r="D17094">
        <v>0.13793103448275901</v>
      </c>
      <c r="E17094">
        <v>0.29487179487179499</v>
      </c>
      <c r="F17094">
        <v>0.35897435897435898</v>
      </c>
      <c r="G17094">
        <v>0</v>
      </c>
      <c r="H17094">
        <v>0.193333333333333</v>
      </c>
      <c r="I17094">
        <v>1.2820512820512799E-2</v>
      </c>
      <c r="J17094" s="1" t="s">
        <v>23229</v>
      </c>
      <c r="K17094" t="s">
        <v>23242</v>
      </c>
      <c r="L17094" t="s">
        <v>57432</v>
      </c>
      <c r="M17094" t="s">
        <v>57433</v>
      </c>
    </row>
    <row r="17095" spans="1:13">
      <c r="A17095" s="1" t="s">
        <v>19112</v>
      </c>
      <c r="B17095">
        <v>7.9117897930060203E-5</v>
      </c>
      <c r="C17095" s="1">
        <v>2.8207791581610901E-5</v>
      </c>
      <c r="D17095">
        <v>0.96875</v>
      </c>
      <c r="E17095">
        <v>0.69354838709677402</v>
      </c>
      <c r="F17095">
        <v>0.992307692307692</v>
      </c>
      <c r="G17095">
        <v>0.99107142857142905</v>
      </c>
      <c r="H17095">
        <v>1</v>
      </c>
      <c r="I17095">
        <v>0.99545454545454504</v>
      </c>
      <c r="J17095" s="1">
        <v>1</v>
      </c>
      <c r="K17095" t="s">
        <v>23238</v>
      </c>
      <c r="L17095" t="s">
        <v>57434</v>
      </c>
      <c r="M17095" t="s">
        <v>57435</v>
      </c>
    </row>
    <row r="17096" spans="1:13">
      <c r="A17096" s="1" t="s">
        <v>19113</v>
      </c>
      <c r="B17096">
        <v>2.9150796400156102E-4</v>
      </c>
      <c r="C17096" s="1">
        <v>1.3407978844227E-4</v>
      </c>
      <c r="D17096">
        <v>0.921875</v>
      </c>
      <c r="E17096">
        <v>0.921875</v>
      </c>
      <c r="F17096">
        <v>0.63076923076923097</v>
      </c>
      <c r="G17096">
        <v>0.89655172413793105</v>
      </c>
      <c r="H17096">
        <v>0.81140350877193002</v>
      </c>
      <c r="I17096">
        <v>0.90400000000000003</v>
      </c>
      <c r="J17096" s="1">
        <v>1</v>
      </c>
      <c r="K17096" t="s">
        <v>23242</v>
      </c>
      <c r="L17096" t="s">
        <v>57436</v>
      </c>
      <c r="M17096" t="s">
        <v>57437</v>
      </c>
    </row>
    <row r="17097" spans="1:13">
      <c r="A17097" s="1" t="s">
        <v>19114</v>
      </c>
      <c r="B17097">
        <v>5.6383363859609504E-7</v>
      </c>
      <c r="C17097" s="1">
        <v>2.1813154026842299E-5</v>
      </c>
      <c r="D17097">
        <v>0</v>
      </c>
      <c r="E17097">
        <v>1.1764705882352899E-2</v>
      </c>
      <c r="F17097">
        <v>6.6091954022988494E-2</v>
      </c>
      <c r="G17097">
        <v>0</v>
      </c>
      <c r="H17097">
        <v>0</v>
      </c>
      <c r="I17097">
        <v>0</v>
      </c>
      <c r="J17097" s="1">
        <v>0</v>
      </c>
      <c r="K17097" t="s">
        <v>23240</v>
      </c>
      <c r="L17097" t="s">
        <v>57438</v>
      </c>
      <c r="M17097" t="s">
        <v>57439</v>
      </c>
    </row>
    <row r="17098" spans="1:13">
      <c r="A17098" s="1" t="s">
        <v>19115</v>
      </c>
      <c r="B17098">
        <v>1.36229451347912E-5</v>
      </c>
      <c r="C17098" s="1">
        <v>2.0794764930949898E-5</v>
      </c>
      <c r="D17098">
        <v>0.15</v>
      </c>
      <c r="E17098">
        <v>0.327160493827161</v>
      </c>
      <c r="F17098">
        <v>3.7313432835820899E-3</v>
      </c>
      <c r="G17098">
        <v>0</v>
      </c>
      <c r="H17098">
        <v>0</v>
      </c>
      <c r="I17098">
        <v>1.49253731343284E-2</v>
      </c>
      <c r="J17098" s="1">
        <v>0</v>
      </c>
      <c r="K17098" t="s">
        <v>23237</v>
      </c>
      <c r="L17098" t="s">
        <v>57440</v>
      </c>
      <c r="M17098" t="s">
        <v>57441</v>
      </c>
    </row>
    <row r="17099" spans="1:13">
      <c r="A17099" s="1" t="s">
        <v>19116</v>
      </c>
      <c r="B17099">
        <v>7.7353803264377095E-5</v>
      </c>
      <c r="C17099" s="1">
        <v>2.8155972833094901E-5</v>
      </c>
      <c r="D17099">
        <v>0</v>
      </c>
      <c r="E17099">
        <v>0</v>
      </c>
      <c r="F17099">
        <v>7.6315789473684198E-2</v>
      </c>
      <c r="G17099">
        <v>0</v>
      </c>
      <c r="H17099">
        <v>9.6153846153846201E-2</v>
      </c>
      <c r="I17099">
        <v>0</v>
      </c>
      <c r="J17099" s="1" t="s">
        <v>23229</v>
      </c>
      <c r="K17099" t="s">
        <v>23238</v>
      </c>
      <c r="L17099" t="s">
        <v>57442</v>
      </c>
      <c r="M17099" t="s">
        <v>57443</v>
      </c>
    </row>
    <row r="17100" spans="1:13">
      <c r="A17100" s="1" t="s">
        <v>19117</v>
      </c>
      <c r="B17100">
        <v>1.46297298866546E-5</v>
      </c>
      <c r="C17100" s="1">
        <v>2.7727953552246498E-6</v>
      </c>
      <c r="D17100">
        <v>3.8461538461538498E-2</v>
      </c>
      <c r="E17100">
        <v>0</v>
      </c>
      <c r="F17100">
        <v>2.1276595744680899E-2</v>
      </c>
      <c r="G17100">
        <v>0</v>
      </c>
      <c r="H17100">
        <v>2.74725274725275E-2</v>
      </c>
      <c r="I17100">
        <v>7.2916666666666699E-2</v>
      </c>
      <c r="J17100" s="1" t="s">
        <v>23229</v>
      </c>
      <c r="K17100" t="s">
        <v>23237</v>
      </c>
      <c r="L17100" t="s">
        <v>57444</v>
      </c>
      <c r="M17100" t="s">
        <v>57445</v>
      </c>
    </row>
    <row r="17101" spans="1:13">
      <c r="A17101" s="1" t="s">
        <v>19118</v>
      </c>
      <c r="B17101">
        <v>8.22176853687726E-8</v>
      </c>
      <c r="C17101" s="1">
        <v>2.7227201111650301E-7</v>
      </c>
      <c r="D17101">
        <v>1</v>
      </c>
      <c r="E17101">
        <v>1</v>
      </c>
      <c r="F17101">
        <v>0.994871794871795</v>
      </c>
      <c r="G17101">
        <v>1</v>
      </c>
      <c r="H17101">
        <v>0.99557522123893805</v>
      </c>
      <c r="I17101">
        <v>0.99009900990098998</v>
      </c>
      <c r="J17101" s="1" t="s">
        <v>23229</v>
      </c>
      <c r="K17101" t="s">
        <v>23238</v>
      </c>
      <c r="L17101" t="s">
        <v>57446</v>
      </c>
      <c r="M17101" t="s">
        <v>57447</v>
      </c>
    </row>
    <row r="17102" spans="1:13">
      <c r="A17102" s="1" t="s">
        <v>19119</v>
      </c>
      <c r="B17102">
        <v>4.9779519391313501E-6</v>
      </c>
      <c r="C17102" s="1">
        <v>9.4640397144000102E-5</v>
      </c>
      <c r="D17102">
        <v>0.59375</v>
      </c>
      <c r="E17102">
        <v>0.72619047619047605</v>
      </c>
      <c r="F17102">
        <v>0.88717948717948703</v>
      </c>
      <c r="G17102">
        <v>0.28571428571428598</v>
      </c>
      <c r="H17102">
        <v>0.95982142857142905</v>
      </c>
      <c r="I17102">
        <v>0.72083333333333299</v>
      </c>
      <c r="J17102" s="1">
        <v>0.5</v>
      </c>
      <c r="K17102" t="s">
        <v>23238</v>
      </c>
      <c r="L17102" t="s">
        <v>57448</v>
      </c>
      <c r="M17102" t="s">
        <v>57449</v>
      </c>
    </row>
    <row r="17103" spans="1:13">
      <c r="A17103" s="1" t="s">
        <v>19120</v>
      </c>
      <c r="B17103">
        <v>7.7035153086030503E-5</v>
      </c>
      <c r="C17103" s="1">
        <v>3.8056798013268702E-6</v>
      </c>
      <c r="D17103">
        <v>0.953125</v>
      </c>
      <c r="E17103">
        <v>0.85555555555555596</v>
      </c>
      <c r="F17103">
        <v>1</v>
      </c>
      <c r="G17103">
        <v>0.99090909090909096</v>
      </c>
      <c r="H17103">
        <v>1</v>
      </c>
      <c r="I17103">
        <v>1</v>
      </c>
      <c r="J17103" s="1">
        <v>1</v>
      </c>
      <c r="K17103" t="s">
        <v>23242</v>
      </c>
      <c r="L17103" t="s">
        <v>57450</v>
      </c>
      <c r="M17103" t="s">
        <v>57451</v>
      </c>
    </row>
    <row r="17104" spans="1:13">
      <c r="A17104" s="1" t="s">
        <v>19121</v>
      </c>
      <c r="B17104">
        <v>1.3288251297549E-6</v>
      </c>
      <c r="C17104" s="1">
        <v>2.83741951903324E-6</v>
      </c>
      <c r="D17104">
        <v>0.953125</v>
      </c>
      <c r="E17104">
        <v>0.88888888888888895</v>
      </c>
      <c r="F17104">
        <v>1</v>
      </c>
      <c r="G17104">
        <v>0.89814814814814803</v>
      </c>
      <c r="H17104">
        <v>1</v>
      </c>
      <c r="I17104">
        <v>0.95575221238938102</v>
      </c>
      <c r="J17104" s="1">
        <v>1</v>
      </c>
      <c r="K17104" t="s">
        <v>23241</v>
      </c>
      <c r="L17104" t="s">
        <v>57452</v>
      </c>
      <c r="M17104" t="s">
        <v>57453</v>
      </c>
    </row>
    <row r="17105" spans="1:13">
      <c r="A17105" s="1" t="s">
        <v>19122</v>
      </c>
      <c r="B17105">
        <v>2.8062702725992199E-8</v>
      </c>
      <c r="C17105" s="1">
        <v>6.1935836595483796E-8</v>
      </c>
      <c r="D17105">
        <v>0</v>
      </c>
      <c r="E17105">
        <v>0</v>
      </c>
      <c r="F17105">
        <v>0</v>
      </c>
      <c r="G17105">
        <v>1.4705882352941201E-2</v>
      </c>
      <c r="H17105">
        <v>0</v>
      </c>
      <c r="I17105">
        <v>0</v>
      </c>
      <c r="J17105" s="1">
        <v>0</v>
      </c>
      <c r="K17105" t="s">
        <v>23240</v>
      </c>
      <c r="L17105" t="s">
        <v>57454</v>
      </c>
      <c r="M17105" t="s">
        <v>57455</v>
      </c>
    </row>
    <row r="17106" spans="1:13">
      <c r="A17106" s="1" t="s">
        <v>19123</v>
      </c>
      <c r="B17106">
        <v>5.8494141317050602E-8</v>
      </c>
      <c r="C17106" s="1">
        <v>7.3307750242226598E-7</v>
      </c>
      <c r="D17106">
        <v>0.15625</v>
      </c>
      <c r="E17106">
        <v>0</v>
      </c>
      <c r="F17106">
        <v>0.121848739495798</v>
      </c>
      <c r="G17106">
        <v>0.21052631578947401</v>
      </c>
      <c r="H17106">
        <v>1.4492753623188401E-2</v>
      </c>
      <c r="I17106">
        <v>7.1428571428571397E-2</v>
      </c>
      <c r="J17106" s="1" t="s">
        <v>23229</v>
      </c>
      <c r="K17106" t="s">
        <v>23238</v>
      </c>
      <c r="L17106" t="s">
        <v>57456</v>
      </c>
      <c r="M17106" t="s">
        <v>57457</v>
      </c>
    </row>
    <row r="17107" spans="1:13">
      <c r="A17107" s="1" t="s">
        <v>19124</v>
      </c>
      <c r="B17107">
        <v>4.5530560344938303E-5</v>
      </c>
      <c r="C17107" s="1">
        <v>3.7141729643055098E-5</v>
      </c>
      <c r="D17107">
        <v>0.92592592592592604</v>
      </c>
      <c r="E17107">
        <v>0.86111111111111105</v>
      </c>
      <c r="F17107">
        <v>0.5</v>
      </c>
      <c r="G17107">
        <v>0.68</v>
      </c>
      <c r="H17107">
        <v>0.92682926829268297</v>
      </c>
      <c r="I17107">
        <v>0.76086956521739102</v>
      </c>
      <c r="J17107" s="1" t="s">
        <v>23229</v>
      </c>
      <c r="K17107" t="s">
        <v>23242</v>
      </c>
      <c r="L17107" t="s">
        <v>57458</v>
      </c>
      <c r="M17107" t="s">
        <v>57459</v>
      </c>
    </row>
    <row r="17108" spans="1:13">
      <c r="A17108" s="1" t="s">
        <v>19125</v>
      </c>
      <c r="B17108">
        <v>1.5593847984152901E-6</v>
      </c>
      <c r="C17108" s="1">
        <v>7.8896938771960099E-6</v>
      </c>
      <c r="D17108">
        <v>1</v>
      </c>
      <c r="E17108">
        <v>1</v>
      </c>
      <c r="F17108">
        <v>1</v>
      </c>
      <c r="G17108">
        <v>0.51020408163265296</v>
      </c>
      <c r="H17108">
        <v>0.99</v>
      </c>
      <c r="I17108">
        <v>0.98</v>
      </c>
      <c r="J17108" s="1">
        <v>1</v>
      </c>
      <c r="K17108" t="s">
        <v>23238</v>
      </c>
      <c r="L17108" t="s">
        <v>57460</v>
      </c>
      <c r="M17108" t="s">
        <v>57461</v>
      </c>
    </row>
    <row r="17109" spans="1:13">
      <c r="A17109" s="1" t="s">
        <v>19126</v>
      </c>
      <c r="B17109">
        <v>1.05294920149178E-5</v>
      </c>
      <c r="C17109" s="1">
        <v>1.04947812448151E-7</v>
      </c>
      <c r="D17109">
        <v>1</v>
      </c>
      <c r="E17109">
        <v>1</v>
      </c>
      <c r="F17109">
        <v>0.94879518072289204</v>
      </c>
      <c r="G17109">
        <v>1</v>
      </c>
      <c r="H17109">
        <v>0.74305555555555602</v>
      </c>
      <c r="I17109">
        <v>1</v>
      </c>
      <c r="J17109" s="1" t="s">
        <v>23229</v>
      </c>
      <c r="K17109" t="s">
        <v>23238</v>
      </c>
      <c r="L17109" t="s">
        <v>57462</v>
      </c>
      <c r="M17109" t="s">
        <v>57463</v>
      </c>
    </row>
    <row r="17110" spans="1:13">
      <c r="A17110" s="1" t="s">
        <v>19127</v>
      </c>
      <c r="B17110">
        <v>1.2622544998672601E-6</v>
      </c>
      <c r="C17110" s="1">
        <v>3.1028338112078698E-8</v>
      </c>
      <c r="D17110">
        <v>0.953125</v>
      </c>
      <c r="E17110">
        <v>0.98958333333333304</v>
      </c>
      <c r="F17110">
        <v>0.99226804123711299</v>
      </c>
      <c r="G17110">
        <v>1</v>
      </c>
      <c r="H17110">
        <v>1</v>
      </c>
      <c r="I17110">
        <v>0.99186991869918695</v>
      </c>
      <c r="J17110" s="1">
        <v>1</v>
      </c>
      <c r="K17110" t="s">
        <v>23238</v>
      </c>
      <c r="L17110" t="s">
        <v>57464</v>
      </c>
      <c r="M17110" t="s">
        <v>57465</v>
      </c>
    </row>
    <row r="17111" spans="1:13">
      <c r="A17111" s="1" t="s">
        <v>19128</v>
      </c>
      <c r="B17111">
        <v>9.7469163688364805E-6</v>
      </c>
      <c r="C17111" s="1">
        <v>1.7485131532607701E-5</v>
      </c>
      <c r="D17111">
        <v>0.53846153846153799</v>
      </c>
      <c r="E17111">
        <v>0.33928571428571402</v>
      </c>
      <c r="F17111">
        <v>0.918604651162791</v>
      </c>
      <c r="G17111">
        <v>1</v>
      </c>
      <c r="H17111">
        <v>0.98529411764705899</v>
      </c>
      <c r="I17111">
        <v>1</v>
      </c>
      <c r="J17111" s="1" t="s">
        <v>23229</v>
      </c>
      <c r="K17111" t="s">
        <v>23238</v>
      </c>
      <c r="L17111" t="s">
        <v>57466</v>
      </c>
      <c r="M17111" t="s">
        <v>57467</v>
      </c>
    </row>
    <row r="17112" spans="1:13">
      <c r="A17112" s="1" t="s">
        <v>19129</v>
      </c>
      <c r="B17112">
        <v>1.6162195633200001E-8</v>
      </c>
      <c r="C17112" s="1">
        <v>1.74249878328841E-6</v>
      </c>
      <c r="D17112">
        <v>0</v>
      </c>
      <c r="E17112">
        <v>0</v>
      </c>
      <c r="F17112">
        <v>0</v>
      </c>
      <c r="G17112">
        <v>0</v>
      </c>
      <c r="H17112">
        <v>5.2631578947368403E-3</v>
      </c>
      <c r="I17112">
        <v>0.21969696969697</v>
      </c>
      <c r="J17112" s="1">
        <v>0</v>
      </c>
      <c r="K17112" t="s">
        <v>23242</v>
      </c>
      <c r="L17112" t="s">
        <v>57468</v>
      </c>
      <c r="M17112" t="s">
        <v>57469</v>
      </c>
    </row>
    <row r="17113" spans="1:13">
      <c r="A17113" s="1" t="s">
        <v>19130</v>
      </c>
      <c r="B17113">
        <v>1.7318449548088201E-7</v>
      </c>
      <c r="C17113" s="1">
        <v>5.8132725457364102E-7</v>
      </c>
      <c r="D17113">
        <v>1.6666666666666701E-2</v>
      </c>
      <c r="E17113">
        <v>8.6206896551724102E-2</v>
      </c>
      <c r="F17113">
        <v>3.1446540880503099E-3</v>
      </c>
      <c r="G17113">
        <v>0</v>
      </c>
      <c r="H17113">
        <v>0</v>
      </c>
      <c r="I17113">
        <v>2.9411764705882401E-2</v>
      </c>
      <c r="J17113" s="1" t="s">
        <v>23229</v>
      </c>
      <c r="K17113" t="s">
        <v>23242</v>
      </c>
      <c r="L17113" t="s">
        <v>57470</v>
      </c>
      <c r="M17113" t="s">
        <v>57471</v>
      </c>
    </row>
    <row r="17114" spans="1:13">
      <c r="A17114" s="1" t="s">
        <v>19131</v>
      </c>
      <c r="B17114">
        <v>7.5813458990395795E-5</v>
      </c>
      <c r="C17114" s="1">
        <v>2.48184864125044E-5</v>
      </c>
      <c r="D17114">
        <v>0.98275862068965503</v>
      </c>
      <c r="E17114">
        <v>1</v>
      </c>
      <c r="F17114">
        <v>0.61538461538461497</v>
      </c>
      <c r="G17114">
        <v>0.98484848484848497</v>
      </c>
      <c r="H17114">
        <v>0.80232558139534904</v>
      </c>
      <c r="I17114">
        <v>0.91</v>
      </c>
      <c r="J17114" s="1">
        <v>1</v>
      </c>
      <c r="K17114" t="s">
        <v>23238</v>
      </c>
      <c r="L17114" t="s">
        <v>57472</v>
      </c>
      <c r="M17114" t="s">
        <v>57473</v>
      </c>
    </row>
    <row r="17115" spans="1:13">
      <c r="A17115" s="1" t="s">
        <v>19132</v>
      </c>
      <c r="B17115">
        <v>1.8194440595876399E-4</v>
      </c>
      <c r="C17115" s="1">
        <v>2.6463821152504399E-5</v>
      </c>
      <c r="D17115">
        <v>0.241935483870968</v>
      </c>
      <c r="E17115">
        <v>2.7173913043478298E-2</v>
      </c>
      <c r="F17115">
        <v>0.13008130081300801</v>
      </c>
      <c r="G17115">
        <v>0.17499999999999999</v>
      </c>
      <c r="H17115">
        <v>0.06</v>
      </c>
      <c r="I17115">
        <v>0.233870967741935</v>
      </c>
      <c r="J17115" s="1">
        <v>4.5454545454545497E-2</v>
      </c>
      <c r="K17115" t="s">
        <v>23241</v>
      </c>
      <c r="L17115" t="s">
        <v>57474</v>
      </c>
      <c r="M17115" t="s">
        <v>57475</v>
      </c>
    </row>
    <row r="17116" spans="1:13">
      <c r="A17116" s="1" t="s">
        <v>19133</v>
      </c>
      <c r="B17116">
        <v>1.1681651651803101E-6</v>
      </c>
      <c r="C17116" s="1">
        <v>8.7219923283758494E-8</v>
      </c>
      <c r="D17116">
        <v>1.6129032258064498E-2</v>
      </c>
      <c r="E17116">
        <v>0</v>
      </c>
      <c r="F17116">
        <v>0</v>
      </c>
      <c r="G17116">
        <v>0.01</v>
      </c>
      <c r="H17116">
        <v>0</v>
      </c>
      <c r="I17116">
        <v>0</v>
      </c>
      <c r="J17116" s="1">
        <v>1</v>
      </c>
      <c r="K17116" t="s">
        <v>23242</v>
      </c>
      <c r="L17116" t="s">
        <v>57476</v>
      </c>
      <c r="M17116" t="s">
        <v>57477</v>
      </c>
    </row>
    <row r="17117" spans="1:13">
      <c r="A17117" s="1" t="s">
        <v>19134</v>
      </c>
      <c r="B17117">
        <v>2.6107967455781902E-6</v>
      </c>
      <c r="C17117" s="1">
        <v>1.1746516842472901E-9</v>
      </c>
      <c r="D17117">
        <v>1</v>
      </c>
      <c r="E17117">
        <v>1</v>
      </c>
      <c r="F17117">
        <v>0.99378881987577605</v>
      </c>
      <c r="G17117">
        <v>0.97058823529411797</v>
      </c>
      <c r="H17117">
        <v>0.989247311827957</v>
      </c>
      <c r="I17117">
        <v>0.96428571428571397</v>
      </c>
      <c r="J17117" s="1">
        <v>1</v>
      </c>
      <c r="K17117" t="s">
        <v>23242</v>
      </c>
      <c r="L17117" t="s">
        <v>57478</v>
      </c>
      <c r="M17117" t="s">
        <v>57479</v>
      </c>
    </row>
    <row r="17118" spans="1:13">
      <c r="A17118" s="1" t="s">
        <v>19135</v>
      </c>
      <c r="B17118">
        <v>9.7878954915522998E-5</v>
      </c>
      <c r="C17118" s="1">
        <v>7.1360650791189601E-6</v>
      </c>
      <c r="D17118">
        <v>0.96428571428571397</v>
      </c>
      <c r="E17118">
        <v>1</v>
      </c>
      <c r="F17118">
        <v>0.62264150943396201</v>
      </c>
      <c r="G17118">
        <v>0.75</v>
      </c>
      <c r="H17118">
        <v>0.65294117647058803</v>
      </c>
      <c r="I17118">
        <v>0.60975609756097604</v>
      </c>
      <c r="J17118" s="1">
        <v>0</v>
      </c>
      <c r="K17118" t="s">
        <v>23238</v>
      </c>
      <c r="L17118" t="s">
        <v>57480</v>
      </c>
      <c r="M17118" t="s">
        <v>57481</v>
      </c>
    </row>
    <row r="17119" spans="1:13">
      <c r="A17119" s="1" t="s">
        <v>19136</v>
      </c>
      <c r="B17119">
        <v>2.2675931290497401E-11</v>
      </c>
      <c r="C17119" s="1">
        <v>2.3442979903926898E-10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0.98648648648648696</v>
      </c>
      <c r="J17119" s="1">
        <v>0.27777777777777801</v>
      </c>
      <c r="K17119" t="s">
        <v>23238</v>
      </c>
      <c r="L17119" t="s">
        <v>57482</v>
      </c>
      <c r="M17119" t="s">
        <v>57483</v>
      </c>
    </row>
    <row r="17120" spans="1:13">
      <c r="A17120" s="1" t="s">
        <v>19137</v>
      </c>
      <c r="B17120">
        <v>2.76540709372881E-6</v>
      </c>
      <c r="C17120" s="1">
        <v>8.4391606063681502E-6</v>
      </c>
      <c r="D17120">
        <v>1</v>
      </c>
      <c r="E17120">
        <v>1</v>
      </c>
      <c r="F17120">
        <v>1</v>
      </c>
      <c r="G17120">
        <v>0.74444444444444402</v>
      </c>
      <c r="H17120">
        <v>1</v>
      </c>
      <c r="I17120">
        <v>0.97014925373134298</v>
      </c>
      <c r="J17120" s="1" t="s">
        <v>23229</v>
      </c>
      <c r="K17120" t="s">
        <v>23238</v>
      </c>
      <c r="L17120" t="s">
        <v>57484</v>
      </c>
      <c r="M17120" t="s">
        <v>57485</v>
      </c>
    </row>
    <row r="17121" spans="1:13">
      <c r="A17121" s="1" t="s">
        <v>19138</v>
      </c>
      <c r="B17121">
        <v>1.1509688975358801E-6</v>
      </c>
      <c r="C17121" s="1">
        <v>3.9828512600893798E-5</v>
      </c>
      <c r="D17121">
        <v>0.85185185185185197</v>
      </c>
      <c r="E17121">
        <v>0.98</v>
      </c>
      <c r="F17121">
        <v>0.99734042553191504</v>
      </c>
      <c r="G17121">
        <v>0.929824561403509</v>
      </c>
      <c r="H17121">
        <v>0.97058823529411797</v>
      </c>
      <c r="I17121">
        <v>0.86206896551724099</v>
      </c>
      <c r="J17121" s="1">
        <v>1</v>
      </c>
      <c r="K17121" t="s">
        <v>23238</v>
      </c>
      <c r="L17121" t="s">
        <v>57486</v>
      </c>
      <c r="M17121" t="s">
        <v>57487</v>
      </c>
    </row>
    <row r="17122" spans="1:13">
      <c r="A17122" s="1" t="s">
        <v>19139</v>
      </c>
      <c r="B17122">
        <v>3.5223896829240299E-6</v>
      </c>
      <c r="C17122" s="1">
        <v>2.11645713088745E-4</v>
      </c>
      <c r="D17122">
        <v>0.45</v>
      </c>
      <c r="E17122">
        <v>0.68965517241379304</v>
      </c>
      <c r="F17122">
        <v>0.62239583333333304</v>
      </c>
      <c r="G17122">
        <v>0.44444444444444398</v>
      </c>
      <c r="H17122">
        <v>0.84803921568627405</v>
      </c>
      <c r="I17122">
        <v>0.78846153846153799</v>
      </c>
      <c r="J17122" s="1">
        <v>0.33333333333333298</v>
      </c>
      <c r="K17122" t="s">
        <v>23242</v>
      </c>
      <c r="L17122" t="s">
        <v>57488</v>
      </c>
      <c r="M17122" t="s">
        <v>57489</v>
      </c>
    </row>
    <row r="17123" spans="1:13">
      <c r="A17123" s="1" t="s">
        <v>19140</v>
      </c>
      <c r="B17123">
        <v>1.36800948842479E-6</v>
      </c>
      <c r="C17123" s="1">
        <v>8.6365713866653494E-9</v>
      </c>
      <c r="D17123">
        <v>1</v>
      </c>
      <c r="E17123">
        <v>0.95783132530120496</v>
      </c>
      <c r="F17123">
        <v>1</v>
      </c>
      <c r="G17123">
        <v>1</v>
      </c>
      <c r="H17123">
        <v>1</v>
      </c>
      <c r="I17123">
        <v>1</v>
      </c>
      <c r="J17123" s="1">
        <v>1</v>
      </c>
      <c r="K17123" t="s">
        <v>23241</v>
      </c>
      <c r="L17123" t="s">
        <v>57490</v>
      </c>
      <c r="M17123" t="s">
        <v>57491</v>
      </c>
    </row>
    <row r="17124" spans="1:13">
      <c r="A17124" s="1" t="s">
        <v>19141</v>
      </c>
      <c r="B17124">
        <v>1.5770744212238701E-7</v>
      </c>
      <c r="C17124" s="1">
        <v>2.2857814749194999E-8</v>
      </c>
      <c r="D17124">
        <v>1</v>
      </c>
      <c r="E17124">
        <v>0.99431818181818199</v>
      </c>
      <c r="F17124">
        <v>0.95209580838323304</v>
      </c>
      <c r="G17124">
        <v>1</v>
      </c>
      <c r="H17124">
        <v>1</v>
      </c>
      <c r="I17124">
        <v>1</v>
      </c>
      <c r="J17124" s="1">
        <v>1</v>
      </c>
      <c r="K17124" t="s">
        <v>23241</v>
      </c>
      <c r="L17124" t="s">
        <v>57492</v>
      </c>
      <c r="M17124" t="s">
        <v>57493</v>
      </c>
    </row>
    <row r="17125" spans="1:13">
      <c r="A17125" s="1" t="s">
        <v>19142</v>
      </c>
      <c r="B17125">
        <v>2.37750026879458E-4</v>
      </c>
      <c r="C17125" s="1">
        <v>2.2460426469111399E-4</v>
      </c>
      <c r="D17125">
        <v>0.296875</v>
      </c>
      <c r="E17125">
        <v>0.5</v>
      </c>
      <c r="F17125">
        <v>0.27319587628865999</v>
      </c>
      <c r="G17125">
        <v>3.4883720930232599E-2</v>
      </c>
      <c r="H17125">
        <v>0.15686274509803899</v>
      </c>
      <c r="I17125">
        <v>6.8750000000000006E-2</v>
      </c>
      <c r="J17125" s="1">
        <v>4.5454545454545497E-2</v>
      </c>
      <c r="K17125" t="s">
        <v>23242</v>
      </c>
      <c r="L17125" t="s">
        <v>57494</v>
      </c>
      <c r="M17125" t="s">
        <v>57495</v>
      </c>
    </row>
    <row r="17126" spans="1:13">
      <c r="A17126" s="1" t="s">
        <v>19143</v>
      </c>
      <c r="B17126">
        <v>2.9757906555966199E-8</v>
      </c>
      <c r="C17126" s="1">
        <v>8.4063872666804892E-6</v>
      </c>
      <c r="D17126">
        <v>0.97727272727272696</v>
      </c>
      <c r="E17126">
        <v>1</v>
      </c>
      <c r="F17126">
        <v>1</v>
      </c>
      <c r="G17126">
        <v>8.6956521739130405E-2</v>
      </c>
      <c r="H17126">
        <v>0.97058823529411797</v>
      </c>
      <c r="I17126">
        <v>0.93548387096774199</v>
      </c>
      <c r="J17126" s="1">
        <v>1</v>
      </c>
      <c r="K17126" t="s">
        <v>23241</v>
      </c>
      <c r="L17126" t="s">
        <v>57496</v>
      </c>
      <c r="M17126" t="s">
        <v>57497</v>
      </c>
    </row>
    <row r="17127" spans="1:13">
      <c r="A17127" s="1" t="s">
        <v>19144</v>
      </c>
      <c r="B17127">
        <v>4.1477950167295402E-7</v>
      </c>
      <c r="C17127" s="1">
        <v>1.51140485664097E-5</v>
      </c>
      <c r="D17127">
        <v>0.890625</v>
      </c>
      <c r="E17127">
        <v>0.96875</v>
      </c>
      <c r="F17127">
        <v>0.97435897435897401</v>
      </c>
      <c r="G17127">
        <v>0.96491228070175405</v>
      </c>
      <c r="H17127">
        <v>0.84955752212389402</v>
      </c>
      <c r="I17127">
        <v>0.943965517241379</v>
      </c>
      <c r="J17127" s="1">
        <v>1</v>
      </c>
      <c r="K17127" t="s">
        <v>23240</v>
      </c>
      <c r="L17127" t="s">
        <v>57498</v>
      </c>
      <c r="M17127" t="s">
        <v>57499</v>
      </c>
    </row>
    <row r="17128" spans="1:13">
      <c r="A17128" s="1" t="s">
        <v>19145</v>
      </c>
      <c r="B17128">
        <v>9.8174326807151001E-7</v>
      </c>
      <c r="C17128" s="1">
        <v>1.8049649301735001E-7</v>
      </c>
      <c r="D17128">
        <v>1</v>
      </c>
      <c r="E17128">
        <v>1</v>
      </c>
      <c r="F17128">
        <v>0.99736842105263201</v>
      </c>
      <c r="G17128">
        <v>1</v>
      </c>
      <c r="H17128">
        <v>0.99122807017543901</v>
      </c>
      <c r="I17128">
        <v>0.996</v>
      </c>
      <c r="J17128" s="1">
        <v>0.90909090909090895</v>
      </c>
      <c r="K17128" t="s">
        <v>23241</v>
      </c>
      <c r="L17128" t="s">
        <v>57500</v>
      </c>
      <c r="M17128" t="s">
        <v>57501</v>
      </c>
    </row>
    <row r="17129" spans="1:13">
      <c r="A17129" s="1" t="s">
        <v>19146</v>
      </c>
      <c r="B17129">
        <v>5.5187322139506497E-7</v>
      </c>
      <c r="C17129" s="1">
        <v>5.1332137182047798E-7</v>
      </c>
      <c r="D17129">
        <v>0</v>
      </c>
      <c r="E17129">
        <v>0</v>
      </c>
      <c r="F17129">
        <v>0</v>
      </c>
      <c r="G17129">
        <v>1.0869565217391301E-2</v>
      </c>
      <c r="H17129">
        <v>0</v>
      </c>
      <c r="I17129">
        <v>6.0606060606060601E-2</v>
      </c>
      <c r="J17129" s="1" t="s">
        <v>23229</v>
      </c>
      <c r="K17129" t="s">
        <v>23241</v>
      </c>
      <c r="L17129" t="s">
        <v>57502</v>
      </c>
      <c r="M17129" t="s">
        <v>57503</v>
      </c>
    </row>
    <row r="17130" spans="1:13">
      <c r="A17130" s="1" t="s">
        <v>19147</v>
      </c>
      <c r="B17130">
        <v>3.9300994960519296E-6</v>
      </c>
      <c r="C17130" s="1">
        <v>4.3594070528186803E-5</v>
      </c>
      <c r="D17130">
        <v>0</v>
      </c>
      <c r="E17130">
        <v>1.16279069767442E-2</v>
      </c>
      <c r="F17130">
        <v>1.6949152542372899E-2</v>
      </c>
      <c r="G17130">
        <v>3.7037037037037E-2</v>
      </c>
      <c r="H17130">
        <v>7.2222222222222202E-2</v>
      </c>
      <c r="I17130">
        <v>0.11</v>
      </c>
      <c r="J17130" s="1">
        <v>0</v>
      </c>
      <c r="K17130" t="s">
        <v>23238</v>
      </c>
      <c r="L17130" t="s">
        <v>57504</v>
      </c>
      <c r="M17130" t="s">
        <v>57505</v>
      </c>
    </row>
    <row r="17131" spans="1:13">
      <c r="A17131" s="1" t="s">
        <v>19148</v>
      </c>
      <c r="B17131">
        <v>1.34338122560304E-7</v>
      </c>
      <c r="C17131" s="1">
        <v>1.8786362264262799E-7</v>
      </c>
      <c r="D17131">
        <v>1</v>
      </c>
      <c r="E17131">
        <v>0.98947368421052595</v>
      </c>
      <c r="F17131">
        <v>0.994871794871795</v>
      </c>
      <c r="G17131">
        <v>0.99090909090909096</v>
      </c>
      <c r="H17131">
        <v>1</v>
      </c>
      <c r="I17131">
        <v>0.99444444444444402</v>
      </c>
      <c r="J17131" s="1">
        <v>0.63636363636363602</v>
      </c>
      <c r="K17131" t="s">
        <v>23241</v>
      </c>
      <c r="L17131" t="s">
        <v>57506</v>
      </c>
      <c r="M17131" t="s">
        <v>57507</v>
      </c>
    </row>
    <row r="17132" spans="1:13">
      <c r="A17132" s="1" t="s">
        <v>19149</v>
      </c>
      <c r="B17132">
        <v>1.6788314385774601E-5</v>
      </c>
      <c r="C17132" s="1">
        <v>6.3727586828224597E-6</v>
      </c>
      <c r="D17132">
        <v>0</v>
      </c>
      <c r="E17132">
        <v>5.6818181818181802E-3</v>
      </c>
      <c r="F17132">
        <v>9.7368421052631604E-2</v>
      </c>
      <c r="G17132">
        <v>0</v>
      </c>
      <c r="H17132">
        <v>1.4705882352941201E-2</v>
      </c>
      <c r="I17132">
        <v>0</v>
      </c>
      <c r="J17132" s="1">
        <v>0</v>
      </c>
      <c r="K17132" t="s">
        <v>23239</v>
      </c>
      <c r="L17132" t="s">
        <v>57508</v>
      </c>
      <c r="M17132" t="s">
        <v>57509</v>
      </c>
    </row>
    <row r="17133" spans="1:13">
      <c r="A17133" s="1" t="s">
        <v>19150</v>
      </c>
      <c r="B17133">
        <v>3.0688340340299299E-7</v>
      </c>
      <c r="C17133" s="1">
        <v>1.45826644906573E-6</v>
      </c>
      <c r="D17133">
        <v>1</v>
      </c>
      <c r="E17133">
        <v>1</v>
      </c>
      <c r="F17133">
        <v>1</v>
      </c>
      <c r="G17133">
        <v>0.578125</v>
      </c>
      <c r="H17133">
        <v>0.88709677419354804</v>
      </c>
      <c r="I17133">
        <v>0.918604651162791</v>
      </c>
      <c r="J17133" s="1" t="s">
        <v>23229</v>
      </c>
      <c r="K17133" t="s">
        <v>23241</v>
      </c>
      <c r="L17133" t="s">
        <v>57510</v>
      </c>
      <c r="M17133" t="s">
        <v>57511</v>
      </c>
    </row>
    <row r="17134" spans="1:13">
      <c r="A17134" s="1" t="s">
        <v>19151</v>
      </c>
      <c r="B17134">
        <v>8.2830690078006802E-7</v>
      </c>
      <c r="C17134" s="1">
        <v>1.4667618085412801E-8</v>
      </c>
      <c r="D17134">
        <v>0.98387096774193505</v>
      </c>
      <c r="E17134">
        <v>0.97674418604651203</v>
      </c>
      <c r="F17134">
        <v>1</v>
      </c>
      <c r="G17134">
        <v>1</v>
      </c>
      <c r="H17134">
        <v>0.98648648648648696</v>
      </c>
      <c r="I17134">
        <v>0.98529411764705899</v>
      </c>
      <c r="J17134" s="1">
        <v>1</v>
      </c>
      <c r="K17134" t="s">
        <v>23237</v>
      </c>
      <c r="L17134" t="s">
        <v>57512</v>
      </c>
      <c r="M17134" t="s">
        <v>57513</v>
      </c>
    </row>
    <row r="17135" spans="1:13">
      <c r="A17135" s="1" t="s">
        <v>19152</v>
      </c>
      <c r="B17135">
        <v>2.07829705713729E-4</v>
      </c>
      <c r="C17135" s="1">
        <v>1.7398405217762701E-4</v>
      </c>
      <c r="D17135">
        <v>0.24</v>
      </c>
      <c r="E17135">
        <v>0.62280701754386003</v>
      </c>
      <c r="F17135">
        <v>8.0882352941176502E-2</v>
      </c>
      <c r="G17135">
        <v>1.0416666666666701E-2</v>
      </c>
      <c r="H17135">
        <v>0</v>
      </c>
      <c r="I17135">
        <v>0</v>
      </c>
      <c r="J17135" s="1">
        <v>0</v>
      </c>
      <c r="K17135" t="s">
        <v>23238</v>
      </c>
      <c r="L17135" t="s">
        <v>57514</v>
      </c>
      <c r="M17135" t="s">
        <v>57515</v>
      </c>
    </row>
    <row r="17136" spans="1:13">
      <c r="A17136" s="1" t="s">
        <v>19153</v>
      </c>
      <c r="B17136">
        <v>6.7537500629644204E-7</v>
      </c>
      <c r="C17136" s="1">
        <v>6.5488717419170203E-9</v>
      </c>
      <c r="D17136">
        <v>0.984375</v>
      </c>
      <c r="E17136">
        <v>0.89655172413793105</v>
      </c>
      <c r="F17136">
        <v>1</v>
      </c>
      <c r="G17136">
        <v>0.98214285714285698</v>
      </c>
      <c r="H17136">
        <v>0.99295774647887303</v>
      </c>
      <c r="I17136">
        <v>1</v>
      </c>
      <c r="J17136" s="1">
        <v>1</v>
      </c>
      <c r="K17136" t="s">
        <v>23242</v>
      </c>
      <c r="L17136" t="s">
        <v>57516</v>
      </c>
      <c r="M17136" t="s">
        <v>57517</v>
      </c>
    </row>
    <row r="17137" spans="1:13">
      <c r="A17137" s="1" t="s">
        <v>19154</v>
      </c>
      <c r="B17137">
        <v>7.8291205679409993E-6</v>
      </c>
      <c r="C17137" s="1">
        <v>8.5778317383011105E-7</v>
      </c>
      <c r="D17137">
        <v>0.109375</v>
      </c>
      <c r="E17137">
        <v>2.1276595744680899E-2</v>
      </c>
      <c r="F17137">
        <v>0</v>
      </c>
      <c r="G17137">
        <v>0</v>
      </c>
      <c r="H17137">
        <v>0</v>
      </c>
      <c r="I17137">
        <v>0</v>
      </c>
      <c r="J17137" s="1">
        <v>0</v>
      </c>
      <c r="K17137" t="s">
        <v>23242</v>
      </c>
      <c r="L17137" t="s">
        <v>57518</v>
      </c>
      <c r="M17137" t="s">
        <v>57519</v>
      </c>
    </row>
    <row r="17138" spans="1:13">
      <c r="A17138" s="1" t="s">
        <v>19155</v>
      </c>
      <c r="B17138">
        <v>2.1948257121361499E-5</v>
      </c>
      <c r="C17138" s="1">
        <v>5.1460021801547999E-5</v>
      </c>
      <c r="D17138">
        <v>0.921875</v>
      </c>
      <c r="E17138">
        <v>0.97894736842105301</v>
      </c>
      <c r="F17138">
        <v>0.62820512820512797</v>
      </c>
      <c r="G17138">
        <v>0.94642857142857095</v>
      </c>
      <c r="H17138">
        <v>0.73873873873873896</v>
      </c>
      <c r="I17138">
        <v>0.87391304347826104</v>
      </c>
      <c r="J17138" s="1">
        <v>0.875</v>
      </c>
      <c r="K17138" t="s">
        <v>23241</v>
      </c>
      <c r="L17138" t="s">
        <v>57520</v>
      </c>
      <c r="M17138" t="s">
        <v>57521</v>
      </c>
    </row>
    <row r="17139" spans="1:13">
      <c r="A17139" s="1" t="s">
        <v>19156</v>
      </c>
      <c r="B17139">
        <v>6.9225800623133703E-7</v>
      </c>
      <c r="C17139" s="1">
        <v>1.12777073659163E-5</v>
      </c>
      <c r="D17139">
        <v>0.72222222222222199</v>
      </c>
      <c r="E17139">
        <v>0.76315789473684204</v>
      </c>
      <c r="F17139">
        <v>0.99</v>
      </c>
      <c r="G17139">
        <v>1</v>
      </c>
      <c r="H17139">
        <v>1</v>
      </c>
      <c r="I17139">
        <v>1</v>
      </c>
      <c r="J17139" s="1">
        <v>1</v>
      </c>
      <c r="K17139" t="s">
        <v>23240</v>
      </c>
      <c r="L17139" t="s">
        <v>57522</v>
      </c>
      <c r="M17139" t="s">
        <v>57523</v>
      </c>
    </row>
    <row r="17140" spans="1:13">
      <c r="A17140" s="1" t="s">
        <v>19157</v>
      </c>
      <c r="B17140">
        <v>1.4278294634737399E-4</v>
      </c>
      <c r="C17140" s="1">
        <v>1.4431775505261399E-6</v>
      </c>
      <c r="D17140">
        <v>0.18333333333333299</v>
      </c>
      <c r="E17140">
        <v>4.3478260869565202E-2</v>
      </c>
      <c r="F17140">
        <v>0.19786096256684499</v>
      </c>
      <c r="G17140">
        <v>0.17441860465116299</v>
      </c>
      <c r="H17140">
        <v>0.31632653061224503</v>
      </c>
      <c r="I17140">
        <v>0.22666666666666699</v>
      </c>
      <c r="J17140" s="1">
        <v>0</v>
      </c>
      <c r="K17140" t="s">
        <v>23242</v>
      </c>
      <c r="L17140" t="s">
        <v>57524</v>
      </c>
      <c r="M17140" t="s">
        <v>57525</v>
      </c>
    </row>
    <row r="17141" spans="1:13">
      <c r="A17141" s="1" t="s">
        <v>19158</v>
      </c>
      <c r="B17141">
        <v>8.3286825267499908E-6</v>
      </c>
      <c r="C17141" s="1">
        <v>3.3333457050052601E-6</v>
      </c>
      <c r="D17141">
        <v>1</v>
      </c>
      <c r="E17141">
        <v>0.99473684210526303</v>
      </c>
      <c r="F17141">
        <v>0.94767441860465096</v>
      </c>
      <c r="G17141">
        <v>1</v>
      </c>
      <c r="H17141">
        <v>0.95263157894736805</v>
      </c>
      <c r="I17141">
        <v>1</v>
      </c>
      <c r="J17141" s="1" t="s">
        <v>23229</v>
      </c>
      <c r="K17141" t="s">
        <v>23238</v>
      </c>
      <c r="L17141" t="s">
        <v>57526</v>
      </c>
      <c r="M17141" t="s">
        <v>57527</v>
      </c>
    </row>
    <row r="17142" spans="1:13">
      <c r="A17142" s="1" t="s">
        <v>19159</v>
      </c>
      <c r="B17142">
        <v>4.2503491914268398E-10</v>
      </c>
      <c r="C17142" s="1">
        <v>8.0184297052184198E-7</v>
      </c>
      <c r="D17142">
        <v>1</v>
      </c>
      <c r="E17142">
        <v>0.99479166666666696</v>
      </c>
      <c r="F17142">
        <v>0.93556701030927802</v>
      </c>
      <c r="G17142">
        <v>1</v>
      </c>
      <c r="H17142">
        <v>0.97169811320754695</v>
      </c>
      <c r="I17142">
        <v>0.99561403508771895</v>
      </c>
      <c r="J17142" s="1">
        <v>1</v>
      </c>
      <c r="K17142" t="s">
        <v>23238</v>
      </c>
      <c r="L17142" t="s">
        <v>57528</v>
      </c>
      <c r="M17142" t="s">
        <v>57529</v>
      </c>
    </row>
    <row r="17143" spans="1:13">
      <c r="A17143" s="1" t="s">
        <v>19160</v>
      </c>
      <c r="B17143">
        <v>1.23215137966674E-8</v>
      </c>
      <c r="C17143" s="1">
        <v>3.0842977830595299E-6</v>
      </c>
      <c r="D17143">
        <v>1</v>
      </c>
      <c r="E17143">
        <v>1</v>
      </c>
      <c r="F17143">
        <v>1</v>
      </c>
      <c r="G17143">
        <v>0.43243243243243201</v>
      </c>
      <c r="H17143">
        <v>0.99519230769230804</v>
      </c>
      <c r="I17143">
        <v>0.91463414634146301</v>
      </c>
      <c r="J17143" s="1">
        <v>1</v>
      </c>
      <c r="K17143" t="s">
        <v>23238</v>
      </c>
      <c r="L17143" t="s">
        <v>57530</v>
      </c>
      <c r="M17143" t="s">
        <v>57531</v>
      </c>
    </row>
    <row r="17144" spans="1:13">
      <c r="A17144" s="1" t="s">
        <v>19161</v>
      </c>
      <c r="B17144">
        <v>7.7525697115116596E-5</v>
      </c>
      <c r="C17144" s="1">
        <v>5.9007633401551399E-6</v>
      </c>
      <c r="D17144">
        <v>0.140625</v>
      </c>
      <c r="E17144">
        <v>0.106741573033708</v>
      </c>
      <c r="F17144">
        <v>0</v>
      </c>
      <c r="G17144">
        <v>0</v>
      </c>
      <c r="H17144">
        <v>1.4018691588785E-2</v>
      </c>
      <c r="I17144">
        <v>0</v>
      </c>
      <c r="J17144" s="1">
        <v>0</v>
      </c>
      <c r="K17144" t="s">
        <v>23237</v>
      </c>
      <c r="L17144" t="s">
        <v>57532</v>
      </c>
      <c r="M17144" t="s">
        <v>57533</v>
      </c>
    </row>
    <row r="17145" spans="1:13">
      <c r="A17145" s="1" t="s">
        <v>19162</v>
      </c>
      <c r="B17145">
        <v>1.1805261863713099E-6</v>
      </c>
      <c r="C17145" s="1">
        <v>3.8523973268548996E-9</v>
      </c>
      <c r="D17145">
        <v>0.98214285714285698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 s="1">
        <v>0</v>
      </c>
      <c r="K17145" t="s">
        <v>23238</v>
      </c>
      <c r="L17145" t="s">
        <v>57534</v>
      </c>
      <c r="M17145" t="s">
        <v>57535</v>
      </c>
    </row>
    <row r="17146" spans="1:13">
      <c r="A17146" s="1" t="s">
        <v>19163</v>
      </c>
      <c r="B17146">
        <v>1.17326287049923E-6</v>
      </c>
      <c r="C17146" s="1">
        <v>2.3394590073855199E-5</v>
      </c>
      <c r="D17146">
        <v>0</v>
      </c>
      <c r="E17146">
        <v>0</v>
      </c>
      <c r="F17146">
        <v>8.9285714285714298E-3</v>
      </c>
      <c r="G17146">
        <v>2.7272727272727299E-2</v>
      </c>
      <c r="H17146">
        <v>0</v>
      </c>
      <c r="I17146">
        <v>6.5789473684210495E-2</v>
      </c>
      <c r="J17146" s="1" t="s">
        <v>23229</v>
      </c>
      <c r="K17146" t="s">
        <v>23240</v>
      </c>
      <c r="L17146" t="s">
        <v>57536</v>
      </c>
      <c r="M17146" t="s">
        <v>57537</v>
      </c>
    </row>
    <row r="17147" spans="1:13">
      <c r="A17147" s="1" t="s">
        <v>19164</v>
      </c>
      <c r="B17147">
        <v>2.5130725611315798E-6</v>
      </c>
      <c r="C17147" s="1">
        <v>3.86153867369862E-4</v>
      </c>
      <c r="D17147">
        <v>6.25E-2</v>
      </c>
      <c r="E17147">
        <v>0.27368421052631597</v>
      </c>
      <c r="F17147">
        <v>0.35384615384615398</v>
      </c>
      <c r="G17147">
        <v>3.9215686274509803E-2</v>
      </c>
      <c r="H17147">
        <v>0.238095238095238</v>
      </c>
      <c r="I17147">
        <v>0.112903225806452</v>
      </c>
      <c r="J17147" s="1">
        <v>4.5454545454545497E-2</v>
      </c>
      <c r="K17147" t="s">
        <v>23237</v>
      </c>
      <c r="L17147" t="s">
        <v>57538</v>
      </c>
      <c r="M17147" t="s">
        <v>57539</v>
      </c>
    </row>
    <row r="17148" spans="1:13">
      <c r="A17148" s="1" t="s">
        <v>19165</v>
      </c>
      <c r="B17148">
        <v>6.6333619498506098E-6</v>
      </c>
      <c r="C17148" s="1">
        <v>1.34821835041302E-4</v>
      </c>
      <c r="D17148">
        <v>0.125</v>
      </c>
      <c r="E17148">
        <v>7.9787234042553196E-2</v>
      </c>
      <c r="F17148">
        <v>6.9230769230769207E-2</v>
      </c>
      <c r="G17148">
        <v>0</v>
      </c>
      <c r="H17148">
        <v>1.3274336283185801E-2</v>
      </c>
      <c r="I17148">
        <v>3.2520325203252001E-2</v>
      </c>
      <c r="J17148" s="1">
        <v>0</v>
      </c>
      <c r="K17148" t="s">
        <v>23241</v>
      </c>
      <c r="L17148" t="s">
        <v>57540</v>
      </c>
      <c r="M17148" t="s">
        <v>57541</v>
      </c>
    </row>
    <row r="17149" spans="1:13">
      <c r="A17149" s="1" t="s">
        <v>19166</v>
      </c>
      <c r="B17149">
        <v>8.7946402814888895E-5</v>
      </c>
      <c r="C17149" s="1">
        <v>1.3581141400646299E-3</v>
      </c>
      <c r="D17149">
        <v>1</v>
      </c>
      <c r="E17149">
        <v>0.98333333333333295</v>
      </c>
      <c r="F17149">
        <v>1</v>
      </c>
      <c r="G17149">
        <v>0.1875</v>
      </c>
      <c r="H17149">
        <v>0.81818181818181801</v>
      </c>
      <c r="I17149">
        <v>6.9767441860465101E-2</v>
      </c>
      <c r="J17149" s="1" t="s">
        <v>23229</v>
      </c>
      <c r="K17149" t="s">
        <v>23238</v>
      </c>
      <c r="L17149" t="s">
        <v>57542</v>
      </c>
      <c r="M17149" t="s">
        <v>57543</v>
      </c>
    </row>
    <row r="17150" spans="1:13">
      <c r="A17150" s="1" t="s">
        <v>19167</v>
      </c>
      <c r="B17150">
        <v>4.43584445713286E-7</v>
      </c>
      <c r="C17150" s="1">
        <v>2.1848832336653299E-7</v>
      </c>
      <c r="D17150">
        <v>1</v>
      </c>
      <c r="E17150">
        <v>0.96969696969696995</v>
      </c>
      <c r="F17150">
        <v>1</v>
      </c>
      <c r="G17150">
        <v>1</v>
      </c>
      <c r="H17150">
        <v>1</v>
      </c>
      <c r="I17150">
        <v>0.98684210526315796</v>
      </c>
      <c r="J17150" s="1" t="s">
        <v>23229</v>
      </c>
      <c r="K17150" t="s">
        <v>23238</v>
      </c>
      <c r="L17150" t="s">
        <v>57544</v>
      </c>
      <c r="M17150" t="s">
        <v>57545</v>
      </c>
    </row>
    <row r="17151" spans="1:13">
      <c r="A17151" s="1" t="s">
        <v>19168</v>
      </c>
      <c r="B17151">
        <v>7.52692858938762E-7</v>
      </c>
      <c r="C17151" s="1">
        <v>2.9836236233251301E-9</v>
      </c>
      <c r="D17151">
        <v>1</v>
      </c>
      <c r="E17151">
        <v>1</v>
      </c>
      <c r="F17151">
        <v>0.85499999999999998</v>
      </c>
      <c r="G17151">
        <v>1</v>
      </c>
      <c r="H17151">
        <v>0.87162162162162204</v>
      </c>
      <c r="I17151">
        <v>0.98181818181818203</v>
      </c>
      <c r="J17151" s="1" t="s">
        <v>23229</v>
      </c>
      <c r="K17151" t="s">
        <v>23241</v>
      </c>
      <c r="L17151" t="s">
        <v>57546</v>
      </c>
      <c r="M17151" t="s">
        <v>57547</v>
      </c>
    </row>
    <row r="17152" spans="1:13">
      <c r="A17152" s="1" t="s">
        <v>19169</v>
      </c>
      <c r="B17152">
        <v>1.6139211231486701E-5</v>
      </c>
      <c r="C17152" s="1">
        <v>2.5170960497854901E-5</v>
      </c>
      <c r="D17152">
        <v>0.296296296296296</v>
      </c>
      <c r="E17152">
        <v>0.131944444444444</v>
      </c>
      <c r="F17152">
        <v>0.18023255813953501</v>
      </c>
      <c r="G17152">
        <v>0.25</v>
      </c>
      <c r="H17152">
        <v>7.0422535211267599E-3</v>
      </c>
      <c r="I17152">
        <v>8.5714285714285701E-2</v>
      </c>
      <c r="J17152" s="1">
        <v>0</v>
      </c>
      <c r="K17152" t="s">
        <v>23238</v>
      </c>
      <c r="L17152" t="s">
        <v>57548</v>
      </c>
      <c r="M17152" t="s">
        <v>57549</v>
      </c>
    </row>
    <row r="17153" spans="1:13">
      <c r="A17153" s="1" t="s">
        <v>19170</v>
      </c>
      <c r="B17153">
        <v>1.05595893122568E-5</v>
      </c>
      <c r="C17153" s="1">
        <v>2.47669693342725E-5</v>
      </c>
      <c r="D17153">
        <v>0.133333333333333</v>
      </c>
      <c r="E17153">
        <v>2.74725274725275E-2</v>
      </c>
      <c r="F17153">
        <v>0.33602150537634401</v>
      </c>
      <c r="G17153">
        <v>0.24285714285714299</v>
      </c>
      <c r="H17153">
        <v>0.53684210526315801</v>
      </c>
      <c r="I17153">
        <v>8.6956521739130405E-2</v>
      </c>
      <c r="J17153" s="1">
        <v>9.0909090909090898E-2</v>
      </c>
      <c r="K17153" t="s">
        <v>23237</v>
      </c>
      <c r="L17153" t="s">
        <v>57550</v>
      </c>
      <c r="M17153" t="s">
        <v>57551</v>
      </c>
    </row>
    <row r="17154" spans="1:13">
      <c r="A17154" s="1" t="s">
        <v>19171</v>
      </c>
      <c r="B17154">
        <v>2.1493312539415698E-9</v>
      </c>
      <c r="C17154" s="1">
        <v>1.4440605802717699E-6</v>
      </c>
      <c r="D17154">
        <v>1</v>
      </c>
      <c r="E17154">
        <v>1</v>
      </c>
      <c r="F17154">
        <v>1</v>
      </c>
      <c r="G17154">
        <v>0.75</v>
      </c>
      <c r="H17154">
        <v>1</v>
      </c>
      <c r="I17154">
        <v>1</v>
      </c>
      <c r="J17154" s="1">
        <v>0.95</v>
      </c>
      <c r="K17154" t="s">
        <v>23238</v>
      </c>
      <c r="L17154" t="s">
        <v>57552</v>
      </c>
      <c r="M17154" t="s">
        <v>57553</v>
      </c>
    </row>
    <row r="17155" spans="1:13">
      <c r="A17155" s="1" t="s">
        <v>19172</v>
      </c>
      <c r="B17155">
        <v>3.7287618030297699E-5</v>
      </c>
      <c r="C17155" s="1">
        <v>2.4246014803771799E-6</v>
      </c>
      <c r="D17155">
        <v>0</v>
      </c>
      <c r="E17155">
        <v>6.0439560439560398E-2</v>
      </c>
      <c r="F17155">
        <v>0</v>
      </c>
      <c r="G17155">
        <v>0</v>
      </c>
      <c r="H17155">
        <v>0</v>
      </c>
      <c r="I17155">
        <v>0</v>
      </c>
      <c r="J17155" s="1" t="s">
        <v>23229</v>
      </c>
      <c r="K17155" t="s">
        <v>23239</v>
      </c>
      <c r="L17155" t="s">
        <v>57554</v>
      </c>
      <c r="M17155" t="s">
        <v>57555</v>
      </c>
    </row>
    <row r="17156" spans="1:13">
      <c r="A17156" s="1" t="s">
        <v>19173</v>
      </c>
      <c r="B17156">
        <v>2.7373939234272798E-5</v>
      </c>
      <c r="C17156" s="1">
        <v>4.89204049360097E-6</v>
      </c>
      <c r="D17156">
        <v>9.0909090909090898E-2</v>
      </c>
      <c r="E17156">
        <v>0.195402298850575</v>
      </c>
      <c r="F17156">
        <v>0.224806201550388</v>
      </c>
      <c r="G17156">
        <v>0.452380952380952</v>
      </c>
      <c r="H17156">
        <v>0.12037037037037</v>
      </c>
      <c r="I17156">
        <v>0.34375</v>
      </c>
      <c r="J17156" s="1" t="s">
        <v>23229</v>
      </c>
      <c r="K17156" t="s">
        <v>23242</v>
      </c>
      <c r="L17156" t="s">
        <v>57556</v>
      </c>
      <c r="M17156" t="s">
        <v>57557</v>
      </c>
    </row>
    <row r="17157" spans="1:13">
      <c r="A17157" s="1" t="s">
        <v>19174</v>
      </c>
      <c r="B17157">
        <v>3.3960659157261102E-5</v>
      </c>
      <c r="C17157" s="1">
        <v>2.0295676798049001E-4</v>
      </c>
      <c r="D17157">
        <v>0.467741935483871</v>
      </c>
      <c r="E17157">
        <v>0.66249999999999998</v>
      </c>
      <c r="F17157">
        <v>0.41603053435114501</v>
      </c>
      <c r="G17157">
        <v>0.28571428571428598</v>
      </c>
      <c r="H17157">
        <v>1.2500000000000001E-2</v>
      </c>
      <c r="I17157">
        <v>0.23913043478260901</v>
      </c>
      <c r="J17157" s="1">
        <v>0</v>
      </c>
      <c r="K17157" t="s">
        <v>23242</v>
      </c>
      <c r="L17157" t="s">
        <v>57558</v>
      </c>
      <c r="M17157" t="s">
        <v>57559</v>
      </c>
    </row>
    <row r="17158" spans="1:13">
      <c r="A17158" s="1" t="s">
        <v>19175</v>
      </c>
      <c r="B17158">
        <v>1.3066324976212201E-6</v>
      </c>
      <c r="C17158" s="1">
        <v>5.1875885175157205E-7</v>
      </c>
      <c r="D17158">
        <v>0.96875</v>
      </c>
      <c r="E17158">
        <v>0.99468085106382997</v>
      </c>
      <c r="F17158">
        <v>0.99722222222222201</v>
      </c>
      <c r="G17158">
        <v>0.99090909090909096</v>
      </c>
      <c r="H17158">
        <v>0.99509803921568596</v>
      </c>
      <c r="I17158">
        <v>1</v>
      </c>
      <c r="J17158" s="1" t="s">
        <v>23229</v>
      </c>
      <c r="K17158" t="s">
        <v>23238</v>
      </c>
      <c r="L17158" t="s">
        <v>57560</v>
      </c>
      <c r="M17158" t="s">
        <v>57561</v>
      </c>
    </row>
    <row r="17159" spans="1:13">
      <c r="A17159" s="1" t="s">
        <v>19176</v>
      </c>
      <c r="B17159">
        <v>4.0114547950077599E-8</v>
      </c>
      <c r="C17159" s="1">
        <v>7.6156371835273596E-6</v>
      </c>
      <c r="D17159">
        <v>0.13793103448275901</v>
      </c>
      <c r="E17159">
        <v>6.5217391304347797E-2</v>
      </c>
      <c r="F17159">
        <v>0.422077922077922</v>
      </c>
      <c r="G17159">
        <v>4.5454545454545497E-2</v>
      </c>
      <c r="H17159">
        <v>0.21052631578947401</v>
      </c>
      <c r="I17159">
        <v>8.1081081081081099E-2</v>
      </c>
      <c r="J17159" s="1" t="s">
        <v>23229</v>
      </c>
      <c r="K17159" t="s">
        <v>23238</v>
      </c>
      <c r="L17159" t="s">
        <v>57562</v>
      </c>
      <c r="M17159" t="s">
        <v>57563</v>
      </c>
    </row>
    <row r="17160" spans="1:13">
      <c r="A17160" s="1" t="s">
        <v>19177</v>
      </c>
      <c r="B17160">
        <v>6.2757312707138303E-6</v>
      </c>
      <c r="C17160" s="1">
        <v>9.2655746772357597E-9</v>
      </c>
      <c r="D17160">
        <v>3.125E-2</v>
      </c>
      <c r="E17160">
        <v>5.8823529411764698E-2</v>
      </c>
      <c r="F17160">
        <v>5.4945054945054897E-3</v>
      </c>
      <c r="G17160">
        <v>0</v>
      </c>
      <c r="H17160">
        <v>3.4482758620689703E-2</v>
      </c>
      <c r="I17160">
        <v>0</v>
      </c>
      <c r="J17160" s="1">
        <v>0</v>
      </c>
      <c r="K17160" t="s">
        <v>23242</v>
      </c>
      <c r="L17160" t="s">
        <v>57564</v>
      </c>
      <c r="M17160" t="s">
        <v>57565</v>
      </c>
    </row>
    <row r="17161" spans="1:13">
      <c r="A17161" s="1" t="s">
        <v>19178</v>
      </c>
      <c r="B17161">
        <v>7.5585206928596004E-8</v>
      </c>
      <c r="C17161" s="1">
        <v>1.1093064910630401E-5</v>
      </c>
      <c r="D17161">
        <v>1</v>
      </c>
      <c r="E17161">
        <v>0.99390243902439002</v>
      </c>
      <c r="F17161">
        <v>0.99305555555555602</v>
      </c>
      <c r="G17161">
        <v>0.19230769230769201</v>
      </c>
      <c r="H17161">
        <v>0.90579710144927505</v>
      </c>
      <c r="I17161">
        <v>0.96666666666666701</v>
      </c>
      <c r="J17161" s="1">
        <v>1</v>
      </c>
      <c r="K17161" t="s">
        <v>23240</v>
      </c>
      <c r="L17161" t="s">
        <v>57566</v>
      </c>
      <c r="M17161" t="s">
        <v>57567</v>
      </c>
    </row>
    <row r="17162" spans="1:13">
      <c r="A17162" s="1" t="s">
        <v>19179</v>
      </c>
      <c r="B17162">
        <v>4.6658122734657699E-4</v>
      </c>
      <c r="C17162" s="1">
        <v>4.7735682780026699E-4</v>
      </c>
      <c r="D17162">
        <v>0.54838709677419395</v>
      </c>
      <c r="E17162">
        <v>0.34736842105263199</v>
      </c>
      <c r="F17162">
        <v>0.65979381443299001</v>
      </c>
      <c r="G17162">
        <v>0.74528301886792403</v>
      </c>
      <c r="H17162">
        <v>0.8</v>
      </c>
      <c r="I17162">
        <v>0.82692307692307698</v>
      </c>
      <c r="J17162" s="1">
        <v>0.95454545454545503</v>
      </c>
      <c r="K17162" t="s">
        <v>23238</v>
      </c>
      <c r="L17162" t="s">
        <v>57568</v>
      </c>
      <c r="M17162" t="s">
        <v>57569</v>
      </c>
    </row>
    <row r="17163" spans="1:13">
      <c r="A17163" s="1" t="s">
        <v>19180</v>
      </c>
      <c r="B17163">
        <v>4.2559798670724503E-5</v>
      </c>
      <c r="C17163" s="1">
        <v>1.9261885974852701E-5</v>
      </c>
      <c r="D17163">
        <v>0.9</v>
      </c>
      <c r="E17163">
        <v>0.69230769230769196</v>
      </c>
      <c r="F17163">
        <v>0.96296296296296302</v>
      </c>
      <c r="G17163">
        <v>1</v>
      </c>
      <c r="H17163">
        <v>0.99553571428571397</v>
      </c>
      <c r="I17163">
        <v>1</v>
      </c>
      <c r="J17163" s="1">
        <v>1</v>
      </c>
      <c r="K17163" t="s">
        <v>23241</v>
      </c>
      <c r="L17163" t="s">
        <v>57570</v>
      </c>
      <c r="M17163" t="s">
        <v>57571</v>
      </c>
    </row>
    <row r="17164" spans="1:13">
      <c r="A17164" s="1" t="s">
        <v>19181</v>
      </c>
      <c r="B17164">
        <v>3.6631761637208698E-8</v>
      </c>
      <c r="C17164" s="1">
        <v>2.0324616583718E-7</v>
      </c>
      <c r="D17164">
        <v>1</v>
      </c>
      <c r="E17164">
        <v>0.99462365591397806</v>
      </c>
      <c r="F17164">
        <v>0.99473684210526303</v>
      </c>
      <c r="G17164">
        <v>1</v>
      </c>
      <c r="H17164">
        <v>1</v>
      </c>
      <c r="I17164">
        <v>1</v>
      </c>
      <c r="J17164" s="1">
        <v>0.05</v>
      </c>
      <c r="K17164" t="s">
        <v>23238</v>
      </c>
      <c r="L17164" t="s">
        <v>57572</v>
      </c>
      <c r="M17164" t="s">
        <v>57573</v>
      </c>
    </row>
    <row r="17165" spans="1:13">
      <c r="A17165" s="1" t="s">
        <v>19182</v>
      </c>
      <c r="B17165">
        <v>0</v>
      </c>
      <c r="C17165" s="1">
        <v>0</v>
      </c>
      <c r="D17165">
        <v>1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 s="1" t="s">
        <v>23229</v>
      </c>
      <c r="K17165" t="s">
        <v>23240</v>
      </c>
      <c r="L17165" t="s">
        <v>57574</v>
      </c>
      <c r="M17165" t="s">
        <v>57575</v>
      </c>
    </row>
    <row r="17166" spans="1:13">
      <c r="A17166" s="1" t="s">
        <v>19183</v>
      </c>
      <c r="B17166">
        <v>1.8240508044049601E-5</v>
      </c>
      <c r="C17166" s="1">
        <v>1.54444973798828E-6</v>
      </c>
      <c r="D17166">
        <v>0</v>
      </c>
      <c r="E17166">
        <v>0</v>
      </c>
      <c r="F17166">
        <v>0.15217391304347799</v>
      </c>
      <c r="G17166">
        <v>8.3333333333333301E-2</v>
      </c>
      <c r="H17166">
        <v>0.18224299065420599</v>
      </c>
      <c r="I17166">
        <v>5.3030303030302997E-2</v>
      </c>
      <c r="J17166" s="1">
        <v>0</v>
      </c>
      <c r="K17166" t="s">
        <v>23240</v>
      </c>
      <c r="L17166" t="s">
        <v>57576</v>
      </c>
      <c r="M17166" t="s">
        <v>57577</v>
      </c>
    </row>
    <row r="17167" spans="1:13">
      <c r="A17167" s="1" t="s">
        <v>19184</v>
      </c>
      <c r="B17167">
        <v>3.4359019157515599E-7</v>
      </c>
      <c r="C17167" s="1">
        <v>1.76154825620473E-7</v>
      </c>
      <c r="D17167">
        <v>3.5714285714285698E-2</v>
      </c>
      <c r="E17167">
        <v>0</v>
      </c>
      <c r="F17167">
        <v>0</v>
      </c>
      <c r="G17167">
        <v>0</v>
      </c>
      <c r="H17167">
        <v>0</v>
      </c>
      <c r="I17167">
        <v>1.2820512820512799E-2</v>
      </c>
      <c r="J17167" s="1">
        <v>0.1</v>
      </c>
      <c r="K17167" t="s">
        <v>23242</v>
      </c>
      <c r="L17167" t="s">
        <v>57578</v>
      </c>
      <c r="M17167" t="s">
        <v>57579</v>
      </c>
    </row>
    <row r="17168" spans="1:13">
      <c r="A17168" s="1" t="s">
        <v>19185</v>
      </c>
      <c r="B17168">
        <v>1.3965866772578799E-7</v>
      </c>
      <c r="C17168" s="1">
        <v>8.8472253571070605E-7</v>
      </c>
      <c r="D17168">
        <v>1.5625E-2</v>
      </c>
      <c r="E17168">
        <v>5.2631578947368403E-3</v>
      </c>
      <c r="F17168">
        <v>1.8041237113402098E-2</v>
      </c>
      <c r="G17168">
        <v>2.0833333333333301E-2</v>
      </c>
      <c r="H17168">
        <v>9.4339622641509396E-3</v>
      </c>
      <c r="I17168">
        <v>5.8823529411764696E-3</v>
      </c>
      <c r="J17168" s="1">
        <v>0</v>
      </c>
      <c r="K17168" t="s">
        <v>23240</v>
      </c>
      <c r="L17168" t="s">
        <v>57580</v>
      </c>
      <c r="M17168" t="s">
        <v>57581</v>
      </c>
    </row>
    <row r="17169" spans="1:13">
      <c r="A17169" s="1" t="s">
        <v>19186</v>
      </c>
      <c r="B17169">
        <v>2.8457584591971898E-6</v>
      </c>
      <c r="C17169" s="1">
        <v>3.8938358078642403E-6</v>
      </c>
      <c r="D17169">
        <v>1</v>
      </c>
      <c r="E17169">
        <v>0.97826086956521696</v>
      </c>
      <c r="F17169">
        <v>1</v>
      </c>
      <c r="G17169">
        <v>1</v>
      </c>
      <c r="H17169">
        <v>1</v>
      </c>
      <c r="I17169">
        <v>0.97222222222222199</v>
      </c>
      <c r="J17169" s="1">
        <v>1</v>
      </c>
      <c r="K17169" t="s">
        <v>23237</v>
      </c>
      <c r="L17169" t="s">
        <v>57582</v>
      </c>
      <c r="M17169" t="s">
        <v>57583</v>
      </c>
    </row>
    <row r="17170" spans="1:13">
      <c r="A17170" s="1" t="s">
        <v>19187</v>
      </c>
      <c r="B17170">
        <v>6.5087805829566004E-6</v>
      </c>
      <c r="C17170" s="1">
        <v>3.7655568997805603E-5</v>
      </c>
      <c r="D17170">
        <v>3.125E-2</v>
      </c>
      <c r="E17170">
        <v>0</v>
      </c>
      <c r="F17170">
        <v>1.0989010989011E-2</v>
      </c>
      <c r="G17170">
        <v>0.22857142857142901</v>
      </c>
      <c r="H17170">
        <v>1.0638297872340399E-2</v>
      </c>
      <c r="I17170">
        <v>0.16393442622950799</v>
      </c>
      <c r="J17170" s="1">
        <v>0</v>
      </c>
      <c r="K17170" t="s">
        <v>23239</v>
      </c>
      <c r="L17170" t="s">
        <v>57584</v>
      </c>
      <c r="M17170" t="s">
        <v>57585</v>
      </c>
    </row>
    <row r="17171" spans="1:13">
      <c r="A17171" s="1" t="s">
        <v>19188</v>
      </c>
      <c r="B17171">
        <v>3.0459892642012799E-9</v>
      </c>
      <c r="C17171" s="1">
        <v>1.8225273898154898E-5</v>
      </c>
      <c r="D17171">
        <v>0</v>
      </c>
      <c r="E17171">
        <v>0</v>
      </c>
      <c r="F17171">
        <v>0.14285714285714299</v>
      </c>
      <c r="G17171">
        <v>0</v>
      </c>
      <c r="H17171">
        <v>0.10638297872340401</v>
      </c>
      <c r="I17171">
        <v>0</v>
      </c>
      <c r="J17171" s="1">
        <v>0</v>
      </c>
      <c r="K17171" t="s">
        <v>23238</v>
      </c>
      <c r="L17171" t="s">
        <v>57586</v>
      </c>
      <c r="M17171" t="s">
        <v>57587</v>
      </c>
    </row>
    <row r="17172" spans="1:13">
      <c r="A17172" s="1" t="s">
        <v>19189</v>
      </c>
      <c r="B17172">
        <v>1.3588415753175001E-6</v>
      </c>
      <c r="C17172" s="1">
        <v>1.9068521540524899E-7</v>
      </c>
      <c r="D17172">
        <v>0.92592592592592604</v>
      </c>
      <c r="E17172">
        <v>0.83035714285714302</v>
      </c>
      <c r="F17172">
        <v>0.96062992125984203</v>
      </c>
      <c r="G17172">
        <v>0.8</v>
      </c>
      <c r="H17172">
        <v>0.85714285714285698</v>
      </c>
      <c r="I17172">
        <v>0.87931034482758597</v>
      </c>
      <c r="J17172" s="1" t="s">
        <v>23229</v>
      </c>
      <c r="K17172" t="s">
        <v>23237</v>
      </c>
      <c r="L17172" t="s">
        <v>57588</v>
      </c>
      <c r="M17172" t="s">
        <v>57589</v>
      </c>
    </row>
    <row r="17173" spans="1:13">
      <c r="A17173" s="1" t="s">
        <v>19190</v>
      </c>
      <c r="B17173">
        <v>1.9310039786907101E-6</v>
      </c>
      <c r="C17173" s="1">
        <v>1.50796581558426E-6</v>
      </c>
      <c r="D17173">
        <v>0.98387096774193505</v>
      </c>
      <c r="E17173">
        <v>1</v>
      </c>
      <c r="F17173">
        <v>0.97727272727272696</v>
      </c>
      <c r="G17173">
        <v>0.98484848484848497</v>
      </c>
      <c r="H17173">
        <v>0.98235294117647098</v>
      </c>
      <c r="I17173">
        <v>1</v>
      </c>
      <c r="J17173" s="1">
        <v>1</v>
      </c>
      <c r="K17173" t="s">
        <v>23241</v>
      </c>
      <c r="L17173" t="s">
        <v>57590</v>
      </c>
      <c r="M17173" t="s">
        <v>57591</v>
      </c>
    </row>
    <row r="17174" spans="1:13">
      <c r="A17174" s="1" t="s">
        <v>19191</v>
      </c>
      <c r="B17174">
        <v>1.14881451602218E-5</v>
      </c>
      <c r="C17174" s="1">
        <v>6.7096969376143005E-5</v>
      </c>
      <c r="D17174">
        <v>0.25806451612903197</v>
      </c>
      <c r="E17174">
        <v>0.26630434782608697</v>
      </c>
      <c r="F17174">
        <v>5.2631578947368403E-3</v>
      </c>
      <c r="G17174">
        <v>2.2222222222222199E-2</v>
      </c>
      <c r="H17174">
        <v>7.5892857142857095E-2</v>
      </c>
      <c r="I17174">
        <v>0.105932203389831</v>
      </c>
      <c r="J17174" s="1">
        <v>0</v>
      </c>
      <c r="K17174" t="s">
        <v>23238</v>
      </c>
      <c r="L17174" t="s">
        <v>57592</v>
      </c>
      <c r="M17174" t="s">
        <v>57593</v>
      </c>
    </row>
    <row r="17175" spans="1:13">
      <c r="A17175" s="1" t="s">
        <v>19192</v>
      </c>
      <c r="B17175">
        <v>2.9473007536678999E-7</v>
      </c>
      <c r="C17175" s="1">
        <v>2.4722545898336601E-8</v>
      </c>
      <c r="D17175">
        <v>1</v>
      </c>
      <c r="E17175">
        <v>0.99479166666666696</v>
      </c>
      <c r="F17175">
        <v>0.99742268041237103</v>
      </c>
      <c r="G17175">
        <v>0.98275862068965503</v>
      </c>
      <c r="H17175">
        <v>1</v>
      </c>
      <c r="I17175">
        <v>1</v>
      </c>
      <c r="J17175" s="1">
        <v>0</v>
      </c>
      <c r="K17175" t="s">
        <v>23241</v>
      </c>
      <c r="L17175" t="s">
        <v>57594</v>
      </c>
      <c r="M17175" t="s">
        <v>57595</v>
      </c>
    </row>
    <row r="17176" spans="1:13">
      <c r="A17176" s="1" t="s">
        <v>19193</v>
      </c>
      <c r="B17176">
        <v>5.2635118042506102E-5</v>
      </c>
      <c r="C17176" s="1">
        <v>1.2346094724510799E-5</v>
      </c>
      <c r="D17176">
        <v>0</v>
      </c>
      <c r="E17176">
        <v>0</v>
      </c>
      <c r="F17176">
        <v>0.124352331606218</v>
      </c>
      <c r="G17176">
        <v>0.17567567567567599</v>
      </c>
      <c r="H17176">
        <v>0.11467889908256899</v>
      </c>
      <c r="I17176">
        <v>0</v>
      </c>
      <c r="J17176" s="1">
        <v>0</v>
      </c>
      <c r="K17176" t="s">
        <v>23242</v>
      </c>
      <c r="L17176" t="s">
        <v>57596</v>
      </c>
      <c r="M17176" t="s">
        <v>57597</v>
      </c>
    </row>
    <row r="17177" spans="1:13">
      <c r="A17177" s="1" t="s">
        <v>19194</v>
      </c>
      <c r="B17177">
        <v>2.6879415574335901E-5</v>
      </c>
      <c r="C17177" s="1">
        <v>5.1702692197112998E-6</v>
      </c>
      <c r="D17177">
        <v>0.93333333333333302</v>
      </c>
      <c r="E17177">
        <v>0.71686746987951799</v>
      </c>
      <c r="F17177">
        <v>0.89370078740157499</v>
      </c>
      <c r="G17177">
        <v>1</v>
      </c>
      <c r="H17177">
        <v>0.98571428571428599</v>
      </c>
      <c r="I17177">
        <v>1</v>
      </c>
      <c r="J17177" s="1">
        <v>1</v>
      </c>
      <c r="K17177" t="s">
        <v>23240</v>
      </c>
      <c r="L17177" t="s">
        <v>57598</v>
      </c>
      <c r="M17177" t="s">
        <v>57599</v>
      </c>
    </row>
    <row r="17178" spans="1:13">
      <c r="A17178" s="1" t="s">
        <v>19195</v>
      </c>
      <c r="B17178">
        <v>4.51815781727958E-5</v>
      </c>
      <c r="C17178" s="1">
        <v>5.3273454748104701E-7</v>
      </c>
      <c r="D17178">
        <v>0</v>
      </c>
      <c r="E17178">
        <v>0</v>
      </c>
      <c r="F17178">
        <v>0.244736842105263</v>
      </c>
      <c r="G17178">
        <v>2.5000000000000001E-2</v>
      </c>
      <c r="H17178">
        <v>0.22395833333333301</v>
      </c>
      <c r="I17178">
        <v>0.133333333333333</v>
      </c>
      <c r="J17178" s="1">
        <v>0</v>
      </c>
      <c r="K17178" t="s">
        <v>23237</v>
      </c>
      <c r="L17178" t="s">
        <v>57600</v>
      </c>
      <c r="M17178" t="s">
        <v>57601</v>
      </c>
    </row>
    <row r="17179" spans="1:13">
      <c r="A17179" s="1" t="s">
        <v>19196</v>
      </c>
      <c r="B17179">
        <v>2.9423963228070301E-6</v>
      </c>
      <c r="C17179" s="1">
        <v>1.15046172981812E-5</v>
      </c>
      <c r="D17179">
        <v>1</v>
      </c>
      <c r="E17179">
        <v>1</v>
      </c>
      <c r="F17179">
        <v>0.917721518987342</v>
      </c>
      <c r="G17179">
        <v>0.2</v>
      </c>
      <c r="H17179">
        <v>0.68181818181818199</v>
      </c>
      <c r="I17179">
        <v>0.40909090909090901</v>
      </c>
      <c r="J17179" s="1" t="s">
        <v>23229</v>
      </c>
      <c r="K17179" t="s">
        <v>23238</v>
      </c>
      <c r="L17179" t="s">
        <v>57602</v>
      </c>
      <c r="M17179" t="s">
        <v>57603</v>
      </c>
    </row>
    <row r="17180" spans="1:13">
      <c r="A17180" s="1" t="s">
        <v>19197</v>
      </c>
      <c r="B17180">
        <v>2.3855781591602998E-7</v>
      </c>
      <c r="C17180" s="1">
        <v>5.9795834317065894E-8</v>
      </c>
      <c r="D17180">
        <v>1</v>
      </c>
      <c r="E17180">
        <v>1</v>
      </c>
      <c r="F17180">
        <v>0.997435897435897</v>
      </c>
      <c r="G17180">
        <v>0.99038461538461497</v>
      </c>
      <c r="H17180">
        <v>0.99541284403669705</v>
      </c>
      <c r="I17180">
        <v>1</v>
      </c>
      <c r="J17180" s="1" t="s">
        <v>23229</v>
      </c>
      <c r="K17180" t="s">
        <v>23238</v>
      </c>
      <c r="L17180" t="s">
        <v>57604</v>
      </c>
      <c r="M17180" t="s">
        <v>57605</v>
      </c>
    </row>
    <row r="17181" spans="1:13">
      <c r="A17181" s="1" t="s">
        <v>19198</v>
      </c>
      <c r="B17181">
        <v>3.4686489250323102E-8</v>
      </c>
      <c r="C17181" s="1">
        <v>1.7124960710908201E-6</v>
      </c>
      <c r="D17181">
        <v>0.133333333333333</v>
      </c>
      <c r="E17181">
        <v>6.4935064935064896E-3</v>
      </c>
      <c r="F17181">
        <v>2.1978021978022001E-2</v>
      </c>
      <c r="G17181">
        <v>0.194444444444444</v>
      </c>
      <c r="H17181">
        <v>0.219512195121951</v>
      </c>
      <c r="I17181">
        <v>0.39393939393939398</v>
      </c>
      <c r="J17181" s="1">
        <v>1</v>
      </c>
      <c r="K17181" t="s">
        <v>23240</v>
      </c>
      <c r="L17181" t="s">
        <v>57606</v>
      </c>
      <c r="M17181" t="s">
        <v>57607</v>
      </c>
    </row>
    <row r="17182" spans="1:13">
      <c r="A17182" s="1" t="s">
        <v>19199</v>
      </c>
      <c r="B17182">
        <v>1.0951920062101E-4</v>
      </c>
      <c r="C17182" s="1">
        <v>2.5319640882757799E-4</v>
      </c>
      <c r="D17182">
        <v>1.5625E-2</v>
      </c>
      <c r="E17182">
        <v>0.238095238095238</v>
      </c>
      <c r="F17182">
        <v>4.6099290780141799E-2</v>
      </c>
      <c r="G17182">
        <v>0.14864864864864899</v>
      </c>
      <c r="H17182">
        <v>0.44252873563218398</v>
      </c>
      <c r="I17182">
        <v>0.16153846153846199</v>
      </c>
      <c r="J17182" s="1">
        <v>0</v>
      </c>
      <c r="K17182" t="s">
        <v>23241</v>
      </c>
      <c r="L17182" t="s">
        <v>57608</v>
      </c>
      <c r="M17182" t="s">
        <v>57609</v>
      </c>
    </row>
    <row r="17183" spans="1:13">
      <c r="A17183" s="1" t="s">
        <v>19200</v>
      </c>
      <c r="B17183">
        <v>2.26060840538796E-5</v>
      </c>
      <c r="C17183" s="1">
        <v>3.9377920511863901E-4</v>
      </c>
      <c r="D17183">
        <v>6.4516129032258104E-2</v>
      </c>
      <c r="E17183">
        <v>2.1978021978022001E-2</v>
      </c>
      <c r="F17183">
        <v>0.27456647398843897</v>
      </c>
      <c r="G17183">
        <v>0</v>
      </c>
      <c r="H17183">
        <v>0.49431818181818199</v>
      </c>
      <c r="I17183">
        <v>0.18421052631578899</v>
      </c>
      <c r="J17183" s="1">
        <v>0</v>
      </c>
      <c r="K17183" t="s">
        <v>23241</v>
      </c>
      <c r="L17183" t="s">
        <v>57610</v>
      </c>
      <c r="M17183" t="s">
        <v>57611</v>
      </c>
    </row>
    <row r="17184" spans="1:13">
      <c r="A17184" s="1" t="s">
        <v>19201</v>
      </c>
      <c r="B17184">
        <v>4.9100864549432601E-6</v>
      </c>
      <c r="C17184" s="1">
        <v>1.0662711453110499E-5</v>
      </c>
      <c r="D17184">
        <v>0.96875</v>
      </c>
      <c r="E17184">
        <v>0.93452380952380998</v>
      </c>
      <c r="F17184">
        <v>1</v>
      </c>
      <c r="G17184">
        <v>1</v>
      </c>
      <c r="H17184">
        <v>0.98611111111111105</v>
      </c>
      <c r="I17184">
        <v>0.967741935483871</v>
      </c>
      <c r="J17184" s="1">
        <v>0</v>
      </c>
      <c r="K17184" t="s">
        <v>23237</v>
      </c>
      <c r="L17184" t="s">
        <v>57612</v>
      </c>
      <c r="M17184" t="s">
        <v>57613</v>
      </c>
    </row>
    <row r="17185" spans="1:13">
      <c r="A17185" s="1" t="s">
        <v>19202</v>
      </c>
      <c r="B17185">
        <v>8.1309268517352098E-6</v>
      </c>
      <c r="C17185" s="1">
        <v>7.7684325778788898E-6</v>
      </c>
      <c r="D17185">
        <v>0.75</v>
      </c>
      <c r="E17185">
        <v>0.79069767441860495</v>
      </c>
      <c r="F17185">
        <v>0.89393939393939403</v>
      </c>
      <c r="G17185">
        <v>0.91666666666666696</v>
      </c>
      <c r="H17185">
        <v>0.95454545454545503</v>
      </c>
      <c r="I17185">
        <v>0.88541666666666696</v>
      </c>
      <c r="J17185" s="1">
        <v>1</v>
      </c>
      <c r="K17185" t="s">
        <v>23238</v>
      </c>
      <c r="L17185" t="s">
        <v>57614</v>
      </c>
      <c r="M17185" t="s">
        <v>57615</v>
      </c>
    </row>
    <row r="17186" spans="1:13">
      <c r="A17186" s="1" t="s">
        <v>19203</v>
      </c>
      <c r="B17186">
        <v>7.1488983197044305E-5</v>
      </c>
      <c r="C17186" s="1">
        <v>1.10503047330688E-5</v>
      </c>
      <c r="D17186">
        <v>0</v>
      </c>
      <c r="E17186">
        <v>2.27272727272727E-2</v>
      </c>
      <c r="F17186">
        <v>8.0645161290322606E-2</v>
      </c>
      <c r="G17186">
        <v>0.16666666666666699</v>
      </c>
      <c r="H17186">
        <v>4.2553191489361701E-2</v>
      </c>
      <c r="I17186">
        <v>0.31756756756756799</v>
      </c>
      <c r="J17186" s="1">
        <v>0</v>
      </c>
      <c r="K17186" t="s">
        <v>23239</v>
      </c>
      <c r="L17186" t="s">
        <v>57616</v>
      </c>
      <c r="M17186" t="s">
        <v>57617</v>
      </c>
    </row>
    <row r="17187" spans="1:13">
      <c r="A17187" s="1" t="s">
        <v>19204</v>
      </c>
      <c r="B17187">
        <v>3.8423746092347598E-6</v>
      </c>
      <c r="C17187" s="1">
        <v>6.1679876682171697E-6</v>
      </c>
      <c r="D17187">
        <v>0</v>
      </c>
      <c r="E17187">
        <v>0</v>
      </c>
      <c r="F17187">
        <v>8.5561497326203204E-2</v>
      </c>
      <c r="G17187">
        <v>0</v>
      </c>
      <c r="H17187">
        <v>7.4468085106383003E-2</v>
      </c>
      <c r="I17187">
        <v>0</v>
      </c>
      <c r="J17187" s="1">
        <v>0</v>
      </c>
      <c r="K17187" t="s">
        <v>23239</v>
      </c>
      <c r="L17187" t="s">
        <v>57618</v>
      </c>
      <c r="M17187" t="s">
        <v>57619</v>
      </c>
    </row>
    <row r="17188" spans="1:13">
      <c r="A17188" s="1" t="s">
        <v>19205</v>
      </c>
      <c r="B17188">
        <v>4.6108803003466399E-7</v>
      </c>
      <c r="C17188" s="1">
        <v>1.1835358859850699E-6</v>
      </c>
      <c r="D17188">
        <v>1</v>
      </c>
      <c r="E17188">
        <v>0.99473684210526303</v>
      </c>
      <c r="F17188">
        <v>1</v>
      </c>
      <c r="G17188">
        <v>0.98181818181818203</v>
      </c>
      <c r="H17188">
        <v>0.99484536082474195</v>
      </c>
      <c r="I17188">
        <v>0.98165137614678899</v>
      </c>
      <c r="J17188" s="1">
        <v>1</v>
      </c>
      <c r="K17188" t="s">
        <v>23240</v>
      </c>
      <c r="L17188" t="s">
        <v>57620</v>
      </c>
      <c r="M17188" t="s">
        <v>57621</v>
      </c>
    </row>
    <row r="17189" spans="1:13">
      <c r="A17189" s="1" t="s">
        <v>19206</v>
      </c>
      <c r="B17189">
        <v>5.5606791398995496E-6</v>
      </c>
      <c r="C17189" s="1">
        <v>8.5542781950152705E-7</v>
      </c>
      <c r="D17189">
        <v>0.140625</v>
      </c>
      <c r="E17189">
        <v>4.5454545454545497E-2</v>
      </c>
      <c r="F17189">
        <v>6.4516129032258104E-2</v>
      </c>
      <c r="G17189">
        <v>4.5454545454545497E-2</v>
      </c>
      <c r="H17189">
        <v>4.7619047619047603E-2</v>
      </c>
      <c r="I17189">
        <v>0.204545454545455</v>
      </c>
      <c r="J17189" s="1">
        <v>0</v>
      </c>
      <c r="K17189" t="s">
        <v>23238</v>
      </c>
      <c r="L17189" t="s">
        <v>57622</v>
      </c>
      <c r="M17189" t="s">
        <v>57623</v>
      </c>
    </row>
    <row r="17190" spans="1:13">
      <c r="A17190" s="1" t="s">
        <v>19207</v>
      </c>
      <c r="B17190">
        <v>1.19898941621571E-9</v>
      </c>
      <c r="C17190" s="1">
        <v>4.7252805345135496E-9</v>
      </c>
      <c r="D17190">
        <v>0</v>
      </c>
      <c r="E17190">
        <v>0</v>
      </c>
      <c r="F17190">
        <v>0</v>
      </c>
      <c r="G17190">
        <v>0</v>
      </c>
      <c r="H17190">
        <v>6.0975609756097598E-3</v>
      </c>
      <c r="I17190">
        <v>0</v>
      </c>
      <c r="J17190" s="1">
        <v>0.85714285714285698</v>
      </c>
      <c r="K17190" t="s">
        <v>23241</v>
      </c>
      <c r="L17190" t="s">
        <v>57624</v>
      </c>
      <c r="M17190" t="s">
        <v>57625</v>
      </c>
    </row>
    <row r="17191" spans="1:13">
      <c r="A17191" s="1" t="s">
        <v>19208</v>
      </c>
      <c r="B17191">
        <v>4.2903754612746998E-6</v>
      </c>
      <c r="C17191" s="1">
        <v>2.5671444027301397E-10</v>
      </c>
      <c r="D17191">
        <v>0.91379310344827602</v>
      </c>
      <c r="E17191">
        <v>0.978494623655914</v>
      </c>
      <c r="F17191">
        <v>0.99735449735449699</v>
      </c>
      <c r="G17191">
        <v>1</v>
      </c>
      <c r="H17191">
        <v>0.99523809523809503</v>
      </c>
      <c r="I17191">
        <v>1</v>
      </c>
      <c r="J17191" s="1">
        <v>1</v>
      </c>
      <c r="K17191" t="s">
        <v>23238</v>
      </c>
      <c r="L17191" t="s">
        <v>57626</v>
      </c>
      <c r="M17191" t="s">
        <v>57627</v>
      </c>
    </row>
    <row r="17192" spans="1:13">
      <c r="A17192" s="1" t="s">
        <v>19209</v>
      </c>
      <c r="B17192">
        <v>6.6913400400355298E-6</v>
      </c>
      <c r="C17192" s="1">
        <v>3.6582637774039997E-5</v>
      </c>
      <c r="D17192">
        <v>0.90322580645161299</v>
      </c>
      <c r="E17192">
        <v>0.99479166666666696</v>
      </c>
      <c r="F17192">
        <v>0.91927083333333304</v>
      </c>
      <c r="G17192">
        <v>0.80645161290322598</v>
      </c>
      <c r="H17192">
        <v>0.72123893805309702</v>
      </c>
      <c r="I17192">
        <v>0.79385964912280704</v>
      </c>
      <c r="J17192" s="1">
        <v>1</v>
      </c>
      <c r="K17192" t="s">
        <v>23238</v>
      </c>
      <c r="L17192" t="s">
        <v>57628</v>
      </c>
      <c r="M17192" t="s">
        <v>57629</v>
      </c>
    </row>
    <row r="17193" spans="1:13">
      <c r="A17193" s="1" t="s">
        <v>19210</v>
      </c>
      <c r="B17193">
        <v>0</v>
      </c>
      <c r="C17193" s="1">
        <v>0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 s="1">
        <v>0.54545454545454497</v>
      </c>
      <c r="K17193" t="s">
        <v>23238</v>
      </c>
      <c r="L17193" t="s">
        <v>57630</v>
      </c>
      <c r="M17193" t="s">
        <v>57631</v>
      </c>
    </row>
    <row r="17194" spans="1:13">
      <c r="A17194" s="1" t="s">
        <v>19211</v>
      </c>
      <c r="B17194">
        <v>4.44275471902575E-7</v>
      </c>
      <c r="C17194" s="1">
        <v>5.7203875132367298E-8</v>
      </c>
      <c r="D17194">
        <v>1</v>
      </c>
      <c r="E17194">
        <v>1</v>
      </c>
      <c r="F17194">
        <v>1</v>
      </c>
      <c r="G17194">
        <v>1</v>
      </c>
      <c r="H17194">
        <v>0.99099099099099097</v>
      </c>
      <c r="I17194">
        <v>0.963963963963964</v>
      </c>
      <c r="J17194" s="1">
        <v>1</v>
      </c>
      <c r="K17194" t="s">
        <v>23241</v>
      </c>
      <c r="L17194" t="s">
        <v>57632</v>
      </c>
      <c r="M17194" t="s">
        <v>57633</v>
      </c>
    </row>
    <row r="17195" spans="1:13">
      <c r="A17195" s="1" t="s">
        <v>19212</v>
      </c>
      <c r="B17195">
        <v>3.6192173015842401E-9</v>
      </c>
      <c r="C17195" s="1">
        <v>5.1433009976687203E-6</v>
      </c>
      <c r="D17195">
        <v>0</v>
      </c>
      <c r="E17195">
        <v>0</v>
      </c>
      <c r="F17195">
        <v>0</v>
      </c>
      <c r="G17195">
        <v>0</v>
      </c>
      <c r="H17195">
        <v>8.0645161290322596E-3</v>
      </c>
      <c r="I17195">
        <v>0.375</v>
      </c>
      <c r="J17195" s="1" t="s">
        <v>23229</v>
      </c>
      <c r="K17195" t="s">
        <v>23239</v>
      </c>
      <c r="L17195" t="s">
        <v>57634</v>
      </c>
      <c r="M17195" t="s">
        <v>57635</v>
      </c>
    </row>
    <row r="17196" spans="1:13">
      <c r="A17196" s="1" t="s">
        <v>19213</v>
      </c>
      <c r="B17196">
        <v>2.1412051165184499E-4</v>
      </c>
      <c r="C17196" s="1">
        <v>2.5424955787199001E-6</v>
      </c>
      <c r="D17196">
        <v>0.967741935483871</v>
      </c>
      <c r="E17196">
        <v>0.78571428571428603</v>
      </c>
      <c r="F17196">
        <v>1</v>
      </c>
      <c r="G17196">
        <v>1</v>
      </c>
      <c r="H17196">
        <v>0.90654205607476601</v>
      </c>
      <c r="I17196">
        <v>0.96568627450980404</v>
      </c>
      <c r="J17196" s="1">
        <v>1</v>
      </c>
      <c r="K17196" t="s">
        <v>23240</v>
      </c>
      <c r="L17196" t="s">
        <v>57636</v>
      </c>
      <c r="M17196" t="s">
        <v>57637</v>
      </c>
    </row>
    <row r="17197" spans="1:13">
      <c r="A17197" s="1" t="s">
        <v>19214</v>
      </c>
      <c r="B17197">
        <v>1.18126684160821E-4</v>
      </c>
      <c r="C17197" s="1">
        <v>1.56381140432782E-5</v>
      </c>
      <c r="D17197">
        <v>0</v>
      </c>
      <c r="E17197">
        <v>0.19780219780219799</v>
      </c>
      <c r="F17197">
        <v>2.5773195876288698E-3</v>
      </c>
      <c r="G17197">
        <v>0.28723404255319201</v>
      </c>
      <c r="H17197">
        <v>4.3269230769230803E-2</v>
      </c>
      <c r="I17197">
        <v>0.19277108433734899</v>
      </c>
      <c r="J17197" s="1">
        <v>0</v>
      </c>
      <c r="K17197" t="s">
        <v>23239</v>
      </c>
      <c r="L17197" t="s">
        <v>57638</v>
      </c>
      <c r="M17197" t="s">
        <v>57639</v>
      </c>
    </row>
    <row r="17198" spans="1:13">
      <c r="A17198" s="1" t="s">
        <v>19215</v>
      </c>
      <c r="B17198">
        <v>2.5292804755472401E-6</v>
      </c>
      <c r="C17198" s="1">
        <v>4.7007707565114997E-6</v>
      </c>
      <c r="D17198">
        <v>1.7857142857142901E-2</v>
      </c>
      <c r="E17198">
        <v>0.05</v>
      </c>
      <c r="F17198">
        <v>1.8656716417910401E-2</v>
      </c>
      <c r="G17198">
        <v>0</v>
      </c>
      <c r="H17198">
        <v>2.4193548387096801E-2</v>
      </c>
      <c r="I17198">
        <v>4.3478260869565202E-2</v>
      </c>
      <c r="J17198" s="1" t="s">
        <v>23229</v>
      </c>
      <c r="K17198" t="s">
        <v>23238</v>
      </c>
      <c r="L17198" t="s">
        <v>57640</v>
      </c>
      <c r="M17198" t="s">
        <v>57641</v>
      </c>
    </row>
    <row r="17199" spans="1:13">
      <c r="A17199" s="1" t="s">
        <v>19216</v>
      </c>
      <c r="B17199">
        <v>7.8926871874544398E-7</v>
      </c>
      <c r="C17199" s="1">
        <v>1.02090199870689E-5</v>
      </c>
      <c r="D17199">
        <v>0.78846153846153799</v>
      </c>
      <c r="E17199">
        <v>0.99315068493150704</v>
      </c>
      <c r="F17199">
        <v>1</v>
      </c>
      <c r="G17199">
        <v>0.71052631578947401</v>
      </c>
      <c r="H17199">
        <v>0.99305555555555602</v>
      </c>
      <c r="I17199">
        <v>0.86666666666666703</v>
      </c>
      <c r="J17199" s="1" t="s">
        <v>23229</v>
      </c>
      <c r="K17199" t="s">
        <v>23238</v>
      </c>
      <c r="L17199" t="s">
        <v>57642</v>
      </c>
      <c r="M17199" t="s">
        <v>57643</v>
      </c>
    </row>
    <row r="17200" spans="1:13">
      <c r="A17200" s="1" t="s">
        <v>19217</v>
      </c>
      <c r="B17200">
        <v>4.3439096241325797E-5</v>
      </c>
      <c r="C17200" s="1">
        <v>1.6113485428552399E-5</v>
      </c>
      <c r="D17200">
        <v>0</v>
      </c>
      <c r="E17200">
        <v>0</v>
      </c>
      <c r="F17200">
        <v>0.15</v>
      </c>
      <c r="G17200">
        <v>2.9411764705882401E-2</v>
      </c>
      <c r="H17200">
        <v>4.3749999999999997E-2</v>
      </c>
      <c r="I17200">
        <v>0.144230769230769</v>
      </c>
      <c r="J17200" s="1" t="s">
        <v>23229</v>
      </c>
      <c r="K17200" t="s">
        <v>23240</v>
      </c>
      <c r="L17200" t="s">
        <v>57644</v>
      </c>
      <c r="M17200" t="s">
        <v>57645</v>
      </c>
    </row>
    <row r="17201" spans="1:13">
      <c r="A17201" s="1" t="s">
        <v>19218</v>
      </c>
      <c r="B17201">
        <v>2.11958337028114E-6</v>
      </c>
      <c r="C17201" s="1">
        <v>5.4862890895202597E-8</v>
      </c>
      <c r="D17201">
        <v>1</v>
      </c>
      <c r="E17201">
        <v>0.91176470588235303</v>
      </c>
      <c r="F17201">
        <v>1</v>
      </c>
      <c r="G17201">
        <v>0.98837209302325602</v>
      </c>
      <c r="H17201">
        <v>1</v>
      </c>
      <c r="I17201">
        <v>0.99295774647887303</v>
      </c>
      <c r="J17201" s="1">
        <v>1</v>
      </c>
      <c r="K17201" t="s">
        <v>23238</v>
      </c>
      <c r="L17201" t="s">
        <v>57646</v>
      </c>
      <c r="M17201" t="s">
        <v>57647</v>
      </c>
    </row>
    <row r="17202" spans="1:13">
      <c r="A17202" s="1" t="s">
        <v>19219</v>
      </c>
      <c r="B17202">
        <v>4.9245165874960599E-6</v>
      </c>
      <c r="C17202" s="1">
        <v>2.7750128145068599E-5</v>
      </c>
      <c r="D17202">
        <v>1</v>
      </c>
      <c r="E17202">
        <v>0.99137931034482796</v>
      </c>
      <c r="F17202">
        <v>0.93717277486910999</v>
      </c>
      <c r="G17202">
        <v>0.92307692307692302</v>
      </c>
      <c r="H17202">
        <v>0.96629213483146104</v>
      </c>
      <c r="I17202">
        <v>0.71568627450980404</v>
      </c>
      <c r="J17202" s="1">
        <v>1</v>
      </c>
      <c r="K17202" t="s">
        <v>23238</v>
      </c>
      <c r="L17202" t="s">
        <v>57648</v>
      </c>
      <c r="M17202" t="s">
        <v>57649</v>
      </c>
    </row>
    <row r="17203" spans="1:13">
      <c r="A17203" s="1" t="s">
        <v>19220</v>
      </c>
      <c r="B17203">
        <v>7.7128823706694697E-8</v>
      </c>
      <c r="C17203" s="1">
        <v>1.5288383835166799E-7</v>
      </c>
      <c r="D17203">
        <v>1</v>
      </c>
      <c r="E17203">
        <v>1</v>
      </c>
      <c r="F17203">
        <v>1</v>
      </c>
      <c r="G17203">
        <v>0.931034482758621</v>
      </c>
      <c r="H17203">
        <v>0.99523809523809503</v>
      </c>
      <c r="I17203">
        <v>0.98760330578512401</v>
      </c>
      <c r="J17203" s="1">
        <v>1</v>
      </c>
      <c r="K17203" t="s">
        <v>23238</v>
      </c>
      <c r="L17203" t="s">
        <v>57650</v>
      </c>
      <c r="M17203" t="s">
        <v>57651</v>
      </c>
    </row>
    <row r="17204" spans="1:13">
      <c r="A17204" s="1" t="s">
        <v>19221</v>
      </c>
      <c r="B17204">
        <v>9.7444466080226494E-5</v>
      </c>
      <c r="C17204" s="1">
        <v>2.8413211242097501E-5</v>
      </c>
      <c r="D17204">
        <v>0.82</v>
      </c>
      <c r="E17204">
        <v>0.45061728395061701</v>
      </c>
      <c r="F17204">
        <v>0.40875912408759102</v>
      </c>
      <c r="G17204">
        <v>0.5625</v>
      </c>
      <c r="H17204">
        <v>0.227848101265823</v>
      </c>
      <c r="I17204">
        <v>0.75</v>
      </c>
      <c r="J17204" s="1">
        <v>1</v>
      </c>
      <c r="K17204" t="s">
        <v>23238</v>
      </c>
      <c r="L17204" t="s">
        <v>57652</v>
      </c>
      <c r="M17204" t="s">
        <v>57653</v>
      </c>
    </row>
    <row r="17205" spans="1:13">
      <c r="A17205" s="1" t="s">
        <v>19222</v>
      </c>
      <c r="B17205">
        <v>0</v>
      </c>
      <c r="C17205" s="1">
        <v>0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 s="1">
        <v>0.625</v>
      </c>
      <c r="K17205" t="s">
        <v>23241</v>
      </c>
      <c r="L17205" t="s">
        <v>57654</v>
      </c>
      <c r="M17205" t="s">
        <v>57655</v>
      </c>
    </row>
    <row r="17206" spans="1:13">
      <c r="A17206" s="1" t="s">
        <v>19223</v>
      </c>
      <c r="B17206">
        <v>7.9476274106954192E-6</v>
      </c>
      <c r="C17206" s="1">
        <v>1.14899266206725E-5</v>
      </c>
      <c r="D17206">
        <v>4.8387096774193498E-2</v>
      </c>
      <c r="E17206">
        <v>0</v>
      </c>
      <c r="F17206">
        <v>5.6213017751479299E-2</v>
      </c>
      <c r="G17206">
        <v>0</v>
      </c>
      <c r="H17206">
        <v>0</v>
      </c>
      <c r="I17206">
        <v>0</v>
      </c>
      <c r="J17206" s="1">
        <v>0</v>
      </c>
      <c r="K17206" t="s">
        <v>23238</v>
      </c>
      <c r="L17206" t="s">
        <v>57656</v>
      </c>
      <c r="M17206" t="s">
        <v>57657</v>
      </c>
    </row>
    <row r="17207" spans="1:13">
      <c r="A17207" s="1" t="s">
        <v>19224</v>
      </c>
      <c r="B17207">
        <v>1.2891239396670301E-7</v>
      </c>
      <c r="C17207" s="1">
        <v>4.6073599923167402E-5</v>
      </c>
      <c r="D17207">
        <v>0.46296296296296302</v>
      </c>
      <c r="E17207">
        <v>0.46527777777777801</v>
      </c>
      <c r="F17207">
        <v>0.397959183673469</v>
      </c>
      <c r="G17207">
        <v>0.282608695652174</v>
      </c>
      <c r="H17207">
        <v>0.22307692307692301</v>
      </c>
      <c r="I17207">
        <v>0.48529411764705899</v>
      </c>
      <c r="J17207" s="1">
        <v>0</v>
      </c>
      <c r="K17207" t="s">
        <v>23242</v>
      </c>
      <c r="L17207" t="s">
        <v>57658</v>
      </c>
      <c r="M17207" t="s">
        <v>57659</v>
      </c>
    </row>
    <row r="17208" spans="1:13">
      <c r="A17208" s="1" t="s">
        <v>19225</v>
      </c>
      <c r="B17208">
        <v>3.6161202275909602E-4</v>
      </c>
      <c r="C17208" s="1">
        <v>1.03232001360121E-5</v>
      </c>
      <c r="D17208">
        <v>0</v>
      </c>
      <c r="E17208">
        <v>0.38888888888888901</v>
      </c>
      <c r="F17208">
        <v>0</v>
      </c>
      <c r="G17208">
        <v>0</v>
      </c>
      <c r="H17208">
        <v>4.8543689320388302E-3</v>
      </c>
      <c r="I17208">
        <v>0</v>
      </c>
      <c r="J17208" s="1" t="s">
        <v>23229</v>
      </c>
      <c r="K17208" t="s">
        <v>23241</v>
      </c>
      <c r="L17208" t="s">
        <v>57660</v>
      </c>
      <c r="M17208" t="s">
        <v>57661</v>
      </c>
    </row>
    <row r="17209" spans="1:13">
      <c r="A17209" s="1" t="s">
        <v>19226</v>
      </c>
      <c r="B17209">
        <v>5.9652105065339004E-8</v>
      </c>
      <c r="C17209" s="1">
        <v>2.79161577789705E-5</v>
      </c>
      <c r="D17209">
        <v>0.984375</v>
      </c>
      <c r="E17209">
        <v>0.99479166666666696</v>
      </c>
      <c r="F17209">
        <v>0.997435897435897</v>
      </c>
      <c r="G17209">
        <v>0.66379310344827602</v>
      </c>
      <c r="H17209">
        <v>0.98684210526315796</v>
      </c>
      <c r="I17209">
        <v>0.92</v>
      </c>
      <c r="J17209" s="1" t="s">
        <v>23229</v>
      </c>
      <c r="K17209" t="s">
        <v>23240</v>
      </c>
      <c r="L17209" t="s">
        <v>57662</v>
      </c>
      <c r="M17209" t="s">
        <v>57663</v>
      </c>
    </row>
    <row r="17210" spans="1:13">
      <c r="A17210" s="1" t="s">
        <v>19227</v>
      </c>
      <c r="B17210">
        <v>1.3572076417856999E-4</v>
      </c>
      <c r="C17210" s="1">
        <v>7.2648911592581997E-6</v>
      </c>
      <c r="D17210">
        <v>0</v>
      </c>
      <c r="E17210">
        <v>0.170886075949367</v>
      </c>
      <c r="F17210">
        <v>0</v>
      </c>
      <c r="G17210">
        <v>0</v>
      </c>
      <c r="H17210">
        <v>0</v>
      </c>
      <c r="I17210">
        <v>0.119565217391304</v>
      </c>
      <c r="J17210" s="1">
        <v>0</v>
      </c>
      <c r="K17210" t="s">
        <v>23241</v>
      </c>
      <c r="L17210" t="s">
        <v>57664</v>
      </c>
      <c r="M17210" t="s">
        <v>57665</v>
      </c>
    </row>
    <row r="17211" spans="1:13">
      <c r="A17211" s="1" t="s">
        <v>19228</v>
      </c>
      <c r="B17211">
        <v>5.9600959599266102E-5</v>
      </c>
      <c r="C17211" s="1">
        <v>7.9841710220715199E-6</v>
      </c>
      <c r="D17211">
        <v>0.265625</v>
      </c>
      <c r="E17211">
        <v>2.1276595744680899E-2</v>
      </c>
      <c r="F17211">
        <v>1.8421052631578901E-2</v>
      </c>
      <c r="G17211">
        <v>0</v>
      </c>
      <c r="H17211">
        <v>0</v>
      </c>
      <c r="I17211">
        <v>4.2857142857142899E-2</v>
      </c>
      <c r="J17211" s="1">
        <v>0</v>
      </c>
      <c r="K17211" t="s">
        <v>23237</v>
      </c>
      <c r="L17211" t="s">
        <v>57666</v>
      </c>
      <c r="M17211" t="s">
        <v>57667</v>
      </c>
    </row>
    <row r="17212" spans="1:13">
      <c r="A17212" s="1" t="s">
        <v>19229</v>
      </c>
      <c r="B17212">
        <v>2.5448368404826499E-5</v>
      </c>
      <c r="C17212" s="1">
        <v>2.32442756302102E-7</v>
      </c>
      <c r="D17212">
        <v>4.6875E-2</v>
      </c>
      <c r="E17212">
        <v>0</v>
      </c>
      <c r="F17212">
        <v>0.15895953757225401</v>
      </c>
      <c r="G17212">
        <v>0.35294117647058798</v>
      </c>
      <c r="H17212">
        <v>0.238095238095238</v>
      </c>
      <c r="I17212">
        <v>0.37234042553191499</v>
      </c>
      <c r="J17212" s="1">
        <v>5.5555555555555601E-2</v>
      </c>
      <c r="K17212" t="s">
        <v>23238</v>
      </c>
      <c r="L17212" t="s">
        <v>57668</v>
      </c>
      <c r="M17212" t="s">
        <v>57669</v>
      </c>
    </row>
    <row r="17213" spans="1:13">
      <c r="A17213" s="1" t="s">
        <v>19230</v>
      </c>
      <c r="B17213">
        <v>8.3436640097392398E-7</v>
      </c>
      <c r="C17213" s="1">
        <v>4.1348411973646697E-6</v>
      </c>
      <c r="D17213">
        <v>0</v>
      </c>
      <c r="E17213">
        <v>0</v>
      </c>
      <c r="F17213">
        <v>0</v>
      </c>
      <c r="G17213">
        <v>3.4090909090909102E-2</v>
      </c>
      <c r="H17213">
        <v>1.20481927710843E-2</v>
      </c>
      <c r="I17213">
        <v>1.3698630136986301E-2</v>
      </c>
      <c r="J17213" s="1">
        <v>0</v>
      </c>
      <c r="K17213" t="s">
        <v>23242</v>
      </c>
      <c r="L17213" t="s">
        <v>57670</v>
      </c>
      <c r="M17213" t="s">
        <v>57671</v>
      </c>
    </row>
    <row r="17214" spans="1:13">
      <c r="A17214" s="1" t="s">
        <v>19231</v>
      </c>
      <c r="B17214">
        <v>1.51709505945677E-6</v>
      </c>
      <c r="C17214" s="1">
        <v>8.5492481075906305E-6</v>
      </c>
      <c r="D17214">
        <v>0</v>
      </c>
      <c r="E17214">
        <v>0</v>
      </c>
      <c r="F17214">
        <v>2.5906735751295299E-3</v>
      </c>
      <c r="G17214">
        <v>0.3</v>
      </c>
      <c r="H17214">
        <v>4.5871559633027499E-3</v>
      </c>
      <c r="I17214">
        <v>0.118556701030928</v>
      </c>
      <c r="J17214" s="1">
        <v>0</v>
      </c>
      <c r="K17214" t="s">
        <v>23237</v>
      </c>
      <c r="L17214" t="s">
        <v>57672</v>
      </c>
      <c r="M17214" t="s">
        <v>57673</v>
      </c>
    </row>
    <row r="17215" spans="1:13">
      <c r="A17215" s="1" t="s">
        <v>19232</v>
      </c>
      <c r="B17215">
        <v>6.15068221282805E-7</v>
      </c>
      <c r="C17215" s="1">
        <v>1.70992579700037E-5</v>
      </c>
      <c r="D17215">
        <v>1.9230769230769201E-2</v>
      </c>
      <c r="E17215">
        <v>0</v>
      </c>
      <c r="F17215">
        <v>0.14233576642335799</v>
      </c>
      <c r="G17215">
        <v>0</v>
      </c>
      <c r="H17215">
        <v>6.6666666666666697E-3</v>
      </c>
      <c r="I17215">
        <v>9.2592592592592605E-3</v>
      </c>
      <c r="J17215" s="1">
        <v>0</v>
      </c>
      <c r="K17215" t="s">
        <v>23241</v>
      </c>
      <c r="L17215" t="s">
        <v>57674</v>
      </c>
      <c r="M17215" t="s">
        <v>57675</v>
      </c>
    </row>
    <row r="17216" spans="1:13">
      <c r="A17216" s="1" t="s">
        <v>19233</v>
      </c>
      <c r="B17216">
        <v>1.1245946689173201E-6</v>
      </c>
      <c r="C17216" s="1">
        <v>7.7133763775840105E-6</v>
      </c>
      <c r="D17216">
        <v>1</v>
      </c>
      <c r="E17216">
        <v>1</v>
      </c>
      <c r="F17216">
        <v>0.92957746478873204</v>
      </c>
      <c r="G17216">
        <v>1</v>
      </c>
      <c r="H17216">
        <v>0.9</v>
      </c>
      <c r="I17216">
        <v>1</v>
      </c>
      <c r="J17216" s="1" t="s">
        <v>23229</v>
      </c>
      <c r="K17216" t="s">
        <v>23238</v>
      </c>
      <c r="L17216" t="s">
        <v>57676</v>
      </c>
      <c r="M17216" t="s">
        <v>57677</v>
      </c>
    </row>
    <row r="17217" spans="1:13">
      <c r="A17217" s="1" t="s">
        <v>19234</v>
      </c>
      <c r="B17217">
        <v>5.5029790190222396E-6</v>
      </c>
      <c r="C17217" s="1">
        <v>1.8376847879539001E-7</v>
      </c>
      <c r="D17217">
        <v>0</v>
      </c>
      <c r="E17217">
        <v>0</v>
      </c>
      <c r="F17217">
        <v>5.5851063829787197E-2</v>
      </c>
      <c r="G17217">
        <v>2.83018867924528E-2</v>
      </c>
      <c r="H17217">
        <v>5.9633027522935797E-2</v>
      </c>
      <c r="I17217">
        <v>6.4814814814814797E-2</v>
      </c>
      <c r="J17217" s="1">
        <v>0</v>
      </c>
      <c r="K17217" t="s">
        <v>23242</v>
      </c>
      <c r="L17217" t="s">
        <v>57678</v>
      </c>
      <c r="M17217" t="s">
        <v>57679</v>
      </c>
    </row>
    <row r="17218" spans="1:13">
      <c r="A17218" s="1" t="s">
        <v>19235</v>
      </c>
      <c r="B17218">
        <v>9.5345470955390808E-6</v>
      </c>
      <c r="C17218" s="1">
        <v>3.1933697382642302E-7</v>
      </c>
      <c r="D17218">
        <v>9.2592592592592601E-2</v>
      </c>
      <c r="E17218">
        <v>2.3809523809523801E-2</v>
      </c>
      <c r="F17218">
        <v>6.9948186528497394E-2</v>
      </c>
      <c r="G17218">
        <v>7.7586206896551699E-2</v>
      </c>
      <c r="H17218">
        <v>1.8348623853211E-2</v>
      </c>
      <c r="I17218">
        <v>0.128205128205128</v>
      </c>
      <c r="J17218" s="1">
        <v>0</v>
      </c>
      <c r="K17218" t="s">
        <v>23238</v>
      </c>
      <c r="L17218" t="s">
        <v>57680</v>
      </c>
      <c r="M17218" t="s">
        <v>57681</v>
      </c>
    </row>
    <row r="17219" spans="1:13">
      <c r="A17219" s="1" t="s">
        <v>19236</v>
      </c>
      <c r="B17219">
        <v>1.25524843018654E-4</v>
      </c>
      <c r="C17219" s="1">
        <v>7.0341104833768899E-9</v>
      </c>
      <c r="D17219">
        <v>1</v>
      </c>
      <c r="E17219">
        <v>0.71341463414634099</v>
      </c>
      <c r="F17219">
        <v>1</v>
      </c>
      <c r="G17219">
        <v>1</v>
      </c>
      <c r="H17219">
        <v>1</v>
      </c>
      <c r="I17219">
        <v>1</v>
      </c>
      <c r="J17219" s="1">
        <v>1</v>
      </c>
      <c r="K17219" t="s">
        <v>23240</v>
      </c>
      <c r="L17219" t="s">
        <v>57682</v>
      </c>
      <c r="M17219" t="s">
        <v>57683</v>
      </c>
    </row>
    <row r="17220" spans="1:13">
      <c r="A17220" s="1" t="s">
        <v>19237</v>
      </c>
      <c r="B17220">
        <v>2.5883140889931401E-5</v>
      </c>
      <c r="C17220" s="1">
        <v>9.0883818213540108E-6</v>
      </c>
      <c r="D17220">
        <v>1</v>
      </c>
      <c r="E17220">
        <v>1</v>
      </c>
      <c r="F17220">
        <v>1</v>
      </c>
      <c r="G17220">
        <v>0.54629629629629595</v>
      </c>
      <c r="H17220">
        <v>0.99541284403669705</v>
      </c>
      <c r="I17220">
        <v>0.85652173913043494</v>
      </c>
      <c r="J17220" s="1">
        <v>1</v>
      </c>
      <c r="K17220" t="s">
        <v>23241</v>
      </c>
      <c r="L17220" t="s">
        <v>57684</v>
      </c>
      <c r="M17220" t="s">
        <v>57685</v>
      </c>
    </row>
    <row r="17221" spans="1:13">
      <c r="A17221" s="1" t="s">
        <v>19238</v>
      </c>
      <c r="B17221">
        <v>1.0282299871338499E-4</v>
      </c>
      <c r="C17221" s="1">
        <v>2.4625924438928E-6</v>
      </c>
      <c r="D17221">
        <v>0.54838709677419395</v>
      </c>
      <c r="E17221">
        <v>0.22941176470588201</v>
      </c>
      <c r="F17221">
        <v>0.33552631578947401</v>
      </c>
      <c r="G17221">
        <v>0.314285714285714</v>
      </c>
      <c r="H17221">
        <v>0.36363636363636398</v>
      </c>
      <c r="I17221">
        <v>0.62162162162162204</v>
      </c>
      <c r="J17221" s="1">
        <v>0.90909090909090895</v>
      </c>
      <c r="K17221" t="s">
        <v>23238</v>
      </c>
      <c r="L17221" t="s">
        <v>57686</v>
      </c>
      <c r="M17221" t="s">
        <v>57687</v>
      </c>
    </row>
    <row r="17222" spans="1:13">
      <c r="A17222" s="1" t="s">
        <v>19239</v>
      </c>
      <c r="B17222">
        <v>1.63160992264314E-7</v>
      </c>
      <c r="C17222" s="1">
        <v>6.9469804879082698E-6</v>
      </c>
      <c r="D17222">
        <v>1</v>
      </c>
      <c r="E17222">
        <v>0.99285714285714299</v>
      </c>
      <c r="F17222">
        <v>1</v>
      </c>
      <c r="G17222">
        <v>0.3</v>
      </c>
      <c r="H17222">
        <v>1</v>
      </c>
      <c r="I17222">
        <v>0.9</v>
      </c>
      <c r="J17222" s="1">
        <v>1</v>
      </c>
      <c r="K17222" t="s">
        <v>23237</v>
      </c>
      <c r="L17222" t="s">
        <v>57688</v>
      </c>
      <c r="M17222" t="s">
        <v>57689</v>
      </c>
    </row>
    <row r="17223" spans="1:13">
      <c r="A17223" s="1" t="s">
        <v>19240</v>
      </c>
      <c r="B17223">
        <v>5.0208095081859304E-4</v>
      </c>
      <c r="C17223" s="1">
        <v>5.0942619712360498E-4</v>
      </c>
      <c r="D17223">
        <v>0.640625</v>
      </c>
      <c r="E17223">
        <v>0.25520833333333298</v>
      </c>
      <c r="F17223">
        <v>0.90769230769230802</v>
      </c>
      <c r="G17223">
        <v>6.25E-2</v>
      </c>
      <c r="H17223">
        <v>0.88532110091743099</v>
      </c>
      <c r="I17223">
        <v>0.16086956521739099</v>
      </c>
      <c r="J17223" s="1">
        <v>0</v>
      </c>
      <c r="K17223" t="s">
        <v>23238</v>
      </c>
      <c r="L17223" t="s">
        <v>57690</v>
      </c>
      <c r="M17223" t="s">
        <v>57691</v>
      </c>
    </row>
    <row r="17224" spans="1:13">
      <c r="A17224" s="1" t="s">
        <v>19241</v>
      </c>
      <c r="B17224">
        <v>9.2164741714450594E-5</v>
      </c>
      <c r="C17224" s="1">
        <v>3.4381914528529798E-5</v>
      </c>
      <c r="D17224">
        <v>0.66666666666666696</v>
      </c>
      <c r="E17224">
        <v>0.38554216867469898</v>
      </c>
      <c r="F17224">
        <v>0.921875</v>
      </c>
      <c r="G17224">
        <v>0.54545454545454497</v>
      </c>
      <c r="H17224">
        <v>0.91666666666666696</v>
      </c>
      <c r="I17224">
        <v>0.78723404255319196</v>
      </c>
      <c r="J17224" s="1">
        <v>1</v>
      </c>
      <c r="K17224" t="s">
        <v>23238</v>
      </c>
      <c r="L17224" t="s">
        <v>57692</v>
      </c>
      <c r="M17224" t="s">
        <v>57693</v>
      </c>
    </row>
    <row r="17225" spans="1:13">
      <c r="A17225" s="1" t="s">
        <v>19242</v>
      </c>
      <c r="B17225">
        <v>8.12138593814465E-7</v>
      </c>
      <c r="C17225" s="1">
        <v>1.25386686502195E-5</v>
      </c>
      <c r="D17225">
        <v>0</v>
      </c>
      <c r="E17225">
        <v>0</v>
      </c>
      <c r="F17225">
        <v>9.3085106382978705E-2</v>
      </c>
      <c r="G17225">
        <v>0</v>
      </c>
      <c r="H17225">
        <v>5.2631578947368397E-2</v>
      </c>
      <c r="I17225">
        <v>2.5862068965517199E-2</v>
      </c>
      <c r="J17225" s="1">
        <v>4.5454545454545497E-2</v>
      </c>
      <c r="K17225" t="s">
        <v>23240</v>
      </c>
      <c r="L17225" t="s">
        <v>57694</v>
      </c>
      <c r="M17225" t="s">
        <v>57695</v>
      </c>
    </row>
    <row r="17226" spans="1:13">
      <c r="A17226" s="1" t="s">
        <v>19243</v>
      </c>
      <c r="B17226">
        <v>1.27856262926065E-8</v>
      </c>
      <c r="C17226" s="1">
        <v>1.6125566098595901E-7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0.99199999999999999</v>
      </c>
      <c r="J17226" s="1">
        <v>1</v>
      </c>
      <c r="K17226" t="s">
        <v>23239</v>
      </c>
      <c r="L17226" t="s">
        <v>57696</v>
      </c>
      <c r="M17226" t="s">
        <v>57697</v>
      </c>
    </row>
    <row r="17227" spans="1:13">
      <c r="A17227" s="1" t="s">
        <v>19244</v>
      </c>
      <c r="B17227">
        <v>3.9589036532885498E-5</v>
      </c>
      <c r="C17227" s="1">
        <v>1.42285364241802E-5</v>
      </c>
      <c r="D17227">
        <v>1</v>
      </c>
      <c r="E17227">
        <v>1</v>
      </c>
      <c r="F17227">
        <v>0.73575129533678796</v>
      </c>
      <c r="G17227">
        <v>0.72222222222222199</v>
      </c>
      <c r="H17227">
        <v>0.64351851851851805</v>
      </c>
      <c r="I17227">
        <v>0.96875</v>
      </c>
      <c r="J17227" s="1" t="s">
        <v>23229</v>
      </c>
      <c r="K17227" t="s">
        <v>23237</v>
      </c>
      <c r="L17227" t="s">
        <v>57698</v>
      </c>
      <c r="M17227" t="s">
        <v>57699</v>
      </c>
    </row>
    <row r="17228" spans="1:13">
      <c r="A17228" s="1" t="s">
        <v>19245</v>
      </c>
      <c r="B17228">
        <v>6.91573380926917E-6</v>
      </c>
      <c r="C17228" s="1">
        <v>7.7064650348884696E-6</v>
      </c>
      <c r="D17228">
        <v>0.109375</v>
      </c>
      <c r="E17228">
        <v>0.15517241379310301</v>
      </c>
      <c r="F17228">
        <v>0</v>
      </c>
      <c r="G17228">
        <v>0</v>
      </c>
      <c r="H17228">
        <v>0</v>
      </c>
      <c r="I17228">
        <v>4.3478260869565202E-2</v>
      </c>
      <c r="J17228" s="1">
        <v>0</v>
      </c>
      <c r="K17228" t="s">
        <v>23238</v>
      </c>
      <c r="L17228" t="s">
        <v>57700</v>
      </c>
      <c r="M17228" t="s">
        <v>57701</v>
      </c>
    </row>
    <row r="17229" spans="1:13">
      <c r="A17229" s="1" t="s">
        <v>19246</v>
      </c>
      <c r="B17229">
        <v>1.5594578936997199E-7</v>
      </c>
      <c r="C17229" s="1">
        <v>1.8569968075430999E-10</v>
      </c>
      <c r="D17229">
        <v>0.96666666666666701</v>
      </c>
      <c r="E17229">
        <v>0.99390243902439002</v>
      </c>
      <c r="F17229">
        <v>0.98066298342541403</v>
      </c>
      <c r="G17229">
        <v>0.66666666666666696</v>
      </c>
      <c r="H17229">
        <v>0.94</v>
      </c>
      <c r="I17229">
        <v>0.26086956521739102</v>
      </c>
      <c r="J17229" s="1">
        <v>1</v>
      </c>
      <c r="K17229" t="s">
        <v>23238</v>
      </c>
      <c r="L17229" t="s">
        <v>57702</v>
      </c>
      <c r="M17229" t="s">
        <v>57703</v>
      </c>
    </row>
    <row r="17230" spans="1:13">
      <c r="A17230" s="1" t="s">
        <v>19247</v>
      </c>
      <c r="B17230">
        <v>3.64752870044924E-7</v>
      </c>
      <c r="C17230" s="1">
        <v>5.45631012058155E-6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2.27272727272727E-2</v>
      </c>
      <c r="J17230" s="1">
        <v>0</v>
      </c>
      <c r="K17230" t="s">
        <v>23240</v>
      </c>
      <c r="L17230" t="s">
        <v>57704</v>
      </c>
      <c r="M17230" t="s">
        <v>57705</v>
      </c>
    </row>
    <row r="17231" spans="1:13">
      <c r="A17231" s="1" t="s">
        <v>19248</v>
      </c>
      <c r="B17231">
        <v>0</v>
      </c>
      <c r="C17231" s="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 s="1">
        <v>1</v>
      </c>
      <c r="K17231" t="s">
        <v>23237</v>
      </c>
      <c r="L17231" t="s">
        <v>57706</v>
      </c>
      <c r="M17231" t="s">
        <v>57707</v>
      </c>
    </row>
    <row r="17232" spans="1:13">
      <c r="A17232" s="1" t="s">
        <v>19249</v>
      </c>
      <c r="B17232">
        <v>4.2037631189996297E-5</v>
      </c>
      <c r="C17232" s="1">
        <v>1.1805278820311999E-6</v>
      </c>
      <c r="D17232">
        <v>0.61538461538461497</v>
      </c>
      <c r="E17232">
        <v>0.70121951219512202</v>
      </c>
      <c r="F17232">
        <v>0.64634146341463405</v>
      </c>
      <c r="G17232">
        <v>0.90909090909090895</v>
      </c>
      <c r="H17232">
        <v>0.967741935483871</v>
      </c>
      <c r="I17232">
        <v>0.73333333333333295</v>
      </c>
      <c r="J17232" s="1">
        <v>1</v>
      </c>
      <c r="K17232" t="s">
        <v>23242</v>
      </c>
      <c r="L17232" t="s">
        <v>57708</v>
      </c>
      <c r="M17232" t="s">
        <v>57709</v>
      </c>
    </row>
    <row r="17233" spans="1:13">
      <c r="A17233" s="1" t="s">
        <v>19250</v>
      </c>
      <c r="B17233">
        <v>8.5094271999503203E-9</v>
      </c>
      <c r="C17233" s="1">
        <v>2.3115068106633399E-8</v>
      </c>
      <c r="D17233">
        <v>1</v>
      </c>
      <c r="E17233">
        <v>1</v>
      </c>
      <c r="F17233">
        <v>0.99735449735449699</v>
      </c>
      <c r="G17233">
        <v>1</v>
      </c>
      <c r="H17233">
        <v>1</v>
      </c>
      <c r="I17233">
        <v>1</v>
      </c>
      <c r="J17233" s="1">
        <v>0.75</v>
      </c>
      <c r="K17233" t="s">
        <v>23241</v>
      </c>
      <c r="L17233" t="s">
        <v>57710</v>
      </c>
      <c r="M17233" t="s">
        <v>57711</v>
      </c>
    </row>
    <row r="17234" spans="1:13">
      <c r="A17234" s="1" t="s">
        <v>19251</v>
      </c>
      <c r="B17234">
        <v>1.6274311043652701E-6</v>
      </c>
      <c r="C17234" s="1">
        <v>3.4581960715027501E-6</v>
      </c>
      <c r="D17234">
        <v>0</v>
      </c>
      <c r="E17234">
        <v>0</v>
      </c>
      <c r="F17234">
        <v>6.21468926553672E-2</v>
      </c>
      <c r="G17234">
        <v>0</v>
      </c>
      <c r="H17234">
        <v>3.8461538461538498E-2</v>
      </c>
      <c r="I17234">
        <v>0</v>
      </c>
      <c r="J17234" s="1" t="s">
        <v>23229</v>
      </c>
      <c r="K17234" t="s">
        <v>23241</v>
      </c>
      <c r="L17234" t="s">
        <v>57712</v>
      </c>
      <c r="M17234" t="s">
        <v>57713</v>
      </c>
    </row>
    <row r="17235" spans="1:13">
      <c r="A17235" s="1" t="s">
        <v>19252</v>
      </c>
      <c r="B17235">
        <v>3.9389414273653398E-6</v>
      </c>
      <c r="C17235" s="1">
        <v>7.4184880305400901E-5</v>
      </c>
      <c r="D17235">
        <v>1.72413793103448E-2</v>
      </c>
      <c r="E17235">
        <v>0</v>
      </c>
      <c r="F17235">
        <v>0.132432432432432</v>
      </c>
      <c r="G17235">
        <v>4.4444444444444398E-2</v>
      </c>
      <c r="H17235">
        <v>0.25842696629213502</v>
      </c>
      <c r="I17235">
        <v>1.9736842105263198E-2</v>
      </c>
      <c r="J17235" s="1">
        <v>0</v>
      </c>
      <c r="K17235" t="s">
        <v>23241</v>
      </c>
      <c r="L17235" t="s">
        <v>57714</v>
      </c>
      <c r="M17235" t="s">
        <v>57715</v>
      </c>
    </row>
    <row r="17236" spans="1:13">
      <c r="A17236" s="1" t="s">
        <v>19253</v>
      </c>
      <c r="B17236">
        <v>8.8357597321902099E-5</v>
      </c>
      <c r="C17236" s="1">
        <v>6.7897261003672197E-5</v>
      </c>
      <c r="D17236">
        <v>0.75862068965517204</v>
      </c>
      <c r="E17236">
        <v>0.26351351351351299</v>
      </c>
      <c r="F17236">
        <v>0.52238805970149205</v>
      </c>
      <c r="G17236">
        <v>0.25</v>
      </c>
      <c r="H17236">
        <v>0.148148148148148</v>
      </c>
      <c r="I17236">
        <v>2.0833333333333301E-2</v>
      </c>
      <c r="J17236" s="1">
        <v>0</v>
      </c>
      <c r="K17236" t="s">
        <v>23239</v>
      </c>
      <c r="L17236" t="s">
        <v>57716</v>
      </c>
      <c r="M17236" t="s">
        <v>57717</v>
      </c>
    </row>
    <row r="17237" spans="1:13">
      <c r="A17237" s="1" t="s">
        <v>19254</v>
      </c>
      <c r="B17237">
        <v>8.5421648049734492E-6</v>
      </c>
      <c r="C17237" s="1">
        <v>7.6642899657464905E-6</v>
      </c>
      <c r="D17237">
        <v>0.98275862068965503</v>
      </c>
      <c r="E17237">
        <v>1</v>
      </c>
      <c r="F17237">
        <v>1</v>
      </c>
      <c r="G17237">
        <v>1</v>
      </c>
      <c r="H17237">
        <v>0.98305084745762705</v>
      </c>
      <c r="I17237">
        <v>0.97619047619047605</v>
      </c>
      <c r="J17237" s="1">
        <v>1</v>
      </c>
      <c r="K17237" t="s">
        <v>23240</v>
      </c>
      <c r="L17237" t="s">
        <v>57718</v>
      </c>
      <c r="M17237" t="s">
        <v>57719</v>
      </c>
    </row>
    <row r="17238" spans="1:13">
      <c r="A17238" s="1" t="s">
        <v>19255</v>
      </c>
      <c r="B17238">
        <v>3.8021095336557499E-9</v>
      </c>
      <c r="C17238" s="1">
        <v>1.6083407377545199E-7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0.114285714285714</v>
      </c>
      <c r="J17238" s="1" t="s">
        <v>23229</v>
      </c>
      <c r="K17238" t="s">
        <v>23237</v>
      </c>
      <c r="L17238" t="s">
        <v>57720</v>
      </c>
      <c r="M17238" t="s">
        <v>57721</v>
      </c>
    </row>
    <row r="17239" spans="1:13">
      <c r="A17239" s="1" t="s">
        <v>19256</v>
      </c>
      <c r="B17239">
        <v>2.36956333177982E-8</v>
      </c>
      <c r="C17239" s="1">
        <v>2.5486906696854798E-7</v>
      </c>
      <c r="D17239">
        <v>0</v>
      </c>
      <c r="E17239">
        <v>0</v>
      </c>
      <c r="F17239">
        <v>2.9069767441860499E-2</v>
      </c>
      <c r="G17239">
        <v>9.0909090909090898E-2</v>
      </c>
      <c r="H17239">
        <v>6.8493150684931503E-2</v>
      </c>
      <c r="I17239">
        <v>0</v>
      </c>
      <c r="J17239" s="1">
        <v>0</v>
      </c>
      <c r="K17239" t="s">
        <v>23241</v>
      </c>
      <c r="L17239" t="s">
        <v>57722</v>
      </c>
      <c r="M17239" t="s">
        <v>57723</v>
      </c>
    </row>
    <row r="17240" spans="1:13">
      <c r="A17240" s="1" t="s">
        <v>19257</v>
      </c>
      <c r="B17240">
        <v>1.52841344536308E-5</v>
      </c>
      <c r="C17240" s="1">
        <v>4.1235491330125096E-6</v>
      </c>
      <c r="D17240">
        <v>6.25E-2</v>
      </c>
      <c r="E17240">
        <v>0</v>
      </c>
      <c r="F17240">
        <v>9.1463414634146298E-2</v>
      </c>
      <c r="G17240">
        <v>0</v>
      </c>
      <c r="H17240">
        <v>0.256410256410256</v>
      </c>
      <c r="I17240">
        <v>0</v>
      </c>
      <c r="J17240" s="1" t="s">
        <v>23229</v>
      </c>
      <c r="K17240" t="s">
        <v>23237</v>
      </c>
      <c r="L17240" t="s">
        <v>57724</v>
      </c>
      <c r="M17240" t="s">
        <v>57725</v>
      </c>
    </row>
    <row r="17241" spans="1:13">
      <c r="A17241" s="1" t="s">
        <v>19258</v>
      </c>
      <c r="B17241">
        <v>3.4986574026805601E-5</v>
      </c>
      <c r="C17241" s="1">
        <v>1.47175814255949E-5</v>
      </c>
      <c r="D17241">
        <v>0.875</v>
      </c>
      <c r="E17241">
        <v>0.97752808988763995</v>
      </c>
      <c r="F17241">
        <v>0.83430232558139505</v>
      </c>
      <c r="G17241">
        <v>0.9375</v>
      </c>
      <c r="H17241">
        <v>0.95945945945945899</v>
      </c>
      <c r="I17241">
        <v>0.98333333333333295</v>
      </c>
      <c r="J17241" s="1">
        <v>0.95</v>
      </c>
      <c r="K17241" t="s">
        <v>23238</v>
      </c>
      <c r="L17241" t="s">
        <v>57726</v>
      </c>
      <c r="M17241" t="s">
        <v>57727</v>
      </c>
    </row>
    <row r="17242" spans="1:13">
      <c r="A17242" s="1" t="s">
        <v>19259</v>
      </c>
      <c r="B17242">
        <v>3.1772517815394001E-8</v>
      </c>
      <c r="C17242" s="1">
        <v>2.3217149569550599E-6</v>
      </c>
      <c r="D17242">
        <v>0.13043478260869601</v>
      </c>
      <c r="E17242">
        <v>7.0422535211267599E-3</v>
      </c>
      <c r="F17242">
        <v>0.84883720930232598</v>
      </c>
      <c r="G17242">
        <v>0.11111111111111099</v>
      </c>
      <c r="H17242">
        <v>0.91249999999999998</v>
      </c>
      <c r="I17242">
        <v>0.133333333333333</v>
      </c>
      <c r="J17242" s="1" t="s">
        <v>23229</v>
      </c>
      <c r="K17242" t="s">
        <v>23237</v>
      </c>
      <c r="L17242" t="s">
        <v>57728</v>
      </c>
      <c r="M17242" t="s">
        <v>57729</v>
      </c>
    </row>
    <row r="17243" spans="1:13">
      <c r="A17243" s="1" t="s">
        <v>19260</v>
      </c>
      <c r="B17243">
        <v>3.0295489406362501E-6</v>
      </c>
      <c r="C17243" s="1">
        <v>8.90370956896031E-6</v>
      </c>
      <c r="D17243">
        <v>0.08</v>
      </c>
      <c r="E17243">
        <v>0</v>
      </c>
      <c r="F17243">
        <v>0</v>
      </c>
      <c r="G17243">
        <v>0</v>
      </c>
      <c r="H17243">
        <v>4.5871559633027499E-3</v>
      </c>
      <c r="I17243">
        <v>5.10204081632653E-2</v>
      </c>
      <c r="J17243" s="1" t="s">
        <v>23229</v>
      </c>
      <c r="K17243" t="s">
        <v>23241</v>
      </c>
      <c r="L17243" t="s">
        <v>57730</v>
      </c>
      <c r="M17243" t="s">
        <v>57731</v>
      </c>
    </row>
    <row r="17244" spans="1:13">
      <c r="A17244" s="1" t="s">
        <v>19261</v>
      </c>
      <c r="B17244">
        <v>3.3830970078946402E-4</v>
      </c>
      <c r="C17244" s="1">
        <v>1.2019760086131E-3</v>
      </c>
      <c r="D17244">
        <v>9.6774193548387094E-2</v>
      </c>
      <c r="E17244">
        <v>1.5957446808510599E-2</v>
      </c>
      <c r="F17244">
        <v>4.7120418848167499E-2</v>
      </c>
      <c r="G17244">
        <v>0.105263157894737</v>
      </c>
      <c r="H17244">
        <v>0.18396226415094299</v>
      </c>
      <c r="I17244">
        <v>0.48684210526315802</v>
      </c>
      <c r="J17244" s="1">
        <v>0.90909090909090895</v>
      </c>
      <c r="K17244" t="s">
        <v>23238</v>
      </c>
      <c r="L17244" t="s">
        <v>57732</v>
      </c>
      <c r="M17244" t="s">
        <v>57733</v>
      </c>
    </row>
    <row r="17245" spans="1:13">
      <c r="A17245" s="1" t="s">
        <v>19262</v>
      </c>
      <c r="B17245">
        <v>3.09012361069889E-4</v>
      </c>
      <c r="C17245" s="1">
        <v>4.9375824353522395E-4</v>
      </c>
      <c r="D17245">
        <v>1</v>
      </c>
      <c r="E17245">
        <v>0.99473684210526303</v>
      </c>
      <c r="F17245">
        <v>0.66923076923076896</v>
      </c>
      <c r="G17245">
        <v>0.99122807017543901</v>
      </c>
      <c r="H17245">
        <v>0.81578947368421095</v>
      </c>
      <c r="I17245">
        <v>0.98387096774193505</v>
      </c>
      <c r="J17245" s="1">
        <v>1</v>
      </c>
      <c r="K17245" t="s">
        <v>23237</v>
      </c>
      <c r="L17245" t="s">
        <v>57734</v>
      </c>
      <c r="M17245" t="s">
        <v>57735</v>
      </c>
    </row>
    <row r="17246" spans="1:13">
      <c r="A17246" s="1" t="s">
        <v>19263</v>
      </c>
      <c r="B17246">
        <v>0</v>
      </c>
      <c r="C17246" s="1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 s="1" t="s">
        <v>23229</v>
      </c>
      <c r="K17246" t="s">
        <v>23239</v>
      </c>
      <c r="L17246" t="s">
        <v>57736</v>
      </c>
      <c r="M17246" t="s">
        <v>57737</v>
      </c>
    </row>
    <row r="17247" spans="1:13">
      <c r="A17247" s="1" t="s">
        <v>19264</v>
      </c>
      <c r="B17247">
        <v>2.7095951455315198E-7</v>
      </c>
      <c r="C17247" s="1">
        <v>6.1049549389270697E-6</v>
      </c>
      <c r="D17247">
        <v>3.7037037037037E-2</v>
      </c>
      <c r="E17247">
        <v>0</v>
      </c>
      <c r="F17247">
        <v>0</v>
      </c>
      <c r="G17247">
        <v>0.27777777777777801</v>
      </c>
      <c r="H17247">
        <v>5.74712643678161E-3</v>
      </c>
      <c r="I17247">
        <v>4.2553191489361701E-2</v>
      </c>
      <c r="J17247" s="1">
        <v>0</v>
      </c>
      <c r="K17247" t="s">
        <v>23237</v>
      </c>
      <c r="L17247" t="s">
        <v>57738</v>
      </c>
      <c r="M17247" t="s">
        <v>57739</v>
      </c>
    </row>
    <row r="17248" spans="1:13">
      <c r="A17248" s="1" t="s">
        <v>19265</v>
      </c>
      <c r="B17248">
        <v>4.0473800749385402E-5</v>
      </c>
      <c r="C17248" s="1">
        <v>1.0764620076915801E-5</v>
      </c>
      <c r="D17248">
        <v>0.90625</v>
      </c>
      <c r="E17248">
        <v>0.99468085106382997</v>
      </c>
      <c r="F17248">
        <v>0.89487179487179502</v>
      </c>
      <c r="G17248">
        <v>0.78947368421052599</v>
      </c>
      <c r="H17248">
        <v>0.97368421052631604</v>
      </c>
      <c r="I17248">
        <v>0.88211382113821102</v>
      </c>
      <c r="J17248" s="1">
        <v>1</v>
      </c>
      <c r="K17248" t="s">
        <v>23238</v>
      </c>
      <c r="L17248" t="s">
        <v>57740</v>
      </c>
      <c r="M17248" t="s">
        <v>57741</v>
      </c>
    </row>
    <row r="17249" spans="1:13">
      <c r="A17249" s="1" t="s">
        <v>19266</v>
      </c>
      <c r="B17249">
        <v>7.0074196244916104E-6</v>
      </c>
      <c r="C17249" s="1">
        <v>3.77282080575311E-7</v>
      </c>
      <c r="D17249">
        <v>0.1875</v>
      </c>
      <c r="E17249">
        <v>2.4390243902439001E-2</v>
      </c>
      <c r="F17249">
        <v>3.54609929078014E-3</v>
      </c>
      <c r="G17249">
        <v>2.5000000000000001E-2</v>
      </c>
      <c r="H17249">
        <v>0</v>
      </c>
      <c r="I17249">
        <v>0</v>
      </c>
      <c r="J17249" s="1" t="s">
        <v>23229</v>
      </c>
      <c r="K17249" t="s">
        <v>23239</v>
      </c>
      <c r="L17249" t="s">
        <v>57742</v>
      </c>
      <c r="M17249" t="s">
        <v>57743</v>
      </c>
    </row>
    <row r="17250" spans="1:13">
      <c r="A17250" s="1" t="s">
        <v>19267</v>
      </c>
      <c r="B17250">
        <v>1.7723165766770801E-7</v>
      </c>
      <c r="C17250" s="1">
        <v>4.2708046816228403E-5</v>
      </c>
      <c r="D17250">
        <v>0.41071428571428598</v>
      </c>
      <c r="E17250">
        <v>0.33536585365853699</v>
      </c>
      <c r="F17250">
        <v>0.40828402366863897</v>
      </c>
      <c r="G17250">
        <v>0.58333333333333304</v>
      </c>
      <c r="H17250">
        <v>0.50537634408602194</v>
      </c>
      <c r="I17250">
        <v>0.57042253521126796</v>
      </c>
      <c r="J17250" s="1">
        <v>0</v>
      </c>
      <c r="K17250" t="s">
        <v>23237</v>
      </c>
      <c r="L17250" t="s">
        <v>57744</v>
      </c>
      <c r="M17250" t="s">
        <v>57745</v>
      </c>
    </row>
    <row r="17251" spans="1:13">
      <c r="A17251" s="1" t="s">
        <v>19268</v>
      </c>
      <c r="B17251">
        <v>2.3729933509587101E-8</v>
      </c>
      <c r="C17251" s="1">
        <v>2.5542701421473601E-5</v>
      </c>
      <c r="D17251">
        <v>0.209677419354839</v>
      </c>
      <c r="E17251">
        <v>0</v>
      </c>
      <c r="F17251">
        <v>6.7934782608695607E-2</v>
      </c>
      <c r="G17251">
        <v>2.5862068965517199E-2</v>
      </c>
      <c r="H17251">
        <v>8.7719298245613996E-3</v>
      </c>
      <c r="I17251">
        <v>2.0491803278688499E-2</v>
      </c>
      <c r="J17251" s="1">
        <v>0</v>
      </c>
      <c r="K17251" t="s">
        <v>23241</v>
      </c>
      <c r="L17251" t="s">
        <v>57746</v>
      </c>
      <c r="M17251" t="s">
        <v>57747</v>
      </c>
    </row>
    <row r="17252" spans="1:13">
      <c r="A17252" s="1" t="s">
        <v>19269</v>
      </c>
      <c r="B17252">
        <v>4.6669238454221901E-7</v>
      </c>
      <c r="C17252" s="1">
        <v>3.7185094018199901E-8</v>
      </c>
      <c r="D17252">
        <v>0</v>
      </c>
      <c r="E17252">
        <v>9.6153846153846194E-3</v>
      </c>
      <c r="F17252">
        <v>0</v>
      </c>
      <c r="G17252">
        <v>0.46666666666666701</v>
      </c>
      <c r="H17252">
        <v>0</v>
      </c>
      <c r="I17252">
        <v>2.5974025974026E-2</v>
      </c>
      <c r="J17252" s="1" t="s">
        <v>23229</v>
      </c>
      <c r="K17252" t="s">
        <v>23241</v>
      </c>
      <c r="L17252" t="s">
        <v>57748</v>
      </c>
      <c r="M17252" t="s">
        <v>57749</v>
      </c>
    </row>
    <row r="17253" spans="1:13">
      <c r="A17253" s="1" t="s">
        <v>19270</v>
      </c>
      <c r="B17253">
        <v>7.0447499464906797E-10</v>
      </c>
      <c r="C17253" s="1">
        <v>1.06192520414162E-5</v>
      </c>
      <c r="D17253">
        <v>0</v>
      </c>
      <c r="E17253">
        <v>0</v>
      </c>
      <c r="F17253">
        <v>0</v>
      </c>
      <c r="G17253">
        <v>0.57142857142857095</v>
      </c>
      <c r="H17253">
        <v>0</v>
      </c>
      <c r="I17253">
        <v>0.120967741935484</v>
      </c>
      <c r="J17253" s="1">
        <v>0</v>
      </c>
      <c r="K17253" t="s">
        <v>23238</v>
      </c>
      <c r="L17253" t="s">
        <v>57750</v>
      </c>
      <c r="M17253" t="s">
        <v>57751</v>
      </c>
    </row>
    <row r="17254" spans="1:13">
      <c r="A17254" s="1" t="s">
        <v>19271</v>
      </c>
      <c r="B17254">
        <v>2.2688798466824801E-5</v>
      </c>
      <c r="C17254" s="1">
        <v>4.0404636242262498E-7</v>
      </c>
      <c r="D17254">
        <v>0.3125</v>
      </c>
      <c r="E17254">
        <v>0.30158730158730201</v>
      </c>
      <c r="F17254">
        <v>0.32417582417582402</v>
      </c>
      <c r="G17254">
        <v>0.296296296296296</v>
      </c>
      <c r="H17254">
        <v>0.33582089552238797</v>
      </c>
      <c r="I17254">
        <v>0.25</v>
      </c>
      <c r="J17254" s="1">
        <v>1</v>
      </c>
      <c r="K17254" t="s">
        <v>23238</v>
      </c>
      <c r="L17254" t="s">
        <v>57752</v>
      </c>
      <c r="M17254" t="s">
        <v>57753</v>
      </c>
    </row>
    <row r="17255" spans="1:13">
      <c r="A17255" s="1" t="s">
        <v>19272</v>
      </c>
      <c r="B17255">
        <v>2.3993960209306201E-6</v>
      </c>
      <c r="C17255" s="1">
        <v>6.81188237305666E-6</v>
      </c>
      <c r="D17255">
        <v>1</v>
      </c>
      <c r="E17255">
        <v>1</v>
      </c>
      <c r="F17255">
        <v>0.98475609756097604</v>
      </c>
      <c r="G17255">
        <v>1</v>
      </c>
      <c r="H17255">
        <v>1</v>
      </c>
      <c r="I17255">
        <v>0.91111111111111098</v>
      </c>
      <c r="J17255" s="1">
        <v>1</v>
      </c>
      <c r="K17255" t="s">
        <v>23241</v>
      </c>
      <c r="L17255" t="s">
        <v>57754</v>
      </c>
      <c r="M17255" t="s">
        <v>57755</v>
      </c>
    </row>
    <row r="17256" spans="1:13">
      <c r="A17256" s="1" t="s">
        <v>19273</v>
      </c>
      <c r="B17256">
        <v>3.35588953604408E-4</v>
      </c>
      <c r="C17256" s="1">
        <v>1.6373523562881499E-4</v>
      </c>
      <c r="D17256">
        <v>0.90625</v>
      </c>
      <c r="E17256">
        <v>0.989247311827957</v>
      </c>
      <c r="F17256">
        <v>0.57608695652173902</v>
      </c>
      <c r="G17256">
        <v>0.89473684210526305</v>
      </c>
      <c r="H17256">
        <v>0.64563106796116498</v>
      </c>
      <c r="I17256">
        <v>0.93333333333333302</v>
      </c>
      <c r="J17256" s="1" t="s">
        <v>23229</v>
      </c>
      <c r="K17256" t="s">
        <v>23240</v>
      </c>
      <c r="L17256" t="s">
        <v>57756</v>
      </c>
      <c r="M17256" t="s">
        <v>57757</v>
      </c>
    </row>
    <row r="17257" spans="1:13">
      <c r="A17257" s="1" t="s">
        <v>19274</v>
      </c>
      <c r="B17257">
        <v>1.7988357087385299E-6</v>
      </c>
      <c r="C17257" s="1">
        <v>1.2919148278055601E-7</v>
      </c>
      <c r="D17257">
        <v>0</v>
      </c>
      <c r="E17257">
        <v>5.6179775280898901E-3</v>
      </c>
      <c r="F17257">
        <v>5.9880239520958096E-3</v>
      </c>
      <c r="G17257">
        <v>1.7543859649122799E-2</v>
      </c>
      <c r="H17257">
        <v>5.8139534883720903E-3</v>
      </c>
      <c r="I17257">
        <v>7.0754716981132101E-2</v>
      </c>
      <c r="J17257" s="1">
        <v>0</v>
      </c>
      <c r="K17257" t="s">
        <v>23241</v>
      </c>
      <c r="L17257" t="s">
        <v>57758</v>
      </c>
      <c r="M17257" t="s">
        <v>57759</v>
      </c>
    </row>
    <row r="17258" spans="1:13">
      <c r="A17258" s="1" t="s">
        <v>19275</v>
      </c>
      <c r="B17258">
        <v>1.6611903958188001E-4</v>
      </c>
      <c r="C17258" s="1">
        <v>2.9583448198285598E-5</v>
      </c>
      <c r="D17258">
        <v>0</v>
      </c>
      <c r="E17258">
        <v>0</v>
      </c>
      <c r="F17258">
        <v>0.407407407407407</v>
      </c>
      <c r="G17258">
        <v>9.6491228070175405E-2</v>
      </c>
      <c r="H17258">
        <v>0.50442477876106195</v>
      </c>
      <c r="I17258">
        <v>0.11864406779661001</v>
      </c>
      <c r="J17258" s="1">
        <v>0</v>
      </c>
      <c r="K17258" t="s">
        <v>23237</v>
      </c>
      <c r="L17258" t="s">
        <v>57760</v>
      </c>
      <c r="M17258" t="s">
        <v>57761</v>
      </c>
    </row>
    <row r="17259" spans="1:13">
      <c r="A17259" s="1" t="s">
        <v>19276</v>
      </c>
      <c r="B17259">
        <v>2.4849971688304502E-10</v>
      </c>
      <c r="C17259" s="1">
        <v>2.10596129991612E-7</v>
      </c>
      <c r="D17259">
        <v>0</v>
      </c>
      <c r="E17259">
        <v>0.11111111111111099</v>
      </c>
      <c r="F17259">
        <v>6.7567567567567597E-3</v>
      </c>
      <c r="G17259">
        <v>0</v>
      </c>
      <c r="H17259">
        <v>0</v>
      </c>
      <c r="I17259">
        <v>0</v>
      </c>
      <c r="J17259" s="1">
        <v>0</v>
      </c>
      <c r="K17259" t="s">
        <v>23242</v>
      </c>
      <c r="L17259" t="s">
        <v>57762</v>
      </c>
      <c r="M17259" t="s">
        <v>57763</v>
      </c>
    </row>
    <row r="17260" spans="1:13">
      <c r="A17260" s="1" t="s">
        <v>19277</v>
      </c>
      <c r="B17260">
        <v>3.3894859747050399E-5</v>
      </c>
      <c r="C17260" s="1">
        <v>7.9932328835393505E-5</v>
      </c>
      <c r="D17260">
        <v>0.92592592592592604</v>
      </c>
      <c r="E17260">
        <v>0.92307692307692302</v>
      </c>
      <c r="F17260">
        <v>0.88144329896907203</v>
      </c>
      <c r="G17260">
        <v>0.94047619047619002</v>
      </c>
      <c r="H17260">
        <v>0.59821428571428603</v>
      </c>
      <c r="I17260">
        <v>0.93571428571428605</v>
      </c>
      <c r="J17260" s="1" t="s">
        <v>23229</v>
      </c>
      <c r="K17260" t="s">
        <v>23238</v>
      </c>
      <c r="L17260" t="s">
        <v>57764</v>
      </c>
      <c r="M17260" t="s">
        <v>57765</v>
      </c>
    </row>
    <row r="17261" spans="1:13">
      <c r="A17261" s="1" t="s">
        <v>19278</v>
      </c>
      <c r="B17261">
        <v>4.5922039712806901E-5</v>
      </c>
      <c r="C17261" s="1">
        <v>9.2450967845840402E-5</v>
      </c>
      <c r="D17261">
        <v>0.78125</v>
      </c>
      <c r="E17261">
        <v>0.84659090909090895</v>
      </c>
      <c r="F17261">
        <v>0.48823529411764699</v>
      </c>
      <c r="G17261">
        <v>0.95454545454545503</v>
      </c>
      <c r="H17261">
        <v>0.76881720430107503</v>
      </c>
      <c r="I17261">
        <v>0.83333333333333304</v>
      </c>
      <c r="J17261" s="1">
        <v>1</v>
      </c>
      <c r="K17261" t="s">
        <v>23237</v>
      </c>
      <c r="L17261" t="s">
        <v>57766</v>
      </c>
      <c r="M17261" t="s">
        <v>57767</v>
      </c>
    </row>
    <row r="17262" spans="1:13">
      <c r="A17262" s="1" t="s">
        <v>19279</v>
      </c>
      <c r="B17262">
        <v>6.5604512310348604E-6</v>
      </c>
      <c r="C17262" s="1">
        <v>1.24627759111523E-5</v>
      </c>
      <c r="D17262">
        <v>1</v>
      </c>
      <c r="E17262">
        <v>1</v>
      </c>
      <c r="F17262">
        <v>0.77124183006535996</v>
      </c>
      <c r="G17262">
        <v>1</v>
      </c>
      <c r="H17262">
        <v>0.95348837209302295</v>
      </c>
      <c r="I17262">
        <v>1</v>
      </c>
      <c r="J17262" s="1">
        <v>1</v>
      </c>
      <c r="K17262" t="s">
        <v>23238</v>
      </c>
      <c r="L17262" t="s">
        <v>57768</v>
      </c>
      <c r="M17262" t="s">
        <v>57769</v>
      </c>
    </row>
    <row r="17263" spans="1:13">
      <c r="A17263" s="1" t="s">
        <v>19280</v>
      </c>
      <c r="B17263">
        <v>0</v>
      </c>
      <c r="C17263" s="1">
        <v>0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 s="1">
        <v>0.25</v>
      </c>
      <c r="K17263" t="s">
        <v>23241</v>
      </c>
      <c r="L17263" t="s">
        <v>57770</v>
      </c>
      <c r="M17263" t="s">
        <v>57771</v>
      </c>
    </row>
    <row r="17264" spans="1:13">
      <c r="A17264" s="1" t="s">
        <v>19281</v>
      </c>
      <c r="B17264">
        <v>3.9993041301996096E-6</v>
      </c>
      <c r="C17264" s="1">
        <v>3.7503685818691299E-6</v>
      </c>
      <c r="D17264">
        <v>0</v>
      </c>
      <c r="E17264">
        <v>0</v>
      </c>
      <c r="F17264">
        <v>3.6931818181818198E-2</v>
      </c>
      <c r="G17264">
        <v>0</v>
      </c>
      <c r="H17264">
        <v>0.126436781609195</v>
      </c>
      <c r="I17264">
        <v>0</v>
      </c>
      <c r="J17264" s="1">
        <v>0</v>
      </c>
      <c r="K17264" t="s">
        <v>23242</v>
      </c>
      <c r="L17264" t="s">
        <v>57772</v>
      </c>
      <c r="M17264" t="s">
        <v>57773</v>
      </c>
    </row>
    <row r="17265" spans="1:13">
      <c r="A17265" s="1" t="s">
        <v>19282</v>
      </c>
      <c r="B17265">
        <v>5.5035703050085003E-6</v>
      </c>
      <c r="C17265" s="1">
        <v>1.1690905375742299E-6</v>
      </c>
      <c r="D17265">
        <v>1</v>
      </c>
      <c r="E17265">
        <v>1</v>
      </c>
      <c r="F17265">
        <v>0.99013157894736803</v>
      </c>
      <c r="G17265">
        <v>1</v>
      </c>
      <c r="H17265">
        <v>0.92207792207792205</v>
      </c>
      <c r="I17265">
        <v>0.83695652173913004</v>
      </c>
      <c r="J17265" s="1">
        <v>0.66666666666666696</v>
      </c>
      <c r="K17265" t="s">
        <v>23240</v>
      </c>
      <c r="L17265" t="s">
        <v>57774</v>
      </c>
      <c r="M17265" t="s">
        <v>57775</v>
      </c>
    </row>
    <row r="17266" spans="1:13">
      <c r="A17266" s="1" t="s">
        <v>19283</v>
      </c>
      <c r="B17266">
        <v>6.8213616764448102E-7</v>
      </c>
      <c r="C17266" s="1">
        <v>1.8801337350706699E-4</v>
      </c>
      <c r="D17266">
        <v>0.625</v>
      </c>
      <c r="E17266">
        <v>0.58854166666666696</v>
      </c>
      <c r="F17266">
        <v>0.502564102564103</v>
      </c>
      <c r="G17266">
        <v>0.11206896551724101</v>
      </c>
      <c r="H17266">
        <v>0.38157894736842102</v>
      </c>
      <c r="I17266">
        <v>0.23504273504273501</v>
      </c>
      <c r="J17266" s="1">
        <v>9.0909090909090898E-2</v>
      </c>
      <c r="K17266" t="s">
        <v>23242</v>
      </c>
      <c r="L17266" t="s">
        <v>57776</v>
      </c>
      <c r="M17266" t="s">
        <v>57777</v>
      </c>
    </row>
    <row r="17267" spans="1:13">
      <c r="A17267" s="1" t="s">
        <v>19284</v>
      </c>
      <c r="B17267">
        <v>2.2414654446502499E-6</v>
      </c>
      <c r="C17267" s="1">
        <v>1.1948570831938601E-5</v>
      </c>
      <c r="D17267">
        <v>0.984375</v>
      </c>
      <c r="E17267">
        <v>1</v>
      </c>
      <c r="F17267">
        <v>0.94329896907216504</v>
      </c>
      <c r="G17267">
        <v>1</v>
      </c>
      <c r="H17267">
        <v>0.99532710280373804</v>
      </c>
      <c r="I17267">
        <v>0.99462365591397806</v>
      </c>
      <c r="J17267" s="1">
        <v>1</v>
      </c>
      <c r="K17267" t="s">
        <v>23238</v>
      </c>
      <c r="L17267" t="s">
        <v>57778</v>
      </c>
      <c r="M17267" t="s">
        <v>57779</v>
      </c>
    </row>
    <row r="17268" spans="1:13">
      <c r="A17268" s="1" t="s">
        <v>19285</v>
      </c>
      <c r="B17268">
        <v>1.3728958877830901E-4</v>
      </c>
      <c r="C17268" s="1">
        <v>5.4553747900843102E-5</v>
      </c>
      <c r="D17268">
        <v>0.44642857142857101</v>
      </c>
      <c r="E17268">
        <v>0.16477272727272699</v>
      </c>
      <c r="F17268">
        <v>0.60457516339869299</v>
      </c>
      <c r="G17268">
        <v>0</v>
      </c>
      <c r="H17268">
        <v>0.36956521739130399</v>
      </c>
      <c r="I17268">
        <v>0.21538461538461501</v>
      </c>
      <c r="J17268" s="1">
        <v>0</v>
      </c>
      <c r="K17268" t="s">
        <v>23239</v>
      </c>
      <c r="L17268" t="s">
        <v>57780</v>
      </c>
      <c r="M17268" t="s">
        <v>57781</v>
      </c>
    </row>
    <row r="17269" spans="1:13">
      <c r="A17269" s="1" t="s">
        <v>19286</v>
      </c>
      <c r="B17269">
        <v>5.72464753576212E-6</v>
      </c>
      <c r="C17269" s="1">
        <v>4.8379033359518099E-6</v>
      </c>
      <c r="D17269">
        <v>0</v>
      </c>
      <c r="E17269">
        <v>1.8181818181818198E-2</v>
      </c>
      <c r="F17269">
        <v>8.8235294117647106E-2</v>
      </c>
      <c r="G17269">
        <v>0</v>
      </c>
      <c r="H17269">
        <v>0</v>
      </c>
      <c r="I17269">
        <v>0</v>
      </c>
      <c r="J17269" s="1">
        <v>0</v>
      </c>
      <c r="K17269" t="s">
        <v>23242</v>
      </c>
      <c r="L17269" t="s">
        <v>57782</v>
      </c>
      <c r="M17269" t="s">
        <v>57783</v>
      </c>
    </row>
    <row r="17270" spans="1:13">
      <c r="A17270" s="1" t="s">
        <v>19287</v>
      </c>
      <c r="B17270">
        <v>2.8395425356326399E-5</v>
      </c>
      <c r="C17270" s="1">
        <v>1.2819448638883E-4</v>
      </c>
      <c r="D17270">
        <v>0</v>
      </c>
      <c r="E17270">
        <v>5.8823529411764696E-3</v>
      </c>
      <c r="F17270">
        <v>0.186046511627907</v>
      </c>
      <c r="G17270">
        <v>0</v>
      </c>
      <c r="H17270">
        <v>0</v>
      </c>
      <c r="I17270">
        <v>1.1111111111111099E-2</v>
      </c>
      <c r="J17270" s="1" t="s">
        <v>23229</v>
      </c>
      <c r="K17270" t="s">
        <v>23238</v>
      </c>
      <c r="L17270" t="s">
        <v>57784</v>
      </c>
      <c r="M17270" t="s">
        <v>57785</v>
      </c>
    </row>
    <row r="17271" spans="1:13">
      <c r="A17271" s="1" t="s">
        <v>19288</v>
      </c>
      <c r="B17271">
        <v>4.4872375805412502E-7</v>
      </c>
      <c r="C17271" s="1">
        <v>1.6643568237108602E-5</v>
      </c>
      <c r="D17271">
        <v>1</v>
      </c>
      <c r="E17271">
        <v>1</v>
      </c>
      <c r="F17271">
        <v>0.97549019607843102</v>
      </c>
      <c r="G17271">
        <v>0.98333333333333295</v>
      </c>
      <c r="H17271">
        <v>0.98888888888888904</v>
      </c>
      <c r="I17271">
        <v>0.88135593220339004</v>
      </c>
      <c r="J17271" s="1">
        <v>1</v>
      </c>
      <c r="K17271" t="s">
        <v>23239</v>
      </c>
      <c r="L17271" t="s">
        <v>57786</v>
      </c>
      <c r="M17271" t="s">
        <v>57787</v>
      </c>
    </row>
    <row r="17272" spans="1:13">
      <c r="A17272" s="1" t="s">
        <v>19289</v>
      </c>
      <c r="B17272">
        <v>5.6593846181925097E-6</v>
      </c>
      <c r="C17272" s="1">
        <v>1.31881892355475E-4</v>
      </c>
      <c r="D17272">
        <v>0</v>
      </c>
      <c r="E17272">
        <v>5.2083333333333296E-3</v>
      </c>
      <c r="F17272">
        <v>8.4615384615384606E-2</v>
      </c>
      <c r="G17272">
        <v>1.72413793103448E-2</v>
      </c>
      <c r="H17272">
        <v>4.3859649122806998E-3</v>
      </c>
      <c r="I17272">
        <v>0</v>
      </c>
      <c r="J17272" s="1">
        <v>0</v>
      </c>
      <c r="K17272" t="s">
        <v>23241</v>
      </c>
      <c r="L17272" t="s">
        <v>57788</v>
      </c>
      <c r="M17272" t="s">
        <v>57789</v>
      </c>
    </row>
    <row r="17273" spans="1:13">
      <c r="A17273" s="1" t="s">
        <v>19290</v>
      </c>
      <c r="B17273">
        <v>6.6629117260761203E-7</v>
      </c>
      <c r="C17273" s="1">
        <v>6.4945882156413104E-7</v>
      </c>
      <c r="D17273">
        <v>0.80555555555555602</v>
      </c>
      <c r="E17273">
        <v>0.86111111111111105</v>
      </c>
      <c r="F17273">
        <v>0.91509433962264197</v>
      </c>
      <c r="G17273">
        <v>0.88095238095238104</v>
      </c>
      <c r="H17273">
        <v>0.90909090909090895</v>
      </c>
      <c r="I17273">
        <v>0.91525423728813604</v>
      </c>
      <c r="J17273" s="1">
        <v>1</v>
      </c>
      <c r="K17273" t="s">
        <v>23240</v>
      </c>
      <c r="L17273" t="s">
        <v>57790</v>
      </c>
      <c r="M17273" t="s">
        <v>57791</v>
      </c>
    </row>
    <row r="17274" spans="1:13">
      <c r="A17274" s="1" t="s">
        <v>19291</v>
      </c>
      <c r="B17274">
        <v>7.2618121211388798E-4</v>
      </c>
      <c r="C17274" s="1">
        <v>1.8616208179525901E-5</v>
      </c>
      <c r="D17274">
        <v>0.83333333333333304</v>
      </c>
      <c r="E17274">
        <v>1</v>
      </c>
      <c r="F17274">
        <v>0.15530303030303</v>
      </c>
      <c r="G17274">
        <v>0.31944444444444398</v>
      </c>
      <c r="H17274">
        <v>0.28125</v>
      </c>
      <c r="I17274">
        <v>0.45679012345678999</v>
      </c>
      <c r="J17274" s="1" t="s">
        <v>23229</v>
      </c>
      <c r="K17274" t="s">
        <v>23238</v>
      </c>
      <c r="L17274" t="s">
        <v>57792</v>
      </c>
      <c r="M17274" t="s">
        <v>57793</v>
      </c>
    </row>
    <row r="17275" spans="1:13">
      <c r="A17275" s="1" t="s">
        <v>19292</v>
      </c>
      <c r="B17275">
        <v>4.4805820589364703E-5</v>
      </c>
      <c r="C17275" s="1">
        <v>6.3073872845300904E-7</v>
      </c>
      <c r="D17275">
        <v>1</v>
      </c>
      <c r="E17275">
        <v>0.85606060606060597</v>
      </c>
      <c r="F17275">
        <v>0.904458598726115</v>
      </c>
      <c r="G17275">
        <v>0.141025641025641</v>
      </c>
      <c r="H17275">
        <v>0.88333333333333297</v>
      </c>
      <c r="I17275">
        <v>0.72033898305084698</v>
      </c>
      <c r="J17275" s="1">
        <v>1</v>
      </c>
      <c r="K17275" t="s">
        <v>23238</v>
      </c>
      <c r="L17275" t="s">
        <v>57794</v>
      </c>
      <c r="M17275" t="s">
        <v>57795</v>
      </c>
    </row>
    <row r="17276" spans="1:13">
      <c r="A17276" s="1" t="s">
        <v>19293</v>
      </c>
      <c r="B17276">
        <v>4.3607617469591101E-5</v>
      </c>
      <c r="C17276" s="1">
        <v>2.2750628856784399E-5</v>
      </c>
      <c r="D17276">
        <v>0.71875</v>
      </c>
      <c r="E17276">
        <v>0.32558139534883701</v>
      </c>
      <c r="F17276">
        <v>0.841772151898734</v>
      </c>
      <c r="G17276">
        <v>0.94736842105263197</v>
      </c>
      <c r="H17276">
        <v>0.98611111111111105</v>
      </c>
      <c r="I17276">
        <v>0.875</v>
      </c>
      <c r="J17276" s="1">
        <v>1</v>
      </c>
      <c r="K17276" t="s">
        <v>23238</v>
      </c>
      <c r="L17276" t="s">
        <v>57796</v>
      </c>
      <c r="M17276" t="s">
        <v>57797</v>
      </c>
    </row>
    <row r="17277" spans="1:13">
      <c r="A17277" s="1" t="s">
        <v>19294</v>
      </c>
      <c r="B17277">
        <v>7.7872981858827799E-6</v>
      </c>
      <c r="C17277" s="1">
        <v>2.6456735984827199E-5</v>
      </c>
      <c r="D17277">
        <v>0</v>
      </c>
      <c r="E17277">
        <v>0</v>
      </c>
      <c r="F17277">
        <v>0.14041095890411001</v>
      </c>
      <c r="G17277">
        <v>0</v>
      </c>
      <c r="H17277">
        <v>0</v>
      </c>
      <c r="I17277">
        <v>0</v>
      </c>
      <c r="J17277" s="1">
        <v>0</v>
      </c>
      <c r="K17277" t="s">
        <v>23237</v>
      </c>
      <c r="L17277" t="s">
        <v>57798</v>
      </c>
      <c r="M17277" t="s">
        <v>57799</v>
      </c>
    </row>
    <row r="17278" spans="1:13">
      <c r="A17278" s="1" t="s">
        <v>19295</v>
      </c>
      <c r="B17278">
        <v>3.5950626006455002E-4</v>
      </c>
      <c r="C17278" s="1">
        <v>2.6182118934117601E-4</v>
      </c>
      <c r="D17278">
        <v>0.234375</v>
      </c>
      <c r="E17278">
        <v>3.125E-2</v>
      </c>
      <c r="F17278">
        <v>0.18974358974359001</v>
      </c>
      <c r="G17278">
        <v>0.81132075471698095</v>
      </c>
      <c r="H17278">
        <v>0.39047619047618998</v>
      </c>
      <c r="I17278">
        <v>0.65833333333333299</v>
      </c>
      <c r="J17278" s="1">
        <v>1</v>
      </c>
      <c r="K17278" t="s">
        <v>23240</v>
      </c>
      <c r="L17278" t="s">
        <v>57800</v>
      </c>
      <c r="M17278" t="s">
        <v>57801</v>
      </c>
    </row>
    <row r="17279" spans="1:13">
      <c r="A17279" s="1" t="s">
        <v>19296</v>
      </c>
      <c r="B17279">
        <v>1.3331101532139401E-6</v>
      </c>
      <c r="C17279" s="1">
        <v>1.5624527072791401E-6</v>
      </c>
      <c r="D17279">
        <v>0</v>
      </c>
      <c r="E17279">
        <v>5.74712643678161E-3</v>
      </c>
      <c r="F17279">
        <v>9.0909090909090898E-2</v>
      </c>
      <c r="G17279">
        <v>0</v>
      </c>
      <c r="H17279">
        <v>5.10204081632653E-2</v>
      </c>
      <c r="I17279">
        <v>0</v>
      </c>
      <c r="J17279" s="1" t="s">
        <v>23229</v>
      </c>
      <c r="K17279" t="s">
        <v>23241</v>
      </c>
      <c r="L17279" t="s">
        <v>57802</v>
      </c>
      <c r="M17279" t="s">
        <v>57803</v>
      </c>
    </row>
    <row r="17280" spans="1:13">
      <c r="A17280" s="1" t="s">
        <v>19297</v>
      </c>
      <c r="B17280">
        <v>3.9965287296531303E-6</v>
      </c>
      <c r="C17280" s="1">
        <v>2.3639399984629899E-4</v>
      </c>
      <c r="D17280">
        <v>0</v>
      </c>
      <c r="E17280">
        <v>0.16129032258064499</v>
      </c>
      <c r="F17280">
        <v>6.9767441860465101E-2</v>
      </c>
      <c r="G17280">
        <v>0.38</v>
      </c>
      <c r="H17280">
        <v>0.11111111111111099</v>
      </c>
      <c r="I17280">
        <v>0.293333333333333</v>
      </c>
      <c r="J17280" s="1" t="s">
        <v>23229</v>
      </c>
      <c r="K17280" t="s">
        <v>23238</v>
      </c>
      <c r="L17280" t="s">
        <v>57804</v>
      </c>
      <c r="M17280" t="s">
        <v>57805</v>
      </c>
    </row>
    <row r="17281" spans="1:13">
      <c r="A17281" s="1" t="s">
        <v>19298</v>
      </c>
      <c r="B17281">
        <v>3.2590520589743501E-9</v>
      </c>
      <c r="C17281" s="1">
        <v>1.9842878688950399E-8</v>
      </c>
      <c r="D17281">
        <v>1.5625E-2</v>
      </c>
      <c r="E17281">
        <v>5.6818181818181802E-3</v>
      </c>
      <c r="F17281">
        <v>5.2910052910052898E-3</v>
      </c>
      <c r="G17281">
        <v>1.6666666666666701E-2</v>
      </c>
      <c r="H17281">
        <v>0</v>
      </c>
      <c r="I17281">
        <v>1.58730158730159E-2</v>
      </c>
      <c r="J17281" s="1">
        <v>0.36363636363636398</v>
      </c>
      <c r="K17281" t="s">
        <v>23238</v>
      </c>
      <c r="L17281" t="s">
        <v>57806</v>
      </c>
      <c r="M17281" t="s">
        <v>57807</v>
      </c>
    </row>
    <row r="17282" spans="1:13">
      <c r="A17282" s="1" t="s">
        <v>19299</v>
      </c>
      <c r="B17282">
        <v>0</v>
      </c>
      <c r="C17282" s="1">
        <v>0</v>
      </c>
      <c r="D17282">
        <v>1</v>
      </c>
      <c r="E17282">
        <v>1</v>
      </c>
      <c r="F17282">
        <v>1</v>
      </c>
      <c r="G17282">
        <v>1</v>
      </c>
      <c r="H17282">
        <v>1</v>
      </c>
      <c r="I17282">
        <v>1</v>
      </c>
      <c r="J17282" s="1">
        <v>0</v>
      </c>
      <c r="K17282" t="s">
        <v>23237</v>
      </c>
      <c r="L17282" t="s">
        <v>57808</v>
      </c>
      <c r="M17282" t="s">
        <v>57809</v>
      </c>
    </row>
    <row r="17283" spans="1:13">
      <c r="A17283" s="1" t="s">
        <v>19300</v>
      </c>
      <c r="B17283">
        <v>2.1965741742430101E-7</v>
      </c>
      <c r="C17283" s="1">
        <v>2.5212125008359999E-4</v>
      </c>
      <c r="D17283">
        <v>5.2631578947368397E-2</v>
      </c>
      <c r="E17283">
        <v>0.02</v>
      </c>
      <c r="F17283">
        <v>3.4482758620689698E-3</v>
      </c>
      <c r="G17283">
        <v>0.54545454545454497</v>
      </c>
      <c r="H17283">
        <v>0.309782608695652</v>
      </c>
      <c r="I17283">
        <v>0.32432432432432401</v>
      </c>
      <c r="J17283" s="1">
        <v>0.05</v>
      </c>
      <c r="K17283" t="s">
        <v>23241</v>
      </c>
      <c r="L17283" t="s">
        <v>57810</v>
      </c>
      <c r="M17283" t="s">
        <v>57811</v>
      </c>
    </row>
    <row r="17284" spans="1:13">
      <c r="A17284" s="1" t="s">
        <v>19301</v>
      </c>
      <c r="B17284">
        <v>3.1093259698452598E-4</v>
      </c>
      <c r="C17284" s="1">
        <v>4.57518444570431E-4</v>
      </c>
      <c r="D17284">
        <v>0.734375</v>
      </c>
      <c r="E17284">
        <v>0.45505617977528101</v>
      </c>
      <c r="F17284">
        <v>0.77445652173913004</v>
      </c>
      <c r="G17284">
        <v>0.84210526315789502</v>
      </c>
      <c r="H17284">
        <v>0.54255319148936199</v>
      </c>
      <c r="I17284">
        <v>0.76056338028169002</v>
      </c>
      <c r="J17284" s="1">
        <v>1</v>
      </c>
      <c r="K17284" t="s">
        <v>23239</v>
      </c>
      <c r="L17284" t="s">
        <v>57812</v>
      </c>
      <c r="M17284" t="s">
        <v>57813</v>
      </c>
    </row>
    <row r="17285" spans="1:13">
      <c r="A17285" s="1" t="s">
        <v>19302</v>
      </c>
      <c r="B17285">
        <v>1.74109180430159E-4</v>
      </c>
      <c r="C17285" s="1">
        <v>5.8406312823924302E-4</v>
      </c>
      <c r="D17285">
        <v>0.265625</v>
      </c>
      <c r="E17285">
        <v>8.0645161290322606E-2</v>
      </c>
      <c r="F17285">
        <v>0.209844559585492</v>
      </c>
      <c r="G17285">
        <v>6.6666666666666693E-2</v>
      </c>
      <c r="H17285">
        <v>0.40104166666666702</v>
      </c>
      <c r="I17285">
        <v>0.38666666666666699</v>
      </c>
      <c r="J17285" s="1">
        <v>0</v>
      </c>
      <c r="K17285" t="s">
        <v>23241</v>
      </c>
      <c r="L17285" t="s">
        <v>57814</v>
      </c>
      <c r="M17285" t="s">
        <v>57815</v>
      </c>
    </row>
    <row r="17286" spans="1:13">
      <c r="A17286" s="1" t="s">
        <v>19303</v>
      </c>
      <c r="B17286">
        <v>5.06219320279761E-5</v>
      </c>
      <c r="C17286" s="1">
        <v>4.1339619806693103E-5</v>
      </c>
      <c r="D17286">
        <v>1</v>
      </c>
      <c r="E17286">
        <v>1</v>
      </c>
      <c r="F17286">
        <v>0.70496894409937905</v>
      </c>
      <c r="G17286">
        <v>0.8125</v>
      </c>
      <c r="H17286">
        <v>0.91304347826086996</v>
      </c>
      <c r="I17286">
        <v>0.8</v>
      </c>
      <c r="J17286" s="1">
        <v>1</v>
      </c>
      <c r="K17286" t="s">
        <v>23241</v>
      </c>
      <c r="L17286" t="s">
        <v>57816</v>
      </c>
      <c r="M17286" t="s">
        <v>57817</v>
      </c>
    </row>
    <row r="17287" spans="1:13">
      <c r="A17287" s="1" t="s">
        <v>19304</v>
      </c>
      <c r="B17287">
        <v>6.8404255406336904E-6</v>
      </c>
      <c r="C17287" s="1">
        <v>1.3364712523457E-5</v>
      </c>
      <c r="D17287">
        <v>0</v>
      </c>
      <c r="E17287">
        <v>8.4745762711864406E-3</v>
      </c>
      <c r="F17287">
        <v>0.14583333333333301</v>
      </c>
      <c r="G17287">
        <v>0.16666666666666699</v>
      </c>
      <c r="H17287">
        <v>9.1463414634146298E-2</v>
      </c>
      <c r="I17287">
        <v>5.7692307692307702E-2</v>
      </c>
      <c r="J17287" s="1">
        <v>0</v>
      </c>
      <c r="K17287" t="s">
        <v>23242</v>
      </c>
      <c r="L17287" t="s">
        <v>57818</v>
      </c>
      <c r="M17287" t="s">
        <v>57819</v>
      </c>
    </row>
    <row r="17288" spans="1:13">
      <c r="A17288" s="1" t="s">
        <v>19305</v>
      </c>
      <c r="B17288">
        <v>1.12284656297834E-7</v>
      </c>
      <c r="C17288" s="1">
        <v>1.1998804133502099E-6</v>
      </c>
      <c r="D17288">
        <v>1</v>
      </c>
      <c r="E17288">
        <v>1</v>
      </c>
      <c r="F17288">
        <v>1</v>
      </c>
      <c r="G17288">
        <v>0.85</v>
      </c>
      <c r="H17288">
        <v>0.98571428571428599</v>
      </c>
      <c r="I17288">
        <v>0.96590909090909105</v>
      </c>
      <c r="J17288" s="1">
        <v>1</v>
      </c>
      <c r="K17288" t="s">
        <v>23239</v>
      </c>
      <c r="L17288" t="s">
        <v>57820</v>
      </c>
      <c r="M17288" t="s">
        <v>57821</v>
      </c>
    </row>
    <row r="17289" spans="1:13">
      <c r="A17289" s="1" t="s">
        <v>19306</v>
      </c>
      <c r="B17289">
        <v>2.1398914980547201E-5</v>
      </c>
      <c r="C17289" s="1">
        <v>6.9795037853246596E-6</v>
      </c>
      <c r="D17289">
        <v>1</v>
      </c>
      <c r="E17289">
        <v>0.993506493506494</v>
      </c>
      <c r="F17289">
        <v>0.77338129496402896</v>
      </c>
      <c r="G17289">
        <v>0.98275862068965503</v>
      </c>
      <c r="H17289">
        <v>0.91975308641975295</v>
      </c>
      <c r="I17289">
        <v>0.84615384615384603</v>
      </c>
      <c r="J17289" s="1">
        <v>1</v>
      </c>
      <c r="K17289" t="s">
        <v>23238</v>
      </c>
      <c r="L17289" t="s">
        <v>57822</v>
      </c>
      <c r="M17289" t="s">
        <v>57823</v>
      </c>
    </row>
    <row r="17290" spans="1:13">
      <c r="A17290" s="1" t="s">
        <v>19307</v>
      </c>
      <c r="B17290">
        <v>1.3137585689808699E-6</v>
      </c>
      <c r="C17290" s="1">
        <v>4.18184628091008E-8</v>
      </c>
      <c r="D17290">
        <v>0.115384615384615</v>
      </c>
      <c r="E17290">
        <v>2.7777777777777801E-2</v>
      </c>
      <c r="F17290">
        <v>0</v>
      </c>
      <c r="G17290">
        <v>0</v>
      </c>
      <c r="H17290">
        <v>0</v>
      </c>
      <c r="I17290">
        <v>0</v>
      </c>
      <c r="J17290" s="1">
        <v>0</v>
      </c>
      <c r="K17290" t="s">
        <v>23241</v>
      </c>
      <c r="L17290" t="s">
        <v>57824</v>
      </c>
      <c r="M17290" t="s">
        <v>57825</v>
      </c>
    </row>
    <row r="17291" spans="1:13">
      <c r="A17291" s="1" t="s">
        <v>19308</v>
      </c>
      <c r="B17291">
        <v>2.13476517123285E-6</v>
      </c>
      <c r="C17291" s="1">
        <v>3.0097510117630401E-5</v>
      </c>
      <c r="D17291">
        <v>0.30645161290322598</v>
      </c>
      <c r="E17291">
        <v>8.7209302325581398E-2</v>
      </c>
      <c r="F17291">
        <v>0</v>
      </c>
      <c r="G17291">
        <v>0.72972972972973005</v>
      </c>
      <c r="H17291">
        <v>4.9382716049382699E-2</v>
      </c>
      <c r="I17291">
        <v>0.44047619047619002</v>
      </c>
      <c r="J17291" s="1" t="s">
        <v>23229</v>
      </c>
      <c r="K17291" t="s">
        <v>23238</v>
      </c>
      <c r="L17291" t="s">
        <v>57826</v>
      </c>
      <c r="M17291" t="s">
        <v>57827</v>
      </c>
    </row>
    <row r="17292" spans="1:13">
      <c r="A17292" s="1" t="s">
        <v>19309</v>
      </c>
      <c r="B17292">
        <v>9.72522543381223E-6</v>
      </c>
      <c r="C17292" s="1">
        <v>6.2771426119166598E-7</v>
      </c>
      <c r="D17292">
        <v>4.3478260869565202E-2</v>
      </c>
      <c r="E17292">
        <v>0.19620253164557</v>
      </c>
      <c r="F17292">
        <v>3.0303030303030299E-3</v>
      </c>
      <c r="G17292">
        <v>0</v>
      </c>
      <c r="H17292">
        <v>0</v>
      </c>
      <c r="I17292">
        <v>0</v>
      </c>
      <c r="J17292" s="1" t="s">
        <v>23229</v>
      </c>
      <c r="K17292" t="s">
        <v>23238</v>
      </c>
      <c r="L17292" t="s">
        <v>57828</v>
      </c>
      <c r="M17292" t="s">
        <v>57829</v>
      </c>
    </row>
    <row r="17293" spans="1:13">
      <c r="A17293" s="1" t="s">
        <v>19310</v>
      </c>
      <c r="B17293">
        <v>1.9469692075348701E-7</v>
      </c>
      <c r="C17293" s="1">
        <v>6.3697231612006204E-6</v>
      </c>
      <c r="D17293">
        <v>1</v>
      </c>
      <c r="E17293">
        <v>0.993670886075949</v>
      </c>
      <c r="F17293">
        <v>0.99593495934959397</v>
      </c>
      <c r="G17293">
        <v>0.61250000000000004</v>
      </c>
      <c r="H17293">
        <v>0.99438202247190999</v>
      </c>
      <c r="I17293">
        <v>0.92028985507246397</v>
      </c>
      <c r="J17293" s="1">
        <v>1</v>
      </c>
      <c r="K17293" t="s">
        <v>23240</v>
      </c>
      <c r="L17293" t="s">
        <v>57830</v>
      </c>
      <c r="M17293" t="s">
        <v>57831</v>
      </c>
    </row>
    <row r="17294" spans="1:13">
      <c r="A17294" s="1" t="s">
        <v>19311</v>
      </c>
      <c r="B17294">
        <v>0</v>
      </c>
      <c r="C17294" s="1">
        <v>0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 s="1">
        <v>0.33333333333333298</v>
      </c>
      <c r="K17294" t="s">
        <v>23241</v>
      </c>
      <c r="L17294" t="s">
        <v>57832</v>
      </c>
      <c r="M17294" t="s">
        <v>57833</v>
      </c>
    </row>
    <row r="17295" spans="1:13">
      <c r="A17295" s="1" t="s">
        <v>19312</v>
      </c>
      <c r="B17295">
        <v>1.32031737280013E-6</v>
      </c>
      <c r="C17295" s="1">
        <v>1.6978499932116099E-7</v>
      </c>
      <c r="D17295">
        <v>0.97619047619047605</v>
      </c>
      <c r="E17295">
        <v>0.98936170212765995</v>
      </c>
      <c r="F17295">
        <v>0.997058823529412</v>
      </c>
      <c r="G17295">
        <v>0.98809523809523803</v>
      </c>
      <c r="H17295">
        <v>1</v>
      </c>
      <c r="I17295">
        <v>0.98850574712643702</v>
      </c>
      <c r="J17295" s="1">
        <v>0.72727272727272696</v>
      </c>
      <c r="K17295" t="s">
        <v>23240</v>
      </c>
      <c r="L17295" t="s">
        <v>57834</v>
      </c>
      <c r="M17295" t="s">
        <v>57835</v>
      </c>
    </row>
    <row r="17296" spans="1:13">
      <c r="A17296" s="1" t="s">
        <v>19313</v>
      </c>
      <c r="B17296">
        <v>6.79545304538769E-9</v>
      </c>
      <c r="C17296" s="1">
        <v>4.7851929525578798E-6</v>
      </c>
      <c r="D17296">
        <v>1</v>
      </c>
      <c r="E17296">
        <v>1</v>
      </c>
      <c r="F17296">
        <v>0.98706896551724099</v>
      </c>
      <c r="G17296">
        <v>0.98484848484848497</v>
      </c>
      <c r="H17296">
        <v>1</v>
      </c>
      <c r="I17296">
        <v>0.98113207547169801</v>
      </c>
      <c r="J17296" s="1">
        <v>0.36363636363636398</v>
      </c>
      <c r="K17296" t="s">
        <v>23241</v>
      </c>
      <c r="L17296" t="s">
        <v>57836</v>
      </c>
      <c r="M17296" t="s">
        <v>57837</v>
      </c>
    </row>
    <row r="17297" spans="1:13">
      <c r="A17297" s="1" t="s">
        <v>19314</v>
      </c>
      <c r="B17297">
        <v>3.9123696186002501E-5</v>
      </c>
      <c r="C17297" s="1">
        <v>2.1163689038119101E-7</v>
      </c>
      <c r="D17297">
        <v>0.266666666666667</v>
      </c>
      <c r="E17297">
        <v>0.189393939393939</v>
      </c>
      <c r="F17297">
        <v>0.14606741573033699</v>
      </c>
      <c r="G17297">
        <v>0.04</v>
      </c>
      <c r="H17297">
        <v>9.5238095238095205E-2</v>
      </c>
      <c r="I17297">
        <v>0.162162162162162</v>
      </c>
      <c r="J17297" s="1" t="s">
        <v>23229</v>
      </c>
      <c r="K17297" t="s">
        <v>23237</v>
      </c>
      <c r="L17297" t="s">
        <v>57838</v>
      </c>
      <c r="M17297" t="s">
        <v>57839</v>
      </c>
    </row>
    <row r="17298" spans="1:13">
      <c r="A17298" s="1" t="s">
        <v>19315</v>
      </c>
      <c r="B17298">
        <v>1.06535390745023E-5</v>
      </c>
      <c r="C17298" s="1">
        <v>6.0441976134886998E-5</v>
      </c>
      <c r="D17298">
        <v>1</v>
      </c>
      <c r="E17298">
        <v>1</v>
      </c>
      <c r="F17298">
        <v>0.79411764705882304</v>
      </c>
      <c r="G17298">
        <v>1</v>
      </c>
      <c r="H17298">
        <v>0.95512820512820495</v>
      </c>
      <c r="I17298">
        <v>1</v>
      </c>
      <c r="J17298" s="1">
        <v>1</v>
      </c>
      <c r="K17298" t="s">
        <v>23237</v>
      </c>
      <c r="L17298" t="s">
        <v>57840</v>
      </c>
      <c r="M17298" t="s">
        <v>57841</v>
      </c>
    </row>
    <row r="17299" spans="1:13">
      <c r="A17299" s="1" t="s">
        <v>19316</v>
      </c>
      <c r="B17299">
        <v>7.9132163305796302E-6</v>
      </c>
      <c r="C17299" s="1">
        <v>9.3621329042143506E-8</v>
      </c>
      <c r="D17299">
        <v>0.56666666666666698</v>
      </c>
      <c r="E17299">
        <v>0.67391304347826098</v>
      </c>
      <c r="F17299">
        <v>0.54017857142857095</v>
      </c>
      <c r="G17299">
        <v>0.52173913043478304</v>
      </c>
      <c r="H17299">
        <v>0.73529411764705899</v>
      </c>
      <c r="I17299">
        <v>0.48611111111111099</v>
      </c>
      <c r="J17299" s="1">
        <v>0.05</v>
      </c>
      <c r="K17299" t="s">
        <v>23238</v>
      </c>
      <c r="L17299" t="s">
        <v>57842</v>
      </c>
      <c r="M17299" t="s">
        <v>57843</v>
      </c>
    </row>
    <row r="17300" spans="1:13">
      <c r="A17300" s="1" t="s">
        <v>19317</v>
      </c>
      <c r="B17300">
        <v>3.2815353916469701E-6</v>
      </c>
      <c r="C17300" s="1">
        <v>4.3268550437211298E-9</v>
      </c>
      <c r="D17300">
        <v>3.5714285714285698E-2</v>
      </c>
      <c r="E17300">
        <v>6.5789473684210497E-3</v>
      </c>
      <c r="F17300">
        <v>0</v>
      </c>
      <c r="G17300">
        <v>0</v>
      </c>
      <c r="H17300">
        <v>0</v>
      </c>
      <c r="I17300">
        <v>0</v>
      </c>
      <c r="J17300" s="1" t="s">
        <v>23229</v>
      </c>
      <c r="K17300" t="s">
        <v>23241</v>
      </c>
      <c r="L17300" t="s">
        <v>57844</v>
      </c>
      <c r="M17300" t="s">
        <v>57845</v>
      </c>
    </row>
    <row r="17301" spans="1:13">
      <c r="A17301" s="1" t="s">
        <v>19318</v>
      </c>
      <c r="B17301">
        <v>8.1834945631976403E-6</v>
      </c>
      <c r="C17301" s="1">
        <v>1.2373880619795701E-10</v>
      </c>
      <c r="D17301">
        <v>0.97619047619047605</v>
      </c>
      <c r="E17301">
        <v>1</v>
      </c>
      <c r="F17301">
        <v>0.99565217391304395</v>
      </c>
      <c r="G17301">
        <v>0.68421052631578905</v>
      </c>
      <c r="H17301">
        <v>1</v>
      </c>
      <c r="I17301">
        <v>0.97260273972602695</v>
      </c>
      <c r="J17301" s="1">
        <v>1</v>
      </c>
      <c r="K17301" t="s">
        <v>23240</v>
      </c>
      <c r="L17301" t="s">
        <v>57846</v>
      </c>
      <c r="M17301" t="s">
        <v>57847</v>
      </c>
    </row>
    <row r="17302" spans="1:13">
      <c r="A17302" s="1" t="s">
        <v>19319</v>
      </c>
      <c r="B17302">
        <v>2.1946465810240199E-5</v>
      </c>
      <c r="C17302" s="1">
        <v>6.8082448231895397E-6</v>
      </c>
      <c r="D17302">
        <v>0.14285714285714299</v>
      </c>
      <c r="E17302">
        <v>0.2</v>
      </c>
      <c r="F17302">
        <v>0.1</v>
      </c>
      <c r="G17302">
        <v>0.08</v>
      </c>
      <c r="H17302">
        <v>9.2105263157894704E-2</v>
      </c>
      <c r="I17302">
        <v>0.16129032258064499</v>
      </c>
      <c r="J17302" s="1">
        <v>0</v>
      </c>
      <c r="K17302" t="s">
        <v>23238</v>
      </c>
      <c r="L17302" t="s">
        <v>57848</v>
      </c>
      <c r="M17302" t="s">
        <v>57849</v>
      </c>
    </row>
    <row r="17303" spans="1:13">
      <c r="A17303" s="1" t="s">
        <v>19320</v>
      </c>
      <c r="B17303">
        <v>1.2645935248424301E-4</v>
      </c>
      <c r="C17303" s="1">
        <v>3.0951984120032301E-5</v>
      </c>
      <c r="D17303">
        <v>0.22500000000000001</v>
      </c>
      <c r="E17303">
        <v>0</v>
      </c>
      <c r="F17303">
        <v>0.52840909090909105</v>
      </c>
      <c r="G17303">
        <v>6.6666666666666693E-2</v>
      </c>
      <c r="H17303">
        <v>0.57471264367816099</v>
      </c>
      <c r="I17303">
        <v>0.25</v>
      </c>
      <c r="J17303" s="1">
        <v>0</v>
      </c>
      <c r="K17303" t="s">
        <v>23241</v>
      </c>
      <c r="L17303" t="s">
        <v>57850</v>
      </c>
      <c r="M17303" t="s">
        <v>57851</v>
      </c>
    </row>
    <row r="17304" spans="1:13">
      <c r="A17304" s="1" t="s">
        <v>19321</v>
      </c>
      <c r="B17304">
        <v>2.5118569913085201E-7</v>
      </c>
      <c r="C17304" s="1">
        <v>6.2146500912195603E-7</v>
      </c>
      <c r="D17304">
        <v>1</v>
      </c>
      <c r="E17304">
        <v>1</v>
      </c>
      <c r="F17304">
        <v>0.99742268041237103</v>
      </c>
      <c r="G17304">
        <v>1</v>
      </c>
      <c r="H17304">
        <v>0.99561403508771895</v>
      </c>
      <c r="I17304">
        <v>0.98760330578512401</v>
      </c>
      <c r="J17304" s="1">
        <v>0.59090909090909105</v>
      </c>
      <c r="K17304" t="s">
        <v>23238</v>
      </c>
      <c r="L17304" t="s">
        <v>57852</v>
      </c>
      <c r="M17304" t="s">
        <v>57853</v>
      </c>
    </row>
    <row r="17305" spans="1:13">
      <c r="A17305" s="1" t="s">
        <v>19322</v>
      </c>
      <c r="B17305">
        <v>6.4594076942281101E-7</v>
      </c>
      <c r="C17305" s="1">
        <v>1.14952845320332E-6</v>
      </c>
      <c r="D17305">
        <v>0</v>
      </c>
      <c r="E17305">
        <v>0</v>
      </c>
      <c r="F17305">
        <v>8.0213903743315496E-2</v>
      </c>
      <c r="G17305">
        <v>0</v>
      </c>
      <c r="H17305">
        <v>0</v>
      </c>
      <c r="I17305">
        <v>0</v>
      </c>
      <c r="J17305" s="1" t="s">
        <v>23229</v>
      </c>
      <c r="K17305" t="s">
        <v>23241</v>
      </c>
      <c r="L17305" t="s">
        <v>57854</v>
      </c>
      <c r="M17305" t="s">
        <v>57855</v>
      </c>
    </row>
    <row r="17306" spans="1:13">
      <c r="A17306" s="1" t="s">
        <v>19323</v>
      </c>
      <c r="B17306">
        <v>3.8509722989638202E-7</v>
      </c>
      <c r="C17306" s="1">
        <v>4.8450875273052399E-6</v>
      </c>
      <c r="D17306">
        <v>0</v>
      </c>
      <c r="E17306">
        <v>1.0869565217391301E-2</v>
      </c>
      <c r="F17306">
        <v>6.9230769230769207E-2</v>
      </c>
      <c r="G17306">
        <v>0</v>
      </c>
      <c r="H17306">
        <v>8.9285714285714302E-2</v>
      </c>
      <c r="I17306">
        <v>3.1578947368421102E-2</v>
      </c>
      <c r="J17306" s="1">
        <v>0</v>
      </c>
      <c r="K17306" t="s">
        <v>23237</v>
      </c>
      <c r="L17306" t="s">
        <v>57856</v>
      </c>
      <c r="M17306" t="s">
        <v>57857</v>
      </c>
    </row>
    <row r="17307" spans="1:13">
      <c r="A17307" s="1" t="s">
        <v>19324</v>
      </c>
      <c r="B17307">
        <v>5.8617461395591301E-5</v>
      </c>
      <c r="C17307" s="1">
        <v>1.10418951692008E-4</v>
      </c>
      <c r="D17307">
        <v>0.91666666666666696</v>
      </c>
      <c r="E17307">
        <v>1</v>
      </c>
      <c r="F17307">
        <v>0.9</v>
      </c>
      <c r="G17307">
        <v>0.3125</v>
      </c>
      <c r="H17307">
        <v>0.88194444444444398</v>
      </c>
      <c r="I17307">
        <v>0.41666666666666702</v>
      </c>
      <c r="J17307" s="1">
        <v>1</v>
      </c>
      <c r="K17307" t="s">
        <v>23240</v>
      </c>
      <c r="L17307" t="s">
        <v>57858</v>
      </c>
      <c r="M17307" t="s">
        <v>57859</v>
      </c>
    </row>
    <row r="17308" spans="1:13">
      <c r="A17308" s="1" t="s">
        <v>19325</v>
      </c>
      <c r="B17308">
        <v>2.5677366220612099E-9</v>
      </c>
      <c r="C17308" s="1">
        <v>3.2096706609526098E-8</v>
      </c>
      <c r="D17308">
        <v>0</v>
      </c>
      <c r="E17308">
        <v>0</v>
      </c>
      <c r="F17308">
        <v>3.1250000000000002E-3</v>
      </c>
      <c r="G17308">
        <v>0</v>
      </c>
      <c r="H17308">
        <v>0</v>
      </c>
      <c r="I17308">
        <v>0</v>
      </c>
      <c r="J17308" s="1">
        <v>0.8125</v>
      </c>
      <c r="K17308" t="s">
        <v>23237</v>
      </c>
      <c r="L17308" t="s">
        <v>57860</v>
      </c>
      <c r="M17308" t="s">
        <v>57861</v>
      </c>
    </row>
    <row r="17309" spans="1:13">
      <c r="A17309" s="1" t="s">
        <v>19326</v>
      </c>
      <c r="B17309">
        <v>1.8461430049810401E-4</v>
      </c>
      <c r="C17309" s="1">
        <v>1.72326622874712E-4</v>
      </c>
      <c r="D17309">
        <v>0.546875</v>
      </c>
      <c r="E17309">
        <v>0.40229885057471299</v>
      </c>
      <c r="F17309">
        <v>0.5</v>
      </c>
      <c r="G17309">
        <v>0.19512195121951201</v>
      </c>
      <c r="H17309">
        <v>0.53488372093023295</v>
      </c>
      <c r="I17309">
        <v>0.27551020408163301</v>
      </c>
      <c r="J17309" s="1">
        <v>1</v>
      </c>
      <c r="K17309" t="s">
        <v>23241</v>
      </c>
      <c r="L17309" t="s">
        <v>57862</v>
      </c>
      <c r="M17309" t="s">
        <v>57863</v>
      </c>
    </row>
    <row r="17310" spans="1:13">
      <c r="A17310" s="1" t="s">
        <v>19327</v>
      </c>
      <c r="B17310">
        <v>3.1277032806615103E-5</v>
      </c>
      <c r="C17310" s="1">
        <v>6.1424743336214003E-6</v>
      </c>
      <c r="D17310">
        <v>0.269230769230769</v>
      </c>
      <c r="E17310">
        <v>0.91818181818181799</v>
      </c>
      <c r="F17310">
        <v>0.39830508474576298</v>
      </c>
      <c r="G17310">
        <v>0.85714285714285698</v>
      </c>
      <c r="H17310">
        <v>0.8</v>
      </c>
      <c r="I17310">
        <v>0.59375</v>
      </c>
      <c r="J17310" s="1">
        <v>0</v>
      </c>
      <c r="K17310" t="s">
        <v>23241</v>
      </c>
      <c r="L17310" t="s">
        <v>57864</v>
      </c>
      <c r="M17310" t="s">
        <v>57865</v>
      </c>
    </row>
    <row r="17311" spans="1:13">
      <c r="A17311" s="1" t="s">
        <v>19328</v>
      </c>
      <c r="B17311">
        <v>1.16646481119218E-6</v>
      </c>
      <c r="C17311" s="1">
        <v>9.8984119378938311E-7</v>
      </c>
      <c r="D17311">
        <v>1</v>
      </c>
      <c r="E17311">
        <v>1</v>
      </c>
      <c r="F17311">
        <v>0.99659863945578198</v>
      </c>
      <c r="G17311">
        <v>1</v>
      </c>
      <c r="H17311">
        <v>0.97499999999999998</v>
      </c>
      <c r="I17311">
        <v>0.96491228070175405</v>
      </c>
      <c r="J17311" s="1">
        <v>1</v>
      </c>
      <c r="K17311" t="s">
        <v>23238</v>
      </c>
      <c r="L17311" t="s">
        <v>57866</v>
      </c>
      <c r="M17311" t="s">
        <v>57867</v>
      </c>
    </row>
    <row r="17312" spans="1:13">
      <c r="A17312" s="1" t="s">
        <v>19329</v>
      </c>
      <c r="B17312">
        <v>6.4028575072711702E-6</v>
      </c>
      <c r="C17312" s="1">
        <v>2.5498614468017699E-5</v>
      </c>
      <c r="D17312">
        <v>0.90625</v>
      </c>
      <c r="E17312">
        <v>0.94444444444444398</v>
      </c>
      <c r="F17312">
        <v>0.9</v>
      </c>
      <c r="G17312">
        <v>1</v>
      </c>
      <c r="H17312">
        <v>0.98901098901098905</v>
      </c>
      <c r="I17312">
        <v>0.97413793103448298</v>
      </c>
      <c r="J17312" s="1">
        <v>1</v>
      </c>
      <c r="K17312" t="s">
        <v>23238</v>
      </c>
      <c r="L17312" t="s">
        <v>57868</v>
      </c>
      <c r="M17312" t="s">
        <v>57869</v>
      </c>
    </row>
    <row r="17313" spans="1:13">
      <c r="A17313" s="1" t="s">
        <v>19330</v>
      </c>
      <c r="B17313">
        <v>1.3494145157890699E-4</v>
      </c>
      <c r="C17313" s="1">
        <v>1.5805111085418999E-6</v>
      </c>
      <c r="D17313">
        <v>0.6</v>
      </c>
      <c r="E17313">
        <v>0.71022727272727304</v>
      </c>
      <c r="F17313">
        <v>0.86280487804878003</v>
      </c>
      <c r="G17313">
        <v>0.931034482758621</v>
      </c>
      <c r="H17313">
        <v>0.84523809523809501</v>
      </c>
      <c r="I17313">
        <v>0.88636363636363602</v>
      </c>
      <c r="J17313" s="1" t="s">
        <v>23229</v>
      </c>
      <c r="K17313" t="s">
        <v>23240</v>
      </c>
      <c r="L17313" t="s">
        <v>57870</v>
      </c>
      <c r="M17313" t="s">
        <v>57871</v>
      </c>
    </row>
    <row r="17314" spans="1:13">
      <c r="A17314" s="1" t="s">
        <v>19331</v>
      </c>
      <c r="B17314">
        <v>3.6508315873034601E-5</v>
      </c>
      <c r="C17314" s="1">
        <v>1.02453542336772E-6</v>
      </c>
      <c r="D17314">
        <v>0.79166666666666696</v>
      </c>
      <c r="E17314">
        <v>0.68518518518518501</v>
      </c>
      <c r="F17314">
        <v>0.99393939393939401</v>
      </c>
      <c r="G17314">
        <v>0.55555555555555602</v>
      </c>
      <c r="H17314">
        <v>0.96511627906976705</v>
      </c>
      <c r="I17314">
        <v>0.71951219512195097</v>
      </c>
      <c r="J17314" s="1">
        <v>1</v>
      </c>
      <c r="K17314" t="s">
        <v>23242</v>
      </c>
      <c r="L17314" t="s">
        <v>57872</v>
      </c>
      <c r="M17314" t="s">
        <v>57873</v>
      </c>
    </row>
    <row r="17315" spans="1:13">
      <c r="A17315" s="1" t="s">
        <v>19332</v>
      </c>
      <c r="B17315">
        <v>9.49008027285352E-6</v>
      </c>
      <c r="C17315" s="1">
        <v>4.5026006578020098E-6</v>
      </c>
      <c r="D17315">
        <v>0.14516129032258099</v>
      </c>
      <c r="E17315">
        <v>1.1904761904761901E-2</v>
      </c>
      <c r="F17315">
        <v>0.107558139534884</v>
      </c>
      <c r="G17315">
        <v>2.0833333333333301E-2</v>
      </c>
      <c r="H17315">
        <v>6.7073170731707293E-2</v>
      </c>
      <c r="I17315">
        <v>0.102040816326531</v>
      </c>
      <c r="J17315" s="1">
        <v>0</v>
      </c>
      <c r="K17315" t="s">
        <v>23240</v>
      </c>
      <c r="L17315" t="s">
        <v>57874</v>
      </c>
      <c r="M17315" t="s">
        <v>57875</v>
      </c>
    </row>
    <row r="17316" spans="1:13">
      <c r="A17316" s="1" t="s">
        <v>19333</v>
      </c>
      <c r="B17316">
        <v>2.6325436774959799E-6</v>
      </c>
      <c r="C17316" s="1">
        <v>5.4683923264006803E-5</v>
      </c>
      <c r="D17316">
        <v>1.85185185185185E-2</v>
      </c>
      <c r="E17316">
        <v>0</v>
      </c>
      <c r="F17316">
        <v>0</v>
      </c>
      <c r="G17316">
        <v>4.1666666666666699E-2</v>
      </c>
      <c r="H17316">
        <v>0.35074626865671599</v>
      </c>
      <c r="I17316">
        <v>2.83018867924528E-2</v>
      </c>
      <c r="J17316" s="1">
        <v>0</v>
      </c>
      <c r="K17316" t="s">
        <v>23237</v>
      </c>
      <c r="L17316" t="s">
        <v>57876</v>
      </c>
      <c r="M17316" t="s">
        <v>57877</v>
      </c>
    </row>
    <row r="17317" spans="1:13">
      <c r="A17317" s="1" t="s">
        <v>19334</v>
      </c>
      <c r="B17317">
        <v>2.2554043501803501E-4</v>
      </c>
      <c r="C17317" s="1">
        <v>4.0939956791998198E-7</v>
      </c>
      <c r="D17317">
        <v>1</v>
      </c>
      <c r="E17317">
        <v>0.577380952380952</v>
      </c>
      <c r="F17317">
        <v>1</v>
      </c>
      <c r="G17317">
        <v>1</v>
      </c>
      <c r="H17317">
        <v>1</v>
      </c>
      <c r="I17317">
        <v>1</v>
      </c>
      <c r="J17317" s="1">
        <v>1</v>
      </c>
      <c r="K17317" t="s">
        <v>23239</v>
      </c>
      <c r="L17317" t="s">
        <v>57878</v>
      </c>
      <c r="M17317" t="s">
        <v>57879</v>
      </c>
    </row>
    <row r="17318" spans="1:13">
      <c r="A17318" s="1" t="s">
        <v>19335</v>
      </c>
      <c r="B17318">
        <v>2.6073620573951301E-7</v>
      </c>
      <c r="C17318" s="1">
        <v>2.34997269365088E-7</v>
      </c>
      <c r="D17318">
        <v>0.98214285714285698</v>
      </c>
      <c r="E17318">
        <v>0.931506849315068</v>
      </c>
      <c r="F17318">
        <v>0.988188976377953</v>
      </c>
      <c r="G17318">
        <v>1</v>
      </c>
      <c r="H17318">
        <v>0.984615384615385</v>
      </c>
      <c r="I17318">
        <v>1</v>
      </c>
      <c r="J17318" s="1">
        <v>1</v>
      </c>
      <c r="K17318" t="s">
        <v>23238</v>
      </c>
      <c r="L17318" t="s">
        <v>57880</v>
      </c>
      <c r="M17318" t="s">
        <v>57881</v>
      </c>
    </row>
    <row r="17319" spans="1:13">
      <c r="A17319" s="1" t="s">
        <v>19336</v>
      </c>
      <c r="B17319">
        <v>3.9923703763196899E-6</v>
      </c>
      <c r="C17319" s="1">
        <v>4.0802513002730099E-5</v>
      </c>
      <c r="D17319">
        <v>1</v>
      </c>
      <c r="E17319">
        <v>0.99404761904761896</v>
      </c>
      <c r="F17319">
        <v>0.996</v>
      </c>
      <c r="G17319">
        <v>1</v>
      </c>
      <c r="H17319">
        <v>1</v>
      </c>
      <c r="I17319">
        <v>0.87931034482758597</v>
      </c>
      <c r="J17319" s="1">
        <v>1</v>
      </c>
      <c r="K17319" t="s">
        <v>23237</v>
      </c>
      <c r="L17319" t="s">
        <v>57882</v>
      </c>
      <c r="M17319" t="s">
        <v>57883</v>
      </c>
    </row>
    <row r="17320" spans="1:13">
      <c r="A17320" s="1" t="s">
        <v>19337</v>
      </c>
      <c r="B17320">
        <v>1.45537649138842E-5</v>
      </c>
      <c r="C17320" s="1">
        <v>1.2489028131813299E-4</v>
      </c>
      <c r="D17320">
        <v>0</v>
      </c>
      <c r="E17320">
        <v>0</v>
      </c>
      <c r="F17320">
        <v>0</v>
      </c>
      <c r="G17320">
        <v>0.32407407407407401</v>
      </c>
      <c r="H17320">
        <v>0.144144144144144</v>
      </c>
      <c r="I17320">
        <v>0.174528301886792</v>
      </c>
      <c r="J17320" s="1">
        <v>0</v>
      </c>
      <c r="K17320" t="s">
        <v>23237</v>
      </c>
      <c r="L17320" t="s">
        <v>57884</v>
      </c>
      <c r="M17320" t="s">
        <v>57885</v>
      </c>
    </row>
    <row r="17321" spans="1:13">
      <c r="A17321" s="1" t="s">
        <v>19338</v>
      </c>
      <c r="B17321">
        <v>4.3252817009718497E-5</v>
      </c>
      <c r="C17321" s="1">
        <v>4.5167773829516798E-5</v>
      </c>
      <c r="D17321">
        <v>1</v>
      </c>
      <c r="E17321">
        <v>1</v>
      </c>
      <c r="F17321">
        <v>0.97237569060773499</v>
      </c>
      <c r="G17321">
        <v>0.98684210526315796</v>
      </c>
      <c r="H17321">
        <v>0.81318681318681296</v>
      </c>
      <c r="I17321">
        <v>0.953125</v>
      </c>
      <c r="J17321" s="1">
        <v>1</v>
      </c>
      <c r="K17321" t="s">
        <v>23238</v>
      </c>
      <c r="L17321" t="s">
        <v>57886</v>
      </c>
      <c r="M17321" t="s">
        <v>57887</v>
      </c>
    </row>
    <row r="17322" spans="1:13">
      <c r="A17322" s="1" t="s">
        <v>19339</v>
      </c>
      <c r="B17322">
        <v>1.1406165131128799E-8</v>
      </c>
      <c r="C17322" s="1">
        <v>8.9926206113410197E-7</v>
      </c>
      <c r="D17322">
        <v>0.9</v>
      </c>
      <c r="E17322">
        <v>0.875</v>
      </c>
      <c r="F17322">
        <v>1</v>
      </c>
      <c r="G17322">
        <v>1</v>
      </c>
      <c r="H17322">
        <v>1</v>
      </c>
      <c r="I17322">
        <v>0.97727272727272696</v>
      </c>
      <c r="J17322" s="1">
        <v>1</v>
      </c>
      <c r="K17322" t="s">
        <v>23238</v>
      </c>
      <c r="L17322" t="s">
        <v>57888</v>
      </c>
      <c r="M17322" t="s">
        <v>57889</v>
      </c>
    </row>
    <row r="17323" spans="1:13">
      <c r="A17323" s="1" t="s">
        <v>19340</v>
      </c>
      <c r="B17323">
        <v>1.60637352957019E-6</v>
      </c>
      <c r="C17323" s="1">
        <v>1.00777248994873E-6</v>
      </c>
      <c r="D17323">
        <v>1</v>
      </c>
      <c r="E17323">
        <v>1</v>
      </c>
      <c r="F17323">
        <v>0.89259259259259305</v>
      </c>
      <c r="G17323">
        <v>0.97499999999999998</v>
      </c>
      <c r="H17323">
        <v>0.99285714285714299</v>
      </c>
      <c r="I17323">
        <v>1</v>
      </c>
      <c r="J17323" s="1">
        <v>1</v>
      </c>
      <c r="K17323" t="s">
        <v>23238</v>
      </c>
      <c r="L17323" t="s">
        <v>57890</v>
      </c>
      <c r="M17323" t="s">
        <v>57891</v>
      </c>
    </row>
    <row r="17324" spans="1:13">
      <c r="A17324" s="1" t="s">
        <v>19341</v>
      </c>
      <c r="B17324">
        <v>1.1991881105862201E-5</v>
      </c>
      <c r="C17324" s="1">
        <v>6.6487066815411198E-5</v>
      </c>
      <c r="D17324">
        <v>0.92592592592592604</v>
      </c>
      <c r="E17324">
        <v>0.99342105263157898</v>
      </c>
      <c r="F17324">
        <v>0.91549295774647899</v>
      </c>
      <c r="G17324">
        <v>0.55714285714285705</v>
      </c>
      <c r="H17324">
        <v>0.84</v>
      </c>
      <c r="I17324">
        <v>0.91836734693877597</v>
      </c>
      <c r="J17324" s="1">
        <v>1</v>
      </c>
      <c r="K17324" t="s">
        <v>23241</v>
      </c>
      <c r="L17324" t="s">
        <v>57892</v>
      </c>
      <c r="M17324" t="s">
        <v>57893</v>
      </c>
    </row>
    <row r="17325" spans="1:13">
      <c r="A17325" s="1" t="s">
        <v>19342</v>
      </c>
      <c r="B17325">
        <v>1.5023258571812499E-6</v>
      </c>
      <c r="C17325" s="1">
        <v>2.1720691886032999E-5</v>
      </c>
      <c r="D17325">
        <v>0.11363636363636399</v>
      </c>
      <c r="E17325">
        <v>0.184782608695652</v>
      </c>
      <c r="F17325">
        <v>0</v>
      </c>
      <c r="G17325">
        <v>0.21212121212121199</v>
      </c>
      <c r="H17325">
        <v>1.26582278481013E-2</v>
      </c>
      <c r="I17325">
        <v>0.35294117647058798</v>
      </c>
      <c r="J17325" s="1" t="s">
        <v>23229</v>
      </c>
      <c r="K17325" t="s">
        <v>23241</v>
      </c>
      <c r="L17325" t="s">
        <v>57894</v>
      </c>
      <c r="M17325" t="s">
        <v>57895</v>
      </c>
    </row>
    <row r="17326" spans="1:13">
      <c r="A17326" s="1" t="s">
        <v>19343</v>
      </c>
      <c r="B17326">
        <v>3.35344514644832E-7</v>
      </c>
      <c r="C17326" s="1">
        <v>2.2524665941166502E-6</v>
      </c>
      <c r="D17326">
        <v>1</v>
      </c>
      <c r="E17326">
        <v>1</v>
      </c>
      <c r="F17326">
        <v>0.99735449735449699</v>
      </c>
      <c r="G17326">
        <v>0.94117647058823495</v>
      </c>
      <c r="H17326">
        <v>0.98648648648648696</v>
      </c>
      <c r="I17326">
        <v>0.96818181818181803</v>
      </c>
      <c r="J17326" s="1">
        <v>1</v>
      </c>
      <c r="K17326" t="s">
        <v>23240</v>
      </c>
      <c r="L17326" t="s">
        <v>57896</v>
      </c>
      <c r="M17326" t="s">
        <v>57897</v>
      </c>
    </row>
    <row r="17327" spans="1:13">
      <c r="A17327" s="1" t="s">
        <v>19344</v>
      </c>
      <c r="B17327">
        <v>0</v>
      </c>
      <c r="C17327" s="1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 s="1">
        <v>0.83333333333333304</v>
      </c>
      <c r="K17327" t="s">
        <v>23238</v>
      </c>
      <c r="L17327" t="s">
        <v>57898</v>
      </c>
      <c r="M17327" t="s">
        <v>57899</v>
      </c>
    </row>
    <row r="17328" spans="1:13">
      <c r="A17328" s="1" t="s">
        <v>19345</v>
      </c>
      <c r="B17328">
        <v>3.0777885139530502E-7</v>
      </c>
      <c r="C17328" s="1">
        <v>8.7782942784114396E-6</v>
      </c>
      <c r="D17328">
        <v>0.04</v>
      </c>
      <c r="E17328">
        <v>1.38888888888889E-2</v>
      </c>
      <c r="F17328">
        <v>3.0172413793103401E-2</v>
      </c>
      <c r="G17328">
        <v>0</v>
      </c>
      <c r="H17328">
        <v>2.7777777777777801E-2</v>
      </c>
      <c r="I17328">
        <v>0</v>
      </c>
      <c r="J17328" s="1" t="s">
        <v>23229</v>
      </c>
      <c r="K17328" t="s">
        <v>23240</v>
      </c>
      <c r="L17328" t="s">
        <v>57900</v>
      </c>
      <c r="M17328" t="s">
        <v>57901</v>
      </c>
    </row>
    <row r="17329" spans="1:13">
      <c r="A17329" s="1" t="s">
        <v>19346</v>
      </c>
      <c r="B17329">
        <v>5.6909967108729498E-5</v>
      </c>
      <c r="C17329" s="1">
        <v>2.7922035500626901E-4</v>
      </c>
      <c r="D17329">
        <v>1.7857142857142901E-2</v>
      </c>
      <c r="E17329">
        <v>0</v>
      </c>
      <c r="F17329">
        <v>0.40476190476190499</v>
      </c>
      <c r="G17329">
        <v>2.5641025641025599E-2</v>
      </c>
      <c r="H17329">
        <v>0.51190476190476197</v>
      </c>
      <c r="I17329">
        <v>0.14444444444444399</v>
      </c>
      <c r="J17329" s="1">
        <v>0</v>
      </c>
      <c r="K17329" t="s">
        <v>23241</v>
      </c>
      <c r="L17329" t="s">
        <v>57902</v>
      </c>
      <c r="M17329" t="s">
        <v>57903</v>
      </c>
    </row>
    <row r="17330" spans="1:13">
      <c r="A17330" s="1" t="s">
        <v>19347</v>
      </c>
      <c r="B17330">
        <v>1.20050800643953E-7</v>
      </c>
      <c r="C17330" s="1">
        <v>2.5627652441570498E-7</v>
      </c>
      <c r="D17330">
        <v>1</v>
      </c>
      <c r="E17330">
        <v>1</v>
      </c>
      <c r="F17330">
        <v>0.99742268041237103</v>
      </c>
      <c r="G17330">
        <v>0.99122807017543901</v>
      </c>
      <c r="H17330">
        <v>1</v>
      </c>
      <c r="I17330">
        <v>0.99590163934426201</v>
      </c>
      <c r="J17330" s="1">
        <v>1</v>
      </c>
      <c r="K17330" t="s">
        <v>23238</v>
      </c>
      <c r="L17330" t="s">
        <v>57904</v>
      </c>
      <c r="M17330" t="s">
        <v>57905</v>
      </c>
    </row>
    <row r="17331" spans="1:13">
      <c r="A17331" s="1" t="s">
        <v>19348</v>
      </c>
      <c r="B17331">
        <v>1.82396621447234E-6</v>
      </c>
      <c r="C17331" s="1">
        <v>1.27105341884963E-7</v>
      </c>
      <c r="D17331">
        <v>0.907407407407407</v>
      </c>
      <c r="E17331">
        <v>1</v>
      </c>
      <c r="F17331">
        <v>1</v>
      </c>
      <c r="G17331">
        <v>1</v>
      </c>
      <c r="H17331">
        <v>1</v>
      </c>
      <c r="I17331">
        <v>1</v>
      </c>
      <c r="J17331" s="1">
        <v>1</v>
      </c>
      <c r="K17331" t="s">
        <v>23240</v>
      </c>
      <c r="L17331" t="s">
        <v>57906</v>
      </c>
      <c r="M17331" t="s">
        <v>57907</v>
      </c>
    </row>
    <row r="17332" spans="1:13">
      <c r="A17332" s="1" t="s">
        <v>19349</v>
      </c>
      <c r="B17332">
        <v>2.6652801556759098E-4</v>
      </c>
      <c r="C17332" s="1">
        <v>3.09312321871603E-4</v>
      </c>
      <c r="D17332">
        <v>0.390625</v>
      </c>
      <c r="E17332">
        <v>0.28421052631578902</v>
      </c>
      <c r="F17332">
        <v>0.668604651162791</v>
      </c>
      <c r="G17332">
        <v>0.54385964912280704</v>
      </c>
      <c r="H17332">
        <v>0.42857142857142899</v>
      </c>
      <c r="I17332">
        <v>0.47916666666666702</v>
      </c>
      <c r="J17332" s="1">
        <v>4.5454545454545497E-2</v>
      </c>
      <c r="K17332" t="s">
        <v>23241</v>
      </c>
      <c r="L17332" t="s">
        <v>57908</v>
      </c>
      <c r="M17332" t="s">
        <v>57909</v>
      </c>
    </row>
    <row r="17333" spans="1:13">
      <c r="A17333" s="1" t="s">
        <v>19350</v>
      </c>
      <c r="B17333">
        <v>1.15296507853469E-4</v>
      </c>
      <c r="C17333" s="1">
        <v>1.7673031562215201E-5</v>
      </c>
      <c r="D17333">
        <v>0.125</v>
      </c>
      <c r="E17333">
        <v>2.8409090909090901E-2</v>
      </c>
      <c r="F17333">
        <v>0.48514851485148502</v>
      </c>
      <c r="G17333">
        <v>0</v>
      </c>
      <c r="H17333">
        <v>0.35074626865671599</v>
      </c>
      <c r="I17333">
        <v>0.20588235294117599</v>
      </c>
      <c r="J17333" s="1">
        <v>0</v>
      </c>
      <c r="K17333" t="s">
        <v>23237</v>
      </c>
      <c r="L17333" t="s">
        <v>57910</v>
      </c>
      <c r="M17333" t="s">
        <v>57911</v>
      </c>
    </row>
    <row r="17334" spans="1:13">
      <c r="A17334" s="1" t="s">
        <v>19351</v>
      </c>
      <c r="B17334">
        <v>1.23643897393079E-5</v>
      </c>
      <c r="C17334" s="1">
        <v>1.5155373541957001E-6</v>
      </c>
      <c r="D17334">
        <v>0</v>
      </c>
      <c r="E17334">
        <v>0.246835443037975</v>
      </c>
      <c r="F17334">
        <v>0</v>
      </c>
      <c r="G17334">
        <v>0</v>
      </c>
      <c r="H17334">
        <v>0</v>
      </c>
      <c r="I17334">
        <v>0</v>
      </c>
      <c r="J17334" s="1">
        <v>0</v>
      </c>
      <c r="K17334" t="s">
        <v>23242</v>
      </c>
      <c r="L17334" t="s">
        <v>57912</v>
      </c>
      <c r="M17334" t="s">
        <v>57913</v>
      </c>
    </row>
    <row r="17335" spans="1:13">
      <c r="A17335" s="1" t="s">
        <v>19352</v>
      </c>
      <c r="B17335">
        <v>4.2921045955350399E-4</v>
      </c>
      <c r="C17335" s="1">
        <v>1.77345997730132E-5</v>
      </c>
      <c r="D17335">
        <v>0</v>
      </c>
      <c r="E17335">
        <v>0.24210526315789499</v>
      </c>
      <c r="F17335">
        <v>0</v>
      </c>
      <c r="G17335">
        <v>0</v>
      </c>
      <c r="H17335">
        <v>0</v>
      </c>
      <c r="I17335">
        <v>8.1967213114754103E-3</v>
      </c>
      <c r="J17335" s="1">
        <v>0</v>
      </c>
      <c r="K17335" t="s">
        <v>23241</v>
      </c>
      <c r="L17335" t="s">
        <v>57914</v>
      </c>
      <c r="M17335" t="s">
        <v>57915</v>
      </c>
    </row>
    <row r="17336" spans="1:13">
      <c r="A17336" s="1" t="s">
        <v>19353</v>
      </c>
      <c r="B17336">
        <v>5.3995113455159897E-7</v>
      </c>
      <c r="C17336" s="1">
        <v>1.1103555681001899E-5</v>
      </c>
      <c r="D17336">
        <v>0.1</v>
      </c>
      <c r="E17336">
        <v>0</v>
      </c>
      <c r="F17336">
        <v>3.3742331288343599E-2</v>
      </c>
      <c r="G17336">
        <v>3.3333333333333298E-2</v>
      </c>
      <c r="H17336">
        <v>0.27083333333333298</v>
      </c>
      <c r="I17336">
        <v>0.11363636363636399</v>
      </c>
      <c r="J17336" s="1">
        <v>0</v>
      </c>
      <c r="K17336" t="s">
        <v>23237</v>
      </c>
      <c r="L17336" t="s">
        <v>57916</v>
      </c>
      <c r="M17336" t="s">
        <v>57917</v>
      </c>
    </row>
    <row r="17337" spans="1:13">
      <c r="A17337" s="1" t="s">
        <v>19354</v>
      </c>
      <c r="B17337">
        <v>1.6027265886018999E-6</v>
      </c>
      <c r="C17337" s="1">
        <v>9.9117525007819304E-8</v>
      </c>
      <c r="D17337">
        <v>0.112903225806452</v>
      </c>
      <c r="E17337">
        <v>0</v>
      </c>
      <c r="F17337">
        <v>0</v>
      </c>
      <c r="G17337">
        <v>0</v>
      </c>
      <c r="H17337">
        <v>0</v>
      </c>
      <c r="I17337">
        <v>4.0983606557377103E-3</v>
      </c>
      <c r="J17337" s="1">
        <v>0</v>
      </c>
      <c r="K17337" t="s">
        <v>23241</v>
      </c>
      <c r="L17337" t="s">
        <v>57918</v>
      </c>
      <c r="M17337" t="s">
        <v>57919</v>
      </c>
    </row>
    <row r="17338" spans="1:13">
      <c r="A17338" s="1" t="s">
        <v>19355</v>
      </c>
      <c r="B17338">
        <v>6.6104244232464095E-7</v>
      </c>
      <c r="C17338" s="1">
        <v>1.29515689043673E-6</v>
      </c>
      <c r="D17338">
        <v>0</v>
      </c>
      <c r="E17338">
        <v>0</v>
      </c>
      <c r="F17338">
        <v>0</v>
      </c>
      <c r="G17338">
        <v>0</v>
      </c>
      <c r="H17338">
        <v>9.3023255813953987E-2</v>
      </c>
      <c r="I17338">
        <v>5.1020408163260367E-3</v>
      </c>
      <c r="J17338" s="1" t="s">
        <v>23229</v>
      </c>
      <c r="K17338" t="s">
        <v>23243</v>
      </c>
      <c r="L17338" t="s">
        <v>57920</v>
      </c>
      <c r="M17338" t="s">
        <v>57921</v>
      </c>
    </row>
    <row r="17339" spans="1:13">
      <c r="A17339" s="1" t="s">
        <v>19356</v>
      </c>
      <c r="B17339">
        <v>4.9077729592814399E-6</v>
      </c>
      <c r="C17339" s="1">
        <v>7.99449956976803E-8</v>
      </c>
      <c r="D17339">
        <v>1.6666666666666701E-2</v>
      </c>
      <c r="E17339">
        <v>6.2500000000000003E-3</v>
      </c>
      <c r="F17339">
        <v>0</v>
      </c>
      <c r="G17339">
        <v>3.8461538461538498E-2</v>
      </c>
      <c r="H17339">
        <v>0</v>
      </c>
      <c r="I17339">
        <v>0</v>
      </c>
      <c r="J17339" s="1">
        <v>1</v>
      </c>
      <c r="K17339" t="s">
        <v>23238</v>
      </c>
      <c r="L17339" t="s">
        <v>57922</v>
      </c>
      <c r="M17339" t="s">
        <v>57923</v>
      </c>
    </row>
    <row r="17340" spans="1:13">
      <c r="A17340" s="1" t="s">
        <v>19357</v>
      </c>
      <c r="B17340">
        <v>6.4223822212712101E-6</v>
      </c>
      <c r="C17340" s="1">
        <v>6.6995435821471903E-8</v>
      </c>
      <c r="D17340">
        <v>4.8387096774193498E-2</v>
      </c>
      <c r="E17340">
        <v>5.6818181818181802E-3</v>
      </c>
      <c r="F17340">
        <v>2.8089887640449398E-3</v>
      </c>
      <c r="G17340">
        <v>0</v>
      </c>
      <c r="H17340">
        <v>0</v>
      </c>
      <c r="I17340">
        <v>0</v>
      </c>
      <c r="J17340" s="1">
        <v>0</v>
      </c>
      <c r="K17340" t="s">
        <v>23242</v>
      </c>
      <c r="L17340" t="s">
        <v>57924</v>
      </c>
      <c r="M17340" t="s">
        <v>57925</v>
      </c>
    </row>
    <row r="17341" spans="1:13">
      <c r="A17341" s="1" t="s">
        <v>19358</v>
      </c>
      <c r="B17341">
        <v>2.1074494620288101E-6</v>
      </c>
      <c r="C17341" s="1">
        <v>9.3766670395090302E-8</v>
      </c>
      <c r="D17341">
        <v>0.84</v>
      </c>
      <c r="E17341">
        <v>0.86904761904761896</v>
      </c>
      <c r="F17341">
        <v>1</v>
      </c>
      <c r="G17341">
        <v>1</v>
      </c>
      <c r="H17341">
        <v>1</v>
      </c>
      <c r="I17341">
        <v>1</v>
      </c>
      <c r="J17341" s="1" t="s">
        <v>23229</v>
      </c>
      <c r="K17341" t="s">
        <v>23242</v>
      </c>
      <c r="L17341" t="s">
        <v>57926</v>
      </c>
      <c r="M17341" t="s">
        <v>57927</v>
      </c>
    </row>
    <row r="17342" spans="1:13">
      <c r="A17342" s="1" t="s">
        <v>19359</v>
      </c>
      <c r="B17342">
        <v>7.6035908089178898E-5</v>
      </c>
      <c r="C17342" s="1">
        <v>1.6057905919026401E-4</v>
      </c>
      <c r="D17342">
        <v>0.39655172413793099</v>
      </c>
      <c r="E17342">
        <v>0.64772727272727304</v>
      </c>
      <c r="F17342">
        <v>0.46178343949044598</v>
      </c>
      <c r="G17342">
        <v>0.92727272727272703</v>
      </c>
      <c r="H17342">
        <v>0.5</v>
      </c>
      <c r="I17342">
        <v>0.79411764705882304</v>
      </c>
      <c r="J17342" s="1">
        <v>1</v>
      </c>
      <c r="K17342" t="s">
        <v>23241</v>
      </c>
      <c r="L17342" t="s">
        <v>57928</v>
      </c>
      <c r="M17342" t="s">
        <v>57929</v>
      </c>
    </row>
    <row r="17343" spans="1:13">
      <c r="A17343" s="1" t="s">
        <v>19360</v>
      </c>
      <c r="B17343">
        <v>2.5242327403184801E-7</v>
      </c>
      <c r="C17343" s="1">
        <v>1.19319936073547E-5</v>
      </c>
      <c r="D17343">
        <v>9.375E-2</v>
      </c>
      <c r="E17343">
        <v>3.2608695652173898E-2</v>
      </c>
      <c r="F17343">
        <v>2.5641025641025599E-2</v>
      </c>
      <c r="G17343">
        <v>6.0344827586206899E-2</v>
      </c>
      <c r="H17343">
        <v>5.4054054054054099E-2</v>
      </c>
      <c r="I17343">
        <v>9.1999999999999998E-2</v>
      </c>
      <c r="J17343" s="1">
        <v>0</v>
      </c>
      <c r="K17343" t="s">
        <v>23241</v>
      </c>
      <c r="L17343" t="s">
        <v>57930</v>
      </c>
      <c r="M17343" t="s">
        <v>57931</v>
      </c>
    </row>
    <row r="17344" spans="1:13">
      <c r="A17344" s="1" t="s">
        <v>19361</v>
      </c>
      <c r="B17344">
        <v>1.5955698504403301E-4</v>
      </c>
      <c r="C17344" s="1">
        <v>1.9105050096089501E-4</v>
      </c>
      <c r="D17344">
        <v>0.90322580645161299</v>
      </c>
      <c r="E17344">
        <v>0.98863636363636398</v>
      </c>
      <c r="F17344">
        <v>0.59326424870466299</v>
      </c>
      <c r="G17344">
        <v>0.99137931034482796</v>
      </c>
      <c r="H17344">
        <v>0.69907407407407396</v>
      </c>
      <c r="I17344">
        <v>0.76400000000000001</v>
      </c>
      <c r="J17344" s="1">
        <v>0</v>
      </c>
      <c r="K17344" t="s">
        <v>23239</v>
      </c>
      <c r="L17344" t="s">
        <v>57932</v>
      </c>
      <c r="M17344" t="s">
        <v>57933</v>
      </c>
    </row>
    <row r="17345" spans="1:13">
      <c r="A17345" s="1" t="s">
        <v>19362</v>
      </c>
      <c r="B17345">
        <v>1.8904435968782699E-5</v>
      </c>
      <c r="C17345" s="1">
        <v>1.7073661696370799E-5</v>
      </c>
      <c r="D17345">
        <v>5.1724137931034503E-2</v>
      </c>
      <c r="E17345">
        <v>0.132530120481928</v>
      </c>
      <c r="F17345">
        <v>0.114093959731544</v>
      </c>
      <c r="G17345">
        <v>0.51612903225806495</v>
      </c>
      <c r="H17345">
        <v>2.7777777777777801E-2</v>
      </c>
      <c r="I17345">
        <v>0.37735849056603799</v>
      </c>
      <c r="J17345" s="1" t="s">
        <v>23229</v>
      </c>
      <c r="K17345" t="s">
        <v>23237</v>
      </c>
      <c r="L17345" t="s">
        <v>57934</v>
      </c>
      <c r="M17345" t="s">
        <v>57935</v>
      </c>
    </row>
    <row r="17346" spans="1:13">
      <c r="A17346" s="1" t="s">
        <v>19363</v>
      </c>
      <c r="B17346">
        <v>3.8104431513817699E-6</v>
      </c>
      <c r="C17346" s="1">
        <v>9.7043169752586607E-5</v>
      </c>
      <c r="D17346">
        <v>0.41666666666666702</v>
      </c>
      <c r="E17346">
        <v>0.68831168831168799</v>
      </c>
      <c r="F17346">
        <v>0.65410958904109595</v>
      </c>
      <c r="G17346">
        <v>0.89285714285714302</v>
      </c>
      <c r="H17346">
        <v>0.90540540540540504</v>
      </c>
      <c r="I17346">
        <v>0.94736842105263197</v>
      </c>
      <c r="J17346" s="1">
        <v>0.94444444444444398</v>
      </c>
      <c r="K17346" t="s">
        <v>23238</v>
      </c>
      <c r="L17346" t="s">
        <v>57936</v>
      </c>
      <c r="M17346" t="s">
        <v>57937</v>
      </c>
    </row>
    <row r="17347" spans="1:13">
      <c r="A17347" s="1" t="s">
        <v>19364</v>
      </c>
      <c r="B17347">
        <v>7.9059307754842897E-6</v>
      </c>
      <c r="C17347" s="1">
        <v>2.0022680289416401E-6</v>
      </c>
      <c r="D17347">
        <v>1</v>
      </c>
      <c r="E17347">
        <v>1</v>
      </c>
      <c r="F17347">
        <v>0.97107438016528902</v>
      </c>
      <c r="G17347">
        <v>0.96153846153846201</v>
      </c>
      <c r="H17347">
        <v>0.95384615384615401</v>
      </c>
      <c r="I17347">
        <v>0.95833333333333304</v>
      </c>
      <c r="J17347" s="1">
        <v>1</v>
      </c>
      <c r="K17347" t="s">
        <v>23238</v>
      </c>
      <c r="L17347" t="s">
        <v>57938</v>
      </c>
      <c r="M17347" t="s">
        <v>57939</v>
      </c>
    </row>
    <row r="17348" spans="1:13">
      <c r="A17348" s="1" t="s">
        <v>19365</v>
      </c>
      <c r="B17348">
        <v>8.2566213819609604E-7</v>
      </c>
      <c r="C17348" s="1">
        <v>4.4400957049421201E-7</v>
      </c>
      <c r="D17348">
        <v>0.96875</v>
      </c>
      <c r="E17348">
        <v>0.99438202247190999</v>
      </c>
      <c r="F17348">
        <v>1</v>
      </c>
      <c r="G17348">
        <v>1</v>
      </c>
      <c r="H17348">
        <v>0.99450549450549497</v>
      </c>
      <c r="I17348">
        <v>1</v>
      </c>
      <c r="J17348" s="1">
        <v>1</v>
      </c>
      <c r="K17348" t="s">
        <v>23238</v>
      </c>
      <c r="L17348" t="s">
        <v>57940</v>
      </c>
      <c r="M17348" t="s">
        <v>57941</v>
      </c>
    </row>
    <row r="17349" spans="1:13">
      <c r="A17349" s="1" t="s">
        <v>19366</v>
      </c>
      <c r="B17349">
        <v>2.4075168887648398E-7</v>
      </c>
      <c r="C17349" s="1">
        <v>1.1492877873017199E-6</v>
      </c>
      <c r="D17349">
        <v>0.98275862068965503</v>
      </c>
      <c r="E17349">
        <v>0.98076923076923095</v>
      </c>
      <c r="F17349">
        <v>0.82467532467532501</v>
      </c>
      <c r="G17349">
        <v>0.33333333333333298</v>
      </c>
      <c r="H17349">
        <v>0.931506849315068</v>
      </c>
      <c r="I17349">
        <v>0.89393939393939403</v>
      </c>
      <c r="J17349" s="1">
        <v>1</v>
      </c>
      <c r="K17349" t="s">
        <v>23240</v>
      </c>
      <c r="L17349" t="s">
        <v>57942</v>
      </c>
      <c r="M17349" t="s">
        <v>57943</v>
      </c>
    </row>
    <row r="17350" spans="1:13">
      <c r="A17350" s="1" t="s">
        <v>19367</v>
      </c>
      <c r="B17350">
        <v>2.6637474714617099E-5</v>
      </c>
      <c r="C17350" s="1">
        <v>2.5763591031036301E-5</v>
      </c>
      <c r="D17350">
        <v>0.1875</v>
      </c>
      <c r="E17350">
        <v>5.2083333333333301E-2</v>
      </c>
      <c r="F17350">
        <v>5.4123711340206201E-2</v>
      </c>
      <c r="G17350">
        <v>0.16666666666666699</v>
      </c>
      <c r="H17350">
        <v>4.7619047619047597E-3</v>
      </c>
      <c r="I17350">
        <v>0.10377358490565999</v>
      </c>
      <c r="J17350" s="1">
        <v>0</v>
      </c>
      <c r="K17350" t="s">
        <v>23240</v>
      </c>
      <c r="L17350" t="s">
        <v>57944</v>
      </c>
      <c r="M17350" t="s">
        <v>57945</v>
      </c>
    </row>
    <row r="17351" spans="1:13">
      <c r="A17351" s="1" t="s">
        <v>19368</v>
      </c>
      <c r="B17351">
        <v>5.6725145758489002E-5</v>
      </c>
      <c r="C17351" s="1">
        <v>2.4680873125759401E-5</v>
      </c>
      <c r="D17351">
        <v>0.89655172413793105</v>
      </c>
      <c r="E17351">
        <v>0.99418604651162801</v>
      </c>
      <c r="F17351">
        <v>0.99729729729729699</v>
      </c>
      <c r="G17351">
        <v>1</v>
      </c>
      <c r="H17351">
        <v>0.99479166666666696</v>
      </c>
      <c r="I17351">
        <v>0.81818181818181801</v>
      </c>
      <c r="J17351" s="1">
        <v>1</v>
      </c>
      <c r="K17351" t="s">
        <v>23241</v>
      </c>
      <c r="L17351" t="s">
        <v>57946</v>
      </c>
      <c r="M17351" t="s">
        <v>57947</v>
      </c>
    </row>
    <row r="17352" spans="1:13">
      <c r="A17352" s="1" t="s">
        <v>19369</v>
      </c>
      <c r="B17352">
        <v>7.3976167046497299E-7</v>
      </c>
      <c r="C17352" s="1">
        <v>4.2648829595651803E-6</v>
      </c>
      <c r="D17352">
        <v>1</v>
      </c>
      <c r="E17352">
        <v>1</v>
      </c>
      <c r="F17352">
        <v>0.98611111111111105</v>
      </c>
      <c r="G17352">
        <v>0.18181818181818199</v>
      </c>
      <c r="H17352">
        <v>0.96842105263157896</v>
      </c>
      <c r="I17352">
        <v>0.73913043478260898</v>
      </c>
      <c r="J17352" s="1" t="s">
        <v>23229</v>
      </c>
      <c r="K17352" t="s">
        <v>23241</v>
      </c>
      <c r="L17352" t="s">
        <v>57948</v>
      </c>
      <c r="M17352" t="s">
        <v>57949</v>
      </c>
    </row>
    <row r="17353" spans="1:13">
      <c r="A17353" s="1" t="s">
        <v>19370</v>
      </c>
      <c r="B17353">
        <v>8.8483401297485404E-7</v>
      </c>
      <c r="C17353" s="1">
        <v>1.02307931182808E-6</v>
      </c>
      <c r="D17353">
        <v>1</v>
      </c>
      <c r="E17353">
        <v>0.99418604651162801</v>
      </c>
      <c r="F17353">
        <v>1</v>
      </c>
      <c r="G17353">
        <v>1</v>
      </c>
      <c r="H17353">
        <v>1</v>
      </c>
      <c r="I17353">
        <v>0.83823529411764697</v>
      </c>
      <c r="J17353" s="1">
        <v>1</v>
      </c>
      <c r="K17353" t="s">
        <v>23241</v>
      </c>
      <c r="L17353" t="s">
        <v>57950</v>
      </c>
      <c r="M17353" t="s">
        <v>57951</v>
      </c>
    </row>
    <row r="17354" spans="1:13">
      <c r="A17354" s="1" t="s">
        <v>19371</v>
      </c>
      <c r="B17354">
        <v>9.0794503034868998E-9</v>
      </c>
      <c r="C17354" s="1">
        <v>3.4083536471351402E-10</v>
      </c>
      <c r="D17354">
        <v>1</v>
      </c>
      <c r="E17354">
        <v>1</v>
      </c>
      <c r="F17354">
        <v>0.99722222222222201</v>
      </c>
      <c r="G17354">
        <v>1</v>
      </c>
      <c r="H17354">
        <v>1</v>
      </c>
      <c r="I17354">
        <v>1</v>
      </c>
      <c r="J17354" s="1" t="s">
        <v>23229</v>
      </c>
      <c r="K17354" t="s">
        <v>23242</v>
      </c>
      <c r="L17354" t="s">
        <v>57952</v>
      </c>
      <c r="M17354" t="s">
        <v>57953</v>
      </c>
    </row>
    <row r="17355" spans="1:13">
      <c r="A17355" s="1" t="s">
        <v>19372</v>
      </c>
      <c r="B17355">
        <v>5.3445701999627096E-10</v>
      </c>
      <c r="C17355" s="1">
        <v>1.8982922450937998E-9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3.7037037037037E-2</v>
      </c>
      <c r="J17355" s="1">
        <v>0</v>
      </c>
      <c r="K17355" t="s">
        <v>23240</v>
      </c>
      <c r="L17355" t="s">
        <v>57954</v>
      </c>
      <c r="M17355" t="s">
        <v>57955</v>
      </c>
    </row>
    <row r="17356" spans="1:13">
      <c r="A17356" s="1" t="s">
        <v>19373</v>
      </c>
      <c r="B17356">
        <v>1.6987284372175599E-7</v>
      </c>
      <c r="C17356" s="1">
        <v>3.7114520259143698E-6</v>
      </c>
      <c r="D17356">
        <v>1</v>
      </c>
      <c r="E17356">
        <v>1</v>
      </c>
      <c r="F17356">
        <v>0.931506849315068</v>
      </c>
      <c r="G17356">
        <v>1</v>
      </c>
      <c r="H17356">
        <v>1</v>
      </c>
      <c r="I17356">
        <v>1</v>
      </c>
      <c r="J17356" s="1">
        <v>0</v>
      </c>
      <c r="K17356" t="s">
        <v>23238</v>
      </c>
      <c r="L17356" t="s">
        <v>57956</v>
      </c>
      <c r="M17356" t="s">
        <v>57957</v>
      </c>
    </row>
    <row r="17357" spans="1:13">
      <c r="A17357" s="1" t="s">
        <v>19374</v>
      </c>
      <c r="B17357">
        <v>6.1017339890955201E-8</v>
      </c>
      <c r="C17357" s="1">
        <v>1.68691780352252E-9</v>
      </c>
      <c r="D17357">
        <v>0.984375</v>
      </c>
      <c r="E17357">
        <v>0.98850574712643702</v>
      </c>
      <c r="F17357">
        <v>0.997435897435897</v>
      </c>
      <c r="G17357">
        <v>1</v>
      </c>
      <c r="H17357">
        <v>1</v>
      </c>
      <c r="I17357">
        <v>0.99553571428571397</v>
      </c>
      <c r="J17357" s="1" t="s">
        <v>23229</v>
      </c>
      <c r="K17357" t="s">
        <v>23238</v>
      </c>
      <c r="L17357" t="s">
        <v>57958</v>
      </c>
      <c r="M17357" t="s">
        <v>57959</v>
      </c>
    </row>
    <row r="17358" spans="1:13">
      <c r="A17358" s="1" t="s">
        <v>19375</v>
      </c>
      <c r="B17358">
        <v>2.8002937158889199E-5</v>
      </c>
      <c r="C17358" s="1">
        <v>1.3729254079669501E-7</v>
      </c>
      <c r="D17358">
        <v>0.14285714285714299</v>
      </c>
      <c r="E17358">
        <v>0.20588235294117599</v>
      </c>
      <c r="F17358">
        <v>0</v>
      </c>
      <c r="G17358">
        <v>0</v>
      </c>
      <c r="H17358">
        <v>0</v>
      </c>
      <c r="I17358">
        <v>0</v>
      </c>
      <c r="J17358" s="1">
        <v>0.22222222222222199</v>
      </c>
      <c r="K17358" t="s">
        <v>23241</v>
      </c>
      <c r="L17358" t="s">
        <v>57960</v>
      </c>
      <c r="M17358" t="s">
        <v>57961</v>
      </c>
    </row>
    <row r="17359" spans="1:13">
      <c r="A17359" s="1" t="s">
        <v>19376</v>
      </c>
      <c r="B17359">
        <v>1.09833179322321E-7</v>
      </c>
      <c r="C17359" s="1">
        <v>2.1153920022663501E-8</v>
      </c>
      <c r="D17359">
        <v>1</v>
      </c>
      <c r="E17359">
        <v>0.99295774647887303</v>
      </c>
      <c r="F17359">
        <v>1</v>
      </c>
      <c r="G17359">
        <v>1</v>
      </c>
      <c r="H17359">
        <v>1</v>
      </c>
      <c r="I17359">
        <v>1</v>
      </c>
      <c r="J17359" s="1">
        <v>0.88888888888888895</v>
      </c>
      <c r="K17359" t="s">
        <v>23241</v>
      </c>
      <c r="L17359" t="s">
        <v>57962</v>
      </c>
      <c r="M17359" t="s">
        <v>57963</v>
      </c>
    </row>
    <row r="17360" spans="1:13">
      <c r="A17360" s="1" t="s">
        <v>19377</v>
      </c>
      <c r="B17360">
        <v>9.55857958766394E-8</v>
      </c>
      <c r="C17360" s="1">
        <v>2.4852765631407699E-7</v>
      </c>
      <c r="D17360">
        <v>1</v>
      </c>
      <c r="E17360">
        <v>1</v>
      </c>
      <c r="F17360">
        <v>1</v>
      </c>
      <c r="G17360">
        <v>1</v>
      </c>
      <c r="H17360">
        <v>0.993506493506494</v>
      </c>
      <c r="I17360">
        <v>0.95454545454545503</v>
      </c>
      <c r="J17360" s="1">
        <v>7.1428571428571397E-2</v>
      </c>
      <c r="K17360" t="s">
        <v>23238</v>
      </c>
      <c r="L17360" t="s">
        <v>57964</v>
      </c>
      <c r="M17360" t="s">
        <v>57965</v>
      </c>
    </row>
    <row r="17361" spans="1:13">
      <c r="A17361" s="1" t="s">
        <v>19378</v>
      </c>
      <c r="B17361">
        <v>4.09135838184353E-5</v>
      </c>
      <c r="C17361" s="1">
        <v>1.05683075120421E-4</v>
      </c>
      <c r="D17361">
        <v>0.55000000000000004</v>
      </c>
      <c r="E17361">
        <v>0.52247191011236005</v>
      </c>
      <c r="F17361">
        <v>0.35670731707317099</v>
      </c>
      <c r="G17361">
        <v>0.98750000000000004</v>
      </c>
      <c r="H17361">
        <v>0.43617021276595702</v>
      </c>
      <c r="I17361">
        <v>0.92682926829268297</v>
      </c>
      <c r="J17361" s="1" t="s">
        <v>23229</v>
      </c>
      <c r="K17361" t="s">
        <v>23240</v>
      </c>
      <c r="L17361" t="s">
        <v>57966</v>
      </c>
      <c r="M17361" t="s">
        <v>57967</v>
      </c>
    </row>
    <row r="17362" spans="1:13">
      <c r="A17362" s="1" t="s">
        <v>19379</v>
      </c>
      <c r="B17362">
        <v>1.3482919899825599E-4</v>
      </c>
      <c r="C17362" s="1">
        <v>5.2089247889602199E-5</v>
      </c>
      <c r="D17362">
        <v>0.375</v>
      </c>
      <c r="E17362">
        <v>0.39285714285714302</v>
      </c>
      <c r="F17362">
        <v>0.80346820809248598</v>
      </c>
      <c r="G17362">
        <v>0.16666666666666699</v>
      </c>
      <c r="H17362">
        <v>0.33974358974358998</v>
      </c>
      <c r="I17362">
        <v>0.25675675675675702</v>
      </c>
      <c r="J17362" s="1">
        <v>0</v>
      </c>
      <c r="K17362" t="s">
        <v>23238</v>
      </c>
      <c r="L17362" t="s">
        <v>57968</v>
      </c>
      <c r="M17362" t="s">
        <v>57969</v>
      </c>
    </row>
    <row r="17363" spans="1:13">
      <c r="A17363" s="1" t="s">
        <v>19380</v>
      </c>
      <c r="B17363">
        <v>1.79637021475422E-5</v>
      </c>
      <c r="C17363" s="1">
        <v>2.9212358395134199E-6</v>
      </c>
      <c r="D17363">
        <v>0.79032258064516103</v>
      </c>
      <c r="E17363">
        <v>0.72560975609756095</v>
      </c>
      <c r="F17363">
        <v>0.83333333333333304</v>
      </c>
      <c r="G17363">
        <v>0.15625</v>
      </c>
      <c r="H17363">
        <v>0.86956521739130399</v>
      </c>
      <c r="I17363">
        <v>0.73214285714285698</v>
      </c>
      <c r="J17363" s="1">
        <v>1</v>
      </c>
      <c r="K17363" t="s">
        <v>23241</v>
      </c>
      <c r="L17363" t="s">
        <v>57970</v>
      </c>
      <c r="M17363" t="s">
        <v>57971</v>
      </c>
    </row>
    <row r="17364" spans="1:13">
      <c r="A17364" s="1" t="s">
        <v>19381</v>
      </c>
      <c r="B17364">
        <v>5.9698104326433496E-7</v>
      </c>
      <c r="C17364" s="1">
        <v>4.7228292504765102E-6</v>
      </c>
      <c r="D17364">
        <v>1</v>
      </c>
      <c r="E17364">
        <v>1</v>
      </c>
      <c r="F17364">
        <v>0.97872340425531901</v>
      </c>
      <c r="G17364">
        <v>1</v>
      </c>
      <c r="H17364">
        <v>0.95652173913043503</v>
      </c>
      <c r="I17364">
        <v>1</v>
      </c>
      <c r="J17364" s="1">
        <v>1</v>
      </c>
      <c r="K17364" t="s">
        <v>23238</v>
      </c>
      <c r="L17364" t="s">
        <v>57972</v>
      </c>
      <c r="M17364" t="s">
        <v>57973</v>
      </c>
    </row>
    <row r="17365" spans="1:13">
      <c r="A17365" s="1" t="s">
        <v>19382</v>
      </c>
      <c r="B17365">
        <v>1.7838073376089399E-4</v>
      </c>
      <c r="C17365" s="1">
        <v>4.6971440780886601E-6</v>
      </c>
      <c r="D17365">
        <v>0</v>
      </c>
      <c r="E17365">
        <v>6.0240963855421699E-3</v>
      </c>
      <c r="F17365">
        <v>0.71481481481481501</v>
      </c>
      <c r="G17365">
        <v>6.9444444444444406E-2</v>
      </c>
      <c r="H17365">
        <v>0.69135802469135799</v>
      </c>
      <c r="I17365">
        <v>0.14285714285714299</v>
      </c>
      <c r="J17365" s="1">
        <v>0</v>
      </c>
      <c r="K17365" t="s">
        <v>23237</v>
      </c>
      <c r="L17365" t="s">
        <v>57974</v>
      </c>
      <c r="M17365" t="s">
        <v>57975</v>
      </c>
    </row>
    <row r="17366" spans="1:13">
      <c r="A17366" s="1" t="s">
        <v>19383</v>
      </c>
      <c r="B17366">
        <v>1.40694863167939E-6</v>
      </c>
      <c r="C17366" s="1">
        <v>7.9718551054453301E-6</v>
      </c>
      <c r="D17366">
        <v>0.203125</v>
      </c>
      <c r="E17366">
        <v>0.202247191011236</v>
      </c>
      <c r="F17366">
        <v>0.188202247191011</v>
      </c>
      <c r="G17366">
        <v>5.5555555555555601E-2</v>
      </c>
      <c r="H17366">
        <v>6.2500000000000003E-3</v>
      </c>
      <c r="I17366">
        <v>2.9411764705882401E-2</v>
      </c>
      <c r="J17366" s="1" t="s">
        <v>23229</v>
      </c>
      <c r="K17366" t="s">
        <v>23242</v>
      </c>
      <c r="L17366" t="s">
        <v>57976</v>
      </c>
      <c r="M17366" t="s">
        <v>57977</v>
      </c>
    </row>
    <row r="17367" spans="1:13">
      <c r="A17367" s="1" t="s">
        <v>19384</v>
      </c>
      <c r="B17367">
        <v>7.0370054930977206E-8</v>
      </c>
      <c r="C17367" s="1">
        <v>2.7248774453009799E-7</v>
      </c>
      <c r="D17367">
        <v>0</v>
      </c>
      <c r="E17367">
        <v>5.74712643678161E-3</v>
      </c>
      <c r="F17367">
        <v>2.7472527472527501E-3</v>
      </c>
      <c r="G17367">
        <v>0.26470588235294101</v>
      </c>
      <c r="H17367">
        <v>1.13636363636364E-2</v>
      </c>
      <c r="I17367">
        <v>0.12962962962963001</v>
      </c>
      <c r="J17367" s="1">
        <v>0</v>
      </c>
      <c r="K17367" t="s">
        <v>23238</v>
      </c>
      <c r="L17367" t="s">
        <v>57978</v>
      </c>
      <c r="M17367" t="s">
        <v>57979</v>
      </c>
    </row>
    <row r="17368" spans="1:13">
      <c r="A17368" s="1" t="s">
        <v>19385</v>
      </c>
      <c r="B17368">
        <v>0</v>
      </c>
      <c r="C17368" s="1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 s="1">
        <v>0.22727272727272699</v>
      </c>
      <c r="K17368" t="s">
        <v>23238</v>
      </c>
      <c r="L17368" t="s">
        <v>57980</v>
      </c>
      <c r="M17368" t="s">
        <v>57981</v>
      </c>
    </row>
    <row r="17369" spans="1:13">
      <c r="A17369" s="1" t="s">
        <v>19386</v>
      </c>
      <c r="B17369">
        <v>3.9035711251091601E-5</v>
      </c>
      <c r="C17369" s="1">
        <v>1.5430980326438299E-5</v>
      </c>
      <c r="D17369">
        <v>0.54</v>
      </c>
      <c r="E17369">
        <v>0.59459459459459496</v>
      </c>
      <c r="F17369">
        <v>0.57657657657657702</v>
      </c>
      <c r="G17369">
        <v>0.46666666666666701</v>
      </c>
      <c r="H17369">
        <v>0.13636363636363599</v>
      </c>
      <c r="I17369">
        <v>0.40625</v>
      </c>
      <c r="J17369" s="1">
        <v>0</v>
      </c>
      <c r="K17369" t="s">
        <v>23238</v>
      </c>
      <c r="L17369" t="s">
        <v>57982</v>
      </c>
      <c r="M17369" t="s">
        <v>57983</v>
      </c>
    </row>
    <row r="17370" spans="1:13">
      <c r="A17370" s="1" t="s">
        <v>19387</v>
      </c>
      <c r="B17370">
        <v>1.0513178964207301E-6</v>
      </c>
      <c r="C17370" s="1">
        <v>7.3112875050847796E-8</v>
      </c>
      <c r="D17370">
        <v>0</v>
      </c>
      <c r="E17370">
        <v>0</v>
      </c>
      <c r="F17370">
        <v>3.90625E-3</v>
      </c>
      <c r="G17370">
        <v>0</v>
      </c>
      <c r="H17370">
        <v>0</v>
      </c>
      <c r="I17370">
        <v>2.6785714285714302E-2</v>
      </c>
      <c r="J17370" s="1" t="s">
        <v>23229</v>
      </c>
      <c r="K17370" t="s">
        <v>23238</v>
      </c>
      <c r="L17370" t="s">
        <v>57984</v>
      </c>
      <c r="M17370" t="s">
        <v>57985</v>
      </c>
    </row>
    <row r="17371" spans="1:13">
      <c r="A17371" s="1" t="s">
        <v>19388</v>
      </c>
      <c r="B17371">
        <v>1.5953618856668499E-8</v>
      </c>
      <c r="C17371" s="1">
        <v>2.4653651878563302E-5</v>
      </c>
      <c r="D17371">
        <v>0.94827586206896597</v>
      </c>
      <c r="E17371">
        <v>0.98780487804878003</v>
      </c>
      <c r="F17371">
        <v>0.98947368421052595</v>
      </c>
      <c r="G17371">
        <v>1</v>
      </c>
      <c r="H17371">
        <v>0.90322580645161299</v>
      </c>
      <c r="I17371">
        <v>0.91818181818181799</v>
      </c>
      <c r="J17371" s="1" t="s">
        <v>23229</v>
      </c>
      <c r="K17371" t="s">
        <v>23241</v>
      </c>
      <c r="L17371" t="s">
        <v>57986</v>
      </c>
      <c r="M17371" t="s">
        <v>57987</v>
      </c>
    </row>
    <row r="17372" spans="1:13">
      <c r="A17372" s="1" t="s">
        <v>19389</v>
      </c>
      <c r="B17372">
        <v>3.2488725639636101E-6</v>
      </c>
      <c r="C17372" s="1">
        <v>2.3632663755097899E-5</v>
      </c>
      <c r="D17372">
        <v>0.703125</v>
      </c>
      <c r="E17372">
        <v>0.828125</v>
      </c>
      <c r="F17372">
        <v>0.96134020618556704</v>
      </c>
      <c r="G17372">
        <v>0.95</v>
      </c>
      <c r="H17372">
        <v>0.98130841121495305</v>
      </c>
      <c r="I17372">
        <v>0.90816326530612201</v>
      </c>
      <c r="J17372" s="1">
        <v>1</v>
      </c>
      <c r="K17372" t="s">
        <v>23238</v>
      </c>
      <c r="L17372" t="s">
        <v>57988</v>
      </c>
      <c r="M17372" t="s">
        <v>57989</v>
      </c>
    </row>
    <row r="17373" spans="1:13">
      <c r="A17373" s="1" t="s">
        <v>19390</v>
      </c>
      <c r="B17373">
        <v>1.2128513574950399E-7</v>
      </c>
      <c r="C17373" s="1">
        <v>1.1657271194713699E-6</v>
      </c>
      <c r="D17373">
        <v>1</v>
      </c>
      <c r="E17373">
        <v>1</v>
      </c>
      <c r="F17373">
        <v>0.91576086956521696</v>
      </c>
      <c r="G17373">
        <v>1</v>
      </c>
      <c r="H17373">
        <v>0.96111111111111103</v>
      </c>
      <c r="I17373">
        <v>0.952380952380952</v>
      </c>
      <c r="J17373" s="1">
        <v>1</v>
      </c>
      <c r="K17373" t="s">
        <v>23237</v>
      </c>
      <c r="L17373" t="s">
        <v>57990</v>
      </c>
      <c r="M17373" t="s">
        <v>57991</v>
      </c>
    </row>
    <row r="17374" spans="1:13">
      <c r="A17374" s="1" t="s">
        <v>19391</v>
      </c>
      <c r="B17374">
        <v>2.29893166446329E-4</v>
      </c>
      <c r="C17374" s="1">
        <v>2.5155584375372899E-5</v>
      </c>
      <c r="D17374">
        <v>6.25E-2</v>
      </c>
      <c r="E17374">
        <v>1.0416666666666701E-2</v>
      </c>
      <c r="F17374">
        <v>0.43333333333333302</v>
      </c>
      <c r="G17374">
        <v>3.6363636363636397E-2</v>
      </c>
      <c r="H17374">
        <v>0.27192982456140402</v>
      </c>
      <c r="I17374">
        <v>0.179824561403509</v>
      </c>
      <c r="J17374" s="1">
        <v>0</v>
      </c>
      <c r="K17374" t="s">
        <v>23238</v>
      </c>
      <c r="L17374" t="s">
        <v>57992</v>
      </c>
      <c r="M17374" t="s">
        <v>57993</v>
      </c>
    </row>
    <row r="17375" spans="1:13">
      <c r="A17375" s="1" t="s">
        <v>19392</v>
      </c>
      <c r="B17375">
        <v>2.98956211587422E-8</v>
      </c>
      <c r="C17375" s="1">
        <v>4.0887739566356002E-5</v>
      </c>
      <c r="D17375">
        <v>4.3478260869565202E-2</v>
      </c>
      <c r="E17375">
        <v>0</v>
      </c>
      <c r="F17375">
        <v>0</v>
      </c>
      <c r="G17375">
        <v>6.7567567567567599E-2</v>
      </c>
      <c r="H17375">
        <v>0</v>
      </c>
      <c r="I17375">
        <v>0.115853658536585</v>
      </c>
      <c r="J17375" s="1">
        <v>0</v>
      </c>
      <c r="K17375" t="s">
        <v>23241</v>
      </c>
      <c r="L17375" t="s">
        <v>57994</v>
      </c>
      <c r="M17375" t="s">
        <v>57995</v>
      </c>
    </row>
    <row r="17376" spans="1:13">
      <c r="A17376" s="1" t="s">
        <v>19393</v>
      </c>
      <c r="B17376">
        <v>3.5274767721763298E-8</v>
      </c>
      <c r="C17376" s="1">
        <v>1.7652438779597199E-8</v>
      </c>
      <c r="D17376">
        <v>0</v>
      </c>
      <c r="E17376">
        <v>0</v>
      </c>
      <c r="F17376">
        <v>3.08641975308642E-3</v>
      </c>
      <c r="G17376">
        <v>0</v>
      </c>
      <c r="H17376">
        <v>0</v>
      </c>
      <c r="I17376">
        <v>0</v>
      </c>
      <c r="J17376" s="1">
        <v>0</v>
      </c>
      <c r="K17376" t="s">
        <v>23238</v>
      </c>
      <c r="L17376" t="s">
        <v>57996</v>
      </c>
      <c r="M17376" t="s">
        <v>57997</v>
      </c>
    </row>
    <row r="17377" spans="1:13">
      <c r="A17377" s="1" t="s">
        <v>19394</v>
      </c>
      <c r="B17377">
        <v>3.4116091468429998E-6</v>
      </c>
      <c r="C17377" s="1">
        <v>3.8449750164672699E-7</v>
      </c>
      <c r="D17377">
        <v>1.5625E-2</v>
      </c>
      <c r="E17377">
        <v>0</v>
      </c>
      <c r="F17377">
        <v>3.3783783783783799E-3</v>
      </c>
      <c r="G17377">
        <v>0</v>
      </c>
      <c r="H17377">
        <v>0</v>
      </c>
      <c r="I17377">
        <v>2.1739130434782601E-2</v>
      </c>
      <c r="J17377" s="1">
        <v>0.54545454545454497</v>
      </c>
      <c r="K17377" t="s">
        <v>23239</v>
      </c>
      <c r="L17377" t="s">
        <v>57998</v>
      </c>
      <c r="M17377" t="s">
        <v>57999</v>
      </c>
    </row>
    <row r="17378" spans="1:13">
      <c r="A17378" s="1" t="s">
        <v>19395</v>
      </c>
      <c r="B17378">
        <v>7.3057377186556399E-7</v>
      </c>
      <c r="C17378" s="1">
        <v>3.02274458627547E-6</v>
      </c>
      <c r="D17378">
        <v>1</v>
      </c>
      <c r="E17378">
        <v>1</v>
      </c>
      <c r="F17378">
        <v>1</v>
      </c>
      <c r="G17378">
        <v>0.70588235294117696</v>
      </c>
      <c r="H17378">
        <v>0.98387096774193505</v>
      </c>
      <c r="I17378">
        <v>0.89393939393939403</v>
      </c>
      <c r="J17378" s="1" t="s">
        <v>23229</v>
      </c>
      <c r="K17378" t="s">
        <v>23239</v>
      </c>
      <c r="L17378" t="s">
        <v>58000</v>
      </c>
      <c r="M17378" t="s">
        <v>58001</v>
      </c>
    </row>
    <row r="17379" spans="1:13">
      <c r="A17379" s="1" t="s">
        <v>19396</v>
      </c>
      <c r="B17379">
        <v>6.6322416103967207E-5</v>
      </c>
      <c r="C17379" s="1">
        <v>5.3024533161001198E-7</v>
      </c>
      <c r="D17379">
        <v>0.484375</v>
      </c>
      <c r="E17379">
        <v>0.33132530120481901</v>
      </c>
      <c r="F17379">
        <v>0.68404907975460105</v>
      </c>
      <c r="G17379">
        <v>0.81818181818181801</v>
      </c>
      <c r="H17379">
        <v>0.57462686567164201</v>
      </c>
      <c r="I17379">
        <v>0.918604651162791</v>
      </c>
      <c r="J17379" s="1" t="s">
        <v>23229</v>
      </c>
      <c r="K17379" t="s">
        <v>23240</v>
      </c>
      <c r="L17379" t="s">
        <v>58002</v>
      </c>
      <c r="M17379" t="s">
        <v>58003</v>
      </c>
    </row>
    <row r="17380" spans="1:13">
      <c r="A17380" s="1" t="s">
        <v>19397</v>
      </c>
      <c r="B17380">
        <v>9.2992011743578596E-6</v>
      </c>
      <c r="C17380" s="1">
        <v>5.6809399555565301E-5</v>
      </c>
      <c r="D17380">
        <v>0.70689655172413801</v>
      </c>
      <c r="E17380">
        <v>0.86470588235294099</v>
      </c>
      <c r="F17380">
        <v>0.94270833333333304</v>
      </c>
      <c r="G17380">
        <v>1</v>
      </c>
      <c r="H17380">
        <v>0.66901408450704203</v>
      </c>
      <c r="I17380">
        <v>0.85</v>
      </c>
      <c r="J17380" s="1" t="s">
        <v>23229</v>
      </c>
      <c r="K17380" t="s">
        <v>23241</v>
      </c>
      <c r="L17380" t="s">
        <v>58004</v>
      </c>
      <c r="M17380" t="s">
        <v>58005</v>
      </c>
    </row>
    <row r="17381" spans="1:13">
      <c r="A17381" s="1" t="s">
        <v>19398</v>
      </c>
      <c r="B17381">
        <v>8.0152689816154996E-7</v>
      </c>
      <c r="C17381" s="1">
        <v>1.13758764067395E-4</v>
      </c>
      <c r="D17381">
        <v>0.92592592592592604</v>
      </c>
      <c r="E17381">
        <v>1</v>
      </c>
      <c r="F17381">
        <v>1</v>
      </c>
      <c r="G17381">
        <v>0.952380952380952</v>
      </c>
      <c r="H17381">
        <v>0.79285714285714304</v>
      </c>
      <c r="I17381">
        <v>0.929824561403509</v>
      </c>
      <c r="J17381" s="1">
        <v>1</v>
      </c>
      <c r="K17381" t="s">
        <v>23238</v>
      </c>
      <c r="L17381" t="s">
        <v>58006</v>
      </c>
      <c r="M17381" t="s">
        <v>58007</v>
      </c>
    </row>
    <row r="17382" spans="1:13">
      <c r="A17382" s="1" t="s">
        <v>19399</v>
      </c>
      <c r="B17382">
        <v>6.7629002532280198E-5</v>
      </c>
      <c r="C17382" s="1">
        <v>5.4125462939923403E-8</v>
      </c>
      <c r="D17382">
        <v>0.984375</v>
      </c>
      <c r="E17382">
        <v>0.98947368421052595</v>
      </c>
      <c r="F17382">
        <v>0.87566137566137603</v>
      </c>
      <c r="G17382">
        <v>0.38297872340425498</v>
      </c>
      <c r="H17382">
        <v>0.9</v>
      </c>
      <c r="I17382">
        <v>0.77380952380952395</v>
      </c>
      <c r="J17382" s="1" t="s">
        <v>23229</v>
      </c>
      <c r="K17382" t="s">
        <v>23238</v>
      </c>
      <c r="L17382" t="s">
        <v>58008</v>
      </c>
      <c r="M17382" t="s">
        <v>58009</v>
      </c>
    </row>
    <row r="17383" spans="1:13">
      <c r="A17383" s="1" t="s">
        <v>19400</v>
      </c>
      <c r="B17383">
        <v>3.8412172984729897E-5</v>
      </c>
      <c r="C17383" s="1">
        <v>4.5645599781394202E-5</v>
      </c>
      <c r="D17383">
        <v>0.89473684210526305</v>
      </c>
      <c r="E17383">
        <v>1</v>
      </c>
      <c r="F17383">
        <v>0.82758620689655205</v>
      </c>
      <c r="G17383">
        <v>1</v>
      </c>
      <c r="H17383">
        <v>0.99418604651162801</v>
      </c>
      <c r="I17383">
        <v>1</v>
      </c>
      <c r="J17383" s="1" t="s">
        <v>23229</v>
      </c>
      <c r="K17383" t="s">
        <v>23238</v>
      </c>
      <c r="L17383" t="s">
        <v>58010</v>
      </c>
      <c r="M17383" t="s">
        <v>58011</v>
      </c>
    </row>
    <row r="17384" spans="1:13">
      <c r="A17384" s="1" t="s">
        <v>19401</v>
      </c>
      <c r="B17384">
        <v>4.64089039216887E-5</v>
      </c>
      <c r="C17384" s="1">
        <v>1.84076390619895E-5</v>
      </c>
      <c r="D17384">
        <v>1</v>
      </c>
      <c r="E17384">
        <v>0.50666666666666704</v>
      </c>
      <c r="F17384">
        <v>0.99681528662420404</v>
      </c>
      <c r="G17384">
        <v>1</v>
      </c>
      <c r="H17384">
        <v>1</v>
      </c>
      <c r="I17384">
        <v>1</v>
      </c>
      <c r="J17384" s="1" t="s">
        <v>23229</v>
      </c>
      <c r="K17384" t="s">
        <v>23238</v>
      </c>
      <c r="L17384" t="s">
        <v>58012</v>
      </c>
      <c r="M17384" t="s">
        <v>58013</v>
      </c>
    </row>
    <row r="17385" spans="1:13">
      <c r="A17385" s="1" t="s">
        <v>19402</v>
      </c>
      <c r="B17385">
        <v>2.6074142257209801E-8</v>
      </c>
      <c r="C17385" s="1">
        <v>3.7583849570600999E-5</v>
      </c>
      <c r="D17385">
        <v>0</v>
      </c>
      <c r="E17385">
        <v>5.3763440860215101E-3</v>
      </c>
      <c r="F17385">
        <v>0</v>
      </c>
      <c r="G17385">
        <v>5.1724137931034503E-2</v>
      </c>
      <c r="H17385">
        <v>1.7543859649122799E-2</v>
      </c>
      <c r="I17385">
        <v>5.2845528455284597E-2</v>
      </c>
      <c r="J17385" s="1">
        <v>0</v>
      </c>
      <c r="K17385" t="s">
        <v>23238</v>
      </c>
      <c r="L17385" t="s">
        <v>58014</v>
      </c>
      <c r="M17385" t="s">
        <v>58015</v>
      </c>
    </row>
    <row r="17386" spans="1:13">
      <c r="A17386" s="1" t="s">
        <v>19403</v>
      </c>
      <c r="B17386">
        <v>1.09856188549331E-4</v>
      </c>
      <c r="C17386" s="1">
        <v>1.0715323413204099E-4</v>
      </c>
      <c r="D17386">
        <v>0</v>
      </c>
      <c r="E17386">
        <v>0</v>
      </c>
      <c r="F17386">
        <v>0.47348484848484901</v>
      </c>
      <c r="G17386">
        <v>0.8</v>
      </c>
      <c r="H17386">
        <v>0.66666666666666696</v>
      </c>
      <c r="I17386">
        <v>0.23</v>
      </c>
      <c r="J17386" s="1" t="s">
        <v>23229</v>
      </c>
      <c r="K17386" t="s">
        <v>23238</v>
      </c>
      <c r="L17386" t="s">
        <v>58016</v>
      </c>
      <c r="M17386" t="s">
        <v>58017</v>
      </c>
    </row>
    <row r="17387" spans="1:13">
      <c r="A17387" s="1" t="s">
        <v>19404</v>
      </c>
      <c r="B17387">
        <v>1.96925693680732E-4</v>
      </c>
      <c r="C17387" s="1">
        <v>4.2415090854350099E-4</v>
      </c>
      <c r="D17387">
        <v>0.59375</v>
      </c>
      <c r="E17387">
        <v>0.82978723404255295</v>
      </c>
      <c r="F17387">
        <v>0.28010471204188497</v>
      </c>
      <c r="G17387">
        <v>2.7777777777777801E-2</v>
      </c>
      <c r="H17387">
        <v>0.15686274509803899</v>
      </c>
      <c r="I17387">
        <v>0.212389380530973</v>
      </c>
      <c r="J17387" s="1">
        <v>4.5454545454545497E-2</v>
      </c>
      <c r="K17387" t="s">
        <v>23238</v>
      </c>
      <c r="L17387" t="s">
        <v>58018</v>
      </c>
      <c r="M17387" t="s">
        <v>58019</v>
      </c>
    </row>
    <row r="17388" spans="1:13">
      <c r="A17388" s="1" t="s">
        <v>19405</v>
      </c>
      <c r="B17388">
        <v>1.3237511383523099E-6</v>
      </c>
      <c r="C17388" s="1">
        <v>2.9627637836532898E-5</v>
      </c>
      <c r="D17388">
        <v>3.5714285714285698E-2</v>
      </c>
      <c r="E17388">
        <v>2.9069767441860499E-2</v>
      </c>
      <c r="F17388">
        <v>0</v>
      </c>
      <c r="G17388">
        <v>0.41304347826087001</v>
      </c>
      <c r="H17388">
        <v>1.54639175257732E-2</v>
      </c>
      <c r="I17388">
        <v>0.113924050632911</v>
      </c>
      <c r="J17388" s="1">
        <v>0</v>
      </c>
      <c r="K17388" t="s">
        <v>23238</v>
      </c>
      <c r="L17388" t="s">
        <v>58020</v>
      </c>
      <c r="M17388" t="s">
        <v>58021</v>
      </c>
    </row>
    <row r="17389" spans="1:13">
      <c r="A17389" s="1" t="s">
        <v>19406</v>
      </c>
      <c r="B17389">
        <v>2.7556734071954199E-8</v>
      </c>
      <c r="C17389" s="1">
        <v>3.5244595431006202E-7</v>
      </c>
      <c r="D17389">
        <v>1</v>
      </c>
      <c r="E17389">
        <v>1</v>
      </c>
      <c r="F17389">
        <v>1</v>
      </c>
      <c r="G17389">
        <v>1</v>
      </c>
      <c r="H17389">
        <v>1</v>
      </c>
      <c r="I17389">
        <v>0.99444444444444402</v>
      </c>
      <c r="J17389" s="1">
        <v>0</v>
      </c>
      <c r="K17389" t="s">
        <v>23238</v>
      </c>
      <c r="L17389" t="s">
        <v>58022</v>
      </c>
      <c r="M17389" t="s">
        <v>58023</v>
      </c>
    </row>
    <row r="17390" spans="1:13">
      <c r="A17390" s="1" t="s">
        <v>19407</v>
      </c>
      <c r="B17390">
        <v>3.7530516846156402E-4</v>
      </c>
      <c r="C17390" s="1">
        <v>4.2982130314266799E-5</v>
      </c>
      <c r="D17390">
        <v>0.5</v>
      </c>
      <c r="E17390">
        <v>0.58522727272727304</v>
      </c>
      <c r="F17390">
        <v>0.232044198895028</v>
      </c>
      <c r="G17390">
        <v>0.141025641025641</v>
      </c>
      <c r="H17390">
        <v>8.6021505376344107E-2</v>
      </c>
      <c r="I17390">
        <v>0.17307692307692299</v>
      </c>
      <c r="J17390" s="1">
        <v>0</v>
      </c>
      <c r="K17390" t="s">
        <v>23240</v>
      </c>
      <c r="L17390" t="s">
        <v>58024</v>
      </c>
      <c r="M17390" t="s">
        <v>58025</v>
      </c>
    </row>
    <row r="17391" spans="1:13">
      <c r="A17391" s="1" t="s">
        <v>19408</v>
      </c>
      <c r="B17391">
        <v>2.8230402908261301E-9</v>
      </c>
      <c r="C17391" s="1">
        <v>8.6103304192069004E-6</v>
      </c>
      <c r="D17391">
        <v>1</v>
      </c>
      <c r="E17391">
        <v>0.98214285714285698</v>
      </c>
      <c r="F17391">
        <v>0.83219178082191803</v>
      </c>
      <c r="G17391">
        <v>0.98780487804878003</v>
      </c>
      <c r="H17391">
        <v>0.88764044943820197</v>
      </c>
      <c r="I17391">
        <v>0.94166666666666698</v>
      </c>
      <c r="J17391" s="1">
        <v>1</v>
      </c>
      <c r="K17391" t="s">
        <v>23238</v>
      </c>
      <c r="L17391" t="s">
        <v>58026</v>
      </c>
      <c r="M17391" t="s">
        <v>58027</v>
      </c>
    </row>
    <row r="17392" spans="1:13">
      <c r="A17392" s="1" t="s">
        <v>19409</v>
      </c>
      <c r="B17392">
        <v>2.4451844102988201E-5</v>
      </c>
      <c r="C17392" s="1">
        <v>1.09468682203961E-7</v>
      </c>
      <c r="D17392">
        <v>0.76666666666666705</v>
      </c>
      <c r="E17392">
        <v>0.95192307692307698</v>
      </c>
      <c r="F17392">
        <v>0.93388429752066104</v>
      </c>
      <c r="G17392">
        <v>1</v>
      </c>
      <c r="H17392">
        <v>0.58955223880596996</v>
      </c>
      <c r="I17392">
        <v>0.97499999999999998</v>
      </c>
      <c r="J17392" s="1">
        <v>1</v>
      </c>
      <c r="K17392" t="s">
        <v>23238</v>
      </c>
      <c r="L17392" t="s">
        <v>58028</v>
      </c>
      <c r="M17392" t="s">
        <v>58029</v>
      </c>
    </row>
    <row r="17393" spans="1:13">
      <c r="A17393" s="1" t="s">
        <v>19410</v>
      </c>
      <c r="B17393">
        <v>2.9512527967599003E-4</v>
      </c>
      <c r="C17393" s="1">
        <v>6.1119588329341796E-5</v>
      </c>
      <c r="D17393">
        <v>9.6774193548387094E-2</v>
      </c>
      <c r="E17393">
        <v>0.34736842105263199</v>
      </c>
      <c r="F17393">
        <v>5.7591623036649199E-2</v>
      </c>
      <c r="G17393">
        <v>1.1111111111111099E-2</v>
      </c>
      <c r="H17393">
        <v>3.5398230088495602E-2</v>
      </c>
      <c r="I17393">
        <v>0</v>
      </c>
      <c r="J17393" s="1">
        <v>0</v>
      </c>
      <c r="K17393" t="s">
        <v>23242</v>
      </c>
      <c r="L17393" t="s">
        <v>58030</v>
      </c>
      <c r="M17393" t="s">
        <v>58031</v>
      </c>
    </row>
    <row r="17394" spans="1:13">
      <c r="A17394" s="1" t="s">
        <v>19411</v>
      </c>
      <c r="B17394">
        <v>1.0464078324122999E-6</v>
      </c>
      <c r="C17394" s="1">
        <v>8.4607576282595601E-7</v>
      </c>
      <c r="D17394">
        <v>1.9230769230769201E-2</v>
      </c>
      <c r="E17394">
        <v>0</v>
      </c>
      <c r="F17394">
        <v>0</v>
      </c>
      <c r="G17394">
        <v>0</v>
      </c>
      <c r="H17394">
        <v>6.0240963855421699E-3</v>
      </c>
      <c r="I17394">
        <v>0</v>
      </c>
      <c r="J17394" s="1">
        <v>1</v>
      </c>
      <c r="K17394" t="s">
        <v>23240</v>
      </c>
      <c r="L17394" t="s">
        <v>58032</v>
      </c>
      <c r="M17394" t="s">
        <v>58033</v>
      </c>
    </row>
    <row r="17395" spans="1:13">
      <c r="A17395" s="1" t="s">
        <v>19412</v>
      </c>
      <c r="B17395">
        <v>1.6072884990218601E-5</v>
      </c>
      <c r="C17395" s="1">
        <v>5.7306181377895599E-6</v>
      </c>
      <c r="D17395">
        <v>0</v>
      </c>
      <c r="E17395">
        <v>1.0752688172042999E-2</v>
      </c>
      <c r="F17395">
        <v>2.0512820512820499E-2</v>
      </c>
      <c r="G17395">
        <v>3.4482758620689703E-2</v>
      </c>
      <c r="H17395">
        <v>1.3157894736842099E-2</v>
      </c>
      <c r="I17395">
        <v>0.124</v>
      </c>
      <c r="J17395" s="1" t="s">
        <v>23229</v>
      </c>
      <c r="K17395" t="s">
        <v>23238</v>
      </c>
      <c r="L17395" t="s">
        <v>58034</v>
      </c>
      <c r="M17395" t="s">
        <v>58035</v>
      </c>
    </row>
    <row r="17396" spans="1:13">
      <c r="A17396" s="1" t="s">
        <v>19413</v>
      </c>
      <c r="B17396">
        <v>4.1286168868573298E-7</v>
      </c>
      <c r="C17396" s="1">
        <v>5.2066346522993196E-6</v>
      </c>
      <c r="D17396">
        <v>1</v>
      </c>
      <c r="E17396">
        <v>1</v>
      </c>
      <c r="F17396">
        <v>0.85493827160493796</v>
      </c>
      <c r="G17396">
        <v>0.94736842105263197</v>
      </c>
      <c r="H17396">
        <v>0.92682926829268297</v>
      </c>
      <c r="I17396">
        <v>0.97435897435897401</v>
      </c>
      <c r="J17396" s="1">
        <v>1</v>
      </c>
      <c r="K17396" t="s">
        <v>23238</v>
      </c>
      <c r="L17396" t="s">
        <v>58036</v>
      </c>
      <c r="M17396" t="s">
        <v>58037</v>
      </c>
    </row>
    <row r="17397" spans="1:13">
      <c r="A17397" s="1" t="s">
        <v>19414</v>
      </c>
      <c r="B17397">
        <v>5.0059104467029804E-6</v>
      </c>
      <c r="C17397" s="1">
        <v>9.3334313271550097E-5</v>
      </c>
      <c r="D17397">
        <v>0.98275862068965503</v>
      </c>
      <c r="E17397">
        <v>1</v>
      </c>
      <c r="F17397">
        <v>0.75</v>
      </c>
      <c r="G17397">
        <v>0.86111111111111105</v>
      </c>
      <c r="H17397">
        <v>0.29452054794520499</v>
      </c>
      <c r="I17397">
        <v>0.59722222222222199</v>
      </c>
      <c r="J17397" s="1">
        <v>1</v>
      </c>
      <c r="K17397" t="s">
        <v>23240</v>
      </c>
      <c r="L17397" t="s">
        <v>58038</v>
      </c>
      <c r="M17397" t="s">
        <v>58039</v>
      </c>
    </row>
    <row r="17398" spans="1:13">
      <c r="A17398" s="1" t="s">
        <v>19415</v>
      </c>
      <c r="B17398">
        <v>9.62499845604356E-6</v>
      </c>
      <c r="C17398" s="1">
        <v>3.6303007439390301E-6</v>
      </c>
      <c r="D17398">
        <v>0.14516129032258099</v>
      </c>
      <c r="E17398">
        <v>6.0240963855421699E-3</v>
      </c>
      <c r="F17398">
        <v>4.6511627906976702E-2</v>
      </c>
      <c r="G17398">
        <v>0</v>
      </c>
      <c r="H17398">
        <v>1.1904761904761901E-2</v>
      </c>
      <c r="I17398">
        <v>0.115384615384615</v>
      </c>
      <c r="J17398" s="1">
        <v>0</v>
      </c>
      <c r="K17398" t="s">
        <v>23238</v>
      </c>
      <c r="L17398" t="s">
        <v>58040</v>
      </c>
      <c r="M17398" t="s">
        <v>58041</v>
      </c>
    </row>
    <row r="17399" spans="1:13">
      <c r="A17399" s="1" t="s">
        <v>19416</v>
      </c>
      <c r="B17399">
        <v>1.53926270113044E-6</v>
      </c>
      <c r="C17399" s="1">
        <v>1.3015440804357501E-8</v>
      </c>
      <c r="D17399">
        <v>0</v>
      </c>
      <c r="E17399">
        <v>5.9523809523809503E-3</v>
      </c>
      <c r="F17399">
        <v>0</v>
      </c>
      <c r="G17399">
        <v>0</v>
      </c>
      <c r="H17399">
        <v>7.5757575757575803E-3</v>
      </c>
      <c r="I17399">
        <v>0.121621621621622</v>
      </c>
      <c r="J17399" s="1" t="s">
        <v>23229</v>
      </c>
      <c r="K17399" t="s">
        <v>23241</v>
      </c>
      <c r="L17399" t="s">
        <v>58042</v>
      </c>
      <c r="M17399" t="s">
        <v>58043</v>
      </c>
    </row>
    <row r="17400" spans="1:13">
      <c r="A17400" s="1" t="s">
        <v>19417</v>
      </c>
      <c r="B17400">
        <v>2.5254470048511001E-5</v>
      </c>
      <c r="C17400" s="1">
        <v>5.5560356867981302E-5</v>
      </c>
      <c r="D17400">
        <v>0</v>
      </c>
      <c r="E17400">
        <v>0</v>
      </c>
      <c r="F17400">
        <v>0.340425531914894</v>
      </c>
      <c r="G17400">
        <v>0.11764705882352899</v>
      </c>
      <c r="H17400">
        <v>7.25806451612903E-2</v>
      </c>
      <c r="I17400">
        <v>2.9411764705882401E-2</v>
      </c>
      <c r="J17400" s="1">
        <v>0</v>
      </c>
      <c r="K17400" t="s">
        <v>23242</v>
      </c>
      <c r="L17400" t="s">
        <v>58044</v>
      </c>
      <c r="M17400" t="s">
        <v>58045</v>
      </c>
    </row>
    <row r="17401" spans="1:13">
      <c r="A17401" s="1" t="s">
        <v>19418</v>
      </c>
      <c r="B17401">
        <v>2.6271984755398299E-7</v>
      </c>
      <c r="C17401" s="1">
        <v>1.82745312662944E-6</v>
      </c>
      <c r="D17401">
        <v>0</v>
      </c>
      <c r="E17401">
        <v>0</v>
      </c>
      <c r="F17401">
        <v>0</v>
      </c>
      <c r="G17401">
        <v>0.36249999999999999</v>
      </c>
      <c r="H17401">
        <v>2.3529411764705899E-2</v>
      </c>
      <c r="I17401">
        <v>5.4347826086956499E-2</v>
      </c>
      <c r="J17401" s="1">
        <v>0</v>
      </c>
      <c r="K17401" t="s">
        <v>23237</v>
      </c>
      <c r="L17401" t="s">
        <v>58046</v>
      </c>
      <c r="M17401" t="s">
        <v>58047</v>
      </c>
    </row>
    <row r="17402" spans="1:13">
      <c r="A17402" s="1" t="s">
        <v>19419</v>
      </c>
      <c r="B17402">
        <v>4.7821491832330299E-7</v>
      </c>
      <c r="C17402" s="1">
        <v>2.6205639598634101E-6</v>
      </c>
      <c r="D17402">
        <v>1</v>
      </c>
      <c r="E17402">
        <v>1</v>
      </c>
      <c r="F17402">
        <v>1</v>
      </c>
      <c r="G17402">
        <v>0.70967741935483897</v>
      </c>
      <c r="H17402">
        <v>0.98630136986301398</v>
      </c>
      <c r="I17402">
        <v>0.93023255813953498</v>
      </c>
      <c r="J17402" s="1">
        <v>1</v>
      </c>
      <c r="K17402" t="s">
        <v>23238</v>
      </c>
      <c r="L17402" t="s">
        <v>58048</v>
      </c>
      <c r="M17402" t="s">
        <v>58049</v>
      </c>
    </row>
    <row r="17403" spans="1:13">
      <c r="A17403" s="1" t="s">
        <v>19420</v>
      </c>
      <c r="B17403">
        <v>0</v>
      </c>
      <c r="C17403" s="1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 s="1">
        <v>0</v>
      </c>
      <c r="K17403" t="s">
        <v>23238</v>
      </c>
      <c r="L17403" t="s">
        <v>58050</v>
      </c>
      <c r="M17403" t="s">
        <v>58051</v>
      </c>
    </row>
    <row r="17404" spans="1:13">
      <c r="A17404" s="1" t="s">
        <v>19421</v>
      </c>
      <c r="B17404">
        <v>2.8273256621117801E-6</v>
      </c>
      <c r="C17404" s="1">
        <v>1.5095814941991301E-5</v>
      </c>
      <c r="D17404">
        <v>0</v>
      </c>
      <c r="E17404">
        <v>0</v>
      </c>
      <c r="F17404">
        <v>1.3333333333333299E-2</v>
      </c>
      <c r="G17404">
        <v>0.38157894736842102</v>
      </c>
      <c r="H17404">
        <v>0</v>
      </c>
      <c r="I17404">
        <v>5.22388059701493E-2</v>
      </c>
      <c r="J17404" s="1">
        <v>0</v>
      </c>
      <c r="K17404" t="s">
        <v>23238</v>
      </c>
      <c r="L17404" t="s">
        <v>58052</v>
      </c>
      <c r="M17404" t="s">
        <v>58053</v>
      </c>
    </row>
    <row r="17405" spans="1:13">
      <c r="A17405" s="1" t="s">
        <v>19422</v>
      </c>
      <c r="B17405">
        <v>4.7719704389988302E-5</v>
      </c>
      <c r="C17405" s="1">
        <v>3.08008583153209E-5</v>
      </c>
      <c r="D17405">
        <v>0.61666666666666703</v>
      </c>
      <c r="E17405">
        <v>0.28915662650602397</v>
      </c>
      <c r="F17405">
        <v>0.80152671755725202</v>
      </c>
      <c r="G17405">
        <v>0.95833333333333304</v>
      </c>
      <c r="H17405">
        <v>0.79850746268656703</v>
      </c>
      <c r="I17405">
        <v>0.87209302325581395</v>
      </c>
      <c r="J17405" s="1">
        <v>1</v>
      </c>
      <c r="K17405" t="s">
        <v>23238</v>
      </c>
      <c r="L17405" t="s">
        <v>58054</v>
      </c>
      <c r="M17405" t="s">
        <v>58055</v>
      </c>
    </row>
    <row r="17406" spans="1:13">
      <c r="A17406" s="1" t="s">
        <v>19423</v>
      </c>
      <c r="B17406">
        <v>5.0809572546664899E-7</v>
      </c>
      <c r="C17406" s="1">
        <v>3.4656856025861E-6</v>
      </c>
      <c r="D17406">
        <v>5.3571428571428603E-2</v>
      </c>
      <c r="E17406">
        <v>0.14516129032258099</v>
      </c>
      <c r="F17406">
        <v>0</v>
      </c>
      <c r="G17406">
        <v>0</v>
      </c>
      <c r="H17406">
        <v>0</v>
      </c>
      <c r="I17406">
        <v>0</v>
      </c>
      <c r="J17406" s="1" t="s">
        <v>23229</v>
      </c>
      <c r="K17406" t="s">
        <v>23237</v>
      </c>
      <c r="L17406" t="s">
        <v>58056</v>
      </c>
      <c r="M17406" t="s">
        <v>58057</v>
      </c>
    </row>
    <row r="17407" spans="1:13">
      <c r="A17407" s="1" t="s">
        <v>19424</v>
      </c>
      <c r="B17407">
        <v>2.9640816597937701E-5</v>
      </c>
      <c r="C17407" s="1">
        <v>7.5902814443625098E-6</v>
      </c>
      <c r="D17407">
        <v>0.46666666666666701</v>
      </c>
      <c r="E17407">
        <v>0.292682926829268</v>
      </c>
      <c r="F17407">
        <v>0.42105263157894701</v>
      </c>
      <c r="G17407">
        <v>0</v>
      </c>
      <c r="H17407">
        <v>0.32191780821917798</v>
      </c>
      <c r="I17407">
        <v>0.186046511627907</v>
      </c>
      <c r="J17407" s="1" t="s">
        <v>23229</v>
      </c>
      <c r="K17407" t="s">
        <v>23241</v>
      </c>
      <c r="L17407" t="s">
        <v>58058</v>
      </c>
      <c r="M17407" t="s">
        <v>58059</v>
      </c>
    </row>
    <row r="17408" spans="1:13">
      <c r="A17408" s="1" t="s">
        <v>19425</v>
      </c>
      <c r="B17408">
        <v>0</v>
      </c>
      <c r="C17408" s="1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 s="1" t="s">
        <v>23229</v>
      </c>
      <c r="K17408" t="s">
        <v>23241</v>
      </c>
      <c r="L17408" t="s">
        <v>58060</v>
      </c>
      <c r="M17408" t="s">
        <v>58061</v>
      </c>
    </row>
    <row r="17409" spans="1:13">
      <c r="A17409" s="1" t="s">
        <v>19426</v>
      </c>
      <c r="B17409">
        <v>5.8170106758471001E-6</v>
      </c>
      <c r="C17409" s="1">
        <v>4.9763026687733801E-5</v>
      </c>
      <c r="D17409">
        <v>0.95</v>
      </c>
      <c r="E17409">
        <v>1</v>
      </c>
      <c r="F17409">
        <v>0.89839572192513395</v>
      </c>
      <c r="G17409">
        <v>0.98888888888888904</v>
      </c>
      <c r="H17409">
        <v>0.9375</v>
      </c>
      <c r="I17409">
        <v>0.97368421052631604</v>
      </c>
      <c r="J17409" s="1">
        <v>1</v>
      </c>
      <c r="K17409" t="s">
        <v>23241</v>
      </c>
      <c r="L17409" t="s">
        <v>58062</v>
      </c>
      <c r="M17409" t="s">
        <v>58063</v>
      </c>
    </row>
    <row r="17410" spans="1:13">
      <c r="A17410" s="1" t="s">
        <v>19427</v>
      </c>
      <c r="B17410">
        <v>9.8534224649869007E-7</v>
      </c>
      <c r="C17410" s="1">
        <v>5.03220819456848E-5</v>
      </c>
      <c r="D17410">
        <v>0.89130434782608703</v>
      </c>
      <c r="E17410">
        <v>0.94915254237288105</v>
      </c>
      <c r="F17410">
        <v>0.93243243243243201</v>
      </c>
      <c r="G17410">
        <v>1</v>
      </c>
      <c r="H17410">
        <v>0.98507462686567204</v>
      </c>
      <c r="I17410">
        <v>1</v>
      </c>
      <c r="J17410" s="1" t="s">
        <v>23229</v>
      </c>
      <c r="K17410" t="s">
        <v>23241</v>
      </c>
      <c r="L17410" t="s">
        <v>58064</v>
      </c>
      <c r="M17410" t="s">
        <v>58065</v>
      </c>
    </row>
    <row r="17411" spans="1:13">
      <c r="A17411" s="1" t="s">
        <v>19428</v>
      </c>
      <c r="B17411">
        <v>1.75208901368668E-8</v>
      </c>
      <c r="C17411" s="1">
        <v>2.13347457942185E-7</v>
      </c>
      <c r="D17411">
        <v>1</v>
      </c>
      <c r="E17411">
        <v>1</v>
      </c>
      <c r="F17411">
        <v>1</v>
      </c>
      <c r="G17411">
        <v>0.99074074074074103</v>
      </c>
      <c r="H17411">
        <v>1</v>
      </c>
      <c r="I17411">
        <v>0.98275862068965503</v>
      </c>
      <c r="J17411" s="1" t="s">
        <v>23229</v>
      </c>
      <c r="K17411" t="s">
        <v>23238</v>
      </c>
      <c r="L17411" t="s">
        <v>58066</v>
      </c>
      <c r="M17411" t="s">
        <v>58067</v>
      </c>
    </row>
    <row r="17412" spans="1:13">
      <c r="A17412" s="1" t="s">
        <v>19429</v>
      </c>
      <c r="B17412">
        <v>7.8785848558627499E-8</v>
      </c>
      <c r="C17412" s="1">
        <v>2.04698751460303E-5</v>
      </c>
      <c r="D17412">
        <v>1</v>
      </c>
      <c r="E17412">
        <v>1</v>
      </c>
      <c r="F17412">
        <v>0.92236024844720499</v>
      </c>
      <c r="G17412">
        <v>1</v>
      </c>
      <c r="H17412">
        <v>0.91489361702127703</v>
      </c>
      <c r="I17412">
        <v>0.99324324324324298</v>
      </c>
      <c r="J17412" s="1">
        <v>1</v>
      </c>
      <c r="K17412" t="s">
        <v>23240</v>
      </c>
      <c r="L17412" t="s">
        <v>58068</v>
      </c>
      <c r="M17412" t="s">
        <v>58069</v>
      </c>
    </row>
    <row r="17413" spans="1:13">
      <c r="A17413" s="1" t="s">
        <v>19430</v>
      </c>
      <c r="B17413">
        <v>8.0273293843254899E-5</v>
      </c>
      <c r="C17413" s="1">
        <v>2.7771995015485901E-5</v>
      </c>
      <c r="D17413">
        <v>0.85483870967741904</v>
      </c>
      <c r="E17413">
        <v>0.95212765957446799</v>
      </c>
      <c r="F17413">
        <v>0.84210526315789502</v>
      </c>
      <c r="G17413">
        <v>0.55660377358490598</v>
      </c>
      <c r="H17413">
        <v>1</v>
      </c>
      <c r="I17413">
        <v>0.91176470588235303</v>
      </c>
      <c r="J17413" s="1">
        <v>1</v>
      </c>
      <c r="K17413" t="s">
        <v>23238</v>
      </c>
      <c r="L17413" t="s">
        <v>58070</v>
      </c>
      <c r="M17413" t="s">
        <v>58071</v>
      </c>
    </row>
    <row r="17414" spans="1:13">
      <c r="A17414" s="1" t="s">
        <v>19431</v>
      </c>
      <c r="B17414">
        <v>3.5852282231257098E-6</v>
      </c>
      <c r="C17414" s="1">
        <v>1.2159734227975901E-8</v>
      </c>
      <c r="D17414">
        <v>6.25E-2</v>
      </c>
      <c r="E17414">
        <v>6.8965517241379296E-2</v>
      </c>
      <c r="F17414">
        <v>5.4644808743169399E-3</v>
      </c>
      <c r="G17414">
        <v>0.02</v>
      </c>
      <c r="H17414">
        <v>3.6144578313252997E-2</v>
      </c>
      <c r="I17414">
        <v>0</v>
      </c>
      <c r="J17414" s="1">
        <v>0</v>
      </c>
      <c r="K17414" t="s">
        <v>23241</v>
      </c>
      <c r="L17414" t="s">
        <v>58072</v>
      </c>
      <c r="M17414" t="s">
        <v>58073</v>
      </c>
    </row>
    <row r="17415" spans="1:13">
      <c r="A17415" s="1" t="s">
        <v>19432</v>
      </c>
      <c r="B17415">
        <v>1.2614804476504201E-7</v>
      </c>
      <c r="C17415" s="1">
        <v>4.2966067643017098E-6</v>
      </c>
      <c r="D17415">
        <v>1</v>
      </c>
      <c r="E17415">
        <v>1</v>
      </c>
      <c r="F17415">
        <v>1</v>
      </c>
      <c r="G17415">
        <v>0.99137931034482796</v>
      </c>
      <c r="H17415">
        <v>1</v>
      </c>
      <c r="I17415">
        <v>0.96721311475409799</v>
      </c>
      <c r="J17415" s="1" t="s">
        <v>23229</v>
      </c>
      <c r="K17415" t="s">
        <v>23242</v>
      </c>
      <c r="L17415" t="s">
        <v>58074</v>
      </c>
      <c r="M17415" t="s">
        <v>58075</v>
      </c>
    </row>
    <row r="17416" spans="1:13">
      <c r="A17416" s="1" t="s">
        <v>19433</v>
      </c>
      <c r="B17416">
        <v>2.2192513903252601E-7</v>
      </c>
      <c r="C17416" s="1">
        <v>1.2231964401152299E-7</v>
      </c>
      <c r="D17416">
        <v>1</v>
      </c>
      <c r="E17416">
        <v>0.98947368421052595</v>
      </c>
      <c r="F17416">
        <v>0.997142857142857</v>
      </c>
      <c r="G17416">
        <v>0.99107142857142905</v>
      </c>
      <c r="H17416">
        <v>1</v>
      </c>
      <c r="I17416">
        <v>0.99565217391304395</v>
      </c>
      <c r="J17416" s="1">
        <v>9.0909090909090898E-2</v>
      </c>
      <c r="K17416" t="s">
        <v>23238</v>
      </c>
      <c r="L17416" t="s">
        <v>58076</v>
      </c>
      <c r="M17416" t="s">
        <v>58077</v>
      </c>
    </row>
    <row r="17417" spans="1:13">
      <c r="A17417" s="1" t="s">
        <v>19434</v>
      </c>
      <c r="B17417">
        <v>4.5481478187465997E-5</v>
      </c>
      <c r="C17417" s="1">
        <v>1.772421742266E-5</v>
      </c>
      <c r="D17417">
        <v>1</v>
      </c>
      <c r="E17417">
        <v>1</v>
      </c>
      <c r="F17417">
        <v>0.78965517241379302</v>
      </c>
      <c r="G17417">
        <v>0.98780487804878003</v>
      </c>
      <c r="H17417">
        <v>0.94642857142857095</v>
      </c>
      <c r="I17417">
        <v>0.97413793103448298</v>
      </c>
      <c r="J17417" s="1">
        <v>0.9375</v>
      </c>
      <c r="K17417" t="s">
        <v>23241</v>
      </c>
      <c r="L17417" t="s">
        <v>58078</v>
      </c>
      <c r="M17417" t="s">
        <v>58079</v>
      </c>
    </row>
    <row r="17418" spans="1:13">
      <c r="A17418" s="1" t="s">
        <v>19435</v>
      </c>
      <c r="B17418">
        <v>1.7128800884254201E-6</v>
      </c>
      <c r="C17418" s="1">
        <v>2.9288519007667499E-6</v>
      </c>
      <c r="D17418">
        <v>0</v>
      </c>
      <c r="E17418">
        <v>6.0240963855421699E-3</v>
      </c>
      <c r="F17418">
        <v>0</v>
      </c>
      <c r="G17418">
        <v>0.36363636363636398</v>
      </c>
      <c r="H17418">
        <v>1.9230769230769201E-2</v>
      </c>
      <c r="I17418">
        <v>0</v>
      </c>
      <c r="J17418" s="1" t="s">
        <v>23229</v>
      </c>
      <c r="K17418" t="s">
        <v>23241</v>
      </c>
      <c r="L17418" t="s">
        <v>58080</v>
      </c>
      <c r="M17418" t="s">
        <v>58081</v>
      </c>
    </row>
    <row r="17419" spans="1:13">
      <c r="A17419" s="1" t="s">
        <v>19436</v>
      </c>
      <c r="B17419">
        <v>2.0941591073978999E-4</v>
      </c>
      <c r="C17419" s="1">
        <v>2.8204657598237399E-6</v>
      </c>
      <c r="D17419">
        <v>0</v>
      </c>
      <c r="E17419">
        <v>0.36781609195402298</v>
      </c>
      <c r="F17419">
        <v>0</v>
      </c>
      <c r="G17419">
        <v>0</v>
      </c>
      <c r="H17419">
        <v>0</v>
      </c>
      <c r="I17419">
        <v>0</v>
      </c>
      <c r="J17419" s="1">
        <v>0</v>
      </c>
      <c r="K17419" t="s">
        <v>23238</v>
      </c>
      <c r="L17419" t="s">
        <v>58082</v>
      </c>
      <c r="M17419" t="s">
        <v>58083</v>
      </c>
    </row>
    <row r="17420" spans="1:13">
      <c r="A17420" s="1" t="s">
        <v>19437</v>
      </c>
      <c r="B17420">
        <v>1.17105231196858E-4</v>
      </c>
      <c r="C17420" s="1">
        <v>5.3827520529986103E-5</v>
      </c>
      <c r="D17420">
        <v>0.39655172413793099</v>
      </c>
      <c r="E17420">
        <v>0.58196721311475397</v>
      </c>
      <c r="F17420">
        <v>0.108433734939759</v>
      </c>
      <c r="G17420">
        <v>0.4</v>
      </c>
      <c r="H17420">
        <v>0.35</v>
      </c>
      <c r="I17420">
        <v>0.48611111111111099</v>
      </c>
      <c r="J17420" s="1" t="s">
        <v>23229</v>
      </c>
      <c r="K17420" t="s">
        <v>23238</v>
      </c>
      <c r="L17420" t="s">
        <v>58084</v>
      </c>
      <c r="M17420" t="s">
        <v>58085</v>
      </c>
    </row>
    <row r="17421" spans="1:13">
      <c r="A17421" s="1" t="s">
        <v>19438</v>
      </c>
      <c r="B17421">
        <v>4.3188976872298297E-5</v>
      </c>
      <c r="C17421" s="1">
        <v>2.3258704993885501E-5</v>
      </c>
      <c r="D17421">
        <v>0.45161290322580599</v>
      </c>
      <c r="E17421">
        <v>3.4090909090909102E-2</v>
      </c>
      <c r="F17421">
        <v>2.40641711229947E-2</v>
      </c>
      <c r="G17421">
        <v>0</v>
      </c>
      <c r="H17421">
        <v>4.7368421052631601E-2</v>
      </c>
      <c r="I17421">
        <v>2.1126760563380299E-2</v>
      </c>
      <c r="J17421" s="1">
        <v>0</v>
      </c>
      <c r="K17421" t="s">
        <v>23241</v>
      </c>
      <c r="L17421" t="s">
        <v>58086</v>
      </c>
      <c r="M17421" t="s">
        <v>58087</v>
      </c>
    </row>
    <row r="17422" spans="1:13">
      <c r="A17422" s="1" t="s">
        <v>19439</v>
      </c>
      <c r="B17422">
        <v>6.0952345483811994E-8</v>
      </c>
      <c r="C17422" s="1">
        <v>9.3076159698425199E-9</v>
      </c>
      <c r="D17422">
        <v>1.72413793103448E-2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 s="1">
        <v>0.35</v>
      </c>
      <c r="K17422" t="s">
        <v>23241</v>
      </c>
      <c r="L17422" t="s">
        <v>58088</v>
      </c>
      <c r="M17422" t="s">
        <v>58089</v>
      </c>
    </row>
    <row r="17423" spans="1:13">
      <c r="A17423" s="1" t="s">
        <v>19440</v>
      </c>
      <c r="B17423">
        <v>2.0021051769009401E-4</v>
      </c>
      <c r="C17423" s="1">
        <v>4.0645059594459401E-4</v>
      </c>
      <c r="D17423">
        <v>0.69230769230769196</v>
      </c>
      <c r="E17423">
        <v>0.27586206896551702</v>
      </c>
      <c r="F17423">
        <v>0.87956204379561997</v>
      </c>
      <c r="G17423">
        <v>0.46428571428571402</v>
      </c>
      <c r="H17423">
        <v>0.16666666666666699</v>
      </c>
      <c r="I17423">
        <v>0.26785714285714302</v>
      </c>
      <c r="J17423" s="1">
        <v>0</v>
      </c>
      <c r="K17423" t="s">
        <v>23238</v>
      </c>
      <c r="L17423" t="s">
        <v>58090</v>
      </c>
      <c r="M17423" t="s">
        <v>58091</v>
      </c>
    </row>
    <row r="17424" spans="1:13">
      <c r="A17424" s="1" t="s">
        <v>19441</v>
      </c>
      <c r="B17424">
        <v>2.55514147046023E-5</v>
      </c>
      <c r="C17424" s="1">
        <v>6.5387754808702103E-5</v>
      </c>
      <c r="D17424">
        <v>0.14285714285714299</v>
      </c>
      <c r="E17424">
        <v>1.16279069767442E-2</v>
      </c>
      <c r="F17424">
        <v>8.9285714285714302E-2</v>
      </c>
      <c r="G17424">
        <v>0</v>
      </c>
      <c r="H17424">
        <v>1.0638297872340399E-2</v>
      </c>
      <c r="I17424">
        <v>5.5555555555555601E-3</v>
      </c>
      <c r="J17424" s="1" t="s">
        <v>23229</v>
      </c>
      <c r="K17424" t="s">
        <v>23238</v>
      </c>
      <c r="L17424" t="s">
        <v>58092</v>
      </c>
      <c r="M17424" t="s">
        <v>58093</v>
      </c>
    </row>
    <row r="17425" spans="1:13">
      <c r="A17425" s="1" t="s">
        <v>19442</v>
      </c>
      <c r="B17425">
        <v>5.8174378404981497E-9</v>
      </c>
      <c r="C17425" s="1">
        <v>7.7826050740730502E-9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1.85185185185185E-2</v>
      </c>
      <c r="J17425" s="1">
        <v>0</v>
      </c>
      <c r="K17425" t="s">
        <v>23238</v>
      </c>
      <c r="L17425" t="s">
        <v>58094</v>
      </c>
      <c r="M17425" t="s">
        <v>58095</v>
      </c>
    </row>
    <row r="17426" spans="1:13">
      <c r="A17426" s="1" t="s">
        <v>19443</v>
      </c>
      <c r="B17426">
        <v>2.5137368173546798E-7</v>
      </c>
      <c r="C17426" s="1">
        <v>1.1058156239258099E-7</v>
      </c>
      <c r="D17426">
        <v>0.98387096774193505</v>
      </c>
      <c r="E17426">
        <v>0.99382716049382702</v>
      </c>
      <c r="F17426">
        <v>1</v>
      </c>
      <c r="G17426">
        <v>1</v>
      </c>
      <c r="H17426">
        <v>1</v>
      </c>
      <c r="I17426">
        <v>1</v>
      </c>
      <c r="J17426" s="1">
        <v>1</v>
      </c>
      <c r="K17426" t="s">
        <v>23242</v>
      </c>
      <c r="L17426" t="s">
        <v>58096</v>
      </c>
      <c r="M17426" t="s">
        <v>58097</v>
      </c>
    </row>
    <row r="17427" spans="1:13">
      <c r="A17427" s="1" t="s">
        <v>19444</v>
      </c>
      <c r="B17427">
        <v>1.5586807104063399E-5</v>
      </c>
      <c r="C17427" s="1">
        <v>3.7346451684638698E-5</v>
      </c>
      <c r="D17427">
        <v>1</v>
      </c>
      <c r="E17427">
        <v>0.99390243902439002</v>
      </c>
      <c r="F17427">
        <v>0.986928104575163</v>
      </c>
      <c r="G17427">
        <v>1</v>
      </c>
      <c r="H17427">
        <v>0.88815789473684204</v>
      </c>
      <c r="I17427">
        <v>0.90909090909090895</v>
      </c>
      <c r="J17427" s="1">
        <v>1</v>
      </c>
      <c r="K17427" t="s">
        <v>23238</v>
      </c>
      <c r="L17427" t="s">
        <v>58098</v>
      </c>
      <c r="M17427" t="s">
        <v>58099</v>
      </c>
    </row>
    <row r="17428" spans="1:13">
      <c r="A17428" s="1" t="s">
        <v>19445</v>
      </c>
      <c r="B17428">
        <v>1.2905225364827501E-8</v>
      </c>
      <c r="C17428" s="1">
        <v>4.71912492933735E-8</v>
      </c>
      <c r="D17428">
        <v>1</v>
      </c>
      <c r="E17428">
        <v>1</v>
      </c>
      <c r="F17428">
        <v>1</v>
      </c>
      <c r="G17428">
        <v>0.83333333333333304</v>
      </c>
      <c r="H17428">
        <v>1</v>
      </c>
      <c r="I17428">
        <v>0.95652173913043503</v>
      </c>
      <c r="J17428" s="1">
        <v>1</v>
      </c>
      <c r="K17428" t="s">
        <v>23241</v>
      </c>
      <c r="L17428" t="s">
        <v>58100</v>
      </c>
      <c r="M17428" t="s">
        <v>58101</v>
      </c>
    </row>
    <row r="17429" spans="1:13">
      <c r="A17429" s="1" t="s">
        <v>19446</v>
      </c>
      <c r="B17429">
        <v>1.47561611208224E-5</v>
      </c>
      <c r="C17429" s="1">
        <v>5.5910067082202503E-6</v>
      </c>
      <c r="D17429">
        <v>1</v>
      </c>
      <c r="E17429">
        <v>1</v>
      </c>
      <c r="F17429">
        <v>0.74598930481283399</v>
      </c>
      <c r="G17429">
        <v>0.89795918367346905</v>
      </c>
      <c r="H17429">
        <v>0.72115384615384603</v>
      </c>
      <c r="I17429">
        <v>0.91011235955056202</v>
      </c>
      <c r="J17429" s="1">
        <v>1</v>
      </c>
      <c r="K17429" t="s">
        <v>23237</v>
      </c>
      <c r="L17429" t="s">
        <v>58102</v>
      </c>
      <c r="M17429" t="s">
        <v>58103</v>
      </c>
    </row>
    <row r="17430" spans="1:13">
      <c r="A17430" s="1" t="s">
        <v>19447</v>
      </c>
      <c r="B17430">
        <v>1.42414922358967E-3</v>
      </c>
      <c r="C17430" s="1">
        <v>2.0212444027320199E-4</v>
      </c>
      <c r="D17430">
        <v>0.8125</v>
      </c>
      <c r="E17430">
        <v>1</v>
      </c>
      <c r="F17430">
        <v>0.25133689839572199</v>
      </c>
      <c r="G17430">
        <v>0.77</v>
      </c>
      <c r="H17430">
        <v>0.75714285714285701</v>
      </c>
      <c r="I17430">
        <v>0.659574468085106</v>
      </c>
      <c r="J17430" s="1">
        <v>0.05</v>
      </c>
      <c r="K17430" t="s">
        <v>23241</v>
      </c>
      <c r="L17430" t="s">
        <v>58104</v>
      </c>
      <c r="M17430" t="s">
        <v>58105</v>
      </c>
    </row>
    <row r="17431" spans="1:13">
      <c r="A17431" s="1" t="s">
        <v>19448</v>
      </c>
      <c r="B17431">
        <v>0</v>
      </c>
      <c r="C17431" s="1">
        <v>0</v>
      </c>
      <c r="D17431">
        <v>1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 s="1">
        <v>1</v>
      </c>
      <c r="K17431" t="s">
        <v>23239</v>
      </c>
      <c r="L17431" t="s">
        <v>58106</v>
      </c>
      <c r="M17431" t="s">
        <v>58107</v>
      </c>
    </row>
    <row r="17432" spans="1:13">
      <c r="A17432" s="1" t="s">
        <v>19449</v>
      </c>
      <c r="B17432">
        <v>4.2685148808932196E-6</v>
      </c>
      <c r="C17432" s="1">
        <v>8.0190684641744701E-6</v>
      </c>
      <c r="D17432">
        <v>0.98333333333333295</v>
      </c>
      <c r="E17432">
        <v>1</v>
      </c>
      <c r="F17432">
        <v>1</v>
      </c>
      <c r="G17432">
        <v>1</v>
      </c>
      <c r="H17432">
        <v>0.94696969696969702</v>
      </c>
      <c r="I17432">
        <v>0.96153846153846201</v>
      </c>
      <c r="J17432" s="1" t="s">
        <v>23229</v>
      </c>
      <c r="K17432" t="s">
        <v>23242</v>
      </c>
      <c r="L17432" t="s">
        <v>58108</v>
      </c>
      <c r="M17432" t="s">
        <v>58109</v>
      </c>
    </row>
    <row r="17433" spans="1:13">
      <c r="A17433" s="1" t="s">
        <v>19450</v>
      </c>
      <c r="B17433">
        <v>6.4194589034177598E-6</v>
      </c>
      <c r="C17433" s="1">
        <v>9.8869932621800897E-7</v>
      </c>
      <c r="D17433">
        <v>0</v>
      </c>
      <c r="E17433">
        <v>6.0975609756097598E-3</v>
      </c>
      <c r="F17433">
        <v>0.57589285714285698</v>
      </c>
      <c r="G17433">
        <v>7.69230769230769E-2</v>
      </c>
      <c r="H17433">
        <v>0.39393939393939398</v>
      </c>
      <c r="I17433">
        <v>0.13235294117647101</v>
      </c>
      <c r="J17433" s="1">
        <v>0</v>
      </c>
      <c r="K17433" t="s">
        <v>23241</v>
      </c>
      <c r="L17433" t="s">
        <v>58110</v>
      </c>
      <c r="M17433" t="s">
        <v>58111</v>
      </c>
    </row>
    <row r="17434" spans="1:13">
      <c r="A17434" s="1" t="s">
        <v>19451</v>
      </c>
      <c r="B17434">
        <v>1.93175251599454E-7</v>
      </c>
      <c r="C17434" s="1">
        <v>1.35207294705648E-8</v>
      </c>
      <c r="D17434">
        <v>0</v>
      </c>
      <c r="E17434">
        <v>0</v>
      </c>
      <c r="F17434">
        <v>0</v>
      </c>
      <c r="G17434">
        <v>0</v>
      </c>
      <c r="H17434">
        <v>1.1111111111111099E-2</v>
      </c>
      <c r="I17434">
        <v>0</v>
      </c>
      <c r="J17434" s="1">
        <v>0.54545454545454497</v>
      </c>
      <c r="K17434" t="s">
        <v>23241</v>
      </c>
      <c r="L17434" t="s">
        <v>58112</v>
      </c>
      <c r="M17434" t="s">
        <v>58113</v>
      </c>
    </row>
    <row r="17435" spans="1:13">
      <c r="A17435" s="1" t="s">
        <v>19452</v>
      </c>
      <c r="B17435">
        <v>5.1032346567224404E-6</v>
      </c>
      <c r="C17435" s="1">
        <v>7.6747831719980202E-7</v>
      </c>
      <c r="D17435">
        <v>1</v>
      </c>
      <c r="E17435">
        <v>0.87121212121212099</v>
      </c>
      <c r="F17435">
        <v>1</v>
      </c>
      <c r="G17435">
        <v>1</v>
      </c>
      <c r="H17435">
        <v>1</v>
      </c>
      <c r="I17435">
        <v>1</v>
      </c>
      <c r="J17435" s="1" t="s">
        <v>23229</v>
      </c>
      <c r="K17435" t="s">
        <v>23239</v>
      </c>
      <c r="L17435" t="s">
        <v>58114</v>
      </c>
      <c r="M17435" t="s">
        <v>58115</v>
      </c>
    </row>
    <row r="17436" spans="1:13">
      <c r="A17436" s="1" t="s">
        <v>19453</v>
      </c>
      <c r="B17436">
        <v>9.9894256311465205E-6</v>
      </c>
      <c r="C17436" s="1">
        <v>8.8595804822452201E-5</v>
      </c>
      <c r="D17436">
        <v>0.98076923076923095</v>
      </c>
      <c r="E17436">
        <v>0.98387096774193505</v>
      </c>
      <c r="F17436">
        <v>0.97756410256410298</v>
      </c>
      <c r="G17436">
        <v>0.69387755102040805</v>
      </c>
      <c r="H17436">
        <v>0.97260273972602695</v>
      </c>
      <c r="I17436">
        <v>0.69852941176470595</v>
      </c>
      <c r="J17436" s="1" t="s">
        <v>23229</v>
      </c>
      <c r="K17436" t="s">
        <v>23241</v>
      </c>
      <c r="L17436" t="s">
        <v>58116</v>
      </c>
      <c r="M17436" t="s">
        <v>58117</v>
      </c>
    </row>
    <row r="17437" spans="1:13">
      <c r="A17437" s="1" t="s">
        <v>19454</v>
      </c>
      <c r="B17437">
        <v>7.9209232338024508E-6</v>
      </c>
      <c r="C17437" s="1">
        <v>2.2903334566945001E-5</v>
      </c>
      <c r="D17437">
        <v>1</v>
      </c>
      <c r="E17437">
        <v>0.99479166666666696</v>
      </c>
      <c r="F17437">
        <v>0.98974358974359</v>
      </c>
      <c r="G17437">
        <v>0.65517241379310298</v>
      </c>
      <c r="H17437">
        <v>0.96491228070175405</v>
      </c>
      <c r="I17437">
        <v>0.83599999999999997</v>
      </c>
      <c r="J17437" s="1">
        <v>1</v>
      </c>
      <c r="K17437" t="s">
        <v>23241</v>
      </c>
      <c r="L17437" t="s">
        <v>58118</v>
      </c>
      <c r="M17437" t="s">
        <v>58119</v>
      </c>
    </row>
    <row r="17438" spans="1:13">
      <c r="A17438" s="1" t="s">
        <v>19455</v>
      </c>
      <c r="B17438">
        <v>6.9876717984130599E-7</v>
      </c>
      <c r="C17438" s="1">
        <v>8.08697146665327E-14</v>
      </c>
      <c r="D17438">
        <v>1</v>
      </c>
      <c r="E17438">
        <v>1</v>
      </c>
      <c r="F17438">
        <v>1</v>
      </c>
      <c r="G17438">
        <v>0.72727272727272696</v>
      </c>
      <c r="H17438">
        <v>1</v>
      </c>
      <c r="I17438">
        <v>1</v>
      </c>
      <c r="J17438" s="1">
        <v>1</v>
      </c>
      <c r="K17438" t="s">
        <v>23241</v>
      </c>
      <c r="L17438" t="s">
        <v>58120</v>
      </c>
      <c r="M17438" t="s">
        <v>58121</v>
      </c>
    </row>
    <row r="17439" spans="1:13">
      <c r="A17439" s="1" t="s">
        <v>19456</v>
      </c>
      <c r="B17439">
        <v>4.8732434760258302E-6</v>
      </c>
      <c r="C17439" s="1">
        <v>4.2076570282404102E-8</v>
      </c>
      <c r="D17439">
        <v>1</v>
      </c>
      <c r="E17439">
        <v>0.97619047619047605</v>
      </c>
      <c r="F17439">
        <v>1</v>
      </c>
      <c r="G17439">
        <v>1</v>
      </c>
      <c r="H17439">
        <v>1</v>
      </c>
      <c r="I17439">
        <v>1</v>
      </c>
      <c r="J17439" s="1" t="s">
        <v>23229</v>
      </c>
      <c r="K17439" t="s">
        <v>23238</v>
      </c>
      <c r="L17439" t="s">
        <v>58122</v>
      </c>
      <c r="M17439" t="s">
        <v>58123</v>
      </c>
    </row>
    <row r="17440" spans="1:13">
      <c r="A17440" s="1" t="s">
        <v>19457</v>
      </c>
      <c r="B17440">
        <v>1.8094111248309501E-8</v>
      </c>
      <c r="C17440" s="1">
        <v>8.9464325416220106E-8</v>
      </c>
      <c r="D17440">
        <v>0</v>
      </c>
      <c r="E17440">
        <v>0</v>
      </c>
      <c r="F17440">
        <v>0</v>
      </c>
      <c r="G17440">
        <v>9.6153846153846194E-3</v>
      </c>
      <c r="H17440">
        <v>0</v>
      </c>
      <c r="I17440">
        <v>0</v>
      </c>
      <c r="J17440" s="1">
        <v>0.95454545454545503</v>
      </c>
      <c r="K17440" t="s">
        <v>23238</v>
      </c>
      <c r="L17440" t="s">
        <v>58124</v>
      </c>
      <c r="M17440" t="s">
        <v>58125</v>
      </c>
    </row>
    <row r="17441" spans="1:13">
      <c r="A17441" s="1" t="s">
        <v>19458</v>
      </c>
      <c r="B17441">
        <v>3.5423205653683102E-6</v>
      </c>
      <c r="C17441" s="1">
        <v>4.0513759629854397E-5</v>
      </c>
      <c r="D17441">
        <v>0</v>
      </c>
      <c r="E17441">
        <v>0</v>
      </c>
      <c r="F17441">
        <v>8.7719298245613996E-3</v>
      </c>
      <c r="G17441">
        <v>3.8461538461538498E-2</v>
      </c>
      <c r="H17441">
        <v>0.13636363636363599</v>
      </c>
      <c r="I17441">
        <v>4.5454545454545497E-2</v>
      </c>
      <c r="J17441" s="1">
        <v>0</v>
      </c>
      <c r="K17441" t="s">
        <v>23239</v>
      </c>
      <c r="L17441" t="s">
        <v>58126</v>
      </c>
      <c r="M17441" t="s">
        <v>58127</v>
      </c>
    </row>
    <row r="17442" spans="1:13">
      <c r="A17442" s="1" t="s">
        <v>19459</v>
      </c>
      <c r="B17442">
        <v>2.6045324689943001E-8</v>
      </c>
      <c r="C17442" s="1">
        <v>6.5747665015119498E-9</v>
      </c>
      <c r="D17442">
        <v>0</v>
      </c>
      <c r="E17442">
        <v>5.74712643678161E-3</v>
      </c>
      <c r="F17442">
        <v>0</v>
      </c>
      <c r="G17442">
        <v>0</v>
      </c>
      <c r="H17442">
        <v>0</v>
      </c>
      <c r="I17442">
        <v>0</v>
      </c>
      <c r="J17442" s="1" t="s">
        <v>23229</v>
      </c>
      <c r="K17442" t="s">
        <v>23239</v>
      </c>
      <c r="L17442" t="s">
        <v>58128</v>
      </c>
      <c r="M17442" t="s">
        <v>58129</v>
      </c>
    </row>
    <row r="17443" spans="1:13">
      <c r="A17443" s="1" t="s">
        <v>19460</v>
      </c>
      <c r="B17443">
        <v>9.5221192516587404E-6</v>
      </c>
      <c r="C17443" s="1">
        <v>1.1623803088339101E-6</v>
      </c>
      <c r="D17443">
        <v>0.82499999999999996</v>
      </c>
      <c r="E17443">
        <v>0.9</v>
      </c>
      <c r="F17443">
        <v>0.9375</v>
      </c>
      <c r="G17443">
        <v>0.97826086956521696</v>
      </c>
      <c r="H17443">
        <v>0.96052631578947401</v>
      </c>
      <c r="I17443">
        <v>0.87878787878787901</v>
      </c>
      <c r="J17443" s="1">
        <v>0.5</v>
      </c>
      <c r="K17443" t="s">
        <v>23238</v>
      </c>
      <c r="L17443" t="s">
        <v>58130</v>
      </c>
      <c r="M17443" t="s">
        <v>58131</v>
      </c>
    </row>
    <row r="17444" spans="1:13">
      <c r="A17444" s="1" t="s">
        <v>19461</v>
      </c>
      <c r="B17444">
        <v>2.2529069401124002E-5</v>
      </c>
      <c r="C17444" s="1">
        <v>6.0251540495515901E-5</v>
      </c>
      <c r="D17444">
        <v>0.75</v>
      </c>
      <c r="E17444">
        <v>0.939393939393939</v>
      </c>
      <c r="F17444">
        <v>0.871428571428571</v>
      </c>
      <c r="G17444">
        <v>0.90476190476190499</v>
      </c>
      <c r="H17444">
        <v>0.93069306930693096</v>
      </c>
      <c r="I17444">
        <v>0.9375</v>
      </c>
      <c r="J17444" s="1" t="s">
        <v>23229</v>
      </c>
      <c r="K17444" t="s">
        <v>23241</v>
      </c>
      <c r="L17444" t="s">
        <v>58132</v>
      </c>
      <c r="M17444" t="s">
        <v>58133</v>
      </c>
    </row>
    <row r="17445" spans="1:13">
      <c r="A17445" s="1" t="s">
        <v>19462</v>
      </c>
      <c r="B17445">
        <v>1.7193092950471201E-7</v>
      </c>
      <c r="C17445" s="1">
        <v>1.07038500562926E-7</v>
      </c>
      <c r="D17445">
        <v>1</v>
      </c>
      <c r="E17445">
        <v>0.99285714285714299</v>
      </c>
      <c r="F17445">
        <v>0.99456521739130399</v>
      </c>
      <c r="G17445">
        <v>1</v>
      </c>
      <c r="H17445">
        <v>1</v>
      </c>
      <c r="I17445">
        <v>0.99180327868852503</v>
      </c>
      <c r="J17445" s="1" t="s">
        <v>23229</v>
      </c>
      <c r="K17445" t="s">
        <v>23237</v>
      </c>
      <c r="L17445" t="s">
        <v>58134</v>
      </c>
      <c r="M17445" t="s">
        <v>58135</v>
      </c>
    </row>
    <row r="17446" spans="1:13">
      <c r="A17446" s="1" t="s">
        <v>19463</v>
      </c>
      <c r="B17446">
        <v>0</v>
      </c>
      <c r="C17446" s="1">
        <v>0</v>
      </c>
      <c r="D17446">
        <v>1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 s="1">
        <v>1</v>
      </c>
      <c r="K17446" t="s">
        <v>23240</v>
      </c>
      <c r="L17446" t="s">
        <v>58136</v>
      </c>
      <c r="M17446" t="s">
        <v>58137</v>
      </c>
    </row>
    <row r="17447" spans="1:13">
      <c r="A17447" s="1" t="s">
        <v>19464</v>
      </c>
      <c r="B17447">
        <v>3.2037842255357699E-6</v>
      </c>
      <c r="C17447" s="1">
        <v>3.0553824481286002E-5</v>
      </c>
      <c r="D17447">
        <v>0</v>
      </c>
      <c r="E17447">
        <v>7.0422535211267595E-2</v>
      </c>
      <c r="F17447">
        <v>0.24796747967479699</v>
      </c>
      <c r="G17447">
        <v>0.39583333333333298</v>
      </c>
      <c r="H17447">
        <v>0.193333333333333</v>
      </c>
      <c r="I17447">
        <v>0.108695652173913</v>
      </c>
      <c r="J17447" s="1">
        <v>0</v>
      </c>
      <c r="K17447" t="s">
        <v>23238</v>
      </c>
      <c r="L17447" t="s">
        <v>58138</v>
      </c>
      <c r="M17447" t="s">
        <v>58139</v>
      </c>
    </row>
    <row r="17448" spans="1:13">
      <c r="A17448" s="1" t="s">
        <v>19465</v>
      </c>
      <c r="B17448">
        <v>1.7322314463526201E-4</v>
      </c>
      <c r="C17448" s="1">
        <v>7.1729313137574902E-5</v>
      </c>
      <c r="D17448">
        <v>0.45</v>
      </c>
      <c r="E17448">
        <v>0.83333333333333304</v>
      </c>
      <c r="F17448">
        <v>0.7</v>
      </c>
      <c r="G17448">
        <v>0.78378378378378399</v>
      </c>
      <c r="H17448">
        <v>0.52777777777777801</v>
      </c>
      <c r="I17448">
        <v>0.581395348837209</v>
      </c>
      <c r="J17448" s="1">
        <v>0</v>
      </c>
      <c r="K17448" t="s">
        <v>23238</v>
      </c>
      <c r="L17448" t="s">
        <v>58140</v>
      </c>
      <c r="M17448" t="s">
        <v>58141</v>
      </c>
    </row>
    <row r="17449" spans="1:13">
      <c r="A17449" s="1" t="s">
        <v>19466</v>
      </c>
      <c r="B17449">
        <v>2.5703399495197599E-6</v>
      </c>
      <c r="C17449" s="1">
        <v>5.8966666084194598E-6</v>
      </c>
      <c r="D17449">
        <v>1</v>
      </c>
      <c r="E17449">
        <v>1</v>
      </c>
      <c r="F17449">
        <v>0.99541284403669705</v>
      </c>
      <c r="G17449">
        <v>1</v>
      </c>
      <c r="H17449">
        <v>1</v>
      </c>
      <c r="I17449">
        <v>0.91463414634146301</v>
      </c>
      <c r="J17449" s="1" t="s">
        <v>23229</v>
      </c>
      <c r="K17449" t="s">
        <v>23241</v>
      </c>
      <c r="L17449" t="s">
        <v>58142</v>
      </c>
      <c r="M17449" t="s">
        <v>58143</v>
      </c>
    </row>
    <row r="17450" spans="1:13">
      <c r="A17450" s="1" t="s">
        <v>19467</v>
      </c>
      <c r="B17450">
        <v>6.4176188884016802E-5</v>
      </c>
      <c r="C17450" s="1">
        <v>3.9374715378773698E-6</v>
      </c>
      <c r="D17450">
        <v>3.125E-2</v>
      </c>
      <c r="E17450">
        <v>0.12631578947368399</v>
      </c>
      <c r="F17450">
        <v>2.5641025641025602E-3</v>
      </c>
      <c r="G17450">
        <v>8.6206896551724102E-3</v>
      </c>
      <c r="H17450">
        <v>0</v>
      </c>
      <c r="I17450">
        <v>1.2E-2</v>
      </c>
      <c r="J17450" s="1">
        <v>0.05</v>
      </c>
      <c r="K17450" t="s">
        <v>23240</v>
      </c>
      <c r="L17450" t="s">
        <v>58144</v>
      </c>
      <c r="M17450" t="s">
        <v>58145</v>
      </c>
    </row>
    <row r="17451" spans="1:13">
      <c r="A17451" s="1" t="s">
        <v>19468</v>
      </c>
      <c r="B17451">
        <v>1.3743063940442301E-4</v>
      </c>
      <c r="C17451" s="1">
        <v>2.8859210705122901E-5</v>
      </c>
      <c r="D17451">
        <v>0.82608695652173902</v>
      </c>
      <c r="E17451">
        <v>0.17592592592592601</v>
      </c>
      <c r="F17451">
        <v>0.73214285714285698</v>
      </c>
      <c r="G17451">
        <v>0.60526315789473695</v>
      </c>
      <c r="H17451">
        <v>0.47093023255813998</v>
      </c>
      <c r="I17451">
        <v>0.81111111111111101</v>
      </c>
      <c r="J17451" s="1">
        <v>1</v>
      </c>
      <c r="K17451" t="s">
        <v>23241</v>
      </c>
      <c r="L17451" t="s">
        <v>58146</v>
      </c>
      <c r="M17451" t="s">
        <v>58147</v>
      </c>
    </row>
    <row r="17452" spans="1:13">
      <c r="A17452" s="1" t="s">
        <v>19469</v>
      </c>
      <c r="B17452">
        <v>1.0112784999342299E-6</v>
      </c>
      <c r="C17452" s="1">
        <v>1.9217127358284299E-6</v>
      </c>
      <c r="D17452">
        <v>0</v>
      </c>
      <c r="E17452">
        <v>0</v>
      </c>
      <c r="F17452">
        <v>0.105263157894737</v>
      </c>
      <c r="G17452">
        <v>0</v>
      </c>
      <c r="H17452">
        <v>4.3859649122807001E-2</v>
      </c>
      <c r="I17452">
        <v>0.30555555555555602</v>
      </c>
      <c r="J17452" s="1">
        <v>0</v>
      </c>
      <c r="K17452" t="s">
        <v>23238</v>
      </c>
      <c r="L17452" t="s">
        <v>58148</v>
      </c>
      <c r="M17452" t="s">
        <v>58149</v>
      </c>
    </row>
    <row r="17453" spans="1:13">
      <c r="A17453" s="1" t="s">
        <v>19470</v>
      </c>
      <c r="B17453">
        <v>1.52082739124192E-9</v>
      </c>
      <c r="C17453" s="1">
        <v>4.7008365482432102E-8</v>
      </c>
      <c r="D17453">
        <v>1</v>
      </c>
      <c r="E17453">
        <v>1</v>
      </c>
      <c r="F17453">
        <v>1</v>
      </c>
      <c r="G17453">
        <v>1</v>
      </c>
      <c r="H17453">
        <v>0.99523809523809503</v>
      </c>
      <c r="I17453">
        <v>0.98584905660377398</v>
      </c>
      <c r="J17453" s="1" t="s">
        <v>23229</v>
      </c>
      <c r="K17453" t="s">
        <v>23239</v>
      </c>
      <c r="L17453" t="s">
        <v>58150</v>
      </c>
      <c r="M17453" t="s">
        <v>58151</v>
      </c>
    </row>
    <row r="17454" spans="1:13">
      <c r="A17454" s="1" t="s">
        <v>19471</v>
      </c>
      <c r="B17454">
        <v>2.7858858459110301E-7</v>
      </c>
      <c r="C17454" s="1">
        <v>3.0260371737621002E-9</v>
      </c>
      <c r="D17454">
        <v>1.5625E-2</v>
      </c>
      <c r="E17454">
        <v>0</v>
      </c>
      <c r="F17454">
        <v>0</v>
      </c>
      <c r="G17454">
        <v>0.28846153846153799</v>
      </c>
      <c r="H17454">
        <v>0</v>
      </c>
      <c r="I17454">
        <v>3.94736842105263E-2</v>
      </c>
      <c r="J17454" s="1">
        <v>0</v>
      </c>
      <c r="K17454" t="s">
        <v>23238</v>
      </c>
      <c r="L17454" t="s">
        <v>58152</v>
      </c>
      <c r="M17454" t="s">
        <v>58153</v>
      </c>
    </row>
    <row r="17455" spans="1:13">
      <c r="A17455" s="1" t="s">
        <v>19472</v>
      </c>
      <c r="B17455">
        <v>3.7290034298225002E-6</v>
      </c>
      <c r="C17455" s="1">
        <v>1.8993540311055301E-7</v>
      </c>
      <c r="D17455">
        <v>0</v>
      </c>
      <c r="E17455">
        <v>0</v>
      </c>
      <c r="F17455">
        <v>6.6666666666666693E-2</v>
      </c>
      <c r="G17455">
        <v>1.6666666666666701E-2</v>
      </c>
      <c r="H17455">
        <v>1.74418604651163E-2</v>
      </c>
      <c r="I17455">
        <v>0</v>
      </c>
      <c r="J17455" s="1">
        <v>0</v>
      </c>
      <c r="K17455" t="s">
        <v>23241</v>
      </c>
      <c r="L17455" t="s">
        <v>58154</v>
      </c>
      <c r="M17455" t="s">
        <v>58155</v>
      </c>
    </row>
    <row r="17456" spans="1:13">
      <c r="A17456" s="1" t="s">
        <v>19473</v>
      </c>
      <c r="B17456">
        <v>3.3451480360119E-5</v>
      </c>
      <c r="C17456" s="1">
        <v>6.6140476002476002E-5</v>
      </c>
      <c r="D17456">
        <v>0.70454545454545503</v>
      </c>
      <c r="E17456">
        <v>1</v>
      </c>
      <c r="F17456">
        <v>0.65909090909090895</v>
      </c>
      <c r="G17456">
        <v>1</v>
      </c>
      <c r="H17456">
        <v>1</v>
      </c>
      <c r="I17456">
        <v>0.97916666666666696</v>
      </c>
      <c r="J17456" s="1">
        <v>1</v>
      </c>
      <c r="K17456" t="s">
        <v>23238</v>
      </c>
      <c r="L17456" t="s">
        <v>58156</v>
      </c>
      <c r="M17456" t="s">
        <v>58157</v>
      </c>
    </row>
    <row r="17457" spans="1:13">
      <c r="A17457" s="1" t="s">
        <v>19474</v>
      </c>
      <c r="B17457">
        <v>3.0831888580304901E-5</v>
      </c>
      <c r="C17457" s="1">
        <v>2.7652154911654401E-6</v>
      </c>
      <c r="D17457">
        <v>0</v>
      </c>
      <c r="E17457">
        <v>0.101123595505618</v>
      </c>
      <c r="F17457">
        <v>8.2872928176795594E-3</v>
      </c>
      <c r="G17457">
        <v>0</v>
      </c>
      <c r="H17457">
        <v>0</v>
      </c>
      <c r="I17457">
        <v>0</v>
      </c>
      <c r="J17457" s="1">
        <v>0</v>
      </c>
      <c r="K17457" t="s">
        <v>23241</v>
      </c>
      <c r="L17457" t="s">
        <v>58158</v>
      </c>
      <c r="M17457" t="s">
        <v>58159</v>
      </c>
    </row>
    <row r="17458" spans="1:13">
      <c r="A17458" s="1" t="s">
        <v>19475</v>
      </c>
      <c r="B17458">
        <v>0</v>
      </c>
      <c r="C17458" s="1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 s="1">
        <v>0</v>
      </c>
      <c r="K17458" t="s">
        <v>23238</v>
      </c>
      <c r="L17458" t="s">
        <v>58160</v>
      </c>
      <c r="M17458" t="s">
        <v>58161</v>
      </c>
    </row>
    <row r="17459" spans="1:13">
      <c r="A17459" s="1" t="s">
        <v>19476</v>
      </c>
      <c r="B17459">
        <v>3.8218639241276402E-8</v>
      </c>
      <c r="C17459" s="1">
        <v>1.6572323515968901E-6</v>
      </c>
      <c r="D17459">
        <v>3.125E-2</v>
      </c>
      <c r="E17459">
        <v>0</v>
      </c>
      <c r="F17459">
        <v>0.159685863874346</v>
      </c>
      <c r="G17459">
        <v>0</v>
      </c>
      <c r="H17459">
        <v>4.0229885057471299E-2</v>
      </c>
      <c r="I17459">
        <v>1.5625E-2</v>
      </c>
      <c r="J17459" s="1">
        <v>0</v>
      </c>
      <c r="K17459" t="s">
        <v>23241</v>
      </c>
      <c r="L17459" t="s">
        <v>58162</v>
      </c>
      <c r="M17459" t="s">
        <v>58163</v>
      </c>
    </row>
    <row r="17460" spans="1:13">
      <c r="A17460" s="1" t="s">
        <v>19477</v>
      </c>
      <c r="B17460">
        <v>2.29010106255818E-6</v>
      </c>
      <c r="C17460" s="1">
        <v>1.01907520473539E-5</v>
      </c>
      <c r="D17460">
        <v>0</v>
      </c>
      <c r="E17460">
        <v>6.6666666666666697E-3</v>
      </c>
      <c r="F17460">
        <v>0.36423841059602602</v>
      </c>
      <c r="G17460">
        <v>0.107142857142857</v>
      </c>
      <c r="H17460">
        <v>0.108695652173913</v>
      </c>
      <c r="I17460">
        <v>0.160714285714286</v>
      </c>
      <c r="J17460" s="1" t="s">
        <v>23229</v>
      </c>
      <c r="K17460" t="s">
        <v>23238</v>
      </c>
      <c r="L17460" t="s">
        <v>58164</v>
      </c>
      <c r="M17460" t="s">
        <v>58165</v>
      </c>
    </row>
    <row r="17461" spans="1:13">
      <c r="A17461" s="1" t="s">
        <v>19478</v>
      </c>
      <c r="B17461">
        <v>8.67896493749843E-8</v>
      </c>
      <c r="C17461" s="1">
        <v>1.60989564158387E-7</v>
      </c>
      <c r="D17461">
        <v>0</v>
      </c>
      <c r="E17461">
        <v>3.3707865168539297E-2</v>
      </c>
      <c r="F17461">
        <v>6.4935064935064896E-3</v>
      </c>
      <c r="G17461">
        <v>0</v>
      </c>
      <c r="H17461">
        <v>0</v>
      </c>
      <c r="I17461">
        <v>0</v>
      </c>
      <c r="J17461" s="1">
        <v>0</v>
      </c>
      <c r="K17461" t="s">
        <v>23242</v>
      </c>
      <c r="L17461" t="s">
        <v>58166</v>
      </c>
      <c r="M17461" t="s">
        <v>58167</v>
      </c>
    </row>
    <row r="17462" spans="1:13">
      <c r="A17462" s="1" t="s">
        <v>19479</v>
      </c>
      <c r="B17462">
        <v>2.31540057511685E-8</v>
      </c>
      <c r="C17462" s="1">
        <v>1.5101044992148099E-7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0.92500000000000004</v>
      </c>
      <c r="J17462" s="1">
        <v>1</v>
      </c>
      <c r="K17462" t="s">
        <v>23241</v>
      </c>
      <c r="L17462" t="s">
        <v>58168</v>
      </c>
      <c r="M17462" t="s">
        <v>58169</v>
      </c>
    </row>
    <row r="17463" spans="1:13">
      <c r="A17463" s="1" t="s">
        <v>19480</v>
      </c>
      <c r="B17463">
        <v>7.9849928353136399E-7</v>
      </c>
      <c r="C17463" s="1">
        <v>4.9836715094975202E-7</v>
      </c>
      <c r="D17463">
        <v>0.84375</v>
      </c>
      <c r="E17463">
        <v>0.98421052631578898</v>
      </c>
      <c r="F17463">
        <v>1</v>
      </c>
      <c r="G17463">
        <v>1</v>
      </c>
      <c r="H17463">
        <v>1</v>
      </c>
      <c r="I17463">
        <v>1</v>
      </c>
      <c r="J17463" s="1">
        <v>1</v>
      </c>
      <c r="K17463" t="s">
        <v>23241</v>
      </c>
      <c r="L17463" t="s">
        <v>58170</v>
      </c>
      <c r="M17463" t="s">
        <v>58171</v>
      </c>
    </row>
    <row r="17464" spans="1:13">
      <c r="A17464" s="1" t="s">
        <v>19481</v>
      </c>
      <c r="B17464">
        <v>1.56644169648098E-6</v>
      </c>
      <c r="C17464" s="1">
        <v>8.8079271850121804E-7</v>
      </c>
      <c r="D17464">
        <v>1</v>
      </c>
      <c r="E17464">
        <v>0.99056603773584895</v>
      </c>
      <c r="F17464">
        <v>0.971518987341772</v>
      </c>
      <c r="G17464">
        <v>1</v>
      </c>
      <c r="H17464">
        <v>1</v>
      </c>
      <c r="I17464">
        <v>1</v>
      </c>
      <c r="J17464" s="1">
        <v>1</v>
      </c>
      <c r="K17464" t="s">
        <v>23238</v>
      </c>
      <c r="L17464" t="s">
        <v>58172</v>
      </c>
      <c r="M17464" t="s">
        <v>58173</v>
      </c>
    </row>
    <row r="17465" spans="1:13">
      <c r="A17465" s="1" t="s">
        <v>19482</v>
      </c>
      <c r="B17465">
        <v>9.3282270028825003E-7</v>
      </c>
      <c r="C17465" s="1">
        <v>1.55720420751579E-9</v>
      </c>
      <c r="D17465">
        <v>0.984375</v>
      </c>
      <c r="E17465">
        <v>0.98837209302325602</v>
      </c>
      <c r="F17465">
        <v>0.99725274725274704</v>
      </c>
      <c r="G17465">
        <v>1</v>
      </c>
      <c r="H17465">
        <v>1</v>
      </c>
      <c r="I17465">
        <v>1</v>
      </c>
      <c r="J17465" s="1">
        <v>1</v>
      </c>
      <c r="K17465" t="s">
        <v>23240</v>
      </c>
      <c r="L17465" t="s">
        <v>58174</v>
      </c>
      <c r="M17465" t="s">
        <v>58175</v>
      </c>
    </row>
    <row r="17466" spans="1:13">
      <c r="A17466" s="1" t="s">
        <v>19483</v>
      </c>
      <c r="B17466">
        <v>6.2873282477475295E-5</v>
      </c>
      <c r="C17466" s="1">
        <v>2.1716732565668202E-5</v>
      </c>
      <c r="D17466">
        <v>8.3333333333333301E-2</v>
      </c>
      <c r="E17466">
        <v>3.125E-2</v>
      </c>
      <c r="F17466">
        <v>9.0163934426229497E-2</v>
      </c>
      <c r="G17466">
        <v>3.2258064516128997E-2</v>
      </c>
      <c r="H17466">
        <v>2.04081632653061E-2</v>
      </c>
      <c r="I17466">
        <v>7.1428571428571397E-2</v>
      </c>
      <c r="J17466" s="1" t="s">
        <v>23229</v>
      </c>
      <c r="K17466" t="s">
        <v>23238</v>
      </c>
      <c r="L17466" t="s">
        <v>58176</v>
      </c>
      <c r="M17466" t="s">
        <v>58177</v>
      </c>
    </row>
    <row r="17467" spans="1:13">
      <c r="A17467" s="1" t="s">
        <v>19484</v>
      </c>
      <c r="B17467">
        <v>3.96430063219357E-6</v>
      </c>
      <c r="C17467" s="1">
        <v>3.2319475304576703E-5</v>
      </c>
      <c r="D17467">
        <v>1</v>
      </c>
      <c r="E17467">
        <v>0.99444444444444402</v>
      </c>
      <c r="F17467">
        <v>0.99723756906077299</v>
      </c>
      <c r="G17467">
        <v>1</v>
      </c>
      <c r="H17467">
        <v>0.99519230769230804</v>
      </c>
      <c r="I17467">
        <v>0.927966101694915</v>
      </c>
      <c r="J17467" s="1" t="s">
        <v>23229</v>
      </c>
      <c r="K17467" t="s">
        <v>23240</v>
      </c>
      <c r="L17467" t="s">
        <v>58178</v>
      </c>
      <c r="M17467" t="s">
        <v>58179</v>
      </c>
    </row>
    <row r="17468" spans="1:13">
      <c r="A17468" s="1" t="s">
        <v>19485</v>
      </c>
      <c r="B17468">
        <v>5.6527896166914304E-7</v>
      </c>
      <c r="C17468" s="1">
        <v>3.6268892576773202E-7</v>
      </c>
      <c r="D17468">
        <v>1</v>
      </c>
      <c r="E17468">
        <v>1</v>
      </c>
      <c r="F17468">
        <v>0.99044585987261102</v>
      </c>
      <c r="G17468">
        <v>1</v>
      </c>
      <c r="H17468">
        <v>1</v>
      </c>
      <c r="I17468">
        <v>1</v>
      </c>
      <c r="J17468" s="1">
        <v>1</v>
      </c>
      <c r="K17468" t="s">
        <v>23238</v>
      </c>
      <c r="L17468" t="s">
        <v>58180</v>
      </c>
      <c r="M17468" t="s">
        <v>58181</v>
      </c>
    </row>
    <row r="17469" spans="1:13">
      <c r="A17469" s="1" t="s">
        <v>19486</v>
      </c>
      <c r="B17469">
        <v>1.02706860351973E-4</v>
      </c>
      <c r="C17469" s="1">
        <v>1.0502292851806501E-5</v>
      </c>
      <c r="D17469">
        <v>1</v>
      </c>
      <c r="E17469">
        <v>0.98888888888888904</v>
      </c>
      <c r="F17469">
        <v>0.60778443113772496</v>
      </c>
      <c r="G17469">
        <v>1</v>
      </c>
      <c r="H17469">
        <v>0.45890410958904099</v>
      </c>
      <c r="I17469">
        <v>0.96666666666666701</v>
      </c>
      <c r="J17469" s="1" t="s">
        <v>23229</v>
      </c>
      <c r="K17469" t="s">
        <v>23241</v>
      </c>
      <c r="L17469" t="s">
        <v>58182</v>
      </c>
      <c r="M17469" t="s">
        <v>58183</v>
      </c>
    </row>
    <row r="17470" spans="1:13">
      <c r="A17470" s="1" t="s">
        <v>19487</v>
      </c>
      <c r="B17470">
        <v>4.55103171428355E-6</v>
      </c>
      <c r="C17470" s="1">
        <v>5.7940477343311802E-6</v>
      </c>
      <c r="D17470">
        <v>1</v>
      </c>
      <c r="E17470">
        <v>1</v>
      </c>
      <c r="F17470">
        <v>1</v>
      </c>
      <c r="G17470">
        <v>0.85344827586206895</v>
      </c>
      <c r="H17470">
        <v>0.88095238095238104</v>
      </c>
      <c r="I17470">
        <v>0.98148148148148195</v>
      </c>
      <c r="J17470" s="1" t="s">
        <v>23229</v>
      </c>
      <c r="K17470" t="s">
        <v>23237</v>
      </c>
      <c r="L17470" t="s">
        <v>58184</v>
      </c>
      <c r="M17470" t="s">
        <v>58185</v>
      </c>
    </row>
    <row r="17471" spans="1:13">
      <c r="A17471" s="1" t="s">
        <v>19488</v>
      </c>
      <c r="B17471">
        <v>1.33939127755284E-5</v>
      </c>
      <c r="C17471" s="1">
        <v>4.01327127602138E-7</v>
      </c>
      <c r="D17471">
        <v>0.62</v>
      </c>
      <c r="E17471">
        <v>0.82857142857142896</v>
      </c>
      <c r="F17471">
        <v>0.40322580645161299</v>
      </c>
      <c r="G17471">
        <v>0.72222222222222199</v>
      </c>
      <c r="H17471">
        <v>0.13380281690140799</v>
      </c>
      <c r="I17471">
        <v>0.73255813953488402</v>
      </c>
      <c r="J17471" s="1" t="s">
        <v>23229</v>
      </c>
      <c r="K17471" t="s">
        <v>23241</v>
      </c>
      <c r="L17471" t="s">
        <v>58186</v>
      </c>
      <c r="M17471" t="s">
        <v>58187</v>
      </c>
    </row>
    <row r="17472" spans="1:13">
      <c r="A17472" s="1" t="s">
        <v>19489</v>
      </c>
      <c r="B17472">
        <v>5.9749302528348698E-6</v>
      </c>
      <c r="C17472" s="1">
        <v>1.7841253431583401E-5</v>
      </c>
      <c r="D17472">
        <v>1.5625E-2</v>
      </c>
      <c r="E17472">
        <v>0</v>
      </c>
      <c r="F17472">
        <v>0.15526315789473699</v>
      </c>
      <c r="G17472">
        <v>4.3478260869565202E-2</v>
      </c>
      <c r="H17472">
        <v>0.13084112149532701</v>
      </c>
      <c r="I17472">
        <v>1.1111111111111099E-2</v>
      </c>
      <c r="J17472" s="1">
        <v>0</v>
      </c>
      <c r="K17472" t="s">
        <v>23241</v>
      </c>
      <c r="L17472" t="s">
        <v>58188</v>
      </c>
      <c r="M17472" t="s">
        <v>58189</v>
      </c>
    </row>
    <row r="17473" spans="1:13">
      <c r="A17473" s="1" t="s">
        <v>19490</v>
      </c>
      <c r="B17473">
        <v>1.14764170195768E-7</v>
      </c>
      <c r="C17473" s="1">
        <v>1.8840049509879901E-8</v>
      </c>
      <c r="D17473">
        <v>0.98387096774193505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 s="1">
        <v>1</v>
      </c>
      <c r="K17473" t="s">
        <v>23242</v>
      </c>
      <c r="L17473" t="s">
        <v>58190</v>
      </c>
      <c r="M17473" t="s">
        <v>58191</v>
      </c>
    </row>
    <row r="17474" spans="1:13">
      <c r="A17474" s="1" t="s">
        <v>19491</v>
      </c>
      <c r="B17474">
        <v>8.6039620859189994E-8</v>
      </c>
      <c r="C17474" s="1">
        <v>1.30341344587314E-7</v>
      </c>
      <c r="D17474">
        <v>1.5625E-2</v>
      </c>
      <c r="E17474">
        <v>0</v>
      </c>
      <c r="F17474">
        <v>2.94117647058824E-3</v>
      </c>
      <c r="G17474">
        <v>0</v>
      </c>
      <c r="H17474">
        <v>0</v>
      </c>
      <c r="I17474">
        <v>0</v>
      </c>
      <c r="J17474" s="1" t="s">
        <v>23229</v>
      </c>
      <c r="K17474" t="s">
        <v>23241</v>
      </c>
      <c r="L17474" t="s">
        <v>58192</v>
      </c>
      <c r="M17474" t="s">
        <v>58193</v>
      </c>
    </row>
    <row r="17475" spans="1:13">
      <c r="A17475" s="1" t="s">
        <v>19492</v>
      </c>
      <c r="B17475">
        <v>2.06587592401398E-4</v>
      </c>
      <c r="C17475" s="1">
        <v>6.1249421388536406E-5</v>
      </c>
      <c r="D17475">
        <v>0.32142857142857101</v>
      </c>
      <c r="E17475">
        <v>0.441176470588235</v>
      </c>
      <c r="F17475">
        <v>0.30277777777777798</v>
      </c>
      <c r="G17475">
        <v>8.5714285714285701E-2</v>
      </c>
      <c r="H17475">
        <v>0.60227272727272696</v>
      </c>
      <c r="I17475">
        <v>0.134615384615385</v>
      </c>
      <c r="J17475" s="1" t="s">
        <v>23229</v>
      </c>
      <c r="K17475" t="s">
        <v>23241</v>
      </c>
      <c r="L17475" t="s">
        <v>58194</v>
      </c>
      <c r="M17475" t="s">
        <v>58195</v>
      </c>
    </row>
    <row r="17476" spans="1:13">
      <c r="A17476" s="1" t="s">
        <v>19493</v>
      </c>
      <c r="B17476">
        <v>1.3965750849002501E-6</v>
      </c>
      <c r="C17476" s="1">
        <v>9.2524090917599797E-6</v>
      </c>
      <c r="D17476">
        <v>0.28125</v>
      </c>
      <c r="E17476">
        <v>0.173913043478261</v>
      </c>
      <c r="F17476">
        <v>9.5238095238095195E-3</v>
      </c>
      <c r="G17476">
        <v>0</v>
      </c>
      <c r="H17476">
        <v>0</v>
      </c>
      <c r="I17476">
        <v>0</v>
      </c>
      <c r="J17476" s="1">
        <v>0</v>
      </c>
      <c r="K17476" t="s">
        <v>23242</v>
      </c>
      <c r="L17476" t="s">
        <v>58196</v>
      </c>
      <c r="M17476" t="s">
        <v>58197</v>
      </c>
    </row>
    <row r="17477" spans="1:13">
      <c r="A17477" s="1" t="s">
        <v>19494</v>
      </c>
      <c r="B17477">
        <v>1.7023313233017201E-5</v>
      </c>
      <c r="C17477" s="1">
        <v>6.12978931131481E-5</v>
      </c>
      <c r="D17477">
        <v>0</v>
      </c>
      <c r="E17477">
        <v>5.8139534883720903E-3</v>
      </c>
      <c r="F17477">
        <v>0.14144736842105299</v>
      </c>
      <c r="G17477">
        <v>0</v>
      </c>
      <c r="H17477">
        <v>5.5E-2</v>
      </c>
      <c r="I17477">
        <v>0</v>
      </c>
      <c r="J17477" s="1">
        <v>0</v>
      </c>
      <c r="K17477" t="s">
        <v>23237</v>
      </c>
      <c r="L17477" t="s">
        <v>58198</v>
      </c>
      <c r="M17477" t="s">
        <v>58199</v>
      </c>
    </row>
    <row r="17478" spans="1:13">
      <c r="A17478" s="1" t="s">
        <v>19495</v>
      </c>
      <c r="B17478">
        <v>4.07304661288061E-7</v>
      </c>
      <c r="C17478" s="1">
        <v>1.5255507998068899E-6</v>
      </c>
      <c r="D17478">
        <v>0</v>
      </c>
      <c r="E17478">
        <v>0</v>
      </c>
      <c r="F17478">
        <v>0</v>
      </c>
      <c r="G17478">
        <v>0.28571428571428598</v>
      </c>
      <c r="H17478">
        <v>0</v>
      </c>
      <c r="I17478">
        <v>0.152542372881356</v>
      </c>
      <c r="J17478" s="1" t="s">
        <v>23229</v>
      </c>
      <c r="K17478" t="s">
        <v>23238</v>
      </c>
      <c r="L17478" t="s">
        <v>58200</v>
      </c>
      <c r="M17478" t="s">
        <v>58201</v>
      </c>
    </row>
    <row r="17479" spans="1:13">
      <c r="A17479" s="1" t="s">
        <v>19496</v>
      </c>
      <c r="B17479">
        <v>3.22615688810189E-6</v>
      </c>
      <c r="C17479" s="1">
        <v>1.23076583676904E-5</v>
      </c>
      <c r="D17479">
        <v>1</v>
      </c>
      <c r="E17479">
        <v>0.99479166666666696</v>
      </c>
      <c r="F17479">
        <v>0.92559523809523803</v>
      </c>
      <c r="G17479">
        <v>1</v>
      </c>
      <c r="H17479">
        <v>0.99549549549549599</v>
      </c>
      <c r="I17479">
        <v>0.99557522123893805</v>
      </c>
      <c r="J17479" s="1">
        <v>0.9375</v>
      </c>
      <c r="K17479" t="s">
        <v>23242</v>
      </c>
      <c r="L17479" t="s">
        <v>58202</v>
      </c>
      <c r="M17479" t="s">
        <v>58203</v>
      </c>
    </row>
    <row r="17480" spans="1:13">
      <c r="A17480" s="1" t="s">
        <v>19497</v>
      </c>
      <c r="B17480">
        <v>4.3270820592970503E-8</v>
      </c>
      <c r="C17480" s="1">
        <v>1.76814854360842E-6</v>
      </c>
      <c r="D17480">
        <v>0</v>
      </c>
      <c r="E17480">
        <v>0</v>
      </c>
      <c r="F17480">
        <v>3.1496062992125998E-2</v>
      </c>
      <c r="G17480">
        <v>0</v>
      </c>
      <c r="H17480">
        <v>0</v>
      </c>
      <c r="I17480">
        <v>0</v>
      </c>
      <c r="J17480" s="1" t="s">
        <v>23229</v>
      </c>
      <c r="K17480" t="s">
        <v>23239</v>
      </c>
      <c r="L17480" t="s">
        <v>58204</v>
      </c>
      <c r="M17480" t="s">
        <v>58205</v>
      </c>
    </row>
    <row r="17481" spans="1:13">
      <c r="A17481" s="1" t="s">
        <v>19498</v>
      </c>
      <c r="B17481">
        <v>5.5921515347362998E-5</v>
      </c>
      <c r="C17481" s="1">
        <v>2.6274309826891999E-5</v>
      </c>
      <c r="D17481">
        <v>0</v>
      </c>
      <c r="E17481">
        <v>0</v>
      </c>
      <c r="F17481">
        <v>0.34112149532710301</v>
      </c>
      <c r="G17481">
        <v>0</v>
      </c>
      <c r="H17481">
        <v>0.15573770491803299</v>
      </c>
      <c r="I17481">
        <v>0</v>
      </c>
      <c r="J17481" s="1" t="s">
        <v>23229</v>
      </c>
      <c r="K17481" t="s">
        <v>23238</v>
      </c>
      <c r="L17481" t="s">
        <v>58206</v>
      </c>
      <c r="M17481" t="s">
        <v>58207</v>
      </c>
    </row>
    <row r="17482" spans="1:13">
      <c r="A17482" s="1" t="s">
        <v>19499</v>
      </c>
      <c r="B17482">
        <v>7.1343583636650099E-7</v>
      </c>
      <c r="C17482" s="1">
        <v>1.2229613864579999E-6</v>
      </c>
      <c r="D17482">
        <v>0.75</v>
      </c>
      <c r="E17482">
        <v>0.65340909090909105</v>
      </c>
      <c r="F17482">
        <v>0.95967741935483897</v>
      </c>
      <c r="G17482">
        <v>1</v>
      </c>
      <c r="H17482">
        <v>1</v>
      </c>
      <c r="I17482">
        <v>0.91509433962264197</v>
      </c>
      <c r="J17482" s="1">
        <v>1</v>
      </c>
      <c r="K17482" t="s">
        <v>23241</v>
      </c>
      <c r="L17482" t="s">
        <v>58208</v>
      </c>
      <c r="M17482" t="s">
        <v>58209</v>
      </c>
    </row>
    <row r="17483" spans="1:13">
      <c r="A17483" s="1" t="s">
        <v>19500</v>
      </c>
      <c r="B17483">
        <v>7.3645689584619405E-5</v>
      </c>
      <c r="C17483" s="1">
        <v>1.8057973496071199E-4</v>
      </c>
      <c r="D17483">
        <v>0.953125</v>
      </c>
      <c r="E17483">
        <v>1</v>
      </c>
      <c r="F17483">
        <v>0.83333333333333304</v>
      </c>
      <c r="G17483">
        <v>0.98214285714285698</v>
      </c>
      <c r="H17483">
        <v>0.78070175438596501</v>
      </c>
      <c r="I17483">
        <v>0.97368421052631604</v>
      </c>
      <c r="J17483" s="1">
        <v>1</v>
      </c>
      <c r="K17483" t="s">
        <v>23239</v>
      </c>
      <c r="L17483" t="s">
        <v>58210</v>
      </c>
      <c r="M17483" t="s">
        <v>58211</v>
      </c>
    </row>
    <row r="17484" spans="1:13">
      <c r="A17484" s="1" t="s">
        <v>19501</v>
      </c>
      <c r="B17484">
        <v>1.2139427006303399E-6</v>
      </c>
      <c r="C17484" s="1">
        <v>1.3934695900715801E-6</v>
      </c>
      <c r="D17484">
        <v>1</v>
      </c>
      <c r="E17484">
        <v>1</v>
      </c>
      <c r="F17484">
        <v>0.99689440993788803</v>
      </c>
      <c r="G17484">
        <v>0.907407407407407</v>
      </c>
      <c r="H17484">
        <v>0.97894736842105301</v>
      </c>
      <c r="I17484">
        <v>0.95454545454545503</v>
      </c>
      <c r="J17484" s="1">
        <v>1</v>
      </c>
      <c r="K17484" t="s">
        <v>23242</v>
      </c>
      <c r="L17484" t="s">
        <v>58212</v>
      </c>
      <c r="M17484" t="s">
        <v>58213</v>
      </c>
    </row>
    <row r="17485" spans="1:13">
      <c r="A17485" s="1" t="s">
        <v>19502</v>
      </c>
      <c r="B17485">
        <v>1.4586175243126201E-6</v>
      </c>
      <c r="C17485" s="1">
        <v>1.9931970561059199E-7</v>
      </c>
      <c r="D17485">
        <v>1</v>
      </c>
      <c r="E17485">
        <v>0.99473684210526303</v>
      </c>
      <c r="F17485">
        <v>0.99438202247190999</v>
      </c>
      <c r="G17485">
        <v>1</v>
      </c>
      <c r="H17485">
        <v>0.98598130841121501</v>
      </c>
      <c r="I17485">
        <v>0.99494949494949503</v>
      </c>
      <c r="J17485" s="1">
        <v>0</v>
      </c>
      <c r="K17485" t="s">
        <v>23240</v>
      </c>
      <c r="L17485" t="s">
        <v>58214</v>
      </c>
      <c r="M17485" t="s">
        <v>58215</v>
      </c>
    </row>
    <row r="17486" spans="1:13">
      <c r="A17486" s="1" t="s">
        <v>19503</v>
      </c>
      <c r="B17486">
        <v>5.5669719215407199E-6</v>
      </c>
      <c r="C17486" s="1">
        <v>8.7067681465337795E-6</v>
      </c>
      <c r="D17486">
        <v>1.9230769230769201E-2</v>
      </c>
      <c r="E17486">
        <v>2.0547945205479499E-2</v>
      </c>
      <c r="F17486">
        <v>0.152941176470588</v>
      </c>
      <c r="G17486">
        <v>0</v>
      </c>
      <c r="H17486">
        <v>3.0120481927710802E-2</v>
      </c>
      <c r="I17486">
        <v>0</v>
      </c>
      <c r="J17486" s="1">
        <v>0</v>
      </c>
      <c r="K17486" t="s">
        <v>23240</v>
      </c>
      <c r="L17486" t="s">
        <v>58216</v>
      </c>
      <c r="M17486" t="s">
        <v>58217</v>
      </c>
    </row>
    <row r="17487" spans="1:13">
      <c r="A17487" s="1" t="s">
        <v>19504</v>
      </c>
      <c r="B17487">
        <v>1.9164388076651101E-5</v>
      </c>
      <c r="C17487" s="1">
        <v>8.5748690841429303E-5</v>
      </c>
      <c r="D17487">
        <v>6.25E-2</v>
      </c>
      <c r="E17487">
        <v>5.31914893617021E-3</v>
      </c>
      <c r="F17487">
        <v>7.6923076923076901E-3</v>
      </c>
      <c r="G17487">
        <v>8.8235294117647106E-2</v>
      </c>
      <c r="H17487">
        <v>4.4642857142857102E-2</v>
      </c>
      <c r="I17487">
        <v>0.190217391304348</v>
      </c>
      <c r="J17487" s="1" t="s">
        <v>23229</v>
      </c>
      <c r="K17487" t="s">
        <v>23242</v>
      </c>
      <c r="L17487" t="s">
        <v>58218</v>
      </c>
      <c r="M17487" t="s">
        <v>58219</v>
      </c>
    </row>
    <row r="17488" spans="1:13">
      <c r="A17488" s="1" t="s">
        <v>19505</v>
      </c>
      <c r="B17488">
        <v>6.7513347032914395E-8</v>
      </c>
      <c r="C17488" s="1">
        <v>2.6723504689917698E-9</v>
      </c>
      <c r="D17488">
        <v>0</v>
      </c>
      <c r="E17488">
        <v>0</v>
      </c>
      <c r="F17488">
        <v>0</v>
      </c>
      <c r="G17488">
        <v>8.7499999999999994E-2</v>
      </c>
      <c r="H17488">
        <v>1.2345679012345699E-2</v>
      </c>
      <c r="I17488">
        <v>0</v>
      </c>
      <c r="J17488" s="1">
        <v>0</v>
      </c>
      <c r="K17488" t="s">
        <v>23239</v>
      </c>
      <c r="L17488" t="s">
        <v>58220</v>
      </c>
      <c r="M17488" t="s">
        <v>58221</v>
      </c>
    </row>
    <row r="17489" spans="1:13">
      <c r="A17489" s="1" t="s">
        <v>19506</v>
      </c>
      <c r="B17489">
        <v>2.35270908066619E-5</v>
      </c>
      <c r="C17489" s="1">
        <v>2.79066281511337E-6</v>
      </c>
      <c r="D17489">
        <v>0.64285714285714302</v>
      </c>
      <c r="E17489">
        <v>0.67032967032966995</v>
      </c>
      <c r="F17489">
        <v>0.78301886792452802</v>
      </c>
      <c r="G17489">
        <v>0.51470588235294101</v>
      </c>
      <c r="H17489">
        <v>0.72058823529411797</v>
      </c>
      <c r="I17489">
        <v>0.55737704918032804</v>
      </c>
      <c r="J17489" s="1">
        <v>1</v>
      </c>
      <c r="K17489" t="s">
        <v>23237</v>
      </c>
      <c r="L17489" t="s">
        <v>58222</v>
      </c>
      <c r="M17489" t="s">
        <v>58223</v>
      </c>
    </row>
    <row r="17490" spans="1:13">
      <c r="A17490" s="1" t="s">
        <v>19507</v>
      </c>
      <c r="B17490">
        <v>4.1953367299931002E-7</v>
      </c>
      <c r="C17490" s="1">
        <v>3.2931242822583599E-6</v>
      </c>
      <c r="D17490">
        <v>7.8125E-2</v>
      </c>
      <c r="E17490">
        <v>3.1645569620253201E-2</v>
      </c>
      <c r="F17490">
        <v>6.4814814814814797E-2</v>
      </c>
      <c r="G17490">
        <v>0</v>
      </c>
      <c r="H17490">
        <v>4.8780487804878099E-2</v>
      </c>
      <c r="I17490">
        <v>6.0606060606060601E-2</v>
      </c>
      <c r="J17490" s="1" t="s">
        <v>23229</v>
      </c>
      <c r="K17490" t="s">
        <v>23238</v>
      </c>
      <c r="L17490" t="s">
        <v>58224</v>
      </c>
      <c r="M17490" t="s">
        <v>58225</v>
      </c>
    </row>
    <row r="17491" spans="1:13">
      <c r="A17491" s="1" t="s">
        <v>19508</v>
      </c>
      <c r="B17491">
        <v>2.5520535275572099E-7</v>
      </c>
      <c r="C17491" s="1">
        <v>1.2953877970223E-5</v>
      </c>
      <c r="D17491">
        <v>0</v>
      </c>
      <c r="E17491">
        <v>1.16279069767442E-2</v>
      </c>
      <c r="F17491">
        <v>0</v>
      </c>
      <c r="G17491">
        <v>0</v>
      </c>
      <c r="H17491">
        <v>2.0547945205479499E-2</v>
      </c>
      <c r="I17491">
        <v>4.3478260869565202E-2</v>
      </c>
      <c r="J17491" s="1">
        <v>0</v>
      </c>
      <c r="K17491" t="s">
        <v>23242</v>
      </c>
      <c r="L17491" t="s">
        <v>58226</v>
      </c>
      <c r="M17491" t="s">
        <v>58227</v>
      </c>
    </row>
    <row r="17492" spans="1:13">
      <c r="A17492" s="1" t="s">
        <v>19509</v>
      </c>
      <c r="B17492">
        <v>7.3723998700067903E-6</v>
      </c>
      <c r="C17492" s="1">
        <v>1.09713305145257E-4</v>
      </c>
      <c r="D17492">
        <v>0.73333333333333295</v>
      </c>
      <c r="E17492">
        <v>0.97727272727272696</v>
      </c>
      <c r="F17492">
        <v>0.97413793103448298</v>
      </c>
      <c r="G17492">
        <v>1</v>
      </c>
      <c r="H17492">
        <v>0.91847826086956497</v>
      </c>
      <c r="I17492">
        <v>0.90476190476190499</v>
      </c>
      <c r="J17492" s="1">
        <v>1</v>
      </c>
      <c r="K17492" t="s">
        <v>23238</v>
      </c>
      <c r="L17492" t="s">
        <v>58228</v>
      </c>
      <c r="M17492" t="s">
        <v>58229</v>
      </c>
    </row>
    <row r="17493" spans="1:13">
      <c r="A17493" s="1" t="s">
        <v>19510</v>
      </c>
      <c r="B17493">
        <v>5.0572376390156399E-6</v>
      </c>
      <c r="C17493" s="1">
        <v>7.8688112389629005E-6</v>
      </c>
      <c r="D17493">
        <v>0.7</v>
      </c>
      <c r="E17493">
        <v>0.57534246575342496</v>
      </c>
      <c r="F17493">
        <v>0.80208333333333304</v>
      </c>
      <c r="G17493">
        <v>0.71428571428571397</v>
      </c>
      <c r="H17493">
        <v>0.875</v>
      </c>
      <c r="I17493">
        <v>0.61290322580645196</v>
      </c>
      <c r="J17493" s="1">
        <v>1</v>
      </c>
      <c r="K17493" t="s">
        <v>23239</v>
      </c>
      <c r="L17493" t="s">
        <v>58230</v>
      </c>
      <c r="M17493" t="s">
        <v>58231</v>
      </c>
    </row>
    <row r="17494" spans="1:13">
      <c r="A17494" s="1" t="s">
        <v>19511</v>
      </c>
      <c r="B17494">
        <v>1.30533998944578E-6</v>
      </c>
      <c r="C17494" s="1">
        <v>8.1136956432045003E-7</v>
      </c>
      <c r="D17494">
        <v>0.125</v>
      </c>
      <c r="E17494">
        <v>0.240740740740741</v>
      </c>
      <c r="F17494">
        <v>0.15151515151515199</v>
      </c>
      <c r="G17494">
        <v>0</v>
      </c>
      <c r="H17494">
        <v>3.4722222222222203E-2</v>
      </c>
      <c r="I17494">
        <v>1.3157894736842099E-2</v>
      </c>
      <c r="J17494" s="1">
        <v>0</v>
      </c>
      <c r="K17494" t="s">
        <v>23241</v>
      </c>
      <c r="L17494" t="s">
        <v>58232</v>
      </c>
      <c r="M17494" t="s">
        <v>58233</v>
      </c>
    </row>
    <row r="17495" spans="1:13">
      <c r="A17495" s="1" t="s">
        <v>19512</v>
      </c>
      <c r="B17495">
        <v>1.5731137271328799E-6</v>
      </c>
      <c r="C17495" s="1">
        <v>5.92134526255808E-6</v>
      </c>
      <c r="D17495">
        <v>0.96428571428571397</v>
      </c>
      <c r="E17495">
        <v>0.99375000000000002</v>
      </c>
      <c r="F17495">
        <v>0.99411764705882399</v>
      </c>
      <c r="G17495">
        <v>0.89583333333333304</v>
      </c>
      <c r="H17495">
        <v>0.94</v>
      </c>
      <c r="I17495">
        <v>0.72093023255813904</v>
      </c>
      <c r="J17495" s="1">
        <v>0</v>
      </c>
      <c r="K17495" t="s">
        <v>23238</v>
      </c>
      <c r="L17495" t="s">
        <v>58234</v>
      </c>
      <c r="M17495" t="s">
        <v>58235</v>
      </c>
    </row>
    <row r="17496" spans="1:13">
      <c r="A17496" s="1" t="s">
        <v>19513</v>
      </c>
      <c r="B17496">
        <v>4.1574968031559199E-7</v>
      </c>
      <c r="C17496" s="1">
        <v>2.8200260511874402E-6</v>
      </c>
      <c r="D17496">
        <v>0</v>
      </c>
      <c r="E17496">
        <v>0</v>
      </c>
      <c r="F17496">
        <v>4.48717948717949E-2</v>
      </c>
      <c r="G17496">
        <v>0</v>
      </c>
      <c r="H17496">
        <v>6.0975609756097601E-2</v>
      </c>
      <c r="I17496">
        <v>5.2083333333333301E-2</v>
      </c>
      <c r="J17496" s="1">
        <v>0</v>
      </c>
      <c r="K17496" t="s">
        <v>23239</v>
      </c>
      <c r="L17496" t="s">
        <v>58236</v>
      </c>
      <c r="M17496" t="s">
        <v>58237</v>
      </c>
    </row>
    <row r="17497" spans="1:13">
      <c r="A17497" s="1" t="s">
        <v>19514</v>
      </c>
      <c r="B17497">
        <v>6.36529867748561E-6</v>
      </c>
      <c r="C17497" s="1">
        <v>7.2007717430433302E-6</v>
      </c>
      <c r="D17497">
        <v>0.875</v>
      </c>
      <c r="E17497">
        <v>0.92613636363636398</v>
      </c>
      <c r="F17497">
        <v>0.66483516483516503</v>
      </c>
      <c r="G17497">
        <v>0.99074074074074103</v>
      </c>
      <c r="H17497">
        <v>0.61340206185567003</v>
      </c>
      <c r="I17497">
        <v>0.88679245283018904</v>
      </c>
      <c r="J17497" s="1" t="s">
        <v>23229</v>
      </c>
      <c r="K17497" t="s">
        <v>23238</v>
      </c>
      <c r="L17497" t="s">
        <v>58238</v>
      </c>
      <c r="M17497" t="s">
        <v>58239</v>
      </c>
    </row>
    <row r="17498" spans="1:13">
      <c r="A17498" s="1" t="s">
        <v>19515</v>
      </c>
      <c r="B17498">
        <v>2.1713376261942899E-14</v>
      </c>
      <c r="C17498" s="1">
        <v>6.4539135967966494E-8</v>
      </c>
      <c r="D17498">
        <v>1</v>
      </c>
      <c r="E17498">
        <v>1</v>
      </c>
      <c r="F17498">
        <v>1</v>
      </c>
      <c r="G17498">
        <v>0.98148148148148195</v>
      </c>
      <c r="H17498">
        <v>1</v>
      </c>
      <c r="I17498">
        <v>0.98684210526315796</v>
      </c>
      <c r="J17498" s="1">
        <v>1</v>
      </c>
      <c r="K17498" t="s">
        <v>23241</v>
      </c>
      <c r="L17498" t="s">
        <v>58240</v>
      </c>
      <c r="M17498" t="s">
        <v>58241</v>
      </c>
    </row>
    <row r="17499" spans="1:13">
      <c r="A17499" s="1" t="s">
        <v>19516</v>
      </c>
      <c r="B17499">
        <v>4.9762159914490503E-6</v>
      </c>
      <c r="C17499" s="1">
        <v>2.8563795988559202E-6</v>
      </c>
      <c r="D17499">
        <v>0</v>
      </c>
      <c r="E17499">
        <v>0.17948717948717899</v>
      </c>
      <c r="F17499">
        <v>1.5151515151515201E-2</v>
      </c>
      <c r="G17499">
        <v>0</v>
      </c>
      <c r="H17499">
        <v>0</v>
      </c>
      <c r="I17499">
        <v>0</v>
      </c>
      <c r="J17499" s="1">
        <v>0</v>
      </c>
      <c r="K17499" t="s">
        <v>23238</v>
      </c>
      <c r="L17499" t="s">
        <v>58242</v>
      </c>
      <c r="M17499" t="s">
        <v>58243</v>
      </c>
    </row>
    <row r="17500" spans="1:13">
      <c r="A17500" s="1" t="s">
        <v>19517</v>
      </c>
      <c r="B17500">
        <v>1.6358946565164199E-8</v>
      </c>
      <c r="C17500" s="1">
        <v>1.26496826773049E-9</v>
      </c>
      <c r="D17500">
        <v>0.95652173913043503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 s="1">
        <v>1</v>
      </c>
      <c r="K17500" t="s">
        <v>23238</v>
      </c>
      <c r="L17500" t="s">
        <v>58244</v>
      </c>
      <c r="M17500" t="s">
        <v>58245</v>
      </c>
    </row>
    <row r="17501" spans="1:13">
      <c r="A17501" s="1" t="s">
        <v>19518</v>
      </c>
      <c r="B17501">
        <v>7.8531520569130803E-4</v>
      </c>
      <c r="C17501" s="1">
        <v>3.2525543088988501E-4</v>
      </c>
      <c r="D17501">
        <v>0.234375</v>
      </c>
      <c r="E17501">
        <v>0</v>
      </c>
      <c r="F17501">
        <v>0.81318681318681296</v>
      </c>
      <c r="G17501">
        <v>0.41666666666666702</v>
      </c>
      <c r="H17501">
        <v>0.53398058252427205</v>
      </c>
      <c r="I17501">
        <v>0.52564102564102599</v>
      </c>
      <c r="J17501" s="1">
        <v>0</v>
      </c>
      <c r="K17501" t="s">
        <v>23241</v>
      </c>
      <c r="L17501" t="s">
        <v>58246</v>
      </c>
      <c r="M17501" t="s">
        <v>58247</v>
      </c>
    </row>
    <row r="17502" spans="1:13">
      <c r="A17502" s="1" t="s">
        <v>19519</v>
      </c>
      <c r="B17502">
        <v>1.93486511791309E-7</v>
      </c>
      <c r="C17502" s="1">
        <v>1.8346028753826801E-6</v>
      </c>
      <c r="D17502">
        <v>1</v>
      </c>
      <c r="E17502">
        <v>1</v>
      </c>
      <c r="F17502">
        <v>0.91538461538461502</v>
      </c>
      <c r="G17502">
        <v>0.99137931034482796</v>
      </c>
      <c r="H17502">
        <v>0.84210526315789502</v>
      </c>
      <c r="I17502">
        <v>0.96721311475409799</v>
      </c>
      <c r="J17502" s="1">
        <v>1</v>
      </c>
      <c r="K17502" t="s">
        <v>23238</v>
      </c>
      <c r="L17502" t="s">
        <v>58248</v>
      </c>
      <c r="M17502" t="s">
        <v>58249</v>
      </c>
    </row>
    <row r="17503" spans="1:13">
      <c r="A17503" s="1" t="s">
        <v>19520</v>
      </c>
      <c r="B17503">
        <v>3.3757821676112799E-5</v>
      </c>
      <c r="C17503" s="1">
        <v>7.1139668641330202E-8</v>
      </c>
      <c r="D17503">
        <v>0.30769230769230799</v>
      </c>
      <c r="E17503">
        <v>0.45833333333333298</v>
      </c>
      <c r="F17503">
        <v>0.110714285714286</v>
      </c>
      <c r="G17503">
        <v>0.27272727272727298</v>
      </c>
      <c r="H17503">
        <v>2.53164556962025E-2</v>
      </c>
      <c r="I17503">
        <v>0.31081081081081102</v>
      </c>
      <c r="J17503" s="1">
        <v>0</v>
      </c>
      <c r="K17503" t="s">
        <v>23241</v>
      </c>
      <c r="L17503" t="s">
        <v>58250</v>
      </c>
      <c r="M17503" t="s">
        <v>58251</v>
      </c>
    </row>
    <row r="17504" spans="1:13">
      <c r="A17504" s="1" t="s">
        <v>19521</v>
      </c>
      <c r="B17504">
        <v>4.0136688414279102E-6</v>
      </c>
      <c r="C17504" s="1">
        <v>2.97472143609731E-6</v>
      </c>
      <c r="D17504">
        <v>0.89655172413793105</v>
      </c>
      <c r="E17504">
        <v>0.97872340425531901</v>
      </c>
      <c r="F17504">
        <v>0.98691099476439803</v>
      </c>
      <c r="G17504">
        <v>0.99090909090909096</v>
      </c>
      <c r="H17504">
        <v>0.99090909090909096</v>
      </c>
      <c r="I17504">
        <v>0.93220338983050799</v>
      </c>
      <c r="J17504" s="1">
        <v>0.90909090909090895</v>
      </c>
      <c r="K17504" t="s">
        <v>23240</v>
      </c>
      <c r="L17504" t="s">
        <v>58252</v>
      </c>
      <c r="M17504" t="s">
        <v>58253</v>
      </c>
    </row>
    <row r="17505" spans="1:13">
      <c r="A17505" s="1" t="s">
        <v>19522</v>
      </c>
      <c r="B17505">
        <v>7.3286296307530801E-5</v>
      </c>
      <c r="C17505" s="1">
        <v>2.4708129064557001E-7</v>
      </c>
      <c r="D17505">
        <v>1</v>
      </c>
      <c r="E17505">
        <v>0.942105263157895</v>
      </c>
      <c r="F17505">
        <v>0.99180327868852503</v>
      </c>
      <c r="G17505">
        <v>0.96551724137931005</v>
      </c>
      <c r="H17505">
        <v>0.97807017543859698</v>
      </c>
      <c r="I17505">
        <v>0.96799999999999997</v>
      </c>
      <c r="J17505" s="1">
        <v>0.95454545454545503</v>
      </c>
      <c r="K17505" t="s">
        <v>23240</v>
      </c>
      <c r="L17505" t="s">
        <v>58254</v>
      </c>
      <c r="M17505" t="s">
        <v>58255</v>
      </c>
    </row>
    <row r="17506" spans="1:13">
      <c r="A17506" s="1" t="s">
        <v>19523</v>
      </c>
      <c r="B17506">
        <v>8.2811701858079502E-6</v>
      </c>
      <c r="C17506" s="1">
        <v>1.8515372295145501E-6</v>
      </c>
      <c r="D17506">
        <v>0</v>
      </c>
      <c r="E17506">
        <v>0</v>
      </c>
      <c r="F17506">
        <v>7.1428571428571397E-2</v>
      </c>
      <c r="G17506">
        <v>0.13392857142857101</v>
      </c>
      <c r="H17506">
        <v>0</v>
      </c>
      <c r="I17506">
        <v>4.5045045045045001E-2</v>
      </c>
      <c r="J17506" s="1">
        <v>0</v>
      </c>
      <c r="K17506" t="s">
        <v>23238</v>
      </c>
      <c r="L17506" t="s">
        <v>58256</v>
      </c>
      <c r="M17506" t="s">
        <v>58257</v>
      </c>
    </row>
    <row r="17507" spans="1:13">
      <c r="A17507" s="1" t="s">
        <v>19524</v>
      </c>
      <c r="B17507">
        <v>6.1797763553819295E-4</v>
      </c>
      <c r="C17507" s="1">
        <v>2.46586470769958E-5</v>
      </c>
      <c r="D17507">
        <v>0.79310344827586199</v>
      </c>
      <c r="E17507">
        <v>0.45652173913043498</v>
      </c>
      <c r="F17507">
        <v>0.86571428571428599</v>
      </c>
      <c r="G17507">
        <v>0.89655172413793105</v>
      </c>
      <c r="H17507">
        <v>0.49122807017543901</v>
      </c>
      <c r="I17507">
        <v>0.78070175438596501</v>
      </c>
      <c r="J17507" s="1" t="s">
        <v>23229</v>
      </c>
      <c r="K17507" t="s">
        <v>23238</v>
      </c>
      <c r="L17507" t="s">
        <v>58258</v>
      </c>
      <c r="M17507" t="s">
        <v>58259</v>
      </c>
    </row>
    <row r="17508" spans="1:13">
      <c r="A17508" s="1" t="s">
        <v>19525</v>
      </c>
      <c r="B17508">
        <v>2.2013329959948E-5</v>
      </c>
      <c r="C17508" s="1">
        <v>1.90480973795173E-5</v>
      </c>
      <c r="D17508">
        <v>3.5714285714285698E-2</v>
      </c>
      <c r="E17508">
        <v>1.7045454545454499E-2</v>
      </c>
      <c r="F17508">
        <v>0.16310160427807499</v>
      </c>
      <c r="G17508">
        <v>2.0833333333333301E-2</v>
      </c>
      <c r="H17508">
        <v>0.18548387096774199</v>
      </c>
      <c r="I17508">
        <v>0.21551724137931</v>
      </c>
      <c r="J17508" s="1">
        <v>0</v>
      </c>
      <c r="K17508" t="s">
        <v>23241</v>
      </c>
      <c r="L17508" t="s">
        <v>58260</v>
      </c>
      <c r="M17508" t="s">
        <v>58261</v>
      </c>
    </row>
    <row r="17509" spans="1:13">
      <c r="A17509" s="1" t="s">
        <v>19526</v>
      </c>
      <c r="B17509">
        <v>4.27631150178025E-4</v>
      </c>
      <c r="C17509" s="1">
        <v>1.3389813522218899E-4</v>
      </c>
      <c r="D17509">
        <v>9.5238095238095205E-2</v>
      </c>
      <c r="E17509">
        <v>0</v>
      </c>
      <c r="F17509">
        <v>0.73863636363636398</v>
      </c>
      <c r="G17509">
        <v>0.15686274509803899</v>
      </c>
      <c r="H17509">
        <v>0.50684931506849296</v>
      </c>
      <c r="I17509">
        <v>0.30952380952380998</v>
      </c>
      <c r="J17509" s="1">
        <v>0</v>
      </c>
      <c r="K17509" t="s">
        <v>23240</v>
      </c>
      <c r="L17509" t="s">
        <v>58262</v>
      </c>
      <c r="M17509" t="s">
        <v>58263</v>
      </c>
    </row>
    <row r="17510" spans="1:13">
      <c r="A17510" s="1" t="s">
        <v>19527</v>
      </c>
      <c r="B17510">
        <v>2.0142395879655601E-4</v>
      </c>
      <c r="C17510" s="1">
        <v>2.14103377494675E-4</v>
      </c>
      <c r="D17510">
        <v>0.98387096774193505</v>
      </c>
      <c r="E17510">
        <v>0.99425287356321801</v>
      </c>
      <c r="F17510">
        <v>0.60227272727272696</v>
      </c>
      <c r="G17510">
        <v>0.97959183673469397</v>
      </c>
      <c r="H17510">
        <v>0.97058823529411797</v>
      </c>
      <c r="I17510">
        <v>1</v>
      </c>
      <c r="J17510" s="1">
        <v>1</v>
      </c>
      <c r="K17510" t="s">
        <v>23238</v>
      </c>
      <c r="L17510" t="s">
        <v>58264</v>
      </c>
      <c r="M17510" t="s">
        <v>58265</v>
      </c>
    </row>
    <row r="17511" spans="1:13">
      <c r="A17511" s="1" t="s">
        <v>19528</v>
      </c>
      <c r="B17511">
        <v>3.1299841231500699E-6</v>
      </c>
      <c r="C17511" s="1">
        <v>5.2512077890921902E-8</v>
      </c>
      <c r="D17511">
        <v>0.94827586206896597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 s="1">
        <v>1</v>
      </c>
      <c r="K17511" t="s">
        <v>23237</v>
      </c>
      <c r="L17511" t="s">
        <v>58266</v>
      </c>
      <c r="M17511" t="s">
        <v>58267</v>
      </c>
    </row>
    <row r="17512" spans="1:13">
      <c r="A17512" s="1" t="s">
        <v>19529</v>
      </c>
      <c r="B17512">
        <v>0</v>
      </c>
      <c r="C17512" s="1">
        <v>0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 s="1">
        <v>1</v>
      </c>
      <c r="K17512" t="s">
        <v>23241</v>
      </c>
      <c r="L17512" t="s">
        <v>58268</v>
      </c>
      <c r="M17512" t="s">
        <v>58269</v>
      </c>
    </row>
    <row r="17513" spans="1:13">
      <c r="A17513" s="1" t="s">
        <v>19530</v>
      </c>
      <c r="B17513">
        <v>2.1746939553530199E-6</v>
      </c>
      <c r="C17513" s="1">
        <v>1.3226699398348699E-5</v>
      </c>
      <c r="D17513">
        <v>1</v>
      </c>
      <c r="E17513">
        <v>1</v>
      </c>
      <c r="F17513">
        <v>0.94780219780219799</v>
      </c>
      <c r="G17513">
        <v>1</v>
      </c>
      <c r="H17513">
        <v>1</v>
      </c>
      <c r="I17513">
        <v>1</v>
      </c>
      <c r="J17513" s="1" t="s">
        <v>23229</v>
      </c>
      <c r="K17513" t="s">
        <v>23238</v>
      </c>
      <c r="L17513" t="s">
        <v>58270</v>
      </c>
      <c r="M17513" t="s">
        <v>58271</v>
      </c>
    </row>
    <row r="17514" spans="1:13">
      <c r="A17514" s="1" t="s">
        <v>19531</v>
      </c>
      <c r="B17514">
        <v>3.5039163017543E-6</v>
      </c>
      <c r="C17514" s="1">
        <v>2.2677269322886899E-5</v>
      </c>
      <c r="D17514">
        <v>1</v>
      </c>
      <c r="E17514">
        <v>1</v>
      </c>
      <c r="F17514">
        <v>1</v>
      </c>
      <c r="G17514">
        <v>1</v>
      </c>
      <c r="H17514">
        <v>0.99528301886792458</v>
      </c>
      <c r="I17514">
        <v>0.90666666666666673</v>
      </c>
      <c r="J17514" s="1">
        <v>1</v>
      </c>
      <c r="K17514" t="s">
        <v>23243</v>
      </c>
      <c r="L17514" t="s">
        <v>58272</v>
      </c>
      <c r="M17514" t="s">
        <v>58273</v>
      </c>
    </row>
    <row r="17515" spans="1:13">
      <c r="A17515" s="1" t="s">
        <v>19532</v>
      </c>
      <c r="B17515">
        <v>6.7596617766671998E-9</v>
      </c>
      <c r="C17515" s="1">
        <v>2.0882565541478801E-8</v>
      </c>
      <c r="D17515">
        <v>1</v>
      </c>
      <c r="E17515">
        <v>1</v>
      </c>
      <c r="F17515">
        <v>1</v>
      </c>
      <c r="G17515">
        <v>1</v>
      </c>
      <c r="H17515">
        <v>0.99557522123893805</v>
      </c>
      <c r="I17515">
        <v>1</v>
      </c>
      <c r="J17515" s="1">
        <v>1</v>
      </c>
      <c r="K17515" t="s">
        <v>23242</v>
      </c>
      <c r="L17515" t="s">
        <v>58274</v>
      </c>
      <c r="M17515" t="s">
        <v>58275</v>
      </c>
    </row>
    <row r="17516" spans="1:13">
      <c r="A17516" s="1" t="s">
        <v>19533</v>
      </c>
      <c r="B17516">
        <v>8.0437430715330199E-6</v>
      </c>
      <c r="C17516" s="1">
        <v>1.3693976651735799E-7</v>
      </c>
      <c r="D17516">
        <v>0.90625</v>
      </c>
      <c r="E17516">
        <v>0.98192771084337305</v>
      </c>
      <c r="F17516">
        <v>0.65878378378378399</v>
      </c>
      <c r="G17516">
        <v>1</v>
      </c>
      <c r="H17516">
        <v>0.61538461538461497</v>
      </c>
      <c r="I17516">
        <v>0.7</v>
      </c>
      <c r="J17516" s="1">
        <v>1</v>
      </c>
      <c r="K17516" t="s">
        <v>23238</v>
      </c>
      <c r="L17516" t="s">
        <v>58276</v>
      </c>
      <c r="M17516" t="s">
        <v>58277</v>
      </c>
    </row>
    <row r="17517" spans="1:13">
      <c r="A17517" s="1" t="s">
        <v>19534</v>
      </c>
      <c r="B17517">
        <v>1.7985735343764599E-4</v>
      </c>
      <c r="C17517" s="1">
        <v>3.5237667015544599E-5</v>
      </c>
      <c r="D17517">
        <v>0.95</v>
      </c>
      <c r="E17517">
        <v>0.60526315789473695</v>
      </c>
      <c r="F17517">
        <v>0.99712643678160895</v>
      </c>
      <c r="G17517">
        <v>0.89583333333333304</v>
      </c>
      <c r="H17517">
        <v>0.873493975903614</v>
      </c>
      <c r="I17517">
        <v>0.967741935483871</v>
      </c>
      <c r="J17517" s="1">
        <v>0.66666666666666696</v>
      </c>
      <c r="K17517" t="s">
        <v>23241</v>
      </c>
      <c r="L17517" t="s">
        <v>58278</v>
      </c>
      <c r="M17517" t="s">
        <v>58279</v>
      </c>
    </row>
    <row r="17518" spans="1:13">
      <c r="A17518" s="1" t="s">
        <v>19535</v>
      </c>
      <c r="B17518">
        <v>1.6792305119338501E-4</v>
      </c>
      <c r="C17518" s="1">
        <v>3.6006009025327098E-3</v>
      </c>
      <c r="D17518">
        <v>0.45</v>
      </c>
      <c r="E17518">
        <v>0.63684210526315799</v>
      </c>
      <c r="F17518">
        <v>0.75641025641025605</v>
      </c>
      <c r="G17518">
        <v>6.8965517241379296E-2</v>
      </c>
      <c r="H17518">
        <v>0.53508771929824595</v>
      </c>
      <c r="I17518">
        <v>0.14876033057851201</v>
      </c>
      <c r="J17518" s="1">
        <v>0</v>
      </c>
      <c r="K17518" t="s">
        <v>23241</v>
      </c>
      <c r="L17518" t="s">
        <v>58280</v>
      </c>
      <c r="M17518" t="s">
        <v>58281</v>
      </c>
    </row>
    <row r="17519" spans="1:13">
      <c r="A17519" s="1" t="s">
        <v>19536</v>
      </c>
      <c r="B17519">
        <v>1.50511916728779E-6</v>
      </c>
      <c r="C17519" s="1">
        <v>9.7373141116939793E-5</v>
      </c>
      <c r="D17519">
        <v>0.9375</v>
      </c>
      <c r="E17519">
        <v>0.89473684210526305</v>
      </c>
      <c r="F17519">
        <v>0.82642487046632096</v>
      </c>
      <c r="G17519">
        <v>1</v>
      </c>
      <c r="H17519">
        <v>1</v>
      </c>
      <c r="I17519">
        <v>1</v>
      </c>
      <c r="J17519" s="1">
        <v>1</v>
      </c>
      <c r="K17519" t="s">
        <v>23239</v>
      </c>
      <c r="L17519" t="s">
        <v>58282</v>
      </c>
      <c r="M17519" t="s">
        <v>58283</v>
      </c>
    </row>
    <row r="17520" spans="1:13">
      <c r="A17520" s="1" t="s">
        <v>19537</v>
      </c>
      <c r="B17520">
        <v>9.1919098865770599E-7</v>
      </c>
      <c r="C17520" s="1">
        <v>5.57559343991151E-5</v>
      </c>
      <c r="D17520">
        <v>0</v>
      </c>
      <c r="E17520">
        <v>0</v>
      </c>
      <c r="F17520">
        <v>0.1</v>
      </c>
      <c r="G17520">
        <v>3.7499999999999999E-2</v>
      </c>
      <c r="H17520">
        <v>0.42857142857142899</v>
      </c>
      <c r="I17520">
        <v>1.72413793103448E-2</v>
      </c>
      <c r="J17520" s="1">
        <v>0</v>
      </c>
      <c r="K17520" t="s">
        <v>23241</v>
      </c>
      <c r="L17520" t="s">
        <v>58284</v>
      </c>
      <c r="M17520" t="s">
        <v>58285</v>
      </c>
    </row>
    <row r="17521" spans="1:13">
      <c r="A17521" s="1" t="s">
        <v>19538</v>
      </c>
      <c r="B17521">
        <v>0</v>
      </c>
      <c r="C17521" s="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 s="1">
        <v>0.91666666666666696</v>
      </c>
      <c r="K17521" t="s">
        <v>23241</v>
      </c>
      <c r="L17521" t="s">
        <v>58286</v>
      </c>
      <c r="M17521" t="s">
        <v>58287</v>
      </c>
    </row>
    <row r="17522" spans="1:13">
      <c r="A17522" s="1" t="s">
        <v>19539</v>
      </c>
      <c r="B17522">
        <v>3.3645810958144001E-5</v>
      </c>
      <c r="C17522" s="1">
        <v>1.7595269691080001E-4</v>
      </c>
      <c r="D17522">
        <v>0.484375</v>
      </c>
      <c r="E17522">
        <v>0.82105263157894703</v>
      </c>
      <c r="F17522">
        <v>0.93076923076923102</v>
      </c>
      <c r="G17522">
        <v>0.78947368421052599</v>
      </c>
      <c r="H17522">
        <v>0.89639639639639601</v>
      </c>
      <c r="I17522">
        <v>0.7</v>
      </c>
      <c r="J17522" s="1">
        <v>0.05</v>
      </c>
      <c r="K17522" t="s">
        <v>23239</v>
      </c>
      <c r="L17522" t="s">
        <v>58288</v>
      </c>
      <c r="M17522" t="s">
        <v>58289</v>
      </c>
    </row>
    <row r="17523" spans="1:13">
      <c r="A17523" s="1" t="s">
        <v>19540</v>
      </c>
      <c r="B17523">
        <v>1.3308743279672699E-5</v>
      </c>
      <c r="C17523" s="1">
        <v>5.4646047049584901E-6</v>
      </c>
      <c r="D17523">
        <v>0.34090909090909099</v>
      </c>
      <c r="E17523">
        <v>6.1643835616438401E-2</v>
      </c>
      <c r="F17523">
        <v>1.2953367875647701E-2</v>
      </c>
      <c r="G17523">
        <v>8.1395348837209294E-2</v>
      </c>
      <c r="H17523">
        <v>9.2592592592592605E-3</v>
      </c>
      <c r="I17523">
        <v>1.5957446808510599E-2</v>
      </c>
      <c r="J17523" s="1">
        <v>0</v>
      </c>
      <c r="K17523" t="s">
        <v>23242</v>
      </c>
      <c r="L17523" t="s">
        <v>58290</v>
      </c>
      <c r="M17523" t="s">
        <v>58291</v>
      </c>
    </row>
    <row r="17524" spans="1:13">
      <c r="A17524" s="1" t="s">
        <v>19541</v>
      </c>
      <c r="B17524">
        <v>2.8873577582947101E-4</v>
      </c>
      <c r="C17524" s="1">
        <v>2.4025010803553701E-5</v>
      </c>
      <c r="D17524">
        <v>0.21052631578947401</v>
      </c>
      <c r="E17524">
        <v>6.9620253164557E-2</v>
      </c>
      <c r="F17524">
        <v>0.69444444444444398</v>
      </c>
      <c r="G17524">
        <v>0.93902439024390205</v>
      </c>
      <c r="H17524">
        <v>0.87951807228915702</v>
      </c>
      <c r="I17524">
        <v>0.81818181818181801</v>
      </c>
      <c r="J17524" s="1">
        <v>1</v>
      </c>
      <c r="K17524" t="s">
        <v>23238</v>
      </c>
      <c r="L17524" t="s">
        <v>58292</v>
      </c>
      <c r="M17524" t="s">
        <v>58293</v>
      </c>
    </row>
    <row r="17525" spans="1:13">
      <c r="A17525" s="1" t="s">
        <v>19542</v>
      </c>
      <c r="B17525">
        <v>0</v>
      </c>
      <c r="C17525" s="1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 s="1">
        <v>1</v>
      </c>
      <c r="K17525" t="s">
        <v>23241</v>
      </c>
      <c r="L17525" t="s">
        <v>58294</v>
      </c>
      <c r="M17525" t="s">
        <v>58295</v>
      </c>
    </row>
    <row r="17526" spans="1:13">
      <c r="A17526" s="1" t="s">
        <v>19543</v>
      </c>
      <c r="B17526">
        <v>3.4453740063686601E-6</v>
      </c>
      <c r="C17526" s="1">
        <v>9.8404717432644002E-5</v>
      </c>
      <c r="D17526">
        <v>0.890625</v>
      </c>
      <c r="E17526">
        <v>0.96354166666666696</v>
      </c>
      <c r="F17526">
        <v>0.841968911917098</v>
      </c>
      <c r="G17526">
        <v>0.98648648648648696</v>
      </c>
      <c r="H17526">
        <v>0.96190476190476204</v>
      </c>
      <c r="I17526">
        <v>1</v>
      </c>
      <c r="J17526" s="1">
        <v>1</v>
      </c>
      <c r="K17526" t="s">
        <v>23241</v>
      </c>
      <c r="L17526" t="s">
        <v>58296</v>
      </c>
      <c r="M17526" t="s">
        <v>58297</v>
      </c>
    </row>
    <row r="17527" spans="1:13">
      <c r="A17527" s="1" t="s">
        <v>19544</v>
      </c>
      <c r="B17527">
        <v>3.9746310653381402E-4</v>
      </c>
      <c r="C17527" s="1">
        <v>2.1271618966192199E-4</v>
      </c>
      <c r="D17527">
        <v>1.5625E-2</v>
      </c>
      <c r="E17527">
        <v>0</v>
      </c>
      <c r="F17527">
        <v>0.31282051282051299</v>
      </c>
      <c r="G17527">
        <v>6.8965517241379296E-2</v>
      </c>
      <c r="H17527">
        <v>0.27192982456140402</v>
      </c>
      <c r="I17527">
        <v>0.35655737704918</v>
      </c>
      <c r="J17527" s="1">
        <v>1</v>
      </c>
      <c r="K17527" t="s">
        <v>23241</v>
      </c>
      <c r="L17527" t="s">
        <v>58298</v>
      </c>
      <c r="M17527" t="s">
        <v>58299</v>
      </c>
    </row>
    <row r="17528" spans="1:13">
      <c r="A17528" s="1" t="s">
        <v>19545</v>
      </c>
      <c r="B17528">
        <v>8.3199371747004396E-6</v>
      </c>
      <c r="C17528" s="1">
        <v>1.8398504816662299E-4</v>
      </c>
      <c r="D17528">
        <v>0.79032258064516103</v>
      </c>
      <c r="E17528">
        <v>0.95294117647058796</v>
      </c>
      <c r="F17528">
        <v>0.64814814814814803</v>
      </c>
      <c r="G17528">
        <v>1</v>
      </c>
      <c r="H17528">
        <v>0.80555555555555602</v>
      </c>
      <c r="I17528">
        <v>0.96153846153846201</v>
      </c>
      <c r="J17528" s="1">
        <v>1</v>
      </c>
      <c r="K17528" t="s">
        <v>23238</v>
      </c>
      <c r="L17528" t="s">
        <v>58300</v>
      </c>
      <c r="M17528" t="s">
        <v>58301</v>
      </c>
    </row>
    <row r="17529" spans="1:13">
      <c r="A17529" s="1" t="s">
        <v>19546</v>
      </c>
      <c r="B17529">
        <v>4.50086463400543E-5</v>
      </c>
      <c r="C17529" s="1">
        <v>5.1452212208743899E-5</v>
      </c>
      <c r="D17529">
        <v>0.875</v>
      </c>
      <c r="E17529">
        <v>0.94148936170212805</v>
      </c>
      <c r="F17529">
        <v>0.77435897435897405</v>
      </c>
      <c r="G17529">
        <v>0.99107142857142905</v>
      </c>
      <c r="H17529">
        <v>0.89639639639639601</v>
      </c>
      <c r="I17529">
        <v>0.98214285714285698</v>
      </c>
      <c r="J17529" s="1">
        <v>1</v>
      </c>
      <c r="K17529" t="s">
        <v>23238</v>
      </c>
      <c r="L17529" t="s">
        <v>58302</v>
      </c>
      <c r="M17529" t="s">
        <v>58303</v>
      </c>
    </row>
    <row r="17530" spans="1:13">
      <c r="A17530" s="1" t="s">
        <v>19547</v>
      </c>
      <c r="B17530">
        <v>8.9837827843962307E-6</v>
      </c>
      <c r="C17530" s="1">
        <v>3.7452139806921601E-5</v>
      </c>
      <c r="D17530">
        <v>0.359375</v>
      </c>
      <c r="E17530">
        <v>0.2</v>
      </c>
      <c r="F17530">
        <v>0.52406417112299497</v>
      </c>
      <c r="G17530">
        <v>3.3333333333333298E-2</v>
      </c>
      <c r="H17530">
        <v>0.54736842105263195</v>
      </c>
      <c r="I17530">
        <v>9.0909090909090898E-2</v>
      </c>
      <c r="J17530" s="1">
        <v>0</v>
      </c>
      <c r="K17530" t="s">
        <v>23241</v>
      </c>
      <c r="L17530" t="s">
        <v>58304</v>
      </c>
      <c r="M17530" t="s">
        <v>58305</v>
      </c>
    </row>
    <row r="17531" spans="1:13">
      <c r="A17531" s="1" t="s">
        <v>19548</v>
      </c>
      <c r="B17531">
        <v>4.9285350186725197E-6</v>
      </c>
      <c r="C17531" s="1">
        <v>2.9052921616097799E-7</v>
      </c>
      <c r="D17531">
        <v>0</v>
      </c>
      <c r="E17531">
        <v>0</v>
      </c>
      <c r="F17531">
        <v>7.3298429319371694E-2</v>
      </c>
      <c r="G17531">
        <v>3.5714285714285698E-2</v>
      </c>
      <c r="H17531">
        <v>5.3921568627450997E-2</v>
      </c>
      <c r="I17531">
        <v>0</v>
      </c>
      <c r="J17531" s="1">
        <v>0</v>
      </c>
      <c r="K17531" t="s">
        <v>23239</v>
      </c>
      <c r="L17531" t="s">
        <v>58306</v>
      </c>
      <c r="M17531" t="s">
        <v>58307</v>
      </c>
    </row>
    <row r="17532" spans="1:13">
      <c r="A17532" s="1" t="s">
        <v>19549</v>
      </c>
      <c r="B17532">
        <v>1.9634873373397199E-8</v>
      </c>
      <c r="C17532" s="1">
        <v>1.38367889289773E-5</v>
      </c>
      <c r="D17532">
        <v>0</v>
      </c>
      <c r="E17532">
        <v>0</v>
      </c>
      <c r="F17532">
        <v>0</v>
      </c>
      <c r="G17532">
        <v>0</v>
      </c>
      <c r="H17532">
        <v>1.1111111111111099E-2</v>
      </c>
      <c r="I17532">
        <v>0.11</v>
      </c>
      <c r="J17532" s="1">
        <v>0</v>
      </c>
      <c r="K17532" t="s">
        <v>23238</v>
      </c>
      <c r="L17532" t="s">
        <v>58308</v>
      </c>
      <c r="M17532" t="s">
        <v>58309</v>
      </c>
    </row>
    <row r="17533" spans="1:13">
      <c r="A17533" s="1" t="s">
        <v>19550</v>
      </c>
      <c r="B17533">
        <v>1.2382701200041E-6</v>
      </c>
      <c r="C17533" s="1">
        <v>2.6483609246697799E-7</v>
      </c>
      <c r="D17533">
        <v>0.953125</v>
      </c>
      <c r="E17533">
        <v>0.99479166666666696</v>
      </c>
      <c r="F17533">
        <v>0.987179487179487</v>
      </c>
      <c r="G17533">
        <v>0.99137931034482796</v>
      </c>
      <c r="H17533">
        <v>0.99561403508771895</v>
      </c>
      <c r="I17533">
        <v>0.99590163934426201</v>
      </c>
      <c r="J17533" s="1">
        <v>0.90909090909090895</v>
      </c>
      <c r="K17533" t="s">
        <v>23238</v>
      </c>
      <c r="L17533" t="s">
        <v>58310</v>
      </c>
      <c r="M17533" t="s">
        <v>58311</v>
      </c>
    </row>
    <row r="17534" spans="1:13">
      <c r="A17534" s="1" t="s">
        <v>19551</v>
      </c>
      <c r="B17534">
        <v>7.5174000221128494E-8</v>
      </c>
      <c r="C17534" s="1">
        <v>9.2189835468005096E-7</v>
      </c>
      <c r="D17534">
        <v>3.2258064516128997E-2</v>
      </c>
      <c r="E17534">
        <v>2.8735632183908E-2</v>
      </c>
      <c r="F17534">
        <v>0</v>
      </c>
      <c r="G17534">
        <v>0.33823529411764702</v>
      </c>
      <c r="H17534">
        <v>2.4390243902439001E-2</v>
      </c>
      <c r="I17534">
        <v>0.25454545454545502</v>
      </c>
      <c r="J17534" s="1">
        <v>1</v>
      </c>
      <c r="K17534" t="s">
        <v>23241</v>
      </c>
      <c r="L17534" t="s">
        <v>58312</v>
      </c>
      <c r="M17534" t="s">
        <v>58313</v>
      </c>
    </row>
    <row r="17535" spans="1:13">
      <c r="A17535" s="1" t="s">
        <v>19552</v>
      </c>
      <c r="B17535">
        <v>3.7229502050525702E-4</v>
      </c>
      <c r="C17535" s="1">
        <v>1.7284886871202901E-7</v>
      </c>
      <c r="D17535">
        <v>9.375E-2</v>
      </c>
      <c r="E17535">
        <v>0.340425531914894</v>
      </c>
      <c r="F17535">
        <v>1.5384615384615399E-2</v>
      </c>
      <c r="G17535">
        <v>5.1724137931034503E-2</v>
      </c>
      <c r="H17535">
        <v>4.3859649122807001E-2</v>
      </c>
      <c r="I17535">
        <v>0.108</v>
      </c>
      <c r="J17535" s="1">
        <v>0.13636363636363599</v>
      </c>
      <c r="K17535" t="s">
        <v>23241</v>
      </c>
      <c r="L17535" t="s">
        <v>58314</v>
      </c>
      <c r="M17535" t="s">
        <v>58315</v>
      </c>
    </row>
    <row r="17536" spans="1:13">
      <c r="A17536" s="1" t="s">
        <v>19553</v>
      </c>
      <c r="B17536">
        <v>0</v>
      </c>
      <c r="C17536" s="1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 s="1">
        <v>0</v>
      </c>
      <c r="K17536" t="s">
        <v>23238</v>
      </c>
      <c r="L17536" t="s">
        <v>58316</v>
      </c>
      <c r="M17536" t="s">
        <v>58317</v>
      </c>
    </row>
    <row r="17537" spans="1:13">
      <c r="A17537" s="1" t="s">
        <v>19554</v>
      </c>
      <c r="B17537">
        <v>4.2486601113116199E-5</v>
      </c>
      <c r="C17537" s="1">
        <v>6.5265843670355596E-7</v>
      </c>
      <c r="D17537">
        <v>6.5217391304347797E-2</v>
      </c>
      <c r="E17537">
        <v>7.8125E-3</v>
      </c>
      <c r="F17537">
        <v>6.9620253164557E-2</v>
      </c>
      <c r="G17537">
        <v>0.05</v>
      </c>
      <c r="H17537">
        <v>0.190909090909091</v>
      </c>
      <c r="I17537">
        <v>1.1764705882352899E-2</v>
      </c>
      <c r="J17537" s="1">
        <v>0</v>
      </c>
      <c r="K17537" t="s">
        <v>23238</v>
      </c>
      <c r="L17537" t="s">
        <v>58318</v>
      </c>
      <c r="M17537" t="s">
        <v>58319</v>
      </c>
    </row>
    <row r="17538" spans="1:13">
      <c r="A17538" s="1" t="s">
        <v>19555</v>
      </c>
      <c r="B17538">
        <v>8.9667132528050903E-7</v>
      </c>
      <c r="C17538" s="1">
        <v>7.9686148545217296E-7</v>
      </c>
      <c r="D17538">
        <v>1</v>
      </c>
      <c r="E17538">
        <v>0.98901098901098905</v>
      </c>
      <c r="F17538">
        <v>0.99725274725274704</v>
      </c>
      <c r="G17538">
        <v>0.75</v>
      </c>
      <c r="H17538">
        <v>0.97777777777777797</v>
      </c>
      <c r="I17538">
        <v>0.90151515151515105</v>
      </c>
      <c r="J17538" s="1">
        <v>1</v>
      </c>
      <c r="K17538" t="s">
        <v>23240</v>
      </c>
      <c r="L17538" t="s">
        <v>58320</v>
      </c>
      <c r="M17538" t="s">
        <v>58321</v>
      </c>
    </row>
    <row r="17539" spans="1:13">
      <c r="A17539" s="1" t="s">
        <v>19556</v>
      </c>
      <c r="B17539">
        <v>5.9020242088757299E-5</v>
      </c>
      <c r="C17539" s="1">
        <v>8.6443827416745005E-6</v>
      </c>
      <c r="D17539">
        <v>0.921875</v>
      </c>
      <c r="E17539">
        <v>0.984375</v>
      </c>
      <c r="F17539">
        <v>0.99738219895288005</v>
      </c>
      <c r="G17539">
        <v>0.99137931034482796</v>
      </c>
      <c r="H17539">
        <v>0.99115044247787598</v>
      </c>
      <c r="I17539">
        <v>0.95833333333333304</v>
      </c>
      <c r="J17539" s="1">
        <v>1</v>
      </c>
      <c r="K17539" t="s">
        <v>23237</v>
      </c>
      <c r="L17539" t="s">
        <v>58322</v>
      </c>
      <c r="M17539" t="s">
        <v>58323</v>
      </c>
    </row>
    <row r="17540" spans="1:13">
      <c r="A17540" s="1" t="s">
        <v>19557</v>
      </c>
      <c r="B17540">
        <v>2.73404714455753E-5</v>
      </c>
      <c r="C17540" s="1">
        <v>2.6023869080953998E-6</v>
      </c>
      <c r="D17540">
        <v>0.40322580645161299</v>
      </c>
      <c r="E17540">
        <v>0.407407407407407</v>
      </c>
      <c r="F17540">
        <v>0.11607142857142901</v>
      </c>
      <c r="G17540">
        <v>0.33823529411764702</v>
      </c>
      <c r="H17540">
        <v>0.151898734177215</v>
      </c>
      <c r="I17540">
        <v>0.125</v>
      </c>
      <c r="J17540" s="1" t="s">
        <v>23229</v>
      </c>
      <c r="K17540" t="s">
        <v>23238</v>
      </c>
      <c r="L17540" t="s">
        <v>58324</v>
      </c>
      <c r="M17540" t="s">
        <v>58325</v>
      </c>
    </row>
    <row r="17541" spans="1:13">
      <c r="A17541" s="1" t="s">
        <v>19558</v>
      </c>
      <c r="B17541">
        <v>1.8684782042503E-7</v>
      </c>
      <c r="C17541" s="1">
        <v>1.0376541376793099E-9</v>
      </c>
      <c r="D17541">
        <v>0</v>
      </c>
      <c r="E17541">
        <v>0</v>
      </c>
      <c r="F17541">
        <v>5.0000000000000001E-3</v>
      </c>
      <c r="G17541">
        <v>0</v>
      </c>
      <c r="H17541">
        <v>0</v>
      </c>
      <c r="I17541">
        <v>0</v>
      </c>
      <c r="J17541" s="1" t="s">
        <v>23229</v>
      </c>
      <c r="K17541" t="s">
        <v>23241</v>
      </c>
      <c r="L17541" t="s">
        <v>58326</v>
      </c>
      <c r="M17541" t="s">
        <v>58327</v>
      </c>
    </row>
    <row r="17542" spans="1:13">
      <c r="A17542" s="1" t="s">
        <v>19559</v>
      </c>
      <c r="B17542">
        <v>8.6967865302308999E-7</v>
      </c>
      <c r="C17542" s="1">
        <v>4.42807537502391E-5</v>
      </c>
      <c r="D17542">
        <v>0.91379310344827602</v>
      </c>
      <c r="E17542">
        <v>0.99425287356321801</v>
      </c>
      <c r="F17542">
        <v>0.84146341463414598</v>
      </c>
      <c r="G17542">
        <v>0.65517241379310298</v>
      </c>
      <c r="H17542">
        <v>0.69512195121951204</v>
      </c>
      <c r="I17542">
        <v>0.77500000000000002</v>
      </c>
      <c r="J17542" s="1">
        <v>1</v>
      </c>
      <c r="K17542" t="s">
        <v>23241</v>
      </c>
      <c r="L17542" t="s">
        <v>58328</v>
      </c>
      <c r="M17542" t="s">
        <v>58329</v>
      </c>
    </row>
    <row r="17543" spans="1:13">
      <c r="A17543" s="1" t="s">
        <v>19560</v>
      </c>
      <c r="B17543">
        <v>0</v>
      </c>
      <c r="C17543" s="1">
        <v>0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 s="1">
        <v>0.64285714285714302</v>
      </c>
      <c r="K17543" t="s">
        <v>23238</v>
      </c>
      <c r="L17543" t="s">
        <v>58330</v>
      </c>
      <c r="M17543" t="s">
        <v>58331</v>
      </c>
    </row>
    <row r="17544" spans="1:13">
      <c r="A17544" s="1" t="s">
        <v>19561</v>
      </c>
      <c r="B17544">
        <v>7.3572219832241799E-5</v>
      </c>
      <c r="C17544" s="1">
        <v>3.0735734416415701E-6</v>
      </c>
      <c r="D17544">
        <v>0.96666666666666701</v>
      </c>
      <c r="E17544">
        <v>0.67058823529411804</v>
      </c>
      <c r="F17544">
        <v>0.98245614035087703</v>
      </c>
      <c r="G17544">
        <v>1</v>
      </c>
      <c r="H17544">
        <v>0.99438202247190999</v>
      </c>
      <c r="I17544">
        <v>1</v>
      </c>
      <c r="J17544" s="1">
        <v>1</v>
      </c>
      <c r="K17544" t="s">
        <v>23238</v>
      </c>
      <c r="L17544" t="s">
        <v>58332</v>
      </c>
      <c r="M17544" t="s">
        <v>58333</v>
      </c>
    </row>
    <row r="17545" spans="1:13">
      <c r="A17545" s="1" t="s">
        <v>19562</v>
      </c>
      <c r="B17545">
        <v>8.6273736657914094E-6</v>
      </c>
      <c r="C17545" s="1">
        <v>2.6754537672953101E-6</v>
      </c>
      <c r="D17545">
        <v>0.953125</v>
      </c>
      <c r="E17545">
        <v>0.86702127659574502</v>
      </c>
      <c r="F17545">
        <v>0.99479166666666696</v>
      </c>
      <c r="G17545">
        <v>0.99</v>
      </c>
      <c r="H17545">
        <v>0.99537037037037002</v>
      </c>
      <c r="I17545">
        <v>1</v>
      </c>
      <c r="J17545" s="1">
        <v>1</v>
      </c>
      <c r="K17545" t="s">
        <v>23238</v>
      </c>
      <c r="L17545" t="s">
        <v>58334</v>
      </c>
      <c r="M17545" t="s">
        <v>58335</v>
      </c>
    </row>
    <row r="17546" spans="1:13">
      <c r="A17546" s="1" t="s">
        <v>19563</v>
      </c>
      <c r="B17546">
        <v>4.4143476512964599E-5</v>
      </c>
      <c r="C17546" s="1">
        <v>1.5496156280877099E-6</v>
      </c>
      <c r="D17546">
        <v>0.828125</v>
      </c>
      <c r="E17546">
        <v>0.98901098901098905</v>
      </c>
      <c r="F17546">
        <v>0.72422680412371099</v>
      </c>
      <c r="G17546">
        <v>0.56944444444444398</v>
      </c>
      <c r="H17546">
        <v>0.69026548672566401</v>
      </c>
      <c r="I17546">
        <v>0.88559322033898302</v>
      </c>
      <c r="J17546" s="1" t="s">
        <v>23229</v>
      </c>
      <c r="K17546" t="s">
        <v>23242</v>
      </c>
      <c r="L17546" t="s">
        <v>58336</v>
      </c>
      <c r="M17546" t="s">
        <v>58337</v>
      </c>
    </row>
    <row r="17547" spans="1:13">
      <c r="A17547" s="1" t="s">
        <v>19564</v>
      </c>
      <c r="B17547">
        <v>9.5339535963751106E-6</v>
      </c>
      <c r="C17547" s="1">
        <v>2.5754424458260601E-5</v>
      </c>
      <c r="D17547">
        <v>1.6129032258064498E-2</v>
      </c>
      <c r="E17547">
        <v>3.3333333333333298E-2</v>
      </c>
      <c r="F17547">
        <v>8.5227272727272693E-2</v>
      </c>
      <c r="G17547">
        <v>5.5555555555555601E-2</v>
      </c>
      <c r="H17547">
        <v>0.14285714285714299</v>
      </c>
      <c r="I17547">
        <v>0.29166666666666702</v>
      </c>
      <c r="J17547" s="1" t="s">
        <v>23229</v>
      </c>
      <c r="K17547" t="s">
        <v>23242</v>
      </c>
      <c r="L17547" t="s">
        <v>58338</v>
      </c>
      <c r="M17547" t="s">
        <v>58339</v>
      </c>
    </row>
    <row r="17548" spans="1:13">
      <c r="A17548" s="1" t="s">
        <v>19565</v>
      </c>
      <c r="B17548">
        <v>1.8105463723167801E-6</v>
      </c>
      <c r="C17548" s="1">
        <v>5.8798230977265701E-7</v>
      </c>
      <c r="D17548">
        <v>0</v>
      </c>
      <c r="E17548">
        <v>0</v>
      </c>
      <c r="F17548">
        <v>4.0650406504065002E-3</v>
      </c>
      <c r="G17548">
        <v>0.32653061224489799</v>
      </c>
      <c r="H17548">
        <v>4.5454545454545497E-2</v>
      </c>
      <c r="I17548">
        <v>8.1967213114754106E-2</v>
      </c>
      <c r="J17548" s="1">
        <v>0</v>
      </c>
      <c r="K17548" t="s">
        <v>23238</v>
      </c>
      <c r="L17548" t="s">
        <v>58340</v>
      </c>
      <c r="M17548" t="s">
        <v>58341</v>
      </c>
    </row>
    <row r="17549" spans="1:13">
      <c r="A17549" s="1" t="s">
        <v>19566</v>
      </c>
      <c r="B17549">
        <v>2.5982884942830798E-6</v>
      </c>
      <c r="C17549" s="1">
        <v>2.3585658110853999E-6</v>
      </c>
      <c r="D17549">
        <v>0.88888888888888895</v>
      </c>
      <c r="E17549">
        <v>0.92857142857142905</v>
      </c>
      <c r="F17549">
        <v>0.94615384615384601</v>
      </c>
      <c r="G17549">
        <v>1</v>
      </c>
      <c r="H17549">
        <v>1</v>
      </c>
      <c r="I17549">
        <v>1</v>
      </c>
      <c r="J17549" s="1">
        <v>1</v>
      </c>
      <c r="K17549" t="s">
        <v>23241</v>
      </c>
      <c r="L17549" t="s">
        <v>58342</v>
      </c>
      <c r="M17549" t="s">
        <v>58343</v>
      </c>
    </row>
    <row r="17550" spans="1:13">
      <c r="A17550" s="1" t="s">
        <v>19567</v>
      </c>
      <c r="B17550">
        <v>3.83074158581782E-5</v>
      </c>
      <c r="C17550" s="1">
        <v>1.23032767654148E-5</v>
      </c>
      <c r="D17550">
        <v>0.140625</v>
      </c>
      <c r="E17550">
        <v>1.0416666666666701E-2</v>
      </c>
      <c r="F17550">
        <v>6.15384615384615E-2</v>
      </c>
      <c r="G17550">
        <v>0</v>
      </c>
      <c r="H17550">
        <v>9.2105263157894704E-2</v>
      </c>
      <c r="I17550">
        <v>4.31034482758621E-2</v>
      </c>
      <c r="J17550" s="1">
        <v>0</v>
      </c>
      <c r="K17550" t="s">
        <v>23241</v>
      </c>
      <c r="L17550" t="s">
        <v>58344</v>
      </c>
      <c r="M17550" t="s">
        <v>58345</v>
      </c>
    </row>
    <row r="17551" spans="1:13">
      <c r="A17551" s="1" t="s">
        <v>19568</v>
      </c>
      <c r="B17551">
        <v>3.4280978255875201E-8</v>
      </c>
      <c r="C17551" s="1">
        <v>2.8677717214269301E-6</v>
      </c>
      <c r="D17551">
        <v>2.7777777777777801E-2</v>
      </c>
      <c r="E17551">
        <v>0</v>
      </c>
      <c r="F17551">
        <v>2.5641025641025602E-3</v>
      </c>
      <c r="G17551">
        <v>0.125</v>
      </c>
      <c r="H17551">
        <v>4.6296296296296302E-3</v>
      </c>
      <c r="I17551">
        <v>9.375E-2</v>
      </c>
      <c r="J17551" s="1" t="s">
        <v>23229</v>
      </c>
      <c r="K17551" t="s">
        <v>23241</v>
      </c>
      <c r="L17551" t="s">
        <v>58346</v>
      </c>
      <c r="M17551" t="s">
        <v>58347</v>
      </c>
    </row>
    <row r="17552" spans="1:13">
      <c r="A17552" s="1" t="s">
        <v>19569</v>
      </c>
      <c r="B17552">
        <v>2.9438991993923799E-9</v>
      </c>
      <c r="C17552" s="1">
        <v>2.12957737217391E-7</v>
      </c>
      <c r="D17552">
        <v>0.21875</v>
      </c>
      <c r="E17552">
        <v>0</v>
      </c>
      <c r="F17552">
        <v>1.21951219512195E-2</v>
      </c>
      <c r="G17552">
        <v>0</v>
      </c>
      <c r="H17552">
        <v>0</v>
      </c>
      <c r="I17552">
        <v>2.4390243902439001E-2</v>
      </c>
      <c r="J17552" s="1" t="s">
        <v>23229</v>
      </c>
      <c r="K17552" t="s">
        <v>23238</v>
      </c>
      <c r="L17552" t="s">
        <v>58348</v>
      </c>
      <c r="M17552" t="s">
        <v>58349</v>
      </c>
    </row>
    <row r="17553" spans="1:13">
      <c r="A17553" s="1" t="s">
        <v>19570</v>
      </c>
      <c r="B17553">
        <v>4.8969435231827803E-7</v>
      </c>
      <c r="C17553" s="1">
        <v>1.4818664496469399E-6</v>
      </c>
      <c r="D17553">
        <v>0.92</v>
      </c>
      <c r="E17553">
        <v>0.88356164383561597</v>
      </c>
      <c r="F17553">
        <v>1</v>
      </c>
      <c r="G17553">
        <v>0.91176470588235303</v>
      </c>
      <c r="H17553">
        <v>1</v>
      </c>
      <c r="I17553">
        <v>0.97727272727272696</v>
      </c>
      <c r="J17553" s="1">
        <v>1</v>
      </c>
      <c r="K17553" t="s">
        <v>23238</v>
      </c>
      <c r="L17553" t="s">
        <v>58350</v>
      </c>
      <c r="M17553" t="s">
        <v>58351</v>
      </c>
    </row>
    <row r="17554" spans="1:13">
      <c r="A17554" s="1" t="s">
        <v>19571</v>
      </c>
      <c r="B17554">
        <v>6.6612454430359604E-6</v>
      </c>
      <c r="C17554" s="1">
        <v>4.5708405657924499E-8</v>
      </c>
      <c r="D17554">
        <v>0.84</v>
      </c>
      <c r="E17554">
        <v>1</v>
      </c>
      <c r="F17554">
        <v>0.97426470588235303</v>
      </c>
      <c r="G17554">
        <v>1</v>
      </c>
      <c r="H17554">
        <v>0.99382716049382702</v>
      </c>
      <c r="I17554">
        <v>1</v>
      </c>
      <c r="J17554" s="1">
        <v>1</v>
      </c>
      <c r="K17554" t="s">
        <v>23238</v>
      </c>
      <c r="L17554" t="s">
        <v>58352</v>
      </c>
      <c r="M17554" t="s">
        <v>58353</v>
      </c>
    </row>
    <row r="17555" spans="1:13">
      <c r="A17555" s="1" t="s">
        <v>19572</v>
      </c>
      <c r="B17555">
        <v>6.2026928387502302E-6</v>
      </c>
      <c r="C17555" s="1">
        <v>1.81760498724147E-5</v>
      </c>
      <c r="D17555">
        <v>1</v>
      </c>
      <c r="E17555">
        <v>0.99479166666666696</v>
      </c>
      <c r="F17555">
        <v>1</v>
      </c>
      <c r="G17555">
        <v>0.72413793103448298</v>
      </c>
      <c r="H17555">
        <v>1</v>
      </c>
      <c r="I17555">
        <v>0.89669421487603296</v>
      </c>
      <c r="J17555" s="1">
        <v>1</v>
      </c>
      <c r="K17555" t="s">
        <v>23241</v>
      </c>
      <c r="L17555" t="s">
        <v>58354</v>
      </c>
      <c r="M17555" t="s">
        <v>58355</v>
      </c>
    </row>
    <row r="17556" spans="1:13">
      <c r="A17556" s="1" t="s">
        <v>19573</v>
      </c>
      <c r="B17556">
        <v>3.4500447445967503E-5</v>
      </c>
      <c r="C17556" s="1">
        <v>3.3054203336117399E-5</v>
      </c>
      <c r="D17556">
        <v>0.55000000000000004</v>
      </c>
      <c r="E17556">
        <v>0.35555555555555601</v>
      </c>
      <c r="F17556">
        <v>0.748648648648649</v>
      </c>
      <c r="G17556">
        <v>0.66666666666666696</v>
      </c>
      <c r="H17556">
        <v>0.72777777777777797</v>
      </c>
      <c r="I17556">
        <v>0.42499999999999999</v>
      </c>
      <c r="J17556" s="1" t="s">
        <v>23229</v>
      </c>
      <c r="K17556" t="s">
        <v>23238</v>
      </c>
      <c r="L17556" t="s">
        <v>58356</v>
      </c>
      <c r="M17556" t="s">
        <v>58357</v>
      </c>
    </row>
    <row r="17557" spans="1:13">
      <c r="A17557" s="1" t="s">
        <v>19574</v>
      </c>
      <c r="B17557">
        <v>1.46875593999514E-5</v>
      </c>
      <c r="C17557" s="1">
        <v>3.9422962927810601E-6</v>
      </c>
      <c r="D17557">
        <v>0.98275862068965503</v>
      </c>
      <c r="E17557">
        <v>1</v>
      </c>
      <c r="F17557">
        <v>0.997058823529412</v>
      </c>
      <c r="G17557">
        <v>0.53333333333333299</v>
      </c>
      <c r="H17557">
        <v>1</v>
      </c>
      <c r="I17557">
        <v>0.79716981132075504</v>
      </c>
      <c r="J17557" s="1">
        <v>1</v>
      </c>
      <c r="K17557" t="s">
        <v>23241</v>
      </c>
      <c r="L17557" t="s">
        <v>58358</v>
      </c>
      <c r="M17557" t="s">
        <v>58359</v>
      </c>
    </row>
    <row r="17558" spans="1:13">
      <c r="A17558" s="1" t="s">
        <v>19575</v>
      </c>
      <c r="B17558">
        <v>1.05957592607827E-6</v>
      </c>
      <c r="C17558" s="1">
        <v>1.12952976220829E-7</v>
      </c>
      <c r="D17558">
        <v>0</v>
      </c>
      <c r="E17558">
        <v>5.2631578947368403E-3</v>
      </c>
      <c r="F17558">
        <v>2.5773195876288698E-3</v>
      </c>
      <c r="G17558">
        <v>0</v>
      </c>
      <c r="H17558">
        <v>8.7719298245613996E-3</v>
      </c>
      <c r="I17558">
        <v>0</v>
      </c>
      <c r="J17558" s="1">
        <v>0.27272727272727298</v>
      </c>
      <c r="K17558" t="s">
        <v>23240</v>
      </c>
      <c r="L17558" t="s">
        <v>58360</v>
      </c>
      <c r="M17558" t="s">
        <v>58361</v>
      </c>
    </row>
    <row r="17559" spans="1:13">
      <c r="A17559" s="1" t="s">
        <v>19576</v>
      </c>
      <c r="B17559">
        <v>3.7016403008236699E-5</v>
      </c>
      <c r="C17559" s="1">
        <v>3.95825123385283E-5</v>
      </c>
      <c r="D17559">
        <v>0.16666666666666699</v>
      </c>
      <c r="E17559">
        <v>2.40963855421687E-2</v>
      </c>
      <c r="F17559">
        <v>0.29323308270676701</v>
      </c>
      <c r="G17559">
        <v>0.375</v>
      </c>
      <c r="H17559">
        <v>5.1282051282051301E-2</v>
      </c>
      <c r="I17559">
        <v>0.23863636363636401</v>
      </c>
      <c r="J17559" s="1" t="s">
        <v>23229</v>
      </c>
      <c r="K17559" t="s">
        <v>23242</v>
      </c>
      <c r="L17559" t="s">
        <v>58362</v>
      </c>
      <c r="M17559" t="s">
        <v>58363</v>
      </c>
    </row>
    <row r="17560" spans="1:13">
      <c r="A17560" s="1" t="s">
        <v>19577</v>
      </c>
      <c r="B17560">
        <v>9.7208763367891802E-5</v>
      </c>
      <c r="C17560" s="1">
        <v>3.44805385284885E-9</v>
      </c>
      <c r="D17560">
        <v>0</v>
      </c>
      <c r="E17560">
        <v>0.26162790697674398</v>
      </c>
      <c r="F17560">
        <v>0</v>
      </c>
      <c r="G17560">
        <v>0</v>
      </c>
      <c r="H17560">
        <v>0</v>
      </c>
      <c r="I17560">
        <v>0</v>
      </c>
      <c r="J17560" s="1" t="s">
        <v>23229</v>
      </c>
      <c r="K17560" t="s">
        <v>23242</v>
      </c>
      <c r="L17560" t="s">
        <v>58364</v>
      </c>
      <c r="M17560" t="s">
        <v>58365</v>
      </c>
    </row>
    <row r="17561" spans="1:13">
      <c r="A17561" s="1" t="s">
        <v>19578</v>
      </c>
      <c r="B17561">
        <v>8.5187895916369596E-7</v>
      </c>
      <c r="C17561" s="1">
        <v>1.32395064387318E-5</v>
      </c>
      <c r="D17561">
        <v>0.98387096774193505</v>
      </c>
      <c r="E17561">
        <v>0.99468085106382997</v>
      </c>
      <c r="F17561">
        <v>0.99732620320855603</v>
      </c>
      <c r="G17561">
        <v>0.89814814814814803</v>
      </c>
      <c r="H17561">
        <v>0.99541284403669705</v>
      </c>
      <c r="I17561">
        <v>0.95798319327731096</v>
      </c>
      <c r="J17561" s="1" t="s">
        <v>23229</v>
      </c>
      <c r="K17561" t="s">
        <v>23240</v>
      </c>
      <c r="L17561" t="s">
        <v>58366</v>
      </c>
      <c r="M17561" t="s">
        <v>58367</v>
      </c>
    </row>
    <row r="17562" spans="1:13">
      <c r="A17562" s="1" t="s">
        <v>19579</v>
      </c>
      <c r="B17562">
        <v>1.39121498121809E-7</v>
      </c>
      <c r="C17562" s="1">
        <v>2.1152566500442401E-6</v>
      </c>
      <c r="D17562">
        <v>1</v>
      </c>
      <c r="E17562">
        <v>1</v>
      </c>
      <c r="F17562">
        <v>1</v>
      </c>
      <c r="G17562">
        <v>1</v>
      </c>
      <c r="H17562">
        <v>0.97499999999999998</v>
      </c>
      <c r="I17562">
        <v>0.94262295081967196</v>
      </c>
      <c r="J17562" s="1" t="s">
        <v>23229</v>
      </c>
      <c r="K17562" t="s">
        <v>23238</v>
      </c>
      <c r="L17562" t="s">
        <v>58368</v>
      </c>
      <c r="M17562" t="s">
        <v>58369</v>
      </c>
    </row>
    <row r="17563" spans="1:13">
      <c r="A17563" s="1" t="s">
        <v>19580</v>
      </c>
      <c r="B17563">
        <v>2.6408233874698699E-6</v>
      </c>
      <c r="C17563" s="1">
        <v>1.90389118715326E-6</v>
      </c>
      <c r="D17563">
        <v>1</v>
      </c>
      <c r="E17563">
        <v>1</v>
      </c>
      <c r="F17563">
        <v>0.94696969696969702</v>
      </c>
      <c r="G17563">
        <v>0.53658536585365901</v>
      </c>
      <c r="H17563">
        <v>0.90104166666666696</v>
      </c>
      <c r="I17563">
        <v>0.73571428571428599</v>
      </c>
      <c r="J17563" s="1">
        <v>0.81818181818181801</v>
      </c>
      <c r="K17563" t="s">
        <v>23238</v>
      </c>
      <c r="L17563" t="s">
        <v>58370</v>
      </c>
      <c r="M17563" t="s">
        <v>58371</v>
      </c>
    </row>
    <row r="17564" spans="1:13">
      <c r="A17564" s="1" t="s">
        <v>19581</v>
      </c>
      <c r="B17564">
        <v>1.41050427146449E-6</v>
      </c>
      <c r="C17564" s="1">
        <v>4.6475759412210599E-7</v>
      </c>
      <c r="D17564">
        <v>0</v>
      </c>
      <c r="E17564">
        <v>0</v>
      </c>
      <c r="F17564">
        <v>0</v>
      </c>
      <c r="G17564">
        <v>0.14285714285714299</v>
      </c>
      <c r="H17564">
        <v>1.7857142857142901E-2</v>
      </c>
      <c r="I17564">
        <v>0</v>
      </c>
      <c r="J17564" s="1" t="s">
        <v>23229</v>
      </c>
      <c r="K17564" t="s">
        <v>23241</v>
      </c>
      <c r="L17564" t="s">
        <v>58372</v>
      </c>
      <c r="M17564" t="s">
        <v>58373</v>
      </c>
    </row>
    <row r="17565" spans="1:13">
      <c r="A17565" s="1" t="s">
        <v>19582</v>
      </c>
      <c r="B17565">
        <v>2.7527957229992E-5</v>
      </c>
      <c r="C17565" s="1">
        <v>1.19467067766928E-4</v>
      </c>
      <c r="D17565">
        <v>0.72727272727272696</v>
      </c>
      <c r="E17565">
        <v>0</v>
      </c>
      <c r="F17565">
        <v>0.31147540983606598</v>
      </c>
      <c r="G17565">
        <v>0.60344827586206895</v>
      </c>
      <c r="H17565">
        <v>0.29213483146067398</v>
      </c>
      <c r="I17565">
        <v>0.65384615384615397</v>
      </c>
      <c r="J17565" s="1">
        <v>1</v>
      </c>
      <c r="K17565" t="s">
        <v>23240</v>
      </c>
      <c r="L17565" t="s">
        <v>58374</v>
      </c>
      <c r="M17565" t="s">
        <v>58375</v>
      </c>
    </row>
    <row r="17566" spans="1:13">
      <c r="A17566" s="1" t="s">
        <v>19583</v>
      </c>
      <c r="B17566">
        <v>7.1515671984618504E-4</v>
      </c>
      <c r="C17566" s="1">
        <v>4.8715905787464297E-5</v>
      </c>
      <c r="D17566">
        <v>0.14285714285714299</v>
      </c>
      <c r="E17566">
        <v>0.48369565217391303</v>
      </c>
      <c r="F17566">
        <v>8.3333333333333297E-3</v>
      </c>
      <c r="G17566">
        <v>0</v>
      </c>
      <c r="H17566">
        <v>4.5871559633027499E-3</v>
      </c>
      <c r="I17566">
        <v>3.1531531531531501E-2</v>
      </c>
      <c r="J17566" s="1">
        <v>0.25</v>
      </c>
      <c r="K17566" t="s">
        <v>23241</v>
      </c>
      <c r="L17566" t="s">
        <v>58376</v>
      </c>
      <c r="M17566" t="s">
        <v>58377</v>
      </c>
    </row>
    <row r="17567" spans="1:13">
      <c r="A17567" s="1" t="s">
        <v>19584</v>
      </c>
      <c r="B17567">
        <v>4.0728909590920801E-7</v>
      </c>
      <c r="C17567" s="1">
        <v>1.6129857055269999E-6</v>
      </c>
      <c r="D17567">
        <v>1.5625E-2</v>
      </c>
      <c r="E17567">
        <v>5.2083333333333296E-3</v>
      </c>
      <c r="F17567">
        <v>2.5906735751295299E-3</v>
      </c>
      <c r="G17567">
        <v>0</v>
      </c>
      <c r="H17567">
        <v>1.7543859649122799E-2</v>
      </c>
      <c r="I17567">
        <v>2.0491803278688499E-2</v>
      </c>
      <c r="J17567" s="1">
        <v>0</v>
      </c>
      <c r="K17567" t="s">
        <v>23238</v>
      </c>
      <c r="L17567" t="s">
        <v>58378</v>
      </c>
      <c r="M17567" t="s">
        <v>58379</v>
      </c>
    </row>
    <row r="17568" spans="1:13">
      <c r="A17568" s="1" t="s">
        <v>19585</v>
      </c>
      <c r="B17568">
        <v>1.5989316305359199E-8</v>
      </c>
      <c r="C17568" s="1">
        <v>1.14630207930108E-5</v>
      </c>
      <c r="D17568">
        <v>0</v>
      </c>
      <c r="E17568">
        <v>9.2592592592592605E-3</v>
      </c>
      <c r="F17568">
        <v>3.7878787878787902E-3</v>
      </c>
      <c r="G17568">
        <v>2.1739130434782601E-2</v>
      </c>
      <c r="H17568">
        <v>1.58730158730159E-2</v>
      </c>
      <c r="I17568">
        <v>0.140625</v>
      </c>
      <c r="J17568" s="1" t="s">
        <v>23229</v>
      </c>
      <c r="K17568" t="s">
        <v>23238</v>
      </c>
      <c r="L17568" t="s">
        <v>58380</v>
      </c>
      <c r="M17568" t="s">
        <v>58381</v>
      </c>
    </row>
    <row r="17569" spans="1:13">
      <c r="A17569" s="1" t="s">
        <v>19586</v>
      </c>
      <c r="B17569">
        <v>1.54272020793618E-4</v>
      </c>
      <c r="C17569" s="1">
        <v>1.91094611911723E-4</v>
      </c>
      <c r="D17569">
        <v>0.63793103448275901</v>
      </c>
      <c r="E17569">
        <v>0.6</v>
      </c>
      <c r="F17569">
        <v>0.60372340425531901</v>
      </c>
      <c r="G17569">
        <v>0.375</v>
      </c>
      <c r="H17569">
        <v>0.531645569620253</v>
      </c>
      <c r="I17569">
        <v>0.47058823529411797</v>
      </c>
      <c r="J17569" s="1" t="s">
        <v>23229</v>
      </c>
      <c r="K17569" t="s">
        <v>23238</v>
      </c>
      <c r="L17569" t="s">
        <v>58382</v>
      </c>
      <c r="M17569" t="s">
        <v>58383</v>
      </c>
    </row>
    <row r="17570" spans="1:13">
      <c r="A17570" s="1" t="s">
        <v>19587</v>
      </c>
      <c r="B17570">
        <v>1.57562722568972E-4</v>
      </c>
      <c r="C17570" s="1">
        <v>1.0095083153797501E-4</v>
      </c>
      <c r="D17570">
        <v>0.1875</v>
      </c>
      <c r="E17570">
        <v>0.5</v>
      </c>
      <c r="F17570">
        <v>0.162162162162162</v>
      </c>
      <c r="G17570">
        <v>0.11764705882352899</v>
      </c>
      <c r="H17570">
        <v>0.16666666666666699</v>
      </c>
      <c r="I17570">
        <v>0.104651162790698</v>
      </c>
      <c r="J17570" s="1">
        <v>0</v>
      </c>
      <c r="K17570" t="s">
        <v>23241</v>
      </c>
      <c r="L17570" t="s">
        <v>58384</v>
      </c>
      <c r="M17570" t="s">
        <v>58385</v>
      </c>
    </row>
    <row r="17571" spans="1:13">
      <c r="A17571" s="1" t="s">
        <v>19588</v>
      </c>
      <c r="B17571">
        <v>3.8828977365416797E-5</v>
      </c>
      <c r="C17571" s="1">
        <v>4.9373385462007805E-4</v>
      </c>
      <c r="D17571">
        <v>0.41379310344827602</v>
      </c>
      <c r="E17571">
        <v>0.478494623655914</v>
      </c>
      <c r="F17571">
        <v>0.50993377483443703</v>
      </c>
      <c r="G17571">
        <v>0.84523809523809501</v>
      </c>
      <c r="H17571">
        <v>0.10309278350515499</v>
      </c>
      <c r="I17571">
        <v>0.39230769230769202</v>
      </c>
      <c r="J17571" s="1" t="s">
        <v>23229</v>
      </c>
      <c r="K17571" t="s">
        <v>23242</v>
      </c>
      <c r="L17571" t="s">
        <v>58386</v>
      </c>
      <c r="M17571" t="s">
        <v>58387</v>
      </c>
    </row>
    <row r="17572" spans="1:13">
      <c r="A17572" s="1" t="s">
        <v>19589</v>
      </c>
      <c r="B17572">
        <v>0</v>
      </c>
      <c r="C17572" s="1">
        <v>0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 s="1">
        <v>0</v>
      </c>
      <c r="K17572" t="s">
        <v>23237</v>
      </c>
      <c r="L17572" t="s">
        <v>58388</v>
      </c>
      <c r="M17572" t="s">
        <v>58389</v>
      </c>
    </row>
    <row r="17573" spans="1:13">
      <c r="A17573" s="1" t="s">
        <v>19590</v>
      </c>
      <c r="B17573">
        <v>1.5058813782764199E-6</v>
      </c>
      <c r="C17573" s="1">
        <v>1.7628233356356399E-5</v>
      </c>
      <c r="D17573">
        <v>0.33870967741935498</v>
      </c>
      <c r="E17573">
        <v>0.43684210526315798</v>
      </c>
      <c r="F17573">
        <v>0.18947368421052599</v>
      </c>
      <c r="G17573">
        <v>0.51351351351351304</v>
      </c>
      <c r="H17573">
        <v>0.225806451612903</v>
      </c>
      <c r="I17573">
        <v>0.61797752808988804</v>
      </c>
      <c r="J17573" s="1">
        <v>0</v>
      </c>
      <c r="K17573" t="s">
        <v>23238</v>
      </c>
      <c r="L17573" t="s">
        <v>58390</v>
      </c>
      <c r="M17573" t="s">
        <v>58391</v>
      </c>
    </row>
    <row r="17574" spans="1:13">
      <c r="A17574" s="1" t="s">
        <v>19591</v>
      </c>
      <c r="B17574">
        <v>8.6653011526364595E-7</v>
      </c>
      <c r="C17574" s="1">
        <v>6.6026146045886804E-6</v>
      </c>
      <c r="D17574">
        <v>0.96551724137931005</v>
      </c>
      <c r="E17574">
        <v>1</v>
      </c>
      <c r="F17574">
        <v>1</v>
      </c>
      <c r="G17574">
        <v>0.85714285714285698</v>
      </c>
      <c r="H17574">
        <v>0.995</v>
      </c>
      <c r="I17574">
        <v>0.93965517241379304</v>
      </c>
      <c r="J17574" s="1">
        <v>1</v>
      </c>
      <c r="K17574" t="s">
        <v>23237</v>
      </c>
      <c r="L17574" t="s">
        <v>58392</v>
      </c>
      <c r="M17574" t="s">
        <v>58393</v>
      </c>
    </row>
    <row r="17575" spans="1:13">
      <c r="A17575" s="1" t="s">
        <v>19592</v>
      </c>
      <c r="B17575">
        <v>1.32171158626691E-8</v>
      </c>
      <c r="C17575" s="1">
        <v>1.4091301525494001E-6</v>
      </c>
      <c r="D17575">
        <v>0</v>
      </c>
      <c r="E17575">
        <v>0</v>
      </c>
      <c r="F17575">
        <v>0</v>
      </c>
      <c r="G17575">
        <v>1.9230769230769201E-2</v>
      </c>
      <c r="H17575">
        <v>0</v>
      </c>
      <c r="I17575">
        <v>2.34375E-2</v>
      </c>
      <c r="J17575" s="1">
        <v>0.13636363636363599</v>
      </c>
      <c r="K17575" t="s">
        <v>23238</v>
      </c>
      <c r="L17575" t="s">
        <v>58394</v>
      </c>
      <c r="M17575" t="s">
        <v>58395</v>
      </c>
    </row>
    <row r="17576" spans="1:13">
      <c r="A17576" s="1" t="s">
        <v>19593</v>
      </c>
      <c r="B17576">
        <v>2.33927839710421E-4</v>
      </c>
      <c r="C17576" s="1">
        <v>4.1945380026994701E-5</v>
      </c>
      <c r="D17576">
        <v>0.532258064516129</v>
      </c>
      <c r="E17576">
        <v>6.8181818181818205E-2</v>
      </c>
      <c r="F17576">
        <v>0.765625</v>
      </c>
      <c r="G17576">
        <v>0.88775510204081598</v>
      </c>
      <c r="H17576">
        <v>0.30392156862745101</v>
      </c>
      <c r="I17576">
        <v>0.82211538461538503</v>
      </c>
      <c r="J17576" s="1">
        <v>0</v>
      </c>
      <c r="K17576" t="s">
        <v>23238</v>
      </c>
      <c r="L17576" t="s">
        <v>58396</v>
      </c>
      <c r="M17576" t="s">
        <v>58397</v>
      </c>
    </row>
    <row r="17577" spans="1:13">
      <c r="A17577" s="1" t="s">
        <v>19594</v>
      </c>
      <c r="B17577">
        <v>1.0739679790564301E-4</v>
      </c>
      <c r="C17577" s="1">
        <v>2.1889818495137901E-5</v>
      </c>
      <c r="D17577">
        <v>0.104166666666667</v>
      </c>
      <c r="E17577">
        <v>0.45192307692307698</v>
      </c>
      <c r="F17577">
        <v>1.22699386503067E-2</v>
      </c>
      <c r="G17577">
        <v>0</v>
      </c>
      <c r="H17577">
        <v>4.9019607843137298E-3</v>
      </c>
      <c r="I17577">
        <v>0</v>
      </c>
      <c r="J17577" s="1">
        <v>0</v>
      </c>
      <c r="K17577" t="s">
        <v>23241</v>
      </c>
      <c r="L17577" t="s">
        <v>58398</v>
      </c>
      <c r="M17577" t="s">
        <v>58399</v>
      </c>
    </row>
    <row r="17578" spans="1:13">
      <c r="A17578" s="1" t="s">
        <v>19595</v>
      </c>
      <c r="B17578">
        <v>4.4106653829389102E-5</v>
      </c>
      <c r="C17578" s="1">
        <v>1.2223812998626799E-6</v>
      </c>
      <c r="D17578">
        <v>0.96551724137931005</v>
      </c>
      <c r="E17578">
        <v>1</v>
      </c>
      <c r="F17578">
        <v>0.98255813953488402</v>
      </c>
      <c r="G17578">
        <v>0.953125</v>
      </c>
      <c r="H17578">
        <v>1</v>
      </c>
      <c r="I17578">
        <v>0.97115384615384603</v>
      </c>
      <c r="J17578" s="1">
        <v>1</v>
      </c>
      <c r="K17578" t="s">
        <v>23241</v>
      </c>
      <c r="L17578" t="s">
        <v>58400</v>
      </c>
      <c r="M17578" t="s">
        <v>58401</v>
      </c>
    </row>
    <row r="17579" spans="1:13">
      <c r="A17579" s="1" t="s">
        <v>19596</v>
      </c>
      <c r="B17579">
        <v>1.7042739211199401E-4</v>
      </c>
      <c r="C17579" s="1">
        <v>1.7750839795194299E-4</v>
      </c>
      <c r="D17579">
        <v>0.93548387096774199</v>
      </c>
      <c r="E17579">
        <v>0.79069767441860495</v>
      </c>
      <c r="F17579">
        <v>0.89884393063583801</v>
      </c>
      <c r="G17579">
        <v>0.98484848484848497</v>
      </c>
      <c r="H17579">
        <v>0.40229885057471299</v>
      </c>
      <c r="I17579">
        <v>0.90196078431372595</v>
      </c>
      <c r="J17579" s="1">
        <v>1</v>
      </c>
      <c r="K17579" t="s">
        <v>23238</v>
      </c>
      <c r="L17579" t="s">
        <v>58402</v>
      </c>
      <c r="M17579" t="s">
        <v>58403</v>
      </c>
    </row>
    <row r="17580" spans="1:13">
      <c r="A17580" s="1" t="s">
        <v>19597</v>
      </c>
      <c r="B17580">
        <v>2.8746247799077501E-6</v>
      </c>
      <c r="C17580" s="1">
        <v>6.7134651729161496E-6</v>
      </c>
      <c r="D17580">
        <v>1</v>
      </c>
      <c r="E17580">
        <v>0.99253731343283602</v>
      </c>
      <c r="F17580">
        <v>0.93491124260354996</v>
      </c>
      <c r="G17580">
        <v>1</v>
      </c>
      <c r="H17580">
        <v>1</v>
      </c>
      <c r="I17580">
        <v>1</v>
      </c>
      <c r="J17580" s="1">
        <v>1</v>
      </c>
      <c r="K17580" t="s">
        <v>23241</v>
      </c>
      <c r="L17580" t="s">
        <v>58404</v>
      </c>
      <c r="M17580" t="s">
        <v>58405</v>
      </c>
    </row>
    <row r="17581" spans="1:13">
      <c r="A17581" s="1" t="s">
        <v>19598</v>
      </c>
      <c r="B17581">
        <v>1.41083957365475E-8</v>
      </c>
      <c r="C17581" s="1">
        <v>2.29278678486186E-9</v>
      </c>
      <c r="D17581">
        <v>1</v>
      </c>
      <c r="E17581">
        <v>1</v>
      </c>
      <c r="F17581">
        <v>0.99609375</v>
      </c>
      <c r="G17581">
        <v>1</v>
      </c>
      <c r="H17581">
        <v>1</v>
      </c>
      <c r="I17581">
        <v>1</v>
      </c>
      <c r="J17581" s="1" t="s">
        <v>23229</v>
      </c>
      <c r="K17581" t="s">
        <v>23241</v>
      </c>
      <c r="L17581" t="s">
        <v>58406</v>
      </c>
      <c r="M17581" t="s">
        <v>58407</v>
      </c>
    </row>
    <row r="17582" spans="1:13">
      <c r="A17582" s="1" t="s">
        <v>19599</v>
      </c>
      <c r="B17582">
        <v>2.6455532616810099E-5</v>
      </c>
      <c r="C17582" s="1">
        <v>7.2224866941604298E-7</v>
      </c>
      <c r="D17582">
        <v>0</v>
      </c>
      <c r="E17582">
        <v>0.20909090909090899</v>
      </c>
      <c r="F17582">
        <v>0</v>
      </c>
      <c r="G17582">
        <v>0</v>
      </c>
      <c r="H17582">
        <v>0</v>
      </c>
      <c r="I17582">
        <v>0</v>
      </c>
      <c r="J17582" s="1">
        <v>0</v>
      </c>
      <c r="K17582" t="s">
        <v>23239</v>
      </c>
      <c r="L17582" t="s">
        <v>58408</v>
      </c>
      <c r="M17582" t="s">
        <v>58409</v>
      </c>
    </row>
    <row r="17583" spans="1:13">
      <c r="A17583" s="1" t="s">
        <v>19600</v>
      </c>
      <c r="B17583">
        <v>7.1802869971401499E-6</v>
      </c>
      <c r="C17583" s="1">
        <v>6.8430294223024505E-5</v>
      </c>
      <c r="D17583">
        <v>1</v>
      </c>
      <c r="E17583">
        <v>1</v>
      </c>
      <c r="F17583">
        <v>0.997076023391813</v>
      </c>
      <c r="G17583">
        <v>0.296296296296296</v>
      </c>
      <c r="H17583">
        <v>0.93382352941176505</v>
      </c>
      <c r="I17583">
        <v>0.55555555555555602</v>
      </c>
      <c r="J17583" s="1" t="s">
        <v>23229</v>
      </c>
      <c r="K17583" t="s">
        <v>23241</v>
      </c>
      <c r="L17583" t="s">
        <v>58410</v>
      </c>
      <c r="M17583" t="s">
        <v>58411</v>
      </c>
    </row>
    <row r="17584" spans="1:13">
      <c r="A17584" s="1" t="s">
        <v>19601</v>
      </c>
      <c r="B17584">
        <v>1.9220747218071899E-7</v>
      </c>
      <c r="C17584" s="1">
        <v>3.0428619446409302E-5</v>
      </c>
      <c r="D17584">
        <v>0.98</v>
      </c>
      <c r="E17584">
        <v>0.987179487179487</v>
      </c>
      <c r="F17584">
        <v>0.99285714285714299</v>
      </c>
      <c r="G17584">
        <v>1</v>
      </c>
      <c r="H17584">
        <v>0.94117647058823495</v>
      </c>
      <c r="I17584">
        <v>0.95098039215686303</v>
      </c>
      <c r="J17584" s="1">
        <v>1</v>
      </c>
      <c r="K17584" t="s">
        <v>23239</v>
      </c>
      <c r="L17584" t="s">
        <v>58412</v>
      </c>
      <c r="M17584" t="s">
        <v>58413</v>
      </c>
    </row>
    <row r="17585" spans="1:13">
      <c r="A17585" s="1" t="s">
        <v>19602</v>
      </c>
      <c r="B17585">
        <v>4.31068187293311E-5</v>
      </c>
      <c r="C17585" s="1">
        <v>4.2492105546189997E-6</v>
      </c>
      <c r="D17585">
        <v>0.61290322580645196</v>
      </c>
      <c r="E17585">
        <v>0.52325581395348797</v>
      </c>
      <c r="F17585">
        <v>0.84313725490196101</v>
      </c>
      <c r="G17585">
        <v>0.77272727272727304</v>
      </c>
      <c r="H17585">
        <v>0.94047619047619002</v>
      </c>
      <c r="I17585">
        <v>0.70270270270270296</v>
      </c>
      <c r="J17585" s="1">
        <v>0</v>
      </c>
      <c r="K17585" t="s">
        <v>23241</v>
      </c>
      <c r="L17585" t="s">
        <v>58414</v>
      </c>
      <c r="M17585" t="s">
        <v>58415</v>
      </c>
    </row>
    <row r="17586" spans="1:13">
      <c r="A17586" s="1" t="s">
        <v>19603</v>
      </c>
      <c r="B17586">
        <v>5.1860966501122002E-7</v>
      </c>
      <c r="C17586" s="1">
        <v>3.5814322721828098E-7</v>
      </c>
      <c r="D17586">
        <v>1</v>
      </c>
      <c r="E17586">
        <v>0.99397590361445798</v>
      </c>
      <c r="F17586">
        <v>1</v>
      </c>
      <c r="G17586">
        <v>0.98214285714285698</v>
      </c>
      <c r="H17586">
        <v>0.97727272727272696</v>
      </c>
      <c r="I17586">
        <v>1</v>
      </c>
      <c r="J17586" s="1">
        <v>0.27777777777777801</v>
      </c>
      <c r="K17586" t="s">
        <v>23238</v>
      </c>
      <c r="L17586" t="s">
        <v>58416</v>
      </c>
      <c r="M17586" t="s">
        <v>58417</v>
      </c>
    </row>
    <row r="17587" spans="1:13">
      <c r="A17587" s="1" t="s">
        <v>19604</v>
      </c>
      <c r="B17587">
        <v>1.62120240728011E-6</v>
      </c>
      <c r="C17587" s="1">
        <v>2.6181241621133501E-9</v>
      </c>
      <c r="D17587">
        <v>1</v>
      </c>
      <c r="E17587">
        <v>0.98913043478260898</v>
      </c>
      <c r="F17587">
        <v>0.99739583333333304</v>
      </c>
      <c r="G17587">
        <v>1</v>
      </c>
      <c r="H17587">
        <v>1</v>
      </c>
      <c r="I17587">
        <v>1</v>
      </c>
      <c r="J17587" s="1">
        <v>1</v>
      </c>
      <c r="K17587" t="s">
        <v>23241</v>
      </c>
      <c r="L17587" t="s">
        <v>58418</v>
      </c>
      <c r="M17587" t="s">
        <v>58419</v>
      </c>
    </row>
    <row r="17588" spans="1:13">
      <c r="A17588" s="1" t="s">
        <v>19605</v>
      </c>
      <c r="B17588">
        <v>6.04280100668615E-5</v>
      </c>
      <c r="C17588" s="1">
        <v>2.5228769781346101E-3</v>
      </c>
      <c r="D17588">
        <v>0</v>
      </c>
      <c r="E17588">
        <v>5.2083333333333296E-3</v>
      </c>
      <c r="F17588">
        <v>6.15384615384615E-2</v>
      </c>
      <c r="G17588">
        <v>0.33620689655172398</v>
      </c>
      <c r="H17588">
        <v>0.42477876106194701</v>
      </c>
      <c r="I17588">
        <v>0.55645161290322598</v>
      </c>
      <c r="J17588" s="1" t="s">
        <v>23229</v>
      </c>
      <c r="K17588" t="s">
        <v>23241</v>
      </c>
      <c r="L17588" t="s">
        <v>58420</v>
      </c>
      <c r="M17588" t="s">
        <v>58421</v>
      </c>
    </row>
    <row r="17589" spans="1:13">
      <c r="A17589" s="1" t="s">
        <v>19606</v>
      </c>
      <c r="B17589">
        <v>2.71415373402942E-8</v>
      </c>
      <c r="C17589" s="1">
        <v>3.6533437134771001E-6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1.7647058823529401E-2</v>
      </c>
      <c r="J17589" s="1">
        <v>0</v>
      </c>
      <c r="K17589" t="s">
        <v>23237</v>
      </c>
      <c r="L17589" t="s">
        <v>58422</v>
      </c>
      <c r="M17589" t="s">
        <v>58423</v>
      </c>
    </row>
    <row r="17590" spans="1:13">
      <c r="A17590" s="1" t="s">
        <v>19607</v>
      </c>
      <c r="B17590">
        <v>6.0344118817612003E-5</v>
      </c>
      <c r="C17590" s="1">
        <v>1.75338912450856E-6</v>
      </c>
      <c r="D17590">
        <v>0.96666666666666701</v>
      </c>
      <c r="E17590">
        <v>0.71808510638297895</v>
      </c>
      <c r="F17590">
        <v>1</v>
      </c>
      <c r="G17590">
        <v>1</v>
      </c>
      <c r="H17590">
        <v>1</v>
      </c>
      <c r="I17590">
        <v>1</v>
      </c>
      <c r="J17590" s="1">
        <v>1</v>
      </c>
      <c r="K17590" t="s">
        <v>23237</v>
      </c>
      <c r="L17590" t="s">
        <v>58424</v>
      </c>
      <c r="M17590" t="s">
        <v>58425</v>
      </c>
    </row>
    <row r="17591" spans="1:13">
      <c r="A17591" s="1" t="s">
        <v>19608</v>
      </c>
      <c r="B17591">
        <v>4.15161349677339E-8</v>
      </c>
      <c r="C17591" s="1">
        <v>5.6895487863612204E-7</v>
      </c>
      <c r="D17591">
        <v>1</v>
      </c>
      <c r="E17591">
        <v>0.94512195121951204</v>
      </c>
      <c r="F17591">
        <v>0.99725274725274704</v>
      </c>
      <c r="G17591">
        <v>1</v>
      </c>
      <c r="H17591">
        <v>1</v>
      </c>
      <c r="I17591">
        <v>1</v>
      </c>
      <c r="J17591" s="1" t="s">
        <v>23229</v>
      </c>
      <c r="K17591" t="s">
        <v>23238</v>
      </c>
      <c r="L17591" t="s">
        <v>58426</v>
      </c>
      <c r="M17591" t="s">
        <v>58427</v>
      </c>
    </row>
    <row r="17592" spans="1:13">
      <c r="A17592" s="1" t="s">
        <v>19609</v>
      </c>
      <c r="B17592">
        <v>7.9557166775950798E-6</v>
      </c>
      <c r="C17592" s="1">
        <v>1.3389978053307401E-6</v>
      </c>
      <c r="D17592">
        <v>0.98275862068965503</v>
      </c>
      <c r="E17592">
        <v>1</v>
      </c>
      <c r="F17592">
        <v>1</v>
      </c>
      <c r="G17592">
        <v>1</v>
      </c>
      <c r="H17592">
        <v>1</v>
      </c>
      <c r="I17592">
        <v>0.91666666666666696</v>
      </c>
      <c r="J17592" s="1">
        <v>1</v>
      </c>
      <c r="K17592" t="s">
        <v>23238</v>
      </c>
      <c r="L17592" t="s">
        <v>58428</v>
      </c>
      <c r="M17592" t="s">
        <v>58429</v>
      </c>
    </row>
    <row r="17593" spans="1:13">
      <c r="A17593" s="1" t="s">
        <v>19610</v>
      </c>
      <c r="B17593">
        <v>3.1647953160446802E-8</v>
      </c>
      <c r="C17593" s="1">
        <v>2.5750068651744301E-8</v>
      </c>
      <c r="D17593">
        <v>1</v>
      </c>
      <c r="E17593">
        <v>0.98958333333333304</v>
      </c>
      <c r="F17593">
        <v>0.97916666666666696</v>
      </c>
      <c r="G17593">
        <v>1</v>
      </c>
      <c r="H17593">
        <v>0.98684210526315796</v>
      </c>
      <c r="I17593">
        <v>0.98790322580645196</v>
      </c>
      <c r="J17593" s="1" t="s">
        <v>23229</v>
      </c>
      <c r="K17593" t="s">
        <v>23240</v>
      </c>
      <c r="L17593" t="s">
        <v>58430</v>
      </c>
      <c r="M17593" t="s">
        <v>58431</v>
      </c>
    </row>
    <row r="17594" spans="1:13">
      <c r="A17594" s="1" t="s">
        <v>19611</v>
      </c>
      <c r="B17594">
        <v>2.20754988251506E-4</v>
      </c>
      <c r="C17594" s="1">
        <v>2.86104698600925E-5</v>
      </c>
      <c r="D17594">
        <v>0.97916666666666696</v>
      </c>
      <c r="E17594">
        <v>0.98837209302325602</v>
      </c>
      <c r="F17594">
        <v>0.84615384615384603</v>
      </c>
      <c r="G17594">
        <v>0.25862068965517199</v>
      </c>
      <c r="H17594">
        <v>0.89823008849557495</v>
      </c>
      <c r="I17594">
        <v>0.60162601626016299</v>
      </c>
      <c r="J17594" s="1" t="s">
        <v>23229</v>
      </c>
      <c r="K17594" t="s">
        <v>23241</v>
      </c>
      <c r="L17594" t="s">
        <v>58432</v>
      </c>
      <c r="M17594" t="s">
        <v>58433</v>
      </c>
    </row>
    <row r="17595" spans="1:13">
      <c r="A17595" s="1" t="s">
        <v>19612</v>
      </c>
      <c r="B17595">
        <v>9.5236303644991804E-6</v>
      </c>
      <c r="C17595" s="1">
        <v>2.3376575696013199E-6</v>
      </c>
      <c r="D17595">
        <v>0</v>
      </c>
      <c r="E17595">
        <v>8.8607594936708903E-2</v>
      </c>
      <c r="F17595">
        <v>2.8571428571428602E-3</v>
      </c>
      <c r="G17595">
        <v>0</v>
      </c>
      <c r="H17595">
        <v>4.5871559633027499E-3</v>
      </c>
      <c r="I17595">
        <v>0</v>
      </c>
      <c r="J17595" s="1" t="s">
        <v>23229</v>
      </c>
      <c r="K17595" t="s">
        <v>23238</v>
      </c>
      <c r="L17595" t="s">
        <v>58434</v>
      </c>
      <c r="M17595" t="s">
        <v>58435</v>
      </c>
    </row>
    <row r="17596" spans="1:13">
      <c r="A17596" s="1" t="s">
        <v>19613</v>
      </c>
      <c r="B17596">
        <v>1.2287622573303801E-6</v>
      </c>
      <c r="C17596" s="1">
        <v>1.6756953637954801E-6</v>
      </c>
      <c r="D17596">
        <v>4.6875E-2</v>
      </c>
      <c r="E17596">
        <v>6.25E-2</v>
      </c>
      <c r="F17596">
        <v>2.5906735751295299E-3</v>
      </c>
      <c r="G17596">
        <v>0</v>
      </c>
      <c r="H17596">
        <v>0</v>
      </c>
      <c r="I17596">
        <v>8.0000000000000002E-3</v>
      </c>
      <c r="J17596" s="1">
        <v>0</v>
      </c>
      <c r="K17596" t="s">
        <v>23242</v>
      </c>
      <c r="L17596" t="s">
        <v>58436</v>
      </c>
      <c r="M17596" t="s">
        <v>58437</v>
      </c>
    </row>
    <row r="17597" spans="1:13">
      <c r="A17597" s="1" t="s">
        <v>19614</v>
      </c>
      <c r="B17597">
        <v>5.68579084543888E-4</v>
      </c>
      <c r="C17597" s="1">
        <v>1.0393713104215E-4</v>
      </c>
      <c r="D17597">
        <v>0.21875</v>
      </c>
      <c r="E17597">
        <v>0.5</v>
      </c>
      <c r="F17597">
        <v>2.5641025641025602E-3</v>
      </c>
      <c r="G17597">
        <v>0</v>
      </c>
      <c r="H17597">
        <v>0</v>
      </c>
      <c r="I17597">
        <v>1.2295081967213101E-2</v>
      </c>
      <c r="J17597" s="1">
        <v>4.5454545454545497E-2</v>
      </c>
      <c r="K17597" t="s">
        <v>23237</v>
      </c>
      <c r="L17597" t="s">
        <v>58438</v>
      </c>
      <c r="M17597" t="s">
        <v>58439</v>
      </c>
    </row>
    <row r="17598" spans="1:13">
      <c r="A17598" s="1" t="s">
        <v>19615</v>
      </c>
      <c r="B17598">
        <v>1.08460742369085E-9</v>
      </c>
      <c r="C17598" s="1">
        <v>5.1693017002054697E-8</v>
      </c>
      <c r="D17598">
        <v>1</v>
      </c>
      <c r="E17598">
        <v>0.99456521739130399</v>
      </c>
      <c r="F17598">
        <v>1</v>
      </c>
      <c r="G17598">
        <v>1</v>
      </c>
      <c r="H17598">
        <v>0.99056603773584895</v>
      </c>
      <c r="I17598">
        <v>1</v>
      </c>
      <c r="J17598" s="1">
        <v>0</v>
      </c>
      <c r="K17598" t="s">
        <v>23238</v>
      </c>
      <c r="L17598" t="s">
        <v>58440</v>
      </c>
      <c r="M17598" t="s">
        <v>58441</v>
      </c>
    </row>
    <row r="17599" spans="1:13">
      <c r="A17599" s="1" t="s">
        <v>19616</v>
      </c>
      <c r="B17599">
        <v>5.8208579516174098E-7</v>
      </c>
      <c r="C17599" s="1">
        <v>1.3545754963806299E-5</v>
      </c>
      <c r="D17599">
        <v>1</v>
      </c>
      <c r="E17599">
        <v>1</v>
      </c>
      <c r="F17599">
        <v>0.96540880503144699</v>
      </c>
      <c r="G17599">
        <v>1</v>
      </c>
      <c r="H17599">
        <v>1</v>
      </c>
      <c r="I17599">
        <v>1</v>
      </c>
      <c r="J17599" s="1" t="s">
        <v>23229</v>
      </c>
      <c r="K17599" t="s">
        <v>23237</v>
      </c>
      <c r="L17599" t="s">
        <v>58442</v>
      </c>
      <c r="M17599" t="s">
        <v>58443</v>
      </c>
    </row>
    <row r="17600" spans="1:13">
      <c r="A17600" s="1" t="s">
        <v>19617</v>
      </c>
      <c r="B17600">
        <v>0</v>
      </c>
      <c r="C17600" s="1">
        <v>0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 s="1">
        <v>1</v>
      </c>
      <c r="K17600" t="s">
        <v>23239</v>
      </c>
      <c r="L17600" t="s">
        <v>58444</v>
      </c>
      <c r="M17600" t="s">
        <v>58445</v>
      </c>
    </row>
    <row r="17601" spans="1:13">
      <c r="A17601" s="1" t="s">
        <v>19618</v>
      </c>
      <c r="B17601">
        <v>1.5904455115238601E-7</v>
      </c>
      <c r="C17601" s="1">
        <v>1.1766101096165101E-5</v>
      </c>
      <c r="D17601">
        <v>1</v>
      </c>
      <c r="E17601">
        <v>1</v>
      </c>
      <c r="F17601">
        <v>0.95757575757575797</v>
      </c>
      <c r="G17601">
        <v>1</v>
      </c>
      <c r="H17601">
        <v>0.99390243902439002</v>
      </c>
      <c r="I17601">
        <v>1</v>
      </c>
      <c r="J17601" s="1" t="s">
        <v>23229</v>
      </c>
      <c r="K17601" t="s">
        <v>23241</v>
      </c>
      <c r="L17601" t="s">
        <v>58446</v>
      </c>
      <c r="M17601" t="s">
        <v>58447</v>
      </c>
    </row>
    <row r="17602" spans="1:13">
      <c r="A17602" s="1" t="s">
        <v>19619</v>
      </c>
      <c r="B17602">
        <v>1.10208906184991E-8</v>
      </c>
      <c r="C17602" s="1">
        <v>3.0465330741336202E-4</v>
      </c>
      <c r="D17602">
        <v>0.28333333333333299</v>
      </c>
      <c r="E17602">
        <v>2.9761904761904798E-2</v>
      </c>
      <c r="F17602">
        <v>7.6687116564417193E-2</v>
      </c>
      <c r="G17602">
        <v>0.219512195121951</v>
      </c>
      <c r="H17602">
        <v>0.43434343434343398</v>
      </c>
      <c r="I17602">
        <v>0.13131313131313099</v>
      </c>
      <c r="J17602" s="1">
        <v>0</v>
      </c>
      <c r="K17602" t="s">
        <v>23242</v>
      </c>
      <c r="L17602" t="s">
        <v>58448</v>
      </c>
      <c r="M17602" t="s">
        <v>58449</v>
      </c>
    </row>
    <row r="17603" spans="1:13">
      <c r="A17603" s="1" t="s">
        <v>19620</v>
      </c>
      <c r="B17603">
        <v>1.84342644265139E-7</v>
      </c>
      <c r="C17603" s="1">
        <v>1.65349313495692E-7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2.5000000000000001E-2</v>
      </c>
      <c r="J17603" s="1">
        <v>0</v>
      </c>
      <c r="K17603" t="s">
        <v>23238</v>
      </c>
      <c r="L17603" t="s">
        <v>58450</v>
      </c>
      <c r="M17603" t="s">
        <v>58451</v>
      </c>
    </row>
    <row r="17604" spans="1:13">
      <c r="A17604" s="1" t="s">
        <v>19621</v>
      </c>
      <c r="B17604">
        <v>4.8120113859020298E-9</v>
      </c>
      <c r="C17604" s="1">
        <v>1.99403049733142E-5</v>
      </c>
      <c r="D17604">
        <v>0.76785714285714302</v>
      </c>
      <c r="E17604">
        <v>0.83522727272727304</v>
      </c>
      <c r="F17604">
        <v>0.89627659574468099</v>
      </c>
      <c r="G17604">
        <v>0.81428571428571395</v>
      </c>
      <c r="H17604">
        <v>0.792682926829268</v>
      </c>
      <c r="I17604">
        <v>0.73214285714285698</v>
      </c>
      <c r="J17604" s="1">
        <v>0</v>
      </c>
      <c r="K17604" t="s">
        <v>23241</v>
      </c>
      <c r="L17604" t="s">
        <v>58452</v>
      </c>
      <c r="M17604" t="s">
        <v>58453</v>
      </c>
    </row>
    <row r="17605" spans="1:13">
      <c r="A17605" s="1" t="s">
        <v>19622</v>
      </c>
      <c r="B17605">
        <v>3.23770515005463E-6</v>
      </c>
      <c r="C17605" s="1">
        <v>2.2482852086810899E-5</v>
      </c>
      <c r="D17605">
        <v>0.74</v>
      </c>
      <c r="E17605">
        <v>0.97794117647058798</v>
      </c>
      <c r="F17605">
        <v>0.8828125</v>
      </c>
      <c r="G17605">
        <v>1</v>
      </c>
      <c r="H17605">
        <v>0.93548387096774199</v>
      </c>
      <c r="I17605">
        <v>0.98275862068965503</v>
      </c>
      <c r="J17605" s="1">
        <v>1</v>
      </c>
      <c r="K17605" t="s">
        <v>23237</v>
      </c>
      <c r="L17605" t="s">
        <v>58454</v>
      </c>
      <c r="M17605" t="s">
        <v>58455</v>
      </c>
    </row>
    <row r="17606" spans="1:13">
      <c r="A17606" s="1" t="s">
        <v>19623</v>
      </c>
      <c r="B17606">
        <v>1.00580816515857E-8</v>
      </c>
      <c r="C17606" s="1">
        <v>2.6446236606926001E-9</v>
      </c>
      <c r="D17606">
        <v>1</v>
      </c>
      <c r="E17606">
        <v>0.99375000000000002</v>
      </c>
      <c r="F17606">
        <v>1</v>
      </c>
      <c r="G17606">
        <v>1</v>
      </c>
      <c r="H17606">
        <v>1</v>
      </c>
      <c r="I17606">
        <v>0.99137931034482796</v>
      </c>
      <c r="J17606" s="1" t="s">
        <v>23229</v>
      </c>
      <c r="K17606" t="s">
        <v>23240</v>
      </c>
      <c r="L17606" t="s">
        <v>58456</v>
      </c>
      <c r="M17606" t="s">
        <v>58457</v>
      </c>
    </row>
    <row r="17607" spans="1:13">
      <c r="A17607" s="1" t="s">
        <v>19624</v>
      </c>
      <c r="B17607">
        <v>2.6079974720863402E-6</v>
      </c>
      <c r="C17607" s="1">
        <v>3.1811608822326602E-7</v>
      </c>
      <c r="D17607">
        <v>0.82692307692307698</v>
      </c>
      <c r="E17607">
        <v>0.87272727272727302</v>
      </c>
      <c r="F17607">
        <v>1</v>
      </c>
      <c r="G17607">
        <v>1</v>
      </c>
      <c r="H17607">
        <v>1</v>
      </c>
      <c r="I17607">
        <v>1</v>
      </c>
      <c r="J17607" s="1" t="s">
        <v>23229</v>
      </c>
      <c r="K17607" t="s">
        <v>23241</v>
      </c>
      <c r="L17607" t="s">
        <v>58458</v>
      </c>
      <c r="M17607" t="s">
        <v>58459</v>
      </c>
    </row>
    <row r="17608" spans="1:13">
      <c r="A17608" s="1" t="s">
        <v>19625</v>
      </c>
      <c r="B17608">
        <v>1.4001686789287001E-6</v>
      </c>
      <c r="C17608" s="1">
        <v>5.32273521837389E-6</v>
      </c>
      <c r="D17608">
        <v>0</v>
      </c>
      <c r="E17608">
        <v>0</v>
      </c>
      <c r="F17608">
        <v>0</v>
      </c>
      <c r="G17608">
        <v>0.29411764705882398</v>
      </c>
      <c r="H17608">
        <v>6.5789473684210497E-3</v>
      </c>
      <c r="I17608">
        <v>1.0416666666666701E-2</v>
      </c>
      <c r="J17608" s="1">
        <v>0</v>
      </c>
      <c r="K17608" t="s">
        <v>23240</v>
      </c>
      <c r="L17608" t="s">
        <v>58460</v>
      </c>
      <c r="M17608" t="s">
        <v>58461</v>
      </c>
    </row>
    <row r="17609" spans="1:13">
      <c r="A17609" s="1" t="s">
        <v>19626</v>
      </c>
      <c r="B17609">
        <v>4.7158420444046296E-6</v>
      </c>
      <c r="C17609" s="1">
        <v>2.1404579358897E-9</v>
      </c>
      <c r="D17609">
        <v>8.3333333333333037E-2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 s="1" t="s">
        <v>23229</v>
      </c>
      <c r="K17609" t="s">
        <v>23243</v>
      </c>
      <c r="L17609" t="s">
        <v>58462</v>
      </c>
      <c r="M17609" t="s">
        <v>58463</v>
      </c>
    </row>
    <row r="17610" spans="1:13">
      <c r="A17610" s="1" t="s">
        <v>19627</v>
      </c>
      <c r="B17610">
        <v>2.0554508571166902E-6</v>
      </c>
      <c r="C17610" s="1">
        <v>1.03805536274973E-4</v>
      </c>
      <c r="D17610">
        <v>1</v>
      </c>
      <c r="E17610">
        <v>0.99425287356321801</v>
      </c>
      <c r="F17610">
        <v>1</v>
      </c>
      <c r="G17610">
        <v>0.89423076923076905</v>
      </c>
      <c r="H17610">
        <v>0.95</v>
      </c>
      <c r="I17610">
        <v>0.92682926829268297</v>
      </c>
      <c r="J17610" s="1" t="s">
        <v>23229</v>
      </c>
      <c r="K17610" t="s">
        <v>23238</v>
      </c>
      <c r="L17610" t="s">
        <v>58464</v>
      </c>
      <c r="M17610" t="s">
        <v>58465</v>
      </c>
    </row>
    <row r="17611" spans="1:13">
      <c r="A17611" s="1" t="s">
        <v>19628</v>
      </c>
      <c r="B17611">
        <v>1.05244510578142E-6</v>
      </c>
      <c r="C17611" s="1">
        <v>5.3576202478065003E-7</v>
      </c>
      <c r="D17611">
        <v>0</v>
      </c>
      <c r="E17611">
        <v>6.0240963855421699E-3</v>
      </c>
      <c r="F17611">
        <v>2.3529411764705899E-2</v>
      </c>
      <c r="G17611">
        <v>0</v>
      </c>
      <c r="H17611">
        <v>0</v>
      </c>
      <c r="I17611">
        <v>0</v>
      </c>
      <c r="J17611" s="1" t="s">
        <v>23229</v>
      </c>
      <c r="K17611" t="s">
        <v>23238</v>
      </c>
      <c r="L17611" t="s">
        <v>58466</v>
      </c>
      <c r="M17611" t="s">
        <v>58467</v>
      </c>
    </row>
    <row r="17612" spans="1:13">
      <c r="A17612" s="1" t="s">
        <v>19629</v>
      </c>
      <c r="B17612">
        <v>2.1261196447110601E-4</v>
      </c>
      <c r="C17612" s="1">
        <v>1.7645308884706501E-4</v>
      </c>
      <c r="D17612">
        <v>0.671875</v>
      </c>
      <c r="E17612">
        <v>0.375</v>
      </c>
      <c r="F17612">
        <v>0.86096256684492001</v>
      </c>
      <c r="G17612">
        <v>0.31034482758620702</v>
      </c>
      <c r="H17612">
        <v>0.55681818181818199</v>
      </c>
      <c r="I17612">
        <v>0.31632653061224503</v>
      </c>
      <c r="J17612" s="1">
        <v>0</v>
      </c>
      <c r="K17612" t="s">
        <v>23241</v>
      </c>
      <c r="L17612" t="s">
        <v>58468</v>
      </c>
      <c r="M17612" t="s">
        <v>58469</v>
      </c>
    </row>
    <row r="17613" spans="1:13">
      <c r="A17613" s="1" t="s">
        <v>19630</v>
      </c>
      <c r="B17613">
        <v>8.3139561341485902E-7</v>
      </c>
      <c r="C17613" s="1">
        <v>8.4566714221810302E-6</v>
      </c>
      <c r="D17613">
        <v>1.72413793103448E-2</v>
      </c>
      <c r="E17613">
        <v>0</v>
      </c>
      <c r="F17613">
        <v>1.05263157894737E-2</v>
      </c>
      <c r="G17613">
        <v>4.5454545454545497E-2</v>
      </c>
      <c r="H17613">
        <v>0.13500000000000001</v>
      </c>
      <c r="I17613">
        <v>6.1111111111111102E-2</v>
      </c>
      <c r="J17613" s="1">
        <v>0</v>
      </c>
      <c r="K17613" t="s">
        <v>23241</v>
      </c>
      <c r="L17613" t="s">
        <v>58470</v>
      </c>
      <c r="M17613" t="s">
        <v>58471</v>
      </c>
    </row>
    <row r="17614" spans="1:13">
      <c r="A17614" s="1" t="s">
        <v>19631</v>
      </c>
      <c r="B17614">
        <v>5.9221293271285802E-6</v>
      </c>
      <c r="C17614" s="1">
        <v>5.4092457232309602E-6</v>
      </c>
      <c r="D17614">
        <v>0.95161290322580605</v>
      </c>
      <c r="E17614">
        <v>1</v>
      </c>
      <c r="F17614">
        <v>0.86968085106382997</v>
      </c>
      <c r="G17614">
        <v>0.987179487179487</v>
      </c>
      <c r="H17614">
        <v>0.78421052631578902</v>
      </c>
      <c r="I17614">
        <v>0.99193548387096797</v>
      </c>
      <c r="J17614" s="1">
        <v>1</v>
      </c>
      <c r="K17614" t="s">
        <v>23241</v>
      </c>
      <c r="L17614" t="s">
        <v>58472</v>
      </c>
      <c r="M17614" t="s">
        <v>58473</v>
      </c>
    </row>
    <row r="17615" spans="1:13">
      <c r="A17615" s="1" t="s">
        <v>19632</v>
      </c>
      <c r="B17615">
        <v>1.9384721612665099E-5</v>
      </c>
      <c r="C17615" s="1">
        <v>8.0151579730473397E-5</v>
      </c>
      <c r="D17615">
        <v>0.952380952380952</v>
      </c>
      <c r="E17615">
        <v>0.99431818181818199</v>
      </c>
      <c r="F17615">
        <v>1</v>
      </c>
      <c r="G17615">
        <v>0.26315789473684198</v>
      </c>
      <c r="H17615">
        <v>0.89024390243902396</v>
      </c>
      <c r="I17615">
        <v>0.63380281690140805</v>
      </c>
      <c r="J17615" s="1">
        <v>0.1</v>
      </c>
      <c r="K17615" t="s">
        <v>23239</v>
      </c>
      <c r="L17615" t="s">
        <v>58474</v>
      </c>
      <c r="M17615" t="s">
        <v>58475</v>
      </c>
    </row>
    <row r="17616" spans="1:13">
      <c r="A17616" s="1" t="s">
        <v>19633</v>
      </c>
      <c r="B17616">
        <v>1.99837939990032E-7</v>
      </c>
      <c r="C17616" s="1">
        <v>4.9330140002651403E-5</v>
      </c>
      <c r="D17616">
        <v>0</v>
      </c>
      <c r="E17616">
        <v>6.6666666666666697E-3</v>
      </c>
      <c r="F17616">
        <v>0</v>
      </c>
      <c r="G17616">
        <v>0.64705882352941202</v>
      </c>
      <c r="H17616">
        <v>0</v>
      </c>
      <c r="I17616">
        <v>9.2592592592592601E-2</v>
      </c>
      <c r="J17616" s="1">
        <v>0</v>
      </c>
      <c r="K17616" t="s">
        <v>23241</v>
      </c>
      <c r="L17616" t="s">
        <v>58476</v>
      </c>
      <c r="M17616" t="s">
        <v>58477</v>
      </c>
    </row>
    <row r="17617" spans="1:13">
      <c r="A17617" s="1" t="s">
        <v>19634</v>
      </c>
      <c r="B17617">
        <v>0</v>
      </c>
      <c r="C17617" s="1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 s="1">
        <v>0</v>
      </c>
      <c r="K17617" t="s">
        <v>23241</v>
      </c>
      <c r="L17617" t="s">
        <v>58478</v>
      </c>
      <c r="M17617" t="s">
        <v>58479</v>
      </c>
    </row>
    <row r="17618" spans="1:13">
      <c r="A17618" s="1" t="s">
        <v>19635</v>
      </c>
      <c r="B17618">
        <v>4.1945265761630203E-4</v>
      </c>
      <c r="C17618" s="1">
        <v>3.3668335880865801E-5</v>
      </c>
      <c r="D17618">
        <v>0.91935483870967705</v>
      </c>
      <c r="E17618">
        <v>0.49456521739130399</v>
      </c>
      <c r="F17618">
        <v>0.96907216494845405</v>
      </c>
      <c r="G17618">
        <v>0.94230769230769196</v>
      </c>
      <c r="H17618">
        <v>0.84234234234234195</v>
      </c>
      <c r="I17618">
        <v>0.88888888888888895</v>
      </c>
      <c r="J17618" s="1">
        <v>1</v>
      </c>
      <c r="K17618" t="s">
        <v>23241</v>
      </c>
      <c r="L17618" t="s">
        <v>58480</v>
      </c>
      <c r="M17618" t="s">
        <v>58481</v>
      </c>
    </row>
    <row r="17619" spans="1:13">
      <c r="A17619" s="1" t="s">
        <v>19636</v>
      </c>
      <c r="B17619">
        <v>1.111504730222E-6</v>
      </c>
      <c r="C17619" s="1">
        <v>4.6361508610489603E-6</v>
      </c>
      <c r="D17619">
        <v>0.66071428571428603</v>
      </c>
      <c r="E17619">
        <v>0.69753086419753096</v>
      </c>
      <c r="F17619">
        <v>0.67063492063492103</v>
      </c>
      <c r="G17619">
        <v>0.4</v>
      </c>
      <c r="H17619">
        <v>0.63815789473684204</v>
      </c>
      <c r="I17619">
        <v>0.72580645161290303</v>
      </c>
      <c r="J17619" s="1">
        <v>1</v>
      </c>
      <c r="K17619" t="s">
        <v>23241</v>
      </c>
      <c r="L17619" t="s">
        <v>58482</v>
      </c>
      <c r="M17619" t="s">
        <v>58483</v>
      </c>
    </row>
    <row r="17620" spans="1:13">
      <c r="A17620" s="1" t="s">
        <v>19637</v>
      </c>
      <c r="B17620">
        <v>1.2917622513809999E-6</v>
      </c>
      <c r="C17620" s="1">
        <v>4.6062276965438599E-7</v>
      </c>
      <c r="D17620">
        <v>1</v>
      </c>
      <c r="E17620">
        <v>0.85365853658536595</v>
      </c>
      <c r="F17620">
        <v>1</v>
      </c>
      <c r="G17620">
        <v>1</v>
      </c>
      <c r="H17620">
        <v>1</v>
      </c>
      <c r="I17620">
        <v>1</v>
      </c>
      <c r="J17620" s="1">
        <v>1</v>
      </c>
      <c r="K17620" t="s">
        <v>23241</v>
      </c>
      <c r="L17620" t="s">
        <v>58484</v>
      </c>
      <c r="M17620" t="s">
        <v>58485</v>
      </c>
    </row>
    <row r="17621" spans="1:13">
      <c r="A17621" s="1" t="s">
        <v>19638</v>
      </c>
      <c r="B17621">
        <v>1.6347200993127199E-5</v>
      </c>
      <c r="C17621" s="1">
        <v>3.3257324509572501E-6</v>
      </c>
      <c r="D17621">
        <v>0.02</v>
      </c>
      <c r="E17621">
        <v>0.5</v>
      </c>
      <c r="F17621">
        <v>0.37741935483870998</v>
      </c>
      <c r="G17621">
        <v>4.3478260869565202E-2</v>
      </c>
      <c r="H17621">
        <v>0.23611111111111099</v>
      </c>
      <c r="I17621">
        <v>5.7142857142857099E-2</v>
      </c>
      <c r="J17621" s="1">
        <v>0</v>
      </c>
      <c r="K17621" t="s">
        <v>23239</v>
      </c>
      <c r="L17621" t="s">
        <v>58486</v>
      </c>
      <c r="M17621" t="s">
        <v>58487</v>
      </c>
    </row>
    <row r="17622" spans="1:13">
      <c r="A17622" s="1" t="s">
        <v>19639</v>
      </c>
      <c r="B17622">
        <v>3.6018737911483901E-6</v>
      </c>
      <c r="C17622" s="1">
        <v>4.9949170593174202E-8</v>
      </c>
      <c r="D17622">
        <v>0.98076923076923095</v>
      </c>
      <c r="E17622">
        <v>0.96621621621621601</v>
      </c>
      <c r="F17622">
        <v>1</v>
      </c>
      <c r="G17622">
        <v>1</v>
      </c>
      <c r="H17622">
        <v>0.99358974358974395</v>
      </c>
      <c r="I17622">
        <v>1</v>
      </c>
      <c r="J17622" s="1">
        <v>0.9375</v>
      </c>
      <c r="K17622" t="s">
        <v>23240</v>
      </c>
      <c r="L17622" t="s">
        <v>58488</v>
      </c>
      <c r="M17622" t="s">
        <v>58489</v>
      </c>
    </row>
    <row r="17623" spans="1:13">
      <c r="A17623" s="1" t="s">
        <v>19640</v>
      </c>
      <c r="B17623">
        <v>0</v>
      </c>
      <c r="C17623" s="1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 s="1" t="s">
        <v>23229</v>
      </c>
      <c r="K17623" t="s">
        <v>23237</v>
      </c>
      <c r="L17623" t="s">
        <v>58490</v>
      </c>
      <c r="M17623" t="s">
        <v>58491</v>
      </c>
    </row>
    <row r="17624" spans="1:13">
      <c r="A17624" s="1" t="s">
        <v>19641</v>
      </c>
      <c r="B17624">
        <v>2.1888707969335999E-5</v>
      </c>
      <c r="C17624" s="1">
        <v>1.43112074212879E-5</v>
      </c>
      <c r="D17624">
        <v>0</v>
      </c>
      <c r="E17624">
        <v>0</v>
      </c>
      <c r="F17624">
        <v>2.69461077844311E-2</v>
      </c>
      <c r="G17624">
        <v>0</v>
      </c>
      <c r="H17624">
        <v>6.0975609756097598E-3</v>
      </c>
      <c r="I17624">
        <v>0</v>
      </c>
      <c r="J17624" s="1">
        <v>0</v>
      </c>
      <c r="K17624" t="s">
        <v>23238</v>
      </c>
      <c r="L17624" t="s">
        <v>58492</v>
      </c>
      <c r="M17624" t="s">
        <v>58493</v>
      </c>
    </row>
    <row r="17625" spans="1:13">
      <c r="A17625" s="1" t="s">
        <v>19642</v>
      </c>
      <c r="B17625">
        <v>6.2194181415719198E-6</v>
      </c>
      <c r="C17625" s="1">
        <v>3.5367706013734198E-9</v>
      </c>
      <c r="D17625">
        <v>1.6666666666666701E-2</v>
      </c>
      <c r="E17625">
        <v>1.21951219512195E-2</v>
      </c>
      <c r="F17625">
        <v>0</v>
      </c>
      <c r="G17625">
        <v>5.2631578947368397E-2</v>
      </c>
      <c r="H17625">
        <v>5.1546391752577301E-3</v>
      </c>
      <c r="I17625">
        <v>0.12295081967213101</v>
      </c>
      <c r="J17625" s="1">
        <v>0</v>
      </c>
      <c r="K17625" t="s">
        <v>23237</v>
      </c>
      <c r="L17625" t="s">
        <v>58494</v>
      </c>
      <c r="M17625" t="s">
        <v>58495</v>
      </c>
    </row>
    <row r="17626" spans="1:13">
      <c r="A17626" s="1" t="s">
        <v>19643</v>
      </c>
      <c r="B17626">
        <v>2.1865932004638601E-5</v>
      </c>
      <c r="C17626" s="1">
        <v>2.4152082892220501E-5</v>
      </c>
      <c r="D17626">
        <v>4.1666666666666699E-2</v>
      </c>
      <c r="E17626">
        <v>1.21951219512195E-2</v>
      </c>
      <c r="F17626">
        <v>0.14804469273743001</v>
      </c>
      <c r="G17626">
        <v>8.6206896551724102E-3</v>
      </c>
      <c r="H17626">
        <v>3.3333333333333298E-2</v>
      </c>
      <c r="I17626">
        <v>2.21238938053097E-2</v>
      </c>
      <c r="J17626" s="1">
        <v>0</v>
      </c>
      <c r="K17626" t="s">
        <v>23239</v>
      </c>
      <c r="L17626" t="s">
        <v>58496</v>
      </c>
      <c r="M17626" t="s">
        <v>58497</v>
      </c>
    </row>
    <row r="17627" spans="1:13">
      <c r="A17627" s="1" t="s">
        <v>19644</v>
      </c>
      <c r="B17627">
        <v>4.27436528803387E-5</v>
      </c>
      <c r="C17627" s="1">
        <v>1.1428292847406499E-4</v>
      </c>
      <c r="D17627">
        <v>0</v>
      </c>
      <c r="E17627">
        <v>0</v>
      </c>
      <c r="F17627">
        <v>0.202185792349727</v>
      </c>
      <c r="G17627">
        <v>0</v>
      </c>
      <c r="H17627">
        <v>4.3478260869565202E-2</v>
      </c>
      <c r="I17627">
        <v>0</v>
      </c>
      <c r="J17627" s="1" t="s">
        <v>23229</v>
      </c>
      <c r="K17627" t="s">
        <v>23238</v>
      </c>
      <c r="L17627" t="s">
        <v>58498</v>
      </c>
      <c r="M17627" t="s">
        <v>58499</v>
      </c>
    </row>
    <row r="17628" spans="1:13">
      <c r="A17628" s="1" t="s">
        <v>19645</v>
      </c>
      <c r="B17628">
        <v>4.3719322102377496E-6</v>
      </c>
      <c r="C17628" s="1">
        <v>1.5093035923180599E-5</v>
      </c>
      <c r="D17628">
        <v>0</v>
      </c>
      <c r="E17628">
        <v>0</v>
      </c>
      <c r="F17628">
        <v>2.6315789473684201E-3</v>
      </c>
      <c r="G17628">
        <v>2.3809523809523801E-2</v>
      </c>
      <c r="H17628">
        <v>0</v>
      </c>
      <c r="I17628">
        <v>7.6086956521739094E-2</v>
      </c>
      <c r="J17628" s="1">
        <v>0</v>
      </c>
      <c r="K17628" t="s">
        <v>23238</v>
      </c>
      <c r="L17628" t="s">
        <v>58500</v>
      </c>
      <c r="M17628" t="s">
        <v>58501</v>
      </c>
    </row>
    <row r="17629" spans="1:13">
      <c r="A17629" s="1" t="s">
        <v>19646</v>
      </c>
      <c r="B17629">
        <v>0</v>
      </c>
      <c r="C17629" s="1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 s="1">
        <v>1</v>
      </c>
      <c r="K17629" t="s">
        <v>23239</v>
      </c>
      <c r="L17629" t="s">
        <v>58502</v>
      </c>
      <c r="M17629" t="s">
        <v>58503</v>
      </c>
    </row>
    <row r="17630" spans="1:13">
      <c r="A17630" s="1" t="s">
        <v>19647</v>
      </c>
      <c r="B17630">
        <v>5.8335628235089998E-8</v>
      </c>
      <c r="C17630" s="1">
        <v>4.9339648858923203E-8</v>
      </c>
      <c r="D17630">
        <v>1</v>
      </c>
      <c r="E17630">
        <v>0.98</v>
      </c>
      <c r="F17630">
        <v>1</v>
      </c>
      <c r="G17630">
        <v>1</v>
      </c>
      <c r="H17630">
        <v>1</v>
      </c>
      <c r="I17630">
        <v>1</v>
      </c>
      <c r="J17630" s="1" t="s">
        <v>23229</v>
      </c>
      <c r="K17630" t="s">
        <v>23241</v>
      </c>
      <c r="L17630" t="s">
        <v>58504</v>
      </c>
      <c r="M17630" t="s">
        <v>58505</v>
      </c>
    </row>
    <row r="17631" spans="1:13">
      <c r="A17631" s="1" t="s">
        <v>19648</v>
      </c>
      <c r="B17631">
        <v>1.5307009215910399E-4</v>
      </c>
      <c r="C17631" s="1">
        <v>4.58924612493212E-4</v>
      </c>
      <c r="D17631">
        <v>0.86956521739130399</v>
      </c>
      <c r="E17631">
        <v>0.59615384615384603</v>
      </c>
      <c r="F17631">
        <v>0.56034482758620696</v>
      </c>
      <c r="G17631">
        <v>0.96666666666666701</v>
      </c>
      <c r="H17631">
        <v>0.77777777777777801</v>
      </c>
      <c r="I17631">
        <v>0.95625000000000004</v>
      </c>
      <c r="J17631" s="1">
        <v>1</v>
      </c>
      <c r="K17631" t="s">
        <v>23237</v>
      </c>
      <c r="L17631" t="s">
        <v>58506</v>
      </c>
      <c r="M17631" t="s">
        <v>58507</v>
      </c>
    </row>
    <row r="17632" spans="1:13">
      <c r="A17632" s="1" t="s">
        <v>19649</v>
      </c>
      <c r="B17632">
        <v>5.9717611058470002E-5</v>
      </c>
      <c r="C17632" s="1">
        <v>3.98827854053358E-6</v>
      </c>
      <c r="D17632">
        <v>1</v>
      </c>
      <c r="E17632">
        <v>1</v>
      </c>
      <c r="F17632">
        <v>1</v>
      </c>
      <c r="G17632">
        <v>0.36111111111111099</v>
      </c>
      <c r="H17632">
        <v>0.92307692307692302</v>
      </c>
      <c r="I17632">
        <v>0.73913043478260898</v>
      </c>
      <c r="J17632" s="1" t="s">
        <v>23229</v>
      </c>
      <c r="K17632" t="s">
        <v>23238</v>
      </c>
      <c r="L17632" t="s">
        <v>58508</v>
      </c>
      <c r="M17632" t="s">
        <v>58509</v>
      </c>
    </row>
    <row r="17633" spans="1:13">
      <c r="A17633" s="1" t="s">
        <v>19650</v>
      </c>
      <c r="B17633">
        <v>1.05659411056325E-5</v>
      </c>
      <c r="C17633" s="1">
        <v>8.4840872707949595E-10</v>
      </c>
      <c r="D17633">
        <v>0.66666666666666696</v>
      </c>
      <c r="E17633">
        <v>0.79838709677419395</v>
      </c>
      <c r="F17633">
        <v>0.52898550724637705</v>
      </c>
      <c r="G17633">
        <v>0.266666666666667</v>
      </c>
      <c r="H17633">
        <v>0.72641509433962304</v>
      </c>
      <c r="I17633">
        <v>0.47435897435897401</v>
      </c>
      <c r="J17633" s="1">
        <v>0</v>
      </c>
      <c r="K17633" t="s">
        <v>23241</v>
      </c>
      <c r="L17633" t="s">
        <v>58510</v>
      </c>
      <c r="M17633" t="s">
        <v>58511</v>
      </c>
    </row>
    <row r="17634" spans="1:13">
      <c r="A17634" s="1" t="s">
        <v>19651</v>
      </c>
      <c r="B17634">
        <v>4.6462034470924098E-7</v>
      </c>
      <c r="C17634" s="1">
        <v>5.7592265512516401E-6</v>
      </c>
      <c r="D17634">
        <v>0</v>
      </c>
      <c r="E17634">
        <v>0</v>
      </c>
      <c r="F17634">
        <v>0</v>
      </c>
      <c r="G17634">
        <v>2.0833333333333301E-2</v>
      </c>
      <c r="H17634">
        <v>0.19871794871794901</v>
      </c>
      <c r="I17634">
        <v>2.8571428571428598E-2</v>
      </c>
      <c r="J17634" s="1">
        <v>0</v>
      </c>
      <c r="K17634" t="s">
        <v>23241</v>
      </c>
      <c r="L17634" t="s">
        <v>58512</v>
      </c>
      <c r="M17634" t="s">
        <v>58513</v>
      </c>
    </row>
    <row r="17635" spans="1:13">
      <c r="A17635" s="1" t="s">
        <v>19652</v>
      </c>
      <c r="B17635">
        <v>0</v>
      </c>
      <c r="C17635" s="1">
        <v>0</v>
      </c>
      <c r="D17635">
        <v>1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 s="1" t="s">
        <v>23229</v>
      </c>
      <c r="K17635" t="s">
        <v>23237</v>
      </c>
      <c r="L17635" t="s">
        <v>58514</v>
      </c>
      <c r="M17635" t="s">
        <v>58515</v>
      </c>
    </row>
    <row r="17636" spans="1:13">
      <c r="A17636" s="1" t="s">
        <v>19653</v>
      </c>
      <c r="B17636">
        <v>3.8366074110637201E-7</v>
      </c>
      <c r="C17636" s="1">
        <v>1.1662482155090899E-6</v>
      </c>
      <c r="D17636">
        <v>6.8965517241379296E-2</v>
      </c>
      <c r="E17636">
        <v>0.25</v>
      </c>
      <c r="F17636">
        <v>6.9343065693430697E-2</v>
      </c>
      <c r="G17636">
        <v>0</v>
      </c>
      <c r="H17636">
        <v>0.20394736842105299</v>
      </c>
      <c r="I17636">
        <v>1.5625E-2</v>
      </c>
      <c r="J17636" s="1">
        <v>0</v>
      </c>
      <c r="K17636" t="s">
        <v>23241</v>
      </c>
      <c r="L17636" t="s">
        <v>58516</v>
      </c>
      <c r="M17636" t="s">
        <v>58517</v>
      </c>
    </row>
    <row r="17637" spans="1:13">
      <c r="A17637" s="1" t="s">
        <v>19654</v>
      </c>
      <c r="B17637">
        <v>5.0087338229686002E-5</v>
      </c>
      <c r="C17637" s="1">
        <v>3.6077042365356598E-5</v>
      </c>
      <c r="D17637">
        <v>0.87096774193548399</v>
      </c>
      <c r="E17637">
        <v>0.89880952380952395</v>
      </c>
      <c r="F17637">
        <v>0.90277777777777801</v>
      </c>
      <c r="G17637">
        <v>0.95454545454545503</v>
      </c>
      <c r="H17637">
        <v>0.85106382978723405</v>
      </c>
      <c r="I17637">
        <v>0.95138888888888895</v>
      </c>
      <c r="J17637" s="1">
        <v>1</v>
      </c>
      <c r="K17637" t="s">
        <v>23238</v>
      </c>
      <c r="L17637" t="s">
        <v>58518</v>
      </c>
      <c r="M17637" t="s">
        <v>58519</v>
      </c>
    </row>
    <row r="17638" spans="1:13">
      <c r="A17638" s="1" t="s">
        <v>19655</v>
      </c>
      <c r="B17638">
        <v>9.4690058144952095E-8</v>
      </c>
      <c r="C17638" s="1">
        <v>1.11922682027772E-7</v>
      </c>
      <c r="D17638">
        <v>1</v>
      </c>
      <c r="E17638">
        <v>0.987341772151899</v>
      </c>
      <c r="F17638">
        <v>1</v>
      </c>
      <c r="G17638">
        <v>1</v>
      </c>
      <c r="H17638">
        <v>1</v>
      </c>
      <c r="I17638">
        <v>1</v>
      </c>
      <c r="J17638" s="1" t="s">
        <v>23229</v>
      </c>
      <c r="K17638" t="s">
        <v>23239</v>
      </c>
      <c r="L17638" t="s">
        <v>58520</v>
      </c>
      <c r="M17638" t="s">
        <v>58521</v>
      </c>
    </row>
    <row r="17639" spans="1:13">
      <c r="A17639" s="1" t="s">
        <v>19656</v>
      </c>
      <c r="B17639">
        <v>8.0862132324594003E-5</v>
      </c>
      <c r="C17639" s="1">
        <v>1.65169338913848E-6</v>
      </c>
      <c r="D17639">
        <v>1</v>
      </c>
      <c r="E17639">
        <v>0.93589743589743601</v>
      </c>
      <c r="F17639">
        <v>0.91596638655462204</v>
      </c>
      <c r="G17639">
        <v>0.82499999999999996</v>
      </c>
      <c r="H17639">
        <v>0.92957746478873204</v>
      </c>
      <c r="I17639">
        <v>0.87068965517241403</v>
      </c>
      <c r="J17639" s="1">
        <v>1</v>
      </c>
      <c r="K17639" t="s">
        <v>23238</v>
      </c>
      <c r="L17639" t="s">
        <v>58522</v>
      </c>
      <c r="M17639" t="s">
        <v>58523</v>
      </c>
    </row>
    <row r="17640" spans="1:13">
      <c r="A17640" s="1" t="s">
        <v>19657</v>
      </c>
      <c r="B17640">
        <v>2.54047641748222E-7</v>
      </c>
      <c r="C17640" s="1">
        <v>1.83654135622791E-7</v>
      </c>
      <c r="D17640">
        <v>1</v>
      </c>
      <c r="E17640">
        <v>0.99456521739130399</v>
      </c>
      <c r="F17640">
        <v>0.99742268041237103</v>
      </c>
      <c r="G17640">
        <v>1</v>
      </c>
      <c r="H17640">
        <v>0.99504950495049505</v>
      </c>
      <c r="I17640">
        <v>1</v>
      </c>
      <c r="J17640" s="1">
        <v>0.36363636363636398</v>
      </c>
      <c r="K17640" t="s">
        <v>23237</v>
      </c>
      <c r="L17640" t="s">
        <v>58524</v>
      </c>
      <c r="M17640" t="s">
        <v>58525</v>
      </c>
    </row>
    <row r="17641" spans="1:13">
      <c r="A17641" s="1" t="s">
        <v>19658</v>
      </c>
      <c r="B17641">
        <v>8.9769472996274405E-5</v>
      </c>
      <c r="C17641" s="1">
        <v>6.4239036291721804E-5</v>
      </c>
      <c r="D17641">
        <v>0.984375</v>
      </c>
      <c r="E17641">
        <v>0.99468085106382997</v>
      </c>
      <c r="F17641">
        <v>0.63294797687861304</v>
      </c>
      <c r="G17641">
        <v>1</v>
      </c>
      <c r="H17641">
        <v>0.71505376344086002</v>
      </c>
      <c r="I17641">
        <v>0.95967741935483897</v>
      </c>
      <c r="J17641" s="1">
        <v>1</v>
      </c>
      <c r="K17641" t="s">
        <v>23241</v>
      </c>
      <c r="L17641" t="s">
        <v>58526</v>
      </c>
      <c r="M17641" t="s">
        <v>58527</v>
      </c>
    </row>
    <row r="17642" spans="1:13">
      <c r="A17642" s="1" t="s">
        <v>19659</v>
      </c>
      <c r="B17642">
        <v>1.78619924211982E-6</v>
      </c>
      <c r="C17642" s="1">
        <v>1.21243914355718E-6</v>
      </c>
      <c r="D17642">
        <v>0</v>
      </c>
      <c r="E17642">
        <v>0</v>
      </c>
      <c r="F17642">
        <v>6.6878980891719703E-2</v>
      </c>
      <c r="G17642">
        <v>0.28205128205128199</v>
      </c>
      <c r="H17642">
        <v>0.13068181818181801</v>
      </c>
      <c r="I17642">
        <v>7.5949367088607597E-2</v>
      </c>
      <c r="J17642" s="1">
        <v>0.05</v>
      </c>
      <c r="K17642" t="s">
        <v>23239</v>
      </c>
      <c r="L17642" t="s">
        <v>58528</v>
      </c>
      <c r="M17642" t="s">
        <v>58529</v>
      </c>
    </row>
    <row r="17643" spans="1:13">
      <c r="A17643" s="1" t="s">
        <v>19660</v>
      </c>
      <c r="B17643">
        <v>3.9847737271569599E-6</v>
      </c>
      <c r="C17643" s="1">
        <v>9.6631520977593101E-5</v>
      </c>
      <c r="D17643">
        <v>0.30434782608695699</v>
      </c>
      <c r="E17643">
        <v>0.301369863013699</v>
      </c>
      <c r="F17643">
        <v>0.13358778625954201</v>
      </c>
      <c r="G17643">
        <v>0.81481481481481499</v>
      </c>
      <c r="H17643">
        <v>0.28571428571428598</v>
      </c>
      <c r="I17643">
        <v>0.37878787878787901</v>
      </c>
      <c r="J17643" s="1" t="s">
        <v>23229</v>
      </c>
      <c r="K17643" t="s">
        <v>23238</v>
      </c>
      <c r="L17643" t="s">
        <v>58530</v>
      </c>
      <c r="M17643" t="s">
        <v>58531</v>
      </c>
    </row>
    <row r="17644" spans="1:13">
      <c r="A17644" s="1" t="s">
        <v>19661</v>
      </c>
      <c r="B17644">
        <v>9.4064007959241204E-7</v>
      </c>
      <c r="C17644" s="1">
        <v>2.1139126920460101E-6</v>
      </c>
      <c r="D17644">
        <v>0.98333333333333295</v>
      </c>
      <c r="E17644">
        <v>1</v>
      </c>
      <c r="F17644">
        <v>1</v>
      </c>
      <c r="G17644">
        <v>1</v>
      </c>
      <c r="H17644">
        <v>0.978494623655914</v>
      </c>
      <c r="I17644">
        <v>0.92592592592592604</v>
      </c>
      <c r="J17644" s="1" t="s">
        <v>23229</v>
      </c>
      <c r="K17644" t="s">
        <v>23241</v>
      </c>
      <c r="L17644" t="s">
        <v>58532</v>
      </c>
      <c r="M17644" t="s">
        <v>58533</v>
      </c>
    </row>
    <row r="17645" spans="1:13">
      <c r="A17645" s="1" t="s">
        <v>19662</v>
      </c>
      <c r="B17645">
        <v>2.6665639312673801E-6</v>
      </c>
      <c r="C17645" s="1">
        <v>2.58086536617558E-7</v>
      </c>
      <c r="D17645">
        <v>0.984375</v>
      </c>
      <c r="E17645">
        <v>1</v>
      </c>
      <c r="F17645">
        <v>0.997435897435897</v>
      </c>
      <c r="G17645">
        <v>0.92241379310344795</v>
      </c>
      <c r="H17645">
        <v>0.99122807017543901</v>
      </c>
      <c r="I17645">
        <v>0.98790322580645196</v>
      </c>
      <c r="J17645" s="1">
        <v>0.95454545454545503</v>
      </c>
      <c r="K17645" t="s">
        <v>23240</v>
      </c>
      <c r="L17645" t="s">
        <v>58534</v>
      </c>
      <c r="M17645" t="s">
        <v>58535</v>
      </c>
    </row>
    <row r="17646" spans="1:13">
      <c r="A17646" s="1" t="s">
        <v>19663</v>
      </c>
      <c r="B17646">
        <v>5.5050903028620502E-7</v>
      </c>
      <c r="C17646" s="1">
        <v>1.2321543646100701E-6</v>
      </c>
      <c r="D17646">
        <v>1</v>
      </c>
      <c r="E17646">
        <v>0.992307692307692</v>
      </c>
      <c r="F17646">
        <v>0.95045045045044996</v>
      </c>
      <c r="G17646">
        <v>1</v>
      </c>
      <c r="H17646">
        <v>0.91803278688524603</v>
      </c>
      <c r="I17646">
        <v>1</v>
      </c>
      <c r="J17646" s="1">
        <v>1</v>
      </c>
      <c r="K17646" t="s">
        <v>23240</v>
      </c>
      <c r="L17646" t="s">
        <v>58536</v>
      </c>
      <c r="M17646" t="s">
        <v>58537</v>
      </c>
    </row>
    <row r="17647" spans="1:13">
      <c r="A17647" s="1" t="s">
        <v>19664</v>
      </c>
      <c r="B17647">
        <v>5.70647946168948E-5</v>
      </c>
      <c r="C17647" s="1">
        <v>9.9557406413884203E-7</v>
      </c>
      <c r="D17647">
        <v>0.875</v>
      </c>
      <c r="E17647">
        <v>0.36184210526315802</v>
      </c>
      <c r="F17647">
        <v>0.91275167785234901</v>
      </c>
      <c r="G17647">
        <v>1</v>
      </c>
      <c r="H17647">
        <v>0.97887323943661997</v>
      </c>
      <c r="I17647">
        <v>1</v>
      </c>
      <c r="J17647" s="1">
        <v>1</v>
      </c>
      <c r="K17647" t="s">
        <v>23237</v>
      </c>
      <c r="L17647" t="s">
        <v>58538</v>
      </c>
      <c r="M17647" t="s">
        <v>58539</v>
      </c>
    </row>
    <row r="17648" spans="1:13">
      <c r="A17648" s="1" t="s">
        <v>19665</v>
      </c>
      <c r="B17648">
        <v>3.2097258958101599E-6</v>
      </c>
      <c r="C17648" s="1">
        <v>2.7668839639279399E-5</v>
      </c>
      <c r="D17648">
        <v>1</v>
      </c>
      <c r="E17648">
        <v>1</v>
      </c>
      <c r="F17648">
        <v>0.87692307692307703</v>
      </c>
      <c r="G17648">
        <v>1</v>
      </c>
      <c r="H17648">
        <v>0.859649122807018</v>
      </c>
      <c r="I17648">
        <v>0.98260869565217401</v>
      </c>
      <c r="J17648" s="1">
        <v>1</v>
      </c>
      <c r="K17648" t="s">
        <v>23241</v>
      </c>
      <c r="L17648" t="s">
        <v>58540</v>
      </c>
      <c r="M17648" t="s">
        <v>58541</v>
      </c>
    </row>
    <row r="17649" spans="1:13">
      <c r="A17649" s="1" t="s">
        <v>19666</v>
      </c>
      <c r="B17649">
        <v>1.04457462313612E-6</v>
      </c>
      <c r="C17649" s="1">
        <v>1.1877163234592099E-6</v>
      </c>
      <c r="D17649">
        <v>1</v>
      </c>
      <c r="E17649">
        <v>1</v>
      </c>
      <c r="F17649">
        <v>1</v>
      </c>
      <c r="G17649">
        <v>0.97777777777777797</v>
      </c>
      <c r="H17649">
        <v>1</v>
      </c>
      <c r="I17649">
        <v>0.89864864864864902</v>
      </c>
      <c r="J17649" s="1">
        <v>1</v>
      </c>
      <c r="K17649" t="s">
        <v>23241</v>
      </c>
      <c r="L17649" t="s">
        <v>58542</v>
      </c>
      <c r="M17649" t="s">
        <v>58543</v>
      </c>
    </row>
    <row r="17650" spans="1:13">
      <c r="A17650" s="1" t="s">
        <v>19667</v>
      </c>
      <c r="B17650">
        <v>6.1217868083343995E-10</v>
      </c>
      <c r="C17650" s="1">
        <v>4.9598810060545497E-9</v>
      </c>
      <c r="D17650">
        <v>0</v>
      </c>
      <c r="E17650">
        <v>0</v>
      </c>
      <c r="F17650">
        <v>0</v>
      </c>
      <c r="G17650">
        <v>0</v>
      </c>
      <c r="H17650">
        <v>5.2631578947368403E-3</v>
      </c>
      <c r="I17650">
        <v>0</v>
      </c>
      <c r="J17650" s="1">
        <v>1</v>
      </c>
      <c r="K17650" t="s">
        <v>23238</v>
      </c>
      <c r="L17650" t="s">
        <v>58544</v>
      </c>
      <c r="M17650" t="s">
        <v>58545</v>
      </c>
    </row>
    <row r="17651" spans="1:13">
      <c r="A17651" s="1" t="s">
        <v>19668</v>
      </c>
      <c r="B17651">
        <v>7.73485600745282E-6</v>
      </c>
      <c r="C17651" s="1">
        <v>1.6486016147856901E-6</v>
      </c>
      <c r="D17651">
        <v>0.95</v>
      </c>
      <c r="E17651">
        <v>0.94696969696969702</v>
      </c>
      <c r="F17651">
        <v>1</v>
      </c>
      <c r="G17651">
        <v>0.98214285714285698</v>
      </c>
      <c r="H17651">
        <v>0.97945205479452102</v>
      </c>
      <c r="I17651">
        <v>0.96428571428571397</v>
      </c>
      <c r="J17651" s="1" t="s">
        <v>23229</v>
      </c>
      <c r="K17651" t="s">
        <v>23241</v>
      </c>
      <c r="L17651" t="s">
        <v>58546</v>
      </c>
      <c r="M17651" t="s">
        <v>58547</v>
      </c>
    </row>
    <row r="17652" spans="1:13">
      <c r="A17652" s="1" t="s">
        <v>19669</v>
      </c>
      <c r="B17652">
        <v>2.1685380785472601E-5</v>
      </c>
      <c r="C17652" s="1">
        <v>1.8636631002018399E-4</v>
      </c>
      <c r="D17652">
        <v>0.483870967741935</v>
      </c>
      <c r="E17652">
        <v>0.55487804878048796</v>
      </c>
      <c r="F17652">
        <v>0.51136363636363602</v>
      </c>
      <c r="G17652">
        <v>0</v>
      </c>
      <c r="H17652">
        <v>1.9736842105263198E-2</v>
      </c>
      <c r="I17652">
        <v>8.1081081081081099E-2</v>
      </c>
      <c r="J17652" s="1">
        <v>1</v>
      </c>
      <c r="K17652" t="s">
        <v>23238</v>
      </c>
      <c r="L17652" t="s">
        <v>58548</v>
      </c>
      <c r="M17652" t="s">
        <v>58549</v>
      </c>
    </row>
    <row r="17653" spans="1:13">
      <c r="A17653" s="1" t="s">
        <v>19670</v>
      </c>
      <c r="B17653">
        <v>3.9776428892781601E-5</v>
      </c>
      <c r="C17653" s="1">
        <v>1.2550346131190599E-6</v>
      </c>
      <c r="D17653">
        <v>0.77272727272727304</v>
      </c>
      <c r="E17653">
        <v>0.762820512820513</v>
      </c>
      <c r="F17653">
        <v>0.92500000000000004</v>
      </c>
      <c r="G17653">
        <v>1</v>
      </c>
      <c r="H17653">
        <v>0.972727272727273</v>
      </c>
      <c r="I17653">
        <v>1</v>
      </c>
      <c r="J17653" s="1" t="s">
        <v>23229</v>
      </c>
      <c r="K17653" t="s">
        <v>23238</v>
      </c>
      <c r="L17653" t="s">
        <v>58550</v>
      </c>
      <c r="M17653" t="s">
        <v>58551</v>
      </c>
    </row>
    <row r="17654" spans="1:13">
      <c r="A17654" s="1" t="s">
        <v>19671</v>
      </c>
      <c r="B17654">
        <v>6.8701917039415202E-11</v>
      </c>
      <c r="C17654" s="1">
        <v>1.3490412666317601E-7</v>
      </c>
      <c r="D17654">
        <v>0</v>
      </c>
      <c r="E17654">
        <v>0</v>
      </c>
      <c r="F17654">
        <v>6.5789473684210497E-3</v>
      </c>
      <c r="G17654">
        <v>0</v>
      </c>
      <c r="H17654">
        <v>0</v>
      </c>
      <c r="I17654">
        <v>0</v>
      </c>
      <c r="J17654" s="1">
        <v>0.45454545454545497</v>
      </c>
      <c r="K17654" t="s">
        <v>23240</v>
      </c>
      <c r="L17654" t="s">
        <v>58552</v>
      </c>
      <c r="M17654" t="s">
        <v>58553</v>
      </c>
    </row>
    <row r="17655" spans="1:13">
      <c r="A17655" s="1" t="s">
        <v>19672</v>
      </c>
      <c r="B17655">
        <v>5.0238662588336798E-4</v>
      </c>
      <c r="C17655" s="1">
        <v>6.2725697043629298E-5</v>
      </c>
      <c r="D17655">
        <v>0.62903225806451601</v>
      </c>
      <c r="E17655">
        <v>0.39534883720930197</v>
      </c>
      <c r="F17655">
        <v>0.88202247191011196</v>
      </c>
      <c r="G17655">
        <v>0.46969696969697</v>
      </c>
      <c r="H17655">
        <v>0.64705882352941202</v>
      </c>
      <c r="I17655">
        <v>0.77500000000000002</v>
      </c>
      <c r="J17655" s="1">
        <v>1</v>
      </c>
      <c r="K17655" t="s">
        <v>23239</v>
      </c>
      <c r="L17655" t="s">
        <v>58554</v>
      </c>
      <c r="M17655" t="s">
        <v>58555</v>
      </c>
    </row>
    <row r="17656" spans="1:13">
      <c r="A17656" s="1" t="s">
        <v>19673</v>
      </c>
      <c r="B17656">
        <v>2.23143305057834E-7</v>
      </c>
      <c r="C17656" s="1">
        <v>1.8664521524742299E-6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0.11111111111111099</v>
      </c>
      <c r="J17656" s="1">
        <v>1</v>
      </c>
      <c r="K17656" t="s">
        <v>23237</v>
      </c>
      <c r="L17656" t="s">
        <v>58556</v>
      </c>
      <c r="M17656" t="s">
        <v>58557</v>
      </c>
    </row>
    <row r="17657" spans="1:13">
      <c r="A17657" s="1" t="s">
        <v>19674</v>
      </c>
      <c r="B17657">
        <v>4.3269884207599999E-8</v>
      </c>
      <c r="C17657" s="1">
        <v>7.5987312494796395E-7</v>
      </c>
      <c r="D17657">
        <v>0.88333333333333297</v>
      </c>
      <c r="E17657">
        <v>0.867088607594937</v>
      </c>
      <c r="F17657">
        <v>0.94374999999999998</v>
      </c>
      <c r="G17657">
        <v>0.984375</v>
      </c>
      <c r="H17657">
        <v>1</v>
      </c>
      <c r="I17657">
        <v>0.96666666666666701</v>
      </c>
      <c r="J17657" s="1">
        <v>1</v>
      </c>
      <c r="K17657" t="s">
        <v>23240</v>
      </c>
      <c r="L17657" t="s">
        <v>58558</v>
      </c>
      <c r="M17657" t="s">
        <v>58559</v>
      </c>
    </row>
    <row r="17658" spans="1:13">
      <c r="A17658" s="1" t="s">
        <v>19675</v>
      </c>
      <c r="B17658">
        <v>4.3225343342815799E-6</v>
      </c>
      <c r="C17658" s="1">
        <v>8.7168498032884508E-6</v>
      </c>
      <c r="D17658">
        <v>0.73214285714285698</v>
      </c>
      <c r="E17658">
        <v>0.92567567567567599</v>
      </c>
      <c r="F17658">
        <v>0.95762711864406802</v>
      </c>
      <c r="G17658">
        <v>0.98809523809523803</v>
      </c>
      <c r="H17658">
        <v>1</v>
      </c>
      <c r="I17658">
        <v>0.97938144329896903</v>
      </c>
      <c r="J17658" s="1" t="s">
        <v>23229</v>
      </c>
      <c r="K17658" t="s">
        <v>23240</v>
      </c>
      <c r="L17658" t="s">
        <v>58560</v>
      </c>
      <c r="M17658" t="s">
        <v>58561</v>
      </c>
    </row>
    <row r="17659" spans="1:13">
      <c r="A17659" s="1" t="s">
        <v>19676</v>
      </c>
      <c r="B17659">
        <v>1.08422443883653E-6</v>
      </c>
      <c r="C17659" s="1">
        <v>3.3447141373670701E-7</v>
      </c>
      <c r="D17659">
        <v>3.125E-2</v>
      </c>
      <c r="E17659">
        <v>0.107954545454545</v>
      </c>
      <c r="F17659">
        <v>0</v>
      </c>
      <c r="G17659">
        <v>0</v>
      </c>
      <c r="H17659">
        <v>0</v>
      </c>
      <c r="I17659">
        <v>0</v>
      </c>
      <c r="J17659" s="1">
        <v>0</v>
      </c>
      <c r="K17659" t="s">
        <v>23237</v>
      </c>
      <c r="L17659" t="s">
        <v>58562</v>
      </c>
      <c r="M17659" t="s">
        <v>58563</v>
      </c>
    </row>
    <row r="17660" spans="1:13">
      <c r="A17660" s="1" t="s">
        <v>19677</v>
      </c>
      <c r="B17660">
        <v>1.00388983164417E-5</v>
      </c>
      <c r="C17660" s="1">
        <v>9.5617796607278598E-5</v>
      </c>
      <c r="D17660">
        <v>1</v>
      </c>
      <c r="E17660">
        <v>0.75</v>
      </c>
      <c r="F17660">
        <v>0.89639639639639601</v>
      </c>
      <c r="G17660">
        <v>0.95161290322580649</v>
      </c>
      <c r="H17660">
        <v>0.96478873239436624</v>
      </c>
      <c r="I17660">
        <v>0.97101449275362317</v>
      </c>
      <c r="J17660" s="1">
        <v>4.545454545454497E-2</v>
      </c>
      <c r="K17660" t="s">
        <v>23244</v>
      </c>
      <c r="L17660" t="s">
        <v>58564</v>
      </c>
      <c r="M17660" t="s">
        <v>58565</v>
      </c>
    </row>
    <row r="17661" spans="1:13">
      <c r="A17661" s="1" t="s">
        <v>19678</v>
      </c>
      <c r="B17661">
        <v>5.7877910449760703E-5</v>
      </c>
      <c r="C17661" s="1">
        <v>1.41055307319775E-6</v>
      </c>
      <c r="D17661">
        <v>1</v>
      </c>
      <c r="E17661">
        <v>0.75</v>
      </c>
      <c r="F17661">
        <v>1</v>
      </c>
      <c r="G17661">
        <v>1</v>
      </c>
      <c r="H17661">
        <v>1</v>
      </c>
      <c r="I17661">
        <v>1</v>
      </c>
      <c r="J17661" s="1">
        <v>1</v>
      </c>
      <c r="K17661" t="s">
        <v>23238</v>
      </c>
      <c r="L17661" t="s">
        <v>58566</v>
      </c>
      <c r="M17661" t="s">
        <v>58567</v>
      </c>
    </row>
    <row r="17662" spans="1:13">
      <c r="A17662" s="1" t="s">
        <v>19679</v>
      </c>
      <c r="B17662">
        <v>2.71077525798451E-4</v>
      </c>
      <c r="C17662" s="1">
        <v>8.5831268213588897E-5</v>
      </c>
      <c r="D17662">
        <v>8.9285714285714302E-2</v>
      </c>
      <c r="E17662">
        <v>0</v>
      </c>
      <c r="F17662">
        <v>0.39044943820224698</v>
      </c>
      <c r="G17662">
        <v>2.3809523809523801E-2</v>
      </c>
      <c r="H17662">
        <v>0.29787234042553201</v>
      </c>
      <c r="I17662">
        <v>7.8571428571428598E-2</v>
      </c>
      <c r="J17662" s="1">
        <v>0</v>
      </c>
      <c r="K17662" t="s">
        <v>23239</v>
      </c>
      <c r="L17662" t="s">
        <v>58568</v>
      </c>
      <c r="M17662" t="s">
        <v>58569</v>
      </c>
    </row>
    <row r="17663" spans="1:13">
      <c r="A17663" s="1" t="s">
        <v>19680</v>
      </c>
      <c r="B17663">
        <v>1.9256379718706099E-7</v>
      </c>
      <c r="C17663" s="1">
        <v>1.9160542729433498E-6</v>
      </c>
      <c r="D17663">
        <v>1</v>
      </c>
      <c r="E17663">
        <v>1</v>
      </c>
      <c r="F17663">
        <v>1</v>
      </c>
      <c r="G17663">
        <v>1</v>
      </c>
      <c r="H17663">
        <v>0.91071428571428603</v>
      </c>
      <c r="I17663">
        <v>0.98305084745762705</v>
      </c>
      <c r="J17663" s="1">
        <v>1</v>
      </c>
      <c r="K17663" t="s">
        <v>23239</v>
      </c>
      <c r="L17663" t="s">
        <v>58570</v>
      </c>
      <c r="M17663" t="s">
        <v>58571</v>
      </c>
    </row>
    <row r="17664" spans="1:13">
      <c r="A17664" s="1" t="s">
        <v>19681</v>
      </c>
      <c r="B17664">
        <v>3.5453342142202002E-5</v>
      </c>
      <c r="C17664" s="1">
        <v>2.6118247751415201E-5</v>
      </c>
      <c r="D17664">
        <v>0.98148148148148195</v>
      </c>
      <c r="E17664">
        <v>1</v>
      </c>
      <c r="F17664">
        <v>0.73770491803278704</v>
      </c>
      <c r="G17664">
        <v>0.85714285714285698</v>
      </c>
      <c r="H17664">
        <v>0.62105263157894697</v>
      </c>
      <c r="I17664">
        <v>0.87603305785123997</v>
      </c>
      <c r="J17664" s="1">
        <v>1</v>
      </c>
      <c r="K17664" t="s">
        <v>23238</v>
      </c>
      <c r="L17664" t="s">
        <v>58572</v>
      </c>
      <c r="M17664" t="s">
        <v>58573</v>
      </c>
    </row>
    <row r="17665" spans="1:13">
      <c r="A17665" s="1" t="s">
        <v>19682</v>
      </c>
      <c r="B17665">
        <v>7.5769706519151405E-8</v>
      </c>
      <c r="C17665" s="1">
        <v>3.0518546993801899E-6</v>
      </c>
      <c r="D17665">
        <v>1</v>
      </c>
      <c r="E17665">
        <v>0.99397590361445798</v>
      </c>
      <c r="F17665">
        <v>0.92666666666666697</v>
      </c>
      <c r="G17665">
        <v>1</v>
      </c>
      <c r="H17665">
        <v>1</v>
      </c>
      <c r="I17665">
        <v>1</v>
      </c>
      <c r="J17665" s="1">
        <v>1</v>
      </c>
      <c r="K17665" t="s">
        <v>23237</v>
      </c>
      <c r="L17665" t="s">
        <v>58574</v>
      </c>
      <c r="M17665" t="s">
        <v>58575</v>
      </c>
    </row>
    <row r="17666" spans="1:13">
      <c r="A17666" s="1" t="s">
        <v>19683</v>
      </c>
      <c r="B17666">
        <v>4.1576459371822102E-6</v>
      </c>
      <c r="C17666" s="1">
        <v>5.4103928858966304E-6</v>
      </c>
      <c r="D17666">
        <v>0</v>
      </c>
      <c r="E17666">
        <v>9.5505617977528101E-2</v>
      </c>
      <c r="F17666">
        <v>0</v>
      </c>
      <c r="G17666">
        <v>0.47560975609756101</v>
      </c>
      <c r="H17666">
        <v>3.2608695652173898E-2</v>
      </c>
      <c r="I17666">
        <v>0.25</v>
      </c>
      <c r="J17666" s="1">
        <v>0</v>
      </c>
      <c r="K17666" t="s">
        <v>23237</v>
      </c>
      <c r="L17666" t="s">
        <v>58576</v>
      </c>
      <c r="M17666" t="s">
        <v>58577</v>
      </c>
    </row>
    <row r="17667" spans="1:13">
      <c r="A17667" s="1" t="s">
        <v>19684</v>
      </c>
      <c r="B17667">
        <v>1.9966834689924399E-4</v>
      </c>
      <c r="C17667" s="1">
        <v>1.15400116348324E-5</v>
      </c>
      <c r="D17667">
        <v>0.625</v>
      </c>
      <c r="E17667">
        <v>0.467741935483871</v>
      </c>
      <c r="F17667">
        <v>0.88502673796791398</v>
      </c>
      <c r="G17667">
        <v>0.98750000000000004</v>
      </c>
      <c r="H17667">
        <v>0.96153846153846201</v>
      </c>
      <c r="I17667">
        <v>0.94285714285714295</v>
      </c>
      <c r="J17667" s="1">
        <v>1</v>
      </c>
      <c r="K17667" t="s">
        <v>23238</v>
      </c>
      <c r="L17667" t="s">
        <v>58578</v>
      </c>
      <c r="M17667" t="s">
        <v>58579</v>
      </c>
    </row>
    <row r="17668" spans="1:13">
      <c r="A17668" s="1" t="s">
        <v>19685</v>
      </c>
      <c r="B17668">
        <v>8.2297693057432498E-8</v>
      </c>
      <c r="C17668" s="1">
        <v>2.03571233556811E-5</v>
      </c>
      <c r="D17668">
        <v>0.80769230769230804</v>
      </c>
      <c r="E17668">
        <v>0.85365853658536595</v>
      </c>
      <c r="F17668">
        <v>0.90112994350282505</v>
      </c>
      <c r="G17668">
        <v>0.98529411764705899</v>
      </c>
      <c r="H17668">
        <v>1</v>
      </c>
      <c r="I17668">
        <v>1</v>
      </c>
      <c r="J17668" s="1">
        <v>1</v>
      </c>
      <c r="K17668" t="s">
        <v>23240</v>
      </c>
      <c r="L17668" t="s">
        <v>58580</v>
      </c>
      <c r="M17668" t="s">
        <v>58581</v>
      </c>
    </row>
    <row r="17669" spans="1:13">
      <c r="A17669" s="1" t="s">
        <v>19686</v>
      </c>
      <c r="B17669">
        <v>1.3783774733375599E-6</v>
      </c>
      <c r="C17669" s="1">
        <v>9.8907185993308496E-6</v>
      </c>
      <c r="D17669">
        <v>0.97499999999999998</v>
      </c>
      <c r="E17669">
        <v>1</v>
      </c>
      <c r="F17669">
        <v>1</v>
      </c>
      <c r="G17669">
        <v>0.63461538461538503</v>
      </c>
      <c r="H17669">
        <v>0.99431818181818199</v>
      </c>
      <c r="I17669">
        <v>0.95054945054945095</v>
      </c>
      <c r="J17669" s="1" t="s">
        <v>23229</v>
      </c>
      <c r="K17669" t="s">
        <v>23238</v>
      </c>
      <c r="L17669" t="s">
        <v>58582</v>
      </c>
      <c r="M17669" t="s">
        <v>58583</v>
      </c>
    </row>
    <row r="17670" spans="1:13">
      <c r="A17670" s="1" t="s">
        <v>19687</v>
      </c>
      <c r="B17670">
        <v>6.8302045122500997E-6</v>
      </c>
      <c r="C17670" s="1">
        <v>6.2406150234101005E-7</v>
      </c>
      <c r="D17670">
        <v>0.94642857142857095</v>
      </c>
      <c r="E17670">
        <v>0.84615384615384603</v>
      </c>
      <c r="F17670">
        <v>0.996428571428571</v>
      </c>
      <c r="G17670">
        <v>0.90384615384615397</v>
      </c>
      <c r="H17670">
        <v>0.987341772151899</v>
      </c>
      <c r="I17670">
        <v>0.90277777777777801</v>
      </c>
      <c r="J17670" s="1">
        <v>1</v>
      </c>
      <c r="K17670" t="s">
        <v>23238</v>
      </c>
      <c r="L17670" t="s">
        <v>58584</v>
      </c>
      <c r="M17670" t="s">
        <v>58585</v>
      </c>
    </row>
    <row r="17671" spans="1:13">
      <c r="A17671" s="1" t="s">
        <v>19688</v>
      </c>
      <c r="B17671">
        <v>2.1878309980471599E-5</v>
      </c>
      <c r="C17671" s="1">
        <v>3.2422184499996699E-6</v>
      </c>
      <c r="D17671">
        <v>9.375E-2</v>
      </c>
      <c r="E17671">
        <v>5.2083333333333301E-2</v>
      </c>
      <c r="F17671">
        <v>0.11025641025641</v>
      </c>
      <c r="G17671">
        <v>8.6206896551724102E-3</v>
      </c>
      <c r="H17671">
        <v>5.7522123893805302E-2</v>
      </c>
      <c r="I17671">
        <v>6.25E-2</v>
      </c>
      <c r="J17671" s="1" t="s">
        <v>23229</v>
      </c>
      <c r="K17671" t="s">
        <v>23238</v>
      </c>
      <c r="L17671" t="s">
        <v>58586</v>
      </c>
      <c r="M17671" t="s">
        <v>58587</v>
      </c>
    </row>
    <row r="17672" spans="1:13">
      <c r="A17672" s="1" t="s">
        <v>19689</v>
      </c>
      <c r="B17672">
        <v>3.49971322749234E-10</v>
      </c>
      <c r="C17672" s="1">
        <v>6.9032554363437198E-9</v>
      </c>
      <c r="D17672">
        <v>0</v>
      </c>
      <c r="E17672">
        <v>0</v>
      </c>
      <c r="F17672">
        <v>2.94117647058824E-3</v>
      </c>
      <c r="G17672">
        <v>0</v>
      </c>
      <c r="H17672">
        <v>0</v>
      </c>
      <c r="I17672">
        <v>0</v>
      </c>
      <c r="J17672" s="1">
        <v>0</v>
      </c>
      <c r="K17672" t="s">
        <v>23239</v>
      </c>
      <c r="L17672" t="s">
        <v>58588</v>
      </c>
      <c r="M17672" t="s">
        <v>58589</v>
      </c>
    </row>
    <row r="17673" spans="1:13">
      <c r="A17673" s="1" t="s">
        <v>19690</v>
      </c>
      <c r="B17673">
        <v>8.2127479649895599E-6</v>
      </c>
      <c r="C17673" s="1">
        <v>1.0417343816893E-6</v>
      </c>
      <c r="D17673">
        <v>0.214285714285714</v>
      </c>
      <c r="E17673">
        <v>0.43650793650793701</v>
      </c>
      <c r="F17673">
        <v>5.6818181818181802E-2</v>
      </c>
      <c r="G17673">
        <v>0</v>
      </c>
      <c r="H17673">
        <v>0</v>
      </c>
      <c r="I17673">
        <v>0</v>
      </c>
      <c r="J17673" s="1" t="s">
        <v>23229</v>
      </c>
      <c r="K17673" t="s">
        <v>23241</v>
      </c>
      <c r="L17673" t="s">
        <v>58590</v>
      </c>
      <c r="M17673" t="s">
        <v>58591</v>
      </c>
    </row>
    <row r="17674" spans="1:13">
      <c r="A17674" s="1" t="s">
        <v>19691</v>
      </c>
      <c r="B17674">
        <v>3.71826529698267E-6</v>
      </c>
      <c r="C17674" s="1">
        <v>4.5708753723783999E-6</v>
      </c>
      <c r="D17674">
        <v>0</v>
      </c>
      <c r="E17674">
        <v>0</v>
      </c>
      <c r="F17674">
        <v>3.3333333333333301E-3</v>
      </c>
      <c r="G17674">
        <v>0.29545454545454503</v>
      </c>
      <c r="H17674">
        <v>0</v>
      </c>
      <c r="I17674">
        <v>6.5217391304347797E-2</v>
      </c>
      <c r="J17674" s="1" t="s">
        <v>23229</v>
      </c>
      <c r="K17674" t="s">
        <v>23238</v>
      </c>
      <c r="L17674" t="s">
        <v>58592</v>
      </c>
      <c r="M17674" t="s">
        <v>58593</v>
      </c>
    </row>
    <row r="17675" spans="1:13">
      <c r="A17675" s="1" t="s">
        <v>19692</v>
      </c>
      <c r="B17675">
        <v>3.9512667429541704E-6</v>
      </c>
      <c r="C17675" s="1">
        <v>7.6488976560967295E-5</v>
      </c>
      <c r="D17675">
        <v>0</v>
      </c>
      <c r="E17675">
        <v>0</v>
      </c>
      <c r="F17675">
        <v>0</v>
      </c>
      <c r="G17675">
        <v>0.79591836734693899</v>
      </c>
      <c r="H17675">
        <v>9.4202898550724598E-2</v>
      </c>
      <c r="I17675">
        <v>0.40384615384615402</v>
      </c>
      <c r="J17675" s="1" t="s">
        <v>23229</v>
      </c>
      <c r="K17675" t="s">
        <v>23238</v>
      </c>
      <c r="L17675" t="s">
        <v>58594</v>
      </c>
      <c r="M17675" t="s">
        <v>58595</v>
      </c>
    </row>
    <row r="17676" spans="1:13">
      <c r="A17676" s="1" t="s">
        <v>19693</v>
      </c>
      <c r="B17676">
        <v>3.2375165968680299E-8</v>
      </c>
      <c r="C17676" s="1">
        <v>1.8674463653312101E-6</v>
      </c>
      <c r="D17676">
        <v>3.8461538461538498E-2</v>
      </c>
      <c r="E17676">
        <v>0</v>
      </c>
      <c r="F17676">
        <v>6.4000000000000001E-2</v>
      </c>
      <c r="G17676">
        <v>0.81818181818181801</v>
      </c>
      <c r="H17676">
        <v>4.3859649122807001E-2</v>
      </c>
      <c r="I17676">
        <v>0.15625</v>
      </c>
      <c r="J17676" s="1">
        <v>0</v>
      </c>
      <c r="K17676" t="s">
        <v>23237</v>
      </c>
      <c r="L17676" t="s">
        <v>58596</v>
      </c>
      <c r="M17676" t="s">
        <v>58597</v>
      </c>
    </row>
    <row r="17677" spans="1:13">
      <c r="A17677" s="1" t="s">
        <v>19694</v>
      </c>
      <c r="B17677">
        <v>4.75882897988814E-7</v>
      </c>
      <c r="C17677" s="1">
        <v>3.3221077335428798E-6</v>
      </c>
      <c r="D17677">
        <v>1</v>
      </c>
      <c r="E17677">
        <v>1</v>
      </c>
      <c r="F17677">
        <v>0.95512820512820495</v>
      </c>
      <c r="G17677">
        <v>1</v>
      </c>
      <c r="H17677">
        <v>1</v>
      </c>
      <c r="I17677">
        <v>1</v>
      </c>
      <c r="J17677" s="1">
        <v>1</v>
      </c>
      <c r="K17677" t="s">
        <v>23238</v>
      </c>
      <c r="L17677" t="s">
        <v>58598</v>
      </c>
      <c r="M17677" t="s">
        <v>58599</v>
      </c>
    </row>
    <row r="17678" spans="1:13">
      <c r="A17678" s="1" t="s">
        <v>19695</v>
      </c>
      <c r="B17678">
        <v>2.69311219412099E-4</v>
      </c>
      <c r="C17678" s="1">
        <v>1.9454778896526001E-4</v>
      </c>
      <c r="D17678">
        <v>0.171875</v>
      </c>
      <c r="E17678">
        <v>0.168421052631579</v>
      </c>
      <c r="F17678">
        <v>0.34358974358974398</v>
      </c>
      <c r="G17678">
        <v>9.2592592592592605E-3</v>
      </c>
      <c r="H17678">
        <v>0.104545454545455</v>
      </c>
      <c r="I17678">
        <v>5.5045871559633003E-2</v>
      </c>
      <c r="J17678" s="1">
        <v>4.5454545454545497E-2</v>
      </c>
      <c r="K17678" t="s">
        <v>23241</v>
      </c>
      <c r="L17678" t="s">
        <v>58600</v>
      </c>
      <c r="M17678" t="s">
        <v>58601</v>
      </c>
    </row>
    <row r="17679" spans="1:13">
      <c r="A17679" s="1" t="s">
        <v>19696</v>
      </c>
      <c r="B17679">
        <v>5.2649445343239403E-6</v>
      </c>
      <c r="C17679" s="1">
        <v>1.02372734092269E-5</v>
      </c>
      <c r="D17679">
        <v>0.80357142857142905</v>
      </c>
      <c r="E17679">
        <v>0.892405063291139</v>
      </c>
      <c r="F17679">
        <v>0.96370967741935498</v>
      </c>
      <c r="G17679">
        <v>0.86842105263157898</v>
      </c>
      <c r="H17679">
        <v>0.90140845070422504</v>
      </c>
      <c r="I17679">
        <v>0.96153846153846201</v>
      </c>
      <c r="J17679" s="1">
        <v>0.83333333333333304</v>
      </c>
      <c r="K17679" t="s">
        <v>23237</v>
      </c>
      <c r="L17679" t="s">
        <v>58602</v>
      </c>
      <c r="M17679" t="s">
        <v>58603</v>
      </c>
    </row>
    <row r="17680" spans="1:13">
      <c r="A17680" s="1" t="s">
        <v>19697</v>
      </c>
      <c r="B17680">
        <v>2.22069110015918E-7</v>
      </c>
      <c r="C17680" s="1">
        <v>4.9288823287383897E-6</v>
      </c>
      <c r="D17680">
        <v>0.984375</v>
      </c>
      <c r="E17680">
        <v>1</v>
      </c>
      <c r="F17680">
        <v>0.97916666666666696</v>
      </c>
      <c r="G17680">
        <v>0.88157894736842102</v>
      </c>
      <c r="H17680">
        <v>0.97685185185185197</v>
      </c>
      <c r="I17680">
        <v>0.87333333333333296</v>
      </c>
      <c r="J17680" s="1">
        <v>1</v>
      </c>
      <c r="K17680" t="s">
        <v>23238</v>
      </c>
      <c r="L17680" t="s">
        <v>58604</v>
      </c>
      <c r="M17680" t="s">
        <v>58605</v>
      </c>
    </row>
    <row r="17681" spans="1:13">
      <c r="A17681" s="1" t="s">
        <v>19698</v>
      </c>
      <c r="B17681">
        <v>1.8167170893805099E-5</v>
      </c>
      <c r="C17681" s="1">
        <v>1.7471674003750201E-5</v>
      </c>
      <c r="D17681">
        <v>0.08</v>
      </c>
      <c r="E17681">
        <v>7.4074074074074098E-2</v>
      </c>
      <c r="F17681">
        <v>0.38214285714285701</v>
      </c>
      <c r="G17681">
        <v>0.88</v>
      </c>
      <c r="H17681">
        <v>0.24374999999999999</v>
      </c>
      <c r="I17681">
        <v>0.55487804878048796</v>
      </c>
      <c r="J17681" s="1" t="s">
        <v>23229</v>
      </c>
      <c r="K17681" t="s">
        <v>23241</v>
      </c>
      <c r="L17681" t="s">
        <v>58606</v>
      </c>
      <c r="M17681" t="s">
        <v>58607</v>
      </c>
    </row>
    <row r="17682" spans="1:13">
      <c r="A17682" s="1" t="s">
        <v>19699</v>
      </c>
      <c r="B17682">
        <v>1.98910626783741E-7</v>
      </c>
      <c r="C17682" s="1">
        <v>3.7178020162949901E-6</v>
      </c>
      <c r="D17682">
        <v>0.984375</v>
      </c>
      <c r="E17682">
        <v>1</v>
      </c>
      <c r="F17682">
        <v>0.99734042553191504</v>
      </c>
      <c r="G17682">
        <v>0.79729729729729704</v>
      </c>
      <c r="H17682">
        <v>0.98369565217391297</v>
      </c>
      <c r="I17682">
        <v>0.98507462686567204</v>
      </c>
      <c r="J17682" s="1">
        <v>1</v>
      </c>
      <c r="K17682" t="s">
        <v>23238</v>
      </c>
      <c r="L17682" t="s">
        <v>58608</v>
      </c>
      <c r="M17682" t="s">
        <v>58609</v>
      </c>
    </row>
    <row r="17683" spans="1:13">
      <c r="A17683" s="1" t="s">
        <v>19700</v>
      </c>
      <c r="B17683">
        <v>2.0453694650302299E-5</v>
      </c>
      <c r="C17683" s="1">
        <v>2.6016800664524799E-5</v>
      </c>
      <c r="D17683">
        <v>1</v>
      </c>
      <c r="E17683">
        <v>1</v>
      </c>
      <c r="F17683">
        <v>0.95187165775401095</v>
      </c>
      <c r="G17683">
        <v>1</v>
      </c>
      <c r="H17683">
        <v>1</v>
      </c>
      <c r="I17683">
        <v>1</v>
      </c>
      <c r="J17683" s="1">
        <v>1</v>
      </c>
      <c r="K17683" t="s">
        <v>23239</v>
      </c>
      <c r="L17683" t="s">
        <v>58610</v>
      </c>
      <c r="M17683" t="s">
        <v>58611</v>
      </c>
    </row>
    <row r="17684" spans="1:13">
      <c r="A17684" s="1" t="s">
        <v>19701</v>
      </c>
      <c r="B17684">
        <v>1.6367153796055601E-6</v>
      </c>
      <c r="C17684" s="1">
        <v>3.0817650169986802E-7</v>
      </c>
      <c r="D17684">
        <v>0.8125</v>
      </c>
      <c r="E17684">
        <v>0.94444444444444398</v>
      </c>
      <c r="F17684">
        <v>0.871428571428571</v>
      </c>
      <c r="G17684">
        <v>0.56944444444444398</v>
      </c>
      <c r="H17684">
        <v>0.93650793650793696</v>
      </c>
      <c r="I17684">
        <v>0.68867924528301905</v>
      </c>
      <c r="J17684" s="1">
        <v>0</v>
      </c>
      <c r="K17684" t="s">
        <v>23241</v>
      </c>
      <c r="L17684" t="s">
        <v>58612</v>
      </c>
      <c r="M17684" t="s">
        <v>58613</v>
      </c>
    </row>
    <row r="17685" spans="1:13">
      <c r="A17685" s="1" t="s">
        <v>19702</v>
      </c>
      <c r="B17685">
        <v>4.5086716300623699E-6</v>
      </c>
      <c r="C17685" s="1">
        <v>9.2328472369674794E-8</v>
      </c>
      <c r="D17685">
        <v>6.25E-2</v>
      </c>
      <c r="E17685">
        <v>0</v>
      </c>
      <c r="F17685">
        <v>1.9354838709677399E-2</v>
      </c>
      <c r="G17685">
        <v>0</v>
      </c>
      <c r="H17685">
        <v>0</v>
      </c>
      <c r="I17685">
        <v>5.1282051282051301E-2</v>
      </c>
      <c r="J17685" s="1">
        <v>0</v>
      </c>
      <c r="K17685" t="s">
        <v>23241</v>
      </c>
      <c r="L17685" t="s">
        <v>58614</v>
      </c>
      <c r="M17685" t="s">
        <v>58615</v>
      </c>
    </row>
    <row r="17686" spans="1:13">
      <c r="A17686" s="1" t="s">
        <v>19703</v>
      </c>
      <c r="B17686">
        <v>1.79962293630347E-6</v>
      </c>
      <c r="C17686" s="1">
        <v>1.9323544355919201E-6</v>
      </c>
      <c r="D17686">
        <v>0</v>
      </c>
      <c r="E17686">
        <v>0</v>
      </c>
      <c r="F17686">
        <v>2.6548672566371698E-2</v>
      </c>
      <c r="G17686">
        <v>0</v>
      </c>
      <c r="H17686">
        <v>1.4705882352941201E-2</v>
      </c>
      <c r="I17686">
        <v>2.27272727272727E-2</v>
      </c>
      <c r="J17686" s="1" t="s">
        <v>23229</v>
      </c>
      <c r="K17686" t="s">
        <v>23241</v>
      </c>
      <c r="L17686" t="s">
        <v>58616</v>
      </c>
      <c r="M17686" t="s">
        <v>58617</v>
      </c>
    </row>
    <row r="17687" spans="1:13">
      <c r="A17687" s="1" t="s">
        <v>19704</v>
      </c>
      <c r="B17687">
        <v>1.0703868707148101E-5</v>
      </c>
      <c r="C17687" s="1">
        <v>1.72831601209946E-6</v>
      </c>
      <c r="D17687">
        <v>7.69230769230769E-2</v>
      </c>
      <c r="E17687">
        <v>2.4691358024691398E-2</v>
      </c>
      <c r="F17687">
        <v>0</v>
      </c>
      <c r="G17687">
        <v>0</v>
      </c>
      <c r="H17687">
        <v>0</v>
      </c>
      <c r="I17687">
        <v>0</v>
      </c>
      <c r="J17687" s="1" t="s">
        <v>23229</v>
      </c>
      <c r="K17687" t="s">
        <v>23242</v>
      </c>
      <c r="L17687" t="s">
        <v>58618</v>
      </c>
      <c r="M17687" t="s">
        <v>58619</v>
      </c>
    </row>
    <row r="17688" spans="1:13">
      <c r="A17688" s="1" t="s">
        <v>19705</v>
      </c>
      <c r="B17688">
        <v>1.2495163979297701E-8</v>
      </c>
      <c r="C17688" s="1">
        <v>3.8508917640747397E-5</v>
      </c>
      <c r="D17688">
        <v>0.81666666666666698</v>
      </c>
      <c r="E17688">
        <v>0.96666666666666701</v>
      </c>
      <c r="F17688">
        <v>0.74210526315789505</v>
      </c>
      <c r="G17688">
        <v>0.74324324324324298</v>
      </c>
      <c r="H17688">
        <v>0.661904761904762</v>
      </c>
      <c r="I17688">
        <v>0.69565217391304301</v>
      </c>
      <c r="J17688" s="1">
        <v>1</v>
      </c>
      <c r="K17688" t="s">
        <v>23240</v>
      </c>
      <c r="L17688" t="s">
        <v>58620</v>
      </c>
      <c r="M17688" t="s">
        <v>58621</v>
      </c>
    </row>
    <row r="17689" spans="1:13">
      <c r="A17689" s="1" t="s">
        <v>19706</v>
      </c>
      <c r="B17689">
        <v>2.5320162678674298E-7</v>
      </c>
      <c r="C17689" s="1">
        <v>1.39839978317321E-5</v>
      </c>
      <c r="D17689">
        <v>1</v>
      </c>
      <c r="E17689">
        <v>0.98484848484848497</v>
      </c>
      <c r="F17689">
        <v>0.997076023391813</v>
      </c>
      <c r="G17689">
        <v>1</v>
      </c>
      <c r="H17689">
        <v>1</v>
      </c>
      <c r="I17689">
        <v>0.86764705882352899</v>
      </c>
      <c r="J17689" s="1">
        <v>1</v>
      </c>
      <c r="K17689" t="s">
        <v>23238</v>
      </c>
      <c r="L17689" t="s">
        <v>58622</v>
      </c>
      <c r="M17689" t="s">
        <v>58623</v>
      </c>
    </row>
    <row r="17690" spans="1:13">
      <c r="A17690" s="1" t="s">
        <v>19707</v>
      </c>
      <c r="B17690">
        <v>1.9934951376226101E-4</v>
      </c>
      <c r="C17690" s="1">
        <v>2.1511502194382001E-5</v>
      </c>
      <c r="D17690">
        <v>0.62903225806451601</v>
      </c>
      <c r="E17690">
        <v>0.45394736842105299</v>
      </c>
      <c r="F17690">
        <v>0.85439560439560402</v>
      </c>
      <c r="G17690">
        <v>0.214285714285714</v>
      </c>
      <c r="H17690">
        <v>0.85981308411214996</v>
      </c>
      <c r="I17690">
        <v>0.30084745762711901</v>
      </c>
      <c r="J17690" s="1">
        <v>1</v>
      </c>
      <c r="K17690" t="s">
        <v>23238</v>
      </c>
      <c r="L17690" t="s">
        <v>58624</v>
      </c>
      <c r="M17690" t="s">
        <v>58625</v>
      </c>
    </row>
    <row r="17691" spans="1:13">
      <c r="A17691" s="1" t="s">
        <v>19708</v>
      </c>
      <c r="B17691">
        <v>1.40077978180304E-6</v>
      </c>
      <c r="C17691" s="1">
        <v>5.2222592046741397E-6</v>
      </c>
      <c r="D17691">
        <v>1</v>
      </c>
      <c r="E17691">
        <v>1</v>
      </c>
      <c r="F17691">
        <v>0.99709302325581395</v>
      </c>
      <c r="G17691">
        <v>0.91935483870967705</v>
      </c>
      <c r="H17691">
        <v>0.97752808988763995</v>
      </c>
      <c r="I17691">
        <v>1</v>
      </c>
      <c r="J17691" s="1">
        <v>0.1875</v>
      </c>
      <c r="K17691" t="s">
        <v>23241</v>
      </c>
      <c r="L17691" t="s">
        <v>58626</v>
      </c>
      <c r="M17691" t="s">
        <v>58627</v>
      </c>
    </row>
    <row r="17692" spans="1:13">
      <c r="A17692" s="1" t="s">
        <v>19709</v>
      </c>
      <c r="B17692">
        <v>2.5186842945793701E-5</v>
      </c>
      <c r="C17692" s="1">
        <v>2.3052521004787899E-5</v>
      </c>
      <c r="D17692">
        <v>1</v>
      </c>
      <c r="E17692">
        <v>1</v>
      </c>
      <c r="F17692">
        <v>0.58273381294964</v>
      </c>
      <c r="G17692">
        <v>1</v>
      </c>
      <c r="H17692">
        <v>0.68421052631578905</v>
      </c>
      <c r="I17692">
        <v>0.97058823529411797</v>
      </c>
      <c r="J17692" s="1" t="s">
        <v>23229</v>
      </c>
      <c r="K17692" t="s">
        <v>23241</v>
      </c>
      <c r="L17692" t="s">
        <v>58628</v>
      </c>
      <c r="M17692" t="s">
        <v>58629</v>
      </c>
    </row>
    <row r="17693" spans="1:13">
      <c r="A17693" s="1" t="s">
        <v>19710</v>
      </c>
      <c r="B17693">
        <v>9.0642675755073393E-6</v>
      </c>
      <c r="C17693" s="1">
        <v>4.7363996868634198E-8</v>
      </c>
      <c r="D17693">
        <v>0.95</v>
      </c>
      <c r="E17693">
        <v>0.79605263157894701</v>
      </c>
      <c r="F17693">
        <v>0.934306569343066</v>
      </c>
      <c r="G17693">
        <v>0.95</v>
      </c>
      <c r="H17693">
        <v>0.81343283582089598</v>
      </c>
      <c r="I17693">
        <v>0.88333333333333297</v>
      </c>
      <c r="J17693" s="1" t="s">
        <v>23229</v>
      </c>
      <c r="K17693" t="s">
        <v>23241</v>
      </c>
      <c r="L17693" t="s">
        <v>58630</v>
      </c>
      <c r="M17693" t="s">
        <v>58631</v>
      </c>
    </row>
    <row r="17694" spans="1:13">
      <c r="A17694" s="1" t="s">
        <v>19711</v>
      </c>
      <c r="B17694">
        <v>2.8181306385106398E-7</v>
      </c>
      <c r="C17694" s="1">
        <v>5.3882714881542803E-9</v>
      </c>
      <c r="D17694">
        <v>1</v>
      </c>
      <c r="E17694">
        <v>0.99411764705882399</v>
      </c>
      <c r="F17694">
        <v>1</v>
      </c>
      <c r="G17694">
        <v>1</v>
      </c>
      <c r="H17694">
        <v>1</v>
      </c>
      <c r="I17694">
        <v>0.98780487804878003</v>
      </c>
      <c r="J17694" s="1">
        <v>1</v>
      </c>
      <c r="K17694" t="s">
        <v>23238</v>
      </c>
      <c r="L17694" t="s">
        <v>58632</v>
      </c>
      <c r="M17694" t="s">
        <v>58633</v>
      </c>
    </row>
    <row r="17695" spans="1:13">
      <c r="A17695" s="1" t="s">
        <v>19712</v>
      </c>
      <c r="B17695">
        <v>2.15167048604678E-4</v>
      </c>
      <c r="C17695" s="1">
        <v>2.56736535894858E-6</v>
      </c>
      <c r="D17695">
        <v>1</v>
      </c>
      <c r="E17695">
        <v>0.82417582417582402</v>
      </c>
      <c r="F17695">
        <v>1</v>
      </c>
      <c r="G17695">
        <v>1</v>
      </c>
      <c r="H17695">
        <v>1</v>
      </c>
      <c r="I17695">
        <v>1</v>
      </c>
      <c r="J17695" s="1">
        <v>1</v>
      </c>
      <c r="K17695" t="s">
        <v>23237</v>
      </c>
      <c r="L17695" t="s">
        <v>58634</v>
      </c>
      <c r="M17695" t="s">
        <v>58635</v>
      </c>
    </row>
    <row r="17696" spans="1:13">
      <c r="A17696" s="1" t="s">
        <v>19713</v>
      </c>
      <c r="B17696">
        <v>3.34956947756081E-7</v>
      </c>
      <c r="C17696" s="1">
        <v>1.0689798587453E-7</v>
      </c>
      <c r="D17696">
        <v>0</v>
      </c>
      <c r="E17696">
        <v>0</v>
      </c>
      <c r="F17696">
        <v>2.5641025641025602E-3</v>
      </c>
      <c r="G17696">
        <v>9.0909090909090905E-3</v>
      </c>
      <c r="H17696">
        <v>4.5871559633027499E-3</v>
      </c>
      <c r="I17696">
        <v>8.1967213114754103E-3</v>
      </c>
      <c r="J17696" s="1">
        <v>0</v>
      </c>
      <c r="K17696" t="s">
        <v>23241</v>
      </c>
      <c r="L17696" t="s">
        <v>58636</v>
      </c>
      <c r="M17696" t="s">
        <v>58637</v>
      </c>
    </row>
    <row r="17697" spans="1:13">
      <c r="A17697" s="1" t="s">
        <v>19714</v>
      </c>
      <c r="B17697">
        <v>1.6023240538984399E-4</v>
      </c>
      <c r="C17697" s="1">
        <v>1.23874783462317E-4</v>
      </c>
      <c r="D17697">
        <v>0.91379310344827602</v>
      </c>
      <c r="E17697">
        <v>0.79012345679012297</v>
      </c>
      <c r="F17697">
        <v>0.69430051813471505</v>
      </c>
      <c r="G17697">
        <v>0.97727272727272696</v>
      </c>
      <c r="H17697">
        <v>0.88425925925925897</v>
      </c>
      <c r="I17697">
        <v>0.90776699029126195</v>
      </c>
      <c r="J17697" s="1">
        <v>0.94444444444444398</v>
      </c>
      <c r="K17697" t="s">
        <v>23240</v>
      </c>
      <c r="L17697" t="s">
        <v>58638</v>
      </c>
      <c r="M17697" t="s">
        <v>58639</v>
      </c>
    </row>
    <row r="17698" spans="1:13">
      <c r="A17698" s="1" t="s">
        <v>19715</v>
      </c>
      <c r="B17698">
        <v>7.9241627114959499E-6</v>
      </c>
      <c r="C17698" s="1">
        <v>4.7909989691438503E-6</v>
      </c>
      <c r="D17698">
        <v>0</v>
      </c>
      <c r="E17698">
        <v>0.233333333333333</v>
      </c>
      <c r="F17698">
        <v>0</v>
      </c>
      <c r="G17698">
        <v>1.4705882352941201E-2</v>
      </c>
      <c r="H17698">
        <v>1.6666666666666701E-2</v>
      </c>
      <c r="I17698">
        <v>0</v>
      </c>
      <c r="J17698" s="1" t="s">
        <v>23229</v>
      </c>
      <c r="K17698" t="s">
        <v>23238</v>
      </c>
      <c r="L17698" t="s">
        <v>58640</v>
      </c>
      <c r="M17698" t="s">
        <v>58641</v>
      </c>
    </row>
    <row r="17699" spans="1:13">
      <c r="A17699" s="1" t="s">
        <v>19716</v>
      </c>
      <c r="B17699">
        <v>2.5522569907143001E-6</v>
      </c>
      <c r="C17699" s="1">
        <v>1.96148055851281E-6</v>
      </c>
      <c r="D17699">
        <v>0.81481481481481499</v>
      </c>
      <c r="E17699">
        <v>1</v>
      </c>
      <c r="F17699">
        <v>0.76213592233009697</v>
      </c>
      <c r="G17699">
        <v>0.93333333333333302</v>
      </c>
      <c r="H17699">
        <v>0.92537313432835799</v>
      </c>
      <c r="I17699">
        <v>0.94444444444444398</v>
      </c>
      <c r="J17699" s="1" t="s">
        <v>23229</v>
      </c>
      <c r="K17699" t="s">
        <v>23237</v>
      </c>
      <c r="L17699" t="s">
        <v>58642</v>
      </c>
      <c r="M17699" t="s">
        <v>58643</v>
      </c>
    </row>
    <row r="17700" spans="1:13">
      <c r="A17700" s="1" t="s">
        <v>19717</v>
      </c>
      <c r="B17700">
        <v>2.8322574876410602E-4</v>
      </c>
      <c r="C17700" s="1">
        <v>2.7219965769532401E-6</v>
      </c>
      <c r="D17700">
        <v>0.875</v>
      </c>
      <c r="E17700">
        <v>0.46111111111111103</v>
      </c>
      <c r="F17700">
        <v>1</v>
      </c>
      <c r="G17700">
        <v>1</v>
      </c>
      <c r="H17700">
        <v>0.99375000000000002</v>
      </c>
      <c r="I17700">
        <v>1</v>
      </c>
      <c r="J17700" s="1">
        <v>1</v>
      </c>
      <c r="K17700" t="s">
        <v>23239</v>
      </c>
      <c r="L17700" t="s">
        <v>58644</v>
      </c>
      <c r="M17700" t="s">
        <v>58645</v>
      </c>
    </row>
    <row r="17701" spans="1:13">
      <c r="A17701" s="1" t="s">
        <v>19718</v>
      </c>
      <c r="B17701">
        <v>1.3342877844391301E-4</v>
      </c>
      <c r="C17701" s="1">
        <v>2.61010906611957E-5</v>
      </c>
      <c r="D17701">
        <v>3.8461538461538498E-2</v>
      </c>
      <c r="E17701">
        <v>0.48214285714285698</v>
      </c>
      <c r="F17701">
        <v>0.18534482758620699</v>
      </c>
      <c r="G17701">
        <v>0.34615384615384598</v>
      </c>
      <c r="H17701">
        <v>0.4765625</v>
      </c>
      <c r="I17701">
        <v>0.16</v>
      </c>
      <c r="J17701" s="1">
        <v>0</v>
      </c>
      <c r="K17701" t="s">
        <v>23238</v>
      </c>
      <c r="L17701" t="s">
        <v>58646</v>
      </c>
      <c r="M17701" t="s">
        <v>58647</v>
      </c>
    </row>
    <row r="17702" spans="1:13">
      <c r="A17702" s="1" t="s">
        <v>19719</v>
      </c>
      <c r="B17702">
        <v>3.19472396877521E-7</v>
      </c>
      <c r="C17702" s="1">
        <v>2.59281708304842E-6</v>
      </c>
      <c r="D17702">
        <v>0</v>
      </c>
      <c r="E17702">
        <v>0</v>
      </c>
      <c r="F17702">
        <v>0</v>
      </c>
      <c r="G17702">
        <v>0</v>
      </c>
      <c r="H17702">
        <v>6.7567567567567597E-3</v>
      </c>
      <c r="I17702">
        <v>1.8987341772151899E-2</v>
      </c>
      <c r="J17702" s="1" t="s">
        <v>23229</v>
      </c>
      <c r="K17702" t="s">
        <v>23238</v>
      </c>
      <c r="L17702" t="s">
        <v>58648</v>
      </c>
      <c r="M17702" t="s">
        <v>58649</v>
      </c>
    </row>
    <row r="17703" spans="1:13">
      <c r="A17703" s="1" t="s">
        <v>19720</v>
      </c>
      <c r="B17703">
        <v>3.5651054352176298E-8</v>
      </c>
      <c r="C17703" s="1">
        <v>1.02269101426308E-7</v>
      </c>
      <c r="D17703">
        <v>0.05</v>
      </c>
      <c r="E17703">
        <v>6.0240963855421699E-3</v>
      </c>
      <c r="F17703">
        <v>0.11971830985915501</v>
      </c>
      <c r="G17703">
        <v>5.2631578947368397E-2</v>
      </c>
      <c r="H17703">
        <v>7.8571428571428598E-2</v>
      </c>
      <c r="I17703">
        <v>7.8947368421052599E-2</v>
      </c>
      <c r="J17703" s="1">
        <v>0</v>
      </c>
      <c r="K17703" t="s">
        <v>23242</v>
      </c>
      <c r="L17703" t="s">
        <v>58650</v>
      </c>
      <c r="M17703" t="s">
        <v>58651</v>
      </c>
    </row>
    <row r="17704" spans="1:13">
      <c r="A17704" s="1" t="s">
        <v>19721</v>
      </c>
      <c r="B17704">
        <v>8.4108228263232306E-5</v>
      </c>
      <c r="C17704" s="1">
        <v>1.91327096780027E-5</v>
      </c>
      <c r="D17704">
        <v>5.1724137931034503E-2</v>
      </c>
      <c r="E17704">
        <v>0.21176470588235299</v>
      </c>
      <c r="F17704">
        <v>5.31914893617021E-3</v>
      </c>
      <c r="G17704">
        <v>0</v>
      </c>
      <c r="H17704">
        <v>1.03092783505155E-2</v>
      </c>
      <c r="I17704">
        <v>0.141025641025641</v>
      </c>
      <c r="J17704" s="1" t="s">
        <v>23229</v>
      </c>
      <c r="K17704" t="s">
        <v>23241</v>
      </c>
      <c r="L17704" t="s">
        <v>58652</v>
      </c>
      <c r="M17704" t="s">
        <v>58653</v>
      </c>
    </row>
    <row r="17705" spans="1:13">
      <c r="A17705" s="1" t="s">
        <v>19722</v>
      </c>
      <c r="B17705">
        <v>1.8826488348966601E-6</v>
      </c>
      <c r="C17705" s="1">
        <v>5.9500862020450698E-8</v>
      </c>
      <c r="D17705">
        <v>0</v>
      </c>
      <c r="E17705">
        <v>5.2631578947368403E-3</v>
      </c>
      <c r="F17705">
        <v>0</v>
      </c>
      <c r="G17705">
        <v>2.8846153846153799E-2</v>
      </c>
      <c r="H17705">
        <v>1.1494252873563199E-2</v>
      </c>
      <c r="I17705">
        <v>9.0909090909090905E-3</v>
      </c>
      <c r="J17705" s="1">
        <v>0.54545454545454497</v>
      </c>
      <c r="K17705" t="s">
        <v>23241</v>
      </c>
      <c r="L17705" t="s">
        <v>58654</v>
      </c>
      <c r="M17705" t="s">
        <v>58655</v>
      </c>
    </row>
    <row r="17706" spans="1:13">
      <c r="A17706" s="1" t="s">
        <v>19723</v>
      </c>
      <c r="B17706">
        <v>3.6237217335089303E-5</v>
      </c>
      <c r="C17706" s="1">
        <v>5.0942893501306599E-7</v>
      </c>
      <c r="D17706">
        <v>1</v>
      </c>
      <c r="E17706">
        <v>0.97701149425287404</v>
      </c>
      <c r="F17706">
        <v>0.88461538461538503</v>
      </c>
      <c r="G17706">
        <v>1</v>
      </c>
      <c r="H17706">
        <v>0.95930232558139505</v>
      </c>
      <c r="I17706">
        <v>0.92391304347826098</v>
      </c>
      <c r="J17706" s="1">
        <v>1</v>
      </c>
      <c r="K17706" t="s">
        <v>23237</v>
      </c>
      <c r="L17706" t="s">
        <v>58656</v>
      </c>
      <c r="M17706" t="s">
        <v>58657</v>
      </c>
    </row>
    <row r="17707" spans="1:13">
      <c r="A17707" s="1" t="s">
        <v>19724</v>
      </c>
      <c r="B17707">
        <v>0</v>
      </c>
      <c r="C17707" s="1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 s="1">
        <v>9.0909090909090898E-2</v>
      </c>
      <c r="K17707" t="s">
        <v>23238</v>
      </c>
      <c r="L17707" t="s">
        <v>58658</v>
      </c>
      <c r="M17707" t="s">
        <v>58659</v>
      </c>
    </row>
    <row r="17708" spans="1:13">
      <c r="A17708" s="1" t="s">
        <v>19725</v>
      </c>
      <c r="B17708">
        <v>3.5946396540739899E-5</v>
      </c>
      <c r="C17708" s="1">
        <v>1.06957588784102E-4</v>
      </c>
      <c r="D17708">
        <v>1.7857142857142901E-2</v>
      </c>
      <c r="E17708">
        <v>1.20481927710843E-2</v>
      </c>
      <c r="F17708">
        <v>0.11890243902439</v>
      </c>
      <c r="G17708">
        <v>0</v>
      </c>
      <c r="H17708">
        <v>2.06185567010309E-2</v>
      </c>
      <c r="I17708">
        <v>0</v>
      </c>
      <c r="J17708" s="1">
        <v>0</v>
      </c>
      <c r="K17708" t="s">
        <v>23237</v>
      </c>
      <c r="L17708" t="s">
        <v>58660</v>
      </c>
      <c r="M17708" t="s">
        <v>58661</v>
      </c>
    </row>
    <row r="17709" spans="1:13">
      <c r="A17709" s="1" t="s">
        <v>19726</v>
      </c>
      <c r="B17709">
        <v>2.4139275451787699E-6</v>
      </c>
      <c r="C17709" s="1">
        <v>1.4286156788661999E-6</v>
      </c>
      <c r="D17709">
        <v>0.967741935483871</v>
      </c>
      <c r="E17709">
        <v>0.778481012658228</v>
      </c>
      <c r="F17709">
        <v>1</v>
      </c>
      <c r="G17709">
        <v>1</v>
      </c>
      <c r="H17709">
        <v>1</v>
      </c>
      <c r="I17709">
        <v>1</v>
      </c>
      <c r="J17709" s="1" t="s">
        <v>23229</v>
      </c>
      <c r="K17709" t="s">
        <v>23241</v>
      </c>
      <c r="L17709" t="s">
        <v>58662</v>
      </c>
      <c r="M17709" t="s">
        <v>58663</v>
      </c>
    </row>
    <row r="17710" spans="1:13">
      <c r="A17710" s="1" t="s">
        <v>19727</v>
      </c>
      <c r="B17710">
        <v>5.1877764771344299E-6</v>
      </c>
      <c r="C17710" s="1">
        <v>2.8818820179638199E-6</v>
      </c>
      <c r="D17710">
        <v>0.19354838709677399</v>
      </c>
      <c r="E17710">
        <v>0</v>
      </c>
      <c r="F17710">
        <v>2.6315789473684201E-3</v>
      </c>
      <c r="G17710">
        <v>0</v>
      </c>
      <c r="H17710">
        <v>4.4247787610619503E-3</v>
      </c>
      <c r="I17710">
        <v>0</v>
      </c>
      <c r="J17710" s="1">
        <v>0</v>
      </c>
      <c r="K17710" t="s">
        <v>23241</v>
      </c>
      <c r="L17710" t="s">
        <v>58664</v>
      </c>
      <c r="M17710" t="s">
        <v>58665</v>
      </c>
    </row>
    <row r="17711" spans="1:13">
      <c r="A17711" s="1" t="s">
        <v>19728</v>
      </c>
      <c r="B17711">
        <v>9.5365064572750202E-5</v>
      </c>
      <c r="C17711" s="1">
        <v>1.1342044115758499E-6</v>
      </c>
      <c r="D17711">
        <v>1.6666666666666701E-2</v>
      </c>
      <c r="E17711">
        <v>0.26436781609195398</v>
      </c>
      <c r="F17711">
        <v>0</v>
      </c>
      <c r="G17711">
        <v>0</v>
      </c>
      <c r="H17711">
        <v>0</v>
      </c>
      <c r="I17711">
        <v>9.2592592592592605E-3</v>
      </c>
      <c r="J17711" s="1">
        <v>0</v>
      </c>
      <c r="K17711" t="s">
        <v>23241</v>
      </c>
      <c r="L17711" t="s">
        <v>58666</v>
      </c>
      <c r="M17711" t="s">
        <v>58667</v>
      </c>
    </row>
    <row r="17712" spans="1:13">
      <c r="A17712" s="1" t="s">
        <v>19729</v>
      </c>
      <c r="B17712">
        <v>2.69159769416062E-6</v>
      </c>
      <c r="C17712" s="1">
        <v>9.9588894196459104E-7</v>
      </c>
      <c r="D17712">
        <v>0.94</v>
      </c>
      <c r="E17712">
        <v>0.91791044776119401</v>
      </c>
      <c r="F17712">
        <v>1</v>
      </c>
      <c r="G17712">
        <v>1</v>
      </c>
      <c r="H17712">
        <v>0.99</v>
      </c>
      <c r="I17712">
        <v>1</v>
      </c>
      <c r="J17712" s="1" t="s">
        <v>23229</v>
      </c>
      <c r="K17712" t="s">
        <v>23238</v>
      </c>
      <c r="L17712" t="s">
        <v>58668</v>
      </c>
      <c r="M17712" t="s">
        <v>58669</v>
      </c>
    </row>
    <row r="17713" spans="1:13">
      <c r="A17713" s="1" t="s">
        <v>19730</v>
      </c>
      <c r="B17713">
        <v>1.09331000877929E-5</v>
      </c>
      <c r="C17713" s="1">
        <v>6.92901533321283E-7</v>
      </c>
      <c r="D17713">
        <v>0.33333333333333298</v>
      </c>
      <c r="E17713">
        <v>0.104938271604938</v>
      </c>
      <c r="F17713">
        <v>6.2043795620437998E-2</v>
      </c>
      <c r="G17713">
        <v>2.8846153846153799E-2</v>
      </c>
      <c r="H17713">
        <v>2.1276595744680899E-2</v>
      </c>
      <c r="I17713">
        <v>9.1954022988505704E-2</v>
      </c>
      <c r="J17713" s="1" t="s">
        <v>23229</v>
      </c>
      <c r="K17713" t="s">
        <v>23237</v>
      </c>
      <c r="L17713" t="s">
        <v>58670</v>
      </c>
      <c r="M17713" t="s">
        <v>58671</v>
      </c>
    </row>
    <row r="17714" spans="1:13">
      <c r="A17714" s="1" t="s">
        <v>19731</v>
      </c>
      <c r="B17714">
        <v>1.3048028847959401E-4</v>
      </c>
      <c r="C17714" s="1">
        <v>2.6853977303174602E-4</v>
      </c>
      <c r="D17714">
        <v>0.328125</v>
      </c>
      <c r="E17714">
        <v>0.5</v>
      </c>
      <c r="F17714">
        <v>0.82564102564102604</v>
      </c>
      <c r="G17714">
        <v>0.78947368421052599</v>
      </c>
      <c r="H17714">
        <v>0.94196428571428603</v>
      </c>
      <c r="I17714">
        <v>0.79824561403508798</v>
      </c>
      <c r="J17714" s="1">
        <v>1</v>
      </c>
      <c r="K17714" t="s">
        <v>23241</v>
      </c>
      <c r="L17714" t="s">
        <v>58672</v>
      </c>
      <c r="M17714" t="s">
        <v>58673</v>
      </c>
    </row>
    <row r="17715" spans="1:13">
      <c r="A17715" s="1" t="s">
        <v>19732</v>
      </c>
      <c r="B17715">
        <v>1.73266178548093E-5</v>
      </c>
      <c r="C17715" s="1">
        <v>5.2444443469979097E-5</v>
      </c>
      <c r="D17715">
        <v>1</v>
      </c>
      <c r="E17715">
        <v>1</v>
      </c>
      <c r="F17715">
        <v>0.85714285714285698</v>
      </c>
      <c r="G17715">
        <v>1</v>
      </c>
      <c r="H17715">
        <v>1</v>
      </c>
      <c r="I17715">
        <v>1</v>
      </c>
      <c r="J17715" s="1">
        <v>1</v>
      </c>
      <c r="K17715" t="s">
        <v>23237</v>
      </c>
      <c r="L17715" t="s">
        <v>58674</v>
      </c>
      <c r="M17715" t="s">
        <v>58675</v>
      </c>
    </row>
    <row r="17716" spans="1:13">
      <c r="A17716" s="1" t="s">
        <v>19733</v>
      </c>
      <c r="B17716">
        <v>1.68682897351278E-8</v>
      </c>
      <c r="C17716" s="1">
        <v>8.8016407488911203E-7</v>
      </c>
      <c r="D17716">
        <v>1</v>
      </c>
      <c r="E17716">
        <v>1</v>
      </c>
      <c r="F17716">
        <v>1</v>
      </c>
      <c r="G17716">
        <v>1</v>
      </c>
      <c r="H17716">
        <v>0.98360655737704905</v>
      </c>
      <c r="I17716">
        <v>0.84210526315789502</v>
      </c>
      <c r="J17716" s="1">
        <v>9.0909090909090898E-2</v>
      </c>
      <c r="K17716" t="s">
        <v>23238</v>
      </c>
      <c r="L17716" t="s">
        <v>58676</v>
      </c>
      <c r="M17716" t="s">
        <v>58677</v>
      </c>
    </row>
    <row r="17717" spans="1:13">
      <c r="A17717" s="1" t="s">
        <v>19734</v>
      </c>
      <c r="B17717">
        <v>6.5465443012006303E-6</v>
      </c>
      <c r="C17717" s="1">
        <v>3.7915342927719201E-6</v>
      </c>
      <c r="D17717">
        <v>1</v>
      </c>
      <c r="E17717">
        <v>1</v>
      </c>
      <c r="F17717">
        <v>0.91397849462365599</v>
      </c>
      <c r="G17717">
        <v>0.97058823529411797</v>
      </c>
      <c r="H17717">
        <v>0.90384615384615397</v>
      </c>
      <c r="I17717">
        <v>0.95833333333333304</v>
      </c>
      <c r="J17717" s="1" t="s">
        <v>23229</v>
      </c>
      <c r="K17717" t="s">
        <v>23238</v>
      </c>
      <c r="L17717" t="s">
        <v>58678</v>
      </c>
      <c r="M17717" t="s">
        <v>58679</v>
      </c>
    </row>
    <row r="17718" spans="1:13">
      <c r="A17718" s="1" t="s">
        <v>19735</v>
      </c>
      <c r="B17718">
        <v>3.83663325528484E-9</v>
      </c>
      <c r="C17718" s="1">
        <v>3.0944162917993699E-5</v>
      </c>
      <c r="D17718">
        <v>1</v>
      </c>
      <c r="E17718">
        <v>1</v>
      </c>
      <c r="F17718">
        <v>0.99698795180722899</v>
      </c>
      <c r="G17718">
        <v>0.30952380952380998</v>
      </c>
      <c r="H17718">
        <v>0.98148148148148195</v>
      </c>
      <c r="I17718">
        <v>0.96875</v>
      </c>
      <c r="J17718" s="1">
        <v>0.95454545454545503</v>
      </c>
      <c r="K17718" t="s">
        <v>23241</v>
      </c>
      <c r="L17718" t="s">
        <v>58680</v>
      </c>
      <c r="M17718" t="s">
        <v>58681</v>
      </c>
    </row>
    <row r="17719" spans="1:13">
      <c r="A17719" s="1" t="s">
        <v>19736</v>
      </c>
      <c r="B17719">
        <v>1.0617420119672899E-8</v>
      </c>
      <c r="C17719" s="1">
        <v>5.6615034024636997E-8</v>
      </c>
      <c r="D17719">
        <v>0</v>
      </c>
      <c r="E17719">
        <v>0</v>
      </c>
      <c r="F17719">
        <v>0</v>
      </c>
      <c r="G17719">
        <v>0.67346938775510201</v>
      </c>
      <c r="H17719">
        <v>5.1282051282051301E-2</v>
      </c>
      <c r="I17719">
        <v>0.164948453608247</v>
      </c>
      <c r="J17719" s="1">
        <v>0.16666666666666699</v>
      </c>
      <c r="K17719" t="s">
        <v>23241</v>
      </c>
      <c r="L17719" t="s">
        <v>58682</v>
      </c>
      <c r="M17719" t="s">
        <v>58683</v>
      </c>
    </row>
    <row r="17720" spans="1:13">
      <c r="A17720" s="1" t="s">
        <v>19737</v>
      </c>
      <c r="B17720">
        <v>6.2594699221711704E-5</v>
      </c>
      <c r="C17720" s="1">
        <v>1.2820750899740299E-7</v>
      </c>
      <c r="D17720">
        <v>0</v>
      </c>
      <c r="E17720">
        <v>0</v>
      </c>
      <c r="F17720">
        <v>0.337016574585635</v>
      </c>
      <c r="G17720">
        <v>0</v>
      </c>
      <c r="H17720">
        <v>0.116279069767442</v>
      </c>
      <c r="I17720">
        <v>1.38888888888889E-2</v>
      </c>
      <c r="J17720" s="1">
        <v>0</v>
      </c>
      <c r="K17720" t="s">
        <v>23238</v>
      </c>
      <c r="L17720" t="s">
        <v>58684</v>
      </c>
      <c r="M17720" t="s">
        <v>58685</v>
      </c>
    </row>
    <row r="17721" spans="1:13">
      <c r="A17721" s="1" t="s">
        <v>19738</v>
      </c>
      <c r="B17721">
        <v>3.0113773827762898E-7</v>
      </c>
      <c r="C17721" s="1">
        <v>1.6537529132159101E-6</v>
      </c>
      <c r="D17721">
        <v>0</v>
      </c>
      <c r="E17721">
        <v>0</v>
      </c>
      <c r="F17721">
        <v>7.7519379844961196E-3</v>
      </c>
      <c r="G17721">
        <v>0</v>
      </c>
      <c r="H17721">
        <v>9.7222222222222196E-2</v>
      </c>
      <c r="I17721">
        <v>0.13636363636363599</v>
      </c>
      <c r="J17721" s="1">
        <v>0</v>
      </c>
      <c r="K17721" t="s">
        <v>23239</v>
      </c>
      <c r="L17721" t="s">
        <v>58686</v>
      </c>
      <c r="M17721" t="s">
        <v>58687</v>
      </c>
    </row>
    <row r="17722" spans="1:13">
      <c r="A17722" s="1" t="s">
        <v>19739</v>
      </c>
      <c r="B17722">
        <v>4.3017648134009899E-8</v>
      </c>
      <c r="C17722" s="1">
        <v>2.2702737192542799E-8</v>
      </c>
      <c r="D17722">
        <v>1</v>
      </c>
      <c r="E17722">
        <v>0.99450549450549497</v>
      </c>
      <c r="F17722">
        <v>1</v>
      </c>
      <c r="G17722">
        <v>0.98611111111111105</v>
      </c>
      <c r="H17722">
        <v>1</v>
      </c>
      <c r="I17722">
        <v>1</v>
      </c>
      <c r="J17722" s="1">
        <v>1</v>
      </c>
      <c r="K17722" t="s">
        <v>23239</v>
      </c>
      <c r="L17722" t="s">
        <v>58688</v>
      </c>
      <c r="M17722" t="s">
        <v>58689</v>
      </c>
    </row>
    <row r="17723" spans="1:13">
      <c r="A17723" s="1" t="s">
        <v>19740</v>
      </c>
      <c r="B17723">
        <v>9.6797207335721605E-5</v>
      </c>
      <c r="C17723" s="1">
        <v>9.1210809790222307E-6</v>
      </c>
      <c r="D17723">
        <v>0.3125</v>
      </c>
      <c r="E17723">
        <v>0.53676470588235303</v>
      </c>
      <c r="F17723">
        <v>0.46969696969697</v>
      </c>
      <c r="G17723">
        <v>4.5454545454545497E-2</v>
      </c>
      <c r="H17723">
        <v>0.17741935483870999</v>
      </c>
      <c r="I17723">
        <v>0.26785714285714302</v>
      </c>
      <c r="J17723" s="1">
        <v>0</v>
      </c>
      <c r="K17723" t="s">
        <v>23237</v>
      </c>
      <c r="L17723" t="s">
        <v>58690</v>
      </c>
      <c r="M17723" t="s">
        <v>58691</v>
      </c>
    </row>
    <row r="17724" spans="1:13">
      <c r="A17724" s="1" t="s">
        <v>19741</v>
      </c>
      <c r="B17724">
        <v>2.3644883635577901E-4</v>
      </c>
      <c r="C17724" s="1">
        <v>3.3869821992447203E-5</v>
      </c>
      <c r="D17724">
        <v>0.30434782608695699</v>
      </c>
      <c r="E17724">
        <v>0.46527777777777801</v>
      </c>
      <c r="F17724">
        <v>0.49459459459459498</v>
      </c>
      <c r="G17724">
        <v>0.75</v>
      </c>
      <c r="H17724">
        <v>0.49065420560747702</v>
      </c>
      <c r="I17724">
        <v>0.71917808219178103</v>
      </c>
      <c r="J17724" s="1">
        <v>1</v>
      </c>
      <c r="K17724" t="s">
        <v>23241</v>
      </c>
      <c r="L17724" t="s">
        <v>58692</v>
      </c>
      <c r="M17724" t="s">
        <v>58693</v>
      </c>
    </row>
    <row r="17725" spans="1:13">
      <c r="A17725" s="1" t="s">
        <v>19742</v>
      </c>
      <c r="B17725">
        <v>3.0268683500677998E-6</v>
      </c>
      <c r="C17725" s="1">
        <v>7.6542437397204607E-6</v>
      </c>
      <c r="D17725">
        <v>0.90322580645161299</v>
      </c>
      <c r="E17725">
        <v>0.99390243902439002</v>
      </c>
      <c r="F17725">
        <v>0.61612903225806404</v>
      </c>
      <c r="G17725">
        <v>1</v>
      </c>
      <c r="H17725">
        <v>0.75362318840579701</v>
      </c>
      <c r="I17725">
        <v>0.78409090909090895</v>
      </c>
      <c r="J17725" s="1">
        <v>1</v>
      </c>
      <c r="K17725" t="s">
        <v>23237</v>
      </c>
      <c r="L17725" t="s">
        <v>58694</v>
      </c>
      <c r="M17725" t="s">
        <v>58695</v>
      </c>
    </row>
    <row r="17726" spans="1:13">
      <c r="A17726" s="1" t="s">
        <v>19743</v>
      </c>
      <c r="B17726">
        <v>9.60556094330187E-5</v>
      </c>
      <c r="C17726" s="1">
        <v>3.9600379889286204E-6</v>
      </c>
      <c r="D17726">
        <v>0.61538461538461497</v>
      </c>
      <c r="E17726">
        <v>0.74444444444444402</v>
      </c>
      <c r="F17726">
        <v>0.97252747252747296</v>
      </c>
      <c r="G17726">
        <v>1</v>
      </c>
      <c r="H17726">
        <v>1</v>
      </c>
      <c r="I17726">
        <v>0.93181818181818199</v>
      </c>
      <c r="J17726" s="1">
        <v>1</v>
      </c>
      <c r="K17726" t="s">
        <v>23238</v>
      </c>
      <c r="L17726" t="s">
        <v>58696</v>
      </c>
      <c r="M17726" t="s">
        <v>58697</v>
      </c>
    </row>
    <row r="17727" spans="1:13">
      <c r="A17727" s="1" t="s">
        <v>19744</v>
      </c>
      <c r="B17727">
        <v>3.2638084654936701E-5</v>
      </c>
      <c r="C17727" s="1">
        <v>7.1030615353682197E-5</v>
      </c>
      <c r="D17727">
        <v>0.9375</v>
      </c>
      <c r="E17727">
        <v>0.95161290322580605</v>
      </c>
      <c r="F17727">
        <v>0.99166666666666703</v>
      </c>
      <c r="G17727">
        <v>0.97619047619047605</v>
      </c>
      <c r="H17727">
        <v>0.91071428571428603</v>
      </c>
      <c r="I17727">
        <v>0.891891891891892</v>
      </c>
      <c r="J17727" s="1">
        <v>1</v>
      </c>
      <c r="K17727" t="s">
        <v>23238</v>
      </c>
      <c r="L17727" t="s">
        <v>58698</v>
      </c>
      <c r="M17727" t="s">
        <v>58699</v>
      </c>
    </row>
    <row r="17728" spans="1:13">
      <c r="A17728" s="1" t="s">
        <v>19745</v>
      </c>
      <c r="B17728">
        <v>1.5209576088813799E-4</v>
      </c>
      <c r="C17728" s="1">
        <v>5.7545557024437495E-7</v>
      </c>
      <c r="D17728">
        <v>0.54838709677419395</v>
      </c>
      <c r="E17728">
        <v>0.50609756097560998</v>
      </c>
      <c r="F17728">
        <v>0.82165605095541405</v>
      </c>
      <c r="G17728">
        <v>0.36538461538461497</v>
      </c>
      <c r="H17728">
        <v>0.66265060240963902</v>
      </c>
      <c r="I17728">
        <v>0.48958333333333298</v>
      </c>
      <c r="J17728" s="1">
        <v>0.95454545454545503</v>
      </c>
      <c r="K17728" t="s">
        <v>23238</v>
      </c>
      <c r="L17728" t="s">
        <v>58700</v>
      </c>
      <c r="M17728" t="s">
        <v>58701</v>
      </c>
    </row>
    <row r="17729" spans="1:13">
      <c r="A17729" s="1" t="s">
        <v>19746</v>
      </c>
      <c r="B17729">
        <v>3.1301986407831599E-7</v>
      </c>
      <c r="C17729" s="1">
        <v>7.4046698070633698E-6</v>
      </c>
      <c r="D17729">
        <v>1</v>
      </c>
      <c r="E17729">
        <v>0.98837209302325602</v>
      </c>
      <c r="F17729">
        <v>1</v>
      </c>
      <c r="G17729">
        <v>0.75</v>
      </c>
      <c r="H17729">
        <v>0.99438202247190999</v>
      </c>
      <c r="I17729">
        <v>0.97101449275362295</v>
      </c>
      <c r="J17729" s="1">
        <v>0.94444444444444398</v>
      </c>
      <c r="K17729" t="s">
        <v>23238</v>
      </c>
      <c r="L17729" t="s">
        <v>58702</v>
      </c>
      <c r="M17729" t="s">
        <v>58703</v>
      </c>
    </row>
    <row r="17730" spans="1:13">
      <c r="A17730" s="1" t="s">
        <v>19747</v>
      </c>
      <c r="B17730">
        <v>7.5311768448918802E-6</v>
      </c>
      <c r="C17730" s="1">
        <v>4.4474522189747302E-6</v>
      </c>
      <c r="D17730">
        <v>3.3333333333333298E-2</v>
      </c>
      <c r="E17730">
        <v>6.9148936170212796E-2</v>
      </c>
      <c r="F17730">
        <v>9.7435897435897395E-2</v>
      </c>
      <c r="G17730">
        <v>1.88679245283019E-2</v>
      </c>
      <c r="H17730">
        <v>2.04081632653061E-2</v>
      </c>
      <c r="I17730">
        <v>8.9743589743589702E-2</v>
      </c>
      <c r="J17730" s="1">
        <v>0</v>
      </c>
      <c r="K17730" t="s">
        <v>23242</v>
      </c>
      <c r="L17730" t="s">
        <v>58704</v>
      </c>
      <c r="M17730" t="s">
        <v>58705</v>
      </c>
    </row>
    <row r="17731" spans="1:13">
      <c r="A17731" s="1" t="s">
        <v>19748</v>
      </c>
      <c r="B17731">
        <v>1.3399609392585199E-6</v>
      </c>
      <c r="C17731" s="1">
        <v>3.38784465213292E-6</v>
      </c>
      <c r="D17731">
        <v>0.93548387096774199</v>
      </c>
      <c r="E17731">
        <v>0.98947368421052595</v>
      </c>
      <c r="F17731">
        <v>0.96891191709844604</v>
      </c>
      <c r="G17731">
        <v>0.99019607843137303</v>
      </c>
      <c r="H17731">
        <v>0.98611111111111105</v>
      </c>
      <c r="I17731">
        <v>0.94505494505494503</v>
      </c>
      <c r="J17731" s="1">
        <v>1</v>
      </c>
      <c r="K17731" t="s">
        <v>23239</v>
      </c>
      <c r="L17731" t="s">
        <v>58706</v>
      </c>
      <c r="M17731" t="s">
        <v>58707</v>
      </c>
    </row>
    <row r="17732" spans="1:13">
      <c r="A17732" s="1" t="s">
        <v>19749</v>
      </c>
      <c r="B17732">
        <v>8.86107288951715E-4</v>
      </c>
      <c r="C17732" s="1">
        <v>8.8888646452067705E-5</v>
      </c>
      <c r="D17732">
        <v>0.29032258064516098</v>
      </c>
      <c r="E17732">
        <v>0.53645833333333304</v>
      </c>
      <c r="F17732">
        <v>2.3684210526315801E-2</v>
      </c>
      <c r="G17732">
        <v>0</v>
      </c>
      <c r="H17732">
        <v>0</v>
      </c>
      <c r="I17732">
        <v>0</v>
      </c>
      <c r="J17732" s="1">
        <v>4.5454545454545497E-2</v>
      </c>
      <c r="K17732" t="s">
        <v>23238</v>
      </c>
      <c r="L17732" t="s">
        <v>58708</v>
      </c>
      <c r="M17732" t="s">
        <v>58709</v>
      </c>
    </row>
    <row r="17733" spans="1:13">
      <c r="A17733" s="1" t="s">
        <v>19750</v>
      </c>
      <c r="B17733">
        <v>1.31715575386577E-7</v>
      </c>
      <c r="C17733" s="1">
        <v>3.9994710841125702E-8</v>
      </c>
      <c r="D17733">
        <v>1</v>
      </c>
      <c r="E17733">
        <v>1</v>
      </c>
      <c r="F17733">
        <v>1</v>
      </c>
      <c r="G17733">
        <v>1</v>
      </c>
      <c r="H17733">
        <v>1</v>
      </c>
      <c r="I17733">
        <v>0.99099099099099097</v>
      </c>
      <c r="J17733" s="1">
        <v>0.90909090909090895</v>
      </c>
      <c r="K17733" t="s">
        <v>23241</v>
      </c>
      <c r="L17733" t="s">
        <v>58710</v>
      </c>
      <c r="M17733" t="s">
        <v>58711</v>
      </c>
    </row>
    <row r="17734" spans="1:13">
      <c r="A17734" s="1" t="s">
        <v>19751</v>
      </c>
      <c r="B17734">
        <v>6.8145998561359601E-6</v>
      </c>
      <c r="C17734" s="1">
        <v>2.8102744909562202E-5</v>
      </c>
      <c r="D17734">
        <v>1</v>
      </c>
      <c r="E17734">
        <v>1</v>
      </c>
      <c r="F17734">
        <v>1</v>
      </c>
      <c r="G17734">
        <v>0.92222222222222205</v>
      </c>
      <c r="H17734">
        <v>1</v>
      </c>
      <c r="I17734">
        <v>0.82432432432432401</v>
      </c>
      <c r="J17734" s="1">
        <v>1</v>
      </c>
      <c r="K17734" t="s">
        <v>23238</v>
      </c>
      <c r="L17734" t="s">
        <v>58712</v>
      </c>
      <c r="M17734" t="s">
        <v>58713</v>
      </c>
    </row>
    <row r="17735" spans="1:13">
      <c r="A17735" s="1" t="s">
        <v>19752</v>
      </c>
      <c r="B17735">
        <v>8.6756368475891706E-5</v>
      </c>
      <c r="C17735" s="1">
        <v>3.7373210386993901E-6</v>
      </c>
      <c r="D17735">
        <v>0</v>
      </c>
      <c r="E17735">
        <v>0</v>
      </c>
      <c r="F17735">
        <v>6.7039106145251395E-2</v>
      </c>
      <c r="G17735">
        <v>2.1739130434782601E-2</v>
      </c>
      <c r="H17735">
        <v>1.33928571428571E-2</v>
      </c>
      <c r="I17735">
        <v>9.8958333333333301E-2</v>
      </c>
      <c r="J17735" s="1" t="s">
        <v>23229</v>
      </c>
      <c r="K17735" t="s">
        <v>23241</v>
      </c>
      <c r="L17735" t="s">
        <v>58714</v>
      </c>
      <c r="M17735" t="s">
        <v>58715</v>
      </c>
    </row>
    <row r="17736" spans="1:13">
      <c r="A17736" s="1" t="s">
        <v>19753</v>
      </c>
      <c r="B17736">
        <v>2.2834927714514198E-6</v>
      </c>
      <c r="C17736" s="1">
        <v>5.3758971203815301E-7</v>
      </c>
      <c r="D17736">
        <v>0.9375</v>
      </c>
      <c r="E17736">
        <v>0.91397849462365599</v>
      </c>
      <c r="F17736">
        <v>0.8984375</v>
      </c>
      <c r="G17736">
        <v>1</v>
      </c>
      <c r="H17736">
        <v>0.95673076923076905</v>
      </c>
      <c r="I17736">
        <v>0.93452380952380998</v>
      </c>
      <c r="J17736" s="1">
        <v>1</v>
      </c>
      <c r="K17736" t="s">
        <v>23241</v>
      </c>
      <c r="L17736" t="s">
        <v>58716</v>
      </c>
      <c r="M17736" t="s">
        <v>58717</v>
      </c>
    </row>
    <row r="17737" spans="1:13">
      <c r="A17737" s="1" t="s">
        <v>19754</v>
      </c>
      <c r="B17737">
        <v>7.9451538428893497E-6</v>
      </c>
      <c r="C17737" s="1">
        <v>2.11068402655518E-5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0.12121212121212099</v>
      </c>
      <c r="J17737" s="1">
        <v>0</v>
      </c>
      <c r="K17737" t="s">
        <v>23238</v>
      </c>
      <c r="L17737" t="s">
        <v>58718</v>
      </c>
      <c r="M17737" t="s">
        <v>58719</v>
      </c>
    </row>
    <row r="17738" spans="1:13">
      <c r="A17738" s="1" t="s">
        <v>19755</v>
      </c>
      <c r="B17738">
        <v>1.8799243676336099E-7</v>
      </c>
      <c r="C17738" s="1">
        <v>6.3168400746357903E-6</v>
      </c>
      <c r="D17738">
        <v>1</v>
      </c>
      <c r="E17738">
        <v>1</v>
      </c>
      <c r="F17738">
        <v>0.996932515337423</v>
      </c>
      <c r="G17738">
        <v>0.76415094339622602</v>
      </c>
      <c r="H17738">
        <v>0.99473684210526303</v>
      </c>
      <c r="I17738">
        <v>0.94444444444444398</v>
      </c>
      <c r="J17738" s="1" t="s">
        <v>23229</v>
      </c>
      <c r="K17738" t="s">
        <v>23239</v>
      </c>
      <c r="L17738" t="s">
        <v>58720</v>
      </c>
      <c r="M17738" t="s">
        <v>58721</v>
      </c>
    </row>
    <row r="17739" spans="1:13">
      <c r="A17739" s="1" t="s">
        <v>19756</v>
      </c>
      <c r="B17739">
        <v>1.6126484243255399E-5</v>
      </c>
      <c r="C17739" s="1">
        <v>1.3402985557082401E-4</v>
      </c>
      <c r="D17739">
        <v>1</v>
      </c>
      <c r="E17739">
        <v>1</v>
      </c>
      <c r="F17739">
        <v>0.99720670391061506</v>
      </c>
      <c r="G17739">
        <v>1</v>
      </c>
      <c r="H17739">
        <v>0.87155963302752304</v>
      </c>
      <c r="I17739">
        <v>0.80434782608695699</v>
      </c>
      <c r="J17739" s="1" t="s">
        <v>23229</v>
      </c>
      <c r="K17739" t="s">
        <v>23240</v>
      </c>
      <c r="L17739" t="s">
        <v>58722</v>
      </c>
      <c r="M17739" t="s">
        <v>58723</v>
      </c>
    </row>
    <row r="17740" spans="1:13">
      <c r="A17740" s="1" t="s">
        <v>19757</v>
      </c>
      <c r="B17740">
        <v>2.1089629423925698E-6</v>
      </c>
      <c r="C17740" s="1">
        <v>9.1824265397282304E-7</v>
      </c>
      <c r="D17740">
        <v>0</v>
      </c>
      <c r="E17740">
        <v>0</v>
      </c>
      <c r="F17740">
        <v>3.3112582781457001E-3</v>
      </c>
      <c r="G17740">
        <v>0</v>
      </c>
      <c r="H17740">
        <v>1.0638297872340399E-2</v>
      </c>
      <c r="I17740">
        <v>0</v>
      </c>
      <c r="J17740" s="1" t="s">
        <v>23229</v>
      </c>
      <c r="K17740" t="s">
        <v>23239</v>
      </c>
      <c r="L17740" t="s">
        <v>58724</v>
      </c>
      <c r="M17740" t="s">
        <v>58725</v>
      </c>
    </row>
    <row r="17741" spans="1:13">
      <c r="A17741" s="1" t="s">
        <v>19758</v>
      </c>
      <c r="B17741">
        <v>6.2513843950667402E-4</v>
      </c>
      <c r="C17741" s="1">
        <v>7.1896489797864502E-6</v>
      </c>
      <c r="D17741">
        <v>0.95652173913043503</v>
      </c>
      <c r="E17741">
        <v>0.54032258064516103</v>
      </c>
      <c r="F17741">
        <v>0.99720670391061506</v>
      </c>
      <c r="G17741">
        <v>1</v>
      </c>
      <c r="H17741">
        <v>0.99479166666666696</v>
      </c>
      <c r="I17741">
        <v>1</v>
      </c>
      <c r="J17741" s="1" t="s">
        <v>23229</v>
      </c>
      <c r="K17741" t="s">
        <v>23240</v>
      </c>
      <c r="L17741" t="s">
        <v>58726</v>
      </c>
      <c r="M17741" t="s">
        <v>58727</v>
      </c>
    </row>
    <row r="17742" spans="1:13">
      <c r="A17742" s="1" t="s">
        <v>19759</v>
      </c>
      <c r="B17742">
        <v>6.8274010344847199E-6</v>
      </c>
      <c r="C17742" s="1">
        <v>1.3221525141904701E-5</v>
      </c>
      <c r="D17742">
        <v>0</v>
      </c>
      <c r="E17742">
        <v>0</v>
      </c>
      <c r="F17742">
        <v>7.5520833333333301E-2</v>
      </c>
      <c r="G17742">
        <v>0</v>
      </c>
      <c r="H17742">
        <v>4.6728971962616802E-3</v>
      </c>
      <c r="I17742">
        <v>0</v>
      </c>
      <c r="J17742" s="1" t="s">
        <v>23229</v>
      </c>
      <c r="K17742" t="s">
        <v>23238</v>
      </c>
      <c r="L17742" t="s">
        <v>58728</v>
      </c>
      <c r="M17742" t="s">
        <v>58729</v>
      </c>
    </row>
    <row r="17743" spans="1:13">
      <c r="A17743" s="1" t="s">
        <v>19760</v>
      </c>
      <c r="B17743">
        <v>5.6700782174560699E-6</v>
      </c>
      <c r="C17743" s="1">
        <v>5.12794841488827E-6</v>
      </c>
      <c r="D17743">
        <v>5.7692307692307702E-2</v>
      </c>
      <c r="E17743">
        <v>0.21333333333333299</v>
      </c>
      <c r="F17743">
        <v>1.71232876712329E-2</v>
      </c>
      <c r="G17743">
        <v>0</v>
      </c>
      <c r="H17743">
        <v>1.58730158730159E-2</v>
      </c>
      <c r="I17743">
        <v>0.15853658536585399</v>
      </c>
      <c r="J17743" s="1" t="s">
        <v>23229</v>
      </c>
      <c r="K17743" t="s">
        <v>23241</v>
      </c>
      <c r="L17743" t="s">
        <v>58730</v>
      </c>
      <c r="M17743" t="s">
        <v>58731</v>
      </c>
    </row>
    <row r="17744" spans="1:13">
      <c r="A17744" s="1" t="s">
        <v>19761</v>
      </c>
      <c r="B17744">
        <v>1.07226913409783E-8</v>
      </c>
      <c r="C17744" s="1">
        <v>1.14087516021896E-8</v>
      </c>
      <c r="D17744">
        <v>0.90625</v>
      </c>
      <c r="E17744">
        <v>0.95294117647058796</v>
      </c>
      <c r="F17744">
        <v>0.99431818181818199</v>
      </c>
      <c r="G17744">
        <v>1</v>
      </c>
      <c r="H17744">
        <v>1</v>
      </c>
      <c r="I17744">
        <v>1</v>
      </c>
      <c r="J17744" s="1">
        <v>1</v>
      </c>
      <c r="K17744" t="s">
        <v>23238</v>
      </c>
      <c r="L17744" t="s">
        <v>58732</v>
      </c>
      <c r="M17744" t="s">
        <v>58733</v>
      </c>
    </row>
    <row r="17745" spans="1:13">
      <c r="A17745" s="1" t="s">
        <v>19762</v>
      </c>
      <c r="B17745">
        <v>4.1264241096606401E-6</v>
      </c>
      <c r="C17745" s="1">
        <v>6.2136688930210497E-6</v>
      </c>
      <c r="D17745">
        <v>0.98214285714285698</v>
      </c>
      <c r="E17745">
        <v>0.98947368421052595</v>
      </c>
      <c r="F17745">
        <v>0.99453551912568305</v>
      </c>
      <c r="G17745">
        <v>1</v>
      </c>
      <c r="H17745">
        <v>0.90540540540540504</v>
      </c>
      <c r="I17745">
        <v>0.995798319327731</v>
      </c>
      <c r="J17745" s="1">
        <v>1</v>
      </c>
      <c r="K17745" t="s">
        <v>23238</v>
      </c>
      <c r="L17745" t="s">
        <v>58734</v>
      </c>
      <c r="M17745" t="s">
        <v>58735</v>
      </c>
    </row>
    <row r="17746" spans="1:13">
      <c r="A17746" s="1" t="s">
        <v>19763</v>
      </c>
      <c r="B17746">
        <v>7.1735202509479204E-9</v>
      </c>
      <c r="C17746" s="1">
        <v>9.6963322453360508E-6</v>
      </c>
      <c r="D17746">
        <v>1</v>
      </c>
      <c r="E17746">
        <v>1</v>
      </c>
      <c r="F17746">
        <v>0.87931034482758597</v>
      </c>
      <c r="G17746">
        <v>0.984375</v>
      </c>
      <c r="H17746">
        <v>0.930379746835443</v>
      </c>
      <c r="I17746">
        <v>0.98837209302325602</v>
      </c>
      <c r="J17746" s="1" t="s">
        <v>23229</v>
      </c>
      <c r="K17746" t="s">
        <v>23240</v>
      </c>
      <c r="L17746" t="s">
        <v>58736</v>
      </c>
      <c r="M17746" t="s">
        <v>58737</v>
      </c>
    </row>
    <row r="17747" spans="1:13">
      <c r="A17747" s="1" t="s">
        <v>19764</v>
      </c>
      <c r="B17747">
        <v>3.3352273846076799E-7</v>
      </c>
      <c r="C17747" s="1">
        <v>1.7016296095321599E-7</v>
      </c>
      <c r="D17747">
        <v>0</v>
      </c>
      <c r="E17747">
        <v>1.38888888888889E-2</v>
      </c>
      <c r="F17747">
        <v>0</v>
      </c>
      <c r="G17747">
        <v>0</v>
      </c>
      <c r="H17747">
        <v>0</v>
      </c>
      <c r="I17747">
        <v>0</v>
      </c>
      <c r="J17747" s="1">
        <v>0</v>
      </c>
      <c r="K17747" t="s">
        <v>23242</v>
      </c>
      <c r="L17747" t="s">
        <v>58738</v>
      </c>
      <c r="M17747" t="s">
        <v>58739</v>
      </c>
    </row>
    <row r="17748" spans="1:13">
      <c r="A17748" s="1" t="s">
        <v>19765</v>
      </c>
      <c r="B17748">
        <v>8.3325039809904304E-6</v>
      </c>
      <c r="C17748" s="1">
        <v>1.6484675121045999E-5</v>
      </c>
      <c r="D17748">
        <v>1</v>
      </c>
      <c r="E17748">
        <v>1</v>
      </c>
      <c r="F17748">
        <v>0.94072164948453596</v>
      </c>
      <c r="G17748">
        <v>0.98148148148148195</v>
      </c>
      <c r="H17748">
        <v>0.94594594594594605</v>
      </c>
      <c r="I17748">
        <v>0.919191919191919</v>
      </c>
      <c r="J17748" s="1">
        <v>1</v>
      </c>
      <c r="K17748" t="s">
        <v>23241</v>
      </c>
      <c r="L17748" t="s">
        <v>58740</v>
      </c>
      <c r="M17748" t="s">
        <v>58741</v>
      </c>
    </row>
    <row r="17749" spans="1:13">
      <c r="A17749" s="1" t="s">
        <v>19766</v>
      </c>
      <c r="B17749">
        <v>2.39913370847739E-5</v>
      </c>
      <c r="C17749" s="1">
        <v>5.8310911671923001E-5</v>
      </c>
      <c r="D17749">
        <v>4.5454545454545497E-2</v>
      </c>
      <c r="E17749">
        <v>1.2500000000000001E-2</v>
      </c>
      <c r="F17749">
        <v>8.8815789473684195E-2</v>
      </c>
      <c r="G17749">
        <v>0</v>
      </c>
      <c r="H17749">
        <v>5.4945054945054897E-3</v>
      </c>
      <c r="I17749">
        <v>8.7719298245613996E-3</v>
      </c>
      <c r="J17749" s="1">
        <v>0</v>
      </c>
      <c r="K17749" t="s">
        <v>23240</v>
      </c>
      <c r="L17749" t="s">
        <v>58742</v>
      </c>
      <c r="M17749" t="s">
        <v>58743</v>
      </c>
    </row>
    <row r="17750" spans="1:13">
      <c r="A17750" s="1" t="s">
        <v>19767</v>
      </c>
      <c r="B17750">
        <v>8.6784513150829793E-6</v>
      </c>
      <c r="C17750" s="1">
        <v>4.7857873750226299E-8</v>
      </c>
      <c r="D17750">
        <v>1</v>
      </c>
      <c r="E17750">
        <v>0.89552238805970197</v>
      </c>
      <c r="F17750">
        <v>1</v>
      </c>
      <c r="G17750">
        <v>1</v>
      </c>
      <c r="H17750">
        <v>1</v>
      </c>
      <c r="I17750">
        <v>1</v>
      </c>
      <c r="J17750" s="1" t="s">
        <v>23229</v>
      </c>
      <c r="K17750" t="s">
        <v>23238</v>
      </c>
      <c r="L17750" t="s">
        <v>58744</v>
      </c>
      <c r="M17750" t="s">
        <v>58745</v>
      </c>
    </row>
    <row r="17751" spans="1:13">
      <c r="A17751" s="1" t="s">
        <v>19768</v>
      </c>
      <c r="B17751">
        <v>3.1780516978219302E-8</v>
      </c>
      <c r="C17751" s="1">
        <v>1.3449248329588199E-7</v>
      </c>
      <c r="D17751">
        <v>0</v>
      </c>
      <c r="E17751">
        <v>5.4347826086956503E-3</v>
      </c>
      <c r="F17751">
        <v>6.3694267515923596E-3</v>
      </c>
      <c r="G17751">
        <v>0</v>
      </c>
      <c r="H17751">
        <v>0</v>
      </c>
      <c r="I17751">
        <v>6.2500000000000003E-3</v>
      </c>
      <c r="J17751" s="1">
        <v>0.15</v>
      </c>
      <c r="K17751" t="s">
        <v>23240</v>
      </c>
      <c r="L17751" t="s">
        <v>58746</v>
      </c>
      <c r="M17751" t="s">
        <v>58747</v>
      </c>
    </row>
    <row r="17752" spans="1:13">
      <c r="A17752" s="1" t="s">
        <v>19769</v>
      </c>
      <c r="B17752">
        <v>1.2679900533718699E-5</v>
      </c>
      <c r="C17752" s="1">
        <v>1.07947289417544E-7</v>
      </c>
      <c r="D17752">
        <v>0.94642857142857095</v>
      </c>
      <c r="E17752">
        <v>0.98765432098765404</v>
      </c>
      <c r="F17752">
        <v>0.58988764044943798</v>
      </c>
      <c r="G17752">
        <v>0.625</v>
      </c>
      <c r="H17752">
        <v>0.6015625</v>
      </c>
      <c r="I17752">
        <v>0.6875</v>
      </c>
      <c r="J17752" s="1">
        <v>1</v>
      </c>
      <c r="K17752" t="s">
        <v>23239</v>
      </c>
      <c r="L17752" t="s">
        <v>58748</v>
      </c>
      <c r="M17752" t="s">
        <v>58749</v>
      </c>
    </row>
    <row r="17753" spans="1:13">
      <c r="A17753" s="1" t="s">
        <v>19770</v>
      </c>
      <c r="B17753">
        <v>2.2051431976995501E-5</v>
      </c>
      <c r="C17753" s="1">
        <v>1.31855456484538E-4</v>
      </c>
      <c r="D17753">
        <v>0</v>
      </c>
      <c r="E17753">
        <v>0</v>
      </c>
      <c r="F17753">
        <v>0.1</v>
      </c>
      <c r="G17753">
        <v>0</v>
      </c>
      <c r="H17753">
        <v>0</v>
      </c>
      <c r="I17753">
        <v>0</v>
      </c>
      <c r="J17753" s="1">
        <v>0</v>
      </c>
      <c r="K17753" t="s">
        <v>23241</v>
      </c>
      <c r="L17753" t="s">
        <v>58750</v>
      </c>
      <c r="M17753" t="s">
        <v>58751</v>
      </c>
    </row>
    <row r="17754" spans="1:13">
      <c r="A17754" s="1" t="s">
        <v>19771</v>
      </c>
      <c r="B17754">
        <v>8.2871449551757698E-4</v>
      </c>
      <c r="C17754" s="1">
        <v>2.8823367243375699E-4</v>
      </c>
      <c r="D17754">
        <v>0.140625</v>
      </c>
      <c r="E17754">
        <v>0.54166666666666696</v>
      </c>
      <c r="F17754">
        <v>7.9096045197740106E-2</v>
      </c>
      <c r="G17754">
        <v>2.6315789473684199E-2</v>
      </c>
      <c r="H17754">
        <v>2.21238938053097E-2</v>
      </c>
      <c r="I17754">
        <v>2.5000000000000001E-2</v>
      </c>
      <c r="J17754" s="1">
        <v>0</v>
      </c>
      <c r="K17754" t="s">
        <v>23242</v>
      </c>
      <c r="L17754" t="s">
        <v>58752</v>
      </c>
      <c r="M17754" t="s">
        <v>58753</v>
      </c>
    </row>
    <row r="17755" spans="1:13">
      <c r="A17755" s="1" t="s">
        <v>19772</v>
      </c>
      <c r="B17755">
        <v>6.4370845319662896E-5</v>
      </c>
      <c r="C17755" s="1">
        <v>1.97748576818171E-4</v>
      </c>
      <c r="D17755">
        <v>0.796875</v>
      </c>
      <c r="E17755">
        <v>0.53645833333333304</v>
      </c>
      <c r="F17755">
        <v>0.59308510638297895</v>
      </c>
      <c r="G17755">
        <v>0.33035714285714302</v>
      </c>
      <c r="H17755">
        <v>0.84020618556700999</v>
      </c>
      <c r="I17755">
        <v>0.60833333333333295</v>
      </c>
      <c r="J17755" s="1">
        <v>0</v>
      </c>
      <c r="K17755" t="s">
        <v>23241</v>
      </c>
      <c r="L17755" t="s">
        <v>58754</v>
      </c>
      <c r="M17755" t="s">
        <v>58755</v>
      </c>
    </row>
    <row r="17756" spans="1:13">
      <c r="A17756" s="1" t="s">
        <v>19773</v>
      </c>
      <c r="B17756">
        <v>3.9107685942824097E-5</v>
      </c>
      <c r="C17756" s="1">
        <v>5.24372326763034E-6</v>
      </c>
      <c r="D17756">
        <v>0.72916666666666696</v>
      </c>
      <c r="E17756">
        <v>0.79166666666666696</v>
      </c>
      <c r="F17756">
        <v>0.82083333333333297</v>
      </c>
      <c r="G17756">
        <v>0.34615384615384598</v>
      </c>
      <c r="H17756">
        <v>0.95833333333333304</v>
      </c>
      <c r="I17756">
        <v>0.707317073170732</v>
      </c>
      <c r="J17756" s="1" t="s">
        <v>23229</v>
      </c>
      <c r="K17756" t="s">
        <v>23240</v>
      </c>
      <c r="L17756" t="s">
        <v>58756</v>
      </c>
      <c r="M17756" t="s">
        <v>58757</v>
      </c>
    </row>
    <row r="17757" spans="1:13">
      <c r="A17757" s="1" t="s">
        <v>19774</v>
      </c>
      <c r="B17757">
        <v>3.4547864991946098E-5</v>
      </c>
      <c r="C17757" s="1">
        <v>5.9363556177500598E-4</v>
      </c>
      <c r="D17757">
        <v>0.23913043478260901</v>
      </c>
      <c r="E17757">
        <v>5.3030303030302997E-2</v>
      </c>
      <c r="F17757">
        <v>0.21476510067114099</v>
      </c>
      <c r="G17757">
        <v>0.29166666666666702</v>
      </c>
      <c r="H17757">
        <v>0.237179487179487</v>
      </c>
      <c r="I17757">
        <v>0.81818181818181801</v>
      </c>
      <c r="J17757" s="1">
        <v>0</v>
      </c>
      <c r="K17757" t="s">
        <v>23238</v>
      </c>
      <c r="L17757" t="s">
        <v>58758</v>
      </c>
      <c r="M17757" t="s">
        <v>58759</v>
      </c>
    </row>
    <row r="17758" spans="1:13">
      <c r="A17758" s="1" t="s">
        <v>19775</v>
      </c>
      <c r="B17758">
        <v>4.9487015384288003E-6</v>
      </c>
      <c r="C17758" s="1">
        <v>1.3134006413851599E-7</v>
      </c>
      <c r="D17758">
        <v>1.6129032258064498E-2</v>
      </c>
      <c r="E17758">
        <v>2.1052631578947399E-2</v>
      </c>
      <c r="F17758">
        <v>1.54639175257732E-2</v>
      </c>
      <c r="G17758">
        <v>1.88679245283019E-2</v>
      </c>
      <c r="H17758">
        <v>2.4271844660194199E-2</v>
      </c>
      <c r="I17758">
        <v>1.9801980198019799E-2</v>
      </c>
      <c r="J17758" s="1" t="s">
        <v>23229</v>
      </c>
      <c r="K17758" t="s">
        <v>23242</v>
      </c>
      <c r="L17758" t="s">
        <v>58760</v>
      </c>
      <c r="M17758" t="s">
        <v>58761</v>
      </c>
    </row>
    <row r="17759" spans="1:13">
      <c r="A17759" s="1" t="s">
        <v>19776</v>
      </c>
      <c r="B17759">
        <v>9.8422269064478599E-8</v>
      </c>
      <c r="C17759" s="1">
        <v>5.3531215054683696E-7</v>
      </c>
      <c r="D17759">
        <v>1</v>
      </c>
      <c r="E17759">
        <v>1</v>
      </c>
      <c r="F17759">
        <v>1</v>
      </c>
      <c r="G17759">
        <v>0.84905660377358505</v>
      </c>
      <c r="H17759">
        <v>0.99107142857142905</v>
      </c>
      <c r="I17759">
        <v>0.93303571428571397</v>
      </c>
      <c r="J17759" s="1">
        <v>1</v>
      </c>
      <c r="K17759" t="s">
        <v>23238</v>
      </c>
      <c r="L17759" t="s">
        <v>58762</v>
      </c>
      <c r="M17759" t="s">
        <v>58763</v>
      </c>
    </row>
    <row r="17760" spans="1:13">
      <c r="A17760" s="1" t="s">
        <v>19777</v>
      </c>
      <c r="B17760">
        <v>7.5435333542775201E-7</v>
      </c>
      <c r="C17760" s="1">
        <v>7.2765263591240794E-8</v>
      </c>
      <c r="D17760">
        <v>0</v>
      </c>
      <c r="E17760">
        <v>6.17283950617284E-3</v>
      </c>
      <c r="F17760">
        <v>2.5641025641025602E-3</v>
      </c>
      <c r="G17760">
        <v>0</v>
      </c>
      <c r="H17760">
        <v>0</v>
      </c>
      <c r="I17760">
        <v>4.1322314049586804E-3</v>
      </c>
      <c r="J17760" s="1">
        <v>0.5</v>
      </c>
      <c r="K17760" t="s">
        <v>23238</v>
      </c>
      <c r="L17760" t="s">
        <v>58764</v>
      </c>
      <c r="M17760" t="s">
        <v>58765</v>
      </c>
    </row>
    <row r="17761" spans="1:13">
      <c r="A17761" s="1" t="s">
        <v>19778</v>
      </c>
      <c r="B17761">
        <v>3.9068233547997503E-5</v>
      </c>
      <c r="C17761" s="1">
        <v>2.4650260863505899E-5</v>
      </c>
      <c r="D17761">
        <v>0.97826086956521696</v>
      </c>
      <c r="E17761">
        <v>1</v>
      </c>
      <c r="F17761">
        <v>0.92045454545454497</v>
      </c>
      <c r="G17761">
        <v>1</v>
      </c>
      <c r="H17761">
        <v>1</v>
      </c>
      <c r="I17761">
        <v>1</v>
      </c>
      <c r="J17761" s="1">
        <v>1</v>
      </c>
      <c r="K17761" t="s">
        <v>23238</v>
      </c>
      <c r="L17761" t="s">
        <v>58766</v>
      </c>
      <c r="M17761" t="s">
        <v>58767</v>
      </c>
    </row>
    <row r="17762" spans="1:13">
      <c r="A17762" s="1" t="s">
        <v>19779</v>
      </c>
      <c r="B17762">
        <v>1.3135497585450399E-5</v>
      </c>
      <c r="C17762" s="1">
        <v>2.6690409317353102E-7</v>
      </c>
      <c r="D17762">
        <v>0.375</v>
      </c>
      <c r="E17762">
        <v>0.24479166666666699</v>
      </c>
      <c r="F17762">
        <v>0.37435897435897397</v>
      </c>
      <c r="G17762">
        <v>0.568965517241379</v>
      </c>
      <c r="H17762">
        <v>0.56578947368421095</v>
      </c>
      <c r="I17762">
        <v>0.39583333333333298</v>
      </c>
      <c r="J17762" s="1">
        <v>0</v>
      </c>
      <c r="K17762" t="s">
        <v>23240</v>
      </c>
      <c r="L17762" t="s">
        <v>58768</v>
      </c>
      <c r="M17762" t="s">
        <v>58769</v>
      </c>
    </row>
    <row r="17763" spans="1:13">
      <c r="A17763" s="1" t="s">
        <v>19780</v>
      </c>
      <c r="B17763">
        <v>3.0729805419479401E-7</v>
      </c>
      <c r="C17763" s="1">
        <v>3.5514579313396202E-6</v>
      </c>
      <c r="D17763">
        <v>1</v>
      </c>
      <c r="E17763">
        <v>1</v>
      </c>
      <c r="F17763">
        <v>1</v>
      </c>
      <c r="G17763">
        <v>0.82499999999999996</v>
      </c>
      <c r="H17763">
        <v>0.99264705882352899</v>
      </c>
      <c r="I17763">
        <v>0.93333333333333302</v>
      </c>
      <c r="J17763" s="1" t="s">
        <v>23229</v>
      </c>
      <c r="K17763" t="s">
        <v>23238</v>
      </c>
      <c r="L17763" t="s">
        <v>58770</v>
      </c>
      <c r="M17763" t="s">
        <v>58771</v>
      </c>
    </row>
    <row r="17764" spans="1:13">
      <c r="A17764" s="1" t="s">
        <v>19781</v>
      </c>
      <c r="B17764">
        <v>0</v>
      </c>
      <c r="C17764" s="1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 s="1">
        <v>1</v>
      </c>
      <c r="K17764" t="s">
        <v>23240</v>
      </c>
      <c r="L17764" t="s">
        <v>58772</v>
      </c>
      <c r="M17764" t="s">
        <v>58773</v>
      </c>
    </row>
    <row r="17765" spans="1:13">
      <c r="A17765" s="1" t="s">
        <v>19782</v>
      </c>
      <c r="B17765">
        <v>8.2778157301949094E-5</v>
      </c>
      <c r="C17765" s="1">
        <v>2.7023295732680699E-4</v>
      </c>
      <c r="D17765">
        <v>0.98275862068965503</v>
      </c>
      <c r="E17765">
        <v>0.9140625</v>
      </c>
      <c r="F17765">
        <v>0.78709677419354795</v>
      </c>
      <c r="G17765">
        <v>0.99056603773584895</v>
      </c>
      <c r="H17765">
        <v>0.77477477477477497</v>
      </c>
      <c r="I17765">
        <v>0.92173913043478295</v>
      </c>
      <c r="J17765" s="1" t="s">
        <v>23229</v>
      </c>
      <c r="K17765" t="s">
        <v>23242</v>
      </c>
      <c r="L17765" t="s">
        <v>58774</v>
      </c>
      <c r="M17765" t="s">
        <v>58775</v>
      </c>
    </row>
    <row r="17766" spans="1:13">
      <c r="A17766" s="1" t="s">
        <v>19783</v>
      </c>
      <c r="B17766">
        <v>1.13905050628289E-5</v>
      </c>
      <c r="C17766" s="1">
        <v>9.9772764848140707E-5</v>
      </c>
      <c r="D17766">
        <v>0.203125</v>
      </c>
      <c r="E17766">
        <v>0.19886363636363599</v>
      </c>
      <c r="F17766">
        <v>0.38068181818181801</v>
      </c>
      <c r="G17766">
        <v>0.16666666666666699</v>
      </c>
      <c r="H17766">
        <v>0.34523809523809501</v>
      </c>
      <c r="I17766">
        <v>0.20408163265306101</v>
      </c>
      <c r="J17766" s="1">
        <v>0.1875</v>
      </c>
      <c r="K17766" t="s">
        <v>23238</v>
      </c>
      <c r="L17766" t="s">
        <v>58776</v>
      </c>
      <c r="M17766" t="s">
        <v>58777</v>
      </c>
    </row>
    <row r="17767" spans="1:13">
      <c r="A17767" s="1" t="s">
        <v>19784</v>
      </c>
      <c r="B17767">
        <v>6.9023975432147606E-8</v>
      </c>
      <c r="C17767" s="1">
        <v>3.1032094110602399E-6</v>
      </c>
      <c r="D17767">
        <v>1</v>
      </c>
      <c r="E17767">
        <v>1</v>
      </c>
      <c r="F17767">
        <v>1</v>
      </c>
      <c r="G17767">
        <v>1</v>
      </c>
      <c r="H17767">
        <v>0.97916666666666696</v>
      </c>
      <c r="I17767">
        <v>1</v>
      </c>
      <c r="J17767" s="1">
        <v>0.2</v>
      </c>
      <c r="K17767" t="s">
        <v>23241</v>
      </c>
      <c r="L17767" t="s">
        <v>58778</v>
      </c>
      <c r="M17767" t="s">
        <v>58779</v>
      </c>
    </row>
    <row r="17768" spans="1:13">
      <c r="A17768" s="1" t="s">
        <v>19785</v>
      </c>
      <c r="B17768">
        <v>2.7488503632922603E-4</v>
      </c>
      <c r="C17768" s="1">
        <v>1.08830281746748E-3</v>
      </c>
      <c r="D17768">
        <v>0.28125</v>
      </c>
      <c r="E17768">
        <v>0.16666666666666699</v>
      </c>
      <c r="F17768">
        <v>0.62631578947368405</v>
      </c>
      <c r="G17768">
        <v>0.41346153846153799</v>
      </c>
      <c r="H17768">
        <v>0.90990990990991005</v>
      </c>
      <c r="I17768">
        <v>0.53773584905660399</v>
      </c>
      <c r="J17768" s="1">
        <v>1</v>
      </c>
      <c r="K17768" t="s">
        <v>23240</v>
      </c>
      <c r="L17768" t="s">
        <v>58780</v>
      </c>
      <c r="M17768" t="s">
        <v>58781</v>
      </c>
    </row>
    <row r="17769" spans="1:13">
      <c r="A17769" s="1" t="s">
        <v>19786</v>
      </c>
      <c r="B17769">
        <v>4.09674943802065E-7</v>
      </c>
      <c r="C17769" s="1">
        <v>8.2404453691453602E-7</v>
      </c>
      <c r="D17769">
        <v>1</v>
      </c>
      <c r="E17769">
        <v>0.91216216216216195</v>
      </c>
      <c r="F17769">
        <v>1</v>
      </c>
      <c r="G17769">
        <v>1</v>
      </c>
      <c r="H17769">
        <v>1</v>
      </c>
      <c r="I17769">
        <v>1</v>
      </c>
      <c r="J17769" s="1">
        <v>1</v>
      </c>
      <c r="K17769" t="s">
        <v>23239</v>
      </c>
      <c r="L17769" t="s">
        <v>58782</v>
      </c>
      <c r="M17769" t="s">
        <v>58783</v>
      </c>
    </row>
    <row r="17770" spans="1:13">
      <c r="A17770" s="1" t="s">
        <v>19787</v>
      </c>
      <c r="B17770">
        <v>2.5552293929296301E-6</v>
      </c>
      <c r="C17770" s="1">
        <v>1.70344326815042E-6</v>
      </c>
      <c r="D17770">
        <v>0</v>
      </c>
      <c r="E17770">
        <v>0</v>
      </c>
      <c r="F17770">
        <v>0</v>
      </c>
      <c r="G17770">
        <v>0.63157894736842102</v>
      </c>
      <c r="H17770">
        <v>0</v>
      </c>
      <c r="I17770">
        <v>0.06</v>
      </c>
      <c r="J17770" s="1">
        <v>0</v>
      </c>
      <c r="K17770" t="s">
        <v>23239</v>
      </c>
      <c r="L17770" t="s">
        <v>58784</v>
      </c>
      <c r="M17770" t="s">
        <v>58785</v>
      </c>
    </row>
    <row r="17771" spans="1:13">
      <c r="A17771" s="1" t="s">
        <v>19788</v>
      </c>
      <c r="B17771">
        <v>4.60048140604216E-5</v>
      </c>
      <c r="C17771" s="1">
        <v>1.2645642836000001E-6</v>
      </c>
      <c r="D17771">
        <v>0</v>
      </c>
      <c r="E17771">
        <v>7.8651685393258397E-2</v>
      </c>
      <c r="F17771">
        <v>8.6705202312138702E-3</v>
      </c>
      <c r="G17771">
        <v>0</v>
      </c>
      <c r="H17771">
        <v>0</v>
      </c>
      <c r="I17771">
        <v>0</v>
      </c>
      <c r="J17771" s="1">
        <v>0</v>
      </c>
      <c r="K17771" t="s">
        <v>23238</v>
      </c>
      <c r="L17771" t="s">
        <v>58786</v>
      </c>
      <c r="M17771" t="s">
        <v>58787</v>
      </c>
    </row>
    <row r="17772" spans="1:13">
      <c r="A17772" s="1" t="s">
        <v>19789</v>
      </c>
      <c r="B17772">
        <v>2.01424421806768E-5</v>
      </c>
      <c r="C17772" s="1">
        <v>3.3866265727555601E-7</v>
      </c>
      <c r="D17772">
        <v>0.95652173913043503</v>
      </c>
      <c r="E17772">
        <v>0.56140350877193002</v>
      </c>
      <c r="F17772">
        <v>1</v>
      </c>
      <c r="G17772">
        <v>1</v>
      </c>
      <c r="H17772">
        <v>1</v>
      </c>
      <c r="I17772">
        <v>1</v>
      </c>
      <c r="J17772" s="1" t="s">
        <v>23229</v>
      </c>
      <c r="K17772" t="s">
        <v>23238</v>
      </c>
      <c r="L17772" t="s">
        <v>58788</v>
      </c>
      <c r="M17772" t="s">
        <v>58789</v>
      </c>
    </row>
    <row r="17773" spans="1:13">
      <c r="A17773" s="1" t="s">
        <v>19790</v>
      </c>
      <c r="B17773">
        <v>5.6884992323102898E-7</v>
      </c>
      <c r="C17773" s="1">
        <v>5.5172796822683899E-7</v>
      </c>
      <c r="D17773">
        <v>1.85185185185185E-2</v>
      </c>
      <c r="E17773">
        <v>2.1978021978022001E-2</v>
      </c>
      <c r="F17773">
        <v>1.79640718562874E-2</v>
      </c>
      <c r="G17773">
        <v>0</v>
      </c>
      <c r="H17773">
        <v>0</v>
      </c>
      <c r="I17773">
        <v>8.6206896551724102E-3</v>
      </c>
      <c r="J17773" s="1" t="s">
        <v>23229</v>
      </c>
      <c r="K17773" t="s">
        <v>23242</v>
      </c>
      <c r="L17773" t="s">
        <v>58790</v>
      </c>
      <c r="M17773" t="s">
        <v>58791</v>
      </c>
    </row>
    <row r="17774" spans="1:13">
      <c r="A17774" s="1" t="s">
        <v>19791</v>
      </c>
      <c r="B17774">
        <v>1.67958645516822E-8</v>
      </c>
      <c r="C17774" s="1">
        <v>5.7503988576787498E-10</v>
      </c>
      <c r="D17774">
        <v>1</v>
      </c>
      <c r="E17774">
        <v>1</v>
      </c>
      <c r="F17774">
        <v>0.99725274725274704</v>
      </c>
      <c r="G17774">
        <v>1</v>
      </c>
      <c r="H17774">
        <v>1</v>
      </c>
      <c r="I17774">
        <v>1</v>
      </c>
      <c r="J17774" s="1">
        <v>1</v>
      </c>
      <c r="K17774" t="s">
        <v>23237</v>
      </c>
      <c r="L17774" t="s">
        <v>58792</v>
      </c>
      <c r="M17774" t="s">
        <v>58793</v>
      </c>
    </row>
    <row r="17775" spans="1:13">
      <c r="A17775" s="1" t="s">
        <v>19792</v>
      </c>
      <c r="B17775">
        <v>1.39925602873072E-7</v>
      </c>
      <c r="C17775" s="1">
        <v>3.5668514832064701E-8</v>
      </c>
      <c r="D17775">
        <v>0</v>
      </c>
      <c r="E17775">
        <v>1.21951219512195E-2</v>
      </c>
      <c r="F17775">
        <v>0</v>
      </c>
      <c r="G17775">
        <v>0</v>
      </c>
      <c r="H17775">
        <v>0</v>
      </c>
      <c r="I17775">
        <v>1.16279069767442E-2</v>
      </c>
      <c r="J17775" s="1">
        <v>0</v>
      </c>
      <c r="K17775" t="s">
        <v>23237</v>
      </c>
      <c r="L17775" t="s">
        <v>58794</v>
      </c>
      <c r="M17775" t="s">
        <v>58795</v>
      </c>
    </row>
    <row r="17776" spans="1:13">
      <c r="A17776" s="1" t="s">
        <v>19793</v>
      </c>
      <c r="B17776">
        <v>1.21110033347921E-5</v>
      </c>
      <c r="C17776" s="1">
        <v>1.89930311458557E-5</v>
      </c>
      <c r="D17776">
        <v>0</v>
      </c>
      <c r="E17776">
        <v>0</v>
      </c>
      <c r="F17776">
        <v>0.119791666666667</v>
      </c>
      <c r="G17776">
        <v>0</v>
      </c>
      <c r="H17776">
        <v>9.8039215686274508E-3</v>
      </c>
      <c r="I17776">
        <v>0</v>
      </c>
      <c r="J17776" s="1">
        <v>0</v>
      </c>
      <c r="K17776" t="s">
        <v>23242</v>
      </c>
      <c r="L17776" t="s">
        <v>58796</v>
      </c>
      <c r="M17776" t="s">
        <v>58797</v>
      </c>
    </row>
    <row r="17777" spans="1:13">
      <c r="A17777" s="1" t="s">
        <v>19794</v>
      </c>
      <c r="B17777">
        <v>1.3485829796221799E-7</v>
      </c>
      <c r="C17777" s="1">
        <v>3.3598436735426902E-7</v>
      </c>
      <c r="D17777">
        <v>1</v>
      </c>
      <c r="E17777">
        <v>1</v>
      </c>
      <c r="F17777">
        <v>1</v>
      </c>
      <c r="G17777">
        <v>1</v>
      </c>
      <c r="H17777">
        <v>0.76811594202898503</v>
      </c>
      <c r="I17777">
        <v>0.97826086956521696</v>
      </c>
      <c r="J17777" s="1">
        <v>1</v>
      </c>
      <c r="K17777" t="s">
        <v>23241</v>
      </c>
      <c r="L17777" t="s">
        <v>58798</v>
      </c>
      <c r="M17777" t="s">
        <v>58799</v>
      </c>
    </row>
    <row r="17778" spans="1:13">
      <c r="A17778" s="1" t="s">
        <v>19795</v>
      </c>
      <c r="B17778">
        <v>2.1653917622669598E-6</v>
      </c>
      <c r="C17778" s="1">
        <v>4.1423874420572496E-6</v>
      </c>
      <c r="D17778">
        <v>1</v>
      </c>
      <c r="E17778">
        <v>1</v>
      </c>
      <c r="F17778">
        <v>1</v>
      </c>
      <c r="G17778">
        <v>0.56666666666666698</v>
      </c>
      <c r="H17778">
        <v>0.98255813953488402</v>
      </c>
      <c r="I17778">
        <v>0.97222222222222199</v>
      </c>
      <c r="J17778" s="1" t="s">
        <v>23229</v>
      </c>
      <c r="K17778" t="s">
        <v>23239</v>
      </c>
      <c r="L17778" t="s">
        <v>58800</v>
      </c>
      <c r="M17778" t="s">
        <v>58801</v>
      </c>
    </row>
    <row r="17779" spans="1:13">
      <c r="A17779" s="1" t="s">
        <v>19796</v>
      </c>
      <c r="B17779">
        <v>9.6315833457688595E-5</v>
      </c>
      <c r="C17779" s="1">
        <v>5.4139051578893998E-6</v>
      </c>
      <c r="D17779">
        <v>1.85185185185185E-2</v>
      </c>
      <c r="E17779">
        <v>0.13068181818181801</v>
      </c>
      <c r="F17779">
        <v>3.2051282051282098E-3</v>
      </c>
      <c r="G17779">
        <v>0</v>
      </c>
      <c r="H17779">
        <v>0</v>
      </c>
      <c r="I17779">
        <v>0</v>
      </c>
      <c r="J17779" s="1" t="s">
        <v>23229</v>
      </c>
      <c r="K17779" t="s">
        <v>23241</v>
      </c>
      <c r="L17779" t="s">
        <v>58802</v>
      </c>
      <c r="M17779" t="s">
        <v>58803</v>
      </c>
    </row>
    <row r="17780" spans="1:13">
      <c r="A17780" s="1" t="s">
        <v>19797</v>
      </c>
      <c r="B17780">
        <v>1.0669951375253601E-5</v>
      </c>
      <c r="C17780" s="1">
        <v>2.9328315018972301E-5</v>
      </c>
      <c r="D17780">
        <v>1</v>
      </c>
      <c r="E17780">
        <v>1</v>
      </c>
      <c r="F17780">
        <v>0.997435897435897</v>
      </c>
      <c r="G17780">
        <v>0.99137931034482796</v>
      </c>
      <c r="H17780">
        <v>0.88053097345132703</v>
      </c>
      <c r="I17780">
        <v>0.98799999999999999</v>
      </c>
      <c r="J17780" s="1" t="s">
        <v>23229</v>
      </c>
      <c r="K17780" t="s">
        <v>23239</v>
      </c>
      <c r="L17780" t="s">
        <v>58804</v>
      </c>
      <c r="M17780" t="s">
        <v>58805</v>
      </c>
    </row>
    <row r="17781" spans="1:13">
      <c r="A17781" s="1" t="s">
        <v>19798</v>
      </c>
      <c r="B17781">
        <v>1.41483760679588E-6</v>
      </c>
      <c r="C17781" s="1">
        <v>2.09049204268843E-7</v>
      </c>
      <c r="D17781">
        <v>0</v>
      </c>
      <c r="E17781">
        <v>6.9444444444444397E-3</v>
      </c>
      <c r="F17781">
        <v>0</v>
      </c>
      <c r="G17781">
        <v>0</v>
      </c>
      <c r="H17781">
        <v>0</v>
      </c>
      <c r="I17781">
        <v>1.8348623853211E-2</v>
      </c>
      <c r="J17781" s="1">
        <v>1</v>
      </c>
      <c r="K17781" t="s">
        <v>23241</v>
      </c>
      <c r="L17781" t="s">
        <v>58806</v>
      </c>
      <c r="M17781" t="s">
        <v>58807</v>
      </c>
    </row>
    <row r="17782" spans="1:13">
      <c r="A17782" s="1" t="s">
        <v>19799</v>
      </c>
      <c r="B17782">
        <v>4.1569863323466598E-9</v>
      </c>
      <c r="C17782" s="1">
        <v>1.22020672996234E-5</v>
      </c>
      <c r="D17782">
        <v>0.96875</v>
      </c>
      <c r="E17782">
        <v>0.98913043478260898</v>
      </c>
      <c r="F17782">
        <v>1</v>
      </c>
      <c r="G17782">
        <v>0.99090909090909096</v>
      </c>
      <c r="H17782">
        <v>1</v>
      </c>
      <c r="I17782">
        <v>0.89090909090909098</v>
      </c>
      <c r="J17782" s="1">
        <v>0.95454545454545503</v>
      </c>
      <c r="K17782" t="s">
        <v>23241</v>
      </c>
      <c r="L17782" t="s">
        <v>58808</v>
      </c>
      <c r="M17782" t="s">
        <v>58809</v>
      </c>
    </row>
    <row r="17783" spans="1:13">
      <c r="A17783" s="1" t="s">
        <v>19800</v>
      </c>
      <c r="B17783">
        <v>2.42864021055843E-8</v>
      </c>
      <c r="C17783" s="1">
        <v>1.0575224493444401E-5</v>
      </c>
      <c r="D17783">
        <v>0</v>
      </c>
      <c r="E17783">
        <v>0</v>
      </c>
      <c r="F17783">
        <v>0</v>
      </c>
      <c r="G17783">
        <v>0.81395348837209303</v>
      </c>
      <c r="H17783">
        <v>2.1978021978022001E-2</v>
      </c>
      <c r="I17783">
        <v>0.273809523809524</v>
      </c>
      <c r="J17783" s="1" t="s">
        <v>23229</v>
      </c>
      <c r="K17783" t="s">
        <v>23237</v>
      </c>
      <c r="L17783" t="s">
        <v>58810</v>
      </c>
      <c r="M17783" t="s">
        <v>58811</v>
      </c>
    </row>
    <row r="17784" spans="1:13">
      <c r="A17784" s="1" t="s">
        <v>19801</v>
      </c>
      <c r="B17784">
        <v>1.4824839215481999E-5</v>
      </c>
      <c r="C17784" s="1">
        <v>4.1918483360024899E-5</v>
      </c>
      <c r="D17784">
        <v>1</v>
      </c>
      <c r="E17784">
        <v>1</v>
      </c>
      <c r="F17784">
        <v>0.984615384615385</v>
      </c>
      <c r="G17784">
        <v>1</v>
      </c>
      <c r="H17784">
        <v>0.81981981981981999</v>
      </c>
      <c r="I17784">
        <v>1</v>
      </c>
      <c r="J17784" s="1">
        <v>1</v>
      </c>
      <c r="K17784" t="s">
        <v>23238</v>
      </c>
      <c r="L17784" t="s">
        <v>58812</v>
      </c>
      <c r="M17784" t="s">
        <v>58813</v>
      </c>
    </row>
    <row r="17785" spans="1:13">
      <c r="A17785" s="1" t="s">
        <v>19802</v>
      </c>
      <c r="B17785">
        <v>2.1460447649634602E-6</v>
      </c>
      <c r="C17785" s="1">
        <v>5.3486232440196096E-6</v>
      </c>
      <c r="D17785">
        <v>0</v>
      </c>
      <c r="E17785">
        <v>1.0416666666666701E-2</v>
      </c>
      <c r="F17785">
        <v>0</v>
      </c>
      <c r="G17785">
        <v>0</v>
      </c>
      <c r="H17785">
        <v>1.86915887850467E-2</v>
      </c>
      <c r="I17785">
        <v>5.0505050505050501E-3</v>
      </c>
      <c r="J17785" s="1">
        <v>0.59090909090909105</v>
      </c>
      <c r="K17785" t="s">
        <v>23238</v>
      </c>
      <c r="L17785" t="s">
        <v>58814</v>
      </c>
      <c r="M17785" t="s">
        <v>58815</v>
      </c>
    </row>
    <row r="17786" spans="1:13">
      <c r="A17786" s="1" t="s">
        <v>19803</v>
      </c>
      <c r="B17786">
        <v>1.32975171708145E-7</v>
      </c>
      <c r="C17786" s="1">
        <v>3.4830798778867401E-6</v>
      </c>
      <c r="D17786">
        <v>0.83333333333333304</v>
      </c>
      <c r="E17786">
        <v>0.74657534246575297</v>
      </c>
      <c r="F17786">
        <v>1</v>
      </c>
      <c r="G17786">
        <v>0.97222222222222199</v>
      </c>
      <c r="H17786">
        <v>0.993506493506494</v>
      </c>
      <c r="I17786">
        <v>1</v>
      </c>
      <c r="J17786" s="1" t="s">
        <v>23229</v>
      </c>
      <c r="K17786" t="s">
        <v>23239</v>
      </c>
      <c r="L17786" t="s">
        <v>58816</v>
      </c>
      <c r="M17786" t="s">
        <v>58817</v>
      </c>
    </row>
    <row r="17787" spans="1:13">
      <c r="A17787" s="1" t="s">
        <v>19804</v>
      </c>
      <c r="B17787">
        <v>2.1971462547361699E-6</v>
      </c>
      <c r="C17787" s="1">
        <v>2.17608355358869E-7</v>
      </c>
      <c r="D17787">
        <v>0.98387096774193505</v>
      </c>
      <c r="E17787">
        <v>0.99438202247190999</v>
      </c>
      <c r="F17787">
        <v>1</v>
      </c>
      <c r="G17787">
        <v>0.71621621621621601</v>
      </c>
      <c r="H17787">
        <v>0.95161290322580605</v>
      </c>
      <c r="I17787">
        <v>0.939393939393939</v>
      </c>
      <c r="J17787" s="1">
        <v>0.95</v>
      </c>
      <c r="K17787" t="s">
        <v>23241</v>
      </c>
      <c r="L17787" t="s">
        <v>58818</v>
      </c>
      <c r="M17787" t="s">
        <v>58819</v>
      </c>
    </row>
    <row r="17788" spans="1:13">
      <c r="A17788" s="1" t="s">
        <v>19805</v>
      </c>
      <c r="B17788">
        <v>1.2990783155366599E-6</v>
      </c>
      <c r="C17788" s="1">
        <v>1.0874811013147699E-5</v>
      </c>
      <c r="D17788">
        <v>0</v>
      </c>
      <c r="E17788">
        <v>0</v>
      </c>
      <c r="F17788">
        <v>0</v>
      </c>
      <c r="G17788">
        <v>0.54807692307692302</v>
      </c>
      <c r="H17788">
        <v>4.5977011494252901E-2</v>
      </c>
      <c r="I17788">
        <v>0.14150943396226401</v>
      </c>
      <c r="J17788" s="1">
        <v>0</v>
      </c>
      <c r="K17788" t="s">
        <v>23238</v>
      </c>
      <c r="L17788" t="s">
        <v>58820</v>
      </c>
      <c r="M17788" t="s">
        <v>58821</v>
      </c>
    </row>
    <row r="17789" spans="1:13">
      <c r="A17789" s="1" t="s">
        <v>19806</v>
      </c>
      <c r="B17789">
        <v>2.6544181575310599E-5</v>
      </c>
      <c r="C17789" s="1">
        <v>1.38653186692021E-5</v>
      </c>
      <c r="D17789">
        <v>1</v>
      </c>
      <c r="E17789">
        <v>1</v>
      </c>
      <c r="F17789">
        <v>0.80172413793103403</v>
      </c>
      <c r="G17789">
        <v>0.95555555555555605</v>
      </c>
      <c r="H17789">
        <v>0.68617021276595702</v>
      </c>
      <c r="I17789">
        <v>1</v>
      </c>
      <c r="J17789" s="1">
        <v>1</v>
      </c>
      <c r="K17789" t="s">
        <v>23241</v>
      </c>
      <c r="L17789" t="s">
        <v>58822</v>
      </c>
      <c r="M17789" t="s">
        <v>58823</v>
      </c>
    </row>
    <row r="17790" spans="1:13">
      <c r="A17790" s="1" t="s">
        <v>19807</v>
      </c>
      <c r="B17790">
        <v>4.3399112667144402E-5</v>
      </c>
      <c r="C17790" s="1">
        <v>5.1137858589813302E-5</v>
      </c>
      <c r="D17790">
        <v>0.17241379310344801</v>
      </c>
      <c r="E17790">
        <v>8.2089552238805999E-2</v>
      </c>
      <c r="F17790">
        <v>3.3333333333333298E-2</v>
      </c>
      <c r="G17790">
        <v>0.173913043478261</v>
      </c>
      <c r="H17790">
        <v>0.118556701030928</v>
      </c>
      <c r="I17790">
        <v>0.194444444444444</v>
      </c>
      <c r="J17790" s="1">
        <v>0</v>
      </c>
      <c r="K17790" t="s">
        <v>23238</v>
      </c>
      <c r="L17790" t="s">
        <v>58824</v>
      </c>
      <c r="M17790" t="s">
        <v>58825</v>
      </c>
    </row>
    <row r="17791" spans="1:13">
      <c r="A17791" s="1" t="s">
        <v>19808</v>
      </c>
      <c r="B17791">
        <v>1.3102873776099201E-6</v>
      </c>
      <c r="C17791" s="1">
        <v>6.6334794811076799E-9</v>
      </c>
      <c r="D17791">
        <v>0.96875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 s="1">
        <v>1</v>
      </c>
      <c r="K17791" t="s">
        <v>23238</v>
      </c>
      <c r="L17791" t="s">
        <v>58826</v>
      </c>
      <c r="M17791" t="s">
        <v>58827</v>
      </c>
    </row>
    <row r="17792" spans="1:13">
      <c r="A17792" s="1" t="s">
        <v>19809</v>
      </c>
      <c r="B17792">
        <v>2.7253540942129402E-6</v>
      </c>
      <c r="C17792" s="1">
        <v>3.2868216245501002E-5</v>
      </c>
      <c r="D17792">
        <v>1</v>
      </c>
      <c r="E17792">
        <v>1</v>
      </c>
      <c r="F17792">
        <v>1</v>
      </c>
      <c r="G17792">
        <v>0.79310344827586199</v>
      </c>
      <c r="H17792">
        <v>1</v>
      </c>
      <c r="I17792">
        <v>0.77884615384615397</v>
      </c>
      <c r="J17792" s="1">
        <v>1</v>
      </c>
      <c r="K17792" t="s">
        <v>23240</v>
      </c>
      <c r="L17792" t="s">
        <v>58828</v>
      </c>
      <c r="M17792" t="s">
        <v>58829</v>
      </c>
    </row>
    <row r="17793" spans="1:13">
      <c r="A17793" s="1" t="s">
        <v>19810</v>
      </c>
      <c r="B17793">
        <v>2.83051047164597E-5</v>
      </c>
      <c r="C17793" s="1">
        <v>3.78439530691021E-6</v>
      </c>
      <c r="D17793">
        <v>0.87037037037037002</v>
      </c>
      <c r="E17793">
        <v>0.96710526315789502</v>
      </c>
      <c r="F17793">
        <v>0.98598130841121501</v>
      </c>
      <c r="G17793">
        <v>1</v>
      </c>
      <c r="H17793">
        <v>0.93333333333333302</v>
      </c>
      <c r="I17793">
        <v>0.86764705882352899</v>
      </c>
      <c r="J17793" s="1">
        <v>1</v>
      </c>
      <c r="K17793" t="s">
        <v>23241</v>
      </c>
      <c r="L17793" t="s">
        <v>58830</v>
      </c>
      <c r="M17793" t="s">
        <v>58831</v>
      </c>
    </row>
    <row r="17794" spans="1:13">
      <c r="A17794" s="1" t="s">
        <v>19811</v>
      </c>
      <c r="B17794">
        <v>7.5969366649047295E-7</v>
      </c>
      <c r="C17794" s="1">
        <v>2.4402998811247301E-7</v>
      </c>
      <c r="D17794">
        <v>1.5625E-2</v>
      </c>
      <c r="E17794">
        <v>0</v>
      </c>
      <c r="F17794">
        <v>0</v>
      </c>
      <c r="G17794">
        <v>0</v>
      </c>
      <c r="H17794">
        <v>4.3859649122806998E-3</v>
      </c>
      <c r="I17794">
        <v>0</v>
      </c>
      <c r="J17794" s="1">
        <v>1</v>
      </c>
      <c r="K17794" t="s">
        <v>23241</v>
      </c>
      <c r="L17794" t="s">
        <v>58832</v>
      </c>
      <c r="M17794" t="s">
        <v>58833</v>
      </c>
    </row>
    <row r="17795" spans="1:13">
      <c r="A17795" s="1" t="s">
        <v>19812</v>
      </c>
      <c r="B17795">
        <v>2.0213540100778E-6</v>
      </c>
      <c r="C17795" s="1">
        <v>9.5175968791426102E-7</v>
      </c>
      <c r="D17795">
        <v>0.984375</v>
      </c>
      <c r="E17795">
        <v>1</v>
      </c>
      <c r="F17795">
        <v>0.98843930635838195</v>
      </c>
      <c r="G17795">
        <v>1</v>
      </c>
      <c r="H17795">
        <v>0.99468085106382997</v>
      </c>
      <c r="I17795">
        <v>1</v>
      </c>
      <c r="J17795" s="1" t="s">
        <v>23229</v>
      </c>
      <c r="K17795" t="s">
        <v>23242</v>
      </c>
      <c r="L17795" t="s">
        <v>58834</v>
      </c>
      <c r="M17795" t="s">
        <v>58835</v>
      </c>
    </row>
    <row r="17796" spans="1:13">
      <c r="A17796" s="1" t="s">
        <v>19813</v>
      </c>
      <c r="B17796">
        <v>4.1568152567823199E-7</v>
      </c>
      <c r="C17796" s="1">
        <v>5.9610655095377603E-9</v>
      </c>
      <c r="D17796">
        <v>0</v>
      </c>
      <c r="E17796">
        <v>5.4945054945054897E-3</v>
      </c>
      <c r="F17796">
        <v>3.0487804878048799E-3</v>
      </c>
      <c r="G17796">
        <v>0</v>
      </c>
      <c r="H17796">
        <v>0</v>
      </c>
      <c r="I17796">
        <v>4.1666666666666701E-3</v>
      </c>
      <c r="J17796" s="1">
        <v>0.94444444444444398</v>
      </c>
      <c r="K17796" t="s">
        <v>23241</v>
      </c>
      <c r="L17796" t="s">
        <v>58836</v>
      </c>
      <c r="M17796" t="s">
        <v>58837</v>
      </c>
    </row>
    <row r="17797" spans="1:13">
      <c r="A17797" s="1" t="s">
        <v>19814</v>
      </c>
      <c r="B17797">
        <v>2.05955243221205E-6</v>
      </c>
      <c r="C17797" s="1">
        <v>9.2239606507307805E-7</v>
      </c>
      <c r="D17797">
        <v>0.953125</v>
      </c>
      <c r="E17797">
        <v>1</v>
      </c>
      <c r="F17797">
        <v>0.99462365591397806</v>
      </c>
      <c r="G17797">
        <v>1</v>
      </c>
      <c r="H17797">
        <v>1</v>
      </c>
      <c r="I17797">
        <v>1</v>
      </c>
      <c r="J17797" s="1" t="s">
        <v>23229</v>
      </c>
      <c r="K17797" t="s">
        <v>23241</v>
      </c>
      <c r="L17797" t="s">
        <v>58838</v>
      </c>
      <c r="M17797" t="s">
        <v>58839</v>
      </c>
    </row>
    <row r="17798" spans="1:13">
      <c r="A17798" s="1" t="s">
        <v>19815</v>
      </c>
      <c r="B17798">
        <v>6.7385469138552697E-6</v>
      </c>
      <c r="C17798" s="1">
        <v>1.13153213823031E-7</v>
      </c>
      <c r="D17798">
        <v>0</v>
      </c>
      <c r="E17798">
        <v>0</v>
      </c>
      <c r="F17798">
        <v>0.16818181818181799</v>
      </c>
      <c r="G17798">
        <v>2.5000000000000001E-2</v>
      </c>
      <c r="H17798">
        <v>0.23770491803278701</v>
      </c>
      <c r="I17798">
        <v>0</v>
      </c>
      <c r="J17798" s="1">
        <v>0</v>
      </c>
      <c r="K17798" t="s">
        <v>23241</v>
      </c>
      <c r="L17798" t="s">
        <v>58840</v>
      </c>
      <c r="M17798" t="s">
        <v>58841</v>
      </c>
    </row>
    <row r="17799" spans="1:13">
      <c r="A17799" s="1" t="s">
        <v>19816</v>
      </c>
      <c r="B17799">
        <v>6.4518723218989305E-4</v>
      </c>
      <c r="C17799" s="1">
        <v>1.3446319876736599E-4</v>
      </c>
      <c r="D17799">
        <v>0.56666666666666698</v>
      </c>
      <c r="E17799">
        <v>0.94444444444444398</v>
      </c>
      <c r="F17799">
        <v>0.62432432432432405</v>
      </c>
      <c r="G17799">
        <v>0.66129032258064502</v>
      </c>
      <c r="H17799">
        <v>0.65</v>
      </c>
      <c r="I17799">
        <v>0.77586206896551702</v>
      </c>
      <c r="J17799" s="1">
        <v>0</v>
      </c>
      <c r="K17799" t="s">
        <v>23238</v>
      </c>
      <c r="L17799" t="s">
        <v>58842</v>
      </c>
      <c r="M17799" t="s">
        <v>58843</v>
      </c>
    </row>
    <row r="17800" spans="1:13">
      <c r="A17800" s="1" t="s">
        <v>19817</v>
      </c>
      <c r="B17800">
        <v>6.57329014108579E-6</v>
      </c>
      <c r="C17800" s="1">
        <v>5.8345704172860504E-6</v>
      </c>
      <c r="D17800">
        <v>1</v>
      </c>
      <c r="E17800">
        <v>0.99473684210526303</v>
      </c>
      <c r="F17800">
        <v>0.99470899470899499</v>
      </c>
      <c r="G17800">
        <v>0.26</v>
      </c>
      <c r="H17800">
        <v>0.99019607843137303</v>
      </c>
      <c r="I17800">
        <v>0.84955752212389402</v>
      </c>
      <c r="J17800" s="1">
        <v>0.22727272727272699</v>
      </c>
      <c r="K17800" t="s">
        <v>23239</v>
      </c>
      <c r="L17800" t="s">
        <v>58844</v>
      </c>
      <c r="M17800" t="s">
        <v>58845</v>
      </c>
    </row>
    <row r="17801" spans="1:13">
      <c r="A17801" s="1" t="s">
        <v>19818</v>
      </c>
      <c r="B17801">
        <v>5.19286507153721E-8</v>
      </c>
      <c r="C17801" s="1">
        <v>6.0532833597662696E-6</v>
      </c>
      <c r="D17801">
        <v>0.328125</v>
      </c>
      <c r="E17801">
        <v>0.13157894736842099</v>
      </c>
      <c r="F17801">
        <v>6.7357512953367907E-2</v>
      </c>
      <c r="G17801">
        <v>7.8431372549019607E-2</v>
      </c>
      <c r="H17801">
        <v>6.25E-2</v>
      </c>
      <c r="I17801">
        <v>8.0952380952380998E-2</v>
      </c>
      <c r="J17801" s="1">
        <v>0</v>
      </c>
      <c r="K17801" t="s">
        <v>23239</v>
      </c>
      <c r="L17801" t="s">
        <v>58846</v>
      </c>
      <c r="M17801" t="s">
        <v>58847</v>
      </c>
    </row>
    <row r="17802" spans="1:13">
      <c r="A17802" s="1" t="s">
        <v>19819</v>
      </c>
      <c r="B17802">
        <v>7.7168724321916902E-5</v>
      </c>
      <c r="C17802" s="1">
        <v>1.40724217240651E-5</v>
      </c>
      <c r="D17802">
        <v>0.78846153846153799</v>
      </c>
      <c r="E17802">
        <v>0.80337078651685401</v>
      </c>
      <c r="F17802">
        <v>0.57180851063829796</v>
      </c>
      <c r="G17802">
        <v>0.88</v>
      </c>
      <c r="H17802">
        <v>0.64367816091954</v>
      </c>
      <c r="I17802">
        <v>0.88793103448275901</v>
      </c>
      <c r="J17802" s="1">
        <v>1</v>
      </c>
      <c r="K17802" t="s">
        <v>23239</v>
      </c>
      <c r="L17802" t="s">
        <v>58848</v>
      </c>
      <c r="M17802" t="s">
        <v>58849</v>
      </c>
    </row>
    <row r="17803" spans="1:13">
      <c r="A17803" s="1" t="s">
        <v>19820</v>
      </c>
      <c r="B17803">
        <v>2.6114596026583199E-5</v>
      </c>
      <c r="C17803" s="1">
        <v>3.7896033384467802E-5</v>
      </c>
      <c r="D17803">
        <v>1</v>
      </c>
      <c r="E17803">
        <v>1</v>
      </c>
      <c r="F17803">
        <v>0.46010638297872303</v>
      </c>
      <c r="G17803">
        <v>0.75438596491228105</v>
      </c>
      <c r="H17803">
        <v>0.28217821782178198</v>
      </c>
      <c r="I17803">
        <v>0.75641025641025605</v>
      </c>
      <c r="J17803" s="1">
        <v>1</v>
      </c>
      <c r="K17803" t="s">
        <v>23241</v>
      </c>
      <c r="L17803" t="s">
        <v>58850</v>
      </c>
      <c r="M17803" t="s">
        <v>58851</v>
      </c>
    </row>
    <row r="17804" spans="1:13">
      <c r="A17804" s="1" t="s">
        <v>19821</v>
      </c>
      <c r="B17804">
        <v>2.99660412406107E-9</v>
      </c>
      <c r="C17804" s="1">
        <v>2.3077193324035599E-5</v>
      </c>
      <c r="D17804">
        <v>0.92105263157894701</v>
      </c>
      <c r="E17804">
        <v>1</v>
      </c>
      <c r="F17804">
        <v>0.62585034013605401</v>
      </c>
      <c r="G17804">
        <v>0.83333333333333304</v>
      </c>
      <c r="H17804">
        <v>0.61494252873563204</v>
      </c>
      <c r="I17804">
        <v>0.8</v>
      </c>
      <c r="J17804" s="1">
        <v>1</v>
      </c>
      <c r="K17804" t="s">
        <v>23240</v>
      </c>
      <c r="L17804" t="s">
        <v>58852</v>
      </c>
      <c r="M17804" t="s">
        <v>58853</v>
      </c>
    </row>
    <row r="17805" spans="1:13">
      <c r="A17805" s="1" t="s">
        <v>19822</v>
      </c>
      <c r="B17805">
        <v>1.3860542507393401E-7</v>
      </c>
      <c r="C17805" s="1">
        <v>2.5786761715327702E-7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0.95967741935483897</v>
      </c>
      <c r="J17805" s="1" t="s">
        <v>23229</v>
      </c>
      <c r="K17805" t="s">
        <v>23238</v>
      </c>
      <c r="L17805" t="s">
        <v>58854</v>
      </c>
      <c r="M17805" t="s">
        <v>58855</v>
      </c>
    </row>
    <row r="17806" spans="1:13">
      <c r="A17806" s="1" t="s">
        <v>19823</v>
      </c>
      <c r="B17806">
        <v>1.54815357310836E-5</v>
      </c>
      <c r="C17806" s="1">
        <v>9.9121821746220798E-8</v>
      </c>
      <c r="D17806">
        <v>0.116666666666667</v>
      </c>
      <c r="E17806">
        <v>0</v>
      </c>
      <c r="F17806">
        <v>0</v>
      </c>
      <c r="G17806">
        <v>6.25E-2</v>
      </c>
      <c r="H17806">
        <v>0</v>
      </c>
      <c r="I17806">
        <v>0</v>
      </c>
      <c r="J17806" s="1">
        <v>0</v>
      </c>
      <c r="K17806" t="s">
        <v>23238</v>
      </c>
      <c r="L17806" t="s">
        <v>58856</v>
      </c>
      <c r="M17806" t="s">
        <v>58857</v>
      </c>
    </row>
    <row r="17807" spans="1:13">
      <c r="A17807" s="1" t="s">
        <v>19824</v>
      </c>
      <c r="B17807">
        <v>9.3257118807633298E-7</v>
      </c>
      <c r="C17807" s="1">
        <v>1.88245235140386E-6</v>
      </c>
      <c r="D17807">
        <v>0.97916666666666696</v>
      </c>
      <c r="E17807">
        <v>0.95098039215686303</v>
      </c>
      <c r="F17807">
        <v>0.90677966101694896</v>
      </c>
      <c r="G17807">
        <v>0.96875</v>
      </c>
      <c r="H17807">
        <v>0.98148148148148195</v>
      </c>
      <c r="I17807">
        <v>0.85869565217391297</v>
      </c>
      <c r="J17807" s="1">
        <v>0.88888888888888895</v>
      </c>
      <c r="K17807" t="s">
        <v>23241</v>
      </c>
      <c r="L17807" t="s">
        <v>58858</v>
      </c>
      <c r="M17807" t="s">
        <v>58859</v>
      </c>
    </row>
    <row r="17808" spans="1:13">
      <c r="A17808" s="1" t="s">
        <v>19825</v>
      </c>
      <c r="B17808">
        <v>5.1065136133465698E-6</v>
      </c>
      <c r="C17808" s="1">
        <v>1.98269955150049E-5</v>
      </c>
      <c r="D17808">
        <v>0.94642857142857095</v>
      </c>
      <c r="E17808">
        <v>0.84705882352941197</v>
      </c>
      <c r="F17808">
        <v>0.63793103448275901</v>
      </c>
      <c r="G17808">
        <v>1</v>
      </c>
      <c r="H17808">
        <v>0.80120481927710796</v>
      </c>
      <c r="I17808">
        <v>0.97499999999999998</v>
      </c>
      <c r="J17808" s="1">
        <v>1</v>
      </c>
      <c r="K17808" t="s">
        <v>23237</v>
      </c>
      <c r="L17808" t="s">
        <v>58860</v>
      </c>
      <c r="M17808" t="s">
        <v>58861</v>
      </c>
    </row>
    <row r="17809" spans="1:13">
      <c r="A17809" s="1" t="s">
        <v>19826</v>
      </c>
      <c r="B17809">
        <v>8.6928175970318101E-7</v>
      </c>
      <c r="C17809" s="1">
        <v>1.4635337589711001E-6</v>
      </c>
      <c r="D17809">
        <v>0.05</v>
      </c>
      <c r="E17809">
        <v>5.2083333333333296E-3</v>
      </c>
      <c r="F17809">
        <v>3.7234042553191501E-2</v>
      </c>
      <c r="G17809">
        <v>0.1</v>
      </c>
      <c r="H17809">
        <v>7.2072072072072099E-2</v>
      </c>
      <c r="I17809">
        <v>1.6304347826087001E-2</v>
      </c>
      <c r="J17809" s="1">
        <v>0.13636363636363599</v>
      </c>
      <c r="K17809" t="s">
        <v>23240</v>
      </c>
      <c r="L17809" t="s">
        <v>58862</v>
      </c>
      <c r="M17809" t="s">
        <v>58863</v>
      </c>
    </row>
    <row r="17810" spans="1:13">
      <c r="A17810" s="1" t="s">
        <v>19827</v>
      </c>
      <c r="B17810">
        <v>1.0218070743562E-8</v>
      </c>
      <c r="C17810" s="1">
        <v>2.91662824310986E-6</v>
      </c>
      <c r="D17810">
        <v>0</v>
      </c>
      <c r="E17810">
        <v>0</v>
      </c>
      <c r="F17810">
        <v>2.8089887640449398E-3</v>
      </c>
      <c r="G17810">
        <v>0</v>
      </c>
      <c r="H17810">
        <v>0</v>
      </c>
      <c r="I17810">
        <v>0.15972222222222199</v>
      </c>
      <c r="J17810" s="1">
        <v>0</v>
      </c>
      <c r="K17810" t="s">
        <v>23238</v>
      </c>
      <c r="L17810" t="s">
        <v>58864</v>
      </c>
      <c r="M17810" t="s">
        <v>58865</v>
      </c>
    </row>
    <row r="17811" spans="1:13">
      <c r="A17811" s="1" t="s">
        <v>19828</v>
      </c>
      <c r="B17811">
        <v>2.1987893222159498E-6</v>
      </c>
      <c r="C17811" s="1">
        <v>1.19911596957182E-6</v>
      </c>
      <c r="D17811">
        <v>0.967741935483871</v>
      </c>
      <c r="E17811">
        <v>0.810126582278481</v>
      </c>
      <c r="F17811">
        <v>0.993670886075949</v>
      </c>
      <c r="G17811">
        <v>1</v>
      </c>
      <c r="H17811">
        <v>1</v>
      </c>
      <c r="I17811">
        <v>1</v>
      </c>
      <c r="J17811" s="1">
        <v>1</v>
      </c>
      <c r="K17811" t="s">
        <v>23241</v>
      </c>
      <c r="L17811" t="s">
        <v>58866</v>
      </c>
      <c r="M17811" t="s">
        <v>58867</v>
      </c>
    </row>
    <row r="17812" spans="1:13">
      <c r="A17812" s="1" t="s">
        <v>19829</v>
      </c>
      <c r="B17812">
        <v>1.30730315173754E-6</v>
      </c>
      <c r="C17812" s="1">
        <v>1.7142318012916801E-5</v>
      </c>
      <c r="D17812">
        <v>0</v>
      </c>
      <c r="E17812">
        <v>0</v>
      </c>
      <c r="F17812">
        <v>0</v>
      </c>
      <c r="G17812">
        <v>0.70454545454545503</v>
      </c>
      <c r="H17812">
        <v>3.42465753424658E-2</v>
      </c>
      <c r="I17812">
        <v>2.32558139534884E-2</v>
      </c>
      <c r="J17812" s="1">
        <v>0</v>
      </c>
      <c r="K17812" t="s">
        <v>23238</v>
      </c>
      <c r="L17812" t="s">
        <v>58868</v>
      </c>
      <c r="M17812" t="s">
        <v>58869</v>
      </c>
    </row>
    <row r="17813" spans="1:13">
      <c r="A17813" s="1" t="s">
        <v>19830</v>
      </c>
      <c r="B17813">
        <v>1.15035417714758E-6</v>
      </c>
      <c r="C17813" s="1">
        <v>1.42268072796149E-5</v>
      </c>
      <c r="D17813">
        <v>1</v>
      </c>
      <c r="E17813">
        <v>1</v>
      </c>
      <c r="F17813">
        <v>0.95170454545454497</v>
      </c>
      <c r="G17813">
        <v>1</v>
      </c>
      <c r="H17813">
        <v>0.99390243902439002</v>
      </c>
      <c r="I17813">
        <v>1</v>
      </c>
      <c r="J17813" s="1">
        <v>1</v>
      </c>
      <c r="K17813" t="s">
        <v>23238</v>
      </c>
      <c r="L17813" t="s">
        <v>58870</v>
      </c>
      <c r="M17813" t="s">
        <v>58871</v>
      </c>
    </row>
    <row r="17814" spans="1:13">
      <c r="A17814" s="1" t="s">
        <v>19831</v>
      </c>
      <c r="B17814">
        <v>4.7540224145385197E-6</v>
      </c>
      <c r="C17814" s="1">
        <v>2.0630991770708199E-5</v>
      </c>
      <c r="D17814">
        <v>1.6666666666666701E-2</v>
      </c>
      <c r="E17814">
        <v>0</v>
      </c>
      <c r="F17814">
        <v>0.104166666666667</v>
      </c>
      <c r="G17814">
        <v>8.7719298245613996E-3</v>
      </c>
      <c r="H17814">
        <v>0.11504424778761101</v>
      </c>
      <c r="I17814">
        <v>8.9430894308943104E-2</v>
      </c>
      <c r="J17814" s="1" t="s">
        <v>23229</v>
      </c>
      <c r="K17814" t="s">
        <v>23238</v>
      </c>
      <c r="L17814" t="s">
        <v>58872</v>
      </c>
      <c r="M17814" t="s">
        <v>58873</v>
      </c>
    </row>
    <row r="17815" spans="1:13">
      <c r="A17815" s="1" t="s">
        <v>19832</v>
      </c>
      <c r="B17815">
        <v>9.7531258948329002E-6</v>
      </c>
      <c r="C17815" s="1">
        <v>6.3014228929136705E-7</v>
      </c>
      <c r="D17815">
        <v>1</v>
      </c>
      <c r="E17815">
        <v>1</v>
      </c>
      <c r="F17815">
        <v>0.54201680672268904</v>
      </c>
      <c r="G17815">
        <v>1</v>
      </c>
      <c r="H17815">
        <v>0.57857142857142896</v>
      </c>
      <c r="I17815">
        <v>1</v>
      </c>
      <c r="J17815" s="1" t="s">
        <v>23229</v>
      </c>
      <c r="K17815" t="s">
        <v>23241</v>
      </c>
      <c r="L17815" t="s">
        <v>58874</v>
      </c>
      <c r="M17815" t="s">
        <v>58875</v>
      </c>
    </row>
    <row r="17816" spans="1:13">
      <c r="A17816" s="1" t="s">
        <v>19833</v>
      </c>
      <c r="B17816">
        <v>0</v>
      </c>
      <c r="C17816" s="1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 s="1">
        <v>0</v>
      </c>
      <c r="K17816" t="s">
        <v>23238</v>
      </c>
      <c r="L17816" t="s">
        <v>58876</v>
      </c>
      <c r="M17816" t="s">
        <v>58877</v>
      </c>
    </row>
    <row r="17817" spans="1:13">
      <c r="A17817" s="1" t="s">
        <v>19834</v>
      </c>
      <c r="B17817">
        <v>1.6795122354416999E-6</v>
      </c>
      <c r="C17817" s="1">
        <v>4.2500624366975696E-6</v>
      </c>
      <c r="D17817">
        <v>0.91379310344827602</v>
      </c>
      <c r="E17817">
        <v>0.9375</v>
      </c>
      <c r="F17817">
        <v>1</v>
      </c>
      <c r="G17817">
        <v>1</v>
      </c>
      <c r="H17817">
        <v>0.97916666666666696</v>
      </c>
      <c r="I17817">
        <v>0.98026315789473695</v>
      </c>
      <c r="J17817" s="1">
        <v>1</v>
      </c>
      <c r="K17817" t="s">
        <v>23241</v>
      </c>
      <c r="L17817" t="s">
        <v>58878</v>
      </c>
      <c r="M17817" t="s">
        <v>58879</v>
      </c>
    </row>
    <row r="17818" spans="1:13">
      <c r="A17818" s="1" t="s">
        <v>19835</v>
      </c>
      <c r="B17818">
        <v>2.05862712149974E-5</v>
      </c>
      <c r="C17818" s="1">
        <v>1.73157946871171E-4</v>
      </c>
      <c r="D17818">
        <v>0</v>
      </c>
      <c r="E17818">
        <v>0</v>
      </c>
      <c r="F17818">
        <v>0</v>
      </c>
      <c r="G17818">
        <v>0.38888888888888901</v>
      </c>
      <c r="H17818">
        <v>2.7027027027027001E-2</v>
      </c>
      <c r="I17818">
        <v>0.11965811965812</v>
      </c>
      <c r="J17818" s="1">
        <v>1</v>
      </c>
      <c r="K17818" t="s">
        <v>23240</v>
      </c>
      <c r="L17818" t="s">
        <v>58880</v>
      </c>
      <c r="M17818" t="s">
        <v>58881</v>
      </c>
    </row>
    <row r="17819" spans="1:13">
      <c r="A17819" s="1" t="s">
        <v>19836</v>
      </c>
      <c r="B17819">
        <v>5.2235800090675797E-5</v>
      </c>
      <c r="C17819" s="1">
        <v>1.08071929311693E-4</v>
      </c>
      <c r="D17819">
        <v>0.80357142857142905</v>
      </c>
      <c r="E17819">
        <v>0.793333333333333</v>
      </c>
      <c r="F17819">
        <v>0.85416666666666696</v>
      </c>
      <c r="G17819">
        <v>1</v>
      </c>
      <c r="H17819">
        <v>0.63793103448275901</v>
      </c>
      <c r="I17819">
        <v>0.70408163265306101</v>
      </c>
      <c r="J17819" s="1" t="s">
        <v>23229</v>
      </c>
      <c r="K17819" t="s">
        <v>23241</v>
      </c>
      <c r="L17819" t="s">
        <v>58882</v>
      </c>
      <c r="M17819" t="s">
        <v>58883</v>
      </c>
    </row>
    <row r="17820" spans="1:13">
      <c r="A17820" s="1" t="s">
        <v>19837</v>
      </c>
      <c r="B17820">
        <v>4.0455242435305203E-7</v>
      </c>
      <c r="C17820" s="1">
        <v>7.4313603465770603E-7</v>
      </c>
      <c r="D17820">
        <v>0.5</v>
      </c>
      <c r="E17820">
        <v>0.273809523809524</v>
      </c>
      <c r="F17820">
        <v>0.32967032967033</v>
      </c>
      <c r="G17820">
        <v>0.34090909090909099</v>
      </c>
      <c r="H17820">
        <v>0.41578947368421099</v>
      </c>
      <c r="I17820">
        <v>0.39682539682539703</v>
      </c>
      <c r="J17820" s="1">
        <v>0</v>
      </c>
      <c r="K17820" t="s">
        <v>23242</v>
      </c>
      <c r="L17820" t="s">
        <v>58884</v>
      </c>
      <c r="M17820" t="s">
        <v>58885</v>
      </c>
    </row>
    <row r="17821" spans="1:13">
      <c r="A17821" s="1" t="s">
        <v>19838</v>
      </c>
      <c r="B17821">
        <v>5.25720159698794E-6</v>
      </c>
      <c r="C17821" s="1">
        <v>2.4174347183667099E-5</v>
      </c>
      <c r="D17821">
        <v>0.82692307692307698</v>
      </c>
      <c r="E17821">
        <v>0.89743589743589702</v>
      </c>
      <c r="F17821">
        <v>0.80412371134020599</v>
      </c>
      <c r="G17821">
        <v>1</v>
      </c>
      <c r="H17821">
        <v>0.71917808219178103</v>
      </c>
      <c r="I17821">
        <v>0.97826086956521696</v>
      </c>
      <c r="J17821" s="1">
        <v>1</v>
      </c>
      <c r="K17821" t="s">
        <v>23238</v>
      </c>
      <c r="L17821" t="s">
        <v>58886</v>
      </c>
      <c r="M17821" t="s">
        <v>58887</v>
      </c>
    </row>
    <row r="17822" spans="1:13">
      <c r="A17822" s="1" t="s">
        <v>19839</v>
      </c>
      <c r="B17822">
        <v>5.54237946015068E-5</v>
      </c>
      <c r="C17822" s="1">
        <v>3.3325137174142499E-6</v>
      </c>
      <c r="D17822">
        <v>1</v>
      </c>
      <c r="E17822">
        <v>0.84375</v>
      </c>
      <c r="F17822">
        <v>0.99740932642487001</v>
      </c>
      <c r="G17822">
        <v>1</v>
      </c>
      <c r="H17822">
        <v>0.98584905660377398</v>
      </c>
      <c r="I17822">
        <v>1</v>
      </c>
      <c r="J17822" s="1">
        <v>1</v>
      </c>
      <c r="K17822" t="s">
        <v>23240</v>
      </c>
      <c r="L17822" t="s">
        <v>58888</v>
      </c>
      <c r="M17822" t="s">
        <v>58889</v>
      </c>
    </row>
    <row r="17823" spans="1:13">
      <c r="A17823" s="1" t="s">
        <v>19840</v>
      </c>
      <c r="B17823">
        <v>2.6463081145968699E-5</v>
      </c>
      <c r="C17823" s="1">
        <v>1.9734199243595501E-6</v>
      </c>
      <c r="D17823">
        <v>0.875</v>
      </c>
      <c r="E17823">
        <v>0.99473684210526303</v>
      </c>
      <c r="F17823">
        <v>1</v>
      </c>
      <c r="G17823">
        <v>1</v>
      </c>
      <c r="H17823">
        <v>0.99115044247787598</v>
      </c>
      <c r="I17823">
        <v>1</v>
      </c>
      <c r="J17823" s="1">
        <v>1</v>
      </c>
      <c r="K17823" t="s">
        <v>23241</v>
      </c>
      <c r="L17823" t="s">
        <v>58890</v>
      </c>
      <c r="M17823" t="s">
        <v>58891</v>
      </c>
    </row>
    <row r="17824" spans="1:13">
      <c r="A17824" s="1" t="s">
        <v>19841</v>
      </c>
      <c r="B17824">
        <v>2.67238582529768E-5</v>
      </c>
      <c r="C17824" s="1">
        <v>2.8368214799078202E-7</v>
      </c>
      <c r="D17824">
        <v>0</v>
      </c>
      <c r="E17824">
        <v>0.36538461538461497</v>
      </c>
      <c r="F17824">
        <v>0</v>
      </c>
      <c r="G17824">
        <v>0</v>
      </c>
      <c r="H17824">
        <v>0</v>
      </c>
      <c r="I17824">
        <v>0</v>
      </c>
      <c r="J17824" s="1">
        <v>0</v>
      </c>
      <c r="K17824" t="s">
        <v>23241</v>
      </c>
      <c r="L17824" t="s">
        <v>58892</v>
      </c>
      <c r="M17824" t="s">
        <v>58893</v>
      </c>
    </row>
    <row r="17825" spans="1:13">
      <c r="A17825" s="1" t="s">
        <v>19842</v>
      </c>
      <c r="B17825">
        <v>3.9452712241944898E-10</v>
      </c>
      <c r="C17825" s="1">
        <v>1.6944819817369801E-6</v>
      </c>
      <c r="D17825">
        <v>0</v>
      </c>
      <c r="E17825">
        <v>0</v>
      </c>
      <c r="F17825">
        <v>1.20481927710843E-2</v>
      </c>
      <c r="G17825">
        <v>0</v>
      </c>
      <c r="H17825">
        <v>0</v>
      </c>
      <c r="I17825">
        <v>2.1739130434782601E-2</v>
      </c>
      <c r="J17825" s="1">
        <v>0</v>
      </c>
      <c r="K17825" t="s">
        <v>23240</v>
      </c>
      <c r="L17825" t="s">
        <v>58894</v>
      </c>
      <c r="M17825" t="s">
        <v>58895</v>
      </c>
    </row>
    <row r="17826" spans="1:13">
      <c r="A17826" s="1" t="s">
        <v>19843</v>
      </c>
      <c r="B17826">
        <v>6.7119697668119604E-7</v>
      </c>
      <c r="C17826" s="1">
        <v>4.3556601845884499E-6</v>
      </c>
      <c r="D17826">
        <v>0</v>
      </c>
      <c r="E17826">
        <v>0</v>
      </c>
      <c r="F17826">
        <v>0</v>
      </c>
      <c r="G17826">
        <v>0.26415094339622602</v>
      </c>
      <c r="H17826">
        <v>0</v>
      </c>
      <c r="I17826">
        <v>0.05</v>
      </c>
      <c r="J17826" s="1">
        <v>0</v>
      </c>
      <c r="K17826" t="s">
        <v>23238</v>
      </c>
      <c r="L17826" t="s">
        <v>58896</v>
      </c>
      <c r="M17826" t="s">
        <v>58897</v>
      </c>
    </row>
    <row r="17827" spans="1:13">
      <c r="A17827" s="1" t="s">
        <v>19844</v>
      </c>
      <c r="B17827">
        <v>2.4332170583762199E-6</v>
      </c>
      <c r="C17827" s="1">
        <v>1.5922685757064301E-5</v>
      </c>
      <c r="D17827">
        <v>1</v>
      </c>
      <c r="E17827">
        <v>1</v>
      </c>
      <c r="F17827">
        <v>0.94674556213017746</v>
      </c>
      <c r="G17827">
        <v>0.98148148148148151</v>
      </c>
      <c r="H17827">
        <v>0.88095238095238104</v>
      </c>
      <c r="I17827">
        <v>0.99038461538461542</v>
      </c>
      <c r="J17827" s="1">
        <v>1</v>
      </c>
      <c r="K17827" t="s">
        <v>23243</v>
      </c>
      <c r="L17827" t="s">
        <v>58898</v>
      </c>
      <c r="M17827" t="s">
        <v>58899</v>
      </c>
    </row>
    <row r="17828" spans="1:13">
      <c r="A17828" s="1" t="s">
        <v>19845</v>
      </c>
      <c r="B17828">
        <v>7.4073754486325894E-5</v>
      </c>
      <c r="C17828" s="1">
        <v>5.4883643145523199E-7</v>
      </c>
      <c r="D17828">
        <v>0.15</v>
      </c>
      <c r="E17828">
        <v>0.62048192771084298</v>
      </c>
      <c r="F17828">
        <v>9.45945945945946E-2</v>
      </c>
      <c r="G17828">
        <v>4.7619047619047603E-2</v>
      </c>
      <c r="H17828">
        <v>7.4074074074074098E-2</v>
      </c>
      <c r="I17828">
        <v>0.28846153846153799</v>
      </c>
      <c r="J17828" s="1">
        <v>0</v>
      </c>
      <c r="K17828" t="s">
        <v>23238</v>
      </c>
      <c r="L17828" t="s">
        <v>58900</v>
      </c>
      <c r="M17828" t="s">
        <v>58901</v>
      </c>
    </row>
    <row r="17829" spans="1:13">
      <c r="A17829" s="1" t="s">
        <v>19846</v>
      </c>
      <c r="B17829">
        <v>7.0808414920560395E-7</v>
      </c>
      <c r="C17829" s="1">
        <v>3.7164459696600202E-5</v>
      </c>
      <c r="D17829">
        <v>0.14285714285714299</v>
      </c>
      <c r="E17829">
        <v>0.26</v>
      </c>
      <c r="F17829">
        <v>8.6538461538461495E-2</v>
      </c>
      <c r="G17829">
        <v>0.31666666666666698</v>
      </c>
      <c r="H17829">
        <v>0.25903614457831298</v>
      </c>
      <c r="I17829">
        <v>0.17647058823529399</v>
      </c>
      <c r="J17829" s="1" t="s">
        <v>23229</v>
      </c>
      <c r="K17829" t="s">
        <v>23240</v>
      </c>
      <c r="L17829" t="s">
        <v>58902</v>
      </c>
      <c r="M17829" t="s">
        <v>58903</v>
      </c>
    </row>
    <row r="17830" spans="1:13">
      <c r="A17830" s="1" t="s">
        <v>19847</v>
      </c>
      <c r="B17830">
        <v>4.6517552275069998E-5</v>
      </c>
      <c r="C17830" s="1">
        <v>4.8075257381037798E-5</v>
      </c>
      <c r="D17830">
        <v>0.25</v>
      </c>
      <c r="E17830">
        <v>0.114583333333333</v>
      </c>
      <c r="F17830">
        <v>0.33076923076923098</v>
      </c>
      <c r="G17830">
        <v>0.13888888888888901</v>
      </c>
      <c r="H17830">
        <v>0.179824561403509</v>
      </c>
      <c r="I17830">
        <v>0.22</v>
      </c>
      <c r="J17830" s="1">
        <v>0</v>
      </c>
      <c r="K17830" t="s">
        <v>23237</v>
      </c>
      <c r="L17830" t="s">
        <v>58904</v>
      </c>
      <c r="M17830" t="s">
        <v>58905</v>
      </c>
    </row>
    <row r="17831" spans="1:13">
      <c r="A17831" s="1" t="s">
        <v>19848</v>
      </c>
      <c r="B17831">
        <v>0</v>
      </c>
      <c r="C17831" s="1">
        <v>0</v>
      </c>
      <c r="D17831">
        <v>1</v>
      </c>
      <c r="E17831">
        <v>1</v>
      </c>
      <c r="F17831">
        <v>1</v>
      </c>
      <c r="G17831">
        <v>1</v>
      </c>
      <c r="H17831">
        <v>1</v>
      </c>
      <c r="I17831">
        <v>1</v>
      </c>
      <c r="J17831" s="1">
        <v>1</v>
      </c>
      <c r="K17831" t="s">
        <v>23237</v>
      </c>
      <c r="L17831" t="s">
        <v>58906</v>
      </c>
      <c r="M17831" t="s">
        <v>58907</v>
      </c>
    </row>
    <row r="17832" spans="1:13">
      <c r="A17832" s="1" t="s">
        <v>19849</v>
      </c>
      <c r="B17832">
        <v>2.02880785708027E-7</v>
      </c>
      <c r="C17832" s="1">
        <v>6.9747510444860696E-7</v>
      </c>
      <c r="D17832">
        <v>1</v>
      </c>
      <c r="E17832">
        <v>0.99450549450549497</v>
      </c>
      <c r="F17832">
        <v>1</v>
      </c>
      <c r="G17832">
        <v>1</v>
      </c>
      <c r="H17832">
        <v>1</v>
      </c>
      <c r="I17832">
        <v>0.9</v>
      </c>
      <c r="J17832" s="1">
        <v>1</v>
      </c>
      <c r="K17832" t="s">
        <v>23238</v>
      </c>
      <c r="L17832" t="s">
        <v>58908</v>
      </c>
      <c r="M17832" t="s">
        <v>58909</v>
      </c>
    </row>
    <row r="17833" spans="1:13">
      <c r="A17833" s="1" t="s">
        <v>19850</v>
      </c>
      <c r="B17833">
        <v>4.3266171248042502E-5</v>
      </c>
      <c r="C17833" s="1">
        <v>5.4600450098022202E-6</v>
      </c>
      <c r="D17833">
        <v>0.61111111111111105</v>
      </c>
      <c r="E17833">
        <v>0.93396226415094297</v>
      </c>
      <c r="F17833">
        <v>0.74561403508771895</v>
      </c>
      <c r="G17833">
        <v>0.98275862068965503</v>
      </c>
      <c r="H17833">
        <v>0.68421052631578905</v>
      </c>
      <c r="I17833">
        <v>0.82857142857142896</v>
      </c>
      <c r="J17833" s="1" t="s">
        <v>23229</v>
      </c>
      <c r="K17833" t="s">
        <v>23238</v>
      </c>
      <c r="L17833" t="s">
        <v>58910</v>
      </c>
      <c r="M17833" t="s">
        <v>58911</v>
      </c>
    </row>
    <row r="17834" spans="1:13">
      <c r="A17834" s="1" t="s">
        <v>19851</v>
      </c>
      <c r="B17834">
        <v>1.5979070421856299E-6</v>
      </c>
      <c r="C17834" s="1">
        <v>6.5651056928290796E-9</v>
      </c>
      <c r="D17834">
        <v>0.934782608695652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 s="1">
        <v>1</v>
      </c>
      <c r="K17834" t="s">
        <v>23238</v>
      </c>
      <c r="L17834" t="s">
        <v>58912</v>
      </c>
      <c r="M17834" t="s">
        <v>58913</v>
      </c>
    </row>
    <row r="17835" spans="1:13">
      <c r="A17835" s="1" t="s">
        <v>19852</v>
      </c>
      <c r="B17835">
        <v>2.70857151160817E-8</v>
      </c>
      <c r="C17835" s="1">
        <v>3.6015945967675601E-9</v>
      </c>
      <c r="D17835">
        <v>0</v>
      </c>
      <c r="E17835">
        <v>8.3333333333333297E-3</v>
      </c>
      <c r="F17835">
        <v>0</v>
      </c>
      <c r="G17835">
        <v>0</v>
      </c>
      <c r="H17835">
        <v>0</v>
      </c>
      <c r="I17835">
        <v>0</v>
      </c>
      <c r="J17835" s="1">
        <v>0.61111111111111105</v>
      </c>
      <c r="K17835" t="s">
        <v>23238</v>
      </c>
      <c r="L17835" t="s">
        <v>58914</v>
      </c>
      <c r="M17835" t="s">
        <v>58915</v>
      </c>
    </row>
    <row r="17836" spans="1:13">
      <c r="A17836" s="1" t="s">
        <v>19853</v>
      </c>
      <c r="B17836">
        <v>3.1908080727188602E-7</v>
      </c>
      <c r="C17836" s="1">
        <v>6.5853584968052601E-7</v>
      </c>
      <c r="D17836">
        <v>0.98387096774193505</v>
      </c>
      <c r="E17836">
        <v>1</v>
      </c>
      <c r="F17836">
        <v>1</v>
      </c>
      <c r="G17836">
        <v>0.96491228070175405</v>
      </c>
      <c r="H17836">
        <v>1</v>
      </c>
      <c r="I17836">
        <v>1</v>
      </c>
      <c r="J17836" s="1">
        <v>0.94444444444444398</v>
      </c>
      <c r="K17836" t="s">
        <v>23238</v>
      </c>
      <c r="L17836" t="s">
        <v>58916</v>
      </c>
      <c r="M17836" t="s">
        <v>58917</v>
      </c>
    </row>
    <row r="17837" spans="1:13">
      <c r="A17837" s="1" t="s">
        <v>19854</v>
      </c>
      <c r="B17837">
        <v>7.0957590954689101E-6</v>
      </c>
      <c r="C17837" s="1">
        <v>1.6838137410048699E-5</v>
      </c>
      <c r="D17837">
        <v>0</v>
      </c>
      <c r="E17837">
        <v>0</v>
      </c>
      <c r="F17837">
        <v>0</v>
      </c>
      <c r="G17837">
        <v>0</v>
      </c>
      <c r="H17837">
        <v>0.14285714285714299</v>
      </c>
      <c r="I17837">
        <v>0</v>
      </c>
      <c r="J17837" s="1" t="s">
        <v>23229</v>
      </c>
      <c r="K17837" t="s">
        <v>23237</v>
      </c>
      <c r="L17837" t="s">
        <v>58918</v>
      </c>
      <c r="M17837" t="s">
        <v>58919</v>
      </c>
    </row>
    <row r="17838" spans="1:13">
      <c r="A17838" s="1" t="s">
        <v>19855</v>
      </c>
      <c r="B17838">
        <v>2.3304280494461099E-7</v>
      </c>
      <c r="C17838" s="1">
        <v>9.3309924592791795E-7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0.98584905660377364</v>
      </c>
      <c r="J17838" s="1">
        <v>1</v>
      </c>
      <c r="K17838" t="s">
        <v>23246</v>
      </c>
      <c r="L17838" t="s">
        <v>58920</v>
      </c>
      <c r="M17838" t="s">
        <v>58921</v>
      </c>
    </row>
    <row r="17839" spans="1:13">
      <c r="A17839" s="1" t="s">
        <v>19856</v>
      </c>
      <c r="B17839">
        <v>3.22243248890227E-7</v>
      </c>
      <c r="C17839" s="1">
        <v>1.2871134290409901E-6</v>
      </c>
      <c r="D17839">
        <v>0</v>
      </c>
      <c r="E17839">
        <v>5.2083333333333296E-3</v>
      </c>
      <c r="F17839">
        <v>2.5773195876288698E-3</v>
      </c>
      <c r="G17839">
        <v>8.9285714285714298E-3</v>
      </c>
      <c r="H17839">
        <v>8.7719298245613996E-3</v>
      </c>
      <c r="I17839">
        <v>0</v>
      </c>
      <c r="J17839" s="1">
        <v>0.63636363636363602</v>
      </c>
      <c r="K17839" t="s">
        <v>23237</v>
      </c>
      <c r="L17839" t="s">
        <v>58922</v>
      </c>
      <c r="M17839" t="s">
        <v>58923</v>
      </c>
    </row>
    <row r="17840" spans="1:13">
      <c r="A17840" s="1" t="s">
        <v>19857</v>
      </c>
      <c r="B17840">
        <v>1.9697721256473801E-5</v>
      </c>
      <c r="C17840" s="1">
        <v>4.5526859239110802E-5</v>
      </c>
      <c r="D17840">
        <v>0</v>
      </c>
      <c r="E17840">
        <v>7.2463768115942004E-3</v>
      </c>
      <c r="F17840">
        <v>2.54777070063694E-2</v>
      </c>
      <c r="G17840">
        <v>0</v>
      </c>
      <c r="H17840">
        <v>6.17283950617284E-3</v>
      </c>
      <c r="I17840">
        <v>0</v>
      </c>
      <c r="J17840" s="1" t="s">
        <v>23229</v>
      </c>
      <c r="K17840" t="s">
        <v>23238</v>
      </c>
      <c r="L17840" t="s">
        <v>58924</v>
      </c>
      <c r="M17840" t="s">
        <v>58925</v>
      </c>
    </row>
    <row r="17841" spans="1:13">
      <c r="A17841" s="1" t="s">
        <v>19858</v>
      </c>
      <c r="B17841">
        <v>6.9175272019952205E-5</v>
      </c>
      <c r="C17841" s="1">
        <v>1.04571803592855E-5</v>
      </c>
      <c r="D17841">
        <v>0</v>
      </c>
      <c r="E17841">
        <v>0.25735294117647101</v>
      </c>
      <c r="F17841">
        <v>6.3291139240506302E-3</v>
      </c>
      <c r="G17841">
        <v>0</v>
      </c>
      <c r="H17841">
        <v>4.8076923076923097E-3</v>
      </c>
      <c r="I17841">
        <v>0</v>
      </c>
      <c r="J17841" s="1" t="s">
        <v>23229</v>
      </c>
      <c r="K17841" t="s">
        <v>23240</v>
      </c>
      <c r="L17841" t="s">
        <v>58926</v>
      </c>
      <c r="M17841" t="s">
        <v>58927</v>
      </c>
    </row>
    <row r="17842" spans="1:13">
      <c r="A17842" s="1" t="s">
        <v>19859</v>
      </c>
      <c r="B17842">
        <v>1.1090877880714901E-6</v>
      </c>
      <c r="C17842" s="1">
        <v>4.7060493903440404E-6</v>
      </c>
      <c r="D17842">
        <v>0.828125</v>
      </c>
      <c r="E17842">
        <v>1</v>
      </c>
      <c r="F17842">
        <v>0.94300518134714995</v>
      </c>
      <c r="G17842">
        <v>1</v>
      </c>
      <c r="H17842">
        <v>0.99504950495049505</v>
      </c>
      <c r="I17842">
        <v>0.99253731343283602</v>
      </c>
      <c r="J17842" s="1" t="s">
        <v>23229</v>
      </c>
      <c r="K17842" t="s">
        <v>23240</v>
      </c>
      <c r="L17842" t="s">
        <v>58928</v>
      </c>
      <c r="M17842" t="s">
        <v>58929</v>
      </c>
    </row>
    <row r="17843" spans="1:13">
      <c r="A17843" s="1" t="s">
        <v>19860</v>
      </c>
      <c r="B17843">
        <v>1.9732510180469398E-6</v>
      </c>
      <c r="C17843" s="1">
        <v>4.8930367812956098E-5</v>
      </c>
      <c r="D17843">
        <v>1</v>
      </c>
      <c r="E17843">
        <v>0.95081967213114704</v>
      </c>
      <c r="F17843">
        <v>0.87391304347826104</v>
      </c>
      <c r="G17843">
        <v>0.96666666666666701</v>
      </c>
      <c r="H17843">
        <v>0.934782608695652</v>
      </c>
      <c r="I17843">
        <v>0.967741935483871</v>
      </c>
      <c r="J17843" s="1">
        <v>1</v>
      </c>
      <c r="K17843" t="s">
        <v>23241</v>
      </c>
      <c r="L17843" t="s">
        <v>58930</v>
      </c>
      <c r="M17843" t="s">
        <v>58931</v>
      </c>
    </row>
    <row r="17844" spans="1:13">
      <c r="A17844" s="1" t="s">
        <v>19861</v>
      </c>
      <c r="B17844">
        <v>9.76512070147332E-9</v>
      </c>
      <c r="C17844" s="1">
        <v>8.2387138321351204E-8</v>
      </c>
      <c r="D17844">
        <v>0</v>
      </c>
      <c r="E17844">
        <v>2.5000000000000001E-2</v>
      </c>
      <c r="F17844">
        <v>0</v>
      </c>
      <c r="G17844">
        <v>0</v>
      </c>
      <c r="H17844">
        <v>6.3492063492063502E-2</v>
      </c>
      <c r="I17844">
        <v>0</v>
      </c>
      <c r="J17844" s="1">
        <v>0</v>
      </c>
      <c r="K17844" t="s">
        <v>23238</v>
      </c>
      <c r="L17844" t="s">
        <v>58932</v>
      </c>
      <c r="M17844" t="s">
        <v>58933</v>
      </c>
    </row>
    <row r="17845" spans="1:13">
      <c r="A17845" s="1" t="s">
        <v>19862</v>
      </c>
      <c r="B17845">
        <v>2.38093039491799E-10</v>
      </c>
      <c r="C17845" s="1">
        <v>9.5747827951711597E-7</v>
      </c>
      <c r="D17845">
        <v>0</v>
      </c>
      <c r="E17845">
        <v>0.10344827586206901</v>
      </c>
      <c r="F17845">
        <v>9.0909090909090905E-3</v>
      </c>
      <c r="G17845">
        <v>0</v>
      </c>
      <c r="H17845">
        <v>0</v>
      </c>
      <c r="I17845">
        <v>0</v>
      </c>
      <c r="J17845" s="1" t="s">
        <v>23229</v>
      </c>
      <c r="K17845" t="s">
        <v>23240</v>
      </c>
      <c r="L17845" t="s">
        <v>58934</v>
      </c>
      <c r="M17845" t="s">
        <v>58935</v>
      </c>
    </row>
    <row r="17846" spans="1:13">
      <c r="A17846" s="1" t="s">
        <v>19863</v>
      </c>
      <c r="B17846">
        <v>1.2878494447279299E-6</v>
      </c>
      <c r="C17846" s="1">
        <v>3.61226421813163E-5</v>
      </c>
      <c r="D17846">
        <v>0.31034482758620702</v>
      </c>
      <c r="E17846">
        <v>0.36184210526315802</v>
      </c>
      <c r="F17846">
        <v>0.18465909090909099</v>
      </c>
      <c r="G17846">
        <v>0</v>
      </c>
      <c r="H17846">
        <v>1.6129032258064498E-2</v>
      </c>
      <c r="I17846">
        <v>0.17361111111111099</v>
      </c>
      <c r="J17846" s="1">
        <v>0.22727272727272699</v>
      </c>
      <c r="K17846" t="s">
        <v>23238</v>
      </c>
      <c r="L17846" t="s">
        <v>58936</v>
      </c>
      <c r="M17846" t="s">
        <v>58937</v>
      </c>
    </row>
    <row r="17847" spans="1:13">
      <c r="A17847" s="1" t="s">
        <v>19864</v>
      </c>
      <c r="B17847">
        <v>1.4576803869509701E-5</v>
      </c>
      <c r="C17847" s="1">
        <v>3.3783116596361398E-8</v>
      </c>
      <c r="D17847">
        <v>0</v>
      </c>
      <c r="E17847">
        <v>0.28813559322033899</v>
      </c>
      <c r="F17847">
        <v>0</v>
      </c>
      <c r="G17847">
        <v>0</v>
      </c>
      <c r="H17847">
        <v>0</v>
      </c>
      <c r="I17847">
        <v>0</v>
      </c>
      <c r="J17847" s="1" t="s">
        <v>23229</v>
      </c>
      <c r="K17847" t="s">
        <v>23238</v>
      </c>
      <c r="L17847" t="s">
        <v>58938</v>
      </c>
      <c r="M17847" t="s">
        <v>58939</v>
      </c>
    </row>
    <row r="17848" spans="1:13">
      <c r="A17848" s="1" t="s">
        <v>19865</v>
      </c>
      <c r="B17848">
        <v>0</v>
      </c>
      <c r="C17848" s="1">
        <v>0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 s="1" t="s">
        <v>23229</v>
      </c>
      <c r="K17848" t="s">
        <v>23237</v>
      </c>
      <c r="L17848" t="s">
        <v>58940</v>
      </c>
      <c r="M17848" t="s">
        <v>58941</v>
      </c>
    </row>
    <row r="17849" spans="1:13">
      <c r="A17849" s="1" t="s">
        <v>19866</v>
      </c>
      <c r="B17849">
        <v>4.1541771943995497E-6</v>
      </c>
      <c r="C17849" s="1">
        <v>2.6232121322388599E-7</v>
      </c>
      <c r="D17849">
        <v>0</v>
      </c>
      <c r="E17849">
        <v>0</v>
      </c>
      <c r="F17849">
        <v>0</v>
      </c>
      <c r="G17849">
        <v>0.55000000000000004</v>
      </c>
      <c r="H17849">
        <v>3.8961038961039002E-2</v>
      </c>
      <c r="I17849">
        <v>0.28000000000000003</v>
      </c>
      <c r="J17849" s="1">
        <v>1</v>
      </c>
      <c r="K17849" t="s">
        <v>23238</v>
      </c>
      <c r="L17849" t="s">
        <v>58942</v>
      </c>
      <c r="M17849" t="s">
        <v>58943</v>
      </c>
    </row>
    <row r="17850" spans="1:13">
      <c r="A17850" s="1" t="s">
        <v>19867</v>
      </c>
      <c r="B17850">
        <v>1.93827357460102E-8</v>
      </c>
      <c r="C17850" s="1">
        <v>5.7489980296314197E-6</v>
      </c>
      <c r="D17850">
        <v>0.9375</v>
      </c>
      <c r="E17850">
        <v>0.98275862068965503</v>
      </c>
      <c r="F17850">
        <v>0.99145299145299104</v>
      </c>
      <c r="G17850">
        <v>1</v>
      </c>
      <c r="H17850">
        <v>0.95180722891566305</v>
      </c>
      <c r="I17850">
        <v>0.85576923076923095</v>
      </c>
      <c r="J17850" s="1">
        <v>1</v>
      </c>
      <c r="K17850" t="s">
        <v>23237</v>
      </c>
      <c r="L17850" t="s">
        <v>58944</v>
      </c>
      <c r="M17850" t="s">
        <v>58945</v>
      </c>
    </row>
    <row r="17851" spans="1:13">
      <c r="A17851" s="1" t="s">
        <v>19868</v>
      </c>
      <c r="B17851">
        <v>8.6757834904304203E-5</v>
      </c>
      <c r="C17851" s="1">
        <v>1.9628583190677101E-6</v>
      </c>
      <c r="D17851">
        <v>0.59523809523809501</v>
      </c>
      <c r="E17851">
        <v>0.54347826086956497</v>
      </c>
      <c r="F17851">
        <v>0.96296296296296302</v>
      </c>
      <c r="G17851">
        <v>1</v>
      </c>
      <c r="H17851">
        <v>0.95454545454545503</v>
      </c>
      <c r="I17851">
        <v>0.93965517241379304</v>
      </c>
      <c r="J17851" s="1" t="s">
        <v>23229</v>
      </c>
      <c r="K17851" t="s">
        <v>23238</v>
      </c>
      <c r="L17851" t="s">
        <v>58946</v>
      </c>
      <c r="M17851" t="s">
        <v>58947</v>
      </c>
    </row>
    <row r="17852" spans="1:13">
      <c r="A17852" s="1" t="s">
        <v>19869</v>
      </c>
      <c r="B17852">
        <v>0</v>
      </c>
      <c r="C17852" s="1">
        <v>0</v>
      </c>
      <c r="D17852">
        <v>1</v>
      </c>
      <c r="E17852">
        <v>1</v>
      </c>
      <c r="F17852">
        <v>1</v>
      </c>
      <c r="G17852">
        <v>1</v>
      </c>
      <c r="H17852">
        <v>1</v>
      </c>
      <c r="I17852">
        <v>1</v>
      </c>
      <c r="J17852" s="1">
        <v>0.65</v>
      </c>
      <c r="K17852" t="s">
        <v>23241</v>
      </c>
      <c r="L17852" t="s">
        <v>58948</v>
      </c>
      <c r="M17852" t="s">
        <v>58949</v>
      </c>
    </row>
    <row r="17853" spans="1:13">
      <c r="A17853" s="1" t="s">
        <v>19870</v>
      </c>
      <c r="B17853">
        <v>1.41589498408842E-5</v>
      </c>
      <c r="C17853" s="1">
        <v>2.2584154941305499E-5</v>
      </c>
      <c r="D17853">
        <v>0</v>
      </c>
      <c r="E17853">
        <v>0</v>
      </c>
      <c r="F17853">
        <v>5.5555555555555601E-2</v>
      </c>
      <c r="G17853">
        <v>0</v>
      </c>
      <c r="H17853">
        <v>7.8947368421052599E-2</v>
      </c>
      <c r="I17853">
        <v>3.1914893617021302E-2</v>
      </c>
      <c r="J17853" s="1">
        <v>0</v>
      </c>
      <c r="K17853" t="s">
        <v>23237</v>
      </c>
      <c r="L17853" t="s">
        <v>58950</v>
      </c>
      <c r="M17853" t="s">
        <v>58951</v>
      </c>
    </row>
    <row r="17854" spans="1:13">
      <c r="A17854" s="1" t="s">
        <v>19871</v>
      </c>
      <c r="B17854">
        <v>1.51477331217784E-5</v>
      </c>
      <c r="C17854" s="1">
        <v>9.1668841062138301E-5</v>
      </c>
      <c r="D17854">
        <v>0.90322580645161299</v>
      </c>
      <c r="E17854">
        <v>0.93617021276595702</v>
      </c>
      <c r="F17854">
        <v>0.83136094674556205</v>
      </c>
      <c r="G17854">
        <v>0.96590909090909105</v>
      </c>
      <c r="H17854">
        <v>0.78787878787878796</v>
      </c>
      <c r="I17854">
        <v>0.96875</v>
      </c>
      <c r="J17854" s="1">
        <v>1</v>
      </c>
      <c r="K17854" t="s">
        <v>23242</v>
      </c>
      <c r="L17854" t="s">
        <v>58952</v>
      </c>
      <c r="M17854" t="s">
        <v>58953</v>
      </c>
    </row>
    <row r="17855" spans="1:13">
      <c r="A17855" s="1" t="s">
        <v>19872</v>
      </c>
      <c r="B17855">
        <v>3.1382580970063102E-7</v>
      </c>
      <c r="C17855" s="1">
        <v>1.8487611036353601E-6</v>
      </c>
      <c r="D17855">
        <v>1</v>
      </c>
      <c r="E17855">
        <v>1</v>
      </c>
      <c r="F17855">
        <v>1</v>
      </c>
      <c r="G17855">
        <v>1</v>
      </c>
      <c r="H17855">
        <v>1</v>
      </c>
      <c r="I17855">
        <v>0.97321428571428603</v>
      </c>
      <c r="J17855" s="1" t="s">
        <v>23229</v>
      </c>
      <c r="K17855" t="s">
        <v>23241</v>
      </c>
      <c r="L17855" t="s">
        <v>58954</v>
      </c>
      <c r="M17855" t="s">
        <v>58955</v>
      </c>
    </row>
    <row r="17856" spans="1:13">
      <c r="A17856" s="1" t="s">
        <v>19873</v>
      </c>
      <c r="B17856">
        <v>2.7828206042597702E-4</v>
      </c>
      <c r="C17856" s="1">
        <v>9.4048687733142196E-4</v>
      </c>
      <c r="D17856">
        <v>1</v>
      </c>
      <c r="E17856">
        <v>1</v>
      </c>
      <c r="F17856">
        <v>0.38764044943820197</v>
      </c>
      <c r="G17856">
        <v>1</v>
      </c>
      <c r="H17856">
        <v>0.79500000000000004</v>
      </c>
      <c r="I17856">
        <v>0.91911764705882304</v>
      </c>
      <c r="J17856" s="1">
        <v>1</v>
      </c>
      <c r="K17856" t="s">
        <v>23238</v>
      </c>
      <c r="L17856" t="s">
        <v>58956</v>
      </c>
      <c r="M17856" t="s">
        <v>58957</v>
      </c>
    </row>
    <row r="17857" spans="1:13">
      <c r="A17857" s="1" t="s">
        <v>19874</v>
      </c>
      <c r="B17857">
        <v>1.3909477608395999E-7</v>
      </c>
      <c r="C17857" s="1">
        <v>1.4188452803356901E-7</v>
      </c>
      <c r="D17857">
        <v>0</v>
      </c>
      <c r="E17857">
        <v>0</v>
      </c>
      <c r="F17857">
        <v>1.4285714285714299E-2</v>
      </c>
      <c r="G17857">
        <v>0</v>
      </c>
      <c r="H17857">
        <v>0</v>
      </c>
      <c r="I17857">
        <v>0</v>
      </c>
      <c r="J17857" s="1">
        <v>0</v>
      </c>
      <c r="K17857" t="s">
        <v>23238</v>
      </c>
      <c r="L17857" t="s">
        <v>58958</v>
      </c>
      <c r="M17857" t="s">
        <v>58959</v>
      </c>
    </row>
    <row r="17858" spans="1:13">
      <c r="A17858" s="1" t="s">
        <v>19875</v>
      </c>
      <c r="B17858">
        <v>2.68108513820395E-5</v>
      </c>
      <c r="C17858" s="1">
        <v>1.58525762186252E-5</v>
      </c>
      <c r="D17858">
        <v>0.29032258064516098</v>
      </c>
      <c r="E17858">
        <v>0.40697674418604701</v>
      </c>
      <c r="F17858">
        <v>0.275193798449612</v>
      </c>
      <c r="G17858">
        <v>0.62903225806451601</v>
      </c>
      <c r="H17858">
        <v>0.38888888888888901</v>
      </c>
      <c r="I17858">
        <v>0.48749999999999999</v>
      </c>
      <c r="J17858" s="1">
        <v>0</v>
      </c>
      <c r="K17858" t="s">
        <v>23238</v>
      </c>
      <c r="L17858" t="s">
        <v>58960</v>
      </c>
      <c r="M17858" t="s">
        <v>58961</v>
      </c>
    </row>
    <row r="17859" spans="1:13">
      <c r="A17859" s="1" t="s">
        <v>19876</v>
      </c>
      <c r="B17859">
        <v>2.2957167925028301E-5</v>
      </c>
      <c r="C17859" s="1">
        <v>3.0035474693483198E-4</v>
      </c>
      <c r="D17859">
        <v>1.9230769230769201E-2</v>
      </c>
      <c r="E17859">
        <v>0.13157894736842099</v>
      </c>
      <c r="F17859">
        <v>0.238095238095238</v>
      </c>
      <c r="G17859">
        <v>0</v>
      </c>
      <c r="H17859">
        <v>1.8749999999999999E-2</v>
      </c>
      <c r="I17859">
        <v>0</v>
      </c>
      <c r="J17859" s="1">
        <v>0</v>
      </c>
      <c r="K17859" t="s">
        <v>23238</v>
      </c>
      <c r="L17859" t="s">
        <v>58962</v>
      </c>
      <c r="M17859" t="s">
        <v>58963</v>
      </c>
    </row>
    <row r="17860" spans="1:13">
      <c r="A17860" s="1" t="s">
        <v>19877</v>
      </c>
      <c r="B17860">
        <v>4.1950098642409097E-5</v>
      </c>
      <c r="C17860" s="1">
        <v>7.2350191626574197E-5</v>
      </c>
      <c r="D17860">
        <v>5.3571428571428603E-2</v>
      </c>
      <c r="E17860">
        <v>0</v>
      </c>
      <c r="F17860">
        <v>0</v>
      </c>
      <c r="G17860">
        <v>2.4390243902439001E-2</v>
      </c>
      <c r="H17860">
        <v>0</v>
      </c>
      <c r="I17860">
        <v>0.28089887640449401</v>
      </c>
      <c r="J17860" s="1">
        <v>0</v>
      </c>
      <c r="K17860" t="s">
        <v>23238</v>
      </c>
      <c r="L17860" t="s">
        <v>58964</v>
      </c>
      <c r="M17860" t="s">
        <v>58965</v>
      </c>
    </row>
    <row r="17861" spans="1:13">
      <c r="A17861" s="1" t="s">
        <v>19878</v>
      </c>
      <c r="B17861">
        <v>1.21946675937179E-5</v>
      </c>
      <c r="C17861" s="1">
        <v>4.7363355288416704E-6</v>
      </c>
      <c r="D17861">
        <v>1</v>
      </c>
      <c r="E17861">
        <v>1</v>
      </c>
      <c r="F17861">
        <v>0.88216560509554098</v>
      </c>
      <c r="G17861">
        <v>0.98484848484848497</v>
      </c>
      <c r="H17861">
        <v>0.83571428571428596</v>
      </c>
      <c r="I17861">
        <v>0.91836734693877597</v>
      </c>
      <c r="J17861" s="1">
        <v>1</v>
      </c>
      <c r="K17861" t="s">
        <v>23238</v>
      </c>
      <c r="L17861" t="s">
        <v>58966</v>
      </c>
      <c r="M17861" t="s">
        <v>58967</v>
      </c>
    </row>
    <row r="17862" spans="1:13">
      <c r="A17862" s="1" t="s">
        <v>19879</v>
      </c>
      <c r="B17862">
        <v>3.9506922082477197E-6</v>
      </c>
      <c r="C17862" s="1">
        <v>3.0289258705691399E-7</v>
      </c>
      <c r="D17862">
        <v>0.9375</v>
      </c>
      <c r="E17862">
        <v>1</v>
      </c>
      <c r="F17862">
        <v>1</v>
      </c>
      <c r="G17862">
        <v>0.98387096774193505</v>
      </c>
      <c r="H17862">
        <v>0.99473684210526303</v>
      </c>
      <c r="I17862">
        <v>0.88392857142857095</v>
      </c>
      <c r="J17862" s="1">
        <v>0.95</v>
      </c>
      <c r="K17862" t="s">
        <v>23239</v>
      </c>
      <c r="L17862" t="s">
        <v>58968</v>
      </c>
      <c r="M17862" t="s">
        <v>58969</v>
      </c>
    </row>
    <row r="17863" spans="1:13">
      <c r="A17863" s="1" t="s">
        <v>19880</v>
      </c>
      <c r="B17863">
        <v>7.4949570508821395E-5</v>
      </c>
      <c r="C17863" s="1">
        <v>1.3606854918314399E-5</v>
      </c>
      <c r="D17863">
        <v>0.70967741935483897</v>
      </c>
      <c r="E17863">
        <v>0.82317073170731703</v>
      </c>
      <c r="F17863">
        <v>0.469444444444444</v>
      </c>
      <c r="G17863">
        <v>0.86363636363636398</v>
      </c>
      <c r="H17863">
        <v>0.52906976744186096</v>
      </c>
      <c r="I17863">
        <v>0.52127659574468099</v>
      </c>
      <c r="J17863" s="1">
        <v>1</v>
      </c>
      <c r="K17863" t="s">
        <v>23241</v>
      </c>
      <c r="L17863" t="s">
        <v>58970</v>
      </c>
      <c r="M17863" t="s">
        <v>58971</v>
      </c>
    </row>
    <row r="17864" spans="1:13">
      <c r="A17864" s="1" t="s">
        <v>19881</v>
      </c>
      <c r="B17864">
        <v>1.5923837574984001E-4</v>
      </c>
      <c r="C17864" s="1">
        <v>8.4837954717236394E-5</v>
      </c>
      <c r="D17864">
        <v>0.265625</v>
      </c>
      <c r="E17864">
        <v>0.4375</v>
      </c>
      <c r="F17864">
        <v>0.18437500000000001</v>
      </c>
      <c r="G17864">
        <v>1.85185185185185E-2</v>
      </c>
      <c r="H17864">
        <v>2.2222222222222199E-2</v>
      </c>
      <c r="I17864">
        <v>7.8947368421052599E-2</v>
      </c>
      <c r="J17864" s="1">
        <v>0</v>
      </c>
      <c r="K17864" t="s">
        <v>23237</v>
      </c>
      <c r="L17864" t="s">
        <v>58972</v>
      </c>
      <c r="M17864" t="s">
        <v>58973</v>
      </c>
    </row>
    <row r="17865" spans="1:13">
      <c r="A17865" s="1" t="s">
        <v>19882</v>
      </c>
      <c r="B17865">
        <v>4.3011235261176001E-4</v>
      </c>
      <c r="C17865" s="1">
        <v>3.1940865032618999E-6</v>
      </c>
      <c r="D17865">
        <v>0.72</v>
      </c>
      <c r="E17865">
        <v>0.74025974025973995</v>
      </c>
      <c r="F17865">
        <v>0.92771084337349397</v>
      </c>
      <c r="G17865">
        <v>0.7</v>
      </c>
      <c r="H17865">
        <v>0.87804878048780499</v>
      </c>
      <c r="I17865">
        <v>0.79166666666666696</v>
      </c>
      <c r="J17865" s="1">
        <v>1</v>
      </c>
      <c r="K17865" t="s">
        <v>23239</v>
      </c>
      <c r="L17865" t="s">
        <v>58974</v>
      </c>
      <c r="M17865" t="s">
        <v>58975</v>
      </c>
    </row>
    <row r="17866" spans="1:13">
      <c r="A17866" s="1" t="s">
        <v>19883</v>
      </c>
      <c r="B17866">
        <v>7.6011435496943699E-6</v>
      </c>
      <c r="C17866" s="1">
        <v>4.4018691690877498E-5</v>
      </c>
      <c r="D17866">
        <v>0.15625</v>
      </c>
      <c r="E17866">
        <v>8.5227272727272693E-2</v>
      </c>
      <c r="F17866">
        <v>0.13559322033898299</v>
      </c>
      <c r="G17866">
        <v>0.39285714285714302</v>
      </c>
      <c r="H17866">
        <v>0.28823529411764698</v>
      </c>
      <c r="I17866">
        <v>0.341269841269841</v>
      </c>
      <c r="J17866" s="1">
        <v>0</v>
      </c>
      <c r="K17866" t="s">
        <v>23238</v>
      </c>
      <c r="L17866" t="s">
        <v>58976</v>
      </c>
      <c r="M17866" t="s">
        <v>58977</v>
      </c>
    </row>
    <row r="17867" spans="1:13">
      <c r="A17867" s="1" t="s">
        <v>19884</v>
      </c>
      <c r="B17867">
        <v>3.3478556210327898E-8</v>
      </c>
      <c r="C17867" s="1">
        <v>3.75404971888077E-6</v>
      </c>
      <c r="D17867">
        <v>0.11363636363636399</v>
      </c>
      <c r="E17867">
        <v>8.9041095890410996E-2</v>
      </c>
      <c r="F17867">
        <v>0</v>
      </c>
      <c r="G17867">
        <v>0.203703703703704</v>
      </c>
      <c r="H17867">
        <v>0</v>
      </c>
      <c r="I17867">
        <v>9.74576271186441E-2</v>
      </c>
      <c r="J17867" s="1">
        <v>0</v>
      </c>
      <c r="K17867" t="s">
        <v>23237</v>
      </c>
      <c r="L17867" t="s">
        <v>58978</v>
      </c>
      <c r="M17867" t="s">
        <v>58979</v>
      </c>
    </row>
    <row r="17868" spans="1:13">
      <c r="A17868" s="1" t="s">
        <v>19885</v>
      </c>
      <c r="B17868">
        <v>7.3123931096631705E-5</v>
      </c>
      <c r="C17868" s="1">
        <v>5.2041787221447602E-6</v>
      </c>
      <c r="D17868">
        <v>0.75</v>
      </c>
      <c r="E17868">
        <v>0.854430379746835</v>
      </c>
      <c r="F17868">
        <v>1</v>
      </c>
      <c r="G17868">
        <v>0.47727272727272702</v>
      </c>
      <c r="H17868">
        <v>0.96385542168674698</v>
      </c>
      <c r="I17868">
        <v>0.95454545454545503</v>
      </c>
      <c r="J17868" s="1">
        <v>1</v>
      </c>
      <c r="K17868" t="s">
        <v>23237</v>
      </c>
      <c r="L17868" t="s">
        <v>58980</v>
      </c>
      <c r="M17868" t="s">
        <v>58981</v>
      </c>
    </row>
    <row r="17869" spans="1:13">
      <c r="A17869" s="1" t="s">
        <v>19886</v>
      </c>
      <c r="B17869">
        <v>6.4636450917131802E-6</v>
      </c>
      <c r="C17869" s="1">
        <v>6.7342671006710394E-5</v>
      </c>
      <c r="D17869">
        <v>0.91935483870967705</v>
      </c>
      <c r="E17869">
        <v>1</v>
      </c>
      <c r="F17869">
        <v>0.82352941176470595</v>
      </c>
      <c r="G17869">
        <v>0.98750000000000004</v>
      </c>
      <c r="H17869">
        <v>0.90860215053763405</v>
      </c>
      <c r="I17869">
        <v>0.98214285714285698</v>
      </c>
      <c r="J17869" s="1" t="s">
        <v>23229</v>
      </c>
      <c r="K17869" t="s">
        <v>23238</v>
      </c>
      <c r="L17869" t="s">
        <v>58982</v>
      </c>
      <c r="M17869" t="s">
        <v>58983</v>
      </c>
    </row>
    <row r="17870" spans="1:13">
      <c r="A17870" s="1" t="s">
        <v>19887</v>
      </c>
      <c r="B17870">
        <v>1.8175623251761299E-7</v>
      </c>
      <c r="C17870" s="1">
        <v>7.8100934303028098E-10</v>
      </c>
      <c r="D17870">
        <v>0</v>
      </c>
      <c r="E17870">
        <v>0</v>
      </c>
      <c r="F17870">
        <v>2.57731958762887E-2</v>
      </c>
      <c r="G17870">
        <v>0</v>
      </c>
      <c r="H17870">
        <v>2.04081632653061E-2</v>
      </c>
      <c r="I17870">
        <v>4.20168067226891E-3</v>
      </c>
      <c r="J17870" s="1">
        <v>0</v>
      </c>
      <c r="K17870" t="s">
        <v>23241</v>
      </c>
      <c r="L17870" t="s">
        <v>58984</v>
      </c>
      <c r="M17870" t="s">
        <v>58985</v>
      </c>
    </row>
    <row r="17871" spans="1:13">
      <c r="A17871" s="1" t="s">
        <v>19888</v>
      </c>
      <c r="B17871">
        <v>2.5253680501496001E-5</v>
      </c>
      <c r="C17871" s="1">
        <v>2.7554010994300699E-5</v>
      </c>
      <c r="D17871">
        <v>0.9</v>
      </c>
      <c r="E17871">
        <v>0.407407407407407</v>
      </c>
      <c r="F17871">
        <v>0.22189349112425999</v>
      </c>
      <c r="G17871">
        <v>7.2916666666666699E-2</v>
      </c>
      <c r="H17871">
        <v>0.25257731958762902</v>
      </c>
      <c r="I17871">
        <v>0.34027777777777801</v>
      </c>
      <c r="J17871" s="1">
        <v>0</v>
      </c>
      <c r="K17871" t="s">
        <v>23242</v>
      </c>
      <c r="L17871" t="s">
        <v>58986</v>
      </c>
      <c r="M17871" t="s">
        <v>58987</v>
      </c>
    </row>
    <row r="17872" spans="1:13">
      <c r="A17872" s="1" t="s">
        <v>19889</v>
      </c>
      <c r="B17872">
        <v>1.3211734548170001E-4</v>
      </c>
      <c r="C17872" s="1">
        <v>3.19473121029188E-4</v>
      </c>
      <c r="D17872">
        <v>0.25</v>
      </c>
      <c r="E17872">
        <v>0.15625</v>
      </c>
      <c r="F17872">
        <v>0.258974358974359</v>
      </c>
      <c r="G17872">
        <v>0.44736842105263203</v>
      </c>
      <c r="H17872">
        <v>0.27876106194690298</v>
      </c>
      <c r="I17872">
        <v>0.33739837398374001</v>
      </c>
      <c r="J17872" s="1">
        <v>0</v>
      </c>
      <c r="K17872" t="s">
        <v>23237</v>
      </c>
      <c r="L17872" t="s">
        <v>58988</v>
      </c>
      <c r="M17872" t="s">
        <v>58989</v>
      </c>
    </row>
    <row r="17873" spans="1:13">
      <c r="A17873" s="1" t="s">
        <v>19890</v>
      </c>
      <c r="B17873">
        <v>2.7668420646500401E-7</v>
      </c>
      <c r="C17873" s="1">
        <v>1.4318510563272901E-7</v>
      </c>
      <c r="D17873">
        <v>0.98214285714285698</v>
      </c>
      <c r="E17873">
        <v>0.98837209302325602</v>
      </c>
      <c r="F17873">
        <v>0.99310344827586206</v>
      </c>
      <c r="G17873">
        <v>1</v>
      </c>
      <c r="H17873">
        <v>1</v>
      </c>
      <c r="I17873">
        <v>0.98684210526315796</v>
      </c>
      <c r="J17873" s="1">
        <v>0.68181818181818199</v>
      </c>
      <c r="K17873" t="s">
        <v>23242</v>
      </c>
      <c r="L17873" t="s">
        <v>58990</v>
      </c>
      <c r="M17873" t="s">
        <v>58991</v>
      </c>
    </row>
    <row r="17874" spans="1:13">
      <c r="A17874" s="1" t="s">
        <v>19891</v>
      </c>
      <c r="B17874">
        <v>5.1991830678840599E-6</v>
      </c>
      <c r="C17874" s="1">
        <v>8.8725640112168703E-5</v>
      </c>
      <c r="D17874">
        <v>0.73333333333333295</v>
      </c>
      <c r="E17874">
        <v>0.62790697674418605</v>
      </c>
      <c r="F17874">
        <v>0.49166666666666697</v>
      </c>
      <c r="G17874">
        <v>0.25</v>
      </c>
      <c r="H17874">
        <v>0.169811320754717</v>
      </c>
      <c r="I17874">
        <v>0.63106796116504904</v>
      </c>
      <c r="J17874" s="1" t="s">
        <v>23229</v>
      </c>
      <c r="K17874" t="s">
        <v>23242</v>
      </c>
      <c r="L17874" t="s">
        <v>58992</v>
      </c>
      <c r="M17874" t="s">
        <v>58993</v>
      </c>
    </row>
    <row r="17875" spans="1:13">
      <c r="A17875" s="1" t="s">
        <v>19892</v>
      </c>
      <c r="B17875">
        <v>2.3606816167231601E-7</v>
      </c>
      <c r="C17875" s="1">
        <v>1.5896649201728401E-5</v>
      </c>
      <c r="D17875">
        <v>0</v>
      </c>
      <c r="E17875">
        <v>5.2631578947368403E-3</v>
      </c>
      <c r="F17875">
        <v>0</v>
      </c>
      <c r="G17875">
        <v>0.1125</v>
      </c>
      <c r="H17875">
        <v>5.6179775280898901E-3</v>
      </c>
      <c r="I17875">
        <v>6.3829787234042507E-2</v>
      </c>
      <c r="J17875" s="1">
        <v>0.2</v>
      </c>
      <c r="K17875" t="s">
        <v>23238</v>
      </c>
      <c r="L17875" t="s">
        <v>58994</v>
      </c>
      <c r="M17875" t="s">
        <v>58995</v>
      </c>
    </row>
    <row r="17876" spans="1:13">
      <c r="A17876" s="1" t="s">
        <v>19893</v>
      </c>
      <c r="B17876">
        <v>7.8444098682946095E-6</v>
      </c>
      <c r="C17876" s="1">
        <v>4.6301798173443602E-5</v>
      </c>
      <c r="D17876">
        <v>1</v>
      </c>
      <c r="E17876">
        <v>1</v>
      </c>
      <c r="F17876">
        <v>0.93041237113402064</v>
      </c>
      <c r="G17876">
        <v>1</v>
      </c>
      <c r="H17876">
        <v>1</v>
      </c>
      <c r="I17876">
        <v>0.98989898989898994</v>
      </c>
      <c r="J17876" s="1">
        <v>1</v>
      </c>
      <c r="K17876" t="s">
        <v>23243</v>
      </c>
      <c r="L17876" t="s">
        <v>58996</v>
      </c>
      <c r="M17876" t="s">
        <v>58997</v>
      </c>
    </row>
    <row r="17877" spans="1:13">
      <c r="A17877" s="1" t="s">
        <v>19894</v>
      </c>
      <c r="B17877">
        <v>9.60593975287045E-6</v>
      </c>
      <c r="C17877" s="1">
        <v>2.0394910450659801E-5</v>
      </c>
      <c r="D17877">
        <v>1</v>
      </c>
      <c r="E17877">
        <v>1</v>
      </c>
      <c r="F17877">
        <v>0.97881355932203395</v>
      </c>
      <c r="G17877">
        <v>1</v>
      </c>
      <c r="H17877">
        <v>0.88461538461538503</v>
      </c>
      <c r="I17877">
        <v>1</v>
      </c>
      <c r="J17877" s="1">
        <v>1</v>
      </c>
      <c r="K17877" t="s">
        <v>23237</v>
      </c>
      <c r="L17877" t="s">
        <v>58998</v>
      </c>
      <c r="M17877" t="s">
        <v>58999</v>
      </c>
    </row>
    <row r="17878" spans="1:13">
      <c r="A17878" s="1" t="s">
        <v>19895</v>
      </c>
      <c r="B17878">
        <v>1.88652877719864E-4</v>
      </c>
      <c r="C17878" s="1">
        <v>5.3972462132558798E-6</v>
      </c>
      <c r="D17878">
        <v>0.74193548387096797</v>
      </c>
      <c r="E17878">
        <v>0.58522727272727304</v>
      </c>
      <c r="F17878">
        <v>0.96560846560846603</v>
      </c>
      <c r="G17878">
        <v>0.68918918918918903</v>
      </c>
      <c r="H17878">
        <v>1</v>
      </c>
      <c r="I17878">
        <v>0.90178571428571397</v>
      </c>
      <c r="J17878" s="1">
        <v>0.90909090909090895</v>
      </c>
      <c r="K17878" t="s">
        <v>23238</v>
      </c>
      <c r="L17878" t="s">
        <v>59000</v>
      </c>
      <c r="M17878" t="s">
        <v>59001</v>
      </c>
    </row>
    <row r="17879" spans="1:13">
      <c r="A17879" s="1" t="s">
        <v>19896</v>
      </c>
      <c r="B17879">
        <v>5.93209129132294E-6</v>
      </c>
      <c r="C17879" s="1">
        <v>4.7455356657479401E-5</v>
      </c>
      <c r="D17879">
        <v>0.765625</v>
      </c>
      <c r="E17879">
        <v>0.752941176470588</v>
      </c>
      <c r="F17879">
        <v>1</v>
      </c>
      <c r="G17879">
        <v>0.21875</v>
      </c>
      <c r="H17879">
        <v>0.89705882352941202</v>
      </c>
      <c r="I17879">
        <v>0.713114754098361</v>
      </c>
      <c r="J17879" s="1">
        <v>1</v>
      </c>
      <c r="K17879" t="s">
        <v>23238</v>
      </c>
      <c r="L17879" t="s">
        <v>59002</v>
      </c>
      <c r="M17879" t="s">
        <v>59003</v>
      </c>
    </row>
    <row r="17880" spans="1:13">
      <c r="A17880" s="1" t="s">
        <v>19897</v>
      </c>
      <c r="B17880">
        <v>2.0649336973671798E-9</v>
      </c>
      <c r="C17880" s="1">
        <v>8.0335242926577403E-8</v>
      </c>
      <c r="D17880">
        <v>0</v>
      </c>
      <c r="E17880">
        <v>0</v>
      </c>
      <c r="F17880">
        <v>1.4084507042253501E-2</v>
      </c>
      <c r="G17880">
        <v>0</v>
      </c>
      <c r="H17880">
        <v>0</v>
      </c>
      <c r="I17880">
        <v>0</v>
      </c>
      <c r="J17880" s="1" t="s">
        <v>23229</v>
      </c>
      <c r="K17880" t="s">
        <v>23238</v>
      </c>
      <c r="L17880" t="s">
        <v>59004</v>
      </c>
      <c r="M17880" t="s">
        <v>59005</v>
      </c>
    </row>
    <row r="17881" spans="1:13">
      <c r="A17881" s="1" t="s">
        <v>19898</v>
      </c>
      <c r="B17881">
        <v>9.2055054682565404E-7</v>
      </c>
      <c r="C17881" s="1">
        <v>1.39023140473536E-5</v>
      </c>
      <c r="D17881">
        <v>0.37931034482758602</v>
      </c>
      <c r="E17881">
        <v>1.7647058823529401E-2</v>
      </c>
      <c r="F17881">
        <v>0.213675213675214</v>
      </c>
      <c r="G17881">
        <v>0.1</v>
      </c>
      <c r="H17881">
        <v>0.26271186440678002</v>
      </c>
      <c r="I17881">
        <v>3.8461538461538498E-2</v>
      </c>
      <c r="J17881" s="1">
        <v>0</v>
      </c>
      <c r="K17881" t="s">
        <v>23239</v>
      </c>
      <c r="L17881" t="s">
        <v>59006</v>
      </c>
      <c r="M17881" t="s">
        <v>59007</v>
      </c>
    </row>
    <row r="17882" spans="1:13">
      <c r="A17882" s="1" t="s">
        <v>19899</v>
      </c>
      <c r="B17882">
        <v>2.8968630568499399E-7</v>
      </c>
      <c r="C17882" s="1">
        <v>7.7925173297558793E-8</v>
      </c>
      <c r="D17882">
        <v>0</v>
      </c>
      <c r="E17882">
        <v>6.41025641025641E-3</v>
      </c>
      <c r="F17882">
        <v>1.8292682926829298E-2</v>
      </c>
      <c r="G17882">
        <v>0</v>
      </c>
      <c r="H17882">
        <v>0</v>
      </c>
      <c r="I17882">
        <v>0</v>
      </c>
      <c r="J17882" s="1" t="s">
        <v>23229</v>
      </c>
      <c r="K17882" t="s">
        <v>23242</v>
      </c>
      <c r="L17882" t="s">
        <v>59008</v>
      </c>
      <c r="M17882" t="s">
        <v>59009</v>
      </c>
    </row>
    <row r="17883" spans="1:13">
      <c r="A17883" s="1" t="s">
        <v>19900</v>
      </c>
      <c r="B17883">
        <v>3.0181473508764303E-7</v>
      </c>
      <c r="C17883" s="1">
        <v>1.57323476969896E-6</v>
      </c>
      <c r="D17883">
        <v>0.89285714285714302</v>
      </c>
      <c r="E17883">
        <v>1</v>
      </c>
      <c r="F17883">
        <v>0.99264705882352899</v>
      </c>
      <c r="G17883">
        <v>1</v>
      </c>
      <c r="H17883">
        <v>1</v>
      </c>
      <c r="I17883">
        <v>1</v>
      </c>
      <c r="J17883" s="1">
        <v>1</v>
      </c>
      <c r="K17883" t="s">
        <v>23238</v>
      </c>
      <c r="L17883" t="s">
        <v>59010</v>
      </c>
      <c r="M17883" t="s">
        <v>59011</v>
      </c>
    </row>
    <row r="17884" spans="1:13">
      <c r="A17884" s="1" t="s">
        <v>19901</v>
      </c>
      <c r="B17884">
        <v>2.8520091229962002E-7</v>
      </c>
      <c r="C17884" s="1">
        <v>2.7021813563750299E-7</v>
      </c>
      <c r="D17884">
        <v>0</v>
      </c>
      <c r="E17884">
        <v>0</v>
      </c>
      <c r="F17884">
        <v>9.5930232558139497E-2</v>
      </c>
      <c r="G17884">
        <v>0</v>
      </c>
      <c r="H17884">
        <v>0</v>
      </c>
      <c r="I17884">
        <v>0</v>
      </c>
      <c r="J17884" s="1" t="s">
        <v>23229</v>
      </c>
      <c r="K17884" t="s">
        <v>23241</v>
      </c>
      <c r="L17884" t="s">
        <v>59012</v>
      </c>
      <c r="M17884" t="s">
        <v>59013</v>
      </c>
    </row>
    <row r="17885" spans="1:13">
      <c r="A17885" s="1" t="s">
        <v>19902</v>
      </c>
      <c r="B17885">
        <v>5.4162059341814097E-7</v>
      </c>
      <c r="C17885" s="1">
        <v>3.0006356230716103E-8</v>
      </c>
      <c r="D17885">
        <v>0</v>
      </c>
      <c r="E17885">
        <v>0</v>
      </c>
      <c r="F17885">
        <v>0.101190476190476</v>
      </c>
      <c r="G17885">
        <v>1.6666666666666701E-2</v>
      </c>
      <c r="H17885">
        <v>8.2417582417582402E-2</v>
      </c>
      <c r="I17885">
        <v>4.2553191489361701E-2</v>
      </c>
      <c r="J17885" s="1">
        <v>0</v>
      </c>
      <c r="K17885" t="s">
        <v>23237</v>
      </c>
      <c r="L17885" t="s">
        <v>59014</v>
      </c>
      <c r="M17885" t="s">
        <v>59015</v>
      </c>
    </row>
    <row r="17886" spans="1:13">
      <c r="A17886" s="1" t="s">
        <v>19903</v>
      </c>
      <c r="B17886">
        <v>6.5575696744221002E-5</v>
      </c>
      <c r="C17886" s="1">
        <v>1.4179066590668699E-7</v>
      </c>
      <c r="D17886">
        <v>0.76315789473684204</v>
      </c>
      <c r="E17886">
        <v>1</v>
      </c>
      <c r="F17886">
        <v>0.81944444444444398</v>
      </c>
      <c r="G17886">
        <v>0.85</v>
      </c>
      <c r="H17886">
        <v>0.97321428571428603</v>
      </c>
      <c r="I17886">
        <v>0.94202898550724601</v>
      </c>
      <c r="J17886" s="1" t="s">
        <v>23229</v>
      </c>
      <c r="K17886" t="s">
        <v>23238</v>
      </c>
      <c r="L17886" t="s">
        <v>59016</v>
      </c>
      <c r="M17886" t="s">
        <v>59017</v>
      </c>
    </row>
    <row r="17887" spans="1:13">
      <c r="A17887" s="1" t="s">
        <v>19904</v>
      </c>
      <c r="B17887">
        <v>6.2535953946208596E-6</v>
      </c>
      <c r="C17887" s="1">
        <v>6.8209304018809997E-6</v>
      </c>
      <c r="D17887">
        <v>1</v>
      </c>
      <c r="E17887">
        <v>1</v>
      </c>
      <c r="F17887">
        <v>0.95923913043478304</v>
      </c>
      <c r="G17887">
        <v>1</v>
      </c>
      <c r="H17887">
        <v>1</v>
      </c>
      <c r="I17887">
        <v>1</v>
      </c>
      <c r="J17887" s="1">
        <v>0.95454545454545503</v>
      </c>
      <c r="K17887" t="s">
        <v>23240</v>
      </c>
      <c r="L17887" t="s">
        <v>59018</v>
      </c>
      <c r="M17887" t="s">
        <v>59019</v>
      </c>
    </row>
    <row r="17888" spans="1:13">
      <c r="A17888" s="1" t="s">
        <v>19905</v>
      </c>
      <c r="B17888">
        <v>1.29093622020756E-5</v>
      </c>
      <c r="C17888" s="1">
        <v>9.5712755780752104E-5</v>
      </c>
      <c r="D17888">
        <v>1</v>
      </c>
      <c r="E17888">
        <v>1</v>
      </c>
      <c r="F17888">
        <v>1</v>
      </c>
      <c r="G17888">
        <v>0.418604651162791</v>
      </c>
      <c r="H17888">
        <v>0.96103896103896103</v>
      </c>
      <c r="I17888">
        <v>0.76923076923076905</v>
      </c>
      <c r="J17888" s="1" t="s">
        <v>23229</v>
      </c>
      <c r="K17888" t="s">
        <v>23242</v>
      </c>
      <c r="L17888" t="s">
        <v>59020</v>
      </c>
      <c r="M17888" t="s">
        <v>59021</v>
      </c>
    </row>
    <row r="17889" spans="1:13">
      <c r="A17889" s="1" t="s">
        <v>19906</v>
      </c>
      <c r="B17889">
        <v>1.51114360197663E-8</v>
      </c>
      <c r="C17889" s="1">
        <v>5.1933287894421599E-7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0.87209302325581395</v>
      </c>
      <c r="J17889" s="1" t="s">
        <v>23229</v>
      </c>
      <c r="K17889" t="s">
        <v>23241</v>
      </c>
      <c r="L17889" t="s">
        <v>59022</v>
      </c>
      <c r="M17889" t="s">
        <v>59023</v>
      </c>
    </row>
    <row r="17890" spans="1:13">
      <c r="A17890" s="1" t="s">
        <v>19907</v>
      </c>
      <c r="B17890">
        <v>3.02466387130879E-5</v>
      </c>
      <c r="C17890" s="1">
        <v>2.14708941071162E-4</v>
      </c>
      <c r="D17890">
        <v>0.73214285714285698</v>
      </c>
      <c r="E17890">
        <v>0.82716049382716095</v>
      </c>
      <c r="F17890">
        <v>0.114457831325301</v>
      </c>
      <c r="G17890">
        <v>6.25E-2</v>
      </c>
      <c r="H17890">
        <v>0.32894736842105299</v>
      </c>
      <c r="I17890">
        <v>0.371428571428571</v>
      </c>
      <c r="J17890" s="1">
        <v>0</v>
      </c>
      <c r="K17890" t="s">
        <v>23239</v>
      </c>
      <c r="L17890" t="s">
        <v>59024</v>
      </c>
      <c r="M17890" t="s">
        <v>59025</v>
      </c>
    </row>
    <row r="17891" spans="1:13">
      <c r="A17891" s="1" t="s">
        <v>19908</v>
      </c>
      <c r="B17891">
        <v>1.7208475466083701E-8</v>
      </c>
      <c r="C17891" s="1">
        <v>4.9294578522043295E-7</v>
      </c>
      <c r="D17891">
        <v>1</v>
      </c>
      <c r="E17891">
        <v>1</v>
      </c>
      <c r="F17891">
        <v>1</v>
      </c>
      <c r="G17891">
        <v>1</v>
      </c>
      <c r="H17891">
        <v>0.99456521739130399</v>
      </c>
      <c r="I17891">
        <v>1</v>
      </c>
      <c r="J17891" s="1" t="s">
        <v>23229</v>
      </c>
      <c r="K17891" t="s">
        <v>23238</v>
      </c>
      <c r="L17891" t="s">
        <v>59026</v>
      </c>
      <c r="M17891" t="s">
        <v>59027</v>
      </c>
    </row>
    <row r="17892" spans="1:13">
      <c r="A17892" s="1" t="s">
        <v>19909</v>
      </c>
      <c r="B17892">
        <v>2.3630744490743599E-5</v>
      </c>
      <c r="C17892" s="1">
        <v>1.23099807141084E-6</v>
      </c>
      <c r="D17892">
        <v>0.31481481481481499</v>
      </c>
      <c r="E17892">
        <v>0.42948717948717902</v>
      </c>
      <c r="F17892">
        <v>0.376</v>
      </c>
      <c r="G17892">
        <v>0.625</v>
      </c>
      <c r="H17892">
        <v>0.31578947368421101</v>
      </c>
      <c r="I17892">
        <v>0.14516129032258099</v>
      </c>
      <c r="J17892" s="1">
        <v>0</v>
      </c>
      <c r="K17892" t="s">
        <v>23240</v>
      </c>
      <c r="L17892" t="s">
        <v>59028</v>
      </c>
      <c r="M17892" t="s">
        <v>59029</v>
      </c>
    </row>
    <row r="17893" spans="1:13">
      <c r="A17893" s="1" t="s">
        <v>19910</v>
      </c>
      <c r="B17893">
        <v>1.02994192162979E-6</v>
      </c>
      <c r="C17893" s="1">
        <v>2.68498576287504E-6</v>
      </c>
      <c r="D17893">
        <v>1</v>
      </c>
      <c r="E17893">
        <v>1</v>
      </c>
      <c r="F17893">
        <v>0.98684210526315796</v>
      </c>
      <c r="G17893">
        <v>1</v>
      </c>
      <c r="H17893">
        <v>0.85074626865671599</v>
      </c>
      <c r="I17893">
        <v>1</v>
      </c>
      <c r="J17893" s="1">
        <v>1</v>
      </c>
      <c r="K17893" t="s">
        <v>23238</v>
      </c>
      <c r="L17893" t="s">
        <v>59030</v>
      </c>
      <c r="M17893" t="s">
        <v>59031</v>
      </c>
    </row>
    <row r="17894" spans="1:13">
      <c r="A17894" s="1" t="s">
        <v>19911</v>
      </c>
      <c r="B17894">
        <v>2.6646800472250901E-5</v>
      </c>
      <c r="C17894" s="1">
        <v>4.2489956016579302E-5</v>
      </c>
      <c r="D17894">
        <v>0.14516129032258099</v>
      </c>
      <c r="E17894">
        <v>8.5365853658536606E-2</v>
      </c>
      <c r="F17894">
        <v>8.1871345029239803E-2</v>
      </c>
      <c r="G17894">
        <v>0</v>
      </c>
      <c r="H17894">
        <v>6.17283950617284E-3</v>
      </c>
      <c r="I17894">
        <v>6.9444444444444406E-2</v>
      </c>
      <c r="J17894" s="1">
        <v>0</v>
      </c>
      <c r="K17894" t="s">
        <v>23239</v>
      </c>
      <c r="L17894" t="s">
        <v>59032</v>
      </c>
      <c r="M17894" t="s">
        <v>59033</v>
      </c>
    </row>
    <row r="17895" spans="1:13">
      <c r="A17895" s="1" t="s">
        <v>19912</v>
      </c>
      <c r="B17895">
        <v>4.5166322506348202E-8</v>
      </c>
      <c r="C17895" s="1">
        <v>5.5849379699163301E-6</v>
      </c>
      <c r="D17895">
        <v>1</v>
      </c>
      <c r="E17895">
        <v>1</v>
      </c>
      <c r="F17895">
        <v>0.88636363636363602</v>
      </c>
      <c r="G17895">
        <v>1</v>
      </c>
      <c r="H17895">
        <v>0.87037037037037002</v>
      </c>
      <c r="I17895">
        <v>0.98611111111111105</v>
      </c>
      <c r="J17895" s="1" t="s">
        <v>23229</v>
      </c>
      <c r="K17895" t="s">
        <v>23241</v>
      </c>
      <c r="L17895" t="s">
        <v>59034</v>
      </c>
      <c r="M17895" t="s">
        <v>59035</v>
      </c>
    </row>
    <row r="17896" spans="1:13">
      <c r="A17896" s="1" t="s">
        <v>19913</v>
      </c>
      <c r="B17896">
        <v>2.08303700475286E-6</v>
      </c>
      <c r="C17896" s="1">
        <v>1.26260520989784E-5</v>
      </c>
      <c r="D17896">
        <v>0.17307692307692299</v>
      </c>
      <c r="E17896">
        <v>0.407407407407407</v>
      </c>
      <c r="F17896">
        <v>5.3691275167785199E-2</v>
      </c>
      <c r="G17896">
        <v>1.38888888888889E-2</v>
      </c>
      <c r="H17896">
        <v>3.2967032967033003E-2</v>
      </c>
      <c r="I17896">
        <v>5.46875E-2</v>
      </c>
      <c r="J17896" s="1" t="s">
        <v>23229</v>
      </c>
      <c r="K17896" t="s">
        <v>23237</v>
      </c>
      <c r="L17896" t="s">
        <v>59036</v>
      </c>
      <c r="M17896" t="s">
        <v>59037</v>
      </c>
    </row>
    <row r="17897" spans="1:13">
      <c r="A17897" s="1" t="s">
        <v>19914</v>
      </c>
      <c r="B17897">
        <v>3.6062677141383601E-7</v>
      </c>
      <c r="C17897" s="1">
        <v>1.96630553789767E-9</v>
      </c>
      <c r="D17897">
        <v>1</v>
      </c>
      <c r="E17897">
        <v>1</v>
      </c>
      <c r="F17897">
        <v>1</v>
      </c>
      <c r="G17897">
        <v>0.86666666666666703</v>
      </c>
      <c r="H17897">
        <v>0.98750000000000004</v>
      </c>
      <c r="I17897">
        <v>0.97916666666666696</v>
      </c>
      <c r="J17897" s="1">
        <v>1</v>
      </c>
      <c r="K17897" t="s">
        <v>23241</v>
      </c>
      <c r="L17897" t="s">
        <v>59038</v>
      </c>
      <c r="M17897" t="s">
        <v>59039</v>
      </c>
    </row>
    <row r="17898" spans="1:13">
      <c r="A17898" s="1" t="s">
        <v>19915</v>
      </c>
      <c r="B17898">
        <v>2.1354141012037698E-5</v>
      </c>
      <c r="C17898" s="1">
        <v>2.1213104267897301E-7</v>
      </c>
      <c r="D17898">
        <v>0.125</v>
      </c>
      <c r="E17898">
        <v>0.02</v>
      </c>
      <c r="F17898">
        <v>5.5555555555555601E-3</v>
      </c>
      <c r="G17898">
        <v>0</v>
      </c>
      <c r="H17898">
        <v>0</v>
      </c>
      <c r="I17898">
        <v>0</v>
      </c>
      <c r="J17898" s="1">
        <v>0</v>
      </c>
      <c r="K17898" t="s">
        <v>23238</v>
      </c>
      <c r="L17898" t="s">
        <v>59040</v>
      </c>
      <c r="M17898" t="s">
        <v>59041</v>
      </c>
    </row>
    <row r="17899" spans="1:13">
      <c r="A17899" s="1" t="s">
        <v>19916</v>
      </c>
      <c r="B17899">
        <v>1.2724490627745701E-6</v>
      </c>
      <c r="C17899" s="1">
        <v>2.0797254540321801E-5</v>
      </c>
      <c r="D17899">
        <v>0</v>
      </c>
      <c r="E17899">
        <v>0</v>
      </c>
      <c r="F17899">
        <v>8.7719298245613996E-3</v>
      </c>
      <c r="G17899">
        <v>0.17441860465116299</v>
      </c>
      <c r="H17899">
        <v>4.2105263157894701E-2</v>
      </c>
      <c r="I17899">
        <v>0.06</v>
      </c>
      <c r="J17899" s="1">
        <v>0</v>
      </c>
      <c r="K17899" t="s">
        <v>23237</v>
      </c>
      <c r="L17899" t="s">
        <v>59042</v>
      </c>
      <c r="M17899" t="s">
        <v>59043</v>
      </c>
    </row>
    <row r="17900" spans="1:13">
      <c r="A17900" s="1" t="s">
        <v>19917</v>
      </c>
      <c r="B17900">
        <v>2.51956824674884E-6</v>
      </c>
      <c r="C17900" s="1">
        <v>1.7961403956507701E-7</v>
      </c>
      <c r="D17900">
        <v>0.12068965517241401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 s="1">
        <v>0</v>
      </c>
      <c r="K17900" t="s">
        <v>23238</v>
      </c>
      <c r="L17900" t="s">
        <v>59044</v>
      </c>
      <c r="M17900" t="s">
        <v>59045</v>
      </c>
    </row>
    <row r="17901" spans="1:13">
      <c r="A17901" s="1" t="s">
        <v>19918</v>
      </c>
      <c r="B17901">
        <v>1.53373620839271E-6</v>
      </c>
      <c r="C17901" s="1">
        <v>1.4516398140594799E-5</v>
      </c>
      <c r="D17901">
        <v>0</v>
      </c>
      <c r="E17901">
        <v>3.3333333333333298E-2</v>
      </c>
      <c r="F17901">
        <v>0.44179894179894202</v>
      </c>
      <c r="G17901">
        <v>5.95238095238095E-2</v>
      </c>
      <c r="H17901">
        <v>0.65714285714285703</v>
      </c>
      <c r="I17901">
        <v>0.172839506172839</v>
      </c>
      <c r="J17901" s="1" t="s">
        <v>23229</v>
      </c>
      <c r="K17901" t="s">
        <v>23238</v>
      </c>
      <c r="L17901" t="s">
        <v>59046</v>
      </c>
      <c r="M17901" t="s">
        <v>59047</v>
      </c>
    </row>
    <row r="17902" spans="1:13">
      <c r="A17902" s="1" t="s">
        <v>19919</v>
      </c>
      <c r="B17902">
        <v>2.3321051212796401E-7</v>
      </c>
      <c r="C17902" s="1">
        <v>3.0876733872257797E-8</v>
      </c>
      <c r="D17902">
        <v>1.72413793103448E-2</v>
      </c>
      <c r="E17902">
        <v>0</v>
      </c>
      <c r="F17902">
        <v>0</v>
      </c>
      <c r="G17902">
        <v>0</v>
      </c>
      <c r="H17902">
        <v>7.3529411764705899E-3</v>
      </c>
      <c r="I17902">
        <v>0</v>
      </c>
      <c r="J17902" s="1">
        <v>0</v>
      </c>
      <c r="K17902" t="s">
        <v>23241</v>
      </c>
      <c r="L17902" t="s">
        <v>59048</v>
      </c>
      <c r="M17902" t="s">
        <v>59049</v>
      </c>
    </row>
    <row r="17903" spans="1:13">
      <c r="A17903" s="1" t="s">
        <v>19920</v>
      </c>
      <c r="B17903">
        <v>7.8986824754658503E-7</v>
      </c>
      <c r="C17903" s="1">
        <v>1.1733852675421501E-6</v>
      </c>
      <c r="D17903">
        <v>1.85185185185185E-2</v>
      </c>
      <c r="E17903">
        <v>7.4999999999999997E-2</v>
      </c>
      <c r="F17903">
        <v>7.8534031413612596E-3</v>
      </c>
      <c r="G17903">
        <v>8.3333333333333301E-2</v>
      </c>
      <c r="H17903">
        <v>3.1531531531531501E-2</v>
      </c>
      <c r="I17903">
        <v>6.5789473684210495E-2</v>
      </c>
      <c r="J17903" s="1">
        <v>0</v>
      </c>
      <c r="K17903" t="s">
        <v>23237</v>
      </c>
      <c r="L17903" t="s">
        <v>59050</v>
      </c>
      <c r="M17903" t="s">
        <v>59051</v>
      </c>
    </row>
    <row r="17904" spans="1:13">
      <c r="A17904" s="1" t="s">
        <v>19921</v>
      </c>
      <c r="B17904">
        <v>1.5716314463242099E-4</v>
      </c>
      <c r="C17904" s="1">
        <v>1.86518141462767E-5</v>
      </c>
      <c r="D17904">
        <v>0.30357142857142899</v>
      </c>
      <c r="E17904">
        <v>0.68518518518518501</v>
      </c>
      <c r="F17904">
        <v>0.13963963963963999</v>
      </c>
      <c r="G17904">
        <v>0.133333333333333</v>
      </c>
      <c r="H17904">
        <v>0.13559322033898299</v>
      </c>
      <c r="I17904">
        <v>0.36206896551724099</v>
      </c>
      <c r="J17904" s="1" t="s">
        <v>23229</v>
      </c>
      <c r="K17904" t="s">
        <v>23242</v>
      </c>
      <c r="L17904" t="s">
        <v>59052</v>
      </c>
      <c r="M17904" t="s">
        <v>59053</v>
      </c>
    </row>
    <row r="17905" spans="1:13">
      <c r="A17905" s="1" t="s">
        <v>19922</v>
      </c>
      <c r="B17905">
        <v>5.3466291708330898E-5</v>
      </c>
      <c r="C17905" s="1">
        <v>2.6024872902425899E-5</v>
      </c>
      <c r="D17905">
        <v>0.875</v>
      </c>
      <c r="E17905">
        <v>0.79166666666666696</v>
      </c>
      <c r="F17905">
        <v>0.88743455497382195</v>
      </c>
      <c r="G17905">
        <v>0.93617021276595702</v>
      </c>
      <c r="H17905">
        <v>0.84234234234234195</v>
      </c>
      <c r="I17905">
        <v>0.907407407407407</v>
      </c>
      <c r="J17905" s="1" t="s">
        <v>23229</v>
      </c>
      <c r="K17905" t="s">
        <v>23241</v>
      </c>
      <c r="L17905" t="s">
        <v>59054</v>
      </c>
      <c r="M17905" t="s">
        <v>59055</v>
      </c>
    </row>
    <row r="17906" spans="1:13">
      <c r="A17906" s="1" t="s">
        <v>19923</v>
      </c>
      <c r="B17906">
        <v>8.0754159894938895E-7</v>
      </c>
      <c r="C17906" s="1">
        <v>3.5000546695074198E-7</v>
      </c>
      <c r="D17906">
        <v>0.71739130434782605</v>
      </c>
      <c r="E17906">
        <v>0.55660377358490598</v>
      </c>
      <c r="F17906">
        <v>0.96153846153846201</v>
      </c>
      <c r="G17906">
        <v>1</v>
      </c>
      <c r="H17906">
        <v>0.99411764705882399</v>
      </c>
      <c r="I17906">
        <v>0.972727272727273</v>
      </c>
      <c r="J17906" s="1">
        <v>1</v>
      </c>
      <c r="K17906" t="s">
        <v>23241</v>
      </c>
      <c r="L17906" t="s">
        <v>59056</v>
      </c>
      <c r="M17906" t="s">
        <v>59057</v>
      </c>
    </row>
    <row r="17907" spans="1:13">
      <c r="A17907" s="1" t="s">
        <v>19924</v>
      </c>
      <c r="B17907">
        <v>7.43169926929337E-6</v>
      </c>
      <c r="C17907" s="1">
        <v>2.26393541316753E-4</v>
      </c>
      <c r="D17907">
        <v>0.90322580645161299</v>
      </c>
      <c r="E17907">
        <v>0.91975308641975295</v>
      </c>
      <c r="F17907">
        <v>0.72448979591836704</v>
      </c>
      <c r="G17907">
        <v>0.90625</v>
      </c>
      <c r="H17907">
        <v>0.50735294117647101</v>
      </c>
      <c r="I17907">
        <v>0.76923076923076905</v>
      </c>
      <c r="J17907" s="1" t="s">
        <v>23229</v>
      </c>
      <c r="K17907" t="s">
        <v>23238</v>
      </c>
      <c r="L17907" t="s">
        <v>59058</v>
      </c>
      <c r="M17907" t="s">
        <v>59059</v>
      </c>
    </row>
    <row r="17908" spans="1:13">
      <c r="A17908" s="1" t="s">
        <v>19925</v>
      </c>
      <c r="B17908">
        <v>1.63000925612549E-6</v>
      </c>
      <c r="C17908" s="1">
        <v>2.4008105076696698E-6</v>
      </c>
      <c r="D17908">
        <v>1</v>
      </c>
      <c r="E17908">
        <v>0.98958333333333304</v>
      </c>
      <c r="F17908">
        <v>1</v>
      </c>
      <c r="G17908">
        <v>0.359375</v>
      </c>
      <c r="H17908">
        <v>0.91304347826086996</v>
      </c>
      <c r="I17908">
        <v>0.8125</v>
      </c>
      <c r="J17908" s="1">
        <v>1</v>
      </c>
      <c r="K17908" t="s">
        <v>23237</v>
      </c>
      <c r="L17908" t="s">
        <v>59060</v>
      </c>
      <c r="M17908" t="s">
        <v>59061</v>
      </c>
    </row>
    <row r="17909" spans="1:13">
      <c r="A17909" s="1" t="s">
        <v>19926</v>
      </c>
      <c r="B17909">
        <v>4.2920173159586896E-6</v>
      </c>
      <c r="C17909" s="1">
        <v>1.18876606451263E-7</v>
      </c>
      <c r="D17909">
        <v>1</v>
      </c>
      <c r="E17909">
        <v>1</v>
      </c>
      <c r="F17909">
        <v>0.93678160919540199</v>
      </c>
      <c r="G17909">
        <v>1</v>
      </c>
      <c r="H17909">
        <v>1</v>
      </c>
      <c r="I17909">
        <v>1</v>
      </c>
      <c r="J17909" s="1">
        <v>1</v>
      </c>
      <c r="K17909" t="s">
        <v>23238</v>
      </c>
      <c r="L17909" t="s">
        <v>59062</v>
      </c>
      <c r="M17909" t="s">
        <v>59063</v>
      </c>
    </row>
    <row r="17910" spans="1:13">
      <c r="A17910" s="1" t="s">
        <v>19927</v>
      </c>
      <c r="B17910">
        <v>4.5242092416367997E-8</v>
      </c>
      <c r="C17910" s="1">
        <v>6.7795883185782199E-7</v>
      </c>
      <c r="D17910">
        <v>1.72413793103448E-2</v>
      </c>
      <c r="E17910">
        <v>0</v>
      </c>
      <c r="F17910">
        <v>5.2910052910052898E-3</v>
      </c>
      <c r="G17910">
        <v>0.33</v>
      </c>
      <c r="H17910">
        <v>9.2592592592592605E-3</v>
      </c>
      <c r="I17910">
        <v>4.2735042735042696E-3</v>
      </c>
      <c r="J17910" s="1">
        <v>6.25E-2</v>
      </c>
      <c r="K17910" t="s">
        <v>23241</v>
      </c>
      <c r="L17910" t="s">
        <v>59064</v>
      </c>
      <c r="M17910" t="s">
        <v>59065</v>
      </c>
    </row>
    <row r="17911" spans="1:13">
      <c r="A17911" s="1" t="s">
        <v>19928</v>
      </c>
      <c r="B17911">
        <v>3.6018774783446001E-6</v>
      </c>
      <c r="C17911" s="1">
        <v>4.2414364256602699E-6</v>
      </c>
      <c r="D17911">
        <v>0</v>
      </c>
      <c r="E17911">
        <v>0</v>
      </c>
      <c r="F17911">
        <v>0</v>
      </c>
      <c r="G17911">
        <v>0.57894736842105299</v>
      </c>
      <c r="H17911">
        <v>0</v>
      </c>
      <c r="I17911">
        <v>3.7499999999999999E-2</v>
      </c>
      <c r="J17911" s="1">
        <v>0</v>
      </c>
      <c r="K17911" t="s">
        <v>23238</v>
      </c>
      <c r="L17911" t="s">
        <v>59066</v>
      </c>
      <c r="M17911" t="s">
        <v>59067</v>
      </c>
    </row>
    <row r="17912" spans="1:13">
      <c r="A17912" s="1" t="s">
        <v>19929</v>
      </c>
      <c r="B17912">
        <v>4.93765010378259E-8</v>
      </c>
      <c r="C17912" s="1">
        <v>3.36142727877882E-8</v>
      </c>
      <c r="D17912">
        <v>1</v>
      </c>
      <c r="E17912">
        <v>0.98913043478260898</v>
      </c>
      <c r="F17912">
        <v>1</v>
      </c>
      <c r="G17912">
        <v>1</v>
      </c>
      <c r="H17912">
        <v>1</v>
      </c>
      <c r="I17912">
        <v>1</v>
      </c>
      <c r="J17912" s="1" t="s">
        <v>23229</v>
      </c>
      <c r="K17912" t="s">
        <v>23240</v>
      </c>
      <c r="L17912" t="s">
        <v>59068</v>
      </c>
      <c r="M17912" t="s">
        <v>59069</v>
      </c>
    </row>
    <row r="17913" spans="1:13">
      <c r="A17913" s="1" t="s">
        <v>19930</v>
      </c>
      <c r="B17913">
        <v>1.41950918830615E-5</v>
      </c>
      <c r="C17913" s="1">
        <v>3.2367038818255298E-7</v>
      </c>
      <c r="D17913">
        <v>0.89130434782608703</v>
      </c>
      <c r="E17913">
        <v>1</v>
      </c>
      <c r="F17913">
        <v>0.98799999999999999</v>
      </c>
      <c r="G17913">
        <v>1</v>
      </c>
      <c r="H17913">
        <v>0.97580645161290303</v>
      </c>
      <c r="I17913">
        <v>0.97499999999999998</v>
      </c>
      <c r="J17913" s="1" t="s">
        <v>23229</v>
      </c>
      <c r="K17913" t="s">
        <v>23240</v>
      </c>
      <c r="L17913" t="s">
        <v>59070</v>
      </c>
      <c r="M17913" t="s">
        <v>59071</v>
      </c>
    </row>
    <row r="17914" spans="1:13">
      <c r="A17914" s="1" t="s">
        <v>19931</v>
      </c>
      <c r="B17914">
        <v>8.1029818147008702E-8</v>
      </c>
      <c r="C17914" s="1">
        <v>1.13921699775579E-4</v>
      </c>
      <c r="D17914">
        <v>1</v>
      </c>
      <c r="E17914">
        <v>0.98958333333333304</v>
      </c>
      <c r="F17914">
        <v>0.99206349206349198</v>
      </c>
      <c r="G17914">
        <v>0.93181818181818199</v>
      </c>
      <c r="H17914">
        <v>0.920560747663551</v>
      </c>
      <c r="I17914">
        <v>0.75581395348837199</v>
      </c>
      <c r="J17914" s="1" t="s">
        <v>23229</v>
      </c>
      <c r="K17914" t="s">
        <v>23241</v>
      </c>
      <c r="L17914" t="s">
        <v>59072</v>
      </c>
      <c r="M17914" t="s">
        <v>59073</v>
      </c>
    </row>
    <row r="17915" spans="1:13">
      <c r="A17915" s="1" t="s">
        <v>19932</v>
      </c>
      <c r="B17915">
        <v>7.9277983204068701E-6</v>
      </c>
      <c r="C17915" s="1">
        <v>4.6503307356002602E-4</v>
      </c>
      <c r="D17915">
        <v>0.225806451612903</v>
      </c>
      <c r="E17915">
        <v>0.14367816091954</v>
      </c>
      <c r="F17915">
        <v>0.15497076023391801</v>
      </c>
      <c r="G17915">
        <v>0.29166666666666702</v>
      </c>
      <c r="H17915">
        <v>0.231182795698925</v>
      </c>
      <c r="I17915">
        <v>0.33606557377049201</v>
      </c>
      <c r="J17915" s="1">
        <v>0</v>
      </c>
      <c r="K17915" t="s">
        <v>23238</v>
      </c>
      <c r="L17915" t="s">
        <v>59074</v>
      </c>
      <c r="M17915" t="s">
        <v>59075</v>
      </c>
    </row>
    <row r="17916" spans="1:13">
      <c r="A17916" s="1" t="s">
        <v>19933</v>
      </c>
      <c r="B17916">
        <v>4.1490362093153198E-6</v>
      </c>
      <c r="C17916" s="1">
        <v>3.16362687983261E-5</v>
      </c>
      <c r="D17916">
        <v>0.32142857142857101</v>
      </c>
      <c r="E17916">
        <v>0.125</v>
      </c>
      <c r="F17916">
        <v>7.7586206896551699E-2</v>
      </c>
      <c r="G17916">
        <v>0.36046511627907002</v>
      </c>
      <c r="H17916">
        <v>0.22413793103448301</v>
      </c>
      <c r="I17916">
        <v>0.18</v>
      </c>
      <c r="J17916" s="1">
        <v>0</v>
      </c>
      <c r="K17916" t="s">
        <v>23241</v>
      </c>
      <c r="L17916" t="s">
        <v>59076</v>
      </c>
      <c r="M17916" t="s">
        <v>59077</v>
      </c>
    </row>
    <row r="17917" spans="1:13">
      <c r="A17917" s="1" t="s">
        <v>19934</v>
      </c>
      <c r="B17917">
        <v>1.52096583827612E-7</v>
      </c>
      <c r="C17917" s="1">
        <v>8.1666232460394003E-6</v>
      </c>
      <c r="D17917">
        <v>3.125E-2</v>
      </c>
      <c r="E17917">
        <v>5.3763440860215101E-3</v>
      </c>
      <c r="F17917">
        <v>2.6178010471204199E-2</v>
      </c>
      <c r="G17917">
        <v>0</v>
      </c>
      <c r="H17917">
        <v>1.5151515151515201E-2</v>
      </c>
      <c r="I17917">
        <v>4.3859649122806998E-3</v>
      </c>
      <c r="J17917" s="1">
        <v>0</v>
      </c>
      <c r="K17917" t="s">
        <v>23238</v>
      </c>
      <c r="L17917" t="s">
        <v>59078</v>
      </c>
      <c r="M17917" t="s">
        <v>59079</v>
      </c>
    </row>
    <row r="17918" spans="1:13">
      <c r="A17918" s="1" t="s">
        <v>19935</v>
      </c>
      <c r="B17918">
        <v>1.05026020396204E-6</v>
      </c>
      <c r="C17918" s="1">
        <v>8.9247046346762905E-6</v>
      </c>
      <c r="D17918">
        <v>0.96296296296296302</v>
      </c>
      <c r="E17918">
        <v>0.95512820512820495</v>
      </c>
      <c r="F17918">
        <v>0.96428571428571397</v>
      </c>
      <c r="G17918">
        <v>0.9375</v>
      </c>
      <c r="H17918">
        <v>1</v>
      </c>
      <c r="I17918">
        <v>1</v>
      </c>
      <c r="J17918" s="1">
        <v>1</v>
      </c>
      <c r="K17918" t="s">
        <v>23238</v>
      </c>
      <c r="L17918" t="s">
        <v>59080</v>
      </c>
      <c r="M17918" t="s">
        <v>59081</v>
      </c>
    </row>
    <row r="17919" spans="1:13">
      <c r="A17919" s="1" t="s">
        <v>19936</v>
      </c>
      <c r="B17919">
        <v>1.0862768001004099E-5</v>
      </c>
      <c r="C17919" s="1">
        <v>1.69307769342308E-5</v>
      </c>
      <c r="D17919">
        <v>0</v>
      </c>
      <c r="E17919">
        <v>0</v>
      </c>
      <c r="F17919">
        <v>0.26335877862595403</v>
      </c>
      <c r="G17919">
        <v>0</v>
      </c>
      <c r="H17919">
        <v>8.0645161290322596E-3</v>
      </c>
      <c r="I17919">
        <v>0</v>
      </c>
      <c r="J17919" s="1" t="s">
        <v>23229</v>
      </c>
      <c r="K17919" t="s">
        <v>23238</v>
      </c>
      <c r="L17919" t="s">
        <v>59082</v>
      </c>
      <c r="M17919" t="s">
        <v>59083</v>
      </c>
    </row>
    <row r="17920" spans="1:13">
      <c r="A17920" s="1" t="s">
        <v>19937</v>
      </c>
      <c r="B17920">
        <v>1.3260188472568601E-12</v>
      </c>
      <c r="C17920" s="1">
        <v>1.38070246096611E-7</v>
      </c>
      <c r="D17920">
        <v>0</v>
      </c>
      <c r="E17920">
        <v>0</v>
      </c>
      <c r="F17920">
        <v>2.9761904761904799E-3</v>
      </c>
      <c r="G17920">
        <v>0</v>
      </c>
      <c r="H17920">
        <v>5.3763440860215101E-3</v>
      </c>
      <c r="I17920">
        <v>0</v>
      </c>
      <c r="J17920" s="1">
        <v>0</v>
      </c>
      <c r="K17920" t="s">
        <v>23238</v>
      </c>
      <c r="L17920" t="s">
        <v>59084</v>
      </c>
      <c r="M17920" t="s">
        <v>59085</v>
      </c>
    </row>
    <row r="17921" spans="1:13">
      <c r="A17921" s="1" t="s">
        <v>19938</v>
      </c>
      <c r="B17921">
        <v>4.20315331231812E-6</v>
      </c>
      <c r="C17921" s="1">
        <v>1.5990512377371899E-8</v>
      </c>
      <c r="D17921">
        <v>0</v>
      </c>
      <c r="E17921">
        <v>1.0638297872340399E-2</v>
      </c>
      <c r="F17921">
        <v>8.0000000000000002E-3</v>
      </c>
      <c r="G17921">
        <v>0</v>
      </c>
      <c r="H17921">
        <v>1.9480519480519501E-2</v>
      </c>
      <c r="I17921">
        <v>0</v>
      </c>
      <c r="J17921" s="1">
        <v>0</v>
      </c>
      <c r="K17921" t="s">
        <v>23239</v>
      </c>
      <c r="L17921" t="s">
        <v>59086</v>
      </c>
      <c r="M17921" t="s">
        <v>59087</v>
      </c>
    </row>
    <row r="17922" spans="1:13">
      <c r="A17922" s="1" t="s">
        <v>19939</v>
      </c>
      <c r="B17922">
        <v>1.32052320999842E-5</v>
      </c>
      <c r="C17922" s="1">
        <v>2.9009633235091799E-8</v>
      </c>
      <c r="D17922">
        <v>4.8387096774193498E-2</v>
      </c>
      <c r="E17922">
        <v>0.25</v>
      </c>
      <c r="F17922">
        <v>3.9156626506024098E-2</v>
      </c>
      <c r="G17922">
        <v>0</v>
      </c>
      <c r="H17922">
        <v>0</v>
      </c>
      <c r="I17922">
        <v>0</v>
      </c>
      <c r="J17922" s="1">
        <v>0</v>
      </c>
      <c r="K17922" t="s">
        <v>23237</v>
      </c>
      <c r="L17922" t="s">
        <v>59088</v>
      </c>
      <c r="M17922" t="s">
        <v>59089</v>
      </c>
    </row>
    <row r="17923" spans="1:13">
      <c r="A17923" s="1" t="s">
        <v>19940</v>
      </c>
      <c r="B17923">
        <v>1.5652371048620399E-4</v>
      </c>
      <c r="C17923" s="1">
        <v>6.4299114377381402E-5</v>
      </c>
      <c r="D17923">
        <v>0.35</v>
      </c>
      <c r="E17923">
        <v>0.61046511627906996</v>
      </c>
      <c r="F17923">
        <v>0.53333333333333299</v>
      </c>
      <c r="G17923">
        <v>0.214285714285714</v>
      </c>
      <c r="H17923">
        <v>0.664556962025316</v>
      </c>
      <c r="I17923">
        <v>0.28125</v>
      </c>
      <c r="J17923" s="1">
        <v>1</v>
      </c>
      <c r="K17923" t="s">
        <v>23237</v>
      </c>
      <c r="L17923" t="s">
        <v>59090</v>
      </c>
      <c r="M17923" t="s">
        <v>59091</v>
      </c>
    </row>
    <row r="17924" spans="1:13">
      <c r="A17924" s="1" t="s">
        <v>19941</v>
      </c>
      <c r="B17924">
        <v>8.3615245692893905E-5</v>
      </c>
      <c r="C17924" s="1">
        <v>4.7940260864340596E-7</v>
      </c>
      <c r="D17924">
        <v>9.375E-2</v>
      </c>
      <c r="E17924">
        <v>1.0416666666666701E-2</v>
      </c>
      <c r="F17924">
        <v>7.9487179487179496E-2</v>
      </c>
      <c r="G17924">
        <v>3.1914893617021302E-2</v>
      </c>
      <c r="H17924">
        <v>1.8018018018018001E-2</v>
      </c>
      <c r="I17924">
        <v>0.30454545454545501</v>
      </c>
      <c r="J17924" s="1" t="s">
        <v>23229</v>
      </c>
      <c r="K17924" t="s">
        <v>23237</v>
      </c>
      <c r="L17924" t="s">
        <v>59092</v>
      </c>
      <c r="M17924" t="s">
        <v>59093</v>
      </c>
    </row>
    <row r="17925" spans="1:13">
      <c r="A17925" s="1" t="s">
        <v>19942</v>
      </c>
      <c r="B17925">
        <v>2.6821982395284E-8</v>
      </c>
      <c r="C17925" s="1">
        <v>8.8467648212662605E-6</v>
      </c>
      <c r="D17925">
        <v>1</v>
      </c>
      <c r="E17925">
        <v>1</v>
      </c>
      <c r="F17925">
        <v>1</v>
      </c>
      <c r="G17925">
        <v>1</v>
      </c>
      <c r="H17925">
        <v>0.98750000000000004</v>
      </c>
      <c r="I17925">
        <v>0.97794117647058798</v>
      </c>
      <c r="J17925" s="1">
        <v>0.71428571428571397</v>
      </c>
      <c r="K17925" t="s">
        <v>23237</v>
      </c>
      <c r="L17925" t="s">
        <v>59094</v>
      </c>
      <c r="M17925" t="s">
        <v>59095</v>
      </c>
    </row>
    <row r="17926" spans="1:13">
      <c r="A17926" s="1" t="s">
        <v>19943</v>
      </c>
      <c r="B17926">
        <v>8.7302270054718798E-9</v>
      </c>
      <c r="C17926" s="1">
        <v>7.1864595188250904E-9</v>
      </c>
      <c r="D17926">
        <v>0</v>
      </c>
      <c r="E17926">
        <v>0</v>
      </c>
      <c r="F17926">
        <v>3.1847133757961798E-3</v>
      </c>
      <c r="G17926">
        <v>0.14285714285714299</v>
      </c>
      <c r="H17926">
        <v>1.2345679012345699E-2</v>
      </c>
      <c r="I17926">
        <v>2.04081632653061E-2</v>
      </c>
      <c r="J17926" s="1">
        <v>0</v>
      </c>
      <c r="K17926" t="s">
        <v>23238</v>
      </c>
      <c r="L17926" t="s">
        <v>59096</v>
      </c>
      <c r="M17926" t="s">
        <v>59097</v>
      </c>
    </row>
    <row r="17927" spans="1:13">
      <c r="A17927" s="1" t="s">
        <v>19944</v>
      </c>
      <c r="B17927">
        <v>5.6441598023207198E-5</v>
      </c>
      <c r="C17927" s="1">
        <v>1.20206005645507E-5</v>
      </c>
      <c r="D17927">
        <v>0.70370370370370405</v>
      </c>
      <c r="E17927">
        <v>0.48823529411764699</v>
      </c>
      <c r="F17927">
        <v>0.72941176470588198</v>
      </c>
      <c r="G17927">
        <v>4.6511627906976702E-2</v>
      </c>
      <c r="H17927">
        <v>0.84705882352941197</v>
      </c>
      <c r="I17927">
        <v>0.64285714285714302</v>
      </c>
      <c r="J17927" s="1">
        <v>0</v>
      </c>
      <c r="K17927" t="s">
        <v>23241</v>
      </c>
      <c r="L17927" t="s">
        <v>59098</v>
      </c>
      <c r="M17927" t="s">
        <v>59099</v>
      </c>
    </row>
    <row r="17928" spans="1:13">
      <c r="A17928" s="1" t="s">
        <v>19945</v>
      </c>
      <c r="B17928">
        <v>5.1236640832728101E-7</v>
      </c>
      <c r="C17928" s="1">
        <v>1.43834689231599E-7</v>
      </c>
      <c r="D17928">
        <v>0.98148148148148195</v>
      </c>
      <c r="E17928">
        <v>0.99444444444444402</v>
      </c>
      <c r="F17928">
        <v>1</v>
      </c>
      <c r="G17928">
        <v>1</v>
      </c>
      <c r="H17928">
        <v>1</v>
      </c>
      <c r="I17928">
        <v>1</v>
      </c>
      <c r="J17928" s="1">
        <v>1</v>
      </c>
      <c r="K17928" t="s">
        <v>23240</v>
      </c>
      <c r="L17928" t="s">
        <v>59100</v>
      </c>
      <c r="M17928" t="s">
        <v>59101</v>
      </c>
    </row>
    <row r="17929" spans="1:13">
      <c r="A17929" s="1" t="s">
        <v>19946</v>
      </c>
      <c r="B17929">
        <v>2.1808754391467099E-5</v>
      </c>
      <c r="C17929" s="1">
        <v>3.8804567394373798E-5</v>
      </c>
      <c r="D17929">
        <v>0.671875</v>
      </c>
      <c r="E17929">
        <v>0.94565217391304301</v>
      </c>
      <c r="F17929">
        <v>0.70634920634920595</v>
      </c>
      <c r="G17929">
        <v>0.63333333333333297</v>
      </c>
      <c r="H17929">
        <v>0.74038461538461497</v>
      </c>
      <c r="I17929">
        <v>0.77173913043478304</v>
      </c>
      <c r="J17929" s="1">
        <v>1</v>
      </c>
      <c r="K17929" t="s">
        <v>23241</v>
      </c>
      <c r="L17929" t="s">
        <v>59102</v>
      </c>
      <c r="M17929" t="s">
        <v>59103</v>
      </c>
    </row>
    <row r="17930" spans="1:13">
      <c r="A17930" s="1" t="s">
        <v>19947</v>
      </c>
      <c r="B17930">
        <v>3.5028946713964002E-6</v>
      </c>
      <c r="C17930" s="1">
        <v>6.2054426436952096E-7</v>
      </c>
      <c r="D17930">
        <v>1</v>
      </c>
      <c r="E17930">
        <v>0.95930232558139505</v>
      </c>
      <c r="F17930">
        <v>1</v>
      </c>
      <c r="G17930">
        <v>1</v>
      </c>
      <c r="H17930">
        <v>1</v>
      </c>
      <c r="I17930">
        <v>1</v>
      </c>
      <c r="J17930" s="1" t="s">
        <v>23229</v>
      </c>
      <c r="K17930" t="s">
        <v>23238</v>
      </c>
      <c r="L17930" t="s">
        <v>59104</v>
      </c>
      <c r="M17930" t="s">
        <v>59105</v>
      </c>
    </row>
    <row r="17931" spans="1:13">
      <c r="A17931" s="1" t="s">
        <v>19948</v>
      </c>
      <c r="B17931">
        <v>3.3647170991155798E-6</v>
      </c>
      <c r="C17931" s="1">
        <v>2.14463032859754E-7</v>
      </c>
      <c r="D17931">
        <v>0</v>
      </c>
      <c r="E17931">
        <v>0</v>
      </c>
      <c r="F17931">
        <v>0.25179856115107901</v>
      </c>
      <c r="G17931">
        <v>0</v>
      </c>
      <c r="H17931">
        <v>0.21014492753623201</v>
      </c>
      <c r="I17931">
        <v>0</v>
      </c>
      <c r="J17931" s="1">
        <v>0</v>
      </c>
      <c r="K17931" t="s">
        <v>23237</v>
      </c>
      <c r="L17931" t="s">
        <v>59106</v>
      </c>
      <c r="M17931" t="s">
        <v>59107</v>
      </c>
    </row>
    <row r="17932" spans="1:13">
      <c r="A17932" s="1" t="s">
        <v>19949</v>
      </c>
      <c r="B17932">
        <v>1.16519391324858E-4</v>
      </c>
      <c r="C17932" s="1">
        <v>3.5022297014128303E-5</v>
      </c>
      <c r="D17932">
        <v>1</v>
      </c>
      <c r="E17932">
        <v>1</v>
      </c>
      <c r="F17932">
        <v>0.71751412429378503</v>
      </c>
      <c r="G17932">
        <v>1</v>
      </c>
      <c r="H17932">
        <v>0.930851063829787</v>
      </c>
      <c r="I17932">
        <v>0.85915492957746498</v>
      </c>
      <c r="J17932" s="1" t="s">
        <v>23229</v>
      </c>
      <c r="K17932" t="s">
        <v>23238</v>
      </c>
      <c r="L17932" t="s">
        <v>59108</v>
      </c>
      <c r="M17932" t="s">
        <v>59109</v>
      </c>
    </row>
    <row r="17933" spans="1:13">
      <c r="A17933" s="1" t="s">
        <v>19950</v>
      </c>
      <c r="B17933">
        <v>1.60004826946319E-6</v>
      </c>
      <c r="C17933" s="1">
        <v>3.5302601124752499E-6</v>
      </c>
      <c r="D17933">
        <v>0.66071428571428603</v>
      </c>
      <c r="E17933">
        <v>0.83750000000000002</v>
      </c>
      <c r="F17933">
        <v>0.95673076923076905</v>
      </c>
      <c r="G17933">
        <v>0.98780487804878003</v>
      </c>
      <c r="H17933">
        <v>0.97435897435897401</v>
      </c>
      <c r="I17933">
        <v>0.984615384615385</v>
      </c>
      <c r="J17933" s="1">
        <v>1</v>
      </c>
      <c r="K17933" t="s">
        <v>23241</v>
      </c>
      <c r="L17933" t="s">
        <v>59110</v>
      </c>
      <c r="M17933" t="s">
        <v>59111</v>
      </c>
    </row>
    <row r="17934" spans="1:13">
      <c r="A17934" s="1" t="s">
        <v>19951</v>
      </c>
      <c r="B17934">
        <v>3.10611495355465E-6</v>
      </c>
      <c r="C17934" s="1">
        <v>3.0207217472346802E-6</v>
      </c>
      <c r="D17934">
        <v>0.203125</v>
      </c>
      <c r="E17934">
        <v>5.8139534883720903E-3</v>
      </c>
      <c r="F17934">
        <v>2.9411764705882401E-2</v>
      </c>
      <c r="G17934">
        <v>2.7777777777777801E-2</v>
      </c>
      <c r="H17934">
        <v>2.27272727272727E-2</v>
      </c>
      <c r="I17934">
        <v>3.3898305084745797E-2</v>
      </c>
      <c r="J17934" s="1">
        <v>0</v>
      </c>
      <c r="K17934" t="s">
        <v>23239</v>
      </c>
      <c r="L17934" t="s">
        <v>59112</v>
      </c>
      <c r="M17934" t="s">
        <v>59113</v>
      </c>
    </row>
    <row r="17935" spans="1:13">
      <c r="A17935" s="1" t="s">
        <v>19952</v>
      </c>
      <c r="B17935">
        <v>2.1500167974912601E-6</v>
      </c>
      <c r="C17935" s="1">
        <v>2.4587862804308001E-5</v>
      </c>
      <c r="D17935">
        <v>0.96</v>
      </c>
      <c r="E17935">
        <v>0.93571428571428605</v>
      </c>
      <c r="F17935">
        <v>0.34955752212389402</v>
      </c>
      <c r="G17935">
        <v>0.16666666666666699</v>
      </c>
      <c r="H17935">
        <v>0.25862068965517199</v>
      </c>
      <c r="I17935">
        <v>0.116666666666667</v>
      </c>
      <c r="J17935" s="1">
        <v>0</v>
      </c>
      <c r="K17935" t="s">
        <v>23238</v>
      </c>
      <c r="L17935" t="s">
        <v>59114</v>
      </c>
      <c r="M17935" t="s">
        <v>59115</v>
      </c>
    </row>
    <row r="17936" spans="1:13">
      <c r="A17936" s="1" t="s">
        <v>19953</v>
      </c>
      <c r="B17936">
        <v>7.4300689055851604E-6</v>
      </c>
      <c r="C17936" s="1">
        <v>8.1206994842633099E-8</v>
      </c>
      <c r="D17936">
        <v>1</v>
      </c>
      <c r="E17936">
        <v>1</v>
      </c>
      <c r="F17936">
        <v>0.93333333333333302</v>
      </c>
      <c r="G17936">
        <v>1</v>
      </c>
      <c r="H17936">
        <v>0.95982142857142905</v>
      </c>
      <c r="I17936">
        <v>0.99537037037037002</v>
      </c>
      <c r="J17936" s="1">
        <v>1</v>
      </c>
      <c r="K17936" t="s">
        <v>23238</v>
      </c>
      <c r="L17936" t="s">
        <v>59116</v>
      </c>
      <c r="M17936" t="s">
        <v>59117</v>
      </c>
    </row>
    <row r="17937" spans="1:13">
      <c r="A17937" s="1" t="s">
        <v>19954</v>
      </c>
      <c r="B17937">
        <v>6.6526936519091999E-6</v>
      </c>
      <c r="C17937" s="1">
        <v>9.5308942495331803E-8</v>
      </c>
      <c r="D17937">
        <v>1</v>
      </c>
      <c r="E17937">
        <v>1</v>
      </c>
      <c r="F17937">
        <v>1</v>
      </c>
      <c r="G17937">
        <v>0.512820512820513</v>
      </c>
      <c r="H17937">
        <v>0.99418604651162801</v>
      </c>
      <c r="I17937">
        <v>0.93902439024390205</v>
      </c>
      <c r="J17937" s="1" t="s">
        <v>23229</v>
      </c>
      <c r="K17937" t="s">
        <v>23237</v>
      </c>
      <c r="L17937" t="s">
        <v>59118</v>
      </c>
      <c r="M17937" t="s">
        <v>59119</v>
      </c>
    </row>
    <row r="17938" spans="1:13">
      <c r="A17938" s="1" t="s">
        <v>19955</v>
      </c>
      <c r="B17938">
        <v>1.5098252922628E-5</v>
      </c>
      <c r="C17938" s="1">
        <v>2.9171964752201602E-6</v>
      </c>
      <c r="D17938">
        <v>0.76785714285714302</v>
      </c>
      <c r="E17938">
        <v>0.873493975903614</v>
      </c>
      <c r="F17938">
        <v>0.69696969696969702</v>
      </c>
      <c r="G17938">
        <v>0.89130434782608703</v>
      </c>
      <c r="H17938">
        <v>0.707317073170732</v>
      </c>
      <c r="I17938">
        <v>0.87288135593220295</v>
      </c>
      <c r="J17938" s="1">
        <v>1</v>
      </c>
      <c r="K17938" t="s">
        <v>23238</v>
      </c>
      <c r="L17938" t="s">
        <v>59120</v>
      </c>
      <c r="M17938" t="s">
        <v>59121</v>
      </c>
    </row>
    <row r="17939" spans="1:13">
      <c r="A17939" s="1" t="s">
        <v>19956</v>
      </c>
      <c r="B17939">
        <v>2.4657034988622301E-6</v>
      </c>
      <c r="C17939" s="1">
        <v>5.22110723740609E-8</v>
      </c>
      <c r="D17939">
        <v>0.9375</v>
      </c>
      <c r="E17939">
        <v>0.81395348837209303</v>
      </c>
      <c r="F17939">
        <v>0.99681528662420404</v>
      </c>
      <c r="G17939">
        <v>0.97142857142857097</v>
      </c>
      <c r="H17939">
        <v>1</v>
      </c>
      <c r="I17939">
        <v>1</v>
      </c>
      <c r="J17939" s="1">
        <v>0.94444444444444398</v>
      </c>
      <c r="K17939" t="s">
        <v>23241</v>
      </c>
      <c r="L17939" t="s">
        <v>59122</v>
      </c>
      <c r="M17939" t="s">
        <v>59123</v>
      </c>
    </row>
    <row r="17940" spans="1:13">
      <c r="A17940" s="1" t="s">
        <v>19957</v>
      </c>
      <c r="B17940">
        <v>2.1810199777407998E-5</v>
      </c>
      <c r="C17940" s="1">
        <v>2.2964094338760401E-5</v>
      </c>
      <c r="D17940">
        <v>0.112903225806452</v>
      </c>
      <c r="E17940">
        <v>0</v>
      </c>
      <c r="F17940">
        <v>1.7647058823529401E-2</v>
      </c>
      <c r="G17940">
        <v>0.78846153846153799</v>
      </c>
      <c r="H17940">
        <v>0.22941176470588201</v>
      </c>
      <c r="I17940">
        <v>0.42045454545454503</v>
      </c>
      <c r="J17940" s="1">
        <v>1</v>
      </c>
      <c r="K17940" t="s">
        <v>23239</v>
      </c>
      <c r="L17940" t="s">
        <v>59124</v>
      </c>
      <c r="M17940" t="s">
        <v>59125</v>
      </c>
    </row>
    <row r="17941" spans="1:13">
      <c r="A17941" s="1" t="s">
        <v>19958</v>
      </c>
      <c r="B17941">
        <v>4.4665448453223798E-7</v>
      </c>
      <c r="C17941" s="1">
        <v>1.27310173977997E-6</v>
      </c>
      <c r="D17941">
        <v>0.953125</v>
      </c>
      <c r="E17941">
        <v>0.98795180722891596</v>
      </c>
      <c r="F17941">
        <v>0.918079096045198</v>
      </c>
      <c r="G17941">
        <v>1</v>
      </c>
      <c r="H17941">
        <v>0.76315789473684204</v>
      </c>
      <c r="I17941">
        <v>0.98913043478260898</v>
      </c>
      <c r="J17941" s="1">
        <v>1</v>
      </c>
      <c r="K17941" t="s">
        <v>23238</v>
      </c>
      <c r="L17941" t="s">
        <v>59126</v>
      </c>
      <c r="M17941" t="s">
        <v>59127</v>
      </c>
    </row>
    <row r="17942" spans="1:13">
      <c r="A17942" s="1" t="s">
        <v>19959</v>
      </c>
      <c r="B17942">
        <v>1.67464685280671E-8</v>
      </c>
      <c r="C17942" s="1">
        <v>5.54635307799676E-5</v>
      </c>
      <c r="D17942">
        <v>5.1724137931034503E-2</v>
      </c>
      <c r="E17942">
        <v>0</v>
      </c>
      <c r="F17942">
        <v>5.3763440860215103E-2</v>
      </c>
      <c r="G17942">
        <v>0.32500000000000001</v>
      </c>
      <c r="H17942">
        <v>0.108974358974359</v>
      </c>
      <c r="I17942">
        <v>0.31818181818181801</v>
      </c>
      <c r="J17942" s="1">
        <v>0.5</v>
      </c>
      <c r="K17942" t="s">
        <v>23241</v>
      </c>
      <c r="L17942" t="s">
        <v>59128</v>
      </c>
      <c r="M17942" t="s">
        <v>59129</v>
      </c>
    </row>
    <row r="17943" spans="1:13">
      <c r="A17943" s="1" t="s">
        <v>19960</v>
      </c>
      <c r="B17943">
        <v>4.3890816356369904E-6</v>
      </c>
      <c r="C17943" s="1">
        <v>1.86447800699437E-6</v>
      </c>
      <c r="D17943">
        <v>0.1</v>
      </c>
      <c r="E17943">
        <v>0</v>
      </c>
      <c r="F17943">
        <v>2.8735632183908E-2</v>
      </c>
      <c r="G17943">
        <v>0</v>
      </c>
      <c r="H17943">
        <v>5.4347826086956503E-3</v>
      </c>
      <c r="I17943">
        <v>0</v>
      </c>
      <c r="J17943" s="1" t="s">
        <v>23229</v>
      </c>
      <c r="K17943" t="s">
        <v>23241</v>
      </c>
      <c r="L17943" t="s">
        <v>59130</v>
      </c>
      <c r="M17943" t="s">
        <v>59131</v>
      </c>
    </row>
    <row r="17944" spans="1:13">
      <c r="A17944" s="1" t="s">
        <v>19961</v>
      </c>
      <c r="B17944">
        <v>1.09191461706802E-7</v>
      </c>
      <c r="C17944" s="1">
        <v>1.1181021364077901E-6</v>
      </c>
      <c r="D17944">
        <v>6.6666666666666693E-2</v>
      </c>
      <c r="E17944">
        <v>0.20714285714285699</v>
      </c>
      <c r="F17944">
        <v>0.212230215827338</v>
      </c>
      <c r="G17944">
        <v>9.7222222222222196E-2</v>
      </c>
      <c r="H17944">
        <v>0.42473118279569899</v>
      </c>
      <c r="I17944">
        <v>0.22115384615384601</v>
      </c>
      <c r="J17944" s="1" t="s">
        <v>23229</v>
      </c>
      <c r="K17944" t="s">
        <v>23242</v>
      </c>
      <c r="L17944" t="s">
        <v>59132</v>
      </c>
      <c r="M17944" t="s">
        <v>59133</v>
      </c>
    </row>
    <row r="17945" spans="1:13">
      <c r="A17945" s="1" t="s">
        <v>19962</v>
      </c>
      <c r="B17945">
        <v>1.7262159057231601E-5</v>
      </c>
      <c r="C17945" s="1">
        <v>6.5310863358654101E-7</v>
      </c>
      <c r="D17945">
        <v>0</v>
      </c>
      <c r="E17945">
        <v>0</v>
      </c>
      <c r="F17945">
        <v>0.23831775700934599</v>
      </c>
      <c r="G17945">
        <v>0</v>
      </c>
      <c r="H17945">
        <v>8.7499999999999994E-2</v>
      </c>
      <c r="I17945">
        <v>4.5454545454545497E-2</v>
      </c>
      <c r="J17945" s="1" t="s">
        <v>23229</v>
      </c>
      <c r="K17945" t="s">
        <v>23242</v>
      </c>
      <c r="L17945" t="s">
        <v>59134</v>
      </c>
      <c r="M17945" t="s">
        <v>59135</v>
      </c>
    </row>
    <row r="17946" spans="1:13">
      <c r="A17946" s="1" t="s">
        <v>19963</v>
      </c>
      <c r="B17946">
        <v>1.9098962550434799E-4</v>
      </c>
      <c r="C17946" s="1">
        <v>2.5564991623179702E-4</v>
      </c>
      <c r="D17946">
        <v>0.88709677419354804</v>
      </c>
      <c r="E17946">
        <v>0.97058823529411797</v>
      </c>
      <c r="F17946">
        <v>0.36094674556213002</v>
      </c>
      <c r="G17946">
        <v>0.83333333333333304</v>
      </c>
      <c r="H17946">
        <v>0.66666666666666696</v>
      </c>
      <c r="I17946">
        <v>0.97674418604651203</v>
      </c>
      <c r="J17946" s="1">
        <v>0.95</v>
      </c>
      <c r="K17946" t="s">
        <v>23237</v>
      </c>
      <c r="L17946" t="s">
        <v>59136</v>
      </c>
      <c r="M17946" t="s">
        <v>59137</v>
      </c>
    </row>
    <row r="17947" spans="1:13">
      <c r="A17947" s="1" t="s">
        <v>19964</v>
      </c>
      <c r="B17947">
        <v>5.1452733987599501E-5</v>
      </c>
      <c r="C17947" s="1">
        <v>1.0884440259458001E-5</v>
      </c>
      <c r="D17947">
        <v>0.875</v>
      </c>
      <c r="E17947">
        <v>0.95535714285714302</v>
      </c>
      <c r="F17947">
        <v>0.16911764705882401</v>
      </c>
      <c r="G17947">
        <v>0.91428571428571404</v>
      </c>
      <c r="H17947">
        <v>0.21839080459770099</v>
      </c>
      <c r="I17947">
        <v>0.79310344827586199</v>
      </c>
      <c r="J17947" s="1">
        <v>1</v>
      </c>
      <c r="K17947" t="s">
        <v>23242</v>
      </c>
      <c r="L17947" t="s">
        <v>59138</v>
      </c>
      <c r="M17947" t="s">
        <v>59139</v>
      </c>
    </row>
    <row r="17948" spans="1:13">
      <c r="A17948" s="1" t="s">
        <v>19965</v>
      </c>
      <c r="B17948">
        <v>3.1829651376804901E-6</v>
      </c>
      <c r="C17948" s="1">
        <v>5.2554160947755197E-8</v>
      </c>
      <c r="D17948">
        <v>0</v>
      </c>
      <c r="E17948">
        <v>0</v>
      </c>
      <c r="F17948">
        <v>0</v>
      </c>
      <c r="G17948">
        <v>0.32558139534883701</v>
      </c>
      <c r="H17948">
        <v>0</v>
      </c>
      <c r="I17948">
        <v>7.2222222222222202E-2</v>
      </c>
      <c r="J17948" s="1">
        <v>0</v>
      </c>
      <c r="K17948" t="s">
        <v>23238</v>
      </c>
      <c r="L17948" t="s">
        <v>59140</v>
      </c>
      <c r="M17948" t="s">
        <v>59141</v>
      </c>
    </row>
    <row r="17949" spans="1:13">
      <c r="A17949" s="1" t="s">
        <v>19966</v>
      </c>
      <c r="B17949">
        <v>2.17680416517617E-6</v>
      </c>
      <c r="C17949" s="1">
        <v>9.3750975495921795E-7</v>
      </c>
      <c r="D17949">
        <v>3.5714285714285698E-2</v>
      </c>
      <c r="E17949">
        <v>0</v>
      </c>
      <c r="F17949">
        <v>0</v>
      </c>
      <c r="G17949">
        <v>0</v>
      </c>
      <c r="H17949">
        <v>0</v>
      </c>
      <c r="I17949">
        <v>1.88679245283019E-2</v>
      </c>
      <c r="J17949" s="1">
        <v>0</v>
      </c>
      <c r="K17949" t="s">
        <v>23242</v>
      </c>
      <c r="L17949" t="s">
        <v>59142</v>
      </c>
      <c r="M17949" t="s">
        <v>59143</v>
      </c>
    </row>
    <row r="17950" spans="1:13">
      <c r="A17950" s="1" t="s">
        <v>19967</v>
      </c>
      <c r="B17950">
        <v>6.3054350244081697E-6</v>
      </c>
      <c r="C17950" s="1">
        <v>7.1716153952756401E-7</v>
      </c>
      <c r="D17950">
        <v>0.88888888888888895</v>
      </c>
      <c r="E17950">
        <v>1</v>
      </c>
      <c r="F17950">
        <v>1</v>
      </c>
      <c r="G17950">
        <v>1</v>
      </c>
      <c r="H17950">
        <v>0.993506493506494</v>
      </c>
      <c r="I17950">
        <v>0.98837209302325602</v>
      </c>
      <c r="J17950" s="1" t="s">
        <v>23229</v>
      </c>
      <c r="K17950" t="s">
        <v>23239</v>
      </c>
      <c r="L17950" t="s">
        <v>59144</v>
      </c>
      <c r="M17950" t="s">
        <v>59145</v>
      </c>
    </row>
    <row r="17951" spans="1:13">
      <c r="A17951" s="1" t="s">
        <v>19968</v>
      </c>
      <c r="B17951">
        <v>2.1370211954942899E-11</v>
      </c>
      <c r="C17951" s="1">
        <v>1.3099768995565501E-6</v>
      </c>
      <c r="D17951">
        <v>0.953125</v>
      </c>
      <c r="E17951">
        <v>0.86413043478260898</v>
      </c>
      <c r="F17951">
        <v>0.99740932642487001</v>
      </c>
      <c r="G17951">
        <v>1</v>
      </c>
      <c r="H17951">
        <v>1</v>
      </c>
      <c r="I17951">
        <v>1</v>
      </c>
      <c r="J17951" s="1" t="s">
        <v>23229</v>
      </c>
      <c r="K17951" t="s">
        <v>23237</v>
      </c>
      <c r="L17951" t="s">
        <v>59146</v>
      </c>
      <c r="M17951" t="s">
        <v>59147</v>
      </c>
    </row>
    <row r="17952" spans="1:13">
      <c r="A17952" s="1" t="s">
        <v>19969</v>
      </c>
      <c r="B17952">
        <v>1.3186760453791901E-7</v>
      </c>
      <c r="C17952" s="1">
        <v>3.0376481505159802E-6</v>
      </c>
      <c r="D17952">
        <v>1</v>
      </c>
      <c r="E17952">
        <v>1</v>
      </c>
      <c r="F17952">
        <v>0.99645390070922002</v>
      </c>
      <c r="G17952">
        <v>0.97368421052631604</v>
      </c>
      <c r="H17952">
        <v>0.98823529411764699</v>
      </c>
      <c r="I17952">
        <v>0.98571428571428599</v>
      </c>
      <c r="J17952" s="1">
        <v>1</v>
      </c>
      <c r="K17952" t="s">
        <v>23240</v>
      </c>
      <c r="L17952" t="s">
        <v>59148</v>
      </c>
      <c r="M17952" t="s">
        <v>59149</v>
      </c>
    </row>
    <row r="17953" spans="1:13">
      <c r="A17953" s="1" t="s">
        <v>19970</v>
      </c>
      <c r="B17953">
        <v>2.97894617575934E-5</v>
      </c>
      <c r="C17953" s="1">
        <v>4.2542071055409102E-4</v>
      </c>
      <c r="D17953">
        <v>0.1875</v>
      </c>
      <c r="E17953">
        <v>3.125E-2</v>
      </c>
      <c r="F17953">
        <v>0.26030927835051498</v>
      </c>
      <c r="G17953">
        <v>0.51086956521739102</v>
      </c>
      <c r="H17953">
        <v>0.28440366972477099</v>
      </c>
      <c r="I17953">
        <v>0.40104166666666702</v>
      </c>
      <c r="J17953" s="1">
        <v>0.95454545454545503</v>
      </c>
      <c r="K17953" t="s">
        <v>23241</v>
      </c>
      <c r="L17953" t="s">
        <v>59150</v>
      </c>
      <c r="M17953" t="s">
        <v>59151</v>
      </c>
    </row>
    <row r="17954" spans="1:13">
      <c r="A17954" s="1" t="s">
        <v>19971</v>
      </c>
      <c r="B17954">
        <v>3.9275938529555002E-6</v>
      </c>
      <c r="C17954" s="1">
        <v>1.2791059907429301E-7</v>
      </c>
      <c r="D17954">
        <v>1.72413793103448E-2</v>
      </c>
      <c r="E17954">
        <v>3.2608695652173898E-2</v>
      </c>
      <c r="F17954">
        <v>1.38888888888889E-2</v>
      </c>
      <c r="G17954">
        <v>0</v>
      </c>
      <c r="H17954">
        <v>5.10204081632653E-2</v>
      </c>
      <c r="I17954">
        <v>1.6666666666666701E-2</v>
      </c>
      <c r="J17954" s="1">
        <v>0.13636363636363599</v>
      </c>
      <c r="K17954" t="s">
        <v>23242</v>
      </c>
      <c r="L17954" t="s">
        <v>59152</v>
      </c>
      <c r="M17954" t="s">
        <v>59153</v>
      </c>
    </row>
    <row r="17955" spans="1:13">
      <c r="A17955" s="1" t="s">
        <v>19972</v>
      </c>
      <c r="B17955">
        <v>2.6726116301534899E-7</v>
      </c>
      <c r="C17955" s="1">
        <v>1.48908192782964E-5</v>
      </c>
      <c r="D17955">
        <v>1</v>
      </c>
      <c r="E17955">
        <v>1</v>
      </c>
      <c r="F17955">
        <v>0.94230769230769196</v>
      </c>
      <c r="G17955">
        <v>1</v>
      </c>
      <c r="H17955">
        <v>0.92168674698795205</v>
      </c>
      <c r="I17955">
        <v>1</v>
      </c>
      <c r="J17955" s="1">
        <v>1</v>
      </c>
      <c r="K17955" t="s">
        <v>23240</v>
      </c>
      <c r="L17955" t="s">
        <v>59154</v>
      </c>
      <c r="M17955" t="s">
        <v>59155</v>
      </c>
    </row>
    <row r="17956" spans="1:13">
      <c r="A17956" s="1" t="s">
        <v>19973</v>
      </c>
      <c r="B17956">
        <v>1.9380765144577199E-8</v>
      </c>
      <c r="C17956" s="1">
        <v>1.8116400127058999E-6</v>
      </c>
      <c r="D17956">
        <v>8.9285714285714302E-2</v>
      </c>
      <c r="E17956">
        <v>1.2820512820512799E-2</v>
      </c>
      <c r="F17956">
        <v>8.1967213114754106E-2</v>
      </c>
      <c r="G17956">
        <v>0</v>
      </c>
      <c r="H17956">
        <v>0.18023255813953501</v>
      </c>
      <c r="I17956">
        <v>2.1276595744680899E-2</v>
      </c>
      <c r="J17956" s="1">
        <v>0</v>
      </c>
      <c r="K17956" t="s">
        <v>23239</v>
      </c>
      <c r="L17956" t="s">
        <v>59156</v>
      </c>
      <c r="M17956" t="s">
        <v>59157</v>
      </c>
    </row>
    <row r="17957" spans="1:13">
      <c r="A17957" s="1" t="s">
        <v>19974</v>
      </c>
      <c r="B17957">
        <v>6.1224684179838699E-8</v>
      </c>
      <c r="C17957" s="1">
        <v>1.1833253164059999E-6</v>
      </c>
      <c r="D17957">
        <v>0</v>
      </c>
      <c r="E17957">
        <v>6.4935064935064896E-3</v>
      </c>
      <c r="F17957">
        <v>9.6491228070175405E-2</v>
      </c>
      <c r="G17957">
        <v>2.7777777777777801E-2</v>
      </c>
      <c r="H17957">
        <v>0.122641509433962</v>
      </c>
      <c r="I17957">
        <v>0</v>
      </c>
      <c r="J17957" s="1">
        <v>0</v>
      </c>
      <c r="K17957" t="s">
        <v>23240</v>
      </c>
      <c r="L17957" t="s">
        <v>59158</v>
      </c>
      <c r="M17957" t="s">
        <v>59159</v>
      </c>
    </row>
    <row r="17958" spans="1:13">
      <c r="A17958" s="1" t="s">
        <v>19975</v>
      </c>
      <c r="B17958">
        <v>2.2743390551365901E-5</v>
      </c>
      <c r="C17958" s="1">
        <v>3.7476378987366802E-6</v>
      </c>
      <c r="D17958">
        <v>0.125</v>
      </c>
      <c r="E17958">
        <v>0</v>
      </c>
      <c r="F17958">
        <v>0</v>
      </c>
      <c r="G17958">
        <v>1.16279069767442E-2</v>
      </c>
      <c r="H17958">
        <v>5.31914893617021E-3</v>
      </c>
      <c r="I17958">
        <v>7.1428571428571397E-2</v>
      </c>
      <c r="J17958" s="1">
        <v>0</v>
      </c>
      <c r="K17958" t="s">
        <v>23237</v>
      </c>
      <c r="L17958" t="s">
        <v>59160</v>
      </c>
      <c r="M17958" t="s">
        <v>59161</v>
      </c>
    </row>
    <row r="17959" spans="1:13">
      <c r="A17959" s="1" t="s">
        <v>19976</v>
      </c>
      <c r="B17959">
        <v>2.07171546568178E-5</v>
      </c>
      <c r="C17959" s="1">
        <v>2.6477927632930901E-8</v>
      </c>
      <c r="D17959">
        <v>3.8461538461538498E-2</v>
      </c>
      <c r="E17959">
        <v>9.0909090909090898E-2</v>
      </c>
      <c r="F17959">
        <v>2.83018867924528E-2</v>
      </c>
      <c r="G17959">
        <v>3.5714285714285698E-2</v>
      </c>
      <c r="H17959">
        <v>7.3529411764705899E-3</v>
      </c>
      <c r="I17959">
        <v>2.9850746268656699E-2</v>
      </c>
      <c r="J17959" s="1">
        <v>0</v>
      </c>
      <c r="K17959" t="s">
        <v>23241</v>
      </c>
      <c r="L17959" t="s">
        <v>59162</v>
      </c>
      <c r="M17959" t="s">
        <v>59163</v>
      </c>
    </row>
    <row r="17960" spans="1:13">
      <c r="A17960" s="1" t="s">
        <v>19977</v>
      </c>
      <c r="B17960">
        <v>6.56011041330561E-6</v>
      </c>
      <c r="C17960" s="1">
        <v>9.74022539214495E-5</v>
      </c>
      <c r="D17960">
        <v>0.17241379310344801</v>
      </c>
      <c r="E17960">
        <v>0.15060240963855401</v>
      </c>
      <c r="F17960">
        <v>0.33750000000000002</v>
      </c>
      <c r="G17960">
        <v>0.37878787878787901</v>
      </c>
      <c r="H17960">
        <v>0.37820512820512803</v>
      </c>
      <c r="I17960">
        <v>0.17307692307692299</v>
      </c>
      <c r="J17960" s="1">
        <v>0</v>
      </c>
      <c r="K17960" t="s">
        <v>23241</v>
      </c>
      <c r="L17960" t="s">
        <v>59164</v>
      </c>
      <c r="M17960" t="s">
        <v>59165</v>
      </c>
    </row>
    <row r="17961" spans="1:13">
      <c r="A17961" s="1" t="s">
        <v>19978</v>
      </c>
      <c r="B17961">
        <v>2.8784600730052901E-6</v>
      </c>
      <c r="C17961" s="1">
        <v>5.2204309488059104E-6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0.97499999999999998</v>
      </c>
      <c r="J17961" s="1">
        <v>1</v>
      </c>
      <c r="K17961" t="s">
        <v>23241</v>
      </c>
      <c r="L17961" t="s">
        <v>59166</v>
      </c>
      <c r="M17961" t="s">
        <v>59167</v>
      </c>
    </row>
    <row r="17962" spans="1:13">
      <c r="A17962" s="1" t="s">
        <v>19979</v>
      </c>
      <c r="B17962">
        <v>9.00174928058836E-8</v>
      </c>
      <c r="C17962" s="1">
        <v>3.0557790605542998E-7</v>
      </c>
      <c r="D17962">
        <v>0.98387096774193505</v>
      </c>
      <c r="E17962">
        <v>1</v>
      </c>
      <c r="F17962">
        <v>0.99726775956284197</v>
      </c>
      <c r="G17962">
        <v>1</v>
      </c>
      <c r="H17962">
        <v>1</v>
      </c>
      <c r="I17962">
        <v>1</v>
      </c>
      <c r="J17962" s="1">
        <v>0</v>
      </c>
      <c r="K17962" t="s">
        <v>23240</v>
      </c>
      <c r="L17962" t="s">
        <v>59168</v>
      </c>
      <c r="M17962" t="s">
        <v>59169</v>
      </c>
    </row>
    <row r="17963" spans="1:13">
      <c r="A17963" s="1" t="s">
        <v>19980</v>
      </c>
      <c r="B17963">
        <v>2.9238824061235901E-8</v>
      </c>
      <c r="C17963" s="1">
        <v>2.0525487637568201E-5</v>
      </c>
      <c r="D17963">
        <v>0</v>
      </c>
      <c r="E17963">
        <v>0</v>
      </c>
      <c r="F17963">
        <v>0</v>
      </c>
      <c r="G17963">
        <v>0.28333333333333299</v>
      </c>
      <c r="H17963">
        <v>0</v>
      </c>
      <c r="I17963">
        <v>4.2857142857142899E-2</v>
      </c>
      <c r="J17963" s="1" t="s">
        <v>23229</v>
      </c>
      <c r="K17963" t="s">
        <v>23241</v>
      </c>
      <c r="L17963" t="s">
        <v>59170</v>
      </c>
      <c r="M17963" t="s">
        <v>59171</v>
      </c>
    </row>
    <row r="17964" spans="1:13">
      <c r="A17964" s="1" t="s">
        <v>19981</v>
      </c>
      <c r="B17964">
        <v>1.5418309210871799E-8</v>
      </c>
      <c r="C17964" s="1">
        <v>5.1393371313556597E-5</v>
      </c>
      <c r="D17964">
        <v>0.92</v>
      </c>
      <c r="E17964">
        <v>0.99382716049382702</v>
      </c>
      <c r="F17964">
        <v>1</v>
      </c>
      <c r="G17964">
        <v>0.14516129032258099</v>
      </c>
      <c r="H17964">
        <v>0.95794392523364502</v>
      </c>
      <c r="I17964">
        <v>0.77108433734939796</v>
      </c>
      <c r="J17964" s="1" t="s">
        <v>23229</v>
      </c>
      <c r="K17964" t="s">
        <v>23239</v>
      </c>
      <c r="L17964" t="s">
        <v>59172</v>
      </c>
      <c r="M17964" t="s">
        <v>59173</v>
      </c>
    </row>
    <row r="17965" spans="1:13">
      <c r="A17965" s="1" t="s">
        <v>19982</v>
      </c>
      <c r="B17965">
        <v>1.86208190734521E-6</v>
      </c>
      <c r="C17965" s="1">
        <v>8.5649488986051594E-6</v>
      </c>
      <c r="D17965">
        <v>1</v>
      </c>
      <c r="E17965">
        <v>1</v>
      </c>
      <c r="F17965">
        <v>0.98064516129032298</v>
      </c>
      <c r="G17965">
        <v>0.78947368421052599</v>
      </c>
      <c r="H17965">
        <v>0.79670329670329698</v>
      </c>
      <c r="I17965">
        <v>0.94444444444444398</v>
      </c>
      <c r="J17965" s="1">
        <v>1</v>
      </c>
      <c r="K17965" t="s">
        <v>23238</v>
      </c>
      <c r="L17965" t="s">
        <v>59174</v>
      </c>
      <c r="M17965" t="s">
        <v>59175</v>
      </c>
    </row>
    <row r="17966" spans="1:13">
      <c r="A17966" s="1" t="s">
        <v>19983</v>
      </c>
      <c r="B17966">
        <v>8.2066490881905303E-9</v>
      </c>
      <c r="C17966" s="1">
        <v>5.9352872517405704E-6</v>
      </c>
      <c r="D17966">
        <v>1</v>
      </c>
      <c r="E17966">
        <v>1</v>
      </c>
      <c r="F17966">
        <v>1</v>
      </c>
      <c r="G17966">
        <v>0.87179487179487203</v>
      </c>
      <c r="H17966">
        <v>0.98863636363636398</v>
      </c>
      <c r="I17966">
        <v>0.98979591836734704</v>
      </c>
      <c r="J17966" s="1">
        <v>1</v>
      </c>
      <c r="K17966" t="s">
        <v>23237</v>
      </c>
      <c r="L17966" t="s">
        <v>59176</v>
      </c>
      <c r="M17966" t="s">
        <v>59177</v>
      </c>
    </row>
    <row r="17967" spans="1:13">
      <c r="A17967" s="1" t="s">
        <v>19984</v>
      </c>
      <c r="B17967">
        <v>1.2387868068402001E-4</v>
      </c>
      <c r="C17967" s="1">
        <v>2.65649693183036E-5</v>
      </c>
      <c r="D17967">
        <v>0.60344827586206895</v>
      </c>
      <c r="E17967">
        <v>0.50574712643678199</v>
      </c>
      <c r="F17967">
        <v>0.54424778761061898</v>
      </c>
      <c r="G17967">
        <v>0.38888888888888901</v>
      </c>
      <c r="H17967">
        <v>0.51190476190476197</v>
      </c>
      <c r="I17967">
        <v>0.39655172413793099</v>
      </c>
      <c r="J17967" s="1">
        <v>0.9</v>
      </c>
      <c r="K17967" t="s">
        <v>23239</v>
      </c>
      <c r="L17967" t="s">
        <v>59178</v>
      </c>
      <c r="M17967" t="s">
        <v>59179</v>
      </c>
    </row>
    <row r="17968" spans="1:13">
      <c r="A17968" s="1" t="s">
        <v>19985</v>
      </c>
      <c r="B17968">
        <v>1.44862940330297E-5</v>
      </c>
      <c r="C17968" s="1">
        <v>2.1396376058650999E-5</v>
      </c>
      <c r="D17968">
        <v>1</v>
      </c>
      <c r="E17968">
        <v>1</v>
      </c>
      <c r="F17968">
        <v>0.87823834196891204</v>
      </c>
      <c r="G17968">
        <v>0.98888888888888904</v>
      </c>
      <c r="H17968">
        <v>0.91284403669724801</v>
      </c>
      <c r="I17968">
        <v>0.96470588235294097</v>
      </c>
      <c r="J17968" s="1">
        <v>1</v>
      </c>
      <c r="K17968" t="s">
        <v>23242</v>
      </c>
      <c r="L17968" t="s">
        <v>59180</v>
      </c>
      <c r="M17968" t="s">
        <v>59181</v>
      </c>
    </row>
    <row r="17969" spans="1:13">
      <c r="A17969" s="1" t="s">
        <v>19986</v>
      </c>
      <c r="B17969">
        <v>1.70783701006755E-10</v>
      </c>
      <c r="C17969" s="1">
        <v>3.5658639784748103E-7</v>
      </c>
      <c r="D17969">
        <v>0</v>
      </c>
      <c r="E17969">
        <v>0</v>
      </c>
      <c r="F17969">
        <v>0</v>
      </c>
      <c r="G17969">
        <v>8.6206896551724102E-3</v>
      </c>
      <c r="H17969">
        <v>4.3859649122806998E-3</v>
      </c>
      <c r="I17969">
        <v>0</v>
      </c>
      <c r="J17969" s="1">
        <v>0</v>
      </c>
      <c r="K17969" t="s">
        <v>23240</v>
      </c>
      <c r="L17969" t="s">
        <v>59182</v>
      </c>
      <c r="M17969" t="s">
        <v>59183</v>
      </c>
    </row>
    <row r="17970" spans="1:13">
      <c r="A17970" s="1" t="s">
        <v>19987</v>
      </c>
      <c r="B17970">
        <v>5.6049649473415801E-6</v>
      </c>
      <c r="C17970" s="1">
        <v>3.6485798748230799E-5</v>
      </c>
      <c r="D17970">
        <v>1</v>
      </c>
      <c r="E17970">
        <v>1</v>
      </c>
      <c r="F17970">
        <v>0.99127906976744196</v>
      </c>
      <c r="G17970">
        <v>1</v>
      </c>
      <c r="H17970">
        <v>0.96226415094339601</v>
      </c>
      <c r="I17970">
        <v>0.97857142857142898</v>
      </c>
      <c r="J17970" s="1" t="s">
        <v>23229</v>
      </c>
      <c r="K17970" t="s">
        <v>23241</v>
      </c>
      <c r="L17970" t="s">
        <v>59184</v>
      </c>
      <c r="M17970" t="s">
        <v>59185</v>
      </c>
    </row>
    <row r="17971" spans="1:13">
      <c r="A17971" s="1" t="s">
        <v>19988</v>
      </c>
      <c r="B17971">
        <v>9.9113582606652698E-5</v>
      </c>
      <c r="C17971" s="1">
        <v>3.5742612678997499E-4</v>
      </c>
      <c r="D17971">
        <v>3.5714285714285698E-2</v>
      </c>
      <c r="E17971">
        <v>0</v>
      </c>
      <c r="F17971">
        <v>0.35135135135135098</v>
      </c>
      <c r="G17971">
        <v>0.03</v>
      </c>
      <c r="H17971">
        <v>0.23376623376623401</v>
      </c>
      <c r="I17971">
        <v>4.9107142857142898E-2</v>
      </c>
      <c r="J17971" s="1">
        <v>0</v>
      </c>
      <c r="K17971" t="s">
        <v>23238</v>
      </c>
      <c r="L17971" t="s">
        <v>59186</v>
      </c>
      <c r="M17971" t="s">
        <v>59187</v>
      </c>
    </row>
    <row r="17972" spans="1:13">
      <c r="A17972" s="1" t="s">
        <v>19989</v>
      </c>
      <c r="B17972">
        <v>4.6611973851991999E-7</v>
      </c>
      <c r="C17972" s="1">
        <v>3.0846082805572101E-5</v>
      </c>
      <c r="D17972">
        <v>0.28571428571428598</v>
      </c>
      <c r="E17972">
        <v>2.1276595744680899E-2</v>
      </c>
      <c r="F17972">
        <v>1.5151515151515201E-2</v>
      </c>
      <c r="G17972">
        <v>0.71428571428571397</v>
      </c>
      <c r="H17972">
        <v>1.2987012987013E-2</v>
      </c>
      <c r="I17972">
        <v>0.37037037037037002</v>
      </c>
      <c r="J17972" s="1" t="s">
        <v>23229</v>
      </c>
      <c r="K17972" t="s">
        <v>23238</v>
      </c>
      <c r="L17972" t="s">
        <v>59188</v>
      </c>
      <c r="M17972" t="s">
        <v>59189</v>
      </c>
    </row>
    <row r="17973" spans="1:13">
      <c r="A17973" s="1" t="s">
        <v>19990</v>
      </c>
      <c r="B17973">
        <v>6.0950877427559102E-8</v>
      </c>
      <c r="C17973" s="1">
        <v>3.60341515059572E-8</v>
      </c>
      <c r="D17973">
        <v>0</v>
      </c>
      <c r="E17973">
        <v>0</v>
      </c>
      <c r="F17973">
        <v>2.5773195876288698E-3</v>
      </c>
      <c r="G17973">
        <v>0</v>
      </c>
      <c r="H17973">
        <v>4.4642857142857097E-3</v>
      </c>
      <c r="I17973">
        <v>4.6296296296296302E-3</v>
      </c>
      <c r="J17973" s="1" t="s">
        <v>23229</v>
      </c>
      <c r="K17973" t="s">
        <v>23242</v>
      </c>
      <c r="L17973" t="s">
        <v>59190</v>
      </c>
      <c r="M17973" t="s">
        <v>59191</v>
      </c>
    </row>
    <row r="17974" spans="1:13">
      <c r="A17974" s="1" t="s">
        <v>19991</v>
      </c>
      <c r="B17974">
        <v>2.1690327631699699E-7</v>
      </c>
      <c r="C17974" s="1">
        <v>7.9945764696922997E-8</v>
      </c>
      <c r="D17974">
        <v>7.1428571428571397E-2</v>
      </c>
      <c r="E17974">
        <v>6.5789473684210497E-3</v>
      </c>
      <c r="F17974">
        <v>2.9585798816567999E-3</v>
      </c>
      <c r="G17974">
        <v>0</v>
      </c>
      <c r="H17974">
        <v>0</v>
      </c>
      <c r="I17974">
        <v>0</v>
      </c>
      <c r="J17974" s="1">
        <v>1</v>
      </c>
      <c r="K17974" t="s">
        <v>23238</v>
      </c>
      <c r="L17974" t="s">
        <v>59192</v>
      </c>
      <c r="M17974" t="s">
        <v>59193</v>
      </c>
    </row>
    <row r="17975" spans="1:13">
      <c r="A17975" s="1" t="s">
        <v>19992</v>
      </c>
      <c r="B17975">
        <v>2.3334842478093999E-5</v>
      </c>
      <c r="C17975" s="1">
        <v>1.9472811518534801E-5</v>
      </c>
      <c r="D17975">
        <v>1</v>
      </c>
      <c r="E17975">
        <v>1</v>
      </c>
      <c r="F17975">
        <v>0.91208791208791196</v>
      </c>
      <c r="G17975">
        <v>1</v>
      </c>
      <c r="H17975">
        <v>1</v>
      </c>
      <c r="I17975">
        <v>1</v>
      </c>
      <c r="J17975" s="1">
        <v>1</v>
      </c>
      <c r="K17975" t="s">
        <v>23239</v>
      </c>
      <c r="L17975" t="s">
        <v>59194</v>
      </c>
      <c r="M17975" t="s">
        <v>59195</v>
      </c>
    </row>
    <row r="17976" spans="1:13">
      <c r="A17976" s="1" t="s">
        <v>19993</v>
      </c>
      <c r="B17976">
        <v>9.3699334606182794E-5</v>
      </c>
      <c r="C17976" s="1">
        <v>1.21988684296328E-6</v>
      </c>
      <c r="D17976">
        <v>0.98</v>
      </c>
      <c r="E17976">
        <v>0.64864864864864902</v>
      </c>
      <c r="F17976">
        <v>1</v>
      </c>
      <c r="G17976">
        <v>1</v>
      </c>
      <c r="H17976">
        <v>1</v>
      </c>
      <c r="I17976">
        <v>1</v>
      </c>
      <c r="J17976" s="1">
        <v>1</v>
      </c>
      <c r="K17976" t="s">
        <v>23238</v>
      </c>
      <c r="L17976" t="s">
        <v>59196</v>
      </c>
      <c r="M17976" t="s">
        <v>59197</v>
      </c>
    </row>
    <row r="17977" spans="1:13">
      <c r="A17977" s="1" t="s">
        <v>19994</v>
      </c>
      <c r="B17977">
        <v>2.1542290199846401E-4</v>
      </c>
      <c r="C17977" s="1">
        <v>4.4350149305311699E-5</v>
      </c>
      <c r="D17977">
        <v>0.984375</v>
      </c>
      <c r="E17977">
        <v>0.81460674157303403</v>
      </c>
      <c r="F17977">
        <v>0.95263157894736838</v>
      </c>
      <c r="G17977">
        <v>0.88749999999999996</v>
      </c>
      <c r="H17977">
        <v>0.84239130434782594</v>
      </c>
      <c r="I17977">
        <v>0.83846153846153804</v>
      </c>
      <c r="J17977" s="1" t="s">
        <v>23229</v>
      </c>
      <c r="K17977" t="s">
        <v>23243</v>
      </c>
      <c r="L17977" t="s">
        <v>59198</v>
      </c>
      <c r="M17977" t="s">
        <v>59199</v>
      </c>
    </row>
    <row r="17978" spans="1:13">
      <c r="A17978" s="1" t="s">
        <v>19995</v>
      </c>
      <c r="B17978">
        <v>9.1285992147721504E-7</v>
      </c>
      <c r="C17978" s="1">
        <v>5.2373500595323603E-8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0.93589743589743601</v>
      </c>
      <c r="J17978" s="1">
        <v>1</v>
      </c>
      <c r="K17978" t="s">
        <v>23241</v>
      </c>
      <c r="L17978" t="s">
        <v>59200</v>
      </c>
      <c r="M17978" t="s">
        <v>59201</v>
      </c>
    </row>
    <row r="17979" spans="1:13">
      <c r="A17979" s="1" t="s">
        <v>19996</v>
      </c>
      <c r="B17979">
        <v>2.46588226007243E-5</v>
      </c>
      <c r="C17979" s="1">
        <v>5.4332531573530698E-5</v>
      </c>
      <c r="D17979">
        <v>0.98275862068965503</v>
      </c>
      <c r="E17979">
        <v>0.84848484848484895</v>
      </c>
      <c r="F17979">
        <v>0.99132947976878605</v>
      </c>
      <c r="G17979">
        <v>0.71</v>
      </c>
      <c r="H17979">
        <v>0.89351851851851805</v>
      </c>
      <c r="I17979">
        <v>0.83</v>
      </c>
      <c r="J17979" s="1" t="s">
        <v>23229</v>
      </c>
      <c r="K17979" t="s">
        <v>23238</v>
      </c>
      <c r="L17979" t="s">
        <v>59202</v>
      </c>
      <c r="M17979" t="s">
        <v>59203</v>
      </c>
    </row>
    <row r="17980" spans="1:13">
      <c r="A17980" s="1" t="s">
        <v>19997</v>
      </c>
      <c r="B17980">
        <v>1.6479375101220799E-6</v>
      </c>
      <c r="C17980" s="1">
        <v>2.33402070286556E-6</v>
      </c>
      <c r="D17980">
        <v>0</v>
      </c>
      <c r="E17980">
        <v>5.9523809523809503E-3</v>
      </c>
      <c r="F17980">
        <v>5.9880239520958096E-3</v>
      </c>
      <c r="G17980">
        <v>0.42857142857142899</v>
      </c>
      <c r="H17980">
        <v>0</v>
      </c>
      <c r="I17980">
        <v>0.121621621621622</v>
      </c>
      <c r="J17980" s="1">
        <v>0</v>
      </c>
      <c r="K17980" t="s">
        <v>23238</v>
      </c>
      <c r="L17980" t="s">
        <v>59204</v>
      </c>
      <c r="M17980" t="s">
        <v>59205</v>
      </c>
    </row>
    <row r="17981" spans="1:13">
      <c r="A17981" s="1" t="s">
        <v>19998</v>
      </c>
      <c r="B17981">
        <v>6.40107412636932E-5</v>
      </c>
      <c r="C17981" s="1">
        <v>3.72678346855186E-6</v>
      </c>
      <c r="D17981">
        <v>0.85</v>
      </c>
      <c r="E17981">
        <v>0.99324324324324298</v>
      </c>
      <c r="F17981">
        <v>0.35666666666666702</v>
      </c>
      <c r="G17981">
        <v>0.85526315789473695</v>
      </c>
      <c r="H17981">
        <v>0.340425531914894</v>
      </c>
      <c r="I17981">
        <v>0.85714285714285698</v>
      </c>
      <c r="J17981" s="1" t="s">
        <v>23229</v>
      </c>
      <c r="K17981" t="s">
        <v>23241</v>
      </c>
      <c r="L17981" t="s">
        <v>59206</v>
      </c>
      <c r="M17981" t="s">
        <v>59207</v>
      </c>
    </row>
    <row r="17982" spans="1:13">
      <c r="A17982" s="1" t="s">
        <v>19999</v>
      </c>
      <c r="B17982">
        <v>3.2622546208279402E-6</v>
      </c>
      <c r="C17982" s="1">
        <v>1.3199368109903401E-9</v>
      </c>
      <c r="D17982">
        <v>0</v>
      </c>
      <c r="E17982">
        <v>6.17283950617284E-3</v>
      </c>
      <c r="F17982">
        <v>0</v>
      </c>
      <c r="G17982">
        <v>0</v>
      </c>
      <c r="H17982">
        <v>0</v>
      </c>
      <c r="I17982">
        <v>2.32558139534884E-2</v>
      </c>
      <c r="J17982" s="1">
        <v>1</v>
      </c>
      <c r="K17982" t="s">
        <v>23241</v>
      </c>
      <c r="L17982" t="s">
        <v>59208</v>
      </c>
      <c r="M17982" t="s">
        <v>59209</v>
      </c>
    </row>
    <row r="17983" spans="1:13">
      <c r="A17983" s="1" t="s">
        <v>20000</v>
      </c>
      <c r="B17983">
        <v>1.57972545848795E-8</v>
      </c>
      <c r="C17983" s="1">
        <v>8.7238433689671295E-7</v>
      </c>
      <c r="D17983">
        <v>0</v>
      </c>
      <c r="E17983">
        <v>0</v>
      </c>
      <c r="F17983">
        <v>0</v>
      </c>
      <c r="G17983">
        <v>0.14285714285714299</v>
      </c>
      <c r="H17983">
        <v>4.4247787610619503E-3</v>
      </c>
      <c r="I17983">
        <v>4.9586776859504099E-2</v>
      </c>
      <c r="J17983" s="1">
        <v>0</v>
      </c>
      <c r="K17983" t="s">
        <v>23240</v>
      </c>
      <c r="L17983" t="s">
        <v>59210</v>
      </c>
      <c r="M17983" t="s">
        <v>59211</v>
      </c>
    </row>
    <row r="17984" spans="1:13">
      <c r="A17984" s="1" t="s">
        <v>20001</v>
      </c>
      <c r="B17984">
        <v>1.45587827730246E-5</v>
      </c>
      <c r="C17984" s="1">
        <v>1.34461311066921E-4</v>
      </c>
      <c r="D17984">
        <v>1</v>
      </c>
      <c r="E17984">
        <v>1</v>
      </c>
      <c r="F17984">
        <v>0.99180327868852503</v>
      </c>
      <c r="G17984">
        <v>0.94594594594594605</v>
      </c>
      <c r="H17984">
        <v>0.58426966292134797</v>
      </c>
      <c r="I17984">
        <v>0.95454545454545503</v>
      </c>
      <c r="J17984" s="1">
        <v>1</v>
      </c>
      <c r="K17984" t="s">
        <v>23241</v>
      </c>
      <c r="L17984" t="s">
        <v>59212</v>
      </c>
      <c r="M17984" t="s">
        <v>59213</v>
      </c>
    </row>
    <row r="17985" spans="1:13">
      <c r="A17985" s="1" t="s">
        <v>20002</v>
      </c>
      <c r="B17985">
        <v>9.5128749959127102E-6</v>
      </c>
      <c r="C17985" s="1">
        <v>1.0513003408796001E-6</v>
      </c>
      <c r="D17985">
        <v>0.13793103448275901</v>
      </c>
      <c r="E17985">
        <v>3.125E-2</v>
      </c>
      <c r="F17985">
        <v>7.0588235294117604E-2</v>
      </c>
      <c r="G17985">
        <v>0</v>
      </c>
      <c r="H17985">
        <v>3.6458333333333301E-2</v>
      </c>
      <c r="I17985">
        <v>3.8043478260869602E-2</v>
      </c>
      <c r="J17985" s="1">
        <v>0</v>
      </c>
      <c r="K17985" t="s">
        <v>23237</v>
      </c>
      <c r="L17985" t="s">
        <v>59214</v>
      </c>
      <c r="M17985" t="s">
        <v>59215</v>
      </c>
    </row>
    <row r="17986" spans="1:13">
      <c r="A17986" s="1" t="s">
        <v>20003</v>
      </c>
      <c r="B17986">
        <v>6.8965060347281305E-5</v>
      </c>
      <c r="C17986" s="1">
        <v>3.0197312038618998E-4</v>
      </c>
      <c r="D17986">
        <v>0.6875</v>
      </c>
      <c r="E17986">
        <v>0.74468085106382997</v>
      </c>
      <c r="F17986">
        <v>0.510752688172043</v>
      </c>
      <c r="G17986">
        <v>0.73275862068965503</v>
      </c>
      <c r="H17986">
        <v>0.68468468468468502</v>
      </c>
      <c r="I17986">
        <v>0.861788617886179</v>
      </c>
      <c r="J17986" s="1">
        <v>1</v>
      </c>
      <c r="K17986" t="s">
        <v>23241</v>
      </c>
      <c r="L17986" t="s">
        <v>59216</v>
      </c>
      <c r="M17986" t="s">
        <v>59217</v>
      </c>
    </row>
    <row r="17987" spans="1:13">
      <c r="A17987" s="1" t="s">
        <v>20004</v>
      </c>
      <c r="B17987">
        <v>4.5327277594459201E-5</v>
      </c>
      <c r="C17987" s="1">
        <v>2.72457269084647E-5</v>
      </c>
      <c r="D17987">
        <v>0.83333333333333304</v>
      </c>
      <c r="E17987">
        <v>1</v>
      </c>
      <c r="F17987">
        <v>0.96132596685082905</v>
      </c>
      <c r="G17987">
        <v>1</v>
      </c>
      <c r="H17987">
        <v>1</v>
      </c>
      <c r="I17987">
        <v>1</v>
      </c>
      <c r="J17987" s="1" t="s">
        <v>23229</v>
      </c>
      <c r="K17987" t="s">
        <v>23237</v>
      </c>
      <c r="L17987" t="s">
        <v>59218</v>
      </c>
      <c r="M17987" t="s">
        <v>59219</v>
      </c>
    </row>
    <row r="17988" spans="1:13">
      <c r="A17988" s="1" t="s">
        <v>20005</v>
      </c>
      <c r="B17988">
        <v>2.2204828169087001E-8</v>
      </c>
      <c r="C17988" s="1">
        <v>2.6293474462862401E-5</v>
      </c>
      <c r="D17988">
        <v>0.98333333333333295</v>
      </c>
      <c r="E17988">
        <v>1</v>
      </c>
      <c r="F17988">
        <v>1</v>
      </c>
      <c r="G17988">
        <v>0.96226415094339601</v>
      </c>
      <c r="H17988">
        <v>0.97685185185185197</v>
      </c>
      <c r="I17988">
        <v>0.96875</v>
      </c>
      <c r="J17988" s="1">
        <v>1</v>
      </c>
      <c r="K17988" t="s">
        <v>23238</v>
      </c>
      <c r="L17988" t="s">
        <v>59220</v>
      </c>
      <c r="M17988" t="s">
        <v>59221</v>
      </c>
    </row>
    <row r="17989" spans="1:13">
      <c r="A17989" s="1" t="s">
        <v>20006</v>
      </c>
      <c r="B17989">
        <v>2.8221388102377198E-6</v>
      </c>
      <c r="C17989" s="1">
        <v>8.9746515567192297E-8</v>
      </c>
      <c r="D17989">
        <v>0.95</v>
      </c>
      <c r="E17989">
        <v>1</v>
      </c>
      <c r="F17989">
        <v>1</v>
      </c>
      <c r="G17989">
        <v>1</v>
      </c>
      <c r="H17989">
        <v>1</v>
      </c>
      <c r="I17989">
        <v>0.98979591836734704</v>
      </c>
      <c r="J17989" s="1">
        <v>1</v>
      </c>
      <c r="K17989" t="s">
        <v>23238</v>
      </c>
      <c r="L17989" t="s">
        <v>59222</v>
      </c>
      <c r="M17989" t="s">
        <v>59223</v>
      </c>
    </row>
    <row r="17990" spans="1:13">
      <c r="A17990" s="1" t="s">
        <v>20007</v>
      </c>
      <c r="B17990">
        <v>1.43851494741094E-5</v>
      </c>
      <c r="C17990" s="1">
        <v>6.6725610316447598E-6</v>
      </c>
      <c r="D17990">
        <v>8.3333333333333301E-2</v>
      </c>
      <c r="E17990">
        <v>0.224719101123595</v>
      </c>
      <c r="F17990">
        <v>9.0361445783132491E-3</v>
      </c>
      <c r="G17990">
        <v>0</v>
      </c>
      <c r="H17990">
        <v>0</v>
      </c>
      <c r="I17990">
        <v>6.9767441860465101E-2</v>
      </c>
      <c r="J17990" s="1">
        <v>0</v>
      </c>
      <c r="K17990" t="s">
        <v>23241</v>
      </c>
      <c r="L17990" t="s">
        <v>59224</v>
      </c>
      <c r="M17990" t="s">
        <v>59225</v>
      </c>
    </row>
    <row r="17991" spans="1:13">
      <c r="A17991" s="1" t="s">
        <v>20008</v>
      </c>
      <c r="B17991">
        <v>4.8247641269213902E-6</v>
      </c>
      <c r="C17991" s="1">
        <v>7.8514397573345705E-8</v>
      </c>
      <c r="D17991">
        <v>0</v>
      </c>
      <c r="E17991">
        <v>8.2278481012658194E-2</v>
      </c>
      <c r="F17991">
        <v>3.8461538461538498E-3</v>
      </c>
      <c r="G17991">
        <v>0</v>
      </c>
      <c r="H17991">
        <v>0</v>
      </c>
      <c r="I17991">
        <v>0</v>
      </c>
      <c r="J17991" s="1">
        <v>0</v>
      </c>
      <c r="K17991" t="s">
        <v>23242</v>
      </c>
      <c r="L17991" t="s">
        <v>59226</v>
      </c>
      <c r="M17991" t="s">
        <v>59227</v>
      </c>
    </row>
    <row r="17992" spans="1:13">
      <c r="A17992" s="1" t="s">
        <v>20009</v>
      </c>
      <c r="B17992">
        <v>7.3110753381337301E-7</v>
      </c>
      <c r="C17992" s="1">
        <v>3.3096460239117998E-8</v>
      </c>
      <c r="D17992">
        <v>0.98148148148148195</v>
      </c>
      <c r="E17992">
        <v>0.99425287356321801</v>
      </c>
      <c r="F17992">
        <v>1</v>
      </c>
      <c r="G17992">
        <v>1</v>
      </c>
      <c r="H17992">
        <v>1</v>
      </c>
      <c r="I17992">
        <v>1</v>
      </c>
      <c r="J17992" s="1" t="s">
        <v>23229</v>
      </c>
      <c r="K17992" t="s">
        <v>23240</v>
      </c>
      <c r="L17992" t="s">
        <v>59228</v>
      </c>
      <c r="M17992" t="s">
        <v>59229</v>
      </c>
    </row>
    <row r="17993" spans="1:13">
      <c r="A17993" s="1" t="s">
        <v>20010</v>
      </c>
      <c r="B17993">
        <v>4.30056151324734E-6</v>
      </c>
      <c r="C17993" s="1">
        <v>2.3161498010589102E-6</v>
      </c>
      <c r="D17993">
        <v>0.984375</v>
      </c>
      <c r="E17993">
        <v>0.99418604651162801</v>
      </c>
      <c r="F17993">
        <v>1</v>
      </c>
      <c r="G17993">
        <v>0.55357142857142905</v>
      </c>
      <c r="H17993">
        <v>0.94642857142857095</v>
      </c>
      <c r="I17993">
        <v>0.934782608695652</v>
      </c>
      <c r="J17993" s="1" t="s">
        <v>23229</v>
      </c>
      <c r="K17993" t="s">
        <v>23238</v>
      </c>
      <c r="L17993" t="s">
        <v>59230</v>
      </c>
      <c r="M17993" t="s">
        <v>59231</v>
      </c>
    </row>
    <row r="17994" spans="1:13">
      <c r="A17994" s="1" t="s">
        <v>20011</v>
      </c>
      <c r="B17994">
        <v>2.0916705627744201E-5</v>
      </c>
      <c r="C17994" s="1">
        <v>3.5778595313407601E-7</v>
      </c>
      <c r="D17994">
        <v>0</v>
      </c>
      <c r="E17994">
        <v>0.213114754098361</v>
      </c>
      <c r="F17994">
        <v>0</v>
      </c>
      <c r="G17994">
        <v>0</v>
      </c>
      <c r="H17994">
        <v>0</v>
      </c>
      <c r="I17994">
        <v>0</v>
      </c>
      <c r="J17994" s="1">
        <v>0</v>
      </c>
      <c r="K17994" t="s">
        <v>23238</v>
      </c>
      <c r="L17994" t="s">
        <v>59232</v>
      </c>
      <c r="M17994" t="s">
        <v>59233</v>
      </c>
    </row>
    <row r="17995" spans="1:13">
      <c r="A17995" s="1" t="s">
        <v>20012</v>
      </c>
      <c r="B17995">
        <v>1.2461917556029399E-7</v>
      </c>
      <c r="C17995" s="1">
        <v>1.2144094283415599E-7</v>
      </c>
      <c r="D17995">
        <v>0</v>
      </c>
      <c r="E17995">
        <v>0</v>
      </c>
      <c r="F17995">
        <v>0</v>
      </c>
      <c r="G17995">
        <v>1.0869565217391301E-2</v>
      </c>
      <c r="H17995">
        <v>0</v>
      </c>
      <c r="I17995">
        <v>0</v>
      </c>
      <c r="J17995" s="1">
        <v>0.5</v>
      </c>
      <c r="K17995" t="s">
        <v>23241</v>
      </c>
      <c r="L17995" t="s">
        <v>59234</v>
      </c>
      <c r="M17995" t="s">
        <v>59235</v>
      </c>
    </row>
    <row r="17996" spans="1:13">
      <c r="A17996" s="1" t="s">
        <v>20013</v>
      </c>
      <c r="B17996">
        <v>1.6925954102078899E-8</v>
      </c>
      <c r="C17996" s="1">
        <v>6.5262999701728503E-5</v>
      </c>
      <c r="D17996">
        <v>0.375</v>
      </c>
      <c r="E17996">
        <v>0.59523809523809501</v>
      </c>
      <c r="F17996">
        <v>0.71103896103896103</v>
      </c>
      <c r="G17996">
        <v>1.4285714285714299E-2</v>
      </c>
      <c r="H17996">
        <v>0.48571428571428599</v>
      </c>
      <c r="I17996">
        <v>0.266666666666667</v>
      </c>
      <c r="J17996" s="1" t="s">
        <v>23229</v>
      </c>
      <c r="K17996" t="s">
        <v>23238</v>
      </c>
      <c r="L17996" t="s">
        <v>59236</v>
      </c>
      <c r="M17996" t="s">
        <v>59237</v>
      </c>
    </row>
    <row r="17997" spans="1:13">
      <c r="A17997" s="1" t="s">
        <v>20014</v>
      </c>
      <c r="B17997">
        <v>2.1240541347404402E-6</v>
      </c>
      <c r="C17997" s="1">
        <v>1.0476592826284599E-6</v>
      </c>
      <c r="D17997">
        <v>0.1</v>
      </c>
      <c r="E17997">
        <v>0.25555555555555598</v>
      </c>
      <c r="F17997">
        <v>5.5248618784530402E-3</v>
      </c>
      <c r="G17997">
        <v>3.8461538461538498E-2</v>
      </c>
      <c r="H17997">
        <v>6.0975609756097598E-3</v>
      </c>
      <c r="I17997">
        <v>2.27272727272727E-2</v>
      </c>
      <c r="J17997" s="1">
        <v>0</v>
      </c>
      <c r="K17997" t="s">
        <v>23241</v>
      </c>
      <c r="L17997" t="s">
        <v>59238</v>
      </c>
      <c r="M17997" t="s">
        <v>59239</v>
      </c>
    </row>
    <row r="17998" spans="1:13">
      <c r="A17998" s="1" t="s">
        <v>20015</v>
      </c>
      <c r="B17998">
        <v>2.9664444372716499E-7</v>
      </c>
      <c r="C17998" s="1">
        <v>1.6391862713160299E-5</v>
      </c>
      <c r="D17998">
        <v>0</v>
      </c>
      <c r="E17998">
        <v>0</v>
      </c>
      <c r="F17998">
        <v>1.35135135135135E-2</v>
      </c>
      <c r="G17998">
        <v>8.7719298245613996E-3</v>
      </c>
      <c r="H17998">
        <v>1.9047619047619001E-2</v>
      </c>
      <c r="I17998">
        <v>3.78151260504202E-2</v>
      </c>
      <c r="J17998" s="1">
        <v>0</v>
      </c>
      <c r="K17998" t="s">
        <v>23238</v>
      </c>
      <c r="L17998" t="s">
        <v>59240</v>
      </c>
      <c r="M17998" t="s">
        <v>59241</v>
      </c>
    </row>
    <row r="17999" spans="1:13">
      <c r="A17999" s="1" t="s">
        <v>20016</v>
      </c>
      <c r="B17999">
        <v>2.4750789332954601E-5</v>
      </c>
      <c r="C17999" s="1">
        <v>5.3342229665071502E-6</v>
      </c>
      <c r="D17999">
        <v>1</v>
      </c>
      <c r="E17999">
        <v>0.88888888888888895</v>
      </c>
      <c r="F17999">
        <v>1</v>
      </c>
      <c r="G17999">
        <v>0.98809523809523803</v>
      </c>
      <c r="H17999">
        <v>1</v>
      </c>
      <c r="I17999">
        <v>0.98412698412698396</v>
      </c>
      <c r="J17999" s="1">
        <v>1</v>
      </c>
      <c r="K17999" t="s">
        <v>23238</v>
      </c>
      <c r="L17999" t="s">
        <v>59242</v>
      </c>
      <c r="M17999" t="s">
        <v>59243</v>
      </c>
    </row>
    <row r="18000" spans="1:13">
      <c r="A18000" s="1" t="s">
        <v>20017</v>
      </c>
      <c r="B18000">
        <v>6.0651065660837999E-5</v>
      </c>
      <c r="C18000" s="1">
        <v>4.5068367247726004E-6</v>
      </c>
      <c r="D18000">
        <v>0.875</v>
      </c>
      <c r="E18000">
        <v>0.88043478260869601</v>
      </c>
      <c r="F18000">
        <v>0.98148148148148195</v>
      </c>
      <c r="G18000">
        <v>0.98484848484848497</v>
      </c>
      <c r="H18000">
        <v>0.99450549450549497</v>
      </c>
      <c r="I18000">
        <v>1</v>
      </c>
      <c r="J18000" s="1">
        <v>1</v>
      </c>
      <c r="K18000" t="s">
        <v>23238</v>
      </c>
      <c r="L18000" t="s">
        <v>59244</v>
      </c>
      <c r="M18000" t="s">
        <v>59245</v>
      </c>
    </row>
    <row r="18001" spans="1:13">
      <c r="A18001" s="1" t="s">
        <v>20018</v>
      </c>
      <c r="B18001">
        <v>1.71560000628627E-6</v>
      </c>
      <c r="C18001" s="1">
        <v>3.7474836697180203E-8</v>
      </c>
      <c r="D18001">
        <v>3.4482758620689703E-2</v>
      </c>
      <c r="E18001">
        <v>1.1494252873563199E-2</v>
      </c>
      <c r="F18001">
        <v>2.60416666666667E-3</v>
      </c>
      <c r="G18001">
        <v>0</v>
      </c>
      <c r="H18001">
        <v>5.1020408163265302E-3</v>
      </c>
      <c r="I18001">
        <v>0</v>
      </c>
      <c r="J18001" s="1">
        <v>0</v>
      </c>
      <c r="K18001" t="s">
        <v>23237</v>
      </c>
      <c r="L18001" t="s">
        <v>59246</v>
      </c>
      <c r="M18001" t="s">
        <v>59247</v>
      </c>
    </row>
    <row r="18002" spans="1:13">
      <c r="A18002" s="1" t="s">
        <v>20019</v>
      </c>
      <c r="B18002">
        <v>1.0833095489657999E-5</v>
      </c>
      <c r="C18002" s="1">
        <v>1.16536400852108E-7</v>
      </c>
      <c r="D18002">
        <v>0.11111111111111099</v>
      </c>
      <c r="E18002">
        <v>3.2608695652173898E-2</v>
      </c>
      <c r="F18002">
        <v>3.0120481927710802E-3</v>
      </c>
      <c r="G18002">
        <v>0</v>
      </c>
      <c r="H18002">
        <v>0</v>
      </c>
      <c r="I18002">
        <v>6.7567567567567597E-3</v>
      </c>
      <c r="J18002" s="1">
        <v>0</v>
      </c>
      <c r="K18002" t="s">
        <v>23241</v>
      </c>
      <c r="L18002" t="s">
        <v>59248</v>
      </c>
      <c r="M18002" t="s">
        <v>59249</v>
      </c>
    </row>
    <row r="18003" spans="1:13">
      <c r="A18003" s="1" t="s">
        <v>20020</v>
      </c>
      <c r="B18003">
        <v>7.9848120631224206E-5</v>
      </c>
      <c r="C18003" s="1">
        <v>7.9560493201485204E-6</v>
      </c>
      <c r="D18003">
        <v>0.203125</v>
      </c>
      <c r="E18003">
        <v>0.51111111111111096</v>
      </c>
      <c r="F18003">
        <v>9.0206185567010294E-2</v>
      </c>
      <c r="G18003">
        <v>9.6153846153846194E-3</v>
      </c>
      <c r="H18003">
        <v>8.7378640776699004E-2</v>
      </c>
      <c r="I18003">
        <v>0.12621359223301001</v>
      </c>
      <c r="J18003" s="1">
        <v>0.05</v>
      </c>
      <c r="K18003" t="s">
        <v>23241</v>
      </c>
      <c r="L18003" t="s">
        <v>59250</v>
      </c>
      <c r="M18003" t="s">
        <v>59251</v>
      </c>
    </row>
    <row r="18004" spans="1:13">
      <c r="A18004" s="1" t="s">
        <v>20021</v>
      </c>
      <c r="B18004">
        <v>1.03095628266966E-7</v>
      </c>
      <c r="C18004" s="1">
        <v>1.3446567746343501E-6</v>
      </c>
      <c r="D18004">
        <v>0.96428571428571397</v>
      </c>
      <c r="E18004">
        <v>0.89743589743589702</v>
      </c>
      <c r="F18004">
        <v>1</v>
      </c>
      <c r="G18004">
        <v>1</v>
      </c>
      <c r="H18004">
        <v>0.99390243902439002</v>
      </c>
      <c r="I18004">
        <v>1</v>
      </c>
      <c r="J18004" s="1" t="s">
        <v>23229</v>
      </c>
      <c r="K18004" t="s">
        <v>23240</v>
      </c>
      <c r="L18004" t="s">
        <v>59252</v>
      </c>
      <c r="M18004" t="s">
        <v>59253</v>
      </c>
    </row>
    <row r="18005" spans="1:13">
      <c r="A18005" s="1" t="s">
        <v>20022</v>
      </c>
      <c r="B18005">
        <v>6.1064014025766406E-8</v>
      </c>
      <c r="C18005" s="1">
        <v>1.8352062023938601E-7</v>
      </c>
      <c r="D18005">
        <v>0</v>
      </c>
      <c r="E18005">
        <v>0</v>
      </c>
      <c r="F18005">
        <v>5.2083333333333296E-3</v>
      </c>
      <c r="G18005">
        <v>0.01</v>
      </c>
      <c r="H18005">
        <v>9.2592592592592605E-3</v>
      </c>
      <c r="I18005">
        <v>0</v>
      </c>
      <c r="J18005" s="1">
        <v>0.5</v>
      </c>
      <c r="K18005" t="s">
        <v>23238</v>
      </c>
      <c r="L18005" t="s">
        <v>59254</v>
      </c>
      <c r="M18005" t="s">
        <v>59255</v>
      </c>
    </row>
    <row r="18006" spans="1:13">
      <c r="A18006" s="1" t="s">
        <v>20023</v>
      </c>
      <c r="B18006">
        <v>1.1139893929796799E-6</v>
      </c>
      <c r="C18006" s="1">
        <v>4.9783666745284203E-6</v>
      </c>
      <c r="D18006">
        <v>0</v>
      </c>
      <c r="E18006">
        <v>7.0512820512820498E-2</v>
      </c>
      <c r="F18006">
        <v>3.1645569620253199E-3</v>
      </c>
      <c r="G18006">
        <v>0</v>
      </c>
      <c r="H18006">
        <v>0</v>
      </c>
      <c r="I18006">
        <v>1.8181818181818198E-2</v>
      </c>
      <c r="J18006" s="1">
        <v>0</v>
      </c>
      <c r="K18006" t="s">
        <v>23238</v>
      </c>
      <c r="L18006" t="s">
        <v>59256</v>
      </c>
      <c r="M18006" t="s">
        <v>59257</v>
      </c>
    </row>
    <row r="18007" spans="1:13">
      <c r="A18007" s="1" t="s">
        <v>20024</v>
      </c>
      <c r="B18007">
        <v>1.96130543907496E-6</v>
      </c>
      <c r="C18007" s="1">
        <v>2.3473112486572801E-5</v>
      </c>
      <c r="D18007">
        <v>1</v>
      </c>
      <c r="E18007">
        <v>0.98958333333333304</v>
      </c>
      <c r="F18007">
        <v>0.992307692307692</v>
      </c>
      <c r="G18007">
        <v>0.96428571428571397</v>
      </c>
      <c r="H18007">
        <v>0.98245614035087703</v>
      </c>
      <c r="I18007">
        <v>0.94067796610169496</v>
      </c>
      <c r="J18007" s="1">
        <v>1</v>
      </c>
      <c r="K18007" t="s">
        <v>23241</v>
      </c>
      <c r="L18007" t="s">
        <v>59258</v>
      </c>
      <c r="M18007" t="s">
        <v>59259</v>
      </c>
    </row>
    <row r="18008" spans="1:13">
      <c r="A18008" s="1" t="s">
        <v>20025</v>
      </c>
      <c r="B18008">
        <v>1.88444885182469E-5</v>
      </c>
      <c r="C18008" s="1">
        <v>5.6928358077047899E-5</v>
      </c>
      <c r="D18008">
        <v>0.203125</v>
      </c>
      <c r="E18008">
        <v>5.2083333333333296E-3</v>
      </c>
      <c r="F18008">
        <v>0</v>
      </c>
      <c r="G18008">
        <v>0.28448275862069</v>
      </c>
      <c r="H18008">
        <v>1.3274336283185801E-2</v>
      </c>
      <c r="I18008">
        <v>0.22</v>
      </c>
      <c r="J18008" s="1">
        <v>0</v>
      </c>
      <c r="K18008" t="s">
        <v>23241</v>
      </c>
      <c r="L18008" t="s">
        <v>59260</v>
      </c>
      <c r="M18008" t="s">
        <v>59261</v>
      </c>
    </row>
    <row r="18009" spans="1:13">
      <c r="A18009" s="1" t="s">
        <v>20026</v>
      </c>
      <c r="B18009">
        <v>1.5050300260230701E-5</v>
      </c>
      <c r="C18009" s="1">
        <v>3.1946897846988998E-7</v>
      </c>
      <c r="D18009">
        <v>1.5625E-2</v>
      </c>
      <c r="E18009">
        <v>1.5957446808510599E-2</v>
      </c>
      <c r="F18009">
        <v>0</v>
      </c>
      <c r="G18009">
        <v>0</v>
      </c>
      <c r="H18009">
        <v>0</v>
      </c>
      <c r="I18009">
        <v>0</v>
      </c>
      <c r="J18009" s="1" t="s">
        <v>23229</v>
      </c>
      <c r="K18009" t="s">
        <v>23238</v>
      </c>
      <c r="L18009" t="s">
        <v>59262</v>
      </c>
      <c r="M18009" t="s">
        <v>59263</v>
      </c>
    </row>
    <row r="18010" spans="1:13">
      <c r="A18010" s="1" t="s">
        <v>20027</v>
      </c>
      <c r="B18010">
        <v>3.7111568717325601E-9</v>
      </c>
      <c r="C18010" s="1">
        <v>3.5774453018904703E-10</v>
      </c>
      <c r="D18010">
        <v>1</v>
      </c>
      <c r="E18010">
        <v>0.99315068493150704</v>
      </c>
      <c r="F18010">
        <v>1</v>
      </c>
      <c r="G18010">
        <v>1</v>
      </c>
      <c r="H18010">
        <v>1</v>
      </c>
      <c r="I18010">
        <v>0.97222222222222199</v>
      </c>
      <c r="J18010" s="1">
        <v>0.1</v>
      </c>
      <c r="K18010" t="s">
        <v>23237</v>
      </c>
      <c r="L18010" t="s">
        <v>59264</v>
      </c>
      <c r="M18010" t="s">
        <v>59265</v>
      </c>
    </row>
    <row r="18011" spans="1:13">
      <c r="A18011" s="1" t="s">
        <v>20028</v>
      </c>
      <c r="B18011">
        <v>2.9829899980666901E-10</v>
      </c>
      <c r="C18011" s="1">
        <v>7.6808404939133095E-8</v>
      </c>
      <c r="D18011">
        <v>0</v>
      </c>
      <c r="E18011">
        <v>5.9523809523809503E-3</v>
      </c>
      <c r="F18011">
        <v>0</v>
      </c>
      <c r="G18011">
        <v>0.31578947368421101</v>
      </c>
      <c r="H18011">
        <v>0</v>
      </c>
      <c r="I18011">
        <v>3.5714285714285698E-2</v>
      </c>
      <c r="J18011" s="1">
        <v>0.95</v>
      </c>
      <c r="K18011" t="s">
        <v>23239</v>
      </c>
      <c r="L18011" t="s">
        <v>59266</v>
      </c>
      <c r="M18011" t="s">
        <v>59267</v>
      </c>
    </row>
    <row r="18012" spans="1:13">
      <c r="A18012" s="1" t="s">
        <v>20029</v>
      </c>
      <c r="B18012">
        <v>8.5828955792590004E-5</v>
      </c>
      <c r="C18012" s="1">
        <v>2.8023710813029201E-4</v>
      </c>
      <c r="D18012">
        <v>0.12903225806451599</v>
      </c>
      <c r="E18012">
        <v>1.3157894736842099E-2</v>
      </c>
      <c r="F18012">
        <v>5.5865921787709501E-2</v>
      </c>
      <c r="G18012">
        <v>0.53125</v>
      </c>
      <c r="H18012">
        <v>0.61309523809523803</v>
      </c>
      <c r="I18012">
        <v>9.7826086956521702E-2</v>
      </c>
      <c r="J18012" s="1">
        <v>0</v>
      </c>
      <c r="K18012" t="s">
        <v>23241</v>
      </c>
      <c r="L18012" t="s">
        <v>59268</v>
      </c>
      <c r="M18012" t="s">
        <v>59269</v>
      </c>
    </row>
    <row r="18013" spans="1:13">
      <c r="A18013" s="1" t="s">
        <v>20030</v>
      </c>
      <c r="B18013">
        <v>1.2497104014341899E-5</v>
      </c>
      <c r="C18013" s="1">
        <v>3.75123194488977E-6</v>
      </c>
      <c r="D18013">
        <v>0.77272727272727304</v>
      </c>
      <c r="E18013">
        <v>0.5</v>
      </c>
      <c r="F18013">
        <v>0.9971910112359551</v>
      </c>
      <c r="G18013">
        <v>0.97222222222222221</v>
      </c>
      <c r="H18013">
        <v>0.98795180722891573</v>
      </c>
      <c r="I18013">
        <v>0.92537313432835822</v>
      </c>
      <c r="J18013" s="1">
        <v>1</v>
      </c>
      <c r="K18013" t="s">
        <v>23243</v>
      </c>
      <c r="L18013" t="s">
        <v>59270</v>
      </c>
      <c r="M18013" t="s">
        <v>59271</v>
      </c>
    </row>
    <row r="18014" spans="1:13">
      <c r="A18014" s="1" t="s">
        <v>20031</v>
      </c>
      <c r="B18014">
        <v>0</v>
      </c>
      <c r="C18014" s="1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 s="1" t="s">
        <v>23229</v>
      </c>
      <c r="K18014" t="s">
        <v>23238</v>
      </c>
      <c r="L18014" t="s">
        <v>59272</v>
      </c>
      <c r="M18014" t="s">
        <v>59273</v>
      </c>
    </row>
    <row r="18015" spans="1:13">
      <c r="A18015" s="1" t="s">
        <v>20032</v>
      </c>
      <c r="B18015">
        <v>2.4980821113016202E-9</v>
      </c>
      <c r="C18015" s="1">
        <v>1.3293484932997E-7</v>
      </c>
      <c r="D18015">
        <v>1</v>
      </c>
      <c r="E18015">
        <v>0.98795180722891596</v>
      </c>
      <c r="F18015">
        <v>1</v>
      </c>
      <c r="G18015">
        <v>1</v>
      </c>
      <c r="H18015">
        <v>1</v>
      </c>
      <c r="I18015">
        <v>1</v>
      </c>
      <c r="J18015" s="1">
        <v>1</v>
      </c>
      <c r="K18015" t="s">
        <v>23238</v>
      </c>
      <c r="L18015" t="s">
        <v>59274</v>
      </c>
      <c r="M18015" t="s">
        <v>59275</v>
      </c>
    </row>
    <row r="18016" spans="1:13">
      <c r="A18016" s="1" t="s">
        <v>20033</v>
      </c>
      <c r="B18016">
        <v>5.7100519940624801E-5</v>
      </c>
      <c r="C18016" s="1">
        <v>4.3365058520160501E-5</v>
      </c>
      <c r="D18016">
        <v>0</v>
      </c>
      <c r="E18016">
        <v>6.0240963855421699E-3</v>
      </c>
      <c r="F18016">
        <v>0.140625</v>
      </c>
      <c r="G18016">
        <v>0</v>
      </c>
      <c r="H18016">
        <v>2.2988505747126398E-2</v>
      </c>
      <c r="I18016">
        <v>1.63934426229508E-2</v>
      </c>
      <c r="J18016" s="1">
        <v>0</v>
      </c>
      <c r="K18016" t="s">
        <v>23238</v>
      </c>
      <c r="L18016" t="s">
        <v>59276</v>
      </c>
      <c r="M18016" t="s">
        <v>59277</v>
      </c>
    </row>
    <row r="18017" spans="1:13">
      <c r="A18017" s="1" t="s">
        <v>20034</v>
      </c>
      <c r="B18017">
        <v>4.9037542162227498E-5</v>
      </c>
      <c r="C18017" s="1">
        <v>7.8384625922752798E-7</v>
      </c>
      <c r="D18017">
        <v>0.32758620689655199</v>
      </c>
      <c r="E18017">
        <v>0.41875000000000001</v>
      </c>
      <c r="F18017">
        <v>0.53431372549019596</v>
      </c>
      <c r="G18017">
        <v>0.214285714285714</v>
      </c>
      <c r="H18017">
        <v>0.53125</v>
      </c>
      <c r="I18017">
        <v>0.46969696969697</v>
      </c>
      <c r="J18017" s="1">
        <v>0</v>
      </c>
      <c r="K18017" t="s">
        <v>23238</v>
      </c>
      <c r="L18017" t="s">
        <v>59278</v>
      </c>
      <c r="M18017" t="s">
        <v>59279</v>
      </c>
    </row>
    <row r="18018" spans="1:13">
      <c r="A18018" s="1" t="s">
        <v>20035</v>
      </c>
      <c r="B18018">
        <v>5.4044731435429604E-7</v>
      </c>
      <c r="C18018" s="1">
        <v>1.29597802702514E-7</v>
      </c>
      <c r="D18018">
        <v>1</v>
      </c>
      <c r="E18018">
        <v>0.99382716049382702</v>
      </c>
      <c r="F18018">
        <v>0.96666666666666701</v>
      </c>
      <c r="G18018">
        <v>1</v>
      </c>
      <c r="H18018">
        <v>1</v>
      </c>
      <c r="I18018">
        <v>1</v>
      </c>
      <c r="J18018" s="1">
        <v>1</v>
      </c>
      <c r="K18018" t="s">
        <v>23242</v>
      </c>
      <c r="L18018" t="s">
        <v>59280</v>
      </c>
      <c r="M18018" t="s">
        <v>59281</v>
      </c>
    </row>
    <row r="18019" spans="1:13">
      <c r="A18019" s="1" t="s">
        <v>20036</v>
      </c>
      <c r="B18019">
        <v>2.5273872635124501E-4</v>
      </c>
      <c r="C18019" s="1">
        <v>3.1091968195919797E-5</v>
      </c>
      <c r="D18019">
        <v>0.921875</v>
      </c>
      <c r="E18019">
        <v>0.92105263157894701</v>
      </c>
      <c r="F18019">
        <v>0.42857142857142899</v>
      </c>
      <c r="G18019">
        <v>0.93902439024390205</v>
      </c>
      <c r="H18019">
        <v>0.296875</v>
      </c>
      <c r="I18019">
        <v>0.71875</v>
      </c>
      <c r="J18019" s="1">
        <v>0</v>
      </c>
      <c r="K18019" t="s">
        <v>23239</v>
      </c>
      <c r="L18019" t="s">
        <v>59282</v>
      </c>
      <c r="M18019" t="s">
        <v>59283</v>
      </c>
    </row>
    <row r="18020" spans="1:13">
      <c r="A18020" s="1" t="s">
        <v>20037</v>
      </c>
      <c r="B18020">
        <v>1.21891863228922E-6</v>
      </c>
      <c r="C18020" s="1">
        <v>1.13291566490312E-7</v>
      </c>
      <c r="D18020">
        <v>1.7857142857142901E-2</v>
      </c>
      <c r="E18020">
        <v>1.21951219512195E-2</v>
      </c>
      <c r="F18020">
        <v>3.9370078740157497E-3</v>
      </c>
      <c r="G18020">
        <v>3.8461538461538498E-2</v>
      </c>
      <c r="H18020">
        <v>8.0645161290322596E-3</v>
      </c>
      <c r="I18020">
        <v>0</v>
      </c>
      <c r="J18020" s="1" t="s">
        <v>23229</v>
      </c>
      <c r="K18020" t="s">
        <v>23240</v>
      </c>
      <c r="L18020" t="s">
        <v>59284</v>
      </c>
      <c r="M18020" t="s">
        <v>59285</v>
      </c>
    </row>
    <row r="18021" spans="1:13">
      <c r="A18021" s="1" t="s">
        <v>20038</v>
      </c>
      <c r="B18021">
        <v>8.0595147596803101E-7</v>
      </c>
      <c r="C18021" s="1">
        <v>1.4782060655047701E-7</v>
      </c>
      <c r="D18021">
        <v>0.98387096774193505</v>
      </c>
      <c r="E18021">
        <v>1</v>
      </c>
      <c r="F18021">
        <v>1</v>
      </c>
      <c r="G18021">
        <v>1</v>
      </c>
      <c r="H18021">
        <v>0.99438202247190999</v>
      </c>
      <c r="I18021">
        <v>1</v>
      </c>
      <c r="J18021" s="1">
        <v>1</v>
      </c>
      <c r="K18021" t="s">
        <v>23238</v>
      </c>
      <c r="L18021" t="s">
        <v>59286</v>
      </c>
      <c r="M18021" t="s">
        <v>59287</v>
      </c>
    </row>
    <row r="18022" spans="1:13">
      <c r="A18022" s="1" t="s">
        <v>20039</v>
      </c>
      <c r="B18022">
        <v>1.6528758742375199E-6</v>
      </c>
      <c r="C18022" s="1">
        <v>2.5572852159673499E-5</v>
      </c>
      <c r="D18022">
        <v>0.91666666666666696</v>
      </c>
      <c r="E18022">
        <v>0.97826086956521696</v>
      </c>
      <c r="F18022">
        <v>0.87577639751552805</v>
      </c>
      <c r="G18022">
        <v>0.94117647058823495</v>
      </c>
      <c r="H18022">
        <v>0.97916666666666696</v>
      </c>
      <c r="I18022">
        <v>0.97872340425531901</v>
      </c>
      <c r="J18022" s="1" t="s">
        <v>23229</v>
      </c>
      <c r="K18022" t="s">
        <v>23237</v>
      </c>
      <c r="L18022" t="s">
        <v>59288</v>
      </c>
      <c r="M18022" t="s">
        <v>59289</v>
      </c>
    </row>
    <row r="18023" spans="1:13">
      <c r="A18023" s="1" t="s">
        <v>20040</v>
      </c>
      <c r="B18023">
        <v>9.1323598526397402E-9</v>
      </c>
      <c r="C18023" s="1">
        <v>1.02700851099006E-5</v>
      </c>
      <c r="D18023">
        <v>1</v>
      </c>
      <c r="E18023">
        <v>1</v>
      </c>
      <c r="F18023">
        <v>0.963917525773196</v>
      </c>
      <c r="G18023">
        <v>1</v>
      </c>
      <c r="H18023">
        <v>0.90789473684210498</v>
      </c>
      <c r="I18023">
        <v>0.99583333333333302</v>
      </c>
      <c r="J18023" s="1">
        <v>1</v>
      </c>
      <c r="K18023" t="s">
        <v>23241</v>
      </c>
      <c r="L18023" t="s">
        <v>59290</v>
      </c>
      <c r="M18023" t="s">
        <v>59291</v>
      </c>
    </row>
    <row r="18024" spans="1:13">
      <c r="A18024" s="1" t="s">
        <v>20041</v>
      </c>
      <c r="B18024">
        <v>1.4254446486671699E-4</v>
      </c>
      <c r="C18024" s="1">
        <v>4.1234387164653503E-4</v>
      </c>
      <c r="D18024">
        <v>1</v>
      </c>
      <c r="E18024">
        <v>1</v>
      </c>
      <c r="F18024">
        <v>1</v>
      </c>
      <c r="G18024">
        <v>0.41228070175438603</v>
      </c>
      <c r="H18024">
        <v>0.98351648351648302</v>
      </c>
      <c r="I18024">
        <v>0.44660194174757301</v>
      </c>
      <c r="J18024" s="1" t="s">
        <v>23229</v>
      </c>
      <c r="K18024" t="s">
        <v>23238</v>
      </c>
      <c r="L18024" t="s">
        <v>59292</v>
      </c>
      <c r="M18024" t="s">
        <v>59293</v>
      </c>
    </row>
    <row r="18025" spans="1:13">
      <c r="A18025" s="1" t="s">
        <v>20042</v>
      </c>
      <c r="B18025">
        <v>6.0643635553329999E-6</v>
      </c>
      <c r="C18025" s="1">
        <v>7.6727460879831802E-7</v>
      </c>
      <c r="D18025">
        <v>0.98214285714285698</v>
      </c>
      <c r="E18025">
        <v>1</v>
      </c>
      <c r="F18025">
        <v>0.98507462686567204</v>
      </c>
      <c r="G18025">
        <v>1</v>
      </c>
      <c r="H18025">
        <v>1</v>
      </c>
      <c r="I18025">
        <v>1</v>
      </c>
      <c r="J18025" s="1">
        <v>1</v>
      </c>
      <c r="K18025" t="s">
        <v>23242</v>
      </c>
      <c r="L18025" t="s">
        <v>59294</v>
      </c>
      <c r="M18025" t="s">
        <v>59295</v>
      </c>
    </row>
    <row r="18026" spans="1:13">
      <c r="A18026" s="1" t="s">
        <v>20043</v>
      </c>
      <c r="B18026">
        <v>1.06492222983152E-6</v>
      </c>
      <c r="C18026" s="1">
        <v>7.12640185925076E-6</v>
      </c>
      <c r="D18026">
        <v>1</v>
      </c>
      <c r="E18026">
        <v>1</v>
      </c>
      <c r="F18026">
        <v>1</v>
      </c>
      <c r="G18026">
        <v>0.99122807017543901</v>
      </c>
      <c r="H18026">
        <v>0.98</v>
      </c>
      <c r="I18026">
        <v>0.94871794871794901</v>
      </c>
      <c r="J18026" s="1">
        <v>1</v>
      </c>
      <c r="K18026" t="s">
        <v>23238</v>
      </c>
      <c r="L18026" t="s">
        <v>59296</v>
      </c>
      <c r="M18026" t="s">
        <v>59297</v>
      </c>
    </row>
    <row r="18027" spans="1:13">
      <c r="A18027" s="1" t="s">
        <v>20044</v>
      </c>
      <c r="B18027">
        <v>7.6948017775185802E-6</v>
      </c>
      <c r="C18027" s="1">
        <v>2.34719108833014E-8</v>
      </c>
      <c r="D18027">
        <v>1</v>
      </c>
      <c r="E18027">
        <v>0.91666666666666696</v>
      </c>
      <c r="F18027">
        <v>1</v>
      </c>
      <c r="G18027">
        <v>1</v>
      </c>
      <c r="H18027">
        <v>1</v>
      </c>
      <c r="I18027">
        <v>1</v>
      </c>
      <c r="J18027" s="1">
        <v>1</v>
      </c>
      <c r="K18027" t="s">
        <v>23238</v>
      </c>
      <c r="L18027" t="s">
        <v>59298</v>
      </c>
      <c r="M18027" t="s">
        <v>59299</v>
      </c>
    </row>
    <row r="18028" spans="1:13">
      <c r="A18028" s="1" t="s">
        <v>20045</v>
      </c>
      <c r="B18028">
        <v>0</v>
      </c>
      <c r="C18028" s="1">
        <v>0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>
        <v>1</v>
      </c>
      <c r="J18028" s="1">
        <v>1</v>
      </c>
      <c r="K18028" t="s">
        <v>23238</v>
      </c>
      <c r="L18028" t="s">
        <v>59300</v>
      </c>
      <c r="M18028" t="s">
        <v>59301</v>
      </c>
    </row>
    <row r="18029" spans="1:13">
      <c r="A18029" s="1" t="s">
        <v>20046</v>
      </c>
      <c r="B18029">
        <v>7.0388093731634903E-6</v>
      </c>
      <c r="C18029" s="1">
        <v>1.7899373116288299E-5</v>
      </c>
      <c r="D18029">
        <v>1</v>
      </c>
      <c r="E18029">
        <v>1</v>
      </c>
      <c r="F18029">
        <v>1</v>
      </c>
      <c r="G18029">
        <v>0.86607142857142905</v>
      </c>
      <c r="H18029">
        <v>0.97222222222222199</v>
      </c>
      <c r="I18029">
        <v>0.94017094017094005</v>
      </c>
      <c r="J18029" s="1">
        <v>1</v>
      </c>
      <c r="K18029" t="s">
        <v>23237</v>
      </c>
      <c r="L18029" t="s">
        <v>59302</v>
      </c>
      <c r="M18029" t="s">
        <v>59303</v>
      </c>
    </row>
    <row r="18030" spans="1:13">
      <c r="A18030" s="1" t="s">
        <v>20047</v>
      </c>
      <c r="B18030">
        <v>6.9826368596772305E-5</v>
      </c>
      <c r="C18030" s="1">
        <v>2.9470625826554002E-4</v>
      </c>
      <c r="D18030">
        <v>0.515625</v>
      </c>
      <c r="E18030">
        <v>0.82446808510638303</v>
      </c>
      <c r="F18030">
        <v>0.713917525773196</v>
      </c>
      <c r="G18030">
        <v>0.17272727272727301</v>
      </c>
      <c r="H18030">
        <v>0.75</v>
      </c>
      <c r="I18030">
        <v>0.50862068965517204</v>
      </c>
      <c r="J18030" s="1">
        <v>1</v>
      </c>
      <c r="K18030" t="s">
        <v>23237</v>
      </c>
      <c r="L18030" t="s">
        <v>59304</v>
      </c>
      <c r="M18030" t="s">
        <v>59305</v>
      </c>
    </row>
    <row r="18031" spans="1:13">
      <c r="A18031" s="1" t="s">
        <v>20048</v>
      </c>
      <c r="B18031">
        <v>2.8474055770308299E-5</v>
      </c>
      <c r="C18031" s="1">
        <v>1.9079297496011302E-6</v>
      </c>
      <c r="D18031">
        <v>0.58064516129032295</v>
      </c>
      <c r="E18031">
        <v>0.92682926829268297</v>
      </c>
      <c r="F18031">
        <v>0.96855345911949697</v>
      </c>
      <c r="G18031">
        <v>1</v>
      </c>
      <c r="H18031">
        <v>1</v>
      </c>
      <c r="I18031">
        <v>1</v>
      </c>
      <c r="J18031" s="1">
        <v>1</v>
      </c>
      <c r="K18031" t="s">
        <v>23241</v>
      </c>
      <c r="L18031" t="s">
        <v>59306</v>
      </c>
      <c r="M18031" t="s">
        <v>59307</v>
      </c>
    </row>
    <row r="18032" spans="1:13">
      <c r="A18032" s="1" t="s">
        <v>20049</v>
      </c>
      <c r="B18032">
        <v>1.0118658060537401E-6</v>
      </c>
      <c r="C18032" s="1">
        <v>1.18436403944601E-5</v>
      </c>
      <c r="D18032">
        <v>0</v>
      </c>
      <c r="E18032">
        <v>6.2500000000000003E-3</v>
      </c>
      <c r="F18032">
        <v>4.71698113207547E-2</v>
      </c>
      <c r="G18032">
        <v>0</v>
      </c>
      <c r="H18032">
        <v>0</v>
      </c>
      <c r="I18032">
        <v>2.0270270270270299E-2</v>
      </c>
      <c r="J18032" s="1">
        <v>0</v>
      </c>
      <c r="K18032" t="s">
        <v>23240</v>
      </c>
      <c r="L18032" t="s">
        <v>59308</v>
      </c>
      <c r="M18032" t="s">
        <v>59309</v>
      </c>
    </row>
    <row r="18033" spans="1:13">
      <c r="A18033" s="1" t="s">
        <v>20050</v>
      </c>
      <c r="B18033">
        <v>8.6413514894968099E-7</v>
      </c>
      <c r="C18033" s="1">
        <v>1.36237211148777E-5</v>
      </c>
      <c r="D18033">
        <v>0</v>
      </c>
      <c r="E18033">
        <v>0</v>
      </c>
      <c r="F18033">
        <v>0.24338624338624301</v>
      </c>
      <c r="G18033">
        <v>2.6785714285714302E-2</v>
      </c>
      <c r="H18033">
        <v>0.34070796460177</v>
      </c>
      <c r="I18033">
        <v>7.9646017699115002E-2</v>
      </c>
      <c r="J18033" s="1">
        <v>0</v>
      </c>
      <c r="K18033" t="s">
        <v>23242</v>
      </c>
      <c r="L18033" t="s">
        <v>59310</v>
      </c>
      <c r="M18033" t="s">
        <v>59311</v>
      </c>
    </row>
    <row r="18034" spans="1:13">
      <c r="A18034" s="1" t="s">
        <v>20051</v>
      </c>
      <c r="B18034">
        <v>1.28499917660089E-8</v>
      </c>
      <c r="C18034" s="1">
        <v>1.0837883760679899E-6</v>
      </c>
      <c r="D18034">
        <v>1</v>
      </c>
      <c r="E18034">
        <v>1</v>
      </c>
      <c r="F18034">
        <v>1</v>
      </c>
      <c r="G18034">
        <v>1</v>
      </c>
      <c r="H18034">
        <v>0.99450549450549497</v>
      </c>
      <c r="I18034">
        <v>1</v>
      </c>
      <c r="J18034" s="1">
        <v>0.75</v>
      </c>
      <c r="K18034" t="s">
        <v>23241</v>
      </c>
      <c r="L18034" t="s">
        <v>59312</v>
      </c>
      <c r="M18034" t="s">
        <v>59313</v>
      </c>
    </row>
    <row r="18035" spans="1:13">
      <c r="A18035" s="1" t="s">
        <v>20052</v>
      </c>
      <c r="B18035">
        <v>1.8693222030274401E-6</v>
      </c>
      <c r="C18035" s="1">
        <v>5.0380927128516204E-6</v>
      </c>
      <c r="D18035">
        <v>0</v>
      </c>
      <c r="E18035">
        <v>0</v>
      </c>
      <c r="F18035">
        <v>2.6178010471199498E-3</v>
      </c>
      <c r="G18035">
        <v>9.6153846153850253E-3</v>
      </c>
      <c r="H18035">
        <v>0</v>
      </c>
      <c r="I18035">
        <v>2.5252525252524971E-2</v>
      </c>
      <c r="J18035" s="1">
        <v>0</v>
      </c>
      <c r="K18035" t="s">
        <v>23243</v>
      </c>
      <c r="L18035" t="s">
        <v>59314</v>
      </c>
      <c r="M18035" t="s">
        <v>59315</v>
      </c>
    </row>
    <row r="18036" spans="1:13">
      <c r="A18036" s="1" t="s">
        <v>20053</v>
      </c>
      <c r="B18036">
        <v>4.1589584251256801E-5</v>
      </c>
      <c r="C18036" s="1">
        <v>1.40010791012971E-5</v>
      </c>
      <c r="D18036">
        <v>0.83333333333333304</v>
      </c>
      <c r="E18036">
        <v>0.871428571428571</v>
      </c>
      <c r="F18036">
        <v>0.70231213872832399</v>
      </c>
      <c r="G18036">
        <v>0.98214285714285698</v>
      </c>
      <c r="H18036">
        <v>0.77777777777777801</v>
      </c>
      <c r="I18036">
        <v>0.93913043478260905</v>
      </c>
      <c r="J18036" s="1">
        <v>1</v>
      </c>
      <c r="K18036" t="s">
        <v>23239</v>
      </c>
      <c r="L18036" t="s">
        <v>59316</v>
      </c>
      <c r="M18036" t="s">
        <v>59317</v>
      </c>
    </row>
    <row r="18037" spans="1:13">
      <c r="A18037" s="1" t="s">
        <v>20054</v>
      </c>
      <c r="B18037">
        <v>5.22897895177744E-5</v>
      </c>
      <c r="C18037" s="1">
        <v>5.5485692637121901E-5</v>
      </c>
      <c r="D18037">
        <v>1</v>
      </c>
      <c r="E18037">
        <v>1</v>
      </c>
      <c r="F18037">
        <v>0.60416666666666696</v>
      </c>
      <c r="G18037">
        <v>1</v>
      </c>
      <c r="H18037">
        <v>0.79220779220779203</v>
      </c>
      <c r="I18037">
        <v>0.86666666666666703</v>
      </c>
      <c r="J18037" s="1">
        <v>0</v>
      </c>
      <c r="K18037" t="s">
        <v>23241</v>
      </c>
      <c r="L18037" t="s">
        <v>59318</v>
      </c>
      <c r="M18037" t="s">
        <v>59319</v>
      </c>
    </row>
    <row r="18038" spans="1:13">
      <c r="A18038" s="1" t="s">
        <v>20055</v>
      </c>
      <c r="B18038">
        <v>6.7724403541146597E-7</v>
      </c>
      <c r="C18038" s="1">
        <v>1.30383763745737E-5</v>
      </c>
      <c r="D18038">
        <v>0</v>
      </c>
      <c r="E18038">
        <v>0</v>
      </c>
      <c r="F18038">
        <v>1.0135135135135099E-2</v>
      </c>
      <c r="G18038">
        <v>9.2592592592592605E-3</v>
      </c>
      <c r="H18038">
        <v>3.6842105263157898E-2</v>
      </c>
      <c r="I18038">
        <v>9.0090090090090107E-3</v>
      </c>
      <c r="J18038" s="1">
        <v>0.95454545454545503</v>
      </c>
      <c r="K18038" t="s">
        <v>23239</v>
      </c>
      <c r="L18038" t="s">
        <v>59320</v>
      </c>
      <c r="M18038" t="s">
        <v>59321</v>
      </c>
    </row>
    <row r="18039" spans="1:13">
      <c r="A18039" s="1" t="s">
        <v>20056</v>
      </c>
      <c r="B18039">
        <v>7.1612865724068705E-7</v>
      </c>
      <c r="C18039" s="1">
        <v>2.4422681964096401E-5</v>
      </c>
      <c r="D18039">
        <v>1</v>
      </c>
      <c r="E18039">
        <v>1</v>
      </c>
      <c r="F18039">
        <v>0.99679487179487203</v>
      </c>
      <c r="G18039">
        <v>1</v>
      </c>
      <c r="H18039">
        <v>0.91145833333333304</v>
      </c>
      <c r="I18039">
        <v>0.93333333333333302</v>
      </c>
      <c r="J18039" s="1">
        <v>1</v>
      </c>
      <c r="K18039" t="s">
        <v>23240</v>
      </c>
      <c r="L18039" t="s">
        <v>59322</v>
      </c>
      <c r="M18039" t="s">
        <v>59323</v>
      </c>
    </row>
    <row r="18040" spans="1:13">
      <c r="A18040" s="1" t="s">
        <v>20057</v>
      </c>
      <c r="B18040">
        <v>1.4593343406117001E-4</v>
      </c>
      <c r="C18040" s="1">
        <v>1.39560921739692E-5</v>
      </c>
      <c r="D18040">
        <v>0.96875</v>
      </c>
      <c r="E18040">
        <v>1</v>
      </c>
      <c r="F18040">
        <v>0.66666666666666696</v>
      </c>
      <c r="G18040">
        <v>0.91025641025641002</v>
      </c>
      <c r="H18040">
        <v>0.8203125</v>
      </c>
      <c r="I18040">
        <v>0.79411764705882304</v>
      </c>
      <c r="J18040" s="1">
        <v>1</v>
      </c>
      <c r="K18040" t="s">
        <v>23242</v>
      </c>
      <c r="L18040" t="s">
        <v>59324</v>
      </c>
      <c r="M18040" t="s">
        <v>59325</v>
      </c>
    </row>
    <row r="18041" spans="1:13">
      <c r="A18041" s="1" t="s">
        <v>20058</v>
      </c>
      <c r="B18041">
        <v>3.2424710225210299E-6</v>
      </c>
      <c r="C18041" s="1">
        <v>2.8681815586905599E-4</v>
      </c>
      <c r="D18041">
        <v>0.30645161290322598</v>
      </c>
      <c r="E18041">
        <v>0.39583333333333298</v>
      </c>
      <c r="F18041">
        <v>0.46410256410256401</v>
      </c>
      <c r="G18041">
        <v>5.2631578947368397E-2</v>
      </c>
      <c r="H18041">
        <v>0.45614035087719301</v>
      </c>
      <c r="I18041">
        <v>8.9430894308943104E-2</v>
      </c>
      <c r="J18041" s="1">
        <v>0</v>
      </c>
      <c r="K18041" t="s">
        <v>23238</v>
      </c>
      <c r="L18041" t="s">
        <v>59326</v>
      </c>
      <c r="M18041" t="s">
        <v>59327</v>
      </c>
    </row>
    <row r="18042" spans="1:13">
      <c r="A18042" s="1" t="s">
        <v>20059</v>
      </c>
      <c r="B18042">
        <v>7.0357234063838994E-5</v>
      </c>
      <c r="C18042" s="1">
        <v>1.0994557640845E-4</v>
      </c>
      <c r="D18042">
        <v>0.31034482758620702</v>
      </c>
      <c r="E18042">
        <v>0.22602739726027399</v>
      </c>
      <c r="F18042">
        <v>0.48120300751879702</v>
      </c>
      <c r="G18042">
        <v>0.65789473684210498</v>
      </c>
      <c r="H18042">
        <v>0.45588235294117602</v>
      </c>
      <c r="I18042">
        <v>0.560606060606061</v>
      </c>
      <c r="J18042" s="1">
        <v>0</v>
      </c>
      <c r="K18042" t="s">
        <v>23237</v>
      </c>
      <c r="L18042" t="s">
        <v>59328</v>
      </c>
      <c r="M18042" t="s">
        <v>59329</v>
      </c>
    </row>
    <row r="18043" spans="1:13">
      <c r="A18043" s="1" t="s">
        <v>20060</v>
      </c>
      <c r="B18043">
        <v>7.9610933671353697E-5</v>
      </c>
      <c r="C18043" s="1">
        <v>1.04683917112061E-4</v>
      </c>
      <c r="D18043">
        <v>0.82142857142857095</v>
      </c>
      <c r="E18043">
        <v>0.65625</v>
      </c>
      <c r="F18043">
        <v>0.75</v>
      </c>
      <c r="G18043">
        <v>1</v>
      </c>
      <c r="H18043">
        <v>0.26760563380281699</v>
      </c>
      <c r="I18043">
        <v>0.69767441860465096</v>
      </c>
      <c r="J18043" s="1" t="s">
        <v>23229</v>
      </c>
      <c r="K18043" t="s">
        <v>23240</v>
      </c>
      <c r="L18043" t="s">
        <v>59330</v>
      </c>
      <c r="M18043" t="s">
        <v>59331</v>
      </c>
    </row>
    <row r="18044" spans="1:13">
      <c r="A18044" s="1" t="s">
        <v>20061</v>
      </c>
      <c r="B18044">
        <v>1.50858631753473E-5</v>
      </c>
      <c r="C18044" s="1">
        <v>7.7562280255497598E-6</v>
      </c>
      <c r="D18044">
        <v>1</v>
      </c>
      <c r="E18044">
        <v>1</v>
      </c>
      <c r="F18044">
        <v>0.99657534246575297</v>
      </c>
      <c r="G18044">
        <v>0.734375</v>
      </c>
      <c r="H18044">
        <v>0.80769230769230804</v>
      </c>
      <c r="I18044">
        <v>0.968354430379747</v>
      </c>
      <c r="J18044" s="1">
        <v>1</v>
      </c>
      <c r="K18044" t="s">
        <v>23238</v>
      </c>
      <c r="L18044" t="s">
        <v>59332</v>
      </c>
      <c r="M18044" t="s">
        <v>59333</v>
      </c>
    </row>
    <row r="18045" spans="1:13">
      <c r="A18045" s="1" t="s">
        <v>20062</v>
      </c>
      <c r="B18045">
        <v>4.3871701458544298E-6</v>
      </c>
      <c r="C18045" s="1">
        <v>3.2890152017119201E-5</v>
      </c>
      <c r="D18045">
        <v>0</v>
      </c>
      <c r="E18045">
        <v>0</v>
      </c>
      <c r="F18045">
        <v>9.2307692307692299E-2</v>
      </c>
      <c r="G18045">
        <v>0</v>
      </c>
      <c r="H18045">
        <v>0</v>
      </c>
      <c r="I18045">
        <v>0</v>
      </c>
      <c r="J18045" s="1">
        <v>0</v>
      </c>
      <c r="K18045" t="s">
        <v>23241</v>
      </c>
      <c r="L18045" t="s">
        <v>59334</v>
      </c>
      <c r="M18045" t="s">
        <v>59335</v>
      </c>
    </row>
    <row r="18046" spans="1:13">
      <c r="A18046" s="1" t="s">
        <v>20063</v>
      </c>
      <c r="B18046">
        <v>6.71581717184465E-8</v>
      </c>
      <c r="C18046" s="1">
        <v>7.7238574498891696E-9</v>
      </c>
      <c r="D18046">
        <v>1</v>
      </c>
      <c r="E18046">
        <v>0.987341772151899</v>
      </c>
      <c r="F18046">
        <v>1</v>
      </c>
      <c r="G18046">
        <v>1</v>
      </c>
      <c r="H18046">
        <v>1</v>
      </c>
      <c r="I18046">
        <v>1</v>
      </c>
      <c r="J18046" s="1" t="s">
        <v>23229</v>
      </c>
      <c r="K18046" t="s">
        <v>23238</v>
      </c>
      <c r="L18046" t="s">
        <v>59336</v>
      </c>
      <c r="M18046" t="s">
        <v>59337</v>
      </c>
    </row>
    <row r="18047" spans="1:13">
      <c r="A18047" s="1" t="s">
        <v>20064</v>
      </c>
      <c r="B18047">
        <v>4.2058209325537497E-7</v>
      </c>
      <c r="C18047" s="1">
        <v>1.9185515839186599E-5</v>
      </c>
      <c r="D18047">
        <v>0</v>
      </c>
      <c r="E18047">
        <v>0</v>
      </c>
      <c r="F18047">
        <v>0</v>
      </c>
      <c r="G18047">
        <v>0</v>
      </c>
      <c r="H18047">
        <v>0.22077922077922099</v>
      </c>
      <c r="I18047">
        <v>5.5555555555555601E-2</v>
      </c>
      <c r="J18047" s="1">
        <v>0</v>
      </c>
      <c r="K18047" t="s">
        <v>23238</v>
      </c>
      <c r="L18047" t="s">
        <v>59338</v>
      </c>
      <c r="M18047" t="s">
        <v>59339</v>
      </c>
    </row>
    <row r="18048" spans="1:13">
      <c r="A18048" s="1" t="s">
        <v>20065</v>
      </c>
      <c r="B18048">
        <v>1.98517037833241E-6</v>
      </c>
      <c r="C18048" s="1">
        <v>2.4615935549463001E-6</v>
      </c>
      <c r="D18048">
        <v>1</v>
      </c>
      <c r="E18048">
        <v>0.99450549450549497</v>
      </c>
      <c r="F18048">
        <v>1</v>
      </c>
      <c r="G18048">
        <v>0.58620689655172398</v>
      </c>
      <c r="H18048">
        <v>0.96330275229357798</v>
      </c>
      <c r="I18048">
        <v>0.85245901639344301</v>
      </c>
      <c r="J18048" s="1">
        <v>1</v>
      </c>
      <c r="K18048" t="s">
        <v>23239</v>
      </c>
      <c r="L18048" t="s">
        <v>59340</v>
      </c>
      <c r="M18048" t="s">
        <v>59341</v>
      </c>
    </row>
    <row r="18049" spans="1:13">
      <c r="A18049" s="1" t="s">
        <v>20066</v>
      </c>
      <c r="B18049">
        <v>5.86976544507027E-5</v>
      </c>
      <c r="C18049" s="1">
        <v>1.86050132356262E-5</v>
      </c>
      <c r="D18049">
        <v>0.55172413793103403</v>
      </c>
      <c r="E18049">
        <v>0.912790697674419</v>
      </c>
      <c r="F18049">
        <v>9.9415204678362595E-2</v>
      </c>
      <c r="G18049">
        <v>0.80952380952380998</v>
      </c>
      <c r="H18049">
        <v>5.3571428571428603E-2</v>
      </c>
      <c r="I18049">
        <v>0.29487179487179499</v>
      </c>
      <c r="J18049" s="1">
        <v>0</v>
      </c>
      <c r="K18049" t="s">
        <v>23238</v>
      </c>
      <c r="L18049" t="s">
        <v>59342</v>
      </c>
      <c r="M18049" t="s">
        <v>59343</v>
      </c>
    </row>
    <row r="18050" spans="1:13">
      <c r="A18050" s="1" t="s">
        <v>20067</v>
      </c>
      <c r="B18050">
        <v>1.82868193914911E-4</v>
      </c>
      <c r="C18050" s="1">
        <v>3.1930401323289299E-5</v>
      </c>
      <c r="D18050">
        <v>0.592592592592593</v>
      </c>
      <c r="E18050">
        <v>0.95625000000000004</v>
      </c>
      <c r="F18050">
        <v>0.64912280701754399</v>
      </c>
      <c r="G18050">
        <v>1</v>
      </c>
      <c r="H18050">
        <v>0.97169811320754695</v>
      </c>
      <c r="I18050">
        <v>0.98</v>
      </c>
      <c r="J18050" s="1" t="s">
        <v>23229</v>
      </c>
      <c r="K18050" t="s">
        <v>23241</v>
      </c>
      <c r="L18050" t="s">
        <v>59344</v>
      </c>
      <c r="M18050" t="s">
        <v>59345</v>
      </c>
    </row>
    <row r="18051" spans="1:13">
      <c r="A18051" s="1" t="s">
        <v>20068</v>
      </c>
      <c r="B18051">
        <v>2.6814700977316498E-7</v>
      </c>
      <c r="C18051" s="1">
        <v>1.65979306741074E-6</v>
      </c>
      <c r="D18051">
        <v>0</v>
      </c>
      <c r="E18051">
        <v>0</v>
      </c>
      <c r="F18051">
        <v>0</v>
      </c>
      <c r="G18051">
        <v>5.7142857142857099E-2</v>
      </c>
      <c r="H18051">
        <v>0</v>
      </c>
      <c r="I18051">
        <v>2.27272727272727E-2</v>
      </c>
      <c r="J18051" s="1">
        <v>0</v>
      </c>
      <c r="K18051" t="s">
        <v>23241</v>
      </c>
      <c r="L18051" t="s">
        <v>59346</v>
      </c>
      <c r="M18051" t="s">
        <v>59347</v>
      </c>
    </row>
    <row r="18052" spans="1:13">
      <c r="A18052" s="1" t="s">
        <v>20069</v>
      </c>
      <c r="B18052">
        <v>8.3827678519062905E-6</v>
      </c>
      <c r="C18052" s="1">
        <v>7.3348310492477596E-6</v>
      </c>
      <c r="D18052">
        <v>1</v>
      </c>
      <c r="E18052">
        <v>1</v>
      </c>
      <c r="F18052">
        <v>0.78985507246376796</v>
      </c>
      <c r="G18052">
        <v>1</v>
      </c>
      <c r="H18052">
        <v>0.92372881355932202</v>
      </c>
      <c r="I18052">
        <v>0.96</v>
      </c>
      <c r="J18052" s="1">
        <v>1</v>
      </c>
      <c r="K18052" t="s">
        <v>23241</v>
      </c>
      <c r="L18052" t="s">
        <v>59348</v>
      </c>
      <c r="M18052" t="s">
        <v>59349</v>
      </c>
    </row>
    <row r="18053" spans="1:13">
      <c r="A18053" s="1" t="s">
        <v>20070</v>
      </c>
      <c r="B18053">
        <v>2.8953691077375E-8</v>
      </c>
      <c r="C18053" s="1">
        <v>1.53779657653745E-6</v>
      </c>
      <c r="D18053">
        <v>6.6666666666666693E-2</v>
      </c>
      <c r="E18053">
        <v>7.03125E-2</v>
      </c>
      <c r="F18053">
        <v>0</v>
      </c>
      <c r="G18053">
        <v>0</v>
      </c>
      <c r="H18053">
        <v>0</v>
      </c>
      <c r="I18053">
        <v>0</v>
      </c>
      <c r="J18053" s="1" t="s">
        <v>23229</v>
      </c>
      <c r="K18053" t="s">
        <v>23241</v>
      </c>
      <c r="L18053" t="s">
        <v>59350</v>
      </c>
      <c r="M18053" t="s">
        <v>59351</v>
      </c>
    </row>
    <row r="18054" spans="1:13">
      <c r="A18054" s="1" t="s">
        <v>20071</v>
      </c>
      <c r="B18054">
        <v>1.4994179760134399E-10</v>
      </c>
      <c r="C18054" s="1">
        <v>1.5995322677146301E-8</v>
      </c>
      <c r="D18054">
        <v>0</v>
      </c>
      <c r="E18054">
        <v>6.6666666666666697E-3</v>
      </c>
      <c r="F18054">
        <v>0</v>
      </c>
      <c r="G18054">
        <v>0</v>
      </c>
      <c r="H18054">
        <v>0</v>
      </c>
      <c r="I18054">
        <v>0</v>
      </c>
      <c r="J18054" s="1">
        <v>0</v>
      </c>
      <c r="K18054" t="s">
        <v>23238</v>
      </c>
      <c r="L18054" t="s">
        <v>59352</v>
      </c>
      <c r="M18054" t="s">
        <v>59353</v>
      </c>
    </row>
    <row r="18055" spans="1:13">
      <c r="A18055" s="1" t="s">
        <v>20072</v>
      </c>
      <c r="B18055">
        <v>1.0110867793095001E-6</v>
      </c>
      <c r="C18055" s="1">
        <v>7.2894446065688998E-6</v>
      </c>
      <c r="D18055">
        <v>0</v>
      </c>
      <c r="E18055">
        <v>5.6179775280898901E-3</v>
      </c>
      <c r="F18055">
        <v>0</v>
      </c>
      <c r="G18055">
        <v>0.36206896551724099</v>
      </c>
      <c r="H18055">
        <v>8.8495575221238902E-3</v>
      </c>
      <c r="I18055">
        <v>0.11600000000000001</v>
      </c>
      <c r="J18055" s="1" t="s">
        <v>23229</v>
      </c>
      <c r="K18055" t="s">
        <v>23240</v>
      </c>
      <c r="L18055" t="s">
        <v>59354</v>
      </c>
      <c r="M18055" t="s">
        <v>59355</v>
      </c>
    </row>
    <row r="18056" spans="1:13">
      <c r="A18056" s="1" t="s">
        <v>20073</v>
      </c>
      <c r="B18056">
        <v>2.9446246006225299E-8</v>
      </c>
      <c r="C18056" s="1">
        <v>8.2219598888166404E-8</v>
      </c>
      <c r="D18056">
        <v>1</v>
      </c>
      <c r="E18056">
        <v>1</v>
      </c>
      <c r="F18056">
        <v>1</v>
      </c>
      <c r="G18056">
        <v>1</v>
      </c>
      <c r="H18056">
        <v>0.99397590361445798</v>
      </c>
      <c r="I18056">
        <v>1</v>
      </c>
      <c r="J18056" s="1">
        <v>0.9</v>
      </c>
      <c r="K18056" t="s">
        <v>23238</v>
      </c>
      <c r="L18056" t="s">
        <v>59356</v>
      </c>
      <c r="M18056" t="s">
        <v>59357</v>
      </c>
    </row>
    <row r="18057" spans="1:13">
      <c r="A18057" s="1" t="s">
        <v>20074</v>
      </c>
      <c r="B18057">
        <v>2.1515225025982501E-5</v>
      </c>
      <c r="C18057" s="1">
        <v>9.6978901734202204E-7</v>
      </c>
      <c r="D18057">
        <v>0.16129032258064499</v>
      </c>
      <c r="E18057">
        <v>0.19318181818181801</v>
      </c>
      <c r="F18057">
        <v>1.8324607329842899E-2</v>
      </c>
      <c r="G18057">
        <v>2.9411764705882401E-2</v>
      </c>
      <c r="H18057">
        <v>3.9325842696629199E-2</v>
      </c>
      <c r="I18057">
        <v>1.63934426229508E-2</v>
      </c>
      <c r="J18057" s="1">
        <v>0</v>
      </c>
      <c r="K18057" t="s">
        <v>23241</v>
      </c>
      <c r="L18057" t="s">
        <v>59358</v>
      </c>
      <c r="M18057" t="s">
        <v>59359</v>
      </c>
    </row>
    <row r="18058" spans="1:13">
      <c r="A18058" s="1" t="s">
        <v>20075</v>
      </c>
      <c r="B18058">
        <v>2.1945963081259799E-5</v>
      </c>
      <c r="C18058" s="1">
        <v>1.6573393049727401E-4</v>
      </c>
      <c r="D18058">
        <v>8.8235294117647106E-2</v>
      </c>
      <c r="E18058">
        <v>0</v>
      </c>
      <c r="F18058">
        <v>5.2083333333333296E-3</v>
      </c>
      <c r="G18058">
        <v>0.45192307692307698</v>
      </c>
      <c r="H18058">
        <v>7.2115384615384595E-2</v>
      </c>
      <c r="I18058">
        <v>0.25480769230769201</v>
      </c>
      <c r="J18058" s="1">
        <v>0</v>
      </c>
      <c r="K18058" t="s">
        <v>23241</v>
      </c>
      <c r="L18058" t="s">
        <v>59360</v>
      </c>
      <c r="M18058" t="s">
        <v>59361</v>
      </c>
    </row>
    <row r="18059" spans="1:13">
      <c r="A18059" s="1" t="s">
        <v>20076</v>
      </c>
      <c r="B18059">
        <v>5.1049079535713301E-6</v>
      </c>
      <c r="C18059" s="1">
        <v>7.0894177592502499E-6</v>
      </c>
      <c r="D18059">
        <v>0.98387096774193505</v>
      </c>
      <c r="E18059">
        <v>1</v>
      </c>
      <c r="F18059">
        <v>1</v>
      </c>
      <c r="G18059">
        <v>0.94117647058823495</v>
      </c>
      <c r="H18059">
        <v>0.99450549450549497</v>
      </c>
      <c r="I18059">
        <v>0.859375</v>
      </c>
      <c r="J18059" s="1">
        <v>1</v>
      </c>
      <c r="K18059" t="s">
        <v>23241</v>
      </c>
      <c r="L18059" t="s">
        <v>59362</v>
      </c>
      <c r="M18059" t="s">
        <v>59363</v>
      </c>
    </row>
    <row r="18060" spans="1:13">
      <c r="A18060" s="1" t="s">
        <v>20077</v>
      </c>
      <c r="B18060">
        <v>3.1092292837000201E-6</v>
      </c>
      <c r="C18060" s="1">
        <v>2.4237064605191099E-5</v>
      </c>
      <c r="D18060">
        <v>0.93548387096774199</v>
      </c>
      <c r="E18060">
        <v>1</v>
      </c>
      <c r="F18060">
        <v>0.997058823529412</v>
      </c>
      <c r="G18060">
        <v>0.98148148148148195</v>
      </c>
      <c r="H18060">
        <v>0.956989247311828</v>
      </c>
      <c r="I18060">
        <v>0.89603960396039595</v>
      </c>
      <c r="J18060" s="1">
        <v>1</v>
      </c>
      <c r="K18060" t="s">
        <v>23241</v>
      </c>
      <c r="L18060" t="s">
        <v>59364</v>
      </c>
      <c r="M18060" t="s">
        <v>59365</v>
      </c>
    </row>
    <row r="18061" spans="1:13">
      <c r="A18061" s="1" t="s">
        <v>20078</v>
      </c>
      <c r="B18061">
        <v>4.0263361458312499E-7</v>
      </c>
      <c r="C18061" s="1">
        <v>1.3854669909300401E-6</v>
      </c>
      <c r="D18061">
        <v>1</v>
      </c>
      <c r="E18061">
        <v>1</v>
      </c>
      <c r="F18061">
        <v>0.99742268041237103</v>
      </c>
      <c r="G18061">
        <v>1</v>
      </c>
      <c r="H18061">
        <v>1</v>
      </c>
      <c r="I18061">
        <v>0.98799999999999999</v>
      </c>
      <c r="J18061" s="1">
        <v>4.5454545454545497E-2</v>
      </c>
      <c r="K18061" t="s">
        <v>23237</v>
      </c>
      <c r="L18061" t="s">
        <v>59366</v>
      </c>
      <c r="M18061" t="s">
        <v>59367</v>
      </c>
    </row>
    <row r="18062" spans="1:13">
      <c r="A18062" s="1" t="s">
        <v>20079</v>
      </c>
      <c r="B18062">
        <v>8.6813743719649895E-5</v>
      </c>
      <c r="C18062" s="1">
        <v>4.3392374394126901E-5</v>
      </c>
      <c r="D18062">
        <v>0.98333333333333295</v>
      </c>
      <c r="E18062">
        <v>1</v>
      </c>
      <c r="F18062">
        <v>0.52424242424242395</v>
      </c>
      <c r="G18062">
        <v>0.91935483870967705</v>
      </c>
      <c r="H18062">
        <v>0.72839506172839497</v>
      </c>
      <c r="I18062">
        <v>0.93589743589743601</v>
      </c>
      <c r="J18062" s="1">
        <v>1</v>
      </c>
      <c r="K18062" t="s">
        <v>23239</v>
      </c>
      <c r="L18062" t="s">
        <v>59368</v>
      </c>
      <c r="M18062" t="s">
        <v>59369</v>
      </c>
    </row>
    <row r="18063" spans="1:13">
      <c r="A18063" s="1" t="s">
        <v>20080</v>
      </c>
      <c r="B18063">
        <v>7.4142979896553603E-7</v>
      </c>
      <c r="C18063" s="1">
        <v>3.8895051757543402E-9</v>
      </c>
      <c r="D18063">
        <v>0.96296296296296302</v>
      </c>
      <c r="E18063">
        <v>1</v>
      </c>
      <c r="F18063">
        <v>0.99698795180722899</v>
      </c>
      <c r="G18063">
        <v>1</v>
      </c>
      <c r="H18063">
        <v>1</v>
      </c>
      <c r="I18063">
        <v>1</v>
      </c>
      <c r="J18063" s="1">
        <v>1</v>
      </c>
      <c r="K18063" t="s">
        <v>23240</v>
      </c>
      <c r="L18063" t="s">
        <v>59370</v>
      </c>
      <c r="M18063" t="s">
        <v>59371</v>
      </c>
    </row>
    <row r="18064" spans="1:13">
      <c r="A18064" s="1" t="s">
        <v>20081</v>
      </c>
      <c r="B18064">
        <v>3.3332358586840498E-6</v>
      </c>
      <c r="C18064" s="1">
        <v>1.3677462785807601E-7</v>
      </c>
      <c r="D18064">
        <v>0.82258064516129004</v>
      </c>
      <c r="E18064">
        <v>0.86627906976744196</v>
      </c>
      <c r="F18064">
        <v>0.84682080924855496</v>
      </c>
      <c r="G18064">
        <v>1</v>
      </c>
      <c r="H18064">
        <v>0.82499999999999996</v>
      </c>
      <c r="I18064">
        <v>0.953125</v>
      </c>
      <c r="J18064" s="1" t="s">
        <v>23229</v>
      </c>
      <c r="K18064" t="s">
        <v>23241</v>
      </c>
      <c r="L18064" t="s">
        <v>59372</v>
      </c>
      <c r="M18064" t="s">
        <v>59373</v>
      </c>
    </row>
    <row r="18065" spans="1:13">
      <c r="A18065" s="1" t="s">
        <v>20082</v>
      </c>
      <c r="B18065">
        <v>2.8225045903407399E-5</v>
      </c>
      <c r="C18065" s="1">
        <v>2.0747701545870099E-4</v>
      </c>
      <c r="D18065">
        <v>0.72</v>
      </c>
      <c r="E18065">
        <v>0.71176470588235297</v>
      </c>
      <c r="F18065">
        <v>0.67241379310344795</v>
      </c>
      <c r="G18065">
        <v>0.60526315789473695</v>
      </c>
      <c r="H18065">
        <v>0.67857142857142905</v>
      </c>
      <c r="I18065">
        <v>0.41025641025641002</v>
      </c>
      <c r="J18065" s="1">
        <v>1</v>
      </c>
      <c r="K18065" t="s">
        <v>23242</v>
      </c>
      <c r="L18065" t="s">
        <v>59374</v>
      </c>
      <c r="M18065" t="s">
        <v>59375</v>
      </c>
    </row>
    <row r="18066" spans="1:13">
      <c r="A18066" s="1" t="s">
        <v>20083</v>
      </c>
      <c r="B18066">
        <v>2.5525572343616402E-7</v>
      </c>
      <c r="C18066" s="1">
        <v>8.25953444000127E-10</v>
      </c>
      <c r="D18066">
        <v>0.115384615384615</v>
      </c>
      <c r="E18066">
        <v>0</v>
      </c>
      <c r="F18066">
        <v>0.18269230769230799</v>
      </c>
      <c r="G18066">
        <v>0</v>
      </c>
      <c r="H18066">
        <v>3.7878787878787901E-2</v>
      </c>
      <c r="I18066">
        <v>0</v>
      </c>
      <c r="J18066" s="1">
        <v>1</v>
      </c>
      <c r="K18066" t="s">
        <v>23238</v>
      </c>
      <c r="L18066" t="s">
        <v>59376</v>
      </c>
      <c r="M18066" t="s">
        <v>59377</v>
      </c>
    </row>
    <row r="18067" spans="1:13">
      <c r="A18067" s="1" t="s">
        <v>20084</v>
      </c>
      <c r="B18067">
        <v>6.7241129046217304E-7</v>
      </c>
      <c r="C18067" s="1">
        <v>1.37379564592864E-4</v>
      </c>
      <c r="D18067">
        <v>0</v>
      </c>
      <c r="E18067">
        <v>0</v>
      </c>
      <c r="F18067">
        <v>0</v>
      </c>
      <c r="G18067">
        <v>0.85</v>
      </c>
      <c r="H18067">
        <v>5.3030303030302997E-2</v>
      </c>
      <c r="I18067">
        <v>0.20833333333333301</v>
      </c>
      <c r="J18067" s="1" t="s">
        <v>23229</v>
      </c>
      <c r="K18067" t="s">
        <v>23241</v>
      </c>
      <c r="L18067" t="s">
        <v>59378</v>
      </c>
      <c r="M18067" t="s">
        <v>59379</v>
      </c>
    </row>
    <row r="18068" spans="1:13">
      <c r="A18068" s="1" t="s">
        <v>20085</v>
      </c>
      <c r="B18068">
        <v>3.1884464634226901E-6</v>
      </c>
      <c r="C18068" s="1">
        <v>3.45007849786524E-6</v>
      </c>
      <c r="D18068">
        <v>0</v>
      </c>
      <c r="E18068">
        <v>0</v>
      </c>
      <c r="F18068">
        <v>7.9166666666666705E-2</v>
      </c>
      <c r="G18068">
        <v>0</v>
      </c>
      <c r="H18068">
        <v>0</v>
      </c>
      <c r="I18068">
        <v>0</v>
      </c>
      <c r="J18068" s="1">
        <v>0.55555555555555602</v>
      </c>
      <c r="K18068" t="s">
        <v>23241</v>
      </c>
      <c r="L18068" t="s">
        <v>59380</v>
      </c>
      <c r="M18068" t="s">
        <v>59381</v>
      </c>
    </row>
    <row r="18069" spans="1:13">
      <c r="A18069" s="1" t="s">
        <v>20086</v>
      </c>
      <c r="B18069">
        <v>4.0036239395704401E-6</v>
      </c>
      <c r="C18069" s="1">
        <v>3.4067396171819299E-6</v>
      </c>
      <c r="D18069">
        <v>9.6774193548387094E-2</v>
      </c>
      <c r="E18069">
        <v>1.16279069767442E-2</v>
      </c>
      <c r="F18069">
        <v>9.9462365591397803E-2</v>
      </c>
      <c r="G18069">
        <v>0</v>
      </c>
      <c r="H18069">
        <v>1.1764705882352899E-2</v>
      </c>
      <c r="I18069">
        <v>0</v>
      </c>
      <c r="J18069" s="1">
        <v>5.5555555555555601E-2</v>
      </c>
      <c r="K18069" t="s">
        <v>23238</v>
      </c>
      <c r="L18069" t="s">
        <v>59382</v>
      </c>
      <c r="M18069" t="s">
        <v>59383</v>
      </c>
    </row>
    <row r="18070" spans="1:13">
      <c r="A18070" s="1" t="s">
        <v>20087</v>
      </c>
      <c r="B18070">
        <v>3.4517920351644398E-5</v>
      </c>
      <c r="C18070" s="1">
        <v>7.0133558347536094E-5</v>
      </c>
      <c r="D18070">
        <v>0.96875</v>
      </c>
      <c r="E18070">
        <v>0.74712643678160895</v>
      </c>
      <c r="F18070">
        <v>0.61111111111111105</v>
      </c>
      <c r="G18070">
        <v>0.94285714285714295</v>
      </c>
      <c r="H18070">
        <v>0.74431818181818199</v>
      </c>
      <c r="I18070">
        <v>0.90625</v>
      </c>
      <c r="J18070" s="1">
        <v>0</v>
      </c>
      <c r="K18070" t="s">
        <v>23240</v>
      </c>
      <c r="L18070" t="s">
        <v>59384</v>
      </c>
      <c r="M18070" t="s">
        <v>59385</v>
      </c>
    </row>
    <row r="18071" spans="1:13">
      <c r="A18071" s="1" t="s">
        <v>20088</v>
      </c>
      <c r="B18071">
        <v>2.05504165578805E-5</v>
      </c>
      <c r="C18071" s="1">
        <v>2.9024902393342698E-4</v>
      </c>
      <c r="D18071">
        <v>1</v>
      </c>
      <c r="E18071">
        <v>0.89024390243902396</v>
      </c>
      <c r="F18071">
        <v>0.93928571428571395</v>
      </c>
      <c r="G18071">
        <v>1</v>
      </c>
      <c r="H18071">
        <v>0.52105263157894699</v>
      </c>
      <c r="I18071">
        <v>0.92763157894736803</v>
      </c>
      <c r="J18071" s="1" t="s">
        <v>23229</v>
      </c>
      <c r="K18071" t="s">
        <v>23241</v>
      </c>
      <c r="L18071" t="s">
        <v>59386</v>
      </c>
      <c r="M18071" t="s">
        <v>59387</v>
      </c>
    </row>
    <row r="18072" spans="1:13">
      <c r="A18072" s="1" t="s">
        <v>20089</v>
      </c>
      <c r="B18072">
        <v>3.78559649221271E-5</v>
      </c>
      <c r="C18072" s="1">
        <v>1.2642472080720901E-4</v>
      </c>
      <c r="D18072">
        <v>0.133333333333333</v>
      </c>
      <c r="E18072">
        <v>0</v>
      </c>
      <c r="F18072">
        <v>9.12408759124088E-2</v>
      </c>
      <c r="G18072">
        <v>0</v>
      </c>
      <c r="H18072">
        <v>0.36627906976744201</v>
      </c>
      <c r="I18072">
        <v>0.16129032258064499</v>
      </c>
      <c r="J18072" s="1" t="s">
        <v>23229</v>
      </c>
      <c r="K18072" t="s">
        <v>23237</v>
      </c>
      <c r="L18072" t="s">
        <v>59388</v>
      </c>
      <c r="M18072" t="s">
        <v>59389</v>
      </c>
    </row>
    <row r="18073" spans="1:13">
      <c r="A18073" s="1" t="s">
        <v>20090</v>
      </c>
      <c r="B18073">
        <v>4.7718046354237204E-6</v>
      </c>
      <c r="C18073" s="1">
        <v>3.1641617300392202E-6</v>
      </c>
      <c r="D18073">
        <v>1</v>
      </c>
      <c r="E18073">
        <v>1</v>
      </c>
      <c r="F18073">
        <v>0.96825396825396803</v>
      </c>
      <c r="G18073">
        <v>0.99038461538461497</v>
      </c>
      <c r="H18073">
        <v>0.95588235294117696</v>
      </c>
      <c r="I18073">
        <v>0.98499999999999999</v>
      </c>
      <c r="J18073" s="1" t="s">
        <v>23229</v>
      </c>
      <c r="K18073" t="s">
        <v>23238</v>
      </c>
      <c r="L18073" t="s">
        <v>59390</v>
      </c>
      <c r="M18073" t="s">
        <v>59391</v>
      </c>
    </row>
    <row r="18074" spans="1:13">
      <c r="A18074" s="1" t="s">
        <v>20091</v>
      </c>
      <c r="B18074">
        <v>0</v>
      </c>
      <c r="C18074" s="1">
        <v>0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 s="1">
        <v>1</v>
      </c>
      <c r="K18074" t="s">
        <v>23241</v>
      </c>
      <c r="L18074" t="s">
        <v>59392</v>
      </c>
      <c r="M18074" t="s">
        <v>59393</v>
      </c>
    </row>
    <row r="18075" spans="1:13">
      <c r="A18075" s="1" t="s">
        <v>20092</v>
      </c>
      <c r="B18075">
        <v>8.4358791897081093E-5</v>
      </c>
      <c r="C18075" s="1">
        <v>7.6258607415193997E-6</v>
      </c>
      <c r="D18075">
        <v>0.51612903225806495</v>
      </c>
      <c r="E18075">
        <v>0.51098901098901095</v>
      </c>
      <c r="F18075">
        <v>0.71891891891891901</v>
      </c>
      <c r="G18075">
        <v>0.547619047619048</v>
      </c>
      <c r="H18075">
        <v>0.69191919191919204</v>
      </c>
      <c r="I18075">
        <v>0.72435897435897401</v>
      </c>
      <c r="J18075" s="1">
        <v>4.5454545454545497E-2</v>
      </c>
      <c r="K18075" t="s">
        <v>23238</v>
      </c>
      <c r="L18075" t="s">
        <v>59394</v>
      </c>
      <c r="M18075" t="s">
        <v>59395</v>
      </c>
    </row>
    <row r="18076" spans="1:13">
      <c r="A18076" s="1" t="s">
        <v>20093</v>
      </c>
      <c r="B18076">
        <v>1.79924370082377E-8</v>
      </c>
      <c r="C18076" s="1">
        <v>4.70753896159518E-6</v>
      </c>
      <c r="D18076">
        <v>1</v>
      </c>
      <c r="E18076">
        <v>1</v>
      </c>
      <c r="F18076">
        <v>1</v>
      </c>
      <c r="G18076">
        <v>0.99137931034482796</v>
      </c>
      <c r="H18076">
        <v>0.97787610619469001</v>
      </c>
      <c r="I18076">
        <v>0.98399999999999999</v>
      </c>
      <c r="J18076" s="1">
        <v>1</v>
      </c>
      <c r="K18076" t="s">
        <v>23241</v>
      </c>
      <c r="L18076" t="s">
        <v>59396</v>
      </c>
      <c r="M18076" t="s">
        <v>59397</v>
      </c>
    </row>
    <row r="18077" spans="1:13">
      <c r="A18077" s="1" t="s">
        <v>20094</v>
      </c>
      <c r="B18077">
        <v>1.16240870252744E-7</v>
      </c>
      <c r="C18077" s="1">
        <v>2.8868771836481799E-6</v>
      </c>
      <c r="D18077">
        <v>1</v>
      </c>
      <c r="E18077">
        <v>1</v>
      </c>
      <c r="F18077">
        <v>1</v>
      </c>
      <c r="G18077">
        <v>1</v>
      </c>
      <c r="H18077">
        <v>0.989247311827957</v>
      </c>
      <c r="I18077">
        <v>1</v>
      </c>
      <c r="J18077" s="1">
        <v>9.0909090909090898E-2</v>
      </c>
      <c r="K18077" t="s">
        <v>23239</v>
      </c>
      <c r="L18077" t="s">
        <v>59398</v>
      </c>
      <c r="M18077" t="s">
        <v>59399</v>
      </c>
    </row>
    <row r="18078" spans="1:13">
      <c r="A18078" s="1" t="s">
        <v>20095</v>
      </c>
      <c r="B18078">
        <v>3.3322521314999602E-5</v>
      </c>
      <c r="C18078" s="1">
        <v>4.5070259806755698E-6</v>
      </c>
      <c r="D18078">
        <v>0.84375</v>
      </c>
      <c r="E18078">
        <v>0.91397849462365599</v>
      </c>
      <c r="F18078">
        <v>0.95287958115183202</v>
      </c>
      <c r="G18078">
        <v>1</v>
      </c>
      <c r="H18078">
        <v>1</v>
      </c>
      <c r="I18078">
        <v>0.96067415730337102</v>
      </c>
      <c r="J18078" s="1">
        <v>1</v>
      </c>
      <c r="K18078" t="s">
        <v>23241</v>
      </c>
      <c r="L18078" t="s">
        <v>59400</v>
      </c>
      <c r="M18078" t="s">
        <v>59401</v>
      </c>
    </row>
    <row r="18079" spans="1:13">
      <c r="A18079" s="1" t="s">
        <v>20096</v>
      </c>
      <c r="B18079">
        <v>1.29692207805281E-7</v>
      </c>
      <c r="C18079" s="1">
        <v>1.8903885297937901E-6</v>
      </c>
      <c r="D18079">
        <v>0</v>
      </c>
      <c r="E18079">
        <v>0</v>
      </c>
      <c r="F18079">
        <v>3.90625E-3</v>
      </c>
      <c r="G18079">
        <v>0</v>
      </c>
      <c r="H18079">
        <v>6.2500000000000003E-3</v>
      </c>
      <c r="I18079">
        <v>0</v>
      </c>
      <c r="J18079" s="1">
        <v>0.5</v>
      </c>
      <c r="K18079" t="s">
        <v>23238</v>
      </c>
      <c r="L18079" t="s">
        <v>59402</v>
      </c>
      <c r="M18079" t="s">
        <v>59403</v>
      </c>
    </row>
    <row r="18080" spans="1:13">
      <c r="A18080" s="1" t="s">
        <v>20097</v>
      </c>
      <c r="B18080">
        <v>7.9890776599270496E-5</v>
      </c>
      <c r="C18080" s="1">
        <v>4.5339048231571298E-6</v>
      </c>
      <c r="D18080">
        <v>0.76666666666666705</v>
      </c>
      <c r="E18080">
        <v>0.640625</v>
      </c>
      <c r="F18080">
        <v>0.89259259259259305</v>
      </c>
      <c r="G18080">
        <v>0.92307692307692302</v>
      </c>
      <c r="H18080">
        <v>1</v>
      </c>
      <c r="I18080">
        <v>0.92307692307692302</v>
      </c>
      <c r="J18080" s="1">
        <v>1</v>
      </c>
      <c r="K18080" t="s">
        <v>23239</v>
      </c>
      <c r="L18080" t="s">
        <v>59404</v>
      </c>
      <c r="M18080" t="s">
        <v>59405</v>
      </c>
    </row>
    <row r="18081" spans="1:13">
      <c r="A18081" s="1" t="s">
        <v>20098</v>
      </c>
      <c r="B18081">
        <v>3.8816882725437997E-6</v>
      </c>
      <c r="C18081" s="1">
        <v>1.5097969650779201E-6</v>
      </c>
      <c r="D18081">
        <v>1</v>
      </c>
      <c r="E18081">
        <v>1</v>
      </c>
      <c r="F18081">
        <v>1</v>
      </c>
      <c r="G18081">
        <v>0.44871794871794901</v>
      </c>
      <c r="H18081">
        <v>0.99397590361445798</v>
      </c>
      <c r="I18081">
        <v>0.88596491228070196</v>
      </c>
      <c r="J18081" s="1">
        <v>1</v>
      </c>
      <c r="K18081" t="s">
        <v>23238</v>
      </c>
      <c r="L18081" t="s">
        <v>59406</v>
      </c>
      <c r="M18081" t="s">
        <v>59407</v>
      </c>
    </row>
    <row r="18082" spans="1:13">
      <c r="A18082" s="1" t="s">
        <v>20099</v>
      </c>
      <c r="B18082">
        <v>6.7637482960893205E-5</v>
      </c>
      <c r="C18082" s="1">
        <v>1.1177643840464199E-7</v>
      </c>
      <c r="D18082">
        <v>0.96875</v>
      </c>
      <c r="E18082">
        <v>0.82584269662921395</v>
      </c>
      <c r="F18082">
        <v>1</v>
      </c>
      <c r="G18082">
        <v>1</v>
      </c>
      <c r="H18082">
        <v>1</v>
      </c>
      <c r="I18082">
        <v>1</v>
      </c>
      <c r="J18082" s="1">
        <v>1</v>
      </c>
      <c r="K18082" t="s">
        <v>23238</v>
      </c>
      <c r="L18082" t="s">
        <v>59408</v>
      </c>
      <c r="M18082" t="s">
        <v>59409</v>
      </c>
    </row>
    <row r="18083" spans="1:13">
      <c r="A18083" s="1" t="s">
        <v>20100</v>
      </c>
      <c r="B18083">
        <v>5.3392216571246896E-9</v>
      </c>
      <c r="C18083" s="1">
        <v>2.4677086900233499E-8</v>
      </c>
      <c r="D18083">
        <v>0</v>
      </c>
      <c r="E18083">
        <v>0</v>
      </c>
      <c r="F18083">
        <v>3.5971223021582701E-3</v>
      </c>
      <c r="G18083">
        <v>0</v>
      </c>
      <c r="H18083">
        <v>0</v>
      </c>
      <c r="I18083">
        <v>0</v>
      </c>
      <c r="J18083" s="1" t="s">
        <v>23229</v>
      </c>
      <c r="K18083" t="s">
        <v>23241</v>
      </c>
      <c r="L18083" t="s">
        <v>59410</v>
      </c>
      <c r="M18083" t="s">
        <v>59411</v>
      </c>
    </row>
    <row r="18084" spans="1:13">
      <c r="A18084" s="1" t="s">
        <v>20101</v>
      </c>
      <c r="B18084">
        <v>3.4755234041160499E-4</v>
      </c>
      <c r="C18084" s="1">
        <v>1.0113376649519201E-4</v>
      </c>
      <c r="D18084">
        <v>0.35714285714285698</v>
      </c>
      <c r="E18084">
        <v>0.73863636363636398</v>
      </c>
      <c r="F18084">
        <v>0.240740740740741</v>
      </c>
      <c r="G18084">
        <v>0.05</v>
      </c>
      <c r="H18084">
        <v>0.1</v>
      </c>
      <c r="I18084">
        <v>0.119047619047619</v>
      </c>
      <c r="J18084" s="1">
        <v>1</v>
      </c>
      <c r="K18084" t="s">
        <v>23238</v>
      </c>
      <c r="L18084" t="s">
        <v>59412</v>
      </c>
      <c r="M18084" t="s">
        <v>59413</v>
      </c>
    </row>
    <row r="18085" spans="1:13">
      <c r="A18085" s="1" t="s">
        <v>20102</v>
      </c>
      <c r="B18085">
        <v>3.6843093422505498E-11</v>
      </c>
      <c r="C18085" s="1">
        <v>7.8449158330087302E-5</v>
      </c>
      <c r="D18085">
        <v>1.85185185185185E-2</v>
      </c>
      <c r="E18085">
        <v>0</v>
      </c>
      <c r="F18085">
        <v>0</v>
      </c>
      <c r="G18085">
        <v>3.4482758620689703E-2</v>
      </c>
      <c r="H18085">
        <v>9.0909090909090898E-2</v>
      </c>
      <c r="I18085">
        <v>9.1346153846153799E-2</v>
      </c>
      <c r="J18085" s="1" t="s">
        <v>23229</v>
      </c>
      <c r="K18085" t="s">
        <v>23241</v>
      </c>
      <c r="L18085" t="s">
        <v>59414</v>
      </c>
      <c r="M18085" t="s">
        <v>59415</v>
      </c>
    </row>
    <row r="18086" spans="1:13">
      <c r="A18086" s="1" t="s">
        <v>20103</v>
      </c>
      <c r="B18086">
        <v>9.5979900993811695E-7</v>
      </c>
      <c r="C18086" s="1">
        <v>3.3763930534984599E-6</v>
      </c>
      <c r="D18086">
        <v>0.953125</v>
      </c>
      <c r="E18086">
        <v>0.79444444444444395</v>
      </c>
      <c r="F18086">
        <v>0.99468085106382997</v>
      </c>
      <c r="G18086">
        <v>0.98684210526315796</v>
      </c>
      <c r="H18086">
        <v>1</v>
      </c>
      <c r="I18086">
        <v>0.99193548387096797</v>
      </c>
      <c r="J18086" s="1">
        <v>1</v>
      </c>
      <c r="K18086" t="s">
        <v>23238</v>
      </c>
      <c r="L18086" t="s">
        <v>59416</v>
      </c>
      <c r="M18086" t="s">
        <v>59417</v>
      </c>
    </row>
    <row r="18087" spans="1:13">
      <c r="A18087" s="1" t="s">
        <v>20104</v>
      </c>
      <c r="B18087">
        <v>1.49266615619227E-7</v>
      </c>
      <c r="C18087" s="1">
        <v>4.3502727771259397E-6</v>
      </c>
      <c r="D18087">
        <v>1</v>
      </c>
      <c r="E18087">
        <v>0.75595238095238104</v>
      </c>
      <c r="F18087">
        <v>1</v>
      </c>
      <c r="G18087">
        <v>1</v>
      </c>
      <c r="H18087">
        <v>0.99425287356321801</v>
      </c>
      <c r="I18087">
        <v>0.97959183673469397</v>
      </c>
      <c r="J18087" s="1">
        <v>1</v>
      </c>
      <c r="K18087" t="s">
        <v>23241</v>
      </c>
      <c r="L18087" t="s">
        <v>59418</v>
      </c>
      <c r="M18087" t="s">
        <v>59419</v>
      </c>
    </row>
    <row r="18088" spans="1:13">
      <c r="A18088" s="1" t="s">
        <v>20105</v>
      </c>
      <c r="B18088">
        <v>3.0843661024534503E-5</v>
      </c>
      <c r="C18088" s="1">
        <v>2.2822905742004101E-7</v>
      </c>
      <c r="D18088">
        <v>0.12068965517241401</v>
      </c>
      <c r="E18088">
        <v>0</v>
      </c>
      <c r="F18088">
        <v>3.7499999999999999E-2</v>
      </c>
      <c r="G18088">
        <v>0.2</v>
      </c>
      <c r="H18088">
        <v>4.91803278688525E-2</v>
      </c>
      <c r="I18088">
        <v>5.5555555555555601E-2</v>
      </c>
      <c r="J18088" s="1">
        <v>1</v>
      </c>
      <c r="K18088" t="s">
        <v>23241</v>
      </c>
      <c r="L18088" t="s">
        <v>59420</v>
      </c>
      <c r="M18088" t="s">
        <v>59421</v>
      </c>
    </row>
    <row r="18089" spans="1:13">
      <c r="A18089" s="1" t="s">
        <v>20106</v>
      </c>
      <c r="B18089">
        <v>1.29636364319912E-5</v>
      </c>
      <c r="C18089" s="1">
        <v>5.37248372035175E-5</v>
      </c>
      <c r="D18089">
        <v>0.34782608695652201</v>
      </c>
      <c r="E18089">
        <v>0.41780821917808197</v>
      </c>
      <c r="F18089">
        <v>0.58333333333333304</v>
      </c>
      <c r="G18089">
        <v>0.112903225806452</v>
      </c>
      <c r="H18089">
        <v>0.55487804878048796</v>
      </c>
      <c r="I18089">
        <v>0.33333333333333298</v>
      </c>
      <c r="J18089" s="1">
        <v>0</v>
      </c>
      <c r="K18089" t="s">
        <v>23237</v>
      </c>
      <c r="L18089" t="s">
        <v>59422</v>
      </c>
      <c r="M18089" t="s">
        <v>59423</v>
      </c>
    </row>
    <row r="18090" spans="1:13">
      <c r="A18090" s="1" t="s">
        <v>20107</v>
      </c>
      <c r="B18090">
        <v>4.8765670778746301E-5</v>
      </c>
      <c r="C18090" s="1">
        <v>2.6420403269243001E-4</v>
      </c>
      <c r="D18090">
        <v>0.953125</v>
      </c>
      <c r="E18090">
        <v>0.98958333333333304</v>
      </c>
      <c r="F18090">
        <v>0.88144329896907203</v>
      </c>
      <c r="G18090">
        <v>0.91228070175438603</v>
      </c>
      <c r="H18090">
        <v>0.87610619469026596</v>
      </c>
      <c r="I18090">
        <v>0.81666666666666698</v>
      </c>
      <c r="J18090" s="1">
        <v>0.95454545454545503</v>
      </c>
      <c r="K18090" t="s">
        <v>23238</v>
      </c>
      <c r="L18090" t="s">
        <v>59424</v>
      </c>
      <c r="M18090" t="s">
        <v>59425</v>
      </c>
    </row>
    <row r="18091" spans="1:13">
      <c r="A18091" s="1" t="s">
        <v>20108</v>
      </c>
      <c r="B18091">
        <v>1.15258460646053E-4</v>
      </c>
      <c r="C18091" s="1">
        <v>3.8391683628709902E-6</v>
      </c>
      <c r="D18091">
        <v>0.91935483870967705</v>
      </c>
      <c r="E18091">
        <v>0.95833333333333304</v>
      </c>
      <c r="F18091">
        <v>0.50815217391304301</v>
      </c>
      <c r="G18091">
        <v>0.91176470588235303</v>
      </c>
      <c r="H18091">
        <v>0.71022727272727304</v>
      </c>
      <c r="I18091">
        <v>0.907407407407407</v>
      </c>
      <c r="J18091" s="1" t="s">
        <v>23229</v>
      </c>
      <c r="K18091" t="s">
        <v>23241</v>
      </c>
      <c r="L18091" t="s">
        <v>59426</v>
      </c>
      <c r="M18091" t="s">
        <v>59427</v>
      </c>
    </row>
    <row r="18092" spans="1:13">
      <c r="A18092" s="1" t="s">
        <v>20109</v>
      </c>
      <c r="B18092">
        <v>2.4248220555395801E-5</v>
      </c>
      <c r="C18092" s="1">
        <v>8.4610574042452005E-5</v>
      </c>
      <c r="D18092">
        <v>1.7857142857142901E-2</v>
      </c>
      <c r="E18092">
        <v>5.8823529411764696E-3</v>
      </c>
      <c r="F18092">
        <v>0.206730769230769</v>
      </c>
      <c r="G18092">
        <v>0.21794871794871801</v>
      </c>
      <c r="H18092">
        <v>9.44444444444444E-2</v>
      </c>
      <c r="I18092">
        <v>0.10784313725490199</v>
      </c>
      <c r="J18092" s="1">
        <v>0</v>
      </c>
      <c r="K18092" t="s">
        <v>23238</v>
      </c>
      <c r="L18092" t="s">
        <v>59428</v>
      </c>
      <c r="M18092" t="s">
        <v>59429</v>
      </c>
    </row>
    <row r="18093" spans="1:13">
      <c r="A18093" s="1" t="s">
        <v>20110</v>
      </c>
      <c r="B18093">
        <v>1.06727704215568E-4</v>
      </c>
      <c r="C18093" s="1">
        <v>3.1487951085349703E-5</v>
      </c>
      <c r="D18093">
        <v>0.484375</v>
      </c>
      <c r="E18093">
        <v>0.57142857142857095</v>
      </c>
      <c r="F18093">
        <v>0.944148936170213</v>
      </c>
      <c r="G18093">
        <v>1</v>
      </c>
      <c r="H18093">
        <v>0.95783132530120496</v>
      </c>
      <c r="I18093">
        <v>0.51470588235294101</v>
      </c>
      <c r="J18093" s="1">
        <v>1</v>
      </c>
      <c r="K18093" t="s">
        <v>23241</v>
      </c>
      <c r="L18093" t="s">
        <v>59430</v>
      </c>
      <c r="M18093" t="s">
        <v>59431</v>
      </c>
    </row>
    <row r="18094" spans="1:13">
      <c r="A18094" s="1" t="s">
        <v>20111</v>
      </c>
      <c r="B18094">
        <v>3.74598482149378E-7</v>
      </c>
      <c r="C18094" s="1">
        <v>2.3590292323712999E-5</v>
      </c>
      <c r="D18094">
        <v>1.6666666666666701E-2</v>
      </c>
      <c r="E18094">
        <v>2.1505376344085999E-2</v>
      </c>
      <c r="F18094">
        <v>0</v>
      </c>
      <c r="G18094">
        <v>0</v>
      </c>
      <c r="H18094">
        <v>0.01</v>
      </c>
      <c r="I18094">
        <v>0.107142857142857</v>
      </c>
      <c r="J18094" s="1">
        <v>0</v>
      </c>
      <c r="K18094" t="s">
        <v>23241</v>
      </c>
      <c r="L18094" t="s">
        <v>59432</v>
      </c>
      <c r="M18094" t="s">
        <v>59433</v>
      </c>
    </row>
    <row r="18095" spans="1:13">
      <c r="A18095" s="1" t="s">
        <v>20112</v>
      </c>
      <c r="B18095">
        <v>1.94074209079858E-6</v>
      </c>
      <c r="C18095" s="1">
        <v>6.3418120555450896E-6</v>
      </c>
      <c r="D18095">
        <v>0.98387096774193505</v>
      </c>
      <c r="E18095">
        <v>1</v>
      </c>
      <c r="F18095">
        <v>0.82804232804232802</v>
      </c>
      <c r="G18095">
        <v>1</v>
      </c>
      <c r="H18095">
        <v>0.90449438202247201</v>
      </c>
      <c r="I18095">
        <v>0.98305084745762705</v>
      </c>
      <c r="J18095" s="1">
        <v>1</v>
      </c>
      <c r="K18095" t="s">
        <v>23238</v>
      </c>
      <c r="L18095" t="s">
        <v>59434</v>
      </c>
      <c r="M18095" t="s">
        <v>59435</v>
      </c>
    </row>
    <row r="18096" spans="1:13">
      <c r="A18096" s="1" t="s">
        <v>20113</v>
      </c>
      <c r="B18096">
        <v>3.83332793357211E-7</v>
      </c>
      <c r="C18096" s="1">
        <v>5.9961908324349303E-6</v>
      </c>
      <c r="D18096">
        <v>0.98387096774193505</v>
      </c>
      <c r="E18096">
        <v>1</v>
      </c>
      <c r="F18096">
        <v>0.943708609271523</v>
      </c>
      <c r="G18096">
        <v>1</v>
      </c>
      <c r="H18096">
        <v>1</v>
      </c>
      <c r="I18096">
        <v>0.96808510638297895</v>
      </c>
      <c r="J18096" s="1">
        <v>1</v>
      </c>
      <c r="K18096" t="s">
        <v>23238</v>
      </c>
      <c r="L18096" t="s">
        <v>59436</v>
      </c>
      <c r="M18096" t="s">
        <v>59437</v>
      </c>
    </row>
    <row r="18097" spans="1:13">
      <c r="A18097" s="1" t="s">
        <v>20114</v>
      </c>
      <c r="B18097">
        <v>8.6307440779034907E-5</v>
      </c>
      <c r="C18097" s="1">
        <v>9.8221897596819495E-8</v>
      </c>
      <c r="D18097">
        <v>0.953125</v>
      </c>
      <c r="E18097">
        <v>1</v>
      </c>
      <c r="F18097">
        <v>0.73670212765957399</v>
      </c>
      <c r="G18097">
        <v>0.82432432432432401</v>
      </c>
      <c r="H18097">
        <v>0.81578947368421095</v>
      </c>
      <c r="I18097">
        <v>0.68666666666666698</v>
      </c>
      <c r="J18097" s="1">
        <v>1</v>
      </c>
      <c r="K18097" t="s">
        <v>23241</v>
      </c>
      <c r="L18097" t="s">
        <v>59438</v>
      </c>
      <c r="M18097" t="s">
        <v>59439</v>
      </c>
    </row>
    <row r="18098" spans="1:13">
      <c r="A18098" s="1" t="s">
        <v>20115</v>
      </c>
      <c r="B18098">
        <v>3.4960103556797498E-7</v>
      </c>
      <c r="C18098" s="1">
        <v>1.20666426414462E-5</v>
      </c>
      <c r="D18098">
        <v>0.96153846153846201</v>
      </c>
      <c r="E18098">
        <v>1</v>
      </c>
      <c r="F18098">
        <v>0.93277310924369705</v>
      </c>
      <c r="G18098">
        <v>1</v>
      </c>
      <c r="H18098">
        <v>0.939393939393939</v>
      </c>
      <c r="I18098">
        <v>0.91935483870967705</v>
      </c>
      <c r="J18098" s="1" t="s">
        <v>23229</v>
      </c>
      <c r="K18098" t="s">
        <v>23241</v>
      </c>
      <c r="L18098" t="s">
        <v>59440</v>
      </c>
      <c r="M18098" t="s">
        <v>59441</v>
      </c>
    </row>
    <row r="18099" spans="1:13">
      <c r="A18099" s="1" t="s">
        <v>20116</v>
      </c>
      <c r="B18099">
        <v>2.4029931299427901E-6</v>
      </c>
      <c r="C18099" s="1">
        <v>8.1734658706454593E-6</v>
      </c>
      <c r="D18099">
        <v>0.88636363636363602</v>
      </c>
      <c r="E18099">
        <v>0.98936170212765995</v>
      </c>
      <c r="F18099">
        <v>0.88321167883211704</v>
      </c>
      <c r="G18099">
        <v>1</v>
      </c>
      <c r="H18099">
        <v>0.92352941176470604</v>
      </c>
      <c r="I18099">
        <v>0.967741935483871</v>
      </c>
      <c r="J18099" s="1">
        <v>0.95454545454545503</v>
      </c>
      <c r="K18099" t="s">
        <v>23238</v>
      </c>
      <c r="L18099" t="s">
        <v>59442</v>
      </c>
      <c r="M18099" t="s">
        <v>59443</v>
      </c>
    </row>
    <row r="18100" spans="1:13">
      <c r="A18100" s="1" t="s">
        <v>20117</v>
      </c>
      <c r="B18100">
        <v>3.85087698938556E-7</v>
      </c>
      <c r="C18100" s="1">
        <v>4.8775929408075899E-6</v>
      </c>
      <c r="D18100">
        <v>0</v>
      </c>
      <c r="E18100">
        <v>0</v>
      </c>
      <c r="F18100">
        <v>3.7878787878787902E-3</v>
      </c>
      <c r="G18100">
        <v>0</v>
      </c>
      <c r="H18100">
        <v>1.1235955056179799E-2</v>
      </c>
      <c r="I18100">
        <v>1.9607843137254902E-2</v>
      </c>
      <c r="J18100" s="1">
        <v>1</v>
      </c>
      <c r="K18100" t="s">
        <v>23237</v>
      </c>
      <c r="L18100" t="s">
        <v>59444</v>
      </c>
      <c r="M18100" t="s">
        <v>59445</v>
      </c>
    </row>
    <row r="18101" spans="1:13">
      <c r="A18101" s="1" t="s">
        <v>20118</v>
      </c>
      <c r="B18101">
        <v>7.2304891755403302E-7</v>
      </c>
      <c r="C18101" s="1">
        <v>7.3579055263840295E-7</v>
      </c>
      <c r="D18101">
        <v>0</v>
      </c>
      <c r="E18101">
        <v>0</v>
      </c>
      <c r="F18101">
        <v>7.9365079365079395E-3</v>
      </c>
      <c r="G18101">
        <v>0</v>
      </c>
      <c r="H18101">
        <v>0</v>
      </c>
      <c r="I18101">
        <v>5.8823529411764696E-3</v>
      </c>
      <c r="J18101" s="1">
        <v>0</v>
      </c>
      <c r="K18101" t="s">
        <v>23239</v>
      </c>
      <c r="L18101" t="s">
        <v>59446</v>
      </c>
      <c r="M18101" t="s">
        <v>59447</v>
      </c>
    </row>
    <row r="18102" spans="1:13">
      <c r="A18102" s="1" t="s">
        <v>20119</v>
      </c>
      <c r="B18102">
        <v>6.2620007275521801E-6</v>
      </c>
      <c r="C18102" s="1">
        <v>2.95927487494272E-5</v>
      </c>
      <c r="D18102">
        <v>0.34615384615384598</v>
      </c>
      <c r="E18102">
        <v>0.48</v>
      </c>
      <c r="F18102">
        <v>0.62781954887218006</v>
      </c>
      <c r="G18102">
        <v>0.36486486486486502</v>
      </c>
      <c r="H18102">
        <v>0.60344827586206895</v>
      </c>
      <c r="I18102">
        <v>0.36956521739130399</v>
      </c>
      <c r="J18102" s="1">
        <v>0</v>
      </c>
      <c r="K18102" t="s">
        <v>23238</v>
      </c>
      <c r="L18102" t="s">
        <v>59448</v>
      </c>
      <c r="M18102" t="s">
        <v>59449</v>
      </c>
    </row>
    <row r="18103" spans="1:13">
      <c r="A18103" s="1" t="s">
        <v>20120</v>
      </c>
      <c r="B18103">
        <v>2.2054163964656401E-6</v>
      </c>
      <c r="C18103" s="1">
        <v>6.3030831980250297E-7</v>
      </c>
      <c r="D18103">
        <v>2.5000000000000001E-2</v>
      </c>
      <c r="E18103">
        <v>0</v>
      </c>
      <c r="F18103">
        <v>5.9880239520958096E-3</v>
      </c>
      <c r="G18103">
        <v>0</v>
      </c>
      <c r="H18103">
        <v>0</v>
      </c>
      <c r="I18103">
        <v>8.9285714285714298E-3</v>
      </c>
      <c r="J18103" s="1">
        <v>0</v>
      </c>
      <c r="K18103" t="s">
        <v>23238</v>
      </c>
      <c r="L18103" t="s">
        <v>59450</v>
      </c>
      <c r="M18103" t="s">
        <v>59451</v>
      </c>
    </row>
    <row r="18104" spans="1:13">
      <c r="A18104" s="1" t="s">
        <v>20121</v>
      </c>
      <c r="B18104">
        <v>1.23863128929458E-7</v>
      </c>
      <c r="C18104" s="1">
        <v>2.1409003855722001E-6</v>
      </c>
      <c r="D18104">
        <v>0</v>
      </c>
      <c r="E18104">
        <v>0</v>
      </c>
      <c r="F18104">
        <v>0</v>
      </c>
      <c r="G18104">
        <v>0</v>
      </c>
      <c r="H18104">
        <v>9.3457943925233603E-3</v>
      </c>
      <c r="I18104">
        <v>5.5555555555555601E-2</v>
      </c>
      <c r="J18104" s="1" t="s">
        <v>23229</v>
      </c>
      <c r="K18104" t="s">
        <v>23238</v>
      </c>
      <c r="L18104" t="s">
        <v>59452</v>
      </c>
      <c r="M18104" t="s">
        <v>59453</v>
      </c>
    </row>
    <row r="18105" spans="1:13">
      <c r="A18105" s="1" t="s">
        <v>20122</v>
      </c>
      <c r="B18105">
        <v>6.6134365433380003E-9</v>
      </c>
      <c r="C18105" s="1">
        <v>6.8297475347987401E-8</v>
      </c>
      <c r="D18105">
        <v>0</v>
      </c>
      <c r="E18105">
        <v>0</v>
      </c>
      <c r="F18105">
        <v>3.3333333333333301E-3</v>
      </c>
      <c r="G18105" t="s">
        <v>23229</v>
      </c>
      <c r="H18105">
        <v>0</v>
      </c>
      <c r="I18105">
        <v>0</v>
      </c>
      <c r="J18105" s="1">
        <v>0</v>
      </c>
      <c r="K18105" t="s">
        <v>23239</v>
      </c>
      <c r="L18105" t="s">
        <v>59454</v>
      </c>
      <c r="M18105" t="s">
        <v>59455</v>
      </c>
    </row>
    <row r="18106" spans="1:13">
      <c r="A18106" s="1" t="s">
        <v>20123</v>
      </c>
      <c r="B18106">
        <v>2.8445221593899601E-6</v>
      </c>
      <c r="C18106" s="1">
        <v>7.2657293129425899E-9</v>
      </c>
      <c r="D18106">
        <v>0.90322580645161299</v>
      </c>
      <c r="E18106">
        <v>0.86666666666666703</v>
      </c>
      <c r="F18106">
        <v>0.96276595744680804</v>
      </c>
      <c r="G18106">
        <v>0.97499999999999998</v>
      </c>
      <c r="H18106">
        <v>0.98333333333333295</v>
      </c>
      <c r="I18106">
        <v>0.95454545454545503</v>
      </c>
      <c r="J18106" s="1" t="s">
        <v>23229</v>
      </c>
      <c r="K18106" t="s">
        <v>23237</v>
      </c>
      <c r="L18106" t="s">
        <v>59456</v>
      </c>
      <c r="M18106" t="s">
        <v>59457</v>
      </c>
    </row>
    <row r="18107" spans="1:13">
      <c r="A18107" s="1" t="s">
        <v>20124</v>
      </c>
      <c r="B18107">
        <v>1.4323486818439799E-6</v>
      </c>
      <c r="C18107" s="1">
        <v>1.2885482327157201E-8</v>
      </c>
      <c r="D18107">
        <v>0</v>
      </c>
      <c r="E18107">
        <v>0</v>
      </c>
      <c r="F18107">
        <v>0</v>
      </c>
      <c r="G18107">
        <v>0.28125</v>
      </c>
      <c r="H18107">
        <v>1.13636363636364E-2</v>
      </c>
      <c r="I18107">
        <v>0</v>
      </c>
      <c r="J18107" s="1">
        <v>0</v>
      </c>
      <c r="K18107" t="s">
        <v>23241</v>
      </c>
      <c r="L18107" t="s">
        <v>59458</v>
      </c>
      <c r="M18107" t="s">
        <v>59459</v>
      </c>
    </row>
    <row r="18108" spans="1:13">
      <c r="A18108" s="1" t="s">
        <v>20125</v>
      </c>
      <c r="B18108">
        <v>1.9201909885496501E-5</v>
      </c>
      <c r="C18108" s="1">
        <v>1.2538453235941199E-7</v>
      </c>
      <c r="D18108">
        <v>9.375E-2</v>
      </c>
      <c r="E18108">
        <v>0</v>
      </c>
      <c r="F18108">
        <v>2.94117647058824E-3</v>
      </c>
      <c r="G18108">
        <v>0</v>
      </c>
      <c r="H18108">
        <v>0</v>
      </c>
      <c r="I18108">
        <v>0</v>
      </c>
      <c r="J18108" s="1">
        <v>0</v>
      </c>
      <c r="K18108" t="s">
        <v>23238</v>
      </c>
      <c r="L18108" t="s">
        <v>59460</v>
      </c>
      <c r="M18108" t="s">
        <v>59461</v>
      </c>
    </row>
    <row r="18109" spans="1:13">
      <c r="A18109" s="1" t="s">
        <v>20126</v>
      </c>
      <c r="B18109">
        <v>1.9878673379686301E-6</v>
      </c>
      <c r="C18109" s="1">
        <v>1.35620660324572E-5</v>
      </c>
      <c r="D18109">
        <v>0.14516129032258099</v>
      </c>
      <c r="E18109">
        <v>3.94736842105263E-2</v>
      </c>
      <c r="F18109">
        <v>3.2846715328467203E-2</v>
      </c>
      <c r="G18109">
        <v>0.214285714285714</v>
      </c>
      <c r="H18109">
        <v>2.9761904761904798E-2</v>
      </c>
      <c r="I18109">
        <v>5.8823529411764698E-2</v>
      </c>
      <c r="J18109" s="1">
        <v>0</v>
      </c>
      <c r="K18109" t="s">
        <v>23239</v>
      </c>
      <c r="L18109" t="s">
        <v>59462</v>
      </c>
      <c r="M18109" t="s">
        <v>59463</v>
      </c>
    </row>
    <row r="18110" spans="1:13">
      <c r="A18110" s="1" t="s">
        <v>20127</v>
      </c>
      <c r="B18110">
        <v>4.3928794225011403E-6</v>
      </c>
      <c r="C18110" s="1">
        <v>5.6256588399199003E-6</v>
      </c>
      <c r="D18110">
        <v>0</v>
      </c>
      <c r="E18110">
        <v>0</v>
      </c>
      <c r="F18110">
        <v>0.58333333333333304</v>
      </c>
      <c r="G18110">
        <v>0</v>
      </c>
      <c r="H18110">
        <v>0.39682539682539703</v>
      </c>
      <c r="I18110">
        <v>4.5454545454545497E-2</v>
      </c>
      <c r="J18110" s="1">
        <v>0</v>
      </c>
      <c r="K18110" t="s">
        <v>23240</v>
      </c>
      <c r="L18110" t="s">
        <v>59464</v>
      </c>
      <c r="M18110" t="s">
        <v>59465</v>
      </c>
    </row>
    <row r="18111" spans="1:13">
      <c r="A18111" s="1" t="s">
        <v>20128</v>
      </c>
      <c r="B18111">
        <v>5.24583694765971E-6</v>
      </c>
      <c r="C18111" s="1">
        <v>6.2861308895086198E-7</v>
      </c>
      <c r="D18111">
        <v>0</v>
      </c>
      <c r="E18111">
        <v>5.5555555555555601E-3</v>
      </c>
      <c r="F18111">
        <v>2.8089887640449398E-3</v>
      </c>
      <c r="G18111">
        <v>0.45714285714285702</v>
      </c>
      <c r="H18111">
        <v>2.5974025974026E-2</v>
      </c>
      <c r="I18111">
        <v>7.4999999999999997E-2</v>
      </c>
      <c r="J18111" s="1">
        <v>0</v>
      </c>
      <c r="K18111" t="s">
        <v>23238</v>
      </c>
      <c r="L18111" t="s">
        <v>59466</v>
      </c>
      <c r="M18111" t="s">
        <v>59467</v>
      </c>
    </row>
    <row r="18112" spans="1:13">
      <c r="A18112" s="1" t="s">
        <v>20129</v>
      </c>
      <c r="B18112">
        <v>1.12189827854022E-7</v>
      </c>
      <c r="C18112" s="1">
        <v>2.7842736798899802E-6</v>
      </c>
      <c r="D18112">
        <v>0.931034482758621</v>
      </c>
      <c r="E18112">
        <v>1</v>
      </c>
      <c r="F18112">
        <v>0.70987654320987703</v>
      </c>
      <c r="G18112">
        <v>1</v>
      </c>
      <c r="H18112">
        <v>0.91477272727272696</v>
      </c>
      <c r="I18112">
        <v>0.95338983050847503</v>
      </c>
      <c r="J18112" s="1">
        <v>1</v>
      </c>
      <c r="K18112" t="s">
        <v>23238</v>
      </c>
      <c r="L18112" t="s">
        <v>59468</v>
      </c>
      <c r="M18112" t="s">
        <v>59469</v>
      </c>
    </row>
    <row r="18113" spans="1:13">
      <c r="A18113" s="1" t="s">
        <v>20130</v>
      </c>
      <c r="B18113">
        <v>8.4954558093472896E-7</v>
      </c>
      <c r="C18113" s="1">
        <v>1.38740438180991E-5</v>
      </c>
      <c r="D18113">
        <v>1</v>
      </c>
      <c r="E18113">
        <v>1</v>
      </c>
      <c r="F18113">
        <v>0.94329896907216504</v>
      </c>
      <c r="G18113">
        <v>1</v>
      </c>
      <c r="H18113">
        <v>0.93636363636363595</v>
      </c>
      <c r="I18113">
        <v>0.99074074074074103</v>
      </c>
      <c r="J18113" s="1">
        <v>1</v>
      </c>
      <c r="K18113" t="s">
        <v>23242</v>
      </c>
      <c r="L18113" t="s">
        <v>59470</v>
      </c>
      <c r="M18113" t="s">
        <v>59471</v>
      </c>
    </row>
    <row r="18114" spans="1:13">
      <c r="A18114" s="1" t="s">
        <v>20131</v>
      </c>
      <c r="B18114">
        <v>3.93438586237561E-8</v>
      </c>
      <c r="C18114" s="1">
        <v>5.2249169006235299E-12</v>
      </c>
      <c r="D18114">
        <v>0</v>
      </c>
      <c r="E18114">
        <v>0</v>
      </c>
      <c r="F18114">
        <v>3.6496350364963501E-2</v>
      </c>
      <c r="G18114">
        <v>0</v>
      </c>
      <c r="H18114">
        <v>2.1978021978022001E-2</v>
      </c>
      <c r="I18114">
        <v>0</v>
      </c>
      <c r="J18114" s="1" t="s">
        <v>23229</v>
      </c>
      <c r="K18114" t="s">
        <v>23241</v>
      </c>
      <c r="L18114" t="s">
        <v>59472</v>
      </c>
      <c r="M18114" t="s">
        <v>59473</v>
      </c>
    </row>
    <row r="18115" spans="1:13">
      <c r="A18115" s="1" t="s">
        <v>20132</v>
      </c>
      <c r="B18115">
        <v>1.06589575412661E-5</v>
      </c>
      <c r="C18115" s="1">
        <v>7.3966864092237707E-5</v>
      </c>
      <c r="D18115">
        <v>1</v>
      </c>
      <c r="E18115">
        <v>1</v>
      </c>
      <c r="F18115">
        <v>0.99736842105263201</v>
      </c>
      <c r="G18115">
        <v>0.49038461538461497</v>
      </c>
      <c r="H18115">
        <v>0.98130841121495305</v>
      </c>
      <c r="I18115">
        <v>0.75</v>
      </c>
      <c r="J18115" s="1">
        <v>0.95454545454545503</v>
      </c>
      <c r="K18115" t="s">
        <v>23238</v>
      </c>
      <c r="L18115" t="s">
        <v>59474</v>
      </c>
      <c r="M18115" t="s">
        <v>59475</v>
      </c>
    </row>
    <row r="18116" spans="1:13">
      <c r="A18116" s="1" t="s">
        <v>20133</v>
      </c>
      <c r="B18116">
        <v>2.2454011718898102E-8</v>
      </c>
      <c r="C18116" s="1">
        <v>2.4901720135759599E-6</v>
      </c>
      <c r="D18116">
        <v>0</v>
      </c>
      <c r="E18116">
        <v>5.31914893617021E-3</v>
      </c>
      <c r="F18116">
        <v>5.2083333333333296E-3</v>
      </c>
      <c r="G18116">
        <v>0.22916666666666699</v>
      </c>
      <c r="H18116">
        <v>4.6296296296296302E-3</v>
      </c>
      <c r="I18116">
        <v>1.7699115044247801E-2</v>
      </c>
      <c r="J18116" s="1">
        <v>4.5454545454545497E-2</v>
      </c>
      <c r="K18116" t="s">
        <v>23240</v>
      </c>
      <c r="L18116" t="s">
        <v>59476</v>
      </c>
      <c r="M18116" t="s">
        <v>59477</v>
      </c>
    </row>
    <row r="18117" spans="1:13">
      <c r="A18117" s="1" t="s">
        <v>20134</v>
      </c>
      <c r="B18117">
        <v>7.6918598701029995E-10</v>
      </c>
      <c r="C18117" s="1">
        <v>1.02920477069248E-7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0.99572649572649596</v>
      </c>
      <c r="J18117" s="1" t="s">
        <v>23229</v>
      </c>
      <c r="K18117" t="s">
        <v>23238</v>
      </c>
      <c r="L18117" t="s">
        <v>59478</v>
      </c>
      <c r="M18117" t="s">
        <v>59479</v>
      </c>
    </row>
    <row r="18118" spans="1:13">
      <c r="A18118" s="1" t="s">
        <v>20135</v>
      </c>
      <c r="B18118">
        <v>4.2457461316569397E-6</v>
      </c>
      <c r="C18118" s="1">
        <v>3.7228368188335197E-5</v>
      </c>
      <c r="D18118">
        <v>0.95161290322580605</v>
      </c>
      <c r="E18118">
        <v>0.90449438202247201</v>
      </c>
      <c r="F18118">
        <v>1</v>
      </c>
      <c r="G18118">
        <v>0.61363636363636398</v>
      </c>
      <c r="H18118">
        <v>1</v>
      </c>
      <c r="I18118">
        <v>0.84848484848484895</v>
      </c>
      <c r="J18118" s="1">
        <v>1</v>
      </c>
      <c r="K18118" t="s">
        <v>23238</v>
      </c>
      <c r="L18118" t="s">
        <v>59480</v>
      </c>
      <c r="M18118" t="s">
        <v>59481</v>
      </c>
    </row>
    <row r="18119" spans="1:13">
      <c r="A18119" s="1" t="s">
        <v>20136</v>
      </c>
      <c r="B18119">
        <v>2.1882592791698199E-7</v>
      </c>
      <c r="C18119" s="1">
        <v>6.9850707530569102E-7</v>
      </c>
      <c r="D18119">
        <v>0</v>
      </c>
      <c r="E18119">
        <v>0</v>
      </c>
      <c r="F18119">
        <v>8.0645161290322596E-3</v>
      </c>
      <c r="G18119">
        <v>0</v>
      </c>
      <c r="H18119">
        <v>0</v>
      </c>
      <c r="I18119">
        <v>0.114583333333333</v>
      </c>
      <c r="J18119" s="1">
        <v>0</v>
      </c>
      <c r="K18119" t="s">
        <v>23241</v>
      </c>
      <c r="L18119" t="s">
        <v>59482</v>
      </c>
      <c r="M18119" t="s">
        <v>59483</v>
      </c>
    </row>
    <row r="18120" spans="1:13">
      <c r="A18120" s="1" t="s">
        <v>20137</v>
      </c>
      <c r="B18120">
        <v>1.2085820747769599E-4</v>
      </c>
      <c r="C18120" s="1">
        <v>6.8150127433550599E-5</v>
      </c>
      <c r="D18120">
        <v>0.96875</v>
      </c>
      <c r="E18120">
        <v>0.96354166666666696</v>
      </c>
      <c r="F18120">
        <v>0.5234375</v>
      </c>
      <c r="G18120">
        <v>1</v>
      </c>
      <c r="H18120">
        <v>0.859649122807018</v>
      </c>
      <c r="I18120">
        <v>0.81451612903225801</v>
      </c>
      <c r="J18120" s="1">
        <v>1</v>
      </c>
      <c r="K18120" t="s">
        <v>23241</v>
      </c>
      <c r="L18120" t="s">
        <v>59484</v>
      </c>
      <c r="M18120" t="s">
        <v>59485</v>
      </c>
    </row>
    <row r="18121" spans="1:13">
      <c r="A18121" s="1" t="s">
        <v>20138</v>
      </c>
      <c r="B18121">
        <v>1.4649130653441001E-8</v>
      </c>
      <c r="C18121" s="1">
        <v>1.12380430272805E-9</v>
      </c>
      <c r="D18121">
        <v>0.89655172413793105</v>
      </c>
      <c r="E18121">
        <v>0.85795454545454497</v>
      </c>
      <c r="F18121">
        <v>1</v>
      </c>
      <c r="G18121">
        <v>1</v>
      </c>
      <c r="H18121">
        <v>0.99418604651162801</v>
      </c>
      <c r="I18121">
        <v>1</v>
      </c>
      <c r="J18121" s="1">
        <v>1</v>
      </c>
      <c r="K18121" t="s">
        <v>23241</v>
      </c>
      <c r="L18121" t="s">
        <v>59486</v>
      </c>
      <c r="M18121" t="s">
        <v>59487</v>
      </c>
    </row>
    <row r="18122" spans="1:13">
      <c r="A18122" s="1" t="s">
        <v>20139</v>
      </c>
      <c r="B18122">
        <v>6.5440170593302394E-5</v>
      </c>
      <c r="C18122" s="1">
        <v>8.7839406094065504E-5</v>
      </c>
      <c r="D18122">
        <v>0.16666666666666699</v>
      </c>
      <c r="E18122">
        <v>9.5238095238095205E-2</v>
      </c>
      <c r="F18122">
        <v>0.10344827586206901</v>
      </c>
      <c r="G18122">
        <v>4.2553191489361701E-2</v>
      </c>
      <c r="H18122">
        <v>9.6153846153846194E-3</v>
      </c>
      <c r="I18122">
        <v>0</v>
      </c>
      <c r="J18122" s="1">
        <v>0</v>
      </c>
      <c r="K18122" t="s">
        <v>23240</v>
      </c>
      <c r="L18122" t="s">
        <v>59488</v>
      </c>
      <c r="M18122" t="s">
        <v>59489</v>
      </c>
    </row>
    <row r="18123" spans="1:13">
      <c r="A18123" s="1" t="s">
        <v>20140</v>
      </c>
      <c r="B18123">
        <v>2.2381382727861202E-5</v>
      </c>
      <c r="C18123" s="1">
        <v>2.2950109789988699E-4</v>
      </c>
      <c r="D18123">
        <v>0.140625</v>
      </c>
      <c r="E18123">
        <v>7.2916666666666699E-2</v>
      </c>
      <c r="F18123">
        <v>0.258974358974359</v>
      </c>
      <c r="G18123">
        <v>6.8965517241379296E-2</v>
      </c>
      <c r="H18123">
        <v>0.24561403508771901</v>
      </c>
      <c r="I18123">
        <v>6.4000000000000001E-2</v>
      </c>
      <c r="J18123" s="1">
        <v>4.5454545454545497E-2</v>
      </c>
      <c r="K18123" t="s">
        <v>23241</v>
      </c>
      <c r="L18123" t="s">
        <v>59490</v>
      </c>
      <c r="M18123" t="s">
        <v>59491</v>
      </c>
    </row>
    <row r="18124" spans="1:13">
      <c r="A18124" s="1" t="s">
        <v>20141</v>
      </c>
      <c r="B18124">
        <v>0</v>
      </c>
      <c r="C18124" s="1">
        <v>0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 s="1">
        <v>1</v>
      </c>
      <c r="K18124" t="s">
        <v>23239</v>
      </c>
      <c r="L18124" t="s">
        <v>59492</v>
      </c>
      <c r="M18124" t="s">
        <v>59493</v>
      </c>
    </row>
    <row r="18125" spans="1:13">
      <c r="A18125" s="1" t="s">
        <v>20142</v>
      </c>
      <c r="B18125">
        <v>1.8152006398417401E-4</v>
      </c>
      <c r="C18125" s="1">
        <v>9.3872645052650501E-7</v>
      </c>
      <c r="D18125">
        <v>0.57407407407407396</v>
      </c>
      <c r="E18125">
        <v>0.75842696629213502</v>
      </c>
      <c r="F18125">
        <v>0.67241379310344795</v>
      </c>
      <c r="G18125">
        <v>0.91071428571428603</v>
      </c>
      <c r="H18125">
        <v>0.66</v>
      </c>
      <c r="I18125">
        <v>0.68303571428571397</v>
      </c>
      <c r="J18125" s="1">
        <v>1</v>
      </c>
      <c r="K18125" t="s">
        <v>23238</v>
      </c>
      <c r="L18125" t="s">
        <v>59494</v>
      </c>
      <c r="M18125" t="s">
        <v>59495</v>
      </c>
    </row>
    <row r="18126" spans="1:13">
      <c r="A18126" s="1" t="s">
        <v>20143</v>
      </c>
      <c r="B18126">
        <v>1.7388343796420199E-4</v>
      </c>
      <c r="C18126" s="1">
        <v>9.2654348146225893E-6</v>
      </c>
      <c r="D18126">
        <v>0.828125</v>
      </c>
      <c r="E18126">
        <v>0.68617021276595702</v>
      </c>
      <c r="F18126">
        <v>0.91988950276243098</v>
      </c>
      <c r="G18126">
        <v>1</v>
      </c>
      <c r="H18126">
        <v>0.99509803921568596</v>
      </c>
      <c r="I18126">
        <v>0.79452054794520499</v>
      </c>
      <c r="J18126" s="1">
        <v>1</v>
      </c>
      <c r="K18126" t="s">
        <v>23237</v>
      </c>
      <c r="L18126" t="s">
        <v>59496</v>
      </c>
      <c r="M18126" t="s">
        <v>59497</v>
      </c>
    </row>
    <row r="18127" spans="1:13">
      <c r="A18127" s="1" t="s">
        <v>20144</v>
      </c>
      <c r="B18127">
        <v>1.41563806592288E-5</v>
      </c>
      <c r="C18127" s="1">
        <v>1.7062605247737499E-4</v>
      </c>
      <c r="D18127">
        <v>0.1875</v>
      </c>
      <c r="E18127">
        <v>0.22826086956521699</v>
      </c>
      <c r="F18127">
        <v>0.31531531531531498</v>
      </c>
      <c r="G18127">
        <v>0.21153846153846201</v>
      </c>
      <c r="H18127">
        <v>0.2265625</v>
      </c>
      <c r="I18127">
        <v>0.24257425742574301</v>
      </c>
      <c r="J18127" s="1">
        <v>0</v>
      </c>
      <c r="K18127" t="s">
        <v>23238</v>
      </c>
      <c r="L18127" t="s">
        <v>59498</v>
      </c>
      <c r="M18127" t="s">
        <v>59499</v>
      </c>
    </row>
    <row r="18128" spans="1:13">
      <c r="A18128" s="1" t="s">
        <v>20145</v>
      </c>
      <c r="B18128">
        <v>1.26901388093954E-6</v>
      </c>
      <c r="C18128" s="1">
        <v>7.8438386592213804E-5</v>
      </c>
      <c r="D18128">
        <v>1</v>
      </c>
      <c r="E18128">
        <v>0.99473684210526303</v>
      </c>
      <c r="F18128">
        <v>0.85824742268041199</v>
      </c>
      <c r="G18128">
        <v>0.98148148148148195</v>
      </c>
      <c r="H18128">
        <v>0.63963963963963999</v>
      </c>
      <c r="I18128">
        <v>0.96330275229357798</v>
      </c>
      <c r="J18128" s="1">
        <v>1</v>
      </c>
      <c r="K18128" t="s">
        <v>23238</v>
      </c>
      <c r="L18128" t="s">
        <v>59500</v>
      </c>
      <c r="M18128" t="s">
        <v>59501</v>
      </c>
    </row>
    <row r="18129" spans="1:13">
      <c r="A18129" s="1" t="s">
        <v>20146</v>
      </c>
      <c r="B18129">
        <v>1.3742209716949901E-4</v>
      </c>
      <c r="C18129" s="1">
        <v>5.04249183221086E-4</v>
      </c>
      <c r="D18129">
        <v>0.546875</v>
      </c>
      <c r="E18129">
        <v>0.559782608695652</v>
      </c>
      <c r="F18129">
        <v>0.20053475935828899</v>
      </c>
      <c r="G18129">
        <v>0.70652173913043503</v>
      </c>
      <c r="H18129">
        <v>0.341584158415842</v>
      </c>
      <c r="I18129">
        <v>0.84269662921348298</v>
      </c>
      <c r="J18129" s="1">
        <v>1</v>
      </c>
      <c r="K18129" t="s">
        <v>23240</v>
      </c>
      <c r="L18129" t="s">
        <v>59502</v>
      </c>
      <c r="M18129" t="s">
        <v>59503</v>
      </c>
    </row>
    <row r="18130" spans="1:13">
      <c r="A18130" s="1" t="s">
        <v>20147</v>
      </c>
      <c r="B18130">
        <v>1.22021878882273E-7</v>
      </c>
      <c r="C18130" s="1">
        <v>1.1124858814924E-7</v>
      </c>
      <c r="D18130">
        <v>0</v>
      </c>
      <c r="E18130">
        <v>5.2631578947368403E-3</v>
      </c>
      <c r="F18130">
        <v>6.9948186528497394E-2</v>
      </c>
      <c r="G18130">
        <v>1.3157894736842099E-2</v>
      </c>
      <c r="H18130">
        <v>2.4752475247524799E-2</v>
      </c>
      <c r="I18130">
        <v>1.8987341772151899E-2</v>
      </c>
      <c r="J18130" s="1">
        <v>0</v>
      </c>
      <c r="K18130" t="s">
        <v>23238</v>
      </c>
      <c r="L18130" t="s">
        <v>59504</v>
      </c>
      <c r="M18130" t="s">
        <v>59505</v>
      </c>
    </row>
    <row r="18131" spans="1:13">
      <c r="A18131" s="1" t="s">
        <v>20148</v>
      </c>
      <c r="B18131">
        <v>3.7052726115834301E-6</v>
      </c>
      <c r="C18131" s="1">
        <v>1.53131776342958E-6</v>
      </c>
      <c r="D18131">
        <v>0</v>
      </c>
      <c r="E18131">
        <v>0</v>
      </c>
      <c r="F18131">
        <v>0</v>
      </c>
      <c r="G18131">
        <v>0.183673469387755</v>
      </c>
      <c r="H18131">
        <v>0</v>
      </c>
      <c r="I18131">
        <v>0.147887323943662</v>
      </c>
      <c r="J18131" s="1" t="s">
        <v>23229</v>
      </c>
      <c r="K18131" t="s">
        <v>23241</v>
      </c>
      <c r="L18131" t="s">
        <v>59506</v>
      </c>
      <c r="M18131" t="s">
        <v>59507</v>
      </c>
    </row>
    <row r="18132" spans="1:13">
      <c r="A18132" s="1" t="s">
        <v>20149</v>
      </c>
      <c r="B18132">
        <v>2.03183423799262E-5</v>
      </c>
      <c r="C18132" s="1">
        <v>1.23524728894099E-8</v>
      </c>
      <c r="D18132">
        <v>0.82352941176470595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 s="1">
        <v>1</v>
      </c>
      <c r="K18132" t="s">
        <v>23241</v>
      </c>
      <c r="L18132" t="s">
        <v>59508</v>
      </c>
      <c r="M18132" t="s">
        <v>59509</v>
      </c>
    </row>
    <row r="18133" spans="1:13">
      <c r="A18133" s="1" t="s">
        <v>20150</v>
      </c>
      <c r="B18133">
        <v>1.68496752269848E-5</v>
      </c>
      <c r="C18133" s="1">
        <v>7.7422802724707999E-4</v>
      </c>
      <c r="D18133">
        <v>0.75806451612903203</v>
      </c>
      <c r="E18133">
        <v>0.73958333333333304</v>
      </c>
      <c r="F18133">
        <v>0.89175257731958801</v>
      </c>
      <c r="G18133">
        <v>0.30172413793103398</v>
      </c>
      <c r="H18133">
        <v>0.81858407079646001</v>
      </c>
      <c r="I18133">
        <v>0.40650406504065001</v>
      </c>
      <c r="J18133" s="1">
        <v>0</v>
      </c>
      <c r="K18133" t="s">
        <v>23242</v>
      </c>
      <c r="L18133" t="s">
        <v>59510</v>
      </c>
      <c r="M18133" t="s">
        <v>59511</v>
      </c>
    </row>
    <row r="18134" spans="1:13">
      <c r="A18134" s="1" t="s">
        <v>20151</v>
      </c>
      <c r="B18134">
        <v>2.53645585366891E-6</v>
      </c>
      <c r="C18134" s="1">
        <v>6.8030905944836196E-5</v>
      </c>
      <c r="D18134">
        <v>0</v>
      </c>
      <c r="E18134">
        <v>5.6818181818181802E-3</v>
      </c>
      <c r="F18134">
        <v>0.28301886792452802</v>
      </c>
      <c r="G18134">
        <v>0</v>
      </c>
      <c r="H18134">
        <v>0.35542168674698799</v>
      </c>
      <c r="I18134">
        <v>2.8846153846153799E-2</v>
      </c>
      <c r="J18134" s="1">
        <v>0</v>
      </c>
      <c r="K18134" t="s">
        <v>23241</v>
      </c>
      <c r="L18134" t="s">
        <v>59512</v>
      </c>
      <c r="M18134" t="s">
        <v>59513</v>
      </c>
    </row>
    <row r="18135" spans="1:13">
      <c r="A18135" s="1" t="s">
        <v>20152</v>
      </c>
      <c r="B18135">
        <v>7.9884968727252694E-5</v>
      </c>
      <c r="C18135" s="1">
        <v>6.8487155300580105E-5</v>
      </c>
      <c r="D18135">
        <v>1</v>
      </c>
      <c r="E18135">
        <v>1</v>
      </c>
      <c r="F18135">
        <v>0.65769230769230802</v>
      </c>
      <c r="G18135">
        <v>1</v>
      </c>
      <c r="H18135">
        <v>0.73456790123456805</v>
      </c>
      <c r="I18135">
        <v>0.91666666666666696</v>
      </c>
      <c r="J18135" s="1">
        <v>1</v>
      </c>
      <c r="K18135" t="s">
        <v>23240</v>
      </c>
      <c r="L18135" t="s">
        <v>59514</v>
      </c>
      <c r="M18135" t="s">
        <v>59515</v>
      </c>
    </row>
    <row r="18136" spans="1:13">
      <c r="A18136" s="1" t="s">
        <v>20153</v>
      </c>
      <c r="B18136">
        <v>5.7058225186046899E-8</v>
      </c>
      <c r="C18136" s="1">
        <v>4.0213531966412697E-8</v>
      </c>
      <c r="D18136">
        <v>1</v>
      </c>
      <c r="E18136">
        <v>1</v>
      </c>
      <c r="F18136">
        <v>0.99504950495049505</v>
      </c>
      <c r="G18136">
        <v>1</v>
      </c>
      <c r="H18136">
        <v>1</v>
      </c>
      <c r="I18136">
        <v>1</v>
      </c>
      <c r="J18136" s="1">
        <v>0</v>
      </c>
      <c r="K18136" t="s">
        <v>23242</v>
      </c>
      <c r="L18136" t="s">
        <v>59516</v>
      </c>
      <c r="M18136" t="s">
        <v>59517</v>
      </c>
    </row>
    <row r="18137" spans="1:13">
      <c r="A18137" s="1" t="s">
        <v>20154</v>
      </c>
      <c r="B18137">
        <v>2.1394866532704001E-7</v>
      </c>
      <c r="C18137" s="1">
        <v>6.2446641606819497E-6</v>
      </c>
      <c r="D18137">
        <v>0.90322580645161299</v>
      </c>
      <c r="E18137">
        <v>0.97395833333333304</v>
      </c>
      <c r="F18137">
        <v>0.96134020618556704</v>
      </c>
      <c r="G18137">
        <v>0.98214285714285698</v>
      </c>
      <c r="H18137">
        <v>0.99528301886792403</v>
      </c>
      <c r="I18137">
        <v>0.995867768595041</v>
      </c>
      <c r="J18137" s="1">
        <v>0.95454545454545503</v>
      </c>
      <c r="K18137" t="s">
        <v>23237</v>
      </c>
      <c r="L18137" t="s">
        <v>59518</v>
      </c>
      <c r="M18137" t="s">
        <v>59519</v>
      </c>
    </row>
    <row r="18138" spans="1:13">
      <c r="A18138" s="1" t="s">
        <v>20155</v>
      </c>
      <c r="B18138">
        <v>7.20980527465568E-7</v>
      </c>
      <c r="C18138" s="1">
        <v>2.2969677094358999E-6</v>
      </c>
      <c r="D18138">
        <v>1</v>
      </c>
      <c r="E18138">
        <v>0.99264705882352899</v>
      </c>
      <c r="F18138">
        <v>0.98</v>
      </c>
      <c r="G18138">
        <v>1</v>
      </c>
      <c r="H18138">
        <v>1</v>
      </c>
      <c r="I18138">
        <v>1</v>
      </c>
      <c r="J18138" s="1" t="s">
        <v>23229</v>
      </c>
      <c r="K18138" t="s">
        <v>23242</v>
      </c>
      <c r="L18138" t="s">
        <v>59520</v>
      </c>
      <c r="M18138" t="s">
        <v>59521</v>
      </c>
    </row>
    <row r="18139" spans="1:13">
      <c r="A18139" s="1" t="s">
        <v>20156</v>
      </c>
      <c r="B18139">
        <v>1.1713030571797999E-9</v>
      </c>
      <c r="C18139" s="1">
        <v>1.4963854676127802E-8</v>
      </c>
      <c r="D18139">
        <v>0</v>
      </c>
      <c r="E18139">
        <v>0</v>
      </c>
      <c r="F18139">
        <v>1.6666666666666701E-2</v>
      </c>
      <c r="G18139">
        <v>1.0638297872340399E-2</v>
      </c>
      <c r="H18139">
        <v>0</v>
      </c>
      <c r="I18139">
        <v>0</v>
      </c>
      <c r="J18139" s="1" t="s">
        <v>23229</v>
      </c>
      <c r="K18139" t="s">
        <v>23239</v>
      </c>
      <c r="L18139" t="s">
        <v>59522</v>
      </c>
      <c r="M18139" t="s">
        <v>59523</v>
      </c>
    </row>
    <row r="18140" spans="1:13">
      <c r="A18140" s="1" t="s">
        <v>20157</v>
      </c>
      <c r="B18140">
        <v>5.7638212518734603E-6</v>
      </c>
      <c r="C18140" s="1">
        <v>1.0927765429547099E-10</v>
      </c>
      <c r="D18140">
        <v>0.92857142857142905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 s="1">
        <v>1</v>
      </c>
      <c r="K18140" t="s">
        <v>23239</v>
      </c>
      <c r="L18140" t="s">
        <v>59524</v>
      </c>
      <c r="M18140" t="s">
        <v>59525</v>
      </c>
    </row>
    <row r="18141" spans="1:13">
      <c r="A18141" s="1" t="s">
        <v>20158</v>
      </c>
      <c r="B18141">
        <v>2.64293515055993E-5</v>
      </c>
      <c r="C18141" s="1">
        <v>5.4357642411427597E-7</v>
      </c>
      <c r="D18141">
        <v>3.5714285714285698E-2</v>
      </c>
      <c r="E18141">
        <v>0.22891566265060201</v>
      </c>
      <c r="F18141">
        <v>0</v>
      </c>
      <c r="G18141">
        <v>0</v>
      </c>
      <c r="H18141">
        <v>0</v>
      </c>
      <c r="I18141">
        <v>0</v>
      </c>
      <c r="J18141" s="1">
        <v>0</v>
      </c>
      <c r="K18141" t="s">
        <v>23240</v>
      </c>
      <c r="L18141" t="s">
        <v>59526</v>
      </c>
      <c r="M18141" t="s">
        <v>59527</v>
      </c>
    </row>
    <row r="18142" spans="1:13">
      <c r="A18142" s="1" t="s">
        <v>20159</v>
      </c>
      <c r="B18142">
        <v>3.2242915452570402E-7</v>
      </c>
      <c r="C18142" s="1">
        <v>1.2103827294284099E-5</v>
      </c>
      <c r="D18142">
        <v>0</v>
      </c>
      <c r="E18142">
        <v>5.2083333333333296E-3</v>
      </c>
      <c r="F18142">
        <v>7.6923076923076901E-3</v>
      </c>
      <c r="G18142">
        <v>7.8947368421052599E-2</v>
      </c>
      <c r="H18142">
        <v>9.0090090090090107E-3</v>
      </c>
      <c r="I18142">
        <v>2.4E-2</v>
      </c>
      <c r="J18142" s="1">
        <v>0</v>
      </c>
      <c r="K18142" t="s">
        <v>23242</v>
      </c>
      <c r="L18142" t="s">
        <v>59528</v>
      </c>
      <c r="M18142" t="s">
        <v>59529</v>
      </c>
    </row>
    <row r="18143" spans="1:13">
      <c r="A18143" s="1" t="s">
        <v>20160</v>
      </c>
      <c r="B18143">
        <v>3.9346886927326198E-6</v>
      </c>
      <c r="C18143" s="1">
        <v>3.2020585735299303E-7</v>
      </c>
      <c r="D18143">
        <v>1</v>
      </c>
      <c r="E18143">
        <v>0.993670886075949</v>
      </c>
      <c r="F18143">
        <v>0.79661016949152497</v>
      </c>
      <c r="G18143">
        <v>1</v>
      </c>
      <c r="H18143">
        <v>0.83846153846153804</v>
      </c>
      <c r="I18143">
        <v>0.85714285714285698</v>
      </c>
      <c r="J18143" s="1" t="s">
        <v>23229</v>
      </c>
      <c r="K18143" t="s">
        <v>23237</v>
      </c>
      <c r="L18143" t="s">
        <v>59530</v>
      </c>
      <c r="M18143" t="s">
        <v>59531</v>
      </c>
    </row>
    <row r="18144" spans="1:13">
      <c r="A18144" s="1" t="s">
        <v>20161</v>
      </c>
      <c r="B18144">
        <v>2.4214169067135701E-6</v>
      </c>
      <c r="C18144" s="1">
        <v>1.9763511265289201E-7</v>
      </c>
      <c r="D18144">
        <v>1</v>
      </c>
      <c r="E18144">
        <v>0.99456521739130399</v>
      </c>
      <c r="F18144">
        <v>0.99450549450549497</v>
      </c>
      <c r="G18144">
        <v>0.97499999999999998</v>
      </c>
      <c r="H18144">
        <v>0.74210526315789505</v>
      </c>
      <c r="I18144">
        <v>0.98360655737704905</v>
      </c>
      <c r="J18144" s="1">
        <v>0.8</v>
      </c>
      <c r="K18144" t="s">
        <v>23238</v>
      </c>
      <c r="L18144" t="s">
        <v>59532</v>
      </c>
      <c r="M18144" t="s">
        <v>59533</v>
      </c>
    </row>
    <row r="18145" spans="1:13">
      <c r="A18145" s="1" t="s">
        <v>20162</v>
      </c>
      <c r="B18145">
        <v>2.1065490229544301E-4</v>
      </c>
      <c r="C18145" s="1">
        <v>6.5218230663116898E-4</v>
      </c>
      <c r="D18145">
        <v>0</v>
      </c>
      <c r="E18145">
        <v>0</v>
      </c>
      <c r="F18145">
        <v>0.5</v>
      </c>
      <c r="G18145">
        <v>9.0909090909090905E-3</v>
      </c>
      <c r="H18145">
        <v>9.2105263157894704E-2</v>
      </c>
      <c r="I18145">
        <v>6.14754098360656E-2</v>
      </c>
      <c r="J18145" s="1">
        <v>0</v>
      </c>
      <c r="K18145" t="s">
        <v>23241</v>
      </c>
      <c r="L18145" t="s">
        <v>59534</v>
      </c>
      <c r="M18145" t="s">
        <v>59535</v>
      </c>
    </row>
    <row r="18146" spans="1:13">
      <c r="A18146" s="1" t="s">
        <v>20163</v>
      </c>
      <c r="B18146">
        <v>1.7764706283389601E-7</v>
      </c>
      <c r="C18146" s="1">
        <v>7.33245041810788E-8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0.9609375</v>
      </c>
      <c r="J18146" s="1">
        <v>1</v>
      </c>
      <c r="K18146" t="s">
        <v>23238</v>
      </c>
      <c r="L18146" t="s">
        <v>59536</v>
      </c>
      <c r="M18146" t="s">
        <v>59537</v>
      </c>
    </row>
    <row r="18147" spans="1:13">
      <c r="A18147" s="1" t="s">
        <v>20164</v>
      </c>
      <c r="B18147">
        <v>5.4476989853515599E-5</v>
      </c>
      <c r="C18147" s="1">
        <v>2.9918172845328E-5</v>
      </c>
      <c r="D18147">
        <v>0.96875</v>
      </c>
      <c r="E18147">
        <v>0.98837209302325602</v>
      </c>
      <c r="F18147">
        <v>0.85549132947976902</v>
      </c>
      <c r="G18147">
        <v>1</v>
      </c>
      <c r="H18147">
        <v>0.97058823529411797</v>
      </c>
      <c r="I18147">
        <v>0.95833333333333304</v>
      </c>
      <c r="J18147" s="1">
        <v>1</v>
      </c>
      <c r="K18147" t="s">
        <v>23240</v>
      </c>
      <c r="L18147" t="s">
        <v>59538</v>
      </c>
      <c r="M18147" t="s">
        <v>59539</v>
      </c>
    </row>
    <row r="18148" spans="1:13">
      <c r="A18148" s="1" t="s">
        <v>20165</v>
      </c>
      <c r="B18148">
        <v>1.3367416101301301E-5</v>
      </c>
      <c r="C18148" s="1">
        <v>1.9145252042500899E-6</v>
      </c>
      <c r="D18148">
        <v>0.90476190476190499</v>
      </c>
      <c r="E18148">
        <v>1</v>
      </c>
      <c r="F18148">
        <v>0.83908045977011503</v>
      </c>
      <c r="G18148">
        <v>1</v>
      </c>
      <c r="H18148">
        <v>0.99418604651162801</v>
      </c>
      <c r="I18148">
        <v>0.92222222222222205</v>
      </c>
      <c r="J18148" s="1">
        <v>0.75</v>
      </c>
      <c r="K18148" t="s">
        <v>23241</v>
      </c>
      <c r="L18148" t="s">
        <v>59540</v>
      </c>
      <c r="M18148" t="s">
        <v>59541</v>
      </c>
    </row>
    <row r="18149" spans="1:13">
      <c r="A18149" s="1" t="s">
        <v>20166</v>
      </c>
      <c r="B18149">
        <v>2.5662986783219102E-6</v>
      </c>
      <c r="C18149" s="1">
        <v>3.4479616853422302E-6</v>
      </c>
      <c r="D18149">
        <v>1</v>
      </c>
      <c r="E18149">
        <v>1</v>
      </c>
      <c r="F18149">
        <v>1</v>
      </c>
      <c r="G18149">
        <v>0.54651162790697705</v>
      </c>
      <c r="H18149">
        <v>0.98913043478260898</v>
      </c>
      <c r="I18149">
        <v>0.9453125</v>
      </c>
      <c r="J18149" s="1" t="s">
        <v>23229</v>
      </c>
      <c r="K18149" t="s">
        <v>23241</v>
      </c>
      <c r="L18149" t="s">
        <v>59542</v>
      </c>
      <c r="M18149" t="s">
        <v>59543</v>
      </c>
    </row>
    <row r="18150" spans="1:13">
      <c r="A18150" s="1" t="s">
        <v>20167</v>
      </c>
      <c r="B18150">
        <v>8.0197074683320999E-7</v>
      </c>
      <c r="C18150" s="1">
        <v>6.4715479756385803E-7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5.3571428571428603E-2</v>
      </c>
      <c r="J18150" s="1" t="s">
        <v>23229</v>
      </c>
      <c r="K18150" t="s">
        <v>23242</v>
      </c>
      <c r="L18150" t="s">
        <v>59544</v>
      </c>
      <c r="M18150" t="s">
        <v>59545</v>
      </c>
    </row>
    <row r="18151" spans="1:13">
      <c r="A18151" s="1" t="s">
        <v>20168</v>
      </c>
      <c r="B18151">
        <v>2.4474666326716998E-4</v>
      </c>
      <c r="C18151" s="1">
        <v>1.68588747648304E-5</v>
      </c>
      <c r="D18151">
        <v>0.44230769230769196</v>
      </c>
      <c r="E18151">
        <v>3.7735849056603987E-2</v>
      </c>
      <c r="F18151">
        <v>0.75722543352601202</v>
      </c>
      <c r="G18151">
        <v>1</v>
      </c>
      <c r="H18151">
        <v>0.88333333333333297</v>
      </c>
      <c r="I18151">
        <v>0.80952380952380998</v>
      </c>
      <c r="J18151" s="1" t="s">
        <v>23229</v>
      </c>
      <c r="K18151" t="s">
        <v>23244</v>
      </c>
      <c r="L18151" t="s">
        <v>59546</v>
      </c>
      <c r="M18151" t="s">
        <v>59547</v>
      </c>
    </row>
    <row r="18152" spans="1:13">
      <c r="A18152" s="1" t="s">
        <v>20169</v>
      </c>
      <c r="B18152">
        <v>5.7104576753830796E-6</v>
      </c>
      <c r="C18152" s="1">
        <v>1.17991135610284E-6</v>
      </c>
      <c r="D18152">
        <v>0.27419354838709697</v>
      </c>
      <c r="E18152">
        <v>0.31034482758620702</v>
      </c>
      <c r="F18152">
        <v>4.3209876543209902E-2</v>
      </c>
      <c r="G18152">
        <v>2.1739130434782601E-2</v>
      </c>
      <c r="H18152">
        <v>6.41025641025641E-3</v>
      </c>
      <c r="I18152">
        <v>1.9230769230769201E-2</v>
      </c>
      <c r="J18152" s="1">
        <v>0</v>
      </c>
      <c r="K18152" t="s">
        <v>23241</v>
      </c>
      <c r="L18152" t="s">
        <v>59548</v>
      </c>
      <c r="M18152" t="s">
        <v>59549</v>
      </c>
    </row>
    <row r="18153" spans="1:13">
      <c r="A18153" s="1" t="s">
        <v>20170</v>
      </c>
      <c r="B18153">
        <v>9.5243224244577794E-6</v>
      </c>
      <c r="C18153" s="1">
        <v>1.3813363343060899E-5</v>
      </c>
      <c r="D18153">
        <v>0</v>
      </c>
      <c r="E18153">
        <v>5.74712643678161E-3</v>
      </c>
      <c r="F18153">
        <v>3.0487804878048799E-3</v>
      </c>
      <c r="G18153">
        <v>0</v>
      </c>
      <c r="H18153">
        <v>0.164179104477612</v>
      </c>
      <c r="I18153">
        <v>0</v>
      </c>
      <c r="J18153" s="1">
        <v>0</v>
      </c>
      <c r="K18153" t="s">
        <v>23241</v>
      </c>
      <c r="L18153" t="s">
        <v>59550</v>
      </c>
      <c r="M18153" t="s">
        <v>59551</v>
      </c>
    </row>
    <row r="18154" spans="1:13">
      <c r="A18154" s="1" t="s">
        <v>20171</v>
      </c>
      <c r="B18154">
        <v>6.0697074346471794E-8</v>
      </c>
      <c r="C18154" s="1">
        <v>1.2594703714113499E-5</v>
      </c>
      <c r="D18154">
        <v>0.1</v>
      </c>
      <c r="E18154">
        <v>1.1764705882352899E-2</v>
      </c>
      <c r="F18154">
        <v>0.106796116504854</v>
      </c>
      <c r="G18154">
        <v>0</v>
      </c>
      <c r="H18154">
        <v>8.6538461538461495E-2</v>
      </c>
      <c r="I18154">
        <v>7.4074074074074098E-2</v>
      </c>
      <c r="J18154" s="1">
        <v>0</v>
      </c>
      <c r="K18154" t="s">
        <v>23238</v>
      </c>
      <c r="L18154" t="s">
        <v>59552</v>
      </c>
      <c r="M18154" t="s">
        <v>59553</v>
      </c>
    </row>
    <row r="18155" spans="1:13">
      <c r="A18155" s="1" t="s">
        <v>20172</v>
      </c>
      <c r="B18155">
        <v>2.5121254306411701E-4</v>
      </c>
      <c r="C18155" s="1">
        <v>3.4805532539650499E-4</v>
      </c>
      <c r="D18155">
        <v>0</v>
      </c>
      <c r="E18155">
        <v>0</v>
      </c>
      <c r="F18155">
        <v>0.33714285714285702</v>
      </c>
      <c r="G18155">
        <v>0.104166666666667</v>
      </c>
      <c r="H18155">
        <v>0.49090909090909102</v>
      </c>
      <c r="I18155">
        <v>2.8169014084507001E-2</v>
      </c>
      <c r="J18155" s="1">
        <v>1</v>
      </c>
      <c r="K18155" t="s">
        <v>23242</v>
      </c>
      <c r="L18155" t="s">
        <v>59554</v>
      </c>
      <c r="M18155" t="s">
        <v>59555</v>
      </c>
    </row>
    <row r="18156" spans="1:13">
      <c r="A18156" s="1" t="s">
        <v>20173</v>
      </c>
      <c r="B18156">
        <v>4.0531674901570802E-8</v>
      </c>
      <c r="C18156" s="1">
        <v>1.93396121512409E-5</v>
      </c>
      <c r="D18156">
        <v>1</v>
      </c>
      <c r="E18156">
        <v>0.99390243902439002</v>
      </c>
      <c r="F18156">
        <v>0.99689440993788803</v>
      </c>
      <c r="G18156">
        <v>0.69696969696969702</v>
      </c>
      <c r="H18156">
        <v>0.98863636363636398</v>
      </c>
      <c r="I18156">
        <v>0.91071428571428603</v>
      </c>
      <c r="J18156" s="1">
        <v>1</v>
      </c>
      <c r="K18156" t="s">
        <v>23240</v>
      </c>
      <c r="L18156" t="s">
        <v>59556</v>
      </c>
      <c r="M18156" t="s">
        <v>59557</v>
      </c>
    </row>
    <row r="18157" spans="1:13">
      <c r="A18157" s="1" t="s">
        <v>20174</v>
      </c>
      <c r="B18157">
        <v>1.04511874713247E-4</v>
      </c>
      <c r="C18157" s="1">
        <v>1.1453032290510699E-4</v>
      </c>
      <c r="D18157">
        <v>0.82</v>
      </c>
      <c r="E18157">
        <v>0.76543209876543195</v>
      </c>
      <c r="F18157">
        <v>1</v>
      </c>
      <c r="G18157">
        <v>0.16666666666666699</v>
      </c>
      <c r="H18157">
        <v>0.90909090909090895</v>
      </c>
      <c r="I18157">
        <v>0.8</v>
      </c>
      <c r="J18157" s="1" t="s">
        <v>23229</v>
      </c>
      <c r="K18157" t="s">
        <v>23239</v>
      </c>
      <c r="L18157" t="s">
        <v>59558</v>
      </c>
      <c r="M18157" t="s">
        <v>59559</v>
      </c>
    </row>
    <row r="18158" spans="1:13">
      <c r="A18158" s="1" t="s">
        <v>20175</v>
      </c>
      <c r="B18158">
        <v>5.1240799631039197E-10</v>
      </c>
      <c r="C18158" s="1">
        <v>5.5092693721783197E-7</v>
      </c>
      <c r="D18158">
        <v>1</v>
      </c>
      <c r="E18158">
        <v>1</v>
      </c>
      <c r="F18158">
        <v>0.88410596026490096</v>
      </c>
      <c r="G18158">
        <v>0.96875</v>
      </c>
      <c r="H18158">
        <v>0.708860759493671</v>
      </c>
      <c r="I18158">
        <v>0.96226415094339601</v>
      </c>
      <c r="J18158" s="1" t="s">
        <v>23229</v>
      </c>
      <c r="K18158" t="s">
        <v>23241</v>
      </c>
      <c r="L18158" t="s">
        <v>59560</v>
      </c>
      <c r="M18158" t="s">
        <v>59561</v>
      </c>
    </row>
    <row r="18159" spans="1:13">
      <c r="A18159" s="1" t="s">
        <v>20176</v>
      </c>
      <c r="B18159">
        <v>2.7123849952454701E-6</v>
      </c>
      <c r="C18159" s="1">
        <v>8.4883380521505195E-6</v>
      </c>
      <c r="D18159">
        <v>0</v>
      </c>
      <c r="E18159">
        <v>0</v>
      </c>
      <c r="F18159">
        <v>2.3076923076923099E-2</v>
      </c>
      <c r="G18159">
        <v>0</v>
      </c>
      <c r="H18159">
        <v>1.7857142857142901E-2</v>
      </c>
      <c r="I18159">
        <v>8.3333333333333297E-3</v>
      </c>
      <c r="J18159" s="1">
        <v>0</v>
      </c>
      <c r="K18159" t="s">
        <v>23238</v>
      </c>
      <c r="L18159" t="s">
        <v>59562</v>
      </c>
      <c r="M18159" t="s">
        <v>59563</v>
      </c>
    </row>
    <row r="18160" spans="1:13">
      <c r="A18160" s="1" t="s">
        <v>20177</v>
      </c>
      <c r="B18160">
        <v>1.8645266160731901E-5</v>
      </c>
      <c r="C18160" s="1">
        <v>1.44802505360376E-5</v>
      </c>
      <c r="D18160">
        <v>0.76785714285714302</v>
      </c>
      <c r="E18160">
        <v>0.506329113924051</v>
      </c>
      <c r="F18160">
        <v>0.61</v>
      </c>
      <c r="G18160">
        <v>0.96875</v>
      </c>
      <c r="H18160">
        <v>0.72222222222222199</v>
      </c>
      <c r="I18160">
        <v>0.95744680851063801</v>
      </c>
      <c r="J18160" s="1" t="s">
        <v>23229</v>
      </c>
      <c r="K18160" t="s">
        <v>23241</v>
      </c>
      <c r="L18160" t="s">
        <v>59564</v>
      </c>
      <c r="M18160" t="s">
        <v>59565</v>
      </c>
    </row>
    <row r="18161" spans="1:13">
      <c r="A18161" s="1" t="s">
        <v>20178</v>
      </c>
      <c r="B18161">
        <v>2.0398277390827901E-6</v>
      </c>
      <c r="C18161" s="1">
        <v>1.1174818763101699E-6</v>
      </c>
      <c r="D18161">
        <v>0.16666666666666699</v>
      </c>
      <c r="E18161">
        <v>0</v>
      </c>
      <c r="F18161">
        <v>9.0517241379310304E-2</v>
      </c>
      <c r="G18161">
        <v>0</v>
      </c>
      <c r="H18161">
        <v>0</v>
      </c>
      <c r="I18161">
        <v>0</v>
      </c>
      <c r="J18161" s="1" t="s">
        <v>23229</v>
      </c>
      <c r="K18161" t="s">
        <v>23241</v>
      </c>
      <c r="L18161" t="s">
        <v>59566</v>
      </c>
      <c r="M18161" t="s">
        <v>59567</v>
      </c>
    </row>
    <row r="18162" spans="1:13">
      <c r="A18162" s="1" t="s">
        <v>20179</v>
      </c>
      <c r="B18162">
        <v>2.8935983345384499E-4</v>
      </c>
      <c r="C18162" s="1">
        <v>6.6907761239502798E-6</v>
      </c>
      <c r="D18162">
        <v>1</v>
      </c>
      <c r="E18162">
        <v>0.83333333333333304</v>
      </c>
      <c r="F18162">
        <v>0.98958333333333304</v>
      </c>
      <c r="G18162">
        <v>0.98484848484848497</v>
      </c>
      <c r="H18162">
        <v>0.99166666666666703</v>
      </c>
      <c r="I18162">
        <v>1</v>
      </c>
      <c r="J18162" s="1">
        <v>0</v>
      </c>
      <c r="K18162" t="s">
        <v>23238</v>
      </c>
      <c r="L18162" t="s">
        <v>59568</v>
      </c>
      <c r="M18162" t="s">
        <v>59569</v>
      </c>
    </row>
    <row r="18163" spans="1:13">
      <c r="A18163" s="1" t="s">
        <v>20180</v>
      </c>
      <c r="B18163">
        <v>6.6978512444980499E-6</v>
      </c>
      <c r="C18163" s="1">
        <v>3.1528698001495403E-5</v>
      </c>
      <c r="D18163">
        <v>0.73809523809523803</v>
      </c>
      <c r="E18163">
        <v>0.86111111111111105</v>
      </c>
      <c r="F18163">
        <v>0.59433962264150897</v>
      </c>
      <c r="G18163">
        <v>0.96296296296296302</v>
      </c>
      <c r="H18163">
        <v>0.677966101694915</v>
      </c>
      <c r="I18163">
        <v>0.83333333333333304</v>
      </c>
      <c r="J18163" s="1">
        <v>1</v>
      </c>
      <c r="K18163" t="s">
        <v>23241</v>
      </c>
      <c r="L18163" t="s">
        <v>59570</v>
      </c>
      <c r="M18163" t="s">
        <v>59571</v>
      </c>
    </row>
    <row r="18164" spans="1:13">
      <c r="A18164" s="1" t="s">
        <v>20181</v>
      </c>
      <c r="B18164">
        <v>6.3008560864107999E-9</v>
      </c>
      <c r="C18164" s="1">
        <v>4.0040312250311001E-8</v>
      </c>
      <c r="D18164">
        <v>0.91379310344827602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 s="1">
        <v>1</v>
      </c>
      <c r="K18164" t="s">
        <v>23238</v>
      </c>
      <c r="L18164" t="s">
        <v>59572</v>
      </c>
      <c r="M18164" t="s">
        <v>59573</v>
      </c>
    </row>
    <row r="18165" spans="1:13">
      <c r="A18165" s="1" t="s">
        <v>20182</v>
      </c>
      <c r="B18165">
        <v>7.0512405200426904E-6</v>
      </c>
      <c r="C18165" s="1">
        <v>6.5751609624864102E-6</v>
      </c>
      <c r="D18165">
        <v>1</v>
      </c>
      <c r="E18165">
        <v>1</v>
      </c>
      <c r="F18165">
        <v>1</v>
      </c>
      <c r="G18165">
        <v>0.72093023255813904</v>
      </c>
      <c r="H18165">
        <v>1</v>
      </c>
      <c r="I18165">
        <v>0.95652173913043503</v>
      </c>
      <c r="J18165" s="1" t="s">
        <v>23229</v>
      </c>
      <c r="K18165" t="s">
        <v>23237</v>
      </c>
      <c r="L18165" t="s">
        <v>59574</v>
      </c>
      <c r="M18165" t="s">
        <v>59575</v>
      </c>
    </row>
    <row r="18166" spans="1:13">
      <c r="A18166" s="1" t="s">
        <v>20183</v>
      </c>
      <c r="B18166">
        <v>7.34362804436531E-7</v>
      </c>
      <c r="C18166" s="1">
        <v>2.9711638696387201E-7</v>
      </c>
      <c r="D18166">
        <v>0</v>
      </c>
      <c r="E18166">
        <v>0</v>
      </c>
      <c r="F18166">
        <v>8.4745762711864403E-2</v>
      </c>
      <c r="G18166">
        <v>0</v>
      </c>
      <c r="H18166">
        <v>0</v>
      </c>
      <c r="I18166">
        <v>0</v>
      </c>
      <c r="J18166" s="1" t="s">
        <v>23229</v>
      </c>
      <c r="K18166" t="s">
        <v>23241</v>
      </c>
      <c r="L18166" t="s">
        <v>59576</v>
      </c>
      <c r="M18166" t="s">
        <v>59577</v>
      </c>
    </row>
    <row r="18167" spans="1:13">
      <c r="A18167" s="1" t="s">
        <v>20184</v>
      </c>
      <c r="B18167">
        <v>5.6097973162435102E-6</v>
      </c>
      <c r="C18167" s="1">
        <v>1.9638592435081001E-5</v>
      </c>
      <c r="D18167">
        <v>1.5625E-2</v>
      </c>
      <c r="E18167">
        <v>5.2083333333330373E-3</v>
      </c>
      <c r="F18167">
        <v>9.375E-2</v>
      </c>
      <c r="G18167">
        <v>0</v>
      </c>
      <c r="H18167">
        <v>2.3148148148148029E-2</v>
      </c>
      <c r="I18167">
        <v>0</v>
      </c>
      <c r="J18167" s="1" t="s">
        <v>23229</v>
      </c>
      <c r="K18167" t="s">
        <v>23243</v>
      </c>
      <c r="L18167" t="s">
        <v>59578</v>
      </c>
      <c r="M18167" t="s">
        <v>59579</v>
      </c>
    </row>
    <row r="18168" spans="1:13">
      <c r="A18168" s="1" t="s">
        <v>20185</v>
      </c>
      <c r="B18168">
        <v>2.14080818639627E-7</v>
      </c>
      <c r="C18168" s="1">
        <v>1.0831718516279701E-8</v>
      </c>
      <c r="D18168">
        <v>1.5625E-2</v>
      </c>
      <c r="E18168">
        <v>0</v>
      </c>
      <c r="F18168">
        <v>2.92397660818713E-3</v>
      </c>
      <c r="G18168">
        <v>0</v>
      </c>
      <c r="H18168">
        <v>0</v>
      </c>
      <c r="I18168">
        <v>0</v>
      </c>
      <c r="J18168" s="1">
        <v>0.22727272727272699</v>
      </c>
      <c r="K18168" t="s">
        <v>23238</v>
      </c>
      <c r="L18168" t="s">
        <v>59580</v>
      </c>
      <c r="M18168" t="s">
        <v>59581</v>
      </c>
    </row>
    <row r="18169" spans="1:13">
      <c r="A18169" s="1" t="s">
        <v>20186</v>
      </c>
      <c r="B18169">
        <v>5.5881023379620897E-7</v>
      </c>
      <c r="C18169" s="1">
        <v>3.5937582659684999E-7</v>
      </c>
      <c r="D18169">
        <v>1.6129032258064498E-2</v>
      </c>
      <c r="E18169">
        <v>0</v>
      </c>
      <c r="F18169">
        <v>0</v>
      </c>
      <c r="G18169">
        <v>9.4339622641509396E-3</v>
      </c>
      <c r="H18169">
        <v>0</v>
      </c>
      <c r="I18169">
        <v>3.60824742268041E-2</v>
      </c>
      <c r="J18169" s="1">
        <v>0</v>
      </c>
      <c r="K18169" t="s">
        <v>23238</v>
      </c>
      <c r="L18169" t="s">
        <v>59582</v>
      </c>
      <c r="M18169" t="s">
        <v>59583</v>
      </c>
    </row>
    <row r="18170" spans="1:13">
      <c r="A18170" s="1" t="s">
        <v>20187</v>
      </c>
      <c r="B18170">
        <v>8.8040297822764897E-7</v>
      </c>
      <c r="C18170" s="1">
        <v>2.5631658718461701E-6</v>
      </c>
      <c r="D18170">
        <v>1</v>
      </c>
      <c r="E18170">
        <v>1</v>
      </c>
      <c r="F18170">
        <v>1</v>
      </c>
      <c r="G18170">
        <v>0.79</v>
      </c>
      <c r="H18170">
        <v>0.99047619047619095</v>
      </c>
      <c r="I18170">
        <v>0.95945945945945899</v>
      </c>
      <c r="J18170" s="1">
        <v>1</v>
      </c>
      <c r="K18170" t="s">
        <v>23240</v>
      </c>
      <c r="L18170" t="s">
        <v>59584</v>
      </c>
      <c r="M18170" t="s">
        <v>59585</v>
      </c>
    </row>
    <row r="18171" spans="1:13">
      <c r="A18171" s="1" t="s">
        <v>20188</v>
      </c>
      <c r="B18171">
        <v>8.5965625989460596E-7</v>
      </c>
      <c r="C18171" s="1">
        <v>2.93241682965626E-6</v>
      </c>
      <c r="D18171">
        <v>0.875</v>
      </c>
      <c r="E18171">
        <v>0.90384615384615397</v>
      </c>
      <c r="F18171">
        <v>0.97435897435897401</v>
      </c>
      <c r="G18171">
        <v>1</v>
      </c>
      <c r="H18171">
        <v>1</v>
      </c>
      <c r="I18171">
        <v>0.96875</v>
      </c>
      <c r="J18171" s="1">
        <v>0</v>
      </c>
      <c r="K18171" t="s">
        <v>23240</v>
      </c>
      <c r="L18171" t="s">
        <v>59586</v>
      </c>
      <c r="M18171" t="s">
        <v>59587</v>
      </c>
    </row>
    <row r="18172" spans="1:13">
      <c r="A18172" s="1" t="s">
        <v>20189</v>
      </c>
      <c r="B18172">
        <v>1.8248899699210598E-5</v>
      </c>
      <c r="C18172" s="1">
        <v>1.62702611227217E-6</v>
      </c>
      <c r="D18172">
        <v>4.6875E-2</v>
      </c>
      <c r="E18172">
        <v>0</v>
      </c>
      <c r="F18172">
        <v>0.12628865979381401</v>
      </c>
      <c r="G18172">
        <v>0</v>
      </c>
      <c r="H18172">
        <v>0.05</v>
      </c>
      <c r="I18172">
        <v>2.4038461538461502E-2</v>
      </c>
      <c r="J18172" s="1">
        <v>0</v>
      </c>
      <c r="K18172" t="s">
        <v>23241</v>
      </c>
      <c r="L18172" t="s">
        <v>59588</v>
      </c>
      <c r="M18172" t="s">
        <v>59589</v>
      </c>
    </row>
    <row r="18173" spans="1:13">
      <c r="A18173" s="1" t="s">
        <v>20190</v>
      </c>
      <c r="B18173">
        <v>2.9971240965061202E-7</v>
      </c>
      <c r="C18173" s="1">
        <v>1.1158492784907601E-6</v>
      </c>
      <c r="D18173">
        <v>0.171875</v>
      </c>
      <c r="E18173">
        <v>0</v>
      </c>
      <c r="F18173">
        <v>2.5000000000000001E-2</v>
      </c>
      <c r="G18173">
        <v>0</v>
      </c>
      <c r="H18173">
        <v>0</v>
      </c>
      <c r="I18173">
        <v>0</v>
      </c>
      <c r="J18173" s="1">
        <v>0</v>
      </c>
      <c r="K18173" t="s">
        <v>23241</v>
      </c>
      <c r="L18173" t="s">
        <v>59590</v>
      </c>
      <c r="M18173" t="s">
        <v>59591</v>
      </c>
    </row>
    <row r="18174" spans="1:13">
      <c r="A18174" s="1" t="s">
        <v>20191</v>
      </c>
      <c r="B18174">
        <v>6.9811460238227506E-5</v>
      </c>
      <c r="C18174" s="1">
        <v>1.5629963443925801E-4</v>
      </c>
      <c r="D18174">
        <v>7.8125E-2</v>
      </c>
      <c r="E18174">
        <v>1.5789473684210499E-2</v>
      </c>
      <c r="F18174">
        <v>0.125641025641026</v>
      </c>
      <c r="G18174">
        <v>0.12727272727272701</v>
      </c>
      <c r="H18174">
        <v>0.144859813084112</v>
      </c>
      <c r="I18174">
        <v>0.22115384615384601</v>
      </c>
      <c r="J18174" s="1">
        <v>0</v>
      </c>
      <c r="K18174" t="s">
        <v>23238</v>
      </c>
      <c r="L18174" t="s">
        <v>59592</v>
      </c>
      <c r="M18174" t="s">
        <v>59593</v>
      </c>
    </row>
    <row r="18175" spans="1:13">
      <c r="A18175" s="1" t="s">
        <v>20192</v>
      </c>
      <c r="B18175">
        <v>7.89454320402307E-7</v>
      </c>
      <c r="C18175" s="1">
        <v>1.5536837099640401E-6</v>
      </c>
      <c r="D18175">
        <v>6.25E-2</v>
      </c>
      <c r="E18175">
        <v>0</v>
      </c>
      <c r="F18175">
        <v>3.8461538461538498E-2</v>
      </c>
      <c r="G18175">
        <v>8.6206896551724102E-3</v>
      </c>
      <c r="H18175">
        <v>4.4642857142857097E-3</v>
      </c>
      <c r="I18175">
        <v>6.1983471074380202E-2</v>
      </c>
      <c r="J18175" s="1">
        <v>0</v>
      </c>
      <c r="K18175" t="s">
        <v>23238</v>
      </c>
      <c r="L18175" t="s">
        <v>59594</v>
      </c>
      <c r="M18175" t="s">
        <v>59595</v>
      </c>
    </row>
    <row r="18176" spans="1:13">
      <c r="A18176" s="1" t="s">
        <v>20193</v>
      </c>
      <c r="B18176">
        <v>5.0199234920275902E-11</v>
      </c>
      <c r="C18176" s="1">
        <v>2.17410777215504E-6</v>
      </c>
      <c r="D18176">
        <v>0</v>
      </c>
      <c r="E18176">
        <v>0</v>
      </c>
      <c r="F18176">
        <v>2.8571428571428602E-3</v>
      </c>
      <c r="G18176">
        <v>0.125</v>
      </c>
      <c r="H18176">
        <v>1.01010101010101E-2</v>
      </c>
      <c r="I18176">
        <v>2.4691358024691398E-2</v>
      </c>
      <c r="J18176" s="1">
        <v>0</v>
      </c>
      <c r="K18176" t="s">
        <v>23239</v>
      </c>
      <c r="L18176" t="s">
        <v>59596</v>
      </c>
      <c r="M18176" t="s">
        <v>59597</v>
      </c>
    </row>
    <row r="18177" spans="1:13">
      <c r="A18177" s="1" t="s">
        <v>20194</v>
      </c>
      <c r="B18177">
        <v>5.0168405672764896E-6</v>
      </c>
      <c r="C18177" s="1">
        <v>1.4023937979745699E-5</v>
      </c>
      <c r="D18177">
        <v>0.05</v>
      </c>
      <c r="E18177">
        <v>6.17283950617284E-3</v>
      </c>
      <c r="F18177">
        <v>7.5842696629213502E-2</v>
      </c>
      <c r="G18177">
        <v>0</v>
      </c>
      <c r="H18177">
        <v>0</v>
      </c>
      <c r="I18177">
        <v>0</v>
      </c>
      <c r="J18177" s="1">
        <v>0</v>
      </c>
      <c r="K18177" t="s">
        <v>23238</v>
      </c>
      <c r="L18177" t="s">
        <v>59598</v>
      </c>
      <c r="M18177" t="s">
        <v>59599</v>
      </c>
    </row>
    <row r="18178" spans="1:13">
      <c r="A18178" s="1" t="s">
        <v>20195</v>
      </c>
      <c r="B18178">
        <v>3.0279651647951599E-7</v>
      </c>
      <c r="C18178" s="1">
        <v>2.91178886913422E-6</v>
      </c>
      <c r="D18178">
        <v>1</v>
      </c>
      <c r="E18178">
        <v>0.984375</v>
      </c>
      <c r="F18178">
        <v>0.98974358974359</v>
      </c>
      <c r="G18178">
        <v>1</v>
      </c>
      <c r="H18178">
        <v>0.98571428571428599</v>
      </c>
      <c r="I18178">
        <v>0.98837209302325602</v>
      </c>
      <c r="J18178" s="1">
        <v>0.18181818181818199</v>
      </c>
      <c r="K18178" t="s">
        <v>23240</v>
      </c>
      <c r="L18178" t="s">
        <v>59600</v>
      </c>
      <c r="M18178" t="s">
        <v>59601</v>
      </c>
    </row>
    <row r="18179" spans="1:13">
      <c r="A18179" s="1" t="s">
        <v>20196</v>
      </c>
      <c r="B18179">
        <v>6.84579143726391E-6</v>
      </c>
      <c r="C18179" s="1">
        <v>3.3249696676977401E-6</v>
      </c>
      <c r="D18179">
        <v>0.984375</v>
      </c>
      <c r="E18179">
        <v>0.98947368421052595</v>
      </c>
      <c r="F18179">
        <v>0.98148148148148195</v>
      </c>
      <c r="G18179">
        <v>1</v>
      </c>
      <c r="H18179">
        <v>1</v>
      </c>
      <c r="I18179">
        <v>0.97499999999999998</v>
      </c>
      <c r="J18179" s="1">
        <v>1</v>
      </c>
      <c r="K18179" t="s">
        <v>23237</v>
      </c>
      <c r="L18179" t="s">
        <v>59602</v>
      </c>
      <c r="M18179" t="s">
        <v>59603</v>
      </c>
    </row>
    <row r="18180" spans="1:13">
      <c r="A18180" s="1" t="s">
        <v>20197</v>
      </c>
      <c r="B18180">
        <v>1.0933561392225901E-5</v>
      </c>
      <c r="C18180" s="1">
        <v>3.78405335071543E-9</v>
      </c>
      <c r="D18180">
        <v>7.1428571428571397E-2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 s="1">
        <v>0</v>
      </c>
      <c r="K18180" t="s">
        <v>23241</v>
      </c>
      <c r="L18180" t="s">
        <v>59604</v>
      </c>
      <c r="M18180" t="s">
        <v>59605</v>
      </c>
    </row>
    <row r="18181" spans="1:13">
      <c r="A18181" s="1" t="s">
        <v>20198</v>
      </c>
      <c r="B18181">
        <v>2.9301060135894302E-4</v>
      </c>
      <c r="C18181" s="1">
        <v>4.3312769901730701E-5</v>
      </c>
      <c r="D18181">
        <v>7.69230769230769E-2</v>
      </c>
      <c r="E18181">
        <v>0.65492957746478897</v>
      </c>
      <c r="F18181">
        <v>3.90625E-3</v>
      </c>
      <c r="G18181">
        <v>0</v>
      </c>
      <c r="H18181">
        <v>0</v>
      </c>
      <c r="I18181">
        <v>0</v>
      </c>
      <c r="J18181" s="1">
        <v>0.25</v>
      </c>
      <c r="K18181" t="s">
        <v>23240</v>
      </c>
      <c r="L18181" t="s">
        <v>59606</v>
      </c>
      <c r="M18181" t="s">
        <v>59607</v>
      </c>
    </row>
    <row r="18182" spans="1:13">
      <c r="A18182" s="1" t="s">
        <v>20199</v>
      </c>
      <c r="B18182">
        <v>6.9862889855342599E-5</v>
      </c>
      <c r="C18182" s="1">
        <v>2.0040292871203501E-4</v>
      </c>
      <c r="D18182">
        <v>0.84375</v>
      </c>
      <c r="E18182">
        <v>0.96590909090909105</v>
      </c>
      <c r="F18182">
        <v>0.91578947368421004</v>
      </c>
      <c r="G18182">
        <v>0.97058823529411797</v>
      </c>
      <c r="H18182">
        <v>0.66129032258064502</v>
      </c>
      <c r="I18182">
        <v>0.865079365079365</v>
      </c>
      <c r="J18182" s="1">
        <v>1</v>
      </c>
      <c r="K18182" t="s">
        <v>23239</v>
      </c>
      <c r="L18182" t="s">
        <v>59608</v>
      </c>
      <c r="M18182" t="s">
        <v>59609</v>
      </c>
    </row>
    <row r="18183" spans="1:13">
      <c r="A18183" s="1" t="s">
        <v>20200</v>
      </c>
      <c r="B18183">
        <v>3.9924179204948801E-7</v>
      </c>
      <c r="C18183" s="1">
        <v>2.2366262832955599E-6</v>
      </c>
      <c r="D18183">
        <v>0</v>
      </c>
      <c r="E18183">
        <v>0</v>
      </c>
      <c r="F18183">
        <v>3.2967032967033003E-2</v>
      </c>
      <c r="G18183">
        <v>1.2820512820512799E-2</v>
      </c>
      <c r="H18183">
        <v>0.19230769230769201</v>
      </c>
      <c r="I18183">
        <v>6.2500000000000003E-3</v>
      </c>
      <c r="J18183" s="1">
        <v>0</v>
      </c>
      <c r="K18183" t="s">
        <v>23237</v>
      </c>
      <c r="L18183" t="s">
        <v>59610</v>
      </c>
      <c r="M18183" t="s">
        <v>59611</v>
      </c>
    </row>
    <row r="18184" spans="1:13">
      <c r="A18184" s="1" t="s">
        <v>20201</v>
      </c>
      <c r="B18184">
        <v>2.1789943714009302E-6</v>
      </c>
      <c r="C18184" s="1">
        <v>9.9584597164021005E-6</v>
      </c>
      <c r="D18184">
        <v>1</v>
      </c>
      <c r="E18184">
        <v>1</v>
      </c>
      <c r="F18184">
        <v>0.92647058823529405</v>
      </c>
      <c r="G18184">
        <v>0.83333333333333304</v>
      </c>
      <c r="H18184">
        <v>0.73387096774193505</v>
      </c>
      <c r="I18184">
        <v>0.96875</v>
      </c>
      <c r="J18184" s="1">
        <v>1</v>
      </c>
      <c r="K18184" t="s">
        <v>23239</v>
      </c>
      <c r="L18184" t="s">
        <v>59612</v>
      </c>
      <c r="M18184" t="s">
        <v>59613</v>
      </c>
    </row>
    <row r="18185" spans="1:13">
      <c r="A18185" s="1" t="s">
        <v>20202</v>
      </c>
      <c r="B18185">
        <v>4.6128565648620197E-5</v>
      </c>
      <c r="C18185" s="1">
        <v>6.0814608040102498E-5</v>
      </c>
      <c r="D18185">
        <v>0.77586206896551702</v>
      </c>
      <c r="E18185">
        <v>0.936708860759494</v>
      </c>
      <c r="F18185">
        <v>0.73305084745762705</v>
      </c>
      <c r="G18185">
        <v>0.97222222222222199</v>
      </c>
      <c r="H18185">
        <v>0.85294117647058798</v>
      </c>
      <c r="I18185">
        <v>0.89130434782608703</v>
      </c>
      <c r="J18185" s="1">
        <v>1</v>
      </c>
      <c r="K18185" t="s">
        <v>23238</v>
      </c>
      <c r="L18185" t="s">
        <v>59614</v>
      </c>
      <c r="M18185" t="s">
        <v>59615</v>
      </c>
    </row>
    <row r="18186" spans="1:13">
      <c r="A18186" s="1" t="s">
        <v>20203</v>
      </c>
      <c r="B18186">
        <v>6.9250149797545598E-6</v>
      </c>
      <c r="C18186" s="1">
        <v>1.33540531672384E-6</v>
      </c>
      <c r="D18186">
        <v>0.95833333333333304</v>
      </c>
      <c r="E18186">
        <v>0.855932203389831</v>
      </c>
      <c r="F18186">
        <v>0.96788990825688104</v>
      </c>
      <c r="G18186">
        <v>1</v>
      </c>
      <c r="H18186">
        <v>1</v>
      </c>
      <c r="I18186">
        <v>1</v>
      </c>
      <c r="J18186" s="1">
        <v>1</v>
      </c>
      <c r="K18186" t="s">
        <v>23239</v>
      </c>
      <c r="L18186" t="s">
        <v>59616</v>
      </c>
      <c r="M18186" t="s">
        <v>59617</v>
      </c>
    </row>
    <row r="18187" spans="1:13">
      <c r="A18187" s="1" t="s">
        <v>20204</v>
      </c>
      <c r="B18187">
        <v>1.3722312282848499E-5</v>
      </c>
      <c r="C18187" s="1">
        <v>7.9720544538269594E-5</v>
      </c>
      <c r="D18187">
        <v>0.13043478260869601</v>
      </c>
      <c r="E18187">
        <v>0.217391304347826</v>
      </c>
      <c r="F18187">
        <v>0.13709677419354799</v>
      </c>
      <c r="G18187">
        <v>0.15384615384615399</v>
      </c>
      <c r="H18187">
        <v>0.14044943820224701</v>
      </c>
      <c r="I18187">
        <v>2.2058823529411801E-2</v>
      </c>
      <c r="J18187" s="1" t="s">
        <v>23229</v>
      </c>
      <c r="K18187" t="s">
        <v>23237</v>
      </c>
      <c r="L18187" t="s">
        <v>59618</v>
      </c>
      <c r="M18187" t="s">
        <v>59619</v>
      </c>
    </row>
    <row r="18188" spans="1:13">
      <c r="A18188" s="1" t="s">
        <v>20205</v>
      </c>
      <c r="B18188">
        <v>7.3931549015214597E-11</v>
      </c>
      <c r="C18188" s="1">
        <v>1.9888994500303399E-6</v>
      </c>
      <c r="D18188">
        <v>0</v>
      </c>
      <c r="E18188">
        <v>0</v>
      </c>
      <c r="F18188">
        <v>0</v>
      </c>
      <c r="G18188">
        <v>0</v>
      </c>
      <c r="H18188">
        <v>1.38888888888889E-2</v>
      </c>
      <c r="I18188">
        <v>0</v>
      </c>
      <c r="J18188" s="1" t="s">
        <v>23229</v>
      </c>
      <c r="K18188" t="s">
        <v>23242</v>
      </c>
      <c r="L18188" t="s">
        <v>59620</v>
      </c>
      <c r="M18188" t="s">
        <v>59621</v>
      </c>
    </row>
    <row r="18189" spans="1:13">
      <c r="A18189" s="1" t="s">
        <v>20206</v>
      </c>
      <c r="B18189">
        <v>3.6825558430392701E-5</v>
      </c>
      <c r="C18189" s="1">
        <v>2.1342936462798399E-5</v>
      </c>
      <c r="D18189">
        <v>3.3333333333333298E-2</v>
      </c>
      <c r="E18189">
        <v>5.1136363636363598E-2</v>
      </c>
      <c r="F18189">
        <v>4.3918918918918901E-2</v>
      </c>
      <c r="G18189">
        <v>0.18965517241379301</v>
      </c>
      <c r="H18189">
        <v>5.6962025316455701E-2</v>
      </c>
      <c r="I18189">
        <v>0.34693877551020402</v>
      </c>
      <c r="J18189" s="1">
        <v>1</v>
      </c>
      <c r="K18189" t="s">
        <v>23241</v>
      </c>
      <c r="L18189" t="s">
        <v>59622</v>
      </c>
      <c r="M18189" t="s">
        <v>59623</v>
      </c>
    </row>
    <row r="18190" spans="1:13">
      <c r="A18190" s="1" t="s">
        <v>20207</v>
      </c>
      <c r="B18190">
        <v>3.73655623106733E-8</v>
      </c>
      <c r="C18190" s="1">
        <v>4.9608721449989203E-6</v>
      </c>
      <c r="D18190">
        <v>0.5</v>
      </c>
      <c r="E18190">
        <v>0.88888888888888895</v>
      </c>
      <c r="F18190">
        <v>1.5151515151515201E-2</v>
      </c>
      <c r="G18190">
        <v>0.41071428571428598</v>
      </c>
      <c r="H18190">
        <v>1.3333333333333299E-2</v>
      </c>
      <c r="I18190">
        <v>2.1276595744680899E-2</v>
      </c>
      <c r="J18190" s="1">
        <v>0</v>
      </c>
      <c r="K18190" t="s">
        <v>23238</v>
      </c>
      <c r="L18190" t="s">
        <v>59624</v>
      </c>
      <c r="M18190" t="s">
        <v>59625</v>
      </c>
    </row>
    <row r="18191" spans="1:13">
      <c r="A18191" s="1" t="s">
        <v>20208</v>
      </c>
      <c r="B18191">
        <v>1.8626322606680499E-5</v>
      </c>
      <c r="C18191" s="1">
        <v>6.2748072726338796E-7</v>
      </c>
      <c r="D18191">
        <v>0.86206896551724099</v>
      </c>
      <c r="E18191">
        <v>0.99444444444444402</v>
      </c>
      <c r="F18191">
        <v>0.99717514124293805</v>
      </c>
      <c r="G18191">
        <v>1</v>
      </c>
      <c r="H18191">
        <v>0.99450549450549497</v>
      </c>
      <c r="I18191">
        <v>1</v>
      </c>
      <c r="J18191" s="1" t="s">
        <v>23229</v>
      </c>
      <c r="K18191" t="s">
        <v>23240</v>
      </c>
      <c r="L18191" t="s">
        <v>59626</v>
      </c>
      <c r="M18191" t="s">
        <v>59627</v>
      </c>
    </row>
    <row r="18192" spans="1:13">
      <c r="A18192" s="1" t="s">
        <v>20209</v>
      </c>
      <c r="B18192">
        <v>1.1321267363370899E-5</v>
      </c>
      <c r="C18192" s="1">
        <v>6.24880335321681E-8</v>
      </c>
      <c r="D18192">
        <v>7.1428571428571397E-2</v>
      </c>
      <c r="E18192">
        <v>0</v>
      </c>
      <c r="F18192">
        <v>0</v>
      </c>
      <c r="G18192">
        <v>2.6315789473684199E-2</v>
      </c>
      <c r="H18192">
        <v>0</v>
      </c>
      <c r="I18192">
        <v>0.05</v>
      </c>
      <c r="J18192" s="1">
        <v>0</v>
      </c>
      <c r="K18192" t="s">
        <v>23241</v>
      </c>
      <c r="L18192" t="s">
        <v>59628</v>
      </c>
      <c r="M18192" t="s">
        <v>59629</v>
      </c>
    </row>
    <row r="18193" spans="1:13">
      <c r="A18193" s="1" t="s">
        <v>20210</v>
      </c>
      <c r="B18193">
        <v>6.1721858879511698E-6</v>
      </c>
      <c r="C18193" s="1">
        <v>2.2959385086683801E-5</v>
      </c>
      <c r="D18193">
        <v>3.125E-2</v>
      </c>
      <c r="E18193">
        <v>2.1276595744680899E-2</v>
      </c>
      <c r="F18193">
        <v>2.5641025641025602E-3</v>
      </c>
      <c r="G18193">
        <v>8.9285714285714298E-3</v>
      </c>
      <c r="H18193">
        <v>6.14035087719298E-2</v>
      </c>
      <c r="I18193">
        <v>0</v>
      </c>
      <c r="J18193" s="1">
        <v>0</v>
      </c>
      <c r="K18193" t="s">
        <v>23238</v>
      </c>
      <c r="L18193" t="s">
        <v>59630</v>
      </c>
      <c r="M18193" t="s">
        <v>59631</v>
      </c>
    </row>
    <row r="18194" spans="1:13">
      <c r="A18194" s="1" t="s">
        <v>20211</v>
      </c>
      <c r="B18194">
        <v>4.2241928698943602E-7</v>
      </c>
      <c r="C18194" s="1">
        <v>7.5479338216690404E-10</v>
      </c>
      <c r="D18194">
        <v>0.98148148148148195</v>
      </c>
      <c r="E18194">
        <v>1</v>
      </c>
      <c r="F18194">
        <v>0.99735449735449699</v>
      </c>
      <c r="G18194">
        <v>1</v>
      </c>
      <c r="H18194">
        <v>1</v>
      </c>
      <c r="I18194">
        <v>0.99549549549549599</v>
      </c>
      <c r="J18194" s="1">
        <v>0.54545454545454497</v>
      </c>
      <c r="K18194" t="s">
        <v>23241</v>
      </c>
      <c r="L18194" t="s">
        <v>59632</v>
      </c>
      <c r="M18194" t="s">
        <v>59633</v>
      </c>
    </row>
    <row r="18195" spans="1:13">
      <c r="A18195" s="1" t="s">
        <v>20212</v>
      </c>
      <c r="B18195">
        <v>4.3182358775194697E-8</v>
      </c>
      <c r="C18195" s="1">
        <v>5.5872472515646304E-9</v>
      </c>
      <c r="D18195">
        <v>1</v>
      </c>
      <c r="E18195">
        <v>1</v>
      </c>
      <c r="F18195">
        <v>1</v>
      </c>
      <c r="G18195">
        <v>0.98275862068965503</v>
      </c>
      <c r="H18195">
        <v>1</v>
      </c>
      <c r="I18195">
        <v>1</v>
      </c>
      <c r="J18195" s="1" t="s">
        <v>23229</v>
      </c>
      <c r="K18195" t="s">
        <v>23239</v>
      </c>
      <c r="L18195" t="s">
        <v>59634</v>
      </c>
      <c r="M18195" t="s">
        <v>59635</v>
      </c>
    </row>
    <row r="18196" spans="1:13">
      <c r="A18196" s="1" t="s">
        <v>20213</v>
      </c>
      <c r="B18196">
        <v>7.8256362289859805E-5</v>
      </c>
      <c r="C18196" s="1">
        <v>3.4611405471271202E-6</v>
      </c>
      <c r="D18196">
        <v>0.84375</v>
      </c>
      <c r="E18196">
        <v>0.99468085106382997</v>
      </c>
      <c r="F18196">
        <v>0.34864864864864897</v>
      </c>
      <c r="G18196">
        <v>0.89285714285714302</v>
      </c>
      <c r="H18196">
        <v>0.35909090909090902</v>
      </c>
      <c r="I18196">
        <v>0.661157024793388</v>
      </c>
      <c r="J18196" s="1">
        <v>1</v>
      </c>
      <c r="K18196" t="s">
        <v>23242</v>
      </c>
      <c r="L18196" t="s">
        <v>59636</v>
      </c>
      <c r="M18196" t="s">
        <v>59637</v>
      </c>
    </row>
    <row r="18197" spans="1:13">
      <c r="A18197" s="1" t="s">
        <v>20214</v>
      </c>
      <c r="B18197">
        <v>1.9662732928175299E-4</v>
      </c>
      <c r="C18197" s="1">
        <v>7.2541453765854504E-8</v>
      </c>
      <c r="D18197">
        <v>0</v>
      </c>
      <c r="E18197">
        <v>0.38059701492537301</v>
      </c>
      <c r="F18197">
        <v>0</v>
      </c>
      <c r="G18197">
        <v>0</v>
      </c>
      <c r="H18197">
        <v>0</v>
      </c>
      <c r="I18197">
        <v>0</v>
      </c>
      <c r="J18197" s="1" t="s">
        <v>23229</v>
      </c>
      <c r="K18197" t="s">
        <v>23239</v>
      </c>
      <c r="L18197" t="s">
        <v>59638</v>
      </c>
      <c r="M18197" t="s">
        <v>59639</v>
      </c>
    </row>
    <row r="18198" spans="1:13">
      <c r="A18198" s="1" t="s">
        <v>20215</v>
      </c>
      <c r="B18198">
        <v>2.8873130030792498E-7</v>
      </c>
      <c r="C18198" s="1">
        <v>1.2004954118299199E-9</v>
      </c>
      <c r="D18198">
        <v>0</v>
      </c>
      <c r="E18198">
        <v>0</v>
      </c>
      <c r="F18198">
        <v>3.5483870967741901E-2</v>
      </c>
      <c r="G18198">
        <v>0</v>
      </c>
      <c r="H18198">
        <v>0.22972972972972999</v>
      </c>
      <c r="I18198">
        <v>9.4339622641509396E-3</v>
      </c>
      <c r="J18198" s="1" t="s">
        <v>23229</v>
      </c>
      <c r="K18198" t="s">
        <v>23238</v>
      </c>
      <c r="L18198" t="s">
        <v>59640</v>
      </c>
      <c r="M18198" t="s">
        <v>59641</v>
      </c>
    </row>
    <row r="18199" spans="1:13">
      <c r="A18199" s="1" t="s">
        <v>20216</v>
      </c>
      <c r="B18199">
        <v>1.9666284208118698E-8</v>
      </c>
      <c r="C18199" s="1">
        <v>1.16048906817801E-5</v>
      </c>
      <c r="D18199">
        <v>0.953125</v>
      </c>
      <c r="E18199">
        <v>0.99479166666666696</v>
      </c>
      <c r="F18199">
        <v>0.95128205128205101</v>
      </c>
      <c r="G18199">
        <v>1</v>
      </c>
      <c r="H18199">
        <v>0.99115044247787598</v>
      </c>
      <c r="I18199">
        <v>1</v>
      </c>
      <c r="J18199" s="1">
        <v>1</v>
      </c>
      <c r="K18199" t="s">
        <v>23238</v>
      </c>
      <c r="L18199" t="s">
        <v>59642</v>
      </c>
      <c r="M18199" t="s">
        <v>59643</v>
      </c>
    </row>
    <row r="18200" spans="1:13">
      <c r="A18200" s="1" t="s">
        <v>20217</v>
      </c>
      <c r="B18200">
        <v>4.2139051046375498E-5</v>
      </c>
      <c r="C18200" s="1">
        <v>1.23466383853801E-5</v>
      </c>
      <c r="D18200">
        <v>0</v>
      </c>
      <c r="E18200">
        <v>0</v>
      </c>
      <c r="F18200">
        <v>4.8780487804878099E-2</v>
      </c>
      <c r="G18200">
        <v>0</v>
      </c>
      <c r="H18200">
        <v>2.3809523809523801E-2</v>
      </c>
      <c r="I18200">
        <v>0.04</v>
      </c>
      <c r="J18200" s="1" t="s">
        <v>23229</v>
      </c>
      <c r="K18200" t="s">
        <v>23238</v>
      </c>
      <c r="L18200" t="s">
        <v>59644</v>
      </c>
      <c r="M18200" t="s">
        <v>59645</v>
      </c>
    </row>
    <row r="18201" spans="1:13">
      <c r="A18201" s="1" t="s">
        <v>20218</v>
      </c>
      <c r="B18201">
        <v>5.1511839164180798E-6</v>
      </c>
      <c r="C18201" s="1">
        <v>4.1535230378952197E-5</v>
      </c>
      <c r="D18201">
        <v>0</v>
      </c>
      <c r="E18201">
        <v>0</v>
      </c>
      <c r="F18201">
        <v>0</v>
      </c>
      <c r="G18201">
        <v>0.64285714285714302</v>
      </c>
      <c r="H18201">
        <v>6.3218390804597693E-2</v>
      </c>
      <c r="I18201">
        <v>3.6363636363636397E-2</v>
      </c>
      <c r="J18201" s="1">
        <v>4.5454545454545497E-2</v>
      </c>
      <c r="K18201" t="s">
        <v>23238</v>
      </c>
      <c r="L18201" t="s">
        <v>59646</v>
      </c>
      <c r="M18201" t="s">
        <v>59647</v>
      </c>
    </row>
    <row r="18202" spans="1:13">
      <c r="A18202" s="1" t="s">
        <v>20219</v>
      </c>
      <c r="B18202">
        <v>6.2019934786187506E-5</v>
      </c>
      <c r="C18202" s="1">
        <v>9.8534938359707999E-5</v>
      </c>
      <c r="D18202">
        <v>0.18333333333333299</v>
      </c>
      <c r="E18202">
        <v>6.4102564102564097E-2</v>
      </c>
      <c r="F18202">
        <v>0.77348066298342499</v>
      </c>
      <c r="G18202">
        <v>0.97872340425531901</v>
      </c>
      <c r="H18202">
        <v>0.98837209302325602</v>
      </c>
      <c r="I18202">
        <v>0.85616438356164404</v>
      </c>
      <c r="J18202" s="1">
        <v>1</v>
      </c>
      <c r="K18202" t="s">
        <v>23240</v>
      </c>
      <c r="L18202" t="s">
        <v>59648</v>
      </c>
      <c r="M18202" t="s">
        <v>59649</v>
      </c>
    </row>
    <row r="18203" spans="1:13">
      <c r="A18203" s="1" t="s">
        <v>20220</v>
      </c>
      <c r="B18203">
        <v>1.17821454105588E-7</v>
      </c>
      <c r="C18203" s="1">
        <v>4.2885746325341697E-6</v>
      </c>
      <c r="D18203">
        <v>1</v>
      </c>
      <c r="E18203">
        <v>0.99456521739130399</v>
      </c>
      <c r="F18203">
        <v>1</v>
      </c>
      <c r="G18203">
        <v>0.96052631578947401</v>
      </c>
      <c r="H18203">
        <v>0.99425287356321801</v>
      </c>
      <c r="I18203">
        <v>0.97126436781609204</v>
      </c>
      <c r="J18203" s="1">
        <v>1</v>
      </c>
      <c r="K18203" t="s">
        <v>23238</v>
      </c>
      <c r="L18203" t="s">
        <v>59650</v>
      </c>
      <c r="M18203" t="s">
        <v>59651</v>
      </c>
    </row>
    <row r="18204" spans="1:13">
      <c r="A18204" s="1" t="s">
        <v>20221</v>
      </c>
      <c r="B18204">
        <v>5.4633392642446297E-5</v>
      </c>
      <c r="C18204" s="1">
        <v>4.6036373171147298E-6</v>
      </c>
      <c r="D18204">
        <v>0.34375</v>
      </c>
      <c r="E18204">
        <v>0.21978021978022</v>
      </c>
      <c r="F18204">
        <v>0.44919786096256697</v>
      </c>
      <c r="G18204">
        <v>0.77586206896551702</v>
      </c>
      <c r="H18204">
        <v>0.45876288659793801</v>
      </c>
      <c r="I18204">
        <v>0.75384615384615405</v>
      </c>
      <c r="J18204" s="1">
        <v>0</v>
      </c>
      <c r="K18204" t="s">
        <v>23238</v>
      </c>
      <c r="L18204" t="s">
        <v>59652</v>
      </c>
      <c r="M18204" t="s">
        <v>59653</v>
      </c>
    </row>
    <row r="18205" spans="1:13">
      <c r="A18205" s="1" t="s">
        <v>20222</v>
      </c>
      <c r="B18205">
        <v>7.8377468888808302E-7</v>
      </c>
      <c r="C18205" s="1">
        <v>4.2726444031995597E-5</v>
      </c>
      <c r="D18205">
        <v>0.92857142857142905</v>
      </c>
      <c r="E18205">
        <v>0.97560975609756095</v>
      </c>
      <c r="F18205">
        <v>0.94</v>
      </c>
      <c r="G18205">
        <v>0.97169811320754695</v>
      </c>
      <c r="H18205">
        <v>0.83177570093457898</v>
      </c>
      <c r="I18205">
        <v>1</v>
      </c>
      <c r="J18205" s="1">
        <v>1</v>
      </c>
      <c r="K18205" t="s">
        <v>23238</v>
      </c>
      <c r="L18205" t="s">
        <v>59654</v>
      </c>
      <c r="M18205" t="s">
        <v>59655</v>
      </c>
    </row>
    <row r="18206" spans="1:13">
      <c r="A18206" s="1" t="s">
        <v>20223</v>
      </c>
      <c r="B18206">
        <v>2.0708996306650501E-6</v>
      </c>
      <c r="C18206" s="1">
        <v>3.0665854106536801E-6</v>
      </c>
      <c r="D18206">
        <v>1.85185185185185E-2</v>
      </c>
      <c r="E18206">
        <v>0</v>
      </c>
      <c r="F18206">
        <v>0.10084033613445401</v>
      </c>
      <c r="G18206">
        <v>0</v>
      </c>
      <c r="H18206">
        <v>0.23170731707317099</v>
      </c>
      <c r="I18206">
        <v>0</v>
      </c>
      <c r="J18206" s="1" t="s">
        <v>23229</v>
      </c>
      <c r="K18206" t="s">
        <v>23238</v>
      </c>
      <c r="L18206" t="s">
        <v>59656</v>
      </c>
      <c r="M18206" t="s">
        <v>59657</v>
      </c>
    </row>
    <row r="18207" spans="1:13">
      <c r="A18207" s="1" t="s">
        <v>20224</v>
      </c>
      <c r="B18207">
        <v>1.4443995283908001E-5</v>
      </c>
      <c r="C18207" s="1">
        <v>9.4893492764086192E-6</v>
      </c>
      <c r="D18207">
        <v>0.7</v>
      </c>
      <c r="E18207">
        <v>0.96296296296296302</v>
      </c>
      <c r="F18207">
        <v>0.859649122807018</v>
      </c>
      <c r="G18207">
        <v>0.967741935483871</v>
      </c>
      <c r="H18207">
        <v>1</v>
      </c>
      <c r="I18207">
        <v>0.73170731707317105</v>
      </c>
      <c r="J18207" s="1">
        <v>1</v>
      </c>
      <c r="K18207" t="s">
        <v>23238</v>
      </c>
      <c r="L18207" t="s">
        <v>59658</v>
      </c>
      <c r="M18207" t="s">
        <v>59659</v>
      </c>
    </row>
    <row r="18208" spans="1:13">
      <c r="A18208" s="1" t="s">
        <v>20225</v>
      </c>
      <c r="B18208">
        <v>2.6514588990349201E-7</v>
      </c>
      <c r="C18208" s="1">
        <v>1.93293309170931E-4</v>
      </c>
      <c r="D18208">
        <v>0.39285714285714302</v>
      </c>
      <c r="E18208">
        <v>0.102739726027397</v>
      </c>
      <c r="F18208">
        <v>0.97872340425531901</v>
      </c>
      <c r="G18208">
        <v>0.33333333333333298</v>
      </c>
      <c r="H18208">
        <v>0.90972222222222199</v>
      </c>
      <c r="I18208">
        <v>0.67441860465116299</v>
      </c>
      <c r="J18208" s="1">
        <v>1</v>
      </c>
      <c r="K18208" t="s">
        <v>23239</v>
      </c>
      <c r="L18208" t="s">
        <v>59660</v>
      </c>
      <c r="M18208" t="s">
        <v>59661</v>
      </c>
    </row>
    <row r="18209" spans="1:13">
      <c r="A18209" s="1" t="s">
        <v>20226</v>
      </c>
      <c r="B18209">
        <v>0</v>
      </c>
      <c r="C18209" s="1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 s="1">
        <v>0.15</v>
      </c>
      <c r="K18209" t="s">
        <v>23238</v>
      </c>
      <c r="L18209" t="s">
        <v>59662</v>
      </c>
      <c r="M18209" t="s">
        <v>59663</v>
      </c>
    </row>
    <row r="18210" spans="1:13">
      <c r="A18210" s="1" t="s">
        <v>20227</v>
      </c>
      <c r="B18210">
        <v>0</v>
      </c>
      <c r="C18210" s="1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 s="1" t="s">
        <v>23229</v>
      </c>
      <c r="K18210" t="s">
        <v>23237</v>
      </c>
      <c r="L18210" t="s">
        <v>59664</v>
      </c>
      <c r="M18210" t="s">
        <v>59665</v>
      </c>
    </row>
    <row r="18211" spans="1:13">
      <c r="A18211" s="1" t="s">
        <v>20228</v>
      </c>
      <c r="B18211">
        <v>1.71072221831894E-6</v>
      </c>
      <c r="C18211" s="1">
        <v>1.7250986200462402E-5</v>
      </c>
      <c r="D18211">
        <v>1</v>
      </c>
      <c r="E18211">
        <v>1</v>
      </c>
      <c r="F18211">
        <v>0.92245989304812803</v>
      </c>
      <c r="G18211">
        <v>1</v>
      </c>
      <c r="H18211">
        <v>1</v>
      </c>
      <c r="I18211">
        <v>1</v>
      </c>
      <c r="J18211" s="1" t="s">
        <v>23229</v>
      </c>
      <c r="K18211" t="s">
        <v>23241</v>
      </c>
      <c r="L18211" t="s">
        <v>59666</v>
      </c>
      <c r="M18211" t="s">
        <v>59667</v>
      </c>
    </row>
    <row r="18212" spans="1:13">
      <c r="A18212" s="1" t="s">
        <v>20229</v>
      </c>
      <c r="B18212">
        <v>1.21915624904381E-7</v>
      </c>
      <c r="C18212" s="1">
        <v>1.7753354500135299E-6</v>
      </c>
      <c r="D18212">
        <v>0</v>
      </c>
      <c r="E18212">
        <v>6.3291139240506302E-3</v>
      </c>
      <c r="F18212">
        <v>0</v>
      </c>
      <c r="G18212">
        <v>0</v>
      </c>
      <c r="H18212">
        <v>0</v>
      </c>
      <c r="I18212">
        <v>2.0833333333333301E-2</v>
      </c>
      <c r="J18212" s="1">
        <v>0</v>
      </c>
      <c r="K18212" t="s">
        <v>23241</v>
      </c>
      <c r="L18212" t="s">
        <v>59668</v>
      </c>
      <c r="M18212" t="s">
        <v>59669</v>
      </c>
    </row>
    <row r="18213" spans="1:13">
      <c r="A18213" s="1" t="s">
        <v>20230</v>
      </c>
      <c r="B18213">
        <v>4.0501209736419101E-7</v>
      </c>
      <c r="C18213" s="1">
        <v>5.0428825438834599E-6</v>
      </c>
      <c r="D18213">
        <v>0.93548387096774199</v>
      </c>
      <c r="E18213">
        <v>0.98888888888888904</v>
      </c>
      <c r="F18213">
        <v>0.98663101604278103</v>
      </c>
      <c r="G18213">
        <v>1</v>
      </c>
      <c r="H18213">
        <v>1</v>
      </c>
      <c r="I18213">
        <v>0.97297297297297303</v>
      </c>
      <c r="J18213" s="1">
        <v>0.90909090909090895</v>
      </c>
      <c r="K18213" t="s">
        <v>23242</v>
      </c>
      <c r="L18213" t="s">
        <v>59670</v>
      </c>
      <c r="M18213" t="s">
        <v>59671</v>
      </c>
    </row>
    <row r="18214" spans="1:13">
      <c r="A18214" s="1" t="s">
        <v>20231</v>
      </c>
      <c r="B18214">
        <v>2.4016880966083499E-6</v>
      </c>
      <c r="C18214" s="1">
        <v>4.2801645129017499E-7</v>
      </c>
      <c r="D18214">
        <v>7.8125E-2</v>
      </c>
      <c r="E18214">
        <v>1.0989010989011E-2</v>
      </c>
      <c r="F18214">
        <v>3.6269430051813503E-2</v>
      </c>
      <c r="G18214">
        <v>0</v>
      </c>
      <c r="H18214">
        <v>9.7087378640776708E-3</v>
      </c>
      <c r="I18214">
        <v>3.0769230769230799E-2</v>
      </c>
      <c r="J18214" s="1">
        <v>0</v>
      </c>
      <c r="K18214" t="s">
        <v>23242</v>
      </c>
      <c r="L18214" t="s">
        <v>59672</v>
      </c>
      <c r="M18214" t="s">
        <v>59673</v>
      </c>
    </row>
    <row r="18215" spans="1:13">
      <c r="A18215" s="1" t="s">
        <v>20232</v>
      </c>
      <c r="B18215">
        <v>1.29780643903589E-5</v>
      </c>
      <c r="C18215" s="1">
        <v>2.57102000683102E-4</v>
      </c>
      <c r="D18215">
        <v>0.81818181818181801</v>
      </c>
      <c r="E18215">
        <v>1</v>
      </c>
      <c r="F18215">
        <v>0.97701149425287404</v>
      </c>
      <c r="G18215">
        <v>3.8461538461538498E-2</v>
      </c>
      <c r="H18215">
        <v>0.77777777777777801</v>
      </c>
      <c r="I18215">
        <v>0.625</v>
      </c>
      <c r="J18215" s="1" t="s">
        <v>23229</v>
      </c>
      <c r="K18215" t="s">
        <v>23238</v>
      </c>
      <c r="L18215" t="s">
        <v>59674</v>
      </c>
      <c r="M18215" t="s">
        <v>59675</v>
      </c>
    </row>
    <row r="18216" spans="1:13">
      <c r="A18216" s="1" t="s">
        <v>20233</v>
      </c>
      <c r="B18216">
        <v>6.2926798189281801E-5</v>
      </c>
      <c r="C18216" s="1">
        <v>7.0055639923124401E-6</v>
      </c>
      <c r="D18216">
        <v>0.80769230769230804</v>
      </c>
      <c r="E18216">
        <v>0.72560975609756095</v>
      </c>
      <c r="F18216">
        <v>0.99390243902439002</v>
      </c>
      <c r="G18216">
        <v>1</v>
      </c>
      <c r="H18216">
        <v>0.95918367346938804</v>
      </c>
      <c r="I18216">
        <v>0.91891891891891897</v>
      </c>
      <c r="J18216" s="1">
        <v>0.94444444444444398</v>
      </c>
      <c r="K18216" t="s">
        <v>23240</v>
      </c>
      <c r="L18216" t="s">
        <v>59676</v>
      </c>
      <c r="M18216" t="s">
        <v>59677</v>
      </c>
    </row>
    <row r="18217" spans="1:13">
      <c r="A18217" s="1" t="s">
        <v>20234</v>
      </c>
      <c r="B18217">
        <v>5.4321086796322096E-4</v>
      </c>
      <c r="C18217" s="1">
        <v>1.31595598848237E-5</v>
      </c>
      <c r="D18217">
        <v>0.28571428571428598</v>
      </c>
      <c r="E18217">
        <v>0.98630136986301398</v>
      </c>
      <c r="F18217">
        <v>0.17365269461077801</v>
      </c>
      <c r="G18217">
        <v>0.38750000000000001</v>
      </c>
      <c r="H18217">
        <v>0.232954545454545</v>
      </c>
      <c r="I18217">
        <v>0.49479166666666702</v>
      </c>
      <c r="J18217" s="1">
        <v>1</v>
      </c>
      <c r="K18217" t="s">
        <v>23238</v>
      </c>
      <c r="L18217" t="s">
        <v>59678</v>
      </c>
      <c r="M18217" t="s">
        <v>59679</v>
      </c>
    </row>
    <row r="18218" spans="1:13">
      <c r="A18218" s="1" t="s">
        <v>20235</v>
      </c>
      <c r="B18218">
        <v>3.1508217201104899E-6</v>
      </c>
      <c r="C18218" s="1">
        <v>1.4205529679650801E-7</v>
      </c>
      <c r="D18218">
        <v>0.230769230769231</v>
      </c>
      <c r="E18218">
        <v>0.40140845070422498</v>
      </c>
      <c r="F18218">
        <v>2.5423728813559299E-2</v>
      </c>
      <c r="G18218">
        <v>0</v>
      </c>
      <c r="H18218">
        <v>9.0909090909090898E-2</v>
      </c>
      <c r="I18218">
        <v>0.10294117647058799</v>
      </c>
      <c r="J18218" s="1" t="s">
        <v>23229</v>
      </c>
      <c r="K18218" t="s">
        <v>23241</v>
      </c>
      <c r="L18218" t="s">
        <v>59680</v>
      </c>
      <c r="M18218" t="s">
        <v>59681</v>
      </c>
    </row>
    <row r="18219" spans="1:13">
      <c r="A18219" s="1" t="s">
        <v>20236</v>
      </c>
      <c r="B18219">
        <v>8.4896178850435497E-8</v>
      </c>
      <c r="C18219" s="1">
        <v>3.2072100628947301E-9</v>
      </c>
      <c r="D18219">
        <v>1.72413793103448E-2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 s="1">
        <v>0</v>
      </c>
      <c r="K18219" t="s">
        <v>23241</v>
      </c>
      <c r="L18219" t="s">
        <v>59682</v>
      </c>
      <c r="M18219" t="s">
        <v>59683</v>
      </c>
    </row>
    <row r="18220" spans="1:13">
      <c r="A18220" s="1" t="s">
        <v>20237</v>
      </c>
      <c r="B18220">
        <v>1.0008712903207501E-6</v>
      </c>
      <c r="C18220" s="1">
        <v>5.8119475325852405E-7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6.08108108108108E-2</v>
      </c>
      <c r="J18220" s="1" t="s">
        <v>23229</v>
      </c>
      <c r="K18220" t="s">
        <v>23242</v>
      </c>
      <c r="L18220" t="s">
        <v>59684</v>
      </c>
      <c r="M18220" t="s">
        <v>59685</v>
      </c>
    </row>
    <row r="18221" spans="1:13">
      <c r="A18221" s="1" t="s">
        <v>20238</v>
      </c>
      <c r="B18221">
        <v>3.4505294285908802E-5</v>
      </c>
      <c r="C18221" s="1">
        <v>1.27980937189858E-5</v>
      </c>
      <c r="D18221">
        <v>8.0645161290322606E-2</v>
      </c>
      <c r="E18221">
        <v>5.5555555555555601E-3</v>
      </c>
      <c r="F18221">
        <v>5.7291666666666699E-2</v>
      </c>
      <c r="G18221">
        <v>0</v>
      </c>
      <c r="H18221">
        <v>0</v>
      </c>
      <c r="I18221">
        <v>6.4935064935064896E-3</v>
      </c>
      <c r="J18221" s="1">
        <v>0</v>
      </c>
      <c r="K18221" t="s">
        <v>23238</v>
      </c>
      <c r="L18221" t="s">
        <v>59686</v>
      </c>
      <c r="M18221" t="s">
        <v>59687</v>
      </c>
    </row>
    <row r="18222" spans="1:13">
      <c r="A18222" s="1" t="s">
        <v>20239</v>
      </c>
      <c r="B18222">
        <v>4.5109474054613697E-5</v>
      </c>
      <c r="C18222" s="1">
        <v>7.5681843605116501E-6</v>
      </c>
      <c r="D18222">
        <v>0.75</v>
      </c>
      <c r="E18222">
        <v>0.98795180722891596</v>
      </c>
      <c r="F18222">
        <v>0.98322147651006697</v>
      </c>
      <c r="G18222">
        <v>1</v>
      </c>
      <c r="H18222">
        <v>1</v>
      </c>
      <c r="I18222">
        <v>0.92</v>
      </c>
      <c r="J18222" s="1">
        <v>1</v>
      </c>
      <c r="K18222" t="s">
        <v>23241</v>
      </c>
      <c r="L18222" t="s">
        <v>59688</v>
      </c>
      <c r="M18222" t="s">
        <v>59689</v>
      </c>
    </row>
    <row r="18223" spans="1:13">
      <c r="A18223" s="1" t="s">
        <v>20240</v>
      </c>
      <c r="B18223">
        <v>2.15205484098049E-6</v>
      </c>
      <c r="C18223" s="1">
        <v>7.6005101918996695E-5</v>
      </c>
      <c r="D18223">
        <v>0.14516129032258099</v>
      </c>
      <c r="E18223">
        <v>0.16304347826087001</v>
      </c>
      <c r="F18223">
        <v>0.26944444444444399</v>
      </c>
      <c r="G18223">
        <v>0.1875</v>
      </c>
      <c r="H18223">
        <v>0.14367816091954</v>
      </c>
      <c r="I18223">
        <v>0.177272727272727</v>
      </c>
      <c r="J18223" s="1">
        <v>6.25E-2</v>
      </c>
      <c r="K18223" t="s">
        <v>23240</v>
      </c>
      <c r="L18223" t="s">
        <v>59690</v>
      </c>
      <c r="M18223" t="s">
        <v>59691</v>
      </c>
    </row>
    <row r="18224" spans="1:13">
      <c r="A18224" s="1" t="s">
        <v>20241</v>
      </c>
      <c r="B18224">
        <v>6.3800265962080802E-5</v>
      </c>
      <c r="C18224" s="1">
        <v>3.77411884065858E-5</v>
      </c>
      <c r="D18224">
        <v>0.15517241379310301</v>
      </c>
      <c r="E18224">
        <v>0.28735632183908</v>
      </c>
      <c r="F18224">
        <v>0.14236111111111099</v>
      </c>
      <c r="G18224">
        <v>0.60714285714285698</v>
      </c>
      <c r="H18224">
        <v>0.30921052631578899</v>
      </c>
      <c r="I18224">
        <v>0.35294117647058798</v>
      </c>
      <c r="J18224" s="1">
        <v>0</v>
      </c>
      <c r="K18224" t="s">
        <v>23240</v>
      </c>
      <c r="L18224" t="s">
        <v>59692</v>
      </c>
      <c r="M18224" t="s">
        <v>59693</v>
      </c>
    </row>
    <row r="18225" spans="1:13">
      <c r="A18225" s="1" t="s">
        <v>20242</v>
      </c>
      <c r="B18225">
        <v>2.15379616507894E-7</v>
      </c>
      <c r="C18225" s="1">
        <v>8.1348064374092805E-8</v>
      </c>
      <c r="D18225">
        <v>1</v>
      </c>
      <c r="E18225">
        <v>0.98863636363636398</v>
      </c>
      <c r="F18225">
        <v>0.98684210526315796</v>
      </c>
      <c r="G18225">
        <v>1</v>
      </c>
      <c r="H18225">
        <v>1</v>
      </c>
      <c r="I18225">
        <v>1</v>
      </c>
      <c r="J18225" s="1">
        <v>0.95</v>
      </c>
      <c r="K18225" t="s">
        <v>23238</v>
      </c>
      <c r="L18225" t="s">
        <v>59694</v>
      </c>
      <c r="M18225" t="s">
        <v>59695</v>
      </c>
    </row>
    <row r="18226" spans="1:13">
      <c r="A18226" s="1" t="s">
        <v>20243</v>
      </c>
      <c r="B18226">
        <v>4.49525313233018E-6</v>
      </c>
      <c r="C18226" s="1">
        <v>9.70778044291794E-8</v>
      </c>
      <c r="D18226">
        <v>1.6129032258064498E-2</v>
      </c>
      <c r="E18226">
        <v>0</v>
      </c>
      <c r="F18226">
        <v>8.7209302325581398E-2</v>
      </c>
      <c r="G18226">
        <v>0</v>
      </c>
      <c r="H18226">
        <v>3.0864197530864199E-2</v>
      </c>
      <c r="I18226">
        <v>1.6666666666666701E-2</v>
      </c>
      <c r="J18226" s="1">
        <v>0</v>
      </c>
      <c r="K18226" t="s">
        <v>23238</v>
      </c>
      <c r="L18226" t="s">
        <v>59696</v>
      </c>
      <c r="M18226" t="s">
        <v>59697</v>
      </c>
    </row>
    <row r="18227" spans="1:13">
      <c r="A18227" s="1" t="s">
        <v>20244</v>
      </c>
      <c r="B18227">
        <v>1.7669845118819899E-5</v>
      </c>
      <c r="C18227" s="1">
        <v>2.5448668537246399E-7</v>
      </c>
      <c r="D18227">
        <v>0.75925925925925897</v>
      </c>
      <c r="E18227">
        <v>0.75609756097560998</v>
      </c>
      <c r="F18227">
        <v>0.89112903225806495</v>
      </c>
      <c r="G18227">
        <v>0.47368421052631599</v>
      </c>
      <c r="H18227">
        <v>0.86184210526315796</v>
      </c>
      <c r="I18227">
        <v>0.79545454545454497</v>
      </c>
      <c r="J18227" s="1">
        <v>1</v>
      </c>
      <c r="K18227" t="s">
        <v>23238</v>
      </c>
      <c r="L18227" t="s">
        <v>59698</v>
      </c>
      <c r="M18227" t="s">
        <v>59699</v>
      </c>
    </row>
    <row r="18228" spans="1:13">
      <c r="A18228" s="1" t="s">
        <v>20245</v>
      </c>
      <c r="B18228">
        <v>2.9110975123692799E-6</v>
      </c>
      <c r="C18228" s="1">
        <v>1.1044324138151801E-7</v>
      </c>
      <c r="D18228">
        <v>1</v>
      </c>
      <c r="E18228">
        <v>1</v>
      </c>
      <c r="F18228">
        <v>1</v>
      </c>
      <c r="G18228">
        <v>0.95</v>
      </c>
      <c r="H18228">
        <v>1</v>
      </c>
      <c r="I18228">
        <v>0.76190476190476197</v>
      </c>
      <c r="J18228" s="1" t="s">
        <v>23229</v>
      </c>
      <c r="K18228" t="s">
        <v>23241</v>
      </c>
      <c r="L18228" t="s">
        <v>59700</v>
      </c>
      <c r="M18228" t="s">
        <v>59701</v>
      </c>
    </row>
    <row r="18229" spans="1:13">
      <c r="A18229" s="1" t="s">
        <v>20246</v>
      </c>
      <c r="B18229">
        <v>1.03200734488683E-8</v>
      </c>
      <c r="C18229" s="1">
        <v>6.5386000804103902E-10</v>
      </c>
      <c r="D18229">
        <v>0.97727272727272696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 s="1">
        <v>0.63636363636363602</v>
      </c>
      <c r="K18229" t="s">
        <v>23238</v>
      </c>
      <c r="L18229" t="s">
        <v>59702</v>
      </c>
      <c r="M18229" t="s">
        <v>59703</v>
      </c>
    </row>
    <row r="18230" spans="1:13">
      <c r="A18230" s="1" t="s">
        <v>20247</v>
      </c>
      <c r="B18230">
        <v>1.2287301543017101E-6</v>
      </c>
      <c r="C18230" s="1">
        <v>9.3770802069101208E-6</v>
      </c>
      <c r="D18230">
        <v>0.91379310344827602</v>
      </c>
      <c r="E18230">
        <v>0.99411764705882399</v>
      </c>
      <c r="F18230">
        <v>0.85755813953488402</v>
      </c>
      <c r="G18230">
        <v>1</v>
      </c>
      <c r="H18230">
        <v>0.96428571428571397</v>
      </c>
      <c r="I18230">
        <v>1</v>
      </c>
      <c r="J18230" s="1" t="s">
        <v>23229</v>
      </c>
      <c r="K18230" t="s">
        <v>23242</v>
      </c>
      <c r="L18230" t="s">
        <v>59704</v>
      </c>
      <c r="M18230" t="s">
        <v>59705</v>
      </c>
    </row>
    <row r="18231" spans="1:13">
      <c r="A18231" s="1" t="s">
        <v>20248</v>
      </c>
      <c r="B18231">
        <v>4.8998952110655E-5</v>
      </c>
      <c r="C18231" s="1">
        <v>3.1239415498906201E-6</v>
      </c>
      <c r="D18231">
        <v>0.25806451612903197</v>
      </c>
      <c r="E18231">
        <v>0.46428571428571402</v>
      </c>
      <c r="F18231">
        <v>6.6265060240963902E-2</v>
      </c>
      <c r="G18231">
        <v>2.3809523809523801E-2</v>
      </c>
      <c r="H18231">
        <v>5.3333333333333302E-2</v>
      </c>
      <c r="I18231">
        <v>5.1282051282051301E-2</v>
      </c>
      <c r="J18231" s="1">
        <v>0</v>
      </c>
      <c r="K18231" t="s">
        <v>23238</v>
      </c>
      <c r="L18231" t="s">
        <v>59706</v>
      </c>
      <c r="M18231" t="s">
        <v>59707</v>
      </c>
    </row>
    <row r="18232" spans="1:13">
      <c r="A18232" s="1" t="s">
        <v>20249</v>
      </c>
      <c r="B18232">
        <v>8.7048884942931296E-6</v>
      </c>
      <c r="C18232" s="1">
        <v>1.1051905196429301E-5</v>
      </c>
      <c r="D18232">
        <v>1</v>
      </c>
      <c r="E18232">
        <v>1</v>
      </c>
      <c r="F18232">
        <v>0.98543689320388395</v>
      </c>
      <c r="G18232">
        <v>0.92857142857142905</v>
      </c>
      <c r="H18232">
        <v>0.90140845070422504</v>
      </c>
      <c r="I18232">
        <v>0.97959183673469397</v>
      </c>
      <c r="J18232" s="1">
        <v>1</v>
      </c>
      <c r="K18232" t="s">
        <v>23237</v>
      </c>
      <c r="L18232" t="s">
        <v>59708</v>
      </c>
      <c r="M18232" t="s">
        <v>59709</v>
      </c>
    </row>
    <row r="18233" spans="1:13">
      <c r="A18233" s="1" t="s">
        <v>20250</v>
      </c>
      <c r="B18233">
        <v>1.5051237349088499E-8</v>
      </c>
      <c r="C18233" s="1">
        <v>1.27873586942471E-8</v>
      </c>
      <c r="D18233">
        <v>0</v>
      </c>
      <c r="E18233">
        <v>0</v>
      </c>
      <c r="F18233">
        <v>1.1111111111110961E-2</v>
      </c>
      <c r="G18233">
        <v>0</v>
      </c>
      <c r="H18233">
        <v>1.136363636363602E-2</v>
      </c>
      <c r="I18233">
        <v>4.545454545454497E-2</v>
      </c>
      <c r="J18233" s="1" t="s">
        <v>23229</v>
      </c>
      <c r="K18233" t="s">
        <v>23243</v>
      </c>
      <c r="L18233" t="s">
        <v>59710</v>
      </c>
      <c r="M18233" t="s">
        <v>59711</v>
      </c>
    </row>
    <row r="18234" spans="1:13">
      <c r="A18234" s="1" t="s">
        <v>20251</v>
      </c>
      <c r="B18234">
        <v>4.2311904594288898E-10</v>
      </c>
      <c r="C18234" s="1">
        <v>6.9320722474996001E-5</v>
      </c>
      <c r="D18234">
        <v>0.59375</v>
      </c>
      <c r="E18234">
        <v>0.51052631578947405</v>
      </c>
      <c r="F18234">
        <v>0.52564102564102599</v>
      </c>
      <c r="G18234">
        <v>0.88793103448275901</v>
      </c>
      <c r="H18234">
        <v>0.37610619469026502</v>
      </c>
      <c r="I18234">
        <v>0.62288135593220295</v>
      </c>
      <c r="J18234" s="1">
        <v>0</v>
      </c>
      <c r="K18234" t="s">
        <v>23239</v>
      </c>
      <c r="L18234" t="s">
        <v>59712</v>
      </c>
      <c r="M18234" t="s">
        <v>59713</v>
      </c>
    </row>
    <row r="18235" spans="1:13">
      <c r="A18235" s="1" t="s">
        <v>20252</v>
      </c>
      <c r="B18235">
        <v>1.6552038298031999E-5</v>
      </c>
      <c r="C18235" s="1">
        <v>8.0081624849570802E-5</v>
      </c>
      <c r="D18235">
        <v>1</v>
      </c>
      <c r="E18235">
        <v>1</v>
      </c>
      <c r="F18235">
        <v>0.90512820512820502</v>
      </c>
      <c r="G18235">
        <v>1</v>
      </c>
      <c r="H18235">
        <v>0.99561403508771895</v>
      </c>
      <c r="I18235">
        <v>1</v>
      </c>
      <c r="J18235" s="1">
        <v>1</v>
      </c>
      <c r="K18235" t="s">
        <v>23241</v>
      </c>
      <c r="L18235" t="s">
        <v>59714</v>
      </c>
      <c r="M18235" t="s">
        <v>59715</v>
      </c>
    </row>
    <row r="18236" spans="1:13">
      <c r="A18236" s="1" t="s">
        <v>20253</v>
      </c>
      <c r="B18236">
        <v>2.29120147928156E-7</v>
      </c>
      <c r="C18236" s="1">
        <v>1.4160904843911999E-4</v>
      </c>
      <c r="D18236">
        <v>0</v>
      </c>
      <c r="E18236">
        <v>5.6818181818181802E-3</v>
      </c>
      <c r="F18236">
        <v>3.0120481927710802E-2</v>
      </c>
      <c r="G18236">
        <v>0.107142857142857</v>
      </c>
      <c r="H18236">
        <v>0.11616161616161599</v>
      </c>
      <c r="I18236">
        <v>0.31884057971014501</v>
      </c>
      <c r="J18236" s="1">
        <v>0</v>
      </c>
      <c r="K18236" t="s">
        <v>23238</v>
      </c>
      <c r="L18236" t="s">
        <v>59716</v>
      </c>
      <c r="M18236" t="s">
        <v>59717</v>
      </c>
    </row>
    <row r="18237" spans="1:13">
      <c r="A18237" s="1" t="s">
        <v>20254</v>
      </c>
      <c r="B18237">
        <v>2.7339078990775801E-5</v>
      </c>
      <c r="C18237" s="1">
        <v>6.9348358877272103E-7</v>
      </c>
      <c r="D18237">
        <v>0.30357142857142899</v>
      </c>
      <c r="E18237">
        <v>3.2051282051282E-2</v>
      </c>
      <c r="F18237">
        <v>1.54639175257732E-2</v>
      </c>
      <c r="G18237">
        <v>0</v>
      </c>
      <c r="H18237">
        <v>7.6923076923076901E-3</v>
      </c>
      <c r="I18237">
        <v>2.32558139534884E-2</v>
      </c>
      <c r="J18237" s="1">
        <v>0</v>
      </c>
      <c r="K18237" t="s">
        <v>23238</v>
      </c>
      <c r="L18237" t="s">
        <v>59718</v>
      </c>
      <c r="M18237" t="s">
        <v>59719</v>
      </c>
    </row>
    <row r="18238" spans="1:13">
      <c r="A18238" s="1" t="s">
        <v>20255</v>
      </c>
      <c r="B18238">
        <v>5.3141378024679097E-5</v>
      </c>
      <c r="C18238" s="1">
        <v>1.96241527428371E-5</v>
      </c>
      <c r="D18238">
        <v>0.890625</v>
      </c>
      <c r="E18238">
        <v>0.84090909090909105</v>
      </c>
      <c r="F18238">
        <v>0.308571428571429</v>
      </c>
      <c r="G18238">
        <v>0.79411764705882304</v>
      </c>
      <c r="H18238">
        <v>0.20348837209302301</v>
      </c>
      <c r="I18238">
        <v>0.95</v>
      </c>
      <c r="J18238" s="1">
        <v>0.95</v>
      </c>
      <c r="K18238" t="s">
        <v>23241</v>
      </c>
      <c r="L18238" t="s">
        <v>59720</v>
      </c>
      <c r="M18238" t="s">
        <v>59721</v>
      </c>
    </row>
    <row r="18239" spans="1:13">
      <c r="A18239" s="1" t="s">
        <v>20256</v>
      </c>
      <c r="B18239">
        <v>3.1553410398093901E-8</v>
      </c>
      <c r="C18239" s="1">
        <v>1.2239231112819599E-7</v>
      </c>
      <c r="D18239">
        <v>1</v>
      </c>
      <c r="E18239">
        <v>1</v>
      </c>
      <c r="F18239">
        <v>1</v>
      </c>
      <c r="G18239">
        <v>0.98</v>
      </c>
      <c r="H18239">
        <v>1</v>
      </c>
      <c r="I18239">
        <v>1</v>
      </c>
      <c r="J18239" s="1">
        <v>1</v>
      </c>
      <c r="K18239" t="s">
        <v>23242</v>
      </c>
      <c r="L18239" t="s">
        <v>59722</v>
      </c>
      <c r="M18239" t="s">
        <v>59723</v>
      </c>
    </row>
    <row r="18240" spans="1:13">
      <c r="A18240" s="1" t="s">
        <v>20257</v>
      </c>
      <c r="B18240">
        <v>6.0348155487869898E-4</v>
      </c>
      <c r="C18240" s="1">
        <v>7.8272636565200408E-6</v>
      </c>
      <c r="D18240">
        <v>0.82</v>
      </c>
      <c r="E18240">
        <v>0.34117647058823503</v>
      </c>
      <c r="F18240">
        <v>0.93452380952380998</v>
      </c>
      <c r="G18240">
        <v>0.96590909090909105</v>
      </c>
      <c r="H18240">
        <v>0.85064935064935099</v>
      </c>
      <c r="I18240">
        <v>0.87903225806451601</v>
      </c>
      <c r="J18240" s="1">
        <v>1</v>
      </c>
      <c r="K18240" t="s">
        <v>23241</v>
      </c>
      <c r="L18240" t="s">
        <v>59724</v>
      </c>
      <c r="M18240" t="s">
        <v>59725</v>
      </c>
    </row>
    <row r="18241" spans="1:13">
      <c r="A18241" s="1" t="s">
        <v>20258</v>
      </c>
      <c r="B18241">
        <v>1.85840894335053E-6</v>
      </c>
      <c r="C18241" s="1">
        <v>2.3587189339897499E-6</v>
      </c>
      <c r="D18241">
        <v>0.96428571428571397</v>
      </c>
      <c r="E18241">
        <v>0.98192771084337305</v>
      </c>
      <c r="F18241">
        <v>0.97535211267605604</v>
      </c>
      <c r="G18241">
        <v>1</v>
      </c>
      <c r="H18241">
        <v>1</v>
      </c>
      <c r="I18241">
        <v>1</v>
      </c>
      <c r="J18241" s="1">
        <v>1</v>
      </c>
      <c r="K18241" t="s">
        <v>23238</v>
      </c>
      <c r="L18241" t="s">
        <v>59726</v>
      </c>
      <c r="M18241" t="s">
        <v>59727</v>
      </c>
    </row>
    <row r="18242" spans="1:13">
      <c r="A18242" s="1" t="s">
        <v>20259</v>
      </c>
      <c r="B18242">
        <v>8.4318734788622705E-7</v>
      </c>
      <c r="C18242" s="1">
        <v>5.37700076212982E-8</v>
      </c>
      <c r="D18242">
        <v>0</v>
      </c>
      <c r="E18242">
        <v>2.1428571428571401E-2</v>
      </c>
      <c r="F18242">
        <v>0</v>
      </c>
      <c r="G18242">
        <v>2.7777777777777801E-2</v>
      </c>
      <c r="H18242">
        <v>0</v>
      </c>
      <c r="I18242">
        <v>1.85185185185185E-2</v>
      </c>
      <c r="J18242" s="1">
        <v>0</v>
      </c>
      <c r="K18242" t="s">
        <v>23241</v>
      </c>
      <c r="L18242" t="s">
        <v>59728</v>
      </c>
      <c r="M18242" t="s">
        <v>59729</v>
      </c>
    </row>
    <row r="18243" spans="1:13">
      <c r="A18243" s="1" t="s">
        <v>20260</v>
      </c>
      <c r="B18243">
        <v>1.3008749921485701E-4</v>
      </c>
      <c r="C18243" s="1">
        <v>8.0310250765663194E-5</v>
      </c>
      <c r="D18243">
        <v>0.28125</v>
      </c>
      <c r="E18243">
        <v>0.21666666666666701</v>
      </c>
      <c r="F18243">
        <v>4.1884816753926697E-2</v>
      </c>
      <c r="G18243">
        <v>8.7719298245613996E-3</v>
      </c>
      <c r="H18243">
        <v>0</v>
      </c>
      <c r="I18243">
        <v>0</v>
      </c>
      <c r="J18243" s="1">
        <v>0</v>
      </c>
      <c r="K18243" t="s">
        <v>23241</v>
      </c>
      <c r="L18243" t="s">
        <v>59730</v>
      </c>
      <c r="M18243" t="s">
        <v>59731</v>
      </c>
    </row>
    <row r="18244" spans="1:13">
      <c r="A18244" s="1" t="s">
        <v>20261</v>
      </c>
      <c r="B18244">
        <v>7.9175688112097701E-6</v>
      </c>
      <c r="C18244" s="1">
        <v>9.5343738064380795E-7</v>
      </c>
      <c r="D18244">
        <v>6.25E-2</v>
      </c>
      <c r="E18244">
        <v>1.0416666666666701E-2</v>
      </c>
      <c r="F18244">
        <v>3.7433155080213901E-2</v>
      </c>
      <c r="G18244">
        <v>0</v>
      </c>
      <c r="H18244">
        <v>1.02040816326531E-2</v>
      </c>
      <c r="I18244">
        <v>1.8018018018018001E-2</v>
      </c>
      <c r="J18244" s="1">
        <v>0</v>
      </c>
      <c r="K18244" t="s">
        <v>23242</v>
      </c>
      <c r="L18244" t="s">
        <v>59732</v>
      </c>
      <c r="M18244" t="s">
        <v>59733</v>
      </c>
    </row>
    <row r="18245" spans="1:13">
      <c r="A18245" s="1" t="s">
        <v>20262</v>
      </c>
      <c r="B18245">
        <v>2.2298516257568E-6</v>
      </c>
      <c r="C18245" s="1">
        <v>1.8714442217339299E-6</v>
      </c>
      <c r="D18245">
        <v>0.98333333333333295</v>
      </c>
      <c r="E18245">
        <v>0.99242424242424199</v>
      </c>
      <c r="F18245">
        <v>0.99242424242424199</v>
      </c>
      <c r="G18245">
        <v>1</v>
      </c>
      <c r="H18245">
        <v>1</v>
      </c>
      <c r="I18245">
        <v>1</v>
      </c>
      <c r="J18245" s="1">
        <v>1</v>
      </c>
      <c r="K18245" t="s">
        <v>23238</v>
      </c>
      <c r="L18245" t="s">
        <v>59734</v>
      </c>
      <c r="M18245" t="s">
        <v>59735</v>
      </c>
    </row>
    <row r="18246" spans="1:13">
      <c r="A18246" s="1" t="s">
        <v>20263</v>
      </c>
      <c r="B18246">
        <v>6.24561442061735E-6</v>
      </c>
      <c r="C18246" s="1">
        <v>1.1779078596891601E-5</v>
      </c>
      <c r="D18246">
        <v>1</v>
      </c>
      <c r="E18246">
        <v>0.99107142857142905</v>
      </c>
      <c r="F18246">
        <v>0.98947368421052595</v>
      </c>
      <c r="G18246">
        <v>0.36666666666666697</v>
      </c>
      <c r="H18246">
        <v>0.98076923076923095</v>
      </c>
      <c r="I18246">
        <v>0.905063291139241</v>
      </c>
      <c r="J18246" s="1">
        <v>1</v>
      </c>
      <c r="K18246" t="s">
        <v>23238</v>
      </c>
      <c r="L18246" t="s">
        <v>59736</v>
      </c>
      <c r="M18246" t="s">
        <v>59737</v>
      </c>
    </row>
    <row r="18247" spans="1:13">
      <c r="A18247" s="1" t="s">
        <v>20264</v>
      </c>
      <c r="B18247">
        <v>2.77994813460473E-7</v>
      </c>
      <c r="C18247" s="1">
        <v>1.3514758056244101E-8</v>
      </c>
      <c r="D18247">
        <v>0</v>
      </c>
      <c r="E18247">
        <v>0</v>
      </c>
      <c r="F18247">
        <v>7.8740157480314994E-3</v>
      </c>
      <c r="G18247">
        <v>0</v>
      </c>
      <c r="H18247">
        <v>0</v>
      </c>
      <c r="I18247">
        <v>0</v>
      </c>
      <c r="J18247" s="1" t="s">
        <v>23229</v>
      </c>
      <c r="K18247" t="s">
        <v>23241</v>
      </c>
      <c r="L18247" t="s">
        <v>59738</v>
      </c>
      <c r="M18247" t="s">
        <v>59739</v>
      </c>
    </row>
    <row r="18248" spans="1:13">
      <c r="A18248" s="1" t="s">
        <v>20265</v>
      </c>
      <c r="B18248">
        <v>6.4281012376329196E-6</v>
      </c>
      <c r="C18248" s="1">
        <v>6.0365946985375101E-6</v>
      </c>
      <c r="D18248">
        <v>0.25806451612903197</v>
      </c>
      <c r="E18248">
        <v>0.47191011235955099</v>
      </c>
      <c r="F18248">
        <v>0.15757575757575801</v>
      </c>
      <c r="G18248">
        <v>0.75</v>
      </c>
      <c r="H18248">
        <v>0.365079365079365</v>
      </c>
      <c r="I18248">
        <v>0.67567567567567599</v>
      </c>
      <c r="J18248" s="1">
        <v>0</v>
      </c>
      <c r="K18248" t="s">
        <v>23241</v>
      </c>
      <c r="L18248" t="s">
        <v>59740</v>
      </c>
      <c r="M18248" t="s">
        <v>59741</v>
      </c>
    </row>
    <row r="18249" spans="1:13">
      <c r="A18249" s="1" t="s">
        <v>20266</v>
      </c>
      <c r="B18249">
        <v>8.5275790577452004E-7</v>
      </c>
      <c r="C18249" s="1">
        <v>1.25320724742229E-6</v>
      </c>
      <c r="D18249">
        <v>0.984375</v>
      </c>
      <c r="E18249">
        <v>0.97222222222222199</v>
      </c>
      <c r="F18249">
        <v>1</v>
      </c>
      <c r="G18249">
        <v>0.77027027027026995</v>
      </c>
      <c r="H18249">
        <v>0.98913043478260898</v>
      </c>
      <c r="I18249">
        <v>0.88970588235294101</v>
      </c>
      <c r="J18249" s="1">
        <v>1</v>
      </c>
      <c r="K18249" t="s">
        <v>23241</v>
      </c>
      <c r="L18249" t="s">
        <v>59742</v>
      </c>
      <c r="M18249" t="s">
        <v>59743</v>
      </c>
    </row>
    <row r="18250" spans="1:13">
      <c r="A18250" s="1" t="s">
        <v>20267</v>
      </c>
      <c r="B18250">
        <v>3.2765176560790998E-7</v>
      </c>
      <c r="C18250" s="1">
        <v>1.91873668703725E-4</v>
      </c>
      <c r="D18250">
        <v>0.38333333333333303</v>
      </c>
      <c r="E18250">
        <v>0.57222222222222197</v>
      </c>
      <c r="F18250">
        <v>0.75147928994082802</v>
      </c>
      <c r="G18250">
        <v>0.48837209302325602</v>
      </c>
      <c r="H18250">
        <v>0.84736842105263199</v>
      </c>
      <c r="I18250">
        <v>0.85185185185185197</v>
      </c>
      <c r="J18250" s="1">
        <v>1</v>
      </c>
      <c r="K18250" t="s">
        <v>23241</v>
      </c>
      <c r="L18250" t="s">
        <v>59744</v>
      </c>
      <c r="M18250" t="s">
        <v>59745</v>
      </c>
    </row>
    <row r="18251" spans="1:13">
      <c r="A18251" s="1" t="s">
        <v>20268</v>
      </c>
      <c r="B18251">
        <v>4.0072973185438298E-4</v>
      </c>
      <c r="C18251" s="1">
        <v>6.16061063704716E-5</v>
      </c>
      <c r="D18251">
        <v>1.6129032258064498E-2</v>
      </c>
      <c r="E18251">
        <v>0.34895833333333298</v>
      </c>
      <c r="F18251">
        <v>2.5773195876288698E-3</v>
      </c>
      <c r="G18251">
        <v>0</v>
      </c>
      <c r="H18251">
        <v>4.4247787610619503E-3</v>
      </c>
      <c r="I18251">
        <v>8.0645161290322596E-3</v>
      </c>
      <c r="J18251" s="1">
        <v>0</v>
      </c>
      <c r="K18251" t="s">
        <v>23242</v>
      </c>
      <c r="L18251" t="s">
        <v>59746</v>
      </c>
      <c r="M18251" t="s">
        <v>59747</v>
      </c>
    </row>
    <row r="18252" spans="1:13">
      <c r="A18252" s="1" t="s">
        <v>20269</v>
      </c>
      <c r="B18252">
        <v>1.8376159229194099E-6</v>
      </c>
      <c r="C18252" s="1">
        <v>5.4399387119898202E-7</v>
      </c>
      <c r="D18252">
        <v>1</v>
      </c>
      <c r="E18252">
        <v>1</v>
      </c>
      <c r="F18252">
        <v>1</v>
      </c>
      <c r="G18252">
        <v>0.88</v>
      </c>
      <c r="H18252">
        <v>0.99305555555555602</v>
      </c>
      <c r="I18252">
        <v>0.94059405940594099</v>
      </c>
      <c r="J18252" s="1">
        <v>1</v>
      </c>
      <c r="K18252" t="s">
        <v>23240</v>
      </c>
      <c r="L18252" t="s">
        <v>59748</v>
      </c>
      <c r="M18252" t="s">
        <v>59749</v>
      </c>
    </row>
    <row r="18253" spans="1:13">
      <c r="A18253" s="1" t="s">
        <v>20270</v>
      </c>
      <c r="B18253">
        <v>5.5263284000012298E-5</v>
      </c>
      <c r="C18253" s="1">
        <v>6.8939335022745403E-6</v>
      </c>
      <c r="D18253">
        <v>0.2</v>
      </c>
      <c r="E18253">
        <v>0.17934782608695701</v>
      </c>
      <c r="F18253">
        <v>0</v>
      </c>
      <c r="G18253">
        <v>0</v>
      </c>
      <c r="H18253">
        <v>0</v>
      </c>
      <c r="I18253">
        <v>0</v>
      </c>
      <c r="J18253" s="1">
        <v>0</v>
      </c>
      <c r="K18253" t="s">
        <v>23242</v>
      </c>
      <c r="L18253" t="s">
        <v>59750</v>
      </c>
      <c r="M18253" t="s">
        <v>59751</v>
      </c>
    </row>
    <row r="18254" spans="1:13">
      <c r="A18254" s="1" t="s">
        <v>20271</v>
      </c>
      <c r="B18254">
        <v>1.20776694973573E-6</v>
      </c>
      <c r="C18254" s="1">
        <v>2.23531891529988E-5</v>
      </c>
      <c r="D18254">
        <v>0</v>
      </c>
      <c r="E18254">
        <v>0</v>
      </c>
      <c r="F18254">
        <v>1.5957446808510599E-2</v>
      </c>
      <c r="G18254">
        <v>0.84848484848484895</v>
      </c>
      <c r="H18254">
        <v>0.13636363636363599</v>
      </c>
      <c r="I18254">
        <v>0.29411764705882398</v>
      </c>
      <c r="J18254" s="1">
        <v>0</v>
      </c>
      <c r="K18254" t="s">
        <v>23237</v>
      </c>
      <c r="L18254" t="s">
        <v>59752</v>
      </c>
      <c r="M18254" t="s">
        <v>59753</v>
      </c>
    </row>
    <row r="18255" spans="1:13">
      <c r="A18255" s="1" t="s">
        <v>20272</v>
      </c>
      <c r="B18255">
        <v>7.8970073371057098E-5</v>
      </c>
      <c r="C18255" s="1">
        <v>1.06577756841472E-5</v>
      </c>
      <c r="D18255">
        <v>0.21875</v>
      </c>
      <c r="E18255">
        <v>0.13541666666666699</v>
      </c>
      <c r="F18255">
        <v>0.14871794871794899</v>
      </c>
      <c r="G18255">
        <v>2.5862068965517199E-2</v>
      </c>
      <c r="H18255">
        <v>0.140350877192982</v>
      </c>
      <c r="I18255">
        <v>0.108870967741935</v>
      </c>
      <c r="J18255" s="1">
        <v>9.0909090909090898E-2</v>
      </c>
      <c r="K18255" t="s">
        <v>23241</v>
      </c>
      <c r="L18255" t="s">
        <v>59754</v>
      </c>
      <c r="M18255" t="s">
        <v>59755</v>
      </c>
    </row>
    <row r="18256" spans="1:13">
      <c r="A18256" s="1" t="s">
        <v>20273</v>
      </c>
      <c r="B18256">
        <v>2.26168474747398E-5</v>
      </c>
      <c r="C18256" s="1">
        <v>4.6528618985756703E-6</v>
      </c>
      <c r="D18256">
        <v>0.96153846153846201</v>
      </c>
      <c r="E18256">
        <v>0.98275862068965503</v>
      </c>
      <c r="F18256">
        <v>0.765822784810127</v>
      </c>
      <c r="G18256">
        <v>1</v>
      </c>
      <c r="H18256">
        <v>0.92857142857142905</v>
      </c>
      <c r="I18256">
        <v>0.97368421052631604</v>
      </c>
      <c r="J18256" s="1">
        <v>1</v>
      </c>
      <c r="K18256" t="s">
        <v>23238</v>
      </c>
      <c r="L18256" t="s">
        <v>59756</v>
      </c>
      <c r="M18256" t="s">
        <v>59757</v>
      </c>
    </row>
    <row r="18257" spans="1:13">
      <c r="A18257" s="1" t="s">
        <v>20274</v>
      </c>
      <c r="B18257">
        <v>6.7092259813005902E-6</v>
      </c>
      <c r="C18257" s="1">
        <v>1.95725317908798E-5</v>
      </c>
      <c r="D18257">
        <v>1.72413793103448E-2</v>
      </c>
      <c r="E18257">
        <v>6.2500000000000003E-3</v>
      </c>
      <c r="F18257">
        <v>6.9230769230769207E-2</v>
      </c>
      <c r="G18257">
        <v>1.38888888888889E-2</v>
      </c>
      <c r="H18257">
        <v>4.7619047619047597E-3</v>
      </c>
      <c r="I18257">
        <v>1.03092783505155E-2</v>
      </c>
      <c r="J18257" s="1">
        <v>0</v>
      </c>
      <c r="K18257" t="s">
        <v>23240</v>
      </c>
      <c r="L18257" t="s">
        <v>59758</v>
      </c>
      <c r="M18257" t="s">
        <v>59759</v>
      </c>
    </row>
    <row r="18258" spans="1:13">
      <c r="A18258" s="1" t="s">
        <v>20275</v>
      </c>
      <c r="B18258">
        <v>1.71736546960668E-4</v>
      </c>
      <c r="C18258" s="1">
        <v>2.8732832989049198E-4</v>
      </c>
      <c r="D18258">
        <v>0.25</v>
      </c>
      <c r="E18258">
        <v>0.51595744680851097</v>
      </c>
      <c r="F18258">
        <v>6.4516129032258104E-2</v>
      </c>
      <c r="G18258">
        <v>8.6206896551724102E-3</v>
      </c>
      <c r="H18258">
        <v>4.3859649122806998E-3</v>
      </c>
      <c r="I18258">
        <v>3.5999999999999997E-2</v>
      </c>
      <c r="J18258" s="1">
        <v>4.5454545454545497E-2</v>
      </c>
      <c r="K18258" t="s">
        <v>23241</v>
      </c>
      <c r="L18258" t="s">
        <v>59760</v>
      </c>
      <c r="M18258" t="s">
        <v>59761</v>
      </c>
    </row>
    <row r="18259" spans="1:13">
      <c r="A18259" s="1" t="s">
        <v>20276</v>
      </c>
      <c r="B18259">
        <v>2.1475539840910801E-5</v>
      </c>
      <c r="C18259" s="1">
        <v>6.1476181653549703E-6</v>
      </c>
      <c r="D18259">
        <v>0</v>
      </c>
      <c r="E18259">
        <v>0</v>
      </c>
      <c r="F18259">
        <v>0</v>
      </c>
      <c r="G18259">
        <v>0</v>
      </c>
      <c r="H18259">
        <v>1.4705882352941201E-2</v>
      </c>
      <c r="I18259">
        <v>0.120253164556962</v>
      </c>
      <c r="J18259" s="1">
        <v>0</v>
      </c>
      <c r="K18259" t="s">
        <v>23238</v>
      </c>
      <c r="L18259" t="s">
        <v>59762</v>
      </c>
      <c r="M18259" t="s">
        <v>59763</v>
      </c>
    </row>
    <row r="18260" spans="1:13">
      <c r="A18260" s="1" t="s">
        <v>20277</v>
      </c>
      <c r="B18260">
        <v>4.9993397009357801E-6</v>
      </c>
      <c r="C18260" s="1">
        <v>5.7680348861166299E-6</v>
      </c>
      <c r="D18260">
        <v>2.27272727272727E-2</v>
      </c>
      <c r="E18260">
        <v>0</v>
      </c>
      <c r="F18260">
        <v>9.3023255813953501E-2</v>
      </c>
      <c r="G18260">
        <v>0</v>
      </c>
      <c r="H18260">
        <v>0.1</v>
      </c>
      <c r="I18260">
        <v>1.85185185185185E-2</v>
      </c>
      <c r="J18260" s="1">
        <v>0</v>
      </c>
      <c r="K18260" t="s">
        <v>23241</v>
      </c>
      <c r="L18260" t="s">
        <v>59764</v>
      </c>
      <c r="M18260" t="s">
        <v>59765</v>
      </c>
    </row>
    <row r="18261" spans="1:13">
      <c r="A18261" s="1" t="s">
        <v>20278</v>
      </c>
      <c r="B18261">
        <v>1.14202392238428E-6</v>
      </c>
      <c r="C18261" s="1">
        <v>3.5089023302033202E-9</v>
      </c>
      <c r="D18261">
        <v>0.109375</v>
      </c>
      <c r="E18261">
        <v>5.5555555555555601E-3</v>
      </c>
      <c r="F18261">
        <v>5.3475935828877002E-3</v>
      </c>
      <c r="G18261">
        <v>0</v>
      </c>
      <c r="H18261">
        <v>0</v>
      </c>
      <c r="I18261">
        <v>0</v>
      </c>
      <c r="J18261" s="1">
        <v>0</v>
      </c>
      <c r="K18261" t="s">
        <v>23241</v>
      </c>
      <c r="L18261" t="s">
        <v>59766</v>
      </c>
      <c r="M18261" t="s">
        <v>59767</v>
      </c>
    </row>
    <row r="18262" spans="1:13">
      <c r="A18262" s="1" t="s">
        <v>20279</v>
      </c>
      <c r="B18262">
        <v>1.3849151313483801E-4</v>
      </c>
      <c r="C18262" s="1">
        <v>4.7217460959703602E-6</v>
      </c>
      <c r="D18262">
        <v>0.116666666666667</v>
      </c>
      <c r="E18262">
        <v>0.390804597701149</v>
      </c>
      <c r="F18262">
        <v>9.4936708860759497E-3</v>
      </c>
      <c r="G18262">
        <v>1.3157894736842099E-2</v>
      </c>
      <c r="H18262">
        <v>5.8823529411764696E-3</v>
      </c>
      <c r="I18262">
        <v>0</v>
      </c>
      <c r="J18262" s="1">
        <v>0</v>
      </c>
      <c r="K18262" t="s">
        <v>23239</v>
      </c>
      <c r="L18262" t="s">
        <v>59768</v>
      </c>
      <c r="M18262" t="s">
        <v>59769</v>
      </c>
    </row>
    <row r="18263" spans="1:13">
      <c r="A18263" s="1" t="s">
        <v>20280</v>
      </c>
      <c r="B18263">
        <v>4.3908766961169697E-5</v>
      </c>
      <c r="C18263" s="1">
        <v>8.0351017661863204E-6</v>
      </c>
      <c r="D18263">
        <v>1</v>
      </c>
      <c r="E18263">
        <v>0.76881720430107503</v>
      </c>
      <c r="F18263">
        <v>1</v>
      </c>
      <c r="G18263">
        <v>0.97</v>
      </c>
      <c r="H18263">
        <v>0.99468085106382997</v>
      </c>
      <c r="I18263">
        <v>0.99285714285714299</v>
      </c>
      <c r="J18263" s="1">
        <v>1</v>
      </c>
      <c r="K18263" t="s">
        <v>23240</v>
      </c>
      <c r="L18263" t="s">
        <v>59770</v>
      </c>
      <c r="M18263" t="s">
        <v>59771</v>
      </c>
    </row>
    <row r="18264" spans="1:13">
      <c r="A18264" s="1" t="s">
        <v>20281</v>
      </c>
      <c r="B18264">
        <v>9.0171179464400803E-6</v>
      </c>
      <c r="C18264" s="1">
        <v>3.6387140194150101E-5</v>
      </c>
      <c r="D18264">
        <v>0.97727272727272696</v>
      </c>
      <c r="E18264">
        <v>0.984375</v>
      </c>
      <c r="F18264">
        <v>0.88829787234042601</v>
      </c>
      <c r="G18264">
        <v>1</v>
      </c>
      <c r="H18264">
        <v>0.88053097345132703</v>
      </c>
      <c r="I18264">
        <v>1</v>
      </c>
      <c r="J18264" s="1">
        <v>0.95454545454545503</v>
      </c>
      <c r="K18264" t="s">
        <v>23238</v>
      </c>
      <c r="L18264" t="s">
        <v>59772</v>
      </c>
      <c r="M18264" t="s">
        <v>59773</v>
      </c>
    </row>
    <row r="18265" spans="1:13">
      <c r="A18265" s="1" t="s">
        <v>20282</v>
      </c>
      <c r="B18265">
        <v>1.9975525619533102E-5</v>
      </c>
      <c r="C18265" s="1">
        <v>1.75270960915678E-7</v>
      </c>
      <c r="D18265">
        <v>0.21666666666666701</v>
      </c>
      <c r="E18265">
        <v>3.1645569620253201E-2</v>
      </c>
      <c r="F18265">
        <v>2.7173913043478299E-3</v>
      </c>
      <c r="G18265">
        <v>0.6</v>
      </c>
      <c r="H18265">
        <v>2.40963855421687E-2</v>
      </c>
      <c r="I18265">
        <v>0.26470588235294101</v>
      </c>
      <c r="J18265" s="1" t="s">
        <v>23229</v>
      </c>
      <c r="K18265" t="s">
        <v>23242</v>
      </c>
      <c r="L18265" t="s">
        <v>59774</v>
      </c>
      <c r="M18265" t="s">
        <v>59775</v>
      </c>
    </row>
    <row r="18266" spans="1:13">
      <c r="A18266" s="1" t="s">
        <v>20283</v>
      </c>
      <c r="B18266">
        <v>3.3845670064797299E-6</v>
      </c>
      <c r="C18266" s="1">
        <v>4.3781620063112197E-6</v>
      </c>
      <c r="D18266">
        <v>0.97727272727272696</v>
      </c>
      <c r="E18266">
        <v>0.99390243902439002</v>
      </c>
      <c r="F18266">
        <v>0.94382022471910099</v>
      </c>
      <c r="G18266">
        <v>1</v>
      </c>
      <c r="H18266">
        <v>0.98192771084337305</v>
      </c>
      <c r="I18266">
        <v>0.952380952380952</v>
      </c>
      <c r="J18266" s="1">
        <v>1</v>
      </c>
      <c r="K18266" t="s">
        <v>23240</v>
      </c>
      <c r="L18266" t="s">
        <v>59776</v>
      </c>
      <c r="M18266" t="s">
        <v>59777</v>
      </c>
    </row>
    <row r="18267" spans="1:13">
      <c r="A18267" s="1" t="s">
        <v>20284</v>
      </c>
      <c r="B18267">
        <v>6.1550945134542702E-6</v>
      </c>
      <c r="C18267" s="1">
        <v>1.38985446893641E-6</v>
      </c>
      <c r="D18267">
        <v>1</v>
      </c>
      <c r="E18267">
        <v>1</v>
      </c>
      <c r="F18267">
        <v>1</v>
      </c>
      <c r="G18267">
        <v>0.5</v>
      </c>
      <c r="H18267">
        <v>1</v>
      </c>
      <c r="I18267">
        <v>0.96031746031746001</v>
      </c>
      <c r="J18267" s="1" t="s">
        <v>23229</v>
      </c>
      <c r="K18267" t="s">
        <v>23238</v>
      </c>
      <c r="L18267" t="s">
        <v>59778</v>
      </c>
      <c r="M18267" t="s">
        <v>59779</v>
      </c>
    </row>
    <row r="18268" spans="1:13">
      <c r="A18268" s="1" t="s">
        <v>20285</v>
      </c>
      <c r="B18268">
        <v>6.1934138505069703E-6</v>
      </c>
      <c r="C18268" s="1">
        <v>9.0757133272660792E-6</v>
      </c>
      <c r="D18268">
        <v>1.6129032258064498E-2</v>
      </c>
      <c r="E18268">
        <v>7.8125E-2</v>
      </c>
      <c r="F18268">
        <v>0</v>
      </c>
      <c r="G18268">
        <v>0.08</v>
      </c>
      <c r="H18268">
        <v>0.02</v>
      </c>
      <c r="I18268">
        <v>0.13218390804597699</v>
      </c>
      <c r="J18268" s="1">
        <v>0</v>
      </c>
      <c r="K18268" t="s">
        <v>23242</v>
      </c>
      <c r="L18268" t="s">
        <v>59780</v>
      </c>
      <c r="M18268" t="s">
        <v>59781</v>
      </c>
    </row>
    <row r="18269" spans="1:13">
      <c r="A18269" s="1" t="s">
        <v>20286</v>
      </c>
      <c r="B18269">
        <v>1.3899441622147799E-6</v>
      </c>
      <c r="C18269" s="1">
        <v>4.8966051932270501E-5</v>
      </c>
      <c r="D18269">
        <v>0</v>
      </c>
      <c r="E18269">
        <v>0</v>
      </c>
      <c r="F18269">
        <v>0</v>
      </c>
      <c r="G18269">
        <v>0.54651162790697705</v>
      </c>
      <c r="H18269">
        <v>1.8181818181818198E-2</v>
      </c>
      <c r="I18269">
        <v>0.21153846153846201</v>
      </c>
      <c r="J18269" s="1" t="s">
        <v>23229</v>
      </c>
      <c r="K18269" t="s">
        <v>23238</v>
      </c>
      <c r="L18269" t="s">
        <v>59782</v>
      </c>
      <c r="M18269" t="s">
        <v>59783</v>
      </c>
    </row>
    <row r="18270" spans="1:13">
      <c r="A18270" s="1" t="s">
        <v>20287</v>
      </c>
      <c r="B18270">
        <v>4.4423796063553101E-5</v>
      </c>
      <c r="C18270" s="1">
        <v>9.2724008482763498E-5</v>
      </c>
      <c r="D18270">
        <v>3.3333333333333298E-2</v>
      </c>
      <c r="E18270">
        <v>1.05263157894737E-2</v>
      </c>
      <c r="F18270">
        <v>0.48550724637681197</v>
      </c>
      <c r="G18270">
        <v>2.7027027027027001E-2</v>
      </c>
      <c r="H18270">
        <v>0.15</v>
      </c>
      <c r="I18270">
        <v>1.21951219512195E-2</v>
      </c>
      <c r="J18270" s="1" t="s">
        <v>23229</v>
      </c>
      <c r="K18270" t="s">
        <v>23240</v>
      </c>
      <c r="L18270" t="s">
        <v>59784</v>
      </c>
      <c r="M18270" t="s">
        <v>59785</v>
      </c>
    </row>
    <row r="18271" spans="1:13">
      <c r="A18271" s="1" t="s">
        <v>20288</v>
      </c>
      <c r="B18271">
        <v>1.93824829354978E-4</v>
      </c>
      <c r="C18271" s="1">
        <v>2.9561655355294899E-4</v>
      </c>
      <c r="D18271">
        <v>0.83870967741935498</v>
      </c>
      <c r="E18271">
        <v>0.27464788732394402</v>
      </c>
      <c r="F18271">
        <v>0.350828729281768</v>
      </c>
      <c r="G18271">
        <v>0.90217391304347805</v>
      </c>
      <c r="H18271">
        <v>0.54545454545454497</v>
      </c>
      <c r="I18271">
        <v>0.91052631578947396</v>
      </c>
      <c r="J18271" s="1">
        <v>1</v>
      </c>
      <c r="K18271" t="s">
        <v>23237</v>
      </c>
      <c r="L18271" t="s">
        <v>59786</v>
      </c>
      <c r="M18271" t="s">
        <v>59787</v>
      </c>
    </row>
    <row r="18272" spans="1:13">
      <c r="A18272" s="1" t="s">
        <v>20289</v>
      </c>
      <c r="B18272">
        <v>3.1104891044811899E-4</v>
      </c>
      <c r="C18272" s="1">
        <v>3.2091235454682202E-5</v>
      </c>
      <c r="D18272">
        <v>4.3478260869565202E-2</v>
      </c>
      <c r="E18272">
        <v>0.52469135802469102</v>
      </c>
      <c r="F18272">
        <v>7.0422535211267599E-3</v>
      </c>
      <c r="G18272">
        <v>0</v>
      </c>
      <c r="H18272">
        <v>0</v>
      </c>
      <c r="I18272">
        <v>2.6315789473684199E-2</v>
      </c>
      <c r="J18272" s="1">
        <v>0.2</v>
      </c>
      <c r="K18272" t="s">
        <v>23242</v>
      </c>
      <c r="L18272" t="s">
        <v>59788</v>
      </c>
      <c r="M18272" t="s">
        <v>59789</v>
      </c>
    </row>
    <row r="18273" spans="1:13">
      <c r="A18273" s="1" t="s">
        <v>20290</v>
      </c>
      <c r="B18273">
        <v>3.84160369590092E-7</v>
      </c>
      <c r="C18273" s="1">
        <v>1.40791090746685E-6</v>
      </c>
      <c r="D18273">
        <v>1</v>
      </c>
      <c r="E18273">
        <v>0.99390243902439002</v>
      </c>
      <c r="F18273">
        <v>0.80994152046783596</v>
      </c>
      <c r="G18273">
        <v>0.22093023255814001</v>
      </c>
      <c r="H18273">
        <v>0.74193548387096797</v>
      </c>
      <c r="I18273">
        <v>0.84558823529411797</v>
      </c>
      <c r="J18273" s="1" t="s">
        <v>23229</v>
      </c>
      <c r="K18273" t="s">
        <v>23239</v>
      </c>
      <c r="L18273" t="s">
        <v>59790</v>
      </c>
      <c r="M18273" t="s">
        <v>59791</v>
      </c>
    </row>
    <row r="18274" spans="1:13">
      <c r="A18274" s="1" t="s">
        <v>20291</v>
      </c>
      <c r="B18274">
        <v>1.0572465374860499E-6</v>
      </c>
      <c r="C18274" s="1">
        <v>5.6895549083239196E-7</v>
      </c>
      <c r="D18274">
        <v>1.85185185185185E-2</v>
      </c>
      <c r="E18274">
        <v>2.9761904761904798E-2</v>
      </c>
      <c r="F18274">
        <v>2.8089887640449398E-3</v>
      </c>
      <c r="G18274">
        <v>0</v>
      </c>
      <c r="H18274">
        <v>0</v>
      </c>
      <c r="I18274">
        <v>0</v>
      </c>
      <c r="J18274" s="1">
        <v>0</v>
      </c>
      <c r="K18274" t="s">
        <v>23241</v>
      </c>
      <c r="L18274" t="s">
        <v>59792</v>
      </c>
      <c r="M18274" t="s">
        <v>59793</v>
      </c>
    </row>
    <row r="18275" spans="1:13">
      <c r="A18275" s="1" t="s">
        <v>20292</v>
      </c>
      <c r="B18275">
        <v>3.46209860400851E-6</v>
      </c>
      <c r="C18275" s="1">
        <v>2.2896513217624E-5</v>
      </c>
      <c r="D18275">
        <v>0</v>
      </c>
      <c r="E18275">
        <v>0</v>
      </c>
      <c r="F18275">
        <v>0</v>
      </c>
      <c r="G18275">
        <v>0</v>
      </c>
      <c r="H18275">
        <v>0.201086956521739</v>
      </c>
      <c r="I18275">
        <v>8.3333333333333297E-3</v>
      </c>
      <c r="J18275" s="1">
        <v>0</v>
      </c>
      <c r="K18275" t="s">
        <v>23238</v>
      </c>
      <c r="L18275" t="s">
        <v>59794</v>
      </c>
      <c r="M18275" t="s">
        <v>59795</v>
      </c>
    </row>
    <row r="18276" spans="1:13">
      <c r="A18276" s="1" t="s">
        <v>20293</v>
      </c>
      <c r="B18276">
        <v>3.3342019968619803E-5</v>
      </c>
      <c r="C18276" s="1">
        <v>1.25098015427906E-4</v>
      </c>
      <c r="D18276">
        <v>0.31034482758620702</v>
      </c>
      <c r="E18276">
        <v>0.37837837837837801</v>
      </c>
      <c r="F18276">
        <v>0.47202797202797198</v>
      </c>
      <c r="G18276">
        <v>0.18181818181818199</v>
      </c>
      <c r="H18276">
        <v>0.17808219178082199</v>
      </c>
      <c r="I18276">
        <v>0.119047619047619</v>
      </c>
      <c r="J18276" s="1" t="s">
        <v>23229</v>
      </c>
      <c r="K18276" t="s">
        <v>23240</v>
      </c>
      <c r="L18276" t="s">
        <v>59796</v>
      </c>
      <c r="M18276" t="s">
        <v>59797</v>
      </c>
    </row>
    <row r="18277" spans="1:13">
      <c r="A18277" s="1" t="s">
        <v>20294</v>
      </c>
      <c r="B18277">
        <v>1.7391530757652701E-4</v>
      </c>
      <c r="C18277" s="1">
        <v>1.4987673856101401E-5</v>
      </c>
      <c r="D18277">
        <v>1</v>
      </c>
      <c r="E18277">
        <v>0.71590909090909105</v>
      </c>
      <c r="F18277">
        <v>1</v>
      </c>
      <c r="G18277">
        <v>1</v>
      </c>
      <c r="H18277">
        <v>1</v>
      </c>
      <c r="I18277">
        <v>0.99425287356321801</v>
      </c>
      <c r="J18277" s="1" t="s">
        <v>23229</v>
      </c>
      <c r="K18277" t="s">
        <v>23241</v>
      </c>
      <c r="L18277" t="s">
        <v>59798</v>
      </c>
      <c r="M18277" t="s">
        <v>59799</v>
      </c>
    </row>
    <row r="18278" spans="1:13">
      <c r="A18278" s="1" t="s">
        <v>20295</v>
      </c>
      <c r="B18278">
        <v>3.0045619077315201E-7</v>
      </c>
      <c r="C18278" s="1">
        <v>1.80028949017016E-6</v>
      </c>
      <c r="D18278">
        <v>0</v>
      </c>
      <c r="E18278">
        <v>9.6153846153846194E-3</v>
      </c>
      <c r="F18278">
        <v>0</v>
      </c>
      <c r="G18278">
        <v>0</v>
      </c>
      <c r="H18278">
        <v>0</v>
      </c>
      <c r="I18278">
        <v>2.1505376344085999E-2</v>
      </c>
      <c r="J18278" s="1">
        <v>0</v>
      </c>
      <c r="K18278" t="s">
        <v>23238</v>
      </c>
      <c r="L18278" t="s">
        <v>59800</v>
      </c>
      <c r="M18278" t="s">
        <v>59801</v>
      </c>
    </row>
    <row r="18279" spans="1:13">
      <c r="A18279" s="1" t="s">
        <v>20296</v>
      </c>
      <c r="B18279">
        <v>6.7197439080554706E-8</v>
      </c>
      <c r="C18279" s="1">
        <v>2.6697834851482002E-7</v>
      </c>
      <c r="D18279">
        <v>0</v>
      </c>
      <c r="E18279">
        <v>2.6315789473684199E-2</v>
      </c>
      <c r="F18279">
        <v>9.0361445783132491E-3</v>
      </c>
      <c r="G18279">
        <v>3.03030303030303E-2</v>
      </c>
      <c r="H18279">
        <v>5.8823529411764696E-3</v>
      </c>
      <c r="I18279">
        <v>0</v>
      </c>
      <c r="J18279" s="1">
        <v>0</v>
      </c>
      <c r="K18279" t="s">
        <v>23240</v>
      </c>
      <c r="L18279" t="s">
        <v>59802</v>
      </c>
      <c r="M18279" t="s">
        <v>59803</v>
      </c>
    </row>
    <row r="18280" spans="1:13">
      <c r="A18280" s="1" t="s">
        <v>20297</v>
      </c>
      <c r="B18280">
        <v>3.2524153666306502E-5</v>
      </c>
      <c r="C18280" s="1">
        <v>2.7408811613206101E-5</v>
      </c>
      <c r="D18280">
        <v>0.98214285714285698</v>
      </c>
      <c r="E18280">
        <v>1</v>
      </c>
      <c r="F18280">
        <v>0.91566265060241003</v>
      </c>
      <c r="G18280">
        <v>0.98958333333333304</v>
      </c>
      <c r="H18280">
        <v>0.98623853211009205</v>
      </c>
      <c r="I18280">
        <v>0.98130841121495305</v>
      </c>
      <c r="J18280" s="1">
        <v>1</v>
      </c>
      <c r="K18280" t="s">
        <v>23238</v>
      </c>
      <c r="L18280" t="s">
        <v>59804</v>
      </c>
      <c r="M18280" t="s">
        <v>59805</v>
      </c>
    </row>
    <row r="18281" spans="1:13">
      <c r="A18281" s="1" t="s">
        <v>20298</v>
      </c>
      <c r="B18281">
        <v>1.9338924255959298E-6</v>
      </c>
      <c r="C18281" s="1">
        <v>1.5828487058128099E-6</v>
      </c>
      <c r="D18281">
        <v>1</v>
      </c>
      <c r="E18281">
        <v>0.99468085106382997</v>
      </c>
      <c r="F18281">
        <v>1</v>
      </c>
      <c r="G18281">
        <v>1</v>
      </c>
      <c r="H18281">
        <v>0.98809523809523803</v>
      </c>
      <c r="I18281">
        <v>1</v>
      </c>
      <c r="J18281" s="1" t="s">
        <v>23229</v>
      </c>
      <c r="K18281" t="s">
        <v>23237</v>
      </c>
      <c r="L18281" t="s">
        <v>59806</v>
      </c>
      <c r="M18281" t="s">
        <v>59807</v>
      </c>
    </row>
    <row r="18282" spans="1:13">
      <c r="A18282" s="1" t="s">
        <v>20299</v>
      </c>
      <c r="B18282">
        <v>5.9128142910426598E-8</v>
      </c>
      <c r="C18282" s="1">
        <v>7.9266922179161596E-9</v>
      </c>
      <c r="D18282">
        <v>1</v>
      </c>
      <c r="E18282">
        <v>1</v>
      </c>
      <c r="F18282">
        <v>0.99</v>
      </c>
      <c r="G18282">
        <v>1</v>
      </c>
      <c r="H18282">
        <v>0.99444444444444402</v>
      </c>
      <c r="I18282">
        <v>1</v>
      </c>
      <c r="J18282" s="1">
        <v>1</v>
      </c>
      <c r="K18282" t="s">
        <v>23240</v>
      </c>
      <c r="L18282" t="s">
        <v>59808</v>
      </c>
      <c r="M18282" t="s">
        <v>59809</v>
      </c>
    </row>
    <row r="18283" spans="1:13">
      <c r="A18283" s="1" t="s">
        <v>20300</v>
      </c>
      <c r="B18283">
        <v>2.9990190756146501E-6</v>
      </c>
      <c r="C18283" s="1">
        <v>5.7879762311629796E-4</v>
      </c>
      <c r="D18283">
        <v>0.5</v>
      </c>
      <c r="E18283">
        <v>0.78333333333333299</v>
      </c>
      <c r="F18283">
        <v>0.44311377245508998</v>
      </c>
      <c r="G18283">
        <v>0.98245614035087703</v>
      </c>
      <c r="H18283">
        <v>0.93518518518518501</v>
      </c>
      <c r="I18283">
        <v>0.96052631578947401</v>
      </c>
      <c r="J18283" s="1">
        <v>1</v>
      </c>
      <c r="K18283" t="s">
        <v>23237</v>
      </c>
      <c r="L18283" t="s">
        <v>59810</v>
      </c>
      <c r="M18283" t="s">
        <v>59811</v>
      </c>
    </row>
    <row r="18284" spans="1:13">
      <c r="A18284" s="1" t="s">
        <v>20301</v>
      </c>
      <c r="B18284">
        <v>1.54917749183723E-4</v>
      </c>
      <c r="C18284" s="1">
        <v>2.5433466792854901E-5</v>
      </c>
      <c r="D18284">
        <v>0.73076923076923095</v>
      </c>
      <c r="E18284">
        <v>0.314285714285714</v>
      </c>
      <c r="F18284">
        <v>0.92119565217391297</v>
      </c>
      <c r="G18284">
        <v>0.96666666666666701</v>
      </c>
      <c r="H18284">
        <v>0.92857142857142905</v>
      </c>
      <c r="I18284">
        <v>0.93589743589743601</v>
      </c>
      <c r="J18284" s="1">
        <v>0</v>
      </c>
      <c r="K18284" t="s">
        <v>23241</v>
      </c>
      <c r="L18284" t="s">
        <v>59812</v>
      </c>
      <c r="M18284" t="s">
        <v>59813</v>
      </c>
    </row>
    <row r="18285" spans="1:13">
      <c r="A18285" s="1" t="s">
        <v>20302</v>
      </c>
      <c r="B18285">
        <v>7.2467732875050999E-7</v>
      </c>
      <c r="C18285" s="1">
        <v>2.0330912355914201E-6</v>
      </c>
      <c r="D18285">
        <v>1</v>
      </c>
      <c r="E18285">
        <v>0.99438202247190999</v>
      </c>
      <c r="F18285">
        <v>0.98203592814371299</v>
      </c>
      <c r="G18285">
        <v>1</v>
      </c>
      <c r="H18285">
        <v>1</v>
      </c>
      <c r="I18285">
        <v>0.99206349206349198</v>
      </c>
      <c r="J18285" s="1">
        <v>0</v>
      </c>
      <c r="K18285" t="s">
        <v>23240</v>
      </c>
      <c r="L18285" t="s">
        <v>59814</v>
      </c>
      <c r="M18285" t="s">
        <v>59815</v>
      </c>
    </row>
    <row r="18286" spans="1:13">
      <c r="A18286" s="1" t="s">
        <v>20303</v>
      </c>
      <c r="B18286">
        <v>5.16251210061547E-9</v>
      </c>
      <c r="C18286" s="1">
        <v>1.9023180912775701E-5</v>
      </c>
      <c r="D18286">
        <v>0.2</v>
      </c>
      <c r="E18286">
        <v>4.72972972972973E-2</v>
      </c>
      <c r="F18286">
        <v>0.123417721518987</v>
      </c>
      <c r="G18286">
        <v>0</v>
      </c>
      <c r="H18286">
        <v>5.6818181818181802E-3</v>
      </c>
      <c r="I18286">
        <v>7.0652173913043501E-2</v>
      </c>
      <c r="J18286" s="1">
        <v>0</v>
      </c>
      <c r="K18286" t="s">
        <v>23238</v>
      </c>
      <c r="L18286" t="s">
        <v>59816</v>
      </c>
      <c r="M18286" t="s">
        <v>59817</v>
      </c>
    </row>
    <row r="18287" spans="1:13">
      <c r="A18287" s="1" t="s">
        <v>20304</v>
      </c>
      <c r="B18287">
        <v>3.0323686589964801E-5</v>
      </c>
      <c r="C18287" s="1">
        <v>5.3583950649265801E-5</v>
      </c>
      <c r="D18287">
        <v>6.6666666666666693E-2</v>
      </c>
      <c r="E18287">
        <v>5.5555555555555601E-3</v>
      </c>
      <c r="F18287">
        <v>0.138121546961326</v>
      </c>
      <c r="G18287">
        <v>0.4375</v>
      </c>
      <c r="H18287">
        <v>0.114583333333333</v>
      </c>
      <c r="I18287">
        <v>0.22727272727272699</v>
      </c>
      <c r="J18287" s="1">
        <v>0</v>
      </c>
      <c r="K18287" t="s">
        <v>23238</v>
      </c>
      <c r="L18287" t="s">
        <v>59818</v>
      </c>
      <c r="M18287" t="s">
        <v>59819</v>
      </c>
    </row>
    <row r="18288" spans="1:13">
      <c r="A18288" s="1" t="s">
        <v>20305</v>
      </c>
      <c r="B18288">
        <v>5.1549866493630201E-5</v>
      </c>
      <c r="C18288" s="1">
        <v>3.1708482352366398E-5</v>
      </c>
      <c r="D18288">
        <v>0.69642857142857095</v>
      </c>
      <c r="E18288">
        <v>0.39873417721519</v>
      </c>
      <c r="F18288">
        <v>0.88172043010752699</v>
      </c>
      <c r="G18288">
        <v>0.828125</v>
      </c>
      <c r="H18288">
        <v>0.68811881188118795</v>
      </c>
      <c r="I18288">
        <v>0.8125</v>
      </c>
      <c r="J18288" s="1">
        <v>0</v>
      </c>
      <c r="K18288" t="s">
        <v>23239</v>
      </c>
      <c r="L18288" t="s">
        <v>59820</v>
      </c>
      <c r="M18288" t="s">
        <v>59821</v>
      </c>
    </row>
    <row r="18289" spans="1:13">
      <c r="A18289" s="1" t="s">
        <v>20306</v>
      </c>
      <c r="B18289">
        <v>0</v>
      </c>
      <c r="C18289" s="1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 s="1">
        <v>0</v>
      </c>
      <c r="K18289" t="s">
        <v>23239</v>
      </c>
      <c r="L18289" t="s">
        <v>59822</v>
      </c>
      <c r="M18289" t="s">
        <v>59823</v>
      </c>
    </row>
    <row r="18290" spans="1:13">
      <c r="A18290" s="1" t="s">
        <v>20307</v>
      </c>
      <c r="B18290">
        <v>1.72913150593583E-7</v>
      </c>
      <c r="C18290" s="1">
        <v>1.75258892582001E-7</v>
      </c>
      <c r="D18290">
        <v>0</v>
      </c>
      <c r="E18290">
        <v>6.6666666666666697E-3</v>
      </c>
      <c r="F18290">
        <v>0</v>
      </c>
      <c r="G18290">
        <v>9.4339622641509399E-2</v>
      </c>
      <c r="H18290">
        <v>5.6818181818181802E-3</v>
      </c>
      <c r="I18290">
        <v>1.5625E-2</v>
      </c>
      <c r="J18290" s="1">
        <v>0</v>
      </c>
      <c r="K18290" t="s">
        <v>23240</v>
      </c>
      <c r="L18290" t="s">
        <v>59824</v>
      </c>
      <c r="M18290" t="s">
        <v>59825</v>
      </c>
    </row>
    <row r="18291" spans="1:13">
      <c r="A18291" s="1" t="s">
        <v>20308</v>
      </c>
      <c r="B18291">
        <v>1.24249669039086E-5</v>
      </c>
      <c r="C18291" s="1">
        <v>6.3459218340171303E-6</v>
      </c>
      <c r="D18291">
        <v>1</v>
      </c>
      <c r="E18291">
        <v>0.98850574712643702</v>
      </c>
      <c r="F18291">
        <v>0.99668874172185395</v>
      </c>
      <c r="G18291">
        <v>1</v>
      </c>
      <c r="H18291">
        <v>0.875</v>
      </c>
      <c r="I18291">
        <v>1</v>
      </c>
      <c r="J18291" s="1">
        <v>1</v>
      </c>
      <c r="K18291" t="s">
        <v>23238</v>
      </c>
      <c r="L18291" t="s">
        <v>59826</v>
      </c>
      <c r="M18291" t="s">
        <v>59827</v>
      </c>
    </row>
    <row r="18292" spans="1:13">
      <c r="A18292" s="1" t="s">
        <v>20309</v>
      </c>
      <c r="B18292">
        <v>6.4056517698714997E-6</v>
      </c>
      <c r="C18292" s="1">
        <v>7.4779336877437198E-5</v>
      </c>
      <c r="D18292">
        <v>8.6956521739130405E-2</v>
      </c>
      <c r="E18292">
        <v>6.17283950617284E-3</v>
      </c>
      <c r="F18292">
        <v>0</v>
      </c>
      <c r="G18292">
        <v>0.453703703703704</v>
      </c>
      <c r="H18292">
        <v>1.94174757281553E-2</v>
      </c>
      <c r="I18292">
        <v>0.15048543689320401</v>
      </c>
      <c r="J18292" s="1">
        <v>0</v>
      </c>
      <c r="K18292" t="s">
        <v>23241</v>
      </c>
      <c r="L18292" t="s">
        <v>59828</v>
      </c>
      <c r="M18292" t="s">
        <v>59829</v>
      </c>
    </row>
    <row r="18293" spans="1:13">
      <c r="A18293" s="1" t="s">
        <v>20310</v>
      </c>
      <c r="B18293">
        <v>6.8420761087236095E-7</v>
      </c>
      <c r="C18293" s="1">
        <v>2.01144993152448E-7</v>
      </c>
      <c r="D18293">
        <v>0.90625</v>
      </c>
      <c r="E18293">
        <v>0.984375</v>
      </c>
      <c r="F18293">
        <v>0.992307692307692</v>
      </c>
      <c r="G18293">
        <v>0.97115384615384603</v>
      </c>
      <c r="H18293">
        <v>0.963963963963964</v>
      </c>
      <c r="I18293">
        <v>0.97321428571428603</v>
      </c>
      <c r="J18293" s="1">
        <v>1</v>
      </c>
      <c r="K18293" t="s">
        <v>23238</v>
      </c>
      <c r="L18293" t="s">
        <v>59830</v>
      </c>
      <c r="M18293" t="s">
        <v>59831</v>
      </c>
    </row>
    <row r="18294" spans="1:13">
      <c r="A18294" s="1" t="s">
        <v>20311</v>
      </c>
      <c r="B18294">
        <v>9.0987865155515696E-7</v>
      </c>
      <c r="C18294" s="1">
        <v>1.7077945164187399E-4</v>
      </c>
      <c r="D18294">
        <v>0.5</v>
      </c>
      <c r="E18294">
        <v>0.27142857142857102</v>
      </c>
      <c r="F18294">
        <v>0.64864864864864902</v>
      </c>
      <c r="G18294">
        <v>0.82352941176470595</v>
      </c>
      <c r="H18294">
        <v>0.25624999999999998</v>
      </c>
      <c r="I18294">
        <v>0.53092783505154595</v>
      </c>
      <c r="J18294" s="1">
        <v>1</v>
      </c>
      <c r="K18294" t="s">
        <v>23238</v>
      </c>
      <c r="L18294" t="s">
        <v>59832</v>
      </c>
      <c r="M18294" t="s">
        <v>59833</v>
      </c>
    </row>
    <row r="18295" spans="1:13">
      <c r="A18295" s="1" t="s">
        <v>20312</v>
      </c>
      <c r="B18295">
        <v>9.8697860644188695E-5</v>
      </c>
      <c r="C18295" s="1">
        <v>4.9698994871166498E-5</v>
      </c>
      <c r="D18295">
        <v>0.53846153846153799</v>
      </c>
      <c r="E18295">
        <v>0.38888888888888901</v>
      </c>
      <c r="F18295">
        <v>0.492307692307692</v>
      </c>
      <c r="G18295">
        <v>0.87837837837837796</v>
      </c>
      <c r="H18295">
        <v>0.20555555555555599</v>
      </c>
      <c r="I18295">
        <v>0.65686274509803899</v>
      </c>
      <c r="J18295" s="1" t="s">
        <v>23229</v>
      </c>
      <c r="K18295" t="s">
        <v>23239</v>
      </c>
      <c r="L18295" t="s">
        <v>59834</v>
      </c>
      <c r="M18295" t="s">
        <v>59835</v>
      </c>
    </row>
    <row r="18296" spans="1:13">
      <c r="A18296" s="1" t="s">
        <v>20313</v>
      </c>
      <c r="B18296">
        <v>7.8032932711451596E-6</v>
      </c>
      <c r="C18296" s="1">
        <v>2.4736937982908502E-8</v>
      </c>
      <c r="D18296">
        <v>0</v>
      </c>
      <c r="E18296">
        <v>0</v>
      </c>
      <c r="F18296">
        <v>0</v>
      </c>
      <c r="G18296">
        <v>0.29545454545454503</v>
      </c>
      <c r="H18296">
        <v>2.04081632653061E-2</v>
      </c>
      <c r="I18296">
        <v>0.133333333333333</v>
      </c>
      <c r="J18296" s="1" t="s">
        <v>23229</v>
      </c>
      <c r="K18296" t="s">
        <v>23240</v>
      </c>
      <c r="L18296" t="s">
        <v>59836</v>
      </c>
      <c r="M18296" t="s">
        <v>59837</v>
      </c>
    </row>
    <row r="18297" spans="1:13">
      <c r="A18297" s="1" t="s">
        <v>20314</v>
      </c>
      <c r="B18297">
        <v>1.68971670385124E-6</v>
      </c>
      <c r="C18297" s="1">
        <v>6.2483010186114898E-8</v>
      </c>
      <c r="D18297">
        <v>0.98333333333333295</v>
      </c>
      <c r="E18297">
        <v>1</v>
      </c>
      <c r="F18297">
        <v>1</v>
      </c>
      <c r="G18297">
        <v>0.66666666666666696</v>
      </c>
      <c r="H18297">
        <v>1</v>
      </c>
      <c r="I18297">
        <v>0.91780821917808197</v>
      </c>
      <c r="J18297" s="1">
        <v>0.2</v>
      </c>
      <c r="K18297" t="s">
        <v>23238</v>
      </c>
      <c r="L18297" t="s">
        <v>59838</v>
      </c>
      <c r="M18297" t="s">
        <v>59839</v>
      </c>
    </row>
    <row r="18298" spans="1:13">
      <c r="A18298" s="1" t="s">
        <v>20315</v>
      </c>
      <c r="B18298">
        <v>3.80424398641917E-6</v>
      </c>
      <c r="C18298" s="1">
        <v>1.12741000489013E-5</v>
      </c>
      <c r="D18298">
        <v>0</v>
      </c>
      <c r="E18298">
        <v>0</v>
      </c>
      <c r="F18298">
        <v>0</v>
      </c>
      <c r="G18298">
        <v>5.7692307692307702E-2</v>
      </c>
      <c r="H18298">
        <v>0</v>
      </c>
      <c r="I18298">
        <v>9.2105263157894704E-2</v>
      </c>
      <c r="J18298" s="1">
        <v>0</v>
      </c>
      <c r="K18298" t="s">
        <v>23238</v>
      </c>
      <c r="L18298" t="s">
        <v>59840</v>
      </c>
      <c r="M18298" t="s">
        <v>59841</v>
      </c>
    </row>
    <row r="18299" spans="1:13">
      <c r="A18299" s="1" t="s">
        <v>20316</v>
      </c>
      <c r="B18299">
        <v>2.13048582801974E-4</v>
      </c>
      <c r="C18299" s="1">
        <v>3.62521280497546E-6</v>
      </c>
      <c r="D18299">
        <v>7.69230769230769E-2</v>
      </c>
      <c r="E18299">
        <v>0.33522727272727298</v>
      </c>
      <c r="F18299">
        <v>0</v>
      </c>
      <c r="G18299">
        <v>0</v>
      </c>
      <c r="H18299">
        <v>0</v>
      </c>
      <c r="I18299">
        <v>0</v>
      </c>
      <c r="J18299" s="1">
        <v>0</v>
      </c>
      <c r="K18299" t="s">
        <v>23241</v>
      </c>
      <c r="L18299" t="s">
        <v>59842</v>
      </c>
      <c r="M18299" t="s">
        <v>59843</v>
      </c>
    </row>
    <row r="18300" spans="1:13">
      <c r="A18300" s="1" t="s">
        <v>20317</v>
      </c>
      <c r="B18300">
        <v>2.1969437981403999E-4</v>
      </c>
      <c r="C18300" s="1">
        <v>1.4070894792893201E-4</v>
      </c>
      <c r="D18300">
        <v>0.42592592592592599</v>
      </c>
      <c r="E18300">
        <v>0.453125</v>
      </c>
      <c r="F18300">
        <v>0.90400000000000003</v>
      </c>
      <c r="G18300">
        <v>1</v>
      </c>
      <c r="H18300">
        <v>0.91891891891891897</v>
      </c>
      <c r="I18300">
        <v>0.95762711864406802</v>
      </c>
      <c r="J18300" s="1">
        <v>1</v>
      </c>
      <c r="K18300" t="s">
        <v>23240</v>
      </c>
      <c r="L18300" t="s">
        <v>59844</v>
      </c>
      <c r="M18300" t="s">
        <v>59845</v>
      </c>
    </row>
    <row r="18301" spans="1:13">
      <c r="A18301" s="1" t="s">
        <v>20318</v>
      </c>
      <c r="B18301">
        <v>3.78153756445511E-8</v>
      </c>
      <c r="C18301" s="1">
        <v>1.2554828480080999E-7</v>
      </c>
      <c r="D18301">
        <v>1</v>
      </c>
      <c r="E18301">
        <v>1</v>
      </c>
      <c r="F18301">
        <v>1</v>
      </c>
      <c r="G18301">
        <v>0.9375</v>
      </c>
      <c r="H18301">
        <v>1</v>
      </c>
      <c r="I18301">
        <v>1</v>
      </c>
      <c r="J18301" s="1">
        <v>0.77777777777777801</v>
      </c>
      <c r="K18301" t="s">
        <v>23238</v>
      </c>
      <c r="L18301" t="s">
        <v>59846</v>
      </c>
      <c r="M18301" t="s">
        <v>59847</v>
      </c>
    </row>
    <row r="18302" spans="1:13">
      <c r="A18302" s="1" t="s">
        <v>20319</v>
      </c>
      <c r="B18302">
        <v>5.4909077821194804E-7</v>
      </c>
      <c r="C18302" s="1">
        <v>2.5900935469775799E-6</v>
      </c>
      <c r="D18302">
        <v>0.85185185185185197</v>
      </c>
      <c r="E18302">
        <v>0.87012987012986998</v>
      </c>
      <c r="F18302">
        <v>1</v>
      </c>
      <c r="G18302">
        <v>1</v>
      </c>
      <c r="H18302">
        <v>0.99285714285714299</v>
      </c>
      <c r="I18302">
        <v>1</v>
      </c>
      <c r="J18302" s="1">
        <v>1</v>
      </c>
      <c r="K18302" t="s">
        <v>23241</v>
      </c>
      <c r="L18302" t="s">
        <v>59848</v>
      </c>
      <c r="M18302" t="s">
        <v>59849</v>
      </c>
    </row>
    <row r="18303" spans="1:13">
      <c r="A18303" s="1" t="s">
        <v>20320</v>
      </c>
      <c r="B18303">
        <v>1.4735059621664201E-5</v>
      </c>
      <c r="C18303" s="1">
        <v>1.1616350809745601E-5</v>
      </c>
      <c r="D18303">
        <v>4.8387096774193498E-2</v>
      </c>
      <c r="E18303">
        <v>1.6483516483516501E-2</v>
      </c>
      <c r="F18303">
        <v>4.6391752577319603E-2</v>
      </c>
      <c r="G18303">
        <v>0</v>
      </c>
      <c r="H18303">
        <v>1.8348623853211E-2</v>
      </c>
      <c r="I18303">
        <v>5.1546391752577301E-3</v>
      </c>
      <c r="J18303" s="1">
        <v>0</v>
      </c>
      <c r="K18303" t="s">
        <v>23241</v>
      </c>
      <c r="L18303" t="s">
        <v>59850</v>
      </c>
      <c r="M18303" t="s">
        <v>59851</v>
      </c>
    </row>
    <row r="18304" spans="1:13">
      <c r="A18304" s="1" t="s">
        <v>20321</v>
      </c>
      <c r="B18304">
        <v>0</v>
      </c>
      <c r="C18304" s="1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 s="1">
        <v>0</v>
      </c>
      <c r="K18304" t="s">
        <v>23241</v>
      </c>
      <c r="L18304" t="s">
        <v>59852</v>
      </c>
      <c r="M18304" t="s">
        <v>59853</v>
      </c>
    </row>
    <row r="18305" spans="1:13">
      <c r="A18305" s="1" t="s">
        <v>20322</v>
      </c>
      <c r="B18305">
        <v>1.13285187698775E-4</v>
      </c>
      <c r="C18305" s="1">
        <v>2.20727138827616E-7</v>
      </c>
      <c r="D18305">
        <v>3.4482758620689703E-2</v>
      </c>
      <c r="E18305">
        <v>0.36301369863013699</v>
      </c>
      <c r="F18305">
        <v>5.9880239520958096E-3</v>
      </c>
      <c r="G18305">
        <v>0</v>
      </c>
      <c r="H18305">
        <v>0</v>
      </c>
      <c r="I18305">
        <v>0</v>
      </c>
      <c r="J18305" s="1" t="s">
        <v>23229</v>
      </c>
      <c r="K18305" t="s">
        <v>23242</v>
      </c>
      <c r="L18305" t="s">
        <v>59854</v>
      </c>
      <c r="M18305" t="s">
        <v>59855</v>
      </c>
    </row>
    <row r="18306" spans="1:13">
      <c r="A18306" s="1" t="s">
        <v>20323</v>
      </c>
      <c r="B18306">
        <v>9.6233016212146102E-8</v>
      </c>
      <c r="C18306" s="1">
        <v>2.3910663679513302E-6</v>
      </c>
      <c r="D18306">
        <v>1</v>
      </c>
      <c r="E18306">
        <v>1</v>
      </c>
      <c r="F18306">
        <v>0.89473684210526305</v>
      </c>
      <c r="G18306">
        <v>1</v>
      </c>
      <c r="H18306">
        <v>1</v>
      </c>
      <c r="I18306">
        <v>1</v>
      </c>
      <c r="J18306" s="1" t="s">
        <v>23229</v>
      </c>
      <c r="K18306" t="s">
        <v>23238</v>
      </c>
      <c r="L18306" t="s">
        <v>59856</v>
      </c>
      <c r="M18306" t="s">
        <v>59857</v>
      </c>
    </row>
    <row r="18307" spans="1:13">
      <c r="A18307" s="1" t="s">
        <v>20324</v>
      </c>
      <c r="B18307">
        <v>1.4263698234440099E-4</v>
      </c>
      <c r="C18307" s="1">
        <v>1.4261804484704701E-4</v>
      </c>
      <c r="D18307">
        <v>8.6956521739130405E-2</v>
      </c>
      <c r="E18307">
        <v>0.34615384615384598</v>
      </c>
      <c r="F18307">
        <v>8.0555555555555602E-2</v>
      </c>
      <c r="G18307">
        <v>0</v>
      </c>
      <c r="H18307">
        <v>0.25789473684210501</v>
      </c>
      <c r="I18307">
        <v>0.158730158730159</v>
      </c>
      <c r="J18307" s="1">
        <v>0</v>
      </c>
      <c r="K18307" t="s">
        <v>23238</v>
      </c>
      <c r="L18307" t="s">
        <v>59858</v>
      </c>
      <c r="M18307" t="s">
        <v>59859</v>
      </c>
    </row>
    <row r="18308" spans="1:13">
      <c r="A18308" s="1" t="s">
        <v>20325</v>
      </c>
      <c r="B18308">
        <v>1.6730200070738999E-5</v>
      </c>
      <c r="C18308" s="1">
        <v>6.67545854863888E-5</v>
      </c>
      <c r="D18308">
        <v>0.88461538461538503</v>
      </c>
      <c r="E18308">
        <v>0.91666666666666696</v>
      </c>
      <c r="F18308">
        <v>0.90707964601769897</v>
      </c>
      <c r="G18308">
        <v>0.94444444444444398</v>
      </c>
      <c r="H18308">
        <v>0.86607142857142905</v>
      </c>
      <c r="I18308">
        <v>0.875</v>
      </c>
      <c r="J18308" s="1">
        <v>0.90909090909090895</v>
      </c>
      <c r="K18308" t="s">
        <v>23241</v>
      </c>
      <c r="L18308" t="s">
        <v>59860</v>
      </c>
      <c r="M18308" t="s">
        <v>59861</v>
      </c>
    </row>
    <row r="18309" spans="1:13">
      <c r="A18309" s="1" t="s">
        <v>20326</v>
      </c>
      <c r="B18309">
        <v>1.16255694752021E-6</v>
      </c>
      <c r="C18309" s="1">
        <v>2.8465002382741998E-7</v>
      </c>
      <c r="D18309">
        <v>0.98275862068965503</v>
      </c>
      <c r="E18309">
        <v>1</v>
      </c>
      <c r="F18309">
        <v>1</v>
      </c>
      <c r="G18309">
        <v>1</v>
      </c>
      <c r="H18309">
        <v>1</v>
      </c>
      <c r="I18309">
        <v>0.99489795918367396</v>
      </c>
      <c r="J18309" s="1">
        <v>1</v>
      </c>
      <c r="K18309" t="s">
        <v>23240</v>
      </c>
      <c r="L18309" t="s">
        <v>59862</v>
      </c>
      <c r="M18309" t="s">
        <v>59863</v>
      </c>
    </row>
    <row r="18310" spans="1:13">
      <c r="A18310" s="1" t="s">
        <v>20327</v>
      </c>
      <c r="B18310">
        <v>6.3881884767652403E-6</v>
      </c>
      <c r="C18310" s="1">
        <v>5.3299477962966398E-5</v>
      </c>
      <c r="D18310">
        <v>0.96666666666666701</v>
      </c>
      <c r="E18310">
        <v>0.98529411764705899</v>
      </c>
      <c r="F18310">
        <v>1</v>
      </c>
      <c r="G18310">
        <v>0.238095238095238</v>
      </c>
      <c r="H18310">
        <v>0.987179487179487</v>
      </c>
      <c r="I18310">
        <v>0.91935483870967705</v>
      </c>
      <c r="J18310" s="1">
        <v>1</v>
      </c>
      <c r="K18310" t="s">
        <v>23240</v>
      </c>
      <c r="L18310" t="s">
        <v>59864</v>
      </c>
      <c r="M18310" t="s">
        <v>59865</v>
      </c>
    </row>
    <row r="18311" spans="1:13">
      <c r="A18311" s="1" t="s">
        <v>20328</v>
      </c>
      <c r="B18311">
        <v>2.089487053191E-8</v>
      </c>
      <c r="C18311" s="1">
        <v>9.1903553633532198E-8</v>
      </c>
      <c r="D18311">
        <v>5.5555555555555601E-2</v>
      </c>
      <c r="E18311">
        <v>0</v>
      </c>
      <c r="F18311">
        <v>2.8248587570621499E-3</v>
      </c>
      <c r="G18311">
        <v>1.0869565217391301E-2</v>
      </c>
      <c r="H18311">
        <v>0</v>
      </c>
      <c r="I18311">
        <v>8.0645161290322596E-3</v>
      </c>
      <c r="J18311" s="1">
        <v>0.33333333333333298</v>
      </c>
      <c r="K18311" t="s">
        <v>23241</v>
      </c>
      <c r="L18311" t="s">
        <v>59866</v>
      </c>
      <c r="M18311" t="s">
        <v>59867</v>
      </c>
    </row>
    <row r="18312" spans="1:13">
      <c r="A18312" s="1" t="s">
        <v>20329</v>
      </c>
      <c r="B18312">
        <v>1.42405452000751E-6</v>
      </c>
      <c r="C18312" s="1">
        <v>6.1710381348462998E-5</v>
      </c>
      <c r="D18312">
        <v>1</v>
      </c>
      <c r="E18312">
        <v>1</v>
      </c>
      <c r="F18312">
        <v>1</v>
      </c>
      <c r="G18312">
        <v>0.99137931034482796</v>
      </c>
      <c r="H18312">
        <v>0.97807017543859698</v>
      </c>
      <c r="I18312">
        <v>0.97580645161290303</v>
      </c>
      <c r="J18312" s="1">
        <v>1</v>
      </c>
      <c r="K18312" t="s">
        <v>23239</v>
      </c>
      <c r="L18312" t="s">
        <v>59868</v>
      </c>
      <c r="M18312" t="s">
        <v>59869</v>
      </c>
    </row>
    <row r="18313" spans="1:13">
      <c r="A18313" s="1" t="s">
        <v>20330</v>
      </c>
      <c r="B18313">
        <v>1.6192736428538601E-4</v>
      </c>
      <c r="C18313" s="1">
        <v>1.2203667094647101E-6</v>
      </c>
      <c r="D18313">
        <v>0</v>
      </c>
      <c r="E18313">
        <v>0.2</v>
      </c>
      <c r="F18313">
        <v>0</v>
      </c>
      <c r="G18313">
        <v>0</v>
      </c>
      <c r="H18313">
        <v>0</v>
      </c>
      <c r="I18313">
        <v>0</v>
      </c>
      <c r="J18313" s="1">
        <v>0</v>
      </c>
      <c r="K18313" t="s">
        <v>23241</v>
      </c>
      <c r="L18313" t="s">
        <v>59870</v>
      </c>
      <c r="M18313" t="s">
        <v>59871</v>
      </c>
    </row>
    <row r="18314" spans="1:13">
      <c r="A18314" s="1" t="s">
        <v>20331</v>
      </c>
      <c r="B18314">
        <v>1.45071427719265E-6</v>
      </c>
      <c r="C18314" s="1">
        <v>1.8076206777518699E-5</v>
      </c>
      <c r="D18314">
        <v>0.97619047619047605</v>
      </c>
      <c r="E18314">
        <v>0.98823529411764699</v>
      </c>
      <c r="F18314">
        <v>0.99107142857142905</v>
      </c>
      <c r="G18314">
        <v>0.9</v>
      </c>
      <c r="H18314">
        <v>0.91666666666666696</v>
      </c>
      <c r="I18314">
        <v>0.97413793103448298</v>
      </c>
      <c r="J18314" s="1" t="s">
        <v>23229</v>
      </c>
      <c r="K18314" t="s">
        <v>23240</v>
      </c>
      <c r="L18314" t="s">
        <v>59872</v>
      </c>
      <c r="M18314" t="s">
        <v>59873</v>
      </c>
    </row>
    <row r="18315" spans="1:13">
      <c r="A18315" s="1" t="s">
        <v>20332</v>
      </c>
      <c r="B18315">
        <v>1.36663891341068E-5</v>
      </c>
      <c r="C18315" s="1">
        <v>1.58358781601303E-5</v>
      </c>
      <c r="D18315">
        <v>0</v>
      </c>
      <c r="E18315">
        <v>0</v>
      </c>
      <c r="F18315">
        <v>0</v>
      </c>
      <c r="G18315">
        <v>4.3478260869565202E-2</v>
      </c>
      <c r="H18315">
        <v>4.92957746478873E-2</v>
      </c>
      <c r="I18315">
        <v>0</v>
      </c>
      <c r="J18315" s="1" t="s">
        <v>23229</v>
      </c>
      <c r="K18315" t="s">
        <v>23237</v>
      </c>
      <c r="L18315" t="s">
        <v>59874</v>
      </c>
      <c r="M18315" t="s">
        <v>59875</v>
      </c>
    </row>
    <row r="18316" spans="1:13">
      <c r="A18316" s="1" t="s">
        <v>20333</v>
      </c>
      <c r="B18316">
        <v>3.51787454035847E-4</v>
      </c>
      <c r="C18316" s="1">
        <v>1.5504244915171101E-4</v>
      </c>
      <c r="D18316">
        <v>0.68333333333333302</v>
      </c>
      <c r="E18316">
        <v>0.77173913043478304</v>
      </c>
      <c r="F18316">
        <v>0.45026178010471202</v>
      </c>
      <c r="G18316">
        <v>9.1836734693877597E-2</v>
      </c>
      <c r="H18316">
        <v>0.64903846153846201</v>
      </c>
      <c r="I18316">
        <v>0.282608695652174</v>
      </c>
      <c r="J18316" s="1">
        <v>0</v>
      </c>
      <c r="K18316" t="s">
        <v>23242</v>
      </c>
      <c r="L18316" t="s">
        <v>59876</v>
      </c>
      <c r="M18316" t="s">
        <v>59877</v>
      </c>
    </row>
    <row r="18317" spans="1:13">
      <c r="A18317" s="1" t="s">
        <v>20334</v>
      </c>
      <c r="B18317">
        <v>1.0697556838675E-6</v>
      </c>
      <c r="C18317" s="1">
        <v>4.4209546340278701E-7</v>
      </c>
      <c r="D18317">
        <v>0</v>
      </c>
      <c r="E18317">
        <v>0</v>
      </c>
      <c r="F18317">
        <v>0.10904255319148901</v>
      </c>
      <c r="G18317">
        <v>0</v>
      </c>
      <c r="H18317">
        <v>0</v>
      </c>
      <c r="I18317">
        <v>0</v>
      </c>
      <c r="J18317" s="1" t="s">
        <v>23229</v>
      </c>
      <c r="K18317" t="s">
        <v>23238</v>
      </c>
      <c r="L18317" t="s">
        <v>59878</v>
      </c>
      <c r="M18317" t="s">
        <v>59879</v>
      </c>
    </row>
    <row r="18318" spans="1:13">
      <c r="A18318" s="1" t="s">
        <v>20335</v>
      </c>
      <c r="B18318">
        <v>1.13840793980592E-4</v>
      </c>
      <c r="C18318" s="1">
        <v>4.4067759768895797E-5</v>
      </c>
      <c r="D18318">
        <v>0.96551724137931005</v>
      </c>
      <c r="E18318">
        <v>0.85955056179775302</v>
      </c>
      <c r="F18318">
        <v>0.976331360946746</v>
      </c>
      <c r="G18318">
        <v>1</v>
      </c>
      <c r="H18318">
        <v>0.92553191489361697</v>
      </c>
      <c r="I18318">
        <v>0.984375</v>
      </c>
      <c r="J18318" s="1">
        <v>1</v>
      </c>
      <c r="K18318" t="s">
        <v>23239</v>
      </c>
      <c r="L18318" t="s">
        <v>59880</v>
      </c>
      <c r="M18318" t="s">
        <v>59881</v>
      </c>
    </row>
    <row r="18319" spans="1:13">
      <c r="A18319" s="1" t="s">
        <v>20336</v>
      </c>
      <c r="B18319">
        <v>1.21056357996188E-5</v>
      </c>
      <c r="C18319" s="1">
        <v>3.3596397832653801E-6</v>
      </c>
      <c r="D18319">
        <v>0.29032258064516098</v>
      </c>
      <c r="E18319">
        <v>0.101190476190476</v>
      </c>
      <c r="F18319">
        <v>0.41853932584269699</v>
      </c>
      <c r="G18319">
        <v>0.27272727272727298</v>
      </c>
      <c r="H18319">
        <v>0.36781609195402298</v>
      </c>
      <c r="I18319">
        <v>0.31632653061224503</v>
      </c>
      <c r="J18319" s="1">
        <v>0.55000000000000004</v>
      </c>
      <c r="K18319" t="s">
        <v>23241</v>
      </c>
      <c r="L18319" t="s">
        <v>59882</v>
      </c>
      <c r="M18319" t="s">
        <v>59883</v>
      </c>
    </row>
    <row r="18320" spans="1:13">
      <c r="A18320" s="1" t="s">
        <v>20337</v>
      </c>
      <c r="B18320">
        <v>9.6288337293715402E-5</v>
      </c>
      <c r="C18320" s="1">
        <v>1.9059225747083001E-4</v>
      </c>
      <c r="D18320">
        <v>0.33333333333333298</v>
      </c>
      <c r="E18320">
        <v>0.36413043478260898</v>
      </c>
      <c r="F18320">
        <v>0.92307692307692302</v>
      </c>
      <c r="G18320">
        <v>0.625</v>
      </c>
      <c r="H18320">
        <v>0.82407407407407396</v>
      </c>
      <c r="I18320">
        <v>0.41538461538461502</v>
      </c>
      <c r="J18320" s="1">
        <v>0</v>
      </c>
      <c r="K18320" t="s">
        <v>23242</v>
      </c>
      <c r="L18320" t="s">
        <v>59884</v>
      </c>
      <c r="M18320" t="s">
        <v>59885</v>
      </c>
    </row>
    <row r="18321" spans="1:13">
      <c r="A18321" s="1" t="s">
        <v>20338</v>
      </c>
      <c r="B18321">
        <v>3.8076688958445499E-7</v>
      </c>
      <c r="C18321" s="1">
        <v>3.8732836643241704E-6</v>
      </c>
      <c r="D18321">
        <v>0.98387096774193505</v>
      </c>
      <c r="E18321">
        <v>1</v>
      </c>
      <c r="F18321">
        <v>0.99726775956284197</v>
      </c>
      <c r="G18321">
        <v>1</v>
      </c>
      <c r="H18321">
        <v>0.99523809523809503</v>
      </c>
      <c r="I18321">
        <v>0.98165137614678899</v>
      </c>
      <c r="J18321" s="1">
        <v>0.90909090909090895</v>
      </c>
      <c r="K18321" t="s">
        <v>23238</v>
      </c>
      <c r="L18321" t="s">
        <v>59886</v>
      </c>
      <c r="M18321" t="s">
        <v>59887</v>
      </c>
    </row>
    <row r="18322" spans="1:13">
      <c r="A18322" s="1" t="s">
        <v>20339</v>
      </c>
      <c r="B18322">
        <v>3.7508140823094201E-6</v>
      </c>
      <c r="C18322" s="1">
        <v>1.9552274831499401E-5</v>
      </c>
      <c r="D18322">
        <v>0.69230769230769196</v>
      </c>
      <c r="E18322">
        <v>0.77272727272727304</v>
      </c>
      <c r="F18322">
        <v>0.64117647058823501</v>
      </c>
      <c r="G18322">
        <v>0.33333333333333298</v>
      </c>
      <c r="H18322">
        <v>0.77439024390243905</v>
      </c>
      <c r="I18322">
        <v>0.67500000000000004</v>
      </c>
      <c r="J18322" s="1">
        <v>1</v>
      </c>
      <c r="K18322" t="s">
        <v>23238</v>
      </c>
      <c r="L18322" t="s">
        <v>59888</v>
      </c>
      <c r="M18322" t="s">
        <v>59889</v>
      </c>
    </row>
    <row r="18323" spans="1:13">
      <c r="A18323" s="1" t="s">
        <v>20340</v>
      </c>
      <c r="B18323">
        <v>8.3622692035174596E-7</v>
      </c>
      <c r="C18323" s="1">
        <v>7.0045474735954403E-5</v>
      </c>
      <c r="D18323">
        <v>0.240740740740741</v>
      </c>
      <c r="E18323">
        <v>0.27564102564102599</v>
      </c>
      <c r="F18323">
        <v>0.56122448979591799</v>
      </c>
      <c r="G18323">
        <v>0.266666666666667</v>
      </c>
      <c r="H18323">
        <v>0.668831168831169</v>
      </c>
      <c r="I18323">
        <v>0.58571428571428596</v>
      </c>
      <c r="J18323" s="1">
        <v>1</v>
      </c>
      <c r="K18323" t="s">
        <v>23237</v>
      </c>
      <c r="L18323" t="s">
        <v>59890</v>
      </c>
      <c r="M18323" t="s">
        <v>59891</v>
      </c>
    </row>
    <row r="18324" spans="1:13">
      <c r="A18324" s="1" t="s">
        <v>20341</v>
      </c>
      <c r="B18324">
        <v>6.2908197568882698E-7</v>
      </c>
      <c r="C18324" s="1">
        <v>5.4334022540924497E-6</v>
      </c>
      <c r="D18324">
        <v>1</v>
      </c>
      <c r="E18324">
        <v>1</v>
      </c>
      <c r="F18324">
        <v>0.989304812834225</v>
      </c>
      <c r="G18324">
        <v>1</v>
      </c>
      <c r="H18324">
        <v>1</v>
      </c>
      <c r="I18324">
        <v>0.83146067415730296</v>
      </c>
      <c r="J18324" s="1">
        <v>1</v>
      </c>
      <c r="K18324" t="s">
        <v>23237</v>
      </c>
      <c r="L18324" t="s">
        <v>59892</v>
      </c>
      <c r="M18324" t="s">
        <v>59893</v>
      </c>
    </row>
    <row r="18325" spans="1:13">
      <c r="A18325" s="1" t="s">
        <v>20342</v>
      </c>
      <c r="B18325">
        <v>3.9183590923278599E-5</v>
      </c>
      <c r="C18325" s="1">
        <v>1.4582339106323099E-6</v>
      </c>
      <c r="D18325">
        <v>0.421875</v>
      </c>
      <c r="E18325">
        <v>0.66111111111111098</v>
      </c>
      <c r="F18325">
        <v>0.80487804878048796</v>
      </c>
      <c r="G18325">
        <v>0.73333333333333295</v>
      </c>
      <c r="H18325">
        <v>0.912790697674419</v>
      </c>
      <c r="I18325">
        <v>0.58823529411764697</v>
      </c>
      <c r="J18325" s="1">
        <v>0</v>
      </c>
      <c r="K18325" t="s">
        <v>23241</v>
      </c>
      <c r="L18325" t="s">
        <v>59894</v>
      </c>
      <c r="M18325" t="s">
        <v>59895</v>
      </c>
    </row>
    <row r="18326" spans="1:13">
      <c r="A18326" s="1" t="s">
        <v>20343</v>
      </c>
      <c r="B18326">
        <v>2.1661137617389199E-4</v>
      </c>
      <c r="C18326" s="1">
        <v>1.10555717796013E-5</v>
      </c>
      <c r="D18326">
        <v>0.112903225806452</v>
      </c>
      <c r="E18326">
        <v>0.21978021978022</v>
      </c>
      <c r="F18326">
        <v>9.4936708860759497E-3</v>
      </c>
      <c r="G18326">
        <v>0</v>
      </c>
      <c r="H18326">
        <v>6.3291139240506302E-3</v>
      </c>
      <c r="I18326">
        <v>5.0505050505050501E-3</v>
      </c>
      <c r="J18326" s="1" t="s">
        <v>23229</v>
      </c>
      <c r="K18326" t="s">
        <v>23240</v>
      </c>
      <c r="L18326" t="s">
        <v>59896</v>
      </c>
      <c r="M18326" t="s">
        <v>59897</v>
      </c>
    </row>
    <row r="18327" spans="1:13">
      <c r="A18327" s="1" t="s">
        <v>20344</v>
      </c>
      <c r="B18327">
        <v>2.0071629783332801E-6</v>
      </c>
      <c r="C18327" s="1">
        <v>5.9119312424058202E-7</v>
      </c>
      <c r="D18327">
        <v>0.984375</v>
      </c>
      <c r="E18327">
        <v>1</v>
      </c>
      <c r="F18327">
        <v>1</v>
      </c>
      <c r="G18327">
        <v>0.86274509803921595</v>
      </c>
      <c r="H18327">
        <v>0.98245614035087703</v>
      </c>
      <c r="I18327">
        <v>0.96982758620689702</v>
      </c>
      <c r="J18327" s="1">
        <v>1</v>
      </c>
      <c r="K18327" t="s">
        <v>23239</v>
      </c>
      <c r="L18327" t="s">
        <v>59898</v>
      </c>
      <c r="M18327" t="s">
        <v>59899</v>
      </c>
    </row>
    <row r="18328" spans="1:13">
      <c r="A18328" s="1" t="s">
        <v>20345</v>
      </c>
      <c r="B18328">
        <v>9.2443889238975306E-9</v>
      </c>
      <c r="C18328" s="1">
        <v>4.7165765146193E-5</v>
      </c>
      <c r="D18328">
        <v>1</v>
      </c>
      <c r="E18328">
        <v>0.98701298701298701</v>
      </c>
      <c r="F18328">
        <v>1</v>
      </c>
      <c r="G18328">
        <v>0.7</v>
      </c>
      <c r="H18328">
        <v>1</v>
      </c>
      <c r="I18328">
        <v>0.82876712328767099</v>
      </c>
      <c r="J18328" s="1">
        <v>1</v>
      </c>
      <c r="K18328" t="s">
        <v>23238</v>
      </c>
      <c r="L18328" t="s">
        <v>59900</v>
      </c>
      <c r="M18328" t="s">
        <v>59901</v>
      </c>
    </row>
    <row r="18329" spans="1:13">
      <c r="A18329" s="1" t="s">
        <v>20346</v>
      </c>
      <c r="B18329">
        <v>0</v>
      </c>
      <c r="C18329" s="1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 s="1">
        <v>1</v>
      </c>
      <c r="K18329" t="s">
        <v>23242</v>
      </c>
      <c r="L18329" t="s">
        <v>59902</v>
      </c>
      <c r="M18329" t="s">
        <v>59903</v>
      </c>
    </row>
    <row r="18330" spans="1:13">
      <c r="A18330" s="1" t="s">
        <v>20347</v>
      </c>
      <c r="B18330">
        <v>6.9739916721420999E-6</v>
      </c>
      <c r="C18330" s="1">
        <v>1.22572830865136E-8</v>
      </c>
      <c r="D18330">
        <v>0.931034482758621</v>
      </c>
      <c r="E18330">
        <v>1</v>
      </c>
      <c r="F18330">
        <v>0.96910112359550604</v>
      </c>
      <c r="G18330">
        <v>1</v>
      </c>
      <c r="H18330">
        <v>0.98765432098765404</v>
      </c>
      <c r="I18330">
        <v>1</v>
      </c>
      <c r="J18330" s="1">
        <v>1</v>
      </c>
      <c r="K18330" t="s">
        <v>23241</v>
      </c>
      <c r="L18330" t="s">
        <v>59904</v>
      </c>
      <c r="M18330" t="s">
        <v>59905</v>
      </c>
    </row>
    <row r="18331" spans="1:13">
      <c r="A18331" s="1" t="s">
        <v>20348</v>
      </c>
      <c r="B18331">
        <v>1.8943340379991199E-4</v>
      </c>
      <c r="C18331" s="1">
        <v>7.0611662421840396E-8</v>
      </c>
      <c r="D18331">
        <v>0.23214285714285701</v>
      </c>
      <c r="E18331">
        <v>0.41071428571428598</v>
      </c>
      <c r="F18331">
        <v>0.59393939393939399</v>
      </c>
      <c r="G18331">
        <v>0.80769230769230804</v>
      </c>
      <c r="H18331">
        <v>0.60204081632653095</v>
      </c>
      <c r="I18331">
        <v>0.79523809523809497</v>
      </c>
      <c r="J18331" s="1" t="s">
        <v>23229</v>
      </c>
      <c r="K18331" t="s">
        <v>23240</v>
      </c>
      <c r="L18331" t="s">
        <v>59906</v>
      </c>
      <c r="M18331" t="s">
        <v>59907</v>
      </c>
    </row>
    <row r="18332" spans="1:13">
      <c r="A18332" s="1" t="s">
        <v>20349</v>
      </c>
      <c r="B18332">
        <v>3.0946967738057501E-4</v>
      </c>
      <c r="C18332" s="1">
        <v>7.4184563663342901E-4</v>
      </c>
      <c r="D18332">
        <v>0.984375</v>
      </c>
      <c r="E18332">
        <v>1</v>
      </c>
      <c r="F18332">
        <v>0.28333333333333299</v>
      </c>
      <c r="G18332">
        <v>0.9375</v>
      </c>
      <c r="H18332">
        <v>0.84883720930232598</v>
      </c>
      <c r="I18332">
        <v>0.8125</v>
      </c>
      <c r="J18332" s="1">
        <v>1</v>
      </c>
      <c r="K18332" t="s">
        <v>23238</v>
      </c>
      <c r="L18332" t="s">
        <v>59908</v>
      </c>
      <c r="M18332" t="s">
        <v>59909</v>
      </c>
    </row>
    <row r="18333" spans="1:13">
      <c r="A18333" s="1" t="s">
        <v>20350</v>
      </c>
      <c r="B18333">
        <v>2.9350376959845099E-5</v>
      </c>
      <c r="C18333" s="1">
        <v>1.31979797202256E-5</v>
      </c>
      <c r="D18333">
        <v>0.32608695652173902</v>
      </c>
      <c r="E18333">
        <v>2.5000000000000001E-2</v>
      </c>
      <c r="F18333">
        <v>2.5000000000000001E-2</v>
      </c>
      <c r="G18333">
        <v>0</v>
      </c>
      <c r="H18333">
        <v>0</v>
      </c>
      <c r="I18333">
        <v>1.72413793103448E-2</v>
      </c>
      <c r="J18333" s="1">
        <v>0</v>
      </c>
      <c r="K18333" t="s">
        <v>23242</v>
      </c>
      <c r="L18333" t="s">
        <v>59910</v>
      </c>
      <c r="M18333" t="s">
        <v>59911</v>
      </c>
    </row>
    <row r="18334" spans="1:13">
      <c r="A18334" s="1" t="s">
        <v>20351</v>
      </c>
      <c r="B18334">
        <v>1.6502838798863499E-5</v>
      </c>
      <c r="C18334" s="1">
        <v>3.0023344531973701E-6</v>
      </c>
      <c r="D18334">
        <v>4.6875E-2</v>
      </c>
      <c r="E18334">
        <v>0</v>
      </c>
      <c r="F18334">
        <v>0.21025641025641001</v>
      </c>
      <c r="G18334">
        <v>5.2631578947368397E-2</v>
      </c>
      <c r="H18334">
        <v>0.18867924528301899</v>
      </c>
      <c r="I18334">
        <v>4.0650406504064998E-2</v>
      </c>
      <c r="J18334" s="1">
        <v>0</v>
      </c>
      <c r="K18334" t="s">
        <v>23241</v>
      </c>
      <c r="L18334" t="s">
        <v>59912</v>
      </c>
      <c r="M18334" t="s">
        <v>59913</v>
      </c>
    </row>
    <row r="18335" spans="1:13">
      <c r="A18335" s="1" t="s">
        <v>20352</v>
      </c>
      <c r="B18335">
        <v>1.18620117617184E-4</v>
      </c>
      <c r="C18335" s="1">
        <v>6.9153203173073497E-6</v>
      </c>
      <c r="D18335">
        <v>1</v>
      </c>
      <c r="E18335">
        <v>1</v>
      </c>
      <c r="F18335">
        <v>0.56956521739130395</v>
      </c>
      <c r="G18335">
        <v>0.85714285714285698</v>
      </c>
      <c r="H18335">
        <v>0.82758620689655205</v>
      </c>
      <c r="I18335">
        <v>0.94166666666666698</v>
      </c>
      <c r="J18335" s="1" t="s">
        <v>23229</v>
      </c>
      <c r="K18335" t="s">
        <v>23241</v>
      </c>
      <c r="L18335" t="s">
        <v>59914</v>
      </c>
      <c r="M18335" t="s">
        <v>59915</v>
      </c>
    </row>
    <row r="18336" spans="1:13">
      <c r="A18336" s="1" t="s">
        <v>20353</v>
      </c>
      <c r="B18336">
        <v>1.2845774393396801E-4</v>
      </c>
      <c r="C18336" s="1">
        <v>2.80019252736353E-5</v>
      </c>
      <c r="D18336">
        <v>0.81818181818181801</v>
      </c>
      <c r="E18336">
        <v>0.12637362637362601</v>
      </c>
      <c r="F18336">
        <v>0.41621621621621602</v>
      </c>
      <c r="G18336">
        <v>0.76315789473684204</v>
      </c>
      <c r="H18336">
        <v>0.39805825242718401</v>
      </c>
      <c r="I18336">
        <v>0.33870967741935498</v>
      </c>
      <c r="J18336" s="1">
        <v>0.5</v>
      </c>
      <c r="K18336" t="s">
        <v>23238</v>
      </c>
      <c r="L18336" t="s">
        <v>59916</v>
      </c>
      <c r="M18336" t="s">
        <v>59917</v>
      </c>
    </row>
    <row r="18337" spans="1:13">
      <c r="A18337" s="1" t="s">
        <v>20354</v>
      </c>
      <c r="B18337">
        <v>2.4515979887869399E-4</v>
      </c>
      <c r="C18337" s="1">
        <v>1.57635498353311E-7</v>
      </c>
      <c r="D18337">
        <v>3.5714285714285698E-2</v>
      </c>
      <c r="E18337">
        <v>0.30526315789473701</v>
      </c>
      <c r="F18337">
        <v>0</v>
      </c>
      <c r="G18337">
        <v>0</v>
      </c>
      <c r="H18337">
        <v>1.88679245283019E-2</v>
      </c>
      <c r="I18337">
        <v>9.6153846153846194E-3</v>
      </c>
      <c r="J18337" s="1" t="s">
        <v>23229</v>
      </c>
      <c r="K18337" t="s">
        <v>23239</v>
      </c>
      <c r="L18337" t="s">
        <v>59918</v>
      </c>
      <c r="M18337" t="s">
        <v>59919</v>
      </c>
    </row>
    <row r="18338" spans="1:13">
      <c r="A18338" s="1" t="s">
        <v>20355</v>
      </c>
      <c r="B18338">
        <v>1.5204658128908601E-8</v>
      </c>
      <c r="C18338" s="1">
        <v>7.7201864119660498E-10</v>
      </c>
      <c r="D18338">
        <v>1</v>
      </c>
      <c r="E18338">
        <v>1</v>
      </c>
      <c r="F18338">
        <v>1</v>
      </c>
      <c r="G18338">
        <v>1</v>
      </c>
      <c r="H18338">
        <v>0.99494949494949503</v>
      </c>
      <c r="I18338">
        <v>0.99549549549549599</v>
      </c>
      <c r="J18338" s="1">
        <v>1</v>
      </c>
      <c r="K18338" t="s">
        <v>23239</v>
      </c>
      <c r="L18338" t="s">
        <v>59920</v>
      </c>
      <c r="M18338" t="s">
        <v>59921</v>
      </c>
    </row>
    <row r="18339" spans="1:13">
      <c r="A18339" s="1" t="s">
        <v>20356</v>
      </c>
      <c r="B18339">
        <v>3.04750363167828E-6</v>
      </c>
      <c r="C18339" s="1">
        <v>9.9063084069189595E-5</v>
      </c>
      <c r="D18339">
        <v>0.94642857142857095</v>
      </c>
      <c r="E18339">
        <v>0.75961538461538503</v>
      </c>
      <c r="F18339">
        <v>0.88315217391304301</v>
      </c>
      <c r="G18339">
        <v>1</v>
      </c>
      <c r="H18339">
        <v>0.99</v>
      </c>
      <c r="I18339">
        <v>0.98850574712643702</v>
      </c>
      <c r="J18339" s="1">
        <v>1</v>
      </c>
      <c r="K18339" t="s">
        <v>23238</v>
      </c>
      <c r="L18339" t="s">
        <v>59922</v>
      </c>
      <c r="M18339" t="s">
        <v>59923</v>
      </c>
    </row>
    <row r="18340" spans="1:13">
      <c r="A18340" s="1" t="s">
        <v>20357</v>
      </c>
      <c r="B18340">
        <v>6.0087208280204203E-5</v>
      </c>
      <c r="C18340" s="1">
        <v>1.8424096870565899E-5</v>
      </c>
      <c r="D18340">
        <v>0.90625</v>
      </c>
      <c r="E18340">
        <v>0.99418604651162801</v>
      </c>
      <c r="F18340">
        <v>0.78176795580110503</v>
      </c>
      <c r="G18340">
        <v>1</v>
      </c>
      <c r="H18340">
        <v>0.85714285714285698</v>
      </c>
      <c r="I18340">
        <v>0.98484848484848497</v>
      </c>
      <c r="J18340" s="1">
        <v>1</v>
      </c>
      <c r="K18340" t="s">
        <v>23241</v>
      </c>
      <c r="L18340" t="s">
        <v>59924</v>
      </c>
      <c r="M18340" t="s">
        <v>59925</v>
      </c>
    </row>
    <row r="18341" spans="1:13">
      <c r="A18341" s="1" t="s">
        <v>20358</v>
      </c>
      <c r="B18341">
        <v>2.1989052820517602E-6</v>
      </c>
      <c r="C18341" s="1">
        <v>1.24114230066144E-5</v>
      </c>
      <c r="D18341">
        <v>1</v>
      </c>
      <c r="E18341">
        <v>1</v>
      </c>
      <c r="F18341">
        <v>1</v>
      </c>
      <c r="G18341">
        <v>0.5</v>
      </c>
      <c r="H18341">
        <v>1</v>
      </c>
      <c r="I18341">
        <v>0.97619047619047605</v>
      </c>
      <c r="J18341" s="1">
        <v>1</v>
      </c>
      <c r="K18341" t="s">
        <v>23239</v>
      </c>
      <c r="L18341" t="s">
        <v>59926</v>
      </c>
      <c r="M18341" t="s">
        <v>59927</v>
      </c>
    </row>
    <row r="18342" spans="1:13">
      <c r="A18342" s="1" t="s">
        <v>20359</v>
      </c>
      <c r="B18342">
        <v>1.18628620163255E-6</v>
      </c>
      <c r="C18342" s="1">
        <v>2.2878071454079799E-7</v>
      </c>
      <c r="D18342">
        <v>0.967741935483871</v>
      </c>
      <c r="E18342">
        <v>1</v>
      </c>
      <c r="F18342">
        <v>0.98947368421052595</v>
      </c>
      <c r="G18342">
        <v>0.98275862068965503</v>
      </c>
      <c r="H18342">
        <v>0.99333333333333296</v>
      </c>
      <c r="I18342">
        <v>0.99305555555555602</v>
      </c>
      <c r="J18342" s="1" t="s">
        <v>23229</v>
      </c>
      <c r="K18342" t="s">
        <v>23239</v>
      </c>
      <c r="L18342" t="s">
        <v>59928</v>
      </c>
      <c r="M18342" t="s">
        <v>59929</v>
      </c>
    </row>
    <row r="18343" spans="1:13">
      <c r="A18343" s="1" t="s">
        <v>20360</v>
      </c>
      <c r="B18343">
        <v>3.25767246717892E-9</v>
      </c>
      <c r="C18343" s="1">
        <v>4.7147430012387104E-6</v>
      </c>
      <c r="D18343">
        <v>1</v>
      </c>
      <c r="E18343">
        <v>1</v>
      </c>
      <c r="F18343">
        <v>1</v>
      </c>
      <c r="G18343">
        <v>1</v>
      </c>
      <c r="H18343">
        <v>1</v>
      </c>
      <c r="I18343">
        <v>0.97826086956521696</v>
      </c>
      <c r="J18343" s="1">
        <v>1</v>
      </c>
      <c r="K18343" t="s">
        <v>23241</v>
      </c>
      <c r="L18343" t="s">
        <v>59930</v>
      </c>
      <c r="M18343" t="s">
        <v>59931</v>
      </c>
    </row>
    <row r="18344" spans="1:13">
      <c r="A18344" s="1" t="s">
        <v>20361</v>
      </c>
      <c r="B18344">
        <v>6.9653878345916201E-5</v>
      </c>
      <c r="C18344" s="1">
        <v>1.5775997650329001E-5</v>
      </c>
      <c r="D18344">
        <v>0.6875</v>
      </c>
      <c r="E18344">
        <v>0.9375</v>
      </c>
      <c r="F18344">
        <v>0.57530120481927705</v>
      </c>
      <c r="G18344">
        <v>0.194444444444444</v>
      </c>
      <c r="H18344">
        <v>0.74025974025973995</v>
      </c>
      <c r="I18344">
        <v>0.51190476190476197</v>
      </c>
      <c r="J18344" s="1" t="s">
        <v>23229</v>
      </c>
      <c r="K18344" t="s">
        <v>23239</v>
      </c>
      <c r="L18344" t="s">
        <v>59932</v>
      </c>
      <c r="M18344" t="s">
        <v>59933</v>
      </c>
    </row>
    <row r="18345" spans="1:13">
      <c r="A18345" s="1" t="s">
        <v>20362</v>
      </c>
      <c r="B18345">
        <v>2.06211011593314E-7</v>
      </c>
      <c r="C18345" s="1">
        <v>5.4200229556644204E-6</v>
      </c>
      <c r="D18345">
        <v>0</v>
      </c>
      <c r="E18345">
        <v>0</v>
      </c>
      <c r="F18345">
        <v>0</v>
      </c>
      <c r="G18345">
        <v>0.671875</v>
      </c>
      <c r="H18345">
        <v>7.1428571428571397E-2</v>
      </c>
      <c r="I18345">
        <v>0.107142857142857</v>
      </c>
      <c r="J18345" s="1">
        <v>0</v>
      </c>
      <c r="K18345" t="s">
        <v>23242</v>
      </c>
      <c r="L18345" t="s">
        <v>59934</v>
      </c>
      <c r="M18345" t="s">
        <v>59935</v>
      </c>
    </row>
    <row r="18346" spans="1:13">
      <c r="A18346" s="1" t="s">
        <v>20363</v>
      </c>
      <c r="B18346">
        <v>1.1494029671316801E-8</v>
      </c>
      <c r="C18346" s="1">
        <v>3.9889571621638401E-8</v>
      </c>
      <c r="D18346">
        <v>0</v>
      </c>
      <c r="E18346">
        <v>0</v>
      </c>
      <c r="F18346">
        <v>3.1645569620253199E-3</v>
      </c>
      <c r="G18346">
        <v>0</v>
      </c>
      <c r="H18346">
        <v>0</v>
      </c>
      <c r="I18346">
        <v>9.4339622641509396E-3</v>
      </c>
      <c r="J18346" s="1">
        <v>0</v>
      </c>
      <c r="K18346" t="s">
        <v>23241</v>
      </c>
      <c r="L18346" t="s">
        <v>59936</v>
      </c>
      <c r="M18346" t="s">
        <v>59937</v>
      </c>
    </row>
    <row r="18347" spans="1:13">
      <c r="A18347" s="1" t="s">
        <v>20364</v>
      </c>
      <c r="B18347">
        <v>6.29440902497505E-4</v>
      </c>
      <c r="C18347" s="1">
        <v>9.8147815828666295E-5</v>
      </c>
      <c r="D18347">
        <v>0.796875</v>
      </c>
      <c r="E18347">
        <v>0.55617977528089901</v>
      </c>
      <c r="F18347">
        <v>0.81315789473684197</v>
      </c>
      <c r="G18347">
        <v>0.98888888888888904</v>
      </c>
      <c r="H18347">
        <v>0.82843137254902</v>
      </c>
      <c r="I18347">
        <v>0.93617021276595702</v>
      </c>
      <c r="J18347" s="1" t="s">
        <v>23229</v>
      </c>
      <c r="K18347" t="s">
        <v>23238</v>
      </c>
      <c r="L18347" t="s">
        <v>59938</v>
      </c>
      <c r="M18347" t="s">
        <v>59939</v>
      </c>
    </row>
    <row r="18348" spans="1:13">
      <c r="A18348" s="1" t="s">
        <v>20365</v>
      </c>
      <c r="B18348">
        <v>4.2981971885214303E-6</v>
      </c>
      <c r="C18348" s="1">
        <v>3.2011876052773501E-6</v>
      </c>
      <c r="D18348">
        <v>0.69642857142857095</v>
      </c>
      <c r="E18348">
        <v>0.74137931034482796</v>
      </c>
      <c r="F18348">
        <v>0.98360655737704905</v>
      </c>
      <c r="G18348">
        <v>0.97368421052631604</v>
      </c>
      <c r="H18348">
        <v>1</v>
      </c>
      <c r="I18348">
        <v>1</v>
      </c>
      <c r="J18348" s="1">
        <v>1</v>
      </c>
      <c r="K18348" t="s">
        <v>23237</v>
      </c>
      <c r="L18348" t="s">
        <v>59940</v>
      </c>
      <c r="M18348" t="s">
        <v>59941</v>
      </c>
    </row>
    <row r="18349" spans="1:13">
      <c r="A18349" s="1" t="s">
        <v>20366</v>
      </c>
      <c r="B18349">
        <v>5.8072238692908899E-8</v>
      </c>
      <c r="C18349" s="1">
        <v>1.0819250566901499E-5</v>
      </c>
      <c r="D18349">
        <v>5.7692307692307702E-2</v>
      </c>
      <c r="E18349">
        <v>0</v>
      </c>
      <c r="F18349">
        <v>5.859375E-2</v>
      </c>
      <c r="G18349">
        <v>0</v>
      </c>
      <c r="H18349">
        <v>0</v>
      </c>
      <c r="I18349">
        <v>0</v>
      </c>
      <c r="J18349" s="1" t="s">
        <v>23229</v>
      </c>
      <c r="K18349" t="s">
        <v>23237</v>
      </c>
      <c r="L18349" t="s">
        <v>59942</v>
      </c>
      <c r="M18349" t="s">
        <v>59943</v>
      </c>
    </row>
    <row r="18350" spans="1:13">
      <c r="A18350" s="1" t="s">
        <v>20367</v>
      </c>
      <c r="B18350">
        <v>7.3535039699084101E-5</v>
      </c>
      <c r="C18350" s="1">
        <v>2.3666424864408401E-6</v>
      </c>
      <c r="D18350">
        <v>0.8125</v>
      </c>
      <c r="E18350">
        <v>0.97395833333333304</v>
      </c>
      <c r="F18350">
        <v>0.84536082474226804</v>
      </c>
      <c r="G18350">
        <v>0.90350877192982504</v>
      </c>
      <c r="H18350">
        <v>0.88053097345132703</v>
      </c>
      <c r="I18350">
        <v>0.86607142857142905</v>
      </c>
      <c r="J18350" s="1">
        <v>1</v>
      </c>
      <c r="K18350" t="s">
        <v>23238</v>
      </c>
      <c r="L18350" t="s">
        <v>59944</v>
      </c>
      <c r="M18350" t="s">
        <v>59945</v>
      </c>
    </row>
    <row r="18351" spans="1:13">
      <c r="A18351" s="1" t="s">
        <v>20368</v>
      </c>
      <c r="B18351">
        <v>8.6675829909199796E-6</v>
      </c>
      <c r="C18351" s="1">
        <v>6.0777840114030797E-7</v>
      </c>
      <c r="D18351">
        <v>0.93333333333333302</v>
      </c>
      <c r="E18351">
        <v>0.96195652173913004</v>
      </c>
      <c r="F18351">
        <v>0.898876404494382</v>
      </c>
      <c r="G18351">
        <v>1</v>
      </c>
      <c r="H18351">
        <v>0.93269230769230804</v>
      </c>
      <c r="I18351">
        <v>0.97422680412371099</v>
      </c>
      <c r="J18351" s="1">
        <v>1</v>
      </c>
      <c r="K18351" t="s">
        <v>23240</v>
      </c>
      <c r="L18351" t="s">
        <v>59946</v>
      </c>
      <c r="M18351" t="s">
        <v>59947</v>
      </c>
    </row>
    <row r="18352" spans="1:13">
      <c r="A18352" s="1" t="s">
        <v>20369</v>
      </c>
      <c r="B18352">
        <v>2.50560884472294E-7</v>
      </c>
      <c r="C18352" s="1">
        <v>3.8560906152335203E-8</v>
      </c>
      <c r="D18352">
        <v>0</v>
      </c>
      <c r="E18352">
        <v>0</v>
      </c>
      <c r="F18352">
        <v>2.6455026455026501E-3</v>
      </c>
      <c r="G18352">
        <v>0</v>
      </c>
      <c r="H18352">
        <v>5.7471264367816098E-2</v>
      </c>
      <c r="I18352">
        <v>0</v>
      </c>
      <c r="J18352" s="1">
        <v>0</v>
      </c>
      <c r="K18352" t="s">
        <v>23241</v>
      </c>
      <c r="L18352" t="s">
        <v>59948</v>
      </c>
      <c r="M18352" t="s">
        <v>59949</v>
      </c>
    </row>
    <row r="18353" spans="1:13">
      <c r="A18353" s="1" t="s">
        <v>20370</v>
      </c>
      <c r="B18353">
        <v>3.61217122560323E-4</v>
      </c>
      <c r="C18353" s="1">
        <v>3.1629978425989397E-5</v>
      </c>
      <c r="D18353">
        <v>1</v>
      </c>
      <c r="E18353">
        <v>0.72872340425531901</v>
      </c>
      <c r="F18353">
        <v>0.97619047619047605</v>
      </c>
      <c r="G18353">
        <v>0.98245614035087703</v>
      </c>
      <c r="H18353">
        <v>0.99553571428571397</v>
      </c>
      <c r="I18353">
        <v>0.99180327868852503</v>
      </c>
      <c r="J18353" s="1">
        <v>1</v>
      </c>
      <c r="K18353" t="s">
        <v>23240</v>
      </c>
      <c r="L18353" t="s">
        <v>59950</v>
      </c>
      <c r="M18353" t="s">
        <v>59951</v>
      </c>
    </row>
    <row r="18354" spans="1:13">
      <c r="A18354" s="1" t="s">
        <v>20371</v>
      </c>
      <c r="B18354">
        <v>6.7120115691319596E-5</v>
      </c>
      <c r="C18354" s="1">
        <v>1.8356783677418801E-5</v>
      </c>
      <c r="D18354">
        <v>0.82142857142857095</v>
      </c>
      <c r="E18354">
        <v>0.23170731707317099</v>
      </c>
      <c r="F18354">
        <v>1</v>
      </c>
      <c r="G18354">
        <v>1</v>
      </c>
      <c r="H18354">
        <v>1</v>
      </c>
      <c r="I18354">
        <v>1</v>
      </c>
      <c r="J18354" s="1">
        <v>1</v>
      </c>
      <c r="K18354" t="s">
        <v>23238</v>
      </c>
      <c r="L18354" t="s">
        <v>59952</v>
      </c>
      <c r="M18354" t="s">
        <v>59953</v>
      </c>
    </row>
    <row r="18355" spans="1:13">
      <c r="A18355" s="1" t="s">
        <v>20372</v>
      </c>
      <c r="B18355">
        <v>2.8578942294474501E-7</v>
      </c>
      <c r="C18355" s="1">
        <v>1.31998977164263E-6</v>
      </c>
      <c r="D18355">
        <v>0</v>
      </c>
      <c r="E18355">
        <v>0</v>
      </c>
      <c r="F18355">
        <v>4.8913043478260899E-2</v>
      </c>
      <c r="G18355">
        <v>0.22448979591836701</v>
      </c>
      <c r="H18355">
        <v>0.1</v>
      </c>
      <c r="I18355">
        <v>0.18</v>
      </c>
      <c r="J18355" s="1" t="s">
        <v>23229</v>
      </c>
      <c r="K18355" t="s">
        <v>23239</v>
      </c>
      <c r="L18355" t="s">
        <v>59954</v>
      </c>
      <c r="M18355" t="s">
        <v>59955</v>
      </c>
    </row>
    <row r="18356" spans="1:13">
      <c r="A18356" s="1" t="s">
        <v>20373</v>
      </c>
      <c r="B18356">
        <v>7.73857383098519E-5</v>
      </c>
      <c r="C18356" s="1">
        <v>2.6978760009942898E-4</v>
      </c>
      <c r="D18356">
        <v>1</v>
      </c>
      <c r="E18356">
        <v>1</v>
      </c>
      <c r="F18356">
        <v>0.73387096774193505</v>
      </c>
      <c r="G18356">
        <v>1</v>
      </c>
      <c r="H18356">
        <v>0.94954128440367003</v>
      </c>
      <c r="I18356">
        <v>0.98901098901098905</v>
      </c>
      <c r="J18356" s="1">
        <v>1</v>
      </c>
      <c r="K18356" t="s">
        <v>23238</v>
      </c>
      <c r="L18356" t="s">
        <v>59956</v>
      </c>
      <c r="M18356" t="s">
        <v>59957</v>
      </c>
    </row>
    <row r="18357" spans="1:13">
      <c r="A18357" s="1" t="s">
        <v>20374</v>
      </c>
      <c r="B18357">
        <v>1.20010104924104E-5</v>
      </c>
      <c r="C18357" s="1">
        <v>3.6271259112578998E-7</v>
      </c>
      <c r="D18357">
        <v>0.9375</v>
      </c>
      <c r="E18357">
        <v>0.97368421052631604</v>
      </c>
      <c r="F18357">
        <v>0.89487179487179502</v>
      </c>
      <c r="G18357">
        <v>0.84482758620689702</v>
      </c>
      <c r="H18357">
        <v>0.82456140350877205</v>
      </c>
      <c r="I18357">
        <v>0.89200000000000002</v>
      </c>
      <c r="J18357" s="1">
        <v>1</v>
      </c>
      <c r="K18357" t="s">
        <v>23238</v>
      </c>
      <c r="L18357" t="s">
        <v>59958</v>
      </c>
      <c r="M18357" t="s">
        <v>59959</v>
      </c>
    </row>
    <row r="18358" spans="1:13">
      <c r="A18358" s="1" t="s">
        <v>20375</v>
      </c>
      <c r="B18358">
        <v>5.5015555834923198E-7</v>
      </c>
      <c r="C18358" s="1">
        <v>3.8018655478468602E-6</v>
      </c>
      <c r="D18358">
        <v>0.9375</v>
      </c>
      <c r="E18358">
        <v>0.97191011235955105</v>
      </c>
      <c r="F18358">
        <v>0.97777777777777797</v>
      </c>
      <c r="G18358">
        <v>1</v>
      </c>
      <c r="H18358">
        <v>0.98888888888888904</v>
      </c>
      <c r="I18358">
        <v>1</v>
      </c>
      <c r="J18358" s="1">
        <v>1</v>
      </c>
      <c r="K18358" t="s">
        <v>23238</v>
      </c>
      <c r="L18358" t="s">
        <v>59960</v>
      </c>
      <c r="M18358" t="s">
        <v>59961</v>
      </c>
    </row>
    <row r="18359" spans="1:13">
      <c r="A18359" s="1" t="s">
        <v>20376</v>
      </c>
      <c r="B18359">
        <v>4.0264197414216897E-5</v>
      </c>
      <c r="C18359" s="1">
        <v>1.5273199651208501E-6</v>
      </c>
      <c r="D18359">
        <v>1</v>
      </c>
      <c r="E18359">
        <v>0.93684210526315803</v>
      </c>
      <c r="F18359">
        <v>0.98974358974359</v>
      </c>
      <c r="G18359">
        <v>0.99038461538461497</v>
      </c>
      <c r="H18359">
        <v>0.99549549549549599</v>
      </c>
      <c r="I18359">
        <v>0.99074074074074103</v>
      </c>
      <c r="J18359" s="1">
        <v>0.95</v>
      </c>
      <c r="K18359" t="s">
        <v>23240</v>
      </c>
      <c r="L18359" t="s">
        <v>59962</v>
      </c>
      <c r="M18359" t="s">
        <v>59963</v>
      </c>
    </row>
    <row r="18360" spans="1:13">
      <c r="A18360" s="1" t="s">
        <v>20377</v>
      </c>
      <c r="B18360">
        <v>8.0540001477559203E-6</v>
      </c>
      <c r="C18360" s="1">
        <v>5.8849048327811202E-6</v>
      </c>
      <c r="D18360">
        <v>0.85</v>
      </c>
      <c r="E18360">
        <v>0.92777777777777803</v>
      </c>
      <c r="F18360">
        <v>0.98947368421052595</v>
      </c>
      <c r="G18360">
        <v>0.96078431372549</v>
      </c>
      <c r="H18360">
        <v>0.95754716981132104</v>
      </c>
      <c r="I18360">
        <v>0.91964285714285698</v>
      </c>
      <c r="J18360" s="1">
        <v>1</v>
      </c>
      <c r="K18360" t="s">
        <v>23238</v>
      </c>
      <c r="L18360" t="s">
        <v>59964</v>
      </c>
      <c r="M18360" t="s">
        <v>59965</v>
      </c>
    </row>
    <row r="18361" spans="1:13">
      <c r="A18361" s="1" t="s">
        <v>20378</v>
      </c>
      <c r="B18361">
        <v>3.9738642521074602E-6</v>
      </c>
      <c r="C18361" s="1">
        <v>1.3114943069542301E-5</v>
      </c>
      <c r="D18361">
        <v>0</v>
      </c>
      <c r="E18361">
        <v>0</v>
      </c>
      <c r="F18361">
        <v>0</v>
      </c>
      <c r="G18361">
        <v>0.35185185185185203</v>
      </c>
      <c r="H18361">
        <v>0</v>
      </c>
      <c r="I18361">
        <v>4.0404040404040401E-2</v>
      </c>
      <c r="J18361" s="1">
        <v>0</v>
      </c>
      <c r="K18361" t="s">
        <v>23242</v>
      </c>
      <c r="L18361" t="s">
        <v>59966</v>
      </c>
      <c r="M18361" t="s">
        <v>59967</v>
      </c>
    </row>
    <row r="18362" spans="1:13">
      <c r="A18362" s="1" t="s">
        <v>20379</v>
      </c>
      <c r="B18362">
        <v>9.9235654596897707E-4</v>
      </c>
      <c r="C18362" s="1">
        <v>9.6558072839275701E-5</v>
      </c>
      <c r="D18362">
        <v>0.40625</v>
      </c>
      <c r="E18362">
        <v>0.48947368421052601</v>
      </c>
      <c r="F18362">
        <v>9.4871794871794896E-2</v>
      </c>
      <c r="G18362">
        <v>5.1724137931034503E-2</v>
      </c>
      <c r="H18362">
        <v>4.8245614035087703E-2</v>
      </c>
      <c r="I18362">
        <v>0.06</v>
      </c>
      <c r="J18362" s="1">
        <v>1</v>
      </c>
      <c r="K18362" t="s">
        <v>23238</v>
      </c>
      <c r="L18362" t="s">
        <v>59968</v>
      </c>
      <c r="M18362" t="s">
        <v>59969</v>
      </c>
    </row>
    <row r="18363" spans="1:13">
      <c r="A18363" s="1" t="s">
        <v>20380</v>
      </c>
      <c r="B18363">
        <v>2.3739696965105601E-5</v>
      </c>
      <c r="C18363" s="1">
        <v>2.9500311125430398E-8</v>
      </c>
      <c r="D18363">
        <v>0.16666666666666699</v>
      </c>
      <c r="E18363">
        <v>0</v>
      </c>
      <c r="F18363">
        <v>0.44512195121951198</v>
      </c>
      <c r="G18363">
        <v>0</v>
      </c>
      <c r="H18363">
        <v>0.31976744186046502</v>
      </c>
      <c r="I18363">
        <v>5.3846153846153801E-2</v>
      </c>
      <c r="J18363" s="1" t="s">
        <v>23229</v>
      </c>
      <c r="K18363" t="s">
        <v>23242</v>
      </c>
      <c r="L18363" t="s">
        <v>59970</v>
      </c>
      <c r="M18363" t="s">
        <v>59971</v>
      </c>
    </row>
    <row r="18364" spans="1:13">
      <c r="A18364" s="1" t="s">
        <v>20381</v>
      </c>
      <c r="B18364">
        <v>3.53242710005175E-5</v>
      </c>
      <c r="C18364" s="1">
        <v>4.5096124377283801E-7</v>
      </c>
      <c r="D18364">
        <v>4.6875E-2</v>
      </c>
      <c r="E18364">
        <v>0.141304347826087</v>
      </c>
      <c r="F18364">
        <v>0</v>
      </c>
      <c r="G18364">
        <v>0</v>
      </c>
      <c r="H18364">
        <v>0</v>
      </c>
      <c r="I18364">
        <v>8.0645161290322596E-3</v>
      </c>
      <c r="J18364" s="1">
        <v>0</v>
      </c>
      <c r="K18364" t="s">
        <v>23242</v>
      </c>
      <c r="L18364" t="s">
        <v>59972</v>
      </c>
      <c r="M18364" t="s">
        <v>59973</v>
      </c>
    </row>
    <row r="18365" spans="1:13">
      <c r="A18365" s="1" t="s">
        <v>20382</v>
      </c>
      <c r="B18365">
        <v>9.0013999974200497E-5</v>
      </c>
      <c r="C18365" s="1">
        <v>9.2608464331304496E-4</v>
      </c>
      <c r="D18365">
        <v>0.25806451612903197</v>
      </c>
      <c r="E18365">
        <v>0.33888888888888902</v>
      </c>
      <c r="F18365">
        <v>0.13917525773195899</v>
      </c>
      <c r="G18365">
        <v>0.48780487804877998</v>
      </c>
      <c r="H18365">
        <v>0.56862745098039202</v>
      </c>
      <c r="I18365">
        <v>0.52</v>
      </c>
      <c r="J18365" s="1">
        <v>0.95</v>
      </c>
      <c r="K18365" t="s">
        <v>23238</v>
      </c>
      <c r="L18365" t="s">
        <v>59974</v>
      </c>
      <c r="M18365" t="s">
        <v>59975</v>
      </c>
    </row>
    <row r="18366" spans="1:13">
      <c r="A18366" s="1" t="s">
        <v>20383</v>
      </c>
      <c r="B18366">
        <v>5.9088254456745897E-5</v>
      </c>
      <c r="C18366" s="1">
        <v>1.8867932148509199E-5</v>
      </c>
      <c r="D18366">
        <v>0.266666666666667</v>
      </c>
      <c r="E18366">
        <v>0.14210526315789501</v>
      </c>
      <c r="F18366">
        <v>3.1446540880503103E-2</v>
      </c>
      <c r="G18366">
        <v>0.17857142857142899</v>
      </c>
      <c r="H18366">
        <v>4.5454545454545497E-2</v>
      </c>
      <c r="I18366">
        <v>6.1224489795918401E-2</v>
      </c>
      <c r="J18366" s="1">
        <v>0</v>
      </c>
      <c r="K18366" t="s">
        <v>23238</v>
      </c>
      <c r="L18366" t="s">
        <v>59976</v>
      </c>
      <c r="M18366" t="s">
        <v>59977</v>
      </c>
    </row>
    <row r="18367" spans="1:13">
      <c r="A18367" s="1" t="s">
        <v>20384</v>
      </c>
      <c r="B18367">
        <v>6.7040136173139302E-6</v>
      </c>
      <c r="C18367" s="1">
        <v>2.8521788451930902E-4</v>
      </c>
      <c r="D18367">
        <v>1</v>
      </c>
      <c r="E18367">
        <v>1</v>
      </c>
      <c r="F18367">
        <v>0.99742268041237103</v>
      </c>
      <c r="G18367">
        <v>0.96363636363636396</v>
      </c>
      <c r="H18367">
        <v>0.61274509803921595</v>
      </c>
      <c r="I18367">
        <v>0.89150943396226401</v>
      </c>
      <c r="J18367" s="1" t="s">
        <v>23229</v>
      </c>
      <c r="K18367" t="s">
        <v>23238</v>
      </c>
      <c r="L18367" t="s">
        <v>59978</v>
      </c>
      <c r="M18367" t="s">
        <v>59979</v>
      </c>
    </row>
    <row r="18368" spans="1:13">
      <c r="A18368" s="1" t="s">
        <v>20385</v>
      </c>
      <c r="B18368">
        <v>1.02026593843147E-5</v>
      </c>
      <c r="C18368" s="1">
        <v>3.8825779716642599E-6</v>
      </c>
      <c r="D18368">
        <v>1</v>
      </c>
      <c r="E18368">
        <v>1</v>
      </c>
      <c r="F18368">
        <v>0.97527472527472503</v>
      </c>
      <c r="G18368">
        <v>1</v>
      </c>
      <c r="H18368">
        <v>1</v>
      </c>
      <c r="I18368">
        <v>1</v>
      </c>
      <c r="J18368" s="1">
        <v>1</v>
      </c>
      <c r="K18368" t="s">
        <v>23241</v>
      </c>
      <c r="L18368" t="s">
        <v>59980</v>
      </c>
      <c r="M18368" t="s">
        <v>59981</v>
      </c>
    </row>
    <row r="18369" spans="1:13">
      <c r="A18369" s="1" t="s">
        <v>20386</v>
      </c>
      <c r="B18369">
        <v>1.42033633792348E-5</v>
      </c>
      <c r="C18369" s="1">
        <v>2.4463105504716101E-11</v>
      </c>
      <c r="D18369">
        <v>0</v>
      </c>
      <c r="E18369">
        <v>6.6176470588235295E-2</v>
      </c>
      <c r="F18369">
        <v>0</v>
      </c>
      <c r="G18369">
        <v>6.6666666666666693E-2</v>
      </c>
      <c r="H18369">
        <v>0</v>
      </c>
      <c r="I18369">
        <v>0</v>
      </c>
      <c r="J18369" s="1" t="s">
        <v>23229</v>
      </c>
      <c r="K18369" t="s">
        <v>23242</v>
      </c>
      <c r="L18369" t="s">
        <v>59982</v>
      </c>
      <c r="M18369" t="s">
        <v>59983</v>
      </c>
    </row>
    <row r="18370" spans="1:13">
      <c r="A18370" s="1" t="s">
        <v>20387</v>
      </c>
      <c r="B18370">
        <v>2.2664280483069898E-6</v>
      </c>
      <c r="C18370" s="1">
        <v>4.3000864278240603E-6</v>
      </c>
      <c r="D18370">
        <v>1.6666666666666701E-2</v>
      </c>
      <c r="E18370">
        <v>0</v>
      </c>
      <c r="F18370">
        <v>0</v>
      </c>
      <c r="G18370">
        <v>3.2258064516128997E-2</v>
      </c>
      <c r="H18370">
        <v>0</v>
      </c>
      <c r="I18370">
        <v>5.1282051282051301E-2</v>
      </c>
      <c r="J18370" s="1" t="s">
        <v>23229</v>
      </c>
      <c r="K18370" t="s">
        <v>23238</v>
      </c>
      <c r="L18370" t="s">
        <v>59984</v>
      </c>
      <c r="M18370" t="s">
        <v>59985</v>
      </c>
    </row>
    <row r="18371" spans="1:13">
      <c r="A18371" s="1" t="s">
        <v>20388</v>
      </c>
      <c r="B18371">
        <v>7.6082118989166002E-7</v>
      </c>
      <c r="C18371" s="1">
        <v>2.4800182011047901E-6</v>
      </c>
      <c r="D18371">
        <v>1</v>
      </c>
      <c r="E18371">
        <v>0.95512820512820495</v>
      </c>
      <c r="F18371">
        <v>0.91666666666666696</v>
      </c>
      <c r="G18371">
        <v>1</v>
      </c>
      <c r="H18371">
        <v>0.99358974358974395</v>
      </c>
      <c r="I18371">
        <v>0.96875</v>
      </c>
      <c r="J18371" s="1" t="s">
        <v>23229</v>
      </c>
      <c r="K18371" t="s">
        <v>23241</v>
      </c>
      <c r="L18371" t="s">
        <v>59986</v>
      </c>
      <c r="M18371" t="s">
        <v>59987</v>
      </c>
    </row>
    <row r="18372" spans="1:13">
      <c r="A18372" s="1" t="s">
        <v>20389</v>
      </c>
      <c r="B18372">
        <v>1.5278452253864999E-6</v>
      </c>
      <c r="C18372" s="1">
        <v>3.8742563931999303E-6</v>
      </c>
      <c r="D18372">
        <v>0.23214285714285701</v>
      </c>
      <c r="E18372">
        <v>0.29651162790697699</v>
      </c>
      <c r="F18372">
        <v>0.38590604026845599</v>
      </c>
      <c r="G18372">
        <v>0.27083333333333298</v>
      </c>
      <c r="H18372">
        <v>0.40804597701149398</v>
      </c>
      <c r="I18372">
        <v>0.293333333333333</v>
      </c>
      <c r="J18372" s="1">
        <v>0</v>
      </c>
      <c r="K18372" t="s">
        <v>23239</v>
      </c>
      <c r="L18372" t="s">
        <v>59988</v>
      </c>
      <c r="M18372" t="s">
        <v>59989</v>
      </c>
    </row>
    <row r="18373" spans="1:13">
      <c r="A18373" s="1" t="s">
        <v>20390</v>
      </c>
      <c r="B18373">
        <v>4.71052021758792E-8</v>
      </c>
      <c r="C18373" s="1">
        <v>1.9293949624809699E-8</v>
      </c>
      <c r="D18373">
        <v>1</v>
      </c>
      <c r="E18373">
        <v>1</v>
      </c>
      <c r="F18373">
        <v>0.99541284403669705</v>
      </c>
      <c r="G18373">
        <v>1</v>
      </c>
      <c r="H18373">
        <v>1</v>
      </c>
      <c r="I18373">
        <v>1</v>
      </c>
      <c r="J18373" s="1">
        <v>0</v>
      </c>
      <c r="K18373" t="s">
        <v>23238</v>
      </c>
      <c r="L18373" t="s">
        <v>59990</v>
      </c>
      <c r="M18373" t="s">
        <v>59991</v>
      </c>
    </row>
    <row r="18374" spans="1:13">
      <c r="A18374" s="1" t="s">
        <v>20391</v>
      </c>
      <c r="B18374">
        <v>9.7601426296448092E-6</v>
      </c>
      <c r="C18374" s="1">
        <v>2.6457509110528799E-4</v>
      </c>
      <c r="D18374">
        <v>0.78125</v>
      </c>
      <c r="E18374">
        <v>0.875</v>
      </c>
      <c r="F18374">
        <v>0.74615384615384595</v>
      </c>
      <c r="G18374">
        <v>0.82758620689655205</v>
      </c>
      <c r="H18374">
        <v>0.75</v>
      </c>
      <c r="I18374">
        <v>0.74</v>
      </c>
      <c r="J18374" s="1">
        <v>1</v>
      </c>
      <c r="K18374" t="s">
        <v>23238</v>
      </c>
      <c r="L18374" t="s">
        <v>59992</v>
      </c>
      <c r="M18374" t="s">
        <v>59993</v>
      </c>
    </row>
    <row r="18375" spans="1:13">
      <c r="A18375" s="1" t="s">
        <v>20392</v>
      </c>
      <c r="B18375">
        <v>1.1187976465778799E-5</v>
      </c>
      <c r="C18375" s="1">
        <v>1.1917273319998101E-6</v>
      </c>
      <c r="D18375">
        <v>0.54</v>
      </c>
      <c r="E18375">
        <v>0.537313432835821</v>
      </c>
      <c r="F18375">
        <v>0.447204968944099</v>
      </c>
      <c r="G18375">
        <v>0.44047619047619002</v>
      </c>
      <c r="H18375">
        <v>0.50581395348837199</v>
      </c>
      <c r="I18375">
        <v>0.453703703703704</v>
      </c>
      <c r="J18375" s="1">
        <v>1</v>
      </c>
      <c r="K18375" t="s">
        <v>23237</v>
      </c>
      <c r="L18375" t="s">
        <v>59994</v>
      </c>
      <c r="M18375" t="s">
        <v>59995</v>
      </c>
    </row>
    <row r="18376" spans="1:13">
      <c r="A18376" s="1" t="s">
        <v>20393</v>
      </c>
      <c r="B18376">
        <v>7.4154344752053804E-5</v>
      </c>
      <c r="C18376" s="1">
        <v>1.4526539274268601E-6</v>
      </c>
      <c r="D18376">
        <v>0.33333333333333298</v>
      </c>
      <c r="E18376" t="s">
        <v>23229</v>
      </c>
      <c r="F18376">
        <v>0.46060606060606102</v>
      </c>
      <c r="G18376">
        <v>0.88888888888888895</v>
      </c>
      <c r="H18376">
        <v>0.78571428571428603</v>
      </c>
      <c r="I18376">
        <v>0.70909090909090899</v>
      </c>
      <c r="J18376" s="1" t="s">
        <v>23229</v>
      </c>
      <c r="K18376" t="s">
        <v>23242</v>
      </c>
      <c r="L18376" t="s">
        <v>59996</v>
      </c>
      <c r="M18376" t="s">
        <v>59997</v>
      </c>
    </row>
    <row r="18377" spans="1:13">
      <c r="A18377" s="1" t="s">
        <v>20394</v>
      </c>
      <c r="B18377">
        <v>1.62626049010057E-4</v>
      </c>
      <c r="C18377" s="1">
        <v>2.48875199523723E-6</v>
      </c>
      <c r="D18377">
        <v>5.3571428571428603E-2</v>
      </c>
      <c r="E18377">
        <v>0.25903614457831298</v>
      </c>
      <c r="F18377">
        <v>0</v>
      </c>
      <c r="G18377">
        <v>0</v>
      </c>
      <c r="H18377">
        <v>0</v>
      </c>
      <c r="I18377">
        <v>2.1126760563380299E-2</v>
      </c>
      <c r="J18377" s="1">
        <v>0.1</v>
      </c>
      <c r="K18377" t="s">
        <v>23241</v>
      </c>
      <c r="L18377" t="s">
        <v>59998</v>
      </c>
      <c r="M18377" t="s">
        <v>59999</v>
      </c>
    </row>
    <row r="18378" spans="1:13">
      <c r="A18378" s="1" t="s">
        <v>20395</v>
      </c>
      <c r="B18378">
        <v>1.2913235623448501E-4</v>
      </c>
      <c r="C18378" s="1">
        <v>6.7903811335513501E-6</v>
      </c>
      <c r="D18378">
        <v>0.359375</v>
      </c>
      <c r="E18378">
        <v>0.30681818181818199</v>
      </c>
      <c r="F18378">
        <v>0.27747252747252704</v>
      </c>
      <c r="G18378">
        <v>0.73076923076923106</v>
      </c>
      <c r="H18378">
        <v>0.327380952380952</v>
      </c>
      <c r="I18378">
        <v>0.25</v>
      </c>
      <c r="J18378" s="1">
        <v>0.33333333333333304</v>
      </c>
      <c r="K18378" t="s">
        <v>23245</v>
      </c>
      <c r="L18378" t="s">
        <v>60000</v>
      </c>
      <c r="M18378" t="s">
        <v>60001</v>
      </c>
    </row>
    <row r="18379" spans="1:13">
      <c r="A18379" s="1" t="s">
        <v>20396</v>
      </c>
      <c r="B18379">
        <v>1.00018239693625E-5</v>
      </c>
      <c r="C18379" s="1">
        <v>4.8050605695569101E-5</v>
      </c>
      <c r="D18379">
        <v>0.9375</v>
      </c>
      <c r="E18379">
        <v>1</v>
      </c>
      <c r="F18379">
        <v>0.99310344827586206</v>
      </c>
      <c r="G18379">
        <v>0.78947368421052599</v>
      </c>
      <c r="H18379">
        <v>0.96590909090909105</v>
      </c>
      <c r="I18379">
        <v>0.89473684210526305</v>
      </c>
      <c r="J18379" s="1">
        <v>0.5</v>
      </c>
      <c r="K18379" t="s">
        <v>23242</v>
      </c>
      <c r="L18379" t="s">
        <v>60002</v>
      </c>
      <c r="M18379" t="s">
        <v>60003</v>
      </c>
    </row>
    <row r="18380" spans="1:13">
      <c r="A18380" s="1" t="s">
        <v>20397</v>
      </c>
      <c r="B18380">
        <v>2.7606574590380599E-5</v>
      </c>
      <c r="C18380" s="1">
        <v>2.3520205681685699E-6</v>
      </c>
      <c r="D18380">
        <v>1</v>
      </c>
      <c r="E18380">
        <v>1</v>
      </c>
      <c r="F18380">
        <v>0.993506493506494</v>
      </c>
      <c r="G18380">
        <v>0.476190476190476</v>
      </c>
      <c r="H18380">
        <v>0.96907216494845405</v>
      </c>
      <c r="I18380">
        <v>0.83333333333333304</v>
      </c>
      <c r="J18380" s="1" t="s">
        <v>23229</v>
      </c>
      <c r="K18380" t="s">
        <v>23238</v>
      </c>
      <c r="L18380" t="s">
        <v>60004</v>
      </c>
      <c r="M18380" t="s">
        <v>60005</v>
      </c>
    </row>
    <row r="18381" spans="1:13">
      <c r="A18381" s="1" t="s">
        <v>20398</v>
      </c>
      <c r="B18381">
        <v>1.21089296128977E-4</v>
      </c>
      <c r="C18381" s="1">
        <v>1.8535190563146901E-4</v>
      </c>
      <c r="D18381">
        <v>0.21875</v>
      </c>
      <c r="E18381">
        <v>0.37368421052631601</v>
      </c>
      <c r="F18381">
        <v>7.7720207253885995E-2</v>
      </c>
      <c r="G18381">
        <v>1.3157894736842099E-2</v>
      </c>
      <c r="H18381">
        <v>9.3457943925233603E-3</v>
      </c>
      <c r="I18381">
        <v>2.1276595744680899E-2</v>
      </c>
      <c r="J18381" s="1">
        <v>0</v>
      </c>
      <c r="K18381" t="s">
        <v>23238</v>
      </c>
      <c r="L18381" t="s">
        <v>60006</v>
      </c>
      <c r="M18381" t="s">
        <v>60007</v>
      </c>
    </row>
    <row r="18382" spans="1:13">
      <c r="A18382" s="1" t="s">
        <v>20399</v>
      </c>
      <c r="B18382">
        <v>4.3771977712405599E-7</v>
      </c>
      <c r="C18382" s="1">
        <v>1.50348563553202E-7</v>
      </c>
      <c r="D18382">
        <v>1</v>
      </c>
      <c r="E18382">
        <v>1</v>
      </c>
      <c r="F18382">
        <v>0.99447513812154698</v>
      </c>
      <c r="G18382">
        <v>0.96428571428571397</v>
      </c>
      <c r="H18382">
        <v>0.98192771084337305</v>
      </c>
      <c r="I18382">
        <v>1</v>
      </c>
      <c r="J18382" s="1">
        <v>1</v>
      </c>
      <c r="K18382" t="s">
        <v>23241</v>
      </c>
      <c r="L18382" t="s">
        <v>60008</v>
      </c>
      <c r="M18382" t="s">
        <v>60009</v>
      </c>
    </row>
    <row r="18383" spans="1:13">
      <c r="A18383" s="1" t="s">
        <v>20400</v>
      </c>
      <c r="B18383">
        <v>1.13245674809696E-4</v>
      </c>
      <c r="C18383" s="1">
        <v>8.9321645255564292E-6</v>
      </c>
      <c r="D18383">
        <v>0.91666666666666696</v>
      </c>
      <c r="E18383">
        <v>0.98333333333333295</v>
      </c>
      <c r="F18383">
        <v>0.81696428571428603</v>
      </c>
      <c r="G18383">
        <v>0.90909090909090895</v>
      </c>
      <c r="H18383">
        <v>0.58653846153846201</v>
      </c>
      <c r="I18383">
        <v>0.98333333333333295</v>
      </c>
      <c r="J18383" s="1">
        <v>0.9375</v>
      </c>
      <c r="K18383" t="s">
        <v>23238</v>
      </c>
      <c r="L18383" t="s">
        <v>60010</v>
      </c>
      <c r="M18383" t="s">
        <v>60011</v>
      </c>
    </row>
    <row r="18384" spans="1:13">
      <c r="A18384" s="1" t="s">
        <v>20401</v>
      </c>
      <c r="B18384">
        <v>1.3775029695135201E-6</v>
      </c>
      <c r="C18384" s="1">
        <v>2.1598775810138898E-6</v>
      </c>
      <c r="D18384">
        <v>0</v>
      </c>
      <c r="E18384">
        <v>0</v>
      </c>
      <c r="F18384">
        <v>0</v>
      </c>
      <c r="G18384">
        <v>0.38888888888888901</v>
      </c>
      <c r="H18384">
        <v>4.4247787610619503E-3</v>
      </c>
      <c r="I18384">
        <v>4.1666666666666699E-2</v>
      </c>
      <c r="J18384" s="1">
        <v>0</v>
      </c>
      <c r="K18384" t="s">
        <v>23241</v>
      </c>
      <c r="L18384" t="s">
        <v>60012</v>
      </c>
      <c r="M18384" t="s">
        <v>60013</v>
      </c>
    </row>
    <row r="18385" spans="1:13">
      <c r="A18385" s="1" t="s">
        <v>20402</v>
      </c>
      <c r="B18385">
        <v>8.60855999331092E-5</v>
      </c>
      <c r="C18385" s="1">
        <v>2.2441910753335301E-5</v>
      </c>
      <c r="D18385">
        <v>4.6875E-2</v>
      </c>
      <c r="E18385">
        <v>0.19270833333333301</v>
      </c>
      <c r="F18385">
        <v>2.3560209424083801E-2</v>
      </c>
      <c r="G18385">
        <v>0.5</v>
      </c>
      <c r="H18385">
        <v>6.4220183486238494E-2</v>
      </c>
      <c r="I18385">
        <v>0.26991150442477901</v>
      </c>
      <c r="J18385" s="1">
        <v>0</v>
      </c>
      <c r="K18385" t="s">
        <v>23241</v>
      </c>
      <c r="L18385" t="s">
        <v>60014</v>
      </c>
      <c r="M18385" t="s">
        <v>60015</v>
      </c>
    </row>
    <row r="18386" spans="1:13">
      <c r="A18386" s="1" t="s">
        <v>20403</v>
      </c>
      <c r="B18386">
        <v>7.5917606215964301E-7</v>
      </c>
      <c r="C18386" s="1">
        <v>1.08657146093177E-7</v>
      </c>
      <c r="D18386">
        <v>0</v>
      </c>
      <c r="E18386">
        <v>0</v>
      </c>
      <c r="F18386">
        <v>0</v>
      </c>
      <c r="G18386">
        <v>3.65853658536585E-2</v>
      </c>
      <c r="H18386">
        <v>2.3809523809523801E-2</v>
      </c>
      <c r="I18386">
        <v>7.4324324324324301E-2</v>
      </c>
      <c r="J18386" s="1">
        <v>0</v>
      </c>
      <c r="K18386" t="s">
        <v>23239</v>
      </c>
      <c r="L18386" t="s">
        <v>60016</v>
      </c>
      <c r="M18386" t="s">
        <v>60017</v>
      </c>
    </row>
    <row r="18387" spans="1:13">
      <c r="A18387" s="1" t="s">
        <v>20404</v>
      </c>
      <c r="B18387">
        <v>1.0894701519014501E-5</v>
      </c>
      <c r="C18387" s="1">
        <v>2.0863088918650501E-7</v>
      </c>
      <c r="D18387">
        <v>1</v>
      </c>
      <c r="E18387">
        <v>1</v>
      </c>
      <c r="F18387">
        <v>0.92151162790697705</v>
      </c>
      <c r="G18387">
        <v>0.98148148148148195</v>
      </c>
      <c r="H18387">
        <v>0.96951219512195097</v>
      </c>
      <c r="I18387">
        <v>1</v>
      </c>
      <c r="J18387" s="1">
        <v>1</v>
      </c>
      <c r="K18387" t="s">
        <v>23237</v>
      </c>
      <c r="L18387" t="s">
        <v>60018</v>
      </c>
      <c r="M18387" t="s">
        <v>60019</v>
      </c>
    </row>
    <row r="18388" spans="1:13">
      <c r="A18388" s="1" t="s">
        <v>20405</v>
      </c>
      <c r="B18388">
        <v>2.65580279002001E-9</v>
      </c>
      <c r="C18388" s="1">
        <v>8.8686079795904101E-7</v>
      </c>
      <c r="D18388">
        <v>0.98148148148148195</v>
      </c>
      <c r="E18388">
        <v>0.98936170212765995</v>
      </c>
      <c r="F18388">
        <v>1</v>
      </c>
      <c r="G18388">
        <v>0.43055555555555602</v>
      </c>
      <c r="H18388">
        <v>0.91</v>
      </c>
      <c r="I18388">
        <v>0.72093023255813904</v>
      </c>
      <c r="J18388" s="1">
        <v>1</v>
      </c>
      <c r="K18388" t="s">
        <v>23238</v>
      </c>
      <c r="L18388" t="s">
        <v>60020</v>
      </c>
      <c r="M18388" t="s">
        <v>60021</v>
      </c>
    </row>
    <row r="18389" spans="1:13">
      <c r="A18389" s="1" t="s">
        <v>20406</v>
      </c>
      <c r="B18389">
        <v>1.14706297215428E-5</v>
      </c>
      <c r="C18389" s="1">
        <v>3.8639954440875902E-5</v>
      </c>
      <c r="D18389">
        <v>1</v>
      </c>
      <c r="E18389">
        <v>1</v>
      </c>
      <c r="F18389">
        <v>0.99632352941176505</v>
      </c>
      <c r="G18389">
        <v>1</v>
      </c>
      <c r="H18389">
        <v>0.88392857142857095</v>
      </c>
      <c r="I18389">
        <v>0.89655172413793105</v>
      </c>
      <c r="J18389" s="1">
        <v>1</v>
      </c>
      <c r="K18389" t="s">
        <v>23240</v>
      </c>
      <c r="L18389" t="s">
        <v>60022</v>
      </c>
      <c r="M18389" t="s">
        <v>60023</v>
      </c>
    </row>
    <row r="18390" spans="1:13">
      <c r="A18390" s="1" t="s">
        <v>20407</v>
      </c>
      <c r="B18390">
        <v>3.3913146803258899E-6</v>
      </c>
      <c r="C18390" s="1">
        <v>3.7577968305825499E-5</v>
      </c>
      <c r="D18390">
        <v>0.98333333333333295</v>
      </c>
      <c r="E18390">
        <v>1</v>
      </c>
      <c r="F18390">
        <v>0.90977443609022601</v>
      </c>
      <c r="G18390">
        <v>1</v>
      </c>
      <c r="H18390">
        <v>0.83333333333333304</v>
      </c>
      <c r="I18390">
        <v>0.63235294117647101</v>
      </c>
      <c r="J18390" s="1">
        <v>1</v>
      </c>
      <c r="K18390" t="s">
        <v>23241</v>
      </c>
      <c r="L18390" t="s">
        <v>60024</v>
      </c>
      <c r="M18390" t="s">
        <v>60025</v>
      </c>
    </row>
    <row r="18391" spans="1:13">
      <c r="A18391" s="1" t="s">
        <v>20408</v>
      </c>
      <c r="B18391">
        <v>1.07577798866659E-5</v>
      </c>
      <c r="C18391" s="1">
        <v>1.8405633656983701E-4</v>
      </c>
      <c r="D18391">
        <v>0.89130434782608703</v>
      </c>
      <c r="E18391">
        <v>0.94318181818181801</v>
      </c>
      <c r="F18391">
        <v>0.75308641975308599</v>
      </c>
      <c r="G18391">
        <v>0.16666666666666699</v>
      </c>
      <c r="H18391">
        <v>0.324561403508772</v>
      </c>
      <c r="I18391">
        <v>0.49528301886792497</v>
      </c>
      <c r="J18391" s="1" t="s">
        <v>23229</v>
      </c>
      <c r="K18391" t="s">
        <v>23241</v>
      </c>
      <c r="L18391" t="s">
        <v>60026</v>
      </c>
      <c r="M18391" t="s">
        <v>60027</v>
      </c>
    </row>
    <row r="18392" spans="1:13">
      <c r="A18392" s="1" t="s">
        <v>20409</v>
      </c>
      <c r="B18392">
        <v>6.88080298692128E-9</v>
      </c>
      <c r="C18392" s="1">
        <v>3.4980466191718802E-7</v>
      </c>
      <c r="D18392">
        <v>0.984375</v>
      </c>
      <c r="E18392">
        <v>1</v>
      </c>
      <c r="F18392">
        <v>0.99222797927461104</v>
      </c>
      <c r="G18392">
        <v>0.98979591836734704</v>
      </c>
      <c r="H18392">
        <v>0.99537037037037002</v>
      </c>
      <c r="I18392">
        <v>1</v>
      </c>
      <c r="J18392" s="1">
        <v>1</v>
      </c>
      <c r="K18392" t="s">
        <v>23238</v>
      </c>
      <c r="L18392" t="s">
        <v>60028</v>
      </c>
      <c r="M18392" t="s">
        <v>60029</v>
      </c>
    </row>
    <row r="18393" spans="1:13">
      <c r="A18393" s="1" t="s">
        <v>20410</v>
      </c>
      <c r="B18393">
        <v>1.3914375224364E-5</v>
      </c>
      <c r="C18393" s="1">
        <v>3.42104179954342E-9</v>
      </c>
      <c r="D18393">
        <v>0.76923076923076905</v>
      </c>
      <c r="E18393">
        <v>0.86419753086419704</v>
      </c>
      <c r="F18393">
        <v>1</v>
      </c>
      <c r="G18393">
        <v>1</v>
      </c>
      <c r="H18393">
        <v>1</v>
      </c>
      <c r="I18393">
        <v>0.89473684210526305</v>
      </c>
      <c r="J18393" s="1">
        <v>1</v>
      </c>
      <c r="K18393" t="s">
        <v>23238</v>
      </c>
      <c r="L18393" t="s">
        <v>60030</v>
      </c>
      <c r="M18393" t="s">
        <v>60031</v>
      </c>
    </row>
    <row r="18394" spans="1:13">
      <c r="A18394" s="1" t="s">
        <v>20411</v>
      </c>
      <c r="B18394">
        <v>1.3574973775613E-6</v>
      </c>
      <c r="C18394" s="1">
        <v>1.53659743843315E-5</v>
      </c>
      <c r="D18394">
        <v>0</v>
      </c>
      <c r="E18394">
        <v>0</v>
      </c>
      <c r="F18394">
        <v>0</v>
      </c>
      <c r="G18394">
        <v>0.46511627906976699</v>
      </c>
      <c r="H18394">
        <v>1.05263157894737E-2</v>
      </c>
      <c r="I18394">
        <v>0.125</v>
      </c>
      <c r="J18394" s="1">
        <v>0</v>
      </c>
      <c r="K18394" t="s">
        <v>23237</v>
      </c>
      <c r="L18394" t="s">
        <v>60032</v>
      </c>
      <c r="M18394" t="s">
        <v>60033</v>
      </c>
    </row>
    <row r="18395" spans="1:13">
      <c r="A18395" s="1" t="s">
        <v>20412</v>
      </c>
      <c r="B18395">
        <v>2.7189656921969299E-5</v>
      </c>
      <c r="C18395" s="1">
        <v>3.6485308065186703E-5</v>
      </c>
      <c r="D18395">
        <v>0.46666666666666701</v>
      </c>
      <c r="E18395">
        <v>0.61111111111111105</v>
      </c>
      <c r="F18395">
        <v>0.74626865671641796</v>
      </c>
      <c r="G18395">
        <v>0.30434782608695699</v>
      </c>
      <c r="H18395">
        <v>0.99137931034482796</v>
      </c>
      <c r="I18395">
        <v>0.65217391304347805</v>
      </c>
      <c r="J18395" s="1" t="s">
        <v>23229</v>
      </c>
      <c r="K18395" t="s">
        <v>23241</v>
      </c>
      <c r="L18395" t="s">
        <v>60034</v>
      </c>
      <c r="M18395" t="s">
        <v>60035</v>
      </c>
    </row>
    <row r="18396" spans="1:13">
      <c r="A18396" s="1" t="s">
        <v>20413</v>
      </c>
      <c r="B18396">
        <v>9.8817373573445693E-6</v>
      </c>
      <c r="C18396" s="1">
        <v>7.4504236570931902E-6</v>
      </c>
      <c r="D18396">
        <v>0.9</v>
      </c>
      <c r="E18396">
        <v>0.90860215053763405</v>
      </c>
      <c r="F18396">
        <v>0.96408839779005495</v>
      </c>
      <c r="G18396">
        <v>1</v>
      </c>
      <c r="H18396">
        <v>0.94059405940594099</v>
      </c>
      <c r="I18396">
        <v>0.95652173913043503</v>
      </c>
      <c r="J18396" s="1">
        <v>1</v>
      </c>
      <c r="K18396" t="s">
        <v>23238</v>
      </c>
      <c r="L18396" t="s">
        <v>60036</v>
      </c>
      <c r="M18396" t="s">
        <v>60037</v>
      </c>
    </row>
    <row r="18397" spans="1:13">
      <c r="A18397" s="1" t="s">
        <v>20414</v>
      </c>
      <c r="B18397">
        <v>2.5300060005926102E-6</v>
      </c>
      <c r="C18397" s="1">
        <v>2.8962375885286598E-6</v>
      </c>
      <c r="D18397">
        <v>0.90322580645161299</v>
      </c>
      <c r="E18397">
        <v>0.97191011235955105</v>
      </c>
      <c r="F18397">
        <v>0.99189189189189197</v>
      </c>
      <c r="G18397">
        <v>0.98387096774193505</v>
      </c>
      <c r="H18397">
        <v>0.98850574712643702</v>
      </c>
      <c r="I18397">
        <v>1</v>
      </c>
      <c r="J18397" s="1" t="s">
        <v>23229</v>
      </c>
      <c r="K18397" t="s">
        <v>23239</v>
      </c>
      <c r="L18397" t="s">
        <v>60038</v>
      </c>
      <c r="M18397" t="s">
        <v>60039</v>
      </c>
    </row>
    <row r="18398" spans="1:13">
      <c r="A18398" s="1" t="s">
        <v>20415</v>
      </c>
      <c r="B18398">
        <v>2.8952690037381599E-6</v>
      </c>
      <c r="C18398" s="1">
        <v>1.86778774566864E-7</v>
      </c>
      <c r="D18398">
        <v>1.7241379310344973E-2</v>
      </c>
      <c r="E18398">
        <v>5.4945054945050309E-3</v>
      </c>
      <c r="F18398">
        <v>9.009009009009028E-3</v>
      </c>
      <c r="G18398">
        <v>0</v>
      </c>
      <c r="H18398">
        <v>0</v>
      </c>
      <c r="I18398">
        <v>0</v>
      </c>
      <c r="J18398" s="1" t="s">
        <v>23229</v>
      </c>
      <c r="K18398" t="s">
        <v>23243</v>
      </c>
      <c r="L18398" t="s">
        <v>60040</v>
      </c>
      <c r="M18398" t="s">
        <v>60041</v>
      </c>
    </row>
    <row r="18399" spans="1:13">
      <c r="A18399" s="1" t="s">
        <v>20416</v>
      </c>
      <c r="B18399">
        <v>1.15685161502687E-5</v>
      </c>
      <c r="C18399" s="1">
        <v>9.2600767811321102E-5</v>
      </c>
      <c r="D18399">
        <v>1.5625E-2</v>
      </c>
      <c r="E18399">
        <v>4.5977011494252901E-2</v>
      </c>
      <c r="F18399">
        <v>5.0295857988165701E-2</v>
      </c>
      <c r="G18399">
        <v>3.2258064516128997E-2</v>
      </c>
      <c r="H18399">
        <v>0.23626373626373601</v>
      </c>
      <c r="I18399">
        <v>2.7272727272727299E-2</v>
      </c>
      <c r="J18399" s="1">
        <v>0</v>
      </c>
      <c r="K18399" t="s">
        <v>23241</v>
      </c>
      <c r="L18399" t="s">
        <v>60042</v>
      </c>
      <c r="M18399" t="s">
        <v>60043</v>
      </c>
    </row>
    <row r="18400" spans="1:13">
      <c r="A18400" s="1" t="s">
        <v>20417</v>
      </c>
      <c r="B18400">
        <v>1.28589262671116E-5</v>
      </c>
      <c r="C18400" s="1">
        <v>7.0621148361830097E-7</v>
      </c>
      <c r="D18400">
        <v>1</v>
      </c>
      <c r="E18400">
        <v>0.99479166666666696</v>
      </c>
      <c r="F18400">
        <v>0.98691099476439803</v>
      </c>
      <c r="G18400">
        <v>0.71929824561403499</v>
      </c>
      <c r="H18400">
        <v>0.98514851485148502</v>
      </c>
      <c r="I18400">
        <v>0.93495934959349603</v>
      </c>
      <c r="J18400" s="1">
        <v>1</v>
      </c>
      <c r="K18400" t="s">
        <v>23239</v>
      </c>
      <c r="L18400" t="s">
        <v>60044</v>
      </c>
      <c r="M18400" t="s">
        <v>60045</v>
      </c>
    </row>
    <row r="18401" spans="1:13">
      <c r="A18401" s="1" t="s">
        <v>20418</v>
      </c>
      <c r="B18401">
        <v>4.9615732258255298E-5</v>
      </c>
      <c r="C18401" s="1">
        <v>6.9690449624836202E-5</v>
      </c>
      <c r="D18401">
        <v>5.2631578947368397E-2</v>
      </c>
      <c r="E18401">
        <v>0</v>
      </c>
      <c r="F18401">
        <v>0.1875</v>
      </c>
      <c r="G18401">
        <v>0.115384615384615</v>
      </c>
      <c r="H18401">
        <v>2.34375E-2</v>
      </c>
      <c r="I18401">
        <v>0</v>
      </c>
      <c r="J18401" s="1" t="s">
        <v>23229</v>
      </c>
      <c r="K18401" t="s">
        <v>23241</v>
      </c>
      <c r="L18401" t="s">
        <v>60046</v>
      </c>
      <c r="M18401" t="s">
        <v>60047</v>
      </c>
    </row>
    <row r="18402" spans="1:13">
      <c r="A18402" s="1" t="s">
        <v>20419</v>
      </c>
      <c r="B18402">
        <v>4.6408002995817701E-4</v>
      </c>
      <c r="C18402" s="1">
        <v>7.7863872909351294E-6</v>
      </c>
      <c r="D18402">
        <v>0.15625</v>
      </c>
      <c r="E18402">
        <v>0.43617021276595702</v>
      </c>
      <c r="F18402">
        <v>0</v>
      </c>
      <c r="G18402">
        <v>0</v>
      </c>
      <c r="H18402">
        <v>1.0989010989011E-2</v>
      </c>
      <c r="I18402">
        <v>0</v>
      </c>
      <c r="J18402" s="1">
        <v>0.05</v>
      </c>
      <c r="K18402" t="s">
        <v>23238</v>
      </c>
      <c r="L18402" t="s">
        <v>60048</v>
      </c>
      <c r="M18402" t="s">
        <v>60049</v>
      </c>
    </row>
    <row r="18403" spans="1:13">
      <c r="A18403" s="1" t="s">
        <v>20420</v>
      </c>
      <c r="B18403">
        <v>1.20866552395614E-5</v>
      </c>
      <c r="C18403" s="1">
        <v>6.86883335559404E-5</v>
      </c>
      <c r="D18403">
        <v>0</v>
      </c>
      <c r="E18403">
        <v>0</v>
      </c>
      <c r="F18403">
        <v>4.2134831460674198E-2</v>
      </c>
      <c r="G18403">
        <v>0</v>
      </c>
      <c r="H18403">
        <v>0</v>
      </c>
      <c r="I18403">
        <v>0</v>
      </c>
      <c r="J18403" s="1">
        <v>0</v>
      </c>
      <c r="K18403" t="s">
        <v>23241</v>
      </c>
      <c r="L18403" t="s">
        <v>60050</v>
      </c>
      <c r="M18403" t="s">
        <v>60051</v>
      </c>
    </row>
    <row r="18404" spans="1:13">
      <c r="A18404" s="1" t="s">
        <v>20421</v>
      </c>
      <c r="B18404">
        <v>8.7328806403806306E-8</v>
      </c>
      <c r="C18404" s="1">
        <v>2.2093408484596399E-7</v>
      </c>
      <c r="D18404">
        <v>0</v>
      </c>
      <c r="E18404">
        <v>0</v>
      </c>
      <c r="F18404">
        <v>4.8076923076923097E-3</v>
      </c>
      <c r="G18404">
        <v>0</v>
      </c>
      <c r="H18404">
        <v>9.6153846153846194E-3</v>
      </c>
      <c r="I18404">
        <v>0</v>
      </c>
      <c r="J18404" s="1">
        <v>1</v>
      </c>
      <c r="K18404" t="s">
        <v>23238</v>
      </c>
      <c r="L18404" t="s">
        <v>60052</v>
      </c>
      <c r="M18404" t="s">
        <v>60053</v>
      </c>
    </row>
    <row r="18405" spans="1:13">
      <c r="A18405" s="1" t="s">
        <v>20422</v>
      </c>
      <c r="B18405">
        <v>1.9724892147635001E-6</v>
      </c>
      <c r="C18405" s="1">
        <v>1.08945429460051E-5</v>
      </c>
      <c r="D18405">
        <v>0.65625</v>
      </c>
      <c r="E18405">
        <v>0.703125</v>
      </c>
      <c r="F18405">
        <v>0.58205128205128198</v>
      </c>
      <c r="G18405">
        <v>0.64285714285714302</v>
      </c>
      <c r="H18405">
        <v>0.54954954954955004</v>
      </c>
      <c r="I18405">
        <v>0.56637168141592897</v>
      </c>
      <c r="J18405" s="1">
        <v>0.54545454545454497</v>
      </c>
      <c r="K18405" t="s">
        <v>23240</v>
      </c>
      <c r="L18405" t="s">
        <v>60054</v>
      </c>
      <c r="M18405" t="s">
        <v>60055</v>
      </c>
    </row>
    <row r="18406" spans="1:13">
      <c r="A18406" s="1" t="s">
        <v>20423</v>
      </c>
      <c r="B18406">
        <v>2.0775240850171198E-6</v>
      </c>
      <c r="C18406" s="1">
        <v>3.1494711788198999E-6</v>
      </c>
      <c r="D18406">
        <v>0</v>
      </c>
      <c r="E18406">
        <v>1.05263157894737E-2</v>
      </c>
      <c r="F18406">
        <v>1.55440414507772E-2</v>
      </c>
      <c r="G18406">
        <v>9.0909090909090905E-3</v>
      </c>
      <c r="H18406">
        <v>1.7699115044247801E-2</v>
      </c>
      <c r="I18406">
        <v>0</v>
      </c>
      <c r="J18406" s="1">
        <v>0.95454545454545503</v>
      </c>
      <c r="K18406" t="s">
        <v>23242</v>
      </c>
      <c r="L18406" t="s">
        <v>60056</v>
      </c>
      <c r="M18406" t="s">
        <v>60057</v>
      </c>
    </row>
    <row r="18407" spans="1:13">
      <c r="A18407" s="1" t="s">
        <v>20424</v>
      </c>
      <c r="B18407">
        <v>3.5147140629882499E-7</v>
      </c>
      <c r="C18407" s="1">
        <v>1.2578437416111E-6</v>
      </c>
      <c r="D18407">
        <v>0.94736842105263197</v>
      </c>
      <c r="E18407">
        <v>1</v>
      </c>
      <c r="F18407">
        <v>1</v>
      </c>
      <c r="G18407">
        <v>1</v>
      </c>
      <c r="H18407">
        <v>1</v>
      </c>
      <c r="I18407">
        <v>0.98795180722891596</v>
      </c>
      <c r="J18407" s="1" t="s">
        <v>23229</v>
      </c>
      <c r="K18407" t="s">
        <v>23237</v>
      </c>
      <c r="L18407" t="s">
        <v>60058</v>
      </c>
      <c r="M18407" t="s">
        <v>60059</v>
      </c>
    </row>
    <row r="18408" spans="1:13">
      <c r="A18408" s="1" t="s">
        <v>20425</v>
      </c>
      <c r="B18408">
        <v>5.0049407017686996E-6</v>
      </c>
      <c r="C18408" s="1">
        <v>4.6432834196593E-5</v>
      </c>
      <c r="D18408">
        <v>9.6774193548387094E-2</v>
      </c>
      <c r="E18408">
        <v>1.72413793103448E-2</v>
      </c>
      <c r="F18408">
        <v>2.4324324324324301E-2</v>
      </c>
      <c r="G18408">
        <v>0</v>
      </c>
      <c r="H18408">
        <v>0.12745098039215699</v>
      </c>
      <c r="I18408">
        <v>0.15753424657534201</v>
      </c>
      <c r="J18408" s="1">
        <v>0</v>
      </c>
      <c r="K18408" t="s">
        <v>23239</v>
      </c>
      <c r="L18408" t="s">
        <v>60060</v>
      </c>
      <c r="M18408" t="s">
        <v>60061</v>
      </c>
    </row>
    <row r="18409" spans="1:13">
      <c r="A18409" s="1" t="s">
        <v>20426</v>
      </c>
      <c r="B18409">
        <v>2.6410660600491499E-7</v>
      </c>
      <c r="C18409" s="1">
        <v>2.94485123487574E-6</v>
      </c>
      <c r="D18409">
        <v>0</v>
      </c>
      <c r="E18409">
        <v>0</v>
      </c>
      <c r="F18409">
        <v>0</v>
      </c>
      <c r="G18409">
        <v>0.36666666666666697</v>
      </c>
      <c r="H18409">
        <v>7.6923076923076901E-3</v>
      </c>
      <c r="I18409">
        <v>0.21875</v>
      </c>
      <c r="J18409" s="1">
        <v>0</v>
      </c>
      <c r="K18409" t="s">
        <v>23238</v>
      </c>
      <c r="L18409" t="s">
        <v>60062</v>
      </c>
      <c r="M18409" t="s">
        <v>60063</v>
      </c>
    </row>
    <row r="18410" spans="1:13">
      <c r="A18410" s="1" t="s">
        <v>20427</v>
      </c>
      <c r="B18410">
        <v>4.2711584795563597E-6</v>
      </c>
      <c r="C18410" s="1">
        <v>3.43839701316092E-5</v>
      </c>
      <c r="D18410">
        <v>3.5714285714285698E-2</v>
      </c>
      <c r="E18410">
        <v>2.2058823529411801E-2</v>
      </c>
      <c r="F18410">
        <v>2.7210884353741499E-2</v>
      </c>
      <c r="G18410">
        <v>1.85185185185185E-2</v>
      </c>
      <c r="H18410">
        <v>4.8780487804878099E-2</v>
      </c>
      <c r="I18410">
        <v>2.5000000000000001E-2</v>
      </c>
      <c r="J18410" s="1">
        <v>0</v>
      </c>
      <c r="K18410" t="s">
        <v>23237</v>
      </c>
      <c r="L18410" t="s">
        <v>60064</v>
      </c>
      <c r="M18410" t="s">
        <v>60065</v>
      </c>
    </row>
    <row r="18411" spans="1:13">
      <c r="A18411" s="1" t="s">
        <v>20428</v>
      </c>
      <c r="B18411">
        <v>1.6624691846724999E-5</v>
      </c>
      <c r="C18411" s="1">
        <v>2.3704217063109699E-6</v>
      </c>
      <c r="D18411">
        <v>8.3333333333333301E-2</v>
      </c>
      <c r="E18411">
        <v>2.3529411764705899E-2</v>
      </c>
      <c r="F18411">
        <v>0</v>
      </c>
      <c r="G18411">
        <v>0</v>
      </c>
      <c r="H18411">
        <v>0</v>
      </c>
      <c r="I18411">
        <v>1.4285714285714299E-2</v>
      </c>
      <c r="J18411" s="1">
        <v>0</v>
      </c>
      <c r="K18411" t="s">
        <v>23241</v>
      </c>
      <c r="L18411" t="s">
        <v>60066</v>
      </c>
      <c r="M18411" t="s">
        <v>60067</v>
      </c>
    </row>
    <row r="18412" spans="1:13">
      <c r="A18412" s="1" t="s">
        <v>20429</v>
      </c>
      <c r="B18412">
        <v>3.57017681165074E-5</v>
      </c>
      <c r="C18412" s="1">
        <v>1.1991929301614501E-7</v>
      </c>
      <c r="D18412">
        <v>1</v>
      </c>
      <c r="E18412">
        <v>0.99315068493150704</v>
      </c>
      <c r="F18412">
        <v>0.58518518518518503</v>
      </c>
      <c r="G18412">
        <v>0.87837837837837796</v>
      </c>
      <c r="H18412">
        <v>0.47058823529411797</v>
      </c>
      <c r="I18412">
        <v>0.77777777777777801</v>
      </c>
      <c r="J18412" s="1">
        <v>1</v>
      </c>
      <c r="K18412" t="s">
        <v>23242</v>
      </c>
      <c r="L18412" t="s">
        <v>60068</v>
      </c>
      <c r="M18412" t="s">
        <v>60069</v>
      </c>
    </row>
    <row r="18413" spans="1:13">
      <c r="A18413" s="1" t="s">
        <v>20430</v>
      </c>
      <c r="B18413">
        <v>1.6945910284510798E-5</v>
      </c>
      <c r="C18413" s="1">
        <v>6.6839699650315E-7</v>
      </c>
      <c r="D18413">
        <v>1</v>
      </c>
      <c r="E18413">
        <v>0.98750000000000004</v>
      </c>
      <c r="F18413">
        <v>0.99285714285714299</v>
      </c>
      <c r="G18413">
        <v>1</v>
      </c>
      <c r="H18413">
        <v>0.99375000000000002</v>
      </c>
      <c r="I18413">
        <v>0.98</v>
      </c>
      <c r="J18413" s="1">
        <v>0</v>
      </c>
      <c r="K18413" t="s">
        <v>23238</v>
      </c>
      <c r="L18413" t="s">
        <v>60070</v>
      </c>
      <c r="M18413" t="s">
        <v>60071</v>
      </c>
    </row>
    <row r="18414" spans="1:13">
      <c r="A18414" s="1" t="s">
        <v>20431</v>
      </c>
      <c r="B18414">
        <v>2.47651782267152E-5</v>
      </c>
      <c r="C18414" s="1">
        <v>8.4034092520640598E-7</v>
      </c>
      <c r="D18414">
        <v>0</v>
      </c>
      <c r="E18414">
        <v>0.16666666666666699</v>
      </c>
      <c r="F18414">
        <v>0</v>
      </c>
      <c r="G18414">
        <v>0</v>
      </c>
      <c r="H18414">
        <v>0</v>
      </c>
      <c r="I18414">
        <v>0</v>
      </c>
      <c r="J18414" s="1" t="s">
        <v>23229</v>
      </c>
      <c r="K18414" t="s">
        <v>23239</v>
      </c>
      <c r="L18414" t="s">
        <v>60072</v>
      </c>
      <c r="M18414" t="s">
        <v>60073</v>
      </c>
    </row>
    <row r="18415" spans="1:13">
      <c r="A18415" s="1" t="s">
        <v>20432</v>
      </c>
      <c r="B18415">
        <v>2.7443205351806499E-6</v>
      </c>
      <c r="C18415" s="1">
        <v>1.9696160874946601E-4</v>
      </c>
      <c r="D18415">
        <v>0.53571428571428603</v>
      </c>
      <c r="E18415">
        <v>0.63855421686747005</v>
      </c>
      <c r="F18415">
        <v>0.48936170212766</v>
      </c>
      <c r="G18415">
        <v>6.8965517241379296E-2</v>
      </c>
      <c r="H18415">
        <v>0.82407407407407396</v>
      </c>
      <c r="I18415">
        <v>0.39705882352941202</v>
      </c>
      <c r="J18415" s="1" t="s">
        <v>23229</v>
      </c>
      <c r="K18415" t="s">
        <v>23239</v>
      </c>
      <c r="L18415" t="s">
        <v>60074</v>
      </c>
      <c r="M18415" t="s">
        <v>60075</v>
      </c>
    </row>
    <row r="18416" spans="1:13">
      <c r="A18416" s="1" t="s">
        <v>20433</v>
      </c>
      <c r="B18416">
        <v>2.8622070370278999E-8</v>
      </c>
      <c r="C18416" s="1">
        <v>3.7469540796079401E-10</v>
      </c>
      <c r="D18416">
        <v>1</v>
      </c>
      <c r="E18416">
        <v>0.99456521739130399</v>
      </c>
      <c r="F18416">
        <v>1</v>
      </c>
      <c r="G18416">
        <v>1</v>
      </c>
      <c r="H18416">
        <v>1</v>
      </c>
      <c r="I18416">
        <v>1</v>
      </c>
      <c r="J18416" s="1">
        <v>1</v>
      </c>
      <c r="K18416" t="s">
        <v>23238</v>
      </c>
      <c r="L18416" t="s">
        <v>60076</v>
      </c>
      <c r="M18416" t="s">
        <v>60077</v>
      </c>
    </row>
    <row r="18417" spans="1:13">
      <c r="A18417" s="1" t="s">
        <v>20434</v>
      </c>
      <c r="B18417">
        <v>3.8338162137271402E-7</v>
      </c>
      <c r="C18417" s="1">
        <v>1.2498439260333799E-7</v>
      </c>
      <c r="D18417">
        <v>1</v>
      </c>
      <c r="E18417">
        <v>0.99450549450549497</v>
      </c>
      <c r="F18417">
        <v>0.99736842105263201</v>
      </c>
      <c r="G18417">
        <v>1</v>
      </c>
      <c r="H18417">
        <v>1</v>
      </c>
      <c r="I18417">
        <v>0.98901098901098905</v>
      </c>
      <c r="J18417" s="1">
        <v>0</v>
      </c>
      <c r="K18417" t="s">
        <v>23237</v>
      </c>
      <c r="L18417" t="s">
        <v>60078</v>
      </c>
      <c r="M18417" t="s">
        <v>60079</v>
      </c>
    </row>
    <row r="18418" spans="1:13">
      <c r="A18418" s="1" t="s">
        <v>20435</v>
      </c>
      <c r="B18418">
        <v>1.74863331281436E-4</v>
      </c>
      <c r="C18418" s="1">
        <v>1.44633157924203E-5</v>
      </c>
      <c r="D18418">
        <v>1</v>
      </c>
      <c r="E18418">
        <v>0.99090909090909096</v>
      </c>
      <c r="F18418">
        <v>0.445945945945946</v>
      </c>
      <c r="G18418">
        <v>0.98214285714285698</v>
      </c>
      <c r="H18418">
        <v>0.736363636363636</v>
      </c>
      <c r="I18418">
        <v>0.88888888888888895</v>
      </c>
      <c r="J18418" s="1" t="s">
        <v>23229</v>
      </c>
      <c r="K18418" t="s">
        <v>23240</v>
      </c>
      <c r="L18418" t="s">
        <v>60080</v>
      </c>
      <c r="M18418" t="s">
        <v>60081</v>
      </c>
    </row>
    <row r="18419" spans="1:13">
      <c r="A18419" s="1" t="s">
        <v>20436</v>
      </c>
      <c r="B18419">
        <v>1.3924406908785599E-5</v>
      </c>
      <c r="C18419" s="1">
        <v>9.1664250040614697E-6</v>
      </c>
      <c r="D18419">
        <v>0.93548387096774199</v>
      </c>
      <c r="E18419">
        <v>0.98404255319148903</v>
      </c>
      <c r="F18419">
        <v>1</v>
      </c>
      <c r="G18419">
        <v>0.88392857142857095</v>
      </c>
      <c r="H18419">
        <v>0.99082568807339499</v>
      </c>
      <c r="I18419">
        <v>0.91176470588235303</v>
      </c>
      <c r="J18419" s="1">
        <v>1</v>
      </c>
      <c r="K18419" t="s">
        <v>23239</v>
      </c>
      <c r="L18419" t="s">
        <v>60082</v>
      </c>
      <c r="M18419" t="s">
        <v>60083</v>
      </c>
    </row>
    <row r="18420" spans="1:13">
      <c r="A18420" s="1" t="s">
        <v>20437</v>
      </c>
      <c r="B18420">
        <v>1.30631678324119E-6</v>
      </c>
      <c r="C18420" s="1">
        <v>1.37549052528177E-6</v>
      </c>
      <c r="D18420">
        <v>1</v>
      </c>
      <c r="E18420">
        <v>1</v>
      </c>
      <c r="F18420">
        <v>1</v>
      </c>
      <c r="G18420">
        <v>0.78723404255319196</v>
      </c>
      <c r="H18420">
        <v>0.99</v>
      </c>
      <c r="I18420">
        <v>0.96610169491525399</v>
      </c>
      <c r="J18420" s="1" t="s">
        <v>23229</v>
      </c>
      <c r="K18420" t="s">
        <v>23238</v>
      </c>
      <c r="L18420" t="s">
        <v>60084</v>
      </c>
      <c r="M18420" t="s">
        <v>60085</v>
      </c>
    </row>
    <row r="18421" spans="1:13">
      <c r="A18421" s="1" t="s">
        <v>20438</v>
      </c>
      <c r="B18421">
        <v>1.04075500856164E-8</v>
      </c>
      <c r="C18421" s="1">
        <v>1.8182385904999599E-5</v>
      </c>
      <c r="D18421">
        <v>1</v>
      </c>
      <c r="E18421">
        <v>1</v>
      </c>
      <c r="F18421">
        <v>1</v>
      </c>
      <c r="G18421">
        <v>0.38888888888888895</v>
      </c>
      <c r="H18421">
        <v>1</v>
      </c>
      <c r="I18421">
        <v>0.91095890410958902</v>
      </c>
      <c r="J18421" s="1">
        <v>1</v>
      </c>
      <c r="K18421" t="s">
        <v>23244</v>
      </c>
      <c r="L18421" t="s">
        <v>60086</v>
      </c>
      <c r="M18421" t="s">
        <v>60087</v>
      </c>
    </row>
    <row r="18422" spans="1:13">
      <c r="A18422" s="1" t="s">
        <v>20439</v>
      </c>
      <c r="B18422">
        <v>4.6626767680829303E-6</v>
      </c>
      <c r="C18422" s="1">
        <v>1.9069925179716299E-5</v>
      </c>
      <c r="D18422">
        <v>0</v>
      </c>
      <c r="E18422">
        <v>5.8823529411764696E-3</v>
      </c>
      <c r="F18422">
        <v>5.4644808743169399E-3</v>
      </c>
      <c r="G18422">
        <v>0</v>
      </c>
      <c r="H18422">
        <v>0.232558139534884</v>
      </c>
      <c r="I18422">
        <v>6.25E-2</v>
      </c>
      <c r="J18422" s="1">
        <v>0</v>
      </c>
      <c r="K18422" t="s">
        <v>23241</v>
      </c>
      <c r="L18422" t="s">
        <v>60088</v>
      </c>
      <c r="M18422" t="s">
        <v>60089</v>
      </c>
    </row>
    <row r="18423" spans="1:13">
      <c r="A18423" s="1" t="s">
        <v>20440</v>
      </c>
      <c r="B18423">
        <v>5.3639446161508098E-8</v>
      </c>
      <c r="C18423" s="1">
        <v>1.27504140871064E-6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3.8461538461538498E-2</v>
      </c>
      <c r="J18423" s="1">
        <v>0</v>
      </c>
      <c r="K18423" t="s">
        <v>23242</v>
      </c>
      <c r="L18423" t="s">
        <v>60090</v>
      </c>
      <c r="M18423" t="s">
        <v>60091</v>
      </c>
    </row>
    <row r="18424" spans="1:13">
      <c r="A18424" s="1" t="s">
        <v>20441</v>
      </c>
      <c r="B18424">
        <v>7.8195074541338596E-6</v>
      </c>
      <c r="C18424" s="1">
        <v>4.0525096335543799E-5</v>
      </c>
      <c r="D18424">
        <v>0</v>
      </c>
      <c r="E18424">
        <v>0</v>
      </c>
      <c r="F18424">
        <v>0.133333333333333</v>
      </c>
      <c r="G18424">
        <v>7.1428571428571397E-2</v>
      </c>
      <c r="H18424">
        <v>2.68817204301075E-2</v>
      </c>
      <c r="I18424">
        <v>0</v>
      </c>
      <c r="J18424" s="1" t="s">
        <v>23229</v>
      </c>
      <c r="K18424" t="s">
        <v>23238</v>
      </c>
      <c r="L18424" t="s">
        <v>60092</v>
      </c>
      <c r="M18424" t="s">
        <v>60093</v>
      </c>
    </row>
    <row r="18425" spans="1:13">
      <c r="A18425" s="1" t="s">
        <v>20442</v>
      </c>
      <c r="B18425">
        <v>1.26134041424588E-5</v>
      </c>
      <c r="C18425" s="1">
        <v>1.5982466480636302E-5</v>
      </c>
      <c r="D18425">
        <v>0</v>
      </c>
      <c r="E18425">
        <v>0</v>
      </c>
      <c r="F18425">
        <v>0</v>
      </c>
      <c r="G18425">
        <v>0.56818181818181801</v>
      </c>
      <c r="H18425">
        <v>1.0638297872340399E-2</v>
      </c>
      <c r="I18425">
        <v>0.2</v>
      </c>
      <c r="J18425" s="1">
        <v>0</v>
      </c>
      <c r="K18425" t="s">
        <v>23238</v>
      </c>
      <c r="L18425" t="s">
        <v>60094</v>
      </c>
      <c r="M18425" t="s">
        <v>60095</v>
      </c>
    </row>
    <row r="18426" spans="1:13">
      <c r="A18426" s="1" t="s">
        <v>20443</v>
      </c>
      <c r="B18426">
        <v>0</v>
      </c>
      <c r="C18426" s="1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 s="1">
        <v>0</v>
      </c>
      <c r="K18426" t="s">
        <v>23238</v>
      </c>
      <c r="L18426" t="s">
        <v>60096</v>
      </c>
      <c r="M18426" t="s">
        <v>60097</v>
      </c>
    </row>
    <row r="18427" spans="1:13">
      <c r="A18427" s="1" t="s">
        <v>20444</v>
      </c>
      <c r="B18427">
        <v>5.7953887943062399E-5</v>
      </c>
      <c r="C18427" s="1">
        <v>8.2284370158824003E-5</v>
      </c>
      <c r="D18427">
        <v>0</v>
      </c>
      <c r="E18427">
        <v>0</v>
      </c>
      <c r="F18427">
        <v>0.33516483516483497</v>
      </c>
      <c r="G18427">
        <v>0.21249999999999999</v>
      </c>
      <c r="H18427">
        <v>7.7380952380952397E-2</v>
      </c>
      <c r="I18427">
        <v>0.05</v>
      </c>
      <c r="J18427" s="1">
        <v>0.57142857142857095</v>
      </c>
      <c r="K18427" t="s">
        <v>23241</v>
      </c>
      <c r="L18427" t="s">
        <v>60098</v>
      </c>
      <c r="M18427" t="s">
        <v>60099</v>
      </c>
    </row>
    <row r="18428" spans="1:13">
      <c r="A18428" s="1" t="s">
        <v>20445</v>
      </c>
      <c r="B18428">
        <v>2.73393775796582E-5</v>
      </c>
      <c r="C18428" s="1">
        <v>5.1899199219653895E-7</v>
      </c>
      <c r="D18428">
        <v>0.109375</v>
      </c>
      <c r="E18428">
        <v>7.69230769230769E-2</v>
      </c>
      <c r="F18428">
        <v>8.6842105263157901E-2</v>
      </c>
      <c r="G18428">
        <v>7.1428571428571397E-2</v>
      </c>
      <c r="H18428">
        <v>5.6179775280898901E-3</v>
      </c>
      <c r="I18428">
        <v>0.16129032258064499</v>
      </c>
      <c r="J18428" s="1">
        <v>0</v>
      </c>
      <c r="K18428" t="s">
        <v>23242</v>
      </c>
      <c r="L18428" t="s">
        <v>60100</v>
      </c>
      <c r="M18428" t="s">
        <v>60101</v>
      </c>
    </row>
    <row r="18429" spans="1:13">
      <c r="A18429" s="1" t="s">
        <v>20446</v>
      </c>
      <c r="B18429">
        <v>1.0875101534869E-7</v>
      </c>
      <c r="C18429" s="1">
        <v>3.7668282895894598E-10</v>
      </c>
      <c r="D18429">
        <v>0</v>
      </c>
      <c r="E18429">
        <v>5.74712643678161E-3</v>
      </c>
      <c r="F18429">
        <v>0</v>
      </c>
      <c r="G18429">
        <v>0</v>
      </c>
      <c r="H18429">
        <v>0</v>
      </c>
      <c r="I18429">
        <v>0</v>
      </c>
      <c r="J18429" s="1">
        <v>0</v>
      </c>
      <c r="K18429" t="s">
        <v>23242</v>
      </c>
      <c r="L18429" t="s">
        <v>60102</v>
      </c>
      <c r="M18429" t="s">
        <v>60103</v>
      </c>
    </row>
    <row r="18430" spans="1:13">
      <c r="A18430" s="1" t="s">
        <v>20447</v>
      </c>
      <c r="B18430">
        <v>1.44219882669914E-8</v>
      </c>
      <c r="C18430" s="1">
        <v>3.9991712990212501E-5</v>
      </c>
      <c r="D18430">
        <v>0.984375</v>
      </c>
      <c r="E18430">
        <v>0.99479166666666696</v>
      </c>
      <c r="F18430">
        <v>0.987179487179487</v>
      </c>
      <c r="G18430">
        <v>0.97413793103448298</v>
      </c>
      <c r="H18430">
        <v>0.96052631578947401</v>
      </c>
      <c r="I18430">
        <v>0.92800000000000005</v>
      </c>
      <c r="J18430" s="1">
        <v>1</v>
      </c>
      <c r="K18430" t="s">
        <v>23238</v>
      </c>
      <c r="L18430" t="s">
        <v>60104</v>
      </c>
      <c r="M18430" t="s">
        <v>60105</v>
      </c>
    </row>
    <row r="18431" spans="1:13">
      <c r="A18431" s="1" t="s">
        <v>20448</v>
      </c>
      <c r="B18431">
        <v>4.29974312890932E-5</v>
      </c>
      <c r="C18431" s="1">
        <v>9.2093860125286798E-6</v>
      </c>
      <c r="D18431">
        <v>0.6875</v>
      </c>
      <c r="E18431">
        <v>0.96808510638297895</v>
      </c>
      <c r="F18431">
        <v>0.96666666666666701</v>
      </c>
      <c r="G18431">
        <v>0.95689655172413801</v>
      </c>
      <c r="H18431">
        <v>1</v>
      </c>
      <c r="I18431">
        <v>0.97599999999999998</v>
      </c>
      <c r="J18431" s="1" t="s">
        <v>23229</v>
      </c>
      <c r="K18431" t="s">
        <v>23238</v>
      </c>
      <c r="L18431" t="s">
        <v>60106</v>
      </c>
      <c r="M18431" t="s">
        <v>60107</v>
      </c>
    </row>
    <row r="18432" spans="1:13">
      <c r="A18432" s="1" t="s">
        <v>20449</v>
      </c>
      <c r="B18432">
        <v>4.31939576293111E-4</v>
      </c>
      <c r="C18432" s="1">
        <v>5.1414353457536897E-7</v>
      </c>
      <c r="D18432">
        <v>1</v>
      </c>
      <c r="E18432">
        <v>0.38636363636363602</v>
      </c>
      <c r="F18432">
        <v>1</v>
      </c>
      <c r="G18432">
        <v>1</v>
      </c>
      <c r="H18432">
        <v>0.99193548387096797</v>
      </c>
      <c r="I18432">
        <v>1</v>
      </c>
      <c r="J18432" s="1">
        <v>1</v>
      </c>
      <c r="K18432" t="s">
        <v>23241</v>
      </c>
      <c r="L18432" t="s">
        <v>60108</v>
      </c>
      <c r="M18432" t="s">
        <v>60109</v>
      </c>
    </row>
    <row r="18433" spans="1:13">
      <c r="A18433" s="1" t="s">
        <v>20450</v>
      </c>
      <c r="B18433">
        <v>8.9516210455161797E-10</v>
      </c>
      <c r="C18433" s="1">
        <v>1.0320144336517899E-6</v>
      </c>
      <c r="D18433">
        <v>1</v>
      </c>
      <c r="E18433">
        <v>1</v>
      </c>
      <c r="F18433">
        <v>1</v>
      </c>
      <c r="G18433">
        <v>0.875</v>
      </c>
      <c r="H18433">
        <v>0.9</v>
      </c>
      <c r="I18433">
        <v>0.94736842105263197</v>
      </c>
      <c r="J18433" s="1">
        <v>1</v>
      </c>
      <c r="K18433" t="s">
        <v>23241</v>
      </c>
      <c r="L18433" t="s">
        <v>60110</v>
      </c>
      <c r="M18433" t="s">
        <v>60111</v>
      </c>
    </row>
    <row r="18434" spans="1:13">
      <c r="A18434" s="1" t="s">
        <v>20451</v>
      </c>
      <c r="B18434">
        <v>7.8101985053704496E-7</v>
      </c>
      <c r="C18434" s="1">
        <v>8.80856499490008E-7</v>
      </c>
      <c r="D18434">
        <v>1</v>
      </c>
      <c r="E18434">
        <v>0.99425287356321801</v>
      </c>
      <c r="F18434">
        <v>1</v>
      </c>
      <c r="G18434">
        <v>1</v>
      </c>
      <c r="H18434">
        <v>0.98611111111111105</v>
      </c>
      <c r="I18434">
        <v>1</v>
      </c>
      <c r="J18434" s="1">
        <v>1</v>
      </c>
      <c r="K18434" t="s">
        <v>23240</v>
      </c>
      <c r="L18434" t="s">
        <v>60112</v>
      </c>
      <c r="M18434" t="s">
        <v>60113</v>
      </c>
    </row>
    <row r="18435" spans="1:13">
      <c r="A18435" s="1" t="s">
        <v>20452</v>
      </c>
      <c r="B18435">
        <v>1.05747270811667E-5</v>
      </c>
      <c r="C18435" s="1">
        <v>4.8228741452913701E-5</v>
      </c>
      <c r="D18435">
        <v>1</v>
      </c>
      <c r="E18435">
        <v>0.967741935483871</v>
      </c>
      <c r="F18435">
        <v>0.375</v>
      </c>
      <c r="G18435">
        <v>0.921875</v>
      </c>
      <c r="H18435">
        <v>0.480392156862745</v>
      </c>
      <c r="I18435">
        <v>0.64473684210526305</v>
      </c>
      <c r="J18435" s="1" t="s">
        <v>23229</v>
      </c>
      <c r="K18435" t="s">
        <v>23241</v>
      </c>
      <c r="L18435" t="s">
        <v>60114</v>
      </c>
      <c r="M18435" t="s">
        <v>60115</v>
      </c>
    </row>
    <row r="18436" spans="1:13">
      <c r="A18436" s="1" t="s">
        <v>20453</v>
      </c>
      <c r="B18436">
        <v>0</v>
      </c>
      <c r="C18436" s="1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 s="1">
        <v>1</v>
      </c>
      <c r="K18436" t="s">
        <v>23237</v>
      </c>
      <c r="L18436" t="s">
        <v>60116</v>
      </c>
      <c r="M18436" t="s">
        <v>60117</v>
      </c>
    </row>
    <row r="18437" spans="1:13">
      <c r="A18437" s="1" t="s">
        <v>20454</v>
      </c>
      <c r="B18437">
        <v>2.18873758754152E-6</v>
      </c>
      <c r="C18437" s="1">
        <v>3.4648764655606999E-7</v>
      </c>
      <c r="D18437">
        <v>0.96551724137931005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 s="1">
        <v>1</v>
      </c>
      <c r="K18437" t="s">
        <v>23238</v>
      </c>
      <c r="L18437" t="s">
        <v>60118</v>
      </c>
      <c r="M18437" t="s">
        <v>60119</v>
      </c>
    </row>
    <row r="18438" spans="1:13">
      <c r="A18438" s="1" t="s">
        <v>20455</v>
      </c>
      <c r="B18438">
        <v>4.6387673028277E-6</v>
      </c>
      <c r="C18438" s="1">
        <v>5.07026723200184E-5</v>
      </c>
      <c r="D18438">
        <v>1</v>
      </c>
      <c r="E18438">
        <v>1</v>
      </c>
      <c r="F18438">
        <v>0.74715909090909105</v>
      </c>
      <c r="G18438">
        <v>0.92857142857142905</v>
      </c>
      <c r="H18438">
        <v>0.78571428571428603</v>
      </c>
      <c r="I18438">
        <v>0.95555555555555605</v>
      </c>
      <c r="J18438" s="1" t="s">
        <v>23229</v>
      </c>
      <c r="K18438" t="s">
        <v>23238</v>
      </c>
      <c r="L18438" t="s">
        <v>60120</v>
      </c>
      <c r="M18438" t="s">
        <v>60121</v>
      </c>
    </row>
    <row r="18439" spans="1:13">
      <c r="A18439" s="1" t="s">
        <v>20456</v>
      </c>
      <c r="B18439">
        <v>1.8295605312895999E-5</v>
      </c>
      <c r="C18439" s="1">
        <v>4.1490499004409101E-7</v>
      </c>
      <c r="D18439">
        <v>0.8</v>
      </c>
      <c r="E18439">
        <v>0.98181818181818203</v>
      </c>
      <c r="F18439">
        <v>0.88135593220339004</v>
      </c>
      <c r="G18439">
        <v>0.77083333333333304</v>
      </c>
      <c r="H18439">
        <v>0.98850574712643702</v>
      </c>
      <c r="I18439">
        <v>0.92045454545454497</v>
      </c>
      <c r="J18439" s="1" t="s">
        <v>23229</v>
      </c>
      <c r="K18439" t="s">
        <v>23238</v>
      </c>
      <c r="L18439" t="s">
        <v>60122</v>
      </c>
      <c r="M18439" t="s">
        <v>60123</v>
      </c>
    </row>
    <row r="18440" spans="1:13">
      <c r="A18440" s="1" t="s">
        <v>20457</v>
      </c>
      <c r="B18440">
        <v>1.48535671204268E-7</v>
      </c>
      <c r="C18440" s="1">
        <v>2.20758319340439E-5</v>
      </c>
      <c r="D18440">
        <v>0.75</v>
      </c>
      <c r="E18440">
        <v>0.76666666666666705</v>
      </c>
      <c r="F18440">
        <v>0.25704225352112697</v>
      </c>
      <c r="G18440">
        <v>0.79411764705882304</v>
      </c>
      <c r="H18440">
        <v>0.18548387096774199</v>
      </c>
      <c r="I18440">
        <v>0.77083333333333304</v>
      </c>
      <c r="J18440" s="1" t="s">
        <v>23229</v>
      </c>
      <c r="K18440" t="s">
        <v>23241</v>
      </c>
      <c r="L18440" t="s">
        <v>60124</v>
      </c>
      <c r="M18440" t="s">
        <v>60125</v>
      </c>
    </row>
    <row r="18441" spans="1:13">
      <c r="A18441" s="1" t="s">
        <v>20458</v>
      </c>
      <c r="B18441">
        <v>9.3230138836932507E-6</v>
      </c>
      <c r="C18441" s="1">
        <v>5.0553003951956399E-5</v>
      </c>
      <c r="D18441">
        <v>0.515625</v>
      </c>
      <c r="E18441">
        <v>0.53947368421052599</v>
      </c>
      <c r="F18441">
        <v>0.71739130434782605</v>
      </c>
      <c r="G18441">
        <v>0.93636363636363595</v>
      </c>
      <c r="H18441">
        <v>0.86893203883495096</v>
      </c>
      <c r="I18441">
        <v>0.83177570093457898</v>
      </c>
      <c r="J18441" s="1">
        <v>0.95454545454545503</v>
      </c>
      <c r="K18441" t="s">
        <v>23240</v>
      </c>
      <c r="L18441" t="s">
        <v>60126</v>
      </c>
      <c r="M18441" t="s">
        <v>60127</v>
      </c>
    </row>
    <row r="18442" spans="1:13">
      <c r="A18442" s="1" t="s">
        <v>20459</v>
      </c>
      <c r="B18442">
        <v>1.6756371543044401E-5</v>
      </c>
      <c r="C18442" s="1">
        <v>2.6059082810955797E-4</v>
      </c>
      <c r="D18442">
        <v>0.203125</v>
      </c>
      <c r="E18442">
        <v>7.1428571428571397E-2</v>
      </c>
      <c r="F18442">
        <v>0.12628865979381401</v>
      </c>
      <c r="G18442">
        <v>0.69642857142857095</v>
      </c>
      <c r="H18442">
        <v>0.20175438596491199</v>
      </c>
      <c r="I18442">
        <v>0.28636363636363599</v>
      </c>
      <c r="J18442" s="1" t="s">
        <v>23229</v>
      </c>
      <c r="K18442" t="s">
        <v>23242</v>
      </c>
      <c r="L18442" t="s">
        <v>60128</v>
      </c>
      <c r="M18442" t="s">
        <v>60129</v>
      </c>
    </row>
    <row r="18443" spans="1:13">
      <c r="A18443" s="1" t="s">
        <v>20460</v>
      </c>
      <c r="B18443">
        <v>1.08808257427637E-8</v>
      </c>
      <c r="C18443" s="1">
        <v>5.25509687094154E-8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0.99590163934426201</v>
      </c>
      <c r="J18443" s="1">
        <v>1</v>
      </c>
      <c r="K18443" t="s">
        <v>23238</v>
      </c>
      <c r="L18443" t="s">
        <v>60130</v>
      </c>
      <c r="M18443" t="s">
        <v>60131</v>
      </c>
    </row>
    <row r="18444" spans="1:13">
      <c r="A18444" s="1" t="s">
        <v>20461</v>
      </c>
      <c r="B18444">
        <v>2.42753899192771E-6</v>
      </c>
      <c r="C18444" s="1">
        <v>4.8576807615466098E-5</v>
      </c>
      <c r="D18444">
        <v>3.125E-2</v>
      </c>
      <c r="E18444">
        <v>1.16279069767442E-2</v>
      </c>
      <c r="F18444">
        <v>0</v>
      </c>
      <c r="G18444">
        <v>0.56122448979591799</v>
      </c>
      <c r="H18444">
        <v>0</v>
      </c>
      <c r="I18444">
        <v>0.27976190476190499</v>
      </c>
      <c r="J18444" s="1" t="s">
        <v>23229</v>
      </c>
      <c r="K18444" t="s">
        <v>23238</v>
      </c>
      <c r="L18444" t="s">
        <v>60132</v>
      </c>
      <c r="M18444" t="s">
        <v>60133</v>
      </c>
    </row>
    <row r="18445" spans="1:13">
      <c r="A18445" s="1" t="s">
        <v>20462</v>
      </c>
      <c r="B18445">
        <v>1.1231830480634901E-3</v>
      </c>
      <c r="C18445" s="1">
        <v>4.08192333982593E-5</v>
      </c>
      <c r="D18445">
        <v>7.8125E-2</v>
      </c>
      <c r="E18445">
        <v>0.515625</v>
      </c>
      <c r="F18445">
        <v>2.5641025641025602E-3</v>
      </c>
      <c r="G18445">
        <v>2.7777777777777801E-2</v>
      </c>
      <c r="H18445">
        <v>0</v>
      </c>
      <c r="I18445">
        <v>1.2396694214876E-2</v>
      </c>
      <c r="J18445" s="1">
        <v>0</v>
      </c>
      <c r="K18445" t="s">
        <v>23239</v>
      </c>
      <c r="L18445" t="s">
        <v>60134</v>
      </c>
      <c r="M18445" t="s">
        <v>60135</v>
      </c>
    </row>
    <row r="18446" spans="1:13">
      <c r="A18446" s="1" t="s">
        <v>20463</v>
      </c>
      <c r="B18446">
        <v>6.8745266810096E-7</v>
      </c>
      <c r="C18446" s="1">
        <v>6.2720343918237702E-6</v>
      </c>
      <c r="D18446">
        <v>0</v>
      </c>
      <c r="E18446">
        <v>0</v>
      </c>
      <c r="F18446">
        <v>7.8947368421052599E-3</v>
      </c>
      <c r="G18446">
        <v>0</v>
      </c>
      <c r="H18446">
        <v>4.4247787610619503E-3</v>
      </c>
      <c r="I18446">
        <v>3.0864197530864199E-2</v>
      </c>
      <c r="J18446" s="1" t="s">
        <v>23229</v>
      </c>
      <c r="K18446" t="s">
        <v>23240</v>
      </c>
      <c r="L18446" t="s">
        <v>60136</v>
      </c>
      <c r="M18446" t="s">
        <v>60137</v>
      </c>
    </row>
    <row r="18447" spans="1:13">
      <c r="A18447" s="1" t="s">
        <v>20464</v>
      </c>
      <c r="B18447">
        <v>2.2170270005904301E-6</v>
      </c>
      <c r="C18447" s="1">
        <v>1.8623855140286E-6</v>
      </c>
      <c r="D18447">
        <v>0</v>
      </c>
      <c r="E18447">
        <v>0</v>
      </c>
      <c r="F18447">
        <v>0.53076923076923099</v>
      </c>
      <c r="G18447">
        <v>7.1428571428571397E-2</v>
      </c>
      <c r="H18447">
        <v>0.54225352112676095</v>
      </c>
      <c r="I18447">
        <v>0.3125</v>
      </c>
      <c r="J18447" s="1">
        <v>1</v>
      </c>
      <c r="K18447" t="s">
        <v>23239</v>
      </c>
      <c r="L18447" t="s">
        <v>60138</v>
      </c>
      <c r="M18447" t="s">
        <v>60139</v>
      </c>
    </row>
    <row r="18448" spans="1:13">
      <c r="A18448" s="1" t="s">
        <v>20465</v>
      </c>
      <c r="B18448">
        <v>1.9104526696013801E-7</v>
      </c>
      <c r="C18448" s="1">
        <v>1.05767048538653E-4</v>
      </c>
      <c r="D18448">
        <v>0.95454545454545503</v>
      </c>
      <c r="E18448">
        <v>1</v>
      </c>
      <c r="F18448">
        <v>0.859649122807018</v>
      </c>
      <c r="G18448">
        <v>1</v>
      </c>
      <c r="H18448">
        <v>0.75</v>
      </c>
      <c r="I18448">
        <v>0.97499999999999998</v>
      </c>
      <c r="J18448" s="1">
        <v>1</v>
      </c>
      <c r="K18448" t="s">
        <v>23239</v>
      </c>
      <c r="L18448" t="s">
        <v>60140</v>
      </c>
      <c r="M18448" t="s">
        <v>60141</v>
      </c>
    </row>
    <row r="18449" spans="1:13">
      <c r="A18449" s="1" t="s">
        <v>20466</v>
      </c>
      <c r="B18449">
        <v>7.0113346961204597E-5</v>
      </c>
      <c r="C18449" s="1">
        <v>2.67183830068244E-5</v>
      </c>
      <c r="D18449">
        <v>0.90625</v>
      </c>
      <c r="E18449">
        <v>0.49333333333333301</v>
      </c>
      <c r="F18449">
        <v>0.97043010752688197</v>
      </c>
      <c r="G18449">
        <v>0.79032258064516103</v>
      </c>
      <c r="H18449">
        <v>0.94827586206896597</v>
      </c>
      <c r="I18449">
        <v>0.70833333333333304</v>
      </c>
      <c r="J18449" s="1">
        <v>1</v>
      </c>
      <c r="K18449" t="s">
        <v>23239</v>
      </c>
      <c r="L18449" t="s">
        <v>60142</v>
      </c>
      <c r="M18449" t="s">
        <v>60143</v>
      </c>
    </row>
    <row r="18450" spans="1:13">
      <c r="A18450" s="1" t="s">
        <v>20467</v>
      </c>
      <c r="B18450">
        <v>9.1731675856169603E-6</v>
      </c>
      <c r="C18450" s="1">
        <v>2.7903586903923698E-5</v>
      </c>
      <c r="D18450">
        <v>1</v>
      </c>
      <c r="E18450">
        <v>1</v>
      </c>
      <c r="F18450">
        <v>0.99476439790575899</v>
      </c>
      <c r="G18450">
        <v>0.55714285714285705</v>
      </c>
      <c r="H18450">
        <v>0.97979797979798</v>
      </c>
      <c r="I18450">
        <v>0.81818181818181801</v>
      </c>
      <c r="J18450" s="1">
        <v>1</v>
      </c>
      <c r="K18450" t="s">
        <v>23241</v>
      </c>
      <c r="L18450" t="s">
        <v>60144</v>
      </c>
      <c r="M18450" t="s">
        <v>60145</v>
      </c>
    </row>
    <row r="18451" spans="1:13">
      <c r="A18451" s="1" t="s">
        <v>20468</v>
      </c>
      <c r="B18451">
        <v>1.0389582848256401E-6</v>
      </c>
      <c r="C18451" s="1">
        <v>3.5970735019197001E-6</v>
      </c>
      <c r="D18451">
        <v>1</v>
      </c>
      <c r="E18451">
        <v>1</v>
      </c>
      <c r="F18451">
        <v>1</v>
      </c>
      <c r="G18451">
        <v>0.98039215686274495</v>
      </c>
      <c r="H18451">
        <v>1</v>
      </c>
      <c r="I18451">
        <v>0.9</v>
      </c>
      <c r="J18451" s="1">
        <v>1</v>
      </c>
      <c r="K18451" t="s">
        <v>23241</v>
      </c>
      <c r="L18451" t="s">
        <v>60146</v>
      </c>
      <c r="M18451" t="s">
        <v>60147</v>
      </c>
    </row>
    <row r="18452" spans="1:13">
      <c r="A18452" s="1" t="s">
        <v>20469</v>
      </c>
      <c r="B18452">
        <v>7.1924737075564494E-5</v>
      </c>
      <c r="C18452" s="1">
        <v>2.9410272325418402E-6</v>
      </c>
      <c r="D18452">
        <v>0.875</v>
      </c>
      <c r="E18452">
        <v>0.98648648648648696</v>
      </c>
      <c r="F18452">
        <v>0.80412371134020599</v>
      </c>
      <c r="G18452">
        <v>0.99</v>
      </c>
      <c r="H18452">
        <v>0.73394495412843996</v>
      </c>
      <c r="I18452">
        <v>0.92500000000000004</v>
      </c>
      <c r="J18452" s="1">
        <v>1</v>
      </c>
      <c r="K18452" t="s">
        <v>23239</v>
      </c>
      <c r="L18452" t="s">
        <v>60148</v>
      </c>
      <c r="M18452" t="s">
        <v>60149</v>
      </c>
    </row>
    <row r="18453" spans="1:13">
      <c r="A18453" s="1" t="s">
        <v>20470</v>
      </c>
      <c r="B18453">
        <v>1.7540059217422201E-6</v>
      </c>
      <c r="C18453" s="1">
        <v>1.24684502066883E-5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7.69230769230769E-2</v>
      </c>
      <c r="J18453" s="1">
        <v>0</v>
      </c>
      <c r="K18453" t="s">
        <v>23241</v>
      </c>
      <c r="L18453" t="s">
        <v>60150</v>
      </c>
      <c r="M18453" t="s">
        <v>60151</v>
      </c>
    </row>
    <row r="18454" spans="1:13">
      <c r="A18454" s="1" t="s">
        <v>20471</v>
      </c>
      <c r="B18454">
        <v>1.05993245886746E-4</v>
      </c>
      <c r="C18454" s="1">
        <v>7.0418793248296301E-6</v>
      </c>
      <c r="D18454">
        <v>0</v>
      </c>
      <c r="E18454">
        <v>0.1875</v>
      </c>
      <c r="F18454">
        <v>3.24675324675325E-3</v>
      </c>
      <c r="G18454">
        <v>0</v>
      </c>
      <c r="H18454">
        <v>0</v>
      </c>
      <c r="I18454">
        <v>0</v>
      </c>
      <c r="J18454" s="1">
        <v>0</v>
      </c>
      <c r="K18454" t="s">
        <v>23241</v>
      </c>
      <c r="L18454" t="s">
        <v>60152</v>
      </c>
      <c r="M18454" t="s">
        <v>60153</v>
      </c>
    </row>
    <row r="18455" spans="1:13">
      <c r="A18455" s="1" t="s">
        <v>20472</v>
      </c>
      <c r="B18455">
        <v>5.9802185962521702E-5</v>
      </c>
      <c r="C18455" s="1">
        <v>1.7313699148693301E-4</v>
      </c>
      <c r="D18455">
        <v>0.4375</v>
      </c>
      <c r="E18455">
        <v>0.66853932584269704</v>
      </c>
      <c r="F18455">
        <v>0.19306930693069299</v>
      </c>
      <c r="G18455">
        <v>5.5555555555555601E-2</v>
      </c>
      <c r="H18455">
        <v>5.3846153846153801E-2</v>
      </c>
      <c r="I18455">
        <v>4.1666666666666699E-2</v>
      </c>
      <c r="J18455" s="1">
        <v>0</v>
      </c>
      <c r="K18455" t="s">
        <v>23238</v>
      </c>
      <c r="L18455" t="s">
        <v>60154</v>
      </c>
      <c r="M18455" t="s">
        <v>60155</v>
      </c>
    </row>
    <row r="18456" spans="1:13">
      <c r="A18456" s="1" t="s">
        <v>20473</v>
      </c>
      <c r="B18456">
        <v>5.52309088983227E-4</v>
      </c>
      <c r="C18456" s="1">
        <v>4.5575111605322102E-4</v>
      </c>
      <c r="D18456">
        <v>0.21875</v>
      </c>
      <c r="E18456">
        <v>0.28082191780821902</v>
      </c>
      <c r="F18456">
        <v>0.55384615384615399</v>
      </c>
      <c r="G18456">
        <v>0.570175438596491</v>
      </c>
      <c r="H18456">
        <v>0.26315789473684198</v>
      </c>
      <c r="I18456">
        <v>0.34677419354838701</v>
      </c>
      <c r="J18456" s="1">
        <v>1</v>
      </c>
      <c r="K18456" t="s">
        <v>23240</v>
      </c>
      <c r="L18456" t="s">
        <v>60156</v>
      </c>
      <c r="M18456" t="s">
        <v>60157</v>
      </c>
    </row>
    <row r="18457" spans="1:13">
      <c r="A18457" s="1" t="s">
        <v>20474</v>
      </c>
      <c r="B18457">
        <v>6.4649910370281896E-5</v>
      </c>
      <c r="C18457" s="1">
        <v>2.9158809840867402E-4</v>
      </c>
      <c r="D18457">
        <v>6.6666666666666693E-2</v>
      </c>
      <c r="E18457">
        <v>0</v>
      </c>
      <c r="F18457">
        <v>8.6466165413533802E-2</v>
      </c>
      <c r="G18457">
        <v>9.5238095238095205E-2</v>
      </c>
      <c r="H18457">
        <v>0.15517241379310301</v>
      </c>
      <c r="I18457">
        <v>0.24418604651162801</v>
      </c>
      <c r="J18457" s="1" t="s">
        <v>23229</v>
      </c>
      <c r="K18457" t="s">
        <v>23241</v>
      </c>
      <c r="L18457" t="s">
        <v>60158</v>
      </c>
      <c r="M18457" t="s">
        <v>60159</v>
      </c>
    </row>
    <row r="18458" spans="1:13">
      <c r="A18458" s="1" t="s">
        <v>20475</v>
      </c>
      <c r="B18458">
        <v>1.50402992292946E-4</v>
      </c>
      <c r="C18458" s="1">
        <v>8.1419018809798799E-5</v>
      </c>
      <c r="D18458">
        <v>0.63793103448275901</v>
      </c>
      <c r="E18458">
        <v>0.60752688172043001</v>
      </c>
      <c r="F18458">
        <v>0.97651006711409405</v>
      </c>
      <c r="G18458">
        <v>0.66346153846153799</v>
      </c>
      <c r="H18458">
        <v>0.92920353982300896</v>
      </c>
      <c r="I18458">
        <v>0.85576923076923095</v>
      </c>
      <c r="J18458" s="1">
        <v>0.83333333333333304</v>
      </c>
      <c r="K18458" t="s">
        <v>23238</v>
      </c>
      <c r="L18458" t="s">
        <v>60160</v>
      </c>
      <c r="M18458" t="s">
        <v>60161</v>
      </c>
    </row>
    <row r="18459" spans="1:13">
      <c r="A18459" s="1" t="s">
        <v>20476</v>
      </c>
      <c r="B18459">
        <v>8.9229843175844998E-9</v>
      </c>
      <c r="C18459" s="1">
        <v>1.4306861197453501E-5</v>
      </c>
      <c r="D18459">
        <v>0.98214285714285698</v>
      </c>
      <c r="E18459">
        <v>1</v>
      </c>
      <c r="F18459">
        <v>0.99342105263157898</v>
      </c>
      <c r="G18459">
        <v>0.75</v>
      </c>
      <c r="H18459">
        <v>0.96666666666666701</v>
      </c>
      <c r="I18459">
        <v>0.95967741935483897</v>
      </c>
      <c r="J18459" s="1">
        <v>1</v>
      </c>
      <c r="K18459" t="s">
        <v>23238</v>
      </c>
      <c r="L18459" t="s">
        <v>60162</v>
      </c>
      <c r="M18459" t="s">
        <v>60163</v>
      </c>
    </row>
    <row r="18460" spans="1:13">
      <c r="A18460" s="1" t="s">
        <v>20477</v>
      </c>
      <c r="B18460">
        <v>3.1671379419718601E-8</v>
      </c>
      <c r="C18460" s="1">
        <v>2.88445950358624E-5</v>
      </c>
      <c r="D18460">
        <v>0.13157894736842099</v>
      </c>
      <c r="E18460">
        <v>3.90625E-2</v>
      </c>
      <c r="F18460">
        <v>0.38148148148148098</v>
      </c>
      <c r="G18460">
        <v>0.70833333333333304</v>
      </c>
      <c r="H18460">
        <v>0.24590163934426201</v>
      </c>
      <c r="I18460">
        <v>0.17647058823529399</v>
      </c>
      <c r="J18460" s="1" t="s">
        <v>23229</v>
      </c>
      <c r="K18460" t="s">
        <v>23242</v>
      </c>
      <c r="L18460" t="s">
        <v>60164</v>
      </c>
      <c r="M18460" t="s">
        <v>60165</v>
      </c>
    </row>
    <row r="18461" spans="1:13">
      <c r="A18461" s="1" t="s">
        <v>20478</v>
      </c>
      <c r="B18461">
        <v>1.6117959367718201E-7</v>
      </c>
      <c r="C18461" s="1">
        <v>6.6988861830078303E-9</v>
      </c>
      <c r="D18461">
        <v>1.72413793103448E-2</v>
      </c>
      <c r="E18461">
        <v>0</v>
      </c>
      <c r="F18461">
        <v>0</v>
      </c>
      <c r="G18461">
        <v>0</v>
      </c>
      <c r="H18461">
        <v>7.8125E-3</v>
      </c>
      <c r="I18461">
        <v>0</v>
      </c>
      <c r="J18461" s="1">
        <v>1</v>
      </c>
      <c r="K18461" t="s">
        <v>23239</v>
      </c>
      <c r="L18461" t="s">
        <v>60166</v>
      </c>
      <c r="M18461" t="s">
        <v>60167</v>
      </c>
    </row>
    <row r="18462" spans="1:13">
      <c r="A18462" s="1" t="s">
        <v>20479</v>
      </c>
      <c r="B18462">
        <v>9.9956607576267606E-8</v>
      </c>
      <c r="C18462" s="1">
        <v>5.1959696614018601E-9</v>
      </c>
      <c r="D18462">
        <v>1.5625E-2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 s="1">
        <v>0</v>
      </c>
      <c r="K18462" t="s">
        <v>23242</v>
      </c>
      <c r="L18462" t="s">
        <v>60168</v>
      </c>
      <c r="M18462" t="s">
        <v>60169</v>
      </c>
    </row>
    <row r="18463" spans="1:13">
      <c r="A18463" s="1" t="s">
        <v>20480</v>
      </c>
      <c r="B18463">
        <v>4.4856662423738901E-4</v>
      </c>
      <c r="C18463" s="1">
        <v>6.43685534690149E-4</v>
      </c>
      <c r="D18463">
        <v>0</v>
      </c>
      <c r="E18463">
        <v>1.6393442622950949E-2</v>
      </c>
      <c r="F18463">
        <v>0.54601226993865004</v>
      </c>
      <c r="G18463">
        <v>6.7307692307691958E-2</v>
      </c>
      <c r="H18463">
        <v>0.32065217391304301</v>
      </c>
      <c r="I18463">
        <v>0.20283018867924496</v>
      </c>
      <c r="J18463" s="1">
        <v>1</v>
      </c>
      <c r="K18463" t="s">
        <v>23245</v>
      </c>
      <c r="L18463" t="s">
        <v>60170</v>
      </c>
      <c r="M18463" t="s">
        <v>60171</v>
      </c>
    </row>
    <row r="18464" spans="1:13">
      <c r="A18464" s="1" t="s">
        <v>20481</v>
      </c>
      <c r="B18464">
        <v>2.23070818745298E-4</v>
      </c>
      <c r="C18464" s="1">
        <v>1.1343033193814899E-3</v>
      </c>
      <c r="D18464">
        <v>0.140625</v>
      </c>
      <c r="E18464">
        <v>0.1875</v>
      </c>
      <c r="F18464">
        <v>0.4609375</v>
      </c>
      <c r="G18464">
        <v>0.97619047619047605</v>
      </c>
      <c r="H18464">
        <v>0.660377358490566</v>
      </c>
      <c r="I18464">
        <v>0.93918918918918903</v>
      </c>
      <c r="J18464" s="1">
        <v>0</v>
      </c>
      <c r="K18464" t="s">
        <v>23238</v>
      </c>
      <c r="L18464" t="s">
        <v>60172</v>
      </c>
      <c r="M18464" t="s">
        <v>60173</v>
      </c>
    </row>
    <row r="18465" spans="1:13">
      <c r="A18465" s="1" t="s">
        <v>20482</v>
      </c>
      <c r="B18465">
        <v>8.1665257718625207E-5</v>
      </c>
      <c r="C18465" s="1">
        <v>6.17993690857498E-4</v>
      </c>
      <c r="D18465">
        <v>0.59375</v>
      </c>
      <c r="E18465">
        <v>0.70108695652173902</v>
      </c>
      <c r="F18465">
        <v>0.74484536082474195</v>
      </c>
      <c r="G18465">
        <v>0.99107142857142905</v>
      </c>
      <c r="H18465">
        <v>0.93243243243243201</v>
      </c>
      <c r="I18465">
        <v>0.90833333333333299</v>
      </c>
      <c r="J18465" s="1">
        <v>0.95454545454545503</v>
      </c>
      <c r="K18465" t="s">
        <v>23241</v>
      </c>
      <c r="L18465" t="s">
        <v>60174</v>
      </c>
      <c r="M18465" t="s">
        <v>60175</v>
      </c>
    </row>
    <row r="18466" spans="1:13">
      <c r="A18466" s="1" t="s">
        <v>20483</v>
      </c>
      <c r="B18466">
        <v>2.12500961495736E-9</v>
      </c>
      <c r="C18466" s="1">
        <v>1.42054504243463E-5</v>
      </c>
      <c r="D18466">
        <v>0</v>
      </c>
      <c r="E18466">
        <v>0</v>
      </c>
      <c r="F18466">
        <v>6.13496932515337E-3</v>
      </c>
      <c r="G18466">
        <v>0</v>
      </c>
      <c r="H18466">
        <v>6.4814814814814797E-2</v>
      </c>
      <c r="I18466">
        <v>0</v>
      </c>
      <c r="J18466" s="1">
        <v>0</v>
      </c>
      <c r="K18466" t="s">
        <v>23238</v>
      </c>
      <c r="L18466" t="s">
        <v>60176</v>
      </c>
      <c r="M18466" t="s">
        <v>60177</v>
      </c>
    </row>
    <row r="18467" spans="1:13">
      <c r="A18467" s="1" t="s">
        <v>20484</v>
      </c>
      <c r="B18467">
        <v>4.4963650420950598E-6</v>
      </c>
      <c r="C18467" s="1">
        <v>3.6489811233471701E-7</v>
      </c>
      <c r="D18467">
        <v>0.95161290322580605</v>
      </c>
      <c r="E18467">
        <v>0.90963855421686701</v>
      </c>
      <c r="F18467">
        <v>0.97680412371133996</v>
      </c>
      <c r="G18467">
        <v>0.98913043478260898</v>
      </c>
      <c r="H18467">
        <v>0.99462365591397806</v>
      </c>
      <c r="I18467">
        <v>0.95689655172413801</v>
      </c>
      <c r="J18467" s="1">
        <v>1</v>
      </c>
      <c r="K18467" t="s">
        <v>23240</v>
      </c>
      <c r="L18467" t="s">
        <v>60178</v>
      </c>
      <c r="M18467" t="s">
        <v>60179</v>
      </c>
    </row>
    <row r="18468" spans="1:13">
      <c r="A18468" s="1" t="s">
        <v>20485</v>
      </c>
      <c r="B18468">
        <v>6.0904594297225599E-5</v>
      </c>
      <c r="C18468" s="1">
        <v>3.4246162505719401E-4</v>
      </c>
      <c r="D18468">
        <v>0.96153846153846201</v>
      </c>
      <c r="E18468">
        <v>1</v>
      </c>
      <c r="F18468">
        <v>0.74522292993630601</v>
      </c>
      <c r="G18468">
        <v>0.95833333333333304</v>
      </c>
      <c r="H18468">
        <v>0.47499999999999998</v>
      </c>
      <c r="I18468">
        <v>0.72857142857142898</v>
      </c>
      <c r="J18468" s="1">
        <v>1</v>
      </c>
      <c r="K18468" t="s">
        <v>23241</v>
      </c>
      <c r="L18468" t="s">
        <v>60180</v>
      </c>
      <c r="M18468" t="s">
        <v>60181</v>
      </c>
    </row>
    <row r="18469" spans="1:13">
      <c r="A18469" s="1" t="s">
        <v>20486</v>
      </c>
      <c r="B18469">
        <v>1.11387817631008E-7</v>
      </c>
      <c r="C18469" s="1">
        <v>1.0380463381551199E-6</v>
      </c>
      <c r="D18469">
        <v>0</v>
      </c>
      <c r="E18469">
        <v>0</v>
      </c>
      <c r="F18469">
        <v>0</v>
      </c>
      <c r="G18469">
        <v>0.122641509433962</v>
      </c>
      <c r="H18469">
        <v>0</v>
      </c>
      <c r="I18469">
        <v>8.2524271844660199E-2</v>
      </c>
      <c r="J18469" s="1">
        <v>0</v>
      </c>
      <c r="K18469" t="s">
        <v>23241</v>
      </c>
      <c r="L18469" t="s">
        <v>60182</v>
      </c>
      <c r="M18469" t="s">
        <v>60183</v>
      </c>
    </row>
    <row r="18470" spans="1:13">
      <c r="A18470" s="1" t="s">
        <v>20487</v>
      </c>
      <c r="B18470">
        <v>0</v>
      </c>
      <c r="C18470" s="1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 s="1">
        <v>0</v>
      </c>
      <c r="K18470" t="s">
        <v>23246</v>
      </c>
      <c r="L18470" t="s">
        <v>60184</v>
      </c>
      <c r="M18470" t="s">
        <v>60185</v>
      </c>
    </row>
    <row r="18471" spans="1:13">
      <c r="A18471" s="1" t="s">
        <v>20488</v>
      </c>
      <c r="B18471">
        <v>1.17077956925145E-6</v>
      </c>
      <c r="C18471" s="1">
        <v>9.6581056537775396E-8</v>
      </c>
      <c r="D18471">
        <v>1</v>
      </c>
      <c r="E18471">
        <v>1</v>
      </c>
      <c r="F18471">
        <v>0.99583333333333302</v>
      </c>
      <c r="G18471">
        <v>1</v>
      </c>
      <c r="H18471">
        <v>1</v>
      </c>
      <c r="I18471">
        <v>0.99137931034482796</v>
      </c>
      <c r="J18471" s="1">
        <v>0.6</v>
      </c>
      <c r="K18471" t="s">
        <v>23242</v>
      </c>
      <c r="L18471" t="s">
        <v>60186</v>
      </c>
      <c r="M18471" t="s">
        <v>60187</v>
      </c>
    </row>
    <row r="18472" spans="1:13">
      <c r="A18472" s="1" t="s">
        <v>20489</v>
      </c>
      <c r="B18472">
        <v>3.8817370799079397E-6</v>
      </c>
      <c r="C18472" s="1">
        <v>2.9246865801111599E-5</v>
      </c>
      <c r="D18472">
        <v>0.26785714285714302</v>
      </c>
      <c r="E18472">
        <v>4.72972972972973E-2</v>
      </c>
      <c r="F18472">
        <v>8.6309523809523794E-2</v>
      </c>
      <c r="G18472">
        <v>0</v>
      </c>
      <c r="H18472">
        <v>0.119318181818182</v>
      </c>
      <c r="I18472">
        <v>0.31395348837209303</v>
      </c>
      <c r="J18472" s="1" t="s">
        <v>23229</v>
      </c>
      <c r="K18472" t="s">
        <v>23239</v>
      </c>
      <c r="L18472" t="s">
        <v>60188</v>
      </c>
      <c r="M18472" t="s">
        <v>60189</v>
      </c>
    </row>
    <row r="18473" spans="1:13">
      <c r="A18473" s="1" t="s">
        <v>20490</v>
      </c>
      <c r="B18473">
        <v>3.1047574995108701E-6</v>
      </c>
      <c r="C18473" s="1">
        <v>8.5343802484505801E-7</v>
      </c>
      <c r="D18473">
        <v>0</v>
      </c>
      <c r="E18473">
        <v>0</v>
      </c>
      <c r="F18473">
        <v>0</v>
      </c>
      <c r="G18473">
        <v>0</v>
      </c>
      <c r="H18473">
        <v>4.7169811320754698E-3</v>
      </c>
      <c r="I18473">
        <v>6.1946902654867297E-2</v>
      </c>
      <c r="J18473" s="1">
        <v>0</v>
      </c>
      <c r="K18473" t="s">
        <v>23238</v>
      </c>
      <c r="L18473" t="s">
        <v>60190</v>
      </c>
      <c r="M18473" t="s">
        <v>60191</v>
      </c>
    </row>
    <row r="18474" spans="1:13">
      <c r="A18474" s="1" t="s">
        <v>20491</v>
      </c>
      <c r="B18474">
        <v>3.3375893872519901E-7</v>
      </c>
      <c r="C18474" s="1">
        <v>2.1729113415929899E-6</v>
      </c>
      <c r="D18474">
        <v>1</v>
      </c>
      <c r="E18474">
        <v>1</v>
      </c>
      <c r="F18474">
        <v>1</v>
      </c>
      <c r="G18474">
        <v>0.57142857142857095</v>
      </c>
      <c r="H18474">
        <v>0.94776119402985104</v>
      </c>
      <c r="I18474">
        <v>0.87209302325581395</v>
      </c>
      <c r="J18474" s="1">
        <v>1</v>
      </c>
      <c r="K18474" t="s">
        <v>23238</v>
      </c>
      <c r="L18474" t="s">
        <v>60192</v>
      </c>
      <c r="M18474" t="s">
        <v>60193</v>
      </c>
    </row>
    <row r="18475" spans="1:13">
      <c r="A18475" s="1" t="s">
        <v>20492</v>
      </c>
      <c r="B18475">
        <v>1.6385357614568001E-6</v>
      </c>
      <c r="C18475" s="1">
        <v>1.5450136634770999E-6</v>
      </c>
      <c r="D18475">
        <v>7.8125E-2</v>
      </c>
      <c r="E18475">
        <v>0.105882352941176</v>
      </c>
      <c r="F18475">
        <v>0</v>
      </c>
      <c r="G18475">
        <v>0</v>
      </c>
      <c r="H18475">
        <v>1.9480519480519501E-2</v>
      </c>
      <c r="I18475">
        <v>8.3333333333333301E-2</v>
      </c>
      <c r="J18475" s="1" t="s">
        <v>23229</v>
      </c>
      <c r="K18475" t="s">
        <v>23241</v>
      </c>
      <c r="L18475" t="s">
        <v>60194</v>
      </c>
      <c r="M18475" t="s">
        <v>60195</v>
      </c>
    </row>
    <row r="18476" spans="1:13">
      <c r="A18476" s="1" t="s">
        <v>20493</v>
      </c>
      <c r="B18476">
        <v>3.8286014130368002E-6</v>
      </c>
      <c r="C18476" s="1">
        <v>7.0702585559649497E-6</v>
      </c>
      <c r="D18476">
        <v>0.87096774193548399</v>
      </c>
      <c r="E18476">
        <v>0.93604651162790697</v>
      </c>
      <c r="F18476">
        <v>0.94610778443113797</v>
      </c>
      <c r="G18476">
        <v>0.98387096774193505</v>
      </c>
      <c r="H18476">
        <v>0.76219512195121997</v>
      </c>
      <c r="I18476">
        <v>0.95121951219512202</v>
      </c>
      <c r="J18476" s="1" t="s">
        <v>23229</v>
      </c>
      <c r="K18476" t="s">
        <v>23241</v>
      </c>
      <c r="L18476" t="s">
        <v>60196</v>
      </c>
      <c r="M18476" t="s">
        <v>60197</v>
      </c>
    </row>
    <row r="18477" spans="1:13">
      <c r="A18477" s="1" t="s">
        <v>20494</v>
      </c>
      <c r="B18477">
        <v>3.2144630311067401E-5</v>
      </c>
      <c r="C18477" s="1">
        <v>4.6435102706547699E-7</v>
      </c>
      <c r="D18477">
        <v>0</v>
      </c>
      <c r="E18477">
        <v>0.160919540229885</v>
      </c>
      <c r="F18477">
        <v>0</v>
      </c>
      <c r="G18477">
        <v>0</v>
      </c>
      <c r="H18477">
        <v>0</v>
      </c>
      <c r="I18477">
        <v>0.05</v>
      </c>
      <c r="J18477" s="1">
        <v>0</v>
      </c>
      <c r="K18477" t="s">
        <v>23241</v>
      </c>
      <c r="L18477" t="s">
        <v>60198</v>
      </c>
      <c r="M18477" t="s">
        <v>60199</v>
      </c>
    </row>
    <row r="18478" spans="1:13">
      <c r="A18478" s="1" t="s">
        <v>20495</v>
      </c>
      <c r="B18478">
        <v>3.2214192866693198E-9</v>
      </c>
      <c r="C18478" s="1">
        <v>2.6797641827073899E-6</v>
      </c>
      <c r="D18478">
        <v>0</v>
      </c>
      <c r="E18478">
        <v>0</v>
      </c>
      <c r="F18478">
        <v>5.1282051282051299E-3</v>
      </c>
      <c r="G18478">
        <v>0.13888888888888901</v>
      </c>
      <c r="H18478">
        <v>0</v>
      </c>
      <c r="I18478">
        <v>8.6206896551724102E-3</v>
      </c>
      <c r="J18478" s="1" t="s">
        <v>23229</v>
      </c>
      <c r="K18478" t="s">
        <v>23242</v>
      </c>
      <c r="L18478" t="s">
        <v>60200</v>
      </c>
      <c r="M18478" t="s">
        <v>60201</v>
      </c>
    </row>
    <row r="18479" spans="1:13">
      <c r="A18479" s="1" t="s">
        <v>20496</v>
      </c>
      <c r="B18479">
        <v>4.0435257144716299E-6</v>
      </c>
      <c r="C18479" s="1">
        <v>1.45647860694536E-6</v>
      </c>
      <c r="D18479">
        <v>1</v>
      </c>
      <c r="E18479">
        <v>1</v>
      </c>
      <c r="F18479">
        <v>0.997435897435897</v>
      </c>
      <c r="G18479">
        <v>0.99122807017543901</v>
      </c>
      <c r="H18479">
        <v>0.99561403508771895</v>
      </c>
      <c r="I18479">
        <v>0.97560975609756095</v>
      </c>
      <c r="J18479" s="1">
        <v>1</v>
      </c>
      <c r="K18479" t="s">
        <v>23238</v>
      </c>
      <c r="L18479" t="s">
        <v>60202</v>
      </c>
      <c r="M18479" t="s">
        <v>60203</v>
      </c>
    </row>
    <row r="18480" spans="1:13">
      <c r="A18480" s="1" t="s">
        <v>20497</v>
      </c>
      <c r="B18480">
        <v>2.2040812760366099E-4</v>
      </c>
      <c r="C18480" s="1">
        <v>8.7642612719643596E-6</v>
      </c>
      <c r="D18480">
        <v>3.125E-2</v>
      </c>
      <c r="E18480">
        <v>0.15625</v>
      </c>
      <c r="F18480">
        <v>2.6041666666666699E-2</v>
      </c>
      <c r="G18480">
        <v>1.72413793103448E-2</v>
      </c>
      <c r="H18480">
        <v>4.3859649122806998E-3</v>
      </c>
      <c r="I18480">
        <v>2.86885245901639E-2</v>
      </c>
      <c r="J18480" s="1">
        <v>0.86363636363636398</v>
      </c>
      <c r="K18480" t="s">
        <v>23242</v>
      </c>
      <c r="L18480" t="s">
        <v>60204</v>
      </c>
      <c r="M18480" t="s">
        <v>60205</v>
      </c>
    </row>
    <row r="18481" spans="1:13">
      <c r="A18481" s="1" t="s">
        <v>20498</v>
      </c>
      <c r="B18481">
        <v>1.13021043770654E-7</v>
      </c>
      <c r="C18481" s="1">
        <v>2.06496931334084E-7</v>
      </c>
      <c r="D18481">
        <v>0</v>
      </c>
      <c r="E18481">
        <v>0</v>
      </c>
      <c r="F18481">
        <v>2.6595744680851098E-3</v>
      </c>
      <c r="G18481">
        <v>9.8039215686274508E-3</v>
      </c>
      <c r="H18481">
        <v>9.0090090090090107E-3</v>
      </c>
      <c r="I18481">
        <v>4.2735042735042696E-3</v>
      </c>
      <c r="J18481" s="1">
        <v>0.59090909090909105</v>
      </c>
      <c r="K18481" t="s">
        <v>23241</v>
      </c>
      <c r="L18481" t="s">
        <v>60206</v>
      </c>
      <c r="M18481" t="s">
        <v>60207</v>
      </c>
    </row>
    <row r="18482" spans="1:13">
      <c r="A18482" s="1" t="s">
        <v>20499</v>
      </c>
      <c r="B18482">
        <v>1.9048163478311801E-7</v>
      </c>
      <c r="C18482" s="1">
        <v>2.0314202898551102E-6</v>
      </c>
      <c r="D18482">
        <v>0</v>
      </c>
      <c r="E18482">
        <v>0</v>
      </c>
      <c r="F18482">
        <v>0</v>
      </c>
      <c r="G18482">
        <v>0</v>
      </c>
      <c r="H18482">
        <v>2.5000000000000001E-2</v>
      </c>
      <c r="I18482">
        <v>0</v>
      </c>
      <c r="J18482" s="1">
        <v>0.75</v>
      </c>
      <c r="K18482" t="s">
        <v>23238</v>
      </c>
      <c r="L18482" t="s">
        <v>60208</v>
      </c>
      <c r="M18482" t="s">
        <v>60209</v>
      </c>
    </row>
    <row r="18483" spans="1:13">
      <c r="A18483" s="1" t="s">
        <v>20500</v>
      </c>
      <c r="B18483">
        <v>7.4569703000110599E-6</v>
      </c>
      <c r="C18483" s="1">
        <v>2.08082934144073E-4</v>
      </c>
      <c r="D18483">
        <v>0.17241379310344801</v>
      </c>
      <c r="E18483">
        <v>0.13529411764705901</v>
      </c>
      <c r="F18483">
        <v>0.451977401129944</v>
      </c>
      <c r="G18483">
        <v>0.14772727272727301</v>
      </c>
      <c r="H18483">
        <v>0.6</v>
      </c>
      <c r="I18483">
        <v>0.316176470588235</v>
      </c>
      <c r="J18483" s="1" t="s">
        <v>23229</v>
      </c>
      <c r="K18483" t="s">
        <v>23239</v>
      </c>
      <c r="L18483" t="s">
        <v>60210</v>
      </c>
      <c r="M18483" t="s">
        <v>60211</v>
      </c>
    </row>
    <row r="18484" spans="1:13">
      <c r="A18484" s="1" t="s">
        <v>20501</v>
      </c>
      <c r="B18484">
        <v>1.72271222864007E-4</v>
      </c>
      <c r="C18484" s="1">
        <v>1.7895611664625E-4</v>
      </c>
      <c r="D18484">
        <v>0.60344827586206895</v>
      </c>
      <c r="E18484">
        <v>0.54861111111111105</v>
      </c>
      <c r="F18484">
        <v>0.930851063829787</v>
      </c>
      <c r="G18484">
        <v>0.93333333333333302</v>
      </c>
      <c r="H18484">
        <v>0.87</v>
      </c>
      <c r="I18484">
        <v>0.61956521739130399</v>
      </c>
      <c r="J18484" s="1" t="s">
        <v>23229</v>
      </c>
      <c r="K18484" t="s">
        <v>23241</v>
      </c>
      <c r="L18484" t="s">
        <v>60212</v>
      </c>
      <c r="M18484" t="s">
        <v>60213</v>
      </c>
    </row>
    <row r="18485" spans="1:13">
      <c r="A18485" s="1" t="s">
        <v>20502</v>
      </c>
      <c r="B18485">
        <v>0</v>
      </c>
      <c r="C18485" s="1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 s="1">
        <v>0.71428571428571397</v>
      </c>
      <c r="K18485" t="s">
        <v>23237</v>
      </c>
      <c r="L18485" t="s">
        <v>60214</v>
      </c>
      <c r="M18485" t="s">
        <v>60215</v>
      </c>
    </row>
    <row r="18486" spans="1:13">
      <c r="A18486" s="1" t="s">
        <v>20503</v>
      </c>
      <c r="B18486">
        <v>6.9756402872991397E-7</v>
      </c>
      <c r="C18486" s="1">
        <v>1.66600514568854E-5</v>
      </c>
      <c r="D18486">
        <v>0</v>
      </c>
      <c r="E18486">
        <v>0</v>
      </c>
      <c r="F18486">
        <v>0.10689655172413801</v>
      </c>
      <c r="G18486">
        <v>0</v>
      </c>
      <c r="H18486">
        <v>5.93220338983051E-2</v>
      </c>
      <c r="I18486">
        <v>0</v>
      </c>
      <c r="J18486" s="1" t="s">
        <v>23229</v>
      </c>
      <c r="K18486" t="s">
        <v>23237</v>
      </c>
      <c r="L18486" t="s">
        <v>60216</v>
      </c>
      <c r="M18486" t="s">
        <v>60217</v>
      </c>
    </row>
    <row r="18487" spans="1:13">
      <c r="A18487" s="1" t="s">
        <v>20504</v>
      </c>
      <c r="B18487">
        <v>7.4521467868931505E-4</v>
      </c>
      <c r="C18487" s="1">
        <v>6.8639353095587501E-6</v>
      </c>
      <c r="D18487">
        <v>1</v>
      </c>
      <c r="E18487">
        <v>0.52298850574712596</v>
      </c>
      <c r="F18487">
        <v>0.99206349206349198</v>
      </c>
      <c r="G18487">
        <v>1</v>
      </c>
      <c r="H18487">
        <v>0.99514563106796095</v>
      </c>
      <c r="I18487">
        <v>0.95535714285714302</v>
      </c>
      <c r="J18487" s="1" t="s">
        <v>23229</v>
      </c>
      <c r="K18487" t="s">
        <v>23241</v>
      </c>
      <c r="L18487" t="s">
        <v>60218</v>
      </c>
      <c r="M18487" t="s">
        <v>60219</v>
      </c>
    </row>
    <row r="18488" spans="1:13">
      <c r="A18488" s="1" t="s">
        <v>20505</v>
      </c>
      <c r="B18488">
        <v>9.0132650337700505E-5</v>
      </c>
      <c r="C18488" s="1">
        <v>7.5787861027813599E-6</v>
      </c>
      <c r="D18488">
        <v>0.92307692307692302</v>
      </c>
      <c r="E18488">
        <v>0.29411764705882398</v>
      </c>
      <c r="F18488">
        <v>0.86499999999999999</v>
      </c>
      <c r="G18488">
        <v>0.94444444444444398</v>
      </c>
      <c r="H18488">
        <v>0.6484375</v>
      </c>
      <c r="I18488">
        <v>0.68181818181818199</v>
      </c>
      <c r="J18488" s="1" t="s">
        <v>23229</v>
      </c>
      <c r="K18488" t="s">
        <v>23238</v>
      </c>
      <c r="L18488" t="s">
        <v>60220</v>
      </c>
      <c r="M18488" t="s">
        <v>60221</v>
      </c>
    </row>
    <row r="18489" spans="1:13">
      <c r="A18489" s="1" t="s">
        <v>20506</v>
      </c>
      <c r="B18489">
        <v>6.0553469509722097E-5</v>
      </c>
      <c r="C18489" s="1">
        <v>5.7319711506965797E-6</v>
      </c>
      <c r="D18489">
        <v>0.69642857142857095</v>
      </c>
      <c r="E18489">
        <v>0.70588235294117696</v>
      </c>
      <c r="F18489">
        <v>0.82666666666666699</v>
      </c>
      <c r="G18489">
        <v>0.67741935483870996</v>
      </c>
      <c r="H18489">
        <v>0.87951807228915702</v>
      </c>
      <c r="I18489">
        <v>0.78703703703703698</v>
      </c>
      <c r="J18489" s="1">
        <v>1</v>
      </c>
      <c r="K18489" t="s">
        <v>23238</v>
      </c>
      <c r="L18489" t="s">
        <v>60222</v>
      </c>
      <c r="M18489" t="s">
        <v>60223</v>
      </c>
    </row>
    <row r="18490" spans="1:13">
      <c r="A18490" s="1" t="s">
        <v>20507</v>
      </c>
      <c r="B18490">
        <v>7.7949976661902297E-6</v>
      </c>
      <c r="C18490" s="1">
        <v>2.16353735261281E-5</v>
      </c>
      <c r="D18490">
        <v>0.75925925925925897</v>
      </c>
      <c r="E18490">
        <v>0.82022471910112404</v>
      </c>
      <c r="F18490">
        <v>1</v>
      </c>
      <c r="G18490">
        <v>1</v>
      </c>
      <c r="H18490">
        <v>0.99523809523809503</v>
      </c>
      <c r="I18490">
        <v>0.98230088495575196</v>
      </c>
      <c r="J18490" s="1" t="s">
        <v>23229</v>
      </c>
      <c r="K18490" t="s">
        <v>23238</v>
      </c>
      <c r="L18490" t="s">
        <v>60224</v>
      </c>
      <c r="M18490" t="s">
        <v>60225</v>
      </c>
    </row>
    <row r="18491" spans="1:13">
      <c r="A18491" s="1" t="s">
        <v>20508</v>
      </c>
      <c r="B18491">
        <v>2.61232852406085E-7</v>
      </c>
      <c r="C18491" s="1">
        <v>1.1353892101392399E-6</v>
      </c>
      <c r="D18491">
        <v>0.35185185185185203</v>
      </c>
      <c r="E18491">
        <v>0.26190476190476197</v>
      </c>
      <c r="F18491">
        <v>5.9880239520958098E-2</v>
      </c>
      <c r="G18491">
        <v>0.512820512820513</v>
      </c>
      <c r="H18491">
        <v>4.48717948717949E-2</v>
      </c>
      <c r="I18491">
        <v>0.102272727272727</v>
      </c>
      <c r="J18491" s="1">
        <v>0</v>
      </c>
      <c r="K18491" t="s">
        <v>23238</v>
      </c>
      <c r="L18491" t="s">
        <v>60226</v>
      </c>
      <c r="M18491" t="s">
        <v>60227</v>
      </c>
    </row>
    <row r="18492" spans="1:13">
      <c r="A18492" s="1" t="s">
        <v>20509</v>
      </c>
      <c r="B18492">
        <v>1.69816541186968E-6</v>
      </c>
      <c r="C18492" s="1">
        <v>8.0716138796737397E-7</v>
      </c>
      <c r="D18492">
        <v>0</v>
      </c>
      <c r="E18492">
        <v>0</v>
      </c>
      <c r="F18492">
        <v>0</v>
      </c>
      <c r="G18492">
        <v>2.0833333333333301E-2</v>
      </c>
      <c r="H18492">
        <v>0</v>
      </c>
      <c r="I18492">
        <v>2.4509803921568599E-2</v>
      </c>
      <c r="J18492" s="1" t="s">
        <v>23229</v>
      </c>
      <c r="K18492" t="s">
        <v>23241</v>
      </c>
      <c r="L18492" t="s">
        <v>60228</v>
      </c>
      <c r="M18492" t="s">
        <v>60229</v>
      </c>
    </row>
    <row r="18493" spans="1:13">
      <c r="A18493" s="1" t="s">
        <v>20510</v>
      </c>
      <c r="B18493">
        <v>3.1823683882272003E-5</v>
      </c>
      <c r="C18493" s="1">
        <v>7.7007678996303495E-5</v>
      </c>
      <c r="D18493">
        <v>0.671875</v>
      </c>
      <c r="E18493">
        <v>0.95833333333333304</v>
      </c>
      <c r="F18493">
        <v>0.99157303370786498</v>
      </c>
      <c r="G18493">
        <v>0.97058823529411797</v>
      </c>
      <c r="H18493">
        <v>0.972727272727273</v>
      </c>
      <c r="I18493">
        <v>0.90090090090090102</v>
      </c>
      <c r="J18493" s="1">
        <v>1</v>
      </c>
      <c r="K18493" t="s">
        <v>23239</v>
      </c>
      <c r="L18493" t="s">
        <v>60230</v>
      </c>
      <c r="M18493" t="s">
        <v>60231</v>
      </c>
    </row>
    <row r="18494" spans="1:13">
      <c r="A18494" s="1" t="s">
        <v>20511</v>
      </c>
      <c r="B18494">
        <v>1.1424555791503201E-4</v>
      </c>
      <c r="C18494" s="1">
        <v>5.4981143105595097E-6</v>
      </c>
      <c r="D18494">
        <v>0</v>
      </c>
      <c r="E18494">
        <v>0.17857142857142899</v>
      </c>
      <c r="F18494">
        <v>2.6455026455026501E-3</v>
      </c>
      <c r="G18494">
        <v>9.8039215686274508E-3</v>
      </c>
      <c r="H18494">
        <v>0</v>
      </c>
      <c r="I18494">
        <v>5.2083333333333296E-3</v>
      </c>
      <c r="J18494" s="1">
        <v>0</v>
      </c>
      <c r="K18494" t="s">
        <v>23241</v>
      </c>
      <c r="L18494" t="s">
        <v>60232</v>
      </c>
      <c r="M18494" t="s">
        <v>60233</v>
      </c>
    </row>
    <row r="18495" spans="1:13">
      <c r="A18495" s="1" t="s">
        <v>20512</v>
      </c>
      <c r="B18495">
        <v>6.0886210325410194E-8</v>
      </c>
      <c r="C18495" s="1">
        <v>3.73203846010827E-7</v>
      </c>
      <c r="D18495">
        <v>6.4516129032258104E-2</v>
      </c>
      <c r="E18495">
        <v>6.5476190476190493E-2</v>
      </c>
      <c r="F18495">
        <v>1.57232704402516E-2</v>
      </c>
      <c r="G18495">
        <v>0</v>
      </c>
      <c r="H18495">
        <v>6.0975609756097598E-3</v>
      </c>
      <c r="I18495">
        <v>1.13636363636364E-2</v>
      </c>
      <c r="J18495" s="1">
        <v>0.05</v>
      </c>
      <c r="K18495" t="s">
        <v>23241</v>
      </c>
      <c r="L18495" t="s">
        <v>60234</v>
      </c>
      <c r="M18495" t="s">
        <v>60235</v>
      </c>
    </row>
    <row r="18496" spans="1:13">
      <c r="A18496" s="1" t="s">
        <v>20513</v>
      </c>
      <c r="B18496">
        <v>1.06564738564478E-4</v>
      </c>
      <c r="C18496" s="1">
        <v>5.9000451666167701E-5</v>
      </c>
      <c r="D18496">
        <v>0.89285714285714302</v>
      </c>
      <c r="E18496">
        <v>0.88888888888888895</v>
      </c>
      <c r="F18496">
        <v>0.81347150259067402</v>
      </c>
      <c r="G18496">
        <v>0.94545454545454499</v>
      </c>
      <c r="H18496">
        <v>0.81981981981981999</v>
      </c>
      <c r="I18496">
        <v>0.87864077669902896</v>
      </c>
      <c r="J18496" s="1" t="s">
        <v>23229</v>
      </c>
      <c r="K18496" t="s">
        <v>23241</v>
      </c>
      <c r="L18496" t="s">
        <v>60236</v>
      </c>
      <c r="M18496" t="s">
        <v>60237</v>
      </c>
    </row>
    <row r="18497" spans="1:13">
      <c r="A18497" s="1" t="s">
        <v>20514</v>
      </c>
      <c r="B18497">
        <v>1.0888803117775799E-5</v>
      </c>
      <c r="C18497" s="1">
        <v>3.38585776239887E-5</v>
      </c>
      <c r="D18497">
        <v>0.108695652173913</v>
      </c>
      <c r="E18497">
        <v>4.5454545454545497E-2</v>
      </c>
      <c r="F18497">
        <v>0.110169491525424</v>
      </c>
      <c r="G18497">
        <v>0.33823529411764702</v>
      </c>
      <c r="H18497">
        <v>0.27205882352941202</v>
      </c>
      <c r="I18497">
        <v>0.28571428571428598</v>
      </c>
      <c r="J18497" s="1">
        <v>0.125</v>
      </c>
      <c r="K18497" t="s">
        <v>23242</v>
      </c>
      <c r="L18497" t="s">
        <v>60238</v>
      </c>
      <c r="M18497" t="s">
        <v>60239</v>
      </c>
    </row>
    <row r="18498" spans="1:13">
      <c r="A18498" s="1" t="s">
        <v>20515</v>
      </c>
      <c r="B18498">
        <v>6.1108793174193097E-6</v>
      </c>
      <c r="C18498" s="1">
        <v>2.04503508386347E-5</v>
      </c>
      <c r="D18498">
        <v>1</v>
      </c>
      <c r="E18498">
        <v>1</v>
      </c>
      <c r="F18498">
        <v>0.88582677165354295</v>
      </c>
      <c r="G18498">
        <v>1</v>
      </c>
      <c r="H18498">
        <v>0.97727272727272696</v>
      </c>
      <c r="I18498">
        <v>1</v>
      </c>
      <c r="J18498" s="1">
        <v>1</v>
      </c>
      <c r="K18498" t="s">
        <v>23241</v>
      </c>
      <c r="L18498" t="s">
        <v>60240</v>
      </c>
      <c r="M18498" t="s">
        <v>60241</v>
      </c>
    </row>
    <row r="18499" spans="1:13">
      <c r="A18499" s="1" t="s">
        <v>20516</v>
      </c>
      <c r="B18499">
        <v>1.5795328185982399E-7</v>
      </c>
      <c r="C18499" s="1">
        <v>8.0041294725045502E-8</v>
      </c>
      <c r="D18499">
        <v>1</v>
      </c>
      <c r="E18499">
        <v>0.98863636363636398</v>
      </c>
      <c r="F18499">
        <v>1</v>
      </c>
      <c r="G18499">
        <v>1</v>
      </c>
      <c r="H18499">
        <v>0.99541284403669705</v>
      </c>
      <c r="I18499">
        <v>1</v>
      </c>
      <c r="J18499" s="1">
        <v>9.0909090909090898E-2</v>
      </c>
      <c r="K18499" t="s">
        <v>23241</v>
      </c>
      <c r="L18499" t="s">
        <v>60242</v>
      </c>
      <c r="M18499" t="s">
        <v>60243</v>
      </c>
    </row>
    <row r="18500" spans="1:13">
      <c r="A18500" s="1" t="s">
        <v>20517</v>
      </c>
      <c r="B18500">
        <v>2.23297483272438E-4</v>
      </c>
      <c r="C18500" s="1">
        <v>1.91557799779426E-4</v>
      </c>
      <c r="D18500">
        <v>0.875</v>
      </c>
      <c r="E18500">
        <v>0.967741935483871</v>
      </c>
      <c r="F18500">
        <v>0.32804232804232802</v>
      </c>
      <c r="G18500">
        <v>0.97058823529411797</v>
      </c>
      <c r="H18500">
        <v>0.27040816326530598</v>
      </c>
      <c r="I18500">
        <v>0.90410958904109595</v>
      </c>
      <c r="J18500" s="1">
        <v>1</v>
      </c>
      <c r="K18500" t="s">
        <v>23238</v>
      </c>
      <c r="L18500" t="s">
        <v>60244</v>
      </c>
      <c r="M18500" t="s">
        <v>60245</v>
      </c>
    </row>
    <row r="18501" spans="1:13">
      <c r="A18501" s="1" t="s">
        <v>20518</v>
      </c>
      <c r="B18501">
        <v>1.53875388958219E-6</v>
      </c>
      <c r="C18501" s="1">
        <v>5.4583497634552998E-6</v>
      </c>
      <c r="D18501">
        <v>0.15625</v>
      </c>
      <c r="E18501">
        <v>0.11413043478260899</v>
      </c>
      <c r="F18501">
        <v>1.54639175257732E-2</v>
      </c>
      <c r="G18501">
        <v>0</v>
      </c>
      <c r="H18501">
        <v>7.2727272727272696E-2</v>
      </c>
      <c r="I18501">
        <v>3.07017543859649E-2</v>
      </c>
      <c r="J18501" s="1">
        <v>0</v>
      </c>
      <c r="K18501" t="s">
        <v>23238</v>
      </c>
      <c r="L18501" t="s">
        <v>60246</v>
      </c>
      <c r="M18501" t="s">
        <v>60247</v>
      </c>
    </row>
    <row r="18502" spans="1:13">
      <c r="A18502" s="1" t="s">
        <v>20519</v>
      </c>
      <c r="B18502">
        <v>2.36391800229308E-6</v>
      </c>
      <c r="C18502" s="1">
        <v>1.4196036526661E-6</v>
      </c>
      <c r="D18502">
        <v>0.94827586206896597</v>
      </c>
      <c r="E18502">
        <v>0.99342105263157898</v>
      </c>
      <c r="F18502">
        <v>0.99363057324840798</v>
      </c>
      <c r="G18502">
        <v>0.96</v>
      </c>
      <c r="H18502">
        <v>0.94666666666666699</v>
      </c>
      <c r="I18502">
        <v>0.97222222222222199</v>
      </c>
      <c r="J18502" s="1" t="s">
        <v>23229</v>
      </c>
      <c r="K18502" t="s">
        <v>23238</v>
      </c>
      <c r="L18502" t="s">
        <v>60248</v>
      </c>
      <c r="M18502" t="s">
        <v>60249</v>
      </c>
    </row>
    <row r="18503" spans="1:13">
      <c r="A18503" s="1" t="s">
        <v>20520</v>
      </c>
      <c r="B18503">
        <v>3.6472628342714301E-9</v>
      </c>
      <c r="C18503" s="1">
        <v>7.4556703939175407E-8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5.2083333333333296E-3</v>
      </c>
      <c r="J18503" s="1">
        <v>0.66666666666666696</v>
      </c>
      <c r="K18503" t="s">
        <v>23240</v>
      </c>
      <c r="L18503" t="s">
        <v>60250</v>
      </c>
      <c r="M18503" t="s">
        <v>60251</v>
      </c>
    </row>
    <row r="18504" spans="1:13">
      <c r="A18504" s="1" t="s">
        <v>20521</v>
      </c>
      <c r="B18504">
        <v>5.7944020324214303E-4</v>
      </c>
      <c r="C18504" s="1">
        <v>4.3332842692907199E-7</v>
      </c>
      <c r="D18504">
        <v>0.32258064516128998</v>
      </c>
      <c r="E18504">
        <v>0.23958333333333301</v>
      </c>
      <c r="F18504">
        <v>0.84455958549222798</v>
      </c>
      <c r="G18504">
        <v>0.50961538461538503</v>
      </c>
      <c r="H18504">
        <v>0.88425925925925897</v>
      </c>
      <c r="I18504">
        <v>0.71634615384615397</v>
      </c>
      <c r="J18504" s="1">
        <v>1</v>
      </c>
      <c r="K18504" t="s">
        <v>23238</v>
      </c>
      <c r="L18504" t="s">
        <v>60252</v>
      </c>
      <c r="M18504" t="s">
        <v>60253</v>
      </c>
    </row>
    <row r="18505" spans="1:13">
      <c r="A18505" s="1" t="s">
        <v>20522</v>
      </c>
      <c r="B18505">
        <v>9.6928619540904206E-6</v>
      </c>
      <c r="C18505" s="1">
        <v>4.42598694928794E-5</v>
      </c>
      <c r="D18505">
        <v>1.5625E-2</v>
      </c>
      <c r="E18505">
        <v>5.2083333333333296E-3</v>
      </c>
      <c r="F18505">
        <v>2.5641025641025602E-3</v>
      </c>
      <c r="G18505">
        <v>0.47413793103448298</v>
      </c>
      <c r="H18505">
        <v>4.3859649122807001E-2</v>
      </c>
      <c r="I18505">
        <v>0.233870967741935</v>
      </c>
      <c r="J18505" s="1">
        <v>0</v>
      </c>
      <c r="K18505" t="s">
        <v>23241</v>
      </c>
      <c r="L18505" t="s">
        <v>60254</v>
      </c>
      <c r="M18505" t="s">
        <v>60255</v>
      </c>
    </row>
    <row r="18506" spans="1:13">
      <c r="A18506" s="1" t="s">
        <v>20523</v>
      </c>
      <c r="B18506">
        <v>6.2765043873601704E-7</v>
      </c>
      <c r="C18506" s="1">
        <v>1.1256681477011599E-6</v>
      </c>
      <c r="D18506">
        <v>1</v>
      </c>
      <c r="E18506">
        <v>0.99418604651162801</v>
      </c>
      <c r="F18506">
        <v>0.99147727272727304</v>
      </c>
      <c r="G18506">
        <v>1</v>
      </c>
      <c r="H18506">
        <v>0.97126436781609204</v>
      </c>
      <c r="I18506">
        <v>1</v>
      </c>
      <c r="J18506" s="1">
        <v>0</v>
      </c>
      <c r="K18506" t="s">
        <v>23240</v>
      </c>
      <c r="L18506" t="s">
        <v>60256</v>
      </c>
      <c r="M18506" t="s">
        <v>60257</v>
      </c>
    </row>
    <row r="18507" spans="1:13">
      <c r="A18507" s="1" t="s">
        <v>20524</v>
      </c>
      <c r="B18507">
        <v>2.5758358075814199E-6</v>
      </c>
      <c r="C18507" s="1">
        <v>3.27101138054462E-6</v>
      </c>
      <c r="D18507">
        <v>1</v>
      </c>
      <c r="E18507">
        <v>0.98901098901098905</v>
      </c>
      <c r="F18507">
        <v>0.99184782608695699</v>
      </c>
      <c r="G18507">
        <v>1</v>
      </c>
      <c r="H18507">
        <v>1</v>
      </c>
      <c r="I18507">
        <v>0.98148148148148195</v>
      </c>
      <c r="J18507" s="1">
        <v>0</v>
      </c>
      <c r="K18507" t="s">
        <v>23238</v>
      </c>
      <c r="L18507" t="s">
        <v>60258</v>
      </c>
      <c r="M18507" t="s">
        <v>60259</v>
      </c>
    </row>
    <row r="18508" spans="1:13">
      <c r="A18508" s="1" t="s">
        <v>20525</v>
      </c>
      <c r="B18508">
        <v>3.3285623402724498E-6</v>
      </c>
      <c r="C18508" s="1">
        <v>2.36407204794267E-5</v>
      </c>
      <c r="D18508">
        <v>0.65</v>
      </c>
      <c r="E18508">
        <v>0.74117647058823499</v>
      </c>
      <c r="F18508">
        <v>0.50775193798449603</v>
      </c>
      <c r="G18508">
        <v>1</v>
      </c>
      <c r="H18508">
        <v>0.92666666666666697</v>
      </c>
      <c r="I18508">
        <v>0.96428571428571397</v>
      </c>
      <c r="J18508" s="1">
        <v>0.5</v>
      </c>
      <c r="K18508" t="s">
        <v>23241</v>
      </c>
      <c r="L18508" t="s">
        <v>60260</v>
      </c>
      <c r="M18508" t="s">
        <v>60261</v>
      </c>
    </row>
    <row r="18509" spans="1:13">
      <c r="A18509" s="1" t="s">
        <v>20526</v>
      </c>
      <c r="B18509">
        <v>6.1796566235215904E-6</v>
      </c>
      <c r="C18509" s="1">
        <v>5.6448993366665E-5</v>
      </c>
      <c r="D18509">
        <v>9.6774193548387094E-2</v>
      </c>
      <c r="E18509">
        <v>0.226315789473684</v>
      </c>
      <c r="F18509">
        <v>9.7883597883597906E-2</v>
      </c>
      <c r="G18509">
        <v>0</v>
      </c>
      <c r="H18509">
        <v>0.04</v>
      </c>
      <c r="I18509">
        <v>4.6052631578947401E-2</v>
      </c>
      <c r="J18509" s="1">
        <v>4.5454545454545497E-2</v>
      </c>
      <c r="K18509" t="s">
        <v>23242</v>
      </c>
      <c r="L18509" t="s">
        <v>60262</v>
      </c>
      <c r="M18509" t="s">
        <v>60263</v>
      </c>
    </row>
    <row r="18510" spans="1:13">
      <c r="A18510" s="1" t="s">
        <v>20527</v>
      </c>
      <c r="B18510">
        <v>1.1248516337769601E-4</v>
      </c>
      <c r="C18510" s="1">
        <v>2.6263763117512401E-5</v>
      </c>
      <c r="D18510">
        <v>0.15</v>
      </c>
      <c r="E18510">
        <v>0.40449438202247201</v>
      </c>
      <c r="F18510">
        <v>0.26785714285714302</v>
      </c>
      <c r="G18510">
        <v>0</v>
      </c>
      <c r="H18510">
        <v>1.16279069767442E-2</v>
      </c>
      <c r="I18510">
        <v>2.4390243902439001E-2</v>
      </c>
      <c r="J18510" s="1">
        <v>0</v>
      </c>
      <c r="K18510" t="s">
        <v>23238</v>
      </c>
      <c r="L18510" t="s">
        <v>60264</v>
      </c>
      <c r="M18510" t="s">
        <v>60265</v>
      </c>
    </row>
    <row r="18511" spans="1:13">
      <c r="A18511" s="1" t="s">
        <v>20528</v>
      </c>
      <c r="B18511">
        <v>6.6689208841171404E-7</v>
      </c>
      <c r="C18511" s="1">
        <v>8.7508635562501295E-6</v>
      </c>
      <c r="D18511">
        <v>1</v>
      </c>
      <c r="E18511">
        <v>0.99444444444444402</v>
      </c>
      <c r="F18511">
        <v>0.99549549549549599</v>
      </c>
      <c r="G18511">
        <v>0.931034482758621</v>
      </c>
      <c r="H18511">
        <v>0.99561403508771895</v>
      </c>
      <c r="I18511">
        <v>1</v>
      </c>
      <c r="J18511" s="1">
        <v>1</v>
      </c>
      <c r="K18511" t="s">
        <v>23238</v>
      </c>
      <c r="L18511" t="s">
        <v>60266</v>
      </c>
      <c r="M18511" t="s">
        <v>60267</v>
      </c>
    </row>
    <row r="18512" spans="1:13">
      <c r="A18512" s="1" t="s">
        <v>20529</v>
      </c>
      <c r="B18512">
        <v>1.5946796312781499E-4</v>
      </c>
      <c r="C18512" s="1">
        <v>4.7964814015046702E-6</v>
      </c>
      <c r="D18512">
        <v>0.38709677419354799</v>
      </c>
      <c r="E18512">
        <v>0.48369565217391303</v>
      </c>
      <c r="F18512">
        <v>7.5520833333333301E-2</v>
      </c>
      <c r="G18512">
        <v>0.16666666666666699</v>
      </c>
      <c r="H18512">
        <v>0.1</v>
      </c>
      <c r="I18512">
        <v>0.105263157894737</v>
      </c>
      <c r="J18512" s="1">
        <v>0</v>
      </c>
      <c r="K18512" t="s">
        <v>23241</v>
      </c>
      <c r="L18512" t="s">
        <v>60268</v>
      </c>
      <c r="M18512" t="s">
        <v>60269</v>
      </c>
    </row>
    <row r="18513" spans="1:13">
      <c r="A18513" s="1" t="s">
        <v>20530</v>
      </c>
      <c r="B18513">
        <v>4.8874630024842199E-5</v>
      </c>
      <c r="C18513" s="1">
        <v>2.8345910896156199E-5</v>
      </c>
      <c r="D18513">
        <v>1</v>
      </c>
      <c r="E18513">
        <v>1</v>
      </c>
      <c r="F18513">
        <v>0.5625</v>
      </c>
      <c r="G18513">
        <v>0.8</v>
      </c>
      <c r="H18513">
        <v>0.49264705882352899</v>
      </c>
      <c r="I18513">
        <v>0.63461538461538503</v>
      </c>
      <c r="J18513" s="1" t="s">
        <v>23229</v>
      </c>
      <c r="K18513" t="s">
        <v>23241</v>
      </c>
      <c r="L18513" t="s">
        <v>60270</v>
      </c>
      <c r="M18513" t="s">
        <v>60271</v>
      </c>
    </row>
    <row r="18514" spans="1:13">
      <c r="A18514" s="1" t="s">
        <v>20531</v>
      </c>
      <c r="B18514">
        <v>7.9972071139803307E-6</v>
      </c>
      <c r="C18514" s="1">
        <v>7.3261023207891603E-6</v>
      </c>
      <c r="D18514">
        <v>9.6774193548387094E-2</v>
      </c>
      <c r="E18514">
        <v>5.6962025316455701E-2</v>
      </c>
      <c r="F18514">
        <v>0</v>
      </c>
      <c r="G18514">
        <v>5.7692307692307702E-2</v>
      </c>
      <c r="H18514">
        <v>0.01</v>
      </c>
      <c r="I18514">
        <v>9.6938775510204106E-2</v>
      </c>
      <c r="J18514" s="1">
        <v>0</v>
      </c>
      <c r="K18514" t="s">
        <v>23238</v>
      </c>
      <c r="L18514" t="s">
        <v>60272</v>
      </c>
      <c r="M18514" t="s">
        <v>60273</v>
      </c>
    </row>
    <row r="18515" spans="1:13">
      <c r="A18515" s="1" t="s">
        <v>20532</v>
      </c>
      <c r="B18515">
        <v>9.97482695087663E-8</v>
      </c>
      <c r="C18515" s="1">
        <v>4.32071609590458E-6</v>
      </c>
      <c r="D18515">
        <v>0</v>
      </c>
      <c r="E18515">
        <v>0</v>
      </c>
      <c r="F18515">
        <v>0</v>
      </c>
      <c r="G18515">
        <v>1.7857142857142901E-2</v>
      </c>
      <c r="H18515">
        <v>1.72413793103448E-2</v>
      </c>
      <c r="I18515">
        <v>2.83018867924528E-2</v>
      </c>
      <c r="J18515" s="1">
        <v>0</v>
      </c>
      <c r="K18515" t="s">
        <v>23238</v>
      </c>
      <c r="L18515" t="s">
        <v>60274</v>
      </c>
      <c r="M18515" t="s">
        <v>60275</v>
      </c>
    </row>
    <row r="18516" spans="1:13">
      <c r="A18516" s="1" t="s">
        <v>20533</v>
      </c>
      <c r="B18516">
        <v>6.9783958497118705E-7</v>
      </c>
      <c r="C18516" s="1">
        <v>3.5781592597725399E-7</v>
      </c>
      <c r="D18516">
        <v>0</v>
      </c>
      <c r="E18516">
        <v>0</v>
      </c>
      <c r="F18516">
        <v>0</v>
      </c>
      <c r="G18516">
        <v>0</v>
      </c>
      <c r="H18516">
        <v>1.9607843137254902E-2</v>
      </c>
      <c r="I18516">
        <v>0</v>
      </c>
      <c r="J18516" s="1">
        <v>0.91666666666666696</v>
      </c>
      <c r="K18516" t="s">
        <v>23241</v>
      </c>
      <c r="L18516" t="s">
        <v>60276</v>
      </c>
      <c r="M18516" t="s">
        <v>60277</v>
      </c>
    </row>
    <row r="18517" spans="1:13">
      <c r="A18517" s="1" t="s">
        <v>20534</v>
      </c>
      <c r="B18517">
        <v>2.4132732534872198E-6</v>
      </c>
      <c r="C18517" s="1">
        <v>7.5370217132591995E-5</v>
      </c>
      <c r="D18517">
        <v>0.88888888888888895</v>
      </c>
      <c r="E18517">
        <v>0.83333333333333304</v>
      </c>
      <c r="F18517">
        <v>0.62921348314606695</v>
      </c>
      <c r="G18517">
        <v>1</v>
      </c>
      <c r="H18517">
        <v>0.77083333333333304</v>
      </c>
      <c r="I18517">
        <v>0.84210526315789502</v>
      </c>
      <c r="J18517" s="1">
        <v>0.9</v>
      </c>
      <c r="K18517" t="s">
        <v>23238</v>
      </c>
      <c r="L18517" t="s">
        <v>60278</v>
      </c>
      <c r="M18517" t="s">
        <v>60279</v>
      </c>
    </row>
    <row r="18518" spans="1:13">
      <c r="A18518" s="1" t="s">
        <v>20535</v>
      </c>
      <c r="B18518">
        <v>5.4546636869934498E-5</v>
      </c>
      <c r="C18518" s="1">
        <v>8.4425012506873598E-6</v>
      </c>
      <c r="D18518">
        <v>0.95</v>
      </c>
      <c r="E18518">
        <v>0.98404255319148903</v>
      </c>
      <c r="F18518">
        <v>0.89763779527559096</v>
      </c>
      <c r="G18518">
        <v>0.98214285714285698</v>
      </c>
      <c r="H18518">
        <v>0.87790697674418605</v>
      </c>
      <c r="I18518">
        <v>0.96226415094339601</v>
      </c>
      <c r="J18518" s="1">
        <v>1</v>
      </c>
      <c r="K18518" t="s">
        <v>23237</v>
      </c>
      <c r="L18518" t="s">
        <v>60280</v>
      </c>
      <c r="M18518" t="s">
        <v>60281</v>
      </c>
    </row>
    <row r="18519" spans="1:13">
      <c r="A18519" s="1" t="s">
        <v>20536</v>
      </c>
      <c r="B18519">
        <v>6.9699351970089194E-5</v>
      </c>
      <c r="C18519" s="1">
        <v>1.2711046165646601E-4</v>
      </c>
      <c r="D18519">
        <v>0.107142857142857</v>
      </c>
      <c r="E18519">
        <v>0.39204545454545497</v>
      </c>
      <c r="F18519">
        <v>0.11988304093567299</v>
      </c>
      <c r="G18519">
        <v>0.65</v>
      </c>
      <c r="H18519">
        <v>0.48684210526315802</v>
      </c>
      <c r="I18519">
        <v>0.6</v>
      </c>
      <c r="J18519" s="1" t="s">
        <v>23229</v>
      </c>
      <c r="K18519" t="s">
        <v>23239</v>
      </c>
      <c r="L18519" t="s">
        <v>60282</v>
      </c>
      <c r="M18519" t="s">
        <v>60283</v>
      </c>
    </row>
    <row r="18520" spans="1:13">
      <c r="A18520" s="1" t="s">
        <v>20537</v>
      </c>
      <c r="B18520">
        <v>3.9885079947461698E-5</v>
      </c>
      <c r="C18520" s="1">
        <v>1.19789222422805E-4</v>
      </c>
      <c r="D18520">
        <v>1</v>
      </c>
      <c r="E18520">
        <v>1</v>
      </c>
      <c r="F18520">
        <v>0.99481865284974103</v>
      </c>
      <c r="G18520">
        <v>0.87962962962962998</v>
      </c>
      <c r="H18520">
        <v>1</v>
      </c>
      <c r="I18520">
        <v>0.63855421686747005</v>
      </c>
      <c r="J18520" s="1" t="s">
        <v>23229</v>
      </c>
      <c r="K18520" t="s">
        <v>23241</v>
      </c>
      <c r="L18520" t="s">
        <v>60284</v>
      </c>
      <c r="M18520" t="s">
        <v>60285</v>
      </c>
    </row>
    <row r="18521" spans="1:13">
      <c r="A18521" s="1" t="s">
        <v>20538</v>
      </c>
      <c r="B18521">
        <v>2.7066080337009899E-7</v>
      </c>
      <c r="C18521" s="1">
        <v>2.64217454595516E-9</v>
      </c>
      <c r="D18521">
        <v>1</v>
      </c>
      <c r="E18521">
        <v>1</v>
      </c>
      <c r="F18521">
        <v>0.997282608695652</v>
      </c>
      <c r="G18521">
        <v>0.98333333333333295</v>
      </c>
      <c r="H18521">
        <v>1</v>
      </c>
      <c r="I18521">
        <v>1</v>
      </c>
      <c r="J18521" s="1" t="s">
        <v>23229</v>
      </c>
      <c r="K18521" t="s">
        <v>23239</v>
      </c>
      <c r="L18521" t="s">
        <v>60286</v>
      </c>
      <c r="M18521" t="s">
        <v>60287</v>
      </c>
    </row>
    <row r="18522" spans="1:13">
      <c r="A18522" s="1" t="s">
        <v>20539</v>
      </c>
      <c r="B18522">
        <v>2.1873862797149601E-6</v>
      </c>
      <c r="C18522" s="1">
        <v>3.7753804764181499E-6</v>
      </c>
      <c r="D18522">
        <v>0.12903225806451599</v>
      </c>
      <c r="E18522">
        <v>8.6206896551724102E-3</v>
      </c>
      <c r="F18522">
        <v>5.1282051282051301E-2</v>
      </c>
      <c r="G18522">
        <v>3.125E-2</v>
      </c>
      <c r="H18522">
        <v>2.53164556962025E-2</v>
      </c>
      <c r="I18522">
        <v>2.0833333333333301E-2</v>
      </c>
      <c r="J18522" s="1">
        <v>0</v>
      </c>
      <c r="K18522" t="s">
        <v>23242</v>
      </c>
      <c r="L18522" t="s">
        <v>60288</v>
      </c>
      <c r="M18522" t="s">
        <v>60289</v>
      </c>
    </row>
    <row r="18523" spans="1:13">
      <c r="A18523" s="1" t="s">
        <v>20540</v>
      </c>
      <c r="B18523">
        <v>8.1617133907816901E-6</v>
      </c>
      <c r="C18523" s="1">
        <v>3.28225354274217E-6</v>
      </c>
      <c r="D18523">
        <v>0.96428571428571397</v>
      </c>
      <c r="E18523">
        <v>0.97619047619047605</v>
      </c>
      <c r="F18523">
        <v>0.94017094017094005</v>
      </c>
      <c r="G18523">
        <v>0.73750000000000004</v>
      </c>
      <c r="H18523">
        <v>0.841584158415842</v>
      </c>
      <c r="I18523">
        <v>0.95384615384615401</v>
      </c>
      <c r="J18523" s="1">
        <v>1</v>
      </c>
      <c r="K18523" t="s">
        <v>23241</v>
      </c>
      <c r="L18523" t="s">
        <v>60290</v>
      </c>
      <c r="M18523" t="s">
        <v>60291</v>
      </c>
    </row>
    <row r="18524" spans="1:13">
      <c r="A18524" s="1" t="s">
        <v>20541</v>
      </c>
      <c r="B18524">
        <v>2.88778108607016E-5</v>
      </c>
      <c r="C18524" s="1">
        <v>3.2770460770523698E-6</v>
      </c>
      <c r="D18524">
        <v>0.90625</v>
      </c>
      <c r="E18524">
        <v>0.884210526315789</v>
      </c>
      <c r="F18524">
        <v>1</v>
      </c>
      <c r="G18524">
        <v>1</v>
      </c>
      <c r="H18524">
        <v>0.99561403508771895</v>
      </c>
      <c r="I18524">
        <v>0.99159663865546199</v>
      </c>
      <c r="J18524" s="1">
        <v>1</v>
      </c>
      <c r="K18524" t="s">
        <v>23238</v>
      </c>
      <c r="L18524" t="s">
        <v>60292</v>
      </c>
      <c r="M18524" t="s">
        <v>60293</v>
      </c>
    </row>
    <row r="18525" spans="1:13">
      <c r="A18525" s="1" t="s">
        <v>20542</v>
      </c>
      <c r="B18525">
        <v>1.18881009316682E-5</v>
      </c>
      <c r="C18525" s="1">
        <v>3.3436689522983102E-7</v>
      </c>
      <c r="D18525">
        <v>0.953125</v>
      </c>
      <c r="E18525">
        <v>0.88172043010752699</v>
      </c>
      <c r="F18525">
        <v>0.78698224852070997</v>
      </c>
      <c r="G18525">
        <v>0.97674418604651203</v>
      </c>
      <c r="H18525">
        <v>0.67788461538461497</v>
      </c>
      <c r="I18525">
        <v>0.78378378378378399</v>
      </c>
      <c r="J18525" s="1">
        <v>1</v>
      </c>
      <c r="K18525" t="s">
        <v>23240</v>
      </c>
      <c r="L18525" t="s">
        <v>60294</v>
      </c>
      <c r="M18525" t="s">
        <v>60295</v>
      </c>
    </row>
    <row r="18526" spans="1:13">
      <c r="A18526" s="1" t="s">
        <v>20543</v>
      </c>
      <c r="B18526">
        <v>3.55401513080085E-6</v>
      </c>
      <c r="C18526" s="1">
        <v>7.3423228524291596E-10</v>
      </c>
      <c r="D18526">
        <v>0.953125</v>
      </c>
      <c r="E18526">
        <v>0.98314606741572996</v>
      </c>
      <c r="F18526">
        <v>0.99726775956284197</v>
      </c>
      <c r="G18526">
        <v>0.98387096774193505</v>
      </c>
      <c r="H18526">
        <v>1</v>
      </c>
      <c r="I18526">
        <v>0.97916666666666696</v>
      </c>
      <c r="J18526" s="1">
        <v>1</v>
      </c>
      <c r="K18526" t="s">
        <v>23241</v>
      </c>
      <c r="L18526" t="s">
        <v>60296</v>
      </c>
      <c r="M18526" t="s">
        <v>60297</v>
      </c>
    </row>
    <row r="18527" spans="1:13">
      <c r="A18527" s="1" t="s">
        <v>20544</v>
      </c>
      <c r="B18527">
        <v>1.14986441818946E-4</v>
      </c>
      <c r="C18527" s="1">
        <v>1.15904830033222E-4</v>
      </c>
      <c r="D18527">
        <v>0.73333333333333295</v>
      </c>
      <c r="E18527">
        <v>0.89130434782608703</v>
      </c>
      <c r="F18527">
        <v>0.73611111111111105</v>
      </c>
      <c r="G18527">
        <v>0.84782608695652195</v>
      </c>
      <c r="H18527">
        <v>0.87804878048780499</v>
      </c>
      <c r="I18527">
        <v>0.81730769230769196</v>
      </c>
      <c r="J18527" s="1">
        <v>1</v>
      </c>
      <c r="K18527" t="s">
        <v>23237</v>
      </c>
      <c r="L18527" t="s">
        <v>60298</v>
      </c>
      <c r="M18527" t="s">
        <v>60299</v>
      </c>
    </row>
    <row r="18528" spans="1:13">
      <c r="A18528" s="1" t="s">
        <v>20545</v>
      </c>
      <c r="B18528">
        <v>1.7485723880607499E-7</v>
      </c>
      <c r="C18528" s="1">
        <v>1.72007349422942E-6</v>
      </c>
      <c r="D18528">
        <v>0.98333333333333295</v>
      </c>
      <c r="E18528">
        <v>0.98333333333333295</v>
      </c>
      <c r="F18528">
        <v>0.94262295081967196</v>
      </c>
      <c r="G18528">
        <v>1</v>
      </c>
      <c r="H18528">
        <v>0.82142857142857095</v>
      </c>
      <c r="I18528">
        <v>0.97499999999999998</v>
      </c>
      <c r="J18528" s="1">
        <v>0.63636363636363602</v>
      </c>
      <c r="K18528" t="s">
        <v>23238</v>
      </c>
      <c r="L18528" t="s">
        <v>60300</v>
      </c>
      <c r="M18528" t="s">
        <v>60301</v>
      </c>
    </row>
    <row r="18529" spans="1:13">
      <c r="A18529" s="1" t="s">
        <v>20546</v>
      </c>
      <c r="B18529">
        <v>3.9707624939123701E-9</v>
      </c>
      <c r="C18529" s="1">
        <v>3.5351572276714299E-5</v>
      </c>
      <c r="D18529">
        <v>0.85483870967741904</v>
      </c>
      <c r="E18529">
        <v>0.92105263157894701</v>
      </c>
      <c r="F18529">
        <v>0.98663101604278103</v>
      </c>
      <c r="G18529">
        <v>0.90517241379310298</v>
      </c>
      <c r="H18529">
        <v>0.86842105263157898</v>
      </c>
      <c r="I18529">
        <v>0.87603305785123997</v>
      </c>
      <c r="J18529" s="1">
        <v>1</v>
      </c>
      <c r="K18529" t="s">
        <v>23239</v>
      </c>
      <c r="L18529" t="s">
        <v>60302</v>
      </c>
      <c r="M18529" t="s">
        <v>60303</v>
      </c>
    </row>
    <row r="18530" spans="1:13">
      <c r="A18530" s="1" t="s">
        <v>20547</v>
      </c>
      <c r="B18530">
        <v>5.7431051665926601E-9</v>
      </c>
      <c r="C18530" s="1">
        <v>2.1200106415406999E-8</v>
      </c>
      <c r="D18530">
        <v>0.984375</v>
      </c>
      <c r="E18530">
        <v>1</v>
      </c>
      <c r="F18530">
        <v>0.99481865284974103</v>
      </c>
      <c r="G18530">
        <v>1</v>
      </c>
      <c r="H18530">
        <v>0.99523809523809503</v>
      </c>
      <c r="I18530">
        <v>1</v>
      </c>
      <c r="J18530" s="1">
        <v>1</v>
      </c>
      <c r="K18530" t="s">
        <v>23238</v>
      </c>
      <c r="L18530" t="s">
        <v>60304</v>
      </c>
      <c r="M18530" t="s">
        <v>60305</v>
      </c>
    </row>
    <row r="18531" spans="1:13">
      <c r="A18531" s="1" t="s">
        <v>20548</v>
      </c>
      <c r="B18531">
        <v>1.82642355441828E-6</v>
      </c>
      <c r="C18531" s="1">
        <v>1.79769092947983E-5</v>
      </c>
      <c r="D18531">
        <v>1</v>
      </c>
      <c r="E18531">
        <v>1</v>
      </c>
      <c r="F18531">
        <v>0.75378787878787901</v>
      </c>
      <c r="G18531">
        <v>1</v>
      </c>
      <c r="H18531">
        <v>0.97972972972973005</v>
      </c>
      <c r="I18531">
        <v>1</v>
      </c>
      <c r="J18531" s="1">
        <v>1</v>
      </c>
      <c r="K18531" t="s">
        <v>23241</v>
      </c>
      <c r="L18531" t="s">
        <v>60306</v>
      </c>
      <c r="M18531" t="s">
        <v>60307</v>
      </c>
    </row>
    <row r="18532" spans="1:13">
      <c r="A18532" s="1" t="s">
        <v>20549</v>
      </c>
      <c r="B18532">
        <v>5.3034083894330997E-5</v>
      </c>
      <c r="C18532" s="1">
        <v>1.8533570795429799E-5</v>
      </c>
      <c r="D18532">
        <v>0.94642857142857095</v>
      </c>
      <c r="E18532">
        <v>0.92857142857142905</v>
      </c>
      <c r="F18532">
        <v>0.86885245901639296</v>
      </c>
      <c r="G18532">
        <v>1</v>
      </c>
      <c r="H18532">
        <v>0.98571428571428599</v>
      </c>
      <c r="I18532">
        <v>1</v>
      </c>
      <c r="J18532" s="1">
        <v>1</v>
      </c>
      <c r="K18532" t="s">
        <v>23241</v>
      </c>
      <c r="L18532" t="s">
        <v>60308</v>
      </c>
      <c r="M18532" t="s">
        <v>60309</v>
      </c>
    </row>
    <row r="18533" spans="1:13">
      <c r="A18533" s="1" t="s">
        <v>20550</v>
      </c>
      <c r="B18533">
        <v>5.33912941386942E-5</v>
      </c>
      <c r="C18533" s="1">
        <v>2.06133456041603E-8</v>
      </c>
      <c r="D18533">
        <v>0.112903225806452</v>
      </c>
      <c r="E18533">
        <v>0</v>
      </c>
      <c r="F18533">
        <v>3.97727272727273E-2</v>
      </c>
      <c r="G18533">
        <v>0.53</v>
      </c>
      <c r="H18533">
        <v>3.3333333333333298E-2</v>
      </c>
      <c r="I18533">
        <v>0.10952380952381</v>
      </c>
      <c r="J18533" s="1">
        <v>0</v>
      </c>
      <c r="K18533" t="s">
        <v>23241</v>
      </c>
      <c r="L18533" t="s">
        <v>60310</v>
      </c>
      <c r="M18533" t="s">
        <v>60311</v>
      </c>
    </row>
    <row r="18534" spans="1:13">
      <c r="A18534" s="1" t="s">
        <v>20551</v>
      </c>
      <c r="B18534">
        <v>7.1242767913878299E-8</v>
      </c>
      <c r="C18534" s="1">
        <v>1.46017127567956E-6</v>
      </c>
      <c r="D18534">
        <v>0.1</v>
      </c>
      <c r="E18534">
        <v>9.2592592592592601E-2</v>
      </c>
      <c r="F18534">
        <v>1.18343195266272E-2</v>
      </c>
      <c r="G18534">
        <v>0</v>
      </c>
      <c r="H18534">
        <v>0</v>
      </c>
      <c r="I18534">
        <v>0</v>
      </c>
      <c r="J18534" s="1">
        <v>0</v>
      </c>
      <c r="K18534" t="s">
        <v>23239</v>
      </c>
      <c r="L18534" t="s">
        <v>60312</v>
      </c>
      <c r="M18534" t="s">
        <v>60313</v>
      </c>
    </row>
    <row r="18535" spans="1:13">
      <c r="A18535" s="1" t="s">
        <v>20552</v>
      </c>
      <c r="B18535">
        <v>4.4195316477648097E-6</v>
      </c>
      <c r="C18535" s="1">
        <v>3.5427242871550999E-6</v>
      </c>
      <c r="D18535">
        <v>1</v>
      </c>
      <c r="E18535">
        <v>1</v>
      </c>
      <c r="F18535">
        <v>1</v>
      </c>
      <c r="G18535">
        <v>0.47222222222222199</v>
      </c>
      <c r="H18535">
        <v>0.95689655172413801</v>
      </c>
      <c r="I18535">
        <v>0.875</v>
      </c>
      <c r="J18535" s="1">
        <v>1</v>
      </c>
      <c r="K18535" t="s">
        <v>23241</v>
      </c>
      <c r="L18535" t="s">
        <v>60314</v>
      </c>
      <c r="M18535" t="s">
        <v>60315</v>
      </c>
    </row>
    <row r="18536" spans="1:13">
      <c r="A18536" s="1" t="s">
        <v>20553</v>
      </c>
      <c r="B18536">
        <v>6.7699398911774398E-5</v>
      </c>
      <c r="C18536" s="1">
        <v>2.9546964467990199E-4</v>
      </c>
      <c r="D18536">
        <v>0.984375</v>
      </c>
      <c r="E18536">
        <v>1</v>
      </c>
      <c r="F18536">
        <v>0.76683937823834203</v>
      </c>
      <c r="G18536">
        <v>1</v>
      </c>
      <c r="H18536">
        <v>0.97706422018348604</v>
      </c>
      <c r="I18536">
        <v>1</v>
      </c>
      <c r="J18536" s="1" t="s">
        <v>23229</v>
      </c>
      <c r="K18536" t="s">
        <v>23241</v>
      </c>
      <c r="L18536" t="s">
        <v>60316</v>
      </c>
      <c r="M18536" t="s">
        <v>60317</v>
      </c>
    </row>
    <row r="18537" spans="1:13">
      <c r="A18537" s="1" t="s">
        <v>20554</v>
      </c>
      <c r="B18537">
        <v>1.0306461107651099E-4</v>
      </c>
      <c r="C18537" s="1">
        <v>4.6711984732923502E-6</v>
      </c>
      <c r="D18537">
        <v>0.96875</v>
      </c>
      <c r="E18537">
        <v>0.76630434782608703</v>
      </c>
      <c r="F18537">
        <v>0.99470899470899499</v>
      </c>
      <c r="G18537">
        <v>1</v>
      </c>
      <c r="H18537">
        <v>0.99557522123893805</v>
      </c>
      <c r="I18537">
        <v>0.96728971962616805</v>
      </c>
      <c r="J18537" s="1">
        <v>1</v>
      </c>
      <c r="K18537" t="s">
        <v>23239</v>
      </c>
      <c r="L18537" t="s">
        <v>60318</v>
      </c>
      <c r="M18537" t="s">
        <v>60319</v>
      </c>
    </row>
    <row r="18538" spans="1:13">
      <c r="A18538" s="1" t="s">
        <v>20555</v>
      </c>
      <c r="B18538">
        <v>5.4032067867797299E-7</v>
      </c>
      <c r="C18538" s="1">
        <v>5.3274306159460301E-8</v>
      </c>
      <c r="D18538">
        <v>0.98214285714285698</v>
      </c>
      <c r="E18538">
        <v>0.98863636363636398</v>
      </c>
      <c r="F18538">
        <v>0.99447513812154698</v>
      </c>
      <c r="G18538">
        <v>1</v>
      </c>
      <c r="H18538">
        <v>1</v>
      </c>
      <c r="I18538">
        <v>1</v>
      </c>
      <c r="J18538" s="1">
        <v>1</v>
      </c>
      <c r="K18538" t="s">
        <v>23240</v>
      </c>
      <c r="L18538" t="s">
        <v>60320</v>
      </c>
      <c r="M18538" t="s">
        <v>60321</v>
      </c>
    </row>
    <row r="18539" spans="1:13">
      <c r="A18539" s="1" t="s">
        <v>20556</v>
      </c>
      <c r="B18539">
        <v>3.69219078583864E-7</v>
      </c>
      <c r="C18539" s="1">
        <v>1.3396308200543501E-7</v>
      </c>
      <c r="D18539">
        <v>0.796875</v>
      </c>
      <c r="E18539">
        <v>1</v>
      </c>
      <c r="F18539">
        <v>0.98936170212765995</v>
      </c>
      <c r="G18539">
        <v>0.97777777777777797</v>
      </c>
      <c r="H18539">
        <v>1</v>
      </c>
      <c r="I18539">
        <v>0.95454545454545503</v>
      </c>
      <c r="J18539" s="1">
        <v>1</v>
      </c>
      <c r="K18539" t="s">
        <v>23241</v>
      </c>
      <c r="L18539" t="s">
        <v>60322</v>
      </c>
      <c r="M18539" t="s">
        <v>60323</v>
      </c>
    </row>
    <row r="18540" spans="1:13">
      <c r="A18540" s="1" t="s">
        <v>20557</v>
      </c>
      <c r="B18540">
        <v>2.66464634855619E-7</v>
      </c>
      <c r="C18540" s="1">
        <v>1.61520521668058E-6</v>
      </c>
      <c r="D18540">
        <v>0.98</v>
      </c>
      <c r="E18540">
        <v>0.69318181818181801</v>
      </c>
      <c r="F18540">
        <v>1</v>
      </c>
      <c r="G18540">
        <v>1</v>
      </c>
      <c r="H18540">
        <v>1</v>
      </c>
      <c r="I18540">
        <v>1</v>
      </c>
      <c r="J18540" s="1" t="s">
        <v>23229</v>
      </c>
      <c r="K18540" t="s">
        <v>23242</v>
      </c>
      <c r="L18540" t="s">
        <v>60324</v>
      </c>
      <c r="M18540" t="s">
        <v>60325</v>
      </c>
    </row>
    <row r="18541" spans="1:13">
      <c r="A18541" s="1" t="s">
        <v>20558</v>
      </c>
      <c r="B18541">
        <v>2.8155055945588501E-5</v>
      </c>
      <c r="C18541" s="1">
        <v>1.7304429719448001E-4</v>
      </c>
      <c r="D18541">
        <v>7.4999999999999997E-2</v>
      </c>
      <c r="E18541">
        <v>0.119047619047619</v>
      </c>
      <c r="F18541">
        <v>0.67222222222222205</v>
      </c>
      <c r="G18541">
        <v>0</v>
      </c>
      <c r="H18541">
        <v>0.24157303370786501</v>
      </c>
      <c r="I18541">
        <v>4.5454545454545497E-2</v>
      </c>
      <c r="J18541" s="1" t="s">
        <v>23229</v>
      </c>
      <c r="K18541" t="s">
        <v>23239</v>
      </c>
      <c r="L18541" t="s">
        <v>60326</v>
      </c>
      <c r="M18541" t="s">
        <v>60327</v>
      </c>
    </row>
    <row r="18542" spans="1:13">
      <c r="A18542" s="1" t="s">
        <v>20559</v>
      </c>
      <c r="B18542">
        <v>1.9570976916850999E-4</v>
      </c>
      <c r="C18542" s="1">
        <v>8.5063122896859405E-5</v>
      </c>
      <c r="D18542">
        <v>0.15625</v>
      </c>
      <c r="E18542">
        <v>0.44270833333333298</v>
      </c>
      <c r="F18542">
        <v>8.7179487179487203E-2</v>
      </c>
      <c r="G18542">
        <v>4.31034482758621E-2</v>
      </c>
      <c r="H18542">
        <v>7.0175438596491196E-2</v>
      </c>
      <c r="I18542">
        <v>5.7377049180327898E-2</v>
      </c>
      <c r="J18542" s="1">
        <v>0</v>
      </c>
      <c r="K18542" t="s">
        <v>23242</v>
      </c>
      <c r="L18542" t="s">
        <v>60328</v>
      </c>
      <c r="M18542" t="s">
        <v>60329</v>
      </c>
    </row>
    <row r="18543" spans="1:13">
      <c r="A18543" s="1" t="s">
        <v>20560</v>
      </c>
      <c r="B18543">
        <v>4.3782154909824602E-7</v>
      </c>
      <c r="C18543" s="1">
        <v>9.4803804110710795E-7</v>
      </c>
      <c r="D18543">
        <v>1</v>
      </c>
      <c r="E18543">
        <v>0.99090909090909096</v>
      </c>
      <c r="F18543">
        <v>0.95547945205479501</v>
      </c>
      <c r="G18543">
        <v>0.99038461538461497</v>
      </c>
      <c r="H18543">
        <v>0.95054945054945095</v>
      </c>
      <c r="I18543">
        <v>1</v>
      </c>
      <c r="J18543" s="1" t="s">
        <v>23229</v>
      </c>
      <c r="K18543" t="s">
        <v>23240</v>
      </c>
      <c r="L18543" t="s">
        <v>60330</v>
      </c>
      <c r="M18543" t="s">
        <v>60331</v>
      </c>
    </row>
    <row r="18544" spans="1:13">
      <c r="A18544" s="1" t="s">
        <v>20561</v>
      </c>
      <c r="B18544">
        <v>2.5084165508223098E-6</v>
      </c>
      <c r="C18544" s="1">
        <v>1.9154991809840101E-5</v>
      </c>
      <c r="D18544">
        <v>1</v>
      </c>
      <c r="E18544">
        <v>1</v>
      </c>
      <c r="F18544">
        <v>1</v>
      </c>
      <c r="G18544">
        <v>0.96666666666666701</v>
      </c>
      <c r="H18544">
        <v>0.98245614035087703</v>
      </c>
      <c r="I18544">
        <v>0.92424242424242398</v>
      </c>
      <c r="J18544" s="1">
        <v>1</v>
      </c>
      <c r="K18544" t="s">
        <v>23239</v>
      </c>
      <c r="L18544" t="s">
        <v>60332</v>
      </c>
      <c r="M18544" t="s">
        <v>60333</v>
      </c>
    </row>
    <row r="18545" spans="1:13">
      <c r="A18545" s="1" t="s">
        <v>20562</v>
      </c>
      <c r="B18545">
        <v>1.15648309630146E-6</v>
      </c>
      <c r="C18545" s="1">
        <v>4.8610253589529997E-6</v>
      </c>
      <c r="D18545">
        <v>1</v>
      </c>
      <c r="E18545">
        <v>1</v>
      </c>
      <c r="F18545">
        <v>1</v>
      </c>
      <c r="G18545">
        <v>0.625</v>
      </c>
      <c r="H18545">
        <v>1</v>
      </c>
      <c r="I18545">
        <v>0.88202247191011196</v>
      </c>
      <c r="J18545" s="1">
        <v>1</v>
      </c>
      <c r="K18545" t="s">
        <v>23239</v>
      </c>
      <c r="L18545" t="s">
        <v>60334</v>
      </c>
      <c r="M18545" t="s">
        <v>60335</v>
      </c>
    </row>
    <row r="18546" spans="1:13">
      <c r="A18546" s="1" t="s">
        <v>20563</v>
      </c>
      <c r="B18546">
        <v>8.9425262578311106E-6</v>
      </c>
      <c r="C18546" s="1">
        <v>5.7377437798524301E-6</v>
      </c>
      <c r="D18546">
        <v>0.984375</v>
      </c>
      <c r="E18546">
        <v>0.99468085106382997</v>
      </c>
      <c r="F18546">
        <v>1</v>
      </c>
      <c r="G18546">
        <v>0.44339622641509402</v>
      </c>
      <c r="H18546">
        <v>0.98672566371681403</v>
      </c>
      <c r="I18546">
        <v>0.820754716981132</v>
      </c>
      <c r="J18546" s="1">
        <v>1</v>
      </c>
      <c r="K18546" t="s">
        <v>23240</v>
      </c>
      <c r="L18546" t="s">
        <v>60336</v>
      </c>
      <c r="M18546" t="s">
        <v>60337</v>
      </c>
    </row>
    <row r="18547" spans="1:13">
      <c r="A18547" s="1" t="s">
        <v>20564</v>
      </c>
      <c r="B18547">
        <v>1.33902702586936E-7</v>
      </c>
      <c r="C18547" s="1">
        <v>9.3140562293822298E-4</v>
      </c>
      <c r="D18547">
        <v>0.5625</v>
      </c>
      <c r="E18547">
        <v>0.52127659574468099</v>
      </c>
      <c r="F18547">
        <v>0.19487179487179501</v>
      </c>
      <c r="G18547">
        <v>0.98076923076923095</v>
      </c>
      <c r="H18547">
        <v>0.59223300970873805</v>
      </c>
      <c r="I18547">
        <v>0.93396226415094297</v>
      </c>
      <c r="J18547" s="1">
        <v>1</v>
      </c>
      <c r="K18547" t="s">
        <v>23241</v>
      </c>
      <c r="L18547" t="s">
        <v>60338</v>
      </c>
      <c r="M18547" t="s">
        <v>60339</v>
      </c>
    </row>
    <row r="18548" spans="1:13">
      <c r="A18548" s="1" t="s">
        <v>20565</v>
      </c>
      <c r="B18548">
        <v>1.6659627261325799E-7</v>
      </c>
      <c r="C18548" s="1">
        <v>1.48708286891478E-8</v>
      </c>
      <c r="D18548">
        <v>0</v>
      </c>
      <c r="E18548">
        <v>6.17283950617284E-3</v>
      </c>
      <c r="F18548">
        <v>0</v>
      </c>
      <c r="G18548">
        <v>0</v>
      </c>
      <c r="H18548">
        <v>0</v>
      </c>
      <c r="I18548">
        <v>8.3333333333333297E-3</v>
      </c>
      <c r="J18548" s="1">
        <v>0</v>
      </c>
      <c r="K18548" t="s">
        <v>23241</v>
      </c>
      <c r="L18548" t="s">
        <v>60340</v>
      </c>
      <c r="M18548" t="s">
        <v>60341</v>
      </c>
    </row>
    <row r="18549" spans="1:13">
      <c r="A18549" s="1" t="s">
        <v>20566</v>
      </c>
      <c r="B18549">
        <v>1.4127743899442801E-3</v>
      </c>
      <c r="C18549" s="1">
        <v>4.11768300185715E-5</v>
      </c>
      <c r="D18549">
        <v>0.3125</v>
      </c>
      <c r="E18549">
        <v>0.83333333333333304</v>
      </c>
      <c r="F18549">
        <v>7.2916666666666699E-2</v>
      </c>
      <c r="G18549">
        <v>0.03</v>
      </c>
      <c r="H18549">
        <v>0.26213592233009703</v>
      </c>
      <c r="I18549">
        <v>0.108333333333333</v>
      </c>
      <c r="J18549" s="1">
        <v>0.5</v>
      </c>
      <c r="K18549" t="s">
        <v>23242</v>
      </c>
      <c r="L18549" t="s">
        <v>60342</v>
      </c>
      <c r="M18549" t="s">
        <v>60343</v>
      </c>
    </row>
    <row r="18550" spans="1:13">
      <c r="A18550" s="1" t="s">
        <v>20567</v>
      </c>
      <c r="B18550">
        <v>1.27912953160781E-5</v>
      </c>
      <c r="C18550" s="1">
        <v>4.2803604383774402E-5</v>
      </c>
      <c r="D18550">
        <v>0.80434782608695699</v>
      </c>
      <c r="E18550">
        <v>0.91044776119403004</v>
      </c>
      <c r="F18550">
        <v>0.81413612565445004</v>
      </c>
      <c r="G18550">
        <v>0.96666666666666701</v>
      </c>
      <c r="H18550">
        <v>0.93434343434343403</v>
      </c>
      <c r="I18550">
        <v>0.67105263157894701</v>
      </c>
      <c r="J18550" s="1" t="s">
        <v>23229</v>
      </c>
      <c r="K18550" t="s">
        <v>23240</v>
      </c>
      <c r="L18550" t="s">
        <v>60344</v>
      </c>
      <c r="M18550" t="s">
        <v>60345</v>
      </c>
    </row>
    <row r="18551" spans="1:13">
      <c r="A18551" s="1" t="s">
        <v>20568</v>
      </c>
      <c r="B18551">
        <v>1.0443979152929599E-5</v>
      </c>
      <c r="C18551" s="1">
        <v>8.1186096509564702E-6</v>
      </c>
      <c r="D18551">
        <v>0.57142857142857095</v>
      </c>
      <c r="E18551">
        <v>0.86419753086419704</v>
      </c>
      <c r="F18551">
        <v>0.90350877192982504</v>
      </c>
      <c r="G18551">
        <v>1</v>
      </c>
      <c r="H18551">
        <v>0.87777777777777799</v>
      </c>
      <c r="I18551">
        <v>0.85106382978723405</v>
      </c>
      <c r="J18551" s="1">
        <v>0.16666666666666699</v>
      </c>
      <c r="K18551" t="s">
        <v>23241</v>
      </c>
      <c r="L18551" t="s">
        <v>60346</v>
      </c>
      <c r="M18551" t="s">
        <v>60347</v>
      </c>
    </row>
    <row r="18552" spans="1:13">
      <c r="A18552" s="1" t="s">
        <v>20569</v>
      </c>
      <c r="B18552">
        <v>3.9300930447628104E-6</v>
      </c>
      <c r="C18552" s="1">
        <v>4.1539207580173702E-5</v>
      </c>
      <c r="D18552">
        <v>0.04</v>
      </c>
      <c r="E18552">
        <v>2.6315789473684199E-2</v>
      </c>
      <c r="F18552">
        <v>0.27777777777777801</v>
      </c>
      <c r="G18552">
        <v>7.1428571428571397E-2</v>
      </c>
      <c r="H18552">
        <v>0.25</v>
      </c>
      <c r="I18552">
        <v>2.5641025641025599E-2</v>
      </c>
      <c r="J18552" s="1">
        <v>0</v>
      </c>
      <c r="K18552" t="s">
        <v>23242</v>
      </c>
      <c r="L18552" t="s">
        <v>60348</v>
      </c>
      <c r="M18552" t="s">
        <v>60349</v>
      </c>
    </row>
    <row r="18553" spans="1:13">
      <c r="A18553" s="1" t="s">
        <v>20570</v>
      </c>
      <c r="B18553">
        <v>4.5100329295185099E-4</v>
      </c>
      <c r="C18553" s="1">
        <v>3.3187835052564801E-5</v>
      </c>
      <c r="D18553">
        <v>0.55555555555555602</v>
      </c>
      <c r="E18553">
        <v>5.9210526315789498E-2</v>
      </c>
      <c r="F18553">
        <v>0.99390243902439002</v>
      </c>
      <c r="G18553">
        <v>1</v>
      </c>
      <c r="H18553">
        <v>0.98947368421052595</v>
      </c>
      <c r="I18553">
        <v>0.99285714285714299</v>
      </c>
      <c r="J18553" s="1" t="s">
        <v>23229</v>
      </c>
      <c r="K18553" t="s">
        <v>23238</v>
      </c>
      <c r="L18553" t="s">
        <v>60350</v>
      </c>
      <c r="M18553" t="s">
        <v>60351</v>
      </c>
    </row>
    <row r="18554" spans="1:13">
      <c r="A18554" s="1" t="s">
        <v>20571</v>
      </c>
      <c r="B18554">
        <v>4.0272848844695397E-5</v>
      </c>
      <c r="C18554" s="1">
        <v>4.1575735080842903E-5</v>
      </c>
      <c r="D18554">
        <v>0</v>
      </c>
      <c r="E18554">
        <v>0</v>
      </c>
      <c r="F18554">
        <v>0.14754098360655701</v>
      </c>
      <c r="G18554">
        <v>6.6666666666666693E-2</v>
      </c>
      <c r="H18554">
        <v>0</v>
      </c>
      <c r="I18554">
        <v>1.1235955056179799E-2</v>
      </c>
      <c r="J18554" s="1">
        <v>0</v>
      </c>
      <c r="K18554" t="s">
        <v>23241</v>
      </c>
      <c r="L18554" t="s">
        <v>60352</v>
      </c>
      <c r="M18554" t="s">
        <v>60353</v>
      </c>
    </row>
    <row r="18555" spans="1:13">
      <c r="A18555" s="1" t="s">
        <v>20572</v>
      </c>
      <c r="B18555">
        <v>1.14154165255929E-5</v>
      </c>
      <c r="C18555" s="1">
        <v>8.2854055234854999E-6</v>
      </c>
      <c r="D18555">
        <v>0.84482758620689702</v>
      </c>
      <c r="E18555">
        <v>0.60563380281690105</v>
      </c>
      <c r="F18555">
        <v>0.92763157894736803</v>
      </c>
      <c r="G18555">
        <v>0.95652173913043503</v>
      </c>
      <c r="H18555">
        <v>1</v>
      </c>
      <c r="I18555">
        <v>1</v>
      </c>
      <c r="J18555" s="1">
        <v>1</v>
      </c>
      <c r="K18555" t="s">
        <v>23241</v>
      </c>
      <c r="L18555" t="s">
        <v>60354</v>
      </c>
      <c r="M18555" t="s">
        <v>60355</v>
      </c>
    </row>
    <row r="18556" spans="1:13">
      <c r="A18556" s="1" t="s">
        <v>20573</v>
      </c>
      <c r="B18556">
        <v>1.27840703082215E-5</v>
      </c>
      <c r="C18556" s="1">
        <v>7.2495943829610702E-5</v>
      </c>
      <c r="D18556">
        <v>0.94444444444444398</v>
      </c>
      <c r="E18556">
        <v>0.99450549450549497</v>
      </c>
      <c r="F18556">
        <v>0.91304347826086996</v>
      </c>
      <c r="G18556">
        <v>0.98148148148148195</v>
      </c>
      <c r="H18556">
        <v>0.98275862068965503</v>
      </c>
      <c r="I18556">
        <v>0.99019607843137303</v>
      </c>
      <c r="J18556" s="1">
        <v>0.92857142857142905</v>
      </c>
      <c r="K18556" t="s">
        <v>23238</v>
      </c>
      <c r="L18556" t="s">
        <v>60356</v>
      </c>
      <c r="M18556" t="s">
        <v>60357</v>
      </c>
    </row>
    <row r="18557" spans="1:13">
      <c r="A18557" s="1" t="s">
        <v>20574</v>
      </c>
      <c r="B18557">
        <v>7.2089801045074206E-5</v>
      </c>
      <c r="C18557" s="1">
        <v>1.10996051884669E-6</v>
      </c>
      <c r="D18557">
        <v>8.0645161290322606E-2</v>
      </c>
      <c r="E18557">
        <v>0.14736842105263201</v>
      </c>
      <c r="F18557">
        <v>4.8717948717948698E-2</v>
      </c>
      <c r="G18557">
        <v>9.8039215686274508E-3</v>
      </c>
      <c r="H18557">
        <v>3.27102803738318E-2</v>
      </c>
      <c r="I18557">
        <v>3.6363636363636397E-2</v>
      </c>
      <c r="J18557" s="1">
        <v>0.1</v>
      </c>
      <c r="K18557" t="s">
        <v>23241</v>
      </c>
      <c r="L18557" t="s">
        <v>60358</v>
      </c>
      <c r="M18557" t="s">
        <v>60359</v>
      </c>
    </row>
    <row r="18558" spans="1:13">
      <c r="A18558" s="1" t="s">
        <v>20575</v>
      </c>
      <c r="B18558">
        <v>8.4489085001840006E-6</v>
      </c>
      <c r="C18558" s="1">
        <v>1.9339455616410398E-6</v>
      </c>
      <c r="D18558">
        <v>0.58695652173913004</v>
      </c>
      <c r="E18558">
        <v>0.81132075471698095</v>
      </c>
      <c r="F18558">
        <v>0.87012987012986998</v>
      </c>
      <c r="G18558">
        <v>1</v>
      </c>
      <c r="H18558">
        <v>0.85714285714285698</v>
      </c>
      <c r="I18558">
        <v>0.93589743589743601</v>
      </c>
      <c r="J18558" s="1">
        <v>0</v>
      </c>
      <c r="K18558" t="s">
        <v>23238</v>
      </c>
      <c r="L18558" t="s">
        <v>60360</v>
      </c>
      <c r="M18558" t="s">
        <v>60361</v>
      </c>
    </row>
    <row r="18559" spans="1:13">
      <c r="A18559" s="1" t="s">
        <v>20576</v>
      </c>
      <c r="B18559">
        <v>8.2403011206847704E-7</v>
      </c>
      <c r="C18559" s="1">
        <v>2.5668161754168101E-6</v>
      </c>
      <c r="D18559">
        <v>0.95652173913043503</v>
      </c>
      <c r="E18559">
        <v>0.98192771084337305</v>
      </c>
      <c r="F18559">
        <v>0.98706896551724099</v>
      </c>
      <c r="G18559">
        <v>1</v>
      </c>
      <c r="H18559">
        <v>1</v>
      </c>
      <c r="I18559">
        <v>0.96610169491525399</v>
      </c>
      <c r="J18559" s="1" t="s">
        <v>23229</v>
      </c>
      <c r="K18559" t="s">
        <v>23241</v>
      </c>
      <c r="L18559" t="s">
        <v>60362</v>
      </c>
      <c r="M18559" t="s">
        <v>60363</v>
      </c>
    </row>
    <row r="18560" spans="1:13">
      <c r="A18560" s="1" t="s">
        <v>20577</v>
      </c>
      <c r="B18560">
        <v>4.94593804676902E-6</v>
      </c>
      <c r="C18560" s="1">
        <v>1.84019126767281E-5</v>
      </c>
      <c r="D18560">
        <v>0</v>
      </c>
      <c r="E18560">
        <v>0.163157894736842</v>
      </c>
      <c r="F18560">
        <v>5.2356020942408397E-3</v>
      </c>
      <c r="G18560">
        <v>0.20408163265306101</v>
      </c>
      <c r="H18560">
        <v>3.125E-2</v>
      </c>
      <c r="I18560">
        <v>0.165094339622642</v>
      </c>
      <c r="J18560" s="1">
        <v>0</v>
      </c>
      <c r="K18560" t="s">
        <v>23238</v>
      </c>
      <c r="L18560" t="s">
        <v>60364</v>
      </c>
      <c r="M18560" t="s">
        <v>60365</v>
      </c>
    </row>
    <row r="18561" spans="1:13">
      <c r="A18561" s="1" t="s">
        <v>20578</v>
      </c>
      <c r="B18561">
        <v>1.8304862182705099E-5</v>
      </c>
      <c r="C18561" s="1">
        <v>8.4917886084131995E-7</v>
      </c>
      <c r="D18561">
        <v>4.6875E-2</v>
      </c>
      <c r="E18561">
        <v>5.31914893617021E-3</v>
      </c>
      <c r="F18561">
        <v>2.6315789473684201E-3</v>
      </c>
      <c r="G18561">
        <v>0.5</v>
      </c>
      <c r="H18561">
        <v>5.85106382978723E-2</v>
      </c>
      <c r="I18561">
        <v>0.25974025974025999</v>
      </c>
      <c r="J18561" s="1">
        <v>0</v>
      </c>
      <c r="K18561" t="s">
        <v>23238</v>
      </c>
      <c r="L18561" t="s">
        <v>60366</v>
      </c>
      <c r="M18561" t="s">
        <v>60367</v>
      </c>
    </row>
    <row r="18562" spans="1:13">
      <c r="A18562" s="1" t="s">
        <v>20579</v>
      </c>
      <c r="B18562">
        <v>1.3058421042939399E-5</v>
      </c>
      <c r="C18562" s="1">
        <v>1.2485340463255299E-4</v>
      </c>
      <c r="D18562">
        <v>0.8</v>
      </c>
      <c r="E18562">
        <v>0.56349206349206304</v>
      </c>
      <c r="F18562">
        <v>0.61647727272727304</v>
      </c>
      <c r="G18562">
        <v>0.80487804878048796</v>
      </c>
      <c r="H18562">
        <v>0.63829787234042601</v>
      </c>
      <c r="I18562">
        <v>0.87333333333333296</v>
      </c>
      <c r="J18562" s="1">
        <v>1</v>
      </c>
      <c r="K18562" t="s">
        <v>23238</v>
      </c>
      <c r="L18562" t="s">
        <v>60368</v>
      </c>
      <c r="M18562" t="s">
        <v>60369</v>
      </c>
    </row>
    <row r="18563" spans="1:13">
      <c r="A18563" s="1" t="s">
        <v>20580</v>
      </c>
      <c r="B18563">
        <v>5.8651086200517202E-6</v>
      </c>
      <c r="C18563" s="1">
        <v>8.3876366593576399E-5</v>
      </c>
      <c r="D18563">
        <v>0.97499999999999998</v>
      </c>
      <c r="E18563">
        <v>1</v>
      </c>
      <c r="F18563">
        <v>0.99606299212598404</v>
      </c>
      <c r="G18563">
        <v>0.109756097560976</v>
      </c>
      <c r="H18563">
        <v>0.98648648648648696</v>
      </c>
      <c r="I18563">
        <v>0.52380952380952395</v>
      </c>
      <c r="J18563" s="1" t="s">
        <v>23229</v>
      </c>
      <c r="K18563" t="s">
        <v>23241</v>
      </c>
      <c r="L18563" t="s">
        <v>60370</v>
      </c>
      <c r="M18563" t="s">
        <v>60371</v>
      </c>
    </row>
    <row r="18564" spans="1:13">
      <c r="A18564" s="1" t="s">
        <v>20581</v>
      </c>
      <c r="B18564">
        <v>7.1522971413461197E-5</v>
      </c>
      <c r="C18564" s="1">
        <v>1.7326538843109499E-5</v>
      </c>
      <c r="D18564">
        <v>0.66666666666666696</v>
      </c>
      <c r="E18564">
        <v>0.55555555555555602</v>
      </c>
      <c r="F18564">
        <v>0.47599999999999998</v>
      </c>
      <c r="G18564">
        <v>0.58620689655172398</v>
      </c>
      <c r="H18564">
        <v>0.64166666666666705</v>
      </c>
      <c r="I18564">
        <v>0.5</v>
      </c>
      <c r="J18564" s="1">
        <v>0.58333333333333304</v>
      </c>
      <c r="K18564" t="s">
        <v>23239</v>
      </c>
      <c r="L18564" t="s">
        <v>60372</v>
      </c>
      <c r="M18564" t="s">
        <v>60373</v>
      </c>
    </row>
    <row r="18565" spans="1:13">
      <c r="A18565" s="1" t="s">
        <v>20582</v>
      </c>
      <c r="B18565">
        <v>6.86545222354818E-6</v>
      </c>
      <c r="C18565" s="1">
        <v>3.21488663431469E-6</v>
      </c>
      <c r="D18565">
        <v>0.42857142857142899</v>
      </c>
      <c r="E18565">
        <v>0.42857142857142899</v>
      </c>
      <c r="F18565">
        <v>0.49671052631578899</v>
      </c>
      <c r="G18565">
        <v>0.69444444444444398</v>
      </c>
      <c r="H18565">
        <v>0.66923076923076896</v>
      </c>
      <c r="I18565">
        <v>0.72222222222222199</v>
      </c>
      <c r="J18565" s="1">
        <v>1</v>
      </c>
      <c r="K18565" t="s">
        <v>23238</v>
      </c>
      <c r="L18565" t="s">
        <v>60374</v>
      </c>
      <c r="M18565" t="s">
        <v>60375</v>
      </c>
    </row>
    <row r="18566" spans="1:13">
      <c r="A18566" s="1" t="s">
        <v>20583</v>
      </c>
      <c r="B18566">
        <v>9.3385248285142E-5</v>
      </c>
      <c r="C18566" s="1">
        <v>7.3050658089366205E-5</v>
      </c>
      <c r="D18566">
        <v>0.94827586206896597</v>
      </c>
      <c r="E18566">
        <v>0.98947368421052595</v>
      </c>
      <c r="F18566">
        <v>0.98066298342541403</v>
      </c>
      <c r="G18566">
        <v>0.73076923076923095</v>
      </c>
      <c r="H18566">
        <v>0.97959183673469397</v>
      </c>
      <c r="I18566">
        <v>0.72123893805309702</v>
      </c>
      <c r="J18566" s="1" t="s">
        <v>23229</v>
      </c>
      <c r="K18566" t="s">
        <v>23238</v>
      </c>
      <c r="L18566" t="s">
        <v>60376</v>
      </c>
      <c r="M18566" t="s">
        <v>60377</v>
      </c>
    </row>
    <row r="18567" spans="1:13">
      <c r="A18567" s="1" t="s">
        <v>20584</v>
      </c>
      <c r="B18567">
        <v>9.9923270757343692E-7</v>
      </c>
      <c r="C18567" s="1">
        <v>1.5318984768590899E-6</v>
      </c>
      <c r="D18567">
        <v>0</v>
      </c>
      <c r="E18567">
        <v>0</v>
      </c>
      <c r="F18567">
        <v>2.0491803278688499E-2</v>
      </c>
      <c r="G18567">
        <v>1.3157894736842099E-2</v>
      </c>
      <c r="H18567">
        <v>0.111764705882353</v>
      </c>
      <c r="I18567">
        <v>2.5974025974026E-2</v>
      </c>
      <c r="J18567" s="1">
        <v>0.5</v>
      </c>
      <c r="K18567" t="s">
        <v>23237</v>
      </c>
      <c r="L18567" t="s">
        <v>60378</v>
      </c>
      <c r="M18567" t="s">
        <v>60379</v>
      </c>
    </row>
    <row r="18568" spans="1:13">
      <c r="A18568" s="1" t="s">
        <v>20585</v>
      </c>
      <c r="B18568">
        <v>4.2295544117702503E-6</v>
      </c>
      <c r="C18568" s="1">
        <v>1.49700576370128E-6</v>
      </c>
      <c r="D18568">
        <v>0</v>
      </c>
      <c r="E18568">
        <v>0</v>
      </c>
      <c r="F18568">
        <v>4.1237113402061903E-2</v>
      </c>
      <c r="G18568">
        <v>0.22115384615384601</v>
      </c>
      <c r="H18568">
        <v>3.77358490566038E-2</v>
      </c>
      <c r="I18568">
        <v>0.118556701030928</v>
      </c>
      <c r="J18568" s="1">
        <v>0</v>
      </c>
      <c r="K18568" t="s">
        <v>23238</v>
      </c>
      <c r="L18568" t="s">
        <v>60380</v>
      </c>
      <c r="M18568" t="s">
        <v>60381</v>
      </c>
    </row>
    <row r="18569" spans="1:13">
      <c r="A18569" s="1" t="s">
        <v>20586</v>
      </c>
      <c r="B18569">
        <v>1.32588857986917E-5</v>
      </c>
      <c r="C18569" s="1">
        <v>4.5798784099487403E-5</v>
      </c>
      <c r="D18569">
        <v>0</v>
      </c>
      <c r="E18569">
        <v>0</v>
      </c>
      <c r="F18569">
        <v>0.02</v>
      </c>
      <c r="G18569">
        <v>0</v>
      </c>
      <c r="H18569">
        <v>8.2524271844660199E-2</v>
      </c>
      <c r="I18569">
        <v>0</v>
      </c>
      <c r="J18569" s="1">
        <v>0</v>
      </c>
      <c r="K18569" t="s">
        <v>23242</v>
      </c>
      <c r="L18569" t="s">
        <v>60382</v>
      </c>
      <c r="M18569" t="s">
        <v>60383</v>
      </c>
    </row>
    <row r="18570" spans="1:13">
      <c r="A18570" s="1" t="s">
        <v>20587</v>
      </c>
      <c r="B18570">
        <v>2.04658160787643E-4</v>
      </c>
      <c r="C18570" s="1">
        <v>8.4335261268004994E-6</v>
      </c>
      <c r="D18570">
        <v>0.96875</v>
      </c>
      <c r="E18570">
        <v>0.73404255319148903</v>
      </c>
      <c r="F18570">
        <v>0.992307692307692</v>
      </c>
      <c r="G18570">
        <v>0.98113207547169801</v>
      </c>
      <c r="H18570">
        <v>1</v>
      </c>
      <c r="I18570">
        <v>0.98850574712643702</v>
      </c>
      <c r="J18570" s="1">
        <v>1</v>
      </c>
      <c r="K18570" t="s">
        <v>23239</v>
      </c>
      <c r="L18570" t="s">
        <v>60384</v>
      </c>
      <c r="M18570" t="s">
        <v>60385</v>
      </c>
    </row>
    <row r="18571" spans="1:13">
      <c r="A18571" s="1" t="s">
        <v>20588</v>
      </c>
      <c r="B18571">
        <v>3.1197914944711299E-4</v>
      </c>
      <c r="C18571" s="1">
        <v>1.2256410357272501E-6</v>
      </c>
      <c r="D18571">
        <v>3.125E-2</v>
      </c>
      <c r="E18571">
        <v>0.28645833333333298</v>
      </c>
      <c r="F18571">
        <v>4.3589743589743601E-2</v>
      </c>
      <c r="G18571">
        <v>1.72413793103448E-2</v>
      </c>
      <c r="H18571">
        <v>7.4561403508771898E-2</v>
      </c>
      <c r="I18571">
        <v>8.7999999999999995E-2</v>
      </c>
      <c r="J18571" s="1">
        <v>0.13636363636363599</v>
      </c>
      <c r="K18571" t="s">
        <v>23241</v>
      </c>
      <c r="L18571" t="s">
        <v>60386</v>
      </c>
      <c r="M18571" t="s">
        <v>60387</v>
      </c>
    </row>
    <row r="18572" spans="1:13">
      <c r="A18572" s="1" t="s">
        <v>20589</v>
      </c>
      <c r="B18572">
        <v>3.1977007404310102E-6</v>
      </c>
      <c r="C18572" s="1">
        <v>8.1948034490952692E-6</v>
      </c>
      <c r="D18572">
        <v>0</v>
      </c>
      <c r="E18572">
        <v>5.2083333333333296E-3</v>
      </c>
      <c r="F18572">
        <v>0</v>
      </c>
      <c r="G18572">
        <v>9.8039215686274508E-3</v>
      </c>
      <c r="H18572">
        <v>4.9019607843137298E-3</v>
      </c>
      <c r="I18572">
        <v>1.54639175257732E-2</v>
      </c>
      <c r="J18572" s="1">
        <v>0</v>
      </c>
      <c r="K18572" t="s">
        <v>23238</v>
      </c>
      <c r="L18572" t="s">
        <v>60388</v>
      </c>
      <c r="M18572" t="s">
        <v>60389</v>
      </c>
    </row>
    <row r="18573" spans="1:13">
      <c r="A18573" s="1" t="s">
        <v>20590</v>
      </c>
      <c r="B18573">
        <v>6.10903806089428E-5</v>
      </c>
      <c r="C18573" s="1">
        <v>9.2456810974263394E-5</v>
      </c>
      <c r="D18573">
        <v>4.6875E-2</v>
      </c>
      <c r="E18573">
        <v>5.2631578947368403E-3</v>
      </c>
      <c r="F18573">
        <v>0.115789473684211</v>
      </c>
      <c r="G18573">
        <v>0</v>
      </c>
      <c r="H18573">
        <v>2.5252525252525301E-2</v>
      </c>
      <c r="I18573">
        <v>0</v>
      </c>
      <c r="J18573" s="1">
        <v>0</v>
      </c>
      <c r="K18573" t="s">
        <v>23242</v>
      </c>
      <c r="L18573" t="s">
        <v>60390</v>
      </c>
      <c r="M18573" t="s">
        <v>60391</v>
      </c>
    </row>
    <row r="18574" spans="1:13">
      <c r="A18574" s="1" t="s">
        <v>20591</v>
      </c>
      <c r="B18574">
        <v>2.4928150979611102E-6</v>
      </c>
      <c r="C18574" s="1">
        <v>3.96653929301195E-5</v>
      </c>
      <c r="D18574">
        <v>0.984375</v>
      </c>
      <c r="E18574">
        <v>0.99473684210526303</v>
      </c>
      <c r="F18574">
        <v>1</v>
      </c>
      <c r="G18574">
        <v>0.96428571428571397</v>
      </c>
      <c r="H18574">
        <v>0.99047619047619095</v>
      </c>
      <c r="I18574">
        <v>0.92307692307692302</v>
      </c>
      <c r="J18574" s="1">
        <v>1</v>
      </c>
      <c r="K18574" t="s">
        <v>23238</v>
      </c>
      <c r="L18574" t="s">
        <v>60392</v>
      </c>
      <c r="M18574" t="s">
        <v>60393</v>
      </c>
    </row>
    <row r="18575" spans="1:13">
      <c r="A18575" s="1" t="s">
        <v>20592</v>
      </c>
      <c r="B18575">
        <v>1.6242203898002799E-6</v>
      </c>
      <c r="C18575" s="1">
        <v>1.11397590397642E-5</v>
      </c>
      <c r="D18575">
        <v>0</v>
      </c>
      <c r="E18575">
        <v>0</v>
      </c>
      <c r="F18575">
        <v>0.110429447852761</v>
      </c>
      <c r="G18575">
        <v>0.73684210526315796</v>
      </c>
      <c r="H18575">
        <v>0.25903614457831298</v>
      </c>
      <c r="I18575">
        <v>0.34821428571428598</v>
      </c>
      <c r="J18575" s="1">
        <v>0</v>
      </c>
      <c r="K18575" t="s">
        <v>23241</v>
      </c>
      <c r="L18575" t="s">
        <v>60394</v>
      </c>
      <c r="M18575" t="s">
        <v>60395</v>
      </c>
    </row>
    <row r="18576" spans="1:13">
      <c r="A18576" s="1" t="s">
        <v>20593</v>
      </c>
      <c r="B18576">
        <v>3.5483466609210499E-6</v>
      </c>
      <c r="C18576" s="1">
        <v>1.9137700422349502E-6</v>
      </c>
      <c r="D18576">
        <v>3.4482758620689703E-2</v>
      </c>
      <c r="E18576">
        <v>1.21951219512195E-2</v>
      </c>
      <c r="F18576">
        <v>6.0975609756097598E-3</v>
      </c>
      <c r="G18576">
        <v>1.4285714285714299E-2</v>
      </c>
      <c r="H18576">
        <v>6.0975609756097598E-3</v>
      </c>
      <c r="I18576">
        <v>0</v>
      </c>
      <c r="J18576" s="1">
        <v>0</v>
      </c>
      <c r="K18576" t="s">
        <v>23241</v>
      </c>
      <c r="L18576" t="s">
        <v>60396</v>
      </c>
      <c r="M18576" t="s">
        <v>60397</v>
      </c>
    </row>
    <row r="18577" spans="1:13">
      <c r="A18577" s="1" t="s">
        <v>20594</v>
      </c>
      <c r="B18577">
        <v>2.2211241021128499E-5</v>
      </c>
      <c r="C18577" s="1">
        <v>1.5074288519532699E-5</v>
      </c>
      <c r="D18577">
        <v>0.94</v>
      </c>
      <c r="E18577">
        <v>0.99438202247190999</v>
      </c>
      <c r="F18577">
        <v>0.94642857142857095</v>
      </c>
      <c r="G18577">
        <v>1</v>
      </c>
      <c r="H18577">
        <v>1</v>
      </c>
      <c r="I18577">
        <v>1</v>
      </c>
      <c r="J18577" s="1">
        <v>1</v>
      </c>
      <c r="K18577" t="s">
        <v>23240</v>
      </c>
      <c r="L18577" t="s">
        <v>60398</v>
      </c>
      <c r="M18577" t="s">
        <v>60399</v>
      </c>
    </row>
    <row r="18578" spans="1:13">
      <c r="A18578" s="1" t="s">
        <v>20595</v>
      </c>
      <c r="B18578">
        <v>4.4857707861761201E-7</v>
      </c>
      <c r="C18578" s="1">
        <v>1.18909863386441E-4</v>
      </c>
      <c r="D18578">
        <v>0.96875</v>
      </c>
      <c r="E18578">
        <v>1</v>
      </c>
      <c r="F18578">
        <v>0.97680412371133996</v>
      </c>
      <c r="G18578">
        <v>0.707317073170732</v>
      </c>
      <c r="H18578">
        <v>0.83490566037735803</v>
      </c>
      <c r="I18578">
        <v>0.80128205128205099</v>
      </c>
      <c r="J18578" s="1">
        <v>1</v>
      </c>
      <c r="K18578" t="s">
        <v>23238</v>
      </c>
      <c r="L18578" t="s">
        <v>60400</v>
      </c>
      <c r="M18578" t="s">
        <v>60401</v>
      </c>
    </row>
    <row r="18579" spans="1:13">
      <c r="A18579" s="1" t="s">
        <v>20596</v>
      </c>
      <c r="B18579">
        <v>2.3014125503685701E-4</v>
      </c>
      <c r="C18579" s="1">
        <v>3.1490723635907501E-5</v>
      </c>
      <c r="D18579">
        <v>0.70967741935483897</v>
      </c>
      <c r="E18579">
        <v>0.984375</v>
      </c>
      <c r="F18579">
        <v>0.62176165803108796</v>
      </c>
      <c r="G18579">
        <v>0.80681818181818199</v>
      </c>
      <c r="H18579">
        <v>0.79702970297029696</v>
      </c>
      <c r="I18579">
        <v>0.74285714285714299</v>
      </c>
      <c r="J18579" s="1">
        <v>0</v>
      </c>
      <c r="K18579" t="s">
        <v>23239</v>
      </c>
      <c r="L18579" t="s">
        <v>60402</v>
      </c>
      <c r="M18579" t="s">
        <v>60403</v>
      </c>
    </row>
    <row r="18580" spans="1:13">
      <c r="A18580" s="1" t="s">
        <v>20597</v>
      </c>
      <c r="B18580">
        <v>1.5669359127639001E-6</v>
      </c>
      <c r="C18580" s="1">
        <v>7.8963317020323801E-7</v>
      </c>
      <c r="D18580">
        <v>1</v>
      </c>
      <c r="E18580">
        <v>1</v>
      </c>
      <c r="F18580">
        <v>0.94318181818181801</v>
      </c>
      <c r="G18580">
        <v>1</v>
      </c>
      <c r="H18580">
        <v>1</v>
      </c>
      <c r="I18580">
        <v>1</v>
      </c>
      <c r="J18580" s="1">
        <v>1</v>
      </c>
      <c r="K18580" t="s">
        <v>23238</v>
      </c>
      <c r="L18580" t="s">
        <v>60404</v>
      </c>
      <c r="M18580" t="s">
        <v>60405</v>
      </c>
    </row>
    <row r="18581" spans="1:13">
      <c r="A18581" s="1" t="s">
        <v>20598</v>
      </c>
      <c r="B18581">
        <v>3.6788285765048198E-4</v>
      </c>
      <c r="C18581" s="1">
        <v>1.7448582076832399E-5</v>
      </c>
      <c r="D18581">
        <v>0.06</v>
      </c>
      <c r="E18581">
        <v>0.54032258064516103</v>
      </c>
      <c r="F18581">
        <v>1.8115942028985501E-2</v>
      </c>
      <c r="G18581">
        <v>2.7272727272727299E-2</v>
      </c>
      <c r="H18581">
        <v>6.4705882352941196E-2</v>
      </c>
      <c r="I18581">
        <v>6.4705882352941196E-2</v>
      </c>
      <c r="J18581" s="1">
        <v>0</v>
      </c>
      <c r="K18581" t="s">
        <v>23239</v>
      </c>
      <c r="L18581" t="s">
        <v>60406</v>
      </c>
      <c r="M18581" t="s">
        <v>60407</v>
      </c>
    </row>
    <row r="18582" spans="1:13">
      <c r="A18582" s="1" t="s">
        <v>20599</v>
      </c>
      <c r="B18582">
        <v>7.3580190794775097E-6</v>
      </c>
      <c r="C18582" s="1">
        <v>1.3096787035651199E-4</v>
      </c>
      <c r="D18582">
        <v>0.109375</v>
      </c>
      <c r="E18582">
        <v>4.3478260869565202E-2</v>
      </c>
      <c r="F18582">
        <v>0.20105820105820099</v>
      </c>
      <c r="G18582">
        <v>0.52777777777777801</v>
      </c>
      <c r="H18582">
        <v>0.44252873563218398</v>
      </c>
      <c r="I18582">
        <v>0.191176470588235</v>
      </c>
      <c r="J18582" s="1">
        <v>0</v>
      </c>
      <c r="K18582" t="s">
        <v>23240</v>
      </c>
      <c r="L18582" t="s">
        <v>60408</v>
      </c>
      <c r="M18582" t="s">
        <v>60409</v>
      </c>
    </row>
    <row r="18583" spans="1:13">
      <c r="A18583" s="1" t="s">
        <v>20600</v>
      </c>
      <c r="B18583">
        <v>3.0897666773104503E-8</v>
      </c>
      <c r="C18583" s="1">
        <v>5.3261879642196501E-7</v>
      </c>
      <c r="D18583">
        <v>0</v>
      </c>
      <c r="E18583">
        <v>0</v>
      </c>
      <c r="F18583">
        <v>0</v>
      </c>
      <c r="G18583">
        <v>0</v>
      </c>
      <c r="H18583">
        <v>1.0638297872340399E-2</v>
      </c>
      <c r="I18583">
        <v>4.6296296296296301E-2</v>
      </c>
      <c r="J18583" s="1" t="s">
        <v>23229</v>
      </c>
      <c r="K18583" t="s">
        <v>23241</v>
      </c>
      <c r="L18583" t="s">
        <v>60410</v>
      </c>
      <c r="M18583" t="s">
        <v>60411</v>
      </c>
    </row>
    <row r="18584" spans="1:13">
      <c r="A18584" s="1" t="s">
        <v>20601</v>
      </c>
      <c r="B18584">
        <v>6.9160487568427603E-4</v>
      </c>
      <c r="C18584" s="1">
        <v>5.0357318530776299E-5</v>
      </c>
      <c r="D18584">
        <v>0.33333333333333298</v>
      </c>
      <c r="E18584">
        <v>0.59285714285714297</v>
      </c>
      <c r="F18584">
        <v>3.7037037037036999E-3</v>
      </c>
      <c r="G18584">
        <v>0</v>
      </c>
      <c r="H18584">
        <v>0</v>
      </c>
      <c r="I18584">
        <v>0</v>
      </c>
      <c r="J18584" s="1">
        <v>0</v>
      </c>
      <c r="K18584" t="s">
        <v>23238</v>
      </c>
      <c r="L18584" t="s">
        <v>60412</v>
      </c>
      <c r="M18584" t="s">
        <v>60413</v>
      </c>
    </row>
    <row r="18585" spans="1:13">
      <c r="A18585" s="1" t="s">
        <v>20602</v>
      </c>
      <c r="B18585">
        <v>1.8647512761892101E-4</v>
      </c>
      <c r="C18585" s="1">
        <v>9.8550496866186599E-6</v>
      </c>
      <c r="D18585">
        <v>0.38709677419354799</v>
      </c>
      <c r="E18585">
        <v>1.9230769230769201E-2</v>
      </c>
      <c r="F18585">
        <v>0.24324324324324301</v>
      </c>
      <c r="G18585">
        <v>8.1395348837209294E-2</v>
      </c>
      <c r="H18585">
        <v>1.6853932584269701E-2</v>
      </c>
      <c r="I18585">
        <v>9.375E-2</v>
      </c>
      <c r="J18585" s="1" t="s">
        <v>23229</v>
      </c>
      <c r="K18585" t="s">
        <v>23239</v>
      </c>
      <c r="L18585" t="s">
        <v>60414</v>
      </c>
      <c r="M18585" t="s">
        <v>60415</v>
      </c>
    </row>
    <row r="18586" spans="1:13">
      <c r="A18586" s="1" t="s">
        <v>20603</v>
      </c>
      <c r="B18586">
        <v>3.2343662063797501E-5</v>
      </c>
      <c r="C18586" s="1">
        <v>6.9028629390639599E-5</v>
      </c>
      <c r="D18586">
        <v>0</v>
      </c>
      <c r="E18586">
        <v>0</v>
      </c>
      <c r="F18586">
        <v>0.32608695652173902</v>
      </c>
      <c r="G18586">
        <v>0</v>
      </c>
      <c r="H18586">
        <v>0.375</v>
      </c>
      <c r="I18586">
        <v>9.2592592592592601E-2</v>
      </c>
      <c r="J18586" s="1">
        <v>0</v>
      </c>
      <c r="K18586" t="s">
        <v>23238</v>
      </c>
      <c r="L18586" t="s">
        <v>60416</v>
      </c>
      <c r="M18586" t="s">
        <v>60417</v>
      </c>
    </row>
    <row r="18587" spans="1:13">
      <c r="A18587" s="1" t="s">
        <v>20604</v>
      </c>
      <c r="B18587">
        <v>6.7853722765060599E-7</v>
      </c>
      <c r="C18587" s="1">
        <v>1.7768601742453801E-5</v>
      </c>
      <c r="D18587">
        <v>0</v>
      </c>
      <c r="E18587">
        <v>1.0416666666666701E-2</v>
      </c>
      <c r="F18587">
        <v>0</v>
      </c>
      <c r="G18587">
        <v>0</v>
      </c>
      <c r="H18587">
        <v>1.3157894736842099E-2</v>
      </c>
      <c r="I18587">
        <v>6.4000000000000001E-2</v>
      </c>
      <c r="J18587" s="1" t="s">
        <v>23229</v>
      </c>
      <c r="K18587" t="s">
        <v>23242</v>
      </c>
      <c r="L18587" t="s">
        <v>60418</v>
      </c>
      <c r="M18587" t="s">
        <v>60419</v>
      </c>
    </row>
    <row r="18588" spans="1:13">
      <c r="A18588" s="1" t="s">
        <v>20605</v>
      </c>
      <c r="B18588">
        <v>2.45584650746371E-6</v>
      </c>
      <c r="C18588" s="1">
        <v>4.4299114030842998E-6</v>
      </c>
      <c r="D18588">
        <v>0.05</v>
      </c>
      <c r="E18588">
        <v>5.8139534883720902E-2</v>
      </c>
      <c r="F18588">
        <v>8.4000000000000005E-2</v>
      </c>
      <c r="G18588">
        <v>0</v>
      </c>
      <c r="H18588">
        <v>0.169014084507042</v>
      </c>
      <c r="I18588">
        <v>0.05</v>
      </c>
      <c r="J18588" s="1">
        <v>0</v>
      </c>
      <c r="K18588" t="s">
        <v>23241</v>
      </c>
      <c r="L18588" t="s">
        <v>60420</v>
      </c>
      <c r="M18588" t="s">
        <v>60421</v>
      </c>
    </row>
    <row r="18589" spans="1:13">
      <c r="A18589" s="1" t="s">
        <v>20606</v>
      </c>
      <c r="B18589">
        <v>9.2135300125139704E-5</v>
      </c>
      <c r="C18589" s="1">
        <v>1.2094500005478699E-6</v>
      </c>
      <c r="D18589">
        <v>0.890625</v>
      </c>
      <c r="E18589">
        <v>0.69444444444444398</v>
      </c>
      <c r="F18589">
        <v>1</v>
      </c>
      <c r="G18589">
        <v>1</v>
      </c>
      <c r="H18589">
        <v>1</v>
      </c>
      <c r="I18589">
        <v>1</v>
      </c>
      <c r="J18589" s="1">
        <v>1</v>
      </c>
      <c r="K18589" t="s">
        <v>23238</v>
      </c>
      <c r="L18589" t="s">
        <v>60422</v>
      </c>
      <c r="M18589" t="s">
        <v>60423</v>
      </c>
    </row>
    <row r="18590" spans="1:13">
      <c r="A18590" s="1" t="s">
        <v>20607</v>
      </c>
      <c r="B18590">
        <v>2.45158814362183E-6</v>
      </c>
      <c r="C18590" s="1">
        <v>3.2571926866579399E-6</v>
      </c>
      <c r="D18590">
        <v>0.82258064516129004</v>
      </c>
      <c r="E18590">
        <v>0.98076923076923095</v>
      </c>
      <c r="F18590">
        <v>0.66201117318435798</v>
      </c>
      <c r="G18590">
        <v>0.87931034482758597</v>
      </c>
      <c r="H18590">
        <v>0.662790697674419</v>
      </c>
      <c r="I18590">
        <v>0.89361702127659604</v>
      </c>
      <c r="J18590" s="1">
        <v>1</v>
      </c>
      <c r="K18590" t="s">
        <v>23238</v>
      </c>
      <c r="L18590" t="s">
        <v>60424</v>
      </c>
      <c r="M18590" t="s">
        <v>60425</v>
      </c>
    </row>
    <row r="18591" spans="1:13">
      <c r="A18591" s="1" t="s">
        <v>20608</v>
      </c>
      <c r="B18591">
        <v>0</v>
      </c>
      <c r="C18591" s="1">
        <v>0</v>
      </c>
      <c r="D18591">
        <v>1</v>
      </c>
      <c r="E18591">
        <v>1</v>
      </c>
      <c r="F18591">
        <v>1</v>
      </c>
      <c r="G18591">
        <v>1</v>
      </c>
      <c r="H18591">
        <v>1</v>
      </c>
      <c r="I18591">
        <v>1</v>
      </c>
      <c r="J18591" s="1">
        <v>1</v>
      </c>
      <c r="K18591" t="s">
        <v>23238</v>
      </c>
      <c r="L18591" t="s">
        <v>60426</v>
      </c>
      <c r="M18591" t="s">
        <v>60427</v>
      </c>
    </row>
    <row r="18592" spans="1:13">
      <c r="A18592" s="1" t="s">
        <v>20609</v>
      </c>
      <c r="B18592">
        <v>8.1660529947754203E-7</v>
      </c>
      <c r="C18592" s="1">
        <v>4.5523230231435999E-7</v>
      </c>
      <c r="D18592">
        <v>0.98333333333333295</v>
      </c>
      <c r="E18592">
        <v>0.99479166666666696</v>
      </c>
      <c r="F18592">
        <v>0.99479166666666696</v>
      </c>
      <c r="G18592">
        <v>0.93965517241379304</v>
      </c>
      <c r="H18592">
        <v>1</v>
      </c>
      <c r="I18592">
        <v>1</v>
      </c>
      <c r="J18592" s="1">
        <v>1</v>
      </c>
      <c r="K18592" t="s">
        <v>23241</v>
      </c>
      <c r="L18592" t="s">
        <v>60428</v>
      </c>
      <c r="M18592" t="s">
        <v>60429</v>
      </c>
    </row>
    <row r="18593" spans="1:13">
      <c r="A18593" s="1" t="s">
        <v>20610</v>
      </c>
      <c r="B18593">
        <v>6.943594492832E-5</v>
      </c>
      <c r="C18593" s="1">
        <v>2.73702901531382E-7</v>
      </c>
      <c r="D18593">
        <v>0</v>
      </c>
      <c r="E18593">
        <v>0.38414634146341498</v>
      </c>
      <c r="F18593">
        <v>0</v>
      </c>
      <c r="G18593">
        <v>0</v>
      </c>
      <c r="H18593">
        <v>0</v>
      </c>
      <c r="I18593">
        <v>0</v>
      </c>
      <c r="J18593" s="1">
        <v>0</v>
      </c>
      <c r="K18593" t="s">
        <v>23242</v>
      </c>
      <c r="L18593" t="s">
        <v>60430</v>
      </c>
      <c r="M18593" t="s">
        <v>60431</v>
      </c>
    </row>
    <row r="18594" spans="1:13">
      <c r="A18594" s="1" t="s">
        <v>20611</v>
      </c>
      <c r="B18594">
        <v>5.8206484493366699E-6</v>
      </c>
      <c r="C18594" s="1">
        <v>6.3634096509379797E-8</v>
      </c>
      <c r="D18594">
        <v>8.6206896551724102E-2</v>
      </c>
      <c r="E18594">
        <v>2.6041666666666699E-2</v>
      </c>
      <c r="F18594">
        <v>0.128205128205128</v>
      </c>
      <c r="G18594">
        <v>0</v>
      </c>
      <c r="H18594">
        <v>0.118421052631579</v>
      </c>
      <c r="I18594">
        <v>9.6491228070175405E-2</v>
      </c>
      <c r="J18594" s="1" t="s">
        <v>23229</v>
      </c>
      <c r="K18594" t="s">
        <v>23238</v>
      </c>
      <c r="L18594" t="s">
        <v>60432</v>
      </c>
      <c r="M18594" t="s">
        <v>60433</v>
      </c>
    </row>
    <row r="18595" spans="1:13">
      <c r="A18595" s="1" t="s">
        <v>20612</v>
      </c>
      <c r="B18595">
        <v>4.0193164055104402E-4</v>
      </c>
      <c r="C18595" s="1">
        <v>5.7194745532542098E-4</v>
      </c>
      <c r="D18595">
        <v>0.609375</v>
      </c>
      <c r="E18595">
        <v>0.74479166666666696</v>
      </c>
      <c r="F18595">
        <v>0.18461538461538499</v>
      </c>
      <c r="G18595">
        <v>0.88392857142857095</v>
      </c>
      <c r="H18595">
        <v>0.40350877192982498</v>
      </c>
      <c r="I18595">
        <v>0.65652173913043499</v>
      </c>
      <c r="J18595" s="1">
        <v>0</v>
      </c>
      <c r="K18595" t="s">
        <v>23239</v>
      </c>
      <c r="L18595" t="s">
        <v>60434</v>
      </c>
      <c r="M18595" t="s">
        <v>60435</v>
      </c>
    </row>
    <row r="18596" spans="1:13">
      <c r="A18596" s="1" t="s">
        <v>20613</v>
      </c>
      <c r="B18596">
        <v>4.0403172475010696E-6</v>
      </c>
      <c r="C18596" s="1">
        <v>3.1426141469886E-7</v>
      </c>
      <c r="D18596">
        <v>1</v>
      </c>
      <c r="E18596">
        <v>1</v>
      </c>
      <c r="F18596">
        <v>0.95277777777777795</v>
      </c>
      <c r="G18596">
        <v>1</v>
      </c>
      <c r="H18596">
        <v>1</v>
      </c>
      <c r="I18596">
        <v>0.97058823529411797</v>
      </c>
      <c r="J18596" s="1" t="s">
        <v>23229</v>
      </c>
      <c r="K18596" t="s">
        <v>23241</v>
      </c>
      <c r="L18596" t="s">
        <v>60436</v>
      </c>
      <c r="M18596" t="s">
        <v>60437</v>
      </c>
    </row>
    <row r="18597" spans="1:13">
      <c r="A18597" s="1" t="s">
        <v>20614</v>
      </c>
      <c r="B18597">
        <v>5.4168737885470096E-6</v>
      </c>
      <c r="C18597" s="1">
        <v>5.5676976077036798E-6</v>
      </c>
      <c r="D18597">
        <v>0.46875</v>
      </c>
      <c r="E18597">
        <v>0.50568181818181801</v>
      </c>
      <c r="F18597">
        <v>0.414438502673797</v>
      </c>
      <c r="G18597">
        <v>0.17142857142857101</v>
      </c>
      <c r="H18597">
        <v>0.30769230769230799</v>
      </c>
      <c r="I18597">
        <v>0.157407407407407</v>
      </c>
      <c r="J18597" s="1">
        <v>0</v>
      </c>
      <c r="K18597" t="s">
        <v>23238</v>
      </c>
      <c r="L18597" t="s">
        <v>60438</v>
      </c>
      <c r="M18597" t="s">
        <v>60439</v>
      </c>
    </row>
    <row r="18598" spans="1:13">
      <c r="A18598" s="1" t="s">
        <v>20615</v>
      </c>
      <c r="B18598">
        <v>3.21217309518698E-4</v>
      </c>
      <c r="C18598" s="1">
        <v>6.0788399005889101E-5</v>
      </c>
      <c r="D18598">
        <v>1</v>
      </c>
      <c r="E18598">
        <v>0.99438202247190999</v>
      </c>
      <c r="F18598">
        <v>0.53125</v>
      </c>
      <c r="G18598">
        <v>0.4</v>
      </c>
      <c r="H18598">
        <v>0.46551724137931</v>
      </c>
      <c r="I18598">
        <v>0.88888888888888895</v>
      </c>
      <c r="J18598" s="1" t="s">
        <v>23229</v>
      </c>
      <c r="K18598" t="s">
        <v>23238</v>
      </c>
      <c r="L18598" t="s">
        <v>60440</v>
      </c>
      <c r="M18598" t="s">
        <v>60441</v>
      </c>
    </row>
    <row r="18599" spans="1:13">
      <c r="A18599" s="1" t="s">
        <v>20616</v>
      </c>
      <c r="B18599">
        <v>5.2586178994157498E-6</v>
      </c>
      <c r="C18599" s="1">
        <v>1.2962080074846E-8</v>
      </c>
      <c r="D18599">
        <v>0.90909090909090895</v>
      </c>
      <c r="E18599">
        <v>0.93382352941176505</v>
      </c>
      <c r="F18599">
        <v>0.972727272727273</v>
      </c>
      <c r="G18599">
        <v>1</v>
      </c>
      <c r="H18599">
        <v>1</v>
      </c>
      <c r="I18599">
        <v>0.90217391304347805</v>
      </c>
      <c r="J18599" s="1">
        <v>1</v>
      </c>
      <c r="K18599" t="s">
        <v>23242</v>
      </c>
      <c r="L18599" t="s">
        <v>60442</v>
      </c>
      <c r="M18599" t="s">
        <v>60443</v>
      </c>
    </row>
    <row r="18600" spans="1:13">
      <c r="A18600" s="1" t="s">
        <v>20617</v>
      </c>
      <c r="B18600">
        <v>1.15641637287951E-7</v>
      </c>
      <c r="C18600" s="1">
        <v>3.6451342985916198E-8</v>
      </c>
      <c r="D18600">
        <v>1.5625E-2</v>
      </c>
      <c r="E18600">
        <v>5.4347826086956503E-3</v>
      </c>
      <c r="F18600">
        <v>0</v>
      </c>
      <c r="G18600">
        <v>0</v>
      </c>
      <c r="H18600">
        <v>0</v>
      </c>
      <c r="I18600">
        <v>0</v>
      </c>
      <c r="J18600" s="1">
        <v>0</v>
      </c>
      <c r="K18600" t="s">
        <v>23237</v>
      </c>
      <c r="L18600" t="s">
        <v>60444</v>
      </c>
      <c r="M18600" t="s">
        <v>60445</v>
      </c>
    </row>
    <row r="18601" spans="1:13">
      <c r="A18601" s="1" t="s">
        <v>20618</v>
      </c>
      <c r="B18601">
        <v>1.2636207612042099E-7</v>
      </c>
      <c r="C18601" s="1">
        <v>2.1082212653966498E-6</v>
      </c>
      <c r="D18601">
        <v>0.96875</v>
      </c>
      <c r="E18601">
        <v>0.97872340425531901</v>
      </c>
      <c r="F18601">
        <v>0.99484536082474195</v>
      </c>
      <c r="G18601">
        <v>1</v>
      </c>
      <c r="H18601">
        <v>0.99082568807339499</v>
      </c>
      <c r="I18601">
        <v>0.99565217391304395</v>
      </c>
      <c r="J18601" s="1">
        <v>0.22727272727272699</v>
      </c>
      <c r="K18601" t="s">
        <v>23240</v>
      </c>
      <c r="L18601" t="s">
        <v>60446</v>
      </c>
      <c r="M18601" t="s">
        <v>60447</v>
      </c>
    </row>
    <row r="18602" spans="1:13">
      <c r="A18602" s="1" t="s">
        <v>20619</v>
      </c>
      <c r="B18602">
        <v>2.15488971070374E-5</v>
      </c>
      <c r="C18602" s="1">
        <v>3.1465791318793001E-8</v>
      </c>
      <c r="D18602">
        <v>0.96</v>
      </c>
      <c r="E18602">
        <v>0.84239130434782605</v>
      </c>
      <c r="F18602">
        <v>0.99735449735449699</v>
      </c>
      <c r="G18602">
        <v>0.98275862068965503</v>
      </c>
      <c r="H18602">
        <v>0.990291262135922</v>
      </c>
      <c r="I18602">
        <v>0.97058823529411797</v>
      </c>
      <c r="J18602" s="1">
        <v>1</v>
      </c>
      <c r="K18602" t="s">
        <v>23238</v>
      </c>
      <c r="L18602" t="s">
        <v>60448</v>
      </c>
      <c r="M18602" t="s">
        <v>60449</v>
      </c>
    </row>
    <row r="18603" spans="1:13">
      <c r="A18603" s="1" t="s">
        <v>20620</v>
      </c>
      <c r="B18603">
        <v>2.78768669223281E-7</v>
      </c>
      <c r="C18603" s="1">
        <v>6.8050539858624805E-8</v>
      </c>
      <c r="D18603">
        <v>1</v>
      </c>
      <c r="E18603">
        <v>1</v>
      </c>
      <c r="F18603">
        <v>1</v>
      </c>
      <c r="G18603">
        <v>0.58333333333333304</v>
      </c>
      <c r="H18603">
        <v>0.995</v>
      </c>
      <c r="I18603">
        <v>0.88461538461538503</v>
      </c>
      <c r="J18603" s="1" t="s">
        <v>23229</v>
      </c>
      <c r="K18603" t="s">
        <v>23242</v>
      </c>
      <c r="L18603" t="s">
        <v>60450</v>
      </c>
      <c r="M18603" t="s">
        <v>60451</v>
      </c>
    </row>
    <row r="18604" spans="1:13">
      <c r="A18604" s="1" t="s">
        <v>20621</v>
      </c>
      <c r="B18604">
        <v>7.9547641400715503E-7</v>
      </c>
      <c r="C18604" s="1">
        <v>1.07375990914899E-5</v>
      </c>
      <c r="D18604">
        <v>1</v>
      </c>
      <c r="E18604">
        <v>1</v>
      </c>
      <c r="F18604">
        <v>1</v>
      </c>
      <c r="G18604">
        <v>0.78947368421052599</v>
      </c>
      <c r="H18604">
        <v>0.96846846846846801</v>
      </c>
      <c r="I18604">
        <v>0.95833333333333304</v>
      </c>
      <c r="J18604" s="1">
        <v>1</v>
      </c>
      <c r="K18604" t="s">
        <v>23241</v>
      </c>
      <c r="L18604" t="s">
        <v>60452</v>
      </c>
      <c r="M18604" t="s">
        <v>60453</v>
      </c>
    </row>
    <row r="18605" spans="1:13">
      <c r="A18605" s="1" t="s">
        <v>20622</v>
      </c>
      <c r="B18605">
        <v>3.9907421397945402E-8</v>
      </c>
      <c r="C18605" s="1">
        <v>1.20969686801129E-5</v>
      </c>
      <c r="D18605">
        <v>1</v>
      </c>
      <c r="E18605">
        <v>0.97887323943661997</v>
      </c>
      <c r="F18605">
        <v>0.99295774647887303</v>
      </c>
      <c r="G18605">
        <v>0.98913043478260898</v>
      </c>
      <c r="H18605">
        <v>0.97368421052631604</v>
      </c>
      <c r="I18605">
        <v>0.98901098901098905</v>
      </c>
      <c r="J18605" s="1">
        <v>1</v>
      </c>
      <c r="K18605" t="s">
        <v>23238</v>
      </c>
      <c r="L18605" t="s">
        <v>60454</v>
      </c>
      <c r="M18605" t="s">
        <v>60455</v>
      </c>
    </row>
    <row r="18606" spans="1:13">
      <c r="A18606" s="1" t="s">
        <v>20623</v>
      </c>
      <c r="B18606">
        <v>2.7212997779010401E-5</v>
      </c>
      <c r="C18606" s="1">
        <v>4.5942773515385402E-4</v>
      </c>
      <c r="D18606">
        <v>0.98275862068965503</v>
      </c>
      <c r="E18606">
        <v>0.98333333333333295</v>
      </c>
      <c r="F18606">
        <v>0.99180327868852503</v>
      </c>
      <c r="G18606">
        <v>0.90384615384615397</v>
      </c>
      <c r="H18606">
        <v>0.64948453608247403</v>
      </c>
      <c r="I18606">
        <v>0.93835616438356195</v>
      </c>
      <c r="J18606" s="1" t="s">
        <v>23229</v>
      </c>
      <c r="K18606" t="s">
        <v>23238</v>
      </c>
      <c r="L18606" t="s">
        <v>60456</v>
      </c>
      <c r="M18606" t="s">
        <v>60457</v>
      </c>
    </row>
    <row r="18607" spans="1:13">
      <c r="A18607" s="1" t="s">
        <v>20624</v>
      </c>
      <c r="B18607">
        <v>5.1937436290231396E-4</v>
      </c>
      <c r="C18607" s="1">
        <v>5.9171433082546902E-5</v>
      </c>
      <c r="D18607">
        <v>0.953125</v>
      </c>
      <c r="E18607">
        <v>0.6</v>
      </c>
      <c r="F18607">
        <v>0.994871794871795</v>
      </c>
      <c r="G18607">
        <v>0.99122807017543901</v>
      </c>
      <c r="H18607">
        <v>1</v>
      </c>
      <c r="I18607">
        <v>0.98790322580645196</v>
      </c>
      <c r="J18607" s="1">
        <v>1</v>
      </c>
      <c r="K18607" t="s">
        <v>23238</v>
      </c>
      <c r="L18607" t="s">
        <v>60458</v>
      </c>
      <c r="M18607" t="s">
        <v>60459</v>
      </c>
    </row>
    <row r="18608" spans="1:13">
      <c r="A18608" s="1" t="s">
        <v>20625</v>
      </c>
      <c r="B18608">
        <v>0</v>
      </c>
      <c r="C18608" s="1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 s="1">
        <v>0.88888888888888895</v>
      </c>
      <c r="K18608" t="s">
        <v>23237</v>
      </c>
      <c r="L18608" t="s">
        <v>60460</v>
      </c>
      <c r="M18608" t="s">
        <v>60461</v>
      </c>
    </row>
    <row r="18609" spans="1:13">
      <c r="A18609" s="1" t="s">
        <v>20626</v>
      </c>
      <c r="B18609">
        <v>2.0199736732492301E-5</v>
      </c>
      <c r="C18609" s="1">
        <v>5.3241178744479498E-5</v>
      </c>
      <c r="D18609">
        <v>0.9375</v>
      </c>
      <c r="E18609">
        <v>0.91304347826086996</v>
      </c>
      <c r="F18609">
        <v>0.989304812834225</v>
      </c>
      <c r="G18609">
        <v>0.98275862068965503</v>
      </c>
      <c r="H18609">
        <v>0.87113402061855705</v>
      </c>
      <c r="I18609">
        <v>0.90983606557377095</v>
      </c>
      <c r="J18609" s="1">
        <v>1</v>
      </c>
      <c r="K18609" t="s">
        <v>23238</v>
      </c>
      <c r="L18609" t="s">
        <v>60462</v>
      </c>
      <c r="M18609" t="s">
        <v>60463</v>
      </c>
    </row>
    <row r="18610" spans="1:13">
      <c r="A18610" s="1" t="s">
        <v>20627</v>
      </c>
      <c r="B18610">
        <v>2.48343833796292E-6</v>
      </c>
      <c r="C18610" s="1">
        <v>1.37794826095359E-5</v>
      </c>
      <c r="D18610">
        <v>0</v>
      </c>
      <c r="E18610">
        <v>2.1739130434782601E-2</v>
      </c>
      <c r="F18610">
        <v>0</v>
      </c>
      <c r="G18610">
        <v>0</v>
      </c>
      <c r="H18610">
        <v>0.02</v>
      </c>
      <c r="I18610">
        <v>3.3333333333333298E-2</v>
      </c>
      <c r="J18610" s="1">
        <v>0</v>
      </c>
      <c r="K18610" t="s">
        <v>23241</v>
      </c>
      <c r="L18610" t="s">
        <v>60464</v>
      </c>
      <c r="M18610" t="s">
        <v>60465</v>
      </c>
    </row>
    <row r="18611" spans="1:13">
      <c r="A18611" s="1" t="s">
        <v>20628</v>
      </c>
      <c r="B18611">
        <v>1.29901865604331E-5</v>
      </c>
      <c r="C18611" s="1">
        <v>6.39257967380018E-7</v>
      </c>
      <c r="D18611">
        <v>0</v>
      </c>
      <c r="E18611">
        <v>5.2083333333333296E-3</v>
      </c>
      <c r="F18611">
        <v>0.442105263157895</v>
      </c>
      <c r="G18611">
        <v>1.72413793103448E-2</v>
      </c>
      <c r="H18611">
        <v>0.34684684684684702</v>
      </c>
      <c r="I18611">
        <v>0.10084033613445401</v>
      </c>
      <c r="J18611" s="1">
        <v>0</v>
      </c>
      <c r="K18611" t="s">
        <v>23241</v>
      </c>
      <c r="L18611" t="s">
        <v>60466</v>
      </c>
      <c r="M18611" t="s">
        <v>60467</v>
      </c>
    </row>
    <row r="18612" spans="1:13">
      <c r="A18612" s="1" t="s">
        <v>20629</v>
      </c>
      <c r="B18612">
        <v>1.7831220060633899E-4</v>
      </c>
      <c r="C18612" s="1">
        <v>1.88710512514527E-5</v>
      </c>
      <c r="D18612">
        <v>0.328125</v>
      </c>
      <c r="E18612">
        <v>0.170212765957447</v>
      </c>
      <c r="F18612">
        <v>0.26881720430107497</v>
      </c>
      <c r="G18612">
        <v>0</v>
      </c>
      <c r="H18612">
        <v>5.0505050505050501E-3</v>
      </c>
      <c r="I18612">
        <v>0.169811320754717</v>
      </c>
      <c r="J18612" s="1">
        <v>4.5454545454545497E-2</v>
      </c>
      <c r="K18612" t="s">
        <v>23242</v>
      </c>
      <c r="L18612" t="s">
        <v>60468</v>
      </c>
      <c r="M18612" t="s">
        <v>60469</v>
      </c>
    </row>
    <row r="18613" spans="1:13">
      <c r="A18613" s="1" t="s">
        <v>20630</v>
      </c>
      <c r="B18613">
        <v>5.4076839942338603E-4</v>
      </c>
      <c r="C18613" s="1">
        <v>7.1643845854943005E-5</v>
      </c>
      <c r="D18613">
        <v>0.578125</v>
      </c>
      <c r="E18613">
        <v>0.32291666666666702</v>
      </c>
      <c r="F18613">
        <v>0.86010362694300502</v>
      </c>
      <c r="G18613">
        <v>0.68867924528301905</v>
      </c>
      <c r="H18613">
        <v>0.95833333333333304</v>
      </c>
      <c r="I18613">
        <v>0.78494623655913998</v>
      </c>
      <c r="J18613" s="1">
        <v>0.66666666666666696</v>
      </c>
      <c r="K18613" t="s">
        <v>23241</v>
      </c>
      <c r="L18613" t="s">
        <v>60470</v>
      </c>
      <c r="M18613" t="s">
        <v>60471</v>
      </c>
    </row>
    <row r="18614" spans="1:13">
      <c r="A18614" s="1" t="s">
        <v>20631</v>
      </c>
      <c r="B18614">
        <v>4.8499124963018804E-6</v>
      </c>
      <c r="C18614" s="1">
        <v>1.2379835693994801E-6</v>
      </c>
      <c r="D18614">
        <v>0.12962962962963001</v>
      </c>
      <c r="E18614">
        <v>0.116666666666667</v>
      </c>
      <c r="F18614">
        <v>6.8571428571428603E-2</v>
      </c>
      <c r="G18614">
        <v>0</v>
      </c>
      <c r="H18614">
        <v>4.7619047619047603E-2</v>
      </c>
      <c r="I18614">
        <v>2.4691358024691398E-2</v>
      </c>
      <c r="J18614" s="1">
        <v>0</v>
      </c>
      <c r="K18614" t="s">
        <v>23238</v>
      </c>
      <c r="L18614" t="s">
        <v>60472</v>
      </c>
      <c r="M18614" t="s">
        <v>60473</v>
      </c>
    </row>
    <row r="18615" spans="1:13">
      <c r="A18615" s="1" t="s">
        <v>20632</v>
      </c>
      <c r="B18615">
        <v>0</v>
      </c>
      <c r="C18615" s="1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 s="1">
        <v>0.83333333333333304</v>
      </c>
      <c r="K18615" t="s">
        <v>23238</v>
      </c>
      <c r="L18615" t="s">
        <v>60474</v>
      </c>
      <c r="M18615" t="s">
        <v>60475</v>
      </c>
    </row>
    <row r="18616" spans="1:13">
      <c r="A18616" s="1" t="s">
        <v>20633</v>
      </c>
      <c r="B18616">
        <v>1.1626886905528E-5</v>
      </c>
      <c r="C18616" s="1">
        <v>1.2308206705788E-6</v>
      </c>
      <c r="D18616">
        <v>1</v>
      </c>
      <c r="E18616">
        <v>1</v>
      </c>
      <c r="F18616">
        <v>0.94478527607361995</v>
      </c>
      <c r="G18616">
        <v>1</v>
      </c>
      <c r="H18616">
        <v>0.92941176470588205</v>
      </c>
      <c r="I18616">
        <v>1</v>
      </c>
      <c r="J18616" s="1">
        <v>1</v>
      </c>
      <c r="K18616" t="s">
        <v>23240</v>
      </c>
      <c r="L18616" t="s">
        <v>60476</v>
      </c>
      <c r="M18616" t="s">
        <v>60477</v>
      </c>
    </row>
    <row r="18617" spans="1:13">
      <c r="A18617" s="1" t="s">
        <v>20634</v>
      </c>
      <c r="B18617">
        <v>2.15368789854709E-4</v>
      </c>
      <c r="C18617" s="1">
        <v>3.8534368443321704E-6</v>
      </c>
      <c r="D18617">
        <v>2.1739130434782601E-2</v>
      </c>
      <c r="E18617">
        <v>0.42465753424657499</v>
      </c>
      <c r="F18617">
        <v>6.7567567567567597E-3</v>
      </c>
      <c r="G18617">
        <v>0</v>
      </c>
      <c r="H18617">
        <v>6.4935064935064896E-3</v>
      </c>
      <c r="I18617">
        <v>9.8039215686274508E-3</v>
      </c>
      <c r="J18617" s="1">
        <v>0</v>
      </c>
      <c r="K18617" t="s">
        <v>23241</v>
      </c>
      <c r="L18617" t="s">
        <v>60478</v>
      </c>
      <c r="M18617" t="s">
        <v>60479</v>
      </c>
    </row>
    <row r="18618" spans="1:13">
      <c r="A18618" s="1" t="s">
        <v>20635</v>
      </c>
      <c r="B18618">
        <v>1.2241027555335199E-5</v>
      </c>
      <c r="C18618" s="1">
        <v>1.6821819081900101E-7</v>
      </c>
      <c r="D18618">
        <v>0.87096774193548399</v>
      </c>
      <c r="E18618">
        <v>0.91764705882352904</v>
      </c>
      <c r="F18618">
        <v>0.95628415300546399</v>
      </c>
      <c r="G18618">
        <v>1</v>
      </c>
      <c r="H18618">
        <v>0.97701149425287404</v>
      </c>
      <c r="I18618">
        <v>0.94791666666666696</v>
      </c>
      <c r="J18618" s="1" t="s">
        <v>23229</v>
      </c>
      <c r="K18618" t="s">
        <v>23238</v>
      </c>
      <c r="L18618" t="s">
        <v>60480</v>
      </c>
      <c r="M18618" t="s">
        <v>60481</v>
      </c>
    </row>
    <row r="18619" spans="1:13">
      <c r="A18619" s="1" t="s">
        <v>20636</v>
      </c>
      <c r="B18619">
        <v>0</v>
      </c>
      <c r="C18619" s="1">
        <v>0</v>
      </c>
      <c r="D18619">
        <v>1</v>
      </c>
      <c r="E18619">
        <v>1</v>
      </c>
      <c r="F18619">
        <v>1</v>
      </c>
      <c r="G18619">
        <v>1</v>
      </c>
      <c r="H18619">
        <v>1</v>
      </c>
      <c r="I18619">
        <v>1</v>
      </c>
      <c r="J18619" s="1">
        <v>0.22727272727272699</v>
      </c>
      <c r="K18619" t="s">
        <v>23239</v>
      </c>
      <c r="L18619" t="s">
        <v>60482</v>
      </c>
      <c r="M18619" t="s">
        <v>60483</v>
      </c>
    </row>
    <row r="18620" spans="1:13">
      <c r="A18620" s="1" t="s">
        <v>20637</v>
      </c>
      <c r="B18620">
        <v>4.7381130170496299E-6</v>
      </c>
      <c r="C18620" s="1">
        <v>6.4580556127197802E-6</v>
      </c>
      <c r="D18620">
        <v>4.6875E-2</v>
      </c>
      <c r="E18620">
        <v>0</v>
      </c>
      <c r="F18620">
        <v>0.16153846153846199</v>
      </c>
      <c r="G18620">
        <v>7.1428571428571397E-2</v>
      </c>
      <c r="H18620">
        <v>0.21495327102803699</v>
      </c>
      <c r="I18620">
        <v>9.2783505154639206E-2</v>
      </c>
      <c r="J18620" s="1">
        <v>0</v>
      </c>
      <c r="K18620" t="s">
        <v>23240</v>
      </c>
      <c r="L18620" t="s">
        <v>60484</v>
      </c>
      <c r="M18620" t="s">
        <v>60485</v>
      </c>
    </row>
    <row r="18621" spans="1:13">
      <c r="A18621" s="1" t="s">
        <v>20638</v>
      </c>
      <c r="B18621">
        <v>3.7043863196178101E-7</v>
      </c>
      <c r="C18621" s="1">
        <v>3.5107819978764001E-5</v>
      </c>
      <c r="D18621">
        <v>0.8</v>
      </c>
      <c r="E18621">
        <v>0.66176470588235303</v>
      </c>
      <c r="F18621">
        <v>1</v>
      </c>
      <c r="G18621">
        <v>0.92307692307692302</v>
      </c>
      <c r="H18621">
        <v>1</v>
      </c>
      <c r="I18621">
        <v>0.76404494382022503</v>
      </c>
      <c r="J18621" s="1" t="s">
        <v>23229</v>
      </c>
      <c r="K18621" t="s">
        <v>23239</v>
      </c>
      <c r="L18621" t="s">
        <v>60486</v>
      </c>
      <c r="M18621" t="s">
        <v>60487</v>
      </c>
    </row>
    <row r="18622" spans="1:13">
      <c r="A18622" s="1" t="s">
        <v>20639</v>
      </c>
      <c r="B18622">
        <v>2.3043240654777101E-5</v>
      </c>
      <c r="C18622" s="1">
        <v>7.2596091138871504E-6</v>
      </c>
      <c r="D18622">
        <v>0.76315789473684204</v>
      </c>
      <c r="E18622">
        <v>0.87662337662337697</v>
      </c>
      <c r="F18622">
        <v>1</v>
      </c>
      <c r="G18622">
        <v>0.875</v>
      </c>
      <c r="H18622">
        <v>1</v>
      </c>
      <c r="I18622">
        <v>0.67142857142857104</v>
      </c>
      <c r="J18622" s="1">
        <v>1</v>
      </c>
      <c r="K18622" t="s">
        <v>23241</v>
      </c>
      <c r="L18622" t="s">
        <v>60488</v>
      </c>
      <c r="M18622" t="s">
        <v>60489</v>
      </c>
    </row>
    <row r="18623" spans="1:13">
      <c r="A18623" s="1" t="s">
        <v>20640</v>
      </c>
      <c r="B18623">
        <v>4.3216232964591498E-7</v>
      </c>
      <c r="C18623" s="1">
        <v>2.4364680957547498E-7</v>
      </c>
      <c r="D18623">
        <v>0</v>
      </c>
      <c r="E18623">
        <v>5.2083333333333296E-3</v>
      </c>
      <c r="F18623">
        <v>1.28865979381443E-2</v>
      </c>
      <c r="G18623">
        <v>0</v>
      </c>
      <c r="H18623">
        <v>4.4642857142857097E-3</v>
      </c>
      <c r="I18623">
        <v>0</v>
      </c>
      <c r="J18623" s="1">
        <v>0</v>
      </c>
      <c r="K18623" t="s">
        <v>23241</v>
      </c>
      <c r="L18623" t="s">
        <v>60490</v>
      </c>
      <c r="M18623" t="s">
        <v>60491</v>
      </c>
    </row>
    <row r="18624" spans="1:13">
      <c r="A18624" s="1" t="s">
        <v>20641</v>
      </c>
      <c r="B18624">
        <v>3.66119654985505E-6</v>
      </c>
      <c r="C18624" s="1">
        <v>7.9533882412536404E-5</v>
      </c>
      <c r="D18624">
        <v>1</v>
      </c>
      <c r="E18624">
        <v>0.99468085106382997</v>
      </c>
      <c r="F18624">
        <v>0.99742268041237103</v>
      </c>
      <c r="G18624">
        <v>0.94827586206896597</v>
      </c>
      <c r="H18624">
        <v>0.97368421052631604</v>
      </c>
      <c r="I18624">
        <v>0.92400000000000004</v>
      </c>
      <c r="J18624" s="1">
        <v>1</v>
      </c>
      <c r="K18624" t="s">
        <v>23239</v>
      </c>
      <c r="L18624" t="s">
        <v>60492</v>
      </c>
      <c r="M18624" t="s">
        <v>60493</v>
      </c>
    </row>
    <row r="18625" spans="1:13">
      <c r="A18625" s="1" t="s">
        <v>20642</v>
      </c>
      <c r="B18625">
        <v>1.7116201429513201E-7</v>
      </c>
      <c r="C18625" s="1">
        <v>4.4954028744544002E-4</v>
      </c>
      <c r="D18625">
        <v>0</v>
      </c>
      <c r="E18625">
        <v>0</v>
      </c>
      <c r="F18625">
        <v>4.3243243243243197E-2</v>
      </c>
      <c r="G18625">
        <v>0.35294117647058798</v>
      </c>
      <c r="H18625">
        <v>0.26576576576576599</v>
      </c>
      <c r="I18625">
        <v>8.9473684210526302E-2</v>
      </c>
      <c r="J18625" s="1" t="s">
        <v>23229</v>
      </c>
      <c r="K18625" t="s">
        <v>23242</v>
      </c>
      <c r="L18625" t="s">
        <v>60494</v>
      </c>
      <c r="M18625" t="s">
        <v>60495</v>
      </c>
    </row>
    <row r="18626" spans="1:13">
      <c r="A18626" s="1" t="s">
        <v>20643</v>
      </c>
      <c r="B18626">
        <v>6.7938785004608598E-5</v>
      </c>
      <c r="C18626" s="1">
        <v>1.28355306171011E-5</v>
      </c>
      <c r="D18626">
        <v>0.967741935483871</v>
      </c>
      <c r="E18626">
        <v>0.83516483516483497</v>
      </c>
      <c r="F18626">
        <v>0.96524064171123003</v>
      </c>
      <c r="G18626">
        <v>0.97368421052631604</v>
      </c>
      <c r="H18626">
        <v>0.99456521739130399</v>
      </c>
      <c r="I18626">
        <v>0.96825396825396803</v>
      </c>
      <c r="J18626" s="1">
        <v>1</v>
      </c>
      <c r="K18626" t="s">
        <v>23238</v>
      </c>
      <c r="L18626" t="s">
        <v>60496</v>
      </c>
      <c r="M18626" t="s">
        <v>60497</v>
      </c>
    </row>
    <row r="18627" spans="1:13">
      <c r="A18627" s="1" t="s">
        <v>20644</v>
      </c>
      <c r="B18627">
        <v>9.8871583309337693E-6</v>
      </c>
      <c r="C18627" s="1">
        <v>8.1488226751524301E-7</v>
      </c>
      <c r="D18627">
        <v>7.4074074074074098E-2</v>
      </c>
      <c r="E18627">
        <v>0.316455696202532</v>
      </c>
      <c r="F18627">
        <v>2.04081632653061E-2</v>
      </c>
      <c r="G18627">
        <v>0.91071428571428603</v>
      </c>
      <c r="H18627">
        <v>0.269736842105263</v>
      </c>
      <c r="I18627">
        <v>0.71212121212121204</v>
      </c>
      <c r="J18627" s="1" t="s">
        <v>23229</v>
      </c>
      <c r="K18627" t="s">
        <v>23241</v>
      </c>
      <c r="L18627" t="s">
        <v>60498</v>
      </c>
      <c r="M18627" t="s">
        <v>60499</v>
      </c>
    </row>
    <row r="18628" spans="1:13">
      <c r="A18628" s="1" t="s">
        <v>20645</v>
      </c>
      <c r="B18628">
        <v>3.2972285420802301E-9</v>
      </c>
      <c r="C18628" s="1">
        <v>2.9001818985451599E-5</v>
      </c>
      <c r="D18628">
        <v>0</v>
      </c>
      <c r="E18628">
        <v>0</v>
      </c>
      <c r="F18628">
        <v>0</v>
      </c>
      <c r="G18628">
        <v>0.69148936170212805</v>
      </c>
      <c r="H18628">
        <v>0.06</v>
      </c>
      <c r="I18628">
        <v>0.2</v>
      </c>
      <c r="J18628" s="1">
        <v>0</v>
      </c>
      <c r="K18628" t="s">
        <v>23239</v>
      </c>
      <c r="L18628" t="s">
        <v>60500</v>
      </c>
      <c r="M18628" t="s">
        <v>60501</v>
      </c>
    </row>
    <row r="18629" spans="1:13">
      <c r="A18629" s="1" t="s">
        <v>20646</v>
      </c>
      <c r="B18629">
        <v>3.12923319321006E-7</v>
      </c>
      <c r="C18629" s="1">
        <v>1.7946229149461901E-5</v>
      </c>
      <c r="D18629">
        <v>0</v>
      </c>
      <c r="E18629">
        <v>0</v>
      </c>
      <c r="F18629">
        <v>0</v>
      </c>
      <c r="G18629">
        <v>0</v>
      </c>
      <c r="H18629">
        <v>0.38</v>
      </c>
      <c r="I18629">
        <v>0</v>
      </c>
      <c r="J18629" s="1" t="s">
        <v>23229</v>
      </c>
      <c r="K18629" t="s">
        <v>23238</v>
      </c>
      <c r="L18629" t="s">
        <v>60502</v>
      </c>
      <c r="M18629" t="s">
        <v>60503</v>
      </c>
    </row>
    <row r="18630" spans="1:13">
      <c r="A18630" s="1" t="s">
        <v>20647</v>
      </c>
      <c r="B18630">
        <v>1.9128776618891799E-5</v>
      </c>
      <c r="C18630" s="1">
        <v>6.2362777273187204E-7</v>
      </c>
      <c r="D18630">
        <v>1</v>
      </c>
      <c r="E18630">
        <v>0.88690476190476197</v>
      </c>
      <c r="F18630">
        <v>1</v>
      </c>
      <c r="G18630">
        <v>1</v>
      </c>
      <c r="H18630">
        <v>1</v>
      </c>
      <c r="I18630">
        <v>1</v>
      </c>
      <c r="J18630" s="1">
        <v>1</v>
      </c>
      <c r="K18630" t="s">
        <v>23238</v>
      </c>
      <c r="L18630" t="s">
        <v>60504</v>
      </c>
      <c r="M18630" t="s">
        <v>60505</v>
      </c>
    </row>
    <row r="18631" spans="1:13">
      <c r="A18631" s="1" t="s">
        <v>20648</v>
      </c>
      <c r="B18631">
        <v>2.77127808109459E-8</v>
      </c>
      <c r="C18631" s="1">
        <v>1.3906409716161499E-5</v>
      </c>
      <c r="D18631">
        <v>1</v>
      </c>
      <c r="E18631">
        <v>1</v>
      </c>
      <c r="F18631">
        <v>0.90730337078651702</v>
      </c>
      <c r="G18631">
        <v>0.96808510638297895</v>
      </c>
      <c r="H18631">
        <v>0.87864077669902896</v>
      </c>
      <c r="I18631">
        <v>1</v>
      </c>
      <c r="J18631" s="1">
        <v>1</v>
      </c>
      <c r="K18631" t="s">
        <v>23241</v>
      </c>
      <c r="L18631" t="s">
        <v>60506</v>
      </c>
      <c r="M18631" t="s">
        <v>60507</v>
      </c>
    </row>
    <row r="18632" spans="1:13">
      <c r="A18632" s="1" t="s">
        <v>20649</v>
      </c>
      <c r="B18632">
        <v>9.767404970305609E-7</v>
      </c>
      <c r="C18632" s="1">
        <v>2.31989199854103E-8</v>
      </c>
      <c r="D18632">
        <v>1</v>
      </c>
      <c r="E18632">
        <v>1</v>
      </c>
      <c r="F18632">
        <v>0.952554744525547</v>
      </c>
      <c r="G18632">
        <v>1</v>
      </c>
      <c r="H18632">
        <v>1</v>
      </c>
      <c r="I18632">
        <v>1</v>
      </c>
      <c r="J18632" s="1">
        <v>1</v>
      </c>
      <c r="K18632" t="s">
        <v>23238</v>
      </c>
      <c r="L18632" t="s">
        <v>60508</v>
      </c>
      <c r="M18632" t="s">
        <v>60509</v>
      </c>
    </row>
    <row r="18633" spans="1:13">
      <c r="A18633" s="1" t="s">
        <v>20650</v>
      </c>
      <c r="B18633">
        <v>1.3302661248484099E-6</v>
      </c>
      <c r="C18633" s="1">
        <v>3.90311997561439E-7</v>
      </c>
      <c r="D18633">
        <v>1</v>
      </c>
      <c r="E18633">
        <v>1</v>
      </c>
      <c r="F18633">
        <v>1</v>
      </c>
      <c r="G18633">
        <v>1</v>
      </c>
      <c r="H18633">
        <v>1</v>
      </c>
      <c r="I18633">
        <v>0.8</v>
      </c>
      <c r="J18633" s="1" t="s">
        <v>23229</v>
      </c>
      <c r="K18633" t="s">
        <v>23242</v>
      </c>
      <c r="L18633" t="s">
        <v>60510</v>
      </c>
      <c r="M18633" t="s">
        <v>60511</v>
      </c>
    </row>
    <row r="18634" spans="1:13">
      <c r="A18634" s="1" t="s">
        <v>20651</v>
      </c>
      <c r="B18634">
        <v>3.21110356881578E-8</v>
      </c>
      <c r="C18634" s="1">
        <v>2.94274085458453E-8</v>
      </c>
      <c r="D18634">
        <v>0</v>
      </c>
      <c r="E18634">
        <v>0</v>
      </c>
      <c r="F18634">
        <v>2.6737967914438501E-3</v>
      </c>
      <c r="G18634">
        <v>0</v>
      </c>
      <c r="H18634">
        <v>0</v>
      </c>
      <c r="I18634">
        <v>0</v>
      </c>
      <c r="J18634" s="1">
        <v>0.72727272727272696</v>
      </c>
      <c r="K18634" t="s">
        <v>23238</v>
      </c>
      <c r="L18634" t="s">
        <v>60512</v>
      </c>
      <c r="M18634" t="s">
        <v>60513</v>
      </c>
    </row>
    <row r="18635" spans="1:13">
      <c r="A18635" s="1" t="s">
        <v>20652</v>
      </c>
      <c r="B18635">
        <v>3.6543453477724298E-6</v>
      </c>
      <c r="C18635" s="1">
        <v>4.5017290404159397E-6</v>
      </c>
      <c r="D18635">
        <v>1</v>
      </c>
      <c r="E18635">
        <v>0.99382716049382702</v>
      </c>
      <c r="F18635">
        <v>0.99378881987577605</v>
      </c>
      <c r="G18635">
        <v>0.30263157894736797</v>
      </c>
      <c r="H18635">
        <v>0.95394736842105299</v>
      </c>
      <c r="I18635">
        <v>0.72115384615384603</v>
      </c>
      <c r="J18635" s="1">
        <v>1</v>
      </c>
      <c r="K18635" t="s">
        <v>23238</v>
      </c>
      <c r="L18635" t="s">
        <v>60514</v>
      </c>
      <c r="M18635" t="s">
        <v>60515</v>
      </c>
    </row>
    <row r="18636" spans="1:13">
      <c r="A18636" s="1" t="s">
        <v>20653</v>
      </c>
      <c r="B18636">
        <v>4.0652918774039601E-6</v>
      </c>
      <c r="C18636" s="1">
        <v>6.4300721542839006E-8</v>
      </c>
      <c r="D18636">
        <v>0.43181818181818199</v>
      </c>
      <c r="E18636">
        <v>0.28571428571428598</v>
      </c>
      <c r="F18636">
        <v>0.81818181818181801</v>
      </c>
      <c r="G18636">
        <v>0.84482758620689702</v>
      </c>
      <c r="H18636">
        <v>0.85074626865671599</v>
      </c>
      <c r="I18636">
        <v>0.91428571428571404</v>
      </c>
      <c r="J18636" s="1" t="s">
        <v>23229</v>
      </c>
      <c r="K18636" t="s">
        <v>23240</v>
      </c>
      <c r="L18636" t="s">
        <v>60516</v>
      </c>
      <c r="M18636" t="s">
        <v>60517</v>
      </c>
    </row>
    <row r="18637" spans="1:13">
      <c r="A18637" s="1" t="s">
        <v>20654</v>
      </c>
      <c r="B18637">
        <v>2.6943117651241299E-9</v>
      </c>
      <c r="C18637" s="1">
        <v>8.6402982647656099E-6</v>
      </c>
      <c r="D18637">
        <v>1</v>
      </c>
      <c r="E18637">
        <v>1</v>
      </c>
      <c r="F18637">
        <v>1</v>
      </c>
      <c r="G18637">
        <v>0.63235294117647101</v>
      </c>
      <c r="H18637">
        <v>0.95348837209302295</v>
      </c>
      <c r="I18637">
        <v>0.91176470588235303</v>
      </c>
      <c r="J18637" s="1" t="s">
        <v>23229</v>
      </c>
      <c r="K18637" t="s">
        <v>23238</v>
      </c>
      <c r="L18637" t="s">
        <v>60518</v>
      </c>
      <c r="M18637" t="s">
        <v>60519</v>
      </c>
    </row>
    <row r="18638" spans="1:13">
      <c r="A18638" s="1" t="s">
        <v>20655</v>
      </c>
      <c r="B18638">
        <v>2.21824415685137E-5</v>
      </c>
      <c r="C18638" s="1">
        <v>1.9612064704691699E-5</v>
      </c>
      <c r="D18638">
        <v>0.81818181818181801</v>
      </c>
      <c r="E18638">
        <v>0.91269841269841301</v>
      </c>
      <c r="F18638">
        <v>0.90566037735849103</v>
      </c>
      <c r="G18638">
        <v>1</v>
      </c>
      <c r="H18638">
        <v>0.95121951219512202</v>
      </c>
      <c r="I18638">
        <v>1</v>
      </c>
      <c r="J18638" s="1">
        <v>1</v>
      </c>
      <c r="K18638" t="s">
        <v>23238</v>
      </c>
      <c r="L18638" t="s">
        <v>60520</v>
      </c>
      <c r="M18638" t="s">
        <v>60521</v>
      </c>
    </row>
    <row r="18639" spans="1:13">
      <c r="A18639" s="1" t="s">
        <v>20656</v>
      </c>
      <c r="B18639">
        <v>1.5645662535470001E-4</v>
      </c>
      <c r="C18639" s="1">
        <v>7.7372613924843299E-5</v>
      </c>
      <c r="D18639">
        <v>0.42857142857142899</v>
      </c>
      <c r="E18639">
        <v>1.1111111111111099E-2</v>
      </c>
      <c r="F18639">
        <v>0.30681818181818199</v>
      </c>
      <c r="G18639">
        <v>0</v>
      </c>
      <c r="H18639">
        <v>4.81927710843374E-2</v>
      </c>
      <c r="I18639">
        <v>0.104651162790698</v>
      </c>
      <c r="J18639" s="1" t="s">
        <v>23229</v>
      </c>
      <c r="K18639" t="s">
        <v>23242</v>
      </c>
      <c r="L18639" t="s">
        <v>60522</v>
      </c>
      <c r="M18639" t="s">
        <v>60523</v>
      </c>
    </row>
    <row r="18640" spans="1:13">
      <c r="A18640" s="1" t="s">
        <v>20657</v>
      </c>
      <c r="B18640">
        <v>7.9193054442445397E-6</v>
      </c>
      <c r="C18640" s="1">
        <v>3.3098422970377102E-4</v>
      </c>
      <c r="D18640">
        <v>0.98275862068965503</v>
      </c>
      <c r="E18640">
        <v>1</v>
      </c>
      <c r="F18640">
        <v>0.661157024793388</v>
      </c>
      <c r="G18640">
        <v>0.95</v>
      </c>
      <c r="H18640">
        <v>0.59895833333333304</v>
      </c>
      <c r="I18640">
        <v>0.66393442622950805</v>
      </c>
      <c r="J18640" s="1" t="s">
        <v>23229</v>
      </c>
      <c r="K18640" t="s">
        <v>23240</v>
      </c>
      <c r="L18640" t="s">
        <v>60524</v>
      </c>
      <c r="M18640" t="s">
        <v>60525</v>
      </c>
    </row>
    <row r="18641" spans="1:13">
      <c r="A18641" s="1" t="s">
        <v>20658</v>
      </c>
      <c r="B18641">
        <v>0</v>
      </c>
      <c r="C18641" s="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 s="1" t="s">
        <v>23229</v>
      </c>
      <c r="K18641" t="s">
        <v>23241</v>
      </c>
      <c r="L18641" t="s">
        <v>60526</v>
      </c>
      <c r="M18641" t="s">
        <v>60527</v>
      </c>
    </row>
    <row r="18642" spans="1:13">
      <c r="A18642" s="1" t="s">
        <v>20659</v>
      </c>
      <c r="B18642">
        <v>2.7607104416554402E-4</v>
      </c>
      <c r="C18642" s="1">
        <v>5.0429736735839404E-4</v>
      </c>
      <c r="D18642">
        <v>1</v>
      </c>
      <c r="E18642">
        <v>0.99468085106382997</v>
      </c>
      <c r="F18642">
        <v>0.64175257731958801</v>
      </c>
      <c r="G18642">
        <v>0.97</v>
      </c>
      <c r="H18642">
        <v>0.745</v>
      </c>
      <c r="I18642">
        <v>0.969135802469136</v>
      </c>
      <c r="J18642" s="1">
        <v>1</v>
      </c>
      <c r="K18642" t="s">
        <v>23241</v>
      </c>
      <c r="L18642" t="s">
        <v>60528</v>
      </c>
      <c r="M18642" t="s">
        <v>60529</v>
      </c>
    </row>
    <row r="18643" spans="1:13">
      <c r="A18643" s="1" t="s">
        <v>20660</v>
      </c>
      <c r="B18643">
        <v>3.9412582463545301E-6</v>
      </c>
      <c r="C18643" s="1">
        <v>3.16673676001504E-5</v>
      </c>
      <c r="D18643">
        <v>1</v>
      </c>
      <c r="E18643">
        <v>1</v>
      </c>
      <c r="F18643">
        <v>0.86910994764397898</v>
      </c>
      <c r="G18643">
        <v>0.98958333333333304</v>
      </c>
      <c r="H18643">
        <v>0.83</v>
      </c>
      <c r="I18643">
        <v>0.98780487804878003</v>
      </c>
      <c r="J18643" s="1">
        <v>1</v>
      </c>
      <c r="K18643" t="s">
        <v>23241</v>
      </c>
      <c r="L18643" t="s">
        <v>60530</v>
      </c>
      <c r="M18643" t="s">
        <v>60531</v>
      </c>
    </row>
    <row r="18644" spans="1:13">
      <c r="A18644" s="1" t="s">
        <v>20661</v>
      </c>
      <c r="B18644">
        <v>6.8264683292450597E-6</v>
      </c>
      <c r="C18644" s="1">
        <v>3.7511660883500801E-4</v>
      </c>
      <c r="D18644">
        <v>0.20689655172413801</v>
      </c>
      <c r="E18644">
        <v>0.107954545454545</v>
      </c>
      <c r="F18644">
        <v>0.394736842105263</v>
      </c>
      <c r="G18644">
        <v>3.06122448979592E-2</v>
      </c>
      <c r="H18644">
        <v>5.5E-2</v>
      </c>
      <c r="I18644">
        <v>5.1724137931034503E-2</v>
      </c>
      <c r="J18644" s="1" t="s">
        <v>23229</v>
      </c>
      <c r="K18644" t="s">
        <v>23239</v>
      </c>
      <c r="L18644" t="s">
        <v>60532</v>
      </c>
      <c r="M18644" t="s">
        <v>60533</v>
      </c>
    </row>
    <row r="18645" spans="1:13">
      <c r="A18645" s="1" t="s">
        <v>20662</v>
      </c>
      <c r="B18645">
        <v>1.5394088509261202E-5</v>
      </c>
      <c r="C18645" s="1">
        <v>9.3935418345918607E-6</v>
      </c>
      <c r="D18645">
        <v>0</v>
      </c>
      <c r="E18645">
        <v>0.13953488372093001</v>
      </c>
      <c r="F18645">
        <v>0</v>
      </c>
      <c r="G18645">
        <v>1.1111111111111099E-2</v>
      </c>
      <c r="H18645">
        <v>0</v>
      </c>
      <c r="I18645">
        <v>0</v>
      </c>
      <c r="J18645" s="1">
        <v>0</v>
      </c>
      <c r="K18645" t="s">
        <v>23242</v>
      </c>
      <c r="L18645" t="s">
        <v>60534</v>
      </c>
      <c r="M18645" t="s">
        <v>60535</v>
      </c>
    </row>
    <row r="18646" spans="1:13">
      <c r="A18646" s="1" t="s">
        <v>20663</v>
      </c>
      <c r="B18646">
        <v>3.02159966952569E-7</v>
      </c>
      <c r="C18646" s="1">
        <v>1.7064442597247998E-8</v>
      </c>
      <c r="D18646">
        <v>7.69230769230769E-2</v>
      </c>
      <c r="E18646">
        <v>1.2820512820512799E-2</v>
      </c>
      <c r="F18646">
        <v>0.13265306122449</v>
      </c>
      <c r="G18646">
        <v>0.33333333333333298</v>
      </c>
      <c r="H18646">
        <v>0.30769230769230799</v>
      </c>
      <c r="I18646">
        <v>9.6153846153846201E-2</v>
      </c>
      <c r="J18646" s="1">
        <v>0.14285714285714299</v>
      </c>
      <c r="K18646" t="s">
        <v>23238</v>
      </c>
      <c r="L18646" t="s">
        <v>60536</v>
      </c>
      <c r="M18646" t="s">
        <v>60537</v>
      </c>
    </row>
    <row r="18647" spans="1:13">
      <c r="A18647" s="1" t="s">
        <v>20664</v>
      </c>
      <c r="B18647">
        <v>6.6576408815122599E-7</v>
      </c>
      <c r="C18647" s="1">
        <v>5.3768928624155902E-7</v>
      </c>
      <c r="D18647">
        <v>1</v>
      </c>
      <c r="E18647">
        <v>1</v>
      </c>
      <c r="F18647">
        <v>0.99738219895288005</v>
      </c>
      <c r="G18647">
        <v>0.79824561403508798</v>
      </c>
      <c r="H18647">
        <v>0.96875</v>
      </c>
      <c r="I18647">
        <v>0.95283018867924496</v>
      </c>
      <c r="J18647" s="1">
        <v>1</v>
      </c>
      <c r="K18647" t="s">
        <v>23238</v>
      </c>
      <c r="L18647" t="s">
        <v>60538</v>
      </c>
      <c r="M18647" t="s">
        <v>60539</v>
      </c>
    </row>
    <row r="18648" spans="1:13">
      <c r="A18648" s="1" t="s">
        <v>20665</v>
      </c>
      <c r="B18648">
        <v>1.42691068862302E-5</v>
      </c>
      <c r="C18648" s="1">
        <v>1.0747381454362999E-6</v>
      </c>
      <c r="D18648">
        <v>0.95</v>
      </c>
      <c r="E18648">
        <v>0.81460674157303403</v>
      </c>
      <c r="F18648">
        <v>0.99725274725274704</v>
      </c>
      <c r="G18648">
        <v>0.94117647058823495</v>
      </c>
      <c r="H18648">
        <v>0.98780487804878003</v>
      </c>
      <c r="I18648">
        <v>0.94</v>
      </c>
      <c r="J18648" s="1" t="s">
        <v>23229</v>
      </c>
      <c r="K18648" t="s">
        <v>23242</v>
      </c>
      <c r="L18648" t="s">
        <v>60540</v>
      </c>
      <c r="M18648" t="s">
        <v>60541</v>
      </c>
    </row>
    <row r="18649" spans="1:13">
      <c r="A18649" s="1" t="s">
        <v>20666</v>
      </c>
      <c r="B18649">
        <v>1.68953528549215E-7</v>
      </c>
      <c r="C18649" s="1">
        <v>8.4077397330178394E-6</v>
      </c>
      <c r="D18649">
        <v>1</v>
      </c>
      <c r="E18649">
        <v>1</v>
      </c>
      <c r="F18649">
        <v>0.98106060606060597</v>
      </c>
      <c r="G18649">
        <v>0.98275862068965503</v>
      </c>
      <c r="H18649">
        <v>0.95192307692307698</v>
      </c>
      <c r="I18649">
        <v>0.94642857142857095</v>
      </c>
      <c r="J18649" s="1" t="s">
        <v>23229</v>
      </c>
      <c r="K18649" t="s">
        <v>23238</v>
      </c>
      <c r="L18649" t="s">
        <v>60542</v>
      </c>
      <c r="M18649" t="s">
        <v>60543</v>
      </c>
    </row>
    <row r="18650" spans="1:13">
      <c r="A18650" s="1" t="s">
        <v>20667</v>
      </c>
      <c r="B18650">
        <v>6.4832482163328095E-5</v>
      </c>
      <c r="C18650" s="1">
        <v>4.4693897833460397E-5</v>
      </c>
      <c r="D18650">
        <v>0.12</v>
      </c>
      <c r="E18650">
        <v>2.5974025974026E-2</v>
      </c>
      <c r="F18650">
        <v>0.24011299435028199</v>
      </c>
      <c r="G18650">
        <v>0</v>
      </c>
      <c r="H18650">
        <v>4.48717948717949E-2</v>
      </c>
      <c r="I18650">
        <v>3.2258064516128997E-2</v>
      </c>
      <c r="J18650" s="1" t="s">
        <v>23229</v>
      </c>
      <c r="K18650" t="s">
        <v>23242</v>
      </c>
      <c r="L18650" t="s">
        <v>60544</v>
      </c>
      <c r="M18650" t="s">
        <v>60545</v>
      </c>
    </row>
    <row r="18651" spans="1:13">
      <c r="A18651" s="1" t="s">
        <v>20668</v>
      </c>
      <c r="B18651">
        <v>7.05978016757449E-8</v>
      </c>
      <c r="C18651" s="1">
        <v>1.5215855368763799E-6</v>
      </c>
      <c r="D18651">
        <v>0.88333333333333297</v>
      </c>
      <c r="E18651">
        <v>0.90340909090909105</v>
      </c>
      <c r="F18651">
        <v>0.997282608695652</v>
      </c>
      <c r="G18651">
        <v>1</v>
      </c>
      <c r="H18651">
        <v>1</v>
      </c>
      <c r="I18651">
        <v>1</v>
      </c>
      <c r="J18651" s="1">
        <v>1</v>
      </c>
      <c r="K18651" t="s">
        <v>23238</v>
      </c>
      <c r="L18651" t="s">
        <v>60546</v>
      </c>
      <c r="M18651" t="s">
        <v>60547</v>
      </c>
    </row>
    <row r="18652" spans="1:13">
      <c r="A18652" s="1" t="s">
        <v>20669</v>
      </c>
      <c r="B18652">
        <v>1.2782762112239101E-6</v>
      </c>
      <c r="C18652" s="1">
        <v>1.37391342543592E-5</v>
      </c>
      <c r="D18652">
        <v>0</v>
      </c>
      <c r="E18652">
        <v>0</v>
      </c>
      <c r="F18652">
        <v>0</v>
      </c>
      <c r="G18652">
        <v>0.5</v>
      </c>
      <c r="H18652">
        <v>2.9069767441860499E-2</v>
      </c>
      <c r="I18652">
        <v>0.125</v>
      </c>
      <c r="J18652" s="1">
        <v>0</v>
      </c>
      <c r="K18652" t="s">
        <v>23241</v>
      </c>
      <c r="L18652" t="s">
        <v>60548</v>
      </c>
      <c r="M18652" t="s">
        <v>60549</v>
      </c>
    </row>
    <row r="18653" spans="1:13">
      <c r="A18653" s="1" t="s">
        <v>20670</v>
      </c>
      <c r="B18653">
        <v>7.9437669079601299E-5</v>
      </c>
      <c r="C18653" s="1">
        <v>1.1338647167972101E-5</v>
      </c>
      <c r="D18653">
        <v>0.47826086956521702</v>
      </c>
      <c r="E18653">
        <v>0.71929824561403499</v>
      </c>
      <c r="F18653">
        <v>0.92603550295857995</v>
      </c>
      <c r="G18653">
        <v>0.97297297297297303</v>
      </c>
      <c r="H18653">
        <v>0.92168674698795205</v>
      </c>
      <c r="I18653">
        <v>0.88596491228070196</v>
      </c>
      <c r="J18653" s="1" t="s">
        <v>23229</v>
      </c>
      <c r="K18653" t="s">
        <v>23238</v>
      </c>
      <c r="L18653" t="s">
        <v>60550</v>
      </c>
      <c r="M18653" t="s">
        <v>60551</v>
      </c>
    </row>
    <row r="18654" spans="1:13">
      <c r="A18654" s="1" t="s">
        <v>20671</v>
      </c>
      <c r="B18654">
        <v>1.4516672742143E-7</v>
      </c>
      <c r="C18654" s="1">
        <v>9.2797579837518403E-11</v>
      </c>
      <c r="D18654">
        <v>0</v>
      </c>
      <c r="E18654">
        <v>0</v>
      </c>
      <c r="F18654">
        <v>2.6178010471204199E-3</v>
      </c>
      <c r="G18654">
        <v>0</v>
      </c>
      <c r="H18654">
        <v>4.5454545454545496E-3</v>
      </c>
      <c r="I18654">
        <v>4.4247787610619503E-3</v>
      </c>
      <c r="J18654" s="1">
        <v>0</v>
      </c>
      <c r="K18654" t="s">
        <v>23241</v>
      </c>
      <c r="L18654" t="s">
        <v>60552</v>
      </c>
      <c r="M18654" t="s">
        <v>60553</v>
      </c>
    </row>
    <row r="18655" spans="1:13">
      <c r="A18655" s="1" t="s">
        <v>20672</v>
      </c>
      <c r="B18655">
        <v>8.7419380774554002E-5</v>
      </c>
      <c r="C18655" s="1">
        <v>3.9835107190544004E-6</v>
      </c>
      <c r="D18655">
        <v>0.209677419354839</v>
      </c>
      <c r="E18655">
        <v>0.42647058823529399</v>
      </c>
      <c r="F18655">
        <v>0.48897058823529399</v>
      </c>
      <c r="G18655">
        <v>0.97058823529411797</v>
      </c>
      <c r="H18655">
        <v>0.59859154929577496</v>
      </c>
      <c r="I18655">
        <v>0.41379310344827602</v>
      </c>
      <c r="J18655" s="1">
        <v>1</v>
      </c>
      <c r="K18655" t="s">
        <v>23242</v>
      </c>
      <c r="L18655" t="s">
        <v>60554</v>
      </c>
      <c r="M18655" t="s">
        <v>60555</v>
      </c>
    </row>
    <row r="18656" spans="1:13">
      <c r="A18656" s="1" t="s">
        <v>20673</v>
      </c>
      <c r="B18656">
        <v>1.00397645873633E-6</v>
      </c>
      <c r="C18656" s="1">
        <v>4.6904276667707E-4</v>
      </c>
      <c r="D18656">
        <v>0.85</v>
      </c>
      <c r="E18656">
        <v>0.88829787234042601</v>
      </c>
      <c r="F18656">
        <v>0.77173913043478304</v>
      </c>
      <c r="G18656">
        <v>0.76530612244898</v>
      </c>
      <c r="H18656">
        <v>0.43421052631578899</v>
      </c>
      <c r="I18656">
        <v>0.61764705882352899</v>
      </c>
      <c r="J18656" s="1">
        <v>0.95454545454545503</v>
      </c>
      <c r="K18656" t="s">
        <v>23241</v>
      </c>
      <c r="L18656" t="s">
        <v>60556</v>
      </c>
      <c r="M18656" t="s">
        <v>60557</v>
      </c>
    </row>
    <row r="18657" spans="1:13">
      <c r="A18657" s="1" t="s">
        <v>20674</v>
      </c>
      <c r="B18657">
        <v>1.0526092261974399E-5</v>
      </c>
      <c r="C18657" s="1">
        <v>1.8766483436762999E-5</v>
      </c>
      <c r="D18657">
        <v>0</v>
      </c>
      <c r="E18657">
        <v>0</v>
      </c>
      <c r="F18657">
        <v>0.11874999999999999</v>
      </c>
      <c r="G18657">
        <v>4.5454545454545497E-2</v>
      </c>
      <c r="H18657">
        <v>0.101190476190476</v>
      </c>
      <c r="I18657">
        <v>0.121621621621622</v>
      </c>
      <c r="J18657" s="1">
        <v>0.2</v>
      </c>
      <c r="K18657" t="s">
        <v>23242</v>
      </c>
      <c r="L18657" t="s">
        <v>60558</v>
      </c>
      <c r="M18657" t="s">
        <v>60559</v>
      </c>
    </row>
    <row r="18658" spans="1:13">
      <c r="A18658" s="1" t="s">
        <v>20675</v>
      </c>
      <c r="B18658">
        <v>5.2814666274828303E-7</v>
      </c>
      <c r="C18658" s="1">
        <v>6.9112684529097002E-7</v>
      </c>
      <c r="D18658">
        <v>0.96666666666666701</v>
      </c>
      <c r="E18658">
        <v>1</v>
      </c>
      <c r="F18658">
        <v>0.98742138364779897</v>
      </c>
      <c r="G18658">
        <v>1</v>
      </c>
      <c r="H18658">
        <v>0.99375000000000002</v>
      </c>
      <c r="I18658">
        <v>1</v>
      </c>
      <c r="J18658" s="1">
        <v>1</v>
      </c>
      <c r="K18658" t="s">
        <v>23240</v>
      </c>
      <c r="L18658" t="s">
        <v>60560</v>
      </c>
      <c r="M18658" t="s">
        <v>60561</v>
      </c>
    </row>
    <row r="18659" spans="1:13">
      <c r="A18659" s="1" t="s">
        <v>20676</v>
      </c>
      <c r="B18659">
        <v>2.4376893451576298E-7</v>
      </c>
      <c r="C18659" s="1">
        <v>8.5060439615116305E-8</v>
      </c>
      <c r="D18659">
        <v>1</v>
      </c>
      <c r="E18659">
        <v>1</v>
      </c>
      <c r="F18659">
        <v>0.99264705882352899</v>
      </c>
      <c r="G18659">
        <v>1</v>
      </c>
      <c r="H18659">
        <v>1</v>
      </c>
      <c r="I18659">
        <v>1</v>
      </c>
      <c r="J18659" s="1">
        <v>1</v>
      </c>
      <c r="K18659" t="s">
        <v>23238</v>
      </c>
      <c r="L18659" t="s">
        <v>60562</v>
      </c>
      <c r="M18659" t="s">
        <v>60563</v>
      </c>
    </row>
    <row r="18660" spans="1:13">
      <c r="A18660" s="1" t="s">
        <v>20677</v>
      </c>
      <c r="B18660">
        <v>6.0826562872497095E-7</v>
      </c>
      <c r="C18660" s="1">
        <v>1.66154934859284E-5</v>
      </c>
      <c r="D18660">
        <v>0.96875</v>
      </c>
      <c r="E18660">
        <v>1</v>
      </c>
      <c r="F18660">
        <v>0.97058823529411797</v>
      </c>
      <c r="G18660">
        <v>1</v>
      </c>
      <c r="H18660">
        <v>1</v>
      </c>
      <c r="I18660">
        <v>1</v>
      </c>
      <c r="J18660" s="1">
        <v>1</v>
      </c>
      <c r="K18660" t="s">
        <v>23241</v>
      </c>
      <c r="L18660" t="s">
        <v>60564</v>
      </c>
      <c r="M18660" t="s">
        <v>60565</v>
      </c>
    </row>
    <row r="18661" spans="1:13">
      <c r="A18661" s="1" t="s">
        <v>20678</v>
      </c>
      <c r="B18661">
        <v>4.5834115001140901E-7</v>
      </c>
      <c r="C18661" s="1">
        <v>3.47222982445559E-6</v>
      </c>
      <c r="D18661">
        <v>0.952380952380952</v>
      </c>
      <c r="E18661">
        <v>1</v>
      </c>
      <c r="F18661">
        <v>0.94705882352941195</v>
      </c>
      <c r="G18661">
        <v>1</v>
      </c>
      <c r="H18661">
        <v>0.99305555555555602</v>
      </c>
      <c r="I18661">
        <v>0.96875</v>
      </c>
      <c r="J18661" s="1" t="s">
        <v>23229</v>
      </c>
      <c r="K18661" t="s">
        <v>23238</v>
      </c>
      <c r="L18661" t="s">
        <v>60566</v>
      </c>
      <c r="M18661" t="s">
        <v>60567</v>
      </c>
    </row>
    <row r="18662" spans="1:13">
      <c r="A18662" s="1" t="s">
        <v>20679</v>
      </c>
      <c r="B18662">
        <v>1.3751498369989701E-8</v>
      </c>
      <c r="C18662" s="1">
        <v>2.3348997544716902E-5</v>
      </c>
      <c r="D18662">
        <v>0</v>
      </c>
      <c r="E18662">
        <v>5.9523809523809503E-3</v>
      </c>
      <c r="F18662">
        <v>2.9069767441860499E-3</v>
      </c>
      <c r="G18662">
        <v>6.8965517241379296E-2</v>
      </c>
      <c r="H18662">
        <v>0.168604651162791</v>
      </c>
      <c r="I18662">
        <v>5.4347826086956499E-2</v>
      </c>
      <c r="J18662" s="1">
        <v>0</v>
      </c>
      <c r="K18662" t="s">
        <v>23240</v>
      </c>
      <c r="L18662" t="s">
        <v>60568</v>
      </c>
      <c r="M18662" t="s">
        <v>60569</v>
      </c>
    </row>
    <row r="18663" spans="1:13">
      <c r="A18663" s="1" t="s">
        <v>20680</v>
      </c>
      <c r="B18663">
        <v>2.3369474254442402E-5</v>
      </c>
      <c r="C18663" s="1">
        <v>6.3824465928345497E-5</v>
      </c>
      <c r="D18663">
        <v>0.18518518518518501</v>
      </c>
      <c r="E18663">
        <v>2.5000000000000001E-2</v>
      </c>
      <c r="F18663">
        <v>0.57142857142857095</v>
      </c>
      <c r="G18663">
        <v>0.269230769230769</v>
      </c>
      <c r="H18663">
        <v>0.59523809523809501</v>
      </c>
      <c r="I18663">
        <v>0.35416666666666702</v>
      </c>
      <c r="J18663" s="1">
        <v>1</v>
      </c>
      <c r="K18663" t="s">
        <v>23239</v>
      </c>
      <c r="L18663" t="s">
        <v>60570</v>
      </c>
      <c r="M18663" t="s">
        <v>60571</v>
      </c>
    </row>
    <row r="18664" spans="1:13">
      <c r="A18664" s="1" t="s">
        <v>20681</v>
      </c>
      <c r="B18664">
        <v>3.1117565124176601E-5</v>
      </c>
      <c r="C18664" s="1">
        <v>1.19777663878207E-5</v>
      </c>
      <c r="D18664">
        <v>0.32692307692307698</v>
      </c>
      <c r="E18664">
        <v>0.160714285714286</v>
      </c>
      <c r="F18664">
        <v>0.32666666666666699</v>
      </c>
      <c r="G18664">
        <v>0</v>
      </c>
      <c r="H18664">
        <v>0</v>
      </c>
      <c r="I18664">
        <v>3.8461538461538498E-2</v>
      </c>
      <c r="J18664" s="1">
        <v>0</v>
      </c>
      <c r="K18664" t="s">
        <v>23241</v>
      </c>
      <c r="L18664" t="s">
        <v>60572</v>
      </c>
      <c r="M18664" t="s">
        <v>60573</v>
      </c>
    </row>
    <row r="18665" spans="1:13">
      <c r="A18665" s="1" t="s">
        <v>20682</v>
      </c>
      <c r="B18665">
        <v>1.78956262088644E-6</v>
      </c>
      <c r="C18665" s="1">
        <v>2.4164434131843301E-6</v>
      </c>
      <c r="D18665">
        <v>1</v>
      </c>
      <c r="E18665">
        <v>1</v>
      </c>
      <c r="F18665">
        <v>0.97008547008546997</v>
      </c>
      <c r="G18665">
        <v>0.97916666666666696</v>
      </c>
      <c r="H18665">
        <v>0.83620689655172398</v>
      </c>
      <c r="I18665">
        <v>0.84615384615384603</v>
      </c>
      <c r="J18665" s="1" t="s">
        <v>23229</v>
      </c>
      <c r="K18665" t="s">
        <v>23238</v>
      </c>
      <c r="L18665" t="s">
        <v>60574</v>
      </c>
      <c r="M18665" t="s">
        <v>60575</v>
      </c>
    </row>
    <row r="18666" spans="1:13">
      <c r="A18666" s="1" t="s">
        <v>20683</v>
      </c>
      <c r="B18666">
        <v>1.41017876210344E-10</v>
      </c>
      <c r="C18666" s="1">
        <v>3.8943217197667802E-11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>
        <v>0.98780487804878003</v>
      </c>
      <c r="J18666" s="1">
        <v>0.65</v>
      </c>
      <c r="K18666" t="s">
        <v>23241</v>
      </c>
      <c r="L18666" t="s">
        <v>60576</v>
      </c>
      <c r="M18666" t="s">
        <v>60577</v>
      </c>
    </row>
    <row r="18667" spans="1:13">
      <c r="A18667" s="1" t="s">
        <v>20684</v>
      </c>
      <c r="B18667">
        <v>2.34909013864123E-7</v>
      </c>
      <c r="C18667" s="1">
        <v>5.5859579705013099E-6</v>
      </c>
      <c r="D18667">
        <v>1</v>
      </c>
      <c r="E18667">
        <v>1</v>
      </c>
      <c r="F18667">
        <v>1</v>
      </c>
      <c r="G18667">
        <v>1</v>
      </c>
      <c r="H18667">
        <v>0.9765625</v>
      </c>
      <c r="I18667">
        <v>1</v>
      </c>
      <c r="J18667" s="1">
        <v>1</v>
      </c>
      <c r="K18667" t="s">
        <v>23238</v>
      </c>
      <c r="L18667" t="s">
        <v>60578</v>
      </c>
      <c r="M18667" t="s">
        <v>60579</v>
      </c>
    </row>
    <row r="18668" spans="1:13">
      <c r="A18668" s="1" t="s">
        <v>20685</v>
      </c>
      <c r="B18668">
        <v>5.68545628451951E-9</v>
      </c>
      <c r="C18668" s="1">
        <v>2.6565992966380599E-5</v>
      </c>
      <c r="D18668">
        <v>0.984375</v>
      </c>
      <c r="E18668">
        <v>1</v>
      </c>
      <c r="F18668">
        <v>0.994871794871795</v>
      </c>
      <c r="G18668">
        <v>1</v>
      </c>
      <c r="H18668">
        <v>0.96929824561403499</v>
      </c>
      <c r="I18668">
        <v>0.97599999999999998</v>
      </c>
      <c r="J18668" s="1">
        <v>1</v>
      </c>
      <c r="K18668" t="s">
        <v>23240</v>
      </c>
      <c r="L18668" t="s">
        <v>60580</v>
      </c>
      <c r="M18668" t="s">
        <v>60581</v>
      </c>
    </row>
    <row r="18669" spans="1:13">
      <c r="A18669" s="1" t="s">
        <v>20686</v>
      </c>
      <c r="B18669">
        <v>1.3057386805705301E-4</v>
      </c>
      <c r="C18669" s="1">
        <v>2.88182415906968E-5</v>
      </c>
      <c r="D18669">
        <v>0.82142857142857095</v>
      </c>
      <c r="E18669">
        <v>0.67682926829268297</v>
      </c>
      <c r="F18669">
        <v>0.99528301886792403</v>
      </c>
      <c r="G18669">
        <v>1</v>
      </c>
      <c r="H18669">
        <v>1</v>
      </c>
      <c r="I18669">
        <v>0.97169811320754695</v>
      </c>
      <c r="J18669" s="1">
        <v>1</v>
      </c>
      <c r="K18669" t="s">
        <v>23241</v>
      </c>
      <c r="L18669" t="s">
        <v>60582</v>
      </c>
      <c r="M18669" t="s">
        <v>60583</v>
      </c>
    </row>
    <row r="18670" spans="1:13">
      <c r="A18670" s="1" t="s">
        <v>20687</v>
      </c>
      <c r="B18670">
        <v>4.9316096433622901E-8</v>
      </c>
      <c r="C18670" s="1">
        <v>2.33359561128058E-7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6.4935064935064896E-3</v>
      </c>
      <c r="J18670" s="1">
        <v>0</v>
      </c>
      <c r="K18670" t="s">
        <v>23239</v>
      </c>
      <c r="L18670" t="s">
        <v>60584</v>
      </c>
      <c r="M18670" t="s">
        <v>60585</v>
      </c>
    </row>
    <row r="18671" spans="1:13">
      <c r="A18671" s="1" t="s">
        <v>20688</v>
      </c>
      <c r="B18671">
        <v>1.5487684970915501E-4</v>
      </c>
      <c r="C18671" s="1">
        <v>1.1833363461422701E-6</v>
      </c>
      <c r="D18671">
        <v>0.453125</v>
      </c>
      <c r="E18671">
        <v>0.94705882352941195</v>
      </c>
      <c r="F18671">
        <v>1.3966480446927399E-2</v>
      </c>
      <c r="G18671">
        <v>1.72413793103448E-2</v>
      </c>
      <c r="H18671">
        <v>1.1494252873563199E-2</v>
      </c>
      <c r="I18671">
        <v>3.8461538461538498E-2</v>
      </c>
      <c r="J18671" s="1">
        <v>0</v>
      </c>
      <c r="K18671" t="s">
        <v>23239</v>
      </c>
      <c r="L18671" t="s">
        <v>60586</v>
      </c>
      <c r="M18671" t="s">
        <v>60587</v>
      </c>
    </row>
    <row r="18672" spans="1:13">
      <c r="A18672" s="1" t="s">
        <v>20689</v>
      </c>
      <c r="B18672">
        <v>1.48700033697915E-6</v>
      </c>
      <c r="C18672" s="1">
        <v>3.4268208131052402E-5</v>
      </c>
      <c r="D18672">
        <v>0</v>
      </c>
      <c r="E18672">
        <v>0</v>
      </c>
      <c r="F18672">
        <v>3.1250000000000002E-3</v>
      </c>
      <c r="G18672">
        <v>0</v>
      </c>
      <c r="H18672">
        <v>0</v>
      </c>
      <c r="I18672">
        <v>0.13157894736842099</v>
      </c>
      <c r="J18672" s="1">
        <v>0</v>
      </c>
      <c r="K18672" t="s">
        <v>23241</v>
      </c>
      <c r="L18672" t="s">
        <v>60588</v>
      </c>
      <c r="M18672" t="s">
        <v>60589</v>
      </c>
    </row>
    <row r="18673" spans="1:13">
      <c r="A18673" s="1" t="s">
        <v>20690</v>
      </c>
      <c r="B18673">
        <v>5.5390285076375899E-7</v>
      </c>
      <c r="C18673" s="1">
        <v>1.94299345892133E-7</v>
      </c>
      <c r="D18673">
        <v>3.125E-2</v>
      </c>
      <c r="E18673">
        <v>0.142045454545455</v>
      </c>
      <c r="F18673">
        <v>5.5248618784530402E-3</v>
      </c>
      <c r="G18673">
        <v>0</v>
      </c>
      <c r="H18673">
        <v>0</v>
      </c>
      <c r="I18673">
        <v>2.83018867924528E-2</v>
      </c>
      <c r="J18673" s="1" t="s">
        <v>23229</v>
      </c>
      <c r="K18673" t="s">
        <v>23239</v>
      </c>
      <c r="L18673" t="s">
        <v>60590</v>
      </c>
      <c r="M18673" t="s">
        <v>60591</v>
      </c>
    </row>
    <row r="18674" spans="1:13">
      <c r="A18674" s="1" t="s">
        <v>20691</v>
      </c>
      <c r="B18674">
        <v>4.6589106426885504E-6</v>
      </c>
      <c r="C18674" s="1">
        <v>2.30007000857368E-6</v>
      </c>
      <c r="D18674">
        <v>0</v>
      </c>
      <c r="E18674">
        <v>1.0638297872340399E-2</v>
      </c>
      <c r="F18674">
        <v>5.5555555555555601E-2</v>
      </c>
      <c r="G18674">
        <v>0</v>
      </c>
      <c r="H18674">
        <v>0</v>
      </c>
      <c r="I18674">
        <v>0</v>
      </c>
      <c r="J18674" s="1">
        <v>0</v>
      </c>
      <c r="K18674" t="s">
        <v>23239</v>
      </c>
      <c r="L18674" t="s">
        <v>60592</v>
      </c>
      <c r="M18674" t="s">
        <v>60593</v>
      </c>
    </row>
    <row r="18675" spans="1:13">
      <c r="A18675" s="1" t="s">
        <v>20692</v>
      </c>
      <c r="B18675">
        <v>4.17846095653837E-6</v>
      </c>
      <c r="C18675" s="1">
        <v>3.84812461384428E-6</v>
      </c>
      <c r="D18675">
        <v>0</v>
      </c>
      <c r="E18675">
        <v>0</v>
      </c>
      <c r="F18675">
        <v>5.4347826086956499E-2</v>
      </c>
      <c r="G18675">
        <v>0</v>
      </c>
      <c r="H18675">
        <v>0</v>
      </c>
      <c r="I18675">
        <v>0</v>
      </c>
      <c r="J18675" s="1">
        <v>0</v>
      </c>
      <c r="K18675" t="s">
        <v>23237</v>
      </c>
      <c r="L18675" t="s">
        <v>60594</v>
      </c>
      <c r="M18675" t="s">
        <v>60595</v>
      </c>
    </row>
    <row r="18676" spans="1:13">
      <c r="A18676" s="1" t="s">
        <v>20693</v>
      </c>
      <c r="B18676">
        <v>3.22109403691382E-9</v>
      </c>
      <c r="C18676" s="1">
        <v>2.7427938237658999E-6</v>
      </c>
      <c r="D18676">
        <v>6.4516129032258104E-2</v>
      </c>
      <c r="E18676">
        <v>4.3956043956044001E-2</v>
      </c>
      <c r="F18676">
        <v>2.6315789473684201E-3</v>
      </c>
      <c r="G18676">
        <v>0</v>
      </c>
      <c r="H18676">
        <v>5.9523809523809503E-3</v>
      </c>
      <c r="I18676">
        <v>2.4193548387096801E-2</v>
      </c>
      <c r="J18676" s="1">
        <v>0</v>
      </c>
      <c r="K18676" t="s">
        <v>23238</v>
      </c>
      <c r="L18676" t="s">
        <v>60596</v>
      </c>
      <c r="M18676" t="s">
        <v>60597</v>
      </c>
    </row>
    <row r="18677" spans="1:13">
      <c r="A18677" s="1" t="s">
        <v>20694</v>
      </c>
      <c r="B18677">
        <v>0</v>
      </c>
      <c r="C18677" s="1">
        <v>0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 s="1" t="s">
        <v>23229</v>
      </c>
      <c r="K18677" t="s">
        <v>23238</v>
      </c>
      <c r="L18677" t="s">
        <v>60598</v>
      </c>
      <c r="M18677" t="s">
        <v>60599</v>
      </c>
    </row>
    <row r="18678" spans="1:13">
      <c r="A18678" s="1" t="s">
        <v>20695</v>
      </c>
      <c r="B18678">
        <v>1.1210850735547099E-6</v>
      </c>
      <c r="C18678" s="1">
        <v>4.3074088418891303E-6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0.93269230769230804</v>
      </c>
      <c r="J18678" s="1" t="s">
        <v>23229</v>
      </c>
      <c r="K18678" t="s">
        <v>23239</v>
      </c>
      <c r="L18678" t="s">
        <v>60600</v>
      </c>
      <c r="M18678" t="s">
        <v>60601</v>
      </c>
    </row>
    <row r="18679" spans="1:13">
      <c r="A18679" s="1" t="s">
        <v>20696</v>
      </c>
      <c r="B18679">
        <v>3.7582366362390898E-5</v>
      </c>
      <c r="C18679" s="1">
        <v>2.0931899511856901E-4</v>
      </c>
      <c r="D18679">
        <v>0.96875</v>
      </c>
      <c r="E18679">
        <v>0.98947368421052595</v>
      </c>
      <c r="F18679">
        <v>0.994871794871795</v>
      </c>
      <c r="G18679">
        <v>8.8235294117647106E-2</v>
      </c>
      <c r="H18679">
        <v>0.96261682242990698</v>
      </c>
      <c r="I18679">
        <v>0.45774647887323899</v>
      </c>
      <c r="J18679" s="1">
        <v>1</v>
      </c>
      <c r="K18679" t="s">
        <v>23240</v>
      </c>
      <c r="L18679" t="s">
        <v>60602</v>
      </c>
      <c r="M18679" t="s">
        <v>60603</v>
      </c>
    </row>
    <row r="18680" spans="1:13">
      <c r="A18680" s="1" t="s">
        <v>20697</v>
      </c>
      <c r="B18680">
        <v>1.53637852263833E-5</v>
      </c>
      <c r="C18680" s="1">
        <v>1.49145953115722E-4</v>
      </c>
      <c r="D18680">
        <v>0.68333333333333302</v>
      </c>
      <c r="E18680">
        <v>0.85789473684210504</v>
      </c>
      <c r="F18680">
        <v>0.89005235602094201</v>
      </c>
      <c r="G18680">
        <v>0.34482758620689702</v>
      </c>
      <c r="H18680">
        <v>0.722727272727273</v>
      </c>
      <c r="I18680">
        <v>0.58636363636363598</v>
      </c>
      <c r="J18680" s="1">
        <v>1</v>
      </c>
      <c r="K18680" t="s">
        <v>23239</v>
      </c>
      <c r="L18680" t="s">
        <v>60604</v>
      </c>
      <c r="M18680" t="s">
        <v>60605</v>
      </c>
    </row>
    <row r="18681" spans="1:13">
      <c r="A18681" s="1" t="s">
        <v>20698</v>
      </c>
      <c r="B18681">
        <v>3.7347079140840402E-6</v>
      </c>
      <c r="C18681" s="1">
        <v>6.3626087129286896E-6</v>
      </c>
      <c r="D18681">
        <v>1</v>
      </c>
      <c r="E18681">
        <v>0.99425287356321801</v>
      </c>
      <c r="F18681">
        <v>0.96067415730337102</v>
      </c>
      <c r="G18681">
        <v>0.98913043478260898</v>
      </c>
      <c r="H18681">
        <v>1</v>
      </c>
      <c r="I18681">
        <v>0.99056603773584895</v>
      </c>
      <c r="J18681" s="1">
        <v>1</v>
      </c>
      <c r="K18681" t="s">
        <v>23240</v>
      </c>
      <c r="L18681" t="s">
        <v>60606</v>
      </c>
      <c r="M18681" t="s">
        <v>60607</v>
      </c>
    </row>
    <row r="18682" spans="1:13">
      <c r="A18682" s="1" t="s">
        <v>20699</v>
      </c>
      <c r="B18682">
        <v>4.5975678602493203E-8</v>
      </c>
      <c r="C18682" s="1">
        <v>1.15997677104863E-5</v>
      </c>
      <c r="D18682">
        <v>1</v>
      </c>
      <c r="E18682">
        <v>1</v>
      </c>
      <c r="F18682">
        <v>0.99734042553191504</v>
      </c>
      <c r="G18682">
        <v>0.78571428571428603</v>
      </c>
      <c r="H18682">
        <v>0.96666666666666701</v>
      </c>
      <c r="I18682">
        <v>0.94565217391304301</v>
      </c>
      <c r="J18682" s="1">
        <v>1</v>
      </c>
      <c r="K18682" t="s">
        <v>23241</v>
      </c>
      <c r="L18682" t="s">
        <v>60608</v>
      </c>
      <c r="M18682" t="s">
        <v>60609</v>
      </c>
    </row>
    <row r="18683" spans="1:13">
      <c r="A18683" s="1" t="s">
        <v>20700</v>
      </c>
      <c r="B18683">
        <v>4.5471796346028502E-7</v>
      </c>
      <c r="C18683" s="1">
        <v>2.4866676248477E-7</v>
      </c>
      <c r="D18683">
        <v>1.7857142857142901E-2</v>
      </c>
      <c r="E18683">
        <v>0</v>
      </c>
      <c r="F18683">
        <v>0</v>
      </c>
      <c r="G18683">
        <v>0.214285714285714</v>
      </c>
      <c r="H18683">
        <v>0</v>
      </c>
      <c r="I18683">
        <v>2.3809523809523801E-2</v>
      </c>
      <c r="J18683" s="1">
        <v>0</v>
      </c>
      <c r="K18683" t="s">
        <v>23238</v>
      </c>
      <c r="L18683" t="s">
        <v>60610</v>
      </c>
      <c r="M18683" t="s">
        <v>60611</v>
      </c>
    </row>
    <row r="18684" spans="1:13">
      <c r="A18684" s="1" t="s">
        <v>20701</v>
      </c>
      <c r="B18684">
        <v>1.8078211846447701E-9</v>
      </c>
      <c r="C18684" s="1">
        <v>1.5413768281080001E-7</v>
      </c>
      <c r="D18684">
        <v>0</v>
      </c>
      <c r="E18684">
        <v>5.6818181818181802E-3</v>
      </c>
      <c r="F18684">
        <v>1.8292682926829298E-2</v>
      </c>
      <c r="G18684">
        <v>0</v>
      </c>
      <c r="H18684">
        <v>1.88679245283019E-2</v>
      </c>
      <c r="I18684">
        <v>0</v>
      </c>
      <c r="J18684" s="1">
        <v>0</v>
      </c>
      <c r="K18684" t="s">
        <v>23242</v>
      </c>
      <c r="L18684" t="s">
        <v>60612</v>
      </c>
      <c r="M18684" t="s">
        <v>60613</v>
      </c>
    </row>
    <row r="18685" spans="1:13">
      <c r="A18685" s="1" t="s">
        <v>20702</v>
      </c>
      <c r="B18685">
        <v>1.0926997336513901E-4</v>
      </c>
      <c r="C18685" s="1">
        <v>2.4215184509281099E-6</v>
      </c>
      <c r="D18685">
        <v>0.74137931034482796</v>
      </c>
      <c r="E18685">
        <v>0.96511627906976705</v>
      </c>
      <c r="F18685">
        <v>0.89072847682119205</v>
      </c>
      <c r="G18685">
        <v>0.9375</v>
      </c>
      <c r="H18685">
        <v>0.92063492063492103</v>
      </c>
      <c r="I18685">
        <v>0.74285714285714299</v>
      </c>
      <c r="J18685" s="1">
        <v>1</v>
      </c>
      <c r="K18685" t="s">
        <v>23241</v>
      </c>
      <c r="L18685" t="s">
        <v>60614</v>
      </c>
      <c r="M18685" t="s">
        <v>60615</v>
      </c>
    </row>
    <row r="18686" spans="1:13">
      <c r="A18686" s="1" t="s">
        <v>20703</v>
      </c>
      <c r="B18686">
        <v>9.3660071956717493E-9</v>
      </c>
      <c r="C18686" s="1">
        <v>1.53645920188458E-6</v>
      </c>
      <c r="D18686">
        <v>1</v>
      </c>
      <c r="E18686">
        <v>1</v>
      </c>
      <c r="F18686">
        <v>0.99709302325581395</v>
      </c>
      <c r="G18686">
        <v>1</v>
      </c>
      <c r="H18686">
        <v>0.879746835443038</v>
      </c>
      <c r="I18686">
        <v>0.97777777777777797</v>
      </c>
      <c r="J18686" s="1" t="s">
        <v>23229</v>
      </c>
      <c r="K18686" t="s">
        <v>23238</v>
      </c>
      <c r="L18686" t="s">
        <v>60616</v>
      </c>
      <c r="M18686" t="s">
        <v>60617</v>
      </c>
    </row>
    <row r="18687" spans="1:13">
      <c r="A18687" s="1" t="s">
        <v>20704</v>
      </c>
      <c r="B18687">
        <v>0</v>
      </c>
      <c r="C18687" s="1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 s="1">
        <v>0.90909090909090895</v>
      </c>
      <c r="K18687" t="s">
        <v>23241</v>
      </c>
      <c r="L18687" t="s">
        <v>60618</v>
      </c>
      <c r="M18687" t="s">
        <v>60619</v>
      </c>
    </row>
    <row r="18688" spans="1:13">
      <c r="A18688" s="1" t="s">
        <v>20705</v>
      </c>
      <c r="B18688">
        <v>6.23494473186056E-6</v>
      </c>
      <c r="C18688" s="1">
        <v>3.6651434005650197E-5</v>
      </c>
      <c r="D18688">
        <v>0.34482758620689702</v>
      </c>
      <c r="E18688">
        <v>0.31410256410256399</v>
      </c>
      <c r="F18688">
        <v>0.108695652173913</v>
      </c>
      <c r="G18688">
        <v>0.11111111111111099</v>
      </c>
      <c r="H18688">
        <v>0.22950819672131101</v>
      </c>
      <c r="I18688">
        <v>0.32</v>
      </c>
      <c r="J18688" s="1" t="s">
        <v>23229</v>
      </c>
      <c r="K18688" t="s">
        <v>23242</v>
      </c>
      <c r="L18688" t="s">
        <v>60620</v>
      </c>
      <c r="M18688" t="s">
        <v>60621</v>
      </c>
    </row>
    <row r="18689" spans="1:13">
      <c r="A18689" s="1" t="s">
        <v>20706</v>
      </c>
      <c r="B18689">
        <v>1.4290640485124001E-7</v>
      </c>
      <c r="C18689" s="1">
        <v>8.51155019198451E-6</v>
      </c>
      <c r="D18689">
        <v>1</v>
      </c>
      <c r="E18689">
        <v>0.98850574712643702</v>
      </c>
      <c r="F18689">
        <v>0.99621212121212099</v>
      </c>
      <c r="G18689">
        <v>0.27500000000000002</v>
      </c>
      <c r="H18689">
        <v>1</v>
      </c>
      <c r="I18689">
        <v>0.97916666666666696</v>
      </c>
      <c r="J18689" s="1">
        <v>1</v>
      </c>
      <c r="K18689" t="s">
        <v>23241</v>
      </c>
      <c r="L18689" t="s">
        <v>60622</v>
      </c>
      <c r="M18689" t="s">
        <v>60623</v>
      </c>
    </row>
    <row r="18690" spans="1:13">
      <c r="A18690" s="1" t="s">
        <v>20707</v>
      </c>
      <c r="B18690">
        <v>1.3595273189542101E-4</v>
      </c>
      <c r="C18690" s="1">
        <v>1.0563340185712299E-5</v>
      </c>
      <c r="D18690">
        <v>0.26785714285714302</v>
      </c>
      <c r="E18690">
        <v>1.9736842105263198E-2</v>
      </c>
      <c r="F18690">
        <v>3.94736842105263E-2</v>
      </c>
      <c r="G18690">
        <v>0</v>
      </c>
      <c r="H18690">
        <v>0</v>
      </c>
      <c r="I18690">
        <v>5.95238095238095E-2</v>
      </c>
      <c r="J18690" s="1">
        <v>0</v>
      </c>
      <c r="K18690" t="s">
        <v>23237</v>
      </c>
      <c r="L18690" t="s">
        <v>60624</v>
      </c>
      <c r="M18690" t="s">
        <v>60625</v>
      </c>
    </row>
    <row r="18691" spans="1:13">
      <c r="A18691" s="1" t="s">
        <v>20708</v>
      </c>
      <c r="B18691">
        <v>3.1307433468703697E-4</v>
      </c>
      <c r="C18691" s="1">
        <v>1.80278202100307E-4</v>
      </c>
      <c r="D18691">
        <v>0.765625</v>
      </c>
      <c r="E18691">
        <v>0.65104166666666696</v>
      </c>
      <c r="F18691">
        <v>0.34895833333333298</v>
      </c>
      <c r="G18691">
        <v>0.44791666666666702</v>
      </c>
      <c r="H18691">
        <v>0.48969072164948502</v>
      </c>
      <c r="I18691">
        <v>0.531645569620253</v>
      </c>
      <c r="J18691" s="1" t="s">
        <v>23229</v>
      </c>
      <c r="K18691" t="s">
        <v>23241</v>
      </c>
      <c r="L18691" t="s">
        <v>60626</v>
      </c>
      <c r="M18691" t="s">
        <v>60627</v>
      </c>
    </row>
    <row r="18692" spans="1:13">
      <c r="A18692" s="1" t="s">
        <v>20709</v>
      </c>
      <c r="B18692">
        <v>1.78709252164724E-6</v>
      </c>
      <c r="C18692" s="1">
        <v>3.1731914490190601E-6</v>
      </c>
      <c r="D18692">
        <v>0.8125</v>
      </c>
      <c r="E18692">
        <v>0.8125</v>
      </c>
      <c r="F18692">
        <v>0.97692307692307701</v>
      </c>
      <c r="G18692">
        <v>0.88392857142857095</v>
      </c>
      <c r="H18692">
        <v>0.94298245614035103</v>
      </c>
      <c r="I18692">
        <v>0.92682926829268297</v>
      </c>
      <c r="J18692" s="1">
        <v>0.95454545454545503</v>
      </c>
      <c r="K18692" t="s">
        <v>23238</v>
      </c>
      <c r="L18692" t="s">
        <v>60628</v>
      </c>
      <c r="M18692" t="s">
        <v>60629</v>
      </c>
    </row>
    <row r="18693" spans="1:13">
      <c r="A18693" s="1" t="s">
        <v>20710</v>
      </c>
      <c r="B18693">
        <v>5.4998303278757701E-6</v>
      </c>
      <c r="C18693" s="1">
        <v>3.81047208384958E-5</v>
      </c>
      <c r="D18693">
        <v>4.5454545454545497E-2</v>
      </c>
      <c r="E18693">
        <v>0.125</v>
      </c>
      <c r="F18693">
        <v>0</v>
      </c>
      <c r="G18693">
        <v>0</v>
      </c>
      <c r="H18693">
        <v>1.9607843137254902E-2</v>
      </c>
      <c r="I18693">
        <v>0.141025641025641</v>
      </c>
      <c r="J18693" s="1" t="s">
        <v>23229</v>
      </c>
      <c r="K18693" t="s">
        <v>23239</v>
      </c>
      <c r="L18693" t="s">
        <v>60630</v>
      </c>
      <c r="M18693" t="s">
        <v>60631</v>
      </c>
    </row>
    <row r="18694" spans="1:13">
      <c r="A18694" s="1" t="s">
        <v>20711</v>
      </c>
      <c r="B18694">
        <v>3.2534020805425801E-7</v>
      </c>
      <c r="C18694" s="1">
        <v>6.7841131369553797E-6</v>
      </c>
      <c r="D18694">
        <v>1</v>
      </c>
      <c r="E18694">
        <v>1</v>
      </c>
      <c r="F18694">
        <v>1</v>
      </c>
      <c r="G18694">
        <v>0.73214285714285698</v>
      </c>
      <c r="H18694">
        <v>0.97945205479452102</v>
      </c>
      <c r="I18694">
        <v>0.85526315789473695</v>
      </c>
      <c r="J18694" s="1">
        <v>8.3333333333333301E-2</v>
      </c>
      <c r="K18694" t="s">
        <v>23242</v>
      </c>
      <c r="L18694" t="s">
        <v>60632</v>
      </c>
      <c r="M18694" t="s">
        <v>60633</v>
      </c>
    </row>
    <row r="18695" spans="1:13">
      <c r="A18695" s="1" t="s">
        <v>20712</v>
      </c>
      <c r="B18695">
        <v>9.4824820017273104E-5</v>
      </c>
      <c r="C18695" s="1">
        <v>3.0843712203853202E-7</v>
      </c>
      <c r="D18695">
        <v>5.2631578947368397E-2</v>
      </c>
      <c r="E18695">
        <v>1.20481927710843E-2</v>
      </c>
      <c r="F18695">
        <v>0.361788617886179</v>
      </c>
      <c r="G18695">
        <v>7.4999999999999997E-2</v>
      </c>
      <c r="H18695">
        <v>0.487179487179487</v>
      </c>
      <c r="I18695">
        <v>0.13793103448275901</v>
      </c>
      <c r="J18695" s="1">
        <v>9.0909090909090898E-2</v>
      </c>
      <c r="K18695" t="s">
        <v>23241</v>
      </c>
      <c r="L18695" t="s">
        <v>60634</v>
      </c>
      <c r="M18695" t="s">
        <v>60635</v>
      </c>
    </row>
    <row r="18696" spans="1:13">
      <c r="A18696" s="1" t="s">
        <v>20713</v>
      </c>
      <c r="B18696">
        <v>4.2781689199904398E-5</v>
      </c>
      <c r="C18696" s="1">
        <v>2.08100984356144E-4</v>
      </c>
      <c r="D18696">
        <v>0.46428571428571402</v>
      </c>
      <c r="E18696">
        <v>0.54117647058823504</v>
      </c>
      <c r="F18696">
        <v>0.40434782608695702</v>
      </c>
      <c r="G18696">
        <v>0.11363636363636399</v>
      </c>
      <c r="H18696">
        <v>0.15340909090909099</v>
      </c>
      <c r="I18696">
        <v>0.09</v>
      </c>
      <c r="J18696" s="1">
        <v>0</v>
      </c>
      <c r="K18696" t="s">
        <v>23238</v>
      </c>
      <c r="L18696" t="s">
        <v>60636</v>
      </c>
      <c r="M18696" t="s">
        <v>60637</v>
      </c>
    </row>
    <row r="18697" spans="1:13">
      <c r="A18697" s="1" t="s">
        <v>20714</v>
      </c>
      <c r="B18697">
        <v>4.3848905475133001E-6</v>
      </c>
      <c r="C18697" s="1">
        <v>2.4267679630511999E-6</v>
      </c>
      <c r="D18697">
        <v>0.96875</v>
      </c>
      <c r="E18697">
        <v>1</v>
      </c>
      <c r="F18697">
        <v>0.977443609022556</v>
      </c>
      <c r="G18697">
        <v>0.875</v>
      </c>
      <c r="H18697">
        <v>1</v>
      </c>
      <c r="I18697">
        <v>0.82051282051282004</v>
      </c>
      <c r="J18697" s="1">
        <v>1</v>
      </c>
      <c r="K18697" t="s">
        <v>23239</v>
      </c>
      <c r="L18697" t="s">
        <v>60638</v>
      </c>
      <c r="M18697" t="s">
        <v>60639</v>
      </c>
    </row>
    <row r="18698" spans="1:13">
      <c r="A18698" s="1" t="s">
        <v>20715</v>
      </c>
      <c r="B18698">
        <v>6.74552556378594E-7</v>
      </c>
      <c r="C18698" s="1">
        <v>3.5897636585289499E-5</v>
      </c>
      <c r="D18698">
        <v>1</v>
      </c>
      <c r="E18698">
        <v>1</v>
      </c>
      <c r="F18698">
        <v>1</v>
      </c>
      <c r="G18698">
        <v>0.65517241379310298</v>
      </c>
      <c r="H18698">
        <v>0.97023809523809501</v>
      </c>
      <c r="I18698">
        <v>0.96511627906976705</v>
      </c>
      <c r="J18698" s="1" t="s">
        <v>23229</v>
      </c>
      <c r="K18698" t="s">
        <v>23238</v>
      </c>
      <c r="L18698" t="s">
        <v>60640</v>
      </c>
      <c r="M18698" t="s">
        <v>60641</v>
      </c>
    </row>
    <row r="18699" spans="1:13">
      <c r="A18699" s="1" t="s">
        <v>20716</v>
      </c>
      <c r="B18699">
        <v>2.3719218514820702E-8</v>
      </c>
      <c r="C18699" s="1">
        <v>4.6879187752282501E-5</v>
      </c>
      <c r="D18699">
        <v>0.12068965517241401</v>
      </c>
      <c r="E18699">
        <v>0.157894736842105</v>
      </c>
      <c r="F18699">
        <v>0.207792207792208</v>
      </c>
      <c r="G18699">
        <v>1.38888888888889E-2</v>
      </c>
      <c r="H18699">
        <v>0.201086956521739</v>
      </c>
      <c r="I18699">
        <v>0.18032786885245899</v>
      </c>
      <c r="J18699" s="1">
        <v>0</v>
      </c>
      <c r="K18699" t="s">
        <v>23237</v>
      </c>
      <c r="L18699" t="s">
        <v>60642</v>
      </c>
      <c r="M18699" t="s">
        <v>60643</v>
      </c>
    </row>
    <row r="18700" spans="1:13">
      <c r="A18700" s="1" t="s">
        <v>20717</v>
      </c>
      <c r="B18700">
        <v>6.2195868807951197E-9</v>
      </c>
      <c r="C18700" s="1">
        <v>3.30660695760778E-6</v>
      </c>
      <c r="D18700">
        <v>0</v>
      </c>
      <c r="E18700">
        <v>0</v>
      </c>
      <c r="F18700">
        <v>0</v>
      </c>
      <c r="G18700">
        <v>0.194444444444444</v>
      </c>
      <c r="H18700">
        <v>6.9444444444444397E-3</v>
      </c>
      <c r="I18700">
        <v>2.4390243902439001E-2</v>
      </c>
      <c r="J18700" s="1" t="s">
        <v>23229</v>
      </c>
      <c r="K18700" t="s">
        <v>23240</v>
      </c>
      <c r="L18700" t="s">
        <v>60644</v>
      </c>
      <c r="M18700" t="s">
        <v>60645</v>
      </c>
    </row>
    <row r="18701" spans="1:13">
      <c r="A18701" s="1" t="s">
        <v>20718</v>
      </c>
      <c r="B18701">
        <v>7.7489706670425095E-6</v>
      </c>
      <c r="C18701" s="1">
        <v>1.1383508215340301E-5</v>
      </c>
      <c r="D18701">
        <v>0.17241379310344801</v>
      </c>
      <c r="E18701">
        <v>0</v>
      </c>
      <c r="F18701">
        <v>0.232044198895028</v>
      </c>
      <c r="G18701">
        <v>0.29032258064516098</v>
      </c>
      <c r="H18701">
        <v>0.164835164835165</v>
      </c>
      <c r="I18701">
        <v>0.29661016949152502</v>
      </c>
      <c r="J18701" s="1">
        <v>0.33333333333333298</v>
      </c>
      <c r="K18701" t="s">
        <v>23239</v>
      </c>
      <c r="L18701" t="s">
        <v>60646</v>
      </c>
      <c r="M18701" t="s">
        <v>60647</v>
      </c>
    </row>
    <row r="18702" spans="1:13">
      <c r="A18702" s="1" t="s">
        <v>20719</v>
      </c>
      <c r="B18702">
        <v>2.0231997700238802E-6</v>
      </c>
      <c r="C18702" s="1">
        <v>1.0486094830139699E-6</v>
      </c>
      <c r="D18702">
        <v>0.98076923076923095</v>
      </c>
      <c r="E18702">
        <v>0.97777777777777797</v>
      </c>
      <c r="F18702">
        <v>0.99609375</v>
      </c>
      <c r="G18702">
        <v>0.97368421052631604</v>
      </c>
      <c r="H18702">
        <v>0.98360655737704905</v>
      </c>
      <c r="I18702">
        <v>0.97222222222222199</v>
      </c>
      <c r="J18702" s="1">
        <v>1</v>
      </c>
      <c r="K18702" t="s">
        <v>23240</v>
      </c>
      <c r="L18702" t="s">
        <v>60648</v>
      </c>
      <c r="M18702" t="s">
        <v>60649</v>
      </c>
    </row>
    <row r="18703" spans="1:13">
      <c r="A18703" s="1" t="s">
        <v>20720</v>
      </c>
      <c r="B18703">
        <v>8.1799051378546902E-8</v>
      </c>
      <c r="C18703" s="1">
        <v>6.2104270827920703E-6</v>
      </c>
      <c r="D18703">
        <v>0</v>
      </c>
      <c r="E18703">
        <v>0</v>
      </c>
      <c r="F18703">
        <v>0</v>
      </c>
      <c r="G18703">
        <v>0.33695652173912999</v>
      </c>
      <c r="H18703">
        <v>1.63934426229508E-2</v>
      </c>
      <c r="I18703">
        <v>4.8387096774193498E-2</v>
      </c>
      <c r="J18703" s="1">
        <v>0</v>
      </c>
      <c r="K18703" t="s">
        <v>23239</v>
      </c>
      <c r="L18703" t="s">
        <v>60650</v>
      </c>
      <c r="M18703" t="s">
        <v>60651</v>
      </c>
    </row>
    <row r="18704" spans="1:13">
      <c r="A18704" s="1" t="s">
        <v>20721</v>
      </c>
      <c r="B18704">
        <v>2.0178583901384601E-6</v>
      </c>
      <c r="C18704" s="1">
        <v>3.76279315078679E-6</v>
      </c>
      <c r="D18704">
        <v>1</v>
      </c>
      <c r="E18704">
        <v>0.993670886075949</v>
      </c>
      <c r="F18704">
        <v>0.99401197604790403</v>
      </c>
      <c r="G18704">
        <v>0.69047619047619002</v>
      </c>
      <c r="H18704">
        <v>1</v>
      </c>
      <c r="I18704">
        <v>0.80412371134020599</v>
      </c>
      <c r="J18704" s="1">
        <v>1</v>
      </c>
      <c r="K18704" t="s">
        <v>23241</v>
      </c>
      <c r="L18704" t="s">
        <v>60652</v>
      </c>
      <c r="M18704" t="s">
        <v>60653</v>
      </c>
    </row>
    <row r="18705" spans="1:13">
      <c r="A18705" s="1" t="s">
        <v>20722</v>
      </c>
      <c r="B18705">
        <v>1.67065968654028E-7</v>
      </c>
      <c r="C18705" s="1">
        <v>1.19579750422139E-6</v>
      </c>
      <c r="D18705">
        <v>0</v>
      </c>
      <c r="E18705">
        <v>0</v>
      </c>
      <c r="F18705">
        <v>2.92397660818713E-3</v>
      </c>
      <c r="G18705">
        <v>0</v>
      </c>
      <c r="H18705">
        <v>1.86915887850467E-2</v>
      </c>
      <c r="I18705">
        <v>0</v>
      </c>
      <c r="J18705" s="1" t="s">
        <v>23229</v>
      </c>
      <c r="K18705" t="s">
        <v>23238</v>
      </c>
      <c r="L18705" t="s">
        <v>60654</v>
      </c>
      <c r="M18705" t="s">
        <v>60655</v>
      </c>
    </row>
    <row r="18706" spans="1:13">
      <c r="A18706" s="1" t="s">
        <v>20723</v>
      </c>
      <c r="B18706">
        <v>5.4909907138085998E-6</v>
      </c>
      <c r="C18706" s="1">
        <v>4.4376551452292199E-5</v>
      </c>
      <c r="D18706">
        <v>0.18181818181818199</v>
      </c>
      <c r="E18706">
        <v>1.8987341772151899E-2</v>
      </c>
      <c r="F18706">
        <v>0.44444444444444398</v>
      </c>
      <c r="G18706">
        <v>0</v>
      </c>
      <c r="H18706">
        <v>0.69642857142857095</v>
      </c>
      <c r="I18706">
        <v>6.6666666666666693E-2</v>
      </c>
      <c r="J18706" s="1">
        <v>0</v>
      </c>
      <c r="K18706" t="s">
        <v>23241</v>
      </c>
      <c r="L18706" t="s">
        <v>60656</v>
      </c>
      <c r="M18706" t="s">
        <v>60657</v>
      </c>
    </row>
    <row r="18707" spans="1:13">
      <c r="A18707" s="1" t="s">
        <v>20724</v>
      </c>
      <c r="B18707">
        <v>0</v>
      </c>
      <c r="C18707" s="1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 s="1">
        <v>0</v>
      </c>
      <c r="K18707" t="s">
        <v>23241</v>
      </c>
      <c r="L18707" t="s">
        <v>60658</v>
      </c>
      <c r="M18707" t="s">
        <v>60659</v>
      </c>
    </row>
    <row r="18708" spans="1:13">
      <c r="A18708" s="1" t="s">
        <v>20725</v>
      </c>
      <c r="B18708">
        <v>5.67521358382319E-5</v>
      </c>
      <c r="C18708" s="1">
        <v>3.1363467701433801E-4</v>
      </c>
      <c r="D18708">
        <v>0.107142857142857</v>
      </c>
      <c r="E18708">
        <v>0.207317073170732</v>
      </c>
      <c r="F18708">
        <v>0.610119047619048</v>
      </c>
      <c r="G18708">
        <v>0.68</v>
      </c>
      <c r="H18708">
        <v>0.60101010101010099</v>
      </c>
      <c r="I18708">
        <v>0.56666666666666698</v>
      </c>
      <c r="J18708" s="1">
        <v>0.95454545454545503</v>
      </c>
      <c r="K18708" t="s">
        <v>23238</v>
      </c>
      <c r="L18708" t="s">
        <v>60660</v>
      </c>
      <c r="M18708" t="s">
        <v>60661</v>
      </c>
    </row>
    <row r="18709" spans="1:13">
      <c r="A18709" s="1" t="s">
        <v>20726</v>
      </c>
      <c r="B18709">
        <v>1.87070300735652E-7</v>
      </c>
      <c r="C18709" s="1">
        <v>1.1985693431329499E-8</v>
      </c>
      <c r="D18709">
        <v>0</v>
      </c>
      <c r="E18709">
        <v>1.13636363636364E-2</v>
      </c>
      <c r="F18709">
        <v>0</v>
      </c>
      <c r="G18709">
        <v>0</v>
      </c>
      <c r="H18709">
        <v>0</v>
      </c>
      <c r="I18709">
        <v>2.9411764705882401E-2</v>
      </c>
      <c r="J18709" s="1">
        <v>0</v>
      </c>
      <c r="K18709" t="s">
        <v>23239</v>
      </c>
      <c r="L18709" t="s">
        <v>60662</v>
      </c>
      <c r="M18709" t="s">
        <v>60663</v>
      </c>
    </row>
    <row r="18710" spans="1:13">
      <c r="A18710" s="1" t="s">
        <v>20727</v>
      </c>
      <c r="B18710">
        <v>1.4281163928337701E-4</v>
      </c>
      <c r="C18710" s="1">
        <v>2.30909388806561E-5</v>
      </c>
      <c r="D18710">
        <v>0.47058823529411797</v>
      </c>
      <c r="E18710">
        <v>0.35</v>
      </c>
      <c r="F18710">
        <v>0.674193548387097</v>
      </c>
      <c r="G18710">
        <v>0.34090909090909099</v>
      </c>
      <c r="H18710">
        <v>0.72413793103448298</v>
      </c>
      <c r="I18710">
        <v>0.445945945945946</v>
      </c>
      <c r="J18710" s="1">
        <v>1</v>
      </c>
      <c r="K18710" t="s">
        <v>23239</v>
      </c>
      <c r="L18710" t="s">
        <v>60664</v>
      </c>
      <c r="M18710" t="s">
        <v>60665</v>
      </c>
    </row>
    <row r="18711" spans="1:13">
      <c r="A18711" s="1" t="s">
        <v>20728</v>
      </c>
      <c r="B18711">
        <v>5.6966469739562196E-7</v>
      </c>
      <c r="C18711" s="1">
        <v>8.1665114339339001E-7</v>
      </c>
      <c r="D18711">
        <v>0.967741935483871</v>
      </c>
      <c r="E18711">
        <v>1</v>
      </c>
      <c r="F18711">
        <v>0.95549738219895297</v>
      </c>
      <c r="G18711">
        <v>0.99038461538461497</v>
      </c>
      <c r="H18711">
        <v>0.94495412844036697</v>
      </c>
      <c r="I18711">
        <v>0.99152542372881403</v>
      </c>
      <c r="J18711" s="1">
        <v>1</v>
      </c>
      <c r="K18711" t="s">
        <v>23239</v>
      </c>
      <c r="L18711" t="s">
        <v>60666</v>
      </c>
      <c r="M18711" t="s">
        <v>60667</v>
      </c>
    </row>
    <row r="18712" spans="1:13">
      <c r="A18712" s="1" t="s">
        <v>20729</v>
      </c>
      <c r="B18712">
        <v>2.0827471630727E-7</v>
      </c>
      <c r="C18712" s="1">
        <v>9.7161724050304306E-8</v>
      </c>
      <c r="D18712">
        <v>0.98387096774193505</v>
      </c>
      <c r="E18712">
        <v>0.99450549450549497</v>
      </c>
      <c r="F18712">
        <v>0.99704142011834296</v>
      </c>
      <c r="G18712">
        <v>1</v>
      </c>
      <c r="H18712">
        <v>1</v>
      </c>
      <c r="I18712">
        <v>1</v>
      </c>
      <c r="J18712" s="1">
        <v>0</v>
      </c>
      <c r="K18712" t="s">
        <v>23240</v>
      </c>
      <c r="L18712" t="s">
        <v>60668</v>
      </c>
      <c r="M18712" t="s">
        <v>60669</v>
      </c>
    </row>
    <row r="18713" spans="1:13">
      <c r="A18713" s="1" t="s">
        <v>20730</v>
      </c>
      <c r="B18713">
        <v>3.8460969024561701E-4</v>
      </c>
      <c r="C18713" s="1">
        <v>2.02479666172993E-4</v>
      </c>
      <c r="D18713">
        <v>0.89473684210526305</v>
      </c>
      <c r="E18713">
        <v>1</v>
      </c>
      <c r="F18713">
        <v>0.37654320987654299</v>
      </c>
      <c r="G18713">
        <v>0.98648648648648696</v>
      </c>
      <c r="H18713">
        <v>0.75</v>
      </c>
      <c r="I18713">
        <v>0.94736842105263197</v>
      </c>
      <c r="J18713" s="1">
        <v>1</v>
      </c>
      <c r="K18713" t="s">
        <v>23241</v>
      </c>
      <c r="L18713" t="s">
        <v>60670</v>
      </c>
      <c r="M18713" t="s">
        <v>60671</v>
      </c>
    </row>
    <row r="18714" spans="1:13">
      <c r="A18714" s="1" t="s">
        <v>20731</v>
      </c>
      <c r="B18714">
        <v>1.1211288157507901E-9</v>
      </c>
      <c r="C18714" s="1">
        <v>2.1129841605876199E-8</v>
      </c>
      <c r="D18714">
        <v>3.125E-2</v>
      </c>
      <c r="E18714">
        <v>0</v>
      </c>
      <c r="F18714">
        <v>0</v>
      </c>
      <c r="G18714">
        <v>0</v>
      </c>
      <c r="H18714">
        <v>6.2500000000000003E-3</v>
      </c>
      <c r="I18714">
        <v>0</v>
      </c>
      <c r="J18714" s="1" t="s">
        <v>23229</v>
      </c>
      <c r="K18714" t="s">
        <v>23241</v>
      </c>
      <c r="L18714" t="s">
        <v>60672</v>
      </c>
      <c r="M18714" t="s">
        <v>60673</v>
      </c>
    </row>
    <row r="18715" spans="1:13">
      <c r="A18715" s="1" t="s">
        <v>20732</v>
      </c>
      <c r="B18715">
        <v>5.7275590617461603E-7</v>
      </c>
      <c r="C18715" s="1">
        <v>3.2922024186491899E-6</v>
      </c>
      <c r="D18715">
        <v>0.112903225806452</v>
      </c>
      <c r="E18715">
        <v>4.0697674418604703E-2</v>
      </c>
      <c r="F18715">
        <v>3.0487804878048801E-2</v>
      </c>
      <c r="G18715">
        <v>0</v>
      </c>
      <c r="H18715">
        <v>0</v>
      </c>
      <c r="I18715">
        <v>0</v>
      </c>
      <c r="J18715" s="1">
        <v>0</v>
      </c>
      <c r="K18715" t="s">
        <v>23241</v>
      </c>
      <c r="L18715" t="s">
        <v>60674</v>
      </c>
      <c r="M18715" t="s">
        <v>60675</v>
      </c>
    </row>
    <row r="18716" spans="1:13">
      <c r="A18716" s="1" t="s">
        <v>20733</v>
      </c>
      <c r="B18716">
        <v>6.1351170010387701E-5</v>
      </c>
      <c r="C18716" s="1">
        <v>8.2802747306030003E-5</v>
      </c>
      <c r="D18716">
        <v>0</v>
      </c>
      <c r="E18716">
        <v>2.3809523809523801E-2</v>
      </c>
      <c r="F18716">
        <v>0.33208955223880599</v>
      </c>
      <c r="G18716">
        <v>0</v>
      </c>
      <c r="H18716">
        <v>0.293650793650794</v>
      </c>
      <c r="I18716">
        <v>0.20689655172413801</v>
      </c>
      <c r="J18716" s="1">
        <v>0</v>
      </c>
      <c r="K18716" t="s">
        <v>23238</v>
      </c>
      <c r="L18716" t="s">
        <v>60676</v>
      </c>
      <c r="M18716" t="s">
        <v>60677</v>
      </c>
    </row>
    <row r="18717" spans="1:13">
      <c r="A18717" s="1" t="s">
        <v>20734</v>
      </c>
      <c r="B18717">
        <v>5.4180086031859598E-6</v>
      </c>
      <c r="C18717" s="1">
        <v>8.0056868299694306E-5</v>
      </c>
      <c r="D18717">
        <v>0.88461538461538503</v>
      </c>
      <c r="E18717">
        <v>0.80555555555555602</v>
      </c>
      <c r="F18717">
        <v>0.74157303370786498</v>
      </c>
      <c r="G18717">
        <v>0.3</v>
      </c>
      <c r="H18717">
        <v>0.74137931034482796</v>
      </c>
      <c r="I18717">
        <v>0.78571428571428603</v>
      </c>
      <c r="J18717" s="1">
        <v>0.33333333333333298</v>
      </c>
      <c r="K18717" t="s">
        <v>23240</v>
      </c>
      <c r="L18717" t="s">
        <v>60678</v>
      </c>
      <c r="M18717" t="s">
        <v>60679</v>
      </c>
    </row>
    <row r="18718" spans="1:13">
      <c r="A18718" s="1" t="s">
        <v>20735</v>
      </c>
      <c r="B18718">
        <v>1.9120393536472002E-5</v>
      </c>
      <c r="C18718" s="1">
        <v>8.1221013151122702E-5</v>
      </c>
      <c r="D18718">
        <v>0.984375</v>
      </c>
      <c r="E18718">
        <v>1</v>
      </c>
      <c r="F18718">
        <v>0.99738219895288005</v>
      </c>
      <c r="G18718">
        <v>0.70175438596491202</v>
      </c>
      <c r="H18718">
        <v>0.986363636363636</v>
      </c>
      <c r="I18718">
        <v>0.842741935483871</v>
      </c>
      <c r="J18718" s="1" t="s">
        <v>23229</v>
      </c>
      <c r="K18718" t="s">
        <v>23241</v>
      </c>
      <c r="L18718" t="s">
        <v>60680</v>
      </c>
      <c r="M18718" t="s">
        <v>60681</v>
      </c>
    </row>
    <row r="18719" spans="1:13">
      <c r="A18719" s="1" t="s">
        <v>20736</v>
      </c>
      <c r="B18719">
        <v>1.44324134302389E-5</v>
      </c>
      <c r="C18719" s="1">
        <v>8.4806206244870101E-5</v>
      </c>
      <c r="D18719">
        <v>1</v>
      </c>
      <c r="E18719">
        <v>1</v>
      </c>
      <c r="F18719">
        <v>0.92024539877300604</v>
      </c>
      <c r="G18719">
        <v>0.98809523809523803</v>
      </c>
      <c r="H18719">
        <v>0.75</v>
      </c>
      <c r="I18719">
        <v>0.98360655737704905</v>
      </c>
      <c r="J18719" s="1" t="s">
        <v>23229</v>
      </c>
      <c r="K18719" t="s">
        <v>23241</v>
      </c>
      <c r="L18719" t="s">
        <v>60682</v>
      </c>
      <c r="M18719" t="s">
        <v>60683</v>
      </c>
    </row>
    <row r="18720" spans="1:13">
      <c r="A18720" s="1" t="s">
        <v>20737</v>
      </c>
      <c r="B18720">
        <v>5.3520425417458899E-4</v>
      </c>
      <c r="C18720" s="1">
        <v>6.6606805308009099E-5</v>
      </c>
      <c r="D18720">
        <v>0.28125</v>
      </c>
      <c r="E18720">
        <v>0.52083333333333304</v>
      </c>
      <c r="F18720">
        <v>0.17948717948717899</v>
      </c>
      <c r="G18720">
        <v>0.12068965517241401</v>
      </c>
      <c r="H18720">
        <v>0.37946428571428598</v>
      </c>
      <c r="I18720">
        <v>0.20799999999999999</v>
      </c>
      <c r="J18720" s="1">
        <v>4.5454545454545497E-2</v>
      </c>
      <c r="K18720" t="s">
        <v>23239</v>
      </c>
      <c r="L18720" t="s">
        <v>60684</v>
      </c>
      <c r="M18720" t="s">
        <v>60685</v>
      </c>
    </row>
    <row r="18721" spans="1:13">
      <c r="A18721" s="1" t="s">
        <v>20738</v>
      </c>
      <c r="B18721">
        <v>2.30272576384788E-5</v>
      </c>
      <c r="C18721" s="1">
        <v>7.3502424469903098E-6</v>
      </c>
      <c r="D18721">
        <v>3.125E-2</v>
      </c>
      <c r="E18721">
        <v>0</v>
      </c>
      <c r="F18721">
        <v>4.1420118343195297E-2</v>
      </c>
      <c r="G18721">
        <v>0</v>
      </c>
      <c r="H18721">
        <v>0</v>
      </c>
      <c r="I18721">
        <v>0</v>
      </c>
      <c r="J18721" s="1">
        <v>0</v>
      </c>
      <c r="K18721" t="s">
        <v>23237</v>
      </c>
      <c r="L18721" t="s">
        <v>60686</v>
      </c>
      <c r="M18721" t="s">
        <v>60687</v>
      </c>
    </row>
    <row r="18722" spans="1:13">
      <c r="A18722" s="1" t="s">
        <v>20739</v>
      </c>
      <c r="B18722">
        <v>8.6483051666718299E-7</v>
      </c>
      <c r="C18722" s="1">
        <v>4.2598391926572096E-6</v>
      </c>
      <c r="D18722">
        <v>6.8181818181818205E-2</v>
      </c>
      <c r="E18722">
        <v>0.26271186440678002</v>
      </c>
      <c r="F18722">
        <v>3.8461538461538498E-2</v>
      </c>
      <c r="G18722">
        <v>0</v>
      </c>
      <c r="H18722">
        <v>0</v>
      </c>
      <c r="I18722">
        <v>0</v>
      </c>
      <c r="J18722" s="1">
        <v>0</v>
      </c>
      <c r="K18722" t="s">
        <v>23242</v>
      </c>
      <c r="L18722" t="s">
        <v>60688</v>
      </c>
      <c r="M18722" t="s">
        <v>60689</v>
      </c>
    </row>
    <row r="18723" spans="1:13">
      <c r="A18723" s="1" t="s">
        <v>20740</v>
      </c>
      <c r="B18723">
        <v>4.0545327882619999E-9</v>
      </c>
      <c r="C18723" s="1">
        <v>2.8182194693354498E-8</v>
      </c>
      <c r="D18723">
        <v>0</v>
      </c>
      <c r="E18723">
        <v>0</v>
      </c>
      <c r="F18723">
        <v>3.1055900621118002E-3</v>
      </c>
      <c r="G18723">
        <v>0</v>
      </c>
      <c r="H18723">
        <v>5.6179775280898901E-3</v>
      </c>
      <c r="I18723">
        <v>1.16279069767442E-2</v>
      </c>
      <c r="J18723" s="1">
        <v>0.45454545454545497</v>
      </c>
      <c r="K18723" t="s">
        <v>23241</v>
      </c>
      <c r="L18723" t="s">
        <v>60690</v>
      </c>
      <c r="M18723" t="s">
        <v>60691</v>
      </c>
    </row>
    <row r="18724" spans="1:13">
      <c r="A18724" s="1" t="s">
        <v>20741</v>
      </c>
      <c r="B18724">
        <v>2.3916390920514E-5</v>
      </c>
      <c r="C18724" s="1">
        <v>4.1172120891362098E-5</v>
      </c>
      <c r="D18724">
        <v>1.7857142857142901E-2</v>
      </c>
      <c r="E18724">
        <v>2.0833333333333301E-2</v>
      </c>
      <c r="F18724">
        <v>0.15406976744185999</v>
      </c>
      <c r="G18724">
        <v>1.85185185185185E-2</v>
      </c>
      <c r="H18724">
        <v>0</v>
      </c>
      <c r="I18724">
        <v>2.7027027027027001E-2</v>
      </c>
      <c r="J18724" s="1">
        <v>0</v>
      </c>
      <c r="K18724" t="s">
        <v>23242</v>
      </c>
      <c r="L18724" t="s">
        <v>60692</v>
      </c>
      <c r="M18724" t="s">
        <v>60693</v>
      </c>
    </row>
    <row r="18725" spans="1:13">
      <c r="A18725" s="1" t="s">
        <v>20742</v>
      </c>
      <c r="B18725">
        <v>8.0607390259993805E-6</v>
      </c>
      <c r="C18725" s="1">
        <v>1.7716590967226599E-5</v>
      </c>
      <c r="D18725">
        <v>0.98387096774193505</v>
      </c>
      <c r="E18725">
        <v>1</v>
      </c>
      <c r="F18725">
        <v>0.87096774193548399</v>
      </c>
      <c r="G18725">
        <v>0.94444444444444398</v>
      </c>
      <c r="H18725">
        <v>0.59239130434782605</v>
      </c>
      <c r="I18725">
        <v>0.952380952380952</v>
      </c>
      <c r="J18725" s="1">
        <v>1</v>
      </c>
      <c r="K18725" t="s">
        <v>23238</v>
      </c>
      <c r="L18725" t="s">
        <v>60694</v>
      </c>
      <c r="M18725" t="s">
        <v>60695</v>
      </c>
    </row>
    <row r="18726" spans="1:13">
      <c r="A18726" s="1" t="s">
        <v>20743</v>
      </c>
      <c r="B18726">
        <v>1.6126754285259199E-5</v>
      </c>
      <c r="C18726" s="1">
        <v>9.7567609487585804E-5</v>
      </c>
      <c r="D18726">
        <v>0</v>
      </c>
      <c r="E18726">
        <v>0</v>
      </c>
      <c r="F18726">
        <v>4.6783625730994101E-2</v>
      </c>
      <c r="G18726">
        <v>0</v>
      </c>
      <c r="H18726">
        <v>0</v>
      </c>
      <c r="I18726">
        <v>9.4339622641509396E-3</v>
      </c>
      <c r="J18726" s="1" t="s">
        <v>23229</v>
      </c>
      <c r="K18726" t="s">
        <v>23238</v>
      </c>
      <c r="L18726" t="s">
        <v>60696</v>
      </c>
      <c r="M18726" t="s">
        <v>60697</v>
      </c>
    </row>
    <row r="18727" spans="1:13">
      <c r="A18727" s="1" t="s">
        <v>20744</v>
      </c>
      <c r="B18727">
        <v>1.9153417877287899E-5</v>
      </c>
      <c r="C18727" s="1">
        <v>2.2247331446269999E-5</v>
      </c>
      <c r="D18727">
        <v>0</v>
      </c>
      <c r="E18727">
        <v>5.2083333333333296E-3</v>
      </c>
      <c r="F18727">
        <v>7.6923076923076901E-3</v>
      </c>
      <c r="G18727">
        <v>0.25</v>
      </c>
      <c r="H18727">
        <v>0</v>
      </c>
      <c r="I18727">
        <v>6.9105691056910598E-2</v>
      </c>
      <c r="J18727" s="1" t="s">
        <v>23229</v>
      </c>
      <c r="K18727" t="s">
        <v>23238</v>
      </c>
      <c r="L18727" t="s">
        <v>60698</v>
      </c>
      <c r="M18727" t="s">
        <v>60699</v>
      </c>
    </row>
    <row r="18728" spans="1:13">
      <c r="A18728" s="1" t="s">
        <v>20745</v>
      </c>
      <c r="B18728">
        <v>1.5664720528144301E-5</v>
      </c>
      <c r="C18728" s="1">
        <v>1.50578421378017E-5</v>
      </c>
      <c r="D18728">
        <v>0</v>
      </c>
      <c r="E18728">
        <v>0</v>
      </c>
      <c r="F18728">
        <v>2.9069767441860499E-3</v>
      </c>
      <c r="G18728">
        <v>0.157894736842105</v>
      </c>
      <c r="H18728">
        <v>0.18115942028985499</v>
      </c>
      <c r="I18728">
        <v>8.8235294117647106E-2</v>
      </c>
      <c r="J18728" s="1">
        <v>1</v>
      </c>
      <c r="K18728" t="s">
        <v>23237</v>
      </c>
      <c r="L18728" t="s">
        <v>60700</v>
      </c>
      <c r="M18728" t="s">
        <v>60701</v>
      </c>
    </row>
    <row r="18729" spans="1:13">
      <c r="A18729" s="1" t="s">
        <v>20746</v>
      </c>
      <c r="B18729">
        <v>4.1720637539771003E-5</v>
      </c>
      <c r="C18729" s="1">
        <v>2.34798514665676E-4</v>
      </c>
      <c r="D18729">
        <v>1</v>
      </c>
      <c r="E18729">
        <v>0.984375</v>
      </c>
      <c r="F18729">
        <v>0.85128205128205103</v>
      </c>
      <c r="G18729">
        <v>1</v>
      </c>
      <c r="H18729">
        <v>0.98245614035087703</v>
      </c>
      <c r="I18729">
        <v>0.99596774193548399</v>
      </c>
      <c r="J18729" s="1">
        <v>1</v>
      </c>
      <c r="K18729" t="s">
        <v>23237</v>
      </c>
      <c r="L18729" t="s">
        <v>60702</v>
      </c>
      <c r="M18729" t="s">
        <v>60703</v>
      </c>
    </row>
    <row r="18730" spans="1:13">
      <c r="A18730" s="1" t="s">
        <v>20747</v>
      </c>
      <c r="B18730">
        <v>3.77915300143856E-6</v>
      </c>
      <c r="C18730" s="1">
        <v>2.7403370027442799E-4</v>
      </c>
      <c r="D18730">
        <v>0.160714285714286</v>
      </c>
      <c r="E18730">
        <v>6.9620253164557E-2</v>
      </c>
      <c r="F18730">
        <v>0.28804347826087001</v>
      </c>
      <c r="G18730">
        <v>0.71428571428571397</v>
      </c>
      <c r="H18730">
        <v>0.30952380952380998</v>
      </c>
      <c r="I18730">
        <v>0.125</v>
      </c>
      <c r="J18730" s="1">
        <v>0</v>
      </c>
      <c r="K18730" t="s">
        <v>23242</v>
      </c>
      <c r="L18730" t="s">
        <v>60704</v>
      </c>
      <c r="M18730" t="s">
        <v>60705</v>
      </c>
    </row>
    <row r="18731" spans="1:13">
      <c r="A18731" s="1" t="s">
        <v>20748</v>
      </c>
      <c r="B18731">
        <v>1.20656082221166E-5</v>
      </c>
      <c r="C18731" s="1">
        <v>1.4261987535135E-6</v>
      </c>
      <c r="D18731">
        <v>0</v>
      </c>
      <c r="E18731">
        <v>0</v>
      </c>
      <c r="F18731">
        <v>1.5151515151515201E-2</v>
      </c>
      <c r="G18731">
        <v>0.89473684210526305</v>
      </c>
      <c r="H18731">
        <v>9.8484848484848495E-2</v>
      </c>
      <c r="I18731">
        <v>0.398876404494382</v>
      </c>
      <c r="J18731" s="1" t="s">
        <v>23229</v>
      </c>
      <c r="K18731" t="s">
        <v>23241</v>
      </c>
      <c r="L18731" t="s">
        <v>60706</v>
      </c>
      <c r="M18731" t="s">
        <v>60707</v>
      </c>
    </row>
    <row r="18732" spans="1:13">
      <c r="A18732" s="1" t="s">
        <v>20749</v>
      </c>
      <c r="B18732">
        <v>2.5682040389511099E-7</v>
      </c>
      <c r="C18732" s="1">
        <v>2.4261784235251901E-7</v>
      </c>
      <c r="D18732">
        <v>1</v>
      </c>
      <c r="E18732">
        <v>0.981012658227848</v>
      </c>
      <c r="F18732">
        <v>0.99375000000000002</v>
      </c>
      <c r="G18732">
        <v>1</v>
      </c>
      <c r="H18732">
        <v>0.98684210526315796</v>
      </c>
      <c r="I18732">
        <v>0.98148148148148195</v>
      </c>
      <c r="J18732" s="1">
        <v>0.63636363636363602</v>
      </c>
      <c r="K18732" t="s">
        <v>23240</v>
      </c>
      <c r="L18732" t="s">
        <v>60708</v>
      </c>
      <c r="M18732" t="s">
        <v>60709</v>
      </c>
    </row>
    <row r="18733" spans="1:13">
      <c r="A18733" s="1" t="s">
        <v>20750</v>
      </c>
      <c r="B18733">
        <v>1.3908613943694199E-6</v>
      </c>
      <c r="C18733" s="1">
        <v>3.5956779712582002E-5</v>
      </c>
      <c r="D18733">
        <v>0.77777777777777801</v>
      </c>
      <c r="E18733">
        <v>0.962686567164179</v>
      </c>
      <c r="F18733">
        <v>0.94680851063829796</v>
      </c>
      <c r="G18733">
        <v>0.22413793103448301</v>
      </c>
      <c r="H18733">
        <v>0.848101265822785</v>
      </c>
      <c r="I18733">
        <v>0.45652173913043498</v>
      </c>
      <c r="J18733" s="1">
        <v>0</v>
      </c>
      <c r="K18733" t="s">
        <v>23241</v>
      </c>
      <c r="L18733" t="s">
        <v>60710</v>
      </c>
      <c r="M18733" t="s">
        <v>60711</v>
      </c>
    </row>
    <row r="18734" spans="1:13">
      <c r="A18734" s="1" t="s">
        <v>20751</v>
      </c>
      <c r="B18734">
        <v>2.8008141601903102E-4</v>
      </c>
      <c r="C18734" s="1">
        <v>5.1867081058286497E-6</v>
      </c>
      <c r="D18734">
        <v>0.76785714285714302</v>
      </c>
      <c r="E18734">
        <v>0.37179487179487197</v>
      </c>
      <c r="F18734">
        <v>0.88260869565217404</v>
      </c>
      <c r="G18734">
        <v>0.68518518518518501</v>
      </c>
      <c r="H18734">
        <v>0.90816326530612201</v>
      </c>
      <c r="I18734">
        <v>0.85714285714285698</v>
      </c>
      <c r="J18734" s="1">
        <v>1</v>
      </c>
      <c r="K18734" t="s">
        <v>23241</v>
      </c>
      <c r="L18734" t="s">
        <v>60712</v>
      </c>
      <c r="M18734" t="s">
        <v>60713</v>
      </c>
    </row>
    <row r="18735" spans="1:13">
      <c r="A18735" s="1" t="s">
        <v>20752</v>
      </c>
      <c r="B18735">
        <v>2.6768833506952199E-8</v>
      </c>
      <c r="C18735" s="1">
        <v>4.1696256241976298E-7</v>
      </c>
      <c r="D18735">
        <v>0</v>
      </c>
      <c r="E18735">
        <v>0.1171875</v>
      </c>
      <c r="F18735">
        <v>4.8780487804878099E-2</v>
      </c>
      <c r="G18735">
        <v>0</v>
      </c>
      <c r="H18735">
        <v>0.105263157894737</v>
      </c>
      <c r="I18735">
        <v>1.4705882352941201E-2</v>
      </c>
      <c r="J18735" s="1">
        <v>0.77777777777777801</v>
      </c>
      <c r="K18735" t="s">
        <v>23238</v>
      </c>
      <c r="L18735" t="s">
        <v>60714</v>
      </c>
      <c r="M18735" t="s">
        <v>60715</v>
      </c>
    </row>
    <row r="18736" spans="1:13">
      <c r="A18736" s="1" t="s">
        <v>20753</v>
      </c>
      <c r="B18736">
        <v>2.7729590496236901E-5</v>
      </c>
      <c r="C18736" s="1">
        <v>1.16625881544544E-6</v>
      </c>
      <c r="D18736">
        <v>0.44</v>
      </c>
      <c r="E18736">
        <v>0.18548387096774199</v>
      </c>
      <c r="F18736">
        <v>0.45769230769230801</v>
      </c>
      <c r="G18736">
        <v>0.05</v>
      </c>
      <c r="H18736">
        <v>0.36666666666666697</v>
      </c>
      <c r="I18736">
        <v>0.22222222222222199</v>
      </c>
      <c r="J18736" s="1" t="s">
        <v>23229</v>
      </c>
      <c r="K18736" t="s">
        <v>23238</v>
      </c>
      <c r="L18736" t="s">
        <v>60716</v>
      </c>
      <c r="M18736" t="s">
        <v>60717</v>
      </c>
    </row>
    <row r="18737" spans="1:13">
      <c r="A18737" s="1" t="s">
        <v>20754</v>
      </c>
      <c r="B18737">
        <v>1.67258979158131E-6</v>
      </c>
      <c r="C18737" s="1">
        <v>2.47675325572748E-7</v>
      </c>
      <c r="D18737">
        <v>0.92592592592592604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 s="1" t="s">
        <v>23229</v>
      </c>
      <c r="K18737" t="s">
        <v>23241</v>
      </c>
      <c r="L18737" t="s">
        <v>60718</v>
      </c>
      <c r="M18737" t="s">
        <v>60719</v>
      </c>
    </row>
    <row r="18738" spans="1:13">
      <c r="A18738" s="1" t="s">
        <v>20755</v>
      </c>
      <c r="B18738">
        <v>6.8852017321381397E-6</v>
      </c>
      <c r="C18738" s="1">
        <v>1.00109611300797E-6</v>
      </c>
      <c r="D18738">
        <v>0.77083333333333304</v>
      </c>
      <c r="E18738">
        <v>0.95945945945945899</v>
      </c>
      <c r="F18738">
        <v>1</v>
      </c>
      <c r="G18738">
        <v>1</v>
      </c>
      <c r="H18738">
        <v>1</v>
      </c>
      <c r="I18738">
        <v>1</v>
      </c>
      <c r="J18738" s="1" t="s">
        <v>23229</v>
      </c>
      <c r="K18738" t="s">
        <v>23237</v>
      </c>
      <c r="L18738" t="s">
        <v>60720</v>
      </c>
      <c r="M18738" t="s">
        <v>60721</v>
      </c>
    </row>
    <row r="18739" spans="1:13">
      <c r="A18739" s="1" t="s">
        <v>20756</v>
      </c>
      <c r="B18739">
        <v>3.7235896273948103E-5</v>
      </c>
      <c r="C18739" s="1">
        <v>2.7311982188040501E-5</v>
      </c>
      <c r="D18739">
        <v>0.68518518518518501</v>
      </c>
      <c r="E18739">
        <v>0.57627118644067798</v>
      </c>
      <c r="F18739">
        <v>0.61567164179104505</v>
      </c>
      <c r="G18739">
        <v>0.14285714285714299</v>
      </c>
      <c r="H18739">
        <v>0.308823529411765</v>
      </c>
      <c r="I18739">
        <v>0.19696969696969699</v>
      </c>
      <c r="J18739" s="1">
        <v>1</v>
      </c>
      <c r="K18739" t="s">
        <v>23239</v>
      </c>
      <c r="L18739" t="s">
        <v>60722</v>
      </c>
      <c r="M18739" t="s">
        <v>60723</v>
      </c>
    </row>
    <row r="18740" spans="1:13">
      <c r="A18740" s="1" t="s">
        <v>20757</v>
      </c>
      <c r="B18740">
        <v>6.5095293202497098E-5</v>
      </c>
      <c r="C18740" s="1">
        <v>5.9669434940912497E-5</v>
      </c>
      <c r="D18740">
        <v>0</v>
      </c>
      <c r="E18740">
        <v>0</v>
      </c>
      <c r="F18740">
        <v>0.35</v>
      </c>
      <c r="G18740">
        <v>0</v>
      </c>
      <c r="H18740">
        <v>8.9473684210526302E-2</v>
      </c>
      <c r="I18740">
        <v>5.2631578947368397E-2</v>
      </c>
      <c r="J18740" s="1">
        <v>4.5454545454545497E-2</v>
      </c>
      <c r="K18740" t="s">
        <v>23240</v>
      </c>
      <c r="L18740" t="s">
        <v>60724</v>
      </c>
      <c r="M18740" t="s">
        <v>60725</v>
      </c>
    </row>
    <row r="18741" spans="1:13">
      <c r="A18741" s="1" t="s">
        <v>20758</v>
      </c>
      <c r="B18741">
        <v>1.50313606382957E-6</v>
      </c>
      <c r="C18741" s="1">
        <v>5.0711401752024597E-6</v>
      </c>
      <c r="D18741">
        <v>1.5625E-2</v>
      </c>
      <c r="E18741">
        <v>4.1666666666666699E-2</v>
      </c>
      <c r="F18741">
        <v>2.0512820512820499E-2</v>
      </c>
      <c r="G18741">
        <v>1.72413793103448E-2</v>
      </c>
      <c r="H18741">
        <v>4.4642857142857097E-3</v>
      </c>
      <c r="I18741">
        <v>1.2396694214876E-2</v>
      </c>
      <c r="J18741" s="1">
        <v>0.94444444444444398</v>
      </c>
      <c r="K18741" t="s">
        <v>23242</v>
      </c>
      <c r="L18741" t="s">
        <v>60726</v>
      </c>
      <c r="M18741" t="s">
        <v>60727</v>
      </c>
    </row>
    <row r="18742" spans="1:13">
      <c r="A18742" s="1" t="s">
        <v>20759</v>
      </c>
      <c r="B18742">
        <v>2.0176987113414201E-4</v>
      </c>
      <c r="C18742" s="1">
        <v>7.0176741926192998E-6</v>
      </c>
      <c r="D18742">
        <v>0.953125</v>
      </c>
      <c r="E18742">
        <v>0.83333333333333304</v>
      </c>
      <c r="F18742">
        <v>0.99484536082474195</v>
      </c>
      <c r="G18742">
        <v>0.99056603773584895</v>
      </c>
      <c r="H18742">
        <v>0.99509803921568596</v>
      </c>
      <c r="I18742">
        <v>1</v>
      </c>
      <c r="J18742" s="1">
        <v>1</v>
      </c>
      <c r="K18742" t="s">
        <v>23238</v>
      </c>
      <c r="L18742" t="s">
        <v>60728</v>
      </c>
      <c r="M18742" t="s">
        <v>60729</v>
      </c>
    </row>
    <row r="18743" spans="1:13">
      <c r="A18743" s="1" t="s">
        <v>20760</v>
      </c>
      <c r="B18743">
        <v>3.82510675244435E-6</v>
      </c>
      <c r="C18743" s="1">
        <v>5.7451844808551197E-6</v>
      </c>
      <c r="D18743">
        <v>1.6129032258064498E-2</v>
      </c>
      <c r="E18743">
        <v>0</v>
      </c>
      <c r="F18743">
        <v>0</v>
      </c>
      <c r="G18743">
        <v>0</v>
      </c>
      <c r="H18743">
        <v>5.3571428571428603E-2</v>
      </c>
      <c r="I18743">
        <v>2.5000000000000001E-2</v>
      </c>
      <c r="J18743" s="1">
        <v>0</v>
      </c>
      <c r="K18743" t="s">
        <v>23239</v>
      </c>
      <c r="L18743" t="s">
        <v>60730</v>
      </c>
      <c r="M18743" t="s">
        <v>60731</v>
      </c>
    </row>
    <row r="18744" spans="1:13">
      <c r="A18744" s="1" t="s">
        <v>20761</v>
      </c>
      <c r="B18744">
        <v>2.1584425651985301E-7</v>
      </c>
      <c r="C18744" s="1">
        <v>4.48089002697402E-7</v>
      </c>
      <c r="D18744">
        <v>0</v>
      </c>
      <c r="E18744">
        <v>0</v>
      </c>
      <c r="F18744">
        <v>0</v>
      </c>
      <c r="G18744">
        <v>0.34313725490196101</v>
      </c>
      <c r="H18744">
        <v>0</v>
      </c>
      <c r="I18744">
        <v>6.3829787234042507E-2</v>
      </c>
      <c r="J18744" s="1">
        <v>0</v>
      </c>
      <c r="K18744" t="s">
        <v>23238</v>
      </c>
      <c r="L18744" t="s">
        <v>60732</v>
      </c>
      <c r="M18744" t="s">
        <v>60733</v>
      </c>
    </row>
    <row r="18745" spans="1:13">
      <c r="A18745" s="1" t="s">
        <v>20762</v>
      </c>
      <c r="B18745">
        <v>4.2888298222856601E-9</v>
      </c>
      <c r="C18745" s="1">
        <v>1.4093832969853201E-8</v>
      </c>
      <c r="D18745">
        <v>1</v>
      </c>
      <c r="E18745">
        <v>1</v>
      </c>
      <c r="F18745">
        <v>1</v>
      </c>
      <c r="G18745">
        <v>1</v>
      </c>
      <c r="H18745">
        <v>0.99444444444444402</v>
      </c>
      <c r="I18745">
        <v>1</v>
      </c>
      <c r="J18745" s="1">
        <v>1</v>
      </c>
      <c r="K18745" t="s">
        <v>23241</v>
      </c>
      <c r="L18745" t="s">
        <v>60734</v>
      </c>
      <c r="M18745" t="s">
        <v>60735</v>
      </c>
    </row>
    <row r="18746" spans="1:13">
      <c r="A18746" s="1" t="s">
        <v>20763</v>
      </c>
      <c r="B18746">
        <v>1.6766688525574801E-6</v>
      </c>
      <c r="C18746" s="1">
        <v>1.47051363533236E-10</v>
      </c>
      <c r="D18746">
        <v>1</v>
      </c>
      <c r="E18746">
        <v>1</v>
      </c>
      <c r="F18746">
        <v>1</v>
      </c>
      <c r="G18746">
        <v>0.78048780487804903</v>
      </c>
      <c r="H18746">
        <v>0.98333333333333295</v>
      </c>
      <c r="I18746">
        <v>0.89682539682539697</v>
      </c>
      <c r="J18746" s="1">
        <v>1</v>
      </c>
      <c r="K18746" t="s">
        <v>23241</v>
      </c>
      <c r="L18746" t="s">
        <v>60736</v>
      </c>
      <c r="M18746" t="s">
        <v>60737</v>
      </c>
    </row>
    <row r="18747" spans="1:13">
      <c r="A18747" s="1" t="s">
        <v>20764</v>
      </c>
      <c r="B18747">
        <v>1.40443637407888E-6</v>
      </c>
      <c r="C18747" s="1">
        <v>1.6917893369661201E-5</v>
      </c>
      <c r="D18747">
        <v>1</v>
      </c>
      <c r="E18747">
        <v>0.981012658227848</v>
      </c>
      <c r="F18747">
        <v>0.91666666666666696</v>
      </c>
      <c r="G18747">
        <v>0.98780487804878003</v>
      </c>
      <c r="H18747">
        <v>0.89583333333333304</v>
      </c>
      <c r="I18747">
        <v>1</v>
      </c>
      <c r="J18747" s="1">
        <v>1</v>
      </c>
      <c r="K18747" t="s">
        <v>23238</v>
      </c>
      <c r="L18747" t="s">
        <v>60738</v>
      </c>
      <c r="M18747" t="s">
        <v>60739</v>
      </c>
    </row>
    <row r="18748" spans="1:13">
      <c r="A18748" s="1" t="s">
        <v>20765</v>
      </c>
      <c r="B18748">
        <v>4.2988109909997202E-9</v>
      </c>
      <c r="C18748" s="1">
        <v>4.50352085205956E-6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0.9</v>
      </c>
      <c r="J18748" s="1">
        <v>1</v>
      </c>
      <c r="K18748" t="s">
        <v>23242</v>
      </c>
      <c r="L18748" t="s">
        <v>60740</v>
      </c>
      <c r="M18748" t="s">
        <v>60741</v>
      </c>
    </row>
    <row r="18749" spans="1:13">
      <c r="A18749" s="1" t="s">
        <v>20766</v>
      </c>
      <c r="B18749">
        <v>7.9019414934567103E-5</v>
      </c>
      <c r="C18749" s="1">
        <v>2.2066731399150399E-4</v>
      </c>
      <c r="D18749">
        <v>0</v>
      </c>
      <c r="E18749">
        <v>0</v>
      </c>
      <c r="F18749">
        <v>0.2</v>
      </c>
      <c r="G18749">
        <v>0</v>
      </c>
      <c r="H18749">
        <v>1.8018018018018001E-2</v>
      </c>
      <c r="I18749">
        <v>1.6E-2</v>
      </c>
      <c r="J18749" s="1">
        <v>5.5555555555555601E-2</v>
      </c>
      <c r="K18749" t="s">
        <v>23242</v>
      </c>
      <c r="L18749" t="s">
        <v>60742</v>
      </c>
      <c r="M18749" t="s">
        <v>60743</v>
      </c>
    </row>
    <row r="18750" spans="1:13">
      <c r="A18750" s="1" t="s">
        <v>20767</v>
      </c>
      <c r="B18750">
        <v>2.3114909323989701E-7</v>
      </c>
      <c r="C18750" s="1">
        <v>3.5213014253619999E-6</v>
      </c>
      <c r="D18750">
        <v>1</v>
      </c>
      <c r="E18750">
        <v>1</v>
      </c>
      <c r="F18750">
        <v>0.99717514124293805</v>
      </c>
      <c r="G18750">
        <v>1</v>
      </c>
      <c r="H18750">
        <v>0.980582524271845</v>
      </c>
      <c r="I18750">
        <v>1</v>
      </c>
      <c r="J18750" s="1">
        <v>0.27272727272727298</v>
      </c>
      <c r="K18750" t="s">
        <v>23237</v>
      </c>
      <c r="L18750" t="s">
        <v>60744</v>
      </c>
      <c r="M18750" t="s">
        <v>60745</v>
      </c>
    </row>
    <row r="18751" spans="1:13">
      <c r="A18751" s="1" t="s">
        <v>20768</v>
      </c>
      <c r="B18751">
        <v>1.1601509360385E-6</v>
      </c>
      <c r="C18751" s="1">
        <v>1.54460884474288E-7</v>
      </c>
      <c r="D18751">
        <v>4.6875E-2</v>
      </c>
      <c r="E18751">
        <v>0</v>
      </c>
      <c r="F18751">
        <v>1.5625E-2</v>
      </c>
      <c r="G18751">
        <v>0</v>
      </c>
      <c r="H18751">
        <v>1.01010101010101E-2</v>
      </c>
      <c r="I18751">
        <v>1.85185185185185E-2</v>
      </c>
      <c r="J18751" s="1">
        <v>0</v>
      </c>
      <c r="K18751" t="s">
        <v>23241</v>
      </c>
      <c r="L18751" t="s">
        <v>60746</v>
      </c>
      <c r="M18751" t="s">
        <v>60747</v>
      </c>
    </row>
    <row r="18752" spans="1:13">
      <c r="A18752" s="1" t="s">
        <v>20769</v>
      </c>
      <c r="B18752">
        <v>1.35959665229646E-5</v>
      </c>
      <c r="C18752" s="1">
        <v>1.9195458894884001E-5</v>
      </c>
      <c r="D18752">
        <v>0.98275862068965503</v>
      </c>
      <c r="E18752">
        <v>0.95783132530120496</v>
      </c>
      <c r="F18752">
        <v>0.91388888888888897</v>
      </c>
      <c r="G18752">
        <v>0.987179487179487</v>
      </c>
      <c r="H18752">
        <v>0.95402298850574696</v>
      </c>
      <c r="I18752">
        <v>0.98113207547169801</v>
      </c>
      <c r="J18752" s="1">
        <v>1</v>
      </c>
      <c r="K18752" t="s">
        <v>23238</v>
      </c>
      <c r="L18752" t="s">
        <v>60748</v>
      </c>
      <c r="M18752" t="s">
        <v>60749</v>
      </c>
    </row>
    <row r="18753" spans="1:13">
      <c r="A18753" s="1" t="s">
        <v>20770</v>
      </c>
      <c r="B18753">
        <v>5.3594628260452603E-7</v>
      </c>
      <c r="C18753" s="1">
        <v>4.1805070138305001E-8</v>
      </c>
      <c r="D18753">
        <v>1</v>
      </c>
      <c r="E18753">
        <v>1</v>
      </c>
      <c r="F18753">
        <v>0.99468085106382997</v>
      </c>
      <c r="G18753">
        <v>1</v>
      </c>
      <c r="H18753">
        <v>0.82258064516129004</v>
      </c>
      <c r="I18753">
        <v>1</v>
      </c>
      <c r="J18753" s="1" t="s">
        <v>23229</v>
      </c>
      <c r="K18753" t="s">
        <v>23241</v>
      </c>
      <c r="L18753" t="s">
        <v>60750</v>
      </c>
      <c r="M18753" t="s">
        <v>60751</v>
      </c>
    </row>
    <row r="18754" spans="1:13">
      <c r="A18754" s="1" t="s">
        <v>20771</v>
      </c>
      <c r="B18754">
        <v>4.1582938403974002E-5</v>
      </c>
      <c r="C18754" s="1">
        <v>2.1379431155736799E-6</v>
      </c>
      <c r="D18754">
        <v>0.94230769230769196</v>
      </c>
      <c r="E18754">
        <v>0.917721518987342</v>
      </c>
      <c r="F18754">
        <v>0.92268041237113396</v>
      </c>
      <c r="G18754">
        <v>1</v>
      </c>
      <c r="H18754">
        <v>0.98275862068965503</v>
      </c>
      <c r="I18754">
        <v>0.98412698412698396</v>
      </c>
      <c r="J18754" s="1">
        <v>1</v>
      </c>
      <c r="K18754" t="s">
        <v>23238</v>
      </c>
      <c r="L18754" t="s">
        <v>60752</v>
      </c>
      <c r="M18754" t="s">
        <v>60753</v>
      </c>
    </row>
    <row r="18755" spans="1:13">
      <c r="A18755" s="1" t="s">
        <v>20772</v>
      </c>
      <c r="B18755">
        <v>5.8862153698422597E-6</v>
      </c>
      <c r="C18755" s="1">
        <v>1.0775781220854401E-5</v>
      </c>
      <c r="D18755">
        <v>3.125E-2</v>
      </c>
      <c r="E18755">
        <v>2.74725274725275E-2</v>
      </c>
      <c r="F18755">
        <v>0.168421052631579</v>
      </c>
      <c r="G18755">
        <v>0</v>
      </c>
      <c r="H18755">
        <v>0.224719101123595</v>
      </c>
      <c r="I18755">
        <v>5.3846153846153801E-2</v>
      </c>
      <c r="J18755" s="1" t="s">
        <v>23229</v>
      </c>
      <c r="K18755" t="s">
        <v>23242</v>
      </c>
      <c r="L18755" t="s">
        <v>60754</v>
      </c>
      <c r="M18755" t="s">
        <v>60755</v>
      </c>
    </row>
    <row r="18756" spans="1:13">
      <c r="A18756" s="1" t="s">
        <v>20773</v>
      </c>
      <c r="B18756">
        <v>1.0829632008550901E-6</v>
      </c>
      <c r="C18756" s="1">
        <v>6.7949530461706594E-8</v>
      </c>
      <c r="D18756">
        <v>1</v>
      </c>
      <c r="E18756">
        <v>1</v>
      </c>
      <c r="F18756">
        <v>0.99468085106382997</v>
      </c>
      <c r="G18756">
        <v>1</v>
      </c>
      <c r="H18756">
        <v>1</v>
      </c>
      <c r="I18756">
        <v>0.99166666666666703</v>
      </c>
      <c r="J18756" s="1">
        <v>0.25</v>
      </c>
      <c r="K18756" t="s">
        <v>23237</v>
      </c>
      <c r="L18756" t="s">
        <v>60756</v>
      </c>
      <c r="M18756" t="s">
        <v>60757</v>
      </c>
    </row>
    <row r="18757" spans="1:13">
      <c r="A18757" s="1" t="s">
        <v>20774</v>
      </c>
      <c r="B18757">
        <v>5.13601267558099E-6</v>
      </c>
      <c r="C18757" s="1">
        <v>1.70410267963103E-4</v>
      </c>
      <c r="D18757">
        <v>2.27272727272727E-2</v>
      </c>
      <c r="E18757">
        <v>0</v>
      </c>
      <c r="F18757">
        <v>2.1551724137931001E-2</v>
      </c>
      <c r="G18757">
        <v>0.01</v>
      </c>
      <c r="H18757">
        <v>0.27325581395348802</v>
      </c>
      <c r="I18757">
        <v>0.05</v>
      </c>
      <c r="J18757" s="1" t="s">
        <v>23229</v>
      </c>
      <c r="K18757" t="s">
        <v>23241</v>
      </c>
      <c r="L18757" t="s">
        <v>60758</v>
      </c>
      <c r="M18757" t="s">
        <v>60759</v>
      </c>
    </row>
    <row r="18758" spans="1:13">
      <c r="A18758" s="1" t="s">
        <v>20775</v>
      </c>
      <c r="B18758">
        <v>4.8520376639305699E-7</v>
      </c>
      <c r="C18758" s="1">
        <v>7.2264607607822597E-10</v>
      </c>
      <c r="D18758">
        <v>1</v>
      </c>
      <c r="E18758">
        <v>0.99375000000000002</v>
      </c>
      <c r="F18758">
        <v>0.958620689655172</v>
      </c>
      <c r="G18758">
        <v>1</v>
      </c>
      <c r="H18758">
        <v>1</v>
      </c>
      <c r="I18758">
        <v>1</v>
      </c>
      <c r="J18758" s="1">
        <v>1</v>
      </c>
      <c r="K18758" t="s">
        <v>23237</v>
      </c>
      <c r="L18758" t="s">
        <v>60760</v>
      </c>
      <c r="M18758" t="s">
        <v>60761</v>
      </c>
    </row>
    <row r="18759" spans="1:13">
      <c r="A18759" s="1" t="s">
        <v>20776</v>
      </c>
      <c r="B18759">
        <v>6.9408656976417305E-7</v>
      </c>
      <c r="C18759" s="1">
        <v>7.0167890832824802E-6</v>
      </c>
      <c r="D18759">
        <v>9.375E-2</v>
      </c>
      <c r="E18759">
        <v>0</v>
      </c>
      <c r="F18759">
        <v>9.4696969696969696E-2</v>
      </c>
      <c r="G18759">
        <v>0</v>
      </c>
      <c r="H18759">
        <v>9.0909090909090898E-2</v>
      </c>
      <c r="I18759">
        <v>0.18518518518518501</v>
      </c>
      <c r="J18759" s="1">
        <v>0</v>
      </c>
      <c r="K18759" t="s">
        <v>23239</v>
      </c>
      <c r="L18759" t="s">
        <v>60762</v>
      </c>
      <c r="M18759" t="s">
        <v>60763</v>
      </c>
    </row>
    <row r="18760" spans="1:13">
      <c r="A18760" s="1" t="s">
        <v>20777</v>
      </c>
      <c r="B18760">
        <v>1.25073095304186E-4</v>
      </c>
      <c r="C18760" s="1">
        <v>4.21768265479025E-5</v>
      </c>
      <c r="D18760">
        <v>0.52380952380952395</v>
      </c>
      <c r="E18760">
        <v>0.197368421052632</v>
      </c>
      <c r="F18760">
        <v>0.93502824858757105</v>
      </c>
      <c r="G18760">
        <v>0.29729729729729698</v>
      </c>
      <c r="H18760">
        <v>0.89893617021276595</v>
      </c>
      <c r="I18760">
        <v>0.75961538461538503</v>
      </c>
      <c r="J18760" s="1" t="s">
        <v>23229</v>
      </c>
      <c r="K18760" t="s">
        <v>23241</v>
      </c>
      <c r="L18760" t="s">
        <v>60764</v>
      </c>
      <c r="M18760" t="s">
        <v>60765</v>
      </c>
    </row>
    <row r="18761" spans="1:13">
      <c r="A18761" s="1" t="s">
        <v>20778</v>
      </c>
      <c r="B18761">
        <v>3.8347909836265401E-5</v>
      </c>
      <c r="C18761" s="1">
        <v>2.6422649460849102E-6</v>
      </c>
      <c r="D18761">
        <v>0.12903225806451599</v>
      </c>
      <c r="E18761">
        <v>0.34523809523809501</v>
      </c>
      <c r="F18761">
        <v>3.94736842105263E-2</v>
      </c>
      <c r="G18761">
        <v>0.45833333333333298</v>
      </c>
      <c r="H18761">
        <v>5.7291666666666699E-2</v>
      </c>
      <c r="I18761">
        <v>0.25595238095238099</v>
      </c>
      <c r="J18761" s="1">
        <v>0.75</v>
      </c>
      <c r="K18761" t="s">
        <v>23240</v>
      </c>
      <c r="L18761" t="s">
        <v>60766</v>
      </c>
      <c r="M18761" t="s">
        <v>60767</v>
      </c>
    </row>
    <row r="18762" spans="1:13">
      <c r="A18762" s="1" t="s">
        <v>20779</v>
      </c>
      <c r="B18762">
        <v>3.3539004570532899E-6</v>
      </c>
      <c r="C18762" s="1">
        <v>5.1319382744952702E-7</v>
      </c>
      <c r="D18762">
        <v>0.82258064516129004</v>
      </c>
      <c r="E18762">
        <v>0.83734939759036098</v>
      </c>
      <c r="F18762">
        <v>0.99698795180722899</v>
      </c>
      <c r="G18762">
        <v>1</v>
      </c>
      <c r="H18762">
        <v>0.99390243902439002</v>
      </c>
      <c r="I18762">
        <v>1</v>
      </c>
      <c r="J18762" s="1">
        <v>1</v>
      </c>
      <c r="K18762" t="s">
        <v>23240</v>
      </c>
      <c r="L18762" t="s">
        <v>60768</v>
      </c>
      <c r="M18762" t="s">
        <v>60769</v>
      </c>
    </row>
    <row r="18763" spans="1:13">
      <c r="A18763" s="1" t="s">
        <v>20780</v>
      </c>
      <c r="B18763">
        <v>2.1888829236885E-4</v>
      </c>
      <c r="C18763" s="1">
        <v>9.1054255565621602E-5</v>
      </c>
      <c r="D18763">
        <v>0.63793103448275901</v>
      </c>
      <c r="E18763">
        <v>0.561728395061728</v>
      </c>
      <c r="F18763">
        <v>0.42338709677419401</v>
      </c>
      <c r="G18763">
        <v>0.58333333333333304</v>
      </c>
      <c r="H18763">
        <v>0.67424242424242398</v>
      </c>
      <c r="I18763">
        <v>0.65217391304347805</v>
      </c>
      <c r="J18763" s="1">
        <v>1</v>
      </c>
      <c r="K18763" t="s">
        <v>23241</v>
      </c>
      <c r="L18763" t="s">
        <v>60770</v>
      </c>
      <c r="M18763" t="s">
        <v>60771</v>
      </c>
    </row>
    <row r="18764" spans="1:13">
      <c r="A18764" s="1" t="s">
        <v>20781</v>
      </c>
      <c r="B18764">
        <v>5.2246125772431899E-5</v>
      </c>
      <c r="C18764" s="1">
        <v>5.68608449092389E-4</v>
      </c>
      <c r="D18764">
        <v>0.931034482758621</v>
      </c>
      <c r="E18764">
        <v>0.98901098901098905</v>
      </c>
      <c r="F18764">
        <v>0.76943005181347102</v>
      </c>
      <c r="G18764">
        <v>0.5</v>
      </c>
      <c r="H18764">
        <v>0.54824561403508798</v>
      </c>
      <c r="I18764">
        <v>0.62931034482758597</v>
      </c>
      <c r="J18764" s="1">
        <v>0.9375</v>
      </c>
      <c r="K18764" t="s">
        <v>23240</v>
      </c>
      <c r="L18764" t="s">
        <v>60772</v>
      </c>
      <c r="M18764" t="s">
        <v>60773</v>
      </c>
    </row>
    <row r="18765" spans="1:13">
      <c r="A18765" s="1" t="s">
        <v>20782</v>
      </c>
      <c r="B18765">
        <v>4.6289434246328901E-5</v>
      </c>
      <c r="C18765" s="1">
        <v>1.6952463347758299E-6</v>
      </c>
      <c r="D18765">
        <v>0.54</v>
      </c>
      <c r="E18765">
        <v>0.76219512195121997</v>
      </c>
      <c r="F18765">
        <v>0.99418604651162801</v>
      </c>
      <c r="G18765">
        <v>0.94230769230769196</v>
      </c>
      <c r="H18765">
        <v>0.92857142857142905</v>
      </c>
      <c r="I18765">
        <v>0.91176470588235303</v>
      </c>
      <c r="J18765" s="1" t="s">
        <v>23229</v>
      </c>
      <c r="K18765" t="s">
        <v>23238</v>
      </c>
      <c r="L18765" t="s">
        <v>60774</v>
      </c>
      <c r="M18765" t="s">
        <v>60775</v>
      </c>
    </row>
    <row r="18766" spans="1:13">
      <c r="A18766" s="1" t="s">
        <v>20783</v>
      </c>
      <c r="B18766">
        <v>1.9589191734331501E-5</v>
      </c>
      <c r="C18766" s="1">
        <v>2.77909504460615E-4</v>
      </c>
      <c r="D18766">
        <v>1</v>
      </c>
      <c r="E18766">
        <v>0.99206349206349198</v>
      </c>
      <c r="F18766">
        <v>0.67741935483870996</v>
      </c>
      <c r="G18766">
        <v>1</v>
      </c>
      <c r="H18766">
        <v>0.99504950495049505</v>
      </c>
      <c r="I18766">
        <v>0.99099099099099097</v>
      </c>
      <c r="J18766" s="1">
        <v>1</v>
      </c>
      <c r="K18766" t="s">
        <v>23238</v>
      </c>
      <c r="L18766" t="s">
        <v>60776</v>
      </c>
      <c r="M18766" t="s">
        <v>60777</v>
      </c>
    </row>
    <row r="18767" spans="1:13">
      <c r="A18767" s="1" t="s">
        <v>20784</v>
      </c>
      <c r="B18767">
        <v>3.5919732949789599E-4</v>
      </c>
      <c r="C18767" s="1">
        <v>7.7005040562450705E-7</v>
      </c>
      <c r="D18767">
        <v>0.44827586206896602</v>
      </c>
      <c r="E18767">
        <v>0.36931818181818199</v>
      </c>
      <c r="F18767">
        <v>0.56578947368421095</v>
      </c>
      <c r="G18767">
        <v>0.71428571428571397</v>
      </c>
      <c r="H18767">
        <v>0.60624999999999996</v>
      </c>
      <c r="I18767">
        <v>0.80769230769230804</v>
      </c>
      <c r="J18767" s="1">
        <v>0.90909090909090895</v>
      </c>
      <c r="K18767" t="s">
        <v>23241</v>
      </c>
      <c r="L18767" t="s">
        <v>60778</v>
      </c>
      <c r="M18767" t="s">
        <v>60779</v>
      </c>
    </row>
    <row r="18768" spans="1:13">
      <c r="A18768" s="1" t="s">
        <v>20785</v>
      </c>
      <c r="B18768">
        <v>2.70948713754734E-4</v>
      </c>
      <c r="C18768" s="1">
        <v>8.8709894075834599E-8</v>
      </c>
      <c r="D18768">
        <v>0.44827586206896602</v>
      </c>
      <c r="E18768">
        <v>0.94117647058823495</v>
      </c>
      <c r="F18768">
        <v>0.83576642335766405</v>
      </c>
      <c r="G18768">
        <v>0.22222222222222199</v>
      </c>
      <c r="H18768">
        <v>0.99253731343283602</v>
      </c>
      <c r="I18768">
        <v>0.52500000000000002</v>
      </c>
      <c r="J18768" s="1">
        <v>1</v>
      </c>
      <c r="K18768" t="s">
        <v>23240</v>
      </c>
      <c r="L18768" t="s">
        <v>60780</v>
      </c>
      <c r="M18768" t="s">
        <v>60781</v>
      </c>
    </row>
    <row r="18769" spans="1:13">
      <c r="A18769" s="1" t="s">
        <v>20786</v>
      </c>
      <c r="B18769">
        <v>2.2985745432807899E-8</v>
      </c>
      <c r="C18769" s="1">
        <v>9.5025463175964296E-9</v>
      </c>
      <c r="D18769">
        <v>1</v>
      </c>
      <c r="E18769">
        <v>0.99358974358974395</v>
      </c>
      <c r="F18769">
        <v>1</v>
      </c>
      <c r="G18769">
        <v>1</v>
      </c>
      <c r="H18769">
        <v>1</v>
      </c>
      <c r="I18769">
        <v>1</v>
      </c>
      <c r="J18769" s="1">
        <v>1</v>
      </c>
      <c r="K18769" t="s">
        <v>23240</v>
      </c>
      <c r="L18769" t="s">
        <v>60782</v>
      </c>
      <c r="M18769" t="s">
        <v>60783</v>
      </c>
    </row>
    <row r="18770" spans="1:13">
      <c r="A18770" s="1" t="s">
        <v>20787</v>
      </c>
      <c r="B18770">
        <v>5.3329310061804401E-8</v>
      </c>
      <c r="C18770" s="1">
        <v>9.1145738287272702E-7</v>
      </c>
      <c r="D18770">
        <v>0</v>
      </c>
      <c r="E18770">
        <v>6.3291139240506302E-3</v>
      </c>
      <c r="F18770">
        <v>0</v>
      </c>
      <c r="G18770">
        <v>0.33333333333333298</v>
      </c>
      <c r="H18770">
        <v>5.1546391752577301E-3</v>
      </c>
      <c r="I18770">
        <v>7.4766355140186896E-2</v>
      </c>
      <c r="J18770" s="1">
        <v>0</v>
      </c>
      <c r="K18770" t="s">
        <v>23238</v>
      </c>
      <c r="L18770" t="s">
        <v>60784</v>
      </c>
      <c r="M18770" t="s">
        <v>60785</v>
      </c>
    </row>
    <row r="18771" spans="1:13">
      <c r="A18771" s="1" t="s">
        <v>20788</v>
      </c>
      <c r="B18771">
        <v>1.42268300155926E-5</v>
      </c>
      <c r="C18771" s="1">
        <v>1.7986568824967801E-6</v>
      </c>
      <c r="D18771">
        <v>0.96296296296296302</v>
      </c>
      <c r="E18771">
        <v>0.90909090909090895</v>
      </c>
      <c r="F18771">
        <v>0.89714285714285702</v>
      </c>
      <c r="G18771">
        <v>0.96666666666666701</v>
      </c>
      <c r="H18771">
        <v>0.987341772151899</v>
      </c>
      <c r="I18771">
        <v>0.875</v>
      </c>
      <c r="J18771" s="1">
        <v>1</v>
      </c>
      <c r="K18771" t="s">
        <v>23238</v>
      </c>
      <c r="L18771" t="s">
        <v>60786</v>
      </c>
      <c r="M18771" t="s">
        <v>60787</v>
      </c>
    </row>
    <row r="18772" spans="1:13">
      <c r="A18772" s="1" t="s">
        <v>20789</v>
      </c>
      <c r="B18772">
        <v>1.18687891546338E-7</v>
      </c>
      <c r="C18772" s="1">
        <v>1.6172839074840201E-7</v>
      </c>
      <c r="D18772">
        <v>1</v>
      </c>
      <c r="E18772">
        <v>1</v>
      </c>
      <c r="F18772">
        <v>1</v>
      </c>
      <c r="G18772">
        <v>0.98</v>
      </c>
      <c r="H18772">
        <v>1</v>
      </c>
      <c r="I18772">
        <v>0.93333333333333302</v>
      </c>
      <c r="J18772" s="1">
        <v>0</v>
      </c>
      <c r="K18772" t="s">
        <v>23238</v>
      </c>
      <c r="L18772" t="s">
        <v>60788</v>
      </c>
      <c r="M18772" t="s">
        <v>60789</v>
      </c>
    </row>
    <row r="18773" spans="1:13">
      <c r="A18773" s="1" t="s">
        <v>20790</v>
      </c>
      <c r="B18773">
        <v>2.99457052469655E-7</v>
      </c>
      <c r="C18773" s="1">
        <v>4.1039453583078797E-6</v>
      </c>
      <c r="D18773">
        <v>1</v>
      </c>
      <c r="E18773">
        <v>1</v>
      </c>
      <c r="F18773">
        <v>0.94805194805194803</v>
      </c>
      <c r="G18773">
        <v>1</v>
      </c>
      <c r="H18773">
        <v>0.99450549450549497</v>
      </c>
      <c r="I18773">
        <v>0.99166666666666703</v>
      </c>
      <c r="J18773" s="1" t="s">
        <v>23229</v>
      </c>
      <c r="K18773" t="s">
        <v>23237</v>
      </c>
      <c r="L18773" t="s">
        <v>60790</v>
      </c>
      <c r="M18773" t="s">
        <v>60791</v>
      </c>
    </row>
    <row r="18774" spans="1:13">
      <c r="A18774" s="1" t="s">
        <v>20791</v>
      </c>
      <c r="B18774">
        <v>1.09254620229338E-6</v>
      </c>
      <c r="C18774" s="1">
        <v>3.85071757963504E-5</v>
      </c>
      <c r="D18774">
        <v>1</v>
      </c>
      <c r="E18774">
        <v>1</v>
      </c>
      <c r="F18774">
        <v>0.936305732484076</v>
      </c>
      <c r="G18774">
        <v>1</v>
      </c>
      <c r="H18774">
        <v>0.94594594594594605</v>
      </c>
      <c r="I18774">
        <v>0.98214285714285698</v>
      </c>
      <c r="J18774" s="1" t="s">
        <v>23229</v>
      </c>
      <c r="K18774" t="s">
        <v>23241</v>
      </c>
      <c r="L18774" t="s">
        <v>60792</v>
      </c>
      <c r="M18774" t="s">
        <v>60793</v>
      </c>
    </row>
    <row r="18775" spans="1:13">
      <c r="A18775" s="1" t="s">
        <v>20792</v>
      </c>
      <c r="B18775">
        <v>1.03479332712282E-4</v>
      </c>
      <c r="C18775" s="1">
        <v>3.5999833660306399E-4</v>
      </c>
      <c r="D18775">
        <v>0</v>
      </c>
      <c r="E18775">
        <v>0</v>
      </c>
      <c r="F18775">
        <v>0.50276243093922701</v>
      </c>
      <c r="G18775">
        <v>0</v>
      </c>
      <c r="H18775">
        <v>0</v>
      </c>
      <c r="I18775">
        <v>0</v>
      </c>
      <c r="J18775" s="1">
        <v>0</v>
      </c>
      <c r="K18775" t="s">
        <v>23240</v>
      </c>
      <c r="L18775" t="s">
        <v>60794</v>
      </c>
      <c r="M18775" t="s">
        <v>60795</v>
      </c>
    </row>
    <row r="18776" spans="1:13">
      <c r="A18776" s="1" t="s">
        <v>20793</v>
      </c>
      <c r="B18776">
        <v>4.3585926591918799E-6</v>
      </c>
      <c r="C18776" s="1">
        <v>2.6289820930927202E-7</v>
      </c>
      <c r="D18776">
        <v>0.28571428571428598</v>
      </c>
      <c r="E18776">
        <v>0.1875</v>
      </c>
      <c r="F18776">
        <v>0</v>
      </c>
      <c r="G18776">
        <v>0</v>
      </c>
      <c r="H18776">
        <v>0</v>
      </c>
      <c r="I18776">
        <v>9.2592592592592605E-3</v>
      </c>
      <c r="J18776" s="1">
        <v>0</v>
      </c>
      <c r="K18776" t="s">
        <v>23241</v>
      </c>
      <c r="L18776" t="s">
        <v>60796</v>
      </c>
      <c r="M18776" t="s">
        <v>60797</v>
      </c>
    </row>
    <row r="18777" spans="1:13">
      <c r="A18777" s="1" t="s">
        <v>20794</v>
      </c>
      <c r="B18777">
        <v>5.8548341688186696E-10</v>
      </c>
      <c r="C18777" s="1">
        <v>6.0709225013636198E-8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1.4705882352941201E-2</v>
      </c>
      <c r="J18777" s="1">
        <v>0</v>
      </c>
      <c r="K18777" t="s">
        <v>23241</v>
      </c>
      <c r="L18777" t="s">
        <v>60798</v>
      </c>
      <c r="M18777" t="s">
        <v>60799</v>
      </c>
    </row>
    <row r="18778" spans="1:13">
      <c r="A18778" s="1" t="s">
        <v>20795</v>
      </c>
      <c r="B18778">
        <v>4.5704535175556396E-6</v>
      </c>
      <c r="C18778" s="1">
        <v>3.07268195174908E-7</v>
      </c>
      <c r="D18778">
        <v>0</v>
      </c>
      <c r="E18778">
        <v>7.2463768115942004E-3</v>
      </c>
      <c r="F18778">
        <v>5.4644808743169399E-3</v>
      </c>
      <c r="G18778">
        <v>0</v>
      </c>
      <c r="H18778">
        <v>0</v>
      </c>
      <c r="I18778">
        <v>0</v>
      </c>
      <c r="J18778" s="1">
        <v>0</v>
      </c>
      <c r="K18778" t="s">
        <v>23241</v>
      </c>
      <c r="L18778" t="s">
        <v>60800</v>
      </c>
      <c r="M18778" t="s">
        <v>60801</v>
      </c>
    </row>
    <row r="18779" spans="1:13">
      <c r="A18779" s="1" t="s">
        <v>20796</v>
      </c>
      <c r="B18779">
        <v>7.5616027067031195E-5</v>
      </c>
      <c r="C18779" s="1">
        <v>3.6502274141758397E-5</v>
      </c>
      <c r="D18779">
        <v>0.984375</v>
      </c>
      <c r="E18779">
        <v>0.93956043956044</v>
      </c>
      <c r="F18779">
        <v>0.98895027624309395</v>
      </c>
      <c r="G18779">
        <v>0.875</v>
      </c>
      <c r="H18779">
        <v>0.625</v>
      </c>
      <c r="I18779">
        <v>0.80681818181818199</v>
      </c>
      <c r="J18779" s="1">
        <v>1</v>
      </c>
      <c r="K18779" t="s">
        <v>23241</v>
      </c>
      <c r="L18779" t="s">
        <v>60802</v>
      </c>
      <c r="M18779" t="s">
        <v>60803</v>
      </c>
    </row>
    <row r="18780" spans="1:13">
      <c r="A18780" s="1" t="s">
        <v>20797</v>
      </c>
      <c r="B18780">
        <v>4.07027073383478E-7</v>
      </c>
      <c r="C18780" s="1">
        <v>1.12648619347191E-7</v>
      </c>
      <c r="D18780">
        <v>0.97222222222222199</v>
      </c>
      <c r="E18780">
        <v>1</v>
      </c>
      <c r="F18780">
        <v>1</v>
      </c>
      <c r="G18780">
        <v>1</v>
      </c>
      <c r="H18780">
        <v>1</v>
      </c>
      <c r="I18780">
        <v>0.99019607843137303</v>
      </c>
      <c r="J18780" s="1">
        <v>1</v>
      </c>
      <c r="K18780" t="s">
        <v>23238</v>
      </c>
      <c r="L18780" t="s">
        <v>60804</v>
      </c>
      <c r="M18780" t="s">
        <v>60805</v>
      </c>
    </row>
    <row r="18781" spans="1:13">
      <c r="A18781" s="1" t="s">
        <v>20798</v>
      </c>
      <c r="B18781">
        <v>2.8672132330555801E-5</v>
      </c>
      <c r="C18781" s="1">
        <v>4.3298993275363701E-7</v>
      </c>
      <c r="D18781">
        <v>9.6774193548387094E-2</v>
      </c>
      <c r="E18781">
        <v>2.3809523809523801E-2</v>
      </c>
      <c r="F18781">
        <v>6.4606741573033699E-2</v>
      </c>
      <c r="G18781">
        <v>0.40322580645161299</v>
      </c>
      <c r="H18781">
        <v>0.18</v>
      </c>
      <c r="I18781">
        <v>0.16326530612244899</v>
      </c>
      <c r="J18781" s="1" t="s">
        <v>23229</v>
      </c>
      <c r="K18781" t="s">
        <v>23242</v>
      </c>
      <c r="L18781" t="s">
        <v>60806</v>
      </c>
      <c r="M18781" t="s">
        <v>60807</v>
      </c>
    </row>
    <row r="18782" spans="1:13">
      <c r="A18782" s="1" t="s">
        <v>20799</v>
      </c>
      <c r="B18782">
        <v>1.46216328865242E-5</v>
      </c>
      <c r="C18782" s="1">
        <v>4.4615265951853001E-5</v>
      </c>
      <c r="D18782">
        <v>1.5625E-2</v>
      </c>
      <c r="E18782">
        <v>1.5789473684210499E-2</v>
      </c>
      <c r="F18782">
        <v>2.5906735751295299E-3</v>
      </c>
      <c r="G18782">
        <v>0.25438596491228099</v>
      </c>
      <c r="H18782">
        <v>1.3274336283185801E-2</v>
      </c>
      <c r="I18782">
        <v>0.27916666666666701</v>
      </c>
      <c r="J18782" s="1">
        <v>0</v>
      </c>
      <c r="K18782" t="s">
        <v>23239</v>
      </c>
      <c r="L18782" t="s">
        <v>60808</v>
      </c>
      <c r="M18782" t="s">
        <v>60809</v>
      </c>
    </row>
    <row r="18783" spans="1:13">
      <c r="A18783" s="1" t="s">
        <v>20800</v>
      </c>
      <c r="B18783">
        <v>1.4534126482563099E-5</v>
      </c>
      <c r="C18783" s="1">
        <v>1.5656599143021199E-4</v>
      </c>
      <c r="D18783">
        <v>4.3478260869565202E-2</v>
      </c>
      <c r="E18783">
        <v>3.37837837837838E-2</v>
      </c>
      <c r="F18783">
        <v>8.1871345029239803E-2</v>
      </c>
      <c r="G18783">
        <v>5.8139534883720902E-2</v>
      </c>
      <c r="H18783">
        <v>0.14903846153846201</v>
      </c>
      <c r="I18783">
        <v>0.262820512820513</v>
      </c>
      <c r="J18783" s="1">
        <v>0</v>
      </c>
      <c r="K18783" t="s">
        <v>23242</v>
      </c>
      <c r="L18783" t="s">
        <v>60810</v>
      </c>
      <c r="M18783" t="s">
        <v>60811</v>
      </c>
    </row>
    <row r="18784" spans="1:13">
      <c r="A18784" s="1" t="s">
        <v>20801</v>
      </c>
      <c r="B18784">
        <v>4.2164469094740602E-5</v>
      </c>
      <c r="C18784" s="1">
        <v>5.9170652048988497E-5</v>
      </c>
      <c r="D18784">
        <v>0.48275862068965503</v>
      </c>
      <c r="E18784">
        <v>0.12765957446808501</v>
      </c>
      <c r="F18784">
        <v>0.104166666666667</v>
      </c>
      <c r="G18784">
        <v>0</v>
      </c>
      <c r="H18784">
        <v>3.5294117647058802E-2</v>
      </c>
      <c r="I18784">
        <v>1.9230769230769201E-2</v>
      </c>
      <c r="J18784" s="1">
        <v>0</v>
      </c>
      <c r="K18784" t="s">
        <v>23239</v>
      </c>
      <c r="L18784" t="s">
        <v>60812</v>
      </c>
      <c r="M18784" t="s">
        <v>60813</v>
      </c>
    </row>
    <row r="18785" spans="1:13">
      <c r="A18785" s="1" t="s">
        <v>20802</v>
      </c>
      <c r="B18785">
        <v>2.6661960813948398E-6</v>
      </c>
      <c r="C18785" s="1">
        <v>2.9185087072493298E-5</v>
      </c>
      <c r="D18785">
        <v>0</v>
      </c>
      <c r="E18785">
        <v>1.5957446808510599E-2</v>
      </c>
      <c r="F18785">
        <v>0</v>
      </c>
      <c r="G18785">
        <v>0.36206896551724099</v>
      </c>
      <c r="H18785">
        <v>4.5045045045045001E-3</v>
      </c>
      <c r="I18785">
        <v>6.9105691056910598E-2</v>
      </c>
      <c r="J18785" s="1">
        <v>0</v>
      </c>
      <c r="K18785" t="s">
        <v>23239</v>
      </c>
      <c r="L18785" t="s">
        <v>60814</v>
      </c>
      <c r="M18785" t="s">
        <v>60815</v>
      </c>
    </row>
    <row r="18786" spans="1:13">
      <c r="A18786" s="1" t="s">
        <v>20803</v>
      </c>
      <c r="B18786">
        <v>3.2292626769403497E-5</v>
      </c>
      <c r="C18786" s="1">
        <v>1.8858199382764501E-5</v>
      </c>
      <c r="D18786">
        <v>0.43548387096774199</v>
      </c>
      <c r="E18786">
        <v>0.51162790697674398</v>
      </c>
      <c r="F18786">
        <v>5.6410256410256397E-2</v>
      </c>
      <c r="G18786">
        <v>0.90540540540540504</v>
      </c>
      <c r="H18786">
        <v>0.120535714285714</v>
      </c>
      <c r="I18786">
        <v>0.68493150684931503</v>
      </c>
      <c r="J18786" s="1">
        <v>1</v>
      </c>
      <c r="K18786" t="s">
        <v>23241</v>
      </c>
      <c r="L18786" t="s">
        <v>60816</v>
      </c>
      <c r="M18786" t="s">
        <v>60817</v>
      </c>
    </row>
    <row r="18787" spans="1:13">
      <c r="A18787" s="1" t="s">
        <v>20804</v>
      </c>
      <c r="B18787">
        <v>1.06956684644948E-4</v>
      </c>
      <c r="C18787" s="1">
        <v>8.5640840006309098E-7</v>
      </c>
      <c r="D18787">
        <v>1.6129032258064498E-2</v>
      </c>
      <c r="E18787">
        <v>0.14583333333333301</v>
      </c>
      <c r="F18787">
        <v>2.6737967914438501E-3</v>
      </c>
      <c r="G18787">
        <v>0.24137931034482801</v>
      </c>
      <c r="H18787">
        <v>2.6315789473684199E-2</v>
      </c>
      <c r="I18787">
        <v>0.103305785123967</v>
      </c>
      <c r="J18787" s="1" t="s">
        <v>23229</v>
      </c>
      <c r="K18787" t="s">
        <v>23241</v>
      </c>
      <c r="L18787" t="s">
        <v>60818</v>
      </c>
      <c r="M18787" t="s">
        <v>60819</v>
      </c>
    </row>
    <row r="18788" spans="1:13">
      <c r="A18788" s="1" t="s">
        <v>20805</v>
      </c>
      <c r="B18788">
        <v>1.3517526515640201E-4</v>
      </c>
      <c r="C18788" s="1">
        <v>3.4118204620113097E-5</v>
      </c>
      <c r="D18788">
        <v>0.68181818181818199</v>
      </c>
      <c r="E18788">
        <v>0.46428571428571402</v>
      </c>
      <c r="F18788">
        <v>0.98979591836734704</v>
      </c>
      <c r="G18788">
        <v>0.97674418604651203</v>
      </c>
      <c r="H18788">
        <v>0.96666666666666701</v>
      </c>
      <c r="I18788">
        <v>0.99242424242424199</v>
      </c>
      <c r="J18788" s="1">
        <v>1</v>
      </c>
      <c r="K18788" t="s">
        <v>23237</v>
      </c>
      <c r="L18788" t="s">
        <v>60820</v>
      </c>
      <c r="M18788" t="s">
        <v>60821</v>
      </c>
    </row>
    <row r="18789" spans="1:13">
      <c r="A18789" s="1" t="s">
        <v>20806</v>
      </c>
      <c r="B18789">
        <v>3.5605054052307399E-8</v>
      </c>
      <c r="C18789" s="1">
        <v>6.4268141104165699E-7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2.0833333333333301E-2</v>
      </c>
      <c r="J18789" s="1">
        <v>0.81818181818181801</v>
      </c>
      <c r="K18789" t="s">
        <v>23238</v>
      </c>
      <c r="L18789" t="s">
        <v>60822</v>
      </c>
      <c r="M18789" t="s">
        <v>60823</v>
      </c>
    </row>
    <row r="18790" spans="1:13">
      <c r="A18790" s="1" t="s">
        <v>20807</v>
      </c>
      <c r="B18790">
        <v>2.8386389799287402E-7</v>
      </c>
      <c r="C18790" s="1">
        <v>7.5208091654559406E-5</v>
      </c>
      <c r="D18790">
        <v>0.112903225806452</v>
      </c>
      <c r="E18790">
        <v>0</v>
      </c>
      <c r="F18790">
        <v>8.3815028901734104E-2</v>
      </c>
      <c r="G18790">
        <v>0</v>
      </c>
      <c r="H18790">
        <v>9.9009900990098994E-3</v>
      </c>
      <c r="I18790">
        <v>0</v>
      </c>
      <c r="J18790" s="1">
        <v>0</v>
      </c>
      <c r="K18790" t="s">
        <v>23242</v>
      </c>
      <c r="L18790" t="s">
        <v>60824</v>
      </c>
      <c r="M18790" t="s">
        <v>60825</v>
      </c>
    </row>
    <row r="18791" spans="1:13">
      <c r="A18791" s="1" t="s">
        <v>20808</v>
      </c>
      <c r="B18791">
        <v>1.76647623629771E-7</v>
      </c>
      <c r="C18791" s="1">
        <v>1.50007380880004E-5</v>
      </c>
      <c r="D18791">
        <v>1</v>
      </c>
      <c r="E18791">
        <v>1</v>
      </c>
      <c r="F18791">
        <v>1</v>
      </c>
      <c r="G18791">
        <v>1</v>
      </c>
      <c r="H18791">
        <v>1</v>
      </c>
      <c r="I18791">
        <v>0.84210526315789502</v>
      </c>
      <c r="J18791" s="1" t="s">
        <v>23229</v>
      </c>
      <c r="K18791" t="s">
        <v>23239</v>
      </c>
      <c r="L18791" t="s">
        <v>60826</v>
      </c>
      <c r="M18791" t="s">
        <v>60827</v>
      </c>
    </row>
    <row r="18792" spans="1:13">
      <c r="A18792" s="1" t="s">
        <v>20809</v>
      </c>
      <c r="B18792">
        <v>1.2356188749365E-7</v>
      </c>
      <c r="C18792" s="1">
        <v>4.2953382034326398E-6</v>
      </c>
      <c r="D18792">
        <v>0.98387096774193505</v>
      </c>
      <c r="E18792">
        <v>1</v>
      </c>
      <c r="F18792">
        <v>0.99418604651162801</v>
      </c>
      <c r="G18792">
        <v>0.99074074074074103</v>
      </c>
      <c r="H18792">
        <v>0.98387096774193505</v>
      </c>
      <c r="I18792">
        <v>0.98571428571428599</v>
      </c>
      <c r="J18792" s="1" t="s">
        <v>23229</v>
      </c>
      <c r="K18792" t="s">
        <v>23241</v>
      </c>
      <c r="L18792" t="s">
        <v>60828</v>
      </c>
      <c r="M18792" t="s">
        <v>60829</v>
      </c>
    </row>
    <row r="18793" spans="1:13">
      <c r="A18793" s="1" t="s">
        <v>20810</v>
      </c>
      <c r="B18793">
        <v>2.9653087722001801E-5</v>
      </c>
      <c r="C18793" s="1">
        <v>3.9887382322927102E-6</v>
      </c>
      <c r="D18793">
        <v>0.25</v>
      </c>
      <c r="E18793">
        <v>3.2258064516128997E-2</v>
      </c>
      <c r="F18793">
        <v>7.9881656804733706E-2</v>
      </c>
      <c r="G18793">
        <v>2.4390243902439001E-2</v>
      </c>
      <c r="H18793">
        <v>4.5454545454545497E-2</v>
      </c>
      <c r="I18793">
        <v>0.13235294117647101</v>
      </c>
      <c r="J18793" s="1">
        <v>0</v>
      </c>
      <c r="K18793" t="s">
        <v>23241</v>
      </c>
      <c r="L18793" t="s">
        <v>60830</v>
      </c>
      <c r="M18793" t="s">
        <v>60831</v>
      </c>
    </row>
    <row r="18794" spans="1:13">
      <c r="A18794" s="1" t="s">
        <v>20811</v>
      </c>
      <c r="B18794">
        <v>4.7974784434831902E-5</v>
      </c>
      <c r="C18794" s="1">
        <v>3.7021570440542901E-6</v>
      </c>
      <c r="D18794">
        <v>0.109375</v>
      </c>
      <c r="E18794">
        <v>0.31770833333333298</v>
      </c>
      <c r="F18794">
        <v>1.03626943005181E-2</v>
      </c>
      <c r="G18794">
        <v>0.59</v>
      </c>
      <c r="H18794">
        <v>5.8823529411764698E-2</v>
      </c>
      <c r="I18794">
        <v>0.20555555555555599</v>
      </c>
      <c r="J18794" s="1">
        <v>4.5454545454545497E-2</v>
      </c>
      <c r="K18794" t="s">
        <v>23238</v>
      </c>
      <c r="L18794" t="s">
        <v>60832</v>
      </c>
      <c r="M18794" t="s">
        <v>60833</v>
      </c>
    </row>
    <row r="18795" spans="1:13">
      <c r="A18795" s="1" t="s">
        <v>20812</v>
      </c>
      <c r="B18795">
        <v>2.7350811902845002E-6</v>
      </c>
      <c r="C18795" s="1">
        <v>3.9725326428462899E-8</v>
      </c>
      <c r="D18795">
        <v>0</v>
      </c>
      <c r="E18795">
        <v>5.2083333333333296E-3</v>
      </c>
      <c r="F18795">
        <v>5.8974358974359001E-2</v>
      </c>
      <c r="G18795">
        <v>8.6206896551724102E-3</v>
      </c>
      <c r="H18795">
        <v>3.07017543859649E-2</v>
      </c>
      <c r="I18795">
        <v>8.0000000000000002E-3</v>
      </c>
      <c r="J18795" s="1">
        <v>0</v>
      </c>
      <c r="K18795" t="s">
        <v>23242</v>
      </c>
      <c r="L18795" t="s">
        <v>60834</v>
      </c>
      <c r="M18795" t="s">
        <v>60835</v>
      </c>
    </row>
    <row r="18796" spans="1:13">
      <c r="A18796" s="1" t="s">
        <v>20813</v>
      </c>
      <c r="B18796">
        <v>1.4983738862609999E-6</v>
      </c>
      <c r="C18796" s="1">
        <v>2.5858415444780999E-5</v>
      </c>
      <c r="D18796">
        <v>0.11111111111111099</v>
      </c>
      <c r="E18796">
        <v>0</v>
      </c>
      <c r="F18796">
        <v>1.1235955056179799E-2</v>
      </c>
      <c r="G18796">
        <v>2.7027027027027001E-2</v>
      </c>
      <c r="H18796">
        <v>7.6086956521739094E-2</v>
      </c>
      <c r="I18796">
        <v>0.101449275362319</v>
      </c>
      <c r="J18796" s="1">
        <v>0</v>
      </c>
      <c r="K18796" t="s">
        <v>23242</v>
      </c>
      <c r="L18796" t="s">
        <v>60836</v>
      </c>
      <c r="M18796" t="s">
        <v>60837</v>
      </c>
    </row>
    <row r="18797" spans="1:13">
      <c r="A18797" s="1" t="s">
        <v>20814</v>
      </c>
      <c r="B18797">
        <v>1.4537853059873101E-4</v>
      </c>
      <c r="C18797" s="1">
        <v>1.4628969789398199E-4</v>
      </c>
      <c r="D18797">
        <v>0</v>
      </c>
      <c r="E18797">
        <v>0</v>
      </c>
      <c r="F18797">
        <v>0.21686746987951799</v>
      </c>
      <c r="G18797">
        <v>0</v>
      </c>
      <c r="H18797">
        <v>2.9411764705882401E-2</v>
      </c>
      <c r="I18797">
        <v>0</v>
      </c>
      <c r="J18797" s="1">
        <v>0</v>
      </c>
      <c r="K18797" t="s">
        <v>23238</v>
      </c>
      <c r="L18797" t="s">
        <v>60838</v>
      </c>
      <c r="M18797" t="s">
        <v>60839</v>
      </c>
    </row>
    <row r="18798" spans="1:13">
      <c r="A18798" s="1" t="s">
        <v>20815</v>
      </c>
      <c r="B18798">
        <v>4.0640192955303201E-5</v>
      </c>
      <c r="C18798" s="1">
        <v>1.7077280325426401E-5</v>
      </c>
      <c r="D18798">
        <v>0.29310344827586199</v>
      </c>
      <c r="E18798">
        <v>0</v>
      </c>
      <c r="F18798">
        <v>0.104838709677419</v>
      </c>
      <c r="G18798">
        <v>0</v>
      </c>
      <c r="H18798">
        <v>6.6666666666666697E-3</v>
      </c>
      <c r="I18798">
        <v>0</v>
      </c>
      <c r="J18798" s="1">
        <v>0</v>
      </c>
      <c r="K18798" t="s">
        <v>23238</v>
      </c>
      <c r="L18798" t="s">
        <v>60840</v>
      </c>
      <c r="M18798" t="s">
        <v>60841</v>
      </c>
    </row>
    <row r="18799" spans="1:13">
      <c r="A18799" s="1" t="s">
        <v>20816</v>
      </c>
      <c r="B18799">
        <v>3.2833124859583097E-5</v>
      </c>
      <c r="C18799" s="1">
        <v>7.8478985624433594E-6</v>
      </c>
      <c r="D18799">
        <v>1</v>
      </c>
      <c r="E18799">
        <v>0.82978723404255295</v>
      </c>
      <c r="F18799">
        <v>0.994871794871795</v>
      </c>
      <c r="G18799">
        <v>0.99122807017543901</v>
      </c>
      <c r="H18799">
        <v>0.98672566371681403</v>
      </c>
      <c r="I18799">
        <v>0.987179487179487</v>
      </c>
      <c r="J18799" s="1">
        <v>1</v>
      </c>
      <c r="K18799" t="s">
        <v>23238</v>
      </c>
      <c r="L18799" t="s">
        <v>60842</v>
      </c>
      <c r="M18799" t="s">
        <v>60843</v>
      </c>
    </row>
    <row r="18800" spans="1:13">
      <c r="A18800" s="1" t="s">
        <v>20817</v>
      </c>
      <c r="B18800">
        <v>2.72562197566327E-9</v>
      </c>
      <c r="C18800" s="1">
        <v>3.52886629970686E-6</v>
      </c>
      <c r="D18800">
        <v>0.81666666666666698</v>
      </c>
      <c r="E18800">
        <v>1</v>
      </c>
      <c r="F18800">
        <v>0.96808510638297895</v>
      </c>
      <c r="G18800">
        <v>0.97297297297297303</v>
      </c>
      <c r="H18800">
        <v>0.96590909090909105</v>
      </c>
      <c r="I18800">
        <v>0.89795918367346905</v>
      </c>
      <c r="J18800" s="1">
        <v>1</v>
      </c>
      <c r="K18800" t="s">
        <v>23240</v>
      </c>
      <c r="L18800" t="s">
        <v>60844</v>
      </c>
      <c r="M18800" t="s">
        <v>60845</v>
      </c>
    </row>
    <row r="18801" spans="1:13">
      <c r="A18801" s="1" t="s">
        <v>20818</v>
      </c>
      <c r="B18801">
        <v>6.0979696322266201E-6</v>
      </c>
      <c r="C18801" s="1">
        <v>3.4216178728047701E-5</v>
      </c>
      <c r="D18801">
        <v>0.96551724137931005</v>
      </c>
      <c r="E18801">
        <v>0.99425287356321801</v>
      </c>
      <c r="F18801">
        <v>0.69722222222222197</v>
      </c>
      <c r="G18801">
        <v>1</v>
      </c>
      <c r="H18801">
        <v>0.83125000000000004</v>
      </c>
      <c r="I18801">
        <v>1</v>
      </c>
      <c r="J18801" s="1" t="s">
        <v>23229</v>
      </c>
      <c r="K18801" t="s">
        <v>23240</v>
      </c>
      <c r="L18801" t="s">
        <v>60846</v>
      </c>
      <c r="M18801" t="s">
        <v>60847</v>
      </c>
    </row>
    <row r="18802" spans="1:13">
      <c r="A18802" s="1" t="s">
        <v>20819</v>
      </c>
      <c r="B18802">
        <v>3.9006571107906301E-6</v>
      </c>
      <c r="C18802" s="1">
        <v>3.4871103039955901E-6</v>
      </c>
      <c r="D18802">
        <v>0</v>
      </c>
      <c r="E18802">
        <v>0</v>
      </c>
      <c r="F18802">
        <v>0</v>
      </c>
      <c r="G18802">
        <v>0.1875</v>
      </c>
      <c r="H18802">
        <v>0</v>
      </c>
      <c r="I18802">
        <v>0.211111111111111</v>
      </c>
      <c r="J18802" s="1">
        <v>0</v>
      </c>
      <c r="K18802" t="s">
        <v>23242</v>
      </c>
      <c r="L18802" t="s">
        <v>60848</v>
      </c>
      <c r="M18802" t="s">
        <v>60849</v>
      </c>
    </row>
    <row r="18803" spans="1:13">
      <c r="A18803" s="1" t="s">
        <v>20820</v>
      </c>
      <c r="B18803">
        <v>7.1220230014293905E-8</v>
      </c>
      <c r="C18803" s="1">
        <v>8.6161495042288701E-5</v>
      </c>
      <c r="D18803">
        <v>1</v>
      </c>
      <c r="E18803">
        <v>1</v>
      </c>
      <c r="F18803">
        <v>1</v>
      </c>
      <c r="G18803">
        <v>0.84545454545454501</v>
      </c>
      <c r="H18803">
        <v>0.94148936170212805</v>
      </c>
      <c r="I18803">
        <v>0.79292929292929304</v>
      </c>
      <c r="J18803" s="1" t="s">
        <v>23229</v>
      </c>
      <c r="K18803" t="s">
        <v>23238</v>
      </c>
      <c r="L18803" t="s">
        <v>60850</v>
      </c>
      <c r="M18803" t="s">
        <v>60851</v>
      </c>
    </row>
    <row r="18804" spans="1:13">
      <c r="A18804" s="1" t="s">
        <v>20821</v>
      </c>
      <c r="B18804">
        <v>5.5418159665965696E-4</v>
      </c>
      <c r="C18804" s="1">
        <v>2.2209103838976799E-5</v>
      </c>
      <c r="D18804">
        <v>0.9</v>
      </c>
      <c r="E18804">
        <v>0.11764705882352899</v>
      </c>
      <c r="F18804">
        <v>0.93269230769230804</v>
      </c>
      <c r="G18804">
        <v>0.90196078431372595</v>
      </c>
      <c r="H18804">
        <v>0.55714285714285705</v>
      </c>
      <c r="I18804">
        <v>0.76973684210526305</v>
      </c>
      <c r="J18804" s="1">
        <v>0.95454545454545503</v>
      </c>
      <c r="K18804" t="s">
        <v>23238</v>
      </c>
      <c r="L18804" t="s">
        <v>60852</v>
      </c>
      <c r="M18804" t="s">
        <v>60853</v>
      </c>
    </row>
    <row r="18805" spans="1:13">
      <c r="A18805" s="1" t="s">
        <v>20822</v>
      </c>
      <c r="B18805">
        <v>1.3589447426442199E-5</v>
      </c>
      <c r="C18805" s="1">
        <v>5.1084579432201402E-7</v>
      </c>
      <c r="D18805">
        <v>1</v>
      </c>
      <c r="E18805">
        <v>1</v>
      </c>
      <c r="F18805">
        <v>0.95384615384615401</v>
      </c>
      <c r="G18805">
        <v>0.269230769230769</v>
      </c>
      <c r="H18805">
        <v>1</v>
      </c>
      <c r="I18805">
        <v>0.84090909090909105</v>
      </c>
      <c r="J18805" s="1" t="s">
        <v>23229</v>
      </c>
      <c r="K18805" t="s">
        <v>23240</v>
      </c>
      <c r="L18805" t="s">
        <v>60854</v>
      </c>
      <c r="M18805" t="s">
        <v>60855</v>
      </c>
    </row>
    <row r="18806" spans="1:13">
      <c r="A18806" s="1" t="s">
        <v>20823</v>
      </c>
      <c r="B18806">
        <v>2.7911104889108198E-6</v>
      </c>
      <c r="C18806" s="1">
        <v>3.69681947341291E-5</v>
      </c>
      <c r="D18806">
        <v>5.5555555555555601E-2</v>
      </c>
      <c r="E18806">
        <v>0</v>
      </c>
      <c r="F18806">
        <v>0</v>
      </c>
      <c r="G18806">
        <v>1.7543859649122799E-2</v>
      </c>
      <c r="H18806">
        <v>0</v>
      </c>
      <c r="I18806">
        <v>0.105555555555556</v>
      </c>
      <c r="J18806" s="1">
        <v>0</v>
      </c>
      <c r="K18806" t="s">
        <v>23241</v>
      </c>
      <c r="L18806" t="s">
        <v>60856</v>
      </c>
      <c r="M18806" t="s">
        <v>60857</v>
      </c>
    </row>
    <row r="18807" spans="1:13">
      <c r="A18807" s="1" t="s">
        <v>20824</v>
      </c>
      <c r="B18807">
        <v>1.3317272859276299E-6</v>
      </c>
      <c r="C18807" s="1">
        <v>1.53343071120775E-4</v>
      </c>
      <c r="D18807">
        <v>3.125E-2</v>
      </c>
      <c r="E18807">
        <v>0</v>
      </c>
      <c r="F18807">
        <v>7.69230769230769E-2</v>
      </c>
      <c r="G18807">
        <v>8.6206896551724102E-2</v>
      </c>
      <c r="H18807">
        <v>6.14035087719298E-2</v>
      </c>
      <c r="I18807">
        <v>7.25806451612903E-2</v>
      </c>
      <c r="J18807" s="1" t="s">
        <v>23229</v>
      </c>
      <c r="K18807" t="s">
        <v>23238</v>
      </c>
      <c r="L18807" t="s">
        <v>60858</v>
      </c>
      <c r="M18807" t="s">
        <v>60859</v>
      </c>
    </row>
    <row r="18808" spans="1:13">
      <c r="A18808" s="1" t="s">
        <v>20825</v>
      </c>
      <c r="B18808">
        <v>5.4277341520815701E-7</v>
      </c>
      <c r="C18808" s="1">
        <v>1.6319139763892501E-6</v>
      </c>
      <c r="D18808">
        <v>0</v>
      </c>
      <c r="E18808">
        <v>6.1643835616438401E-2</v>
      </c>
      <c r="F18808">
        <v>3.5971223021582701E-3</v>
      </c>
      <c r="G18808">
        <v>5.8823529411764698E-2</v>
      </c>
      <c r="H18808">
        <v>0</v>
      </c>
      <c r="I18808">
        <v>0.148148148148148</v>
      </c>
      <c r="J18808" s="1" t="s">
        <v>23229</v>
      </c>
      <c r="K18808" t="s">
        <v>23241</v>
      </c>
      <c r="L18808" t="s">
        <v>60860</v>
      </c>
      <c r="M18808" t="s">
        <v>60861</v>
      </c>
    </row>
    <row r="18809" spans="1:13">
      <c r="A18809" s="1" t="s">
        <v>20826</v>
      </c>
      <c r="B18809">
        <v>7.9824544058229492E-6</v>
      </c>
      <c r="C18809" s="1">
        <v>4.8926555094268801E-5</v>
      </c>
      <c r="D18809">
        <v>0.2</v>
      </c>
      <c r="E18809">
        <v>0.31506849315068503</v>
      </c>
      <c r="F18809">
        <v>0.43165467625899301</v>
      </c>
      <c r="G18809">
        <v>4.5454545454545497E-2</v>
      </c>
      <c r="H18809">
        <v>0.39864864864864902</v>
      </c>
      <c r="I18809">
        <v>0.105263157894737</v>
      </c>
      <c r="J18809" s="1">
        <v>0</v>
      </c>
      <c r="K18809" t="s">
        <v>23241</v>
      </c>
      <c r="L18809" t="s">
        <v>60862</v>
      </c>
      <c r="M18809" t="s">
        <v>60863</v>
      </c>
    </row>
    <row r="18810" spans="1:13">
      <c r="A18810" s="1" t="s">
        <v>20827</v>
      </c>
      <c r="B18810">
        <v>9.3372632481931598E-8</v>
      </c>
      <c r="C18810" s="1">
        <v>4.40036695859783E-6</v>
      </c>
      <c r="D18810">
        <v>0</v>
      </c>
      <c r="E18810">
        <v>0</v>
      </c>
      <c r="F18810">
        <v>0</v>
      </c>
      <c r="G18810">
        <v>0</v>
      </c>
      <c r="H18810">
        <v>9.4339622641509396E-3</v>
      </c>
      <c r="I18810">
        <v>0.42499999999999999</v>
      </c>
      <c r="J18810" s="1">
        <v>0</v>
      </c>
      <c r="K18810" t="s">
        <v>23241</v>
      </c>
      <c r="L18810" t="s">
        <v>60864</v>
      </c>
      <c r="M18810" t="s">
        <v>60865</v>
      </c>
    </row>
    <row r="18811" spans="1:13">
      <c r="A18811" s="1" t="s">
        <v>20828</v>
      </c>
      <c r="B18811">
        <v>2.4184252764993699E-4</v>
      </c>
      <c r="C18811" s="1">
        <v>1.9018070426441301E-6</v>
      </c>
      <c r="D18811">
        <v>0.93548387096774199</v>
      </c>
      <c r="E18811">
        <v>0.98863636363636398</v>
      </c>
      <c r="F18811">
        <v>0.57772020725388595</v>
      </c>
      <c r="G18811">
        <v>0.88</v>
      </c>
      <c r="H18811">
        <v>0.842592592592593</v>
      </c>
      <c r="I18811">
        <v>0.82568807339449501</v>
      </c>
      <c r="J18811" s="1">
        <v>1</v>
      </c>
      <c r="K18811" t="s">
        <v>23238</v>
      </c>
      <c r="L18811" t="s">
        <v>60866</v>
      </c>
      <c r="M18811" t="s">
        <v>60867</v>
      </c>
    </row>
    <row r="18812" spans="1:13">
      <c r="A18812" s="1" t="s">
        <v>20829</v>
      </c>
      <c r="B18812">
        <v>4.4041477655614698E-7</v>
      </c>
      <c r="C18812" s="1">
        <v>1.01987495811058E-5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>
        <v>0.92771084337349397</v>
      </c>
      <c r="J18812" s="1" t="s">
        <v>23229</v>
      </c>
      <c r="K18812" t="s">
        <v>23241</v>
      </c>
      <c r="L18812" t="s">
        <v>60868</v>
      </c>
      <c r="M18812" t="s">
        <v>60869</v>
      </c>
    </row>
    <row r="18813" spans="1:13">
      <c r="A18813" s="1" t="s">
        <v>20830</v>
      </c>
      <c r="B18813">
        <v>1.9600271712634902E-6</v>
      </c>
      <c r="C18813" s="1">
        <v>5.2232041455329997E-5</v>
      </c>
      <c r="D18813">
        <v>1</v>
      </c>
      <c r="E18813">
        <v>1</v>
      </c>
      <c r="F18813">
        <v>0.98963730569948205</v>
      </c>
      <c r="G18813">
        <v>0.99137931034482796</v>
      </c>
      <c r="H18813">
        <v>0.96929824561403499</v>
      </c>
      <c r="I18813">
        <v>0.97177419354838701</v>
      </c>
      <c r="J18813" s="1">
        <v>1</v>
      </c>
      <c r="K18813" t="s">
        <v>23240</v>
      </c>
      <c r="L18813" t="s">
        <v>60870</v>
      </c>
      <c r="M18813" t="s">
        <v>60871</v>
      </c>
    </row>
    <row r="18814" spans="1:13">
      <c r="A18814" s="1" t="s">
        <v>20831</v>
      </c>
      <c r="B18814">
        <v>4.7724345711827297E-8</v>
      </c>
      <c r="C18814" s="1">
        <v>1.92823962639667E-7</v>
      </c>
      <c r="D18814">
        <v>0</v>
      </c>
      <c r="E18814">
        <v>0</v>
      </c>
      <c r="F18814">
        <v>0</v>
      </c>
      <c r="G18814">
        <v>0</v>
      </c>
      <c r="H18814">
        <v>2.27272727272727E-2</v>
      </c>
      <c r="I18814">
        <v>3.5211267605633798E-2</v>
      </c>
      <c r="J18814" s="1">
        <v>0</v>
      </c>
      <c r="K18814" t="s">
        <v>23238</v>
      </c>
      <c r="L18814" t="s">
        <v>60872</v>
      </c>
      <c r="M18814" t="s">
        <v>60873</v>
      </c>
    </row>
    <row r="18815" spans="1:13">
      <c r="A18815" s="1" t="s">
        <v>20832</v>
      </c>
      <c r="B18815">
        <v>3.2355631079925601E-6</v>
      </c>
      <c r="C18815" s="1">
        <v>2.4203587020645799E-5</v>
      </c>
      <c r="D18815">
        <v>0.984375</v>
      </c>
      <c r="E18815">
        <v>1</v>
      </c>
      <c r="F18815">
        <v>0.89743589743589702</v>
      </c>
      <c r="G18815">
        <v>1</v>
      </c>
      <c r="H18815">
        <v>1</v>
      </c>
      <c r="I18815">
        <v>1</v>
      </c>
      <c r="J18815" s="1">
        <v>1</v>
      </c>
      <c r="K18815" t="s">
        <v>23238</v>
      </c>
      <c r="L18815" t="s">
        <v>60874</v>
      </c>
      <c r="M18815" t="s">
        <v>60875</v>
      </c>
    </row>
    <row r="18816" spans="1:13">
      <c r="A18816" s="1" t="s">
        <v>20833</v>
      </c>
      <c r="B18816">
        <v>8.3609290600355108E-6</v>
      </c>
      <c r="C18816" s="1">
        <v>1.35822954173033E-4</v>
      </c>
      <c r="D18816">
        <v>1</v>
      </c>
      <c r="E18816">
        <v>1</v>
      </c>
      <c r="F18816">
        <v>0.99668874172185395</v>
      </c>
      <c r="G18816">
        <v>0.82608695652173902</v>
      </c>
      <c r="H18816">
        <v>0.98584905660377398</v>
      </c>
      <c r="I18816">
        <v>0.85294117647058798</v>
      </c>
      <c r="J18816" s="1">
        <v>1</v>
      </c>
      <c r="K18816" t="s">
        <v>23238</v>
      </c>
      <c r="L18816" t="s">
        <v>60876</v>
      </c>
      <c r="M18816" t="s">
        <v>60877</v>
      </c>
    </row>
    <row r="18817" spans="1:13">
      <c r="A18817" s="1" t="s">
        <v>20834</v>
      </c>
      <c r="B18817">
        <v>6.2548713755396907E-5</v>
      </c>
      <c r="C18817" s="1">
        <v>3.94777908277479E-5</v>
      </c>
      <c r="D18817">
        <v>0.15625</v>
      </c>
      <c r="E18817">
        <v>0.45108695652173902</v>
      </c>
      <c r="F18817">
        <v>6.9148936170212796E-2</v>
      </c>
      <c r="G18817">
        <v>8.3333333333333301E-2</v>
      </c>
      <c r="H18817">
        <v>0.13235294117647101</v>
      </c>
      <c r="I18817">
        <v>0.17948717948717899</v>
      </c>
      <c r="J18817" s="1">
        <v>4.5454545454545497E-2</v>
      </c>
      <c r="K18817" t="s">
        <v>23241</v>
      </c>
      <c r="L18817" t="s">
        <v>60878</v>
      </c>
      <c r="M18817" t="s">
        <v>60879</v>
      </c>
    </row>
    <row r="18818" spans="1:13">
      <c r="A18818" s="1" t="s">
        <v>20835</v>
      </c>
      <c r="B18818">
        <v>6.9463792742616496E-7</v>
      </c>
      <c r="C18818" s="1">
        <v>1.23800335583546E-6</v>
      </c>
      <c r="D18818">
        <v>0</v>
      </c>
      <c r="E18818">
        <v>0</v>
      </c>
      <c r="F18818">
        <v>3.90625E-2</v>
      </c>
      <c r="G18818">
        <v>0</v>
      </c>
      <c r="H18818">
        <v>4.3859649122806998E-3</v>
      </c>
      <c r="I18818">
        <v>0</v>
      </c>
      <c r="J18818" s="1" t="s">
        <v>23229</v>
      </c>
      <c r="K18818" t="s">
        <v>23241</v>
      </c>
      <c r="L18818" t="s">
        <v>60880</v>
      </c>
      <c r="M18818" t="s">
        <v>60881</v>
      </c>
    </row>
    <row r="18819" spans="1:13">
      <c r="A18819" s="1" t="s">
        <v>20836</v>
      </c>
      <c r="B18819">
        <v>1.5795193663931701E-3</v>
      </c>
      <c r="C18819" s="1">
        <v>5.1963961567161897E-5</v>
      </c>
      <c r="D18819">
        <v>0.44444444444444398</v>
      </c>
      <c r="E18819">
        <v>0.88297872340425498</v>
      </c>
      <c r="F18819">
        <v>9.0116279069767394E-2</v>
      </c>
      <c r="G18819">
        <v>0.75</v>
      </c>
      <c r="H18819">
        <v>0.04</v>
      </c>
      <c r="I18819">
        <v>0.30769230769230799</v>
      </c>
      <c r="J18819" s="1" t="s">
        <v>23229</v>
      </c>
      <c r="K18819" t="s">
        <v>23241</v>
      </c>
      <c r="L18819" t="s">
        <v>60882</v>
      </c>
      <c r="M18819" t="s">
        <v>60883</v>
      </c>
    </row>
    <row r="18820" spans="1:13">
      <c r="A18820" s="1" t="s">
        <v>20837</v>
      </c>
      <c r="B18820">
        <v>3.20517382134974E-9</v>
      </c>
      <c r="C18820" s="1">
        <v>1.14416979341878E-8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6.3291139240506302E-3</v>
      </c>
      <c r="J18820" s="1">
        <v>1</v>
      </c>
      <c r="K18820" t="s">
        <v>23239</v>
      </c>
      <c r="L18820" t="s">
        <v>60884</v>
      </c>
      <c r="M18820" t="s">
        <v>60885</v>
      </c>
    </row>
    <row r="18821" spans="1:13">
      <c r="A18821" s="1" t="s">
        <v>20838</v>
      </c>
      <c r="B18821">
        <v>9.3212656705435895E-6</v>
      </c>
      <c r="C18821" s="1">
        <v>7.7858047082879396E-5</v>
      </c>
      <c r="D18821">
        <v>0.66666666666666696</v>
      </c>
      <c r="E18821">
        <v>0.75454545454545496</v>
      </c>
      <c r="F18821">
        <v>0.67687074829932004</v>
      </c>
      <c r="G18821">
        <v>0.217391304347826</v>
      </c>
      <c r="H18821">
        <v>0.57042253521126796</v>
      </c>
      <c r="I18821">
        <v>0.53333333333333299</v>
      </c>
      <c r="J18821" s="1">
        <v>0</v>
      </c>
      <c r="K18821" t="s">
        <v>23239</v>
      </c>
      <c r="L18821" t="s">
        <v>60886</v>
      </c>
      <c r="M18821" t="s">
        <v>60887</v>
      </c>
    </row>
    <row r="18822" spans="1:13">
      <c r="A18822" s="1" t="s">
        <v>20839</v>
      </c>
      <c r="B18822">
        <v>6.0227383764284803E-6</v>
      </c>
      <c r="C18822" s="1">
        <v>1.44076862010632E-5</v>
      </c>
      <c r="D18822">
        <v>0</v>
      </c>
      <c r="E18822">
        <v>0</v>
      </c>
      <c r="F18822">
        <v>3.90625E-2</v>
      </c>
      <c r="G18822">
        <v>0.06</v>
      </c>
      <c r="H18822">
        <v>0</v>
      </c>
      <c r="I18822">
        <v>9.4339622641509396E-3</v>
      </c>
      <c r="J18822" s="1">
        <v>0</v>
      </c>
      <c r="K18822" t="s">
        <v>23238</v>
      </c>
      <c r="L18822" t="s">
        <v>60888</v>
      </c>
      <c r="M18822" t="s">
        <v>60889</v>
      </c>
    </row>
    <row r="18823" spans="1:13">
      <c r="A18823" s="1" t="s">
        <v>20840</v>
      </c>
      <c r="B18823">
        <v>2.4229756123139901E-7</v>
      </c>
      <c r="C18823" s="1">
        <v>5.05755684178697E-6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3.7499999999999999E-2</v>
      </c>
      <c r="J18823" s="1" t="s">
        <v>23229</v>
      </c>
      <c r="K18823" t="s">
        <v>23241</v>
      </c>
      <c r="L18823" t="s">
        <v>60890</v>
      </c>
      <c r="M18823" t="s">
        <v>60891</v>
      </c>
    </row>
    <row r="18824" spans="1:13">
      <c r="A18824" s="1" t="s">
        <v>20841</v>
      </c>
      <c r="B18824">
        <v>3.05039781769868E-5</v>
      </c>
      <c r="C18824" s="1">
        <v>9.9664588200517303E-8</v>
      </c>
      <c r="D18824">
        <v>0.95652173913043503</v>
      </c>
      <c r="E18824">
        <v>0.89743589743589702</v>
      </c>
      <c r="F18824">
        <v>0.99375000000000002</v>
      </c>
      <c r="G18824">
        <v>1</v>
      </c>
      <c r="H18824">
        <v>1</v>
      </c>
      <c r="I18824">
        <v>1</v>
      </c>
      <c r="J18824" s="1" t="s">
        <v>23229</v>
      </c>
      <c r="K18824" t="s">
        <v>23240</v>
      </c>
      <c r="L18824" t="s">
        <v>60892</v>
      </c>
      <c r="M18824" t="s">
        <v>60893</v>
      </c>
    </row>
    <row r="18825" spans="1:13">
      <c r="A18825" s="1" t="s">
        <v>20842</v>
      </c>
      <c r="B18825">
        <v>1.0562734901143199E-6</v>
      </c>
      <c r="C18825" s="1">
        <v>6.8841827287366901E-7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0.1</v>
      </c>
      <c r="J18825" s="1" t="s">
        <v>23229</v>
      </c>
      <c r="K18825" t="s">
        <v>23242</v>
      </c>
      <c r="L18825" t="s">
        <v>60894</v>
      </c>
      <c r="M18825" t="s">
        <v>60895</v>
      </c>
    </row>
    <row r="18826" spans="1:13">
      <c r="A18826" s="1" t="s">
        <v>20843</v>
      </c>
      <c r="B18826">
        <v>1.3857945356330199E-7</v>
      </c>
      <c r="C18826" s="1">
        <v>1.8527747175278E-7</v>
      </c>
      <c r="D18826">
        <v>0</v>
      </c>
      <c r="E18826">
        <v>5.4347826086956503E-3</v>
      </c>
      <c r="F18826">
        <v>5.9880239520958096E-3</v>
      </c>
      <c r="G18826">
        <v>0.11111111111111099</v>
      </c>
      <c r="H18826">
        <v>0</v>
      </c>
      <c r="I18826">
        <v>8.7719298245614002E-2</v>
      </c>
      <c r="J18826" s="1">
        <v>0</v>
      </c>
      <c r="K18826" t="s">
        <v>23238</v>
      </c>
      <c r="L18826" t="s">
        <v>60896</v>
      </c>
      <c r="M18826" t="s">
        <v>60897</v>
      </c>
    </row>
    <row r="18827" spans="1:13">
      <c r="A18827" s="1" t="s">
        <v>20844</v>
      </c>
      <c r="B18827">
        <v>3.3151420773166101E-4</v>
      </c>
      <c r="C18827" s="1">
        <v>1.6323036015576201E-6</v>
      </c>
      <c r="D18827">
        <v>0.58333333333333304</v>
      </c>
      <c r="E18827">
        <v>0.76530612244898</v>
      </c>
      <c r="F18827">
        <v>0.70718232044198903</v>
      </c>
      <c r="G18827">
        <v>0.95454545454545503</v>
      </c>
      <c r="H18827">
        <v>0.83644859813084105</v>
      </c>
      <c r="I18827">
        <v>0.63559322033898302</v>
      </c>
      <c r="J18827" s="1">
        <v>0</v>
      </c>
      <c r="K18827" t="s">
        <v>23239</v>
      </c>
      <c r="L18827" t="s">
        <v>60898</v>
      </c>
      <c r="M18827" t="s">
        <v>60899</v>
      </c>
    </row>
    <row r="18828" spans="1:13">
      <c r="A18828" s="1" t="s">
        <v>20845</v>
      </c>
      <c r="B18828">
        <v>3.6125472821763998E-5</v>
      </c>
      <c r="C18828" s="1">
        <v>8.9755525480687403E-5</v>
      </c>
      <c r="D18828">
        <v>0.96875</v>
      </c>
      <c r="E18828">
        <v>0.99479166666666696</v>
      </c>
      <c r="F18828">
        <v>0.90463917525773196</v>
      </c>
      <c r="G18828">
        <v>1</v>
      </c>
      <c r="H18828">
        <v>0.99541284403669705</v>
      </c>
      <c r="I18828">
        <v>1</v>
      </c>
      <c r="J18828" s="1">
        <v>1</v>
      </c>
      <c r="K18828" t="s">
        <v>23237</v>
      </c>
      <c r="L18828" t="s">
        <v>60900</v>
      </c>
      <c r="M18828" t="s">
        <v>60901</v>
      </c>
    </row>
    <row r="18829" spans="1:13">
      <c r="A18829" s="1" t="s">
        <v>20846</v>
      </c>
      <c r="B18829">
        <v>5.3357922659076901E-8</v>
      </c>
      <c r="C18829" s="1">
        <v>1.1425325775336999E-5</v>
      </c>
      <c r="D18829">
        <v>0</v>
      </c>
      <c r="E18829">
        <v>0</v>
      </c>
      <c r="F18829">
        <v>0</v>
      </c>
      <c r="G18829">
        <v>0.170212765957447</v>
      </c>
      <c r="H18829">
        <v>0</v>
      </c>
      <c r="I18829">
        <v>5.9633027522935797E-2</v>
      </c>
      <c r="J18829" s="1">
        <v>0</v>
      </c>
      <c r="K18829" t="s">
        <v>23241</v>
      </c>
      <c r="L18829" t="s">
        <v>60902</v>
      </c>
      <c r="M18829" t="s">
        <v>60903</v>
      </c>
    </row>
    <row r="18830" spans="1:13">
      <c r="A18830" s="1" t="s">
        <v>20847</v>
      </c>
      <c r="B18830">
        <v>1.7476156340536701E-6</v>
      </c>
      <c r="C18830" s="1">
        <v>6.0607692848571597E-7</v>
      </c>
      <c r="D18830">
        <v>0</v>
      </c>
      <c r="E18830">
        <v>0</v>
      </c>
      <c r="F18830">
        <v>5.29411764705882E-2</v>
      </c>
      <c r="G18830">
        <v>0</v>
      </c>
      <c r="H18830">
        <v>0</v>
      </c>
      <c r="I18830">
        <v>0</v>
      </c>
      <c r="J18830" s="1">
        <v>0</v>
      </c>
      <c r="K18830" t="s">
        <v>23237</v>
      </c>
      <c r="L18830" t="s">
        <v>60904</v>
      </c>
      <c r="M18830" t="s">
        <v>60905</v>
      </c>
    </row>
    <row r="18831" spans="1:13">
      <c r="A18831" s="1" t="s">
        <v>20848</v>
      </c>
      <c r="B18831">
        <v>2.9932944850116999E-4</v>
      </c>
      <c r="C18831" s="1">
        <v>7.7875979458316599E-5</v>
      </c>
      <c r="D18831">
        <v>0</v>
      </c>
      <c r="E18831">
        <v>5.4347826086956503E-3</v>
      </c>
      <c r="F18831">
        <v>0.80263157894736803</v>
      </c>
      <c r="G18831">
        <v>0.14864864864864899</v>
      </c>
      <c r="H18831">
        <v>0.68681318681318704</v>
      </c>
      <c r="I18831">
        <v>0.38970588235294101</v>
      </c>
      <c r="J18831" s="1">
        <v>0</v>
      </c>
      <c r="K18831" t="s">
        <v>23242</v>
      </c>
      <c r="L18831" t="s">
        <v>60906</v>
      </c>
      <c r="M18831" t="s">
        <v>60907</v>
      </c>
    </row>
    <row r="18832" spans="1:13">
      <c r="A18832" s="1" t="s">
        <v>20849</v>
      </c>
      <c r="B18832">
        <v>1.22593072951911E-5</v>
      </c>
      <c r="C18832" s="1">
        <v>2.88654477798301E-5</v>
      </c>
      <c r="D18832">
        <v>0.9375</v>
      </c>
      <c r="E18832">
        <v>0.98947368421052595</v>
      </c>
      <c r="F18832">
        <v>0.84358974358974403</v>
      </c>
      <c r="G18832">
        <v>0.97413793103448298</v>
      </c>
      <c r="H18832">
        <v>0.83771929824561397</v>
      </c>
      <c r="I18832">
        <v>0.99193548387096797</v>
      </c>
      <c r="J18832" s="1">
        <v>1</v>
      </c>
      <c r="K18832" t="s">
        <v>23241</v>
      </c>
      <c r="L18832" t="s">
        <v>60908</v>
      </c>
      <c r="M18832" t="s">
        <v>60909</v>
      </c>
    </row>
    <row r="18833" spans="1:13">
      <c r="A18833" s="1" t="s">
        <v>20850</v>
      </c>
      <c r="B18833">
        <v>1.47718389717466E-6</v>
      </c>
      <c r="C18833" s="1">
        <v>1.17875567990386E-5</v>
      </c>
      <c r="D18833">
        <v>0.46551724137931</v>
      </c>
      <c r="E18833">
        <v>0.38554216867469898</v>
      </c>
      <c r="F18833">
        <v>0.64598540145985395</v>
      </c>
      <c r="G18833">
        <v>0.875</v>
      </c>
      <c r="H18833">
        <v>0.5</v>
      </c>
      <c r="I18833">
        <v>0.39655172413793099</v>
      </c>
      <c r="J18833" s="1" t="s">
        <v>23229</v>
      </c>
      <c r="K18833" t="s">
        <v>23238</v>
      </c>
      <c r="L18833" t="s">
        <v>60910</v>
      </c>
      <c r="M18833" t="s">
        <v>60911</v>
      </c>
    </row>
    <row r="18834" spans="1:13">
      <c r="A18834" s="1" t="s">
        <v>20851</v>
      </c>
      <c r="B18834">
        <v>2.7413462397697201E-7</v>
      </c>
      <c r="C18834" s="1">
        <v>3.0470453736745499E-6</v>
      </c>
      <c r="D18834">
        <v>0</v>
      </c>
      <c r="E18834">
        <v>0</v>
      </c>
      <c r="F18834">
        <v>0</v>
      </c>
      <c r="G18834">
        <v>0</v>
      </c>
      <c r="H18834">
        <v>0.238461538461538</v>
      </c>
      <c r="I18834">
        <v>0.05</v>
      </c>
      <c r="J18834" s="1" t="s">
        <v>23229</v>
      </c>
      <c r="K18834" t="s">
        <v>23238</v>
      </c>
      <c r="L18834" t="s">
        <v>60912</v>
      </c>
      <c r="M18834" t="s">
        <v>60913</v>
      </c>
    </row>
    <row r="18835" spans="1:13">
      <c r="A18835" s="1" t="s">
        <v>20852</v>
      </c>
      <c r="B18835">
        <v>1.24130219386239E-6</v>
      </c>
      <c r="C18835" s="1">
        <v>9.21599825341751E-7</v>
      </c>
      <c r="D18835">
        <v>0</v>
      </c>
      <c r="E18835">
        <v>0</v>
      </c>
      <c r="F18835">
        <v>0</v>
      </c>
      <c r="G18835">
        <v>0</v>
      </c>
      <c r="H18835">
        <v>0.161904761904762</v>
      </c>
      <c r="I18835">
        <v>4.6052631578947401E-2</v>
      </c>
      <c r="J18835" s="1">
        <v>0</v>
      </c>
      <c r="K18835" t="s">
        <v>23241</v>
      </c>
      <c r="L18835" t="s">
        <v>60914</v>
      </c>
      <c r="M18835" t="s">
        <v>60915</v>
      </c>
    </row>
    <row r="18836" spans="1:13">
      <c r="A18836" s="1" t="s">
        <v>20853</v>
      </c>
      <c r="B18836">
        <v>1.23540223054178E-6</v>
      </c>
      <c r="C18836" s="1">
        <v>5.13533239483669E-6</v>
      </c>
      <c r="D18836">
        <v>1</v>
      </c>
      <c r="E18836">
        <v>1</v>
      </c>
      <c r="F18836">
        <v>0.997142857142857</v>
      </c>
      <c r="G18836">
        <v>0.95348837209302295</v>
      </c>
      <c r="H18836">
        <v>0.94505494505494503</v>
      </c>
      <c r="I18836">
        <v>0.99152542372881403</v>
      </c>
      <c r="J18836" s="1">
        <v>1</v>
      </c>
      <c r="K18836" t="s">
        <v>23240</v>
      </c>
      <c r="L18836" t="s">
        <v>60916</v>
      </c>
      <c r="M18836" t="s">
        <v>60917</v>
      </c>
    </row>
    <row r="18837" spans="1:13">
      <c r="A18837" s="1" t="s">
        <v>20854</v>
      </c>
      <c r="B18837">
        <v>3.63375281777097E-5</v>
      </c>
      <c r="C18837" s="1">
        <v>2.2658974441318799E-5</v>
      </c>
      <c r="D18837">
        <v>0.29032258064516098</v>
      </c>
      <c r="E18837">
        <v>9.3406593406593394E-2</v>
      </c>
      <c r="F18837">
        <v>1.3586956521739101E-2</v>
      </c>
      <c r="G18837">
        <v>0.47674418604651198</v>
      </c>
      <c r="H18837">
        <v>3.06122448979592E-2</v>
      </c>
      <c r="I18837">
        <v>0.30434782608695699</v>
      </c>
      <c r="J18837" s="1">
        <v>1</v>
      </c>
      <c r="K18837" t="s">
        <v>23238</v>
      </c>
      <c r="L18837" t="s">
        <v>60918</v>
      </c>
      <c r="M18837" t="s">
        <v>60919</v>
      </c>
    </row>
    <row r="18838" spans="1:13">
      <c r="A18838" s="1" t="s">
        <v>20855</v>
      </c>
      <c r="B18838">
        <v>2.66252771040696E-4</v>
      </c>
      <c r="C18838" s="1">
        <v>2.1548148086465301E-6</v>
      </c>
      <c r="D18838">
        <v>0.953125</v>
      </c>
      <c r="E18838">
        <v>0.60526315789473695</v>
      </c>
      <c r="F18838">
        <v>0.99723756906077299</v>
      </c>
      <c r="G18838">
        <v>0.98809523809523803</v>
      </c>
      <c r="H18838">
        <v>1</v>
      </c>
      <c r="I18838">
        <v>0.98888888888888904</v>
      </c>
      <c r="J18838" s="1" t="s">
        <v>23229</v>
      </c>
      <c r="K18838" t="s">
        <v>23238</v>
      </c>
      <c r="L18838" t="s">
        <v>60920</v>
      </c>
      <c r="M18838" t="s">
        <v>60921</v>
      </c>
    </row>
    <row r="18839" spans="1:13">
      <c r="A18839" s="1" t="s">
        <v>20856</v>
      </c>
      <c r="B18839">
        <v>1.2268388491307401E-7</v>
      </c>
      <c r="C18839" s="1">
        <v>5.7262059758172603E-7</v>
      </c>
      <c r="D18839">
        <v>1</v>
      </c>
      <c r="E18839">
        <v>0.99295774647887303</v>
      </c>
      <c r="F18839">
        <v>0.99637681159420299</v>
      </c>
      <c r="G18839">
        <v>1</v>
      </c>
      <c r="H18839">
        <v>0.99315068493150704</v>
      </c>
      <c r="I18839">
        <v>1</v>
      </c>
      <c r="J18839" s="1" t="s">
        <v>23229</v>
      </c>
      <c r="K18839" t="s">
        <v>23241</v>
      </c>
      <c r="L18839" t="s">
        <v>60922</v>
      </c>
      <c r="M18839" t="s">
        <v>60923</v>
      </c>
    </row>
    <row r="18840" spans="1:13">
      <c r="A18840" s="1" t="s">
        <v>20857</v>
      </c>
      <c r="B18840">
        <v>1.7424504502376799E-5</v>
      </c>
      <c r="C18840" s="1">
        <v>1.5993869391474801E-5</v>
      </c>
      <c r="D18840">
        <v>0</v>
      </c>
      <c r="E18840">
        <v>0</v>
      </c>
      <c r="F18840">
        <v>0.17567567567567599</v>
      </c>
      <c r="G18840">
        <v>3.3333333333333298E-2</v>
      </c>
      <c r="H18840">
        <v>4.81927710843374E-2</v>
      </c>
      <c r="I18840">
        <v>0.17777777777777801</v>
      </c>
      <c r="J18840" s="1" t="s">
        <v>23229</v>
      </c>
      <c r="K18840" t="s">
        <v>23240</v>
      </c>
      <c r="L18840" t="s">
        <v>60924</v>
      </c>
      <c r="M18840" t="s">
        <v>60925</v>
      </c>
    </row>
    <row r="18841" spans="1:13">
      <c r="A18841" s="1" t="s">
        <v>20858</v>
      </c>
      <c r="B18841">
        <v>2.1515664310369601E-4</v>
      </c>
      <c r="C18841" s="1">
        <v>4.7626901333167998E-7</v>
      </c>
      <c r="D18841">
        <v>0.90322580645161299</v>
      </c>
      <c r="E18841">
        <v>0.58888888888888902</v>
      </c>
      <c r="F18841">
        <v>0.98502994011976097</v>
      </c>
      <c r="G18841">
        <v>0.98684210526315796</v>
      </c>
      <c r="H18841">
        <v>1</v>
      </c>
      <c r="I18841">
        <v>0.97674418604651203</v>
      </c>
      <c r="J18841" s="1" t="s">
        <v>23229</v>
      </c>
      <c r="K18841" t="s">
        <v>23241</v>
      </c>
      <c r="L18841" t="s">
        <v>60926</v>
      </c>
      <c r="M18841" t="s">
        <v>60927</v>
      </c>
    </row>
    <row r="18842" spans="1:13">
      <c r="A18842" s="1" t="s">
        <v>20859</v>
      </c>
      <c r="B18842">
        <v>1.7467988708374599E-4</v>
      </c>
      <c r="C18842" s="1">
        <v>2.06311717924897E-6</v>
      </c>
      <c r="D18842">
        <v>0.8125</v>
      </c>
      <c r="E18842">
        <v>0.84027777777777801</v>
      </c>
      <c r="F18842">
        <v>0.42617449664429502</v>
      </c>
      <c r="G18842">
        <v>0</v>
      </c>
      <c r="H18842">
        <v>0.39855072463768099</v>
      </c>
      <c r="I18842">
        <v>8.9285714285714302E-2</v>
      </c>
      <c r="J18842" s="1">
        <v>0</v>
      </c>
      <c r="K18842" t="s">
        <v>23238</v>
      </c>
      <c r="L18842" t="s">
        <v>60928</v>
      </c>
      <c r="M18842" t="s">
        <v>60929</v>
      </c>
    </row>
    <row r="18843" spans="1:13">
      <c r="A18843" s="1" t="s">
        <v>20860</v>
      </c>
      <c r="B18843">
        <v>3.0205269152500598E-6</v>
      </c>
      <c r="C18843" s="1">
        <v>2.49717239358447E-5</v>
      </c>
      <c r="D18843">
        <v>0</v>
      </c>
      <c r="E18843">
        <v>0</v>
      </c>
      <c r="F18843">
        <v>6.5789473684210495E-2</v>
      </c>
      <c r="G18843">
        <v>6.1224489795918401E-2</v>
      </c>
      <c r="H18843">
        <v>0.10267857142857099</v>
      </c>
      <c r="I18843">
        <v>4.4117647058823498E-2</v>
      </c>
      <c r="J18843" s="1">
        <v>0</v>
      </c>
      <c r="K18843" t="s">
        <v>23237</v>
      </c>
      <c r="L18843" t="s">
        <v>60930</v>
      </c>
      <c r="M18843" t="s">
        <v>60931</v>
      </c>
    </row>
    <row r="18844" spans="1:13">
      <c r="A18844" s="1" t="s">
        <v>20861</v>
      </c>
      <c r="B18844">
        <v>6.0585014783219599E-6</v>
      </c>
      <c r="C18844" s="1">
        <v>4.2257619814541497E-6</v>
      </c>
      <c r="D18844">
        <v>7.69230769230769E-2</v>
      </c>
      <c r="E18844">
        <v>0</v>
      </c>
      <c r="F18844">
        <v>1.2820512820512799E-2</v>
      </c>
      <c r="G18844">
        <v>1.2500000000000001E-2</v>
      </c>
      <c r="H18844">
        <v>0</v>
      </c>
      <c r="I18844">
        <v>0</v>
      </c>
      <c r="J18844" s="1">
        <v>0</v>
      </c>
      <c r="K18844" t="s">
        <v>23239</v>
      </c>
      <c r="L18844" t="s">
        <v>60932</v>
      </c>
      <c r="M18844" t="s">
        <v>60933</v>
      </c>
    </row>
    <row r="18845" spans="1:13">
      <c r="A18845" s="1" t="s">
        <v>20862</v>
      </c>
      <c r="B18845">
        <v>2.4573411420509702E-7</v>
      </c>
      <c r="C18845" s="1">
        <v>5.2952962966140498E-6</v>
      </c>
      <c r="D18845">
        <v>1</v>
      </c>
      <c r="E18845">
        <v>1</v>
      </c>
      <c r="F18845">
        <v>1</v>
      </c>
      <c r="G18845">
        <v>0.875</v>
      </c>
      <c r="H18845">
        <v>1</v>
      </c>
      <c r="I18845">
        <v>0.93877551020408201</v>
      </c>
      <c r="J18845" s="1" t="s">
        <v>23229</v>
      </c>
      <c r="K18845" t="s">
        <v>23237</v>
      </c>
      <c r="L18845" t="s">
        <v>60934</v>
      </c>
      <c r="M18845" t="s">
        <v>60935</v>
      </c>
    </row>
    <row r="18846" spans="1:13">
      <c r="A18846" s="1" t="s">
        <v>20863</v>
      </c>
      <c r="B18846">
        <v>7.3089766339941298E-5</v>
      </c>
      <c r="C18846" s="1">
        <v>3.9417884501215799E-5</v>
      </c>
      <c r="D18846">
        <v>0.74137931034482796</v>
      </c>
      <c r="E18846">
        <v>0.852112676056338</v>
      </c>
      <c r="F18846">
        <v>0.71556886227544902</v>
      </c>
      <c r="G18846">
        <v>0.66666666666666696</v>
      </c>
      <c r="H18846">
        <v>0.83928571428571397</v>
      </c>
      <c r="I18846">
        <v>0.68604651162790697</v>
      </c>
      <c r="J18846" s="1">
        <v>0</v>
      </c>
      <c r="K18846" t="s">
        <v>23240</v>
      </c>
      <c r="L18846" t="s">
        <v>60936</v>
      </c>
      <c r="M18846" t="s">
        <v>60937</v>
      </c>
    </row>
    <row r="18847" spans="1:13">
      <c r="A18847" s="1" t="s">
        <v>20864</v>
      </c>
      <c r="B18847">
        <v>7.23203688997908E-5</v>
      </c>
      <c r="C18847" s="1">
        <v>4.66938364917005E-5</v>
      </c>
      <c r="D18847">
        <v>0.671875</v>
      </c>
      <c r="E18847">
        <v>0.32352941176470601</v>
      </c>
      <c r="F18847">
        <v>0.77127659574468099</v>
      </c>
      <c r="G18847">
        <v>9.5238095238095205E-2</v>
      </c>
      <c r="H18847">
        <v>0.90659340659340704</v>
      </c>
      <c r="I18847">
        <v>0.331168831168831</v>
      </c>
      <c r="J18847" s="1" t="s">
        <v>23229</v>
      </c>
      <c r="K18847" t="s">
        <v>23237</v>
      </c>
      <c r="L18847" t="s">
        <v>60938</v>
      </c>
      <c r="M18847" t="s">
        <v>60939</v>
      </c>
    </row>
    <row r="18848" spans="1:13">
      <c r="A18848" s="1" t="s">
        <v>20865</v>
      </c>
      <c r="B18848">
        <v>6.33572793671115E-8</v>
      </c>
      <c r="C18848" s="1">
        <v>1.7633031810133699E-6</v>
      </c>
      <c r="D18848">
        <v>1</v>
      </c>
      <c r="E18848">
        <v>0.98684210526315796</v>
      </c>
      <c r="F18848">
        <v>1</v>
      </c>
      <c r="G18848">
        <v>0.81818181818181801</v>
      </c>
      <c r="H18848">
        <v>0.952380952380952</v>
      </c>
      <c r="I18848">
        <v>1</v>
      </c>
      <c r="J18848" s="1">
        <v>1</v>
      </c>
      <c r="K18848" t="s">
        <v>23238</v>
      </c>
      <c r="L18848" t="s">
        <v>60940</v>
      </c>
      <c r="M18848" t="s">
        <v>60941</v>
      </c>
    </row>
    <row r="18849" spans="1:13">
      <c r="A18849" s="1" t="s">
        <v>20866</v>
      </c>
      <c r="B18849">
        <v>1.0398275777265501E-6</v>
      </c>
      <c r="C18849" s="1">
        <v>2.1848630354266199E-6</v>
      </c>
      <c r="D18849">
        <v>0</v>
      </c>
      <c r="E18849">
        <v>0</v>
      </c>
      <c r="F18849">
        <v>0</v>
      </c>
      <c r="G18849">
        <v>0.25714285714285701</v>
      </c>
      <c r="H18849">
        <v>0</v>
      </c>
      <c r="I18849">
        <v>1.7543859649122973E-2</v>
      </c>
      <c r="J18849" s="1">
        <v>0</v>
      </c>
      <c r="K18849" t="s">
        <v>23244</v>
      </c>
      <c r="L18849" t="s">
        <v>60942</v>
      </c>
      <c r="M18849" t="s">
        <v>60943</v>
      </c>
    </row>
    <row r="18850" spans="1:13">
      <c r="A18850" s="1" t="s">
        <v>20867</v>
      </c>
      <c r="B18850">
        <v>9.6926593919158105E-7</v>
      </c>
      <c r="C18850" s="1">
        <v>3.7597288488324198E-5</v>
      </c>
      <c r="D18850">
        <v>0</v>
      </c>
      <c r="E18850">
        <v>0</v>
      </c>
      <c r="F18850">
        <v>0</v>
      </c>
      <c r="G18850">
        <v>0.79310344827586199</v>
      </c>
      <c r="H18850">
        <v>9.3220338983050793E-2</v>
      </c>
      <c r="I18850">
        <v>0.19354838709677399</v>
      </c>
      <c r="J18850" s="1">
        <v>0</v>
      </c>
      <c r="K18850" t="s">
        <v>23241</v>
      </c>
      <c r="L18850" t="s">
        <v>60944</v>
      </c>
      <c r="M18850" t="s">
        <v>60945</v>
      </c>
    </row>
    <row r="18851" spans="1:13">
      <c r="A18851" s="1" t="s">
        <v>20868</v>
      </c>
      <c r="B18851">
        <v>7.3118312265798902E-7</v>
      </c>
      <c r="C18851" s="1">
        <v>1.31958460012455E-5</v>
      </c>
      <c r="D18851">
        <v>0</v>
      </c>
      <c r="E18851">
        <v>0</v>
      </c>
      <c r="F18851">
        <v>9.9447513812154706E-2</v>
      </c>
      <c r="G18851">
        <v>0.16666666666666699</v>
      </c>
      <c r="H18851">
        <v>2.4691358024691398E-2</v>
      </c>
      <c r="I18851">
        <v>4.1666666666666699E-2</v>
      </c>
      <c r="J18851" s="1" t="s">
        <v>23229</v>
      </c>
      <c r="K18851" t="s">
        <v>23238</v>
      </c>
      <c r="L18851" t="s">
        <v>60946</v>
      </c>
      <c r="M18851" t="s">
        <v>60947</v>
      </c>
    </row>
    <row r="18852" spans="1:13">
      <c r="A18852" s="1" t="s">
        <v>20869</v>
      </c>
      <c r="B18852">
        <v>4.5904673771545099E-6</v>
      </c>
      <c r="C18852" s="1">
        <v>4.5877299124364799E-5</v>
      </c>
      <c r="D18852">
        <v>0.17741935483870999</v>
      </c>
      <c r="E18852">
        <v>1.0989010989011E-2</v>
      </c>
      <c r="F18852">
        <v>0.26737967914438499</v>
      </c>
      <c r="G18852">
        <v>3.125E-2</v>
      </c>
      <c r="H18852">
        <v>8.5714285714285701E-2</v>
      </c>
      <c r="I18852">
        <v>1.2987012987013E-2</v>
      </c>
      <c r="J18852" s="1">
        <v>0</v>
      </c>
      <c r="K18852" t="s">
        <v>23241</v>
      </c>
      <c r="L18852" t="s">
        <v>60948</v>
      </c>
      <c r="M18852" t="s">
        <v>60949</v>
      </c>
    </row>
    <row r="18853" spans="1:13">
      <c r="A18853" s="1" t="s">
        <v>20870</v>
      </c>
      <c r="B18853">
        <v>4.9093698809916697E-5</v>
      </c>
      <c r="C18853" s="1">
        <v>1.9540925976268999E-4</v>
      </c>
      <c r="D18853">
        <v>0.25806451612903197</v>
      </c>
      <c r="E18853">
        <v>0.377906976744186</v>
      </c>
      <c r="F18853">
        <v>0.87572254335260102</v>
      </c>
      <c r="G18853">
        <v>0.22222222222222199</v>
      </c>
      <c r="H18853">
        <v>0.57303370786516805</v>
      </c>
      <c r="I18853">
        <v>0.11</v>
      </c>
      <c r="J18853" s="1">
        <v>6.25E-2</v>
      </c>
      <c r="K18853" t="s">
        <v>23237</v>
      </c>
      <c r="L18853" t="s">
        <v>60950</v>
      </c>
      <c r="M18853" t="s">
        <v>60951</v>
      </c>
    </row>
    <row r="18854" spans="1:13">
      <c r="A18854" s="1" t="s">
        <v>20871</v>
      </c>
      <c r="B18854">
        <v>4.3282274372100402E-4</v>
      </c>
      <c r="C18854" s="1">
        <v>1.20088221036746E-4</v>
      </c>
      <c r="D18854">
        <v>0.61290322580645196</v>
      </c>
      <c r="E18854">
        <v>0.625</v>
      </c>
      <c r="F18854">
        <v>0.98974358974359</v>
      </c>
      <c r="G18854">
        <v>1</v>
      </c>
      <c r="H18854">
        <v>1</v>
      </c>
      <c r="I18854">
        <v>0.94166666666666698</v>
      </c>
      <c r="J18854" s="1">
        <v>0.9</v>
      </c>
      <c r="K18854" t="s">
        <v>23238</v>
      </c>
      <c r="L18854" t="s">
        <v>60952</v>
      </c>
      <c r="M18854" t="s">
        <v>60953</v>
      </c>
    </row>
    <row r="18855" spans="1:13">
      <c r="A18855" s="1" t="s">
        <v>20872</v>
      </c>
      <c r="B18855">
        <v>3.3512153988476199E-6</v>
      </c>
      <c r="C18855" s="1">
        <v>8.56320910299355E-7</v>
      </c>
      <c r="D18855">
        <v>0.921875</v>
      </c>
      <c r="E18855">
        <v>0.88172043010752699</v>
      </c>
      <c r="F18855">
        <v>1</v>
      </c>
      <c r="G18855">
        <v>0.659574468085106</v>
      </c>
      <c r="H18855">
        <v>0.94285714285714295</v>
      </c>
      <c r="I18855">
        <v>0.90449438202247201</v>
      </c>
      <c r="J18855" s="1">
        <v>0.95</v>
      </c>
      <c r="K18855" t="s">
        <v>23238</v>
      </c>
      <c r="L18855" t="s">
        <v>60954</v>
      </c>
      <c r="M18855" t="s">
        <v>60955</v>
      </c>
    </row>
    <row r="18856" spans="1:13">
      <c r="A18856" s="1" t="s">
        <v>20873</v>
      </c>
      <c r="B18856">
        <v>3.7092061235379103E-5</v>
      </c>
      <c r="C18856" s="1">
        <v>9.1945603639912796E-6</v>
      </c>
      <c r="D18856">
        <v>0</v>
      </c>
      <c r="E18856">
        <v>0</v>
      </c>
      <c r="F18856">
        <v>0.25</v>
      </c>
      <c r="G18856">
        <v>0</v>
      </c>
      <c r="H18856">
        <v>4.72972972972973E-2</v>
      </c>
      <c r="I18856">
        <v>2.32558139534884E-2</v>
      </c>
      <c r="J18856" s="1" t="s">
        <v>23229</v>
      </c>
      <c r="K18856" t="s">
        <v>23242</v>
      </c>
      <c r="L18856" t="s">
        <v>60956</v>
      </c>
      <c r="M18856" t="s">
        <v>60957</v>
      </c>
    </row>
    <row r="18857" spans="1:13">
      <c r="A18857" s="1" t="s">
        <v>20874</v>
      </c>
      <c r="B18857">
        <v>1.30466983786295E-5</v>
      </c>
      <c r="C18857" s="1">
        <v>1.2651466498643E-6</v>
      </c>
      <c r="D18857">
        <v>0</v>
      </c>
      <c r="E18857">
        <v>0</v>
      </c>
      <c r="F18857">
        <v>0</v>
      </c>
      <c r="G18857">
        <v>0.10784313725490199</v>
      </c>
      <c r="H18857">
        <v>4.8543689320388302E-3</v>
      </c>
      <c r="I18857">
        <v>6.19047619047619E-2</v>
      </c>
      <c r="J18857" s="1" t="s">
        <v>23229</v>
      </c>
      <c r="K18857" t="s">
        <v>23238</v>
      </c>
      <c r="L18857" t="s">
        <v>60958</v>
      </c>
      <c r="M18857" t="s">
        <v>60959</v>
      </c>
    </row>
    <row r="18858" spans="1:13">
      <c r="A18858" s="1" t="s">
        <v>20875</v>
      </c>
      <c r="B18858">
        <v>4.95860878435119E-6</v>
      </c>
      <c r="C18858" s="1">
        <v>5.8143071176904096E-6</v>
      </c>
      <c r="D18858">
        <v>0.25</v>
      </c>
      <c r="E18858">
        <v>0.125</v>
      </c>
      <c r="F18858">
        <v>1.93370165745856E-2</v>
      </c>
      <c r="G18858">
        <v>2.5000000000000001E-2</v>
      </c>
      <c r="H18858">
        <v>1.54639175257732E-2</v>
      </c>
      <c r="I18858">
        <v>6.0344827586206899E-2</v>
      </c>
      <c r="J18858" s="1">
        <v>0</v>
      </c>
      <c r="K18858" t="s">
        <v>23237</v>
      </c>
      <c r="L18858" t="s">
        <v>60960</v>
      </c>
      <c r="M18858" t="s">
        <v>60961</v>
      </c>
    </row>
    <row r="18859" spans="1:13">
      <c r="A18859" s="1" t="s">
        <v>20876</v>
      </c>
      <c r="B18859">
        <v>9.5558998110149007E-6</v>
      </c>
      <c r="C18859" s="1">
        <v>7.6752635472186794E-6</v>
      </c>
      <c r="D18859">
        <v>0</v>
      </c>
      <c r="E18859">
        <v>0</v>
      </c>
      <c r="F18859">
        <v>4.59459459459459E-2</v>
      </c>
      <c r="G18859">
        <v>3.03030303030303E-2</v>
      </c>
      <c r="H18859">
        <v>1.6666666666666701E-2</v>
      </c>
      <c r="I18859">
        <v>9.4339622641509399E-2</v>
      </c>
      <c r="J18859" s="1">
        <v>0</v>
      </c>
      <c r="K18859" t="s">
        <v>23241</v>
      </c>
      <c r="L18859" t="s">
        <v>60962</v>
      </c>
      <c r="M18859" t="s">
        <v>60963</v>
      </c>
    </row>
    <row r="18860" spans="1:13">
      <c r="A18860" s="1" t="s">
        <v>20877</v>
      </c>
      <c r="B18860">
        <v>1.05693673280103E-6</v>
      </c>
      <c r="C18860" s="1">
        <v>1.79883381668988E-7</v>
      </c>
      <c r="D18860">
        <v>0.98333333333333295</v>
      </c>
      <c r="E18860">
        <v>0.99375000000000002</v>
      </c>
      <c r="F18860">
        <v>1</v>
      </c>
      <c r="G18860">
        <v>0.98529411764705899</v>
      </c>
      <c r="H18860">
        <v>1</v>
      </c>
      <c r="I18860">
        <v>1</v>
      </c>
      <c r="J18860" s="1">
        <v>1</v>
      </c>
      <c r="K18860" t="s">
        <v>23241</v>
      </c>
      <c r="L18860" t="s">
        <v>60964</v>
      </c>
      <c r="M18860" t="s">
        <v>60965</v>
      </c>
    </row>
    <row r="18861" spans="1:13">
      <c r="A18861" s="1" t="s">
        <v>20878</v>
      </c>
      <c r="B18861">
        <v>4.4382549245789498E-5</v>
      </c>
      <c r="C18861" s="1">
        <v>1.38599305224281E-3</v>
      </c>
      <c r="D18861">
        <v>0.75</v>
      </c>
      <c r="E18861">
        <v>0.89784946236559104</v>
      </c>
      <c r="F18861">
        <v>0.74742268041237103</v>
      </c>
      <c r="G18861">
        <v>5.2631578947368397E-2</v>
      </c>
      <c r="H18861">
        <v>0.19892473118279599</v>
      </c>
      <c r="I18861">
        <v>7.2727272727272696E-2</v>
      </c>
      <c r="J18861" s="1">
        <v>5.5555555555555601E-2</v>
      </c>
      <c r="K18861" t="s">
        <v>23242</v>
      </c>
      <c r="L18861" t="s">
        <v>60966</v>
      </c>
      <c r="M18861" t="s">
        <v>60967</v>
      </c>
    </row>
    <row r="18862" spans="1:13">
      <c r="A18862" s="1" t="s">
        <v>20879</v>
      </c>
      <c r="B18862">
        <v>3.9979363263778699E-9</v>
      </c>
      <c r="C18862" s="1">
        <v>6.5281176426076502E-8</v>
      </c>
      <c r="D18862">
        <v>1</v>
      </c>
      <c r="E18862">
        <v>1</v>
      </c>
      <c r="F18862">
        <v>1</v>
      </c>
      <c r="G18862">
        <v>1</v>
      </c>
      <c r="H18862">
        <v>1</v>
      </c>
      <c r="I18862">
        <v>0.99504950495049505</v>
      </c>
      <c r="J18862" s="1">
        <v>0</v>
      </c>
      <c r="K18862" t="s">
        <v>23237</v>
      </c>
      <c r="L18862" t="s">
        <v>60968</v>
      </c>
      <c r="M18862" t="s">
        <v>60969</v>
      </c>
    </row>
    <row r="18863" spans="1:13">
      <c r="A18863" s="1" t="s">
        <v>20880</v>
      </c>
      <c r="B18863">
        <v>8.6870819811785698E-6</v>
      </c>
      <c r="C18863" s="1">
        <v>4.21129577502992E-5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0.13636363636363599</v>
      </c>
      <c r="J18863" s="1">
        <v>0</v>
      </c>
      <c r="K18863" t="s">
        <v>23238</v>
      </c>
      <c r="L18863" t="s">
        <v>60970</v>
      </c>
      <c r="M18863" t="s">
        <v>60971</v>
      </c>
    </row>
    <row r="18864" spans="1:13">
      <c r="A18864" s="1" t="s">
        <v>20881</v>
      </c>
      <c r="B18864">
        <v>4.3917379820103898E-8</v>
      </c>
      <c r="C18864" s="1">
        <v>1.31884732117019E-8</v>
      </c>
      <c r="D18864">
        <v>1</v>
      </c>
      <c r="E18864">
        <v>0.99456521739130399</v>
      </c>
      <c r="F18864">
        <v>1</v>
      </c>
      <c r="G18864">
        <v>1</v>
      </c>
      <c r="H18864">
        <v>0.995</v>
      </c>
      <c r="I18864">
        <v>1</v>
      </c>
      <c r="J18864" s="1">
        <v>0.13636363636363599</v>
      </c>
      <c r="K18864" t="s">
        <v>23240</v>
      </c>
      <c r="L18864" t="s">
        <v>60972</v>
      </c>
      <c r="M18864" t="s">
        <v>60973</v>
      </c>
    </row>
    <row r="18865" spans="1:13">
      <c r="A18865" s="1" t="s">
        <v>20882</v>
      </c>
      <c r="B18865">
        <v>2.0448109511697398E-6</v>
      </c>
      <c r="C18865" s="1">
        <v>1.88128051656351E-6</v>
      </c>
      <c r="D18865">
        <v>1.6666666666666701E-2</v>
      </c>
      <c r="E18865">
        <v>3.0864197530864199E-2</v>
      </c>
      <c r="F18865">
        <v>0.32142857142857101</v>
      </c>
      <c r="G18865">
        <v>0</v>
      </c>
      <c r="H18865">
        <v>0.1640625</v>
      </c>
      <c r="I18865">
        <v>5.5555555555555601E-2</v>
      </c>
      <c r="J18865" s="1">
        <v>0</v>
      </c>
      <c r="K18865" t="s">
        <v>23241</v>
      </c>
      <c r="L18865" t="s">
        <v>60974</v>
      </c>
      <c r="M18865" t="s">
        <v>60975</v>
      </c>
    </row>
    <row r="18866" spans="1:13">
      <c r="A18866" s="1" t="s">
        <v>20883</v>
      </c>
      <c r="B18866">
        <v>5.5717032746217903E-5</v>
      </c>
      <c r="C18866" s="1">
        <v>3.6150326936167799E-7</v>
      </c>
      <c r="D18866">
        <v>0.74193548387096797</v>
      </c>
      <c r="E18866">
        <v>0.85789473684210504</v>
      </c>
      <c r="F18866">
        <v>0.637305699481865</v>
      </c>
      <c r="G18866">
        <v>0.65625</v>
      </c>
      <c r="H18866">
        <v>0.74561403508771895</v>
      </c>
      <c r="I18866">
        <v>0.81428571428571395</v>
      </c>
      <c r="J18866" s="1" t="s">
        <v>23229</v>
      </c>
      <c r="K18866" t="s">
        <v>23239</v>
      </c>
      <c r="L18866" t="s">
        <v>60976</v>
      </c>
      <c r="M18866" t="s">
        <v>60977</v>
      </c>
    </row>
    <row r="18867" spans="1:13">
      <c r="A18867" s="1" t="s">
        <v>20884</v>
      </c>
      <c r="B18867">
        <v>1.1647500697027501E-6</v>
      </c>
      <c r="C18867" s="1">
        <v>1.5924227015002899E-6</v>
      </c>
      <c r="D18867">
        <v>1</v>
      </c>
      <c r="E18867">
        <v>1</v>
      </c>
      <c r="F18867">
        <v>0.85057471264367801</v>
      </c>
      <c r="G18867">
        <v>0.94444444444444398</v>
      </c>
      <c r="H18867">
        <v>0.81720430107526898</v>
      </c>
      <c r="I18867">
        <v>0.84285714285714297</v>
      </c>
      <c r="J18867" s="1">
        <v>1</v>
      </c>
      <c r="K18867" t="s">
        <v>23241</v>
      </c>
      <c r="L18867" t="s">
        <v>60978</v>
      </c>
      <c r="M18867" t="s">
        <v>60979</v>
      </c>
    </row>
    <row r="18868" spans="1:13">
      <c r="A18868" s="1" t="s">
        <v>20885</v>
      </c>
      <c r="B18868">
        <v>2.9649047303134299E-6</v>
      </c>
      <c r="C18868" s="1">
        <v>1.9707348123160801E-5</v>
      </c>
      <c r="D18868">
        <v>0</v>
      </c>
      <c r="E18868">
        <v>6.0240963855421699E-3</v>
      </c>
      <c r="F18868">
        <v>7.1942446043165497E-3</v>
      </c>
      <c r="G18868">
        <v>3.65853658536585E-2</v>
      </c>
      <c r="H18868">
        <v>3.3333333333333298E-2</v>
      </c>
      <c r="I18868">
        <v>4.1095890410958902E-2</v>
      </c>
      <c r="J18868" s="1">
        <v>0</v>
      </c>
      <c r="K18868" t="s">
        <v>23240</v>
      </c>
      <c r="L18868" t="s">
        <v>60980</v>
      </c>
      <c r="M18868" t="s">
        <v>60981</v>
      </c>
    </row>
    <row r="18869" spans="1:13">
      <c r="A18869" s="1" t="s">
        <v>20886</v>
      </c>
      <c r="B18869">
        <v>2.4826293024497501E-5</v>
      </c>
      <c r="C18869" s="1">
        <v>4.51637782091627E-5</v>
      </c>
      <c r="D18869">
        <v>1</v>
      </c>
      <c r="E18869">
        <v>0.99295774647887303</v>
      </c>
      <c r="F18869">
        <v>0.86956521739130399</v>
      </c>
      <c r="G18869">
        <v>1</v>
      </c>
      <c r="H18869">
        <v>1</v>
      </c>
      <c r="I18869">
        <v>0.9609375</v>
      </c>
      <c r="J18869" s="1">
        <v>1</v>
      </c>
      <c r="K18869" t="s">
        <v>23238</v>
      </c>
      <c r="L18869" t="s">
        <v>60982</v>
      </c>
      <c r="M18869" t="s">
        <v>60983</v>
      </c>
    </row>
    <row r="18870" spans="1:13">
      <c r="A18870" s="1" t="s">
        <v>20887</v>
      </c>
      <c r="B18870">
        <v>3.0671906260443898E-5</v>
      </c>
      <c r="C18870" s="1">
        <v>2.56805709659244E-5</v>
      </c>
      <c r="D18870">
        <v>1</v>
      </c>
      <c r="E18870">
        <v>0.99152542372881403</v>
      </c>
      <c r="F18870">
        <v>0.87165775401069501</v>
      </c>
      <c r="G18870">
        <v>1</v>
      </c>
      <c r="H18870">
        <v>1</v>
      </c>
      <c r="I18870">
        <v>1</v>
      </c>
      <c r="J18870" s="1">
        <v>1</v>
      </c>
      <c r="K18870" t="s">
        <v>23238</v>
      </c>
      <c r="L18870" t="s">
        <v>60984</v>
      </c>
      <c r="M18870" t="s">
        <v>60985</v>
      </c>
    </row>
    <row r="18871" spans="1:13">
      <c r="A18871" s="1" t="s">
        <v>20888</v>
      </c>
      <c r="B18871">
        <v>4.5273999449906203E-5</v>
      </c>
      <c r="C18871" s="1">
        <v>1.49176219551841E-4</v>
      </c>
      <c r="D18871">
        <v>1</v>
      </c>
      <c r="E18871">
        <v>1</v>
      </c>
      <c r="F18871">
        <v>0.94871794871794901</v>
      </c>
      <c r="G18871">
        <v>1</v>
      </c>
      <c r="H18871">
        <v>0.99115044247787598</v>
      </c>
      <c r="I18871">
        <v>0.99583333333333302</v>
      </c>
      <c r="J18871" s="1">
        <v>0.95</v>
      </c>
      <c r="K18871" t="s">
        <v>23240</v>
      </c>
      <c r="L18871" t="s">
        <v>60986</v>
      </c>
      <c r="M18871" t="s">
        <v>60987</v>
      </c>
    </row>
    <row r="18872" spans="1:13">
      <c r="A18872" s="1" t="s">
        <v>20889</v>
      </c>
      <c r="B18872">
        <v>2.2957689619266401E-6</v>
      </c>
      <c r="C18872" s="1">
        <v>2.0243217890406699E-5</v>
      </c>
      <c r="D18872">
        <v>1</v>
      </c>
      <c r="E18872">
        <v>1</v>
      </c>
      <c r="F18872">
        <v>0.996428571428571</v>
      </c>
      <c r="G18872">
        <v>0.98750000000000004</v>
      </c>
      <c r="H18872">
        <v>0.94086021505376305</v>
      </c>
      <c r="I18872">
        <v>1</v>
      </c>
      <c r="J18872" s="1">
        <v>1</v>
      </c>
      <c r="K18872" t="s">
        <v>23240</v>
      </c>
      <c r="L18872" t="s">
        <v>60988</v>
      </c>
      <c r="M18872" t="s">
        <v>60989</v>
      </c>
    </row>
    <row r="18873" spans="1:13">
      <c r="A18873" s="1" t="s">
        <v>20890</v>
      </c>
      <c r="B18873">
        <v>1.1947956898301999E-5</v>
      </c>
      <c r="C18873" s="1">
        <v>2.8259656881831601E-5</v>
      </c>
      <c r="D18873">
        <v>0.796875</v>
      </c>
      <c r="E18873">
        <v>0.96875</v>
      </c>
      <c r="F18873">
        <v>0.93489583333333304</v>
      </c>
      <c r="G18873">
        <v>1</v>
      </c>
      <c r="H18873">
        <v>1</v>
      </c>
      <c r="I18873">
        <v>1</v>
      </c>
      <c r="J18873" s="1">
        <v>1</v>
      </c>
      <c r="K18873" t="s">
        <v>23238</v>
      </c>
      <c r="L18873" t="s">
        <v>60990</v>
      </c>
      <c r="M18873" t="s">
        <v>60991</v>
      </c>
    </row>
    <row r="18874" spans="1:13">
      <c r="A18874" s="1" t="s">
        <v>20891</v>
      </c>
      <c r="B18874">
        <v>7.42813879161044E-7</v>
      </c>
      <c r="C18874" s="1">
        <v>4.2995700348721202E-6</v>
      </c>
      <c r="D18874">
        <v>0.8125</v>
      </c>
      <c r="E18874">
        <v>0.55681818181818199</v>
      </c>
      <c r="F18874">
        <v>0.93351063829787229</v>
      </c>
      <c r="G18874">
        <v>0.90566037735849059</v>
      </c>
      <c r="H18874">
        <v>0.99528301886792458</v>
      </c>
      <c r="I18874">
        <v>0.66265060240963902</v>
      </c>
      <c r="J18874" s="1">
        <v>1</v>
      </c>
      <c r="K18874" t="s">
        <v>23243</v>
      </c>
      <c r="L18874" t="s">
        <v>60992</v>
      </c>
      <c r="M18874" t="s">
        <v>60993</v>
      </c>
    </row>
    <row r="18875" spans="1:13">
      <c r="A18875" s="1" t="s">
        <v>20892</v>
      </c>
      <c r="B18875">
        <v>1.2111938684227501E-6</v>
      </c>
      <c r="C18875" s="1">
        <v>1.4223749328735801E-6</v>
      </c>
      <c r="D18875">
        <v>0</v>
      </c>
      <c r="E18875">
        <v>0</v>
      </c>
      <c r="F18875">
        <v>2.7322404371584699E-3</v>
      </c>
      <c r="G18875">
        <v>0</v>
      </c>
      <c r="H18875">
        <v>0</v>
      </c>
      <c r="I18875">
        <v>3.8461538461538498E-2</v>
      </c>
      <c r="J18875" s="1" t="s">
        <v>23229</v>
      </c>
      <c r="K18875" t="s">
        <v>23241</v>
      </c>
      <c r="L18875" t="s">
        <v>60994</v>
      </c>
      <c r="M18875" t="s">
        <v>60995</v>
      </c>
    </row>
    <row r="18876" spans="1:13">
      <c r="A18876" s="1" t="s">
        <v>20893</v>
      </c>
      <c r="B18876">
        <v>8.7271647454549808E-6</v>
      </c>
      <c r="C18876" s="1">
        <v>9.8543478582363106E-5</v>
      </c>
      <c r="D18876">
        <v>0.88709677419354804</v>
      </c>
      <c r="E18876">
        <v>0.82105263157894703</v>
      </c>
      <c r="F18876">
        <v>0.98974358974359</v>
      </c>
      <c r="G18876">
        <v>0.96296296296296302</v>
      </c>
      <c r="H18876">
        <v>0.96363636363636396</v>
      </c>
      <c r="I18876">
        <v>0.77232142857142905</v>
      </c>
      <c r="J18876" s="1">
        <v>1</v>
      </c>
      <c r="K18876" t="s">
        <v>23241</v>
      </c>
      <c r="L18876" t="s">
        <v>60996</v>
      </c>
      <c r="M18876" t="s">
        <v>60997</v>
      </c>
    </row>
    <row r="18877" spans="1:13">
      <c r="A18877" s="1" t="s">
        <v>20894</v>
      </c>
      <c r="B18877">
        <v>8.6550072391056494E-6</v>
      </c>
      <c r="C18877" s="1">
        <v>5.7511543816642498E-9</v>
      </c>
      <c r="D18877">
        <v>0</v>
      </c>
      <c r="E18877">
        <v>9.0909090909090898E-2</v>
      </c>
      <c r="F18877">
        <v>0</v>
      </c>
      <c r="G18877">
        <v>0</v>
      </c>
      <c r="H18877">
        <v>0</v>
      </c>
      <c r="I18877">
        <v>0</v>
      </c>
      <c r="J18877" s="1" t="s">
        <v>23229</v>
      </c>
      <c r="K18877" t="s">
        <v>23240</v>
      </c>
      <c r="L18877" t="s">
        <v>60998</v>
      </c>
      <c r="M18877" t="s">
        <v>60999</v>
      </c>
    </row>
    <row r="18878" spans="1:13">
      <c r="A18878" s="1" t="s">
        <v>20895</v>
      </c>
      <c r="B18878">
        <v>8.1930633011059299E-7</v>
      </c>
      <c r="C18878" s="1">
        <v>1.9573858662227899E-6</v>
      </c>
      <c r="D18878">
        <v>1</v>
      </c>
      <c r="E18878">
        <v>1</v>
      </c>
      <c r="F18878">
        <v>0.903954802259887</v>
      </c>
      <c r="G18878">
        <v>1</v>
      </c>
      <c r="H18878">
        <v>0.88532110091743099</v>
      </c>
      <c r="I18878">
        <v>0.97107438016528902</v>
      </c>
      <c r="J18878" s="1">
        <v>1</v>
      </c>
      <c r="K18878" t="s">
        <v>23241</v>
      </c>
      <c r="L18878" t="s">
        <v>61000</v>
      </c>
      <c r="M18878" t="s">
        <v>61001</v>
      </c>
    </row>
    <row r="18879" spans="1:13">
      <c r="A18879" s="1" t="s">
        <v>20896</v>
      </c>
      <c r="B18879">
        <v>4.3263356848477702E-7</v>
      </c>
      <c r="C18879" s="1">
        <v>2.33154981991448E-7</v>
      </c>
      <c r="D18879">
        <v>0.984375</v>
      </c>
      <c r="E18879">
        <v>0.99397590361445798</v>
      </c>
      <c r="F18879">
        <v>1</v>
      </c>
      <c r="G18879">
        <v>1</v>
      </c>
      <c r="H18879">
        <v>0.99504950495049505</v>
      </c>
      <c r="I18879">
        <v>1</v>
      </c>
      <c r="J18879" s="1">
        <v>0.5</v>
      </c>
      <c r="K18879" t="s">
        <v>23242</v>
      </c>
      <c r="L18879" t="s">
        <v>61002</v>
      </c>
      <c r="M18879" t="s">
        <v>61003</v>
      </c>
    </row>
    <row r="18880" spans="1:13">
      <c r="A18880" s="1" t="s">
        <v>20897</v>
      </c>
      <c r="B18880">
        <v>3.9551405628003498E-5</v>
      </c>
      <c r="C18880" s="1">
        <v>5.5928022293628102E-5</v>
      </c>
      <c r="D18880">
        <v>0.25</v>
      </c>
      <c r="E18880">
        <v>0.38124999999999998</v>
      </c>
      <c r="F18880">
        <v>0</v>
      </c>
      <c r="G18880">
        <v>0.75</v>
      </c>
      <c r="H18880">
        <v>2.5000000000000001E-2</v>
      </c>
      <c r="I18880">
        <v>0.43333333333333302</v>
      </c>
      <c r="J18880" s="1" t="s">
        <v>23229</v>
      </c>
      <c r="K18880" t="s">
        <v>23238</v>
      </c>
      <c r="L18880" t="s">
        <v>61004</v>
      </c>
      <c r="M18880" t="s">
        <v>61005</v>
      </c>
    </row>
    <row r="18881" spans="1:13">
      <c r="A18881" s="1" t="s">
        <v>20898</v>
      </c>
      <c r="B18881">
        <v>2.5322785030979802E-4</v>
      </c>
      <c r="C18881" s="1">
        <v>2.6968076118668199E-9</v>
      </c>
      <c r="D18881">
        <v>0.203125</v>
      </c>
      <c r="E18881">
        <v>0.629411764705882</v>
      </c>
      <c r="F18881">
        <v>8.4070796460176997E-2</v>
      </c>
      <c r="G18881">
        <v>2.1739130434782601E-2</v>
      </c>
      <c r="H18881">
        <v>0.144736842105263</v>
      </c>
      <c r="I18881">
        <v>0.194444444444444</v>
      </c>
      <c r="J18881" s="1">
        <v>0</v>
      </c>
      <c r="K18881" t="s">
        <v>23240</v>
      </c>
      <c r="L18881" t="s">
        <v>61006</v>
      </c>
      <c r="M18881" t="s">
        <v>61007</v>
      </c>
    </row>
    <row r="18882" spans="1:13">
      <c r="A18882" s="1" t="s">
        <v>20899</v>
      </c>
      <c r="B18882">
        <v>6.2908960846827002E-9</v>
      </c>
      <c r="C18882" s="1">
        <v>4.7132784176760697E-6</v>
      </c>
      <c r="D18882">
        <v>1</v>
      </c>
      <c r="E18882">
        <v>0.99425287356321801</v>
      </c>
      <c r="F18882">
        <v>0.98148148148148195</v>
      </c>
      <c r="G18882">
        <v>1</v>
      </c>
      <c r="H18882">
        <v>1</v>
      </c>
      <c r="I18882">
        <v>0.99107142857142905</v>
      </c>
      <c r="J18882" s="1" t="s">
        <v>23229</v>
      </c>
      <c r="K18882" t="s">
        <v>23238</v>
      </c>
      <c r="L18882" t="s">
        <v>61008</v>
      </c>
      <c r="M18882" t="s">
        <v>61009</v>
      </c>
    </row>
    <row r="18883" spans="1:13">
      <c r="A18883" s="1" t="s">
        <v>20900</v>
      </c>
      <c r="B18883">
        <v>2.0137129345482101E-4</v>
      </c>
      <c r="C18883" s="1">
        <v>7.2144068088004994E-5</v>
      </c>
      <c r="D18883">
        <v>0.65</v>
      </c>
      <c r="E18883">
        <v>0.39325842696629199</v>
      </c>
      <c r="F18883">
        <v>0.91329479768786104</v>
      </c>
      <c r="G18883">
        <v>0.96666666666666701</v>
      </c>
      <c r="H18883">
        <v>0.99489795918367396</v>
      </c>
      <c r="I18883">
        <v>1</v>
      </c>
      <c r="J18883" s="1">
        <v>1</v>
      </c>
      <c r="K18883" t="s">
        <v>23238</v>
      </c>
      <c r="L18883" t="s">
        <v>61010</v>
      </c>
      <c r="M18883" t="s">
        <v>61011</v>
      </c>
    </row>
    <row r="18884" spans="1:13">
      <c r="A18884" s="1" t="s">
        <v>20901</v>
      </c>
      <c r="B18884">
        <v>4.5892830913029299E-7</v>
      </c>
      <c r="C18884" s="1">
        <v>1.2695172749075301E-4</v>
      </c>
      <c r="D18884">
        <v>0.96428571428571397</v>
      </c>
      <c r="E18884">
        <v>1</v>
      </c>
      <c r="F18884">
        <v>0.86705202312138696</v>
      </c>
      <c r="G18884">
        <v>1</v>
      </c>
      <c r="H18884">
        <v>0.78089887640449396</v>
      </c>
      <c r="I18884">
        <v>0.90659340659340704</v>
      </c>
      <c r="J18884" s="1">
        <v>1</v>
      </c>
      <c r="K18884" t="s">
        <v>23239</v>
      </c>
      <c r="L18884" t="s">
        <v>61012</v>
      </c>
      <c r="M18884" t="s">
        <v>61013</v>
      </c>
    </row>
    <row r="18885" spans="1:13">
      <c r="A18885" s="1" t="s">
        <v>20902</v>
      </c>
      <c r="B18885">
        <v>5.3184106922204602E-7</v>
      </c>
      <c r="C18885" s="1">
        <v>6.43587239369488E-7</v>
      </c>
      <c r="D18885">
        <v>1</v>
      </c>
      <c r="E18885">
        <v>0.98823529411764699</v>
      </c>
      <c r="F18885">
        <v>0.952247191011236</v>
      </c>
      <c r="G18885">
        <v>1</v>
      </c>
      <c r="H18885">
        <v>1</v>
      </c>
      <c r="I18885">
        <v>1</v>
      </c>
      <c r="J18885" s="1">
        <v>1</v>
      </c>
      <c r="K18885" t="s">
        <v>23238</v>
      </c>
      <c r="L18885" t="s">
        <v>61014</v>
      </c>
      <c r="M18885" t="s">
        <v>61015</v>
      </c>
    </row>
    <row r="18886" spans="1:13">
      <c r="A18886" s="1" t="s">
        <v>20903</v>
      </c>
      <c r="B18886">
        <v>9.0320947397578996E-5</v>
      </c>
      <c r="C18886" s="1">
        <v>1.42196128935316E-6</v>
      </c>
      <c r="D18886">
        <v>4.8387096774193498E-2</v>
      </c>
      <c r="E18886">
        <v>0.140625</v>
      </c>
      <c r="F18886">
        <v>3.4482758620689698E-3</v>
      </c>
      <c r="G18886">
        <v>1.7543859649122799E-2</v>
      </c>
      <c r="H18886">
        <v>0</v>
      </c>
      <c r="I18886">
        <v>4.4642857142857102E-2</v>
      </c>
      <c r="J18886" s="1">
        <v>4.5454545454545497E-2</v>
      </c>
      <c r="K18886" t="s">
        <v>23241</v>
      </c>
      <c r="L18886" t="s">
        <v>61016</v>
      </c>
      <c r="M18886" t="s">
        <v>61017</v>
      </c>
    </row>
    <row r="18887" spans="1:13">
      <c r="A18887" s="1" t="s">
        <v>20904</v>
      </c>
      <c r="B18887">
        <v>2.9805084177690399E-5</v>
      </c>
      <c r="C18887" s="1">
        <v>2.8815711857377002E-8</v>
      </c>
      <c r="D18887">
        <v>1</v>
      </c>
      <c r="E18887">
        <v>1</v>
      </c>
      <c r="F18887">
        <v>0.89130434782608703</v>
      </c>
      <c r="G18887">
        <v>0.96428571428571397</v>
      </c>
      <c r="H18887">
        <v>0.93406593406593397</v>
      </c>
      <c r="I18887">
        <v>0.90845070422535201</v>
      </c>
      <c r="J18887" s="1">
        <v>0</v>
      </c>
      <c r="K18887" t="s">
        <v>23238</v>
      </c>
      <c r="L18887" t="s">
        <v>61018</v>
      </c>
      <c r="M18887" t="s">
        <v>61019</v>
      </c>
    </row>
    <row r="18888" spans="1:13">
      <c r="A18888" s="1" t="s">
        <v>20905</v>
      </c>
      <c r="B18888">
        <v>6.7898540652252195E-5</v>
      </c>
      <c r="C18888" s="1">
        <v>1.17756129047204E-8</v>
      </c>
      <c r="D18888">
        <v>0</v>
      </c>
      <c r="E18888">
        <v>0.31547619047619002</v>
      </c>
      <c r="F18888">
        <v>0</v>
      </c>
      <c r="G18888">
        <v>0.5</v>
      </c>
      <c r="H18888">
        <v>1.4492753623188401E-2</v>
      </c>
      <c r="I18888">
        <v>0</v>
      </c>
      <c r="J18888" s="1">
        <v>0</v>
      </c>
      <c r="K18888" t="s">
        <v>23241</v>
      </c>
      <c r="L18888" t="s">
        <v>61020</v>
      </c>
      <c r="M18888" t="s">
        <v>61021</v>
      </c>
    </row>
    <row r="18889" spans="1:13">
      <c r="A18889" s="1" t="s">
        <v>20906</v>
      </c>
      <c r="B18889">
        <v>1.2619273000240399E-6</v>
      </c>
      <c r="C18889" s="1">
        <v>3.5933793628681898E-7</v>
      </c>
      <c r="D18889">
        <v>0.96153846153846201</v>
      </c>
      <c r="E18889">
        <v>0.98170731707317105</v>
      </c>
      <c r="F18889">
        <v>0.98809523809523803</v>
      </c>
      <c r="G18889">
        <v>1</v>
      </c>
      <c r="H18889">
        <v>0.98837209302325602</v>
      </c>
      <c r="I18889">
        <v>1</v>
      </c>
      <c r="J18889" s="1">
        <v>1</v>
      </c>
      <c r="K18889" t="s">
        <v>23237</v>
      </c>
      <c r="L18889" t="s">
        <v>61022</v>
      </c>
      <c r="M18889" t="s">
        <v>61023</v>
      </c>
    </row>
    <row r="18890" spans="1:13">
      <c r="A18890" s="1" t="s">
        <v>20907</v>
      </c>
      <c r="B18890">
        <v>5.0664126989310101E-5</v>
      </c>
      <c r="C18890" s="1">
        <v>6.5410844995939999E-5</v>
      </c>
      <c r="D18890">
        <v>0.98387096774193505</v>
      </c>
      <c r="E18890">
        <v>0.98795180722891596</v>
      </c>
      <c r="F18890">
        <v>0.89142857142857101</v>
      </c>
      <c r="G18890">
        <v>1</v>
      </c>
      <c r="H18890">
        <v>0.962025316455696</v>
      </c>
      <c r="I18890">
        <v>0.97872340425531901</v>
      </c>
      <c r="J18890" s="1">
        <v>1</v>
      </c>
      <c r="K18890" t="s">
        <v>23238</v>
      </c>
      <c r="L18890" t="s">
        <v>61024</v>
      </c>
      <c r="M18890" t="s">
        <v>61025</v>
      </c>
    </row>
    <row r="18891" spans="1:13">
      <c r="A18891" s="1" t="s">
        <v>20908</v>
      </c>
      <c r="B18891">
        <v>1.97282802275213E-7</v>
      </c>
      <c r="C18891" s="1">
        <v>2.0883378912683298E-8</v>
      </c>
      <c r="D18891">
        <v>1</v>
      </c>
      <c r="E18891">
        <v>1</v>
      </c>
      <c r="F18891">
        <v>0.988188976377953</v>
      </c>
      <c r="G18891">
        <v>1</v>
      </c>
      <c r="H18891">
        <v>1</v>
      </c>
      <c r="I18891">
        <v>1</v>
      </c>
      <c r="J18891" s="1">
        <v>0.7</v>
      </c>
      <c r="K18891" t="s">
        <v>23237</v>
      </c>
      <c r="L18891" t="s">
        <v>61026</v>
      </c>
      <c r="M18891" t="s">
        <v>61027</v>
      </c>
    </row>
    <row r="18892" spans="1:13">
      <c r="A18892" s="1" t="s">
        <v>20909</v>
      </c>
      <c r="B18892">
        <v>5.0457536779390197E-7</v>
      </c>
      <c r="C18892" s="1">
        <v>3.8561502287472498E-5</v>
      </c>
      <c r="D18892">
        <v>1</v>
      </c>
      <c r="E18892">
        <v>0.984375</v>
      </c>
      <c r="F18892">
        <v>0.89487179487179502</v>
      </c>
      <c r="G18892">
        <v>1</v>
      </c>
      <c r="H18892">
        <v>1</v>
      </c>
      <c r="I18892">
        <v>0.99593495934959397</v>
      </c>
      <c r="J18892" s="1">
        <v>1</v>
      </c>
      <c r="K18892" t="s">
        <v>23240</v>
      </c>
      <c r="L18892" t="s">
        <v>61028</v>
      </c>
      <c r="M18892" t="s">
        <v>61029</v>
      </c>
    </row>
    <row r="18893" spans="1:13">
      <c r="A18893" s="1" t="s">
        <v>20910</v>
      </c>
      <c r="B18893">
        <v>2.7982649673355799E-7</v>
      </c>
      <c r="C18893" s="1">
        <v>7.6701761685146005E-7</v>
      </c>
      <c r="D18893">
        <v>0</v>
      </c>
      <c r="E18893">
        <v>3.4482758620689703E-2</v>
      </c>
      <c r="F18893">
        <v>0</v>
      </c>
      <c r="G18893">
        <v>7.8125E-2</v>
      </c>
      <c r="H18893">
        <v>0</v>
      </c>
      <c r="I18893">
        <v>2.27272727272727E-2</v>
      </c>
      <c r="J18893" s="1">
        <v>0</v>
      </c>
      <c r="K18893" t="s">
        <v>23238</v>
      </c>
      <c r="L18893" t="s">
        <v>61030</v>
      </c>
      <c r="M18893" t="s">
        <v>61031</v>
      </c>
    </row>
    <row r="18894" spans="1:13">
      <c r="A18894" s="1" t="s">
        <v>20911</v>
      </c>
      <c r="B18894">
        <v>8.9567181925927696E-9</v>
      </c>
      <c r="C18894" s="1">
        <v>1.60287597348044E-6</v>
      </c>
      <c r="D18894">
        <v>0</v>
      </c>
      <c r="E18894">
        <v>5.4347826086956503E-3</v>
      </c>
      <c r="F18894">
        <v>2.5139664804469299E-2</v>
      </c>
      <c r="G18894">
        <v>0</v>
      </c>
      <c r="H18894">
        <v>0</v>
      </c>
      <c r="I18894">
        <v>0</v>
      </c>
      <c r="J18894" s="1" t="s">
        <v>23229</v>
      </c>
      <c r="K18894" t="s">
        <v>23238</v>
      </c>
      <c r="L18894" t="s">
        <v>61032</v>
      </c>
      <c r="M18894" t="s">
        <v>61033</v>
      </c>
    </row>
    <row r="18895" spans="1:13">
      <c r="A18895" s="1" t="s">
        <v>20912</v>
      </c>
      <c r="B18895">
        <v>3.3688207148304E-7</v>
      </c>
      <c r="C18895" s="1">
        <v>1.5310498986068401E-5</v>
      </c>
      <c r="D18895">
        <v>1</v>
      </c>
      <c r="E18895">
        <v>0.99462365591397806</v>
      </c>
      <c r="F18895">
        <v>0.97297297297297303</v>
      </c>
      <c r="G18895">
        <v>1</v>
      </c>
      <c r="H18895">
        <v>0.93867924528301905</v>
      </c>
      <c r="I18895">
        <v>0.98947368421052595</v>
      </c>
      <c r="J18895" s="1" t="s">
        <v>23229</v>
      </c>
      <c r="K18895" t="s">
        <v>23240</v>
      </c>
      <c r="L18895" t="s">
        <v>61034</v>
      </c>
      <c r="M18895" t="s">
        <v>61035</v>
      </c>
    </row>
    <row r="18896" spans="1:13">
      <c r="A18896" s="1" t="s">
        <v>20913</v>
      </c>
      <c r="B18896">
        <v>3.1001000062179002E-8</v>
      </c>
      <c r="C18896" s="1">
        <v>5.3630529927245097E-6</v>
      </c>
      <c r="D18896">
        <v>0</v>
      </c>
      <c r="E18896">
        <v>5.4945054945054897E-3</v>
      </c>
      <c r="F18896">
        <v>2.3972602739725998E-2</v>
      </c>
      <c r="G18896">
        <v>8.7719298245613996E-3</v>
      </c>
      <c r="H18896">
        <v>1.4999999999999999E-2</v>
      </c>
      <c r="I18896">
        <v>7.1428571428571397E-2</v>
      </c>
      <c r="J18896" s="1">
        <v>0.36363636363636398</v>
      </c>
      <c r="K18896" t="s">
        <v>23241</v>
      </c>
      <c r="L18896" t="s">
        <v>61036</v>
      </c>
      <c r="M18896" t="s">
        <v>61037</v>
      </c>
    </row>
    <row r="18897" spans="1:13">
      <c r="A18897" s="1" t="s">
        <v>20914</v>
      </c>
      <c r="B18897">
        <v>5.7912722141338701E-5</v>
      </c>
      <c r="C18897" s="1">
        <v>3.31935868918724E-7</v>
      </c>
      <c r="D18897">
        <v>1</v>
      </c>
      <c r="E18897">
        <v>0.840425531914894</v>
      </c>
      <c r="F18897">
        <v>1</v>
      </c>
      <c r="G18897">
        <v>1</v>
      </c>
      <c r="H18897">
        <v>1</v>
      </c>
      <c r="I18897">
        <v>1</v>
      </c>
      <c r="J18897" s="1" t="s">
        <v>23229</v>
      </c>
      <c r="K18897" t="s">
        <v>23238</v>
      </c>
      <c r="L18897" t="s">
        <v>61038</v>
      </c>
      <c r="M18897" t="s">
        <v>61039</v>
      </c>
    </row>
    <row r="18898" spans="1:13">
      <c r="A18898" s="1" t="s">
        <v>20915</v>
      </c>
      <c r="B18898">
        <v>3.6365143529373203E-8</v>
      </c>
      <c r="C18898" s="1">
        <v>4.3731624301244598E-8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4.5454545454545497E-2</v>
      </c>
      <c r="J18898" s="1" t="s">
        <v>23229</v>
      </c>
      <c r="K18898" t="s">
        <v>23238</v>
      </c>
      <c r="L18898" t="s">
        <v>61040</v>
      </c>
      <c r="M18898" t="s">
        <v>61041</v>
      </c>
    </row>
    <row r="18899" spans="1:13">
      <c r="A18899" s="1" t="s">
        <v>20916</v>
      </c>
      <c r="B18899">
        <v>6.4349844244560803E-6</v>
      </c>
      <c r="C18899" s="1">
        <v>5.64405648374178E-5</v>
      </c>
      <c r="D18899">
        <v>0.96875</v>
      </c>
      <c r="E18899">
        <v>0.97872340425531901</v>
      </c>
      <c r="F18899">
        <v>0.98421052631578898</v>
      </c>
      <c r="G18899">
        <v>1</v>
      </c>
      <c r="H18899">
        <v>0.90099009900990101</v>
      </c>
      <c r="I18899">
        <v>0.97093023255813904</v>
      </c>
      <c r="J18899" s="1">
        <v>1</v>
      </c>
      <c r="K18899" t="s">
        <v>23241</v>
      </c>
      <c r="L18899" t="s">
        <v>61042</v>
      </c>
      <c r="M18899" t="s">
        <v>61043</v>
      </c>
    </row>
    <row r="18900" spans="1:13">
      <c r="A18900" s="1" t="s">
        <v>20917</v>
      </c>
      <c r="B18900">
        <v>1.6709608423941001E-6</v>
      </c>
      <c r="C18900" s="1">
        <v>8.3199345659108396E-6</v>
      </c>
      <c r="D18900">
        <v>0.984375</v>
      </c>
      <c r="E18900">
        <v>0.93452380952380998</v>
      </c>
      <c r="F18900">
        <v>0.99723756906077299</v>
      </c>
      <c r="G18900">
        <v>0.78205128205128205</v>
      </c>
      <c r="H18900">
        <v>0.97894736842105301</v>
      </c>
      <c r="I18900">
        <v>0.99206349206349198</v>
      </c>
      <c r="J18900" s="1">
        <v>1</v>
      </c>
      <c r="K18900" t="s">
        <v>23238</v>
      </c>
      <c r="L18900" t="s">
        <v>61044</v>
      </c>
      <c r="M18900" t="s">
        <v>61045</v>
      </c>
    </row>
    <row r="18901" spans="1:13">
      <c r="A18901" s="1" t="s">
        <v>20918</v>
      </c>
      <c r="B18901">
        <v>2.86129052948629E-6</v>
      </c>
      <c r="C18901" s="1">
        <v>5.4728804235029203E-6</v>
      </c>
      <c r="D18901">
        <v>1</v>
      </c>
      <c r="E18901">
        <v>1</v>
      </c>
      <c r="F18901">
        <v>1</v>
      </c>
      <c r="G18901">
        <v>0.67647058823529405</v>
      </c>
      <c r="H18901">
        <v>0.95348837209302295</v>
      </c>
      <c r="I18901">
        <v>0.71276595744680804</v>
      </c>
      <c r="J18901" s="1">
        <v>1</v>
      </c>
      <c r="K18901" t="s">
        <v>23238</v>
      </c>
      <c r="L18901" t="s">
        <v>61046</v>
      </c>
      <c r="M18901" t="s">
        <v>61047</v>
      </c>
    </row>
    <row r="18902" spans="1:13">
      <c r="A18902" s="1" t="s">
        <v>20919</v>
      </c>
      <c r="B18902">
        <v>1.8124211233434601E-6</v>
      </c>
      <c r="C18902" s="1">
        <v>7.8312833696558002E-7</v>
      </c>
      <c r="D18902">
        <v>0.9</v>
      </c>
      <c r="E18902">
        <v>0.89204545454545503</v>
      </c>
      <c r="F18902">
        <v>0.99725274725274704</v>
      </c>
      <c r="G18902">
        <v>1</v>
      </c>
      <c r="H18902">
        <v>0.99411764705882399</v>
      </c>
      <c r="I18902">
        <v>0.97169811320754695</v>
      </c>
      <c r="J18902" s="1">
        <v>0.95454545454545503</v>
      </c>
      <c r="K18902" t="s">
        <v>23238</v>
      </c>
      <c r="L18902" t="s">
        <v>61048</v>
      </c>
      <c r="M18902" t="s">
        <v>61049</v>
      </c>
    </row>
    <row r="18903" spans="1:13">
      <c r="A18903" s="1" t="s">
        <v>20920</v>
      </c>
      <c r="B18903">
        <v>4.68821534232717E-7</v>
      </c>
      <c r="C18903" s="1">
        <v>6.6862642625822795E-8</v>
      </c>
      <c r="D18903">
        <v>0.98333333333333295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 s="1" t="s">
        <v>23229</v>
      </c>
      <c r="K18903" t="s">
        <v>23241</v>
      </c>
      <c r="L18903" t="s">
        <v>61050</v>
      </c>
      <c r="M18903" t="s">
        <v>61051</v>
      </c>
    </row>
    <row r="18904" spans="1:13">
      <c r="A18904" s="1" t="s">
        <v>20921</v>
      </c>
      <c r="B18904">
        <v>2.1277718505817599E-4</v>
      </c>
      <c r="C18904" s="1">
        <v>3.3989179474016603E-4</v>
      </c>
      <c r="D18904">
        <v>0.76923076923076905</v>
      </c>
      <c r="E18904">
        <v>0.75842696629213502</v>
      </c>
      <c r="F18904">
        <v>0.83050847457627097</v>
      </c>
      <c r="G18904">
        <v>0.99019607843137303</v>
      </c>
      <c r="H18904">
        <v>0.348101265822785</v>
      </c>
      <c r="I18904">
        <v>0.88571428571428601</v>
      </c>
      <c r="J18904" s="1" t="s">
        <v>23229</v>
      </c>
      <c r="K18904" t="s">
        <v>23238</v>
      </c>
      <c r="L18904" t="s">
        <v>61052</v>
      </c>
      <c r="M18904" t="s">
        <v>61053</v>
      </c>
    </row>
    <row r="18905" spans="1:13">
      <c r="A18905" s="1" t="s">
        <v>20922</v>
      </c>
      <c r="B18905">
        <v>4.3323974420061901E-11</v>
      </c>
      <c r="C18905" s="1">
        <v>6.9364657972677195E-8</v>
      </c>
      <c r="D18905">
        <v>0</v>
      </c>
      <c r="E18905">
        <v>0</v>
      </c>
      <c r="F18905">
        <v>2.7173913043478299E-3</v>
      </c>
      <c r="G18905">
        <v>0</v>
      </c>
      <c r="H18905">
        <v>0</v>
      </c>
      <c r="I18905">
        <v>0</v>
      </c>
      <c r="J18905" s="1">
        <v>0</v>
      </c>
      <c r="K18905" t="s">
        <v>23242</v>
      </c>
      <c r="L18905" t="s">
        <v>61054</v>
      </c>
      <c r="M18905" t="s">
        <v>61055</v>
      </c>
    </row>
    <row r="18906" spans="1:13">
      <c r="A18906" s="1" t="s">
        <v>20923</v>
      </c>
      <c r="B18906">
        <v>9.6311374508324103E-7</v>
      </c>
      <c r="C18906" s="1">
        <v>2.8672364735302099E-6</v>
      </c>
      <c r="D18906">
        <v>0</v>
      </c>
      <c r="E18906">
        <v>0</v>
      </c>
      <c r="F18906">
        <v>0</v>
      </c>
      <c r="G18906">
        <v>1.1111111111111099E-2</v>
      </c>
      <c r="H18906">
        <v>0</v>
      </c>
      <c r="I18906">
        <v>6.3953488372092998E-2</v>
      </c>
      <c r="J18906" s="1" t="s">
        <v>23229</v>
      </c>
      <c r="K18906" t="s">
        <v>23242</v>
      </c>
      <c r="L18906" t="s">
        <v>61056</v>
      </c>
      <c r="M18906" t="s">
        <v>61057</v>
      </c>
    </row>
    <row r="18907" spans="1:13">
      <c r="A18907" s="1" t="s">
        <v>20924</v>
      </c>
      <c r="B18907">
        <v>1.7162859007097298E-5</v>
      </c>
      <c r="C18907" s="1">
        <v>1.1475782284461299E-5</v>
      </c>
      <c r="D18907">
        <v>0.10344827586206901</v>
      </c>
      <c r="E18907">
        <v>3.5714285714285698E-2</v>
      </c>
      <c r="F18907">
        <v>4.1666666666666699E-2</v>
      </c>
      <c r="G18907">
        <v>0</v>
      </c>
      <c r="H18907">
        <v>4.6511627906976702E-2</v>
      </c>
      <c r="I18907">
        <v>2.1052631578947399E-2</v>
      </c>
      <c r="J18907" s="1" t="s">
        <v>23229</v>
      </c>
      <c r="K18907" t="s">
        <v>23238</v>
      </c>
      <c r="L18907" t="s">
        <v>61058</v>
      </c>
      <c r="M18907" t="s">
        <v>61059</v>
      </c>
    </row>
    <row r="18908" spans="1:13">
      <c r="A18908" s="1" t="s">
        <v>20925</v>
      </c>
      <c r="B18908">
        <v>1.9407977032614599E-5</v>
      </c>
      <c r="C18908" s="1">
        <v>2.16826624495157E-5</v>
      </c>
      <c r="D18908">
        <v>1</v>
      </c>
      <c r="E18908">
        <v>1</v>
      </c>
      <c r="F18908">
        <v>0.81972789115646305</v>
      </c>
      <c r="G18908">
        <v>1</v>
      </c>
      <c r="H18908">
        <v>1</v>
      </c>
      <c r="I18908">
        <v>1</v>
      </c>
      <c r="J18908" s="1" t="s">
        <v>23229</v>
      </c>
      <c r="K18908" t="s">
        <v>23241</v>
      </c>
      <c r="L18908" t="s">
        <v>61060</v>
      </c>
      <c r="M18908" t="s">
        <v>61061</v>
      </c>
    </row>
    <row r="18909" spans="1:13">
      <c r="A18909" s="1" t="s">
        <v>20926</v>
      </c>
      <c r="B18909">
        <v>7.68476628191148E-8</v>
      </c>
      <c r="C18909" s="1">
        <v>4.6639701659950997E-8</v>
      </c>
      <c r="D18909">
        <v>1.6666666666666701E-2</v>
      </c>
      <c r="E18909">
        <v>0</v>
      </c>
      <c r="F18909">
        <v>4.72222222222222E-2</v>
      </c>
      <c r="G18909">
        <v>0</v>
      </c>
      <c r="H18909">
        <v>0</v>
      </c>
      <c r="I18909">
        <v>1.9230769230769201E-2</v>
      </c>
      <c r="J18909" s="1" t="s">
        <v>23229</v>
      </c>
      <c r="K18909" t="s">
        <v>23240</v>
      </c>
      <c r="L18909" t="s">
        <v>61062</v>
      </c>
      <c r="M18909" t="s">
        <v>61063</v>
      </c>
    </row>
    <row r="18910" spans="1:13">
      <c r="A18910" s="1" t="s">
        <v>20927</v>
      </c>
      <c r="B18910">
        <v>3.6212635302169099E-6</v>
      </c>
      <c r="C18910" s="1">
        <v>3.5022264683158899E-6</v>
      </c>
      <c r="D18910">
        <v>0.95454545454545503</v>
      </c>
      <c r="E18910">
        <v>1</v>
      </c>
      <c r="F18910">
        <v>0.98076923076923095</v>
      </c>
      <c r="G18910">
        <v>1</v>
      </c>
      <c r="H18910">
        <v>0.92857142857142905</v>
      </c>
      <c r="I18910">
        <v>0.85135135135135098</v>
      </c>
      <c r="J18910" s="1">
        <v>1</v>
      </c>
      <c r="K18910" t="s">
        <v>23242</v>
      </c>
      <c r="L18910" t="s">
        <v>61064</v>
      </c>
      <c r="M18910" t="s">
        <v>61065</v>
      </c>
    </row>
    <row r="18911" spans="1:13">
      <c r="A18911" s="1" t="s">
        <v>20928</v>
      </c>
      <c r="B18911">
        <v>2.4407901363950898E-6</v>
      </c>
      <c r="C18911" s="1">
        <v>8.0481904743313604E-6</v>
      </c>
      <c r="D18911">
        <v>0.96875</v>
      </c>
      <c r="E18911">
        <v>0.96354166666666696</v>
      </c>
      <c r="F18911">
        <v>0.83076923076923104</v>
      </c>
      <c r="G18911">
        <v>0.78448275862068995</v>
      </c>
      <c r="H18911">
        <v>0.95575221238938102</v>
      </c>
      <c r="I18911">
        <v>0.92241379310344795</v>
      </c>
      <c r="J18911" s="1">
        <v>1</v>
      </c>
      <c r="K18911" t="s">
        <v>23242</v>
      </c>
      <c r="L18911" t="s">
        <v>61066</v>
      </c>
      <c r="M18911" t="s">
        <v>61067</v>
      </c>
    </row>
    <row r="18912" spans="1:13">
      <c r="A18912" s="1" t="s">
        <v>20929</v>
      </c>
      <c r="B18912">
        <v>2.8485580567695399E-5</v>
      </c>
      <c r="C18912" s="1">
        <v>2.0740205074283E-6</v>
      </c>
      <c r="D18912">
        <v>1</v>
      </c>
      <c r="E18912">
        <v>1</v>
      </c>
      <c r="F18912">
        <v>0.91082802547770703</v>
      </c>
      <c r="G18912">
        <v>0.93333333333333302</v>
      </c>
      <c r="H18912">
        <v>0.837209302325581</v>
      </c>
      <c r="I18912">
        <v>0.86842105263157898</v>
      </c>
      <c r="J18912" s="1">
        <v>1</v>
      </c>
      <c r="K18912" t="s">
        <v>23240</v>
      </c>
      <c r="L18912" t="s">
        <v>61068</v>
      </c>
      <c r="M18912" t="s">
        <v>61069</v>
      </c>
    </row>
    <row r="18913" spans="1:13">
      <c r="A18913" s="1" t="s">
        <v>20930</v>
      </c>
      <c r="B18913">
        <v>9.4363656391965101E-7</v>
      </c>
      <c r="C18913" s="1">
        <v>1.41184622098696E-6</v>
      </c>
      <c r="D18913">
        <v>1</v>
      </c>
      <c r="E18913">
        <v>1</v>
      </c>
      <c r="F18913">
        <v>0.98387096774193505</v>
      </c>
      <c r="G18913">
        <v>1</v>
      </c>
      <c r="H18913">
        <v>0.969135802469136</v>
      </c>
      <c r="I18913">
        <v>0.98124999999999996</v>
      </c>
      <c r="J18913" s="1">
        <v>1</v>
      </c>
      <c r="K18913" t="s">
        <v>23237</v>
      </c>
      <c r="L18913" t="s">
        <v>61070</v>
      </c>
      <c r="M18913" t="s">
        <v>61071</v>
      </c>
    </row>
    <row r="18914" spans="1:13">
      <c r="A18914" s="1" t="s">
        <v>20931</v>
      </c>
      <c r="B18914">
        <v>6.4090679580403901E-6</v>
      </c>
      <c r="C18914" s="1">
        <v>1.2493228505455999E-6</v>
      </c>
      <c r="D18914">
        <v>0</v>
      </c>
      <c r="E18914">
        <v>5.8823529411764696E-3</v>
      </c>
      <c r="F18914">
        <v>0.103030303030303</v>
      </c>
      <c r="G18914">
        <v>0</v>
      </c>
      <c r="H18914">
        <v>5.2631578947368397E-2</v>
      </c>
      <c r="I18914">
        <v>1.35135135135135E-2</v>
      </c>
      <c r="J18914" s="1">
        <v>0</v>
      </c>
      <c r="K18914" t="s">
        <v>23241</v>
      </c>
      <c r="L18914" t="s">
        <v>61072</v>
      </c>
      <c r="M18914" t="s">
        <v>61073</v>
      </c>
    </row>
    <row r="18915" spans="1:13">
      <c r="A18915" s="1" t="s">
        <v>20932</v>
      </c>
      <c r="B18915">
        <v>6.5032035037759003E-6</v>
      </c>
      <c r="C18915" s="1">
        <v>1.4040892517146099E-5</v>
      </c>
      <c r="D18915">
        <v>1</v>
      </c>
      <c r="E18915">
        <v>1</v>
      </c>
      <c r="F18915">
        <v>1</v>
      </c>
      <c r="G18915">
        <v>0.97321428571428603</v>
      </c>
      <c r="H18915">
        <v>0.99099099099099097</v>
      </c>
      <c r="I18915">
        <v>0.90086206896551702</v>
      </c>
      <c r="J18915" s="1">
        <v>1</v>
      </c>
      <c r="K18915" t="s">
        <v>23242</v>
      </c>
      <c r="L18915" t="s">
        <v>61074</v>
      </c>
      <c r="M18915" t="s">
        <v>61075</v>
      </c>
    </row>
    <row r="18916" spans="1:13">
      <c r="A18916" s="1" t="s">
        <v>20933</v>
      </c>
      <c r="B18916">
        <v>1.54334677214904E-5</v>
      </c>
      <c r="C18916" s="1">
        <v>2.7717310725268699E-5</v>
      </c>
      <c r="D18916">
        <v>0.42857142857142899</v>
      </c>
      <c r="E18916">
        <v>0.32432432432432401</v>
      </c>
      <c r="F18916">
        <v>0.20408163265306101</v>
      </c>
      <c r="G18916">
        <v>0.75714285714285701</v>
      </c>
      <c r="H18916">
        <v>9.7222222222222196E-2</v>
      </c>
      <c r="I18916">
        <v>0.57142857142857095</v>
      </c>
      <c r="J18916" s="1" t="s">
        <v>23229</v>
      </c>
      <c r="K18916" t="s">
        <v>23241</v>
      </c>
      <c r="L18916" t="s">
        <v>61076</v>
      </c>
      <c r="M18916" t="s">
        <v>61077</v>
      </c>
    </row>
    <row r="18917" spans="1:13">
      <c r="A18917" s="1" t="s">
        <v>20934</v>
      </c>
      <c r="B18917">
        <v>1.9861711239518901E-5</v>
      </c>
      <c r="C18917" s="1">
        <v>1.0930783331972301E-7</v>
      </c>
      <c r="D18917">
        <v>1.85185185185185E-2</v>
      </c>
      <c r="E18917">
        <v>0.207792207792208</v>
      </c>
      <c r="F18917">
        <v>2.6086956521739101E-2</v>
      </c>
      <c r="G18917">
        <v>0</v>
      </c>
      <c r="H18917">
        <v>0</v>
      </c>
      <c r="I18917">
        <v>0</v>
      </c>
      <c r="J18917" s="1">
        <v>0</v>
      </c>
      <c r="K18917" t="s">
        <v>23238</v>
      </c>
      <c r="L18917" t="s">
        <v>61078</v>
      </c>
      <c r="M18917" t="s">
        <v>61079</v>
      </c>
    </row>
    <row r="18918" spans="1:13">
      <c r="A18918" s="1" t="s">
        <v>20935</v>
      </c>
      <c r="B18918">
        <v>1.3894020434884101E-6</v>
      </c>
      <c r="C18918" s="1">
        <v>5.4546038911222604E-7</v>
      </c>
      <c r="D18918">
        <v>0.98214285714285698</v>
      </c>
      <c r="E18918">
        <v>1</v>
      </c>
      <c r="F18918">
        <v>1</v>
      </c>
      <c r="G18918">
        <v>1</v>
      </c>
      <c r="H18918">
        <v>1</v>
      </c>
      <c r="I18918">
        <v>0.98076923076923095</v>
      </c>
      <c r="J18918" s="1" t="s">
        <v>23229</v>
      </c>
      <c r="K18918" t="s">
        <v>23239</v>
      </c>
      <c r="L18918" t="s">
        <v>61080</v>
      </c>
      <c r="M18918" t="s">
        <v>61081</v>
      </c>
    </row>
    <row r="18919" spans="1:13">
      <c r="A18919" s="1" t="s">
        <v>20936</v>
      </c>
      <c r="B18919">
        <v>1.3126015936131799E-7</v>
      </c>
      <c r="C18919" s="1">
        <v>2.3508447964383898E-6</v>
      </c>
      <c r="D18919">
        <v>1</v>
      </c>
      <c r="E18919">
        <v>1</v>
      </c>
      <c r="F18919">
        <v>0.99561403508771895</v>
      </c>
      <c r="G18919">
        <v>0.77777777777777801</v>
      </c>
      <c r="H18919">
        <v>0.99074074074074103</v>
      </c>
      <c r="I18919">
        <v>0.98484848484848497</v>
      </c>
      <c r="J18919" s="1">
        <v>1</v>
      </c>
      <c r="K18919" t="s">
        <v>23238</v>
      </c>
      <c r="L18919" t="s">
        <v>61082</v>
      </c>
      <c r="M18919" t="s">
        <v>61083</v>
      </c>
    </row>
    <row r="18920" spans="1:13">
      <c r="A18920" s="1" t="s">
        <v>20937</v>
      </c>
      <c r="B18920">
        <v>0</v>
      </c>
      <c r="C18920" s="1">
        <v>0</v>
      </c>
      <c r="D18920">
        <v>1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 s="1">
        <v>0.5</v>
      </c>
      <c r="K18920" t="s">
        <v>23240</v>
      </c>
      <c r="L18920" t="s">
        <v>61084</v>
      </c>
      <c r="M18920" t="s">
        <v>61085</v>
      </c>
    </row>
    <row r="18921" spans="1:13">
      <c r="A18921" s="1" t="s">
        <v>20938</v>
      </c>
      <c r="B18921">
        <v>2.55602127603162E-5</v>
      </c>
      <c r="C18921" s="1">
        <v>1.4888892377289501E-6</v>
      </c>
      <c r="D18921">
        <v>0</v>
      </c>
      <c r="E18921">
        <v>1.20481927710843E-2</v>
      </c>
      <c r="F18921">
        <v>2.7972027972028E-2</v>
      </c>
      <c r="G18921">
        <v>1.35135135135135E-2</v>
      </c>
      <c r="H18921">
        <v>0.127906976744186</v>
      </c>
      <c r="I18921">
        <v>0</v>
      </c>
      <c r="J18921" s="1">
        <v>0</v>
      </c>
      <c r="K18921" t="s">
        <v>23238</v>
      </c>
      <c r="L18921" t="s">
        <v>61086</v>
      </c>
      <c r="M18921" t="s">
        <v>61087</v>
      </c>
    </row>
    <row r="18922" spans="1:13">
      <c r="A18922" s="1" t="s">
        <v>20939</v>
      </c>
      <c r="B18922">
        <v>8.5442435485409401E-6</v>
      </c>
      <c r="C18922" s="1">
        <v>6.14229150766619E-6</v>
      </c>
      <c r="D18922">
        <v>0</v>
      </c>
      <c r="E18922">
        <v>0</v>
      </c>
      <c r="F18922">
        <v>4.7904191616766498E-2</v>
      </c>
      <c r="G18922">
        <v>0</v>
      </c>
      <c r="H18922">
        <v>0</v>
      </c>
      <c r="I18922">
        <v>3.7499999999999999E-2</v>
      </c>
      <c r="J18922" s="1">
        <v>0</v>
      </c>
      <c r="K18922" t="s">
        <v>23241</v>
      </c>
      <c r="L18922" t="s">
        <v>61088</v>
      </c>
      <c r="M18922" t="s">
        <v>61089</v>
      </c>
    </row>
    <row r="18923" spans="1:13">
      <c r="A18923" s="1" t="s">
        <v>20940</v>
      </c>
      <c r="B18923">
        <v>6.4506392904268601E-7</v>
      </c>
      <c r="C18923" s="1">
        <v>3.4581100082069101E-6</v>
      </c>
      <c r="D18923">
        <v>1</v>
      </c>
      <c r="E18923">
        <v>1</v>
      </c>
      <c r="F18923">
        <v>0.92537313432835799</v>
      </c>
      <c r="G18923">
        <v>1</v>
      </c>
      <c r="H18923">
        <v>1</v>
      </c>
      <c r="I18923">
        <v>0.93421052631578905</v>
      </c>
      <c r="J18923" s="1">
        <v>1</v>
      </c>
      <c r="K18923" t="s">
        <v>23238</v>
      </c>
      <c r="L18923" t="s">
        <v>61090</v>
      </c>
      <c r="M18923" t="s">
        <v>61091</v>
      </c>
    </row>
    <row r="18924" spans="1:13">
      <c r="A18924" s="1" t="s">
        <v>20941</v>
      </c>
      <c r="B18924">
        <v>2.08732917909089E-7</v>
      </c>
      <c r="C18924" s="1">
        <v>1.0025230852953E-7</v>
      </c>
      <c r="D18924">
        <v>1</v>
      </c>
      <c r="E18924">
        <v>1</v>
      </c>
      <c r="F18924">
        <v>0.99709302325581395</v>
      </c>
      <c r="G18924">
        <v>1</v>
      </c>
      <c r="H18924">
        <v>0.98750000000000004</v>
      </c>
      <c r="I18924">
        <v>0.95918367346938804</v>
      </c>
      <c r="J18924" s="1">
        <v>6.25E-2</v>
      </c>
      <c r="K18924" t="s">
        <v>23239</v>
      </c>
      <c r="L18924" t="s">
        <v>61092</v>
      </c>
      <c r="M18924" t="s">
        <v>61093</v>
      </c>
    </row>
    <row r="18925" spans="1:13">
      <c r="A18925" s="1" t="s">
        <v>20942</v>
      </c>
      <c r="B18925">
        <v>4.6902230803640699E-8</v>
      </c>
      <c r="C18925" s="1">
        <v>8.0451632812972098E-8</v>
      </c>
      <c r="D18925">
        <v>1</v>
      </c>
      <c r="E18925">
        <v>1</v>
      </c>
      <c r="F18925">
        <v>0.884020618556701</v>
      </c>
      <c r="G18925">
        <v>0.96428571428571397</v>
      </c>
      <c r="H18925">
        <v>0.80275229357798195</v>
      </c>
      <c r="I18925">
        <v>0.98290598290598297</v>
      </c>
      <c r="J18925" s="1">
        <v>1</v>
      </c>
      <c r="K18925" t="s">
        <v>23240</v>
      </c>
      <c r="L18925" t="s">
        <v>61094</v>
      </c>
      <c r="M18925" t="s">
        <v>61095</v>
      </c>
    </row>
    <row r="18926" spans="1:13">
      <c r="A18926" s="1" t="s">
        <v>20943</v>
      </c>
      <c r="B18926">
        <v>1.23660515100938E-7</v>
      </c>
      <c r="C18926" s="1">
        <v>2.4512753056241E-6</v>
      </c>
      <c r="D18926">
        <v>0</v>
      </c>
      <c r="E18926">
        <v>0</v>
      </c>
      <c r="F18926">
        <v>0</v>
      </c>
      <c r="G18926">
        <v>0</v>
      </c>
      <c r="H18926">
        <v>1.3157894736842099E-2</v>
      </c>
      <c r="I18926">
        <v>3.4482758620689703E-2</v>
      </c>
      <c r="J18926" s="1">
        <v>1</v>
      </c>
      <c r="K18926" t="s">
        <v>23238</v>
      </c>
      <c r="L18926" t="s">
        <v>61096</v>
      </c>
      <c r="M18926" t="s">
        <v>61097</v>
      </c>
    </row>
    <row r="18927" spans="1:13">
      <c r="A18927" s="1" t="s">
        <v>20944</v>
      </c>
      <c r="B18927">
        <v>4.4759812093956301E-7</v>
      </c>
      <c r="C18927" s="1">
        <v>9.0098464941074598E-9</v>
      </c>
      <c r="D18927">
        <v>0.04</v>
      </c>
      <c r="E18927">
        <v>1.9230769230769201E-2</v>
      </c>
      <c r="F18927">
        <v>5.3030303030302997E-2</v>
      </c>
      <c r="G18927">
        <v>0</v>
      </c>
      <c r="H18927">
        <v>0</v>
      </c>
      <c r="I18927">
        <v>9.5238095238095205E-2</v>
      </c>
      <c r="J18927" s="1">
        <v>0</v>
      </c>
      <c r="K18927" t="s">
        <v>23238</v>
      </c>
      <c r="L18927" t="s">
        <v>61098</v>
      </c>
      <c r="M18927" t="s">
        <v>61099</v>
      </c>
    </row>
    <row r="18928" spans="1:13">
      <c r="A18928" s="1" t="s">
        <v>20945</v>
      </c>
      <c r="B18928">
        <v>3.37101050974565E-8</v>
      </c>
      <c r="C18928" s="1">
        <v>1.57100927955004E-9</v>
      </c>
      <c r="D18928">
        <v>1</v>
      </c>
      <c r="E18928">
        <v>1</v>
      </c>
      <c r="F18928">
        <v>1</v>
      </c>
      <c r="G18928">
        <v>1</v>
      </c>
      <c r="H18928">
        <v>1</v>
      </c>
      <c r="I18928">
        <v>0.99253731343283602</v>
      </c>
      <c r="J18928" s="1">
        <v>0.35</v>
      </c>
      <c r="K18928" t="s">
        <v>23240</v>
      </c>
      <c r="L18928" t="s">
        <v>61100</v>
      </c>
      <c r="M18928" t="s">
        <v>61101</v>
      </c>
    </row>
    <row r="18929" spans="1:13">
      <c r="A18929" s="1" t="s">
        <v>20946</v>
      </c>
      <c r="B18929">
        <v>1.7996756220731201E-6</v>
      </c>
      <c r="C18929" s="1">
        <v>1.6026683095611501E-4</v>
      </c>
      <c r="D18929">
        <v>0.34210526315789502</v>
      </c>
      <c r="E18929">
        <v>0</v>
      </c>
      <c r="F18929">
        <v>3.45911949685535E-2</v>
      </c>
      <c r="G18929">
        <v>9.0909090909090898E-2</v>
      </c>
      <c r="H18929">
        <v>0.135135135135135</v>
      </c>
      <c r="I18929">
        <v>0.20744680851063799</v>
      </c>
      <c r="J18929" s="1" t="s">
        <v>23229</v>
      </c>
      <c r="K18929" t="s">
        <v>23238</v>
      </c>
      <c r="L18929" t="s">
        <v>61102</v>
      </c>
      <c r="M18929" t="s">
        <v>61103</v>
      </c>
    </row>
    <row r="18930" spans="1:13">
      <c r="A18930" s="1" t="s">
        <v>20947</v>
      </c>
      <c r="B18930">
        <v>1.5262736686968101E-7</v>
      </c>
      <c r="C18930" s="1">
        <v>5.9073302478923902E-8</v>
      </c>
      <c r="D18930">
        <v>0.96428571428571397</v>
      </c>
      <c r="E18930">
        <v>1</v>
      </c>
      <c r="F18930">
        <v>1</v>
      </c>
      <c r="G18930">
        <v>0.97142857142857097</v>
      </c>
      <c r="H18930">
        <v>0.984375</v>
      </c>
      <c r="I18930">
        <v>0.91935483870967705</v>
      </c>
      <c r="J18930" s="1">
        <v>1</v>
      </c>
      <c r="K18930" t="s">
        <v>23241</v>
      </c>
      <c r="L18930" t="s">
        <v>61104</v>
      </c>
      <c r="M18930" t="s">
        <v>61105</v>
      </c>
    </row>
    <row r="18931" spans="1:13">
      <c r="A18931" s="1" t="s">
        <v>20948</v>
      </c>
      <c r="B18931">
        <v>4.9853223393791002E-8</v>
      </c>
      <c r="C18931" s="1">
        <v>1.26700247595067E-5</v>
      </c>
      <c r="D18931">
        <v>1</v>
      </c>
      <c r="E18931">
        <v>1</v>
      </c>
      <c r="F18931">
        <v>0.93846153846153801</v>
      </c>
      <c r="G18931">
        <v>0.92</v>
      </c>
      <c r="H18931">
        <v>0.96666666666666701</v>
      </c>
      <c r="I18931">
        <v>0.87378640776699001</v>
      </c>
      <c r="J18931" s="1">
        <v>1</v>
      </c>
      <c r="K18931" t="s">
        <v>23241</v>
      </c>
      <c r="L18931" t="s">
        <v>61106</v>
      </c>
      <c r="M18931" t="s">
        <v>61107</v>
      </c>
    </row>
    <row r="18932" spans="1:13">
      <c r="A18932" s="1" t="s">
        <v>20949</v>
      </c>
      <c r="B18932">
        <v>1.7175963084647901E-4</v>
      </c>
      <c r="C18932" s="1">
        <v>6.5780429581796903E-5</v>
      </c>
      <c r="D18932">
        <v>0.94827586206896597</v>
      </c>
      <c r="E18932">
        <v>1</v>
      </c>
      <c r="F18932">
        <v>0.39940828402366901</v>
      </c>
      <c r="G18932">
        <v>0.93243243243243201</v>
      </c>
      <c r="H18932">
        <v>0.82558139534883701</v>
      </c>
      <c r="I18932">
        <v>0.85869565217391297</v>
      </c>
      <c r="J18932" s="1">
        <v>0.90909090909090895</v>
      </c>
      <c r="K18932" t="s">
        <v>23239</v>
      </c>
      <c r="L18932" t="s">
        <v>61108</v>
      </c>
      <c r="M18932" t="s">
        <v>61109</v>
      </c>
    </row>
    <row r="18933" spans="1:13">
      <c r="A18933" s="1" t="s">
        <v>20950</v>
      </c>
      <c r="B18933">
        <v>3.2232672640578701E-6</v>
      </c>
      <c r="C18933" s="1">
        <v>4.2560735381498903E-6</v>
      </c>
      <c r="D18933">
        <v>0.22413793103448301</v>
      </c>
      <c r="E18933">
        <v>4.48717948717949E-2</v>
      </c>
      <c r="F18933">
        <v>3.69127516778524E-2</v>
      </c>
      <c r="G18933">
        <v>8.3333333333333301E-2</v>
      </c>
      <c r="H18933">
        <v>0.133333333333333</v>
      </c>
      <c r="I18933">
        <v>0.134615384615385</v>
      </c>
      <c r="J18933" s="1">
        <v>0</v>
      </c>
      <c r="K18933" t="s">
        <v>23239</v>
      </c>
      <c r="L18933" t="s">
        <v>61110</v>
      </c>
      <c r="M18933" t="s">
        <v>61111</v>
      </c>
    </row>
    <row r="18934" spans="1:13">
      <c r="A18934" s="1" t="s">
        <v>20951</v>
      </c>
      <c r="B18934">
        <v>1.2796447897791301E-6</v>
      </c>
      <c r="C18934" s="1">
        <v>1.5665078562717001E-6</v>
      </c>
      <c r="D18934">
        <v>1</v>
      </c>
      <c r="E18934">
        <v>0.98795180722891596</v>
      </c>
      <c r="F18934">
        <v>1</v>
      </c>
      <c r="G18934">
        <v>1</v>
      </c>
      <c r="H18934">
        <v>1</v>
      </c>
      <c r="I18934">
        <v>0.84482758620689702</v>
      </c>
      <c r="J18934" s="1">
        <v>1</v>
      </c>
      <c r="K18934" t="s">
        <v>23238</v>
      </c>
      <c r="L18934" t="s">
        <v>61112</v>
      </c>
      <c r="M18934" t="s">
        <v>61113</v>
      </c>
    </row>
    <row r="18935" spans="1:13">
      <c r="A18935" s="1" t="s">
        <v>20952</v>
      </c>
      <c r="B18935">
        <v>5.6566606293565903E-7</v>
      </c>
      <c r="C18935" s="1">
        <v>3.7989484188836602E-6</v>
      </c>
      <c r="D18935">
        <v>0.71428571428571397</v>
      </c>
      <c r="E18935">
        <v>0.58823529411764697</v>
      </c>
      <c r="F18935">
        <v>0.86728395061728403</v>
      </c>
      <c r="G18935">
        <v>1</v>
      </c>
      <c r="H18935">
        <v>0.968354430379747</v>
      </c>
      <c r="I18935">
        <v>0.79545454545454497</v>
      </c>
      <c r="J18935" s="1" t="s">
        <v>23229</v>
      </c>
      <c r="K18935" t="s">
        <v>23238</v>
      </c>
      <c r="L18935" t="s">
        <v>61114</v>
      </c>
      <c r="M18935" t="s">
        <v>61115</v>
      </c>
    </row>
    <row r="18936" spans="1:13">
      <c r="A18936" s="1" t="s">
        <v>20953</v>
      </c>
      <c r="B18936">
        <v>1.05877116173338E-4</v>
      </c>
      <c r="C18936" s="1">
        <v>1.07764589957682E-5</v>
      </c>
      <c r="D18936">
        <v>0.13793103448275901</v>
      </c>
      <c r="E18936">
        <v>5.8823529411764696E-3</v>
      </c>
      <c r="F18936">
        <v>0.25423728813559299</v>
      </c>
      <c r="G18936">
        <v>0.173913043478261</v>
      </c>
      <c r="H18936">
        <v>0.40845070422535201</v>
      </c>
      <c r="I18936">
        <v>0.282608695652174</v>
      </c>
      <c r="J18936" s="1">
        <v>0</v>
      </c>
      <c r="K18936" t="s">
        <v>23237</v>
      </c>
      <c r="L18936" t="s">
        <v>61116</v>
      </c>
      <c r="M18936" t="s">
        <v>61117</v>
      </c>
    </row>
    <row r="18937" spans="1:13">
      <c r="A18937" s="1" t="s">
        <v>20954</v>
      </c>
      <c r="B18937">
        <v>5.2948041090373802E-5</v>
      </c>
      <c r="C18937" s="1">
        <v>4.40416434696653E-7</v>
      </c>
      <c r="D18937">
        <v>0.233333333333333</v>
      </c>
      <c r="E18937">
        <v>0.168604651162791</v>
      </c>
      <c r="F18937">
        <v>9.4736842105263203E-2</v>
      </c>
      <c r="G18937">
        <v>2.3809523809523801E-2</v>
      </c>
      <c r="H18937">
        <v>3.4653465346534698E-2</v>
      </c>
      <c r="I18937">
        <v>0.22395833333333301</v>
      </c>
      <c r="J18937" s="1">
        <v>4.5454545454545497E-2</v>
      </c>
      <c r="K18937" t="s">
        <v>23241</v>
      </c>
      <c r="L18937" t="s">
        <v>61118</v>
      </c>
      <c r="M18937" t="s">
        <v>61119</v>
      </c>
    </row>
    <row r="18938" spans="1:13">
      <c r="A18938" s="1" t="s">
        <v>20955</v>
      </c>
      <c r="B18938">
        <v>2.4428775383418599E-5</v>
      </c>
      <c r="C18938" s="1">
        <v>7.2150577849099305E-5</v>
      </c>
      <c r="D18938">
        <v>0.55357142857142905</v>
      </c>
      <c r="E18938">
        <v>0.52197802197802201</v>
      </c>
      <c r="F18938">
        <v>0.535433070866142</v>
      </c>
      <c r="G18938">
        <v>0.96666666666666701</v>
      </c>
      <c r="H18938">
        <v>0.64351851851851805</v>
      </c>
      <c r="I18938">
        <v>0.91363636363636402</v>
      </c>
      <c r="J18938" s="1">
        <v>1</v>
      </c>
      <c r="K18938" t="s">
        <v>23241</v>
      </c>
      <c r="L18938" t="s">
        <v>61120</v>
      </c>
      <c r="M18938" t="s">
        <v>61121</v>
      </c>
    </row>
    <row r="18939" spans="1:13">
      <c r="A18939" s="1" t="s">
        <v>20956</v>
      </c>
      <c r="B18939">
        <v>1.3432111299562999E-6</v>
      </c>
      <c r="C18939" s="1">
        <v>6.5746029213833701E-6</v>
      </c>
      <c r="D18939">
        <v>0</v>
      </c>
      <c r="E18939">
        <v>0</v>
      </c>
      <c r="F18939">
        <v>0</v>
      </c>
      <c r="G18939">
        <v>6.1224489795918401E-2</v>
      </c>
      <c r="H18939">
        <v>0</v>
      </c>
      <c r="I18939">
        <v>3.0487804878048801E-2</v>
      </c>
      <c r="J18939" s="1">
        <v>0</v>
      </c>
      <c r="K18939" t="s">
        <v>23241</v>
      </c>
      <c r="L18939" t="s">
        <v>61122</v>
      </c>
      <c r="M18939" t="s">
        <v>61123</v>
      </c>
    </row>
    <row r="18940" spans="1:13">
      <c r="A18940" s="1" t="s">
        <v>20957</v>
      </c>
      <c r="B18940">
        <v>9.8114198462986906E-5</v>
      </c>
      <c r="C18940" s="1">
        <v>1.2693220442073999E-7</v>
      </c>
      <c r="D18940">
        <v>0.98387096774193505</v>
      </c>
      <c r="E18940">
        <v>0.656626506024096</v>
      </c>
      <c r="F18940">
        <v>1</v>
      </c>
      <c r="G18940">
        <v>0.98484848484848497</v>
      </c>
      <c r="H18940">
        <v>1</v>
      </c>
      <c r="I18940">
        <v>1</v>
      </c>
      <c r="J18940" s="1">
        <v>1</v>
      </c>
      <c r="K18940" t="s">
        <v>23241</v>
      </c>
      <c r="L18940" t="s">
        <v>61124</v>
      </c>
      <c r="M18940" t="s">
        <v>61125</v>
      </c>
    </row>
    <row r="18941" spans="1:13">
      <c r="A18941" s="1" t="s">
        <v>20958</v>
      </c>
      <c r="B18941">
        <v>6.36290878068574E-9</v>
      </c>
      <c r="C18941" s="1">
        <v>5.7816445631535995E-7</v>
      </c>
      <c r="D18941">
        <v>0.952380952380952</v>
      </c>
      <c r="E18941">
        <v>1</v>
      </c>
      <c r="F18941">
        <v>1</v>
      </c>
      <c r="G18941">
        <v>1</v>
      </c>
      <c r="H18941">
        <v>1</v>
      </c>
      <c r="I18941">
        <v>0.97560975609756095</v>
      </c>
      <c r="J18941" s="1">
        <v>0.45</v>
      </c>
      <c r="K18941" t="s">
        <v>23240</v>
      </c>
      <c r="L18941" t="s">
        <v>61126</v>
      </c>
      <c r="M18941" t="s">
        <v>61127</v>
      </c>
    </row>
    <row r="18942" spans="1:13">
      <c r="A18942" s="1" t="s">
        <v>20959</v>
      </c>
      <c r="B18942">
        <v>2.8143548396120002E-10</v>
      </c>
      <c r="C18942" s="1">
        <v>2.2710984039118601E-8</v>
      </c>
      <c r="D18942">
        <v>1</v>
      </c>
      <c r="E18942">
        <v>1</v>
      </c>
      <c r="F18942">
        <v>1</v>
      </c>
      <c r="G18942">
        <v>1</v>
      </c>
      <c r="H18942">
        <v>0.99489795918367396</v>
      </c>
      <c r="I18942">
        <v>1</v>
      </c>
      <c r="J18942" s="1">
        <v>1</v>
      </c>
      <c r="K18942" t="s">
        <v>23237</v>
      </c>
      <c r="L18942" t="s">
        <v>61128</v>
      </c>
      <c r="M18942" t="s">
        <v>61129</v>
      </c>
    </row>
    <row r="18943" spans="1:13">
      <c r="A18943" s="1" t="s">
        <v>20960</v>
      </c>
      <c r="B18943">
        <v>9.7915899006440709E-7</v>
      </c>
      <c r="C18943" s="1">
        <v>5.1385015056461903E-6</v>
      </c>
      <c r="D18943">
        <v>1</v>
      </c>
      <c r="E18943">
        <v>1</v>
      </c>
      <c r="F18943">
        <v>1</v>
      </c>
      <c r="G18943">
        <v>0.83870967741935498</v>
      </c>
      <c r="H18943">
        <v>0.92105263157894701</v>
      </c>
      <c r="I18943">
        <v>1</v>
      </c>
      <c r="J18943" s="1">
        <v>1</v>
      </c>
      <c r="K18943" t="s">
        <v>23237</v>
      </c>
      <c r="L18943" t="s">
        <v>61130</v>
      </c>
      <c r="M18943" t="s">
        <v>61131</v>
      </c>
    </row>
    <row r="18944" spans="1:13">
      <c r="A18944" s="1" t="s">
        <v>20961</v>
      </c>
      <c r="B18944">
        <v>8.5985272220035799E-15</v>
      </c>
      <c r="C18944" s="1">
        <v>1.97682925315607E-8</v>
      </c>
      <c r="D18944">
        <v>1</v>
      </c>
      <c r="E18944">
        <v>1</v>
      </c>
      <c r="F18944">
        <v>0.99206349206349198</v>
      </c>
      <c r="G18944">
        <v>1</v>
      </c>
      <c r="H18944">
        <v>0.99456521739130399</v>
      </c>
      <c r="I18944">
        <v>0.99275362318840599</v>
      </c>
      <c r="J18944" s="1">
        <v>0.18181818181818199</v>
      </c>
      <c r="K18944" t="s">
        <v>23238</v>
      </c>
      <c r="L18944" t="s">
        <v>61132</v>
      </c>
      <c r="M18944" t="s">
        <v>61133</v>
      </c>
    </row>
    <row r="18945" spans="1:13">
      <c r="A18945" s="1" t="s">
        <v>20962</v>
      </c>
      <c r="B18945">
        <v>5.3905030767260003E-5</v>
      </c>
      <c r="C18945" s="1">
        <v>6.9514653071841703E-6</v>
      </c>
      <c r="D18945">
        <v>0</v>
      </c>
      <c r="E18945">
        <v>0.14210526315789501</v>
      </c>
      <c r="F18945">
        <v>7.6923076923076901E-3</v>
      </c>
      <c r="G18945">
        <v>0</v>
      </c>
      <c r="H18945">
        <v>4.5454545454545496E-3</v>
      </c>
      <c r="I18945">
        <v>0</v>
      </c>
      <c r="J18945" s="1">
        <v>0</v>
      </c>
      <c r="K18945" t="s">
        <v>23241</v>
      </c>
      <c r="L18945" t="s">
        <v>61134</v>
      </c>
      <c r="M18945" t="s">
        <v>61135</v>
      </c>
    </row>
    <row r="18946" spans="1:13">
      <c r="A18946" s="1" t="s">
        <v>20963</v>
      </c>
      <c r="B18946">
        <v>5.2596846047265301E-6</v>
      </c>
      <c r="C18946" s="1">
        <v>7.1207998955540207E-5</v>
      </c>
      <c r="D18946">
        <v>0.15517241379310301</v>
      </c>
      <c r="E18946">
        <v>0.23563218390804599</v>
      </c>
      <c r="F18946">
        <v>0.47422680412371099</v>
      </c>
      <c r="G18946">
        <v>0.55555555555555602</v>
      </c>
      <c r="H18946">
        <v>0.49038461538461497</v>
      </c>
      <c r="I18946">
        <v>0.42857142857142899</v>
      </c>
      <c r="J18946" s="1" t="s">
        <v>23229</v>
      </c>
      <c r="K18946" t="s">
        <v>23238</v>
      </c>
      <c r="L18946" t="s">
        <v>61136</v>
      </c>
      <c r="M18946" t="s">
        <v>61137</v>
      </c>
    </row>
    <row r="18947" spans="1:13">
      <c r="A18947" s="1" t="s">
        <v>20964</v>
      </c>
      <c r="B18947">
        <v>1.0419281199139E-4</v>
      </c>
      <c r="C18947" s="1">
        <v>1.2501885599605601E-3</v>
      </c>
      <c r="D18947">
        <v>0</v>
      </c>
      <c r="E18947">
        <v>1.0416666666666701E-2</v>
      </c>
      <c r="F18947">
        <v>2.57731958762887E-2</v>
      </c>
      <c r="G18947">
        <v>0.91509433962264197</v>
      </c>
      <c r="H18947">
        <v>8.8785046728972E-2</v>
      </c>
      <c r="I18947">
        <v>0.61386138613861396</v>
      </c>
      <c r="J18947" s="1" t="s">
        <v>23229</v>
      </c>
      <c r="K18947" t="s">
        <v>23238</v>
      </c>
      <c r="L18947" t="s">
        <v>61138</v>
      </c>
      <c r="M18947" t="s">
        <v>61139</v>
      </c>
    </row>
    <row r="18948" spans="1:13">
      <c r="A18948" s="1" t="s">
        <v>20965</v>
      </c>
      <c r="B18948">
        <v>4.7914155518097497E-6</v>
      </c>
      <c r="C18948" s="1">
        <v>5.3051906038271297E-6</v>
      </c>
      <c r="D18948">
        <v>0.984375</v>
      </c>
      <c r="E18948">
        <v>1</v>
      </c>
      <c r="F18948">
        <v>0.96785714285714297</v>
      </c>
      <c r="G18948">
        <v>1</v>
      </c>
      <c r="H18948">
        <v>1</v>
      </c>
      <c r="I18948">
        <v>0.96250000000000002</v>
      </c>
      <c r="J18948" s="1">
        <v>1</v>
      </c>
      <c r="K18948" t="s">
        <v>23242</v>
      </c>
      <c r="L18948" t="s">
        <v>61140</v>
      </c>
      <c r="M18948" t="s">
        <v>61141</v>
      </c>
    </row>
    <row r="18949" spans="1:13">
      <c r="A18949" s="1" t="s">
        <v>20966</v>
      </c>
      <c r="B18949">
        <v>5.9849294678628203E-4</v>
      </c>
      <c r="C18949" s="1">
        <v>7.0701539679796104E-5</v>
      </c>
      <c r="D18949">
        <v>0.58333333333333304</v>
      </c>
      <c r="E18949">
        <v>0.28191489361702099</v>
      </c>
      <c r="F18949">
        <v>0.943708609271523</v>
      </c>
      <c r="G18949">
        <v>1</v>
      </c>
      <c r="H18949">
        <v>0.96621621621621601</v>
      </c>
      <c r="I18949">
        <v>0.97222222222222199</v>
      </c>
      <c r="J18949" s="1" t="s">
        <v>23229</v>
      </c>
      <c r="K18949" t="s">
        <v>23239</v>
      </c>
      <c r="L18949" t="s">
        <v>61142</v>
      </c>
      <c r="M18949" t="s">
        <v>61143</v>
      </c>
    </row>
    <row r="18950" spans="1:13">
      <c r="A18950" s="1" t="s">
        <v>20967</v>
      </c>
      <c r="B18950">
        <v>1.2074755975275901E-5</v>
      </c>
      <c r="C18950" s="1">
        <v>1.629156729165E-6</v>
      </c>
      <c r="D18950">
        <v>0.53125</v>
      </c>
      <c r="E18950">
        <v>0.379746835443038</v>
      </c>
      <c r="F18950">
        <v>0.54444444444444395</v>
      </c>
      <c r="G18950">
        <v>0.16666666666666699</v>
      </c>
      <c r="H18950">
        <v>0.58730158730158699</v>
      </c>
      <c r="I18950">
        <v>0.25</v>
      </c>
      <c r="J18950" s="1">
        <v>0</v>
      </c>
      <c r="K18950" t="s">
        <v>23239</v>
      </c>
      <c r="L18950" t="s">
        <v>61144</v>
      </c>
      <c r="M18950" t="s">
        <v>61145</v>
      </c>
    </row>
    <row r="18951" spans="1:13">
      <c r="A18951" s="1" t="s">
        <v>20968</v>
      </c>
      <c r="B18951">
        <v>1.14578541824912E-6</v>
      </c>
      <c r="C18951" s="1">
        <v>1.03628125577436E-7</v>
      </c>
      <c r="D18951">
        <v>9.375E-2</v>
      </c>
      <c r="E18951">
        <v>3.6458333333333301E-2</v>
      </c>
      <c r="F18951">
        <v>0</v>
      </c>
      <c r="G18951">
        <v>0</v>
      </c>
      <c r="H18951">
        <v>0</v>
      </c>
      <c r="I18951">
        <v>2.9661016949152502E-2</v>
      </c>
      <c r="J18951" s="1">
        <v>0</v>
      </c>
      <c r="K18951" t="s">
        <v>23238</v>
      </c>
      <c r="L18951" t="s">
        <v>61146</v>
      </c>
      <c r="M18951" t="s">
        <v>61147</v>
      </c>
    </row>
    <row r="18952" spans="1:13">
      <c r="A18952" s="1" t="s">
        <v>20969</v>
      </c>
      <c r="B18952">
        <v>7.0553968999737102E-4</v>
      </c>
      <c r="C18952" s="1">
        <v>1.6219263814683301E-4</v>
      </c>
      <c r="D18952">
        <v>0.33870967741935498</v>
      </c>
      <c r="E18952">
        <v>0.640625</v>
      </c>
      <c r="F18952">
        <v>5.2083333333333296E-3</v>
      </c>
      <c r="G18952">
        <v>0</v>
      </c>
      <c r="H18952">
        <v>4.5045045045045001E-3</v>
      </c>
      <c r="I18952">
        <v>4.0650406504065002E-3</v>
      </c>
      <c r="J18952" s="1">
        <v>0</v>
      </c>
      <c r="K18952" t="s">
        <v>23241</v>
      </c>
      <c r="L18952" t="s">
        <v>61148</v>
      </c>
      <c r="M18952" t="s">
        <v>61149</v>
      </c>
    </row>
    <row r="18953" spans="1:13">
      <c r="A18953" s="1" t="s">
        <v>20970</v>
      </c>
      <c r="B18953">
        <v>3.3529631455993702E-6</v>
      </c>
      <c r="C18953" s="1">
        <v>6.9336700749377102E-6</v>
      </c>
      <c r="D18953">
        <v>0.480769230769231</v>
      </c>
      <c r="E18953">
        <v>0.58552631578947401</v>
      </c>
      <c r="F18953">
        <v>3.2786885245901599E-2</v>
      </c>
      <c r="G18953">
        <v>0</v>
      </c>
      <c r="H18953">
        <v>5.6179775280898901E-3</v>
      </c>
      <c r="I18953">
        <v>8.1818181818181804E-2</v>
      </c>
      <c r="J18953" s="1" t="s">
        <v>23229</v>
      </c>
      <c r="K18953" t="s">
        <v>23241</v>
      </c>
      <c r="L18953" t="s">
        <v>61150</v>
      </c>
      <c r="M18953" t="s">
        <v>61151</v>
      </c>
    </row>
    <row r="18954" spans="1:13">
      <c r="A18954" s="1" t="s">
        <v>20971</v>
      </c>
      <c r="B18954">
        <v>6.3773730493064205E-5</v>
      </c>
      <c r="C18954" s="1">
        <v>2.1421658221008798E-6</v>
      </c>
      <c r="D18954">
        <v>0.875</v>
      </c>
      <c r="E18954">
        <v>0.79347826086956497</v>
      </c>
      <c r="F18954">
        <v>0.95384615384615401</v>
      </c>
      <c r="G18954">
        <v>0.99107142857142905</v>
      </c>
      <c r="H18954">
        <v>0.95370370370370405</v>
      </c>
      <c r="I18954">
        <v>0.93162393162393198</v>
      </c>
      <c r="J18954" s="1">
        <v>1</v>
      </c>
      <c r="K18954" t="s">
        <v>23238</v>
      </c>
      <c r="L18954" t="s">
        <v>61152</v>
      </c>
      <c r="M18954" t="s">
        <v>61153</v>
      </c>
    </row>
    <row r="18955" spans="1:13">
      <c r="A18955" s="1" t="s">
        <v>20972</v>
      </c>
      <c r="B18955">
        <v>1.74698717525217E-5</v>
      </c>
      <c r="C18955" s="1">
        <v>1.1156813548137501E-5</v>
      </c>
      <c r="D18955">
        <v>0.84375</v>
      </c>
      <c r="E18955">
        <v>0.90361445783132499</v>
      </c>
      <c r="F18955">
        <v>0.77989130434782605</v>
      </c>
      <c r="G18955">
        <v>1</v>
      </c>
      <c r="H18955">
        <v>0.816455696202532</v>
      </c>
      <c r="I18955">
        <v>0.94285714285714295</v>
      </c>
      <c r="J18955" s="1">
        <v>1</v>
      </c>
      <c r="K18955" t="s">
        <v>23242</v>
      </c>
      <c r="L18955" t="s">
        <v>61154</v>
      </c>
      <c r="M18955" t="s">
        <v>61155</v>
      </c>
    </row>
    <row r="18956" spans="1:13">
      <c r="A18956" s="1" t="s">
        <v>20973</v>
      </c>
      <c r="B18956">
        <v>4.8118308886218203E-7</v>
      </c>
      <c r="C18956" s="1">
        <v>4.2646296531003197E-6</v>
      </c>
      <c r="D18956">
        <v>1</v>
      </c>
      <c r="E18956">
        <v>1</v>
      </c>
      <c r="F18956">
        <v>1</v>
      </c>
      <c r="G18956">
        <v>0.89285714285714302</v>
      </c>
      <c r="H18956">
        <v>1</v>
      </c>
      <c r="I18956">
        <v>0.91735537190082606</v>
      </c>
      <c r="J18956" s="1">
        <v>1</v>
      </c>
      <c r="K18956" t="s">
        <v>23242</v>
      </c>
      <c r="L18956" t="s">
        <v>61156</v>
      </c>
      <c r="M18956" t="s">
        <v>61157</v>
      </c>
    </row>
    <row r="18957" spans="1:13">
      <c r="A18957" s="1" t="s">
        <v>20974</v>
      </c>
      <c r="B18957">
        <v>1.20471027465559E-6</v>
      </c>
      <c r="C18957" s="1">
        <v>5.8562981014513099E-5</v>
      </c>
      <c r="D18957">
        <v>0.98076923076923095</v>
      </c>
      <c r="E18957">
        <v>0.99</v>
      </c>
      <c r="F18957">
        <v>0.9765625</v>
      </c>
      <c r="G18957">
        <v>0.72</v>
      </c>
      <c r="H18957">
        <v>0.97572815533980595</v>
      </c>
      <c r="I18957">
        <v>0.87301587301587302</v>
      </c>
      <c r="J18957" s="1" t="s">
        <v>23229</v>
      </c>
      <c r="K18957" t="s">
        <v>23240</v>
      </c>
      <c r="L18957" t="s">
        <v>61158</v>
      </c>
      <c r="M18957" t="s">
        <v>61159</v>
      </c>
    </row>
    <row r="18958" spans="1:13">
      <c r="A18958" s="1" t="s">
        <v>20975</v>
      </c>
      <c r="B18958">
        <v>2.6984385587744799E-7</v>
      </c>
      <c r="C18958" s="1">
        <v>1.6428880264983899E-6</v>
      </c>
      <c r="D18958">
        <v>5.5555555555555601E-2</v>
      </c>
      <c r="E18958">
        <v>1.9230769230769201E-2</v>
      </c>
      <c r="F18958">
        <v>0</v>
      </c>
      <c r="G18958">
        <v>0</v>
      </c>
      <c r="H18958">
        <v>1.85185185185185E-2</v>
      </c>
      <c r="I18958">
        <v>5.4054054054054099E-2</v>
      </c>
      <c r="J18958" s="1">
        <v>0</v>
      </c>
      <c r="K18958" t="s">
        <v>23242</v>
      </c>
      <c r="L18958" t="s">
        <v>61160</v>
      </c>
      <c r="M18958" t="s">
        <v>61161</v>
      </c>
    </row>
    <row r="18959" spans="1:13">
      <c r="A18959" s="1" t="s">
        <v>20976</v>
      </c>
      <c r="B18959">
        <v>1.9660106828817498E-5</v>
      </c>
      <c r="C18959" s="1">
        <v>8.0885568267609098E-5</v>
      </c>
      <c r="D18959">
        <v>1</v>
      </c>
      <c r="E18959">
        <v>1</v>
      </c>
      <c r="F18959">
        <v>1</v>
      </c>
      <c r="G18959">
        <v>0.89473684210526305</v>
      </c>
      <c r="H18959">
        <v>0.99557522123893805</v>
      </c>
      <c r="I18959">
        <v>0.75619834710743805</v>
      </c>
      <c r="J18959" s="1">
        <v>1</v>
      </c>
      <c r="K18959" t="s">
        <v>23239</v>
      </c>
      <c r="L18959" t="s">
        <v>61162</v>
      </c>
      <c r="M18959" t="s">
        <v>61163</v>
      </c>
    </row>
    <row r="18960" spans="1:13">
      <c r="A18960" s="1" t="s">
        <v>20977</v>
      </c>
      <c r="B18960">
        <v>6.1304236513973496E-7</v>
      </c>
      <c r="C18960" s="1">
        <v>9.6594151608013501E-7</v>
      </c>
      <c r="D18960">
        <v>1</v>
      </c>
      <c r="E18960">
        <v>1</v>
      </c>
      <c r="F18960">
        <v>0.93296089385474901</v>
      </c>
      <c r="G18960">
        <v>1</v>
      </c>
      <c r="H18960">
        <v>1</v>
      </c>
      <c r="I18960">
        <v>1</v>
      </c>
      <c r="J18960" s="1">
        <v>1</v>
      </c>
      <c r="K18960" t="s">
        <v>23238</v>
      </c>
      <c r="L18960" t="s">
        <v>61164</v>
      </c>
      <c r="M18960" t="s">
        <v>61165</v>
      </c>
    </row>
    <row r="18961" spans="1:13">
      <c r="A18961" s="1" t="s">
        <v>20978</v>
      </c>
      <c r="B18961">
        <v>8.2109904418711495E-5</v>
      </c>
      <c r="C18961" s="1">
        <v>2.7676789083441299E-4</v>
      </c>
      <c r="D18961">
        <v>0.93548387096774199</v>
      </c>
      <c r="E18961">
        <v>0.70833333333333304</v>
      </c>
      <c r="F18961">
        <v>0.60880829015544002</v>
      </c>
      <c r="G18961">
        <v>0.97413793103448298</v>
      </c>
      <c r="H18961">
        <v>0.68604651162790697</v>
      </c>
      <c r="I18961">
        <v>0.841880341880342</v>
      </c>
      <c r="J18961" s="1">
        <v>1</v>
      </c>
      <c r="K18961" t="s">
        <v>23240</v>
      </c>
      <c r="L18961" t="s">
        <v>61166</v>
      </c>
      <c r="M18961" t="s">
        <v>61167</v>
      </c>
    </row>
    <row r="18962" spans="1:13">
      <c r="A18962" s="1" t="s">
        <v>20979</v>
      </c>
      <c r="B18962">
        <v>9.7995722571010796E-5</v>
      </c>
      <c r="C18962" s="1">
        <v>3.15318183041866E-7</v>
      </c>
      <c r="D18962">
        <v>1.5625E-2</v>
      </c>
      <c r="E18962">
        <v>0.34269662921348298</v>
      </c>
      <c r="F18962">
        <v>0</v>
      </c>
      <c r="G18962">
        <v>0.17441860465116299</v>
      </c>
      <c r="H18962">
        <v>3.1914893617021302E-2</v>
      </c>
      <c r="I18962">
        <v>5.4878048780487798E-2</v>
      </c>
      <c r="J18962" s="1">
        <v>0</v>
      </c>
      <c r="K18962" t="s">
        <v>23238</v>
      </c>
      <c r="L18962" t="s">
        <v>61168</v>
      </c>
      <c r="M18962" t="s">
        <v>61169</v>
      </c>
    </row>
    <row r="18963" spans="1:13">
      <c r="A18963" s="1" t="s">
        <v>20980</v>
      </c>
      <c r="B18963">
        <v>7.0489606472831003E-6</v>
      </c>
      <c r="C18963" s="1">
        <v>1.07561561643844E-4</v>
      </c>
      <c r="D18963">
        <v>1.6129032258064498E-2</v>
      </c>
      <c r="E18963">
        <v>5.74712643678161E-3</v>
      </c>
      <c r="F18963">
        <v>0.11918604651162799</v>
      </c>
      <c r="G18963">
        <v>4.0540540540540501E-2</v>
      </c>
      <c r="H18963">
        <v>0.41477272727272702</v>
      </c>
      <c r="I18963">
        <v>0.21052631578947401</v>
      </c>
      <c r="J18963" s="1">
        <v>0</v>
      </c>
      <c r="K18963" t="s">
        <v>23237</v>
      </c>
      <c r="L18963" t="s">
        <v>61170</v>
      </c>
      <c r="M18963" t="s">
        <v>61171</v>
      </c>
    </row>
    <row r="18964" spans="1:13">
      <c r="A18964" s="1" t="s">
        <v>20981</v>
      </c>
      <c r="B18964">
        <v>1.2922528018455301E-4</v>
      </c>
      <c r="C18964" s="1">
        <v>2.7578634681691901E-6</v>
      </c>
      <c r="D18964">
        <v>0.6875</v>
      </c>
      <c r="E18964">
        <v>0.59701492537313405</v>
      </c>
      <c r="F18964">
        <v>0.88622754491017997</v>
      </c>
      <c r="G18964">
        <v>1</v>
      </c>
      <c r="H18964">
        <v>0.99264705882352899</v>
      </c>
      <c r="I18964">
        <v>1</v>
      </c>
      <c r="J18964" s="1">
        <v>1</v>
      </c>
      <c r="K18964" t="s">
        <v>23241</v>
      </c>
      <c r="L18964" t="s">
        <v>61172</v>
      </c>
      <c r="M18964" t="s">
        <v>61173</v>
      </c>
    </row>
    <row r="18965" spans="1:13">
      <c r="A18965" s="1" t="s">
        <v>20982</v>
      </c>
      <c r="B18965">
        <v>1.61970134571757E-7</v>
      </c>
      <c r="C18965" s="1">
        <v>7.4243087707423901E-9</v>
      </c>
      <c r="D18965">
        <v>0.9375</v>
      </c>
      <c r="E18965">
        <v>1</v>
      </c>
      <c r="F18965">
        <v>1</v>
      </c>
      <c r="G18965">
        <v>1</v>
      </c>
      <c r="H18965">
        <v>1</v>
      </c>
      <c r="I18965">
        <v>1</v>
      </c>
      <c r="J18965" s="1">
        <v>1</v>
      </c>
      <c r="K18965" t="s">
        <v>23241</v>
      </c>
      <c r="L18965" t="s">
        <v>61174</v>
      </c>
      <c r="M18965" t="s">
        <v>61175</v>
      </c>
    </row>
    <row r="18966" spans="1:13">
      <c r="A18966" s="1" t="s">
        <v>20983</v>
      </c>
      <c r="B18966">
        <v>0</v>
      </c>
      <c r="C18966" s="1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 s="1">
        <v>0.63636363636363602</v>
      </c>
      <c r="K18966" t="s">
        <v>23242</v>
      </c>
      <c r="L18966" t="s">
        <v>61176</v>
      </c>
      <c r="M18966" t="s">
        <v>61177</v>
      </c>
    </row>
    <row r="18967" spans="1:13">
      <c r="A18967" s="1" t="s">
        <v>20984</v>
      </c>
      <c r="B18967">
        <v>8.0904074014129598E-7</v>
      </c>
      <c r="C18967" s="1">
        <v>3.3976969119913801E-6</v>
      </c>
      <c r="D18967">
        <v>0.97727272727272696</v>
      </c>
      <c r="E18967">
        <v>0.934782608695652</v>
      </c>
      <c r="F18967">
        <v>1</v>
      </c>
      <c r="G18967">
        <v>1</v>
      </c>
      <c r="H18967">
        <v>1</v>
      </c>
      <c r="I18967">
        <v>0.98148148148148195</v>
      </c>
      <c r="J18967" s="1" t="s">
        <v>23229</v>
      </c>
      <c r="K18967" t="s">
        <v>23241</v>
      </c>
      <c r="L18967" t="s">
        <v>61178</v>
      </c>
      <c r="M18967" t="s">
        <v>61179</v>
      </c>
    </row>
    <row r="18968" spans="1:13">
      <c r="A18968" s="1" t="s">
        <v>20985</v>
      </c>
      <c r="B18968">
        <v>5.8691653313425498E-5</v>
      </c>
      <c r="C18968" s="1">
        <v>6.2237879997209698E-5</v>
      </c>
      <c r="D18968">
        <v>0</v>
      </c>
      <c r="E18968">
        <v>5.2631578947368403E-3</v>
      </c>
      <c r="F18968">
        <v>0.371165644171779</v>
      </c>
      <c r="G18968">
        <v>6.25E-2</v>
      </c>
      <c r="H18968">
        <v>0.41111111111111098</v>
      </c>
      <c r="I18968">
        <v>0.144230769230769</v>
      </c>
      <c r="J18968" s="1">
        <v>0</v>
      </c>
      <c r="K18968" t="s">
        <v>23238</v>
      </c>
      <c r="L18968" t="s">
        <v>61180</v>
      </c>
      <c r="M18968" t="s">
        <v>61181</v>
      </c>
    </row>
    <row r="18969" spans="1:13">
      <c r="A18969" s="1" t="s">
        <v>20986</v>
      </c>
      <c r="B18969">
        <v>1.36403261971862E-6</v>
      </c>
      <c r="C18969" s="1">
        <v>6.1030933324669398E-5</v>
      </c>
      <c r="D18969">
        <v>0.41071428571428598</v>
      </c>
      <c r="E18969">
        <v>1.1764705882352899E-2</v>
      </c>
      <c r="F18969">
        <v>0</v>
      </c>
      <c r="G18969">
        <v>0</v>
      </c>
      <c r="H18969">
        <v>4.8780487804878099E-2</v>
      </c>
      <c r="I18969">
        <v>7.1428571428571397E-2</v>
      </c>
      <c r="J18969" s="1">
        <v>0</v>
      </c>
      <c r="K18969" t="s">
        <v>23238</v>
      </c>
      <c r="L18969" t="s">
        <v>61182</v>
      </c>
      <c r="M18969" t="s">
        <v>61183</v>
      </c>
    </row>
    <row r="18970" spans="1:13">
      <c r="A18970" s="1" t="s">
        <v>20987</v>
      </c>
      <c r="B18970">
        <v>4.3214231976618402E-7</v>
      </c>
      <c r="C18970" s="1">
        <v>2.1882662023748501E-6</v>
      </c>
      <c r="D18970">
        <v>0.16</v>
      </c>
      <c r="E18970">
        <v>0</v>
      </c>
      <c r="F18970">
        <v>0</v>
      </c>
      <c r="G18970">
        <v>3.3333333333333298E-2</v>
      </c>
      <c r="H18970">
        <v>0</v>
      </c>
      <c r="I18970">
        <v>0</v>
      </c>
      <c r="J18970" s="1" t="s">
        <v>23229</v>
      </c>
      <c r="K18970" t="s">
        <v>23239</v>
      </c>
      <c r="L18970" t="s">
        <v>61184</v>
      </c>
      <c r="M18970" t="s">
        <v>61185</v>
      </c>
    </row>
    <row r="18971" spans="1:13">
      <c r="A18971" s="1" t="s">
        <v>20988</v>
      </c>
      <c r="B18971">
        <v>7.7295136961769696E-5</v>
      </c>
      <c r="C18971" s="1">
        <v>2.4546869650770802E-7</v>
      </c>
      <c r="D18971">
        <v>0.32258064516128998</v>
      </c>
      <c r="E18971">
        <v>0.47023809523809501</v>
      </c>
      <c r="F18971">
        <v>0.12812499999999999</v>
      </c>
      <c r="G18971">
        <v>0.119047619047619</v>
      </c>
      <c r="H18971">
        <v>0.1</v>
      </c>
      <c r="I18971">
        <v>0.25714285714285701</v>
      </c>
      <c r="J18971" s="1">
        <v>1</v>
      </c>
      <c r="K18971" t="s">
        <v>23241</v>
      </c>
      <c r="L18971" t="s">
        <v>61186</v>
      </c>
      <c r="M18971" t="s">
        <v>61187</v>
      </c>
    </row>
    <row r="18972" spans="1:13">
      <c r="A18972" s="1" t="s">
        <v>20989</v>
      </c>
      <c r="B18972">
        <v>3.7074438349052001E-9</v>
      </c>
      <c r="C18972" s="1">
        <v>1.51731580909418E-6</v>
      </c>
      <c r="D18972">
        <v>1</v>
      </c>
      <c r="E18972">
        <v>1</v>
      </c>
      <c r="F18972">
        <v>1</v>
      </c>
      <c r="G18972">
        <v>1</v>
      </c>
      <c r="H18972">
        <v>0.990291262135922</v>
      </c>
      <c r="I18972">
        <v>1</v>
      </c>
      <c r="J18972" s="1">
        <v>0.45454545454545497</v>
      </c>
      <c r="K18972" t="s">
        <v>23239</v>
      </c>
      <c r="L18972" t="s">
        <v>61188</v>
      </c>
      <c r="M18972" t="s">
        <v>61189</v>
      </c>
    </row>
    <row r="18973" spans="1:13">
      <c r="A18973" s="1" t="s">
        <v>20990</v>
      </c>
      <c r="B18973">
        <v>6.8326207055141304E-4</v>
      </c>
      <c r="C18973" s="1">
        <v>2.5487616552918802E-5</v>
      </c>
      <c r="D18973">
        <v>0.53448275862068995</v>
      </c>
      <c r="E18973">
        <v>0.79651162790697705</v>
      </c>
      <c r="F18973">
        <v>0.16576086956521699</v>
      </c>
      <c r="G18973">
        <v>0.36</v>
      </c>
      <c r="H18973">
        <v>0.192660550458716</v>
      </c>
      <c r="I18973">
        <v>0.40804597701149398</v>
      </c>
      <c r="J18973" s="1">
        <v>0.85714285714285698</v>
      </c>
      <c r="K18973" t="s">
        <v>23240</v>
      </c>
      <c r="L18973" t="s">
        <v>61190</v>
      </c>
      <c r="M18973" t="s">
        <v>61191</v>
      </c>
    </row>
    <row r="18974" spans="1:13">
      <c r="A18974" s="1" t="s">
        <v>20991</v>
      </c>
      <c r="B18974">
        <v>5.9121670361445098E-5</v>
      </c>
      <c r="C18974" s="1">
        <v>1.9922008665596601E-5</v>
      </c>
      <c r="D18974">
        <v>0.67741935483870996</v>
      </c>
      <c r="E18974">
        <v>0.63020833333333304</v>
      </c>
      <c r="F18974">
        <v>0.909574468085106</v>
      </c>
      <c r="G18974">
        <v>0.381818181818182</v>
      </c>
      <c r="H18974">
        <v>0.66071428571428603</v>
      </c>
      <c r="I18974">
        <v>0.77027027027026995</v>
      </c>
      <c r="J18974" s="1">
        <v>1</v>
      </c>
      <c r="K18974" t="s">
        <v>23241</v>
      </c>
      <c r="L18974" t="s">
        <v>61192</v>
      </c>
      <c r="M18974" t="s">
        <v>61193</v>
      </c>
    </row>
    <row r="18975" spans="1:13">
      <c r="A18975" s="1" t="s">
        <v>20992</v>
      </c>
      <c r="B18975">
        <v>6.0954706159191004E-6</v>
      </c>
      <c r="C18975" s="1">
        <v>2.9152548915445099E-5</v>
      </c>
      <c r="D18975">
        <v>1</v>
      </c>
      <c r="E18975">
        <v>1</v>
      </c>
      <c r="F18975">
        <v>0.88175675675675702</v>
      </c>
      <c r="G18975">
        <v>1</v>
      </c>
      <c r="H18975">
        <v>0.96590909090909105</v>
      </c>
      <c r="I18975">
        <v>0.97826086956521696</v>
      </c>
      <c r="J18975" s="1" t="s">
        <v>23229</v>
      </c>
      <c r="K18975" t="s">
        <v>23241</v>
      </c>
      <c r="L18975" t="s">
        <v>61194</v>
      </c>
      <c r="M18975" t="s">
        <v>61195</v>
      </c>
    </row>
    <row r="18976" spans="1:13">
      <c r="A18976" s="1" t="s">
        <v>20993</v>
      </c>
      <c r="B18976">
        <v>1.2394632869357799E-4</v>
      </c>
      <c r="C18976" s="1">
        <v>2.1685864986024501E-5</v>
      </c>
      <c r="D18976">
        <v>0.984375</v>
      </c>
      <c r="E18976">
        <v>1</v>
      </c>
      <c r="F18976">
        <v>0.84536082474226804</v>
      </c>
      <c r="G18976">
        <v>0.94444444444444398</v>
      </c>
      <c r="H18976">
        <v>0.90404040404040398</v>
      </c>
      <c r="I18976">
        <v>0.9375</v>
      </c>
      <c r="J18976" s="1">
        <v>1</v>
      </c>
      <c r="K18976" t="s">
        <v>23238</v>
      </c>
      <c r="L18976" t="s">
        <v>61196</v>
      </c>
      <c r="M18976" t="s">
        <v>61197</v>
      </c>
    </row>
    <row r="18977" spans="1:13">
      <c r="A18977" s="1" t="s">
        <v>20994</v>
      </c>
      <c r="B18977">
        <v>4.4721840340180102E-8</v>
      </c>
      <c r="C18977" s="1">
        <v>4.2556521769824501E-10</v>
      </c>
      <c r="D18977">
        <v>1</v>
      </c>
      <c r="E18977">
        <v>1</v>
      </c>
      <c r="F18977">
        <v>1</v>
      </c>
      <c r="G18977">
        <v>1</v>
      </c>
      <c r="H18977">
        <v>0.99404761904761896</v>
      </c>
      <c r="I18977">
        <v>1</v>
      </c>
      <c r="J18977" s="1">
        <v>1</v>
      </c>
      <c r="K18977" t="s">
        <v>23238</v>
      </c>
      <c r="L18977" t="s">
        <v>61198</v>
      </c>
      <c r="M18977" t="s">
        <v>61199</v>
      </c>
    </row>
    <row r="18978" spans="1:13">
      <c r="A18978" s="1" t="s">
        <v>20995</v>
      </c>
      <c r="B18978">
        <v>1.8574034717670101E-8</v>
      </c>
      <c r="C18978" s="1">
        <v>1.4664074149427099E-5</v>
      </c>
      <c r="D18978">
        <v>1</v>
      </c>
      <c r="E18978">
        <v>0.99375000000000002</v>
      </c>
      <c r="F18978">
        <v>0.99709302325581395</v>
      </c>
      <c r="G18978">
        <v>0.9</v>
      </c>
      <c r="H18978">
        <v>0.98453608247422697</v>
      </c>
      <c r="I18978">
        <v>1</v>
      </c>
      <c r="J18978" s="1">
        <v>1</v>
      </c>
      <c r="K18978" t="s">
        <v>23241</v>
      </c>
      <c r="L18978" t="s">
        <v>61200</v>
      </c>
      <c r="M18978" t="s">
        <v>61201</v>
      </c>
    </row>
    <row r="18979" spans="1:13">
      <c r="A18979" s="1" t="s">
        <v>20996</v>
      </c>
      <c r="B18979">
        <v>1.9743645513349401E-7</v>
      </c>
      <c r="C18979" s="1">
        <v>6.0612328198762804E-6</v>
      </c>
      <c r="D18979">
        <v>1</v>
      </c>
      <c r="E18979">
        <v>1</v>
      </c>
      <c r="F18979">
        <v>1</v>
      </c>
      <c r="G18979">
        <v>0.76923076923076905</v>
      </c>
      <c r="H18979">
        <v>0.918604651162791</v>
      </c>
      <c r="I18979">
        <v>0.95833333333333304</v>
      </c>
      <c r="J18979" s="1" t="s">
        <v>23229</v>
      </c>
      <c r="K18979" t="s">
        <v>23241</v>
      </c>
      <c r="L18979" t="s">
        <v>61202</v>
      </c>
      <c r="M18979" t="s">
        <v>61203</v>
      </c>
    </row>
    <row r="18980" spans="1:13">
      <c r="A18980" s="1" t="s">
        <v>20997</v>
      </c>
      <c r="B18980">
        <v>1.13457189158234E-8</v>
      </c>
      <c r="C18980" s="1">
        <v>5.2298038477835504E-9</v>
      </c>
      <c r="D18980">
        <v>1</v>
      </c>
      <c r="E18980">
        <v>0.99456521739130399</v>
      </c>
      <c r="F18980">
        <v>1</v>
      </c>
      <c r="G18980">
        <v>0.987179487179487</v>
      </c>
      <c r="H18980">
        <v>1</v>
      </c>
      <c r="I18980">
        <v>1</v>
      </c>
      <c r="J18980" s="1">
        <v>1</v>
      </c>
      <c r="K18980" t="s">
        <v>23237</v>
      </c>
      <c r="L18980" t="s">
        <v>61204</v>
      </c>
      <c r="M18980" t="s">
        <v>61205</v>
      </c>
    </row>
    <row r="18981" spans="1:13">
      <c r="A18981" s="1" t="s">
        <v>20998</v>
      </c>
      <c r="B18981">
        <v>6.4201947180216094E-8</v>
      </c>
      <c r="C18981" s="1">
        <v>9.8935235251556096E-7</v>
      </c>
      <c r="D18981">
        <v>1.5625E-2</v>
      </c>
      <c r="E18981">
        <v>0</v>
      </c>
      <c r="F18981">
        <v>4.9418604651162802E-2</v>
      </c>
      <c r="G18981">
        <v>0</v>
      </c>
      <c r="H18981">
        <v>0</v>
      </c>
      <c r="I18981">
        <v>0</v>
      </c>
      <c r="J18981" s="1">
        <v>0</v>
      </c>
      <c r="K18981" t="s">
        <v>23238</v>
      </c>
      <c r="L18981" t="s">
        <v>61206</v>
      </c>
      <c r="M18981" t="s">
        <v>61207</v>
      </c>
    </row>
    <row r="18982" spans="1:13">
      <c r="A18982" s="1" t="s">
        <v>20999</v>
      </c>
      <c r="B18982">
        <v>1.4554846596849201E-5</v>
      </c>
      <c r="C18982" s="1">
        <v>7.6988102814524607E-6</v>
      </c>
      <c r="D18982">
        <v>0.19642857142857101</v>
      </c>
      <c r="E18982">
        <v>0.27777777777777801</v>
      </c>
      <c r="F18982">
        <v>8.8983050847457598E-2</v>
      </c>
      <c r="G18982">
        <v>0</v>
      </c>
      <c r="H18982">
        <v>3.9682539682539701E-2</v>
      </c>
      <c r="I18982">
        <v>0.18518518518518501</v>
      </c>
      <c r="J18982" s="1">
        <v>0</v>
      </c>
      <c r="K18982" t="s">
        <v>23241</v>
      </c>
      <c r="L18982" t="s">
        <v>61208</v>
      </c>
      <c r="M18982" t="s">
        <v>61209</v>
      </c>
    </row>
    <row r="18983" spans="1:13">
      <c r="A18983" s="1" t="s">
        <v>21000</v>
      </c>
      <c r="B18983">
        <v>1.9199355958601501E-4</v>
      </c>
      <c r="C18983" s="1">
        <v>1.44425035961475E-5</v>
      </c>
      <c r="D18983">
        <v>0.95652173913043503</v>
      </c>
      <c r="E18983">
        <v>0.875</v>
      </c>
      <c r="F18983">
        <v>0.438271604938272</v>
      </c>
      <c r="G18983">
        <v>0.24242424242424199</v>
      </c>
      <c r="H18983">
        <v>0.16049382716049401</v>
      </c>
      <c r="I18983">
        <v>0.73387096774193505</v>
      </c>
      <c r="J18983" s="1">
        <v>1</v>
      </c>
      <c r="K18983" t="s">
        <v>23238</v>
      </c>
      <c r="L18983" t="s">
        <v>61210</v>
      </c>
      <c r="M18983" t="s">
        <v>61211</v>
      </c>
    </row>
    <row r="18984" spans="1:13">
      <c r="A18984" s="1" t="s">
        <v>21001</v>
      </c>
      <c r="B18984">
        <v>8.9027427929227603E-5</v>
      </c>
      <c r="C18984" s="1">
        <v>3.9528803709453498E-7</v>
      </c>
      <c r="D18984">
        <v>0.6</v>
      </c>
      <c r="E18984">
        <v>0.52380952380952395</v>
      </c>
      <c r="F18984">
        <v>0.859375</v>
      </c>
      <c r="G18984">
        <v>0.83333333333333304</v>
      </c>
      <c r="H18984">
        <v>0.79411764705882304</v>
      </c>
      <c r="I18984">
        <v>0.86842105263157898</v>
      </c>
      <c r="J18984" s="1">
        <v>0.95</v>
      </c>
      <c r="K18984" t="s">
        <v>23241</v>
      </c>
      <c r="L18984" t="s">
        <v>61212</v>
      </c>
      <c r="M18984" t="s">
        <v>61213</v>
      </c>
    </row>
    <row r="18985" spans="1:13">
      <c r="A18985" s="1" t="s">
        <v>21002</v>
      </c>
      <c r="B18985">
        <v>1.4689834785047499E-6</v>
      </c>
      <c r="C18985" s="1">
        <v>3.0246284163659302E-8</v>
      </c>
      <c r="D18985">
        <v>1.5625E-2</v>
      </c>
      <c r="E18985">
        <v>1.6666666666666701E-2</v>
      </c>
      <c r="F18985">
        <v>0</v>
      </c>
      <c r="G18985">
        <v>0</v>
      </c>
      <c r="H18985">
        <v>6.0240963855421699E-3</v>
      </c>
      <c r="I18985">
        <v>0</v>
      </c>
      <c r="J18985" s="1">
        <v>0</v>
      </c>
      <c r="K18985" t="s">
        <v>23242</v>
      </c>
      <c r="L18985" t="s">
        <v>61214</v>
      </c>
      <c r="M18985" t="s">
        <v>61215</v>
      </c>
    </row>
    <row r="18986" spans="1:13">
      <c r="A18986" s="1" t="s">
        <v>21003</v>
      </c>
      <c r="B18986">
        <v>4.5527015624951202E-13</v>
      </c>
      <c r="C18986" s="1">
        <v>4.2377224414022501E-10</v>
      </c>
      <c r="D18986">
        <v>0.984375</v>
      </c>
      <c r="E18986">
        <v>1</v>
      </c>
      <c r="F18986">
        <v>1</v>
      </c>
      <c r="G18986">
        <v>0.828125</v>
      </c>
      <c r="H18986">
        <v>1</v>
      </c>
      <c r="I18986">
        <v>0.97674418604651203</v>
      </c>
      <c r="J18986" s="1" t="s">
        <v>23229</v>
      </c>
      <c r="K18986" t="s">
        <v>23240</v>
      </c>
      <c r="L18986" t="s">
        <v>61216</v>
      </c>
      <c r="M18986" t="s">
        <v>61217</v>
      </c>
    </row>
    <row r="18987" spans="1:13">
      <c r="A18987" s="1" t="s">
        <v>21004</v>
      </c>
      <c r="B18987">
        <v>3.1330603074928401E-7</v>
      </c>
      <c r="C18987" s="1">
        <v>2.221680595866E-6</v>
      </c>
      <c r="D18987">
        <v>1</v>
      </c>
      <c r="E18987">
        <v>0.99431818181818199</v>
      </c>
      <c r="F18987">
        <v>1</v>
      </c>
      <c r="G18987">
        <v>0.99074074074074103</v>
      </c>
      <c r="H18987">
        <v>1</v>
      </c>
      <c r="I18987">
        <v>0.95934959349593496</v>
      </c>
      <c r="J18987" s="1" t="s">
        <v>23229</v>
      </c>
      <c r="K18987" t="s">
        <v>23238</v>
      </c>
      <c r="L18987" t="s">
        <v>61218</v>
      </c>
      <c r="M18987" t="s">
        <v>61219</v>
      </c>
    </row>
    <row r="18988" spans="1:13">
      <c r="A18988" s="1" t="s">
        <v>21005</v>
      </c>
      <c r="B18988">
        <v>1.2330173034344999E-5</v>
      </c>
      <c r="C18988" s="1">
        <v>1.9599210758060801E-5</v>
      </c>
      <c r="D18988">
        <v>1</v>
      </c>
      <c r="E18988">
        <v>1</v>
      </c>
      <c r="F18988">
        <v>0.88695652173912998</v>
      </c>
      <c r="G18988">
        <v>1</v>
      </c>
      <c r="H18988">
        <v>0.98051948051948101</v>
      </c>
      <c r="I18988">
        <v>1</v>
      </c>
      <c r="J18988" s="1">
        <v>1</v>
      </c>
      <c r="K18988" t="s">
        <v>23242</v>
      </c>
      <c r="L18988" t="s">
        <v>61220</v>
      </c>
      <c r="M18988" t="s">
        <v>61221</v>
      </c>
    </row>
    <row r="18989" spans="1:13">
      <c r="A18989" s="1" t="s">
        <v>21006</v>
      </c>
      <c r="B18989">
        <v>2.9107420348346901E-6</v>
      </c>
      <c r="C18989" s="1">
        <v>3.1071736225530201E-5</v>
      </c>
      <c r="D18989">
        <v>0</v>
      </c>
      <c r="E18989">
        <v>0</v>
      </c>
      <c r="F18989">
        <v>4.5977011494252901E-2</v>
      </c>
      <c r="G18989">
        <v>0</v>
      </c>
      <c r="H18989">
        <v>4.6511627906976702E-2</v>
      </c>
      <c r="I18989">
        <v>0</v>
      </c>
      <c r="J18989" s="1">
        <v>9.0909090909090898E-2</v>
      </c>
      <c r="K18989" t="s">
        <v>23238</v>
      </c>
      <c r="L18989" t="s">
        <v>61222</v>
      </c>
      <c r="M18989" t="s">
        <v>61223</v>
      </c>
    </row>
    <row r="18990" spans="1:13">
      <c r="A18990" s="1" t="s">
        <v>21007</v>
      </c>
      <c r="B18990">
        <v>9.0087364573411004E-7</v>
      </c>
      <c r="C18990" s="1">
        <v>1.15084314384365E-7</v>
      </c>
      <c r="D18990">
        <v>1</v>
      </c>
      <c r="E18990">
        <v>0.98550724637681197</v>
      </c>
      <c r="F18990">
        <v>0.97368421052631604</v>
      </c>
      <c r="G18990">
        <v>1</v>
      </c>
      <c r="H18990">
        <v>0.98591549295774605</v>
      </c>
      <c r="I18990">
        <v>1</v>
      </c>
      <c r="J18990" s="1">
        <v>1</v>
      </c>
      <c r="K18990" t="s">
        <v>23240</v>
      </c>
      <c r="L18990" t="s">
        <v>61224</v>
      </c>
      <c r="M18990" t="s">
        <v>61225</v>
      </c>
    </row>
    <row r="18991" spans="1:13">
      <c r="A18991" s="1" t="s">
        <v>21008</v>
      </c>
      <c r="B18991">
        <v>6.2609551903469897E-6</v>
      </c>
      <c r="C18991" s="1">
        <v>1.6430698767793299E-5</v>
      </c>
      <c r="D18991">
        <v>0.125</v>
      </c>
      <c r="E18991">
        <v>0.203703703703704</v>
      </c>
      <c r="F18991">
        <v>0</v>
      </c>
      <c r="G18991">
        <v>0</v>
      </c>
      <c r="H18991">
        <v>0</v>
      </c>
      <c r="I18991">
        <v>5.95238095238095E-2</v>
      </c>
      <c r="J18991" s="1">
        <v>0</v>
      </c>
      <c r="K18991" t="s">
        <v>23241</v>
      </c>
      <c r="L18991" t="s">
        <v>61226</v>
      </c>
      <c r="M18991" t="s">
        <v>61227</v>
      </c>
    </row>
    <row r="18992" spans="1:13">
      <c r="A18992" s="1" t="s">
        <v>21009</v>
      </c>
      <c r="B18992">
        <v>1.2855955161447099E-5</v>
      </c>
      <c r="C18992" s="1">
        <v>5.8061711162976502E-8</v>
      </c>
      <c r="D18992">
        <v>3.5714285714285698E-2</v>
      </c>
      <c r="E18992">
        <v>7.3170731707317097E-2</v>
      </c>
      <c r="F18992">
        <v>0</v>
      </c>
      <c r="G18992">
        <v>0</v>
      </c>
      <c r="H18992">
        <v>0</v>
      </c>
      <c r="I18992">
        <v>0</v>
      </c>
      <c r="J18992" s="1">
        <v>0</v>
      </c>
      <c r="K18992" t="s">
        <v>23238</v>
      </c>
      <c r="L18992" t="s">
        <v>61228</v>
      </c>
      <c r="M18992" t="s">
        <v>61229</v>
      </c>
    </row>
    <row r="18993" spans="1:13">
      <c r="A18993" s="1" t="s">
        <v>21010</v>
      </c>
      <c r="B18993">
        <v>5.7300726220371399E-5</v>
      </c>
      <c r="C18993" s="1">
        <v>3.1660374075644798E-6</v>
      </c>
      <c r="D18993">
        <v>0.9375</v>
      </c>
      <c r="E18993">
        <v>0.70833333333333304</v>
      </c>
      <c r="F18993">
        <v>0.41025641025641002</v>
      </c>
      <c r="G18993">
        <v>0.74137931034482807</v>
      </c>
      <c r="H18993">
        <v>0.26754385964912297</v>
      </c>
      <c r="I18993">
        <v>0.64112903225806495</v>
      </c>
      <c r="J18993" s="1">
        <v>1</v>
      </c>
      <c r="K18993" t="s">
        <v>23245</v>
      </c>
      <c r="L18993" t="s">
        <v>61230</v>
      </c>
      <c r="M18993" t="s">
        <v>61231</v>
      </c>
    </row>
    <row r="18994" spans="1:13">
      <c r="A18994" s="1" t="s">
        <v>21011</v>
      </c>
      <c r="B18994">
        <v>2.7199988840532598E-12</v>
      </c>
      <c r="C18994" s="1">
        <v>1.8422392682396201E-7</v>
      </c>
      <c r="D18994">
        <v>1</v>
      </c>
      <c r="E18994">
        <v>1</v>
      </c>
      <c r="F18994">
        <v>0.99723756906077299</v>
      </c>
      <c r="G18994">
        <v>1</v>
      </c>
      <c r="H18994">
        <v>1</v>
      </c>
      <c r="I18994">
        <v>0.99019607843137303</v>
      </c>
      <c r="J18994" s="1">
        <v>1</v>
      </c>
      <c r="K18994" t="s">
        <v>23240</v>
      </c>
      <c r="L18994" t="s">
        <v>61232</v>
      </c>
      <c r="M18994" t="s">
        <v>61233</v>
      </c>
    </row>
    <row r="18995" spans="1:13">
      <c r="A18995" s="1" t="s">
        <v>21012</v>
      </c>
      <c r="B18995">
        <v>2.43239538786539E-4</v>
      </c>
      <c r="C18995" s="1">
        <v>5.8709953047376101E-5</v>
      </c>
      <c r="D18995">
        <v>0.15625</v>
      </c>
      <c r="E18995">
        <v>1.05263157894737E-2</v>
      </c>
      <c r="F18995">
        <v>0.54102564102564099</v>
      </c>
      <c r="G18995">
        <v>0.3125</v>
      </c>
      <c r="H18995">
        <v>0.76754385964912297</v>
      </c>
      <c r="I18995">
        <v>0.25409836065573799</v>
      </c>
      <c r="J18995" s="1">
        <v>0</v>
      </c>
      <c r="K18995" t="s">
        <v>23241</v>
      </c>
      <c r="L18995" t="s">
        <v>61234</v>
      </c>
      <c r="M18995" t="s">
        <v>61235</v>
      </c>
    </row>
    <row r="18996" spans="1:13">
      <c r="A18996" s="1" t="s">
        <v>21013</v>
      </c>
      <c r="B18996">
        <v>6.1762497707860706E-5</v>
      </c>
      <c r="C18996" s="1">
        <v>1.8160011004153201E-5</v>
      </c>
      <c r="D18996">
        <v>0.140625</v>
      </c>
      <c r="E18996">
        <v>0.148809523809524</v>
      </c>
      <c r="F18996">
        <v>0.488188976377953</v>
      </c>
      <c r="G18996">
        <v>0.3125</v>
      </c>
      <c r="H18996">
        <v>0.85245901639344301</v>
      </c>
      <c r="I18996">
        <v>0.32857142857142901</v>
      </c>
      <c r="J18996" s="1">
        <v>0</v>
      </c>
      <c r="K18996" t="s">
        <v>23241</v>
      </c>
      <c r="L18996" t="s">
        <v>61236</v>
      </c>
      <c r="M18996" t="s">
        <v>61237</v>
      </c>
    </row>
    <row r="18997" spans="1:13">
      <c r="A18997" s="1" t="s">
        <v>21014</v>
      </c>
      <c r="B18997">
        <v>3.1795239221039899E-5</v>
      </c>
      <c r="C18997" s="1">
        <v>1.7568389797401E-5</v>
      </c>
      <c r="D18997">
        <v>0</v>
      </c>
      <c r="E18997">
        <v>0</v>
      </c>
      <c r="F18997">
        <v>0.118421052631579</v>
      </c>
      <c r="G18997">
        <v>0</v>
      </c>
      <c r="H18997">
        <v>0.122340425531915</v>
      </c>
      <c r="I18997">
        <v>4.2372881355932202E-2</v>
      </c>
      <c r="J18997" s="1">
        <v>0</v>
      </c>
      <c r="K18997" t="s">
        <v>23239</v>
      </c>
      <c r="L18997" t="s">
        <v>61238</v>
      </c>
      <c r="M18997" t="s">
        <v>61239</v>
      </c>
    </row>
    <row r="18998" spans="1:13">
      <c r="A18998" s="1" t="s">
        <v>21015</v>
      </c>
      <c r="B18998">
        <v>6.3285629746970701E-8</v>
      </c>
      <c r="C18998" s="1">
        <v>3.3658528363597801E-9</v>
      </c>
      <c r="D18998">
        <v>0.967741935483871</v>
      </c>
      <c r="E18998">
        <v>0.96590909090909105</v>
      </c>
      <c r="F18998">
        <v>0.96927374301675995</v>
      </c>
      <c r="G18998">
        <v>0.77142857142857102</v>
      </c>
      <c r="H18998">
        <v>0.96153846153846201</v>
      </c>
      <c r="I18998">
        <v>0.89215686274509798</v>
      </c>
      <c r="J18998" s="1">
        <v>1</v>
      </c>
      <c r="K18998" t="s">
        <v>23238</v>
      </c>
      <c r="L18998" t="s">
        <v>61240</v>
      </c>
      <c r="M18998" t="s">
        <v>61241</v>
      </c>
    </row>
    <row r="18999" spans="1:13">
      <c r="A18999" s="1" t="s">
        <v>21016</v>
      </c>
      <c r="B18999">
        <v>5.0576670878792799E-6</v>
      </c>
      <c r="C18999" s="1">
        <v>9.0473469395439401E-7</v>
      </c>
      <c r="D18999">
        <v>2.0833333333333301E-2</v>
      </c>
      <c r="E18999">
        <v>0</v>
      </c>
      <c r="F18999">
        <v>3.7593984962406E-3</v>
      </c>
      <c r="G18999">
        <v>0</v>
      </c>
      <c r="H18999">
        <v>0</v>
      </c>
      <c r="I18999">
        <v>2.4193548387096801E-2</v>
      </c>
      <c r="J18999" s="1">
        <v>0</v>
      </c>
      <c r="K18999" t="s">
        <v>23238</v>
      </c>
      <c r="L18999" t="s">
        <v>61242</v>
      </c>
      <c r="M18999" t="s">
        <v>61243</v>
      </c>
    </row>
    <row r="19000" spans="1:13">
      <c r="A19000" s="1" t="s">
        <v>21017</v>
      </c>
      <c r="B19000">
        <v>4.33295991174296E-4</v>
      </c>
      <c r="C19000" s="1">
        <v>7.51609823448769E-4</v>
      </c>
      <c r="D19000">
        <v>0.24137931034482801</v>
      </c>
      <c r="E19000">
        <v>7.5581395348837205E-2</v>
      </c>
      <c r="F19000">
        <v>0.25925925925925902</v>
      </c>
      <c r="G19000">
        <v>9.8214285714285698E-2</v>
      </c>
      <c r="H19000">
        <v>1.4018691588785E-2</v>
      </c>
      <c r="I19000">
        <v>8.4821428571428603E-2</v>
      </c>
      <c r="J19000" s="1">
        <v>0.18181818181818199</v>
      </c>
      <c r="K19000" t="s">
        <v>23242</v>
      </c>
      <c r="L19000" t="s">
        <v>61244</v>
      </c>
      <c r="M19000" t="s">
        <v>61245</v>
      </c>
    </row>
    <row r="19001" spans="1:13">
      <c r="A19001" s="1" t="s">
        <v>21018</v>
      </c>
      <c r="B19001">
        <v>5.4188119858684597E-8</v>
      </c>
      <c r="C19001" s="1">
        <v>2.00967725059626E-7</v>
      </c>
      <c r="D19001">
        <v>3.125E-2</v>
      </c>
      <c r="E19001">
        <v>0</v>
      </c>
      <c r="F19001">
        <v>1.35135135135135E-2</v>
      </c>
      <c r="G19001">
        <v>0</v>
      </c>
      <c r="H19001">
        <v>0</v>
      </c>
      <c r="I19001">
        <v>0</v>
      </c>
      <c r="J19001" s="1">
        <v>0</v>
      </c>
      <c r="K19001" t="s">
        <v>23238</v>
      </c>
      <c r="L19001" t="s">
        <v>61246</v>
      </c>
      <c r="M19001" t="s">
        <v>61247</v>
      </c>
    </row>
    <row r="19002" spans="1:13">
      <c r="A19002" s="1" t="s">
        <v>21019</v>
      </c>
      <c r="B19002">
        <v>1.2604952156519801E-7</v>
      </c>
      <c r="C19002" s="1">
        <v>2.5976474700328699E-6</v>
      </c>
      <c r="D19002">
        <v>0.88709677419354804</v>
      </c>
      <c r="E19002">
        <v>0.99468085106382997</v>
      </c>
      <c r="F19002">
        <v>0.992307692307692</v>
      </c>
      <c r="G19002">
        <v>0.74074074074074103</v>
      </c>
      <c r="H19002">
        <v>1</v>
      </c>
      <c r="I19002">
        <v>0.893805309734513</v>
      </c>
      <c r="J19002" s="1" t="s">
        <v>23229</v>
      </c>
      <c r="K19002" t="s">
        <v>23238</v>
      </c>
      <c r="L19002" t="s">
        <v>61248</v>
      </c>
      <c r="M19002" t="s">
        <v>61249</v>
      </c>
    </row>
    <row r="19003" spans="1:13">
      <c r="A19003" s="1" t="s">
        <v>21020</v>
      </c>
      <c r="B19003">
        <v>7.7710382824796303E-7</v>
      </c>
      <c r="C19003" s="1">
        <v>5.5818339414032301E-8</v>
      </c>
      <c r="D19003">
        <v>0.93548387096774199</v>
      </c>
      <c r="E19003">
        <v>0.99390243902439002</v>
      </c>
      <c r="F19003">
        <v>0.99662162162162204</v>
      </c>
      <c r="G19003">
        <v>1</v>
      </c>
      <c r="H19003">
        <v>1</v>
      </c>
      <c r="I19003">
        <v>1</v>
      </c>
      <c r="J19003" s="1">
        <v>1</v>
      </c>
      <c r="K19003" t="s">
        <v>23240</v>
      </c>
      <c r="L19003" t="s">
        <v>61250</v>
      </c>
      <c r="M19003" t="s">
        <v>61251</v>
      </c>
    </row>
    <row r="19004" spans="1:13">
      <c r="A19004" s="1" t="s">
        <v>21021</v>
      </c>
      <c r="B19004">
        <v>6.6997723821900199E-5</v>
      </c>
      <c r="C19004" s="1">
        <v>7.7335719704675898E-6</v>
      </c>
      <c r="D19004">
        <v>0.90322580645161299</v>
      </c>
      <c r="E19004">
        <v>0.96511627906976705</v>
      </c>
      <c r="F19004">
        <v>0.61666666666666703</v>
      </c>
      <c r="G19004">
        <v>0.8125</v>
      </c>
      <c r="H19004">
        <v>0.73134328358209</v>
      </c>
      <c r="I19004">
        <v>0.76086956521739102</v>
      </c>
      <c r="J19004" s="1">
        <v>1</v>
      </c>
      <c r="K19004" t="s">
        <v>23241</v>
      </c>
      <c r="L19004" t="s">
        <v>61252</v>
      </c>
      <c r="M19004" t="s">
        <v>61253</v>
      </c>
    </row>
    <row r="19005" spans="1:13">
      <c r="A19005" s="1" t="s">
        <v>21022</v>
      </c>
      <c r="B19005">
        <v>2.3523413879058299E-4</v>
      </c>
      <c r="C19005" s="1">
        <v>3.54081915239694E-4</v>
      </c>
      <c r="D19005">
        <v>4.6875E-2</v>
      </c>
      <c r="E19005">
        <v>1.6129032258064498E-2</v>
      </c>
      <c r="F19005">
        <v>0.37179487179487197</v>
      </c>
      <c r="G19005">
        <v>0.15909090909090901</v>
      </c>
      <c r="H19005">
        <v>0.111607142857143</v>
      </c>
      <c r="I19005">
        <v>9.0476190476190502E-2</v>
      </c>
      <c r="J19005" s="1">
        <v>0</v>
      </c>
      <c r="K19005" t="s">
        <v>23238</v>
      </c>
      <c r="L19005" t="s">
        <v>61254</v>
      </c>
      <c r="M19005" t="s">
        <v>61255</v>
      </c>
    </row>
    <row r="19006" spans="1:13">
      <c r="A19006" s="1" t="s">
        <v>21023</v>
      </c>
      <c r="B19006">
        <v>2.4849210973382701E-6</v>
      </c>
      <c r="C19006" s="1">
        <v>6.3214693538442501E-7</v>
      </c>
      <c r="D19006">
        <v>3.2258064516128997E-2</v>
      </c>
      <c r="E19006">
        <v>7.6470588235294096E-2</v>
      </c>
      <c r="F19006">
        <v>0</v>
      </c>
      <c r="G19006">
        <v>0</v>
      </c>
      <c r="H19006">
        <v>0</v>
      </c>
      <c r="I19006">
        <v>0</v>
      </c>
      <c r="J19006" s="1" t="s">
        <v>23229</v>
      </c>
      <c r="K19006" t="s">
        <v>23241</v>
      </c>
      <c r="L19006" t="s">
        <v>61256</v>
      </c>
      <c r="M19006" t="s">
        <v>61257</v>
      </c>
    </row>
    <row r="19007" spans="1:13">
      <c r="A19007" s="1" t="s">
        <v>21024</v>
      </c>
      <c r="B19007">
        <v>6.4388307935719296E-6</v>
      </c>
      <c r="C19007" s="1">
        <v>2.1050708504837401E-8</v>
      </c>
      <c r="D19007">
        <v>0.93548387096774199</v>
      </c>
      <c r="E19007">
        <v>0.96666666666666701</v>
      </c>
      <c r="F19007">
        <v>1</v>
      </c>
      <c r="G19007">
        <v>1</v>
      </c>
      <c r="H19007">
        <v>0.97727272727272696</v>
      </c>
      <c r="I19007">
        <v>1</v>
      </c>
      <c r="J19007" s="1" t="s">
        <v>23229</v>
      </c>
      <c r="K19007" t="s">
        <v>23240</v>
      </c>
      <c r="L19007" t="s">
        <v>61258</v>
      </c>
      <c r="M19007" t="s">
        <v>61259</v>
      </c>
    </row>
    <row r="19008" spans="1:13">
      <c r="A19008" s="1" t="s">
        <v>21025</v>
      </c>
      <c r="B19008">
        <v>1.5004202293182901E-5</v>
      </c>
      <c r="C19008" s="1">
        <v>4.4612088438507198E-6</v>
      </c>
      <c r="D19008">
        <v>8.0645161290322606E-2</v>
      </c>
      <c r="E19008">
        <v>6.5217391304347797E-2</v>
      </c>
      <c r="F19008">
        <v>2.60416666666667E-3</v>
      </c>
      <c r="G19008">
        <v>0</v>
      </c>
      <c r="H19008">
        <v>1.33928571428571E-2</v>
      </c>
      <c r="I19008">
        <v>2.1008403361344501E-2</v>
      </c>
      <c r="J19008" s="1" t="s">
        <v>23229</v>
      </c>
      <c r="K19008" t="s">
        <v>23237</v>
      </c>
      <c r="L19008" t="s">
        <v>61260</v>
      </c>
      <c r="M19008" t="s">
        <v>61261</v>
      </c>
    </row>
    <row r="19009" spans="1:13">
      <c r="A19009" s="1" t="s">
        <v>21026</v>
      </c>
      <c r="B19009">
        <v>1.32850698259971E-5</v>
      </c>
      <c r="C19009" s="1">
        <v>2.0111815479043398E-6</v>
      </c>
      <c r="D19009">
        <v>1.9230769230769201E-2</v>
      </c>
      <c r="E19009">
        <v>0.27272727272727298</v>
      </c>
      <c r="F19009">
        <v>0</v>
      </c>
      <c r="G19009">
        <v>0</v>
      </c>
      <c r="H19009">
        <v>0</v>
      </c>
      <c r="I19009">
        <v>0</v>
      </c>
      <c r="J19009" s="1">
        <v>0</v>
      </c>
      <c r="K19009" t="s">
        <v>23238</v>
      </c>
      <c r="L19009" t="s">
        <v>61262</v>
      </c>
      <c r="M19009" t="s">
        <v>61263</v>
      </c>
    </row>
    <row r="19010" spans="1:13">
      <c r="A19010" s="1" t="s">
        <v>21027</v>
      </c>
      <c r="B19010">
        <v>7.7110805225457702E-7</v>
      </c>
      <c r="C19010" s="1">
        <v>2.8184683779855099E-6</v>
      </c>
      <c r="D19010">
        <v>1</v>
      </c>
      <c r="E19010">
        <v>1</v>
      </c>
      <c r="F19010">
        <v>0.95901639344262302</v>
      </c>
      <c r="G19010">
        <v>0.78571428571428603</v>
      </c>
      <c r="H19010">
        <v>1</v>
      </c>
      <c r="I19010">
        <v>0.66666666666666696</v>
      </c>
      <c r="J19010" s="1">
        <v>0</v>
      </c>
      <c r="K19010" t="s">
        <v>23238</v>
      </c>
      <c r="L19010" t="s">
        <v>61264</v>
      </c>
      <c r="M19010" t="s">
        <v>61265</v>
      </c>
    </row>
    <row r="19011" spans="1:13">
      <c r="A19011" s="1" t="s">
        <v>21028</v>
      </c>
      <c r="B19011">
        <v>1.9517650146843601E-4</v>
      </c>
      <c r="C19011" s="1">
        <v>5.7366434372057001E-4</v>
      </c>
      <c r="D19011">
        <v>0</v>
      </c>
      <c r="E19011">
        <v>0</v>
      </c>
      <c r="F19011">
        <v>0.51315789473684204</v>
      </c>
      <c r="G19011">
        <v>0.02</v>
      </c>
      <c r="H19011">
        <v>0.26699029126213603</v>
      </c>
      <c r="I19011">
        <v>3.4090909090909102E-2</v>
      </c>
      <c r="J19011" s="1">
        <v>9.0909090909090898E-2</v>
      </c>
      <c r="K19011" t="s">
        <v>23239</v>
      </c>
      <c r="L19011" t="s">
        <v>61266</v>
      </c>
      <c r="M19011" t="s">
        <v>61267</v>
      </c>
    </row>
    <row r="19012" spans="1:13">
      <c r="A19012" s="1" t="s">
        <v>21029</v>
      </c>
      <c r="B19012">
        <v>2.7422018003106498E-7</v>
      </c>
      <c r="C19012" s="1">
        <v>5.9859320035746397E-7</v>
      </c>
      <c r="D19012">
        <v>1.5625E-2</v>
      </c>
      <c r="E19012">
        <v>1.1764705882352899E-2</v>
      </c>
      <c r="F19012">
        <v>0</v>
      </c>
      <c r="G19012">
        <v>1.4285714285714299E-2</v>
      </c>
      <c r="H19012">
        <v>0</v>
      </c>
      <c r="I19012">
        <v>3.1914893617021302E-2</v>
      </c>
      <c r="J19012" s="1">
        <v>0.9</v>
      </c>
      <c r="K19012" t="s">
        <v>23241</v>
      </c>
      <c r="L19012" t="s">
        <v>61268</v>
      </c>
      <c r="M19012" t="s">
        <v>61269</v>
      </c>
    </row>
    <row r="19013" spans="1:13">
      <c r="A19013" s="1" t="s">
        <v>21030</v>
      </c>
      <c r="B19013">
        <v>2.9559418991457098E-4</v>
      </c>
      <c r="C19013" s="1">
        <v>6.7823456096590399E-6</v>
      </c>
      <c r="D19013">
        <v>0</v>
      </c>
      <c r="E19013">
        <v>0.33152173913043498</v>
      </c>
      <c r="F19013">
        <v>0</v>
      </c>
      <c r="G19013">
        <v>2.6315789473684199E-2</v>
      </c>
      <c r="H19013">
        <v>0</v>
      </c>
      <c r="I19013">
        <v>0</v>
      </c>
      <c r="J19013" s="1" t="s">
        <v>23229</v>
      </c>
      <c r="K19013" t="s">
        <v>23239</v>
      </c>
      <c r="L19013" t="s">
        <v>61270</v>
      </c>
      <c r="M19013" t="s">
        <v>61271</v>
      </c>
    </row>
    <row r="19014" spans="1:13">
      <c r="A19014" s="1" t="s">
        <v>21031</v>
      </c>
      <c r="B19014">
        <v>1.2035164214424599E-6</v>
      </c>
      <c r="C19014" s="1">
        <v>3.8271124313065897E-8</v>
      </c>
      <c r="D19014">
        <v>0.984375</v>
      </c>
      <c r="E19014">
        <v>0.99425287356321801</v>
      </c>
      <c r="F19014">
        <v>1</v>
      </c>
      <c r="G19014">
        <v>1</v>
      </c>
      <c r="H19014">
        <v>0.99456521739130399</v>
      </c>
      <c r="I19014">
        <v>0.99242424242424199</v>
      </c>
      <c r="J19014" s="1">
        <v>0.86363636363636398</v>
      </c>
      <c r="K19014" t="s">
        <v>23242</v>
      </c>
      <c r="L19014" t="s">
        <v>61272</v>
      </c>
      <c r="M19014" t="s">
        <v>61273</v>
      </c>
    </row>
    <row r="19015" spans="1:13">
      <c r="A19015" s="1" t="s">
        <v>21032</v>
      </c>
      <c r="B19015">
        <v>2.2116847898361999E-5</v>
      </c>
      <c r="C19015" s="1">
        <v>3.1047153328660302E-7</v>
      </c>
      <c r="D19015">
        <v>1</v>
      </c>
      <c r="E19015">
        <v>1</v>
      </c>
      <c r="F19015">
        <v>0.94610778443113797</v>
      </c>
      <c r="G19015">
        <v>1</v>
      </c>
      <c r="H19015">
        <v>0.96923076923076901</v>
      </c>
      <c r="I19015">
        <v>0.94230769230769196</v>
      </c>
      <c r="J19015" s="1">
        <v>1</v>
      </c>
      <c r="K19015" t="s">
        <v>23241</v>
      </c>
      <c r="L19015" t="s">
        <v>61274</v>
      </c>
      <c r="M19015" t="s">
        <v>61275</v>
      </c>
    </row>
    <row r="19016" spans="1:13">
      <c r="A19016" s="1" t="s">
        <v>21033</v>
      </c>
      <c r="B19016">
        <v>1.64209785669495E-5</v>
      </c>
      <c r="C19016" s="1">
        <v>1.2462499415637801E-6</v>
      </c>
      <c r="D19016">
        <v>1.7857142857142901E-2</v>
      </c>
      <c r="E19016">
        <v>0.22463768115942001</v>
      </c>
      <c r="F19016">
        <v>0</v>
      </c>
      <c r="G19016">
        <v>0</v>
      </c>
      <c r="H19016">
        <v>0</v>
      </c>
      <c r="I19016">
        <v>0</v>
      </c>
      <c r="J19016" s="1">
        <v>0</v>
      </c>
      <c r="K19016" t="s">
        <v>23241</v>
      </c>
      <c r="L19016" t="s">
        <v>61276</v>
      </c>
      <c r="M19016" t="s">
        <v>61277</v>
      </c>
    </row>
    <row r="19017" spans="1:13">
      <c r="A19017" s="1" t="s">
        <v>21034</v>
      </c>
      <c r="B19017">
        <v>1.3739894850156999E-6</v>
      </c>
      <c r="C19017" s="1">
        <v>1.21725115208893E-6</v>
      </c>
      <c r="D19017">
        <v>1</v>
      </c>
      <c r="E19017">
        <v>1</v>
      </c>
      <c r="F19017">
        <v>1</v>
      </c>
      <c r="G19017">
        <v>0.22222222222222199</v>
      </c>
      <c r="H19017">
        <v>0.98571428571428599</v>
      </c>
      <c r="I19017">
        <v>0.89423076923076905</v>
      </c>
      <c r="J19017" s="1">
        <v>0.91666666666666696</v>
      </c>
      <c r="K19017" t="s">
        <v>23238</v>
      </c>
      <c r="L19017" t="s">
        <v>61278</v>
      </c>
      <c r="M19017" t="s">
        <v>61279</v>
      </c>
    </row>
    <row r="19018" spans="1:13">
      <c r="A19018" s="1" t="s">
        <v>21035</v>
      </c>
      <c r="B19018">
        <v>1.47496172062984E-5</v>
      </c>
      <c r="C19018" s="1">
        <v>5.7466288347714602E-6</v>
      </c>
      <c r="D19018">
        <v>0</v>
      </c>
      <c r="E19018">
        <v>0</v>
      </c>
      <c r="F19018">
        <v>4.2452830188679201E-2</v>
      </c>
      <c r="G19018">
        <v>0</v>
      </c>
      <c r="H19018">
        <v>0</v>
      </c>
      <c r="I19018">
        <v>0</v>
      </c>
      <c r="J19018" s="1" t="s">
        <v>23229</v>
      </c>
      <c r="K19018" t="s">
        <v>23238</v>
      </c>
      <c r="L19018" t="s">
        <v>61280</v>
      </c>
      <c r="M19018" t="s">
        <v>61281</v>
      </c>
    </row>
    <row r="19019" spans="1:13">
      <c r="A19019" s="1" t="s">
        <v>21036</v>
      </c>
      <c r="B19019">
        <v>9.3553481993025994E-5</v>
      </c>
      <c r="C19019" s="1">
        <v>2.3271107824817299E-7</v>
      </c>
      <c r="D19019">
        <v>1.6129032258064498E-2</v>
      </c>
      <c r="E19019">
        <v>6.4516129032258104E-2</v>
      </c>
      <c r="F19019">
        <v>0</v>
      </c>
      <c r="G19019">
        <v>1.0416666666666701E-2</v>
      </c>
      <c r="H19019">
        <v>4.5871559633027499E-3</v>
      </c>
      <c r="I19019">
        <v>0</v>
      </c>
      <c r="J19019" s="1" t="s">
        <v>23229</v>
      </c>
      <c r="K19019" t="s">
        <v>23242</v>
      </c>
      <c r="L19019" t="s">
        <v>61282</v>
      </c>
      <c r="M19019" t="s">
        <v>61283</v>
      </c>
    </row>
    <row r="19020" spans="1:13">
      <c r="A19020" s="1" t="s">
        <v>21037</v>
      </c>
      <c r="B19020">
        <v>3.1925230648677E-5</v>
      </c>
      <c r="C19020" s="1">
        <v>5.06071989142645E-5</v>
      </c>
      <c r="D19020">
        <v>0.96875</v>
      </c>
      <c r="E19020">
        <v>1</v>
      </c>
      <c r="F19020">
        <v>0.99481865284974103</v>
      </c>
      <c r="G19020">
        <v>0.51724137931034497</v>
      </c>
      <c r="H19020">
        <v>0.99553571428571397</v>
      </c>
      <c r="I19020">
        <v>0.78125</v>
      </c>
      <c r="J19020" s="1">
        <v>1</v>
      </c>
      <c r="K19020" t="s">
        <v>23241</v>
      </c>
      <c r="L19020" t="s">
        <v>61284</v>
      </c>
      <c r="M19020" t="s">
        <v>61285</v>
      </c>
    </row>
    <row r="19021" spans="1:13">
      <c r="A19021" s="1" t="s">
        <v>21038</v>
      </c>
      <c r="B19021">
        <v>2.7127846269411E-5</v>
      </c>
      <c r="C19021" s="1">
        <v>4.8622791774434702E-5</v>
      </c>
      <c r="D19021">
        <v>0.140625</v>
      </c>
      <c r="E19021">
        <v>5.0561797752809001E-2</v>
      </c>
      <c r="F19021">
        <v>9.6256684491978606E-2</v>
      </c>
      <c r="G19021">
        <v>0</v>
      </c>
      <c r="H19021">
        <v>4.5454545454545497E-2</v>
      </c>
      <c r="I19021">
        <v>0.1</v>
      </c>
      <c r="J19021" s="1">
        <v>0.05</v>
      </c>
      <c r="K19021" t="s">
        <v>23238</v>
      </c>
      <c r="L19021" t="s">
        <v>61286</v>
      </c>
      <c r="M19021" t="s">
        <v>61287</v>
      </c>
    </row>
    <row r="19022" spans="1:13">
      <c r="A19022" s="1" t="s">
        <v>21039</v>
      </c>
      <c r="B19022">
        <v>8.1797077225431498E-7</v>
      </c>
      <c r="C19022" s="1">
        <v>3.8786200625050498E-8</v>
      </c>
      <c r="D19022">
        <v>0.16129032258064499</v>
      </c>
      <c r="E19022">
        <v>5.6179775280898901E-3</v>
      </c>
      <c r="F19022">
        <v>0</v>
      </c>
      <c r="G19022">
        <v>2.9411764705882401E-2</v>
      </c>
      <c r="H19022">
        <v>0</v>
      </c>
      <c r="I19022">
        <v>0</v>
      </c>
      <c r="J19022" s="1">
        <v>0</v>
      </c>
      <c r="K19022" t="s">
        <v>23238</v>
      </c>
      <c r="L19022" t="s">
        <v>61288</v>
      </c>
      <c r="M19022" t="s">
        <v>61289</v>
      </c>
    </row>
    <row r="19023" spans="1:13">
      <c r="A19023" s="1" t="s">
        <v>21040</v>
      </c>
      <c r="B19023">
        <v>5.5863965589032902E-5</v>
      </c>
      <c r="C19023" s="1">
        <v>4.4692135614453097E-6</v>
      </c>
      <c r="D19023">
        <v>0.3</v>
      </c>
      <c r="E19023">
        <v>0</v>
      </c>
      <c r="F19023">
        <v>0.25549450549450498</v>
      </c>
      <c r="G19023">
        <v>1.21951219512195E-2</v>
      </c>
      <c r="H19023">
        <v>0.17241379310344801</v>
      </c>
      <c r="I19023">
        <v>3.2051282051282E-2</v>
      </c>
      <c r="J19023" s="1" t="s">
        <v>23229</v>
      </c>
      <c r="K19023" t="s">
        <v>23241</v>
      </c>
      <c r="L19023" t="s">
        <v>61290</v>
      </c>
      <c r="M19023" t="s">
        <v>61291</v>
      </c>
    </row>
    <row r="19024" spans="1:13">
      <c r="A19024" s="1" t="s">
        <v>21041</v>
      </c>
      <c r="B19024">
        <v>1.1308923308710899E-6</v>
      </c>
      <c r="C19024" s="1">
        <v>2.9590713816475698E-5</v>
      </c>
      <c r="D19024">
        <v>0.1</v>
      </c>
      <c r="E19024">
        <v>5.8139534883720903E-3</v>
      </c>
      <c r="F19024">
        <v>0.16032608695652201</v>
      </c>
      <c r="G19024">
        <v>0.75</v>
      </c>
      <c r="H19024">
        <v>0.26162790697674398</v>
      </c>
      <c r="I19024">
        <v>0.58108108108108103</v>
      </c>
      <c r="J19024" s="1" t="s">
        <v>23229</v>
      </c>
      <c r="K19024" t="s">
        <v>23237</v>
      </c>
      <c r="L19024" t="s">
        <v>61292</v>
      </c>
      <c r="M19024" t="s">
        <v>61293</v>
      </c>
    </row>
    <row r="19025" spans="1:13">
      <c r="A19025" s="1" t="s">
        <v>21042</v>
      </c>
      <c r="B19025">
        <v>5.25223579621861E-8</v>
      </c>
      <c r="C19025" s="1">
        <v>9.4848468207437197E-6</v>
      </c>
      <c r="D19025">
        <v>0.94642857142857095</v>
      </c>
      <c r="E19025">
        <v>0.83750000000000002</v>
      </c>
      <c r="F19025">
        <v>0.57377049180327899</v>
      </c>
      <c r="G19025">
        <v>0.95454545454545503</v>
      </c>
      <c r="H19025">
        <v>0.4921875</v>
      </c>
      <c r="I19025">
        <v>0.9375</v>
      </c>
      <c r="J19025" s="1">
        <v>1</v>
      </c>
      <c r="K19025" t="s">
        <v>23239</v>
      </c>
      <c r="L19025" t="s">
        <v>61294</v>
      </c>
      <c r="M19025" t="s">
        <v>61295</v>
      </c>
    </row>
    <row r="19026" spans="1:13">
      <c r="A19026" s="1" t="s">
        <v>21043</v>
      </c>
      <c r="B19026">
        <v>8.0561692725744604E-8</v>
      </c>
      <c r="C19026" s="1">
        <v>2.6691078183691701E-5</v>
      </c>
      <c r="D19026">
        <v>0.85483870967741904</v>
      </c>
      <c r="E19026">
        <v>0.93956043956044</v>
      </c>
      <c r="F19026">
        <v>0.90052356020942403</v>
      </c>
      <c r="G19026">
        <v>0.84615384615384603</v>
      </c>
      <c r="H19026">
        <v>0.82857142857142896</v>
      </c>
      <c r="I19026">
        <v>0.79120879120879095</v>
      </c>
      <c r="J19026" s="1">
        <v>1</v>
      </c>
      <c r="K19026" t="s">
        <v>23241</v>
      </c>
      <c r="L19026" t="s">
        <v>61296</v>
      </c>
      <c r="M19026" t="s">
        <v>61297</v>
      </c>
    </row>
    <row r="19027" spans="1:13">
      <c r="A19027" s="1" t="s">
        <v>21044</v>
      </c>
      <c r="B19027">
        <v>1.1327499139012499E-6</v>
      </c>
      <c r="C19027" s="1">
        <v>6.0706318185852099E-6</v>
      </c>
      <c r="D19027">
        <v>0.25</v>
      </c>
      <c r="E19027">
        <v>5.95238095238095E-2</v>
      </c>
      <c r="F19027">
        <v>0.178260869565217</v>
      </c>
      <c r="G19027">
        <v>3.7037037037037E-2</v>
      </c>
      <c r="H19027">
        <v>3.6764705882352901E-2</v>
      </c>
      <c r="I19027">
        <v>0</v>
      </c>
      <c r="J19027" s="1">
        <v>0</v>
      </c>
      <c r="K19027" t="s">
        <v>23241</v>
      </c>
      <c r="L19027" t="s">
        <v>61298</v>
      </c>
      <c r="M19027" t="s">
        <v>61299</v>
      </c>
    </row>
    <row r="19028" spans="1:13">
      <c r="A19028" s="1" t="s">
        <v>21045</v>
      </c>
      <c r="B19028">
        <v>2.59312294688919E-6</v>
      </c>
      <c r="C19028" s="1">
        <v>1.76538575167222E-8</v>
      </c>
      <c r="D19028">
        <v>1</v>
      </c>
      <c r="E19028">
        <v>1</v>
      </c>
      <c r="F19028">
        <v>0.99479166666666696</v>
      </c>
      <c r="G19028">
        <v>0.88</v>
      </c>
      <c r="H19028">
        <v>0.96534653465346498</v>
      </c>
      <c r="I19028">
        <v>0.99411764705882399</v>
      </c>
      <c r="J19028" s="1">
        <v>1</v>
      </c>
      <c r="K19028" t="s">
        <v>23238</v>
      </c>
      <c r="L19028" t="s">
        <v>61300</v>
      </c>
      <c r="M19028" t="s">
        <v>61301</v>
      </c>
    </row>
    <row r="19029" spans="1:13">
      <c r="A19029" s="1" t="s">
        <v>21046</v>
      </c>
      <c r="B19029">
        <v>5.9549314433893804E-6</v>
      </c>
      <c r="C19029" s="1">
        <v>8.2430527551376494E-6</v>
      </c>
      <c r="D19029">
        <v>1.6666666666666701E-2</v>
      </c>
      <c r="E19029">
        <v>0</v>
      </c>
      <c r="F19029">
        <v>6.8047337278106496E-2</v>
      </c>
      <c r="G19029">
        <v>0</v>
      </c>
      <c r="H19029">
        <v>1.3157894736842099E-2</v>
      </c>
      <c r="I19029">
        <v>0</v>
      </c>
      <c r="J19029" s="1">
        <v>0</v>
      </c>
      <c r="K19029" t="s">
        <v>23238</v>
      </c>
      <c r="L19029" t="s">
        <v>61302</v>
      </c>
      <c r="M19029" t="s">
        <v>61303</v>
      </c>
    </row>
    <row r="19030" spans="1:13">
      <c r="A19030" s="1" t="s">
        <v>21047</v>
      </c>
      <c r="B19030">
        <v>1.06419235209051E-6</v>
      </c>
      <c r="C19030" s="1">
        <v>8.3387161286307104E-6</v>
      </c>
      <c r="D19030">
        <v>1</v>
      </c>
      <c r="E19030">
        <v>1</v>
      </c>
      <c r="F19030">
        <v>0.95897435897435901</v>
      </c>
      <c r="G19030">
        <v>0.98529411764705899</v>
      </c>
      <c r="H19030">
        <v>0.99099099099099097</v>
      </c>
      <c r="I19030">
        <v>1</v>
      </c>
      <c r="J19030" s="1">
        <v>1</v>
      </c>
      <c r="K19030" t="s">
        <v>23237</v>
      </c>
      <c r="L19030" t="s">
        <v>61304</v>
      </c>
      <c r="M19030" t="s">
        <v>61305</v>
      </c>
    </row>
    <row r="19031" spans="1:13">
      <c r="A19031" s="1" t="s">
        <v>21048</v>
      </c>
      <c r="B19031">
        <v>8.1438390048257705E-5</v>
      </c>
      <c r="C19031" s="1">
        <v>3.6359958536067301E-5</v>
      </c>
      <c r="D19031">
        <v>0.9375</v>
      </c>
      <c r="E19031">
        <v>1</v>
      </c>
      <c r="F19031">
        <v>0.82681564245810102</v>
      </c>
      <c r="G19031">
        <v>0.95</v>
      </c>
      <c r="H19031">
        <v>0.89411764705882402</v>
      </c>
      <c r="I19031">
        <v>0.90322580645161299</v>
      </c>
      <c r="J19031" s="1" t="s">
        <v>23229</v>
      </c>
      <c r="K19031" t="s">
        <v>23238</v>
      </c>
      <c r="L19031" t="s">
        <v>61306</v>
      </c>
      <c r="M19031" t="s">
        <v>61307</v>
      </c>
    </row>
    <row r="19032" spans="1:13">
      <c r="A19032" s="1" t="s">
        <v>21049</v>
      </c>
      <c r="B19032">
        <v>5.6594926682116097E-8</v>
      </c>
      <c r="C19032" s="1">
        <v>4.7394130007390499E-9</v>
      </c>
      <c r="D19032">
        <v>0</v>
      </c>
      <c r="E19032">
        <v>7.3529411764705899E-3</v>
      </c>
      <c r="F19032">
        <v>0</v>
      </c>
      <c r="G19032">
        <v>3.7037037037037E-2</v>
      </c>
      <c r="H19032">
        <v>0</v>
      </c>
      <c r="I19032">
        <v>8.4745762711864406E-3</v>
      </c>
      <c r="J19032" s="1">
        <v>0</v>
      </c>
      <c r="K19032" t="s">
        <v>23238</v>
      </c>
      <c r="L19032" t="s">
        <v>61308</v>
      </c>
      <c r="M19032" t="s">
        <v>61309</v>
      </c>
    </row>
    <row r="19033" spans="1:13">
      <c r="A19033" s="1" t="s">
        <v>21050</v>
      </c>
      <c r="B19033">
        <v>3.4559248512548602E-6</v>
      </c>
      <c r="C19033" s="1">
        <v>2.8108101470894398E-6</v>
      </c>
      <c r="D19033">
        <v>0.92</v>
      </c>
      <c r="E19033">
        <v>1</v>
      </c>
      <c r="F19033">
        <v>0.936708860759494</v>
      </c>
      <c r="G19033">
        <v>0.92857142857142905</v>
      </c>
      <c r="H19033">
        <v>0.955696202531646</v>
      </c>
      <c r="I19033">
        <v>0.939393939393939</v>
      </c>
      <c r="J19033" s="1" t="s">
        <v>23229</v>
      </c>
      <c r="K19033" t="s">
        <v>23241</v>
      </c>
      <c r="L19033" t="s">
        <v>61310</v>
      </c>
      <c r="M19033" t="s">
        <v>61311</v>
      </c>
    </row>
    <row r="19034" spans="1:13">
      <c r="A19034" s="1" t="s">
        <v>21051</v>
      </c>
      <c r="B19034">
        <v>1.18834387378501E-5</v>
      </c>
      <c r="C19034" s="1">
        <v>5.32712294977645E-5</v>
      </c>
      <c r="D19034">
        <v>0.9375</v>
      </c>
      <c r="E19034">
        <v>0.91447368421052599</v>
      </c>
      <c r="F19034">
        <v>0.874285714285714</v>
      </c>
      <c r="G19034">
        <v>0.94047619047619002</v>
      </c>
      <c r="H19034">
        <v>0.87790697674418605</v>
      </c>
      <c r="I19034">
        <v>0.71621621621621601</v>
      </c>
      <c r="J19034" s="1">
        <v>1</v>
      </c>
      <c r="K19034" t="s">
        <v>23240</v>
      </c>
      <c r="L19034" t="s">
        <v>61312</v>
      </c>
      <c r="M19034" t="s">
        <v>61313</v>
      </c>
    </row>
    <row r="19035" spans="1:13">
      <c r="A19035" s="1" t="s">
        <v>21052</v>
      </c>
      <c r="B19035">
        <v>9.6162744914106996E-6</v>
      </c>
      <c r="C19035" s="1">
        <v>6.5448332010592698E-5</v>
      </c>
      <c r="D19035">
        <v>0.91935483870967705</v>
      </c>
      <c r="E19035">
        <v>0.79310344827586199</v>
      </c>
      <c r="F19035">
        <v>0.478609625668449</v>
      </c>
      <c r="G19035">
        <v>0.214285714285714</v>
      </c>
      <c r="H19035">
        <v>0.202247191011236</v>
      </c>
      <c r="I19035">
        <v>0.3125</v>
      </c>
      <c r="J19035" s="1">
        <v>0</v>
      </c>
      <c r="K19035" t="s">
        <v>23238</v>
      </c>
      <c r="L19035" t="s">
        <v>61314</v>
      </c>
      <c r="M19035" t="s">
        <v>61315</v>
      </c>
    </row>
    <row r="19036" spans="1:13">
      <c r="A19036" s="1" t="s">
        <v>21053</v>
      </c>
      <c r="B19036">
        <v>5.2827573757355802E-5</v>
      </c>
      <c r="C19036" s="1">
        <v>7.0345238348493801E-6</v>
      </c>
      <c r="D19036">
        <v>0.75</v>
      </c>
      <c r="E19036">
        <v>0.59782608695652195</v>
      </c>
      <c r="F19036">
        <v>0.640350877192982</v>
      </c>
      <c r="G19036">
        <v>0.32</v>
      </c>
      <c r="H19036">
        <v>0.63793103448275901</v>
      </c>
      <c r="I19036">
        <v>0.478494623655914</v>
      </c>
      <c r="J19036" s="1">
        <v>1</v>
      </c>
      <c r="K19036" t="s">
        <v>23241</v>
      </c>
      <c r="L19036" t="s">
        <v>61316</v>
      </c>
      <c r="M19036" t="s">
        <v>61317</v>
      </c>
    </row>
    <row r="19037" spans="1:13">
      <c r="A19037" s="1" t="s">
        <v>21054</v>
      </c>
      <c r="B19037">
        <v>4.9381858437135302E-7</v>
      </c>
      <c r="C19037" s="1">
        <v>2.5817792703280801E-5</v>
      </c>
      <c r="D19037">
        <v>6.25E-2</v>
      </c>
      <c r="E19037">
        <v>8.7719298245613996E-3</v>
      </c>
      <c r="F19037">
        <v>0.1171875</v>
      </c>
      <c r="G19037">
        <v>2.1276595744680899E-2</v>
      </c>
      <c r="H19037">
        <v>0.163636363636364</v>
      </c>
      <c r="I19037">
        <v>3.7037037037037E-2</v>
      </c>
      <c r="J19037" s="1">
        <v>0</v>
      </c>
      <c r="K19037" t="s">
        <v>23241</v>
      </c>
      <c r="L19037" t="s">
        <v>61318</v>
      </c>
      <c r="M19037" t="s">
        <v>61319</v>
      </c>
    </row>
    <row r="19038" spans="1:13">
      <c r="A19038" s="1" t="s">
        <v>21055</v>
      </c>
      <c r="B19038">
        <v>8.6737082039004296E-10</v>
      </c>
      <c r="C19038" s="1">
        <v>2.1138213752507E-5</v>
      </c>
      <c r="D19038">
        <v>0.97619047619047605</v>
      </c>
      <c r="E19038">
        <v>0.97058823529411797</v>
      </c>
      <c r="F19038">
        <v>1</v>
      </c>
      <c r="G19038">
        <v>0.97727272727272696</v>
      </c>
      <c r="H19038">
        <v>0.92253521126760596</v>
      </c>
      <c r="I19038">
        <v>0.952380952380952</v>
      </c>
      <c r="J19038" s="1">
        <v>1</v>
      </c>
      <c r="K19038" t="s">
        <v>23241</v>
      </c>
      <c r="L19038" t="s">
        <v>61320</v>
      </c>
      <c r="M19038" t="s">
        <v>61321</v>
      </c>
    </row>
    <row r="19039" spans="1:13">
      <c r="A19039" s="1" t="s">
        <v>21056</v>
      </c>
      <c r="B19039">
        <v>5.5640973117303001E-7</v>
      </c>
      <c r="C19039" s="1">
        <v>2.51375655285856E-5</v>
      </c>
      <c r="D19039">
        <v>0</v>
      </c>
      <c r="E19039">
        <v>0</v>
      </c>
      <c r="F19039">
        <v>0.23548387096774201</v>
      </c>
      <c r="G19039">
        <v>0</v>
      </c>
      <c r="H19039">
        <v>0.140845070422535</v>
      </c>
      <c r="I19039">
        <v>0</v>
      </c>
      <c r="J19039" s="1">
        <v>0</v>
      </c>
      <c r="K19039" t="s">
        <v>23241</v>
      </c>
      <c r="L19039" t="s">
        <v>61322</v>
      </c>
      <c r="M19039" t="s">
        <v>61323</v>
      </c>
    </row>
    <row r="19040" spans="1:13">
      <c r="A19040" s="1" t="s">
        <v>21057</v>
      </c>
      <c r="B19040">
        <v>7.9583348646388701E-7</v>
      </c>
      <c r="C19040" s="1">
        <v>2.5449197691298798E-7</v>
      </c>
      <c r="D19040">
        <v>0</v>
      </c>
      <c r="E19040">
        <v>0</v>
      </c>
      <c r="F19040">
        <v>0</v>
      </c>
      <c r="G19040">
        <v>0.214285714285714</v>
      </c>
      <c r="H19040">
        <v>0</v>
      </c>
      <c r="I19040">
        <v>3.6144578313252997E-2</v>
      </c>
      <c r="J19040" s="1">
        <v>0</v>
      </c>
      <c r="K19040" t="s">
        <v>23242</v>
      </c>
      <c r="L19040" t="s">
        <v>61324</v>
      </c>
      <c r="M19040" t="s">
        <v>61325</v>
      </c>
    </row>
    <row r="19041" spans="1:13">
      <c r="A19041" s="1" t="s">
        <v>21058</v>
      </c>
      <c r="B19041">
        <v>0</v>
      </c>
      <c r="C19041" s="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 s="1" t="s">
        <v>23229</v>
      </c>
      <c r="K19041" t="s">
        <v>23238</v>
      </c>
      <c r="L19041" t="s">
        <v>61326</v>
      </c>
      <c r="M19041" t="s">
        <v>61327</v>
      </c>
    </row>
    <row r="19042" spans="1:13">
      <c r="A19042" s="1" t="s">
        <v>21059</v>
      </c>
      <c r="B19042">
        <v>1.02322911010686E-5</v>
      </c>
      <c r="C19042" s="1">
        <v>5.6145756663044997E-5</v>
      </c>
      <c r="D19042">
        <v>5.2631578947368397E-2</v>
      </c>
      <c r="E19042">
        <v>0</v>
      </c>
      <c r="F19042">
        <v>0.15948275862069</v>
      </c>
      <c r="G19042">
        <v>8.7719298245613996E-3</v>
      </c>
      <c r="H19042">
        <v>0</v>
      </c>
      <c r="I19042">
        <v>1.6304347826087001E-2</v>
      </c>
      <c r="J19042" s="1" t="s">
        <v>23229</v>
      </c>
      <c r="K19042" t="s">
        <v>23241</v>
      </c>
      <c r="L19042" t="s">
        <v>61328</v>
      </c>
      <c r="M19042" t="s">
        <v>61329</v>
      </c>
    </row>
    <row r="19043" spans="1:13">
      <c r="A19043" s="1" t="s">
        <v>21060</v>
      </c>
      <c r="B19043">
        <v>0</v>
      </c>
      <c r="C19043" s="1">
        <v>0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 s="1" t="s">
        <v>23229</v>
      </c>
      <c r="K19043" t="s">
        <v>23241</v>
      </c>
      <c r="L19043" t="s">
        <v>61330</v>
      </c>
      <c r="M19043" t="s">
        <v>61331</v>
      </c>
    </row>
    <row r="19044" spans="1:13">
      <c r="A19044" s="1" t="s">
        <v>21061</v>
      </c>
      <c r="B19044">
        <v>9.26270490295085E-5</v>
      </c>
      <c r="C19044" s="1">
        <v>1.1333954312394E-6</v>
      </c>
      <c r="D19044">
        <v>0.53448275862068995</v>
      </c>
      <c r="E19044">
        <v>0.60119047619047605</v>
      </c>
      <c r="F19044">
        <v>0.23170731707317099</v>
      </c>
      <c r="G19044">
        <v>0.89393939393939403</v>
      </c>
      <c r="H19044">
        <v>0.52222222222222203</v>
      </c>
      <c r="I19044">
        <v>0.54545454545454497</v>
      </c>
      <c r="J19044" s="1">
        <v>0.8</v>
      </c>
      <c r="K19044" t="s">
        <v>23242</v>
      </c>
      <c r="L19044" t="s">
        <v>61332</v>
      </c>
      <c r="M19044" t="s">
        <v>61333</v>
      </c>
    </row>
    <row r="19045" spans="1:13">
      <c r="A19045" s="1" t="s">
        <v>21062</v>
      </c>
      <c r="B19045">
        <v>1.8410614807189999E-5</v>
      </c>
      <c r="C19045" s="1">
        <v>1.5420121322105599E-5</v>
      </c>
      <c r="D19045">
        <v>0.90625</v>
      </c>
      <c r="E19045">
        <v>0.98404255319148903</v>
      </c>
      <c r="F19045">
        <v>0.91927083333333304</v>
      </c>
      <c r="G19045">
        <v>0.97321428571428603</v>
      </c>
      <c r="H19045">
        <v>0.97767857142857095</v>
      </c>
      <c r="I19045">
        <v>0.97478991596638698</v>
      </c>
      <c r="J19045" s="1">
        <v>0.94444444444444398</v>
      </c>
      <c r="K19045" t="s">
        <v>23240</v>
      </c>
      <c r="L19045" t="s">
        <v>61334</v>
      </c>
      <c r="M19045" t="s">
        <v>61335</v>
      </c>
    </row>
    <row r="19046" spans="1:13">
      <c r="A19046" s="1" t="s">
        <v>21063</v>
      </c>
      <c r="B19046">
        <v>1.2345935223324299E-5</v>
      </c>
      <c r="C19046" s="1">
        <v>4.9516828032923601E-6</v>
      </c>
      <c r="D19046">
        <v>1</v>
      </c>
      <c r="E19046">
        <v>1</v>
      </c>
      <c r="F19046">
        <v>0.86399999999999999</v>
      </c>
      <c r="G19046">
        <v>1</v>
      </c>
      <c r="H19046">
        <v>1</v>
      </c>
      <c r="I19046">
        <v>1</v>
      </c>
      <c r="J19046" s="1">
        <v>1</v>
      </c>
      <c r="K19046" t="s">
        <v>23238</v>
      </c>
      <c r="L19046" t="s">
        <v>61336</v>
      </c>
      <c r="M19046" t="s">
        <v>61337</v>
      </c>
    </row>
    <row r="19047" spans="1:13">
      <c r="A19047" s="1" t="s">
        <v>21064</v>
      </c>
      <c r="B19047">
        <v>6.9983820695943002E-6</v>
      </c>
      <c r="C19047" s="1">
        <v>1.45186856452199E-5</v>
      </c>
      <c r="D19047">
        <v>1</v>
      </c>
      <c r="E19047">
        <v>1</v>
      </c>
      <c r="F19047">
        <v>0.93048128342245995</v>
      </c>
      <c r="G19047">
        <v>1</v>
      </c>
      <c r="H19047">
        <v>0.995</v>
      </c>
      <c r="I19047">
        <v>1</v>
      </c>
      <c r="J19047" s="1">
        <v>1</v>
      </c>
      <c r="K19047" t="s">
        <v>23238</v>
      </c>
      <c r="L19047" t="s">
        <v>61338</v>
      </c>
      <c r="M19047" t="s">
        <v>61339</v>
      </c>
    </row>
    <row r="19048" spans="1:13">
      <c r="A19048" s="1" t="s">
        <v>21065</v>
      </c>
      <c r="B19048">
        <v>1.07384705249388E-4</v>
      </c>
      <c r="C19048" s="1">
        <v>1.6894854597112401E-4</v>
      </c>
      <c r="D19048">
        <v>0.94642857142857095</v>
      </c>
      <c r="E19048">
        <v>1</v>
      </c>
      <c r="F19048">
        <v>0.39416058394160602</v>
      </c>
      <c r="G19048">
        <v>0.98387096774193505</v>
      </c>
      <c r="H19048">
        <v>0.844444444444444</v>
      </c>
      <c r="I19048">
        <v>0.79245283018867896</v>
      </c>
      <c r="J19048" s="1">
        <v>0.95</v>
      </c>
      <c r="K19048" t="s">
        <v>23238</v>
      </c>
      <c r="L19048" t="s">
        <v>61340</v>
      </c>
      <c r="M19048" t="s">
        <v>61341</v>
      </c>
    </row>
    <row r="19049" spans="1:13">
      <c r="A19049" s="1" t="s">
        <v>21066</v>
      </c>
      <c r="B19049">
        <v>3.0347047212654102E-6</v>
      </c>
      <c r="C19049" s="1">
        <v>6.6258586503719297E-6</v>
      </c>
      <c r="D19049">
        <v>0.02</v>
      </c>
      <c r="E19049">
        <v>9.6153846153846194E-3</v>
      </c>
      <c r="F19049">
        <v>0</v>
      </c>
      <c r="G19049">
        <v>0.375</v>
      </c>
      <c r="H19049">
        <v>0</v>
      </c>
      <c r="I19049">
        <v>0.23529411764705899</v>
      </c>
      <c r="J19049" s="1">
        <v>0</v>
      </c>
      <c r="K19049" t="s">
        <v>23238</v>
      </c>
      <c r="L19049" t="s">
        <v>61342</v>
      </c>
      <c r="M19049" t="s">
        <v>61343</v>
      </c>
    </row>
    <row r="19050" spans="1:13">
      <c r="A19050" s="1" t="s">
        <v>21067</v>
      </c>
      <c r="B19050">
        <v>3.8485686826834003E-7</v>
      </c>
      <c r="C19050" s="1">
        <v>1.87290712661032E-6</v>
      </c>
      <c r="D19050">
        <v>0.984375</v>
      </c>
      <c r="E19050">
        <v>1</v>
      </c>
      <c r="F19050">
        <v>0.97422680412371099</v>
      </c>
      <c r="G19050">
        <v>1</v>
      </c>
      <c r="H19050">
        <v>1</v>
      </c>
      <c r="I19050">
        <v>1</v>
      </c>
      <c r="J19050" s="1">
        <v>1</v>
      </c>
      <c r="K19050" t="s">
        <v>23239</v>
      </c>
      <c r="L19050" t="s">
        <v>61344</v>
      </c>
      <c r="M19050" t="s">
        <v>61345</v>
      </c>
    </row>
    <row r="19051" spans="1:13">
      <c r="A19051" s="1" t="s">
        <v>21068</v>
      </c>
      <c r="B19051">
        <v>5.6023502577169702E-5</v>
      </c>
      <c r="C19051" s="1">
        <v>5.0112627037083698E-5</v>
      </c>
      <c r="D19051">
        <v>0.02</v>
      </c>
      <c r="E19051">
        <v>3.6764705882352901E-2</v>
      </c>
      <c r="F19051">
        <v>0.34228187919463099</v>
      </c>
      <c r="G19051">
        <v>0</v>
      </c>
      <c r="H19051">
        <v>9.7402597402597393E-2</v>
      </c>
      <c r="I19051">
        <v>0.102564102564103</v>
      </c>
      <c r="J19051" s="1">
        <v>0</v>
      </c>
      <c r="K19051" t="s">
        <v>23238</v>
      </c>
      <c r="L19051" t="s">
        <v>61346</v>
      </c>
      <c r="M19051" t="s">
        <v>61347</v>
      </c>
    </row>
    <row r="19052" spans="1:13">
      <c r="A19052" s="1" t="s">
        <v>21069</v>
      </c>
      <c r="B19052">
        <v>2.4138920713338399E-4</v>
      </c>
      <c r="C19052" s="1">
        <v>1.35817098554947E-5</v>
      </c>
      <c r="D19052">
        <v>1.5625E-2</v>
      </c>
      <c r="E19052">
        <v>0.211111111111111</v>
      </c>
      <c r="F19052">
        <v>0</v>
      </c>
      <c r="G19052">
        <v>0</v>
      </c>
      <c r="H19052">
        <v>0</v>
      </c>
      <c r="I19052">
        <v>9.2592592592592605E-3</v>
      </c>
      <c r="J19052" s="1">
        <v>0</v>
      </c>
      <c r="K19052" t="s">
        <v>23238</v>
      </c>
      <c r="L19052" t="s">
        <v>61348</v>
      </c>
      <c r="M19052" t="s">
        <v>61349</v>
      </c>
    </row>
    <row r="19053" spans="1:13">
      <c r="A19053" s="1" t="s">
        <v>21070</v>
      </c>
      <c r="B19053">
        <v>1.57416805249852E-7</v>
      </c>
      <c r="C19053" s="1">
        <v>8.8544567365620098E-7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9.90990990990991E-2</v>
      </c>
      <c r="J19053" s="1" t="s">
        <v>23229</v>
      </c>
      <c r="K19053" t="s">
        <v>23242</v>
      </c>
      <c r="L19053" t="s">
        <v>61350</v>
      </c>
      <c r="M19053" t="s">
        <v>61351</v>
      </c>
    </row>
    <row r="19054" spans="1:13">
      <c r="A19054" s="1" t="s">
        <v>21071</v>
      </c>
      <c r="B19054">
        <v>3.1943104398318897E-5</v>
      </c>
      <c r="C19054" s="1">
        <v>1.26773245476274E-6</v>
      </c>
      <c r="D19054">
        <v>1.7857142857142901E-2</v>
      </c>
      <c r="E19054">
        <v>0</v>
      </c>
      <c r="F19054">
        <v>4.3478260869565201E-3</v>
      </c>
      <c r="G19054">
        <v>0.44827586206896602</v>
      </c>
      <c r="H19054">
        <v>5.0925925925925902E-2</v>
      </c>
      <c r="I19054">
        <v>0.110169491525424</v>
      </c>
      <c r="J19054" s="1" t="s">
        <v>23229</v>
      </c>
      <c r="K19054" t="s">
        <v>23238</v>
      </c>
      <c r="L19054" t="s">
        <v>61352</v>
      </c>
      <c r="M19054" t="s">
        <v>61353</v>
      </c>
    </row>
    <row r="19055" spans="1:13">
      <c r="A19055" s="1" t="s">
        <v>21072</v>
      </c>
      <c r="B19055">
        <v>1.27953769370719E-4</v>
      </c>
      <c r="C19055" s="1">
        <v>4.2097275613258202E-5</v>
      </c>
      <c r="D19055">
        <v>5.7692307692307702E-2</v>
      </c>
      <c r="E19055">
        <v>0.48795180722891601</v>
      </c>
      <c r="F19055">
        <v>8.1632653061224497E-2</v>
      </c>
      <c r="G19055">
        <v>0</v>
      </c>
      <c r="H19055">
        <v>6.3829787234042507E-2</v>
      </c>
      <c r="I19055">
        <v>0.20408163265306101</v>
      </c>
      <c r="J19055" s="1" t="s">
        <v>23229</v>
      </c>
      <c r="K19055" t="s">
        <v>23241</v>
      </c>
      <c r="L19055" t="s">
        <v>61354</v>
      </c>
      <c r="M19055" t="s">
        <v>61355</v>
      </c>
    </row>
    <row r="19056" spans="1:13">
      <c r="A19056" s="1" t="s">
        <v>21073</v>
      </c>
      <c r="B19056">
        <v>2.7625509168309901E-9</v>
      </c>
      <c r="C19056" s="1">
        <v>4.0432859178091303E-9</v>
      </c>
      <c r="D19056">
        <v>1</v>
      </c>
      <c r="E19056">
        <v>1</v>
      </c>
      <c r="F19056">
        <v>1</v>
      </c>
      <c r="G19056">
        <v>0.99137931034482796</v>
      </c>
      <c r="H19056">
        <v>1</v>
      </c>
      <c r="I19056">
        <v>1</v>
      </c>
      <c r="J19056" s="1">
        <v>0</v>
      </c>
      <c r="K19056" t="s">
        <v>23241</v>
      </c>
      <c r="L19056" t="s">
        <v>61356</v>
      </c>
      <c r="M19056" t="s">
        <v>61357</v>
      </c>
    </row>
    <row r="19057" spans="1:13">
      <c r="A19057" s="1" t="s">
        <v>21074</v>
      </c>
      <c r="B19057">
        <v>9.0051771893190703E-7</v>
      </c>
      <c r="C19057" s="1">
        <v>9.9238377938088207E-7</v>
      </c>
      <c r="D19057">
        <v>1</v>
      </c>
      <c r="E19057">
        <v>0.99473684210526303</v>
      </c>
      <c r="F19057">
        <v>0.99484536082474195</v>
      </c>
      <c r="G19057">
        <v>0.89473684210526305</v>
      </c>
      <c r="H19057">
        <v>1</v>
      </c>
      <c r="I19057">
        <v>0.95412844036697297</v>
      </c>
      <c r="J19057" s="1" t="s">
        <v>23229</v>
      </c>
      <c r="K19057" t="s">
        <v>23238</v>
      </c>
      <c r="L19057" t="s">
        <v>61358</v>
      </c>
      <c r="M19057" t="s">
        <v>61359</v>
      </c>
    </row>
    <row r="19058" spans="1:13">
      <c r="A19058" s="1" t="s">
        <v>21075</v>
      </c>
      <c r="B19058">
        <v>0</v>
      </c>
      <c r="C19058" s="1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 s="1" t="s">
        <v>23229</v>
      </c>
      <c r="K19058" t="s">
        <v>23241</v>
      </c>
      <c r="L19058" t="s">
        <v>61360</v>
      </c>
      <c r="M19058" t="s">
        <v>61361</v>
      </c>
    </row>
    <row r="19059" spans="1:13">
      <c r="A19059" s="1" t="s">
        <v>21076</v>
      </c>
      <c r="B19059">
        <v>1.2712095278799099E-4</v>
      </c>
      <c r="C19059" s="1">
        <v>1.78320533832031E-4</v>
      </c>
      <c r="D19059">
        <v>1</v>
      </c>
      <c r="E19059">
        <v>1</v>
      </c>
      <c r="F19059">
        <v>0.67083333333333295</v>
      </c>
      <c r="G19059">
        <v>0.66666666666666696</v>
      </c>
      <c r="H19059">
        <v>0.80172413793103403</v>
      </c>
      <c r="I19059">
        <v>0.79090909090909101</v>
      </c>
      <c r="J19059" s="1">
        <v>0</v>
      </c>
      <c r="K19059" t="s">
        <v>23241</v>
      </c>
      <c r="L19059" t="s">
        <v>61362</v>
      </c>
      <c r="M19059" t="s">
        <v>61363</v>
      </c>
    </row>
    <row r="19060" spans="1:13">
      <c r="A19060" s="1" t="s">
        <v>21077</v>
      </c>
      <c r="B19060">
        <v>9.0374348482473102E-6</v>
      </c>
      <c r="C19060" s="1">
        <v>3.0207779321511801E-6</v>
      </c>
      <c r="D19060">
        <v>0.44</v>
      </c>
      <c r="E19060">
        <v>0.16875000000000001</v>
      </c>
      <c r="F19060">
        <v>0.80254777070063699</v>
      </c>
      <c r="G19060">
        <v>0</v>
      </c>
      <c r="H19060">
        <v>0.88461538461538503</v>
      </c>
      <c r="I19060">
        <v>0.24</v>
      </c>
      <c r="J19060" s="1">
        <v>0.16666666666666699</v>
      </c>
      <c r="K19060" t="s">
        <v>23242</v>
      </c>
      <c r="L19060" t="s">
        <v>61364</v>
      </c>
      <c r="M19060" t="s">
        <v>61365</v>
      </c>
    </row>
    <row r="19061" spans="1:13">
      <c r="A19061" s="1" t="s">
        <v>21078</v>
      </c>
      <c r="B19061">
        <v>2.4879457854100302E-4</v>
      </c>
      <c r="C19061" s="1">
        <v>1.26402324957766E-6</v>
      </c>
      <c r="D19061">
        <v>0.15</v>
      </c>
      <c r="E19061">
        <v>0.52702702702702697</v>
      </c>
      <c r="F19061">
        <v>3.3132530120481903E-2</v>
      </c>
      <c r="G19061">
        <v>2.0833333333333301E-2</v>
      </c>
      <c r="H19061">
        <v>7.2368421052631596E-2</v>
      </c>
      <c r="I19061">
        <v>0</v>
      </c>
      <c r="J19061" s="1">
        <v>0</v>
      </c>
      <c r="K19061" t="s">
        <v>23241</v>
      </c>
      <c r="L19061" t="s">
        <v>61366</v>
      </c>
      <c r="M19061" t="s">
        <v>61367</v>
      </c>
    </row>
    <row r="19062" spans="1:13">
      <c r="A19062" s="1" t="s">
        <v>21079</v>
      </c>
      <c r="B19062">
        <v>9.3329270504728101E-6</v>
      </c>
      <c r="C19062" s="1">
        <v>4.6017028450784097E-5</v>
      </c>
      <c r="D19062">
        <v>0.65625</v>
      </c>
      <c r="E19062">
        <v>0.69791666666666696</v>
      </c>
      <c r="F19062">
        <v>0.68974358974358996</v>
      </c>
      <c r="G19062">
        <v>0.63793103448275901</v>
      </c>
      <c r="H19062">
        <v>0.76315789473684204</v>
      </c>
      <c r="I19062">
        <v>0.74399999999999999</v>
      </c>
      <c r="J19062" s="1">
        <v>0.68181818181818199</v>
      </c>
      <c r="K19062" t="s">
        <v>23238</v>
      </c>
      <c r="L19062" t="s">
        <v>61368</v>
      </c>
      <c r="M19062" t="s">
        <v>61369</v>
      </c>
    </row>
    <row r="19063" spans="1:13">
      <c r="A19063" s="1" t="s">
        <v>21080</v>
      </c>
      <c r="B19063">
        <v>2.3447152760140601E-5</v>
      </c>
      <c r="C19063" s="1">
        <v>4.4870167795955099E-4</v>
      </c>
      <c r="D19063">
        <v>0.953125</v>
      </c>
      <c r="E19063">
        <v>0.96315789473684199</v>
      </c>
      <c r="F19063">
        <v>0.93814432989690699</v>
      </c>
      <c r="G19063">
        <v>0.91176470588235303</v>
      </c>
      <c r="H19063">
        <v>0.56481481481481499</v>
      </c>
      <c r="I19063">
        <v>0.95161290322580605</v>
      </c>
      <c r="J19063" s="1">
        <v>1</v>
      </c>
      <c r="K19063" t="s">
        <v>23238</v>
      </c>
      <c r="L19063" t="s">
        <v>61370</v>
      </c>
      <c r="M19063" t="s">
        <v>61371</v>
      </c>
    </row>
    <row r="19064" spans="1:13">
      <c r="A19064" s="1" t="s">
        <v>21081</v>
      </c>
      <c r="B19064">
        <v>4.1064483577557297E-6</v>
      </c>
      <c r="C19064" s="1">
        <v>1.2068642131916401E-6</v>
      </c>
      <c r="D19064">
        <v>0</v>
      </c>
      <c r="E19064">
        <v>0</v>
      </c>
      <c r="F19064">
        <v>1.0989010989011E-2</v>
      </c>
      <c r="G19064">
        <v>0</v>
      </c>
      <c r="H19064">
        <v>0.17708333333333301</v>
      </c>
      <c r="I19064">
        <v>7.5757575757575803E-3</v>
      </c>
      <c r="J19064" s="1">
        <v>0</v>
      </c>
      <c r="K19064" t="s">
        <v>23241</v>
      </c>
      <c r="L19064" t="s">
        <v>61372</v>
      </c>
      <c r="M19064" t="s">
        <v>61373</v>
      </c>
    </row>
    <row r="19065" spans="1:13">
      <c r="A19065" s="1" t="s">
        <v>21082</v>
      </c>
      <c r="B19065">
        <v>1.9411530375482801E-5</v>
      </c>
      <c r="C19065" s="1">
        <v>2.1386427117541301E-5</v>
      </c>
      <c r="D19065">
        <v>0.140625</v>
      </c>
      <c r="E19065">
        <v>0.14772727272727301</v>
      </c>
      <c r="F19065">
        <v>5.5851063829787197E-2</v>
      </c>
      <c r="G19065">
        <v>0</v>
      </c>
      <c r="H19065">
        <v>3.8888888888888903E-2</v>
      </c>
      <c r="I19065">
        <v>0</v>
      </c>
      <c r="J19065" s="1" t="s">
        <v>23229</v>
      </c>
      <c r="K19065" t="s">
        <v>23239</v>
      </c>
      <c r="L19065" t="s">
        <v>61374</v>
      </c>
      <c r="M19065" t="s">
        <v>61375</v>
      </c>
    </row>
    <row r="19066" spans="1:13">
      <c r="A19066" s="1" t="s">
        <v>21083</v>
      </c>
      <c r="B19066">
        <v>2.5486145581651801E-8</v>
      </c>
      <c r="C19066" s="1">
        <v>3.7168972035598E-8</v>
      </c>
      <c r="D19066">
        <v>0</v>
      </c>
      <c r="E19066">
        <v>5.2083333333333296E-3</v>
      </c>
      <c r="F19066">
        <v>0</v>
      </c>
      <c r="G19066">
        <v>0</v>
      </c>
      <c r="H19066">
        <v>0</v>
      </c>
      <c r="I19066">
        <v>6.2500000000000003E-3</v>
      </c>
      <c r="J19066" s="1" t="s">
        <v>23229</v>
      </c>
      <c r="K19066" t="s">
        <v>23241</v>
      </c>
      <c r="L19066" t="s">
        <v>61376</v>
      </c>
      <c r="M19066" t="s">
        <v>61377</v>
      </c>
    </row>
    <row r="19067" spans="1:13">
      <c r="A19067" s="1" t="s">
        <v>21084</v>
      </c>
      <c r="B19067">
        <v>2.8376640511928798E-5</v>
      </c>
      <c r="C19067" s="1">
        <v>9.9235083369761298E-6</v>
      </c>
      <c r="D19067">
        <v>0.921875</v>
      </c>
      <c r="E19067">
        <v>0.97894736842105301</v>
      </c>
      <c r="F19067">
        <v>0.94300518134714995</v>
      </c>
      <c r="G19067">
        <v>0.77083333333333304</v>
      </c>
      <c r="H19067">
        <v>0.98095238095238102</v>
      </c>
      <c r="I19067">
        <v>0.94387755102040805</v>
      </c>
      <c r="J19067" s="1">
        <v>0</v>
      </c>
      <c r="K19067" t="s">
        <v>23240</v>
      </c>
      <c r="L19067" t="s">
        <v>61378</v>
      </c>
      <c r="M19067" t="s">
        <v>61379</v>
      </c>
    </row>
    <row r="19068" spans="1:13">
      <c r="A19068" s="1" t="s">
        <v>21085</v>
      </c>
      <c r="B19068">
        <v>9.2096373922019301E-7</v>
      </c>
      <c r="C19068" s="1">
        <v>5.0882271661153601E-7</v>
      </c>
      <c r="D19068">
        <v>0</v>
      </c>
      <c r="E19068">
        <v>6.3291139240506302E-3</v>
      </c>
      <c r="F19068">
        <v>1.7857142857142901E-2</v>
      </c>
      <c r="G19068">
        <v>0</v>
      </c>
      <c r="H19068">
        <v>0</v>
      </c>
      <c r="I19068">
        <v>0</v>
      </c>
      <c r="J19068" s="1">
        <v>0</v>
      </c>
      <c r="K19068" t="s">
        <v>23240</v>
      </c>
      <c r="L19068" t="s">
        <v>61380</v>
      </c>
      <c r="M19068" t="s">
        <v>61381</v>
      </c>
    </row>
    <row r="19069" spans="1:13">
      <c r="A19069" s="1" t="s">
        <v>21086</v>
      </c>
      <c r="B19069">
        <v>3.1348282880956001E-4</v>
      </c>
      <c r="C19069" s="1">
        <v>3.13468749749324E-4</v>
      </c>
      <c r="D19069">
        <v>0.82258064516129004</v>
      </c>
      <c r="E19069">
        <v>0.57894736842105299</v>
      </c>
      <c r="F19069">
        <v>0.79894179894179895</v>
      </c>
      <c r="G19069">
        <v>0.92592592592592604</v>
      </c>
      <c r="H19069">
        <v>0.92857142857142905</v>
      </c>
      <c r="I19069">
        <v>0.94545454545454499</v>
      </c>
      <c r="J19069" s="1">
        <v>1</v>
      </c>
      <c r="K19069" t="s">
        <v>23238</v>
      </c>
      <c r="L19069" t="s">
        <v>61382</v>
      </c>
      <c r="M19069" t="s">
        <v>61383</v>
      </c>
    </row>
    <row r="19070" spans="1:13">
      <c r="A19070" s="1" t="s">
        <v>21087</v>
      </c>
      <c r="B19070">
        <v>2.8835656815668702E-6</v>
      </c>
      <c r="C19070" s="1">
        <v>3.3409718050934499E-5</v>
      </c>
      <c r="D19070">
        <v>1</v>
      </c>
      <c r="E19070">
        <v>1</v>
      </c>
      <c r="F19070">
        <v>0.99725274725274726</v>
      </c>
      <c r="G19070">
        <v>0.54347826086956497</v>
      </c>
      <c r="H19070">
        <v>0.98255813953488369</v>
      </c>
      <c r="I19070">
        <v>0.94444444444444442</v>
      </c>
      <c r="J19070" s="1">
        <v>0.9375</v>
      </c>
      <c r="K19070" t="s">
        <v>23244</v>
      </c>
      <c r="L19070" t="s">
        <v>61384</v>
      </c>
      <c r="M19070" t="s">
        <v>61385</v>
      </c>
    </row>
    <row r="19071" spans="1:13">
      <c r="A19071" s="1" t="s">
        <v>21088</v>
      </c>
      <c r="B19071">
        <v>5.8079277210064002E-6</v>
      </c>
      <c r="C19071" s="1">
        <v>2.82194687515195E-6</v>
      </c>
      <c r="D19071">
        <v>0</v>
      </c>
      <c r="E19071">
        <v>1.26582278481013E-2</v>
      </c>
      <c r="F19071">
        <v>0.14739884393063599</v>
      </c>
      <c r="G19071">
        <v>0</v>
      </c>
      <c r="H19071">
        <v>0.162921348314607</v>
      </c>
      <c r="I19071">
        <v>1.0869565217391301E-2</v>
      </c>
      <c r="J19071" s="1">
        <v>0</v>
      </c>
      <c r="K19071" t="s">
        <v>23241</v>
      </c>
      <c r="L19071" t="s">
        <v>61386</v>
      </c>
      <c r="M19071" t="s">
        <v>61387</v>
      </c>
    </row>
    <row r="19072" spans="1:13">
      <c r="A19072" s="1" t="s">
        <v>21089</v>
      </c>
      <c r="B19072">
        <v>2.33633245662651E-6</v>
      </c>
      <c r="C19072" s="1">
        <v>6.8981433340581404E-5</v>
      </c>
      <c r="D19072">
        <v>1</v>
      </c>
      <c r="E19072">
        <v>1</v>
      </c>
      <c r="F19072">
        <v>0.99740932642487001</v>
      </c>
      <c r="G19072">
        <v>0.72222222222222199</v>
      </c>
      <c r="H19072">
        <v>0.90789473684210498</v>
      </c>
      <c r="I19072">
        <v>0.97196261682243001</v>
      </c>
      <c r="J19072" s="1">
        <v>1</v>
      </c>
      <c r="K19072" t="s">
        <v>23240</v>
      </c>
      <c r="L19072" t="s">
        <v>61388</v>
      </c>
      <c r="M19072" t="s">
        <v>61389</v>
      </c>
    </row>
    <row r="19073" spans="1:13">
      <c r="A19073" s="1" t="s">
        <v>21090</v>
      </c>
      <c r="B19073">
        <v>1.0286712738894601E-6</v>
      </c>
      <c r="C19073" s="1">
        <v>4.3347082959920002E-7</v>
      </c>
      <c r="D19073">
        <v>1.7857142857142901E-2</v>
      </c>
      <c r="E19073">
        <v>6.9444444444444397E-3</v>
      </c>
      <c r="F19073">
        <v>0</v>
      </c>
      <c r="G19073">
        <v>0.19642857142857101</v>
      </c>
      <c r="H19073">
        <v>1.1764705882352899E-2</v>
      </c>
      <c r="I19073">
        <v>7.9545454545454503E-2</v>
      </c>
      <c r="J19073" s="1">
        <v>0</v>
      </c>
      <c r="K19073" t="s">
        <v>23241</v>
      </c>
      <c r="L19073" t="s">
        <v>61390</v>
      </c>
      <c r="M19073" t="s">
        <v>61391</v>
      </c>
    </row>
    <row r="19074" spans="1:13">
      <c r="A19074" s="1" t="s">
        <v>21091</v>
      </c>
      <c r="B19074">
        <v>7.4771654026689905E-7</v>
      </c>
      <c r="C19074" s="1">
        <v>2.2765907726644901E-5</v>
      </c>
      <c r="D19074">
        <v>1</v>
      </c>
      <c r="E19074">
        <v>1</v>
      </c>
      <c r="F19074">
        <v>0.99742268041237103</v>
      </c>
      <c r="G19074">
        <v>0.99137931034482796</v>
      </c>
      <c r="H19074">
        <v>1</v>
      </c>
      <c r="I19074">
        <v>0.92857142857142905</v>
      </c>
      <c r="J19074" s="1" t="s">
        <v>23229</v>
      </c>
      <c r="K19074" t="s">
        <v>23239</v>
      </c>
      <c r="L19074" t="s">
        <v>61392</v>
      </c>
      <c r="M19074" t="s">
        <v>61393</v>
      </c>
    </row>
    <row r="19075" spans="1:13">
      <c r="A19075" s="1" t="s">
        <v>21092</v>
      </c>
      <c r="B19075">
        <v>4.3737994687179002E-4</v>
      </c>
      <c r="C19075" s="1">
        <v>2.7236132038057498E-7</v>
      </c>
      <c r="D19075">
        <v>0.98387096774193505</v>
      </c>
      <c r="E19075">
        <v>0.73648648648648696</v>
      </c>
      <c r="F19075">
        <v>0.99637681159420299</v>
      </c>
      <c r="G19075">
        <v>1</v>
      </c>
      <c r="H19075">
        <v>0.95833333333333304</v>
      </c>
      <c r="I19075">
        <v>1</v>
      </c>
      <c r="J19075" s="1">
        <v>1</v>
      </c>
      <c r="K19075" t="s">
        <v>23238</v>
      </c>
      <c r="L19075" t="s">
        <v>61394</v>
      </c>
      <c r="M19075" t="s">
        <v>61395</v>
      </c>
    </row>
    <row r="19076" spans="1:13">
      <c r="A19076" s="1" t="s">
        <v>21093</v>
      </c>
      <c r="B19076">
        <v>4.7591398643960299E-7</v>
      </c>
      <c r="C19076" s="1">
        <v>1.92303871489976E-6</v>
      </c>
      <c r="D19076">
        <v>0</v>
      </c>
      <c r="E19076">
        <v>0</v>
      </c>
      <c r="F19076">
        <v>0</v>
      </c>
      <c r="G19076">
        <v>0.30303030303030298</v>
      </c>
      <c r="H19076">
        <v>0</v>
      </c>
      <c r="I19076">
        <v>6.6666666666666693E-2</v>
      </c>
      <c r="J19076" s="1">
        <v>0</v>
      </c>
      <c r="K19076" t="s">
        <v>23241</v>
      </c>
      <c r="L19076" t="s">
        <v>61396</v>
      </c>
      <c r="M19076" t="s">
        <v>61397</v>
      </c>
    </row>
    <row r="19077" spans="1:13">
      <c r="A19077" s="1" t="s">
        <v>21094</v>
      </c>
      <c r="B19077">
        <v>3.4894250833285302E-7</v>
      </c>
      <c r="C19077" s="1">
        <v>1.6483734390263799E-5</v>
      </c>
      <c r="D19077">
        <v>0.66071428571428603</v>
      </c>
      <c r="E19077">
        <v>0.88028169014084501</v>
      </c>
      <c r="F19077">
        <v>0.97169811320754695</v>
      </c>
      <c r="G19077">
        <v>0.15</v>
      </c>
      <c r="H19077">
        <v>0.94117647058823495</v>
      </c>
      <c r="I19077">
        <v>0.38235294117647101</v>
      </c>
      <c r="J19077" s="1">
        <v>0</v>
      </c>
      <c r="K19077" t="s">
        <v>23238</v>
      </c>
      <c r="L19077" t="s">
        <v>61398</v>
      </c>
      <c r="M19077" t="s">
        <v>61399</v>
      </c>
    </row>
    <row r="19078" spans="1:13">
      <c r="A19078" s="1" t="s">
        <v>21095</v>
      </c>
      <c r="B19078">
        <v>1.17172883560923E-6</v>
      </c>
      <c r="C19078" s="1">
        <v>7.60889586531714E-6</v>
      </c>
      <c r="D19078">
        <v>0.26315789473684204</v>
      </c>
      <c r="E19078">
        <v>0.11475409836065598</v>
      </c>
      <c r="F19078">
        <v>2.0325203252033019E-2</v>
      </c>
      <c r="G19078">
        <v>0.22413793103448298</v>
      </c>
      <c r="H19078">
        <v>7.0422535211267956E-2</v>
      </c>
      <c r="I19078">
        <v>0.19354838709677402</v>
      </c>
      <c r="J19078" s="1">
        <v>0</v>
      </c>
      <c r="K19078" t="s">
        <v>23243</v>
      </c>
      <c r="L19078" t="s">
        <v>61400</v>
      </c>
      <c r="M19078" t="s">
        <v>61401</v>
      </c>
    </row>
    <row r="19079" spans="1:13">
      <c r="A19079" s="1" t="s">
        <v>21096</v>
      </c>
      <c r="B19079">
        <v>1.71421726897581E-8</v>
      </c>
      <c r="C19079" s="1">
        <v>5.1589271492489903E-9</v>
      </c>
      <c r="D19079">
        <v>0.98387096774193505</v>
      </c>
      <c r="E19079">
        <v>1</v>
      </c>
      <c r="F19079">
        <v>0.97593582887700503</v>
      </c>
      <c r="G19079">
        <v>1</v>
      </c>
      <c r="H19079">
        <v>0.98314606741572996</v>
      </c>
      <c r="I19079">
        <v>0.96</v>
      </c>
      <c r="J19079" s="1">
        <v>1</v>
      </c>
      <c r="K19079" t="s">
        <v>23239</v>
      </c>
      <c r="L19079" t="s">
        <v>61402</v>
      </c>
      <c r="M19079" t="s">
        <v>61403</v>
      </c>
    </row>
    <row r="19080" spans="1:13">
      <c r="A19080" s="1" t="s">
        <v>21097</v>
      </c>
      <c r="B19080">
        <v>3.0456086778895099E-4</v>
      </c>
      <c r="C19080" s="1">
        <v>5.4124229179910303E-6</v>
      </c>
      <c r="D19080">
        <v>0.47058823529411797</v>
      </c>
      <c r="E19080">
        <v>0.26595744680851102</v>
      </c>
      <c r="F19080">
        <v>0.58928571428571397</v>
      </c>
      <c r="G19080">
        <v>0.34782608695652201</v>
      </c>
      <c r="H19080">
        <v>0.41044776119402998</v>
      </c>
      <c r="I19080">
        <v>0.3</v>
      </c>
      <c r="J19080" s="1">
        <v>0</v>
      </c>
      <c r="K19080" t="s">
        <v>23242</v>
      </c>
      <c r="L19080" t="s">
        <v>61404</v>
      </c>
      <c r="M19080" t="s">
        <v>61405</v>
      </c>
    </row>
    <row r="19081" spans="1:13">
      <c r="A19081" s="1" t="s">
        <v>21098</v>
      </c>
      <c r="B19081">
        <v>1.7184672749754701E-4</v>
      </c>
      <c r="C19081" s="1">
        <v>2.84707330993966E-4</v>
      </c>
      <c r="D19081">
        <v>0.765625</v>
      </c>
      <c r="E19081">
        <v>0.61979166666666696</v>
      </c>
      <c r="F19081">
        <v>0.60512820512820498</v>
      </c>
      <c r="G19081">
        <v>0.99137931034482796</v>
      </c>
      <c r="H19081">
        <v>0.66814159292035402</v>
      </c>
      <c r="I19081">
        <v>0.87096774193548399</v>
      </c>
      <c r="J19081" s="1">
        <v>1</v>
      </c>
      <c r="K19081" t="s">
        <v>23238</v>
      </c>
      <c r="L19081" t="s">
        <v>61406</v>
      </c>
      <c r="M19081" t="s">
        <v>61407</v>
      </c>
    </row>
    <row r="19082" spans="1:13">
      <c r="A19082" s="1" t="s">
        <v>21099</v>
      </c>
      <c r="B19082">
        <v>4.1397486298725099E-7</v>
      </c>
      <c r="C19082" s="1">
        <v>3.3856299522839598E-8</v>
      </c>
      <c r="D19082">
        <v>0</v>
      </c>
      <c r="E19082">
        <v>0</v>
      </c>
      <c r="F19082">
        <v>5.6034482758620698E-2</v>
      </c>
      <c r="G19082">
        <v>0</v>
      </c>
      <c r="H19082">
        <v>0</v>
      </c>
      <c r="I19082">
        <v>0</v>
      </c>
      <c r="J19082" s="1">
        <v>0</v>
      </c>
      <c r="K19082" t="s">
        <v>23240</v>
      </c>
      <c r="L19082" t="s">
        <v>61408</v>
      </c>
      <c r="M19082" t="s">
        <v>61409</v>
      </c>
    </row>
    <row r="19083" spans="1:13">
      <c r="A19083" s="1" t="s">
        <v>21100</v>
      </c>
      <c r="B19083">
        <v>4.1264933702247297E-5</v>
      </c>
      <c r="C19083" s="1">
        <v>1.8331953002411399E-4</v>
      </c>
      <c r="D19083">
        <v>0.225806451612903</v>
      </c>
      <c r="E19083">
        <v>0.33152173913043498</v>
      </c>
      <c r="F19083">
        <v>0.316176470588235</v>
      </c>
      <c r="G19083">
        <v>0</v>
      </c>
      <c r="H19083">
        <v>5.93220338983051E-2</v>
      </c>
      <c r="I19083">
        <v>3.4883720930232599E-2</v>
      </c>
      <c r="J19083" s="1">
        <v>1</v>
      </c>
      <c r="K19083" t="s">
        <v>23241</v>
      </c>
      <c r="L19083" t="s">
        <v>61410</v>
      </c>
      <c r="M19083" t="s">
        <v>61411</v>
      </c>
    </row>
    <row r="19084" spans="1:13">
      <c r="A19084" s="1" t="s">
        <v>21101</v>
      </c>
      <c r="B19084">
        <v>5.0274612845397896E-7</v>
      </c>
      <c r="C19084" s="1">
        <v>6.7251318884696505E-8</v>
      </c>
      <c r="D19084">
        <v>1.6129032258064498E-2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 s="1" t="s">
        <v>23229</v>
      </c>
      <c r="K19084" t="s">
        <v>23238</v>
      </c>
      <c r="L19084" t="s">
        <v>61412</v>
      </c>
      <c r="M19084" t="s">
        <v>61413</v>
      </c>
    </row>
    <row r="19085" spans="1:13">
      <c r="A19085" s="1" t="s">
        <v>21102</v>
      </c>
      <c r="B19085">
        <v>3.1547364065747199E-4</v>
      </c>
      <c r="C19085" s="1">
        <v>1.01097584895883E-4</v>
      </c>
      <c r="D19085">
        <v>0.64516129032258096</v>
      </c>
      <c r="E19085">
        <v>0.81868131868131899</v>
      </c>
      <c r="F19085">
        <v>0.55412371134020599</v>
      </c>
      <c r="G19085">
        <v>0.5</v>
      </c>
      <c r="H19085">
        <v>0.35398230088495602</v>
      </c>
      <c r="I19085">
        <v>0.4</v>
      </c>
      <c r="J19085" s="1">
        <v>1</v>
      </c>
      <c r="K19085" t="s">
        <v>23241</v>
      </c>
      <c r="L19085" t="s">
        <v>61414</v>
      </c>
      <c r="M19085" t="s">
        <v>61415</v>
      </c>
    </row>
    <row r="19086" spans="1:13">
      <c r="A19086" s="1" t="s">
        <v>21103</v>
      </c>
      <c r="B19086">
        <v>5.5483041670569099E-5</v>
      </c>
      <c r="C19086" s="1">
        <v>2.2879774717582501E-5</v>
      </c>
      <c r="D19086">
        <v>0.80769230769230804</v>
      </c>
      <c r="E19086">
        <v>0.86486486486486502</v>
      </c>
      <c r="F19086">
        <v>0.34246575342465801</v>
      </c>
      <c r="G19086">
        <v>0.72058823529411797</v>
      </c>
      <c r="H19086">
        <v>0.35185185185185203</v>
      </c>
      <c r="I19086">
        <v>0.38750000000000001</v>
      </c>
      <c r="J19086" s="1">
        <v>0</v>
      </c>
      <c r="K19086" t="s">
        <v>23241</v>
      </c>
      <c r="L19086" t="s">
        <v>61416</v>
      </c>
      <c r="M19086" t="s">
        <v>61417</v>
      </c>
    </row>
    <row r="19087" spans="1:13">
      <c r="A19087" s="1" t="s">
        <v>21104</v>
      </c>
      <c r="B19087">
        <v>4.5934643221664599E-6</v>
      </c>
      <c r="C19087" s="1">
        <v>2.2785153678581501E-6</v>
      </c>
      <c r="D19087">
        <v>5.5555555555555601E-2</v>
      </c>
      <c r="E19087">
        <v>0</v>
      </c>
      <c r="F19087">
        <v>0.15891472868217099</v>
      </c>
      <c r="G19087">
        <v>0</v>
      </c>
      <c r="H19087">
        <v>0.10638297872340401</v>
      </c>
      <c r="I19087">
        <v>0</v>
      </c>
      <c r="J19087" s="1">
        <v>0</v>
      </c>
      <c r="K19087" t="s">
        <v>23242</v>
      </c>
      <c r="L19087" t="s">
        <v>61418</v>
      </c>
      <c r="M19087" t="s">
        <v>61419</v>
      </c>
    </row>
    <row r="19088" spans="1:13">
      <c r="A19088" s="1" t="s">
        <v>21105</v>
      </c>
      <c r="B19088">
        <v>1.8926031512482E-5</v>
      </c>
      <c r="C19088" s="1">
        <v>1.7469899614495401E-5</v>
      </c>
      <c r="D19088">
        <v>1</v>
      </c>
      <c r="E19088">
        <v>1</v>
      </c>
      <c r="F19088">
        <v>0.9375</v>
      </c>
      <c r="G19088">
        <v>0.98888888888888904</v>
      </c>
      <c r="H19088">
        <v>0.47761194029850701</v>
      </c>
      <c r="I19088">
        <v>0.984615384615385</v>
      </c>
      <c r="J19088" s="1">
        <v>1</v>
      </c>
      <c r="K19088" t="s">
        <v>23241</v>
      </c>
      <c r="L19088" t="s">
        <v>61420</v>
      </c>
      <c r="M19088" t="s">
        <v>61421</v>
      </c>
    </row>
    <row r="19089" spans="1:13">
      <c r="A19089" s="1" t="s">
        <v>21106</v>
      </c>
      <c r="B19089">
        <v>2.4090927786391399E-4</v>
      </c>
      <c r="C19089" s="1">
        <v>1.5063585374122199E-5</v>
      </c>
      <c r="D19089">
        <v>0</v>
      </c>
      <c r="E19089">
        <v>0.34736842105263199</v>
      </c>
      <c r="F19089">
        <v>2.60416666666667E-3</v>
      </c>
      <c r="G19089">
        <v>0</v>
      </c>
      <c r="H19089">
        <v>4.8076923076923097E-3</v>
      </c>
      <c r="I19089">
        <v>5.6179775280898901E-3</v>
      </c>
      <c r="J19089" s="1">
        <v>4.5454545454545497E-2</v>
      </c>
      <c r="K19089" t="s">
        <v>23241</v>
      </c>
      <c r="L19089" t="s">
        <v>61422</v>
      </c>
      <c r="M19089" t="s">
        <v>61423</v>
      </c>
    </row>
    <row r="19090" spans="1:13">
      <c r="A19090" s="1" t="s">
        <v>21107</v>
      </c>
      <c r="B19090">
        <v>3.4854796110388701E-4</v>
      </c>
      <c r="C19090" s="1">
        <v>8.1539518531747196E-5</v>
      </c>
      <c r="D19090">
        <v>0.98275862068965503</v>
      </c>
      <c r="E19090">
        <v>1</v>
      </c>
      <c r="F19090">
        <v>0.373493975903614</v>
      </c>
      <c r="G19090">
        <v>0.98648648648648696</v>
      </c>
      <c r="H19090">
        <v>0.41249999999999998</v>
      </c>
      <c r="I19090">
        <v>0.91509433962264197</v>
      </c>
      <c r="J19090" s="1">
        <v>1</v>
      </c>
      <c r="K19090" t="s">
        <v>23239</v>
      </c>
      <c r="L19090" t="s">
        <v>61424</v>
      </c>
      <c r="M19090" t="s">
        <v>61425</v>
      </c>
    </row>
    <row r="19091" spans="1:13">
      <c r="A19091" s="1" t="s">
        <v>21108</v>
      </c>
      <c r="B19091">
        <v>0</v>
      </c>
      <c r="C19091" s="1">
        <v>0</v>
      </c>
      <c r="D19091">
        <v>1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 s="1">
        <v>1</v>
      </c>
      <c r="K19091" t="s">
        <v>23238</v>
      </c>
      <c r="L19091" t="s">
        <v>61426</v>
      </c>
      <c r="M19091" t="s">
        <v>61427</v>
      </c>
    </row>
    <row r="19092" spans="1:13">
      <c r="A19092" s="1" t="s">
        <v>21109</v>
      </c>
      <c r="B19092">
        <v>2.24829250168886E-5</v>
      </c>
      <c r="C19092" s="1">
        <v>4.7686704544607101E-6</v>
      </c>
      <c r="D19092">
        <v>0.6875</v>
      </c>
      <c r="E19092">
        <v>0.94252873563218398</v>
      </c>
      <c r="F19092">
        <v>0.160818713450292</v>
      </c>
      <c r="G19092">
        <v>0.93243243243243201</v>
      </c>
      <c r="H19092">
        <v>0.18965517241379301</v>
      </c>
      <c r="I19092">
        <v>0.72727272727272696</v>
      </c>
      <c r="J19092" s="1">
        <v>0</v>
      </c>
      <c r="K19092" t="s">
        <v>23239</v>
      </c>
      <c r="L19092" t="s">
        <v>61428</v>
      </c>
      <c r="M19092" t="s">
        <v>61429</v>
      </c>
    </row>
    <row r="19093" spans="1:13">
      <c r="A19093" s="1" t="s">
        <v>21110</v>
      </c>
      <c r="B19093">
        <v>2.8431396460534799E-6</v>
      </c>
      <c r="C19093" s="1">
        <v>2.5794042139673499E-6</v>
      </c>
      <c r="D19093">
        <v>1.5625E-2</v>
      </c>
      <c r="E19093">
        <v>4.7872340425531901E-2</v>
      </c>
      <c r="F19093">
        <v>3.9267015706806303E-2</v>
      </c>
      <c r="G19093">
        <v>0</v>
      </c>
      <c r="H19093">
        <v>4.5045045045045001E-3</v>
      </c>
      <c r="I19093">
        <v>5.1546391752577301E-3</v>
      </c>
      <c r="J19093" s="1">
        <v>0</v>
      </c>
      <c r="K19093" t="s">
        <v>23242</v>
      </c>
      <c r="L19093" t="s">
        <v>61430</v>
      </c>
      <c r="M19093" t="s">
        <v>61431</v>
      </c>
    </row>
    <row r="19094" spans="1:13">
      <c r="A19094" s="1" t="s">
        <v>21111</v>
      </c>
      <c r="B19094">
        <v>1.1582343963831601E-4</v>
      </c>
      <c r="C19094" s="1">
        <v>3.43016487374115E-7</v>
      </c>
      <c r="D19094">
        <v>0.87931034482758597</v>
      </c>
      <c r="E19094">
        <v>0.67977528089887596</v>
      </c>
      <c r="F19094">
        <v>0.95618556701030899</v>
      </c>
      <c r="G19094">
        <v>0.74561403508771895</v>
      </c>
      <c r="H19094">
        <v>0.97807017543859698</v>
      </c>
      <c r="I19094">
        <v>0.85365853658536595</v>
      </c>
      <c r="J19094" s="1">
        <v>1</v>
      </c>
      <c r="K19094" t="s">
        <v>23240</v>
      </c>
      <c r="L19094" t="s">
        <v>61432</v>
      </c>
      <c r="M19094" t="s">
        <v>61433</v>
      </c>
    </row>
    <row r="19095" spans="1:13">
      <c r="A19095" s="1" t="s">
        <v>21112</v>
      </c>
      <c r="B19095">
        <v>1.19706812337245E-8</v>
      </c>
      <c r="C19095" s="1">
        <v>1.52474830388205E-9</v>
      </c>
      <c r="D19095">
        <v>0</v>
      </c>
      <c r="E19095">
        <v>6.41025641025641E-3</v>
      </c>
      <c r="F19095">
        <v>0</v>
      </c>
      <c r="G19095">
        <v>0</v>
      </c>
      <c r="H19095">
        <v>0</v>
      </c>
      <c r="I19095">
        <v>0</v>
      </c>
      <c r="J19095" s="1">
        <v>0.44444444444444398</v>
      </c>
      <c r="K19095" t="s">
        <v>23238</v>
      </c>
      <c r="L19095" t="s">
        <v>61434</v>
      </c>
      <c r="M19095" t="s">
        <v>61435</v>
      </c>
    </row>
    <row r="19096" spans="1:13">
      <c r="A19096" s="1" t="s">
        <v>21113</v>
      </c>
      <c r="B19096">
        <v>1.22188362895669E-7</v>
      </c>
      <c r="C19096" s="1">
        <v>6.8017787820698603E-10</v>
      </c>
      <c r="D19096">
        <v>6.6666666666666693E-2</v>
      </c>
      <c r="E19096">
        <v>6.5789473684210497E-3</v>
      </c>
      <c r="F19096">
        <v>0.337662337662338</v>
      </c>
      <c r="G19096">
        <v>0</v>
      </c>
      <c r="H19096">
        <v>0.50862068965517204</v>
      </c>
      <c r="I19096">
        <v>0.06</v>
      </c>
      <c r="J19096" s="1">
        <v>1</v>
      </c>
      <c r="K19096" t="s">
        <v>23241</v>
      </c>
      <c r="L19096" t="s">
        <v>61436</v>
      </c>
      <c r="M19096" t="s">
        <v>61437</v>
      </c>
    </row>
    <row r="19097" spans="1:13">
      <c r="A19097" s="1" t="s">
        <v>21114</v>
      </c>
      <c r="B19097">
        <v>3.7016758933907301E-4</v>
      </c>
      <c r="C19097" s="1">
        <v>4.7925807278509701E-7</v>
      </c>
      <c r="D19097">
        <v>0.82758620689655205</v>
      </c>
      <c r="E19097">
        <v>0.58988764044943798</v>
      </c>
      <c r="F19097">
        <v>0.94072164948453596</v>
      </c>
      <c r="G19097">
        <v>1</v>
      </c>
      <c r="H19097">
        <v>0.90099009900990101</v>
      </c>
      <c r="I19097">
        <v>0.96078431372549</v>
      </c>
      <c r="J19097" s="1">
        <v>1</v>
      </c>
      <c r="K19097" t="s">
        <v>23241</v>
      </c>
      <c r="L19097" t="s">
        <v>61438</v>
      </c>
      <c r="M19097" t="s">
        <v>61439</v>
      </c>
    </row>
    <row r="19098" spans="1:13">
      <c r="A19098" s="1" t="s">
        <v>21115</v>
      </c>
      <c r="B19098">
        <v>1.5815150841759801E-6</v>
      </c>
      <c r="C19098" s="1">
        <v>7.38694042557594E-6</v>
      </c>
      <c r="D19098">
        <v>1</v>
      </c>
      <c r="E19098">
        <v>1</v>
      </c>
      <c r="F19098">
        <v>0.99390243902439002</v>
      </c>
      <c r="G19098">
        <v>0.70833333333333304</v>
      </c>
      <c r="H19098">
        <v>1</v>
      </c>
      <c r="I19098">
        <v>0.69444444444444398</v>
      </c>
      <c r="J19098" s="1">
        <v>1</v>
      </c>
      <c r="K19098" t="s">
        <v>23238</v>
      </c>
      <c r="L19098" t="s">
        <v>61440</v>
      </c>
      <c r="M19098" t="s">
        <v>61441</v>
      </c>
    </row>
    <row r="19099" spans="1:13">
      <c r="A19099" s="1" t="s">
        <v>21116</v>
      </c>
      <c r="B19099">
        <v>7.15960443016378E-4</v>
      </c>
      <c r="C19099" s="1">
        <v>2.20920696038117E-4</v>
      </c>
      <c r="D19099">
        <v>0.8</v>
      </c>
      <c r="E19099">
        <v>1</v>
      </c>
      <c r="F19099">
        <v>0.25193798449612398</v>
      </c>
      <c r="G19099">
        <v>0.819148936170213</v>
      </c>
      <c r="H19099">
        <v>0.33333333333333298</v>
      </c>
      <c r="I19099">
        <v>0.375</v>
      </c>
      <c r="J19099" s="1">
        <v>0</v>
      </c>
      <c r="K19099" t="s">
        <v>23238</v>
      </c>
      <c r="L19099" t="s">
        <v>61442</v>
      </c>
      <c r="M19099" t="s">
        <v>61443</v>
      </c>
    </row>
    <row r="19100" spans="1:13">
      <c r="A19100" s="1" t="s">
        <v>21117</v>
      </c>
      <c r="B19100">
        <v>3.2082914283448001E-6</v>
      </c>
      <c r="C19100" s="1">
        <v>4.9254709979428599E-7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9.7560975609756101E-2</v>
      </c>
      <c r="J19100" s="1" t="s">
        <v>23229</v>
      </c>
      <c r="K19100" t="s">
        <v>23237</v>
      </c>
      <c r="L19100" t="s">
        <v>61444</v>
      </c>
      <c r="M19100" t="s">
        <v>61445</v>
      </c>
    </row>
    <row r="19101" spans="1:13">
      <c r="A19101" s="1" t="s">
        <v>21118</v>
      </c>
      <c r="B19101">
        <v>3.3766662121457401E-6</v>
      </c>
      <c r="C19101" s="1">
        <v>3.0984501047619302E-5</v>
      </c>
      <c r="D19101">
        <v>0</v>
      </c>
      <c r="E19101">
        <v>6.17283950617284E-3</v>
      </c>
      <c r="F19101">
        <v>0.13611111111111099</v>
      </c>
      <c r="G19101">
        <v>0</v>
      </c>
      <c r="H19101">
        <v>0</v>
      </c>
      <c r="I19101">
        <v>0</v>
      </c>
      <c r="J19101" s="1">
        <v>0</v>
      </c>
      <c r="K19101" t="s">
        <v>23238</v>
      </c>
      <c r="L19101" t="s">
        <v>61446</v>
      </c>
      <c r="M19101" t="s">
        <v>61447</v>
      </c>
    </row>
    <row r="19102" spans="1:13">
      <c r="A19102" s="1" t="s">
        <v>21119</v>
      </c>
      <c r="B19102">
        <v>3.72052896320901E-12</v>
      </c>
      <c r="C19102" s="1">
        <v>7.3708448654820797E-6</v>
      </c>
      <c r="D19102">
        <v>0</v>
      </c>
      <c r="E19102">
        <v>0</v>
      </c>
      <c r="F19102">
        <v>0</v>
      </c>
      <c r="G19102">
        <v>0</v>
      </c>
      <c r="H19102">
        <v>1.35135135135135E-2</v>
      </c>
      <c r="I19102">
        <v>0</v>
      </c>
      <c r="J19102" s="1">
        <v>1</v>
      </c>
      <c r="K19102" t="s">
        <v>23238</v>
      </c>
      <c r="L19102" t="s">
        <v>61448</v>
      </c>
      <c r="M19102" t="s">
        <v>61449</v>
      </c>
    </row>
    <row r="19103" spans="1:13">
      <c r="A19103" s="1" t="s">
        <v>21120</v>
      </c>
      <c r="B19103">
        <v>1.78143625658826E-6</v>
      </c>
      <c r="C19103" s="1">
        <v>9.7594978903980107E-6</v>
      </c>
      <c r="D19103">
        <v>1</v>
      </c>
      <c r="E19103">
        <v>1</v>
      </c>
      <c r="F19103">
        <v>0.89144736842105299</v>
      </c>
      <c r="G19103">
        <v>1</v>
      </c>
      <c r="H19103">
        <v>0.72222222222222199</v>
      </c>
      <c r="I19103">
        <v>0.98571428571428599</v>
      </c>
      <c r="J19103" s="1">
        <v>1</v>
      </c>
      <c r="K19103" t="s">
        <v>23241</v>
      </c>
      <c r="L19103" t="s">
        <v>61450</v>
      </c>
      <c r="M19103" t="s">
        <v>61451</v>
      </c>
    </row>
    <row r="19104" spans="1:13">
      <c r="A19104" s="1" t="s">
        <v>21121</v>
      </c>
      <c r="B19104">
        <v>1.19603771496446E-5</v>
      </c>
      <c r="C19104" s="1">
        <v>7.5160504218611706E-5</v>
      </c>
      <c r="D19104">
        <v>0.921875</v>
      </c>
      <c r="E19104">
        <v>0.99479166666666696</v>
      </c>
      <c r="F19104">
        <v>0.81282051282051304</v>
      </c>
      <c r="G19104">
        <v>0.87068965517241403</v>
      </c>
      <c r="H19104">
        <v>0.72807017543859698</v>
      </c>
      <c r="I19104">
        <v>0.86799999999999999</v>
      </c>
      <c r="J19104" s="1">
        <v>1</v>
      </c>
      <c r="K19104" t="s">
        <v>23238</v>
      </c>
      <c r="L19104" t="s">
        <v>61452</v>
      </c>
      <c r="M19104" t="s">
        <v>61453</v>
      </c>
    </row>
    <row r="19105" spans="1:13">
      <c r="A19105" s="1" t="s">
        <v>21122</v>
      </c>
      <c r="B19105">
        <v>1.09412478639634E-6</v>
      </c>
      <c r="C19105" s="1">
        <v>1.2714258461333799E-6</v>
      </c>
      <c r="D19105">
        <v>1</v>
      </c>
      <c r="E19105">
        <v>1</v>
      </c>
      <c r="F19105">
        <v>1</v>
      </c>
      <c r="G19105">
        <v>0.78048780487804903</v>
      </c>
      <c r="H19105">
        <v>0.99557522123893805</v>
      </c>
      <c r="I19105">
        <v>0.95673076923076905</v>
      </c>
      <c r="J19105" s="1">
        <v>1</v>
      </c>
      <c r="K19105" t="s">
        <v>23238</v>
      </c>
      <c r="L19105" t="s">
        <v>61454</v>
      </c>
      <c r="M19105" t="s">
        <v>61455</v>
      </c>
    </row>
    <row r="19106" spans="1:13">
      <c r="A19106" s="1" t="s">
        <v>21123</v>
      </c>
      <c r="B19106">
        <v>1.85010045111793E-5</v>
      </c>
      <c r="C19106" s="1">
        <v>2.0902977696422102E-6</v>
      </c>
      <c r="D19106">
        <v>0.7</v>
      </c>
      <c r="E19106">
        <v>0.81506849315068497</v>
      </c>
      <c r="F19106">
        <v>0.83333333333333304</v>
      </c>
      <c r="G19106">
        <v>0.94736842105263197</v>
      </c>
      <c r="H19106">
        <v>0.93442622950819698</v>
      </c>
      <c r="I19106">
        <v>0.79310344827586199</v>
      </c>
      <c r="J19106" s="1">
        <v>1</v>
      </c>
      <c r="K19106" t="s">
        <v>23238</v>
      </c>
      <c r="L19106" t="s">
        <v>61456</v>
      </c>
      <c r="M19106" t="s">
        <v>61457</v>
      </c>
    </row>
    <row r="19107" spans="1:13">
      <c r="A19107" s="1" t="s">
        <v>21124</v>
      </c>
      <c r="B19107">
        <v>1.1715461752164E-10</v>
      </c>
      <c r="C19107" s="1">
        <v>1.6395952112907299E-5</v>
      </c>
      <c r="D19107">
        <v>0</v>
      </c>
      <c r="E19107">
        <v>0</v>
      </c>
      <c r="F19107">
        <v>0</v>
      </c>
      <c r="G19107">
        <v>0.65217391304347805</v>
      </c>
      <c r="H19107">
        <v>0</v>
      </c>
      <c r="I19107">
        <v>2.0833333333333301E-2</v>
      </c>
      <c r="J19107" s="1" t="s">
        <v>23229</v>
      </c>
      <c r="K19107" t="s">
        <v>23237</v>
      </c>
      <c r="L19107" t="s">
        <v>61458</v>
      </c>
      <c r="M19107" t="s">
        <v>61459</v>
      </c>
    </row>
    <row r="19108" spans="1:13">
      <c r="A19108" s="1" t="s">
        <v>21125</v>
      </c>
      <c r="B19108">
        <v>9.1242147567955803E-7</v>
      </c>
      <c r="C19108" s="1">
        <v>7.5427319686287599E-6</v>
      </c>
      <c r="D19108">
        <v>0.82608695652173902</v>
      </c>
      <c r="E19108">
        <v>0.84027777777777801</v>
      </c>
      <c r="F19108">
        <v>0.73138297872340396</v>
      </c>
      <c r="G19108">
        <v>1</v>
      </c>
      <c r="H19108">
        <v>0.87777777777777799</v>
      </c>
      <c r="I19108">
        <v>0.91346153846153799</v>
      </c>
      <c r="J19108" s="1">
        <v>1</v>
      </c>
      <c r="K19108" t="s">
        <v>23240</v>
      </c>
      <c r="L19108" t="s">
        <v>61460</v>
      </c>
      <c r="M19108" t="s">
        <v>61461</v>
      </c>
    </row>
    <row r="19109" spans="1:13">
      <c r="A19109" s="1" t="s">
        <v>21126</v>
      </c>
      <c r="B19109">
        <v>5.3368975792796101E-5</v>
      </c>
      <c r="C19109" s="1">
        <v>2.77645069307367E-5</v>
      </c>
      <c r="D19109">
        <v>0.81666666666666698</v>
      </c>
      <c r="E19109">
        <v>0.879120879120879</v>
      </c>
      <c r="F19109">
        <v>0.87254901960784303</v>
      </c>
      <c r="G19109">
        <v>0.92857142857142905</v>
      </c>
      <c r="H19109">
        <v>0.85632183908046</v>
      </c>
      <c r="I19109">
        <v>0.8125</v>
      </c>
      <c r="J19109" s="1">
        <v>1</v>
      </c>
      <c r="K19109" t="s">
        <v>23238</v>
      </c>
      <c r="L19109" t="s">
        <v>61462</v>
      </c>
      <c r="M19109" t="s">
        <v>61463</v>
      </c>
    </row>
    <row r="19110" spans="1:13">
      <c r="A19110" s="1" t="s">
        <v>21127</v>
      </c>
      <c r="B19110">
        <v>4.2501957455701596E-6</v>
      </c>
      <c r="C19110" s="1">
        <v>5.0257164552841305E-7</v>
      </c>
      <c r="D19110">
        <v>0.125</v>
      </c>
      <c r="E19110">
        <v>7.2368421052631596E-2</v>
      </c>
      <c r="F19110">
        <v>0.81196581196581197</v>
      </c>
      <c r="G19110">
        <v>0.15625</v>
      </c>
      <c r="H19110">
        <v>0.78985507246376796</v>
      </c>
      <c r="I19110">
        <v>0.5</v>
      </c>
      <c r="J19110" s="1">
        <v>1</v>
      </c>
      <c r="K19110" t="s">
        <v>23241</v>
      </c>
      <c r="L19110" t="s">
        <v>61464</v>
      </c>
      <c r="M19110" t="s">
        <v>61465</v>
      </c>
    </row>
    <row r="19111" spans="1:13">
      <c r="A19111" s="1" t="s">
        <v>21128</v>
      </c>
      <c r="B19111">
        <v>2.8012749557737998E-6</v>
      </c>
      <c r="C19111" s="1">
        <v>1.4289213419312099E-9</v>
      </c>
      <c r="D19111">
        <v>1</v>
      </c>
      <c r="E19111">
        <v>1</v>
      </c>
      <c r="F19111">
        <v>1</v>
      </c>
      <c r="G19111">
        <v>0.45454545454545497</v>
      </c>
      <c r="H19111">
        <v>0.99295774647887303</v>
      </c>
      <c r="I19111">
        <v>0.85714285714285698</v>
      </c>
      <c r="J19111" s="1">
        <v>1</v>
      </c>
      <c r="K19111" t="s">
        <v>23239</v>
      </c>
      <c r="L19111" t="s">
        <v>61466</v>
      </c>
      <c r="M19111" t="s">
        <v>61467</v>
      </c>
    </row>
    <row r="19112" spans="1:13">
      <c r="A19112" s="1" t="s">
        <v>21129</v>
      </c>
      <c r="B19112">
        <v>7.2786143844327904E-6</v>
      </c>
      <c r="C19112" s="1">
        <v>1.0280693589981101E-7</v>
      </c>
      <c r="D19112">
        <v>1.72413793103448E-2</v>
      </c>
      <c r="E19112">
        <v>7.9545454545454503E-2</v>
      </c>
      <c r="F19112">
        <v>2.9069767441860499E-3</v>
      </c>
      <c r="G19112">
        <v>1.2820512820512799E-2</v>
      </c>
      <c r="H19112">
        <v>0</v>
      </c>
      <c r="I19112">
        <v>1.6666666666666701E-2</v>
      </c>
      <c r="J19112" s="1">
        <v>0</v>
      </c>
      <c r="K19112" t="s">
        <v>23241</v>
      </c>
      <c r="L19112" t="s">
        <v>61468</v>
      </c>
      <c r="M19112" t="s">
        <v>61469</v>
      </c>
    </row>
    <row r="19113" spans="1:13">
      <c r="A19113" s="1" t="s">
        <v>21130</v>
      </c>
      <c r="B19113">
        <v>5.4800039631668597E-6</v>
      </c>
      <c r="C19113" s="1">
        <v>2.8573003807363501E-5</v>
      </c>
      <c r="D19113">
        <v>1</v>
      </c>
      <c r="E19113">
        <v>1</v>
      </c>
      <c r="F19113">
        <v>1</v>
      </c>
      <c r="G19113">
        <v>0.95535714285714302</v>
      </c>
      <c r="H19113">
        <v>1</v>
      </c>
      <c r="I19113">
        <v>0.9375</v>
      </c>
      <c r="J19113" s="1">
        <v>1</v>
      </c>
      <c r="K19113" t="s">
        <v>23238</v>
      </c>
      <c r="L19113" t="s">
        <v>61470</v>
      </c>
      <c r="M19113" t="s">
        <v>61471</v>
      </c>
    </row>
    <row r="19114" spans="1:13">
      <c r="A19114" s="1" t="s">
        <v>21131</v>
      </c>
      <c r="B19114">
        <v>3.0305937576076701E-5</v>
      </c>
      <c r="C19114" s="1">
        <v>3.9215151221142001E-7</v>
      </c>
      <c r="D19114">
        <v>1</v>
      </c>
      <c r="E19114">
        <v>0.75903614457831303</v>
      </c>
      <c r="F19114">
        <v>1</v>
      </c>
      <c r="G19114">
        <v>0.97499999999999998</v>
      </c>
      <c r="H19114">
        <v>1</v>
      </c>
      <c r="I19114">
        <v>1</v>
      </c>
      <c r="J19114" s="1">
        <v>1</v>
      </c>
      <c r="K19114" t="s">
        <v>23237</v>
      </c>
      <c r="L19114" t="s">
        <v>61472</v>
      </c>
      <c r="M19114" t="s">
        <v>61473</v>
      </c>
    </row>
    <row r="19115" spans="1:13">
      <c r="A19115" s="1" t="s">
        <v>21132</v>
      </c>
      <c r="B19115">
        <v>7.7717366982201197E-6</v>
      </c>
      <c r="C19115" s="1">
        <v>4.6415854654613897E-6</v>
      </c>
      <c r="D19115">
        <v>0.89655172413793105</v>
      </c>
      <c r="E19115">
        <v>1</v>
      </c>
      <c r="F19115">
        <v>0.98672566371681403</v>
      </c>
      <c r="G19115">
        <v>1</v>
      </c>
      <c r="H19115">
        <v>1</v>
      </c>
      <c r="I19115">
        <v>1</v>
      </c>
      <c r="J19115" s="1">
        <v>1</v>
      </c>
      <c r="K19115" t="s">
        <v>23241</v>
      </c>
      <c r="L19115" t="s">
        <v>61474</v>
      </c>
      <c r="M19115" t="s">
        <v>61475</v>
      </c>
    </row>
    <row r="19116" spans="1:13">
      <c r="A19116" s="1" t="s">
        <v>21133</v>
      </c>
      <c r="B19116">
        <v>1.27154543905445E-6</v>
      </c>
      <c r="C19116" s="1">
        <v>4.9839463432087004E-7</v>
      </c>
      <c r="D19116">
        <v>7.1428571428571397E-2</v>
      </c>
      <c r="E19116">
        <v>7.8313253012048195E-2</v>
      </c>
      <c r="F19116">
        <v>7.3770491803278701E-2</v>
      </c>
      <c r="G19116">
        <v>0</v>
      </c>
      <c r="H19116">
        <v>5.5555555555555601E-2</v>
      </c>
      <c r="I19116">
        <v>1.5151515151515201E-2</v>
      </c>
      <c r="J19116" s="1">
        <v>0.9</v>
      </c>
      <c r="K19116" t="s">
        <v>23238</v>
      </c>
      <c r="L19116" t="s">
        <v>61476</v>
      </c>
      <c r="M19116" t="s">
        <v>61477</v>
      </c>
    </row>
    <row r="19117" spans="1:13">
      <c r="A19117" s="1" t="s">
        <v>21134</v>
      </c>
      <c r="B19117">
        <v>1.33167655864814E-5</v>
      </c>
      <c r="C19117" s="1">
        <v>6.7518196413455703E-5</v>
      </c>
      <c r="D19117">
        <v>0.95161290322580605</v>
      </c>
      <c r="E19117">
        <v>0.98850574712643702</v>
      </c>
      <c r="F19117">
        <v>0.91758241758241799</v>
      </c>
      <c r="G19117">
        <v>1</v>
      </c>
      <c r="H19117">
        <v>0.99456521739130399</v>
      </c>
      <c r="I19117">
        <v>1</v>
      </c>
      <c r="J19117" s="1">
        <v>1</v>
      </c>
      <c r="K19117" t="s">
        <v>23242</v>
      </c>
      <c r="L19117" t="s">
        <v>61478</v>
      </c>
      <c r="M19117" t="s">
        <v>61479</v>
      </c>
    </row>
    <row r="19118" spans="1:13">
      <c r="A19118" s="1" t="s">
        <v>21135</v>
      </c>
      <c r="B19118">
        <v>2.2893720508960801E-6</v>
      </c>
      <c r="C19118" s="1">
        <v>1.4560018388646999E-7</v>
      </c>
      <c r="D19118">
        <v>3.3333333333333298E-2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 s="1">
        <v>0.05</v>
      </c>
      <c r="K19118" t="s">
        <v>23241</v>
      </c>
      <c r="L19118" t="s">
        <v>61480</v>
      </c>
      <c r="M19118" t="s">
        <v>61481</v>
      </c>
    </row>
    <row r="19119" spans="1:13">
      <c r="A19119" s="1" t="s">
        <v>21136</v>
      </c>
      <c r="B19119">
        <v>1.7967414122129701E-6</v>
      </c>
      <c r="C19119" s="1">
        <v>9.9655460243497199E-8</v>
      </c>
      <c r="D19119">
        <v>1.5625E-2</v>
      </c>
      <c r="E19119">
        <v>5.9523809523809503E-3</v>
      </c>
      <c r="F19119">
        <v>0</v>
      </c>
      <c r="G19119">
        <v>0</v>
      </c>
      <c r="H19119">
        <v>0</v>
      </c>
      <c r="I19119">
        <v>0</v>
      </c>
      <c r="J19119" s="1">
        <v>0</v>
      </c>
      <c r="K19119" t="s">
        <v>23238</v>
      </c>
      <c r="L19119" t="s">
        <v>61482</v>
      </c>
      <c r="M19119" t="s">
        <v>61483</v>
      </c>
    </row>
    <row r="19120" spans="1:13">
      <c r="A19120" s="1" t="s">
        <v>21137</v>
      </c>
      <c r="B19120">
        <v>5.1840558921728004E-6</v>
      </c>
      <c r="C19120" s="1">
        <v>2.90433773365181E-5</v>
      </c>
      <c r="D19120">
        <v>0.80555555555555602</v>
      </c>
      <c r="E19120">
        <v>0.96478873239436602</v>
      </c>
      <c r="F19120">
        <v>0.88839285714285698</v>
      </c>
      <c r="G19120">
        <v>0.98684210526315796</v>
      </c>
      <c r="H19120">
        <v>0.73076923076923095</v>
      </c>
      <c r="I19120">
        <v>0.94623655913978499</v>
      </c>
      <c r="J19120" s="1">
        <v>1</v>
      </c>
      <c r="K19120" t="s">
        <v>23238</v>
      </c>
      <c r="L19120" t="s">
        <v>61484</v>
      </c>
      <c r="M19120" t="s">
        <v>61485</v>
      </c>
    </row>
    <row r="19121" spans="1:13">
      <c r="A19121" s="1" t="s">
        <v>21138</v>
      </c>
      <c r="B19121">
        <v>2.3893500449034301E-6</v>
      </c>
      <c r="C19121" s="1">
        <v>1.31241382963399E-5</v>
      </c>
      <c r="D19121">
        <v>0</v>
      </c>
      <c r="E19121">
        <v>0</v>
      </c>
      <c r="F19121">
        <v>3.1847133757961998E-2</v>
      </c>
      <c r="G19121">
        <v>9.9999999999999978E-2</v>
      </c>
      <c r="H19121">
        <v>0</v>
      </c>
      <c r="I19121">
        <v>0</v>
      </c>
      <c r="J19121" s="1" t="s">
        <v>23229</v>
      </c>
      <c r="K19121" t="s">
        <v>23243</v>
      </c>
      <c r="L19121" t="s">
        <v>61486</v>
      </c>
      <c r="M19121" t="s">
        <v>61487</v>
      </c>
    </row>
    <row r="19122" spans="1:13">
      <c r="A19122" s="1" t="s">
        <v>21139</v>
      </c>
      <c r="B19122">
        <v>2.8536294658567202E-6</v>
      </c>
      <c r="C19122" s="1">
        <v>3.4074866430432899E-7</v>
      </c>
      <c r="D19122">
        <v>0.72727272727272696</v>
      </c>
      <c r="E19122">
        <v>0.78703703703703698</v>
      </c>
      <c r="F19122">
        <v>0.79059829059829101</v>
      </c>
      <c r="G19122">
        <v>0.48148148148148101</v>
      </c>
      <c r="H19122">
        <v>0.8984375</v>
      </c>
      <c r="I19122">
        <v>0.734375</v>
      </c>
      <c r="J19122" s="1">
        <v>1</v>
      </c>
      <c r="K19122" t="s">
        <v>23239</v>
      </c>
      <c r="L19122" t="s">
        <v>61488</v>
      </c>
      <c r="M19122" t="s">
        <v>61489</v>
      </c>
    </row>
    <row r="19123" spans="1:13">
      <c r="A19123" s="1" t="s">
        <v>21140</v>
      </c>
      <c r="B19123">
        <v>6.6118407054472598E-7</v>
      </c>
      <c r="C19123" s="1">
        <v>2.5532073699873299E-6</v>
      </c>
      <c r="D19123">
        <v>1</v>
      </c>
      <c r="E19123">
        <v>1</v>
      </c>
      <c r="F19123">
        <v>0.94198895027624296</v>
      </c>
      <c r="G19123">
        <v>1</v>
      </c>
      <c r="H19123">
        <v>1</v>
      </c>
      <c r="I19123">
        <v>0.99107142857142905</v>
      </c>
      <c r="J19123" s="1">
        <v>1</v>
      </c>
      <c r="K19123" t="s">
        <v>23239</v>
      </c>
      <c r="L19123" t="s">
        <v>61490</v>
      </c>
      <c r="M19123" t="s">
        <v>61491</v>
      </c>
    </row>
    <row r="19124" spans="1:13">
      <c r="A19124" s="1" t="s">
        <v>21141</v>
      </c>
      <c r="B19124">
        <v>9.1715916726619893E-8</v>
      </c>
      <c r="C19124" s="1">
        <v>7.4722102767438705E-7</v>
      </c>
      <c r="D19124">
        <v>0.98148148148148195</v>
      </c>
      <c r="E19124">
        <v>0.938271604938272</v>
      </c>
      <c r="F19124">
        <v>1</v>
      </c>
      <c r="G19124">
        <v>1</v>
      </c>
      <c r="H19124">
        <v>1</v>
      </c>
      <c r="I19124">
        <v>1</v>
      </c>
      <c r="J19124" s="1" t="s">
        <v>23229</v>
      </c>
      <c r="K19124" t="s">
        <v>23239</v>
      </c>
      <c r="L19124" t="s">
        <v>61492</v>
      </c>
      <c r="M19124" t="s">
        <v>61493</v>
      </c>
    </row>
    <row r="19125" spans="1:13">
      <c r="A19125" s="1" t="s">
        <v>21142</v>
      </c>
      <c r="B19125">
        <v>2.90703806375048E-8</v>
      </c>
      <c r="C19125" s="1">
        <v>5.4073341929930096E-7</v>
      </c>
      <c r="D19125">
        <v>0</v>
      </c>
      <c r="E19125">
        <v>5.2631578947368403E-3</v>
      </c>
      <c r="F19125">
        <v>2.5641025641025602E-3</v>
      </c>
      <c r="G19125">
        <v>0</v>
      </c>
      <c r="H19125">
        <v>9.4339622641509396E-3</v>
      </c>
      <c r="I19125">
        <v>0</v>
      </c>
      <c r="J19125" s="1">
        <v>0.5</v>
      </c>
      <c r="K19125" t="s">
        <v>23241</v>
      </c>
      <c r="L19125" t="s">
        <v>61494</v>
      </c>
      <c r="M19125" t="s">
        <v>61495</v>
      </c>
    </row>
    <row r="19126" spans="1:13">
      <c r="A19126" s="1" t="s">
        <v>21143</v>
      </c>
      <c r="B19126">
        <v>2.7384147128769801E-6</v>
      </c>
      <c r="C19126" s="1">
        <v>1.19190876132127E-6</v>
      </c>
      <c r="D19126">
        <v>1</v>
      </c>
      <c r="E19126">
        <v>0.99418604651162801</v>
      </c>
      <c r="F19126">
        <v>1</v>
      </c>
      <c r="G19126">
        <v>1</v>
      </c>
      <c r="H19126">
        <v>0.98809523809523803</v>
      </c>
      <c r="I19126">
        <v>0.99532710280373804</v>
      </c>
      <c r="J19126" s="1">
        <v>0.72727272727272696</v>
      </c>
      <c r="K19126" t="s">
        <v>23238</v>
      </c>
      <c r="L19126" t="s">
        <v>61496</v>
      </c>
      <c r="M19126" t="s">
        <v>61497</v>
      </c>
    </row>
    <row r="19127" spans="1:13">
      <c r="A19127" s="1" t="s">
        <v>21144</v>
      </c>
      <c r="B19127">
        <v>2.2080796256367699E-6</v>
      </c>
      <c r="C19127" s="1">
        <v>3.3199418590442E-7</v>
      </c>
      <c r="D19127">
        <v>0.96875</v>
      </c>
      <c r="E19127">
        <v>0.98295454545454497</v>
      </c>
      <c r="F19127">
        <v>1</v>
      </c>
      <c r="G19127">
        <v>0.94594594594594605</v>
      </c>
      <c r="H19127">
        <v>0.97368421052631604</v>
      </c>
      <c r="I19127">
        <v>0.85416666666666696</v>
      </c>
      <c r="J19127" s="1">
        <v>1</v>
      </c>
      <c r="K19127" t="s">
        <v>23241</v>
      </c>
      <c r="L19127" t="s">
        <v>61498</v>
      </c>
      <c r="M19127" t="s">
        <v>61499</v>
      </c>
    </row>
    <row r="19128" spans="1:13">
      <c r="A19128" s="1" t="s">
        <v>21145</v>
      </c>
      <c r="B19128">
        <v>2.6744428820385E-5</v>
      </c>
      <c r="C19128" s="1">
        <v>4.5973833252225704E-6</v>
      </c>
      <c r="D19128">
        <v>0.234375</v>
      </c>
      <c r="E19128">
        <v>6.4285714285714293E-2</v>
      </c>
      <c r="F19128">
        <v>0.63636363636363602</v>
      </c>
      <c r="G19128">
        <v>0.171875</v>
      </c>
      <c r="H19128">
        <v>0.59722222222222199</v>
      </c>
      <c r="I19128">
        <v>0.52659574468085102</v>
      </c>
      <c r="J19128" s="1">
        <v>0</v>
      </c>
      <c r="K19128" t="s">
        <v>23238</v>
      </c>
      <c r="L19128" t="s">
        <v>61500</v>
      </c>
      <c r="M19128" t="s">
        <v>61501</v>
      </c>
    </row>
    <row r="19129" spans="1:13">
      <c r="A19129" s="1" t="s">
        <v>21146</v>
      </c>
      <c r="B19129">
        <v>1.1602786755401E-3</v>
      </c>
      <c r="C19129" s="1">
        <v>5.6936071679887902E-4</v>
      </c>
      <c r="D19129">
        <v>0.43181818181818199</v>
      </c>
      <c r="E19129">
        <v>0.28461538461538499</v>
      </c>
      <c r="F19129">
        <v>0.83918128654970803</v>
      </c>
      <c r="G19129">
        <v>1</v>
      </c>
      <c r="H19129">
        <v>0.98837209302325602</v>
      </c>
      <c r="I19129">
        <v>0.99137931034482796</v>
      </c>
      <c r="J19129" s="1">
        <v>0.95454545454545503</v>
      </c>
      <c r="K19129" t="s">
        <v>23237</v>
      </c>
      <c r="L19129" t="s">
        <v>61502</v>
      </c>
      <c r="M19129" t="s">
        <v>61503</v>
      </c>
    </row>
    <row r="19130" spans="1:13">
      <c r="A19130" s="1" t="s">
        <v>21147</v>
      </c>
      <c r="B19130">
        <v>3.8932367775288799E-6</v>
      </c>
      <c r="C19130" s="1">
        <v>1.8600855725226201E-4</v>
      </c>
      <c r="D19130">
        <v>0.9375</v>
      </c>
      <c r="E19130">
        <v>0.96875</v>
      </c>
      <c r="F19130">
        <v>0.987179487179487</v>
      </c>
      <c r="G19130">
        <v>1</v>
      </c>
      <c r="H19130">
        <v>0.73245614035087703</v>
      </c>
      <c r="I19130">
        <v>0.89669421487603296</v>
      </c>
      <c r="J19130" s="1">
        <v>0.95</v>
      </c>
      <c r="K19130" t="s">
        <v>23238</v>
      </c>
      <c r="L19130" t="s">
        <v>61504</v>
      </c>
      <c r="M19130" t="s">
        <v>61505</v>
      </c>
    </row>
    <row r="19131" spans="1:13">
      <c r="A19131" s="1" t="s">
        <v>21148</v>
      </c>
      <c r="B19131">
        <v>7.2445814706968099E-6</v>
      </c>
      <c r="C19131" s="1">
        <v>2.69237325739714E-8</v>
      </c>
      <c r="D19131">
        <v>5.1724137931034503E-2</v>
      </c>
      <c r="E19131">
        <v>1.72413793103448E-2</v>
      </c>
      <c r="F19131">
        <v>0</v>
      </c>
      <c r="G19131">
        <v>0</v>
      </c>
      <c r="H19131">
        <v>0</v>
      </c>
      <c r="I19131">
        <v>0</v>
      </c>
      <c r="J19131" s="1">
        <v>0</v>
      </c>
      <c r="K19131" t="s">
        <v>23238</v>
      </c>
      <c r="L19131" t="s">
        <v>61506</v>
      </c>
      <c r="M19131" t="s">
        <v>61507</v>
      </c>
    </row>
    <row r="19132" spans="1:13">
      <c r="A19132" s="1" t="s">
        <v>21149</v>
      </c>
      <c r="B19132">
        <v>8.1268036141130706E-5</v>
      </c>
      <c r="C19132" s="1">
        <v>2.3411842673211901E-8</v>
      </c>
      <c r="D19132">
        <v>0.875</v>
      </c>
      <c r="E19132">
        <v>0.73369565217391297</v>
      </c>
      <c r="F19132">
        <v>0.80434782608695699</v>
      </c>
      <c r="G19132">
        <v>0.98780487804878003</v>
      </c>
      <c r="H19132">
        <v>0.70618556701030899</v>
      </c>
      <c r="I19132">
        <v>0.97857142857142898</v>
      </c>
      <c r="J19132" s="1">
        <v>0.90909090909090895</v>
      </c>
      <c r="K19132" t="s">
        <v>23240</v>
      </c>
      <c r="L19132" t="s">
        <v>61508</v>
      </c>
      <c r="M19132" t="s">
        <v>61509</v>
      </c>
    </row>
    <row r="19133" spans="1:13">
      <c r="A19133" s="1" t="s">
        <v>21150</v>
      </c>
      <c r="B19133">
        <v>6.5472428422397506E-5</v>
      </c>
      <c r="C19133" s="1">
        <v>2.1060648500941401E-5</v>
      </c>
      <c r="D19133">
        <v>0.890625</v>
      </c>
      <c r="E19133">
        <v>0.99438202247190999</v>
      </c>
      <c r="F19133">
        <v>0.90322580645161299</v>
      </c>
      <c r="G19133">
        <v>1</v>
      </c>
      <c r="H19133">
        <v>1</v>
      </c>
      <c r="I19133">
        <v>0.98979591836734704</v>
      </c>
      <c r="J19133" s="1">
        <v>1</v>
      </c>
      <c r="K19133" t="s">
        <v>23238</v>
      </c>
      <c r="L19133" t="s">
        <v>61510</v>
      </c>
      <c r="M19133" t="s">
        <v>61511</v>
      </c>
    </row>
    <row r="19134" spans="1:13">
      <c r="A19134" s="1" t="s">
        <v>21151</v>
      </c>
      <c r="B19134">
        <v>2.7757010499461798E-7</v>
      </c>
      <c r="C19134" s="1">
        <v>5.0705454554961403E-5</v>
      </c>
      <c r="D19134">
        <v>0.46551724137931</v>
      </c>
      <c r="E19134">
        <v>0.27325581395348802</v>
      </c>
      <c r="F19134">
        <v>0.44708994708994698</v>
      </c>
      <c r="G19134">
        <v>0.625</v>
      </c>
      <c r="H19134">
        <v>0.429292929292929</v>
      </c>
      <c r="I19134">
        <v>0.360869565217391</v>
      </c>
      <c r="J19134" s="1">
        <v>9.0909090909090898E-2</v>
      </c>
      <c r="K19134" t="s">
        <v>23238</v>
      </c>
      <c r="L19134" t="s">
        <v>61512</v>
      </c>
      <c r="M19134" t="s">
        <v>61513</v>
      </c>
    </row>
    <row r="19135" spans="1:13">
      <c r="A19135" s="1" t="s">
        <v>21152</v>
      </c>
      <c r="B19135">
        <v>4.1458136662081901E-5</v>
      </c>
      <c r="C19135" s="1">
        <v>4.7988510380968304E-7</v>
      </c>
      <c r="D19135">
        <v>0.96666666666666701</v>
      </c>
      <c r="E19135">
        <v>0.82584269662921395</v>
      </c>
      <c r="F19135">
        <v>0.997142857142857</v>
      </c>
      <c r="G19135">
        <v>1</v>
      </c>
      <c r="H19135">
        <v>1</v>
      </c>
      <c r="I19135">
        <v>0.99107142857142905</v>
      </c>
      <c r="J19135" s="1">
        <v>1</v>
      </c>
      <c r="K19135" t="s">
        <v>23238</v>
      </c>
      <c r="L19135" t="s">
        <v>61514</v>
      </c>
      <c r="M19135" t="s">
        <v>61515</v>
      </c>
    </row>
    <row r="19136" spans="1:13">
      <c r="A19136" s="1" t="s">
        <v>21153</v>
      </c>
      <c r="B19136">
        <v>2.7110036334412999E-4</v>
      </c>
      <c r="C19136" s="1">
        <v>2.76822850810007E-4</v>
      </c>
      <c r="D19136">
        <v>0</v>
      </c>
      <c r="E19136">
        <v>0</v>
      </c>
      <c r="F19136">
        <v>0.44247787610619499</v>
      </c>
      <c r="G19136">
        <v>0.214285714285714</v>
      </c>
      <c r="H19136">
        <v>0.113207547169811</v>
      </c>
      <c r="I19136">
        <v>8.8235294117647106E-2</v>
      </c>
      <c r="J19136" s="1" t="s">
        <v>23229</v>
      </c>
      <c r="K19136" t="s">
        <v>23241</v>
      </c>
      <c r="L19136" t="s">
        <v>61516</v>
      </c>
      <c r="M19136" t="s">
        <v>61517</v>
      </c>
    </row>
    <row r="19137" spans="1:13">
      <c r="A19137" s="1" t="s">
        <v>21154</v>
      </c>
      <c r="B19137">
        <v>3.1412749115263002E-5</v>
      </c>
      <c r="C19137" s="1">
        <v>1.01701685917168E-4</v>
      </c>
      <c r="D19137">
        <v>0.32142857142857101</v>
      </c>
      <c r="E19137">
        <v>0.62195121951219501</v>
      </c>
      <c r="F19137">
        <v>0.125</v>
      </c>
      <c r="G19137">
        <v>0.04</v>
      </c>
      <c r="H19137">
        <v>3.7037037037037E-2</v>
      </c>
      <c r="I19137">
        <v>0.162162162162162</v>
      </c>
      <c r="J19137" s="1">
        <v>8.3333333333333301E-2</v>
      </c>
      <c r="K19137" t="s">
        <v>23241</v>
      </c>
      <c r="L19137" t="s">
        <v>61518</v>
      </c>
      <c r="M19137" t="s">
        <v>61519</v>
      </c>
    </row>
    <row r="19138" spans="1:13">
      <c r="A19138" s="1" t="s">
        <v>21155</v>
      </c>
      <c r="B19138">
        <v>7.1836175127583098E-5</v>
      </c>
      <c r="C19138" s="1">
        <v>3.08603821045186E-6</v>
      </c>
      <c r="D19138">
        <v>1</v>
      </c>
      <c r="E19138">
        <v>0.91954022988505701</v>
      </c>
      <c r="F19138">
        <v>0.98404255319148903</v>
      </c>
      <c r="G19138">
        <v>1</v>
      </c>
      <c r="H19138">
        <v>1</v>
      </c>
      <c r="I19138">
        <v>1</v>
      </c>
      <c r="J19138" s="1">
        <v>1</v>
      </c>
      <c r="K19138" t="s">
        <v>23238</v>
      </c>
      <c r="L19138" t="s">
        <v>61520</v>
      </c>
      <c r="M19138" t="s">
        <v>61521</v>
      </c>
    </row>
    <row r="19139" spans="1:13">
      <c r="A19139" s="1" t="s">
        <v>21156</v>
      </c>
      <c r="B19139">
        <v>2.3288441656169598E-6</v>
      </c>
      <c r="C19139" s="1">
        <v>4.6115471780528697E-6</v>
      </c>
      <c r="D19139">
        <v>0.98148148148148195</v>
      </c>
      <c r="E19139">
        <v>0.82954545454545503</v>
      </c>
      <c r="F19139">
        <v>0.93362831858407103</v>
      </c>
      <c r="G19139">
        <v>0.62962962962962998</v>
      </c>
      <c r="H19139">
        <v>0.98333333333333295</v>
      </c>
      <c r="I19139">
        <v>0.87804878048780499</v>
      </c>
      <c r="J19139" s="1" t="s">
        <v>23229</v>
      </c>
      <c r="K19139" t="s">
        <v>23241</v>
      </c>
      <c r="L19139" t="s">
        <v>61522</v>
      </c>
      <c r="M19139" t="s">
        <v>61523</v>
      </c>
    </row>
    <row r="19140" spans="1:13">
      <c r="A19140" s="1" t="s">
        <v>21157</v>
      </c>
      <c r="B19140">
        <v>4.4262066738760999E-5</v>
      </c>
      <c r="C19140" s="1">
        <v>2.6118527447676199E-5</v>
      </c>
      <c r="D19140">
        <v>0.46428571428571402</v>
      </c>
      <c r="E19140">
        <v>0.58730158730158699</v>
      </c>
      <c r="F19140">
        <v>0.56465517241379304</v>
      </c>
      <c r="G19140">
        <v>1</v>
      </c>
      <c r="H19140">
        <v>0.52439024390243905</v>
      </c>
      <c r="I19140">
        <v>0.71428571428571397</v>
      </c>
      <c r="J19140" s="1">
        <v>0</v>
      </c>
      <c r="K19140" t="s">
        <v>23237</v>
      </c>
      <c r="L19140" t="s">
        <v>61524</v>
      </c>
      <c r="M19140" t="s">
        <v>61525</v>
      </c>
    </row>
    <row r="19141" spans="1:13">
      <c r="A19141" s="1" t="s">
        <v>21158</v>
      </c>
      <c r="B19141">
        <v>0</v>
      </c>
      <c r="C19141" s="1">
        <v>0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 s="1">
        <v>1</v>
      </c>
      <c r="K19141" t="s">
        <v>23238</v>
      </c>
      <c r="L19141" t="s">
        <v>61526</v>
      </c>
      <c r="M19141" t="s">
        <v>61527</v>
      </c>
    </row>
    <row r="19142" spans="1:13">
      <c r="A19142" s="1" t="s">
        <v>21159</v>
      </c>
      <c r="B19142">
        <v>3.9515374223450299E-7</v>
      </c>
      <c r="C19142" s="1">
        <v>4.3586133195358597E-8</v>
      </c>
      <c r="D19142">
        <v>0.98148148148148195</v>
      </c>
      <c r="E19142">
        <v>1</v>
      </c>
      <c r="F19142">
        <v>0.99637681159420299</v>
      </c>
      <c r="G19142">
        <v>1</v>
      </c>
      <c r="H19142">
        <v>0.96</v>
      </c>
      <c r="I19142">
        <v>1</v>
      </c>
      <c r="J19142" s="1">
        <v>1</v>
      </c>
      <c r="K19142" t="s">
        <v>23242</v>
      </c>
      <c r="L19142" t="s">
        <v>61528</v>
      </c>
      <c r="M19142" t="s">
        <v>61529</v>
      </c>
    </row>
    <row r="19143" spans="1:13">
      <c r="A19143" s="1" t="s">
        <v>21160</v>
      </c>
      <c r="B19143">
        <v>1.18242273835004E-7</v>
      </c>
      <c r="C19143" s="1">
        <v>1.8967172158942299E-7</v>
      </c>
      <c r="D19143">
        <v>0</v>
      </c>
      <c r="E19143">
        <v>5.31914893617021E-3</v>
      </c>
      <c r="F19143">
        <v>0</v>
      </c>
      <c r="G19143">
        <v>0</v>
      </c>
      <c r="H19143">
        <v>0</v>
      </c>
      <c r="I19143">
        <v>5.2083333333333296E-3</v>
      </c>
      <c r="J19143" s="1">
        <v>0</v>
      </c>
      <c r="K19143" t="s">
        <v>23238</v>
      </c>
      <c r="L19143" t="s">
        <v>61530</v>
      </c>
      <c r="M19143" t="s">
        <v>61531</v>
      </c>
    </row>
    <row r="19144" spans="1:13">
      <c r="A19144" s="1" t="s">
        <v>21161</v>
      </c>
      <c r="B19144">
        <v>2.72262143835925E-6</v>
      </c>
      <c r="C19144" s="1">
        <v>1.5324282592303302E-5</v>
      </c>
      <c r="D19144">
        <v>0.05</v>
      </c>
      <c r="E19144">
        <v>0</v>
      </c>
      <c r="F19144">
        <v>0.199481865284974</v>
      </c>
      <c r="G19144">
        <v>2.04081632653061E-2</v>
      </c>
      <c r="H19144">
        <v>0.30612244897959201</v>
      </c>
      <c r="I19144">
        <v>0.13483146067415699</v>
      </c>
      <c r="J19144" s="1" t="s">
        <v>23229</v>
      </c>
      <c r="K19144" t="s">
        <v>23241</v>
      </c>
      <c r="L19144" t="s">
        <v>61532</v>
      </c>
      <c r="M19144" t="s">
        <v>61533</v>
      </c>
    </row>
    <row r="19145" spans="1:13">
      <c r="A19145" s="1" t="s">
        <v>21162</v>
      </c>
      <c r="B19145">
        <v>3.3546398043546298E-5</v>
      </c>
      <c r="C19145" s="1">
        <v>1.5784961843995601E-4</v>
      </c>
      <c r="D19145">
        <v>0.984375</v>
      </c>
      <c r="E19145">
        <v>0.99456521739130399</v>
      </c>
      <c r="F19145">
        <v>0.73969072164948502</v>
      </c>
      <c r="G19145">
        <v>1</v>
      </c>
      <c r="H19145">
        <v>1</v>
      </c>
      <c r="I19145">
        <v>1</v>
      </c>
      <c r="J19145" s="1">
        <v>1</v>
      </c>
      <c r="K19145" t="s">
        <v>23237</v>
      </c>
      <c r="L19145" t="s">
        <v>61534</v>
      </c>
      <c r="M19145" t="s">
        <v>61535</v>
      </c>
    </row>
    <row r="19146" spans="1:13">
      <c r="A19146" s="1" t="s">
        <v>21163</v>
      </c>
      <c r="B19146">
        <v>1.53655901230423E-5</v>
      </c>
      <c r="C19146" s="1">
        <v>8.1547646766192103E-6</v>
      </c>
      <c r="D19146">
        <v>0.140625</v>
      </c>
      <c r="E19146">
        <v>0.2</v>
      </c>
      <c r="F19146">
        <v>6.2841530054644795E-2</v>
      </c>
      <c r="G19146">
        <v>5.4054054054054099E-2</v>
      </c>
      <c r="H19146">
        <v>5.1724137931034503E-2</v>
      </c>
      <c r="I19146">
        <v>5.8139534883720902E-2</v>
      </c>
      <c r="J19146" s="1">
        <v>0</v>
      </c>
      <c r="K19146" t="s">
        <v>23241</v>
      </c>
      <c r="L19146" t="s">
        <v>61536</v>
      </c>
      <c r="M19146" t="s">
        <v>61537</v>
      </c>
    </row>
    <row r="19147" spans="1:13">
      <c r="A19147" s="1" t="s">
        <v>21164</v>
      </c>
      <c r="B19147">
        <v>1.0775285183580899E-6</v>
      </c>
      <c r="C19147" s="1">
        <v>1.58727184416864E-4</v>
      </c>
      <c r="D19147">
        <v>0.203125</v>
      </c>
      <c r="E19147">
        <v>0.31578947368421101</v>
      </c>
      <c r="F19147">
        <v>0.35641025641025598</v>
      </c>
      <c r="G19147">
        <v>0.35849056603773599</v>
      </c>
      <c r="H19147">
        <v>0.33482142857142899</v>
      </c>
      <c r="I19147">
        <v>0.204545454545455</v>
      </c>
      <c r="J19147" s="1">
        <v>4.5454545454545497E-2</v>
      </c>
      <c r="K19147" t="s">
        <v>23241</v>
      </c>
      <c r="L19147" t="s">
        <v>61538</v>
      </c>
      <c r="M19147" t="s">
        <v>61539</v>
      </c>
    </row>
    <row r="19148" spans="1:13">
      <c r="A19148" s="1" t="s">
        <v>21165</v>
      </c>
      <c r="B19148">
        <v>2.0704004460753701E-6</v>
      </c>
      <c r="C19148" s="1">
        <v>4.3375090161257797E-5</v>
      </c>
      <c r="D19148">
        <v>0</v>
      </c>
      <c r="E19148">
        <v>0</v>
      </c>
      <c r="F19148">
        <v>0.129411764705882</v>
      </c>
      <c r="G19148">
        <v>7.3529411764705899E-2</v>
      </c>
      <c r="H19148">
        <v>0.24418604651162801</v>
      </c>
      <c r="I19148">
        <v>0.1875</v>
      </c>
      <c r="J19148" s="1">
        <v>0</v>
      </c>
      <c r="K19148" t="s">
        <v>23238</v>
      </c>
      <c r="L19148" t="s">
        <v>61540</v>
      </c>
      <c r="M19148" t="s">
        <v>61541</v>
      </c>
    </row>
    <row r="19149" spans="1:13">
      <c r="A19149" s="1" t="s">
        <v>21166</v>
      </c>
      <c r="B19149">
        <v>1.7051927685802999E-7</v>
      </c>
      <c r="C19149" s="1">
        <v>4.1550092386216902E-5</v>
      </c>
      <c r="D19149">
        <v>0</v>
      </c>
      <c r="E19149">
        <v>5.31914893617021E-3</v>
      </c>
      <c r="F19149">
        <v>0</v>
      </c>
      <c r="G19149">
        <v>0.66981132075471705</v>
      </c>
      <c r="H19149">
        <v>9.1743119266055103E-3</v>
      </c>
      <c r="I19149">
        <v>0.16161616161616199</v>
      </c>
      <c r="J19149" s="1">
        <v>0</v>
      </c>
      <c r="K19149" t="s">
        <v>23240</v>
      </c>
      <c r="L19149" t="s">
        <v>61542</v>
      </c>
      <c r="M19149" t="s">
        <v>61543</v>
      </c>
    </row>
    <row r="19150" spans="1:13">
      <c r="A19150" s="1" t="s">
        <v>21167</v>
      </c>
      <c r="B19150">
        <v>3.7646397601317998E-5</v>
      </c>
      <c r="C19150" s="1">
        <v>2.27418439325996E-4</v>
      </c>
      <c r="D19150">
        <v>0</v>
      </c>
      <c r="E19150">
        <v>0</v>
      </c>
      <c r="F19150">
        <v>0.70408163265306101</v>
      </c>
      <c r="G19150">
        <v>0</v>
      </c>
      <c r="H19150">
        <v>0</v>
      </c>
      <c r="I19150">
        <v>0.02</v>
      </c>
      <c r="J19150" s="1" t="s">
        <v>23229</v>
      </c>
      <c r="K19150" t="s">
        <v>23242</v>
      </c>
      <c r="L19150" t="s">
        <v>61544</v>
      </c>
      <c r="M19150" t="s">
        <v>61545</v>
      </c>
    </row>
    <row r="19151" spans="1:13">
      <c r="A19151" s="1" t="s">
        <v>21168</v>
      </c>
      <c r="B19151">
        <v>1.0955614634932799E-5</v>
      </c>
      <c r="C19151" s="1">
        <v>1.6739179820966701E-5</v>
      </c>
      <c r="D19151">
        <v>1</v>
      </c>
      <c r="E19151">
        <v>1</v>
      </c>
      <c r="F19151">
        <v>0.92783505154639201</v>
      </c>
      <c r="G19151">
        <v>1</v>
      </c>
      <c r="H19151">
        <v>0.99514563106796095</v>
      </c>
      <c r="I19151">
        <v>1</v>
      </c>
      <c r="J19151" s="1" t="s">
        <v>23229</v>
      </c>
      <c r="K19151" t="s">
        <v>23240</v>
      </c>
      <c r="L19151" t="s">
        <v>61546</v>
      </c>
      <c r="M19151" t="s">
        <v>61547</v>
      </c>
    </row>
    <row r="19152" spans="1:13">
      <c r="A19152" s="1" t="s">
        <v>21169</v>
      </c>
      <c r="B19152">
        <v>8.8731462086256102E-7</v>
      </c>
      <c r="C19152" s="1">
        <v>5.7388021878776104E-6</v>
      </c>
      <c r="D19152">
        <v>0</v>
      </c>
      <c r="E19152">
        <v>5.31914893617021E-3</v>
      </c>
      <c r="F19152">
        <v>0</v>
      </c>
      <c r="G19152">
        <v>0.74444444444444402</v>
      </c>
      <c r="H19152">
        <v>7.0000000000000007E-2</v>
      </c>
      <c r="I19152">
        <v>0.18617021276595699</v>
      </c>
      <c r="J19152" s="1">
        <v>0</v>
      </c>
      <c r="K19152" t="s">
        <v>23239</v>
      </c>
      <c r="L19152" t="s">
        <v>61548</v>
      </c>
      <c r="M19152" t="s">
        <v>61549</v>
      </c>
    </row>
    <row r="19153" spans="1:13">
      <c r="A19153" s="1" t="s">
        <v>21170</v>
      </c>
      <c r="B19153">
        <v>2.4385378850067602E-7</v>
      </c>
      <c r="C19153" s="1">
        <v>6.7785108514339503E-6</v>
      </c>
      <c r="D19153">
        <v>1</v>
      </c>
      <c r="E19153">
        <v>1</v>
      </c>
      <c r="F19153">
        <v>0.99481865284974103</v>
      </c>
      <c r="G19153">
        <v>0.97413793103448298</v>
      </c>
      <c r="H19153">
        <v>1</v>
      </c>
      <c r="I19153">
        <v>0.95564516129032295</v>
      </c>
      <c r="J19153" s="1">
        <v>1</v>
      </c>
      <c r="K19153" t="s">
        <v>23237</v>
      </c>
      <c r="L19153" t="s">
        <v>61550</v>
      </c>
      <c r="M19153" t="s">
        <v>61551</v>
      </c>
    </row>
    <row r="19154" spans="1:13">
      <c r="A19154" s="1" t="s">
        <v>21171</v>
      </c>
      <c r="B19154">
        <v>1.0123342227855999E-8</v>
      </c>
      <c r="C19154" s="1">
        <v>3.8851584410960199E-7</v>
      </c>
      <c r="D19154">
        <v>0.984375</v>
      </c>
      <c r="E19154">
        <v>1</v>
      </c>
      <c r="F19154">
        <v>0.99720670391061506</v>
      </c>
      <c r="G19154">
        <v>1</v>
      </c>
      <c r="H19154">
        <v>1</v>
      </c>
      <c r="I19154">
        <v>1</v>
      </c>
      <c r="J19154" s="1">
        <v>1</v>
      </c>
      <c r="K19154" t="s">
        <v>23237</v>
      </c>
      <c r="L19154" t="s">
        <v>61552</v>
      </c>
      <c r="M19154" t="s">
        <v>61553</v>
      </c>
    </row>
    <row r="19155" spans="1:13">
      <c r="A19155" s="1" t="s">
        <v>21172</v>
      </c>
      <c r="B19155">
        <v>6.0841021136080798E-8</v>
      </c>
      <c r="C19155" s="1">
        <v>1.077845495562E-9</v>
      </c>
      <c r="D19155">
        <v>1</v>
      </c>
      <c r="E19155">
        <v>1</v>
      </c>
      <c r="F19155">
        <v>0.99655172413793103</v>
      </c>
      <c r="G19155">
        <v>0.984375</v>
      </c>
      <c r="H19155">
        <v>1</v>
      </c>
      <c r="I19155">
        <v>1</v>
      </c>
      <c r="J19155" s="1">
        <v>1</v>
      </c>
      <c r="K19155" t="s">
        <v>23238</v>
      </c>
      <c r="L19155" t="s">
        <v>61554</v>
      </c>
      <c r="M19155" t="s">
        <v>61555</v>
      </c>
    </row>
    <row r="19156" spans="1:13">
      <c r="A19156" s="1" t="s">
        <v>21173</v>
      </c>
      <c r="B19156">
        <v>4.4292936829210799E-7</v>
      </c>
      <c r="C19156" s="1">
        <v>1.80552527210583E-7</v>
      </c>
      <c r="D19156">
        <v>1.85185185185185E-2</v>
      </c>
      <c r="E19156">
        <v>0</v>
      </c>
      <c r="F19156">
        <v>0</v>
      </c>
      <c r="G19156">
        <v>0</v>
      </c>
      <c r="H19156">
        <v>4.7169811320754698E-3</v>
      </c>
      <c r="I19156">
        <v>0</v>
      </c>
      <c r="J19156" s="1">
        <v>0.65</v>
      </c>
      <c r="K19156" t="s">
        <v>23240</v>
      </c>
      <c r="L19156" t="s">
        <v>61556</v>
      </c>
      <c r="M19156" t="s">
        <v>61557</v>
      </c>
    </row>
    <row r="19157" spans="1:13">
      <c r="A19157" s="1" t="s">
        <v>21174</v>
      </c>
      <c r="B19157">
        <v>2.1587348685784199E-7</v>
      </c>
      <c r="C19157" s="1">
        <v>3.12252332219181E-6</v>
      </c>
      <c r="D19157">
        <v>0.29166666666666702</v>
      </c>
      <c r="E19157">
        <v>0</v>
      </c>
      <c r="F19157">
        <v>2.34375E-2</v>
      </c>
      <c r="G19157">
        <v>0</v>
      </c>
      <c r="H19157">
        <v>0</v>
      </c>
      <c r="I19157">
        <v>0</v>
      </c>
      <c r="J19157" s="1" t="s">
        <v>23229</v>
      </c>
      <c r="K19157" t="s">
        <v>23241</v>
      </c>
      <c r="L19157" t="s">
        <v>61558</v>
      </c>
      <c r="M19157" t="s">
        <v>61559</v>
      </c>
    </row>
    <row r="19158" spans="1:13">
      <c r="A19158" s="1" t="s">
        <v>21175</v>
      </c>
      <c r="B19158">
        <v>3.28272296406481E-5</v>
      </c>
      <c r="C19158" s="1">
        <v>1.4770969008372601E-7</v>
      </c>
      <c r="D19158">
        <v>1</v>
      </c>
      <c r="E19158">
        <v>0.82222222222222197</v>
      </c>
      <c r="F19158">
        <v>1</v>
      </c>
      <c r="G19158">
        <v>1</v>
      </c>
      <c r="H19158">
        <v>1</v>
      </c>
      <c r="I19158">
        <v>1</v>
      </c>
      <c r="J19158" s="1">
        <v>1</v>
      </c>
      <c r="K19158" t="s">
        <v>23238</v>
      </c>
      <c r="L19158" t="s">
        <v>61560</v>
      </c>
      <c r="M19158" t="s">
        <v>61561</v>
      </c>
    </row>
    <row r="19159" spans="1:13">
      <c r="A19159" s="1" t="s">
        <v>21176</v>
      </c>
      <c r="B19159">
        <v>5.4972011824652702E-5</v>
      </c>
      <c r="C19159" s="1">
        <v>5.1629762200103703E-4</v>
      </c>
      <c r="D19159">
        <v>0.58333333333333304</v>
      </c>
      <c r="E19159">
        <v>0.33888888888888902</v>
      </c>
      <c r="F19159">
        <v>0.22256097560975599</v>
      </c>
      <c r="G19159">
        <v>0.198275862068966</v>
      </c>
      <c r="H19159">
        <v>0.41228070175438603</v>
      </c>
      <c r="I19159">
        <v>0.45901639344262302</v>
      </c>
      <c r="J19159" s="1">
        <v>1</v>
      </c>
      <c r="K19159" t="s">
        <v>23240</v>
      </c>
      <c r="L19159" t="s">
        <v>61562</v>
      </c>
      <c r="M19159" t="s">
        <v>61563</v>
      </c>
    </row>
    <row r="19160" spans="1:13">
      <c r="A19160" s="1" t="s">
        <v>21177</v>
      </c>
      <c r="B19160">
        <v>1.08538368684088E-6</v>
      </c>
      <c r="C19160" s="1">
        <v>5.3363140025623196E-7</v>
      </c>
      <c r="D19160">
        <v>1</v>
      </c>
      <c r="E19160">
        <v>1</v>
      </c>
      <c r="F19160">
        <v>1</v>
      </c>
      <c r="G19160">
        <v>0.86363636363636398</v>
      </c>
      <c r="H19160">
        <v>1</v>
      </c>
      <c r="I19160">
        <v>0.96808510638297895</v>
      </c>
      <c r="J19160" s="1">
        <v>1</v>
      </c>
      <c r="K19160" t="s">
        <v>23241</v>
      </c>
      <c r="L19160" t="s">
        <v>61564</v>
      </c>
      <c r="M19160" t="s">
        <v>61565</v>
      </c>
    </row>
    <row r="19161" spans="1:13">
      <c r="A19161" s="1" t="s">
        <v>21178</v>
      </c>
      <c r="B19161">
        <v>2.9578512967255701E-6</v>
      </c>
      <c r="C19161" s="1">
        <v>5.4124925603218297E-7</v>
      </c>
      <c r="D19161">
        <v>0</v>
      </c>
      <c r="E19161">
        <v>7.1428571428571397E-2</v>
      </c>
      <c r="F19161">
        <v>6.17283950617284E-3</v>
      </c>
      <c r="G19161">
        <v>0</v>
      </c>
      <c r="H19161">
        <v>0</v>
      </c>
      <c r="I19161">
        <v>3.2258064516128997E-2</v>
      </c>
      <c r="J19161" s="1">
        <v>0</v>
      </c>
      <c r="K19161" t="s">
        <v>23238</v>
      </c>
      <c r="L19161" t="s">
        <v>61566</v>
      </c>
      <c r="M19161" t="s">
        <v>61567</v>
      </c>
    </row>
    <row r="19162" spans="1:13">
      <c r="A19162" s="1" t="s">
        <v>21179</v>
      </c>
      <c r="B19162">
        <v>4.0869659275835202E-5</v>
      </c>
      <c r="C19162" s="1">
        <v>3.20845453539595E-6</v>
      </c>
      <c r="D19162">
        <v>8.3333333333333301E-2</v>
      </c>
      <c r="E19162">
        <v>0.18333333333333299</v>
      </c>
      <c r="F19162">
        <v>0</v>
      </c>
      <c r="G19162">
        <v>0</v>
      </c>
      <c r="H19162">
        <v>0</v>
      </c>
      <c r="I19162">
        <v>0</v>
      </c>
      <c r="J19162" s="1" t="s">
        <v>23229</v>
      </c>
      <c r="K19162" t="s">
        <v>23239</v>
      </c>
      <c r="L19162" t="s">
        <v>61568</v>
      </c>
      <c r="M19162" t="s">
        <v>61569</v>
      </c>
    </row>
    <row r="19163" spans="1:13">
      <c r="A19163" s="1" t="s">
        <v>21180</v>
      </c>
      <c r="B19163">
        <v>1.9323523441831401E-5</v>
      </c>
      <c r="C19163" s="1">
        <v>2.5719536635247999E-6</v>
      </c>
      <c r="D19163">
        <v>0.89130434782608703</v>
      </c>
      <c r="E19163">
        <v>1</v>
      </c>
      <c r="F19163">
        <v>0.76271186440677996</v>
      </c>
      <c r="G19163">
        <v>0.96296296296296302</v>
      </c>
      <c r="H19163">
        <v>0.85955056179775302</v>
      </c>
      <c r="I19163">
        <v>0.97499999999999998</v>
      </c>
      <c r="J19163" s="1">
        <v>1</v>
      </c>
      <c r="K19163" t="s">
        <v>23238</v>
      </c>
      <c r="L19163" t="s">
        <v>61570</v>
      </c>
      <c r="M19163" t="s">
        <v>61571</v>
      </c>
    </row>
    <row r="19164" spans="1:13">
      <c r="A19164" s="1" t="s">
        <v>21181</v>
      </c>
      <c r="B19164">
        <v>1.0862841723427001E-5</v>
      </c>
      <c r="C19164" s="1">
        <v>5.0811265345356803E-5</v>
      </c>
      <c r="D19164">
        <v>0</v>
      </c>
      <c r="E19164">
        <v>5.3763440860215101E-3</v>
      </c>
      <c r="F19164">
        <v>0.17277486910994799</v>
      </c>
      <c r="G19164">
        <v>3.4090909090909102E-2</v>
      </c>
      <c r="H19164">
        <v>4.0404040404040401E-2</v>
      </c>
      <c r="I19164">
        <v>0</v>
      </c>
      <c r="J19164" s="1">
        <v>0</v>
      </c>
      <c r="K19164" t="s">
        <v>23242</v>
      </c>
      <c r="L19164" t="s">
        <v>61572</v>
      </c>
      <c r="M19164" t="s">
        <v>61573</v>
      </c>
    </row>
    <row r="19165" spans="1:13">
      <c r="A19165" s="1" t="s">
        <v>21182</v>
      </c>
      <c r="B19165">
        <v>1.7073557970801899E-7</v>
      </c>
      <c r="C19165" s="1">
        <v>5.7458417261499596E-6</v>
      </c>
      <c r="D19165">
        <v>1</v>
      </c>
      <c r="E19165">
        <v>0.99431818181818199</v>
      </c>
      <c r="F19165">
        <v>1</v>
      </c>
      <c r="G19165">
        <v>1</v>
      </c>
      <c r="H19165">
        <v>0.98901098901098905</v>
      </c>
      <c r="I19165">
        <v>0.98076923076923095</v>
      </c>
      <c r="J19165" s="1">
        <v>0.27777777777777801</v>
      </c>
      <c r="K19165" t="s">
        <v>23238</v>
      </c>
      <c r="L19165" t="s">
        <v>61574</v>
      </c>
      <c r="M19165" t="s">
        <v>61575</v>
      </c>
    </row>
    <row r="19166" spans="1:13">
      <c r="A19166" s="1" t="s">
        <v>21183</v>
      </c>
      <c r="B19166">
        <v>1.9196810573187602E-5</v>
      </c>
      <c r="C19166" s="1">
        <v>4.8572995915220001E-6</v>
      </c>
      <c r="D19166">
        <v>0.96666666666666701</v>
      </c>
      <c r="E19166">
        <v>1</v>
      </c>
      <c r="F19166">
        <v>0.89939024390243905</v>
      </c>
      <c r="G19166">
        <v>1</v>
      </c>
      <c r="H19166">
        <v>0.83125000000000004</v>
      </c>
      <c r="I19166">
        <v>0.95370370370370405</v>
      </c>
      <c r="J19166" s="1">
        <v>1</v>
      </c>
      <c r="K19166" t="s">
        <v>23238</v>
      </c>
      <c r="L19166" t="s">
        <v>61576</v>
      </c>
      <c r="M19166" t="s">
        <v>61577</v>
      </c>
    </row>
    <row r="19167" spans="1:13">
      <c r="A19167" s="1" t="s">
        <v>21184</v>
      </c>
      <c r="B19167">
        <v>5.2663475633046804E-7</v>
      </c>
      <c r="C19167" s="1">
        <v>6.5149480095059396E-6</v>
      </c>
      <c r="D19167">
        <v>0.480769230769231</v>
      </c>
      <c r="E19167">
        <v>0.18918918918918901</v>
      </c>
      <c r="F19167">
        <v>0.39333333333333298</v>
      </c>
      <c r="G19167">
        <v>0.55357142857142905</v>
      </c>
      <c r="H19167">
        <v>0.72388059701492502</v>
      </c>
      <c r="I19167">
        <v>0.45833333333333298</v>
      </c>
      <c r="J19167" s="1">
        <v>1</v>
      </c>
      <c r="K19167" t="s">
        <v>23242</v>
      </c>
      <c r="L19167" t="s">
        <v>61578</v>
      </c>
      <c r="M19167" t="s">
        <v>61579</v>
      </c>
    </row>
    <row r="19168" spans="1:13">
      <c r="A19168" s="1" t="s">
        <v>21185</v>
      </c>
      <c r="B19168">
        <v>3.7930194311481799E-5</v>
      </c>
      <c r="C19168" s="1">
        <v>1.0923863823605399E-5</v>
      </c>
      <c r="D19168">
        <v>0.15625</v>
      </c>
      <c r="E19168">
        <v>0.21875</v>
      </c>
      <c r="F19168">
        <v>2.5773195876288698E-3</v>
      </c>
      <c r="G19168">
        <v>0</v>
      </c>
      <c r="H19168">
        <v>4.4642857142857097E-3</v>
      </c>
      <c r="I19168">
        <v>1.2500000000000001E-2</v>
      </c>
      <c r="J19168" s="1">
        <v>0</v>
      </c>
      <c r="K19168" t="s">
        <v>23238</v>
      </c>
      <c r="L19168" t="s">
        <v>61580</v>
      </c>
      <c r="M19168" t="s">
        <v>61581</v>
      </c>
    </row>
    <row r="19169" spans="1:13">
      <c r="A19169" s="1" t="s">
        <v>21186</v>
      </c>
      <c r="B19169">
        <v>1.44669662727997E-6</v>
      </c>
      <c r="C19169" s="1">
        <v>9.1177230518760792E-6</v>
      </c>
      <c r="D19169">
        <v>5.5555555555555601E-2</v>
      </c>
      <c r="E19169">
        <v>0</v>
      </c>
      <c r="F19169">
        <v>0</v>
      </c>
      <c r="G19169">
        <v>0.282608695652174</v>
      </c>
      <c r="H19169">
        <v>4.4303797468354403E-2</v>
      </c>
      <c r="I19169">
        <v>7.1428571428571397E-2</v>
      </c>
      <c r="J19169" s="1" t="s">
        <v>23229</v>
      </c>
      <c r="K19169" t="s">
        <v>23241</v>
      </c>
      <c r="L19169" t="s">
        <v>61582</v>
      </c>
      <c r="M19169" t="s">
        <v>61583</v>
      </c>
    </row>
    <row r="19170" spans="1:13">
      <c r="A19170" s="1" t="s">
        <v>21187</v>
      </c>
      <c r="B19170">
        <v>2.3128533590986499E-5</v>
      </c>
      <c r="C19170" s="1">
        <v>7.1809626240914002E-6</v>
      </c>
      <c r="D19170">
        <v>0.24137931034482801</v>
      </c>
      <c r="E19170">
        <v>0.78703703703703698</v>
      </c>
      <c r="F19170">
        <v>3.7878787878787901E-2</v>
      </c>
      <c r="G19170">
        <v>0.94117647058823495</v>
      </c>
      <c r="H19170">
        <v>0.112903225806452</v>
      </c>
      <c r="I19170">
        <v>0.792682926829268</v>
      </c>
      <c r="J19170" s="1">
        <v>1</v>
      </c>
      <c r="K19170" t="s">
        <v>23238</v>
      </c>
      <c r="L19170" t="s">
        <v>61584</v>
      </c>
      <c r="M19170" t="s">
        <v>61585</v>
      </c>
    </row>
    <row r="19171" spans="1:13">
      <c r="A19171" s="1" t="s">
        <v>21188</v>
      </c>
      <c r="B19171">
        <v>5.6629163408722896E-7</v>
      </c>
      <c r="C19171" s="1">
        <v>3.4930667337955697E-8</v>
      </c>
      <c r="D19171">
        <v>1.7857142857142901E-2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 s="1">
        <v>0.40909090909090901</v>
      </c>
      <c r="K19171" t="s">
        <v>23242</v>
      </c>
      <c r="L19171" t="s">
        <v>61586</v>
      </c>
      <c r="M19171" t="s">
        <v>61587</v>
      </c>
    </row>
    <row r="19172" spans="1:13">
      <c r="A19172" s="1" t="s">
        <v>21189</v>
      </c>
      <c r="B19172">
        <v>2.40779434726165E-4</v>
      </c>
      <c r="C19172" s="1">
        <v>4.2911134033970299E-8</v>
      </c>
      <c r="D19172">
        <v>0.140625</v>
      </c>
      <c r="E19172">
        <v>0.41304347826087001</v>
      </c>
      <c r="F19172">
        <v>2.6455026455026501E-3</v>
      </c>
      <c r="G19172">
        <v>0</v>
      </c>
      <c r="H19172">
        <v>5.31914893617021E-3</v>
      </c>
      <c r="I19172">
        <v>0</v>
      </c>
      <c r="J19172" s="1">
        <v>0</v>
      </c>
      <c r="K19172" t="s">
        <v>23238</v>
      </c>
      <c r="L19172" t="s">
        <v>61588</v>
      </c>
      <c r="M19172" t="s">
        <v>61589</v>
      </c>
    </row>
    <row r="19173" spans="1:13">
      <c r="A19173" s="1" t="s">
        <v>21190</v>
      </c>
      <c r="B19173">
        <v>0</v>
      </c>
      <c r="C19173" s="1">
        <v>0</v>
      </c>
      <c r="D19173">
        <v>1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 s="1">
        <v>1</v>
      </c>
      <c r="K19173" t="s">
        <v>23242</v>
      </c>
      <c r="L19173" t="s">
        <v>61590</v>
      </c>
      <c r="M19173" t="s">
        <v>61591</v>
      </c>
    </row>
    <row r="19174" spans="1:13">
      <c r="A19174" s="1" t="s">
        <v>21191</v>
      </c>
      <c r="B19174">
        <v>4.3849186516928403E-8</v>
      </c>
      <c r="C19174" s="1">
        <v>3.3770658443315499E-7</v>
      </c>
      <c r="D19174">
        <v>0.98148148148148195</v>
      </c>
      <c r="E19174">
        <v>0.77272727272727304</v>
      </c>
      <c r="F19174">
        <v>1</v>
      </c>
      <c r="G19174">
        <v>1</v>
      </c>
      <c r="H19174">
        <v>0.993670886075949</v>
      </c>
      <c r="I19174">
        <v>1</v>
      </c>
      <c r="J19174" s="1">
        <v>1</v>
      </c>
      <c r="K19174" t="s">
        <v>23242</v>
      </c>
      <c r="L19174" t="s">
        <v>61592</v>
      </c>
      <c r="M19174" t="s">
        <v>61593</v>
      </c>
    </row>
    <row r="19175" spans="1:13">
      <c r="A19175" s="1" t="s">
        <v>21192</v>
      </c>
      <c r="B19175">
        <v>0</v>
      </c>
      <c r="C19175" s="1">
        <v>0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1</v>
      </c>
      <c r="J19175" s="1" t="s">
        <v>23229</v>
      </c>
      <c r="K19175" t="s">
        <v>23238</v>
      </c>
      <c r="L19175" t="s">
        <v>61594</v>
      </c>
      <c r="M19175" t="s">
        <v>61595</v>
      </c>
    </row>
    <row r="19176" spans="1:13">
      <c r="A19176" s="1" t="s">
        <v>21193</v>
      </c>
      <c r="B19176">
        <v>2.0286320168035599E-6</v>
      </c>
      <c r="C19176" s="1">
        <v>4.4208338841102801E-5</v>
      </c>
      <c r="D19176">
        <v>0.77777777777777801</v>
      </c>
      <c r="E19176">
        <v>0.94642857142857095</v>
      </c>
      <c r="F19176">
        <v>0.74503311258278104</v>
      </c>
      <c r="G19176">
        <v>0.68181818181818199</v>
      </c>
      <c r="H19176">
        <v>0.88709677419354804</v>
      </c>
      <c r="I19176">
        <v>0.96621621621621601</v>
      </c>
      <c r="J19176" s="1" t="s">
        <v>23229</v>
      </c>
      <c r="K19176" t="s">
        <v>23238</v>
      </c>
      <c r="L19176" t="s">
        <v>61596</v>
      </c>
      <c r="M19176" t="s">
        <v>61597</v>
      </c>
    </row>
    <row r="19177" spans="1:13">
      <c r="A19177" s="1" t="s">
        <v>21194</v>
      </c>
      <c r="B19177">
        <v>2.6363940093654997E-7</v>
      </c>
      <c r="C19177" s="1">
        <v>8.7031838162624495E-9</v>
      </c>
      <c r="D19177">
        <v>1</v>
      </c>
      <c r="E19177">
        <v>0.989247311827957</v>
      </c>
      <c r="F19177">
        <v>0.99717514124293805</v>
      </c>
      <c r="G19177">
        <v>1</v>
      </c>
      <c r="H19177">
        <v>1</v>
      </c>
      <c r="I19177">
        <v>1</v>
      </c>
      <c r="J19177" s="1">
        <v>1</v>
      </c>
      <c r="K19177" t="s">
        <v>23241</v>
      </c>
      <c r="L19177" t="s">
        <v>61598</v>
      </c>
      <c r="M19177" t="s">
        <v>61599</v>
      </c>
    </row>
    <row r="19178" spans="1:13">
      <c r="A19178" s="1" t="s">
        <v>21195</v>
      </c>
      <c r="B19178">
        <v>1.90153464215595E-8</v>
      </c>
      <c r="C19178" s="1">
        <v>2.5880707086674098E-10</v>
      </c>
      <c r="D19178">
        <v>0</v>
      </c>
      <c r="E19178">
        <v>5.9523809523809503E-3</v>
      </c>
      <c r="F19178">
        <v>0</v>
      </c>
      <c r="G19178">
        <v>0</v>
      </c>
      <c r="H19178">
        <v>0</v>
      </c>
      <c r="I19178">
        <v>0</v>
      </c>
      <c r="J19178" s="1">
        <v>0.55555555555555602</v>
      </c>
      <c r="K19178" t="s">
        <v>23241</v>
      </c>
      <c r="L19178" t="s">
        <v>61600</v>
      </c>
      <c r="M19178" t="s">
        <v>61601</v>
      </c>
    </row>
    <row r="19179" spans="1:13">
      <c r="A19179" s="1" t="s">
        <v>21196</v>
      </c>
      <c r="B19179">
        <v>2.8392671610045899E-6</v>
      </c>
      <c r="C19179" s="1">
        <v>4.44458280244878E-8</v>
      </c>
      <c r="D19179">
        <v>0.95</v>
      </c>
      <c r="E19179">
        <v>0.87962962962962998</v>
      </c>
      <c r="F19179">
        <v>1</v>
      </c>
      <c r="G19179">
        <v>1</v>
      </c>
      <c r="H19179">
        <v>1</v>
      </c>
      <c r="I19179">
        <v>1</v>
      </c>
      <c r="J19179" s="1">
        <v>1</v>
      </c>
      <c r="K19179" t="s">
        <v>23238</v>
      </c>
      <c r="L19179" t="s">
        <v>61602</v>
      </c>
      <c r="M19179" t="s">
        <v>61603</v>
      </c>
    </row>
    <row r="19180" spans="1:13">
      <c r="A19180" s="1" t="s">
        <v>21197</v>
      </c>
      <c r="B19180">
        <v>1.13961533700006E-4</v>
      </c>
      <c r="C19180" s="1">
        <v>1.13176032687459E-5</v>
      </c>
      <c r="D19180">
        <v>1.5625E-2</v>
      </c>
      <c r="E19180">
        <v>0.112903225806452</v>
      </c>
      <c r="F19180">
        <v>1.0582010582010601E-2</v>
      </c>
      <c r="G19180">
        <v>0.25531914893617003</v>
      </c>
      <c r="H19180">
        <v>1.5151515151515201E-2</v>
      </c>
      <c r="I19180">
        <v>6.5476190476190493E-2</v>
      </c>
      <c r="J19180" s="1">
        <v>4.5454545454545497E-2</v>
      </c>
      <c r="K19180" t="s">
        <v>23240</v>
      </c>
      <c r="L19180" t="s">
        <v>61604</v>
      </c>
      <c r="M19180" t="s">
        <v>61605</v>
      </c>
    </row>
    <row r="19181" spans="1:13">
      <c r="A19181" s="1" t="s">
        <v>21198</v>
      </c>
      <c r="B19181">
        <v>4.4314214016643399E-5</v>
      </c>
      <c r="C19181" s="1">
        <v>5.7286291779779503E-7</v>
      </c>
      <c r="D19181">
        <v>0.225806451612903</v>
      </c>
      <c r="E19181">
        <v>0.58823529411764697</v>
      </c>
      <c r="F19181">
        <v>0</v>
      </c>
      <c r="G19181">
        <v>0.35</v>
      </c>
      <c r="H19181">
        <v>5.3333333333333302E-2</v>
      </c>
      <c r="I19181">
        <v>0.319148936170213</v>
      </c>
      <c r="J19181" s="1" t="s">
        <v>23229</v>
      </c>
      <c r="K19181" t="s">
        <v>23241</v>
      </c>
      <c r="L19181" t="s">
        <v>61606</v>
      </c>
      <c r="M19181" t="s">
        <v>61607</v>
      </c>
    </row>
    <row r="19182" spans="1:13">
      <c r="A19182" s="1" t="s">
        <v>21199</v>
      </c>
      <c r="B19182">
        <v>1.55319435873995E-4</v>
      </c>
      <c r="C19182" s="1">
        <v>3.0701470045417001E-7</v>
      </c>
      <c r="D19182">
        <v>0.75</v>
      </c>
      <c r="E19182">
        <v>0.88636363636363602</v>
      </c>
      <c r="F19182">
        <v>0.40259740259740301</v>
      </c>
      <c r="G19182">
        <v>0.85714285714285698</v>
      </c>
      <c r="H19182">
        <v>0.452380952380952</v>
      </c>
      <c r="I19182">
        <v>0.85416666666666696</v>
      </c>
      <c r="J19182" s="1">
        <v>1</v>
      </c>
      <c r="K19182" t="s">
        <v>23242</v>
      </c>
      <c r="L19182" t="s">
        <v>61608</v>
      </c>
      <c r="M19182" t="s">
        <v>61609</v>
      </c>
    </row>
    <row r="19183" spans="1:13">
      <c r="A19183" s="1" t="s">
        <v>21200</v>
      </c>
      <c r="B19183">
        <v>5.3919609614014296E-6</v>
      </c>
      <c r="C19183" s="1">
        <v>7.0337642147406104E-9</v>
      </c>
      <c r="D19183">
        <v>8.9285714285714302E-2</v>
      </c>
      <c r="E19183">
        <v>0</v>
      </c>
      <c r="F19183">
        <v>4.71698113207547E-2</v>
      </c>
      <c r="G19183">
        <v>0</v>
      </c>
      <c r="H19183">
        <v>0</v>
      </c>
      <c r="I19183">
        <v>1.5151515151515201E-2</v>
      </c>
      <c r="J19183" s="1">
        <v>0</v>
      </c>
      <c r="K19183" t="s">
        <v>23238</v>
      </c>
      <c r="L19183" t="s">
        <v>61610</v>
      </c>
      <c r="M19183" t="s">
        <v>61611</v>
      </c>
    </row>
    <row r="19184" spans="1:13">
      <c r="A19184" s="1" t="s">
        <v>21201</v>
      </c>
      <c r="B19184">
        <v>2.8813788496924201E-6</v>
      </c>
      <c r="C19184" s="1">
        <v>3.1966192231287901E-4</v>
      </c>
      <c r="D19184">
        <v>0.73333333333333295</v>
      </c>
      <c r="E19184">
        <v>0.40116279069767402</v>
      </c>
      <c r="F19184">
        <v>0.33333333333333298</v>
      </c>
      <c r="G19184">
        <v>0</v>
      </c>
      <c r="H19184">
        <v>9.6938775510204106E-2</v>
      </c>
      <c r="I19184">
        <v>3.27102803738318E-2</v>
      </c>
      <c r="J19184" s="1" t="s">
        <v>23229</v>
      </c>
      <c r="K19184" t="s">
        <v>23239</v>
      </c>
      <c r="L19184" t="s">
        <v>61612</v>
      </c>
      <c r="M19184" t="s">
        <v>61613</v>
      </c>
    </row>
    <row r="19185" spans="1:13">
      <c r="A19185" s="1" t="s">
        <v>21202</v>
      </c>
      <c r="B19185">
        <v>2.57390854000152E-5</v>
      </c>
      <c r="C19185" s="1">
        <v>1.1046432798712799E-4</v>
      </c>
      <c r="D19185">
        <v>0.34615384615384598</v>
      </c>
      <c r="E19185">
        <v>0.31884057971014501</v>
      </c>
      <c r="F19185">
        <v>0.164596273291925</v>
      </c>
      <c r="G19185">
        <v>0.125</v>
      </c>
      <c r="H19185">
        <v>0.44520547945205502</v>
      </c>
      <c r="I19185">
        <v>0.22413793103448301</v>
      </c>
      <c r="J19185" s="1">
        <v>0</v>
      </c>
      <c r="K19185" t="s">
        <v>23241</v>
      </c>
      <c r="L19185" t="s">
        <v>61614</v>
      </c>
      <c r="M19185" t="s">
        <v>61615</v>
      </c>
    </row>
    <row r="19186" spans="1:13">
      <c r="A19186" s="1" t="s">
        <v>21203</v>
      </c>
      <c r="B19186">
        <v>3.50550112504307E-10</v>
      </c>
      <c r="C19186" s="1">
        <v>2.36091712014625E-6</v>
      </c>
      <c r="D19186">
        <v>1</v>
      </c>
      <c r="E19186">
        <v>1</v>
      </c>
      <c r="F19186">
        <v>0.960893854748603</v>
      </c>
      <c r="G19186">
        <v>1</v>
      </c>
      <c r="H19186">
        <v>0.97619047619047605</v>
      </c>
      <c r="I19186">
        <v>1</v>
      </c>
      <c r="J19186" s="1">
        <v>1</v>
      </c>
      <c r="K19186" t="s">
        <v>23240</v>
      </c>
      <c r="L19186" t="s">
        <v>61616</v>
      </c>
      <c r="M19186" t="s">
        <v>61617</v>
      </c>
    </row>
    <row r="19187" spans="1:13">
      <c r="A19187" s="1" t="s">
        <v>21204</v>
      </c>
      <c r="B19187">
        <v>4.1361772548853102E-5</v>
      </c>
      <c r="C19187" s="1">
        <v>2.3552573686502198E-6</v>
      </c>
      <c r="D19187">
        <v>0.32258064516128998</v>
      </c>
      <c r="E19187">
        <v>0.28735632183908</v>
      </c>
      <c r="F19187">
        <v>2.18978102189781E-2</v>
      </c>
      <c r="G19187">
        <v>1.35135135135135E-2</v>
      </c>
      <c r="H19187">
        <v>1.3698630136986301E-2</v>
      </c>
      <c r="I19187">
        <v>1.0869565217391301E-2</v>
      </c>
      <c r="J19187" s="1">
        <v>0</v>
      </c>
      <c r="K19187" t="s">
        <v>23239</v>
      </c>
      <c r="L19187" t="s">
        <v>61618</v>
      </c>
      <c r="M19187" t="s">
        <v>61619</v>
      </c>
    </row>
    <row r="19188" spans="1:13">
      <c r="A19188" s="1" t="s">
        <v>21205</v>
      </c>
      <c r="B19188">
        <v>6.5353481955298E-6</v>
      </c>
      <c r="C19188" s="1">
        <v>2.6933858049847602E-6</v>
      </c>
      <c r="D19188">
        <v>0</v>
      </c>
      <c r="E19188">
        <v>0</v>
      </c>
      <c r="F19188">
        <v>1.7341040462427699E-2</v>
      </c>
      <c r="G19188">
        <v>3.5714285714285698E-2</v>
      </c>
      <c r="H19188">
        <v>0.18115942028985499</v>
      </c>
      <c r="I19188">
        <v>0</v>
      </c>
      <c r="J19188" s="1">
        <v>0</v>
      </c>
      <c r="K19188" t="s">
        <v>23239</v>
      </c>
      <c r="L19188" t="s">
        <v>61620</v>
      </c>
      <c r="M19188" t="s">
        <v>61621</v>
      </c>
    </row>
    <row r="19189" spans="1:13">
      <c r="A19189" s="1" t="s">
        <v>21206</v>
      </c>
      <c r="B19189">
        <v>1.43246028824799E-7</v>
      </c>
      <c r="C19189" s="1">
        <v>5.0012193609198198E-6</v>
      </c>
      <c r="D19189">
        <v>1</v>
      </c>
      <c r="E19189">
        <v>1</v>
      </c>
      <c r="F19189">
        <v>1</v>
      </c>
      <c r="G19189">
        <v>1</v>
      </c>
      <c r="H19189">
        <v>1</v>
      </c>
      <c r="I19189">
        <v>0.88043478260869601</v>
      </c>
      <c r="J19189" s="1" t="s">
        <v>23229</v>
      </c>
      <c r="K19189" t="s">
        <v>23237</v>
      </c>
      <c r="L19189" t="s">
        <v>61622</v>
      </c>
      <c r="M19189" t="s">
        <v>61623</v>
      </c>
    </row>
    <row r="19190" spans="1:13">
      <c r="A19190" s="1" t="s">
        <v>21207</v>
      </c>
      <c r="B19190">
        <v>1.36979704812482E-4</v>
      </c>
      <c r="C19190" s="1">
        <v>1.0912814143393E-5</v>
      </c>
      <c r="D19190">
        <v>0.82499999999999996</v>
      </c>
      <c r="E19190">
        <v>0.97368421052631604</v>
      </c>
      <c r="F19190">
        <v>0.68269230769230804</v>
      </c>
      <c r="G19190">
        <v>0.94</v>
      </c>
      <c r="H19190">
        <v>0.80508474576271205</v>
      </c>
      <c r="I19190">
        <v>0.64893617021276595</v>
      </c>
      <c r="J19190" s="1" t="s">
        <v>23229</v>
      </c>
      <c r="K19190" t="s">
        <v>23237</v>
      </c>
      <c r="L19190" t="s">
        <v>61624</v>
      </c>
      <c r="M19190" t="s">
        <v>61625</v>
      </c>
    </row>
    <row r="19191" spans="1:13">
      <c r="A19191" s="1" t="s">
        <v>21208</v>
      </c>
      <c r="B19191">
        <v>3.0751207392849399E-4</v>
      </c>
      <c r="C19191" s="1">
        <v>1.0368916661550099E-3</v>
      </c>
      <c r="D19191">
        <v>1.6129032258064498E-2</v>
      </c>
      <c r="E19191">
        <v>5.8139534883720903E-3</v>
      </c>
      <c r="F19191">
        <v>0.75136612021857896</v>
      </c>
      <c r="G19191">
        <v>0.115384615384615</v>
      </c>
      <c r="H19191">
        <v>0.51086956521739102</v>
      </c>
      <c r="I19191">
        <v>5.8252427184466E-2</v>
      </c>
      <c r="J19191" s="1">
        <v>0.5625</v>
      </c>
      <c r="K19191" t="s">
        <v>23239</v>
      </c>
      <c r="L19191" t="s">
        <v>61626</v>
      </c>
      <c r="M19191" t="s">
        <v>61627</v>
      </c>
    </row>
    <row r="19192" spans="1:13">
      <c r="A19192" s="1" t="s">
        <v>21209</v>
      </c>
      <c r="B19192">
        <v>9.2649986176002802E-6</v>
      </c>
      <c r="C19192" s="1">
        <v>2.7905683455892302E-7</v>
      </c>
      <c r="D19192">
        <v>0.17647058823529399</v>
      </c>
      <c r="E19192">
        <v>7.8947368421052599E-2</v>
      </c>
      <c r="F19192">
        <v>3.3333333333333298E-2</v>
      </c>
      <c r="G19192">
        <v>5.1724137931034503E-2</v>
      </c>
      <c r="H19192">
        <v>5.9210526315789498E-2</v>
      </c>
      <c r="I19192">
        <v>0</v>
      </c>
      <c r="J19192" s="1">
        <v>0</v>
      </c>
      <c r="K19192" t="s">
        <v>23239</v>
      </c>
      <c r="L19192" t="s">
        <v>61628</v>
      </c>
      <c r="M19192" t="s">
        <v>61629</v>
      </c>
    </row>
    <row r="19193" spans="1:13">
      <c r="A19193" s="1" t="s">
        <v>21210</v>
      </c>
      <c r="B19193">
        <v>2.1505367893649401E-5</v>
      </c>
      <c r="C19193" s="1">
        <v>2.4987395742872702E-4</v>
      </c>
      <c r="D19193">
        <v>1</v>
      </c>
      <c r="E19193">
        <v>1</v>
      </c>
      <c r="F19193">
        <v>0.99715909090909105</v>
      </c>
      <c r="G19193">
        <v>1</v>
      </c>
      <c r="H19193">
        <v>0.82272727272727297</v>
      </c>
      <c r="I19193">
        <v>0.99145299145299104</v>
      </c>
      <c r="J19193" s="1">
        <v>1</v>
      </c>
      <c r="K19193" t="s">
        <v>23237</v>
      </c>
      <c r="L19193" t="s">
        <v>61630</v>
      </c>
      <c r="M19193" t="s">
        <v>61631</v>
      </c>
    </row>
    <row r="19194" spans="1:13">
      <c r="A19194" s="1" t="s">
        <v>21211</v>
      </c>
      <c r="B19194">
        <v>3.5717847855690502E-9</v>
      </c>
      <c r="C19194" s="1">
        <v>4.2232391687960298E-8</v>
      </c>
      <c r="D19194">
        <v>1</v>
      </c>
      <c r="E19194">
        <v>1</v>
      </c>
      <c r="F19194">
        <v>0.994871794871795</v>
      </c>
      <c r="G19194">
        <v>0.99090909090909096</v>
      </c>
      <c r="H19194">
        <v>0.99115044247787598</v>
      </c>
      <c r="I19194">
        <v>1</v>
      </c>
      <c r="J19194" s="1">
        <v>1</v>
      </c>
      <c r="K19194" t="s">
        <v>23238</v>
      </c>
      <c r="L19194" t="s">
        <v>61632</v>
      </c>
      <c r="M19194" t="s">
        <v>61633</v>
      </c>
    </row>
    <row r="19195" spans="1:13">
      <c r="A19195" s="1" t="s">
        <v>21212</v>
      </c>
      <c r="B19195">
        <v>3.38813918906091E-10</v>
      </c>
      <c r="C19195" s="1">
        <v>6.1271165868522299E-7</v>
      </c>
      <c r="D19195">
        <v>0</v>
      </c>
      <c r="E19195">
        <v>0</v>
      </c>
      <c r="F19195">
        <v>0</v>
      </c>
      <c r="G19195">
        <v>0</v>
      </c>
      <c r="H19195">
        <v>5.31914893617021E-3</v>
      </c>
      <c r="I19195">
        <v>0</v>
      </c>
      <c r="J19195" s="1">
        <v>0</v>
      </c>
      <c r="K19195" t="s">
        <v>23241</v>
      </c>
      <c r="L19195" t="s">
        <v>61634</v>
      </c>
      <c r="M19195" t="s">
        <v>61635</v>
      </c>
    </row>
    <row r="19196" spans="1:13">
      <c r="A19196" s="1" t="s">
        <v>21213</v>
      </c>
      <c r="B19196">
        <v>5.3588973957711901E-6</v>
      </c>
      <c r="C19196" s="1">
        <v>3.1386223441602698E-5</v>
      </c>
      <c r="D19196">
        <v>0.33333333333333298</v>
      </c>
      <c r="E19196">
        <v>0.28125</v>
      </c>
      <c r="F19196">
        <v>0.42559523809523803</v>
      </c>
      <c r="G19196">
        <v>0.29166666666666702</v>
      </c>
      <c r="H19196">
        <v>0.3</v>
      </c>
      <c r="I19196">
        <v>0.1875</v>
      </c>
      <c r="J19196" s="1">
        <v>0</v>
      </c>
      <c r="K19196" t="s">
        <v>23242</v>
      </c>
      <c r="L19196" t="s">
        <v>61636</v>
      </c>
      <c r="M19196" t="s">
        <v>61637</v>
      </c>
    </row>
    <row r="19197" spans="1:13">
      <c r="A19197" s="1" t="s">
        <v>21214</v>
      </c>
      <c r="B19197">
        <v>4.1166641318112702E-5</v>
      </c>
      <c r="C19197" s="1">
        <v>2.0119738025765402E-6</v>
      </c>
      <c r="D19197">
        <v>0.125</v>
      </c>
      <c r="E19197">
        <v>6.4705882352941196E-2</v>
      </c>
      <c r="F19197">
        <v>2.1978021978022001E-2</v>
      </c>
      <c r="G19197">
        <v>0</v>
      </c>
      <c r="H19197">
        <v>5.9523809523809503E-3</v>
      </c>
      <c r="I19197">
        <v>0.02</v>
      </c>
      <c r="J19197" s="1">
        <v>0</v>
      </c>
      <c r="K19197" t="s">
        <v>23242</v>
      </c>
      <c r="L19197" t="s">
        <v>61638</v>
      </c>
      <c r="M19197" t="s">
        <v>61639</v>
      </c>
    </row>
    <row r="19198" spans="1:13">
      <c r="A19198" s="1" t="s">
        <v>21215</v>
      </c>
      <c r="B19198">
        <v>4.3418474589119201E-5</v>
      </c>
      <c r="C19198" s="1">
        <v>6.8350905512438301E-5</v>
      </c>
      <c r="D19198">
        <v>0.75</v>
      </c>
      <c r="E19198">
        <v>0.51219512195121997</v>
      </c>
      <c r="F19198">
        <v>0.28999999999999998</v>
      </c>
      <c r="G19198">
        <v>0.98571428571428599</v>
      </c>
      <c r="H19198">
        <v>0.38571428571428601</v>
      </c>
      <c r="I19198">
        <v>0.98113207547169801</v>
      </c>
      <c r="J19198" s="1">
        <v>1</v>
      </c>
      <c r="K19198" t="s">
        <v>23242</v>
      </c>
      <c r="L19198" t="s">
        <v>61640</v>
      </c>
      <c r="M19198" t="s">
        <v>61641</v>
      </c>
    </row>
    <row r="19199" spans="1:13">
      <c r="A19199" s="1" t="s">
        <v>21216</v>
      </c>
      <c r="B19199">
        <v>2.1967251297027901E-6</v>
      </c>
      <c r="C19199" s="1">
        <v>1.32231112434106E-7</v>
      </c>
      <c r="D19199">
        <v>0.1</v>
      </c>
      <c r="E19199">
        <v>0</v>
      </c>
      <c r="F19199">
        <v>5.1724137931034503E-2</v>
      </c>
      <c r="G19199">
        <v>0</v>
      </c>
      <c r="H19199">
        <v>1.35135135135135E-2</v>
      </c>
      <c r="I19199">
        <v>0</v>
      </c>
      <c r="J19199" s="1" t="s">
        <v>23229</v>
      </c>
      <c r="K19199" t="s">
        <v>23237</v>
      </c>
      <c r="L19199" t="s">
        <v>61642</v>
      </c>
      <c r="M19199" t="s">
        <v>61643</v>
      </c>
    </row>
    <row r="19200" spans="1:13">
      <c r="A19200" s="1" t="s">
        <v>21217</v>
      </c>
      <c r="B19200">
        <v>4.3337934014425103E-6</v>
      </c>
      <c r="C19200" s="1">
        <v>1.06618890099368E-5</v>
      </c>
      <c r="D19200">
        <v>0.92307692307692302</v>
      </c>
      <c r="E19200">
        <v>0.80405405405405395</v>
      </c>
      <c r="F19200">
        <v>1</v>
      </c>
      <c r="G19200">
        <v>1</v>
      </c>
      <c r="H19200">
        <v>1</v>
      </c>
      <c r="I19200">
        <v>0.98333333333333295</v>
      </c>
      <c r="J19200" s="1">
        <v>1</v>
      </c>
      <c r="K19200" t="s">
        <v>23242</v>
      </c>
      <c r="L19200" t="s">
        <v>61644</v>
      </c>
      <c r="M19200" t="s">
        <v>61645</v>
      </c>
    </row>
    <row r="19201" spans="1:13">
      <c r="A19201" s="1" t="s">
        <v>21218</v>
      </c>
      <c r="B19201">
        <v>1.8327491537571299E-5</v>
      </c>
      <c r="C19201" s="1">
        <v>1.4738627878267501E-7</v>
      </c>
      <c r="D19201">
        <v>0.18518518518518501</v>
      </c>
      <c r="E19201">
        <v>3.2467532467532499E-2</v>
      </c>
      <c r="F19201">
        <v>0.76277372262773702</v>
      </c>
      <c r="G19201">
        <v>1</v>
      </c>
      <c r="H19201">
        <v>0.84210526315789502</v>
      </c>
      <c r="I19201">
        <v>0.85294117647058798</v>
      </c>
      <c r="J19201" s="1" t="s">
        <v>23229</v>
      </c>
      <c r="K19201" t="s">
        <v>23238</v>
      </c>
      <c r="L19201" t="s">
        <v>61646</v>
      </c>
      <c r="M19201" t="s">
        <v>61647</v>
      </c>
    </row>
    <row r="19202" spans="1:13">
      <c r="A19202" s="1" t="s">
        <v>21219</v>
      </c>
      <c r="B19202">
        <v>3.0046744563100698E-4</v>
      </c>
      <c r="C19202" s="1">
        <v>5.8022270652935902E-7</v>
      </c>
      <c r="D19202">
        <v>0.359375</v>
      </c>
      <c r="E19202">
        <v>0.86875000000000002</v>
      </c>
      <c r="F19202">
        <v>0.69680851063829796</v>
      </c>
      <c r="G19202">
        <v>0.83035714285714302</v>
      </c>
      <c r="H19202">
        <v>0.7</v>
      </c>
      <c r="I19202">
        <v>0.76293103448275901</v>
      </c>
      <c r="J19202" s="1">
        <v>0</v>
      </c>
      <c r="K19202" t="s">
        <v>23238</v>
      </c>
      <c r="L19202" t="s">
        <v>61648</v>
      </c>
      <c r="M19202" t="s">
        <v>61649</v>
      </c>
    </row>
    <row r="19203" spans="1:13">
      <c r="A19203" s="1" t="s">
        <v>21220</v>
      </c>
      <c r="B19203">
        <v>1.5951192884460701E-6</v>
      </c>
      <c r="C19203" s="1">
        <v>3.55610321555146E-6</v>
      </c>
      <c r="D19203">
        <v>1</v>
      </c>
      <c r="E19203">
        <v>0.99137931034482796</v>
      </c>
      <c r="F19203">
        <v>0.96467391304347805</v>
      </c>
      <c r="G19203">
        <v>1</v>
      </c>
      <c r="H19203">
        <v>1</v>
      </c>
      <c r="I19203">
        <v>1</v>
      </c>
      <c r="J19203" s="1" t="s">
        <v>23229</v>
      </c>
      <c r="K19203" t="s">
        <v>23238</v>
      </c>
      <c r="L19203" t="s">
        <v>61650</v>
      </c>
      <c r="M19203" t="s">
        <v>61651</v>
      </c>
    </row>
    <row r="19204" spans="1:13">
      <c r="A19204" s="1" t="s">
        <v>21221</v>
      </c>
      <c r="B19204">
        <v>8.8417196339232006E-6</v>
      </c>
      <c r="C19204" s="1">
        <v>1.5804407656938501E-4</v>
      </c>
      <c r="D19204">
        <v>0.625</v>
      </c>
      <c r="E19204">
        <v>0.49468085106382997</v>
      </c>
      <c r="F19204">
        <v>0.60144927536231896</v>
      </c>
      <c r="G19204">
        <v>0.94047619047619002</v>
      </c>
      <c r="H19204">
        <v>0.78571428571428603</v>
      </c>
      <c r="I19204">
        <v>0.92763157894736803</v>
      </c>
      <c r="J19204" s="1">
        <v>0.95454545454545503</v>
      </c>
      <c r="K19204" t="s">
        <v>23238</v>
      </c>
      <c r="L19204" t="s">
        <v>61652</v>
      </c>
      <c r="M19204" t="s">
        <v>61653</v>
      </c>
    </row>
    <row r="19205" spans="1:13">
      <c r="A19205" s="1" t="s">
        <v>21222</v>
      </c>
      <c r="B19205">
        <v>0</v>
      </c>
      <c r="C19205" s="1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 s="1">
        <v>0.31818181818181801</v>
      </c>
      <c r="K19205" t="s">
        <v>23241</v>
      </c>
      <c r="L19205" t="s">
        <v>61654</v>
      </c>
      <c r="M19205" t="s">
        <v>61655</v>
      </c>
    </row>
    <row r="19206" spans="1:13">
      <c r="A19206" s="1" t="s">
        <v>21223</v>
      </c>
      <c r="B19206">
        <v>1.04817035302321E-5</v>
      </c>
      <c r="C19206" s="1">
        <v>2.1280206438788202E-6</v>
      </c>
      <c r="D19206">
        <v>0</v>
      </c>
      <c r="E19206">
        <v>0.13372093023255799</v>
      </c>
      <c r="F19206">
        <v>0</v>
      </c>
      <c r="G19206">
        <v>0</v>
      </c>
      <c r="H19206">
        <v>0</v>
      </c>
      <c r="I19206">
        <v>0</v>
      </c>
      <c r="J19206" s="1">
        <v>0</v>
      </c>
      <c r="K19206" t="s">
        <v>23237</v>
      </c>
      <c r="L19206" t="s">
        <v>61656</v>
      </c>
      <c r="M19206" t="s">
        <v>61657</v>
      </c>
    </row>
    <row r="19207" spans="1:13">
      <c r="A19207" s="1" t="s">
        <v>21224</v>
      </c>
      <c r="B19207">
        <v>9.4555648186613004E-6</v>
      </c>
      <c r="C19207" s="1">
        <v>2.9920050511797201E-7</v>
      </c>
      <c r="D19207">
        <v>0.32142857142857101</v>
      </c>
      <c r="E19207">
        <v>0.26388888888888901</v>
      </c>
      <c r="F19207">
        <v>0.42537313432835799</v>
      </c>
      <c r="G19207">
        <v>0.89655172413793105</v>
      </c>
      <c r="H19207">
        <v>0.77631578947368396</v>
      </c>
      <c r="I19207">
        <v>0.45918367346938799</v>
      </c>
      <c r="J19207" s="1">
        <v>1</v>
      </c>
      <c r="K19207" t="s">
        <v>23241</v>
      </c>
      <c r="L19207" t="s">
        <v>61658</v>
      </c>
      <c r="M19207" t="s">
        <v>61659</v>
      </c>
    </row>
    <row r="19208" spans="1:13">
      <c r="A19208" s="1" t="s">
        <v>21225</v>
      </c>
      <c r="B19208">
        <v>1.21947032627592E-6</v>
      </c>
      <c r="C19208" s="1">
        <v>2.92374313547333E-6</v>
      </c>
      <c r="D19208">
        <v>1</v>
      </c>
      <c r="E19208">
        <v>1</v>
      </c>
      <c r="F19208">
        <v>1</v>
      </c>
      <c r="G19208">
        <v>0.65306122448979598</v>
      </c>
      <c r="H19208">
        <v>0.99038461538461497</v>
      </c>
      <c r="I19208">
        <v>0.98666666666666702</v>
      </c>
      <c r="J19208" s="1" t="s">
        <v>23229</v>
      </c>
      <c r="K19208" t="s">
        <v>23237</v>
      </c>
      <c r="L19208" t="s">
        <v>61660</v>
      </c>
      <c r="M19208" t="s">
        <v>61661</v>
      </c>
    </row>
    <row r="19209" spans="1:13">
      <c r="A19209" s="1" t="s">
        <v>21226</v>
      </c>
      <c r="B19209">
        <v>5.7592860522841002E-7</v>
      </c>
      <c r="C19209" s="1">
        <v>7.1589081918394599E-9</v>
      </c>
      <c r="D19209">
        <v>1</v>
      </c>
      <c r="E19209">
        <v>1</v>
      </c>
      <c r="F19209">
        <v>1</v>
      </c>
      <c r="G19209">
        <v>1</v>
      </c>
      <c r="H19209">
        <v>0.95205479452054798</v>
      </c>
      <c r="I19209">
        <v>0.96511627906976705</v>
      </c>
      <c r="J19209" s="1">
        <v>1</v>
      </c>
      <c r="K19209" t="s">
        <v>23237</v>
      </c>
      <c r="L19209" t="s">
        <v>61662</v>
      </c>
      <c r="M19209" t="s">
        <v>61663</v>
      </c>
    </row>
    <row r="19210" spans="1:13">
      <c r="A19210" s="1" t="s">
        <v>21227</v>
      </c>
      <c r="B19210">
        <v>7.3859239300033997E-5</v>
      </c>
      <c r="C19210" s="1">
        <v>2.5220408883162499E-5</v>
      </c>
      <c r="D19210">
        <v>0.86206896551724099</v>
      </c>
      <c r="E19210">
        <v>0.98214285714285698</v>
      </c>
      <c r="F19210">
        <v>0.88141025641025605</v>
      </c>
      <c r="G19210">
        <v>0.98780487804878003</v>
      </c>
      <c r="H19210">
        <v>0.99418604651162801</v>
      </c>
      <c r="I19210">
        <v>0.98648648648648696</v>
      </c>
      <c r="J19210" s="1">
        <v>1</v>
      </c>
      <c r="K19210" t="s">
        <v>23240</v>
      </c>
      <c r="L19210" t="s">
        <v>61664</v>
      </c>
      <c r="M19210" t="s">
        <v>61665</v>
      </c>
    </row>
    <row r="19211" spans="1:13">
      <c r="A19211" s="1" t="s">
        <v>21228</v>
      </c>
      <c r="B19211">
        <v>1.7542342278104901E-6</v>
      </c>
      <c r="C19211" s="1">
        <v>2.27012290589631E-6</v>
      </c>
      <c r="D19211">
        <v>1</v>
      </c>
      <c r="E19211">
        <v>0.99479166666666696</v>
      </c>
      <c r="F19211">
        <v>0.982051282051282</v>
      </c>
      <c r="G19211">
        <v>1</v>
      </c>
      <c r="H19211">
        <v>1</v>
      </c>
      <c r="I19211">
        <v>0.97560975609756095</v>
      </c>
      <c r="J19211" s="1">
        <v>1</v>
      </c>
      <c r="K19211" t="s">
        <v>23238</v>
      </c>
      <c r="L19211" t="s">
        <v>61666</v>
      </c>
      <c r="M19211" t="s">
        <v>61667</v>
      </c>
    </row>
    <row r="19212" spans="1:13">
      <c r="A19212" s="1" t="s">
        <v>21229</v>
      </c>
      <c r="B19212">
        <v>6.5506741357756296E-8</v>
      </c>
      <c r="C19212" s="1">
        <v>6.1995356556547801E-6</v>
      </c>
      <c r="D19212">
        <v>0.77500000000000002</v>
      </c>
      <c r="E19212">
        <v>0.891891891891892</v>
      </c>
      <c r="F19212">
        <v>0.95833333333333304</v>
      </c>
      <c r="G19212">
        <v>0.67500000000000004</v>
      </c>
      <c r="H19212">
        <v>1</v>
      </c>
      <c r="I19212">
        <v>0.934782608695652</v>
      </c>
      <c r="J19212" s="1" t="s">
        <v>23229</v>
      </c>
      <c r="K19212" t="s">
        <v>23241</v>
      </c>
      <c r="L19212" t="s">
        <v>61668</v>
      </c>
      <c r="M19212" t="s">
        <v>61669</v>
      </c>
    </row>
    <row r="19213" spans="1:13">
      <c r="A19213" s="1" t="s">
        <v>21230</v>
      </c>
      <c r="B19213">
        <v>6.0329175496910204E-4</v>
      </c>
      <c r="C19213" s="1">
        <v>2.3944261755443499E-5</v>
      </c>
      <c r="D19213">
        <v>0.25</v>
      </c>
      <c r="E19213">
        <v>0.54166666666666696</v>
      </c>
      <c r="F19213">
        <v>0.32432432432432401</v>
      </c>
      <c r="G19213">
        <v>0.37719298245614002</v>
      </c>
      <c r="H19213">
        <v>0.44642857142857101</v>
      </c>
      <c r="I19213">
        <v>0.34</v>
      </c>
      <c r="J19213" s="1">
        <v>4.5454545454545497E-2</v>
      </c>
      <c r="K19213" t="s">
        <v>23238</v>
      </c>
      <c r="L19213" t="s">
        <v>61670</v>
      </c>
      <c r="M19213" t="s">
        <v>61671</v>
      </c>
    </row>
    <row r="19214" spans="1:13">
      <c r="A19214" s="1" t="s">
        <v>21231</v>
      </c>
      <c r="B19214">
        <v>3.3954777941172298E-6</v>
      </c>
      <c r="C19214" s="1">
        <v>2.1259624940721E-6</v>
      </c>
      <c r="D19214">
        <v>1</v>
      </c>
      <c r="E19214">
        <v>0.99411764705882399</v>
      </c>
      <c r="F19214">
        <v>0.99740932642487001</v>
      </c>
      <c r="G19214">
        <v>0.53636363636363604</v>
      </c>
      <c r="H19214">
        <v>0.99528301886792403</v>
      </c>
      <c r="I19214">
        <v>0.89423076923076905</v>
      </c>
      <c r="J19214" s="1" t="s">
        <v>23229</v>
      </c>
      <c r="K19214" t="s">
        <v>23238</v>
      </c>
      <c r="L19214" t="s">
        <v>61672</v>
      </c>
      <c r="M19214" t="s">
        <v>61673</v>
      </c>
    </row>
    <row r="19215" spans="1:13">
      <c r="A19215" s="1" t="s">
        <v>21232</v>
      </c>
      <c r="B19215">
        <v>6.2868874007229202E-5</v>
      </c>
      <c r="C19215" s="1">
        <v>1.5306807352742101E-6</v>
      </c>
      <c r="D19215">
        <v>1</v>
      </c>
      <c r="E19215">
        <v>0.689873417721519</v>
      </c>
      <c r="F19215">
        <v>1</v>
      </c>
      <c r="G19215">
        <v>1</v>
      </c>
      <c r="H19215">
        <v>1</v>
      </c>
      <c r="I19215">
        <v>0.99074074074074103</v>
      </c>
      <c r="J19215" s="1" t="s">
        <v>23229</v>
      </c>
      <c r="K19215" t="s">
        <v>23238</v>
      </c>
      <c r="L19215" t="s">
        <v>61674</v>
      </c>
      <c r="M19215" t="s">
        <v>61675</v>
      </c>
    </row>
    <row r="19216" spans="1:13">
      <c r="A19216" s="1" t="s">
        <v>21233</v>
      </c>
      <c r="B19216">
        <v>1.9233096899768801E-5</v>
      </c>
      <c r="C19216" s="1">
        <v>2.02728815353163E-5</v>
      </c>
      <c r="D19216">
        <v>0</v>
      </c>
      <c r="E19216">
        <v>0</v>
      </c>
      <c r="F19216">
        <v>5.0387596899224799E-2</v>
      </c>
      <c r="G19216">
        <v>0.20689655172413801</v>
      </c>
      <c r="H19216">
        <v>0.201492537313433</v>
      </c>
      <c r="I19216">
        <v>7.8947368421052599E-2</v>
      </c>
      <c r="J19216" s="1">
        <v>0</v>
      </c>
      <c r="K19216" t="s">
        <v>23241</v>
      </c>
      <c r="L19216" t="s">
        <v>61676</v>
      </c>
      <c r="M19216" t="s">
        <v>61677</v>
      </c>
    </row>
    <row r="19217" spans="1:13">
      <c r="A19217" s="1" t="s">
        <v>21234</v>
      </c>
      <c r="B19217">
        <v>7.2532274292877198E-8</v>
      </c>
      <c r="C19217" s="1">
        <v>6.60150506361007E-7</v>
      </c>
      <c r="D19217">
        <v>0</v>
      </c>
      <c r="E19217">
        <v>0</v>
      </c>
      <c r="F19217">
        <v>6.5476190476190493E-2</v>
      </c>
      <c r="G19217">
        <v>8.0645161290322606E-2</v>
      </c>
      <c r="H19217">
        <v>3.1645569620253201E-2</v>
      </c>
      <c r="I19217">
        <v>0</v>
      </c>
      <c r="J19217" s="1">
        <v>0</v>
      </c>
      <c r="K19217" t="s">
        <v>23238</v>
      </c>
      <c r="L19217" t="s">
        <v>61678</v>
      </c>
      <c r="M19217" t="s">
        <v>61679</v>
      </c>
    </row>
    <row r="19218" spans="1:13">
      <c r="A19218" s="1" t="s">
        <v>21235</v>
      </c>
      <c r="B19218">
        <v>2.5124210458990501E-7</v>
      </c>
      <c r="C19218" s="1">
        <v>2.6379469521471199E-7</v>
      </c>
      <c r="D19218">
        <v>0</v>
      </c>
      <c r="E19218">
        <v>0</v>
      </c>
      <c r="F19218">
        <v>7.8534031413612596E-3</v>
      </c>
      <c r="G19218">
        <v>8.7719298245613996E-3</v>
      </c>
      <c r="H19218">
        <v>0</v>
      </c>
      <c r="I19218">
        <v>4.0650406504065002E-3</v>
      </c>
      <c r="J19218" s="1">
        <v>0</v>
      </c>
      <c r="K19218" t="s">
        <v>23242</v>
      </c>
      <c r="L19218" t="s">
        <v>61680</v>
      </c>
      <c r="M19218" t="s">
        <v>61681</v>
      </c>
    </row>
    <row r="19219" spans="1:13">
      <c r="A19219" s="1" t="s">
        <v>21236</v>
      </c>
      <c r="B19219">
        <v>1.89495687445364E-6</v>
      </c>
      <c r="C19219" s="1">
        <v>9.466223536185139E-10</v>
      </c>
      <c r="D19219">
        <v>0.95</v>
      </c>
      <c r="E19219">
        <v>1</v>
      </c>
      <c r="F19219">
        <v>0.91145833333333304</v>
      </c>
      <c r="G19219">
        <v>1</v>
      </c>
      <c r="H19219">
        <v>1</v>
      </c>
      <c r="I19219">
        <v>0.942105263157895</v>
      </c>
      <c r="J19219" s="1">
        <v>1</v>
      </c>
      <c r="K19219" t="s">
        <v>23241</v>
      </c>
      <c r="L19219" t="s">
        <v>61682</v>
      </c>
      <c r="M19219" t="s">
        <v>61683</v>
      </c>
    </row>
    <row r="19220" spans="1:13">
      <c r="A19220" s="1" t="s">
        <v>21237</v>
      </c>
      <c r="B19220">
        <v>3.6367375697911301E-6</v>
      </c>
      <c r="C19220" s="1">
        <v>2.72416894841846E-8</v>
      </c>
      <c r="D19220">
        <v>0.921875</v>
      </c>
      <c r="E19220">
        <v>0.92134831460674205</v>
      </c>
      <c r="F19220">
        <v>0.997282608695652</v>
      </c>
      <c r="G19220">
        <v>0.984375</v>
      </c>
      <c r="H19220">
        <v>1</v>
      </c>
      <c r="I19220">
        <v>1</v>
      </c>
      <c r="J19220" s="1">
        <v>1</v>
      </c>
      <c r="K19220" t="s">
        <v>23242</v>
      </c>
      <c r="L19220" t="s">
        <v>61684</v>
      </c>
      <c r="M19220" t="s">
        <v>61685</v>
      </c>
    </row>
    <row r="19221" spans="1:13">
      <c r="A19221" s="1" t="s">
        <v>21238</v>
      </c>
      <c r="B19221">
        <v>7.9344349111543401E-9</v>
      </c>
      <c r="C19221" s="1">
        <v>5.2036385361591199E-6</v>
      </c>
      <c r="D19221">
        <v>0.90625</v>
      </c>
      <c r="E19221">
        <v>0.80319148936170204</v>
      </c>
      <c r="F19221">
        <v>0.962209302325581</v>
      </c>
      <c r="G19221">
        <v>0.98648648648648696</v>
      </c>
      <c r="H19221">
        <v>0.99315068493150704</v>
      </c>
      <c r="I19221">
        <v>0.98148148148148195</v>
      </c>
      <c r="J19221" s="1">
        <v>1</v>
      </c>
      <c r="K19221" t="s">
        <v>23238</v>
      </c>
      <c r="L19221" t="s">
        <v>61686</v>
      </c>
      <c r="M19221" t="s">
        <v>61687</v>
      </c>
    </row>
    <row r="19222" spans="1:13">
      <c r="A19222" s="1" t="s">
        <v>21239</v>
      </c>
      <c r="B19222">
        <v>3.4682079725565699E-6</v>
      </c>
      <c r="C19222" s="1">
        <v>3.4376363463185598E-7</v>
      </c>
      <c r="D19222">
        <v>0</v>
      </c>
      <c r="E19222">
        <v>5.8139534883720903E-3</v>
      </c>
      <c r="F19222">
        <v>0</v>
      </c>
      <c r="G19222">
        <v>0</v>
      </c>
      <c r="H19222">
        <v>2.9850746268656699E-2</v>
      </c>
      <c r="I19222">
        <v>0</v>
      </c>
      <c r="J19222" s="1" t="s">
        <v>23229</v>
      </c>
      <c r="K19222" t="s">
        <v>23242</v>
      </c>
      <c r="L19222" t="s">
        <v>61688</v>
      </c>
      <c r="M19222" t="s">
        <v>61689</v>
      </c>
    </row>
    <row r="19223" spans="1:13">
      <c r="A19223" s="1" t="s">
        <v>21240</v>
      </c>
      <c r="B19223">
        <v>7.4641062532125696E-6</v>
      </c>
      <c r="C19223" s="1">
        <v>1.01743990416689E-6</v>
      </c>
      <c r="D19223">
        <v>0.87931034482758597</v>
      </c>
      <c r="E19223">
        <v>1</v>
      </c>
      <c r="F19223">
        <v>0.96739130434782605</v>
      </c>
      <c r="G19223">
        <v>1</v>
      </c>
      <c r="H19223">
        <v>1</v>
      </c>
      <c r="I19223">
        <v>0.98780487804878003</v>
      </c>
      <c r="J19223" s="1">
        <v>1</v>
      </c>
      <c r="K19223" t="s">
        <v>23237</v>
      </c>
      <c r="L19223" t="s">
        <v>61690</v>
      </c>
      <c r="M19223" t="s">
        <v>61691</v>
      </c>
    </row>
    <row r="19224" spans="1:13">
      <c r="A19224" s="1" t="s">
        <v>21241</v>
      </c>
      <c r="B19224">
        <v>1.3510438161447999E-7</v>
      </c>
      <c r="C19224" s="1">
        <v>2.9184117900456899E-6</v>
      </c>
      <c r="D19224">
        <v>1</v>
      </c>
      <c r="E19224">
        <v>1</v>
      </c>
      <c r="F19224">
        <v>0.99735449735449699</v>
      </c>
      <c r="G19224">
        <v>0.27659574468085102</v>
      </c>
      <c r="H19224">
        <v>0.99504950495049505</v>
      </c>
      <c r="I19224">
        <v>0.92537313432835799</v>
      </c>
      <c r="J19224" s="1">
        <v>1</v>
      </c>
      <c r="K19224" t="s">
        <v>23241</v>
      </c>
      <c r="L19224" t="s">
        <v>61692</v>
      </c>
      <c r="M19224" t="s">
        <v>61693</v>
      </c>
    </row>
    <row r="19225" spans="1:13">
      <c r="A19225" s="1" t="s">
        <v>21242</v>
      </c>
      <c r="B19225">
        <v>7.5589055918105606E-5</v>
      </c>
      <c r="C19225" s="1">
        <v>3.6130340300688599E-4</v>
      </c>
      <c r="D19225">
        <v>1</v>
      </c>
      <c r="E19225">
        <v>1</v>
      </c>
      <c r="F19225">
        <v>0.73529411764705899</v>
      </c>
      <c r="G19225">
        <v>0.94642857142857095</v>
      </c>
      <c r="H19225">
        <v>0.29220779220779203</v>
      </c>
      <c r="I19225">
        <v>0.77310924369747902</v>
      </c>
      <c r="J19225" s="1">
        <v>1</v>
      </c>
      <c r="K19225" t="s">
        <v>23238</v>
      </c>
      <c r="L19225" t="s">
        <v>61694</v>
      </c>
      <c r="M19225" t="s">
        <v>61695</v>
      </c>
    </row>
    <row r="19226" spans="1:13">
      <c r="A19226" s="1" t="s">
        <v>21243</v>
      </c>
      <c r="B19226">
        <v>1.12575715662526E-5</v>
      </c>
      <c r="C19226" s="1">
        <v>2.2966947383684002E-6</v>
      </c>
      <c r="D19226">
        <v>0</v>
      </c>
      <c r="E19226">
        <v>0.152941176470588</v>
      </c>
      <c r="F19226">
        <v>0</v>
      </c>
      <c r="G19226">
        <v>0</v>
      </c>
      <c r="H19226">
        <v>0</v>
      </c>
      <c r="I19226">
        <v>7.14285714285714E-3</v>
      </c>
      <c r="J19226" s="1" t="s">
        <v>23229</v>
      </c>
      <c r="K19226" t="s">
        <v>23241</v>
      </c>
      <c r="L19226" t="s">
        <v>61696</v>
      </c>
      <c r="M19226" t="s">
        <v>61697</v>
      </c>
    </row>
    <row r="19227" spans="1:13">
      <c r="A19227" s="1" t="s">
        <v>21244</v>
      </c>
      <c r="B19227">
        <v>3.4607947359690299E-7</v>
      </c>
      <c r="C19227" s="1">
        <v>7.8248909705732104E-6</v>
      </c>
      <c r="D19227">
        <v>0</v>
      </c>
      <c r="E19227">
        <v>0</v>
      </c>
      <c r="F19227">
        <v>0</v>
      </c>
      <c r="G19227">
        <v>0.47727272727272702</v>
      </c>
      <c r="H19227">
        <v>0</v>
      </c>
      <c r="I19227">
        <v>7.2368421052631596E-2</v>
      </c>
      <c r="J19227" s="1">
        <v>0</v>
      </c>
      <c r="K19227" t="s">
        <v>23241</v>
      </c>
      <c r="L19227" t="s">
        <v>61698</v>
      </c>
      <c r="M19227" t="s">
        <v>61699</v>
      </c>
    </row>
    <row r="19228" spans="1:13">
      <c r="A19228" s="1" t="s">
        <v>21245</v>
      </c>
      <c r="B19228">
        <v>8.7016660484494896E-7</v>
      </c>
      <c r="C19228" s="1">
        <v>3.7675165633459403E-5</v>
      </c>
      <c r="D19228">
        <v>1.5625E-2</v>
      </c>
      <c r="E19228">
        <v>5.4347826086956503E-3</v>
      </c>
      <c r="F19228">
        <v>0.10582010582010599</v>
      </c>
      <c r="G19228">
        <v>0</v>
      </c>
      <c r="H19228">
        <v>1.6666666666666701E-2</v>
      </c>
      <c r="I19228">
        <v>0</v>
      </c>
      <c r="J19228" s="1">
        <v>0</v>
      </c>
      <c r="K19228" t="s">
        <v>23238</v>
      </c>
      <c r="L19228" t="s">
        <v>61700</v>
      </c>
      <c r="M19228" t="s">
        <v>61701</v>
      </c>
    </row>
    <row r="19229" spans="1:13">
      <c r="A19229" s="1" t="s">
        <v>21246</v>
      </c>
      <c r="B19229">
        <v>5.6682843053287304E-4</v>
      </c>
      <c r="C19229" s="1">
        <v>6.7489991974375001E-5</v>
      </c>
      <c r="D19229">
        <v>0.233333333333333</v>
      </c>
      <c r="E19229">
        <v>0.92948717948717996</v>
      </c>
      <c r="F19229">
        <v>0.53254437869822502</v>
      </c>
      <c r="G19229">
        <v>0.51063829787234005</v>
      </c>
      <c r="H19229">
        <v>0.21153846153846201</v>
      </c>
      <c r="I19229">
        <v>0.61682242990654201</v>
      </c>
      <c r="J19229" s="1">
        <v>0</v>
      </c>
      <c r="K19229" t="s">
        <v>23241</v>
      </c>
      <c r="L19229" t="s">
        <v>61702</v>
      </c>
      <c r="M19229" t="s">
        <v>61703</v>
      </c>
    </row>
    <row r="19230" spans="1:13">
      <c r="A19230" s="1" t="s">
        <v>21247</v>
      </c>
      <c r="B19230">
        <v>4.5506777207374497E-9</v>
      </c>
      <c r="C19230" s="1">
        <v>9.7043966958551799E-6</v>
      </c>
      <c r="D19230">
        <v>1</v>
      </c>
      <c r="E19230">
        <v>1</v>
      </c>
      <c r="F19230">
        <v>0.997435897435897</v>
      </c>
      <c r="G19230">
        <v>1</v>
      </c>
      <c r="H19230">
        <v>1</v>
      </c>
      <c r="I19230">
        <v>0.88356164383561597</v>
      </c>
      <c r="J19230" s="1">
        <v>1</v>
      </c>
      <c r="K19230" t="s">
        <v>23238</v>
      </c>
      <c r="L19230" t="s">
        <v>61704</v>
      </c>
      <c r="M19230" t="s">
        <v>61705</v>
      </c>
    </row>
    <row r="19231" spans="1:13">
      <c r="A19231" s="1" t="s">
        <v>21248</v>
      </c>
      <c r="B19231">
        <v>3.9453009907909998E-9</v>
      </c>
      <c r="C19231" s="1">
        <v>3.5972355249413103E-8</v>
      </c>
      <c r="D19231">
        <v>0</v>
      </c>
      <c r="E19231">
        <v>0</v>
      </c>
      <c r="F19231">
        <v>0</v>
      </c>
      <c r="G19231">
        <v>9.2592592592592605E-3</v>
      </c>
      <c r="H19231">
        <v>0</v>
      </c>
      <c r="I19231">
        <v>0</v>
      </c>
      <c r="J19231" s="1">
        <v>0.95454545454545503</v>
      </c>
      <c r="K19231" t="s">
        <v>23238</v>
      </c>
      <c r="L19231" t="s">
        <v>61706</v>
      </c>
      <c r="M19231" t="s">
        <v>61707</v>
      </c>
    </row>
    <row r="19232" spans="1:13">
      <c r="A19232" s="1" t="s">
        <v>21249</v>
      </c>
      <c r="B19232">
        <v>7.3892813711632804E-11</v>
      </c>
      <c r="C19232" s="1">
        <v>6.9962596003295705E-8</v>
      </c>
      <c r="D19232">
        <v>0</v>
      </c>
      <c r="E19232">
        <v>0</v>
      </c>
      <c r="F19232">
        <v>0</v>
      </c>
      <c r="G19232">
        <v>0</v>
      </c>
      <c r="H19232">
        <v>6.3291139240506302E-3</v>
      </c>
      <c r="I19232">
        <v>0</v>
      </c>
      <c r="J19232" s="1">
        <v>1</v>
      </c>
      <c r="K19232" t="s">
        <v>23241</v>
      </c>
      <c r="L19232" t="s">
        <v>61708</v>
      </c>
      <c r="M19232" t="s">
        <v>61709</v>
      </c>
    </row>
    <row r="19233" spans="1:13">
      <c r="A19233" s="1" t="s">
        <v>21250</v>
      </c>
      <c r="B19233">
        <v>2.7688749365461601E-6</v>
      </c>
      <c r="C19233" s="1">
        <v>1.47763680439914E-7</v>
      </c>
      <c r="D19233">
        <v>0.96428571428571397</v>
      </c>
      <c r="E19233">
        <v>1</v>
      </c>
      <c r="F19233">
        <v>1</v>
      </c>
      <c r="G19233">
        <v>0.91379310344827602</v>
      </c>
      <c r="H19233">
        <v>1</v>
      </c>
      <c r="I19233">
        <v>1</v>
      </c>
      <c r="J19233" s="1">
        <v>1</v>
      </c>
      <c r="K19233" t="s">
        <v>23238</v>
      </c>
      <c r="L19233" t="s">
        <v>61710</v>
      </c>
      <c r="M19233" t="s">
        <v>61711</v>
      </c>
    </row>
    <row r="19234" spans="1:13">
      <c r="A19234" s="1" t="s">
        <v>21251</v>
      </c>
      <c r="B19234">
        <v>6.3896589297121304E-7</v>
      </c>
      <c r="C19234" s="1">
        <v>4.8553579455332796E-7</v>
      </c>
      <c r="D19234">
        <v>1</v>
      </c>
      <c r="E19234">
        <v>1</v>
      </c>
      <c r="F19234">
        <v>0.97660818713450304</v>
      </c>
      <c r="G19234">
        <v>1</v>
      </c>
      <c r="H19234">
        <v>0.92222222222222205</v>
      </c>
      <c r="I19234">
        <v>1</v>
      </c>
      <c r="J19234" s="1">
        <v>1</v>
      </c>
      <c r="K19234" t="s">
        <v>23238</v>
      </c>
      <c r="L19234" t="s">
        <v>61712</v>
      </c>
      <c r="M19234" t="s">
        <v>61713</v>
      </c>
    </row>
    <row r="19235" spans="1:13">
      <c r="A19235" s="1" t="s">
        <v>21252</v>
      </c>
      <c r="B19235">
        <v>4.0698981426934301E-9</v>
      </c>
      <c r="C19235" s="1">
        <v>3.6591693770904299E-6</v>
      </c>
      <c r="D19235">
        <v>1</v>
      </c>
      <c r="E19235">
        <v>1</v>
      </c>
      <c r="F19235">
        <v>0.75337837837837796</v>
      </c>
      <c r="G19235">
        <v>0.91666666666666696</v>
      </c>
      <c r="H19235">
        <v>0.78</v>
      </c>
      <c r="I19235">
        <v>0.91666666666666696</v>
      </c>
      <c r="J19235" s="1">
        <v>0</v>
      </c>
      <c r="K19235" t="s">
        <v>23239</v>
      </c>
      <c r="L19235" t="s">
        <v>61714</v>
      </c>
      <c r="M19235" t="s">
        <v>61715</v>
      </c>
    </row>
    <row r="19236" spans="1:13">
      <c r="A19236" s="1" t="s">
        <v>21253</v>
      </c>
      <c r="B19236">
        <v>1.9331815844413E-7</v>
      </c>
      <c r="C19236" s="1">
        <v>8.6717992936121505E-7</v>
      </c>
      <c r="D19236">
        <v>0</v>
      </c>
      <c r="E19236">
        <v>0</v>
      </c>
      <c r="F19236">
        <v>0</v>
      </c>
      <c r="G19236">
        <v>0.15625</v>
      </c>
      <c r="H19236">
        <v>0</v>
      </c>
      <c r="I19236">
        <v>0</v>
      </c>
      <c r="J19236" s="1" t="s">
        <v>23229</v>
      </c>
      <c r="K19236" t="s">
        <v>23242</v>
      </c>
      <c r="L19236" t="s">
        <v>61716</v>
      </c>
      <c r="M19236" t="s">
        <v>61717</v>
      </c>
    </row>
    <row r="19237" spans="1:13">
      <c r="A19237" s="1" t="s">
        <v>21254</v>
      </c>
      <c r="B19237">
        <v>1.1399311314299201E-6</v>
      </c>
      <c r="C19237" s="1">
        <v>6.9271426865731501E-6</v>
      </c>
      <c r="D19237">
        <v>0</v>
      </c>
      <c r="E19237">
        <v>0</v>
      </c>
      <c r="F19237">
        <v>0</v>
      </c>
      <c r="G19237">
        <v>0.35087719298245601</v>
      </c>
      <c r="H19237">
        <v>4.2056074766355103E-2</v>
      </c>
      <c r="I19237">
        <v>9.4017094017094002E-2</v>
      </c>
      <c r="J19237" s="1">
        <v>0</v>
      </c>
      <c r="K19237" t="s">
        <v>23242</v>
      </c>
      <c r="L19237" t="s">
        <v>61718</v>
      </c>
      <c r="M19237" t="s">
        <v>61719</v>
      </c>
    </row>
    <row r="19238" spans="1:13">
      <c r="A19238" s="1" t="s">
        <v>21255</v>
      </c>
      <c r="B19238">
        <v>6.1479432846171397E-6</v>
      </c>
      <c r="C19238" s="1">
        <v>9.4384030364503595E-6</v>
      </c>
      <c r="D19238">
        <v>0</v>
      </c>
      <c r="E19238">
        <v>0</v>
      </c>
      <c r="F19238">
        <v>2.8169014084507001E-2</v>
      </c>
      <c r="G19238">
        <v>0</v>
      </c>
      <c r="H19238">
        <v>0</v>
      </c>
      <c r="I19238">
        <v>0</v>
      </c>
      <c r="J19238" s="1">
        <v>0</v>
      </c>
      <c r="K19238" t="s">
        <v>23242</v>
      </c>
      <c r="L19238" t="s">
        <v>61720</v>
      </c>
      <c r="M19238" t="s">
        <v>61721</v>
      </c>
    </row>
    <row r="19239" spans="1:13">
      <c r="A19239" s="1" t="s">
        <v>21256</v>
      </c>
      <c r="B19239">
        <v>6.6368180115009301E-7</v>
      </c>
      <c r="C19239" s="1">
        <v>3.3309150030640403E-8</v>
      </c>
      <c r="D19239">
        <v>3.4482758620689703E-2</v>
      </c>
      <c r="E19239">
        <v>4.5454545454545497E-2</v>
      </c>
      <c r="F19239">
        <v>0</v>
      </c>
      <c r="G19239">
        <v>0</v>
      </c>
      <c r="H19239">
        <v>1.20481927710843E-2</v>
      </c>
      <c r="I19239">
        <v>1.4705882352941201E-2</v>
      </c>
      <c r="J19239" s="1">
        <v>0</v>
      </c>
      <c r="K19239" t="s">
        <v>23238</v>
      </c>
      <c r="L19239" t="s">
        <v>61722</v>
      </c>
      <c r="M19239" t="s">
        <v>61723</v>
      </c>
    </row>
    <row r="19240" spans="1:13">
      <c r="A19240" s="1" t="s">
        <v>21257</v>
      </c>
      <c r="B19240">
        <v>1.27170632251792E-5</v>
      </c>
      <c r="C19240" s="1">
        <v>1.03235869622439E-4</v>
      </c>
      <c r="D19240">
        <v>0</v>
      </c>
      <c r="E19240">
        <v>0</v>
      </c>
      <c r="F19240">
        <v>0</v>
      </c>
      <c r="G19240">
        <v>0.82432432432432401</v>
      </c>
      <c r="H19240">
        <v>0.13157894736842099</v>
      </c>
      <c r="I19240">
        <v>0.25</v>
      </c>
      <c r="J19240" s="1">
        <v>0</v>
      </c>
      <c r="K19240" t="s">
        <v>23242</v>
      </c>
      <c r="L19240" t="s">
        <v>61724</v>
      </c>
      <c r="M19240" t="s">
        <v>61725</v>
      </c>
    </row>
    <row r="19241" spans="1:13">
      <c r="A19241" s="1" t="s">
        <v>21258</v>
      </c>
      <c r="B19241">
        <v>2.8234793223901598E-4</v>
      </c>
      <c r="C19241" s="1">
        <v>9.3240550583885895E-4</v>
      </c>
      <c r="D19241">
        <v>0.63793103448275901</v>
      </c>
      <c r="E19241">
        <v>0.319148936170213</v>
      </c>
      <c r="F19241">
        <v>0.394736842105263</v>
      </c>
      <c r="G19241">
        <v>0.65454545454545499</v>
      </c>
      <c r="H19241">
        <v>0.41379310344827602</v>
      </c>
      <c r="I19241">
        <v>0.860869565217391</v>
      </c>
      <c r="J19241" s="1">
        <v>0.95454545454545503</v>
      </c>
      <c r="K19241" t="s">
        <v>23240</v>
      </c>
      <c r="L19241" t="s">
        <v>61726</v>
      </c>
      <c r="M19241" t="s">
        <v>61727</v>
      </c>
    </row>
    <row r="19242" spans="1:13">
      <c r="A19242" s="1" t="s">
        <v>21259</v>
      </c>
      <c r="B19242">
        <v>1.1192040700999701E-8</v>
      </c>
      <c r="C19242" s="1">
        <v>8.4991253698402195E-7</v>
      </c>
      <c r="D19242">
        <v>0</v>
      </c>
      <c r="E19242">
        <v>0</v>
      </c>
      <c r="F19242">
        <v>1.02564102564103E-2</v>
      </c>
      <c r="G19242">
        <v>0</v>
      </c>
      <c r="H19242">
        <v>1.38888888888889E-2</v>
      </c>
      <c r="I19242">
        <v>4.1666666666666701E-3</v>
      </c>
      <c r="J19242" s="1">
        <v>1</v>
      </c>
      <c r="K19242" t="s">
        <v>23239</v>
      </c>
      <c r="L19242" t="s">
        <v>61728</v>
      </c>
      <c r="M19242" t="s">
        <v>61729</v>
      </c>
    </row>
    <row r="19243" spans="1:13">
      <c r="A19243" s="1" t="s">
        <v>21260</v>
      </c>
      <c r="B19243">
        <v>4.3688102153276398E-4</v>
      </c>
      <c r="C19243" s="1">
        <v>4.92736435401053E-6</v>
      </c>
      <c r="D19243">
        <v>0.125</v>
      </c>
      <c r="E19243">
        <v>0.173913043478261</v>
      </c>
      <c r="F19243">
        <v>0</v>
      </c>
      <c r="G19243">
        <v>0</v>
      </c>
      <c r="H19243">
        <v>9.8039215686274508E-3</v>
      </c>
      <c r="I19243">
        <v>0</v>
      </c>
      <c r="J19243" s="1">
        <v>0</v>
      </c>
      <c r="K19243" t="s">
        <v>23241</v>
      </c>
      <c r="L19243" t="s">
        <v>61730</v>
      </c>
      <c r="M19243" t="s">
        <v>61731</v>
      </c>
    </row>
    <row r="19244" spans="1:13">
      <c r="A19244" s="1" t="s">
        <v>21261</v>
      </c>
      <c r="B19244">
        <v>1.7976230579804701E-7</v>
      </c>
      <c r="C19244" s="1">
        <v>3.2755968365684298E-6</v>
      </c>
      <c r="D19244">
        <v>1</v>
      </c>
      <c r="E19244">
        <v>1</v>
      </c>
      <c r="F19244">
        <v>0.96153846153846145</v>
      </c>
      <c r="G19244">
        <v>1</v>
      </c>
      <c r="H19244">
        <v>0.95614035087719296</v>
      </c>
      <c r="I19244">
        <v>0.98399999999999999</v>
      </c>
      <c r="J19244" s="1">
        <v>0.31818181818181801</v>
      </c>
      <c r="K19244" t="s">
        <v>23244</v>
      </c>
      <c r="L19244" t="s">
        <v>61732</v>
      </c>
      <c r="M19244" t="s">
        <v>61733</v>
      </c>
    </row>
    <row r="19245" spans="1:13">
      <c r="A19245" s="1" t="s">
        <v>21262</v>
      </c>
      <c r="B19245">
        <v>6.5156098397883896E-8</v>
      </c>
      <c r="C19245" s="1">
        <v>2.8721426416536699E-5</v>
      </c>
      <c r="D19245">
        <v>7.8125E-2</v>
      </c>
      <c r="E19245">
        <v>1.0416666666666701E-2</v>
      </c>
      <c r="F19245">
        <v>2.6881720430107499E-3</v>
      </c>
      <c r="G19245">
        <v>9.6491228070175405E-2</v>
      </c>
      <c r="H19245">
        <v>5.5045871559633003E-2</v>
      </c>
      <c r="I19245">
        <v>0.12068965517241401</v>
      </c>
      <c r="J19245" s="1">
        <v>0</v>
      </c>
      <c r="K19245" t="s">
        <v>23241</v>
      </c>
      <c r="L19245" t="s">
        <v>61734</v>
      </c>
      <c r="M19245" t="s">
        <v>61735</v>
      </c>
    </row>
    <row r="19246" spans="1:13">
      <c r="A19246" s="1" t="s">
        <v>21263</v>
      </c>
      <c r="B19246">
        <v>5.8046533220650901E-5</v>
      </c>
      <c r="C19246" s="1">
        <v>3.1722690070687002E-4</v>
      </c>
      <c r="D19246">
        <v>7.1428571428571397E-2</v>
      </c>
      <c r="E19246">
        <v>0</v>
      </c>
      <c r="F19246">
        <v>0.81333333333333302</v>
      </c>
      <c r="G19246">
        <v>4.3478260869565202E-2</v>
      </c>
      <c r="H19246">
        <v>0.72463768115941996</v>
      </c>
      <c r="I19246">
        <v>0.13125000000000001</v>
      </c>
      <c r="J19246" s="1">
        <v>0.94444444444444398</v>
      </c>
      <c r="K19246" t="s">
        <v>23239</v>
      </c>
      <c r="L19246" t="s">
        <v>61736</v>
      </c>
      <c r="M19246" t="s">
        <v>61737</v>
      </c>
    </row>
    <row r="19247" spans="1:13">
      <c r="A19247" s="1" t="s">
        <v>21264</v>
      </c>
      <c r="B19247">
        <v>3.24794410277662E-7</v>
      </c>
      <c r="C19247" s="1">
        <v>4.3153146786717099E-6</v>
      </c>
      <c r="D19247">
        <v>1</v>
      </c>
      <c r="E19247">
        <v>1</v>
      </c>
      <c r="F19247">
        <v>0.99723756906077299</v>
      </c>
      <c r="G19247">
        <v>0.88157894736842102</v>
      </c>
      <c r="H19247">
        <v>1</v>
      </c>
      <c r="I19247">
        <v>0.99295774647887303</v>
      </c>
      <c r="J19247" s="1" t="s">
        <v>23229</v>
      </c>
      <c r="K19247" t="s">
        <v>23238</v>
      </c>
      <c r="L19247" t="s">
        <v>61738</v>
      </c>
      <c r="M19247" t="s">
        <v>61739</v>
      </c>
    </row>
    <row r="19248" spans="1:13">
      <c r="A19248" s="1" t="s">
        <v>21265</v>
      </c>
      <c r="B19248">
        <v>6.4031551342792304E-6</v>
      </c>
      <c r="C19248" s="1">
        <v>1.2114631912305699E-10</v>
      </c>
      <c r="D19248">
        <v>0.89655172413793105</v>
      </c>
      <c r="E19248">
        <v>1</v>
      </c>
      <c r="F19248">
        <v>0.98412698412698396</v>
      </c>
      <c r="G19248">
        <v>1</v>
      </c>
      <c r="H19248">
        <v>0.9921875</v>
      </c>
      <c r="I19248">
        <v>1</v>
      </c>
      <c r="J19248" s="1">
        <v>1</v>
      </c>
      <c r="K19248" t="s">
        <v>23237</v>
      </c>
      <c r="L19248" t="s">
        <v>61740</v>
      </c>
      <c r="M19248" t="s">
        <v>61741</v>
      </c>
    </row>
    <row r="19249" spans="1:13">
      <c r="A19249" s="1" t="s">
        <v>21266</v>
      </c>
      <c r="B19249">
        <v>6.6004476889069101E-5</v>
      </c>
      <c r="C19249" s="1">
        <v>2.43355558807352E-5</v>
      </c>
      <c r="D19249">
        <v>0.56818181818181801</v>
      </c>
      <c r="E19249">
        <v>0.97014925373134298</v>
      </c>
      <c r="F19249">
        <v>0.88513513513513498</v>
      </c>
      <c r="G19249">
        <v>0.61428571428571399</v>
      </c>
      <c r="H19249">
        <v>1</v>
      </c>
      <c r="I19249">
        <v>0.89814814814814803</v>
      </c>
      <c r="J19249" s="1">
        <v>1</v>
      </c>
      <c r="K19249" t="s">
        <v>23242</v>
      </c>
      <c r="L19249" t="s">
        <v>61742</v>
      </c>
      <c r="M19249" t="s">
        <v>61743</v>
      </c>
    </row>
    <row r="19250" spans="1:13">
      <c r="A19250" s="1" t="s">
        <v>21267</v>
      </c>
      <c r="B19250">
        <v>0</v>
      </c>
      <c r="C19250" s="1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 s="1" t="s">
        <v>23229</v>
      </c>
      <c r="K19250" t="s">
        <v>23238</v>
      </c>
      <c r="L19250" t="s">
        <v>61744</v>
      </c>
      <c r="M19250" t="s">
        <v>61745</v>
      </c>
    </row>
    <row r="19251" spans="1:13">
      <c r="A19251" s="1" t="s">
        <v>21268</v>
      </c>
      <c r="B19251">
        <v>5.8852673480906197E-10</v>
      </c>
      <c r="C19251" s="1">
        <v>3.07069407268111E-7</v>
      </c>
      <c r="D19251">
        <v>1</v>
      </c>
      <c r="E19251">
        <v>1</v>
      </c>
      <c r="F19251">
        <v>0.96043165467625902</v>
      </c>
      <c r="G19251">
        <v>1</v>
      </c>
      <c r="H19251">
        <v>0.98571428571428599</v>
      </c>
      <c r="I19251">
        <v>1</v>
      </c>
      <c r="J19251" s="1">
        <v>1</v>
      </c>
      <c r="K19251" t="s">
        <v>23239</v>
      </c>
      <c r="L19251" t="s">
        <v>61746</v>
      </c>
      <c r="M19251" t="s">
        <v>61747</v>
      </c>
    </row>
    <row r="19252" spans="1:13">
      <c r="A19252" s="1" t="s">
        <v>21269</v>
      </c>
      <c r="B19252">
        <v>2.4904142765814799E-7</v>
      </c>
      <c r="C19252" s="1">
        <v>6.3604585967825205E-7</v>
      </c>
      <c r="D19252">
        <v>1</v>
      </c>
      <c r="E19252">
        <v>1</v>
      </c>
      <c r="F19252">
        <v>0.99444444444444402</v>
      </c>
      <c r="G19252">
        <v>1</v>
      </c>
      <c r="H19252">
        <v>0.984615384615385</v>
      </c>
      <c r="I19252">
        <v>0.98809523809523803</v>
      </c>
      <c r="J19252" s="1" t="s">
        <v>23229</v>
      </c>
      <c r="K19252" t="s">
        <v>23238</v>
      </c>
      <c r="L19252" t="s">
        <v>61748</v>
      </c>
      <c r="M19252" t="s">
        <v>61749</v>
      </c>
    </row>
    <row r="19253" spans="1:13">
      <c r="A19253" s="1" t="s">
        <v>21270</v>
      </c>
      <c r="B19253">
        <v>9.9383082350345104E-6</v>
      </c>
      <c r="C19253" s="1">
        <v>5.0630916853958798E-7</v>
      </c>
      <c r="D19253">
        <v>1</v>
      </c>
      <c r="E19253">
        <v>0.88505747126436796</v>
      </c>
      <c r="F19253">
        <v>1</v>
      </c>
      <c r="G19253">
        <v>1</v>
      </c>
      <c r="H19253">
        <v>1</v>
      </c>
      <c r="I19253">
        <v>0.97435897435897401</v>
      </c>
      <c r="J19253" s="1">
        <v>1</v>
      </c>
      <c r="K19253" t="s">
        <v>23241</v>
      </c>
      <c r="L19253" t="s">
        <v>61750</v>
      </c>
      <c r="M19253" t="s">
        <v>61751</v>
      </c>
    </row>
    <row r="19254" spans="1:13">
      <c r="A19254" s="1" t="s">
        <v>21271</v>
      </c>
      <c r="B19254">
        <v>3.7361151148308798E-7</v>
      </c>
      <c r="C19254" s="1">
        <v>2.08080507408325E-5</v>
      </c>
      <c r="D19254">
        <v>0</v>
      </c>
      <c r="E19254">
        <v>0</v>
      </c>
      <c r="F19254">
        <v>0.16666666666666699</v>
      </c>
      <c r="G19254">
        <v>0</v>
      </c>
      <c r="H19254">
        <v>0.18877551020408201</v>
      </c>
      <c r="I19254">
        <v>3.7234042553191501E-2</v>
      </c>
      <c r="J19254" s="1">
        <v>4.5454545454545497E-2</v>
      </c>
      <c r="K19254" t="s">
        <v>23239</v>
      </c>
      <c r="L19254" t="s">
        <v>61752</v>
      </c>
      <c r="M19254" t="s">
        <v>61753</v>
      </c>
    </row>
    <row r="19255" spans="1:13">
      <c r="A19255" s="1" t="s">
        <v>21272</v>
      </c>
      <c r="B19255">
        <v>0</v>
      </c>
      <c r="C19255" s="1">
        <v>0</v>
      </c>
      <c r="D19255">
        <v>1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 s="1" t="s">
        <v>23229</v>
      </c>
      <c r="K19255" t="s">
        <v>23238</v>
      </c>
      <c r="L19255" t="s">
        <v>61754</v>
      </c>
      <c r="M19255" t="s">
        <v>61755</v>
      </c>
    </row>
    <row r="19256" spans="1:13">
      <c r="A19256" s="1" t="s">
        <v>21273</v>
      </c>
      <c r="B19256">
        <v>0</v>
      </c>
      <c r="C19256" s="1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 s="1" t="s">
        <v>23229</v>
      </c>
      <c r="K19256" t="s">
        <v>23237</v>
      </c>
      <c r="L19256" t="s">
        <v>61756</v>
      </c>
      <c r="M19256" t="s">
        <v>61757</v>
      </c>
    </row>
    <row r="19257" spans="1:13">
      <c r="A19257" s="1" t="s">
        <v>21274</v>
      </c>
      <c r="B19257">
        <v>1.9317389382542301E-5</v>
      </c>
      <c r="C19257" s="1">
        <v>1.88771914030186E-5</v>
      </c>
      <c r="D19257">
        <v>7.8125E-2</v>
      </c>
      <c r="E19257">
        <v>0.19148936170212799</v>
      </c>
      <c r="F19257">
        <v>2.7173913043478299E-3</v>
      </c>
      <c r="G19257">
        <v>0</v>
      </c>
      <c r="H19257">
        <v>0</v>
      </c>
      <c r="I19257">
        <v>4.5045045045045001E-3</v>
      </c>
      <c r="J19257" s="1">
        <v>4.5454545454545497E-2</v>
      </c>
      <c r="K19257" t="s">
        <v>23238</v>
      </c>
      <c r="L19257" t="s">
        <v>61758</v>
      </c>
      <c r="M19257" t="s">
        <v>61759</v>
      </c>
    </row>
    <row r="19258" spans="1:13">
      <c r="A19258" s="1" t="s">
        <v>21275</v>
      </c>
      <c r="B19258">
        <v>9.5538993968837493E-6</v>
      </c>
      <c r="C19258" s="1">
        <v>7.2710569212957801E-6</v>
      </c>
      <c r="D19258">
        <v>1</v>
      </c>
      <c r="E19258">
        <v>0.73170731707317105</v>
      </c>
      <c r="F19258">
        <v>0.98709677419354802</v>
      </c>
      <c r="G19258">
        <v>0.967741935483871</v>
      </c>
      <c r="H19258">
        <v>0.99166666666666703</v>
      </c>
      <c r="I19258">
        <v>0.98936170212765995</v>
      </c>
      <c r="J19258" s="1" t="s">
        <v>23229</v>
      </c>
      <c r="K19258" t="s">
        <v>23240</v>
      </c>
      <c r="L19258" t="s">
        <v>61760</v>
      </c>
      <c r="M19258" t="s">
        <v>61761</v>
      </c>
    </row>
    <row r="19259" spans="1:13">
      <c r="A19259" s="1" t="s">
        <v>21276</v>
      </c>
      <c r="B19259">
        <v>1.2790364256883001E-6</v>
      </c>
      <c r="C19259" s="1">
        <v>3.8084121424508099E-5</v>
      </c>
      <c r="D19259">
        <v>0</v>
      </c>
      <c r="E19259">
        <v>5.6179775280898901E-3</v>
      </c>
      <c r="F19259">
        <v>0</v>
      </c>
      <c r="G19259">
        <v>0.40909090909090901</v>
      </c>
      <c r="H19259">
        <v>4.94505494505494E-2</v>
      </c>
      <c r="I19259">
        <v>5.5555555555555601E-2</v>
      </c>
      <c r="J19259" s="1">
        <v>0</v>
      </c>
      <c r="K19259" t="s">
        <v>23238</v>
      </c>
      <c r="L19259" t="s">
        <v>61762</v>
      </c>
      <c r="M19259" t="s">
        <v>61763</v>
      </c>
    </row>
    <row r="19260" spans="1:13">
      <c r="A19260" s="1" t="s">
        <v>21277</v>
      </c>
      <c r="B19260">
        <v>1.5831191359179199E-4</v>
      </c>
      <c r="C19260" s="1">
        <v>6.4004745905679304E-7</v>
      </c>
      <c r="D19260">
        <v>0.953125</v>
      </c>
      <c r="E19260">
        <v>0.58522727272727304</v>
      </c>
      <c r="F19260">
        <v>0.97837837837837804</v>
      </c>
      <c r="G19260">
        <v>0.984375</v>
      </c>
      <c r="H19260">
        <v>0.969135802469136</v>
      </c>
      <c r="I19260">
        <v>1</v>
      </c>
      <c r="J19260" s="1">
        <v>0.95454545454545503</v>
      </c>
      <c r="K19260" t="s">
        <v>23240</v>
      </c>
      <c r="L19260" t="s">
        <v>61764</v>
      </c>
      <c r="M19260" t="s">
        <v>61765</v>
      </c>
    </row>
    <row r="19261" spans="1:13">
      <c r="A19261" s="1" t="s">
        <v>21278</v>
      </c>
      <c r="B19261">
        <v>8.3291205253026204E-5</v>
      </c>
      <c r="C19261" s="1">
        <v>4.4038367842407698E-5</v>
      </c>
      <c r="D19261">
        <v>0.265625</v>
      </c>
      <c r="E19261">
        <v>0.435294117647059</v>
      </c>
      <c r="F19261">
        <v>0.86764705882352899</v>
      </c>
      <c r="G19261">
        <v>5.7142857142857099E-2</v>
      </c>
      <c r="H19261">
        <v>0.81927710843373502</v>
      </c>
      <c r="I19261">
        <v>0.315217391304348</v>
      </c>
      <c r="J19261" s="1">
        <v>0.5</v>
      </c>
      <c r="K19261" t="s">
        <v>23239</v>
      </c>
      <c r="L19261" t="s">
        <v>61766</v>
      </c>
      <c r="M19261" t="s">
        <v>61767</v>
      </c>
    </row>
    <row r="19262" spans="1:13">
      <c r="A19262" s="1" t="s">
        <v>21279</v>
      </c>
      <c r="B19262">
        <v>3.92782327646635E-5</v>
      </c>
      <c r="C19262" s="1">
        <v>2.0456015598709601E-6</v>
      </c>
      <c r="D19262">
        <v>0.91071428571428603</v>
      </c>
      <c r="E19262">
        <v>0.88805970149253699</v>
      </c>
      <c r="F19262">
        <v>0.99635036496350404</v>
      </c>
      <c r="G19262">
        <v>1</v>
      </c>
      <c r="H19262">
        <v>0.99285714285714299</v>
      </c>
      <c r="I19262">
        <v>1</v>
      </c>
      <c r="J19262" s="1">
        <v>1</v>
      </c>
      <c r="K19262" t="s">
        <v>23240</v>
      </c>
      <c r="L19262" t="s">
        <v>61768</v>
      </c>
      <c r="M19262" t="s">
        <v>61769</v>
      </c>
    </row>
    <row r="19263" spans="1:13">
      <c r="A19263" s="1" t="s">
        <v>21280</v>
      </c>
      <c r="B19263">
        <v>2.8205420413551798E-6</v>
      </c>
      <c r="C19263" s="1">
        <v>1.6784643316683701E-5</v>
      </c>
      <c r="D19263">
        <v>1</v>
      </c>
      <c r="E19263">
        <v>1</v>
      </c>
      <c r="F19263">
        <v>1</v>
      </c>
      <c r="G19263">
        <v>0.64</v>
      </c>
      <c r="H19263">
        <v>0.965753424657534</v>
      </c>
      <c r="I19263">
        <v>0.93564356435643603</v>
      </c>
      <c r="J19263" s="1" t="s">
        <v>23229</v>
      </c>
      <c r="K19263" t="s">
        <v>23240</v>
      </c>
      <c r="L19263" t="s">
        <v>61770</v>
      </c>
      <c r="M19263" t="s">
        <v>61771</v>
      </c>
    </row>
    <row r="19264" spans="1:13">
      <c r="A19264" s="1" t="s">
        <v>21281</v>
      </c>
      <c r="B19264">
        <v>9.8187985273953504E-9</v>
      </c>
      <c r="C19264" s="1">
        <v>1.01373004721674E-7</v>
      </c>
      <c r="D19264">
        <v>1</v>
      </c>
      <c r="E19264">
        <v>1</v>
      </c>
      <c r="F19264">
        <v>0.99722222222222201</v>
      </c>
      <c r="G19264">
        <v>0.98780487804878003</v>
      </c>
      <c r="H19264">
        <v>0.99404761904761896</v>
      </c>
      <c r="I19264">
        <v>1</v>
      </c>
      <c r="J19264" s="1">
        <v>1</v>
      </c>
      <c r="K19264" t="s">
        <v>23238</v>
      </c>
      <c r="L19264" t="s">
        <v>61772</v>
      </c>
      <c r="M19264" t="s">
        <v>61773</v>
      </c>
    </row>
    <row r="19265" spans="1:13">
      <c r="A19265" s="1" t="s">
        <v>21282</v>
      </c>
      <c r="B19265">
        <v>1.0216024899602901E-4</v>
      </c>
      <c r="C19265" s="1">
        <v>2.89173455675556E-5</v>
      </c>
      <c r="D19265">
        <v>0.25806451612903197</v>
      </c>
      <c r="E19265">
        <v>0.52500000000000002</v>
      </c>
      <c r="F19265">
        <v>0.417682926829268</v>
      </c>
      <c r="G19265">
        <v>0.46153846153846201</v>
      </c>
      <c r="H19265">
        <v>0.45049504950495101</v>
      </c>
      <c r="I19265">
        <v>0.54090909090909101</v>
      </c>
      <c r="J19265" s="1">
        <v>0.65</v>
      </c>
      <c r="K19265" t="s">
        <v>23239</v>
      </c>
      <c r="L19265" t="s">
        <v>61774</v>
      </c>
      <c r="M19265" t="s">
        <v>61775</v>
      </c>
    </row>
    <row r="19266" spans="1:13">
      <c r="A19266" s="1" t="s">
        <v>21283</v>
      </c>
      <c r="B19266">
        <v>1.3326084989421901E-7</v>
      </c>
      <c r="C19266" s="1">
        <v>1.37635492005898E-8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6.7567567567567597E-3</v>
      </c>
      <c r="J19266" s="1">
        <v>0.1</v>
      </c>
      <c r="K19266" t="s">
        <v>23238</v>
      </c>
      <c r="L19266" t="s">
        <v>61776</v>
      </c>
      <c r="M19266" t="s">
        <v>61777</v>
      </c>
    </row>
    <row r="19267" spans="1:13">
      <c r="A19267" s="1" t="s">
        <v>21284</v>
      </c>
      <c r="B19267">
        <v>3.1493923657789701E-6</v>
      </c>
      <c r="C19267" s="1">
        <v>1.3808883860551801E-5</v>
      </c>
      <c r="D19267">
        <v>0</v>
      </c>
      <c r="E19267">
        <v>0</v>
      </c>
      <c r="F19267">
        <v>0.13030303030303</v>
      </c>
      <c r="G19267">
        <v>0</v>
      </c>
      <c r="H19267">
        <v>5.0561797752809001E-2</v>
      </c>
      <c r="I19267">
        <v>0</v>
      </c>
      <c r="J19267" s="1">
        <v>0</v>
      </c>
      <c r="K19267" t="s">
        <v>23240</v>
      </c>
      <c r="L19267" t="s">
        <v>61778</v>
      </c>
      <c r="M19267" t="s">
        <v>61779</v>
      </c>
    </row>
    <row r="19268" spans="1:13">
      <c r="A19268" s="1" t="s">
        <v>21285</v>
      </c>
      <c r="B19268">
        <v>3.11406463110907E-6</v>
      </c>
      <c r="C19268" s="1">
        <v>1.47175827949156E-5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4.1284403669724801E-2</v>
      </c>
      <c r="J19268" s="1">
        <v>0</v>
      </c>
      <c r="K19268" t="s">
        <v>23237</v>
      </c>
      <c r="L19268" t="s">
        <v>61780</v>
      </c>
      <c r="M19268" t="s">
        <v>61781</v>
      </c>
    </row>
    <row r="19269" spans="1:13">
      <c r="A19269" s="1" t="s">
        <v>21286</v>
      </c>
      <c r="B19269">
        <v>6.2596700526358098E-6</v>
      </c>
      <c r="C19269" s="1">
        <v>2.2644697619168601E-5</v>
      </c>
      <c r="D19269">
        <v>0.967741935483871</v>
      </c>
      <c r="E19269">
        <v>0.989247311827957</v>
      </c>
      <c r="F19269">
        <v>0.99528301886792403</v>
      </c>
      <c r="G19269">
        <v>0.99090909090909096</v>
      </c>
      <c r="H19269">
        <v>1</v>
      </c>
      <c r="I19269">
        <v>0.92105263157894701</v>
      </c>
      <c r="J19269" s="1" t="s">
        <v>23229</v>
      </c>
      <c r="K19269" t="s">
        <v>23240</v>
      </c>
      <c r="L19269" t="s">
        <v>61782</v>
      </c>
      <c r="M19269" t="s">
        <v>61783</v>
      </c>
    </row>
    <row r="19270" spans="1:13">
      <c r="A19270" s="1" t="s">
        <v>21287</v>
      </c>
      <c r="B19270">
        <v>9.8447417316398105E-8</v>
      </c>
      <c r="C19270" s="1">
        <v>6.8386237473099902E-6</v>
      </c>
      <c r="D19270">
        <v>1.6129032258064498E-2</v>
      </c>
      <c r="E19270">
        <v>6.4935064935064896E-3</v>
      </c>
      <c r="F19270">
        <v>7.3863636363636395E-2</v>
      </c>
      <c r="G19270">
        <v>0</v>
      </c>
      <c r="H19270">
        <v>0</v>
      </c>
      <c r="I19270">
        <v>0</v>
      </c>
      <c r="J19270" s="1">
        <v>0</v>
      </c>
      <c r="K19270" t="s">
        <v>23238</v>
      </c>
      <c r="L19270" t="s">
        <v>61784</v>
      </c>
      <c r="M19270" t="s">
        <v>61785</v>
      </c>
    </row>
    <row r="19271" spans="1:13">
      <c r="A19271" s="1" t="s">
        <v>21288</v>
      </c>
      <c r="B19271">
        <v>0</v>
      </c>
      <c r="C19271" s="1">
        <v>0</v>
      </c>
      <c r="D19271">
        <v>1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 s="1">
        <v>0.625</v>
      </c>
      <c r="K19271" t="s">
        <v>23238</v>
      </c>
      <c r="L19271" t="s">
        <v>61786</v>
      </c>
      <c r="M19271" t="s">
        <v>61787</v>
      </c>
    </row>
    <row r="19272" spans="1:13">
      <c r="A19272" s="1" t="s">
        <v>21289</v>
      </c>
      <c r="B19272">
        <v>3.5430831884656198E-7</v>
      </c>
      <c r="C19272" s="1">
        <v>4.0975120523876901E-8</v>
      </c>
      <c r="D19272">
        <v>6.25E-2</v>
      </c>
      <c r="E19272">
        <v>6.5476190476190493E-2</v>
      </c>
      <c r="F19272">
        <v>2.7472527472527501E-3</v>
      </c>
      <c r="G19272">
        <v>0</v>
      </c>
      <c r="H19272">
        <v>0</v>
      </c>
      <c r="I19272">
        <v>0</v>
      </c>
      <c r="J19272" s="1">
        <v>0</v>
      </c>
      <c r="K19272" t="s">
        <v>23242</v>
      </c>
      <c r="L19272" t="s">
        <v>61788</v>
      </c>
      <c r="M19272" t="s">
        <v>61789</v>
      </c>
    </row>
    <row r="19273" spans="1:13">
      <c r="A19273" s="1" t="s">
        <v>21290</v>
      </c>
      <c r="B19273">
        <v>2.02157891324838E-6</v>
      </c>
      <c r="C19273" s="1">
        <v>1.63440426247034E-4</v>
      </c>
      <c r="D19273">
        <v>1</v>
      </c>
      <c r="E19273">
        <v>0.989247311827957</v>
      </c>
      <c r="F19273">
        <v>1</v>
      </c>
      <c r="G19273">
        <v>1</v>
      </c>
      <c r="H19273">
        <v>0.84408602150537604</v>
      </c>
      <c r="I19273">
        <v>0.90714285714285703</v>
      </c>
      <c r="J19273" s="1">
        <v>1</v>
      </c>
      <c r="K19273" t="s">
        <v>23238</v>
      </c>
      <c r="L19273" t="s">
        <v>61790</v>
      </c>
      <c r="M19273" t="s">
        <v>61791</v>
      </c>
    </row>
    <row r="19274" spans="1:13">
      <c r="A19274" s="1" t="s">
        <v>21291</v>
      </c>
      <c r="B19274">
        <v>2.45064589007331E-5</v>
      </c>
      <c r="C19274" s="1">
        <v>4.00398000286039E-6</v>
      </c>
      <c r="D19274">
        <v>0.109375</v>
      </c>
      <c r="E19274">
        <v>0.154255319148936</v>
      </c>
      <c r="F19274">
        <v>1.55440414507772E-2</v>
      </c>
      <c r="G19274">
        <v>0</v>
      </c>
      <c r="H19274">
        <v>5.1886792452830198E-2</v>
      </c>
      <c r="I19274">
        <v>1.9230769230769201E-2</v>
      </c>
      <c r="J19274" s="1">
        <v>0</v>
      </c>
      <c r="K19274" t="s">
        <v>23241</v>
      </c>
      <c r="L19274" t="s">
        <v>61792</v>
      </c>
      <c r="M19274" t="s">
        <v>61793</v>
      </c>
    </row>
    <row r="19275" spans="1:13">
      <c r="A19275" s="1" t="s">
        <v>21292</v>
      </c>
      <c r="B19275">
        <v>8.1808765383634594E-6</v>
      </c>
      <c r="C19275" s="1">
        <v>9.2294095866698692E-6</v>
      </c>
      <c r="D19275">
        <v>1</v>
      </c>
      <c r="E19275">
        <v>1</v>
      </c>
      <c r="F19275">
        <v>0.64827586206896504</v>
      </c>
      <c r="G19275">
        <v>1</v>
      </c>
      <c r="H19275">
        <v>0.94642857142857095</v>
      </c>
      <c r="I19275">
        <v>0.95161290322580605</v>
      </c>
      <c r="J19275" s="1">
        <v>1</v>
      </c>
      <c r="K19275" t="s">
        <v>23238</v>
      </c>
      <c r="L19275" t="s">
        <v>61794</v>
      </c>
      <c r="M19275" t="s">
        <v>61795</v>
      </c>
    </row>
    <row r="19276" spans="1:13">
      <c r="A19276" s="1" t="s">
        <v>21293</v>
      </c>
      <c r="B19276">
        <v>0</v>
      </c>
      <c r="C19276" s="1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 s="1" t="s">
        <v>23229</v>
      </c>
      <c r="K19276" t="s">
        <v>23241</v>
      </c>
      <c r="L19276" t="s">
        <v>61796</v>
      </c>
      <c r="M19276" t="s">
        <v>61797</v>
      </c>
    </row>
    <row r="19277" spans="1:13">
      <c r="A19277" s="1" t="s">
        <v>21294</v>
      </c>
      <c r="B19277">
        <v>8.0542648021529506E-6</v>
      </c>
      <c r="C19277" s="1">
        <v>7.2309599724705198E-7</v>
      </c>
      <c r="D19277">
        <v>0.765625</v>
      </c>
      <c r="E19277">
        <v>0.74479166666666696</v>
      </c>
      <c r="F19277">
        <v>0.92307692307692302</v>
      </c>
      <c r="G19277">
        <v>0.98214285714285698</v>
      </c>
      <c r="H19277">
        <v>0.95454545454545503</v>
      </c>
      <c r="I19277">
        <v>0.92672413793103403</v>
      </c>
      <c r="J19277" s="1">
        <v>1</v>
      </c>
      <c r="K19277" t="s">
        <v>23240</v>
      </c>
      <c r="L19277" t="s">
        <v>61798</v>
      </c>
      <c r="M19277" t="s">
        <v>61799</v>
      </c>
    </row>
    <row r="19278" spans="1:13">
      <c r="A19278" s="1" t="s">
        <v>21295</v>
      </c>
      <c r="B19278">
        <v>4.6535017751608798E-5</v>
      </c>
      <c r="C19278" s="1">
        <v>4.5589362134817898E-4</v>
      </c>
      <c r="D19278">
        <v>0.97368421052631604</v>
      </c>
      <c r="E19278">
        <v>0.97727272727272696</v>
      </c>
      <c r="F19278">
        <v>0.99310344827586206</v>
      </c>
      <c r="G19278">
        <v>0.10377358490565999</v>
      </c>
      <c r="H19278">
        <v>0.91509433962264197</v>
      </c>
      <c r="I19278">
        <v>0.30303030303030298</v>
      </c>
      <c r="J19278" s="1">
        <v>1</v>
      </c>
      <c r="K19278" t="s">
        <v>23238</v>
      </c>
      <c r="L19278" t="s">
        <v>61800</v>
      </c>
      <c r="M19278" t="s">
        <v>61801</v>
      </c>
    </row>
    <row r="19279" spans="1:13">
      <c r="A19279" s="1" t="s">
        <v>21296</v>
      </c>
      <c r="B19279">
        <v>6.5395141467654002E-6</v>
      </c>
      <c r="C19279" s="1">
        <v>4.2166106777668899E-8</v>
      </c>
      <c r="D19279">
        <v>0.89583333333333304</v>
      </c>
      <c r="E19279">
        <v>0.987179487179487</v>
      </c>
      <c r="F19279">
        <v>1</v>
      </c>
      <c r="G19279">
        <v>1</v>
      </c>
      <c r="H19279">
        <v>0.99333333333333296</v>
      </c>
      <c r="I19279">
        <v>1</v>
      </c>
      <c r="J19279" s="1" t="s">
        <v>23229</v>
      </c>
      <c r="K19279" t="s">
        <v>23238</v>
      </c>
      <c r="L19279" t="s">
        <v>61802</v>
      </c>
      <c r="M19279" t="s">
        <v>61803</v>
      </c>
    </row>
    <row r="19280" spans="1:13">
      <c r="A19280" s="1" t="s">
        <v>21297</v>
      </c>
      <c r="B19280">
        <v>1.2480648894724701E-4</v>
      </c>
      <c r="C19280" s="1">
        <v>1.38537020887584E-4</v>
      </c>
      <c r="D19280">
        <v>0.71875</v>
      </c>
      <c r="E19280">
        <v>0.56321839080459801</v>
      </c>
      <c r="F19280">
        <v>0.706989247311828</v>
      </c>
      <c r="G19280">
        <v>0.87931034482758597</v>
      </c>
      <c r="H19280">
        <v>0.46022727272727304</v>
      </c>
      <c r="I19280">
        <v>0.71739130434782594</v>
      </c>
      <c r="J19280" s="1">
        <v>1</v>
      </c>
      <c r="K19280" t="s">
        <v>23243</v>
      </c>
      <c r="L19280" t="s">
        <v>61804</v>
      </c>
      <c r="M19280" t="s">
        <v>61805</v>
      </c>
    </row>
    <row r="19281" spans="1:13">
      <c r="A19281" s="1" t="s">
        <v>21298</v>
      </c>
      <c r="B19281">
        <v>5.9989451961802896E-6</v>
      </c>
      <c r="C19281" s="1">
        <v>2.30421445639945E-4</v>
      </c>
      <c r="D19281">
        <v>0.671875</v>
      </c>
      <c r="E19281">
        <v>0.96842105263157896</v>
      </c>
      <c r="F19281">
        <v>0.807894736842105</v>
      </c>
      <c r="G19281">
        <v>0.6</v>
      </c>
      <c r="H19281">
        <v>0.57964601769911495</v>
      </c>
      <c r="I19281">
        <v>0.80092592592592604</v>
      </c>
      <c r="J19281" s="1">
        <v>1</v>
      </c>
      <c r="K19281" t="s">
        <v>23241</v>
      </c>
      <c r="L19281" t="s">
        <v>61806</v>
      </c>
      <c r="M19281" t="s">
        <v>61807</v>
      </c>
    </row>
    <row r="19282" spans="1:13">
      <c r="A19282" s="1" t="s">
        <v>21299</v>
      </c>
      <c r="B19282">
        <v>1.57258092016888E-6</v>
      </c>
      <c r="C19282" s="1">
        <v>1.51441196587086E-5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9.0909090909090898E-2</v>
      </c>
      <c r="J19282" s="1">
        <v>0</v>
      </c>
      <c r="K19282" t="s">
        <v>23241</v>
      </c>
      <c r="L19282" t="s">
        <v>61808</v>
      </c>
      <c r="M19282" t="s">
        <v>61809</v>
      </c>
    </row>
    <row r="19283" spans="1:13">
      <c r="A19283" s="1" t="s">
        <v>21300</v>
      </c>
      <c r="B19283">
        <v>1.87931758721043E-7</v>
      </c>
      <c r="C19283" s="1">
        <v>2.9595614202153898E-7</v>
      </c>
      <c r="D19283">
        <v>0</v>
      </c>
      <c r="E19283">
        <v>0</v>
      </c>
      <c r="F19283">
        <v>5.8641975308642E-2</v>
      </c>
      <c r="G19283">
        <v>0</v>
      </c>
      <c r="H19283">
        <v>1.8749999999999999E-2</v>
      </c>
      <c r="I19283">
        <v>0</v>
      </c>
      <c r="J19283" s="1" t="s">
        <v>23229</v>
      </c>
      <c r="K19283" t="s">
        <v>23241</v>
      </c>
      <c r="L19283" t="s">
        <v>61810</v>
      </c>
      <c r="M19283" t="s">
        <v>61811</v>
      </c>
    </row>
    <row r="19284" spans="1:13">
      <c r="A19284" s="1" t="s">
        <v>21301</v>
      </c>
      <c r="B19284">
        <v>1.08584476978148E-5</v>
      </c>
      <c r="C19284" s="1">
        <v>4.7852663322210601E-7</v>
      </c>
      <c r="D19284">
        <v>0.907407407407407</v>
      </c>
      <c r="E19284">
        <v>0.82777777777777795</v>
      </c>
      <c r="F19284">
        <v>1</v>
      </c>
      <c r="G19284">
        <v>1</v>
      </c>
      <c r="H19284">
        <v>1</v>
      </c>
      <c r="I19284">
        <v>0.984375</v>
      </c>
      <c r="J19284" s="1" t="s">
        <v>23229</v>
      </c>
      <c r="K19284" t="s">
        <v>23238</v>
      </c>
      <c r="L19284" t="s">
        <v>61812</v>
      </c>
      <c r="M19284" t="s">
        <v>61813</v>
      </c>
    </row>
    <row r="19285" spans="1:13">
      <c r="A19285" s="1" t="s">
        <v>21302</v>
      </c>
      <c r="B19285">
        <v>9.3058385413165194E-8</v>
      </c>
      <c r="C19285" s="1">
        <v>3.8504603907885099E-7</v>
      </c>
      <c r="D19285">
        <v>0</v>
      </c>
      <c r="E19285">
        <v>5.74712643678161E-3</v>
      </c>
      <c r="F19285">
        <v>0</v>
      </c>
      <c r="G19285">
        <v>0</v>
      </c>
      <c r="H19285">
        <v>4.6296296296296302E-3</v>
      </c>
      <c r="I19285">
        <v>4.0322580645161298E-3</v>
      </c>
      <c r="J19285" s="1">
        <v>0.90909090909090895</v>
      </c>
      <c r="K19285" t="s">
        <v>23238</v>
      </c>
      <c r="L19285" t="s">
        <v>61814</v>
      </c>
      <c r="M19285" t="s">
        <v>61815</v>
      </c>
    </row>
    <row r="19286" spans="1:13">
      <c r="A19286" s="1" t="s">
        <v>21303</v>
      </c>
      <c r="B19286">
        <v>6.4599889549595201E-8</v>
      </c>
      <c r="C19286" s="1">
        <v>6.7650677174126204E-7</v>
      </c>
      <c r="D19286">
        <v>0.92857142857142905</v>
      </c>
      <c r="E19286">
        <v>0.92441860465116299</v>
      </c>
      <c r="F19286">
        <v>0.968992248062015</v>
      </c>
      <c r="G19286">
        <v>0.952380952380952</v>
      </c>
      <c r="H19286">
        <v>0.97340425531914898</v>
      </c>
      <c r="I19286">
        <v>0.98026315789473695</v>
      </c>
      <c r="J19286" s="1">
        <v>1</v>
      </c>
      <c r="K19286" t="s">
        <v>23242</v>
      </c>
      <c r="L19286" t="s">
        <v>61816</v>
      </c>
      <c r="M19286" t="s">
        <v>61817</v>
      </c>
    </row>
    <row r="19287" spans="1:13">
      <c r="A19287" s="1" t="s">
        <v>21304</v>
      </c>
      <c r="B19287">
        <v>2.8556056391835102E-6</v>
      </c>
      <c r="C19287" s="1">
        <v>3.13458362805181E-6</v>
      </c>
      <c r="D19287">
        <v>0.984375</v>
      </c>
      <c r="E19287">
        <v>0.984375</v>
      </c>
      <c r="F19287">
        <v>0.98974358974359</v>
      </c>
      <c r="G19287">
        <v>0.99137931034482796</v>
      </c>
      <c r="H19287">
        <v>1</v>
      </c>
      <c r="I19287">
        <v>0.98387096774193505</v>
      </c>
      <c r="J19287" s="1">
        <v>1</v>
      </c>
      <c r="K19287" t="s">
        <v>23238</v>
      </c>
      <c r="L19287" t="s">
        <v>61818</v>
      </c>
      <c r="M19287" t="s">
        <v>61819</v>
      </c>
    </row>
    <row r="19288" spans="1:13">
      <c r="A19288" s="1" t="s">
        <v>21305</v>
      </c>
      <c r="B19288">
        <v>2.90501327262496E-4</v>
      </c>
      <c r="C19288" s="1">
        <v>3.74540082796475E-4</v>
      </c>
      <c r="D19288">
        <v>0.359375</v>
      </c>
      <c r="E19288">
        <v>0.51578947368421102</v>
      </c>
      <c r="F19288">
        <v>0.125641025641026</v>
      </c>
      <c r="G19288">
        <v>5.2631578947368397E-2</v>
      </c>
      <c r="H19288">
        <v>7.0175438596491196E-2</v>
      </c>
      <c r="I19288">
        <v>0.06</v>
      </c>
      <c r="J19288" s="1">
        <v>0</v>
      </c>
      <c r="K19288" t="s">
        <v>23239</v>
      </c>
      <c r="L19288" t="s">
        <v>61820</v>
      </c>
      <c r="M19288" t="s">
        <v>61821</v>
      </c>
    </row>
    <row r="19289" spans="1:13">
      <c r="A19289" s="1" t="s">
        <v>21306</v>
      </c>
      <c r="B19289">
        <v>2.0336864809495199E-4</v>
      </c>
      <c r="C19289" s="1">
        <v>2.0088098264223699E-4</v>
      </c>
      <c r="D19289">
        <v>0.5</v>
      </c>
      <c r="E19289">
        <v>0.34507042253521097</v>
      </c>
      <c r="F19289">
        <v>0.84049079754601197</v>
      </c>
      <c r="G19289">
        <v>0.85185185185185197</v>
      </c>
      <c r="H19289">
        <v>0.55263157894736803</v>
      </c>
      <c r="I19289">
        <v>0.86842105263157898</v>
      </c>
      <c r="J19289" s="1">
        <v>0</v>
      </c>
      <c r="K19289" t="s">
        <v>23242</v>
      </c>
      <c r="L19289" t="s">
        <v>61822</v>
      </c>
      <c r="M19289" t="s">
        <v>61823</v>
      </c>
    </row>
    <row r="19290" spans="1:13">
      <c r="A19290" s="1" t="s">
        <v>21307</v>
      </c>
      <c r="B19290">
        <v>4.3292145186414897E-6</v>
      </c>
      <c r="C19290" s="1">
        <v>2.1236665886511399E-7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0.94642857142857095</v>
      </c>
      <c r="J19290" s="1">
        <v>1</v>
      </c>
      <c r="K19290" t="s">
        <v>23241</v>
      </c>
      <c r="L19290" t="s">
        <v>61824</v>
      </c>
      <c r="M19290" t="s">
        <v>61825</v>
      </c>
    </row>
    <row r="19291" spans="1:13">
      <c r="A19291" s="1" t="s">
        <v>21308</v>
      </c>
      <c r="B19291">
        <v>8.2022879970549506E-8</v>
      </c>
      <c r="C19291" s="1">
        <v>5.0924351425238301E-7</v>
      </c>
      <c r="D19291">
        <v>1</v>
      </c>
      <c r="E19291">
        <v>1</v>
      </c>
      <c r="F19291">
        <v>1</v>
      </c>
      <c r="G19291">
        <v>0.640625</v>
      </c>
      <c r="H19291">
        <v>1</v>
      </c>
      <c r="I19291">
        <v>0.96808510638297895</v>
      </c>
      <c r="J19291" s="1">
        <v>1</v>
      </c>
      <c r="K19291" t="s">
        <v>23241</v>
      </c>
      <c r="L19291" t="s">
        <v>61826</v>
      </c>
      <c r="M19291" t="s">
        <v>61827</v>
      </c>
    </row>
    <row r="19292" spans="1:13">
      <c r="A19292" s="1" t="s">
        <v>21309</v>
      </c>
      <c r="B19292">
        <v>7.6631601796288403E-7</v>
      </c>
      <c r="C19292" s="1">
        <v>7.7390252147722697E-6</v>
      </c>
      <c r="D19292">
        <v>0</v>
      </c>
      <c r="E19292">
        <v>0</v>
      </c>
      <c r="F19292">
        <v>0</v>
      </c>
      <c r="G19292">
        <v>0.36956521739130399</v>
      </c>
      <c r="H19292">
        <v>1.4084507042253501E-2</v>
      </c>
      <c r="I19292">
        <v>0.1</v>
      </c>
      <c r="J19292" s="1" t="s">
        <v>23229</v>
      </c>
      <c r="K19292" t="s">
        <v>23238</v>
      </c>
      <c r="L19292" t="s">
        <v>61828</v>
      </c>
      <c r="M19292" t="s">
        <v>61829</v>
      </c>
    </row>
    <row r="19293" spans="1:13">
      <c r="A19293" s="1" t="s">
        <v>21310</v>
      </c>
      <c r="B19293">
        <v>2.4317466673381801E-8</v>
      </c>
      <c r="C19293" s="1">
        <v>3.7438060696856302E-8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3.125E-2</v>
      </c>
      <c r="J19293" s="1" t="s">
        <v>23229</v>
      </c>
      <c r="K19293" t="s">
        <v>23240</v>
      </c>
      <c r="L19293" t="s">
        <v>61830</v>
      </c>
      <c r="M19293" t="s">
        <v>61831</v>
      </c>
    </row>
    <row r="19294" spans="1:13">
      <c r="A19294" s="1" t="s">
        <v>21311</v>
      </c>
      <c r="B19294">
        <v>1.0522502905375599E-5</v>
      </c>
      <c r="C19294" s="1">
        <v>4.0989825653097903E-5</v>
      </c>
      <c r="D19294">
        <v>0.95161290322580605</v>
      </c>
      <c r="E19294">
        <v>0.88947368421052597</v>
      </c>
      <c r="F19294">
        <v>0.79411764705882304</v>
      </c>
      <c r="G19294">
        <v>0.89534883720930203</v>
      </c>
      <c r="H19294">
        <v>0.55660377358490598</v>
      </c>
      <c r="I19294">
        <v>0.82417582417582402</v>
      </c>
      <c r="J19294" s="1">
        <v>1</v>
      </c>
      <c r="K19294" t="s">
        <v>23240</v>
      </c>
      <c r="L19294" t="s">
        <v>61832</v>
      </c>
      <c r="M19294" t="s">
        <v>61833</v>
      </c>
    </row>
    <row r="19295" spans="1:13">
      <c r="A19295" s="1" t="s">
        <v>21312</v>
      </c>
      <c r="B19295">
        <v>1.23810854718127E-8</v>
      </c>
      <c r="C19295" s="1">
        <v>1.28727826794295E-5</v>
      </c>
      <c r="D19295">
        <v>0</v>
      </c>
      <c r="E19295">
        <v>0</v>
      </c>
      <c r="F19295">
        <v>0</v>
      </c>
      <c r="G19295">
        <v>0.32142857142857101</v>
      </c>
      <c r="H19295">
        <v>1.7699115044247801E-2</v>
      </c>
      <c r="I19295">
        <v>6.14754098360656E-2</v>
      </c>
      <c r="J19295" s="1">
        <v>0</v>
      </c>
      <c r="K19295" t="s">
        <v>23238</v>
      </c>
      <c r="L19295" t="s">
        <v>61834</v>
      </c>
      <c r="M19295" t="s">
        <v>61835</v>
      </c>
    </row>
    <row r="19296" spans="1:13">
      <c r="A19296" s="1" t="s">
        <v>21313</v>
      </c>
      <c r="B19296">
        <v>2.0742540457692901E-5</v>
      </c>
      <c r="C19296" s="1">
        <v>2.1092193452783899E-6</v>
      </c>
      <c r="D19296">
        <v>0.92307692307692302</v>
      </c>
      <c r="E19296">
        <v>0.9375</v>
      </c>
      <c r="F19296">
        <v>0.99363057324840798</v>
      </c>
      <c r="G19296">
        <v>1</v>
      </c>
      <c r="H19296">
        <v>1</v>
      </c>
      <c r="I19296">
        <v>0.96875</v>
      </c>
      <c r="J19296" s="1" t="s">
        <v>23229</v>
      </c>
      <c r="K19296" t="s">
        <v>23240</v>
      </c>
      <c r="L19296" t="s">
        <v>61836</v>
      </c>
      <c r="M19296" t="s">
        <v>61837</v>
      </c>
    </row>
    <row r="19297" spans="1:13">
      <c r="A19297" s="1" t="s">
        <v>21314</v>
      </c>
      <c r="B19297">
        <v>1.9383659380396201E-5</v>
      </c>
      <c r="C19297" s="1">
        <v>3.8227884613197503E-6</v>
      </c>
      <c r="D19297">
        <v>6.25E-2</v>
      </c>
      <c r="E19297">
        <v>2.8089887640449399E-2</v>
      </c>
      <c r="F19297">
        <v>4.0322580645161303E-2</v>
      </c>
      <c r="G19297">
        <v>0.703125</v>
      </c>
      <c r="H19297">
        <v>0.10989010989011</v>
      </c>
      <c r="I19297">
        <v>0.36111111111111099</v>
      </c>
      <c r="J19297" s="1" t="s">
        <v>23229</v>
      </c>
      <c r="K19297" t="s">
        <v>23241</v>
      </c>
      <c r="L19297" t="s">
        <v>61838</v>
      </c>
      <c r="M19297" t="s">
        <v>61839</v>
      </c>
    </row>
    <row r="19298" spans="1:13">
      <c r="A19298" s="1" t="s">
        <v>21315</v>
      </c>
      <c r="B19298">
        <v>6.2082144752489004E-7</v>
      </c>
      <c r="C19298" s="1">
        <v>4.6935387081386702E-7</v>
      </c>
      <c r="D19298">
        <v>1</v>
      </c>
      <c r="E19298">
        <v>0.98888888888888904</v>
      </c>
      <c r="F19298">
        <v>1</v>
      </c>
      <c r="G19298">
        <v>1</v>
      </c>
      <c r="H19298">
        <v>0.98901098901098905</v>
      </c>
      <c r="I19298">
        <v>0.97422680412371099</v>
      </c>
      <c r="J19298" s="1">
        <v>1</v>
      </c>
      <c r="K19298" t="s">
        <v>23239</v>
      </c>
      <c r="L19298" t="s">
        <v>61840</v>
      </c>
      <c r="M19298" t="s">
        <v>61841</v>
      </c>
    </row>
    <row r="19299" spans="1:13">
      <c r="A19299" s="1" t="s">
        <v>21316</v>
      </c>
      <c r="B19299">
        <v>2.4085656714824901E-6</v>
      </c>
      <c r="C19299" s="1">
        <v>1.5348637708709099E-7</v>
      </c>
      <c r="D19299">
        <v>1.6666666666666701E-2</v>
      </c>
      <c r="E19299">
        <v>4.0229885057471299E-2</v>
      </c>
      <c r="F19299">
        <v>1.62162162162162E-2</v>
      </c>
      <c r="G19299">
        <v>0</v>
      </c>
      <c r="H19299">
        <v>5.4945054945054897E-3</v>
      </c>
      <c r="I19299">
        <v>7.14285714285714E-3</v>
      </c>
      <c r="J19299" s="1">
        <v>0</v>
      </c>
      <c r="K19299" t="s">
        <v>23241</v>
      </c>
      <c r="L19299" t="s">
        <v>61842</v>
      </c>
      <c r="M19299" t="s">
        <v>61843</v>
      </c>
    </row>
    <row r="19300" spans="1:13">
      <c r="A19300" s="1" t="s">
        <v>21317</v>
      </c>
      <c r="B19300">
        <v>3.0633224593902601E-6</v>
      </c>
      <c r="C19300" s="1">
        <v>2.9834530666900799E-5</v>
      </c>
      <c r="D19300">
        <v>0.796875</v>
      </c>
      <c r="E19300">
        <v>0.94791666666666696</v>
      </c>
      <c r="F19300">
        <v>0.95384615384615401</v>
      </c>
      <c r="G19300">
        <v>0.94117647058823495</v>
      </c>
      <c r="H19300">
        <v>0.77102803738317804</v>
      </c>
      <c r="I19300">
        <v>0.87234042553191504</v>
      </c>
      <c r="J19300" s="1">
        <v>1</v>
      </c>
      <c r="K19300" t="s">
        <v>23238</v>
      </c>
      <c r="L19300" t="s">
        <v>61844</v>
      </c>
      <c r="M19300" t="s">
        <v>61845</v>
      </c>
    </row>
    <row r="19301" spans="1:13">
      <c r="A19301" s="1" t="s">
        <v>21318</v>
      </c>
      <c r="B19301">
        <v>1.9514745611213699E-6</v>
      </c>
      <c r="C19301" s="1">
        <v>4.7712129345981601E-6</v>
      </c>
      <c r="D19301">
        <v>0</v>
      </c>
      <c r="E19301">
        <v>0</v>
      </c>
      <c r="F19301">
        <v>5.2083333333333296E-3</v>
      </c>
      <c r="G19301">
        <v>0.17073170731707299</v>
      </c>
      <c r="H19301">
        <v>1.26582278481013E-2</v>
      </c>
      <c r="I19301">
        <v>6.4705882352941196E-2</v>
      </c>
      <c r="J19301" s="1">
        <v>0</v>
      </c>
      <c r="K19301" t="s">
        <v>23238</v>
      </c>
      <c r="L19301" t="s">
        <v>61846</v>
      </c>
      <c r="M19301" t="s">
        <v>61847</v>
      </c>
    </row>
    <row r="19302" spans="1:13">
      <c r="A19302" s="1" t="s">
        <v>21319</v>
      </c>
      <c r="B19302">
        <v>4.5153320844419703E-5</v>
      </c>
      <c r="C19302" s="1">
        <v>3.2293898129189699E-7</v>
      </c>
      <c r="D19302">
        <v>6.25E-2</v>
      </c>
      <c r="E19302">
        <v>0</v>
      </c>
      <c r="F19302">
        <v>0.30512820512820499</v>
      </c>
      <c r="G19302">
        <v>6.25E-2</v>
      </c>
      <c r="H19302">
        <v>0.25438596491228099</v>
      </c>
      <c r="I19302">
        <v>4.6296296296296301E-2</v>
      </c>
      <c r="J19302" s="1">
        <v>0</v>
      </c>
      <c r="K19302" t="s">
        <v>23241</v>
      </c>
      <c r="L19302" t="s">
        <v>61848</v>
      </c>
      <c r="M19302" t="s">
        <v>61849</v>
      </c>
    </row>
    <row r="19303" spans="1:13">
      <c r="A19303" s="1" t="s">
        <v>21320</v>
      </c>
      <c r="B19303">
        <v>9.7576833460894595E-6</v>
      </c>
      <c r="C19303" s="1">
        <v>6.5606601225739395E-7</v>
      </c>
      <c r="D19303">
        <v>0</v>
      </c>
      <c r="E19303">
        <v>0.126506024096386</v>
      </c>
      <c r="F19303">
        <v>0</v>
      </c>
      <c r="G19303">
        <v>0</v>
      </c>
      <c r="H19303">
        <v>0</v>
      </c>
      <c r="I19303">
        <v>0</v>
      </c>
      <c r="J19303" s="1" t="s">
        <v>23229</v>
      </c>
      <c r="K19303" t="s">
        <v>23241</v>
      </c>
      <c r="L19303" t="s">
        <v>61850</v>
      </c>
      <c r="M19303" t="s">
        <v>61851</v>
      </c>
    </row>
    <row r="19304" spans="1:13">
      <c r="A19304" s="1" t="s">
        <v>21321</v>
      </c>
      <c r="B19304">
        <v>1.6865236014248299E-7</v>
      </c>
      <c r="C19304" s="1">
        <v>1.7490217542348298E-5</v>
      </c>
      <c r="D19304">
        <v>0</v>
      </c>
      <c r="E19304">
        <v>1.6853932584269701E-2</v>
      </c>
      <c r="F19304">
        <v>0</v>
      </c>
      <c r="G19304">
        <v>0</v>
      </c>
      <c r="H19304">
        <v>5.5555555555555601E-3</v>
      </c>
      <c r="I19304">
        <v>6.7164179104477598E-2</v>
      </c>
      <c r="J19304" s="1">
        <v>0</v>
      </c>
      <c r="K19304" t="s">
        <v>23238</v>
      </c>
      <c r="L19304" t="s">
        <v>61852</v>
      </c>
      <c r="M19304" t="s">
        <v>61853</v>
      </c>
    </row>
    <row r="19305" spans="1:13">
      <c r="A19305" s="1" t="s">
        <v>21322</v>
      </c>
      <c r="B19305">
        <v>6.7535705876989504E-7</v>
      </c>
      <c r="C19305" s="1">
        <v>9.3406482502141507E-9</v>
      </c>
      <c r="D19305">
        <v>0.05</v>
      </c>
      <c r="E19305">
        <v>0.15</v>
      </c>
      <c r="F19305">
        <v>0</v>
      </c>
      <c r="G19305">
        <v>0</v>
      </c>
      <c r="H19305">
        <v>0</v>
      </c>
      <c r="I19305">
        <v>7.9365079365079395E-3</v>
      </c>
      <c r="J19305" s="1">
        <v>0</v>
      </c>
      <c r="K19305" t="s">
        <v>23239</v>
      </c>
      <c r="L19305" t="s">
        <v>61854</v>
      </c>
      <c r="M19305" t="s">
        <v>61855</v>
      </c>
    </row>
    <row r="19306" spans="1:13">
      <c r="A19306" s="1" t="s">
        <v>21323</v>
      </c>
      <c r="B19306">
        <v>0</v>
      </c>
      <c r="C19306" s="1">
        <v>0</v>
      </c>
      <c r="D19306">
        <v>1</v>
      </c>
      <c r="E19306">
        <v>1</v>
      </c>
      <c r="F19306">
        <v>1</v>
      </c>
      <c r="G19306">
        <v>1</v>
      </c>
      <c r="H19306">
        <v>1</v>
      </c>
      <c r="I19306">
        <v>1</v>
      </c>
      <c r="J19306" s="1" t="s">
        <v>23229</v>
      </c>
      <c r="K19306" t="s">
        <v>23242</v>
      </c>
      <c r="L19306" t="s">
        <v>61856</v>
      </c>
      <c r="M19306" t="s">
        <v>61857</v>
      </c>
    </row>
    <row r="19307" spans="1:13">
      <c r="A19307" s="1" t="s">
        <v>21324</v>
      </c>
      <c r="B19307">
        <v>4.2290560849231203E-5</v>
      </c>
      <c r="C19307" s="1">
        <v>3.7019841870812597E-4</v>
      </c>
      <c r="D19307">
        <v>4.3478260869565202E-2</v>
      </c>
      <c r="E19307">
        <v>0</v>
      </c>
      <c r="F19307">
        <v>0.39361702127659598</v>
      </c>
      <c r="G19307">
        <v>1.72413793103448E-2</v>
      </c>
      <c r="H19307">
        <v>0.13679245283018901</v>
      </c>
      <c r="I19307">
        <v>1.6666666666666701E-2</v>
      </c>
      <c r="J19307" s="1">
        <v>4.5454545454545497E-2</v>
      </c>
      <c r="K19307" t="s">
        <v>23242</v>
      </c>
      <c r="L19307" t="s">
        <v>61858</v>
      </c>
      <c r="M19307" t="s">
        <v>61859</v>
      </c>
    </row>
    <row r="19308" spans="1:13">
      <c r="A19308" s="1" t="s">
        <v>21325</v>
      </c>
      <c r="B19308">
        <v>1.00305429048854E-4</v>
      </c>
      <c r="C19308" s="1">
        <v>1.2985602238849001E-4</v>
      </c>
      <c r="D19308">
        <v>0.36666666666666697</v>
      </c>
      <c r="E19308">
        <v>4.48717948717949E-2</v>
      </c>
      <c r="F19308">
        <v>0.118279569892473</v>
      </c>
      <c r="G19308">
        <v>9.7222222222222196E-2</v>
      </c>
      <c r="H19308">
        <v>9.2391304347826095E-2</v>
      </c>
      <c r="I19308">
        <v>0.174242424242424</v>
      </c>
      <c r="J19308" s="1">
        <v>0</v>
      </c>
      <c r="K19308" t="s">
        <v>23238</v>
      </c>
      <c r="L19308" t="s">
        <v>61860</v>
      </c>
      <c r="M19308" t="s">
        <v>61861</v>
      </c>
    </row>
    <row r="19309" spans="1:13">
      <c r="A19309" s="1" t="s">
        <v>21326</v>
      </c>
      <c r="B19309">
        <v>8.5526733726217203E-7</v>
      </c>
      <c r="C19309" s="1">
        <v>2.1632102434462201E-8</v>
      </c>
      <c r="D19309">
        <v>0.98387096774193505</v>
      </c>
      <c r="E19309">
        <v>1</v>
      </c>
      <c r="F19309">
        <v>0.99726775956284197</v>
      </c>
      <c r="G19309">
        <v>0.98387096774193505</v>
      </c>
      <c r="H19309">
        <v>1</v>
      </c>
      <c r="I19309">
        <v>0.97872340425531901</v>
      </c>
      <c r="J19309" s="1" t="s">
        <v>23229</v>
      </c>
      <c r="K19309" t="s">
        <v>23238</v>
      </c>
      <c r="L19309" t="s">
        <v>61862</v>
      </c>
      <c r="M19309" t="s">
        <v>61863</v>
      </c>
    </row>
    <row r="19310" spans="1:13">
      <c r="A19310" s="1" t="s">
        <v>21327</v>
      </c>
      <c r="B19310">
        <v>7.25057946516253E-7</v>
      </c>
      <c r="C19310" s="1">
        <v>2.8938034700756401E-7</v>
      </c>
      <c r="D19310">
        <v>1.5625E-2</v>
      </c>
      <c r="E19310">
        <v>5.2083333333333296E-3</v>
      </c>
      <c r="F19310">
        <v>5.1282051282051299E-3</v>
      </c>
      <c r="G19310">
        <v>0</v>
      </c>
      <c r="H19310">
        <v>0</v>
      </c>
      <c r="I19310">
        <v>2.0325203252032499E-2</v>
      </c>
      <c r="J19310" s="1">
        <v>1</v>
      </c>
      <c r="K19310" t="s">
        <v>23238</v>
      </c>
      <c r="L19310" t="s">
        <v>61864</v>
      </c>
      <c r="M19310" t="s">
        <v>61865</v>
      </c>
    </row>
    <row r="19311" spans="1:13">
      <c r="A19311" s="1" t="s">
        <v>21328</v>
      </c>
      <c r="B19311">
        <v>1.6347532796838099E-6</v>
      </c>
      <c r="C19311" s="1">
        <v>6.9012495110512902E-6</v>
      </c>
      <c r="D19311">
        <v>0</v>
      </c>
      <c r="E19311">
        <v>1.0416666666666701E-2</v>
      </c>
      <c r="F19311">
        <v>4.6391752577319603E-2</v>
      </c>
      <c r="G19311">
        <v>1.7857142857142901E-2</v>
      </c>
      <c r="H19311">
        <v>2.6315789473684199E-2</v>
      </c>
      <c r="I19311">
        <v>2.0161290322580599E-2</v>
      </c>
      <c r="J19311" s="1">
        <v>0.45454545454545497</v>
      </c>
      <c r="K19311" t="s">
        <v>23238</v>
      </c>
      <c r="L19311" t="s">
        <v>61866</v>
      </c>
      <c r="M19311" t="s">
        <v>61867</v>
      </c>
    </row>
    <row r="19312" spans="1:13">
      <c r="A19312" s="1" t="s">
        <v>21329</v>
      </c>
      <c r="B19312">
        <v>1.32013896681473E-6</v>
      </c>
      <c r="C19312" s="1">
        <v>1.21815135846161E-7</v>
      </c>
      <c r="D19312">
        <v>0</v>
      </c>
      <c r="E19312">
        <v>0</v>
      </c>
      <c r="F19312">
        <v>1.1494252873563199E-2</v>
      </c>
      <c r="G19312">
        <v>0</v>
      </c>
      <c r="H19312">
        <v>0.01</v>
      </c>
      <c r="I19312">
        <v>0</v>
      </c>
      <c r="J19312" s="1" t="s">
        <v>23229</v>
      </c>
      <c r="K19312" t="s">
        <v>23240</v>
      </c>
      <c r="L19312" t="s">
        <v>61868</v>
      </c>
      <c r="M19312" t="s">
        <v>61869</v>
      </c>
    </row>
    <row r="19313" spans="1:13">
      <c r="A19313" s="1" t="s">
        <v>21330</v>
      </c>
      <c r="B19313">
        <v>5.16801092167297E-8</v>
      </c>
      <c r="C19313" s="1">
        <v>5.65313940477444E-6</v>
      </c>
      <c r="D19313">
        <v>0.98333333333333295</v>
      </c>
      <c r="E19313">
        <v>0.99444444444444402</v>
      </c>
      <c r="F19313">
        <v>0.99465240641711195</v>
      </c>
      <c r="G19313">
        <v>0.88235294117647101</v>
      </c>
      <c r="H19313">
        <v>1</v>
      </c>
      <c r="I19313">
        <v>0.97457627118644097</v>
      </c>
      <c r="J19313" s="1">
        <v>1</v>
      </c>
      <c r="K19313" t="s">
        <v>23240</v>
      </c>
      <c r="L19313" t="s">
        <v>61870</v>
      </c>
      <c r="M19313" t="s">
        <v>61871</v>
      </c>
    </row>
    <row r="19314" spans="1:13">
      <c r="A19314" s="1" t="s">
        <v>21331</v>
      </c>
      <c r="B19314">
        <v>9.6425403469889398E-6</v>
      </c>
      <c r="C19314" s="1">
        <v>5.0026912032014405E-7</v>
      </c>
      <c r="D19314">
        <v>0.109375</v>
      </c>
      <c r="E19314">
        <v>1.1904761904761901E-2</v>
      </c>
      <c r="F19314">
        <v>2.8409090909090901E-3</v>
      </c>
      <c r="G19314">
        <v>0</v>
      </c>
      <c r="H19314">
        <v>1.21951219512195E-2</v>
      </c>
      <c r="I19314">
        <v>0.15</v>
      </c>
      <c r="J19314" s="1" t="s">
        <v>23229</v>
      </c>
      <c r="K19314" t="s">
        <v>23241</v>
      </c>
      <c r="L19314" t="s">
        <v>61872</v>
      </c>
      <c r="M19314" t="s">
        <v>61873</v>
      </c>
    </row>
    <row r="19315" spans="1:13">
      <c r="A19315" s="1" t="s">
        <v>21332</v>
      </c>
      <c r="B19315">
        <v>1.3091107785860801E-4</v>
      </c>
      <c r="C19315" s="1">
        <v>4.6159816353260898E-6</v>
      </c>
      <c r="D19315">
        <v>0.203703703703704</v>
      </c>
      <c r="E19315">
        <v>0.83333333333333304</v>
      </c>
      <c r="F19315">
        <v>6.5625000000000003E-2</v>
      </c>
      <c r="G19315">
        <v>0</v>
      </c>
      <c r="H19315">
        <v>3.125E-2</v>
      </c>
      <c r="I19315">
        <v>6.4516129032258104E-2</v>
      </c>
      <c r="J19315" s="1">
        <v>0</v>
      </c>
      <c r="K19315" t="s">
        <v>23240</v>
      </c>
      <c r="L19315" t="s">
        <v>61874</v>
      </c>
      <c r="M19315" t="s">
        <v>61875</v>
      </c>
    </row>
    <row r="19316" spans="1:13">
      <c r="A19316" s="1" t="s">
        <v>21333</v>
      </c>
      <c r="B19316">
        <v>4.4233054344977001E-6</v>
      </c>
      <c r="C19316" s="1">
        <v>1.3406750152402201E-6</v>
      </c>
      <c r="D19316">
        <v>1</v>
      </c>
      <c r="E19316">
        <v>0.98958333333333304</v>
      </c>
      <c r="F19316">
        <v>0.99723756906077299</v>
      </c>
      <c r="G19316">
        <v>1</v>
      </c>
      <c r="H19316">
        <v>0.99549549549549599</v>
      </c>
      <c r="I19316">
        <v>1</v>
      </c>
      <c r="J19316" s="1">
        <v>1</v>
      </c>
      <c r="K19316" t="s">
        <v>23238</v>
      </c>
      <c r="L19316" t="s">
        <v>61876</v>
      </c>
      <c r="M19316" t="s">
        <v>61877</v>
      </c>
    </row>
    <row r="19317" spans="1:13">
      <c r="A19317" s="1" t="s">
        <v>21334</v>
      </c>
      <c r="B19317">
        <v>7.79043178199746E-6</v>
      </c>
      <c r="C19317" s="1">
        <v>2.6999070851604301E-5</v>
      </c>
      <c r="D19317">
        <v>0.87037037037037002</v>
      </c>
      <c r="E19317">
        <v>0.96296296296296302</v>
      </c>
      <c r="F19317">
        <v>0.70610687022900798</v>
      </c>
      <c r="G19317">
        <v>0.296296296296296</v>
      </c>
      <c r="H19317">
        <v>0.75735294117647101</v>
      </c>
      <c r="I19317">
        <v>0.38888888888888901</v>
      </c>
      <c r="J19317" s="1">
        <v>0</v>
      </c>
      <c r="K19317" t="s">
        <v>23238</v>
      </c>
      <c r="L19317" t="s">
        <v>61878</v>
      </c>
      <c r="M19317" t="s">
        <v>61879</v>
      </c>
    </row>
    <row r="19318" spans="1:13">
      <c r="A19318" s="1" t="s">
        <v>21335</v>
      </c>
      <c r="B19318">
        <v>2.1392123954933698E-8</v>
      </c>
      <c r="C19318" s="1">
        <v>1.10586503826591E-5</v>
      </c>
      <c r="D19318">
        <v>1</v>
      </c>
      <c r="E19318">
        <v>1</v>
      </c>
      <c r="F19318">
        <v>1</v>
      </c>
      <c r="G19318">
        <v>1</v>
      </c>
      <c r="H19318">
        <v>0.98484848484848497</v>
      </c>
      <c r="I19318">
        <v>0.98421052631578898</v>
      </c>
      <c r="J19318" s="1">
        <v>1</v>
      </c>
      <c r="K19318" t="s">
        <v>23241</v>
      </c>
      <c r="L19318" t="s">
        <v>61880</v>
      </c>
      <c r="M19318" t="s">
        <v>61881</v>
      </c>
    </row>
    <row r="19319" spans="1:13">
      <c r="A19319" s="1" t="s">
        <v>21336</v>
      </c>
      <c r="B19319">
        <v>2.5572207677155499E-4</v>
      </c>
      <c r="C19319" s="1">
        <v>5.7457684802751099E-4</v>
      </c>
      <c r="D19319">
        <v>8.0645161290322606E-2</v>
      </c>
      <c r="E19319">
        <v>7.5757575757575803E-3</v>
      </c>
      <c r="F19319">
        <v>0.11025641025641</v>
      </c>
      <c r="G19319">
        <v>0.75510204081632604</v>
      </c>
      <c r="H19319">
        <v>3.4313725490196102E-2</v>
      </c>
      <c r="I19319">
        <v>0.64500000000000002</v>
      </c>
      <c r="J19319" s="1">
        <v>0.83333333333333304</v>
      </c>
      <c r="K19319" t="s">
        <v>23240</v>
      </c>
      <c r="L19319" t="s">
        <v>61882</v>
      </c>
      <c r="M19319" t="s">
        <v>61883</v>
      </c>
    </row>
    <row r="19320" spans="1:13">
      <c r="A19320" s="1" t="s">
        <v>21337</v>
      </c>
      <c r="B19320">
        <v>5.65344945398335E-8</v>
      </c>
      <c r="C19320" s="1">
        <v>9.5500271338209906E-7</v>
      </c>
      <c r="D19320">
        <v>0.9</v>
      </c>
      <c r="E19320">
        <v>0.94067796610169496</v>
      </c>
      <c r="F19320">
        <v>1</v>
      </c>
      <c r="G19320">
        <v>0.94117647058823495</v>
      </c>
      <c r="H19320">
        <v>1</v>
      </c>
      <c r="I19320">
        <v>1</v>
      </c>
      <c r="J19320" s="1" t="s">
        <v>23229</v>
      </c>
      <c r="K19320" t="s">
        <v>23241</v>
      </c>
      <c r="L19320" t="s">
        <v>61884</v>
      </c>
      <c r="M19320" t="s">
        <v>61885</v>
      </c>
    </row>
    <row r="19321" spans="1:13">
      <c r="A19321" s="1" t="s">
        <v>21338</v>
      </c>
      <c r="B19321">
        <v>2.5862569556591398E-6</v>
      </c>
      <c r="C19321" s="1">
        <v>4.9449302537426902E-7</v>
      </c>
      <c r="D19321">
        <v>0</v>
      </c>
      <c r="E19321">
        <v>9.2592592592592605E-3</v>
      </c>
      <c r="F19321">
        <v>0.1</v>
      </c>
      <c r="G19321">
        <v>0</v>
      </c>
      <c r="H19321">
        <v>1.4492753623188401E-2</v>
      </c>
      <c r="I19321">
        <v>6.25E-2</v>
      </c>
      <c r="J19321" s="1">
        <v>0</v>
      </c>
      <c r="K19321" t="s">
        <v>23239</v>
      </c>
      <c r="L19321" t="s">
        <v>61886</v>
      </c>
      <c r="M19321" t="s">
        <v>61887</v>
      </c>
    </row>
    <row r="19322" spans="1:13">
      <c r="A19322" s="1" t="s">
        <v>21339</v>
      </c>
      <c r="B19322">
        <v>7.7186684058287607E-6</v>
      </c>
      <c r="C19322" s="1">
        <v>8.7158705306885902E-5</v>
      </c>
      <c r="D19322">
        <v>0.33870967741935498</v>
      </c>
      <c r="E19322">
        <v>0.190909090909091</v>
      </c>
      <c r="F19322">
        <v>0.100515463917526</v>
      </c>
      <c r="G19322">
        <v>0</v>
      </c>
      <c r="H19322">
        <v>0</v>
      </c>
      <c r="I19322">
        <v>4.0983606557377103E-3</v>
      </c>
      <c r="J19322" s="1">
        <v>0</v>
      </c>
      <c r="K19322" t="s">
        <v>23241</v>
      </c>
      <c r="L19322" t="s">
        <v>61888</v>
      </c>
      <c r="M19322" t="s">
        <v>61889</v>
      </c>
    </row>
    <row r="19323" spans="1:13">
      <c r="A19323" s="1" t="s">
        <v>21340</v>
      </c>
      <c r="B19323">
        <v>4.3435063779557102E-5</v>
      </c>
      <c r="C19323" s="1">
        <v>1.7465003296474001E-5</v>
      </c>
      <c r="D19323">
        <v>0.984375</v>
      </c>
      <c r="E19323">
        <v>0.99479166666666696</v>
      </c>
      <c r="F19323">
        <v>0.65284974093264203</v>
      </c>
      <c r="G19323">
        <v>0.99137931034482796</v>
      </c>
      <c r="H19323">
        <v>0.61842105263157898</v>
      </c>
      <c r="I19323">
        <v>0.95564516129032295</v>
      </c>
      <c r="J19323" s="1">
        <v>1</v>
      </c>
      <c r="K19323" t="s">
        <v>23240</v>
      </c>
      <c r="L19323" t="s">
        <v>61890</v>
      </c>
      <c r="M19323" t="s">
        <v>61891</v>
      </c>
    </row>
    <row r="19324" spans="1:13">
      <c r="A19324" s="1" t="s">
        <v>21341</v>
      </c>
      <c r="B19324">
        <v>3.7397463757245198E-8</v>
      </c>
      <c r="C19324" s="1">
        <v>1.1151491252196199E-6</v>
      </c>
      <c r="D19324">
        <v>1</v>
      </c>
      <c r="E19324">
        <v>1</v>
      </c>
      <c r="F19324">
        <v>0.95798319327731096</v>
      </c>
      <c r="G19324">
        <v>1</v>
      </c>
      <c r="H19324">
        <v>1</v>
      </c>
      <c r="I19324">
        <v>1</v>
      </c>
      <c r="J19324" s="1">
        <v>1</v>
      </c>
      <c r="K19324" t="s">
        <v>23241</v>
      </c>
      <c r="L19324" t="s">
        <v>61892</v>
      </c>
      <c r="M19324" t="s">
        <v>61893</v>
      </c>
    </row>
    <row r="19325" spans="1:13">
      <c r="A19325" s="1" t="s">
        <v>21342</v>
      </c>
      <c r="B19325">
        <v>4.4596016050108802E-7</v>
      </c>
      <c r="C19325" s="1">
        <v>8.2077950118534501E-7</v>
      </c>
      <c r="D19325">
        <v>1</v>
      </c>
      <c r="E19325">
        <v>1</v>
      </c>
      <c r="F19325">
        <v>1</v>
      </c>
      <c r="G19325">
        <v>1</v>
      </c>
      <c r="H19325">
        <v>1</v>
      </c>
      <c r="I19325">
        <v>0.95</v>
      </c>
      <c r="J19325" s="1" t="s">
        <v>23229</v>
      </c>
      <c r="K19325" t="s">
        <v>23242</v>
      </c>
      <c r="L19325" t="s">
        <v>61894</v>
      </c>
      <c r="M19325" t="s">
        <v>61895</v>
      </c>
    </row>
    <row r="19326" spans="1:13">
      <c r="A19326" s="1" t="s">
        <v>21343</v>
      </c>
      <c r="B19326">
        <v>4.8691474432714698E-4</v>
      </c>
      <c r="C19326" s="1">
        <v>2.55101089727485E-5</v>
      </c>
      <c r="D19326">
        <v>0.1875</v>
      </c>
      <c r="E19326">
        <v>5.7894736842105297E-2</v>
      </c>
      <c r="F19326">
        <v>0.49468085106382997</v>
      </c>
      <c r="G19326">
        <v>0.92682926829268297</v>
      </c>
      <c r="H19326">
        <v>0.53645833333333304</v>
      </c>
      <c r="I19326">
        <v>0.78333333333333299</v>
      </c>
      <c r="J19326" s="1">
        <v>0.94444444444444398</v>
      </c>
      <c r="K19326" t="s">
        <v>23241</v>
      </c>
      <c r="L19326" t="s">
        <v>61896</v>
      </c>
      <c r="M19326" t="s">
        <v>61897</v>
      </c>
    </row>
    <row r="19327" spans="1:13">
      <c r="A19327" s="1" t="s">
        <v>21344</v>
      </c>
      <c r="B19327">
        <v>2.0637851115480099E-6</v>
      </c>
      <c r="C19327" s="1">
        <v>6.0099462203661598E-6</v>
      </c>
      <c r="D19327">
        <v>0</v>
      </c>
      <c r="E19327">
        <v>0</v>
      </c>
      <c r="F19327">
        <v>0</v>
      </c>
      <c r="G19327">
        <v>0.63749999999999996</v>
      </c>
      <c r="H19327">
        <v>5.1020408163265302E-3</v>
      </c>
      <c r="I19327">
        <v>0.16666666666666699</v>
      </c>
      <c r="J19327" s="1">
        <v>0</v>
      </c>
      <c r="K19327" t="s">
        <v>23238</v>
      </c>
      <c r="L19327" t="s">
        <v>61898</v>
      </c>
      <c r="M19327" t="s">
        <v>61899</v>
      </c>
    </row>
    <row r="19328" spans="1:13">
      <c r="A19328" s="1" t="s">
        <v>21345</v>
      </c>
      <c r="B19328">
        <v>1.15115770409329E-5</v>
      </c>
      <c r="C19328" s="1">
        <v>7.6370778570726596E-8</v>
      </c>
      <c r="D19328">
        <v>0</v>
      </c>
      <c r="E19328">
        <v>0.169811320754717</v>
      </c>
      <c r="F19328">
        <v>8.1967213114754103E-3</v>
      </c>
      <c r="G19328">
        <v>0</v>
      </c>
      <c r="H19328">
        <v>8.6206896551724102E-3</v>
      </c>
      <c r="I19328">
        <v>1.0638297872340399E-2</v>
      </c>
      <c r="J19328" s="1" t="s">
        <v>23229</v>
      </c>
      <c r="K19328" t="s">
        <v>23240</v>
      </c>
      <c r="L19328" t="s">
        <v>61900</v>
      </c>
      <c r="M19328" t="s">
        <v>61901</v>
      </c>
    </row>
    <row r="19329" spans="1:13">
      <c r="A19329" s="1" t="s">
        <v>21346</v>
      </c>
      <c r="B19329">
        <v>6.9920167829023694E-8</v>
      </c>
      <c r="C19329" s="1">
        <v>8.0226050441544299E-7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0.98507462686567204</v>
      </c>
      <c r="J19329" s="1">
        <v>1</v>
      </c>
      <c r="K19329" t="s">
        <v>23241</v>
      </c>
      <c r="L19329" t="s">
        <v>61902</v>
      </c>
      <c r="M19329" t="s">
        <v>61903</v>
      </c>
    </row>
    <row r="19330" spans="1:13">
      <c r="A19330" s="1" t="s">
        <v>21347</v>
      </c>
      <c r="B19330">
        <v>2.4986490144719898E-4</v>
      </c>
      <c r="C19330" s="1">
        <v>1.6424497531276398E-5</v>
      </c>
      <c r="D19330">
        <v>0.37096774193548399</v>
      </c>
      <c r="E19330">
        <v>0.75333333333333297</v>
      </c>
      <c r="F19330">
        <v>0.52795031055900599</v>
      </c>
      <c r="G19330">
        <v>0.79487179487179505</v>
      </c>
      <c r="H19330">
        <v>0.78723404255319196</v>
      </c>
      <c r="I19330">
        <v>0.34415584415584399</v>
      </c>
      <c r="J19330" s="1">
        <v>0.5</v>
      </c>
      <c r="K19330" t="s">
        <v>23240</v>
      </c>
      <c r="L19330" t="s">
        <v>61904</v>
      </c>
      <c r="M19330" t="s">
        <v>61905</v>
      </c>
    </row>
    <row r="19331" spans="1:13">
      <c r="A19331" s="1" t="s">
        <v>21348</v>
      </c>
      <c r="B19331">
        <v>3.9281946108799899E-7</v>
      </c>
      <c r="C19331" s="1">
        <v>1.3037917466404101E-6</v>
      </c>
      <c r="D19331">
        <v>3.125E-2</v>
      </c>
      <c r="E19331">
        <v>0</v>
      </c>
      <c r="F19331">
        <v>2.0725388601036301E-2</v>
      </c>
      <c r="G19331">
        <v>0</v>
      </c>
      <c r="H19331">
        <v>4.9019607843137298E-3</v>
      </c>
      <c r="I19331">
        <v>0</v>
      </c>
      <c r="J19331" s="1">
        <v>0</v>
      </c>
      <c r="K19331" t="s">
        <v>23242</v>
      </c>
      <c r="L19331" t="s">
        <v>61906</v>
      </c>
      <c r="M19331" t="s">
        <v>61907</v>
      </c>
    </row>
    <row r="19332" spans="1:13">
      <c r="A19332" s="1" t="s">
        <v>21349</v>
      </c>
      <c r="B19332">
        <v>6.4990425843030496E-9</v>
      </c>
      <c r="C19332" s="1">
        <v>2.8144522153837499E-6</v>
      </c>
      <c r="D19332">
        <v>0</v>
      </c>
      <c r="E19332">
        <v>0</v>
      </c>
      <c r="F19332">
        <v>6.0439560439560003E-2</v>
      </c>
      <c r="G19332">
        <v>0</v>
      </c>
      <c r="H19332">
        <v>1.1235955056180025E-2</v>
      </c>
      <c r="I19332">
        <v>1.8867924528301994E-2</v>
      </c>
      <c r="J19332" s="1">
        <v>4.545454545454497E-2</v>
      </c>
      <c r="K19332" t="s">
        <v>23244</v>
      </c>
      <c r="L19332" t="s">
        <v>61908</v>
      </c>
      <c r="M19332" t="s">
        <v>61909</v>
      </c>
    </row>
    <row r="19333" spans="1:13">
      <c r="A19333" s="1" t="s">
        <v>21350</v>
      </c>
      <c r="B19333">
        <v>9.0501529312093498E-5</v>
      </c>
      <c r="C19333" s="1">
        <v>3.6989821897341998E-6</v>
      </c>
      <c r="D19333">
        <v>0.83333333333333304</v>
      </c>
      <c r="E19333">
        <v>0.70833333333333304</v>
      </c>
      <c r="F19333">
        <v>0.82692307692307698</v>
      </c>
      <c r="G19333">
        <v>0.92307692307692302</v>
      </c>
      <c r="H19333">
        <v>0.56493506493506496</v>
      </c>
      <c r="I19333">
        <v>0.921875</v>
      </c>
      <c r="J19333" s="1">
        <v>1</v>
      </c>
      <c r="K19333" t="s">
        <v>23238</v>
      </c>
      <c r="L19333" t="s">
        <v>61910</v>
      </c>
      <c r="M19333" t="s">
        <v>61911</v>
      </c>
    </row>
    <row r="19334" spans="1:13">
      <c r="A19334" s="1" t="s">
        <v>21351</v>
      </c>
      <c r="B19334">
        <v>3.1736216761168099E-6</v>
      </c>
      <c r="C19334" s="1">
        <v>5.0234517493556103E-6</v>
      </c>
      <c r="D19334">
        <v>1</v>
      </c>
      <c r="E19334">
        <v>1</v>
      </c>
      <c r="F19334">
        <v>0.99673202614379097</v>
      </c>
      <c r="G19334">
        <v>1</v>
      </c>
      <c r="H19334">
        <v>0.98701298701298701</v>
      </c>
      <c r="I19334">
        <v>0.89682539682539697</v>
      </c>
      <c r="J19334" s="1" t="s">
        <v>23229</v>
      </c>
      <c r="K19334" t="s">
        <v>23240</v>
      </c>
      <c r="L19334" t="s">
        <v>61912</v>
      </c>
      <c r="M19334" t="s">
        <v>61913</v>
      </c>
    </row>
    <row r="19335" spans="1:13">
      <c r="A19335" s="1" t="s">
        <v>21352</v>
      </c>
      <c r="B19335">
        <v>5.87044791558155E-6</v>
      </c>
      <c r="C19335" s="1">
        <v>4.98008657471023E-9</v>
      </c>
      <c r="D19335">
        <v>0.89655172413793105</v>
      </c>
      <c r="E19335">
        <v>0.918604651162791</v>
      </c>
      <c r="F19335">
        <v>0.94565217391304301</v>
      </c>
      <c r="G19335">
        <v>0.97297297297297303</v>
      </c>
      <c r="H19335">
        <v>0.98765432098765404</v>
      </c>
      <c r="I19335">
        <v>0.96031746031746001</v>
      </c>
      <c r="J19335" s="1">
        <v>1</v>
      </c>
      <c r="K19335" t="s">
        <v>23238</v>
      </c>
      <c r="L19335" t="s">
        <v>61914</v>
      </c>
      <c r="M19335" t="s">
        <v>61915</v>
      </c>
    </row>
    <row r="19336" spans="1:13">
      <c r="A19336" s="1" t="s">
        <v>21353</v>
      </c>
      <c r="B19336">
        <v>1.7630713748837701E-5</v>
      </c>
      <c r="C19336" s="1">
        <v>7.8357925929479705E-5</v>
      </c>
      <c r="D19336">
        <v>0.984375</v>
      </c>
      <c r="E19336">
        <v>0.99473684210526303</v>
      </c>
      <c r="F19336">
        <v>0.793193717277487</v>
      </c>
      <c r="G19336">
        <v>0.97</v>
      </c>
      <c r="H19336">
        <v>0.95631067961165095</v>
      </c>
      <c r="I19336">
        <v>0.98333333333333295</v>
      </c>
      <c r="J19336" s="1">
        <v>1</v>
      </c>
      <c r="K19336" t="s">
        <v>23240</v>
      </c>
      <c r="L19336" t="s">
        <v>61916</v>
      </c>
      <c r="M19336" t="s">
        <v>61917</v>
      </c>
    </row>
    <row r="19337" spans="1:13">
      <c r="A19337" s="1" t="s">
        <v>21354</v>
      </c>
      <c r="B19337">
        <v>2.8411671435625401E-5</v>
      </c>
      <c r="C19337" s="1">
        <v>6.2611570067665703E-6</v>
      </c>
      <c r="D19337">
        <v>0</v>
      </c>
      <c r="E19337">
        <v>0</v>
      </c>
      <c r="F19337">
        <v>0.12951807228915699</v>
      </c>
      <c r="G19337">
        <v>0</v>
      </c>
      <c r="H19337">
        <v>0</v>
      </c>
      <c r="I19337">
        <v>2.27272727272727E-2</v>
      </c>
      <c r="J19337" s="1" t="s">
        <v>23229</v>
      </c>
      <c r="K19337" t="s">
        <v>23241</v>
      </c>
      <c r="L19337" t="s">
        <v>61918</v>
      </c>
      <c r="M19337" t="s">
        <v>61919</v>
      </c>
    </row>
    <row r="19338" spans="1:13">
      <c r="A19338" s="1" t="s">
        <v>21355</v>
      </c>
      <c r="B19338">
        <v>4.9531253537776296E-6</v>
      </c>
      <c r="C19338" s="1">
        <v>3.3470900659861602E-6</v>
      </c>
      <c r="D19338">
        <v>0.17241379310344801</v>
      </c>
      <c r="E19338">
        <v>2.32558139534884E-2</v>
      </c>
      <c r="F19338">
        <v>0.12406015037594</v>
      </c>
      <c r="G19338">
        <v>0.40277777777777801</v>
      </c>
      <c r="H19338">
        <v>0.17777777777777801</v>
      </c>
      <c r="I19338">
        <v>0.45098039215686297</v>
      </c>
      <c r="J19338" s="1">
        <v>1</v>
      </c>
      <c r="K19338" t="s">
        <v>23239</v>
      </c>
      <c r="L19338" t="s">
        <v>61920</v>
      </c>
      <c r="M19338" t="s">
        <v>61921</v>
      </c>
    </row>
    <row r="19339" spans="1:13">
      <c r="A19339" s="1" t="s">
        <v>21356</v>
      </c>
      <c r="B19339">
        <v>3.8555357572553301E-7</v>
      </c>
      <c r="C19339" s="1">
        <v>4.0758856322577797E-11</v>
      </c>
      <c r="D19339">
        <v>0.98333333333333295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 s="1" t="s">
        <v>23229</v>
      </c>
      <c r="K19339" t="s">
        <v>23241</v>
      </c>
      <c r="L19339" t="s">
        <v>61922</v>
      </c>
      <c r="M19339" t="s">
        <v>61923</v>
      </c>
    </row>
    <row r="19340" spans="1:13">
      <c r="A19340" s="1" t="s">
        <v>21357</v>
      </c>
      <c r="B19340">
        <v>2.0934260477169401E-8</v>
      </c>
      <c r="C19340" s="1">
        <v>3.1558638976362602E-9</v>
      </c>
      <c r="D19340">
        <v>1</v>
      </c>
      <c r="E19340">
        <v>0.98913043478260898</v>
      </c>
      <c r="F19340">
        <v>0.99729729729729699</v>
      </c>
      <c r="G19340">
        <v>1</v>
      </c>
      <c r="H19340">
        <v>1</v>
      </c>
      <c r="I19340">
        <v>1</v>
      </c>
      <c r="J19340" s="1" t="s">
        <v>23229</v>
      </c>
      <c r="K19340" t="s">
        <v>23241</v>
      </c>
      <c r="L19340" t="s">
        <v>61924</v>
      </c>
      <c r="M19340" t="s">
        <v>61925</v>
      </c>
    </row>
    <row r="19341" spans="1:13">
      <c r="A19341" s="1" t="s">
        <v>21358</v>
      </c>
      <c r="B19341">
        <v>5.4934790746337104E-6</v>
      </c>
      <c r="C19341" s="1">
        <v>3.0987579603338001E-5</v>
      </c>
      <c r="D19341">
        <v>0</v>
      </c>
      <c r="E19341">
        <v>0</v>
      </c>
      <c r="F19341">
        <v>0</v>
      </c>
      <c r="G19341">
        <v>0</v>
      </c>
      <c r="H19341">
        <v>4.5454545454545496E-3</v>
      </c>
      <c r="I19341">
        <v>0.16666666666666699</v>
      </c>
      <c r="J19341" s="1" t="s">
        <v>23229</v>
      </c>
      <c r="K19341" t="s">
        <v>23241</v>
      </c>
      <c r="L19341" t="s">
        <v>61926</v>
      </c>
      <c r="M19341" t="s">
        <v>61927</v>
      </c>
    </row>
    <row r="19342" spans="1:13">
      <c r="A19342" s="1" t="s">
        <v>21359</v>
      </c>
      <c r="B19342">
        <v>6.01082720428356E-5</v>
      </c>
      <c r="C19342" s="1">
        <v>1.2649628923991799E-5</v>
      </c>
      <c r="D19342">
        <v>0.20689655172413801</v>
      </c>
      <c r="E19342">
        <v>6.7567567567567599E-2</v>
      </c>
      <c r="F19342">
        <v>0.20161290322580599</v>
      </c>
      <c r="G19342">
        <v>0.5</v>
      </c>
      <c r="H19342">
        <v>0.16153846153846199</v>
      </c>
      <c r="I19342">
        <v>0.17241379310344801</v>
      </c>
      <c r="J19342" s="1" t="s">
        <v>23229</v>
      </c>
      <c r="K19342" t="s">
        <v>23241</v>
      </c>
      <c r="L19342" t="s">
        <v>61928</v>
      </c>
      <c r="M19342" t="s">
        <v>61929</v>
      </c>
    </row>
    <row r="19343" spans="1:13">
      <c r="A19343" s="1" t="s">
        <v>21360</v>
      </c>
      <c r="B19343">
        <v>9.6581364844298503E-9</v>
      </c>
      <c r="C19343" s="1">
        <v>1.3020517302790201E-5</v>
      </c>
      <c r="D19343">
        <v>1.5625E-2</v>
      </c>
      <c r="E19343">
        <v>0</v>
      </c>
      <c r="F19343">
        <v>0</v>
      </c>
      <c r="G19343">
        <v>0.34848484848484901</v>
      </c>
      <c r="H19343">
        <v>2.3529411764705899E-2</v>
      </c>
      <c r="I19343">
        <v>0.06</v>
      </c>
      <c r="J19343" s="1">
        <v>0</v>
      </c>
      <c r="K19343" t="s">
        <v>23238</v>
      </c>
      <c r="L19343" t="s">
        <v>61930</v>
      </c>
      <c r="M19343" t="s">
        <v>61931</v>
      </c>
    </row>
    <row r="19344" spans="1:13">
      <c r="A19344" s="1" t="s">
        <v>21361</v>
      </c>
      <c r="B19344">
        <v>1.6316317364908798E-5</v>
      </c>
      <c r="C19344" s="1">
        <v>2.6660799803301501E-5</v>
      </c>
      <c r="D19344">
        <v>0</v>
      </c>
      <c r="E19344">
        <v>0</v>
      </c>
      <c r="F19344">
        <v>0</v>
      </c>
      <c r="G19344">
        <v>0.18421052631578899</v>
      </c>
      <c r="H19344">
        <v>1.5151515151515201E-2</v>
      </c>
      <c r="I19344">
        <v>0.157407407407407</v>
      </c>
      <c r="J19344" s="1">
        <v>0</v>
      </c>
      <c r="K19344" t="s">
        <v>23242</v>
      </c>
      <c r="L19344" t="s">
        <v>61932</v>
      </c>
      <c r="M19344" t="s">
        <v>61933</v>
      </c>
    </row>
    <row r="19345" spans="1:13">
      <c r="A19345" s="1" t="s">
        <v>21362</v>
      </c>
      <c r="B19345">
        <v>2.9539841919918001E-5</v>
      </c>
      <c r="C19345" s="1">
        <v>3.8537720396336403E-5</v>
      </c>
      <c r="D19345">
        <v>0.640625</v>
      </c>
      <c r="E19345">
        <v>0.79473684210526296</v>
      </c>
      <c r="F19345">
        <v>0.87179487179487203</v>
      </c>
      <c r="G19345">
        <v>0.97058823529411797</v>
      </c>
      <c r="H19345">
        <v>0.83333333333333304</v>
      </c>
      <c r="I19345">
        <v>0.70081967213114704</v>
      </c>
      <c r="J19345" s="1">
        <v>1</v>
      </c>
      <c r="K19345" t="s">
        <v>23241</v>
      </c>
      <c r="L19345" t="s">
        <v>61934</v>
      </c>
      <c r="M19345" t="s">
        <v>61935</v>
      </c>
    </row>
    <row r="19346" spans="1:13">
      <c r="A19346" s="1" t="s">
        <v>21363</v>
      </c>
      <c r="B19346">
        <v>7.0867745654473996E-7</v>
      </c>
      <c r="C19346" s="1">
        <v>2.15513208649383E-6</v>
      </c>
      <c r="D19346">
        <v>1.7857142857142901E-2</v>
      </c>
      <c r="E19346">
        <v>1.1111111111111099E-2</v>
      </c>
      <c r="F19346">
        <v>5.8139534883720903E-3</v>
      </c>
      <c r="G19346">
        <v>0.125</v>
      </c>
      <c r="H19346">
        <v>0</v>
      </c>
      <c r="I19346">
        <v>8.9552238805970102E-2</v>
      </c>
      <c r="J19346" s="1">
        <v>0</v>
      </c>
      <c r="K19346" t="s">
        <v>23238</v>
      </c>
      <c r="L19346" t="s">
        <v>61936</v>
      </c>
      <c r="M19346" t="s">
        <v>61937</v>
      </c>
    </row>
    <row r="19347" spans="1:13">
      <c r="A19347" s="1" t="s">
        <v>21364</v>
      </c>
      <c r="B19347">
        <v>7.5654729573729104E-6</v>
      </c>
      <c r="C19347" s="1">
        <v>8.8128241465590397E-7</v>
      </c>
      <c r="D19347">
        <v>0.953125</v>
      </c>
      <c r="E19347">
        <v>0.97916666666666696</v>
      </c>
      <c r="F19347">
        <v>0.997435897435897</v>
      </c>
      <c r="G19347">
        <v>1</v>
      </c>
      <c r="H19347">
        <v>0.97368421052631604</v>
      </c>
      <c r="I19347">
        <v>0.97177419354838701</v>
      </c>
      <c r="J19347" s="1">
        <v>1</v>
      </c>
      <c r="K19347" t="s">
        <v>23240</v>
      </c>
      <c r="L19347" t="s">
        <v>61938</v>
      </c>
      <c r="M19347" t="s">
        <v>61939</v>
      </c>
    </row>
    <row r="19348" spans="1:13">
      <c r="A19348" s="1" t="s">
        <v>21365</v>
      </c>
      <c r="B19348">
        <v>7.4059617618564302E-8</v>
      </c>
      <c r="C19348" s="1">
        <v>1.19621677499341E-5</v>
      </c>
      <c r="D19348">
        <v>0.18965517241379301</v>
      </c>
      <c r="E19348">
        <v>0.1</v>
      </c>
      <c r="F19348">
        <v>0.114754098360656</v>
      </c>
      <c r="G19348">
        <v>0</v>
      </c>
      <c r="H19348">
        <v>6.1797752808988797E-2</v>
      </c>
      <c r="I19348">
        <v>0</v>
      </c>
      <c r="J19348" s="1">
        <v>0</v>
      </c>
      <c r="K19348" t="s">
        <v>23239</v>
      </c>
      <c r="L19348" t="s">
        <v>61940</v>
      </c>
      <c r="M19348" t="s">
        <v>61941</v>
      </c>
    </row>
    <row r="19349" spans="1:13">
      <c r="A19349" s="1" t="s">
        <v>21366</v>
      </c>
      <c r="B19349">
        <v>2.13737208465418E-4</v>
      </c>
      <c r="C19349" s="1">
        <v>2.5514295640325301E-4</v>
      </c>
      <c r="D19349">
        <v>0.421875</v>
      </c>
      <c r="E19349">
        <v>0.67553191489361697</v>
      </c>
      <c r="F19349">
        <v>0.11824324324324299</v>
      </c>
      <c r="G19349">
        <v>0.23148148148148101</v>
      </c>
      <c r="H19349">
        <v>5.5555555555555601E-2</v>
      </c>
      <c r="I19349">
        <v>0.14077669902912601</v>
      </c>
      <c r="J19349" s="1" t="s">
        <v>23229</v>
      </c>
      <c r="K19349" t="s">
        <v>23238</v>
      </c>
      <c r="L19349" t="s">
        <v>61942</v>
      </c>
      <c r="M19349" t="s">
        <v>61943</v>
      </c>
    </row>
    <row r="19350" spans="1:13">
      <c r="A19350" s="1" t="s">
        <v>21367</v>
      </c>
      <c r="B19350">
        <v>1.35000299162835E-5</v>
      </c>
      <c r="C19350" s="1">
        <v>1.2758840714554601E-6</v>
      </c>
      <c r="D19350">
        <v>0.96153846153846201</v>
      </c>
      <c r="E19350">
        <v>1</v>
      </c>
      <c r="F19350">
        <v>0.95185185185185195</v>
      </c>
      <c r="G19350">
        <v>1</v>
      </c>
      <c r="H19350">
        <v>1</v>
      </c>
      <c r="I19350">
        <v>1</v>
      </c>
      <c r="J19350" s="1">
        <v>1</v>
      </c>
      <c r="K19350" t="s">
        <v>23241</v>
      </c>
      <c r="L19350" t="s">
        <v>61944</v>
      </c>
      <c r="M19350" t="s">
        <v>61945</v>
      </c>
    </row>
    <row r="19351" spans="1:13">
      <c r="A19351" s="1" t="s">
        <v>21368</v>
      </c>
      <c r="B19351">
        <v>1.28092189989183E-6</v>
      </c>
      <c r="C19351" s="1">
        <v>1.7284880923243101E-4</v>
      </c>
      <c r="D19351">
        <v>0.63461538461538503</v>
      </c>
      <c r="E19351">
        <v>0.84756097560975596</v>
      </c>
      <c r="F19351">
        <v>0.56000000000000005</v>
      </c>
      <c r="G19351">
        <v>0.90789473684210498</v>
      </c>
      <c r="H19351">
        <v>0.32558139534883701</v>
      </c>
      <c r="I19351">
        <v>0.55384615384615399</v>
      </c>
      <c r="J19351" s="1">
        <v>1</v>
      </c>
      <c r="K19351" t="s">
        <v>23241</v>
      </c>
      <c r="L19351" t="s">
        <v>61946</v>
      </c>
      <c r="M19351" t="s">
        <v>61947</v>
      </c>
    </row>
    <row r="19352" spans="1:13">
      <c r="A19352" s="1" t="s">
        <v>21369</v>
      </c>
      <c r="B19352">
        <v>2.56360518351582E-4</v>
      </c>
      <c r="C19352" s="1">
        <v>8.3831987274599304E-5</v>
      </c>
      <c r="D19352">
        <v>1.5625E-2</v>
      </c>
      <c r="E19352">
        <v>0.26041666666666702</v>
      </c>
      <c r="F19352">
        <v>1.7948717948717899E-2</v>
      </c>
      <c r="G19352">
        <v>8.6206896551724102E-3</v>
      </c>
      <c r="H19352">
        <v>1.3157894736842099E-2</v>
      </c>
      <c r="I19352">
        <v>0</v>
      </c>
      <c r="J19352" s="1">
        <v>0</v>
      </c>
      <c r="K19352" t="s">
        <v>23238</v>
      </c>
      <c r="L19352" t="s">
        <v>61948</v>
      </c>
      <c r="M19352" t="s">
        <v>61949</v>
      </c>
    </row>
    <row r="19353" spans="1:13">
      <c r="A19353" s="1" t="s">
        <v>21370</v>
      </c>
      <c r="B19353">
        <v>3.7170404310475901E-6</v>
      </c>
      <c r="C19353" s="1">
        <v>2.2936887420270699E-7</v>
      </c>
      <c r="D19353">
        <v>1</v>
      </c>
      <c r="E19353">
        <v>0.98181818181818203</v>
      </c>
      <c r="F19353">
        <v>1</v>
      </c>
      <c r="G19353">
        <v>1</v>
      </c>
      <c r="H19353">
        <v>0.98888888888888904</v>
      </c>
      <c r="I19353">
        <v>0.96808510638297895</v>
      </c>
      <c r="J19353" s="1">
        <v>1</v>
      </c>
      <c r="K19353" t="s">
        <v>23241</v>
      </c>
      <c r="L19353" t="s">
        <v>61950</v>
      </c>
      <c r="M19353" t="s">
        <v>61951</v>
      </c>
    </row>
    <row r="19354" spans="1:13">
      <c r="A19354" s="1" t="s">
        <v>21371</v>
      </c>
      <c r="B19354">
        <v>2.2921950792077699E-6</v>
      </c>
      <c r="C19354" s="1">
        <v>3.8614435098714802E-5</v>
      </c>
      <c r="D19354">
        <v>1</v>
      </c>
      <c r="E19354">
        <v>1</v>
      </c>
      <c r="F19354">
        <v>0.93681318681318704</v>
      </c>
      <c r="G19354">
        <v>1</v>
      </c>
      <c r="H19354">
        <v>0.86813186813186805</v>
      </c>
      <c r="I19354">
        <v>0.93548387096774199</v>
      </c>
      <c r="J19354" s="1">
        <v>1</v>
      </c>
      <c r="K19354" t="s">
        <v>23239</v>
      </c>
      <c r="L19354" t="s">
        <v>61952</v>
      </c>
      <c r="M19354" t="s">
        <v>61953</v>
      </c>
    </row>
    <row r="19355" spans="1:13">
      <c r="A19355" s="1" t="s">
        <v>21372</v>
      </c>
      <c r="B19355">
        <v>3.4589303312976299E-9</v>
      </c>
      <c r="C19355" s="1">
        <v>2.9293044054998E-7</v>
      </c>
      <c r="D19355">
        <v>0</v>
      </c>
      <c r="E19355">
        <v>0</v>
      </c>
      <c r="F19355">
        <v>2.5641025641025602E-3</v>
      </c>
      <c r="G19355">
        <v>8.6206896551724102E-3</v>
      </c>
      <c r="H19355">
        <v>4.4247787610619503E-3</v>
      </c>
      <c r="I19355">
        <v>4.0322580645161298E-3</v>
      </c>
      <c r="J19355" s="1">
        <v>0.63636363636363602</v>
      </c>
      <c r="K19355" t="s">
        <v>23241</v>
      </c>
      <c r="L19355" t="s">
        <v>61954</v>
      </c>
      <c r="M19355" t="s">
        <v>61955</v>
      </c>
    </row>
    <row r="19356" spans="1:13">
      <c r="A19356" s="1" t="s">
        <v>21373</v>
      </c>
      <c r="B19356">
        <v>8.1983709269354204E-5</v>
      </c>
      <c r="C19356" s="1">
        <v>4.6844083730264598E-4</v>
      </c>
      <c r="D19356">
        <v>3.8461538461538498E-2</v>
      </c>
      <c r="E19356">
        <v>0.47115384615384598</v>
      </c>
      <c r="F19356">
        <v>0.36702127659574502</v>
      </c>
      <c r="G19356">
        <v>0.118181818181818</v>
      </c>
      <c r="H19356">
        <v>0.25892857142857101</v>
      </c>
      <c r="I19356">
        <v>0.12608695652173901</v>
      </c>
      <c r="J19356" s="1">
        <v>1</v>
      </c>
      <c r="K19356" t="s">
        <v>23241</v>
      </c>
      <c r="L19356" t="s">
        <v>61956</v>
      </c>
      <c r="M19356" t="s">
        <v>61957</v>
      </c>
    </row>
    <row r="19357" spans="1:13">
      <c r="A19357" s="1" t="s">
        <v>21374</v>
      </c>
      <c r="B19357">
        <v>2.2718788311476299E-5</v>
      </c>
      <c r="C19357" s="1">
        <v>3.7474403344554602E-4</v>
      </c>
      <c r="D19357">
        <v>0.82758620689655205</v>
      </c>
      <c r="E19357">
        <v>0.9375</v>
      </c>
      <c r="F19357">
        <v>0.93678160919540199</v>
      </c>
      <c r="G19357">
        <v>0.72727272727272696</v>
      </c>
      <c r="H19357">
        <v>0.37037037037037002</v>
      </c>
      <c r="I19357">
        <v>0.52272727272727304</v>
      </c>
      <c r="J19357" s="1" t="s">
        <v>23229</v>
      </c>
      <c r="K19357" t="s">
        <v>23238</v>
      </c>
      <c r="L19357" t="s">
        <v>61958</v>
      </c>
      <c r="M19357" t="s">
        <v>61959</v>
      </c>
    </row>
    <row r="19358" spans="1:13">
      <c r="A19358" s="1" t="s">
        <v>21375</v>
      </c>
      <c r="B19358">
        <v>8.6216715228041395E-8</v>
      </c>
      <c r="C19358" s="1">
        <v>8.3646407279114298E-8</v>
      </c>
      <c r="D19358">
        <v>0</v>
      </c>
      <c r="E19358">
        <v>1.6393442622950949E-2</v>
      </c>
      <c r="F19358">
        <v>8.0645161290320289E-3</v>
      </c>
      <c r="G19358">
        <v>0</v>
      </c>
      <c r="H19358">
        <v>0</v>
      </c>
      <c r="I19358">
        <v>0</v>
      </c>
      <c r="J19358" s="1">
        <v>1</v>
      </c>
      <c r="K19358" t="s">
        <v>23243</v>
      </c>
      <c r="L19358" t="s">
        <v>61960</v>
      </c>
      <c r="M19358" t="s">
        <v>61961</v>
      </c>
    </row>
    <row r="19359" spans="1:13">
      <c r="A19359" s="1" t="s">
        <v>21376</v>
      </c>
      <c r="B19359">
        <v>1.83910148845948E-6</v>
      </c>
      <c r="C19359" s="1">
        <v>7.2787958106004103E-6</v>
      </c>
      <c r="D19359">
        <v>1</v>
      </c>
      <c r="E19359">
        <v>1</v>
      </c>
      <c r="F19359">
        <v>1</v>
      </c>
      <c r="G19359">
        <v>0.57692307692307698</v>
      </c>
      <c r="H19359">
        <v>0.95</v>
      </c>
      <c r="I19359">
        <v>0.98148148148148195</v>
      </c>
      <c r="J19359" s="1">
        <v>1</v>
      </c>
      <c r="K19359" t="s">
        <v>23238</v>
      </c>
      <c r="L19359" t="s">
        <v>61962</v>
      </c>
      <c r="M19359" t="s">
        <v>61963</v>
      </c>
    </row>
    <row r="19360" spans="1:13">
      <c r="A19360" s="1" t="s">
        <v>21377</v>
      </c>
      <c r="B19360">
        <v>3.03036172702872E-9</v>
      </c>
      <c r="C19360" s="1">
        <v>1.6444495483125199E-7</v>
      </c>
      <c r="D19360">
        <v>4.8387096774193498E-2</v>
      </c>
      <c r="E19360">
        <v>1.2500000000000001E-2</v>
      </c>
      <c r="F19360">
        <v>1.2E-2</v>
      </c>
      <c r="G19360">
        <v>0</v>
      </c>
      <c r="H19360">
        <v>2.1276595744680899E-2</v>
      </c>
      <c r="I19360">
        <v>6.8493150684931503E-3</v>
      </c>
      <c r="J19360" s="1" t="s">
        <v>23229</v>
      </c>
      <c r="K19360" t="s">
        <v>23238</v>
      </c>
      <c r="L19360" t="s">
        <v>61964</v>
      </c>
      <c r="M19360" t="s">
        <v>61965</v>
      </c>
    </row>
    <row r="19361" spans="1:13">
      <c r="A19361" s="1" t="s">
        <v>21378</v>
      </c>
      <c r="B19361">
        <v>8.6515185649680695E-5</v>
      </c>
      <c r="C19361" s="1">
        <v>2.4417156813533E-7</v>
      </c>
      <c r="D19361">
        <v>6.6666666666666693E-2</v>
      </c>
      <c r="E19361">
        <v>0.33854166666666702</v>
      </c>
      <c r="F19361">
        <v>2.3560209424083801E-2</v>
      </c>
      <c r="G19361">
        <v>0.37735849056603799</v>
      </c>
      <c r="H19361">
        <v>2.2522522522522501E-2</v>
      </c>
      <c r="I19361">
        <v>5.0847457627118599E-2</v>
      </c>
      <c r="J19361" s="1" t="s">
        <v>23229</v>
      </c>
      <c r="K19361" t="s">
        <v>23241</v>
      </c>
      <c r="L19361" t="s">
        <v>61966</v>
      </c>
      <c r="M19361" t="s">
        <v>61967</v>
      </c>
    </row>
    <row r="19362" spans="1:13">
      <c r="A19362" s="1" t="s">
        <v>21379</v>
      </c>
      <c r="B19362">
        <v>3.9557460742543099E-6</v>
      </c>
      <c r="C19362" s="1">
        <v>9.9871502021869004E-8</v>
      </c>
      <c r="D19362">
        <v>1</v>
      </c>
      <c r="E19362">
        <v>0.98351648351648302</v>
      </c>
      <c r="F19362">
        <v>0.97905759162303696</v>
      </c>
      <c r="G19362">
        <v>0.97560975609756095</v>
      </c>
      <c r="H19362">
        <v>0.97448979591836704</v>
      </c>
      <c r="I19362">
        <v>0.98765432098765404</v>
      </c>
      <c r="J19362" s="1">
        <v>0.6</v>
      </c>
      <c r="K19362" t="s">
        <v>23238</v>
      </c>
      <c r="L19362" t="s">
        <v>61968</v>
      </c>
      <c r="M19362" t="s">
        <v>61969</v>
      </c>
    </row>
    <row r="19363" spans="1:13">
      <c r="A19363" s="1" t="s">
        <v>21380</v>
      </c>
      <c r="B19363">
        <v>4.4636105396731499E-8</v>
      </c>
      <c r="C19363" s="1">
        <v>1.5380726933985001E-6</v>
      </c>
      <c r="D19363">
        <v>0</v>
      </c>
      <c r="E19363">
        <v>0</v>
      </c>
      <c r="F19363">
        <v>0</v>
      </c>
      <c r="G19363">
        <v>0.10606060606060599</v>
      </c>
      <c r="H19363">
        <v>1.13636363636364E-2</v>
      </c>
      <c r="I19363">
        <v>1.1111111111111099E-2</v>
      </c>
      <c r="J19363" s="1" t="s">
        <v>23229</v>
      </c>
      <c r="K19363" t="s">
        <v>23240</v>
      </c>
      <c r="L19363" t="s">
        <v>61970</v>
      </c>
      <c r="M19363" t="s">
        <v>61971</v>
      </c>
    </row>
    <row r="19364" spans="1:13">
      <c r="A19364" s="1" t="s">
        <v>21381</v>
      </c>
      <c r="B19364">
        <v>5.8534343341566401E-6</v>
      </c>
      <c r="C19364" s="1">
        <v>1.8895987087465501E-7</v>
      </c>
      <c r="D19364">
        <v>1</v>
      </c>
      <c r="E19364">
        <v>1</v>
      </c>
      <c r="F19364">
        <v>0.90127388535031805</v>
      </c>
      <c r="G19364">
        <v>0.84615384615384603</v>
      </c>
      <c r="H19364">
        <v>0.88333333333333297</v>
      </c>
      <c r="I19364">
        <v>0.95652173913043503</v>
      </c>
      <c r="J19364" s="1">
        <v>1</v>
      </c>
      <c r="K19364" t="s">
        <v>23239</v>
      </c>
      <c r="L19364" t="s">
        <v>61972</v>
      </c>
      <c r="M19364" t="s">
        <v>61973</v>
      </c>
    </row>
    <row r="19365" spans="1:13">
      <c r="A19365" s="1" t="s">
        <v>21382</v>
      </c>
      <c r="B19365">
        <v>0</v>
      </c>
      <c r="C19365" s="1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 s="1" t="s">
        <v>23229</v>
      </c>
      <c r="K19365" t="s">
        <v>23242</v>
      </c>
      <c r="L19365" t="s">
        <v>61974</v>
      </c>
      <c r="M19365" t="s">
        <v>61975</v>
      </c>
    </row>
    <row r="19366" spans="1:13">
      <c r="A19366" s="1" t="s">
        <v>21383</v>
      </c>
      <c r="B19366">
        <v>1.28855110385232E-5</v>
      </c>
      <c r="C19366" s="1">
        <v>2.5371171234782702E-7</v>
      </c>
      <c r="D19366">
        <v>0.08</v>
      </c>
      <c r="E19366">
        <v>0.22666666666666699</v>
      </c>
      <c r="F19366">
        <v>4.4247787610619503E-3</v>
      </c>
      <c r="G19366">
        <v>0</v>
      </c>
      <c r="H19366">
        <v>0</v>
      </c>
      <c r="I19366">
        <v>0</v>
      </c>
      <c r="J19366" s="1">
        <v>0</v>
      </c>
      <c r="K19366" t="s">
        <v>23240</v>
      </c>
      <c r="L19366" t="s">
        <v>61976</v>
      </c>
      <c r="M19366" t="s">
        <v>61977</v>
      </c>
    </row>
    <row r="19367" spans="1:13">
      <c r="A19367" s="1" t="s">
        <v>21384</v>
      </c>
      <c r="B19367">
        <v>4.1322213235475699E-6</v>
      </c>
      <c r="C19367" s="1">
        <v>3.8393085225796103E-6</v>
      </c>
      <c r="D19367">
        <v>0.95</v>
      </c>
      <c r="E19367">
        <v>0.97499999999999998</v>
      </c>
      <c r="F19367">
        <v>1</v>
      </c>
      <c r="G19367">
        <v>1</v>
      </c>
      <c r="H19367">
        <v>0.99444444444444402</v>
      </c>
      <c r="I19367">
        <v>0.82499999999999996</v>
      </c>
      <c r="J19367" s="1">
        <v>0.9</v>
      </c>
      <c r="K19367" t="s">
        <v>23238</v>
      </c>
      <c r="L19367" t="s">
        <v>61978</v>
      </c>
      <c r="M19367" t="s">
        <v>61979</v>
      </c>
    </row>
    <row r="19368" spans="1:13">
      <c r="A19368" s="1" t="s">
        <v>21385</v>
      </c>
      <c r="B19368">
        <v>1.4465524787308701E-4</v>
      </c>
      <c r="C19368" s="1">
        <v>2.6743922722430101E-5</v>
      </c>
      <c r="D19368">
        <v>0.6</v>
      </c>
      <c r="E19368">
        <v>0.168918918918919</v>
      </c>
      <c r="F19368">
        <v>1</v>
      </c>
      <c r="G19368">
        <v>0.796875</v>
      </c>
      <c r="H19368">
        <v>0.949438202247191</v>
      </c>
      <c r="I19368">
        <v>0.78888888888888897</v>
      </c>
      <c r="J19368" s="1">
        <v>0.25</v>
      </c>
      <c r="K19368" t="s">
        <v>23237</v>
      </c>
      <c r="L19368" t="s">
        <v>61980</v>
      </c>
      <c r="M19368" t="s">
        <v>61981</v>
      </c>
    </row>
    <row r="19369" spans="1:13">
      <c r="A19369" s="1" t="s">
        <v>21386</v>
      </c>
      <c r="B19369">
        <v>5.3557414681077404E-6</v>
      </c>
      <c r="C19369" s="1">
        <v>4.7105015671324498E-8</v>
      </c>
      <c r="D19369">
        <v>0.984375</v>
      </c>
      <c r="E19369">
        <v>0.96875</v>
      </c>
      <c r="F19369">
        <v>0.99742268041237103</v>
      </c>
      <c r="G19369">
        <v>1</v>
      </c>
      <c r="H19369">
        <v>1</v>
      </c>
      <c r="I19369">
        <v>1</v>
      </c>
      <c r="J19369" s="1">
        <v>1</v>
      </c>
      <c r="K19369" t="s">
        <v>23238</v>
      </c>
      <c r="L19369" t="s">
        <v>61982</v>
      </c>
      <c r="M19369" t="s">
        <v>61983</v>
      </c>
    </row>
    <row r="19370" spans="1:13">
      <c r="A19370" s="1" t="s">
        <v>21387</v>
      </c>
      <c r="B19370">
        <v>4.7619416985399398E-7</v>
      </c>
      <c r="C19370" s="1">
        <v>1.81408879485581E-6</v>
      </c>
      <c r="D19370">
        <v>1</v>
      </c>
      <c r="E19370">
        <v>1</v>
      </c>
      <c r="F19370">
        <v>0.99152542372881403</v>
      </c>
      <c r="G19370">
        <v>0.967741935483871</v>
      </c>
      <c r="H19370">
        <v>0.95689655172413801</v>
      </c>
      <c r="I19370">
        <v>0.86764705882352899</v>
      </c>
      <c r="J19370" s="1">
        <v>1</v>
      </c>
      <c r="K19370" t="s">
        <v>23240</v>
      </c>
      <c r="L19370" t="s">
        <v>61984</v>
      </c>
      <c r="M19370" t="s">
        <v>61985</v>
      </c>
    </row>
    <row r="19371" spans="1:13">
      <c r="A19371" s="1" t="s">
        <v>21388</v>
      </c>
      <c r="B19371">
        <v>3.0700657249767902E-6</v>
      </c>
      <c r="C19371" s="1">
        <v>1.7405370903426099E-4</v>
      </c>
      <c r="D19371">
        <v>1</v>
      </c>
      <c r="E19371">
        <v>1</v>
      </c>
      <c r="F19371">
        <v>0.99735449735449699</v>
      </c>
      <c r="G19371">
        <v>0.99038461538461497</v>
      </c>
      <c r="H19371">
        <v>0.961165048543689</v>
      </c>
      <c r="I19371">
        <v>0.85294117647058798</v>
      </c>
      <c r="J19371" s="1">
        <v>1</v>
      </c>
      <c r="K19371" t="s">
        <v>23237</v>
      </c>
      <c r="L19371" t="s">
        <v>61986</v>
      </c>
      <c r="M19371" t="s">
        <v>61987</v>
      </c>
    </row>
    <row r="19372" spans="1:13">
      <c r="A19372" s="1" t="s">
        <v>21389</v>
      </c>
      <c r="B19372">
        <v>0</v>
      </c>
      <c r="C19372" s="1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 s="1">
        <v>1</v>
      </c>
      <c r="K19372" t="s">
        <v>23237</v>
      </c>
      <c r="L19372" t="s">
        <v>61988</v>
      </c>
      <c r="M19372" t="s">
        <v>61989</v>
      </c>
    </row>
    <row r="19373" spans="1:13">
      <c r="A19373" s="1" t="s">
        <v>21390</v>
      </c>
      <c r="B19373">
        <v>3.26687073901294E-6</v>
      </c>
      <c r="C19373" s="1">
        <v>5.4999377217576199E-5</v>
      </c>
      <c r="D19373">
        <v>0</v>
      </c>
      <c r="E19373">
        <v>0</v>
      </c>
      <c r="F19373">
        <v>0</v>
      </c>
      <c r="G19373">
        <v>0.65384615384615397</v>
      </c>
      <c r="H19373">
        <v>3.8834951456310697E-2</v>
      </c>
      <c r="I19373">
        <v>0.29670329670329698</v>
      </c>
      <c r="J19373" s="1">
        <v>0</v>
      </c>
      <c r="K19373" t="s">
        <v>23240</v>
      </c>
      <c r="L19373" t="s">
        <v>61990</v>
      </c>
      <c r="M19373" t="s">
        <v>61991</v>
      </c>
    </row>
    <row r="19374" spans="1:13">
      <c r="A19374" s="1" t="s">
        <v>21391</v>
      </c>
      <c r="B19374">
        <v>6.8103551402418105E-4</v>
      </c>
      <c r="C19374" s="1">
        <v>4.0038110934190699E-5</v>
      </c>
      <c r="D19374">
        <v>0.80645161290322598</v>
      </c>
      <c r="E19374">
        <v>0.557894736842105</v>
      </c>
      <c r="F19374">
        <v>0.994413407821229</v>
      </c>
      <c r="G19374">
        <v>0.95744680851063801</v>
      </c>
      <c r="H19374">
        <v>0.98543689320388395</v>
      </c>
      <c r="I19374">
        <v>0.97222222222222199</v>
      </c>
      <c r="J19374" s="1">
        <v>1</v>
      </c>
      <c r="K19374" t="s">
        <v>23237</v>
      </c>
      <c r="L19374" t="s">
        <v>61992</v>
      </c>
      <c r="M19374" t="s">
        <v>61993</v>
      </c>
    </row>
    <row r="19375" spans="1:13">
      <c r="A19375" s="1" t="s">
        <v>21392</v>
      </c>
      <c r="B19375">
        <v>1.7958943090271801E-4</v>
      </c>
      <c r="C19375" s="1">
        <v>4.4488604553970202E-4</v>
      </c>
      <c r="D19375">
        <v>0</v>
      </c>
      <c r="E19375">
        <v>0</v>
      </c>
      <c r="F19375">
        <v>0.80322580645161301</v>
      </c>
      <c r="G19375">
        <v>3.3333333333333298E-2</v>
      </c>
      <c r="H19375">
        <v>0.30597014925373101</v>
      </c>
      <c r="I19375">
        <v>5.93220338983051E-2</v>
      </c>
      <c r="J19375" s="1" t="s">
        <v>23229</v>
      </c>
      <c r="K19375" t="s">
        <v>23239</v>
      </c>
      <c r="L19375" t="s">
        <v>61994</v>
      </c>
      <c r="M19375" t="s">
        <v>61995</v>
      </c>
    </row>
    <row r="19376" spans="1:13">
      <c r="A19376" s="1" t="s">
        <v>21393</v>
      </c>
      <c r="B19376">
        <v>1.92401172107629E-7</v>
      </c>
      <c r="C19376" s="1">
        <v>2.3967616784180602E-7</v>
      </c>
      <c r="D19376">
        <v>1</v>
      </c>
      <c r="E19376">
        <v>1</v>
      </c>
      <c r="F19376">
        <v>0.98641304347826098</v>
      </c>
      <c r="G19376">
        <v>1</v>
      </c>
      <c r="H19376">
        <v>1</v>
      </c>
      <c r="I19376">
        <v>0.97560975609756095</v>
      </c>
      <c r="J19376" s="1" t="s">
        <v>23229</v>
      </c>
      <c r="K19376" t="s">
        <v>23241</v>
      </c>
      <c r="L19376" t="s">
        <v>61996</v>
      </c>
      <c r="M19376" t="s">
        <v>61997</v>
      </c>
    </row>
    <row r="19377" spans="1:13">
      <c r="A19377" s="1" t="s">
        <v>21394</v>
      </c>
      <c r="B19377">
        <v>1.3292112153428699E-5</v>
      </c>
      <c r="C19377" s="1">
        <v>2.0638706757501299E-8</v>
      </c>
      <c r="D19377">
        <v>6.5217391304347797E-2</v>
      </c>
      <c r="E19377">
        <v>0</v>
      </c>
      <c r="F19377">
        <v>7.3863636363636395E-2</v>
      </c>
      <c r="G19377">
        <v>0.214285714285714</v>
      </c>
      <c r="H19377">
        <v>0.13068181818181801</v>
      </c>
      <c r="I19377">
        <v>0.120253164556962</v>
      </c>
      <c r="J19377" s="1" t="s">
        <v>23229</v>
      </c>
      <c r="K19377" t="s">
        <v>23239</v>
      </c>
      <c r="L19377" t="s">
        <v>61998</v>
      </c>
      <c r="M19377" t="s">
        <v>61999</v>
      </c>
    </row>
    <row r="19378" spans="1:13">
      <c r="A19378" s="1" t="s">
        <v>21395</v>
      </c>
      <c r="B19378">
        <v>1.1359350041359401E-5</v>
      </c>
      <c r="C19378" s="1">
        <v>1.55486180341923E-6</v>
      </c>
      <c r="D19378">
        <v>0.90625</v>
      </c>
      <c r="E19378">
        <v>0.88202247191011196</v>
      </c>
      <c r="F19378">
        <v>0.87567567567567595</v>
      </c>
      <c r="G19378">
        <v>0.88636363636363602</v>
      </c>
      <c r="H19378">
        <v>0.86734693877550995</v>
      </c>
      <c r="I19378">
        <v>0.86206896551724099</v>
      </c>
      <c r="J19378" s="1">
        <v>0.9</v>
      </c>
      <c r="K19378" t="s">
        <v>23238</v>
      </c>
      <c r="L19378" t="s">
        <v>62000</v>
      </c>
      <c r="M19378" t="s">
        <v>62001</v>
      </c>
    </row>
    <row r="19379" spans="1:13">
      <c r="A19379" s="1" t="s">
        <v>21396</v>
      </c>
      <c r="B19379">
        <v>7.1758106961031001E-9</v>
      </c>
      <c r="C19379" s="1">
        <v>5.9833069379018805E-7</v>
      </c>
      <c r="D19379">
        <v>0.9375</v>
      </c>
      <c r="E19379">
        <v>0.97826086956521696</v>
      </c>
      <c r="F19379">
        <v>0.988826815642458</v>
      </c>
      <c r="G19379">
        <v>0.62162162162162204</v>
      </c>
      <c r="H19379">
        <v>1</v>
      </c>
      <c r="I19379">
        <v>0.87301587301587302</v>
      </c>
      <c r="J19379" s="1" t="s">
        <v>23229</v>
      </c>
      <c r="K19379" t="s">
        <v>23241</v>
      </c>
      <c r="L19379" t="s">
        <v>62002</v>
      </c>
      <c r="M19379" t="s">
        <v>62003</v>
      </c>
    </row>
    <row r="19380" spans="1:13">
      <c r="A19380" s="1" t="s">
        <v>21397</v>
      </c>
      <c r="B19380">
        <v>9.1411898721308998E-5</v>
      </c>
      <c r="C19380" s="1">
        <v>6.5726552382555103E-5</v>
      </c>
      <c r="D19380">
        <v>0.8</v>
      </c>
      <c r="E19380">
        <v>0.55813953488372103</v>
      </c>
      <c r="F19380">
        <v>0.71052631578947401</v>
      </c>
      <c r="G19380">
        <v>0.83333333333333304</v>
      </c>
      <c r="H19380">
        <v>0.88961038961038996</v>
      </c>
      <c r="I19380">
        <v>0.65094339622641495</v>
      </c>
      <c r="J19380" s="1">
        <v>1</v>
      </c>
      <c r="K19380" t="s">
        <v>23240</v>
      </c>
      <c r="L19380" t="s">
        <v>62004</v>
      </c>
      <c r="M19380" t="s">
        <v>62005</v>
      </c>
    </row>
    <row r="19381" spans="1:13">
      <c r="A19381" s="1" t="s">
        <v>21398</v>
      </c>
      <c r="B19381">
        <v>1.3932086886931501E-5</v>
      </c>
      <c r="C19381" s="1">
        <v>1.25558428854144E-5</v>
      </c>
      <c r="D19381">
        <v>0.84482758620689702</v>
      </c>
      <c r="E19381">
        <v>0.658227848101266</v>
      </c>
      <c r="F19381">
        <v>0.98529411764705899</v>
      </c>
      <c r="G19381">
        <v>1</v>
      </c>
      <c r="H19381">
        <v>0.99375000000000002</v>
      </c>
      <c r="I19381">
        <v>1</v>
      </c>
      <c r="J19381" s="1">
        <v>0</v>
      </c>
      <c r="K19381" t="s">
        <v>23241</v>
      </c>
      <c r="L19381" t="s">
        <v>62006</v>
      </c>
      <c r="M19381" t="s">
        <v>62007</v>
      </c>
    </row>
    <row r="19382" spans="1:13">
      <c r="A19382" s="1" t="s">
        <v>21399</v>
      </c>
      <c r="B19382">
        <v>5.4862038538154101E-4</v>
      </c>
      <c r="C19382" s="1">
        <v>1.0394219205074699E-5</v>
      </c>
      <c r="D19382">
        <v>0.92</v>
      </c>
      <c r="E19382">
        <v>0.55617977528089901</v>
      </c>
      <c r="F19382">
        <v>0.97927461139896399</v>
      </c>
      <c r="G19382">
        <v>0.95833333333333304</v>
      </c>
      <c r="H19382">
        <v>0.96788990825688104</v>
      </c>
      <c r="I19382">
        <v>0.98507462686567204</v>
      </c>
      <c r="J19382" s="1">
        <v>1</v>
      </c>
      <c r="K19382" t="s">
        <v>23240</v>
      </c>
      <c r="L19382" t="s">
        <v>62008</v>
      </c>
      <c r="M19382" t="s">
        <v>62009</v>
      </c>
    </row>
    <row r="19383" spans="1:13">
      <c r="A19383" s="1" t="s">
        <v>21400</v>
      </c>
      <c r="B19383">
        <v>6.0456309884745903E-8</v>
      </c>
      <c r="C19383" s="1">
        <v>5.9503896241889801E-8</v>
      </c>
      <c r="D19383">
        <v>1</v>
      </c>
      <c r="E19383">
        <v>0.95108695652173902</v>
      </c>
      <c r="F19383">
        <v>0.99736842105263201</v>
      </c>
      <c r="G19383">
        <v>0.98750000000000004</v>
      </c>
      <c r="H19383">
        <v>1</v>
      </c>
      <c r="I19383">
        <v>0.984375</v>
      </c>
      <c r="J19383" s="1">
        <v>1</v>
      </c>
      <c r="K19383" t="s">
        <v>23241</v>
      </c>
      <c r="L19383" t="s">
        <v>62010</v>
      </c>
      <c r="M19383" t="s">
        <v>62011</v>
      </c>
    </row>
    <row r="19384" spans="1:13">
      <c r="A19384" s="1" t="s">
        <v>21401</v>
      </c>
      <c r="B19384">
        <v>1.90094757570312E-5</v>
      </c>
      <c r="C19384" s="1">
        <v>2.2045759109535898E-6</v>
      </c>
      <c r="D19384">
        <v>1</v>
      </c>
      <c r="E19384">
        <v>1</v>
      </c>
      <c r="F19384">
        <v>0.89166666666666705</v>
      </c>
      <c r="G19384">
        <v>0.92424242424242398</v>
      </c>
      <c r="H19384">
        <v>0.98795180722891596</v>
      </c>
      <c r="I19384">
        <v>1</v>
      </c>
      <c r="J19384" s="1">
        <v>1</v>
      </c>
      <c r="K19384" t="s">
        <v>23239</v>
      </c>
      <c r="L19384" t="s">
        <v>62012</v>
      </c>
      <c r="M19384" t="s">
        <v>62013</v>
      </c>
    </row>
    <row r="19385" spans="1:13">
      <c r="A19385" s="1" t="s">
        <v>21402</v>
      </c>
      <c r="B19385">
        <v>1.2028227014875401E-7</v>
      </c>
      <c r="C19385" s="1">
        <v>6.4732745815088901E-6</v>
      </c>
      <c r="D19385">
        <v>0.04</v>
      </c>
      <c r="E19385">
        <v>0</v>
      </c>
      <c r="F19385">
        <v>0</v>
      </c>
      <c r="G19385">
        <v>0</v>
      </c>
      <c r="H19385">
        <v>2.3529411764705899E-2</v>
      </c>
      <c r="I19385">
        <v>9.8039215686274508E-3</v>
      </c>
      <c r="J19385" s="1" t="s">
        <v>23229</v>
      </c>
      <c r="K19385" t="s">
        <v>23241</v>
      </c>
      <c r="L19385" t="s">
        <v>62014</v>
      </c>
      <c r="M19385" t="s">
        <v>62015</v>
      </c>
    </row>
    <row r="19386" spans="1:13">
      <c r="A19386" s="1" t="s">
        <v>21403</v>
      </c>
      <c r="B19386">
        <v>2.0939536821889699E-5</v>
      </c>
      <c r="C19386" s="1">
        <v>3.6416053656254998E-6</v>
      </c>
      <c r="D19386">
        <v>0.74193548387096797</v>
      </c>
      <c r="E19386">
        <v>0.844444444444444</v>
      </c>
      <c r="F19386">
        <v>0.92567567567567599</v>
      </c>
      <c r="G19386">
        <v>1</v>
      </c>
      <c r="H19386">
        <v>0.98795180722891596</v>
      </c>
      <c r="I19386">
        <v>0.98113207547169801</v>
      </c>
      <c r="J19386" s="1">
        <v>1</v>
      </c>
      <c r="K19386" t="s">
        <v>23241</v>
      </c>
      <c r="L19386" t="s">
        <v>62016</v>
      </c>
      <c r="M19386" t="s">
        <v>62017</v>
      </c>
    </row>
    <row r="19387" spans="1:13">
      <c r="A19387" s="1" t="s">
        <v>21404</v>
      </c>
      <c r="B19387">
        <v>8.6162400036694702E-7</v>
      </c>
      <c r="C19387" s="1">
        <v>4.70474108852524E-8</v>
      </c>
      <c r="D19387">
        <v>0</v>
      </c>
      <c r="E19387">
        <v>2.1276595744680899E-2</v>
      </c>
      <c r="F19387">
        <v>3.0120481927710802E-3</v>
      </c>
      <c r="G19387">
        <v>0</v>
      </c>
      <c r="H19387">
        <v>0</v>
      </c>
      <c r="I19387">
        <v>2.04081632653061E-2</v>
      </c>
      <c r="J19387" s="1">
        <v>0</v>
      </c>
      <c r="K19387" t="s">
        <v>23242</v>
      </c>
      <c r="L19387" t="s">
        <v>62018</v>
      </c>
      <c r="M19387" t="s">
        <v>62019</v>
      </c>
    </row>
    <row r="19388" spans="1:13">
      <c r="A19388" s="1" t="s">
        <v>21405</v>
      </c>
      <c r="B19388">
        <v>7.0652801665220797E-7</v>
      </c>
      <c r="C19388" s="1">
        <v>1.30959973617916E-5</v>
      </c>
      <c r="D19388">
        <v>9.6774193548387094E-2</v>
      </c>
      <c r="E19388">
        <v>5.29411764705882E-2</v>
      </c>
      <c r="F19388">
        <v>0.13978494623655899</v>
      </c>
      <c r="G19388">
        <v>2.6315789473684199E-2</v>
      </c>
      <c r="H19388">
        <v>5.6818181818181802E-2</v>
      </c>
      <c r="I19388">
        <v>2.04081632653061E-2</v>
      </c>
      <c r="J19388" s="1">
        <v>4.5454545454545497E-2</v>
      </c>
      <c r="K19388" t="s">
        <v>23241</v>
      </c>
      <c r="L19388" t="s">
        <v>62020</v>
      </c>
      <c r="M19388" t="s">
        <v>62021</v>
      </c>
    </row>
    <row r="19389" spans="1:13">
      <c r="A19389" s="1" t="s">
        <v>21406</v>
      </c>
      <c r="B19389">
        <v>6.9113542410460203E-5</v>
      </c>
      <c r="C19389" s="1">
        <v>2.6281421318570302E-7</v>
      </c>
      <c r="D19389">
        <v>0</v>
      </c>
      <c r="E19389">
        <v>5.7291666666666699E-2</v>
      </c>
      <c r="F19389">
        <v>2.92397660818713E-3</v>
      </c>
      <c r="G19389">
        <v>0</v>
      </c>
      <c r="H19389">
        <v>4.5454545454545496E-3</v>
      </c>
      <c r="I19389">
        <v>8.4033613445378096E-3</v>
      </c>
      <c r="J19389" s="1">
        <v>0</v>
      </c>
      <c r="K19389" t="s">
        <v>23240</v>
      </c>
      <c r="L19389" t="s">
        <v>62022</v>
      </c>
      <c r="M19389" t="s">
        <v>62023</v>
      </c>
    </row>
    <row r="19390" spans="1:13">
      <c r="A19390" s="1" t="s">
        <v>21407</v>
      </c>
      <c r="B19390">
        <v>1.5482573690211399E-4</v>
      </c>
      <c r="C19390" s="1">
        <v>1.08913195013739E-5</v>
      </c>
      <c r="D19390">
        <v>0.33333333333333298</v>
      </c>
      <c r="E19390">
        <v>0.253164556962025</v>
      </c>
      <c r="F19390">
        <v>0.36842105263157898</v>
      </c>
      <c r="G19390">
        <v>0.32500000000000001</v>
      </c>
      <c r="H19390">
        <v>0.29166666666666702</v>
      </c>
      <c r="I19390">
        <v>0.24242424242424199</v>
      </c>
      <c r="J19390" s="1">
        <v>1</v>
      </c>
      <c r="K19390" t="s">
        <v>23238</v>
      </c>
      <c r="L19390" t="s">
        <v>62024</v>
      </c>
      <c r="M19390" t="s">
        <v>62025</v>
      </c>
    </row>
    <row r="19391" spans="1:13">
      <c r="A19391" s="1" t="s">
        <v>21408</v>
      </c>
      <c r="B19391">
        <v>2.5809365283969201E-6</v>
      </c>
      <c r="C19391" s="1">
        <v>3.6823958794516401E-8</v>
      </c>
      <c r="D19391">
        <v>0.05</v>
      </c>
      <c r="E19391">
        <v>2.6315789473684199E-2</v>
      </c>
      <c r="F19391">
        <v>9.3749999999999997E-3</v>
      </c>
      <c r="G19391">
        <v>2.6785714285714302E-2</v>
      </c>
      <c r="H19391">
        <v>1.41509433962264E-2</v>
      </c>
      <c r="I19391">
        <v>7.6086956521739094E-2</v>
      </c>
      <c r="J19391" s="1" t="s">
        <v>23229</v>
      </c>
      <c r="K19391" t="s">
        <v>23240</v>
      </c>
      <c r="L19391" t="s">
        <v>62026</v>
      </c>
      <c r="M19391" t="s">
        <v>62027</v>
      </c>
    </row>
    <row r="19392" spans="1:13">
      <c r="A19392" s="1" t="s">
        <v>21409</v>
      </c>
      <c r="B19392">
        <v>2.3075561319979901E-4</v>
      </c>
      <c r="C19392" s="1">
        <v>5.6164122793305805E-4</v>
      </c>
      <c r="D19392">
        <v>1</v>
      </c>
      <c r="E19392">
        <v>1</v>
      </c>
      <c r="F19392">
        <v>0.116279069767442</v>
      </c>
      <c r="G19392">
        <v>0.5</v>
      </c>
      <c r="H19392">
        <v>0.15384615384615399</v>
      </c>
      <c r="I19392">
        <v>0.75362318840579701</v>
      </c>
      <c r="J19392" s="1" t="s">
        <v>23229</v>
      </c>
      <c r="K19392" t="s">
        <v>23238</v>
      </c>
      <c r="L19392" t="s">
        <v>62028</v>
      </c>
      <c r="M19392" t="s">
        <v>62029</v>
      </c>
    </row>
    <row r="19393" spans="1:13">
      <c r="A19393" s="1" t="s">
        <v>21410</v>
      </c>
      <c r="B19393">
        <v>6.5120316829196205E-8</v>
      </c>
      <c r="C19393" s="1">
        <v>1.6320913304990501E-7</v>
      </c>
      <c r="D19393">
        <v>0.98214285714285698</v>
      </c>
      <c r="E19393">
        <v>0.95679012345679004</v>
      </c>
      <c r="F19393">
        <v>1</v>
      </c>
      <c r="G19393">
        <v>1</v>
      </c>
      <c r="H19393">
        <v>1</v>
      </c>
      <c r="I19393">
        <v>1</v>
      </c>
      <c r="J19393" s="1">
        <v>1</v>
      </c>
      <c r="K19393" t="s">
        <v>23240</v>
      </c>
      <c r="L19393" t="s">
        <v>62030</v>
      </c>
      <c r="M19393" t="s">
        <v>62031</v>
      </c>
    </row>
    <row r="19394" spans="1:13">
      <c r="A19394" s="1" t="s">
        <v>21411</v>
      </c>
      <c r="B19394">
        <v>3.9548211065241799E-7</v>
      </c>
      <c r="C19394" s="1">
        <v>4.6834716226158899E-5</v>
      </c>
      <c r="D19394">
        <v>0.73684210526315796</v>
      </c>
      <c r="E19394">
        <v>0.77966101694915302</v>
      </c>
      <c r="F19394">
        <v>0.80714285714285705</v>
      </c>
      <c r="G19394">
        <v>1</v>
      </c>
      <c r="H19394">
        <v>0.9</v>
      </c>
      <c r="I19394">
        <v>0.97058823529411797</v>
      </c>
      <c r="J19394" s="1">
        <v>0.6875</v>
      </c>
      <c r="K19394" t="s">
        <v>23238</v>
      </c>
      <c r="L19394" t="s">
        <v>62032</v>
      </c>
      <c r="M19394" t="s">
        <v>62033</v>
      </c>
    </row>
    <row r="19395" spans="1:13">
      <c r="A19395" s="1" t="s">
        <v>21412</v>
      </c>
      <c r="B19395">
        <v>2.1424467409187501E-6</v>
      </c>
      <c r="C19395" s="1">
        <v>1.79468577109899E-8</v>
      </c>
      <c r="D19395">
        <v>0.890625</v>
      </c>
      <c r="E19395">
        <v>0.953125</v>
      </c>
      <c r="F19395">
        <v>0.98974358974359</v>
      </c>
      <c r="G19395">
        <v>0.98245614035087703</v>
      </c>
      <c r="H19395">
        <v>0.98660714285714302</v>
      </c>
      <c r="I19395">
        <v>0.98373983739837401</v>
      </c>
      <c r="J19395" s="1">
        <v>1</v>
      </c>
      <c r="K19395" t="s">
        <v>23240</v>
      </c>
      <c r="L19395" t="s">
        <v>62034</v>
      </c>
      <c r="M19395" t="s">
        <v>62035</v>
      </c>
    </row>
    <row r="19396" spans="1:13">
      <c r="A19396" s="1" t="s">
        <v>21413</v>
      </c>
      <c r="B19396">
        <v>1.6789847677310799E-5</v>
      </c>
      <c r="C19396" s="1">
        <v>2.1218562269622301E-6</v>
      </c>
      <c r="D19396">
        <v>0.10344827586206901</v>
      </c>
      <c r="E19396">
        <v>6.4935064935064896E-3</v>
      </c>
      <c r="F19396">
        <v>4.8387096774193498E-2</v>
      </c>
      <c r="G19396">
        <v>0.102040816326531</v>
      </c>
      <c r="H19396">
        <v>0</v>
      </c>
      <c r="I19396">
        <v>3.1645569620253201E-2</v>
      </c>
      <c r="J19396" s="1">
        <v>0</v>
      </c>
      <c r="K19396" t="s">
        <v>23237</v>
      </c>
      <c r="L19396" t="s">
        <v>62036</v>
      </c>
      <c r="M19396" t="s">
        <v>62037</v>
      </c>
    </row>
    <row r="19397" spans="1:13">
      <c r="A19397" s="1" t="s">
        <v>21414</v>
      </c>
      <c r="B19397">
        <v>2.40513578032295E-5</v>
      </c>
      <c r="C19397" s="1">
        <v>6.1658185576214403E-7</v>
      </c>
      <c r="D19397">
        <v>0.17857142857142899</v>
      </c>
      <c r="E19397">
        <v>0.148148148148148</v>
      </c>
      <c r="F19397">
        <v>0</v>
      </c>
      <c r="G19397">
        <v>0</v>
      </c>
      <c r="H19397">
        <v>5.3846153846153801E-2</v>
      </c>
      <c r="I19397">
        <v>2.7027027027027001E-2</v>
      </c>
      <c r="J19397" s="1">
        <v>0</v>
      </c>
      <c r="K19397" t="s">
        <v>23242</v>
      </c>
      <c r="L19397" t="s">
        <v>62038</v>
      </c>
      <c r="M19397" t="s">
        <v>62039</v>
      </c>
    </row>
    <row r="19398" spans="1:13">
      <c r="A19398" s="1" t="s">
        <v>21415</v>
      </c>
      <c r="B19398">
        <v>2.1900305847814499E-6</v>
      </c>
      <c r="C19398" s="1">
        <v>4.5080394765764698E-7</v>
      </c>
      <c r="D19398">
        <v>0.98387096774193505</v>
      </c>
      <c r="E19398">
        <v>0.98958333333333304</v>
      </c>
      <c r="F19398">
        <v>0.996932515337423</v>
      </c>
      <c r="G19398">
        <v>0.91666666666666696</v>
      </c>
      <c r="H19398">
        <v>1</v>
      </c>
      <c r="I19398">
        <v>1</v>
      </c>
      <c r="J19398" s="1" t="s">
        <v>23229</v>
      </c>
      <c r="K19398" t="s">
        <v>23238</v>
      </c>
      <c r="L19398" t="s">
        <v>62040</v>
      </c>
      <c r="M19398" t="s">
        <v>62041</v>
      </c>
    </row>
    <row r="19399" spans="1:13">
      <c r="A19399" s="1" t="s">
        <v>21416</v>
      </c>
      <c r="B19399">
        <v>2.2448205358892501E-6</v>
      </c>
      <c r="C19399" s="1">
        <v>9.6796173233991401E-5</v>
      </c>
      <c r="D19399">
        <v>1.5625E-2</v>
      </c>
      <c r="E19399">
        <v>1.0416666666666701E-2</v>
      </c>
      <c r="F19399">
        <v>2.3076923076923099E-2</v>
      </c>
      <c r="G19399">
        <v>2.7272727272727299E-2</v>
      </c>
      <c r="H19399">
        <v>9.6491228070175405E-2</v>
      </c>
      <c r="I19399">
        <v>4.8387096774193498E-2</v>
      </c>
      <c r="J19399" s="1">
        <v>4.5454545454545497E-2</v>
      </c>
      <c r="K19399" t="s">
        <v>23242</v>
      </c>
      <c r="L19399" t="s">
        <v>62042</v>
      </c>
      <c r="M19399" t="s">
        <v>62043</v>
      </c>
    </row>
    <row r="19400" spans="1:13">
      <c r="A19400" s="1" t="s">
        <v>21417</v>
      </c>
      <c r="B19400">
        <v>1.8776136177105499E-5</v>
      </c>
      <c r="C19400" s="1">
        <v>7.5479722667273394E-5</v>
      </c>
      <c r="D19400">
        <v>5.3571428571428603E-2</v>
      </c>
      <c r="E19400">
        <v>8.55263157894737E-2</v>
      </c>
      <c r="F19400">
        <v>0.12637362637362601</v>
      </c>
      <c r="G19400">
        <v>9.7826086956521702E-2</v>
      </c>
      <c r="H19400">
        <v>2.1739130434782601E-2</v>
      </c>
      <c r="I19400">
        <v>2.4193548387096801E-2</v>
      </c>
      <c r="J19400" s="1">
        <v>0</v>
      </c>
      <c r="K19400" t="s">
        <v>23241</v>
      </c>
      <c r="L19400" t="s">
        <v>62044</v>
      </c>
      <c r="M19400" t="s">
        <v>62045</v>
      </c>
    </row>
    <row r="19401" spans="1:13">
      <c r="A19401" s="1" t="s">
        <v>21418</v>
      </c>
      <c r="B19401">
        <v>7.9689109372841594E-8</v>
      </c>
      <c r="C19401" s="1">
        <v>3.6260350537240502E-6</v>
      </c>
      <c r="D19401">
        <v>0.84375</v>
      </c>
      <c r="E19401">
        <v>0.95454545454545503</v>
      </c>
      <c r="F19401">
        <v>0.97486033519553095</v>
      </c>
      <c r="G19401">
        <v>0.96875</v>
      </c>
      <c r="H19401">
        <v>0.94680851063829796</v>
      </c>
      <c r="I19401">
        <v>0.96969696969696995</v>
      </c>
      <c r="J19401" s="1">
        <v>1</v>
      </c>
      <c r="K19401" t="s">
        <v>23238</v>
      </c>
      <c r="L19401" t="s">
        <v>62046</v>
      </c>
      <c r="M19401" t="s">
        <v>62047</v>
      </c>
    </row>
    <row r="19402" spans="1:13">
      <c r="A19402" s="1" t="s">
        <v>21419</v>
      </c>
      <c r="B19402">
        <v>2.5738431920543599E-8</v>
      </c>
      <c r="C19402" s="1">
        <v>3.1340910023600198E-7</v>
      </c>
      <c r="D19402">
        <v>0.953125</v>
      </c>
      <c r="E19402">
        <v>1</v>
      </c>
      <c r="F19402">
        <v>0.99732620320855603</v>
      </c>
      <c r="G19402">
        <v>0.98333333333333295</v>
      </c>
      <c r="H19402">
        <v>1</v>
      </c>
      <c r="I19402">
        <v>0.99038461538461497</v>
      </c>
      <c r="J19402" s="1" t="s">
        <v>23229</v>
      </c>
      <c r="K19402" t="s">
        <v>23240</v>
      </c>
      <c r="L19402" t="s">
        <v>62048</v>
      </c>
      <c r="M19402" t="s">
        <v>62049</v>
      </c>
    </row>
    <row r="19403" spans="1:13">
      <c r="A19403" s="1" t="s">
        <v>21420</v>
      </c>
      <c r="B19403">
        <v>1.0239747915279E-4</v>
      </c>
      <c r="C19403" s="1">
        <v>5.1219533264613103E-4</v>
      </c>
      <c r="D19403">
        <v>0.234375</v>
      </c>
      <c r="E19403">
        <v>0.15625</v>
      </c>
      <c r="F19403">
        <v>7.06806282722513E-2</v>
      </c>
      <c r="G19403">
        <v>6.0344827586206899E-2</v>
      </c>
      <c r="H19403">
        <v>0.18807339449541299</v>
      </c>
      <c r="I19403">
        <v>0.207317073170732</v>
      </c>
      <c r="J19403" s="1">
        <v>0</v>
      </c>
      <c r="K19403" t="s">
        <v>23241</v>
      </c>
      <c r="L19403" t="s">
        <v>62050</v>
      </c>
      <c r="M19403" t="s">
        <v>62051</v>
      </c>
    </row>
    <row r="19404" spans="1:13">
      <c r="A19404" s="1" t="s">
        <v>21421</v>
      </c>
      <c r="B19404">
        <v>3.7653262125661299E-5</v>
      </c>
      <c r="C19404" s="1">
        <v>1.1982375146665001E-5</v>
      </c>
      <c r="D19404">
        <v>0.41666666666666702</v>
      </c>
      <c r="E19404">
        <v>7.3684210526315796E-2</v>
      </c>
      <c r="F19404">
        <v>0.297814207650273</v>
      </c>
      <c r="G19404">
        <v>0.35344827586206901</v>
      </c>
      <c r="H19404">
        <v>0.45132743362831901</v>
      </c>
      <c r="I19404">
        <v>4.5454545454545497E-2</v>
      </c>
      <c r="J19404" s="1">
        <v>0</v>
      </c>
      <c r="K19404" t="s">
        <v>23238</v>
      </c>
      <c r="L19404" t="s">
        <v>62052</v>
      </c>
      <c r="M19404" t="s">
        <v>62053</v>
      </c>
    </row>
    <row r="19405" spans="1:13">
      <c r="A19405" s="1" t="s">
        <v>21422</v>
      </c>
      <c r="B19405">
        <v>1.49273251692871E-5</v>
      </c>
      <c r="C19405" s="1">
        <v>3.5158845750106501E-8</v>
      </c>
      <c r="D19405">
        <v>0.18965517241379301</v>
      </c>
      <c r="E19405">
        <v>0.41176470588235298</v>
      </c>
      <c r="F19405">
        <v>4.3624161073825503E-2</v>
      </c>
      <c r="G19405">
        <v>0.57352941176470595</v>
      </c>
      <c r="H19405">
        <v>4.5454545454545497E-2</v>
      </c>
      <c r="I19405">
        <v>0.25</v>
      </c>
      <c r="J19405" s="1">
        <v>0</v>
      </c>
      <c r="K19405" t="s">
        <v>23238</v>
      </c>
      <c r="L19405" t="s">
        <v>62054</v>
      </c>
      <c r="M19405" t="s">
        <v>62055</v>
      </c>
    </row>
    <row r="19406" spans="1:13">
      <c r="A19406" s="1" t="s">
        <v>21423</v>
      </c>
      <c r="B19406">
        <v>3.6534847941921498E-4</v>
      </c>
      <c r="C19406" s="1">
        <v>1.94579368359144E-5</v>
      </c>
      <c r="D19406">
        <v>8.8235294117647106E-2</v>
      </c>
      <c r="E19406">
        <v>0.53921568627451</v>
      </c>
      <c r="F19406">
        <v>9.2592592592592605E-3</v>
      </c>
      <c r="G19406">
        <v>0</v>
      </c>
      <c r="H19406">
        <v>0</v>
      </c>
      <c r="I19406">
        <v>7.8125E-3</v>
      </c>
      <c r="J19406" s="1">
        <v>0</v>
      </c>
      <c r="K19406" t="s">
        <v>23239</v>
      </c>
      <c r="L19406" t="s">
        <v>62056</v>
      </c>
      <c r="M19406" t="s">
        <v>62057</v>
      </c>
    </row>
    <row r="19407" spans="1:13">
      <c r="A19407" s="1" t="s">
        <v>21424</v>
      </c>
      <c r="B19407">
        <v>1.0698898896802101E-5</v>
      </c>
      <c r="C19407" s="1">
        <v>2.1546314413404798E-6</v>
      </c>
      <c r="D19407">
        <v>0.112903225806452</v>
      </c>
      <c r="E19407">
        <v>5.1136363636363598E-2</v>
      </c>
      <c r="F19407">
        <v>0.116216216216216</v>
      </c>
      <c r="G19407">
        <v>0</v>
      </c>
      <c r="H19407">
        <v>0.32222222222222202</v>
      </c>
      <c r="I19407">
        <v>5.6603773584905703E-2</v>
      </c>
      <c r="J19407" s="1">
        <v>0.95</v>
      </c>
      <c r="K19407" t="s">
        <v>23238</v>
      </c>
      <c r="L19407" t="s">
        <v>62058</v>
      </c>
      <c r="M19407" t="s">
        <v>62059</v>
      </c>
    </row>
    <row r="19408" spans="1:13">
      <c r="A19408" s="1" t="s">
        <v>21425</v>
      </c>
      <c r="B19408">
        <v>6.6866893939300299E-7</v>
      </c>
      <c r="C19408" s="1">
        <v>2.9231703100663298E-9</v>
      </c>
      <c r="D19408">
        <v>1</v>
      </c>
      <c r="E19408">
        <v>1</v>
      </c>
      <c r="F19408">
        <v>0.90873015873015905</v>
      </c>
      <c r="G19408">
        <v>1</v>
      </c>
      <c r="H19408">
        <v>0.94852941176470595</v>
      </c>
      <c r="I19408">
        <v>1</v>
      </c>
      <c r="J19408" s="1">
        <v>1</v>
      </c>
      <c r="K19408" t="s">
        <v>23240</v>
      </c>
      <c r="L19408" t="s">
        <v>62060</v>
      </c>
      <c r="M19408" t="s">
        <v>62061</v>
      </c>
    </row>
    <row r="19409" spans="1:13">
      <c r="A19409" s="1" t="s">
        <v>21426</v>
      </c>
      <c r="B19409">
        <v>2.6252414848342499E-5</v>
      </c>
      <c r="C19409" s="1">
        <v>2.2460772962703901E-8</v>
      </c>
      <c r="D19409">
        <v>0.171875</v>
      </c>
      <c r="E19409">
        <v>3.5714285714286031E-2</v>
      </c>
      <c r="F19409">
        <v>9.3582887700535022E-2</v>
      </c>
      <c r="G19409">
        <v>0.17741935483870996</v>
      </c>
      <c r="H19409">
        <v>9.4444444444443998E-2</v>
      </c>
      <c r="I19409">
        <v>0.17708333333333304</v>
      </c>
      <c r="J19409" s="1">
        <v>0.95</v>
      </c>
      <c r="K19409" t="s">
        <v>23245</v>
      </c>
      <c r="L19409" t="s">
        <v>62062</v>
      </c>
      <c r="M19409" t="s">
        <v>62063</v>
      </c>
    </row>
    <row r="19410" spans="1:13">
      <c r="A19410" s="1" t="s">
        <v>21427</v>
      </c>
      <c r="B19410">
        <v>3.0419969112966902E-4</v>
      </c>
      <c r="C19410" s="1">
        <v>4.2206367085705598E-5</v>
      </c>
      <c r="D19410">
        <v>0</v>
      </c>
      <c r="E19410">
        <v>0</v>
      </c>
      <c r="F19410">
        <v>0.73369565217391297</v>
      </c>
      <c r="G19410">
        <v>7.0000000000000007E-2</v>
      </c>
      <c r="H19410">
        <v>0.592592592592593</v>
      </c>
      <c r="I19410">
        <v>0.13636363636363599</v>
      </c>
      <c r="J19410" s="1" t="s">
        <v>23229</v>
      </c>
      <c r="K19410" t="s">
        <v>23242</v>
      </c>
      <c r="L19410" t="s">
        <v>62064</v>
      </c>
      <c r="M19410" t="s">
        <v>62065</v>
      </c>
    </row>
    <row r="19411" spans="1:13">
      <c r="A19411" s="1" t="s">
        <v>21428</v>
      </c>
      <c r="B19411">
        <v>5.3627359535290103E-5</v>
      </c>
      <c r="C19411" s="1">
        <v>2.2219759910329E-4</v>
      </c>
      <c r="D19411">
        <v>4.8387096774193498E-2</v>
      </c>
      <c r="E19411">
        <v>1.1904761904761901E-2</v>
      </c>
      <c r="F19411">
        <v>0.104166666666667</v>
      </c>
      <c r="G19411">
        <v>4.5454545454545497E-2</v>
      </c>
      <c r="H19411">
        <v>0.39583333333333298</v>
      </c>
      <c r="I19411">
        <v>0.114285714285714</v>
      </c>
      <c r="J19411" s="1">
        <v>0</v>
      </c>
      <c r="K19411" t="s">
        <v>23241</v>
      </c>
      <c r="L19411" t="s">
        <v>62066</v>
      </c>
      <c r="M19411" t="s">
        <v>62067</v>
      </c>
    </row>
    <row r="19412" spans="1:13">
      <c r="A19412" s="1" t="s">
        <v>21429</v>
      </c>
      <c r="B19412">
        <v>9.1519333265708104E-7</v>
      </c>
      <c r="C19412" s="1">
        <v>1.86714944246925E-6</v>
      </c>
      <c r="D19412">
        <v>0.98275862068965503</v>
      </c>
      <c r="E19412">
        <v>0.98876404494381998</v>
      </c>
      <c r="F19412">
        <v>1</v>
      </c>
      <c r="G19412">
        <v>0.45348837209302301</v>
      </c>
      <c r="H19412">
        <v>0.98901098901098905</v>
      </c>
      <c r="I19412">
        <v>0.91935483870967705</v>
      </c>
      <c r="J19412" s="1" t="s">
        <v>23229</v>
      </c>
      <c r="K19412" t="s">
        <v>23240</v>
      </c>
      <c r="L19412" t="s">
        <v>62068</v>
      </c>
      <c r="M19412" t="s">
        <v>62069</v>
      </c>
    </row>
    <row r="19413" spans="1:13">
      <c r="A19413" s="1" t="s">
        <v>21430</v>
      </c>
      <c r="B19413">
        <v>7.0326980299323698E-6</v>
      </c>
      <c r="C19413" s="1">
        <v>9.75224419316191E-7</v>
      </c>
      <c r="D19413">
        <v>0.91935483870967705</v>
      </c>
      <c r="E19413">
        <v>1</v>
      </c>
      <c r="F19413">
        <v>0.95454545454545503</v>
      </c>
      <c r="G19413">
        <v>1</v>
      </c>
      <c r="H19413">
        <v>0.9375</v>
      </c>
      <c r="I19413">
        <v>1</v>
      </c>
      <c r="J19413" s="1" t="s">
        <v>23229</v>
      </c>
      <c r="K19413" t="s">
        <v>23241</v>
      </c>
      <c r="L19413" t="s">
        <v>62070</v>
      </c>
      <c r="M19413" t="s">
        <v>62071</v>
      </c>
    </row>
    <row r="19414" spans="1:13">
      <c r="A19414" s="1" t="s">
        <v>21431</v>
      </c>
      <c r="B19414">
        <v>2.0912040338368698E-5</v>
      </c>
      <c r="C19414" s="1">
        <v>3.94968961788489E-5</v>
      </c>
      <c r="D19414">
        <v>0.967741935483871</v>
      </c>
      <c r="E19414">
        <v>0.99411764705882399</v>
      </c>
      <c r="F19414">
        <v>0.89808917197452198</v>
      </c>
      <c r="G19414">
        <v>1</v>
      </c>
      <c r="H19414">
        <v>0.97142857142857097</v>
      </c>
      <c r="I19414">
        <v>0.95121951219512202</v>
      </c>
      <c r="J19414" s="1">
        <v>1</v>
      </c>
      <c r="K19414" t="s">
        <v>23238</v>
      </c>
      <c r="L19414" t="s">
        <v>62072</v>
      </c>
      <c r="M19414" t="s">
        <v>62073</v>
      </c>
    </row>
    <row r="19415" spans="1:13">
      <c r="A19415" s="1" t="s">
        <v>21432</v>
      </c>
      <c r="B19415">
        <v>2.5520933487635399E-5</v>
      </c>
      <c r="C19415" s="1">
        <v>2.6385015696326399E-6</v>
      </c>
      <c r="D19415">
        <v>0.953125</v>
      </c>
      <c r="E19415">
        <v>0.84736842105263199</v>
      </c>
      <c r="F19415">
        <v>0.997435897435897</v>
      </c>
      <c r="G19415">
        <v>0.96666666666666701</v>
      </c>
      <c r="H19415">
        <v>1</v>
      </c>
      <c r="I19415">
        <v>1</v>
      </c>
      <c r="J19415" s="1">
        <v>1</v>
      </c>
      <c r="K19415" t="s">
        <v>23238</v>
      </c>
      <c r="L19415" t="s">
        <v>62074</v>
      </c>
      <c r="M19415" t="s">
        <v>62075</v>
      </c>
    </row>
    <row r="19416" spans="1:13">
      <c r="A19416" s="1" t="s">
        <v>21433</v>
      </c>
      <c r="B19416">
        <v>2.4331484862760499E-11</v>
      </c>
      <c r="C19416" s="1">
        <v>7.8839036582831797E-8</v>
      </c>
      <c r="D19416">
        <v>1</v>
      </c>
      <c r="E19416">
        <v>0.99473684210526303</v>
      </c>
      <c r="F19416">
        <v>1</v>
      </c>
      <c r="G19416">
        <v>0.99122807017543901</v>
      </c>
      <c r="H19416">
        <v>1</v>
      </c>
      <c r="I19416">
        <v>1</v>
      </c>
      <c r="J19416" s="1">
        <v>0.68181818181818199</v>
      </c>
      <c r="K19416" t="s">
        <v>23239</v>
      </c>
      <c r="L19416" t="s">
        <v>62076</v>
      </c>
      <c r="M19416" t="s">
        <v>62077</v>
      </c>
    </row>
    <row r="19417" spans="1:13">
      <c r="A19417" s="1" t="s">
        <v>21434</v>
      </c>
      <c r="B19417">
        <v>0</v>
      </c>
      <c r="C19417" s="1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 s="1" t="s">
        <v>23229</v>
      </c>
      <c r="K19417" t="s">
        <v>23237</v>
      </c>
      <c r="L19417" t="s">
        <v>62078</v>
      </c>
      <c r="M19417" t="s">
        <v>62079</v>
      </c>
    </row>
    <row r="19418" spans="1:13">
      <c r="A19418" s="1" t="s">
        <v>21435</v>
      </c>
      <c r="B19418">
        <v>1.4808811681283099E-7</v>
      </c>
      <c r="C19418" s="1">
        <v>2.89539829484117E-5</v>
      </c>
      <c r="D19418">
        <v>1</v>
      </c>
      <c r="E19418">
        <v>0.98484848484848497</v>
      </c>
      <c r="F19418">
        <v>1</v>
      </c>
      <c r="G19418">
        <v>0.63333333333333297</v>
      </c>
      <c r="H19418">
        <v>0.79545454545454497</v>
      </c>
      <c r="I19418">
        <v>0.85256410256410298</v>
      </c>
      <c r="J19418" s="1" t="s">
        <v>23229</v>
      </c>
      <c r="K19418" t="s">
        <v>23241</v>
      </c>
      <c r="L19418" t="s">
        <v>62080</v>
      </c>
      <c r="M19418" t="s">
        <v>62081</v>
      </c>
    </row>
    <row r="19419" spans="1:13">
      <c r="A19419" s="1" t="s">
        <v>21436</v>
      </c>
      <c r="B19419">
        <v>3.3413471917622703E-5</v>
      </c>
      <c r="C19419" s="1">
        <v>2.9918429045131398E-6</v>
      </c>
      <c r="D19419">
        <v>0.934782608695652</v>
      </c>
      <c r="E19419">
        <v>0.939393939393939</v>
      </c>
      <c r="F19419">
        <v>0.90404040404040398</v>
      </c>
      <c r="G19419">
        <v>0.62121212121212099</v>
      </c>
      <c r="H19419">
        <v>0.98630136986301398</v>
      </c>
      <c r="I19419">
        <v>0.76923076923076905</v>
      </c>
      <c r="J19419" s="1">
        <v>1</v>
      </c>
      <c r="K19419" t="s">
        <v>23238</v>
      </c>
      <c r="L19419" t="s">
        <v>62082</v>
      </c>
      <c r="M19419" t="s">
        <v>62083</v>
      </c>
    </row>
    <row r="19420" spans="1:13">
      <c r="A19420" s="1" t="s">
        <v>21437</v>
      </c>
      <c r="B19420">
        <v>1.8234315155308799E-4</v>
      </c>
      <c r="C19420" s="1">
        <v>2.31079164707135E-4</v>
      </c>
      <c r="D19420">
        <v>0.765625</v>
      </c>
      <c r="E19420">
        <v>0.34756097560975602</v>
      </c>
      <c r="F19420">
        <v>0.66831683168316802</v>
      </c>
      <c r="G19420">
        <v>0.75</v>
      </c>
      <c r="H19420">
        <v>0.26874999999999999</v>
      </c>
      <c r="I19420">
        <v>0.80357142857142905</v>
      </c>
      <c r="J19420" s="1" t="s">
        <v>23229</v>
      </c>
      <c r="K19420" t="s">
        <v>23241</v>
      </c>
      <c r="L19420" t="s">
        <v>62084</v>
      </c>
      <c r="M19420" t="s">
        <v>62085</v>
      </c>
    </row>
    <row r="19421" spans="1:13">
      <c r="A19421" s="1" t="s">
        <v>21438</v>
      </c>
      <c r="B19421">
        <v>1.7115690785056599E-4</v>
      </c>
      <c r="C19421" s="1">
        <v>2.1369385491463202E-5</v>
      </c>
      <c r="D19421">
        <v>0.25</v>
      </c>
      <c r="E19421">
        <v>0.5</v>
      </c>
      <c r="F19421">
        <v>6.13496932515337E-2</v>
      </c>
      <c r="G19421">
        <v>0.28125</v>
      </c>
      <c r="H19421">
        <v>0.19607843137254899</v>
      </c>
      <c r="I19421">
        <v>0.22916666666666699</v>
      </c>
      <c r="J19421" s="1" t="s">
        <v>23229</v>
      </c>
      <c r="K19421" t="s">
        <v>23239</v>
      </c>
      <c r="L19421" t="s">
        <v>62086</v>
      </c>
      <c r="M19421" t="s">
        <v>62087</v>
      </c>
    </row>
    <row r="19422" spans="1:13">
      <c r="A19422" s="1" t="s">
        <v>21439</v>
      </c>
      <c r="B19422">
        <v>1.4610204030215101E-6</v>
      </c>
      <c r="C19422" s="1">
        <v>2.5126268952087298E-6</v>
      </c>
      <c r="D19422">
        <v>0</v>
      </c>
      <c r="E19422">
        <v>0</v>
      </c>
      <c r="F19422">
        <v>1.02564102564103E-2</v>
      </c>
      <c r="G19422">
        <v>0.05</v>
      </c>
      <c r="H19422">
        <v>0</v>
      </c>
      <c r="I19422">
        <v>5.8823529411764696E-3</v>
      </c>
      <c r="J19422" s="1">
        <v>1</v>
      </c>
      <c r="K19422" t="s">
        <v>23241</v>
      </c>
      <c r="L19422" t="s">
        <v>62088</v>
      </c>
      <c r="M19422" t="s">
        <v>62089</v>
      </c>
    </row>
    <row r="19423" spans="1:13">
      <c r="A19423" s="1" t="s">
        <v>21440</v>
      </c>
      <c r="B19423">
        <v>3.2220909357951E-5</v>
      </c>
      <c r="C19423" s="1">
        <v>4.0178950514981998E-4</v>
      </c>
      <c r="D19423">
        <v>0</v>
      </c>
      <c r="E19423">
        <v>0</v>
      </c>
      <c r="F19423">
        <v>5.1282051282051299E-3</v>
      </c>
      <c r="G19423">
        <v>1.72413793103448E-2</v>
      </c>
      <c r="H19423">
        <v>0.27631578947368401</v>
      </c>
      <c r="I19423">
        <v>5.6910569105691103E-2</v>
      </c>
      <c r="J19423" s="1">
        <v>0</v>
      </c>
      <c r="K19423" t="s">
        <v>23240</v>
      </c>
      <c r="L19423" t="s">
        <v>62090</v>
      </c>
      <c r="M19423" t="s">
        <v>62091</v>
      </c>
    </row>
    <row r="19424" spans="1:13">
      <c r="A19424" s="1" t="s">
        <v>21441</v>
      </c>
      <c r="B19424">
        <v>3.4960601656227903E-8</v>
      </c>
      <c r="C19424" s="1">
        <v>7.5136890622838103E-6</v>
      </c>
      <c r="D19424">
        <v>1</v>
      </c>
      <c r="E19424">
        <v>0.98888888888888904</v>
      </c>
      <c r="F19424">
        <v>0.99715909090909105</v>
      </c>
      <c r="G19424">
        <v>1</v>
      </c>
      <c r="H19424">
        <v>0.98095238095238102</v>
      </c>
      <c r="I19424">
        <v>1</v>
      </c>
      <c r="J19424" s="1">
        <v>0.95</v>
      </c>
      <c r="K19424" t="s">
        <v>23238</v>
      </c>
      <c r="L19424" t="s">
        <v>62092</v>
      </c>
      <c r="M19424" t="s">
        <v>62093</v>
      </c>
    </row>
    <row r="19425" spans="1:13">
      <c r="A19425" s="1" t="s">
        <v>21442</v>
      </c>
      <c r="B19425">
        <v>9.2684341615658898E-7</v>
      </c>
      <c r="C19425" s="1">
        <v>4.3057080880568698E-7</v>
      </c>
      <c r="D19425">
        <v>0</v>
      </c>
      <c r="E19425">
        <v>0</v>
      </c>
      <c r="F19425">
        <v>9.0090090090090107E-3</v>
      </c>
      <c r="G19425">
        <v>0</v>
      </c>
      <c r="H19425">
        <v>5.1020408163265302E-3</v>
      </c>
      <c r="I19425">
        <v>4.5454545454545497E-2</v>
      </c>
      <c r="J19425" s="1">
        <v>1</v>
      </c>
      <c r="K19425" t="s">
        <v>23237</v>
      </c>
      <c r="L19425" t="s">
        <v>62094</v>
      </c>
      <c r="M19425" t="s">
        <v>62095</v>
      </c>
    </row>
    <row r="19426" spans="1:13">
      <c r="A19426" s="1" t="s">
        <v>21443</v>
      </c>
      <c r="B19426">
        <v>1.7753144804510699E-4</v>
      </c>
      <c r="C19426" s="1">
        <v>2.5294390724715099E-4</v>
      </c>
      <c r="D19426">
        <v>1.5625E-2</v>
      </c>
      <c r="E19426">
        <v>0</v>
      </c>
      <c r="F19426">
        <v>0.394736842105263</v>
      </c>
      <c r="G19426">
        <v>1.72413793103448E-2</v>
      </c>
      <c r="H19426">
        <v>0.126582278481013</v>
      </c>
      <c r="I19426">
        <v>5.4054054054054099E-2</v>
      </c>
      <c r="J19426" s="1" t="s">
        <v>23229</v>
      </c>
      <c r="K19426" t="s">
        <v>23241</v>
      </c>
      <c r="L19426" t="s">
        <v>62096</v>
      </c>
      <c r="M19426" t="s">
        <v>62097</v>
      </c>
    </row>
    <row r="19427" spans="1:13">
      <c r="A19427" s="1" t="s">
        <v>21444</v>
      </c>
      <c r="B19427">
        <v>9.9170913082561001E-6</v>
      </c>
      <c r="C19427" s="1">
        <v>1.02019637066087E-5</v>
      </c>
      <c r="D19427">
        <v>1</v>
      </c>
      <c r="E19427">
        <v>1</v>
      </c>
      <c r="F19427">
        <v>0.62886597938144295</v>
      </c>
      <c r="G19427">
        <v>1</v>
      </c>
      <c r="H19427">
        <v>0.819148936170213</v>
      </c>
      <c r="I19427">
        <v>1</v>
      </c>
      <c r="J19427" s="1" t="s">
        <v>23229</v>
      </c>
      <c r="K19427" t="s">
        <v>23241</v>
      </c>
      <c r="L19427" t="s">
        <v>62098</v>
      </c>
      <c r="M19427" t="s">
        <v>62099</v>
      </c>
    </row>
    <row r="19428" spans="1:13">
      <c r="A19428" s="1" t="s">
        <v>21445</v>
      </c>
      <c r="B19428">
        <v>2.5139680872955799E-5</v>
      </c>
      <c r="C19428" s="1">
        <v>7.9247565634624597E-5</v>
      </c>
      <c r="D19428">
        <v>1</v>
      </c>
      <c r="E19428">
        <v>1</v>
      </c>
      <c r="F19428">
        <v>0.82307692307692304</v>
      </c>
      <c r="G19428">
        <v>1</v>
      </c>
      <c r="H19428">
        <v>0.99549549549549599</v>
      </c>
      <c r="I19428">
        <v>1</v>
      </c>
      <c r="J19428" s="1">
        <v>1</v>
      </c>
      <c r="K19428" t="s">
        <v>23239</v>
      </c>
      <c r="L19428" t="s">
        <v>62100</v>
      </c>
      <c r="M19428" t="s">
        <v>62101</v>
      </c>
    </row>
    <row r="19429" spans="1:13">
      <c r="A19429" s="1" t="s">
        <v>21446</v>
      </c>
      <c r="B19429">
        <v>2.1160120308870401E-4</v>
      </c>
      <c r="C19429" s="1">
        <v>9.5993672334453394E-6</v>
      </c>
      <c r="D19429">
        <v>0.171875</v>
      </c>
      <c r="E19429">
        <v>0.220430107526882</v>
      </c>
      <c r="F19429">
        <v>2.0512820512820499E-2</v>
      </c>
      <c r="G19429">
        <v>0</v>
      </c>
      <c r="H19429">
        <v>1.35135135135135E-2</v>
      </c>
      <c r="I19429">
        <v>7.3529411764705899E-2</v>
      </c>
      <c r="J19429" s="1">
        <v>0</v>
      </c>
      <c r="K19429" t="s">
        <v>23238</v>
      </c>
      <c r="L19429" t="s">
        <v>62102</v>
      </c>
      <c r="M19429" t="s">
        <v>62103</v>
      </c>
    </row>
    <row r="19430" spans="1:13">
      <c r="A19430" s="1" t="s">
        <v>21447</v>
      </c>
      <c r="B19430">
        <v>4.9101486711020902E-5</v>
      </c>
      <c r="C19430" s="1">
        <v>9.0984111986301805E-5</v>
      </c>
      <c r="D19430">
        <v>0.140625</v>
      </c>
      <c r="E19430">
        <v>6.7708333333333301E-2</v>
      </c>
      <c r="F19430">
        <v>5.6410256410256397E-2</v>
      </c>
      <c r="G19430">
        <v>5.4545454545454501E-2</v>
      </c>
      <c r="H19430">
        <v>8.1818181818181804E-2</v>
      </c>
      <c r="I19430">
        <v>0.241525423728814</v>
      </c>
      <c r="J19430" s="1">
        <v>1</v>
      </c>
      <c r="K19430" t="s">
        <v>23240</v>
      </c>
      <c r="L19430" t="s">
        <v>62104</v>
      </c>
      <c r="M19430" t="s">
        <v>62105</v>
      </c>
    </row>
    <row r="19431" spans="1:13">
      <c r="A19431" s="1" t="s">
        <v>21448</v>
      </c>
      <c r="B19431">
        <v>2.1978667247159301E-5</v>
      </c>
      <c r="C19431" s="1">
        <v>1.3446738685922999E-6</v>
      </c>
      <c r="D19431">
        <v>1</v>
      </c>
      <c r="E19431">
        <v>0.85975609756097604</v>
      </c>
      <c r="F19431">
        <v>1</v>
      </c>
      <c r="G19431">
        <v>1</v>
      </c>
      <c r="H19431">
        <v>0.993670886075949</v>
      </c>
      <c r="I19431">
        <v>1</v>
      </c>
      <c r="J19431" s="1" t="s">
        <v>23229</v>
      </c>
      <c r="K19431" t="s">
        <v>23239</v>
      </c>
      <c r="L19431" t="s">
        <v>62106</v>
      </c>
      <c r="M19431" t="s">
        <v>62107</v>
      </c>
    </row>
    <row r="19432" spans="1:13">
      <c r="A19432" s="1" t="s">
        <v>21449</v>
      </c>
      <c r="B19432">
        <v>3.1485283782512801E-9</v>
      </c>
      <c r="C19432" s="1">
        <v>1.5504574155092101E-5</v>
      </c>
      <c r="D19432">
        <v>0</v>
      </c>
      <c r="E19432">
        <v>5.8823529411764696E-3</v>
      </c>
      <c r="F19432">
        <v>6.3888888888888898E-2</v>
      </c>
      <c r="G19432">
        <v>0</v>
      </c>
      <c r="H19432">
        <v>0.142045454545455</v>
      </c>
      <c r="I19432">
        <v>1.0869565217391301E-2</v>
      </c>
      <c r="J19432" s="1">
        <v>0</v>
      </c>
      <c r="K19432" t="s">
        <v>23241</v>
      </c>
      <c r="L19432" t="s">
        <v>62108</v>
      </c>
      <c r="M19432" t="s">
        <v>62109</v>
      </c>
    </row>
    <row r="19433" spans="1:13">
      <c r="A19433" s="1" t="s">
        <v>21450</v>
      </c>
      <c r="B19433">
        <v>1.0041078029971501E-7</v>
      </c>
      <c r="C19433" s="1">
        <v>2.03007743468141E-6</v>
      </c>
      <c r="D19433">
        <v>0.984375</v>
      </c>
      <c r="E19433">
        <v>1</v>
      </c>
      <c r="F19433">
        <v>0.94382022471910099</v>
      </c>
      <c r="G19433">
        <v>1</v>
      </c>
      <c r="H19433">
        <v>0.93333333333333302</v>
      </c>
      <c r="I19433">
        <v>0.91509433962264197</v>
      </c>
      <c r="J19433" s="1">
        <v>1</v>
      </c>
      <c r="K19433" t="s">
        <v>23237</v>
      </c>
      <c r="L19433" t="s">
        <v>62110</v>
      </c>
      <c r="M19433" t="s">
        <v>62111</v>
      </c>
    </row>
    <row r="19434" spans="1:13">
      <c r="A19434" s="1" t="s">
        <v>21451</v>
      </c>
      <c r="B19434">
        <v>2.7627274674394701E-7</v>
      </c>
      <c r="C19434" s="1">
        <v>3.62687896868342E-6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2.32558139534884E-2</v>
      </c>
      <c r="J19434" s="1">
        <v>0</v>
      </c>
      <c r="K19434" t="s">
        <v>23238</v>
      </c>
      <c r="L19434" t="s">
        <v>62112</v>
      </c>
      <c r="M19434" t="s">
        <v>62113</v>
      </c>
    </row>
    <row r="19435" spans="1:13">
      <c r="A19435" s="1" t="s">
        <v>21452</v>
      </c>
      <c r="B19435">
        <v>8.7897344236905004E-8</v>
      </c>
      <c r="C19435" s="1">
        <v>9.2088400246792094E-8</v>
      </c>
      <c r="D19435">
        <v>0</v>
      </c>
      <c r="E19435">
        <v>0</v>
      </c>
      <c r="F19435">
        <v>1.49253731343284E-2</v>
      </c>
      <c r="G19435">
        <v>0</v>
      </c>
      <c r="H19435">
        <v>5.2631578947368397E-2</v>
      </c>
      <c r="I19435">
        <v>1.7857142857142901E-2</v>
      </c>
      <c r="J19435" s="1">
        <v>0</v>
      </c>
      <c r="K19435" t="s">
        <v>23241</v>
      </c>
      <c r="L19435" t="s">
        <v>62114</v>
      </c>
      <c r="M19435" t="s">
        <v>62115</v>
      </c>
    </row>
    <row r="19436" spans="1:13">
      <c r="A19436" s="1" t="s">
        <v>21453</v>
      </c>
      <c r="B19436">
        <v>3.9600722880378597E-6</v>
      </c>
      <c r="C19436" s="1">
        <v>1.9084040453340799E-6</v>
      </c>
      <c r="D19436">
        <v>0</v>
      </c>
      <c r="E19436">
        <v>1.0416666666666701E-2</v>
      </c>
      <c r="F19436">
        <v>6.4766839378238295E-2</v>
      </c>
      <c r="G19436">
        <v>9.4339622641509396E-3</v>
      </c>
      <c r="H19436">
        <v>6.7567567567567599E-2</v>
      </c>
      <c r="I19436">
        <v>7.43801652892562E-2</v>
      </c>
      <c r="J19436" s="1">
        <v>0</v>
      </c>
      <c r="K19436" t="s">
        <v>23242</v>
      </c>
      <c r="L19436" t="s">
        <v>62116</v>
      </c>
      <c r="M19436" t="s">
        <v>62117</v>
      </c>
    </row>
    <row r="19437" spans="1:13">
      <c r="A19437" s="1" t="s">
        <v>21454</v>
      </c>
      <c r="B19437">
        <v>3.9741136613454501E-4</v>
      </c>
      <c r="C19437" s="1">
        <v>1.7002218571845299E-4</v>
      </c>
      <c r="D19437">
        <v>0.94444444444444398</v>
      </c>
      <c r="E19437">
        <v>0.99479166666666696</v>
      </c>
      <c r="F19437">
        <v>0.57079646017699104</v>
      </c>
      <c r="G19437">
        <v>1</v>
      </c>
      <c r="H19437">
        <v>0.75735294117647101</v>
      </c>
      <c r="I19437">
        <v>0.87671232876712302</v>
      </c>
      <c r="J19437" s="1">
        <v>1</v>
      </c>
      <c r="K19437" t="s">
        <v>23239</v>
      </c>
      <c r="L19437" t="s">
        <v>62118</v>
      </c>
      <c r="M19437" t="s">
        <v>62119</v>
      </c>
    </row>
    <row r="19438" spans="1:13">
      <c r="A19438" s="1" t="s">
        <v>21455</v>
      </c>
      <c r="B19438">
        <v>4.0540054815929198E-8</v>
      </c>
      <c r="C19438" s="1">
        <v>1.4597545685657201E-6</v>
      </c>
      <c r="D19438">
        <v>1</v>
      </c>
      <c r="E19438">
        <v>1</v>
      </c>
      <c r="F19438">
        <v>1</v>
      </c>
      <c r="G19438">
        <v>0.8125</v>
      </c>
      <c r="H19438">
        <v>1</v>
      </c>
      <c r="I19438">
        <v>1</v>
      </c>
      <c r="J19438" s="1">
        <v>1</v>
      </c>
      <c r="K19438" t="s">
        <v>23238</v>
      </c>
      <c r="L19438" t="s">
        <v>62120</v>
      </c>
      <c r="M19438" t="s">
        <v>62121</v>
      </c>
    </row>
    <row r="19439" spans="1:13">
      <c r="A19439" s="1" t="s">
        <v>21456</v>
      </c>
      <c r="B19439">
        <v>2.628341661405E-5</v>
      </c>
      <c r="C19439" s="1">
        <v>1.7265966754108399E-5</v>
      </c>
      <c r="D19439">
        <v>0.890625</v>
      </c>
      <c r="E19439">
        <v>0.94736842105263197</v>
      </c>
      <c r="F19439">
        <v>0.919075144508671</v>
      </c>
      <c r="G19439">
        <v>0.93877551020408201</v>
      </c>
      <c r="H19439">
        <v>0.969879518072289</v>
      </c>
      <c r="I19439">
        <v>0.94594594594594605</v>
      </c>
      <c r="J19439" s="1">
        <v>1</v>
      </c>
      <c r="K19439" t="s">
        <v>23239</v>
      </c>
      <c r="L19439" t="s">
        <v>62122</v>
      </c>
      <c r="M19439" t="s">
        <v>62123</v>
      </c>
    </row>
    <row r="19440" spans="1:13">
      <c r="A19440" s="1" t="s">
        <v>21457</v>
      </c>
      <c r="B19440">
        <v>1.45478718473238E-6</v>
      </c>
      <c r="C19440" s="1">
        <v>6.0471028371163096E-7</v>
      </c>
      <c r="D19440">
        <v>1</v>
      </c>
      <c r="E19440">
        <v>1</v>
      </c>
      <c r="F19440">
        <v>1</v>
      </c>
      <c r="G19440">
        <v>0.5</v>
      </c>
      <c r="H19440">
        <v>0.938271604938272</v>
      </c>
      <c r="I19440">
        <v>0.94680851063829796</v>
      </c>
      <c r="J19440" s="1">
        <v>1</v>
      </c>
      <c r="K19440" t="s">
        <v>23237</v>
      </c>
      <c r="L19440" t="s">
        <v>62124</v>
      </c>
      <c r="M19440" t="s">
        <v>62125</v>
      </c>
    </row>
    <row r="19441" spans="1:13">
      <c r="A19441" s="1" t="s">
        <v>21458</v>
      </c>
      <c r="B19441">
        <v>1.16188329256827E-3</v>
      </c>
      <c r="C19441" s="1">
        <v>1.02349582561328E-4</v>
      </c>
      <c r="D19441">
        <v>0</v>
      </c>
      <c r="E19441">
        <v>0.73943661971830998</v>
      </c>
      <c r="F19441">
        <v>0</v>
      </c>
      <c r="G19441">
        <v>3.5714285714285698E-2</v>
      </c>
      <c r="H19441">
        <v>5.31914893617021E-3</v>
      </c>
      <c r="I19441">
        <v>1.7857142857142901E-2</v>
      </c>
      <c r="J19441" s="1" t="s">
        <v>23229</v>
      </c>
      <c r="K19441" t="s">
        <v>23241</v>
      </c>
      <c r="L19441" t="s">
        <v>62126</v>
      </c>
      <c r="M19441" t="s">
        <v>62127</v>
      </c>
    </row>
    <row r="19442" spans="1:13">
      <c r="A19442" s="1" t="s">
        <v>21459</v>
      </c>
      <c r="B19442">
        <v>4.38508691886201E-4</v>
      </c>
      <c r="C19442" s="1">
        <v>1.17343746542018E-7</v>
      </c>
      <c r="D19442">
        <v>0.66666666666666696</v>
      </c>
      <c r="E19442">
        <v>1</v>
      </c>
      <c r="F19442">
        <v>2.6315789473684199E-2</v>
      </c>
      <c r="G19442">
        <v>0.162162162162162</v>
      </c>
      <c r="H19442">
        <v>0.29861111111111099</v>
      </c>
      <c r="I19442">
        <v>0.105263157894737</v>
      </c>
      <c r="J19442" s="1" t="s">
        <v>23229</v>
      </c>
      <c r="K19442" t="s">
        <v>23241</v>
      </c>
      <c r="L19442" t="s">
        <v>62128</v>
      </c>
      <c r="M19442" t="s">
        <v>62129</v>
      </c>
    </row>
    <row r="19443" spans="1:13">
      <c r="A19443" s="1" t="s">
        <v>21460</v>
      </c>
      <c r="B19443">
        <v>9.0502657067796797E-7</v>
      </c>
      <c r="C19443" s="1">
        <v>5.0368704480132301E-12</v>
      </c>
      <c r="D19443">
        <v>0.93548387096774199</v>
      </c>
      <c r="E19443">
        <v>1</v>
      </c>
      <c r="F19443">
        <v>1</v>
      </c>
      <c r="G19443">
        <v>1</v>
      </c>
      <c r="H19443">
        <v>1</v>
      </c>
      <c r="I19443">
        <v>1</v>
      </c>
      <c r="J19443" s="1">
        <v>1</v>
      </c>
      <c r="K19443" t="s">
        <v>23241</v>
      </c>
      <c r="L19443" t="s">
        <v>62130</v>
      </c>
      <c r="M19443" t="s">
        <v>62131</v>
      </c>
    </row>
    <row r="19444" spans="1:13">
      <c r="A19444" s="1" t="s">
        <v>21461</v>
      </c>
      <c r="B19444">
        <v>1.23979407962344E-4</v>
      </c>
      <c r="C19444" s="1">
        <v>3.3907000036207199E-4</v>
      </c>
      <c r="D19444">
        <v>1</v>
      </c>
      <c r="E19444">
        <v>0.98901098901098905</v>
      </c>
      <c r="F19444">
        <v>0.40625</v>
      </c>
      <c r="G19444">
        <v>0.859649122807018</v>
      </c>
      <c r="H19444">
        <v>0.55445544554455495</v>
      </c>
      <c r="I19444">
        <v>0.96153846153846201</v>
      </c>
      <c r="J19444" s="1">
        <v>1</v>
      </c>
      <c r="K19444" t="s">
        <v>23238</v>
      </c>
      <c r="L19444" t="s">
        <v>62132</v>
      </c>
      <c r="M19444" t="s">
        <v>62133</v>
      </c>
    </row>
    <row r="19445" spans="1:13">
      <c r="A19445" s="1" t="s">
        <v>21462</v>
      </c>
      <c r="B19445">
        <v>1.6421023591495301E-5</v>
      </c>
      <c r="C19445" s="1">
        <v>6.2393996816411095E-4</v>
      </c>
      <c r="D19445">
        <v>1.6666666666666701E-2</v>
      </c>
      <c r="E19445">
        <v>0</v>
      </c>
      <c r="F19445">
        <v>0.15469613259668499</v>
      </c>
      <c r="G19445">
        <v>6.6037735849056603E-2</v>
      </c>
      <c r="H19445">
        <v>0.355263157894737</v>
      </c>
      <c r="I19445">
        <v>7.9166666666666705E-2</v>
      </c>
      <c r="J19445" s="1" t="s">
        <v>23229</v>
      </c>
      <c r="K19445" t="s">
        <v>23239</v>
      </c>
      <c r="L19445" t="s">
        <v>62134</v>
      </c>
      <c r="M19445" t="s">
        <v>62135</v>
      </c>
    </row>
    <row r="19446" spans="1:13">
      <c r="A19446" s="1" t="s">
        <v>21463</v>
      </c>
      <c r="B19446">
        <v>8.3624609214784194E-5</v>
      </c>
      <c r="C19446" s="1">
        <v>1.2350513260838701E-5</v>
      </c>
      <c r="D19446">
        <v>0.107142857142857</v>
      </c>
      <c r="E19446">
        <v>0.123376623376623</v>
      </c>
      <c r="F19446">
        <v>0</v>
      </c>
      <c r="G19446">
        <v>0</v>
      </c>
      <c r="H19446">
        <v>0</v>
      </c>
      <c r="I19446">
        <v>0</v>
      </c>
      <c r="J19446" s="1">
        <v>0</v>
      </c>
      <c r="K19446" t="s">
        <v>23242</v>
      </c>
      <c r="L19446" t="s">
        <v>62136</v>
      </c>
      <c r="M19446" t="s">
        <v>62137</v>
      </c>
    </row>
    <row r="19447" spans="1:13">
      <c r="A19447" s="1" t="s">
        <v>21464</v>
      </c>
      <c r="B19447">
        <v>4.19445163048078E-7</v>
      </c>
      <c r="C19447" s="1">
        <v>1.19321220962582E-5</v>
      </c>
      <c r="D19447">
        <v>0.85</v>
      </c>
      <c r="E19447" t="s">
        <v>23229</v>
      </c>
      <c r="F19447">
        <v>0.201183431952663</v>
      </c>
      <c r="G19447">
        <v>0</v>
      </c>
      <c r="H19447">
        <v>1.3157894736842099E-2</v>
      </c>
      <c r="I19447">
        <v>4.1666666666666699E-2</v>
      </c>
      <c r="J19447" s="1">
        <v>0</v>
      </c>
      <c r="K19447" t="s">
        <v>23242</v>
      </c>
      <c r="L19447" t="s">
        <v>62138</v>
      </c>
      <c r="M19447" t="s">
        <v>62139</v>
      </c>
    </row>
    <row r="19448" spans="1:13">
      <c r="A19448" s="1" t="s">
        <v>21465</v>
      </c>
      <c r="B19448">
        <v>1.65497142251656E-6</v>
      </c>
      <c r="C19448" s="1">
        <v>5.5364753278584501E-8</v>
      </c>
      <c r="D19448">
        <v>6.8965517241379296E-2</v>
      </c>
      <c r="E19448">
        <v>0.16250000000000001</v>
      </c>
      <c r="F19448">
        <v>1.18343195266272E-2</v>
      </c>
      <c r="G19448">
        <v>0</v>
      </c>
      <c r="H19448">
        <v>0</v>
      </c>
      <c r="I19448">
        <v>0</v>
      </c>
      <c r="J19448" s="1">
        <v>0</v>
      </c>
      <c r="K19448" t="s">
        <v>23239</v>
      </c>
      <c r="L19448" t="s">
        <v>62140</v>
      </c>
      <c r="M19448" t="s">
        <v>62141</v>
      </c>
    </row>
    <row r="19449" spans="1:13">
      <c r="A19449" s="1" t="s">
        <v>21466</v>
      </c>
      <c r="B19449">
        <v>5.63722658766116E-6</v>
      </c>
      <c r="C19449" s="1">
        <v>3.9581719333821498E-5</v>
      </c>
      <c r="D19449">
        <v>3.125E-2</v>
      </c>
      <c r="E19449">
        <v>1.6304347826087001E-2</v>
      </c>
      <c r="F19449">
        <v>0.2578125</v>
      </c>
      <c r="G19449">
        <v>0.101851851851852</v>
      </c>
      <c r="H19449">
        <v>0.35321100917431197</v>
      </c>
      <c r="I19449">
        <v>0.19417475728155301</v>
      </c>
      <c r="J19449" s="1" t="s">
        <v>23229</v>
      </c>
      <c r="K19449" t="s">
        <v>23241</v>
      </c>
      <c r="L19449" t="s">
        <v>62142</v>
      </c>
      <c r="M19449" t="s">
        <v>62143</v>
      </c>
    </row>
    <row r="19450" spans="1:13">
      <c r="A19450" s="1" t="s">
        <v>21467</v>
      </c>
      <c r="B19450">
        <v>1.3177889030270101E-4</v>
      </c>
      <c r="C19450" s="1">
        <v>6.5559609511397802E-5</v>
      </c>
      <c r="D19450">
        <v>0.69565217391304301</v>
      </c>
      <c r="E19450">
        <v>0.57142857142857095</v>
      </c>
      <c r="F19450">
        <v>0.17759562841530099</v>
      </c>
      <c r="G19450">
        <v>0.23529411764705899</v>
      </c>
      <c r="H19450">
        <v>0.49484536082474201</v>
      </c>
      <c r="I19450">
        <v>0.37313432835820898</v>
      </c>
      <c r="J19450" s="1">
        <v>1</v>
      </c>
      <c r="K19450" t="s">
        <v>23239</v>
      </c>
      <c r="L19450" t="s">
        <v>62144</v>
      </c>
      <c r="M19450" t="s">
        <v>62145</v>
      </c>
    </row>
    <row r="19451" spans="1:13">
      <c r="A19451" s="1" t="s">
        <v>21468</v>
      </c>
      <c r="B19451">
        <v>5.1913987164140197E-7</v>
      </c>
      <c r="C19451" s="1">
        <v>2.9302443503981098E-7</v>
      </c>
      <c r="D19451">
        <v>8.0645161290322606E-2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 s="1">
        <v>0</v>
      </c>
      <c r="K19451" t="s">
        <v>23237</v>
      </c>
      <c r="L19451" t="s">
        <v>62146</v>
      </c>
      <c r="M19451" t="s">
        <v>62147</v>
      </c>
    </row>
    <row r="19452" spans="1:13">
      <c r="A19452" s="1" t="s">
        <v>21469</v>
      </c>
      <c r="B19452">
        <v>8.5415295284120406E-8</v>
      </c>
      <c r="C19452" s="1">
        <v>1.7060835740872801E-7</v>
      </c>
      <c r="D19452">
        <v>0</v>
      </c>
      <c r="E19452">
        <v>0</v>
      </c>
      <c r="F19452">
        <v>3.5326086956521952E-2</v>
      </c>
      <c r="G19452">
        <v>0</v>
      </c>
      <c r="H19452">
        <v>5.6818181818180102E-3</v>
      </c>
      <c r="I19452">
        <v>9.8039215686269721E-3</v>
      </c>
      <c r="J19452" s="1" t="s">
        <v>23229</v>
      </c>
      <c r="K19452" t="s">
        <v>23243</v>
      </c>
      <c r="L19452" t="s">
        <v>62148</v>
      </c>
      <c r="M19452" t="s">
        <v>62149</v>
      </c>
    </row>
    <row r="19453" spans="1:13">
      <c r="A19453" s="1" t="s">
        <v>21470</v>
      </c>
      <c r="B19453">
        <v>1.7550930922044E-5</v>
      </c>
      <c r="C19453" s="1">
        <v>2.51027544201769E-7</v>
      </c>
      <c r="D19453">
        <v>0.18965517241379301</v>
      </c>
      <c r="E19453">
        <v>0.20945945945945901</v>
      </c>
      <c r="F19453">
        <v>0.13725490196078399</v>
      </c>
      <c r="G19453">
        <v>3.125E-2</v>
      </c>
      <c r="H19453">
        <v>0</v>
      </c>
      <c r="I19453">
        <v>0</v>
      </c>
      <c r="J19453" s="1">
        <v>0</v>
      </c>
      <c r="K19453" t="s">
        <v>23242</v>
      </c>
      <c r="L19453" t="s">
        <v>62150</v>
      </c>
      <c r="M19453" t="s">
        <v>62151</v>
      </c>
    </row>
    <row r="19454" spans="1:13">
      <c r="A19454" s="1" t="s">
        <v>21471</v>
      </c>
      <c r="B19454">
        <v>5.2440660837866799E-11</v>
      </c>
      <c r="C19454" s="1">
        <v>1.7304008538853099E-8</v>
      </c>
      <c r="D19454">
        <v>0</v>
      </c>
      <c r="E19454">
        <v>0</v>
      </c>
      <c r="F19454">
        <v>3.3783783783783799E-3</v>
      </c>
      <c r="G19454">
        <v>0</v>
      </c>
      <c r="H19454">
        <v>0</v>
      </c>
      <c r="I19454">
        <v>0</v>
      </c>
      <c r="J19454" s="1">
        <v>1</v>
      </c>
      <c r="K19454" t="s">
        <v>23241</v>
      </c>
      <c r="L19454" t="s">
        <v>62152</v>
      </c>
      <c r="M19454" t="s">
        <v>62153</v>
      </c>
    </row>
    <row r="19455" spans="1:13">
      <c r="A19455" s="1" t="s">
        <v>21472</v>
      </c>
      <c r="B19455">
        <v>6.7834069069201198E-7</v>
      </c>
      <c r="C19455" s="1">
        <v>1.4426962513854801E-7</v>
      </c>
      <c r="D19455">
        <v>1</v>
      </c>
      <c r="E19455">
        <v>0.84523809523809501</v>
      </c>
      <c r="F19455">
        <v>0.99645390070922002</v>
      </c>
      <c r="G19455">
        <v>1</v>
      </c>
      <c r="H19455">
        <v>1</v>
      </c>
      <c r="I19455">
        <v>1</v>
      </c>
      <c r="J19455" s="1">
        <v>1</v>
      </c>
      <c r="K19455" t="s">
        <v>23241</v>
      </c>
      <c r="L19455" t="s">
        <v>62154</v>
      </c>
      <c r="M19455" t="s">
        <v>62155</v>
      </c>
    </row>
    <row r="19456" spans="1:13">
      <c r="A19456" s="1" t="s">
        <v>21473</v>
      </c>
      <c r="B19456">
        <v>8.2477360278643497E-5</v>
      </c>
      <c r="C19456" s="1">
        <v>1.2438094541022301E-4</v>
      </c>
      <c r="D19456">
        <v>0.02</v>
      </c>
      <c r="E19456">
        <v>1.13636363636364E-2</v>
      </c>
      <c r="F19456">
        <v>0.32989690721649501</v>
      </c>
      <c r="G19456">
        <v>0.15384615384615399</v>
      </c>
      <c r="H19456">
        <v>0.238095238095238</v>
      </c>
      <c r="I19456">
        <v>5.8823529411764698E-2</v>
      </c>
      <c r="J19456" s="1">
        <v>0</v>
      </c>
      <c r="K19456" t="s">
        <v>23241</v>
      </c>
      <c r="L19456" t="s">
        <v>62156</v>
      </c>
      <c r="M19456" t="s">
        <v>62157</v>
      </c>
    </row>
    <row r="19457" spans="1:13">
      <c r="A19457" s="1" t="s">
        <v>21474</v>
      </c>
      <c r="B19457">
        <v>3.4756597941330398E-9</v>
      </c>
      <c r="C19457" s="1">
        <v>1.4607099463901001E-5</v>
      </c>
      <c r="D19457">
        <v>0</v>
      </c>
      <c r="E19457">
        <v>5.2083333333333296E-3</v>
      </c>
      <c r="F19457">
        <v>1.03092783505155E-2</v>
      </c>
      <c r="G19457">
        <v>0.31818181818181801</v>
      </c>
      <c r="H19457">
        <v>3.1818181818181801E-2</v>
      </c>
      <c r="I19457">
        <v>0.119469026548673</v>
      </c>
      <c r="J19457" s="1">
        <v>0</v>
      </c>
      <c r="K19457" t="s">
        <v>23238</v>
      </c>
      <c r="L19457" t="s">
        <v>62158</v>
      </c>
      <c r="M19457" t="s">
        <v>62159</v>
      </c>
    </row>
    <row r="19458" spans="1:13">
      <c r="A19458" s="1" t="s">
        <v>21475</v>
      </c>
      <c r="B19458">
        <v>4.6823661079571204E-6</v>
      </c>
      <c r="C19458" s="1">
        <v>3.01071204062827E-5</v>
      </c>
      <c r="D19458">
        <v>1</v>
      </c>
      <c r="E19458">
        <v>0.99375000000000002</v>
      </c>
      <c r="F19458">
        <v>0.87634408602150504</v>
      </c>
      <c r="G19458">
        <v>1</v>
      </c>
      <c r="H19458">
        <v>0.98958333333333304</v>
      </c>
      <c r="I19458">
        <v>0.98936170212765995</v>
      </c>
      <c r="J19458" s="1">
        <v>1</v>
      </c>
      <c r="K19458" t="s">
        <v>23238</v>
      </c>
      <c r="L19458" t="s">
        <v>62160</v>
      </c>
      <c r="M19458" t="s">
        <v>62161</v>
      </c>
    </row>
    <row r="19459" spans="1:13">
      <c r="A19459" s="1" t="s">
        <v>21476</v>
      </c>
      <c r="B19459">
        <v>2.23396675477904E-4</v>
      </c>
      <c r="C19459" s="1">
        <v>4.00789955267001E-4</v>
      </c>
      <c r="D19459">
        <v>0.953125</v>
      </c>
      <c r="E19459">
        <v>0.90104166666666696</v>
      </c>
      <c r="F19459">
        <v>0.36410256410256397</v>
      </c>
      <c r="G19459">
        <v>0.93965517241379304</v>
      </c>
      <c r="H19459">
        <v>0.57964601769911495</v>
      </c>
      <c r="I19459">
        <v>0.86065573770491799</v>
      </c>
      <c r="J19459" s="1">
        <v>1</v>
      </c>
      <c r="K19459" t="s">
        <v>23241</v>
      </c>
      <c r="L19459" t="s">
        <v>62162</v>
      </c>
      <c r="M19459" t="s">
        <v>62163</v>
      </c>
    </row>
    <row r="19460" spans="1:13">
      <c r="A19460" s="1" t="s">
        <v>21477</v>
      </c>
      <c r="B19460">
        <v>1.2854104057668099E-9</v>
      </c>
      <c r="C19460" s="1">
        <v>1.6678854388585798E-5</v>
      </c>
      <c r="D19460">
        <v>0.967741935483871</v>
      </c>
      <c r="E19460">
        <v>1</v>
      </c>
      <c r="F19460">
        <v>0.91081081081081094</v>
      </c>
      <c r="G19460">
        <v>0.97959183673469397</v>
      </c>
      <c r="H19460">
        <v>0.96601941747572795</v>
      </c>
      <c r="I19460">
        <v>0.97340425531914898</v>
      </c>
      <c r="J19460" s="1">
        <v>1</v>
      </c>
      <c r="K19460" t="s">
        <v>23238</v>
      </c>
      <c r="L19460" t="s">
        <v>62164</v>
      </c>
      <c r="M19460" t="s">
        <v>62165</v>
      </c>
    </row>
    <row r="19461" spans="1:13">
      <c r="A19461" s="1" t="s">
        <v>21478</v>
      </c>
      <c r="B19461">
        <v>2.9752394562394201E-6</v>
      </c>
      <c r="C19461" s="1">
        <v>5.71698534374991E-6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4.3478260869565202E-2</v>
      </c>
      <c r="J19461" s="1">
        <v>0</v>
      </c>
      <c r="K19461" t="s">
        <v>23242</v>
      </c>
      <c r="L19461" t="s">
        <v>62166</v>
      </c>
      <c r="M19461" t="s">
        <v>62167</v>
      </c>
    </row>
    <row r="19462" spans="1:13">
      <c r="A19462" s="1" t="s">
        <v>21479</v>
      </c>
      <c r="B19462">
        <v>5.5695615043877903E-5</v>
      </c>
      <c r="C19462" s="1">
        <v>1.2954272928931099E-8</v>
      </c>
      <c r="D19462">
        <v>0.19565217391304299</v>
      </c>
      <c r="E19462">
        <v>0.19186046511627899</v>
      </c>
      <c r="F19462">
        <v>0.220430107526882</v>
      </c>
      <c r="G19462">
        <v>0.14285714285714299</v>
      </c>
      <c r="H19462">
        <v>0.219512195121951</v>
      </c>
      <c r="I19462">
        <v>0.21341463414634099</v>
      </c>
      <c r="J19462" s="1">
        <v>0.3</v>
      </c>
      <c r="K19462" t="s">
        <v>23241</v>
      </c>
      <c r="L19462" t="s">
        <v>62168</v>
      </c>
      <c r="M19462" t="s">
        <v>62169</v>
      </c>
    </row>
    <row r="19463" spans="1:13">
      <c r="A19463" s="1" t="s">
        <v>21480</v>
      </c>
      <c r="B19463">
        <v>6.8961824234428694E-5</v>
      </c>
      <c r="C19463" s="1">
        <v>1.4471265905524399E-4</v>
      </c>
      <c r="D19463">
        <v>0.907407407407407</v>
      </c>
      <c r="E19463">
        <v>0.87894736842105303</v>
      </c>
      <c r="F19463">
        <v>0.70987654320987703</v>
      </c>
      <c r="G19463">
        <v>0.98245614035087703</v>
      </c>
      <c r="H19463">
        <v>0.980582524271845</v>
      </c>
      <c r="I19463">
        <v>0.92233009708737901</v>
      </c>
      <c r="J19463" s="1" t="s">
        <v>23229</v>
      </c>
      <c r="K19463" t="s">
        <v>23242</v>
      </c>
      <c r="L19463" t="s">
        <v>62170</v>
      </c>
      <c r="M19463" t="s">
        <v>62171</v>
      </c>
    </row>
    <row r="19464" spans="1:13">
      <c r="A19464" s="1" t="s">
        <v>21481</v>
      </c>
      <c r="B19464">
        <v>3.6282519107236702E-4</v>
      </c>
      <c r="C19464" s="1">
        <v>5.55453103659443E-5</v>
      </c>
      <c r="D19464">
        <v>0.14583333333333301</v>
      </c>
      <c r="E19464">
        <v>0.71511627906976705</v>
      </c>
      <c r="F19464">
        <v>7.1005917159763302E-2</v>
      </c>
      <c r="G19464">
        <v>0.01</v>
      </c>
      <c r="H19464">
        <v>7.6530612244898003E-2</v>
      </c>
      <c r="I19464">
        <v>0.157608695652174</v>
      </c>
      <c r="J19464" s="1">
        <v>0</v>
      </c>
      <c r="K19464" t="s">
        <v>23240</v>
      </c>
      <c r="L19464" t="s">
        <v>62172</v>
      </c>
      <c r="M19464" t="s">
        <v>62173</v>
      </c>
    </row>
    <row r="19465" spans="1:13">
      <c r="A19465" s="1" t="s">
        <v>21482</v>
      </c>
      <c r="B19465">
        <v>1.31321180183999E-6</v>
      </c>
      <c r="C19465" s="1">
        <v>2.0323013956467101E-5</v>
      </c>
      <c r="D19465">
        <v>0</v>
      </c>
      <c r="E19465">
        <v>0</v>
      </c>
      <c r="F19465">
        <v>0.14864864864864899</v>
      </c>
      <c r="G19465">
        <v>0</v>
      </c>
      <c r="H19465">
        <v>1.03092783505155E-2</v>
      </c>
      <c r="I19465">
        <v>8.3333333333333297E-3</v>
      </c>
      <c r="J19465" s="1">
        <v>0</v>
      </c>
      <c r="K19465" t="s">
        <v>23241</v>
      </c>
      <c r="L19465" t="s">
        <v>62174</v>
      </c>
      <c r="M19465" t="s">
        <v>62175</v>
      </c>
    </row>
    <row r="19466" spans="1:13">
      <c r="A19466" s="1" t="s">
        <v>21483</v>
      </c>
      <c r="B19466">
        <v>1.6924961695093199E-6</v>
      </c>
      <c r="C19466" s="1">
        <v>2.2263670687013099E-5</v>
      </c>
      <c r="D19466">
        <v>0</v>
      </c>
      <c r="E19466">
        <v>0</v>
      </c>
      <c r="F19466">
        <v>0.1</v>
      </c>
      <c r="G19466">
        <v>4.5454545454545497E-2</v>
      </c>
      <c r="H19466">
        <v>0.13716814159292001</v>
      </c>
      <c r="I19466">
        <v>1.4285714285714299E-2</v>
      </c>
      <c r="J19466" s="1">
        <v>0</v>
      </c>
      <c r="K19466" t="s">
        <v>23237</v>
      </c>
      <c r="L19466" t="s">
        <v>62176</v>
      </c>
      <c r="M19466" t="s">
        <v>62177</v>
      </c>
    </row>
    <row r="19467" spans="1:13">
      <c r="A19467" s="1" t="s">
        <v>21484</v>
      </c>
      <c r="B19467">
        <v>2.73525901843856E-5</v>
      </c>
      <c r="C19467" s="1">
        <v>1.5537982287642501E-6</v>
      </c>
      <c r="D19467">
        <v>0.52380952380952395</v>
      </c>
      <c r="E19467">
        <v>5.3571428571428603E-2</v>
      </c>
      <c r="F19467">
        <v>0.21071428571428599</v>
      </c>
      <c r="G19467">
        <v>0.61904761904761896</v>
      </c>
      <c r="H19467">
        <v>0.32191780821917798</v>
      </c>
      <c r="I19467">
        <v>0.43181818181818199</v>
      </c>
      <c r="J19467" s="1" t="s">
        <v>23229</v>
      </c>
      <c r="K19467" t="s">
        <v>23242</v>
      </c>
      <c r="L19467" t="s">
        <v>62178</v>
      </c>
      <c r="M19467" t="s">
        <v>62179</v>
      </c>
    </row>
    <row r="19468" spans="1:13">
      <c r="A19468" s="1" t="s">
        <v>21485</v>
      </c>
      <c r="B19468">
        <v>8.2850251513977401E-6</v>
      </c>
      <c r="C19468" s="1">
        <v>2.8298113202844598E-4</v>
      </c>
      <c r="D19468">
        <v>0.25</v>
      </c>
      <c r="E19468">
        <v>0.32291666666666702</v>
      </c>
      <c r="F19468">
        <v>0.38461538461538503</v>
      </c>
      <c r="G19468">
        <v>0.27777777777777801</v>
      </c>
      <c r="H19468">
        <v>0.31858407079646001</v>
      </c>
      <c r="I19468">
        <v>0.194915254237288</v>
      </c>
      <c r="J19468" s="1">
        <v>0</v>
      </c>
      <c r="K19468" t="s">
        <v>23242</v>
      </c>
      <c r="L19468" t="s">
        <v>62180</v>
      </c>
      <c r="M19468" t="s">
        <v>62181</v>
      </c>
    </row>
    <row r="19469" spans="1:13">
      <c r="A19469" s="1" t="s">
        <v>21486</v>
      </c>
      <c r="B19469">
        <v>3.4635749275562702E-7</v>
      </c>
      <c r="C19469" s="1">
        <v>2.00475804728627E-9</v>
      </c>
      <c r="D19469">
        <v>4.1666666666666699E-2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 s="1" t="s">
        <v>23229</v>
      </c>
      <c r="K19469" t="s">
        <v>23241</v>
      </c>
      <c r="L19469" t="s">
        <v>62182</v>
      </c>
      <c r="M19469" t="s">
        <v>62183</v>
      </c>
    </row>
    <row r="19470" spans="1:13">
      <c r="A19470" s="1" t="s">
        <v>21487</v>
      </c>
      <c r="B19470">
        <v>2.0744585633056601E-8</v>
      </c>
      <c r="C19470" s="1">
        <v>4.2536468138132098E-7</v>
      </c>
      <c r="D19470">
        <v>1</v>
      </c>
      <c r="E19470">
        <v>1</v>
      </c>
      <c r="F19470">
        <v>1</v>
      </c>
      <c r="G19470">
        <v>0.98148148148148195</v>
      </c>
      <c r="H19470">
        <v>0.95161290322580605</v>
      </c>
      <c r="I19470">
        <v>1</v>
      </c>
      <c r="J19470" s="1" t="s">
        <v>23229</v>
      </c>
      <c r="K19470" t="s">
        <v>23237</v>
      </c>
      <c r="L19470" t="s">
        <v>62184</v>
      </c>
      <c r="M19470" t="s">
        <v>62185</v>
      </c>
    </row>
    <row r="19471" spans="1:13">
      <c r="A19471" s="1" t="s">
        <v>21488</v>
      </c>
      <c r="B19471">
        <v>2.46405390442276E-4</v>
      </c>
      <c r="C19471" s="1">
        <v>2.5503745239497798E-7</v>
      </c>
      <c r="D19471">
        <v>1.6129032258064498E-2</v>
      </c>
      <c r="E19471">
        <v>0</v>
      </c>
      <c r="F19471">
        <v>0.51871657754010703</v>
      </c>
      <c r="G19471">
        <v>0.27941176470588203</v>
      </c>
      <c r="H19471">
        <v>0.57865168539325795</v>
      </c>
      <c r="I19471">
        <v>0.625</v>
      </c>
      <c r="J19471" s="1">
        <v>1</v>
      </c>
      <c r="K19471" t="s">
        <v>23240</v>
      </c>
      <c r="L19471" t="s">
        <v>62186</v>
      </c>
      <c r="M19471" t="s">
        <v>62187</v>
      </c>
    </row>
    <row r="19472" spans="1:13">
      <c r="A19472" s="1" t="s">
        <v>21489</v>
      </c>
      <c r="B19472">
        <v>2.1439364089059201E-5</v>
      </c>
      <c r="C19472" s="1">
        <v>1.7607676132984199E-7</v>
      </c>
      <c r="D19472">
        <v>0</v>
      </c>
      <c r="E19472">
        <v>8.1632653061224497E-2</v>
      </c>
      <c r="F19472">
        <v>6.4516129032258099E-3</v>
      </c>
      <c r="G19472">
        <v>0</v>
      </c>
      <c r="H19472">
        <v>0</v>
      </c>
      <c r="I19472">
        <v>0</v>
      </c>
      <c r="J19472" s="1">
        <v>0</v>
      </c>
      <c r="K19472" t="s">
        <v>23240</v>
      </c>
      <c r="L19472" t="s">
        <v>62188</v>
      </c>
      <c r="M19472" t="s">
        <v>62189</v>
      </c>
    </row>
    <row r="19473" spans="1:13">
      <c r="A19473" s="1" t="s">
        <v>21490</v>
      </c>
      <c r="B19473">
        <v>1.2476622508285E-7</v>
      </c>
      <c r="C19473" s="1">
        <v>4.6221536150613703E-5</v>
      </c>
      <c r="D19473">
        <v>0.6875</v>
      </c>
      <c r="E19473">
        <v>0.90963855421686701</v>
      </c>
      <c r="F19473">
        <v>0.82621951219512202</v>
      </c>
      <c r="G19473">
        <v>0.95714285714285696</v>
      </c>
      <c r="H19473">
        <v>0.91011235955056202</v>
      </c>
      <c r="I19473">
        <v>0.441176470588235</v>
      </c>
      <c r="J19473" s="1">
        <v>0.05</v>
      </c>
      <c r="K19473" t="s">
        <v>23238</v>
      </c>
      <c r="L19473" t="s">
        <v>62190</v>
      </c>
      <c r="M19473" t="s">
        <v>62191</v>
      </c>
    </row>
    <row r="19474" spans="1:13">
      <c r="A19474" s="1" t="s">
        <v>21491</v>
      </c>
      <c r="B19474">
        <v>8.6239417275820195E-9</v>
      </c>
      <c r="C19474" s="1">
        <v>5.0314351026501699E-10</v>
      </c>
      <c r="D19474">
        <v>1.6666666666666701E-2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 s="1">
        <v>9.0909090909090898E-2</v>
      </c>
      <c r="K19474" t="s">
        <v>23241</v>
      </c>
      <c r="L19474" t="s">
        <v>62192</v>
      </c>
      <c r="M19474" t="s">
        <v>62193</v>
      </c>
    </row>
    <row r="19475" spans="1:13">
      <c r="A19475" s="1" t="s">
        <v>21492</v>
      </c>
      <c r="B19475">
        <v>1.8050801279191099E-4</v>
      </c>
      <c r="C19475" s="1">
        <v>1.78269060288081E-6</v>
      </c>
      <c r="D19475">
        <v>0.671875</v>
      </c>
      <c r="E19475">
        <v>0.95263157894736805</v>
      </c>
      <c r="F19475">
        <v>0.84139784946236595</v>
      </c>
      <c r="G19475">
        <v>0.93902439024390205</v>
      </c>
      <c r="H19475">
        <v>0.92783505154639201</v>
      </c>
      <c r="I19475">
        <v>0.82530120481927705</v>
      </c>
      <c r="J19475" s="1">
        <v>0.95454545454545503</v>
      </c>
      <c r="K19475" t="s">
        <v>23242</v>
      </c>
      <c r="L19475" t="s">
        <v>62194</v>
      </c>
      <c r="M19475" t="s">
        <v>62195</v>
      </c>
    </row>
    <row r="19476" spans="1:13">
      <c r="A19476" s="1" t="s">
        <v>21493</v>
      </c>
      <c r="B19476">
        <v>5.6543473288204801E-9</v>
      </c>
      <c r="C19476" s="1">
        <v>1.08796264091583E-7</v>
      </c>
      <c r="D19476">
        <v>0</v>
      </c>
      <c r="E19476">
        <v>0</v>
      </c>
      <c r="F19476">
        <v>8.7719298245613996E-3</v>
      </c>
      <c r="G19476">
        <v>0</v>
      </c>
      <c r="H19476">
        <v>4.9019607843137298E-3</v>
      </c>
      <c r="I19476">
        <v>0</v>
      </c>
      <c r="J19476" s="1">
        <v>0.95</v>
      </c>
      <c r="K19476" t="s">
        <v>23237</v>
      </c>
      <c r="L19476" t="s">
        <v>62196</v>
      </c>
      <c r="M19476" t="s">
        <v>62197</v>
      </c>
    </row>
    <row r="19477" spans="1:13">
      <c r="A19477" s="1" t="s">
        <v>21494</v>
      </c>
      <c r="B19477">
        <v>7.5059145604551203E-5</v>
      </c>
      <c r="C19477" s="1">
        <v>1.44382943643085E-6</v>
      </c>
      <c r="D19477">
        <v>0.13793103448275901</v>
      </c>
      <c r="E19477">
        <v>6.0240963855421699E-3</v>
      </c>
      <c r="F19477">
        <v>0.33913043478260901</v>
      </c>
      <c r="G19477">
        <v>0.31707317073170699</v>
      </c>
      <c r="H19477">
        <v>0.32065217391304301</v>
      </c>
      <c r="I19477">
        <v>0.28985507246376802</v>
      </c>
      <c r="J19477" s="1">
        <v>0</v>
      </c>
      <c r="K19477" t="s">
        <v>23241</v>
      </c>
      <c r="L19477" t="s">
        <v>62198</v>
      </c>
      <c r="M19477" t="s">
        <v>62199</v>
      </c>
    </row>
    <row r="19478" spans="1:13">
      <c r="A19478" s="1" t="s">
        <v>21495</v>
      </c>
      <c r="B19478">
        <v>7.3915090048501502E-7</v>
      </c>
      <c r="C19478" s="1">
        <v>1.2282593309646999E-5</v>
      </c>
      <c r="D19478">
        <v>0</v>
      </c>
      <c r="E19478">
        <v>0</v>
      </c>
      <c r="F19478">
        <v>0.210191082802548</v>
      </c>
      <c r="G19478">
        <v>4.8387096774193498E-2</v>
      </c>
      <c r="H19478">
        <v>0.26874999999999999</v>
      </c>
      <c r="I19478">
        <v>6.9444444444444406E-2</v>
      </c>
      <c r="J19478" s="1">
        <v>0</v>
      </c>
      <c r="K19478" t="s">
        <v>23241</v>
      </c>
      <c r="L19478" t="s">
        <v>62200</v>
      </c>
      <c r="M19478" t="s">
        <v>62201</v>
      </c>
    </row>
    <row r="19479" spans="1:13">
      <c r="A19479" s="1" t="s">
        <v>21496</v>
      </c>
      <c r="B19479">
        <v>3.3086436379835299E-7</v>
      </c>
      <c r="C19479" s="1">
        <v>3.48250986341203E-5</v>
      </c>
      <c r="D19479">
        <v>1</v>
      </c>
      <c r="E19479">
        <v>1</v>
      </c>
      <c r="F19479">
        <v>0.94767441860465096</v>
      </c>
      <c r="G19479">
        <v>0.97499999999999998</v>
      </c>
      <c r="H19479">
        <v>0.97282608695652195</v>
      </c>
      <c r="I19479">
        <v>1</v>
      </c>
      <c r="J19479" s="1" t="s">
        <v>23229</v>
      </c>
      <c r="K19479" t="s">
        <v>23242</v>
      </c>
      <c r="L19479" t="s">
        <v>62202</v>
      </c>
      <c r="M19479" t="s">
        <v>62203</v>
      </c>
    </row>
    <row r="19480" spans="1:13">
      <c r="A19480" s="1" t="s">
        <v>21497</v>
      </c>
      <c r="B19480">
        <v>6.4529236930462098E-6</v>
      </c>
      <c r="C19480" s="1">
        <v>2.0847499162626501E-4</v>
      </c>
      <c r="D19480">
        <v>0.87096774193548399</v>
      </c>
      <c r="E19480">
        <v>0.98876404494381998</v>
      </c>
      <c r="F19480">
        <v>0.98704663212435195</v>
      </c>
      <c r="G19480">
        <v>0.9375</v>
      </c>
      <c r="H19480">
        <v>0.85</v>
      </c>
      <c r="I19480">
        <v>0.84722222222222199</v>
      </c>
      <c r="J19480" s="1">
        <v>1</v>
      </c>
      <c r="K19480" t="s">
        <v>23240</v>
      </c>
      <c r="L19480" t="s">
        <v>62204</v>
      </c>
      <c r="M19480" t="s">
        <v>62205</v>
      </c>
    </row>
    <row r="19481" spans="1:13">
      <c r="A19481" s="1" t="s">
        <v>21498</v>
      </c>
      <c r="B19481">
        <v>2.17360992179323E-6</v>
      </c>
      <c r="C19481" s="1">
        <v>2.2770738933496199E-6</v>
      </c>
      <c r="D19481">
        <v>0.22727272727272699</v>
      </c>
      <c r="E19481">
        <v>9.4827586206896505E-2</v>
      </c>
      <c r="F19481">
        <v>0.15034965034965</v>
      </c>
      <c r="G19481" t="s">
        <v>23229</v>
      </c>
      <c r="H19481">
        <v>0.25</v>
      </c>
      <c r="I19481">
        <v>0.108695652173913</v>
      </c>
      <c r="J19481" s="1">
        <v>0</v>
      </c>
      <c r="K19481" t="s">
        <v>23239</v>
      </c>
      <c r="L19481" t="s">
        <v>62206</v>
      </c>
      <c r="M19481" t="s">
        <v>62207</v>
      </c>
    </row>
    <row r="19482" spans="1:13">
      <c r="A19482" s="1" t="s">
        <v>21499</v>
      </c>
      <c r="B19482">
        <v>4.4661782848034396E-9</v>
      </c>
      <c r="C19482" s="1">
        <v>6.8273312101347901E-8</v>
      </c>
      <c r="D19482">
        <v>0</v>
      </c>
      <c r="E19482">
        <v>0</v>
      </c>
      <c r="F19482">
        <v>0</v>
      </c>
      <c r="G19482">
        <v>0</v>
      </c>
      <c r="H19482">
        <v>1.0869565217391301E-2</v>
      </c>
      <c r="I19482">
        <v>2.8571428571428598E-2</v>
      </c>
      <c r="J19482" s="1">
        <v>0.45</v>
      </c>
      <c r="K19482" t="s">
        <v>23241</v>
      </c>
      <c r="L19482" t="s">
        <v>62208</v>
      </c>
      <c r="M19482" t="s">
        <v>62209</v>
      </c>
    </row>
    <row r="19483" spans="1:13">
      <c r="A19483" s="1" t="s">
        <v>21500</v>
      </c>
      <c r="B19483">
        <v>6.8524978413789094E-8</v>
      </c>
      <c r="C19483" s="1">
        <v>1.6433262258651899E-6</v>
      </c>
      <c r="D19483">
        <v>0</v>
      </c>
      <c r="E19483">
        <v>0</v>
      </c>
      <c r="F19483">
        <v>0</v>
      </c>
      <c r="G19483">
        <v>0.102272727272727</v>
      </c>
      <c r="H19483">
        <v>0</v>
      </c>
      <c r="I19483">
        <v>0</v>
      </c>
      <c r="J19483" s="1">
        <v>0</v>
      </c>
      <c r="K19483" t="s">
        <v>23241</v>
      </c>
      <c r="L19483" t="s">
        <v>62210</v>
      </c>
      <c r="M19483" t="s">
        <v>62211</v>
      </c>
    </row>
    <row r="19484" spans="1:13">
      <c r="A19484" s="1" t="s">
        <v>21501</v>
      </c>
      <c r="B19484">
        <v>5.2047947423314797E-8</v>
      </c>
      <c r="C19484" s="1">
        <v>5.31718306632533E-6</v>
      </c>
      <c r="D19484">
        <v>1</v>
      </c>
      <c r="E19484">
        <v>0.99479166666666696</v>
      </c>
      <c r="F19484">
        <v>0.97164948453608202</v>
      </c>
      <c r="G19484">
        <v>1</v>
      </c>
      <c r="H19484">
        <v>0.99074074074074103</v>
      </c>
      <c r="I19484">
        <v>0.99242424242424199</v>
      </c>
      <c r="J19484" s="1" t="s">
        <v>23229</v>
      </c>
      <c r="K19484" t="s">
        <v>23241</v>
      </c>
      <c r="L19484" t="s">
        <v>62212</v>
      </c>
      <c r="M19484" t="s">
        <v>62213</v>
      </c>
    </row>
    <row r="19485" spans="1:13">
      <c r="A19485" s="1" t="s">
        <v>21502</v>
      </c>
      <c r="B19485">
        <v>1.9333570563408199E-6</v>
      </c>
      <c r="C19485" s="1">
        <v>3.6653865162738702E-6</v>
      </c>
      <c r="D19485">
        <v>4.6875E-2</v>
      </c>
      <c r="E19485">
        <v>2.1052631578947399E-2</v>
      </c>
      <c r="F19485">
        <v>5.2631578947368403E-3</v>
      </c>
      <c r="G19485">
        <v>0.170454545454545</v>
      </c>
      <c r="H19485">
        <v>6.7010309278350499E-2</v>
      </c>
      <c r="I19485">
        <v>3.2051282051282E-2</v>
      </c>
      <c r="J19485" s="1">
        <v>0</v>
      </c>
      <c r="K19485" t="s">
        <v>23238</v>
      </c>
      <c r="L19485" t="s">
        <v>62214</v>
      </c>
      <c r="M19485" t="s">
        <v>62215</v>
      </c>
    </row>
    <row r="19486" spans="1:13">
      <c r="A19486" s="1" t="s">
        <v>21503</v>
      </c>
      <c r="B19486">
        <v>1.7836789815440201E-7</v>
      </c>
      <c r="C19486" s="1">
        <v>4.4356783003589903E-8</v>
      </c>
      <c r="D19486">
        <v>1</v>
      </c>
      <c r="E19486">
        <v>0.99411764705882399</v>
      </c>
      <c r="F19486">
        <v>1</v>
      </c>
      <c r="G19486">
        <v>1</v>
      </c>
      <c r="H19486">
        <v>1</v>
      </c>
      <c r="I19486">
        <v>0.99206349206349198</v>
      </c>
      <c r="J19486" s="1">
        <v>0</v>
      </c>
      <c r="K19486" t="s">
        <v>23240</v>
      </c>
      <c r="L19486" t="s">
        <v>62216</v>
      </c>
      <c r="M19486" t="s">
        <v>62217</v>
      </c>
    </row>
    <row r="19487" spans="1:13">
      <c r="A19487" s="1" t="s">
        <v>21504</v>
      </c>
      <c r="B19487">
        <v>3.4683339736055897E-5</v>
      </c>
      <c r="C19487" s="1">
        <v>6.7649451655708998E-6</v>
      </c>
      <c r="D19487">
        <v>0.125</v>
      </c>
      <c r="E19487">
        <v>5.6818181818181802E-3</v>
      </c>
      <c r="F19487">
        <v>8.5714285714285701E-3</v>
      </c>
      <c r="G19487">
        <v>0</v>
      </c>
      <c r="H19487">
        <v>4.9382716049382699E-2</v>
      </c>
      <c r="I19487">
        <v>0</v>
      </c>
      <c r="J19487" s="1">
        <v>0</v>
      </c>
      <c r="K19487" t="s">
        <v>23240</v>
      </c>
      <c r="L19487" t="s">
        <v>62218</v>
      </c>
      <c r="M19487" t="s">
        <v>62219</v>
      </c>
    </row>
    <row r="19488" spans="1:13">
      <c r="A19488" s="1" t="s">
        <v>21505</v>
      </c>
      <c r="B19488">
        <v>1.03179900917127E-7</v>
      </c>
      <c r="C19488" s="1">
        <v>4.126675396899E-10</v>
      </c>
      <c r="D19488">
        <v>1.7857142857143016E-2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 s="1">
        <v>0</v>
      </c>
      <c r="K19488" t="s">
        <v>23243</v>
      </c>
      <c r="L19488" t="s">
        <v>62220</v>
      </c>
      <c r="M19488" t="s">
        <v>62221</v>
      </c>
    </row>
    <row r="19489" spans="1:13">
      <c r="A19489" s="1" t="s">
        <v>21506</v>
      </c>
      <c r="B19489">
        <v>8.2566541748221904E-6</v>
      </c>
      <c r="C19489" s="1">
        <v>2.9588531839638801E-6</v>
      </c>
      <c r="D19489">
        <v>0.97826086956521696</v>
      </c>
      <c r="E19489">
        <v>0.99456521739130399</v>
      </c>
      <c r="F19489">
        <v>0.93220338983050799</v>
      </c>
      <c r="G19489">
        <v>1</v>
      </c>
      <c r="H19489">
        <v>0.99074074074074103</v>
      </c>
      <c r="I19489">
        <v>1</v>
      </c>
      <c r="J19489" s="1" t="s">
        <v>23229</v>
      </c>
      <c r="K19489" t="s">
        <v>23240</v>
      </c>
      <c r="L19489" t="s">
        <v>62222</v>
      </c>
      <c r="M19489" t="s">
        <v>62223</v>
      </c>
    </row>
    <row r="19490" spans="1:13">
      <c r="A19490" s="1" t="s">
        <v>21507</v>
      </c>
      <c r="B19490">
        <v>7.2056153734109197E-7</v>
      </c>
      <c r="C19490" s="1">
        <v>1.5401898632278499E-8</v>
      </c>
      <c r="D19490">
        <v>1</v>
      </c>
      <c r="E19490">
        <v>1</v>
      </c>
      <c r="F19490">
        <v>0.997435897435897</v>
      </c>
      <c r="G19490">
        <v>0.99137931034482796</v>
      </c>
      <c r="H19490">
        <v>0.99561403508771895</v>
      </c>
      <c r="I19490">
        <v>0.98387096774193505</v>
      </c>
      <c r="J19490" s="1">
        <v>4.5454545454545497E-2</v>
      </c>
      <c r="K19490" t="s">
        <v>23238</v>
      </c>
      <c r="L19490" t="s">
        <v>62224</v>
      </c>
      <c r="M19490" t="s">
        <v>62225</v>
      </c>
    </row>
    <row r="19491" spans="1:13">
      <c r="A19491" s="1" t="s">
        <v>21508</v>
      </c>
      <c r="B19491">
        <v>4.6502803689218397E-8</v>
      </c>
      <c r="C19491" s="1">
        <v>3.02784629923736E-5</v>
      </c>
      <c r="D19491">
        <v>1</v>
      </c>
      <c r="E19491">
        <v>0.99431818181818199</v>
      </c>
      <c r="F19491">
        <v>0.99735449735449699</v>
      </c>
      <c r="G19491">
        <v>0.99090909090909096</v>
      </c>
      <c r="H19491">
        <v>0.972727272727273</v>
      </c>
      <c r="I19491">
        <v>0.92622950819672101</v>
      </c>
      <c r="J19491" s="1">
        <v>1</v>
      </c>
      <c r="K19491" t="s">
        <v>23238</v>
      </c>
      <c r="L19491" t="s">
        <v>62226</v>
      </c>
      <c r="M19491" t="s">
        <v>62227</v>
      </c>
    </row>
    <row r="19492" spans="1:13">
      <c r="A19492" s="1" t="s">
        <v>21509</v>
      </c>
      <c r="B19492">
        <v>4.94767113940527E-7</v>
      </c>
      <c r="C19492" s="1">
        <v>2.26680469610029E-7</v>
      </c>
      <c r="D19492">
        <v>0</v>
      </c>
      <c r="E19492">
        <v>0</v>
      </c>
      <c r="F19492">
        <v>0</v>
      </c>
      <c r="G19492">
        <v>6.25E-2</v>
      </c>
      <c r="H19492">
        <v>0</v>
      </c>
      <c r="I19492">
        <v>0.174157303370787</v>
      </c>
      <c r="J19492" s="1" t="s">
        <v>23229</v>
      </c>
      <c r="K19492" t="s">
        <v>23241</v>
      </c>
      <c r="L19492" t="s">
        <v>62228</v>
      </c>
      <c r="M19492" t="s">
        <v>62229</v>
      </c>
    </row>
    <row r="19493" spans="1:13">
      <c r="A19493" s="1" t="s">
        <v>21510</v>
      </c>
      <c r="B19493">
        <v>4.3492389253523399E-5</v>
      </c>
      <c r="C19493" s="1">
        <v>1.16390116608734E-7</v>
      </c>
      <c r="D19493">
        <v>0.98148148148148195</v>
      </c>
      <c r="E19493">
        <v>0.54216867469879504</v>
      </c>
      <c r="F19493">
        <v>0.98787878787878802</v>
      </c>
      <c r="G19493">
        <v>1</v>
      </c>
      <c r="H19493">
        <v>1</v>
      </c>
      <c r="I19493">
        <v>0.88888888888888895</v>
      </c>
      <c r="J19493" s="1">
        <v>1</v>
      </c>
      <c r="K19493" t="s">
        <v>23240</v>
      </c>
      <c r="L19493" t="s">
        <v>62230</v>
      </c>
      <c r="M19493" t="s">
        <v>62231</v>
      </c>
    </row>
    <row r="19494" spans="1:13">
      <c r="A19494" s="1" t="s">
        <v>21511</v>
      </c>
      <c r="B19494">
        <v>1.9533830435749699E-7</v>
      </c>
      <c r="C19494" s="1">
        <v>2.9359278919934398E-6</v>
      </c>
      <c r="D19494">
        <v>0.08</v>
      </c>
      <c r="E19494">
        <v>2.4691358024691398E-2</v>
      </c>
      <c r="F19494">
        <v>0.16393442622950799</v>
      </c>
      <c r="G19494">
        <v>1.4285714285714299E-2</v>
      </c>
      <c r="H19494">
        <v>0.119318181818182</v>
      </c>
      <c r="I19494">
        <v>2.32558139534884E-2</v>
      </c>
      <c r="J19494" s="1">
        <v>0</v>
      </c>
      <c r="K19494" t="s">
        <v>23241</v>
      </c>
      <c r="L19494" t="s">
        <v>62232</v>
      </c>
      <c r="M19494" t="s">
        <v>62233</v>
      </c>
    </row>
    <row r="19495" spans="1:13">
      <c r="A19495" s="1" t="s">
        <v>21512</v>
      </c>
      <c r="B19495">
        <v>2.05017055509964E-7</v>
      </c>
      <c r="C19495" s="1">
        <v>2.3852209066872201E-6</v>
      </c>
      <c r="D19495">
        <v>1</v>
      </c>
      <c r="E19495">
        <v>1</v>
      </c>
      <c r="F19495">
        <v>1</v>
      </c>
      <c r="G19495">
        <v>0.89473684210526305</v>
      </c>
      <c r="H19495">
        <v>1</v>
      </c>
      <c r="I19495">
        <v>0.91500000000000004</v>
      </c>
      <c r="J19495" s="1">
        <v>1</v>
      </c>
      <c r="K19495" t="s">
        <v>23241</v>
      </c>
      <c r="L19495" t="s">
        <v>62234</v>
      </c>
      <c r="M19495" t="s">
        <v>62235</v>
      </c>
    </row>
    <row r="19496" spans="1:13">
      <c r="A19496" s="1" t="s">
        <v>21513</v>
      </c>
      <c r="B19496">
        <v>3.14261015780784E-6</v>
      </c>
      <c r="C19496" s="1">
        <v>1.87556638882056E-4</v>
      </c>
      <c r="D19496">
        <v>0.125</v>
      </c>
      <c r="E19496">
        <v>3.1746031746031703E-2</v>
      </c>
      <c r="F19496">
        <v>0.122448979591837</v>
      </c>
      <c r="G19496">
        <v>2.5000000000000001E-2</v>
      </c>
      <c r="H19496">
        <v>0.29411764705882398</v>
      </c>
      <c r="I19496">
        <v>8.8709677419354802E-2</v>
      </c>
      <c r="J19496" s="1" t="s">
        <v>23229</v>
      </c>
      <c r="K19496" t="s">
        <v>23239</v>
      </c>
      <c r="L19496" t="s">
        <v>62236</v>
      </c>
      <c r="M19496" t="s">
        <v>62237</v>
      </c>
    </row>
    <row r="19497" spans="1:13">
      <c r="A19497" s="1" t="s">
        <v>21514</v>
      </c>
      <c r="B19497">
        <v>2.9899740999205101E-7</v>
      </c>
      <c r="C19497" s="1">
        <v>1.02149452659363E-6</v>
      </c>
      <c r="D19497">
        <v>1</v>
      </c>
      <c r="E19497">
        <v>1</v>
      </c>
      <c r="F19497">
        <v>0.91082802547770703</v>
      </c>
      <c r="G19497">
        <v>1</v>
      </c>
      <c r="H19497">
        <v>0.90123456790123502</v>
      </c>
      <c r="I19497">
        <v>0.93181818181818199</v>
      </c>
      <c r="J19497" s="1">
        <v>1</v>
      </c>
      <c r="K19497" t="s">
        <v>23241</v>
      </c>
      <c r="L19497" t="s">
        <v>62238</v>
      </c>
      <c r="M19497" t="s">
        <v>62239</v>
      </c>
    </row>
    <row r="19498" spans="1:13">
      <c r="A19498" s="1" t="s">
        <v>21515</v>
      </c>
      <c r="B19498">
        <v>1.46329640508535E-6</v>
      </c>
      <c r="C19498" s="1">
        <v>6.5165890139475506E-5</v>
      </c>
      <c r="D19498">
        <v>0</v>
      </c>
      <c r="E19498">
        <v>0</v>
      </c>
      <c r="F19498">
        <v>0</v>
      </c>
      <c r="G19498">
        <v>0.625</v>
      </c>
      <c r="H19498">
        <v>2.4691358024691398E-2</v>
      </c>
      <c r="I19498">
        <v>0.12</v>
      </c>
      <c r="J19498" s="1">
        <v>0</v>
      </c>
      <c r="K19498" t="s">
        <v>23241</v>
      </c>
      <c r="L19498" t="s">
        <v>62240</v>
      </c>
      <c r="M19498" t="s">
        <v>62241</v>
      </c>
    </row>
    <row r="19499" spans="1:13">
      <c r="A19499" s="1" t="s">
        <v>21516</v>
      </c>
      <c r="B19499">
        <v>2.26755820130311E-4</v>
      </c>
      <c r="C19499" s="1">
        <v>3.6434514327856302E-6</v>
      </c>
      <c r="D19499">
        <v>0.37096774193548399</v>
      </c>
      <c r="E19499">
        <v>0.51648351648351698</v>
      </c>
      <c r="F19499">
        <v>7.9113924050632903E-2</v>
      </c>
      <c r="G19499">
        <v>4.8780487804878099E-2</v>
      </c>
      <c r="H19499">
        <v>0.105263157894737</v>
      </c>
      <c r="I19499">
        <v>0.26250000000000001</v>
      </c>
      <c r="J19499" s="1" t="s">
        <v>23229</v>
      </c>
      <c r="K19499" t="s">
        <v>23238</v>
      </c>
      <c r="L19499" t="s">
        <v>62242</v>
      </c>
      <c r="M19499" t="s">
        <v>62243</v>
      </c>
    </row>
    <row r="19500" spans="1:13">
      <c r="A19500" s="1" t="s">
        <v>21517</v>
      </c>
      <c r="B19500">
        <v>5.8858478511110302E-7</v>
      </c>
      <c r="C19500" s="1">
        <v>9.2447778060436207E-5</v>
      </c>
      <c r="D19500">
        <v>0.84782608695652195</v>
      </c>
      <c r="E19500">
        <v>0.95454545454545503</v>
      </c>
      <c r="F19500">
        <v>0.82653061224489799</v>
      </c>
      <c r="G19500">
        <v>0.92857142857142905</v>
      </c>
      <c r="H19500">
        <v>0.73239436619718301</v>
      </c>
      <c r="I19500">
        <v>0.81818181818181801</v>
      </c>
      <c r="J19500" s="1">
        <v>1</v>
      </c>
      <c r="K19500" t="s">
        <v>23238</v>
      </c>
      <c r="L19500" t="s">
        <v>62244</v>
      </c>
      <c r="M19500" t="s">
        <v>62245</v>
      </c>
    </row>
    <row r="19501" spans="1:13">
      <c r="A19501" s="1" t="s">
        <v>21518</v>
      </c>
      <c r="B19501">
        <v>1.6403554027028399E-5</v>
      </c>
      <c r="C19501" s="1">
        <v>1.358769734817E-5</v>
      </c>
      <c r="D19501">
        <v>0.13793103448275901</v>
      </c>
      <c r="E19501">
        <v>0.107142857142857</v>
      </c>
      <c r="F19501">
        <v>0.32926829268292701</v>
      </c>
      <c r="G19501">
        <v>2.9411764705882401E-2</v>
      </c>
      <c r="H19501">
        <v>0.37864077669902901</v>
      </c>
      <c r="I19501">
        <v>0.2</v>
      </c>
      <c r="J19501" s="1">
        <v>0</v>
      </c>
      <c r="K19501" t="s">
        <v>23239</v>
      </c>
      <c r="L19501" t="s">
        <v>62246</v>
      </c>
      <c r="M19501" t="s">
        <v>62247</v>
      </c>
    </row>
    <row r="19502" spans="1:13">
      <c r="A19502" s="1" t="s">
        <v>21519</v>
      </c>
      <c r="B19502">
        <v>1.20045055288353E-5</v>
      </c>
      <c r="C19502" s="1">
        <v>5.0492701845385896E-6</v>
      </c>
      <c r="D19502">
        <v>3.8461538461538498E-2</v>
      </c>
      <c r="E19502">
        <v>1.16279069767442E-2</v>
      </c>
      <c r="F19502">
        <v>0.113970588235294</v>
      </c>
      <c r="G19502">
        <v>6.25E-2</v>
      </c>
      <c r="H19502">
        <v>0</v>
      </c>
      <c r="I19502">
        <v>0</v>
      </c>
      <c r="J19502" s="1" t="s">
        <v>23229</v>
      </c>
      <c r="K19502" t="s">
        <v>23241</v>
      </c>
      <c r="L19502" t="s">
        <v>62248</v>
      </c>
      <c r="M19502" t="s">
        <v>62249</v>
      </c>
    </row>
    <row r="19503" spans="1:13">
      <c r="A19503" s="1" t="s">
        <v>21520</v>
      </c>
      <c r="B19503">
        <v>2.8091589882790402E-6</v>
      </c>
      <c r="C19503" s="1">
        <v>4.1799352966716901E-6</v>
      </c>
      <c r="D19503">
        <v>0</v>
      </c>
      <c r="E19503">
        <v>5.6818181818181802E-3</v>
      </c>
      <c r="F19503">
        <v>0</v>
      </c>
      <c r="G19503">
        <v>0</v>
      </c>
      <c r="H19503">
        <v>0</v>
      </c>
      <c r="I19503">
        <v>3.4653465346534698E-2</v>
      </c>
      <c r="J19503" s="1">
        <v>0</v>
      </c>
      <c r="K19503" t="s">
        <v>23238</v>
      </c>
      <c r="L19503" t="s">
        <v>62250</v>
      </c>
      <c r="M19503" t="s">
        <v>62251</v>
      </c>
    </row>
    <row r="19504" spans="1:13">
      <c r="A19504" s="1" t="s">
        <v>21521</v>
      </c>
      <c r="B19504">
        <v>6.57235531173193E-7</v>
      </c>
      <c r="C19504" s="1">
        <v>8.2369225343686494E-9</v>
      </c>
      <c r="D19504">
        <v>0.97727272727272696</v>
      </c>
      <c r="E19504">
        <v>0.89873417721519</v>
      </c>
      <c r="F19504">
        <v>1</v>
      </c>
      <c r="G19504">
        <v>1</v>
      </c>
      <c r="H19504">
        <v>1</v>
      </c>
      <c r="I19504">
        <v>1</v>
      </c>
      <c r="J19504" s="1">
        <v>1</v>
      </c>
      <c r="K19504" t="s">
        <v>23241</v>
      </c>
      <c r="L19504" t="s">
        <v>62252</v>
      </c>
      <c r="M19504" t="s">
        <v>62253</v>
      </c>
    </row>
    <row r="19505" spans="1:13">
      <c r="A19505" s="1" t="s">
        <v>21522</v>
      </c>
      <c r="B19505">
        <v>4.31244047596184E-4</v>
      </c>
      <c r="C19505" s="1">
        <v>1.93812836271192E-5</v>
      </c>
      <c r="D19505">
        <v>0.546875</v>
      </c>
      <c r="E19505">
        <v>0.30645161290322598</v>
      </c>
      <c r="F19505">
        <v>0.51025641025641</v>
      </c>
      <c r="G19505">
        <v>0.214285714285714</v>
      </c>
      <c r="H19505">
        <v>0.722727272727273</v>
      </c>
      <c r="I19505">
        <v>0.46086956521739098</v>
      </c>
      <c r="J19505" s="1">
        <v>5.5555555555555601E-2</v>
      </c>
      <c r="K19505" t="s">
        <v>23239</v>
      </c>
      <c r="L19505" t="s">
        <v>62254</v>
      </c>
      <c r="M19505" t="s">
        <v>62255</v>
      </c>
    </row>
    <row r="19506" spans="1:13">
      <c r="A19506" s="1" t="s">
        <v>21523</v>
      </c>
      <c r="B19506">
        <v>4.7336890560658799E-6</v>
      </c>
      <c r="C19506" s="1">
        <v>1.3825625614457999E-7</v>
      </c>
      <c r="D19506">
        <v>1</v>
      </c>
      <c r="E19506">
        <v>0.98611111111111105</v>
      </c>
      <c r="F19506">
        <v>0.89937106918238996</v>
      </c>
      <c r="G19506">
        <v>1</v>
      </c>
      <c r="H19506">
        <v>0.94354838709677402</v>
      </c>
      <c r="I19506">
        <v>1</v>
      </c>
      <c r="J19506" s="1">
        <v>1</v>
      </c>
      <c r="K19506" t="s">
        <v>23240</v>
      </c>
      <c r="L19506" t="s">
        <v>62256</v>
      </c>
      <c r="M19506" t="s">
        <v>62257</v>
      </c>
    </row>
    <row r="19507" spans="1:13">
      <c r="A19507" s="1" t="s">
        <v>21524</v>
      </c>
      <c r="B19507">
        <v>6.4141461460216595E-8</v>
      </c>
      <c r="C19507" s="1">
        <v>7.5689980515667795E-7</v>
      </c>
      <c r="D19507">
        <v>0</v>
      </c>
      <c r="E19507">
        <v>0</v>
      </c>
      <c r="F19507">
        <v>0</v>
      </c>
      <c r="G19507">
        <v>0.29310344827586199</v>
      </c>
      <c r="H19507">
        <v>8.2089552238805999E-2</v>
      </c>
      <c r="I19507">
        <v>3.06122448979592E-2</v>
      </c>
      <c r="J19507" s="1">
        <v>0</v>
      </c>
      <c r="K19507" t="s">
        <v>23241</v>
      </c>
      <c r="L19507" t="s">
        <v>62258</v>
      </c>
      <c r="M19507" t="s">
        <v>62259</v>
      </c>
    </row>
    <row r="19508" spans="1:13">
      <c r="A19508" s="1" t="s">
        <v>21525</v>
      </c>
      <c r="B19508">
        <v>1.0653934863607299E-5</v>
      </c>
      <c r="C19508" s="1">
        <v>3.1557496659290302E-6</v>
      </c>
      <c r="D19508">
        <v>0</v>
      </c>
      <c r="E19508">
        <v>0</v>
      </c>
      <c r="F19508">
        <v>4.1666666666666699E-2</v>
      </c>
      <c r="G19508">
        <v>0</v>
      </c>
      <c r="H19508">
        <v>0</v>
      </c>
      <c r="I19508">
        <v>0</v>
      </c>
      <c r="J19508" s="1">
        <v>0</v>
      </c>
      <c r="K19508" t="s">
        <v>23242</v>
      </c>
      <c r="L19508" t="s">
        <v>62260</v>
      </c>
      <c r="M19508" t="s">
        <v>62261</v>
      </c>
    </row>
    <row r="19509" spans="1:13">
      <c r="A19509" s="1" t="s">
        <v>21526</v>
      </c>
      <c r="B19509">
        <v>3.5095441226715101E-6</v>
      </c>
      <c r="C19509" s="1">
        <v>3.5353060991997498E-7</v>
      </c>
      <c r="D19509">
        <v>1</v>
      </c>
      <c r="E19509">
        <v>1</v>
      </c>
      <c r="F19509">
        <v>1</v>
      </c>
      <c r="G19509">
        <v>1</v>
      </c>
      <c r="H19509">
        <v>1</v>
      </c>
      <c r="I19509">
        <v>0.92567567567567599</v>
      </c>
      <c r="J19509" s="1" t="s">
        <v>23229</v>
      </c>
      <c r="K19509" t="s">
        <v>23238</v>
      </c>
      <c r="L19509" t="s">
        <v>62262</v>
      </c>
      <c r="M19509" t="s">
        <v>62263</v>
      </c>
    </row>
    <row r="19510" spans="1:13">
      <c r="A19510" s="1" t="s">
        <v>21527</v>
      </c>
      <c r="B19510">
        <v>4.7584346739372101E-7</v>
      </c>
      <c r="C19510" s="1">
        <v>7.9018494904238699E-8</v>
      </c>
      <c r="D19510">
        <v>2.27272727272727E-2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 s="1">
        <v>0</v>
      </c>
      <c r="K19510" t="s">
        <v>23238</v>
      </c>
      <c r="L19510" t="s">
        <v>62264</v>
      </c>
      <c r="M19510" t="s">
        <v>62265</v>
      </c>
    </row>
    <row r="19511" spans="1:13">
      <c r="A19511" s="1" t="s">
        <v>21528</v>
      </c>
      <c r="B19511">
        <v>3.04206312024699E-5</v>
      </c>
      <c r="C19511" s="1">
        <v>3.4971075952969402E-6</v>
      </c>
      <c r="D19511">
        <v>3.125E-2</v>
      </c>
      <c r="E19511">
        <v>2.0833333333333301E-2</v>
      </c>
      <c r="F19511">
        <v>0.141025641025641</v>
      </c>
      <c r="G19511">
        <v>6.14035087719298E-2</v>
      </c>
      <c r="H19511">
        <v>0.14159292035398199</v>
      </c>
      <c r="I19511">
        <v>8.4000000000000005E-2</v>
      </c>
      <c r="J19511" s="1">
        <v>0</v>
      </c>
      <c r="K19511" t="s">
        <v>23240</v>
      </c>
      <c r="L19511" t="s">
        <v>62266</v>
      </c>
      <c r="M19511" t="s">
        <v>62267</v>
      </c>
    </row>
    <row r="19512" spans="1:13">
      <c r="A19512" s="1" t="s">
        <v>21529</v>
      </c>
      <c r="B19512">
        <v>1.95679854707555E-5</v>
      </c>
      <c r="C19512" s="1">
        <v>8.0224041972051799E-7</v>
      </c>
      <c r="D19512">
        <v>1</v>
      </c>
      <c r="E19512">
        <v>0.98314606741572996</v>
      </c>
      <c r="F19512">
        <v>0.81005586592178802</v>
      </c>
      <c r="G19512">
        <v>1</v>
      </c>
      <c r="H19512">
        <v>0.91935483870967705</v>
      </c>
      <c r="I19512">
        <v>0.97222222222222199</v>
      </c>
      <c r="J19512" s="1">
        <v>1</v>
      </c>
      <c r="K19512" t="s">
        <v>23242</v>
      </c>
      <c r="L19512" t="s">
        <v>62268</v>
      </c>
      <c r="M19512" t="s">
        <v>62269</v>
      </c>
    </row>
    <row r="19513" spans="1:13">
      <c r="A19513" s="1" t="s">
        <v>21530</v>
      </c>
      <c r="B19513">
        <v>1.3191275138438499E-5</v>
      </c>
      <c r="C19513" s="1">
        <v>4.5834500768329502E-5</v>
      </c>
      <c r="D19513">
        <v>0</v>
      </c>
      <c r="E19513">
        <v>0</v>
      </c>
      <c r="F19513">
        <v>0</v>
      </c>
      <c r="G19513">
        <v>0.56730769230769196</v>
      </c>
      <c r="H19513">
        <v>1.3761467889908299E-2</v>
      </c>
      <c r="I19513">
        <v>0.108108108108108</v>
      </c>
      <c r="J19513" s="1">
        <v>0</v>
      </c>
      <c r="K19513" t="s">
        <v>23241</v>
      </c>
      <c r="L19513" t="s">
        <v>62270</v>
      </c>
      <c r="M19513" t="s">
        <v>62271</v>
      </c>
    </row>
    <row r="19514" spans="1:13">
      <c r="A19514" s="1" t="s">
        <v>21531</v>
      </c>
      <c r="B19514">
        <v>1.12041461373106E-7</v>
      </c>
      <c r="C19514" s="1">
        <v>9.34159246963837E-8</v>
      </c>
      <c r="D19514">
        <v>1</v>
      </c>
      <c r="E19514">
        <v>1</v>
      </c>
      <c r="F19514">
        <v>1</v>
      </c>
      <c r="G19514">
        <v>1</v>
      </c>
      <c r="H19514">
        <v>1</v>
      </c>
      <c r="I19514">
        <v>0.98275862068965503</v>
      </c>
      <c r="J19514" s="1">
        <v>1</v>
      </c>
      <c r="K19514" t="s">
        <v>23238</v>
      </c>
      <c r="L19514" t="s">
        <v>62272</v>
      </c>
      <c r="M19514" t="s">
        <v>62273</v>
      </c>
    </row>
    <row r="19515" spans="1:13">
      <c r="A19515" s="1" t="s">
        <v>21532</v>
      </c>
      <c r="B19515">
        <v>1.28504745355574E-5</v>
      </c>
      <c r="C19515" s="1">
        <v>6.82647195488609E-6</v>
      </c>
      <c r="D19515">
        <v>0.16666666666666699</v>
      </c>
      <c r="E19515">
        <v>0.24603174603174599</v>
      </c>
      <c r="F19515">
        <v>2.0979020979021001E-2</v>
      </c>
      <c r="G19515">
        <v>0</v>
      </c>
      <c r="H19515">
        <v>0</v>
      </c>
      <c r="I19515">
        <v>0</v>
      </c>
      <c r="J19515" s="1">
        <v>6.25E-2</v>
      </c>
      <c r="K19515" t="s">
        <v>23241</v>
      </c>
      <c r="L19515" t="s">
        <v>62274</v>
      </c>
      <c r="M19515" t="s">
        <v>62275</v>
      </c>
    </row>
    <row r="19516" spans="1:13">
      <c r="A19516" s="1" t="s">
        <v>21533</v>
      </c>
      <c r="B19516">
        <v>1.2687027133369599E-5</v>
      </c>
      <c r="C19516" s="1">
        <v>3.1067938605605899E-4</v>
      </c>
      <c r="D19516">
        <v>4.1666666666666699E-2</v>
      </c>
      <c r="E19516">
        <v>0</v>
      </c>
      <c r="F19516">
        <v>6.0975609756097598E-3</v>
      </c>
      <c r="G19516">
        <v>0.26470588235294101</v>
      </c>
      <c r="H19516">
        <v>5.8823529411764698E-2</v>
      </c>
      <c r="I19516">
        <v>0.22727272727272699</v>
      </c>
      <c r="J19516" s="1">
        <v>0</v>
      </c>
      <c r="K19516" t="s">
        <v>23241</v>
      </c>
      <c r="L19516" t="s">
        <v>62276</v>
      </c>
      <c r="M19516" t="s">
        <v>62277</v>
      </c>
    </row>
    <row r="19517" spans="1:13">
      <c r="A19517" s="1" t="s">
        <v>21534</v>
      </c>
      <c r="B19517">
        <v>4.7345350261358801E-6</v>
      </c>
      <c r="C19517" s="1">
        <v>1.1299226322518901E-5</v>
      </c>
      <c r="D19517">
        <v>0.875</v>
      </c>
      <c r="E19517">
        <v>0.99462365591397806</v>
      </c>
      <c r="F19517">
        <v>0.99378881987577605</v>
      </c>
      <c r="G19517">
        <v>1</v>
      </c>
      <c r="H19517">
        <v>0.80952380952380998</v>
      </c>
      <c r="I19517">
        <v>0.917721518987342</v>
      </c>
      <c r="J19517" s="1">
        <v>1</v>
      </c>
      <c r="K19517" t="s">
        <v>23238</v>
      </c>
      <c r="L19517" t="s">
        <v>62278</v>
      </c>
      <c r="M19517" t="s">
        <v>62279</v>
      </c>
    </row>
    <row r="19518" spans="1:13">
      <c r="A19518" s="1" t="s">
        <v>21535</v>
      </c>
      <c r="B19518">
        <v>2.0364301418769501E-5</v>
      </c>
      <c r="C19518" s="1">
        <v>1.28833499054222E-6</v>
      </c>
      <c r="D19518">
        <v>0</v>
      </c>
      <c r="E19518">
        <v>9.1463414634146298E-2</v>
      </c>
      <c r="F19518">
        <v>4.4642857142857097E-3</v>
      </c>
      <c r="G19518">
        <v>0</v>
      </c>
      <c r="H19518">
        <v>7.3529411764705899E-3</v>
      </c>
      <c r="I19518">
        <v>0</v>
      </c>
      <c r="J19518" s="1" t="s">
        <v>23229</v>
      </c>
      <c r="K19518" t="s">
        <v>23240</v>
      </c>
      <c r="L19518" t="s">
        <v>62280</v>
      </c>
      <c r="M19518" t="s">
        <v>62281</v>
      </c>
    </row>
    <row r="19519" spans="1:13">
      <c r="A19519" s="1" t="s">
        <v>21536</v>
      </c>
      <c r="B19519">
        <v>1.38133919117784E-4</v>
      </c>
      <c r="C19519" s="1">
        <v>5.81075757199214E-5</v>
      </c>
      <c r="D19519">
        <v>0.52</v>
      </c>
      <c r="E19519">
        <v>0.36</v>
      </c>
      <c r="F19519">
        <v>0.79865771812080499</v>
      </c>
      <c r="G19519">
        <v>0.16666666666666699</v>
      </c>
      <c r="H19519">
        <v>0.75</v>
      </c>
      <c r="I19519">
        <v>0.41176470588235298</v>
      </c>
      <c r="J19519" s="1">
        <v>0</v>
      </c>
      <c r="K19519" t="s">
        <v>23238</v>
      </c>
      <c r="L19519" t="s">
        <v>62282</v>
      </c>
      <c r="M19519" t="s">
        <v>62283</v>
      </c>
    </row>
    <row r="19520" spans="1:13">
      <c r="A19520" s="1" t="s">
        <v>21537</v>
      </c>
      <c r="B19520">
        <v>2.5682275480774902E-7</v>
      </c>
      <c r="C19520" s="1">
        <v>2.8899640773250399E-6</v>
      </c>
      <c r="D19520">
        <v>1</v>
      </c>
      <c r="E19520">
        <v>1</v>
      </c>
      <c r="F19520">
        <v>0.88802083333333304</v>
      </c>
      <c r="G19520">
        <v>0.95945945945945899</v>
      </c>
      <c r="H19520">
        <v>0.9375</v>
      </c>
      <c r="I19520">
        <v>0.96923076923076901</v>
      </c>
      <c r="J19520" s="1">
        <v>1</v>
      </c>
      <c r="K19520" t="s">
        <v>23241</v>
      </c>
      <c r="L19520" t="s">
        <v>62284</v>
      </c>
      <c r="M19520" t="s">
        <v>62285</v>
      </c>
    </row>
    <row r="19521" spans="1:13">
      <c r="A19521" s="1" t="s">
        <v>21538</v>
      </c>
      <c r="B19521">
        <v>1.2126199384423599E-6</v>
      </c>
      <c r="C19521" s="1">
        <v>6.9776040853923099E-8</v>
      </c>
      <c r="D19521">
        <v>1</v>
      </c>
      <c r="E19521">
        <v>1</v>
      </c>
      <c r="F19521">
        <v>1</v>
      </c>
      <c r="G19521">
        <v>0.81428571428571395</v>
      </c>
      <c r="H19521">
        <v>1</v>
      </c>
      <c r="I19521">
        <v>0.93137254901960798</v>
      </c>
      <c r="J19521" s="1">
        <v>1</v>
      </c>
      <c r="K19521" t="s">
        <v>23241</v>
      </c>
      <c r="L19521" t="s">
        <v>62286</v>
      </c>
      <c r="M19521" t="s">
        <v>62287</v>
      </c>
    </row>
    <row r="19522" spans="1:13">
      <c r="A19522" s="1" t="s">
        <v>21539</v>
      </c>
      <c r="B19522">
        <v>5.6248197172325004E-7</v>
      </c>
      <c r="C19522" s="1">
        <v>4.1409701836808999E-7</v>
      </c>
      <c r="D19522">
        <v>0</v>
      </c>
      <c r="E19522">
        <v>0</v>
      </c>
      <c r="F19522">
        <v>0</v>
      </c>
      <c r="G19522">
        <v>0.128571428571429</v>
      </c>
      <c r="H19522">
        <v>0</v>
      </c>
      <c r="I19522">
        <v>0</v>
      </c>
      <c r="J19522" s="1">
        <v>0</v>
      </c>
      <c r="K19522" t="s">
        <v>23237</v>
      </c>
      <c r="L19522" t="s">
        <v>62288</v>
      </c>
      <c r="M19522" t="s">
        <v>62289</v>
      </c>
    </row>
    <row r="19523" spans="1:13">
      <c r="A19523" s="1" t="s">
        <v>21540</v>
      </c>
      <c r="B19523">
        <v>5.0544382174519E-6</v>
      </c>
      <c r="C19523" s="1">
        <v>3.3600412675286701E-5</v>
      </c>
      <c r="D19523">
        <v>0.984375</v>
      </c>
      <c r="E19523">
        <v>0.97872340425531901</v>
      </c>
      <c r="F19523">
        <v>0.979487179487179</v>
      </c>
      <c r="G19523">
        <v>0.82727272727272705</v>
      </c>
      <c r="H19523">
        <v>0.98684210526315796</v>
      </c>
      <c r="I19523">
        <v>0.83796296296296302</v>
      </c>
      <c r="J19523" s="1">
        <v>1</v>
      </c>
      <c r="K19523" t="s">
        <v>23241</v>
      </c>
      <c r="L19523" t="s">
        <v>62290</v>
      </c>
      <c r="M19523" t="s">
        <v>62291</v>
      </c>
    </row>
    <row r="19524" spans="1:13">
      <c r="A19524" s="1" t="s">
        <v>21541</v>
      </c>
      <c r="B19524">
        <v>2.57730895045319E-7</v>
      </c>
      <c r="C19524" s="1">
        <v>7.8900451482114403E-6</v>
      </c>
      <c r="D19524">
        <v>1</v>
      </c>
      <c r="E19524">
        <v>1</v>
      </c>
      <c r="F19524">
        <v>1</v>
      </c>
      <c r="G19524">
        <v>1</v>
      </c>
      <c r="H19524">
        <v>0.99519230769230804</v>
      </c>
      <c r="I19524">
        <v>0.94382022471910099</v>
      </c>
      <c r="J19524" s="1" t="s">
        <v>23229</v>
      </c>
      <c r="K19524" t="s">
        <v>23239</v>
      </c>
      <c r="L19524" t="s">
        <v>62292</v>
      </c>
      <c r="M19524" t="s">
        <v>62293</v>
      </c>
    </row>
    <row r="19525" spans="1:13">
      <c r="A19525" s="1" t="s">
        <v>21542</v>
      </c>
      <c r="B19525">
        <v>1.34644611089213E-8</v>
      </c>
      <c r="C19525" s="1">
        <v>1.5953779566585199E-6</v>
      </c>
      <c r="D19525">
        <v>0</v>
      </c>
      <c r="E19525">
        <v>0</v>
      </c>
      <c r="F19525">
        <v>0</v>
      </c>
      <c r="G19525">
        <v>0.191176470588235</v>
      </c>
      <c r="H19525">
        <v>3.5211267605633798E-2</v>
      </c>
      <c r="I19525">
        <v>0.112903225806452</v>
      </c>
      <c r="J19525" s="1">
        <v>0</v>
      </c>
      <c r="K19525" t="s">
        <v>23242</v>
      </c>
      <c r="L19525" t="s">
        <v>62294</v>
      </c>
      <c r="M19525" t="s">
        <v>62295</v>
      </c>
    </row>
    <row r="19526" spans="1:13">
      <c r="A19526" s="1" t="s">
        <v>21543</v>
      </c>
      <c r="B19526">
        <v>7.6253849797936998E-4</v>
      </c>
      <c r="C19526" s="1">
        <v>8.3555129530669405E-4</v>
      </c>
      <c r="D19526">
        <v>0.91071428571428603</v>
      </c>
      <c r="E19526">
        <v>0.99444444444444402</v>
      </c>
      <c r="F19526">
        <v>0.36206896551724099</v>
      </c>
      <c r="G19526">
        <v>0.578125</v>
      </c>
      <c r="H19526">
        <v>0.13596491228070201</v>
      </c>
      <c r="I19526">
        <v>0.49504950495049499</v>
      </c>
      <c r="J19526" s="1">
        <v>1</v>
      </c>
      <c r="K19526" t="s">
        <v>23238</v>
      </c>
      <c r="L19526" t="s">
        <v>62296</v>
      </c>
      <c r="M19526" t="s">
        <v>62297</v>
      </c>
    </row>
    <row r="19527" spans="1:13">
      <c r="A19527" s="1" t="s">
        <v>21544</v>
      </c>
      <c r="B19527">
        <v>3.9797865352185298E-6</v>
      </c>
      <c r="C19527" s="1">
        <v>6.9647593084530802E-7</v>
      </c>
      <c r="D19527">
        <v>0.952380952380952</v>
      </c>
      <c r="E19527">
        <v>1</v>
      </c>
      <c r="F19527">
        <v>0.98275862068965503</v>
      </c>
      <c r="G19527">
        <v>1</v>
      </c>
      <c r="H19527">
        <v>0.99253731343283602</v>
      </c>
      <c r="I19527">
        <v>0.99180327868852503</v>
      </c>
      <c r="J19527" s="1" t="s">
        <v>23229</v>
      </c>
      <c r="K19527" t="s">
        <v>23238</v>
      </c>
      <c r="L19527" t="s">
        <v>62298</v>
      </c>
      <c r="M19527" t="s">
        <v>62299</v>
      </c>
    </row>
    <row r="19528" spans="1:13">
      <c r="A19528" s="1" t="s">
        <v>21545</v>
      </c>
      <c r="B19528">
        <v>1.28345854723484E-5</v>
      </c>
      <c r="C19528" s="1">
        <v>8.1280436785362508E-6</v>
      </c>
      <c r="D19528">
        <v>0</v>
      </c>
      <c r="E19528">
        <v>0</v>
      </c>
      <c r="F19528">
        <v>0.405555555555556</v>
      </c>
      <c r="G19528">
        <v>0.29411764705882398</v>
      </c>
      <c r="H19528">
        <v>0.456989247311828</v>
      </c>
      <c r="I19528">
        <v>0.25595238095238099</v>
      </c>
      <c r="J19528" s="1" t="s">
        <v>23229</v>
      </c>
      <c r="K19528" t="s">
        <v>23238</v>
      </c>
      <c r="L19528" t="s">
        <v>62300</v>
      </c>
      <c r="M19528" t="s">
        <v>62301</v>
      </c>
    </row>
    <row r="19529" spans="1:13">
      <c r="A19529" s="1" t="s">
        <v>21546</v>
      </c>
      <c r="B19529">
        <v>3.3451131901571698E-5</v>
      </c>
      <c r="C19529" s="1">
        <v>8.0480363338098997E-7</v>
      </c>
      <c r="D19529">
        <v>1.5625E-2</v>
      </c>
      <c r="E19529">
        <v>8.4269662921348298E-2</v>
      </c>
      <c r="F19529">
        <v>3.1645569620253199E-3</v>
      </c>
      <c r="G19529">
        <v>0</v>
      </c>
      <c r="H19529">
        <v>0</v>
      </c>
      <c r="I19529">
        <v>0</v>
      </c>
      <c r="J19529" s="1" t="s">
        <v>23229</v>
      </c>
      <c r="K19529" t="s">
        <v>23241</v>
      </c>
      <c r="L19529" t="s">
        <v>62302</v>
      </c>
      <c r="M19529" t="s">
        <v>62303</v>
      </c>
    </row>
    <row r="19530" spans="1:13">
      <c r="A19530" s="1" t="s">
        <v>21547</v>
      </c>
      <c r="B19530">
        <v>0</v>
      </c>
      <c r="C19530" s="1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 s="1">
        <v>0.94444444444444398</v>
      </c>
      <c r="K19530" t="s">
        <v>23237</v>
      </c>
      <c r="L19530" t="s">
        <v>62304</v>
      </c>
      <c r="M19530" t="s">
        <v>62305</v>
      </c>
    </row>
    <row r="19531" spans="1:13">
      <c r="A19531" s="1" t="s">
        <v>21548</v>
      </c>
      <c r="B19531">
        <v>5.8596823833893702E-6</v>
      </c>
      <c r="C19531" s="1">
        <v>1.3706259590100399E-5</v>
      </c>
      <c r="D19531">
        <v>0.96666666666666701</v>
      </c>
      <c r="E19531">
        <v>1</v>
      </c>
      <c r="F19531">
        <v>0.89825581395348797</v>
      </c>
      <c r="G19531">
        <v>1</v>
      </c>
      <c r="H19531">
        <v>0.98571428571428599</v>
      </c>
      <c r="I19531">
        <v>1</v>
      </c>
      <c r="J19531" s="1">
        <v>1</v>
      </c>
      <c r="K19531" t="s">
        <v>23238</v>
      </c>
      <c r="L19531" t="s">
        <v>62306</v>
      </c>
      <c r="M19531" t="s">
        <v>62307</v>
      </c>
    </row>
    <row r="19532" spans="1:13">
      <c r="A19532" s="1" t="s">
        <v>21549</v>
      </c>
      <c r="B19532">
        <v>1.17736146949042E-5</v>
      </c>
      <c r="C19532" s="1">
        <v>3.7958432660306501E-6</v>
      </c>
      <c r="D19532">
        <v>0</v>
      </c>
      <c r="E19532">
        <v>0</v>
      </c>
      <c r="F19532">
        <v>0</v>
      </c>
      <c r="G19532">
        <v>0.61428571428571399</v>
      </c>
      <c r="H19532">
        <v>0</v>
      </c>
      <c r="I19532">
        <v>0.17647058823529399</v>
      </c>
      <c r="J19532" s="1" t="s">
        <v>23229</v>
      </c>
      <c r="K19532" t="s">
        <v>23240</v>
      </c>
      <c r="L19532" t="s">
        <v>62308</v>
      </c>
      <c r="M19532" t="s">
        <v>62309</v>
      </c>
    </row>
    <row r="19533" spans="1:13">
      <c r="A19533" s="1" t="s">
        <v>21550</v>
      </c>
      <c r="B19533">
        <v>2.0406875305962499E-6</v>
      </c>
      <c r="C19533" s="1">
        <v>1.1630182984793099E-6</v>
      </c>
      <c r="D19533">
        <v>0.90909090909090895</v>
      </c>
      <c r="E19533">
        <v>0.98412698412698396</v>
      </c>
      <c r="F19533">
        <v>1</v>
      </c>
      <c r="G19533">
        <v>1</v>
      </c>
      <c r="H19533">
        <v>0.89344262295082</v>
      </c>
      <c r="I19533">
        <v>1</v>
      </c>
      <c r="J19533" s="1" t="s">
        <v>23229</v>
      </c>
      <c r="K19533" t="s">
        <v>23242</v>
      </c>
      <c r="L19533" t="s">
        <v>62310</v>
      </c>
      <c r="M19533" t="s">
        <v>62311</v>
      </c>
    </row>
    <row r="19534" spans="1:13">
      <c r="A19534" s="1" t="s">
        <v>21551</v>
      </c>
      <c r="B19534">
        <v>3.5350053083678899E-6</v>
      </c>
      <c r="C19534" s="1">
        <v>1.09375398958077E-4</v>
      </c>
      <c r="D19534">
        <v>0.68</v>
      </c>
      <c r="E19534">
        <v>0.84523809523809501</v>
      </c>
      <c r="F19534">
        <v>0.68965517241379304</v>
      </c>
      <c r="G19534">
        <v>0.91379310344827602</v>
      </c>
      <c r="H19534">
        <v>0.78921568627451</v>
      </c>
      <c r="I19534">
        <v>0.93859649122806998</v>
      </c>
      <c r="J19534" s="1">
        <v>1</v>
      </c>
      <c r="K19534" t="s">
        <v>23241</v>
      </c>
      <c r="L19534" t="s">
        <v>62312</v>
      </c>
      <c r="M19534" t="s">
        <v>62313</v>
      </c>
    </row>
    <row r="19535" spans="1:13">
      <c r="A19535" s="1" t="s">
        <v>21552</v>
      </c>
      <c r="B19535">
        <v>7.6578202857302707E-6</v>
      </c>
      <c r="C19535" s="1">
        <v>6.9066107668964895E-5</v>
      </c>
      <c r="D19535">
        <v>0.828125</v>
      </c>
      <c r="E19535">
        <v>0.91935483870967705</v>
      </c>
      <c r="F19535">
        <v>0.97422680412371099</v>
      </c>
      <c r="G19535">
        <v>0.54807692307692302</v>
      </c>
      <c r="H19535">
        <v>0.95652173913043503</v>
      </c>
      <c r="I19535">
        <v>0.869747899159664</v>
      </c>
      <c r="J19535" s="1">
        <v>1</v>
      </c>
      <c r="K19535" t="s">
        <v>23237</v>
      </c>
      <c r="L19535" t="s">
        <v>62314</v>
      </c>
      <c r="M19535" t="s">
        <v>62315</v>
      </c>
    </row>
    <row r="19536" spans="1:13">
      <c r="A19536" s="1" t="s">
        <v>21553</v>
      </c>
      <c r="B19536">
        <v>4.4571237673806697E-6</v>
      </c>
      <c r="C19536" s="1">
        <v>3.24306768200679E-6</v>
      </c>
      <c r="D19536">
        <v>0.89473684210526305</v>
      </c>
      <c r="E19536">
        <v>1</v>
      </c>
      <c r="F19536">
        <v>0.969879518072289</v>
      </c>
      <c r="G19536">
        <v>0.88888888888888895</v>
      </c>
      <c r="H19536">
        <v>0.99358974358974395</v>
      </c>
      <c r="I19536">
        <v>0.875</v>
      </c>
      <c r="J19536" s="1" t="s">
        <v>23229</v>
      </c>
      <c r="K19536" t="s">
        <v>23242</v>
      </c>
      <c r="L19536" t="s">
        <v>62316</v>
      </c>
      <c r="M19536" t="s">
        <v>62317</v>
      </c>
    </row>
    <row r="19537" spans="1:13">
      <c r="A19537" s="1" t="s">
        <v>21554</v>
      </c>
      <c r="B19537">
        <v>1.10564606718797E-9</v>
      </c>
      <c r="C19537" s="1">
        <v>1.98202962446493E-7</v>
      </c>
      <c r="D19537">
        <v>0.98148148148148195</v>
      </c>
      <c r="E19537">
        <v>1</v>
      </c>
      <c r="F19537">
        <v>1</v>
      </c>
      <c r="G19537">
        <v>1</v>
      </c>
      <c r="H19537">
        <v>0.98750000000000004</v>
      </c>
      <c r="I19537">
        <v>1</v>
      </c>
      <c r="J19537" s="1">
        <v>0</v>
      </c>
      <c r="K19537" t="s">
        <v>23241</v>
      </c>
      <c r="L19537" t="s">
        <v>62318</v>
      </c>
      <c r="M19537" t="s">
        <v>62319</v>
      </c>
    </row>
    <row r="19538" spans="1:13">
      <c r="A19538" s="1" t="s">
        <v>21555</v>
      </c>
      <c r="B19538">
        <v>4.4301558161598097E-8</v>
      </c>
      <c r="C19538" s="1">
        <v>2.98731736050833E-9</v>
      </c>
      <c r="D19538">
        <v>1</v>
      </c>
      <c r="E19538">
        <v>1</v>
      </c>
      <c r="F19538">
        <v>1</v>
      </c>
      <c r="G19538">
        <v>0.98571428571428599</v>
      </c>
      <c r="H19538">
        <v>1</v>
      </c>
      <c r="I19538">
        <v>1</v>
      </c>
      <c r="J19538" s="1">
        <v>1</v>
      </c>
      <c r="K19538" t="s">
        <v>23238</v>
      </c>
      <c r="L19538" t="s">
        <v>62320</v>
      </c>
      <c r="M19538" t="s">
        <v>62321</v>
      </c>
    </row>
    <row r="19539" spans="1:13">
      <c r="A19539" s="1" t="s">
        <v>21556</v>
      </c>
      <c r="B19539">
        <v>4.9828492967227398E-8</v>
      </c>
      <c r="C19539" s="1">
        <v>5.3674449786047698E-7</v>
      </c>
      <c r="D19539">
        <v>2.0833333333333301E-2</v>
      </c>
      <c r="E19539">
        <v>5.5555555555555601E-2</v>
      </c>
      <c r="F19539">
        <v>0</v>
      </c>
      <c r="G19539">
        <v>6.3636363636363602E-2</v>
      </c>
      <c r="H19539">
        <v>4.7619047619047597E-3</v>
      </c>
      <c r="I19539">
        <v>7.1428571428571397E-2</v>
      </c>
      <c r="J19539" s="1" t="s">
        <v>23229</v>
      </c>
      <c r="K19539" t="s">
        <v>23239</v>
      </c>
      <c r="L19539" t="s">
        <v>62322</v>
      </c>
      <c r="M19539" t="s">
        <v>62323</v>
      </c>
    </row>
    <row r="19540" spans="1:13">
      <c r="A19540" s="1" t="s">
        <v>21557</v>
      </c>
      <c r="B19540">
        <v>6.8914214590227102E-7</v>
      </c>
      <c r="C19540" s="1">
        <v>5.6433989776119602E-6</v>
      </c>
      <c r="D19540">
        <v>1</v>
      </c>
      <c r="E19540">
        <v>1</v>
      </c>
      <c r="F19540">
        <v>0.72</v>
      </c>
      <c r="G19540">
        <v>1</v>
      </c>
      <c r="H19540">
        <v>0.77647058823529402</v>
      </c>
      <c r="I19540">
        <v>0.87288135593220295</v>
      </c>
      <c r="J19540" s="1">
        <v>1</v>
      </c>
      <c r="K19540" t="s">
        <v>23238</v>
      </c>
      <c r="L19540" t="s">
        <v>62324</v>
      </c>
      <c r="M19540" t="s">
        <v>62325</v>
      </c>
    </row>
    <row r="19541" spans="1:13">
      <c r="A19541" s="1" t="s">
        <v>21558</v>
      </c>
      <c r="B19541">
        <v>1.67006344039596E-4</v>
      </c>
      <c r="C19541" s="1">
        <v>3.8767452204001197E-5</v>
      </c>
      <c r="D19541">
        <v>0</v>
      </c>
      <c r="E19541">
        <v>0</v>
      </c>
      <c r="F19541">
        <v>0.69736842105263197</v>
      </c>
      <c r="G19541">
        <v>0.66666666666666696</v>
      </c>
      <c r="H19541">
        <v>0.66049382716049398</v>
      </c>
      <c r="I19541">
        <v>0.35</v>
      </c>
      <c r="J19541" s="1">
        <v>0</v>
      </c>
      <c r="K19541" t="s">
        <v>23241</v>
      </c>
      <c r="L19541" t="s">
        <v>62326</v>
      </c>
      <c r="M19541" t="s">
        <v>62327</v>
      </c>
    </row>
    <row r="19542" spans="1:13">
      <c r="A19542" s="1" t="s">
        <v>21559</v>
      </c>
      <c r="B19542">
        <v>1.56800857136084E-5</v>
      </c>
      <c r="C19542" s="1">
        <v>2.8011301687069E-5</v>
      </c>
      <c r="D19542">
        <v>0.12962962962963001</v>
      </c>
      <c r="E19542">
        <v>1.8292682926829298E-2</v>
      </c>
      <c r="F19542">
        <v>4.7904191616766498E-2</v>
      </c>
      <c r="G19542">
        <v>0</v>
      </c>
      <c r="H19542">
        <v>7.3170731707317097E-2</v>
      </c>
      <c r="I19542">
        <v>6.5789473684210495E-2</v>
      </c>
      <c r="J19542" s="1">
        <v>0</v>
      </c>
      <c r="K19542" t="s">
        <v>23239</v>
      </c>
      <c r="L19542" t="s">
        <v>62328</v>
      </c>
      <c r="M19542" t="s">
        <v>62329</v>
      </c>
    </row>
    <row r="19543" spans="1:13">
      <c r="A19543" s="1" t="s">
        <v>21560</v>
      </c>
      <c r="B19543">
        <v>2.5699270844584301E-5</v>
      </c>
      <c r="C19543" s="1">
        <v>1.6903448231723101E-5</v>
      </c>
      <c r="D19543">
        <v>0.90322580645161299</v>
      </c>
      <c r="E19543">
        <v>1</v>
      </c>
      <c r="F19543">
        <v>0.93539325842696597</v>
      </c>
      <c r="G19543">
        <v>0.97115384615384603</v>
      </c>
      <c r="H19543">
        <v>0.89252336448598102</v>
      </c>
      <c r="I19543">
        <v>0.92156862745098</v>
      </c>
      <c r="J19543" s="1" t="s">
        <v>23229</v>
      </c>
      <c r="K19543" t="s">
        <v>23238</v>
      </c>
      <c r="L19543" t="s">
        <v>62330</v>
      </c>
      <c r="M19543" t="s">
        <v>62331</v>
      </c>
    </row>
    <row r="19544" spans="1:13">
      <c r="A19544" s="1" t="s">
        <v>21561</v>
      </c>
      <c r="B19544">
        <v>2.5464334106604902E-6</v>
      </c>
      <c r="C19544" s="1">
        <v>7.7476409392195601E-5</v>
      </c>
      <c r="D19544">
        <v>0.984375</v>
      </c>
      <c r="E19544">
        <v>1</v>
      </c>
      <c r="F19544">
        <v>0.992307692307692</v>
      </c>
      <c r="G19544">
        <v>0.97413793103448298</v>
      </c>
      <c r="H19544">
        <v>0.84210526315789502</v>
      </c>
      <c r="I19544">
        <v>0.96799999999999997</v>
      </c>
      <c r="J19544" s="1">
        <v>1</v>
      </c>
      <c r="K19544" t="s">
        <v>23238</v>
      </c>
      <c r="L19544" t="s">
        <v>62332</v>
      </c>
      <c r="M19544" t="s">
        <v>62333</v>
      </c>
    </row>
    <row r="19545" spans="1:13">
      <c r="A19545" s="1" t="s">
        <v>21562</v>
      </c>
      <c r="B19545">
        <v>1.13607508006489E-7</v>
      </c>
      <c r="C19545" s="1">
        <v>7.35765037724323E-5</v>
      </c>
      <c r="D19545">
        <v>1</v>
      </c>
      <c r="E19545">
        <v>0.984375</v>
      </c>
      <c r="F19545">
        <v>0.992307692307692</v>
      </c>
      <c r="G19545">
        <v>0.65517241379310298</v>
      </c>
      <c r="H19545">
        <v>0.95614035087719296</v>
      </c>
      <c r="I19545">
        <v>0.91600000000000004</v>
      </c>
      <c r="J19545" s="1">
        <v>1</v>
      </c>
      <c r="K19545" t="s">
        <v>23237</v>
      </c>
      <c r="L19545" t="s">
        <v>62334</v>
      </c>
      <c r="M19545" t="s">
        <v>62335</v>
      </c>
    </row>
    <row r="19546" spans="1:13">
      <c r="A19546" s="1" t="s">
        <v>21563</v>
      </c>
      <c r="B19546">
        <v>1.12808077110789E-7</v>
      </c>
      <c r="C19546" s="1">
        <v>1.6406571767580601E-6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2.6315789473684199E-2</v>
      </c>
      <c r="J19546" s="1">
        <v>0.78571428571428603</v>
      </c>
      <c r="K19546" t="s">
        <v>23239</v>
      </c>
      <c r="L19546" t="s">
        <v>62336</v>
      </c>
      <c r="M19546" t="s">
        <v>62337</v>
      </c>
    </row>
    <row r="19547" spans="1:13">
      <c r="A19547" s="1" t="s">
        <v>21564</v>
      </c>
      <c r="B19547">
        <v>5.3456407001034598E-5</v>
      </c>
      <c r="C19547" s="1">
        <v>8.7977711812144597E-10</v>
      </c>
      <c r="D19547">
        <v>5.7692307692307702E-2</v>
      </c>
      <c r="E19547">
        <v>0.24</v>
      </c>
      <c r="F19547">
        <v>0</v>
      </c>
      <c r="G19547">
        <v>4.5454545454545497E-2</v>
      </c>
      <c r="H19547">
        <v>0</v>
      </c>
      <c r="I19547">
        <v>1.1904761904761901E-2</v>
      </c>
      <c r="J19547" s="1">
        <v>0</v>
      </c>
      <c r="K19547" t="s">
        <v>23239</v>
      </c>
      <c r="L19547" t="s">
        <v>62338</v>
      </c>
      <c r="M19547" t="s">
        <v>62339</v>
      </c>
    </row>
    <row r="19548" spans="1:13">
      <c r="A19548" s="1" t="s">
        <v>21565</v>
      </c>
      <c r="B19548">
        <v>5.8805240958327898E-6</v>
      </c>
      <c r="C19548" s="1">
        <v>7.5715051602197697E-5</v>
      </c>
      <c r="D19548">
        <v>8.6956521739130405E-2</v>
      </c>
      <c r="E19548">
        <v>5.8823529411764696E-3</v>
      </c>
      <c r="F19548">
        <v>0.29166666666666702</v>
      </c>
      <c r="G19548">
        <v>0.44736842105263203</v>
      </c>
      <c r="H19548">
        <v>0.36842105263157898</v>
      </c>
      <c r="I19548">
        <v>0.290697674418605</v>
      </c>
      <c r="J19548" s="1">
        <v>0</v>
      </c>
      <c r="K19548" t="s">
        <v>23242</v>
      </c>
      <c r="L19548" t="s">
        <v>62340</v>
      </c>
      <c r="M19548" t="s">
        <v>62341</v>
      </c>
    </row>
    <row r="19549" spans="1:13">
      <c r="A19549" s="1" t="s">
        <v>21566</v>
      </c>
      <c r="B19549">
        <v>1.16538998686363E-5</v>
      </c>
      <c r="C19549" s="1">
        <v>7.4104536480997505E-5</v>
      </c>
      <c r="D19549">
        <v>0.16666666666666699</v>
      </c>
      <c r="E19549">
        <v>8.9743589743589702E-2</v>
      </c>
      <c r="F19549">
        <v>0.168032786885246</v>
      </c>
      <c r="G19549">
        <v>1.72413793103448E-2</v>
      </c>
      <c r="H19549">
        <v>0.60169491525423702</v>
      </c>
      <c r="I19549">
        <v>8.5365853658536606E-2</v>
      </c>
      <c r="J19549" s="1" t="s">
        <v>23229</v>
      </c>
      <c r="K19549" t="s">
        <v>23242</v>
      </c>
      <c r="L19549" t="s">
        <v>62342</v>
      </c>
      <c r="M19549" t="s">
        <v>62343</v>
      </c>
    </row>
    <row r="19550" spans="1:13">
      <c r="A19550" s="1" t="s">
        <v>21567</v>
      </c>
      <c r="B19550">
        <v>4.2584722927201003E-5</v>
      </c>
      <c r="C19550" s="1">
        <v>2.6750573489279502E-4</v>
      </c>
      <c r="D19550">
        <v>0.921875</v>
      </c>
      <c r="E19550">
        <v>0.88541666666666696</v>
      </c>
      <c r="F19550">
        <v>0.997435897435897</v>
      </c>
      <c r="G19550">
        <v>0.87068965517241403</v>
      </c>
      <c r="H19550">
        <v>0.98684210526315796</v>
      </c>
      <c r="I19550">
        <v>0.73199999999999998</v>
      </c>
      <c r="J19550" s="1">
        <v>4.5454545454545497E-2</v>
      </c>
      <c r="K19550" t="s">
        <v>23238</v>
      </c>
      <c r="L19550" t="s">
        <v>62344</v>
      </c>
      <c r="M19550" t="s">
        <v>62345</v>
      </c>
    </row>
    <row r="19551" spans="1:13">
      <c r="A19551" s="1" t="s">
        <v>21568</v>
      </c>
      <c r="B19551">
        <v>1.65275389330351E-5</v>
      </c>
      <c r="C19551" s="1">
        <v>6.8760381364433498E-8</v>
      </c>
      <c r="D19551">
        <v>1</v>
      </c>
      <c r="E19551">
        <v>0.78160919540229901</v>
      </c>
      <c r="F19551">
        <v>0.99650349650349601</v>
      </c>
      <c r="G19551">
        <v>1</v>
      </c>
      <c r="H19551">
        <v>1</v>
      </c>
      <c r="I19551">
        <v>1</v>
      </c>
      <c r="J19551" s="1">
        <v>1</v>
      </c>
      <c r="K19551" t="s">
        <v>23241</v>
      </c>
      <c r="L19551" t="s">
        <v>62346</v>
      </c>
      <c r="M19551" t="s">
        <v>62347</v>
      </c>
    </row>
    <row r="19552" spans="1:13">
      <c r="A19552" s="1" t="s">
        <v>21569</v>
      </c>
      <c r="B19552">
        <v>2.37453294727673E-6</v>
      </c>
      <c r="C19552" s="1">
        <v>1.5015296186459101E-6</v>
      </c>
      <c r="D19552">
        <v>1</v>
      </c>
      <c r="E19552">
        <v>1</v>
      </c>
      <c r="F19552">
        <v>0.9</v>
      </c>
      <c r="G19552">
        <v>1</v>
      </c>
      <c r="H19552">
        <v>0.99122807017543901</v>
      </c>
      <c r="I19552">
        <v>0.95833333333333304</v>
      </c>
      <c r="J19552" s="1">
        <v>1</v>
      </c>
      <c r="K19552" t="s">
        <v>23238</v>
      </c>
      <c r="L19552" t="s">
        <v>62348</v>
      </c>
      <c r="M19552" t="s">
        <v>62349</v>
      </c>
    </row>
    <row r="19553" spans="1:13">
      <c r="A19553" s="1" t="s">
        <v>21570</v>
      </c>
      <c r="B19553">
        <v>1.6794262327523999E-8</v>
      </c>
      <c r="C19553" s="1">
        <v>1.1830505480681601E-7</v>
      </c>
      <c r="D19553">
        <v>0</v>
      </c>
      <c r="E19553">
        <v>1.21951219512195E-2</v>
      </c>
      <c r="F19553">
        <v>0</v>
      </c>
      <c r="G19553">
        <v>0</v>
      </c>
      <c r="H19553">
        <v>0</v>
      </c>
      <c r="I19553">
        <v>0</v>
      </c>
      <c r="J19553" s="1">
        <v>0.05</v>
      </c>
      <c r="K19553" t="s">
        <v>23238</v>
      </c>
      <c r="L19553" t="s">
        <v>62350</v>
      </c>
      <c r="M19553" t="s">
        <v>62351</v>
      </c>
    </row>
    <row r="19554" spans="1:13">
      <c r="A19554" s="1" t="s">
        <v>21571</v>
      </c>
      <c r="B19554">
        <v>2.31874114427969E-6</v>
      </c>
      <c r="C19554" s="1">
        <v>5.2631307018459699E-7</v>
      </c>
      <c r="D19554">
        <v>4.5454545454545497E-2</v>
      </c>
      <c r="E19554">
        <v>0</v>
      </c>
      <c r="F19554">
        <v>3.0303030303030299E-3</v>
      </c>
      <c r="G19554">
        <v>0</v>
      </c>
      <c r="H19554">
        <v>6.6666666666666697E-3</v>
      </c>
      <c r="I19554">
        <v>0</v>
      </c>
      <c r="J19554" s="1" t="s">
        <v>23229</v>
      </c>
      <c r="K19554" t="s">
        <v>23241</v>
      </c>
      <c r="L19554" t="s">
        <v>62352</v>
      </c>
      <c r="M19554" t="s">
        <v>62353</v>
      </c>
    </row>
    <row r="19555" spans="1:13">
      <c r="A19555" s="1" t="s">
        <v>21572</v>
      </c>
      <c r="B19555">
        <v>2.3954789923689299E-7</v>
      </c>
      <c r="C19555" s="1">
        <v>2.1548154475535699E-7</v>
      </c>
      <c r="D19555">
        <v>0</v>
      </c>
      <c r="E19555">
        <v>0</v>
      </c>
      <c r="F19555">
        <v>2.8571428571428602E-3</v>
      </c>
      <c r="G19555">
        <v>0.359375</v>
      </c>
      <c r="H19555">
        <v>5.74712643678161E-3</v>
      </c>
      <c r="I19555">
        <v>0.269230769230769</v>
      </c>
      <c r="J19555" s="1">
        <v>0</v>
      </c>
      <c r="K19555" t="s">
        <v>23238</v>
      </c>
      <c r="L19555" t="s">
        <v>62354</v>
      </c>
      <c r="M19555" t="s">
        <v>62355</v>
      </c>
    </row>
    <row r="19556" spans="1:13">
      <c r="A19556" s="1" t="s">
        <v>21573</v>
      </c>
      <c r="B19556">
        <v>1.5582069214245799E-6</v>
      </c>
      <c r="C19556" s="1">
        <v>3.0784099158129599E-6</v>
      </c>
      <c r="D19556">
        <v>1</v>
      </c>
      <c r="E19556">
        <v>1</v>
      </c>
      <c r="F19556">
        <v>1</v>
      </c>
      <c r="G19556">
        <v>0.467741935483871</v>
      </c>
      <c r="H19556">
        <v>0.99397590361445798</v>
      </c>
      <c r="I19556">
        <v>0.94736842105263197</v>
      </c>
      <c r="J19556" s="1" t="s">
        <v>23229</v>
      </c>
      <c r="K19556" t="s">
        <v>23241</v>
      </c>
      <c r="L19556" t="s">
        <v>62356</v>
      </c>
      <c r="M19556" t="s">
        <v>62357</v>
      </c>
    </row>
    <row r="19557" spans="1:13">
      <c r="A19557" s="1" t="s">
        <v>21574</v>
      </c>
      <c r="B19557">
        <v>2.0194389333375399E-6</v>
      </c>
      <c r="C19557" s="1">
        <v>1.9614618921229001E-5</v>
      </c>
      <c r="D19557">
        <v>1</v>
      </c>
      <c r="E19557">
        <v>0.98795180722891596</v>
      </c>
      <c r="F19557">
        <v>0.98214285714285698</v>
      </c>
      <c r="G19557">
        <v>1</v>
      </c>
      <c r="H19557">
        <v>0.91071428571428603</v>
      </c>
      <c r="I19557">
        <v>1</v>
      </c>
      <c r="J19557" s="1">
        <v>0.14285714285714299</v>
      </c>
      <c r="K19557" t="s">
        <v>23240</v>
      </c>
      <c r="L19557" t="s">
        <v>62358</v>
      </c>
      <c r="M19557" t="s">
        <v>62359</v>
      </c>
    </row>
    <row r="19558" spans="1:13">
      <c r="A19558" s="1" t="s">
        <v>21575</v>
      </c>
      <c r="B19558">
        <v>7.5784005499625898E-6</v>
      </c>
      <c r="C19558" s="1">
        <v>4.9510049776419098E-6</v>
      </c>
      <c r="D19558">
        <v>0.967741935483871</v>
      </c>
      <c r="E19558">
        <v>1</v>
      </c>
      <c r="F19558">
        <v>0.93157894736842095</v>
      </c>
      <c r="G19558">
        <v>1</v>
      </c>
      <c r="H19558">
        <v>1</v>
      </c>
      <c r="I19558">
        <v>1</v>
      </c>
      <c r="J19558" s="1" t="s">
        <v>23229</v>
      </c>
      <c r="K19558" t="s">
        <v>23239</v>
      </c>
      <c r="L19558" t="s">
        <v>62360</v>
      </c>
      <c r="M19558" t="s">
        <v>62361</v>
      </c>
    </row>
    <row r="19559" spans="1:13">
      <c r="A19559" s="1" t="s">
        <v>21576</v>
      </c>
      <c r="B19559">
        <v>7.4290326705894804E-6</v>
      </c>
      <c r="C19559" s="1">
        <v>5.1665964903966996E-7</v>
      </c>
      <c r="D19559">
        <v>0.75</v>
      </c>
      <c r="E19559">
        <v>0.88461538461538503</v>
      </c>
      <c r="F19559">
        <v>1</v>
      </c>
      <c r="G19559">
        <v>1</v>
      </c>
      <c r="H19559">
        <v>1</v>
      </c>
      <c r="I19559">
        <v>1</v>
      </c>
      <c r="J19559" s="1" t="s">
        <v>23229</v>
      </c>
      <c r="K19559" t="s">
        <v>23239</v>
      </c>
      <c r="L19559" t="s">
        <v>62362</v>
      </c>
      <c r="M19559" t="s">
        <v>62363</v>
      </c>
    </row>
    <row r="19560" spans="1:13">
      <c r="A19560" s="1" t="s">
        <v>21577</v>
      </c>
      <c r="B19560">
        <v>5.61620485535598E-6</v>
      </c>
      <c r="C19560" s="1">
        <v>2.8681085769777899E-5</v>
      </c>
      <c r="D19560">
        <v>1.5625E-2</v>
      </c>
      <c r="E19560">
        <v>0</v>
      </c>
      <c r="F19560">
        <v>4.7120418848167499E-2</v>
      </c>
      <c r="G19560">
        <v>2.0833333333333301E-2</v>
      </c>
      <c r="H19560">
        <v>4.5918367346938799E-2</v>
      </c>
      <c r="I19560">
        <v>5.1020408163265302E-3</v>
      </c>
      <c r="J19560" s="1">
        <v>0</v>
      </c>
      <c r="K19560" t="s">
        <v>23238</v>
      </c>
      <c r="L19560" t="s">
        <v>62364</v>
      </c>
      <c r="M19560" t="s">
        <v>62365</v>
      </c>
    </row>
    <row r="19561" spans="1:13">
      <c r="A19561" s="1" t="s">
        <v>21578</v>
      </c>
      <c r="B19561">
        <v>3.3389529130202198E-6</v>
      </c>
      <c r="C19561" s="1">
        <v>1.52473594981114E-7</v>
      </c>
      <c r="D19561">
        <v>0</v>
      </c>
      <c r="E19561">
        <v>0</v>
      </c>
      <c r="F19561">
        <v>5.2777777777777798E-2</v>
      </c>
      <c r="G19561">
        <v>2.5641025641025599E-2</v>
      </c>
      <c r="H19561">
        <v>6.3636363636363602E-2</v>
      </c>
      <c r="I19561">
        <v>1.9736842105263198E-2</v>
      </c>
      <c r="J19561" s="1">
        <v>0</v>
      </c>
      <c r="K19561" t="s">
        <v>23237</v>
      </c>
      <c r="L19561" t="s">
        <v>62366</v>
      </c>
      <c r="M19561" t="s">
        <v>62367</v>
      </c>
    </row>
    <row r="19562" spans="1:13">
      <c r="A19562" s="1" t="s">
        <v>21579</v>
      </c>
      <c r="B19562">
        <v>2.05925567047478E-6</v>
      </c>
      <c r="C19562" s="1">
        <v>7.11799662500313E-6</v>
      </c>
      <c r="D19562">
        <v>0.98333333333333295</v>
      </c>
      <c r="E19562">
        <v>0.98235294117647098</v>
      </c>
      <c r="F19562">
        <v>1</v>
      </c>
      <c r="G19562">
        <v>1</v>
      </c>
      <c r="H19562">
        <v>0.97222222222222199</v>
      </c>
      <c r="I19562">
        <v>1</v>
      </c>
      <c r="J19562" s="1">
        <v>0</v>
      </c>
      <c r="K19562" t="s">
        <v>23240</v>
      </c>
      <c r="L19562" t="s">
        <v>62368</v>
      </c>
      <c r="M19562" t="s">
        <v>62369</v>
      </c>
    </row>
    <row r="19563" spans="1:13">
      <c r="A19563" s="1" t="s">
        <v>21580</v>
      </c>
      <c r="B19563">
        <v>0</v>
      </c>
      <c r="C19563" s="1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 s="1">
        <v>0.78571428571428603</v>
      </c>
      <c r="K19563" t="s">
        <v>23238</v>
      </c>
      <c r="L19563" t="s">
        <v>62370</v>
      </c>
      <c r="M19563" t="s">
        <v>62371</v>
      </c>
    </row>
    <row r="19564" spans="1:13">
      <c r="A19564" s="1" t="s">
        <v>21581</v>
      </c>
      <c r="B19564">
        <v>5.9506399134909798E-8</v>
      </c>
      <c r="C19564" s="1">
        <v>5.4249055174260302E-10</v>
      </c>
      <c r="D19564">
        <v>1</v>
      </c>
      <c r="E19564">
        <v>1</v>
      </c>
      <c r="F19564">
        <v>0.99671052631578905</v>
      </c>
      <c r="G19564">
        <v>1</v>
      </c>
      <c r="H19564">
        <v>1</v>
      </c>
      <c r="I19564">
        <v>1</v>
      </c>
      <c r="J19564" s="1">
        <v>0.65</v>
      </c>
      <c r="K19564" t="s">
        <v>23239</v>
      </c>
      <c r="L19564" t="s">
        <v>62372</v>
      </c>
      <c r="M19564" t="s">
        <v>62373</v>
      </c>
    </row>
    <row r="19565" spans="1:13">
      <c r="A19565" s="1" t="s">
        <v>21582</v>
      </c>
      <c r="B19565">
        <v>3.0994477038016102E-9</v>
      </c>
      <c r="C19565" s="1">
        <v>2.7521163893165202E-7</v>
      </c>
      <c r="D19565">
        <v>1</v>
      </c>
      <c r="E19565">
        <v>1</v>
      </c>
      <c r="F19565">
        <v>0.99453551912568305</v>
      </c>
      <c r="G19565">
        <v>1</v>
      </c>
      <c r="H19565">
        <v>1</v>
      </c>
      <c r="I19565">
        <v>1</v>
      </c>
      <c r="J19565" s="1">
        <v>1</v>
      </c>
      <c r="K19565" t="s">
        <v>23238</v>
      </c>
      <c r="L19565" t="s">
        <v>62374</v>
      </c>
      <c r="M19565" t="s">
        <v>62375</v>
      </c>
    </row>
    <row r="19566" spans="1:13">
      <c r="A19566" s="1" t="s">
        <v>21583</v>
      </c>
      <c r="B19566">
        <v>1.27948459717884E-4</v>
      </c>
      <c r="C19566" s="1">
        <v>3.3334832999068503E-4</v>
      </c>
      <c r="D19566">
        <v>3.3333333333333298E-2</v>
      </c>
      <c r="E19566">
        <v>0</v>
      </c>
      <c r="F19566">
        <v>0.20618556701030899</v>
      </c>
      <c r="G19566">
        <v>8.9285714285714298E-3</v>
      </c>
      <c r="H19566">
        <v>0</v>
      </c>
      <c r="I19566">
        <v>0</v>
      </c>
      <c r="J19566" s="1">
        <v>0</v>
      </c>
      <c r="K19566" t="s">
        <v>23238</v>
      </c>
      <c r="L19566" t="s">
        <v>62376</v>
      </c>
      <c r="M19566" t="s">
        <v>62377</v>
      </c>
    </row>
    <row r="19567" spans="1:13">
      <c r="A19567" s="1" t="s">
        <v>21584</v>
      </c>
      <c r="B19567">
        <v>1.32067111468318E-5</v>
      </c>
      <c r="C19567" s="1">
        <v>3.1486228086784699E-5</v>
      </c>
      <c r="D19567">
        <v>0</v>
      </c>
      <c r="E19567">
        <v>4.9382716049382699E-2</v>
      </c>
      <c r="F19567">
        <v>0.164739884393064</v>
      </c>
      <c r="G19567">
        <v>0.84615384615384603</v>
      </c>
      <c r="H19567">
        <v>0.116504854368932</v>
      </c>
      <c r="I19567">
        <v>0.33636363636363598</v>
      </c>
      <c r="J19567" s="1">
        <v>0</v>
      </c>
      <c r="K19567" t="s">
        <v>23240</v>
      </c>
      <c r="L19567" t="s">
        <v>62378</v>
      </c>
      <c r="M19567" t="s">
        <v>62379</v>
      </c>
    </row>
    <row r="19568" spans="1:13">
      <c r="A19568" s="1" t="s">
        <v>21585</v>
      </c>
      <c r="B19568">
        <v>1.08937324560706E-6</v>
      </c>
      <c r="C19568" s="1">
        <v>1.70846382681288E-7</v>
      </c>
      <c r="D19568">
        <v>0</v>
      </c>
      <c r="E19568">
        <v>5.6818181818181802E-3</v>
      </c>
      <c r="F19568">
        <v>5.4347826086956503E-3</v>
      </c>
      <c r="G19568">
        <v>1.13636363636364E-2</v>
      </c>
      <c r="H19568">
        <v>2.1505376344085999E-2</v>
      </c>
      <c r="I19568">
        <v>0</v>
      </c>
      <c r="J19568" s="1">
        <v>0.5</v>
      </c>
      <c r="K19568" t="s">
        <v>23238</v>
      </c>
      <c r="L19568" t="s">
        <v>62380</v>
      </c>
      <c r="M19568" t="s">
        <v>62381</v>
      </c>
    </row>
    <row r="19569" spans="1:13">
      <c r="A19569" s="1" t="s">
        <v>21586</v>
      </c>
      <c r="B19569">
        <v>1.42145784998184E-5</v>
      </c>
      <c r="C19569" s="1">
        <v>2.82412493409259E-5</v>
      </c>
      <c r="D19569">
        <v>0</v>
      </c>
      <c r="E19569">
        <v>0</v>
      </c>
      <c r="F19569">
        <v>5.1282051282051301E-2</v>
      </c>
      <c r="G19569">
        <v>0</v>
      </c>
      <c r="H19569">
        <v>0</v>
      </c>
      <c r="I19569">
        <v>0</v>
      </c>
      <c r="J19569" s="1">
        <v>0</v>
      </c>
      <c r="K19569" t="s">
        <v>23241</v>
      </c>
      <c r="L19569" t="s">
        <v>62382</v>
      </c>
      <c r="M19569" t="s">
        <v>62383</v>
      </c>
    </row>
    <row r="19570" spans="1:13">
      <c r="A19570" s="1" t="s">
        <v>21587</v>
      </c>
      <c r="B19570">
        <v>3.3596940265403699E-4</v>
      </c>
      <c r="C19570" s="1">
        <v>6.4307226923495398E-6</v>
      </c>
      <c r="D19570">
        <v>0.75862068965517204</v>
      </c>
      <c r="E19570">
        <v>0.75</v>
      </c>
      <c r="F19570">
        <v>0.96407185628742498</v>
      </c>
      <c r="G19570">
        <v>0.98780487804878003</v>
      </c>
      <c r="H19570">
        <v>1</v>
      </c>
      <c r="I19570">
        <v>0.96428571428571397</v>
      </c>
      <c r="J19570" s="1">
        <v>1</v>
      </c>
      <c r="K19570" t="s">
        <v>23239</v>
      </c>
      <c r="L19570" t="s">
        <v>62384</v>
      </c>
      <c r="M19570" t="s">
        <v>62385</v>
      </c>
    </row>
    <row r="19571" spans="1:13">
      <c r="A19571" s="1" t="s">
        <v>21588</v>
      </c>
      <c r="B19571">
        <v>1.0917314709417E-5</v>
      </c>
      <c r="C19571" s="1">
        <v>5.0078895773768797E-5</v>
      </c>
      <c r="D19571">
        <v>0.96875</v>
      </c>
      <c r="E19571">
        <v>1</v>
      </c>
      <c r="F19571">
        <v>0.92307692307692302</v>
      </c>
      <c r="G19571">
        <v>1</v>
      </c>
      <c r="H19571">
        <v>1</v>
      </c>
      <c r="I19571">
        <v>0.99590163934426201</v>
      </c>
      <c r="J19571" s="1">
        <v>1</v>
      </c>
      <c r="K19571" t="s">
        <v>23241</v>
      </c>
      <c r="L19571" t="s">
        <v>62386</v>
      </c>
      <c r="M19571" t="s">
        <v>62387</v>
      </c>
    </row>
    <row r="19572" spans="1:13">
      <c r="A19572" s="1" t="s">
        <v>21589</v>
      </c>
      <c r="B19572">
        <v>2.2830798060426602E-5</v>
      </c>
      <c r="C19572" s="1">
        <v>2.15155012874927E-5</v>
      </c>
      <c r="D19572">
        <v>0.8</v>
      </c>
      <c r="E19572">
        <v>1</v>
      </c>
      <c r="F19572">
        <v>1</v>
      </c>
      <c r="G19572">
        <v>1</v>
      </c>
      <c r="H19572">
        <v>0.98648648648648696</v>
      </c>
      <c r="I19572">
        <v>0.952380952380952</v>
      </c>
      <c r="J19572" s="1">
        <v>1</v>
      </c>
      <c r="K19572" t="s">
        <v>23239</v>
      </c>
      <c r="L19572" t="s">
        <v>62388</v>
      </c>
      <c r="M19572" t="s">
        <v>62389</v>
      </c>
    </row>
    <row r="19573" spans="1:13">
      <c r="A19573" s="1" t="s">
        <v>21590</v>
      </c>
      <c r="B19573">
        <v>1.2486794679546299E-5</v>
      </c>
      <c r="C19573" s="1">
        <v>5.4886628412391103E-5</v>
      </c>
      <c r="D19573">
        <v>1</v>
      </c>
      <c r="E19573">
        <v>1</v>
      </c>
      <c r="F19573">
        <v>0.94662921348314599</v>
      </c>
      <c r="G19573">
        <v>1</v>
      </c>
      <c r="H19573">
        <v>1</v>
      </c>
      <c r="I19573">
        <v>1</v>
      </c>
      <c r="J19573" s="1" t="s">
        <v>23229</v>
      </c>
      <c r="K19573" t="s">
        <v>23240</v>
      </c>
      <c r="L19573" t="s">
        <v>62390</v>
      </c>
      <c r="M19573" t="s">
        <v>62391</v>
      </c>
    </row>
    <row r="19574" spans="1:13">
      <c r="A19574" s="1" t="s">
        <v>21591</v>
      </c>
      <c r="B19574">
        <v>2.1953563371739801E-5</v>
      </c>
      <c r="C19574" s="1">
        <v>1.9192467654003E-6</v>
      </c>
      <c r="D19574">
        <v>1</v>
      </c>
      <c r="E19574">
        <v>0.82954545454545503</v>
      </c>
      <c r="F19574">
        <v>0.94680851063829796</v>
      </c>
      <c r="G19574">
        <v>0.96428571428571397</v>
      </c>
      <c r="H19574">
        <v>0.99431818181818199</v>
      </c>
      <c r="I19574">
        <v>1</v>
      </c>
      <c r="J19574" s="1">
        <v>1</v>
      </c>
      <c r="K19574" t="s">
        <v>23239</v>
      </c>
      <c r="L19574" t="s">
        <v>62392</v>
      </c>
      <c r="M19574" t="s">
        <v>62393</v>
      </c>
    </row>
    <row r="19575" spans="1:13">
      <c r="A19575" s="1" t="s">
        <v>21592</v>
      </c>
      <c r="B19575">
        <v>1.73331492284133E-6</v>
      </c>
      <c r="C19575" s="1">
        <v>2.1968468389967102E-6</v>
      </c>
      <c r="D19575">
        <v>1</v>
      </c>
      <c r="E19575">
        <v>0.99122807017543901</v>
      </c>
      <c r="F19575">
        <v>0.99285714285714299</v>
      </c>
      <c r="G19575">
        <v>1</v>
      </c>
      <c r="H19575">
        <v>0.98630136986301398</v>
      </c>
      <c r="I19575">
        <v>0.97560975609756095</v>
      </c>
      <c r="J19575" s="1">
        <v>1</v>
      </c>
      <c r="K19575" t="s">
        <v>23238</v>
      </c>
      <c r="L19575" t="s">
        <v>62394</v>
      </c>
      <c r="M19575" t="s">
        <v>62395</v>
      </c>
    </row>
    <row r="19576" spans="1:13">
      <c r="A19576" s="1" t="s">
        <v>21593</v>
      </c>
      <c r="B19576">
        <v>1.94752514701557E-6</v>
      </c>
      <c r="C19576" s="1">
        <v>4.6579345398145499E-5</v>
      </c>
      <c r="D19576">
        <v>0.82758620689655205</v>
      </c>
      <c r="E19576">
        <v>0.559782608695652</v>
      </c>
      <c r="F19576">
        <v>0.82222222222222197</v>
      </c>
      <c r="G19576">
        <v>1</v>
      </c>
      <c r="H19576">
        <v>0.94705882352941195</v>
      </c>
      <c r="I19576">
        <v>1</v>
      </c>
      <c r="J19576" s="1">
        <v>1</v>
      </c>
      <c r="K19576" t="s">
        <v>23238</v>
      </c>
      <c r="L19576" t="s">
        <v>62396</v>
      </c>
      <c r="M19576" t="s">
        <v>62397</v>
      </c>
    </row>
    <row r="19577" spans="1:13">
      <c r="A19577" s="1" t="s">
        <v>21594</v>
      </c>
      <c r="B19577">
        <v>6.9862653318664902E-9</v>
      </c>
      <c r="C19577" s="1">
        <v>9.7629626438940207E-9</v>
      </c>
      <c r="D19577">
        <v>0.92</v>
      </c>
      <c r="E19577">
        <v>0.75333333333333297</v>
      </c>
      <c r="F19577">
        <v>1</v>
      </c>
      <c r="G19577">
        <v>1</v>
      </c>
      <c r="H19577">
        <v>0.987341772151899</v>
      </c>
      <c r="I19577">
        <v>1</v>
      </c>
      <c r="J19577" s="1" t="s">
        <v>23229</v>
      </c>
      <c r="K19577" t="s">
        <v>23238</v>
      </c>
      <c r="L19577" t="s">
        <v>62398</v>
      </c>
      <c r="M19577" t="s">
        <v>62399</v>
      </c>
    </row>
    <row r="19578" spans="1:13">
      <c r="A19578" s="1" t="s">
        <v>21595</v>
      </c>
      <c r="B19578">
        <v>4.7308723213896798E-5</v>
      </c>
      <c r="C19578" s="1">
        <v>4.3594668455699697E-5</v>
      </c>
      <c r="D19578">
        <v>2.0833333333333301E-2</v>
      </c>
      <c r="E19578">
        <v>0.86250000000000004</v>
      </c>
      <c r="F19578">
        <v>0.31935483870967701</v>
      </c>
      <c r="G19578">
        <v>0</v>
      </c>
      <c r="H19578">
        <v>0.31818181818181801</v>
      </c>
      <c r="I19578">
        <v>0.22857142857142901</v>
      </c>
      <c r="J19578" s="1" t="s">
        <v>23229</v>
      </c>
      <c r="K19578" t="s">
        <v>23237</v>
      </c>
      <c r="L19578" t="s">
        <v>62400</v>
      </c>
      <c r="M19578" t="s">
        <v>62401</v>
      </c>
    </row>
    <row r="19579" spans="1:13">
      <c r="A19579" s="1" t="s">
        <v>21596</v>
      </c>
      <c r="B19579">
        <v>8.9494991545087104E-8</v>
      </c>
      <c r="C19579" s="1">
        <v>7.8855121426688199E-7</v>
      </c>
      <c r="D19579">
        <v>0.984375</v>
      </c>
      <c r="E19579">
        <v>0.98863636363636398</v>
      </c>
      <c r="F19579">
        <v>0.952380952380952</v>
      </c>
      <c r="G19579">
        <v>1</v>
      </c>
      <c r="H19579">
        <v>0.98850574712643702</v>
      </c>
      <c r="I19579">
        <v>1</v>
      </c>
      <c r="J19579" s="1">
        <v>1</v>
      </c>
      <c r="K19579" t="s">
        <v>23240</v>
      </c>
      <c r="L19579" t="s">
        <v>62402</v>
      </c>
      <c r="M19579" t="s">
        <v>62403</v>
      </c>
    </row>
    <row r="19580" spans="1:13">
      <c r="A19580" s="1" t="s">
        <v>21597</v>
      </c>
      <c r="B19580">
        <v>0</v>
      </c>
      <c r="C19580" s="1">
        <v>0</v>
      </c>
      <c r="D19580">
        <v>1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 s="1" t="s">
        <v>23229</v>
      </c>
      <c r="K19580" t="s">
        <v>23238</v>
      </c>
      <c r="L19580" t="s">
        <v>62404</v>
      </c>
      <c r="M19580" t="s">
        <v>62405</v>
      </c>
    </row>
    <row r="19581" spans="1:13">
      <c r="A19581" s="1" t="s">
        <v>21598</v>
      </c>
      <c r="B19581">
        <v>1.6869168850871701E-5</v>
      </c>
      <c r="C19581" s="1">
        <v>1.7223791001376301E-5</v>
      </c>
      <c r="D19581">
        <v>4.6875E-2</v>
      </c>
      <c r="E19581">
        <v>0</v>
      </c>
      <c r="F19581">
        <v>3.09278350515464E-2</v>
      </c>
      <c r="G19581">
        <v>5.1724137931034503E-2</v>
      </c>
      <c r="H19581">
        <v>8.7962962962963007E-2</v>
      </c>
      <c r="I19581">
        <v>0.12396694214876</v>
      </c>
      <c r="J19581" s="1">
        <v>0</v>
      </c>
      <c r="K19581" t="s">
        <v>23242</v>
      </c>
      <c r="L19581" t="s">
        <v>62406</v>
      </c>
      <c r="M19581" t="s">
        <v>62407</v>
      </c>
    </row>
    <row r="19582" spans="1:13">
      <c r="A19582" s="1" t="s">
        <v>21599</v>
      </c>
      <c r="B19582">
        <v>1.05767188085303E-9</v>
      </c>
      <c r="C19582" s="1">
        <v>5.2003287051737601E-5</v>
      </c>
      <c r="D19582">
        <v>0</v>
      </c>
      <c r="E19582">
        <v>0</v>
      </c>
      <c r="F19582">
        <v>0</v>
      </c>
      <c r="G19582">
        <v>0.41176470588235298</v>
      </c>
      <c r="H19582">
        <v>7.4626865671641798E-3</v>
      </c>
      <c r="I19582">
        <v>0.201492537313433</v>
      </c>
      <c r="J19582" s="1">
        <v>0</v>
      </c>
      <c r="K19582" t="s">
        <v>23241</v>
      </c>
      <c r="L19582" t="s">
        <v>62408</v>
      </c>
      <c r="M19582" t="s">
        <v>62409</v>
      </c>
    </row>
    <row r="19583" spans="1:13">
      <c r="A19583" s="1" t="s">
        <v>21600</v>
      </c>
      <c r="B19583">
        <v>4.3148099130706897E-8</v>
      </c>
      <c r="C19583" s="1">
        <v>9.7418037255313102E-8</v>
      </c>
      <c r="D19583">
        <v>0</v>
      </c>
      <c r="E19583">
        <v>0</v>
      </c>
      <c r="F19583">
        <v>0</v>
      </c>
      <c r="G19583">
        <v>0.15909090909090901</v>
      </c>
      <c r="H19583">
        <v>0</v>
      </c>
      <c r="I19583">
        <v>5.3571428571428603E-2</v>
      </c>
      <c r="J19583" s="1">
        <v>0</v>
      </c>
      <c r="K19583" t="s">
        <v>23240</v>
      </c>
      <c r="L19583" t="s">
        <v>62410</v>
      </c>
      <c r="M19583" t="s">
        <v>62411</v>
      </c>
    </row>
    <row r="19584" spans="1:13">
      <c r="A19584" s="1" t="s">
        <v>21601</v>
      </c>
      <c r="B19584">
        <v>4.2903119193439501E-5</v>
      </c>
      <c r="C19584" s="1">
        <v>7.2025698993007006E-5</v>
      </c>
      <c r="D19584">
        <v>5.5555555555555601E-2</v>
      </c>
      <c r="E19584">
        <v>7.0422535211267599E-3</v>
      </c>
      <c r="F19584">
        <v>0</v>
      </c>
      <c r="G19584">
        <v>0</v>
      </c>
      <c r="H19584">
        <v>0</v>
      </c>
      <c r="I19584">
        <v>0.23749999999999999</v>
      </c>
      <c r="J19584" s="1">
        <v>0</v>
      </c>
      <c r="K19584" t="s">
        <v>23240</v>
      </c>
      <c r="L19584" t="s">
        <v>62412</v>
      </c>
      <c r="M19584" t="s">
        <v>62413</v>
      </c>
    </row>
    <row r="19585" spans="1:13">
      <c r="A19585" s="1" t="s">
        <v>21602</v>
      </c>
      <c r="B19585">
        <v>7.2420243308105498E-6</v>
      </c>
      <c r="C19585" s="1">
        <v>3.3109558260403302E-5</v>
      </c>
      <c r="D19585">
        <v>0</v>
      </c>
      <c r="E19585">
        <v>0</v>
      </c>
      <c r="F19585">
        <v>0.20707070707070699</v>
      </c>
      <c r="G19585">
        <v>0</v>
      </c>
      <c r="H19585">
        <v>0</v>
      </c>
      <c r="I19585">
        <v>0</v>
      </c>
      <c r="J19585" s="1">
        <v>0</v>
      </c>
      <c r="K19585" t="s">
        <v>23238</v>
      </c>
      <c r="L19585" t="s">
        <v>62414</v>
      </c>
      <c r="M19585" t="s">
        <v>62415</v>
      </c>
    </row>
    <row r="19586" spans="1:13">
      <c r="A19586" s="1" t="s">
        <v>21603</v>
      </c>
      <c r="B19586">
        <v>1.1118188637959E-4</v>
      </c>
      <c r="C19586" s="1">
        <v>6.5541094468295902E-6</v>
      </c>
      <c r="D19586">
        <v>0.91379310344827602</v>
      </c>
      <c r="E19586">
        <v>0.95061728395061695</v>
      </c>
      <c r="F19586">
        <v>0.823943661971831</v>
      </c>
      <c r="G19586">
        <v>0.65384615384615397</v>
      </c>
      <c r="H19586">
        <v>0.56179775280898903</v>
      </c>
      <c r="I19586">
        <v>0.69696969696969702</v>
      </c>
      <c r="J19586" s="1">
        <v>1</v>
      </c>
      <c r="K19586" t="s">
        <v>23241</v>
      </c>
      <c r="L19586" t="s">
        <v>62416</v>
      </c>
      <c r="M19586" t="s">
        <v>62417</v>
      </c>
    </row>
    <row r="19587" spans="1:13">
      <c r="A19587" s="1" t="s">
        <v>21604</v>
      </c>
      <c r="B19587">
        <v>7.9273038363247502E-8</v>
      </c>
      <c r="C19587" s="1">
        <v>1.8132580181204301E-4</v>
      </c>
      <c r="D19587">
        <v>1</v>
      </c>
      <c r="E19587">
        <v>0.98958333333333304</v>
      </c>
      <c r="F19587">
        <v>0.98974358974359</v>
      </c>
      <c r="G19587">
        <v>0.99137931034482796</v>
      </c>
      <c r="H19587">
        <v>0.95614035087719296</v>
      </c>
      <c r="I19587">
        <v>0.89200000000000002</v>
      </c>
      <c r="J19587" s="1">
        <v>1</v>
      </c>
      <c r="K19587" t="s">
        <v>23237</v>
      </c>
      <c r="L19587" t="s">
        <v>62418</v>
      </c>
      <c r="M19587" t="s">
        <v>62419</v>
      </c>
    </row>
    <row r="19588" spans="1:13">
      <c r="A19588" s="1" t="s">
        <v>21605</v>
      </c>
      <c r="B19588">
        <v>9.3193207824668106E-5</v>
      </c>
      <c r="C19588" s="1">
        <v>1.1537461763757499E-3</v>
      </c>
      <c r="D19588">
        <v>0.296875</v>
      </c>
      <c r="E19588">
        <v>0.44270833333333298</v>
      </c>
      <c r="F19588">
        <v>0.33846153846153798</v>
      </c>
      <c r="G19588">
        <v>2.83018867924528E-2</v>
      </c>
      <c r="H19588">
        <v>2.6785714285714302E-2</v>
      </c>
      <c r="I19588">
        <v>3.3018867924528301E-2</v>
      </c>
      <c r="J19588" s="1" t="s">
        <v>23229</v>
      </c>
      <c r="K19588" t="s">
        <v>23239</v>
      </c>
      <c r="L19588" t="s">
        <v>62420</v>
      </c>
      <c r="M19588" t="s">
        <v>62421</v>
      </c>
    </row>
    <row r="19589" spans="1:13">
      <c r="A19589" s="1" t="s">
        <v>21606</v>
      </c>
      <c r="B19589">
        <v>1.82382218310981E-4</v>
      </c>
      <c r="C19589" s="1">
        <v>5.5959090216233496E-4</v>
      </c>
      <c r="D19589">
        <v>0.91071428571428603</v>
      </c>
      <c r="E19589">
        <v>0.95833333333333304</v>
      </c>
      <c r="F19589">
        <v>0.48429319371727703</v>
      </c>
      <c r="G19589">
        <v>0.28571428571428598</v>
      </c>
      <c r="H19589">
        <v>0.28282828282828298</v>
      </c>
      <c r="I19589">
        <v>0.33076923076923098</v>
      </c>
      <c r="J19589" s="1" t="s">
        <v>23229</v>
      </c>
      <c r="K19589" t="s">
        <v>23241</v>
      </c>
      <c r="L19589" t="s">
        <v>62422</v>
      </c>
      <c r="M19589" t="s">
        <v>62423</v>
      </c>
    </row>
    <row r="19590" spans="1:13">
      <c r="A19590" s="1" t="s">
        <v>21607</v>
      </c>
      <c r="B19590">
        <v>2.58298456297954E-6</v>
      </c>
      <c r="C19590" s="1">
        <v>2.3322636217516399E-7</v>
      </c>
      <c r="D19590">
        <v>1</v>
      </c>
      <c r="E19590">
        <v>1</v>
      </c>
      <c r="F19590">
        <v>1</v>
      </c>
      <c r="G19590">
        <v>0.9</v>
      </c>
      <c r="H19590">
        <v>0.99390243902439002</v>
      </c>
      <c r="I19590">
        <v>0.98888888888888904</v>
      </c>
      <c r="J19590" s="1">
        <v>1</v>
      </c>
      <c r="K19590" t="s">
        <v>23238</v>
      </c>
      <c r="L19590" t="s">
        <v>62424</v>
      </c>
      <c r="M19590" t="s">
        <v>62425</v>
      </c>
    </row>
    <row r="19591" spans="1:13">
      <c r="A19591" s="1" t="s">
        <v>21608</v>
      </c>
      <c r="B19591">
        <v>7.6522079563067399E-8</v>
      </c>
      <c r="C19591" s="1">
        <v>2.0140322315547399E-7</v>
      </c>
      <c r="D19591">
        <v>1</v>
      </c>
      <c r="E19591">
        <v>1</v>
      </c>
      <c r="F19591">
        <v>0.90575916230366504</v>
      </c>
      <c r="G19591">
        <v>0.99122807017543901</v>
      </c>
      <c r="H19591">
        <v>0.95945945945945899</v>
      </c>
      <c r="I19591">
        <v>0.97540983606557397</v>
      </c>
      <c r="J19591" s="1">
        <v>0.95454545454545503</v>
      </c>
      <c r="K19591" t="s">
        <v>23241</v>
      </c>
      <c r="L19591" t="s">
        <v>62426</v>
      </c>
      <c r="M19591" t="s">
        <v>62427</v>
      </c>
    </row>
    <row r="19592" spans="1:13">
      <c r="A19592" s="1" t="s">
        <v>21609</v>
      </c>
      <c r="B19592">
        <v>8.6835647647249499E-7</v>
      </c>
      <c r="C19592" s="1">
        <v>2.4138585420752898E-6</v>
      </c>
      <c r="D19592">
        <v>0.984375</v>
      </c>
      <c r="E19592">
        <v>0.94270833333333304</v>
      </c>
      <c r="F19592">
        <v>0.997435897435897</v>
      </c>
      <c r="G19592">
        <v>0.99038461538461497</v>
      </c>
      <c r="H19592">
        <v>1</v>
      </c>
      <c r="I19592">
        <v>1</v>
      </c>
      <c r="J19592" s="1">
        <v>1</v>
      </c>
      <c r="K19592" t="s">
        <v>23238</v>
      </c>
      <c r="L19592" t="s">
        <v>62428</v>
      </c>
      <c r="M19592" t="s">
        <v>62429</v>
      </c>
    </row>
    <row r="19593" spans="1:13">
      <c r="A19593" s="1" t="s">
        <v>21610</v>
      </c>
      <c r="B19593">
        <v>5.8763655331140597E-7</v>
      </c>
      <c r="C19593" s="1">
        <v>6.4017787344689602E-6</v>
      </c>
      <c r="D19593">
        <v>0.87931034482758597</v>
      </c>
      <c r="E19593">
        <v>1</v>
      </c>
      <c r="F19593">
        <v>0.953125</v>
      </c>
      <c r="G19593">
        <v>1</v>
      </c>
      <c r="H19593">
        <v>0.91758241758241799</v>
      </c>
      <c r="I19593">
        <v>0.92105263157894701</v>
      </c>
      <c r="J19593" s="1">
        <v>1</v>
      </c>
      <c r="K19593" t="s">
        <v>23239</v>
      </c>
      <c r="L19593" t="s">
        <v>62430</v>
      </c>
      <c r="M19593" t="s">
        <v>62431</v>
      </c>
    </row>
    <row r="19594" spans="1:13">
      <c r="A19594" s="1" t="s">
        <v>21611</v>
      </c>
      <c r="B19594">
        <v>4.6113760593714802E-8</v>
      </c>
      <c r="C19594" s="1">
        <v>1.02083410692453E-6</v>
      </c>
      <c r="D19594">
        <v>6.25E-2</v>
      </c>
      <c r="E19594">
        <v>3.97727272727273E-2</v>
      </c>
      <c r="F19594">
        <v>0.22916666666666699</v>
      </c>
      <c r="G19594">
        <v>0.875</v>
      </c>
      <c r="H19594">
        <v>0.71428571428571397</v>
      </c>
      <c r="I19594">
        <v>0.29411764705882398</v>
      </c>
      <c r="J19594" s="1" t="s">
        <v>23229</v>
      </c>
      <c r="K19594" t="s">
        <v>23241</v>
      </c>
      <c r="L19594" t="s">
        <v>62432</v>
      </c>
      <c r="M19594" t="s">
        <v>62433</v>
      </c>
    </row>
    <row r="19595" spans="1:13">
      <c r="A19595" s="1" t="s">
        <v>21612</v>
      </c>
      <c r="B19595">
        <v>4.79022426099218E-5</v>
      </c>
      <c r="C19595" s="1">
        <v>1.5897661167997101E-5</v>
      </c>
      <c r="D19595">
        <v>0.984375</v>
      </c>
      <c r="E19595">
        <v>0.86979166666666696</v>
      </c>
      <c r="F19595">
        <v>0.987179487179487</v>
      </c>
      <c r="G19595">
        <v>0.99122807017543901</v>
      </c>
      <c r="H19595">
        <v>0.98660714285714302</v>
      </c>
      <c r="I19595">
        <v>0.99186991869918695</v>
      </c>
      <c r="J19595" s="1">
        <v>1</v>
      </c>
      <c r="K19595" t="s">
        <v>23240</v>
      </c>
      <c r="L19595" t="s">
        <v>62434</v>
      </c>
      <c r="M19595" t="s">
        <v>62435</v>
      </c>
    </row>
    <row r="19596" spans="1:13">
      <c r="A19596" s="1" t="s">
        <v>21613</v>
      </c>
      <c r="B19596">
        <v>2.01332261404702E-6</v>
      </c>
      <c r="C19596" s="1">
        <v>1.43171630228114E-6</v>
      </c>
      <c r="D19596">
        <v>2.3809523809523801E-2</v>
      </c>
      <c r="E19596">
        <v>0</v>
      </c>
      <c r="F19596">
        <v>0.19318181818181801</v>
      </c>
      <c r="G19596">
        <v>0</v>
      </c>
      <c r="H19596">
        <v>0.29861111111111099</v>
      </c>
      <c r="I19596">
        <v>0</v>
      </c>
      <c r="J19596" s="1">
        <v>0</v>
      </c>
      <c r="K19596" t="s">
        <v>23241</v>
      </c>
      <c r="L19596" t="s">
        <v>62436</v>
      </c>
      <c r="M19596" t="s">
        <v>62437</v>
      </c>
    </row>
    <row r="19597" spans="1:13">
      <c r="A19597" s="1" t="s">
        <v>21614</v>
      </c>
      <c r="B19597">
        <v>5.95518838478534E-8</v>
      </c>
      <c r="C19597" s="1">
        <v>7.4755238419980998E-6</v>
      </c>
      <c r="D19597">
        <v>1</v>
      </c>
      <c r="E19597">
        <v>1</v>
      </c>
      <c r="F19597">
        <v>0.99722222222222201</v>
      </c>
      <c r="G19597">
        <v>0.53571428571428603</v>
      </c>
      <c r="H19597">
        <v>1</v>
      </c>
      <c r="I19597">
        <v>0.91666666666666696</v>
      </c>
      <c r="J19597" s="1" t="s">
        <v>23229</v>
      </c>
      <c r="K19597" t="s">
        <v>23238</v>
      </c>
      <c r="L19597" t="s">
        <v>62438</v>
      </c>
      <c r="M19597" t="s">
        <v>62439</v>
      </c>
    </row>
    <row r="19598" spans="1:13">
      <c r="A19598" s="1" t="s">
        <v>21615</v>
      </c>
      <c r="B19598">
        <v>2.0601542711056099E-5</v>
      </c>
      <c r="C19598" s="1">
        <v>8.7451243157985104E-6</v>
      </c>
      <c r="D19598">
        <v>8.0645161290322606E-2</v>
      </c>
      <c r="E19598">
        <v>3.7234042553191501E-2</v>
      </c>
      <c r="F19598">
        <v>1.81347150259067E-2</v>
      </c>
      <c r="G19598">
        <v>0.102272727272727</v>
      </c>
      <c r="H19598">
        <v>0.18224299065420599</v>
      </c>
      <c r="I19598">
        <v>6.4705882352941196E-2</v>
      </c>
      <c r="J19598" s="1">
        <v>0</v>
      </c>
      <c r="K19598" t="s">
        <v>23242</v>
      </c>
      <c r="L19598" t="s">
        <v>62440</v>
      </c>
      <c r="M19598" t="s">
        <v>62441</v>
      </c>
    </row>
    <row r="19599" spans="1:13">
      <c r="A19599" s="1" t="s">
        <v>21616</v>
      </c>
      <c r="B19599">
        <v>5.99760935584746E-6</v>
      </c>
      <c r="C19599" s="1">
        <v>6.3163707371553198E-6</v>
      </c>
      <c r="D19599">
        <v>0</v>
      </c>
      <c r="E19599">
        <v>0</v>
      </c>
      <c r="F19599">
        <v>7.32484076433121E-2</v>
      </c>
      <c r="G19599">
        <v>0.105263157894737</v>
      </c>
      <c r="H19599">
        <v>0.16463414634146301</v>
      </c>
      <c r="I19599">
        <v>0</v>
      </c>
      <c r="J19599" s="1" t="s">
        <v>23229</v>
      </c>
      <c r="K19599" t="s">
        <v>23237</v>
      </c>
      <c r="L19599" t="s">
        <v>62442</v>
      </c>
      <c r="M19599" t="s">
        <v>62443</v>
      </c>
    </row>
    <row r="19600" spans="1:13">
      <c r="A19600" s="1" t="s">
        <v>21617</v>
      </c>
      <c r="B19600">
        <v>1.2417646078888001E-6</v>
      </c>
      <c r="C19600" s="1">
        <v>1.74647412308833E-6</v>
      </c>
      <c r="D19600">
        <v>0</v>
      </c>
      <c r="E19600">
        <v>0</v>
      </c>
      <c r="F19600">
        <v>2.8409090909090901E-2</v>
      </c>
      <c r="G19600">
        <v>0</v>
      </c>
      <c r="H19600">
        <v>0</v>
      </c>
      <c r="I19600">
        <v>0</v>
      </c>
      <c r="J19600" s="1">
        <v>0</v>
      </c>
      <c r="K19600" t="s">
        <v>23242</v>
      </c>
      <c r="L19600" t="s">
        <v>62444</v>
      </c>
      <c r="M19600" t="s">
        <v>62445</v>
      </c>
    </row>
    <row r="19601" spans="1:13">
      <c r="A19601" s="1" t="s">
        <v>21618</v>
      </c>
      <c r="B19601">
        <v>2.2267747445827699E-7</v>
      </c>
      <c r="C19601" s="1">
        <v>2.13845546304239E-11</v>
      </c>
      <c r="D19601">
        <v>1</v>
      </c>
      <c r="E19601">
        <v>1</v>
      </c>
      <c r="F19601">
        <v>0.95</v>
      </c>
      <c r="G19601">
        <v>0.98275862068965503</v>
      </c>
      <c r="H19601">
        <v>1</v>
      </c>
      <c r="I19601">
        <v>1</v>
      </c>
      <c r="J19601" s="1">
        <v>1</v>
      </c>
      <c r="K19601" t="s">
        <v>23239</v>
      </c>
      <c r="L19601" t="s">
        <v>62446</v>
      </c>
      <c r="M19601" t="s">
        <v>62447</v>
      </c>
    </row>
    <row r="19602" spans="1:13">
      <c r="A19602" s="1" t="s">
        <v>21619</v>
      </c>
      <c r="B19602">
        <v>5.7003257314187897E-6</v>
      </c>
      <c r="C19602" s="1">
        <v>6.4209805080794797E-6</v>
      </c>
      <c r="D19602">
        <v>2.9411764705882401E-2</v>
      </c>
      <c r="E19602">
        <v>0</v>
      </c>
      <c r="F19602">
        <v>0</v>
      </c>
      <c r="G19602">
        <v>3.8461538461538498E-2</v>
      </c>
      <c r="H19602">
        <v>0.12380952380952399</v>
      </c>
      <c r="I19602">
        <v>2.57731958762887E-2</v>
      </c>
      <c r="J19602" s="1">
        <v>0</v>
      </c>
      <c r="K19602" t="s">
        <v>23241</v>
      </c>
      <c r="L19602" t="s">
        <v>62448</v>
      </c>
      <c r="M19602" t="s">
        <v>62449</v>
      </c>
    </row>
    <row r="19603" spans="1:13">
      <c r="A19603" s="1" t="s">
        <v>21620</v>
      </c>
      <c r="B19603">
        <v>2.36848582230299E-5</v>
      </c>
      <c r="C19603" s="1">
        <v>5.5840238124502402E-6</v>
      </c>
      <c r="D19603">
        <v>0.65</v>
      </c>
      <c r="E19603">
        <v>0.22807017543859601</v>
      </c>
      <c r="F19603">
        <v>0.890625</v>
      </c>
      <c r="G19603">
        <v>1</v>
      </c>
      <c r="H19603">
        <v>0.98529411764705899</v>
      </c>
      <c r="I19603">
        <v>0.97058823529411797</v>
      </c>
      <c r="J19603" s="1">
        <v>1</v>
      </c>
      <c r="K19603" t="s">
        <v>23240</v>
      </c>
      <c r="L19603" t="s">
        <v>62450</v>
      </c>
      <c r="M19603" t="s">
        <v>62451</v>
      </c>
    </row>
    <row r="19604" spans="1:13">
      <c r="A19604" s="1" t="s">
        <v>21621</v>
      </c>
      <c r="B19604">
        <v>9.52372586427605E-8</v>
      </c>
      <c r="C19604" s="1">
        <v>5.8862810115714604E-10</v>
      </c>
      <c r="D19604">
        <v>1</v>
      </c>
      <c r="E19604">
        <v>0.99450549450549497</v>
      </c>
      <c r="F19604">
        <v>1</v>
      </c>
      <c r="G19604">
        <v>1</v>
      </c>
      <c r="H19604">
        <v>0.99425287356321801</v>
      </c>
      <c r="I19604">
        <v>1</v>
      </c>
      <c r="J19604" s="1">
        <v>0</v>
      </c>
      <c r="K19604" t="s">
        <v>23237</v>
      </c>
      <c r="L19604" t="s">
        <v>62452</v>
      </c>
      <c r="M19604" t="s">
        <v>62453</v>
      </c>
    </row>
    <row r="19605" spans="1:13">
      <c r="A19605" s="1" t="s">
        <v>21622</v>
      </c>
      <c r="B19605">
        <v>5.6922780652851596E-6</v>
      </c>
      <c r="C19605" s="1">
        <v>1.2522666770817001E-8</v>
      </c>
      <c r="D19605">
        <v>4.3478260869565202E-2</v>
      </c>
      <c r="E19605">
        <v>0</v>
      </c>
      <c r="F19605">
        <v>5.3956834532374098E-2</v>
      </c>
      <c r="G19605">
        <v>6.5217391304347797E-2</v>
      </c>
      <c r="H19605">
        <v>0.14000000000000001</v>
      </c>
      <c r="I19605">
        <v>0.1875</v>
      </c>
      <c r="J19605" s="1" t="s">
        <v>23229</v>
      </c>
      <c r="K19605" t="s">
        <v>23241</v>
      </c>
      <c r="L19605" t="s">
        <v>62454</v>
      </c>
      <c r="M19605" t="s">
        <v>62455</v>
      </c>
    </row>
    <row r="19606" spans="1:13">
      <c r="A19606" s="1" t="s">
        <v>21623</v>
      </c>
      <c r="B19606">
        <v>2.1594453099524E-4</v>
      </c>
      <c r="C19606" s="1">
        <v>1.3305637426422199E-5</v>
      </c>
      <c r="D19606">
        <v>0.28333333333333299</v>
      </c>
      <c r="E19606">
        <v>0.46195652173912999</v>
      </c>
      <c r="F19606">
        <v>1.60427807486631E-2</v>
      </c>
      <c r="G19606">
        <v>1.16279069767442E-2</v>
      </c>
      <c r="H19606">
        <v>3.5000000000000003E-2</v>
      </c>
      <c r="I19606">
        <v>8.9473684210526302E-2</v>
      </c>
      <c r="J19606" s="1">
        <v>0</v>
      </c>
      <c r="K19606" t="s">
        <v>23241</v>
      </c>
      <c r="L19606" t="s">
        <v>62456</v>
      </c>
      <c r="M19606" t="s">
        <v>62457</v>
      </c>
    </row>
    <row r="19607" spans="1:13">
      <c r="A19607" s="1" t="s">
        <v>21624</v>
      </c>
      <c r="B19607">
        <v>5.4204880252178099E-5</v>
      </c>
      <c r="C19607" s="1">
        <v>3.6090726439494701E-4</v>
      </c>
      <c r="D19607">
        <v>0.57142857142857095</v>
      </c>
      <c r="E19607">
        <v>0.55729166666666696</v>
      </c>
      <c r="F19607">
        <v>0.45348837209302301</v>
      </c>
      <c r="G19607">
        <v>0.77</v>
      </c>
      <c r="H19607">
        <v>0.29729729729729698</v>
      </c>
      <c r="I19607">
        <v>0.69270833333333304</v>
      </c>
      <c r="J19607" s="1">
        <v>0.6</v>
      </c>
      <c r="K19607" t="s">
        <v>23238</v>
      </c>
      <c r="L19607" t="s">
        <v>62458</v>
      </c>
      <c r="M19607" t="s">
        <v>62459</v>
      </c>
    </row>
    <row r="19608" spans="1:13">
      <c r="A19608" s="1" t="s">
        <v>21625</v>
      </c>
      <c r="B19608">
        <v>9.6022476246090099E-11</v>
      </c>
      <c r="C19608" s="1">
        <v>2.7471869808916499E-7</v>
      </c>
      <c r="D19608">
        <v>1</v>
      </c>
      <c r="E19608">
        <v>1</v>
      </c>
      <c r="F19608">
        <v>0.99740932642487001</v>
      </c>
      <c r="G19608">
        <v>1</v>
      </c>
      <c r="H19608">
        <v>0.99509803921568596</v>
      </c>
      <c r="I19608">
        <v>0.98876404494381998</v>
      </c>
      <c r="J19608" s="1">
        <v>0</v>
      </c>
      <c r="K19608" t="s">
        <v>23242</v>
      </c>
      <c r="L19608" t="s">
        <v>62460</v>
      </c>
      <c r="M19608" t="s">
        <v>62461</v>
      </c>
    </row>
    <row r="19609" spans="1:13">
      <c r="A19609" s="1" t="s">
        <v>21626</v>
      </c>
      <c r="B19609">
        <v>7.3813252260935996E-5</v>
      </c>
      <c r="C19609" s="1">
        <v>2.57332045091514E-5</v>
      </c>
      <c r="D19609">
        <v>0.86956521739130399</v>
      </c>
      <c r="E19609">
        <v>0.62777777777777799</v>
      </c>
      <c r="F19609">
        <v>0.98837209302325602</v>
      </c>
      <c r="G19609">
        <v>0.95614035087719296</v>
      </c>
      <c r="H19609">
        <v>1</v>
      </c>
      <c r="I19609">
        <v>0.75</v>
      </c>
      <c r="J19609" s="1">
        <v>0</v>
      </c>
      <c r="K19609" t="s">
        <v>23238</v>
      </c>
      <c r="L19609" t="s">
        <v>62462</v>
      </c>
      <c r="M19609" t="s">
        <v>62463</v>
      </c>
    </row>
    <row r="19610" spans="1:13">
      <c r="A19610" s="1" t="s">
        <v>21627</v>
      </c>
      <c r="B19610">
        <v>2.5646195088393998E-5</v>
      </c>
      <c r="C19610" s="1">
        <v>9.0995754246353598E-5</v>
      </c>
      <c r="D19610">
        <v>1</v>
      </c>
      <c r="E19610">
        <v>1</v>
      </c>
      <c r="F19610">
        <v>0.64864864864864902</v>
      </c>
      <c r="G19610">
        <v>0.99074074074074103</v>
      </c>
      <c r="H19610">
        <v>0.91780821917808197</v>
      </c>
      <c r="I19610">
        <v>0.99</v>
      </c>
      <c r="J19610" s="1" t="s">
        <v>23229</v>
      </c>
      <c r="K19610" t="s">
        <v>23240</v>
      </c>
      <c r="L19610" t="s">
        <v>62464</v>
      </c>
      <c r="M19610" t="s">
        <v>62465</v>
      </c>
    </row>
    <row r="19611" spans="1:13">
      <c r="A19611" s="1" t="s">
        <v>21628</v>
      </c>
      <c r="B19611">
        <v>2.6056414380774602E-6</v>
      </c>
      <c r="C19611" s="1">
        <v>9.5698046664161499E-5</v>
      </c>
      <c r="D19611">
        <v>5.5555555555555601E-2</v>
      </c>
      <c r="E19611">
        <v>0.27439024390243899</v>
      </c>
      <c r="F19611">
        <v>0.127218934911243</v>
      </c>
      <c r="G19611">
        <v>0.56756756756756799</v>
      </c>
      <c r="H19611">
        <v>5.5555555555555601E-2</v>
      </c>
      <c r="I19611">
        <v>0.35869565217391303</v>
      </c>
      <c r="J19611" s="1">
        <v>0</v>
      </c>
      <c r="K19611" t="s">
        <v>23238</v>
      </c>
      <c r="L19611" t="s">
        <v>62466</v>
      </c>
      <c r="M19611" t="s">
        <v>62467</v>
      </c>
    </row>
    <row r="19612" spans="1:13">
      <c r="A19612" s="1" t="s">
        <v>21629</v>
      </c>
      <c r="B19612">
        <v>1.33096741840538E-4</v>
      </c>
      <c r="C19612" s="1">
        <v>1.5368560842483501E-4</v>
      </c>
      <c r="D19612">
        <v>1.5625E-2</v>
      </c>
      <c r="E19612">
        <v>0</v>
      </c>
      <c r="F19612">
        <v>0.31282051282051299</v>
      </c>
      <c r="G19612">
        <v>0.163793103448276</v>
      </c>
      <c r="H19612">
        <v>0.45175438596491202</v>
      </c>
      <c r="I19612">
        <v>0.252</v>
      </c>
      <c r="J19612" s="1">
        <v>0</v>
      </c>
      <c r="K19612" t="s">
        <v>23241</v>
      </c>
      <c r="L19612" t="s">
        <v>62468</v>
      </c>
      <c r="M19612" t="s">
        <v>62469</v>
      </c>
    </row>
    <row r="19613" spans="1:13">
      <c r="A19613" s="1" t="s">
        <v>21630</v>
      </c>
      <c r="B19613">
        <v>2.8243732289404E-6</v>
      </c>
      <c r="C19613" s="1">
        <v>1.20752502316709E-5</v>
      </c>
      <c r="D19613">
        <v>0</v>
      </c>
      <c r="E19613">
        <v>0</v>
      </c>
      <c r="F19613">
        <v>5.5248618784530402E-3</v>
      </c>
      <c r="G19613">
        <v>0</v>
      </c>
      <c r="H19613">
        <v>4.9019607843137298E-3</v>
      </c>
      <c r="I19613">
        <v>5.0632911392405097E-2</v>
      </c>
      <c r="J19613" s="1" t="s">
        <v>23229</v>
      </c>
      <c r="K19613" t="s">
        <v>23238</v>
      </c>
      <c r="L19613" t="s">
        <v>62470</v>
      </c>
      <c r="M19613" t="s">
        <v>62471</v>
      </c>
    </row>
    <row r="19614" spans="1:13">
      <c r="A19614" s="1" t="s">
        <v>21631</v>
      </c>
      <c r="B19614">
        <v>2.5022478191928799E-5</v>
      </c>
      <c r="C19614" s="1">
        <v>2.4804696103107199E-5</v>
      </c>
      <c r="D19614">
        <v>1</v>
      </c>
      <c r="E19614">
        <v>1</v>
      </c>
      <c r="F19614">
        <v>0.90873015873015905</v>
      </c>
      <c r="G19614">
        <v>1</v>
      </c>
      <c r="H19614">
        <v>0.86440677966101698</v>
      </c>
      <c r="I19614">
        <v>0.82499999999999996</v>
      </c>
      <c r="J19614" s="1" t="s">
        <v>23229</v>
      </c>
      <c r="K19614" t="s">
        <v>23238</v>
      </c>
      <c r="L19614" t="s">
        <v>62472</v>
      </c>
      <c r="M19614" t="s">
        <v>62473</v>
      </c>
    </row>
    <row r="19615" spans="1:13">
      <c r="A19615" s="1" t="s">
        <v>21632</v>
      </c>
      <c r="B19615">
        <v>3.8199577282078299E-5</v>
      </c>
      <c r="C19615" s="1">
        <v>4.82877887870434E-5</v>
      </c>
      <c r="D19615">
        <v>1</v>
      </c>
      <c r="E19615">
        <v>1</v>
      </c>
      <c r="F19615">
        <v>0.79722222222222205</v>
      </c>
      <c r="G19615">
        <v>1</v>
      </c>
      <c r="H19615">
        <v>0.99404761904761896</v>
      </c>
      <c r="I19615">
        <v>0.95918367346938804</v>
      </c>
      <c r="J19615" s="1">
        <v>1</v>
      </c>
      <c r="K19615" t="s">
        <v>23241</v>
      </c>
      <c r="L19615" t="s">
        <v>62474</v>
      </c>
      <c r="M19615" t="s">
        <v>62475</v>
      </c>
    </row>
    <row r="19616" spans="1:13">
      <c r="A19616" s="1" t="s">
        <v>21633</v>
      </c>
      <c r="B19616">
        <v>1.39457854995268E-4</v>
      </c>
      <c r="C19616" s="1">
        <v>9.0257240321962395E-4</v>
      </c>
      <c r="D19616">
        <v>0.95161290322580605</v>
      </c>
      <c r="E19616">
        <v>0.97282608695652195</v>
      </c>
      <c r="F19616">
        <v>0.997282608695652</v>
      </c>
      <c r="G19616">
        <v>0.28448275862069</v>
      </c>
      <c r="H19616">
        <v>0.99090909090909096</v>
      </c>
      <c r="I19616">
        <v>0.44711538461538503</v>
      </c>
      <c r="J19616" s="1" t="s">
        <v>23229</v>
      </c>
      <c r="K19616" t="s">
        <v>23241</v>
      </c>
      <c r="L19616" t="s">
        <v>62476</v>
      </c>
      <c r="M19616" t="s">
        <v>62477</v>
      </c>
    </row>
    <row r="19617" spans="1:13">
      <c r="A19617" s="1" t="s">
        <v>21634</v>
      </c>
      <c r="B19617">
        <v>9.0737780331021797E-8</v>
      </c>
      <c r="C19617" s="1">
        <v>3.0875541313898699E-7</v>
      </c>
      <c r="D19617">
        <v>0.91666666666666696</v>
      </c>
      <c r="E19617">
        <v>0.98192771084337305</v>
      </c>
      <c r="F19617">
        <v>0.95132743362831895</v>
      </c>
      <c r="G19617">
        <v>1</v>
      </c>
      <c r="H19617">
        <v>0.98039215686274495</v>
      </c>
      <c r="I19617">
        <v>0.95370370370370405</v>
      </c>
      <c r="J19617" s="1">
        <v>1</v>
      </c>
      <c r="K19617" t="s">
        <v>23238</v>
      </c>
      <c r="L19617" t="s">
        <v>62478</v>
      </c>
      <c r="M19617" t="s">
        <v>62479</v>
      </c>
    </row>
    <row r="19618" spans="1:13">
      <c r="A19618" s="1" t="s">
        <v>21635</v>
      </c>
      <c r="B19618">
        <v>1.6003932383397301E-6</v>
      </c>
      <c r="C19618" s="1">
        <v>2.4470899790633898E-6</v>
      </c>
      <c r="D19618">
        <v>0</v>
      </c>
      <c r="E19618">
        <v>7.8947368421052599E-2</v>
      </c>
      <c r="F19618">
        <v>0</v>
      </c>
      <c r="G19618">
        <v>0</v>
      </c>
      <c r="H19618">
        <v>7.3529411764705899E-3</v>
      </c>
      <c r="I19618">
        <v>7.1428571428571397E-2</v>
      </c>
      <c r="J19618" s="1" t="s">
        <v>23229</v>
      </c>
      <c r="K19618" t="s">
        <v>23238</v>
      </c>
      <c r="L19618" t="s">
        <v>62480</v>
      </c>
      <c r="M19618" t="s">
        <v>62481</v>
      </c>
    </row>
    <row r="19619" spans="1:13">
      <c r="A19619" s="1" t="s">
        <v>21636</v>
      </c>
      <c r="B19619">
        <v>1.17018038474585E-6</v>
      </c>
      <c r="C19619" s="1">
        <v>3.9092264961960803E-7</v>
      </c>
      <c r="D19619">
        <v>1</v>
      </c>
      <c r="E19619">
        <v>0.99305555555555602</v>
      </c>
      <c r="F19619">
        <v>1</v>
      </c>
      <c r="G19619">
        <v>1</v>
      </c>
      <c r="H19619">
        <v>1</v>
      </c>
      <c r="I19619">
        <v>0.89361702127659604</v>
      </c>
      <c r="J19619" s="1" t="s">
        <v>23229</v>
      </c>
      <c r="K19619" t="s">
        <v>23239</v>
      </c>
      <c r="L19619" t="s">
        <v>62482</v>
      </c>
      <c r="M19619" t="s">
        <v>62483</v>
      </c>
    </row>
    <row r="19620" spans="1:13">
      <c r="A19620" s="1" t="s">
        <v>21637</v>
      </c>
      <c r="B19620">
        <v>2.9210152137812802E-5</v>
      </c>
      <c r="C19620" s="1">
        <v>3.0285676444004301E-5</v>
      </c>
      <c r="D19620">
        <v>0.96</v>
      </c>
      <c r="E19620">
        <v>1</v>
      </c>
      <c r="F19620">
        <v>0.27272727272727298</v>
      </c>
      <c r="G19620">
        <v>0.81034482758620696</v>
      </c>
      <c r="H19620">
        <v>0.40909090909090901</v>
      </c>
      <c r="I19620">
        <v>0.78205128205128205</v>
      </c>
      <c r="J19620" s="1" t="s">
        <v>23229</v>
      </c>
      <c r="K19620" t="s">
        <v>23237</v>
      </c>
      <c r="L19620" t="s">
        <v>62484</v>
      </c>
      <c r="M19620" t="s">
        <v>62485</v>
      </c>
    </row>
    <row r="19621" spans="1:13">
      <c r="A19621" s="1" t="s">
        <v>21638</v>
      </c>
      <c r="B19621">
        <v>6.0809243816787499E-7</v>
      </c>
      <c r="C19621" s="1">
        <v>7.0576571057449999E-8</v>
      </c>
      <c r="D19621">
        <v>0.79166666666666696</v>
      </c>
      <c r="E19621">
        <v>0.94262295081967196</v>
      </c>
      <c r="F19621">
        <v>0.89945652173913004</v>
      </c>
      <c r="G19621">
        <v>0.375</v>
      </c>
      <c r="H19621">
        <v>0.73404255319148903</v>
      </c>
      <c r="I19621">
        <v>0.65306122448979598</v>
      </c>
      <c r="J19621" s="1" t="s">
        <v>23229</v>
      </c>
      <c r="K19621" t="s">
        <v>23238</v>
      </c>
      <c r="L19621" t="s">
        <v>62486</v>
      </c>
      <c r="M19621" t="s">
        <v>62487</v>
      </c>
    </row>
    <row r="19622" spans="1:13">
      <c r="A19622" s="1" t="s">
        <v>21639</v>
      </c>
      <c r="B19622">
        <v>6.6685642781399004E-9</v>
      </c>
      <c r="C19622" s="1">
        <v>1.32764551301226E-6</v>
      </c>
      <c r="D19622">
        <v>0</v>
      </c>
      <c r="E19622">
        <v>0</v>
      </c>
      <c r="F19622">
        <v>0</v>
      </c>
      <c r="G19622">
        <v>0</v>
      </c>
      <c r="H19622">
        <v>2.4590163934426201E-2</v>
      </c>
      <c r="I19622">
        <v>0</v>
      </c>
      <c r="J19622" s="1">
        <v>1</v>
      </c>
      <c r="K19622" t="s">
        <v>23238</v>
      </c>
      <c r="L19622" t="s">
        <v>62488</v>
      </c>
      <c r="M19622" t="s">
        <v>62489</v>
      </c>
    </row>
    <row r="19623" spans="1:13">
      <c r="A19623" s="1" t="s">
        <v>21640</v>
      </c>
      <c r="B19623">
        <v>4.67030042858114E-7</v>
      </c>
      <c r="C19623" s="1">
        <v>1.65925277329011E-5</v>
      </c>
      <c r="D19623">
        <v>1</v>
      </c>
      <c r="E19623">
        <v>1</v>
      </c>
      <c r="F19623">
        <v>0.97872340425531901</v>
      </c>
      <c r="G19623">
        <v>1</v>
      </c>
      <c r="H19623">
        <v>0.80681818181818199</v>
      </c>
      <c r="I19623">
        <v>0.97402597402597402</v>
      </c>
      <c r="J19623" s="1" t="s">
        <v>23229</v>
      </c>
      <c r="K19623" t="s">
        <v>23241</v>
      </c>
      <c r="L19623" t="s">
        <v>62490</v>
      </c>
      <c r="M19623" t="s">
        <v>62491</v>
      </c>
    </row>
    <row r="19624" spans="1:13">
      <c r="A19624" s="1" t="s">
        <v>21641</v>
      </c>
      <c r="B19624">
        <v>8.7391100883330299E-5</v>
      </c>
      <c r="C19624" s="1">
        <v>1.4531891836415099E-3</v>
      </c>
      <c r="D19624">
        <v>0.36956521739130399</v>
      </c>
      <c r="E19624">
        <v>0.127906976744186</v>
      </c>
      <c r="F19624">
        <v>0.26136363636363602</v>
      </c>
      <c r="G19624">
        <v>0.55769230769230804</v>
      </c>
      <c r="H19624">
        <v>0.31904761904761902</v>
      </c>
      <c r="I19624">
        <v>0.76</v>
      </c>
      <c r="J19624" s="1" t="s">
        <v>23229</v>
      </c>
      <c r="K19624" t="s">
        <v>23238</v>
      </c>
      <c r="L19624" t="s">
        <v>62492</v>
      </c>
      <c r="M19624" t="s">
        <v>62493</v>
      </c>
    </row>
    <row r="19625" spans="1:13">
      <c r="A19625" s="1" t="s">
        <v>21642</v>
      </c>
      <c r="B19625">
        <v>2.57458191780669E-5</v>
      </c>
      <c r="C19625" s="1">
        <v>5.46594579245823E-5</v>
      </c>
      <c r="D19625">
        <v>9.2592592592592601E-2</v>
      </c>
      <c r="E19625">
        <v>0.08</v>
      </c>
      <c r="F19625">
        <v>0.207317073170732</v>
      </c>
      <c r="G19625">
        <v>0.125</v>
      </c>
      <c r="H19625">
        <v>0.59333333333333305</v>
      </c>
      <c r="I19625">
        <v>0.4</v>
      </c>
      <c r="J19625" s="1" t="s">
        <v>23229</v>
      </c>
      <c r="K19625" t="s">
        <v>23238</v>
      </c>
      <c r="L19625" t="s">
        <v>62494</v>
      </c>
      <c r="M19625" t="s">
        <v>62495</v>
      </c>
    </row>
    <row r="19626" spans="1:13">
      <c r="A19626" s="1" t="s">
        <v>21643</v>
      </c>
      <c r="B19626">
        <v>8.5302899450158794E-5</v>
      </c>
      <c r="C19626" s="1">
        <v>2.4847170014315E-6</v>
      </c>
      <c r="D19626">
        <v>0.875</v>
      </c>
      <c r="E19626">
        <v>0.92021276595744705</v>
      </c>
      <c r="F19626">
        <v>0.99481865284974103</v>
      </c>
      <c r="G19626">
        <v>0.92045454545454497</v>
      </c>
      <c r="H19626">
        <v>0.98499999999999999</v>
      </c>
      <c r="I19626">
        <v>0.89759036144578297</v>
      </c>
      <c r="J19626" s="1">
        <v>1</v>
      </c>
      <c r="K19626" t="s">
        <v>23237</v>
      </c>
      <c r="L19626" t="s">
        <v>62496</v>
      </c>
      <c r="M19626" t="s">
        <v>62497</v>
      </c>
    </row>
    <row r="19627" spans="1:13">
      <c r="A19627" s="1" t="s">
        <v>21644</v>
      </c>
      <c r="B19627">
        <v>5.1992386665016702E-5</v>
      </c>
      <c r="C19627" s="1">
        <v>1.1217662877775699E-7</v>
      </c>
      <c r="D19627">
        <v>0.225806451612903</v>
      </c>
      <c r="E19627">
        <v>4.1666666666666699E-2</v>
      </c>
      <c r="F19627">
        <v>0.43666666666666698</v>
      </c>
      <c r="G19627">
        <v>9.0909090909090898E-2</v>
      </c>
      <c r="H19627">
        <v>0.35</v>
      </c>
      <c r="I19627">
        <v>0.15151515151515199</v>
      </c>
      <c r="J19627" s="1" t="s">
        <v>23229</v>
      </c>
      <c r="K19627" t="s">
        <v>23239</v>
      </c>
      <c r="L19627" t="s">
        <v>62498</v>
      </c>
      <c r="M19627" t="s">
        <v>62499</v>
      </c>
    </row>
    <row r="19628" spans="1:13">
      <c r="A19628" s="1" t="s">
        <v>21645</v>
      </c>
      <c r="B19628">
        <v>1.8939391177346E-6</v>
      </c>
      <c r="C19628" s="1">
        <v>7.7023699408470702E-6</v>
      </c>
      <c r="D19628">
        <v>1</v>
      </c>
      <c r="E19628">
        <v>0.99468085106382997</v>
      </c>
      <c r="F19628">
        <v>0.997435897435897</v>
      </c>
      <c r="G19628">
        <v>0.77586206896551702</v>
      </c>
      <c r="H19628">
        <v>0.99553571428571397</v>
      </c>
      <c r="I19628">
        <v>0.97916666666666696</v>
      </c>
      <c r="J19628" s="1">
        <v>1</v>
      </c>
      <c r="K19628" t="s">
        <v>23241</v>
      </c>
      <c r="L19628" t="s">
        <v>62500</v>
      </c>
      <c r="M19628" t="s">
        <v>62501</v>
      </c>
    </row>
    <row r="19629" spans="1:13">
      <c r="A19629" s="1" t="s">
        <v>21646</v>
      </c>
      <c r="B19629">
        <v>2.2793215598514299E-5</v>
      </c>
      <c r="C19629" s="1">
        <v>1.8980187283734001E-7</v>
      </c>
      <c r="D19629">
        <v>0.96428571428571397</v>
      </c>
      <c r="E19629">
        <v>0.91758241758241799</v>
      </c>
      <c r="F19629">
        <v>0.99193548387096797</v>
      </c>
      <c r="G19629">
        <v>0.66666666666666696</v>
      </c>
      <c r="H19629">
        <v>0.96250000000000002</v>
      </c>
      <c r="I19629">
        <v>0.85802469135802495</v>
      </c>
      <c r="J19629" s="1">
        <v>1</v>
      </c>
      <c r="K19629" t="s">
        <v>23239</v>
      </c>
      <c r="L19629" t="s">
        <v>62502</v>
      </c>
      <c r="M19629" t="s">
        <v>62503</v>
      </c>
    </row>
    <row r="19630" spans="1:13">
      <c r="A19630" s="1" t="s">
        <v>21647</v>
      </c>
      <c r="B19630">
        <v>2.9230907578842002E-6</v>
      </c>
      <c r="C19630" s="1">
        <v>2.9140235849971399E-6</v>
      </c>
      <c r="D19630">
        <v>0</v>
      </c>
      <c r="E19630">
        <v>0</v>
      </c>
      <c r="F19630">
        <v>0</v>
      </c>
      <c r="G19630">
        <v>0.24</v>
      </c>
      <c r="H19630">
        <v>4.7169811320754698E-3</v>
      </c>
      <c r="I19630">
        <v>9.7087378640776698E-2</v>
      </c>
      <c r="J19630" s="1">
        <v>0</v>
      </c>
      <c r="K19630" t="s">
        <v>23241</v>
      </c>
      <c r="L19630" t="s">
        <v>62504</v>
      </c>
      <c r="M19630" t="s">
        <v>62505</v>
      </c>
    </row>
    <row r="19631" spans="1:13">
      <c r="A19631" s="1" t="s">
        <v>21648</v>
      </c>
      <c r="B19631">
        <v>5.0356082826676002E-5</v>
      </c>
      <c r="C19631" s="1">
        <v>3.97764238361333E-4</v>
      </c>
      <c r="D19631">
        <v>0</v>
      </c>
      <c r="E19631">
        <v>0</v>
      </c>
      <c r="F19631">
        <v>3.7878787878787902E-3</v>
      </c>
      <c r="G19631">
        <v>0.75454545454545496</v>
      </c>
      <c r="H19631">
        <v>8.4070796460176997E-2</v>
      </c>
      <c r="I19631">
        <v>0.44144144144144098</v>
      </c>
      <c r="J19631" s="1">
        <v>0</v>
      </c>
      <c r="K19631" t="s">
        <v>23238</v>
      </c>
      <c r="L19631" t="s">
        <v>62506</v>
      </c>
      <c r="M19631" t="s">
        <v>62507</v>
      </c>
    </row>
    <row r="19632" spans="1:13">
      <c r="A19632" s="1" t="s">
        <v>21649</v>
      </c>
      <c r="B19632">
        <v>3.4412373343968E-5</v>
      </c>
      <c r="C19632" s="1">
        <v>9.7284754371270202E-5</v>
      </c>
      <c r="D19632">
        <v>0.57999999999999996</v>
      </c>
      <c r="E19632">
        <v>0.47872340425531901</v>
      </c>
      <c r="F19632">
        <v>0.233333333333333</v>
      </c>
      <c r="G19632">
        <v>1</v>
      </c>
      <c r="H19632">
        <v>0.57352941176470595</v>
      </c>
      <c r="I19632">
        <v>0.86111111111111105</v>
      </c>
      <c r="J19632" s="1">
        <v>1</v>
      </c>
      <c r="K19632" t="s">
        <v>23238</v>
      </c>
      <c r="L19632" t="s">
        <v>62508</v>
      </c>
      <c r="M19632" t="s">
        <v>62509</v>
      </c>
    </row>
    <row r="19633" spans="1:13">
      <c r="A19633" s="1" t="s">
        <v>21650</v>
      </c>
      <c r="B19633">
        <v>2.4662159749084701E-8</v>
      </c>
      <c r="C19633" s="1">
        <v>4.4205389474988001E-6</v>
      </c>
      <c r="D19633">
        <v>0.77419354838709697</v>
      </c>
      <c r="E19633">
        <v>0.92934782608695699</v>
      </c>
      <c r="F19633">
        <v>0.98148148148148195</v>
      </c>
      <c r="G19633">
        <v>0.85714285714285698</v>
      </c>
      <c r="H19633">
        <v>0.97474747474747503</v>
      </c>
      <c r="I19633">
        <v>0.96875</v>
      </c>
      <c r="J19633" s="1">
        <v>1</v>
      </c>
      <c r="K19633" t="s">
        <v>23238</v>
      </c>
      <c r="L19633" t="s">
        <v>62510</v>
      </c>
      <c r="M19633" t="s">
        <v>62511</v>
      </c>
    </row>
    <row r="19634" spans="1:13">
      <c r="A19634" s="1" t="s">
        <v>21651</v>
      </c>
      <c r="B19634">
        <v>4.3493660979526402E-7</v>
      </c>
      <c r="C19634" s="1">
        <v>3.08910274750014E-6</v>
      </c>
      <c r="D19634">
        <v>0.86842105263157898</v>
      </c>
      <c r="E19634">
        <v>0.96153846153846201</v>
      </c>
      <c r="F19634">
        <v>0.99689440993788803</v>
      </c>
      <c r="G19634">
        <v>1</v>
      </c>
      <c r="H19634">
        <v>1</v>
      </c>
      <c r="I19634">
        <v>1</v>
      </c>
      <c r="J19634" s="1" t="s">
        <v>23229</v>
      </c>
      <c r="K19634" t="s">
        <v>23238</v>
      </c>
      <c r="L19634" t="s">
        <v>62512</v>
      </c>
      <c r="M19634" t="s">
        <v>62513</v>
      </c>
    </row>
    <row r="19635" spans="1:13">
      <c r="A19635" s="1" t="s">
        <v>21652</v>
      </c>
      <c r="B19635">
        <v>2.2836106651432998E-5</v>
      </c>
      <c r="C19635" s="1">
        <v>2.3518382211611301E-7</v>
      </c>
      <c r="D19635">
        <v>1.6666666666666701E-2</v>
      </c>
      <c r="E19635">
        <v>6.9620253164557E-2</v>
      </c>
      <c r="F19635">
        <v>0</v>
      </c>
      <c r="G19635">
        <v>0</v>
      </c>
      <c r="H19635">
        <v>0</v>
      </c>
      <c r="I19635">
        <v>0</v>
      </c>
      <c r="J19635" s="1">
        <v>0</v>
      </c>
      <c r="K19635" t="s">
        <v>23241</v>
      </c>
      <c r="L19635" t="s">
        <v>62514</v>
      </c>
      <c r="M19635" t="s">
        <v>62515</v>
      </c>
    </row>
    <row r="19636" spans="1:13">
      <c r="A19636" s="1" t="s">
        <v>21653</v>
      </c>
      <c r="B19636">
        <v>3.0096934109040699E-5</v>
      </c>
      <c r="C19636" s="1">
        <v>2.7923518537541201E-6</v>
      </c>
      <c r="D19636">
        <v>0.96428571428571397</v>
      </c>
      <c r="E19636">
        <v>0.71875</v>
      </c>
      <c r="F19636">
        <v>1</v>
      </c>
      <c r="G19636">
        <v>1</v>
      </c>
      <c r="H19636">
        <v>1</v>
      </c>
      <c r="I19636">
        <v>1</v>
      </c>
      <c r="J19636" s="1">
        <v>1</v>
      </c>
      <c r="K19636" t="s">
        <v>23238</v>
      </c>
      <c r="L19636" t="s">
        <v>62516</v>
      </c>
      <c r="M19636" t="s">
        <v>62517</v>
      </c>
    </row>
    <row r="19637" spans="1:13">
      <c r="A19637" s="1" t="s">
        <v>21654</v>
      </c>
      <c r="B19637">
        <v>5.6009636892622703E-6</v>
      </c>
      <c r="C19637" s="1">
        <v>8.6563655325189006E-6</v>
      </c>
      <c r="D19637">
        <v>0.98148148148148195</v>
      </c>
      <c r="E19637">
        <v>0.53571428571428603</v>
      </c>
      <c r="F19637">
        <v>0.99514563106796095</v>
      </c>
      <c r="G19637">
        <v>0.94444444444444398</v>
      </c>
      <c r="H19637">
        <v>0.97402597402597402</v>
      </c>
      <c r="I19637">
        <v>0.95588235294117696</v>
      </c>
      <c r="J19637" s="1">
        <v>1</v>
      </c>
      <c r="K19637" t="s">
        <v>23238</v>
      </c>
      <c r="L19637" t="s">
        <v>62518</v>
      </c>
      <c r="M19637" t="s">
        <v>62519</v>
      </c>
    </row>
    <row r="19638" spans="1:13">
      <c r="A19638" s="1" t="s">
        <v>21655</v>
      </c>
      <c r="B19638">
        <v>3.1480219621373703E-5</v>
      </c>
      <c r="C19638" s="1">
        <v>3.5052943266647601E-8</v>
      </c>
      <c r="D19638">
        <v>0.240740740740741</v>
      </c>
      <c r="E19638">
        <v>0.1</v>
      </c>
      <c r="F19638">
        <v>0.15432098765432101</v>
      </c>
      <c r="G19638">
        <v>0.25</v>
      </c>
      <c r="H19638">
        <v>0.172222222222222</v>
      </c>
      <c r="I19638">
        <v>0.24626865671641801</v>
      </c>
      <c r="J19638" s="1">
        <v>0</v>
      </c>
      <c r="K19638" t="s">
        <v>23238</v>
      </c>
      <c r="L19638" t="s">
        <v>62520</v>
      </c>
      <c r="M19638" t="s">
        <v>62521</v>
      </c>
    </row>
    <row r="19639" spans="1:13">
      <c r="A19639" s="1" t="s">
        <v>21656</v>
      </c>
      <c r="B19639">
        <v>3.17982932870317E-6</v>
      </c>
      <c r="C19639" s="1">
        <v>9.2803189081443694E-6</v>
      </c>
      <c r="D19639">
        <v>0.78333333333333299</v>
      </c>
      <c r="E19639">
        <v>0.74117647058823499</v>
      </c>
      <c r="F19639">
        <v>0.99729729729729699</v>
      </c>
      <c r="G19639">
        <v>1</v>
      </c>
      <c r="H19639">
        <v>1</v>
      </c>
      <c r="I19639">
        <v>0.97777777777777797</v>
      </c>
      <c r="J19639" s="1">
        <v>1</v>
      </c>
      <c r="K19639" t="s">
        <v>23238</v>
      </c>
      <c r="L19639" t="s">
        <v>62522</v>
      </c>
      <c r="M19639" t="s">
        <v>62523</v>
      </c>
    </row>
    <row r="19640" spans="1:13">
      <c r="A19640" s="1" t="s">
        <v>21657</v>
      </c>
      <c r="B19640">
        <v>1.90783817812587E-4</v>
      </c>
      <c r="C19640" s="1">
        <v>5.2960972331532999E-5</v>
      </c>
      <c r="D19640">
        <v>0.6</v>
      </c>
      <c r="E19640">
        <v>0.86144578313252995</v>
      </c>
      <c r="F19640">
        <v>0.84736842105263199</v>
      </c>
      <c r="G19640">
        <v>0.98148148148148195</v>
      </c>
      <c r="H19640">
        <v>0.81081081081081097</v>
      </c>
      <c r="I19640">
        <v>0.97549019607843102</v>
      </c>
      <c r="J19640" s="1">
        <v>1</v>
      </c>
      <c r="K19640" t="s">
        <v>23238</v>
      </c>
      <c r="L19640" t="s">
        <v>62524</v>
      </c>
      <c r="M19640" t="s">
        <v>62525</v>
      </c>
    </row>
    <row r="19641" spans="1:13">
      <c r="A19641" s="1" t="s">
        <v>21658</v>
      </c>
      <c r="B19641">
        <v>3.77883830921985E-7</v>
      </c>
      <c r="C19641" s="1">
        <v>6.7037775291866304E-6</v>
      </c>
      <c r="D19641">
        <v>0.984375</v>
      </c>
      <c r="E19641">
        <v>1</v>
      </c>
      <c r="F19641">
        <v>0.96448087431693996</v>
      </c>
      <c r="G19641">
        <v>0.98837209302325602</v>
      </c>
      <c r="H19641">
        <v>1</v>
      </c>
      <c r="I19641">
        <v>1</v>
      </c>
      <c r="J19641" s="1">
        <v>1</v>
      </c>
      <c r="K19641" t="s">
        <v>23238</v>
      </c>
      <c r="L19641" t="s">
        <v>62526</v>
      </c>
      <c r="M19641" t="s">
        <v>62527</v>
      </c>
    </row>
    <row r="19642" spans="1:13">
      <c r="A19642" s="1" t="s">
        <v>21659</v>
      </c>
      <c r="B19642">
        <v>6.5889343671463906E-5</v>
      </c>
      <c r="C19642" s="1">
        <v>5.7739122250726897E-7</v>
      </c>
      <c r="D19642">
        <v>0.92592592592592604</v>
      </c>
      <c r="E19642">
        <v>1</v>
      </c>
      <c r="F19642">
        <v>0.85806451612903201</v>
      </c>
      <c r="G19642">
        <v>0.95</v>
      </c>
      <c r="H19642">
        <v>0.922619047619048</v>
      </c>
      <c r="I19642">
        <v>0.92857142857142905</v>
      </c>
      <c r="J19642" s="1" t="s">
        <v>23229</v>
      </c>
      <c r="K19642" t="s">
        <v>23240</v>
      </c>
      <c r="L19642" t="s">
        <v>62528</v>
      </c>
      <c r="M19642" t="s">
        <v>62529</v>
      </c>
    </row>
    <row r="19643" spans="1:13">
      <c r="A19643" s="1" t="s">
        <v>21660</v>
      </c>
      <c r="B19643">
        <v>6.9054074637505696E-5</v>
      </c>
      <c r="C19643" s="1">
        <v>8.7684213398795104E-5</v>
      </c>
      <c r="D19643">
        <v>0.75806451612903203</v>
      </c>
      <c r="E19643">
        <v>0.97340425531914898</v>
      </c>
      <c r="F19643">
        <v>0.61111111111111105</v>
      </c>
      <c r="G19643">
        <v>0.61363636363636398</v>
      </c>
      <c r="H19643">
        <v>0.68229166666666696</v>
      </c>
      <c r="I19643">
        <v>0.68243243243243201</v>
      </c>
      <c r="J19643" s="1" t="s">
        <v>23229</v>
      </c>
      <c r="K19643" t="s">
        <v>23238</v>
      </c>
      <c r="L19643" t="s">
        <v>62530</v>
      </c>
      <c r="M19643" t="s">
        <v>62531</v>
      </c>
    </row>
    <row r="19644" spans="1:13">
      <c r="A19644" s="1" t="s">
        <v>21661</v>
      </c>
      <c r="B19644">
        <v>2.33503573547272E-6</v>
      </c>
      <c r="C19644" s="1">
        <v>3.1916999055932503E-5</v>
      </c>
      <c r="D19644">
        <v>3.4482758620689703E-2</v>
      </c>
      <c r="E19644">
        <v>6.0240963855421699E-3</v>
      </c>
      <c r="F19644">
        <v>9.2261904761904795E-2</v>
      </c>
      <c r="G19644">
        <v>0</v>
      </c>
      <c r="H19644">
        <v>0</v>
      </c>
      <c r="I19644">
        <v>4.0322580645161303E-2</v>
      </c>
      <c r="J19644" s="1">
        <v>0</v>
      </c>
      <c r="K19644" t="s">
        <v>23241</v>
      </c>
      <c r="L19644" t="s">
        <v>62532</v>
      </c>
      <c r="M19644" t="s">
        <v>62533</v>
      </c>
    </row>
    <row r="19645" spans="1:13">
      <c r="A19645" s="1" t="s">
        <v>21662</v>
      </c>
      <c r="B19645">
        <v>4.4008316090147899E-7</v>
      </c>
      <c r="C19645" s="1">
        <v>2.59882613964496E-8</v>
      </c>
      <c r="D19645">
        <v>1</v>
      </c>
      <c r="E19645">
        <v>1</v>
      </c>
      <c r="F19645">
        <v>0.989071038251366</v>
      </c>
      <c r="G19645">
        <v>1</v>
      </c>
      <c r="H19645">
        <v>1</v>
      </c>
      <c r="I19645">
        <v>1</v>
      </c>
      <c r="J19645" s="1" t="s">
        <v>23229</v>
      </c>
      <c r="K19645" t="s">
        <v>23238</v>
      </c>
      <c r="L19645" t="s">
        <v>62534</v>
      </c>
      <c r="M19645" t="s">
        <v>62535</v>
      </c>
    </row>
    <row r="19646" spans="1:13">
      <c r="A19646" s="1" t="s">
        <v>21663</v>
      </c>
      <c r="B19646">
        <v>9.3029124400760794E-6</v>
      </c>
      <c r="C19646" s="1">
        <v>7.7845366466500901E-5</v>
      </c>
      <c r="D19646">
        <v>1.5625E-2</v>
      </c>
      <c r="E19646">
        <v>0</v>
      </c>
      <c r="F19646">
        <v>4.1025641025640998E-2</v>
      </c>
      <c r="G19646">
        <v>0</v>
      </c>
      <c r="H19646">
        <v>3.94736842105263E-2</v>
      </c>
      <c r="I19646">
        <v>9.1999999999999998E-2</v>
      </c>
      <c r="J19646" s="1">
        <v>0</v>
      </c>
      <c r="K19646" t="s">
        <v>23241</v>
      </c>
      <c r="L19646" t="s">
        <v>62536</v>
      </c>
      <c r="M19646" t="s">
        <v>62537</v>
      </c>
    </row>
    <row r="19647" spans="1:13">
      <c r="A19647" s="1" t="s">
        <v>21664</v>
      </c>
      <c r="B19647">
        <v>3.0032140553517402E-8</v>
      </c>
      <c r="C19647" s="1">
        <v>1.36400493097674E-4</v>
      </c>
      <c r="D19647">
        <v>0.3125</v>
      </c>
      <c r="E19647">
        <v>0.58333333333333304</v>
      </c>
      <c r="F19647">
        <v>0.46258503401360501</v>
      </c>
      <c r="G19647">
        <v>0.22413793103448301</v>
      </c>
      <c r="H19647">
        <v>0.157894736842105</v>
      </c>
      <c r="I19647">
        <v>0.108108108108108</v>
      </c>
      <c r="J19647" s="1">
        <v>1</v>
      </c>
      <c r="K19647" t="s">
        <v>23238</v>
      </c>
      <c r="L19647" t="s">
        <v>62538</v>
      </c>
      <c r="M19647" t="s">
        <v>62539</v>
      </c>
    </row>
    <row r="19648" spans="1:13">
      <c r="A19648" s="1" t="s">
        <v>21665</v>
      </c>
      <c r="B19648">
        <v>6.7341293576882999E-6</v>
      </c>
      <c r="C19648" s="1">
        <v>3.14522654542E-5</v>
      </c>
      <c r="D19648">
        <v>1</v>
      </c>
      <c r="E19648">
        <v>1</v>
      </c>
      <c r="F19648">
        <v>0.86688311688311703</v>
      </c>
      <c r="G19648">
        <v>1</v>
      </c>
      <c r="H19648">
        <v>0.96491228070175405</v>
      </c>
      <c r="I19648">
        <v>1</v>
      </c>
      <c r="J19648" s="1">
        <v>1</v>
      </c>
      <c r="K19648" t="s">
        <v>23238</v>
      </c>
      <c r="L19648" t="s">
        <v>62540</v>
      </c>
      <c r="M19648" t="s">
        <v>62541</v>
      </c>
    </row>
    <row r="19649" spans="1:13">
      <c r="A19649" s="1" t="s">
        <v>21666</v>
      </c>
      <c r="B19649">
        <v>7.0459024091949797E-8</v>
      </c>
      <c r="C19649" s="1">
        <v>2.2601769977125699E-8</v>
      </c>
      <c r="D19649">
        <v>0</v>
      </c>
      <c r="E19649">
        <v>0</v>
      </c>
      <c r="F19649">
        <v>3.1250000000000002E-3</v>
      </c>
      <c r="G19649">
        <v>0</v>
      </c>
      <c r="H19649">
        <v>0</v>
      </c>
      <c r="I19649">
        <v>0</v>
      </c>
      <c r="J19649" s="1">
        <v>0</v>
      </c>
      <c r="K19649" t="s">
        <v>23237</v>
      </c>
      <c r="L19649" t="s">
        <v>62542</v>
      </c>
      <c r="M19649" t="s">
        <v>62543</v>
      </c>
    </row>
    <row r="19650" spans="1:13">
      <c r="A19650" s="1" t="s">
        <v>21667</v>
      </c>
      <c r="B19650">
        <v>5.3326970776748295E-7</v>
      </c>
      <c r="C19650" s="1">
        <v>2.3280369235525199E-7</v>
      </c>
      <c r="D19650">
        <v>0</v>
      </c>
      <c r="E19650">
        <v>5.6179775280898901E-3</v>
      </c>
      <c r="F19650">
        <v>2.0161290322580599E-2</v>
      </c>
      <c r="G19650">
        <v>0</v>
      </c>
      <c r="H19650">
        <v>2.32558139534884E-2</v>
      </c>
      <c r="I19650">
        <v>1.26582278481013E-2</v>
      </c>
      <c r="J19650" s="1">
        <v>0</v>
      </c>
      <c r="K19650" t="s">
        <v>23238</v>
      </c>
      <c r="L19650" t="s">
        <v>62544</v>
      </c>
      <c r="M19650" t="s">
        <v>62545</v>
      </c>
    </row>
    <row r="19651" spans="1:13">
      <c r="A19651" s="1" t="s">
        <v>21668</v>
      </c>
      <c r="B19651">
        <v>1.01028639364014E-3</v>
      </c>
      <c r="C19651" s="1">
        <v>5.8583937850003303E-5</v>
      </c>
      <c r="D19651">
        <v>0.52500000000000002</v>
      </c>
      <c r="E19651">
        <v>4.0229885057471299E-2</v>
      </c>
      <c r="F19651">
        <v>0.75797872340425498</v>
      </c>
      <c r="G19651">
        <v>0.48148148148148101</v>
      </c>
      <c r="H19651">
        <v>0.54347826086956497</v>
      </c>
      <c r="I19651">
        <v>0.53623188405797095</v>
      </c>
      <c r="J19651" s="1">
        <v>1</v>
      </c>
      <c r="K19651" t="s">
        <v>23241</v>
      </c>
      <c r="L19651" t="s">
        <v>62546</v>
      </c>
      <c r="M19651" t="s">
        <v>62547</v>
      </c>
    </row>
    <row r="19652" spans="1:13">
      <c r="A19652" s="1" t="s">
        <v>21669</v>
      </c>
      <c r="B19652">
        <v>9.5135672189358496E-7</v>
      </c>
      <c r="C19652" s="1">
        <v>2.4419687834065001E-4</v>
      </c>
      <c r="D19652">
        <v>0</v>
      </c>
      <c r="E19652">
        <v>0</v>
      </c>
      <c r="F19652">
        <v>3.6269430051813503E-2</v>
      </c>
      <c r="G19652">
        <v>0.63793103448275901</v>
      </c>
      <c r="H19652">
        <v>0.157894736842105</v>
      </c>
      <c r="I19652">
        <v>0.207317073170732</v>
      </c>
      <c r="J19652" s="1">
        <v>0.77272727272727304</v>
      </c>
      <c r="K19652" t="s">
        <v>23242</v>
      </c>
      <c r="L19652" t="s">
        <v>62548</v>
      </c>
      <c r="M19652" t="s">
        <v>62549</v>
      </c>
    </row>
    <row r="19653" spans="1:13">
      <c r="A19653" s="1" t="s">
        <v>21670</v>
      </c>
      <c r="B19653">
        <v>8.6814410753982001E-5</v>
      </c>
      <c r="C19653" s="1">
        <v>2.4912086159873E-7</v>
      </c>
      <c r="D19653">
        <v>0.27586206896551702</v>
      </c>
      <c r="E19653">
        <v>0.13483146067415699</v>
      </c>
      <c r="F19653">
        <v>0.161016949152542</v>
      </c>
      <c r="G19653">
        <v>0.20588235294117599</v>
      </c>
      <c r="H19653">
        <v>4.4554455445544601E-2</v>
      </c>
      <c r="I19653">
        <v>9.44444444444444E-2</v>
      </c>
      <c r="J19653" s="1">
        <v>0.75</v>
      </c>
      <c r="K19653" t="s">
        <v>23238</v>
      </c>
      <c r="L19653" t="s">
        <v>62550</v>
      </c>
      <c r="M19653" t="s">
        <v>62551</v>
      </c>
    </row>
    <row r="19654" spans="1:13">
      <c r="A19654" s="1" t="s">
        <v>21671</v>
      </c>
      <c r="B19654">
        <v>3.6505716851194798E-6</v>
      </c>
      <c r="C19654" s="1">
        <v>8.8769610378818699E-5</v>
      </c>
      <c r="D19654">
        <v>0.296296296296296</v>
      </c>
      <c r="E19654">
        <v>0.267123287671233</v>
      </c>
      <c r="F19654">
        <v>0.192913385826772</v>
      </c>
      <c r="G19654">
        <v>0.80769230769230804</v>
      </c>
      <c r="H19654">
        <v>0.31690140845070403</v>
      </c>
      <c r="I19654">
        <v>0.28125</v>
      </c>
      <c r="J19654" s="1">
        <v>0</v>
      </c>
      <c r="K19654" t="s">
        <v>23242</v>
      </c>
      <c r="L19654" t="s">
        <v>62552</v>
      </c>
      <c r="M19654" t="s">
        <v>62553</v>
      </c>
    </row>
    <row r="19655" spans="1:13">
      <c r="A19655" s="1" t="s">
        <v>21672</v>
      </c>
      <c r="B19655">
        <v>5.8219186650351201E-7</v>
      </c>
      <c r="C19655" s="1">
        <v>7.5056523502958099E-7</v>
      </c>
      <c r="D19655">
        <v>1</v>
      </c>
      <c r="E19655">
        <v>0.99462365591397806</v>
      </c>
      <c r="F19655">
        <v>0.99742268041237103</v>
      </c>
      <c r="G19655">
        <v>1</v>
      </c>
      <c r="H19655">
        <v>0.99528301886792403</v>
      </c>
      <c r="I19655">
        <v>0.98235294117647098</v>
      </c>
      <c r="J19655" s="1">
        <v>0.27272727272727298</v>
      </c>
      <c r="K19655" t="s">
        <v>23239</v>
      </c>
      <c r="L19655" t="s">
        <v>62554</v>
      </c>
      <c r="M19655" t="s">
        <v>62555</v>
      </c>
    </row>
    <row r="19656" spans="1:13">
      <c r="A19656" s="1" t="s">
        <v>21673</v>
      </c>
      <c r="B19656">
        <v>5.0267383195940899E-5</v>
      </c>
      <c r="C19656" s="1">
        <v>3.3448649551139301E-6</v>
      </c>
      <c r="D19656">
        <v>0</v>
      </c>
      <c r="E19656">
        <v>0.157894736842105</v>
      </c>
      <c r="F19656">
        <v>2.5906735751295299E-3</v>
      </c>
      <c r="G19656">
        <v>0</v>
      </c>
      <c r="H19656">
        <v>4.5871559633027499E-3</v>
      </c>
      <c r="I19656">
        <v>0</v>
      </c>
      <c r="J19656" s="1">
        <v>0</v>
      </c>
      <c r="K19656" t="s">
        <v>23242</v>
      </c>
      <c r="L19656" t="s">
        <v>62556</v>
      </c>
      <c r="M19656" t="s">
        <v>62557</v>
      </c>
    </row>
    <row r="19657" spans="1:13">
      <c r="A19657" s="1" t="s">
        <v>21674</v>
      </c>
      <c r="B19657">
        <v>4.45078744838107E-4</v>
      </c>
      <c r="C19657" s="1">
        <v>1.9337783851888299E-5</v>
      </c>
      <c r="D19657">
        <v>0.83333333333333304</v>
      </c>
      <c r="E19657">
        <v>0.93243243243243201</v>
      </c>
      <c r="F19657">
        <v>1.1194029850746299E-2</v>
      </c>
      <c r="G19657">
        <v>0.77272727272727304</v>
      </c>
      <c r="H19657">
        <v>2.83018867924528E-2</v>
      </c>
      <c r="I19657">
        <v>0.47222222222222199</v>
      </c>
      <c r="J19657" s="1" t="s">
        <v>23229</v>
      </c>
      <c r="K19657" t="s">
        <v>23240</v>
      </c>
      <c r="L19657" t="s">
        <v>62558</v>
      </c>
      <c r="M19657" t="s">
        <v>62559</v>
      </c>
    </row>
    <row r="19658" spans="1:13">
      <c r="A19658" s="1" t="s">
        <v>21675</v>
      </c>
      <c r="B19658">
        <v>1.7856325665272601E-5</v>
      </c>
      <c r="C19658" s="1">
        <v>9.2846191000805895E-6</v>
      </c>
      <c r="D19658">
        <v>0</v>
      </c>
      <c r="E19658">
        <v>5.6179775280898901E-3</v>
      </c>
      <c r="F19658">
        <v>0.20294117647058799</v>
      </c>
      <c r="G19658">
        <v>0</v>
      </c>
      <c r="H19658">
        <v>0.33333333333333298</v>
      </c>
      <c r="I19658">
        <v>4.5454545454545497E-2</v>
      </c>
      <c r="J19658" s="1">
        <v>0</v>
      </c>
      <c r="K19658" t="s">
        <v>23238</v>
      </c>
      <c r="L19658" t="s">
        <v>62560</v>
      </c>
      <c r="M19658" t="s">
        <v>62561</v>
      </c>
    </row>
    <row r="19659" spans="1:13">
      <c r="A19659" s="1" t="s">
        <v>21676</v>
      </c>
      <c r="B19659">
        <v>2.0118556828427099E-7</v>
      </c>
      <c r="C19659" s="1">
        <v>7.7034339920043003E-4</v>
      </c>
      <c r="D19659">
        <v>0.27777777777777801</v>
      </c>
      <c r="E19659">
        <v>0.31343283582089598</v>
      </c>
      <c r="F19659">
        <v>0.59558823529411797</v>
      </c>
      <c r="G19659">
        <v>4.71698113207547E-2</v>
      </c>
      <c r="H19659">
        <v>0.26086956521739102</v>
      </c>
      <c r="I19659">
        <v>3.09278350515464E-2</v>
      </c>
      <c r="J19659" s="1">
        <v>0</v>
      </c>
      <c r="K19659" t="s">
        <v>23238</v>
      </c>
      <c r="L19659" t="s">
        <v>62562</v>
      </c>
      <c r="M19659" t="s">
        <v>62563</v>
      </c>
    </row>
    <row r="19660" spans="1:13">
      <c r="A19660" s="1" t="s">
        <v>21677</v>
      </c>
      <c r="B19660">
        <v>2.6818737479388402E-6</v>
      </c>
      <c r="C19660" s="1">
        <v>1.52803267684341E-8</v>
      </c>
      <c r="D19660">
        <v>1</v>
      </c>
      <c r="E19660">
        <v>0.989247311827957</v>
      </c>
      <c r="F19660">
        <v>0.96596858638743499</v>
      </c>
      <c r="G19660">
        <v>1</v>
      </c>
      <c r="H19660">
        <v>0.967741935483871</v>
      </c>
      <c r="I19660">
        <v>0.96428571428571397</v>
      </c>
      <c r="J19660" s="1" t="s">
        <v>23229</v>
      </c>
      <c r="K19660" t="s">
        <v>23240</v>
      </c>
      <c r="L19660" t="s">
        <v>62564</v>
      </c>
      <c r="M19660" t="s">
        <v>62565</v>
      </c>
    </row>
    <row r="19661" spans="1:13">
      <c r="A19661" s="1" t="s">
        <v>21678</v>
      </c>
      <c r="B19661">
        <v>6.8861920650285707E-5</v>
      </c>
      <c r="C19661" s="1">
        <v>3.4113778296895203E-4</v>
      </c>
      <c r="D19661">
        <v>0</v>
      </c>
      <c r="E19661">
        <v>5.31914893617021E-3</v>
      </c>
      <c r="F19661">
        <v>3.1578947368421102E-2</v>
      </c>
      <c r="G19661">
        <v>0</v>
      </c>
      <c r="H19661">
        <v>8.9473684210526302E-2</v>
      </c>
      <c r="I19661">
        <v>0.43877551020408201</v>
      </c>
      <c r="J19661" s="1">
        <v>0</v>
      </c>
      <c r="K19661" t="s">
        <v>23242</v>
      </c>
      <c r="L19661" t="s">
        <v>62566</v>
      </c>
      <c r="M19661" t="s">
        <v>62567</v>
      </c>
    </row>
    <row r="19662" spans="1:13">
      <c r="A19662" s="1" t="s">
        <v>21679</v>
      </c>
      <c r="B19662">
        <v>7.5958435085952999E-6</v>
      </c>
      <c r="C19662" s="1">
        <v>3.0808913441874001E-6</v>
      </c>
      <c r="D19662">
        <v>0.125</v>
      </c>
      <c r="E19662">
        <v>0.16470588235294101</v>
      </c>
      <c r="F19662">
        <v>1.1904761904761901E-2</v>
      </c>
      <c r="G19662">
        <v>0</v>
      </c>
      <c r="H19662">
        <v>3.125E-2</v>
      </c>
      <c r="I19662">
        <v>6.9767441860465101E-2</v>
      </c>
      <c r="J19662" s="1">
        <v>0</v>
      </c>
      <c r="K19662" t="s">
        <v>23242</v>
      </c>
      <c r="L19662" t="s">
        <v>62568</v>
      </c>
      <c r="M19662" t="s">
        <v>62569</v>
      </c>
    </row>
    <row r="19663" spans="1:13">
      <c r="A19663" s="1" t="s">
        <v>21680</v>
      </c>
      <c r="B19663">
        <v>4.3870596660993103E-6</v>
      </c>
      <c r="C19663" s="1">
        <v>1.0082371970175499E-5</v>
      </c>
      <c r="D19663">
        <v>1.6666666666666701E-2</v>
      </c>
      <c r="E19663">
        <v>2.1739130434782601E-2</v>
      </c>
      <c r="F19663">
        <v>4.2553191489361701E-2</v>
      </c>
      <c r="G19663">
        <v>3.4482758620689703E-2</v>
      </c>
      <c r="H19663">
        <v>3.5714285714285698E-2</v>
      </c>
      <c r="I19663">
        <v>4.6052631578947401E-2</v>
      </c>
      <c r="J19663" s="1">
        <v>0</v>
      </c>
      <c r="K19663" t="s">
        <v>23239</v>
      </c>
      <c r="L19663" t="s">
        <v>62570</v>
      </c>
      <c r="M19663" t="s">
        <v>62571</v>
      </c>
    </row>
    <row r="19664" spans="1:13">
      <c r="A19664" s="1" t="s">
        <v>21681</v>
      </c>
      <c r="B19664">
        <v>3.7324838079450698E-8</v>
      </c>
      <c r="C19664" s="1">
        <v>3.1445689495609199E-6</v>
      </c>
      <c r="D19664">
        <v>1</v>
      </c>
      <c r="E19664">
        <v>1</v>
      </c>
      <c r="F19664">
        <v>0.97931034482758605</v>
      </c>
      <c r="G19664">
        <v>0.86363636363636398</v>
      </c>
      <c r="H19664">
        <v>1</v>
      </c>
      <c r="I19664">
        <v>0.91304347826086996</v>
      </c>
      <c r="J19664" s="1">
        <v>1</v>
      </c>
      <c r="K19664" t="s">
        <v>23238</v>
      </c>
      <c r="L19664" t="s">
        <v>62572</v>
      </c>
      <c r="M19664" t="s">
        <v>62573</v>
      </c>
    </row>
    <row r="19665" spans="1:13">
      <c r="A19665" s="1" t="s">
        <v>21682</v>
      </c>
      <c r="B19665">
        <v>8.9652455564577302E-5</v>
      </c>
      <c r="C19665" s="1">
        <v>7.1374326566657699E-7</v>
      </c>
      <c r="D19665">
        <v>4.6875E-2</v>
      </c>
      <c r="E19665">
        <v>7.2916666666666699E-2</v>
      </c>
      <c r="F19665">
        <v>0.22307692307692301</v>
      </c>
      <c r="G19665">
        <v>0.63157894736842102</v>
      </c>
      <c r="H19665">
        <v>0.16666666666666699</v>
      </c>
      <c r="I19665">
        <v>0.338842975206612</v>
      </c>
      <c r="J19665" s="1">
        <v>0</v>
      </c>
      <c r="K19665" t="s">
        <v>23241</v>
      </c>
      <c r="L19665" t="s">
        <v>62574</v>
      </c>
      <c r="M19665" t="s">
        <v>62575</v>
      </c>
    </row>
    <row r="19666" spans="1:13">
      <c r="A19666" s="1" t="s">
        <v>21683</v>
      </c>
      <c r="B19666">
        <v>3.4565265802935203E-5</v>
      </c>
      <c r="C19666" s="1">
        <v>6.70148475118407E-6</v>
      </c>
      <c r="D19666">
        <v>0.75</v>
      </c>
      <c r="E19666">
        <v>1</v>
      </c>
      <c r="F19666">
        <v>0.54779411764705899</v>
      </c>
      <c r="G19666">
        <v>0.65625</v>
      </c>
      <c r="H19666">
        <v>0.40196078431372601</v>
      </c>
      <c r="I19666">
        <v>0.62195121951219501</v>
      </c>
      <c r="J19666" s="1" t="s">
        <v>23229</v>
      </c>
      <c r="K19666" t="s">
        <v>23238</v>
      </c>
      <c r="L19666" t="s">
        <v>62576</v>
      </c>
      <c r="M19666" t="s">
        <v>62577</v>
      </c>
    </row>
    <row r="19667" spans="1:13">
      <c r="A19667" s="1" t="s">
        <v>21684</v>
      </c>
      <c r="B19667">
        <v>3.1385159581256298E-7</v>
      </c>
      <c r="C19667" s="1">
        <v>1.1225762027251701E-5</v>
      </c>
      <c r="D19667">
        <v>0.98148148148148195</v>
      </c>
      <c r="E19667">
        <v>1</v>
      </c>
      <c r="F19667">
        <v>1</v>
      </c>
      <c r="G19667">
        <v>0.64516129032258096</v>
      </c>
      <c r="H19667">
        <v>0.98888888888888904</v>
      </c>
      <c r="I19667">
        <v>0.90322580645161299</v>
      </c>
      <c r="J19667" s="1">
        <v>1</v>
      </c>
      <c r="K19667" t="s">
        <v>23240</v>
      </c>
      <c r="L19667" t="s">
        <v>62578</v>
      </c>
      <c r="M19667" t="s">
        <v>62579</v>
      </c>
    </row>
    <row r="19668" spans="1:13">
      <c r="A19668" s="1" t="s">
        <v>21685</v>
      </c>
      <c r="B19668">
        <v>1.91363840475036E-8</v>
      </c>
      <c r="C19668" s="1">
        <v>2.5225498031626099E-7</v>
      </c>
      <c r="D19668">
        <v>1</v>
      </c>
      <c r="E19668">
        <v>1</v>
      </c>
      <c r="F19668">
        <v>1</v>
      </c>
      <c r="G19668">
        <v>1</v>
      </c>
      <c r="H19668">
        <v>0.99557522123893805</v>
      </c>
      <c r="I19668">
        <v>1</v>
      </c>
      <c r="J19668" s="1">
        <v>1</v>
      </c>
      <c r="K19668" t="s">
        <v>23242</v>
      </c>
      <c r="L19668" t="s">
        <v>62580</v>
      </c>
      <c r="M19668" t="s">
        <v>62581</v>
      </c>
    </row>
    <row r="19669" spans="1:13">
      <c r="A19669" s="1" t="s">
        <v>21686</v>
      </c>
      <c r="B19669">
        <v>6.7130085477092297E-6</v>
      </c>
      <c r="C19669" s="1">
        <v>1.0145374672969101E-6</v>
      </c>
      <c r="D19669">
        <v>0.2</v>
      </c>
      <c r="E19669">
        <v>4.71698113207547E-2</v>
      </c>
      <c r="F19669">
        <v>1.9801980198019799E-2</v>
      </c>
      <c r="G19669">
        <v>7.1428571428571397E-2</v>
      </c>
      <c r="H19669">
        <v>0</v>
      </c>
      <c r="I19669">
        <v>1.5625E-2</v>
      </c>
      <c r="J19669" s="1">
        <v>0</v>
      </c>
      <c r="K19669" t="s">
        <v>23241</v>
      </c>
      <c r="L19669" t="s">
        <v>62582</v>
      </c>
      <c r="M19669" t="s">
        <v>62583</v>
      </c>
    </row>
    <row r="19670" spans="1:13">
      <c r="A19670" s="1" t="s">
        <v>21687</v>
      </c>
      <c r="B19670">
        <v>1.6288319900762901E-7</v>
      </c>
      <c r="C19670" s="1">
        <v>4.52235282548694E-9</v>
      </c>
      <c r="D19670">
        <v>1.6666666666666701E-2</v>
      </c>
      <c r="E19670">
        <v>5.6818181818181802E-3</v>
      </c>
      <c r="F19670">
        <v>2.8571428571428602E-3</v>
      </c>
      <c r="G19670">
        <v>0.48648648648648701</v>
      </c>
      <c r="H19670">
        <v>5.4945054945054897E-3</v>
      </c>
      <c r="I19670">
        <v>9.7826086956521702E-2</v>
      </c>
      <c r="J19670" s="1">
        <v>0</v>
      </c>
      <c r="K19670" t="s">
        <v>23238</v>
      </c>
      <c r="L19670" t="s">
        <v>62584</v>
      </c>
      <c r="M19670" t="s">
        <v>62585</v>
      </c>
    </row>
    <row r="19671" spans="1:13">
      <c r="A19671" s="1" t="s">
        <v>21688</v>
      </c>
      <c r="B19671">
        <v>1.7268731123681299E-5</v>
      </c>
      <c r="C19671" s="1">
        <v>7.0585017325158704E-6</v>
      </c>
      <c r="D19671">
        <v>0.875</v>
      </c>
      <c r="E19671">
        <v>0.837209302325581</v>
      </c>
      <c r="F19671">
        <v>0.99717514124293805</v>
      </c>
      <c r="G19671">
        <v>1</v>
      </c>
      <c r="H19671">
        <v>1</v>
      </c>
      <c r="I19671">
        <v>0.97826086956521696</v>
      </c>
      <c r="J19671" s="1">
        <v>1</v>
      </c>
      <c r="K19671" t="s">
        <v>23238</v>
      </c>
      <c r="L19671" t="s">
        <v>62586</v>
      </c>
      <c r="M19671" t="s">
        <v>62587</v>
      </c>
    </row>
    <row r="19672" spans="1:13">
      <c r="A19672" s="1" t="s">
        <v>21689</v>
      </c>
      <c r="B19672">
        <v>1.02043076985968E-4</v>
      </c>
      <c r="C19672" s="1">
        <v>1.3938568331638601E-4</v>
      </c>
      <c r="D19672">
        <v>0.95161290322580605</v>
      </c>
      <c r="E19672">
        <v>1</v>
      </c>
      <c r="F19672">
        <v>0.76380368098159501</v>
      </c>
      <c r="G19672">
        <v>0.93421052631578905</v>
      </c>
      <c r="H19672">
        <v>0.90540540540540504</v>
      </c>
      <c r="I19672">
        <v>0.99397590361445798</v>
      </c>
      <c r="J19672" s="1">
        <v>1</v>
      </c>
      <c r="K19672" t="s">
        <v>23238</v>
      </c>
      <c r="L19672" t="s">
        <v>62588</v>
      </c>
      <c r="M19672" t="s">
        <v>62589</v>
      </c>
    </row>
    <row r="19673" spans="1:13">
      <c r="A19673" s="1" t="s">
        <v>21690</v>
      </c>
      <c r="B19673">
        <v>4.1251692258841698E-6</v>
      </c>
      <c r="C19673" s="1">
        <v>3.5604030137653698E-5</v>
      </c>
      <c r="D19673">
        <v>1</v>
      </c>
      <c r="E19673">
        <v>1</v>
      </c>
      <c r="F19673">
        <v>0.949367088607595</v>
      </c>
      <c r="G19673">
        <v>1</v>
      </c>
      <c r="H19673">
        <v>1</v>
      </c>
      <c r="I19673">
        <v>1</v>
      </c>
      <c r="J19673" s="1" t="s">
        <v>23229</v>
      </c>
      <c r="K19673" t="s">
        <v>23238</v>
      </c>
      <c r="L19673" t="s">
        <v>62590</v>
      </c>
      <c r="M19673" t="s">
        <v>62591</v>
      </c>
    </row>
    <row r="19674" spans="1:13">
      <c r="A19674" s="1" t="s">
        <v>21691</v>
      </c>
      <c r="B19674">
        <v>1.9395565466588101E-5</v>
      </c>
      <c r="C19674" s="1">
        <v>3.47785458086853E-6</v>
      </c>
      <c r="D19674">
        <v>6.4516129032258104E-2</v>
      </c>
      <c r="E19674">
        <v>5.1948051948052E-2</v>
      </c>
      <c r="F19674">
        <v>1.38888888888889E-2</v>
      </c>
      <c r="G19674">
        <v>0</v>
      </c>
      <c r="H19674">
        <v>0</v>
      </c>
      <c r="I19674">
        <v>4.8387096774193498E-2</v>
      </c>
      <c r="J19674" s="1">
        <v>0.91666666666666696</v>
      </c>
      <c r="K19674" t="s">
        <v>23241</v>
      </c>
      <c r="L19674" t="s">
        <v>62592</v>
      </c>
      <c r="M19674" t="s">
        <v>62593</v>
      </c>
    </row>
    <row r="19675" spans="1:13">
      <c r="A19675" s="1" t="s">
        <v>21692</v>
      </c>
      <c r="B19675">
        <v>1.64811308864103E-7</v>
      </c>
      <c r="C19675" s="1">
        <v>6.5400820557517703E-5</v>
      </c>
      <c r="D19675">
        <v>0.90625</v>
      </c>
      <c r="E19675">
        <v>0.99479166666666696</v>
      </c>
      <c r="F19675">
        <v>0.982051282051282</v>
      </c>
      <c r="G19675">
        <v>0.61206896551724099</v>
      </c>
      <c r="H19675">
        <v>0.98684210526315796</v>
      </c>
      <c r="I19675">
        <v>0.9</v>
      </c>
      <c r="J19675" s="1">
        <v>1</v>
      </c>
      <c r="K19675" t="s">
        <v>23239</v>
      </c>
      <c r="L19675" t="s">
        <v>62594</v>
      </c>
      <c r="M19675" t="s">
        <v>62595</v>
      </c>
    </row>
    <row r="19676" spans="1:13">
      <c r="A19676" s="1" t="s">
        <v>21693</v>
      </c>
      <c r="B19676">
        <v>4.42274972594624E-7</v>
      </c>
      <c r="C19676" s="1">
        <v>2.7595572761372201E-7</v>
      </c>
      <c r="D19676">
        <v>0.95</v>
      </c>
      <c r="E19676">
        <v>1</v>
      </c>
      <c r="F19676">
        <v>0.98203592814371299</v>
      </c>
      <c r="G19676">
        <v>1</v>
      </c>
      <c r="H19676">
        <v>1</v>
      </c>
      <c r="I19676">
        <v>1</v>
      </c>
      <c r="J19676" s="1">
        <v>1</v>
      </c>
      <c r="K19676" t="s">
        <v>23238</v>
      </c>
      <c r="L19676" t="s">
        <v>62596</v>
      </c>
      <c r="M19676" t="s">
        <v>62597</v>
      </c>
    </row>
    <row r="19677" spans="1:13">
      <c r="A19677" s="1" t="s">
        <v>21694</v>
      </c>
      <c r="B19677">
        <v>5.09115902796266E-10</v>
      </c>
      <c r="C19677" s="1">
        <v>2.88472118379785E-7</v>
      </c>
      <c r="D19677">
        <v>0.51666666666666705</v>
      </c>
      <c r="E19677">
        <v>0.20588235294117599</v>
      </c>
      <c r="F19677">
        <v>1.9736842105263198E-2</v>
      </c>
      <c r="G19677">
        <v>0</v>
      </c>
      <c r="H19677">
        <v>0.04</v>
      </c>
      <c r="I19677">
        <v>5.7692307692307702E-2</v>
      </c>
      <c r="J19677" s="1">
        <v>0</v>
      </c>
      <c r="K19677" t="s">
        <v>23237</v>
      </c>
      <c r="L19677" t="s">
        <v>62598</v>
      </c>
      <c r="M19677" t="s">
        <v>62599</v>
      </c>
    </row>
    <row r="19678" spans="1:13">
      <c r="A19678" s="1" t="s">
        <v>21695</v>
      </c>
      <c r="B19678">
        <v>9.9620993180730601E-6</v>
      </c>
      <c r="C19678" s="1">
        <v>6.05933159293824E-8</v>
      </c>
      <c r="D19678">
        <v>0</v>
      </c>
      <c r="E19678">
        <v>0</v>
      </c>
      <c r="F19678">
        <v>0.106837606837607</v>
      </c>
      <c r="G19678">
        <v>0</v>
      </c>
      <c r="H19678">
        <v>3.8461538461538498E-2</v>
      </c>
      <c r="I19678">
        <v>0</v>
      </c>
      <c r="J19678" s="1">
        <v>0</v>
      </c>
      <c r="K19678" t="s">
        <v>23241</v>
      </c>
      <c r="L19678" t="s">
        <v>62600</v>
      </c>
      <c r="M19678" t="s">
        <v>62601</v>
      </c>
    </row>
    <row r="19679" spans="1:13">
      <c r="A19679" s="1" t="s">
        <v>21696</v>
      </c>
      <c r="B19679">
        <v>1.1515920539280601E-6</v>
      </c>
      <c r="C19679" s="1">
        <v>5.4580511532198499E-5</v>
      </c>
      <c r="D19679">
        <v>0.17857142857142899</v>
      </c>
      <c r="E19679">
        <v>0.19753086419753099</v>
      </c>
      <c r="F19679">
        <v>0.33695652173912999</v>
      </c>
      <c r="G19679">
        <v>1.5151515151515201E-2</v>
      </c>
      <c r="H19679">
        <v>0.240740740740741</v>
      </c>
      <c r="I19679">
        <v>0.141304347826087</v>
      </c>
      <c r="J19679" s="1" t="s">
        <v>23229</v>
      </c>
      <c r="K19679" t="s">
        <v>23242</v>
      </c>
      <c r="L19679" t="s">
        <v>62602</v>
      </c>
      <c r="M19679" t="s">
        <v>62603</v>
      </c>
    </row>
    <row r="19680" spans="1:13">
      <c r="A19680" s="1" t="s">
        <v>21697</v>
      </c>
      <c r="B19680">
        <v>6.5749402163119995E-5</v>
      </c>
      <c r="C19680" s="1">
        <v>3.5803793475758198E-5</v>
      </c>
      <c r="D19680">
        <v>0.515625</v>
      </c>
      <c r="E19680">
        <v>0.155555555555556</v>
      </c>
      <c r="F19680">
        <v>7.4468085106383003E-2</v>
      </c>
      <c r="G19680">
        <v>0.18181818181818199</v>
      </c>
      <c r="H19680">
        <v>1.5957446808510599E-2</v>
      </c>
      <c r="I19680">
        <v>0.1</v>
      </c>
      <c r="J19680" s="1">
        <v>0</v>
      </c>
      <c r="K19680" t="s">
        <v>23242</v>
      </c>
      <c r="L19680" t="s">
        <v>62604</v>
      </c>
      <c r="M19680" t="s">
        <v>62605</v>
      </c>
    </row>
    <row r="19681" spans="1:13">
      <c r="A19681" s="1" t="s">
        <v>21698</v>
      </c>
      <c r="B19681">
        <v>5.5913557200036597E-7</v>
      </c>
      <c r="C19681" s="1">
        <v>1.6197311130987599E-5</v>
      </c>
      <c r="D19681">
        <v>1</v>
      </c>
      <c r="E19681">
        <v>1</v>
      </c>
      <c r="F19681">
        <v>0.99487179487179489</v>
      </c>
      <c r="G19681">
        <v>0.73275862068965503</v>
      </c>
      <c r="H19681">
        <v>0.96491228070175439</v>
      </c>
      <c r="I19681">
        <v>0.96747967479674801</v>
      </c>
      <c r="J19681" s="1">
        <v>1</v>
      </c>
      <c r="K19681" t="s">
        <v>23244</v>
      </c>
      <c r="L19681" t="s">
        <v>62606</v>
      </c>
      <c r="M19681" t="s">
        <v>62607</v>
      </c>
    </row>
    <row r="19682" spans="1:13">
      <c r="A19682" s="1" t="s">
        <v>21699</v>
      </c>
      <c r="B19682">
        <v>1.5041278306106E-5</v>
      </c>
      <c r="C19682" s="1">
        <v>2.1143030117805301E-6</v>
      </c>
      <c r="D19682">
        <v>0.92592592592592604</v>
      </c>
      <c r="E19682">
        <v>1</v>
      </c>
      <c r="F19682">
        <v>0.94318181818181801</v>
      </c>
      <c r="G19682">
        <v>0.94230769230769196</v>
      </c>
      <c r="H19682">
        <v>0.98113207547169801</v>
      </c>
      <c r="I19682">
        <v>0.92307692307692302</v>
      </c>
      <c r="J19682" s="1">
        <v>1</v>
      </c>
      <c r="K19682" t="s">
        <v>23238</v>
      </c>
      <c r="L19682" t="s">
        <v>62608</v>
      </c>
      <c r="M19682" t="s">
        <v>62609</v>
      </c>
    </row>
    <row r="19683" spans="1:13">
      <c r="A19683" s="1" t="s">
        <v>21700</v>
      </c>
      <c r="B19683">
        <v>1.04920433704928E-6</v>
      </c>
      <c r="C19683" s="1">
        <v>1.57980178106578E-6</v>
      </c>
      <c r="D19683">
        <v>1</v>
      </c>
      <c r="E19683">
        <v>0.98958333333333304</v>
      </c>
      <c r="F19683">
        <v>0.98963730569948205</v>
      </c>
      <c r="G19683">
        <v>0.99019607843137303</v>
      </c>
      <c r="H19683">
        <v>0.99082568807339499</v>
      </c>
      <c r="I19683">
        <v>1</v>
      </c>
      <c r="J19683" s="1">
        <v>1</v>
      </c>
      <c r="K19683" t="s">
        <v>23240</v>
      </c>
      <c r="L19683" t="s">
        <v>62610</v>
      </c>
      <c r="M19683" t="s">
        <v>62611</v>
      </c>
    </row>
    <row r="19684" spans="1:13">
      <c r="A19684" s="1" t="s">
        <v>21701</v>
      </c>
      <c r="B19684">
        <v>7.2921004493106098E-5</v>
      </c>
      <c r="C19684" s="1">
        <v>4.3826009518493697E-5</v>
      </c>
      <c r="D19684">
        <v>0</v>
      </c>
      <c r="E19684">
        <v>0</v>
      </c>
      <c r="F19684">
        <v>0.36764705882352899</v>
      </c>
      <c r="G19684">
        <v>1.0869565217391301E-2</v>
      </c>
      <c r="H19684">
        <v>4.8387096774193498E-2</v>
      </c>
      <c r="I19684">
        <v>0</v>
      </c>
      <c r="J19684" s="1">
        <v>0</v>
      </c>
      <c r="K19684" t="s">
        <v>23239</v>
      </c>
      <c r="L19684" t="s">
        <v>62612</v>
      </c>
      <c r="M19684" t="s">
        <v>62613</v>
      </c>
    </row>
    <row r="19685" spans="1:13">
      <c r="A19685" s="1" t="s">
        <v>21702</v>
      </c>
      <c r="B19685">
        <v>5.2344505708478398E-6</v>
      </c>
      <c r="C19685" s="1">
        <v>8.1170240170802405E-5</v>
      </c>
      <c r="D19685">
        <v>0.88709677419354804</v>
      </c>
      <c r="E19685">
        <v>0.91578947368421004</v>
      </c>
      <c r="F19685">
        <v>0.71823204419889497</v>
      </c>
      <c r="G19685">
        <v>0.85344827586206895</v>
      </c>
      <c r="H19685">
        <v>0.66666666666666696</v>
      </c>
      <c r="I19685">
        <v>0.84873949579831898</v>
      </c>
      <c r="J19685" s="1" t="s">
        <v>23229</v>
      </c>
      <c r="K19685" t="s">
        <v>23240</v>
      </c>
      <c r="L19685" t="s">
        <v>62614</v>
      </c>
      <c r="M19685" t="s">
        <v>62615</v>
      </c>
    </row>
    <row r="19686" spans="1:13">
      <c r="A19686" s="1" t="s">
        <v>21703</v>
      </c>
      <c r="B19686">
        <v>7.3390222866564998E-6</v>
      </c>
      <c r="C19686" s="1">
        <v>2.05321212192898E-5</v>
      </c>
      <c r="D19686">
        <v>1</v>
      </c>
      <c r="E19686">
        <v>1</v>
      </c>
      <c r="F19686">
        <v>0.997435897435897</v>
      </c>
      <c r="G19686">
        <v>0.82456140350877205</v>
      </c>
      <c r="H19686">
        <v>0.96052631578947401</v>
      </c>
      <c r="I19686">
        <v>0.87096774193548399</v>
      </c>
      <c r="J19686" s="1">
        <v>1</v>
      </c>
      <c r="K19686" t="s">
        <v>23241</v>
      </c>
      <c r="L19686" t="s">
        <v>62616</v>
      </c>
      <c r="M19686" t="s">
        <v>62617</v>
      </c>
    </row>
    <row r="19687" spans="1:13">
      <c r="A19687" s="1" t="s">
        <v>21704</v>
      </c>
      <c r="B19687">
        <v>0</v>
      </c>
      <c r="C19687" s="1">
        <v>0</v>
      </c>
      <c r="D19687">
        <v>1</v>
      </c>
      <c r="E19687">
        <v>1</v>
      </c>
      <c r="F19687">
        <v>1</v>
      </c>
      <c r="G19687">
        <v>1</v>
      </c>
      <c r="H19687">
        <v>1</v>
      </c>
      <c r="I19687">
        <v>1</v>
      </c>
      <c r="J19687" s="1">
        <v>1</v>
      </c>
      <c r="K19687" t="s">
        <v>23241</v>
      </c>
      <c r="L19687" t="s">
        <v>62618</v>
      </c>
      <c r="M19687" t="s">
        <v>62619</v>
      </c>
    </row>
    <row r="19688" spans="1:13">
      <c r="A19688" s="1" t="s">
        <v>21705</v>
      </c>
      <c r="B19688">
        <v>1.6065971265522598E-5</v>
      </c>
      <c r="C19688" s="1">
        <v>1.01364261389303E-6</v>
      </c>
      <c r="D19688">
        <v>0</v>
      </c>
      <c r="E19688">
        <v>2.8735632183908E-2</v>
      </c>
      <c r="F19688">
        <v>3.1847133757961798E-3</v>
      </c>
      <c r="G19688">
        <v>0</v>
      </c>
      <c r="H19688">
        <v>0</v>
      </c>
      <c r="I19688">
        <v>0</v>
      </c>
      <c r="J19688" s="1">
        <v>0.2</v>
      </c>
      <c r="K19688" t="s">
        <v>23238</v>
      </c>
      <c r="L19688" t="s">
        <v>62620</v>
      </c>
      <c r="M19688" t="s">
        <v>62621</v>
      </c>
    </row>
    <row r="19689" spans="1:13">
      <c r="A19689" s="1" t="s">
        <v>21706</v>
      </c>
      <c r="B19689">
        <v>3.3058191297196299E-7</v>
      </c>
      <c r="C19689" s="1">
        <v>8.8656224452338907E-6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0.17499999999999999</v>
      </c>
      <c r="J19689" s="1">
        <v>1</v>
      </c>
      <c r="K19689" t="s">
        <v>23241</v>
      </c>
      <c r="L19689" t="s">
        <v>62622</v>
      </c>
      <c r="M19689" t="s">
        <v>62623</v>
      </c>
    </row>
    <row r="19690" spans="1:13">
      <c r="A19690" s="1" t="s">
        <v>21707</v>
      </c>
      <c r="B19690">
        <v>9.0797382007328692E-6</v>
      </c>
      <c r="C19690" s="1">
        <v>9.1586508291370596E-5</v>
      </c>
      <c r="D19690">
        <v>0.35</v>
      </c>
      <c r="E19690">
        <v>0.10638297872340401</v>
      </c>
      <c r="F19690">
        <v>0.198453608247423</v>
      </c>
      <c r="G19690">
        <v>0.125</v>
      </c>
      <c r="H19690">
        <v>0.121359223300971</v>
      </c>
      <c r="I19690">
        <v>0.28181818181818202</v>
      </c>
      <c r="J19690" s="1">
        <v>1</v>
      </c>
      <c r="K19690" t="s">
        <v>23238</v>
      </c>
      <c r="L19690" t="s">
        <v>62624</v>
      </c>
      <c r="M19690" t="s">
        <v>62625</v>
      </c>
    </row>
    <row r="19691" spans="1:13">
      <c r="A19691" s="1" t="s">
        <v>21708</v>
      </c>
      <c r="B19691">
        <v>1.8329120465927301E-6</v>
      </c>
      <c r="C19691" s="1">
        <v>2.20588522706663E-5</v>
      </c>
      <c r="D19691">
        <v>1</v>
      </c>
      <c r="E19691">
        <v>1</v>
      </c>
      <c r="F19691">
        <v>0.91944444444444395</v>
      </c>
      <c r="G19691">
        <v>1</v>
      </c>
      <c r="H19691">
        <v>0.72448979591836704</v>
      </c>
      <c r="I19691">
        <v>0.79629629629629595</v>
      </c>
      <c r="J19691" s="1" t="s">
        <v>23229</v>
      </c>
      <c r="K19691" t="s">
        <v>23238</v>
      </c>
      <c r="L19691" t="s">
        <v>62626</v>
      </c>
      <c r="M19691" t="s">
        <v>62627</v>
      </c>
    </row>
    <row r="19692" spans="1:13">
      <c r="A19692" s="1" t="s">
        <v>21709</v>
      </c>
      <c r="B19692">
        <v>5.97758880913524E-5</v>
      </c>
      <c r="C19692" s="1">
        <v>5.3709288446288702E-5</v>
      </c>
      <c r="D19692">
        <v>1</v>
      </c>
      <c r="E19692">
        <v>0.92708333333333304</v>
      </c>
      <c r="F19692">
        <v>0.98876404494381998</v>
      </c>
      <c r="G19692">
        <v>0.972727272727273</v>
      </c>
      <c r="H19692">
        <v>0.84536082474226804</v>
      </c>
      <c r="I19692">
        <v>0.96698113207547198</v>
      </c>
      <c r="J19692" s="1" t="s">
        <v>23229</v>
      </c>
      <c r="K19692" t="s">
        <v>23238</v>
      </c>
      <c r="L19692" t="s">
        <v>62628</v>
      </c>
      <c r="M19692" t="s">
        <v>62629</v>
      </c>
    </row>
    <row r="19693" spans="1:13">
      <c r="A19693" s="1" t="s">
        <v>21710</v>
      </c>
      <c r="B19693">
        <v>7.1461314399675604E-5</v>
      </c>
      <c r="C19693" s="1">
        <v>2.4436543062322601E-4</v>
      </c>
      <c r="D19693">
        <v>0.82758620689655205</v>
      </c>
      <c r="E19693">
        <v>0.92857142857142905</v>
      </c>
      <c r="F19693">
        <v>0.81132075471698095</v>
      </c>
      <c r="G19693">
        <v>1</v>
      </c>
      <c r="H19693">
        <v>0.58904109589041098</v>
      </c>
      <c r="I19693">
        <v>0.95</v>
      </c>
      <c r="J19693" s="1">
        <v>0.8</v>
      </c>
      <c r="K19693" t="s">
        <v>23239</v>
      </c>
      <c r="L19693" t="s">
        <v>62630</v>
      </c>
      <c r="M19693" t="s">
        <v>62631</v>
      </c>
    </row>
    <row r="19694" spans="1:13">
      <c r="A19694" s="1" t="s">
        <v>21711</v>
      </c>
      <c r="B19694">
        <v>3.3830958951394401E-6</v>
      </c>
      <c r="C19694" s="1">
        <v>2.2248628354054099E-6</v>
      </c>
      <c r="D19694">
        <v>0.8125</v>
      </c>
      <c r="E19694">
        <v>0.65333333333333299</v>
      </c>
      <c r="F19694">
        <v>0.98106060606060597</v>
      </c>
      <c r="G19694">
        <v>1</v>
      </c>
      <c r="H19694">
        <v>0.99285714285714299</v>
      </c>
      <c r="I19694">
        <v>1</v>
      </c>
      <c r="J19694" s="1">
        <v>1</v>
      </c>
      <c r="K19694" t="s">
        <v>23237</v>
      </c>
      <c r="L19694" t="s">
        <v>62632</v>
      </c>
      <c r="M19694" t="s">
        <v>62633</v>
      </c>
    </row>
    <row r="19695" spans="1:13">
      <c r="A19695" s="1" t="s">
        <v>21712</v>
      </c>
      <c r="B19695">
        <v>1.4142569228680499E-5</v>
      </c>
      <c r="C19695" s="1">
        <v>2.2897124723807299E-5</v>
      </c>
      <c r="D19695">
        <v>0</v>
      </c>
      <c r="E19695">
        <v>1.0989010989011E-2</v>
      </c>
      <c r="F19695">
        <v>0</v>
      </c>
      <c r="G19695">
        <v>0.2</v>
      </c>
      <c r="H19695">
        <v>0.17499999999999999</v>
      </c>
      <c r="I19695">
        <v>0.118556701030928</v>
      </c>
      <c r="J19695" s="1">
        <v>0</v>
      </c>
      <c r="K19695" t="s">
        <v>23241</v>
      </c>
      <c r="L19695" t="s">
        <v>62634</v>
      </c>
      <c r="M19695" t="s">
        <v>62635</v>
      </c>
    </row>
    <row r="19696" spans="1:13">
      <c r="A19696" s="1" t="s">
        <v>21713</v>
      </c>
      <c r="B19696">
        <v>1.9572944509335701E-4</v>
      </c>
      <c r="C19696" s="1">
        <v>2.7609103504118301E-6</v>
      </c>
      <c r="D19696">
        <v>0</v>
      </c>
      <c r="E19696">
        <v>9.8958333333333301E-2</v>
      </c>
      <c r="F19696">
        <v>0</v>
      </c>
      <c r="G19696">
        <v>1.8181818181818198E-2</v>
      </c>
      <c r="H19696">
        <v>0</v>
      </c>
      <c r="I19696">
        <v>1.27118644067797E-2</v>
      </c>
      <c r="J19696" s="1">
        <v>0</v>
      </c>
      <c r="K19696" t="s">
        <v>23242</v>
      </c>
      <c r="L19696" t="s">
        <v>62636</v>
      </c>
      <c r="M19696" t="s">
        <v>62637</v>
      </c>
    </row>
    <row r="19697" spans="1:13">
      <c r="A19697" s="1" t="s">
        <v>21714</v>
      </c>
      <c r="B19697">
        <v>1.5489203543967698E-5</v>
      </c>
      <c r="C19697" s="1">
        <v>4.12290442767754E-6</v>
      </c>
      <c r="D19697">
        <v>0</v>
      </c>
      <c r="E19697">
        <v>0</v>
      </c>
      <c r="F19697">
        <v>5.8974358974359001E-2</v>
      </c>
      <c r="G19697">
        <v>9.0909090909090905E-3</v>
      </c>
      <c r="H19697">
        <v>3.5087719298245598E-2</v>
      </c>
      <c r="I19697">
        <v>1.21951219512195E-2</v>
      </c>
      <c r="J19697" s="1">
        <v>0</v>
      </c>
      <c r="K19697" t="s">
        <v>23237</v>
      </c>
      <c r="L19697" t="s">
        <v>62638</v>
      </c>
      <c r="M19697" t="s">
        <v>62639</v>
      </c>
    </row>
    <row r="19698" spans="1:13">
      <c r="A19698" s="1" t="s">
        <v>21715</v>
      </c>
      <c r="B19698">
        <v>1.2909221724231699E-4</v>
      </c>
      <c r="C19698" s="1">
        <v>3.3894389000404702E-6</v>
      </c>
      <c r="D19698">
        <v>0.81034482758620696</v>
      </c>
      <c r="E19698">
        <v>0.99342105263157898</v>
      </c>
      <c r="F19698">
        <v>0.81045751633986896</v>
      </c>
      <c r="G19698">
        <v>0.97058823529411797</v>
      </c>
      <c r="H19698">
        <v>0.91216216216216195</v>
      </c>
      <c r="I19698">
        <v>0.94871794871794901</v>
      </c>
      <c r="J19698" s="1" t="s">
        <v>23229</v>
      </c>
      <c r="K19698" t="s">
        <v>23238</v>
      </c>
      <c r="L19698" t="s">
        <v>62640</v>
      </c>
      <c r="M19698" t="s">
        <v>62641</v>
      </c>
    </row>
    <row r="19699" spans="1:13">
      <c r="A19699" s="1" t="s">
        <v>21716</v>
      </c>
      <c r="B19699">
        <v>4.01332318328185E-4</v>
      </c>
      <c r="C19699" s="1">
        <v>2.7571861723104901E-5</v>
      </c>
      <c r="D19699">
        <v>0.96875</v>
      </c>
      <c r="E19699">
        <v>0.54787234042553201</v>
      </c>
      <c r="F19699">
        <v>0.992307692307692</v>
      </c>
      <c r="G19699">
        <v>0.98245614035087703</v>
      </c>
      <c r="H19699">
        <v>0.99122807017543901</v>
      </c>
      <c r="I19699">
        <v>0.99596774193548399</v>
      </c>
      <c r="J19699" s="1">
        <v>0.95454545454545503</v>
      </c>
      <c r="K19699" t="s">
        <v>23238</v>
      </c>
      <c r="L19699" t="s">
        <v>62642</v>
      </c>
      <c r="M19699" t="s">
        <v>62643</v>
      </c>
    </row>
    <row r="19700" spans="1:13">
      <c r="A19700" s="1" t="s">
        <v>21717</v>
      </c>
      <c r="B19700">
        <v>1.8212541753192399E-7</v>
      </c>
      <c r="C19700" s="1">
        <v>2.63525868089304E-6</v>
      </c>
      <c r="D19700">
        <v>0.87931034482758597</v>
      </c>
      <c r="E19700">
        <v>0.94776119402985104</v>
      </c>
      <c r="F19700">
        <v>0.969879518072289</v>
      </c>
      <c r="G19700">
        <v>0.890625</v>
      </c>
      <c r="H19700">
        <v>1</v>
      </c>
      <c r="I19700">
        <v>0.94444444444444398</v>
      </c>
      <c r="J19700" s="1">
        <v>0.95454545454545503</v>
      </c>
      <c r="K19700" t="s">
        <v>23237</v>
      </c>
      <c r="L19700" t="s">
        <v>62644</v>
      </c>
      <c r="M19700" t="s">
        <v>62645</v>
      </c>
    </row>
    <row r="19701" spans="1:13">
      <c r="A19701" s="1" t="s">
        <v>21718</v>
      </c>
      <c r="B19701">
        <v>2.9954040558645501E-5</v>
      </c>
      <c r="C19701" s="1">
        <v>9.5423695863271495E-8</v>
      </c>
      <c r="D19701">
        <v>1</v>
      </c>
      <c r="E19701">
        <v>0.81764705882352895</v>
      </c>
      <c r="F19701">
        <v>1</v>
      </c>
      <c r="G19701">
        <v>1</v>
      </c>
      <c r="H19701">
        <v>1</v>
      </c>
      <c r="I19701">
        <v>0.97916666666666696</v>
      </c>
      <c r="J19701" s="1">
        <v>1</v>
      </c>
      <c r="K19701" t="s">
        <v>23238</v>
      </c>
      <c r="L19701" t="s">
        <v>62646</v>
      </c>
      <c r="M19701" t="s">
        <v>62647</v>
      </c>
    </row>
    <row r="19702" spans="1:13">
      <c r="A19702" s="1" t="s">
        <v>21719</v>
      </c>
      <c r="B19702">
        <v>3.4649891951822499E-6</v>
      </c>
      <c r="C19702" s="1">
        <v>2.4508609163960099E-5</v>
      </c>
      <c r="D19702">
        <v>1</v>
      </c>
      <c r="E19702">
        <v>0.97297297297297303</v>
      </c>
      <c r="F19702">
        <v>0.74829931972789099</v>
      </c>
      <c r="G19702">
        <v>0.90384615384615397</v>
      </c>
      <c r="H19702">
        <v>0.58974358974358998</v>
      </c>
      <c r="I19702">
        <v>0.82926829268292701</v>
      </c>
      <c r="J19702" s="1">
        <v>1</v>
      </c>
      <c r="K19702" t="s">
        <v>23239</v>
      </c>
      <c r="L19702" t="s">
        <v>62648</v>
      </c>
      <c r="M19702" t="s">
        <v>62649</v>
      </c>
    </row>
    <row r="19703" spans="1:13">
      <c r="A19703" s="1" t="s">
        <v>21720</v>
      </c>
      <c r="B19703">
        <v>6.2191529604620004E-4</v>
      </c>
      <c r="C19703" s="1">
        <v>3.02884418097784E-5</v>
      </c>
      <c r="D19703">
        <v>0.532258064516129</v>
      </c>
      <c r="E19703">
        <v>6.7708333333333037E-2</v>
      </c>
      <c r="F19703">
        <v>0.64948453608247392</v>
      </c>
      <c r="G19703">
        <v>0.28703703703703698</v>
      </c>
      <c r="H19703">
        <v>0.52358490566037696</v>
      </c>
      <c r="I19703">
        <v>0.32211538461538503</v>
      </c>
      <c r="J19703" s="1">
        <v>1</v>
      </c>
      <c r="K19703" t="s">
        <v>23243</v>
      </c>
      <c r="L19703" t="s">
        <v>62650</v>
      </c>
      <c r="M19703" t="s">
        <v>62651</v>
      </c>
    </row>
    <row r="19704" spans="1:13">
      <c r="A19704" s="1" t="s">
        <v>21721</v>
      </c>
      <c r="B19704">
        <v>5.3849526779395301E-6</v>
      </c>
      <c r="C19704" s="1">
        <v>6.8684253056981194E-5</v>
      </c>
      <c r="D19704">
        <v>1</v>
      </c>
      <c r="E19704">
        <v>1</v>
      </c>
      <c r="F19704">
        <v>0.70754716981132104</v>
      </c>
      <c r="G19704">
        <v>0.57142857142857095</v>
      </c>
      <c r="H19704">
        <v>0.71264367816092</v>
      </c>
      <c r="I19704">
        <v>0.88888888888888895</v>
      </c>
      <c r="J19704" s="1" t="s">
        <v>23229</v>
      </c>
      <c r="K19704" t="s">
        <v>23240</v>
      </c>
      <c r="L19704" t="s">
        <v>62652</v>
      </c>
      <c r="M19704" t="s">
        <v>62653</v>
      </c>
    </row>
    <row r="19705" spans="1:13">
      <c r="A19705" s="1" t="s">
        <v>21722</v>
      </c>
      <c r="B19705">
        <v>1.03625662984457E-4</v>
      </c>
      <c r="C19705" s="1">
        <v>1.8295577838778701E-4</v>
      </c>
      <c r="D19705">
        <v>0.88</v>
      </c>
      <c r="E19705">
        <v>0.98192771084337305</v>
      </c>
      <c r="F19705">
        <v>0.98675496688741704</v>
      </c>
      <c r="G19705">
        <v>0.80357142857142905</v>
      </c>
      <c r="H19705">
        <v>0.892405063291139</v>
      </c>
      <c r="I19705">
        <v>0.55952380952380998</v>
      </c>
      <c r="J19705" s="1">
        <v>1</v>
      </c>
      <c r="K19705" t="s">
        <v>23238</v>
      </c>
      <c r="L19705" t="s">
        <v>62654</v>
      </c>
      <c r="M19705" t="s">
        <v>62655</v>
      </c>
    </row>
    <row r="19706" spans="1:13">
      <c r="A19706" s="1" t="s">
        <v>21723</v>
      </c>
      <c r="B19706">
        <v>8.65524387808626E-6</v>
      </c>
      <c r="C19706" s="1">
        <v>2.8959833867608899E-5</v>
      </c>
      <c r="D19706">
        <v>0.75</v>
      </c>
      <c r="E19706">
        <v>0.99425287356321801</v>
      </c>
      <c r="F19706">
        <v>0.92899408284023699</v>
      </c>
      <c r="G19706">
        <v>0.53703703703703698</v>
      </c>
      <c r="H19706">
        <v>0.92682926829268297</v>
      </c>
      <c r="I19706">
        <v>0.64130434782608703</v>
      </c>
      <c r="J19706" s="1" t="s">
        <v>23229</v>
      </c>
      <c r="K19706" t="s">
        <v>23238</v>
      </c>
      <c r="L19706" t="s">
        <v>62656</v>
      </c>
      <c r="M19706" t="s">
        <v>62657</v>
      </c>
    </row>
    <row r="19707" spans="1:13">
      <c r="A19707" s="1" t="s">
        <v>21724</v>
      </c>
      <c r="B19707">
        <v>4.1613772809512398E-5</v>
      </c>
      <c r="C19707" s="1">
        <v>9.2239351247532805E-5</v>
      </c>
      <c r="D19707">
        <v>1</v>
      </c>
      <c r="E19707">
        <v>1</v>
      </c>
      <c r="F19707">
        <v>0.97540983606557397</v>
      </c>
      <c r="G19707">
        <v>0.97826086956521696</v>
      </c>
      <c r="H19707">
        <v>0.66428571428571404</v>
      </c>
      <c r="I19707">
        <v>0.96153846153846201</v>
      </c>
      <c r="J19707" s="1">
        <v>1</v>
      </c>
      <c r="K19707" t="s">
        <v>23238</v>
      </c>
      <c r="L19707" t="s">
        <v>62658</v>
      </c>
      <c r="M19707" t="s">
        <v>62659</v>
      </c>
    </row>
    <row r="19708" spans="1:13">
      <c r="A19708" s="1" t="s">
        <v>21725</v>
      </c>
      <c r="B19708">
        <v>6.6797265394418297E-6</v>
      </c>
      <c r="C19708" s="1">
        <v>5.2804745517181003E-6</v>
      </c>
      <c r="D19708">
        <v>0</v>
      </c>
      <c r="E19708">
        <v>2.0833333333333301E-2</v>
      </c>
      <c r="F19708">
        <v>0.17948717948717899</v>
      </c>
      <c r="G19708">
        <v>5.1724137931034503E-2</v>
      </c>
      <c r="H19708">
        <v>0.24561403508771901</v>
      </c>
      <c r="I19708">
        <v>3.5999999999999997E-2</v>
      </c>
      <c r="J19708" s="1">
        <v>9.0909090909090898E-2</v>
      </c>
      <c r="K19708" t="s">
        <v>23241</v>
      </c>
      <c r="L19708" t="s">
        <v>62660</v>
      </c>
      <c r="M19708" t="s">
        <v>62661</v>
      </c>
    </row>
    <row r="19709" spans="1:13">
      <c r="A19709" s="1" t="s">
        <v>21726</v>
      </c>
      <c r="B19709">
        <v>2.1070115219812001E-4</v>
      </c>
      <c r="C19709" s="1">
        <v>2.17725419638597E-4</v>
      </c>
      <c r="D19709">
        <v>3.2258064516128997E-2</v>
      </c>
      <c r="E19709">
        <v>0</v>
      </c>
      <c r="F19709">
        <v>0.59294871794871795</v>
      </c>
      <c r="G19709">
        <v>2.27272727272727E-2</v>
      </c>
      <c r="H19709">
        <v>0.157142857142857</v>
      </c>
      <c r="I19709">
        <v>0.102564102564103</v>
      </c>
      <c r="J19709" s="1">
        <v>0</v>
      </c>
      <c r="K19709" t="s">
        <v>23241</v>
      </c>
      <c r="L19709" t="s">
        <v>62662</v>
      </c>
      <c r="M19709" t="s">
        <v>62663</v>
      </c>
    </row>
    <row r="19710" spans="1:13">
      <c r="A19710" s="1" t="s">
        <v>21727</v>
      </c>
      <c r="B19710">
        <v>4.3732708934450899E-5</v>
      </c>
      <c r="C19710" s="1">
        <v>5.8152790288908799E-5</v>
      </c>
      <c r="D19710">
        <v>0.30645161290322598</v>
      </c>
      <c r="E19710">
        <v>0.60365853658536595</v>
      </c>
      <c r="F19710">
        <v>8.0357142857142905E-2</v>
      </c>
      <c r="G19710">
        <v>0.26785714285714302</v>
      </c>
      <c r="H19710">
        <v>0.25974025974025999</v>
      </c>
      <c r="I19710">
        <v>0.29545454545454503</v>
      </c>
      <c r="J19710" s="1">
        <v>1</v>
      </c>
      <c r="K19710" t="s">
        <v>23241</v>
      </c>
      <c r="L19710" t="s">
        <v>62664</v>
      </c>
      <c r="M19710" t="s">
        <v>62665</v>
      </c>
    </row>
    <row r="19711" spans="1:13">
      <c r="A19711" s="1" t="s">
        <v>21728</v>
      </c>
      <c r="B19711">
        <v>2.8403963702876598E-7</v>
      </c>
      <c r="C19711" s="1">
        <v>3.1687765430294999E-7</v>
      </c>
      <c r="D19711">
        <v>0.87096774193548399</v>
      </c>
      <c r="E19711">
        <v>0.96794871794871795</v>
      </c>
      <c r="F19711">
        <v>1</v>
      </c>
      <c r="G19711">
        <v>1</v>
      </c>
      <c r="H19711">
        <v>0.984375</v>
      </c>
      <c r="I19711">
        <v>0.95833333333333304</v>
      </c>
      <c r="J19711" s="1">
        <v>1</v>
      </c>
      <c r="K19711" t="s">
        <v>23239</v>
      </c>
      <c r="L19711" t="s">
        <v>62666</v>
      </c>
      <c r="M19711" t="s">
        <v>62667</v>
      </c>
    </row>
    <row r="19712" spans="1:13">
      <c r="A19712" s="1" t="s">
        <v>21729</v>
      </c>
      <c r="B19712">
        <v>3.87775775121026E-7</v>
      </c>
      <c r="C19712" s="1">
        <v>2.19138383599173E-4</v>
      </c>
      <c r="D19712">
        <v>0.671875</v>
      </c>
      <c r="E19712">
        <v>0.79166666666666696</v>
      </c>
      <c r="F19712">
        <v>0.6</v>
      </c>
      <c r="G19712">
        <v>0.55660377358490598</v>
      </c>
      <c r="H19712">
        <v>0.68859649122806998</v>
      </c>
      <c r="I19712">
        <v>0.71367521367521403</v>
      </c>
      <c r="J19712" s="1">
        <v>0.95454545454545503</v>
      </c>
      <c r="K19712" t="s">
        <v>23240</v>
      </c>
      <c r="L19712" t="s">
        <v>62668</v>
      </c>
      <c r="M19712" t="s">
        <v>62669</v>
      </c>
    </row>
    <row r="19713" spans="1:13">
      <c r="A19713" s="1" t="s">
        <v>21730</v>
      </c>
      <c r="B19713">
        <v>6.4013788481312602E-6</v>
      </c>
      <c r="C19713" s="1">
        <v>4.18579878365012E-4</v>
      </c>
      <c r="D19713">
        <v>0.625</v>
      </c>
      <c r="E19713">
        <v>0.71578947368421098</v>
      </c>
      <c r="F19713">
        <v>0.47179487179487201</v>
      </c>
      <c r="G19713">
        <v>0.57692307692307698</v>
      </c>
      <c r="H19713">
        <v>0.23181818181818201</v>
      </c>
      <c r="I19713">
        <v>0.40291262135922301</v>
      </c>
      <c r="J19713" s="1">
        <v>4.5454545454545497E-2</v>
      </c>
      <c r="K19713" t="s">
        <v>23240</v>
      </c>
      <c r="L19713" t="s">
        <v>62670</v>
      </c>
      <c r="M19713" t="s">
        <v>62671</v>
      </c>
    </row>
    <row r="19714" spans="1:13">
      <c r="A19714" s="1" t="s">
        <v>21731</v>
      </c>
      <c r="B19714">
        <v>4.0890001184419598E-9</v>
      </c>
      <c r="C19714" s="1">
        <v>5.0277253766733204E-7</v>
      </c>
      <c r="D19714">
        <v>1</v>
      </c>
      <c r="E19714">
        <v>1</v>
      </c>
      <c r="F19714">
        <v>0.99700598802395202</v>
      </c>
      <c r="G19714">
        <v>1</v>
      </c>
      <c r="H19714">
        <v>1</v>
      </c>
      <c r="I19714">
        <v>0.98780487804878003</v>
      </c>
      <c r="J19714" s="1">
        <v>1</v>
      </c>
      <c r="K19714" t="s">
        <v>23240</v>
      </c>
      <c r="L19714" t="s">
        <v>62672</v>
      </c>
      <c r="M19714" t="s">
        <v>62673</v>
      </c>
    </row>
    <row r="19715" spans="1:13">
      <c r="A19715" s="1" t="s">
        <v>21732</v>
      </c>
      <c r="B19715">
        <v>3.4134335266106498E-6</v>
      </c>
      <c r="C19715" s="1">
        <v>1.0644667698804001E-5</v>
      </c>
      <c r="D19715">
        <v>0.98214285714285698</v>
      </c>
      <c r="E19715">
        <v>0.984375</v>
      </c>
      <c r="F19715">
        <v>0.99647887323943696</v>
      </c>
      <c r="G19715">
        <v>0.61538461538461497</v>
      </c>
      <c r="H19715">
        <v>0.987341772151899</v>
      </c>
      <c r="I19715">
        <v>0.90163934426229497</v>
      </c>
      <c r="J19715" s="1" t="s">
        <v>23229</v>
      </c>
      <c r="K19715" t="s">
        <v>23240</v>
      </c>
      <c r="L19715" t="s">
        <v>62674</v>
      </c>
      <c r="M19715" t="s">
        <v>62675</v>
      </c>
    </row>
    <row r="19716" spans="1:13">
      <c r="A19716" s="1" t="s">
        <v>21733</v>
      </c>
      <c r="B19716">
        <v>1.6948051189841199E-6</v>
      </c>
      <c r="C19716" s="1">
        <v>2.8419069846005499E-6</v>
      </c>
      <c r="D19716">
        <v>0.05</v>
      </c>
      <c r="E19716">
        <v>0</v>
      </c>
      <c r="F19716">
        <v>7.7720207253886E-3</v>
      </c>
      <c r="G19716">
        <v>0</v>
      </c>
      <c r="H19716">
        <v>0</v>
      </c>
      <c r="I19716">
        <v>0</v>
      </c>
      <c r="J19716" s="1">
        <v>0</v>
      </c>
      <c r="K19716" t="s">
        <v>23242</v>
      </c>
      <c r="L19716" t="s">
        <v>62676</v>
      </c>
      <c r="M19716" t="s">
        <v>62677</v>
      </c>
    </row>
    <row r="19717" spans="1:13">
      <c r="A19717" s="1" t="s">
        <v>21734</v>
      </c>
      <c r="B19717">
        <v>1.0048202789309599E-6</v>
      </c>
      <c r="C19717" s="1">
        <v>8.9872352064822102E-5</v>
      </c>
      <c r="D19717">
        <v>0.96875</v>
      </c>
      <c r="E19717">
        <v>1</v>
      </c>
      <c r="F19717">
        <v>0.91052631578947396</v>
      </c>
      <c r="G19717">
        <v>0.97727272727272696</v>
      </c>
      <c r="H19717">
        <v>0.84803921568627405</v>
      </c>
      <c r="I19717">
        <v>0.93529411764705905</v>
      </c>
      <c r="J19717" s="1">
        <v>0</v>
      </c>
      <c r="K19717" t="s">
        <v>23242</v>
      </c>
      <c r="L19717" t="s">
        <v>62678</v>
      </c>
      <c r="M19717" t="s">
        <v>62679</v>
      </c>
    </row>
    <row r="19718" spans="1:13">
      <c r="A19718" s="1" t="s">
        <v>21735</v>
      </c>
      <c r="B19718">
        <v>3.6814712459088401E-6</v>
      </c>
      <c r="C19718" s="1">
        <v>1.29046935457059E-5</v>
      </c>
      <c r="D19718">
        <v>1</v>
      </c>
      <c r="E19718">
        <v>1</v>
      </c>
      <c r="F19718">
        <v>0.815217391304348</v>
      </c>
      <c r="G19718">
        <v>1</v>
      </c>
      <c r="H19718">
        <v>0.969879518072289</v>
      </c>
      <c r="I19718">
        <v>1</v>
      </c>
      <c r="J19718" s="1">
        <v>1</v>
      </c>
      <c r="K19718" t="s">
        <v>23238</v>
      </c>
      <c r="L19718" t="s">
        <v>62680</v>
      </c>
      <c r="M19718" t="s">
        <v>62681</v>
      </c>
    </row>
    <row r="19719" spans="1:13">
      <c r="A19719" s="1" t="s">
        <v>21736</v>
      </c>
      <c r="B19719">
        <v>3.64072066857818E-9</v>
      </c>
      <c r="C19719" s="1">
        <v>1.11867785232637E-7</v>
      </c>
      <c r="D19719">
        <v>1</v>
      </c>
      <c r="E19719">
        <v>1</v>
      </c>
      <c r="F19719">
        <v>0.99561403508771895</v>
      </c>
      <c r="G19719">
        <v>1</v>
      </c>
      <c r="H19719">
        <v>1</v>
      </c>
      <c r="I19719">
        <v>1</v>
      </c>
      <c r="J19719" s="1">
        <v>0</v>
      </c>
      <c r="K19719" t="s">
        <v>23238</v>
      </c>
      <c r="L19719" t="s">
        <v>62682</v>
      </c>
      <c r="M19719" t="s">
        <v>62683</v>
      </c>
    </row>
    <row r="19720" spans="1:13">
      <c r="A19720" s="1" t="s">
        <v>21737</v>
      </c>
      <c r="B19720">
        <v>2.7396671130070099E-6</v>
      </c>
      <c r="C19720" s="1">
        <v>6.6777754532591695E-5</v>
      </c>
      <c r="D19720">
        <v>0.55555555555555602</v>
      </c>
      <c r="E19720">
        <v>1</v>
      </c>
      <c r="F19720">
        <v>0.81578947368421095</v>
      </c>
      <c r="G19720">
        <v>0.967741935483871</v>
      </c>
      <c r="H19720">
        <v>0.70289855072463803</v>
      </c>
      <c r="I19720">
        <v>0.85185185185185197</v>
      </c>
      <c r="J19720" s="1">
        <v>0</v>
      </c>
      <c r="K19720" t="s">
        <v>23240</v>
      </c>
      <c r="L19720" t="s">
        <v>62684</v>
      </c>
      <c r="M19720" t="s">
        <v>62685</v>
      </c>
    </row>
    <row r="19721" spans="1:13">
      <c r="A19721" s="1" t="s">
        <v>21738</v>
      </c>
      <c r="B19721">
        <v>2.78385736926123E-6</v>
      </c>
      <c r="C19721" s="1">
        <v>1.73444252853365E-6</v>
      </c>
      <c r="D19721">
        <v>1</v>
      </c>
      <c r="E19721">
        <v>1</v>
      </c>
      <c r="F19721">
        <v>1</v>
      </c>
      <c r="G19721">
        <v>0.671875</v>
      </c>
      <c r="H19721">
        <v>1</v>
      </c>
      <c r="I19721">
        <v>0.95121951219512202</v>
      </c>
      <c r="J19721" s="1">
        <v>1</v>
      </c>
      <c r="K19721" t="s">
        <v>23238</v>
      </c>
      <c r="L19721" t="s">
        <v>62686</v>
      </c>
      <c r="M19721" t="s">
        <v>62687</v>
      </c>
    </row>
    <row r="19722" spans="1:13">
      <c r="A19722" s="1" t="s">
        <v>21739</v>
      </c>
      <c r="B19722">
        <v>2.34894966607413E-5</v>
      </c>
      <c r="C19722" s="1">
        <v>2.1007534342788499E-5</v>
      </c>
      <c r="D19722">
        <v>7.8125E-2</v>
      </c>
      <c r="E19722">
        <v>1.5625E-2</v>
      </c>
      <c r="F19722">
        <v>5.6410256410256397E-2</v>
      </c>
      <c r="G19722">
        <v>3.5087719298245598E-2</v>
      </c>
      <c r="H19722">
        <v>4.4642857142857097E-3</v>
      </c>
      <c r="I19722">
        <v>2.0833333333333301E-2</v>
      </c>
      <c r="J19722" s="1">
        <v>0</v>
      </c>
      <c r="K19722" t="s">
        <v>23241</v>
      </c>
      <c r="L19722" t="s">
        <v>62688</v>
      </c>
      <c r="M19722" t="s">
        <v>62689</v>
      </c>
    </row>
    <row r="19723" spans="1:13">
      <c r="A19723" s="1" t="s">
        <v>21740</v>
      </c>
      <c r="B19723">
        <v>0</v>
      </c>
      <c r="C19723" s="1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 s="1">
        <v>1</v>
      </c>
      <c r="K19723" t="s">
        <v>23240</v>
      </c>
      <c r="L19723" t="s">
        <v>62690</v>
      </c>
      <c r="M19723" t="s">
        <v>62691</v>
      </c>
    </row>
    <row r="19724" spans="1:13">
      <c r="A19724" s="1" t="s">
        <v>21741</v>
      </c>
      <c r="B19724">
        <v>5.1129480910998303E-6</v>
      </c>
      <c r="C19724" s="1">
        <v>3.5453070271425602E-5</v>
      </c>
      <c r="D19724">
        <v>0.171875</v>
      </c>
      <c r="E19724">
        <v>0.13186813186813201</v>
      </c>
      <c r="F19724">
        <v>7.43589743589744E-2</v>
      </c>
      <c r="G19724">
        <v>0</v>
      </c>
      <c r="H19724">
        <v>4.4247787610619503E-3</v>
      </c>
      <c r="I19724">
        <v>1.2500000000000001E-2</v>
      </c>
      <c r="J19724" s="1">
        <v>0.5</v>
      </c>
      <c r="K19724" t="s">
        <v>23237</v>
      </c>
      <c r="L19724" t="s">
        <v>62692</v>
      </c>
      <c r="M19724" t="s">
        <v>62693</v>
      </c>
    </row>
    <row r="19725" spans="1:13">
      <c r="A19725" s="1" t="s">
        <v>21742</v>
      </c>
      <c r="B19725">
        <v>2.7165863212245902E-9</v>
      </c>
      <c r="C19725" s="1">
        <v>3.5151558605330999E-6</v>
      </c>
      <c r="D19725">
        <v>0.96296296296296302</v>
      </c>
      <c r="E19725">
        <v>1</v>
      </c>
      <c r="F19725">
        <v>0.95081967213114704</v>
      </c>
      <c r="G19725">
        <v>0.98529411764705899</v>
      </c>
      <c r="H19725">
        <v>0.907407407407407</v>
      </c>
      <c r="I19725">
        <v>0.97058823529411797</v>
      </c>
      <c r="J19725" s="1" t="s">
        <v>23229</v>
      </c>
      <c r="K19725" t="s">
        <v>23240</v>
      </c>
      <c r="L19725" t="s">
        <v>62694</v>
      </c>
      <c r="M19725" t="s">
        <v>62695</v>
      </c>
    </row>
    <row r="19726" spans="1:13">
      <c r="A19726" s="1" t="s">
        <v>21743</v>
      </c>
      <c r="B19726">
        <v>2.6707367494019899E-6</v>
      </c>
      <c r="C19726" s="1">
        <v>5.0434803955149996E-6</v>
      </c>
      <c r="D19726">
        <v>0</v>
      </c>
      <c r="E19726">
        <v>0</v>
      </c>
      <c r="F19726">
        <v>2.7950310559006201E-2</v>
      </c>
      <c r="G19726">
        <v>0</v>
      </c>
      <c r="H19726">
        <v>0.25333333333333302</v>
      </c>
      <c r="I19726">
        <v>2.8571428571428598E-2</v>
      </c>
      <c r="J19726" s="1">
        <v>0</v>
      </c>
      <c r="K19726" t="s">
        <v>23241</v>
      </c>
      <c r="L19726" t="s">
        <v>62696</v>
      </c>
      <c r="M19726" t="s">
        <v>62697</v>
      </c>
    </row>
    <row r="19727" spans="1:13">
      <c r="A19727" s="1" t="s">
        <v>21744</v>
      </c>
      <c r="B19727">
        <v>7.3811748976301599E-6</v>
      </c>
      <c r="C19727" s="1">
        <v>1.6066962353588899E-5</v>
      </c>
      <c r="D19727">
        <v>0</v>
      </c>
      <c r="E19727">
        <v>0</v>
      </c>
      <c r="F19727">
        <v>6.7741935483871002E-2</v>
      </c>
      <c r="G19727">
        <v>0</v>
      </c>
      <c r="H19727">
        <v>0.14383561643835599</v>
      </c>
      <c r="I19727">
        <v>0</v>
      </c>
      <c r="J19727" s="1" t="s">
        <v>23229</v>
      </c>
      <c r="K19727" t="s">
        <v>23238</v>
      </c>
      <c r="L19727" t="s">
        <v>62698</v>
      </c>
      <c r="M19727" t="s">
        <v>62699</v>
      </c>
    </row>
    <row r="19728" spans="1:13">
      <c r="A19728" s="1" t="s">
        <v>21745</v>
      </c>
      <c r="B19728">
        <v>3.3989841508247703E-5</v>
      </c>
      <c r="C19728" s="1">
        <v>2.0407487316599899E-6</v>
      </c>
      <c r="D19728">
        <v>0.84615384615384603</v>
      </c>
      <c r="E19728">
        <v>0.92105263157894701</v>
      </c>
      <c r="F19728">
        <v>0.78461538461538505</v>
      </c>
      <c r="G19728">
        <v>0.97826086956521696</v>
      </c>
      <c r="H19728">
        <v>0.54945054945054905</v>
      </c>
      <c r="I19728">
        <v>0.88554216867469904</v>
      </c>
      <c r="J19728" s="1">
        <v>1</v>
      </c>
      <c r="K19728" t="s">
        <v>23237</v>
      </c>
      <c r="L19728" t="s">
        <v>62700</v>
      </c>
      <c r="M19728" t="s">
        <v>62701</v>
      </c>
    </row>
    <row r="19729" spans="1:13">
      <c r="A19729" s="1" t="s">
        <v>21746</v>
      </c>
      <c r="B19729">
        <v>1.5393653144552901E-5</v>
      </c>
      <c r="C19729" s="1">
        <v>9.7980909232393796E-5</v>
      </c>
      <c r="D19729">
        <v>0.88709677419354804</v>
      </c>
      <c r="E19729">
        <v>0.84567901234567899</v>
      </c>
      <c r="F19729">
        <v>0.78823529411764703</v>
      </c>
      <c r="G19729">
        <v>0.47727272727272702</v>
      </c>
      <c r="H19729">
        <v>0.58441558441558406</v>
      </c>
      <c r="I19729">
        <v>0.52222222222222203</v>
      </c>
      <c r="J19729" s="1">
        <v>0</v>
      </c>
      <c r="K19729" t="s">
        <v>23238</v>
      </c>
      <c r="L19729" t="s">
        <v>62702</v>
      </c>
      <c r="M19729" t="s">
        <v>62703</v>
      </c>
    </row>
    <row r="19730" spans="1:13">
      <c r="A19730" s="1" t="s">
        <v>21747</v>
      </c>
      <c r="B19730">
        <v>3.8358649122337798E-5</v>
      </c>
      <c r="C19730" s="1">
        <v>7.6858393378406403E-5</v>
      </c>
      <c r="D19730">
        <v>0.86956521739130399</v>
      </c>
      <c r="E19730">
        <v>0.75862068965517204</v>
      </c>
      <c r="F19730">
        <v>0.97714285714285698</v>
      </c>
      <c r="G19730">
        <v>0.95833333333333304</v>
      </c>
      <c r="H19730">
        <v>0.65972222222222199</v>
      </c>
      <c r="I19730">
        <v>0.64864864864864902</v>
      </c>
      <c r="J19730" s="1">
        <v>1</v>
      </c>
      <c r="K19730" t="s">
        <v>23237</v>
      </c>
      <c r="L19730" t="s">
        <v>62704</v>
      </c>
      <c r="M19730" t="s">
        <v>62705</v>
      </c>
    </row>
    <row r="19731" spans="1:13">
      <c r="A19731" s="1" t="s">
        <v>21748</v>
      </c>
      <c r="B19731">
        <v>4.4632403803063001E-7</v>
      </c>
      <c r="C19731" s="1">
        <v>2.9808478333950402E-6</v>
      </c>
      <c r="D19731">
        <v>1</v>
      </c>
      <c r="E19731">
        <v>0.99418604651162801</v>
      </c>
      <c r="F19731">
        <v>1</v>
      </c>
      <c r="G19731">
        <v>1</v>
      </c>
      <c r="H19731">
        <v>0.98888888888888904</v>
      </c>
      <c r="I19731">
        <v>0.99152542372881403</v>
      </c>
      <c r="J19731" s="1">
        <v>0.95</v>
      </c>
      <c r="K19731" t="s">
        <v>23238</v>
      </c>
      <c r="L19731" t="s">
        <v>62706</v>
      </c>
      <c r="M19731" t="s">
        <v>62707</v>
      </c>
    </row>
    <row r="19732" spans="1:13">
      <c r="A19732" s="1" t="s">
        <v>21749</v>
      </c>
      <c r="B19732">
        <v>7.5069828669838904E-7</v>
      </c>
      <c r="C19732" s="1">
        <v>3.4198851991723301E-7</v>
      </c>
      <c r="D19732">
        <v>0</v>
      </c>
      <c r="E19732">
        <v>0</v>
      </c>
      <c r="F19732">
        <v>3.0534351145038201E-2</v>
      </c>
      <c r="G19732">
        <v>0.13636363636363599</v>
      </c>
      <c r="H19732">
        <v>0.16447368421052599</v>
      </c>
      <c r="I19732">
        <v>0</v>
      </c>
      <c r="J19732" s="1">
        <v>0</v>
      </c>
      <c r="K19732" t="s">
        <v>23238</v>
      </c>
      <c r="L19732" t="s">
        <v>62708</v>
      </c>
      <c r="M19732" t="s">
        <v>62709</v>
      </c>
    </row>
    <row r="19733" spans="1:13">
      <c r="A19733" s="1" t="s">
        <v>21750</v>
      </c>
      <c r="B19733">
        <v>8.6707735055425405E-8</v>
      </c>
      <c r="C19733" s="1">
        <v>6.6245342109942301E-8</v>
      </c>
      <c r="D19733">
        <v>1</v>
      </c>
      <c r="E19733">
        <v>0.99375000000000002</v>
      </c>
      <c r="F19733">
        <v>1</v>
      </c>
      <c r="G19733">
        <v>1</v>
      </c>
      <c r="H19733">
        <v>0.993506493506494</v>
      </c>
      <c r="I19733">
        <v>0.90909090909090895</v>
      </c>
      <c r="J19733" s="1">
        <v>0</v>
      </c>
      <c r="K19733" t="s">
        <v>23238</v>
      </c>
      <c r="L19733" t="s">
        <v>62710</v>
      </c>
      <c r="M19733" t="s">
        <v>62711</v>
      </c>
    </row>
    <row r="19734" spans="1:13">
      <c r="A19734" s="1" t="s">
        <v>21751</v>
      </c>
      <c r="B19734">
        <v>1.75765016638953E-7</v>
      </c>
      <c r="C19734" s="1">
        <v>5.4053573115211205E-7</v>
      </c>
      <c r="D19734">
        <v>1</v>
      </c>
      <c r="E19734">
        <v>1</v>
      </c>
      <c r="F19734">
        <v>1</v>
      </c>
      <c r="G19734">
        <v>0.97297297297297303</v>
      </c>
      <c r="H19734">
        <v>0.95522388059701502</v>
      </c>
      <c r="I19734">
        <v>0.97222222222222199</v>
      </c>
      <c r="J19734" s="1" t="s">
        <v>23229</v>
      </c>
      <c r="K19734" t="s">
        <v>23242</v>
      </c>
      <c r="L19734" t="s">
        <v>62712</v>
      </c>
      <c r="M19734" t="s">
        <v>62713</v>
      </c>
    </row>
    <row r="19735" spans="1:13">
      <c r="A19735" s="1" t="s">
        <v>21752</v>
      </c>
      <c r="B19735">
        <v>7.9667946799946805E-6</v>
      </c>
      <c r="C19735" s="1">
        <v>6.8501340875390699E-6</v>
      </c>
      <c r="D19735">
        <v>0.94642857142857095</v>
      </c>
      <c r="E19735">
        <v>0.90410958904109595</v>
      </c>
      <c r="F19735">
        <v>0.939306358381503</v>
      </c>
      <c r="G19735">
        <v>0.85483870967741904</v>
      </c>
      <c r="H19735">
        <v>0.92380952380952397</v>
      </c>
      <c r="I19735">
        <v>0.73770491803278704</v>
      </c>
      <c r="J19735" s="1">
        <v>0.875</v>
      </c>
      <c r="K19735" t="s">
        <v>23241</v>
      </c>
      <c r="L19735" t="s">
        <v>62714</v>
      </c>
      <c r="M19735" t="s">
        <v>62715</v>
      </c>
    </row>
    <row r="19736" spans="1:13">
      <c r="A19736" s="1" t="s">
        <v>21753</v>
      </c>
      <c r="B19736">
        <v>0</v>
      </c>
      <c r="C19736" s="1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 s="1">
        <v>0.72727272727272696</v>
      </c>
      <c r="K19736" t="s">
        <v>23238</v>
      </c>
      <c r="L19736" t="s">
        <v>62716</v>
      </c>
      <c r="M19736" t="s">
        <v>62717</v>
      </c>
    </row>
    <row r="19737" spans="1:13">
      <c r="A19737" s="1" t="s">
        <v>21754</v>
      </c>
      <c r="B19737">
        <v>4.07857434766183E-5</v>
      </c>
      <c r="C19737" s="1">
        <v>2.39741193623074E-5</v>
      </c>
      <c r="D19737">
        <v>0.11111111111111099</v>
      </c>
      <c r="E19737">
        <v>7.2463768115942004E-2</v>
      </c>
      <c r="F19737">
        <v>0.28835978835978798</v>
      </c>
      <c r="G19737">
        <v>0.5</v>
      </c>
      <c r="H19737">
        <v>0.278947368421053</v>
      </c>
      <c r="I19737">
        <v>0.63432835820895495</v>
      </c>
      <c r="J19737" s="1">
        <v>0</v>
      </c>
      <c r="K19737" t="s">
        <v>23241</v>
      </c>
      <c r="L19737" t="s">
        <v>62718</v>
      </c>
      <c r="M19737" t="s">
        <v>62719</v>
      </c>
    </row>
    <row r="19738" spans="1:13">
      <c r="A19738" s="1" t="s">
        <v>21755</v>
      </c>
      <c r="B19738">
        <v>1.5044926390730001E-6</v>
      </c>
      <c r="C19738" s="1">
        <v>1.3366491300369299E-10</v>
      </c>
      <c r="D19738">
        <v>1</v>
      </c>
      <c r="E19738">
        <v>0.99462365591397806</v>
      </c>
      <c r="F19738">
        <v>1</v>
      </c>
      <c r="G19738">
        <v>0.87719298245613997</v>
      </c>
      <c r="H19738">
        <v>0.95982142857142905</v>
      </c>
      <c r="I19738">
        <v>0.99137931034482796</v>
      </c>
      <c r="J19738" s="1">
        <v>1</v>
      </c>
      <c r="K19738" t="s">
        <v>23238</v>
      </c>
      <c r="L19738" t="s">
        <v>62720</v>
      </c>
      <c r="M19738" t="s">
        <v>62721</v>
      </c>
    </row>
    <row r="19739" spans="1:13">
      <c r="A19739" s="1" t="s">
        <v>21756</v>
      </c>
      <c r="B19739">
        <v>2.7785716620874598E-6</v>
      </c>
      <c r="C19739" s="1">
        <v>9.3170437673836695E-6</v>
      </c>
      <c r="D19739">
        <v>1</v>
      </c>
      <c r="E19739">
        <v>1</v>
      </c>
      <c r="F19739">
        <v>0.997435897435897</v>
      </c>
      <c r="G19739">
        <v>0.99137931034482796</v>
      </c>
      <c r="H19739">
        <v>0.99557522123893805</v>
      </c>
      <c r="I19739">
        <v>0.95161290322580605</v>
      </c>
      <c r="J19739" s="1">
        <v>0.95454545454545503</v>
      </c>
      <c r="K19739" t="s">
        <v>23238</v>
      </c>
      <c r="L19739" t="s">
        <v>62722</v>
      </c>
      <c r="M19739" t="s">
        <v>62723</v>
      </c>
    </row>
    <row r="19740" spans="1:13">
      <c r="A19740" s="1" t="s">
        <v>21757</v>
      </c>
      <c r="B19740">
        <v>3.3530503263037001E-9</v>
      </c>
      <c r="C19740" s="1">
        <v>1.9067707269243499E-9</v>
      </c>
      <c r="D19740">
        <v>0</v>
      </c>
      <c r="E19740">
        <v>0</v>
      </c>
      <c r="F19740">
        <v>0</v>
      </c>
      <c r="G19740">
        <v>0</v>
      </c>
      <c r="H19740">
        <v>8.0645161290322596E-3</v>
      </c>
      <c r="I19740">
        <v>0</v>
      </c>
      <c r="J19740" s="1">
        <v>0</v>
      </c>
      <c r="K19740" t="s">
        <v>23241</v>
      </c>
      <c r="L19740" t="s">
        <v>62724</v>
      </c>
      <c r="M19740" t="s">
        <v>62725</v>
      </c>
    </row>
    <row r="19741" spans="1:13">
      <c r="A19741" s="1" t="s">
        <v>21758</v>
      </c>
      <c r="B19741">
        <v>1.31682449684819E-6</v>
      </c>
      <c r="C19741" s="1">
        <v>1.3444756591218399E-7</v>
      </c>
      <c r="D19741">
        <v>0.95161290322580605</v>
      </c>
      <c r="E19741">
        <v>0.99473684210526303</v>
      </c>
      <c r="F19741">
        <v>0.992307692307692</v>
      </c>
      <c r="G19741">
        <v>1</v>
      </c>
      <c r="H19741">
        <v>0.98076923076923095</v>
      </c>
      <c r="I19741">
        <v>1</v>
      </c>
      <c r="J19741" s="1">
        <v>1</v>
      </c>
      <c r="K19741" t="s">
        <v>23240</v>
      </c>
      <c r="L19741" t="s">
        <v>62726</v>
      </c>
      <c r="M19741" t="s">
        <v>62727</v>
      </c>
    </row>
    <row r="19742" spans="1:13">
      <c r="A19742" s="1" t="s">
        <v>21759</v>
      </c>
      <c r="B19742">
        <v>4.8116225604539102E-8</v>
      </c>
      <c r="C19742" s="1">
        <v>1.47569500750981E-4</v>
      </c>
      <c r="D19742">
        <v>0</v>
      </c>
      <c r="E19742">
        <v>5.31914893617021E-3</v>
      </c>
      <c r="F19742">
        <v>4.1666666666666699E-2</v>
      </c>
      <c r="G19742">
        <v>3.8461538461538498E-2</v>
      </c>
      <c r="H19742">
        <v>0.26190476190476197</v>
      </c>
      <c r="I19742">
        <v>8.5106382978723402E-2</v>
      </c>
      <c r="J19742" s="1">
        <v>0</v>
      </c>
      <c r="K19742" t="s">
        <v>23241</v>
      </c>
      <c r="L19742" t="s">
        <v>62728</v>
      </c>
      <c r="M19742" t="s">
        <v>62729</v>
      </c>
    </row>
    <row r="19743" spans="1:13">
      <c r="A19743" s="1" t="s">
        <v>21760</v>
      </c>
      <c r="B19743">
        <v>1.30160017465857E-5</v>
      </c>
      <c r="C19743" s="1">
        <v>9.6050070627414199E-5</v>
      </c>
      <c r="D19743">
        <v>1</v>
      </c>
      <c r="E19743">
        <v>1</v>
      </c>
      <c r="F19743">
        <v>0.76060606060606095</v>
      </c>
      <c r="G19743">
        <v>0.97368421052631604</v>
      </c>
      <c r="H19743">
        <v>0.88829787234042601</v>
      </c>
      <c r="I19743">
        <v>0.95138888888888895</v>
      </c>
      <c r="J19743" s="1" t="s">
        <v>23229</v>
      </c>
      <c r="K19743" t="s">
        <v>23240</v>
      </c>
      <c r="L19743" t="s">
        <v>62730</v>
      </c>
      <c r="M19743" t="s">
        <v>62731</v>
      </c>
    </row>
    <row r="19744" spans="1:13">
      <c r="A19744" s="1" t="s">
        <v>21761</v>
      </c>
      <c r="B19744">
        <v>3.5809541898082602E-5</v>
      </c>
      <c r="C19744" s="1">
        <v>7.16710831165216E-6</v>
      </c>
      <c r="D19744">
        <v>0.93333333333333302</v>
      </c>
      <c r="E19744">
        <v>1</v>
      </c>
      <c r="F19744">
        <v>0.8203125</v>
      </c>
      <c r="G19744">
        <v>0.93</v>
      </c>
      <c r="H19744">
        <v>0.55208333333333304</v>
      </c>
      <c r="I19744">
        <v>0.80120481927710796</v>
      </c>
      <c r="J19744" s="1">
        <v>1</v>
      </c>
      <c r="K19744" t="s">
        <v>23238</v>
      </c>
      <c r="L19744" t="s">
        <v>62732</v>
      </c>
      <c r="M19744" t="s">
        <v>62733</v>
      </c>
    </row>
    <row r="19745" spans="1:13">
      <c r="A19745" s="1" t="s">
        <v>21762</v>
      </c>
      <c r="B19745">
        <v>9.5101516123541108E-6</v>
      </c>
      <c r="C19745" s="1">
        <v>9.5011112890172297E-6</v>
      </c>
      <c r="D19745">
        <v>0.83333333333333304</v>
      </c>
      <c r="E19745">
        <v>0.96195652173913004</v>
      </c>
      <c r="F19745">
        <v>1</v>
      </c>
      <c r="G19745">
        <v>1</v>
      </c>
      <c r="H19745">
        <v>1</v>
      </c>
      <c r="I19745">
        <v>0.99468085106382997</v>
      </c>
      <c r="J19745" s="1">
        <v>1</v>
      </c>
      <c r="K19745" t="s">
        <v>23238</v>
      </c>
      <c r="L19745" t="s">
        <v>62734</v>
      </c>
      <c r="M19745" t="s">
        <v>62735</v>
      </c>
    </row>
    <row r="19746" spans="1:13">
      <c r="A19746" s="1" t="s">
        <v>21763</v>
      </c>
      <c r="B19746">
        <v>1.93956566916876E-4</v>
      </c>
      <c r="C19746" s="1">
        <v>2.09114272451663E-4</v>
      </c>
      <c r="D19746">
        <v>0.96666666666666701</v>
      </c>
      <c r="E19746">
        <v>0.99418604651162801</v>
      </c>
      <c r="F19746">
        <v>0.32307692307692298</v>
      </c>
      <c r="G19746">
        <v>0.88392857142857095</v>
      </c>
      <c r="H19746">
        <v>0.47747747747747699</v>
      </c>
      <c r="I19746">
        <v>0.77826086956521701</v>
      </c>
      <c r="J19746" s="1">
        <v>1</v>
      </c>
      <c r="K19746" t="s">
        <v>23240</v>
      </c>
      <c r="L19746" t="s">
        <v>62736</v>
      </c>
      <c r="M19746" t="s">
        <v>62737</v>
      </c>
    </row>
    <row r="19747" spans="1:13">
      <c r="A19747" s="1" t="s">
        <v>21764</v>
      </c>
      <c r="B19747">
        <v>6.10679079279003E-4</v>
      </c>
      <c r="C19747" s="1">
        <v>2.14969579163216E-4</v>
      </c>
      <c r="D19747">
        <v>0.53125</v>
      </c>
      <c r="E19747">
        <v>0.23404255319148901</v>
      </c>
      <c r="F19747">
        <v>0.88082901554404103</v>
      </c>
      <c r="G19747">
        <v>0.93965517241379304</v>
      </c>
      <c r="H19747">
        <v>0.97807017543859698</v>
      </c>
      <c r="I19747">
        <v>0.81854838709677402</v>
      </c>
      <c r="J19747" s="1">
        <v>1</v>
      </c>
      <c r="K19747" t="s">
        <v>23240</v>
      </c>
      <c r="L19747" t="s">
        <v>62738</v>
      </c>
      <c r="M19747" t="s">
        <v>62739</v>
      </c>
    </row>
    <row r="19748" spans="1:13">
      <c r="A19748" s="1" t="s">
        <v>21765</v>
      </c>
      <c r="B19748">
        <v>1.8282144864568399E-8</v>
      </c>
      <c r="C19748" s="1">
        <v>1.90181561908802E-7</v>
      </c>
      <c r="D19748">
        <v>0</v>
      </c>
      <c r="E19748">
        <v>5.31914893617021E-3</v>
      </c>
      <c r="F19748">
        <v>0</v>
      </c>
      <c r="G19748">
        <v>1.3157894736842099E-2</v>
      </c>
      <c r="H19748">
        <v>0</v>
      </c>
      <c r="I19748">
        <v>0</v>
      </c>
      <c r="J19748" s="1">
        <v>0</v>
      </c>
      <c r="K19748" t="s">
        <v>23241</v>
      </c>
      <c r="L19748" t="s">
        <v>62740</v>
      </c>
      <c r="M19748" t="s">
        <v>62741</v>
      </c>
    </row>
    <row r="19749" spans="1:13">
      <c r="A19749" s="1" t="s">
        <v>21766</v>
      </c>
      <c r="B19749">
        <v>9.0338631171852903E-5</v>
      </c>
      <c r="C19749" s="1">
        <v>1.9017284957363E-6</v>
      </c>
      <c r="D19749">
        <v>0.98333333333333295</v>
      </c>
      <c r="E19749">
        <v>0.37162162162162199</v>
      </c>
      <c r="F19749">
        <v>0.99107142857142905</v>
      </c>
      <c r="G19749">
        <v>0.96969696969696995</v>
      </c>
      <c r="H19749">
        <v>1</v>
      </c>
      <c r="I19749">
        <v>1</v>
      </c>
      <c r="J19749" s="1">
        <v>1</v>
      </c>
      <c r="K19749" t="s">
        <v>23240</v>
      </c>
      <c r="L19749" t="s">
        <v>62742</v>
      </c>
      <c r="M19749" t="s">
        <v>62743</v>
      </c>
    </row>
    <row r="19750" spans="1:13">
      <c r="A19750" s="1" t="s">
        <v>21767</v>
      </c>
      <c r="B19750">
        <v>5.3952518758063703E-7</v>
      </c>
      <c r="C19750" s="1">
        <v>1.9768865377220001E-5</v>
      </c>
      <c r="D19750">
        <v>1</v>
      </c>
      <c r="E19750">
        <v>1</v>
      </c>
      <c r="F19750">
        <v>1</v>
      </c>
      <c r="G19750">
        <v>0.98275862068965503</v>
      </c>
      <c r="H19750">
        <v>0.96929824561403499</v>
      </c>
      <c r="I19750">
        <v>0.95599999999999996</v>
      </c>
      <c r="J19750" s="1">
        <v>1</v>
      </c>
      <c r="K19750" t="s">
        <v>23241</v>
      </c>
      <c r="L19750" t="s">
        <v>62744</v>
      </c>
      <c r="M19750" t="s">
        <v>62745</v>
      </c>
    </row>
    <row r="19751" spans="1:13">
      <c r="A19751" s="1" t="s">
        <v>21768</v>
      </c>
      <c r="B19751">
        <v>4.8801415287960898E-6</v>
      </c>
      <c r="C19751" s="1">
        <v>2.8104909953612401E-6</v>
      </c>
      <c r="D19751">
        <v>0</v>
      </c>
      <c r="E19751">
        <v>0</v>
      </c>
      <c r="F19751">
        <v>2.0833333333333301E-2</v>
      </c>
      <c r="G19751">
        <v>0.26470588235294101</v>
      </c>
      <c r="H19751">
        <v>6.25E-2</v>
      </c>
      <c r="I19751">
        <v>0.151785714285714</v>
      </c>
      <c r="J19751" s="1" t="s">
        <v>23229</v>
      </c>
      <c r="K19751" t="s">
        <v>23237</v>
      </c>
      <c r="L19751" t="s">
        <v>62746</v>
      </c>
      <c r="M19751" t="s">
        <v>62747</v>
      </c>
    </row>
    <row r="19752" spans="1:13">
      <c r="A19752" s="1" t="s">
        <v>21769</v>
      </c>
      <c r="B19752">
        <v>9.7489536069766004E-7</v>
      </c>
      <c r="C19752" s="1">
        <v>2.2877164228897101E-6</v>
      </c>
      <c r="D19752">
        <v>1</v>
      </c>
      <c r="E19752">
        <v>1</v>
      </c>
      <c r="F19752">
        <v>0.935606060606061</v>
      </c>
      <c r="G19752">
        <v>1</v>
      </c>
      <c r="H19752">
        <v>1</v>
      </c>
      <c r="I19752">
        <v>1</v>
      </c>
      <c r="J19752" s="1">
        <v>1</v>
      </c>
      <c r="K19752" t="s">
        <v>23238</v>
      </c>
      <c r="L19752" t="s">
        <v>62748</v>
      </c>
      <c r="M19752" t="s">
        <v>62749</v>
      </c>
    </row>
    <row r="19753" spans="1:13">
      <c r="A19753" s="1" t="s">
        <v>21770</v>
      </c>
      <c r="B19753">
        <v>1.45663634680315E-8</v>
      </c>
      <c r="C19753" s="1">
        <v>2.06346238386319E-9</v>
      </c>
      <c r="D19753">
        <v>0.97916666666666696</v>
      </c>
      <c r="E19753">
        <v>1</v>
      </c>
      <c r="F19753">
        <v>1</v>
      </c>
      <c r="G19753">
        <v>0.91666666666666696</v>
      </c>
      <c r="H19753">
        <v>1</v>
      </c>
      <c r="I19753">
        <v>0.96969696969696995</v>
      </c>
      <c r="J19753" s="1">
        <v>1</v>
      </c>
      <c r="K19753" t="s">
        <v>23237</v>
      </c>
      <c r="L19753" t="s">
        <v>62750</v>
      </c>
      <c r="M19753" t="s">
        <v>62751</v>
      </c>
    </row>
    <row r="19754" spans="1:13">
      <c r="A19754" s="1" t="s">
        <v>21771</v>
      </c>
      <c r="B19754">
        <v>2.7668126957878201E-5</v>
      </c>
      <c r="C19754" s="1">
        <v>2.47837526101637E-6</v>
      </c>
      <c r="D19754">
        <v>0.92857142857142905</v>
      </c>
      <c r="E19754">
        <v>0.829113924050633</v>
      </c>
      <c r="F19754">
        <v>0.96153846153846201</v>
      </c>
      <c r="G19754">
        <v>0.83333333333333304</v>
      </c>
      <c r="H19754">
        <v>0.98214285714285698</v>
      </c>
      <c r="I19754">
        <v>0.61842105263157898</v>
      </c>
      <c r="J19754" s="1">
        <v>1</v>
      </c>
      <c r="K19754" t="s">
        <v>23241</v>
      </c>
      <c r="L19754" t="s">
        <v>62752</v>
      </c>
      <c r="M19754" t="s">
        <v>62753</v>
      </c>
    </row>
    <row r="19755" spans="1:13">
      <c r="A19755" s="1" t="s">
        <v>21772</v>
      </c>
      <c r="B19755">
        <v>4.4356607028466803E-6</v>
      </c>
      <c r="C19755" s="1">
        <v>1.76795294113076E-6</v>
      </c>
      <c r="D19755">
        <v>0.18518518518518501</v>
      </c>
      <c r="E19755">
        <v>2.0833333333333301E-2</v>
      </c>
      <c r="F19755">
        <v>0.102649006622517</v>
      </c>
      <c r="G19755">
        <v>0</v>
      </c>
      <c r="H19755">
        <v>1.8292682926829298E-2</v>
      </c>
      <c r="I19755">
        <v>1.13636363636364E-2</v>
      </c>
      <c r="J19755" s="1">
        <v>0</v>
      </c>
      <c r="K19755" t="s">
        <v>23241</v>
      </c>
      <c r="L19755" t="s">
        <v>62754</v>
      </c>
      <c r="M19755" t="s">
        <v>62755</v>
      </c>
    </row>
    <row r="19756" spans="1:13">
      <c r="A19756" s="1" t="s">
        <v>21773</v>
      </c>
      <c r="B19756">
        <v>2.17680574454706E-5</v>
      </c>
      <c r="C19756" s="1">
        <v>2.6095739335344201E-5</v>
      </c>
      <c r="D19756">
        <v>0.02</v>
      </c>
      <c r="E19756">
        <v>0</v>
      </c>
      <c r="F19756">
        <v>1.3227513227513201E-2</v>
      </c>
      <c r="G19756">
        <v>0</v>
      </c>
      <c r="H19756">
        <v>0</v>
      </c>
      <c r="I19756">
        <v>0</v>
      </c>
      <c r="J19756" s="1">
        <v>4.5454545454545497E-2</v>
      </c>
      <c r="K19756" t="s">
        <v>23238</v>
      </c>
      <c r="L19756" t="s">
        <v>62756</v>
      </c>
      <c r="M19756" t="s">
        <v>62757</v>
      </c>
    </row>
    <row r="19757" spans="1:13">
      <c r="A19757" s="1" t="s">
        <v>21774</v>
      </c>
      <c r="B19757">
        <v>6.4282528361038602E-5</v>
      </c>
      <c r="C19757" s="1">
        <v>1.4910855677212099E-5</v>
      </c>
      <c r="D19757">
        <v>0</v>
      </c>
      <c r="E19757">
        <v>0.263636363636364</v>
      </c>
      <c r="F19757">
        <v>0</v>
      </c>
      <c r="G19757">
        <v>0</v>
      </c>
      <c r="H19757">
        <v>9.2592592592592605E-3</v>
      </c>
      <c r="I19757">
        <v>0</v>
      </c>
      <c r="J19757" s="1">
        <v>0</v>
      </c>
      <c r="K19757" t="s">
        <v>23241</v>
      </c>
      <c r="L19757" t="s">
        <v>62758</v>
      </c>
      <c r="M19757" t="s">
        <v>62759</v>
      </c>
    </row>
    <row r="19758" spans="1:13">
      <c r="A19758" s="1" t="s">
        <v>21775</v>
      </c>
      <c r="B19758">
        <v>4.53526653324901E-6</v>
      </c>
      <c r="C19758" s="1">
        <v>1.15296776003854E-6</v>
      </c>
      <c r="D19758">
        <v>0.52173913043478304</v>
      </c>
      <c r="E19758">
        <v>0.238095238095238</v>
      </c>
      <c r="F19758">
        <v>0.17010309278350499</v>
      </c>
      <c r="G19758">
        <v>1.4705882352941201E-2</v>
      </c>
      <c r="H19758">
        <v>9.2592592592592601E-2</v>
      </c>
      <c r="I19758">
        <v>0.31538461538461499</v>
      </c>
      <c r="J19758" s="1" t="s">
        <v>23229</v>
      </c>
      <c r="K19758" t="s">
        <v>23241</v>
      </c>
      <c r="L19758" t="s">
        <v>62760</v>
      </c>
      <c r="M19758" t="s">
        <v>62761</v>
      </c>
    </row>
    <row r="19759" spans="1:13">
      <c r="A19759" s="1" t="s">
        <v>21776</v>
      </c>
      <c r="B19759">
        <v>1.5075312225982301E-5</v>
      </c>
      <c r="C19759" s="1">
        <v>4.2325193668465402E-4</v>
      </c>
      <c r="D19759">
        <v>0.98275862068965503</v>
      </c>
      <c r="E19759">
        <v>0.95263157894736805</v>
      </c>
      <c r="F19759">
        <v>0.90512820512820502</v>
      </c>
      <c r="G19759">
        <v>0.63207547169811296</v>
      </c>
      <c r="H19759">
        <v>0.92857142857142905</v>
      </c>
      <c r="I19759">
        <v>0.59836065573770503</v>
      </c>
      <c r="J19759" s="1">
        <v>1</v>
      </c>
      <c r="K19759" t="s">
        <v>23239</v>
      </c>
      <c r="L19759" t="s">
        <v>62762</v>
      </c>
      <c r="M19759" t="s">
        <v>62763</v>
      </c>
    </row>
    <row r="19760" spans="1:13">
      <c r="A19760" s="1" t="s">
        <v>21777</v>
      </c>
      <c r="B19760">
        <v>3.8034354710072501E-5</v>
      </c>
      <c r="C19760" s="1">
        <v>6.2791137210896303E-6</v>
      </c>
      <c r="D19760">
        <v>0.30357142857142899</v>
      </c>
      <c r="E19760">
        <v>0.570175438596491</v>
      </c>
      <c r="F19760">
        <v>0.12251655629139099</v>
      </c>
      <c r="G19760">
        <v>4.1666666666666699E-2</v>
      </c>
      <c r="H19760">
        <v>6.5789473684210495E-2</v>
      </c>
      <c r="I19760">
        <v>0.19</v>
      </c>
      <c r="J19760" s="1">
        <v>0</v>
      </c>
      <c r="K19760" t="s">
        <v>23242</v>
      </c>
      <c r="L19760" t="s">
        <v>62764</v>
      </c>
      <c r="M19760" t="s">
        <v>62765</v>
      </c>
    </row>
    <row r="19761" spans="1:13">
      <c r="A19761" s="1" t="s">
        <v>21778</v>
      </c>
      <c r="B19761">
        <v>2.9844166552911403E-8</v>
      </c>
      <c r="C19761" s="1">
        <v>6.4680310815016205E-7</v>
      </c>
      <c r="D19761">
        <v>1</v>
      </c>
      <c r="E19761">
        <v>1</v>
      </c>
      <c r="F19761">
        <v>0.997435897435897</v>
      </c>
      <c r="G19761">
        <v>1</v>
      </c>
      <c r="H19761">
        <v>0.99122807017543901</v>
      </c>
      <c r="I19761">
        <v>1</v>
      </c>
      <c r="J19761" s="1">
        <v>0.5</v>
      </c>
      <c r="K19761" t="s">
        <v>23241</v>
      </c>
      <c r="L19761" t="s">
        <v>62766</v>
      </c>
      <c r="M19761" t="s">
        <v>62767</v>
      </c>
    </row>
    <row r="19762" spans="1:13">
      <c r="A19762" s="1" t="s">
        <v>21779</v>
      </c>
      <c r="B19762">
        <v>7.0103757295734601E-6</v>
      </c>
      <c r="C19762" s="1">
        <v>3.57152487196553E-10</v>
      </c>
      <c r="D19762">
        <v>0.91935483870967705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 s="1">
        <v>1</v>
      </c>
      <c r="K19762" t="s">
        <v>23241</v>
      </c>
      <c r="L19762" t="s">
        <v>62768</v>
      </c>
      <c r="M19762" t="s">
        <v>62769</v>
      </c>
    </row>
    <row r="19763" spans="1:13">
      <c r="A19763" s="1" t="s">
        <v>21780</v>
      </c>
      <c r="B19763">
        <v>1.3575808728727E-5</v>
      </c>
      <c r="C19763" s="1">
        <v>1.3885528906831801E-5</v>
      </c>
      <c r="D19763">
        <v>0.68965517241379304</v>
      </c>
      <c r="E19763">
        <v>0.38666666666666699</v>
      </c>
      <c r="F19763">
        <v>0.94897959183673497</v>
      </c>
      <c r="G19763">
        <v>1</v>
      </c>
      <c r="H19763">
        <v>0.99358974358974395</v>
      </c>
      <c r="I19763">
        <v>1</v>
      </c>
      <c r="J19763" s="1" t="s">
        <v>23229</v>
      </c>
      <c r="K19763" t="s">
        <v>23240</v>
      </c>
      <c r="L19763" t="s">
        <v>62770</v>
      </c>
      <c r="M19763" t="s">
        <v>62771</v>
      </c>
    </row>
    <row r="19764" spans="1:13">
      <c r="A19764" s="1" t="s">
        <v>21781</v>
      </c>
      <c r="B19764">
        <v>3.0364550256079001E-8</v>
      </c>
      <c r="C19764" s="1">
        <v>2.4532258903697802E-10</v>
      </c>
      <c r="D19764">
        <v>0</v>
      </c>
      <c r="E19764">
        <v>0</v>
      </c>
      <c r="F19764">
        <v>3.40136054421769E-3</v>
      </c>
      <c r="G19764">
        <v>0</v>
      </c>
      <c r="H19764">
        <v>0</v>
      </c>
      <c r="I19764">
        <v>0</v>
      </c>
      <c r="J19764" s="1" t="s">
        <v>23229</v>
      </c>
      <c r="K19764" t="s">
        <v>23242</v>
      </c>
      <c r="L19764" t="s">
        <v>62772</v>
      </c>
      <c r="M19764" t="s">
        <v>62773</v>
      </c>
    </row>
    <row r="19765" spans="1:13">
      <c r="A19765" s="1" t="s">
        <v>21782</v>
      </c>
      <c r="B19765">
        <v>1.2362309008261499E-7</v>
      </c>
      <c r="C19765" s="1">
        <v>3.1167876926503701E-7</v>
      </c>
      <c r="D19765">
        <v>1</v>
      </c>
      <c r="E19765">
        <v>0.97916666666666696</v>
      </c>
      <c r="F19765">
        <v>0.91366906474820098</v>
      </c>
      <c r="G19765">
        <v>1</v>
      </c>
      <c r="H19765">
        <v>0.90517241379310298</v>
      </c>
      <c r="I19765">
        <v>1</v>
      </c>
      <c r="J19765" s="1">
        <v>1</v>
      </c>
      <c r="K19765" t="s">
        <v>23240</v>
      </c>
      <c r="L19765" t="s">
        <v>62774</v>
      </c>
      <c r="M19765" t="s">
        <v>62775</v>
      </c>
    </row>
    <row r="19766" spans="1:13">
      <c r="A19766" s="1" t="s">
        <v>21783</v>
      </c>
      <c r="B19766">
        <v>1.9490254881714899E-6</v>
      </c>
      <c r="C19766" s="1">
        <v>3.2247048426070001E-6</v>
      </c>
      <c r="D19766">
        <v>0</v>
      </c>
      <c r="E19766">
        <v>0</v>
      </c>
      <c r="F19766">
        <v>8.6065573770491802E-2</v>
      </c>
      <c r="G19766">
        <v>0</v>
      </c>
      <c r="H19766">
        <v>2.9850746268656699E-2</v>
      </c>
      <c r="I19766">
        <v>0</v>
      </c>
      <c r="J19766" s="1" t="s">
        <v>23229</v>
      </c>
      <c r="K19766" t="s">
        <v>23242</v>
      </c>
      <c r="L19766" t="s">
        <v>62776</v>
      </c>
      <c r="M19766" t="s">
        <v>62777</v>
      </c>
    </row>
    <row r="19767" spans="1:13">
      <c r="A19767" s="1" t="s">
        <v>21784</v>
      </c>
      <c r="B19767">
        <v>1.3677552397676199E-4</v>
      </c>
      <c r="C19767" s="1">
        <v>6.1434114200845601E-4</v>
      </c>
      <c r="D19767">
        <v>0.431034482758621</v>
      </c>
      <c r="E19767">
        <v>4.2682926829268303E-2</v>
      </c>
      <c r="F19767">
        <v>0.154285714285714</v>
      </c>
      <c r="G19767">
        <v>0</v>
      </c>
      <c r="H19767">
        <v>0.19791666666666699</v>
      </c>
      <c r="I19767">
        <v>0.141025641025641</v>
      </c>
      <c r="J19767" s="1">
        <v>0</v>
      </c>
      <c r="K19767" t="s">
        <v>23242</v>
      </c>
      <c r="L19767" t="s">
        <v>62778</v>
      </c>
      <c r="M19767" t="s">
        <v>62779</v>
      </c>
    </row>
    <row r="19768" spans="1:13">
      <c r="A19768" s="1" t="s">
        <v>21785</v>
      </c>
      <c r="B19768">
        <v>4.6048968279496002E-5</v>
      </c>
      <c r="C19768" s="1">
        <v>1.8068578276073899E-4</v>
      </c>
      <c r="D19768">
        <v>0.703125</v>
      </c>
      <c r="E19768">
        <v>0.8125</v>
      </c>
      <c r="F19768">
        <v>0.494871794871795</v>
      </c>
      <c r="G19768">
        <v>0.94827586206896597</v>
      </c>
      <c r="H19768">
        <v>0.60526315789473695</v>
      </c>
      <c r="I19768">
        <v>0.87903225806451601</v>
      </c>
      <c r="J19768" s="1">
        <v>0</v>
      </c>
      <c r="K19768" t="s">
        <v>23241</v>
      </c>
      <c r="L19768" t="s">
        <v>62780</v>
      </c>
      <c r="M19768" t="s">
        <v>62781</v>
      </c>
    </row>
    <row r="19769" spans="1:13">
      <c r="A19769" s="1" t="s">
        <v>21786</v>
      </c>
      <c r="B19769">
        <v>7.8146114562317705E-8</v>
      </c>
      <c r="C19769" s="1">
        <v>6.9369916042863302E-7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1.9230769230769201E-2</v>
      </c>
      <c r="J19769" s="1" t="s">
        <v>23229</v>
      </c>
      <c r="K19769" t="s">
        <v>23238</v>
      </c>
      <c r="L19769" t="s">
        <v>62782</v>
      </c>
      <c r="M19769" t="s">
        <v>62783</v>
      </c>
    </row>
    <row r="19770" spans="1:13">
      <c r="A19770" s="1" t="s">
        <v>21787</v>
      </c>
      <c r="B19770">
        <v>9.4020462084944607E-10</v>
      </c>
      <c r="C19770" s="1">
        <v>3.7352959568124599E-8</v>
      </c>
      <c r="D19770">
        <v>1</v>
      </c>
      <c r="E19770">
        <v>1</v>
      </c>
      <c r="F19770">
        <v>0.94413407821229001</v>
      </c>
      <c r="G19770">
        <v>1</v>
      </c>
      <c r="H19770">
        <v>0.99418604651162801</v>
      </c>
      <c r="I19770">
        <v>1</v>
      </c>
      <c r="J19770" s="1" t="s">
        <v>23229</v>
      </c>
      <c r="K19770" t="s">
        <v>23238</v>
      </c>
      <c r="L19770" t="s">
        <v>62784</v>
      </c>
      <c r="M19770" t="s">
        <v>62785</v>
      </c>
    </row>
    <row r="19771" spans="1:13">
      <c r="A19771" s="1" t="s">
        <v>21788</v>
      </c>
      <c r="B19771">
        <v>5.0006094244250501E-5</v>
      </c>
      <c r="C19771" s="1">
        <v>7.3322312833411102E-9</v>
      </c>
      <c r="D19771">
        <v>8.8235294117647106E-2</v>
      </c>
      <c r="E19771">
        <v>0.26086956521739102</v>
      </c>
      <c r="F19771">
        <v>5.5555555555555601E-3</v>
      </c>
      <c r="G19771">
        <v>0</v>
      </c>
      <c r="H19771">
        <v>0</v>
      </c>
      <c r="I19771">
        <v>0</v>
      </c>
      <c r="J19771" s="1">
        <v>0</v>
      </c>
      <c r="K19771" t="s">
        <v>23241</v>
      </c>
      <c r="L19771" t="s">
        <v>62786</v>
      </c>
      <c r="M19771" t="s">
        <v>62787</v>
      </c>
    </row>
    <row r="19772" spans="1:13">
      <c r="A19772" s="1" t="s">
        <v>21789</v>
      </c>
      <c r="B19772">
        <v>3.8343399592361601E-6</v>
      </c>
      <c r="C19772" s="1">
        <v>1.6525975095385799E-5</v>
      </c>
      <c r="D19772">
        <v>1</v>
      </c>
      <c r="E19772">
        <v>0.98275862068965503</v>
      </c>
      <c r="F19772">
        <v>0.89830508474576298</v>
      </c>
      <c r="G19772">
        <v>1</v>
      </c>
      <c r="H19772">
        <v>0.97023809523809501</v>
      </c>
      <c r="I19772">
        <v>1</v>
      </c>
      <c r="J19772" s="1">
        <v>1</v>
      </c>
      <c r="K19772" t="s">
        <v>23240</v>
      </c>
      <c r="L19772" t="s">
        <v>62788</v>
      </c>
      <c r="M19772" t="s">
        <v>62789</v>
      </c>
    </row>
    <row r="19773" spans="1:13">
      <c r="A19773" s="1" t="s">
        <v>21790</v>
      </c>
      <c r="B19773">
        <v>3.9191518024773601E-5</v>
      </c>
      <c r="C19773" s="1">
        <v>5.5614156194855699E-6</v>
      </c>
      <c r="D19773">
        <v>0.34375</v>
      </c>
      <c r="E19773">
        <v>0.35555555555555601</v>
      </c>
      <c r="F19773">
        <v>0.189873417721519</v>
      </c>
      <c r="G19773">
        <v>0.38793103448275901</v>
      </c>
      <c r="H19773">
        <v>0.22596153846153799</v>
      </c>
      <c r="I19773">
        <v>0.28571428571428598</v>
      </c>
      <c r="J19773" s="1">
        <v>0</v>
      </c>
      <c r="K19773" t="s">
        <v>23239</v>
      </c>
      <c r="L19773" t="s">
        <v>62790</v>
      </c>
      <c r="M19773" t="s">
        <v>62791</v>
      </c>
    </row>
    <row r="19774" spans="1:13">
      <c r="A19774" s="1" t="s">
        <v>21791</v>
      </c>
      <c r="B19774">
        <v>8.2987079765482397E-5</v>
      </c>
      <c r="C19774" s="1">
        <v>2.0215093300845899E-4</v>
      </c>
      <c r="D19774">
        <v>1</v>
      </c>
      <c r="E19774">
        <v>1</v>
      </c>
      <c r="F19774">
        <v>0.795336787564767</v>
      </c>
      <c r="G19774">
        <v>1</v>
      </c>
      <c r="H19774">
        <v>0.99549549549549599</v>
      </c>
      <c r="I19774">
        <v>1</v>
      </c>
      <c r="J19774" s="1">
        <v>1</v>
      </c>
      <c r="K19774" t="s">
        <v>23242</v>
      </c>
      <c r="L19774" t="s">
        <v>62792</v>
      </c>
      <c r="M19774" t="s">
        <v>62793</v>
      </c>
    </row>
    <row r="19775" spans="1:13">
      <c r="A19775" s="1" t="s">
        <v>21792</v>
      </c>
      <c r="B19775">
        <v>8.7371911564073901E-7</v>
      </c>
      <c r="C19775" s="1">
        <v>5.3437330430003302E-6</v>
      </c>
      <c r="D19775">
        <v>0</v>
      </c>
      <c r="E19775">
        <v>1.0416666666666701E-2</v>
      </c>
      <c r="F19775">
        <v>1.7948717948717899E-2</v>
      </c>
      <c r="G19775">
        <v>8.7719298245613996E-3</v>
      </c>
      <c r="H19775">
        <v>0.20614035087719301</v>
      </c>
      <c r="I19775">
        <v>4.0650406504064998E-2</v>
      </c>
      <c r="J19775" s="1">
        <v>0</v>
      </c>
      <c r="K19775" t="s">
        <v>23242</v>
      </c>
      <c r="L19775" t="s">
        <v>62794</v>
      </c>
      <c r="M19775" t="s">
        <v>62795</v>
      </c>
    </row>
    <row r="19776" spans="1:13">
      <c r="A19776" s="1" t="s">
        <v>21793</v>
      </c>
      <c r="B19776">
        <v>8.2343717767228205E-9</v>
      </c>
      <c r="C19776" s="1">
        <v>3.6458710348794102E-8</v>
      </c>
      <c r="D19776">
        <v>0</v>
      </c>
      <c r="E19776">
        <v>0</v>
      </c>
      <c r="F19776">
        <v>2.7932960893854702E-3</v>
      </c>
      <c r="G19776">
        <v>0</v>
      </c>
      <c r="H19776">
        <v>0</v>
      </c>
      <c r="I19776">
        <v>0</v>
      </c>
      <c r="J19776" s="1">
        <v>1</v>
      </c>
      <c r="K19776" t="s">
        <v>23241</v>
      </c>
      <c r="L19776" t="s">
        <v>62796</v>
      </c>
      <c r="M19776" t="s">
        <v>62797</v>
      </c>
    </row>
    <row r="19777" spans="1:13">
      <c r="A19777" s="1" t="s">
        <v>21794</v>
      </c>
      <c r="B19777">
        <v>4.6333435288153701E-7</v>
      </c>
      <c r="C19777" s="1">
        <v>1.6140076984576999E-5</v>
      </c>
      <c r="D19777">
        <v>1</v>
      </c>
      <c r="E19777">
        <v>0.99479166666666696</v>
      </c>
      <c r="F19777">
        <v>1</v>
      </c>
      <c r="G19777">
        <v>0.78448275862068995</v>
      </c>
      <c r="H19777">
        <v>0.990291262135922</v>
      </c>
      <c r="I19777">
        <v>0.96399999999999997</v>
      </c>
      <c r="J19777" s="1" t="s">
        <v>23229</v>
      </c>
      <c r="K19777" t="s">
        <v>23241</v>
      </c>
      <c r="L19777" t="s">
        <v>62798</v>
      </c>
      <c r="M19777" t="s">
        <v>62799</v>
      </c>
    </row>
    <row r="19778" spans="1:13">
      <c r="A19778" s="1" t="s">
        <v>21795</v>
      </c>
      <c r="B19778">
        <v>9.2519661469347097E-6</v>
      </c>
      <c r="C19778" s="1">
        <v>2.01984056425947E-4</v>
      </c>
      <c r="D19778">
        <v>0.734375</v>
      </c>
      <c r="E19778">
        <v>0.83510638297872297</v>
      </c>
      <c r="F19778">
        <v>0.88188976377952799</v>
      </c>
      <c r="G19778">
        <v>0.76530612244898</v>
      </c>
      <c r="H19778">
        <v>0.81578947368421095</v>
      </c>
      <c r="I19778">
        <v>0.644859813084112</v>
      </c>
      <c r="J19778" s="1">
        <v>1</v>
      </c>
      <c r="K19778" t="s">
        <v>23239</v>
      </c>
      <c r="L19778" t="s">
        <v>62800</v>
      </c>
      <c r="M19778" t="s">
        <v>62801</v>
      </c>
    </row>
    <row r="19779" spans="1:13">
      <c r="A19779" s="1" t="s">
        <v>21796</v>
      </c>
      <c r="B19779">
        <v>1.1210062439536199E-4</v>
      </c>
      <c r="C19779" s="1">
        <v>3.22189862169206E-4</v>
      </c>
      <c r="D19779">
        <v>0.8</v>
      </c>
      <c r="E19779">
        <v>0.86458333333333304</v>
      </c>
      <c r="F19779">
        <v>0.72164948453608202</v>
      </c>
      <c r="G19779">
        <v>0.54310344827586199</v>
      </c>
      <c r="H19779">
        <v>0.53070175438596501</v>
      </c>
      <c r="I19779">
        <v>0.63333333333333297</v>
      </c>
      <c r="J19779" s="1">
        <v>1</v>
      </c>
      <c r="K19779" t="s">
        <v>23239</v>
      </c>
      <c r="L19779" t="s">
        <v>62802</v>
      </c>
      <c r="M19779" t="s">
        <v>62803</v>
      </c>
    </row>
    <row r="19780" spans="1:13">
      <c r="A19780" s="1" t="s">
        <v>21797</v>
      </c>
      <c r="B19780">
        <v>3.7631193859669399E-5</v>
      </c>
      <c r="C19780" s="1">
        <v>1.0446130763212701E-3</v>
      </c>
      <c r="D19780">
        <v>0.75</v>
      </c>
      <c r="E19780">
        <v>0.71578947368421098</v>
      </c>
      <c r="F19780">
        <v>0.54232804232804199</v>
      </c>
      <c r="G19780">
        <v>0.99137931034482796</v>
      </c>
      <c r="H19780">
        <v>0.87383177570093495</v>
      </c>
      <c r="I19780">
        <v>0.95652173913043503</v>
      </c>
      <c r="J19780" s="1">
        <v>0.95454545454545503</v>
      </c>
      <c r="K19780" t="s">
        <v>23239</v>
      </c>
      <c r="L19780" t="s">
        <v>62804</v>
      </c>
      <c r="M19780" t="s">
        <v>62805</v>
      </c>
    </row>
    <row r="19781" spans="1:13">
      <c r="A19781" s="1" t="s">
        <v>21798</v>
      </c>
      <c r="B19781">
        <v>1.14372626071291E-4</v>
      </c>
      <c r="C19781" s="1">
        <v>2.4677209898946802E-4</v>
      </c>
      <c r="D19781">
        <v>0.85483870967741904</v>
      </c>
      <c r="E19781">
        <v>0.98421052631578898</v>
      </c>
      <c r="F19781">
        <v>0.91176470588235303</v>
      </c>
      <c r="G19781">
        <v>0.78703703703703698</v>
      </c>
      <c r="H19781">
        <v>0.78037383177570097</v>
      </c>
      <c r="I19781">
        <v>0.83636363636363598</v>
      </c>
      <c r="J19781" s="1">
        <v>1</v>
      </c>
      <c r="K19781" t="s">
        <v>23238</v>
      </c>
      <c r="L19781" t="s">
        <v>62806</v>
      </c>
      <c r="M19781" t="s">
        <v>62807</v>
      </c>
    </row>
    <row r="19782" spans="1:13">
      <c r="A19782" s="1" t="s">
        <v>21799</v>
      </c>
      <c r="B19782">
        <v>8.4161317868370497E-5</v>
      </c>
      <c r="C19782" s="1">
        <v>3.0678588651355302E-7</v>
      </c>
      <c r="D19782">
        <v>0.96875</v>
      </c>
      <c r="E19782">
        <v>0.92105263157894701</v>
      </c>
      <c r="F19782">
        <v>0.994871794871795</v>
      </c>
      <c r="G19782">
        <v>0.98275862068965503</v>
      </c>
      <c r="H19782">
        <v>0.98684210526315796</v>
      </c>
      <c r="I19782">
        <v>0.98760330578512401</v>
      </c>
      <c r="J19782" s="1">
        <v>1</v>
      </c>
      <c r="K19782" t="s">
        <v>23239</v>
      </c>
      <c r="L19782" t="s">
        <v>62808</v>
      </c>
      <c r="M19782" t="s">
        <v>62809</v>
      </c>
    </row>
    <row r="19783" spans="1:13">
      <c r="A19783" s="1" t="s">
        <v>21800</v>
      </c>
      <c r="B19783">
        <v>6.5760566509732397E-6</v>
      </c>
      <c r="C19783" s="1">
        <v>5.5826122997721696E-4</v>
      </c>
      <c r="D19783">
        <v>3.2258064516128997E-2</v>
      </c>
      <c r="E19783">
        <v>0</v>
      </c>
      <c r="F19783">
        <v>0.19487179487179501</v>
      </c>
      <c r="G19783">
        <v>6.14035087719298E-2</v>
      </c>
      <c r="H19783">
        <v>0.37280701754385998</v>
      </c>
      <c r="I19783">
        <v>8.8983050847457598E-2</v>
      </c>
      <c r="J19783" s="1">
        <v>0</v>
      </c>
      <c r="K19783" t="s">
        <v>23238</v>
      </c>
      <c r="L19783" t="s">
        <v>62810</v>
      </c>
      <c r="M19783" t="s">
        <v>62811</v>
      </c>
    </row>
    <row r="19784" spans="1:13">
      <c r="A19784" s="1" t="s">
        <v>21801</v>
      </c>
      <c r="B19784">
        <v>2.7639059011385599E-5</v>
      </c>
      <c r="C19784" s="1">
        <v>4.4207094234689002E-7</v>
      </c>
      <c r="D19784">
        <v>0.81818181818181801</v>
      </c>
      <c r="E19784">
        <v>0.793333333333333</v>
      </c>
      <c r="F19784">
        <v>1</v>
      </c>
      <c r="G19784">
        <v>1</v>
      </c>
      <c r="H19784">
        <v>0.99390243902439002</v>
      </c>
      <c r="I19784">
        <v>0.99122807017543901</v>
      </c>
      <c r="J19784" s="1">
        <v>1</v>
      </c>
      <c r="K19784" t="s">
        <v>23241</v>
      </c>
      <c r="L19784" t="s">
        <v>62812</v>
      </c>
      <c r="M19784" t="s">
        <v>62813</v>
      </c>
    </row>
    <row r="19785" spans="1:13">
      <c r="A19785" s="1" t="s">
        <v>21802</v>
      </c>
      <c r="B19785">
        <v>1.7060015987973201E-6</v>
      </c>
      <c r="C19785" s="1">
        <v>5.6102189472750802E-6</v>
      </c>
      <c r="D19785">
        <v>0.97916666666666696</v>
      </c>
      <c r="E19785">
        <v>1</v>
      </c>
      <c r="F19785">
        <v>1</v>
      </c>
      <c r="G19785">
        <v>0.68571428571428605</v>
      </c>
      <c r="H19785">
        <v>0.98684210526315796</v>
      </c>
      <c r="I19785">
        <v>0.98039215686274495</v>
      </c>
      <c r="J19785" s="1" t="s">
        <v>23229</v>
      </c>
      <c r="K19785" t="s">
        <v>23240</v>
      </c>
      <c r="L19785" t="s">
        <v>62814</v>
      </c>
      <c r="M19785" t="s">
        <v>62815</v>
      </c>
    </row>
    <row r="19786" spans="1:13">
      <c r="A19786" s="1" t="s">
        <v>21803</v>
      </c>
      <c r="B19786">
        <v>2.3333166826542799E-6</v>
      </c>
      <c r="C19786" s="1">
        <v>1.0684509019425599E-6</v>
      </c>
      <c r="D19786">
        <v>1</v>
      </c>
      <c r="E19786">
        <v>1</v>
      </c>
      <c r="F19786">
        <v>1</v>
      </c>
      <c r="G19786">
        <v>1</v>
      </c>
      <c r="H19786">
        <v>1</v>
      </c>
      <c r="I19786">
        <v>0.93801652892562004</v>
      </c>
      <c r="J19786" s="1">
        <v>1</v>
      </c>
      <c r="K19786" t="s">
        <v>23242</v>
      </c>
      <c r="L19786" t="s">
        <v>62816</v>
      </c>
      <c r="M19786" t="s">
        <v>62817</v>
      </c>
    </row>
    <row r="19787" spans="1:13">
      <c r="A19787" s="1" t="s">
        <v>21804</v>
      </c>
      <c r="B19787">
        <v>3.6282218092900101E-4</v>
      </c>
      <c r="C19787" s="1">
        <v>6.2310040295965896E-5</v>
      </c>
      <c r="D19787">
        <v>0.84210526315789502</v>
      </c>
      <c r="E19787">
        <v>0.99275362318840599</v>
      </c>
      <c r="F19787">
        <v>0.62111801242235998</v>
      </c>
      <c r="G19787">
        <v>1</v>
      </c>
      <c r="H19787">
        <v>0.85294117647058798</v>
      </c>
      <c r="I19787">
        <v>0.93617021276595702</v>
      </c>
      <c r="J19787" s="1" t="s">
        <v>23229</v>
      </c>
      <c r="K19787" t="s">
        <v>23239</v>
      </c>
      <c r="L19787" t="s">
        <v>62818</v>
      </c>
      <c r="M19787" t="s">
        <v>62819</v>
      </c>
    </row>
    <row r="19788" spans="1:13">
      <c r="A19788" s="1" t="s">
        <v>21805</v>
      </c>
      <c r="B19788">
        <v>1.48306598453178E-4</v>
      </c>
      <c r="C19788" s="1">
        <v>2.0130909218643001E-4</v>
      </c>
      <c r="D19788">
        <v>0.25806451612903197</v>
      </c>
      <c r="E19788">
        <v>0.103658536585366</v>
      </c>
      <c r="F19788">
        <v>0.52960526315789502</v>
      </c>
      <c r="G19788">
        <v>0</v>
      </c>
      <c r="H19788">
        <v>5.63380281690141E-2</v>
      </c>
      <c r="I19788">
        <v>0.1</v>
      </c>
      <c r="J19788" s="1">
        <v>1</v>
      </c>
      <c r="K19788" t="s">
        <v>23241</v>
      </c>
      <c r="L19788" t="s">
        <v>62820</v>
      </c>
      <c r="M19788" t="s">
        <v>62821</v>
      </c>
    </row>
    <row r="19789" spans="1:13">
      <c r="A19789" s="1" t="s">
        <v>21806</v>
      </c>
      <c r="B19789">
        <v>7.3892670221975702E-6</v>
      </c>
      <c r="C19789" s="1">
        <v>2.4914418046457699E-6</v>
      </c>
      <c r="D19789">
        <v>6.6666666666666693E-2</v>
      </c>
      <c r="E19789">
        <v>0</v>
      </c>
      <c r="F19789">
        <v>3.65853658536585E-2</v>
      </c>
      <c r="G19789">
        <v>0</v>
      </c>
      <c r="H19789">
        <v>0</v>
      </c>
      <c r="I19789">
        <v>9.2592592592592605E-3</v>
      </c>
      <c r="J19789" s="1" t="s">
        <v>23229</v>
      </c>
      <c r="K19789" t="s">
        <v>23238</v>
      </c>
      <c r="L19789" t="s">
        <v>62822</v>
      </c>
      <c r="M19789" t="s">
        <v>62823</v>
      </c>
    </row>
    <row r="19790" spans="1:13">
      <c r="A19790" s="1" t="s">
        <v>21807</v>
      </c>
      <c r="B19790">
        <v>1.29285209012541E-6</v>
      </c>
      <c r="C19790" s="1">
        <v>1.29692654822249E-8</v>
      </c>
      <c r="D19790">
        <v>2.7777777777777801E-2</v>
      </c>
      <c r="E19790">
        <v>0</v>
      </c>
      <c r="F19790">
        <v>2.7131782945736399E-2</v>
      </c>
      <c r="G19790">
        <v>0</v>
      </c>
      <c r="H19790">
        <v>5.9523809523809503E-3</v>
      </c>
      <c r="I19790">
        <v>2.8846153846153799E-2</v>
      </c>
      <c r="J19790" s="1">
        <v>0</v>
      </c>
      <c r="K19790" t="s">
        <v>23238</v>
      </c>
      <c r="L19790" t="s">
        <v>62824</v>
      </c>
      <c r="M19790" t="s">
        <v>62825</v>
      </c>
    </row>
    <row r="19791" spans="1:13">
      <c r="A19791" s="1" t="s">
        <v>21808</v>
      </c>
      <c r="B19791">
        <v>2.2900861384640002E-6</v>
      </c>
      <c r="C19791" s="1">
        <v>2.9198065712087201E-5</v>
      </c>
      <c r="D19791">
        <v>0.21875</v>
      </c>
      <c r="E19791">
        <v>5.9523809523809503E-3</v>
      </c>
      <c r="F19791">
        <v>3.97727272727273E-2</v>
      </c>
      <c r="G19791">
        <v>0</v>
      </c>
      <c r="H19791">
        <v>0.13855421686746999</v>
      </c>
      <c r="I19791">
        <v>0.16250000000000001</v>
      </c>
      <c r="J19791" s="1">
        <v>0.1</v>
      </c>
      <c r="K19791" t="s">
        <v>23238</v>
      </c>
      <c r="L19791" t="s">
        <v>62826</v>
      </c>
      <c r="M19791" t="s">
        <v>62827</v>
      </c>
    </row>
    <row r="19792" spans="1:13">
      <c r="A19792" s="1" t="s">
        <v>21809</v>
      </c>
      <c r="B19792">
        <v>4.0626095622844299E-5</v>
      </c>
      <c r="C19792" s="1">
        <v>3.54972016741559E-5</v>
      </c>
      <c r="D19792">
        <v>0</v>
      </c>
      <c r="E19792">
        <v>0</v>
      </c>
      <c r="F19792">
        <v>5.4347826086956503E-3</v>
      </c>
      <c r="G19792">
        <v>0.73333333333333295</v>
      </c>
      <c r="H19792">
        <v>0.204545454545455</v>
      </c>
      <c r="I19792">
        <v>0.180851063829787</v>
      </c>
      <c r="J19792" s="1" t="s">
        <v>23229</v>
      </c>
      <c r="K19792" t="s">
        <v>23237</v>
      </c>
      <c r="L19792" t="s">
        <v>62828</v>
      </c>
      <c r="M19792" t="s">
        <v>62829</v>
      </c>
    </row>
    <row r="19793" spans="1:13">
      <c r="A19793" s="1" t="s">
        <v>21810</v>
      </c>
      <c r="B19793">
        <v>4.6876931439604001E-6</v>
      </c>
      <c r="C19793" s="1">
        <v>2.92533654684105E-7</v>
      </c>
      <c r="D19793">
        <v>0.3</v>
      </c>
      <c r="E19793">
        <v>0.14457831325301199</v>
      </c>
      <c r="F19793">
        <v>4.0000000000000001E-3</v>
      </c>
      <c r="G19793">
        <v>0</v>
      </c>
      <c r="H19793">
        <v>0</v>
      </c>
      <c r="I19793">
        <v>1.9230769230769201E-2</v>
      </c>
      <c r="J19793" s="1" t="s">
        <v>23229</v>
      </c>
      <c r="K19793" t="s">
        <v>23241</v>
      </c>
      <c r="L19793" t="s">
        <v>62830</v>
      </c>
      <c r="M19793" t="s">
        <v>62831</v>
      </c>
    </row>
    <row r="19794" spans="1:13">
      <c r="A19794" s="1" t="s">
        <v>21811</v>
      </c>
      <c r="B19794">
        <v>1.7013390085068099E-3</v>
      </c>
      <c r="C19794" s="1">
        <v>1.51422539934921E-6</v>
      </c>
      <c r="D19794">
        <v>0.5</v>
      </c>
      <c r="E19794">
        <v>0.83854166666666696</v>
      </c>
      <c r="F19794">
        <v>0.261538461538462</v>
      </c>
      <c r="G19794">
        <v>0.17857142857142899</v>
      </c>
      <c r="H19794">
        <v>0.21559633027522901</v>
      </c>
      <c r="I19794">
        <v>0.19262295081967201</v>
      </c>
      <c r="J19794" s="1">
        <v>0</v>
      </c>
      <c r="K19794" t="s">
        <v>23241</v>
      </c>
      <c r="L19794" t="s">
        <v>62832</v>
      </c>
      <c r="M19794" t="s">
        <v>62833</v>
      </c>
    </row>
    <row r="19795" spans="1:13">
      <c r="A19795" s="1" t="s">
        <v>21812</v>
      </c>
      <c r="B19795">
        <v>8.0148475866093392E-9</v>
      </c>
      <c r="C19795" s="1">
        <v>1.88113461922469E-5</v>
      </c>
      <c r="D19795">
        <v>0</v>
      </c>
      <c r="E19795">
        <v>0</v>
      </c>
      <c r="F19795">
        <v>2.9069767441860499E-3</v>
      </c>
      <c r="G19795">
        <v>0.63636363636363602</v>
      </c>
      <c r="H19795">
        <v>5.5555555555555601E-2</v>
      </c>
      <c r="I19795">
        <v>0.28846153846153799</v>
      </c>
      <c r="J19795" s="1">
        <v>0</v>
      </c>
      <c r="K19795" t="s">
        <v>23237</v>
      </c>
      <c r="L19795" t="s">
        <v>62834</v>
      </c>
      <c r="M19795" t="s">
        <v>62835</v>
      </c>
    </row>
    <row r="19796" spans="1:13">
      <c r="A19796" s="1" t="s">
        <v>21813</v>
      </c>
      <c r="B19796">
        <v>9.9828079180014494E-7</v>
      </c>
      <c r="C19796" s="1">
        <v>3.4365460586555902E-5</v>
      </c>
      <c r="D19796">
        <v>0</v>
      </c>
      <c r="E19796">
        <v>0</v>
      </c>
      <c r="F19796">
        <v>0</v>
      </c>
      <c r="G19796">
        <v>0</v>
      </c>
      <c r="H19796">
        <v>2.1929824561403501E-2</v>
      </c>
      <c r="I19796">
        <v>9.0909090909090898E-2</v>
      </c>
      <c r="J19796" s="1">
        <v>0</v>
      </c>
      <c r="K19796" t="s">
        <v>23241</v>
      </c>
      <c r="L19796" t="s">
        <v>62836</v>
      </c>
      <c r="M19796" t="s">
        <v>62837</v>
      </c>
    </row>
    <row r="19797" spans="1:13">
      <c r="A19797" s="1" t="s">
        <v>21814</v>
      </c>
      <c r="B19797">
        <v>8.2107013160358999E-7</v>
      </c>
      <c r="C19797" s="1">
        <v>2.0856962309062201E-6</v>
      </c>
      <c r="D19797">
        <v>0.96875</v>
      </c>
      <c r="E19797">
        <v>1</v>
      </c>
      <c r="F19797">
        <v>0.97945205479452102</v>
      </c>
      <c r="G19797">
        <v>1</v>
      </c>
      <c r="H19797">
        <v>0.96629213483146104</v>
      </c>
      <c r="I19797">
        <v>1</v>
      </c>
      <c r="J19797" s="1">
        <v>1</v>
      </c>
      <c r="K19797" t="s">
        <v>23238</v>
      </c>
      <c r="L19797" t="s">
        <v>62838</v>
      </c>
      <c r="M19797" t="s">
        <v>62839</v>
      </c>
    </row>
    <row r="19798" spans="1:13">
      <c r="A19798" s="1" t="s">
        <v>21815</v>
      </c>
      <c r="B19798">
        <v>6.3227358212827805E-5</v>
      </c>
      <c r="C19798" s="1">
        <v>5.1680550295841399E-5</v>
      </c>
      <c r="D19798">
        <v>0.734375</v>
      </c>
      <c r="E19798">
        <v>0.81770833333333304</v>
      </c>
      <c r="F19798">
        <v>0.69587628865979401</v>
      </c>
      <c r="G19798">
        <v>0.91379310344827602</v>
      </c>
      <c r="H19798">
        <v>0.59734513274336298</v>
      </c>
      <c r="I19798">
        <v>0.85245901639344301</v>
      </c>
      <c r="J19798" s="1">
        <v>1</v>
      </c>
      <c r="K19798" t="s">
        <v>23242</v>
      </c>
      <c r="L19798" t="s">
        <v>62840</v>
      </c>
      <c r="M19798" t="s">
        <v>62841</v>
      </c>
    </row>
    <row r="19799" spans="1:13">
      <c r="A19799" s="1" t="s">
        <v>21816</v>
      </c>
      <c r="B19799">
        <v>1.9098925603188201E-6</v>
      </c>
      <c r="C19799" s="1">
        <v>1.6472783142670801E-6</v>
      </c>
      <c r="D19799">
        <v>0.27586206896551702</v>
      </c>
      <c r="E19799">
        <v>0.644067796610169</v>
      </c>
      <c r="F19799">
        <v>0.28846153846153799</v>
      </c>
      <c r="G19799">
        <v>0.05</v>
      </c>
      <c r="H19799">
        <v>0.158227848101266</v>
      </c>
      <c r="I19799">
        <v>0.33529411764705902</v>
      </c>
      <c r="J19799" s="1" t="s">
        <v>23229</v>
      </c>
      <c r="K19799" t="s">
        <v>23241</v>
      </c>
      <c r="L19799" t="s">
        <v>62842</v>
      </c>
      <c r="M19799" t="s">
        <v>62843</v>
      </c>
    </row>
    <row r="19800" spans="1:13">
      <c r="A19800" s="1" t="s">
        <v>21817</v>
      </c>
      <c r="B19800">
        <v>2.4785389368567701E-8</v>
      </c>
      <c r="C19800" s="1">
        <v>1.7947699084355899E-6</v>
      </c>
      <c r="D19800">
        <v>1</v>
      </c>
      <c r="E19800">
        <v>1</v>
      </c>
      <c r="F19800">
        <v>0.99735449735449699</v>
      </c>
      <c r="G19800">
        <v>1</v>
      </c>
      <c r="H19800">
        <v>0.98958333333333304</v>
      </c>
      <c r="I19800">
        <v>0.99122807017543901</v>
      </c>
      <c r="J19800" s="1">
        <v>4.5454545454545497E-2</v>
      </c>
      <c r="K19800" t="s">
        <v>23241</v>
      </c>
      <c r="L19800" t="s">
        <v>62844</v>
      </c>
      <c r="M19800" t="s">
        <v>62845</v>
      </c>
    </row>
    <row r="19801" spans="1:13">
      <c r="A19801" s="1" t="s">
        <v>21818</v>
      </c>
      <c r="B19801">
        <v>1.6306109704933701E-7</v>
      </c>
      <c r="C19801" s="1">
        <v>1.7557613150183402E-8</v>
      </c>
      <c r="D19801">
        <v>1.9230769230769201E-2</v>
      </c>
      <c r="E19801">
        <v>0</v>
      </c>
      <c r="F19801">
        <v>5.1546391752577301E-3</v>
      </c>
      <c r="G19801">
        <v>0</v>
      </c>
      <c r="H19801">
        <v>0</v>
      </c>
      <c r="I19801">
        <v>0</v>
      </c>
      <c r="J19801" s="1">
        <v>0</v>
      </c>
      <c r="K19801" t="s">
        <v>23240</v>
      </c>
      <c r="L19801" t="s">
        <v>62846</v>
      </c>
      <c r="M19801" t="s">
        <v>62847</v>
      </c>
    </row>
    <row r="19802" spans="1:13">
      <c r="A19802" s="1" t="s">
        <v>21819</v>
      </c>
      <c r="B19802">
        <v>9.2238970233089895E-8</v>
      </c>
      <c r="C19802" s="1">
        <v>6.1393604408443297E-6</v>
      </c>
      <c r="D19802">
        <v>1</v>
      </c>
      <c r="E19802">
        <v>0.99479166666666696</v>
      </c>
      <c r="F19802">
        <v>1</v>
      </c>
      <c r="G19802">
        <v>0.679245283018868</v>
      </c>
      <c r="H19802">
        <v>0.970873786407767</v>
      </c>
      <c r="I19802">
        <v>0.94117647058823495</v>
      </c>
      <c r="J19802" s="1">
        <v>1</v>
      </c>
      <c r="K19802" t="s">
        <v>23239</v>
      </c>
      <c r="L19802" t="s">
        <v>62848</v>
      </c>
      <c r="M19802" t="s">
        <v>62849</v>
      </c>
    </row>
    <row r="19803" spans="1:13">
      <c r="A19803" s="1" t="s">
        <v>21820</v>
      </c>
      <c r="B19803">
        <v>1.48604194843031E-9</v>
      </c>
      <c r="C19803" s="1">
        <v>2.0169500436377601E-8</v>
      </c>
      <c r="D19803">
        <v>0</v>
      </c>
      <c r="E19803">
        <v>0</v>
      </c>
      <c r="F19803">
        <v>0</v>
      </c>
      <c r="G19803">
        <v>0</v>
      </c>
      <c r="H19803">
        <v>1.2500000000000001E-2</v>
      </c>
      <c r="I19803">
        <v>0</v>
      </c>
      <c r="J19803" s="1">
        <v>0.6</v>
      </c>
      <c r="K19803" t="s">
        <v>23238</v>
      </c>
      <c r="L19803" t="s">
        <v>62850</v>
      </c>
      <c r="M19803" t="s">
        <v>62851</v>
      </c>
    </row>
    <row r="19804" spans="1:13">
      <c r="A19804" s="1" t="s">
        <v>21821</v>
      </c>
      <c r="B19804">
        <v>4.1635023655322401E-5</v>
      </c>
      <c r="C19804" s="1">
        <v>9.5062652004892194E-5</v>
      </c>
      <c r="D19804">
        <v>1</v>
      </c>
      <c r="E19804">
        <v>1</v>
      </c>
      <c r="F19804">
        <v>0.80526315789473701</v>
      </c>
      <c r="G19804">
        <v>0.86842105263157898</v>
      </c>
      <c r="H19804">
        <v>0.66517857142857095</v>
      </c>
      <c r="I19804">
        <v>0.83333333333333304</v>
      </c>
      <c r="J19804" s="1" t="s">
        <v>23229</v>
      </c>
      <c r="K19804" t="s">
        <v>23238</v>
      </c>
      <c r="L19804" t="s">
        <v>62852</v>
      </c>
      <c r="M19804" t="s">
        <v>62853</v>
      </c>
    </row>
    <row r="19805" spans="1:13">
      <c r="A19805" s="1" t="s">
        <v>21822</v>
      </c>
      <c r="B19805">
        <v>1.05062764685584E-7</v>
      </c>
      <c r="C19805" s="1">
        <v>6.1495967815340602E-7</v>
      </c>
      <c r="D19805">
        <v>0.79032258064516103</v>
      </c>
      <c r="E19805">
        <v>0.83684210526315805</v>
      </c>
      <c r="F19805">
        <v>0.61855670103092797</v>
      </c>
      <c r="G19805">
        <v>0.97727272727272696</v>
      </c>
      <c r="H19805">
        <v>0.71</v>
      </c>
      <c r="I19805">
        <v>0.92465753424657504</v>
      </c>
      <c r="J19805" s="1">
        <v>1</v>
      </c>
      <c r="K19805" t="s">
        <v>23240</v>
      </c>
      <c r="L19805" t="s">
        <v>62854</v>
      </c>
      <c r="M19805" t="s">
        <v>62855</v>
      </c>
    </row>
    <row r="19806" spans="1:13">
      <c r="A19806" s="1" t="s">
        <v>21823</v>
      </c>
      <c r="B19806">
        <v>1.04911986699277E-4</v>
      </c>
      <c r="C19806" s="1">
        <v>2.2225176746643801E-5</v>
      </c>
      <c r="D19806">
        <v>0.109375</v>
      </c>
      <c r="E19806">
        <v>0.12777777777777799</v>
      </c>
      <c r="F19806">
        <v>8.2010582010582006E-2</v>
      </c>
      <c r="G19806">
        <v>0.13636363636363599</v>
      </c>
      <c r="H19806">
        <v>0.14444444444444399</v>
      </c>
      <c r="I19806">
        <v>0.25757575757575801</v>
      </c>
      <c r="J19806" s="1">
        <v>4.5454545454545497E-2</v>
      </c>
      <c r="K19806" t="s">
        <v>23238</v>
      </c>
      <c r="L19806" t="s">
        <v>62856</v>
      </c>
      <c r="M19806" t="s">
        <v>62857</v>
      </c>
    </row>
    <row r="19807" spans="1:13">
      <c r="A19807" s="1" t="s">
        <v>21824</v>
      </c>
      <c r="B19807">
        <v>1.27942667926246E-5</v>
      </c>
      <c r="C19807" s="1">
        <v>9.1652786787527202E-5</v>
      </c>
      <c r="D19807">
        <v>0.9375</v>
      </c>
      <c r="E19807">
        <v>0.94444444444444398</v>
      </c>
      <c r="F19807">
        <v>0.95867768595041303</v>
      </c>
      <c r="G19807">
        <v>0.84210526315789502</v>
      </c>
      <c r="H19807">
        <v>0.69863013698630105</v>
      </c>
      <c r="I19807">
        <v>0.61764705882352899</v>
      </c>
      <c r="J19807" s="1" t="s">
        <v>23229</v>
      </c>
      <c r="K19807" t="s">
        <v>23238</v>
      </c>
      <c r="L19807" t="s">
        <v>62858</v>
      </c>
      <c r="M19807" t="s">
        <v>62859</v>
      </c>
    </row>
    <row r="19808" spans="1:13">
      <c r="A19808" s="1" t="s">
        <v>21825</v>
      </c>
      <c r="B19808">
        <v>1.14646795487584E-8</v>
      </c>
      <c r="C19808" s="1">
        <v>3.8011188402673702E-8</v>
      </c>
      <c r="D19808">
        <v>0</v>
      </c>
      <c r="E19808">
        <v>0</v>
      </c>
      <c r="F19808">
        <v>5.5248618784530402E-3</v>
      </c>
      <c r="G19808">
        <v>0</v>
      </c>
      <c r="H19808">
        <v>0</v>
      </c>
      <c r="I19808">
        <v>0</v>
      </c>
      <c r="J19808" s="1">
        <v>0</v>
      </c>
      <c r="K19808" t="s">
        <v>23237</v>
      </c>
      <c r="L19808" t="s">
        <v>62860</v>
      </c>
      <c r="M19808" t="s">
        <v>62861</v>
      </c>
    </row>
    <row r="19809" spans="1:13">
      <c r="A19809" s="1" t="s">
        <v>21826</v>
      </c>
      <c r="B19809">
        <v>4.2496546438644897E-5</v>
      </c>
      <c r="C19809" s="1">
        <v>5.7989262222454395E-4</v>
      </c>
      <c r="D19809">
        <v>0.25</v>
      </c>
      <c r="E19809">
        <v>0.32446808510638298</v>
      </c>
      <c r="F19809">
        <v>0.64615384615384597</v>
      </c>
      <c r="G19809">
        <v>7.0175438596491196E-2</v>
      </c>
      <c r="H19809">
        <v>0.62389380530973404</v>
      </c>
      <c r="I19809">
        <v>0.134146341463415</v>
      </c>
      <c r="J19809" s="1">
        <v>4.5454545454545497E-2</v>
      </c>
      <c r="K19809" t="s">
        <v>23241</v>
      </c>
      <c r="L19809" t="s">
        <v>62862</v>
      </c>
      <c r="M19809" t="s">
        <v>62863</v>
      </c>
    </row>
    <row r="19810" spans="1:13">
      <c r="A19810" s="1" t="s">
        <v>21827</v>
      </c>
      <c r="B19810">
        <v>4.05679003798589E-5</v>
      </c>
      <c r="C19810" s="1">
        <v>8.0018416691345605E-5</v>
      </c>
      <c r="D19810">
        <v>0.38</v>
      </c>
      <c r="E19810">
        <v>0.230769230769231</v>
      </c>
      <c r="F19810">
        <v>0.61349693251533699</v>
      </c>
      <c r="G19810">
        <v>1</v>
      </c>
      <c r="H19810">
        <v>0.81168831168831201</v>
      </c>
      <c r="I19810">
        <v>0.97959183673469397</v>
      </c>
      <c r="J19810" s="1">
        <v>0.95</v>
      </c>
      <c r="K19810" t="s">
        <v>23241</v>
      </c>
      <c r="L19810" t="s">
        <v>62864</v>
      </c>
      <c r="M19810" t="s">
        <v>62865</v>
      </c>
    </row>
    <row r="19811" spans="1:13">
      <c r="A19811" s="1" t="s">
        <v>21828</v>
      </c>
      <c r="B19811">
        <v>4.47609473378195E-6</v>
      </c>
      <c r="C19811" s="1">
        <v>1.0603712704057499E-8</v>
      </c>
      <c r="D19811">
        <v>0.984375</v>
      </c>
      <c r="E19811">
        <v>0.918604651162791</v>
      </c>
      <c r="F19811">
        <v>1</v>
      </c>
      <c r="G19811">
        <v>1</v>
      </c>
      <c r="H19811">
        <v>1</v>
      </c>
      <c r="I19811">
        <v>0.95833333333333304</v>
      </c>
      <c r="J19811" s="1">
        <v>1</v>
      </c>
      <c r="K19811" t="s">
        <v>23240</v>
      </c>
      <c r="L19811" t="s">
        <v>62866</v>
      </c>
      <c r="M19811" t="s">
        <v>62867</v>
      </c>
    </row>
    <row r="19812" spans="1:13">
      <c r="A19812" s="1" t="s">
        <v>21829</v>
      </c>
      <c r="B19812">
        <v>3.4749836234991402E-6</v>
      </c>
      <c r="C19812" s="1">
        <v>1.5328831787249201E-7</v>
      </c>
      <c r="D19812">
        <v>1</v>
      </c>
      <c r="E19812">
        <v>0.898876404494382</v>
      </c>
      <c r="F19812">
        <v>0.99689440993788803</v>
      </c>
      <c r="G19812">
        <v>1</v>
      </c>
      <c r="H19812">
        <v>1</v>
      </c>
      <c r="I19812">
        <v>1</v>
      </c>
      <c r="J19812" s="1">
        <v>1</v>
      </c>
      <c r="K19812" t="s">
        <v>23240</v>
      </c>
      <c r="L19812" t="s">
        <v>62868</v>
      </c>
      <c r="M19812" t="s">
        <v>62869</v>
      </c>
    </row>
    <row r="19813" spans="1:13">
      <c r="A19813" s="1" t="s">
        <v>21830</v>
      </c>
      <c r="B19813">
        <v>1.36462555363811E-5</v>
      </c>
      <c r="C19813" s="1">
        <v>7.33305522854693E-6</v>
      </c>
      <c r="D19813">
        <v>0.230769230769231</v>
      </c>
      <c r="E19813">
        <v>0.21341463414634099</v>
      </c>
      <c r="F19813">
        <v>0</v>
      </c>
      <c r="G19813">
        <v>0</v>
      </c>
      <c r="H19813">
        <v>0</v>
      </c>
      <c r="I19813">
        <v>9.1743119266055103E-3</v>
      </c>
      <c r="J19813" s="1" t="s">
        <v>23229</v>
      </c>
      <c r="K19813" t="s">
        <v>23241</v>
      </c>
      <c r="L19813" t="s">
        <v>62870</v>
      </c>
      <c r="M19813" t="s">
        <v>62871</v>
      </c>
    </row>
    <row r="19814" spans="1:13">
      <c r="A19814" s="1" t="s">
        <v>21831</v>
      </c>
      <c r="B19814">
        <v>1.2732113440687001E-11</v>
      </c>
      <c r="C19814" s="1">
        <v>6.5096938617921598E-7</v>
      </c>
      <c r="D19814">
        <v>0</v>
      </c>
      <c r="E19814">
        <v>0</v>
      </c>
      <c r="F19814">
        <v>2.7472527472527501E-3</v>
      </c>
      <c r="G19814">
        <v>0</v>
      </c>
      <c r="H19814">
        <v>0</v>
      </c>
      <c r="I19814">
        <v>1.1111111111111099E-2</v>
      </c>
      <c r="J19814" s="1">
        <v>0</v>
      </c>
      <c r="K19814" t="s">
        <v>23242</v>
      </c>
      <c r="L19814" t="s">
        <v>62872</v>
      </c>
      <c r="M19814" t="s">
        <v>62873</v>
      </c>
    </row>
    <row r="19815" spans="1:13">
      <c r="A19815" s="1" t="s">
        <v>21832</v>
      </c>
      <c r="B19815">
        <v>4.6922537014865302E-6</v>
      </c>
      <c r="C19815" s="1">
        <v>2.33757830604316E-5</v>
      </c>
      <c r="D19815">
        <v>1</v>
      </c>
      <c r="E19815">
        <v>1</v>
      </c>
      <c r="F19815">
        <v>1</v>
      </c>
      <c r="G19815">
        <v>0.2</v>
      </c>
      <c r="H19815">
        <v>0.95512820512820495</v>
      </c>
      <c r="I19815">
        <v>0.87804878048780499</v>
      </c>
      <c r="J19815" s="1" t="s">
        <v>23229</v>
      </c>
      <c r="K19815" t="s">
        <v>23242</v>
      </c>
      <c r="L19815" t="s">
        <v>62874</v>
      </c>
      <c r="M19815" t="s">
        <v>62875</v>
      </c>
    </row>
    <row r="19816" spans="1:13">
      <c r="A19816" s="1" t="s">
        <v>21833</v>
      </c>
      <c r="B19816">
        <v>3.1504124397363701E-7</v>
      </c>
      <c r="C19816" s="1">
        <v>3.8446885629613803E-6</v>
      </c>
      <c r="D19816">
        <v>1</v>
      </c>
      <c r="E19816">
        <v>1</v>
      </c>
      <c r="F19816">
        <v>1</v>
      </c>
      <c r="G19816">
        <v>0.88235294117647101</v>
      </c>
      <c r="H19816">
        <v>0.93209876543209902</v>
      </c>
      <c r="I19816">
        <v>0.95454545454545503</v>
      </c>
      <c r="J19816" s="1">
        <v>1</v>
      </c>
      <c r="K19816" t="s">
        <v>23241</v>
      </c>
      <c r="L19816" t="s">
        <v>62876</v>
      </c>
      <c r="M19816" t="s">
        <v>62877</v>
      </c>
    </row>
    <row r="19817" spans="1:13">
      <c r="A19817" s="1" t="s">
        <v>21834</v>
      </c>
      <c r="B19817">
        <v>8.5413657439368899E-5</v>
      </c>
      <c r="C19817" s="1">
        <v>1.89279256951209E-4</v>
      </c>
      <c r="D19817">
        <v>0.84375</v>
      </c>
      <c r="E19817">
        <v>0.96354166666666696</v>
      </c>
      <c r="F19817">
        <v>0.64615384615384597</v>
      </c>
      <c r="G19817">
        <v>0.88793103448275901</v>
      </c>
      <c r="H19817">
        <v>0.71929824561403499</v>
      </c>
      <c r="I19817">
        <v>0.91129032258064502</v>
      </c>
      <c r="J19817" s="1">
        <v>1</v>
      </c>
      <c r="K19817" t="s">
        <v>23238</v>
      </c>
      <c r="L19817" t="s">
        <v>62878</v>
      </c>
      <c r="M19817" t="s">
        <v>62879</v>
      </c>
    </row>
    <row r="19818" spans="1:13">
      <c r="A19818" s="1" t="s">
        <v>21835</v>
      </c>
      <c r="B19818">
        <v>2.8250793783029301E-8</v>
      </c>
      <c r="C19818" s="1">
        <v>2.3132528349276499E-6</v>
      </c>
      <c r="D19818">
        <v>0.98387096774193505</v>
      </c>
      <c r="E19818">
        <v>0.98901098901098905</v>
      </c>
      <c r="F19818">
        <v>0.99418604651162801</v>
      </c>
      <c r="G19818">
        <v>1</v>
      </c>
      <c r="H19818">
        <v>0.98387096774193505</v>
      </c>
      <c r="I19818">
        <v>0.93125000000000002</v>
      </c>
      <c r="J19818" s="1">
        <v>1</v>
      </c>
      <c r="K19818" t="s">
        <v>23238</v>
      </c>
      <c r="L19818" t="s">
        <v>62880</v>
      </c>
      <c r="M19818" t="s">
        <v>62881</v>
      </c>
    </row>
    <row r="19819" spans="1:13">
      <c r="A19819" s="1" t="s">
        <v>21836</v>
      </c>
      <c r="B19819">
        <v>4.7904376012228197E-5</v>
      </c>
      <c r="C19819" s="1">
        <v>1.3088597812792999E-5</v>
      </c>
      <c r="D19819">
        <v>0.75</v>
      </c>
      <c r="E19819">
        <v>0.56770833333333304</v>
      </c>
      <c r="F19819">
        <v>0.65968586387434602</v>
      </c>
      <c r="G19819">
        <v>0.64912280701754399</v>
      </c>
      <c r="H19819">
        <v>0.54824561403508798</v>
      </c>
      <c r="I19819">
        <v>0.41176470588235298</v>
      </c>
      <c r="J19819" s="1">
        <v>0.9</v>
      </c>
      <c r="K19819" t="s">
        <v>23240</v>
      </c>
      <c r="L19819" t="s">
        <v>62882</v>
      </c>
      <c r="M19819" t="s">
        <v>62883</v>
      </c>
    </row>
    <row r="19820" spans="1:13">
      <c r="A19820" s="1" t="s">
        <v>21837</v>
      </c>
      <c r="B19820">
        <v>8.8227857510840199E-6</v>
      </c>
      <c r="C19820" s="1">
        <v>5.2640740173671802E-5</v>
      </c>
      <c r="D19820">
        <v>6.6666666666666693E-2</v>
      </c>
      <c r="E19820">
        <v>0.38505747126436801</v>
      </c>
      <c r="F19820">
        <v>0.70270270270270296</v>
      </c>
      <c r="G19820">
        <v>6.25E-2</v>
      </c>
      <c r="H19820">
        <v>0.36781609195402298</v>
      </c>
      <c r="I19820">
        <v>0.11111111111111099</v>
      </c>
      <c r="J19820" s="1">
        <v>1</v>
      </c>
      <c r="K19820" t="s">
        <v>23241</v>
      </c>
      <c r="L19820" t="s">
        <v>62884</v>
      </c>
      <c r="M19820" t="s">
        <v>62885</v>
      </c>
    </row>
    <row r="19821" spans="1:13">
      <c r="A19821" s="1" t="s">
        <v>21838</v>
      </c>
      <c r="B19821">
        <v>1.6023273102818201E-4</v>
      </c>
      <c r="C19821" s="1">
        <v>1.5467972627886899E-6</v>
      </c>
      <c r="D19821">
        <v>0.79629629629629595</v>
      </c>
      <c r="E19821">
        <v>0.40441176470588203</v>
      </c>
      <c r="F19821">
        <v>0.995867768595041</v>
      </c>
      <c r="G19821">
        <v>0.987179487179487</v>
      </c>
      <c r="H19821">
        <v>0.967741935483871</v>
      </c>
      <c r="I19821">
        <v>0.96969696969696995</v>
      </c>
      <c r="J19821" s="1">
        <v>1</v>
      </c>
      <c r="K19821" t="s">
        <v>23241</v>
      </c>
      <c r="L19821" t="s">
        <v>62886</v>
      </c>
      <c r="M19821" t="s">
        <v>62887</v>
      </c>
    </row>
    <row r="19822" spans="1:13">
      <c r="A19822" s="1" t="s">
        <v>21839</v>
      </c>
      <c r="B19822">
        <v>1.3579280386090401E-4</v>
      </c>
      <c r="C19822" s="1">
        <v>1.26999608157096E-5</v>
      </c>
      <c r="D19822">
        <v>0.29032258064516098</v>
      </c>
      <c r="E19822">
        <v>7.2916666666666699E-2</v>
      </c>
      <c r="F19822">
        <v>0.15363128491620101</v>
      </c>
      <c r="G19822">
        <v>0.181034482758621</v>
      </c>
      <c r="H19822">
        <v>0.12719298245614</v>
      </c>
      <c r="I19822">
        <v>0.32258064516128998</v>
      </c>
      <c r="J19822" s="1">
        <v>0</v>
      </c>
      <c r="K19822" t="s">
        <v>23242</v>
      </c>
      <c r="L19822" t="s">
        <v>62888</v>
      </c>
      <c r="M19822" t="s">
        <v>62889</v>
      </c>
    </row>
    <row r="19823" spans="1:13">
      <c r="A19823" s="1" t="s">
        <v>21840</v>
      </c>
      <c r="B19823">
        <v>8.3784513813639798E-4</v>
      </c>
      <c r="C19823" s="1">
        <v>8.9380239973278799E-5</v>
      </c>
      <c r="D19823">
        <v>0.79032258064516103</v>
      </c>
      <c r="E19823">
        <v>0.30246913580246898</v>
      </c>
      <c r="F19823">
        <v>0.94808743169398901</v>
      </c>
      <c r="G19823">
        <v>0.90625</v>
      </c>
      <c r="H19823">
        <v>0.967741935483871</v>
      </c>
      <c r="I19823">
        <v>0.98630136986301398</v>
      </c>
      <c r="J19823" s="1">
        <v>1</v>
      </c>
      <c r="K19823" t="s">
        <v>23237</v>
      </c>
      <c r="L19823" t="s">
        <v>62890</v>
      </c>
      <c r="M19823" t="s">
        <v>62891</v>
      </c>
    </row>
    <row r="19824" spans="1:13">
      <c r="A19824" s="1" t="s">
        <v>21841</v>
      </c>
      <c r="B19824">
        <v>1.6175574075535801E-4</v>
      </c>
      <c r="C19824" s="1">
        <v>1.0130854030573299E-5</v>
      </c>
      <c r="D19824">
        <v>1</v>
      </c>
      <c r="E19824">
        <v>0.81382978723404298</v>
      </c>
      <c r="F19824">
        <v>1</v>
      </c>
      <c r="G19824">
        <v>0.97</v>
      </c>
      <c r="H19824">
        <v>1</v>
      </c>
      <c r="I19824">
        <v>0.99425287356321801</v>
      </c>
      <c r="J19824" s="1">
        <v>1</v>
      </c>
      <c r="K19824" t="s">
        <v>23239</v>
      </c>
      <c r="L19824" t="s">
        <v>62892</v>
      </c>
      <c r="M19824" t="s">
        <v>62893</v>
      </c>
    </row>
    <row r="19825" spans="1:13">
      <c r="A19825" s="1" t="s">
        <v>21842</v>
      </c>
      <c r="B19825">
        <v>3.4307353976149002E-6</v>
      </c>
      <c r="C19825" s="1">
        <v>2.18631642420551E-5</v>
      </c>
      <c r="D19825">
        <v>0.13333333333333297</v>
      </c>
      <c r="E19825">
        <v>0</v>
      </c>
      <c r="F19825">
        <v>5.1813471502589747E-3</v>
      </c>
      <c r="G19825">
        <v>0.47727272727272696</v>
      </c>
      <c r="H19825">
        <v>4.0540540540541015E-2</v>
      </c>
      <c r="I19825">
        <v>0.14117647058823501</v>
      </c>
      <c r="J19825" s="1">
        <v>0</v>
      </c>
      <c r="K19825" t="s">
        <v>23243</v>
      </c>
      <c r="L19825" t="s">
        <v>62894</v>
      </c>
      <c r="M19825" t="s">
        <v>62895</v>
      </c>
    </row>
    <row r="19826" spans="1:13">
      <c r="A19826" s="1" t="s">
        <v>21843</v>
      </c>
      <c r="B19826">
        <v>1.98608177754671E-6</v>
      </c>
      <c r="C19826" s="1">
        <v>1.04967380828552E-8</v>
      </c>
      <c r="D19826">
        <v>0.125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 s="1" t="s">
        <v>23229</v>
      </c>
      <c r="K19826" t="s">
        <v>23242</v>
      </c>
      <c r="L19826" t="s">
        <v>62896</v>
      </c>
      <c r="M19826" t="s">
        <v>62897</v>
      </c>
    </row>
    <row r="19827" spans="1:13">
      <c r="A19827" s="1" t="s">
        <v>21844</v>
      </c>
      <c r="B19827">
        <v>2.4897890888526002E-5</v>
      </c>
      <c r="C19827" s="1">
        <v>8.4722478399725704E-6</v>
      </c>
      <c r="D19827">
        <v>0.7</v>
      </c>
      <c r="E19827">
        <v>0.70114942528735602</v>
      </c>
      <c r="F19827">
        <v>0.98064516129032298</v>
      </c>
      <c r="G19827">
        <v>1</v>
      </c>
      <c r="H19827">
        <v>0.97402597402597402</v>
      </c>
      <c r="I19827">
        <v>0.98076923076923095</v>
      </c>
      <c r="J19827" s="1">
        <v>1</v>
      </c>
      <c r="K19827" t="s">
        <v>23240</v>
      </c>
      <c r="L19827" t="s">
        <v>62898</v>
      </c>
      <c r="M19827" t="s">
        <v>62899</v>
      </c>
    </row>
    <row r="19828" spans="1:13">
      <c r="A19828" s="1" t="s">
        <v>21845</v>
      </c>
      <c r="B19828">
        <v>1.9790902678369598E-6</v>
      </c>
      <c r="C19828" s="1">
        <v>2.0796216330157701E-5</v>
      </c>
      <c r="D19828">
        <v>4.6875E-2</v>
      </c>
      <c r="E19828">
        <v>5.4347826086956499E-2</v>
      </c>
      <c r="F19828">
        <v>2.3560209424083801E-2</v>
      </c>
      <c r="G19828">
        <v>1.1111111111111099E-2</v>
      </c>
      <c r="H19828">
        <v>0</v>
      </c>
      <c r="I19828">
        <v>0</v>
      </c>
      <c r="J19828" s="1">
        <v>0</v>
      </c>
      <c r="K19828" t="s">
        <v>23241</v>
      </c>
      <c r="L19828" t="s">
        <v>62900</v>
      </c>
      <c r="M19828" t="s">
        <v>62901</v>
      </c>
    </row>
    <row r="19829" spans="1:13">
      <c r="A19829" s="1" t="s">
        <v>21846</v>
      </c>
      <c r="B19829">
        <v>1.15294677661129E-5</v>
      </c>
      <c r="C19829" s="1">
        <v>5.6416032080975697E-5</v>
      </c>
      <c r="D19829">
        <v>0</v>
      </c>
      <c r="E19829">
        <v>5.2083333333333296E-3</v>
      </c>
      <c r="F19829">
        <v>2.5641025641025602E-3</v>
      </c>
      <c r="G19829">
        <v>0.431034482758621</v>
      </c>
      <c r="H19829">
        <v>0</v>
      </c>
      <c r="I19829">
        <v>8.1967213114754106E-2</v>
      </c>
      <c r="J19829" s="1">
        <v>0</v>
      </c>
      <c r="K19829" t="s">
        <v>23239</v>
      </c>
      <c r="L19829" t="s">
        <v>62902</v>
      </c>
      <c r="M19829" t="s">
        <v>62903</v>
      </c>
    </row>
    <row r="19830" spans="1:13">
      <c r="A19830" s="1" t="s">
        <v>21847</v>
      </c>
      <c r="B19830">
        <v>2.51975189550649E-7</v>
      </c>
      <c r="C19830" s="1">
        <v>2.2112053521846901E-6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1.9230769230769201E-2</v>
      </c>
      <c r="J19830" s="1" t="s">
        <v>23229</v>
      </c>
      <c r="K19830" t="s">
        <v>23237</v>
      </c>
      <c r="L19830" t="s">
        <v>62904</v>
      </c>
      <c r="M19830" t="s">
        <v>62905</v>
      </c>
    </row>
    <row r="19831" spans="1:13">
      <c r="A19831" s="1" t="s">
        <v>21848</v>
      </c>
      <c r="B19831">
        <v>1.9916448466347698E-6</v>
      </c>
      <c r="C19831" s="1">
        <v>2.8887117943664499E-5</v>
      </c>
      <c r="D19831">
        <v>0</v>
      </c>
      <c r="E19831">
        <v>0</v>
      </c>
      <c r="F19831">
        <v>9.6273291925465798E-2</v>
      </c>
      <c r="G19831">
        <v>0</v>
      </c>
      <c r="H19831">
        <v>7.4626865671641798E-3</v>
      </c>
      <c r="I19831">
        <v>1.2500000000000001E-2</v>
      </c>
      <c r="J19831" s="1" t="s">
        <v>23229</v>
      </c>
      <c r="K19831" t="s">
        <v>23241</v>
      </c>
      <c r="L19831" t="s">
        <v>62906</v>
      </c>
      <c r="M19831" t="s">
        <v>62907</v>
      </c>
    </row>
    <row r="19832" spans="1:13">
      <c r="A19832" s="1" t="s">
        <v>21849</v>
      </c>
      <c r="B19832">
        <v>3.61635722134146E-9</v>
      </c>
      <c r="C19832" s="1">
        <v>9.6765129935335406E-6</v>
      </c>
      <c r="D19832">
        <v>1</v>
      </c>
      <c r="E19832">
        <v>0.98809523809523803</v>
      </c>
      <c r="F19832">
        <v>1</v>
      </c>
      <c r="G19832">
        <v>0.99122807017543901</v>
      </c>
      <c r="H19832">
        <v>0.97499999999999998</v>
      </c>
      <c r="I19832">
        <v>0.98453608247422697</v>
      </c>
      <c r="J19832" s="1">
        <v>1</v>
      </c>
      <c r="K19832" t="s">
        <v>23240</v>
      </c>
      <c r="L19832" t="s">
        <v>62908</v>
      </c>
      <c r="M19832" t="s">
        <v>62909</v>
      </c>
    </row>
    <row r="19833" spans="1:13">
      <c r="A19833" s="1" t="s">
        <v>21850</v>
      </c>
      <c r="B19833">
        <v>1.3747234251251201E-4</v>
      </c>
      <c r="C19833" s="1">
        <v>3.4530306629166402E-8</v>
      </c>
      <c r="D19833">
        <v>0.05</v>
      </c>
      <c r="E19833">
        <v>0.307142857142857</v>
      </c>
      <c r="F19833">
        <v>1.21951219512195E-2</v>
      </c>
      <c r="G19833">
        <v>0</v>
      </c>
      <c r="H19833">
        <v>0</v>
      </c>
      <c r="I19833">
        <v>3.03030303030303E-2</v>
      </c>
      <c r="J19833" s="1" t="s">
        <v>23229</v>
      </c>
      <c r="K19833" t="s">
        <v>23237</v>
      </c>
      <c r="L19833" t="s">
        <v>62910</v>
      </c>
      <c r="M19833" t="s">
        <v>62911</v>
      </c>
    </row>
    <row r="19834" spans="1:13">
      <c r="A19834" s="1" t="s">
        <v>21851</v>
      </c>
      <c r="B19834">
        <v>7.7873982912747496E-5</v>
      </c>
      <c r="C19834" s="1">
        <v>6.5856889167814601E-5</v>
      </c>
      <c r="D19834">
        <v>0</v>
      </c>
      <c r="E19834">
        <v>0</v>
      </c>
      <c r="F19834">
        <v>0.1171875</v>
      </c>
      <c r="G19834">
        <v>0</v>
      </c>
      <c r="H19834">
        <v>3.3018867924528301E-2</v>
      </c>
      <c r="I19834">
        <v>2.6086956521739101E-2</v>
      </c>
      <c r="J19834" s="1">
        <v>0</v>
      </c>
      <c r="K19834" t="s">
        <v>23241</v>
      </c>
      <c r="L19834" t="s">
        <v>62912</v>
      </c>
      <c r="M19834" t="s">
        <v>62913</v>
      </c>
    </row>
    <row r="19835" spans="1:13">
      <c r="A19835" s="1" t="s">
        <v>21852</v>
      </c>
      <c r="B19835">
        <v>7.3995661560021397E-7</v>
      </c>
      <c r="C19835" s="1">
        <v>2.4608030639216201E-6</v>
      </c>
      <c r="D19835">
        <v>8.3333333333333301E-2</v>
      </c>
      <c r="E19835">
        <v>5.3763440860215101E-3</v>
      </c>
      <c r="F19835">
        <v>6.15384615384615E-2</v>
      </c>
      <c r="G19835">
        <v>0</v>
      </c>
      <c r="H19835">
        <v>4.4642857142857097E-3</v>
      </c>
      <c r="I19835">
        <v>0</v>
      </c>
      <c r="J19835" s="1">
        <v>0</v>
      </c>
      <c r="K19835" t="s">
        <v>23241</v>
      </c>
      <c r="L19835" t="s">
        <v>62914</v>
      </c>
      <c r="M19835" t="s">
        <v>62915</v>
      </c>
    </row>
    <row r="19836" spans="1:13">
      <c r="A19836" s="1" t="s">
        <v>21853</v>
      </c>
      <c r="B19836">
        <v>2.0582526604829299E-7</v>
      </c>
      <c r="C19836" s="1">
        <v>9.5811522724580906E-9</v>
      </c>
      <c r="D19836">
        <v>8.0645161290322606E-2</v>
      </c>
      <c r="E19836">
        <v>0.13095238095238099</v>
      </c>
      <c r="F19836">
        <v>2.92397660818713E-3</v>
      </c>
      <c r="G19836">
        <v>0</v>
      </c>
      <c r="H19836">
        <v>0</v>
      </c>
      <c r="I19836">
        <v>0</v>
      </c>
      <c r="J19836" s="1" t="s">
        <v>23229</v>
      </c>
      <c r="K19836" t="s">
        <v>23242</v>
      </c>
      <c r="L19836" t="s">
        <v>62916</v>
      </c>
      <c r="M19836" t="s">
        <v>62917</v>
      </c>
    </row>
    <row r="19837" spans="1:13">
      <c r="A19837" s="1" t="s">
        <v>21854</v>
      </c>
      <c r="B19837">
        <v>3.1783631086442102E-10</v>
      </c>
      <c r="C19837" s="1">
        <v>3.4737059330072703E-8</v>
      </c>
      <c r="D19837">
        <v>0</v>
      </c>
      <c r="E19837">
        <v>0</v>
      </c>
      <c r="F19837">
        <v>0</v>
      </c>
      <c r="G19837">
        <v>0</v>
      </c>
      <c r="H19837">
        <v>6.4935064935064896E-3</v>
      </c>
      <c r="I19837">
        <v>8.3333333333333297E-3</v>
      </c>
      <c r="J19837" s="1">
        <v>0.40909090909090901</v>
      </c>
      <c r="K19837" t="s">
        <v>23242</v>
      </c>
      <c r="L19837" t="s">
        <v>62918</v>
      </c>
      <c r="M19837" t="s">
        <v>62919</v>
      </c>
    </row>
    <row r="19838" spans="1:13">
      <c r="A19838" s="1" t="s">
        <v>21855</v>
      </c>
      <c r="B19838">
        <v>6.6263956425639103E-6</v>
      </c>
      <c r="C19838" s="1">
        <v>4.0747610201081102E-6</v>
      </c>
      <c r="D19838">
        <v>1</v>
      </c>
      <c r="E19838">
        <v>1</v>
      </c>
      <c r="F19838">
        <v>0.92696629213483195</v>
      </c>
      <c r="G19838">
        <v>1</v>
      </c>
      <c r="H19838">
        <v>0.99358974358974395</v>
      </c>
      <c r="I19838">
        <v>1</v>
      </c>
      <c r="J19838" s="1">
        <v>1</v>
      </c>
      <c r="K19838" t="s">
        <v>23239</v>
      </c>
      <c r="L19838" t="s">
        <v>62920</v>
      </c>
      <c r="M19838" t="s">
        <v>62921</v>
      </c>
    </row>
    <row r="19839" spans="1:13">
      <c r="A19839" s="1" t="s">
        <v>21856</v>
      </c>
      <c r="B19839">
        <v>2.4941731644167299E-6</v>
      </c>
      <c r="C19839" s="1">
        <v>2.0630794115415399E-4</v>
      </c>
      <c r="D19839">
        <v>7.8125E-2</v>
      </c>
      <c r="E19839">
        <v>8.98876404494382E-2</v>
      </c>
      <c r="F19839">
        <v>0.17877094972067001</v>
      </c>
      <c r="G19839">
        <v>3.2258064516128997E-2</v>
      </c>
      <c r="H19839">
        <v>0.229885057471264</v>
      </c>
      <c r="I19839">
        <v>0.29824561403508798</v>
      </c>
      <c r="J19839" s="1">
        <v>1</v>
      </c>
      <c r="K19839" t="s">
        <v>23238</v>
      </c>
      <c r="L19839" t="s">
        <v>62922</v>
      </c>
      <c r="M19839" t="s">
        <v>62923</v>
      </c>
    </row>
    <row r="19840" spans="1:13">
      <c r="A19840" s="1" t="s">
        <v>21857</v>
      </c>
      <c r="B19840">
        <v>7.3437452462074101E-6</v>
      </c>
      <c r="C19840" s="1">
        <v>9.4317575460878492E-6</v>
      </c>
      <c r="D19840">
        <v>1</v>
      </c>
      <c r="E19840">
        <v>1</v>
      </c>
      <c r="F19840">
        <v>0.879120879120879</v>
      </c>
      <c r="G19840">
        <v>0.98648648648648696</v>
      </c>
      <c r="H19840">
        <v>0.88636363636363602</v>
      </c>
      <c r="I19840">
        <v>0.90350877192982504</v>
      </c>
      <c r="J19840" s="1">
        <v>1</v>
      </c>
      <c r="K19840" t="s">
        <v>23238</v>
      </c>
      <c r="L19840" t="s">
        <v>62924</v>
      </c>
      <c r="M19840" t="s">
        <v>62925</v>
      </c>
    </row>
    <row r="19841" spans="1:13">
      <c r="A19841" s="1" t="s">
        <v>21858</v>
      </c>
      <c r="B19841">
        <v>8.0304092121131405E-7</v>
      </c>
      <c r="C19841" s="1">
        <v>1.8603216116156E-6</v>
      </c>
      <c r="D19841">
        <v>0.98</v>
      </c>
      <c r="E19841">
        <v>1</v>
      </c>
      <c r="F19841">
        <v>0.93154761904761896</v>
      </c>
      <c r="G19841">
        <v>1</v>
      </c>
      <c r="H19841">
        <v>1</v>
      </c>
      <c r="I19841">
        <v>1</v>
      </c>
      <c r="J19841" s="1" t="s">
        <v>23229</v>
      </c>
      <c r="K19841" t="s">
        <v>23238</v>
      </c>
      <c r="L19841" t="s">
        <v>62926</v>
      </c>
      <c r="M19841" t="s">
        <v>62927</v>
      </c>
    </row>
    <row r="19842" spans="1:13">
      <c r="A19842" s="1" t="s">
        <v>21859</v>
      </c>
      <c r="B19842">
        <v>1.6538667795707899E-4</v>
      </c>
      <c r="C19842" s="1">
        <v>1.1306477928015701E-4</v>
      </c>
      <c r="D19842">
        <v>0.84375</v>
      </c>
      <c r="E19842">
        <v>0.98958333333333304</v>
      </c>
      <c r="F19842">
        <v>0.95897435897435901</v>
      </c>
      <c r="G19842">
        <v>0.52586206896551702</v>
      </c>
      <c r="H19842">
        <v>0.84210526315789502</v>
      </c>
      <c r="I19842">
        <v>0.64</v>
      </c>
      <c r="J19842" s="1">
        <v>0.95</v>
      </c>
      <c r="K19842" t="s">
        <v>23238</v>
      </c>
      <c r="L19842" t="s">
        <v>62928</v>
      </c>
      <c r="M19842" t="s">
        <v>62929</v>
      </c>
    </row>
    <row r="19843" spans="1:13">
      <c r="A19843" s="1" t="s">
        <v>21860</v>
      </c>
      <c r="B19843">
        <v>9.3956684368265E-6</v>
      </c>
      <c r="C19843" s="1">
        <v>3.8080298306647398E-6</v>
      </c>
      <c r="D19843">
        <v>8.9285714285714302E-2</v>
      </c>
      <c r="E19843">
        <v>1.7857142857142901E-2</v>
      </c>
      <c r="F19843">
        <v>1.49253731343284E-2</v>
      </c>
      <c r="G19843">
        <v>0.26470588235294101</v>
      </c>
      <c r="H19843">
        <v>5.6451612903225798E-2</v>
      </c>
      <c r="I19843">
        <v>8.1395348837209294E-2</v>
      </c>
      <c r="J19843" s="1">
        <v>0</v>
      </c>
      <c r="K19843" t="s">
        <v>23238</v>
      </c>
      <c r="L19843" t="s">
        <v>62930</v>
      </c>
      <c r="M19843" t="s">
        <v>62931</v>
      </c>
    </row>
    <row r="19844" spans="1:13">
      <c r="A19844" s="1" t="s">
        <v>21861</v>
      </c>
      <c r="B19844">
        <v>8.6016762174881894E-5</v>
      </c>
      <c r="C19844" s="1">
        <v>4.6679724812285601E-5</v>
      </c>
      <c r="D19844">
        <v>0.65625</v>
      </c>
      <c r="E19844">
        <v>0.85263157894736796</v>
      </c>
      <c r="F19844">
        <v>0.98969072164948502</v>
      </c>
      <c r="G19844">
        <v>0.96875</v>
      </c>
      <c r="H19844">
        <v>0.99541284403669705</v>
      </c>
      <c r="I19844">
        <v>0.98571428571428599</v>
      </c>
      <c r="J19844" s="1">
        <v>0</v>
      </c>
      <c r="K19844" t="s">
        <v>23238</v>
      </c>
      <c r="L19844" t="s">
        <v>62932</v>
      </c>
      <c r="M19844" t="s">
        <v>62933</v>
      </c>
    </row>
    <row r="19845" spans="1:13">
      <c r="A19845" s="1" t="s">
        <v>21862</v>
      </c>
      <c r="B19845">
        <v>1.3604601326527E-4</v>
      </c>
      <c r="C19845" s="1">
        <v>2.6718310712124503E-4</v>
      </c>
      <c r="D19845">
        <v>1</v>
      </c>
      <c r="E19845">
        <v>1</v>
      </c>
      <c r="F19845">
        <v>0.66923076923076896</v>
      </c>
      <c r="G19845">
        <v>0.98275862068965503</v>
      </c>
      <c r="H19845">
        <v>0.94247787610619504</v>
      </c>
      <c r="I19845">
        <v>0.99186991869918695</v>
      </c>
      <c r="J19845" s="1">
        <v>1</v>
      </c>
      <c r="K19845" t="s">
        <v>23238</v>
      </c>
      <c r="L19845" t="s">
        <v>62934</v>
      </c>
      <c r="M19845" t="s">
        <v>62935</v>
      </c>
    </row>
    <row r="19846" spans="1:13">
      <c r="A19846" s="1" t="s">
        <v>21863</v>
      </c>
      <c r="B19846">
        <v>1.6937734930439399E-8</v>
      </c>
      <c r="C19846" s="1">
        <v>5.5502881979693297E-5</v>
      </c>
      <c r="D19846">
        <v>1.5625E-2</v>
      </c>
      <c r="E19846">
        <v>5.2083333333333296E-3</v>
      </c>
      <c r="F19846">
        <v>5.1282051282051299E-3</v>
      </c>
      <c r="G19846">
        <v>0.431034482758621</v>
      </c>
      <c r="H19846">
        <v>3.94736842105263E-2</v>
      </c>
      <c r="I19846">
        <v>0.125</v>
      </c>
      <c r="J19846" s="1">
        <v>0</v>
      </c>
      <c r="K19846" t="s">
        <v>23241</v>
      </c>
      <c r="L19846" t="s">
        <v>62936</v>
      </c>
      <c r="M19846" t="s">
        <v>62937</v>
      </c>
    </row>
    <row r="19847" spans="1:13">
      <c r="A19847" s="1" t="s">
        <v>21864</v>
      </c>
      <c r="B19847">
        <v>1.1079419759685699E-8</v>
      </c>
      <c r="C19847" s="1">
        <v>2.7880972669369501E-8</v>
      </c>
      <c r="D19847">
        <v>1</v>
      </c>
      <c r="E19847">
        <v>1</v>
      </c>
      <c r="F19847">
        <v>0.99687499999999996</v>
      </c>
      <c r="G19847">
        <v>1</v>
      </c>
      <c r="H19847">
        <v>1</v>
      </c>
      <c r="I19847">
        <v>1</v>
      </c>
      <c r="J19847" s="1">
        <v>0.45454545454545497</v>
      </c>
      <c r="K19847" t="s">
        <v>23238</v>
      </c>
      <c r="L19847" t="s">
        <v>62938</v>
      </c>
      <c r="M19847" t="s">
        <v>62939</v>
      </c>
    </row>
    <row r="19848" spans="1:13">
      <c r="A19848" s="1" t="s">
        <v>21865</v>
      </c>
      <c r="B19848">
        <v>0</v>
      </c>
      <c r="C19848" s="1">
        <v>0</v>
      </c>
      <c r="D19848">
        <v>1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 s="1" t="s">
        <v>23229</v>
      </c>
      <c r="K19848" t="s">
        <v>23241</v>
      </c>
      <c r="L19848" t="s">
        <v>62940</v>
      </c>
      <c r="M19848" t="s">
        <v>62941</v>
      </c>
    </row>
    <row r="19849" spans="1:13">
      <c r="A19849" s="1" t="s">
        <v>21866</v>
      </c>
      <c r="B19849">
        <v>2.83153799375622E-6</v>
      </c>
      <c r="C19849" s="1">
        <v>1.6197692584720601E-4</v>
      </c>
      <c r="D19849">
        <v>0.90625</v>
      </c>
      <c r="E19849">
        <v>0.98958333333333304</v>
      </c>
      <c r="F19849">
        <v>0.99468085106382997</v>
      </c>
      <c r="G19849">
        <v>0.28448275862069</v>
      </c>
      <c r="H19849">
        <v>0.97142857142857097</v>
      </c>
      <c r="I19849">
        <v>0.59599999999999997</v>
      </c>
      <c r="J19849" s="1">
        <v>1</v>
      </c>
      <c r="K19849" t="s">
        <v>23238</v>
      </c>
      <c r="L19849" t="s">
        <v>62942</v>
      </c>
      <c r="M19849" t="s">
        <v>62943</v>
      </c>
    </row>
    <row r="19850" spans="1:13">
      <c r="A19850" s="1" t="s">
        <v>21867</v>
      </c>
      <c r="B19850">
        <v>9.4308046814588605E-6</v>
      </c>
      <c r="C19850" s="1">
        <v>1.08431952507228E-6</v>
      </c>
      <c r="D19850">
        <v>0.11363636363636399</v>
      </c>
      <c r="E19850">
        <v>0</v>
      </c>
      <c r="F19850">
        <v>3.7356321839080497E-2</v>
      </c>
      <c r="G19850">
        <v>0</v>
      </c>
      <c r="H19850">
        <v>5.9523809523809503E-3</v>
      </c>
      <c r="I19850">
        <v>0</v>
      </c>
      <c r="J19850" s="1" t="s">
        <v>23229</v>
      </c>
      <c r="K19850" t="s">
        <v>23241</v>
      </c>
      <c r="L19850" t="s">
        <v>62944</v>
      </c>
      <c r="M19850" t="s">
        <v>62945</v>
      </c>
    </row>
    <row r="19851" spans="1:13">
      <c r="A19851" s="1" t="s">
        <v>21868</v>
      </c>
      <c r="B19851">
        <v>7.8401439343032993E-5</v>
      </c>
      <c r="C19851" s="1">
        <v>7.2426802238445698E-6</v>
      </c>
      <c r="D19851">
        <v>0.36956521739130399</v>
      </c>
      <c r="E19851">
        <v>0.91666666666666696</v>
      </c>
      <c r="F19851">
        <v>0.84269662921348298</v>
      </c>
      <c r="G19851">
        <v>1</v>
      </c>
      <c r="H19851">
        <v>1</v>
      </c>
      <c r="I19851">
        <v>0.96551724137931005</v>
      </c>
      <c r="J19851" s="1">
        <v>1</v>
      </c>
      <c r="K19851" t="s">
        <v>23238</v>
      </c>
      <c r="L19851" t="s">
        <v>62946</v>
      </c>
      <c r="M19851" t="s">
        <v>62947</v>
      </c>
    </row>
    <row r="19852" spans="1:13">
      <c r="A19852" s="1" t="s">
        <v>21869</v>
      </c>
      <c r="B19852">
        <v>1.2252383745976701E-7</v>
      </c>
      <c r="C19852" s="1">
        <v>1.6795863169740501E-6</v>
      </c>
      <c r="D19852">
        <v>1</v>
      </c>
      <c r="E19852">
        <v>1</v>
      </c>
      <c r="F19852">
        <v>0.96428571428571397</v>
      </c>
      <c r="G19852">
        <v>1</v>
      </c>
      <c r="H19852">
        <v>1</v>
      </c>
      <c r="I19852">
        <v>0.99206349206349198</v>
      </c>
      <c r="J19852" s="1">
        <v>1</v>
      </c>
      <c r="K19852" t="s">
        <v>23241</v>
      </c>
      <c r="L19852" t="s">
        <v>62948</v>
      </c>
      <c r="M19852" t="s">
        <v>62949</v>
      </c>
    </row>
    <row r="19853" spans="1:13">
      <c r="A19853" s="1" t="s">
        <v>21870</v>
      </c>
      <c r="B19853">
        <v>2.6671086157705399E-7</v>
      </c>
      <c r="C19853" s="1">
        <v>2.1168682914190901E-8</v>
      </c>
      <c r="D19853">
        <v>1</v>
      </c>
      <c r="E19853">
        <v>1</v>
      </c>
      <c r="F19853">
        <v>1</v>
      </c>
      <c r="G19853">
        <v>1</v>
      </c>
      <c r="H19853">
        <v>1</v>
      </c>
      <c r="I19853">
        <v>0.97959183673469397</v>
      </c>
      <c r="J19853" s="1">
        <v>1</v>
      </c>
      <c r="K19853" t="s">
        <v>23239</v>
      </c>
      <c r="L19853" t="s">
        <v>62950</v>
      </c>
      <c r="M19853" t="s">
        <v>62951</v>
      </c>
    </row>
    <row r="19854" spans="1:13">
      <c r="A19854" s="1" t="s">
        <v>21871</v>
      </c>
      <c r="B19854">
        <v>1.15865186110311E-5</v>
      </c>
      <c r="C19854" s="1">
        <v>4.9521426363772901E-6</v>
      </c>
      <c r="D19854">
        <v>0</v>
      </c>
      <c r="E19854">
        <v>1.6129032258064498E-2</v>
      </c>
      <c r="F19854">
        <v>5.2083333333333296E-3</v>
      </c>
      <c r="G19854">
        <v>0.51111111111111096</v>
      </c>
      <c r="H19854">
        <v>5.1546391752577303E-2</v>
      </c>
      <c r="I19854">
        <v>5.6962025316455701E-2</v>
      </c>
      <c r="J19854" s="1" t="s">
        <v>23229</v>
      </c>
      <c r="K19854" t="s">
        <v>23238</v>
      </c>
      <c r="L19854" t="s">
        <v>62952</v>
      </c>
      <c r="M19854" t="s">
        <v>62953</v>
      </c>
    </row>
    <row r="19855" spans="1:13">
      <c r="A19855" s="1" t="s">
        <v>21872</v>
      </c>
      <c r="B19855">
        <v>5.7211770148859196E-6</v>
      </c>
      <c r="C19855" s="1">
        <v>4.1031339027986997E-6</v>
      </c>
      <c r="D19855">
        <v>1</v>
      </c>
      <c r="E19855">
        <v>1</v>
      </c>
      <c r="F19855">
        <v>0.994285714285714</v>
      </c>
      <c r="G19855">
        <v>0.77419354838709697</v>
      </c>
      <c r="H19855">
        <v>1</v>
      </c>
      <c r="I19855">
        <v>0.92753623188405798</v>
      </c>
      <c r="J19855" s="1">
        <v>0.8</v>
      </c>
      <c r="K19855" t="s">
        <v>23238</v>
      </c>
      <c r="L19855" t="s">
        <v>62954</v>
      </c>
      <c r="M19855" t="s">
        <v>62955</v>
      </c>
    </row>
    <row r="19856" spans="1:13">
      <c r="A19856" s="1" t="s">
        <v>21873</v>
      </c>
      <c r="B19856">
        <v>4.2615455283992496E-6</v>
      </c>
      <c r="C19856" s="1">
        <v>1.91047161783237E-7</v>
      </c>
      <c r="D19856">
        <v>4.1666666666666699E-2</v>
      </c>
      <c r="E19856">
        <v>0.265432098765432</v>
      </c>
      <c r="F19856">
        <v>0.16666666666666699</v>
      </c>
      <c r="G19856">
        <v>1.72413793103448E-2</v>
      </c>
      <c r="H19856">
        <v>9.6385542168674704E-2</v>
      </c>
      <c r="I19856">
        <v>3.125E-2</v>
      </c>
      <c r="J19856" s="1">
        <v>0</v>
      </c>
      <c r="K19856" t="s">
        <v>23241</v>
      </c>
      <c r="L19856" t="s">
        <v>62956</v>
      </c>
      <c r="M19856" t="s">
        <v>62957</v>
      </c>
    </row>
    <row r="19857" spans="1:13">
      <c r="A19857" s="1" t="s">
        <v>21874</v>
      </c>
      <c r="B19857">
        <v>1.43429777113471E-5</v>
      </c>
      <c r="C19857" s="1">
        <v>3.3775907426025699E-5</v>
      </c>
      <c r="D19857">
        <v>0</v>
      </c>
      <c r="E19857">
        <v>0</v>
      </c>
      <c r="F19857">
        <v>0.106451612903226</v>
      </c>
      <c r="G19857">
        <v>0</v>
      </c>
      <c r="H19857">
        <v>2.6785714285714302E-2</v>
      </c>
      <c r="I19857">
        <v>9.0909090909090905E-3</v>
      </c>
      <c r="J19857" s="1">
        <v>0</v>
      </c>
      <c r="K19857" t="s">
        <v>23239</v>
      </c>
      <c r="L19857" t="s">
        <v>62958</v>
      </c>
      <c r="M19857" t="s">
        <v>62959</v>
      </c>
    </row>
    <row r="19858" spans="1:13">
      <c r="A19858" s="1" t="s">
        <v>21875</v>
      </c>
      <c r="B19858">
        <v>0</v>
      </c>
      <c r="C19858" s="1">
        <v>0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 s="1">
        <v>1</v>
      </c>
      <c r="K19858" t="s">
        <v>23241</v>
      </c>
      <c r="L19858" t="s">
        <v>62960</v>
      </c>
      <c r="M19858" t="s">
        <v>62961</v>
      </c>
    </row>
    <row r="19859" spans="1:13">
      <c r="A19859" s="1" t="s">
        <v>21876</v>
      </c>
      <c r="B19859">
        <v>4.4430419133195198E-7</v>
      </c>
      <c r="C19859" s="1">
        <v>7.3391980045202798E-6</v>
      </c>
      <c r="D19859">
        <v>0.39130434782608697</v>
      </c>
      <c r="E19859">
        <v>0.34615384615384598</v>
      </c>
      <c r="F19859">
        <v>0.266666666666667</v>
      </c>
      <c r="G19859">
        <v>0.22916666666666699</v>
      </c>
      <c r="H19859">
        <v>0.33552631578947401</v>
      </c>
      <c r="I19859">
        <v>0.146341463414634</v>
      </c>
      <c r="J19859" s="1" t="s">
        <v>23229</v>
      </c>
      <c r="K19859" t="s">
        <v>23241</v>
      </c>
      <c r="L19859" t="s">
        <v>62962</v>
      </c>
      <c r="M19859" t="s">
        <v>62963</v>
      </c>
    </row>
    <row r="19860" spans="1:13">
      <c r="A19860" s="1" t="s">
        <v>21877</v>
      </c>
      <c r="B19860">
        <v>0</v>
      </c>
      <c r="C19860" s="1">
        <v>0</v>
      </c>
      <c r="D19860">
        <v>1</v>
      </c>
      <c r="E19860">
        <v>1</v>
      </c>
      <c r="F19860">
        <v>1</v>
      </c>
      <c r="G19860">
        <v>1</v>
      </c>
      <c r="H19860">
        <v>1</v>
      </c>
      <c r="I19860">
        <v>1</v>
      </c>
      <c r="J19860" s="1">
        <v>0.55555555555555602</v>
      </c>
      <c r="K19860" t="s">
        <v>23237</v>
      </c>
      <c r="L19860" t="s">
        <v>62964</v>
      </c>
      <c r="M19860" t="s">
        <v>62965</v>
      </c>
    </row>
    <row r="19861" spans="1:13">
      <c r="A19861" s="1" t="s">
        <v>21878</v>
      </c>
      <c r="B19861">
        <v>6.95995047814847E-6</v>
      </c>
      <c r="C19861" s="1">
        <v>5.0427241421264799E-5</v>
      </c>
      <c r="D19861">
        <v>0</v>
      </c>
      <c r="E19861">
        <v>0</v>
      </c>
      <c r="F19861">
        <v>0</v>
      </c>
      <c r="G19861">
        <v>3.03030303030303E-2</v>
      </c>
      <c r="H19861">
        <v>0.55454545454545501</v>
      </c>
      <c r="I19861">
        <v>3.5714285714285698E-2</v>
      </c>
      <c r="J19861" s="1">
        <v>1</v>
      </c>
      <c r="K19861" t="s">
        <v>23238</v>
      </c>
      <c r="L19861" t="s">
        <v>62966</v>
      </c>
      <c r="M19861" t="s">
        <v>62967</v>
      </c>
    </row>
    <row r="19862" spans="1:13">
      <c r="A19862" s="1" t="s">
        <v>21879</v>
      </c>
      <c r="B19862">
        <v>1.4432312364972199E-5</v>
      </c>
      <c r="C19862" s="1">
        <v>2.3949482670598899E-6</v>
      </c>
      <c r="D19862">
        <v>0.89583333333333304</v>
      </c>
      <c r="E19862">
        <v>0.6015625</v>
      </c>
      <c r="F19862">
        <v>1</v>
      </c>
      <c r="G19862">
        <v>1</v>
      </c>
      <c r="H19862">
        <v>0.99358974358974395</v>
      </c>
      <c r="I19862">
        <v>1</v>
      </c>
      <c r="J19862" s="1" t="s">
        <v>23229</v>
      </c>
      <c r="K19862" t="s">
        <v>23238</v>
      </c>
      <c r="L19862" t="s">
        <v>62968</v>
      </c>
      <c r="M19862" t="s">
        <v>62969</v>
      </c>
    </row>
    <row r="19863" spans="1:13">
      <c r="A19863" s="1" t="s">
        <v>21880</v>
      </c>
      <c r="B19863">
        <v>1.1376350243677299E-5</v>
      </c>
      <c r="C19863" s="1">
        <v>4.5893392142712802E-5</v>
      </c>
      <c r="D19863">
        <v>0</v>
      </c>
      <c r="E19863">
        <v>4.91803278688525E-2</v>
      </c>
      <c r="F19863">
        <v>0.177966101694915</v>
      </c>
      <c r="G19863">
        <v>9.375E-2</v>
      </c>
      <c r="H19863">
        <v>0.20348837209302301</v>
      </c>
      <c r="I19863">
        <v>3.65853658536585E-2</v>
      </c>
      <c r="J19863" s="1">
        <v>0</v>
      </c>
      <c r="K19863" t="s">
        <v>23242</v>
      </c>
      <c r="L19863" t="s">
        <v>62970</v>
      </c>
      <c r="M19863" t="s">
        <v>62971</v>
      </c>
    </row>
    <row r="19864" spans="1:13">
      <c r="A19864" s="1" t="s">
        <v>21881</v>
      </c>
      <c r="B19864">
        <v>1.9755832661900299E-5</v>
      </c>
      <c r="C19864" s="1">
        <v>8.6686419005998902E-7</v>
      </c>
      <c r="D19864">
        <v>0.1</v>
      </c>
      <c r="E19864">
        <v>4.0697674418604703E-2</v>
      </c>
      <c r="F19864">
        <v>0</v>
      </c>
      <c r="G19864">
        <v>5.5555555555555601E-2</v>
      </c>
      <c r="H19864">
        <v>0</v>
      </c>
      <c r="I19864">
        <v>0</v>
      </c>
      <c r="J19864" s="1">
        <v>0</v>
      </c>
      <c r="K19864" t="s">
        <v>23241</v>
      </c>
      <c r="L19864" t="s">
        <v>62972</v>
      </c>
      <c r="M19864" t="s">
        <v>62973</v>
      </c>
    </row>
    <row r="19865" spans="1:13">
      <c r="A19865" s="1" t="s">
        <v>21882</v>
      </c>
      <c r="B19865">
        <v>4.0213892457345901E-8</v>
      </c>
      <c r="C19865" s="1">
        <v>1.1297270917110801E-7</v>
      </c>
      <c r="D19865">
        <v>0</v>
      </c>
      <c r="E19865">
        <v>0</v>
      </c>
      <c r="F19865">
        <v>5.31914893617021E-3</v>
      </c>
      <c r="G19865">
        <v>0</v>
      </c>
      <c r="H19865">
        <v>0</v>
      </c>
      <c r="I19865">
        <v>0</v>
      </c>
      <c r="J19865" s="1" t="s">
        <v>23229</v>
      </c>
      <c r="K19865" t="s">
        <v>23242</v>
      </c>
      <c r="L19865" t="s">
        <v>62974</v>
      </c>
      <c r="M19865" t="s">
        <v>62975</v>
      </c>
    </row>
    <row r="19866" spans="1:13">
      <c r="A19866" s="1" t="s">
        <v>21883</v>
      </c>
      <c r="B19866">
        <v>2.9088080364740901E-7</v>
      </c>
      <c r="C19866" s="1">
        <v>1.3987646733517501E-9</v>
      </c>
      <c r="D19866">
        <v>0</v>
      </c>
      <c r="E19866">
        <v>0</v>
      </c>
      <c r="F19866">
        <v>1.8181818181818198E-2</v>
      </c>
      <c r="G19866">
        <v>0</v>
      </c>
      <c r="H19866">
        <v>5.6818181818181802E-3</v>
      </c>
      <c r="I19866">
        <v>1.6949152542372899E-2</v>
      </c>
      <c r="J19866" s="1">
        <v>1</v>
      </c>
      <c r="K19866" t="s">
        <v>23241</v>
      </c>
      <c r="L19866" t="s">
        <v>62976</v>
      </c>
      <c r="M19866" t="s">
        <v>62977</v>
      </c>
    </row>
    <row r="19867" spans="1:13">
      <c r="A19867" s="1" t="s">
        <v>21884</v>
      </c>
      <c r="B19867">
        <v>3.2902393381773598E-5</v>
      </c>
      <c r="C19867" s="1">
        <v>1.6940129884231399E-5</v>
      </c>
      <c r="D19867">
        <v>0</v>
      </c>
      <c r="E19867">
        <v>0</v>
      </c>
      <c r="F19867">
        <v>7.18232044198895E-2</v>
      </c>
      <c r="G19867">
        <v>0</v>
      </c>
      <c r="H19867">
        <v>0</v>
      </c>
      <c r="I19867">
        <v>1.49253731343284E-2</v>
      </c>
      <c r="J19867" s="1">
        <v>0</v>
      </c>
      <c r="K19867" t="s">
        <v>23242</v>
      </c>
      <c r="L19867" t="s">
        <v>62978</v>
      </c>
      <c r="M19867" t="s">
        <v>62979</v>
      </c>
    </row>
    <row r="19868" spans="1:13">
      <c r="A19868" s="1" t="s">
        <v>21885</v>
      </c>
      <c r="B19868">
        <v>7.2904345640812404E-5</v>
      </c>
      <c r="C19868" s="1">
        <v>1.57307201462395E-6</v>
      </c>
      <c r="D19868">
        <v>0.77586206896551702</v>
      </c>
      <c r="E19868">
        <v>0.99425287356321801</v>
      </c>
      <c r="F19868">
        <v>0.46026490066225201</v>
      </c>
      <c r="G19868">
        <v>1</v>
      </c>
      <c r="H19868">
        <v>0.50757575757575801</v>
      </c>
      <c r="I19868">
        <v>0.81081081081081097</v>
      </c>
      <c r="J19868" s="1">
        <v>0.42857142857142899</v>
      </c>
      <c r="K19868" t="s">
        <v>23241</v>
      </c>
      <c r="L19868" t="s">
        <v>62980</v>
      </c>
      <c r="M19868" t="s">
        <v>62981</v>
      </c>
    </row>
    <row r="19869" spans="1:13">
      <c r="A19869" s="1" t="s">
        <v>21886</v>
      </c>
      <c r="B19869">
        <v>0</v>
      </c>
      <c r="C19869" s="1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 s="1">
        <v>0</v>
      </c>
      <c r="K19869" t="s">
        <v>23238</v>
      </c>
      <c r="L19869" t="s">
        <v>62982</v>
      </c>
      <c r="M19869" t="s">
        <v>62983</v>
      </c>
    </row>
    <row r="19870" spans="1:13">
      <c r="A19870" s="1" t="s">
        <v>21887</v>
      </c>
      <c r="B19870">
        <v>2.41516886677428E-5</v>
      </c>
      <c r="C19870" s="1">
        <v>8.1921653056424897E-6</v>
      </c>
      <c r="D19870">
        <v>0.96</v>
      </c>
      <c r="E19870">
        <v>0.92666666666666697</v>
      </c>
      <c r="F19870">
        <v>0.52586206896551702</v>
      </c>
      <c r="G19870">
        <v>0.81481481481481499</v>
      </c>
      <c r="H19870">
        <v>0.85</v>
      </c>
      <c r="I19870">
        <v>0.86666666666666703</v>
      </c>
      <c r="J19870" s="1">
        <v>1</v>
      </c>
      <c r="K19870" t="s">
        <v>23238</v>
      </c>
      <c r="L19870" t="s">
        <v>62984</v>
      </c>
      <c r="M19870" t="s">
        <v>62985</v>
      </c>
    </row>
    <row r="19871" spans="1:13">
      <c r="A19871" s="1" t="s">
        <v>21888</v>
      </c>
      <c r="B19871">
        <v>1.73876296648383E-7</v>
      </c>
      <c r="C19871" s="1">
        <v>2.2078078545345102E-6</v>
      </c>
      <c r="D19871">
        <v>0</v>
      </c>
      <c r="E19871">
        <v>0</v>
      </c>
      <c r="F19871">
        <v>0</v>
      </c>
      <c r="G19871">
        <v>0</v>
      </c>
      <c r="H19871">
        <v>1.58730158730159E-2</v>
      </c>
      <c r="I19871">
        <v>5.7692307692307702E-2</v>
      </c>
      <c r="J19871" s="1">
        <v>0.75</v>
      </c>
      <c r="K19871" t="s">
        <v>23237</v>
      </c>
      <c r="L19871" t="s">
        <v>62986</v>
      </c>
      <c r="M19871" t="s">
        <v>62987</v>
      </c>
    </row>
    <row r="19872" spans="1:13">
      <c r="A19872" s="1" t="s">
        <v>21889</v>
      </c>
      <c r="B19872">
        <v>3.56927833800611E-5</v>
      </c>
      <c r="C19872" s="1">
        <v>4.0018479727014004E-6</v>
      </c>
      <c r="D19872">
        <v>0.69642857142857095</v>
      </c>
      <c r="E19872">
        <v>0.88124999999999998</v>
      </c>
      <c r="F19872">
        <v>1</v>
      </c>
      <c r="G19872">
        <v>0.65</v>
      </c>
      <c r="H19872">
        <v>0.987179487179487</v>
      </c>
      <c r="I19872">
        <v>0.28571428571428598</v>
      </c>
      <c r="J19872" s="1">
        <v>0</v>
      </c>
      <c r="K19872" t="s">
        <v>23241</v>
      </c>
      <c r="L19872" t="s">
        <v>62988</v>
      </c>
      <c r="M19872" t="s">
        <v>62989</v>
      </c>
    </row>
    <row r="19873" spans="1:13">
      <c r="A19873" s="1" t="s">
        <v>21890</v>
      </c>
      <c r="B19873">
        <v>9.6071174692018899E-6</v>
      </c>
      <c r="C19873" s="1">
        <v>2.2156192800377899E-5</v>
      </c>
      <c r="D19873">
        <v>0.96153846153846201</v>
      </c>
      <c r="E19873">
        <v>0.97222222222222199</v>
      </c>
      <c r="F19873">
        <v>1</v>
      </c>
      <c r="G19873">
        <v>0.54166666666666696</v>
      </c>
      <c r="H19873">
        <v>0.94374999999999998</v>
      </c>
      <c r="I19873">
        <v>0.74509803921568596</v>
      </c>
      <c r="J19873" s="1">
        <v>1</v>
      </c>
      <c r="K19873" t="s">
        <v>23238</v>
      </c>
      <c r="L19873" t="s">
        <v>62990</v>
      </c>
      <c r="M19873" t="s">
        <v>62991</v>
      </c>
    </row>
    <row r="19874" spans="1:13">
      <c r="A19874" s="1" t="s">
        <v>21891</v>
      </c>
      <c r="B19874">
        <v>1.26851735555212E-5</v>
      </c>
      <c r="C19874" s="1">
        <v>4.5657491545871701E-5</v>
      </c>
      <c r="D19874">
        <v>1</v>
      </c>
      <c r="E19874">
        <v>1</v>
      </c>
      <c r="F19874">
        <v>0.97340425531914887</v>
      </c>
      <c r="G19874">
        <v>0.99090909090909096</v>
      </c>
      <c r="H19874">
        <v>0.83771929824561397</v>
      </c>
      <c r="I19874">
        <v>0.98347107438016534</v>
      </c>
      <c r="J19874" s="1">
        <v>1</v>
      </c>
      <c r="K19874" t="s">
        <v>23244</v>
      </c>
      <c r="L19874" t="s">
        <v>62992</v>
      </c>
      <c r="M19874" t="s">
        <v>62993</v>
      </c>
    </row>
    <row r="19875" spans="1:13">
      <c r="A19875" s="1" t="s">
        <v>21892</v>
      </c>
      <c r="B19875">
        <v>3.9207900201112802E-6</v>
      </c>
      <c r="C19875" s="1">
        <v>1.42692826853923E-6</v>
      </c>
      <c r="D19875">
        <v>0.97916666666666696</v>
      </c>
      <c r="E19875">
        <v>1</v>
      </c>
      <c r="F19875">
        <v>0.98124999999999996</v>
      </c>
      <c r="G19875">
        <v>0.9</v>
      </c>
      <c r="H19875">
        <v>0.97777777777777797</v>
      </c>
      <c r="I19875">
        <v>0.80645161290322598</v>
      </c>
      <c r="J19875" s="1" t="s">
        <v>23229</v>
      </c>
      <c r="K19875" t="s">
        <v>23242</v>
      </c>
      <c r="L19875" t="s">
        <v>62994</v>
      </c>
      <c r="M19875" t="s">
        <v>62995</v>
      </c>
    </row>
    <row r="19876" spans="1:13">
      <c r="A19876" s="1" t="s">
        <v>21893</v>
      </c>
      <c r="B19876">
        <v>8.5555713372437595E-5</v>
      </c>
      <c r="C19876" s="1">
        <v>1.7602794559906201E-4</v>
      </c>
      <c r="D19876">
        <v>3.4482758620689703E-2</v>
      </c>
      <c r="E19876">
        <v>5.9523809523809503E-3</v>
      </c>
      <c r="F19876">
        <v>0</v>
      </c>
      <c r="G19876">
        <v>0.32758620689655199</v>
      </c>
      <c r="H19876">
        <v>0</v>
      </c>
      <c r="I19876">
        <v>0.442857142857143</v>
      </c>
      <c r="J19876" s="1" t="s">
        <v>23229</v>
      </c>
      <c r="K19876" t="s">
        <v>23238</v>
      </c>
      <c r="L19876" t="s">
        <v>62996</v>
      </c>
      <c r="M19876" t="s">
        <v>62997</v>
      </c>
    </row>
    <row r="19877" spans="1:13">
      <c r="A19877" s="1" t="s">
        <v>21894</v>
      </c>
      <c r="B19877">
        <v>4.8639318378532996E-6</v>
      </c>
      <c r="C19877" s="1">
        <v>2.4503961287091299E-6</v>
      </c>
      <c r="D19877">
        <v>5.7692307692307702E-2</v>
      </c>
      <c r="E19877">
        <v>4.0540540540540501E-2</v>
      </c>
      <c r="F19877">
        <v>4.1322314049586804E-3</v>
      </c>
      <c r="G19877">
        <v>9.5238095238095205E-2</v>
      </c>
      <c r="H19877">
        <v>8.2191780821917804E-2</v>
      </c>
      <c r="I19877">
        <v>0</v>
      </c>
      <c r="J19877" s="1">
        <v>0</v>
      </c>
      <c r="K19877" t="s">
        <v>23240</v>
      </c>
      <c r="L19877" t="s">
        <v>62998</v>
      </c>
      <c r="M19877" t="s">
        <v>62999</v>
      </c>
    </row>
    <row r="19878" spans="1:13">
      <c r="A19878" s="1" t="s">
        <v>21895</v>
      </c>
      <c r="B19878">
        <v>7.9395756538427002E-6</v>
      </c>
      <c r="C19878" s="1">
        <v>2.02465237387044E-4</v>
      </c>
      <c r="D19878">
        <v>0.36206896551724099</v>
      </c>
      <c r="E19878">
        <v>0.68279569892473102</v>
      </c>
      <c r="F19878">
        <v>0.63978494623655902</v>
      </c>
      <c r="G19878">
        <v>0.95098039215686303</v>
      </c>
      <c r="H19878">
        <v>0.174157303370787</v>
      </c>
      <c r="I19878">
        <v>0.78217821782178198</v>
      </c>
      <c r="J19878" s="1" t="s">
        <v>23229</v>
      </c>
      <c r="K19878" t="s">
        <v>23239</v>
      </c>
      <c r="L19878" t="s">
        <v>63000</v>
      </c>
      <c r="M19878" t="s">
        <v>63001</v>
      </c>
    </row>
    <row r="19879" spans="1:13">
      <c r="A19879" s="1" t="s">
        <v>21896</v>
      </c>
      <c r="B19879">
        <v>2.8144265986830099E-5</v>
      </c>
      <c r="C19879" s="1">
        <v>4.7845301282428999E-6</v>
      </c>
      <c r="D19879">
        <v>0.85483870967741904</v>
      </c>
      <c r="E19879">
        <v>0.87234042553191504</v>
      </c>
      <c r="F19879">
        <v>0.91666666666666696</v>
      </c>
      <c r="G19879">
        <v>0.86206896551724099</v>
      </c>
      <c r="H19879">
        <v>0.93229166666666696</v>
      </c>
      <c r="I19879">
        <v>0.86153846153846203</v>
      </c>
      <c r="J19879" s="1" t="s">
        <v>23229</v>
      </c>
      <c r="K19879" t="s">
        <v>23238</v>
      </c>
      <c r="L19879" t="s">
        <v>63002</v>
      </c>
      <c r="M19879" t="s">
        <v>63003</v>
      </c>
    </row>
    <row r="19880" spans="1:13">
      <c r="A19880" s="1" t="s">
        <v>21897</v>
      </c>
      <c r="B19880">
        <v>1.4242900563211599E-7</v>
      </c>
      <c r="C19880" s="1">
        <v>1.7229633311612299E-7</v>
      </c>
      <c r="D19880">
        <v>0</v>
      </c>
      <c r="E19880">
        <v>5.8823529411764696E-3</v>
      </c>
      <c r="F19880">
        <v>0</v>
      </c>
      <c r="G19880">
        <v>0</v>
      </c>
      <c r="H19880">
        <v>9.2592592592592605E-3</v>
      </c>
      <c r="I19880">
        <v>2.02020202020202E-2</v>
      </c>
      <c r="J19880" s="1" t="s">
        <v>23229</v>
      </c>
      <c r="K19880" t="s">
        <v>23240</v>
      </c>
      <c r="L19880" t="s">
        <v>63004</v>
      </c>
      <c r="M19880" t="s">
        <v>63005</v>
      </c>
    </row>
    <row r="19881" spans="1:13">
      <c r="A19881" s="1" t="s">
        <v>21898</v>
      </c>
      <c r="B19881">
        <v>4.6194776426316303E-6</v>
      </c>
      <c r="C19881" s="1">
        <v>4.8741456750193702E-4</v>
      </c>
      <c r="D19881">
        <v>0.64814814814814803</v>
      </c>
      <c r="E19881">
        <v>0.63207547169811296</v>
      </c>
      <c r="F19881">
        <v>0.65706806282722496</v>
      </c>
      <c r="G19881">
        <v>0.74545454545454504</v>
      </c>
      <c r="H19881">
        <v>0.34210526315789502</v>
      </c>
      <c r="I19881">
        <v>0.65652173913043499</v>
      </c>
      <c r="J19881" s="1">
        <v>0.90909090909090895</v>
      </c>
      <c r="K19881" t="s">
        <v>23240</v>
      </c>
      <c r="L19881" t="s">
        <v>63006</v>
      </c>
      <c r="M19881" t="s">
        <v>63007</v>
      </c>
    </row>
    <row r="19882" spans="1:13">
      <c r="A19882" s="1" t="s">
        <v>21899</v>
      </c>
      <c r="B19882">
        <v>2.2283302515312901E-4</v>
      </c>
      <c r="C19882" s="1">
        <v>1.4884298694920801E-4</v>
      </c>
      <c r="D19882">
        <v>0.27419354838709697</v>
      </c>
      <c r="E19882">
        <v>0.29347826086956502</v>
      </c>
      <c r="F19882">
        <v>0.44559585492227999</v>
      </c>
      <c r="G19882">
        <v>0.32653061224489799</v>
      </c>
      <c r="H19882">
        <v>7.4257425742574296E-2</v>
      </c>
      <c r="I19882">
        <v>0.39583333333333298</v>
      </c>
      <c r="J19882" s="1" t="s">
        <v>23229</v>
      </c>
      <c r="K19882" t="s">
        <v>23241</v>
      </c>
      <c r="L19882" t="s">
        <v>63008</v>
      </c>
      <c r="M19882" t="s">
        <v>63009</v>
      </c>
    </row>
    <row r="19883" spans="1:13">
      <c r="A19883" s="1" t="s">
        <v>21900</v>
      </c>
      <c r="B19883">
        <v>4.2903702701309798E-4</v>
      </c>
      <c r="C19883" s="1">
        <v>3.4761245594992101E-4</v>
      </c>
      <c r="D19883">
        <v>1.5625E-2</v>
      </c>
      <c r="E19883">
        <v>0</v>
      </c>
      <c r="F19883">
        <v>0.75260416666666696</v>
      </c>
      <c r="G19883">
        <v>0.32727272727272699</v>
      </c>
      <c r="H19883">
        <v>0.59734513274336298</v>
      </c>
      <c r="I19883">
        <v>0.21249999999999999</v>
      </c>
      <c r="J19883" s="1">
        <v>0</v>
      </c>
      <c r="K19883" t="s">
        <v>23238</v>
      </c>
      <c r="L19883" t="s">
        <v>63010</v>
      </c>
      <c r="M19883" t="s">
        <v>63011</v>
      </c>
    </row>
    <row r="19884" spans="1:13">
      <c r="A19884" s="1" t="s">
        <v>21901</v>
      </c>
      <c r="B19884">
        <v>3.1020535116515699E-5</v>
      </c>
      <c r="C19884" s="1">
        <v>8.3549538515775605E-6</v>
      </c>
      <c r="D19884">
        <v>0.41666666666666702</v>
      </c>
      <c r="E19884">
        <v>8.7719298245613996E-3</v>
      </c>
      <c r="F19884">
        <v>5.9701492537313397E-2</v>
      </c>
      <c r="G19884">
        <v>0</v>
      </c>
      <c r="H19884">
        <v>0</v>
      </c>
      <c r="I19884">
        <v>0.13580246913580199</v>
      </c>
      <c r="J19884" s="1" t="s">
        <v>23229</v>
      </c>
      <c r="K19884" t="s">
        <v>23241</v>
      </c>
      <c r="L19884" t="s">
        <v>63012</v>
      </c>
      <c r="M19884" t="s">
        <v>63013</v>
      </c>
    </row>
    <row r="19885" spans="1:13">
      <c r="A19885" s="1" t="s">
        <v>21902</v>
      </c>
      <c r="B19885">
        <v>9.3520692248113502E-8</v>
      </c>
      <c r="C19885" s="1">
        <v>8.7028289102748001E-7</v>
      </c>
      <c r="D19885">
        <v>0</v>
      </c>
      <c r="E19885">
        <v>0</v>
      </c>
      <c r="F19885">
        <v>5.1282051282051299E-3</v>
      </c>
      <c r="G19885">
        <v>0</v>
      </c>
      <c r="H19885">
        <v>8.7719298245613996E-3</v>
      </c>
      <c r="I19885">
        <v>4.0650406504065002E-3</v>
      </c>
      <c r="J19885" s="1">
        <v>0.5</v>
      </c>
      <c r="K19885" t="s">
        <v>23237</v>
      </c>
      <c r="L19885" t="s">
        <v>63014</v>
      </c>
      <c r="M19885" t="s">
        <v>63015</v>
      </c>
    </row>
    <row r="19886" spans="1:13">
      <c r="A19886" s="1" t="s">
        <v>21903</v>
      </c>
      <c r="B19886">
        <v>1.44573060483328E-5</v>
      </c>
      <c r="C19886" s="1">
        <v>9.1639543897811993E-6</v>
      </c>
      <c r="D19886">
        <v>0</v>
      </c>
      <c r="E19886">
        <v>0</v>
      </c>
      <c r="F19886">
        <v>0.23749999999999999</v>
      </c>
      <c r="G19886">
        <v>0</v>
      </c>
      <c r="H19886">
        <v>0</v>
      </c>
      <c r="I19886">
        <v>0</v>
      </c>
      <c r="J19886" s="1">
        <v>0</v>
      </c>
      <c r="K19886" t="s">
        <v>23242</v>
      </c>
      <c r="L19886" t="s">
        <v>63016</v>
      </c>
      <c r="M19886" t="s">
        <v>63017</v>
      </c>
    </row>
    <row r="19887" spans="1:13">
      <c r="A19887" s="1" t="s">
        <v>21904</v>
      </c>
      <c r="B19887">
        <v>1.3947933715925801E-5</v>
      </c>
      <c r="C19887" s="1">
        <v>5.8723438625653502E-6</v>
      </c>
      <c r="D19887">
        <v>0.95652173913043503</v>
      </c>
      <c r="E19887">
        <v>0.99253731343283602</v>
      </c>
      <c r="F19887">
        <v>0.90163934426229497</v>
      </c>
      <c r="G19887">
        <v>0.96153846153846201</v>
      </c>
      <c r="H19887">
        <v>0.94</v>
      </c>
      <c r="I19887">
        <v>0.9</v>
      </c>
      <c r="J19887" s="1">
        <v>1</v>
      </c>
      <c r="K19887" t="s">
        <v>23240</v>
      </c>
      <c r="L19887" t="s">
        <v>63018</v>
      </c>
      <c r="M19887" t="s">
        <v>63019</v>
      </c>
    </row>
    <row r="19888" spans="1:13">
      <c r="A19888" s="1" t="s">
        <v>21905</v>
      </c>
      <c r="B19888">
        <v>1.02118914125448E-5</v>
      </c>
      <c r="C19888" s="1">
        <v>5.35346317822054E-6</v>
      </c>
      <c r="D19888">
        <v>1</v>
      </c>
      <c r="E19888">
        <v>0.99479166666666696</v>
      </c>
      <c r="F19888">
        <v>0.98974358974359</v>
      </c>
      <c r="G19888">
        <v>0.98214285714285698</v>
      </c>
      <c r="H19888">
        <v>0.98230088495575196</v>
      </c>
      <c r="I19888">
        <v>0.90573770491803296</v>
      </c>
      <c r="J19888" s="1">
        <v>1</v>
      </c>
      <c r="K19888" t="s">
        <v>23239</v>
      </c>
      <c r="L19888" t="s">
        <v>63020</v>
      </c>
      <c r="M19888" t="s">
        <v>63021</v>
      </c>
    </row>
    <row r="19889" spans="1:13">
      <c r="A19889" s="1" t="s">
        <v>21906</v>
      </c>
      <c r="B19889">
        <v>0</v>
      </c>
      <c r="C19889" s="1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 s="1">
        <v>0.25</v>
      </c>
      <c r="K19889" t="s">
        <v>23238</v>
      </c>
      <c r="L19889" t="s">
        <v>63022</v>
      </c>
      <c r="M19889" t="s">
        <v>63023</v>
      </c>
    </row>
    <row r="19890" spans="1:13">
      <c r="A19890" s="1" t="s">
        <v>21907</v>
      </c>
      <c r="B19890">
        <v>1.6089832340343999E-8</v>
      </c>
      <c r="C19890" s="1">
        <v>1.9726121531670199E-8</v>
      </c>
      <c r="D19890">
        <v>0</v>
      </c>
      <c r="E19890">
        <v>0</v>
      </c>
      <c r="F19890">
        <v>0</v>
      </c>
      <c r="G19890">
        <v>0</v>
      </c>
      <c r="H19890">
        <v>3.90625E-2</v>
      </c>
      <c r="I19890">
        <v>0</v>
      </c>
      <c r="J19890" s="1">
        <v>0.05</v>
      </c>
      <c r="K19890" t="s">
        <v>23238</v>
      </c>
      <c r="L19890" t="s">
        <v>63024</v>
      </c>
      <c r="M19890" t="s">
        <v>63025</v>
      </c>
    </row>
    <row r="19891" spans="1:13">
      <c r="A19891" s="1" t="s">
        <v>21908</v>
      </c>
      <c r="B19891">
        <v>1.32013167519365E-5</v>
      </c>
      <c r="C19891" s="1">
        <v>3.8464504871859302E-5</v>
      </c>
      <c r="D19891">
        <v>1</v>
      </c>
      <c r="E19891">
        <v>1</v>
      </c>
      <c r="F19891">
        <v>0.79310344827586199</v>
      </c>
      <c r="G19891">
        <v>0.98611111111111105</v>
      </c>
      <c r="H19891">
        <v>0.965753424657534</v>
      </c>
      <c r="I19891">
        <v>0.99382716049382702</v>
      </c>
      <c r="J19891" s="1" t="s">
        <v>23229</v>
      </c>
      <c r="K19891" t="s">
        <v>23238</v>
      </c>
      <c r="L19891" t="s">
        <v>63026</v>
      </c>
      <c r="M19891" t="s">
        <v>63027</v>
      </c>
    </row>
    <row r="19892" spans="1:13">
      <c r="A19892" s="1" t="s">
        <v>21909</v>
      </c>
      <c r="B19892">
        <v>4.0154519713275903E-6</v>
      </c>
      <c r="C19892" s="1">
        <v>6.5410836165228504E-6</v>
      </c>
      <c r="D19892">
        <v>1</v>
      </c>
      <c r="E19892">
        <v>1</v>
      </c>
      <c r="F19892">
        <v>0.95744680851063801</v>
      </c>
      <c r="G19892">
        <v>0.85087719298245601</v>
      </c>
      <c r="H19892">
        <v>0.98113207547169801</v>
      </c>
      <c r="I19892">
        <v>0.95491803278688503</v>
      </c>
      <c r="J19892" s="1">
        <v>1</v>
      </c>
      <c r="K19892" t="s">
        <v>23238</v>
      </c>
      <c r="L19892" t="s">
        <v>63028</v>
      </c>
      <c r="M19892" t="s">
        <v>63029</v>
      </c>
    </row>
    <row r="19893" spans="1:13">
      <c r="A19893" s="1" t="s">
        <v>21910</v>
      </c>
      <c r="B19893">
        <v>1.63704632036743E-6</v>
      </c>
      <c r="C19893" s="1">
        <v>2.6656987758446401E-6</v>
      </c>
      <c r="D19893">
        <v>0.98275862068965503</v>
      </c>
      <c r="E19893">
        <v>1</v>
      </c>
      <c r="F19893">
        <v>1</v>
      </c>
      <c r="G19893">
        <v>0.93333333333333302</v>
      </c>
      <c r="H19893">
        <v>1</v>
      </c>
      <c r="I19893">
        <v>0.84375</v>
      </c>
      <c r="J19893" s="1">
        <v>1</v>
      </c>
      <c r="K19893" t="s">
        <v>23237</v>
      </c>
      <c r="L19893" t="s">
        <v>63030</v>
      </c>
      <c r="M19893" t="s">
        <v>63031</v>
      </c>
    </row>
    <row r="19894" spans="1:13">
      <c r="A19894" s="1" t="s">
        <v>21911</v>
      </c>
      <c r="B19894">
        <v>2.4619798361790102E-4</v>
      </c>
      <c r="C19894" s="1">
        <v>1.7964763621257101E-5</v>
      </c>
      <c r="D19894">
        <v>0.18965517241379301</v>
      </c>
      <c r="E19894">
        <v>0.59146341463414598</v>
      </c>
      <c r="F19894">
        <v>0.28421052631578902</v>
      </c>
      <c r="G19894">
        <v>3.125E-2</v>
      </c>
      <c r="H19894">
        <v>0.51190476190476197</v>
      </c>
      <c r="I19894">
        <v>0.125</v>
      </c>
      <c r="J19894" s="1">
        <v>0</v>
      </c>
      <c r="K19894" t="s">
        <v>23238</v>
      </c>
      <c r="L19894" t="s">
        <v>63032</v>
      </c>
      <c r="M19894" t="s">
        <v>63033</v>
      </c>
    </row>
    <row r="19895" spans="1:13">
      <c r="A19895" s="1" t="s">
        <v>21912</v>
      </c>
      <c r="B19895">
        <v>1.35891396066083E-4</v>
      </c>
      <c r="C19895" s="1">
        <v>3.0261247205904298E-6</v>
      </c>
      <c r="D19895">
        <v>0.78571428571428603</v>
      </c>
      <c r="E19895">
        <v>0.32692307692307698</v>
      </c>
      <c r="F19895">
        <v>0.86858974358974395</v>
      </c>
      <c r="G19895">
        <v>0.85294117647058798</v>
      </c>
      <c r="H19895">
        <v>0.83928571428571397</v>
      </c>
      <c r="I19895">
        <v>0.89344262295082</v>
      </c>
      <c r="J19895" s="1">
        <v>1</v>
      </c>
      <c r="K19895" t="s">
        <v>23238</v>
      </c>
      <c r="L19895" t="s">
        <v>63034</v>
      </c>
      <c r="M19895" t="s">
        <v>63035</v>
      </c>
    </row>
    <row r="19896" spans="1:13">
      <c r="A19896" s="1" t="s">
        <v>21913</v>
      </c>
      <c r="B19896">
        <v>1.24939787786282E-5</v>
      </c>
      <c r="C19896" s="1">
        <v>2.8458928281614899E-4</v>
      </c>
      <c r="D19896">
        <v>1.5625E-2</v>
      </c>
      <c r="E19896">
        <v>0</v>
      </c>
      <c r="F19896">
        <v>2.8350515463917501E-2</v>
      </c>
      <c r="G19896">
        <v>2.5862068965517199E-2</v>
      </c>
      <c r="H19896">
        <v>0.109649122807018</v>
      </c>
      <c r="I19896">
        <v>0.16</v>
      </c>
      <c r="J19896" s="1">
        <v>0</v>
      </c>
      <c r="K19896" t="s">
        <v>23241</v>
      </c>
      <c r="L19896" t="s">
        <v>63036</v>
      </c>
      <c r="M19896" t="s">
        <v>63037</v>
      </c>
    </row>
    <row r="19897" spans="1:13">
      <c r="A19897" s="1" t="s">
        <v>21914</v>
      </c>
      <c r="B19897">
        <v>9.4312233637486594E-8</v>
      </c>
      <c r="C19897" s="1">
        <v>1.05323958240014E-5</v>
      </c>
      <c r="D19897">
        <v>0.94444444444444398</v>
      </c>
      <c r="E19897">
        <v>1</v>
      </c>
      <c r="F19897">
        <v>0.87878787878787901</v>
      </c>
      <c r="G19897">
        <v>1</v>
      </c>
      <c r="H19897">
        <v>0.98192771084337305</v>
      </c>
      <c r="I19897">
        <v>1</v>
      </c>
      <c r="J19897" s="1">
        <v>1</v>
      </c>
      <c r="K19897" t="s">
        <v>23238</v>
      </c>
      <c r="L19897" t="s">
        <v>63038</v>
      </c>
      <c r="M19897" t="s">
        <v>63039</v>
      </c>
    </row>
    <row r="19898" spans="1:13">
      <c r="A19898" s="1" t="s">
        <v>21915</v>
      </c>
      <c r="B19898">
        <v>3.0943868556068302E-7</v>
      </c>
      <c r="C19898" s="1">
        <v>1.3371187667131001E-5</v>
      </c>
      <c r="D19898">
        <v>0</v>
      </c>
      <c r="E19898">
        <v>0</v>
      </c>
      <c r="F19898">
        <v>0</v>
      </c>
      <c r="G19898">
        <v>6.0606060606060601E-2</v>
      </c>
      <c r="H19898">
        <v>0</v>
      </c>
      <c r="I19898">
        <v>0.159574468085106</v>
      </c>
      <c r="J19898" s="1">
        <v>0</v>
      </c>
      <c r="K19898" t="s">
        <v>23241</v>
      </c>
      <c r="L19898" t="s">
        <v>63040</v>
      </c>
      <c r="M19898" t="s">
        <v>63041</v>
      </c>
    </row>
    <row r="19899" spans="1:13">
      <c r="A19899" s="1" t="s">
        <v>21916</v>
      </c>
      <c r="B19899">
        <v>1.21132150344642E-7</v>
      </c>
      <c r="C19899" s="1">
        <v>3.1687279479967902E-6</v>
      </c>
      <c r="D19899">
        <v>0.90476190476190499</v>
      </c>
      <c r="E19899">
        <v>1</v>
      </c>
      <c r="F19899">
        <v>0.96875</v>
      </c>
      <c r="G19899">
        <v>1</v>
      </c>
      <c r="H19899">
        <v>0.98514851485148502</v>
      </c>
      <c r="I19899">
        <v>1</v>
      </c>
      <c r="J19899" s="1">
        <v>1</v>
      </c>
      <c r="K19899" t="s">
        <v>23239</v>
      </c>
      <c r="L19899" t="s">
        <v>63042</v>
      </c>
      <c r="M19899" t="s">
        <v>63043</v>
      </c>
    </row>
    <row r="19900" spans="1:13">
      <c r="A19900" s="1" t="s">
        <v>21917</v>
      </c>
      <c r="B19900">
        <v>5.20585136908794E-5</v>
      </c>
      <c r="C19900" s="1">
        <v>5.7846028082709903E-4</v>
      </c>
      <c r="D19900">
        <v>0</v>
      </c>
      <c r="E19900">
        <v>0</v>
      </c>
      <c r="F19900">
        <v>0.32820512820512798</v>
      </c>
      <c r="G19900">
        <v>0</v>
      </c>
      <c r="H19900">
        <v>4.4247787610619503E-3</v>
      </c>
      <c r="I19900">
        <v>0</v>
      </c>
      <c r="J19900" s="1" t="s">
        <v>23229</v>
      </c>
      <c r="K19900" t="s">
        <v>23241</v>
      </c>
      <c r="L19900" t="s">
        <v>63044</v>
      </c>
      <c r="M19900" t="s">
        <v>63045</v>
      </c>
    </row>
    <row r="19901" spans="1:13">
      <c r="A19901" s="1" t="s">
        <v>21918</v>
      </c>
      <c r="B19901">
        <v>1.86950772955282E-5</v>
      </c>
      <c r="C19901" s="1">
        <v>3.4346505457433798E-6</v>
      </c>
      <c r="D19901">
        <v>0.92307692307692302</v>
      </c>
      <c r="E19901">
        <v>0.952380952380952</v>
      </c>
      <c r="F19901">
        <v>0.919161676646707</v>
      </c>
      <c r="G19901">
        <v>0.57692307692307698</v>
      </c>
      <c r="H19901">
        <v>0.92073170731707299</v>
      </c>
      <c r="I19901">
        <v>0.84615384615384603</v>
      </c>
      <c r="J19901" s="1" t="s">
        <v>23229</v>
      </c>
      <c r="K19901" t="s">
        <v>23238</v>
      </c>
      <c r="L19901" t="s">
        <v>63046</v>
      </c>
      <c r="M19901" t="s">
        <v>63047</v>
      </c>
    </row>
    <row r="19902" spans="1:13">
      <c r="A19902" s="1" t="s">
        <v>21919</v>
      </c>
      <c r="B19902">
        <v>1.30812660821035E-6</v>
      </c>
      <c r="C19902" s="1">
        <v>1.44088658646338E-5</v>
      </c>
      <c r="D19902">
        <v>0.592592592592593</v>
      </c>
      <c r="E19902">
        <v>0.58928571428571397</v>
      </c>
      <c r="F19902">
        <v>0.70522388059701502</v>
      </c>
      <c r="G19902">
        <v>0.9</v>
      </c>
      <c r="H19902">
        <v>0.83333333333333304</v>
      </c>
      <c r="I19902">
        <v>0.55172413793103403</v>
      </c>
      <c r="J19902" s="1">
        <v>1</v>
      </c>
      <c r="K19902" t="s">
        <v>23238</v>
      </c>
      <c r="L19902" t="s">
        <v>63048</v>
      </c>
      <c r="M19902" t="s">
        <v>63049</v>
      </c>
    </row>
    <row r="19903" spans="1:13">
      <c r="A19903" s="1" t="s">
        <v>21920</v>
      </c>
      <c r="B19903">
        <v>1.80429407940623E-4</v>
      </c>
      <c r="C19903" s="1">
        <v>2.9384787996305101E-5</v>
      </c>
      <c r="D19903">
        <v>0</v>
      </c>
      <c r="E19903">
        <v>0.32500000000000001</v>
      </c>
      <c r="F19903">
        <v>0</v>
      </c>
      <c r="G19903">
        <v>0</v>
      </c>
      <c r="H19903">
        <v>0</v>
      </c>
      <c r="I19903">
        <v>0</v>
      </c>
      <c r="J19903" s="1">
        <v>0</v>
      </c>
      <c r="K19903" t="s">
        <v>23242</v>
      </c>
      <c r="L19903" t="s">
        <v>63050</v>
      </c>
      <c r="M19903" t="s">
        <v>63051</v>
      </c>
    </row>
    <row r="19904" spans="1:13">
      <c r="A19904" s="1" t="s">
        <v>21921</v>
      </c>
      <c r="B19904">
        <v>1.48888013526983E-7</v>
      </c>
      <c r="C19904" s="1">
        <v>6.7686623561787705E-8</v>
      </c>
      <c r="D19904">
        <v>1</v>
      </c>
      <c r="E19904">
        <v>0.99473684210526303</v>
      </c>
      <c r="F19904">
        <v>0.94615384615384601</v>
      </c>
      <c r="G19904">
        <v>0.97916666666666696</v>
      </c>
      <c r="H19904">
        <v>0.86036036036036001</v>
      </c>
      <c r="I19904">
        <v>0.99130434782608701</v>
      </c>
      <c r="J19904" s="1">
        <v>1</v>
      </c>
      <c r="K19904" t="s">
        <v>23238</v>
      </c>
      <c r="L19904" t="s">
        <v>63052</v>
      </c>
      <c r="M19904" t="s">
        <v>63053</v>
      </c>
    </row>
    <row r="19905" spans="1:13">
      <c r="A19905" s="1" t="s">
        <v>21922</v>
      </c>
      <c r="B19905">
        <v>2.7261714177940699E-6</v>
      </c>
      <c r="C19905" s="1">
        <v>9.4926874680102208E-6</v>
      </c>
      <c r="D19905">
        <v>0</v>
      </c>
      <c r="E19905">
        <v>0</v>
      </c>
      <c r="F19905">
        <v>0</v>
      </c>
      <c r="G19905">
        <v>0</v>
      </c>
      <c r="H19905">
        <v>8.0645161290322596E-3</v>
      </c>
      <c r="I19905">
        <v>3.5714285714285698E-2</v>
      </c>
      <c r="J19905" s="1" t="s">
        <v>23229</v>
      </c>
      <c r="K19905" t="s">
        <v>23242</v>
      </c>
      <c r="L19905" t="s">
        <v>63054</v>
      </c>
      <c r="M19905" t="s">
        <v>63055</v>
      </c>
    </row>
    <row r="19906" spans="1:13">
      <c r="A19906" s="1" t="s">
        <v>21923</v>
      </c>
      <c r="B19906">
        <v>1.2600979434885401E-6</v>
      </c>
      <c r="C19906" s="1">
        <v>6.34571456809689E-6</v>
      </c>
      <c r="D19906">
        <v>0.96875</v>
      </c>
      <c r="E19906">
        <v>1</v>
      </c>
      <c r="F19906">
        <v>0.95052083333333304</v>
      </c>
      <c r="G19906">
        <v>1</v>
      </c>
      <c r="H19906">
        <v>1</v>
      </c>
      <c r="I19906">
        <v>0.99568965517241403</v>
      </c>
      <c r="J19906" s="1">
        <v>1</v>
      </c>
      <c r="K19906" t="s">
        <v>23241</v>
      </c>
      <c r="L19906" t="s">
        <v>63056</v>
      </c>
      <c r="M19906" t="s">
        <v>63057</v>
      </c>
    </row>
    <row r="19907" spans="1:13">
      <c r="A19907" s="1" t="s">
        <v>21924</v>
      </c>
      <c r="B19907">
        <v>3.66701970697333E-5</v>
      </c>
      <c r="C19907" s="1">
        <v>2.12933962739927E-8</v>
      </c>
      <c r="D19907">
        <v>0.71428571428571397</v>
      </c>
      <c r="E19907">
        <v>0.64772727272727304</v>
      </c>
      <c r="F19907">
        <v>0.31793478260869601</v>
      </c>
      <c r="G19907">
        <v>0.71428571428571397</v>
      </c>
      <c r="H19907">
        <v>0.30582524271844702</v>
      </c>
      <c r="I19907">
        <v>0.65476190476190499</v>
      </c>
      <c r="J19907" s="1" t="s">
        <v>23229</v>
      </c>
      <c r="K19907" t="s">
        <v>23239</v>
      </c>
      <c r="L19907" t="s">
        <v>63058</v>
      </c>
      <c r="M19907" t="s">
        <v>63059</v>
      </c>
    </row>
    <row r="19908" spans="1:13">
      <c r="A19908" s="1" t="s">
        <v>21925</v>
      </c>
      <c r="B19908">
        <v>2.11919717023536E-6</v>
      </c>
      <c r="C19908" s="1">
        <v>1.04191979857665E-6</v>
      </c>
      <c r="D19908">
        <v>0.96666666666666701</v>
      </c>
      <c r="E19908">
        <v>0.77710843373493999</v>
      </c>
      <c r="F19908">
        <v>0.99696969696969695</v>
      </c>
      <c r="G19908">
        <v>0.984375</v>
      </c>
      <c r="H19908">
        <v>0.88372093023255804</v>
      </c>
      <c r="I19908">
        <v>0.90566037735849103</v>
      </c>
      <c r="J19908" s="1" t="s">
        <v>23229</v>
      </c>
      <c r="K19908" t="s">
        <v>23241</v>
      </c>
      <c r="L19908" t="s">
        <v>63060</v>
      </c>
      <c r="M19908" t="s">
        <v>63061</v>
      </c>
    </row>
    <row r="19909" spans="1:13">
      <c r="A19909" s="1" t="s">
        <v>21926</v>
      </c>
      <c r="B19909">
        <v>5.9854011008617797E-7</v>
      </c>
      <c r="C19909" s="1">
        <v>1.20750563123959E-4</v>
      </c>
      <c r="D19909">
        <v>0</v>
      </c>
      <c r="E19909">
        <v>0</v>
      </c>
      <c r="F19909">
        <v>1.3020833333333299E-2</v>
      </c>
      <c r="G19909">
        <v>0</v>
      </c>
      <c r="H19909">
        <v>0.35922330097087402</v>
      </c>
      <c r="I19909">
        <v>0.23529411764705899</v>
      </c>
      <c r="J19909" s="1">
        <v>0.33333333333333298</v>
      </c>
      <c r="K19909" t="s">
        <v>23241</v>
      </c>
      <c r="L19909" t="s">
        <v>63062</v>
      </c>
      <c r="M19909" t="s">
        <v>63063</v>
      </c>
    </row>
    <row r="19910" spans="1:13">
      <c r="A19910" s="1" t="s">
        <v>21927</v>
      </c>
      <c r="B19910">
        <v>5.6559199648506603E-7</v>
      </c>
      <c r="C19910" s="1">
        <v>4.6654309829778201E-7</v>
      </c>
      <c r="D19910">
        <v>0.984375</v>
      </c>
      <c r="E19910">
        <v>1</v>
      </c>
      <c r="F19910">
        <v>0.97368421052631604</v>
      </c>
      <c r="G19910">
        <v>1</v>
      </c>
      <c r="H19910">
        <v>1</v>
      </c>
      <c r="I19910">
        <v>0.99056603773584895</v>
      </c>
      <c r="J19910" s="1">
        <v>1</v>
      </c>
      <c r="K19910" t="s">
        <v>23237</v>
      </c>
      <c r="L19910" t="s">
        <v>63064</v>
      </c>
      <c r="M19910" t="s">
        <v>63065</v>
      </c>
    </row>
    <row r="19911" spans="1:13">
      <c r="A19911" s="1" t="s">
        <v>21928</v>
      </c>
      <c r="B19911">
        <v>0</v>
      </c>
      <c r="C19911" s="1">
        <v>0</v>
      </c>
      <c r="D19911">
        <v>1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 s="1">
        <v>0</v>
      </c>
      <c r="K19911" t="s">
        <v>23243</v>
      </c>
      <c r="L19911" t="s">
        <v>63066</v>
      </c>
      <c r="M19911" t="s">
        <v>63067</v>
      </c>
    </row>
    <row r="19912" spans="1:13">
      <c r="A19912" s="1" t="s">
        <v>21929</v>
      </c>
      <c r="B19912">
        <v>1.12649433756224E-7</v>
      </c>
      <c r="C19912" s="1">
        <v>6.3961380320776194E-5</v>
      </c>
      <c r="D19912">
        <v>0.15625</v>
      </c>
      <c r="E19912">
        <v>2.6315789473684199E-2</v>
      </c>
      <c r="F19912">
        <v>0.23575129533678801</v>
      </c>
      <c r="G19912">
        <v>4.3859649122807001E-2</v>
      </c>
      <c r="H19912">
        <v>0.17272727272727301</v>
      </c>
      <c r="I19912">
        <v>0.26754385964912297</v>
      </c>
      <c r="J19912" s="1">
        <v>1</v>
      </c>
      <c r="K19912" t="s">
        <v>23241</v>
      </c>
      <c r="L19912" t="s">
        <v>63068</v>
      </c>
      <c r="M19912" t="s">
        <v>63069</v>
      </c>
    </row>
    <row r="19913" spans="1:13">
      <c r="A19913" s="1" t="s">
        <v>21930</v>
      </c>
      <c r="B19913">
        <v>4.6707052778954701E-6</v>
      </c>
      <c r="C19913" s="1">
        <v>1.3116610642957401E-5</v>
      </c>
      <c r="D19913">
        <v>0.71875</v>
      </c>
      <c r="E19913">
        <v>0.99468085106382997</v>
      </c>
      <c r="F19913">
        <v>0.982051282051282</v>
      </c>
      <c r="G19913">
        <v>1</v>
      </c>
      <c r="H19913">
        <v>0.99047619047619095</v>
      </c>
      <c r="I19913">
        <v>0.99333333333333296</v>
      </c>
      <c r="J19913" s="1">
        <v>1</v>
      </c>
      <c r="K19913" t="s">
        <v>23240</v>
      </c>
      <c r="L19913" t="s">
        <v>63070</v>
      </c>
      <c r="M19913" t="s">
        <v>63071</v>
      </c>
    </row>
    <row r="19914" spans="1:13">
      <c r="A19914" s="1" t="s">
        <v>21931</v>
      </c>
      <c r="B19914">
        <v>1.7718320457490899E-4</v>
      </c>
      <c r="C19914" s="1">
        <v>1.4233477752451501E-5</v>
      </c>
      <c r="D19914">
        <v>0.64516129032258096</v>
      </c>
      <c r="E19914">
        <v>0.84146341463414598</v>
      </c>
      <c r="F19914">
        <v>0.464912280701754</v>
      </c>
      <c r="G19914">
        <v>0.94230769230769196</v>
      </c>
      <c r="H19914">
        <v>0.9453125</v>
      </c>
      <c r="I19914">
        <v>0.79729729729729704</v>
      </c>
      <c r="J19914" s="1" t="s">
        <v>23229</v>
      </c>
      <c r="K19914" t="s">
        <v>23237</v>
      </c>
      <c r="L19914" t="s">
        <v>63072</v>
      </c>
      <c r="M19914" t="s">
        <v>63073</v>
      </c>
    </row>
    <row r="19915" spans="1:13">
      <c r="A19915" s="1" t="s">
        <v>21932</v>
      </c>
      <c r="B19915">
        <v>1.6612447260256401E-5</v>
      </c>
      <c r="C19915" s="1">
        <v>1.31986912653295E-6</v>
      </c>
      <c r="D19915">
        <v>2.9411764705882401E-2</v>
      </c>
      <c r="E19915">
        <v>2.7777777777777801E-2</v>
      </c>
      <c r="F19915">
        <v>0</v>
      </c>
      <c r="G19915">
        <v>0.12903225806451599</v>
      </c>
      <c r="H19915">
        <v>2.9761904761904798E-2</v>
      </c>
      <c r="I19915">
        <v>8.3333333333333301E-2</v>
      </c>
      <c r="J19915" s="1">
        <v>0</v>
      </c>
      <c r="K19915" t="s">
        <v>23237</v>
      </c>
      <c r="L19915" t="s">
        <v>63074</v>
      </c>
      <c r="M19915" t="s">
        <v>63075</v>
      </c>
    </row>
    <row r="19916" spans="1:13">
      <c r="A19916" s="1" t="s">
        <v>21933</v>
      </c>
      <c r="B19916">
        <v>4.1844350332118299E-6</v>
      </c>
      <c r="C19916" s="1">
        <v>1.6579848315489101E-5</v>
      </c>
      <c r="D19916">
        <v>1</v>
      </c>
      <c r="E19916">
        <v>1</v>
      </c>
      <c r="F19916">
        <v>0.82327586206896597</v>
      </c>
      <c r="G19916">
        <v>1</v>
      </c>
      <c r="H19916">
        <v>0.99431818181818199</v>
      </c>
      <c r="I19916">
        <v>1</v>
      </c>
      <c r="J19916" s="1" t="s">
        <v>23229</v>
      </c>
      <c r="K19916" t="s">
        <v>23241</v>
      </c>
      <c r="L19916" t="s">
        <v>63076</v>
      </c>
      <c r="M19916" t="s">
        <v>63077</v>
      </c>
    </row>
    <row r="19917" spans="1:13">
      <c r="A19917" s="1" t="s">
        <v>21934</v>
      </c>
      <c r="B19917">
        <v>6.1231022424983796E-5</v>
      </c>
      <c r="C19917" s="1">
        <v>1.00613058224046E-5</v>
      </c>
      <c r="D19917">
        <v>0.95</v>
      </c>
      <c r="E19917">
        <v>0.78089887640449396</v>
      </c>
      <c r="F19917">
        <v>0.99197860962566797</v>
      </c>
      <c r="G19917">
        <v>0.97115384615384603</v>
      </c>
      <c r="H19917">
        <v>0.99494949494949503</v>
      </c>
      <c r="I19917">
        <v>0.98333333333333295</v>
      </c>
      <c r="J19917" s="1">
        <v>0.45454545454545497</v>
      </c>
      <c r="K19917" t="s">
        <v>23238</v>
      </c>
      <c r="L19917" t="s">
        <v>63078</v>
      </c>
      <c r="M19917" t="s">
        <v>63079</v>
      </c>
    </row>
    <row r="19918" spans="1:13">
      <c r="A19918" s="1" t="s">
        <v>21935</v>
      </c>
      <c r="B19918">
        <v>3.2909880878922403E-5</v>
      </c>
      <c r="C19918" s="1">
        <v>4.0479235280450502E-4</v>
      </c>
      <c r="D19918">
        <v>1.5625E-2</v>
      </c>
      <c r="E19918">
        <v>1.21951219512195E-2</v>
      </c>
      <c r="F19918">
        <v>0.45923913043478298</v>
      </c>
      <c r="G19918">
        <v>1.0638297872340399E-2</v>
      </c>
      <c r="H19918">
        <v>0.27272727272727298</v>
      </c>
      <c r="I19918">
        <v>6.2500000000000003E-3</v>
      </c>
      <c r="J19918" s="1">
        <v>0.1875</v>
      </c>
      <c r="K19918" t="s">
        <v>23241</v>
      </c>
      <c r="L19918" t="s">
        <v>63080</v>
      </c>
      <c r="M19918" t="s">
        <v>63081</v>
      </c>
    </row>
    <row r="19919" spans="1:13">
      <c r="A19919" s="1" t="s">
        <v>21936</v>
      </c>
      <c r="B19919">
        <v>6.7059961432692996E-6</v>
      </c>
      <c r="C19919" s="1">
        <v>3.6039267747827197E-5</v>
      </c>
      <c r="D19919">
        <v>0.984375</v>
      </c>
      <c r="E19919">
        <v>0.94270833333333304</v>
      </c>
      <c r="F19919">
        <v>0.94871794871794901</v>
      </c>
      <c r="G19919">
        <v>0.98275862068965503</v>
      </c>
      <c r="H19919">
        <v>1</v>
      </c>
      <c r="I19919">
        <v>1</v>
      </c>
      <c r="J19919" s="1">
        <v>1</v>
      </c>
      <c r="K19919" t="s">
        <v>23238</v>
      </c>
      <c r="L19919" t="s">
        <v>63082</v>
      </c>
      <c r="M19919" t="s">
        <v>63083</v>
      </c>
    </row>
    <row r="19920" spans="1:13">
      <c r="A19920" s="1" t="s">
        <v>21937</v>
      </c>
      <c r="B19920">
        <v>6.3657472020937604E-6</v>
      </c>
      <c r="C19920" s="1">
        <v>6.1091445547466402E-6</v>
      </c>
      <c r="D19920">
        <v>0.9</v>
      </c>
      <c r="E19920">
        <v>0.96315789473684199</v>
      </c>
      <c r="F19920">
        <v>0.98952879581151798</v>
      </c>
      <c r="G19920">
        <v>0.67073170731707299</v>
      </c>
      <c r="H19920">
        <v>0.92500000000000004</v>
      </c>
      <c r="I19920">
        <v>0.85074626865671599</v>
      </c>
      <c r="J19920" s="1">
        <v>1</v>
      </c>
      <c r="K19920" t="s">
        <v>23237</v>
      </c>
      <c r="L19920" t="s">
        <v>63084</v>
      </c>
      <c r="M19920" t="s">
        <v>63085</v>
      </c>
    </row>
    <row r="19921" spans="1:13">
      <c r="A19921" s="1" t="s">
        <v>21938</v>
      </c>
      <c r="B19921">
        <v>2.07300395594002E-4</v>
      </c>
      <c r="C19921" s="1">
        <v>1.65187314660859E-5</v>
      </c>
      <c r="D19921">
        <v>0.65625</v>
      </c>
      <c r="E19921">
        <v>0.96354166666666696</v>
      </c>
      <c r="F19921">
        <v>0.57948717948717998</v>
      </c>
      <c r="G19921">
        <v>0.72413793103448298</v>
      </c>
      <c r="H19921">
        <v>0.58333333333333304</v>
      </c>
      <c r="I19921">
        <v>0.52</v>
      </c>
      <c r="J19921" s="1">
        <v>0</v>
      </c>
      <c r="K19921" t="s">
        <v>23238</v>
      </c>
      <c r="L19921" t="s">
        <v>63086</v>
      </c>
      <c r="M19921" t="s">
        <v>63087</v>
      </c>
    </row>
    <row r="19922" spans="1:13">
      <c r="A19922" s="1" t="s">
        <v>21939</v>
      </c>
      <c r="B19922">
        <v>6.5552734358941104E-7</v>
      </c>
      <c r="C19922" s="1">
        <v>2.6873952088519E-8</v>
      </c>
      <c r="D19922">
        <v>1.6666666666666701E-2</v>
      </c>
      <c r="E19922">
        <v>5.9523809523809503E-3</v>
      </c>
      <c r="F19922">
        <v>3.3783783783783799E-3</v>
      </c>
      <c r="G19922">
        <v>0</v>
      </c>
      <c r="H19922">
        <v>0</v>
      </c>
      <c r="I19922">
        <v>0</v>
      </c>
      <c r="J19922" s="1">
        <v>1</v>
      </c>
      <c r="K19922" t="s">
        <v>23238</v>
      </c>
      <c r="L19922" t="s">
        <v>63088</v>
      </c>
      <c r="M19922" t="s">
        <v>63089</v>
      </c>
    </row>
    <row r="19923" spans="1:13">
      <c r="A19923" s="1" t="s">
        <v>21940</v>
      </c>
      <c r="B19923">
        <v>7.3634633544807995E-8</v>
      </c>
      <c r="C19923" s="1">
        <v>1.4046795882228901E-8</v>
      </c>
      <c r="D19923">
        <v>3.3333333333333298E-2</v>
      </c>
      <c r="E19923">
        <v>0</v>
      </c>
      <c r="F19923">
        <v>5.6756756756756802E-2</v>
      </c>
      <c r="G19923">
        <v>0</v>
      </c>
      <c r="H19923">
        <v>4.6296296296296301E-2</v>
      </c>
      <c r="I19923">
        <v>0</v>
      </c>
      <c r="J19923" s="1">
        <v>0</v>
      </c>
      <c r="K19923" t="s">
        <v>23241</v>
      </c>
      <c r="L19923" t="s">
        <v>63090</v>
      </c>
      <c r="M19923" t="s">
        <v>63091</v>
      </c>
    </row>
    <row r="19924" spans="1:13">
      <c r="A19924" s="1" t="s">
        <v>21941</v>
      </c>
      <c r="B19924">
        <v>8.9199226298776904E-7</v>
      </c>
      <c r="C19924" s="1">
        <v>6.4055231831358305E-5</v>
      </c>
      <c r="D19924">
        <v>1</v>
      </c>
      <c r="E19924">
        <v>0.98611111111111105</v>
      </c>
      <c r="F19924">
        <v>0.46026490066225201</v>
      </c>
      <c r="G19924">
        <v>0.2</v>
      </c>
      <c r="H19924">
        <v>0.66428571428571404</v>
      </c>
      <c r="I19924">
        <v>0.49090909090909102</v>
      </c>
      <c r="J19924" s="1" t="s">
        <v>23229</v>
      </c>
      <c r="K19924" t="s">
        <v>23238</v>
      </c>
      <c r="L19924" t="s">
        <v>63092</v>
      </c>
      <c r="M19924" t="s">
        <v>63093</v>
      </c>
    </row>
    <row r="19925" spans="1:13">
      <c r="A19925" s="1" t="s">
        <v>21942</v>
      </c>
      <c r="B19925">
        <v>1.5256725678268701E-4</v>
      </c>
      <c r="C19925" s="1">
        <v>1.3778988379113599E-6</v>
      </c>
      <c r="D19925">
        <v>6.25E-2</v>
      </c>
      <c r="E19925">
        <v>0.14583333333333301</v>
      </c>
      <c r="F19925">
        <v>0</v>
      </c>
      <c r="G19925">
        <v>0</v>
      </c>
      <c r="H19925">
        <v>0</v>
      </c>
      <c r="I19925">
        <v>1.4018691588785E-2</v>
      </c>
      <c r="J19925" s="1">
        <v>4.5454545454545497E-2</v>
      </c>
      <c r="K19925" t="s">
        <v>23237</v>
      </c>
      <c r="L19925" t="s">
        <v>63094</v>
      </c>
      <c r="M19925" t="s">
        <v>63095</v>
      </c>
    </row>
    <row r="19926" spans="1:13">
      <c r="A19926" s="1" t="s">
        <v>21943</v>
      </c>
      <c r="B19926">
        <v>9.5164351202158801E-7</v>
      </c>
      <c r="C19926" s="1">
        <v>3.87458998239724E-7</v>
      </c>
      <c r="D19926">
        <v>0.96875</v>
      </c>
      <c r="E19926">
        <v>0.98235294117647098</v>
      </c>
      <c r="F19926">
        <v>0.98333333333333295</v>
      </c>
      <c r="G19926">
        <v>0.984375</v>
      </c>
      <c r="H19926">
        <v>0.98863636363636398</v>
      </c>
      <c r="I19926">
        <v>0.98305084745762705</v>
      </c>
      <c r="J19926" s="1">
        <v>0</v>
      </c>
      <c r="K19926" t="s">
        <v>23240</v>
      </c>
      <c r="L19926" t="s">
        <v>63096</v>
      </c>
      <c r="M19926" t="s">
        <v>63097</v>
      </c>
    </row>
    <row r="19927" spans="1:13">
      <c r="A19927" s="1" t="s">
        <v>21944</v>
      </c>
      <c r="B19927">
        <v>5.7733975134256401E-5</v>
      </c>
      <c r="C19927" s="1">
        <v>6.8568727757250902E-6</v>
      </c>
      <c r="D19927">
        <v>0.98387096774193505</v>
      </c>
      <c r="E19927">
        <v>0.71084337349397597</v>
      </c>
      <c r="F19927">
        <v>1</v>
      </c>
      <c r="G19927">
        <v>0.90909090909090895</v>
      </c>
      <c r="H19927">
        <v>0.98837209302325602</v>
      </c>
      <c r="I19927">
        <v>0.76724137931034497</v>
      </c>
      <c r="J19927" s="1">
        <v>0.95454545454545503</v>
      </c>
      <c r="K19927" t="s">
        <v>23238</v>
      </c>
      <c r="L19927" t="s">
        <v>63098</v>
      </c>
      <c r="M19927" t="s">
        <v>63099</v>
      </c>
    </row>
    <row r="19928" spans="1:13">
      <c r="A19928" s="1" t="s">
        <v>21945</v>
      </c>
      <c r="B19928">
        <v>1.01882099690327E-5</v>
      </c>
      <c r="C19928" s="1">
        <v>1.5049710941121099E-5</v>
      </c>
      <c r="D19928">
        <v>1.7857142857142901E-2</v>
      </c>
      <c r="E19928">
        <v>0.14285714285714299</v>
      </c>
      <c r="F19928">
        <v>0</v>
      </c>
      <c r="G19928">
        <v>9.0909090909090898E-2</v>
      </c>
      <c r="H19928">
        <v>1.8018018018018001E-2</v>
      </c>
      <c r="I19928">
        <v>0.133333333333333</v>
      </c>
      <c r="J19928" s="1" t="s">
        <v>23229</v>
      </c>
      <c r="K19928" t="s">
        <v>23241</v>
      </c>
      <c r="L19928" t="s">
        <v>63100</v>
      </c>
      <c r="M19928" t="s">
        <v>63101</v>
      </c>
    </row>
    <row r="19929" spans="1:13">
      <c r="A19929" s="1" t="s">
        <v>21946</v>
      </c>
      <c r="B19929">
        <v>4.2115837305056302E-5</v>
      </c>
      <c r="C19929" s="1">
        <v>1.74619410894657E-6</v>
      </c>
      <c r="D19929">
        <v>0.53125</v>
      </c>
      <c r="E19929">
        <v>0.17894736842105299</v>
      </c>
      <c r="F19929">
        <v>0.24484536082474201</v>
      </c>
      <c r="G19929">
        <v>0.114035087719298</v>
      </c>
      <c r="H19929">
        <v>0.21929824561403499</v>
      </c>
      <c r="I19929">
        <v>0.159836065573771</v>
      </c>
      <c r="J19929" s="1">
        <v>9.0909090909090898E-2</v>
      </c>
      <c r="K19929" t="s">
        <v>23242</v>
      </c>
      <c r="L19929" t="s">
        <v>63102</v>
      </c>
      <c r="M19929" t="s">
        <v>63103</v>
      </c>
    </row>
    <row r="19930" spans="1:13">
      <c r="A19930" s="1" t="s">
        <v>21947</v>
      </c>
      <c r="B19930">
        <v>5.0665943529310101E-6</v>
      </c>
      <c r="C19930" s="1">
        <v>1.7111571462667701E-6</v>
      </c>
      <c r="D19930">
        <v>0.265625</v>
      </c>
      <c r="E19930">
        <v>0.45108695652173902</v>
      </c>
      <c r="F19930">
        <v>0.5</v>
      </c>
      <c r="G19930">
        <v>0.97499999999999998</v>
      </c>
      <c r="H19930">
        <v>0.68617021276595702</v>
      </c>
      <c r="I19930">
        <v>0.811594202898551</v>
      </c>
      <c r="J19930" s="1">
        <v>0.95</v>
      </c>
      <c r="K19930" t="s">
        <v>23237</v>
      </c>
      <c r="L19930" t="s">
        <v>63104</v>
      </c>
      <c r="M19930" t="s">
        <v>63105</v>
      </c>
    </row>
    <row r="19931" spans="1:13">
      <c r="A19931" s="1" t="s">
        <v>21948</v>
      </c>
      <c r="B19931">
        <v>1.53516409003137E-6</v>
      </c>
      <c r="C19931" s="1">
        <v>4.2811342409422302E-6</v>
      </c>
      <c r="D19931">
        <v>0</v>
      </c>
      <c r="E19931">
        <v>0</v>
      </c>
      <c r="F19931">
        <v>0</v>
      </c>
      <c r="G19931">
        <v>0.445945945945946</v>
      </c>
      <c r="H19931">
        <v>2.6315789473684199E-2</v>
      </c>
      <c r="I19931">
        <v>0.18421052631578899</v>
      </c>
      <c r="J19931" s="1" t="s">
        <v>23229</v>
      </c>
      <c r="K19931" t="s">
        <v>23241</v>
      </c>
      <c r="L19931" t="s">
        <v>63106</v>
      </c>
      <c r="M19931" t="s">
        <v>63107</v>
      </c>
    </row>
    <row r="19932" spans="1:13">
      <c r="A19932" s="1" t="s">
        <v>21949</v>
      </c>
      <c r="B19932">
        <v>2.68683794914624E-6</v>
      </c>
      <c r="C19932" s="1">
        <v>9.6903752532724297E-14</v>
      </c>
      <c r="D19932">
        <v>1</v>
      </c>
      <c r="E19932">
        <v>1</v>
      </c>
      <c r="F19932">
        <v>0.92857142857142905</v>
      </c>
      <c r="G19932">
        <v>1</v>
      </c>
      <c r="H19932">
        <v>0.97023809523809501</v>
      </c>
      <c r="I19932">
        <v>1</v>
      </c>
      <c r="J19932" s="1" t="s">
        <v>23229</v>
      </c>
      <c r="K19932" t="s">
        <v>23241</v>
      </c>
      <c r="L19932" t="s">
        <v>63108</v>
      </c>
      <c r="M19932" t="s">
        <v>63109</v>
      </c>
    </row>
    <row r="19933" spans="1:13">
      <c r="A19933" s="1" t="s">
        <v>21950</v>
      </c>
      <c r="B19933">
        <v>7.91642675505958E-9</v>
      </c>
      <c r="C19933" s="1">
        <v>1.6580874849428899E-6</v>
      </c>
      <c r="D19933">
        <v>0</v>
      </c>
      <c r="E19933">
        <v>0</v>
      </c>
      <c r="F19933">
        <v>0</v>
      </c>
      <c r="G19933">
        <v>0.230769230769231</v>
      </c>
      <c r="H19933">
        <v>8.3333333333333301E-2</v>
      </c>
      <c r="I19933">
        <v>5.0847457627118599E-2</v>
      </c>
      <c r="J19933" s="1">
        <v>0</v>
      </c>
      <c r="K19933" t="s">
        <v>23242</v>
      </c>
      <c r="L19933" t="s">
        <v>63110</v>
      </c>
      <c r="M19933" t="s">
        <v>63111</v>
      </c>
    </row>
    <row r="19934" spans="1:13">
      <c r="A19934" s="1" t="s">
        <v>21951</v>
      </c>
      <c r="B19934">
        <v>3.0083030132410102E-7</v>
      </c>
      <c r="C19934" s="1">
        <v>1.15584094765234E-7</v>
      </c>
      <c r="D19934">
        <v>1</v>
      </c>
      <c r="E19934">
        <v>1</v>
      </c>
      <c r="F19934">
        <v>1</v>
      </c>
      <c r="G19934">
        <v>1</v>
      </c>
      <c r="H19934">
        <v>1</v>
      </c>
      <c r="I19934">
        <v>0.97499999999999998</v>
      </c>
      <c r="J19934" s="1">
        <v>1</v>
      </c>
      <c r="K19934" t="s">
        <v>23238</v>
      </c>
      <c r="L19934" t="s">
        <v>63112</v>
      </c>
      <c r="M19934" t="s">
        <v>63113</v>
      </c>
    </row>
    <row r="19935" spans="1:13">
      <c r="A19935" s="1" t="s">
        <v>21952</v>
      </c>
      <c r="B19935">
        <v>3.21372758898134E-4</v>
      </c>
      <c r="C19935" s="1">
        <v>5.4978462149724797E-4</v>
      </c>
      <c r="D19935">
        <v>1</v>
      </c>
      <c r="E19935">
        <v>0.98947368421052595</v>
      </c>
      <c r="F19935">
        <v>0.63802083333333304</v>
      </c>
      <c r="G19935">
        <v>0.93877551020408201</v>
      </c>
      <c r="H19935">
        <v>0.46</v>
      </c>
      <c r="I19935">
        <v>0.97142857142857097</v>
      </c>
      <c r="J19935" s="1" t="s">
        <v>23229</v>
      </c>
      <c r="K19935" t="s">
        <v>23238</v>
      </c>
      <c r="L19935" t="s">
        <v>63114</v>
      </c>
      <c r="M19935" t="s">
        <v>63115</v>
      </c>
    </row>
    <row r="19936" spans="1:13">
      <c r="A19936" s="1" t="s">
        <v>21953</v>
      </c>
      <c r="B19936">
        <v>4.60018297684551E-5</v>
      </c>
      <c r="C19936" s="1">
        <v>9.8723479602523792E-6</v>
      </c>
      <c r="D19936">
        <v>1</v>
      </c>
      <c r="E19936">
        <v>0.99431818181818199</v>
      </c>
      <c r="F19936">
        <v>0.764880952380952</v>
      </c>
      <c r="G19936">
        <v>1</v>
      </c>
      <c r="H19936">
        <v>0.95882352941176496</v>
      </c>
      <c r="I19936">
        <v>1</v>
      </c>
      <c r="J19936" s="1">
        <v>1</v>
      </c>
      <c r="K19936" t="s">
        <v>23237</v>
      </c>
      <c r="L19936" t="s">
        <v>63116</v>
      </c>
      <c r="M19936" t="s">
        <v>63117</v>
      </c>
    </row>
    <row r="19937" spans="1:13">
      <c r="A19937" s="1" t="s">
        <v>21954</v>
      </c>
      <c r="B19937">
        <v>1.6536945014401499E-5</v>
      </c>
      <c r="C19937" s="1">
        <v>3.2251519932953099E-6</v>
      </c>
      <c r="D19937">
        <v>0.96666666666666701</v>
      </c>
      <c r="E19937">
        <v>0.530864197530864</v>
      </c>
      <c r="F19937">
        <v>1</v>
      </c>
      <c r="G19937">
        <v>1</v>
      </c>
      <c r="H19937">
        <v>1</v>
      </c>
      <c r="I19937">
        <v>1</v>
      </c>
      <c r="J19937" s="1">
        <v>0.95</v>
      </c>
      <c r="K19937" t="s">
        <v>23238</v>
      </c>
      <c r="L19937" t="s">
        <v>63118</v>
      </c>
      <c r="M19937" t="s">
        <v>63119</v>
      </c>
    </row>
    <row r="19938" spans="1:13">
      <c r="A19938" s="1" t="s">
        <v>21955</v>
      </c>
      <c r="B19938">
        <v>1.5857947793876502E-5</v>
      </c>
      <c r="C19938" s="1">
        <v>4.1950996384454803E-8</v>
      </c>
      <c r="D19938">
        <v>0.95454545454545503</v>
      </c>
      <c r="E19938">
        <v>1</v>
      </c>
      <c r="F19938">
        <v>0.74193548387096797</v>
      </c>
      <c r="G19938">
        <v>1</v>
      </c>
      <c r="H19938">
        <v>0.64084507042253502</v>
      </c>
      <c r="I19938">
        <v>1</v>
      </c>
      <c r="J19938" s="1" t="s">
        <v>23229</v>
      </c>
      <c r="K19938" t="s">
        <v>23241</v>
      </c>
      <c r="L19938" t="s">
        <v>63120</v>
      </c>
      <c r="M19938" t="s">
        <v>63121</v>
      </c>
    </row>
    <row r="19939" spans="1:13">
      <c r="A19939" s="1" t="s">
        <v>21956</v>
      </c>
      <c r="B19939">
        <v>1.85507011385626E-6</v>
      </c>
      <c r="C19939" s="1">
        <v>3.4569327015844803E-5</v>
      </c>
      <c r="D19939">
        <v>0</v>
      </c>
      <c r="E19939">
        <v>0</v>
      </c>
      <c r="F19939">
        <v>0</v>
      </c>
      <c r="G19939">
        <v>0</v>
      </c>
      <c r="H19939">
        <v>1.4285714285714299E-2</v>
      </c>
      <c r="I19939">
        <v>4.7872340425531901E-2</v>
      </c>
      <c r="J19939" s="1">
        <v>0</v>
      </c>
      <c r="K19939" t="s">
        <v>23237</v>
      </c>
      <c r="L19939" t="s">
        <v>63122</v>
      </c>
      <c r="M19939" t="s">
        <v>63123</v>
      </c>
    </row>
    <row r="19940" spans="1:13">
      <c r="A19940" s="1" t="s">
        <v>21957</v>
      </c>
      <c r="B19940">
        <v>3.3224214067213199E-4</v>
      </c>
      <c r="C19940" s="1">
        <v>1.5140949297273401E-5</v>
      </c>
      <c r="D19940">
        <v>0.26785714285714302</v>
      </c>
      <c r="E19940">
        <v>6.3953488372092998E-2</v>
      </c>
      <c r="F19940">
        <v>0.634920634920635</v>
      </c>
      <c r="G19940">
        <v>0.60526315789473695</v>
      </c>
      <c r="H19940">
        <v>0.80851063829787195</v>
      </c>
      <c r="I19940">
        <v>0.57446808510638303</v>
      </c>
      <c r="J19940" s="1">
        <v>0.33333333333333298</v>
      </c>
      <c r="K19940" t="s">
        <v>23238</v>
      </c>
      <c r="L19940" t="s">
        <v>63124</v>
      </c>
      <c r="M19940" t="s">
        <v>63125</v>
      </c>
    </row>
    <row r="19941" spans="1:13">
      <c r="A19941" s="1" t="s">
        <v>21958</v>
      </c>
      <c r="B19941">
        <v>2.4183859618515E-6</v>
      </c>
      <c r="C19941" s="1">
        <v>3.1522035556521099E-6</v>
      </c>
      <c r="D19941">
        <v>4.6875E-2</v>
      </c>
      <c r="E19941">
        <v>3.2967032967033003E-2</v>
      </c>
      <c r="F19941">
        <v>1.3020833333333299E-2</v>
      </c>
      <c r="G19941">
        <v>0</v>
      </c>
      <c r="H19941">
        <v>7.6530612244898003E-2</v>
      </c>
      <c r="I19941">
        <v>1.20481927710843E-2</v>
      </c>
      <c r="J19941" s="1">
        <v>0</v>
      </c>
      <c r="K19941" t="s">
        <v>23241</v>
      </c>
      <c r="L19941" t="s">
        <v>63126</v>
      </c>
      <c r="M19941" t="s">
        <v>63127</v>
      </c>
    </row>
    <row r="19942" spans="1:13">
      <c r="A19942" s="1" t="s">
        <v>21959</v>
      </c>
      <c r="B19942">
        <v>2.19180822663967E-5</v>
      </c>
      <c r="C19942" s="1">
        <v>4.0656681831561903E-8</v>
      </c>
      <c r="D19942">
        <v>0.25</v>
      </c>
      <c r="E19942">
        <v>3.7499999999999999E-2</v>
      </c>
      <c r="F19942">
        <v>4.0650406504065002E-3</v>
      </c>
      <c r="G19942">
        <v>0</v>
      </c>
      <c r="H19942">
        <v>5.8823529411764696E-3</v>
      </c>
      <c r="I19942">
        <v>1.1111111111111099E-2</v>
      </c>
      <c r="J19942" s="1">
        <v>0</v>
      </c>
      <c r="K19942" t="s">
        <v>23240</v>
      </c>
      <c r="L19942" t="s">
        <v>63128</v>
      </c>
      <c r="M19942" t="s">
        <v>63129</v>
      </c>
    </row>
    <row r="19943" spans="1:13">
      <c r="A19943" s="1" t="s">
        <v>21960</v>
      </c>
      <c r="B19943">
        <v>8.9276250995018896E-7</v>
      </c>
      <c r="C19943" s="1">
        <v>1.8913788603588499E-6</v>
      </c>
      <c r="D19943">
        <v>1.5625E-2</v>
      </c>
      <c r="E19943">
        <v>5.2083333333333296E-3</v>
      </c>
      <c r="F19943">
        <v>2.5641025641025602E-3</v>
      </c>
      <c r="G19943">
        <v>0</v>
      </c>
      <c r="H19943">
        <v>8.7719298245613996E-3</v>
      </c>
      <c r="I19943">
        <v>4.0322580645161298E-3</v>
      </c>
      <c r="J19943" s="1">
        <v>0.5</v>
      </c>
      <c r="K19943" t="s">
        <v>23238</v>
      </c>
      <c r="L19943" t="s">
        <v>63130</v>
      </c>
      <c r="M19943" t="s">
        <v>63131</v>
      </c>
    </row>
    <row r="19944" spans="1:13">
      <c r="A19944" s="1" t="s">
        <v>21961</v>
      </c>
      <c r="B19944">
        <v>1.52314883421854E-6</v>
      </c>
      <c r="C19944" s="1">
        <v>1.8679155993379499E-6</v>
      </c>
      <c r="D19944">
        <v>0</v>
      </c>
      <c r="E19944">
        <v>0</v>
      </c>
      <c r="F19944">
        <v>0</v>
      </c>
      <c r="G19944">
        <v>0.13541666666666699</v>
      </c>
      <c r="H19944">
        <v>0</v>
      </c>
      <c r="I19944">
        <v>2.7777777777777801E-2</v>
      </c>
      <c r="J19944" s="1">
        <v>0</v>
      </c>
      <c r="K19944" t="s">
        <v>23237</v>
      </c>
      <c r="L19944" t="s">
        <v>63132</v>
      </c>
      <c r="M19944" t="s">
        <v>63133</v>
      </c>
    </row>
    <row r="19945" spans="1:13">
      <c r="A19945" s="1" t="s">
        <v>21962</v>
      </c>
      <c r="B19945">
        <v>1.9859760493703401E-6</v>
      </c>
      <c r="C19945" s="1">
        <v>4.0865366744603298E-6</v>
      </c>
      <c r="D19945">
        <v>1</v>
      </c>
      <c r="E19945">
        <v>1</v>
      </c>
      <c r="F19945">
        <v>1</v>
      </c>
      <c r="G19945">
        <v>0.90909090909090895</v>
      </c>
      <c r="H19945">
        <v>0.82417582417582402</v>
      </c>
      <c r="I19945">
        <v>0.97674418604651203</v>
      </c>
      <c r="J19945" s="1">
        <v>1</v>
      </c>
      <c r="K19945" t="s">
        <v>23238</v>
      </c>
      <c r="L19945" t="s">
        <v>63134</v>
      </c>
      <c r="M19945" t="s">
        <v>63135</v>
      </c>
    </row>
    <row r="19946" spans="1:13">
      <c r="A19946" s="1" t="s">
        <v>21963</v>
      </c>
      <c r="B19946">
        <v>6.1159154265922599E-6</v>
      </c>
      <c r="C19946" s="1">
        <v>9.3402743156823399E-8</v>
      </c>
      <c r="D19946">
        <v>2.1739130434782601E-2</v>
      </c>
      <c r="E19946">
        <v>0</v>
      </c>
      <c r="F19946">
        <v>6.4625850340136098E-2</v>
      </c>
      <c r="G19946">
        <v>0</v>
      </c>
      <c r="H19946">
        <v>0</v>
      </c>
      <c r="I19946">
        <v>0.114754098360656</v>
      </c>
      <c r="J19946" s="1">
        <v>0</v>
      </c>
      <c r="K19946" t="s">
        <v>23240</v>
      </c>
      <c r="L19946" t="s">
        <v>63136</v>
      </c>
      <c r="M19946" t="s">
        <v>63137</v>
      </c>
    </row>
    <row r="19947" spans="1:13">
      <c r="A19947" s="1" t="s">
        <v>21964</v>
      </c>
      <c r="B19947">
        <v>4.2364445311413197E-4</v>
      </c>
      <c r="C19947" s="1">
        <v>4.6713138560283E-8</v>
      </c>
      <c r="D19947">
        <v>0.21875</v>
      </c>
      <c r="E19947">
        <v>0.38829787234042601</v>
      </c>
      <c r="F19947">
        <v>8.3798882681564192E-3</v>
      </c>
      <c r="G19947">
        <v>0.19047619047618999</v>
      </c>
      <c r="H19947">
        <v>5.6179775280898901E-3</v>
      </c>
      <c r="I19947">
        <v>0.25</v>
      </c>
      <c r="J19947" s="1">
        <v>0</v>
      </c>
      <c r="K19947" t="s">
        <v>23242</v>
      </c>
      <c r="L19947" t="s">
        <v>63138</v>
      </c>
      <c r="M19947" t="s">
        <v>63139</v>
      </c>
    </row>
    <row r="19948" spans="1:13">
      <c r="A19948" s="1" t="s">
        <v>21965</v>
      </c>
      <c r="B19948">
        <v>2.2640891509992801E-4</v>
      </c>
      <c r="C19948" s="1">
        <v>1.50009245116496E-4</v>
      </c>
      <c r="D19948">
        <v>0.77586206896551702</v>
      </c>
      <c r="E19948">
        <v>0.98795180722891596</v>
      </c>
      <c r="F19948">
        <v>0.46111111111111103</v>
      </c>
      <c r="G19948">
        <v>0.94047619047619002</v>
      </c>
      <c r="H19948">
        <v>0.359375</v>
      </c>
      <c r="I19948">
        <v>0.95679012345679004</v>
      </c>
      <c r="J19948" s="1">
        <v>1</v>
      </c>
      <c r="K19948" t="s">
        <v>23237</v>
      </c>
      <c r="L19948" t="s">
        <v>63140</v>
      </c>
      <c r="M19948" t="s">
        <v>63141</v>
      </c>
    </row>
    <row r="19949" spans="1:13">
      <c r="A19949" s="1" t="s">
        <v>21966</v>
      </c>
      <c r="B19949">
        <v>1.6799975447890499E-6</v>
      </c>
      <c r="C19949" s="1">
        <v>2.57453210882866E-6</v>
      </c>
      <c r="D19949">
        <v>1</v>
      </c>
      <c r="E19949">
        <v>0.99479166666666696</v>
      </c>
      <c r="F19949">
        <v>1</v>
      </c>
      <c r="G19949">
        <v>0.97413793103448298</v>
      </c>
      <c r="H19949">
        <v>0.99561403508771895</v>
      </c>
      <c r="I19949">
        <v>0.97580645161290303</v>
      </c>
      <c r="J19949" s="1">
        <v>1</v>
      </c>
      <c r="K19949" t="s">
        <v>23238</v>
      </c>
      <c r="L19949" t="s">
        <v>63142</v>
      </c>
      <c r="M19949" t="s">
        <v>63143</v>
      </c>
    </row>
    <row r="19950" spans="1:13">
      <c r="A19950" s="1" t="s">
        <v>21967</v>
      </c>
      <c r="B19950">
        <v>8.3646754079372601E-8</v>
      </c>
      <c r="C19950" s="1">
        <v>2.9706377458289101E-8</v>
      </c>
      <c r="D19950">
        <v>1</v>
      </c>
      <c r="E19950">
        <v>1</v>
      </c>
      <c r="F19950">
        <v>0.99612403100775204</v>
      </c>
      <c r="G19950">
        <v>1</v>
      </c>
      <c r="H19950">
        <v>1</v>
      </c>
      <c r="I19950">
        <v>1</v>
      </c>
      <c r="J19950" s="1">
        <v>0.45454545454545497</v>
      </c>
      <c r="K19950" t="s">
        <v>23242</v>
      </c>
      <c r="L19950" t="s">
        <v>63144</v>
      </c>
      <c r="M19950" t="s">
        <v>63145</v>
      </c>
    </row>
    <row r="19951" spans="1:13">
      <c r="A19951" s="1" t="s">
        <v>21968</v>
      </c>
      <c r="B19951">
        <v>6.2517213657577698E-5</v>
      </c>
      <c r="C19951" s="1">
        <v>3.33821376894774E-5</v>
      </c>
      <c r="D19951">
        <v>0.86</v>
      </c>
      <c r="E19951">
        <v>0.81756756756756799</v>
      </c>
      <c r="F19951">
        <v>0.84745762711864403</v>
      </c>
      <c r="G19951">
        <v>0.97826086956521696</v>
      </c>
      <c r="H19951">
        <v>1</v>
      </c>
      <c r="I19951">
        <v>0.98936170212765995</v>
      </c>
      <c r="J19951" s="1">
        <v>1</v>
      </c>
      <c r="K19951" t="s">
        <v>23239</v>
      </c>
      <c r="L19951" t="s">
        <v>63146</v>
      </c>
      <c r="M19951" t="s">
        <v>63147</v>
      </c>
    </row>
    <row r="19952" spans="1:13">
      <c r="A19952" s="1" t="s">
        <v>21969</v>
      </c>
      <c r="B19952">
        <v>1.6492079195193501E-4</v>
      </c>
      <c r="C19952" s="1">
        <v>5.70418647258872E-5</v>
      </c>
      <c r="D19952">
        <v>0.46296296296296302</v>
      </c>
      <c r="E19952">
        <v>0.40769230769230802</v>
      </c>
      <c r="F19952">
        <v>0.64285714285714302</v>
      </c>
      <c r="G19952">
        <v>0.94444444444444398</v>
      </c>
      <c r="H19952">
        <v>0.97333333333333305</v>
      </c>
      <c r="I19952">
        <v>0.89772727272727304</v>
      </c>
      <c r="J19952" s="1">
        <v>1</v>
      </c>
      <c r="K19952" t="s">
        <v>23239</v>
      </c>
      <c r="L19952" t="s">
        <v>63148</v>
      </c>
      <c r="M19952" t="s">
        <v>63149</v>
      </c>
    </row>
    <row r="19953" spans="1:13">
      <c r="A19953" s="1" t="s">
        <v>21970</v>
      </c>
      <c r="B19953">
        <v>6.2672017369695701E-6</v>
      </c>
      <c r="C19953" s="1">
        <v>1.8241482460409499E-4</v>
      </c>
      <c r="D19953">
        <v>0</v>
      </c>
      <c r="E19953">
        <v>0</v>
      </c>
      <c r="F19953">
        <v>6.0773480662983402E-2</v>
      </c>
      <c r="G19953">
        <v>0.03</v>
      </c>
      <c r="H19953">
        <v>0.62666666666666704</v>
      </c>
      <c r="I19953">
        <v>0.151898734177215</v>
      </c>
      <c r="J19953" s="1" t="s">
        <v>23229</v>
      </c>
      <c r="K19953" t="s">
        <v>23237</v>
      </c>
      <c r="L19953" t="s">
        <v>63150</v>
      </c>
      <c r="M19953" t="s">
        <v>63151</v>
      </c>
    </row>
    <row r="19954" spans="1:13">
      <c r="A19954" s="1" t="s">
        <v>21971</v>
      </c>
      <c r="B19954">
        <v>0</v>
      </c>
      <c r="C19954" s="1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s="1">
        <v>0</v>
      </c>
      <c r="K19954" t="s">
        <v>23238</v>
      </c>
      <c r="L19954" t="s">
        <v>63152</v>
      </c>
      <c r="M19954" t="s">
        <v>63153</v>
      </c>
    </row>
    <row r="19955" spans="1:13">
      <c r="A19955" s="1" t="s">
        <v>21972</v>
      </c>
      <c r="B19955">
        <v>5.2539147029029498E-7</v>
      </c>
      <c r="C19955" s="1">
        <v>3.65898660994271E-6</v>
      </c>
      <c r="D19955">
        <v>0.98387096774193505</v>
      </c>
      <c r="E19955">
        <v>1</v>
      </c>
      <c r="F19955">
        <v>1</v>
      </c>
      <c r="G19955">
        <v>1</v>
      </c>
      <c r="H19955">
        <v>1</v>
      </c>
      <c r="I19955">
        <v>0.97727272727272696</v>
      </c>
      <c r="J19955" s="1" t="s">
        <v>23229</v>
      </c>
      <c r="K19955" t="s">
        <v>23237</v>
      </c>
      <c r="L19955" t="s">
        <v>63154</v>
      </c>
      <c r="M19955" t="s">
        <v>63155</v>
      </c>
    </row>
    <row r="19956" spans="1:13">
      <c r="A19956" s="1" t="s">
        <v>21973</v>
      </c>
      <c r="B19956">
        <v>1.1797972455184099E-5</v>
      </c>
      <c r="C19956" s="1">
        <v>6.98382150827207E-6</v>
      </c>
      <c r="D19956">
        <v>1</v>
      </c>
      <c r="E19956">
        <v>1</v>
      </c>
      <c r="F19956">
        <v>0.93137254901960798</v>
      </c>
      <c r="G19956">
        <v>1</v>
      </c>
      <c r="H19956">
        <v>1</v>
      </c>
      <c r="I19956">
        <v>1</v>
      </c>
      <c r="J19956" s="1">
        <v>1</v>
      </c>
      <c r="K19956" t="s">
        <v>23239</v>
      </c>
      <c r="L19956" t="s">
        <v>63156</v>
      </c>
      <c r="M19956" t="s">
        <v>63157</v>
      </c>
    </row>
    <row r="19957" spans="1:13">
      <c r="A19957" s="1" t="s">
        <v>21974</v>
      </c>
      <c r="B19957">
        <v>2.1329934270908899E-5</v>
      </c>
      <c r="C19957" s="1">
        <v>3.9761268120046701E-5</v>
      </c>
      <c r="D19957">
        <v>8.6206896551724102E-2</v>
      </c>
      <c r="E19957">
        <v>6.9620253164557E-2</v>
      </c>
      <c r="F19957">
        <v>0.17378048780487801</v>
      </c>
      <c r="G19957">
        <v>0.45</v>
      </c>
      <c r="H19957">
        <v>0</v>
      </c>
      <c r="I19957">
        <v>4.7619047619047603E-2</v>
      </c>
      <c r="J19957" s="1" t="s">
        <v>23229</v>
      </c>
      <c r="K19957" t="s">
        <v>23241</v>
      </c>
      <c r="L19957" t="s">
        <v>63158</v>
      </c>
      <c r="M19957" t="s">
        <v>63159</v>
      </c>
    </row>
    <row r="19958" spans="1:13">
      <c r="A19958" s="1" t="s">
        <v>21975</v>
      </c>
      <c r="B19958">
        <v>2.2690095630275401E-5</v>
      </c>
      <c r="C19958" s="1">
        <v>2.4403106640261402E-6</v>
      </c>
      <c r="D19958">
        <v>0.92</v>
      </c>
      <c r="E19958">
        <v>0.93373493975903599</v>
      </c>
      <c r="F19958">
        <v>0.996</v>
      </c>
      <c r="G19958">
        <v>1</v>
      </c>
      <c r="H19958">
        <v>0.99418604651162801</v>
      </c>
      <c r="I19958">
        <v>0.97499999999999998</v>
      </c>
      <c r="J19958" s="1">
        <v>1</v>
      </c>
      <c r="K19958" t="s">
        <v>23241</v>
      </c>
      <c r="L19958" t="s">
        <v>63160</v>
      </c>
      <c r="M19958" t="s">
        <v>63161</v>
      </c>
    </row>
    <row r="19959" spans="1:13">
      <c r="A19959" s="1" t="s">
        <v>21976</v>
      </c>
      <c r="B19959">
        <v>6.8808125378745996E-5</v>
      </c>
      <c r="C19959" s="1">
        <v>5.5668382319833903E-5</v>
      </c>
      <c r="D19959">
        <v>0.984375</v>
      </c>
      <c r="E19959">
        <v>0.98351648351648302</v>
      </c>
      <c r="F19959">
        <v>0.61538461538461497</v>
      </c>
      <c r="G19959">
        <v>0.97058823529411797</v>
      </c>
      <c r="H19959">
        <v>0.88172043010752699</v>
      </c>
      <c r="I19959">
        <v>0.96212121212121204</v>
      </c>
      <c r="J19959" s="1">
        <v>0.875</v>
      </c>
      <c r="K19959" t="s">
        <v>23240</v>
      </c>
      <c r="L19959" t="s">
        <v>63162</v>
      </c>
      <c r="M19959" t="s">
        <v>63163</v>
      </c>
    </row>
    <row r="19960" spans="1:13">
      <c r="A19960" s="1" t="s">
        <v>21977</v>
      </c>
      <c r="B19960">
        <v>4.9260148195591799E-8</v>
      </c>
      <c r="C19960" s="1">
        <v>1.2083238681066701E-8</v>
      </c>
      <c r="D19960">
        <v>1</v>
      </c>
      <c r="E19960">
        <v>1</v>
      </c>
      <c r="F19960">
        <v>0.99734042553191504</v>
      </c>
      <c r="G19960">
        <v>1</v>
      </c>
      <c r="H19960">
        <v>1</v>
      </c>
      <c r="I19960">
        <v>1</v>
      </c>
      <c r="J19960" s="1">
        <v>0.27272727272727298</v>
      </c>
      <c r="K19960" t="s">
        <v>23239</v>
      </c>
      <c r="L19960" t="s">
        <v>63164</v>
      </c>
      <c r="M19960" t="s">
        <v>63165</v>
      </c>
    </row>
    <row r="19961" spans="1:13">
      <c r="A19961" s="1" t="s">
        <v>21978</v>
      </c>
      <c r="B19961">
        <v>1.3600324535578199E-4</v>
      </c>
      <c r="C19961" s="1">
        <v>1.63222136390464E-8</v>
      </c>
      <c r="D19961">
        <v>0.36666666666666697</v>
      </c>
      <c r="E19961">
        <v>0.64473684210526305</v>
      </c>
      <c r="F19961">
        <v>0.22661870503597101</v>
      </c>
      <c r="G19961">
        <v>0.89285714285714302</v>
      </c>
      <c r="H19961">
        <v>0.36206896551724099</v>
      </c>
      <c r="I19961">
        <v>0.64583333333333304</v>
      </c>
      <c r="J19961" s="1">
        <v>0.45454545454545497</v>
      </c>
      <c r="K19961" t="s">
        <v>23241</v>
      </c>
      <c r="L19961" t="s">
        <v>63166</v>
      </c>
      <c r="M19961" t="s">
        <v>63167</v>
      </c>
    </row>
    <row r="19962" spans="1:13">
      <c r="A19962" s="1" t="s">
        <v>21979</v>
      </c>
      <c r="B19962">
        <v>5.1596992411926797E-6</v>
      </c>
      <c r="C19962" s="1">
        <v>1.5578858867965801E-5</v>
      </c>
      <c r="D19962">
        <v>1</v>
      </c>
      <c r="E19962">
        <v>0.96666666666666701</v>
      </c>
      <c r="F19962">
        <v>0.99668874172185395</v>
      </c>
      <c r="G19962">
        <v>0.98148148148148195</v>
      </c>
      <c r="H19962">
        <v>0.965753424657534</v>
      </c>
      <c r="I19962">
        <v>1</v>
      </c>
      <c r="J19962" s="1" t="s">
        <v>23229</v>
      </c>
      <c r="K19962" t="s">
        <v>23241</v>
      </c>
      <c r="L19962" t="s">
        <v>63168</v>
      </c>
      <c r="M19962" t="s">
        <v>63169</v>
      </c>
    </row>
    <row r="19963" spans="1:13">
      <c r="A19963" s="1" t="s">
        <v>21980</v>
      </c>
      <c r="B19963">
        <v>2.4161214104701302E-7</v>
      </c>
      <c r="C19963" s="1">
        <v>6.2672910610571404E-7</v>
      </c>
      <c r="D19963">
        <v>1</v>
      </c>
      <c r="E19963">
        <v>0.89534883720930203</v>
      </c>
      <c r="F19963">
        <v>1</v>
      </c>
      <c r="G19963">
        <v>1</v>
      </c>
      <c r="H19963">
        <v>0.99418604651162801</v>
      </c>
      <c r="I19963">
        <v>1</v>
      </c>
      <c r="J19963" s="1">
        <v>1</v>
      </c>
      <c r="K19963" t="s">
        <v>23241</v>
      </c>
      <c r="L19963" t="s">
        <v>63170</v>
      </c>
      <c r="M19963" t="s">
        <v>63171</v>
      </c>
    </row>
    <row r="19964" spans="1:13">
      <c r="A19964" s="1" t="s">
        <v>21981</v>
      </c>
      <c r="B19964">
        <v>5.7878451926942101E-5</v>
      </c>
      <c r="C19964" s="1">
        <v>1.19470704100606E-7</v>
      </c>
      <c r="D19964">
        <v>3.2258064516128997E-2</v>
      </c>
      <c r="E19964">
        <v>0.36931818181818199</v>
      </c>
      <c r="F19964">
        <v>0</v>
      </c>
      <c r="G19964">
        <v>0</v>
      </c>
      <c r="H19964">
        <v>0</v>
      </c>
      <c r="I19964">
        <v>7.0422535211267599E-3</v>
      </c>
      <c r="J19964" s="1">
        <v>0</v>
      </c>
      <c r="K19964" t="s">
        <v>23241</v>
      </c>
      <c r="L19964" t="s">
        <v>63172</v>
      </c>
      <c r="M19964" t="s">
        <v>63173</v>
      </c>
    </row>
    <row r="19965" spans="1:13">
      <c r="A19965" s="1" t="s">
        <v>21982</v>
      </c>
      <c r="B19965">
        <v>8.59717766476867E-9</v>
      </c>
      <c r="C19965" s="1">
        <v>7.1618211207411404E-7</v>
      </c>
      <c r="D19965">
        <v>1.5625E-2</v>
      </c>
      <c r="E19965">
        <v>0</v>
      </c>
      <c r="F19965">
        <v>2.7624309392265201E-3</v>
      </c>
      <c r="G19965">
        <v>0</v>
      </c>
      <c r="H19965">
        <v>5.4945054945054897E-3</v>
      </c>
      <c r="I19965">
        <v>6.7567567567567597E-3</v>
      </c>
      <c r="J19965" s="1">
        <v>0</v>
      </c>
      <c r="K19965" t="s">
        <v>23240</v>
      </c>
      <c r="L19965" t="s">
        <v>63174</v>
      </c>
      <c r="M19965" t="s">
        <v>63175</v>
      </c>
    </row>
    <row r="19966" spans="1:13">
      <c r="A19966" s="1" t="s">
        <v>21983</v>
      </c>
      <c r="B19966">
        <v>6.8975410770145406E-5</v>
      </c>
      <c r="C19966" s="1">
        <v>1.7956139031366901E-6</v>
      </c>
      <c r="D19966">
        <v>6.6666666666666693E-2</v>
      </c>
      <c r="E19966">
        <v>0.24342105263157901</v>
      </c>
      <c r="F19966">
        <v>0</v>
      </c>
      <c r="G19966">
        <v>0</v>
      </c>
      <c r="H19966">
        <v>1.7543859649122799E-2</v>
      </c>
      <c r="I19966">
        <v>0</v>
      </c>
      <c r="J19966" s="1">
        <v>0.1</v>
      </c>
      <c r="K19966" t="s">
        <v>23241</v>
      </c>
      <c r="L19966" t="s">
        <v>63176</v>
      </c>
      <c r="M19966" t="s">
        <v>63177</v>
      </c>
    </row>
    <row r="19967" spans="1:13">
      <c r="A19967" s="1" t="s">
        <v>21984</v>
      </c>
      <c r="B19967">
        <v>1.5247000769592699E-6</v>
      </c>
      <c r="C19967" s="1">
        <v>4.0716710580392802E-7</v>
      </c>
      <c r="D19967">
        <v>0.72413793103448298</v>
      </c>
      <c r="E19967">
        <v>0.90361445783132499</v>
      </c>
      <c r="F19967">
        <v>0.89814814814814803</v>
      </c>
      <c r="G19967">
        <v>1</v>
      </c>
      <c r="H19967">
        <v>1</v>
      </c>
      <c r="I19967">
        <v>1</v>
      </c>
      <c r="J19967" s="1" t="s">
        <v>23229</v>
      </c>
      <c r="K19967" t="s">
        <v>23241</v>
      </c>
      <c r="L19967" t="s">
        <v>63178</v>
      </c>
      <c r="M19967" t="s">
        <v>63179</v>
      </c>
    </row>
    <row r="19968" spans="1:13">
      <c r="A19968" s="1" t="s">
        <v>21985</v>
      </c>
      <c r="B19968">
        <v>5.63371928840012E-7</v>
      </c>
      <c r="C19968" s="1">
        <v>1.34384090513564E-6</v>
      </c>
      <c r="D19968">
        <v>0</v>
      </c>
      <c r="E19968">
        <v>0</v>
      </c>
      <c r="F19968">
        <v>2.8409090909090901E-3</v>
      </c>
      <c r="G19968">
        <v>0</v>
      </c>
      <c r="H19968">
        <v>1.0638297872340399E-2</v>
      </c>
      <c r="I19968">
        <v>2.0270270270270299E-2</v>
      </c>
      <c r="J19968" s="1">
        <v>0.77272727272727304</v>
      </c>
      <c r="K19968" t="s">
        <v>23241</v>
      </c>
      <c r="L19968" t="s">
        <v>63180</v>
      </c>
      <c r="M19968" t="s">
        <v>63181</v>
      </c>
    </row>
    <row r="19969" spans="1:13">
      <c r="A19969" s="1" t="s">
        <v>21986</v>
      </c>
      <c r="B19969">
        <v>1.0329134079048E-5</v>
      </c>
      <c r="C19969" s="1">
        <v>2.6299135073182299E-7</v>
      </c>
      <c r="D19969">
        <v>0.88333333333333297</v>
      </c>
      <c r="E19969">
        <v>1</v>
      </c>
      <c r="F19969">
        <v>0.986206896551724</v>
      </c>
      <c r="G19969">
        <v>1</v>
      </c>
      <c r="H19969">
        <v>1</v>
      </c>
      <c r="I19969">
        <v>1</v>
      </c>
      <c r="J19969" s="1">
        <v>1</v>
      </c>
      <c r="K19969" t="s">
        <v>23237</v>
      </c>
      <c r="L19969" t="s">
        <v>63182</v>
      </c>
      <c r="M19969" t="s">
        <v>63183</v>
      </c>
    </row>
    <row r="19970" spans="1:13">
      <c r="A19970" s="1" t="s">
        <v>21987</v>
      </c>
      <c r="B19970">
        <v>1.32482681874702E-5</v>
      </c>
      <c r="C19970" s="1">
        <v>2.94311094236026E-6</v>
      </c>
      <c r="D19970">
        <v>1</v>
      </c>
      <c r="E19970">
        <v>1</v>
      </c>
      <c r="F19970">
        <v>0.81428571428571395</v>
      </c>
      <c r="G19970">
        <v>1</v>
      </c>
      <c r="H19970">
        <v>0.83870967741935498</v>
      </c>
      <c r="I19970">
        <v>0.95901639344262302</v>
      </c>
      <c r="J19970" s="1">
        <v>1</v>
      </c>
      <c r="K19970" t="s">
        <v>23238</v>
      </c>
      <c r="L19970" t="s">
        <v>63184</v>
      </c>
      <c r="M19970" t="s">
        <v>63185</v>
      </c>
    </row>
    <row r="19971" spans="1:13">
      <c r="A19971" s="1" t="s">
        <v>21988</v>
      </c>
      <c r="B19971">
        <v>5.4089557415788501E-6</v>
      </c>
      <c r="C19971" s="1">
        <v>3.0006670964759999E-6</v>
      </c>
      <c r="D19971">
        <v>0.984375</v>
      </c>
      <c r="E19971">
        <v>1</v>
      </c>
      <c r="F19971">
        <v>0.98265895953757199</v>
      </c>
      <c r="G19971">
        <v>1</v>
      </c>
      <c r="H19971">
        <v>1</v>
      </c>
      <c r="I19971">
        <v>0.99074074074074103</v>
      </c>
      <c r="J19971" s="1" t="s">
        <v>23229</v>
      </c>
      <c r="K19971" t="s">
        <v>23240</v>
      </c>
      <c r="L19971" t="s">
        <v>63186</v>
      </c>
      <c r="M19971" t="s">
        <v>63187</v>
      </c>
    </row>
    <row r="19972" spans="1:13">
      <c r="A19972" s="1" t="s">
        <v>21989</v>
      </c>
      <c r="B19972">
        <v>6.8690922695268001E-6</v>
      </c>
      <c r="C19972" s="1">
        <v>1.8677965265930201E-6</v>
      </c>
      <c r="D19972">
        <v>0.66666666666666696</v>
      </c>
      <c r="E19972">
        <v>0.80555555555555602</v>
      </c>
      <c r="F19972">
        <v>0.34375</v>
      </c>
      <c r="G19972">
        <v>0.56666666666666698</v>
      </c>
      <c r="H19972">
        <v>0.09</v>
      </c>
      <c r="I19972">
        <v>0.46153846153846201</v>
      </c>
      <c r="J19972" s="1" t="s">
        <v>23229</v>
      </c>
      <c r="K19972" t="s">
        <v>23238</v>
      </c>
      <c r="L19972" t="s">
        <v>63188</v>
      </c>
      <c r="M19972" t="s">
        <v>63189</v>
      </c>
    </row>
    <row r="19973" spans="1:13">
      <c r="A19973" s="1" t="s">
        <v>21990</v>
      </c>
      <c r="B19973">
        <v>1.1006738522735201E-5</v>
      </c>
      <c r="C19973" s="1">
        <v>1.0196927343013001E-6</v>
      </c>
      <c r="D19973">
        <v>0</v>
      </c>
      <c r="E19973">
        <v>4.6511627906976702E-2</v>
      </c>
      <c r="F19973">
        <v>1.7751479289940801E-2</v>
      </c>
      <c r="G19973">
        <v>0</v>
      </c>
      <c r="H19973">
        <v>0</v>
      </c>
      <c r="I19973">
        <v>2.3809523809523801E-2</v>
      </c>
      <c r="J19973" s="1" t="s">
        <v>23229</v>
      </c>
      <c r="K19973" t="s">
        <v>23240</v>
      </c>
      <c r="L19973" t="s">
        <v>63190</v>
      </c>
      <c r="M19973" t="s">
        <v>63191</v>
      </c>
    </row>
    <row r="19974" spans="1:13">
      <c r="A19974" s="1" t="s">
        <v>21991</v>
      </c>
      <c r="B19974">
        <v>3.9201238839319398E-4</v>
      </c>
      <c r="C19974" s="1">
        <v>2.5397756263352299E-8</v>
      </c>
      <c r="D19974">
        <v>6.25E-2</v>
      </c>
      <c r="E19974">
        <v>0</v>
      </c>
      <c r="F19974">
        <v>0.61979166666666696</v>
      </c>
      <c r="G19974">
        <v>0.16666666666666699</v>
      </c>
      <c r="H19974">
        <v>0.701834862385321</v>
      </c>
      <c r="I19974">
        <v>0.120535714285714</v>
      </c>
      <c r="J19974" s="1">
        <v>0</v>
      </c>
      <c r="K19974" t="s">
        <v>23238</v>
      </c>
      <c r="L19974" t="s">
        <v>63192</v>
      </c>
      <c r="M19974" t="s">
        <v>63193</v>
      </c>
    </row>
    <row r="19975" spans="1:13">
      <c r="A19975" s="1" t="s">
        <v>21992</v>
      </c>
      <c r="B19975">
        <v>1.9439726428871101E-8</v>
      </c>
      <c r="C19975" s="1">
        <v>6.6849781170975997E-7</v>
      </c>
      <c r="D19975">
        <v>1</v>
      </c>
      <c r="E19975">
        <v>1</v>
      </c>
      <c r="F19975">
        <v>1</v>
      </c>
      <c r="G19975">
        <v>0.73529411764705899</v>
      </c>
      <c r="H19975">
        <v>0.98507462686567204</v>
      </c>
      <c r="I19975">
        <v>1</v>
      </c>
      <c r="J19975" s="1">
        <v>0</v>
      </c>
      <c r="K19975" t="s">
        <v>23241</v>
      </c>
      <c r="L19975" t="s">
        <v>63194</v>
      </c>
      <c r="M19975" t="s">
        <v>63195</v>
      </c>
    </row>
    <row r="19976" spans="1:13">
      <c r="A19976" s="1" t="s">
        <v>21993</v>
      </c>
      <c r="B19976">
        <v>8.8399160749464201E-5</v>
      </c>
      <c r="C19976" s="1">
        <v>1.5076583174238501E-4</v>
      </c>
      <c r="D19976">
        <v>0.32258064516129004</v>
      </c>
      <c r="E19976">
        <v>6.3218390804598013E-2</v>
      </c>
      <c r="F19976">
        <v>0.24853801169590595</v>
      </c>
      <c r="G19976">
        <v>0</v>
      </c>
      <c r="H19976">
        <v>5.3191489361700262E-3</v>
      </c>
      <c r="I19976">
        <v>1.6666666666667052E-2</v>
      </c>
      <c r="J19976" s="1">
        <v>0</v>
      </c>
      <c r="K19976" t="s">
        <v>23245</v>
      </c>
      <c r="L19976" t="s">
        <v>63196</v>
      </c>
      <c r="M19976" t="s">
        <v>63197</v>
      </c>
    </row>
    <row r="19977" spans="1:13">
      <c r="A19977" s="1" t="s">
        <v>21994</v>
      </c>
      <c r="B19977">
        <v>1.6258894750651199E-6</v>
      </c>
      <c r="C19977" s="1">
        <v>1.14395261952945E-6</v>
      </c>
      <c r="D19977">
        <v>1</v>
      </c>
      <c r="E19977">
        <v>1</v>
      </c>
      <c r="F19977">
        <v>0.95909090909090899</v>
      </c>
      <c r="G19977">
        <v>1</v>
      </c>
      <c r="H19977">
        <v>0.98780487804878003</v>
      </c>
      <c r="I19977">
        <v>0.99</v>
      </c>
      <c r="J19977" s="1" t="s">
        <v>23229</v>
      </c>
      <c r="K19977" t="s">
        <v>23238</v>
      </c>
      <c r="L19977" t="s">
        <v>63198</v>
      </c>
      <c r="M19977" t="s">
        <v>63199</v>
      </c>
    </row>
    <row r="19978" spans="1:13">
      <c r="A19978" s="1" t="s">
        <v>21995</v>
      </c>
      <c r="B19978">
        <v>1.20582779621768E-5</v>
      </c>
      <c r="C19978" s="1">
        <v>6.3311676589851102E-6</v>
      </c>
      <c r="D19978">
        <v>0.31034482758620702</v>
      </c>
      <c r="E19978">
        <v>0.14374999999999999</v>
      </c>
      <c r="F19978">
        <v>0.43650793650793701</v>
      </c>
      <c r="G19978">
        <v>0.80303030303030298</v>
      </c>
      <c r="H19978">
        <v>0.51204819277108404</v>
      </c>
      <c r="I19978">
        <v>0.75</v>
      </c>
      <c r="J19978" s="1">
        <v>1</v>
      </c>
      <c r="K19978" t="s">
        <v>23238</v>
      </c>
      <c r="L19978" t="s">
        <v>63200</v>
      </c>
      <c r="M19978" t="s">
        <v>63201</v>
      </c>
    </row>
    <row r="19979" spans="1:13">
      <c r="A19979" s="1" t="s">
        <v>21996</v>
      </c>
      <c r="B19979">
        <v>1.1427110408971E-10</v>
      </c>
      <c r="C19979" s="1">
        <v>4.0731085088880901E-7</v>
      </c>
      <c r="D19979">
        <v>1</v>
      </c>
      <c r="E19979">
        <v>1</v>
      </c>
      <c r="F19979">
        <v>1</v>
      </c>
      <c r="G19979">
        <v>0.9375</v>
      </c>
      <c r="H19979">
        <v>0.99489795918367396</v>
      </c>
      <c r="I19979">
        <v>0.92857142857142905</v>
      </c>
      <c r="J19979" s="1">
        <v>1</v>
      </c>
      <c r="K19979" t="s">
        <v>23238</v>
      </c>
      <c r="L19979" t="s">
        <v>63202</v>
      </c>
      <c r="M19979" t="s">
        <v>63203</v>
      </c>
    </row>
    <row r="19980" spans="1:13">
      <c r="A19980" s="1" t="s">
        <v>21997</v>
      </c>
      <c r="B19980">
        <v>2.4591358560875399E-6</v>
      </c>
      <c r="C19980" s="1">
        <v>4.8539576928984699E-5</v>
      </c>
      <c r="D19980">
        <v>1</v>
      </c>
      <c r="E19980">
        <v>0.98765432098765404</v>
      </c>
      <c r="F19980">
        <v>0.90196078431372595</v>
      </c>
      <c r="G19980">
        <v>0.987179487179487</v>
      </c>
      <c r="H19980">
        <v>0.83132530120481896</v>
      </c>
      <c r="I19980">
        <v>0.90677966101694896</v>
      </c>
      <c r="J19980" s="1">
        <v>1</v>
      </c>
      <c r="K19980" t="s">
        <v>23240</v>
      </c>
      <c r="L19980" t="s">
        <v>63204</v>
      </c>
      <c r="M19980" t="s">
        <v>63205</v>
      </c>
    </row>
    <row r="19981" spans="1:13">
      <c r="A19981" s="1" t="s">
        <v>21998</v>
      </c>
      <c r="B19981">
        <v>3.5023575789292698E-4</v>
      </c>
      <c r="C19981" s="1">
        <v>1.74546770784931E-4</v>
      </c>
      <c r="D19981">
        <v>0.84375</v>
      </c>
      <c r="E19981">
        <v>0.28813559322033899</v>
      </c>
      <c r="F19981">
        <v>0.92397660818713401</v>
      </c>
      <c r="G19981">
        <v>0.99</v>
      </c>
      <c r="H19981">
        <v>0.98969072164948502</v>
      </c>
      <c r="I19981">
        <v>0.99358974358974395</v>
      </c>
      <c r="J19981" s="1" t="s">
        <v>23229</v>
      </c>
      <c r="K19981" t="s">
        <v>23241</v>
      </c>
      <c r="L19981" t="s">
        <v>63206</v>
      </c>
      <c r="M19981" t="s">
        <v>63207</v>
      </c>
    </row>
    <row r="19982" spans="1:13">
      <c r="A19982" s="1" t="s">
        <v>21999</v>
      </c>
      <c r="B19982">
        <v>1.2416336537860299E-4</v>
      </c>
      <c r="C19982" s="1">
        <v>2.8600301722307099E-5</v>
      </c>
      <c r="D19982">
        <v>0.46666666666666701</v>
      </c>
      <c r="E19982">
        <v>0.48863636363636398</v>
      </c>
      <c r="F19982">
        <v>4.4585987261146501E-2</v>
      </c>
      <c r="G19982">
        <v>0</v>
      </c>
      <c r="H19982">
        <v>0</v>
      </c>
      <c r="I19982">
        <v>8.6206896551724102E-3</v>
      </c>
      <c r="J19982" s="1" t="s">
        <v>23229</v>
      </c>
      <c r="K19982" t="s">
        <v>23242</v>
      </c>
      <c r="L19982" t="s">
        <v>63208</v>
      </c>
      <c r="M19982" t="s">
        <v>63209</v>
      </c>
    </row>
    <row r="19983" spans="1:13">
      <c r="A19983" s="1" t="s">
        <v>22000</v>
      </c>
      <c r="B19983">
        <v>5.8888326274936298E-6</v>
      </c>
      <c r="C19983" s="1">
        <v>4.6755449285780998E-7</v>
      </c>
      <c r="D19983">
        <v>0.87096774193548399</v>
      </c>
      <c r="E19983">
        <v>0.99462365591397806</v>
      </c>
      <c r="F19983">
        <v>0.976683937823834</v>
      </c>
      <c r="G19983">
        <v>1</v>
      </c>
      <c r="H19983">
        <v>0.98958333333333304</v>
      </c>
      <c r="I19983">
        <v>0.95833333333333304</v>
      </c>
      <c r="J19983" s="1">
        <v>1</v>
      </c>
      <c r="K19983" t="s">
        <v>23241</v>
      </c>
      <c r="L19983" t="s">
        <v>63210</v>
      </c>
      <c r="M19983" t="s">
        <v>63211</v>
      </c>
    </row>
    <row r="19984" spans="1:13">
      <c r="A19984" s="1" t="s">
        <v>22001</v>
      </c>
      <c r="B19984">
        <v>1.4872995817182901E-6</v>
      </c>
      <c r="C19984" s="1">
        <v>6.3089772162509704E-6</v>
      </c>
      <c r="D19984">
        <v>0.931034482758621</v>
      </c>
      <c r="E19984">
        <v>0.94594594594594605</v>
      </c>
      <c r="F19984">
        <v>0.99180327868852503</v>
      </c>
      <c r="G19984">
        <v>0.77777777777777801</v>
      </c>
      <c r="H19984">
        <v>0.70833333333333304</v>
      </c>
      <c r="I19984">
        <v>0.83333333333333304</v>
      </c>
      <c r="J19984" s="1">
        <v>1</v>
      </c>
      <c r="K19984" t="s">
        <v>23240</v>
      </c>
      <c r="L19984" t="s">
        <v>63212</v>
      </c>
      <c r="M19984" t="s">
        <v>63213</v>
      </c>
    </row>
    <row r="19985" spans="1:13">
      <c r="A19985" s="1" t="s">
        <v>22002</v>
      </c>
      <c r="B19985">
        <v>2.0934030605956402E-5</v>
      </c>
      <c r="C19985" s="1">
        <v>3.7011853339516301E-7</v>
      </c>
      <c r="D19985">
        <v>0.96296296296296302</v>
      </c>
      <c r="E19985">
        <v>0.84146341463414598</v>
      </c>
      <c r="F19985">
        <v>0.990291262135922</v>
      </c>
      <c r="G19985">
        <v>1</v>
      </c>
      <c r="H19985">
        <v>1</v>
      </c>
      <c r="I19985">
        <v>1</v>
      </c>
      <c r="J19985" s="1">
        <v>1</v>
      </c>
      <c r="K19985" t="s">
        <v>23240</v>
      </c>
      <c r="L19985" t="s">
        <v>63214</v>
      </c>
      <c r="M19985" t="s">
        <v>63215</v>
      </c>
    </row>
    <row r="19986" spans="1:13">
      <c r="A19986" s="1" t="s">
        <v>22003</v>
      </c>
      <c r="B19986">
        <v>2.2617444519624E-6</v>
      </c>
      <c r="C19986" s="1">
        <v>2.49146102546792E-5</v>
      </c>
      <c r="D19986">
        <v>0.20833333333333301</v>
      </c>
      <c r="E19986">
        <v>0.06</v>
      </c>
      <c r="F19986">
        <v>1.72413793103448E-2</v>
      </c>
      <c r="G19986">
        <v>8.6956521739130405E-2</v>
      </c>
      <c r="H19986">
        <v>7.3529411764705899E-2</v>
      </c>
      <c r="I19986">
        <v>7.8947368421052599E-2</v>
      </c>
      <c r="J19986" s="1">
        <v>0</v>
      </c>
      <c r="K19986" t="s">
        <v>23239</v>
      </c>
      <c r="L19986" t="s">
        <v>63216</v>
      </c>
      <c r="M19986" t="s">
        <v>63217</v>
      </c>
    </row>
    <row r="19987" spans="1:13">
      <c r="A19987" s="1" t="s">
        <v>22004</v>
      </c>
      <c r="B19987">
        <v>2.8251609134317501E-6</v>
      </c>
      <c r="C19987" s="1">
        <v>7.2119667631577798E-6</v>
      </c>
      <c r="D19987">
        <v>0</v>
      </c>
      <c r="E19987">
        <v>1.0869565217391301E-2</v>
      </c>
      <c r="F19987">
        <v>2.7559055118110201E-2</v>
      </c>
      <c r="G19987">
        <v>4.8387096774193498E-2</v>
      </c>
      <c r="H19987">
        <v>0.180722891566265</v>
      </c>
      <c r="I19987">
        <v>1.63934426229508E-2</v>
      </c>
      <c r="J19987" s="1" t="s">
        <v>23229</v>
      </c>
      <c r="K19987" t="s">
        <v>23241</v>
      </c>
      <c r="L19987" t="s">
        <v>63218</v>
      </c>
      <c r="M19987" t="s">
        <v>63219</v>
      </c>
    </row>
    <row r="19988" spans="1:13">
      <c r="A19988" s="1" t="s">
        <v>22005</v>
      </c>
      <c r="B19988">
        <v>9.2332960288560502E-6</v>
      </c>
      <c r="C19988" s="1">
        <v>2.0177302195902001E-7</v>
      </c>
      <c r="D19988">
        <v>0</v>
      </c>
      <c r="E19988">
        <v>0.132530120481928</v>
      </c>
      <c r="F19988">
        <v>0</v>
      </c>
      <c r="G19988">
        <v>0</v>
      </c>
      <c r="H19988">
        <v>0</v>
      </c>
      <c r="I19988">
        <v>0</v>
      </c>
      <c r="J19988" s="1">
        <v>0</v>
      </c>
      <c r="K19988" t="s">
        <v>23240</v>
      </c>
      <c r="L19988" t="s">
        <v>63220</v>
      </c>
      <c r="M19988" t="s">
        <v>63221</v>
      </c>
    </row>
    <row r="19989" spans="1:13">
      <c r="A19989" s="1" t="s">
        <v>22006</v>
      </c>
      <c r="B19989">
        <v>1.31787819114794E-5</v>
      </c>
      <c r="C19989" s="1">
        <v>3.8957211744763401E-7</v>
      </c>
      <c r="D19989">
        <v>1</v>
      </c>
      <c r="E19989">
        <v>0.99390243902439002</v>
      </c>
      <c r="F19989">
        <v>0.94957983193277296</v>
      </c>
      <c r="G19989">
        <v>1</v>
      </c>
      <c r="H19989">
        <v>0.96590909090909105</v>
      </c>
      <c r="I19989">
        <v>0.97727272727272696</v>
      </c>
      <c r="J19989" s="1">
        <v>1</v>
      </c>
      <c r="K19989" t="s">
        <v>23238</v>
      </c>
      <c r="L19989" t="s">
        <v>63222</v>
      </c>
      <c r="M19989" t="s">
        <v>63223</v>
      </c>
    </row>
    <row r="19990" spans="1:13">
      <c r="A19990" s="1" t="s">
        <v>22007</v>
      </c>
      <c r="B19990">
        <v>2.38199344913664E-5</v>
      </c>
      <c r="C19990" s="1">
        <v>2.1389081784000098E-6</v>
      </c>
      <c r="D19990">
        <v>3.2258064516128997E-2</v>
      </c>
      <c r="E19990">
        <v>8.6956521739130405E-2</v>
      </c>
      <c r="F19990">
        <v>1.03092783505155E-2</v>
      </c>
      <c r="G19990">
        <v>2.5862068965517199E-2</v>
      </c>
      <c r="H19990">
        <v>1.7857142857142901E-2</v>
      </c>
      <c r="I19990">
        <v>3.7499999999999999E-2</v>
      </c>
      <c r="J19990" s="1">
        <v>0</v>
      </c>
      <c r="K19990" t="s">
        <v>23241</v>
      </c>
      <c r="L19990" t="s">
        <v>63224</v>
      </c>
      <c r="M19990" t="s">
        <v>63225</v>
      </c>
    </row>
    <row r="19991" spans="1:13">
      <c r="A19991" s="1" t="s">
        <v>22008</v>
      </c>
      <c r="B19991">
        <v>1.1642094979811899E-5</v>
      </c>
      <c r="C19991" s="1">
        <v>1.5731941327785301E-5</v>
      </c>
      <c r="D19991">
        <v>0.765625</v>
      </c>
      <c r="E19991">
        <v>0.848314606741573</v>
      </c>
      <c r="F19991">
        <v>0.92021276595744705</v>
      </c>
      <c r="G19991">
        <v>1</v>
      </c>
      <c r="H19991">
        <v>0.99450549450549497</v>
      </c>
      <c r="I19991">
        <v>0.99264705882352899</v>
      </c>
      <c r="J19991" s="1">
        <v>1</v>
      </c>
      <c r="K19991" t="s">
        <v>23241</v>
      </c>
      <c r="L19991" t="s">
        <v>63226</v>
      </c>
      <c r="M19991" t="s">
        <v>63227</v>
      </c>
    </row>
    <row r="19992" spans="1:13">
      <c r="A19992" s="1" t="s">
        <v>22009</v>
      </c>
      <c r="B19992">
        <v>1.38202169713076E-6</v>
      </c>
      <c r="C19992" s="1">
        <v>2.8187268909557802E-7</v>
      </c>
      <c r="D19992">
        <v>6.6666666666666693E-2</v>
      </c>
      <c r="E19992">
        <v>2.1505376344085999E-2</v>
      </c>
      <c r="F19992">
        <v>5.40540540540541E-3</v>
      </c>
      <c r="G19992">
        <v>0</v>
      </c>
      <c r="H19992">
        <v>1.85185185185185E-2</v>
      </c>
      <c r="I19992">
        <v>0</v>
      </c>
      <c r="J19992" s="1">
        <v>0</v>
      </c>
      <c r="K19992" t="s">
        <v>23238</v>
      </c>
      <c r="L19992" t="s">
        <v>63228</v>
      </c>
      <c r="M19992" t="s">
        <v>63229</v>
      </c>
    </row>
    <row r="19993" spans="1:13">
      <c r="A19993" s="1" t="s">
        <v>22010</v>
      </c>
      <c r="B19993">
        <v>1.9908566006245599E-5</v>
      </c>
      <c r="C19993" s="1">
        <v>1.49108600172384E-6</v>
      </c>
      <c r="D19993">
        <v>0.2</v>
      </c>
      <c r="E19993">
        <v>5.5555555555555601E-2</v>
      </c>
      <c r="F19993">
        <v>9.3283582089552203E-2</v>
      </c>
      <c r="G19993">
        <v>0.2</v>
      </c>
      <c r="H19993">
        <v>0.217741935483871</v>
      </c>
      <c r="I19993">
        <v>0</v>
      </c>
      <c r="J19993" s="1">
        <v>0</v>
      </c>
      <c r="K19993" t="s">
        <v>23242</v>
      </c>
      <c r="L19993" t="s">
        <v>63230</v>
      </c>
      <c r="M19993" t="s">
        <v>63231</v>
      </c>
    </row>
    <row r="19994" spans="1:13">
      <c r="A19994" s="1" t="s">
        <v>22011</v>
      </c>
      <c r="B19994">
        <v>3.2678605336972699E-9</v>
      </c>
      <c r="C19994" s="1">
        <v>1.13238556503939E-5</v>
      </c>
      <c r="D19994">
        <v>1</v>
      </c>
      <c r="E19994">
        <v>1</v>
      </c>
      <c r="F19994">
        <v>1</v>
      </c>
      <c r="G19994">
        <v>0.81578947368421095</v>
      </c>
      <c r="H19994">
        <v>1</v>
      </c>
      <c r="I19994">
        <v>0.94166666666666698</v>
      </c>
      <c r="J19994" s="1">
        <v>1</v>
      </c>
      <c r="K19994" t="s">
        <v>23241</v>
      </c>
      <c r="L19994" t="s">
        <v>63232</v>
      </c>
      <c r="M19994" t="s">
        <v>63233</v>
      </c>
    </row>
    <row r="19995" spans="1:13">
      <c r="A19995" s="1" t="s">
        <v>22012</v>
      </c>
      <c r="B19995">
        <v>6.1504124532322295E-7</v>
      </c>
      <c r="C19995" s="1">
        <v>9.87622150890185E-7</v>
      </c>
      <c r="D19995">
        <v>1</v>
      </c>
      <c r="E19995">
        <v>1</v>
      </c>
      <c r="F19995">
        <v>0.99673202614379097</v>
      </c>
      <c r="G19995">
        <v>0.52173913043478304</v>
      </c>
      <c r="H19995">
        <v>1</v>
      </c>
      <c r="I19995">
        <v>1</v>
      </c>
      <c r="J19995" s="1" t="s">
        <v>23229</v>
      </c>
      <c r="K19995" t="s">
        <v>23239</v>
      </c>
      <c r="L19995" t="s">
        <v>63234</v>
      </c>
      <c r="M19995" t="s">
        <v>63235</v>
      </c>
    </row>
    <row r="19996" spans="1:13">
      <c r="A19996" s="1" t="s">
        <v>22013</v>
      </c>
      <c r="B19996">
        <v>6.6059173287660801E-4</v>
      </c>
      <c r="C19996" s="1">
        <v>1.0994598538726699E-5</v>
      </c>
      <c r="D19996">
        <v>1</v>
      </c>
      <c r="E19996">
        <v>0.63297872340425498</v>
      </c>
      <c r="F19996">
        <v>1</v>
      </c>
      <c r="G19996">
        <v>0.77777777777777801</v>
      </c>
      <c r="H19996">
        <v>1</v>
      </c>
      <c r="I19996">
        <v>1</v>
      </c>
      <c r="J19996" s="1">
        <v>1</v>
      </c>
      <c r="K19996" t="s">
        <v>23239</v>
      </c>
      <c r="L19996" t="s">
        <v>63236</v>
      </c>
      <c r="M19996" t="s">
        <v>63237</v>
      </c>
    </row>
    <row r="19997" spans="1:13">
      <c r="A19997" s="1" t="s">
        <v>22014</v>
      </c>
      <c r="B19997">
        <v>1.09176116931011E-5</v>
      </c>
      <c r="C19997" s="1">
        <v>8.1539576066444794E-6</v>
      </c>
      <c r="D19997">
        <v>2.7777777777777801E-2</v>
      </c>
      <c r="E19997">
        <v>4.5454545454545497E-2</v>
      </c>
      <c r="F19997">
        <v>0.70799999999999996</v>
      </c>
      <c r="G19997">
        <v>0</v>
      </c>
      <c r="H19997">
        <v>0.79824561403508798</v>
      </c>
      <c r="I19997">
        <v>0.17647058823529399</v>
      </c>
      <c r="J19997" s="1" t="s">
        <v>23229</v>
      </c>
      <c r="K19997" t="s">
        <v>23241</v>
      </c>
      <c r="L19997" t="s">
        <v>63238</v>
      </c>
      <c r="M19997" t="s">
        <v>63239</v>
      </c>
    </row>
    <row r="19998" spans="1:13">
      <c r="A19998" s="1" t="s">
        <v>22015</v>
      </c>
      <c r="B19998">
        <v>5.2637091233527205E-7</v>
      </c>
      <c r="C19998" s="1">
        <v>1.283434706343E-6</v>
      </c>
      <c r="D19998">
        <v>0</v>
      </c>
      <c r="E19998">
        <v>5.9523809523809503E-3</v>
      </c>
      <c r="F19998">
        <v>0</v>
      </c>
      <c r="G19998">
        <v>8.1395348837209294E-2</v>
      </c>
      <c r="H19998">
        <v>0</v>
      </c>
      <c r="I19998">
        <v>4.8611111111111098E-2</v>
      </c>
      <c r="J19998" s="1">
        <v>0</v>
      </c>
      <c r="K19998" t="s">
        <v>23242</v>
      </c>
      <c r="L19998" t="s">
        <v>63240</v>
      </c>
      <c r="M19998" t="s">
        <v>63241</v>
      </c>
    </row>
    <row r="19999" spans="1:13">
      <c r="A19999" s="1" t="s">
        <v>22016</v>
      </c>
      <c r="B19999">
        <v>3.4216888450809E-6</v>
      </c>
      <c r="C19999" s="1">
        <v>1.2379670363127901E-5</v>
      </c>
      <c r="D19999">
        <v>0.95161290322580605</v>
      </c>
      <c r="E19999">
        <v>0.92567567567567599</v>
      </c>
      <c r="F19999">
        <v>0.98466257668711699</v>
      </c>
      <c r="G19999">
        <v>1</v>
      </c>
      <c r="H19999">
        <v>0.98701298701298701</v>
      </c>
      <c r="I19999">
        <v>1</v>
      </c>
      <c r="J19999" s="1">
        <v>1</v>
      </c>
      <c r="K19999" t="s">
        <v>23241</v>
      </c>
      <c r="L19999" t="s">
        <v>63242</v>
      </c>
      <c r="M19999" t="s">
        <v>63243</v>
      </c>
    </row>
    <row r="20000" spans="1:13">
      <c r="A20000" s="1" t="s">
        <v>22017</v>
      </c>
      <c r="B20000">
        <v>3.0383715916853901E-8</v>
      </c>
      <c r="C20000" s="1">
        <v>1.78709556467593E-8</v>
      </c>
      <c r="D20000">
        <v>1</v>
      </c>
      <c r="E20000">
        <v>0.98124999999999996</v>
      </c>
      <c r="F20000">
        <v>1</v>
      </c>
      <c r="G20000">
        <v>1</v>
      </c>
      <c r="H20000">
        <v>0.99456521739130399</v>
      </c>
      <c r="I20000">
        <v>1</v>
      </c>
      <c r="J20000" s="1">
        <v>1</v>
      </c>
      <c r="K20000" t="s">
        <v>23238</v>
      </c>
      <c r="L20000" t="s">
        <v>63244</v>
      </c>
      <c r="M20000" t="s">
        <v>63245</v>
      </c>
    </row>
    <row r="20001" spans="1:13">
      <c r="A20001" s="1" t="s">
        <v>22018</v>
      </c>
      <c r="B20001">
        <v>1.2678227261047799E-5</v>
      </c>
      <c r="C20001" s="1">
        <v>6.7747985199815902E-7</v>
      </c>
      <c r="D20001">
        <v>8.3333333333333301E-2</v>
      </c>
      <c r="E20001">
        <v>0.127906976744186</v>
      </c>
      <c r="F20001">
        <v>3.0386740331491701E-2</v>
      </c>
      <c r="G20001">
        <v>3.125E-2</v>
      </c>
      <c r="H20001">
        <v>0</v>
      </c>
      <c r="I20001">
        <v>9.8039215686274508E-3</v>
      </c>
      <c r="J20001" s="1">
        <v>0</v>
      </c>
      <c r="K20001" t="s">
        <v>23241</v>
      </c>
      <c r="L20001" t="s">
        <v>63246</v>
      </c>
      <c r="M20001" t="s">
        <v>63247</v>
      </c>
    </row>
    <row r="20002" spans="1:13">
      <c r="A20002" s="1" t="s">
        <v>22019</v>
      </c>
      <c r="B20002">
        <v>4.3801615339591699E-8</v>
      </c>
      <c r="C20002" s="1">
        <v>5.0886331046098202E-5</v>
      </c>
      <c r="D20002">
        <v>1</v>
      </c>
      <c r="E20002">
        <v>0.72131147540983598</v>
      </c>
      <c r="F20002">
        <v>0.69594594594594605</v>
      </c>
      <c r="G20002">
        <v>0.86538461538461497</v>
      </c>
      <c r="H20002">
        <v>0.88461538461538503</v>
      </c>
      <c r="I20002">
        <v>0.95</v>
      </c>
      <c r="J20002" s="1">
        <v>1</v>
      </c>
      <c r="K20002" t="s">
        <v>23239</v>
      </c>
      <c r="L20002" t="s">
        <v>63248</v>
      </c>
      <c r="M20002" t="s">
        <v>63249</v>
      </c>
    </row>
    <row r="20003" spans="1:13">
      <c r="A20003" s="1" t="s">
        <v>22020</v>
      </c>
      <c r="B20003">
        <v>1.47720189519119E-6</v>
      </c>
      <c r="C20003" s="1">
        <v>3.4173131877010599E-7</v>
      </c>
      <c r="D20003">
        <v>0</v>
      </c>
      <c r="E20003">
        <v>2.1739130434782601E-2</v>
      </c>
      <c r="F20003">
        <v>5.40540540540541E-3</v>
      </c>
      <c r="G20003">
        <v>0</v>
      </c>
      <c r="H20003">
        <v>5.6179775280898901E-3</v>
      </c>
      <c r="I20003">
        <v>0</v>
      </c>
      <c r="J20003" s="1">
        <v>0.68181818181818199</v>
      </c>
      <c r="K20003" t="s">
        <v>23238</v>
      </c>
      <c r="L20003" t="s">
        <v>63250</v>
      </c>
      <c r="M20003" t="s">
        <v>63251</v>
      </c>
    </row>
    <row r="20004" spans="1:13">
      <c r="A20004" s="1" t="s">
        <v>22021</v>
      </c>
      <c r="B20004">
        <v>1.52120556966365E-9</v>
      </c>
      <c r="C20004" s="1">
        <v>1.5238194774701801E-4</v>
      </c>
      <c r="D20004">
        <v>0.64516129032258096</v>
      </c>
      <c r="E20004">
        <v>0.569148936170213</v>
      </c>
      <c r="F20004">
        <v>0.7109375</v>
      </c>
      <c r="G20004">
        <v>0.83333333333333304</v>
      </c>
      <c r="H20004">
        <v>0.54639175257731998</v>
      </c>
      <c r="I20004">
        <v>0.65584415584415601</v>
      </c>
      <c r="J20004" s="1">
        <v>0</v>
      </c>
      <c r="K20004" t="s">
        <v>23240</v>
      </c>
      <c r="L20004" t="s">
        <v>63252</v>
      </c>
      <c r="M20004" t="s">
        <v>63253</v>
      </c>
    </row>
    <row r="20005" spans="1:13">
      <c r="A20005" s="1" t="s">
        <v>22022</v>
      </c>
      <c r="B20005">
        <v>5.1524369489294702E-6</v>
      </c>
      <c r="C20005" s="1">
        <v>4.1349785418090903E-5</v>
      </c>
      <c r="D20005">
        <v>0</v>
      </c>
      <c r="E20005">
        <v>1.0416666666666701E-2</v>
      </c>
      <c r="F20005">
        <v>0</v>
      </c>
      <c r="G20005">
        <v>0.26724137931034497</v>
      </c>
      <c r="H20005">
        <v>8.7719298245613996E-3</v>
      </c>
      <c r="I20005">
        <v>9.8360655737704902E-2</v>
      </c>
      <c r="J20005" s="1">
        <v>0</v>
      </c>
      <c r="K20005" t="s">
        <v>23238</v>
      </c>
      <c r="L20005" t="s">
        <v>63254</v>
      </c>
      <c r="M20005" t="s">
        <v>63255</v>
      </c>
    </row>
    <row r="20006" spans="1:13">
      <c r="A20006" s="1" t="s">
        <v>22023</v>
      </c>
      <c r="B20006">
        <v>5.6489661586184403E-5</v>
      </c>
      <c r="C20006" s="1">
        <v>5.4483799119104703E-5</v>
      </c>
      <c r="D20006">
        <v>0.63043478260869601</v>
      </c>
      <c r="E20006">
        <v>1</v>
      </c>
      <c r="F20006">
        <v>0.76331360946745597</v>
      </c>
      <c r="G20006">
        <v>0.83870967741935498</v>
      </c>
      <c r="H20006">
        <v>0.92666666666666697</v>
      </c>
      <c r="I20006">
        <v>0.707317073170732</v>
      </c>
      <c r="J20006" s="1">
        <v>1</v>
      </c>
      <c r="K20006" t="s">
        <v>23241</v>
      </c>
      <c r="L20006" t="s">
        <v>63256</v>
      </c>
      <c r="M20006" t="s">
        <v>63257</v>
      </c>
    </row>
    <row r="20007" spans="1:13">
      <c r="A20007" s="1" t="s">
        <v>22024</v>
      </c>
      <c r="B20007">
        <v>3.7146738157920598E-5</v>
      </c>
      <c r="C20007" s="1">
        <v>2.9741358832932899E-5</v>
      </c>
      <c r="D20007">
        <v>1</v>
      </c>
      <c r="E20007">
        <v>0.99193548387096797</v>
      </c>
      <c r="F20007">
        <v>0.73008849557522104</v>
      </c>
      <c r="G20007">
        <v>1</v>
      </c>
      <c r="H20007">
        <v>1</v>
      </c>
      <c r="I20007">
        <v>0.9</v>
      </c>
      <c r="J20007" s="1" t="s">
        <v>23229</v>
      </c>
      <c r="K20007" t="s">
        <v>23240</v>
      </c>
      <c r="L20007" t="s">
        <v>63258</v>
      </c>
      <c r="M20007" t="s">
        <v>63259</v>
      </c>
    </row>
    <row r="20008" spans="1:13">
      <c r="A20008" s="1" t="s">
        <v>22025</v>
      </c>
      <c r="B20008">
        <v>5.4933757905452301E-7</v>
      </c>
      <c r="C20008" s="1">
        <v>4.22314282092938E-6</v>
      </c>
      <c r="D20008">
        <v>1</v>
      </c>
      <c r="E20008">
        <v>0.99456521739130399</v>
      </c>
      <c r="F20008">
        <v>0.98941798941798897</v>
      </c>
      <c r="G20008">
        <v>0.7</v>
      </c>
      <c r="H20008">
        <v>0.99404761904761896</v>
      </c>
      <c r="I20008">
        <v>0.87704918032786905</v>
      </c>
      <c r="J20008" s="1">
        <v>1</v>
      </c>
      <c r="K20008" t="s">
        <v>23241</v>
      </c>
      <c r="L20008" t="s">
        <v>63260</v>
      </c>
      <c r="M20008" t="s">
        <v>63261</v>
      </c>
    </row>
    <row r="20009" spans="1:13">
      <c r="A20009" s="1" t="s">
        <v>22026</v>
      </c>
      <c r="B20009">
        <v>3.7646751386936203E-5</v>
      </c>
      <c r="C20009" s="1">
        <v>1.05901143429512E-7</v>
      </c>
      <c r="D20009">
        <v>1</v>
      </c>
      <c r="E20009">
        <v>0.98750000000000004</v>
      </c>
      <c r="F20009">
        <v>0.82180851063829796</v>
      </c>
      <c r="G20009">
        <v>0.98076923076923095</v>
      </c>
      <c r="H20009">
        <v>0.92129629629629595</v>
      </c>
      <c r="I20009">
        <v>0.99528301886792403</v>
      </c>
      <c r="J20009" s="1">
        <v>1</v>
      </c>
      <c r="K20009" t="s">
        <v>23240</v>
      </c>
      <c r="L20009" t="s">
        <v>63262</v>
      </c>
      <c r="M20009" t="s">
        <v>63263</v>
      </c>
    </row>
    <row r="20010" spans="1:13">
      <c r="A20010" s="1" t="s">
        <v>22027</v>
      </c>
      <c r="B20010">
        <v>3.2119001904750999E-4</v>
      </c>
      <c r="C20010" s="1">
        <v>1.16152097699584E-5</v>
      </c>
      <c r="D20010">
        <v>0.71052631578947401</v>
      </c>
      <c r="E20010">
        <v>0.46923076923076901</v>
      </c>
      <c r="F20010">
        <v>0.81007751937984496</v>
      </c>
      <c r="G20010">
        <v>0.22727272727272699</v>
      </c>
      <c r="H20010">
        <v>0.93548387096774199</v>
      </c>
      <c r="I20010">
        <v>0.58771929824561397</v>
      </c>
      <c r="J20010" s="1">
        <v>0.75</v>
      </c>
      <c r="K20010" t="s">
        <v>23238</v>
      </c>
      <c r="L20010" t="s">
        <v>63264</v>
      </c>
      <c r="M20010" t="s">
        <v>63265</v>
      </c>
    </row>
    <row r="20011" spans="1:13">
      <c r="A20011" s="1" t="s">
        <v>22028</v>
      </c>
      <c r="B20011">
        <v>1.26951398746284E-4</v>
      </c>
      <c r="C20011" s="1">
        <v>5.0355857759605896E-4</v>
      </c>
      <c r="D20011">
        <v>0</v>
      </c>
      <c r="E20011">
        <v>0.22727272727272699</v>
      </c>
      <c r="F20011">
        <v>0</v>
      </c>
      <c r="G20011">
        <v>0.95555555555555605</v>
      </c>
      <c r="H20011">
        <v>4.6052631578947401E-2</v>
      </c>
      <c r="I20011">
        <v>0.55000000000000004</v>
      </c>
      <c r="J20011" s="1" t="s">
        <v>23229</v>
      </c>
      <c r="K20011" t="s">
        <v>23242</v>
      </c>
      <c r="L20011" t="s">
        <v>63266</v>
      </c>
      <c r="M20011" t="s">
        <v>63267</v>
      </c>
    </row>
    <row r="20012" spans="1:13">
      <c r="A20012" s="1" t="s">
        <v>22029</v>
      </c>
      <c r="B20012">
        <v>2.6647768334805402E-4</v>
      </c>
      <c r="C20012" s="1">
        <v>1.3774225674838099E-4</v>
      </c>
      <c r="D20012">
        <v>0.984375</v>
      </c>
      <c r="E20012">
        <v>1</v>
      </c>
      <c r="F20012">
        <v>0.59326424870466299</v>
      </c>
      <c r="G20012">
        <v>0.93396226415094297</v>
      </c>
      <c r="H20012">
        <v>0.63063063063063096</v>
      </c>
      <c r="I20012">
        <v>0.93697478991596606</v>
      </c>
      <c r="J20012" s="1">
        <v>1</v>
      </c>
      <c r="K20012" t="s">
        <v>23241</v>
      </c>
      <c r="L20012" t="s">
        <v>63268</v>
      </c>
      <c r="M20012" t="s">
        <v>63269</v>
      </c>
    </row>
    <row r="20013" spans="1:13">
      <c r="A20013" s="1" t="s">
        <v>22030</v>
      </c>
      <c r="B20013">
        <v>2.30048850361128E-10</v>
      </c>
      <c r="C20013" s="1">
        <v>1.2620262305756999E-7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7.3529411764705899E-3</v>
      </c>
      <c r="J20013" s="1" t="s">
        <v>23229</v>
      </c>
      <c r="K20013" t="s">
        <v>23239</v>
      </c>
      <c r="L20013" t="s">
        <v>63270</v>
      </c>
      <c r="M20013" t="s">
        <v>63271</v>
      </c>
    </row>
    <row r="20014" spans="1:13">
      <c r="A20014" s="1" t="s">
        <v>22031</v>
      </c>
      <c r="B20014">
        <v>2.5349448878407001E-6</v>
      </c>
      <c r="C20014" s="1">
        <v>2.3889077575662598E-9</v>
      </c>
      <c r="D20014">
        <v>0.875</v>
      </c>
      <c r="E20014">
        <v>1</v>
      </c>
      <c r="F20014">
        <v>0.99739583333333304</v>
      </c>
      <c r="G20014">
        <v>1</v>
      </c>
      <c r="H20014">
        <v>0.99473684210526303</v>
      </c>
      <c r="I20014">
        <v>1</v>
      </c>
      <c r="J20014" s="1">
        <v>1</v>
      </c>
      <c r="K20014" t="s">
        <v>23239</v>
      </c>
      <c r="L20014" t="s">
        <v>63272</v>
      </c>
      <c r="M20014" t="s">
        <v>63273</v>
      </c>
    </row>
    <row r="20015" spans="1:13">
      <c r="A20015" s="1" t="s">
        <v>22032</v>
      </c>
      <c r="B20015">
        <v>2.6375079992087801E-8</v>
      </c>
      <c r="C20015" s="1">
        <v>9.6264648746418101E-8</v>
      </c>
      <c r="D20015">
        <v>0</v>
      </c>
      <c r="E20015">
        <v>7.0422535211267595E-2</v>
      </c>
      <c r="F20015">
        <v>0</v>
      </c>
      <c r="G20015">
        <v>0</v>
      </c>
      <c r="H20015">
        <v>0</v>
      </c>
      <c r="I20015">
        <v>0</v>
      </c>
      <c r="J20015" s="1">
        <v>0</v>
      </c>
      <c r="K20015" t="s">
        <v>23242</v>
      </c>
      <c r="L20015" t="s">
        <v>63274</v>
      </c>
      <c r="M20015" t="s">
        <v>63275</v>
      </c>
    </row>
    <row r="20016" spans="1:13">
      <c r="A20016" s="1" t="s">
        <v>22033</v>
      </c>
      <c r="B20016">
        <v>1.3544428760163901E-4</v>
      </c>
      <c r="C20016" s="1">
        <v>5.9384880099394696E-4</v>
      </c>
      <c r="D20016">
        <v>0.480769230769231</v>
      </c>
      <c r="E20016">
        <v>0.104166666666667</v>
      </c>
      <c r="F20016">
        <v>0.55673758865248202</v>
      </c>
      <c r="G20016">
        <v>0.88461538461538503</v>
      </c>
      <c r="H20016">
        <v>0.907407407407407</v>
      </c>
      <c r="I20016">
        <v>0.66249999999999998</v>
      </c>
      <c r="J20016" s="1" t="s">
        <v>23229</v>
      </c>
      <c r="K20016" t="s">
        <v>23238</v>
      </c>
      <c r="L20016" t="s">
        <v>63276</v>
      </c>
      <c r="M20016" t="s">
        <v>63277</v>
      </c>
    </row>
    <row r="20017" spans="1:13">
      <c r="A20017" s="1" t="s">
        <v>22034</v>
      </c>
      <c r="B20017">
        <v>1.36194993323502E-5</v>
      </c>
      <c r="C20017" s="1">
        <v>4.9922078635622801E-5</v>
      </c>
      <c r="D20017">
        <v>1</v>
      </c>
      <c r="E20017">
        <v>1</v>
      </c>
      <c r="F20017">
        <v>1</v>
      </c>
      <c r="G20017">
        <v>0.54716981132075504</v>
      </c>
      <c r="H20017">
        <v>0.99038461538461497</v>
      </c>
      <c r="I20017">
        <v>0.83510638297872297</v>
      </c>
      <c r="J20017" s="1">
        <v>1</v>
      </c>
      <c r="K20017" t="s">
        <v>23241</v>
      </c>
      <c r="L20017" t="s">
        <v>63278</v>
      </c>
      <c r="M20017" t="s">
        <v>63279</v>
      </c>
    </row>
    <row r="20018" spans="1:13">
      <c r="A20018" s="1" t="s">
        <v>22035</v>
      </c>
      <c r="B20018">
        <v>8.4152808982708808E-6</v>
      </c>
      <c r="C20018" s="1">
        <v>4.7717157473261303E-5</v>
      </c>
      <c r="D20018">
        <v>0.29411764705882398</v>
      </c>
      <c r="E20018">
        <v>0.37804878048780499</v>
      </c>
      <c r="F20018">
        <v>5.82822085889571E-2</v>
      </c>
      <c r="G20018">
        <v>0.25</v>
      </c>
      <c r="H20018">
        <v>0.152941176470588</v>
      </c>
      <c r="I20018">
        <v>0.233333333333333</v>
      </c>
      <c r="J20018" s="1">
        <v>0</v>
      </c>
      <c r="K20018" t="s">
        <v>23241</v>
      </c>
      <c r="L20018" t="s">
        <v>63280</v>
      </c>
      <c r="M20018" t="s">
        <v>63281</v>
      </c>
    </row>
    <row r="20019" spans="1:13">
      <c r="A20019" s="1" t="s">
        <v>22036</v>
      </c>
      <c r="B20019">
        <v>3.3375886555057702E-6</v>
      </c>
      <c r="C20019" s="1">
        <v>2.4496926100496401E-6</v>
      </c>
      <c r="D20019">
        <v>2.27272727272727E-2</v>
      </c>
      <c r="E20019">
        <v>0</v>
      </c>
      <c r="F20019">
        <v>1.7482517482517501E-2</v>
      </c>
      <c r="G20019">
        <v>0</v>
      </c>
      <c r="H20019">
        <v>0</v>
      </c>
      <c r="I20019">
        <v>0</v>
      </c>
      <c r="J20019" s="1" t="s">
        <v>23229</v>
      </c>
      <c r="K20019" t="s">
        <v>23242</v>
      </c>
      <c r="L20019" t="s">
        <v>63282</v>
      </c>
      <c r="M20019" t="s">
        <v>63283</v>
      </c>
    </row>
    <row r="20020" spans="1:13">
      <c r="A20020" s="1" t="s">
        <v>22037</v>
      </c>
      <c r="B20020">
        <v>8.5649838188808308E-12</v>
      </c>
      <c r="C20020" s="1">
        <v>2.58803306368952E-8</v>
      </c>
      <c r="D20020">
        <v>1</v>
      </c>
      <c r="E20020">
        <v>0.99137931034482796</v>
      </c>
      <c r="F20020">
        <v>1</v>
      </c>
      <c r="G20020">
        <v>1</v>
      </c>
      <c r="H20020">
        <v>1</v>
      </c>
      <c r="I20020">
        <v>1</v>
      </c>
      <c r="J20020" s="1">
        <v>1</v>
      </c>
      <c r="K20020" t="s">
        <v>23240</v>
      </c>
      <c r="L20020" t="s">
        <v>63284</v>
      </c>
      <c r="M20020" t="s">
        <v>63285</v>
      </c>
    </row>
    <row r="20021" spans="1:13">
      <c r="A20021" s="1" t="s">
        <v>22038</v>
      </c>
      <c r="B20021">
        <v>2.8445466771017002E-7</v>
      </c>
      <c r="C20021" s="1">
        <v>2.7856109940220399E-9</v>
      </c>
      <c r="D20021">
        <v>1</v>
      </c>
      <c r="E20021">
        <v>1</v>
      </c>
      <c r="F20021">
        <v>1</v>
      </c>
      <c r="G20021">
        <v>0.97826086956521696</v>
      </c>
      <c r="H20021">
        <v>0.98245614035087703</v>
      </c>
      <c r="I20021">
        <v>1</v>
      </c>
      <c r="J20021" s="1">
        <v>0</v>
      </c>
      <c r="K20021" t="s">
        <v>23242</v>
      </c>
      <c r="L20021" t="s">
        <v>63286</v>
      </c>
      <c r="M20021" t="s">
        <v>63287</v>
      </c>
    </row>
    <row r="20022" spans="1:13">
      <c r="A20022" s="1" t="s">
        <v>22039</v>
      </c>
      <c r="B20022">
        <v>2.7017174267622202E-6</v>
      </c>
      <c r="C20022" s="1">
        <v>2.0606712677550499E-6</v>
      </c>
      <c r="D20022">
        <v>0</v>
      </c>
      <c r="E20022">
        <v>0.13636363636363599</v>
      </c>
      <c r="F20022">
        <v>2.9940119760479E-3</v>
      </c>
      <c r="G20022">
        <v>0</v>
      </c>
      <c r="H20022">
        <v>0</v>
      </c>
      <c r="I20022">
        <v>0</v>
      </c>
      <c r="J20022" s="1" t="s">
        <v>23229</v>
      </c>
      <c r="K20022" t="s">
        <v>23237</v>
      </c>
      <c r="L20022" t="s">
        <v>63288</v>
      </c>
      <c r="M20022" t="s">
        <v>63289</v>
      </c>
    </row>
    <row r="20023" spans="1:13">
      <c r="A20023" s="1" t="s">
        <v>22040</v>
      </c>
      <c r="B20023">
        <v>3.9402404548329404E-6</v>
      </c>
      <c r="C20023" s="1">
        <v>7.0315397220683399E-8</v>
      </c>
      <c r="D20023">
        <v>0.15384615384615399</v>
      </c>
      <c r="E20023">
        <v>0</v>
      </c>
      <c r="F20023">
        <v>3.7593984962406E-3</v>
      </c>
      <c r="G20023">
        <v>0</v>
      </c>
      <c r="H20023">
        <v>0</v>
      </c>
      <c r="I20023">
        <v>0</v>
      </c>
      <c r="J20023" s="1">
        <v>0</v>
      </c>
      <c r="K20023" t="s">
        <v>23238</v>
      </c>
      <c r="L20023" t="s">
        <v>63290</v>
      </c>
      <c r="M20023" t="s">
        <v>63291</v>
      </c>
    </row>
    <row r="20024" spans="1:13">
      <c r="A20024" s="1" t="s">
        <v>22041</v>
      </c>
      <c r="B20024">
        <v>2.4784453725351898E-6</v>
      </c>
      <c r="C20024" s="1">
        <v>6.6641336844364397E-6</v>
      </c>
      <c r="D20024">
        <v>1</v>
      </c>
      <c r="E20024">
        <v>1</v>
      </c>
      <c r="F20024">
        <v>0.68220338983050799</v>
      </c>
      <c r="G20024">
        <v>0.9</v>
      </c>
      <c r="H20024">
        <v>0.83064516129032295</v>
      </c>
      <c r="I20024">
        <v>0.96875</v>
      </c>
      <c r="J20024" s="1" t="s">
        <v>23229</v>
      </c>
      <c r="K20024" t="s">
        <v>23242</v>
      </c>
      <c r="L20024" t="s">
        <v>63292</v>
      </c>
      <c r="M20024" t="s">
        <v>63293</v>
      </c>
    </row>
    <row r="20025" spans="1:13">
      <c r="A20025" s="1" t="s">
        <v>22042</v>
      </c>
      <c r="B20025">
        <v>5.4092980613763201E-5</v>
      </c>
      <c r="C20025" s="1">
        <v>1.06724437094691E-4</v>
      </c>
      <c r="D20025">
        <v>0.875</v>
      </c>
      <c r="E20025">
        <v>1</v>
      </c>
      <c r="F20025">
        <v>0.85106382978723405</v>
      </c>
      <c r="G20025">
        <v>0.73684210526315796</v>
      </c>
      <c r="H20025">
        <v>1</v>
      </c>
      <c r="I20025">
        <v>0.89285714285714302</v>
      </c>
      <c r="J20025" s="1">
        <v>1</v>
      </c>
      <c r="K20025" t="s">
        <v>23237</v>
      </c>
      <c r="L20025" t="s">
        <v>63294</v>
      </c>
      <c r="M20025" t="s">
        <v>63295</v>
      </c>
    </row>
    <row r="20026" spans="1:13">
      <c r="A20026" s="1" t="s">
        <v>22043</v>
      </c>
      <c r="B20026">
        <v>3.1332192263196598E-4</v>
      </c>
      <c r="C20026" s="1">
        <v>3.5532331584542401E-5</v>
      </c>
      <c r="D20026">
        <v>0.75</v>
      </c>
      <c r="E20026">
        <v>0.673684210526316</v>
      </c>
      <c r="F20026">
        <v>0.96666666666666701</v>
      </c>
      <c r="G20026">
        <v>0.99090909090909096</v>
      </c>
      <c r="H20026">
        <v>0.99107142857142905</v>
      </c>
      <c r="I20026">
        <v>0.94957983193277296</v>
      </c>
      <c r="J20026" s="1">
        <v>0.94444444444444398</v>
      </c>
      <c r="K20026" t="s">
        <v>23239</v>
      </c>
      <c r="L20026" t="s">
        <v>63296</v>
      </c>
      <c r="M20026" t="s">
        <v>63297</v>
      </c>
    </row>
    <row r="20027" spans="1:13">
      <c r="A20027" s="1" t="s">
        <v>22044</v>
      </c>
      <c r="B20027">
        <v>2.5603187114318899E-6</v>
      </c>
      <c r="C20027" s="1">
        <v>2.3172269632074499E-6</v>
      </c>
      <c r="D20027">
        <v>0</v>
      </c>
      <c r="E20027">
        <v>0</v>
      </c>
      <c r="F20027">
        <v>3.6458333333333301E-2</v>
      </c>
      <c r="G20027">
        <v>0</v>
      </c>
      <c r="H20027">
        <v>9.8039215686274508E-3</v>
      </c>
      <c r="I20027">
        <v>2.0833333333333301E-2</v>
      </c>
      <c r="J20027" s="1" t="s">
        <v>23229</v>
      </c>
      <c r="K20027" t="s">
        <v>23240</v>
      </c>
      <c r="L20027" t="s">
        <v>63298</v>
      </c>
      <c r="M20027" t="s">
        <v>63299</v>
      </c>
    </row>
    <row r="20028" spans="1:13">
      <c r="A20028" s="1" t="s">
        <v>22045</v>
      </c>
      <c r="B20028">
        <v>5.34604948381234E-8</v>
      </c>
      <c r="C20028" s="1">
        <v>2.2993900857313E-7</v>
      </c>
      <c r="D20028">
        <v>0.98148148148148195</v>
      </c>
      <c r="E20028">
        <v>0.99375000000000002</v>
      </c>
      <c r="F20028">
        <v>0.99691358024691401</v>
      </c>
      <c r="G20028">
        <v>0.95652173913043503</v>
      </c>
      <c r="H20028">
        <v>1</v>
      </c>
      <c r="I20028">
        <v>1</v>
      </c>
      <c r="J20028" s="1">
        <v>0</v>
      </c>
      <c r="K20028" t="s">
        <v>23241</v>
      </c>
      <c r="L20028" t="s">
        <v>63300</v>
      </c>
      <c r="M20028" t="s">
        <v>63301</v>
      </c>
    </row>
    <row r="20029" spans="1:13">
      <c r="A20029" s="1" t="s">
        <v>22046</v>
      </c>
      <c r="B20029">
        <v>1.0742963657864401E-5</v>
      </c>
      <c r="C20029" s="1">
        <v>3.7430721878915401E-5</v>
      </c>
      <c r="D20029">
        <v>1</v>
      </c>
      <c r="E20029">
        <v>1</v>
      </c>
      <c r="F20029">
        <v>1</v>
      </c>
      <c r="G20029">
        <v>0.98245614035087703</v>
      </c>
      <c r="H20029">
        <v>0.99561403508771895</v>
      </c>
      <c r="I20029">
        <v>0.87096774193548399</v>
      </c>
      <c r="J20029" s="1">
        <v>1</v>
      </c>
      <c r="K20029" t="s">
        <v>23238</v>
      </c>
      <c r="L20029" t="s">
        <v>63302</v>
      </c>
      <c r="M20029" t="s">
        <v>63303</v>
      </c>
    </row>
    <row r="20030" spans="1:13">
      <c r="A20030" s="1" t="s">
        <v>22047</v>
      </c>
      <c r="B20030">
        <v>8.0643469453478503E-7</v>
      </c>
      <c r="C20030" s="1">
        <v>3.3508203076996101E-6</v>
      </c>
      <c r="D20030">
        <v>0.94642857142857095</v>
      </c>
      <c r="E20030">
        <v>0.99404761904761896</v>
      </c>
      <c r="F20030">
        <v>0.80333333333333301</v>
      </c>
      <c r="G20030">
        <v>0.98275862068965503</v>
      </c>
      <c r="H20030">
        <v>0.79870129870129902</v>
      </c>
      <c r="I20030">
        <v>0.95454545454545503</v>
      </c>
      <c r="J20030" s="1">
        <v>1</v>
      </c>
      <c r="K20030" t="s">
        <v>23238</v>
      </c>
      <c r="L20030" t="s">
        <v>63304</v>
      </c>
      <c r="M20030" t="s">
        <v>63305</v>
      </c>
    </row>
    <row r="20031" spans="1:13">
      <c r="A20031" s="1" t="s">
        <v>22048</v>
      </c>
      <c r="B20031">
        <v>5.1595718545561901E-5</v>
      </c>
      <c r="C20031" s="1">
        <v>8.3309321922969495E-6</v>
      </c>
      <c r="D20031">
        <v>4.6875E-2</v>
      </c>
      <c r="E20031">
        <v>0.22395833333333301</v>
      </c>
      <c r="F20031">
        <v>0.27319587628865999</v>
      </c>
      <c r="G20031">
        <v>0.64912280701754399</v>
      </c>
      <c r="H20031">
        <v>0.21681415929203501</v>
      </c>
      <c r="I20031">
        <v>0.39669421487603301</v>
      </c>
      <c r="J20031" s="1">
        <v>0.65</v>
      </c>
      <c r="K20031" t="s">
        <v>23239</v>
      </c>
      <c r="L20031" t="s">
        <v>63306</v>
      </c>
      <c r="M20031" t="s">
        <v>63307</v>
      </c>
    </row>
    <row r="20032" spans="1:13">
      <c r="A20032" s="1" t="s">
        <v>22049</v>
      </c>
      <c r="B20032">
        <v>1.1600242490696E-4</v>
      </c>
      <c r="C20032" s="1">
        <v>1.09691529639495E-3</v>
      </c>
      <c r="D20032">
        <v>0.38461538461538503</v>
      </c>
      <c r="E20032">
        <v>0</v>
      </c>
      <c r="F20032">
        <v>0.36477987421383601</v>
      </c>
      <c r="G20032">
        <v>0.93548387096774199</v>
      </c>
      <c r="H20032">
        <v>0.57731958762886604</v>
      </c>
      <c r="I20032">
        <v>0.86440677966101698</v>
      </c>
      <c r="J20032" s="1" t="s">
        <v>23229</v>
      </c>
      <c r="K20032" t="s">
        <v>23238</v>
      </c>
      <c r="L20032" t="s">
        <v>63308</v>
      </c>
      <c r="M20032" t="s">
        <v>63309</v>
      </c>
    </row>
    <row r="20033" spans="1:13">
      <c r="A20033" s="1" t="s">
        <v>22050</v>
      </c>
      <c r="B20033">
        <v>3.8269169146672298E-6</v>
      </c>
      <c r="C20033" s="1">
        <v>2.79983757955182E-5</v>
      </c>
      <c r="D20033">
        <v>0.16666666666666699</v>
      </c>
      <c r="E20033">
        <v>8.4507042253521097E-2</v>
      </c>
      <c r="F20033">
        <v>6.0975609756097601E-2</v>
      </c>
      <c r="G20033">
        <v>0.1</v>
      </c>
      <c r="H20033">
        <v>0.262820512820513</v>
      </c>
      <c r="I20033">
        <v>0.10606060606060599</v>
      </c>
      <c r="J20033" s="1" t="s">
        <v>23229</v>
      </c>
      <c r="K20033" t="s">
        <v>23239</v>
      </c>
      <c r="L20033" t="s">
        <v>63310</v>
      </c>
      <c r="M20033" t="s">
        <v>63311</v>
      </c>
    </row>
    <row r="20034" spans="1:13">
      <c r="A20034" s="1" t="s">
        <v>22051</v>
      </c>
      <c r="B20034">
        <v>8.4072919965498702E-9</v>
      </c>
      <c r="C20034" s="1">
        <v>8.5488246936617698E-5</v>
      </c>
      <c r="D20034">
        <v>0.72222222222222199</v>
      </c>
      <c r="E20034">
        <v>0.75581395348837199</v>
      </c>
      <c r="F20034">
        <v>0.44791666666666702</v>
      </c>
      <c r="G20034">
        <v>1.3157894736842099E-2</v>
      </c>
      <c r="H20034">
        <v>0.36538461538461497</v>
      </c>
      <c r="I20034">
        <v>0.155555555555556</v>
      </c>
      <c r="J20034" s="1">
        <v>0.75</v>
      </c>
      <c r="K20034" t="s">
        <v>23242</v>
      </c>
      <c r="L20034" t="s">
        <v>63312</v>
      </c>
      <c r="M20034" t="s">
        <v>63313</v>
      </c>
    </row>
    <row r="20035" spans="1:13">
      <c r="A20035" s="1" t="s">
        <v>22052</v>
      </c>
      <c r="B20035">
        <v>3.3949471842067298E-7</v>
      </c>
      <c r="C20035" s="1">
        <v>5.60862701178303E-9</v>
      </c>
      <c r="D20035">
        <v>1</v>
      </c>
      <c r="E20035">
        <v>1</v>
      </c>
      <c r="F20035">
        <v>1</v>
      </c>
      <c r="G20035">
        <v>0.64130434782608703</v>
      </c>
      <c r="H20035">
        <v>0.99489795918367396</v>
      </c>
      <c r="I20035">
        <v>0.94871794871794901</v>
      </c>
      <c r="J20035" s="1">
        <v>1</v>
      </c>
      <c r="K20035" t="s">
        <v>23238</v>
      </c>
      <c r="L20035" t="s">
        <v>63314</v>
      </c>
      <c r="M20035" t="s">
        <v>63315</v>
      </c>
    </row>
    <row r="20036" spans="1:13">
      <c r="A20036" s="1" t="s">
        <v>22053</v>
      </c>
      <c r="B20036">
        <v>1.9945993928844301E-6</v>
      </c>
      <c r="C20036" s="1">
        <v>1.55790723144599E-7</v>
      </c>
      <c r="D20036">
        <v>1</v>
      </c>
      <c r="E20036">
        <v>1</v>
      </c>
      <c r="F20036">
        <v>0.68791946308724805</v>
      </c>
      <c r="G20036">
        <v>0.97916666666666696</v>
      </c>
      <c r="H20036">
        <v>0.66438356164383605</v>
      </c>
      <c r="I20036">
        <v>0.88571428571428601</v>
      </c>
      <c r="J20036" s="1">
        <v>1</v>
      </c>
      <c r="K20036" t="s">
        <v>23237</v>
      </c>
      <c r="L20036" t="s">
        <v>63316</v>
      </c>
      <c r="M20036" t="s">
        <v>63317</v>
      </c>
    </row>
    <row r="20037" spans="1:13">
      <c r="A20037" s="1" t="s">
        <v>22054</v>
      </c>
      <c r="B20037">
        <v>1.05812507928718E-4</v>
      </c>
      <c r="C20037" s="1">
        <v>5.6403019775947097E-5</v>
      </c>
      <c r="D20037">
        <v>0.77419354838709697</v>
      </c>
      <c r="E20037">
        <v>0.88829787234042601</v>
      </c>
      <c r="F20037">
        <v>0.46113989637305702</v>
      </c>
      <c r="G20037">
        <v>0.96511627906976705</v>
      </c>
      <c r="H20037">
        <v>0.22500000000000001</v>
      </c>
      <c r="I20037">
        <v>0.87162162162162204</v>
      </c>
      <c r="J20037" s="1">
        <v>1</v>
      </c>
      <c r="K20037" t="s">
        <v>23239</v>
      </c>
      <c r="L20037" t="s">
        <v>63318</v>
      </c>
      <c r="M20037" t="s">
        <v>63319</v>
      </c>
    </row>
    <row r="20038" spans="1:13">
      <c r="A20038" s="1" t="s">
        <v>22055</v>
      </c>
      <c r="B20038">
        <v>3.4105659951880897E-5</v>
      </c>
      <c r="C20038" s="1">
        <v>1.58778966592219E-3</v>
      </c>
      <c r="D20038">
        <v>0.592592592592593</v>
      </c>
      <c r="E20038">
        <v>0.64705882352941202</v>
      </c>
      <c r="F20038">
        <v>0.78712871287128705</v>
      </c>
      <c r="G20038">
        <v>0.66071428571428603</v>
      </c>
      <c r="H20038">
        <v>0.26630434782608697</v>
      </c>
      <c r="I20038">
        <v>0.37378640776699001</v>
      </c>
      <c r="J20038" s="1">
        <v>1</v>
      </c>
      <c r="K20038" t="s">
        <v>23240</v>
      </c>
      <c r="L20038" t="s">
        <v>63320</v>
      </c>
      <c r="M20038" t="s">
        <v>63321</v>
      </c>
    </row>
    <row r="20039" spans="1:13">
      <c r="A20039" s="1" t="s">
        <v>22056</v>
      </c>
      <c r="B20039">
        <v>8.0224367460063599E-7</v>
      </c>
      <c r="C20039" s="1">
        <v>1.8895979050292801E-7</v>
      </c>
      <c r="D20039">
        <v>0.984375</v>
      </c>
      <c r="E20039">
        <v>1</v>
      </c>
      <c r="F20039">
        <v>0.98780487804878003</v>
      </c>
      <c r="G20039">
        <v>1</v>
      </c>
      <c r="H20039">
        <v>1</v>
      </c>
      <c r="I20039">
        <v>1</v>
      </c>
      <c r="J20039" s="1">
        <v>1</v>
      </c>
      <c r="K20039" t="s">
        <v>23241</v>
      </c>
      <c r="L20039" t="s">
        <v>63322</v>
      </c>
      <c r="M20039" t="s">
        <v>63323</v>
      </c>
    </row>
    <row r="20040" spans="1:13">
      <c r="A20040" s="1" t="s">
        <v>22057</v>
      </c>
      <c r="B20040">
        <v>7.4076143664292905E-5</v>
      </c>
      <c r="C20040" s="1">
        <v>2.2232991284245701E-5</v>
      </c>
      <c r="D20040">
        <v>0.890625</v>
      </c>
      <c r="E20040">
        <v>0.98351648351648302</v>
      </c>
      <c r="F20040">
        <v>0.93523316062176198</v>
      </c>
      <c r="G20040">
        <v>0.83673469387755095</v>
      </c>
      <c r="H20040">
        <v>0.88073394495412805</v>
      </c>
      <c r="I20040">
        <v>0.75543478260869601</v>
      </c>
      <c r="J20040" s="1">
        <v>0.13636363636363599</v>
      </c>
      <c r="K20040" t="s">
        <v>23240</v>
      </c>
      <c r="L20040" t="s">
        <v>63324</v>
      </c>
      <c r="M20040" t="s">
        <v>63325</v>
      </c>
    </row>
    <row r="20041" spans="1:13">
      <c r="A20041" s="1" t="s">
        <v>22058</v>
      </c>
      <c r="B20041">
        <v>0</v>
      </c>
      <c r="C20041" s="1">
        <v>0</v>
      </c>
      <c r="D20041">
        <v>1</v>
      </c>
      <c r="E20041">
        <v>1</v>
      </c>
      <c r="F20041">
        <v>1</v>
      </c>
      <c r="G20041">
        <v>1</v>
      </c>
      <c r="H20041">
        <v>1</v>
      </c>
      <c r="I20041">
        <v>1</v>
      </c>
      <c r="J20041" s="1">
        <v>0.13636363636363599</v>
      </c>
      <c r="K20041" t="s">
        <v>23238</v>
      </c>
      <c r="L20041" t="s">
        <v>63326</v>
      </c>
      <c r="M20041" t="s">
        <v>63327</v>
      </c>
    </row>
    <row r="20042" spans="1:13">
      <c r="A20042" s="1" t="s">
        <v>22059</v>
      </c>
      <c r="B20042">
        <v>1.6925484267153001E-6</v>
      </c>
      <c r="C20042" s="1">
        <v>1.43313248049206E-7</v>
      </c>
      <c r="D20042">
        <v>9.6153846153846201E-2</v>
      </c>
      <c r="E20042">
        <v>0</v>
      </c>
      <c r="F20042">
        <v>7.8125E-3</v>
      </c>
      <c r="G20042">
        <v>0</v>
      </c>
      <c r="H20042">
        <v>0</v>
      </c>
      <c r="I20042">
        <v>0</v>
      </c>
      <c r="J20042" s="1">
        <v>0</v>
      </c>
      <c r="K20042" t="s">
        <v>23238</v>
      </c>
      <c r="L20042" t="s">
        <v>63328</v>
      </c>
      <c r="M20042" t="s">
        <v>63329</v>
      </c>
    </row>
    <row r="20043" spans="1:13">
      <c r="A20043" s="1" t="s">
        <v>22060</v>
      </c>
      <c r="B20043">
        <v>6.8890391702184397E-6</v>
      </c>
      <c r="C20043" s="1">
        <v>7.9824242566255202E-6</v>
      </c>
      <c r="D20043">
        <v>0.75</v>
      </c>
      <c r="E20043">
        <v>0.89560439560439598</v>
      </c>
      <c r="F20043">
        <v>0.99735449735449699</v>
      </c>
      <c r="G20043">
        <v>0.97619047619047605</v>
      </c>
      <c r="H20043">
        <v>1</v>
      </c>
      <c r="I20043">
        <v>1</v>
      </c>
      <c r="J20043" s="1">
        <v>1</v>
      </c>
      <c r="K20043" t="s">
        <v>23238</v>
      </c>
      <c r="L20043" t="s">
        <v>63330</v>
      </c>
      <c r="M20043" t="s">
        <v>63331</v>
      </c>
    </row>
    <row r="20044" spans="1:13">
      <c r="A20044" s="1" t="s">
        <v>22061</v>
      </c>
      <c r="B20044">
        <v>1.16536885655927E-4</v>
      </c>
      <c r="C20044" s="1">
        <v>7.3311724588496596E-4</v>
      </c>
      <c r="D20044">
        <v>7.1428571428571397E-2</v>
      </c>
      <c r="E20044">
        <v>0</v>
      </c>
      <c r="F20044">
        <v>0.26302083333333298</v>
      </c>
      <c r="G20044">
        <v>1.7857142857142901E-2</v>
      </c>
      <c r="H20044">
        <v>9.5238095238095195E-3</v>
      </c>
      <c r="I20044">
        <v>4.1666666666666701E-3</v>
      </c>
      <c r="J20044" s="1">
        <v>4.5454545454545497E-2</v>
      </c>
      <c r="K20044" t="s">
        <v>23241</v>
      </c>
      <c r="L20044" t="s">
        <v>63332</v>
      </c>
      <c r="M20044" t="s">
        <v>63333</v>
      </c>
    </row>
    <row r="20045" spans="1:13">
      <c r="A20045" s="1" t="s">
        <v>22062</v>
      </c>
      <c r="B20045">
        <v>1.47875498886526E-5</v>
      </c>
      <c r="C20045" s="1">
        <v>1.3360844107474599E-4</v>
      </c>
      <c r="D20045">
        <v>0.70689655172413801</v>
      </c>
      <c r="E20045">
        <v>0.86263736263736301</v>
      </c>
      <c r="F20045">
        <v>0.844936708860759</v>
      </c>
      <c r="G20045">
        <v>1</v>
      </c>
      <c r="H20045">
        <v>0.92105263157894701</v>
      </c>
      <c r="I20045">
        <v>0.84146341463414598</v>
      </c>
      <c r="J20045" s="1">
        <v>1</v>
      </c>
      <c r="K20045" t="s">
        <v>23241</v>
      </c>
      <c r="L20045" t="s">
        <v>63334</v>
      </c>
      <c r="M20045" t="s">
        <v>63335</v>
      </c>
    </row>
    <row r="20046" spans="1:13">
      <c r="A20046" s="1" t="s">
        <v>22063</v>
      </c>
      <c r="B20046">
        <v>6.3636185730149098E-7</v>
      </c>
      <c r="C20046" s="1">
        <v>7.1191449247189896E-8</v>
      </c>
      <c r="D20046">
        <v>1</v>
      </c>
      <c r="E20046">
        <v>1</v>
      </c>
      <c r="F20046">
        <v>0.97712418300653603</v>
      </c>
      <c r="G20046">
        <v>1</v>
      </c>
      <c r="H20046">
        <v>0.83870967741935498</v>
      </c>
      <c r="I20046">
        <v>0.965753424657534</v>
      </c>
      <c r="J20046" s="1">
        <v>1</v>
      </c>
      <c r="K20046" t="s">
        <v>23238</v>
      </c>
      <c r="L20046" t="s">
        <v>63336</v>
      </c>
      <c r="M20046" t="s">
        <v>63337</v>
      </c>
    </row>
    <row r="20047" spans="1:13">
      <c r="A20047" s="1" t="s">
        <v>22064</v>
      </c>
      <c r="B20047">
        <v>5.0557719843894098E-5</v>
      </c>
      <c r="C20047" s="1">
        <v>7.8913599192154506E-5</v>
      </c>
      <c r="D20047">
        <v>0.93548387096774199</v>
      </c>
      <c r="E20047">
        <v>0.94078947368421095</v>
      </c>
      <c r="F20047">
        <v>0.99324324324324298</v>
      </c>
      <c r="G20047">
        <v>0.96739130434782605</v>
      </c>
      <c r="H20047">
        <v>0.49390243902439002</v>
      </c>
      <c r="I20047">
        <v>0.94166666666666698</v>
      </c>
      <c r="J20047" s="1">
        <v>1</v>
      </c>
      <c r="K20047" t="s">
        <v>23241</v>
      </c>
      <c r="L20047" t="s">
        <v>63338</v>
      </c>
      <c r="M20047" t="s">
        <v>63339</v>
      </c>
    </row>
    <row r="20048" spans="1:13">
      <c r="A20048" s="1" t="s">
        <v>22065</v>
      </c>
      <c r="B20048">
        <v>1.9459756620605702E-6</v>
      </c>
      <c r="C20048" s="1">
        <v>1.84140171426177E-7</v>
      </c>
      <c r="D20048">
        <v>0</v>
      </c>
      <c r="E20048">
        <v>0</v>
      </c>
      <c r="F20048">
        <v>1.3586956521739101E-2</v>
      </c>
      <c r="G20048">
        <v>0</v>
      </c>
      <c r="H20048">
        <v>2.9411764705882401E-2</v>
      </c>
      <c r="I20048">
        <v>0</v>
      </c>
      <c r="J20048" s="1" t="s">
        <v>23229</v>
      </c>
      <c r="K20048" t="s">
        <v>23239</v>
      </c>
      <c r="L20048" t="s">
        <v>63340</v>
      </c>
      <c r="M20048" t="s">
        <v>63341</v>
      </c>
    </row>
    <row r="20049" spans="1:13">
      <c r="A20049" s="1" t="s">
        <v>22066</v>
      </c>
      <c r="B20049">
        <v>1.9584094195134201E-9</v>
      </c>
      <c r="C20049" s="1">
        <v>1.59781234751768E-8</v>
      </c>
      <c r="D20049">
        <v>1</v>
      </c>
      <c r="E20049">
        <v>1</v>
      </c>
      <c r="F20049">
        <v>1</v>
      </c>
      <c r="G20049">
        <v>1</v>
      </c>
      <c r="H20049">
        <v>0.99431818181818199</v>
      </c>
      <c r="I20049">
        <v>0.993506493506494</v>
      </c>
      <c r="J20049" s="1">
        <v>0.71428571428571397</v>
      </c>
      <c r="K20049" t="s">
        <v>23237</v>
      </c>
      <c r="L20049" t="s">
        <v>63342</v>
      </c>
      <c r="M20049" t="s">
        <v>63343</v>
      </c>
    </row>
    <row r="20050" spans="1:13">
      <c r="A20050" s="1" t="s">
        <v>22067</v>
      </c>
      <c r="B20050">
        <v>3.0827757037555802E-9</v>
      </c>
      <c r="C20050" s="1">
        <v>1.6893340207660901E-8</v>
      </c>
      <c r="D20050">
        <v>1</v>
      </c>
      <c r="E20050">
        <v>1</v>
      </c>
      <c r="F20050">
        <v>1</v>
      </c>
      <c r="G20050">
        <v>1</v>
      </c>
      <c r="H20050">
        <v>1</v>
      </c>
      <c r="I20050">
        <v>0.95918367346938804</v>
      </c>
      <c r="J20050" s="1" t="s">
        <v>23229</v>
      </c>
      <c r="K20050" t="s">
        <v>23238</v>
      </c>
      <c r="L20050" t="s">
        <v>63344</v>
      </c>
      <c r="M20050" t="s">
        <v>63345</v>
      </c>
    </row>
    <row r="20051" spans="1:13">
      <c r="A20051" s="1" t="s">
        <v>22068</v>
      </c>
      <c r="B20051">
        <v>1.73196523208514E-7</v>
      </c>
      <c r="C20051" s="1">
        <v>2.8878306410536801E-7</v>
      </c>
      <c r="D20051">
        <v>1</v>
      </c>
      <c r="E20051">
        <v>0.98765432098765404</v>
      </c>
      <c r="F20051">
        <v>0.981578947368421</v>
      </c>
      <c r="G20051">
        <v>1</v>
      </c>
      <c r="H20051">
        <v>1</v>
      </c>
      <c r="I20051">
        <v>1</v>
      </c>
      <c r="J20051" s="1">
        <v>1</v>
      </c>
      <c r="K20051" t="s">
        <v>23240</v>
      </c>
      <c r="L20051" t="s">
        <v>63346</v>
      </c>
      <c r="M20051" t="s">
        <v>63347</v>
      </c>
    </row>
    <row r="20052" spans="1:13">
      <c r="A20052" s="1" t="s">
        <v>22069</v>
      </c>
      <c r="B20052">
        <v>3.4075922554012401E-6</v>
      </c>
      <c r="C20052" s="1">
        <v>5.5374155391943799E-6</v>
      </c>
      <c r="D20052">
        <v>1</v>
      </c>
      <c r="E20052">
        <v>1</v>
      </c>
      <c r="F20052">
        <v>0.84394904458598696</v>
      </c>
      <c r="G20052">
        <v>1</v>
      </c>
      <c r="H20052">
        <v>0.90243902439024404</v>
      </c>
      <c r="I20052">
        <v>0.92592592592592604</v>
      </c>
      <c r="J20052" s="1" t="s">
        <v>23229</v>
      </c>
      <c r="K20052" t="s">
        <v>23241</v>
      </c>
      <c r="L20052" t="s">
        <v>63348</v>
      </c>
      <c r="M20052" t="s">
        <v>63349</v>
      </c>
    </row>
    <row r="20053" spans="1:13">
      <c r="A20053" s="1" t="s">
        <v>22070</v>
      </c>
      <c r="B20053">
        <v>3.8230241717151399E-6</v>
      </c>
      <c r="C20053" s="1">
        <v>5.34262309253952E-5</v>
      </c>
      <c r="D20053">
        <v>0.91071428571428603</v>
      </c>
      <c r="E20053">
        <v>0.97435897435897401</v>
      </c>
      <c r="F20053">
        <v>0.80246913580246904</v>
      </c>
      <c r="G20053">
        <v>0.60526315789473695</v>
      </c>
      <c r="H20053">
        <v>0.91304347826086996</v>
      </c>
      <c r="I20053">
        <v>0.72972972972973005</v>
      </c>
      <c r="J20053" s="1">
        <v>1</v>
      </c>
      <c r="K20053" t="s">
        <v>23241</v>
      </c>
      <c r="L20053" t="s">
        <v>63350</v>
      </c>
      <c r="M20053" t="s">
        <v>63351</v>
      </c>
    </row>
    <row r="20054" spans="1:13">
      <c r="A20054" s="1" t="s">
        <v>22071</v>
      </c>
      <c r="B20054">
        <v>1.5550982820560099E-4</v>
      </c>
      <c r="C20054" s="1">
        <v>6.5502239361196997E-7</v>
      </c>
      <c r="D20054">
        <v>3.8461538461538498E-2</v>
      </c>
      <c r="E20054">
        <v>0.11111111111111099</v>
      </c>
      <c r="F20054">
        <v>5.3763440860215101E-3</v>
      </c>
      <c r="G20054">
        <v>1.7857142857142901E-2</v>
      </c>
      <c r="H20054">
        <v>4.6296296296296302E-3</v>
      </c>
      <c r="I20054">
        <v>9.0909090909090905E-3</v>
      </c>
      <c r="J20054" s="1">
        <v>0</v>
      </c>
      <c r="K20054" t="s">
        <v>23240</v>
      </c>
      <c r="L20054" t="s">
        <v>63352</v>
      </c>
      <c r="M20054" t="s">
        <v>63353</v>
      </c>
    </row>
    <row r="20055" spans="1:13">
      <c r="A20055" s="1" t="s">
        <v>22072</v>
      </c>
      <c r="B20055">
        <v>1.9816728705153601E-4</v>
      </c>
      <c r="C20055" s="1">
        <v>1.0779513247477E-6</v>
      </c>
      <c r="D20055">
        <v>0.69444444444444398</v>
      </c>
      <c r="E20055">
        <v>0.639240506329114</v>
      </c>
      <c r="F20055">
        <v>1</v>
      </c>
      <c r="G20055">
        <v>0.97058823529411797</v>
      </c>
      <c r="H20055">
        <v>1</v>
      </c>
      <c r="I20055">
        <v>0.99</v>
      </c>
      <c r="J20055" s="1">
        <v>1</v>
      </c>
      <c r="K20055" t="s">
        <v>23239</v>
      </c>
      <c r="L20055" t="s">
        <v>63354</v>
      </c>
      <c r="M20055" t="s">
        <v>63355</v>
      </c>
    </row>
    <row r="20056" spans="1:13">
      <c r="A20056" s="1" t="s">
        <v>22073</v>
      </c>
      <c r="B20056">
        <v>2.6605232020738599E-6</v>
      </c>
      <c r="C20056" s="1">
        <v>1.24862584117085E-6</v>
      </c>
      <c r="D20056">
        <v>1</v>
      </c>
      <c r="E20056">
        <v>1</v>
      </c>
      <c r="F20056">
        <v>0.99421965317919103</v>
      </c>
      <c r="G20056">
        <v>0.76666666666666705</v>
      </c>
      <c r="H20056">
        <v>1</v>
      </c>
      <c r="I20056">
        <v>0.94047619047619002</v>
      </c>
      <c r="J20056" s="1">
        <v>1</v>
      </c>
      <c r="K20056" t="s">
        <v>23237</v>
      </c>
      <c r="L20056" t="s">
        <v>63356</v>
      </c>
      <c r="M20056" t="s">
        <v>63357</v>
      </c>
    </row>
    <row r="20057" spans="1:13">
      <c r="A20057" s="1" t="s">
        <v>22074</v>
      </c>
      <c r="B20057">
        <v>1.2889481338797799E-4</v>
      </c>
      <c r="C20057" s="1">
        <v>3.0918419995965297E-5</v>
      </c>
      <c r="D20057">
        <v>0.86666666666666703</v>
      </c>
      <c r="E20057">
        <v>0.43333333333333302</v>
      </c>
      <c r="F20057">
        <v>0.97</v>
      </c>
      <c r="G20057">
        <v>0.93902439024390205</v>
      </c>
      <c r="H20057">
        <v>0.95967741935483897</v>
      </c>
      <c r="I20057">
        <v>0.83571428571428596</v>
      </c>
      <c r="J20057" s="1">
        <v>1</v>
      </c>
      <c r="K20057" t="s">
        <v>23242</v>
      </c>
      <c r="L20057" t="s">
        <v>63358</v>
      </c>
      <c r="M20057" t="s">
        <v>63359</v>
      </c>
    </row>
    <row r="20058" spans="1:13">
      <c r="A20058" s="1" t="s">
        <v>22075</v>
      </c>
      <c r="B20058">
        <v>1.4487664984561199E-5</v>
      </c>
      <c r="C20058" s="1">
        <v>7.5673252411201696E-7</v>
      </c>
      <c r="D20058">
        <v>0.96875</v>
      </c>
      <c r="E20058">
        <v>0.92105263157894701</v>
      </c>
      <c r="F20058">
        <v>1</v>
      </c>
      <c r="G20058">
        <v>0.99056603773584895</v>
      </c>
      <c r="H20058">
        <v>0.98947368421052595</v>
      </c>
      <c r="I20058">
        <v>0.97474747474747503</v>
      </c>
      <c r="J20058" s="1">
        <v>1</v>
      </c>
      <c r="K20058" t="s">
        <v>23238</v>
      </c>
      <c r="L20058" t="s">
        <v>63360</v>
      </c>
      <c r="M20058" t="s">
        <v>63361</v>
      </c>
    </row>
    <row r="20059" spans="1:13">
      <c r="A20059" s="1" t="s">
        <v>22076</v>
      </c>
      <c r="B20059">
        <v>5.5430944649515998E-6</v>
      </c>
      <c r="C20059" s="1">
        <v>8.0688633666156907E-6</v>
      </c>
      <c r="D20059">
        <v>0.134615384615385</v>
      </c>
      <c r="E20059">
        <v>0.27272727272727298</v>
      </c>
      <c r="F20059">
        <v>6.25E-2</v>
      </c>
      <c r="G20059">
        <v>0</v>
      </c>
      <c r="H20059">
        <v>0</v>
      </c>
      <c r="I20059">
        <v>0</v>
      </c>
      <c r="J20059" s="1">
        <v>0</v>
      </c>
      <c r="K20059" t="s">
        <v>23239</v>
      </c>
      <c r="L20059" t="s">
        <v>63362</v>
      </c>
      <c r="M20059" t="s">
        <v>63363</v>
      </c>
    </row>
    <row r="20060" spans="1:13">
      <c r="A20060" s="1" t="s">
        <v>22077</v>
      </c>
      <c r="B20060">
        <v>2.0412216471265102E-6</v>
      </c>
      <c r="C20060" s="1">
        <v>1.7719040040561399E-6</v>
      </c>
      <c r="D20060">
        <v>1</v>
      </c>
      <c r="E20060">
        <v>0.99462365591397806</v>
      </c>
      <c r="F20060">
        <v>0.99668874172185395</v>
      </c>
      <c r="G20060">
        <v>0.71276595744680804</v>
      </c>
      <c r="H20060">
        <v>0.949367088607595</v>
      </c>
      <c r="I20060">
        <v>0.92857142857142905</v>
      </c>
      <c r="J20060" s="1">
        <v>1</v>
      </c>
      <c r="K20060" t="s">
        <v>23238</v>
      </c>
      <c r="L20060" t="s">
        <v>63364</v>
      </c>
      <c r="M20060" t="s">
        <v>63365</v>
      </c>
    </row>
    <row r="20061" spans="1:13">
      <c r="A20061" s="1" t="s">
        <v>22078</v>
      </c>
      <c r="B20061">
        <v>4.3356083010881299E-7</v>
      </c>
      <c r="C20061" s="1">
        <v>1.3851889723814E-6</v>
      </c>
      <c r="D20061">
        <v>1</v>
      </c>
      <c r="E20061">
        <v>1</v>
      </c>
      <c r="F20061">
        <v>1</v>
      </c>
      <c r="G20061">
        <v>0.92500000000000004</v>
      </c>
      <c r="H20061">
        <v>1</v>
      </c>
      <c r="I20061">
        <v>0.90217391304347805</v>
      </c>
      <c r="J20061" s="1" t="s">
        <v>23229</v>
      </c>
      <c r="K20061" t="s">
        <v>23240</v>
      </c>
      <c r="L20061" t="s">
        <v>63366</v>
      </c>
      <c r="M20061" t="s">
        <v>63367</v>
      </c>
    </row>
    <row r="20062" spans="1:13">
      <c r="A20062" s="1" t="s">
        <v>22079</v>
      </c>
      <c r="B20062">
        <v>3.3844932752143497E-7</v>
      </c>
      <c r="C20062" s="1">
        <v>2.9320050436082101E-6</v>
      </c>
      <c r="D20062">
        <v>1</v>
      </c>
      <c r="E20062">
        <v>0.99425287356321801</v>
      </c>
      <c r="F20062">
        <v>0.91379310344827602</v>
      </c>
      <c r="G20062">
        <v>1</v>
      </c>
      <c r="H20062">
        <v>1</v>
      </c>
      <c r="I20062">
        <v>1</v>
      </c>
      <c r="J20062" s="1" t="s">
        <v>23229</v>
      </c>
      <c r="K20062" t="s">
        <v>23238</v>
      </c>
      <c r="L20062" t="s">
        <v>63368</v>
      </c>
      <c r="M20062" t="s">
        <v>63369</v>
      </c>
    </row>
    <row r="20063" spans="1:13">
      <c r="A20063" s="1" t="s">
        <v>22080</v>
      </c>
      <c r="B20063">
        <v>8.8972294776761802E-8</v>
      </c>
      <c r="C20063" s="1">
        <v>1.2240982559515199E-10</v>
      </c>
      <c r="D20063">
        <v>1</v>
      </c>
      <c r="E20063">
        <v>0.99375000000000002</v>
      </c>
      <c r="F20063">
        <v>1</v>
      </c>
      <c r="G20063">
        <v>1</v>
      </c>
      <c r="H20063">
        <v>1</v>
      </c>
      <c r="I20063">
        <v>1</v>
      </c>
      <c r="J20063" s="1">
        <v>0.66666666666666696</v>
      </c>
      <c r="K20063" t="s">
        <v>23238</v>
      </c>
      <c r="L20063" t="s">
        <v>63370</v>
      </c>
      <c r="M20063" t="s">
        <v>63371</v>
      </c>
    </row>
    <row r="20064" spans="1:13">
      <c r="A20064" s="1" t="s">
        <v>22081</v>
      </c>
      <c r="B20064">
        <v>3.8881945600049803E-5</v>
      </c>
      <c r="C20064" s="1">
        <v>5.1802817284306502E-6</v>
      </c>
      <c r="D20064">
        <v>0.82258064516129004</v>
      </c>
      <c r="E20064">
        <v>0.94767441860465096</v>
      </c>
      <c r="F20064">
        <v>0.91666666666666696</v>
      </c>
      <c r="G20064">
        <v>1</v>
      </c>
      <c r="H20064">
        <v>1</v>
      </c>
      <c r="I20064">
        <v>0.98611111111111105</v>
      </c>
      <c r="J20064" s="1" t="s">
        <v>23229</v>
      </c>
      <c r="K20064" t="s">
        <v>23237</v>
      </c>
      <c r="L20064" t="s">
        <v>63372</v>
      </c>
      <c r="M20064" t="s">
        <v>63373</v>
      </c>
    </row>
    <row r="20065" spans="1:13">
      <c r="A20065" s="1" t="s">
        <v>22082</v>
      </c>
      <c r="B20065">
        <v>2.6348282510733402E-6</v>
      </c>
      <c r="C20065" s="1">
        <v>1.5482916027051701E-6</v>
      </c>
      <c r="D20065">
        <v>0.90322580645161299</v>
      </c>
      <c r="E20065">
        <v>0.96875</v>
      </c>
      <c r="F20065">
        <v>0.99742268041237103</v>
      </c>
      <c r="G20065">
        <v>0.96875</v>
      </c>
      <c r="H20065">
        <v>1</v>
      </c>
      <c r="I20065">
        <v>0.97701149425287404</v>
      </c>
      <c r="J20065" s="1" t="s">
        <v>23229</v>
      </c>
      <c r="K20065" t="s">
        <v>23242</v>
      </c>
      <c r="L20065" t="s">
        <v>63374</v>
      </c>
      <c r="M20065" t="s">
        <v>63375</v>
      </c>
    </row>
    <row r="20066" spans="1:13">
      <c r="A20066" s="1" t="s">
        <v>22083</v>
      </c>
      <c r="B20066">
        <v>9.1710251912327803E-7</v>
      </c>
      <c r="C20066" s="1">
        <v>1.3501487282883901E-6</v>
      </c>
      <c r="D20066">
        <v>1</v>
      </c>
      <c r="E20066">
        <v>1</v>
      </c>
      <c r="F20066">
        <v>0.99659863945578198</v>
      </c>
      <c r="G20066">
        <v>0.88235294117647101</v>
      </c>
      <c r="H20066">
        <v>1</v>
      </c>
      <c r="I20066">
        <v>0.98026315789473695</v>
      </c>
      <c r="J20066" s="1">
        <v>1</v>
      </c>
      <c r="K20066" t="s">
        <v>23238</v>
      </c>
      <c r="L20066" t="s">
        <v>63376</v>
      </c>
      <c r="M20066" t="s">
        <v>63377</v>
      </c>
    </row>
    <row r="20067" spans="1:13">
      <c r="A20067" s="1" t="s">
        <v>22084</v>
      </c>
      <c r="B20067">
        <v>9.9797096300094892E-6</v>
      </c>
      <c r="C20067" s="1">
        <v>1.7441305732068399E-6</v>
      </c>
      <c r="D20067">
        <v>0.95161290322580605</v>
      </c>
      <c r="E20067">
        <v>0.98369565217391297</v>
      </c>
      <c r="F20067">
        <v>0.97179487179487201</v>
      </c>
      <c r="G20067">
        <v>0.99122807017543901</v>
      </c>
      <c r="H20067">
        <v>0.98214285714285698</v>
      </c>
      <c r="I20067">
        <v>0.99166666666666703</v>
      </c>
      <c r="J20067" s="1">
        <v>1</v>
      </c>
      <c r="K20067" t="s">
        <v>23238</v>
      </c>
      <c r="L20067" t="s">
        <v>63378</v>
      </c>
      <c r="M20067" t="s">
        <v>63379</v>
      </c>
    </row>
    <row r="20068" spans="1:13">
      <c r="A20068" s="1" t="s">
        <v>22085</v>
      </c>
      <c r="B20068">
        <v>4.0454051447399996E-6</v>
      </c>
      <c r="C20068" s="1">
        <v>4.9881949946044097E-7</v>
      </c>
      <c r="D20068">
        <v>1</v>
      </c>
      <c r="E20068">
        <v>1</v>
      </c>
      <c r="F20068">
        <v>0.993670886075949</v>
      </c>
      <c r="G20068">
        <v>1</v>
      </c>
      <c r="H20068">
        <v>1</v>
      </c>
      <c r="I20068">
        <v>0.89473684210526305</v>
      </c>
      <c r="J20068" s="1" t="s">
        <v>23229</v>
      </c>
      <c r="K20068" t="s">
        <v>23240</v>
      </c>
      <c r="L20068" t="s">
        <v>63380</v>
      </c>
      <c r="M20068" t="s">
        <v>63381</v>
      </c>
    </row>
    <row r="20069" spans="1:13">
      <c r="A20069" s="1" t="s">
        <v>22086</v>
      </c>
      <c r="B20069">
        <v>3.3524150730786502E-6</v>
      </c>
      <c r="C20069" s="1">
        <v>1.23846612861302E-5</v>
      </c>
      <c r="D20069">
        <v>0</v>
      </c>
      <c r="E20069">
        <v>8.4745762711864406E-3</v>
      </c>
      <c r="F20069">
        <v>0</v>
      </c>
      <c r="G20069">
        <v>3.65853658536585E-2</v>
      </c>
      <c r="H20069">
        <v>7.8651685393258397E-2</v>
      </c>
      <c r="I20069">
        <v>6.5934065934065894E-2</v>
      </c>
      <c r="J20069" s="1">
        <v>0</v>
      </c>
      <c r="K20069" t="s">
        <v>23241</v>
      </c>
      <c r="L20069" t="s">
        <v>63382</v>
      </c>
      <c r="M20069" t="s">
        <v>63383</v>
      </c>
    </row>
    <row r="20070" spans="1:13">
      <c r="A20070" s="1" t="s">
        <v>22087</v>
      </c>
      <c r="B20070">
        <v>5.5249398908778301E-6</v>
      </c>
      <c r="C20070" s="1">
        <v>3.3235272761530202E-7</v>
      </c>
      <c r="D20070">
        <v>4.8387096774193498E-2</v>
      </c>
      <c r="E20070">
        <v>0.18292682926829301</v>
      </c>
      <c r="F20070">
        <v>0</v>
      </c>
      <c r="G20070">
        <v>0</v>
      </c>
      <c r="H20070">
        <v>1.26582278481013E-2</v>
      </c>
      <c r="I20070">
        <v>0</v>
      </c>
      <c r="J20070" s="1">
        <v>0</v>
      </c>
      <c r="K20070" t="s">
        <v>23241</v>
      </c>
      <c r="L20070" t="s">
        <v>63384</v>
      </c>
      <c r="M20070" t="s">
        <v>63385</v>
      </c>
    </row>
    <row r="20071" spans="1:13">
      <c r="A20071" s="1" t="s">
        <v>22088</v>
      </c>
      <c r="B20071">
        <v>7.1918636978021203E-6</v>
      </c>
      <c r="C20071" s="1">
        <v>5.1888012067480103E-6</v>
      </c>
      <c r="D20071">
        <v>1.72413793103448E-2</v>
      </c>
      <c r="E20071">
        <v>0</v>
      </c>
      <c r="F20071">
        <v>0</v>
      </c>
      <c r="G20071">
        <v>0.21794871794871801</v>
      </c>
      <c r="H20071">
        <v>3.03030303030303E-2</v>
      </c>
      <c r="I20071">
        <v>0</v>
      </c>
      <c r="J20071" s="1">
        <v>0</v>
      </c>
      <c r="K20071" t="s">
        <v>23242</v>
      </c>
      <c r="L20071" t="s">
        <v>63386</v>
      </c>
      <c r="M20071" t="s">
        <v>63387</v>
      </c>
    </row>
    <row r="20072" spans="1:13">
      <c r="A20072" s="1" t="s">
        <v>22089</v>
      </c>
      <c r="B20072">
        <v>1.27015634458915E-5</v>
      </c>
      <c r="C20072" s="1">
        <v>1.7987463360796498E-5</v>
      </c>
      <c r="D20072">
        <v>9.6774193548387094E-2</v>
      </c>
      <c r="E20072">
        <v>5.74712643678161E-3</v>
      </c>
      <c r="F20072">
        <v>0</v>
      </c>
      <c r="G20072">
        <v>5.8823529411764698E-2</v>
      </c>
      <c r="H20072">
        <v>0</v>
      </c>
      <c r="I20072">
        <v>9.7222222222222196E-2</v>
      </c>
      <c r="J20072" s="1">
        <v>0</v>
      </c>
      <c r="K20072" t="s">
        <v>23242</v>
      </c>
      <c r="L20072" t="s">
        <v>63388</v>
      </c>
      <c r="M20072" t="s">
        <v>63389</v>
      </c>
    </row>
    <row r="20073" spans="1:13">
      <c r="A20073" s="1" t="s">
        <v>22090</v>
      </c>
      <c r="B20073">
        <v>0</v>
      </c>
      <c r="C20073" s="1">
        <v>0</v>
      </c>
      <c r="D20073">
        <v>1</v>
      </c>
      <c r="E20073">
        <v>1</v>
      </c>
      <c r="F20073">
        <v>1</v>
      </c>
      <c r="G20073">
        <v>1</v>
      </c>
      <c r="H20073">
        <v>1</v>
      </c>
      <c r="I20073">
        <v>1</v>
      </c>
      <c r="J20073" s="1">
        <v>0.78571428571428603</v>
      </c>
      <c r="K20073" t="s">
        <v>23238</v>
      </c>
      <c r="L20073" t="s">
        <v>63390</v>
      </c>
      <c r="M20073" t="s">
        <v>63391</v>
      </c>
    </row>
    <row r="20074" spans="1:13">
      <c r="A20074" s="1" t="s">
        <v>22091</v>
      </c>
      <c r="B20074">
        <v>2.0272582465265801E-6</v>
      </c>
      <c r="C20074" s="1">
        <v>5.5716199991206001E-6</v>
      </c>
      <c r="D20074">
        <v>0.984375</v>
      </c>
      <c r="E20074">
        <v>0.98863636363636398</v>
      </c>
      <c r="F20074">
        <v>0.94674556213017702</v>
      </c>
      <c r="G20074">
        <v>0.984375</v>
      </c>
      <c r="H20074">
        <v>1</v>
      </c>
      <c r="I20074">
        <v>0.99074074074074103</v>
      </c>
      <c r="J20074" s="1">
        <v>1</v>
      </c>
      <c r="K20074" t="s">
        <v>23238</v>
      </c>
      <c r="L20074" t="s">
        <v>63392</v>
      </c>
      <c r="M20074" t="s">
        <v>63393</v>
      </c>
    </row>
    <row r="20075" spans="1:13">
      <c r="A20075" s="1" t="s">
        <v>22092</v>
      </c>
      <c r="B20075">
        <v>2.4428196781124501E-8</v>
      </c>
      <c r="C20075" s="1">
        <v>2.2377018213072501E-6</v>
      </c>
      <c r="D20075">
        <v>3.8461538461538498E-2</v>
      </c>
      <c r="E20075">
        <v>0</v>
      </c>
      <c r="F20075">
        <v>0.18333333333333299</v>
      </c>
      <c r="G20075">
        <v>4.8387096774193498E-2</v>
      </c>
      <c r="H20075">
        <v>0.18396226415094299</v>
      </c>
      <c r="I20075">
        <v>4.1666666666666699E-2</v>
      </c>
      <c r="J20075" s="1" t="s">
        <v>23229</v>
      </c>
      <c r="K20075" t="s">
        <v>23241</v>
      </c>
      <c r="L20075" t="s">
        <v>63394</v>
      </c>
      <c r="M20075" t="s">
        <v>63395</v>
      </c>
    </row>
    <row r="20076" spans="1:13">
      <c r="A20076" s="1" t="s">
        <v>22093</v>
      </c>
      <c r="B20076">
        <v>4.2060406337708802E-5</v>
      </c>
      <c r="C20076" s="1">
        <v>2.5298062268472098E-6</v>
      </c>
      <c r="D20076">
        <v>0.83333333333333304</v>
      </c>
      <c r="E20076">
        <v>0.97872340425531901</v>
      </c>
      <c r="F20076">
        <v>0.85824742268041199</v>
      </c>
      <c r="G20076">
        <v>0.84905660377358505</v>
      </c>
      <c r="H20076">
        <v>0.92660550458715596</v>
      </c>
      <c r="I20076">
        <v>0.91525423728813604</v>
      </c>
      <c r="J20076" s="1">
        <v>0.90909090909090895</v>
      </c>
      <c r="K20076" t="s">
        <v>23238</v>
      </c>
      <c r="L20076" t="s">
        <v>63396</v>
      </c>
      <c r="M20076" t="s">
        <v>63397</v>
      </c>
    </row>
    <row r="20077" spans="1:13">
      <c r="A20077" s="1" t="s">
        <v>22094</v>
      </c>
      <c r="B20077">
        <v>9.1992713708018801E-5</v>
      </c>
      <c r="C20077" s="1">
        <v>1.21015851887274E-4</v>
      </c>
      <c r="D20077">
        <v>0.11111111111111099</v>
      </c>
      <c r="E20077">
        <v>0.207317073170732</v>
      </c>
      <c r="F20077">
        <v>0.43292682926829301</v>
      </c>
      <c r="G20077">
        <v>0.58695652173913004</v>
      </c>
      <c r="H20077">
        <v>0.46261682242990698</v>
      </c>
      <c r="I20077">
        <v>0.32291666666666702</v>
      </c>
      <c r="J20077" s="1">
        <v>0</v>
      </c>
      <c r="K20077" t="s">
        <v>23238</v>
      </c>
      <c r="L20077" t="s">
        <v>63398</v>
      </c>
      <c r="M20077" t="s">
        <v>63399</v>
      </c>
    </row>
    <row r="20078" spans="1:13">
      <c r="A20078" s="1" t="s">
        <v>22095</v>
      </c>
      <c r="B20078">
        <v>1.06695999591439E-5</v>
      </c>
      <c r="C20078" s="1">
        <v>5.1057065693243999E-5</v>
      </c>
      <c r="D20078">
        <v>0.92</v>
      </c>
      <c r="E20078">
        <v>0.71875</v>
      </c>
      <c r="F20078">
        <v>0.81372549019607798</v>
      </c>
      <c r="G20078">
        <v>1</v>
      </c>
      <c r="H20078">
        <v>0.98571428571428599</v>
      </c>
      <c r="I20078">
        <v>1</v>
      </c>
      <c r="J20078" s="1">
        <v>1</v>
      </c>
      <c r="K20078" t="s">
        <v>23240</v>
      </c>
      <c r="L20078" t="s">
        <v>63400</v>
      </c>
      <c r="M20078" t="s">
        <v>63401</v>
      </c>
    </row>
    <row r="20079" spans="1:13">
      <c r="A20079" s="1" t="s">
        <v>22096</v>
      </c>
      <c r="B20079">
        <v>1.70127941201333E-4</v>
      </c>
      <c r="C20079" s="1">
        <v>2.6432236636217701E-5</v>
      </c>
      <c r="D20079">
        <v>0.75</v>
      </c>
      <c r="E20079">
        <v>0.3125</v>
      </c>
      <c r="F20079">
        <v>0.95086705202312105</v>
      </c>
      <c r="G20079">
        <v>0.75</v>
      </c>
      <c r="H20079">
        <v>0.9</v>
      </c>
      <c r="I20079">
        <v>0.83333333333333304</v>
      </c>
      <c r="J20079" s="1">
        <v>0.75</v>
      </c>
      <c r="K20079" t="s">
        <v>23238</v>
      </c>
      <c r="L20079" t="s">
        <v>63402</v>
      </c>
      <c r="M20079" t="s">
        <v>63403</v>
      </c>
    </row>
    <row r="20080" spans="1:13">
      <c r="A20080" s="1" t="s">
        <v>22097</v>
      </c>
      <c r="B20080">
        <v>3.54289692214155E-7</v>
      </c>
      <c r="C20080" s="1">
        <v>1.7186117174497099E-12</v>
      </c>
      <c r="D20080">
        <v>3.7037037037037E-2</v>
      </c>
      <c r="E20080">
        <v>0</v>
      </c>
      <c r="F20080">
        <v>0</v>
      </c>
      <c r="G20080">
        <v>0.16666666666666699</v>
      </c>
      <c r="H20080">
        <v>1.13636363636364E-2</v>
      </c>
      <c r="I20080">
        <v>0</v>
      </c>
      <c r="J20080" s="1">
        <v>1</v>
      </c>
      <c r="K20080" t="s">
        <v>23238</v>
      </c>
      <c r="L20080" t="s">
        <v>63404</v>
      </c>
      <c r="M20080" t="s">
        <v>63405</v>
      </c>
    </row>
    <row r="20081" spans="1:13">
      <c r="A20081" s="1" t="s">
        <v>22098</v>
      </c>
      <c r="B20081">
        <v>1.3450492592672999E-5</v>
      </c>
      <c r="C20081" s="1">
        <v>2.5225728920712499E-5</v>
      </c>
      <c r="D20081">
        <v>0.27777777777777801</v>
      </c>
      <c r="E20081">
        <v>0.17948717948717899</v>
      </c>
      <c r="F20081">
        <v>0.10377358490565999</v>
      </c>
      <c r="G20081">
        <v>0</v>
      </c>
      <c r="H20081">
        <v>3.4482758620689703E-2</v>
      </c>
      <c r="I20081">
        <v>5.0847457627118599E-2</v>
      </c>
      <c r="J20081" s="1">
        <v>0</v>
      </c>
      <c r="K20081" t="s">
        <v>23241</v>
      </c>
      <c r="L20081" t="s">
        <v>63406</v>
      </c>
      <c r="M20081" t="s">
        <v>63407</v>
      </c>
    </row>
    <row r="20082" spans="1:13">
      <c r="A20082" s="1" t="s">
        <v>22099</v>
      </c>
      <c r="B20082">
        <v>4.4139328635793402E-5</v>
      </c>
      <c r="C20082" s="1">
        <v>2.6387400011147599E-7</v>
      </c>
      <c r="D20082">
        <v>0.95833333333333304</v>
      </c>
      <c r="E20082">
        <v>0.83333333333333304</v>
      </c>
      <c r="F20082">
        <v>1</v>
      </c>
      <c r="G20082">
        <v>1</v>
      </c>
      <c r="H20082">
        <v>0.99468085106382997</v>
      </c>
      <c r="I20082">
        <v>0.984615384615385</v>
      </c>
      <c r="J20082" s="1">
        <v>1</v>
      </c>
      <c r="K20082" t="s">
        <v>23242</v>
      </c>
      <c r="L20082" t="s">
        <v>63408</v>
      </c>
      <c r="M20082" t="s">
        <v>63409</v>
      </c>
    </row>
    <row r="20083" spans="1:13">
      <c r="A20083" s="1" t="s">
        <v>22100</v>
      </c>
      <c r="B20083">
        <v>6.7231293464204197E-8</v>
      </c>
      <c r="C20083" s="1">
        <v>5.8065704316135202E-9</v>
      </c>
      <c r="D20083">
        <v>0</v>
      </c>
      <c r="E20083">
        <v>0</v>
      </c>
      <c r="F20083">
        <v>0</v>
      </c>
      <c r="G20083">
        <v>8.7719298245613996E-3</v>
      </c>
      <c r="H20083">
        <v>0</v>
      </c>
      <c r="I20083">
        <v>4.8076923076923097E-3</v>
      </c>
      <c r="J20083" s="1">
        <v>1</v>
      </c>
      <c r="K20083" t="s">
        <v>23238</v>
      </c>
      <c r="L20083" t="s">
        <v>63410</v>
      </c>
      <c r="M20083" t="s">
        <v>63411</v>
      </c>
    </row>
    <row r="20084" spans="1:13">
      <c r="A20084" s="1" t="s">
        <v>22101</v>
      </c>
      <c r="B20084">
        <v>9.2740905918135906E-8</v>
      </c>
      <c r="C20084" s="1">
        <v>9.9701690091226597E-7</v>
      </c>
      <c r="D20084">
        <v>0.88888888888888895</v>
      </c>
      <c r="E20084">
        <v>1</v>
      </c>
      <c r="F20084">
        <v>1</v>
      </c>
      <c r="G20084">
        <v>0.98484848484848497</v>
      </c>
      <c r="H20084">
        <v>0.97435897435897401</v>
      </c>
      <c r="I20084">
        <v>0.97872340425531901</v>
      </c>
      <c r="J20084" s="1" t="s">
        <v>23229</v>
      </c>
      <c r="K20084" t="s">
        <v>23238</v>
      </c>
      <c r="L20084" t="s">
        <v>63412</v>
      </c>
      <c r="M20084" t="s">
        <v>63413</v>
      </c>
    </row>
    <row r="20085" spans="1:13">
      <c r="A20085" s="1" t="s">
        <v>22102</v>
      </c>
      <c r="B20085">
        <v>4.8480768210560904E-7</v>
      </c>
      <c r="C20085" s="1">
        <v>5.4556630471758201E-8</v>
      </c>
      <c r="D20085">
        <v>1</v>
      </c>
      <c r="E20085">
        <v>1</v>
      </c>
      <c r="F20085">
        <v>1</v>
      </c>
      <c r="G20085">
        <v>0.8</v>
      </c>
      <c r="H20085">
        <v>0.99253731343283602</v>
      </c>
      <c r="I20085">
        <v>1</v>
      </c>
      <c r="J20085" s="1">
        <v>6.25E-2</v>
      </c>
      <c r="K20085" t="s">
        <v>23241</v>
      </c>
      <c r="L20085" t="s">
        <v>63414</v>
      </c>
      <c r="M20085" t="s">
        <v>63415</v>
      </c>
    </row>
    <row r="20086" spans="1:13">
      <c r="A20086" s="1" t="s">
        <v>22103</v>
      </c>
      <c r="B20086">
        <v>1.08307753096535E-5</v>
      </c>
      <c r="C20086" s="1">
        <v>4.2253374376598897E-6</v>
      </c>
      <c r="D20086">
        <v>1</v>
      </c>
      <c r="E20086">
        <v>1</v>
      </c>
      <c r="F20086">
        <v>0.83916083916083895</v>
      </c>
      <c r="G20086">
        <v>0.94827586206896597</v>
      </c>
      <c r="H20086">
        <v>0.793333333333333</v>
      </c>
      <c r="I20086">
        <v>0.93181818181818199</v>
      </c>
      <c r="J20086" s="1">
        <v>1</v>
      </c>
      <c r="K20086" t="s">
        <v>23238</v>
      </c>
      <c r="L20086" t="s">
        <v>63416</v>
      </c>
      <c r="M20086" t="s">
        <v>63417</v>
      </c>
    </row>
    <row r="20087" spans="1:13">
      <c r="A20087" s="1" t="s">
        <v>22104</v>
      </c>
      <c r="B20087">
        <v>3.51179186357669E-8</v>
      </c>
      <c r="C20087" s="1">
        <v>1.4307090657725901E-6</v>
      </c>
      <c r="D20087">
        <v>0</v>
      </c>
      <c r="E20087">
        <v>0</v>
      </c>
      <c r="F20087">
        <v>0</v>
      </c>
      <c r="G20087">
        <v>0.234375</v>
      </c>
      <c r="H20087">
        <v>0</v>
      </c>
      <c r="I20087">
        <v>1.13636363636364E-2</v>
      </c>
      <c r="J20087" s="1" t="s">
        <v>23229</v>
      </c>
      <c r="K20087" t="s">
        <v>23239</v>
      </c>
      <c r="L20087" t="s">
        <v>63418</v>
      </c>
      <c r="M20087" t="s">
        <v>63419</v>
      </c>
    </row>
    <row r="20088" spans="1:13">
      <c r="A20088" s="1" t="s">
        <v>22105</v>
      </c>
      <c r="B20088">
        <v>1.2995513231588E-4</v>
      </c>
      <c r="C20088" s="1">
        <v>1.1040430452567101E-4</v>
      </c>
      <c r="D20088">
        <v>0.25806451612903197</v>
      </c>
      <c r="E20088">
        <v>0.43125000000000002</v>
      </c>
      <c r="F20088">
        <v>0.46753246753246802</v>
      </c>
      <c r="G20088">
        <v>0.16666666666666699</v>
      </c>
      <c r="H20088">
        <v>0.51</v>
      </c>
      <c r="I20088">
        <v>0.19886363636363599</v>
      </c>
      <c r="J20088" s="1" t="s">
        <v>23229</v>
      </c>
      <c r="K20088" t="s">
        <v>23241</v>
      </c>
      <c r="L20088" t="s">
        <v>63420</v>
      </c>
      <c r="M20088" t="s">
        <v>63421</v>
      </c>
    </row>
    <row r="20089" spans="1:13">
      <c r="A20089" s="1" t="s">
        <v>22106</v>
      </c>
      <c r="B20089">
        <v>1.28039026311436E-7</v>
      </c>
      <c r="C20089" s="1">
        <v>8.4159395042737502E-7</v>
      </c>
      <c r="D20089">
        <v>1</v>
      </c>
      <c r="E20089">
        <v>1</v>
      </c>
      <c r="F20089">
        <v>1</v>
      </c>
      <c r="G20089">
        <v>1</v>
      </c>
      <c r="H20089">
        <v>1</v>
      </c>
      <c r="I20089">
        <v>0.91525423728813604</v>
      </c>
      <c r="J20089" s="1" t="s">
        <v>23229</v>
      </c>
      <c r="K20089" t="s">
        <v>23238</v>
      </c>
      <c r="L20089" t="s">
        <v>63422</v>
      </c>
      <c r="M20089" t="s">
        <v>63423</v>
      </c>
    </row>
    <row r="20090" spans="1:13">
      <c r="A20090" s="1" t="s">
        <v>22107</v>
      </c>
      <c r="B20090">
        <v>2.20992517800557E-5</v>
      </c>
      <c r="C20090" s="1">
        <v>4.4843795459290001E-5</v>
      </c>
      <c r="D20090">
        <v>0.96</v>
      </c>
      <c r="E20090">
        <v>0.98113207547169801</v>
      </c>
      <c r="F20090">
        <v>1</v>
      </c>
      <c r="G20090">
        <v>1</v>
      </c>
      <c r="H20090">
        <v>0.79069767441860495</v>
      </c>
      <c r="I20090">
        <v>0.96739130434782605</v>
      </c>
      <c r="J20090" s="1">
        <v>1</v>
      </c>
      <c r="K20090" t="s">
        <v>23238</v>
      </c>
      <c r="L20090" t="s">
        <v>63424</v>
      </c>
      <c r="M20090" t="s">
        <v>63425</v>
      </c>
    </row>
    <row r="20091" spans="1:13">
      <c r="A20091" s="1" t="s">
        <v>22108</v>
      </c>
      <c r="B20091">
        <v>1.6394010757993701E-5</v>
      </c>
      <c r="C20091" s="1">
        <v>2.3854005217367299E-4</v>
      </c>
      <c r="D20091">
        <v>6.25E-2</v>
      </c>
      <c r="E20091">
        <v>1.0416666666666701E-2</v>
      </c>
      <c r="F20091">
        <v>2.06185567010309E-2</v>
      </c>
      <c r="G20091">
        <v>0.46341463414634099</v>
      </c>
      <c r="H20091">
        <v>0.11467889908256899</v>
      </c>
      <c r="I20091">
        <v>0.26530612244898</v>
      </c>
      <c r="J20091" s="1">
        <v>0.90909090909090895</v>
      </c>
      <c r="K20091" t="s">
        <v>23242</v>
      </c>
      <c r="L20091" t="s">
        <v>63426</v>
      </c>
      <c r="M20091" t="s">
        <v>63427</v>
      </c>
    </row>
    <row r="20092" spans="1:13">
      <c r="A20092" s="1" t="s">
        <v>22109</v>
      </c>
      <c r="B20092">
        <v>5.23550081018481E-5</v>
      </c>
      <c r="C20092" s="1">
        <v>2.8041829567338699E-7</v>
      </c>
      <c r="D20092">
        <v>0.75806451612903203</v>
      </c>
      <c r="E20092">
        <v>0.59659090909090895</v>
      </c>
      <c r="F20092">
        <v>0.996932515337423</v>
      </c>
      <c r="G20092">
        <v>1</v>
      </c>
      <c r="H20092">
        <v>1</v>
      </c>
      <c r="I20092">
        <v>1</v>
      </c>
      <c r="J20092" s="1">
        <v>1</v>
      </c>
      <c r="K20092" t="s">
        <v>23238</v>
      </c>
      <c r="L20092" t="s">
        <v>63428</v>
      </c>
      <c r="M20092" t="s">
        <v>63429</v>
      </c>
    </row>
    <row r="20093" spans="1:13">
      <c r="A20093" s="1" t="s">
        <v>22110</v>
      </c>
      <c r="B20093">
        <v>1.7608113129773101E-8</v>
      </c>
      <c r="C20093" s="1">
        <v>2.2981065060104999E-10</v>
      </c>
      <c r="D20093">
        <v>0</v>
      </c>
      <c r="E20093">
        <v>3.1645569620253201E-2</v>
      </c>
      <c r="F20093">
        <v>1.3761467889908299E-2</v>
      </c>
      <c r="G20093">
        <v>0</v>
      </c>
      <c r="H20093">
        <v>0</v>
      </c>
      <c r="I20093">
        <v>0</v>
      </c>
      <c r="J20093" s="1">
        <v>0</v>
      </c>
      <c r="K20093" t="s">
        <v>23238</v>
      </c>
      <c r="L20093" t="s">
        <v>63430</v>
      </c>
      <c r="M20093" t="s">
        <v>63431</v>
      </c>
    </row>
    <row r="20094" spans="1:13">
      <c r="A20094" s="1" t="s">
        <v>22111</v>
      </c>
      <c r="B20094">
        <v>6.2382396346053403E-5</v>
      </c>
      <c r="C20094" s="1">
        <v>7.9822875801155294E-5</v>
      </c>
      <c r="D20094">
        <v>0.765625</v>
      </c>
      <c r="E20094">
        <v>0.59375</v>
      </c>
      <c r="F20094">
        <v>0.87692307692307703</v>
      </c>
      <c r="G20094">
        <v>0.98148148148148195</v>
      </c>
      <c r="H20094">
        <v>0.83185840707964598</v>
      </c>
      <c r="I20094">
        <v>0.88260869565217404</v>
      </c>
      <c r="J20094" s="1">
        <v>1</v>
      </c>
      <c r="K20094" t="s">
        <v>23237</v>
      </c>
      <c r="L20094" t="s">
        <v>63432</v>
      </c>
      <c r="M20094" t="s">
        <v>63433</v>
      </c>
    </row>
    <row r="20095" spans="1:13">
      <c r="A20095" s="1" t="s">
        <v>22112</v>
      </c>
      <c r="B20095">
        <v>7.36810414899422E-7</v>
      </c>
      <c r="C20095" s="1">
        <v>4.8920817732204905E-7</v>
      </c>
      <c r="D20095">
        <v>0.173913043478261</v>
      </c>
      <c r="E20095">
        <v>0.36363636363636398</v>
      </c>
      <c r="F20095">
        <v>0</v>
      </c>
      <c r="G20095">
        <v>0</v>
      </c>
      <c r="H20095">
        <v>3.4883720930232599E-2</v>
      </c>
      <c r="I20095">
        <v>4.9019607843137303E-2</v>
      </c>
      <c r="J20095" s="1">
        <v>0</v>
      </c>
      <c r="K20095" t="s">
        <v>23237</v>
      </c>
      <c r="L20095" t="s">
        <v>63434</v>
      </c>
      <c r="M20095" t="s">
        <v>63435</v>
      </c>
    </row>
    <row r="20096" spans="1:13">
      <c r="A20096" s="1" t="s">
        <v>22113</v>
      </c>
      <c r="B20096">
        <v>1.88290536768703E-5</v>
      </c>
      <c r="C20096" s="1">
        <v>9.0257555625795302E-6</v>
      </c>
      <c r="D20096">
        <v>1</v>
      </c>
      <c r="E20096">
        <v>0.96</v>
      </c>
      <c r="F20096">
        <v>0.97530864197530898</v>
      </c>
      <c r="G20096">
        <v>0.95588235294117696</v>
      </c>
      <c r="H20096">
        <v>0.78</v>
      </c>
      <c r="I20096">
        <v>0.971830985915493</v>
      </c>
      <c r="J20096" s="1">
        <v>1</v>
      </c>
      <c r="K20096" t="s">
        <v>23241</v>
      </c>
      <c r="L20096" t="s">
        <v>63436</v>
      </c>
      <c r="M20096" t="s">
        <v>63437</v>
      </c>
    </row>
    <row r="20097" spans="1:13">
      <c r="A20097" s="1" t="s">
        <v>22114</v>
      </c>
      <c r="B20097">
        <v>6.9093089019005895E-5</v>
      </c>
      <c r="C20097" s="1">
        <v>4.8680158482629701E-4</v>
      </c>
      <c r="D20097">
        <v>0.25806451612903197</v>
      </c>
      <c r="E20097">
        <v>0.22872340425531901</v>
      </c>
      <c r="F20097">
        <v>2.68817204301075E-2</v>
      </c>
      <c r="G20097">
        <v>0.11111111111111099</v>
      </c>
      <c r="H20097">
        <v>0.15454545454545501</v>
      </c>
      <c r="I20097">
        <v>0.36842105263157898</v>
      </c>
      <c r="J20097" s="1" t="s">
        <v>23229</v>
      </c>
      <c r="K20097" t="s">
        <v>23241</v>
      </c>
      <c r="L20097" t="s">
        <v>63438</v>
      </c>
      <c r="M20097" t="s">
        <v>63439</v>
      </c>
    </row>
    <row r="20098" spans="1:13">
      <c r="A20098" s="1" t="s">
        <v>22115</v>
      </c>
      <c r="B20098">
        <v>4.2213426801490701E-9</v>
      </c>
      <c r="C20098" s="1">
        <v>2.2851626186147598E-8</v>
      </c>
      <c r="D20098">
        <v>0</v>
      </c>
      <c r="E20098">
        <v>0</v>
      </c>
      <c r="F20098">
        <v>0</v>
      </c>
      <c r="G20098">
        <v>1.6129032258064498E-2</v>
      </c>
      <c r="H20098">
        <v>0</v>
      </c>
      <c r="I20098">
        <v>0</v>
      </c>
      <c r="J20098" s="1">
        <v>1</v>
      </c>
      <c r="K20098" t="s">
        <v>23241</v>
      </c>
      <c r="L20098" t="s">
        <v>63440</v>
      </c>
      <c r="M20098" t="s">
        <v>63441</v>
      </c>
    </row>
    <row r="20099" spans="1:13">
      <c r="A20099" s="1" t="s">
        <v>22116</v>
      </c>
      <c r="B20099">
        <v>1.0726070821893501E-5</v>
      </c>
      <c r="C20099" s="1">
        <v>2.0574786039414601E-5</v>
      </c>
      <c r="D20099">
        <v>1</v>
      </c>
      <c r="E20099">
        <v>0.98295454545454497</v>
      </c>
      <c r="F20099">
        <v>0.92253521126760596</v>
      </c>
      <c r="G20099">
        <v>1</v>
      </c>
      <c r="H20099">
        <v>1</v>
      </c>
      <c r="I20099">
        <v>1</v>
      </c>
      <c r="J20099" s="1">
        <v>1</v>
      </c>
      <c r="K20099" t="s">
        <v>23238</v>
      </c>
      <c r="L20099" t="s">
        <v>63442</v>
      </c>
      <c r="M20099" t="s">
        <v>63443</v>
      </c>
    </row>
    <row r="20100" spans="1:13">
      <c r="A20100" s="1" t="s">
        <v>22117</v>
      </c>
      <c r="B20100">
        <v>0</v>
      </c>
      <c r="C20100" s="1">
        <v>0</v>
      </c>
      <c r="D20100">
        <v>1</v>
      </c>
      <c r="E20100">
        <v>1</v>
      </c>
      <c r="F20100">
        <v>1</v>
      </c>
      <c r="G20100">
        <v>1</v>
      </c>
      <c r="H20100">
        <v>1</v>
      </c>
      <c r="I20100">
        <v>1</v>
      </c>
      <c r="J20100" s="1">
        <v>0.54545454545454497</v>
      </c>
      <c r="K20100" t="s">
        <v>23238</v>
      </c>
      <c r="L20100" t="s">
        <v>63444</v>
      </c>
      <c r="M20100" t="s">
        <v>63445</v>
      </c>
    </row>
    <row r="20101" spans="1:13">
      <c r="A20101" s="1" t="s">
        <v>22118</v>
      </c>
      <c r="B20101">
        <v>2.3044900728913401E-6</v>
      </c>
      <c r="C20101" s="1">
        <v>2.3733874754869398E-5</v>
      </c>
      <c r="D20101">
        <v>0</v>
      </c>
      <c r="E20101">
        <v>0</v>
      </c>
      <c r="F20101">
        <v>0</v>
      </c>
      <c r="G20101">
        <v>0.27551020408163301</v>
      </c>
      <c r="H20101">
        <v>5.5045871559633003E-2</v>
      </c>
      <c r="I20101">
        <v>0.22959183673469399</v>
      </c>
      <c r="J20101" s="1" t="s">
        <v>23229</v>
      </c>
      <c r="K20101" t="s">
        <v>23239</v>
      </c>
      <c r="L20101" t="s">
        <v>63446</v>
      </c>
      <c r="M20101" t="s">
        <v>63447</v>
      </c>
    </row>
    <row r="20102" spans="1:13">
      <c r="A20102" s="1" t="s">
        <v>22119</v>
      </c>
      <c r="B20102">
        <v>4.6433808994852098E-7</v>
      </c>
      <c r="C20102" s="1">
        <v>6.4073982805805898E-6</v>
      </c>
      <c r="D20102">
        <v>0.95</v>
      </c>
      <c r="E20102">
        <v>0.98780487804878003</v>
      </c>
      <c r="F20102">
        <v>1</v>
      </c>
      <c r="G20102">
        <v>1</v>
      </c>
      <c r="H20102">
        <v>0.98026315789473695</v>
      </c>
      <c r="I20102">
        <v>1</v>
      </c>
      <c r="J20102" s="1">
        <v>1</v>
      </c>
      <c r="K20102" t="s">
        <v>23242</v>
      </c>
      <c r="L20102" t="s">
        <v>63448</v>
      </c>
      <c r="M20102" t="s">
        <v>63449</v>
      </c>
    </row>
    <row r="20103" spans="1:13">
      <c r="A20103" s="1" t="s">
        <v>22120</v>
      </c>
      <c r="B20103">
        <v>7.0010455885604601E-7</v>
      </c>
      <c r="C20103" s="1">
        <v>3.63193129953852E-5</v>
      </c>
      <c r="D20103">
        <v>0</v>
      </c>
      <c r="E20103">
        <v>0</v>
      </c>
      <c r="F20103">
        <v>0.10540540540540499</v>
      </c>
      <c r="G20103">
        <v>0.266666666666667</v>
      </c>
      <c r="H20103">
        <v>0.25568181818181801</v>
      </c>
      <c r="I20103">
        <v>0.108333333333333</v>
      </c>
      <c r="J20103" s="1" t="s">
        <v>23229</v>
      </c>
      <c r="K20103" t="s">
        <v>23238</v>
      </c>
      <c r="L20103" t="s">
        <v>63450</v>
      </c>
      <c r="M20103" t="s">
        <v>63451</v>
      </c>
    </row>
    <row r="20104" spans="1:13">
      <c r="A20104" s="1" t="s">
        <v>22121</v>
      </c>
      <c r="B20104">
        <v>4.7567624284934403E-5</v>
      </c>
      <c r="C20104" s="1">
        <v>2.3203687919699501E-5</v>
      </c>
      <c r="D20104">
        <v>0.34482758620689702</v>
      </c>
      <c r="E20104">
        <v>0.55813953488372103</v>
      </c>
      <c r="F20104">
        <v>0.60632183908046</v>
      </c>
      <c r="G20104">
        <v>0.78260869565217395</v>
      </c>
      <c r="H20104">
        <v>0.689873417721519</v>
      </c>
      <c r="I20104">
        <v>0.62903225806451601</v>
      </c>
      <c r="J20104" s="1" t="s">
        <v>23229</v>
      </c>
      <c r="K20104" t="s">
        <v>23237</v>
      </c>
      <c r="L20104" t="s">
        <v>63452</v>
      </c>
      <c r="M20104" t="s">
        <v>63453</v>
      </c>
    </row>
    <row r="20105" spans="1:13">
      <c r="A20105" s="1" t="s">
        <v>22122</v>
      </c>
      <c r="B20105">
        <v>2.10813085061855E-8</v>
      </c>
      <c r="C20105" s="1">
        <v>1.1675211250051799E-6</v>
      </c>
      <c r="D20105">
        <v>1</v>
      </c>
      <c r="E20105">
        <v>1</v>
      </c>
      <c r="F20105">
        <v>0.99122807017543901</v>
      </c>
      <c r="G20105">
        <v>1</v>
      </c>
      <c r="H20105">
        <v>0.987179487179487</v>
      </c>
      <c r="I20105">
        <v>1</v>
      </c>
      <c r="J20105" s="1">
        <v>0.05</v>
      </c>
      <c r="K20105" t="s">
        <v>23238</v>
      </c>
      <c r="L20105" t="s">
        <v>63454</v>
      </c>
      <c r="M20105" t="s">
        <v>63455</v>
      </c>
    </row>
    <row r="20106" spans="1:13">
      <c r="A20106" s="1" t="s">
        <v>22123</v>
      </c>
      <c r="B20106">
        <v>1.20882625845023E-5</v>
      </c>
      <c r="C20106" s="1">
        <v>3.7970703899904202E-5</v>
      </c>
      <c r="D20106">
        <v>0</v>
      </c>
      <c r="E20106">
        <v>5.8139534883720903E-3</v>
      </c>
      <c r="F20106">
        <v>0.22260273972602701</v>
      </c>
      <c r="G20106">
        <v>6.8965517241379296E-2</v>
      </c>
      <c r="H20106">
        <v>0.1</v>
      </c>
      <c r="I20106">
        <v>7.03125E-2</v>
      </c>
      <c r="J20106" s="1">
        <v>0</v>
      </c>
      <c r="K20106" t="s">
        <v>23238</v>
      </c>
      <c r="L20106" t="s">
        <v>63456</v>
      </c>
      <c r="M20106" t="s">
        <v>63457</v>
      </c>
    </row>
    <row r="20107" spans="1:13">
      <c r="A20107" s="1" t="s">
        <v>22124</v>
      </c>
      <c r="B20107">
        <v>1.49604403632204E-6</v>
      </c>
      <c r="C20107" s="1">
        <v>5.4665751749907302E-7</v>
      </c>
      <c r="D20107">
        <v>0</v>
      </c>
      <c r="E20107">
        <v>0</v>
      </c>
      <c r="F20107">
        <v>0</v>
      </c>
      <c r="G20107">
        <v>6.25E-2</v>
      </c>
      <c r="H20107">
        <v>0.115384615384615</v>
      </c>
      <c r="I20107">
        <v>0</v>
      </c>
      <c r="J20107" s="1">
        <v>4.5454545454545497E-2</v>
      </c>
      <c r="K20107" t="s">
        <v>23238</v>
      </c>
      <c r="L20107" t="s">
        <v>63458</v>
      </c>
      <c r="M20107" t="s">
        <v>63459</v>
      </c>
    </row>
    <row r="20108" spans="1:13">
      <c r="A20108" s="1" t="s">
        <v>22125</v>
      </c>
      <c r="B20108">
        <v>2.4396568396924498E-6</v>
      </c>
      <c r="C20108" s="1">
        <v>1.3069401234120301E-7</v>
      </c>
      <c r="D20108">
        <v>6.25E-2</v>
      </c>
      <c r="E20108">
        <v>0.19411764705882401</v>
      </c>
      <c r="F20108">
        <v>8.6705202312138702E-3</v>
      </c>
      <c r="G20108">
        <v>0</v>
      </c>
      <c r="H20108">
        <v>4.7945205479452101E-2</v>
      </c>
      <c r="I20108">
        <v>6.3829787234042507E-2</v>
      </c>
      <c r="J20108" s="1">
        <v>0</v>
      </c>
      <c r="K20108" t="s">
        <v>23241</v>
      </c>
      <c r="L20108" t="s">
        <v>63460</v>
      </c>
      <c r="M20108" t="s">
        <v>63461</v>
      </c>
    </row>
    <row r="20109" spans="1:13">
      <c r="A20109" s="1" t="s">
        <v>22126</v>
      </c>
      <c r="B20109">
        <v>4.0688634270930302E-6</v>
      </c>
      <c r="C20109" s="1">
        <v>8.9850541965784197E-5</v>
      </c>
      <c r="D20109">
        <v>0.984375</v>
      </c>
      <c r="E20109">
        <v>1</v>
      </c>
      <c r="F20109">
        <v>0.984615384615385</v>
      </c>
      <c r="G20109">
        <v>0.77192982456140302</v>
      </c>
      <c r="H20109">
        <v>0.96017699115044297</v>
      </c>
      <c r="I20109">
        <v>0.85416666666666696</v>
      </c>
      <c r="J20109" s="1">
        <v>1</v>
      </c>
      <c r="K20109" t="s">
        <v>23241</v>
      </c>
      <c r="L20109" t="s">
        <v>63462</v>
      </c>
      <c r="M20109" t="s">
        <v>63463</v>
      </c>
    </row>
    <row r="20110" spans="1:13">
      <c r="A20110" s="1" t="s">
        <v>22127</v>
      </c>
      <c r="B20110">
        <v>3.2947965278719901E-8</v>
      </c>
      <c r="C20110" s="1">
        <v>1.40610538498819E-5</v>
      </c>
      <c r="D20110">
        <v>0</v>
      </c>
      <c r="E20110">
        <v>0</v>
      </c>
      <c r="F20110">
        <v>0</v>
      </c>
      <c r="G20110">
        <v>0.63043478260869601</v>
      </c>
      <c r="H20110">
        <v>3.7974683544303799E-2</v>
      </c>
      <c r="I20110">
        <v>6.8965517241379296E-2</v>
      </c>
      <c r="J20110" s="1">
        <v>0</v>
      </c>
      <c r="K20110" t="s">
        <v>23239</v>
      </c>
      <c r="L20110" t="s">
        <v>63464</v>
      </c>
      <c r="M20110" t="s">
        <v>63465</v>
      </c>
    </row>
    <row r="20111" spans="1:13">
      <c r="A20111" s="1" t="s">
        <v>22128</v>
      </c>
      <c r="B20111">
        <v>8.8888962567500194E-6</v>
      </c>
      <c r="C20111" s="1">
        <v>2.6536802713832799E-7</v>
      </c>
      <c r="D20111">
        <v>4.8387096774193498E-2</v>
      </c>
      <c r="E20111">
        <v>6.1111111111111102E-2</v>
      </c>
      <c r="F20111">
        <v>5.0898203592814398E-2</v>
      </c>
      <c r="G20111">
        <v>1.38888888888889E-2</v>
      </c>
      <c r="H20111">
        <v>6.3218390804597693E-2</v>
      </c>
      <c r="I20111">
        <v>7.6271186440677999E-2</v>
      </c>
      <c r="J20111" s="1">
        <v>0</v>
      </c>
      <c r="K20111" t="s">
        <v>23241</v>
      </c>
      <c r="L20111" t="s">
        <v>63466</v>
      </c>
      <c r="M20111" t="s">
        <v>63467</v>
      </c>
    </row>
    <row r="20112" spans="1:13">
      <c r="A20112" s="1" t="s">
        <v>22129</v>
      </c>
      <c r="B20112">
        <v>3.2539210164077001E-6</v>
      </c>
      <c r="C20112" s="1">
        <v>6.4580792351902201E-6</v>
      </c>
      <c r="D20112">
        <v>1</v>
      </c>
      <c r="E20112">
        <v>1</v>
      </c>
      <c r="F20112">
        <v>0.99728260869565222</v>
      </c>
      <c r="G20112">
        <v>0.97560975609756095</v>
      </c>
      <c r="H20112">
        <v>1</v>
      </c>
      <c r="I20112">
        <v>0.93203883495145634</v>
      </c>
      <c r="J20112" s="1">
        <v>1</v>
      </c>
      <c r="K20112" t="s">
        <v>23244</v>
      </c>
      <c r="L20112" t="s">
        <v>63468</v>
      </c>
      <c r="M20112" t="s">
        <v>63469</v>
      </c>
    </row>
    <row r="20113" spans="1:13">
      <c r="A20113" s="1" t="s">
        <v>22130</v>
      </c>
      <c r="B20113">
        <v>5.1133838056233498E-7</v>
      </c>
      <c r="C20113" s="1">
        <v>4.8586182868475501E-10</v>
      </c>
      <c r="D20113">
        <v>0.9285714285714286</v>
      </c>
      <c r="E20113">
        <v>0.96</v>
      </c>
      <c r="F20113">
        <v>0.98639455782312935</v>
      </c>
      <c r="G20113">
        <v>1</v>
      </c>
      <c r="H20113">
        <v>0.96666666666666667</v>
      </c>
      <c r="I20113">
        <v>1</v>
      </c>
      <c r="J20113" s="1">
        <v>1</v>
      </c>
      <c r="K20113" t="s">
        <v>23243</v>
      </c>
      <c r="L20113" t="s">
        <v>63470</v>
      </c>
      <c r="M20113" t="s">
        <v>63471</v>
      </c>
    </row>
    <row r="20114" spans="1:13">
      <c r="A20114" s="1" t="s">
        <v>22131</v>
      </c>
      <c r="B20114">
        <v>3.6214903982173001E-5</v>
      </c>
      <c r="C20114" s="1">
        <v>2.12535625361949E-5</v>
      </c>
      <c r="D20114">
        <v>3.125E-2</v>
      </c>
      <c r="E20114">
        <v>0</v>
      </c>
      <c r="F20114">
        <v>9.5854922279792698E-2</v>
      </c>
      <c r="G20114">
        <v>2.32558139534884E-2</v>
      </c>
      <c r="H20114">
        <v>0.168224299065421</v>
      </c>
      <c r="I20114">
        <v>0.105769230769231</v>
      </c>
      <c r="J20114" s="1">
        <v>0</v>
      </c>
      <c r="K20114" t="s">
        <v>23241</v>
      </c>
      <c r="L20114" t="s">
        <v>63472</v>
      </c>
      <c r="M20114" t="s">
        <v>63473</v>
      </c>
    </row>
    <row r="20115" spans="1:13">
      <c r="A20115" s="1" t="s">
        <v>22132</v>
      </c>
      <c r="B20115">
        <v>8.8797546950257208E-6</v>
      </c>
      <c r="C20115" s="1">
        <v>1.8287947169710501E-6</v>
      </c>
      <c r="D20115">
        <v>0.97916666666666696</v>
      </c>
      <c r="E20115">
        <v>1</v>
      </c>
      <c r="F20115">
        <v>0.98305084745762705</v>
      </c>
      <c r="G20115">
        <v>1</v>
      </c>
      <c r="H20115">
        <v>0.98557692307692302</v>
      </c>
      <c r="I20115">
        <v>0.84848484848484895</v>
      </c>
      <c r="J20115" s="1" t="s">
        <v>23229</v>
      </c>
      <c r="K20115" t="s">
        <v>23238</v>
      </c>
      <c r="L20115" t="s">
        <v>63474</v>
      </c>
      <c r="M20115" t="s">
        <v>63475</v>
      </c>
    </row>
    <row r="20116" spans="1:13">
      <c r="A20116" s="1" t="s">
        <v>22133</v>
      </c>
      <c r="B20116">
        <v>1.00994256467127E-9</v>
      </c>
      <c r="C20116" s="1">
        <v>1.7308642124512699E-6</v>
      </c>
      <c r="D20116">
        <v>1</v>
      </c>
      <c r="E20116">
        <v>1</v>
      </c>
      <c r="F20116">
        <v>1</v>
      </c>
      <c r="G20116">
        <v>1</v>
      </c>
      <c r="H20116">
        <v>0.99431818181818199</v>
      </c>
      <c r="I20116">
        <v>1</v>
      </c>
      <c r="J20116" s="1">
        <v>0.2</v>
      </c>
      <c r="K20116" t="s">
        <v>23238</v>
      </c>
      <c r="L20116" t="s">
        <v>63476</v>
      </c>
      <c r="M20116" t="s">
        <v>63477</v>
      </c>
    </row>
    <row r="20117" spans="1:13">
      <c r="A20117" s="1" t="s">
        <v>22134</v>
      </c>
      <c r="B20117">
        <v>3.2906871967116702E-4</v>
      </c>
      <c r="C20117" s="1">
        <v>8.7239209981946795E-4</v>
      </c>
      <c r="D20117">
        <v>0.625</v>
      </c>
      <c r="E20117">
        <v>0.114583333333333</v>
      </c>
      <c r="F20117">
        <v>0.41709844559585502</v>
      </c>
      <c r="G20117">
        <v>0</v>
      </c>
      <c r="H20117">
        <v>8.8495575221238895E-2</v>
      </c>
      <c r="I20117">
        <v>3.3333333333333298E-2</v>
      </c>
      <c r="J20117" s="1">
        <v>0</v>
      </c>
      <c r="K20117" t="s">
        <v>23242</v>
      </c>
      <c r="L20117" t="s">
        <v>63478</v>
      </c>
      <c r="M20117" t="s">
        <v>63479</v>
      </c>
    </row>
    <row r="20118" spans="1:13">
      <c r="A20118" s="1" t="s">
        <v>22135</v>
      </c>
      <c r="B20118">
        <v>3.1330212078959903E-5</v>
      </c>
      <c r="C20118" s="1">
        <v>4.4509479593155903E-5</v>
      </c>
      <c r="D20118">
        <v>0.92307692307692302</v>
      </c>
      <c r="E20118">
        <v>0.95714285714285696</v>
      </c>
      <c r="F20118">
        <v>0.99056603773584895</v>
      </c>
      <c r="G20118">
        <v>0.16666666666666699</v>
      </c>
      <c r="H20118">
        <v>0.94374999999999998</v>
      </c>
      <c r="I20118">
        <v>0.45283018867924502</v>
      </c>
      <c r="J20118" s="1">
        <v>0.66666666666666696</v>
      </c>
      <c r="K20118" t="s">
        <v>23238</v>
      </c>
      <c r="L20118" t="s">
        <v>63480</v>
      </c>
      <c r="M20118" t="s">
        <v>63481</v>
      </c>
    </row>
    <row r="20119" spans="1:13">
      <c r="A20119" s="1" t="s">
        <v>22136</v>
      </c>
      <c r="B20119">
        <v>2.5475195798458401E-6</v>
      </c>
      <c r="C20119" s="1">
        <v>3.8396905592556601E-7</v>
      </c>
      <c r="D20119">
        <v>0.96875</v>
      </c>
      <c r="E20119">
        <v>0.99479166666666696</v>
      </c>
      <c r="F20119">
        <v>0.99226804123711299</v>
      </c>
      <c r="G20119">
        <v>0.59482758620689702</v>
      </c>
      <c r="H20119">
        <v>0.99115044247787598</v>
      </c>
      <c r="I20119">
        <v>0.81451612903225801</v>
      </c>
      <c r="J20119" s="1">
        <v>1</v>
      </c>
      <c r="K20119" t="s">
        <v>23241</v>
      </c>
      <c r="L20119" t="s">
        <v>63482</v>
      </c>
      <c r="M20119" t="s">
        <v>63483</v>
      </c>
    </row>
    <row r="20120" spans="1:13">
      <c r="A20120" s="1" t="s">
        <v>22137</v>
      </c>
      <c r="B20120">
        <v>7.3761884846320293E-5</v>
      </c>
      <c r="C20120" s="1">
        <v>9.1458516808516703E-7</v>
      </c>
      <c r="D20120">
        <v>0.98333333333333295</v>
      </c>
      <c r="E20120">
        <v>1</v>
      </c>
      <c r="F20120">
        <v>0.50287356321839105</v>
      </c>
      <c r="G20120">
        <v>0.98387096774193505</v>
      </c>
      <c r="H20120">
        <v>0.76136363636363602</v>
      </c>
      <c r="I20120">
        <v>0.97826086956521696</v>
      </c>
      <c r="J20120" s="1" t="s">
        <v>23229</v>
      </c>
      <c r="K20120" t="s">
        <v>23238</v>
      </c>
      <c r="L20120" t="s">
        <v>63484</v>
      </c>
      <c r="M20120" t="s">
        <v>63485</v>
      </c>
    </row>
    <row r="20121" spans="1:13">
      <c r="A20121" s="1" t="s">
        <v>22138</v>
      </c>
      <c r="B20121">
        <v>1.39747362850223E-6</v>
      </c>
      <c r="C20121" s="1">
        <v>1.01791495005876E-5</v>
      </c>
      <c r="D20121">
        <v>0.83928571428571397</v>
      </c>
      <c r="E20121">
        <v>0.88405797101449302</v>
      </c>
      <c r="F20121">
        <v>0.61764705882352899</v>
      </c>
      <c r="G20121">
        <v>0.91666666666666696</v>
      </c>
      <c r="H20121">
        <v>0.72794117647058798</v>
      </c>
      <c r="I20121">
        <v>1</v>
      </c>
      <c r="J20121" s="1">
        <v>1</v>
      </c>
      <c r="K20121" t="s">
        <v>23241</v>
      </c>
      <c r="L20121" t="s">
        <v>63486</v>
      </c>
      <c r="M20121" t="s">
        <v>63487</v>
      </c>
    </row>
    <row r="20122" spans="1:13">
      <c r="A20122" s="1" t="s">
        <v>22139</v>
      </c>
      <c r="B20122">
        <v>1.5604706528418E-5</v>
      </c>
      <c r="C20122" s="1">
        <v>2.56667802623136E-5</v>
      </c>
      <c r="D20122">
        <v>0.765625</v>
      </c>
      <c r="E20122">
        <v>0.84883720930232598</v>
      </c>
      <c r="F20122">
        <v>0.53174603174603197</v>
      </c>
      <c r="G20122">
        <v>0.64705882352941202</v>
      </c>
      <c r="H20122">
        <v>0.565217391304348</v>
      </c>
      <c r="I20122">
        <v>0.60655737704918</v>
      </c>
      <c r="J20122" s="1">
        <v>0.54545454545454497</v>
      </c>
      <c r="K20122" t="s">
        <v>23237</v>
      </c>
      <c r="L20122" t="s">
        <v>63488</v>
      </c>
      <c r="M20122" t="s">
        <v>63489</v>
      </c>
    </row>
    <row r="20123" spans="1:13">
      <c r="A20123" s="1" t="s">
        <v>22140</v>
      </c>
      <c r="B20123">
        <v>2.8401425584590498E-4</v>
      </c>
      <c r="C20123" s="1">
        <v>1.36095558168029E-5</v>
      </c>
      <c r="D20123">
        <v>0.97826086956521696</v>
      </c>
      <c r="E20123">
        <v>0.46794871794871801</v>
      </c>
      <c r="F20123">
        <v>0.90223463687150796</v>
      </c>
      <c r="G20123">
        <v>0.952380952380952</v>
      </c>
      <c r="H20123">
        <v>0.90131578947368396</v>
      </c>
      <c r="I20123">
        <v>0.97222222222222199</v>
      </c>
      <c r="J20123" s="1">
        <v>1</v>
      </c>
      <c r="K20123" t="s">
        <v>23242</v>
      </c>
      <c r="L20123" t="s">
        <v>63490</v>
      </c>
      <c r="M20123" t="s">
        <v>63491</v>
      </c>
    </row>
    <row r="20124" spans="1:13">
      <c r="A20124" s="1" t="s">
        <v>22141</v>
      </c>
      <c r="B20124">
        <v>9.4145254232536692E-6</v>
      </c>
      <c r="C20124" s="1">
        <v>1.9501793847626798E-8</v>
      </c>
      <c r="D20124">
        <v>0.96296296296296302</v>
      </c>
      <c r="E20124">
        <v>0.91228070175438603</v>
      </c>
      <c r="F20124">
        <v>0.95209580838323304</v>
      </c>
      <c r="G20124">
        <v>1</v>
      </c>
      <c r="H20124">
        <v>0.93820224719101097</v>
      </c>
      <c r="I20124">
        <v>0.84615384615384603</v>
      </c>
      <c r="J20124" s="1" t="s">
        <v>23229</v>
      </c>
      <c r="K20124" t="s">
        <v>23239</v>
      </c>
      <c r="L20124" t="s">
        <v>63492</v>
      </c>
      <c r="M20124" t="s">
        <v>63493</v>
      </c>
    </row>
    <row r="20125" spans="1:13">
      <c r="A20125" s="1" t="s">
        <v>22142</v>
      </c>
      <c r="B20125">
        <v>3.86042491447944E-6</v>
      </c>
      <c r="C20125" s="1">
        <v>6.9578894358247202E-6</v>
      </c>
      <c r="D20125">
        <v>5.7692307692307702E-2</v>
      </c>
      <c r="E20125">
        <v>0.151898734177215</v>
      </c>
      <c r="F20125">
        <v>0</v>
      </c>
      <c r="G20125">
        <v>0</v>
      </c>
      <c r="H20125">
        <v>0</v>
      </c>
      <c r="I20125">
        <v>0</v>
      </c>
      <c r="J20125" s="1">
        <v>0</v>
      </c>
      <c r="K20125" t="s">
        <v>23240</v>
      </c>
      <c r="L20125" t="s">
        <v>63494</v>
      </c>
      <c r="M20125" t="s">
        <v>63495</v>
      </c>
    </row>
    <row r="20126" spans="1:13">
      <c r="A20126" s="1" t="s">
        <v>22143</v>
      </c>
      <c r="B20126">
        <v>3.4758962057524799E-9</v>
      </c>
      <c r="C20126" s="1">
        <v>1.16642543166458E-8</v>
      </c>
      <c r="D20126">
        <v>0</v>
      </c>
      <c r="E20126">
        <v>6.4935064935064896E-3</v>
      </c>
      <c r="F20126">
        <v>0</v>
      </c>
      <c r="G20126">
        <v>0</v>
      </c>
      <c r="H20126">
        <v>7.6923076923076901E-3</v>
      </c>
      <c r="I20126">
        <v>0</v>
      </c>
      <c r="J20126" s="1" t="s">
        <v>23229</v>
      </c>
      <c r="K20126" t="s">
        <v>23241</v>
      </c>
      <c r="L20126" t="s">
        <v>63496</v>
      </c>
      <c r="M20126" t="s">
        <v>63497</v>
      </c>
    </row>
    <row r="20127" spans="1:13">
      <c r="A20127" s="1" t="s">
        <v>22144</v>
      </c>
      <c r="B20127">
        <v>4.1728927015799999E-6</v>
      </c>
      <c r="C20127" s="1">
        <v>6.3336062485640297E-5</v>
      </c>
      <c r="D20127">
        <v>1</v>
      </c>
      <c r="E20127">
        <v>1</v>
      </c>
      <c r="F20127">
        <v>0.91794871794871802</v>
      </c>
      <c r="G20127">
        <v>1</v>
      </c>
      <c r="H20127">
        <v>0.87053571428571397</v>
      </c>
      <c r="I20127">
        <v>0.97391304347826102</v>
      </c>
      <c r="J20127" s="1">
        <v>1</v>
      </c>
      <c r="K20127" t="s">
        <v>23242</v>
      </c>
      <c r="L20127" t="s">
        <v>63498</v>
      </c>
      <c r="M20127" t="s">
        <v>63499</v>
      </c>
    </row>
    <row r="20128" spans="1:13">
      <c r="A20128" s="1" t="s">
        <v>22145</v>
      </c>
      <c r="B20128">
        <v>2.9911753188725299E-5</v>
      </c>
      <c r="C20128" s="1">
        <v>1.49304563189777E-6</v>
      </c>
      <c r="D20128">
        <v>1</v>
      </c>
      <c r="E20128">
        <v>0.95833333333333304</v>
      </c>
      <c r="F20128">
        <v>0.994871794871795</v>
      </c>
      <c r="G20128">
        <v>0.98275862068965503</v>
      </c>
      <c r="H20128">
        <v>0.99561403508771895</v>
      </c>
      <c r="I20128">
        <v>0.98399999999999999</v>
      </c>
      <c r="J20128" s="1">
        <v>0.95454545454545503</v>
      </c>
      <c r="K20128" t="s">
        <v>23238</v>
      </c>
      <c r="L20128" t="s">
        <v>63500</v>
      </c>
      <c r="M20128" t="s">
        <v>63501</v>
      </c>
    </row>
    <row r="20129" spans="1:13">
      <c r="A20129" s="1" t="s">
        <v>22146</v>
      </c>
      <c r="B20129">
        <v>2.4814533240366401E-6</v>
      </c>
      <c r="C20129" s="1">
        <v>3.6562762277074098E-7</v>
      </c>
      <c r="D20129">
        <v>7.8947368421052599E-2</v>
      </c>
      <c r="E20129">
        <v>0.17307692307692299</v>
      </c>
      <c r="F20129">
        <v>2.1052631578947399E-2</v>
      </c>
      <c r="G20129">
        <v>0</v>
      </c>
      <c r="H20129">
        <v>0</v>
      </c>
      <c r="I20129">
        <v>0</v>
      </c>
      <c r="J20129" s="1">
        <v>0</v>
      </c>
      <c r="K20129" t="s">
        <v>23242</v>
      </c>
      <c r="L20129" t="s">
        <v>63502</v>
      </c>
      <c r="M20129" t="s">
        <v>63503</v>
      </c>
    </row>
    <row r="20130" spans="1:13">
      <c r="A20130" s="1" t="s">
        <v>22147</v>
      </c>
      <c r="B20130">
        <v>1.47238181622324E-6</v>
      </c>
      <c r="C20130" s="1">
        <v>2.38339789879898E-6</v>
      </c>
      <c r="D20130">
        <v>0</v>
      </c>
      <c r="E20130">
        <v>0</v>
      </c>
      <c r="F20130">
        <v>0</v>
      </c>
      <c r="G20130">
        <v>0.36</v>
      </c>
      <c r="H20130">
        <v>2.1126760563380299E-2</v>
      </c>
      <c r="I20130">
        <v>0</v>
      </c>
      <c r="J20130" s="1" t="s">
        <v>23229</v>
      </c>
      <c r="K20130" t="s">
        <v>23238</v>
      </c>
      <c r="L20130" t="s">
        <v>63504</v>
      </c>
      <c r="M20130" t="s">
        <v>63505</v>
      </c>
    </row>
    <row r="20131" spans="1:13">
      <c r="A20131" s="1" t="s">
        <v>22148</v>
      </c>
      <c r="B20131">
        <v>1.64558617910969E-5</v>
      </c>
      <c r="C20131" s="1">
        <v>8.2926100122806203E-5</v>
      </c>
      <c r="D20131">
        <v>0.17741935483870999</v>
      </c>
      <c r="E20131">
        <v>0.16</v>
      </c>
      <c r="F20131">
        <v>0.11616161616161599</v>
      </c>
      <c r="G20131">
        <v>4.1666666666666699E-2</v>
      </c>
      <c r="H20131">
        <v>0.53333333333333299</v>
      </c>
      <c r="I20131">
        <v>3.7037037037037E-2</v>
      </c>
      <c r="J20131" s="1">
        <v>0</v>
      </c>
      <c r="K20131" t="s">
        <v>23239</v>
      </c>
      <c r="L20131" t="s">
        <v>63506</v>
      </c>
      <c r="M20131" t="s">
        <v>63507</v>
      </c>
    </row>
    <row r="20132" spans="1:13">
      <c r="A20132" s="1" t="s">
        <v>22149</v>
      </c>
      <c r="B20132">
        <v>2.1512899027545899E-6</v>
      </c>
      <c r="C20132" s="1">
        <v>1.2163179538057199E-7</v>
      </c>
      <c r="D20132">
        <v>0</v>
      </c>
      <c r="E20132">
        <v>2.1052631578947399E-2</v>
      </c>
      <c r="F20132">
        <v>0</v>
      </c>
      <c r="G20132">
        <v>0.01</v>
      </c>
      <c r="H20132">
        <v>4.5871559633027499E-3</v>
      </c>
      <c r="I20132">
        <v>5.5555555555555601E-3</v>
      </c>
      <c r="J20132" s="1">
        <v>0</v>
      </c>
      <c r="K20132" t="s">
        <v>23241</v>
      </c>
      <c r="L20132" t="s">
        <v>63508</v>
      </c>
      <c r="M20132" t="s">
        <v>63509</v>
      </c>
    </row>
    <row r="20133" spans="1:13">
      <c r="A20133" s="1" t="s">
        <v>22150</v>
      </c>
      <c r="B20133">
        <v>6.5508156768813802E-5</v>
      </c>
      <c r="C20133" s="1">
        <v>3.5198024797339399E-4</v>
      </c>
      <c r="D20133">
        <v>0.133333333333333</v>
      </c>
      <c r="E20133">
        <v>5.85106382978723E-2</v>
      </c>
      <c r="F20133">
        <v>0.30569948186528501</v>
      </c>
      <c r="G20133">
        <v>0.45098039215686297</v>
      </c>
      <c r="H20133">
        <v>0.407407407407407</v>
      </c>
      <c r="I20133">
        <v>0.44270833333333298</v>
      </c>
      <c r="J20133" s="1">
        <v>0.05</v>
      </c>
      <c r="K20133" t="s">
        <v>23237</v>
      </c>
      <c r="L20133" t="s">
        <v>63510</v>
      </c>
      <c r="M20133" t="s">
        <v>63511</v>
      </c>
    </row>
    <row r="20134" spans="1:13">
      <c r="A20134" s="1" t="s">
        <v>22151</v>
      </c>
      <c r="B20134">
        <v>1.0036415580045901E-6</v>
      </c>
      <c r="C20134" s="1">
        <v>1.8572201907070599E-5</v>
      </c>
      <c r="D20134">
        <v>1</v>
      </c>
      <c r="E20134">
        <v>0.98255813953488402</v>
      </c>
      <c r="F20134">
        <v>1</v>
      </c>
      <c r="G20134">
        <v>1</v>
      </c>
      <c r="H20134">
        <v>0.95333333333333303</v>
      </c>
      <c r="I20134">
        <v>0.85714285714285698</v>
      </c>
      <c r="J20134" s="1">
        <v>1</v>
      </c>
      <c r="K20134" t="s">
        <v>23240</v>
      </c>
      <c r="L20134" t="s">
        <v>63512</v>
      </c>
      <c r="M20134" t="s">
        <v>63513</v>
      </c>
    </row>
    <row r="20135" spans="1:13">
      <c r="A20135" s="1" t="s">
        <v>22152</v>
      </c>
      <c r="B20135">
        <v>1.1504650379789301E-5</v>
      </c>
      <c r="C20135" s="1">
        <v>1.17888448936107E-5</v>
      </c>
      <c r="D20135">
        <v>1</v>
      </c>
      <c r="E20135">
        <v>1</v>
      </c>
      <c r="F20135">
        <v>1</v>
      </c>
      <c r="G20135">
        <v>0.29032258064516098</v>
      </c>
      <c r="H20135">
        <v>0.90666666666666695</v>
      </c>
      <c r="I20135">
        <v>0.92857142857142905</v>
      </c>
      <c r="J20135" s="1">
        <v>1</v>
      </c>
      <c r="K20135" t="s">
        <v>23240</v>
      </c>
      <c r="L20135" t="s">
        <v>63514</v>
      </c>
      <c r="M20135" t="s">
        <v>63515</v>
      </c>
    </row>
    <row r="20136" spans="1:13">
      <c r="A20136" s="1" t="s">
        <v>22153</v>
      </c>
      <c r="B20136">
        <v>8.6126431626341005E-7</v>
      </c>
      <c r="C20136" s="1">
        <v>4.56617525702082E-5</v>
      </c>
      <c r="D20136">
        <v>0.953125</v>
      </c>
      <c r="E20136">
        <v>1</v>
      </c>
      <c r="F20136">
        <v>0.99175824175824201</v>
      </c>
      <c r="G20136">
        <v>0.41176470588235298</v>
      </c>
      <c r="H20136">
        <v>0.97115384615384603</v>
      </c>
      <c r="I20136">
        <v>0.86956521739130399</v>
      </c>
      <c r="J20136" s="1">
        <v>1</v>
      </c>
      <c r="K20136" t="s">
        <v>23238</v>
      </c>
      <c r="L20136" t="s">
        <v>63516</v>
      </c>
      <c r="M20136" t="s">
        <v>63517</v>
      </c>
    </row>
    <row r="20137" spans="1:13">
      <c r="A20137" s="1" t="s">
        <v>22154</v>
      </c>
      <c r="B20137">
        <v>4.11603510605084E-7</v>
      </c>
      <c r="C20137" s="1">
        <v>8.2524974003882605E-8</v>
      </c>
      <c r="D20137">
        <v>0</v>
      </c>
      <c r="E20137">
        <v>0</v>
      </c>
      <c r="F20137">
        <v>0</v>
      </c>
      <c r="G20137">
        <v>0</v>
      </c>
      <c r="H20137">
        <v>4.4642857142857097E-3</v>
      </c>
      <c r="I20137">
        <v>4.6391752577319603E-2</v>
      </c>
      <c r="J20137" s="1">
        <v>0.77272727272727304</v>
      </c>
      <c r="K20137" t="s">
        <v>23241</v>
      </c>
      <c r="L20137" t="s">
        <v>63518</v>
      </c>
      <c r="M20137" t="s">
        <v>63519</v>
      </c>
    </row>
    <row r="20138" spans="1:13">
      <c r="A20138" s="1" t="s">
        <v>22155</v>
      </c>
      <c r="B20138">
        <v>1.6200730615137E-4</v>
      </c>
      <c r="C20138" s="1">
        <v>6.6746646089774101E-6</v>
      </c>
      <c r="D20138">
        <v>0.2</v>
      </c>
      <c r="E20138">
        <v>0.57926829268292701</v>
      </c>
      <c r="F20138">
        <v>0.16312056737588701</v>
      </c>
      <c r="G20138">
        <v>4.6875E-2</v>
      </c>
      <c r="H20138">
        <v>7.3863636363636395E-2</v>
      </c>
      <c r="I20138">
        <v>0.24468085106383</v>
      </c>
      <c r="J20138" s="1">
        <v>0.78571428571428603</v>
      </c>
      <c r="K20138" t="s">
        <v>23241</v>
      </c>
      <c r="L20138" t="s">
        <v>63520</v>
      </c>
      <c r="M20138" t="s">
        <v>63521</v>
      </c>
    </row>
    <row r="20139" spans="1:13">
      <c r="A20139" s="1" t="s">
        <v>22156</v>
      </c>
      <c r="B20139">
        <v>4.16589541065858E-4</v>
      </c>
      <c r="C20139" s="1">
        <v>7.4727026858101102E-5</v>
      </c>
      <c r="D20139">
        <v>0.640625</v>
      </c>
      <c r="E20139">
        <v>0.875</v>
      </c>
      <c r="F20139">
        <v>0.36082474226804101</v>
      </c>
      <c r="G20139">
        <v>0.55000000000000004</v>
      </c>
      <c r="H20139">
        <v>0.25</v>
      </c>
      <c r="I20139">
        <v>0.71287128712871295</v>
      </c>
      <c r="J20139" s="1">
        <v>1</v>
      </c>
      <c r="K20139" t="s">
        <v>23238</v>
      </c>
      <c r="L20139" t="s">
        <v>63522</v>
      </c>
      <c r="M20139" t="s">
        <v>63523</v>
      </c>
    </row>
    <row r="20140" spans="1:13">
      <c r="A20140" s="1" t="s">
        <v>22157</v>
      </c>
      <c r="B20140">
        <v>3.4475507663463202E-6</v>
      </c>
      <c r="C20140" s="1">
        <v>2.1392999641321002E-5</v>
      </c>
      <c r="D20140">
        <v>1</v>
      </c>
      <c r="E20140">
        <v>0.993670886075949</v>
      </c>
      <c r="F20140">
        <v>1</v>
      </c>
      <c r="G20140">
        <v>0.91346153846153799</v>
      </c>
      <c r="H20140">
        <v>1</v>
      </c>
      <c r="I20140">
        <v>0.83499999999999996</v>
      </c>
      <c r="J20140" s="1">
        <v>1</v>
      </c>
      <c r="K20140" t="s">
        <v>23238</v>
      </c>
      <c r="L20140" t="s">
        <v>63524</v>
      </c>
      <c r="M20140" t="s">
        <v>63525</v>
      </c>
    </row>
    <row r="20141" spans="1:13">
      <c r="A20141" s="1" t="s">
        <v>22158</v>
      </c>
      <c r="B20141">
        <v>5.4031335175656303E-6</v>
      </c>
      <c r="C20141" s="1">
        <v>4.9196076896026899E-6</v>
      </c>
      <c r="D20141">
        <v>0.91666666666666696</v>
      </c>
      <c r="E20141">
        <v>0.97916666666666696</v>
      </c>
      <c r="F20141">
        <v>0.986363636363636</v>
      </c>
      <c r="G20141">
        <v>0.99090909090909096</v>
      </c>
      <c r="H20141">
        <v>0.94117647058823495</v>
      </c>
      <c r="I20141">
        <v>0.96728971962616805</v>
      </c>
      <c r="J20141" s="1">
        <v>1</v>
      </c>
      <c r="K20141" t="s">
        <v>23241</v>
      </c>
      <c r="L20141" t="s">
        <v>63526</v>
      </c>
      <c r="M20141" t="s">
        <v>63527</v>
      </c>
    </row>
    <row r="20142" spans="1:13">
      <c r="A20142" s="1" t="s">
        <v>22159</v>
      </c>
      <c r="B20142">
        <v>1.0752006980385501E-5</v>
      </c>
      <c r="C20142" s="1">
        <v>8.8096989247889396E-7</v>
      </c>
      <c r="D20142">
        <v>1</v>
      </c>
      <c r="E20142">
        <v>0.912790697674419</v>
      </c>
      <c r="F20142">
        <v>1</v>
      </c>
      <c r="G20142">
        <v>1</v>
      </c>
      <c r="H20142">
        <v>1</v>
      </c>
      <c r="I20142">
        <v>1</v>
      </c>
      <c r="J20142" s="1">
        <v>1</v>
      </c>
      <c r="K20142" t="s">
        <v>23241</v>
      </c>
      <c r="L20142" t="s">
        <v>63528</v>
      </c>
      <c r="M20142" t="s">
        <v>63529</v>
      </c>
    </row>
    <row r="20143" spans="1:13">
      <c r="A20143" s="1" t="s">
        <v>22160</v>
      </c>
      <c r="B20143">
        <v>1.3149128732519E-4</v>
      </c>
      <c r="C20143" s="1">
        <v>6.3660174671429105E-5</v>
      </c>
      <c r="D20143">
        <v>1</v>
      </c>
      <c r="E20143">
        <v>0.95454545454545503</v>
      </c>
      <c r="F20143">
        <v>0.37078651685393299</v>
      </c>
      <c r="G20143">
        <v>0.97058823529411797</v>
      </c>
      <c r="H20143">
        <v>0.79729729729729704</v>
      </c>
      <c r="I20143">
        <v>0.96</v>
      </c>
      <c r="J20143" s="1">
        <v>1</v>
      </c>
      <c r="K20143" t="s">
        <v>23241</v>
      </c>
      <c r="L20143" t="s">
        <v>63530</v>
      </c>
      <c r="M20143" t="s">
        <v>63531</v>
      </c>
    </row>
    <row r="20144" spans="1:13">
      <c r="A20144" s="1" t="s">
        <v>22161</v>
      </c>
      <c r="B20144">
        <v>4.06739416759813E-5</v>
      </c>
      <c r="C20144" s="1">
        <v>8.5707051743894906E-5</v>
      </c>
      <c r="D20144">
        <v>1</v>
      </c>
      <c r="E20144">
        <v>1</v>
      </c>
      <c r="F20144">
        <v>1</v>
      </c>
      <c r="G20144">
        <v>1.0416666666666701E-2</v>
      </c>
      <c r="H20144">
        <v>0.89285714285714302</v>
      </c>
      <c r="I20144">
        <v>0.48611111111111099</v>
      </c>
      <c r="J20144" s="1">
        <v>1</v>
      </c>
      <c r="K20144" t="s">
        <v>23240</v>
      </c>
      <c r="L20144" t="s">
        <v>63532</v>
      </c>
      <c r="M20144" t="s">
        <v>63533</v>
      </c>
    </row>
    <row r="20145" spans="1:13">
      <c r="A20145" s="1" t="s">
        <v>22162</v>
      </c>
      <c r="B20145">
        <v>4.2193680029137897E-6</v>
      </c>
      <c r="C20145" s="1">
        <v>1.5480083494057501E-4</v>
      </c>
      <c r="D20145">
        <v>0.233333333333333</v>
      </c>
      <c r="E20145">
        <v>0.27011494252873602</v>
      </c>
      <c r="F20145">
        <v>0.56976744186046502</v>
      </c>
      <c r="G20145">
        <v>9.6774193548387094E-2</v>
      </c>
      <c r="H20145">
        <v>0.78947368421052599</v>
      </c>
      <c r="I20145">
        <v>0.25423728813559299</v>
      </c>
      <c r="J20145" s="1">
        <v>0</v>
      </c>
      <c r="K20145" t="s">
        <v>23241</v>
      </c>
      <c r="L20145" t="s">
        <v>63534</v>
      </c>
      <c r="M20145" t="s">
        <v>63535</v>
      </c>
    </row>
    <row r="20146" spans="1:13">
      <c r="A20146" s="1" t="s">
        <v>22163</v>
      </c>
      <c r="B20146">
        <v>6.0446739910072397E-6</v>
      </c>
      <c r="C20146" s="1">
        <v>8.3356447241807805E-8</v>
      </c>
      <c r="D20146">
        <v>0.69230769230769196</v>
      </c>
      <c r="E20146">
        <v>1</v>
      </c>
      <c r="F20146">
        <v>0.837209302325581</v>
      </c>
      <c r="G20146">
        <v>0.98113207547169801</v>
      </c>
      <c r="H20146">
        <v>0.84482758620689702</v>
      </c>
      <c r="I20146">
        <v>0.97321428571428603</v>
      </c>
      <c r="J20146" s="1">
        <v>1</v>
      </c>
      <c r="K20146" t="s">
        <v>23238</v>
      </c>
      <c r="L20146" t="s">
        <v>63536</v>
      </c>
      <c r="M20146" t="s">
        <v>63537</v>
      </c>
    </row>
    <row r="20147" spans="1:13">
      <c r="A20147" s="1" t="s">
        <v>22164</v>
      </c>
      <c r="B20147">
        <v>4.3089006823287302E-7</v>
      </c>
      <c r="C20147" s="1">
        <v>5.9249889867242695E-10</v>
      </c>
      <c r="D20147">
        <v>0.96666666666666701</v>
      </c>
      <c r="E20147">
        <v>0.99418604651162801</v>
      </c>
      <c r="F20147">
        <v>1</v>
      </c>
      <c r="G20147">
        <v>1</v>
      </c>
      <c r="H20147">
        <v>1</v>
      </c>
      <c r="I20147">
        <v>1</v>
      </c>
      <c r="J20147" s="1" t="s">
        <v>23229</v>
      </c>
      <c r="K20147" t="s">
        <v>23242</v>
      </c>
      <c r="L20147" t="s">
        <v>63538</v>
      </c>
      <c r="M20147" t="s">
        <v>63539</v>
      </c>
    </row>
    <row r="20148" spans="1:13">
      <c r="A20148" s="1" t="s">
        <v>22165</v>
      </c>
      <c r="B20148">
        <v>3.1098417831666699E-5</v>
      </c>
      <c r="C20148" s="1">
        <v>9.7785287346159304E-5</v>
      </c>
      <c r="D20148">
        <v>0.71428571428571397</v>
      </c>
      <c r="E20148">
        <v>0.42857142857142899</v>
      </c>
      <c r="F20148">
        <v>0.54705882352941204</v>
      </c>
      <c r="G20148">
        <v>2.8571428571428598E-2</v>
      </c>
      <c r="H20148">
        <v>9.41176470588235E-2</v>
      </c>
      <c r="I20148">
        <v>4.80769230769231E-2</v>
      </c>
      <c r="J20148" s="1">
        <v>0.95454545454545503</v>
      </c>
      <c r="K20148" t="s">
        <v>23238</v>
      </c>
      <c r="L20148" t="s">
        <v>63540</v>
      </c>
      <c r="M20148" t="s">
        <v>63541</v>
      </c>
    </row>
    <row r="20149" spans="1:13">
      <c r="A20149" s="1" t="s">
        <v>22166</v>
      </c>
      <c r="B20149">
        <v>9.4858239498929195E-6</v>
      </c>
      <c r="C20149" s="1">
        <v>1.32309099558871E-5</v>
      </c>
      <c r="D20149">
        <v>1</v>
      </c>
      <c r="E20149">
        <v>0.99390243902439002</v>
      </c>
      <c r="F20149">
        <v>0.99710982658959502</v>
      </c>
      <c r="G20149">
        <v>0.98648648648648696</v>
      </c>
      <c r="H20149">
        <v>0.86046511627906996</v>
      </c>
      <c r="I20149">
        <v>1</v>
      </c>
      <c r="J20149" s="1">
        <v>1</v>
      </c>
      <c r="K20149" t="s">
        <v>23238</v>
      </c>
      <c r="L20149" t="s">
        <v>63542</v>
      </c>
      <c r="M20149" t="s">
        <v>63543</v>
      </c>
    </row>
    <row r="20150" spans="1:13">
      <c r="A20150" s="1" t="s">
        <v>22167</v>
      </c>
      <c r="B20150">
        <v>4.9858800889877799E-6</v>
      </c>
      <c r="C20150" s="1">
        <v>5.4501624978721902E-7</v>
      </c>
      <c r="D20150">
        <v>0.98275862068965503</v>
      </c>
      <c r="E20150">
        <v>0.88333333333333297</v>
      </c>
      <c r="F20150">
        <v>1</v>
      </c>
      <c r="G20150">
        <v>1</v>
      </c>
      <c r="H20150">
        <v>1</v>
      </c>
      <c r="I20150">
        <v>1</v>
      </c>
      <c r="J20150" s="1">
        <v>1</v>
      </c>
      <c r="K20150" t="s">
        <v>23239</v>
      </c>
      <c r="L20150" t="s">
        <v>63544</v>
      </c>
      <c r="M20150" t="s">
        <v>63545</v>
      </c>
    </row>
    <row r="20151" spans="1:13">
      <c r="A20151" s="1" t="s">
        <v>22168</v>
      </c>
      <c r="B20151">
        <v>1.4776422946315799E-6</v>
      </c>
      <c r="C20151" s="1">
        <v>6.2965594565970001E-6</v>
      </c>
      <c r="D20151">
        <v>0.98</v>
      </c>
      <c r="E20151">
        <v>1</v>
      </c>
      <c r="F20151">
        <v>1</v>
      </c>
      <c r="G20151">
        <v>1</v>
      </c>
      <c r="H20151">
        <v>0.96153846153846201</v>
      </c>
      <c r="I20151">
        <v>0.987179487179487</v>
      </c>
      <c r="J20151" s="1">
        <v>1</v>
      </c>
      <c r="K20151" t="s">
        <v>23239</v>
      </c>
      <c r="L20151" t="s">
        <v>63546</v>
      </c>
      <c r="M20151" t="s">
        <v>63547</v>
      </c>
    </row>
    <row r="20152" spans="1:13">
      <c r="A20152" s="1" t="s">
        <v>22169</v>
      </c>
      <c r="B20152">
        <v>6.83979482470699E-7</v>
      </c>
      <c r="C20152" s="1">
        <v>9.4584042053885303E-7</v>
      </c>
      <c r="D20152">
        <v>1</v>
      </c>
      <c r="E20152">
        <v>0.99375000000000002</v>
      </c>
      <c r="F20152">
        <v>0.99056603773584895</v>
      </c>
      <c r="G20152">
        <v>1</v>
      </c>
      <c r="H20152">
        <v>1</v>
      </c>
      <c r="I20152">
        <v>0.96794871794871795</v>
      </c>
      <c r="J20152" s="1" t="s">
        <v>23229</v>
      </c>
      <c r="K20152" t="s">
        <v>23237</v>
      </c>
      <c r="L20152" t="s">
        <v>63548</v>
      </c>
      <c r="M20152" t="s">
        <v>63549</v>
      </c>
    </row>
    <row r="20153" spans="1:13">
      <c r="A20153" s="1" t="s">
        <v>22170</v>
      </c>
      <c r="B20153">
        <v>3.2825187870998998E-8</v>
      </c>
      <c r="C20153" s="1">
        <v>7.4348248364392698E-6</v>
      </c>
      <c r="D20153">
        <v>1</v>
      </c>
      <c r="E20153">
        <v>1</v>
      </c>
      <c r="F20153">
        <v>0.99629629629629601</v>
      </c>
      <c r="G20153">
        <v>1</v>
      </c>
      <c r="H20153">
        <v>0.987179487179487</v>
      </c>
      <c r="I20153">
        <v>0.967741935483871</v>
      </c>
      <c r="J20153" s="1">
        <v>1</v>
      </c>
      <c r="K20153" t="s">
        <v>23238</v>
      </c>
      <c r="L20153" t="s">
        <v>63550</v>
      </c>
      <c r="M20153" t="s">
        <v>63551</v>
      </c>
    </row>
    <row r="20154" spans="1:13">
      <c r="A20154" s="1" t="s">
        <v>22171</v>
      </c>
      <c r="B20154">
        <v>9.6977571833828E-7</v>
      </c>
      <c r="C20154" s="1">
        <v>1.57539635470851E-5</v>
      </c>
      <c r="D20154">
        <v>1</v>
      </c>
      <c r="E20154">
        <v>0.99285714285714299</v>
      </c>
      <c r="F20154">
        <v>0.890625</v>
      </c>
      <c r="G20154">
        <v>1</v>
      </c>
      <c r="H20154">
        <v>0.97340425531914898</v>
      </c>
      <c r="I20154">
        <v>1</v>
      </c>
      <c r="J20154" s="1">
        <v>1</v>
      </c>
      <c r="K20154" t="s">
        <v>23240</v>
      </c>
      <c r="L20154" t="s">
        <v>63552</v>
      </c>
      <c r="M20154" t="s">
        <v>63553</v>
      </c>
    </row>
    <row r="20155" spans="1:13">
      <c r="A20155" s="1" t="s">
        <v>22172</v>
      </c>
      <c r="B20155">
        <v>6.9349461164025605E-10</v>
      </c>
      <c r="C20155" s="1">
        <v>1.8215922063776301E-8</v>
      </c>
      <c r="D20155">
        <v>0</v>
      </c>
      <c r="E20155">
        <v>0</v>
      </c>
      <c r="F20155">
        <v>0</v>
      </c>
      <c r="G20155">
        <v>0.38888888888888901</v>
      </c>
      <c r="H20155">
        <v>7.0422535211267599E-3</v>
      </c>
      <c r="I20155">
        <v>4.2857142857142899E-2</v>
      </c>
      <c r="J20155" s="1">
        <v>0</v>
      </c>
      <c r="K20155" t="s">
        <v>23237</v>
      </c>
      <c r="L20155" t="s">
        <v>63554</v>
      </c>
      <c r="M20155" t="s">
        <v>63555</v>
      </c>
    </row>
    <row r="20156" spans="1:13">
      <c r="A20156" s="1" t="s">
        <v>22173</v>
      </c>
      <c r="B20156">
        <v>7.2619575859381798E-4</v>
      </c>
      <c r="C20156" s="1">
        <v>4.1056966671288698E-5</v>
      </c>
      <c r="D20156">
        <v>0.77777777777777801</v>
      </c>
      <c r="E20156">
        <v>4.80769230769231E-2</v>
      </c>
      <c r="F20156">
        <v>0.994285714285714</v>
      </c>
      <c r="G20156">
        <v>1</v>
      </c>
      <c r="H20156">
        <v>0.98913043478260898</v>
      </c>
      <c r="I20156">
        <v>1</v>
      </c>
      <c r="J20156" s="1" t="s">
        <v>23229</v>
      </c>
      <c r="K20156" t="s">
        <v>23240</v>
      </c>
      <c r="L20156" t="s">
        <v>63556</v>
      </c>
      <c r="M20156" t="s">
        <v>63557</v>
      </c>
    </row>
    <row r="20157" spans="1:13">
      <c r="A20157" s="1" t="s">
        <v>22174</v>
      </c>
      <c r="B20157">
        <v>3.79270703655721E-4</v>
      </c>
      <c r="C20157" s="1">
        <v>5.1267176283415597E-6</v>
      </c>
      <c r="D20157">
        <v>0.8</v>
      </c>
      <c r="E20157">
        <v>0.97058823529411797</v>
      </c>
      <c r="F20157">
        <v>0.33333333333333298</v>
      </c>
      <c r="G20157">
        <v>0.109756097560976</v>
      </c>
      <c r="H20157">
        <v>0.59239130434782605</v>
      </c>
      <c r="I20157">
        <v>0.58730158730158699</v>
      </c>
      <c r="J20157" s="1">
        <v>1</v>
      </c>
      <c r="K20157" t="s">
        <v>23241</v>
      </c>
      <c r="L20157" t="s">
        <v>63558</v>
      </c>
      <c r="M20157" t="s">
        <v>63559</v>
      </c>
    </row>
    <row r="20158" spans="1:13">
      <c r="A20158" s="1" t="s">
        <v>22175</v>
      </c>
      <c r="B20158">
        <v>5.11153532539189E-8</v>
      </c>
      <c r="C20158" s="1">
        <v>6.8642087997544705E-8</v>
      </c>
      <c r="D20158">
        <v>0</v>
      </c>
      <c r="E20158">
        <v>0</v>
      </c>
      <c r="F20158">
        <v>0</v>
      </c>
      <c r="G20158">
        <v>4.2857142857142899E-2</v>
      </c>
      <c r="H20158">
        <v>0</v>
      </c>
      <c r="I20158">
        <v>0</v>
      </c>
      <c r="J20158" s="1" t="s">
        <v>23229</v>
      </c>
      <c r="K20158" t="s">
        <v>23237</v>
      </c>
      <c r="L20158" t="s">
        <v>63560</v>
      </c>
      <c r="M20158" t="s">
        <v>63561</v>
      </c>
    </row>
    <row r="20159" spans="1:13">
      <c r="A20159" s="1" t="s">
        <v>22176</v>
      </c>
      <c r="B20159">
        <v>1.77383561816414E-5</v>
      </c>
      <c r="C20159" s="1">
        <v>1.21834687611103E-5</v>
      </c>
      <c r="D20159">
        <v>0.140625</v>
      </c>
      <c r="E20159">
        <v>0.101123595505618</v>
      </c>
      <c r="F20159">
        <v>0</v>
      </c>
      <c r="G20159">
        <v>0</v>
      </c>
      <c r="H20159">
        <v>3.3333333333333298E-2</v>
      </c>
      <c r="I20159">
        <v>7.69230769230769E-2</v>
      </c>
      <c r="J20159" s="1">
        <v>0</v>
      </c>
      <c r="K20159" t="s">
        <v>23239</v>
      </c>
      <c r="L20159" t="s">
        <v>63562</v>
      </c>
      <c r="M20159" t="s">
        <v>63563</v>
      </c>
    </row>
    <row r="20160" spans="1:13">
      <c r="A20160" s="1" t="s">
        <v>22177</v>
      </c>
      <c r="B20160">
        <v>6.5371272401928699E-5</v>
      </c>
      <c r="C20160" s="1">
        <v>1.2312417719642199E-4</v>
      </c>
      <c r="D20160">
        <v>0.394736842105263</v>
      </c>
      <c r="E20160">
        <v>0.12121212121212099</v>
      </c>
      <c r="F20160">
        <v>0.31216931216931199</v>
      </c>
      <c r="G20160">
        <v>0.69047619047619002</v>
      </c>
      <c r="H20160">
        <v>0.57142857142857095</v>
      </c>
      <c r="I20160">
        <v>0.590425531914894</v>
      </c>
      <c r="J20160" s="1" t="s">
        <v>23229</v>
      </c>
      <c r="K20160" t="s">
        <v>23241</v>
      </c>
      <c r="L20160" t="s">
        <v>63564</v>
      </c>
      <c r="M20160" t="s">
        <v>63565</v>
      </c>
    </row>
    <row r="20161" spans="1:13">
      <c r="A20161" s="1" t="s">
        <v>22178</v>
      </c>
      <c r="B20161">
        <v>2.0686285655066199E-5</v>
      </c>
      <c r="C20161" s="1">
        <v>2.15291357616787E-5</v>
      </c>
      <c r="D20161">
        <v>1</v>
      </c>
      <c r="E20161">
        <v>1</v>
      </c>
      <c r="F20161">
        <v>0.82894736842105299</v>
      </c>
      <c r="G20161">
        <v>1</v>
      </c>
      <c r="H20161">
        <v>0.99489795918367396</v>
      </c>
      <c r="I20161">
        <v>1</v>
      </c>
      <c r="J20161" s="1">
        <v>1</v>
      </c>
      <c r="K20161" t="s">
        <v>23240</v>
      </c>
      <c r="L20161" t="s">
        <v>63566</v>
      </c>
      <c r="M20161" t="s">
        <v>63567</v>
      </c>
    </row>
    <row r="20162" spans="1:13">
      <c r="A20162" s="1" t="s">
        <v>22179</v>
      </c>
      <c r="B20162">
        <v>3.7055132733012898E-5</v>
      </c>
      <c r="C20162" s="1">
        <v>2.1214990972750701E-5</v>
      </c>
      <c r="D20162">
        <v>0</v>
      </c>
      <c r="E20162">
        <v>0</v>
      </c>
      <c r="F20162">
        <v>0.36607142857142899</v>
      </c>
      <c r="G20162">
        <v>0</v>
      </c>
      <c r="H20162">
        <v>6.6666666666666697E-3</v>
      </c>
      <c r="I20162">
        <v>1.3157894736842099E-2</v>
      </c>
      <c r="J20162" s="1">
        <v>0</v>
      </c>
      <c r="K20162" t="s">
        <v>23241</v>
      </c>
      <c r="L20162" t="s">
        <v>63568</v>
      </c>
      <c r="M20162" t="s">
        <v>63569</v>
      </c>
    </row>
    <row r="20163" spans="1:13">
      <c r="A20163" s="1" t="s">
        <v>22180</v>
      </c>
      <c r="B20163">
        <v>3.8084568181194199E-8</v>
      </c>
      <c r="C20163" s="1">
        <v>1.73689244704833E-8</v>
      </c>
      <c r="D20163">
        <v>1</v>
      </c>
      <c r="E20163">
        <v>0.99473684210526303</v>
      </c>
      <c r="F20163">
        <v>1</v>
      </c>
      <c r="G20163">
        <v>1</v>
      </c>
      <c r="H20163">
        <v>1</v>
      </c>
      <c r="I20163">
        <v>1</v>
      </c>
      <c r="J20163" s="1">
        <v>1</v>
      </c>
      <c r="K20163" t="s">
        <v>23242</v>
      </c>
      <c r="L20163" t="s">
        <v>63570</v>
      </c>
      <c r="M20163" t="s">
        <v>63571</v>
      </c>
    </row>
    <row r="20164" spans="1:13">
      <c r="A20164" s="1" t="s">
        <v>22181</v>
      </c>
      <c r="B20164">
        <v>1.2493642542273599E-6</v>
      </c>
      <c r="C20164" s="1">
        <v>3.6309812454471502E-7</v>
      </c>
      <c r="D20164">
        <v>1</v>
      </c>
      <c r="E20164">
        <v>1</v>
      </c>
      <c r="F20164">
        <v>1</v>
      </c>
      <c r="G20164">
        <v>1</v>
      </c>
      <c r="H20164">
        <v>0.72916666666666696</v>
      </c>
      <c r="I20164">
        <v>1</v>
      </c>
      <c r="J20164" s="1">
        <v>1</v>
      </c>
      <c r="K20164" t="s">
        <v>23237</v>
      </c>
      <c r="L20164" t="s">
        <v>63572</v>
      </c>
      <c r="M20164" t="s">
        <v>63573</v>
      </c>
    </row>
    <row r="20165" spans="1:13">
      <c r="A20165" s="1" t="s">
        <v>22182</v>
      </c>
      <c r="B20165">
        <v>8.4774731232479899E-8</v>
      </c>
      <c r="C20165" s="1">
        <v>1.2696582063843299E-7</v>
      </c>
      <c r="D20165">
        <v>1.72413793103448E-2</v>
      </c>
      <c r="E20165">
        <v>4.81927710843374E-2</v>
      </c>
      <c r="F20165">
        <v>0</v>
      </c>
      <c r="G20165">
        <v>0.875</v>
      </c>
      <c r="H20165">
        <v>7.6923076923076901E-3</v>
      </c>
      <c r="I20165">
        <v>0.34722222222222199</v>
      </c>
      <c r="J20165" s="1">
        <v>0</v>
      </c>
      <c r="K20165" t="s">
        <v>23241</v>
      </c>
      <c r="L20165" t="s">
        <v>63574</v>
      </c>
      <c r="M20165" t="s">
        <v>63575</v>
      </c>
    </row>
    <row r="20166" spans="1:13">
      <c r="A20166" s="1" t="s">
        <v>22183</v>
      </c>
      <c r="B20166">
        <v>7.3084964653559797E-9</v>
      </c>
      <c r="C20166" s="1">
        <v>4.9169343496102203E-8</v>
      </c>
      <c r="D20166">
        <v>0</v>
      </c>
      <c r="E20166">
        <v>0</v>
      </c>
      <c r="F20166">
        <v>3.3557046979865801E-3</v>
      </c>
      <c r="G20166">
        <v>0</v>
      </c>
      <c r="H20166">
        <v>0</v>
      </c>
      <c r="I20166">
        <v>0</v>
      </c>
      <c r="J20166" s="1">
        <v>0</v>
      </c>
      <c r="K20166" t="s">
        <v>23238</v>
      </c>
      <c r="L20166" t="s">
        <v>63576</v>
      </c>
      <c r="M20166" t="s">
        <v>63577</v>
      </c>
    </row>
    <row r="20167" spans="1:13">
      <c r="A20167" s="1" t="s">
        <v>22184</v>
      </c>
      <c r="B20167">
        <v>4.1733151651448101E-5</v>
      </c>
      <c r="C20167" s="1">
        <v>2.00957737627512E-4</v>
      </c>
      <c r="D20167">
        <v>0.26190476190476197</v>
      </c>
      <c r="E20167">
        <v>0.53333333333333299</v>
      </c>
      <c r="F20167">
        <v>0.126436781609195</v>
      </c>
      <c r="G20167">
        <v>0.133333333333333</v>
      </c>
      <c r="H20167">
        <v>0.5703125</v>
      </c>
      <c r="I20167">
        <v>0.16666666666666699</v>
      </c>
      <c r="J20167" s="1">
        <v>0</v>
      </c>
      <c r="K20167" t="s">
        <v>23242</v>
      </c>
      <c r="L20167" t="s">
        <v>63578</v>
      </c>
      <c r="M20167" t="s">
        <v>63579</v>
      </c>
    </row>
    <row r="20168" spans="1:13">
      <c r="A20168" s="1" t="s">
        <v>22185</v>
      </c>
      <c r="B20168">
        <v>6.8517951215962696E-8</v>
      </c>
      <c r="C20168" s="1">
        <v>4.6020946014139801E-9</v>
      </c>
      <c r="D20168">
        <v>1</v>
      </c>
      <c r="E20168">
        <v>1</v>
      </c>
      <c r="F20168">
        <v>0.99632352941176505</v>
      </c>
      <c r="G20168">
        <v>1</v>
      </c>
      <c r="H20168">
        <v>1</v>
      </c>
      <c r="I20168">
        <v>1</v>
      </c>
      <c r="J20168" s="1">
        <v>0.14285714285714299</v>
      </c>
      <c r="K20168" t="s">
        <v>23241</v>
      </c>
      <c r="L20168" t="s">
        <v>63580</v>
      </c>
      <c r="M20168" t="s">
        <v>63581</v>
      </c>
    </row>
    <row r="20169" spans="1:13">
      <c r="A20169" s="1" t="s">
        <v>22186</v>
      </c>
      <c r="B20169">
        <v>3.3169382459909998E-6</v>
      </c>
      <c r="C20169" s="1">
        <v>8.7538471741821104E-7</v>
      </c>
      <c r="D20169">
        <v>0.96875</v>
      </c>
      <c r="E20169">
        <v>1</v>
      </c>
      <c r="F20169">
        <v>0.93965517241379304</v>
      </c>
      <c r="G20169">
        <v>1</v>
      </c>
      <c r="H20169">
        <v>0.84615384615384603</v>
      </c>
      <c r="I20169">
        <v>0.95833333333333304</v>
      </c>
      <c r="J20169" s="1">
        <v>1</v>
      </c>
      <c r="K20169" t="s">
        <v>23238</v>
      </c>
      <c r="L20169" t="s">
        <v>63582</v>
      </c>
      <c r="M20169" t="s">
        <v>63583</v>
      </c>
    </row>
    <row r="20170" spans="1:13">
      <c r="A20170" s="1" t="s">
        <v>22187</v>
      </c>
      <c r="B20170">
        <v>4.61799054211826E-8</v>
      </c>
      <c r="C20170" s="1">
        <v>1.7698350908645398E-5</v>
      </c>
      <c r="D20170">
        <v>0</v>
      </c>
      <c r="E20170">
        <v>0</v>
      </c>
      <c r="F20170">
        <v>0</v>
      </c>
      <c r="G20170">
        <v>0.22826086956521699</v>
      </c>
      <c r="H20170">
        <v>6.5656565656565705E-2</v>
      </c>
      <c r="I20170">
        <v>0.13043478260869601</v>
      </c>
      <c r="J20170" s="1" t="s">
        <v>23229</v>
      </c>
      <c r="K20170" t="s">
        <v>23241</v>
      </c>
      <c r="L20170" t="s">
        <v>63584</v>
      </c>
      <c r="M20170" t="s">
        <v>63585</v>
      </c>
    </row>
    <row r="20171" spans="1:13">
      <c r="A20171" s="1" t="s">
        <v>22188</v>
      </c>
      <c r="B20171">
        <v>2.5300618074088599E-5</v>
      </c>
      <c r="C20171" s="1">
        <v>1.7325799246317999E-6</v>
      </c>
      <c r="D20171">
        <v>0</v>
      </c>
      <c r="E20171">
        <v>0.125</v>
      </c>
      <c r="F20171">
        <v>0</v>
      </c>
      <c r="G20171">
        <v>0</v>
      </c>
      <c r="H20171">
        <v>0</v>
      </c>
      <c r="I20171">
        <v>0</v>
      </c>
      <c r="J20171" s="1">
        <v>0</v>
      </c>
      <c r="K20171" t="s">
        <v>23238</v>
      </c>
      <c r="L20171" t="s">
        <v>63586</v>
      </c>
      <c r="M20171" t="s">
        <v>63587</v>
      </c>
    </row>
    <row r="20172" spans="1:13">
      <c r="A20172" s="1" t="s">
        <v>22189</v>
      </c>
      <c r="B20172">
        <v>8.6790725347108698E-5</v>
      </c>
      <c r="C20172" s="1">
        <v>3.1460198207853199E-7</v>
      </c>
      <c r="D20172">
        <v>0.70967741935483897</v>
      </c>
      <c r="E20172">
        <v>0.80208333333333304</v>
      </c>
      <c r="F20172">
        <v>0.78157894736842104</v>
      </c>
      <c r="G20172">
        <v>0.55681818181818199</v>
      </c>
      <c r="H20172">
        <v>0.79787234042553201</v>
      </c>
      <c r="I20172">
        <v>0.83734939759036098</v>
      </c>
      <c r="J20172" s="1">
        <v>0.95</v>
      </c>
      <c r="K20172" t="s">
        <v>23244</v>
      </c>
      <c r="L20172" t="s">
        <v>63588</v>
      </c>
      <c r="M20172" t="s">
        <v>63589</v>
      </c>
    </row>
    <row r="20173" spans="1:13">
      <c r="A20173" s="1" t="s">
        <v>22190</v>
      </c>
      <c r="B20173">
        <v>1.25468846918301E-6</v>
      </c>
      <c r="C20173" s="1">
        <v>2.22860104874132E-8</v>
      </c>
      <c r="D20173">
        <v>0.98387096774193505</v>
      </c>
      <c r="E20173">
        <v>0.99425287356321801</v>
      </c>
      <c r="F20173">
        <v>0.95628415300546399</v>
      </c>
      <c r="G20173">
        <v>0.98529411764705899</v>
      </c>
      <c r="H20173">
        <v>0.85164835164835195</v>
      </c>
      <c r="I20173">
        <v>0.98113207547169801</v>
      </c>
      <c r="J20173" s="1">
        <v>0.68181818181818199</v>
      </c>
      <c r="K20173" t="s">
        <v>23238</v>
      </c>
      <c r="L20173" t="s">
        <v>63590</v>
      </c>
      <c r="M20173" t="s">
        <v>63591</v>
      </c>
    </row>
    <row r="20174" spans="1:13">
      <c r="A20174" s="1" t="s">
        <v>22191</v>
      </c>
      <c r="B20174">
        <v>0</v>
      </c>
      <c r="C20174" s="1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 s="1">
        <v>0</v>
      </c>
      <c r="K20174" t="s">
        <v>23238</v>
      </c>
      <c r="L20174" t="s">
        <v>63592</v>
      </c>
      <c r="M20174" t="s">
        <v>63593</v>
      </c>
    </row>
    <row r="20175" spans="1:13">
      <c r="A20175" s="1" t="s">
        <v>22192</v>
      </c>
      <c r="B20175">
        <v>6.6984400938384904E-5</v>
      </c>
      <c r="C20175" s="1">
        <v>3.8527699190943999E-5</v>
      </c>
      <c r="D20175">
        <v>0.98214285714285698</v>
      </c>
      <c r="E20175">
        <v>0.98369565217391297</v>
      </c>
      <c r="F20175">
        <v>0.772486772486772</v>
      </c>
      <c r="G20175">
        <v>0.95652173913043503</v>
      </c>
      <c r="H20175">
        <v>0.85148514851485102</v>
      </c>
      <c r="I20175">
        <v>0.88271604938271597</v>
      </c>
      <c r="J20175" s="1" t="s">
        <v>23229</v>
      </c>
      <c r="K20175" t="s">
        <v>23238</v>
      </c>
      <c r="L20175" t="s">
        <v>63594</v>
      </c>
      <c r="M20175" t="s">
        <v>63595</v>
      </c>
    </row>
    <row r="20176" spans="1:13">
      <c r="A20176" s="1" t="s">
        <v>22193</v>
      </c>
      <c r="B20176">
        <v>7.8879472044428802E-5</v>
      </c>
      <c r="C20176" s="1">
        <v>2.32452889828822E-4</v>
      </c>
      <c r="D20176">
        <v>0.67241379310344795</v>
      </c>
      <c r="E20176">
        <v>0.87195121951219501</v>
      </c>
      <c r="F20176">
        <v>0.5</v>
      </c>
      <c r="G20176">
        <v>0.96428571428571397</v>
      </c>
      <c r="H20176">
        <v>0.87662337662337697</v>
      </c>
      <c r="I20176">
        <v>0.92307692307692302</v>
      </c>
      <c r="J20176" s="1">
        <v>1</v>
      </c>
      <c r="K20176" t="s">
        <v>23241</v>
      </c>
      <c r="L20176" t="s">
        <v>63596</v>
      </c>
      <c r="M20176" t="s">
        <v>63597</v>
      </c>
    </row>
    <row r="20177" spans="1:13">
      <c r="A20177" s="1" t="s">
        <v>22194</v>
      </c>
      <c r="B20177">
        <v>7.8680904434678499E-8</v>
      </c>
      <c r="C20177" s="1">
        <v>1.0931545204703499E-6</v>
      </c>
      <c r="D20177">
        <v>1</v>
      </c>
      <c r="E20177">
        <v>1</v>
      </c>
      <c r="F20177">
        <v>0.86821705426356599</v>
      </c>
      <c r="G20177">
        <v>1</v>
      </c>
      <c r="H20177">
        <v>1</v>
      </c>
      <c r="I20177">
        <v>1</v>
      </c>
      <c r="J20177" s="1" t="s">
        <v>23229</v>
      </c>
      <c r="K20177" t="s">
        <v>23241</v>
      </c>
      <c r="L20177" t="s">
        <v>63598</v>
      </c>
      <c r="M20177" t="s">
        <v>63599</v>
      </c>
    </row>
    <row r="20178" spans="1:13">
      <c r="A20178" s="1" t="s">
        <v>22195</v>
      </c>
      <c r="B20178">
        <v>5.4517455601457798E-7</v>
      </c>
      <c r="C20178" s="1">
        <v>6.4065786078967703E-9</v>
      </c>
      <c r="D20178">
        <v>1</v>
      </c>
      <c r="E20178">
        <v>1</v>
      </c>
      <c r="F20178">
        <v>1</v>
      </c>
      <c r="G20178">
        <v>0.58333333333333304</v>
      </c>
      <c r="H20178">
        <v>0.97916666666666696</v>
      </c>
      <c r="I20178">
        <v>0.98611111111111105</v>
      </c>
      <c r="J20178" s="1" t="s">
        <v>23229</v>
      </c>
      <c r="K20178" t="s">
        <v>23238</v>
      </c>
      <c r="L20178" t="s">
        <v>63600</v>
      </c>
      <c r="M20178" t="s">
        <v>63601</v>
      </c>
    </row>
    <row r="20179" spans="1:13">
      <c r="A20179" s="1" t="s">
        <v>22196</v>
      </c>
      <c r="B20179">
        <v>2.13124379832753E-7</v>
      </c>
      <c r="C20179" s="1">
        <v>1.9738061381828699E-7</v>
      </c>
      <c r="D20179">
        <v>0.92307692307692302</v>
      </c>
      <c r="E20179">
        <v>1</v>
      </c>
      <c r="F20179">
        <v>1</v>
      </c>
      <c r="G20179">
        <v>1</v>
      </c>
      <c r="H20179">
        <v>1</v>
      </c>
      <c r="I20179">
        <v>1</v>
      </c>
      <c r="J20179" s="1">
        <v>1</v>
      </c>
      <c r="K20179" t="s">
        <v>23241</v>
      </c>
      <c r="L20179" t="s">
        <v>63602</v>
      </c>
      <c r="M20179" t="s">
        <v>63603</v>
      </c>
    </row>
    <row r="20180" spans="1:13">
      <c r="A20180" s="1" t="s">
        <v>22197</v>
      </c>
      <c r="B20180">
        <v>2.8062442835456799E-6</v>
      </c>
      <c r="C20180" s="1">
        <v>1.8383190263096399E-5</v>
      </c>
      <c r="D20180">
        <v>0.953125</v>
      </c>
      <c r="E20180">
        <v>0.953125</v>
      </c>
      <c r="F20180">
        <v>0.96410256410256401</v>
      </c>
      <c r="G20180">
        <v>0.95689655172413801</v>
      </c>
      <c r="H20180">
        <v>0.93805309734513298</v>
      </c>
      <c r="I20180">
        <v>0.96721311475409799</v>
      </c>
      <c r="J20180" s="1">
        <v>1</v>
      </c>
      <c r="K20180" t="s">
        <v>23241</v>
      </c>
      <c r="L20180" t="s">
        <v>63604</v>
      </c>
      <c r="M20180" t="s">
        <v>63605</v>
      </c>
    </row>
    <row r="20181" spans="1:13">
      <c r="A20181" s="1" t="s">
        <v>22198</v>
      </c>
      <c r="B20181">
        <v>1.1640479832022801E-5</v>
      </c>
      <c r="C20181" s="1">
        <v>5.0229686989006997E-7</v>
      </c>
      <c r="D20181">
        <v>7.1428571428571397E-2</v>
      </c>
      <c r="E20181">
        <v>6.25E-2</v>
      </c>
      <c r="F20181">
        <v>8.6614173228346497E-2</v>
      </c>
      <c r="G20181">
        <v>0.02</v>
      </c>
      <c r="H20181">
        <v>3.7313432835820899E-2</v>
      </c>
      <c r="I20181">
        <v>2.6315789473684199E-2</v>
      </c>
      <c r="J20181" s="1" t="s">
        <v>23229</v>
      </c>
      <c r="K20181" t="s">
        <v>23240</v>
      </c>
      <c r="L20181" t="s">
        <v>63606</v>
      </c>
      <c r="M20181" t="s">
        <v>63607</v>
      </c>
    </row>
    <row r="20182" spans="1:13">
      <c r="A20182" s="1" t="s">
        <v>22199</v>
      </c>
      <c r="B20182">
        <v>2.80976577079005E-9</v>
      </c>
      <c r="C20182" s="1">
        <v>2.0182923784267799E-7</v>
      </c>
      <c r="D20182">
        <v>1.72413793103448E-2</v>
      </c>
      <c r="E20182">
        <v>3.4482758620689703E-2</v>
      </c>
      <c r="F20182">
        <v>0</v>
      </c>
      <c r="G20182">
        <v>0</v>
      </c>
      <c r="H20182">
        <v>0</v>
      </c>
      <c r="I20182">
        <v>0</v>
      </c>
      <c r="J20182" s="1">
        <v>0</v>
      </c>
      <c r="K20182" t="s">
        <v>23241</v>
      </c>
      <c r="L20182" t="s">
        <v>63608</v>
      </c>
      <c r="M20182" t="s">
        <v>63609</v>
      </c>
    </row>
    <row r="20183" spans="1:13">
      <c r="A20183" s="1" t="s">
        <v>22200</v>
      </c>
      <c r="B20183">
        <v>5.5592988831614401E-5</v>
      </c>
      <c r="C20183" s="1">
        <v>2.9419464333241E-5</v>
      </c>
      <c r="D20183">
        <v>0.53333333333333299</v>
      </c>
      <c r="E20183">
        <v>0.54117647058823504</v>
      </c>
      <c r="F20183">
        <v>0.80857142857142905</v>
      </c>
      <c r="G20183">
        <v>0.160714285714286</v>
      </c>
      <c r="H20183">
        <v>0.88271604938271597</v>
      </c>
      <c r="I20183">
        <v>0.32051282051282098</v>
      </c>
      <c r="J20183" s="1">
        <v>0.2</v>
      </c>
      <c r="K20183" t="s">
        <v>23238</v>
      </c>
      <c r="L20183" t="s">
        <v>63610</v>
      </c>
      <c r="M20183" t="s">
        <v>63611</v>
      </c>
    </row>
    <row r="20184" spans="1:13">
      <c r="A20184" s="1" t="s">
        <v>22201</v>
      </c>
      <c r="B20184">
        <v>4.36656134208252E-7</v>
      </c>
      <c r="C20184" s="1">
        <v>4.7680601880799804E-6</v>
      </c>
      <c r="D20184">
        <v>0</v>
      </c>
      <c r="E20184">
        <v>1.05263157894737E-2</v>
      </c>
      <c r="F20184">
        <v>5.1282051282051299E-3</v>
      </c>
      <c r="G20184">
        <v>0.157894736842105</v>
      </c>
      <c r="H20184">
        <v>1.3157894736842099E-2</v>
      </c>
      <c r="I20184">
        <v>4.5454545454545497E-2</v>
      </c>
      <c r="J20184" s="1">
        <v>0</v>
      </c>
      <c r="K20184" t="s">
        <v>23240</v>
      </c>
      <c r="L20184" t="s">
        <v>63612</v>
      </c>
      <c r="M20184" t="s">
        <v>63613</v>
      </c>
    </row>
    <row r="20185" spans="1:13">
      <c r="A20185" s="1" t="s">
        <v>22202</v>
      </c>
      <c r="B20185">
        <v>4.4855748772587102E-5</v>
      </c>
      <c r="C20185" s="1">
        <v>3.2010016127096699E-4</v>
      </c>
      <c r="D20185">
        <v>0</v>
      </c>
      <c r="E20185">
        <v>0</v>
      </c>
      <c r="F20185">
        <v>5.7142857142857099E-3</v>
      </c>
      <c r="G20185">
        <v>2.3809523809523801E-2</v>
      </c>
      <c r="H20185">
        <v>0.35321100917431197</v>
      </c>
      <c r="I20185">
        <v>6.5573770491803296E-2</v>
      </c>
      <c r="J20185" s="1">
        <v>0</v>
      </c>
      <c r="K20185" t="s">
        <v>23237</v>
      </c>
      <c r="L20185" t="s">
        <v>63614</v>
      </c>
      <c r="M20185" t="s">
        <v>63615</v>
      </c>
    </row>
    <row r="20186" spans="1:13">
      <c r="A20186" s="1" t="s">
        <v>22203</v>
      </c>
      <c r="B20186">
        <v>1.8198994478968701E-8</v>
      </c>
      <c r="C20186" s="1">
        <v>6.6225656648344094E-8</v>
      </c>
      <c r="D20186">
        <v>1</v>
      </c>
      <c r="E20186">
        <v>0.99462365591397806</v>
      </c>
      <c r="F20186">
        <v>0.99473684210526303</v>
      </c>
      <c r="G20186">
        <v>0.88679245283018904</v>
      </c>
      <c r="H20186">
        <v>0.97916666666666696</v>
      </c>
      <c r="I20186">
        <v>0.97131147540983598</v>
      </c>
      <c r="J20186" s="1">
        <v>1</v>
      </c>
      <c r="K20186" t="s">
        <v>23239</v>
      </c>
      <c r="L20186" t="s">
        <v>63616</v>
      </c>
      <c r="M20186" t="s">
        <v>63617</v>
      </c>
    </row>
    <row r="20187" spans="1:13">
      <c r="A20187" s="1" t="s">
        <v>22204</v>
      </c>
      <c r="B20187">
        <v>1.00079161875977E-6</v>
      </c>
      <c r="C20187" s="1">
        <v>4.9821266774181203E-6</v>
      </c>
      <c r="D20187">
        <v>0</v>
      </c>
      <c r="E20187">
        <v>0</v>
      </c>
      <c r="F20187">
        <v>3.3653846153846201E-2</v>
      </c>
      <c r="G20187">
        <v>2.3809523809523801E-2</v>
      </c>
      <c r="H20187">
        <v>0.27500000000000002</v>
      </c>
      <c r="I20187">
        <v>1.9230769230769201E-2</v>
      </c>
      <c r="J20187" s="1">
        <v>0</v>
      </c>
      <c r="K20187" t="s">
        <v>23241</v>
      </c>
      <c r="L20187" t="s">
        <v>63618</v>
      </c>
      <c r="M20187" t="s">
        <v>63619</v>
      </c>
    </row>
    <row r="20188" spans="1:13">
      <c r="A20188" s="1" t="s">
        <v>22205</v>
      </c>
      <c r="B20188">
        <v>5.0733161110867401E-7</v>
      </c>
      <c r="C20188" s="1">
        <v>2.1315797150454699E-7</v>
      </c>
      <c r="D20188">
        <v>1</v>
      </c>
      <c r="E20188">
        <v>1</v>
      </c>
      <c r="F20188">
        <v>1</v>
      </c>
      <c r="G20188">
        <v>1</v>
      </c>
      <c r="H20188">
        <v>0.89436619718309895</v>
      </c>
      <c r="I20188">
        <v>0.97435897435897401</v>
      </c>
      <c r="J20188" s="1">
        <v>1</v>
      </c>
      <c r="K20188" t="s">
        <v>23241</v>
      </c>
      <c r="L20188" t="s">
        <v>63620</v>
      </c>
      <c r="M20188" t="s">
        <v>63621</v>
      </c>
    </row>
    <row r="20189" spans="1:13">
      <c r="A20189" s="1" t="s">
        <v>22206</v>
      </c>
      <c r="B20189">
        <v>1.63220024292695E-7</v>
      </c>
      <c r="C20189" s="1">
        <v>1.4954232419677801E-6</v>
      </c>
      <c r="D20189">
        <v>1</v>
      </c>
      <c r="E20189">
        <v>0.99462365591397806</v>
      </c>
      <c r="F20189">
        <v>1</v>
      </c>
      <c r="G20189">
        <v>1</v>
      </c>
      <c r="H20189">
        <v>0.99038461538461497</v>
      </c>
      <c r="I20189">
        <v>1</v>
      </c>
      <c r="J20189" s="1">
        <v>1</v>
      </c>
      <c r="K20189" t="s">
        <v>23240</v>
      </c>
      <c r="L20189" t="s">
        <v>63622</v>
      </c>
      <c r="M20189" t="s">
        <v>63623</v>
      </c>
    </row>
    <row r="20190" spans="1:13">
      <c r="A20190" s="1" t="s">
        <v>22207</v>
      </c>
      <c r="B20190">
        <v>4.2275012481369499E-5</v>
      </c>
      <c r="C20190" s="1">
        <v>2.71269605392817E-8</v>
      </c>
      <c r="D20190">
        <v>3.125E-2</v>
      </c>
      <c r="E20190">
        <v>0.23958333333333301</v>
      </c>
      <c r="F20190">
        <v>0</v>
      </c>
      <c r="G20190">
        <v>0</v>
      </c>
      <c r="H20190">
        <v>4.7169811320754698E-3</v>
      </c>
      <c r="I20190">
        <v>3.7634408602150497E-2</v>
      </c>
      <c r="J20190" s="1">
        <v>0</v>
      </c>
      <c r="K20190" t="s">
        <v>23241</v>
      </c>
      <c r="L20190" t="s">
        <v>63624</v>
      </c>
      <c r="M20190" t="s">
        <v>63625</v>
      </c>
    </row>
    <row r="20191" spans="1:13">
      <c r="A20191" s="1" t="s">
        <v>22208</v>
      </c>
      <c r="B20191">
        <v>1.6767817296175801E-6</v>
      </c>
      <c r="C20191" s="1">
        <v>2.9698556525348699E-5</v>
      </c>
      <c r="D20191">
        <v>0.05</v>
      </c>
      <c r="E20191">
        <v>0</v>
      </c>
      <c r="F20191">
        <v>0</v>
      </c>
      <c r="G20191">
        <v>0.92592592592592604</v>
      </c>
      <c r="H20191">
        <v>0.18</v>
      </c>
      <c r="I20191">
        <v>0.33870967741935498</v>
      </c>
      <c r="J20191" s="1" t="s">
        <v>23229</v>
      </c>
      <c r="K20191" t="s">
        <v>23238</v>
      </c>
      <c r="L20191" t="s">
        <v>63626</v>
      </c>
      <c r="M20191" t="s">
        <v>63627</v>
      </c>
    </row>
    <row r="20192" spans="1:13">
      <c r="A20192" s="1" t="s">
        <v>22209</v>
      </c>
      <c r="B20192">
        <v>1.7002595262109601E-6</v>
      </c>
      <c r="C20192" s="1">
        <v>7.0990920632375599E-8</v>
      </c>
      <c r="D20192">
        <v>1</v>
      </c>
      <c r="E20192">
        <v>0.98611111111111105</v>
      </c>
      <c r="F20192">
        <v>0.98888888888888904</v>
      </c>
      <c r="G20192">
        <v>0.5</v>
      </c>
      <c r="H20192">
        <v>1</v>
      </c>
      <c r="I20192">
        <v>0.95283018867924496</v>
      </c>
      <c r="J20192" s="1" t="s">
        <v>23229</v>
      </c>
      <c r="K20192" t="s">
        <v>23241</v>
      </c>
      <c r="L20192" t="s">
        <v>63628</v>
      </c>
      <c r="M20192" t="s">
        <v>63629</v>
      </c>
    </row>
    <row r="20193" spans="1:13">
      <c r="A20193" s="1" t="s">
        <v>22210</v>
      </c>
      <c r="B20193">
        <v>1.03703231255713E-4</v>
      </c>
      <c r="C20193" s="1">
        <v>2.09275908498197E-7</v>
      </c>
      <c r="D20193">
        <v>0.91379310344827602</v>
      </c>
      <c r="E20193">
        <v>0.73033707865168496</v>
      </c>
      <c r="F20193">
        <v>0.96022727272727304</v>
      </c>
      <c r="G20193">
        <v>1</v>
      </c>
      <c r="H20193">
        <v>0.987341772151899</v>
      </c>
      <c r="I20193">
        <v>0.97826086956521696</v>
      </c>
      <c r="J20193" s="1">
        <v>1</v>
      </c>
      <c r="K20193" t="s">
        <v>23241</v>
      </c>
      <c r="L20193" t="s">
        <v>63630</v>
      </c>
      <c r="M20193" t="s">
        <v>63631</v>
      </c>
    </row>
    <row r="20194" spans="1:13">
      <c r="A20194" s="1" t="s">
        <v>22211</v>
      </c>
      <c r="B20194">
        <v>1.9093887141083E-4</v>
      </c>
      <c r="C20194" s="1">
        <v>2.6771877541212097E-4</v>
      </c>
      <c r="D20194">
        <v>0.51612903225806495</v>
      </c>
      <c r="E20194">
        <v>0.38953488372092998</v>
      </c>
      <c r="F20194">
        <v>0.68881118881118897</v>
      </c>
      <c r="G20194">
        <v>0.72413793103448298</v>
      </c>
      <c r="H20194">
        <v>0.43243243243243201</v>
      </c>
      <c r="I20194">
        <v>0.256410256410256</v>
      </c>
      <c r="J20194" s="1">
        <v>5.5555555555555601E-2</v>
      </c>
      <c r="K20194" t="s">
        <v>23241</v>
      </c>
      <c r="L20194" t="s">
        <v>63632</v>
      </c>
      <c r="M20194" t="s">
        <v>63633</v>
      </c>
    </row>
    <row r="20195" spans="1:13">
      <c r="A20195" s="1" t="s">
        <v>22212</v>
      </c>
      <c r="B20195">
        <v>1.8696029054405802E-5</v>
      </c>
      <c r="C20195" s="1">
        <v>1.3104401716911801E-5</v>
      </c>
      <c r="D20195">
        <v>0</v>
      </c>
      <c r="E20195">
        <v>0</v>
      </c>
      <c r="F20195">
        <v>8.0213903743315496E-2</v>
      </c>
      <c r="G20195">
        <v>0</v>
      </c>
      <c r="H20195">
        <v>0</v>
      </c>
      <c r="I20195">
        <v>7.8125E-3</v>
      </c>
      <c r="J20195" s="1" t="s">
        <v>23229</v>
      </c>
      <c r="K20195" t="s">
        <v>23239</v>
      </c>
      <c r="L20195" t="s">
        <v>63634</v>
      </c>
      <c r="M20195" t="s">
        <v>63635</v>
      </c>
    </row>
    <row r="20196" spans="1:13">
      <c r="A20196" s="1" t="s">
        <v>22213</v>
      </c>
      <c r="B20196">
        <v>1.3594598693610499E-8</v>
      </c>
      <c r="C20196" s="1">
        <v>1.9928435065869801E-6</v>
      </c>
      <c r="D20196">
        <v>0</v>
      </c>
      <c r="E20196">
        <v>5.8139534883720903E-3</v>
      </c>
      <c r="F20196">
        <v>5.3475935828877002E-3</v>
      </c>
      <c r="G20196">
        <v>0</v>
      </c>
      <c r="H20196">
        <v>0</v>
      </c>
      <c r="I20196">
        <v>0</v>
      </c>
      <c r="J20196" s="1">
        <v>0</v>
      </c>
      <c r="K20196" t="s">
        <v>23241</v>
      </c>
      <c r="L20196" t="s">
        <v>63636</v>
      </c>
      <c r="M20196" t="s">
        <v>63637</v>
      </c>
    </row>
    <row r="20197" spans="1:13">
      <c r="A20197" s="1" t="s">
        <v>22214</v>
      </c>
      <c r="B20197">
        <v>1.1191524060517701E-4</v>
      </c>
      <c r="C20197" s="1">
        <v>4.35249588714821E-4</v>
      </c>
      <c r="D20197">
        <v>0.703125</v>
      </c>
      <c r="E20197">
        <v>0.731578947368421</v>
      </c>
      <c r="F20197">
        <v>0.62362637362637396</v>
      </c>
      <c r="G20197">
        <v>0.98076923076923095</v>
      </c>
      <c r="H20197">
        <v>0.72477064220183496</v>
      </c>
      <c r="I20197">
        <v>0.891891891891892</v>
      </c>
      <c r="J20197" s="1">
        <v>1</v>
      </c>
      <c r="K20197" t="s">
        <v>23237</v>
      </c>
      <c r="L20197" t="s">
        <v>63638</v>
      </c>
      <c r="M20197" t="s">
        <v>63639</v>
      </c>
    </row>
    <row r="20198" spans="1:13">
      <c r="A20198" s="1" t="s">
        <v>22215</v>
      </c>
      <c r="B20198">
        <v>1.6852728369978301E-5</v>
      </c>
      <c r="C20198" s="1">
        <v>1.03096021501549E-5</v>
      </c>
      <c r="D20198">
        <v>4.8387096774193498E-2</v>
      </c>
      <c r="E20198">
        <v>7.3684210526315796E-2</v>
      </c>
      <c r="F20198">
        <v>0.14736842105263201</v>
      </c>
      <c r="G20198">
        <v>0</v>
      </c>
      <c r="H20198">
        <v>0.155660377358491</v>
      </c>
      <c r="I20198">
        <v>6.5217391304347797E-2</v>
      </c>
      <c r="J20198" s="1">
        <v>0</v>
      </c>
      <c r="K20198" t="s">
        <v>23237</v>
      </c>
      <c r="L20198" t="s">
        <v>63640</v>
      </c>
      <c r="M20198" t="s">
        <v>63641</v>
      </c>
    </row>
    <row r="20199" spans="1:13">
      <c r="A20199" s="1" t="s">
        <v>22216</v>
      </c>
      <c r="B20199">
        <v>6.4648497821690602E-9</v>
      </c>
      <c r="C20199" s="1">
        <v>4.7381263609482302E-7</v>
      </c>
      <c r="D20199">
        <v>0</v>
      </c>
      <c r="E20199">
        <v>1.0416666666666701E-2</v>
      </c>
      <c r="F20199">
        <v>0</v>
      </c>
      <c r="G20199">
        <v>0</v>
      </c>
      <c r="H20199">
        <v>1.2500000000000001E-2</v>
      </c>
      <c r="I20199">
        <v>0</v>
      </c>
      <c r="J20199" s="1">
        <v>0</v>
      </c>
      <c r="K20199" t="s">
        <v>23240</v>
      </c>
      <c r="L20199" t="s">
        <v>63642</v>
      </c>
      <c r="M20199" t="s">
        <v>63643</v>
      </c>
    </row>
    <row r="20200" spans="1:13">
      <c r="A20200" s="1" t="s">
        <v>22217</v>
      </c>
      <c r="B20200">
        <v>1.07834914759008E-8</v>
      </c>
      <c r="C20200" s="1">
        <v>9.1425759217356097E-6</v>
      </c>
      <c r="D20200">
        <v>0</v>
      </c>
      <c r="E20200">
        <v>6.3291139240506302E-3</v>
      </c>
      <c r="F20200">
        <v>1.7045454545454499E-2</v>
      </c>
      <c r="G20200">
        <v>0.13265306122449</v>
      </c>
      <c r="H20200">
        <v>2.2471910112359501E-2</v>
      </c>
      <c r="I20200">
        <v>0.08</v>
      </c>
      <c r="J20200" s="1">
        <v>0</v>
      </c>
      <c r="K20200" t="s">
        <v>23240</v>
      </c>
      <c r="L20200" t="s">
        <v>63644</v>
      </c>
      <c r="M20200" t="s">
        <v>63645</v>
      </c>
    </row>
    <row r="20201" spans="1:13">
      <c r="A20201" s="1" t="s">
        <v>22218</v>
      </c>
      <c r="B20201">
        <v>3.7072663380708698E-7</v>
      </c>
      <c r="C20201" s="1">
        <v>1.35351222038198E-6</v>
      </c>
      <c r="D20201">
        <v>0.17241379310344801</v>
      </c>
      <c r="E20201">
        <v>1.6129032258064498E-2</v>
      </c>
      <c r="F20201">
        <v>1.4619883040935699E-2</v>
      </c>
      <c r="G20201">
        <v>7.5757575757575801E-2</v>
      </c>
      <c r="H20201">
        <v>0</v>
      </c>
      <c r="I20201">
        <v>5.95238095238095E-2</v>
      </c>
      <c r="J20201" s="1">
        <v>0</v>
      </c>
      <c r="K20201" t="s">
        <v>23238</v>
      </c>
      <c r="L20201" t="s">
        <v>63646</v>
      </c>
      <c r="M20201" t="s">
        <v>63647</v>
      </c>
    </row>
    <row r="20202" spans="1:13">
      <c r="A20202" s="1" t="s">
        <v>22219</v>
      </c>
      <c r="B20202">
        <v>2.28704290836549E-8</v>
      </c>
      <c r="C20202" s="1">
        <v>2.0741640922288401E-6</v>
      </c>
      <c r="D20202">
        <v>1</v>
      </c>
      <c r="E20202">
        <v>0.97395833333333304</v>
      </c>
      <c r="F20202">
        <v>0.93455497382198904</v>
      </c>
      <c r="G20202">
        <v>1</v>
      </c>
      <c r="H20202">
        <v>0.92233009708737901</v>
      </c>
      <c r="I20202">
        <v>0.97752808988763995</v>
      </c>
      <c r="J20202" s="1" t="s">
        <v>23229</v>
      </c>
      <c r="K20202" t="s">
        <v>23241</v>
      </c>
      <c r="L20202" t="s">
        <v>63648</v>
      </c>
      <c r="M20202" t="s">
        <v>63649</v>
      </c>
    </row>
    <row r="20203" spans="1:13">
      <c r="A20203" s="1" t="s">
        <v>22220</v>
      </c>
      <c r="B20203">
        <v>0</v>
      </c>
      <c r="C20203" s="1">
        <v>0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>
        <v>1</v>
      </c>
      <c r="J20203" s="1">
        <v>0</v>
      </c>
      <c r="K20203" t="s">
        <v>23239</v>
      </c>
      <c r="L20203" t="s">
        <v>63650</v>
      </c>
      <c r="M20203" t="s">
        <v>63651</v>
      </c>
    </row>
    <row r="20204" spans="1:13">
      <c r="A20204" s="1" t="s">
        <v>22221</v>
      </c>
      <c r="B20204">
        <v>2.6180719996139601E-6</v>
      </c>
      <c r="C20204" s="1">
        <v>3.1796832615506102E-7</v>
      </c>
      <c r="D20204">
        <v>0.21875</v>
      </c>
      <c r="E20204">
        <v>0</v>
      </c>
      <c r="F20204">
        <v>8.7412587412587395E-2</v>
      </c>
      <c r="G20204">
        <v>0</v>
      </c>
      <c r="H20204">
        <v>0</v>
      </c>
      <c r="I20204">
        <v>5.0847457627118599E-2</v>
      </c>
      <c r="J20204" s="1" t="s">
        <v>23229</v>
      </c>
      <c r="K20204" t="s">
        <v>23238</v>
      </c>
      <c r="L20204" t="s">
        <v>63652</v>
      </c>
      <c r="M20204" t="s">
        <v>63653</v>
      </c>
    </row>
    <row r="20205" spans="1:13">
      <c r="A20205" s="1" t="s">
        <v>22222</v>
      </c>
      <c r="B20205">
        <v>6.4060035182576195E-4</v>
      </c>
      <c r="C20205" s="1">
        <v>9.5817131649746695E-5</v>
      </c>
      <c r="D20205">
        <v>4.6875E-2</v>
      </c>
      <c r="E20205">
        <v>5.31914893617021E-3</v>
      </c>
      <c r="F20205">
        <v>0.41005291005291</v>
      </c>
      <c r="G20205">
        <v>0.47368421052631599</v>
      </c>
      <c r="H20205">
        <v>0.33482142857142899</v>
      </c>
      <c r="I20205">
        <v>0.171296296296296</v>
      </c>
      <c r="J20205" s="1">
        <v>0</v>
      </c>
      <c r="K20205" t="s">
        <v>23241</v>
      </c>
      <c r="L20205" t="s">
        <v>63654</v>
      </c>
      <c r="M20205" t="s">
        <v>63655</v>
      </c>
    </row>
    <row r="20206" spans="1:13">
      <c r="A20206" s="1" t="s">
        <v>22223</v>
      </c>
      <c r="B20206">
        <v>1.0786612376720701E-5</v>
      </c>
      <c r="C20206" s="1">
        <v>1.17813371928668E-5</v>
      </c>
      <c r="D20206">
        <v>0</v>
      </c>
      <c r="E20206">
        <v>0</v>
      </c>
      <c r="F20206">
        <v>7.5916230366492102E-2</v>
      </c>
      <c r="G20206">
        <v>0</v>
      </c>
      <c r="H20206">
        <v>0</v>
      </c>
      <c r="I20206">
        <v>0</v>
      </c>
      <c r="J20206" s="1">
        <v>0</v>
      </c>
      <c r="K20206" t="s">
        <v>23241</v>
      </c>
      <c r="L20206" t="s">
        <v>63656</v>
      </c>
      <c r="M20206" t="s">
        <v>63657</v>
      </c>
    </row>
    <row r="20207" spans="1:13">
      <c r="A20207" s="1" t="s">
        <v>22224</v>
      </c>
      <c r="B20207">
        <v>1.31963250415387E-8</v>
      </c>
      <c r="C20207" s="1">
        <v>8.2486408349673004E-6</v>
      </c>
      <c r="D20207">
        <v>0</v>
      </c>
      <c r="E20207">
        <v>0</v>
      </c>
      <c r="F20207">
        <v>2.5773195876288698E-3</v>
      </c>
      <c r="G20207">
        <v>0</v>
      </c>
      <c r="H20207">
        <v>1.3157894736842099E-2</v>
      </c>
      <c r="I20207">
        <v>2.4193548387096801E-2</v>
      </c>
      <c r="J20207" s="1">
        <v>0</v>
      </c>
      <c r="K20207" t="s">
        <v>23237</v>
      </c>
      <c r="L20207" t="s">
        <v>63658</v>
      </c>
      <c r="M20207" t="s">
        <v>63659</v>
      </c>
    </row>
    <row r="20208" spans="1:13">
      <c r="A20208" s="1" t="s">
        <v>22225</v>
      </c>
      <c r="B20208">
        <v>9.7625416718741306E-6</v>
      </c>
      <c r="C20208" s="1">
        <v>1.4315857332367701E-5</v>
      </c>
      <c r="D20208">
        <v>0.217391304347826</v>
      </c>
      <c r="E20208">
        <v>5.5555555555555601E-3</v>
      </c>
      <c r="F20208">
        <v>3.1976744186046499E-2</v>
      </c>
      <c r="G20208">
        <v>0.19565217391304299</v>
      </c>
      <c r="H20208">
        <v>0.12280701754386</v>
      </c>
      <c r="I20208">
        <v>0.13157894736842099</v>
      </c>
      <c r="J20208" s="1">
        <v>0</v>
      </c>
      <c r="K20208" t="s">
        <v>23238</v>
      </c>
      <c r="L20208" t="s">
        <v>63660</v>
      </c>
      <c r="M20208" t="s">
        <v>63661</v>
      </c>
    </row>
    <row r="20209" spans="1:13">
      <c r="A20209" s="1" t="s">
        <v>22226</v>
      </c>
      <c r="B20209">
        <v>1.5676503148526501E-6</v>
      </c>
      <c r="C20209" s="1">
        <v>3.8817644591221197E-5</v>
      </c>
      <c r="D20209">
        <v>0</v>
      </c>
      <c r="E20209">
        <v>0</v>
      </c>
      <c r="F20209">
        <v>0.189349112426035</v>
      </c>
      <c r="G20209">
        <v>0</v>
      </c>
      <c r="H20209">
        <v>7.2222222222222202E-2</v>
      </c>
      <c r="I20209">
        <v>0</v>
      </c>
      <c r="J20209" s="1">
        <v>0</v>
      </c>
      <c r="K20209" t="s">
        <v>23238</v>
      </c>
      <c r="L20209" t="s">
        <v>63662</v>
      </c>
      <c r="M20209" t="s">
        <v>63663</v>
      </c>
    </row>
    <row r="20210" spans="1:13">
      <c r="A20210" s="1" t="s">
        <v>22227</v>
      </c>
      <c r="B20210">
        <v>0</v>
      </c>
      <c r="C20210" s="1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 s="1">
        <v>0</v>
      </c>
      <c r="K20210" t="s">
        <v>23237</v>
      </c>
      <c r="L20210" t="s">
        <v>63664</v>
      </c>
      <c r="M20210" t="s">
        <v>63665</v>
      </c>
    </row>
    <row r="20211" spans="1:13">
      <c r="A20211" s="1" t="s">
        <v>22228</v>
      </c>
      <c r="B20211">
        <v>1.1788244619697501E-5</v>
      </c>
      <c r="C20211" s="1">
        <v>1.0148944294274701E-3</v>
      </c>
      <c r="D20211">
        <v>0.8125</v>
      </c>
      <c r="E20211">
        <v>0.64210526315789496</v>
      </c>
      <c r="F20211">
        <v>0.9609375</v>
      </c>
      <c r="G20211">
        <v>0.190909090909091</v>
      </c>
      <c r="H20211">
        <v>0.85321100917431203</v>
      </c>
      <c r="I20211">
        <v>0.310126582278481</v>
      </c>
      <c r="J20211" s="1">
        <v>0.5</v>
      </c>
      <c r="K20211" t="s">
        <v>23238</v>
      </c>
      <c r="L20211" t="s">
        <v>63666</v>
      </c>
      <c r="M20211" t="s">
        <v>63667</v>
      </c>
    </row>
    <row r="20212" spans="1:13">
      <c r="A20212" s="1" t="s">
        <v>22229</v>
      </c>
      <c r="B20212">
        <v>1.42468226004514E-6</v>
      </c>
      <c r="C20212" s="1">
        <v>9.989141143471351E-7</v>
      </c>
      <c r="D20212">
        <v>0</v>
      </c>
      <c r="E20212">
        <v>0</v>
      </c>
      <c r="F20212">
        <v>0.13043478260869601</v>
      </c>
      <c r="G20212">
        <v>0</v>
      </c>
      <c r="H20212">
        <v>5.31914893617021E-3</v>
      </c>
      <c r="I20212">
        <v>0</v>
      </c>
      <c r="J20212" s="1">
        <v>0</v>
      </c>
      <c r="K20212" t="s">
        <v>23240</v>
      </c>
      <c r="L20212" t="s">
        <v>63668</v>
      </c>
      <c r="M20212" t="s">
        <v>63669</v>
      </c>
    </row>
    <row r="20213" spans="1:13">
      <c r="A20213" s="1" t="s">
        <v>22230</v>
      </c>
      <c r="B20213">
        <v>0</v>
      </c>
      <c r="C20213" s="1">
        <v>0</v>
      </c>
      <c r="D20213">
        <v>1</v>
      </c>
      <c r="E20213">
        <v>1</v>
      </c>
      <c r="F20213">
        <v>1</v>
      </c>
      <c r="G20213">
        <v>1</v>
      </c>
      <c r="H20213">
        <v>1</v>
      </c>
      <c r="I20213">
        <v>1</v>
      </c>
      <c r="J20213" s="1">
        <v>0.5</v>
      </c>
      <c r="K20213" t="s">
        <v>23238</v>
      </c>
      <c r="L20213" t="s">
        <v>63670</v>
      </c>
      <c r="M20213" t="s">
        <v>63671</v>
      </c>
    </row>
    <row r="20214" spans="1:13">
      <c r="A20214" s="1" t="s">
        <v>22231</v>
      </c>
      <c r="B20214">
        <v>4.9247269886964302E-4</v>
      </c>
      <c r="C20214" s="1">
        <v>2.1993147556089701E-4</v>
      </c>
      <c r="D20214">
        <v>0.640625</v>
      </c>
      <c r="E20214">
        <v>0.57894736842105299</v>
      </c>
      <c r="F20214">
        <v>0.81413612565445004</v>
      </c>
      <c r="G20214">
        <v>0.52380952380952395</v>
      </c>
      <c r="H20214">
        <v>0.98947368421052595</v>
      </c>
      <c r="I20214">
        <v>0.81818181818181801</v>
      </c>
      <c r="J20214" s="1">
        <v>0</v>
      </c>
      <c r="K20214" t="s">
        <v>23238</v>
      </c>
      <c r="L20214" t="s">
        <v>63672</v>
      </c>
      <c r="M20214" t="s">
        <v>63673</v>
      </c>
    </row>
    <row r="20215" spans="1:13">
      <c r="A20215" s="1" t="s">
        <v>22232</v>
      </c>
      <c r="B20215">
        <v>5.6919671076329802E-6</v>
      </c>
      <c r="C20215" s="1">
        <v>6.1968138159144097E-6</v>
      </c>
      <c r="D20215">
        <v>1</v>
      </c>
      <c r="E20215">
        <v>1</v>
      </c>
      <c r="F20215">
        <v>0.9296875</v>
      </c>
      <c r="G20215">
        <v>1</v>
      </c>
      <c r="H20215">
        <v>0.96875</v>
      </c>
      <c r="I20215">
        <v>0.95614035087719296</v>
      </c>
      <c r="J20215" s="1">
        <v>1</v>
      </c>
      <c r="K20215" t="s">
        <v>23240</v>
      </c>
      <c r="L20215" t="s">
        <v>63674</v>
      </c>
      <c r="M20215" t="s">
        <v>63675</v>
      </c>
    </row>
    <row r="20216" spans="1:13">
      <c r="A20216" s="1" t="s">
        <v>22233</v>
      </c>
      <c r="B20216">
        <v>0</v>
      </c>
      <c r="C20216" s="1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 s="1">
        <v>1</v>
      </c>
      <c r="K20216" t="s">
        <v>23242</v>
      </c>
      <c r="L20216" t="s">
        <v>63676</v>
      </c>
      <c r="M20216" t="s">
        <v>63677</v>
      </c>
    </row>
    <row r="20217" spans="1:13">
      <c r="A20217" s="1" t="s">
        <v>22234</v>
      </c>
      <c r="B20217">
        <v>7.50509589849544E-4</v>
      </c>
      <c r="C20217" s="1">
        <v>1.85317267914978E-6</v>
      </c>
      <c r="D20217">
        <v>0</v>
      </c>
      <c r="E20217">
        <v>0</v>
      </c>
      <c r="F20217">
        <v>0.95744680851063801</v>
      </c>
      <c r="G20217">
        <v>0.18518518518518501</v>
      </c>
      <c r="H20217">
        <v>0.94680851063829796</v>
      </c>
      <c r="I20217">
        <v>0.54255319148936199</v>
      </c>
      <c r="J20217" s="1" t="s">
        <v>23229</v>
      </c>
      <c r="K20217" t="s">
        <v>23238</v>
      </c>
      <c r="L20217" t="s">
        <v>63678</v>
      </c>
      <c r="M20217" t="s">
        <v>63679</v>
      </c>
    </row>
    <row r="20218" spans="1:13">
      <c r="A20218" s="1" t="s">
        <v>22235</v>
      </c>
      <c r="B20218">
        <v>7.29945435323202E-7</v>
      </c>
      <c r="C20218" s="1">
        <v>9.8373274129324703E-6</v>
      </c>
      <c r="D20218">
        <v>0.907407407407407</v>
      </c>
      <c r="E20218">
        <v>1</v>
      </c>
      <c r="F20218">
        <v>0.97154471544715404</v>
      </c>
      <c r="G20218">
        <v>6.5217391304347797E-2</v>
      </c>
      <c r="H20218">
        <v>0.85</v>
      </c>
      <c r="I20218">
        <v>0.57894736842105299</v>
      </c>
      <c r="J20218" s="1">
        <v>1</v>
      </c>
      <c r="K20218" t="s">
        <v>23239</v>
      </c>
      <c r="L20218" t="s">
        <v>63680</v>
      </c>
      <c r="M20218" t="s">
        <v>63681</v>
      </c>
    </row>
    <row r="20219" spans="1:13">
      <c r="A20219" s="1" t="s">
        <v>22236</v>
      </c>
      <c r="B20219">
        <v>1.13963095156615E-4</v>
      </c>
      <c r="C20219" s="1">
        <v>4.96153341878616E-5</v>
      </c>
      <c r="D20219">
        <v>0.81034482758620696</v>
      </c>
      <c r="E20219">
        <v>0.52840909090909105</v>
      </c>
      <c r="F20219">
        <v>0.97005988023952106</v>
      </c>
      <c r="G20219">
        <v>0.93902439024390205</v>
      </c>
      <c r="H20219">
        <v>0.95744680851063801</v>
      </c>
      <c r="I20219">
        <v>0.75</v>
      </c>
      <c r="J20219" s="1" t="s">
        <v>23229</v>
      </c>
      <c r="K20219" t="s">
        <v>23241</v>
      </c>
      <c r="L20219" t="s">
        <v>63682</v>
      </c>
      <c r="M20219" t="s">
        <v>63683</v>
      </c>
    </row>
    <row r="20220" spans="1:13">
      <c r="A20220" s="1" t="s">
        <v>22237</v>
      </c>
      <c r="B20220">
        <v>4.0536966681568697E-6</v>
      </c>
      <c r="C20220" s="1">
        <v>6.7891849817828598E-6</v>
      </c>
      <c r="D20220">
        <v>0.125</v>
      </c>
      <c r="E20220">
        <v>1.7045454545454499E-2</v>
      </c>
      <c r="F20220">
        <v>0</v>
      </c>
      <c r="G20220">
        <v>0.439393939393939</v>
      </c>
      <c r="H20220">
        <v>8.4337349397590397E-2</v>
      </c>
      <c r="I20220">
        <v>4.5454545454545497E-2</v>
      </c>
      <c r="J20220" s="1">
        <v>0</v>
      </c>
      <c r="K20220" t="s">
        <v>23238</v>
      </c>
      <c r="L20220" t="s">
        <v>63684</v>
      </c>
      <c r="M20220" t="s">
        <v>63685</v>
      </c>
    </row>
    <row r="20221" spans="1:13">
      <c r="A20221" s="1" t="s">
        <v>22238</v>
      </c>
      <c r="B20221">
        <v>3.2290357526546099E-6</v>
      </c>
      <c r="C20221" s="1">
        <v>1.10007765134941E-7</v>
      </c>
      <c r="D20221">
        <v>0.94230769230769196</v>
      </c>
      <c r="E20221">
        <v>0.78181818181818197</v>
      </c>
      <c r="F20221">
        <v>1</v>
      </c>
      <c r="G20221">
        <v>1</v>
      </c>
      <c r="H20221">
        <v>1</v>
      </c>
      <c r="I20221">
        <v>1</v>
      </c>
      <c r="J20221" s="1">
        <v>1</v>
      </c>
      <c r="K20221" t="s">
        <v>23242</v>
      </c>
      <c r="L20221" t="s">
        <v>63686</v>
      </c>
      <c r="M20221" t="s">
        <v>63687</v>
      </c>
    </row>
    <row r="20222" spans="1:13">
      <c r="A20222" s="1" t="s">
        <v>22239</v>
      </c>
      <c r="B20222">
        <v>4.2673022792849598E-6</v>
      </c>
      <c r="C20222" s="1">
        <v>1.4084939668246601E-7</v>
      </c>
      <c r="D20222">
        <v>3.5714285714285698E-2</v>
      </c>
      <c r="E20222">
        <v>4.7619047619047603E-2</v>
      </c>
      <c r="F20222">
        <v>3.7878787878787902E-3</v>
      </c>
      <c r="G20222">
        <v>0</v>
      </c>
      <c r="H20222">
        <v>7.0422535211267599E-3</v>
      </c>
      <c r="I20222">
        <v>6.8181818181818205E-2</v>
      </c>
      <c r="J20222" s="1" t="s">
        <v>23229</v>
      </c>
      <c r="K20222" t="s">
        <v>23240</v>
      </c>
      <c r="L20222" t="s">
        <v>63688</v>
      </c>
      <c r="M20222" t="s">
        <v>63689</v>
      </c>
    </row>
    <row r="20223" spans="1:13">
      <c r="A20223" s="1" t="s">
        <v>22240</v>
      </c>
      <c r="B20223">
        <v>6.11277829130653E-8</v>
      </c>
      <c r="C20223" s="1">
        <v>4.9250132722006095E-7</v>
      </c>
      <c r="D20223">
        <v>1</v>
      </c>
      <c r="E20223">
        <v>1</v>
      </c>
      <c r="F20223">
        <v>0.95925925925925903</v>
      </c>
      <c r="G20223">
        <v>1</v>
      </c>
      <c r="H20223">
        <v>0.97142857142857097</v>
      </c>
      <c r="I20223">
        <v>0.95652173913043503</v>
      </c>
      <c r="J20223" s="1">
        <v>0</v>
      </c>
      <c r="K20223" t="s">
        <v>23240</v>
      </c>
      <c r="L20223" t="s">
        <v>63690</v>
      </c>
      <c r="M20223" t="s">
        <v>63691</v>
      </c>
    </row>
    <row r="20224" spans="1:13">
      <c r="A20224" s="1" t="s">
        <v>22241</v>
      </c>
      <c r="B20224">
        <v>4.3161879724683603E-4</v>
      </c>
      <c r="C20224" s="1">
        <v>6.6813205321161303E-5</v>
      </c>
      <c r="D20224">
        <v>0.16129032258064499</v>
      </c>
      <c r="E20224">
        <v>1.6304347826087001E-2</v>
      </c>
      <c r="F20224">
        <v>0.28717948717948699</v>
      </c>
      <c r="G20224">
        <v>9.6153846153846194E-3</v>
      </c>
      <c r="H20224">
        <v>0.16203703703703701</v>
      </c>
      <c r="I20224">
        <v>0.20873786407767</v>
      </c>
      <c r="J20224" s="1">
        <v>0</v>
      </c>
      <c r="K20224" t="s">
        <v>23239</v>
      </c>
      <c r="L20224" t="s">
        <v>63692</v>
      </c>
      <c r="M20224" t="s">
        <v>63693</v>
      </c>
    </row>
    <row r="20225" spans="1:13">
      <c r="A20225" s="1" t="s">
        <v>22242</v>
      </c>
      <c r="B20225">
        <v>1.0606886685966E-4</v>
      </c>
      <c r="C20225" s="1">
        <v>2.4084789689283899E-6</v>
      </c>
      <c r="D20225">
        <v>0.56451612903225801</v>
      </c>
      <c r="E20225">
        <v>0.73255813953488402</v>
      </c>
      <c r="F20225">
        <v>4.6961325966850799E-2</v>
      </c>
      <c r="G20225">
        <v>0.75806451612903203</v>
      </c>
      <c r="H20225">
        <v>0.21022727272727301</v>
      </c>
      <c r="I20225">
        <v>0.34313725490196101</v>
      </c>
      <c r="J20225" s="1" t="s">
        <v>23229</v>
      </c>
      <c r="K20225" t="s">
        <v>23241</v>
      </c>
      <c r="L20225" t="s">
        <v>63694</v>
      </c>
      <c r="M20225" t="s">
        <v>63695</v>
      </c>
    </row>
    <row r="20226" spans="1:13">
      <c r="A20226" s="1" t="s">
        <v>22243</v>
      </c>
      <c r="B20226">
        <v>2.54796501717508E-7</v>
      </c>
      <c r="C20226" s="1">
        <v>2.0277328073294799E-6</v>
      </c>
      <c r="D20226">
        <v>0</v>
      </c>
      <c r="E20226">
        <v>1.2345679012345699E-2</v>
      </c>
      <c r="F20226">
        <v>0.14374999999999999</v>
      </c>
      <c r="G20226">
        <v>0.34848484848484901</v>
      </c>
      <c r="H20226">
        <v>0.12804878048780499</v>
      </c>
      <c r="I20226">
        <v>2.7777777777777801E-2</v>
      </c>
      <c r="J20226" s="1">
        <v>0</v>
      </c>
      <c r="K20226" t="s">
        <v>23241</v>
      </c>
      <c r="L20226" t="s">
        <v>63696</v>
      </c>
      <c r="M20226" t="s">
        <v>63697</v>
      </c>
    </row>
    <row r="20227" spans="1:13">
      <c r="A20227" s="1" t="s">
        <v>22244</v>
      </c>
      <c r="B20227">
        <v>0</v>
      </c>
      <c r="C20227" s="1">
        <v>0</v>
      </c>
      <c r="D20227">
        <v>1</v>
      </c>
      <c r="E20227">
        <v>1</v>
      </c>
      <c r="F20227">
        <v>1</v>
      </c>
      <c r="G20227">
        <v>1</v>
      </c>
      <c r="H20227">
        <v>1</v>
      </c>
      <c r="I20227">
        <v>1</v>
      </c>
      <c r="J20227" s="1">
        <v>0</v>
      </c>
      <c r="K20227" t="s">
        <v>23241</v>
      </c>
      <c r="L20227" t="s">
        <v>63698</v>
      </c>
      <c r="M20227" t="s">
        <v>63699</v>
      </c>
    </row>
    <row r="20228" spans="1:13">
      <c r="A20228" s="1" t="s">
        <v>22245</v>
      </c>
      <c r="B20228">
        <v>7.9861117366360496E-6</v>
      </c>
      <c r="C20228" s="1">
        <v>5.8107972481255799E-6</v>
      </c>
      <c r="D20228">
        <v>1</v>
      </c>
      <c r="E20228">
        <v>1</v>
      </c>
      <c r="F20228">
        <v>0.80104712041884796</v>
      </c>
      <c r="G20228">
        <v>0.95348837209302295</v>
      </c>
      <c r="H20228">
        <v>0.92346938775510201</v>
      </c>
      <c r="I20228">
        <v>0.96478873239436602</v>
      </c>
      <c r="J20228" s="1" t="s">
        <v>23229</v>
      </c>
      <c r="K20228" t="s">
        <v>23239</v>
      </c>
      <c r="L20228" t="s">
        <v>63700</v>
      </c>
      <c r="M20228" t="s">
        <v>63701</v>
      </c>
    </row>
    <row r="20229" spans="1:13">
      <c r="A20229" s="1" t="s">
        <v>22246</v>
      </c>
      <c r="B20229">
        <v>1.4653643517185399E-5</v>
      </c>
      <c r="C20229" s="1">
        <v>2.49008649641424E-6</v>
      </c>
      <c r="D20229">
        <v>0.921875</v>
      </c>
      <c r="E20229">
        <v>0.92528735632183901</v>
      </c>
      <c r="F20229">
        <v>0.99431818181818199</v>
      </c>
      <c r="G20229">
        <v>0.57575757575757602</v>
      </c>
      <c r="H20229">
        <v>0.9375</v>
      </c>
      <c r="I20229">
        <v>0.85849056603773599</v>
      </c>
      <c r="J20229" s="1">
        <v>1</v>
      </c>
      <c r="K20229" t="s">
        <v>23240</v>
      </c>
      <c r="L20229" t="s">
        <v>63702</v>
      </c>
      <c r="M20229" t="s">
        <v>63703</v>
      </c>
    </row>
    <row r="20230" spans="1:13">
      <c r="A20230" s="1" t="s">
        <v>22247</v>
      </c>
      <c r="B20230">
        <v>4.5563311784691902E-9</v>
      </c>
      <c r="C20230" s="1">
        <v>1.4507586161689999E-7</v>
      </c>
      <c r="D20230">
        <v>0</v>
      </c>
      <c r="E20230">
        <v>0</v>
      </c>
      <c r="F20230">
        <v>3.0674846625766898E-3</v>
      </c>
      <c r="G20230">
        <v>0</v>
      </c>
      <c r="H20230">
        <v>5.8139534883720903E-3</v>
      </c>
      <c r="I20230">
        <v>0</v>
      </c>
      <c r="J20230" s="1" t="s">
        <v>23229</v>
      </c>
      <c r="K20230" t="s">
        <v>23240</v>
      </c>
      <c r="L20230" t="s">
        <v>63704</v>
      </c>
      <c r="M20230" t="s">
        <v>63705</v>
      </c>
    </row>
    <row r="20231" spans="1:13">
      <c r="A20231" s="1" t="s">
        <v>22248</v>
      </c>
      <c r="B20231">
        <v>5.2487272877568903E-5</v>
      </c>
      <c r="C20231" s="1">
        <v>1.18194679202946E-4</v>
      </c>
      <c r="D20231">
        <v>3.8461538461538498E-2</v>
      </c>
      <c r="E20231">
        <v>0.81</v>
      </c>
      <c r="F20231">
        <v>0.39912280701754399</v>
      </c>
      <c r="G20231">
        <v>0.71052631578947401</v>
      </c>
      <c r="H20231">
        <v>0.38461538461538503</v>
      </c>
      <c r="I20231">
        <v>0.65517241379310298</v>
      </c>
      <c r="J20231" s="1">
        <v>0</v>
      </c>
      <c r="K20231" t="s">
        <v>23238</v>
      </c>
      <c r="L20231" t="s">
        <v>63706</v>
      </c>
      <c r="M20231" t="s">
        <v>63707</v>
      </c>
    </row>
    <row r="20232" spans="1:13">
      <c r="A20232" s="1" t="s">
        <v>22249</v>
      </c>
      <c r="B20232">
        <v>2.13945940096357E-6</v>
      </c>
      <c r="C20232" s="1">
        <v>3.7516802174500902E-6</v>
      </c>
      <c r="D20232">
        <v>0.91666666666666696</v>
      </c>
      <c r="E20232">
        <v>0.99390243902439002</v>
      </c>
      <c r="F20232">
        <v>0.98239436619718301</v>
      </c>
      <c r="G20232">
        <v>1</v>
      </c>
      <c r="H20232">
        <v>1</v>
      </c>
      <c r="I20232">
        <v>0.953125</v>
      </c>
      <c r="J20232" s="1">
        <v>1</v>
      </c>
      <c r="K20232" t="s">
        <v>23241</v>
      </c>
      <c r="L20232" t="s">
        <v>63708</v>
      </c>
      <c r="M20232" t="s">
        <v>63709</v>
      </c>
    </row>
    <row r="20233" spans="1:13">
      <c r="A20233" s="1" t="s">
        <v>22250</v>
      </c>
      <c r="B20233">
        <v>1.9961151710173401E-8</v>
      </c>
      <c r="C20233" s="1">
        <v>1.9201325345026999E-7</v>
      </c>
      <c r="D20233">
        <v>0.96875</v>
      </c>
      <c r="E20233">
        <v>0.99456521739130399</v>
      </c>
      <c r="F20233">
        <v>0.99695121951219501</v>
      </c>
      <c r="G20233">
        <v>1</v>
      </c>
      <c r="H20233">
        <v>0.99382716049382702</v>
      </c>
      <c r="I20233">
        <v>1</v>
      </c>
      <c r="J20233" s="1">
        <v>1</v>
      </c>
      <c r="K20233" t="s">
        <v>23238</v>
      </c>
      <c r="L20233" t="s">
        <v>63710</v>
      </c>
      <c r="M20233" t="s">
        <v>63711</v>
      </c>
    </row>
    <row r="20234" spans="1:13">
      <c r="A20234" s="1" t="s">
        <v>22251</v>
      </c>
      <c r="B20234">
        <v>2.7941719301062099E-5</v>
      </c>
      <c r="C20234" s="1">
        <v>1.65771951043915E-7</v>
      </c>
      <c r="D20234">
        <v>0</v>
      </c>
      <c r="E20234">
        <v>0.15517241379310301</v>
      </c>
      <c r="F20234">
        <v>0</v>
      </c>
      <c r="G20234">
        <v>0</v>
      </c>
      <c r="H20234">
        <v>0</v>
      </c>
      <c r="I20234">
        <v>0</v>
      </c>
      <c r="J20234" s="1">
        <v>0</v>
      </c>
      <c r="K20234" t="s">
        <v>23238</v>
      </c>
      <c r="L20234" t="s">
        <v>63712</v>
      </c>
      <c r="M20234" t="s">
        <v>63713</v>
      </c>
    </row>
    <row r="20235" spans="1:13">
      <c r="A20235" s="1" t="s">
        <v>22252</v>
      </c>
      <c r="B20235">
        <v>5.5130904844736703E-7</v>
      </c>
      <c r="C20235" s="1">
        <v>7.1760259691877102E-6</v>
      </c>
      <c r="D20235">
        <v>0.96</v>
      </c>
      <c r="E20235">
        <v>0.875</v>
      </c>
      <c r="F20235">
        <v>0.93032786885245899</v>
      </c>
      <c r="G20235">
        <v>0.967741935483871</v>
      </c>
      <c r="H20235">
        <v>0.9609375</v>
      </c>
      <c r="I20235">
        <v>0.984615384615385</v>
      </c>
      <c r="J20235" s="1">
        <v>1</v>
      </c>
      <c r="K20235" t="s">
        <v>23240</v>
      </c>
      <c r="L20235" t="s">
        <v>63714</v>
      </c>
      <c r="M20235" t="s">
        <v>63715</v>
      </c>
    </row>
    <row r="20236" spans="1:13">
      <c r="A20236" s="1" t="s">
        <v>22253</v>
      </c>
      <c r="B20236">
        <v>6.8328619628679096E-5</v>
      </c>
      <c r="C20236" s="1">
        <v>3.6256348283047499E-6</v>
      </c>
      <c r="D20236">
        <v>0.241935483870968</v>
      </c>
      <c r="E20236">
        <v>0.39411764705882402</v>
      </c>
      <c r="F20236">
        <v>7.1874999999999994E-2</v>
      </c>
      <c r="G20236">
        <v>0</v>
      </c>
      <c r="H20236">
        <v>2.2388059701492501E-2</v>
      </c>
      <c r="I20236">
        <v>0.1</v>
      </c>
      <c r="J20236" s="1">
        <v>0</v>
      </c>
      <c r="K20236" t="s">
        <v>23241</v>
      </c>
      <c r="L20236" t="s">
        <v>63716</v>
      </c>
      <c r="M20236" t="s">
        <v>63717</v>
      </c>
    </row>
    <row r="20237" spans="1:13">
      <c r="A20237" s="1" t="s">
        <v>22254</v>
      </c>
      <c r="B20237">
        <v>5.7876711309397195E-7</v>
      </c>
      <c r="C20237" s="1">
        <v>3.9970115441483901E-7</v>
      </c>
      <c r="D20237">
        <v>1</v>
      </c>
      <c r="E20237">
        <v>1</v>
      </c>
      <c r="F20237">
        <v>1</v>
      </c>
      <c r="G20237">
        <v>0.98113207547169801</v>
      </c>
      <c r="H20237">
        <v>0.986363636363636</v>
      </c>
      <c r="I20237">
        <v>0.99514563106796095</v>
      </c>
      <c r="J20237" s="1">
        <v>0.40909090909090901</v>
      </c>
      <c r="K20237" t="s">
        <v>23242</v>
      </c>
      <c r="L20237" t="s">
        <v>63718</v>
      </c>
      <c r="M20237" t="s">
        <v>63719</v>
      </c>
    </row>
    <row r="20238" spans="1:13">
      <c r="A20238" s="1" t="s">
        <v>22255</v>
      </c>
      <c r="B20238">
        <v>1.26996874168403E-5</v>
      </c>
      <c r="C20238" s="1">
        <v>7.6480183160256696E-6</v>
      </c>
      <c r="D20238">
        <v>0.890625</v>
      </c>
      <c r="E20238">
        <v>1</v>
      </c>
      <c r="F20238">
        <v>0.95108695652173902</v>
      </c>
      <c r="G20238">
        <v>1</v>
      </c>
      <c r="H20238">
        <v>0.98181818181818203</v>
      </c>
      <c r="I20238">
        <v>0.95175438596491202</v>
      </c>
      <c r="J20238" s="1">
        <v>1</v>
      </c>
      <c r="K20238" t="s">
        <v>23238</v>
      </c>
      <c r="L20238" t="s">
        <v>63720</v>
      </c>
      <c r="M20238" t="s">
        <v>63721</v>
      </c>
    </row>
    <row r="20239" spans="1:13">
      <c r="A20239" s="1" t="s">
        <v>22256</v>
      </c>
      <c r="B20239">
        <v>2.4528771046599698E-7</v>
      </c>
      <c r="C20239" s="1">
        <v>5.1505734254819002E-8</v>
      </c>
      <c r="D20239">
        <v>0</v>
      </c>
      <c r="E20239">
        <v>0</v>
      </c>
      <c r="F20239">
        <v>0</v>
      </c>
      <c r="G20239">
        <v>1.21951219512195E-2</v>
      </c>
      <c r="H20239">
        <v>0</v>
      </c>
      <c r="I20239">
        <v>0</v>
      </c>
      <c r="J20239" s="1">
        <v>1</v>
      </c>
      <c r="K20239" t="s">
        <v>23238</v>
      </c>
      <c r="L20239" t="s">
        <v>63722</v>
      </c>
      <c r="M20239" t="s">
        <v>63723</v>
      </c>
    </row>
    <row r="20240" spans="1:13">
      <c r="A20240" s="1" t="s">
        <v>22257</v>
      </c>
      <c r="B20240">
        <v>5.0463144828696802E-6</v>
      </c>
      <c r="C20240" s="1">
        <v>1.5675126435245E-5</v>
      </c>
      <c r="D20240">
        <v>2.9411764705882401E-2</v>
      </c>
      <c r="E20240">
        <v>0</v>
      </c>
      <c r="F20240">
        <v>2.7108433734939801E-2</v>
      </c>
      <c r="G20240">
        <v>0</v>
      </c>
      <c r="H20240">
        <v>0</v>
      </c>
      <c r="I20240">
        <v>6.8181818181818205E-2</v>
      </c>
      <c r="J20240" s="1" t="s">
        <v>23229</v>
      </c>
      <c r="K20240" t="s">
        <v>23241</v>
      </c>
      <c r="L20240" t="s">
        <v>63724</v>
      </c>
      <c r="M20240" t="s">
        <v>63725</v>
      </c>
    </row>
    <row r="20241" spans="1:13">
      <c r="A20241" s="1" t="s">
        <v>22258</v>
      </c>
      <c r="B20241">
        <v>6.6424308736817998E-5</v>
      </c>
      <c r="C20241" s="1">
        <v>1.0367131157577701E-5</v>
      </c>
      <c r="D20241">
        <v>0.568965517241379</v>
      </c>
      <c r="E20241">
        <v>0.79166666666666696</v>
      </c>
      <c r="F20241">
        <v>0.13636363636363599</v>
      </c>
      <c r="G20241">
        <v>0</v>
      </c>
      <c r="H20241">
        <v>0.13793103448275901</v>
      </c>
      <c r="I20241">
        <v>6.4516129032258104E-2</v>
      </c>
      <c r="J20241" s="1">
        <v>0</v>
      </c>
      <c r="K20241" t="s">
        <v>23242</v>
      </c>
      <c r="L20241" t="s">
        <v>63726</v>
      </c>
      <c r="M20241" t="s">
        <v>63727</v>
      </c>
    </row>
    <row r="20242" spans="1:13">
      <c r="A20242" s="1" t="s">
        <v>22259</v>
      </c>
      <c r="B20242">
        <v>9.8889212859796092E-6</v>
      </c>
      <c r="C20242" s="1">
        <v>4.7281997219473098E-6</v>
      </c>
      <c r="D20242">
        <v>1.5625E-2</v>
      </c>
      <c r="E20242">
        <v>0.20114942528735599</v>
      </c>
      <c r="F20242">
        <v>1.1049723756906099E-2</v>
      </c>
      <c r="G20242">
        <v>0</v>
      </c>
      <c r="H20242">
        <v>0</v>
      </c>
      <c r="I20242">
        <v>9.2592592592592605E-3</v>
      </c>
      <c r="J20242" s="1">
        <v>0</v>
      </c>
      <c r="K20242" t="s">
        <v>23241</v>
      </c>
      <c r="L20242" t="s">
        <v>63728</v>
      </c>
      <c r="M20242" t="s">
        <v>63729</v>
      </c>
    </row>
    <row r="20243" spans="1:13">
      <c r="A20243" s="1" t="s">
        <v>22260</v>
      </c>
      <c r="B20243">
        <v>1.57390472311821E-5</v>
      </c>
      <c r="C20243" s="1">
        <v>9.9776814747238707E-7</v>
      </c>
      <c r="D20243">
        <v>0.91071428571428603</v>
      </c>
      <c r="E20243">
        <v>0.93373493975903599</v>
      </c>
      <c r="F20243">
        <v>1</v>
      </c>
      <c r="G20243">
        <v>1</v>
      </c>
      <c r="H20243">
        <v>0.99473684210526303</v>
      </c>
      <c r="I20243">
        <v>0.99206349206349198</v>
      </c>
      <c r="J20243" s="1">
        <v>1</v>
      </c>
      <c r="K20243" t="s">
        <v>23238</v>
      </c>
      <c r="L20243" t="s">
        <v>63730</v>
      </c>
      <c r="M20243" t="s">
        <v>63731</v>
      </c>
    </row>
    <row r="20244" spans="1:13">
      <c r="A20244" s="1" t="s">
        <v>22261</v>
      </c>
      <c r="B20244">
        <v>1.09928418920547E-5</v>
      </c>
      <c r="C20244" s="1">
        <v>1.9889133858250701E-4</v>
      </c>
      <c r="D20244">
        <v>0.3125</v>
      </c>
      <c r="E20244">
        <v>7.7777777777777807E-2</v>
      </c>
      <c r="F20244">
        <v>0.360869565217391</v>
      </c>
      <c r="G20244">
        <v>0</v>
      </c>
      <c r="H20244">
        <v>0</v>
      </c>
      <c r="I20244">
        <v>9.2105263157894704E-2</v>
      </c>
      <c r="J20244" s="1">
        <v>0.15</v>
      </c>
      <c r="K20244" t="s">
        <v>23237</v>
      </c>
      <c r="L20244" t="s">
        <v>63732</v>
      </c>
      <c r="M20244" t="s">
        <v>63733</v>
      </c>
    </row>
    <row r="20245" spans="1:13">
      <c r="A20245" s="1" t="s">
        <v>22262</v>
      </c>
      <c r="B20245">
        <v>3.5948415904053897E-8</v>
      </c>
      <c r="C20245" s="1">
        <v>8.4257674834089795E-9</v>
      </c>
      <c r="D20245">
        <v>1</v>
      </c>
      <c r="E20245">
        <v>0.99404761904761896</v>
      </c>
      <c r="F20245">
        <v>1</v>
      </c>
      <c r="G20245">
        <v>1</v>
      </c>
      <c r="H20245">
        <v>1</v>
      </c>
      <c r="I20245">
        <v>1</v>
      </c>
      <c r="J20245" s="1">
        <v>0.44444444444444398</v>
      </c>
      <c r="K20245" t="s">
        <v>23241</v>
      </c>
      <c r="L20245" t="s">
        <v>63734</v>
      </c>
      <c r="M20245" t="s">
        <v>63735</v>
      </c>
    </row>
    <row r="20246" spans="1:13">
      <c r="A20246" s="1" t="s">
        <v>22263</v>
      </c>
      <c r="B20246">
        <v>0</v>
      </c>
      <c r="C20246" s="1">
        <v>0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>
        <v>1</v>
      </c>
      <c r="J20246" s="1">
        <v>0.35</v>
      </c>
      <c r="K20246" t="s">
        <v>23237</v>
      </c>
      <c r="L20246" t="s">
        <v>63736</v>
      </c>
      <c r="M20246" t="s">
        <v>63737</v>
      </c>
    </row>
    <row r="20247" spans="1:13">
      <c r="A20247" s="1" t="s">
        <v>22264</v>
      </c>
      <c r="B20247">
        <v>2.25492983249975E-7</v>
      </c>
      <c r="C20247" s="1">
        <v>3.5960386878162402E-7</v>
      </c>
      <c r="D20247">
        <v>1</v>
      </c>
      <c r="E20247">
        <v>0.99473684210526303</v>
      </c>
      <c r="F20247">
        <v>1</v>
      </c>
      <c r="G20247">
        <v>0.95192307692307698</v>
      </c>
      <c r="H20247">
        <v>0.96788990825688104</v>
      </c>
      <c r="I20247">
        <v>0.967592592592593</v>
      </c>
      <c r="J20247" s="1">
        <v>1</v>
      </c>
      <c r="K20247" t="s">
        <v>23238</v>
      </c>
      <c r="L20247" t="s">
        <v>63738</v>
      </c>
      <c r="M20247" t="s">
        <v>63739</v>
      </c>
    </row>
    <row r="20248" spans="1:13">
      <c r="A20248" s="1" t="s">
        <v>22265</v>
      </c>
      <c r="B20248">
        <v>1.1585625614608201E-7</v>
      </c>
      <c r="C20248" s="1">
        <v>1.6273447303730399E-7</v>
      </c>
      <c r="D20248">
        <v>0</v>
      </c>
      <c r="E20248">
        <v>0</v>
      </c>
      <c r="F20248">
        <v>0</v>
      </c>
      <c r="G20248">
        <v>0.3</v>
      </c>
      <c r="H20248">
        <v>0</v>
      </c>
      <c r="I20248">
        <v>5.3571428571428603E-2</v>
      </c>
      <c r="J20248" s="1">
        <v>0</v>
      </c>
      <c r="K20248" t="s">
        <v>23237</v>
      </c>
      <c r="L20248" t="s">
        <v>63740</v>
      </c>
      <c r="M20248" t="s">
        <v>63741</v>
      </c>
    </row>
    <row r="20249" spans="1:13">
      <c r="A20249" s="1" t="s">
        <v>22266</v>
      </c>
      <c r="B20249">
        <v>9.3617464381863601E-8</v>
      </c>
      <c r="C20249" s="1">
        <v>4.40045390002355E-8</v>
      </c>
      <c r="D20249">
        <v>1</v>
      </c>
      <c r="E20249">
        <v>0.94512195121951204</v>
      </c>
      <c r="F20249">
        <v>0.99393939393939401</v>
      </c>
      <c r="G20249">
        <v>1</v>
      </c>
      <c r="H20249">
        <v>0.99305555555555602</v>
      </c>
      <c r="I20249">
        <v>1</v>
      </c>
      <c r="J20249" s="1">
        <v>0.05</v>
      </c>
      <c r="K20249" t="s">
        <v>23240</v>
      </c>
      <c r="L20249" t="s">
        <v>63742</v>
      </c>
      <c r="M20249" t="s">
        <v>63743</v>
      </c>
    </row>
    <row r="20250" spans="1:13">
      <c r="A20250" s="1" t="s">
        <v>22267</v>
      </c>
      <c r="B20250">
        <v>1.0903480064152699E-4</v>
      </c>
      <c r="C20250" s="1">
        <v>1.46601470595669E-5</v>
      </c>
      <c r="D20250">
        <v>0.77419354838709697</v>
      </c>
      <c r="E20250">
        <v>0.98235294117647098</v>
      </c>
      <c r="F20250">
        <v>0.72435897435897401</v>
      </c>
      <c r="G20250">
        <v>0.98275862068965503</v>
      </c>
      <c r="H20250">
        <v>0.905063291139241</v>
      </c>
      <c r="I20250">
        <v>0.69791666666666696</v>
      </c>
      <c r="J20250" s="1">
        <v>1</v>
      </c>
      <c r="K20250" t="s">
        <v>23241</v>
      </c>
      <c r="L20250" t="s">
        <v>63744</v>
      </c>
      <c r="M20250" t="s">
        <v>63745</v>
      </c>
    </row>
    <row r="20251" spans="1:13">
      <c r="A20251" s="1" t="s">
        <v>22268</v>
      </c>
      <c r="B20251">
        <v>1.5597971616089401E-6</v>
      </c>
      <c r="C20251" s="1">
        <v>2.14127841973942E-5</v>
      </c>
      <c r="D20251">
        <v>0.98387096774193505</v>
      </c>
      <c r="E20251">
        <v>0.989247311827957</v>
      </c>
      <c r="F20251">
        <v>0.98663101604278103</v>
      </c>
      <c r="G20251">
        <v>1</v>
      </c>
      <c r="H20251">
        <v>0.94736842105263197</v>
      </c>
      <c r="I20251">
        <v>0.95833333333333304</v>
      </c>
      <c r="J20251" s="1">
        <v>1</v>
      </c>
      <c r="K20251" t="s">
        <v>23240</v>
      </c>
      <c r="L20251" t="s">
        <v>63746</v>
      </c>
      <c r="M20251" t="s">
        <v>63747</v>
      </c>
    </row>
    <row r="20252" spans="1:13">
      <c r="A20252" s="1" t="s">
        <v>22269</v>
      </c>
      <c r="B20252">
        <v>1.5612136099985501E-7</v>
      </c>
      <c r="C20252" s="1">
        <v>3.6382421935487201E-8</v>
      </c>
      <c r="D20252">
        <v>1</v>
      </c>
      <c r="E20252">
        <v>0.99462365591397806</v>
      </c>
      <c r="F20252">
        <v>0.99719101123595499</v>
      </c>
      <c r="G20252">
        <v>1</v>
      </c>
      <c r="H20252">
        <v>1</v>
      </c>
      <c r="I20252">
        <v>0.98888888888888904</v>
      </c>
      <c r="J20252" s="1">
        <v>1</v>
      </c>
      <c r="K20252" t="s">
        <v>23241</v>
      </c>
      <c r="L20252" t="s">
        <v>63748</v>
      </c>
      <c r="M20252" t="s">
        <v>63749</v>
      </c>
    </row>
    <row r="20253" spans="1:13">
      <c r="A20253" s="1" t="s">
        <v>22270</v>
      </c>
      <c r="B20253">
        <v>1.9734076259806698E-6</v>
      </c>
      <c r="C20253" s="1">
        <v>1.3139680241514399E-8</v>
      </c>
      <c r="D20253">
        <v>3.3333333333333298E-2</v>
      </c>
      <c r="E20253">
        <v>0.113924050632911</v>
      </c>
      <c r="F20253">
        <v>0</v>
      </c>
      <c r="G20253">
        <v>0</v>
      </c>
      <c r="H20253">
        <v>0</v>
      </c>
      <c r="I20253">
        <v>0</v>
      </c>
      <c r="J20253" s="1" t="s">
        <v>23229</v>
      </c>
      <c r="K20253" t="s">
        <v>23242</v>
      </c>
      <c r="L20253" t="s">
        <v>63750</v>
      </c>
      <c r="M20253" t="s">
        <v>63751</v>
      </c>
    </row>
    <row r="20254" spans="1:13">
      <c r="A20254" s="1" t="s">
        <v>22271</v>
      </c>
      <c r="B20254">
        <v>3.0408010166030898E-7</v>
      </c>
      <c r="C20254" s="1">
        <v>4.6938929673487498E-8</v>
      </c>
      <c r="D20254">
        <v>1</v>
      </c>
      <c r="E20254">
        <v>1</v>
      </c>
      <c r="F20254">
        <v>0.99739583333333304</v>
      </c>
      <c r="G20254">
        <v>1</v>
      </c>
      <c r="H20254">
        <v>1</v>
      </c>
      <c r="I20254">
        <v>0.99561403508771895</v>
      </c>
      <c r="J20254" s="1">
        <v>0.27272727272727298</v>
      </c>
      <c r="K20254" t="s">
        <v>23237</v>
      </c>
      <c r="L20254" t="s">
        <v>63752</v>
      </c>
      <c r="M20254" t="s">
        <v>63753</v>
      </c>
    </row>
    <row r="20255" spans="1:13">
      <c r="A20255" s="1" t="s">
        <v>22272</v>
      </c>
      <c r="B20255">
        <v>1.5482800096479E-6</v>
      </c>
      <c r="C20255" s="1">
        <v>1.4458229572579199E-7</v>
      </c>
      <c r="D20255">
        <v>1</v>
      </c>
      <c r="E20255">
        <v>1</v>
      </c>
      <c r="F20255">
        <v>0.99719101123595499</v>
      </c>
      <c r="G20255">
        <v>0.98076923076923095</v>
      </c>
      <c r="H20255">
        <v>1</v>
      </c>
      <c r="I20255">
        <v>0.97142857142857097</v>
      </c>
      <c r="J20255" s="1">
        <v>1</v>
      </c>
      <c r="K20255" t="s">
        <v>23237</v>
      </c>
      <c r="L20255" t="s">
        <v>63754</v>
      </c>
      <c r="M20255" t="s">
        <v>63755</v>
      </c>
    </row>
    <row r="20256" spans="1:13">
      <c r="A20256" s="1" t="s">
        <v>22273</v>
      </c>
      <c r="B20256">
        <v>1.9864460355822602E-6</v>
      </c>
      <c r="C20256" s="1">
        <v>2.0072159009429201E-6</v>
      </c>
      <c r="D20256">
        <v>0.79166666666666696</v>
      </c>
      <c r="E20256">
        <v>0.89473684210526305</v>
      </c>
      <c r="F20256">
        <v>0.99712643678160895</v>
      </c>
      <c r="G20256">
        <v>1</v>
      </c>
      <c r="H20256">
        <v>1</v>
      </c>
      <c r="I20256">
        <v>0.96875</v>
      </c>
      <c r="J20256" s="1">
        <v>1</v>
      </c>
      <c r="K20256" t="s">
        <v>23238</v>
      </c>
      <c r="L20256" t="s">
        <v>63756</v>
      </c>
      <c r="M20256" t="s">
        <v>63757</v>
      </c>
    </row>
    <row r="20257" spans="1:13">
      <c r="A20257" s="1" t="s">
        <v>22274</v>
      </c>
      <c r="B20257">
        <v>1.5644433088029999E-6</v>
      </c>
      <c r="C20257" s="1">
        <v>4.2711837518402303E-6</v>
      </c>
      <c r="D20257">
        <v>0.96428571428571397</v>
      </c>
      <c r="E20257">
        <v>0.97499999999999998</v>
      </c>
      <c r="F20257">
        <v>0.97368421052631604</v>
      </c>
      <c r="G20257">
        <v>0.99038461538461497</v>
      </c>
      <c r="H20257">
        <v>0.99537037037037002</v>
      </c>
      <c r="I20257">
        <v>0.990291262135922</v>
      </c>
      <c r="J20257" s="1">
        <v>0.95454545454545503</v>
      </c>
      <c r="K20257" t="s">
        <v>23241</v>
      </c>
      <c r="L20257" t="s">
        <v>63758</v>
      </c>
      <c r="M20257" t="s">
        <v>63759</v>
      </c>
    </row>
    <row r="20258" spans="1:13">
      <c r="A20258" s="1" t="s">
        <v>22275</v>
      </c>
      <c r="B20258">
        <v>0</v>
      </c>
      <c r="C20258" s="1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 s="1">
        <v>0.61111111111111105</v>
      </c>
      <c r="K20258" t="s">
        <v>23238</v>
      </c>
      <c r="L20258" t="s">
        <v>63760</v>
      </c>
      <c r="M20258" t="s">
        <v>63761</v>
      </c>
    </row>
    <row r="20259" spans="1:13">
      <c r="A20259" s="1" t="s">
        <v>22276</v>
      </c>
      <c r="B20259">
        <v>2.5462339775145698E-4</v>
      </c>
      <c r="C20259" s="1">
        <v>3.5655051949952102E-5</v>
      </c>
      <c r="D20259">
        <v>0.95454545454545503</v>
      </c>
      <c r="E20259">
        <v>0.52941176470588203</v>
      </c>
      <c r="F20259">
        <v>0.86440677966101698</v>
      </c>
      <c r="G20259">
        <v>0.96428571428571397</v>
      </c>
      <c r="H20259">
        <v>0.75352112676056304</v>
      </c>
      <c r="I20259">
        <v>0.92441860465116299</v>
      </c>
      <c r="J20259" s="1">
        <v>1</v>
      </c>
      <c r="K20259" t="s">
        <v>23238</v>
      </c>
      <c r="L20259" t="s">
        <v>63762</v>
      </c>
      <c r="M20259" t="s">
        <v>63763</v>
      </c>
    </row>
    <row r="20260" spans="1:13">
      <c r="A20260" s="1" t="s">
        <v>22277</v>
      </c>
      <c r="B20260">
        <v>1.5669211938596401E-6</v>
      </c>
      <c r="C20260" s="1">
        <v>1.4803349012514101E-6</v>
      </c>
      <c r="D20260">
        <v>0.214285714285714</v>
      </c>
      <c r="E20260">
        <v>0.34482758620689702</v>
      </c>
      <c r="F20260">
        <v>0.368589743589744</v>
      </c>
      <c r="G20260">
        <v>7.3170731707317097E-2</v>
      </c>
      <c r="H20260">
        <v>0.7</v>
      </c>
      <c r="I20260">
        <v>0.20769230769230801</v>
      </c>
      <c r="J20260" s="1">
        <v>0</v>
      </c>
      <c r="K20260" t="s">
        <v>23242</v>
      </c>
      <c r="L20260" t="s">
        <v>63764</v>
      </c>
      <c r="M20260" t="s">
        <v>63765</v>
      </c>
    </row>
    <row r="20261" spans="1:13">
      <c r="A20261" s="1" t="s">
        <v>22278</v>
      </c>
      <c r="B20261">
        <v>1.3699062335859301E-5</v>
      </c>
      <c r="C20261" s="1">
        <v>1.18833089756071E-7</v>
      </c>
      <c r="D20261">
        <v>0</v>
      </c>
      <c r="E20261">
        <v>7.2289156626505993E-2</v>
      </c>
      <c r="F20261">
        <v>3.1446540880503099E-3</v>
      </c>
      <c r="G20261">
        <v>0</v>
      </c>
      <c r="H20261">
        <v>0</v>
      </c>
      <c r="I20261">
        <v>0</v>
      </c>
      <c r="J20261" s="1">
        <v>0</v>
      </c>
      <c r="K20261" t="s">
        <v>23240</v>
      </c>
      <c r="L20261" t="s">
        <v>63766</v>
      </c>
      <c r="M20261" t="s">
        <v>63767</v>
      </c>
    </row>
    <row r="20262" spans="1:13">
      <c r="A20262" s="1" t="s">
        <v>22279</v>
      </c>
      <c r="B20262">
        <v>3.3862814033046101E-6</v>
      </c>
      <c r="C20262" s="1">
        <v>1.8798192446905399E-6</v>
      </c>
      <c r="D20262">
        <v>1</v>
      </c>
      <c r="E20262">
        <v>0.92857142857142905</v>
      </c>
      <c r="F20262">
        <v>1</v>
      </c>
      <c r="G20262">
        <v>1</v>
      </c>
      <c r="H20262">
        <v>1</v>
      </c>
      <c r="I20262">
        <v>1</v>
      </c>
      <c r="J20262" s="1" t="s">
        <v>23229</v>
      </c>
      <c r="K20262" t="s">
        <v>23237</v>
      </c>
      <c r="L20262" t="s">
        <v>63768</v>
      </c>
      <c r="M20262" t="s">
        <v>63769</v>
      </c>
    </row>
    <row r="20263" spans="1:13">
      <c r="A20263" s="1" t="s">
        <v>22280</v>
      </c>
      <c r="B20263">
        <v>1.5635363038421401E-6</v>
      </c>
      <c r="C20263" s="1">
        <v>2.8721215780026501E-6</v>
      </c>
      <c r="D20263">
        <v>1</v>
      </c>
      <c r="E20263">
        <v>0.97894736842105301</v>
      </c>
      <c r="F20263">
        <v>0.99729729729729699</v>
      </c>
      <c r="G20263">
        <v>0.92307692307692302</v>
      </c>
      <c r="H20263">
        <v>0.98514851485148502</v>
      </c>
      <c r="I20263">
        <v>0.97448979591836704</v>
      </c>
      <c r="J20263" s="1">
        <v>1</v>
      </c>
      <c r="K20263" t="s">
        <v>23239</v>
      </c>
      <c r="L20263" t="s">
        <v>63770</v>
      </c>
      <c r="M20263" t="s">
        <v>63771</v>
      </c>
    </row>
    <row r="20264" spans="1:13">
      <c r="A20264" s="1" t="s">
        <v>22281</v>
      </c>
      <c r="B20264">
        <v>3.4106099509184301E-6</v>
      </c>
      <c r="C20264" s="1">
        <v>7.2053328710676603E-7</v>
      </c>
      <c r="D20264">
        <v>0</v>
      </c>
      <c r="E20264">
        <v>0</v>
      </c>
      <c r="F20264">
        <v>2.7272727272727299E-2</v>
      </c>
      <c r="G20264">
        <v>1.3157894736842099E-2</v>
      </c>
      <c r="H20264">
        <v>0</v>
      </c>
      <c r="I20264">
        <v>0</v>
      </c>
      <c r="J20264" s="1">
        <v>0</v>
      </c>
      <c r="K20264" t="s">
        <v>23240</v>
      </c>
      <c r="L20264" t="s">
        <v>63772</v>
      </c>
      <c r="M20264" t="s">
        <v>63773</v>
      </c>
    </row>
    <row r="20265" spans="1:13">
      <c r="A20265" s="1" t="s">
        <v>22282</v>
      </c>
      <c r="B20265">
        <v>2.5442535159304801E-6</v>
      </c>
      <c r="C20265" s="1">
        <v>1.15365873838195E-5</v>
      </c>
      <c r="D20265">
        <v>0</v>
      </c>
      <c r="E20265">
        <v>0</v>
      </c>
      <c r="F20265">
        <v>5.2631578947368397E-2</v>
      </c>
      <c r="G20265">
        <v>0</v>
      </c>
      <c r="H20265">
        <v>4.11764705882353E-2</v>
      </c>
      <c r="I20265">
        <v>0</v>
      </c>
      <c r="J20265" s="1">
        <v>0.5</v>
      </c>
      <c r="K20265" t="s">
        <v>23241</v>
      </c>
      <c r="L20265" t="s">
        <v>63774</v>
      </c>
      <c r="M20265" t="s">
        <v>63775</v>
      </c>
    </row>
    <row r="20266" spans="1:13">
      <c r="A20266" s="1" t="s">
        <v>22283</v>
      </c>
      <c r="B20266">
        <v>3.14212755452074E-9</v>
      </c>
      <c r="C20266" s="1">
        <v>3.3653395728854502E-7</v>
      </c>
      <c r="D20266">
        <v>1</v>
      </c>
      <c r="E20266">
        <v>0.99090909090909096</v>
      </c>
      <c r="F20266">
        <v>1</v>
      </c>
      <c r="G20266">
        <v>1</v>
      </c>
      <c r="H20266">
        <v>0.952380952380952</v>
      </c>
      <c r="I20266">
        <v>0.96428571428571397</v>
      </c>
      <c r="J20266" s="1" t="s">
        <v>23229</v>
      </c>
      <c r="K20266" t="s">
        <v>23238</v>
      </c>
      <c r="L20266" t="s">
        <v>63776</v>
      </c>
      <c r="M20266" t="s">
        <v>63777</v>
      </c>
    </row>
    <row r="20267" spans="1:13">
      <c r="A20267" s="1" t="s">
        <v>22284</v>
      </c>
      <c r="B20267">
        <v>4.2520330157472297E-6</v>
      </c>
      <c r="C20267" s="1">
        <v>3.2814329376285301E-5</v>
      </c>
      <c r="D20267">
        <v>1.5625E-2</v>
      </c>
      <c r="E20267">
        <v>0</v>
      </c>
      <c r="F20267">
        <v>0.100515463917526</v>
      </c>
      <c r="G20267">
        <v>0</v>
      </c>
      <c r="H20267">
        <v>0</v>
      </c>
      <c r="I20267">
        <v>4.1666666666666701E-3</v>
      </c>
      <c r="J20267" s="1">
        <v>0</v>
      </c>
      <c r="K20267" t="s">
        <v>23241</v>
      </c>
      <c r="L20267" t="s">
        <v>63778</v>
      </c>
      <c r="M20267" t="s">
        <v>63779</v>
      </c>
    </row>
    <row r="20268" spans="1:13">
      <c r="A20268" s="1" t="s">
        <v>22285</v>
      </c>
      <c r="B20268">
        <v>5.2952728720751502E-8</v>
      </c>
      <c r="C20268" s="1">
        <v>1.9006288777959801E-5</v>
      </c>
      <c r="D20268">
        <v>2.6315789473684199E-2</v>
      </c>
      <c r="E20268">
        <v>6.2500000000000003E-3</v>
      </c>
      <c r="F20268">
        <v>7.09219858156028E-2</v>
      </c>
      <c r="G20268">
        <v>4.7619047619047603E-2</v>
      </c>
      <c r="H20268">
        <v>2.8985507246376802E-2</v>
      </c>
      <c r="I20268">
        <v>1.2500000000000001E-2</v>
      </c>
      <c r="J20268" s="1">
        <v>0</v>
      </c>
      <c r="K20268" t="s">
        <v>23238</v>
      </c>
      <c r="L20268" t="s">
        <v>63780</v>
      </c>
      <c r="M20268" t="s">
        <v>63781</v>
      </c>
    </row>
    <row r="20269" spans="1:13">
      <c r="A20269" s="1" t="s">
        <v>22286</v>
      </c>
      <c r="B20269">
        <v>5.7475622920026498E-7</v>
      </c>
      <c r="C20269" s="1">
        <v>2.6888616694165E-6</v>
      </c>
      <c r="D20269">
        <v>0.78571428571428603</v>
      </c>
      <c r="E20269">
        <v>0.99242424242424199</v>
      </c>
      <c r="F20269">
        <v>0.98427672955974799</v>
      </c>
      <c r="G20269">
        <v>0.98780487804878003</v>
      </c>
      <c r="H20269">
        <v>0.95505617977528101</v>
      </c>
      <c r="I20269">
        <v>0.92857142857142905</v>
      </c>
      <c r="J20269" s="1" t="s">
        <v>23229</v>
      </c>
      <c r="K20269" t="s">
        <v>23238</v>
      </c>
      <c r="L20269" t="s">
        <v>63782</v>
      </c>
      <c r="M20269" t="s">
        <v>63783</v>
      </c>
    </row>
    <row r="20270" spans="1:13">
      <c r="A20270" s="1" t="s">
        <v>22287</v>
      </c>
      <c r="B20270">
        <v>9.1557508849985393E-8</v>
      </c>
      <c r="C20270" s="1">
        <v>3.5816814890245398E-6</v>
      </c>
      <c r="D20270">
        <v>1</v>
      </c>
      <c r="E20270">
        <v>1</v>
      </c>
      <c r="F20270">
        <v>1</v>
      </c>
      <c r="G20270">
        <v>0.859375</v>
      </c>
      <c r="H20270">
        <v>1</v>
      </c>
      <c r="I20270">
        <v>0.93617021276595702</v>
      </c>
      <c r="J20270" s="1">
        <v>1</v>
      </c>
      <c r="K20270" t="s">
        <v>23241</v>
      </c>
      <c r="L20270" t="s">
        <v>63784</v>
      </c>
      <c r="M20270" t="s">
        <v>63785</v>
      </c>
    </row>
    <row r="20271" spans="1:13">
      <c r="A20271" s="1" t="s">
        <v>22288</v>
      </c>
      <c r="B20271">
        <v>2.9104937236692201E-6</v>
      </c>
      <c r="C20271" s="1">
        <v>5.4845205745336503E-7</v>
      </c>
      <c r="D20271">
        <v>1</v>
      </c>
      <c r="E20271">
        <v>0.95833333333333304</v>
      </c>
      <c r="F20271">
        <v>0.99719101123595499</v>
      </c>
      <c r="G20271">
        <v>1</v>
      </c>
      <c r="H20271">
        <v>0.993670886075949</v>
      </c>
      <c r="I20271">
        <v>1</v>
      </c>
      <c r="J20271" s="1">
        <v>1</v>
      </c>
      <c r="K20271" t="s">
        <v>23242</v>
      </c>
      <c r="L20271" t="s">
        <v>63786</v>
      </c>
      <c r="M20271" t="s">
        <v>63787</v>
      </c>
    </row>
    <row r="20272" spans="1:13">
      <c r="A20272" s="1" t="s">
        <v>22289</v>
      </c>
      <c r="B20272">
        <v>6.54309372959309E-8</v>
      </c>
      <c r="C20272" s="1">
        <v>4.9170877560851403E-9</v>
      </c>
      <c r="D20272">
        <v>1</v>
      </c>
      <c r="E20272">
        <v>0.99375000000000002</v>
      </c>
      <c r="F20272">
        <v>1</v>
      </c>
      <c r="G20272">
        <v>1</v>
      </c>
      <c r="H20272">
        <v>1</v>
      </c>
      <c r="I20272">
        <v>1</v>
      </c>
      <c r="J20272" s="1" t="s">
        <v>23229</v>
      </c>
      <c r="K20272" t="s">
        <v>23240</v>
      </c>
      <c r="L20272" t="s">
        <v>63788</v>
      </c>
      <c r="M20272" t="s">
        <v>63789</v>
      </c>
    </row>
    <row r="20273" spans="1:13">
      <c r="A20273" s="1" t="s">
        <v>22290</v>
      </c>
      <c r="B20273">
        <v>7.7788527755795701E-6</v>
      </c>
      <c r="C20273" s="1">
        <v>2.8628057303994599E-5</v>
      </c>
      <c r="D20273">
        <v>0</v>
      </c>
      <c r="E20273">
        <v>0</v>
      </c>
      <c r="F20273">
        <v>3.6269430051813503E-2</v>
      </c>
      <c r="G20273">
        <v>1.72413793103448E-2</v>
      </c>
      <c r="H20273">
        <v>0.20175438596491199</v>
      </c>
      <c r="I20273">
        <v>2.27272727272727E-2</v>
      </c>
      <c r="J20273" s="1">
        <v>0</v>
      </c>
      <c r="K20273" t="s">
        <v>23240</v>
      </c>
      <c r="L20273" t="s">
        <v>63790</v>
      </c>
      <c r="M20273" t="s">
        <v>63791</v>
      </c>
    </row>
    <row r="20274" spans="1:13">
      <c r="A20274" s="1" t="s">
        <v>22291</v>
      </c>
      <c r="B20274">
        <v>1.1575627376439301E-6</v>
      </c>
      <c r="C20274" s="1">
        <v>5.7791299090970499E-5</v>
      </c>
      <c r="D20274">
        <v>1</v>
      </c>
      <c r="E20274">
        <v>0.99444444444444402</v>
      </c>
      <c r="F20274">
        <v>0.99736842105263201</v>
      </c>
      <c r="G20274">
        <v>0.70588235294117696</v>
      </c>
      <c r="H20274">
        <v>0.97685185185185197</v>
      </c>
      <c r="I20274">
        <v>0.94285714285714295</v>
      </c>
      <c r="J20274" s="1">
        <v>1</v>
      </c>
      <c r="K20274" t="s">
        <v>23238</v>
      </c>
      <c r="L20274" t="s">
        <v>63792</v>
      </c>
      <c r="M20274" t="s">
        <v>63793</v>
      </c>
    </row>
    <row r="20275" spans="1:13">
      <c r="A20275" s="1" t="s">
        <v>22292</v>
      </c>
      <c r="B20275">
        <v>1.64814272788633E-6</v>
      </c>
      <c r="C20275" s="1">
        <v>4.3526301601038799E-7</v>
      </c>
      <c r="D20275">
        <v>0</v>
      </c>
      <c r="E20275">
        <v>0</v>
      </c>
      <c r="F20275">
        <v>0</v>
      </c>
      <c r="G20275">
        <v>0.23684210526315799</v>
      </c>
      <c r="H20275">
        <v>0</v>
      </c>
      <c r="I20275">
        <v>8.3333333333333301E-2</v>
      </c>
      <c r="J20275" s="1" t="s">
        <v>23229</v>
      </c>
      <c r="K20275" t="s">
        <v>23241</v>
      </c>
      <c r="L20275" t="s">
        <v>63794</v>
      </c>
      <c r="M20275" t="s">
        <v>63795</v>
      </c>
    </row>
    <row r="20276" spans="1:13">
      <c r="A20276" s="1" t="s">
        <v>22293</v>
      </c>
      <c r="B20276">
        <v>3.7333360299354699E-5</v>
      </c>
      <c r="C20276" s="1">
        <v>1.2826075887761301E-4</v>
      </c>
      <c r="D20276">
        <v>3.4482758620689703E-2</v>
      </c>
      <c r="E20276">
        <v>2.5641025641025599E-2</v>
      </c>
      <c r="F20276">
        <v>0.24556213017751499</v>
      </c>
      <c r="G20276">
        <v>8.3333333333333301E-2</v>
      </c>
      <c r="H20276">
        <v>0.20588235294117599</v>
      </c>
      <c r="I20276">
        <v>7.6576576576576599E-2</v>
      </c>
      <c r="J20276" s="1">
        <v>0</v>
      </c>
      <c r="K20276" t="s">
        <v>23238</v>
      </c>
      <c r="L20276" t="s">
        <v>63796</v>
      </c>
      <c r="M20276" t="s">
        <v>63797</v>
      </c>
    </row>
    <row r="20277" spans="1:13">
      <c r="A20277" s="1" t="s">
        <v>22294</v>
      </c>
      <c r="B20277">
        <v>2.9598745370349E-6</v>
      </c>
      <c r="C20277" s="1">
        <v>8.2665148809765199E-6</v>
      </c>
      <c r="D20277">
        <v>0.78125</v>
      </c>
      <c r="E20277">
        <v>0.97802197802197799</v>
      </c>
      <c r="F20277">
        <v>0.94892473118279597</v>
      </c>
      <c r="G20277">
        <v>1</v>
      </c>
      <c r="H20277">
        <v>1</v>
      </c>
      <c r="I20277">
        <v>1</v>
      </c>
      <c r="J20277" s="1">
        <v>1</v>
      </c>
      <c r="K20277" t="s">
        <v>23242</v>
      </c>
      <c r="L20277" t="s">
        <v>63798</v>
      </c>
      <c r="M20277" t="s">
        <v>63799</v>
      </c>
    </row>
    <row r="20278" spans="1:13">
      <c r="A20278" s="1" t="s">
        <v>22295</v>
      </c>
      <c r="B20278">
        <v>3.9441349761692896E-6</v>
      </c>
      <c r="C20278" s="1">
        <v>8.3961555104180996E-5</v>
      </c>
      <c r="D20278">
        <v>0.91935483870967705</v>
      </c>
      <c r="E20278">
        <v>0.98876404494381998</v>
      </c>
      <c r="F20278">
        <v>0.92372881355932202</v>
      </c>
      <c r="G20278">
        <v>0.94594594594594605</v>
      </c>
      <c r="H20278">
        <v>0.57865168539325795</v>
      </c>
      <c r="I20278">
        <v>0.95</v>
      </c>
      <c r="J20278" s="1">
        <v>0.31818181818181801</v>
      </c>
      <c r="K20278" t="s">
        <v>23238</v>
      </c>
      <c r="L20278" t="s">
        <v>63800</v>
      </c>
      <c r="M20278" t="s">
        <v>63801</v>
      </c>
    </row>
    <row r="20279" spans="1:13">
      <c r="A20279" s="1" t="s">
        <v>22296</v>
      </c>
      <c r="B20279">
        <v>2.32509108215153E-6</v>
      </c>
      <c r="C20279" s="1">
        <v>1.44817582109845E-6</v>
      </c>
      <c r="D20279">
        <v>0.96875</v>
      </c>
      <c r="E20279">
        <v>0.99479166666666696</v>
      </c>
      <c r="F20279">
        <v>0.99734042553191504</v>
      </c>
      <c r="G20279">
        <v>0.99090909090909096</v>
      </c>
      <c r="H20279">
        <v>0.99553571428571397</v>
      </c>
      <c r="I20279">
        <v>0.90909090909090895</v>
      </c>
      <c r="J20279" s="1">
        <v>0</v>
      </c>
      <c r="K20279" t="s">
        <v>23240</v>
      </c>
      <c r="L20279" t="s">
        <v>63802</v>
      </c>
      <c r="M20279" t="s">
        <v>63803</v>
      </c>
    </row>
    <row r="20280" spans="1:13">
      <c r="A20280" s="1" t="s">
        <v>22297</v>
      </c>
      <c r="B20280">
        <v>2.5279098054272299E-5</v>
      </c>
      <c r="C20280" s="1">
        <v>4.0455622080612098E-5</v>
      </c>
      <c r="D20280">
        <v>0.209677419354839</v>
      </c>
      <c r="E20280">
        <v>7.3529411764705899E-3</v>
      </c>
      <c r="F20280">
        <v>0.35714285714285698</v>
      </c>
      <c r="G20280">
        <v>3.2258064516128997E-2</v>
      </c>
      <c r="H20280">
        <v>0.68292682926829296</v>
      </c>
      <c r="I20280">
        <v>0.21276595744680901</v>
      </c>
      <c r="J20280" s="1">
        <v>0</v>
      </c>
      <c r="K20280" t="s">
        <v>23237</v>
      </c>
      <c r="L20280" t="s">
        <v>63804</v>
      </c>
      <c r="M20280" t="s">
        <v>63805</v>
      </c>
    </row>
    <row r="20281" spans="1:13">
      <c r="A20281" s="1" t="s">
        <v>22298</v>
      </c>
      <c r="B20281">
        <v>1.44476006896013E-5</v>
      </c>
      <c r="C20281" s="1">
        <v>5.6429018918068397E-5</v>
      </c>
      <c r="D20281">
        <v>0</v>
      </c>
      <c r="E20281">
        <v>0</v>
      </c>
      <c r="F20281">
        <v>0.15853658536585399</v>
      </c>
      <c r="G20281">
        <v>0</v>
      </c>
      <c r="H20281">
        <v>0.13888888888888901</v>
      </c>
      <c r="I20281">
        <v>8.8235294117647106E-2</v>
      </c>
      <c r="J20281" s="1">
        <v>0</v>
      </c>
      <c r="K20281" t="s">
        <v>23241</v>
      </c>
      <c r="L20281" t="s">
        <v>63806</v>
      </c>
      <c r="M20281" t="s">
        <v>63807</v>
      </c>
    </row>
    <row r="20282" spans="1:13">
      <c r="A20282" s="1" t="s">
        <v>22299</v>
      </c>
      <c r="B20282">
        <v>4.5260401289490897E-6</v>
      </c>
      <c r="C20282" s="1">
        <v>4.09693039237E-7</v>
      </c>
      <c r="D20282">
        <v>5.5555555555555601E-2</v>
      </c>
      <c r="E20282">
        <v>0</v>
      </c>
      <c r="F20282">
        <v>0</v>
      </c>
      <c r="G20282">
        <v>0</v>
      </c>
      <c r="H20282">
        <v>2.1126760563380299E-2</v>
      </c>
      <c r="I20282">
        <v>0</v>
      </c>
      <c r="J20282" s="1">
        <v>0</v>
      </c>
      <c r="K20282" t="s">
        <v>23242</v>
      </c>
      <c r="L20282" t="s">
        <v>63808</v>
      </c>
      <c r="M20282" t="s">
        <v>63809</v>
      </c>
    </row>
    <row r="20283" spans="1:13">
      <c r="A20283" s="1" t="s">
        <v>22300</v>
      </c>
      <c r="B20283">
        <v>1.0796679715927401E-5</v>
      </c>
      <c r="C20283" s="1">
        <v>5.4060379668210303E-5</v>
      </c>
      <c r="D20283">
        <v>1</v>
      </c>
      <c r="E20283">
        <v>1</v>
      </c>
      <c r="F20283">
        <v>1</v>
      </c>
      <c r="G20283">
        <v>0.98039215686274495</v>
      </c>
      <c r="H20283">
        <v>0.78301886792452802</v>
      </c>
      <c r="I20283">
        <v>0.97520661157024802</v>
      </c>
      <c r="J20283" s="1">
        <v>1</v>
      </c>
      <c r="K20283" t="s">
        <v>23242</v>
      </c>
      <c r="L20283" t="s">
        <v>63810</v>
      </c>
      <c r="M20283" t="s">
        <v>63811</v>
      </c>
    </row>
    <row r="20284" spans="1:13">
      <c r="A20284" s="1" t="s">
        <v>22301</v>
      </c>
      <c r="B20284">
        <v>0</v>
      </c>
      <c r="C20284" s="1">
        <v>0</v>
      </c>
      <c r="D20284">
        <v>1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 s="1">
        <v>1</v>
      </c>
      <c r="K20284" t="s">
        <v>23238</v>
      </c>
      <c r="L20284" t="s">
        <v>63812</v>
      </c>
      <c r="M20284" t="s">
        <v>63813</v>
      </c>
    </row>
    <row r="20285" spans="1:13">
      <c r="A20285" s="1" t="s">
        <v>22302</v>
      </c>
      <c r="B20285">
        <v>1.3997686581756501E-5</v>
      </c>
      <c r="C20285" s="1">
        <v>5.5849357340139904E-6</v>
      </c>
      <c r="D20285">
        <v>0.133333333333333</v>
      </c>
      <c r="E20285">
        <v>0.16666666666666699</v>
      </c>
      <c r="F20285">
        <v>9.1194968553459099E-2</v>
      </c>
      <c r="G20285">
        <v>0</v>
      </c>
      <c r="H20285">
        <v>0.314285714285714</v>
      </c>
      <c r="I20285">
        <v>2.9411764705882401E-2</v>
      </c>
      <c r="J20285" s="1">
        <v>0</v>
      </c>
      <c r="K20285" t="s">
        <v>23241</v>
      </c>
      <c r="L20285" t="s">
        <v>63814</v>
      </c>
      <c r="M20285" t="s">
        <v>63815</v>
      </c>
    </row>
    <row r="20286" spans="1:13">
      <c r="A20286" s="1" t="s">
        <v>22303</v>
      </c>
      <c r="B20286">
        <v>7.9222744083442303E-5</v>
      </c>
      <c r="C20286" s="1">
        <v>7.5938399912147897E-6</v>
      </c>
      <c r="D20286">
        <v>0.921875</v>
      </c>
      <c r="E20286">
        <v>0.97159090909090895</v>
      </c>
      <c r="F20286">
        <v>0.91129032258064502</v>
      </c>
      <c r="G20286">
        <v>0.86363636363636398</v>
      </c>
      <c r="H20286">
        <v>0.92613636363636398</v>
      </c>
      <c r="I20286">
        <v>0.8515625</v>
      </c>
      <c r="J20286" s="1">
        <v>0.5</v>
      </c>
      <c r="K20286" t="s">
        <v>23241</v>
      </c>
      <c r="L20286" t="s">
        <v>63816</v>
      </c>
      <c r="M20286" t="s">
        <v>63817</v>
      </c>
    </row>
    <row r="20287" spans="1:13">
      <c r="A20287" s="1" t="s">
        <v>22304</v>
      </c>
      <c r="B20287">
        <v>1.0907845563904401E-4</v>
      </c>
      <c r="C20287" s="1">
        <v>2.4781341327476E-4</v>
      </c>
      <c r="D20287">
        <v>0.77272727272727304</v>
      </c>
      <c r="E20287">
        <v>1</v>
      </c>
      <c r="F20287">
        <v>0.48986486486486502</v>
      </c>
      <c r="G20287">
        <v>1</v>
      </c>
      <c r="H20287">
        <v>0.73809523809523803</v>
      </c>
      <c r="I20287">
        <v>0.94520547945205502</v>
      </c>
      <c r="J20287" s="1">
        <v>1</v>
      </c>
      <c r="K20287" t="s">
        <v>23238</v>
      </c>
      <c r="L20287" t="s">
        <v>63818</v>
      </c>
      <c r="M20287" t="s">
        <v>63819</v>
      </c>
    </row>
    <row r="20288" spans="1:13">
      <c r="A20288" s="1" t="s">
        <v>22305</v>
      </c>
      <c r="B20288">
        <v>3.6745008723756902E-8</v>
      </c>
      <c r="C20288" s="1">
        <v>2.38752472702522E-6</v>
      </c>
      <c r="D20288">
        <v>1.7857142857142901E-2</v>
      </c>
      <c r="E20288">
        <v>2.40963855421687E-2</v>
      </c>
      <c r="F20288">
        <v>0</v>
      </c>
      <c r="G20288">
        <v>0</v>
      </c>
      <c r="H20288">
        <v>2.27272727272727E-2</v>
      </c>
      <c r="I20288">
        <v>0</v>
      </c>
      <c r="J20288" s="1" t="s">
        <v>23229</v>
      </c>
      <c r="K20288" t="s">
        <v>23238</v>
      </c>
      <c r="L20288" t="s">
        <v>63820</v>
      </c>
      <c r="M20288" t="s">
        <v>63821</v>
      </c>
    </row>
    <row r="20289" spans="1:13">
      <c r="A20289" s="1" t="s">
        <v>22306</v>
      </c>
      <c r="B20289">
        <v>9.3481800126302999E-7</v>
      </c>
      <c r="C20289" s="1">
        <v>9.2031696741725696E-6</v>
      </c>
      <c r="D20289">
        <v>1</v>
      </c>
      <c r="E20289">
        <v>0.92168674698795205</v>
      </c>
      <c r="F20289">
        <v>1</v>
      </c>
      <c r="G20289">
        <v>1</v>
      </c>
      <c r="H20289">
        <v>1</v>
      </c>
      <c r="I20289">
        <v>0.97222222222222199</v>
      </c>
      <c r="J20289" s="1">
        <v>1</v>
      </c>
      <c r="K20289" t="s">
        <v>23241</v>
      </c>
      <c r="L20289" t="s">
        <v>63822</v>
      </c>
      <c r="M20289" t="s">
        <v>63823</v>
      </c>
    </row>
    <row r="20290" spans="1:13">
      <c r="A20290" s="1" t="s">
        <v>22307</v>
      </c>
      <c r="B20290">
        <v>2.32142631954658E-6</v>
      </c>
      <c r="C20290" s="1">
        <v>2.73760695429241E-8</v>
      </c>
      <c r="D20290">
        <v>0</v>
      </c>
      <c r="E20290">
        <v>0</v>
      </c>
      <c r="F20290">
        <v>0</v>
      </c>
      <c r="G20290">
        <v>0.171875</v>
      </c>
      <c r="H20290">
        <v>0</v>
      </c>
      <c r="I20290">
        <v>0</v>
      </c>
      <c r="J20290" s="1">
        <v>0</v>
      </c>
      <c r="K20290" t="s">
        <v>23242</v>
      </c>
      <c r="L20290" t="s">
        <v>63824</v>
      </c>
      <c r="M20290" t="s">
        <v>63825</v>
      </c>
    </row>
    <row r="20291" spans="1:13">
      <c r="A20291" s="1" t="s">
        <v>22308</v>
      </c>
      <c r="B20291">
        <v>1.4248806600688899E-8</v>
      </c>
      <c r="C20291" s="1">
        <v>4.8395466301385102E-7</v>
      </c>
      <c r="D20291">
        <v>0.94736842105263197</v>
      </c>
      <c r="E20291">
        <v>1</v>
      </c>
      <c r="F20291">
        <v>1</v>
      </c>
      <c r="G20291">
        <v>1</v>
      </c>
      <c r="H20291">
        <v>0.98333333333333295</v>
      </c>
      <c r="I20291">
        <v>0.97777777777777797</v>
      </c>
      <c r="J20291" s="1">
        <v>1</v>
      </c>
      <c r="K20291" t="s">
        <v>23242</v>
      </c>
      <c r="L20291" t="s">
        <v>63826</v>
      </c>
      <c r="M20291" t="s">
        <v>63827</v>
      </c>
    </row>
    <row r="20292" spans="1:13">
      <c r="A20292" s="1" t="s">
        <v>22309</v>
      </c>
      <c r="B20292">
        <v>8.3467524632124397E-5</v>
      </c>
      <c r="C20292" s="1">
        <v>1.09056951060731E-5</v>
      </c>
      <c r="D20292">
        <v>0.65625</v>
      </c>
      <c r="E20292">
        <v>0.69270833333333304</v>
      </c>
      <c r="F20292">
        <v>0.97692307692307701</v>
      </c>
      <c r="G20292">
        <v>0.93859649122806998</v>
      </c>
      <c r="H20292">
        <v>0.97685185185185197</v>
      </c>
      <c r="I20292">
        <v>0.88461538461538503</v>
      </c>
      <c r="J20292" s="1">
        <v>4.5454545454545497E-2</v>
      </c>
      <c r="K20292" t="s">
        <v>23241</v>
      </c>
      <c r="L20292" t="s">
        <v>63828</v>
      </c>
      <c r="M20292" t="s">
        <v>63829</v>
      </c>
    </row>
    <row r="20293" spans="1:13">
      <c r="A20293" s="1" t="s">
        <v>22310</v>
      </c>
      <c r="B20293">
        <v>3.6086430841955001E-5</v>
      </c>
      <c r="C20293" s="1">
        <v>5.1145136282741403E-6</v>
      </c>
      <c r="D20293">
        <v>0.81034482758620696</v>
      </c>
      <c r="E20293">
        <v>0.98809523809523803</v>
      </c>
      <c r="F20293">
        <v>0.82954545454545503</v>
      </c>
      <c r="G20293">
        <v>0.38461538461538503</v>
      </c>
      <c r="H20293">
        <v>0.87068965517241403</v>
      </c>
      <c r="I20293">
        <v>0.5</v>
      </c>
      <c r="J20293" s="1">
        <v>1</v>
      </c>
      <c r="K20293" t="s">
        <v>23237</v>
      </c>
      <c r="L20293" t="s">
        <v>63830</v>
      </c>
      <c r="M20293" t="s">
        <v>63831</v>
      </c>
    </row>
    <row r="20294" spans="1:13">
      <c r="A20294" s="1" t="s">
        <v>22311</v>
      </c>
      <c r="B20294">
        <v>7.5360679138102101E-8</v>
      </c>
      <c r="C20294" s="1">
        <v>6.3800605861167102E-6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2.7397260273972601E-2</v>
      </c>
      <c r="J20294" s="1">
        <v>0</v>
      </c>
      <c r="K20294" t="s">
        <v>23241</v>
      </c>
      <c r="L20294" t="s">
        <v>63832</v>
      </c>
      <c r="M20294" t="s">
        <v>63833</v>
      </c>
    </row>
    <row r="20295" spans="1:13">
      <c r="A20295" s="1" t="s">
        <v>22312</v>
      </c>
      <c r="B20295">
        <v>4.6196861880362398E-6</v>
      </c>
      <c r="C20295" s="1">
        <v>9.5895721196086896E-6</v>
      </c>
      <c r="D20295">
        <v>0</v>
      </c>
      <c r="E20295">
        <v>5.2083333333333296E-3</v>
      </c>
      <c r="F20295">
        <v>1.02564102564103E-2</v>
      </c>
      <c r="G20295">
        <v>6.6037735849056603E-2</v>
      </c>
      <c r="H20295">
        <v>1.7857142857142901E-2</v>
      </c>
      <c r="I20295">
        <v>4.0540540540540501E-2</v>
      </c>
      <c r="J20295" s="1" t="s">
        <v>23229</v>
      </c>
      <c r="K20295" t="s">
        <v>23240</v>
      </c>
      <c r="L20295" t="s">
        <v>63834</v>
      </c>
      <c r="M20295" t="s">
        <v>63835</v>
      </c>
    </row>
    <row r="20296" spans="1:13">
      <c r="A20296" s="1" t="s">
        <v>22313</v>
      </c>
      <c r="B20296">
        <v>6.3567161931342604E-4</v>
      </c>
      <c r="C20296" s="1">
        <v>6.5552420727455301E-5</v>
      </c>
      <c r="D20296">
        <v>1.85185185185185E-2</v>
      </c>
      <c r="E20296">
        <v>0.27840909090909099</v>
      </c>
      <c r="F20296">
        <v>3.7974683544303799E-2</v>
      </c>
      <c r="G20296">
        <v>0.17307692307692299</v>
      </c>
      <c r="H20296">
        <v>0.13157894736842099</v>
      </c>
      <c r="I20296">
        <v>0.25</v>
      </c>
      <c r="J20296" s="1">
        <v>0.05</v>
      </c>
      <c r="K20296" t="s">
        <v>23240</v>
      </c>
      <c r="L20296" t="s">
        <v>63836</v>
      </c>
      <c r="M20296" t="s">
        <v>63837</v>
      </c>
    </row>
    <row r="20297" spans="1:13">
      <c r="A20297" s="1" t="s">
        <v>22314</v>
      </c>
      <c r="B20297">
        <v>2.6793161274651798E-8</v>
      </c>
      <c r="C20297" s="1">
        <v>2.0122929482407199E-7</v>
      </c>
      <c r="D20297">
        <v>1</v>
      </c>
      <c r="E20297">
        <v>1</v>
      </c>
      <c r="F20297">
        <v>1</v>
      </c>
      <c r="G20297">
        <v>0.72727272727272696</v>
      </c>
      <c r="H20297">
        <v>1</v>
      </c>
      <c r="I20297">
        <v>0.952380952380952</v>
      </c>
      <c r="J20297" s="1">
        <v>1</v>
      </c>
      <c r="K20297" t="s">
        <v>23238</v>
      </c>
      <c r="L20297" t="s">
        <v>63838</v>
      </c>
      <c r="M20297" t="s">
        <v>63839</v>
      </c>
    </row>
    <row r="20298" spans="1:13">
      <c r="A20298" s="1" t="s">
        <v>22315</v>
      </c>
      <c r="B20298">
        <v>3.4952951157642899E-10</v>
      </c>
      <c r="C20298" s="1">
        <v>1.1039149019502399E-8</v>
      </c>
      <c r="D20298">
        <v>1</v>
      </c>
      <c r="E20298">
        <v>0.99295774647887303</v>
      </c>
      <c r="F20298">
        <v>1</v>
      </c>
      <c r="G20298">
        <v>0.82142857142857095</v>
      </c>
      <c r="H20298">
        <v>1</v>
      </c>
      <c r="I20298">
        <v>0.95967741935483897</v>
      </c>
      <c r="J20298" s="1">
        <v>1</v>
      </c>
      <c r="K20298" t="s">
        <v>23240</v>
      </c>
      <c r="L20298" t="s">
        <v>63840</v>
      </c>
      <c r="M20298" t="s">
        <v>63841</v>
      </c>
    </row>
    <row r="20299" spans="1:13">
      <c r="A20299" s="1" t="s">
        <v>22316</v>
      </c>
      <c r="B20299">
        <v>2.9851770156519799E-5</v>
      </c>
      <c r="C20299" s="1">
        <v>6.6821121109059795E-5</v>
      </c>
      <c r="D20299">
        <v>0.35714285714285698</v>
      </c>
      <c r="E20299">
        <v>5.1724137931034503E-2</v>
      </c>
      <c r="F20299">
        <v>3.7162162162162199E-2</v>
      </c>
      <c r="G20299">
        <v>0.18181818181818199</v>
      </c>
      <c r="H20299">
        <v>0.13736263736263701</v>
      </c>
      <c r="I20299">
        <v>0.33333333333333298</v>
      </c>
      <c r="J20299" s="1">
        <v>1</v>
      </c>
      <c r="K20299" t="s">
        <v>23240</v>
      </c>
      <c r="L20299" t="s">
        <v>63842</v>
      </c>
      <c r="M20299" t="s">
        <v>63843</v>
      </c>
    </row>
    <row r="20300" spans="1:13">
      <c r="A20300" s="1" t="s">
        <v>22317</v>
      </c>
      <c r="B20300">
        <v>1.4031728218122499E-6</v>
      </c>
      <c r="C20300" s="1">
        <v>1.05854776698164E-5</v>
      </c>
      <c r="D20300">
        <v>0</v>
      </c>
      <c r="E20300">
        <v>0</v>
      </c>
      <c r="F20300">
        <v>0</v>
      </c>
      <c r="G20300">
        <v>0.48</v>
      </c>
      <c r="H20300">
        <v>7.0422535211267599E-3</v>
      </c>
      <c r="I20300">
        <v>8.04597701149425E-2</v>
      </c>
      <c r="J20300" s="1">
        <v>4.5454545454545497E-2</v>
      </c>
      <c r="K20300" t="s">
        <v>23238</v>
      </c>
      <c r="L20300" t="s">
        <v>63844</v>
      </c>
      <c r="M20300" t="s">
        <v>63845</v>
      </c>
    </row>
    <row r="20301" spans="1:13">
      <c r="A20301" s="1" t="s">
        <v>22318</v>
      </c>
      <c r="B20301">
        <v>4.4174382770191998E-6</v>
      </c>
      <c r="C20301" s="1">
        <v>1.1396081300753601E-5</v>
      </c>
      <c r="D20301">
        <v>0</v>
      </c>
      <c r="E20301">
        <v>0</v>
      </c>
      <c r="F20301">
        <v>0</v>
      </c>
      <c r="G20301">
        <v>0.54807692307692302</v>
      </c>
      <c r="H20301">
        <v>2.5252525252525301E-2</v>
      </c>
      <c r="I20301">
        <v>0.13679245283018901</v>
      </c>
      <c r="J20301" s="1">
        <v>0</v>
      </c>
      <c r="K20301" t="s">
        <v>23238</v>
      </c>
      <c r="L20301" t="s">
        <v>63846</v>
      </c>
      <c r="M20301" t="s">
        <v>63847</v>
      </c>
    </row>
    <row r="20302" spans="1:13">
      <c r="A20302" s="1" t="s">
        <v>22319</v>
      </c>
      <c r="B20302">
        <v>8.7326550370299597E-5</v>
      </c>
      <c r="C20302" s="1">
        <v>1.9765927270880099E-6</v>
      </c>
      <c r="D20302">
        <v>0.21666666666666701</v>
      </c>
      <c r="E20302">
        <v>0.43125000000000002</v>
      </c>
      <c r="F20302">
        <v>0.40333333333333299</v>
      </c>
      <c r="G20302">
        <v>0.52777777777777801</v>
      </c>
      <c r="H20302">
        <v>0.61971830985915499</v>
      </c>
      <c r="I20302">
        <v>0.38095238095238099</v>
      </c>
      <c r="J20302" s="1">
        <v>1</v>
      </c>
      <c r="K20302" t="s">
        <v>23241</v>
      </c>
      <c r="L20302" t="s">
        <v>63848</v>
      </c>
      <c r="M20302" t="s">
        <v>63849</v>
      </c>
    </row>
    <row r="20303" spans="1:13">
      <c r="A20303" s="1" t="s">
        <v>22320</v>
      </c>
      <c r="B20303">
        <v>5.6946313827612097E-5</v>
      </c>
      <c r="C20303" s="1">
        <v>2.0703732531147399E-5</v>
      </c>
      <c r="D20303">
        <v>0.4</v>
      </c>
      <c r="E20303">
        <v>0.35714285714285698</v>
      </c>
      <c r="F20303">
        <v>0.28879310344827602</v>
      </c>
      <c r="G20303">
        <v>1</v>
      </c>
      <c r="H20303">
        <v>0.34166666666666701</v>
      </c>
      <c r="I20303">
        <v>0.640625</v>
      </c>
      <c r="J20303" s="1">
        <v>1</v>
      </c>
      <c r="K20303" t="s">
        <v>23238</v>
      </c>
      <c r="L20303" t="s">
        <v>63850</v>
      </c>
      <c r="M20303" t="s">
        <v>63851</v>
      </c>
    </row>
    <row r="20304" spans="1:13">
      <c r="A20304" s="1" t="s">
        <v>22321</v>
      </c>
      <c r="B20304">
        <v>4.0358974342582099E-6</v>
      </c>
      <c r="C20304" s="1">
        <v>3.43461564799638E-7</v>
      </c>
      <c r="D20304">
        <v>0.32142857142857101</v>
      </c>
      <c r="E20304">
        <v>0.29012345679012302</v>
      </c>
      <c r="F20304">
        <v>0.27678571428571402</v>
      </c>
      <c r="G20304">
        <v>2.5000000000000001E-2</v>
      </c>
      <c r="H20304">
        <v>0.13372093023255799</v>
      </c>
      <c r="I20304">
        <v>8.6206896551724102E-3</v>
      </c>
      <c r="J20304" s="1">
        <v>0.1</v>
      </c>
      <c r="K20304" t="s">
        <v>23241</v>
      </c>
      <c r="L20304" t="s">
        <v>63852</v>
      </c>
      <c r="M20304" t="s">
        <v>63853</v>
      </c>
    </row>
    <row r="20305" spans="1:13">
      <c r="A20305" s="1" t="s">
        <v>22322</v>
      </c>
      <c r="B20305">
        <v>1.42322652216817E-4</v>
      </c>
      <c r="C20305" s="1">
        <v>2.86241502171696E-4</v>
      </c>
      <c r="D20305">
        <v>0.173913043478261</v>
      </c>
      <c r="E20305">
        <v>5.4945054945054897E-3</v>
      </c>
      <c r="F20305">
        <v>0.24260355029585801</v>
      </c>
      <c r="G20305">
        <v>0.88461538461538503</v>
      </c>
      <c r="H20305">
        <v>0.32500000000000001</v>
      </c>
      <c r="I20305">
        <v>0.68918918918918903</v>
      </c>
      <c r="J20305" s="1" t="s">
        <v>23229</v>
      </c>
      <c r="K20305" t="s">
        <v>23238</v>
      </c>
      <c r="L20305" t="s">
        <v>63854</v>
      </c>
      <c r="M20305" t="s">
        <v>63855</v>
      </c>
    </row>
    <row r="20306" spans="1:13">
      <c r="A20306" s="1" t="s">
        <v>22323</v>
      </c>
      <c r="B20306">
        <v>1.9433278477314601E-4</v>
      </c>
      <c r="C20306" s="1">
        <v>4.7930975517285098E-5</v>
      </c>
      <c r="D20306">
        <v>0.77777777777777801</v>
      </c>
      <c r="E20306">
        <v>0.90909090909090895</v>
      </c>
      <c r="F20306">
        <v>0.1</v>
      </c>
      <c r="G20306">
        <v>5.2631578947368397E-2</v>
      </c>
      <c r="H20306">
        <v>5.7377049180327898E-2</v>
      </c>
      <c r="I20306">
        <v>5.6603773584905703E-2</v>
      </c>
      <c r="J20306" s="1" t="s">
        <v>23229</v>
      </c>
      <c r="K20306" t="s">
        <v>23239</v>
      </c>
      <c r="L20306" t="s">
        <v>63856</v>
      </c>
      <c r="M20306" t="s">
        <v>63857</v>
      </c>
    </row>
    <row r="20307" spans="1:13">
      <c r="A20307" s="1" t="s">
        <v>22324</v>
      </c>
      <c r="B20307">
        <v>3.5021824221584601E-5</v>
      </c>
      <c r="C20307" s="1">
        <v>7.9094515306104996E-5</v>
      </c>
      <c r="D20307">
        <v>1</v>
      </c>
      <c r="E20307">
        <v>0.99295774647887303</v>
      </c>
      <c r="F20307">
        <v>0.80573248407643305</v>
      </c>
      <c r="G20307">
        <v>1</v>
      </c>
      <c r="H20307">
        <v>0.99275362318840599</v>
      </c>
      <c r="I20307">
        <v>0.99275362318840599</v>
      </c>
      <c r="J20307" s="1" t="s">
        <v>23229</v>
      </c>
      <c r="K20307" t="s">
        <v>23238</v>
      </c>
      <c r="L20307" t="s">
        <v>63858</v>
      </c>
      <c r="M20307" t="s">
        <v>63859</v>
      </c>
    </row>
    <row r="20308" spans="1:13">
      <c r="A20308" s="1" t="s">
        <v>22325</v>
      </c>
      <c r="B20308">
        <v>1.4090295672625601E-4</v>
      </c>
      <c r="C20308" s="1">
        <v>3.3019421655014802E-5</v>
      </c>
      <c r="D20308">
        <v>1</v>
      </c>
      <c r="E20308">
        <v>0.70370370370370405</v>
      </c>
      <c r="F20308">
        <v>0.76953125</v>
      </c>
      <c r="G20308">
        <v>1</v>
      </c>
      <c r="H20308">
        <v>0.78301886792452802</v>
      </c>
      <c r="I20308">
        <v>0.88333333333333297</v>
      </c>
      <c r="J20308" s="1" t="s">
        <v>23229</v>
      </c>
      <c r="K20308" t="s">
        <v>23242</v>
      </c>
      <c r="L20308" t="s">
        <v>63860</v>
      </c>
      <c r="M20308" t="s">
        <v>63861</v>
      </c>
    </row>
    <row r="20309" spans="1:13">
      <c r="A20309" s="1" t="s">
        <v>22326</v>
      </c>
      <c r="B20309">
        <v>3.2244963251831302E-9</v>
      </c>
      <c r="C20309" s="1">
        <v>2.43174938261189E-6</v>
      </c>
      <c r="D20309">
        <v>0</v>
      </c>
      <c r="E20309">
        <v>0</v>
      </c>
      <c r="F20309">
        <v>0</v>
      </c>
      <c r="G20309">
        <v>0.792682926829268</v>
      </c>
      <c r="H20309">
        <v>6.5217391304347797E-2</v>
      </c>
      <c r="I20309">
        <v>0.15625</v>
      </c>
      <c r="J20309" s="1">
        <v>0</v>
      </c>
      <c r="K20309" t="s">
        <v>23241</v>
      </c>
      <c r="L20309" t="s">
        <v>63862</v>
      </c>
      <c r="M20309" t="s">
        <v>63863</v>
      </c>
    </row>
    <row r="20310" spans="1:13">
      <c r="A20310" s="1" t="s">
        <v>22327</v>
      </c>
      <c r="B20310">
        <v>1.48888424953417E-5</v>
      </c>
      <c r="C20310" s="1">
        <v>1.3671419162387199E-6</v>
      </c>
      <c r="D20310">
        <v>1.6129032258064498E-2</v>
      </c>
      <c r="E20310">
        <v>5.5555555555555601E-3</v>
      </c>
      <c r="F20310">
        <v>3.4946236559139802E-2</v>
      </c>
      <c r="G20310">
        <v>1.38888888888889E-2</v>
      </c>
      <c r="H20310">
        <v>0</v>
      </c>
      <c r="I20310">
        <v>0</v>
      </c>
      <c r="J20310" s="1">
        <v>0</v>
      </c>
      <c r="K20310" t="s">
        <v>23238</v>
      </c>
      <c r="L20310" t="s">
        <v>63864</v>
      </c>
      <c r="M20310" t="s">
        <v>63865</v>
      </c>
    </row>
    <row r="20311" spans="1:13">
      <c r="A20311" s="1" t="s">
        <v>22328</v>
      </c>
      <c r="B20311">
        <v>1.05305329635857E-5</v>
      </c>
      <c r="C20311" s="1">
        <v>6.97951207980079E-5</v>
      </c>
      <c r="D20311">
        <v>0.12962962962963001</v>
      </c>
      <c r="E20311">
        <v>1.9607843137254902E-2</v>
      </c>
      <c r="F20311">
        <v>0.16</v>
      </c>
      <c r="G20311">
        <v>0</v>
      </c>
      <c r="H20311">
        <v>0.24025974025974001</v>
      </c>
      <c r="I20311">
        <v>0.241935483870968</v>
      </c>
      <c r="J20311" s="1" t="s">
        <v>23229</v>
      </c>
      <c r="K20311" t="s">
        <v>23237</v>
      </c>
      <c r="L20311" t="s">
        <v>63866</v>
      </c>
      <c r="M20311" t="s">
        <v>63867</v>
      </c>
    </row>
    <row r="20312" spans="1:13">
      <c r="A20312" s="1" t="s">
        <v>22329</v>
      </c>
      <c r="B20312">
        <v>1.52238853473238E-6</v>
      </c>
      <c r="C20312" s="1">
        <v>1.19826376327842E-4</v>
      </c>
      <c r="D20312">
        <v>0.92857142857142905</v>
      </c>
      <c r="E20312">
        <v>1</v>
      </c>
      <c r="F20312">
        <v>0.87267080745341596</v>
      </c>
      <c r="G20312">
        <v>0.9</v>
      </c>
      <c r="H20312">
        <v>0.97572815533980595</v>
      </c>
      <c r="I20312">
        <v>0.95945945945945899</v>
      </c>
      <c r="J20312" s="1" t="s">
        <v>23229</v>
      </c>
      <c r="K20312" t="s">
        <v>23241</v>
      </c>
      <c r="L20312" t="s">
        <v>63868</v>
      </c>
      <c r="M20312" t="s">
        <v>63869</v>
      </c>
    </row>
    <row r="20313" spans="1:13">
      <c r="A20313" s="1" t="s">
        <v>22330</v>
      </c>
      <c r="B20313">
        <v>1.47682525264188E-6</v>
      </c>
      <c r="C20313" s="1">
        <v>3.0457087464116098E-6</v>
      </c>
      <c r="D20313">
        <v>0</v>
      </c>
      <c r="E20313">
        <v>5.6818181818181802E-3</v>
      </c>
      <c r="F20313">
        <v>2.4822695035461001E-2</v>
      </c>
      <c r="G20313">
        <v>2.9411764705882401E-2</v>
      </c>
      <c r="H20313">
        <v>1.72413793103448E-2</v>
      </c>
      <c r="I20313">
        <v>2.1929824561403501E-2</v>
      </c>
      <c r="J20313" s="1">
        <v>0</v>
      </c>
      <c r="K20313" t="s">
        <v>23239</v>
      </c>
      <c r="L20313" t="s">
        <v>63870</v>
      </c>
      <c r="M20313" t="s">
        <v>63871</v>
      </c>
    </row>
    <row r="20314" spans="1:13">
      <c r="A20314" s="1" t="s">
        <v>22331</v>
      </c>
      <c r="B20314">
        <v>2.2447376204213099E-6</v>
      </c>
      <c r="C20314" s="1">
        <v>2.4463224835687699E-5</v>
      </c>
      <c r="D20314">
        <v>0</v>
      </c>
      <c r="E20314">
        <v>0</v>
      </c>
      <c r="F20314">
        <v>0.103896103896104</v>
      </c>
      <c r="G20314">
        <v>0</v>
      </c>
      <c r="H20314">
        <v>9.5505617977528101E-2</v>
      </c>
      <c r="I20314">
        <v>0</v>
      </c>
      <c r="J20314" s="1">
        <v>0.5</v>
      </c>
      <c r="K20314" t="s">
        <v>23238</v>
      </c>
      <c r="L20314" t="s">
        <v>63872</v>
      </c>
      <c r="M20314" t="s">
        <v>63873</v>
      </c>
    </row>
    <row r="20315" spans="1:13">
      <c r="A20315" s="1" t="s">
        <v>22332</v>
      </c>
      <c r="B20315">
        <v>7.9650259643858404E-7</v>
      </c>
      <c r="C20315" s="1">
        <v>3.0007718726557298E-10</v>
      </c>
      <c r="D20315">
        <v>0.13793103448275901</v>
      </c>
      <c r="E20315">
        <v>2.4390243902439001E-2</v>
      </c>
      <c r="F20315">
        <v>4.5871559633027499E-3</v>
      </c>
      <c r="G20315">
        <v>0</v>
      </c>
      <c r="H20315">
        <v>0</v>
      </c>
      <c r="I20315">
        <v>0</v>
      </c>
      <c r="J20315" s="1">
        <v>0</v>
      </c>
      <c r="K20315" t="s">
        <v>23241</v>
      </c>
      <c r="L20315" t="s">
        <v>63874</v>
      </c>
      <c r="M20315" t="s">
        <v>63875</v>
      </c>
    </row>
    <row r="20316" spans="1:13">
      <c r="A20316" s="1" t="s">
        <v>22333</v>
      </c>
      <c r="B20316">
        <v>2.93525593162246E-8</v>
      </c>
      <c r="C20316" s="1">
        <v>2.47086128638247E-6</v>
      </c>
      <c r="D20316">
        <v>0</v>
      </c>
      <c r="E20316">
        <v>0</v>
      </c>
      <c r="F20316">
        <v>3.1746031746031703E-2</v>
      </c>
      <c r="G20316">
        <v>0</v>
      </c>
      <c r="H20316">
        <v>1.3274336283185801E-2</v>
      </c>
      <c r="I20316">
        <v>0</v>
      </c>
      <c r="J20316" s="1">
        <v>0.31818181818181801</v>
      </c>
      <c r="K20316" t="s">
        <v>23241</v>
      </c>
      <c r="L20316" t="s">
        <v>63876</v>
      </c>
      <c r="M20316" t="s">
        <v>63877</v>
      </c>
    </row>
    <row r="20317" spans="1:13">
      <c r="A20317" s="1" t="s">
        <v>22334</v>
      </c>
      <c r="B20317">
        <v>2.5627489627072801E-6</v>
      </c>
      <c r="C20317" s="1">
        <v>1.2303581336351999E-6</v>
      </c>
      <c r="D20317">
        <v>0.32758620689655199</v>
      </c>
      <c r="E20317">
        <v>0.10625</v>
      </c>
      <c r="F20317">
        <v>4.8387096774193498E-2</v>
      </c>
      <c r="G20317">
        <v>6.8181818181818205E-2</v>
      </c>
      <c r="H20317">
        <v>1.4705882352941201E-2</v>
      </c>
      <c r="I20317">
        <v>0</v>
      </c>
      <c r="J20317" s="1">
        <v>0</v>
      </c>
      <c r="K20317" t="s">
        <v>23241</v>
      </c>
      <c r="L20317" t="s">
        <v>63878</v>
      </c>
      <c r="M20317" t="s">
        <v>63879</v>
      </c>
    </row>
    <row r="20318" spans="1:13">
      <c r="A20318" s="1" t="s">
        <v>22335</v>
      </c>
      <c r="B20318">
        <v>2.7842537509055501E-7</v>
      </c>
      <c r="C20318" s="1">
        <v>8.4397916661955802E-7</v>
      </c>
      <c r="D20318">
        <v>0</v>
      </c>
      <c r="E20318">
        <v>0</v>
      </c>
      <c r="F20318">
        <v>0</v>
      </c>
      <c r="G20318">
        <v>0</v>
      </c>
      <c r="H20318">
        <v>7.1428571428571397E-2</v>
      </c>
      <c r="I20318">
        <v>0</v>
      </c>
      <c r="J20318" s="1">
        <v>0</v>
      </c>
      <c r="K20318" t="s">
        <v>23242</v>
      </c>
      <c r="L20318" t="s">
        <v>63880</v>
      </c>
      <c r="M20318" t="s">
        <v>63881</v>
      </c>
    </row>
    <row r="20319" spans="1:13">
      <c r="A20319" s="1" t="s">
        <v>22336</v>
      </c>
      <c r="B20319">
        <v>0</v>
      </c>
      <c r="C20319" s="1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 s="1">
        <v>0</v>
      </c>
      <c r="K20319" t="s">
        <v>23238</v>
      </c>
      <c r="L20319" t="s">
        <v>63882</v>
      </c>
      <c r="M20319" t="s">
        <v>63883</v>
      </c>
    </row>
    <row r="20320" spans="1:13">
      <c r="A20320" s="1" t="s">
        <v>22337</v>
      </c>
      <c r="B20320">
        <v>3.3168509830863302E-6</v>
      </c>
      <c r="C20320" s="1">
        <v>2.4740478965437901E-6</v>
      </c>
      <c r="D20320">
        <v>1</v>
      </c>
      <c r="E20320">
        <v>1</v>
      </c>
      <c r="F20320">
        <v>0.99736842105263201</v>
      </c>
      <c r="G20320">
        <v>0.68421052631578905</v>
      </c>
      <c r="H20320">
        <v>0.96226415094339601</v>
      </c>
      <c r="I20320">
        <v>0.92682926829268297</v>
      </c>
      <c r="J20320" s="1">
        <v>1</v>
      </c>
      <c r="K20320" t="s">
        <v>23238</v>
      </c>
      <c r="L20320" t="s">
        <v>63884</v>
      </c>
      <c r="M20320" t="s">
        <v>63885</v>
      </c>
    </row>
    <row r="20321" spans="1:13">
      <c r="A20321" s="1" t="s">
        <v>22338</v>
      </c>
      <c r="B20321">
        <v>3.4623455720770403E-5</v>
      </c>
      <c r="C20321" s="1">
        <v>9.9840337833738394E-5</v>
      </c>
      <c r="D20321">
        <v>0.390625</v>
      </c>
      <c r="E20321">
        <v>0.76086956521739102</v>
      </c>
      <c r="F20321">
        <v>0.79230769230769205</v>
      </c>
      <c r="G20321">
        <v>0.44</v>
      </c>
      <c r="H20321">
        <v>0.93303571428571397</v>
      </c>
      <c r="I20321">
        <v>0.38775510204081598</v>
      </c>
      <c r="J20321" s="1">
        <v>1</v>
      </c>
      <c r="K20321" t="s">
        <v>23238</v>
      </c>
      <c r="L20321" t="s">
        <v>63886</v>
      </c>
      <c r="M20321" t="s">
        <v>63887</v>
      </c>
    </row>
    <row r="20322" spans="1:13">
      <c r="A20322" s="1" t="s">
        <v>22339</v>
      </c>
      <c r="B20322">
        <v>7.3802517193826706E-8</v>
      </c>
      <c r="C20322" s="1">
        <v>4.8325015449474201E-8</v>
      </c>
      <c r="D20322">
        <v>1</v>
      </c>
      <c r="E20322">
        <v>1</v>
      </c>
      <c r="F20322">
        <v>0.98913043478260898</v>
      </c>
      <c r="G20322">
        <v>1</v>
      </c>
      <c r="H20322">
        <v>1</v>
      </c>
      <c r="I20322">
        <v>1</v>
      </c>
      <c r="J20322" s="1">
        <v>1</v>
      </c>
      <c r="K20322" t="s">
        <v>23240</v>
      </c>
      <c r="L20322" t="s">
        <v>63888</v>
      </c>
      <c r="M20322" t="s">
        <v>63889</v>
      </c>
    </row>
    <row r="20323" spans="1:13">
      <c r="A20323" s="1" t="s">
        <v>22340</v>
      </c>
      <c r="B20323">
        <v>1.9158856700866199E-9</v>
      </c>
      <c r="C20323" s="1">
        <v>2.8555018817333599E-8</v>
      </c>
      <c r="D20323">
        <v>0</v>
      </c>
      <c r="E20323">
        <v>0</v>
      </c>
      <c r="F20323">
        <v>0</v>
      </c>
      <c r="G20323">
        <v>9.4339622641509396E-3</v>
      </c>
      <c r="H20323">
        <v>0</v>
      </c>
      <c r="I20323">
        <v>0</v>
      </c>
      <c r="J20323" s="1">
        <v>1</v>
      </c>
      <c r="K20323" t="s">
        <v>23239</v>
      </c>
      <c r="L20323" t="s">
        <v>63890</v>
      </c>
      <c r="M20323" t="s">
        <v>63891</v>
      </c>
    </row>
    <row r="20324" spans="1:13">
      <c r="A20324" s="1" t="s">
        <v>22341</v>
      </c>
      <c r="B20324">
        <v>2.7926212164176101E-8</v>
      </c>
      <c r="C20324" s="1">
        <v>1.1362565395901601E-6</v>
      </c>
      <c r="D20324">
        <v>0</v>
      </c>
      <c r="E20324">
        <v>0</v>
      </c>
      <c r="F20324">
        <v>0</v>
      </c>
      <c r="G20324">
        <v>0.15277777777777801</v>
      </c>
      <c r="H20324">
        <v>0</v>
      </c>
      <c r="I20324">
        <v>0</v>
      </c>
      <c r="J20324" s="1">
        <v>0</v>
      </c>
      <c r="K20324" t="s">
        <v>23242</v>
      </c>
      <c r="L20324" t="s">
        <v>63892</v>
      </c>
      <c r="M20324" t="s">
        <v>63893</v>
      </c>
    </row>
    <row r="20325" spans="1:13">
      <c r="A20325" s="1" t="s">
        <v>22342</v>
      </c>
      <c r="B20325">
        <v>8.5696199750295407E-5</v>
      </c>
      <c r="C20325" s="1">
        <v>1.9562579128000502E-6</v>
      </c>
      <c r="D20325">
        <v>0.116666666666667</v>
      </c>
      <c r="E20325">
        <v>2.1739130434782601E-2</v>
      </c>
      <c r="F20325">
        <v>5.8641975308642E-2</v>
      </c>
      <c r="G20325">
        <v>4.5454545454545497E-2</v>
      </c>
      <c r="H20325">
        <v>1.0869565217391301E-2</v>
      </c>
      <c r="I20325">
        <v>0.06</v>
      </c>
      <c r="J20325" s="1">
        <v>0</v>
      </c>
      <c r="K20325" t="s">
        <v>23242</v>
      </c>
      <c r="L20325" t="s">
        <v>63894</v>
      </c>
      <c r="M20325" t="s">
        <v>63895</v>
      </c>
    </row>
    <row r="20326" spans="1:13">
      <c r="A20326" s="1" t="s">
        <v>22343</v>
      </c>
      <c r="B20326">
        <v>2.5974531431326499E-9</v>
      </c>
      <c r="C20326" s="1">
        <v>1.8948604522612099E-7</v>
      </c>
      <c r="D20326">
        <v>0</v>
      </c>
      <c r="E20326">
        <v>0</v>
      </c>
      <c r="F20326">
        <v>3.81679389312977E-3</v>
      </c>
      <c r="G20326">
        <v>0</v>
      </c>
      <c r="H20326">
        <v>0</v>
      </c>
      <c r="I20326">
        <v>1.6483516483516501E-2</v>
      </c>
      <c r="J20326" s="1" t="s">
        <v>23229</v>
      </c>
      <c r="K20326" t="s">
        <v>23237</v>
      </c>
      <c r="L20326" t="s">
        <v>63896</v>
      </c>
      <c r="M20326" t="s">
        <v>63897</v>
      </c>
    </row>
    <row r="20327" spans="1:13">
      <c r="A20327" s="1" t="s">
        <v>22344</v>
      </c>
      <c r="B20327">
        <v>5.0532458803370301E-7</v>
      </c>
      <c r="C20327" s="1">
        <v>3.43308071834474E-7</v>
      </c>
      <c r="D20327">
        <v>0.2</v>
      </c>
      <c r="E20327">
        <v>0</v>
      </c>
      <c r="F20327">
        <v>3.24675324675325E-3</v>
      </c>
      <c r="G20327">
        <v>0</v>
      </c>
      <c r="H20327">
        <v>1.85185185185185E-2</v>
      </c>
      <c r="I20327">
        <v>0</v>
      </c>
      <c r="J20327" s="1">
        <v>0</v>
      </c>
      <c r="K20327" t="s">
        <v>23242</v>
      </c>
      <c r="L20327" t="s">
        <v>63898</v>
      </c>
      <c r="M20327" t="s">
        <v>63899</v>
      </c>
    </row>
    <row r="20328" spans="1:13">
      <c r="A20328" s="1" t="s">
        <v>22345</v>
      </c>
      <c r="B20328">
        <v>2.2445803395143798E-6</v>
      </c>
      <c r="C20328" s="1">
        <v>3.4362675464436199E-7</v>
      </c>
      <c r="D20328">
        <v>1</v>
      </c>
      <c r="E20328">
        <v>1</v>
      </c>
      <c r="F20328">
        <v>0.99685534591195002</v>
      </c>
      <c r="G20328">
        <v>1</v>
      </c>
      <c r="H20328">
        <v>0.98947368421052595</v>
      </c>
      <c r="I20328">
        <v>0.86274509803921595</v>
      </c>
      <c r="J20328" s="1">
        <v>1</v>
      </c>
      <c r="K20328" t="s">
        <v>23241</v>
      </c>
      <c r="L20328" t="s">
        <v>63900</v>
      </c>
      <c r="M20328" t="s">
        <v>63901</v>
      </c>
    </row>
    <row r="20329" spans="1:13">
      <c r="A20329" s="1" t="s">
        <v>22346</v>
      </c>
      <c r="B20329">
        <v>2.7759251678670902E-6</v>
      </c>
      <c r="C20329" s="1">
        <v>1.3897841498546E-7</v>
      </c>
      <c r="D20329">
        <v>6.8965517241379296E-2</v>
      </c>
      <c r="E20329">
        <v>5.4347826086956503E-3</v>
      </c>
      <c r="F20329">
        <v>5.4347826086956503E-3</v>
      </c>
      <c r="G20329">
        <v>0</v>
      </c>
      <c r="H20329">
        <v>6.0975609756097598E-3</v>
      </c>
      <c r="I20329">
        <v>0</v>
      </c>
      <c r="J20329" s="1">
        <v>0</v>
      </c>
      <c r="K20329" t="s">
        <v>23238</v>
      </c>
      <c r="L20329" t="s">
        <v>63902</v>
      </c>
      <c r="M20329" t="s">
        <v>63903</v>
      </c>
    </row>
    <row r="20330" spans="1:13">
      <c r="A20330" s="1" t="s">
        <v>22347</v>
      </c>
      <c r="B20330">
        <v>1.3460955896678199E-5</v>
      </c>
      <c r="C20330" s="1">
        <v>1.22539700450648E-5</v>
      </c>
      <c r="D20330">
        <v>0.875</v>
      </c>
      <c r="E20330">
        <v>0.96703296703296704</v>
      </c>
      <c r="F20330">
        <v>0.99738219895288005</v>
      </c>
      <c r="G20330">
        <v>1</v>
      </c>
      <c r="H20330">
        <v>0.99541284403669705</v>
      </c>
      <c r="I20330">
        <v>0.84210526315789502</v>
      </c>
      <c r="J20330" s="1">
        <v>1</v>
      </c>
      <c r="K20330" t="s">
        <v>23242</v>
      </c>
      <c r="L20330" t="s">
        <v>63904</v>
      </c>
      <c r="M20330" t="s">
        <v>63905</v>
      </c>
    </row>
    <row r="20331" spans="1:13">
      <c r="A20331" s="1" t="s">
        <v>22348</v>
      </c>
      <c r="B20331">
        <v>4.3823147344315802E-5</v>
      </c>
      <c r="C20331" s="1">
        <v>1.0526844165789501E-6</v>
      </c>
      <c r="D20331">
        <v>0.115384615384615</v>
      </c>
      <c r="E20331">
        <v>0.230263157894737</v>
      </c>
      <c r="F20331">
        <v>0</v>
      </c>
      <c r="G20331">
        <v>1.4705882352941201E-2</v>
      </c>
      <c r="H20331">
        <v>0</v>
      </c>
      <c r="I20331">
        <v>0</v>
      </c>
      <c r="J20331" s="1">
        <v>0</v>
      </c>
      <c r="K20331" t="s">
        <v>23241</v>
      </c>
      <c r="L20331" t="s">
        <v>63906</v>
      </c>
      <c r="M20331" t="s">
        <v>63907</v>
      </c>
    </row>
    <row r="20332" spans="1:13">
      <c r="A20332" s="1" t="s">
        <v>22349</v>
      </c>
      <c r="B20332">
        <v>5.06818150495872E-6</v>
      </c>
      <c r="C20332" s="1">
        <v>9.7886502565708197E-6</v>
      </c>
      <c r="D20332">
        <v>1</v>
      </c>
      <c r="E20332">
        <v>1</v>
      </c>
      <c r="F20332">
        <v>0.98177083333333304</v>
      </c>
      <c r="G20332">
        <v>1</v>
      </c>
      <c r="H20332">
        <v>0.89639639639639601</v>
      </c>
      <c r="I20332">
        <v>0.99583333333333302</v>
      </c>
      <c r="J20332" s="1">
        <v>1</v>
      </c>
      <c r="K20332" t="s">
        <v>23241</v>
      </c>
      <c r="L20332" t="s">
        <v>63908</v>
      </c>
      <c r="M20332" t="s">
        <v>63909</v>
      </c>
    </row>
    <row r="20333" spans="1:13">
      <c r="A20333" s="1" t="s">
        <v>22350</v>
      </c>
      <c r="B20333">
        <v>9.8928953382071398E-6</v>
      </c>
      <c r="C20333" s="1">
        <v>1.01132740574572E-4</v>
      </c>
      <c r="D20333">
        <v>0</v>
      </c>
      <c r="E20333">
        <v>2.7777777777777801E-2</v>
      </c>
      <c r="F20333">
        <v>0</v>
      </c>
      <c r="G20333">
        <v>0.119565217391304</v>
      </c>
      <c r="H20333">
        <v>3.5714285714285698E-2</v>
      </c>
      <c r="I20333">
        <v>0.314285714285714</v>
      </c>
      <c r="J20333" s="1" t="s">
        <v>23229</v>
      </c>
      <c r="K20333" t="s">
        <v>23241</v>
      </c>
      <c r="L20333" t="s">
        <v>63910</v>
      </c>
      <c r="M20333" t="s">
        <v>63911</v>
      </c>
    </row>
    <row r="20334" spans="1:13">
      <c r="A20334" s="1" t="s">
        <v>22351</v>
      </c>
      <c r="B20334">
        <v>1.3439947997887099E-4</v>
      </c>
      <c r="C20334" s="1">
        <v>3.60092015900039E-5</v>
      </c>
      <c r="D20334">
        <v>1</v>
      </c>
      <c r="E20334">
        <v>0.34920634920634902</v>
      </c>
      <c r="F20334">
        <v>0.91379310344827602</v>
      </c>
      <c r="G20334">
        <v>1</v>
      </c>
      <c r="H20334">
        <v>1</v>
      </c>
      <c r="I20334">
        <v>1</v>
      </c>
      <c r="J20334" s="1">
        <v>1</v>
      </c>
      <c r="K20334" t="s">
        <v>23238</v>
      </c>
      <c r="L20334" t="s">
        <v>63912</v>
      </c>
      <c r="M20334" t="s">
        <v>63913</v>
      </c>
    </row>
    <row r="20335" spans="1:13">
      <c r="A20335" s="1" t="s">
        <v>22352</v>
      </c>
      <c r="B20335">
        <v>1.79050101505291E-4</v>
      </c>
      <c r="C20335" s="1">
        <v>3.7906069654437901E-6</v>
      </c>
      <c r="D20335">
        <v>0.82258064516129004</v>
      </c>
      <c r="E20335">
        <v>0.83516483516483497</v>
      </c>
      <c r="F20335">
        <v>0.98412698412698396</v>
      </c>
      <c r="G20335">
        <v>0.99056603773584895</v>
      </c>
      <c r="H20335">
        <v>0.96296296296296302</v>
      </c>
      <c r="I20335">
        <v>0.99065420560747697</v>
      </c>
      <c r="J20335" s="1">
        <v>1</v>
      </c>
      <c r="K20335" t="s">
        <v>23238</v>
      </c>
      <c r="L20335" t="s">
        <v>63914</v>
      </c>
      <c r="M20335" t="s">
        <v>63915</v>
      </c>
    </row>
    <row r="20336" spans="1:13">
      <c r="A20336" s="1" t="s">
        <v>22353</v>
      </c>
      <c r="B20336">
        <v>3.9044391568111302E-6</v>
      </c>
      <c r="C20336" s="1">
        <v>1.1207061786974399E-5</v>
      </c>
      <c r="D20336">
        <v>5.1724137931034503E-2</v>
      </c>
      <c r="E20336">
        <v>1.2820512820512799E-2</v>
      </c>
      <c r="F20336">
        <v>4.6296296296296302E-3</v>
      </c>
      <c r="G20336">
        <v>0.375</v>
      </c>
      <c r="H20336">
        <v>0.22388059701492499</v>
      </c>
      <c r="I20336">
        <v>0.52857142857142903</v>
      </c>
      <c r="J20336" s="1">
        <v>1</v>
      </c>
      <c r="K20336" t="s">
        <v>23238</v>
      </c>
      <c r="L20336" t="s">
        <v>63916</v>
      </c>
      <c r="M20336" t="s">
        <v>63917</v>
      </c>
    </row>
    <row r="20337" spans="1:13">
      <c r="A20337" s="1" t="s">
        <v>22354</v>
      </c>
      <c r="B20337">
        <v>9.9998565925400401E-6</v>
      </c>
      <c r="C20337" s="1">
        <v>5.5545566116251099E-6</v>
      </c>
      <c r="D20337">
        <v>3.3333333333333298E-2</v>
      </c>
      <c r="E20337">
        <v>0</v>
      </c>
      <c r="F20337">
        <v>0.12694300518134699</v>
      </c>
      <c r="G20337">
        <v>0</v>
      </c>
      <c r="H20337">
        <v>1.9607843137254902E-2</v>
      </c>
      <c r="I20337">
        <v>5.1470588235294101E-2</v>
      </c>
      <c r="J20337" s="1">
        <v>0</v>
      </c>
      <c r="K20337" t="s">
        <v>23241</v>
      </c>
      <c r="L20337" t="s">
        <v>63918</v>
      </c>
      <c r="M20337" t="s">
        <v>63919</v>
      </c>
    </row>
    <row r="20338" spans="1:13">
      <c r="A20338" s="1" t="s">
        <v>22355</v>
      </c>
      <c r="B20338">
        <v>6.4592302554497297E-7</v>
      </c>
      <c r="C20338" s="1">
        <v>3.1765595322617801E-6</v>
      </c>
      <c r="D20338">
        <v>0.26</v>
      </c>
      <c r="E20338">
        <v>0.41249999999999998</v>
      </c>
      <c r="F20338">
        <v>0.75862068965517204</v>
      </c>
      <c r="G20338">
        <v>0</v>
      </c>
      <c r="H20338">
        <v>0.63768115942029002</v>
      </c>
      <c r="I20338">
        <v>0.21875</v>
      </c>
      <c r="J20338" s="1">
        <v>0</v>
      </c>
      <c r="K20338" t="s">
        <v>23241</v>
      </c>
      <c r="L20338" t="s">
        <v>63920</v>
      </c>
      <c r="M20338" t="s">
        <v>63921</v>
      </c>
    </row>
    <row r="20339" spans="1:13">
      <c r="A20339" s="1" t="s">
        <v>22356</v>
      </c>
      <c r="B20339">
        <v>2.4949332119945001E-5</v>
      </c>
      <c r="C20339" s="1">
        <v>6.14445841069436E-7</v>
      </c>
      <c r="D20339">
        <v>0.82142857142857095</v>
      </c>
      <c r="E20339">
        <v>0.987341772151899</v>
      </c>
      <c r="F20339">
        <v>0.92696629213483195</v>
      </c>
      <c r="G20339">
        <v>1</v>
      </c>
      <c r="H20339">
        <v>0.98809523809523803</v>
      </c>
      <c r="I20339">
        <v>0.98113207547169801</v>
      </c>
      <c r="J20339" s="1" t="s">
        <v>23229</v>
      </c>
      <c r="K20339" t="s">
        <v>23242</v>
      </c>
      <c r="L20339" t="s">
        <v>63922</v>
      </c>
      <c r="M20339" t="s">
        <v>63923</v>
      </c>
    </row>
    <row r="20340" spans="1:13">
      <c r="A20340" s="1" t="s">
        <v>22357</v>
      </c>
      <c r="B20340">
        <v>6.3622839353904395E-7</v>
      </c>
      <c r="C20340" s="1">
        <v>6.7067101619921301E-6</v>
      </c>
      <c r="D20340">
        <v>1</v>
      </c>
      <c r="E20340">
        <v>1</v>
      </c>
      <c r="F20340">
        <v>1</v>
      </c>
      <c r="G20340">
        <v>0.62</v>
      </c>
      <c r="H20340">
        <v>0.97014925373134298</v>
      </c>
      <c r="I20340">
        <v>0.93243243243243201</v>
      </c>
      <c r="J20340" s="1">
        <v>1</v>
      </c>
      <c r="K20340" t="s">
        <v>23241</v>
      </c>
      <c r="L20340" t="s">
        <v>63924</v>
      </c>
      <c r="M20340" t="s">
        <v>63925</v>
      </c>
    </row>
    <row r="20341" spans="1:13">
      <c r="A20341" s="1" t="s">
        <v>22358</v>
      </c>
      <c r="B20341">
        <v>7.5592943396575899E-7</v>
      </c>
      <c r="C20341" s="1">
        <v>2.4440578800104701E-7</v>
      </c>
      <c r="D20341">
        <v>3.5714285714285698E-2</v>
      </c>
      <c r="E20341">
        <v>0</v>
      </c>
      <c r="F20341">
        <v>0.20486111111111099</v>
      </c>
      <c r="G20341">
        <v>0</v>
      </c>
      <c r="H20341">
        <v>0.144230769230769</v>
      </c>
      <c r="I20341">
        <v>0</v>
      </c>
      <c r="J20341" s="1">
        <v>0</v>
      </c>
      <c r="K20341" t="s">
        <v>23238</v>
      </c>
      <c r="L20341" t="s">
        <v>63926</v>
      </c>
      <c r="M20341" t="s">
        <v>63927</v>
      </c>
    </row>
    <row r="20342" spans="1:13">
      <c r="A20342" s="1" t="s">
        <v>22359</v>
      </c>
      <c r="B20342">
        <v>3.3462206044258E-4</v>
      </c>
      <c r="C20342" s="1">
        <v>4.9682368627001099E-5</v>
      </c>
      <c r="D20342">
        <v>0.82258064516129004</v>
      </c>
      <c r="E20342">
        <v>0.452631578947368</v>
      </c>
      <c r="F20342">
        <v>0.73589743589743595</v>
      </c>
      <c r="G20342">
        <v>0.78181818181818197</v>
      </c>
      <c r="H20342">
        <v>0.64732142857142905</v>
      </c>
      <c r="I20342">
        <v>0.57142857142857095</v>
      </c>
      <c r="J20342" s="1">
        <v>0</v>
      </c>
      <c r="K20342" t="s">
        <v>23238</v>
      </c>
      <c r="L20342" t="s">
        <v>63928</v>
      </c>
      <c r="M20342" t="s">
        <v>63929</v>
      </c>
    </row>
    <row r="20343" spans="1:13">
      <c r="A20343" s="1" t="s">
        <v>22360</v>
      </c>
      <c r="B20343">
        <v>4.38798415464797E-7</v>
      </c>
      <c r="C20343" s="1">
        <v>7.3343774103482902E-6</v>
      </c>
      <c r="D20343">
        <v>1</v>
      </c>
      <c r="E20343">
        <v>1</v>
      </c>
      <c r="F20343">
        <v>0.82371794871794901</v>
      </c>
      <c r="G20343">
        <v>0.9375</v>
      </c>
      <c r="H20343">
        <v>0.81874999999999998</v>
      </c>
      <c r="I20343">
        <v>1</v>
      </c>
      <c r="J20343" s="1" t="s">
        <v>23229</v>
      </c>
      <c r="K20343" t="s">
        <v>23241</v>
      </c>
      <c r="L20343" t="s">
        <v>63930</v>
      </c>
      <c r="M20343" t="s">
        <v>63931</v>
      </c>
    </row>
    <row r="20344" spans="1:13">
      <c r="A20344" s="1" t="s">
        <v>22361</v>
      </c>
      <c r="B20344">
        <v>3.3362391683536901E-8</v>
      </c>
      <c r="C20344" s="1">
        <v>5.0945601923522896E-7</v>
      </c>
      <c r="D20344">
        <v>0.96428571428571397</v>
      </c>
      <c r="E20344">
        <v>1</v>
      </c>
      <c r="F20344">
        <v>1</v>
      </c>
      <c r="G20344">
        <v>1</v>
      </c>
      <c r="H20344">
        <v>0.99253731343283602</v>
      </c>
      <c r="I20344">
        <v>1</v>
      </c>
      <c r="J20344" s="1">
        <v>1</v>
      </c>
      <c r="K20344" t="s">
        <v>23240</v>
      </c>
      <c r="L20344" t="s">
        <v>63932</v>
      </c>
      <c r="M20344" t="s">
        <v>63933</v>
      </c>
    </row>
    <row r="20345" spans="1:13">
      <c r="A20345" s="1" t="s">
        <v>22362</v>
      </c>
      <c r="B20345">
        <v>1.06177107806266E-7</v>
      </c>
      <c r="C20345" s="1">
        <v>3.6739160729737603E-7</v>
      </c>
      <c r="D20345">
        <v>1</v>
      </c>
      <c r="E20345">
        <v>0.97093023255813904</v>
      </c>
      <c r="F20345">
        <v>0.99726775956284197</v>
      </c>
      <c r="G20345">
        <v>1</v>
      </c>
      <c r="H20345">
        <v>1</v>
      </c>
      <c r="I20345">
        <v>0.99342105263157898</v>
      </c>
      <c r="J20345" s="1">
        <v>1</v>
      </c>
      <c r="K20345" t="s">
        <v>23237</v>
      </c>
      <c r="L20345" t="s">
        <v>63934</v>
      </c>
      <c r="M20345" t="s">
        <v>63935</v>
      </c>
    </row>
    <row r="20346" spans="1:13">
      <c r="A20346" s="1" t="s">
        <v>22363</v>
      </c>
      <c r="B20346">
        <v>8.9115055051044892E-6</v>
      </c>
      <c r="C20346" s="1">
        <v>5.4659973560361704E-7</v>
      </c>
      <c r="D20346">
        <v>0.875</v>
      </c>
      <c r="E20346">
        <v>0.86875000000000002</v>
      </c>
      <c r="F20346">
        <v>1</v>
      </c>
      <c r="G20346">
        <v>1</v>
      </c>
      <c r="H20346">
        <v>1</v>
      </c>
      <c r="I20346">
        <v>1</v>
      </c>
      <c r="J20346" s="1">
        <v>1</v>
      </c>
      <c r="K20346" t="s">
        <v>23238</v>
      </c>
      <c r="L20346" t="s">
        <v>63936</v>
      </c>
      <c r="M20346" t="s">
        <v>63937</v>
      </c>
    </row>
    <row r="20347" spans="1:13">
      <c r="A20347" s="1" t="s">
        <v>22364</v>
      </c>
      <c r="B20347">
        <v>2.2638212809847E-4</v>
      </c>
      <c r="C20347" s="1">
        <v>9.580568767884109E-7</v>
      </c>
      <c r="D20347">
        <v>1.5625E-2</v>
      </c>
      <c r="E20347">
        <v>0.390804597701149</v>
      </c>
      <c r="F20347">
        <v>0</v>
      </c>
      <c r="G20347">
        <v>0</v>
      </c>
      <c r="H20347">
        <v>1.35135135135135E-2</v>
      </c>
      <c r="I20347">
        <v>2.4193548387096801E-2</v>
      </c>
      <c r="J20347" s="1">
        <v>0</v>
      </c>
      <c r="K20347" t="s">
        <v>23238</v>
      </c>
      <c r="L20347" t="s">
        <v>63938</v>
      </c>
      <c r="M20347" t="s">
        <v>63939</v>
      </c>
    </row>
    <row r="20348" spans="1:13">
      <c r="A20348" s="1" t="s">
        <v>22365</v>
      </c>
      <c r="B20348">
        <v>2.8145638731825901E-6</v>
      </c>
      <c r="C20348" s="1">
        <v>2.82081796517266E-9</v>
      </c>
      <c r="D20348">
        <v>0.96551724137931005</v>
      </c>
      <c r="E20348">
        <v>1</v>
      </c>
      <c r="F20348">
        <v>0.97872340425531901</v>
      </c>
      <c r="G20348">
        <v>1</v>
      </c>
      <c r="H20348">
        <v>0.99438202247190999</v>
      </c>
      <c r="I20348">
        <v>1</v>
      </c>
      <c r="J20348" s="1">
        <v>5.5555555555555601E-2</v>
      </c>
      <c r="K20348" t="s">
        <v>23239</v>
      </c>
      <c r="L20348" t="s">
        <v>63940</v>
      </c>
      <c r="M20348" t="s">
        <v>63941</v>
      </c>
    </row>
    <row r="20349" spans="1:13">
      <c r="A20349" s="1" t="s">
        <v>22366</v>
      </c>
      <c r="B20349">
        <v>2.1060597247987301E-5</v>
      </c>
      <c r="C20349" s="1">
        <v>5.5274044591622699E-8</v>
      </c>
      <c r="D20349">
        <v>0.94</v>
      </c>
      <c r="E20349">
        <v>1</v>
      </c>
      <c r="F20349">
        <v>0.93928571428571395</v>
      </c>
      <c r="G20349">
        <v>1</v>
      </c>
      <c r="H20349">
        <v>0.9</v>
      </c>
      <c r="I20349">
        <v>0.92500000000000004</v>
      </c>
      <c r="J20349" s="1">
        <v>1</v>
      </c>
      <c r="K20349" t="s">
        <v>23238</v>
      </c>
      <c r="L20349" t="s">
        <v>63942</v>
      </c>
      <c r="M20349" t="s">
        <v>63943</v>
      </c>
    </row>
    <row r="20350" spans="1:13">
      <c r="A20350" s="1" t="s">
        <v>22367</v>
      </c>
      <c r="B20350">
        <v>8.0186074981791708E-6</v>
      </c>
      <c r="C20350" s="1">
        <v>5.2579412734104197E-5</v>
      </c>
      <c r="D20350">
        <v>1</v>
      </c>
      <c r="E20350">
        <v>1</v>
      </c>
      <c r="F20350">
        <v>0.83742331288343597</v>
      </c>
      <c r="G20350">
        <v>1</v>
      </c>
      <c r="H20350">
        <v>1</v>
      </c>
      <c r="I20350">
        <v>1</v>
      </c>
      <c r="J20350" s="1">
        <v>1</v>
      </c>
      <c r="K20350" t="s">
        <v>23241</v>
      </c>
      <c r="L20350" t="s">
        <v>63944</v>
      </c>
      <c r="M20350" t="s">
        <v>63945</v>
      </c>
    </row>
    <row r="20351" spans="1:13">
      <c r="A20351" s="1" t="s">
        <v>22368</v>
      </c>
      <c r="B20351">
        <v>8.3108187517713296E-8</v>
      </c>
      <c r="C20351" s="1">
        <v>6.2166427138857595E-8</v>
      </c>
      <c r="D20351">
        <v>1</v>
      </c>
      <c r="E20351">
        <v>0.98591549295774605</v>
      </c>
      <c r="F20351">
        <v>1</v>
      </c>
      <c r="G20351">
        <v>1</v>
      </c>
      <c r="H20351">
        <v>1</v>
      </c>
      <c r="I20351">
        <v>1</v>
      </c>
      <c r="J20351" s="1">
        <v>0.77272727272727304</v>
      </c>
      <c r="K20351" t="s">
        <v>23240</v>
      </c>
      <c r="L20351" t="s">
        <v>63946</v>
      </c>
      <c r="M20351" t="s">
        <v>63947</v>
      </c>
    </row>
    <row r="20352" spans="1:13">
      <c r="A20352" s="1" t="s">
        <v>22369</v>
      </c>
      <c r="B20352">
        <v>2.2566665664538E-7</v>
      </c>
      <c r="C20352" s="1">
        <v>1.4811890286293001E-6</v>
      </c>
      <c r="D20352">
        <v>1</v>
      </c>
      <c r="E20352">
        <v>1</v>
      </c>
      <c r="F20352">
        <v>1</v>
      </c>
      <c r="G20352">
        <v>0.61428571428571399</v>
      </c>
      <c r="H20352">
        <v>1</v>
      </c>
      <c r="I20352">
        <v>0.98214285714285698</v>
      </c>
      <c r="J20352" s="1">
        <v>1</v>
      </c>
      <c r="K20352" t="s">
        <v>23242</v>
      </c>
      <c r="L20352" t="s">
        <v>63948</v>
      </c>
      <c r="M20352" t="s">
        <v>63949</v>
      </c>
    </row>
    <row r="20353" spans="1:13">
      <c r="A20353" s="1" t="s">
        <v>22370</v>
      </c>
      <c r="B20353">
        <v>1.03090470726056E-7</v>
      </c>
      <c r="C20353" s="1">
        <v>9.3109400912085502E-7</v>
      </c>
      <c r="D20353">
        <v>0.96428571428571397</v>
      </c>
      <c r="E20353">
        <v>0.98795180722891596</v>
      </c>
      <c r="F20353">
        <v>1</v>
      </c>
      <c r="G20353">
        <v>0.88333333333333297</v>
      </c>
      <c r="H20353">
        <v>1</v>
      </c>
      <c r="I20353">
        <v>0.96341463414634099</v>
      </c>
      <c r="J20353" s="1">
        <v>1</v>
      </c>
      <c r="K20353" t="s">
        <v>23237</v>
      </c>
      <c r="L20353" t="s">
        <v>63950</v>
      </c>
      <c r="M20353" t="s">
        <v>63951</v>
      </c>
    </row>
    <row r="20354" spans="1:13">
      <c r="A20354" s="1" t="s">
        <v>22371</v>
      </c>
      <c r="B20354">
        <v>5.1781446204241298E-5</v>
      </c>
      <c r="C20354" s="1">
        <v>8.0995766226556107E-6</v>
      </c>
      <c r="D20354">
        <v>0.203125</v>
      </c>
      <c r="E20354">
        <v>4.5977011494252901E-2</v>
      </c>
      <c r="F20354">
        <v>2.1008403361344501E-2</v>
      </c>
      <c r="G20354">
        <v>0.33333333333333298</v>
      </c>
      <c r="H20354">
        <v>4.0229885057471299E-2</v>
      </c>
      <c r="I20354">
        <v>0.25609756097560998</v>
      </c>
      <c r="J20354" s="1" t="s">
        <v>23229</v>
      </c>
      <c r="K20354" t="s">
        <v>23238</v>
      </c>
      <c r="L20354" t="s">
        <v>63952</v>
      </c>
      <c r="M20354" t="s">
        <v>63953</v>
      </c>
    </row>
    <row r="20355" spans="1:13">
      <c r="A20355" s="1" t="s">
        <v>22372</v>
      </c>
      <c r="B20355">
        <v>1.37307219388893E-3</v>
      </c>
      <c r="C20355" s="1">
        <v>4.5823490252664397E-5</v>
      </c>
      <c r="D20355">
        <v>1.5625E-2</v>
      </c>
      <c r="E20355">
        <v>5.2083333333333296E-3</v>
      </c>
      <c r="F20355">
        <v>0.859375</v>
      </c>
      <c r="G20355">
        <v>0.28947368421052599</v>
      </c>
      <c r="H20355">
        <v>0.78440366972477105</v>
      </c>
      <c r="I20355">
        <v>0.60869565217391297</v>
      </c>
      <c r="J20355" s="1">
        <v>0.66666666666666696</v>
      </c>
      <c r="K20355" t="s">
        <v>23237</v>
      </c>
      <c r="L20355" t="s">
        <v>63954</v>
      </c>
      <c r="M20355" t="s">
        <v>63955</v>
      </c>
    </row>
    <row r="20356" spans="1:13">
      <c r="A20356" s="1" t="s">
        <v>22373</v>
      </c>
      <c r="B20356">
        <v>2.0478707564111702E-5</v>
      </c>
      <c r="C20356" s="1">
        <v>6.3282859221517896E-6</v>
      </c>
      <c r="D20356">
        <v>1</v>
      </c>
      <c r="E20356">
        <v>1</v>
      </c>
      <c r="F20356">
        <v>0.88144329896907203</v>
      </c>
      <c r="G20356">
        <v>1</v>
      </c>
      <c r="H20356">
        <v>0.94174757281553401</v>
      </c>
      <c r="I20356">
        <v>1</v>
      </c>
      <c r="J20356" s="1" t="s">
        <v>23229</v>
      </c>
      <c r="K20356" t="s">
        <v>23241</v>
      </c>
      <c r="L20356" t="s">
        <v>63956</v>
      </c>
      <c r="M20356" t="s">
        <v>63957</v>
      </c>
    </row>
    <row r="20357" spans="1:13">
      <c r="A20357" s="1" t="s">
        <v>22374</v>
      </c>
      <c r="B20357">
        <v>1.0292127661109501E-6</v>
      </c>
      <c r="C20357" s="1">
        <v>5.84798680142156E-5</v>
      </c>
      <c r="D20357">
        <v>0.875</v>
      </c>
      <c r="E20357">
        <v>1</v>
      </c>
      <c r="F20357">
        <v>0.73333333333333295</v>
      </c>
      <c r="G20357">
        <v>0.98333333333333295</v>
      </c>
      <c r="H20357">
        <v>0.99152542372881403</v>
      </c>
      <c r="I20357">
        <v>0.84210526315789502</v>
      </c>
      <c r="J20357" s="1">
        <v>0</v>
      </c>
      <c r="K20357" t="s">
        <v>23237</v>
      </c>
      <c r="L20357" t="s">
        <v>63958</v>
      </c>
      <c r="M20357" t="s">
        <v>63959</v>
      </c>
    </row>
    <row r="20358" spans="1:13">
      <c r="A20358" s="1" t="s">
        <v>22375</v>
      </c>
      <c r="B20358">
        <v>1.6410625487353501E-5</v>
      </c>
      <c r="C20358" s="1">
        <v>2.91810571913429E-5</v>
      </c>
      <c r="D20358">
        <v>1</v>
      </c>
      <c r="E20358">
        <v>1</v>
      </c>
      <c r="F20358">
        <v>1</v>
      </c>
      <c r="G20358">
        <v>0.679245283018868</v>
      </c>
      <c r="H20358">
        <v>0.99541284403669705</v>
      </c>
      <c r="I20358">
        <v>0.765486725663717</v>
      </c>
      <c r="J20358" s="1">
        <v>1</v>
      </c>
      <c r="K20358" t="s">
        <v>23240</v>
      </c>
      <c r="L20358" t="s">
        <v>63960</v>
      </c>
      <c r="M20358" t="s">
        <v>63961</v>
      </c>
    </row>
    <row r="20359" spans="1:13">
      <c r="A20359" s="1" t="s">
        <v>22376</v>
      </c>
      <c r="B20359">
        <v>7.6270733710547898E-6</v>
      </c>
      <c r="C20359" s="1">
        <v>1.08379086112599E-5</v>
      </c>
      <c r="D20359">
        <v>4.6875E-2</v>
      </c>
      <c r="E20359">
        <v>5.2083333333333296E-3</v>
      </c>
      <c r="F20359">
        <v>5.1282051282051299E-3</v>
      </c>
      <c r="G20359">
        <v>8.6206896551724102E-2</v>
      </c>
      <c r="H20359">
        <v>8.7719298245613996E-3</v>
      </c>
      <c r="I20359">
        <v>0.12</v>
      </c>
      <c r="J20359" s="1">
        <v>4.5454545454545497E-2</v>
      </c>
      <c r="K20359" t="s">
        <v>23238</v>
      </c>
      <c r="L20359" t="s">
        <v>63962</v>
      </c>
      <c r="M20359" t="s">
        <v>63963</v>
      </c>
    </row>
    <row r="20360" spans="1:13">
      <c r="A20360" s="1" t="s">
        <v>22377</v>
      </c>
      <c r="B20360">
        <v>4.9516947536223095E-7</v>
      </c>
      <c r="C20360" s="1">
        <v>6.3841883069143706E-8</v>
      </c>
      <c r="D20360">
        <v>0.98214285714285698</v>
      </c>
      <c r="E20360">
        <v>0.91463414634146301</v>
      </c>
      <c r="F20360">
        <v>0.99717514124293805</v>
      </c>
      <c r="G20360">
        <v>1</v>
      </c>
      <c r="H20360">
        <v>1</v>
      </c>
      <c r="I20360">
        <v>0.96590909090909105</v>
      </c>
      <c r="J20360" s="1">
        <v>1</v>
      </c>
      <c r="K20360" t="s">
        <v>23242</v>
      </c>
      <c r="L20360" t="s">
        <v>63964</v>
      </c>
      <c r="M20360" t="s">
        <v>63965</v>
      </c>
    </row>
    <row r="20361" spans="1:13">
      <c r="A20361" s="1" t="s">
        <v>22378</v>
      </c>
      <c r="B20361">
        <v>3.7547795383999801E-6</v>
      </c>
      <c r="C20361" s="1">
        <v>2.4106860847541498E-6</v>
      </c>
      <c r="D20361">
        <v>0.92592592592592604</v>
      </c>
      <c r="E20361">
        <v>0.97972972972973005</v>
      </c>
      <c r="F20361">
        <v>0.926056338028169</v>
      </c>
      <c r="G20361">
        <v>1</v>
      </c>
      <c r="H20361">
        <v>0.86842105263157898</v>
      </c>
      <c r="I20361">
        <v>0.73529411764705899</v>
      </c>
      <c r="J20361" s="1">
        <v>0</v>
      </c>
      <c r="K20361" t="s">
        <v>23241</v>
      </c>
      <c r="L20361" t="s">
        <v>63966</v>
      </c>
      <c r="M20361" t="s">
        <v>63967</v>
      </c>
    </row>
    <row r="20362" spans="1:13">
      <c r="A20362" s="1" t="s">
        <v>22379</v>
      </c>
      <c r="B20362">
        <v>2.4907506571808E-5</v>
      </c>
      <c r="C20362" s="1">
        <v>5.9369801465774302E-5</v>
      </c>
      <c r="D20362">
        <v>1</v>
      </c>
      <c r="E20362">
        <v>1</v>
      </c>
      <c r="F20362">
        <v>0.88461538461538503</v>
      </c>
      <c r="G20362">
        <v>0.99056603773584895</v>
      </c>
      <c r="H20362">
        <v>0.77314814814814803</v>
      </c>
      <c r="I20362">
        <v>0.97560975609756095</v>
      </c>
      <c r="J20362" s="1">
        <v>1</v>
      </c>
      <c r="K20362" t="s">
        <v>23238</v>
      </c>
      <c r="L20362" t="s">
        <v>63968</v>
      </c>
      <c r="M20362" t="s">
        <v>63969</v>
      </c>
    </row>
    <row r="20363" spans="1:13">
      <c r="A20363" s="1" t="s">
        <v>22380</v>
      </c>
      <c r="B20363">
        <v>6.4690745672899206E-5</v>
      </c>
      <c r="C20363" s="1">
        <v>1.7020679348691099E-7</v>
      </c>
      <c r="D20363">
        <v>6.8965517241379296E-2</v>
      </c>
      <c r="E20363">
        <v>8.0246913580246895E-2</v>
      </c>
      <c r="F20363">
        <v>0</v>
      </c>
      <c r="G20363">
        <v>0</v>
      </c>
      <c r="H20363">
        <v>1.5384615384615399E-2</v>
      </c>
      <c r="I20363">
        <v>0</v>
      </c>
      <c r="J20363" s="1">
        <v>0</v>
      </c>
      <c r="K20363" t="s">
        <v>23239</v>
      </c>
      <c r="L20363" t="s">
        <v>63970</v>
      </c>
      <c r="M20363" t="s">
        <v>63971</v>
      </c>
    </row>
    <row r="20364" spans="1:13">
      <c r="A20364" s="1" t="s">
        <v>22381</v>
      </c>
      <c r="B20364">
        <v>4.9519186445573503E-5</v>
      </c>
      <c r="C20364" s="1">
        <v>2.2905514462142898E-5</v>
      </c>
      <c r="D20364">
        <v>0</v>
      </c>
      <c r="E20364">
        <v>0</v>
      </c>
      <c r="F20364">
        <v>0.163793103448276</v>
      </c>
      <c r="G20364">
        <v>1.02040816326531E-2</v>
      </c>
      <c r="H20364">
        <v>0.26470588235294101</v>
      </c>
      <c r="I20364">
        <v>0</v>
      </c>
      <c r="J20364" s="1">
        <v>0</v>
      </c>
      <c r="K20364" t="s">
        <v>23241</v>
      </c>
      <c r="L20364" t="s">
        <v>63972</v>
      </c>
      <c r="M20364" t="s">
        <v>63973</v>
      </c>
    </row>
    <row r="20365" spans="1:13">
      <c r="A20365" s="1" t="s">
        <v>22382</v>
      </c>
      <c r="B20365">
        <v>5.9296884770571398E-9</v>
      </c>
      <c r="C20365" s="1">
        <v>2.4579864461125001E-5</v>
      </c>
      <c r="D20365">
        <v>1</v>
      </c>
      <c r="E20365">
        <v>1</v>
      </c>
      <c r="F20365">
        <v>1</v>
      </c>
      <c r="G20365">
        <v>0.91836734693877597</v>
      </c>
      <c r="H20365">
        <v>0.96875</v>
      </c>
      <c r="I20365">
        <v>0.96428571428571397</v>
      </c>
      <c r="J20365" s="1">
        <v>1</v>
      </c>
      <c r="K20365" t="s">
        <v>23241</v>
      </c>
      <c r="L20365" t="s">
        <v>63974</v>
      </c>
      <c r="M20365" t="s">
        <v>63975</v>
      </c>
    </row>
    <row r="20366" spans="1:13">
      <c r="A20366" s="1" t="s">
        <v>22383</v>
      </c>
      <c r="B20366">
        <v>1.06022261562602E-7</v>
      </c>
      <c r="C20366" s="1">
        <v>1.2456387276738E-3</v>
      </c>
      <c r="D20366">
        <v>0.3</v>
      </c>
      <c r="E20366">
        <v>3.4883720930232599E-2</v>
      </c>
      <c r="F20366">
        <v>0.61940298507462699</v>
      </c>
      <c r="G20366">
        <v>0.95555555555555605</v>
      </c>
      <c r="H20366">
        <v>0.98823529411764699</v>
      </c>
      <c r="I20366">
        <v>0.89041095890411004</v>
      </c>
      <c r="J20366" s="1" t="s">
        <v>23229</v>
      </c>
      <c r="K20366" t="s">
        <v>23242</v>
      </c>
      <c r="L20366" t="s">
        <v>63976</v>
      </c>
      <c r="M20366" t="s">
        <v>63977</v>
      </c>
    </row>
    <row r="20367" spans="1:13">
      <c r="A20367" s="1" t="s">
        <v>22384</v>
      </c>
      <c r="B20367">
        <v>7.8876310189460899E-8</v>
      </c>
      <c r="C20367" s="1">
        <v>1.46739124417356E-7</v>
      </c>
      <c r="D20367">
        <v>6.25E-2</v>
      </c>
      <c r="E20367">
        <v>2.0270270270270299E-2</v>
      </c>
      <c r="F20367">
        <v>5.1724137931034503E-2</v>
      </c>
      <c r="G20367">
        <v>2.5000000000000001E-2</v>
      </c>
      <c r="H20367">
        <v>0.108695652173913</v>
      </c>
      <c r="I20367">
        <v>1.85185185185185E-2</v>
      </c>
      <c r="J20367" s="1">
        <v>0</v>
      </c>
      <c r="K20367" t="s">
        <v>23240</v>
      </c>
      <c r="L20367" t="s">
        <v>63978</v>
      </c>
      <c r="M20367" t="s">
        <v>63979</v>
      </c>
    </row>
    <row r="20368" spans="1:13">
      <c r="A20368" s="1" t="s">
        <v>22385</v>
      </c>
      <c r="B20368">
        <v>3.1424977287032099E-6</v>
      </c>
      <c r="C20368" s="1">
        <v>6.8162538981554701E-6</v>
      </c>
      <c r="D20368">
        <v>1</v>
      </c>
      <c r="E20368">
        <v>1</v>
      </c>
      <c r="F20368">
        <v>0.87931034482758597</v>
      </c>
      <c r="G20368">
        <v>1</v>
      </c>
      <c r="H20368">
        <v>0.91044776119403004</v>
      </c>
      <c r="I20368">
        <v>0.88888888888888895</v>
      </c>
      <c r="J20368" s="1">
        <v>0.66666666666666696</v>
      </c>
      <c r="K20368" t="s">
        <v>23238</v>
      </c>
      <c r="L20368" t="s">
        <v>63980</v>
      </c>
      <c r="M20368" t="s">
        <v>63981</v>
      </c>
    </row>
    <row r="20369" spans="1:13">
      <c r="A20369" s="1" t="s">
        <v>22386</v>
      </c>
      <c r="B20369">
        <v>1.4348467792431701E-7</v>
      </c>
      <c r="C20369" s="1">
        <v>1.22355019982533E-7</v>
      </c>
      <c r="D20369">
        <v>1.6666666666666701E-2</v>
      </c>
      <c r="E20369">
        <v>0</v>
      </c>
      <c r="F20369">
        <v>0</v>
      </c>
      <c r="G20369">
        <v>0</v>
      </c>
      <c r="H20369">
        <v>0</v>
      </c>
      <c r="I20369">
        <v>8.1967213114754103E-3</v>
      </c>
      <c r="J20369" s="1">
        <v>0</v>
      </c>
      <c r="K20369" t="s">
        <v>23238</v>
      </c>
      <c r="L20369" t="s">
        <v>63982</v>
      </c>
      <c r="M20369" t="s">
        <v>63983</v>
      </c>
    </row>
    <row r="20370" spans="1:13">
      <c r="A20370" s="1" t="s">
        <v>22387</v>
      </c>
      <c r="B20370">
        <v>1.9524964200694101E-5</v>
      </c>
      <c r="C20370" s="1">
        <v>2.9814322010543501E-5</v>
      </c>
      <c r="D20370">
        <v>0</v>
      </c>
      <c r="E20370">
        <v>0</v>
      </c>
      <c r="F20370">
        <v>0.14367816091954</v>
      </c>
      <c r="G20370">
        <v>0</v>
      </c>
      <c r="H20370">
        <v>0.17532467532467499</v>
      </c>
      <c r="I20370">
        <v>1.2820512820512799E-2</v>
      </c>
      <c r="J20370" s="1">
        <v>1</v>
      </c>
      <c r="K20370" t="s">
        <v>23240</v>
      </c>
      <c r="L20370" t="s">
        <v>63984</v>
      </c>
      <c r="M20370" t="s">
        <v>63985</v>
      </c>
    </row>
    <row r="20371" spans="1:13">
      <c r="A20371" s="1" t="s">
        <v>22388</v>
      </c>
      <c r="B20371">
        <v>4.1791640352552201E-7</v>
      </c>
      <c r="C20371" s="1">
        <v>7.3219606860381806E-8</v>
      </c>
      <c r="D20371">
        <v>0</v>
      </c>
      <c r="E20371">
        <v>0</v>
      </c>
      <c r="F20371">
        <v>0</v>
      </c>
      <c r="G20371">
        <v>0</v>
      </c>
      <c r="H20371">
        <v>6.41025641025641E-3</v>
      </c>
      <c r="I20371">
        <v>4.5454545454545497E-2</v>
      </c>
      <c r="J20371" s="1">
        <v>0.7</v>
      </c>
      <c r="K20371" t="s">
        <v>23242</v>
      </c>
      <c r="L20371" t="s">
        <v>63986</v>
      </c>
      <c r="M20371" t="s">
        <v>63987</v>
      </c>
    </row>
    <row r="20372" spans="1:13">
      <c r="A20372" s="1" t="s">
        <v>22389</v>
      </c>
      <c r="B20372">
        <v>3.4498521609912201E-8</v>
      </c>
      <c r="C20372" s="1">
        <v>6.4920038642921404E-5</v>
      </c>
      <c r="D20372">
        <v>0.8</v>
      </c>
      <c r="E20372">
        <v>0.99382716049382702</v>
      </c>
      <c r="F20372">
        <v>0.27205882352941202</v>
      </c>
      <c r="G20372">
        <v>0.9</v>
      </c>
      <c r="H20372">
        <v>0.33333333333333298</v>
      </c>
      <c r="I20372">
        <v>0.61320754716981096</v>
      </c>
      <c r="J20372" s="1" t="s">
        <v>23229</v>
      </c>
      <c r="K20372" t="s">
        <v>23237</v>
      </c>
      <c r="L20372" t="s">
        <v>63988</v>
      </c>
      <c r="M20372" t="s">
        <v>63989</v>
      </c>
    </row>
    <row r="20373" spans="1:13">
      <c r="A20373" s="1" t="s">
        <v>22390</v>
      </c>
      <c r="B20373">
        <v>1.0299361338755599E-10</v>
      </c>
      <c r="C20373" s="1">
        <v>1.5775143408434501E-6</v>
      </c>
      <c r="D20373">
        <v>1</v>
      </c>
      <c r="E20373">
        <v>1</v>
      </c>
      <c r="F20373">
        <v>0.99484536082474195</v>
      </c>
      <c r="G20373">
        <v>0.72321428571428603</v>
      </c>
      <c r="H20373">
        <v>0.96428571428571397</v>
      </c>
      <c r="I20373">
        <v>0.91532258064516103</v>
      </c>
      <c r="J20373" s="1">
        <v>1</v>
      </c>
      <c r="K20373" t="s">
        <v>23242</v>
      </c>
      <c r="L20373" t="s">
        <v>63990</v>
      </c>
      <c r="M20373" t="s">
        <v>63991</v>
      </c>
    </row>
    <row r="20374" spans="1:13">
      <c r="A20374" s="1" t="s">
        <v>22391</v>
      </c>
      <c r="B20374">
        <v>1.50652979639038E-4</v>
      </c>
      <c r="C20374" s="1">
        <v>2.4874454060699799E-5</v>
      </c>
      <c r="D20374">
        <v>4.6875E-2</v>
      </c>
      <c r="E20374">
        <v>0.33854166666666702</v>
      </c>
      <c r="F20374">
        <v>1.02564102564103E-2</v>
      </c>
      <c r="G20374">
        <v>9.4339622641509396E-3</v>
      </c>
      <c r="H20374">
        <v>4.4247787610619503E-3</v>
      </c>
      <c r="I20374">
        <v>1.2396694214876E-2</v>
      </c>
      <c r="J20374" s="1">
        <v>4.5454545454545497E-2</v>
      </c>
      <c r="K20374" t="s">
        <v>23240</v>
      </c>
      <c r="L20374" t="s">
        <v>63992</v>
      </c>
      <c r="M20374" t="s">
        <v>63993</v>
      </c>
    </row>
    <row r="20375" spans="1:13">
      <c r="A20375" s="1" t="s">
        <v>22392</v>
      </c>
      <c r="B20375">
        <v>9.9060925753658306E-5</v>
      </c>
      <c r="C20375" s="1">
        <v>1.4971762548288099E-4</v>
      </c>
      <c r="D20375">
        <v>0.43333333333333302</v>
      </c>
      <c r="E20375">
        <v>0.84</v>
      </c>
      <c r="F20375">
        <v>0.182539682539683</v>
      </c>
      <c r="G20375">
        <v>0</v>
      </c>
      <c r="H20375">
        <v>0</v>
      </c>
      <c r="I20375">
        <v>0</v>
      </c>
      <c r="J20375" s="1" t="s">
        <v>23229</v>
      </c>
      <c r="K20375" t="s">
        <v>23238</v>
      </c>
      <c r="L20375" t="s">
        <v>63994</v>
      </c>
      <c r="M20375" t="s">
        <v>63995</v>
      </c>
    </row>
    <row r="20376" spans="1:13">
      <c r="A20376" s="1" t="s">
        <v>22393</v>
      </c>
      <c r="B20376">
        <v>1.2262640155807301E-5</v>
      </c>
      <c r="C20376" s="1">
        <v>9.4861368752889804E-9</v>
      </c>
      <c r="D20376">
        <v>1</v>
      </c>
      <c r="E20376">
        <v>0.87662337662337697</v>
      </c>
      <c r="F20376">
        <v>1</v>
      </c>
      <c r="G20376">
        <v>1</v>
      </c>
      <c r="H20376">
        <v>1</v>
      </c>
      <c r="I20376">
        <v>1</v>
      </c>
      <c r="J20376" s="1">
        <v>1</v>
      </c>
      <c r="K20376" t="s">
        <v>23241</v>
      </c>
      <c r="L20376" t="s">
        <v>63996</v>
      </c>
      <c r="M20376" t="s">
        <v>63997</v>
      </c>
    </row>
    <row r="20377" spans="1:13">
      <c r="A20377" s="1" t="s">
        <v>22394</v>
      </c>
      <c r="B20377">
        <v>0</v>
      </c>
      <c r="C20377" s="1">
        <v>0</v>
      </c>
      <c r="D20377">
        <v>1</v>
      </c>
      <c r="E20377">
        <v>1</v>
      </c>
      <c r="F20377">
        <v>1</v>
      </c>
      <c r="G20377">
        <v>1</v>
      </c>
      <c r="H20377">
        <v>1</v>
      </c>
      <c r="I20377">
        <v>1</v>
      </c>
      <c r="J20377" s="1">
        <v>1</v>
      </c>
      <c r="K20377" t="s">
        <v>23241</v>
      </c>
      <c r="L20377" t="s">
        <v>63998</v>
      </c>
      <c r="M20377" t="s">
        <v>63999</v>
      </c>
    </row>
    <row r="20378" spans="1:13">
      <c r="A20378" s="1" t="s">
        <v>22395</v>
      </c>
      <c r="B20378">
        <v>8.9775151916004204E-5</v>
      </c>
      <c r="C20378" s="1">
        <v>3.3673942923632398E-5</v>
      </c>
      <c r="D20378">
        <v>0.42307692307692302</v>
      </c>
      <c r="E20378">
        <v>0.73376623376623396</v>
      </c>
      <c r="F20378">
        <v>0.5</v>
      </c>
      <c r="G20378">
        <v>0.71153846153846201</v>
      </c>
      <c r="H20378">
        <v>0.49275362318840599</v>
      </c>
      <c r="I20378">
        <v>0.439024390243902</v>
      </c>
      <c r="J20378" s="1">
        <v>1</v>
      </c>
      <c r="K20378" t="s">
        <v>23240</v>
      </c>
      <c r="L20378" t="s">
        <v>64000</v>
      </c>
      <c r="M20378" t="s">
        <v>64001</v>
      </c>
    </row>
    <row r="20379" spans="1:13">
      <c r="A20379" s="1" t="s">
        <v>22396</v>
      </c>
      <c r="B20379">
        <v>4.8924489777246E-4</v>
      </c>
      <c r="C20379" s="1">
        <v>6.6866110579636296E-4</v>
      </c>
      <c r="D20379">
        <v>0.89285714285714302</v>
      </c>
      <c r="E20379">
        <v>0.98387096774193505</v>
      </c>
      <c r="F20379">
        <v>0.57853403141361304</v>
      </c>
      <c r="G20379">
        <v>1</v>
      </c>
      <c r="H20379">
        <v>0.929824561403509</v>
      </c>
      <c r="I20379">
        <v>0.93362831858407103</v>
      </c>
      <c r="J20379" s="1" t="s">
        <v>23229</v>
      </c>
      <c r="K20379" t="s">
        <v>23241</v>
      </c>
      <c r="L20379" t="s">
        <v>64002</v>
      </c>
      <c r="M20379" t="s">
        <v>64003</v>
      </c>
    </row>
    <row r="20380" spans="1:13">
      <c r="A20380" s="1" t="s">
        <v>22397</v>
      </c>
      <c r="B20380">
        <v>4.3277783981505602E-5</v>
      </c>
      <c r="C20380" s="1">
        <v>1.3069162635109E-4</v>
      </c>
      <c r="D20380">
        <v>0.95161290322580605</v>
      </c>
      <c r="E20380">
        <v>0.993506493506494</v>
      </c>
      <c r="F20380">
        <v>1</v>
      </c>
      <c r="G20380">
        <v>0.95689655172413801</v>
      </c>
      <c r="H20380">
        <v>0.99425287356321801</v>
      </c>
      <c r="I20380">
        <v>0.79203539823008895</v>
      </c>
      <c r="J20380" s="1">
        <v>1</v>
      </c>
      <c r="K20380" t="s">
        <v>23241</v>
      </c>
      <c r="L20380" t="s">
        <v>64004</v>
      </c>
      <c r="M20380" t="s">
        <v>64005</v>
      </c>
    </row>
    <row r="20381" spans="1:13">
      <c r="A20381" s="1" t="s">
        <v>22398</v>
      </c>
      <c r="B20381">
        <v>1.5645471734640601E-5</v>
      </c>
      <c r="C20381" s="1">
        <v>7.8461052165738204E-6</v>
      </c>
      <c r="D20381">
        <v>0.148148148148148</v>
      </c>
      <c r="E20381">
        <v>9.45945945945946E-2</v>
      </c>
      <c r="F20381">
        <v>0.55454545454545501</v>
      </c>
      <c r="G20381">
        <v>0.05</v>
      </c>
      <c r="H20381">
        <v>0.60975609756097604</v>
      </c>
      <c r="I20381">
        <v>0.17499999999999999</v>
      </c>
      <c r="J20381" s="1" t="s">
        <v>23229</v>
      </c>
      <c r="K20381" t="s">
        <v>23241</v>
      </c>
      <c r="L20381" t="s">
        <v>64006</v>
      </c>
      <c r="M20381" t="s">
        <v>64007</v>
      </c>
    </row>
    <row r="20382" spans="1:13">
      <c r="A20382" s="1" t="s">
        <v>22399</v>
      </c>
      <c r="B20382">
        <v>3.0188578585770198E-6</v>
      </c>
      <c r="C20382" s="1">
        <v>1.48274264692664E-7</v>
      </c>
      <c r="D20382">
        <v>1</v>
      </c>
      <c r="E20382">
        <v>0.99479166666666696</v>
      </c>
      <c r="F20382">
        <v>0.91935483870967705</v>
      </c>
      <c r="G20382">
        <v>0.97826086956521696</v>
      </c>
      <c r="H20382">
        <v>0.83582089552238803</v>
      </c>
      <c r="I20382">
        <v>0.99009900990098998</v>
      </c>
      <c r="J20382" s="1" t="s">
        <v>23229</v>
      </c>
      <c r="K20382" t="s">
        <v>23238</v>
      </c>
      <c r="L20382" t="s">
        <v>64008</v>
      </c>
      <c r="M20382" t="s">
        <v>64009</v>
      </c>
    </row>
    <row r="20383" spans="1:13">
      <c r="A20383" s="1" t="s">
        <v>22400</v>
      </c>
      <c r="B20383">
        <v>1.0260946988522701E-5</v>
      </c>
      <c r="C20383" s="1">
        <v>8.8020022544880795E-6</v>
      </c>
      <c r="D20383">
        <v>0.78125</v>
      </c>
      <c r="E20383">
        <v>0.77173913043478304</v>
      </c>
      <c r="F20383">
        <v>0.96410256410256401</v>
      </c>
      <c r="G20383">
        <v>0.98275862068965503</v>
      </c>
      <c r="H20383">
        <v>0.90707964601769897</v>
      </c>
      <c r="I20383">
        <v>0.90322580645161299</v>
      </c>
      <c r="J20383" s="1">
        <v>1</v>
      </c>
      <c r="K20383" t="s">
        <v>23238</v>
      </c>
      <c r="L20383" t="s">
        <v>64010</v>
      </c>
      <c r="M20383" t="s">
        <v>64011</v>
      </c>
    </row>
    <row r="20384" spans="1:13">
      <c r="A20384" s="1" t="s">
        <v>22401</v>
      </c>
      <c r="B20384">
        <v>1.5842660847179901E-5</v>
      </c>
      <c r="C20384" s="1">
        <v>5.8136046394968502E-6</v>
      </c>
      <c r="D20384">
        <v>0.6875</v>
      </c>
      <c r="E20384">
        <v>0.97395833333333304</v>
      </c>
      <c r="F20384">
        <v>0.84358974358974403</v>
      </c>
      <c r="G20384">
        <v>0.94736842105263197</v>
      </c>
      <c r="H20384">
        <v>0.90350877192982504</v>
      </c>
      <c r="I20384">
        <v>0.82</v>
      </c>
      <c r="J20384" s="1">
        <v>1</v>
      </c>
      <c r="K20384" t="s">
        <v>23241</v>
      </c>
      <c r="L20384" t="s">
        <v>64012</v>
      </c>
      <c r="M20384" t="s">
        <v>64013</v>
      </c>
    </row>
    <row r="20385" spans="1:13">
      <c r="A20385" s="1" t="s">
        <v>22402</v>
      </c>
      <c r="B20385">
        <v>3.3427774520250399E-10</v>
      </c>
      <c r="C20385" s="1">
        <v>3.2836812842473203E-5</v>
      </c>
      <c r="D20385">
        <v>1</v>
      </c>
      <c r="E20385">
        <v>1</v>
      </c>
      <c r="F20385">
        <v>0.89156626506024095</v>
      </c>
      <c r="G20385">
        <v>0.98809523809523803</v>
      </c>
      <c r="H20385">
        <v>0.780612244897959</v>
      </c>
      <c r="I20385">
        <v>1</v>
      </c>
      <c r="J20385" s="1">
        <v>1</v>
      </c>
      <c r="K20385" t="s">
        <v>23238</v>
      </c>
      <c r="L20385" t="s">
        <v>64014</v>
      </c>
      <c r="M20385" t="s">
        <v>64015</v>
      </c>
    </row>
    <row r="20386" spans="1:13">
      <c r="A20386" s="1" t="s">
        <v>22403</v>
      </c>
      <c r="B20386">
        <v>2.4467236200338498E-4</v>
      </c>
      <c r="C20386" s="1">
        <v>1.23157932269874E-4</v>
      </c>
      <c r="D20386">
        <v>0.96875</v>
      </c>
      <c r="E20386">
        <v>1</v>
      </c>
      <c r="F20386">
        <v>0.79639175257731998</v>
      </c>
      <c r="G20386">
        <v>0.83333333333333304</v>
      </c>
      <c r="H20386">
        <v>0.75877192982456099</v>
      </c>
      <c r="I20386">
        <v>0.89600000000000002</v>
      </c>
      <c r="J20386" s="1">
        <v>1</v>
      </c>
      <c r="K20386" t="s">
        <v>23237</v>
      </c>
      <c r="L20386" t="s">
        <v>64016</v>
      </c>
      <c r="M20386" t="s">
        <v>64017</v>
      </c>
    </row>
    <row r="20387" spans="1:13">
      <c r="A20387" s="1" t="s">
        <v>22404</v>
      </c>
      <c r="B20387">
        <v>8.8247584761392699E-8</v>
      </c>
      <c r="C20387" s="1">
        <v>4.2219042850528196E-9</v>
      </c>
      <c r="D20387">
        <v>1</v>
      </c>
      <c r="E20387">
        <v>0.99456521739130399</v>
      </c>
      <c r="F20387">
        <v>0.98677248677248697</v>
      </c>
      <c r="G20387">
        <v>0.48611111111111099</v>
      </c>
      <c r="H20387">
        <v>0.98</v>
      </c>
      <c r="I20387">
        <v>0.89552238805970197</v>
      </c>
      <c r="J20387" s="1" t="s">
        <v>23229</v>
      </c>
      <c r="K20387" t="s">
        <v>23240</v>
      </c>
      <c r="L20387" t="s">
        <v>64018</v>
      </c>
      <c r="M20387" t="s">
        <v>64019</v>
      </c>
    </row>
    <row r="20388" spans="1:13">
      <c r="A20388" s="1" t="s">
        <v>22405</v>
      </c>
      <c r="B20388">
        <v>2.5573294140256501E-7</v>
      </c>
      <c r="C20388" s="1">
        <v>7.2697276673805698E-8</v>
      </c>
      <c r="D20388">
        <v>0</v>
      </c>
      <c r="E20388">
        <v>0</v>
      </c>
      <c r="F20388">
        <v>2.5641025641025602E-3</v>
      </c>
      <c r="G20388">
        <v>0</v>
      </c>
      <c r="H20388">
        <v>0</v>
      </c>
      <c r="I20388">
        <v>4.3103448275862103E-3</v>
      </c>
      <c r="J20388" s="1">
        <v>0.5</v>
      </c>
      <c r="K20388" t="s">
        <v>23240</v>
      </c>
      <c r="L20388" t="s">
        <v>64020</v>
      </c>
      <c r="M20388" t="s">
        <v>64021</v>
      </c>
    </row>
    <row r="20389" spans="1:13">
      <c r="A20389" s="1" t="s">
        <v>22406</v>
      </c>
      <c r="B20389">
        <v>3.45047383021471E-4</v>
      </c>
      <c r="C20389" s="1">
        <v>5.4414858881872002E-6</v>
      </c>
      <c r="D20389">
        <v>4.8387096774193498E-2</v>
      </c>
      <c r="E20389">
        <v>0.115789473684211</v>
      </c>
      <c r="F20389">
        <v>0.2734375</v>
      </c>
      <c r="G20389">
        <v>1.85185185185185E-2</v>
      </c>
      <c r="H20389">
        <v>0.40277777777777801</v>
      </c>
      <c r="I20389">
        <v>0.44148936170212799</v>
      </c>
      <c r="J20389" s="1">
        <v>0.95454545454545503</v>
      </c>
      <c r="K20389" t="s">
        <v>23239</v>
      </c>
      <c r="L20389" t="s">
        <v>64022</v>
      </c>
      <c r="M20389" t="s">
        <v>64023</v>
      </c>
    </row>
    <row r="20390" spans="1:13">
      <c r="A20390" s="1" t="s">
        <v>22407</v>
      </c>
      <c r="B20390">
        <v>1.3925566323754E-6</v>
      </c>
      <c r="C20390" s="1">
        <v>1.11449924624776E-5</v>
      </c>
      <c r="D20390">
        <v>1</v>
      </c>
      <c r="E20390">
        <v>1</v>
      </c>
      <c r="F20390">
        <v>1</v>
      </c>
      <c r="G20390">
        <v>0.220588235294118</v>
      </c>
      <c r="H20390">
        <v>0.94512195121951204</v>
      </c>
      <c r="I20390">
        <v>0.78985507246376796</v>
      </c>
      <c r="J20390" s="1" t="s">
        <v>23229</v>
      </c>
      <c r="K20390" t="s">
        <v>23238</v>
      </c>
      <c r="L20390" t="s">
        <v>64024</v>
      </c>
      <c r="M20390" t="s">
        <v>64025</v>
      </c>
    </row>
    <row r="20391" spans="1:13">
      <c r="A20391" s="1" t="s">
        <v>22408</v>
      </c>
      <c r="B20391">
        <v>1.9933043504339298E-5</v>
      </c>
      <c r="C20391" s="1">
        <v>5.2308390354198002E-5</v>
      </c>
      <c r="D20391">
        <v>0.51612903225806495</v>
      </c>
      <c r="E20391">
        <v>0.462025316455696</v>
      </c>
      <c r="F20391">
        <v>0.64052287581699296</v>
      </c>
      <c r="G20391">
        <v>0</v>
      </c>
      <c r="H20391">
        <v>0.121428571428571</v>
      </c>
      <c r="I20391">
        <v>8.7499999999999994E-2</v>
      </c>
      <c r="J20391" s="1">
        <v>0</v>
      </c>
      <c r="K20391" t="s">
        <v>23237</v>
      </c>
      <c r="L20391" t="s">
        <v>64026</v>
      </c>
      <c r="M20391" t="s">
        <v>64027</v>
      </c>
    </row>
    <row r="20392" spans="1:13">
      <c r="A20392" s="1" t="s">
        <v>22409</v>
      </c>
      <c r="B20392">
        <v>1.2450916771503201E-7</v>
      </c>
      <c r="C20392" s="1">
        <v>1.7102070729751401E-5</v>
      </c>
      <c r="D20392">
        <v>9.375E-2</v>
      </c>
      <c r="E20392">
        <v>5.0561797752809001E-2</v>
      </c>
      <c r="F20392">
        <v>0.113157894736842</v>
      </c>
      <c r="G20392">
        <v>1.38888888888889E-2</v>
      </c>
      <c r="H20392">
        <v>0</v>
      </c>
      <c r="I20392">
        <v>2.0270270270270299E-2</v>
      </c>
      <c r="J20392" s="1">
        <v>0</v>
      </c>
      <c r="K20392" t="s">
        <v>23237</v>
      </c>
      <c r="L20392" t="s">
        <v>64028</v>
      </c>
      <c r="M20392" t="s">
        <v>64029</v>
      </c>
    </row>
    <row r="20393" spans="1:13">
      <c r="A20393" s="1" t="s">
        <v>22410</v>
      </c>
      <c r="B20393">
        <v>2.5272627157837901E-5</v>
      </c>
      <c r="C20393" s="1">
        <v>3.9610319671889799E-7</v>
      </c>
      <c r="D20393">
        <v>0.98148148148148195</v>
      </c>
      <c r="E20393">
        <v>0.89873417721519</v>
      </c>
      <c r="F20393">
        <v>1</v>
      </c>
      <c r="G20393">
        <v>1</v>
      </c>
      <c r="H20393">
        <v>1</v>
      </c>
      <c r="I20393">
        <v>0.97916666666666696</v>
      </c>
      <c r="J20393" s="1">
        <v>1</v>
      </c>
      <c r="K20393" t="s">
        <v>23237</v>
      </c>
      <c r="L20393" t="s">
        <v>64030</v>
      </c>
      <c r="M20393" t="s">
        <v>64031</v>
      </c>
    </row>
    <row r="20394" spans="1:13">
      <c r="A20394" s="1" t="s">
        <v>22411</v>
      </c>
      <c r="B20394">
        <v>2.16095926042901E-7</v>
      </c>
      <c r="C20394" s="1">
        <v>1.11392569472612E-5</v>
      </c>
      <c r="D20394">
        <v>1</v>
      </c>
      <c r="E20394">
        <v>0.96808510638297895</v>
      </c>
      <c r="F20394">
        <v>0.95089285714285698</v>
      </c>
      <c r="G20394">
        <v>1</v>
      </c>
      <c r="H20394">
        <v>0.992307692307692</v>
      </c>
      <c r="I20394">
        <v>1</v>
      </c>
      <c r="J20394" s="1">
        <v>1</v>
      </c>
      <c r="K20394" t="s">
        <v>23238</v>
      </c>
      <c r="L20394" t="s">
        <v>64032</v>
      </c>
      <c r="M20394" t="s">
        <v>64033</v>
      </c>
    </row>
    <row r="20395" spans="1:13">
      <c r="A20395" s="1" t="s">
        <v>22412</v>
      </c>
      <c r="B20395">
        <v>2.3809318351131499E-4</v>
      </c>
      <c r="C20395" s="1">
        <v>8.2479865132755305E-5</v>
      </c>
      <c r="D20395">
        <v>0.58064516129032295</v>
      </c>
      <c r="E20395">
        <v>0.80813953488372103</v>
      </c>
      <c r="F20395">
        <v>0.121301775147929</v>
      </c>
      <c r="G20395">
        <v>0.54</v>
      </c>
      <c r="H20395">
        <v>0.122093023255814</v>
      </c>
      <c r="I20395">
        <v>0.54545454545454497</v>
      </c>
      <c r="J20395" s="1">
        <v>1</v>
      </c>
      <c r="K20395" t="s">
        <v>23237</v>
      </c>
      <c r="L20395" t="s">
        <v>64034</v>
      </c>
      <c r="M20395" t="s">
        <v>64035</v>
      </c>
    </row>
    <row r="20396" spans="1:13">
      <c r="A20396" s="1" t="s">
        <v>22413</v>
      </c>
      <c r="B20396">
        <v>0</v>
      </c>
      <c r="C20396" s="1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 s="1" t="s">
        <v>23229</v>
      </c>
      <c r="K20396" t="s">
        <v>23241</v>
      </c>
      <c r="L20396" t="s">
        <v>64036</v>
      </c>
      <c r="M20396" t="s">
        <v>64037</v>
      </c>
    </row>
    <row r="20397" spans="1:13">
      <c r="A20397" s="1" t="s">
        <v>22414</v>
      </c>
      <c r="B20397">
        <v>1.0331198259171299E-6</v>
      </c>
      <c r="C20397" s="1">
        <v>1.39025884625975E-7</v>
      </c>
      <c r="D20397">
        <v>0</v>
      </c>
      <c r="E20397">
        <v>5.2083333333333296E-3</v>
      </c>
      <c r="F20397">
        <v>2.5641025641025602E-3</v>
      </c>
      <c r="G20397">
        <v>0</v>
      </c>
      <c r="H20397">
        <v>4.4247787610619503E-3</v>
      </c>
      <c r="I20397">
        <v>4.1322314049586804E-3</v>
      </c>
      <c r="J20397" s="1">
        <v>0.90909090909090895</v>
      </c>
      <c r="K20397" t="s">
        <v>23238</v>
      </c>
      <c r="L20397" t="s">
        <v>64038</v>
      </c>
      <c r="M20397" t="s">
        <v>64039</v>
      </c>
    </row>
    <row r="20398" spans="1:13">
      <c r="A20398" s="1" t="s">
        <v>22415</v>
      </c>
      <c r="B20398">
        <v>1.8091055148466499E-6</v>
      </c>
      <c r="C20398" s="1">
        <v>4.5766470517329097E-6</v>
      </c>
      <c r="D20398">
        <v>1</v>
      </c>
      <c r="E20398">
        <v>0.98765432098765404</v>
      </c>
      <c r="F20398">
        <v>1</v>
      </c>
      <c r="G20398">
        <v>0.95</v>
      </c>
      <c r="H20398">
        <v>1</v>
      </c>
      <c r="I20398">
        <v>0.85106382978723405</v>
      </c>
      <c r="J20398" s="1">
        <v>1</v>
      </c>
      <c r="K20398" t="s">
        <v>23238</v>
      </c>
      <c r="L20398" t="s">
        <v>64040</v>
      </c>
      <c r="M20398" t="s">
        <v>64041</v>
      </c>
    </row>
    <row r="20399" spans="1:13">
      <c r="A20399" s="1" t="s">
        <v>22416</v>
      </c>
      <c r="B20399">
        <v>3.5134205993180498E-6</v>
      </c>
      <c r="C20399" s="1">
        <v>3.0709163219753699E-5</v>
      </c>
      <c r="D20399">
        <v>0.98387096774193505</v>
      </c>
      <c r="E20399">
        <v>0.99468085106382997</v>
      </c>
      <c r="F20399">
        <v>0.99742268041237103</v>
      </c>
      <c r="G20399">
        <v>0.63793103448275901</v>
      </c>
      <c r="H20399">
        <v>0.99122807017543901</v>
      </c>
      <c r="I20399">
        <v>0.88114754098360704</v>
      </c>
      <c r="J20399" s="1">
        <v>1</v>
      </c>
      <c r="K20399" t="s">
        <v>23238</v>
      </c>
      <c r="L20399" t="s">
        <v>64042</v>
      </c>
      <c r="M20399" t="s">
        <v>64043</v>
      </c>
    </row>
    <row r="20400" spans="1:13">
      <c r="A20400" s="1" t="s">
        <v>22417</v>
      </c>
      <c r="B20400">
        <v>1.0127415550381701E-5</v>
      </c>
      <c r="C20400" s="1">
        <v>8.9596362030043494E-6</v>
      </c>
      <c r="D20400">
        <v>0.1</v>
      </c>
      <c r="E20400">
        <v>0.1</v>
      </c>
      <c r="F20400">
        <v>9.3749999999999997E-3</v>
      </c>
      <c r="G20400">
        <v>6.8181818181818205E-2</v>
      </c>
      <c r="H20400">
        <v>6.6666666666666697E-3</v>
      </c>
      <c r="I20400">
        <v>6.6666666666666697E-3</v>
      </c>
      <c r="J20400" s="1">
        <v>0.18181818181818199</v>
      </c>
      <c r="K20400" t="s">
        <v>23238</v>
      </c>
      <c r="L20400" t="s">
        <v>64044</v>
      </c>
      <c r="M20400" t="s">
        <v>64045</v>
      </c>
    </row>
    <row r="20401" spans="1:13">
      <c r="A20401" s="1" t="s">
        <v>22418</v>
      </c>
      <c r="B20401">
        <v>5.2366215900603698E-8</v>
      </c>
      <c r="C20401" s="1">
        <v>1.3511641342988099E-6</v>
      </c>
      <c r="D20401">
        <v>0</v>
      </c>
      <c r="E20401">
        <v>5.74712643678161E-3</v>
      </c>
      <c r="F20401">
        <v>0</v>
      </c>
      <c r="G20401">
        <v>0.48749999999999999</v>
      </c>
      <c r="H20401">
        <v>5.31914893617021E-3</v>
      </c>
      <c r="I20401">
        <v>4.6875E-2</v>
      </c>
      <c r="J20401" s="1">
        <v>0</v>
      </c>
      <c r="K20401" t="s">
        <v>23238</v>
      </c>
      <c r="L20401" t="s">
        <v>64046</v>
      </c>
      <c r="M20401" t="s">
        <v>64047</v>
      </c>
    </row>
    <row r="20402" spans="1:13">
      <c r="A20402" s="1" t="s">
        <v>22419</v>
      </c>
      <c r="B20402">
        <v>2.8125254984252402E-7</v>
      </c>
      <c r="C20402" s="1">
        <v>5.9424594738973604E-6</v>
      </c>
      <c r="D20402">
        <v>1.5625E-2</v>
      </c>
      <c r="E20402">
        <v>0</v>
      </c>
      <c r="F20402">
        <v>3.7837837837837798E-2</v>
      </c>
      <c r="G20402">
        <v>8.8235294117647106E-2</v>
      </c>
      <c r="H20402">
        <v>7.0588235294117604E-2</v>
      </c>
      <c r="I20402">
        <v>9.4339622641509396E-3</v>
      </c>
      <c r="J20402" s="1">
        <v>0</v>
      </c>
      <c r="K20402" t="s">
        <v>23241</v>
      </c>
      <c r="L20402" t="s">
        <v>64048</v>
      </c>
      <c r="M20402" t="s">
        <v>64049</v>
      </c>
    </row>
    <row r="20403" spans="1:13">
      <c r="A20403" s="1" t="s">
        <v>22420</v>
      </c>
      <c r="B20403">
        <v>1.40184434573666E-6</v>
      </c>
      <c r="C20403" s="1">
        <v>4.35099808890329E-5</v>
      </c>
      <c r="D20403">
        <v>0</v>
      </c>
      <c r="E20403">
        <v>0</v>
      </c>
      <c r="F20403">
        <v>2.7950310559006201E-2</v>
      </c>
      <c r="G20403">
        <v>2.27272727272727E-2</v>
      </c>
      <c r="H20403">
        <v>0.220588235294118</v>
      </c>
      <c r="I20403">
        <v>6.0344827586206899E-2</v>
      </c>
      <c r="J20403" s="1">
        <v>0</v>
      </c>
      <c r="K20403" t="s">
        <v>23241</v>
      </c>
      <c r="L20403" t="s">
        <v>64050</v>
      </c>
      <c r="M20403" t="s">
        <v>64051</v>
      </c>
    </row>
    <row r="20404" spans="1:13">
      <c r="A20404" s="1" t="s">
        <v>22421</v>
      </c>
      <c r="B20404">
        <v>8.2494849937211194E-6</v>
      </c>
      <c r="C20404" s="1">
        <v>3.3586790114007099E-5</v>
      </c>
      <c r="D20404">
        <v>0.84482758620689702</v>
      </c>
      <c r="E20404">
        <v>0.89784946236559104</v>
      </c>
      <c r="F20404">
        <v>0.93351063829787195</v>
      </c>
      <c r="G20404">
        <v>0.96666666666666701</v>
      </c>
      <c r="H20404">
        <v>0.99479166666666696</v>
      </c>
      <c r="I20404">
        <v>0.99275362318840599</v>
      </c>
      <c r="J20404" s="1">
        <v>1</v>
      </c>
      <c r="K20404" t="s">
        <v>23238</v>
      </c>
      <c r="L20404" t="s">
        <v>64052</v>
      </c>
      <c r="M20404" t="s">
        <v>64053</v>
      </c>
    </row>
    <row r="20405" spans="1:13">
      <c r="A20405" s="1" t="s">
        <v>22422</v>
      </c>
      <c r="B20405">
        <v>3.3965029373520703E-5</v>
      </c>
      <c r="C20405" s="1">
        <v>6.9873232677808607E-5</v>
      </c>
      <c r="D20405">
        <v>0</v>
      </c>
      <c r="E20405">
        <v>0</v>
      </c>
      <c r="F20405">
        <v>0</v>
      </c>
      <c r="G20405">
        <v>0.28448275862069</v>
      </c>
      <c r="H20405">
        <v>0</v>
      </c>
      <c r="I20405">
        <v>0.112</v>
      </c>
      <c r="J20405" s="1" t="s">
        <v>23229</v>
      </c>
      <c r="K20405" t="s">
        <v>23241</v>
      </c>
      <c r="L20405" t="s">
        <v>64054</v>
      </c>
      <c r="M20405" t="s">
        <v>64055</v>
      </c>
    </row>
    <row r="20406" spans="1:13">
      <c r="A20406" s="1" t="s">
        <v>22423</v>
      </c>
      <c r="B20406">
        <v>2.79703840995E-5</v>
      </c>
      <c r="C20406" s="1">
        <v>5.3188193310830903E-6</v>
      </c>
      <c r="D20406">
        <v>0.18</v>
      </c>
      <c r="E20406">
        <v>1.16279069767442E-2</v>
      </c>
      <c r="F20406">
        <v>0.29494382022471899</v>
      </c>
      <c r="G20406">
        <v>3.9215686274509803E-2</v>
      </c>
      <c r="H20406">
        <v>0.14150943396226401</v>
      </c>
      <c r="I20406">
        <v>4.1666666666666699E-2</v>
      </c>
      <c r="J20406" s="1">
        <v>0.5</v>
      </c>
      <c r="K20406" t="s">
        <v>23241</v>
      </c>
      <c r="L20406" t="s">
        <v>64056</v>
      </c>
      <c r="M20406" t="s">
        <v>64057</v>
      </c>
    </row>
    <row r="20407" spans="1:13">
      <c r="A20407" s="1" t="s">
        <v>22424</v>
      </c>
      <c r="B20407">
        <v>3.4404558854419902E-4</v>
      </c>
      <c r="C20407" s="1">
        <v>8.6615319712730299E-5</v>
      </c>
      <c r="D20407">
        <v>0.8125</v>
      </c>
      <c r="E20407">
        <v>0.45212765957446799</v>
      </c>
      <c r="F20407">
        <v>0.7890625</v>
      </c>
      <c r="G20407">
        <v>0.99107142857142905</v>
      </c>
      <c r="H20407">
        <v>0.87719298245613997</v>
      </c>
      <c r="I20407">
        <v>0.95967741935483897</v>
      </c>
      <c r="J20407" s="1">
        <v>1</v>
      </c>
      <c r="K20407" t="s">
        <v>23240</v>
      </c>
      <c r="L20407" t="s">
        <v>64058</v>
      </c>
      <c r="M20407" t="s">
        <v>64059</v>
      </c>
    </row>
    <row r="20408" spans="1:13">
      <c r="A20408" s="1" t="s">
        <v>22425</v>
      </c>
      <c r="B20408">
        <v>5.2824987267343501E-6</v>
      </c>
      <c r="C20408" s="1">
        <v>1.81022554608952E-4</v>
      </c>
      <c r="D20408">
        <v>0.890625</v>
      </c>
      <c r="E20408">
        <v>0.97395833333333304</v>
      </c>
      <c r="F20408">
        <v>0.97435897435897401</v>
      </c>
      <c r="G20408">
        <v>0.97413793103448298</v>
      </c>
      <c r="H20408">
        <v>0.92105263157894701</v>
      </c>
      <c r="I20408">
        <v>0.88617886178861804</v>
      </c>
      <c r="J20408" s="1">
        <v>0.95454545454545503</v>
      </c>
      <c r="K20408" t="s">
        <v>23241</v>
      </c>
      <c r="L20408" t="s">
        <v>64060</v>
      </c>
      <c r="M20408" t="s">
        <v>64061</v>
      </c>
    </row>
    <row r="20409" spans="1:13">
      <c r="A20409" s="1" t="s">
        <v>22426</v>
      </c>
      <c r="B20409">
        <v>0</v>
      </c>
      <c r="C20409" s="1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 s="1">
        <v>0.95454545454545503</v>
      </c>
      <c r="K20409" t="s">
        <v>23239</v>
      </c>
      <c r="L20409" t="s">
        <v>64062</v>
      </c>
      <c r="M20409" t="s">
        <v>64063</v>
      </c>
    </row>
    <row r="20410" spans="1:13">
      <c r="A20410" s="1" t="s">
        <v>22427</v>
      </c>
      <c r="B20410">
        <v>1.16449557276032E-5</v>
      </c>
      <c r="C20410" s="1">
        <v>1.3071165026806699E-5</v>
      </c>
      <c r="D20410">
        <v>0.921875</v>
      </c>
      <c r="E20410">
        <v>0.86458333333333304</v>
      </c>
      <c r="F20410">
        <v>0.95128205128205101</v>
      </c>
      <c r="G20410">
        <v>0.95535714285714302</v>
      </c>
      <c r="H20410">
        <v>0.93805309734513298</v>
      </c>
      <c r="I20410">
        <v>0.85833333333333295</v>
      </c>
      <c r="J20410" s="1">
        <v>0</v>
      </c>
      <c r="K20410" t="s">
        <v>23242</v>
      </c>
      <c r="L20410" t="s">
        <v>64064</v>
      </c>
      <c r="M20410" t="s">
        <v>64065</v>
      </c>
    </row>
    <row r="20411" spans="1:13">
      <c r="A20411" s="1" t="s">
        <v>22428</v>
      </c>
      <c r="B20411">
        <v>3.0988517313535199E-7</v>
      </c>
      <c r="C20411" s="1">
        <v>2.4673722234812601E-8</v>
      </c>
      <c r="D20411">
        <v>1.7857142857142901E-2</v>
      </c>
      <c r="E20411">
        <v>0</v>
      </c>
      <c r="F20411">
        <v>9.5930232558139497E-2</v>
      </c>
      <c r="G20411">
        <v>0</v>
      </c>
      <c r="H20411">
        <v>9.41176470588235E-2</v>
      </c>
      <c r="I20411">
        <v>5.7692307692307702E-2</v>
      </c>
      <c r="J20411" s="1" t="s">
        <v>23229</v>
      </c>
      <c r="K20411" t="s">
        <v>23239</v>
      </c>
      <c r="L20411" t="s">
        <v>64066</v>
      </c>
      <c r="M20411" t="s">
        <v>64067</v>
      </c>
    </row>
    <row r="20412" spans="1:13">
      <c r="A20412" s="1" t="s">
        <v>22429</v>
      </c>
      <c r="B20412">
        <v>1.26104510557756E-4</v>
      </c>
      <c r="C20412" s="1">
        <v>2.7454815736301102E-8</v>
      </c>
      <c r="D20412">
        <v>5.3571428571428603E-2</v>
      </c>
      <c r="E20412">
        <v>0.43373493975903599</v>
      </c>
      <c r="F20412">
        <v>0</v>
      </c>
      <c r="G20412">
        <v>0</v>
      </c>
      <c r="H20412">
        <v>1.1764705882352899E-2</v>
      </c>
      <c r="I20412">
        <v>0</v>
      </c>
      <c r="J20412" s="1">
        <v>0</v>
      </c>
      <c r="K20412" t="s">
        <v>23238</v>
      </c>
      <c r="L20412" t="s">
        <v>64068</v>
      </c>
      <c r="M20412" t="s">
        <v>64069</v>
      </c>
    </row>
    <row r="20413" spans="1:13">
      <c r="A20413" s="1" t="s">
        <v>22430</v>
      </c>
      <c r="B20413">
        <v>1.6266892770013401E-4</v>
      </c>
      <c r="C20413" s="1">
        <v>1.5603724727239799E-4</v>
      </c>
      <c r="D20413">
        <v>0.94</v>
      </c>
      <c r="E20413">
        <v>1</v>
      </c>
      <c r="F20413">
        <v>0.68128654970760205</v>
      </c>
      <c r="G20413">
        <v>0.94545454545454499</v>
      </c>
      <c r="H20413">
        <v>0.75</v>
      </c>
      <c r="I20413">
        <v>0.96464646464646497</v>
      </c>
      <c r="J20413" s="1">
        <v>1</v>
      </c>
      <c r="K20413" t="s">
        <v>23241</v>
      </c>
      <c r="L20413" t="s">
        <v>64070</v>
      </c>
      <c r="M20413" t="s">
        <v>64071</v>
      </c>
    </row>
    <row r="20414" spans="1:13">
      <c r="A20414" s="1" t="s">
        <v>22431</v>
      </c>
      <c r="B20414">
        <v>2.45600171983901E-5</v>
      </c>
      <c r="C20414" s="1">
        <v>7.4228158395976104E-6</v>
      </c>
      <c r="D20414">
        <v>1</v>
      </c>
      <c r="E20414">
        <v>1</v>
      </c>
      <c r="F20414">
        <v>0.87837837837837796</v>
      </c>
      <c r="G20414">
        <v>1</v>
      </c>
      <c r="H20414">
        <v>1</v>
      </c>
      <c r="I20414">
        <v>1</v>
      </c>
      <c r="J20414" s="1">
        <v>1</v>
      </c>
      <c r="K20414" t="s">
        <v>23237</v>
      </c>
      <c r="L20414" t="s">
        <v>64072</v>
      </c>
      <c r="M20414" t="s">
        <v>64073</v>
      </c>
    </row>
    <row r="20415" spans="1:13">
      <c r="A20415" s="1" t="s">
        <v>22432</v>
      </c>
      <c r="B20415">
        <v>1.30287046843382E-5</v>
      </c>
      <c r="C20415" s="1">
        <v>7.0392874321913996E-6</v>
      </c>
      <c r="D20415">
        <v>0.98076923076923095</v>
      </c>
      <c r="E20415">
        <v>0.60294117647058798</v>
      </c>
      <c r="F20415">
        <v>1</v>
      </c>
      <c r="G20415">
        <v>1</v>
      </c>
      <c r="H20415">
        <v>1</v>
      </c>
      <c r="I20415">
        <v>0.98333333333333295</v>
      </c>
      <c r="J20415" s="1">
        <v>1</v>
      </c>
      <c r="K20415" t="s">
        <v>23238</v>
      </c>
      <c r="L20415" t="s">
        <v>64074</v>
      </c>
      <c r="M20415" t="s">
        <v>64075</v>
      </c>
    </row>
    <row r="20416" spans="1:13">
      <c r="A20416" s="1" t="s">
        <v>22433</v>
      </c>
      <c r="B20416">
        <v>8.1566226000984696E-9</v>
      </c>
      <c r="C20416" s="1">
        <v>8.7845395467393001E-6</v>
      </c>
      <c r="D20416">
        <v>0.84482758620689702</v>
      </c>
      <c r="E20416">
        <v>0.50666666666666704</v>
      </c>
      <c r="F20416">
        <v>0.94623655913978499</v>
      </c>
      <c r="G20416">
        <v>1</v>
      </c>
      <c r="H20416">
        <v>1</v>
      </c>
      <c r="I20416">
        <v>0.93548387096774199</v>
      </c>
      <c r="J20416" s="1">
        <v>1</v>
      </c>
      <c r="K20416" t="s">
        <v>23241</v>
      </c>
      <c r="L20416" t="s">
        <v>64076</v>
      </c>
      <c r="M20416" t="s">
        <v>64077</v>
      </c>
    </row>
    <row r="20417" spans="1:13">
      <c r="A20417" s="1" t="s">
        <v>22434</v>
      </c>
      <c r="B20417">
        <v>7.7267771379372801E-10</v>
      </c>
      <c r="C20417" s="1">
        <v>2.74447669749258E-8</v>
      </c>
      <c r="D20417">
        <v>1</v>
      </c>
      <c r="E20417">
        <v>1</v>
      </c>
      <c r="F20417">
        <v>1</v>
      </c>
      <c r="G20417">
        <v>1</v>
      </c>
      <c r="H20417">
        <v>1</v>
      </c>
      <c r="I20417">
        <v>0.99444444444444402</v>
      </c>
      <c r="J20417" s="1">
        <v>4.5454545454545497E-2</v>
      </c>
      <c r="K20417" t="s">
        <v>23238</v>
      </c>
      <c r="L20417" t="s">
        <v>64078</v>
      </c>
      <c r="M20417" t="s">
        <v>64079</v>
      </c>
    </row>
    <row r="20418" spans="1:13">
      <c r="A20418" s="1" t="s">
        <v>22435</v>
      </c>
      <c r="B20418">
        <v>9.4898712913926497E-7</v>
      </c>
      <c r="C20418" s="1">
        <v>1.7088303020341399E-6</v>
      </c>
      <c r="D20418">
        <v>1</v>
      </c>
      <c r="E20418">
        <v>1</v>
      </c>
      <c r="F20418">
        <v>0.99324324324324298</v>
      </c>
      <c r="G20418">
        <v>1</v>
      </c>
      <c r="H20418">
        <v>0.99450549450549497</v>
      </c>
      <c r="I20418">
        <v>0.97435897435897401</v>
      </c>
      <c r="J20418" s="1">
        <v>1</v>
      </c>
      <c r="K20418" t="s">
        <v>23238</v>
      </c>
      <c r="L20418" t="s">
        <v>64080</v>
      </c>
      <c r="M20418" t="s">
        <v>64081</v>
      </c>
    </row>
    <row r="20419" spans="1:13">
      <c r="A20419" s="1" t="s">
        <v>22436</v>
      </c>
      <c r="B20419">
        <v>1.6950633380383601E-5</v>
      </c>
      <c r="C20419" s="1">
        <v>1.1268989604006701E-4</v>
      </c>
      <c r="D20419">
        <v>1.5625E-2</v>
      </c>
      <c r="E20419">
        <v>5.3763440860215101E-3</v>
      </c>
      <c r="F20419">
        <v>0.28238341968911901</v>
      </c>
      <c r="G20419">
        <v>0</v>
      </c>
      <c r="H20419">
        <v>4.0404040404040401E-2</v>
      </c>
      <c r="I20419">
        <v>0</v>
      </c>
      <c r="J20419" s="1">
        <v>0</v>
      </c>
      <c r="K20419" t="s">
        <v>23239</v>
      </c>
      <c r="L20419" t="s">
        <v>64082</v>
      </c>
      <c r="M20419" t="s">
        <v>64083</v>
      </c>
    </row>
    <row r="20420" spans="1:13">
      <c r="A20420" s="1" t="s">
        <v>22437</v>
      </c>
      <c r="B20420">
        <v>1.7406096877960799E-4</v>
      </c>
      <c r="C20420" s="1">
        <v>9.8503409649106099E-6</v>
      </c>
      <c r="D20420">
        <v>0.19354838709677399</v>
      </c>
      <c r="E20420">
        <v>0.54494382022471899</v>
      </c>
      <c r="F20420">
        <v>1.1235955056179799E-2</v>
      </c>
      <c r="G20420">
        <v>0</v>
      </c>
      <c r="H20420">
        <v>0</v>
      </c>
      <c r="I20420">
        <v>0.02</v>
      </c>
      <c r="J20420" s="1">
        <v>0</v>
      </c>
      <c r="K20420" t="s">
        <v>23238</v>
      </c>
      <c r="L20420" t="s">
        <v>64084</v>
      </c>
      <c r="M20420" t="s">
        <v>64085</v>
      </c>
    </row>
    <row r="20421" spans="1:13">
      <c r="A20421" s="1" t="s">
        <v>22438</v>
      </c>
      <c r="B20421">
        <v>4.0906551827557401E-7</v>
      </c>
      <c r="C20421" s="1">
        <v>4.9114408134796301E-7</v>
      </c>
      <c r="D20421">
        <v>0</v>
      </c>
      <c r="E20421">
        <v>5.4945054945054897E-3</v>
      </c>
      <c r="F20421">
        <v>0</v>
      </c>
      <c r="G20421">
        <v>6.25E-2</v>
      </c>
      <c r="H20421">
        <v>0</v>
      </c>
      <c r="I20421">
        <v>0</v>
      </c>
      <c r="J20421" s="1">
        <v>0</v>
      </c>
      <c r="K20421" t="s">
        <v>23238</v>
      </c>
      <c r="L20421" t="s">
        <v>64086</v>
      </c>
      <c r="M20421" t="s">
        <v>64087</v>
      </c>
    </row>
    <row r="20422" spans="1:13">
      <c r="A20422" s="1" t="s">
        <v>22439</v>
      </c>
      <c r="B20422">
        <v>4.5802148847607998E-4</v>
      </c>
      <c r="C20422" s="1">
        <v>1.7380213718943999E-6</v>
      </c>
      <c r="D20422">
        <v>0.45</v>
      </c>
      <c r="E20422">
        <v>0.68181818181818199</v>
      </c>
      <c r="F20422">
        <v>0.510695187165775</v>
      </c>
      <c r="G20422">
        <v>0.57954545454545503</v>
      </c>
      <c r="H20422">
        <v>0.38829787234042601</v>
      </c>
      <c r="I20422">
        <v>0.30128205128205099</v>
      </c>
      <c r="J20422" s="1">
        <v>0</v>
      </c>
      <c r="K20422" t="s">
        <v>23239</v>
      </c>
      <c r="L20422" t="s">
        <v>64088</v>
      </c>
      <c r="M20422" t="s">
        <v>64089</v>
      </c>
    </row>
    <row r="20423" spans="1:13">
      <c r="A20423" s="1" t="s">
        <v>22440</v>
      </c>
      <c r="B20423">
        <v>8.8691746459447595E-7</v>
      </c>
      <c r="C20423" s="1">
        <v>1.9605507851447901E-6</v>
      </c>
      <c r="D20423">
        <v>0</v>
      </c>
      <c r="E20423">
        <v>0</v>
      </c>
      <c r="F20423">
        <v>0</v>
      </c>
      <c r="G20423">
        <v>0.441176470588235</v>
      </c>
      <c r="H20423">
        <v>1.03092783505155E-2</v>
      </c>
      <c r="I20423">
        <v>2.8571428571428598E-2</v>
      </c>
      <c r="J20423" s="1">
        <v>0</v>
      </c>
      <c r="K20423" t="s">
        <v>23241</v>
      </c>
      <c r="L20423" t="s">
        <v>64090</v>
      </c>
      <c r="M20423" t="s">
        <v>64091</v>
      </c>
    </row>
    <row r="20424" spans="1:13">
      <c r="A20424" s="1" t="s">
        <v>22441</v>
      </c>
      <c r="B20424">
        <v>1.2614086012346401E-6</v>
      </c>
      <c r="C20424" s="1">
        <v>5.9022712648435501E-6</v>
      </c>
      <c r="D20424">
        <v>1</v>
      </c>
      <c r="E20424">
        <v>0.96250000000000002</v>
      </c>
      <c r="F20424">
        <v>0.99107142857142905</v>
      </c>
      <c r="G20424">
        <v>1</v>
      </c>
      <c r="H20424">
        <v>1</v>
      </c>
      <c r="I20424">
        <v>0.839622641509434</v>
      </c>
      <c r="J20424" s="1" t="s">
        <v>23229</v>
      </c>
      <c r="K20424" t="s">
        <v>23237</v>
      </c>
      <c r="L20424" t="s">
        <v>64092</v>
      </c>
      <c r="M20424" t="s">
        <v>64093</v>
      </c>
    </row>
    <row r="20425" spans="1:13">
      <c r="A20425" s="1" t="s">
        <v>22442</v>
      </c>
      <c r="B20425">
        <v>3.6238576761172301E-6</v>
      </c>
      <c r="C20425" s="1">
        <v>4.3816227758879101E-5</v>
      </c>
      <c r="D20425">
        <v>3.125E-2</v>
      </c>
      <c r="E20425">
        <v>0.21354166666666699</v>
      </c>
      <c r="F20425">
        <v>2.5641025641025599E-2</v>
      </c>
      <c r="G20425">
        <v>0</v>
      </c>
      <c r="H20425">
        <v>9.0909090909090905E-3</v>
      </c>
      <c r="I20425">
        <v>4.3859649122806998E-3</v>
      </c>
      <c r="J20425" s="1">
        <v>0</v>
      </c>
      <c r="K20425" t="s">
        <v>23241</v>
      </c>
      <c r="L20425" t="s">
        <v>64094</v>
      </c>
      <c r="M20425" t="s">
        <v>64095</v>
      </c>
    </row>
    <row r="20426" spans="1:13">
      <c r="A20426" s="1" t="s">
        <v>22443</v>
      </c>
      <c r="B20426">
        <v>2.8602788947302798E-8</v>
      </c>
      <c r="C20426" s="1">
        <v>5.4211597359610098E-8</v>
      </c>
      <c r="D20426">
        <v>0</v>
      </c>
      <c r="E20426">
        <v>6.8493150684931503E-3</v>
      </c>
      <c r="F20426">
        <v>2.7027027027026998E-3</v>
      </c>
      <c r="G20426">
        <v>0</v>
      </c>
      <c r="H20426">
        <v>0</v>
      </c>
      <c r="I20426">
        <v>0</v>
      </c>
      <c r="J20426" s="1">
        <v>1</v>
      </c>
      <c r="K20426" t="s">
        <v>23238</v>
      </c>
      <c r="L20426" t="s">
        <v>64096</v>
      </c>
      <c r="M20426" t="s">
        <v>64097</v>
      </c>
    </row>
    <row r="20427" spans="1:13">
      <c r="A20427" s="1" t="s">
        <v>22444</v>
      </c>
      <c r="B20427">
        <v>4.3852679149290203E-6</v>
      </c>
      <c r="C20427" s="1">
        <v>1.90039088038208E-5</v>
      </c>
      <c r="D20427">
        <v>1</v>
      </c>
      <c r="E20427">
        <v>1</v>
      </c>
      <c r="F20427">
        <v>0.88757396449704096</v>
      </c>
      <c r="G20427">
        <v>1</v>
      </c>
      <c r="H20427">
        <v>0.98484848484848497</v>
      </c>
      <c r="I20427">
        <v>1</v>
      </c>
      <c r="J20427" s="1">
        <v>1</v>
      </c>
      <c r="K20427" t="s">
        <v>23237</v>
      </c>
      <c r="L20427" t="s">
        <v>64098</v>
      </c>
      <c r="M20427" t="s">
        <v>64099</v>
      </c>
    </row>
    <row r="20428" spans="1:13">
      <c r="A20428" s="1" t="s">
        <v>22445</v>
      </c>
      <c r="B20428">
        <v>3.3660711447333398E-7</v>
      </c>
      <c r="C20428" s="1">
        <v>8.3156408372942898E-5</v>
      </c>
      <c r="D20428">
        <v>0.407407407407407</v>
      </c>
      <c r="E20428">
        <v>0.28395061728395099</v>
      </c>
      <c r="F20428">
        <v>0.625</v>
      </c>
      <c r="G20428">
        <v>0.407407407407407</v>
      </c>
      <c r="H20428">
        <v>0.29518072289156599</v>
      </c>
      <c r="I20428">
        <v>0.61702127659574502</v>
      </c>
      <c r="J20428" s="1">
        <v>0</v>
      </c>
      <c r="K20428" t="s">
        <v>23237</v>
      </c>
      <c r="L20428" t="s">
        <v>64100</v>
      </c>
      <c r="M20428" t="s">
        <v>64101</v>
      </c>
    </row>
    <row r="20429" spans="1:13">
      <c r="A20429" s="1" t="s">
        <v>22446</v>
      </c>
      <c r="B20429">
        <v>2.2820746737527701E-6</v>
      </c>
      <c r="C20429" s="1">
        <v>1.7235108576559499E-6</v>
      </c>
      <c r="D20429">
        <v>0.91935483870967738</v>
      </c>
      <c r="E20429">
        <v>0.87931034482758597</v>
      </c>
      <c r="F20429">
        <v>0.99691358024691357</v>
      </c>
      <c r="G20429">
        <v>1</v>
      </c>
      <c r="H20429">
        <v>1</v>
      </c>
      <c r="I20429">
        <v>0.93902439024390238</v>
      </c>
      <c r="J20429" s="1">
        <v>1</v>
      </c>
      <c r="K20429" t="s">
        <v>23243</v>
      </c>
      <c r="L20429" t="s">
        <v>64102</v>
      </c>
      <c r="M20429" t="s">
        <v>64103</v>
      </c>
    </row>
    <row r="20430" spans="1:13">
      <c r="A20430" s="1" t="s">
        <v>22447</v>
      </c>
      <c r="B20430">
        <v>6.9941832849566397E-6</v>
      </c>
      <c r="C20430" s="1">
        <v>2.36928594575119E-5</v>
      </c>
      <c r="D20430">
        <v>0.58333333333333304</v>
      </c>
      <c r="E20430">
        <v>0.36274509803921601</v>
      </c>
      <c r="F20430">
        <v>0.11607142857142901</v>
      </c>
      <c r="G20430">
        <v>0.20833333333333301</v>
      </c>
      <c r="H20430">
        <v>0.18589743589743599</v>
      </c>
      <c r="I20430">
        <v>0.15151515151515199</v>
      </c>
      <c r="J20430" s="1">
        <v>0</v>
      </c>
      <c r="K20430" t="s">
        <v>23238</v>
      </c>
      <c r="L20430" t="s">
        <v>64104</v>
      </c>
      <c r="M20430" t="s">
        <v>64105</v>
      </c>
    </row>
    <row r="20431" spans="1:13">
      <c r="A20431" s="1" t="s">
        <v>22448</v>
      </c>
      <c r="B20431">
        <v>6.8878161421002301E-6</v>
      </c>
      <c r="C20431" s="1">
        <v>1.64063202043185E-5</v>
      </c>
      <c r="D20431">
        <v>0.18965517241379301</v>
      </c>
      <c r="E20431">
        <v>0.29518072289156599</v>
      </c>
      <c r="F20431">
        <v>0.71180555555555602</v>
      </c>
      <c r="G20431">
        <v>0.60869565217391297</v>
      </c>
      <c r="H20431">
        <v>0.95</v>
      </c>
      <c r="I20431">
        <v>0.59459459459459496</v>
      </c>
      <c r="J20431" s="1">
        <v>0</v>
      </c>
      <c r="K20431" t="s">
        <v>23241</v>
      </c>
      <c r="L20431" t="s">
        <v>64106</v>
      </c>
      <c r="M20431" t="s">
        <v>64107</v>
      </c>
    </row>
    <row r="20432" spans="1:13">
      <c r="A20432" s="1" t="s">
        <v>22449</v>
      </c>
      <c r="B20432">
        <v>8.1377199796255702E-7</v>
      </c>
      <c r="C20432" s="1">
        <v>4.0822004295132997E-6</v>
      </c>
      <c r="D20432">
        <v>3.125E-2</v>
      </c>
      <c r="E20432">
        <v>0</v>
      </c>
      <c r="F20432">
        <v>6.7010309278350499E-2</v>
      </c>
      <c r="G20432">
        <v>8.6206896551724102E-3</v>
      </c>
      <c r="H20432">
        <v>0.30701754385964902</v>
      </c>
      <c r="I20432">
        <v>1.21951219512195E-2</v>
      </c>
      <c r="J20432" s="1">
        <v>0</v>
      </c>
      <c r="K20432" t="s">
        <v>23241</v>
      </c>
      <c r="L20432" t="s">
        <v>64108</v>
      </c>
      <c r="M20432" t="s">
        <v>64109</v>
      </c>
    </row>
    <row r="20433" spans="1:13">
      <c r="A20433" s="1" t="s">
        <v>22450</v>
      </c>
      <c r="B20433">
        <v>4.5869531108877097E-5</v>
      </c>
      <c r="C20433" s="1">
        <v>2.7462446353101901E-8</v>
      </c>
      <c r="D20433">
        <v>1</v>
      </c>
      <c r="E20433">
        <v>0.77173913043478304</v>
      </c>
      <c r="F20433">
        <v>0.985119047619048</v>
      </c>
      <c r="G20433">
        <v>1</v>
      </c>
      <c r="H20433">
        <v>1</v>
      </c>
      <c r="I20433">
        <v>1</v>
      </c>
      <c r="J20433" s="1">
        <v>1</v>
      </c>
      <c r="K20433" t="s">
        <v>23240</v>
      </c>
      <c r="L20433" t="s">
        <v>64110</v>
      </c>
      <c r="M20433" t="s">
        <v>64111</v>
      </c>
    </row>
    <row r="20434" spans="1:13">
      <c r="A20434" s="1" t="s">
        <v>22451</v>
      </c>
      <c r="B20434">
        <v>1.0293357540642201E-3</v>
      </c>
      <c r="C20434" s="1">
        <v>1.77330252024644E-4</v>
      </c>
      <c r="D20434">
        <v>0.453125</v>
      </c>
      <c r="E20434">
        <v>0.31052631578947398</v>
      </c>
      <c r="F20434">
        <v>0.78497409326424905</v>
      </c>
      <c r="G20434">
        <v>0.84545454545454501</v>
      </c>
      <c r="H20434">
        <v>0.355263157894737</v>
      </c>
      <c r="I20434">
        <v>0.60434782608695603</v>
      </c>
      <c r="J20434" s="1" t="s">
        <v>23229</v>
      </c>
      <c r="K20434" t="s">
        <v>23237</v>
      </c>
      <c r="L20434" t="s">
        <v>64112</v>
      </c>
      <c r="M20434" t="s">
        <v>64113</v>
      </c>
    </row>
    <row r="20435" spans="1:13">
      <c r="A20435" s="1" t="s">
        <v>22452</v>
      </c>
      <c r="B20435">
        <v>1.16044785959474E-5</v>
      </c>
      <c r="C20435" s="1">
        <v>1.1964873282738401E-5</v>
      </c>
      <c r="D20435">
        <v>0.125</v>
      </c>
      <c r="E20435">
        <v>5.63380281690141E-2</v>
      </c>
      <c r="F20435">
        <v>3.1055900621118002E-3</v>
      </c>
      <c r="G20435">
        <v>8.9743589743589702E-2</v>
      </c>
      <c r="H20435">
        <v>5.5555555555555601E-3</v>
      </c>
      <c r="I20435">
        <v>5.7377049180327898E-2</v>
      </c>
      <c r="J20435" s="1">
        <v>0</v>
      </c>
      <c r="K20435" t="s">
        <v>23241</v>
      </c>
      <c r="L20435" t="s">
        <v>64114</v>
      </c>
      <c r="M20435" t="s">
        <v>64115</v>
      </c>
    </row>
    <row r="20436" spans="1:13">
      <c r="A20436" s="1" t="s">
        <v>22453</v>
      </c>
      <c r="B20436">
        <v>3.1333548438037899E-6</v>
      </c>
      <c r="C20436" s="1">
        <v>6.5607322056358995E-5</v>
      </c>
      <c r="D20436">
        <v>0.96551724137931005</v>
      </c>
      <c r="E20436">
        <v>0.90853658536585402</v>
      </c>
      <c r="F20436">
        <v>0.81716417910447803</v>
      </c>
      <c r="G20436">
        <v>1</v>
      </c>
      <c r="H20436">
        <v>0.92028985507246397</v>
      </c>
      <c r="I20436">
        <v>0.92647058823529405</v>
      </c>
      <c r="J20436" s="1">
        <v>1</v>
      </c>
      <c r="K20436" t="s">
        <v>23239</v>
      </c>
      <c r="L20436" t="s">
        <v>64116</v>
      </c>
      <c r="M20436" t="s">
        <v>64117</v>
      </c>
    </row>
    <row r="20437" spans="1:13">
      <c r="A20437" s="1" t="s">
        <v>22454</v>
      </c>
      <c r="B20437">
        <v>3.5123146826644398E-5</v>
      </c>
      <c r="C20437" s="1">
        <v>2.6507116610073799E-5</v>
      </c>
      <c r="D20437">
        <v>9.375E-2</v>
      </c>
      <c r="E20437">
        <v>2.1978021978022001E-2</v>
      </c>
      <c r="F20437">
        <v>6.5476190476190493E-2</v>
      </c>
      <c r="G20437">
        <v>2.9411764705882401E-2</v>
      </c>
      <c r="H20437">
        <v>0.56024096385542199</v>
      </c>
      <c r="I20437">
        <v>8.6021505376344107E-2</v>
      </c>
      <c r="J20437" s="1">
        <v>0</v>
      </c>
      <c r="K20437" t="s">
        <v>23241</v>
      </c>
      <c r="L20437" t="s">
        <v>64118</v>
      </c>
      <c r="M20437" t="s">
        <v>64119</v>
      </c>
    </row>
    <row r="20438" spans="1:13">
      <c r="A20438" s="1" t="s">
        <v>22455</v>
      </c>
      <c r="B20438">
        <v>3.0200643360342501E-6</v>
      </c>
      <c r="C20438" s="1">
        <v>5.2768707057114003E-6</v>
      </c>
      <c r="D20438">
        <v>1</v>
      </c>
      <c r="E20438">
        <v>0.99444444444444402</v>
      </c>
      <c r="F20438">
        <v>0.96505376344086002</v>
      </c>
      <c r="G20438">
        <v>1</v>
      </c>
      <c r="H20438">
        <v>1</v>
      </c>
      <c r="I20438">
        <v>1</v>
      </c>
      <c r="J20438" s="1">
        <v>1</v>
      </c>
      <c r="K20438" t="s">
        <v>23237</v>
      </c>
      <c r="L20438" t="s">
        <v>64120</v>
      </c>
      <c r="M20438" t="s">
        <v>64121</v>
      </c>
    </row>
    <row r="20439" spans="1:13">
      <c r="A20439" s="1" t="s">
        <v>22456</v>
      </c>
      <c r="B20439">
        <v>3.5842847316223898E-5</v>
      </c>
      <c r="C20439" s="1">
        <v>2.3895634043417599E-5</v>
      </c>
      <c r="D20439">
        <v>0.28000000000000003</v>
      </c>
      <c r="E20439">
        <v>5.0724637681159403E-2</v>
      </c>
      <c r="F20439">
        <v>0.126506024096386</v>
      </c>
      <c r="G20439">
        <v>0</v>
      </c>
      <c r="H20439">
        <v>0.1</v>
      </c>
      <c r="I20439">
        <v>7.4074074074074098E-2</v>
      </c>
      <c r="J20439" s="1" t="s">
        <v>23229</v>
      </c>
      <c r="K20439" t="s">
        <v>23241</v>
      </c>
      <c r="L20439" t="s">
        <v>64122</v>
      </c>
      <c r="M20439" t="s">
        <v>64123</v>
      </c>
    </row>
    <row r="20440" spans="1:13">
      <c r="A20440" s="1" t="s">
        <v>22457</v>
      </c>
      <c r="B20440">
        <v>3.31053381266005E-7</v>
      </c>
      <c r="C20440" s="1">
        <v>1.36006561959426E-4</v>
      </c>
      <c r="D20440">
        <v>0.233333333333333</v>
      </c>
      <c r="E20440">
        <v>0.18965517241379301</v>
      </c>
      <c r="F20440">
        <v>0.41798941798941802</v>
      </c>
      <c r="G20440">
        <v>0.13265306122449</v>
      </c>
      <c r="H20440">
        <v>0.43229166666666702</v>
      </c>
      <c r="I20440">
        <v>0.16513761467889901</v>
      </c>
      <c r="J20440" s="1">
        <v>4.5454545454545497E-2</v>
      </c>
      <c r="K20440" t="s">
        <v>23241</v>
      </c>
      <c r="L20440" t="s">
        <v>64124</v>
      </c>
      <c r="M20440" t="s">
        <v>64125</v>
      </c>
    </row>
    <row r="20441" spans="1:13">
      <c r="A20441" s="1" t="s">
        <v>22458</v>
      </c>
      <c r="B20441">
        <v>1.3464042498601299E-5</v>
      </c>
      <c r="C20441" s="1">
        <v>1.3348755261213501E-5</v>
      </c>
      <c r="D20441">
        <v>0.97727272727272696</v>
      </c>
      <c r="E20441">
        <v>0.89090909090909098</v>
      </c>
      <c r="F20441">
        <v>0.640718562874252</v>
      </c>
      <c r="G20441">
        <v>0.78846153846153799</v>
      </c>
      <c r="H20441">
        <v>0.38586956521739102</v>
      </c>
      <c r="I20441">
        <v>0.79661016949152497</v>
      </c>
      <c r="J20441" s="1">
        <v>1</v>
      </c>
      <c r="K20441" t="s">
        <v>23238</v>
      </c>
      <c r="L20441" t="s">
        <v>64126</v>
      </c>
      <c r="M20441" t="s">
        <v>64127</v>
      </c>
    </row>
    <row r="20442" spans="1:13">
      <c r="A20442" s="1" t="s">
        <v>22459</v>
      </c>
      <c r="B20442">
        <v>2.7612882293100301E-4</v>
      </c>
      <c r="C20442" s="1">
        <v>8.6877010554334403E-6</v>
      </c>
      <c r="D20442">
        <v>0.75</v>
      </c>
      <c r="E20442">
        <v>0.19841269841269801</v>
      </c>
      <c r="F20442">
        <v>0.74844720496894401</v>
      </c>
      <c r="G20442">
        <v>0.9375</v>
      </c>
      <c r="H20442">
        <v>0.75</v>
      </c>
      <c r="I20442">
        <v>0.83636363636363598</v>
      </c>
      <c r="J20442" s="1" t="s">
        <v>23229</v>
      </c>
      <c r="K20442" t="s">
        <v>23241</v>
      </c>
      <c r="L20442" t="s">
        <v>64128</v>
      </c>
      <c r="M20442" t="s">
        <v>64129</v>
      </c>
    </row>
    <row r="20443" spans="1:13">
      <c r="A20443" s="1" t="s">
        <v>22460</v>
      </c>
      <c r="B20443">
        <v>2.5458190548659898E-4</v>
      </c>
      <c r="C20443" s="1">
        <v>1.5125673730079701E-5</v>
      </c>
      <c r="D20443">
        <v>0.77777777777777801</v>
      </c>
      <c r="E20443">
        <v>0.25694444444444398</v>
      </c>
      <c r="F20443">
        <v>0.76315789473684204</v>
      </c>
      <c r="G20443">
        <v>0.94117647058823495</v>
      </c>
      <c r="H20443">
        <v>0.752941176470588</v>
      </c>
      <c r="I20443">
        <v>0.81617647058823495</v>
      </c>
      <c r="J20443" s="1" t="s">
        <v>23229</v>
      </c>
      <c r="K20443" t="s">
        <v>23241</v>
      </c>
      <c r="L20443" t="s">
        <v>64130</v>
      </c>
      <c r="M20443" t="s">
        <v>64131</v>
      </c>
    </row>
    <row r="20444" spans="1:13">
      <c r="A20444" s="1" t="s">
        <v>22461</v>
      </c>
      <c r="B20444">
        <v>9.5455265376442501E-5</v>
      </c>
      <c r="C20444" s="1">
        <v>2.8388505818718299E-4</v>
      </c>
      <c r="D20444">
        <v>0.171875</v>
      </c>
      <c r="E20444">
        <v>0.32291666666666702</v>
      </c>
      <c r="F20444">
        <v>7.4742268041237098E-2</v>
      </c>
      <c r="G20444">
        <v>0.431034482758621</v>
      </c>
      <c r="H20444">
        <v>0.100877192982456</v>
      </c>
      <c r="I20444">
        <v>0.308</v>
      </c>
      <c r="J20444" s="1">
        <v>4.5454545454545497E-2</v>
      </c>
      <c r="K20444" t="s">
        <v>23241</v>
      </c>
      <c r="L20444" t="s">
        <v>64132</v>
      </c>
      <c r="M20444" t="s">
        <v>64133</v>
      </c>
    </row>
    <row r="20445" spans="1:13">
      <c r="A20445" s="1" t="s">
        <v>22462</v>
      </c>
      <c r="B20445">
        <v>2.2402218164858599E-6</v>
      </c>
      <c r="C20445" s="1">
        <v>6.0517372515865999E-7</v>
      </c>
      <c r="D20445">
        <v>0.984375</v>
      </c>
      <c r="E20445">
        <v>0.99431818181818199</v>
      </c>
      <c r="F20445">
        <v>0.997282608695652</v>
      </c>
      <c r="G20445">
        <v>0.97674418604651203</v>
      </c>
      <c r="H20445">
        <v>0.99431818181818199</v>
      </c>
      <c r="I20445">
        <v>1</v>
      </c>
      <c r="J20445" s="1">
        <v>0.9</v>
      </c>
      <c r="K20445" t="s">
        <v>23240</v>
      </c>
      <c r="L20445" t="s">
        <v>64134</v>
      </c>
      <c r="M20445" t="s">
        <v>64135</v>
      </c>
    </row>
    <row r="20446" spans="1:13">
      <c r="A20446" s="1" t="s">
        <v>22463</v>
      </c>
      <c r="B20446">
        <v>4.5109767913014899E-5</v>
      </c>
      <c r="C20446" s="1">
        <v>1.2331218860070299E-3</v>
      </c>
      <c r="D20446">
        <v>0</v>
      </c>
      <c r="E20446">
        <v>3.125E-2</v>
      </c>
      <c r="F20446">
        <v>0.41282051282051302</v>
      </c>
      <c r="G20446">
        <v>0.92500000000000004</v>
      </c>
      <c r="H20446">
        <v>0.44090909090909097</v>
      </c>
      <c r="I20446">
        <v>0.83838383838383801</v>
      </c>
      <c r="J20446" s="1" t="s">
        <v>23229</v>
      </c>
      <c r="K20446" t="s">
        <v>23241</v>
      </c>
      <c r="L20446" t="s">
        <v>64136</v>
      </c>
      <c r="M20446" t="s">
        <v>64137</v>
      </c>
    </row>
    <row r="20447" spans="1:13">
      <c r="A20447" s="1" t="s">
        <v>22464</v>
      </c>
      <c r="B20447">
        <v>1.1112811411818501E-6</v>
      </c>
      <c r="C20447" s="1">
        <v>4.3964914294486099E-4</v>
      </c>
      <c r="D20447">
        <v>0.133333333333333</v>
      </c>
      <c r="E20447">
        <v>0.296875</v>
      </c>
      <c r="F20447">
        <v>0.36410256410256397</v>
      </c>
      <c r="G20447">
        <v>0.12068965517241401</v>
      </c>
      <c r="H20447">
        <v>0.144736842105263</v>
      </c>
      <c r="I20447">
        <v>7.7235772357723595E-2</v>
      </c>
      <c r="J20447" s="1">
        <v>0.05</v>
      </c>
      <c r="K20447" t="s">
        <v>23241</v>
      </c>
      <c r="L20447" t="s">
        <v>64138</v>
      </c>
      <c r="M20447" t="s">
        <v>64139</v>
      </c>
    </row>
    <row r="20448" spans="1:13">
      <c r="A20448" s="1" t="s">
        <v>22465</v>
      </c>
      <c r="B20448">
        <v>6.8081844848790799E-6</v>
      </c>
      <c r="C20448" s="1">
        <v>7.6307653982784993E-6</v>
      </c>
      <c r="D20448">
        <v>0.984375</v>
      </c>
      <c r="E20448">
        <v>0.99468085106382997</v>
      </c>
      <c r="F20448">
        <v>0.95618556701030899</v>
      </c>
      <c r="G20448">
        <v>0.82692307692307698</v>
      </c>
      <c r="H20448">
        <v>0.96601941747572795</v>
      </c>
      <c r="I20448">
        <v>0.94144144144144104</v>
      </c>
      <c r="J20448" s="1">
        <v>0.95454545454545503</v>
      </c>
      <c r="K20448" t="s">
        <v>23238</v>
      </c>
      <c r="L20448" t="s">
        <v>64140</v>
      </c>
      <c r="M20448" t="s">
        <v>64141</v>
      </c>
    </row>
    <row r="20449" spans="1:13">
      <c r="A20449" s="1" t="s">
        <v>22466</v>
      </c>
      <c r="B20449">
        <v>4.80443634615755E-8</v>
      </c>
      <c r="C20449" s="1">
        <v>4.6324742142411197E-6</v>
      </c>
      <c r="D20449">
        <v>1</v>
      </c>
      <c r="E20449">
        <v>1</v>
      </c>
      <c r="F20449">
        <v>0.98823529411764699</v>
      </c>
      <c r="G20449">
        <v>0.969387755102041</v>
      </c>
      <c r="H20449">
        <v>0.99082568807339499</v>
      </c>
      <c r="I20449">
        <v>0.95</v>
      </c>
      <c r="J20449" s="1" t="s">
        <v>23229</v>
      </c>
      <c r="K20449" t="s">
        <v>23240</v>
      </c>
      <c r="L20449" t="s">
        <v>64142</v>
      </c>
      <c r="M20449" t="s">
        <v>64143</v>
      </c>
    </row>
    <row r="20450" spans="1:13">
      <c r="A20450" s="1" t="s">
        <v>22467</v>
      </c>
      <c r="B20450">
        <v>1.68218717910545E-7</v>
      </c>
      <c r="C20450" s="1">
        <v>2.60738718230561E-6</v>
      </c>
      <c r="D20450">
        <v>1</v>
      </c>
      <c r="E20450">
        <v>1</v>
      </c>
      <c r="F20450">
        <v>1</v>
      </c>
      <c r="G20450">
        <v>0.74358974358974395</v>
      </c>
      <c r="H20450">
        <v>1</v>
      </c>
      <c r="I20450">
        <v>0.96</v>
      </c>
      <c r="J20450" s="1">
        <v>1</v>
      </c>
      <c r="K20450" t="s">
        <v>23237</v>
      </c>
      <c r="L20450" t="s">
        <v>64144</v>
      </c>
      <c r="M20450" t="s">
        <v>64145</v>
      </c>
    </row>
    <row r="20451" spans="1:13">
      <c r="A20451" s="1" t="s">
        <v>22468</v>
      </c>
      <c r="B20451">
        <v>3.8341381038958603E-5</v>
      </c>
      <c r="C20451" s="1">
        <v>6.0083732632157198E-5</v>
      </c>
      <c r="D20451">
        <v>1</v>
      </c>
      <c r="E20451">
        <v>1</v>
      </c>
      <c r="F20451">
        <v>0.82352941176470595</v>
      </c>
      <c r="G20451">
        <v>1</v>
      </c>
      <c r="H20451">
        <v>1</v>
      </c>
      <c r="I20451">
        <v>1</v>
      </c>
      <c r="J20451" s="1" t="s">
        <v>23229</v>
      </c>
      <c r="K20451" t="s">
        <v>23239</v>
      </c>
      <c r="L20451" t="s">
        <v>64146</v>
      </c>
      <c r="M20451" t="s">
        <v>64147</v>
      </c>
    </row>
    <row r="20452" spans="1:13">
      <c r="A20452" s="1" t="s">
        <v>22469</v>
      </c>
      <c r="B20452">
        <v>6.8971916847902499E-7</v>
      </c>
      <c r="C20452" s="1">
        <v>2.3596598307203001E-6</v>
      </c>
      <c r="D20452">
        <v>1</v>
      </c>
      <c r="E20452">
        <v>1</v>
      </c>
      <c r="F20452">
        <v>0.990291262135922</v>
      </c>
      <c r="G20452">
        <v>0.88372093023255804</v>
      </c>
      <c r="H20452">
        <v>0.98765432098765404</v>
      </c>
      <c r="I20452">
        <v>0.949367088607595</v>
      </c>
      <c r="J20452" s="1">
        <v>0</v>
      </c>
      <c r="K20452" t="s">
        <v>23238</v>
      </c>
      <c r="L20452" t="s">
        <v>64148</v>
      </c>
      <c r="M20452" t="s">
        <v>64149</v>
      </c>
    </row>
    <row r="20453" spans="1:13">
      <c r="A20453" s="1" t="s">
        <v>22470</v>
      </c>
      <c r="B20453">
        <v>7.9565090029755896E-5</v>
      </c>
      <c r="C20453" s="1">
        <v>2.602707493248E-5</v>
      </c>
      <c r="D20453">
        <v>0.21153846153846201</v>
      </c>
      <c r="E20453">
        <v>1.72413793103448E-2</v>
      </c>
      <c r="F20453">
        <v>2.5568181818181799E-2</v>
      </c>
      <c r="G20453">
        <v>1.0416666666666701E-2</v>
      </c>
      <c r="H20453">
        <v>0.23</v>
      </c>
      <c r="I20453">
        <v>0.209677419354839</v>
      </c>
      <c r="J20453" s="1">
        <v>0</v>
      </c>
      <c r="K20453" t="s">
        <v>23238</v>
      </c>
      <c r="L20453" t="s">
        <v>64150</v>
      </c>
      <c r="M20453" t="s">
        <v>64151</v>
      </c>
    </row>
    <row r="20454" spans="1:13">
      <c r="A20454" s="1" t="s">
        <v>22471</v>
      </c>
      <c r="B20454">
        <v>2.3305755009832098E-6</v>
      </c>
      <c r="C20454" s="1">
        <v>1.7888814944193001E-4</v>
      </c>
      <c r="D20454">
        <v>0.25</v>
      </c>
      <c r="E20454">
        <v>0.19791666666666699</v>
      </c>
      <c r="F20454">
        <v>0.26030927835051498</v>
      </c>
      <c r="G20454">
        <v>1.88679245283019E-2</v>
      </c>
      <c r="H20454">
        <v>3.6363636363636397E-2</v>
      </c>
      <c r="I20454">
        <v>0.114035087719298</v>
      </c>
      <c r="J20454" s="1">
        <v>0</v>
      </c>
      <c r="K20454" t="s">
        <v>23241</v>
      </c>
      <c r="L20454" t="s">
        <v>64152</v>
      </c>
      <c r="M20454" t="s">
        <v>64153</v>
      </c>
    </row>
    <row r="20455" spans="1:13">
      <c r="A20455" s="1" t="s">
        <v>22472</v>
      </c>
      <c r="B20455">
        <v>1.8392865413762698E-5</v>
      </c>
      <c r="C20455" s="1">
        <v>1.9127713058709201E-5</v>
      </c>
      <c r="D20455">
        <v>0.95</v>
      </c>
      <c r="E20455">
        <v>0.98876404494381998</v>
      </c>
      <c r="F20455">
        <v>0.89306358381502904</v>
      </c>
      <c r="G20455">
        <v>1</v>
      </c>
      <c r="H20455">
        <v>0.92352941176470604</v>
      </c>
      <c r="I20455">
        <v>0.94117647058823495</v>
      </c>
      <c r="J20455" s="1">
        <v>1</v>
      </c>
      <c r="K20455" t="s">
        <v>23242</v>
      </c>
      <c r="L20455" t="s">
        <v>64154</v>
      </c>
      <c r="M20455" t="s">
        <v>64155</v>
      </c>
    </row>
    <row r="20456" spans="1:13">
      <c r="A20456" s="1" t="s">
        <v>22473</v>
      </c>
      <c r="B20456">
        <v>1.7525833257324799E-5</v>
      </c>
      <c r="C20456" s="1">
        <v>9.4102718410870599E-6</v>
      </c>
      <c r="D20456">
        <v>0.875</v>
      </c>
      <c r="E20456">
        <v>0.86538461538461497</v>
      </c>
      <c r="F20456">
        <v>0.97321428571428603</v>
      </c>
      <c r="G20456">
        <v>1</v>
      </c>
      <c r="H20456">
        <v>1</v>
      </c>
      <c r="I20456">
        <v>0.96</v>
      </c>
      <c r="J20456" s="1" t="s">
        <v>23229</v>
      </c>
      <c r="K20456" t="s">
        <v>23238</v>
      </c>
      <c r="L20456" t="s">
        <v>64156</v>
      </c>
      <c r="M20456" t="s">
        <v>64157</v>
      </c>
    </row>
    <row r="20457" spans="1:13">
      <c r="A20457" s="1" t="s">
        <v>22474</v>
      </c>
      <c r="B20457">
        <v>2.4436088255773001E-5</v>
      </c>
      <c r="C20457" s="1">
        <v>5.0897092135456197E-5</v>
      </c>
      <c r="D20457">
        <v>0.41666666666666702</v>
      </c>
      <c r="E20457">
        <v>0.253164556962025</v>
      </c>
      <c r="F20457">
        <v>0.61111111111111105</v>
      </c>
      <c r="G20457">
        <v>0.16666666666666699</v>
      </c>
      <c r="H20457">
        <v>0.69230769230769196</v>
      </c>
      <c r="I20457">
        <v>0.31818181818181801</v>
      </c>
      <c r="J20457" s="1" t="s">
        <v>23229</v>
      </c>
      <c r="K20457" t="s">
        <v>23240</v>
      </c>
      <c r="L20457" t="s">
        <v>64158</v>
      </c>
      <c r="M20457" t="s">
        <v>64159</v>
      </c>
    </row>
    <row r="20458" spans="1:13">
      <c r="A20458" s="1" t="s">
        <v>22475</v>
      </c>
      <c r="B20458">
        <v>6.4435238680876103E-6</v>
      </c>
      <c r="C20458" s="1">
        <v>5.8082900889016603E-9</v>
      </c>
      <c r="D20458">
        <v>7.8125E-2</v>
      </c>
      <c r="E20458">
        <v>0</v>
      </c>
      <c r="F20458">
        <v>0.293193717277487</v>
      </c>
      <c r="G20458">
        <v>1.0869565217391301E-2</v>
      </c>
      <c r="H20458">
        <v>0.16666666666666699</v>
      </c>
      <c r="I20458">
        <v>3.94736842105263E-2</v>
      </c>
      <c r="J20458" s="1">
        <v>0</v>
      </c>
      <c r="K20458" t="s">
        <v>23241</v>
      </c>
      <c r="L20458" t="s">
        <v>64160</v>
      </c>
      <c r="M20458" t="s">
        <v>64161</v>
      </c>
    </row>
    <row r="20459" spans="1:13">
      <c r="A20459" s="1" t="s">
        <v>22476</v>
      </c>
      <c r="B20459">
        <v>7.5217264113128999E-5</v>
      </c>
      <c r="C20459" s="1">
        <v>2.2199920793790101E-6</v>
      </c>
      <c r="D20459">
        <v>0.45161290322580599</v>
      </c>
      <c r="E20459">
        <v>0.170886075949367</v>
      </c>
      <c r="F20459">
        <v>0.69444444444444398</v>
      </c>
      <c r="G20459">
        <v>0.918604651162791</v>
      </c>
      <c r="H20459">
        <v>0.51020408163265296</v>
      </c>
      <c r="I20459">
        <v>0.5078125</v>
      </c>
      <c r="J20459" s="1">
        <v>0.95454545454545503</v>
      </c>
      <c r="K20459" t="s">
        <v>23241</v>
      </c>
      <c r="L20459" t="s">
        <v>64162</v>
      </c>
      <c r="M20459" t="s">
        <v>64163</v>
      </c>
    </row>
    <row r="20460" spans="1:13">
      <c r="A20460" s="1" t="s">
        <v>22477</v>
      </c>
      <c r="B20460">
        <v>4.51679046627572E-4</v>
      </c>
      <c r="C20460" s="1">
        <v>6.7816257987338396E-4</v>
      </c>
      <c r="D20460">
        <v>0.33928571428571402</v>
      </c>
      <c r="E20460">
        <v>0.30232558139534899</v>
      </c>
      <c r="F20460">
        <v>0.73333333333333295</v>
      </c>
      <c r="G20460">
        <v>0.78888888888888897</v>
      </c>
      <c r="H20460">
        <v>0.33928571428571402</v>
      </c>
      <c r="I20460">
        <v>0.37837837837837801</v>
      </c>
      <c r="J20460" s="1">
        <v>0.8125</v>
      </c>
      <c r="K20460" t="s">
        <v>23241</v>
      </c>
      <c r="L20460" t="s">
        <v>64164</v>
      </c>
      <c r="M20460" t="s">
        <v>64165</v>
      </c>
    </row>
    <row r="20461" spans="1:13">
      <c r="A20461" s="1" t="s">
        <v>22478</v>
      </c>
      <c r="B20461">
        <v>3.7481287897255901E-7</v>
      </c>
      <c r="C20461" s="1">
        <v>1.3474475128631599E-4</v>
      </c>
      <c r="D20461">
        <v>1</v>
      </c>
      <c r="E20461">
        <v>0.97826086956521696</v>
      </c>
      <c r="F20461">
        <v>0.97727272727272696</v>
      </c>
      <c r="G20461">
        <v>0.939393939393939</v>
      </c>
      <c r="H20461">
        <v>0.83333333333333304</v>
      </c>
      <c r="I20461">
        <v>0.955696202531646</v>
      </c>
      <c r="J20461" s="1" t="s">
        <v>23229</v>
      </c>
      <c r="K20461" t="s">
        <v>23241</v>
      </c>
      <c r="L20461" t="s">
        <v>64166</v>
      </c>
      <c r="M20461" t="s">
        <v>64167</v>
      </c>
    </row>
    <row r="20462" spans="1:13">
      <c r="A20462" s="1" t="s">
        <v>22479</v>
      </c>
      <c r="B20462">
        <v>1.5438140773230699E-5</v>
      </c>
      <c r="C20462" s="1">
        <v>1.1735906783557899E-5</v>
      </c>
      <c r="D20462">
        <v>0.875</v>
      </c>
      <c r="E20462">
        <v>0.97499999999999998</v>
      </c>
      <c r="F20462">
        <v>0.95132743362831895</v>
      </c>
      <c r="G20462">
        <v>0.93243243243243201</v>
      </c>
      <c r="H20462">
        <v>0.987341772151899</v>
      </c>
      <c r="I20462">
        <v>0.97872340425531901</v>
      </c>
      <c r="J20462" s="1">
        <v>1</v>
      </c>
      <c r="K20462" t="s">
        <v>23238</v>
      </c>
      <c r="L20462" t="s">
        <v>64168</v>
      </c>
      <c r="M20462" t="s">
        <v>64169</v>
      </c>
    </row>
    <row r="20463" spans="1:13">
      <c r="A20463" s="1" t="s">
        <v>22480</v>
      </c>
      <c r="B20463">
        <v>2.9227422946320198E-7</v>
      </c>
      <c r="C20463" s="1">
        <v>3.3931051450378502E-6</v>
      </c>
      <c r="D20463">
        <v>1</v>
      </c>
      <c r="E20463">
        <v>0.99473684210526303</v>
      </c>
      <c r="F20463">
        <v>1</v>
      </c>
      <c r="G20463">
        <v>0.87272727272727302</v>
      </c>
      <c r="H20463">
        <v>1</v>
      </c>
      <c r="I20463">
        <v>0.99568965517241403</v>
      </c>
      <c r="J20463" s="1">
        <v>1</v>
      </c>
      <c r="K20463" t="s">
        <v>23242</v>
      </c>
      <c r="L20463" t="s">
        <v>64170</v>
      </c>
      <c r="M20463" t="s">
        <v>64171</v>
      </c>
    </row>
    <row r="20464" spans="1:13">
      <c r="A20464" s="1" t="s">
        <v>22481</v>
      </c>
      <c r="B20464">
        <v>0</v>
      </c>
      <c r="C20464" s="1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 s="1">
        <v>1</v>
      </c>
      <c r="K20464" t="s">
        <v>23240</v>
      </c>
      <c r="L20464" t="s">
        <v>64172</v>
      </c>
      <c r="M20464" t="s">
        <v>64173</v>
      </c>
    </row>
    <row r="20465" spans="1:13">
      <c r="A20465" s="1" t="s">
        <v>22482</v>
      </c>
      <c r="B20465">
        <v>1.7949283520476899E-4</v>
      </c>
      <c r="C20465" s="1">
        <v>8.9362898296228705E-6</v>
      </c>
      <c r="D20465">
        <v>0.96666666666666701</v>
      </c>
      <c r="E20465">
        <v>0.68181818181818199</v>
      </c>
      <c r="F20465">
        <v>0.98666666666666702</v>
      </c>
      <c r="G20465">
        <v>1</v>
      </c>
      <c r="H20465">
        <v>0.96739130434782605</v>
      </c>
      <c r="I20465">
        <v>0.81818181818181801</v>
      </c>
      <c r="J20465" s="1">
        <v>1</v>
      </c>
      <c r="K20465" t="s">
        <v>23237</v>
      </c>
      <c r="L20465" t="s">
        <v>64174</v>
      </c>
      <c r="M20465" t="s">
        <v>64175</v>
      </c>
    </row>
    <row r="20466" spans="1:13">
      <c r="A20466" s="1" t="s">
        <v>22483</v>
      </c>
      <c r="B20466">
        <v>2.1588725840925102E-5</v>
      </c>
      <c r="C20466" s="1">
        <v>2.9362853616397701E-5</v>
      </c>
      <c r="D20466">
        <v>0.953125</v>
      </c>
      <c r="E20466">
        <v>0.98876404494381998</v>
      </c>
      <c r="F20466">
        <v>0.89024390243902396</v>
      </c>
      <c r="G20466">
        <v>1</v>
      </c>
      <c r="H20466">
        <v>1</v>
      </c>
      <c r="I20466">
        <v>0.98039215686274495</v>
      </c>
      <c r="J20466" s="1">
        <v>1</v>
      </c>
      <c r="K20466" t="s">
        <v>23238</v>
      </c>
      <c r="L20466" t="s">
        <v>64176</v>
      </c>
      <c r="M20466" t="s">
        <v>64177</v>
      </c>
    </row>
    <row r="20467" spans="1:13">
      <c r="A20467" s="1" t="s">
        <v>22484</v>
      </c>
      <c r="B20467">
        <v>2.8013854843502801E-7</v>
      </c>
      <c r="C20467" s="1">
        <v>3.3463795590510802E-9</v>
      </c>
      <c r="D20467">
        <v>1.6666666666666701E-2</v>
      </c>
      <c r="E20467">
        <v>0</v>
      </c>
      <c r="F20467">
        <v>0</v>
      </c>
      <c r="G20467">
        <v>0</v>
      </c>
      <c r="H20467">
        <v>6.2500000000000003E-3</v>
      </c>
      <c r="I20467">
        <v>3.2258064516128997E-2</v>
      </c>
      <c r="J20467" s="1">
        <v>0</v>
      </c>
      <c r="K20467" t="s">
        <v>23242</v>
      </c>
      <c r="L20467" t="s">
        <v>64178</v>
      </c>
      <c r="M20467" t="s">
        <v>64179</v>
      </c>
    </row>
    <row r="20468" spans="1:13">
      <c r="A20468" s="1" t="s">
        <v>22485</v>
      </c>
      <c r="B20468">
        <v>8.0105684337476694E-6</v>
      </c>
      <c r="C20468" s="1">
        <v>2.7866643151093301E-6</v>
      </c>
      <c r="D20468">
        <v>1</v>
      </c>
      <c r="E20468">
        <v>0.98888888888888904</v>
      </c>
      <c r="F20468">
        <v>0.96276595744680804</v>
      </c>
      <c r="G20468">
        <v>1</v>
      </c>
      <c r="H20468">
        <v>1</v>
      </c>
      <c r="I20468">
        <v>0.97761194029850795</v>
      </c>
      <c r="J20468" s="1">
        <v>1</v>
      </c>
      <c r="K20468" t="s">
        <v>23237</v>
      </c>
      <c r="L20468" t="s">
        <v>64180</v>
      </c>
      <c r="M20468" t="s">
        <v>64181</v>
      </c>
    </row>
    <row r="20469" spans="1:13">
      <c r="A20469" s="1" t="s">
        <v>22486</v>
      </c>
      <c r="B20469">
        <v>2.3146546387716501E-4</v>
      </c>
      <c r="C20469" s="1">
        <v>1.6013364485283901E-5</v>
      </c>
      <c r="D20469">
        <v>0.38888888888888901</v>
      </c>
      <c r="E20469">
        <v>0.34868421052631599</v>
      </c>
      <c r="F20469">
        <v>0.95294117647058796</v>
      </c>
      <c r="G20469">
        <v>0.95</v>
      </c>
      <c r="H20469">
        <v>0.96315789473684199</v>
      </c>
      <c r="I20469">
        <v>0.84</v>
      </c>
      <c r="J20469" s="1">
        <v>1</v>
      </c>
      <c r="K20469" t="s">
        <v>23238</v>
      </c>
      <c r="L20469" t="s">
        <v>64182</v>
      </c>
      <c r="M20469" t="s">
        <v>64183</v>
      </c>
    </row>
    <row r="20470" spans="1:13">
      <c r="A20470" s="1" t="s">
        <v>22487</v>
      </c>
      <c r="B20470">
        <v>6.1935078504791102E-6</v>
      </c>
      <c r="C20470" s="1">
        <v>4.2713781898001902E-6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6.9672131147541005E-2</v>
      </c>
      <c r="J20470" s="1">
        <v>0</v>
      </c>
      <c r="K20470" t="s">
        <v>23237</v>
      </c>
      <c r="L20470" t="s">
        <v>64184</v>
      </c>
      <c r="M20470" t="s">
        <v>64185</v>
      </c>
    </row>
    <row r="20471" spans="1:13">
      <c r="A20471" s="1" t="s">
        <v>22488</v>
      </c>
      <c r="B20471">
        <v>9.2436671396776903E-6</v>
      </c>
      <c r="C20471" s="1">
        <v>6.5105845486888006E-8</v>
      </c>
      <c r="D20471">
        <v>5.7692307692307702E-2</v>
      </c>
      <c r="E20471">
        <v>2.7027027027027001E-2</v>
      </c>
      <c r="F20471">
        <v>5.5555555555555601E-2</v>
      </c>
      <c r="G20471">
        <v>6.6666666666666693E-2</v>
      </c>
      <c r="H20471">
        <v>1.3698630136986301E-2</v>
      </c>
      <c r="I20471">
        <v>7.8125E-2</v>
      </c>
      <c r="J20471" s="1">
        <v>0.5</v>
      </c>
      <c r="K20471" t="s">
        <v>23239</v>
      </c>
      <c r="L20471" t="s">
        <v>64186</v>
      </c>
      <c r="M20471" t="s">
        <v>64187</v>
      </c>
    </row>
    <row r="20472" spans="1:13">
      <c r="A20472" s="1" t="s">
        <v>22489</v>
      </c>
      <c r="B20472">
        <v>1.3228250137946599E-8</v>
      </c>
      <c r="C20472" s="1">
        <v>1.51725129673069E-8</v>
      </c>
      <c r="D20472">
        <v>1</v>
      </c>
      <c r="E20472">
        <v>1</v>
      </c>
      <c r="F20472">
        <v>1</v>
      </c>
      <c r="G20472">
        <v>1</v>
      </c>
      <c r="H20472">
        <v>1</v>
      </c>
      <c r="I20472">
        <v>0.98888888888888904</v>
      </c>
      <c r="J20472" s="1">
        <v>0</v>
      </c>
      <c r="K20472" t="s">
        <v>23238</v>
      </c>
      <c r="L20472" t="s">
        <v>64188</v>
      </c>
      <c r="M20472" t="s">
        <v>64189</v>
      </c>
    </row>
    <row r="20473" spans="1:13">
      <c r="A20473" s="1" t="s">
        <v>22490</v>
      </c>
      <c r="B20473">
        <v>5.1784109827677503E-6</v>
      </c>
      <c r="C20473" s="1">
        <v>4.0627260064216104E-6</v>
      </c>
      <c r="D20473">
        <v>0.98</v>
      </c>
      <c r="E20473">
        <v>1</v>
      </c>
      <c r="F20473">
        <v>0.98275862068965525</v>
      </c>
      <c r="G20473">
        <v>0.86842105263157898</v>
      </c>
      <c r="H20473">
        <v>0.94666666666666666</v>
      </c>
      <c r="I20473">
        <v>0.81428571428571406</v>
      </c>
      <c r="J20473" s="1">
        <v>1</v>
      </c>
      <c r="K20473" t="s">
        <v>23243</v>
      </c>
      <c r="L20473" t="s">
        <v>64190</v>
      </c>
      <c r="M20473" t="s">
        <v>64191</v>
      </c>
    </row>
    <row r="20474" spans="1:13">
      <c r="A20474" s="1" t="s">
        <v>22491</v>
      </c>
      <c r="B20474">
        <v>3.0370722299120599E-5</v>
      </c>
      <c r="C20474" s="1">
        <v>1.14052967929363E-6</v>
      </c>
      <c r="D20474">
        <v>0</v>
      </c>
      <c r="E20474">
        <v>8.5365853658536606E-2</v>
      </c>
      <c r="F20474">
        <v>0</v>
      </c>
      <c r="G20474">
        <v>0</v>
      </c>
      <c r="H20474">
        <v>0</v>
      </c>
      <c r="I20474">
        <v>0</v>
      </c>
      <c r="J20474" s="1" t="s">
        <v>23229</v>
      </c>
      <c r="K20474" t="s">
        <v>23241</v>
      </c>
      <c r="L20474" t="s">
        <v>64192</v>
      </c>
      <c r="M20474" t="s">
        <v>64193</v>
      </c>
    </row>
    <row r="20475" spans="1:13">
      <c r="A20475" s="1" t="s">
        <v>22492</v>
      </c>
      <c r="B20475">
        <v>3.70496899020089E-4</v>
      </c>
      <c r="C20475" s="1">
        <v>2.31038808374174E-6</v>
      </c>
      <c r="D20475">
        <v>1</v>
      </c>
      <c r="E20475">
        <v>0.99479166666666696</v>
      </c>
      <c r="F20475">
        <v>0.21122994652406399</v>
      </c>
      <c r="G20475">
        <v>0.89622641509433998</v>
      </c>
      <c r="H20475">
        <v>8.6363636363636406E-2</v>
      </c>
      <c r="I20475">
        <v>0.78151260504201703</v>
      </c>
      <c r="J20475" s="1" t="s">
        <v>23229</v>
      </c>
      <c r="K20475" t="s">
        <v>23241</v>
      </c>
      <c r="L20475" t="s">
        <v>64194</v>
      </c>
      <c r="M20475" t="s">
        <v>64195</v>
      </c>
    </row>
    <row r="20476" spans="1:13">
      <c r="A20476" s="1" t="s">
        <v>22493</v>
      </c>
      <c r="B20476">
        <v>1.0697421938855401E-5</v>
      </c>
      <c r="C20476" s="1">
        <v>6.9792642980019906E-8</v>
      </c>
      <c r="D20476">
        <v>0</v>
      </c>
      <c r="E20476">
        <v>5.2631578947368403E-3</v>
      </c>
      <c r="F20476">
        <v>0.19680851063829799</v>
      </c>
      <c r="G20476">
        <v>1.7543859649122799E-2</v>
      </c>
      <c r="H20476">
        <v>0.31140350877193002</v>
      </c>
      <c r="I20476">
        <v>5.83333333333333E-2</v>
      </c>
      <c r="J20476" s="1">
        <v>0</v>
      </c>
      <c r="K20476" t="s">
        <v>23238</v>
      </c>
      <c r="L20476" t="s">
        <v>64196</v>
      </c>
      <c r="M20476" t="s">
        <v>64197</v>
      </c>
    </row>
    <row r="20477" spans="1:13">
      <c r="A20477" s="1" t="s">
        <v>22494</v>
      </c>
      <c r="B20477">
        <v>1.49734747911166E-4</v>
      </c>
      <c r="C20477" s="1">
        <v>3.19470284945518E-4</v>
      </c>
      <c r="D20477">
        <v>1</v>
      </c>
      <c r="E20477">
        <v>1</v>
      </c>
      <c r="F20477">
        <v>0.84931506849315097</v>
      </c>
      <c r="G20477">
        <v>1</v>
      </c>
      <c r="H20477">
        <v>0.62280701754386003</v>
      </c>
      <c r="I20477">
        <v>0.98958333333333304</v>
      </c>
      <c r="J20477" s="1">
        <v>1</v>
      </c>
      <c r="K20477" t="s">
        <v>23239</v>
      </c>
      <c r="L20477" t="s">
        <v>64198</v>
      </c>
      <c r="M20477" t="s">
        <v>64199</v>
      </c>
    </row>
    <row r="20478" spans="1:13">
      <c r="A20478" s="1" t="s">
        <v>22495</v>
      </c>
      <c r="B20478">
        <v>3.21226499051341E-6</v>
      </c>
      <c r="C20478" s="1">
        <v>7.6856928967330196E-8</v>
      </c>
      <c r="D20478">
        <v>0.984375</v>
      </c>
      <c r="E20478">
        <v>1</v>
      </c>
      <c r="F20478">
        <v>0.994871794871795</v>
      </c>
      <c r="G20478">
        <v>0.97321428571428603</v>
      </c>
      <c r="H20478">
        <v>0.99107142857142905</v>
      </c>
      <c r="I20478">
        <v>0.95652173913043503</v>
      </c>
      <c r="J20478" s="1">
        <v>0.59090909090909105</v>
      </c>
      <c r="K20478" t="s">
        <v>23238</v>
      </c>
      <c r="L20478" t="s">
        <v>64200</v>
      </c>
      <c r="M20478" t="s">
        <v>64201</v>
      </c>
    </row>
    <row r="20479" spans="1:13">
      <c r="A20479" s="1" t="s">
        <v>22496</v>
      </c>
      <c r="B20479">
        <v>5.8225211118704501E-5</v>
      </c>
      <c r="C20479" s="1">
        <v>2.09934132871242E-4</v>
      </c>
      <c r="D20479">
        <v>0.14583333333333301</v>
      </c>
      <c r="E20479">
        <v>0.17105263157894701</v>
      </c>
      <c r="F20479">
        <v>0.26515151515151503</v>
      </c>
      <c r="G20479">
        <v>0.3125</v>
      </c>
      <c r="H20479">
        <v>0.53472222222222199</v>
      </c>
      <c r="I20479">
        <v>0.58974358974358998</v>
      </c>
      <c r="J20479" s="1" t="s">
        <v>23229</v>
      </c>
      <c r="K20479" t="s">
        <v>23242</v>
      </c>
      <c r="L20479" t="s">
        <v>64202</v>
      </c>
      <c r="M20479" t="s">
        <v>64203</v>
      </c>
    </row>
    <row r="20480" spans="1:13">
      <c r="A20480" s="1" t="s">
        <v>22497</v>
      </c>
      <c r="B20480">
        <v>3.1153203939548601E-6</v>
      </c>
      <c r="C20480" s="1">
        <v>1.31128324895532E-5</v>
      </c>
      <c r="D20480">
        <v>0.25806451612903197</v>
      </c>
      <c r="E20480">
        <v>0.29518072289156599</v>
      </c>
      <c r="F20480">
        <v>0.463576158940397</v>
      </c>
      <c r="G20480">
        <v>0.12765957446808501</v>
      </c>
      <c r="H20480">
        <v>0.51190476190476197</v>
      </c>
      <c r="I20480">
        <v>0.25581395348837199</v>
      </c>
      <c r="J20480" s="1">
        <v>4.5454545454545497E-2</v>
      </c>
      <c r="K20480" t="s">
        <v>23240</v>
      </c>
      <c r="L20480" t="s">
        <v>64204</v>
      </c>
      <c r="M20480" t="s">
        <v>64205</v>
      </c>
    </row>
    <row r="20481" spans="1:13">
      <c r="A20481" s="1" t="s">
        <v>22498</v>
      </c>
      <c r="B20481">
        <v>3.2820333051118602E-7</v>
      </c>
      <c r="C20481" s="1">
        <v>9.0175737856646804E-5</v>
      </c>
      <c r="D20481">
        <v>0</v>
      </c>
      <c r="E20481">
        <v>0</v>
      </c>
      <c r="F20481">
        <v>5.1282051282051299E-3</v>
      </c>
      <c r="G20481">
        <v>0.55555555555555602</v>
      </c>
      <c r="H20481">
        <v>1.3636363636363599E-2</v>
      </c>
      <c r="I20481">
        <v>0.194444444444444</v>
      </c>
      <c r="J20481" s="1" t="s">
        <v>23229</v>
      </c>
      <c r="K20481" t="s">
        <v>23241</v>
      </c>
      <c r="L20481" t="s">
        <v>64206</v>
      </c>
      <c r="M20481" t="s">
        <v>64207</v>
      </c>
    </row>
    <row r="20482" spans="1:13">
      <c r="A20482" s="1" t="s">
        <v>22499</v>
      </c>
      <c r="B20482">
        <v>5.6888723107259097E-5</v>
      </c>
      <c r="C20482" s="1">
        <v>1.5939906275435001E-4</v>
      </c>
      <c r="D20482">
        <v>0.15384615384615399</v>
      </c>
      <c r="E20482">
        <v>8.4615384615384606E-2</v>
      </c>
      <c r="F20482">
        <v>0.45806451612903198</v>
      </c>
      <c r="G20482">
        <v>1.4285714285714299E-2</v>
      </c>
      <c r="H20482">
        <v>0.42763157894736797</v>
      </c>
      <c r="I20482">
        <v>3.6363636363636397E-2</v>
      </c>
      <c r="J20482" s="1">
        <v>0</v>
      </c>
      <c r="K20482" t="s">
        <v>23242</v>
      </c>
      <c r="L20482" t="s">
        <v>64208</v>
      </c>
      <c r="M20482" t="s">
        <v>64209</v>
      </c>
    </row>
    <row r="20483" spans="1:13">
      <c r="A20483" s="1" t="s">
        <v>22500</v>
      </c>
      <c r="B20483">
        <v>4.8250083695073802E-8</v>
      </c>
      <c r="C20483" s="1">
        <v>6.5011070538760196E-6</v>
      </c>
      <c r="D20483">
        <v>0</v>
      </c>
      <c r="E20483">
        <v>0</v>
      </c>
      <c r="F20483">
        <v>0</v>
      </c>
      <c r="G20483">
        <v>0.11764705882352899</v>
      </c>
      <c r="H20483">
        <v>0</v>
      </c>
      <c r="I20483">
        <v>0.18181818181818199</v>
      </c>
      <c r="J20483" s="1" t="s">
        <v>23229</v>
      </c>
      <c r="K20483" t="s">
        <v>23241</v>
      </c>
      <c r="L20483" t="s">
        <v>64210</v>
      </c>
      <c r="M20483" t="s">
        <v>64211</v>
      </c>
    </row>
    <row r="20484" spans="1:13">
      <c r="A20484" s="1" t="s">
        <v>22501</v>
      </c>
      <c r="B20484">
        <v>4.1659145637864399E-7</v>
      </c>
      <c r="C20484" s="1">
        <v>6.5719482545779495E-8</v>
      </c>
      <c r="D20484">
        <v>2.7777777777777801E-2</v>
      </c>
      <c r="E20484">
        <v>0</v>
      </c>
      <c r="F20484">
        <v>0</v>
      </c>
      <c r="G20484">
        <v>0</v>
      </c>
      <c r="H20484">
        <v>0</v>
      </c>
      <c r="I20484">
        <v>0.13157894736842099</v>
      </c>
      <c r="J20484" s="1" t="s">
        <v>23229</v>
      </c>
      <c r="K20484" t="s">
        <v>23238</v>
      </c>
      <c r="L20484" t="s">
        <v>64212</v>
      </c>
      <c r="M20484" t="s">
        <v>64213</v>
      </c>
    </row>
    <row r="20485" spans="1:13">
      <c r="A20485" s="1" t="s">
        <v>22502</v>
      </c>
      <c r="B20485">
        <v>3.0683633073009397E-5</v>
      </c>
      <c r="C20485" s="1">
        <v>2.1659810350734999E-7</v>
      </c>
      <c r="D20485">
        <v>0.78846153846153799</v>
      </c>
      <c r="E20485">
        <v>0.487179487179487</v>
      </c>
      <c r="F20485">
        <v>0.70061728395061695</v>
      </c>
      <c r="G20485">
        <v>0.88235294117647101</v>
      </c>
      <c r="H20485">
        <v>0.71511627906976705</v>
      </c>
      <c r="I20485">
        <v>0.84090909090909105</v>
      </c>
      <c r="J20485" s="1">
        <v>0.94444444444444398</v>
      </c>
      <c r="K20485" t="s">
        <v>23238</v>
      </c>
      <c r="L20485" t="s">
        <v>64214</v>
      </c>
      <c r="M20485" t="s">
        <v>64215</v>
      </c>
    </row>
    <row r="20486" spans="1:13">
      <c r="A20486" s="1" t="s">
        <v>22503</v>
      </c>
      <c r="B20486">
        <v>2.02796991296447E-5</v>
      </c>
      <c r="C20486" s="1">
        <v>6.9683848159295301E-7</v>
      </c>
      <c r="D20486">
        <v>1</v>
      </c>
      <c r="E20486">
        <v>0.91666666666666696</v>
      </c>
      <c r="F20486">
        <v>1</v>
      </c>
      <c r="G20486">
        <v>1</v>
      </c>
      <c r="H20486">
        <v>1</v>
      </c>
      <c r="I20486">
        <v>1</v>
      </c>
      <c r="J20486" s="1">
        <v>1</v>
      </c>
      <c r="K20486" t="s">
        <v>23241</v>
      </c>
      <c r="L20486" t="s">
        <v>64216</v>
      </c>
      <c r="M20486" t="s">
        <v>64217</v>
      </c>
    </row>
    <row r="20487" spans="1:13">
      <c r="A20487" s="1" t="s">
        <v>22504</v>
      </c>
      <c r="B20487">
        <v>3.8028858680059398E-5</v>
      </c>
      <c r="C20487" s="1">
        <v>7.5731492732768399E-6</v>
      </c>
      <c r="D20487">
        <v>0.328125</v>
      </c>
      <c r="E20487">
        <v>0.35465116279069803</v>
      </c>
      <c r="F20487">
        <v>0.62359550561797705</v>
      </c>
      <c r="G20487">
        <v>0.64516129032258096</v>
      </c>
      <c r="H20487">
        <v>0.56024096385542199</v>
      </c>
      <c r="I20487">
        <v>0.62</v>
      </c>
      <c r="J20487" s="1" t="s">
        <v>23229</v>
      </c>
      <c r="K20487" t="s">
        <v>23237</v>
      </c>
      <c r="L20487" t="s">
        <v>64218</v>
      </c>
      <c r="M20487" t="s">
        <v>64219</v>
      </c>
    </row>
    <row r="20488" spans="1:13">
      <c r="A20488" s="1" t="s">
        <v>22505</v>
      </c>
      <c r="B20488">
        <v>1.8004759172320299E-9</v>
      </c>
      <c r="C20488" s="1">
        <v>4.6027404123326802E-8</v>
      </c>
      <c r="D20488">
        <v>1.6666666666666701E-2</v>
      </c>
      <c r="E20488">
        <v>0</v>
      </c>
      <c r="F20488">
        <v>0</v>
      </c>
      <c r="G20488">
        <v>0</v>
      </c>
      <c r="H20488">
        <v>5.74712643678161E-3</v>
      </c>
      <c r="I20488">
        <v>0</v>
      </c>
      <c r="J20488" s="1">
        <v>0</v>
      </c>
      <c r="K20488" t="s">
        <v>23238</v>
      </c>
      <c r="L20488" t="s">
        <v>64220</v>
      </c>
      <c r="M20488" t="s">
        <v>64221</v>
      </c>
    </row>
    <row r="20489" spans="1:13">
      <c r="A20489" s="1" t="s">
        <v>22506</v>
      </c>
      <c r="B20489">
        <v>9.7956813423595803E-6</v>
      </c>
      <c r="C20489" s="1">
        <v>4.2719521692635599E-5</v>
      </c>
      <c r="D20489">
        <v>0</v>
      </c>
      <c r="E20489">
        <v>0</v>
      </c>
      <c r="F20489">
        <v>0.112565445026178</v>
      </c>
      <c r="G20489">
        <v>8.7719298245613996E-3</v>
      </c>
      <c r="H20489">
        <v>3.5087719298245598E-2</v>
      </c>
      <c r="I20489">
        <v>2.89256198347107E-2</v>
      </c>
      <c r="J20489" s="1">
        <v>0</v>
      </c>
      <c r="K20489" t="s">
        <v>23241</v>
      </c>
      <c r="L20489" t="s">
        <v>64222</v>
      </c>
      <c r="M20489" t="s">
        <v>64223</v>
      </c>
    </row>
    <row r="20490" spans="1:13">
      <c r="A20490" s="1" t="s">
        <v>22507</v>
      </c>
      <c r="B20490">
        <v>6.4149168989577904E-5</v>
      </c>
      <c r="C20490" s="1">
        <v>2.8169032323172998E-5</v>
      </c>
      <c r="D20490">
        <v>0.53571428571428603</v>
      </c>
      <c r="E20490">
        <v>0.97058823529411797</v>
      </c>
      <c r="F20490">
        <v>0.92105263157894701</v>
      </c>
      <c r="G20490">
        <v>0.97413793103448298</v>
      </c>
      <c r="H20490">
        <v>0.99509803921568596</v>
      </c>
      <c r="I20490">
        <v>0.95901639344262302</v>
      </c>
      <c r="J20490" s="1">
        <v>1</v>
      </c>
      <c r="K20490" t="s">
        <v>23240</v>
      </c>
      <c r="L20490" t="s">
        <v>64224</v>
      </c>
      <c r="M20490" t="s">
        <v>64225</v>
      </c>
    </row>
    <row r="20491" spans="1:13">
      <c r="A20491" s="1" t="s">
        <v>22508</v>
      </c>
      <c r="B20491">
        <v>5.18660477871217E-5</v>
      </c>
      <c r="C20491" s="1">
        <v>8.1887182355216607E-6</v>
      </c>
      <c r="D20491">
        <v>0</v>
      </c>
      <c r="E20491">
        <v>0.18229166666666699</v>
      </c>
      <c r="F20491">
        <v>1.5384615384615399E-2</v>
      </c>
      <c r="G20491">
        <v>8.6206896551724102E-3</v>
      </c>
      <c r="H20491">
        <v>8.7719298245613996E-3</v>
      </c>
      <c r="I20491">
        <v>4.0000000000000001E-3</v>
      </c>
      <c r="J20491" s="1">
        <v>0</v>
      </c>
      <c r="K20491" t="s">
        <v>23241</v>
      </c>
      <c r="L20491" t="s">
        <v>64226</v>
      </c>
      <c r="M20491" t="s">
        <v>64227</v>
      </c>
    </row>
    <row r="20492" spans="1:13">
      <c r="A20492" s="1" t="s">
        <v>22509</v>
      </c>
      <c r="B20492">
        <v>2.58192871789677E-6</v>
      </c>
      <c r="C20492" s="1">
        <v>5.1770427450819802E-6</v>
      </c>
      <c r="D20492">
        <v>1</v>
      </c>
      <c r="E20492">
        <v>1</v>
      </c>
      <c r="F20492">
        <v>0.997435897435897</v>
      </c>
      <c r="G20492">
        <v>1</v>
      </c>
      <c r="H20492">
        <v>1</v>
      </c>
      <c r="I20492">
        <v>0.96261682242990698</v>
      </c>
      <c r="J20492" s="1" t="s">
        <v>23229</v>
      </c>
      <c r="K20492" t="s">
        <v>23238</v>
      </c>
      <c r="L20492" t="s">
        <v>64228</v>
      </c>
      <c r="M20492" t="s">
        <v>64229</v>
      </c>
    </row>
    <row r="20493" spans="1:13">
      <c r="A20493" s="1" t="s">
        <v>22510</v>
      </c>
      <c r="B20493">
        <v>3.0447252207287698E-7</v>
      </c>
      <c r="C20493" s="1">
        <v>7.4286890927537801E-6</v>
      </c>
      <c r="D20493">
        <v>0</v>
      </c>
      <c r="E20493">
        <v>0</v>
      </c>
      <c r="F20493">
        <v>2.5641025641025602E-3</v>
      </c>
      <c r="G20493">
        <v>0.27884615384615402</v>
      </c>
      <c r="H20493">
        <v>1.44230769230769E-2</v>
      </c>
      <c r="I20493">
        <v>2.1505376344085999E-2</v>
      </c>
      <c r="J20493" s="1">
        <v>0</v>
      </c>
      <c r="K20493" t="s">
        <v>23238</v>
      </c>
      <c r="L20493" t="s">
        <v>64230</v>
      </c>
      <c r="M20493" t="s">
        <v>64231</v>
      </c>
    </row>
    <row r="20494" spans="1:13">
      <c r="A20494" s="1" t="s">
        <v>22511</v>
      </c>
      <c r="B20494">
        <v>3.5746220365104702E-7</v>
      </c>
      <c r="C20494" s="1">
        <v>5.20967400444156E-7</v>
      </c>
      <c r="D20494">
        <v>1</v>
      </c>
      <c r="E20494">
        <v>1</v>
      </c>
      <c r="F20494">
        <v>0.99710982658959502</v>
      </c>
      <c r="G20494">
        <v>0.99137931034482796</v>
      </c>
      <c r="H20494">
        <v>1</v>
      </c>
      <c r="I20494">
        <v>0.99593495934959397</v>
      </c>
      <c r="J20494" s="1">
        <v>1</v>
      </c>
      <c r="K20494" t="s">
        <v>23238</v>
      </c>
      <c r="L20494" t="s">
        <v>64232</v>
      </c>
      <c r="M20494" t="s">
        <v>64233</v>
      </c>
    </row>
    <row r="20495" spans="1:13">
      <c r="A20495" s="1" t="s">
        <v>22512</v>
      </c>
      <c r="B20495">
        <v>5.6473443175149798E-6</v>
      </c>
      <c r="C20495" s="1">
        <v>1.70198495886138E-6</v>
      </c>
      <c r="D20495">
        <v>1</v>
      </c>
      <c r="E20495">
        <v>0.98958333333333304</v>
      </c>
      <c r="F20495">
        <v>0.99739583333333304</v>
      </c>
      <c r="G20495">
        <v>0.99056603773584895</v>
      </c>
      <c r="H20495">
        <v>0.99504950495049505</v>
      </c>
      <c r="I20495">
        <v>1</v>
      </c>
      <c r="J20495" s="1">
        <v>0.54545454545454497</v>
      </c>
      <c r="K20495" t="s">
        <v>23238</v>
      </c>
      <c r="L20495" t="s">
        <v>64234</v>
      </c>
      <c r="M20495" t="s">
        <v>64235</v>
      </c>
    </row>
    <row r="20496" spans="1:13">
      <c r="A20496" s="1" t="s">
        <v>22513</v>
      </c>
      <c r="B20496">
        <v>3.73088763606258E-8</v>
      </c>
      <c r="C20496" s="1">
        <v>6.4063570281383202E-6</v>
      </c>
      <c r="D20496">
        <v>7.8125E-2</v>
      </c>
      <c r="E20496">
        <v>5.7971014492753603E-2</v>
      </c>
      <c r="F20496">
        <v>6.8965517241379296E-2</v>
      </c>
      <c r="G20496">
        <v>0</v>
      </c>
      <c r="H20496">
        <v>5.2083333333333296E-3</v>
      </c>
      <c r="I20496">
        <v>0</v>
      </c>
      <c r="J20496" s="1">
        <v>0</v>
      </c>
      <c r="K20496" t="s">
        <v>23241</v>
      </c>
      <c r="L20496" t="s">
        <v>64236</v>
      </c>
      <c r="M20496" t="s">
        <v>64237</v>
      </c>
    </row>
    <row r="20497" spans="1:13">
      <c r="A20497" s="1" t="s">
        <v>22514</v>
      </c>
      <c r="B20497">
        <v>3.9697623673968401E-4</v>
      </c>
      <c r="C20497" s="1">
        <v>1.34520622214304E-5</v>
      </c>
      <c r="D20497">
        <v>1</v>
      </c>
      <c r="E20497">
        <v>0.521505376344086</v>
      </c>
      <c r="F20497">
        <v>1</v>
      </c>
      <c r="G20497">
        <v>1</v>
      </c>
      <c r="H20497">
        <v>0.97938144329896903</v>
      </c>
      <c r="I20497">
        <v>0.99425287356321801</v>
      </c>
      <c r="J20497" s="1" t="s">
        <v>23229</v>
      </c>
      <c r="K20497" t="s">
        <v>23238</v>
      </c>
      <c r="L20497" t="s">
        <v>64238</v>
      </c>
      <c r="M20497" t="s">
        <v>64239</v>
      </c>
    </row>
    <row r="20498" spans="1:13">
      <c r="A20498" s="1" t="s">
        <v>22515</v>
      </c>
      <c r="B20498">
        <v>4.0621032132110899E-5</v>
      </c>
      <c r="C20498" s="1">
        <v>6.3309579667980906E-5</v>
      </c>
      <c r="D20498">
        <v>1</v>
      </c>
      <c r="E20498">
        <v>1</v>
      </c>
      <c r="F20498">
        <v>0.78965517241379302</v>
      </c>
      <c r="G20498">
        <v>1</v>
      </c>
      <c r="H20498">
        <v>0.953125</v>
      </c>
      <c r="I20498">
        <v>1</v>
      </c>
      <c r="J20498" s="1">
        <v>1</v>
      </c>
      <c r="K20498" t="s">
        <v>23238</v>
      </c>
      <c r="L20498" t="s">
        <v>64240</v>
      </c>
      <c r="M20498" t="s">
        <v>64241</v>
      </c>
    </row>
    <row r="20499" spans="1:13">
      <c r="A20499" s="1" t="s">
        <v>22516</v>
      </c>
      <c r="B20499">
        <v>1.39824529567895E-4</v>
      </c>
      <c r="C20499" s="1">
        <v>2.3178824442633199E-5</v>
      </c>
      <c r="D20499">
        <v>0.94827586206896597</v>
      </c>
      <c r="E20499">
        <v>0.79444444444444395</v>
      </c>
      <c r="F20499">
        <v>0.99576271186440701</v>
      </c>
      <c r="G20499">
        <v>0.99122807017543901</v>
      </c>
      <c r="H20499">
        <v>0.99504950495049505</v>
      </c>
      <c r="I20499">
        <v>0.99438202247190999</v>
      </c>
      <c r="J20499" s="1" t="s">
        <v>23229</v>
      </c>
      <c r="K20499" t="s">
        <v>23241</v>
      </c>
      <c r="L20499" t="s">
        <v>64242</v>
      </c>
      <c r="M20499" t="s">
        <v>64243</v>
      </c>
    </row>
    <row r="20500" spans="1:13">
      <c r="A20500" s="1" t="s">
        <v>22517</v>
      </c>
      <c r="B20500">
        <v>4.7126650290558598E-7</v>
      </c>
      <c r="C20500" s="1">
        <v>4.90070319052318E-5</v>
      </c>
      <c r="D20500">
        <v>1</v>
      </c>
      <c r="E20500">
        <v>1</v>
      </c>
      <c r="F20500">
        <v>0.95517241379310303</v>
      </c>
      <c r="G20500">
        <v>1</v>
      </c>
      <c r="H20500">
        <v>0.69791666666666696</v>
      </c>
      <c r="I20500">
        <v>0.8</v>
      </c>
      <c r="J20500" s="1" t="s">
        <v>23229</v>
      </c>
      <c r="K20500" t="s">
        <v>23239</v>
      </c>
      <c r="L20500" t="s">
        <v>64244</v>
      </c>
      <c r="M20500" t="s">
        <v>64245</v>
      </c>
    </row>
    <row r="20501" spans="1:13">
      <c r="A20501" s="1" t="s">
        <v>22518</v>
      </c>
      <c r="B20501">
        <v>0</v>
      </c>
      <c r="C20501" s="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 s="1" t="s">
        <v>23229</v>
      </c>
      <c r="K20501" t="s">
        <v>23242</v>
      </c>
      <c r="L20501" t="s">
        <v>64246</v>
      </c>
      <c r="M20501" t="s">
        <v>64247</v>
      </c>
    </row>
    <row r="20502" spans="1:13">
      <c r="A20502" s="1" t="s">
        <v>22519</v>
      </c>
      <c r="B20502">
        <v>1.0416154105648399E-8</v>
      </c>
      <c r="C20502" s="1">
        <v>2.4488267196248199E-11</v>
      </c>
      <c r="D20502">
        <v>1</v>
      </c>
      <c r="E20502">
        <v>0.98809523809523803</v>
      </c>
      <c r="F20502">
        <v>1</v>
      </c>
      <c r="G20502">
        <v>1</v>
      </c>
      <c r="H20502">
        <v>1</v>
      </c>
      <c r="I20502">
        <v>1</v>
      </c>
      <c r="J20502" s="1">
        <v>0.88888888888888895</v>
      </c>
      <c r="K20502" t="s">
        <v>23241</v>
      </c>
      <c r="L20502" t="s">
        <v>64248</v>
      </c>
      <c r="M20502" t="s">
        <v>64249</v>
      </c>
    </row>
    <row r="20503" spans="1:13">
      <c r="A20503" s="1" t="s">
        <v>22520</v>
      </c>
      <c r="B20503">
        <v>9.02141236059431E-7</v>
      </c>
      <c r="C20503" s="1">
        <v>2.73115360187318E-8</v>
      </c>
      <c r="D20503">
        <v>0.98387096774193505</v>
      </c>
      <c r="E20503">
        <v>1</v>
      </c>
      <c r="F20503">
        <v>0.99731182795698903</v>
      </c>
      <c r="G20503">
        <v>1</v>
      </c>
      <c r="H20503">
        <v>1</v>
      </c>
      <c r="I20503">
        <v>0.98979591836734704</v>
      </c>
      <c r="J20503" s="1">
        <v>0.1875</v>
      </c>
      <c r="K20503" t="s">
        <v>23241</v>
      </c>
      <c r="L20503" t="s">
        <v>64250</v>
      </c>
      <c r="M20503" t="s">
        <v>64251</v>
      </c>
    </row>
    <row r="20504" spans="1:13">
      <c r="A20504" s="1" t="s">
        <v>22521</v>
      </c>
      <c r="B20504">
        <v>1.7829023329602801E-5</v>
      </c>
      <c r="C20504" s="1">
        <v>9.9727668723603597E-6</v>
      </c>
      <c r="D20504">
        <v>0</v>
      </c>
      <c r="E20504">
        <v>0</v>
      </c>
      <c r="F20504">
        <v>7.4585635359115998E-2</v>
      </c>
      <c r="G20504">
        <v>0</v>
      </c>
      <c r="H20504">
        <v>1.6666666666666701E-2</v>
      </c>
      <c r="I20504">
        <v>0</v>
      </c>
      <c r="J20504" s="1" t="s">
        <v>23229</v>
      </c>
      <c r="K20504" t="s">
        <v>23237</v>
      </c>
      <c r="L20504" t="s">
        <v>64252</v>
      </c>
      <c r="M20504" t="s">
        <v>64253</v>
      </c>
    </row>
    <row r="20505" spans="1:13">
      <c r="A20505" s="1" t="s">
        <v>22522</v>
      </c>
      <c r="B20505">
        <v>5.9282429329683E-8</v>
      </c>
      <c r="C20505" s="1">
        <v>3.0680466168980398E-6</v>
      </c>
      <c r="D20505">
        <v>1</v>
      </c>
      <c r="E20505">
        <v>1</v>
      </c>
      <c r="F20505">
        <v>1</v>
      </c>
      <c r="G20505">
        <v>0.99137931034482796</v>
      </c>
      <c r="H20505">
        <v>0.99561403508771895</v>
      </c>
      <c r="I20505">
        <v>0.98799999999999999</v>
      </c>
      <c r="J20505" s="1">
        <v>0.36363636363636398</v>
      </c>
      <c r="K20505" t="s">
        <v>23238</v>
      </c>
      <c r="L20505" t="s">
        <v>64254</v>
      </c>
      <c r="M20505" t="s">
        <v>64255</v>
      </c>
    </row>
    <row r="20506" spans="1:13">
      <c r="A20506" s="1" t="s">
        <v>22523</v>
      </c>
      <c r="B20506">
        <v>4.1744337745136002E-6</v>
      </c>
      <c r="C20506" s="1">
        <v>4.0579779908863898E-7</v>
      </c>
      <c r="D20506">
        <v>0.92857142857142905</v>
      </c>
      <c r="E20506">
        <v>0.99295774647887303</v>
      </c>
      <c r="F20506">
        <v>0.79276315789473695</v>
      </c>
      <c r="G20506">
        <v>0.95833333333333304</v>
      </c>
      <c r="H20506">
        <v>0.71153846153846201</v>
      </c>
      <c r="I20506">
        <v>0.91176470588235303</v>
      </c>
      <c r="J20506" s="1">
        <v>1</v>
      </c>
      <c r="K20506" t="s">
        <v>23238</v>
      </c>
      <c r="L20506" t="s">
        <v>64256</v>
      </c>
      <c r="M20506" t="s">
        <v>64257</v>
      </c>
    </row>
    <row r="20507" spans="1:13">
      <c r="A20507" s="1" t="s">
        <v>22524</v>
      </c>
      <c r="B20507">
        <v>7.3788977511590903E-6</v>
      </c>
      <c r="C20507" s="1">
        <v>2.86446783972311E-5</v>
      </c>
      <c r="D20507">
        <v>0.984375</v>
      </c>
      <c r="E20507">
        <v>0.98958333333333304</v>
      </c>
      <c r="F20507">
        <v>0.987179487179487</v>
      </c>
      <c r="G20507">
        <v>0.61206896551724099</v>
      </c>
      <c r="H20507">
        <v>0.97368421052631604</v>
      </c>
      <c r="I20507">
        <v>0.82799999999999996</v>
      </c>
      <c r="J20507" s="1">
        <v>1</v>
      </c>
      <c r="K20507" t="s">
        <v>23240</v>
      </c>
      <c r="L20507" t="s">
        <v>64258</v>
      </c>
      <c r="M20507" t="s">
        <v>64259</v>
      </c>
    </row>
    <row r="20508" spans="1:13">
      <c r="A20508" s="1" t="s">
        <v>22525</v>
      </c>
      <c r="B20508">
        <v>1.6410648124196399E-4</v>
      </c>
      <c r="C20508" s="1">
        <v>7.2416995131744205E-7</v>
      </c>
      <c r="D20508">
        <v>0.765625</v>
      </c>
      <c r="E20508">
        <v>0.96703296703296704</v>
      </c>
      <c r="F20508">
        <v>0.84615384615384603</v>
      </c>
      <c r="G20508">
        <v>0.96</v>
      </c>
      <c r="H20508">
        <v>0.95982142857142905</v>
      </c>
      <c r="I20508">
        <v>0.83613445378151297</v>
      </c>
      <c r="J20508" s="1">
        <v>1</v>
      </c>
      <c r="K20508" t="s">
        <v>23238</v>
      </c>
      <c r="L20508" t="s">
        <v>64260</v>
      </c>
      <c r="M20508" t="s">
        <v>64261</v>
      </c>
    </row>
    <row r="20509" spans="1:13">
      <c r="A20509" s="1" t="s">
        <v>22526</v>
      </c>
      <c r="B20509">
        <v>3.63092870958438E-9</v>
      </c>
      <c r="C20509" s="1">
        <v>2.8300315800285599E-8</v>
      </c>
      <c r="D20509">
        <v>1</v>
      </c>
      <c r="E20509">
        <v>0.987341772151899</v>
      </c>
      <c r="F20509">
        <v>1</v>
      </c>
      <c r="G20509">
        <v>1</v>
      </c>
      <c r="H20509">
        <v>1</v>
      </c>
      <c r="I20509">
        <v>1</v>
      </c>
      <c r="J20509" s="1" t="s">
        <v>23229</v>
      </c>
      <c r="K20509" t="s">
        <v>23240</v>
      </c>
      <c r="L20509" t="s">
        <v>64262</v>
      </c>
      <c r="M20509" t="s">
        <v>64263</v>
      </c>
    </row>
    <row r="20510" spans="1:13">
      <c r="A20510" s="1" t="s">
        <v>22527</v>
      </c>
      <c r="B20510">
        <v>2.3356554452735899E-6</v>
      </c>
      <c r="C20510" s="1">
        <v>1.7720566142805901E-5</v>
      </c>
      <c r="D20510">
        <v>3.125E-2</v>
      </c>
      <c r="E20510">
        <v>1.5625E-2</v>
      </c>
      <c r="F20510">
        <v>5.6410256410256397E-2</v>
      </c>
      <c r="G20510">
        <v>8.6206896551724102E-3</v>
      </c>
      <c r="H20510">
        <v>8.7719298245613996E-3</v>
      </c>
      <c r="I20510">
        <v>4.0000000000000001E-3</v>
      </c>
      <c r="J20510" s="1">
        <v>0</v>
      </c>
      <c r="K20510" t="s">
        <v>23238</v>
      </c>
      <c r="L20510" t="s">
        <v>64264</v>
      </c>
      <c r="M20510" t="s">
        <v>64265</v>
      </c>
    </row>
    <row r="20511" spans="1:13">
      <c r="A20511" s="1" t="s">
        <v>22528</v>
      </c>
      <c r="B20511">
        <v>2.2792643832826901E-6</v>
      </c>
      <c r="C20511" s="1">
        <v>3.9438971253272501E-5</v>
      </c>
      <c r="D20511">
        <v>0.98214285714285698</v>
      </c>
      <c r="E20511">
        <v>1</v>
      </c>
      <c r="F20511">
        <v>0.993506493506494</v>
      </c>
      <c r="G20511">
        <v>0.97058823529411797</v>
      </c>
      <c r="H20511">
        <v>0.949367088607595</v>
      </c>
      <c r="I20511">
        <v>0.89655172413793105</v>
      </c>
      <c r="J20511" s="1">
        <v>1</v>
      </c>
      <c r="K20511" t="s">
        <v>23240</v>
      </c>
      <c r="L20511" t="s">
        <v>64266</v>
      </c>
      <c r="M20511" t="s">
        <v>64267</v>
      </c>
    </row>
    <row r="20512" spans="1:13">
      <c r="A20512" s="1" t="s">
        <v>22529</v>
      </c>
      <c r="B20512">
        <v>1.15121892439689E-5</v>
      </c>
      <c r="C20512" s="1">
        <v>6.9568040025782297E-7</v>
      </c>
      <c r="D20512">
        <v>1</v>
      </c>
      <c r="E20512">
        <v>0.98958333333333304</v>
      </c>
      <c r="F20512">
        <v>0.997435897435897</v>
      </c>
      <c r="G20512">
        <v>0.9</v>
      </c>
      <c r="H20512">
        <v>0.99553571428571397</v>
      </c>
      <c r="I20512">
        <v>0.98230088495575196</v>
      </c>
      <c r="J20512" s="1">
        <v>1</v>
      </c>
      <c r="K20512" t="s">
        <v>23238</v>
      </c>
      <c r="L20512" t="s">
        <v>64268</v>
      </c>
      <c r="M20512" t="s">
        <v>64269</v>
      </c>
    </row>
    <row r="20513" spans="1:13">
      <c r="A20513" s="1" t="s">
        <v>22530</v>
      </c>
      <c r="B20513">
        <v>8.8470655429410193E-5</v>
      </c>
      <c r="C20513" s="1">
        <v>1.2735553642084E-5</v>
      </c>
      <c r="D20513">
        <v>0.91935483870967705</v>
      </c>
      <c r="E20513">
        <v>0.89673913043478304</v>
      </c>
      <c r="F20513">
        <v>0.96373056994818695</v>
      </c>
      <c r="G20513">
        <v>0.99056603773584895</v>
      </c>
      <c r="H20513">
        <v>0.99532710280373804</v>
      </c>
      <c r="I20513">
        <v>0.99</v>
      </c>
      <c r="J20513" s="1">
        <v>1</v>
      </c>
      <c r="K20513" t="s">
        <v>23238</v>
      </c>
      <c r="L20513" t="s">
        <v>64270</v>
      </c>
      <c r="M20513" t="s">
        <v>64271</v>
      </c>
    </row>
    <row r="20514" spans="1:13">
      <c r="A20514" s="1" t="s">
        <v>22531</v>
      </c>
      <c r="B20514">
        <v>1.9499579342134899E-8</v>
      </c>
      <c r="C20514" s="1">
        <v>1.35187477784662E-4</v>
      </c>
      <c r="D20514">
        <v>0</v>
      </c>
      <c r="E20514">
        <v>1.58730158730159E-2</v>
      </c>
      <c r="F20514">
        <v>3.125E-2</v>
      </c>
      <c r="G20514">
        <v>9.6153846153846194E-3</v>
      </c>
      <c r="H20514">
        <v>0.234848484848485</v>
      </c>
      <c r="I20514">
        <v>5.4878048780487798E-2</v>
      </c>
      <c r="J20514" s="1">
        <v>0</v>
      </c>
      <c r="K20514" t="s">
        <v>23238</v>
      </c>
      <c r="L20514" t="s">
        <v>64272</v>
      </c>
      <c r="M20514" t="s">
        <v>64273</v>
      </c>
    </row>
    <row r="20515" spans="1:13">
      <c r="A20515" s="1" t="s">
        <v>22532</v>
      </c>
      <c r="B20515">
        <v>4.8922575718193596E-7</v>
      </c>
      <c r="C20515" s="1">
        <v>5.7666374604896995E-10</v>
      </c>
      <c r="D20515">
        <v>1</v>
      </c>
      <c r="E20515">
        <v>1</v>
      </c>
      <c r="F20515">
        <v>0.99236641221374</v>
      </c>
      <c r="G20515">
        <v>0.97058823529411797</v>
      </c>
      <c r="H20515">
        <v>1</v>
      </c>
      <c r="I20515">
        <v>0.96875</v>
      </c>
      <c r="J20515" s="1" t="s">
        <v>23229</v>
      </c>
      <c r="K20515" t="s">
        <v>23241</v>
      </c>
      <c r="L20515" t="s">
        <v>64274</v>
      </c>
      <c r="M20515" t="s">
        <v>64275</v>
      </c>
    </row>
    <row r="20516" spans="1:13">
      <c r="A20516" s="1" t="s">
        <v>22533</v>
      </c>
      <c r="B20516">
        <v>2.31283835172757E-4</v>
      </c>
      <c r="C20516" s="1">
        <v>1.17309656707941E-5</v>
      </c>
      <c r="D20516">
        <v>0.88709677419354804</v>
      </c>
      <c r="E20516">
        <v>0.72105263157894695</v>
      </c>
      <c r="F20516">
        <v>0.98969072164948502</v>
      </c>
      <c r="G20516">
        <v>0.97222222222222199</v>
      </c>
      <c r="H20516">
        <v>0.99557522123893805</v>
      </c>
      <c r="I20516">
        <v>0.99514563106796095</v>
      </c>
      <c r="J20516" s="1">
        <v>1</v>
      </c>
      <c r="K20516" t="s">
        <v>23241</v>
      </c>
      <c r="L20516" t="s">
        <v>64276</v>
      </c>
      <c r="M20516" t="s">
        <v>64277</v>
      </c>
    </row>
    <row r="20517" spans="1:13">
      <c r="A20517" s="1" t="s">
        <v>22534</v>
      </c>
      <c r="B20517">
        <v>1.00101938332831E-8</v>
      </c>
      <c r="C20517" s="1">
        <v>1.6157998493526701E-7</v>
      </c>
      <c r="D20517">
        <v>0</v>
      </c>
      <c r="E20517">
        <v>0</v>
      </c>
      <c r="F20517">
        <v>1.03092783505155E-2</v>
      </c>
      <c r="G20517">
        <v>0</v>
      </c>
      <c r="H20517">
        <v>0</v>
      </c>
      <c r="I20517">
        <v>0</v>
      </c>
      <c r="J20517" s="1">
        <v>0</v>
      </c>
      <c r="K20517" t="s">
        <v>23241</v>
      </c>
      <c r="L20517" t="s">
        <v>64278</v>
      </c>
      <c r="M20517" t="s">
        <v>64279</v>
      </c>
    </row>
    <row r="20518" spans="1:13">
      <c r="A20518" s="1" t="s">
        <v>22535</v>
      </c>
      <c r="B20518">
        <v>8.9322212643496495E-7</v>
      </c>
      <c r="C20518" s="1">
        <v>4.18706846982722E-6</v>
      </c>
      <c r="D20518">
        <v>0</v>
      </c>
      <c r="E20518">
        <v>0</v>
      </c>
      <c r="F20518">
        <v>0</v>
      </c>
      <c r="G20518">
        <v>0.22857142857142901</v>
      </c>
      <c r="H20518">
        <v>0</v>
      </c>
      <c r="I20518">
        <v>0.09</v>
      </c>
      <c r="J20518" s="1">
        <v>0</v>
      </c>
      <c r="K20518" t="s">
        <v>23239</v>
      </c>
      <c r="L20518" t="s">
        <v>64280</v>
      </c>
      <c r="M20518" t="s">
        <v>64281</v>
      </c>
    </row>
    <row r="20519" spans="1:13">
      <c r="A20519" s="1" t="s">
        <v>22536</v>
      </c>
      <c r="B20519">
        <v>4.0849312381110597E-5</v>
      </c>
      <c r="C20519" s="1">
        <v>5.5768520617356597E-5</v>
      </c>
      <c r="D20519">
        <v>1.5625E-2</v>
      </c>
      <c r="E20519">
        <v>5.4347826086956503E-3</v>
      </c>
      <c r="F20519">
        <v>0.115384615384615</v>
      </c>
      <c r="G20519">
        <v>0.1125</v>
      </c>
      <c r="H20519">
        <v>0.22972972972972999</v>
      </c>
      <c r="I20519">
        <v>0.14912280701754399</v>
      </c>
      <c r="J20519" s="1">
        <v>1</v>
      </c>
      <c r="K20519" t="s">
        <v>23241</v>
      </c>
      <c r="L20519" t="s">
        <v>64282</v>
      </c>
      <c r="M20519" t="s">
        <v>64283</v>
      </c>
    </row>
    <row r="20520" spans="1:13">
      <c r="A20520" s="1" t="s">
        <v>22537</v>
      </c>
      <c r="B20520">
        <v>9.8791878933955002E-6</v>
      </c>
      <c r="C20520" s="1">
        <v>1.3870996943197399E-7</v>
      </c>
      <c r="D20520">
        <v>3.5714285714285698E-2</v>
      </c>
      <c r="E20520">
        <v>0.14285714285714299</v>
      </c>
      <c r="F20520">
        <v>0.17499999999999999</v>
      </c>
      <c r="G20520">
        <v>2.1739130434782601E-2</v>
      </c>
      <c r="H20520">
        <v>0.19662921348314599</v>
      </c>
      <c r="I20520">
        <v>2.1126760563380299E-2</v>
      </c>
      <c r="J20520" s="1">
        <v>0</v>
      </c>
      <c r="K20520" t="s">
        <v>23242</v>
      </c>
      <c r="L20520" t="s">
        <v>64284</v>
      </c>
      <c r="M20520" t="s">
        <v>64285</v>
      </c>
    </row>
    <row r="20521" spans="1:13">
      <c r="A20521" s="1" t="s">
        <v>22538</v>
      </c>
      <c r="B20521">
        <v>9.0959358121563198E-7</v>
      </c>
      <c r="C20521" s="1">
        <v>7.7349347115943896E-8</v>
      </c>
      <c r="D20521">
        <v>0.1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 s="1" t="s">
        <v>23229</v>
      </c>
      <c r="K20521" t="s">
        <v>23238</v>
      </c>
      <c r="L20521" t="s">
        <v>64286</v>
      </c>
      <c r="M20521" t="s">
        <v>64287</v>
      </c>
    </row>
    <row r="20522" spans="1:13">
      <c r="A20522" s="1" t="s">
        <v>22539</v>
      </c>
      <c r="B20522">
        <v>4.1142090764517699E-6</v>
      </c>
      <c r="C20522" s="1">
        <v>5.0181930795902901E-6</v>
      </c>
      <c r="D20522">
        <v>1.7857142857142901E-2</v>
      </c>
      <c r="E20522">
        <v>0.234939759036145</v>
      </c>
      <c r="F20522">
        <v>0</v>
      </c>
      <c r="G20522">
        <v>0</v>
      </c>
      <c r="H20522">
        <v>0</v>
      </c>
      <c r="I20522">
        <v>0</v>
      </c>
      <c r="J20522" s="1">
        <v>0</v>
      </c>
      <c r="K20522" t="s">
        <v>23239</v>
      </c>
      <c r="L20522" t="s">
        <v>64288</v>
      </c>
      <c r="M20522" t="s">
        <v>64289</v>
      </c>
    </row>
    <row r="20523" spans="1:13">
      <c r="A20523" s="1" t="s">
        <v>22540</v>
      </c>
      <c r="B20523">
        <v>2.8968101094400598E-4</v>
      </c>
      <c r="C20523" s="1">
        <v>1.2208667206047301E-4</v>
      </c>
      <c r="D20523">
        <v>0.96875</v>
      </c>
      <c r="E20523">
        <v>1</v>
      </c>
      <c r="F20523">
        <v>0.62307692307692297</v>
      </c>
      <c r="G20523">
        <v>0.96491228070175405</v>
      </c>
      <c r="H20523">
        <v>0.77433628318584102</v>
      </c>
      <c r="I20523">
        <v>0.95378151260504196</v>
      </c>
      <c r="J20523" s="1">
        <v>1</v>
      </c>
      <c r="K20523" t="s">
        <v>23237</v>
      </c>
      <c r="L20523" t="s">
        <v>64290</v>
      </c>
      <c r="M20523" t="s">
        <v>64291</v>
      </c>
    </row>
    <row r="20524" spans="1:13">
      <c r="A20524" s="1" t="s">
        <v>22541</v>
      </c>
      <c r="B20524">
        <v>1.19488054332123E-7</v>
      </c>
      <c r="C20524" s="1">
        <v>2.0219719776132101E-6</v>
      </c>
      <c r="D20524">
        <v>0.98214285714285698</v>
      </c>
      <c r="E20524">
        <v>1</v>
      </c>
      <c r="F20524">
        <v>0.73188405797101497</v>
      </c>
      <c r="G20524">
        <v>1</v>
      </c>
      <c r="H20524">
        <v>0.94705882352941195</v>
      </c>
      <c r="I20524">
        <v>1</v>
      </c>
      <c r="J20524" s="1">
        <v>1</v>
      </c>
      <c r="K20524" t="s">
        <v>23241</v>
      </c>
      <c r="L20524" t="s">
        <v>64292</v>
      </c>
      <c r="M20524" t="s">
        <v>64293</v>
      </c>
    </row>
    <row r="20525" spans="1:13">
      <c r="A20525" s="1" t="s">
        <v>22542</v>
      </c>
      <c r="B20525">
        <v>1.6091766562832402E-5</v>
      </c>
      <c r="C20525" s="1">
        <v>1.02765096949088E-6</v>
      </c>
      <c r="D20525">
        <v>0.375</v>
      </c>
      <c r="E20525">
        <v>0.6</v>
      </c>
      <c r="F20525">
        <v>3.3112582781456998E-2</v>
      </c>
      <c r="G20525">
        <v>0</v>
      </c>
      <c r="H20525">
        <v>0</v>
      </c>
      <c r="I20525">
        <v>2.7027027027027001E-2</v>
      </c>
      <c r="J20525" s="1">
        <v>0</v>
      </c>
      <c r="K20525" t="s">
        <v>23242</v>
      </c>
      <c r="L20525" t="s">
        <v>64294</v>
      </c>
      <c r="M20525" t="s">
        <v>64295</v>
      </c>
    </row>
    <row r="20526" spans="1:13">
      <c r="A20526" s="1" t="s">
        <v>22543</v>
      </c>
      <c r="B20526">
        <v>7.2034936872321601E-6</v>
      </c>
      <c r="C20526" s="1">
        <v>2.8551888465981898E-7</v>
      </c>
      <c r="D20526">
        <v>1</v>
      </c>
      <c r="E20526">
        <v>1</v>
      </c>
      <c r="F20526">
        <v>0.91494845360824695</v>
      </c>
      <c r="G20526">
        <v>0.93636363636363595</v>
      </c>
      <c r="H20526">
        <v>0.92272727272727295</v>
      </c>
      <c r="I20526">
        <v>0.95945945945945899</v>
      </c>
      <c r="J20526" s="1">
        <v>0.95454545454545503</v>
      </c>
      <c r="K20526" t="s">
        <v>23238</v>
      </c>
      <c r="L20526" t="s">
        <v>64296</v>
      </c>
      <c r="M20526" t="s">
        <v>64297</v>
      </c>
    </row>
    <row r="20527" spans="1:13">
      <c r="A20527" s="1" t="s">
        <v>22544</v>
      </c>
      <c r="B20527">
        <v>1.1442352026984601E-5</v>
      </c>
      <c r="C20527" s="1">
        <v>1.2524877282426501E-4</v>
      </c>
      <c r="D20527">
        <v>0.28846153846153799</v>
      </c>
      <c r="E20527">
        <v>0.14516129032258099</v>
      </c>
      <c r="F20527">
        <v>0.95614035087719296</v>
      </c>
      <c r="G20527">
        <v>0.93333333333333302</v>
      </c>
      <c r="H20527">
        <v>0.92021276595744705</v>
      </c>
      <c r="I20527">
        <v>0.608108108108108</v>
      </c>
      <c r="J20527" s="1">
        <v>1</v>
      </c>
      <c r="K20527" t="s">
        <v>23237</v>
      </c>
      <c r="L20527" t="s">
        <v>64298</v>
      </c>
      <c r="M20527" t="s">
        <v>64299</v>
      </c>
    </row>
    <row r="20528" spans="1:13">
      <c r="A20528" s="1" t="s">
        <v>22545</v>
      </c>
      <c r="B20528">
        <v>1.72834532698372E-4</v>
      </c>
      <c r="C20528" s="1">
        <v>2.83989296599527E-5</v>
      </c>
      <c r="D20528">
        <v>0.921875</v>
      </c>
      <c r="E20528">
        <v>0.625</v>
      </c>
      <c r="F20528">
        <v>1</v>
      </c>
      <c r="G20528">
        <v>1</v>
      </c>
      <c r="H20528">
        <v>0.98230088495575196</v>
      </c>
      <c r="I20528">
        <v>1</v>
      </c>
      <c r="J20528" s="1">
        <v>1</v>
      </c>
      <c r="K20528" t="s">
        <v>23238</v>
      </c>
      <c r="L20528" t="s">
        <v>64300</v>
      </c>
      <c r="M20528" t="s">
        <v>64301</v>
      </c>
    </row>
    <row r="20529" spans="1:13">
      <c r="A20529" s="1" t="s">
        <v>22546</v>
      </c>
      <c r="B20529">
        <v>1.9452473469854098E-6</v>
      </c>
      <c r="C20529" s="1">
        <v>2.5999921108991401E-5</v>
      </c>
      <c r="D20529">
        <v>1</v>
      </c>
      <c r="E20529">
        <v>0.99479166666666696</v>
      </c>
      <c r="F20529">
        <v>0.94502617801047095</v>
      </c>
      <c r="G20529">
        <v>0.98275862068965503</v>
      </c>
      <c r="H20529">
        <v>0.82291666666666696</v>
      </c>
      <c r="I20529">
        <v>0.96610169491525399</v>
      </c>
      <c r="J20529" s="1">
        <v>1</v>
      </c>
      <c r="K20529" t="s">
        <v>23241</v>
      </c>
      <c r="L20529" t="s">
        <v>64302</v>
      </c>
      <c r="M20529" t="s">
        <v>64303</v>
      </c>
    </row>
    <row r="20530" spans="1:13">
      <c r="A20530" s="1" t="s">
        <v>22547</v>
      </c>
      <c r="B20530">
        <v>2.2591361612987401E-4</v>
      </c>
      <c r="C20530" s="1">
        <v>1.9386171164835002E-5</v>
      </c>
      <c r="D20530">
        <v>0.578125</v>
      </c>
      <c r="E20530">
        <v>0.88043478260869601</v>
      </c>
      <c r="F20530">
        <v>0.38043478260869601</v>
      </c>
      <c r="G20530">
        <v>0.65</v>
      </c>
      <c r="H20530">
        <v>0.42934782608695699</v>
      </c>
      <c r="I20530">
        <v>0.61363636363636398</v>
      </c>
      <c r="J20530" s="1">
        <v>0.15</v>
      </c>
      <c r="K20530" t="s">
        <v>23241</v>
      </c>
      <c r="L20530" t="s">
        <v>64304</v>
      </c>
      <c r="M20530" t="s">
        <v>64305</v>
      </c>
    </row>
    <row r="20531" spans="1:13">
      <c r="A20531" s="1" t="s">
        <v>22548</v>
      </c>
      <c r="B20531">
        <v>7.4432404512988001E-5</v>
      </c>
      <c r="C20531" s="1">
        <v>2.49215837833001E-6</v>
      </c>
      <c r="D20531">
        <v>0.66071428571428603</v>
      </c>
      <c r="E20531">
        <v>0.3</v>
      </c>
      <c r="F20531">
        <v>0.54205607476635498</v>
      </c>
      <c r="G20531">
        <v>0.75</v>
      </c>
      <c r="H20531">
        <v>0.73076923076923095</v>
      </c>
      <c r="I20531">
        <v>0.640625</v>
      </c>
      <c r="J20531" s="1">
        <v>0</v>
      </c>
      <c r="K20531" t="s">
        <v>23238</v>
      </c>
      <c r="L20531" t="s">
        <v>64306</v>
      </c>
      <c r="M20531" t="s">
        <v>64307</v>
      </c>
    </row>
    <row r="20532" spans="1:13">
      <c r="A20532" s="1" t="s">
        <v>22549</v>
      </c>
      <c r="B20532">
        <v>1.94559433955577E-5</v>
      </c>
      <c r="C20532" s="1">
        <v>1.26498421247873E-6</v>
      </c>
      <c r="D20532">
        <v>0.29545454545454503</v>
      </c>
      <c r="E20532">
        <v>0.53125</v>
      </c>
      <c r="F20532">
        <v>5.8441558441558399E-2</v>
      </c>
      <c r="G20532">
        <v>0</v>
      </c>
      <c r="H20532">
        <v>0</v>
      </c>
      <c r="I20532">
        <v>8.7719298245613996E-3</v>
      </c>
      <c r="J20532" s="1">
        <v>0</v>
      </c>
      <c r="K20532" t="s">
        <v>23240</v>
      </c>
      <c r="L20532" t="s">
        <v>64308</v>
      </c>
      <c r="M20532" t="s">
        <v>64309</v>
      </c>
    </row>
    <row r="20533" spans="1:13">
      <c r="A20533" s="1" t="s">
        <v>22550</v>
      </c>
      <c r="B20533">
        <v>2.6440401160091801E-8</v>
      </c>
      <c r="C20533" s="1">
        <v>1.2311313977579901E-3</v>
      </c>
      <c r="D20533">
        <v>0.515625</v>
      </c>
      <c r="E20533">
        <v>0.43010752688171999</v>
      </c>
      <c r="F20533">
        <v>0.55641025641025599</v>
      </c>
      <c r="G20533">
        <v>5.5555555555555601E-2</v>
      </c>
      <c r="H20533">
        <v>0.106481481481481</v>
      </c>
      <c r="I20533">
        <v>0.136904761904762</v>
      </c>
      <c r="J20533" s="1">
        <v>0</v>
      </c>
      <c r="K20533" t="s">
        <v>23241</v>
      </c>
      <c r="L20533" t="s">
        <v>64310</v>
      </c>
      <c r="M20533" t="s">
        <v>64311</v>
      </c>
    </row>
    <row r="20534" spans="1:13">
      <c r="A20534" s="1" t="s">
        <v>22551</v>
      </c>
      <c r="B20534">
        <v>8.5241367514870603E-6</v>
      </c>
      <c r="C20534" s="1">
        <v>1.7800738908830998E-5</v>
      </c>
      <c r="D20534">
        <v>0.967741935483871</v>
      </c>
      <c r="E20534">
        <v>0.98314606741572996</v>
      </c>
      <c r="F20534">
        <v>0.92972972972973</v>
      </c>
      <c r="G20534">
        <v>1</v>
      </c>
      <c r="H20534">
        <v>0.98888888888888904</v>
      </c>
      <c r="I20534">
        <v>0.99275362318840599</v>
      </c>
      <c r="J20534" s="1">
        <v>1</v>
      </c>
      <c r="K20534" t="s">
        <v>23238</v>
      </c>
      <c r="L20534" t="s">
        <v>64312</v>
      </c>
      <c r="M20534" t="s">
        <v>64313</v>
      </c>
    </row>
    <row r="20535" spans="1:13">
      <c r="A20535" s="1" t="s">
        <v>22552</v>
      </c>
      <c r="B20535">
        <v>3.3373033367297001E-7</v>
      </c>
      <c r="C20535" s="1">
        <v>3.2762436386251701E-5</v>
      </c>
      <c r="D20535">
        <v>0</v>
      </c>
      <c r="E20535">
        <v>0</v>
      </c>
      <c r="F20535">
        <v>0.45303867403314901</v>
      </c>
      <c r="G20535">
        <v>3.2258064516128997E-2</v>
      </c>
      <c r="H20535">
        <v>0.48148148148148101</v>
      </c>
      <c r="I20535">
        <v>8.5106382978723402E-2</v>
      </c>
      <c r="J20535" s="1">
        <v>0</v>
      </c>
      <c r="K20535" t="s">
        <v>23242</v>
      </c>
      <c r="L20535" t="s">
        <v>64314</v>
      </c>
      <c r="M20535" t="s">
        <v>64315</v>
      </c>
    </row>
    <row r="20536" spans="1:13">
      <c r="A20536" s="1" t="s">
        <v>22553</v>
      </c>
      <c r="B20536">
        <v>1.22489127263131E-5</v>
      </c>
      <c r="C20536" s="1">
        <v>6.1628771247243601E-5</v>
      </c>
      <c r="D20536">
        <v>0</v>
      </c>
      <c r="E20536">
        <v>0</v>
      </c>
      <c r="F20536">
        <v>0.86458333333333304</v>
      </c>
      <c r="G20536">
        <v>0.18</v>
      </c>
      <c r="H20536">
        <v>0.91304347826086996</v>
      </c>
      <c r="I20536">
        <v>0.44565217391304301</v>
      </c>
      <c r="J20536" s="1">
        <v>9.0909090909090898E-2</v>
      </c>
      <c r="K20536" t="s">
        <v>23239</v>
      </c>
      <c r="L20536" t="s">
        <v>64316</v>
      </c>
      <c r="M20536" t="s">
        <v>64317</v>
      </c>
    </row>
    <row r="20537" spans="1:13">
      <c r="A20537" s="1" t="s">
        <v>22554</v>
      </c>
      <c r="B20537">
        <v>8.4687673377654198E-5</v>
      </c>
      <c r="C20537" s="1">
        <v>2.4723833329867403E-4</v>
      </c>
      <c r="D20537">
        <v>0.05</v>
      </c>
      <c r="E20537">
        <v>6.5217391304347797E-2</v>
      </c>
      <c r="F20537">
        <v>0.25</v>
      </c>
      <c r="G20537">
        <v>0.2</v>
      </c>
      <c r="H20537">
        <v>5.7471264367816098E-2</v>
      </c>
      <c r="I20537">
        <v>0</v>
      </c>
      <c r="J20537" s="1">
        <v>0</v>
      </c>
      <c r="K20537" t="s">
        <v>23241</v>
      </c>
      <c r="L20537" t="s">
        <v>64318</v>
      </c>
      <c r="M20537" t="s">
        <v>64319</v>
      </c>
    </row>
    <row r="20538" spans="1:13">
      <c r="A20538" s="1" t="s">
        <v>22555</v>
      </c>
      <c r="B20538">
        <v>3.4888617924705397E-5</v>
      </c>
      <c r="C20538" s="1">
        <v>1.23508588041388E-5</v>
      </c>
      <c r="D20538">
        <v>7.4074074074074098E-2</v>
      </c>
      <c r="E20538">
        <v>0.147435897435897</v>
      </c>
      <c r="F20538">
        <v>1.35135135135135E-2</v>
      </c>
      <c r="G20538">
        <v>0</v>
      </c>
      <c r="H20538">
        <v>0</v>
      </c>
      <c r="I20538">
        <v>0</v>
      </c>
      <c r="J20538" s="1">
        <v>0</v>
      </c>
      <c r="K20538" t="s">
        <v>23241</v>
      </c>
      <c r="L20538" t="s">
        <v>64320</v>
      </c>
      <c r="M20538" t="s">
        <v>64321</v>
      </c>
    </row>
    <row r="20539" spans="1:13">
      <c r="A20539" s="1" t="s">
        <v>22556</v>
      </c>
      <c r="B20539">
        <v>5.0582935980184698E-12</v>
      </c>
      <c r="C20539" s="1">
        <v>1.10950829708514E-7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2.0833333333333301E-2</v>
      </c>
      <c r="J20539" s="1" t="s">
        <v>23229</v>
      </c>
      <c r="K20539" t="s">
        <v>23238</v>
      </c>
      <c r="L20539" t="s">
        <v>64322</v>
      </c>
      <c r="M20539" t="s">
        <v>64323</v>
      </c>
    </row>
    <row r="20540" spans="1:13">
      <c r="A20540" s="1" t="s">
        <v>22557</v>
      </c>
      <c r="B20540">
        <v>2.44897338070378E-5</v>
      </c>
      <c r="C20540" s="1">
        <v>2.9374093264593799E-5</v>
      </c>
      <c r="D20540">
        <v>0</v>
      </c>
      <c r="E20540">
        <v>0</v>
      </c>
      <c r="F20540">
        <v>0</v>
      </c>
      <c r="G20540">
        <v>0</v>
      </c>
      <c r="H20540">
        <v>0.19879518072289201</v>
      </c>
      <c r="I20540">
        <v>0</v>
      </c>
      <c r="J20540" s="1">
        <v>0</v>
      </c>
      <c r="K20540" t="s">
        <v>23238</v>
      </c>
      <c r="L20540" t="s">
        <v>64324</v>
      </c>
      <c r="M20540" t="s">
        <v>64325</v>
      </c>
    </row>
    <row r="20541" spans="1:13">
      <c r="A20541" s="1" t="s">
        <v>22558</v>
      </c>
      <c r="B20541">
        <v>1.8762929190479301E-4</v>
      </c>
      <c r="C20541" s="1">
        <v>1.3941868425143401E-9</v>
      </c>
      <c r="D20541">
        <v>0</v>
      </c>
      <c r="E20541">
        <v>0.16666666666666699</v>
      </c>
      <c r="F20541">
        <v>2.3076923076923099E-2</v>
      </c>
      <c r="G20541">
        <v>1.7543859649122799E-2</v>
      </c>
      <c r="H20541">
        <v>4.3859649122807001E-2</v>
      </c>
      <c r="I20541">
        <v>3.65853658536585E-2</v>
      </c>
      <c r="J20541" s="1">
        <v>0.13636363636363599</v>
      </c>
      <c r="K20541" t="s">
        <v>23241</v>
      </c>
      <c r="L20541" t="s">
        <v>64326</v>
      </c>
      <c r="M20541" t="s">
        <v>64327</v>
      </c>
    </row>
    <row r="20542" spans="1:13">
      <c r="A20542" s="1" t="s">
        <v>22559</v>
      </c>
      <c r="B20542">
        <v>1.22694721133057E-5</v>
      </c>
      <c r="C20542" s="1">
        <v>7.2007447231900797E-8</v>
      </c>
      <c r="D20542">
        <v>0.91666666666666696</v>
      </c>
      <c r="E20542">
        <v>0.969135802469136</v>
      </c>
      <c r="F20542">
        <v>0.99553571428571397</v>
      </c>
      <c r="G20542">
        <v>1</v>
      </c>
      <c r="H20542">
        <v>0.99324324324324298</v>
      </c>
      <c r="I20542">
        <v>1</v>
      </c>
      <c r="J20542" s="1">
        <v>1</v>
      </c>
      <c r="K20542" t="s">
        <v>23237</v>
      </c>
      <c r="L20542" t="s">
        <v>64328</v>
      </c>
      <c r="M20542" t="s">
        <v>64329</v>
      </c>
    </row>
    <row r="20543" spans="1:13">
      <c r="A20543" s="1" t="s">
        <v>22560</v>
      </c>
      <c r="B20543">
        <v>8.0191950095130904E-6</v>
      </c>
      <c r="C20543" s="1">
        <v>6.1729207051887804E-9</v>
      </c>
      <c r="D20543">
        <v>0.10344827586206901</v>
      </c>
      <c r="E20543">
        <v>1.2987012987013E-2</v>
      </c>
      <c r="F20543">
        <v>3.0120481927710802E-3</v>
      </c>
      <c r="G20543">
        <v>0</v>
      </c>
      <c r="H20543">
        <v>5.74712643678161E-3</v>
      </c>
      <c r="I20543">
        <v>2.32558139534884E-2</v>
      </c>
      <c r="J20543" s="1" t="s">
        <v>23229</v>
      </c>
      <c r="K20543" t="s">
        <v>23238</v>
      </c>
      <c r="L20543" t="s">
        <v>64330</v>
      </c>
      <c r="M20543" t="s">
        <v>64331</v>
      </c>
    </row>
    <row r="20544" spans="1:13">
      <c r="A20544" s="1" t="s">
        <v>22561</v>
      </c>
      <c r="B20544">
        <v>3.6148770246869098E-6</v>
      </c>
      <c r="C20544" s="1">
        <v>1.1668831175681701E-6</v>
      </c>
      <c r="D20544">
        <v>0.984375</v>
      </c>
      <c r="E20544">
        <v>1</v>
      </c>
      <c r="F20544">
        <v>0.93243243243243201</v>
      </c>
      <c r="G20544">
        <v>1</v>
      </c>
      <c r="H20544">
        <v>1</v>
      </c>
      <c r="I20544">
        <v>1</v>
      </c>
      <c r="J20544" s="1">
        <v>1</v>
      </c>
      <c r="K20544" t="s">
        <v>23238</v>
      </c>
      <c r="L20544" t="s">
        <v>64332</v>
      </c>
      <c r="M20544" t="s">
        <v>64333</v>
      </c>
    </row>
    <row r="20545" spans="1:13">
      <c r="A20545" s="1" t="s">
        <v>22562</v>
      </c>
      <c r="B20545">
        <v>4.8276449719455195E-7</v>
      </c>
      <c r="C20545" s="1">
        <v>8.9861295327474503E-7</v>
      </c>
      <c r="D20545">
        <v>0</v>
      </c>
      <c r="E20545">
        <v>0</v>
      </c>
      <c r="F20545">
        <v>0</v>
      </c>
      <c r="G20545">
        <v>0.24489795918367299</v>
      </c>
      <c r="H20545">
        <v>4.5871559633027499E-3</v>
      </c>
      <c r="I20545">
        <v>5.4347826086956499E-2</v>
      </c>
      <c r="J20545" s="1">
        <v>0</v>
      </c>
      <c r="K20545" t="s">
        <v>23240</v>
      </c>
      <c r="L20545" t="s">
        <v>64334</v>
      </c>
      <c r="M20545" t="s">
        <v>64335</v>
      </c>
    </row>
    <row r="20546" spans="1:13">
      <c r="A20546" s="1" t="s">
        <v>22563</v>
      </c>
      <c r="B20546">
        <v>9.1200096735963702E-6</v>
      </c>
      <c r="C20546" s="1">
        <v>2.3437112842965999E-5</v>
      </c>
      <c r="D20546">
        <v>0.75925925925925897</v>
      </c>
      <c r="E20546">
        <v>0.61111111111111105</v>
      </c>
      <c r="F20546">
        <v>1</v>
      </c>
      <c r="G20546">
        <v>0.98333333333333295</v>
      </c>
      <c r="H20546">
        <v>0.79374999999999996</v>
      </c>
      <c r="I20546">
        <v>0.74444444444444402</v>
      </c>
      <c r="J20546" s="1" t="s">
        <v>23229</v>
      </c>
      <c r="K20546" t="s">
        <v>23241</v>
      </c>
      <c r="L20546" t="s">
        <v>64336</v>
      </c>
      <c r="M20546" t="s">
        <v>64337</v>
      </c>
    </row>
    <row r="20547" spans="1:13">
      <c r="A20547" s="1" t="s">
        <v>22564</v>
      </c>
      <c r="B20547">
        <v>1.7210557692645001E-7</v>
      </c>
      <c r="C20547" s="1">
        <v>1.20933939377348E-7</v>
      </c>
      <c r="D20547">
        <v>1</v>
      </c>
      <c r="E20547">
        <v>1</v>
      </c>
      <c r="F20547">
        <v>0.886075949367089</v>
      </c>
      <c r="G20547">
        <v>1</v>
      </c>
      <c r="H20547">
        <v>0.95454545454545503</v>
      </c>
      <c r="I20547">
        <v>0.987179487179487</v>
      </c>
      <c r="J20547" s="1">
        <v>1</v>
      </c>
      <c r="K20547" t="s">
        <v>23241</v>
      </c>
      <c r="L20547" t="s">
        <v>64338</v>
      </c>
      <c r="M20547" t="s">
        <v>64339</v>
      </c>
    </row>
    <row r="20548" spans="1:13">
      <c r="A20548" s="1" t="s">
        <v>22565</v>
      </c>
      <c r="B20548">
        <v>2.1170222282283601E-6</v>
      </c>
      <c r="C20548" s="1">
        <v>1.8088280414204599E-7</v>
      </c>
      <c r="D20548">
        <v>1</v>
      </c>
      <c r="E20548">
        <v>1</v>
      </c>
      <c r="F20548">
        <v>1</v>
      </c>
      <c r="G20548">
        <v>0.91176470588235303</v>
      </c>
      <c r="H20548">
        <v>0.97413793103448298</v>
      </c>
      <c r="I20548">
        <v>0.96842105263157896</v>
      </c>
      <c r="J20548" s="1">
        <v>1</v>
      </c>
      <c r="K20548" t="s">
        <v>23239</v>
      </c>
      <c r="L20548" t="s">
        <v>64340</v>
      </c>
      <c r="M20548" t="s">
        <v>64341</v>
      </c>
    </row>
    <row r="20549" spans="1:13">
      <c r="A20549" s="1" t="s">
        <v>22566</v>
      </c>
      <c r="B20549">
        <v>7.2387682718026796E-7</v>
      </c>
      <c r="C20549" s="1">
        <v>1.9318047906626001E-6</v>
      </c>
      <c r="D20549">
        <v>0</v>
      </c>
      <c r="E20549">
        <v>0</v>
      </c>
      <c r="F20549">
        <v>0.65202702702702697</v>
      </c>
      <c r="G20549">
        <v>9.0909090909090898E-2</v>
      </c>
      <c r="H20549">
        <v>0.75</v>
      </c>
      <c r="I20549">
        <v>6.4516129032258104E-2</v>
      </c>
      <c r="J20549" s="1">
        <v>0</v>
      </c>
      <c r="K20549" t="s">
        <v>23238</v>
      </c>
      <c r="L20549" t="s">
        <v>64342</v>
      </c>
      <c r="M20549" t="s">
        <v>64343</v>
      </c>
    </row>
    <row r="20550" spans="1:13">
      <c r="A20550" s="1" t="s">
        <v>22567</v>
      </c>
      <c r="B20550">
        <v>2.45979850532964E-5</v>
      </c>
      <c r="C20550" s="1">
        <v>6.5986680569609497E-4</v>
      </c>
      <c r="D20550">
        <v>0.328125</v>
      </c>
      <c r="E20550">
        <v>0.32608695652173902</v>
      </c>
      <c r="F20550">
        <v>0.32804232804232802</v>
      </c>
      <c r="G20550">
        <v>5.5555555555555601E-2</v>
      </c>
      <c r="H20550">
        <v>0.476190476190476</v>
      </c>
      <c r="I20550">
        <v>0.5</v>
      </c>
      <c r="J20550" s="1">
        <v>0</v>
      </c>
      <c r="K20550" t="s">
        <v>23241</v>
      </c>
      <c r="L20550" t="s">
        <v>64344</v>
      </c>
      <c r="M20550" t="s">
        <v>64345</v>
      </c>
    </row>
    <row r="20551" spans="1:13">
      <c r="A20551" s="1" t="s">
        <v>22568</v>
      </c>
      <c r="B20551">
        <v>1.18507737149367E-5</v>
      </c>
      <c r="C20551" s="1">
        <v>1.8072490117916899E-4</v>
      </c>
      <c r="D20551">
        <v>0.18518518518518501</v>
      </c>
      <c r="E20551">
        <v>0.24489795918367299</v>
      </c>
      <c r="F20551">
        <v>0.29831932773109199</v>
      </c>
      <c r="G20551">
        <v>0</v>
      </c>
      <c r="H20551">
        <v>0.484615384615385</v>
      </c>
      <c r="I20551">
        <v>0.54629629629629595</v>
      </c>
      <c r="J20551" s="1">
        <v>0.2</v>
      </c>
      <c r="K20551" t="s">
        <v>23241</v>
      </c>
      <c r="L20551" t="s">
        <v>64346</v>
      </c>
      <c r="M20551" t="s">
        <v>64347</v>
      </c>
    </row>
    <row r="20552" spans="1:13">
      <c r="A20552" s="1" t="s">
        <v>22569</v>
      </c>
      <c r="B20552">
        <v>1.5143390037877201E-6</v>
      </c>
      <c r="C20552" s="1">
        <v>1.64425491570933E-7</v>
      </c>
      <c r="D20552">
        <v>1</v>
      </c>
      <c r="E20552">
        <v>0.99462365591397806</v>
      </c>
      <c r="F20552">
        <v>1</v>
      </c>
      <c r="G20552">
        <v>1</v>
      </c>
      <c r="H20552">
        <v>1</v>
      </c>
      <c r="I20552">
        <v>0.99561403508771895</v>
      </c>
      <c r="J20552" s="1">
        <v>0.72727272727272696</v>
      </c>
      <c r="K20552" t="s">
        <v>23238</v>
      </c>
      <c r="L20552" t="s">
        <v>64348</v>
      </c>
      <c r="M20552" t="s">
        <v>64349</v>
      </c>
    </row>
    <row r="20553" spans="1:13">
      <c r="A20553" s="1" t="s">
        <v>22570</v>
      </c>
      <c r="B20553">
        <v>2.7612494990803901E-8</v>
      </c>
      <c r="C20553" s="1">
        <v>2.0090592690656101E-5</v>
      </c>
      <c r="D20553">
        <v>0</v>
      </c>
      <c r="E20553">
        <v>0</v>
      </c>
      <c r="F20553">
        <v>0.01</v>
      </c>
      <c r="G20553">
        <v>9.5238095238095205E-2</v>
      </c>
      <c r="H20553">
        <v>6.9444444444444406E-2</v>
      </c>
      <c r="I20553">
        <v>0.25</v>
      </c>
      <c r="J20553" s="1" t="s">
        <v>23229</v>
      </c>
      <c r="K20553" t="s">
        <v>23241</v>
      </c>
      <c r="L20553" t="s">
        <v>64350</v>
      </c>
      <c r="M20553" t="s">
        <v>64351</v>
      </c>
    </row>
    <row r="20554" spans="1:13">
      <c r="A20554" s="1" t="s">
        <v>22571</v>
      </c>
      <c r="B20554">
        <v>1.36851698768546E-5</v>
      </c>
      <c r="C20554" s="1">
        <v>4.1832292535279698E-7</v>
      </c>
      <c r="D20554">
        <v>0.94642857142857095</v>
      </c>
      <c r="E20554">
        <v>0.98124999999999996</v>
      </c>
      <c r="F20554">
        <v>0.80337078651685401</v>
      </c>
      <c r="G20554">
        <v>1</v>
      </c>
      <c r="H20554">
        <v>0.671875</v>
      </c>
      <c r="I20554">
        <v>0.92307692307692302</v>
      </c>
      <c r="J20554" s="1">
        <v>1</v>
      </c>
      <c r="K20554" t="s">
        <v>23242</v>
      </c>
      <c r="L20554" t="s">
        <v>64352</v>
      </c>
      <c r="M20554" t="s">
        <v>64353</v>
      </c>
    </row>
    <row r="20555" spans="1:13">
      <c r="A20555" s="1" t="s">
        <v>22572</v>
      </c>
      <c r="B20555">
        <v>3.6798742819844499E-7</v>
      </c>
      <c r="C20555" s="1">
        <v>2.1208540937946E-6</v>
      </c>
      <c r="D20555">
        <v>1</v>
      </c>
      <c r="E20555">
        <v>1</v>
      </c>
      <c r="F20555">
        <v>1</v>
      </c>
      <c r="G20555">
        <v>0.73170731707317105</v>
      </c>
      <c r="H20555">
        <v>0.98295454545454497</v>
      </c>
      <c r="I20555">
        <v>0.94915254237288105</v>
      </c>
      <c r="J20555" s="1">
        <v>1</v>
      </c>
      <c r="K20555" t="s">
        <v>23241</v>
      </c>
      <c r="L20555" t="s">
        <v>64354</v>
      </c>
      <c r="M20555" t="s">
        <v>64355</v>
      </c>
    </row>
    <row r="20556" spans="1:13">
      <c r="A20556" s="1" t="s">
        <v>22573</v>
      </c>
      <c r="B20556">
        <v>8.9861175900482896E-8</v>
      </c>
      <c r="C20556" s="1">
        <v>3.1393107000987602E-5</v>
      </c>
      <c r="D20556">
        <v>0.70689655172413801</v>
      </c>
      <c r="E20556">
        <v>0.98124999999999996</v>
      </c>
      <c r="F20556">
        <v>0.91428571428571404</v>
      </c>
      <c r="G20556">
        <v>0.95</v>
      </c>
      <c r="H20556">
        <v>0.89534883720930203</v>
      </c>
      <c r="I20556">
        <v>0.82291666666666696</v>
      </c>
      <c r="J20556" s="1">
        <v>0.9375</v>
      </c>
      <c r="K20556" t="s">
        <v>23240</v>
      </c>
      <c r="L20556" t="s">
        <v>64356</v>
      </c>
      <c r="M20556" t="s">
        <v>64357</v>
      </c>
    </row>
    <row r="20557" spans="1:13">
      <c r="A20557" s="1" t="s">
        <v>22574</v>
      </c>
      <c r="B20557">
        <v>1.1850459407973001E-4</v>
      </c>
      <c r="C20557" s="1">
        <v>4.7355290387448398E-5</v>
      </c>
      <c r="D20557">
        <v>0.82758620689655205</v>
      </c>
      <c r="E20557">
        <v>0.75824175824175799</v>
      </c>
      <c r="F20557">
        <v>0.97222222222222199</v>
      </c>
      <c r="G20557">
        <v>0.97368421052631604</v>
      </c>
      <c r="H20557">
        <v>0.99473684210526303</v>
      </c>
      <c r="I20557">
        <v>0.96969696969696995</v>
      </c>
      <c r="J20557" s="1">
        <v>1</v>
      </c>
      <c r="K20557" t="s">
        <v>23241</v>
      </c>
      <c r="L20557" t="s">
        <v>64358</v>
      </c>
      <c r="M20557" t="s">
        <v>64359</v>
      </c>
    </row>
    <row r="20558" spans="1:13">
      <c r="A20558" s="1" t="s">
        <v>22575</v>
      </c>
      <c r="B20558">
        <v>4.1470555056579103E-5</v>
      </c>
      <c r="C20558" s="1">
        <v>3.3932517426110199E-4</v>
      </c>
      <c r="D20558">
        <v>0.484375</v>
      </c>
      <c r="E20558">
        <v>0.47916666666666702</v>
      </c>
      <c r="F20558">
        <v>0.58031088082901505</v>
      </c>
      <c r="G20558">
        <v>0.36363636363636398</v>
      </c>
      <c r="H20558">
        <v>0.75961538461538503</v>
      </c>
      <c r="I20558">
        <v>0.12</v>
      </c>
      <c r="J20558" s="1">
        <v>9.0909090909090898E-2</v>
      </c>
      <c r="K20558" t="s">
        <v>23241</v>
      </c>
      <c r="L20558" t="s">
        <v>64360</v>
      </c>
      <c r="M20558" t="s">
        <v>64361</v>
      </c>
    </row>
    <row r="20559" spans="1:13">
      <c r="A20559" s="1" t="s">
        <v>22576</v>
      </c>
      <c r="B20559">
        <v>2.92279257460726E-8</v>
      </c>
      <c r="C20559" s="1">
        <v>3.04389478103097E-8</v>
      </c>
      <c r="D20559">
        <v>0</v>
      </c>
      <c r="E20559">
        <v>0</v>
      </c>
      <c r="F20559">
        <v>2.8248587570621499E-3</v>
      </c>
      <c r="G20559">
        <v>0</v>
      </c>
      <c r="H20559">
        <v>0</v>
      </c>
      <c r="I20559">
        <v>0</v>
      </c>
      <c r="J20559" s="1">
        <v>0.9</v>
      </c>
      <c r="K20559" t="s">
        <v>23241</v>
      </c>
      <c r="L20559" t="s">
        <v>64362</v>
      </c>
      <c r="M20559" t="s">
        <v>64363</v>
      </c>
    </row>
    <row r="20560" spans="1:13">
      <c r="A20560" s="1" t="s">
        <v>22577</v>
      </c>
      <c r="B20560">
        <v>1.2235799041187E-5</v>
      </c>
      <c r="C20560" s="1">
        <v>3.9935200379364397E-5</v>
      </c>
      <c r="D20560">
        <v>1</v>
      </c>
      <c r="E20560">
        <v>0.98051948051948101</v>
      </c>
      <c r="F20560">
        <v>0.95588235294117696</v>
      </c>
      <c r="G20560">
        <v>0.77500000000000002</v>
      </c>
      <c r="H20560">
        <v>0.96551724137931005</v>
      </c>
      <c r="I20560">
        <v>0.85384615384615403</v>
      </c>
      <c r="J20560" s="1">
        <v>1</v>
      </c>
      <c r="K20560" t="s">
        <v>23239</v>
      </c>
      <c r="L20560" t="s">
        <v>64364</v>
      </c>
      <c r="M20560" t="s">
        <v>64365</v>
      </c>
    </row>
    <row r="20561" spans="1:13">
      <c r="A20561" s="1" t="s">
        <v>22578</v>
      </c>
      <c r="B20561">
        <v>2.8184283243958501E-4</v>
      </c>
      <c r="C20561" s="1">
        <v>6.80854060512866E-6</v>
      </c>
      <c r="D20561">
        <v>0.55555555555555602</v>
      </c>
      <c r="E20561">
        <v>0.54861111111111105</v>
      </c>
      <c r="F20561">
        <v>0.25988700564971801</v>
      </c>
      <c r="G20561">
        <v>0.43243243243243201</v>
      </c>
      <c r="H20561">
        <v>0.34408602150537598</v>
      </c>
      <c r="I20561">
        <v>0.28813559322033899</v>
      </c>
      <c r="J20561" s="1">
        <v>0</v>
      </c>
      <c r="K20561" t="s">
        <v>23241</v>
      </c>
      <c r="L20561" t="s">
        <v>64366</v>
      </c>
      <c r="M20561" t="s">
        <v>64367</v>
      </c>
    </row>
    <row r="20562" spans="1:13">
      <c r="A20562" s="1" t="s">
        <v>22579</v>
      </c>
      <c r="B20562">
        <v>1.8070216467365099E-10</v>
      </c>
      <c r="C20562" s="1">
        <v>6.8337210246318696E-7</v>
      </c>
      <c r="D20562">
        <v>0</v>
      </c>
      <c r="E20562">
        <v>0</v>
      </c>
      <c r="F20562">
        <v>0</v>
      </c>
      <c r="G20562">
        <v>0.30303030303030298</v>
      </c>
      <c r="H20562">
        <v>3.03030303030303E-2</v>
      </c>
      <c r="I20562">
        <v>0</v>
      </c>
      <c r="J20562" s="1">
        <v>0</v>
      </c>
      <c r="K20562" t="s">
        <v>23241</v>
      </c>
      <c r="L20562" t="s">
        <v>64368</v>
      </c>
      <c r="M20562" t="s">
        <v>64369</v>
      </c>
    </row>
    <row r="20563" spans="1:13">
      <c r="A20563" s="1" t="s">
        <v>22580</v>
      </c>
      <c r="B20563">
        <v>4.0428390783063302E-7</v>
      </c>
      <c r="C20563" s="1">
        <v>2.8094334646631201E-6</v>
      </c>
      <c r="D20563">
        <v>0</v>
      </c>
      <c r="E20563">
        <v>5.2631578947368403E-3</v>
      </c>
      <c r="F20563">
        <v>5.1282051282051299E-3</v>
      </c>
      <c r="G20563">
        <v>1.72413793103448E-2</v>
      </c>
      <c r="H20563">
        <v>9.0090090090090107E-3</v>
      </c>
      <c r="I20563">
        <v>3.71900826446281E-2</v>
      </c>
      <c r="J20563" s="1">
        <v>0</v>
      </c>
      <c r="K20563" t="s">
        <v>23238</v>
      </c>
      <c r="L20563" t="s">
        <v>64370</v>
      </c>
      <c r="M20563" t="s">
        <v>64371</v>
      </c>
    </row>
    <row r="20564" spans="1:13">
      <c r="A20564" s="1" t="s">
        <v>22581</v>
      </c>
      <c r="B20564">
        <v>1.35572264311758E-5</v>
      </c>
      <c r="C20564" s="1">
        <v>2.0278127730254899E-5</v>
      </c>
      <c r="D20564">
        <v>0.2</v>
      </c>
      <c r="E20564">
        <v>6.9230769230769207E-2</v>
      </c>
      <c r="F20564">
        <v>5.6497175141242903E-3</v>
      </c>
      <c r="G20564">
        <v>0</v>
      </c>
      <c r="H20564">
        <v>1.6853932584269701E-2</v>
      </c>
      <c r="I20564">
        <v>6.1224489795918401E-2</v>
      </c>
      <c r="J20564" s="1">
        <v>1</v>
      </c>
      <c r="K20564" t="s">
        <v>23241</v>
      </c>
      <c r="L20564" t="s">
        <v>64372</v>
      </c>
      <c r="M20564" t="s">
        <v>64373</v>
      </c>
    </row>
    <row r="20565" spans="1:13">
      <c r="A20565" s="1" t="s">
        <v>22582</v>
      </c>
      <c r="B20565">
        <v>6.0976898578391704E-7</v>
      </c>
      <c r="C20565" s="1">
        <v>7.9287938259536095E-7</v>
      </c>
      <c r="D20565">
        <v>1</v>
      </c>
      <c r="E20565">
        <v>0.98795180722891596</v>
      </c>
      <c r="F20565">
        <v>1</v>
      </c>
      <c r="G20565">
        <v>1</v>
      </c>
      <c r="H20565">
        <v>0.98850574712643702</v>
      </c>
      <c r="I20565">
        <v>0.98780487804878003</v>
      </c>
      <c r="J20565" s="1">
        <v>0</v>
      </c>
      <c r="K20565" t="s">
        <v>23241</v>
      </c>
      <c r="L20565" t="s">
        <v>64374</v>
      </c>
      <c r="M20565" t="s">
        <v>64375</v>
      </c>
    </row>
    <row r="20566" spans="1:13">
      <c r="A20566" s="1" t="s">
        <v>22583</v>
      </c>
      <c r="B20566">
        <v>1.43204526046307E-6</v>
      </c>
      <c r="C20566" s="1">
        <v>2.6275683198802399E-8</v>
      </c>
      <c r="D20566">
        <v>6.4516129032258104E-2</v>
      </c>
      <c r="E20566">
        <v>9.7701149425287404E-2</v>
      </c>
      <c r="F20566">
        <v>0</v>
      </c>
      <c r="G20566">
        <v>0</v>
      </c>
      <c r="H20566">
        <v>5.8139534883720903E-3</v>
      </c>
      <c r="I20566">
        <v>0</v>
      </c>
      <c r="J20566" s="1">
        <v>0</v>
      </c>
      <c r="K20566" t="s">
        <v>23241</v>
      </c>
      <c r="L20566" t="s">
        <v>64376</v>
      </c>
      <c r="M20566" t="s">
        <v>64377</v>
      </c>
    </row>
    <row r="20567" spans="1:13">
      <c r="A20567" s="1" t="s">
        <v>22584</v>
      </c>
      <c r="B20567">
        <v>4.2286408383407901E-7</v>
      </c>
      <c r="C20567" s="1">
        <v>2.07801767260309E-6</v>
      </c>
      <c r="D20567">
        <v>0</v>
      </c>
      <c r="E20567">
        <v>6.3291139240506302E-3</v>
      </c>
      <c r="F20567">
        <v>2.6178010471204199E-3</v>
      </c>
      <c r="G20567">
        <v>3.4482758620689703E-2</v>
      </c>
      <c r="H20567">
        <v>0</v>
      </c>
      <c r="I20567">
        <v>5.4945054945054897E-3</v>
      </c>
      <c r="J20567" s="1" t="s">
        <v>23229</v>
      </c>
      <c r="K20567" t="s">
        <v>23240</v>
      </c>
      <c r="L20567" t="s">
        <v>64378</v>
      </c>
      <c r="M20567" t="s">
        <v>64379</v>
      </c>
    </row>
    <row r="20568" spans="1:13">
      <c r="A20568" s="1" t="s">
        <v>22585</v>
      </c>
      <c r="B20568">
        <v>2.0224765632450798E-9</v>
      </c>
      <c r="C20568" s="1">
        <v>8.6362610383305596E-7</v>
      </c>
      <c r="D20568">
        <v>1</v>
      </c>
      <c r="E20568">
        <v>1</v>
      </c>
      <c r="F20568">
        <v>1</v>
      </c>
      <c r="G20568">
        <v>0.88235294117647101</v>
      </c>
      <c r="H20568">
        <v>0.97727272727272696</v>
      </c>
      <c r="I20568">
        <v>1</v>
      </c>
      <c r="J20568" s="1" t="s">
        <v>23229</v>
      </c>
      <c r="K20568" t="s">
        <v>23242</v>
      </c>
      <c r="L20568" t="s">
        <v>64380</v>
      </c>
      <c r="M20568" t="s">
        <v>64381</v>
      </c>
    </row>
    <row r="20569" spans="1:13">
      <c r="A20569" s="1" t="s">
        <v>22586</v>
      </c>
      <c r="B20569">
        <v>2.6987892081198201E-7</v>
      </c>
      <c r="C20569" s="1">
        <v>6.8271395170741903E-6</v>
      </c>
      <c r="D20569">
        <v>0</v>
      </c>
      <c r="E20569">
        <v>0</v>
      </c>
      <c r="F20569">
        <v>5.7471264367816098E-2</v>
      </c>
      <c r="G20569">
        <v>0</v>
      </c>
      <c r="H20569">
        <v>0</v>
      </c>
      <c r="I20569">
        <v>0</v>
      </c>
      <c r="J20569" s="1" t="s">
        <v>23229</v>
      </c>
      <c r="K20569" t="s">
        <v>23241</v>
      </c>
      <c r="L20569" t="s">
        <v>64382</v>
      </c>
      <c r="M20569" t="s">
        <v>64383</v>
      </c>
    </row>
    <row r="20570" spans="1:13">
      <c r="A20570" s="1" t="s">
        <v>22587</v>
      </c>
      <c r="B20570">
        <v>1.7240507122303101E-4</v>
      </c>
      <c r="C20570" s="1">
        <v>3.8778824430427999E-5</v>
      </c>
      <c r="D20570">
        <v>0.78125</v>
      </c>
      <c r="E20570">
        <v>0.85465116279069797</v>
      </c>
      <c r="F20570">
        <v>0.49726775956284203</v>
      </c>
      <c r="G20570">
        <v>0.65625</v>
      </c>
      <c r="H20570">
        <v>0.46808510638297901</v>
      </c>
      <c r="I20570">
        <v>0.68644067796610198</v>
      </c>
      <c r="J20570" s="1">
        <v>0.95</v>
      </c>
      <c r="K20570" t="s">
        <v>23241</v>
      </c>
      <c r="L20570" t="s">
        <v>64384</v>
      </c>
      <c r="M20570" t="s">
        <v>64385</v>
      </c>
    </row>
    <row r="20571" spans="1:13">
      <c r="A20571" s="1" t="s">
        <v>22588</v>
      </c>
      <c r="B20571">
        <v>1.93229762360803E-7</v>
      </c>
      <c r="C20571" s="1">
        <v>3.3913065949713801E-5</v>
      </c>
      <c r="D20571">
        <v>1</v>
      </c>
      <c r="E20571">
        <v>1</v>
      </c>
      <c r="F20571">
        <v>0.84502923976608202</v>
      </c>
      <c r="G20571">
        <v>0.546875</v>
      </c>
      <c r="H20571">
        <v>0.58522727272727304</v>
      </c>
      <c r="I20571">
        <v>0.73684210526315796</v>
      </c>
      <c r="J20571" s="1">
        <v>0.77272727272727304</v>
      </c>
      <c r="K20571" t="s">
        <v>23241</v>
      </c>
      <c r="L20571" t="s">
        <v>64386</v>
      </c>
      <c r="M20571" t="s">
        <v>64387</v>
      </c>
    </row>
    <row r="20572" spans="1:13">
      <c r="A20572" s="1" t="s">
        <v>22589</v>
      </c>
      <c r="B20572">
        <v>3.348439966575E-7</v>
      </c>
      <c r="C20572" s="1">
        <v>4.2439741247506298E-8</v>
      </c>
      <c r="D20572">
        <v>1</v>
      </c>
      <c r="E20572">
        <v>1</v>
      </c>
      <c r="F20572">
        <v>1</v>
      </c>
      <c r="G20572">
        <v>0.94736842105263197</v>
      </c>
      <c r="H20572">
        <v>1</v>
      </c>
      <c r="I20572">
        <v>0.97368421052631604</v>
      </c>
      <c r="J20572" s="1">
        <v>0.55000000000000004</v>
      </c>
      <c r="K20572" t="s">
        <v>23241</v>
      </c>
      <c r="L20572" t="s">
        <v>64388</v>
      </c>
      <c r="M20572" t="s">
        <v>64389</v>
      </c>
    </row>
    <row r="20573" spans="1:13">
      <c r="A20573" s="1" t="s">
        <v>22590</v>
      </c>
      <c r="B20573">
        <v>2.3514083226130799E-5</v>
      </c>
      <c r="C20573" s="1">
        <v>1.93275239666882E-5</v>
      </c>
      <c r="D20573">
        <v>0</v>
      </c>
      <c r="E20573">
        <v>1.35135135135135E-2</v>
      </c>
      <c r="F20573">
        <v>0.195266272189349</v>
      </c>
      <c r="G20573">
        <v>0</v>
      </c>
      <c r="H20573">
        <v>6.0975609756097598E-3</v>
      </c>
      <c r="I20573">
        <v>0</v>
      </c>
      <c r="J20573" s="1">
        <v>0</v>
      </c>
      <c r="K20573" t="s">
        <v>23241</v>
      </c>
      <c r="L20573" t="s">
        <v>64390</v>
      </c>
      <c r="M20573" t="s">
        <v>64391</v>
      </c>
    </row>
    <row r="20574" spans="1:13">
      <c r="A20574" s="1" t="s">
        <v>22591</v>
      </c>
      <c r="B20574">
        <v>5.6213393957548196E-6</v>
      </c>
      <c r="C20574" s="1">
        <v>1.1232523334355701E-3</v>
      </c>
      <c r="D20574">
        <v>0</v>
      </c>
      <c r="E20574">
        <v>0</v>
      </c>
      <c r="F20574">
        <v>0</v>
      </c>
      <c r="G20574">
        <v>0.79464285714285698</v>
      </c>
      <c r="H20574">
        <v>0.29047619047619</v>
      </c>
      <c r="I20574">
        <v>0.59905660377358505</v>
      </c>
      <c r="J20574" s="1" t="s">
        <v>23229</v>
      </c>
      <c r="K20574" t="s">
        <v>23241</v>
      </c>
      <c r="L20574" t="s">
        <v>64392</v>
      </c>
      <c r="M20574" t="s">
        <v>64393</v>
      </c>
    </row>
    <row r="20575" spans="1:13">
      <c r="A20575" s="1" t="s">
        <v>22592</v>
      </c>
      <c r="B20575">
        <v>1.4848456372310199E-5</v>
      </c>
      <c r="C20575" s="1">
        <v>1.04306397619878E-6</v>
      </c>
      <c r="D20575">
        <v>0</v>
      </c>
      <c r="E20575">
        <v>5.9782608695652197E-2</v>
      </c>
      <c r="F20575">
        <v>0</v>
      </c>
      <c r="G20575">
        <v>4.7619047619047603E-2</v>
      </c>
      <c r="H20575">
        <v>0</v>
      </c>
      <c r="I20575">
        <v>0</v>
      </c>
      <c r="J20575" s="1" t="s">
        <v>23229</v>
      </c>
      <c r="K20575" t="s">
        <v>23241</v>
      </c>
      <c r="L20575" t="s">
        <v>64394</v>
      </c>
      <c r="M20575" t="s">
        <v>64395</v>
      </c>
    </row>
    <row r="20576" spans="1:13">
      <c r="A20576" s="1" t="s">
        <v>22593</v>
      </c>
      <c r="B20576">
        <v>7.8305461300916296E-7</v>
      </c>
      <c r="C20576" s="1">
        <v>6.03985063383848E-6</v>
      </c>
      <c r="D20576">
        <v>1</v>
      </c>
      <c r="E20576">
        <v>1</v>
      </c>
      <c r="F20576">
        <v>1</v>
      </c>
      <c r="G20576">
        <v>0.87234042553191504</v>
      </c>
      <c r="H20576">
        <v>0.96825396825396803</v>
      </c>
      <c r="I20576">
        <v>0.875</v>
      </c>
      <c r="J20576" s="1">
        <v>1</v>
      </c>
      <c r="K20576" t="s">
        <v>23238</v>
      </c>
      <c r="L20576" t="s">
        <v>64396</v>
      </c>
      <c r="M20576" t="s">
        <v>64397</v>
      </c>
    </row>
    <row r="20577" spans="1:13">
      <c r="A20577" s="1" t="s">
        <v>22594</v>
      </c>
      <c r="B20577">
        <v>6.4944467741426502E-6</v>
      </c>
      <c r="C20577" s="1">
        <v>4.4451629311404098E-7</v>
      </c>
      <c r="D20577">
        <v>5.5555555555555601E-2</v>
      </c>
      <c r="E20577">
        <v>0</v>
      </c>
      <c r="F20577">
        <v>0</v>
      </c>
      <c r="G20577">
        <v>1.9230769230769201E-2</v>
      </c>
      <c r="H20577">
        <v>0</v>
      </c>
      <c r="I20577">
        <v>2.9411764705882401E-2</v>
      </c>
      <c r="J20577" s="1" t="s">
        <v>23229</v>
      </c>
      <c r="K20577" t="s">
        <v>23238</v>
      </c>
      <c r="L20577" t="s">
        <v>64398</v>
      </c>
      <c r="M20577" t="s">
        <v>64399</v>
      </c>
    </row>
    <row r="20578" spans="1:13">
      <c r="A20578" s="1" t="s">
        <v>22595</v>
      </c>
      <c r="B20578">
        <v>0</v>
      </c>
      <c r="C20578" s="1">
        <v>0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>
        <v>1</v>
      </c>
      <c r="J20578" s="1">
        <v>1</v>
      </c>
      <c r="K20578" t="s">
        <v>23238</v>
      </c>
      <c r="L20578" t="s">
        <v>64400</v>
      </c>
      <c r="M20578" t="s">
        <v>64401</v>
      </c>
    </row>
    <row r="20579" spans="1:13">
      <c r="A20579" s="1" t="s">
        <v>22596</v>
      </c>
      <c r="B20579">
        <v>5.2728882594059401E-7</v>
      </c>
      <c r="C20579" s="1">
        <v>1.8628630658469501E-6</v>
      </c>
      <c r="D20579">
        <v>1.5625E-2</v>
      </c>
      <c r="E20579">
        <v>0</v>
      </c>
      <c r="F20579">
        <v>2.5773195876288698E-3</v>
      </c>
      <c r="G20579">
        <v>1.88679245283019E-2</v>
      </c>
      <c r="H20579">
        <v>1.41509433962264E-2</v>
      </c>
      <c r="I20579">
        <v>9.4339622641509396E-3</v>
      </c>
      <c r="J20579" s="1">
        <v>0</v>
      </c>
      <c r="K20579" t="s">
        <v>23241</v>
      </c>
      <c r="L20579" t="s">
        <v>64402</v>
      </c>
      <c r="M20579" t="s">
        <v>64403</v>
      </c>
    </row>
    <row r="20580" spans="1:13">
      <c r="A20580" s="1" t="s">
        <v>22597</v>
      </c>
      <c r="B20580">
        <v>1.7022546859509599E-6</v>
      </c>
      <c r="C20580" s="1">
        <v>2.4745799126932999E-4</v>
      </c>
      <c r="D20580">
        <v>0.240740740740741</v>
      </c>
      <c r="E20580">
        <v>6.4705882352941196E-2</v>
      </c>
      <c r="F20580">
        <v>8.7248322147651006E-2</v>
      </c>
      <c r="G20580">
        <v>0.108695652173913</v>
      </c>
      <c r="H20580">
        <v>0.52325581395348797</v>
      </c>
      <c r="I20580">
        <v>0.22115384615384601</v>
      </c>
      <c r="J20580" s="1">
        <v>0.86363636363636398</v>
      </c>
      <c r="K20580" t="s">
        <v>23237</v>
      </c>
      <c r="L20580" t="s">
        <v>64404</v>
      </c>
      <c r="M20580" t="s">
        <v>64405</v>
      </c>
    </row>
    <row r="20581" spans="1:13">
      <c r="A20581" s="1" t="s">
        <v>22598</v>
      </c>
      <c r="B20581">
        <v>1.5992091211270399E-6</v>
      </c>
      <c r="C20581" s="1">
        <v>9.2285374021814698E-6</v>
      </c>
      <c r="D20581">
        <v>1</v>
      </c>
      <c r="E20581">
        <v>0.99479166666666696</v>
      </c>
      <c r="F20581">
        <v>0.98603351955307295</v>
      </c>
      <c r="G20581">
        <v>1</v>
      </c>
      <c r="H20581">
        <v>0.98165137614678899</v>
      </c>
      <c r="I20581">
        <v>0.97899159663865498</v>
      </c>
      <c r="J20581" s="1">
        <v>1</v>
      </c>
      <c r="K20581" t="s">
        <v>23238</v>
      </c>
      <c r="L20581" t="s">
        <v>64406</v>
      </c>
      <c r="M20581" t="s">
        <v>64407</v>
      </c>
    </row>
    <row r="20582" spans="1:13">
      <c r="A20582" s="1" t="s">
        <v>22599</v>
      </c>
      <c r="B20582">
        <v>1.6685312614006799E-4</v>
      </c>
      <c r="C20582" s="1">
        <v>2.7477823831213802E-6</v>
      </c>
      <c r="D20582">
        <v>0.86206896551724099</v>
      </c>
      <c r="E20582">
        <v>0.63541666666666696</v>
      </c>
      <c r="F20582">
        <v>0.99447513812154698</v>
      </c>
      <c r="G20582">
        <v>0.98214285714285698</v>
      </c>
      <c r="H20582">
        <v>0.98165137614678899</v>
      </c>
      <c r="I20582">
        <v>0.95833333333333304</v>
      </c>
      <c r="J20582" s="1">
        <v>1</v>
      </c>
      <c r="K20582" t="s">
        <v>23240</v>
      </c>
      <c r="L20582" t="s">
        <v>64408</v>
      </c>
      <c r="M20582" t="s">
        <v>64409</v>
      </c>
    </row>
    <row r="20583" spans="1:13">
      <c r="A20583" s="1" t="s">
        <v>22600</v>
      </c>
      <c r="B20583">
        <v>1.2232688359182899E-9</v>
      </c>
      <c r="C20583" s="1">
        <v>1.21320157355078E-7</v>
      </c>
      <c r="D20583">
        <v>4.6875E-2</v>
      </c>
      <c r="E20583">
        <v>5.2083333333333296E-3</v>
      </c>
      <c r="F20583">
        <v>5.1282051282051299E-3</v>
      </c>
      <c r="G20583">
        <v>0</v>
      </c>
      <c r="H20583">
        <v>7.9646017699115002E-2</v>
      </c>
      <c r="I20583">
        <v>6.4516129032258104E-2</v>
      </c>
      <c r="J20583" s="1">
        <v>0</v>
      </c>
      <c r="K20583" t="s">
        <v>23241</v>
      </c>
      <c r="L20583" t="s">
        <v>64410</v>
      </c>
      <c r="M20583" t="s">
        <v>64411</v>
      </c>
    </row>
    <row r="20584" spans="1:13">
      <c r="A20584" s="1" t="s">
        <v>22601</v>
      </c>
      <c r="B20584">
        <v>1.07015862578998E-5</v>
      </c>
      <c r="C20584" s="1">
        <v>1.93944285689281E-6</v>
      </c>
      <c r="D20584">
        <v>1</v>
      </c>
      <c r="E20584">
        <v>1</v>
      </c>
      <c r="F20584">
        <v>0.99479166666666696</v>
      </c>
      <c r="G20584">
        <v>1</v>
      </c>
      <c r="H20584">
        <v>1</v>
      </c>
      <c r="I20584">
        <v>0.96428571428571397</v>
      </c>
      <c r="J20584" s="1">
        <v>0.95454545454545503</v>
      </c>
      <c r="K20584" t="s">
        <v>23238</v>
      </c>
      <c r="L20584" t="s">
        <v>64412</v>
      </c>
      <c r="M20584" t="s">
        <v>64413</v>
      </c>
    </row>
    <row r="20585" spans="1:13">
      <c r="A20585" s="1" t="s">
        <v>22602</v>
      </c>
      <c r="B20585">
        <v>5.0011816638107702E-5</v>
      </c>
      <c r="C20585" s="1">
        <v>6.5130727798259204E-7</v>
      </c>
      <c r="D20585">
        <v>1.5625E-2</v>
      </c>
      <c r="E20585">
        <v>0.125</v>
      </c>
      <c r="F20585">
        <v>2.6178010471204199E-3</v>
      </c>
      <c r="G20585">
        <v>0</v>
      </c>
      <c r="H20585">
        <v>0</v>
      </c>
      <c r="I20585">
        <v>0</v>
      </c>
      <c r="J20585" s="1">
        <v>0</v>
      </c>
      <c r="K20585" t="s">
        <v>23241</v>
      </c>
      <c r="L20585" t="s">
        <v>64414</v>
      </c>
      <c r="M20585" t="s">
        <v>64415</v>
      </c>
    </row>
    <row r="20586" spans="1:13">
      <c r="A20586" s="1" t="s">
        <v>22603</v>
      </c>
      <c r="B20586">
        <v>1.74413621495944E-6</v>
      </c>
      <c r="C20586" s="1">
        <v>7.2974406797519806E-5</v>
      </c>
      <c r="D20586">
        <v>3.2258064516128997E-2</v>
      </c>
      <c r="E20586">
        <v>0.234375</v>
      </c>
      <c r="F20586">
        <v>9.7435897435897395E-2</v>
      </c>
      <c r="G20586">
        <v>0.12068965517241401</v>
      </c>
      <c r="H20586">
        <v>7.4561403508771898E-2</v>
      </c>
      <c r="I20586">
        <v>5.7851239669421503E-2</v>
      </c>
      <c r="J20586" s="1">
        <v>0</v>
      </c>
      <c r="K20586" t="s">
        <v>23239</v>
      </c>
      <c r="L20586" t="s">
        <v>64416</v>
      </c>
      <c r="M20586" t="s">
        <v>64417</v>
      </c>
    </row>
    <row r="20587" spans="1:13">
      <c r="A20587" s="1" t="s">
        <v>22604</v>
      </c>
      <c r="B20587">
        <v>6.2624029240735096E-4</v>
      </c>
      <c r="C20587" s="1">
        <v>1.2703078977772E-5</v>
      </c>
      <c r="D20587">
        <v>0.921875</v>
      </c>
      <c r="E20587">
        <v>0.69892473118279597</v>
      </c>
      <c r="F20587">
        <v>0.99484536082474195</v>
      </c>
      <c r="G20587">
        <v>0.74545454545454504</v>
      </c>
      <c r="H20587">
        <v>0.99115044247787598</v>
      </c>
      <c r="I20587">
        <v>0.96491228070175405</v>
      </c>
      <c r="J20587" s="1" t="s">
        <v>23229</v>
      </c>
      <c r="K20587" t="s">
        <v>23238</v>
      </c>
      <c r="L20587" t="s">
        <v>64418</v>
      </c>
      <c r="M20587" t="s">
        <v>64419</v>
      </c>
    </row>
    <row r="20588" spans="1:13">
      <c r="A20588" s="1" t="s">
        <v>22605</v>
      </c>
      <c r="B20588">
        <v>1.15820793569115E-9</v>
      </c>
      <c r="C20588" s="1">
        <v>6.8802412451788902E-6</v>
      </c>
      <c r="D20588">
        <v>1</v>
      </c>
      <c r="E20588">
        <v>1</v>
      </c>
      <c r="F20588">
        <v>0.8125</v>
      </c>
      <c r="G20588">
        <v>0.931034482758621</v>
      </c>
      <c r="H20588">
        <v>0.77027027027026995</v>
      </c>
      <c r="I20588">
        <v>0.95161290322580605</v>
      </c>
      <c r="J20588" s="1">
        <v>0</v>
      </c>
      <c r="K20588" t="s">
        <v>23241</v>
      </c>
      <c r="L20588" t="s">
        <v>64420</v>
      </c>
      <c r="M20588" t="s">
        <v>64421</v>
      </c>
    </row>
    <row r="20589" spans="1:13">
      <c r="A20589" s="1" t="s">
        <v>22606</v>
      </c>
      <c r="B20589">
        <v>4.24920214287378E-6</v>
      </c>
      <c r="C20589" s="1">
        <v>8.4087700585922502E-7</v>
      </c>
      <c r="D20589">
        <v>2.9411764705882401E-2</v>
      </c>
      <c r="E20589">
        <v>5.8823529411764698E-2</v>
      </c>
      <c r="F20589">
        <v>6.25E-2</v>
      </c>
      <c r="G20589">
        <v>0</v>
      </c>
      <c r="H20589">
        <v>0</v>
      </c>
      <c r="I20589">
        <v>0</v>
      </c>
      <c r="J20589" s="1">
        <v>0</v>
      </c>
      <c r="K20589" t="s">
        <v>23238</v>
      </c>
      <c r="L20589" t="s">
        <v>64422</v>
      </c>
      <c r="M20589" t="s">
        <v>64423</v>
      </c>
    </row>
    <row r="20590" spans="1:13">
      <c r="A20590" s="1" t="s">
        <v>22607</v>
      </c>
      <c r="B20590">
        <v>1.2251309835686401E-9</v>
      </c>
      <c r="C20590" s="1">
        <v>4.7073473635562001E-7</v>
      </c>
      <c r="D20590">
        <v>1</v>
      </c>
      <c r="E20590">
        <v>1</v>
      </c>
      <c r="F20590">
        <v>1</v>
      </c>
      <c r="G20590">
        <v>1</v>
      </c>
      <c r="H20590">
        <v>1</v>
      </c>
      <c r="I20590">
        <v>0.94761904761904803</v>
      </c>
      <c r="J20590" s="1">
        <v>1</v>
      </c>
      <c r="K20590" t="s">
        <v>23237</v>
      </c>
      <c r="L20590" t="s">
        <v>64424</v>
      </c>
      <c r="M20590" t="s">
        <v>64425</v>
      </c>
    </row>
    <row r="20591" spans="1:13">
      <c r="A20591" s="1" t="s">
        <v>22608</v>
      </c>
      <c r="B20591">
        <v>2.3356986084236299E-6</v>
      </c>
      <c r="C20591" s="1">
        <v>2.3341344484485898E-5</v>
      </c>
      <c r="D20591">
        <v>0</v>
      </c>
      <c r="E20591">
        <v>0</v>
      </c>
      <c r="F20591">
        <v>0</v>
      </c>
      <c r="G20591">
        <v>0.20588235294117599</v>
      </c>
      <c r="H20591">
        <v>0.108974358974359</v>
      </c>
      <c r="I20591">
        <v>9.2105263157894704E-2</v>
      </c>
      <c r="J20591" s="1">
        <v>0</v>
      </c>
      <c r="K20591" t="s">
        <v>23238</v>
      </c>
      <c r="L20591" t="s">
        <v>64426</v>
      </c>
      <c r="M20591" t="s">
        <v>64427</v>
      </c>
    </row>
    <row r="20592" spans="1:13">
      <c r="A20592" s="1" t="s">
        <v>22609</v>
      </c>
      <c r="B20592">
        <v>4.8393525990123297E-6</v>
      </c>
      <c r="C20592" s="1">
        <v>9.2940743361700907E-6</v>
      </c>
      <c r="D20592">
        <v>1</v>
      </c>
      <c r="E20592">
        <v>1</v>
      </c>
      <c r="F20592">
        <v>0.90410958904109595</v>
      </c>
      <c r="G20592">
        <v>1</v>
      </c>
      <c r="H20592">
        <v>1</v>
      </c>
      <c r="I20592">
        <v>1</v>
      </c>
      <c r="J20592" s="1">
        <v>1</v>
      </c>
      <c r="K20592" t="s">
        <v>23238</v>
      </c>
      <c r="L20592" t="s">
        <v>64428</v>
      </c>
      <c r="M20592" t="s">
        <v>64429</v>
      </c>
    </row>
    <row r="20593" spans="1:13">
      <c r="A20593" s="1" t="s">
        <v>22610</v>
      </c>
      <c r="B20593">
        <v>2.0286606255634399E-6</v>
      </c>
      <c r="C20593" s="1">
        <v>2.5456255450526402E-7</v>
      </c>
      <c r="D20593">
        <v>3.125E-2</v>
      </c>
      <c r="E20593">
        <v>7.2916666666666699E-2</v>
      </c>
      <c r="F20593">
        <v>2.0725388601036301E-2</v>
      </c>
      <c r="G20593">
        <v>2.1276595744680899E-2</v>
      </c>
      <c r="H20593">
        <v>2.33644859813084E-2</v>
      </c>
      <c r="I20593">
        <v>6.3636363636363602E-2</v>
      </c>
      <c r="J20593" s="1">
        <v>0</v>
      </c>
      <c r="K20593" t="s">
        <v>23241</v>
      </c>
      <c r="L20593" t="s">
        <v>64430</v>
      </c>
      <c r="M20593" t="s">
        <v>64431</v>
      </c>
    </row>
    <row r="20594" spans="1:13">
      <c r="A20594" s="1" t="s">
        <v>22611</v>
      </c>
      <c r="B20594">
        <v>4.6466209206299403E-6</v>
      </c>
      <c r="C20594" s="1">
        <v>7.0037782450469105E-7</v>
      </c>
      <c r="D20594">
        <v>0</v>
      </c>
      <c r="E20594">
        <v>0</v>
      </c>
      <c r="F20594">
        <v>0</v>
      </c>
      <c r="G20594">
        <v>0.3125</v>
      </c>
      <c r="H20594">
        <v>9.7087378640776708E-3</v>
      </c>
      <c r="I20594">
        <v>2.74725274725275E-2</v>
      </c>
      <c r="J20594" s="1">
        <v>0</v>
      </c>
      <c r="K20594" t="s">
        <v>23241</v>
      </c>
      <c r="L20594" t="s">
        <v>64432</v>
      </c>
      <c r="M20594" t="s">
        <v>64433</v>
      </c>
    </row>
    <row r="20595" spans="1:13">
      <c r="A20595" s="1" t="s">
        <v>22612</v>
      </c>
      <c r="B20595">
        <v>3.54775141878177E-4</v>
      </c>
      <c r="C20595" s="1">
        <v>6.9255470519512404E-5</v>
      </c>
      <c r="D20595">
        <v>0.59375</v>
      </c>
      <c r="E20595">
        <v>0.15686274509803899</v>
      </c>
      <c r="F20595">
        <v>1</v>
      </c>
      <c r="G20595">
        <v>1</v>
      </c>
      <c r="H20595">
        <v>1</v>
      </c>
      <c r="I20595">
        <v>0.97457627118644097</v>
      </c>
      <c r="J20595" s="1">
        <v>1</v>
      </c>
      <c r="K20595" t="s">
        <v>23239</v>
      </c>
      <c r="L20595" t="s">
        <v>64434</v>
      </c>
      <c r="M20595" t="s">
        <v>64435</v>
      </c>
    </row>
    <row r="20596" spans="1:13">
      <c r="A20596" s="1" t="s">
        <v>22613</v>
      </c>
      <c r="B20596">
        <v>5.8211901427481198E-5</v>
      </c>
      <c r="C20596" s="1">
        <v>3.7847297672182299E-5</v>
      </c>
      <c r="D20596">
        <v>0.71875</v>
      </c>
      <c r="E20596">
        <v>0.72023809523809501</v>
      </c>
      <c r="F20596">
        <v>0.47252747252747301</v>
      </c>
      <c r="G20596">
        <v>0.9</v>
      </c>
      <c r="H20596">
        <v>0.75</v>
      </c>
      <c r="I20596">
        <v>0.82926829268292701</v>
      </c>
      <c r="J20596" s="1">
        <v>1</v>
      </c>
      <c r="K20596" t="s">
        <v>23238</v>
      </c>
      <c r="L20596" t="s">
        <v>64436</v>
      </c>
      <c r="M20596" t="s">
        <v>64437</v>
      </c>
    </row>
    <row r="20597" spans="1:13">
      <c r="A20597" s="1" t="s">
        <v>22614</v>
      </c>
      <c r="B20597">
        <v>3.3387265447201103E-5</v>
      </c>
      <c r="C20597" s="1">
        <v>1.4414345421056901E-4</v>
      </c>
      <c r="D20597">
        <v>0.98387096774193505</v>
      </c>
      <c r="E20597">
        <v>0.99473684210526303</v>
      </c>
      <c r="F20597">
        <v>0.74858757062146897</v>
      </c>
      <c r="G20597">
        <v>0.97413793103448298</v>
      </c>
      <c r="H20597">
        <v>0.85714285714285698</v>
      </c>
      <c r="I20597">
        <v>0.98399999999999999</v>
      </c>
      <c r="J20597" s="1">
        <v>1</v>
      </c>
      <c r="K20597" t="s">
        <v>23238</v>
      </c>
      <c r="L20597" t="s">
        <v>64438</v>
      </c>
      <c r="M20597" t="s">
        <v>64439</v>
      </c>
    </row>
    <row r="20598" spans="1:13">
      <c r="A20598" s="1" t="s">
        <v>22615</v>
      </c>
      <c r="B20598">
        <v>6.1639453901449795E-7</v>
      </c>
      <c r="C20598" s="1">
        <v>1.77042926845781E-6</v>
      </c>
      <c r="D20598">
        <v>0</v>
      </c>
      <c r="E20598">
        <v>0</v>
      </c>
      <c r="F20598">
        <v>0</v>
      </c>
      <c r="G20598">
        <v>0</v>
      </c>
      <c r="H20598">
        <v>5.95238095238095E-2</v>
      </c>
      <c r="I20598">
        <v>0</v>
      </c>
      <c r="J20598" s="1">
        <v>0</v>
      </c>
      <c r="K20598" t="s">
        <v>23237</v>
      </c>
      <c r="L20598" t="s">
        <v>64440</v>
      </c>
      <c r="M20598" t="s">
        <v>64441</v>
      </c>
    </row>
    <row r="20599" spans="1:13">
      <c r="A20599" s="1" t="s">
        <v>22616</v>
      </c>
      <c r="B20599">
        <v>2.1442016658364201E-4</v>
      </c>
      <c r="C20599" s="1">
        <v>8.5197953222181403E-4</v>
      </c>
      <c r="D20599">
        <v>0</v>
      </c>
      <c r="E20599">
        <v>0</v>
      </c>
      <c r="F20599">
        <v>0.28205128205128199</v>
      </c>
      <c r="G20599">
        <v>8.7719298245613996E-3</v>
      </c>
      <c r="H20599">
        <v>2.23214285714286E-2</v>
      </c>
      <c r="I20599">
        <v>0</v>
      </c>
      <c r="J20599" s="1">
        <v>0</v>
      </c>
      <c r="K20599" t="s">
        <v>23237</v>
      </c>
      <c r="L20599" t="s">
        <v>64442</v>
      </c>
      <c r="M20599" t="s">
        <v>64443</v>
      </c>
    </row>
    <row r="20600" spans="1:13">
      <c r="A20600" s="1" t="s">
        <v>22617</v>
      </c>
      <c r="B20600">
        <v>1.8551317132162801E-5</v>
      </c>
      <c r="C20600" s="1">
        <v>7.44482886785009E-6</v>
      </c>
      <c r="D20600">
        <v>5.8823529411764698E-2</v>
      </c>
      <c r="E20600">
        <v>8.3333333333333301E-2</v>
      </c>
      <c r="F20600">
        <v>0</v>
      </c>
      <c r="G20600">
        <v>0.3125</v>
      </c>
      <c r="H20600">
        <v>0</v>
      </c>
      <c r="I20600">
        <v>3.5714285714285698E-2</v>
      </c>
      <c r="J20600" s="1">
        <v>0</v>
      </c>
      <c r="K20600" t="s">
        <v>23241</v>
      </c>
      <c r="L20600" t="s">
        <v>64444</v>
      </c>
      <c r="M20600" t="s">
        <v>64445</v>
      </c>
    </row>
    <row r="20601" spans="1:13">
      <c r="A20601" s="1" t="s">
        <v>22618</v>
      </c>
      <c r="B20601">
        <v>1.39705036323227E-5</v>
      </c>
      <c r="C20601" s="1">
        <v>3.0861814202904101E-5</v>
      </c>
      <c r="D20601">
        <v>1</v>
      </c>
      <c r="E20601">
        <v>1</v>
      </c>
      <c r="F20601">
        <v>0.91566265060241003</v>
      </c>
      <c r="G20601">
        <v>1</v>
      </c>
      <c r="H20601">
        <v>1</v>
      </c>
      <c r="I20601">
        <v>1</v>
      </c>
      <c r="J20601" s="1" t="s">
        <v>23229</v>
      </c>
      <c r="K20601" t="s">
        <v>23238</v>
      </c>
      <c r="L20601" t="s">
        <v>64446</v>
      </c>
      <c r="M20601" t="s">
        <v>64447</v>
      </c>
    </row>
    <row r="20602" spans="1:13">
      <c r="A20602" s="1" t="s">
        <v>22619</v>
      </c>
      <c r="B20602">
        <v>1.90382443691426E-5</v>
      </c>
      <c r="C20602" s="1">
        <v>6.9454922531307696E-7</v>
      </c>
      <c r="D20602">
        <v>0.953125</v>
      </c>
      <c r="E20602">
        <v>0.83510638297872297</v>
      </c>
      <c r="F20602">
        <v>0.98969072164948502</v>
      </c>
      <c r="G20602">
        <v>0.99107142857142905</v>
      </c>
      <c r="H20602">
        <v>0.98181818181818203</v>
      </c>
      <c r="I20602">
        <v>0.97767857142857095</v>
      </c>
      <c r="J20602" s="1">
        <v>1</v>
      </c>
      <c r="K20602" t="s">
        <v>23238</v>
      </c>
      <c r="L20602" t="s">
        <v>64448</v>
      </c>
      <c r="M20602" t="s">
        <v>64449</v>
      </c>
    </row>
    <row r="20603" spans="1:13">
      <c r="A20603" s="1" t="s">
        <v>22620</v>
      </c>
      <c r="B20603">
        <v>1.1378549695536899E-6</v>
      </c>
      <c r="C20603" s="1">
        <v>1.6689326311325901E-7</v>
      </c>
      <c r="D20603">
        <v>1.6129032258064498E-2</v>
      </c>
      <c r="E20603">
        <v>5.4945054945054897E-3</v>
      </c>
      <c r="F20603">
        <v>6.3291139240506302E-3</v>
      </c>
      <c r="G20603">
        <v>0</v>
      </c>
      <c r="H20603">
        <v>0</v>
      </c>
      <c r="I20603">
        <v>0</v>
      </c>
      <c r="J20603" s="1">
        <v>0.5</v>
      </c>
      <c r="K20603" t="s">
        <v>23240</v>
      </c>
      <c r="L20603" t="s">
        <v>64450</v>
      </c>
      <c r="M20603" t="s">
        <v>64451</v>
      </c>
    </row>
    <row r="20604" spans="1:13">
      <c r="A20604" s="1" t="s">
        <v>22621</v>
      </c>
      <c r="B20604">
        <v>1.1293252970568801E-5</v>
      </c>
      <c r="C20604" s="1">
        <v>2.6239273798921399E-6</v>
      </c>
      <c r="D20604">
        <v>4.1666666666666699E-2</v>
      </c>
      <c r="E20604">
        <v>0</v>
      </c>
      <c r="F20604">
        <v>0.02</v>
      </c>
      <c r="G20604">
        <v>0</v>
      </c>
      <c r="H20604">
        <v>0</v>
      </c>
      <c r="I20604">
        <v>0.02</v>
      </c>
      <c r="J20604" s="1" t="s">
        <v>23229</v>
      </c>
      <c r="K20604" t="s">
        <v>23241</v>
      </c>
      <c r="L20604" t="s">
        <v>64452</v>
      </c>
      <c r="M20604" t="s">
        <v>64453</v>
      </c>
    </row>
    <row r="20605" spans="1:13">
      <c r="A20605" s="1" t="s">
        <v>22622</v>
      </c>
      <c r="B20605">
        <v>5.2170262262277903E-6</v>
      </c>
      <c r="C20605" s="1">
        <v>1.9835194195294599E-5</v>
      </c>
      <c r="D20605">
        <v>0</v>
      </c>
      <c r="E20605" t="s">
        <v>23229</v>
      </c>
      <c r="F20605">
        <v>2.7624309392265201E-3</v>
      </c>
      <c r="G20605">
        <v>0.133333333333333</v>
      </c>
      <c r="H20605">
        <v>1.1764705882352899E-2</v>
      </c>
      <c r="I20605">
        <v>0.122448979591837</v>
      </c>
      <c r="J20605" s="1" t="s">
        <v>23229</v>
      </c>
      <c r="K20605" t="s">
        <v>23238</v>
      </c>
      <c r="L20605" t="s">
        <v>64454</v>
      </c>
      <c r="M20605" t="s">
        <v>64455</v>
      </c>
    </row>
    <row r="20606" spans="1:13">
      <c r="A20606" s="1" t="s">
        <v>22623</v>
      </c>
      <c r="B20606">
        <v>4.31018101160177E-7</v>
      </c>
      <c r="C20606" s="1">
        <v>4.3735807962867798E-7</v>
      </c>
      <c r="D20606">
        <v>1</v>
      </c>
      <c r="E20606">
        <v>1</v>
      </c>
      <c r="F20606">
        <v>0.94444444444444398</v>
      </c>
      <c r="G20606">
        <v>1</v>
      </c>
      <c r="H20606">
        <v>1</v>
      </c>
      <c r="I20606">
        <v>1</v>
      </c>
      <c r="J20606" s="1">
        <v>1</v>
      </c>
      <c r="K20606" t="s">
        <v>23238</v>
      </c>
      <c r="L20606" t="s">
        <v>64456</v>
      </c>
      <c r="M20606" t="s">
        <v>64457</v>
      </c>
    </row>
    <row r="20607" spans="1:13">
      <c r="A20607" s="1" t="s">
        <v>22624</v>
      </c>
      <c r="B20607">
        <v>4.5486989747753503E-6</v>
      </c>
      <c r="C20607" s="1">
        <v>2.94799775408683E-5</v>
      </c>
      <c r="D20607">
        <v>0.265625</v>
      </c>
      <c r="E20607">
        <v>0.211111111111111</v>
      </c>
      <c r="F20607">
        <v>8.7078651685393305E-2</v>
      </c>
      <c r="G20607">
        <v>5.5555555555555601E-2</v>
      </c>
      <c r="H20607">
        <v>0.36363636363636398</v>
      </c>
      <c r="I20607">
        <v>0.18421052631578899</v>
      </c>
      <c r="J20607" s="1">
        <v>0</v>
      </c>
      <c r="K20607" t="s">
        <v>23242</v>
      </c>
      <c r="L20607" t="s">
        <v>64458</v>
      </c>
      <c r="M20607" t="s">
        <v>64459</v>
      </c>
    </row>
    <row r="20608" spans="1:13">
      <c r="A20608" s="1" t="s">
        <v>22625</v>
      </c>
      <c r="B20608">
        <v>6.3810962119961502E-6</v>
      </c>
      <c r="C20608" s="1">
        <v>5.3830606268348199E-5</v>
      </c>
      <c r="D20608">
        <v>0.85</v>
      </c>
      <c r="E20608">
        <v>0.93548387096774199</v>
      </c>
      <c r="F20608">
        <v>0.80740740740740702</v>
      </c>
      <c r="G20608">
        <v>0.89285714285714302</v>
      </c>
      <c r="H20608">
        <v>0.65789473684210498</v>
      </c>
      <c r="I20608">
        <v>0.82432432432432401</v>
      </c>
      <c r="J20608" s="1">
        <v>1</v>
      </c>
      <c r="K20608" t="s">
        <v>23241</v>
      </c>
      <c r="L20608" t="s">
        <v>64460</v>
      </c>
      <c r="M20608" t="s">
        <v>64461</v>
      </c>
    </row>
    <row r="20609" spans="1:13">
      <c r="A20609" s="1" t="s">
        <v>22626</v>
      </c>
      <c r="B20609">
        <v>1.78679345891487E-4</v>
      </c>
      <c r="C20609" s="1">
        <v>1.7613480911200799E-4</v>
      </c>
      <c r="D20609">
        <v>3.125E-2</v>
      </c>
      <c r="E20609">
        <v>2.6041666666666699E-2</v>
      </c>
      <c r="F20609">
        <v>0.31701030927835</v>
      </c>
      <c r="G20609">
        <v>9.0909090909090898E-2</v>
      </c>
      <c r="H20609">
        <v>0.19298245614035101</v>
      </c>
      <c r="I20609">
        <v>7.0833333333333304E-2</v>
      </c>
      <c r="J20609" s="1">
        <v>0</v>
      </c>
      <c r="K20609" t="s">
        <v>23240</v>
      </c>
      <c r="L20609" t="s">
        <v>64462</v>
      </c>
      <c r="M20609" t="s">
        <v>64463</v>
      </c>
    </row>
    <row r="20610" spans="1:13">
      <c r="A20610" s="1" t="s">
        <v>22627</v>
      </c>
      <c r="B20610">
        <v>2.2167265586268899E-5</v>
      </c>
      <c r="C20610" s="1">
        <v>2.0801441360053702E-5</v>
      </c>
      <c r="D20610">
        <v>7.1428571428571397E-2</v>
      </c>
      <c r="E20610">
        <v>0.128205128205128</v>
      </c>
      <c r="F20610">
        <v>5.0632911392405097E-2</v>
      </c>
      <c r="G20610">
        <v>3.03030303030303E-2</v>
      </c>
      <c r="H20610">
        <v>2.8409090909090901E-2</v>
      </c>
      <c r="I20610">
        <v>0.108695652173913</v>
      </c>
      <c r="J20610" s="1">
        <v>0</v>
      </c>
      <c r="K20610" t="s">
        <v>23238</v>
      </c>
      <c r="L20610" t="s">
        <v>64464</v>
      </c>
      <c r="M20610" t="s">
        <v>64465</v>
      </c>
    </row>
    <row r="20611" spans="1:13">
      <c r="A20611" s="1" t="s">
        <v>22628</v>
      </c>
      <c r="B20611">
        <v>1.28862185842281E-6</v>
      </c>
      <c r="C20611" s="1">
        <v>1.9394856772611299E-8</v>
      </c>
      <c r="D20611">
        <v>0.98333333333333295</v>
      </c>
      <c r="E20611">
        <v>0.98863636363636398</v>
      </c>
      <c r="F20611">
        <v>0.97340425531914898</v>
      </c>
      <c r="G20611">
        <v>1</v>
      </c>
      <c r="H20611">
        <v>0.99425287356321801</v>
      </c>
      <c r="I20611">
        <v>1</v>
      </c>
      <c r="J20611" s="1" t="s">
        <v>23229</v>
      </c>
      <c r="K20611" t="s">
        <v>23240</v>
      </c>
      <c r="L20611" t="s">
        <v>64466</v>
      </c>
      <c r="M20611" t="s">
        <v>64467</v>
      </c>
    </row>
    <row r="20612" spans="1:13">
      <c r="A20612" s="1" t="s">
        <v>22629</v>
      </c>
      <c r="B20612">
        <v>3.1411668775029199E-5</v>
      </c>
      <c r="C20612" s="1">
        <v>7.8901160691180003E-5</v>
      </c>
      <c r="D20612">
        <v>1.6129032258064498E-2</v>
      </c>
      <c r="E20612">
        <v>0</v>
      </c>
      <c r="F20612">
        <v>0.31793478260869601</v>
      </c>
      <c r="G20612">
        <v>0</v>
      </c>
      <c r="H20612">
        <v>0.10891089108910899</v>
      </c>
      <c r="I20612">
        <v>4.81927710843374E-2</v>
      </c>
      <c r="J20612" s="1">
        <v>0</v>
      </c>
      <c r="K20612" t="s">
        <v>23238</v>
      </c>
      <c r="L20612" t="s">
        <v>64468</v>
      </c>
      <c r="M20612" t="s">
        <v>64469</v>
      </c>
    </row>
    <row r="20613" spans="1:13">
      <c r="A20613" s="1" t="s">
        <v>22630</v>
      </c>
      <c r="B20613">
        <v>2.01625515593664E-7</v>
      </c>
      <c r="C20613" s="1">
        <v>7.6381800246116801E-7</v>
      </c>
      <c r="D20613">
        <v>1</v>
      </c>
      <c r="E20613">
        <v>0.99397590361445798</v>
      </c>
      <c r="F20613">
        <v>1</v>
      </c>
      <c r="G20613">
        <v>1</v>
      </c>
      <c r="H20613">
        <v>1</v>
      </c>
      <c r="I20613">
        <v>0.80555555555555602</v>
      </c>
      <c r="J20613" s="1">
        <v>1</v>
      </c>
      <c r="K20613" t="s">
        <v>23238</v>
      </c>
      <c r="L20613" t="s">
        <v>64470</v>
      </c>
      <c r="M20613" t="s">
        <v>64471</v>
      </c>
    </row>
    <row r="20614" spans="1:13">
      <c r="A20614" s="1" t="s">
        <v>22631</v>
      </c>
      <c r="B20614">
        <v>1.0136067179647E-5</v>
      </c>
      <c r="C20614" s="1">
        <v>4.0136545594635898E-6</v>
      </c>
      <c r="D20614">
        <v>0.5</v>
      </c>
      <c r="E20614">
        <v>0.39830508474576298</v>
      </c>
      <c r="F20614">
        <v>0.13186813186813201</v>
      </c>
      <c r="G20614">
        <v>0.125</v>
      </c>
      <c r="H20614">
        <v>0.11874999999999999</v>
      </c>
      <c r="I20614">
        <v>0.26086956521739102</v>
      </c>
      <c r="J20614" s="1">
        <v>0</v>
      </c>
      <c r="K20614" t="s">
        <v>23238</v>
      </c>
      <c r="L20614" t="s">
        <v>64472</v>
      </c>
      <c r="M20614" t="s">
        <v>64473</v>
      </c>
    </row>
    <row r="20615" spans="1:13">
      <c r="A20615" s="1" t="s">
        <v>22632</v>
      </c>
      <c r="B20615">
        <v>8.5760031098813097E-7</v>
      </c>
      <c r="C20615" s="1">
        <v>8.2444595556295604E-7</v>
      </c>
      <c r="D20615">
        <v>1</v>
      </c>
      <c r="E20615">
        <v>0.95454545454545503</v>
      </c>
      <c r="F20615">
        <v>0.98376623376623396</v>
      </c>
      <c r="G20615">
        <v>1</v>
      </c>
      <c r="H20615">
        <v>1</v>
      </c>
      <c r="I20615">
        <v>1</v>
      </c>
      <c r="J20615" s="1">
        <v>1</v>
      </c>
      <c r="K20615" t="s">
        <v>23242</v>
      </c>
      <c r="L20615" t="s">
        <v>64474</v>
      </c>
      <c r="M20615" t="s">
        <v>64475</v>
      </c>
    </row>
    <row r="20616" spans="1:13">
      <c r="A20616" s="1" t="s">
        <v>22633</v>
      </c>
      <c r="B20616">
        <v>5.1724907884100697E-5</v>
      </c>
      <c r="C20616" s="1">
        <v>2.2614873485771398E-5</v>
      </c>
      <c r="D20616">
        <v>0.225806451612903</v>
      </c>
      <c r="E20616">
        <v>0</v>
      </c>
      <c r="F20616">
        <v>3.8860103626942998E-2</v>
      </c>
      <c r="G20616">
        <v>6.6666666666666693E-2</v>
      </c>
      <c r="H20616">
        <v>2.7272727272727299E-2</v>
      </c>
      <c r="I20616">
        <v>0.120192307692308</v>
      </c>
      <c r="J20616" s="1">
        <v>4.5454545454545497E-2</v>
      </c>
      <c r="K20616" t="s">
        <v>23241</v>
      </c>
      <c r="L20616" t="s">
        <v>64476</v>
      </c>
      <c r="M20616" t="s">
        <v>64477</v>
      </c>
    </row>
    <row r="20617" spans="1:13">
      <c r="A20617" s="1" t="s">
        <v>22634</v>
      </c>
      <c r="B20617">
        <v>1.8530374757719002E-5</v>
      </c>
      <c r="C20617" s="1">
        <v>2.4209690639486201E-5</v>
      </c>
      <c r="D20617">
        <v>1</v>
      </c>
      <c r="E20617">
        <v>1</v>
      </c>
      <c r="F20617">
        <v>0.828125</v>
      </c>
      <c r="G20617">
        <v>1</v>
      </c>
      <c r="H20617">
        <v>0.82417582417582402</v>
      </c>
      <c r="I20617">
        <v>0.95454545454545503</v>
      </c>
      <c r="J20617" s="1">
        <v>1</v>
      </c>
      <c r="K20617" t="s">
        <v>23242</v>
      </c>
      <c r="L20617" t="s">
        <v>64478</v>
      </c>
      <c r="M20617" t="s">
        <v>64479</v>
      </c>
    </row>
    <row r="20618" spans="1:13">
      <c r="A20618" s="1" t="s">
        <v>22635</v>
      </c>
      <c r="B20618">
        <v>7.1152548228385797E-6</v>
      </c>
      <c r="C20618" s="1">
        <v>3.2156658530907602E-5</v>
      </c>
      <c r="D20618">
        <v>0</v>
      </c>
      <c r="E20618">
        <v>0</v>
      </c>
      <c r="F20618">
        <v>3.8043478260869602E-2</v>
      </c>
      <c r="G20618">
        <v>0</v>
      </c>
      <c r="H20618">
        <v>0.125</v>
      </c>
      <c r="I20618">
        <v>2.9411764705882401E-2</v>
      </c>
      <c r="J20618" s="1">
        <v>0</v>
      </c>
      <c r="K20618" t="s">
        <v>23241</v>
      </c>
      <c r="L20618" t="s">
        <v>64480</v>
      </c>
      <c r="M20618" t="s">
        <v>64481</v>
      </c>
    </row>
    <row r="20619" spans="1:13">
      <c r="A20619" s="1" t="s">
        <v>22636</v>
      </c>
      <c r="B20619">
        <v>7.9935972460514492E-6</v>
      </c>
      <c r="C20619" s="1">
        <v>7.3512192622527693E-5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0.213114754098361</v>
      </c>
      <c r="J20619" s="1" t="s">
        <v>23229</v>
      </c>
      <c r="K20619" t="s">
        <v>23238</v>
      </c>
      <c r="L20619" t="s">
        <v>64482</v>
      </c>
      <c r="M20619" t="s">
        <v>64483</v>
      </c>
    </row>
    <row r="20620" spans="1:13">
      <c r="A20620" s="1" t="s">
        <v>22637</v>
      </c>
      <c r="B20620">
        <v>1.62315406106167E-6</v>
      </c>
      <c r="C20620" s="1">
        <v>1.21940668868132E-5</v>
      </c>
      <c r="D20620">
        <v>0.125</v>
      </c>
      <c r="E20620">
        <v>3.2894736842105303E-2</v>
      </c>
      <c r="F20620">
        <v>5.9782608695652197E-2</v>
      </c>
      <c r="G20620">
        <v>0</v>
      </c>
      <c r="H20620">
        <v>0</v>
      </c>
      <c r="I20620">
        <v>0</v>
      </c>
      <c r="J20620" s="1">
        <v>0</v>
      </c>
      <c r="K20620" t="s">
        <v>23238</v>
      </c>
      <c r="L20620" t="s">
        <v>64484</v>
      </c>
      <c r="M20620" t="s">
        <v>64485</v>
      </c>
    </row>
    <row r="20621" spans="1:13">
      <c r="A20621" s="1" t="s">
        <v>22638</v>
      </c>
      <c r="B20621">
        <v>1.9184886123240599E-5</v>
      </c>
      <c r="C20621" s="1">
        <v>4.83266459917548E-7</v>
      </c>
      <c r="D20621">
        <v>0.64583333333333304</v>
      </c>
      <c r="E20621">
        <v>0.90983606557377095</v>
      </c>
      <c r="F20621">
        <v>0.86559139784946204</v>
      </c>
      <c r="G20621">
        <v>1</v>
      </c>
      <c r="H20621">
        <v>0.96969696969696995</v>
      </c>
      <c r="I20621">
        <v>1</v>
      </c>
      <c r="J20621" s="1">
        <v>1</v>
      </c>
      <c r="K20621" t="s">
        <v>23238</v>
      </c>
      <c r="L20621" t="s">
        <v>64486</v>
      </c>
      <c r="M20621" t="s">
        <v>64487</v>
      </c>
    </row>
    <row r="20622" spans="1:13">
      <c r="A20622" s="1" t="s">
        <v>22639</v>
      </c>
      <c r="B20622">
        <v>3.0060314756024802E-4</v>
      </c>
      <c r="C20622" s="1">
        <v>4.4527922297035299E-4</v>
      </c>
      <c r="D20622">
        <v>0.25</v>
      </c>
      <c r="E20622">
        <v>5.2631578947368403E-3</v>
      </c>
      <c r="F20622">
        <v>0.62755102040816302</v>
      </c>
      <c r="G20622">
        <v>0.89285714285714302</v>
      </c>
      <c r="H20622">
        <v>0.69148936170212805</v>
      </c>
      <c r="I20622">
        <v>0.46086956521739098</v>
      </c>
      <c r="J20622" s="1">
        <v>0</v>
      </c>
      <c r="K20622" t="s">
        <v>23237</v>
      </c>
      <c r="L20622" t="s">
        <v>64488</v>
      </c>
      <c r="M20622" t="s">
        <v>64489</v>
      </c>
    </row>
    <row r="20623" spans="1:13">
      <c r="A20623" s="1" t="s">
        <v>22640</v>
      </c>
      <c r="B20623">
        <v>2.6723994376458799E-9</v>
      </c>
      <c r="C20623" s="1">
        <v>4.1213877891660698E-6</v>
      </c>
      <c r="D20623">
        <v>1</v>
      </c>
      <c r="E20623">
        <v>1</v>
      </c>
      <c r="F20623">
        <v>1</v>
      </c>
      <c r="G20623">
        <v>0.931034482758621</v>
      </c>
      <c r="H20623">
        <v>0.97368421052631604</v>
      </c>
      <c r="I20623">
        <v>0.98260869565217401</v>
      </c>
      <c r="J20623" s="1" t="s">
        <v>23229</v>
      </c>
      <c r="K20623" t="s">
        <v>23238</v>
      </c>
      <c r="L20623" t="s">
        <v>64490</v>
      </c>
      <c r="M20623" t="s">
        <v>64491</v>
      </c>
    </row>
    <row r="20624" spans="1:13">
      <c r="A20624" s="1" t="s">
        <v>22641</v>
      </c>
      <c r="B20624">
        <v>4.90936855495193E-8</v>
      </c>
      <c r="C20624" s="1">
        <v>5.1311791688455999E-7</v>
      </c>
      <c r="D20624">
        <v>0</v>
      </c>
      <c r="E20624">
        <v>0</v>
      </c>
      <c r="F20624">
        <v>5.1546391752577301E-3</v>
      </c>
      <c r="G20624">
        <v>1.72413793103448E-2</v>
      </c>
      <c r="H20624">
        <v>0</v>
      </c>
      <c r="I20624">
        <v>8.2644628099173608E-3</v>
      </c>
      <c r="J20624" s="1">
        <v>0.95454545454545503</v>
      </c>
      <c r="K20624" t="s">
        <v>23239</v>
      </c>
      <c r="L20624" t="s">
        <v>64492</v>
      </c>
      <c r="M20624" t="s">
        <v>64493</v>
      </c>
    </row>
    <row r="20625" spans="1:13">
      <c r="A20625" s="1" t="s">
        <v>22642</v>
      </c>
      <c r="B20625">
        <v>8.7771220404584703E-7</v>
      </c>
      <c r="C20625" s="1">
        <v>3.7521643424095899E-6</v>
      </c>
      <c r="D20625">
        <v>0.87096774193548399</v>
      </c>
      <c r="E20625">
        <v>0.97674418604651203</v>
      </c>
      <c r="F20625">
        <v>0.94311377245508998</v>
      </c>
      <c r="G20625">
        <v>0.81818181818181801</v>
      </c>
      <c r="H20625">
        <v>0.98795180722891596</v>
      </c>
      <c r="I20625">
        <v>0.60526315789473695</v>
      </c>
      <c r="J20625" s="1" t="s">
        <v>23229</v>
      </c>
      <c r="K20625" t="s">
        <v>23241</v>
      </c>
      <c r="L20625" t="s">
        <v>64494</v>
      </c>
      <c r="M20625" t="s">
        <v>64495</v>
      </c>
    </row>
    <row r="20626" spans="1:13">
      <c r="A20626" s="1" t="s">
        <v>22643</v>
      </c>
      <c r="B20626">
        <v>3.2288686124136898E-6</v>
      </c>
      <c r="C20626" s="1">
        <v>9.0463198510404892E-6</v>
      </c>
      <c r="D20626">
        <v>0.06</v>
      </c>
      <c r="E20626">
        <v>0.161764705882353</v>
      </c>
      <c r="F20626">
        <v>0</v>
      </c>
      <c r="G20626">
        <v>0.54545454545454497</v>
      </c>
      <c r="H20626">
        <v>3.7313432835820899E-2</v>
      </c>
      <c r="I20626">
        <v>0.47222222222222199</v>
      </c>
      <c r="J20626" s="1">
        <v>0.875</v>
      </c>
      <c r="K20626" t="s">
        <v>23241</v>
      </c>
      <c r="L20626" t="s">
        <v>64496</v>
      </c>
      <c r="M20626" t="s">
        <v>64497</v>
      </c>
    </row>
    <row r="20627" spans="1:13">
      <c r="A20627" s="1" t="s">
        <v>22644</v>
      </c>
      <c r="B20627">
        <v>4.3538243605116699E-5</v>
      </c>
      <c r="C20627" s="1">
        <v>5.1972677467493699E-6</v>
      </c>
      <c r="D20627">
        <v>9.6153846153846201E-2</v>
      </c>
      <c r="E20627">
        <v>0.162790697674419</v>
      </c>
      <c r="F20627">
        <v>2.5362318840579701E-2</v>
      </c>
      <c r="G20627">
        <v>0.59523809523809501</v>
      </c>
      <c r="H20627">
        <v>0.20212765957446799</v>
      </c>
      <c r="I20627">
        <v>0.11111111111111099</v>
      </c>
      <c r="J20627" s="1">
        <v>1</v>
      </c>
      <c r="K20627" t="s">
        <v>23240</v>
      </c>
      <c r="L20627" t="s">
        <v>64498</v>
      </c>
      <c r="M20627" t="s">
        <v>64499</v>
      </c>
    </row>
    <row r="20628" spans="1:13">
      <c r="A20628" s="1" t="s">
        <v>22645</v>
      </c>
      <c r="B20628">
        <v>3.1154366797474401E-6</v>
      </c>
      <c r="C20628" s="1">
        <v>8.1702001063302396E-7</v>
      </c>
      <c r="D20628">
        <v>0.91935483870967705</v>
      </c>
      <c r="E20628">
        <v>0.99431818181818199</v>
      </c>
      <c r="F20628">
        <v>1</v>
      </c>
      <c r="G20628">
        <v>1</v>
      </c>
      <c r="H20628">
        <v>0.98765432098765404</v>
      </c>
      <c r="I20628">
        <v>1</v>
      </c>
      <c r="J20628" s="1">
        <v>0.40909090909090901</v>
      </c>
      <c r="K20628" t="s">
        <v>23238</v>
      </c>
      <c r="L20628" t="s">
        <v>64500</v>
      </c>
      <c r="M20628" t="s">
        <v>64501</v>
      </c>
    </row>
    <row r="20629" spans="1:13">
      <c r="A20629" s="1" t="s">
        <v>22646</v>
      </c>
      <c r="B20629">
        <v>3.10281313375324E-6</v>
      </c>
      <c r="C20629" s="1">
        <v>6.5334271947081002E-6</v>
      </c>
      <c r="D20629">
        <v>1.5625E-2</v>
      </c>
      <c r="E20629">
        <v>9.2391304347826095E-2</v>
      </c>
      <c r="F20629">
        <v>5.4838709677419398E-2</v>
      </c>
      <c r="G20629">
        <v>0</v>
      </c>
      <c r="H20629">
        <v>0</v>
      </c>
      <c r="I20629">
        <v>0</v>
      </c>
      <c r="J20629" s="1">
        <v>0.33333333333333298</v>
      </c>
      <c r="K20629" t="s">
        <v>23239</v>
      </c>
      <c r="L20629" t="s">
        <v>64502</v>
      </c>
      <c r="M20629" t="s">
        <v>64503</v>
      </c>
    </row>
    <row r="20630" spans="1:13">
      <c r="A20630" s="1" t="s">
        <v>22647</v>
      </c>
      <c r="B20630">
        <v>2.1221119935132801E-8</v>
      </c>
      <c r="C20630" s="1">
        <v>2.06586083767822E-7</v>
      </c>
      <c r="D20630">
        <v>0.984375</v>
      </c>
      <c r="E20630">
        <v>0.98958333333333304</v>
      </c>
      <c r="F20630">
        <v>0.99739583333333304</v>
      </c>
      <c r="G20630">
        <v>1</v>
      </c>
      <c r="H20630">
        <v>1</v>
      </c>
      <c r="I20630">
        <v>0.98</v>
      </c>
      <c r="J20630" s="1">
        <v>1</v>
      </c>
      <c r="K20630" t="s">
        <v>23238</v>
      </c>
      <c r="L20630" t="s">
        <v>64504</v>
      </c>
      <c r="M20630" t="s">
        <v>64505</v>
      </c>
    </row>
    <row r="20631" spans="1:13">
      <c r="A20631" s="1" t="s">
        <v>22648</v>
      </c>
      <c r="B20631">
        <v>4.1055754437409999E-8</v>
      </c>
      <c r="C20631" s="1">
        <v>3.1423724685480898E-7</v>
      </c>
      <c r="D20631">
        <v>0</v>
      </c>
      <c r="E20631">
        <v>5.74712643678161E-3</v>
      </c>
      <c r="F20631">
        <v>2.8735632183907998E-3</v>
      </c>
      <c r="G20631">
        <v>0</v>
      </c>
      <c r="H20631">
        <v>0</v>
      </c>
      <c r="I20631">
        <v>1.2820512820512799E-2</v>
      </c>
      <c r="J20631" s="1">
        <v>0.11111111111111099</v>
      </c>
      <c r="K20631" t="s">
        <v>23239</v>
      </c>
      <c r="L20631" t="s">
        <v>64506</v>
      </c>
      <c r="M20631" t="s">
        <v>64507</v>
      </c>
    </row>
    <row r="20632" spans="1:13">
      <c r="A20632" s="1" t="s">
        <v>22649</v>
      </c>
      <c r="B20632">
        <v>9.1745194583092097E-7</v>
      </c>
      <c r="C20632" s="1">
        <v>5.2813013919649601E-7</v>
      </c>
      <c r="D20632">
        <v>0</v>
      </c>
      <c r="E20632">
        <v>1.0638297872340399E-2</v>
      </c>
      <c r="F20632">
        <v>3.8659793814432998E-2</v>
      </c>
      <c r="G20632">
        <v>0</v>
      </c>
      <c r="H20632">
        <v>9.2592592592592605E-3</v>
      </c>
      <c r="I20632">
        <v>9.9009900990098994E-3</v>
      </c>
      <c r="J20632" s="1">
        <v>0</v>
      </c>
      <c r="K20632" t="s">
        <v>23238</v>
      </c>
      <c r="L20632" t="s">
        <v>64508</v>
      </c>
      <c r="M20632" t="s">
        <v>64509</v>
      </c>
    </row>
    <row r="20633" spans="1:13">
      <c r="A20633" s="1" t="s">
        <v>22650</v>
      </c>
      <c r="B20633">
        <v>2.0347767437879401E-7</v>
      </c>
      <c r="C20633" s="1">
        <v>4.3406011833820298E-5</v>
      </c>
      <c r="D20633">
        <v>0</v>
      </c>
      <c r="E20633">
        <v>0</v>
      </c>
      <c r="F20633">
        <v>2.5906735751295299E-3</v>
      </c>
      <c r="G20633">
        <v>0.17499999999999999</v>
      </c>
      <c r="H20633">
        <v>1.33928571428571E-2</v>
      </c>
      <c r="I20633">
        <v>5.8441558441558399E-2</v>
      </c>
      <c r="J20633" s="1">
        <v>0</v>
      </c>
      <c r="K20633" t="s">
        <v>23239</v>
      </c>
      <c r="L20633" t="s">
        <v>64510</v>
      </c>
      <c r="M20633" t="s">
        <v>64511</v>
      </c>
    </row>
    <row r="20634" spans="1:13">
      <c r="A20634" s="1" t="s">
        <v>22651</v>
      </c>
      <c r="B20634">
        <v>1.0151502771545801E-6</v>
      </c>
      <c r="C20634" s="1">
        <v>9.1857318003100203E-7</v>
      </c>
      <c r="D20634">
        <v>0</v>
      </c>
      <c r="E20634">
        <v>0</v>
      </c>
      <c r="F20634">
        <v>2.5280898876404501E-2</v>
      </c>
      <c r="G20634">
        <v>0</v>
      </c>
      <c r="H20634">
        <v>0</v>
      </c>
      <c r="I20634">
        <v>0</v>
      </c>
      <c r="J20634" s="1">
        <v>0</v>
      </c>
      <c r="K20634" t="s">
        <v>23242</v>
      </c>
      <c r="L20634" t="s">
        <v>64512</v>
      </c>
      <c r="M20634" t="s">
        <v>64513</v>
      </c>
    </row>
    <row r="20635" spans="1:13">
      <c r="A20635" s="1" t="s">
        <v>22652</v>
      </c>
      <c r="B20635">
        <v>3.9286548864963302E-7</v>
      </c>
      <c r="C20635" s="1">
        <v>1.9789850086321601E-4</v>
      </c>
      <c r="D20635">
        <v>0.68965517241379304</v>
      </c>
      <c r="E20635">
        <v>0.60919540229885105</v>
      </c>
      <c r="F20635">
        <v>0.80172413793103403</v>
      </c>
      <c r="G20635">
        <v>0.78571428571428603</v>
      </c>
      <c r="H20635">
        <v>0.78735632183908</v>
      </c>
      <c r="I20635">
        <v>0.45555555555555599</v>
      </c>
      <c r="J20635" s="1">
        <v>1</v>
      </c>
      <c r="K20635" t="s">
        <v>23238</v>
      </c>
      <c r="L20635" t="s">
        <v>64514</v>
      </c>
      <c r="M20635" t="s">
        <v>64515</v>
      </c>
    </row>
    <row r="20636" spans="1:13">
      <c r="A20636" s="1" t="s">
        <v>22653</v>
      </c>
      <c r="B20636">
        <v>6.5184438399357499E-6</v>
      </c>
      <c r="C20636" s="1">
        <v>4.6825816682075102E-5</v>
      </c>
      <c r="D20636">
        <v>0</v>
      </c>
      <c r="E20636">
        <v>0</v>
      </c>
      <c r="F20636">
        <v>9.9358974358974395E-2</v>
      </c>
      <c r="G20636">
        <v>0.3125</v>
      </c>
      <c r="H20636">
        <v>0.20121951219512199</v>
      </c>
      <c r="I20636">
        <v>0.20833333333333301</v>
      </c>
      <c r="J20636" s="1" t="s">
        <v>23229</v>
      </c>
      <c r="K20636" t="s">
        <v>23241</v>
      </c>
      <c r="L20636" t="s">
        <v>64516</v>
      </c>
      <c r="M20636" t="s">
        <v>64517</v>
      </c>
    </row>
    <row r="20637" spans="1:13">
      <c r="A20637" s="1" t="s">
        <v>22654</v>
      </c>
      <c r="B20637">
        <v>6.29923418983357E-7</v>
      </c>
      <c r="C20637" s="1">
        <v>8.4263322286668198E-8</v>
      </c>
      <c r="D20637">
        <v>0.984375</v>
      </c>
      <c r="E20637">
        <v>1</v>
      </c>
      <c r="F20637">
        <v>1</v>
      </c>
      <c r="G20637">
        <v>0.97142857142857097</v>
      </c>
      <c r="H20637">
        <v>0.98913043478260898</v>
      </c>
      <c r="I20637">
        <v>1</v>
      </c>
      <c r="J20637" s="1">
        <v>9.0909090909090898E-2</v>
      </c>
      <c r="K20637" t="s">
        <v>23238</v>
      </c>
      <c r="L20637" t="s">
        <v>64518</v>
      </c>
      <c r="M20637" t="s">
        <v>64519</v>
      </c>
    </row>
    <row r="20638" spans="1:13">
      <c r="A20638" s="1" t="s">
        <v>22655</v>
      </c>
      <c r="B20638">
        <v>3.1037289676373201E-6</v>
      </c>
      <c r="C20638" s="1">
        <v>1.1292390523180599E-6</v>
      </c>
      <c r="D20638">
        <v>1</v>
      </c>
      <c r="E20638">
        <v>1</v>
      </c>
      <c r="F20638">
        <v>0.95081967213114704</v>
      </c>
      <c r="G20638">
        <v>0.98245614035087703</v>
      </c>
      <c r="H20638">
        <v>0.95212765957446799</v>
      </c>
      <c r="I20638">
        <v>0.95901639344262302</v>
      </c>
      <c r="J20638" s="1">
        <v>1</v>
      </c>
      <c r="K20638" t="s">
        <v>23238</v>
      </c>
      <c r="L20638" t="s">
        <v>64520</v>
      </c>
      <c r="M20638" t="s">
        <v>64521</v>
      </c>
    </row>
    <row r="20639" spans="1:13">
      <c r="A20639" s="1" t="s">
        <v>22656</v>
      </c>
      <c r="B20639">
        <v>3.8765498176298302E-5</v>
      </c>
      <c r="C20639" s="1">
        <v>8.2257455856293196E-6</v>
      </c>
      <c r="D20639">
        <v>0.16</v>
      </c>
      <c r="E20639">
        <v>0.528169014084507</v>
      </c>
      <c r="F20639">
        <v>4.7619047619047597E-3</v>
      </c>
      <c r="G20639">
        <v>0</v>
      </c>
      <c r="H20639">
        <v>0</v>
      </c>
      <c r="I20639">
        <v>6.5789473684210495E-2</v>
      </c>
      <c r="J20639" s="1" t="s">
        <v>23229</v>
      </c>
      <c r="K20639" t="s">
        <v>23242</v>
      </c>
      <c r="L20639" t="s">
        <v>64522</v>
      </c>
      <c r="M20639" t="s">
        <v>64523</v>
      </c>
    </row>
    <row r="20640" spans="1:13">
      <c r="A20640" s="1" t="s">
        <v>22657</v>
      </c>
      <c r="B20640">
        <v>8.58301703177373E-5</v>
      </c>
      <c r="C20640" s="1">
        <v>6.3649202179629004E-4</v>
      </c>
      <c r="D20640">
        <v>3.125E-2</v>
      </c>
      <c r="E20640">
        <v>3.125E-2</v>
      </c>
      <c r="F20640">
        <v>0.42487046632124398</v>
      </c>
      <c r="G20640">
        <v>6.0344827586206899E-2</v>
      </c>
      <c r="H20640">
        <v>0.368181818181818</v>
      </c>
      <c r="I20640">
        <v>4.8245614035087703E-2</v>
      </c>
      <c r="J20640" s="1">
        <v>0</v>
      </c>
      <c r="K20640" t="s">
        <v>23242</v>
      </c>
      <c r="L20640" t="s">
        <v>64524</v>
      </c>
      <c r="M20640" t="s">
        <v>64525</v>
      </c>
    </row>
    <row r="20641" spans="1:13">
      <c r="A20641" s="1" t="s">
        <v>22658</v>
      </c>
      <c r="B20641">
        <v>3.1814066075286901E-6</v>
      </c>
      <c r="C20641" s="1">
        <v>9.6372701246404401E-5</v>
      </c>
      <c r="D20641">
        <v>1.5625E-2</v>
      </c>
      <c r="E20641">
        <v>0.14516129032258099</v>
      </c>
      <c r="F20641">
        <v>0.27720207253885998</v>
      </c>
      <c r="G20641">
        <v>0</v>
      </c>
      <c r="H20641">
        <v>0.16666666666666699</v>
      </c>
      <c r="I20641">
        <v>4.95049504950495E-2</v>
      </c>
      <c r="J20641" s="1">
        <v>0</v>
      </c>
      <c r="K20641" t="s">
        <v>23241</v>
      </c>
      <c r="L20641" t="s">
        <v>64526</v>
      </c>
      <c r="M20641" t="s">
        <v>64527</v>
      </c>
    </row>
    <row r="20642" spans="1:13">
      <c r="A20642" s="1" t="s">
        <v>22659</v>
      </c>
      <c r="B20642">
        <v>2.9676501213435097E-4</v>
      </c>
      <c r="C20642" s="1">
        <v>2.3251181970980001E-4</v>
      </c>
      <c r="D20642">
        <v>0.65625</v>
      </c>
      <c r="E20642">
        <v>0.484375</v>
      </c>
      <c r="F20642">
        <v>0.85384615384615403</v>
      </c>
      <c r="G20642">
        <v>0.82727272727272705</v>
      </c>
      <c r="H20642">
        <v>0.87280701754386003</v>
      </c>
      <c r="I20642">
        <v>0.94354838709677402</v>
      </c>
      <c r="J20642" s="1">
        <v>0.86363636363636398</v>
      </c>
      <c r="K20642" t="s">
        <v>23238</v>
      </c>
      <c r="L20642" t="s">
        <v>64528</v>
      </c>
      <c r="M20642" t="s">
        <v>64529</v>
      </c>
    </row>
    <row r="20643" spans="1:13">
      <c r="A20643" s="1" t="s">
        <v>22660</v>
      </c>
      <c r="B20643">
        <v>4.7347979008415903E-6</v>
      </c>
      <c r="C20643" s="1">
        <v>1.03802514388282E-6</v>
      </c>
      <c r="D20643">
        <v>0.96875</v>
      </c>
      <c r="E20643">
        <v>1</v>
      </c>
      <c r="F20643">
        <v>0.99731182795698903</v>
      </c>
      <c r="G20643">
        <v>1</v>
      </c>
      <c r="H20643">
        <v>0.98529411764705899</v>
      </c>
      <c r="I20643">
        <v>0.99342105263157898</v>
      </c>
      <c r="J20643" s="1">
        <v>0.95454545454545503</v>
      </c>
      <c r="K20643" t="s">
        <v>23238</v>
      </c>
      <c r="L20643" t="s">
        <v>64530</v>
      </c>
      <c r="M20643" t="s">
        <v>64531</v>
      </c>
    </row>
    <row r="20644" spans="1:13">
      <c r="A20644" s="1" t="s">
        <v>22661</v>
      </c>
      <c r="B20644">
        <v>1.1257679691959799E-4</v>
      </c>
      <c r="C20644" s="1">
        <v>2.3749159613672101E-5</v>
      </c>
      <c r="D20644">
        <v>0.58928571428571397</v>
      </c>
      <c r="E20644">
        <v>0.52564102564102599</v>
      </c>
      <c r="F20644">
        <v>0.66129032258064502</v>
      </c>
      <c r="G20644">
        <v>1</v>
      </c>
      <c r="H20644">
        <v>1</v>
      </c>
      <c r="I20644">
        <v>1</v>
      </c>
      <c r="J20644" s="1">
        <v>1</v>
      </c>
      <c r="K20644" t="s">
        <v>23241</v>
      </c>
      <c r="L20644" t="s">
        <v>64532</v>
      </c>
      <c r="M20644" t="s">
        <v>64533</v>
      </c>
    </row>
    <row r="20645" spans="1:13">
      <c r="A20645" s="1" t="s">
        <v>22662</v>
      </c>
      <c r="B20645">
        <v>1.0216333223766701E-6</v>
      </c>
      <c r="C20645" s="1">
        <v>2.6914767713847399E-5</v>
      </c>
      <c r="D20645">
        <v>0.984375</v>
      </c>
      <c r="E20645">
        <v>0.99444444444444402</v>
      </c>
      <c r="F20645">
        <v>0.99740932642487001</v>
      </c>
      <c r="G20645">
        <v>0.68604651162790697</v>
      </c>
      <c r="H20645">
        <v>0.990291262135922</v>
      </c>
      <c r="I20645">
        <v>0.81764705882352895</v>
      </c>
      <c r="J20645" s="1">
        <v>1</v>
      </c>
      <c r="K20645" t="s">
        <v>23238</v>
      </c>
      <c r="L20645" t="s">
        <v>64534</v>
      </c>
      <c r="M20645" t="s">
        <v>64535</v>
      </c>
    </row>
    <row r="20646" spans="1:13">
      <c r="A20646" s="1" t="s">
        <v>22663</v>
      </c>
      <c r="B20646">
        <v>1.59962274383666E-4</v>
      </c>
      <c r="C20646" s="1">
        <v>5.5246137977311999E-9</v>
      </c>
      <c r="D20646">
        <v>0.82758620689655205</v>
      </c>
      <c r="E20646">
        <v>0.51829268292682895</v>
      </c>
      <c r="F20646">
        <v>0.97777777777777797</v>
      </c>
      <c r="G20646">
        <v>0.98076923076923095</v>
      </c>
      <c r="H20646">
        <v>0.99206349206349198</v>
      </c>
      <c r="I20646">
        <v>0.94444444444444398</v>
      </c>
      <c r="J20646" s="1">
        <v>1</v>
      </c>
      <c r="K20646" t="s">
        <v>23237</v>
      </c>
      <c r="L20646" t="s">
        <v>64536</v>
      </c>
      <c r="M20646" t="s">
        <v>64537</v>
      </c>
    </row>
    <row r="20647" spans="1:13">
      <c r="A20647" s="1" t="s">
        <v>22664</v>
      </c>
      <c r="B20647">
        <v>2.2705512645565501E-5</v>
      </c>
      <c r="C20647" s="1">
        <v>1.2894658963338799E-6</v>
      </c>
      <c r="D20647">
        <v>1</v>
      </c>
      <c r="E20647">
        <v>0.53125</v>
      </c>
      <c r="F20647">
        <v>1</v>
      </c>
      <c r="G20647">
        <v>1</v>
      </c>
      <c r="H20647">
        <v>0.992307692307692</v>
      </c>
      <c r="I20647">
        <v>1</v>
      </c>
      <c r="J20647" s="1" t="s">
        <v>23229</v>
      </c>
      <c r="K20647" t="s">
        <v>23238</v>
      </c>
      <c r="L20647" t="s">
        <v>64538</v>
      </c>
      <c r="M20647" t="s">
        <v>64539</v>
      </c>
    </row>
    <row r="20648" spans="1:13">
      <c r="A20648" s="1" t="s">
        <v>22665</v>
      </c>
      <c r="B20648">
        <v>3.9535352932841698E-6</v>
      </c>
      <c r="C20648" s="1">
        <v>3.3592313244939203E-5</v>
      </c>
      <c r="D20648">
        <v>1</v>
      </c>
      <c r="E20648">
        <v>1</v>
      </c>
      <c r="F20648">
        <v>0.81355932203389802</v>
      </c>
      <c r="G20648">
        <v>0.20689655172413801</v>
      </c>
      <c r="H20648">
        <v>0.85365853658536595</v>
      </c>
      <c r="I20648">
        <v>0.46296296296296302</v>
      </c>
      <c r="J20648" s="1">
        <v>1</v>
      </c>
      <c r="K20648" t="s">
        <v>23242</v>
      </c>
      <c r="L20648" t="s">
        <v>64540</v>
      </c>
      <c r="M20648" t="s">
        <v>64541</v>
      </c>
    </row>
    <row r="20649" spans="1:13">
      <c r="A20649" s="1" t="s">
        <v>22666</v>
      </c>
      <c r="B20649">
        <v>1.7626305110270301E-5</v>
      </c>
      <c r="C20649" s="1">
        <v>3.9825628709898202E-5</v>
      </c>
      <c r="D20649">
        <v>1</v>
      </c>
      <c r="E20649">
        <v>0.99450549450549497</v>
      </c>
      <c r="F20649">
        <v>0.86772486772486801</v>
      </c>
      <c r="G20649">
        <v>1</v>
      </c>
      <c r="H20649">
        <v>0.99065420560747697</v>
      </c>
      <c r="I20649">
        <v>1</v>
      </c>
      <c r="J20649" s="1">
        <v>1</v>
      </c>
      <c r="K20649" t="s">
        <v>23237</v>
      </c>
      <c r="L20649" t="s">
        <v>64542</v>
      </c>
      <c r="M20649" t="s">
        <v>64543</v>
      </c>
    </row>
    <row r="20650" spans="1:13">
      <c r="A20650" s="1" t="s">
        <v>22667</v>
      </c>
      <c r="B20650">
        <v>7.8938062512701703E-5</v>
      </c>
      <c r="C20650" s="1">
        <v>2.99488359776034E-6</v>
      </c>
      <c r="D20650">
        <v>0.61764705882352899</v>
      </c>
      <c r="E20650">
        <v>0.60344827586206895</v>
      </c>
      <c r="F20650">
        <v>0.24203821656051</v>
      </c>
      <c r="G20650">
        <v>0.39285714285714302</v>
      </c>
      <c r="H20650">
        <v>0.11111111111111099</v>
      </c>
      <c r="I20650">
        <v>0.59375</v>
      </c>
      <c r="J20650" s="1" t="s">
        <v>23229</v>
      </c>
      <c r="K20650" t="s">
        <v>23238</v>
      </c>
      <c r="L20650" t="s">
        <v>64544</v>
      </c>
      <c r="M20650" t="s">
        <v>64545</v>
      </c>
    </row>
    <row r="20651" spans="1:13">
      <c r="A20651" s="1" t="s">
        <v>22668</v>
      </c>
      <c r="B20651">
        <v>1.6960678822925501E-6</v>
      </c>
      <c r="C20651" s="1">
        <v>8.4913676220208904E-7</v>
      </c>
      <c r="D20651">
        <v>5.3571428571428603E-2</v>
      </c>
      <c r="E20651">
        <v>0</v>
      </c>
      <c r="F20651">
        <v>6.25E-2</v>
      </c>
      <c r="G20651">
        <v>2.5641025641025599E-2</v>
      </c>
      <c r="H20651">
        <v>0.133333333333333</v>
      </c>
      <c r="I20651">
        <v>4.8387096774193498E-2</v>
      </c>
      <c r="J20651" s="1">
        <v>0</v>
      </c>
      <c r="K20651" t="s">
        <v>23237</v>
      </c>
      <c r="L20651" t="s">
        <v>64546</v>
      </c>
      <c r="M20651" t="s">
        <v>64547</v>
      </c>
    </row>
    <row r="20652" spans="1:13">
      <c r="A20652" s="1" t="s">
        <v>22669</v>
      </c>
      <c r="B20652">
        <v>4.5052080505238999E-6</v>
      </c>
      <c r="C20652" s="1">
        <v>2.8873441845632401E-5</v>
      </c>
      <c r="D20652">
        <v>0.02</v>
      </c>
      <c r="E20652">
        <v>0</v>
      </c>
      <c r="F20652">
        <v>0.15088757396449701</v>
      </c>
      <c r="G20652">
        <v>0</v>
      </c>
      <c r="H20652">
        <v>1.6129032258064498E-2</v>
      </c>
      <c r="I20652">
        <v>1.4084507042253501E-2</v>
      </c>
      <c r="J20652" s="1">
        <v>0</v>
      </c>
      <c r="K20652" t="s">
        <v>23238</v>
      </c>
      <c r="L20652" t="s">
        <v>64548</v>
      </c>
      <c r="M20652" t="s">
        <v>64549</v>
      </c>
    </row>
    <row r="20653" spans="1:13">
      <c r="A20653" s="1" t="s">
        <v>22670</v>
      </c>
      <c r="B20653">
        <v>9.6617507681968307E-6</v>
      </c>
      <c r="C20653" s="1">
        <v>2.52074753649415E-5</v>
      </c>
      <c r="D20653">
        <v>1</v>
      </c>
      <c r="E20653">
        <v>0.9921875</v>
      </c>
      <c r="F20653">
        <v>0.95270270270270296</v>
      </c>
      <c r="G20653">
        <v>0.60465116279069797</v>
      </c>
      <c r="H20653">
        <v>0.85</v>
      </c>
      <c r="I20653">
        <v>0.89108910891089099</v>
      </c>
      <c r="J20653" s="1">
        <v>1</v>
      </c>
      <c r="K20653" t="s">
        <v>23238</v>
      </c>
      <c r="L20653" t="s">
        <v>64550</v>
      </c>
      <c r="M20653" t="s">
        <v>64551</v>
      </c>
    </row>
    <row r="20654" spans="1:13">
      <c r="A20654" s="1" t="s">
        <v>22671</v>
      </c>
      <c r="B20654">
        <v>9.1757102921953702E-7</v>
      </c>
      <c r="C20654" s="1">
        <v>2.3205802634091601E-6</v>
      </c>
      <c r="D20654">
        <v>1</v>
      </c>
      <c r="E20654">
        <v>1</v>
      </c>
      <c r="F20654">
        <v>0.890350877192982</v>
      </c>
      <c r="G20654">
        <v>1</v>
      </c>
      <c r="H20654">
        <v>0.98181818181818203</v>
      </c>
      <c r="I20654">
        <v>1</v>
      </c>
      <c r="J20654" s="1">
        <v>1</v>
      </c>
      <c r="K20654" t="s">
        <v>23241</v>
      </c>
      <c r="L20654" t="s">
        <v>64552</v>
      </c>
      <c r="M20654" t="s">
        <v>64553</v>
      </c>
    </row>
    <row r="20655" spans="1:13">
      <c r="A20655" s="1" t="s">
        <v>22672</v>
      </c>
      <c r="B20655">
        <v>1.81923872695266E-6</v>
      </c>
      <c r="C20655" s="1">
        <v>1.93716871150484E-5</v>
      </c>
      <c r="D20655">
        <v>0.296875</v>
      </c>
      <c r="E20655">
        <v>2.6315789473684199E-2</v>
      </c>
      <c r="F20655">
        <v>2.8205128205128199E-2</v>
      </c>
      <c r="G20655">
        <v>0</v>
      </c>
      <c r="H20655">
        <v>0</v>
      </c>
      <c r="I20655">
        <v>8.1300813008130107E-3</v>
      </c>
      <c r="J20655" s="1" t="s">
        <v>23229</v>
      </c>
      <c r="K20655" t="s">
        <v>23241</v>
      </c>
      <c r="L20655" t="s">
        <v>64554</v>
      </c>
      <c r="M20655" t="s">
        <v>64555</v>
      </c>
    </row>
    <row r="20656" spans="1:13">
      <c r="A20656" s="1" t="s">
        <v>22673</v>
      </c>
      <c r="B20656">
        <v>1.2295905337444999E-7</v>
      </c>
      <c r="C20656" s="1">
        <v>1.0751906226316401E-6</v>
      </c>
      <c r="D20656">
        <v>0</v>
      </c>
      <c r="E20656">
        <v>0</v>
      </c>
      <c r="F20656">
        <v>0</v>
      </c>
      <c r="G20656">
        <v>4.1666666666666699E-2</v>
      </c>
      <c r="H20656">
        <v>0</v>
      </c>
      <c r="I20656">
        <v>1.2500000000000001E-2</v>
      </c>
      <c r="J20656" s="1">
        <v>0</v>
      </c>
      <c r="K20656" t="s">
        <v>23242</v>
      </c>
      <c r="L20656" t="s">
        <v>64556</v>
      </c>
      <c r="M20656" t="s">
        <v>64557</v>
      </c>
    </row>
    <row r="20657" spans="1:13">
      <c r="A20657" s="1" t="s">
        <v>22674</v>
      </c>
      <c r="B20657">
        <v>4.4890843874768002E-5</v>
      </c>
      <c r="C20657" s="1">
        <v>7.5119709904827899E-5</v>
      </c>
      <c r="D20657">
        <v>0.21153846153846201</v>
      </c>
      <c r="E20657">
        <v>9.85915492957746E-2</v>
      </c>
      <c r="F20657">
        <v>0.293939393939394</v>
      </c>
      <c r="G20657">
        <v>0.29166666666666702</v>
      </c>
      <c r="H20657">
        <v>0.40659340659340698</v>
      </c>
      <c r="I20657">
        <v>0.237179487179487</v>
      </c>
      <c r="J20657" s="1">
        <v>0</v>
      </c>
      <c r="K20657" t="s">
        <v>23241</v>
      </c>
      <c r="L20657" t="s">
        <v>64558</v>
      </c>
      <c r="M20657" t="s">
        <v>64559</v>
      </c>
    </row>
    <row r="20658" spans="1:13">
      <c r="A20658" s="1" t="s">
        <v>22675</v>
      </c>
      <c r="B20658">
        <v>3.55453078295781E-9</v>
      </c>
      <c r="C20658" s="1">
        <v>1.1652239747497899E-9</v>
      </c>
      <c r="D20658">
        <v>1</v>
      </c>
      <c r="E20658">
        <v>0.99324324324324298</v>
      </c>
      <c r="F20658">
        <v>0.99295774647887303</v>
      </c>
      <c r="G20658">
        <v>1</v>
      </c>
      <c r="H20658">
        <v>1</v>
      </c>
      <c r="I20658">
        <v>1</v>
      </c>
      <c r="J20658" s="1">
        <v>0.94444444444444398</v>
      </c>
      <c r="K20658" t="s">
        <v>23240</v>
      </c>
      <c r="L20658" t="s">
        <v>64560</v>
      </c>
      <c r="M20658" t="s">
        <v>64561</v>
      </c>
    </row>
    <row r="20659" spans="1:13">
      <c r="A20659" s="1" t="s">
        <v>22676</v>
      </c>
      <c r="B20659">
        <v>5.9124636735644799E-5</v>
      </c>
      <c r="C20659" s="1">
        <v>5.77057478081579E-6</v>
      </c>
      <c r="D20659">
        <v>1</v>
      </c>
      <c r="E20659">
        <v>1</v>
      </c>
      <c r="F20659">
        <v>0.149305555555556</v>
      </c>
      <c r="G20659">
        <v>0.91666666666666696</v>
      </c>
      <c r="H20659">
        <v>0.20769230769230801</v>
      </c>
      <c r="I20659">
        <v>0.88157894736842102</v>
      </c>
      <c r="J20659" s="1">
        <v>1</v>
      </c>
      <c r="K20659" t="s">
        <v>23241</v>
      </c>
      <c r="L20659" t="s">
        <v>64562</v>
      </c>
      <c r="M20659" t="s">
        <v>64563</v>
      </c>
    </row>
    <row r="20660" spans="1:13">
      <c r="A20660" s="1" t="s">
        <v>22677</v>
      </c>
      <c r="B20660">
        <v>1.51299158030388E-7</v>
      </c>
      <c r="C20660" s="1">
        <v>2.6692796554587201E-5</v>
      </c>
      <c r="D20660">
        <v>3.8461538461538498E-2</v>
      </c>
      <c r="E20660">
        <v>1.2987012987013E-2</v>
      </c>
      <c r="F20660">
        <v>0.5</v>
      </c>
      <c r="G20660">
        <v>0.27272727272727298</v>
      </c>
      <c r="H20660">
        <v>0.44927536231884102</v>
      </c>
      <c r="I20660">
        <v>0.2</v>
      </c>
      <c r="J20660" s="1">
        <v>0</v>
      </c>
      <c r="K20660" t="s">
        <v>23240</v>
      </c>
      <c r="L20660" t="s">
        <v>64564</v>
      </c>
      <c r="M20660" t="s">
        <v>64565</v>
      </c>
    </row>
    <row r="20661" spans="1:13">
      <c r="A20661" s="1" t="s">
        <v>22678</v>
      </c>
      <c r="B20661">
        <v>3.5025289922141698E-6</v>
      </c>
      <c r="C20661" s="1">
        <v>3.5144322241711701E-8</v>
      </c>
      <c r="D20661">
        <v>0</v>
      </c>
      <c r="E20661">
        <v>5.3763440860215101E-3</v>
      </c>
      <c r="F20661">
        <v>8.5561497326203204E-2</v>
      </c>
      <c r="G20661">
        <v>0</v>
      </c>
      <c r="H20661">
        <v>8.8235294117647106E-2</v>
      </c>
      <c r="I20661">
        <v>0</v>
      </c>
      <c r="J20661" s="1">
        <v>0</v>
      </c>
      <c r="K20661" t="s">
        <v>23238</v>
      </c>
      <c r="L20661" t="s">
        <v>64566</v>
      </c>
      <c r="M20661" t="s">
        <v>64567</v>
      </c>
    </row>
    <row r="20662" spans="1:13">
      <c r="A20662" s="1" t="s">
        <v>22679</v>
      </c>
      <c r="B20662">
        <v>3.0215141137854999E-6</v>
      </c>
      <c r="C20662" s="1">
        <v>3.07480292319518E-6</v>
      </c>
      <c r="D20662">
        <v>9.375E-2</v>
      </c>
      <c r="E20662">
        <v>4.3478260869565202E-2</v>
      </c>
      <c r="F20662">
        <v>2.6315789473684201E-3</v>
      </c>
      <c r="G20662">
        <v>1.0869565217391301E-2</v>
      </c>
      <c r="H20662">
        <v>5.0505050505050501E-3</v>
      </c>
      <c r="I20662">
        <v>0</v>
      </c>
      <c r="J20662" s="1">
        <v>0</v>
      </c>
      <c r="K20662" t="s">
        <v>23238</v>
      </c>
      <c r="L20662" t="s">
        <v>64568</v>
      </c>
      <c r="M20662" t="s">
        <v>64569</v>
      </c>
    </row>
    <row r="20663" spans="1:13">
      <c r="A20663" s="1" t="s">
        <v>22680</v>
      </c>
      <c r="B20663">
        <v>1.6307652544677499E-7</v>
      </c>
      <c r="C20663" s="1">
        <v>7.2979436617580101E-8</v>
      </c>
      <c r="D20663">
        <v>1</v>
      </c>
      <c r="E20663">
        <v>1</v>
      </c>
      <c r="F20663">
        <v>1</v>
      </c>
      <c r="G20663">
        <v>1</v>
      </c>
      <c r="H20663">
        <v>0.99382716049382702</v>
      </c>
      <c r="I20663">
        <v>1</v>
      </c>
      <c r="J20663" s="1" t="s">
        <v>23229</v>
      </c>
      <c r="K20663" t="s">
        <v>23238</v>
      </c>
      <c r="L20663" t="s">
        <v>64570</v>
      </c>
      <c r="M20663" t="s">
        <v>64571</v>
      </c>
    </row>
    <row r="20664" spans="1:13">
      <c r="A20664" s="1" t="s">
        <v>22681</v>
      </c>
      <c r="B20664">
        <v>7.1278151274382294E-5</v>
      </c>
      <c r="C20664" s="1">
        <v>1.6767507512933899E-6</v>
      </c>
      <c r="D20664">
        <v>0.94230769230769196</v>
      </c>
      <c r="E20664">
        <v>0.71604938271604901</v>
      </c>
      <c r="F20664">
        <v>1</v>
      </c>
      <c r="G20664">
        <v>0.98529411764705899</v>
      </c>
      <c r="H20664">
        <v>1</v>
      </c>
      <c r="I20664">
        <v>1</v>
      </c>
      <c r="J20664" s="1">
        <v>0.9375</v>
      </c>
      <c r="K20664" t="s">
        <v>23238</v>
      </c>
      <c r="L20664" t="s">
        <v>64572</v>
      </c>
      <c r="M20664" t="s">
        <v>64573</v>
      </c>
    </row>
    <row r="20665" spans="1:13">
      <c r="A20665" s="1" t="s">
        <v>22682</v>
      </c>
      <c r="B20665">
        <v>5.4638390366083201E-8</v>
      </c>
      <c r="C20665" s="1">
        <v>1.7150328957668101E-4</v>
      </c>
      <c r="D20665">
        <v>1.6666666666666701E-2</v>
      </c>
      <c r="E20665">
        <v>4.48717948717949E-2</v>
      </c>
      <c r="F20665">
        <v>0.14088397790055199</v>
      </c>
      <c r="G20665">
        <v>1.13636363636364E-2</v>
      </c>
      <c r="H20665">
        <v>0.483333333333333</v>
      </c>
      <c r="I20665">
        <v>0.127906976744186</v>
      </c>
      <c r="J20665" s="1">
        <v>0</v>
      </c>
      <c r="K20665" t="s">
        <v>23239</v>
      </c>
      <c r="L20665" t="s">
        <v>64574</v>
      </c>
      <c r="M20665" t="s">
        <v>64575</v>
      </c>
    </row>
    <row r="20666" spans="1:13">
      <c r="A20666" s="1" t="s">
        <v>22683</v>
      </c>
      <c r="B20666">
        <v>6.4608959238025099E-9</v>
      </c>
      <c r="C20666" s="1">
        <v>1.64764840637322E-6</v>
      </c>
      <c r="D20666">
        <v>1</v>
      </c>
      <c r="E20666">
        <v>0.95394736842105299</v>
      </c>
      <c r="F20666">
        <v>0.98046875</v>
      </c>
      <c r="G20666">
        <v>1</v>
      </c>
      <c r="H20666">
        <v>1</v>
      </c>
      <c r="I20666">
        <v>1</v>
      </c>
      <c r="J20666" s="1" t="s">
        <v>23229</v>
      </c>
      <c r="K20666" t="s">
        <v>23239</v>
      </c>
      <c r="L20666" t="s">
        <v>64576</v>
      </c>
      <c r="M20666" t="s">
        <v>64577</v>
      </c>
    </row>
    <row r="20667" spans="1:13">
      <c r="A20667" s="1" t="s">
        <v>22684</v>
      </c>
      <c r="B20667">
        <v>3.5374937921548902E-5</v>
      </c>
      <c r="C20667" s="1">
        <v>2.7827644107336999E-5</v>
      </c>
      <c r="D20667">
        <v>6.6666666666666693E-2</v>
      </c>
      <c r="E20667">
        <v>0.24626865671641801</v>
      </c>
      <c r="F20667">
        <v>0.226708074534162</v>
      </c>
      <c r="G20667">
        <v>3.94736842105263E-2</v>
      </c>
      <c r="H20667">
        <v>0.47422680412371099</v>
      </c>
      <c r="I20667">
        <v>0.15972222222222199</v>
      </c>
      <c r="J20667" s="1">
        <v>0</v>
      </c>
      <c r="K20667" t="s">
        <v>23240</v>
      </c>
      <c r="L20667" t="s">
        <v>64578</v>
      </c>
      <c r="M20667" t="s">
        <v>64579</v>
      </c>
    </row>
    <row r="20668" spans="1:13">
      <c r="A20668" s="1" t="s">
        <v>22685</v>
      </c>
      <c r="B20668">
        <v>2.80347518995519E-4</v>
      </c>
      <c r="C20668" s="1">
        <v>9.6088927290383997E-5</v>
      </c>
      <c r="D20668">
        <v>0.53125</v>
      </c>
      <c r="E20668">
        <v>0.7</v>
      </c>
      <c r="F20668">
        <v>0.31794871794871798</v>
      </c>
      <c r="G20668">
        <v>0.77142857142857102</v>
      </c>
      <c r="H20668">
        <v>0.53636363636363604</v>
      </c>
      <c r="I20668">
        <v>0.780612244897959</v>
      </c>
      <c r="J20668" s="1">
        <v>1</v>
      </c>
      <c r="K20668" t="s">
        <v>23242</v>
      </c>
      <c r="L20668" t="s">
        <v>64580</v>
      </c>
      <c r="M20668" t="s">
        <v>64581</v>
      </c>
    </row>
    <row r="20669" spans="1:13">
      <c r="A20669" s="1" t="s">
        <v>22686</v>
      </c>
      <c r="B20669">
        <v>2.7817810059660501E-4</v>
      </c>
      <c r="C20669" s="1">
        <v>8.3246271536049595E-5</v>
      </c>
      <c r="D20669">
        <v>0.640625</v>
      </c>
      <c r="E20669">
        <v>0.88297872340425498</v>
      </c>
      <c r="F20669">
        <v>0.67195767195767198</v>
      </c>
      <c r="G20669">
        <v>0.95652173913043503</v>
      </c>
      <c r="H20669">
        <v>0.679245283018868</v>
      </c>
      <c r="I20669">
        <v>0.81499999999999995</v>
      </c>
      <c r="J20669" s="1">
        <v>0.18181818181818199</v>
      </c>
      <c r="K20669" t="s">
        <v>23241</v>
      </c>
      <c r="L20669" t="s">
        <v>64582</v>
      </c>
      <c r="M20669" t="s">
        <v>64583</v>
      </c>
    </row>
    <row r="20670" spans="1:13">
      <c r="A20670" s="1" t="s">
        <v>22687</v>
      </c>
      <c r="B20670">
        <v>1.2370738204459701E-9</v>
      </c>
      <c r="C20670" s="1">
        <v>1.0745342288395699E-5</v>
      </c>
      <c r="D20670">
        <v>0.95</v>
      </c>
      <c r="E20670">
        <v>1</v>
      </c>
      <c r="F20670">
        <v>0.86158192090395502</v>
      </c>
      <c r="G20670">
        <v>0.73076923076923095</v>
      </c>
      <c r="H20670">
        <v>0.95212765957446799</v>
      </c>
      <c r="I20670">
        <v>0.88596491228070196</v>
      </c>
      <c r="J20670" s="1" t="s">
        <v>23229</v>
      </c>
      <c r="K20670" t="s">
        <v>23238</v>
      </c>
      <c r="L20670" t="s">
        <v>64584</v>
      </c>
      <c r="M20670" t="s">
        <v>64585</v>
      </c>
    </row>
    <row r="20671" spans="1:13">
      <c r="A20671" s="1" t="s">
        <v>22688</v>
      </c>
      <c r="B20671">
        <v>2.5078503622281402E-6</v>
      </c>
      <c r="C20671" s="1">
        <v>3.5225494044627699E-6</v>
      </c>
      <c r="D20671">
        <v>0.2</v>
      </c>
      <c r="E20671">
        <v>0.14457831325301199</v>
      </c>
      <c r="F20671">
        <v>8.6206896551724102E-2</v>
      </c>
      <c r="G20671">
        <v>2.27272727272727E-2</v>
      </c>
      <c r="H20671">
        <v>6.25E-2</v>
      </c>
      <c r="I20671">
        <v>0.11038961038961</v>
      </c>
      <c r="J20671" s="1" t="s">
        <v>23229</v>
      </c>
      <c r="K20671" t="s">
        <v>23238</v>
      </c>
      <c r="L20671" t="s">
        <v>64586</v>
      </c>
      <c r="M20671" t="s">
        <v>64587</v>
      </c>
    </row>
    <row r="20672" spans="1:13">
      <c r="A20672" s="1" t="s">
        <v>22689</v>
      </c>
      <c r="B20672">
        <v>2.0179952392947E-4</v>
      </c>
      <c r="C20672" s="1">
        <v>2.4507157220627501E-4</v>
      </c>
      <c r="D20672">
        <v>0.234375</v>
      </c>
      <c r="E20672">
        <v>0.42441860465116299</v>
      </c>
      <c r="F20672">
        <v>0.4</v>
      </c>
      <c r="G20672">
        <v>0.58163265306122403</v>
      </c>
      <c r="H20672">
        <v>0.76388888888888895</v>
      </c>
      <c r="I20672">
        <v>0.55670103092783496</v>
      </c>
      <c r="J20672" s="1">
        <v>0</v>
      </c>
      <c r="K20672" t="s">
        <v>23238</v>
      </c>
      <c r="L20672" t="s">
        <v>64588</v>
      </c>
      <c r="M20672" t="s">
        <v>64589</v>
      </c>
    </row>
    <row r="20673" spans="1:13">
      <c r="A20673" s="1" t="s">
        <v>22690</v>
      </c>
      <c r="B20673">
        <v>2.06737079953573E-8</v>
      </c>
      <c r="C20673" s="1">
        <v>1.4564790981805399E-8</v>
      </c>
      <c r="D20673">
        <v>1</v>
      </c>
      <c r="E20673">
        <v>0.97590361445783103</v>
      </c>
      <c r="F20673">
        <v>1</v>
      </c>
      <c r="G20673">
        <v>1</v>
      </c>
      <c r="H20673">
        <v>1</v>
      </c>
      <c r="I20673">
        <v>1</v>
      </c>
      <c r="J20673" s="1">
        <v>1</v>
      </c>
      <c r="K20673" t="s">
        <v>23237</v>
      </c>
      <c r="L20673" t="s">
        <v>64590</v>
      </c>
      <c r="M20673" t="s">
        <v>64591</v>
      </c>
    </row>
    <row r="20674" spans="1:13">
      <c r="A20674" s="1" t="s">
        <v>22691</v>
      </c>
      <c r="B20674">
        <v>5.2795343236076997E-6</v>
      </c>
      <c r="C20674" s="1">
        <v>3.3602357667263599E-6</v>
      </c>
      <c r="D20674">
        <v>0</v>
      </c>
      <c r="E20674">
        <v>0</v>
      </c>
      <c r="F20674">
        <v>7.8125E-3</v>
      </c>
      <c r="G20674">
        <v>0.375</v>
      </c>
      <c r="H20674">
        <v>2.3148148148148098E-2</v>
      </c>
      <c r="I20674">
        <v>0.132743362831858</v>
      </c>
      <c r="J20674" s="1" t="s">
        <v>23229</v>
      </c>
      <c r="K20674" t="s">
        <v>23238</v>
      </c>
      <c r="L20674" t="s">
        <v>64592</v>
      </c>
      <c r="M20674" t="s">
        <v>64593</v>
      </c>
    </row>
    <row r="20675" spans="1:13">
      <c r="A20675" s="1" t="s">
        <v>22692</v>
      </c>
      <c r="B20675">
        <v>5.8929352246192002E-7</v>
      </c>
      <c r="C20675" s="1">
        <v>9.9412638746068895E-9</v>
      </c>
      <c r="D20675">
        <v>8.0645161290322606E-2</v>
      </c>
      <c r="E20675">
        <v>0</v>
      </c>
      <c r="F20675">
        <v>5.40540540540541E-3</v>
      </c>
      <c r="G20675">
        <v>0</v>
      </c>
      <c r="H20675">
        <v>0</v>
      </c>
      <c r="I20675">
        <v>5.9523809523809503E-3</v>
      </c>
      <c r="J20675" s="1">
        <v>0</v>
      </c>
      <c r="K20675" t="s">
        <v>23238</v>
      </c>
      <c r="L20675" t="s">
        <v>64594</v>
      </c>
      <c r="M20675" t="s">
        <v>64595</v>
      </c>
    </row>
    <row r="20676" spans="1:13">
      <c r="A20676" s="1" t="s">
        <v>22693</v>
      </c>
      <c r="B20676">
        <v>0</v>
      </c>
      <c r="C20676" s="1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 s="1">
        <v>0</v>
      </c>
      <c r="K20676" t="s">
        <v>23237</v>
      </c>
      <c r="L20676" t="s">
        <v>64596</v>
      </c>
      <c r="M20676" t="s">
        <v>64597</v>
      </c>
    </row>
    <row r="20677" spans="1:13">
      <c r="A20677" s="1" t="s">
        <v>22694</v>
      </c>
      <c r="B20677">
        <v>1.12448659698907E-4</v>
      </c>
      <c r="C20677" s="1">
        <v>5.4171546678615896E-6</v>
      </c>
      <c r="D20677">
        <v>1.7857142857142901E-2</v>
      </c>
      <c r="E20677">
        <v>0.17058823529411801</v>
      </c>
      <c r="F20677">
        <v>0</v>
      </c>
      <c r="G20677">
        <v>0</v>
      </c>
      <c r="H20677">
        <v>1.3157894736842099E-2</v>
      </c>
      <c r="I20677">
        <v>1.85185185185185E-2</v>
      </c>
      <c r="J20677" s="1">
        <v>0.38888888888888901</v>
      </c>
      <c r="K20677" t="s">
        <v>23241</v>
      </c>
      <c r="L20677" t="s">
        <v>64598</v>
      </c>
      <c r="M20677" t="s">
        <v>64599</v>
      </c>
    </row>
    <row r="20678" spans="1:13">
      <c r="A20678" s="1" t="s">
        <v>22695</v>
      </c>
      <c r="B20678">
        <v>1.34611523026649E-5</v>
      </c>
      <c r="C20678" s="1">
        <v>8.8372664407769796E-5</v>
      </c>
      <c r="D20678">
        <v>0.98333333333333295</v>
      </c>
      <c r="E20678">
        <v>0.98947368421052595</v>
      </c>
      <c r="F20678">
        <v>0.95336787564766801</v>
      </c>
      <c r="G20678">
        <v>0.94565217391304301</v>
      </c>
      <c r="H20678">
        <v>0.71698113207547198</v>
      </c>
      <c r="I20678">
        <v>0.865979381443299</v>
      </c>
      <c r="J20678" s="1">
        <v>9.0909090909090898E-2</v>
      </c>
      <c r="K20678" t="s">
        <v>23241</v>
      </c>
      <c r="L20678" t="s">
        <v>64600</v>
      </c>
      <c r="M20678" t="s">
        <v>64601</v>
      </c>
    </row>
    <row r="20679" spans="1:13">
      <c r="A20679" s="1" t="s">
        <v>22696</v>
      </c>
      <c r="B20679">
        <v>5.0210344732631398E-7</v>
      </c>
      <c r="C20679" s="1">
        <v>2.5505351936515801E-6</v>
      </c>
      <c r="D20679">
        <v>1</v>
      </c>
      <c r="E20679">
        <v>1</v>
      </c>
      <c r="F20679">
        <v>0.94857142857142895</v>
      </c>
      <c r="G20679">
        <v>1</v>
      </c>
      <c r="H20679">
        <v>1</v>
      </c>
      <c r="I20679">
        <v>1</v>
      </c>
      <c r="J20679" s="1">
        <v>1</v>
      </c>
      <c r="K20679" t="s">
        <v>23238</v>
      </c>
      <c r="L20679" t="s">
        <v>64602</v>
      </c>
      <c r="M20679" t="s">
        <v>64603</v>
      </c>
    </row>
    <row r="20680" spans="1:13">
      <c r="A20680" s="1" t="s">
        <v>22697</v>
      </c>
      <c r="B20680">
        <v>1.3100163523906499E-4</v>
      </c>
      <c r="C20680" s="1">
        <v>5.0344014242776098E-5</v>
      </c>
      <c r="D20680">
        <v>0.51612903225806495</v>
      </c>
      <c r="E20680">
        <v>0.59868421052631604</v>
      </c>
      <c r="F20680">
        <v>0.42245989304812798</v>
      </c>
      <c r="G20680">
        <v>0.8</v>
      </c>
      <c r="H20680">
        <v>0.68279569892473102</v>
      </c>
      <c r="I20680">
        <v>0.79411764705882304</v>
      </c>
      <c r="J20680" s="1">
        <v>1</v>
      </c>
      <c r="K20680" t="s">
        <v>23238</v>
      </c>
      <c r="L20680" t="s">
        <v>64604</v>
      </c>
      <c r="M20680" t="s">
        <v>64605</v>
      </c>
    </row>
    <row r="20681" spans="1:13">
      <c r="A20681" s="1" t="s">
        <v>22698</v>
      </c>
      <c r="B20681">
        <v>1.0955197645109201E-8</v>
      </c>
      <c r="C20681" s="1">
        <v>4.5701142128992701E-9</v>
      </c>
      <c r="D20681">
        <v>1</v>
      </c>
      <c r="E20681">
        <v>1</v>
      </c>
      <c r="F20681">
        <v>0.993506493506494</v>
      </c>
      <c r="G20681">
        <v>1</v>
      </c>
      <c r="H20681">
        <v>1</v>
      </c>
      <c r="I20681">
        <v>1</v>
      </c>
      <c r="J20681" s="1" t="s">
        <v>23229</v>
      </c>
      <c r="K20681" t="s">
        <v>23238</v>
      </c>
      <c r="L20681" t="s">
        <v>64606</v>
      </c>
      <c r="M20681" t="s">
        <v>64607</v>
      </c>
    </row>
    <row r="20682" spans="1:13">
      <c r="A20682" s="1" t="s">
        <v>22699</v>
      </c>
      <c r="B20682">
        <v>2.5374679279103E-6</v>
      </c>
      <c r="C20682" s="1">
        <v>1.5470410151835499E-6</v>
      </c>
      <c r="D20682">
        <v>1</v>
      </c>
      <c r="E20682">
        <v>0.98421052631578898</v>
      </c>
      <c r="F20682">
        <v>0.99062499999999998</v>
      </c>
      <c r="G20682">
        <v>0.71929824561403499</v>
      </c>
      <c r="H20682">
        <v>0.94607843137254899</v>
      </c>
      <c r="I20682">
        <v>0.85046728971962604</v>
      </c>
      <c r="J20682" s="1" t="s">
        <v>23229</v>
      </c>
      <c r="K20682" t="s">
        <v>23240</v>
      </c>
      <c r="L20682" t="s">
        <v>64608</v>
      </c>
      <c r="M20682" t="s">
        <v>64609</v>
      </c>
    </row>
    <row r="20683" spans="1:13">
      <c r="A20683" s="1" t="s">
        <v>22700</v>
      </c>
      <c r="B20683">
        <v>1.3803802790007699E-4</v>
      </c>
      <c r="C20683" s="1">
        <v>1.07051733412962E-3</v>
      </c>
      <c r="D20683">
        <v>0.41304347826087001</v>
      </c>
      <c r="E20683">
        <v>0.76724137931034497</v>
      </c>
      <c r="F20683">
        <v>0.36612021857923499</v>
      </c>
      <c r="G20683">
        <v>0.236363636363636</v>
      </c>
      <c r="H20683">
        <v>0.38636363636363602</v>
      </c>
      <c r="I20683">
        <v>0.15887850467289699</v>
      </c>
      <c r="J20683" s="1" t="s">
        <v>23229</v>
      </c>
      <c r="K20683" t="s">
        <v>23241</v>
      </c>
      <c r="L20683" t="s">
        <v>64610</v>
      </c>
      <c r="M20683" t="s">
        <v>64611</v>
      </c>
    </row>
    <row r="20684" spans="1:13">
      <c r="A20684" s="1" t="s">
        <v>22701</v>
      </c>
      <c r="B20684">
        <v>2.1246354196918499E-5</v>
      </c>
      <c r="C20684" s="1">
        <v>2.38910267427015E-4</v>
      </c>
      <c r="D20684">
        <v>0.04</v>
      </c>
      <c r="E20684">
        <v>2.9411764705882401E-2</v>
      </c>
      <c r="F20684">
        <v>0.23106060606060599</v>
      </c>
      <c r="G20684">
        <v>0.2</v>
      </c>
      <c r="H20684">
        <v>0.310126582278481</v>
      </c>
      <c r="I20684">
        <v>0.35849056603773599</v>
      </c>
      <c r="J20684" s="1">
        <v>0</v>
      </c>
      <c r="K20684" t="s">
        <v>23238</v>
      </c>
      <c r="L20684" t="s">
        <v>64612</v>
      </c>
      <c r="M20684" t="s">
        <v>64613</v>
      </c>
    </row>
    <row r="20685" spans="1:13">
      <c r="A20685" s="1" t="s">
        <v>22702</v>
      </c>
      <c r="B20685">
        <v>3.07358487357242E-6</v>
      </c>
      <c r="C20685" s="1">
        <v>3.3712473129310498E-6</v>
      </c>
      <c r="D20685">
        <v>1</v>
      </c>
      <c r="E20685">
        <v>1</v>
      </c>
      <c r="F20685">
        <v>1</v>
      </c>
      <c r="G20685">
        <v>0.98684210526315796</v>
      </c>
      <c r="H20685">
        <v>1</v>
      </c>
      <c r="I20685">
        <v>0.89795918367346905</v>
      </c>
      <c r="J20685" s="1">
        <v>1</v>
      </c>
      <c r="K20685" t="s">
        <v>23237</v>
      </c>
      <c r="L20685" t="s">
        <v>64614</v>
      </c>
      <c r="M20685" t="s">
        <v>64615</v>
      </c>
    </row>
    <row r="20686" spans="1:13">
      <c r="A20686" s="1" t="s">
        <v>22703</v>
      </c>
      <c r="B20686">
        <v>5.1323154323833697E-5</v>
      </c>
      <c r="C20686" s="1">
        <v>5.1185784206788396E-7</v>
      </c>
      <c r="D20686">
        <v>0.88</v>
      </c>
      <c r="E20686">
        <v>0.98901098901098905</v>
      </c>
      <c r="F20686">
        <v>0.92934782608695699</v>
      </c>
      <c r="G20686">
        <v>0.99038461538461497</v>
      </c>
      <c r="H20686">
        <v>0.986363636363636</v>
      </c>
      <c r="I20686">
        <v>0.94859813084112199</v>
      </c>
      <c r="J20686" s="1">
        <v>1</v>
      </c>
      <c r="K20686" t="s">
        <v>23240</v>
      </c>
      <c r="L20686" t="s">
        <v>64616</v>
      </c>
      <c r="M20686" t="s">
        <v>64617</v>
      </c>
    </row>
    <row r="20687" spans="1:13">
      <c r="A20687" s="1" t="s">
        <v>22704</v>
      </c>
      <c r="B20687">
        <v>6.9097045589671099E-6</v>
      </c>
      <c r="C20687" s="1">
        <v>2.7856236062787E-6</v>
      </c>
      <c r="D20687">
        <v>0.28846153846153799</v>
      </c>
      <c r="E20687">
        <v>0</v>
      </c>
      <c r="F20687">
        <v>2.8901734104046198E-3</v>
      </c>
      <c r="G20687">
        <v>0</v>
      </c>
      <c r="H20687">
        <v>5.1020408163265302E-3</v>
      </c>
      <c r="I20687">
        <v>0</v>
      </c>
      <c r="J20687" s="1" t="s">
        <v>23229</v>
      </c>
      <c r="K20687" t="s">
        <v>23241</v>
      </c>
      <c r="L20687" t="s">
        <v>64618</v>
      </c>
      <c r="M20687" t="s">
        <v>64619</v>
      </c>
    </row>
    <row r="20688" spans="1:13">
      <c r="A20688" s="1" t="s">
        <v>22705</v>
      </c>
      <c r="B20688">
        <v>2.2818241173542199E-7</v>
      </c>
      <c r="C20688" s="1">
        <v>1.35838373336556E-7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7.1428571428571397E-2</v>
      </c>
      <c r="J20688" s="1" t="s">
        <v>23229</v>
      </c>
      <c r="K20688" t="s">
        <v>23241</v>
      </c>
      <c r="L20688" t="s">
        <v>64620</v>
      </c>
      <c r="M20688" t="s">
        <v>64621</v>
      </c>
    </row>
    <row r="20689" spans="1:13">
      <c r="A20689" s="1" t="s">
        <v>22706</v>
      </c>
      <c r="B20689">
        <v>2.44859539144018E-4</v>
      </c>
      <c r="C20689" s="1">
        <v>1.9017534977572101E-6</v>
      </c>
      <c r="D20689">
        <v>1</v>
      </c>
      <c r="E20689">
        <v>0.85416666666666696</v>
      </c>
      <c r="F20689">
        <v>1</v>
      </c>
      <c r="G20689">
        <v>1</v>
      </c>
      <c r="H20689">
        <v>1</v>
      </c>
      <c r="I20689">
        <v>1</v>
      </c>
      <c r="J20689" s="1" t="s">
        <v>23229</v>
      </c>
      <c r="K20689" t="s">
        <v>23238</v>
      </c>
      <c r="L20689" t="s">
        <v>64622</v>
      </c>
      <c r="M20689" t="s">
        <v>64623</v>
      </c>
    </row>
    <row r="20690" spans="1:13">
      <c r="A20690" s="1" t="s">
        <v>22707</v>
      </c>
      <c r="B20690">
        <v>6.9533148167980399E-4</v>
      </c>
      <c r="C20690" s="1">
        <v>1.62575510718456E-5</v>
      </c>
      <c r="D20690">
        <v>0.78846153846153799</v>
      </c>
      <c r="E20690">
        <v>0.95977011494252895</v>
      </c>
      <c r="F20690">
        <v>0.115151515151515</v>
      </c>
      <c r="G20690">
        <v>0.83673469387755095</v>
      </c>
      <c r="H20690">
        <v>0.11267605633802801</v>
      </c>
      <c r="I20690">
        <v>0.40384615384615402</v>
      </c>
      <c r="J20690" s="1" t="s">
        <v>23229</v>
      </c>
      <c r="K20690" t="s">
        <v>23241</v>
      </c>
      <c r="L20690" t="s">
        <v>64624</v>
      </c>
      <c r="M20690" t="s">
        <v>64625</v>
      </c>
    </row>
    <row r="20691" spans="1:13">
      <c r="A20691" s="1" t="s">
        <v>22708</v>
      </c>
      <c r="B20691">
        <v>5.8673901222275896E-6</v>
      </c>
      <c r="C20691" s="1">
        <v>2.17793450041368E-5</v>
      </c>
      <c r="D20691">
        <v>0</v>
      </c>
      <c r="E20691">
        <v>0</v>
      </c>
      <c r="F20691">
        <v>3.94736842105263E-2</v>
      </c>
      <c r="G20691">
        <v>2.6315789473684199E-2</v>
      </c>
      <c r="H20691">
        <v>0.17272727272727301</v>
      </c>
      <c r="I20691">
        <v>6.50406504065041E-2</v>
      </c>
      <c r="J20691" s="1">
        <v>0</v>
      </c>
      <c r="K20691" t="s">
        <v>23238</v>
      </c>
      <c r="L20691" t="s">
        <v>64626</v>
      </c>
      <c r="M20691" t="s">
        <v>64627</v>
      </c>
    </row>
    <row r="20692" spans="1:13">
      <c r="A20692" s="1" t="s">
        <v>22709</v>
      </c>
      <c r="B20692">
        <v>6.2547917134562896E-6</v>
      </c>
      <c r="C20692" s="1">
        <v>1.16152452979607E-7</v>
      </c>
      <c r="D20692">
        <v>6.25E-2</v>
      </c>
      <c r="E20692">
        <v>0</v>
      </c>
      <c r="F20692">
        <v>9.93377483443709E-3</v>
      </c>
      <c r="G20692">
        <v>0</v>
      </c>
      <c r="H20692">
        <v>0</v>
      </c>
      <c r="I20692">
        <v>0</v>
      </c>
      <c r="J20692" s="1" t="s">
        <v>23229</v>
      </c>
      <c r="K20692" t="s">
        <v>23242</v>
      </c>
      <c r="L20692" t="s">
        <v>64628</v>
      </c>
      <c r="M20692" t="s">
        <v>64629</v>
      </c>
    </row>
    <row r="20693" spans="1:13">
      <c r="A20693" s="1" t="s">
        <v>22710</v>
      </c>
      <c r="B20693">
        <v>5.7658596225044998E-7</v>
      </c>
      <c r="C20693" s="1">
        <v>1.5166245833627701E-5</v>
      </c>
      <c r="D20693">
        <v>0</v>
      </c>
      <c r="E20693">
        <v>0</v>
      </c>
      <c r="F20693">
        <v>8.4699453551912607E-2</v>
      </c>
      <c r="G20693">
        <v>0</v>
      </c>
      <c r="H20693">
        <v>4.49438202247191E-2</v>
      </c>
      <c r="I20693">
        <v>1.3157894736842099E-2</v>
      </c>
      <c r="J20693" s="1">
        <v>0</v>
      </c>
      <c r="K20693" t="s">
        <v>23241</v>
      </c>
      <c r="L20693" t="s">
        <v>64630</v>
      </c>
      <c r="M20693" t="s">
        <v>64631</v>
      </c>
    </row>
    <row r="20694" spans="1:13">
      <c r="A20694" s="1" t="s">
        <v>22711</v>
      </c>
      <c r="B20694">
        <v>1.6115178818939901E-5</v>
      </c>
      <c r="C20694" s="1">
        <v>3.2003911575506701E-5</v>
      </c>
      <c r="D20694">
        <v>0</v>
      </c>
      <c r="E20694">
        <v>7.9365079365079395E-3</v>
      </c>
      <c r="F20694">
        <v>6.9696969696969702E-2</v>
      </c>
      <c r="G20694">
        <v>0</v>
      </c>
      <c r="H20694">
        <v>9.5238095238095195E-3</v>
      </c>
      <c r="I20694">
        <v>0</v>
      </c>
      <c r="J20694" s="1">
        <v>0</v>
      </c>
      <c r="K20694" t="s">
        <v>23239</v>
      </c>
      <c r="L20694" t="s">
        <v>64632</v>
      </c>
      <c r="M20694" t="s">
        <v>64633</v>
      </c>
    </row>
    <row r="20695" spans="1:13">
      <c r="A20695" s="1" t="s">
        <v>22712</v>
      </c>
      <c r="B20695">
        <v>8.1450913549728894E-5</v>
      </c>
      <c r="C20695" s="1">
        <v>5.24908456863453E-5</v>
      </c>
      <c r="D20695">
        <v>7.69230769230769E-2</v>
      </c>
      <c r="E20695">
        <v>0.134146341463415</v>
      </c>
      <c r="F20695">
        <v>0</v>
      </c>
      <c r="G20695">
        <v>0.13636363636363599</v>
      </c>
      <c r="H20695">
        <v>0.13043478260869601</v>
      </c>
      <c r="I20695">
        <v>0.114035087719298</v>
      </c>
      <c r="J20695" s="1" t="s">
        <v>23229</v>
      </c>
      <c r="K20695" t="s">
        <v>23238</v>
      </c>
      <c r="L20695" t="s">
        <v>64634</v>
      </c>
      <c r="M20695" t="s">
        <v>64635</v>
      </c>
    </row>
    <row r="20696" spans="1:13">
      <c r="A20696" s="1" t="s">
        <v>22713</v>
      </c>
      <c r="B20696">
        <v>1.8613203053186E-5</v>
      </c>
      <c r="C20696" s="1">
        <v>2.10157280934397E-5</v>
      </c>
      <c r="D20696">
        <v>1.5625E-2</v>
      </c>
      <c r="E20696">
        <v>2.0833333333333301E-2</v>
      </c>
      <c r="F20696">
        <v>0.16666666666666699</v>
      </c>
      <c r="G20696">
        <v>7.7586206896551699E-2</v>
      </c>
      <c r="H20696">
        <v>0.30701754385964902</v>
      </c>
      <c r="I20696">
        <v>0.104</v>
      </c>
      <c r="J20696" s="1">
        <v>0</v>
      </c>
      <c r="K20696" t="s">
        <v>23238</v>
      </c>
      <c r="L20696" t="s">
        <v>64636</v>
      </c>
      <c r="M20696" t="s">
        <v>64637</v>
      </c>
    </row>
    <row r="20697" spans="1:13">
      <c r="A20697" s="1" t="s">
        <v>22714</v>
      </c>
      <c r="B20697">
        <v>8.7819734129185198E-7</v>
      </c>
      <c r="C20697" s="1">
        <v>6.8257546870136402E-7</v>
      </c>
      <c r="D20697">
        <v>1</v>
      </c>
      <c r="E20697">
        <v>0.99390243902439002</v>
      </c>
      <c r="F20697">
        <v>0.92857142857142905</v>
      </c>
      <c r="G20697">
        <v>0.83333333333333304</v>
      </c>
      <c r="H20697">
        <v>0.77777777777777801</v>
      </c>
      <c r="I20697">
        <v>0.93333333333333302</v>
      </c>
      <c r="J20697" s="1">
        <v>0</v>
      </c>
      <c r="K20697" t="s">
        <v>23238</v>
      </c>
      <c r="L20697" t="s">
        <v>64638</v>
      </c>
      <c r="M20697" t="s">
        <v>64639</v>
      </c>
    </row>
    <row r="20698" spans="1:13">
      <c r="A20698" s="1" t="s">
        <v>22715</v>
      </c>
      <c r="B20698">
        <v>6.1760046749764804E-5</v>
      </c>
      <c r="C20698" s="1">
        <v>5.1380000648912201E-6</v>
      </c>
      <c r="D20698">
        <v>0.23214285714285701</v>
      </c>
      <c r="E20698">
        <v>0.14705882352941199</v>
      </c>
      <c r="F20698">
        <v>9.27152317880795E-2</v>
      </c>
      <c r="G20698">
        <v>4.1666666666666699E-2</v>
      </c>
      <c r="H20698">
        <v>0.111940298507463</v>
      </c>
      <c r="I20698">
        <v>7.3170731707317097E-2</v>
      </c>
      <c r="J20698" s="1">
        <v>0.625</v>
      </c>
      <c r="K20698" t="s">
        <v>23242</v>
      </c>
      <c r="L20698" t="s">
        <v>64640</v>
      </c>
      <c r="M20698" t="s">
        <v>64641</v>
      </c>
    </row>
    <row r="20699" spans="1:13">
      <c r="A20699" s="1" t="s">
        <v>22716</v>
      </c>
      <c r="B20699">
        <v>2.8704045344634302E-6</v>
      </c>
      <c r="C20699" s="1">
        <v>3.3279397566584802E-6</v>
      </c>
      <c r="D20699">
        <v>0.89583333333333304</v>
      </c>
      <c r="E20699">
        <v>0.54901960784313697</v>
      </c>
      <c r="F20699">
        <v>0.63128491620111704</v>
      </c>
      <c r="G20699">
        <v>0.875</v>
      </c>
      <c r="H20699">
        <v>0.82222222222222197</v>
      </c>
      <c r="I20699">
        <v>0.97142857142857097</v>
      </c>
      <c r="J20699" s="1">
        <v>0</v>
      </c>
      <c r="K20699" t="s">
        <v>23237</v>
      </c>
      <c r="L20699" t="s">
        <v>64642</v>
      </c>
      <c r="M20699" t="s">
        <v>64643</v>
      </c>
    </row>
    <row r="20700" spans="1:13">
      <c r="A20700" s="1" t="s">
        <v>22717</v>
      </c>
      <c r="B20700">
        <v>2.0565494177469101E-7</v>
      </c>
      <c r="C20700" s="1">
        <v>1.1094109354008701E-6</v>
      </c>
      <c r="D20700">
        <v>0.984375</v>
      </c>
      <c r="E20700">
        <v>0.99390243902439002</v>
      </c>
      <c r="F20700">
        <v>0.97899159663865498</v>
      </c>
      <c r="G20700">
        <v>1</v>
      </c>
      <c r="H20700">
        <v>1</v>
      </c>
      <c r="I20700">
        <v>1</v>
      </c>
      <c r="J20700" s="1">
        <v>1</v>
      </c>
      <c r="K20700" t="s">
        <v>23242</v>
      </c>
      <c r="L20700" t="s">
        <v>64644</v>
      </c>
      <c r="M20700" t="s">
        <v>64645</v>
      </c>
    </row>
    <row r="20701" spans="1:13">
      <c r="A20701" s="1" t="s">
        <v>22718</v>
      </c>
      <c r="B20701">
        <v>1.0960636173470299E-5</v>
      </c>
      <c r="C20701" s="1">
        <v>7.9119432933667702E-5</v>
      </c>
      <c r="D20701">
        <v>8.3333333333333301E-2</v>
      </c>
      <c r="E20701">
        <v>0</v>
      </c>
      <c r="F20701">
        <v>0</v>
      </c>
      <c r="G20701">
        <v>5.5555555555555601E-2</v>
      </c>
      <c r="H20701">
        <v>6.4705882352941196E-2</v>
      </c>
      <c r="I20701">
        <v>0.116666666666667</v>
      </c>
      <c r="J20701" s="1">
        <v>0</v>
      </c>
      <c r="K20701" t="s">
        <v>23241</v>
      </c>
      <c r="L20701" t="s">
        <v>64646</v>
      </c>
      <c r="M20701" t="s">
        <v>64647</v>
      </c>
    </row>
    <row r="20702" spans="1:13">
      <c r="A20702" s="1" t="s">
        <v>22719</v>
      </c>
      <c r="B20702">
        <v>1.3004978760071801E-3</v>
      </c>
      <c r="C20702" s="1">
        <v>1.07341347770943E-5</v>
      </c>
      <c r="D20702">
        <v>0.51724137931034497</v>
      </c>
      <c r="E20702">
        <v>0.103658536585366</v>
      </c>
      <c r="F20702">
        <v>0.91496598639455795</v>
      </c>
      <c r="G20702">
        <v>0.90909090909090895</v>
      </c>
      <c r="H20702">
        <v>0.70689655172413801</v>
      </c>
      <c r="I20702">
        <v>0.51470588235294101</v>
      </c>
      <c r="J20702" s="1" t="s">
        <v>23229</v>
      </c>
      <c r="K20702" t="s">
        <v>23242</v>
      </c>
      <c r="L20702" t="s">
        <v>64648</v>
      </c>
      <c r="M20702" t="s">
        <v>64649</v>
      </c>
    </row>
    <row r="20703" spans="1:13">
      <c r="A20703" s="1" t="s">
        <v>22720</v>
      </c>
      <c r="B20703">
        <v>1.34645301878595E-6</v>
      </c>
      <c r="C20703" s="1">
        <v>1.6984699885009999E-4</v>
      </c>
      <c r="D20703">
        <v>0.203125</v>
      </c>
      <c r="E20703">
        <v>0.27604166666666702</v>
      </c>
      <c r="F20703">
        <v>0.142487046632124</v>
      </c>
      <c r="G20703">
        <v>0.67543859649122795</v>
      </c>
      <c r="H20703">
        <v>0.20353982300885001</v>
      </c>
      <c r="I20703">
        <v>0.409836065573771</v>
      </c>
      <c r="J20703" s="1">
        <v>0</v>
      </c>
      <c r="K20703" t="s">
        <v>23242</v>
      </c>
      <c r="L20703" t="s">
        <v>64650</v>
      </c>
      <c r="M20703" t="s">
        <v>64651</v>
      </c>
    </row>
    <row r="20704" spans="1:13">
      <c r="A20704" s="1" t="s">
        <v>22721</v>
      </c>
      <c r="B20704">
        <v>1.6617323256505601E-7</v>
      </c>
      <c r="C20704" s="1">
        <v>6.0387353272331698E-6</v>
      </c>
      <c r="D20704">
        <v>0.69354838709677402</v>
      </c>
      <c r="E20704">
        <v>0.73529411764705899</v>
      </c>
      <c r="F20704">
        <v>0.49447513812154698</v>
      </c>
      <c r="G20704">
        <v>0.140625</v>
      </c>
      <c r="H20704">
        <v>0.73033707865168496</v>
      </c>
      <c r="I20704">
        <v>0.209677419354839</v>
      </c>
      <c r="J20704" s="1" t="s">
        <v>23229</v>
      </c>
      <c r="K20704" t="s">
        <v>23238</v>
      </c>
      <c r="L20704" t="s">
        <v>64652</v>
      </c>
      <c r="M20704" t="s">
        <v>64653</v>
      </c>
    </row>
    <row r="20705" spans="1:13">
      <c r="A20705" s="1" t="s">
        <v>22722</v>
      </c>
      <c r="B20705">
        <v>7.3714388117346604E-5</v>
      </c>
      <c r="C20705" s="1">
        <v>1.6852460847803901E-4</v>
      </c>
      <c r="D20705">
        <v>0.71666666666666701</v>
      </c>
      <c r="E20705">
        <v>0.92537313432835799</v>
      </c>
      <c r="F20705">
        <v>0.53108808290155396</v>
      </c>
      <c r="G20705">
        <v>0.70588235294117696</v>
      </c>
      <c r="H20705">
        <v>0.71100917431192701</v>
      </c>
      <c r="I20705">
        <v>0.84426229508196704</v>
      </c>
      <c r="J20705" s="1">
        <v>1</v>
      </c>
      <c r="K20705" t="s">
        <v>23242</v>
      </c>
      <c r="L20705" t="s">
        <v>64654</v>
      </c>
      <c r="M20705" t="s">
        <v>64655</v>
      </c>
    </row>
    <row r="20706" spans="1:13">
      <c r="A20706" s="1" t="s">
        <v>22723</v>
      </c>
      <c r="B20706">
        <v>0</v>
      </c>
      <c r="C20706" s="1">
        <v>0</v>
      </c>
      <c r="D20706">
        <v>1</v>
      </c>
      <c r="E20706">
        <v>1</v>
      </c>
      <c r="F20706">
        <v>1</v>
      </c>
      <c r="G20706">
        <v>1</v>
      </c>
      <c r="H20706">
        <v>1</v>
      </c>
      <c r="I20706">
        <v>1</v>
      </c>
      <c r="J20706" s="1">
        <v>0.40909090909090901</v>
      </c>
      <c r="K20706" t="s">
        <v>23238</v>
      </c>
      <c r="L20706" t="s">
        <v>64656</v>
      </c>
      <c r="M20706" t="s">
        <v>64657</v>
      </c>
    </row>
    <row r="20707" spans="1:13">
      <c r="A20707" s="1" t="s">
        <v>22724</v>
      </c>
      <c r="B20707">
        <v>8.6473659928026E-5</v>
      </c>
      <c r="C20707" s="1">
        <v>4.6353398815108398E-4</v>
      </c>
      <c r="D20707">
        <v>0.43548387096774199</v>
      </c>
      <c r="E20707">
        <v>0.43010752688171999</v>
      </c>
      <c r="F20707">
        <v>0.38352272727272702</v>
      </c>
      <c r="G20707">
        <v>0.95283018867924496</v>
      </c>
      <c r="H20707">
        <v>0.41176470588235298</v>
      </c>
      <c r="I20707">
        <v>0.74537037037037002</v>
      </c>
      <c r="J20707" s="1">
        <v>1</v>
      </c>
      <c r="K20707" t="s">
        <v>23242</v>
      </c>
      <c r="L20707" t="s">
        <v>64658</v>
      </c>
      <c r="M20707" t="s">
        <v>64659</v>
      </c>
    </row>
    <row r="20708" spans="1:13">
      <c r="A20708" s="1" t="s">
        <v>22725</v>
      </c>
      <c r="B20708">
        <v>3.2352009932655797E-5</v>
      </c>
      <c r="C20708" s="1">
        <v>3.3861879012005299E-6</v>
      </c>
      <c r="D20708">
        <v>3.125E-2</v>
      </c>
      <c r="E20708">
        <v>0.15625</v>
      </c>
      <c r="F20708">
        <v>6.2111801242236003E-3</v>
      </c>
      <c r="G20708">
        <v>8.3333333333333301E-2</v>
      </c>
      <c r="H20708">
        <v>6.6666666666666697E-3</v>
      </c>
      <c r="I20708">
        <v>0.128571428571429</v>
      </c>
      <c r="J20708" s="1" t="s">
        <v>23229</v>
      </c>
      <c r="K20708" t="s">
        <v>23238</v>
      </c>
      <c r="L20708" t="s">
        <v>64660</v>
      </c>
      <c r="M20708" t="s">
        <v>64661</v>
      </c>
    </row>
    <row r="20709" spans="1:13">
      <c r="A20709" s="1" t="s">
        <v>22726</v>
      </c>
      <c r="B20709">
        <v>2.0269603975329401E-5</v>
      </c>
      <c r="C20709" s="1">
        <v>5.8699598546056301E-5</v>
      </c>
      <c r="D20709">
        <v>1</v>
      </c>
      <c r="E20709">
        <v>1</v>
      </c>
      <c r="F20709">
        <v>0.91964285714285698</v>
      </c>
      <c r="G20709">
        <v>1</v>
      </c>
      <c r="H20709">
        <v>0.89500000000000002</v>
      </c>
      <c r="I20709">
        <v>0.995</v>
      </c>
      <c r="J20709" s="1" t="s">
        <v>23229</v>
      </c>
      <c r="K20709" t="s">
        <v>23241</v>
      </c>
      <c r="L20709" t="s">
        <v>64662</v>
      </c>
      <c r="M20709" t="s">
        <v>64663</v>
      </c>
    </row>
    <row r="20710" spans="1:13">
      <c r="A20710" s="1" t="s">
        <v>22727</v>
      </c>
      <c r="B20710">
        <v>7.2985719938482301E-6</v>
      </c>
      <c r="C20710" s="1">
        <v>1.1618430562799E-5</v>
      </c>
      <c r="D20710">
        <v>1</v>
      </c>
      <c r="E20710">
        <v>1</v>
      </c>
      <c r="F20710">
        <v>0.94818652849740903</v>
      </c>
      <c r="G20710">
        <v>1</v>
      </c>
      <c r="H20710">
        <v>1</v>
      </c>
      <c r="I20710">
        <v>0.99557522123893805</v>
      </c>
      <c r="J20710" s="1">
        <v>1</v>
      </c>
      <c r="K20710" t="s">
        <v>23239</v>
      </c>
      <c r="L20710" t="s">
        <v>64664</v>
      </c>
      <c r="M20710" t="s">
        <v>64665</v>
      </c>
    </row>
    <row r="20711" spans="1:13">
      <c r="A20711" s="1" t="s">
        <v>22728</v>
      </c>
      <c r="B20711">
        <v>4.7542436932368697E-5</v>
      </c>
      <c r="C20711" s="1">
        <v>4.3060894707677603E-6</v>
      </c>
      <c r="D20711">
        <v>0.953125</v>
      </c>
      <c r="E20711">
        <v>0.844444444444444</v>
      </c>
      <c r="F20711">
        <v>0.99736842105263201</v>
      </c>
      <c r="G20711">
        <v>0.987179487179487</v>
      </c>
      <c r="H20711">
        <v>0.99509803921568596</v>
      </c>
      <c r="I20711">
        <v>0.99404761904761896</v>
      </c>
      <c r="J20711" s="1">
        <v>1</v>
      </c>
      <c r="K20711" t="s">
        <v>23238</v>
      </c>
      <c r="L20711" t="s">
        <v>64666</v>
      </c>
      <c r="M20711" t="s">
        <v>64667</v>
      </c>
    </row>
    <row r="20712" spans="1:13">
      <c r="A20712" s="1" t="s">
        <v>22729</v>
      </c>
      <c r="B20712">
        <v>0</v>
      </c>
      <c r="C20712" s="1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 s="1" t="s">
        <v>23229</v>
      </c>
      <c r="K20712" t="s">
        <v>23241</v>
      </c>
      <c r="L20712" t="s">
        <v>64668</v>
      </c>
      <c r="M20712" t="s">
        <v>64669</v>
      </c>
    </row>
    <row r="20713" spans="1:13">
      <c r="A20713" s="1" t="s">
        <v>22730</v>
      </c>
      <c r="B20713">
        <v>1.6855753114050199E-6</v>
      </c>
      <c r="C20713" s="1">
        <v>2.9654407895175899E-5</v>
      </c>
      <c r="D20713">
        <v>0.71428571428571397</v>
      </c>
      <c r="E20713">
        <v>0.125</v>
      </c>
      <c r="F20713">
        <v>0.51912568306010898</v>
      </c>
      <c r="G20713">
        <v>0.6</v>
      </c>
      <c r="H20713">
        <v>0.39705882352941202</v>
      </c>
      <c r="I20713">
        <v>0.462686567164179</v>
      </c>
      <c r="J20713" s="1">
        <v>0</v>
      </c>
      <c r="K20713" t="s">
        <v>23239</v>
      </c>
      <c r="L20713" t="s">
        <v>64670</v>
      </c>
      <c r="M20713" t="s">
        <v>64671</v>
      </c>
    </row>
    <row r="20714" spans="1:13">
      <c r="A20714" s="1" t="s">
        <v>22731</v>
      </c>
      <c r="B20714">
        <v>8.6311458833155095E-6</v>
      </c>
      <c r="C20714" s="1">
        <v>7.6756946235820202E-7</v>
      </c>
      <c r="D20714">
        <v>0.77419354838709697</v>
      </c>
      <c r="E20714">
        <v>0.79365079365079405</v>
      </c>
      <c r="F20714">
        <v>0.71604938271604901</v>
      </c>
      <c r="G20714">
        <v>1</v>
      </c>
      <c r="H20714">
        <v>0.66666666666666696</v>
      </c>
      <c r="I20714">
        <v>0.80769230769230804</v>
      </c>
      <c r="J20714" s="1" t="s">
        <v>23229</v>
      </c>
      <c r="K20714" t="s">
        <v>23238</v>
      </c>
      <c r="L20714" t="s">
        <v>64672</v>
      </c>
      <c r="M20714" t="s">
        <v>64673</v>
      </c>
    </row>
    <row r="20715" spans="1:13">
      <c r="A20715" s="1" t="s">
        <v>22732</v>
      </c>
      <c r="B20715">
        <v>2.3132278646728898E-5</v>
      </c>
      <c r="C20715" s="1">
        <v>2.8583585899483398E-6</v>
      </c>
      <c r="D20715">
        <v>3.7037037037037E-2</v>
      </c>
      <c r="E20715">
        <v>0</v>
      </c>
      <c r="F20715">
        <v>0.134020618556701</v>
      </c>
      <c r="G20715">
        <v>0</v>
      </c>
      <c r="H20715">
        <v>0.15686274509803899</v>
      </c>
      <c r="I20715">
        <v>7.5757575757575801E-2</v>
      </c>
      <c r="J20715" s="1">
        <v>0</v>
      </c>
      <c r="K20715" t="s">
        <v>23241</v>
      </c>
      <c r="L20715" t="s">
        <v>64674</v>
      </c>
      <c r="M20715" t="s">
        <v>64675</v>
      </c>
    </row>
    <row r="20716" spans="1:13">
      <c r="A20716" s="1" t="s">
        <v>22733</v>
      </c>
      <c r="B20716">
        <v>5.8179557943757895E-7</v>
      </c>
      <c r="C20716" s="1">
        <v>7.0456302389327395E-5</v>
      </c>
      <c r="D20716">
        <v>0.94117647058823495</v>
      </c>
      <c r="E20716">
        <v>1</v>
      </c>
      <c r="F20716">
        <v>0.98387096774193505</v>
      </c>
      <c r="G20716">
        <v>0.73469387755102</v>
      </c>
      <c r="H20716">
        <v>0.93181818181818199</v>
      </c>
      <c r="I20716">
        <v>0.828125</v>
      </c>
      <c r="J20716" s="1" t="s">
        <v>23229</v>
      </c>
      <c r="K20716" t="s">
        <v>23241</v>
      </c>
      <c r="L20716" t="s">
        <v>64676</v>
      </c>
      <c r="M20716" t="s">
        <v>64677</v>
      </c>
    </row>
    <row r="20717" spans="1:13">
      <c r="A20717" s="1" t="s">
        <v>22734</v>
      </c>
      <c r="B20717">
        <v>2.0764263013203102E-5</v>
      </c>
      <c r="C20717" s="1">
        <v>2.5992768755225E-5</v>
      </c>
      <c r="D20717">
        <v>6.4516129032258104E-2</v>
      </c>
      <c r="E20717">
        <v>0</v>
      </c>
      <c r="F20717">
        <v>0.12565445026177999</v>
      </c>
      <c r="G20717">
        <v>6.3636363636363602E-2</v>
      </c>
      <c r="H20717">
        <v>7.2815533980582506E-2</v>
      </c>
      <c r="I20717">
        <v>8.3333333333333301E-2</v>
      </c>
      <c r="J20717" s="1">
        <v>0</v>
      </c>
      <c r="K20717" t="s">
        <v>23242</v>
      </c>
      <c r="L20717" t="s">
        <v>64678</v>
      </c>
      <c r="M20717" t="s">
        <v>64679</v>
      </c>
    </row>
    <row r="20718" spans="1:13">
      <c r="A20718" s="1" t="s">
        <v>22735</v>
      </c>
      <c r="B20718">
        <v>2.3612452329757899E-5</v>
      </c>
      <c r="C20718" s="1">
        <v>6.63238520403183E-5</v>
      </c>
      <c r="D20718">
        <v>0</v>
      </c>
      <c r="E20718">
        <v>5.3763440860215101E-3</v>
      </c>
      <c r="F20718">
        <v>0.110795454545455</v>
      </c>
      <c r="G20718">
        <v>8.6206896551724102E-3</v>
      </c>
      <c r="H20718">
        <v>4.4642857142857097E-3</v>
      </c>
      <c r="I20718">
        <v>4.3859649122806998E-3</v>
      </c>
      <c r="J20718" s="1">
        <v>0</v>
      </c>
      <c r="K20718" t="s">
        <v>23241</v>
      </c>
      <c r="L20718" t="s">
        <v>64680</v>
      </c>
      <c r="M20718" t="s">
        <v>64681</v>
      </c>
    </row>
    <row r="20719" spans="1:13">
      <c r="A20719" s="1" t="s">
        <v>22736</v>
      </c>
      <c r="B20719">
        <v>2.2659167375295602E-6</v>
      </c>
      <c r="C20719" s="1">
        <v>3.5017017372804198E-5</v>
      </c>
      <c r="D20719">
        <v>0.203125</v>
      </c>
      <c r="E20719">
        <v>1.1235955056179799E-2</v>
      </c>
      <c r="F20719">
        <v>0.28804347826087001</v>
      </c>
      <c r="G20719">
        <v>4.4117647058823498E-2</v>
      </c>
      <c r="H20719">
        <v>0.13541666666666699</v>
      </c>
      <c r="I20719">
        <v>0.13793103448275901</v>
      </c>
      <c r="J20719" s="1">
        <v>0</v>
      </c>
      <c r="K20719" t="s">
        <v>23240</v>
      </c>
      <c r="L20719" t="s">
        <v>64682</v>
      </c>
      <c r="M20719" t="s">
        <v>64683</v>
      </c>
    </row>
    <row r="20720" spans="1:13">
      <c r="A20720" s="1" t="s">
        <v>22737</v>
      </c>
      <c r="B20720">
        <v>3.9415906796142398E-6</v>
      </c>
      <c r="C20720" s="1">
        <v>2.2520536433642099E-6</v>
      </c>
      <c r="D20720">
        <v>4.6875E-2</v>
      </c>
      <c r="E20720">
        <v>0</v>
      </c>
      <c r="F20720">
        <v>5.6497175141242903E-3</v>
      </c>
      <c r="G20720">
        <v>0</v>
      </c>
      <c r="H20720">
        <v>1.3761467889908299E-2</v>
      </c>
      <c r="I20720">
        <v>5.3846153846153801E-2</v>
      </c>
      <c r="J20720" s="1">
        <v>0</v>
      </c>
      <c r="K20720" t="s">
        <v>23241</v>
      </c>
      <c r="L20720" t="s">
        <v>64684</v>
      </c>
      <c r="M20720" t="s">
        <v>64685</v>
      </c>
    </row>
    <row r="20721" spans="1:13">
      <c r="A20721" s="1" t="s">
        <v>22738</v>
      </c>
      <c r="B20721">
        <v>1.08724344463841E-6</v>
      </c>
      <c r="C20721" s="1">
        <v>3.6963009223371103E-7</v>
      </c>
      <c r="D20721">
        <v>0</v>
      </c>
      <c r="E20721">
        <v>0</v>
      </c>
      <c r="F20721">
        <v>2.6041666666666699E-2</v>
      </c>
      <c r="G20721">
        <v>0</v>
      </c>
      <c r="H20721">
        <v>8.3333333333333301E-2</v>
      </c>
      <c r="I20721">
        <v>0</v>
      </c>
      <c r="J20721" s="1">
        <v>0</v>
      </c>
      <c r="K20721" t="s">
        <v>23241</v>
      </c>
      <c r="L20721" t="s">
        <v>64686</v>
      </c>
      <c r="M20721" t="s">
        <v>64687</v>
      </c>
    </row>
    <row r="20722" spans="1:13">
      <c r="A20722" s="1" t="s">
        <v>22739</v>
      </c>
      <c r="B20722">
        <v>7.7168578836421195E-5</v>
      </c>
      <c r="C20722" s="1">
        <v>1.7296787805554099E-3</v>
      </c>
      <c r="D20722">
        <v>0.359375</v>
      </c>
      <c r="E20722">
        <v>0.515625</v>
      </c>
      <c r="F20722">
        <v>0.133333333333333</v>
      </c>
      <c r="G20722">
        <v>0.90350877192982504</v>
      </c>
      <c r="H20722">
        <v>0.34684684684684702</v>
      </c>
      <c r="I20722">
        <v>0.81512605042016795</v>
      </c>
      <c r="J20722" s="1">
        <v>1</v>
      </c>
      <c r="K20722" t="s">
        <v>23240</v>
      </c>
      <c r="L20722" t="s">
        <v>64688</v>
      </c>
      <c r="M20722" t="s">
        <v>64689</v>
      </c>
    </row>
    <row r="20723" spans="1:13">
      <c r="A20723" s="1" t="s">
        <v>22740</v>
      </c>
      <c r="B20723">
        <v>2.1806167713315499E-5</v>
      </c>
      <c r="C20723" s="1">
        <v>1.45674021682788E-5</v>
      </c>
      <c r="D20723">
        <v>0</v>
      </c>
      <c r="E20723">
        <v>5.4347826086956503E-3</v>
      </c>
      <c r="F20723">
        <v>0.17631578947368401</v>
      </c>
      <c r="G20723">
        <v>0</v>
      </c>
      <c r="H20723">
        <v>5.5E-2</v>
      </c>
      <c r="I20723">
        <v>0</v>
      </c>
      <c r="J20723" s="1">
        <v>0</v>
      </c>
      <c r="K20723" t="s">
        <v>23239</v>
      </c>
      <c r="L20723" t="s">
        <v>64690</v>
      </c>
      <c r="M20723" t="s">
        <v>64691</v>
      </c>
    </row>
    <row r="20724" spans="1:13">
      <c r="A20724" s="1" t="s">
        <v>22741</v>
      </c>
      <c r="B20724">
        <v>5.0823504729669302E-6</v>
      </c>
      <c r="C20724" s="1">
        <v>4.6025694495627098E-5</v>
      </c>
      <c r="D20724">
        <v>0.875</v>
      </c>
      <c r="E20724">
        <v>0.91666666666666696</v>
      </c>
      <c r="F20724">
        <v>0.97692307692307701</v>
      </c>
      <c r="G20724">
        <v>1</v>
      </c>
      <c r="H20724">
        <v>1</v>
      </c>
      <c r="I20724">
        <v>0.95867768595041303</v>
      </c>
      <c r="J20724" s="1">
        <v>1</v>
      </c>
      <c r="K20724" t="s">
        <v>23241</v>
      </c>
      <c r="L20724" t="s">
        <v>64692</v>
      </c>
      <c r="M20724" t="s">
        <v>64693</v>
      </c>
    </row>
    <row r="20725" spans="1:13">
      <c r="A20725" s="1" t="s">
        <v>22742</v>
      </c>
      <c r="B20725">
        <v>9.5192846233607499E-8</v>
      </c>
      <c r="C20725" s="1">
        <v>1.2792275701877599E-6</v>
      </c>
      <c r="D20725">
        <v>1</v>
      </c>
      <c r="E20725">
        <v>1</v>
      </c>
      <c r="F20725">
        <v>0.992307692307692</v>
      </c>
      <c r="G20725">
        <v>0.96808510638297895</v>
      </c>
      <c r="H20725">
        <v>1</v>
      </c>
      <c r="I20725">
        <v>1</v>
      </c>
      <c r="J20725" s="1">
        <v>1</v>
      </c>
      <c r="K20725" t="s">
        <v>23241</v>
      </c>
      <c r="L20725" t="s">
        <v>64694</v>
      </c>
      <c r="M20725" t="s">
        <v>64695</v>
      </c>
    </row>
    <row r="20726" spans="1:13">
      <c r="A20726" s="1" t="s">
        <v>22743</v>
      </c>
      <c r="B20726">
        <v>1.5002869817336399E-5</v>
      </c>
      <c r="C20726" s="1">
        <v>2.3794198302393302E-6</v>
      </c>
      <c r="D20726">
        <v>0.05</v>
      </c>
      <c r="E20726">
        <v>0.25301204819277101</v>
      </c>
      <c r="F20726">
        <v>0</v>
      </c>
      <c r="G20726">
        <v>0.23214285714285701</v>
      </c>
      <c r="H20726">
        <v>6.1643835616438401E-2</v>
      </c>
      <c r="I20726">
        <v>1.2820512820512799E-2</v>
      </c>
      <c r="J20726" s="1" t="s">
        <v>23229</v>
      </c>
      <c r="K20726" t="s">
        <v>23241</v>
      </c>
      <c r="L20726" t="s">
        <v>64696</v>
      </c>
      <c r="M20726" t="s">
        <v>64697</v>
      </c>
    </row>
    <row r="20727" spans="1:13">
      <c r="A20727" s="1" t="s">
        <v>22744</v>
      </c>
      <c r="B20727">
        <v>5.7113777786268202E-6</v>
      </c>
      <c r="C20727" s="1">
        <v>3.84261389997695E-4</v>
      </c>
      <c r="D20727">
        <v>0.57407407407407396</v>
      </c>
      <c r="E20727">
        <v>0.384210526315789</v>
      </c>
      <c r="F20727">
        <v>0.404371584699454</v>
      </c>
      <c r="G20727">
        <v>0.47826086956521702</v>
      </c>
      <c r="H20727">
        <v>0.53846153846153799</v>
      </c>
      <c r="I20727">
        <v>0.75806451612903203</v>
      </c>
      <c r="J20727" s="1" t="s">
        <v>23229</v>
      </c>
      <c r="K20727" t="s">
        <v>23241</v>
      </c>
      <c r="L20727" t="s">
        <v>64698</v>
      </c>
      <c r="M20727" t="s">
        <v>64699</v>
      </c>
    </row>
    <row r="20728" spans="1:13">
      <c r="A20728" s="1" t="s">
        <v>22745</v>
      </c>
      <c r="B20728">
        <v>1.0120646302435499E-5</v>
      </c>
      <c r="C20728" s="1">
        <v>9.4341472902116704E-6</v>
      </c>
      <c r="D20728">
        <v>0.96551724137931005</v>
      </c>
      <c r="E20728">
        <v>0.98550724637681197</v>
      </c>
      <c r="F20728">
        <v>0.96232876712328796</v>
      </c>
      <c r="G20728">
        <v>1</v>
      </c>
      <c r="H20728">
        <v>0.85714285714285698</v>
      </c>
      <c r="I20728">
        <v>0.95945945945945899</v>
      </c>
      <c r="J20728" s="1">
        <v>1</v>
      </c>
      <c r="K20728" t="s">
        <v>23241</v>
      </c>
      <c r="L20728" t="s">
        <v>64700</v>
      </c>
      <c r="M20728" t="s">
        <v>64701</v>
      </c>
    </row>
    <row r="20729" spans="1:13">
      <c r="A20729" s="1" t="s">
        <v>22746</v>
      </c>
      <c r="B20729">
        <v>2.68116789107806E-6</v>
      </c>
      <c r="C20729" s="1">
        <v>5.2829648451130598E-6</v>
      </c>
      <c r="D20729">
        <v>1</v>
      </c>
      <c r="E20729">
        <v>0.99242424242424199</v>
      </c>
      <c r="F20729">
        <v>0.87050359712230196</v>
      </c>
      <c r="G20729">
        <v>1</v>
      </c>
      <c r="H20729">
        <v>1</v>
      </c>
      <c r="I20729">
        <v>1</v>
      </c>
      <c r="J20729" s="1" t="s">
        <v>23229</v>
      </c>
      <c r="K20729" t="s">
        <v>23241</v>
      </c>
      <c r="L20729" t="s">
        <v>64702</v>
      </c>
      <c r="M20729" t="s">
        <v>64703</v>
      </c>
    </row>
    <row r="20730" spans="1:13">
      <c r="A20730" s="1" t="s">
        <v>22747</v>
      </c>
      <c r="B20730">
        <v>5.3059760127943297E-5</v>
      </c>
      <c r="C20730" s="1">
        <v>9.3028200996517801E-5</v>
      </c>
      <c r="D20730">
        <v>0</v>
      </c>
      <c r="E20730">
        <v>0</v>
      </c>
      <c r="F20730">
        <v>0.47916666666666702</v>
      </c>
      <c r="G20730">
        <v>0</v>
      </c>
      <c r="H20730">
        <v>0.39759036144578302</v>
      </c>
      <c r="I20730">
        <v>0.118181818181818</v>
      </c>
      <c r="J20730" s="1">
        <v>0</v>
      </c>
      <c r="K20730" t="s">
        <v>23241</v>
      </c>
      <c r="L20730" t="s">
        <v>64704</v>
      </c>
      <c r="M20730" t="s">
        <v>64705</v>
      </c>
    </row>
    <row r="20731" spans="1:13">
      <c r="A20731" s="1" t="s">
        <v>22748</v>
      </c>
      <c r="B20731">
        <v>1.40714661645678E-6</v>
      </c>
      <c r="C20731" s="1">
        <v>8.31975321317053E-5</v>
      </c>
      <c r="D20731">
        <v>0.75</v>
      </c>
      <c r="E20731">
        <v>0.79213483146067398</v>
      </c>
      <c r="F20731">
        <v>0.22289156626505999</v>
      </c>
      <c r="G20731">
        <v>0.74137931034482796</v>
      </c>
      <c r="H20731">
        <v>0.15517241379310301</v>
      </c>
      <c r="I20731">
        <v>0.76271186440677996</v>
      </c>
      <c r="J20731" s="1">
        <v>0</v>
      </c>
      <c r="K20731" t="s">
        <v>23239</v>
      </c>
      <c r="L20731" t="s">
        <v>64706</v>
      </c>
      <c r="M20731" t="s">
        <v>64707</v>
      </c>
    </row>
    <row r="20732" spans="1:13">
      <c r="A20732" s="1" t="s">
        <v>22749</v>
      </c>
      <c r="B20732">
        <v>2.5136817689639199E-5</v>
      </c>
      <c r="C20732" s="1">
        <v>1.06046242904804E-4</v>
      </c>
      <c r="D20732">
        <v>0.9</v>
      </c>
      <c r="E20732">
        <v>0.68</v>
      </c>
      <c r="F20732">
        <v>8.9743589743589702E-2</v>
      </c>
      <c r="G20732">
        <v>7.69230769230769E-2</v>
      </c>
      <c r="H20732">
        <v>1.0989010989011E-2</v>
      </c>
      <c r="I20732">
        <v>4.8387096774193498E-2</v>
      </c>
      <c r="J20732" s="1" t="s">
        <v>23229</v>
      </c>
      <c r="K20732" t="s">
        <v>23238</v>
      </c>
      <c r="L20732" t="s">
        <v>64708</v>
      </c>
      <c r="M20732" t="s">
        <v>64709</v>
      </c>
    </row>
    <row r="20733" spans="1:13">
      <c r="A20733" s="1" t="s">
        <v>22750</v>
      </c>
      <c r="B20733">
        <v>4.8627437802074296E-9</v>
      </c>
      <c r="C20733" s="1">
        <v>1.4984616539510301E-10</v>
      </c>
      <c r="D20733">
        <v>2.27272727272727E-2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 s="1">
        <v>0</v>
      </c>
      <c r="K20733" t="s">
        <v>23241</v>
      </c>
      <c r="L20733" t="s">
        <v>64710</v>
      </c>
      <c r="M20733" t="s">
        <v>64711</v>
      </c>
    </row>
    <row r="20734" spans="1:13">
      <c r="A20734" s="1" t="s">
        <v>22751</v>
      </c>
      <c r="B20734">
        <v>3.0258649195553801E-5</v>
      </c>
      <c r="C20734" s="1">
        <v>2.2239453760158E-5</v>
      </c>
      <c r="D20734">
        <v>0.203703703703704</v>
      </c>
      <c r="E20734">
        <v>7.5757575757575803E-3</v>
      </c>
      <c r="F20734">
        <v>0</v>
      </c>
      <c r="G20734">
        <v>0</v>
      </c>
      <c r="H20734">
        <v>0</v>
      </c>
      <c r="I20734">
        <v>9.375E-2</v>
      </c>
      <c r="J20734" s="1">
        <v>0</v>
      </c>
      <c r="K20734" t="s">
        <v>23240</v>
      </c>
      <c r="L20734" t="s">
        <v>64712</v>
      </c>
      <c r="M20734" t="s">
        <v>64713</v>
      </c>
    </row>
    <row r="20735" spans="1:13">
      <c r="A20735" s="1" t="s">
        <v>22752</v>
      </c>
      <c r="B20735">
        <v>9.6602389805891593E-5</v>
      </c>
      <c r="C20735" s="1">
        <v>1.48912142258764E-6</v>
      </c>
      <c r="D20735">
        <v>1.7857142857142901E-2</v>
      </c>
      <c r="E20735">
        <v>0.259493670886076</v>
      </c>
      <c r="F20735">
        <v>8.2872928176795594E-3</v>
      </c>
      <c r="G20735">
        <v>1.4285714285714299E-2</v>
      </c>
      <c r="H20735">
        <v>0</v>
      </c>
      <c r="I20735">
        <v>7.8125E-3</v>
      </c>
      <c r="J20735" s="1">
        <v>0</v>
      </c>
      <c r="K20735" t="s">
        <v>23240</v>
      </c>
      <c r="L20735" t="s">
        <v>64714</v>
      </c>
      <c r="M20735" t="s">
        <v>64715</v>
      </c>
    </row>
    <row r="20736" spans="1:13">
      <c r="A20736" s="1" t="s">
        <v>22753</v>
      </c>
      <c r="B20736">
        <v>8.1135290450611494E-8</v>
      </c>
      <c r="C20736" s="1">
        <v>1.4364793469370099E-4</v>
      </c>
      <c r="D20736">
        <v>0.96428571428571397</v>
      </c>
      <c r="E20736">
        <v>0.94285714285714295</v>
      </c>
      <c r="F20736">
        <v>0.94444444444444398</v>
      </c>
      <c r="G20736">
        <v>0.89583333333333304</v>
      </c>
      <c r="H20736">
        <v>0.90714285714285703</v>
      </c>
      <c r="I20736">
        <v>0.82291666666666696</v>
      </c>
      <c r="J20736" s="1">
        <v>1</v>
      </c>
      <c r="K20736" t="s">
        <v>23241</v>
      </c>
      <c r="L20736" t="s">
        <v>64716</v>
      </c>
      <c r="M20736" t="s">
        <v>64717</v>
      </c>
    </row>
    <row r="20737" spans="1:13">
      <c r="A20737" s="1" t="s">
        <v>22754</v>
      </c>
      <c r="B20737">
        <v>0</v>
      </c>
      <c r="C20737" s="1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 s="1">
        <v>0</v>
      </c>
      <c r="K20737" t="s">
        <v>23241</v>
      </c>
      <c r="L20737" t="s">
        <v>64718</v>
      </c>
      <c r="M20737" t="s">
        <v>64719</v>
      </c>
    </row>
    <row r="20738" spans="1:13">
      <c r="A20738" s="1" t="s">
        <v>22755</v>
      </c>
      <c r="B20738">
        <v>2.4497811098916701E-6</v>
      </c>
      <c r="C20738" s="1">
        <v>9.3588767782510198E-7</v>
      </c>
      <c r="D20738">
        <v>0.31034482758620702</v>
      </c>
      <c r="E20738">
        <v>0.31410256410256399</v>
      </c>
      <c r="F20738">
        <v>8.4745762711864406E-3</v>
      </c>
      <c r="G20738">
        <v>0.17857142857142899</v>
      </c>
      <c r="H20738">
        <v>3.03030303030303E-2</v>
      </c>
      <c r="I20738">
        <v>0.31034482758620702</v>
      </c>
      <c r="J20738" s="1">
        <v>0</v>
      </c>
      <c r="K20738" t="s">
        <v>23241</v>
      </c>
      <c r="L20738" t="s">
        <v>64720</v>
      </c>
      <c r="M20738" t="s">
        <v>64721</v>
      </c>
    </row>
    <row r="20739" spans="1:13">
      <c r="A20739" s="1" t="s">
        <v>22756</v>
      </c>
      <c r="B20739">
        <v>9.5666018772719695E-5</v>
      </c>
      <c r="C20739" s="1">
        <v>1.4691875418638899E-4</v>
      </c>
      <c r="D20739">
        <v>0.375</v>
      </c>
      <c r="E20739">
        <v>4.3478260869565202E-2</v>
      </c>
      <c r="F20739">
        <v>0.60365853658536595</v>
      </c>
      <c r="G20739">
        <v>0.32352941176470601</v>
      </c>
      <c r="H20739">
        <v>0.483050847457627</v>
      </c>
      <c r="I20739">
        <v>0.28571428571428598</v>
      </c>
      <c r="J20739" s="1">
        <v>4.5454545454545497E-2</v>
      </c>
      <c r="K20739" t="s">
        <v>23241</v>
      </c>
      <c r="L20739" t="s">
        <v>64722</v>
      </c>
      <c r="M20739" t="s">
        <v>64723</v>
      </c>
    </row>
    <row r="20740" spans="1:13">
      <c r="A20740" s="1" t="s">
        <v>22757</v>
      </c>
      <c r="B20740">
        <v>3.1141332772936599E-5</v>
      </c>
      <c r="C20740" s="1">
        <v>1.2924707934437699E-4</v>
      </c>
      <c r="D20740">
        <v>0.83870967741935498</v>
      </c>
      <c r="E20740">
        <v>0.52659574468085102</v>
      </c>
      <c r="F20740">
        <v>0.88461538461538503</v>
      </c>
      <c r="G20740">
        <v>0.74489795918367396</v>
      </c>
      <c r="H20740">
        <v>0.91517857142857095</v>
      </c>
      <c r="I20740">
        <v>0.70491803278688503</v>
      </c>
      <c r="J20740" s="1">
        <v>1</v>
      </c>
      <c r="K20740" t="s">
        <v>23240</v>
      </c>
      <c r="L20740" t="s">
        <v>64724</v>
      </c>
      <c r="M20740" t="s">
        <v>64725</v>
      </c>
    </row>
    <row r="20741" spans="1:13">
      <c r="A20741" s="1" t="s">
        <v>22758</v>
      </c>
      <c r="B20741">
        <v>0</v>
      </c>
      <c r="C20741" s="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 s="1">
        <v>1</v>
      </c>
      <c r="K20741" t="s">
        <v>23238</v>
      </c>
      <c r="L20741" t="s">
        <v>64726</v>
      </c>
      <c r="M20741" t="s">
        <v>64727</v>
      </c>
    </row>
    <row r="20742" spans="1:13">
      <c r="A20742" s="1" t="s">
        <v>22759</v>
      </c>
      <c r="B20742">
        <v>1.74476365449231E-7</v>
      </c>
      <c r="C20742" s="1">
        <v>1.2629366711104101E-7</v>
      </c>
      <c r="D20742">
        <v>0</v>
      </c>
      <c r="E20742">
        <v>0</v>
      </c>
      <c r="F20742">
        <v>0</v>
      </c>
      <c r="G20742">
        <v>6.7307692307692304E-2</v>
      </c>
      <c r="H20742">
        <v>2.2988505747126398E-2</v>
      </c>
      <c r="I20742">
        <v>8.9285714285714298E-3</v>
      </c>
      <c r="J20742" s="1" t="s">
        <v>23229</v>
      </c>
      <c r="K20742" t="s">
        <v>23241</v>
      </c>
      <c r="L20742" t="s">
        <v>64728</v>
      </c>
      <c r="M20742" t="s">
        <v>64729</v>
      </c>
    </row>
    <row r="20743" spans="1:13">
      <c r="A20743" s="1" t="s">
        <v>22760</v>
      </c>
      <c r="B20743">
        <v>3.2657690629815502E-6</v>
      </c>
      <c r="C20743" s="1">
        <v>3.1835215624822098E-5</v>
      </c>
      <c r="D20743">
        <v>1</v>
      </c>
      <c r="E20743">
        <v>1</v>
      </c>
      <c r="F20743">
        <v>0.76298701298701299</v>
      </c>
      <c r="G20743">
        <v>0.984375</v>
      </c>
      <c r="H20743">
        <v>0.91764705882352904</v>
      </c>
      <c r="I20743">
        <v>0.987179487179487</v>
      </c>
      <c r="J20743" s="1">
        <v>1</v>
      </c>
      <c r="K20743" t="s">
        <v>23237</v>
      </c>
      <c r="L20743" t="s">
        <v>64730</v>
      </c>
      <c r="M20743" t="s">
        <v>64731</v>
      </c>
    </row>
    <row r="20744" spans="1:13">
      <c r="A20744" s="1" t="s">
        <v>22761</v>
      </c>
      <c r="B20744">
        <v>2.3631851448772199E-8</v>
      </c>
      <c r="C20744" s="1">
        <v>5.0525205469067701E-6</v>
      </c>
      <c r="D20744">
        <v>0</v>
      </c>
      <c r="E20744">
        <v>0</v>
      </c>
      <c r="F20744">
        <v>0</v>
      </c>
      <c r="G20744">
        <v>0</v>
      </c>
      <c r="H20744">
        <v>1.9230769230769201E-2</v>
      </c>
      <c r="I20744">
        <v>0</v>
      </c>
      <c r="J20744" s="1">
        <v>1</v>
      </c>
      <c r="K20744" t="s">
        <v>23242</v>
      </c>
      <c r="L20744" t="s">
        <v>64732</v>
      </c>
      <c r="M20744" t="s">
        <v>64733</v>
      </c>
    </row>
    <row r="20745" spans="1:13">
      <c r="A20745" s="1" t="s">
        <v>22762</v>
      </c>
      <c r="B20745">
        <v>1.4291898700331899E-4</v>
      </c>
      <c r="C20745" s="1">
        <v>1.2648691885354201E-4</v>
      </c>
      <c r="D20745">
        <v>0.5</v>
      </c>
      <c r="E20745">
        <v>0.55405405405405395</v>
      </c>
      <c r="F20745">
        <v>0.6875</v>
      </c>
      <c r="G20745">
        <v>0.26190476190476197</v>
      </c>
      <c r="H20745">
        <v>0.37323943661971798</v>
      </c>
      <c r="I20745">
        <v>0.337837837837838</v>
      </c>
      <c r="J20745" s="1">
        <v>0</v>
      </c>
      <c r="K20745" t="s">
        <v>23239</v>
      </c>
      <c r="L20745" t="s">
        <v>64734</v>
      </c>
      <c r="M20745" t="s">
        <v>64735</v>
      </c>
    </row>
    <row r="20746" spans="1:13">
      <c r="A20746" s="1" t="s">
        <v>22763</v>
      </c>
      <c r="B20746">
        <v>1.2365450760152201E-6</v>
      </c>
      <c r="C20746" s="1">
        <v>6.60248388955475E-6</v>
      </c>
      <c r="D20746">
        <v>3.2258064516128997E-2</v>
      </c>
      <c r="E20746">
        <v>0</v>
      </c>
      <c r="F20746">
        <v>0</v>
      </c>
      <c r="G20746">
        <v>0</v>
      </c>
      <c r="H20746">
        <v>2.1929824561403501E-2</v>
      </c>
      <c r="I20746">
        <v>8.4745762711864406E-3</v>
      </c>
      <c r="J20746" s="1">
        <v>0.95454545454545503</v>
      </c>
      <c r="K20746" t="s">
        <v>23241</v>
      </c>
      <c r="L20746" t="s">
        <v>64736</v>
      </c>
      <c r="M20746" t="s">
        <v>64737</v>
      </c>
    </row>
    <row r="20747" spans="1:13">
      <c r="A20747" s="1" t="s">
        <v>22764</v>
      </c>
      <c r="B20747">
        <v>5.9711780304259803E-6</v>
      </c>
      <c r="C20747" s="1">
        <v>2.3751042554381098E-6</v>
      </c>
      <c r="D20747">
        <v>1.5625E-2</v>
      </c>
      <c r="E20747">
        <v>0</v>
      </c>
      <c r="F20747">
        <v>0.11870503597122301</v>
      </c>
      <c r="G20747">
        <v>0</v>
      </c>
      <c r="H20747">
        <v>0</v>
      </c>
      <c r="I20747">
        <v>2.7027027027027001E-2</v>
      </c>
      <c r="J20747" s="1">
        <v>0</v>
      </c>
      <c r="K20747" t="s">
        <v>23238</v>
      </c>
      <c r="L20747" t="s">
        <v>64738</v>
      </c>
      <c r="M20747" t="s">
        <v>64739</v>
      </c>
    </row>
    <row r="20748" spans="1:13">
      <c r="A20748" s="1" t="s">
        <v>22765</v>
      </c>
      <c r="B20748">
        <v>1.52863821357489E-6</v>
      </c>
      <c r="C20748" s="1">
        <v>1.2919079557852099E-6</v>
      </c>
      <c r="D20748">
        <v>0</v>
      </c>
      <c r="E20748">
        <v>0</v>
      </c>
      <c r="F20748">
        <v>0</v>
      </c>
      <c r="G20748">
        <v>0</v>
      </c>
      <c r="H20748">
        <v>0.116666666666667</v>
      </c>
      <c r="I20748">
        <v>0</v>
      </c>
      <c r="J20748" s="1">
        <v>0</v>
      </c>
      <c r="K20748" t="s">
        <v>23241</v>
      </c>
      <c r="L20748" t="s">
        <v>64740</v>
      </c>
      <c r="M20748" t="s">
        <v>64741</v>
      </c>
    </row>
    <row r="20749" spans="1:13">
      <c r="A20749" s="1" t="s">
        <v>22766</v>
      </c>
      <c r="B20749">
        <v>4.0561383179726101E-5</v>
      </c>
      <c r="C20749" s="1">
        <v>2.3257291445687599E-5</v>
      </c>
      <c r="D20749">
        <v>0.91666666666666696</v>
      </c>
      <c r="E20749">
        <v>1</v>
      </c>
      <c r="F20749">
        <v>0.78095238095238095</v>
      </c>
      <c r="G20749">
        <v>0.98684210526315796</v>
      </c>
      <c r="H20749">
        <v>0.969879518072289</v>
      </c>
      <c r="I20749">
        <v>1</v>
      </c>
      <c r="J20749" s="1">
        <v>1</v>
      </c>
      <c r="K20749" t="s">
        <v>23238</v>
      </c>
      <c r="L20749" t="s">
        <v>64742</v>
      </c>
      <c r="M20749" t="s">
        <v>64743</v>
      </c>
    </row>
    <row r="20750" spans="1:13">
      <c r="A20750" s="1" t="s">
        <v>22767</v>
      </c>
      <c r="B20750">
        <v>9.2703786887747192E-6</v>
      </c>
      <c r="C20750" s="1">
        <v>4.6883811562105399E-5</v>
      </c>
      <c r="D20750">
        <v>1</v>
      </c>
      <c r="E20750">
        <v>1</v>
      </c>
      <c r="F20750">
        <v>0.99236641221374</v>
      </c>
      <c r="G20750">
        <v>1</v>
      </c>
      <c r="H20750">
        <v>0.98412698412698396</v>
      </c>
      <c r="I20750">
        <v>0.80555555555555602</v>
      </c>
      <c r="J20750" s="1">
        <v>1</v>
      </c>
      <c r="K20750" t="s">
        <v>23237</v>
      </c>
      <c r="L20750" t="s">
        <v>64744</v>
      </c>
      <c r="M20750" t="s">
        <v>64745</v>
      </c>
    </row>
    <row r="20751" spans="1:13">
      <c r="A20751" s="1" t="s">
        <v>22768</v>
      </c>
      <c r="B20751">
        <v>8.9917486890331993E-5</v>
      </c>
      <c r="C20751" s="1">
        <v>1.1588271531574801E-5</v>
      </c>
      <c r="D20751">
        <v>9.6774193548387094E-2</v>
      </c>
      <c r="E20751">
        <v>0.26041666666666702</v>
      </c>
      <c r="F20751">
        <v>1.02564102564103E-2</v>
      </c>
      <c r="G20751">
        <v>0.31034482758620702</v>
      </c>
      <c r="H20751">
        <v>4.5045045045045001E-3</v>
      </c>
      <c r="I20751">
        <v>0.120967741935484</v>
      </c>
      <c r="J20751" s="1">
        <v>0.5</v>
      </c>
      <c r="K20751" t="s">
        <v>23239</v>
      </c>
      <c r="L20751" t="s">
        <v>64746</v>
      </c>
      <c r="M20751" t="s">
        <v>64747</v>
      </c>
    </row>
    <row r="20752" spans="1:13">
      <c r="A20752" s="1" t="s">
        <v>22769</v>
      </c>
      <c r="B20752">
        <v>6.19496421049389E-6</v>
      </c>
      <c r="C20752" s="1">
        <v>3.8139090453684899E-6</v>
      </c>
      <c r="D20752">
        <v>1</v>
      </c>
      <c r="E20752">
        <v>0.99295774647887303</v>
      </c>
      <c r="F20752">
        <v>0.89344262295082</v>
      </c>
      <c r="G20752">
        <v>0.96428571428571397</v>
      </c>
      <c r="H20752">
        <v>0.88970588235294101</v>
      </c>
      <c r="I20752">
        <v>1</v>
      </c>
      <c r="J20752" s="1">
        <v>1</v>
      </c>
      <c r="K20752" t="s">
        <v>23239</v>
      </c>
      <c r="L20752" t="s">
        <v>64748</v>
      </c>
      <c r="M20752" t="s">
        <v>64749</v>
      </c>
    </row>
    <row r="20753" spans="1:13">
      <c r="A20753" s="1" t="s">
        <v>22770</v>
      </c>
      <c r="B20753">
        <v>4.4976940172361598E-5</v>
      </c>
      <c r="C20753" s="1">
        <v>1.85923771928025E-6</v>
      </c>
      <c r="D20753">
        <v>1</v>
      </c>
      <c r="E20753">
        <v>0.688405797101449</v>
      </c>
      <c r="F20753">
        <v>1</v>
      </c>
      <c r="G20753">
        <v>1</v>
      </c>
      <c r="H20753">
        <v>1</v>
      </c>
      <c r="I20753">
        <v>1</v>
      </c>
      <c r="J20753" s="1" t="s">
        <v>23229</v>
      </c>
      <c r="K20753" t="s">
        <v>23238</v>
      </c>
      <c r="L20753" t="s">
        <v>64750</v>
      </c>
      <c r="M20753" t="s">
        <v>64751</v>
      </c>
    </row>
    <row r="20754" spans="1:13">
      <c r="A20754" s="1" t="s">
        <v>22771</v>
      </c>
      <c r="B20754">
        <v>4.6972014101978798E-5</v>
      </c>
      <c r="C20754" s="1">
        <v>5.8729512361851996E-6</v>
      </c>
      <c r="D20754">
        <v>0.98333333333333295</v>
      </c>
      <c r="E20754">
        <v>0.86979166666666696</v>
      </c>
      <c r="F20754">
        <v>0.99484536082474195</v>
      </c>
      <c r="G20754">
        <v>1</v>
      </c>
      <c r="H20754">
        <v>1</v>
      </c>
      <c r="I20754">
        <v>0.99418604651162801</v>
      </c>
      <c r="J20754" s="1">
        <v>1</v>
      </c>
      <c r="K20754" t="s">
        <v>23238</v>
      </c>
      <c r="L20754" t="s">
        <v>64752</v>
      </c>
      <c r="M20754" t="s">
        <v>64753</v>
      </c>
    </row>
    <row r="20755" spans="1:13">
      <c r="A20755" s="1" t="s">
        <v>22772</v>
      </c>
      <c r="B20755">
        <v>9.2918541176519998E-7</v>
      </c>
      <c r="C20755" s="1">
        <v>6.5613528986418803E-6</v>
      </c>
      <c r="D20755">
        <v>1</v>
      </c>
      <c r="E20755">
        <v>1</v>
      </c>
      <c r="F20755">
        <v>0.99032258064516099</v>
      </c>
      <c r="G20755">
        <v>0.97058823529411797</v>
      </c>
      <c r="H20755">
        <v>0.92941176470588205</v>
      </c>
      <c r="I20755">
        <v>0.97777777777777797</v>
      </c>
      <c r="J20755" s="1" t="s">
        <v>23229</v>
      </c>
      <c r="K20755" t="s">
        <v>23240</v>
      </c>
      <c r="L20755" t="s">
        <v>64754</v>
      </c>
      <c r="M20755" t="s">
        <v>64755</v>
      </c>
    </row>
    <row r="20756" spans="1:13">
      <c r="A20756" s="1" t="s">
        <v>22773</v>
      </c>
      <c r="B20756">
        <v>1.42991313035799E-4</v>
      </c>
      <c r="C20756" s="1">
        <v>1.77645048307748E-5</v>
      </c>
      <c r="D20756">
        <v>6.8965517241379296E-2</v>
      </c>
      <c r="E20756">
        <v>2.68817204301075E-2</v>
      </c>
      <c r="F20756">
        <v>0.22222222222222199</v>
      </c>
      <c r="G20756">
        <v>0.681034482758621</v>
      </c>
      <c r="H20756">
        <v>0.26754385964912297</v>
      </c>
      <c r="I20756">
        <v>0.29838709677419401</v>
      </c>
      <c r="J20756" s="1">
        <v>0.72727272727272696</v>
      </c>
      <c r="K20756" t="s">
        <v>23242</v>
      </c>
      <c r="L20756" t="s">
        <v>64756</v>
      </c>
      <c r="M20756" t="s">
        <v>64757</v>
      </c>
    </row>
    <row r="20757" spans="1:13">
      <c r="A20757" s="1" t="s">
        <v>22774</v>
      </c>
      <c r="B20757">
        <v>2.6641307048496698E-6</v>
      </c>
      <c r="C20757" s="1">
        <v>9.4167410827215503E-5</v>
      </c>
      <c r="D20757">
        <v>0.53448275862068995</v>
      </c>
      <c r="E20757">
        <v>0.65</v>
      </c>
      <c r="F20757">
        <v>0.48630136986301398</v>
      </c>
      <c r="G20757">
        <v>0.69230769230769196</v>
      </c>
      <c r="H20757">
        <v>5.22388059701493E-2</v>
      </c>
      <c r="I20757">
        <v>0.27500000000000002</v>
      </c>
      <c r="J20757" s="1">
        <v>1</v>
      </c>
      <c r="K20757" t="s">
        <v>23238</v>
      </c>
      <c r="L20757" t="s">
        <v>64758</v>
      </c>
      <c r="M20757" t="s">
        <v>64759</v>
      </c>
    </row>
    <row r="20758" spans="1:13">
      <c r="A20758" s="1" t="s">
        <v>22775</v>
      </c>
      <c r="B20758">
        <v>1.9579589088834601E-5</v>
      </c>
      <c r="C20758" s="1">
        <v>6.5517304488563798E-6</v>
      </c>
      <c r="D20758">
        <v>0</v>
      </c>
      <c r="E20758">
        <v>0</v>
      </c>
      <c r="F20758">
        <v>0.108108108108108</v>
      </c>
      <c r="G20758">
        <v>1.2820512820512799E-2</v>
      </c>
      <c r="H20758">
        <v>0.275280898876405</v>
      </c>
      <c r="I20758">
        <v>1.1111111111111099E-2</v>
      </c>
      <c r="J20758" s="1">
        <v>0</v>
      </c>
      <c r="K20758" t="s">
        <v>23242</v>
      </c>
      <c r="L20758" t="s">
        <v>64760</v>
      </c>
      <c r="M20758" t="s">
        <v>64761</v>
      </c>
    </row>
    <row r="20759" spans="1:13">
      <c r="A20759" s="1" t="s">
        <v>22776</v>
      </c>
      <c r="B20759">
        <v>5.9349265096982296E-6</v>
      </c>
      <c r="C20759" s="1">
        <v>4.1727344865890198E-4</v>
      </c>
      <c r="D20759">
        <v>0.96153846153846201</v>
      </c>
      <c r="E20759">
        <v>0.98412698412698396</v>
      </c>
      <c r="F20759">
        <v>0.90384615384615397</v>
      </c>
      <c r="G20759">
        <v>0.90322580645161299</v>
      </c>
      <c r="H20759">
        <v>0.71341463414634099</v>
      </c>
      <c r="I20759">
        <v>0.85567010309278302</v>
      </c>
      <c r="J20759" s="1" t="s">
        <v>23229</v>
      </c>
      <c r="K20759" t="s">
        <v>23240</v>
      </c>
      <c r="L20759" t="s">
        <v>64762</v>
      </c>
      <c r="M20759" t="s">
        <v>64763</v>
      </c>
    </row>
    <row r="20760" spans="1:13">
      <c r="A20760" s="1" t="s">
        <v>22777</v>
      </c>
      <c r="B20760">
        <v>8.5241088167455995E-5</v>
      </c>
      <c r="C20760" s="1">
        <v>4.8111624606526203E-5</v>
      </c>
      <c r="D20760">
        <v>0.51785714285714302</v>
      </c>
      <c r="E20760">
        <v>0.48275862068965503</v>
      </c>
      <c r="F20760">
        <v>0.42546583850931702</v>
      </c>
      <c r="G20760">
        <v>0.34</v>
      </c>
      <c r="H20760">
        <v>0.5</v>
      </c>
      <c r="I20760">
        <v>0.40816326530612201</v>
      </c>
      <c r="J20760" s="1">
        <v>0</v>
      </c>
      <c r="K20760" t="s">
        <v>23241</v>
      </c>
      <c r="L20760" t="s">
        <v>64764</v>
      </c>
      <c r="M20760" t="s">
        <v>64765</v>
      </c>
    </row>
    <row r="20761" spans="1:13">
      <c r="A20761" s="1" t="s">
        <v>22778</v>
      </c>
      <c r="B20761">
        <v>1.57610848368107E-5</v>
      </c>
      <c r="C20761" s="1">
        <v>6.1900173242841405E-5</v>
      </c>
      <c r="D20761">
        <v>1.5625E-2</v>
      </c>
      <c r="E20761">
        <v>0</v>
      </c>
      <c r="F20761">
        <v>2.8645833333333037E-2</v>
      </c>
      <c r="G20761">
        <v>4.4444444444443953E-2</v>
      </c>
      <c r="H20761">
        <v>0.22596153846153799</v>
      </c>
      <c r="I20761">
        <v>5.8510638297871953E-2</v>
      </c>
      <c r="J20761" s="1">
        <v>0</v>
      </c>
      <c r="K20761" t="s">
        <v>23246</v>
      </c>
      <c r="L20761" t="s">
        <v>64766</v>
      </c>
      <c r="M20761" t="s">
        <v>64767</v>
      </c>
    </row>
    <row r="20762" spans="1:13">
      <c r="A20762" s="1" t="s">
        <v>22779</v>
      </c>
      <c r="B20762">
        <v>4.6079806220527003E-7</v>
      </c>
      <c r="C20762" s="1">
        <v>6.5562191762790604E-8</v>
      </c>
      <c r="D20762">
        <v>0.984375</v>
      </c>
      <c r="E20762">
        <v>0.99468085106382997</v>
      </c>
      <c r="F20762">
        <v>0.99739583333333304</v>
      </c>
      <c r="G20762">
        <v>1</v>
      </c>
      <c r="H20762">
        <v>1</v>
      </c>
      <c r="I20762">
        <v>0.98591549295774605</v>
      </c>
      <c r="J20762" s="1">
        <v>0.9</v>
      </c>
      <c r="K20762" t="s">
        <v>23240</v>
      </c>
      <c r="L20762" t="s">
        <v>64768</v>
      </c>
      <c r="M20762" t="s">
        <v>64769</v>
      </c>
    </row>
    <row r="20763" spans="1:13">
      <c r="A20763" s="1" t="s">
        <v>22780</v>
      </c>
      <c r="B20763">
        <v>9.8155426745430397E-8</v>
      </c>
      <c r="C20763" s="1">
        <v>5.9411319154398897E-5</v>
      </c>
      <c r="D20763">
        <v>4.8387096774193498E-2</v>
      </c>
      <c r="E20763">
        <v>1.5957446808510599E-2</v>
      </c>
      <c r="F20763">
        <v>2.5641025641025602E-3</v>
      </c>
      <c r="G20763">
        <v>3.7037037037037E-2</v>
      </c>
      <c r="H20763">
        <v>6.4220183486238494E-2</v>
      </c>
      <c r="I20763">
        <v>0.111650485436893</v>
      </c>
      <c r="J20763" s="1">
        <v>0</v>
      </c>
      <c r="K20763" t="s">
        <v>23239</v>
      </c>
      <c r="L20763" t="s">
        <v>64770</v>
      </c>
      <c r="M20763" t="s">
        <v>64771</v>
      </c>
    </row>
    <row r="20764" spans="1:13">
      <c r="A20764" s="1" t="s">
        <v>22781</v>
      </c>
      <c r="B20764">
        <v>0</v>
      </c>
      <c r="C20764" s="1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 s="1">
        <v>0.9</v>
      </c>
      <c r="K20764" t="s">
        <v>23242</v>
      </c>
      <c r="L20764" t="s">
        <v>64772</v>
      </c>
      <c r="M20764" t="s">
        <v>64773</v>
      </c>
    </row>
    <row r="20765" spans="1:13">
      <c r="A20765" s="1" t="s">
        <v>22782</v>
      </c>
      <c r="B20765">
        <v>2.5027450091091202E-6</v>
      </c>
      <c r="C20765" s="1">
        <v>5.03988090918094E-8</v>
      </c>
      <c r="D20765">
        <v>0.12068965517241401</v>
      </c>
      <c r="E20765">
        <v>0.172839506172839</v>
      </c>
      <c r="F20765">
        <v>5.0505050505050501E-3</v>
      </c>
      <c r="G20765">
        <v>0</v>
      </c>
      <c r="H20765">
        <v>2.40963855421687E-2</v>
      </c>
      <c r="I20765">
        <v>0</v>
      </c>
      <c r="J20765" s="1">
        <v>0</v>
      </c>
      <c r="K20765" t="s">
        <v>23238</v>
      </c>
      <c r="L20765" t="s">
        <v>64774</v>
      </c>
      <c r="M20765" t="s">
        <v>64775</v>
      </c>
    </row>
    <row r="20766" spans="1:13">
      <c r="A20766" s="1" t="s">
        <v>22783</v>
      </c>
      <c r="B20766">
        <v>1.5799349384063301E-4</v>
      </c>
      <c r="C20766" s="1">
        <v>1.1863685309751701E-4</v>
      </c>
      <c r="D20766">
        <v>1.6129032258064498E-2</v>
      </c>
      <c r="E20766">
        <v>6.6666666666666697E-3</v>
      </c>
      <c r="F20766">
        <v>0.53684210526315801</v>
      </c>
      <c r="G20766">
        <v>0.41666666666666702</v>
      </c>
      <c r="H20766">
        <v>0.34112149532710301</v>
      </c>
      <c r="I20766">
        <v>0.2</v>
      </c>
      <c r="J20766" s="1">
        <v>0</v>
      </c>
      <c r="K20766" t="s">
        <v>23238</v>
      </c>
      <c r="L20766" t="s">
        <v>64776</v>
      </c>
      <c r="M20766" t="s">
        <v>64777</v>
      </c>
    </row>
    <row r="20767" spans="1:13">
      <c r="A20767" s="1" t="s">
        <v>22784</v>
      </c>
      <c r="B20767">
        <v>1.0339179069098101E-6</v>
      </c>
      <c r="C20767" s="1">
        <v>4.94385246627728E-6</v>
      </c>
      <c r="D20767">
        <v>0</v>
      </c>
      <c r="E20767">
        <v>0</v>
      </c>
      <c r="F20767">
        <v>0</v>
      </c>
      <c r="G20767">
        <v>0.13953488372093001</v>
      </c>
      <c r="H20767">
        <v>0</v>
      </c>
      <c r="I20767">
        <v>5.6179775280898903E-2</v>
      </c>
      <c r="J20767" s="1" t="s">
        <v>23229</v>
      </c>
      <c r="K20767" t="s">
        <v>23237</v>
      </c>
      <c r="L20767" t="s">
        <v>64778</v>
      </c>
      <c r="M20767" t="s">
        <v>64779</v>
      </c>
    </row>
    <row r="20768" spans="1:13">
      <c r="A20768" s="1" t="s">
        <v>22785</v>
      </c>
      <c r="B20768">
        <v>2.8037617035567199E-6</v>
      </c>
      <c r="C20768" s="1">
        <v>5.3001656929926001E-5</v>
      </c>
      <c r="D20768">
        <v>1</v>
      </c>
      <c r="E20768">
        <v>1</v>
      </c>
      <c r="F20768">
        <v>0.98897058823529405</v>
      </c>
      <c r="G20768">
        <v>0.97560975609756095</v>
      </c>
      <c r="H20768">
        <v>0.77027027027026995</v>
      </c>
      <c r="I20768">
        <v>0.91071428571428603</v>
      </c>
      <c r="J20768" s="1" t="s">
        <v>23229</v>
      </c>
      <c r="K20768" t="s">
        <v>23241</v>
      </c>
      <c r="L20768" t="s">
        <v>64780</v>
      </c>
      <c r="M20768" t="s">
        <v>64781</v>
      </c>
    </row>
    <row r="20769" spans="1:13">
      <c r="A20769" s="1" t="s">
        <v>22786</v>
      </c>
      <c r="B20769">
        <v>3.5692943083216097E-5</v>
      </c>
      <c r="C20769" s="1">
        <v>7.9732856274327096E-4</v>
      </c>
      <c r="D20769">
        <v>0.40625</v>
      </c>
      <c r="E20769">
        <v>0.4375</v>
      </c>
      <c r="F20769">
        <v>5.4487179487179502E-2</v>
      </c>
      <c r="G20769">
        <v>0.90350877192982504</v>
      </c>
      <c r="H20769">
        <v>0.16336633663366301</v>
      </c>
      <c r="I20769">
        <v>0.75409836065573799</v>
      </c>
      <c r="J20769" s="1">
        <v>1</v>
      </c>
      <c r="K20769" t="s">
        <v>23240</v>
      </c>
      <c r="L20769" t="s">
        <v>64782</v>
      </c>
      <c r="M20769" t="s">
        <v>64783</v>
      </c>
    </row>
    <row r="20770" spans="1:13">
      <c r="A20770" s="1" t="s">
        <v>22787</v>
      </c>
      <c r="B20770">
        <v>1.7936237859905799E-8</v>
      </c>
      <c r="C20770" s="1">
        <v>1.40328798583136E-6</v>
      </c>
      <c r="D20770">
        <v>0.125</v>
      </c>
      <c r="E20770">
        <v>0.15432098765432101</v>
      </c>
      <c r="F20770">
        <v>0.109375</v>
      </c>
      <c r="G20770">
        <v>0.32</v>
      </c>
      <c r="H20770">
        <v>0.148148148148148</v>
      </c>
      <c r="I20770">
        <v>0.21621621621621601</v>
      </c>
      <c r="J20770" s="1">
        <v>0.33333333333333298</v>
      </c>
      <c r="K20770" t="s">
        <v>23238</v>
      </c>
      <c r="L20770" t="s">
        <v>64784</v>
      </c>
      <c r="M20770" t="s">
        <v>64785</v>
      </c>
    </row>
    <row r="20771" spans="1:13">
      <c r="A20771" s="1" t="s">
        <v>22788</v>
      </c>
      <c r="B20771">
        <v>3.5058502542195502E-5</v>
      </c>
      <c r="C20771" s="1">
        <v>8.2196018771418594E-5</v>
      </c>
      <c r="D20771">
        <v>0</v>
      </c>
      <c r="E20771">
        <v>5.9523809523809503E-3</v>
      </c>
      <c r="F20771">
        <v>0.18506493506493499</v>
      </c>
      <c r="G20771">
        <v>0</v>
      </c>
      <c r="H20771">
        <v>1.4084507042253501E-2</v>
      </c>
      <c r="I20771">
        <v>2.5000000000000001E-2</v>
      </c>
      <c r="J20771" s="1">
        <v>0</v>
      </c>
      <c r="K20771" t="s">
        <v>23238</v>
      </c>
      <c r="L20771" t="s">
        <v>64786</v>
      </c>
      <c r="M20771" t="s">
        <v>64787</v>
      </c>
    </row>
    <row r="20772" spans="1:13">
      <c r="A20772" s="1" t="s">
        <v>22789</v>
      </c>
      <c r="B20772">
        <v>2.90259245925449E-6</v>
      </c>
      <c r="C20772" s="1">
        <v>2.8918539343281598E-6</v>
      </c>
      <c r="D20772">
        <v>1</v>
      </c>
      <c r="E20772">
        <v>1</v>
      </c>
      <c r="F20772">
        <v>1</v>
      </c>
      <c r="G20772">
        <v>1</v>
      </c>
      <c r="H20772">
        <v>0.96067415730337102</v>
      </c>
      <c r="I20772">
        <v>0.98484848484848497</v>
      </c>
      <c r="J20772" s="1" t="s">
        <v>23229</v>
      </c>
      <c r="K20772" t="s">
        <v>23241</v>
      </c>
      <c r="L20772" t="s">
        <v>64788</v>
      </c>
      <c r="M20772" t="s">
        <v>64789</v>
      </c>
    </row>
    <row r="20773" spans="1:13">
      <c r="A20773" s="1" t="s">
        <v>22790</v>
      </c>
      <c r="B20773">
        <v>1.2803408896849001E-6</v>
      </c>
      <c r="C20773" s="1">
        <v>4.1811308698262702E-6</v>
      </c>
      <c r="D20773">
        <v>1</v>
      </c>
      <c r="E20773">
        <v>1</v>
      </c>
      <c r="F20773">
        <v>0.99736842105263201</v>
      </c>
      <c r="G20773">
        <v>0.88571428571428601</v>
      </c>
      <c r="H20773">
        <v>1</v>
      </c>
      <c r="I20773">
        <v>0.97058823529411797</v>
      </c>
      <c r="J20773" s="1">
        <v>1</v>
      </c>
      <c r="K20773" t="s">
        <v>23238</v>
      </c>
      <c r="L20773" t="s">
        <v>64790</v>
      </c>
      <c r="M20773" t="s">
        <v>64791</v>
      </c>
    </row>
    <row r="20774" spans="1:13">
      <c r="A20774" s="1" t="s">
        <v>22791</v>
      </c>
      <c r="B20774">
        <v>8.7883433576529405E-7</v>
      </c>
      <c r="C20774" s="1">
        <v>5.4123185550479399E-6</v>
      </c>
      <c r="D20774">
        <v>0.984375</v>
      </c>
      <c r="E20774">
        <v>0.984375</v>
      </c>
      <c r="F20774">
        <v>0.97692307692307701</v>
      </c>
      <c r="G20774">
        <v>0.99137931034482796</v>
      </c>
      <c r="H20774">
        <v>0.88157894736842102</v>
      </c>
      <c r="I20774">
        <v>0.96399999999999997</v>
      </c>
      <c r="J20774" s="1">
        <v>1</v>
      </c>
      <c r="K20774" t="s">
        <v>23238</v>
      </c>
      <c r="L20774" t="s">
        <v>64792</v>
      </c>
      <c r="M20774" t="s">
        <v>64793</v>
      </c>
    </row>
    <row r="20775" spans="1:13">
      <c r="A20775" s="1" t="s">
        <v>22792</v>
      </c>
      <c r="B20775">
        <v>1.18854166057774E-9</v>
      </c>
      <c r="C20775" s="1">
        <v>1.1090599307608899E-6</v>
      </c>
      <c r="D20775">
        <v>1</v>
      </c>
      <c r="E20775">
        <v>0.984375</v>
      </c>
      <c r="F20775">
        <v>0.96410256410256401</v>
      </c>
      <c r="G20775">
        <v>0.96551724137931005</v>
      </c>
      <c r="H20775">
        <v>0.98245614035087703</v>
      </c>
      <c r="I20775">
        <v>1</v>
      </c>
      <c r="J20775" s="1">
        <v>1</v>
      </c>
      <c r="K20775" t="s">
        <v>23240</v>
      </c>
      <c r="L20775" t="s">
        <v>64794</v>
      </c>
      <c r="M20775" t="s">
        <v>64795</v>
      </c>
    </row>
    <row r="20776" spans="1:13">
      <c r="A20776" s="1" t="s">
        <v>22793</v>
      </c>
      <c r="B20776">
        <v>1.2230264951764201E-5</v>
      </c>
      <c r="C20776" s="1">
        <v>1.61292043408519E-7</v>
      </c>
      <c r="D20776">
        <v>0</v>
      </c>
      <c r="E20776">
        <v>0</v>
      </c>
      <c r="F20776">
        <v>0</v>
      </c>
      <c r="G20776">
        <v>0.93333333333333302</v>
      </c>
      <c r="H20776">
        <v>2.1739130434782601E-2</v>
      </c>
      <c r="I20776">
        <v>0.17857142857142899</v>
      </c>
      <c r="J20776" s="1" t="s">
        <v>23229</v>
      </c>
      <c r="K20776" t="s">
        <v>23241</v>
      </c>
      <c r="L20776" t="s">
        <v>64796</v>
      </c>
      <c r="M20776" t="s">
        <v>64797</v>
      </c>
    </row>
    <row r="20777" spans="1:13">
      <c r="A20777" s="1" t="s">
        <v>22794</v>
      </c>
      <c r="B20777">
        <v>1.57783555017777E-12</v>
      </c>
      <c r="C20777" s="1">
        <v>1.7597133705684299E-8</v>
      </c>
      <c r="D20777">
        <v>1</v>
      </c>
      <c r="E20777">
        <v>1</v>
      </c>
      <c r="F20777">
        <v>0.97599999999999998</v>
      </c>
      <c r="G20777">
        <v>1</v>
      </c>
      <c r="H20777">
        <v>1</v>
      </c>
      <c r="I20777">
        <v>1</v>
      </c>
      <c r="J20777" s="1" t="s">
        <v>23229</v>
      </c>
      <c r="K20777" t="s">
        <v>23239</v>
      </c>
      <c r="L20777" t="s">
        <v>64798</v>
      </c>
      <c r="M20777" t="s">
        <v>64799</v>
      </c>
    </row>
    <row r="20778" spans="1:13">
      <c r="A20778" s="1" t="s">
        <v>22795</v>
      </c>
      <c r="B20778">
        <v>3.8977929365680504E-12</v>
      </c>
      <c r="C20778" s="1">
        <v>3.9996224914493199E-7</v>
      </c>
      <c r="D20778">
        <v>0.875</v>
      </c>
      <c r="E20778">
        <v>0.859375</v>
      </c>
      <c r="F20778">
        <v>0.98974358974359</v>
      </c>
      <c r="G20778">
        <v>0.97321428571428603</v>
      </c>
      <c r="H20778">
        <v>0.98660714285714302</v>
      </c>
      <c r="I20778">
        <v>0.94354838709677402</v>
      </c>
      <c r="J20778" s="1" t="s">
        <v>23229</v>
      </c>
      <c r="K20778" t="s">
        <v>23241</v>
      </c>
      <c r="L20778" t="s">
        <v>64800</v>
      </c>
      <c r="M20778" t="s">
        <v>64801</v>
      </c>
    </row>
    <row r="20779" spans="1:13">
      <c r="A20779" s="1" t="s">
        <v>22796</v>
      </c>
      <c r="B20779">
        <v>7.4461532718768394E-8</v>
      </c>
      <c r="C20779" s="1">
        <v>4.8683221238009598E-7</v>
      </c>
      <c r="D20779">
        <v>0</v>
      </c>
      <c r="E20779">
        <v>0</v>
      </c>
      <c r="F20779">
        <v>0</v>
      </c>
      <c r="G20779">
        <v>0.10294117647058799</v>
      </c>
      <c r="H20779">
        <v>7.6923076923076901E-3</v>
      </c>
      <c r="I20779">
        <v>3.7974683544303799E-2</v>
      </c>
      <c r="J20779" s="1">
        <v>0</v>
      </c>
      <c r="K20779" t="s">
        <v>23241</v>
      </c>
      <c r="L20779" t="s">
        <v>64802</v>
      </c>
      <c r="M20779" t="s">
        <v>64803</v>
      </c>
    </row>
    <row r="20780" spans="1:13">
      <c r="A20780" s="1" t="s">
        <v>22797</v>
      </c>
      <c r="B20780">
        <v>5.0620614048343798E-10</v>
      </c>
      <c r="C20780" s="1">
        <v>3.0939624392373299E-8</v>
      </c>
      <c r="D20780">
        <v>0</v>
      </c>
      <c r="E20780">
        <v>0</v>
      </c>
      <c r="F20780">
        <v>0</v>
      </c>
      <c r="G20780">
        <v>0</v>
      </c>
      <c r="H20780">
        <v>5.6818181818181802E-3</v>
      </c>
      <c r="I20780">
        <v>0</v>
      </c>
      <c r="J20780" s="1">
        <v>0</v>
      </c>
      <c r="K20780" t="s">
        <v>23242</v>
      </c>
      <c r="L20780" t="s">
        <v>64804</v>
      </c>
      <c r="M20780" t="s">
        <v>64805</v>
      </c>
    </row>
    <row r="20781" spans="1:13">
      <c r="A20781" s="1" t="s">
        <v>22798</v>
      </c>
      <c r="B20781">
        <v>1.19731122976794E-8</v>
      </c>
      <c r="C20781" s="1">
        <v>1.59219997906153E-8</v>
      </c>
      <c r="D20781">
        <v>0</v>
      </c>
      <c r="E20781">
        <v>5.6179775280898901E-3</v>
      </c>
      <c r="F20781">
        <v>0</v>
      </c>
      <c r="G20781">
        <v>0</v>
      </c>
      <c r="H20781">
        <v>0</v>
      </c>
      <c r="I20781">
        <v>2.5641025641025599E-2</v>
      </c>
      <c r="J20781" s="1">
        <v>0</v>
      </c>
      <c r="K20781" t="s">
        <v>23238</v>
      </c>
      <c r="L20781" t="s">
        <v>64806</v>
      </c>
      <c r="M20781" t="s">
        <v>64807</v>
      </c>
    </row>
    <row r="20782" spans="1:13">
      <c r="A20782" s="1" t="s">
        <v>22799</v>
      </c>
      <c r="B20782">
        <v>6.4215556988302205E-7</v>
      </c>
      <c r="C20782" s="1">
        <v>9.9548158525055409E-7</v>
      </c>
      <c r="D20782">
        <v>1</v>
      </c>
      <c r="E20782">
        <v>1</v>
      </c>
      <c r="F20782">
        <v>1</v>
      </c>
      <c r="G20782">
        <v>1</v>
      </c>
      <c r="H20782">
        <v>1</v>
      </c>
      <c r="I20782">
        <v>0.97916666666666696</v>
      </c>
      <c r="J20782" s="1">
        <v>1</v>
      </c>
      <c r="K20782" t="s">
        <v>23238</v>
      </c>
      <c r="L20782" t="s">
        <v>64808</v>
      </c>
      <c r="M20782" t="s">
        <v>64809</v>
      </c>
    </row>
    <row r="20783" spans="1:13">
      <c r="A20783" s="1" t="s">
        <v>22800</v>
      </c>
      <c r="B20783">
        <v>7.6434472531001497E-7</v>
      </c>
      <c r="C20783" s="1">
        <v>7.1296319333753398E-6</v>
      </c>
      <c r="D20783">
        <v>0</v>
      </c>
      <c r="E20783">
        <v>0</v>
      </c>
      <c r="F20783">
        <v>0.123076923076923</v>
      </c>
      <c r="G20783">
        <v>9.8039215686274508E-3</v>
      </c>
      <c r="H20783">
        <v>3.2110091743119303E-2</v>
      </c>
      <c r="I20783">
        <v>0</v>
      </c>
      <c r="J20783" s="1" t="s">
        <v>23229</v>
      </c>
      <c r="K20783" t="s">
        <v>23238</v>
      </c>
      <c r="L20783" t="s">
        <v>64810</v>
      </c>
      <c r="M20783" t="s">
        <v>64811</v>
      </c>
    </row>
    <row r="20784" spans="1:13">
      <c r="A20784" s="1" t="s">
        <v>22801</v>
      </c>
      <c r="B20784">
        <v>1.5533423232064498E-8</v>
      </c>
      <c r="C20784" s="1">
        <v>1.7473376008231499E-9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1.6666666666666701E-2</v>
      </c>
      <c r="J20784" s="1">
        <v>0.75</v>
      </c>
      <c r="K20784" t="s">
        <v>23241</v>
      </c>
      <c r="L20784" t="s">
        <v>64812</v>
      </c>
      <c r="M20784" t="s">
        <v>64813</v>
      </c>
    </row>
    <row r="20785" spans="1:13">
      <c r="A20785" s="1" t="s">
        <v>22802</v>
      </c>
      <c r="B20785">
        <v>0</v>
      </c>
      <c r="C20785" s="1">
        <v>0</v>
      </c>
      <c r="D20785">
        <v>1</v>
      </c>
      <c r="E20785">
        <v>1</v>
      </c>
      <c r="F20785">
        <v>1</v>
      </c>
      <c r="G20785">
        <v>1</v>
      </c>
      <c r="H20785">
        <v>1</v>
      </c>
      <c r="I20785">
        <v>1</v>
      </c>
      <c r="J20785" s="1">
        <v>1</v>
      </c>
      <c r="K20785" t="s">
        <v>23238</v>
      </c>
      <c r="L20785" t="s">
        <v>64814</v>
      </c>
      <c r="M20785" t="s">
        <v>64815</v>
      </c>
    </row>
    <row r="20786" spans="1:13">
      <c r="A20786" s="1" t="s">
        <v>22803</v>
      </c>
      <c r="B20786">
        <v>2.68615328812818E-6</v>
      </c>
      <c r="C20786" s="1">
        <v>5.5794520092009098E-6</v>
      </c>
      <c r="D20786">
        <v>1</v>
      </c>
      <c r="E20786">
        <v>1</v>
      </c>
      <c r="F20786">
        <v>1</v>
      </c>
      <c r="G20786">
        <v>0.53333333333333299</v>
      </c>
      <c r="H20786">
        <v>0.97674418604651203</v>
      </c>
      <c r="I20786">
        <v>0.86486486486486502</v>
      </c>
      <c r="J20786" s="1" t="s">
        <v>23229</v>
      </c>
      <c r="K20786" t="s">
        <v>23238</v>
      </c>
      <c r="L20786" t="s">
        <v>64816</v>
      </c>
      <c r="M20786" t="s">
        <v>64817</v>
      </c>
    </row>
    <row r="20787" spans="1:13">
      <c r="A20787" s="1" t="s">
        <v>22804</v>
      </c>
      <c r="B20787">
        <v>9.3411304285644198E-5</v>
      </c>
      <c r="C20787" s="1">
        <v>5.8570932141688303E-5</v>
      </c>
      <c r="D20787">
        <v>0.65625</v>
      </c>
      <c r="E20787">
        <v>0.89583333333333304</v>
      </c>
      <c r="F20787">
        <v>0.53333333333333299</v>
      </c>
      <c r="G20787">
        <v>0.65517241379310298</v>
      </c>
      <c r="H20787">
        <v>0.59009009009008995</v>
      </c>
      <c r="I20787">
        <v>0.73076923076923095</v>
      </c>
      <c r="J20787" s="1">
        <v>1</v>
      </c>
      <c r="K20787" t="s">
        <v>23239</v>
      </c>
      <c r="L20787" t="s">
        <v>64818</v>
      </c>
      <c r="M20787" t="s">
        <v>64819</v>
      </c>
    </row>
    <row r="20788" spans="1:13">
      <c r="A20788" s="1" t="s">
        <v>22805</v>
      </c>
      <c r="B20788">
        <v>5.4161848668430797E-5</v>
      </c>
      <c r="C20788" s="1">
        <v>5.1929769167265101E-5</v>
      </c>
      <c r="D20788">
        <v>0.76666666666666705</v>
      </c>
      <c r="E20788">
        <v>0.51807228915662695</v>
      </c>
      <c r="F20788">
        <v>0.83529411764705896</v>
      </c>
      <c r="G20788">
        <v>1</v>
      </c>
      <c r="H20788">
        <v>1</v>
      </c>
      <c r="I20788">
        <v>0.85576923076923095</v>
      </c>
      <c r="J20788" s="1">
        <v>1</v>
      </c>
      <c r="K20788" t="s">
        <v>23241</v>
      </c>
      <c r="L20788" t="s">
        <v>64820</v>
      </c>
      <c r="M20788" t="s">
        <v>64821</v>
      </c>
    </row>
    <row r="20789" spans="1:13">
      <c r="A20789" s="1" t="s">
        <v>22806</v>
      </c>
      <c r="B20789">
        <v>1.7606193799151499E-8</v>
      </c>
      <c r="C20789" s="1">
        <v>1.5802799739532299E-6</v>
      </c>
      <c r="D20789">
        <v>1.9230769230769201E-2</v>
      </c>
      <c r="E20789">
        <v>0</v>
      </c>
      <c r="F20789">
        <v>0</v>
      </c>
      <c r="G20789">
        <v>0</v>
      </c>
      <c r="H20789">
        <v>5.4347826086956503E-3</v>
      </c>
      <c r="I20789">
        <v>0</v>
      </c>
      <c r="J20789" s="1">
        <v>9.0909090909090898E-2</v>
      </c>
      <c r="K20789" t="s">
        <v>23238</v>
      </c>
      <c r="L20789" t="s">
        <v>64822</v>
      </c>
      <c r="M20789" t="s">
        <v>64823</v>
      </c>
    </row>
    <row r="20790" spans="1:13">
      <c r="A20790" s="1" t="s">
        <v>22807</v>
      </c>
      <c r="B20790">
        <v>1.7764367306544099E-5</v>
      </c>
      <c r="C20790" s="1">
        <v>9.9828122811140804E-6</v>
      </c>
      <c r="D20790">
        <v>0.63793103448275901</v>
      </c>
      <c r="E20790">
        <v>0.65</v>
      </c>
      <c r="F20790">
        <v>0.79069767441860495</v>
      </c>
      <c r="G20790">
        <v>9.6774193548387094E-2</v>
      </c>
      <c r="H20790">
        <v>0.860759493670886</v>
      </c>
      <c r="I20790">
        <v>0.21212121212121199</v>
      </c>
      <c r="J20790" s="1" t="s">
        <v>23229</v>
      </c>
      <c r="K20790" t="s">
        <v>23237</v>
      </c>
      <c r="L20790" t="s">
        <v>64824</v>
      </c>
      <c r="M20790" t="s">
        <v>64825</v>
      </c>
    </row>
    <row r="20791" spans="1:13">
      <c r="A20791" s="1" t="s">
        <v>22808</v>
      </c>
      <c r="B20791">
        <v>1.8797314273701799E-5</v>
      </c>
      <c r="C20791" s="1">
        <v>2.85108624139127E-5</v>
      </c>
      <c r="D20791">
        <v>1</v>
      </c>
      <c r="E20791">
        <v>1</v>
      </c>
      <c r="F20791">
        <v>0.90268456375838901</v>
      </c>
      <c r="G20791">
        <v>0.98076923076923095</v>
      </c>
      <c r="H20791">
        <v>1</v>
      </c>
      <c r="I20791">
        <v>1</v>
      </c>
      <c r="J20791" s="1">
        <v>0.94444444444444398</v>
      </c>
      <c r="K20791" t="s">
        <v>23241</v>
      </c>
      <c r="L20791" t="s">
        <v>64826</v>
      </c>
      <c r="M20791" t="s">
        <v>64827</v>
      </c>
    </row>
    <row r="20792" spans="1:13">
      <c r="A20792" s="1" t="s">
        <v>22809</v>
      </c>
      <c r="B20792">
        <v>1.07268350538109E-5</v>
      </c>
      <c r="C20792" s="1">
        <v>1.2615063406290499E-6</v>
      </c>
      <c r="D20792">
        <v>0.16</v>
      </c>
      <c r="E20792">
        <v>0.19662921348314599</v>
      </c>
      <c r="F20792">
        <v>0.23926380368098199</v>
      </c>
      <c r="G20792">
        <v>0.5</v>
      </c>
      <c r="H20792">
        <v>0.22839506172839499</v>
      </c>
      <c r="I20792">
        <v>0.269230769230769</v>
      </c>
      <c r="J20792" s="1" t="s">
        <v>23229</v>
      </c>
      <c r="K20792" t="s">
        <v>23241</v>
      </c>
      <c r="L20792" t="s">
        <v>64828</v>
      </c>
      <c r="M20792" t="s">
        <v>64829</v>
      </c>
    </row>
    <row r="20793" spans="1:13">
      <c r="A20793" s="1" t="s">
        <v>22810</v>
      </c>
      <c r="B20793">
        <v>1.2250573214028601E-5</v>
      </c>
      <c r="C20793" s="1">
        <v>3.2988232400254801E-6</v>
      </c>
      <c r="D20793">
        <v>0</v>
      </c>
      <c r="E20793">
        <v>0</v>
      </c>
      <c r="F20793">
        <v>0</v>
      </c>
      <c r="G20793">
        <v>0.36666666666666697</v>
      </c>
      <c r="H20793">
        <v>0</v>
      </c>
      <c r="I20793">
        <v>0.14444444444444399</v>
      </c>
      <c r="J20793" s="1">
        <v>0</v>
      </c>
      <c r="K20793" t="s">
        <v>23238</v>
      </c>
      <c r="L20793" t="s">
        <v>64830</v>
      </c>
      <c r="M20793" t="s">
        <v>64831</v>
      </c>
    </row>
    <row r="20794" spans="1:13">
      <c r="A20794" s="1" t="s">
        <v>22811</v>
      </c>
      <c r="B20794">
        <v>2.2259212706353399E-6</v>
      </c>
      <c r="C20794" s="1">
        <v>1.3982242550882299E-6</v>
      </c>
      <c r="D20794">
        <v>0</v>
      </c>
      <c r="E20794">
        <v>0</v>
      </c>
      <c r="F20794">
        <v>1.9108280254777101E-2</v>
      </c>
      <c r="G20794">
        <v>0</v>
      </c>
      <c r="H20794">
        <v>0</v>
      </c>
      <c r="I20794">
        <v>1.1764705882352899E-2</v>
      </c>
      <c r="J20794" s="1" t="s">
        <v>23229</v>
      </c>
      <c r="K20794" t="s">
        <v>23238</v>
      </c>
      <c r="L20794" t="s">
        <v>64832</v>
      </c>
      <c r="M20794" t="s">
        <v>64833</v>
      </c>
    </row>
    <row r="20795" spans="1:13">
      <c r="A20795" s="1" t="s">
        <v>22812</v>
      </c>
      <c r="B20795">
        <v>5.19500149265859E-4</v>
      </c>
      <c r="C20795" s="1">
        <v>1.9008287731633399E-5</v>
      </c>
      <c r="D20795">
        <v>4.1666666666666699E-2</v>
      </c>
      <c r="E20795">
        <v>0.54347826086956497</v>
      </c>
      <c r="F20795">
        <v>3.0120481927710802E-3</v>
      </c>
      <c r="G20795">
        <v>0</v>
      </c>
      <c r="H20795">
        <v>0</v>
      </c>
      <c r="I20795">
        <v>0</v>
      </c>
      <c r="J20795" s="1">
        <v>0</v>
      </c>
      <c r="K20795" t="s">
        <v>23238</v>
      </c>
      <c r="L20795" t="s">
        <v>64834</v>
      </c>
      <c r="M20795" t="s">
        <v>64835</v>
      </c>
    </row>
    <row r="20796" spans="1:13">
      <c r="A20796" s="1" t="s">
        <v>22813</v>
      </c>
      <c r="B20796">
        <v>8.1995575074450605E-7</v>
      </c>
      <c r="C20796" s="1">
        <v>9.3713155294108896E-7</v>
      </c>
      <c r="D20796">
        <v>5.7692307692307702E-2</v>
      </c>
      <c r="E20796">
        <v>2.0547945205479499E-2</v>
      </c>
      <c r="F20796">
        <v>6.8027210884353704E-3</v>
      </c>
      <c r="G20796">
        <v>3.4482758620689703E-2</v>
      </c>
      <c r="H20796">
        <v>2.5974025974026E-2</v>
      </c>
      <c r="I20796">
        <v>0</v>
      </c>
      <c r="J20796" s="1" t="s">
        <v>23229</v>
      </c>
      <c r="K20796" t="s">
        <v>23240</v>
      </c>
      <c r="L20796" t="s">
        <v>64836</v>
      </c>
      <c r="M20796" t="s">
        <v>64837</v>
      </c>
    </row>
    <row r="20797" spans="1:13">
      <c r="A20797" s="1" t="s">
        <v>22814</v>
      </c>
      <c r="B20797">
        <v>9.2548103490236897E-5</v>
      </c>
      <c r="C20797" s="1">
        <v>4.0630519172907101E-5</v>
      </c>
      <c r="D20797">
        <v>0.86</v>
      </c>
      <c r="E20797">
        <v>0.99375000000000002</v>
      </c>
      <c r="F20797">
        <v>0.54362416107382505</v>
      </c>
      <c r="G20797">
        <v>0.84210526315789502</v>
      </c>
      <c r="H20797">
        <v>0.25</v>
      </c>
      <c r="I20797">
        <v>0.37837837837837801</v>
      </c>
      <c r="J20797" s="1">
        <v>0</v>
      </c>
      <c r="K20797" t="s">
        <v>23241</v>
      </c>
      <c r="L20797" t="s">
        <v>64838</v>
      </c>
      <c r="M20797" t="s">
        <v>64839</v>
      </c>
    </row>
    <row r="20798" spans="1:13">
      <c r="A20798" s="1" t="s">
        <v>22815</v>
      </c>
      <c r="B20798">
        <v>4.6374856933581303E-6</v>
      </c>
      <c r="C20798" s="1">
        <v>1.5428549642490899E-6</v>
      </c>
      <c r="D20798">
        <v>0.64285714285714302</v>
      </c>
      <c r="E20798">
        <v>0.82191780821917804</v>
      </c>
      <c r="F20798">
        <v>0.78421052631578902</v>
      </c>
      <c r="G20798">
        <v>0.52941176470588203</v>
      </c>
      <c r="H20798">
        <v>0.76153846153846105</v>
      </c>
      <c r="I20798">
        <v>0.82499999999999996</v>
      </c>
      <c r="J20798" s="1">
        <v>0.9</v>
      </c>
      <c r="K20798" t="s">
        <v>23238</v>
      </c>
      <c r="L20798" t="s">
        <v>64840</v>
      </c>
      <c r="M20798" t="s">
        <v>64841</v>
      </c>
    </row>
    <row r="20799" spans="1:13">
      <c r="A20799" s="1" t="s">
        <v>22816</v>
      </c>
      <c r="B20799">
        <v>1.9743570917469801E-6</v>
      </c>
      <c r="C20799" s="1">
        <v>2.0845492470787801E-6</v>
      </c>
      <c r="D20799">
        <v>0</v>
      </c>
      <c r="E20799">
        <v>5.8139534883720903E-3</v>
      </c>
      <c r="F20799">
        <v>0</v>
      </c>
      <c r="G20799">
        <v>0</v>
      </c>
      <c r="H20799">
        <v>5.2083333333333296E-3</v>
      </c>
      <c r="I20799">
        <v>4.1666666666666699E-2</v>
      </c>
      <c r="J20799" s="1">
        <v>0.45454545454545497</v>
      </c>
      <c r="K20799" t="s">
        <v>23241</v>
      </c>
      <c r="L20799" t="s">
        <v>64842</v>
      </c>
      <c r="M20799" t="s">
        <v>64843</v>
      </c>
    </row>
    <row r="20800" spans="1:13">
      <c r="A20800" s="1" t="s">
        <v>22817</v>
      </c>
      <c r="B20800">
        <v>3.0598170866598999E-6</v>
      </c>
      <c r="C20800" s="1">
        <v>5.2655003685094102E-6</v>
      </c>
      <c r="D20800">
        <v>1</v>
      </c>
      <c r="E20800">
        <v>0.93661971830985902</v>
      </c>
      <c r="F20800">
        <v>1</v>
      </c>
      <c r="G20800">
        <v>0.55769230769230804</v>
      </c>
      <c r="H20800">
        <v>0.9</v>
      </c>
      <c r="I20800">
        <v>0.83333333333333304</v>
      </c>
      <c r="J20800" s="1">
        <v>1</v>
      </c>
      <c r="K20800" t="s">
        <v>23242</v>
      </c>
      <c r="L20800" t="s">
        <v>64844</v>
      </c>
      <c r="M20800" t="s">
        <v>64845</v>
      </c>
    </row>
    <row r="20801" spans="1:13">
      <c r="A20801" s="1" t="s">
        <v>22818</v>
      </c>
      <c r="B20801">
        <v>1.93538306309737E-4</v>
      </c>
      <c r="C20801" s="1">
        <v>8.3565589728924894E-6</v>
      </c>
      <c r="D20801">
        <v>2.1739130434782601E-2</v>
      </c>
      <c r="E20801">
        <v>0.376470588235294</v>
      </c>
      <c r="F20801">
        <v>0</v>
      </c>
      <c r="G20801">
        <v>0</v>
      </c>
      <c r="H20801">
        <v>0</v>
      </c>
      <c r="I20801">
        <v>0</v>
      </c>
      <c r="J20801" s="1">
        <v>0</v>
      </c>
      <c r="K20801" t="s">
        <v>23238</v>
      </c>
      <c r="L20801" t="s">
        <v>64846</v>
      </c>
      <c r="M20801" t="s">
        <v>64847</v>
      </c>
    </row>
    <row r="20802" spans="1:13">
      <c r="A20802" s="1" t="s">
        <v>22819</v>
      </c>
      <c r="B20802">
        <v>4.7832442413424297E-9</v>
      </c>
      <c r="C20802" s="1">
        <v>5.9569907193840502E-8</v>
      </c>
      <c r="D20802">
        <v>0.98214285714285698</v>
      </c>
      <c r="E20802">
        <v>0.99390243902439002</v>
      </c>
      <c r="F20802">
        <v>1</v>
      </c>
      <c r="G20802">
        <v>1</v>
      </c>
      <c r="H20802">
        <v>1</v>
      </c>
      <c r="I20802">
        <v>1</v>
      </c>
      <c r="J20802" s="1">
        <v>0.83333333333333304</v>
      </c>
      <c r="K20802" t="s">
        <v>23238</v>
      </c>
      <c r="L20802" t="s">
        <v>64848</v>
      </c>
      <c r="M20802" t="s">
        <v>64849</v>
      </c>
    </row>
    <row r="20803" spans="1:13">
      <c r="A20803" s="1" t="s">
        <v>22820</v>
      </c>
      <c r="B20803">
        <v>9.1954791846717801E-5</v>
      </c>
      <c r="C20803" s="1">
        <v>1.2483927530286E-5</v>
      </c>
      <c r="D20803">
        <v>0.65625</v>
      </c>
      <c r="E20803">
        <v>0.97894736842105301</v>
      </c>
      <c r="F20803">
        <v>0.83791208791208804</v>
      </c>
      <c r="G20803">
        <v>0.82857142857142896</v>
      </c>
      <c r="H20803">
        <v>0.66363636363636402</v>
      </c>
      <c r="I20803">
        <v>0.60897435897435903</v>
      </c>
      <c r="J20803" s="1" t="s">
        <v>23229</v>
      </c>
      <c r="K20803" t="s">
        <v>23240</v>
      </c>
      <c r="L20803" t="s">
        <v>64850</v>
      </c>
      <c r="M20803" t="s">
        <v>64851</v>
      </c>
    </row>
    <row r="20804" spans="1:13">
      <c r="A20804" s="1" t="s">
        <v>22821</v>
      </c>
      <c r="B20804">
        <v>2.8062757103316499E-8</v>
      </c>
      <c r="C20804" s="1">
        <v>2.26070966495237E-7</v>
      </c>
      <c r="D20804">
        <v>1.6129032258064498E-2</v>
      </c>
      <c r="E20804">
        <v>1.6666666666666701E-2</v>
      </c>
      <c r="F20804">
        <v>0</v>
      </c>
      <c r="G20804">
        <v>0.25675675675675702</v>
      </c>
      <c r="H20804">
        <v>3.2967032967033003E-2</v>
      </c>
      <c r="I20804">
        <v>9.4339622641509396E-3</v>
      </c>
      <c r="J20804" s="1">
        <v>0</v>
      </c>
      <c r="K20804" t="s">
        <v>23238</v>
      </c>
      <c r="L20804" t="s">
        <v>64852</v>
      </c>
      <c r="M20804" t="s">
        <v>64853</v>
      </c>
    </row>
    <row r="20805" spans="1:13">
      <c r="A20805" s="1" t="s">
        <v>22822</v>
      </c>
      <c r="B20805">
        <v>2.26089482707751E-4</v>
      </c>
      <c r="C20805" s="1">
        <v>1.5779744346613799E-4</v>
      </c>
      <c r="D20805">
        <v>0.64516129032258096</v>
      </c>
      <c r="E20805">
        <v>0.97887323943661997</v>
      </c>
      <c r="F20805">
        <v>0.35714285714285698</v>
      </c>
      <c r="G20805">
        <v>0.25</v>
      </c>
      <c r="H20805">
        <v>0.44615384615384601</v>
      </c>
      <c r="I20805">
        <v>0.41269841269841301</v>
      </c>
      <c r="J20805" s="1" t="s">
        <v>23229</v>
      </c>
      <c r="K20805" t="s">
        <v>23238</v>
      </c>
      <c r="L20805" t="s">
        <v>64854</v>
      </c>
      <c r="M20805" t="s">
        <v>64855</v>
      </c>
    </row>
    <row r="20806" spans="1:13">
      <c r="A20806" s="1" t="s">
        <v>22823</v>
      </c>
      <c r="B20806">
        <v>1.68381258977835E-4</v>
      </c>
      <c r="C20806" s="1">
        <v>1.98600998995014E-6</v>
      </c>
      <c r="D20806">
        <v>0.92857142857142905</v>
      </c>
      <c r="E20806">
        <v>0.95180722891566305</v>
      </c>
      <c r="F20806">
        <v>0.55033557046979897</v>
      </c>
      <c r="G20806">
        <v>0.87209302325581395</v>
      </c>
      <c r="H20806">
        <v>0.52777777777777801</v>
      </c>
      <c r="I20806">
        <v>0.94642857142857095</v>
      </c>
      <c r="J20806" s="1">
        <v>1</v>
      </c>
      <c r="K20806" t="s">
        <v>23242</v>
      </c>
      <c r="L20806" t="s">
        <v>64856</v>
      </c>
      <c r="M20806" t="s">
        <v>64857</v>
      </c>
    </row>
    <row r="20807" spans="1:13">
      <c r="A20807" s="1" t="s">
        <v>22824</v>
      </c>
      <c r="B20807">
        <v>6.6378875189271204E-8</v>
      </c>
      <c r="C20807" s="1">
        <v>1.8944051042330399E-4</v>
      </c>
      <c r="D20807">
        <v>0.95161290322580605</v>
      </c>
      <c r="E20807">
        <v>0.98958333333333304</v>
      </c>
      <c r="F20807">
        <v>0.90721649484536104</v>
      </c>
      <c r="G20807">
        <v>0.931034482758621</v>
      </c>
      <c r="H20807">
        <v>0.59649122807017496</v>
      </c>
      <c r="I20807">
        <v>0.90800000000000003</v>
      </c>
      <c r="J20807" s="1">
        <v>1</v>
      </c>
      <c r="K20807" t="s">
        <v>23238</v>
      </c>
      <c r="L20807" t="s">
        <v>64858</v>
      </c>
      <c r="M20807" t="s">
        <v>64859</v>
      </c>
    </row>
    <row r="20808" spans="1:13">
      <c r="A20808" s="1" t="s">
        <v>22825</v>
      </c>
      <c r="B20808">
        <v>4.1675631158787698E-4</v>
      </c>
      <c r="C20808" s="1">
        <v>6.4817246567814896E-4</v>
      </c>
      <c r="D20808">
        <v>3.125E-2</v>
      </c>
      <c r="E20808">
        <v>5.5555555555555601E-3</v>
      </c>
      <c r="F20808">
        <v>0.46052631578947401</v>
      </c>
      <c r="G20808">
        <v>2.0833333333333301E-2</v>
      </c>
      <c r="H20808">
        <v>0.13636363636363599</v>
      </c>
      <c r="I20808">
        <v>3.8961038961039002E-2</v>
      </c>
      <c r="J20808" s="1">
        <v>0</v>
      </c>
      <c r="K20808" t="s">
        <v>23241</v>
      </c>
      <c r="L20808" t="s">
        <v>64860</v>
      </c>
      <c r="M20808" t="s">
        <v>64861</v>
      </c>
    </row>
    <row r="20809" spans="1:13">
      <c r="A20809" s="1" t="s">
        <v>22826</v>
      </c>
      <c r="B20809">
        <v>6.5402031480121698E-6</v>
      </c>
      <c r="C20809" s="1">
        <v>7.8379183995291096E-7</v>
      </c>
      <c r="D20809">
        <v>5.5555555555555601E-2</v>
      </c>
      <c r="E20809">
        <v>4.47761194029851E-2</v>
      </c>
      <c r="F20809">
        <v>0</v>
      </c>
      <c r="G20809">
        <v>0</v>
      </c>
      <c r="H20809">
        <v>4.94505494505494E-2</v>
      </c>
      <c r="I20809">
        <v>1.16279069767442E-2</v>
      </c>
      <c r="J20809" s="1">
        <v>0</v>
      </c>
      <c r="K20809" t="s">
        <v>23237</v>
      </c>
      <c r="L20809" t="s">
        <v>64862</v>
      </c>
      <c r="M20809" t="s">
        <v>64863</v>
      </c>
    </row>
    <row r="20810" spans="1:13">
      <c r="A20810" s="1" t="s">
        <v>22827</v>
      </c>
      <c r="B20810">
        <v>1.06015262015734E-5</v>
      </c>
      <c r="C20810" s="1">
        <v>5.5058072233184805E-7</v>
      </c>
      <c r="D20810">
        <v>0.22413793103448298</v>
      </c>
      <c r="E20810">
        <v>0.5</v>
      </c>
      <c r="F20810">
        <v>0.145569620253165</v>
      </c>
      <c r="G20810">
        <v>5.7142857142857051E-2</v>
      </c>
      <c r="H20810">
        <v>0.315217391304348</v>
      </c>
      <c r="I20810">
        <v>5.8823529411765052E-2</v>
      </c>
      <c r="J20810" s="1">
        <v>0</v>
      </c>
      <c r="K20810" t="s">
        <v>23243</v>
      </c>
      <c r="L20810" t="s">
        <v>64864</v>
      </c>
      <c r="M20810" t="s">
        <v>64865</v>
      </c>
    </row>
    <row r="20811" spans="1:13">
      <c r="A20811" s="1" t="s">
        <v>22828</v>
      </c>
      <c r="B20811">
        <v>5.8313297415723298E-5</v>
      </c>
      <c r="C20811" s="1">
        <v>3.1241996991971498E-6</v>
      </c>
      <c r="D20811">
        <v>0.14000000000000001</v>
      </c>
      <c r="E20811">
        <v>5.8823529411764696E-3</v>
      </c>
      <c r="F20811">
        <v>4.80769230769231E-2</v>
      </c>
      <c r="G20811">
        <v>0</v>
      </c>
      <c r="H20811">
        <v>0</v>
      </c>
      <c r="I20811">
        <v>0.108695652173913</v>
      </c>
      <c r="J20811" s="1" t="s">
        <v>23229</v>
      </c>
      <c r="K20811" t="s">
        <v>23240</v>
      </c>
      <c r="L20811" t="s">
        <v>64866</v>
      </c>
      <c r="M20811" t="s">
        <v>64867</v>
      </c>
    </row>
    <row r="20812" spans="1:13">
      <c r="A20812" s="1" t="s">
        <v>22829</v>
      </c>
      <c r="B20812">
        <v>1.6137932843499499E-7</v>
      </c>
      <c r="C20812" s="1">
        <v>2.3855507135841101E-5</v>
      </c>
      <c r="D20812">
        <v>0</v>
      </c>
      <c r="E20812">
        <v>0</v>
      </c>
      <c r="F20812">
        <v>0</v>
      </c>
      <c r="G20812">
        <v>4.5454545454545497E-2</v>
      </c>
      <c r="H20812">
        <v>0</v>
      </c>
      <c r="I20812">
        <v>0.1875</v>
      </c>
      <c r="J20812" s="1" t="s">
        <v>23229</v>
      </c>
      <c r="K20812" t="s">
        <v>23241</v>
      </c>
      <c r="L20812" t="s">
        <v>64868</v>
      </c>
      <c r="M20812" t="s">
        <v>64869</v>
      </c>
    </row>
    <row r="20813" spans="1:13">
      <c r="A20813" s="1" t="s">
        <v>22830</v>
      </c>
      <c r="B20813">
        <v>2.6815985534338301E-5</v>
      </c>
      <c r="C20813" s="1">
        <v>1.04133257239278E-5</v>
      </c>
      <c r="D20813">
        <v>0</v>
      </c>
      <c r="E20813">
        <v>0</v>
      </c>
      <c r="F20813">
        <v>2.7027027027027001E-2</v>
      </c>
      <c r="G20813">
        <v>0</v>
      </c>
      <c r="H20813">
        <v>0</v>
      </c>
      <c r="I20813">
        <v>2.1505376344085999E-2</v>
      </c>
      <c r="J20813" s="1" t="s">
        <v>23229</v>
      </c>
      <c r="K20813" t="s">
        <v>23241</v>
      </c>
      <c r="L20813" t="s">
        <v>64870</v>
      </c>
      <c r="M20813" t="s">
        <v>64871</v>
      </c>
    </row>
    <row r="20814" spans="1:13">
      <c r="A20814" s="1" t="s">
        <v>22831</v>
      </c>
      <c r="B20814">
        <v>9.1768021926923303E-6</v>
      </c>
      <c r="C20814" s="1">
        <v>1.5165590182072101E-5</v>
      </c>
      <c r="D20814">
        <v>1</v>
      </c>
      <c r="E20814">
        <v>1</v>
      </c>
      <c r="F20814">
        <v>0.909340659340659</v>
      </c>
      <c r="G20814">
        <v>1</v>
      </c>
      <c r="H20814">
        <v>0.99285714285714299</v>
      </c>
      <c r="I20814">
        <v>1</v>
      </c>
      <c r="J20814" s="1">
        <v>1</v>
      </c>
      <c r="K20814" t="s">
        <v>23242</v>
      </c>
      <c r="L20814" t="s">
        <v>64872</v>
      </c>
      <c r="M20814" t="s">
        <v>64873</v>
      </c>
    </row>
    <row r="20815" spans="1:13">
      <c r="A20815" s="1" t="s">
        <v>22832</v>
      </c>
      <c r="B20815">
        <v>2.21765594244976E-4</v>
      </c>
      <c r="C20815" s="1">
        <v>4.8338550866146898E-5</v>
      </c>
      <c r="D20815">
        <v>1</v>
      </c>
      <c r="E20815">
        <v>1</v>
      </c>
      <c r="F20815">
        <v>0.507692307692308</v>
      </c>
      <c r="G20815">
        <v>0.96551724137931005</v>
      </c>
      <c r="H20815">
        <v>0.52232142857142905</v>
      </c>
      <c r="I20815">
        <v>0.841880341880342</v>
      </c>
      <c r="J20815" s="1">
        <v>0.5</v>
      </c>
      <c r="K20815" t="s">
        <v>23238</v>
      </c>
      <c r="L20815" t="s">
        <v>64874</v>
      </c>
      <c r="M20815" t="s">
        <v>64875</v>
      </c>
    </row>
    <row r="20816" spans="1:13">
      <c r="A20816" s="1" t="s">
        <v>22833</v>
      </c>
      <c r="B20816">
        <v>1.3258816643738999E-4</v>
      </c>
      <c r="C20816" s="1">
        <v>2.3332554836808699E-5</v>
      </c>
      <c r="D20816">
        <v>0.71875</v>
      </c>
      <c r="E20816">
        <v>0.63297872340425498</v>
      </c>
      <c r="F20816">
        <v>0.99740932642487001</v>
      </c>
      <c r="G20816">
        <v>0.89215686274509798</v>
      </c>
      <c r="H20816">
        <v>0.98543689320388395</v>
      </c>
      <c r="I20816">
        <v>0.93157894736842095</v>
      </c>
      <c r="J20816" s="1">
        <v>1</v>
      </c>
      <c r="K20816" t="s">
        <v>23237</v>
      </c>
      <c r="L20816" t="s">
        <v>64876</v>
      </c>
      <c r="M20816" t="s">
        <v>64877</v>
      </c>
    </row>
    <row r="20817" spans="1:13">
      <c r="A20817" s="1" t="s">
        <v>22834</v>
      </c>
      <c r="B20817">
        <v>3.44642401485113E-5</v>
      </c>
      <c r="C20817" s="1">
        <v>1.44822957310693E-5</v>
      </c>
      <c r="D20817">
        <v>0.95161290322580605</v>
      </c>
      <c r="E20817">
        <v>0.99404761904761896</v>
      </c>
      <c r="F20817">
        <v>0.95108695652173902</v>
      </c>
      <c r="G20817">
        <v>0.952380952380952</v>
      </c>
      <c r="H20817">
        <v>0.97395833333333304</v>
      </c>
      <c r="I20817">
        <v>0.95161290322580605</v>
      </c>
      <c r="J20817" s="1">
        <v>1</v>
      </c>
      <c r="K20817" t="s">
        <v>23238</v>
      </c>
      <c r="L20817" t="s">
        <v>64878</v>
      </c>
      <c r="M20817" t="s">
        <v>64879</v>
      </c>
    </row>
    <row r="20818" spans="1:13">
      <c r="A20818" s="1" t="s">
        <v>22835</v>
      </c>
      <c r="B20818">
        <v>2.8210771480973303E-4</v>
      </c>
      <c r="C20818" s="1">
        <v>3.9375007805327702E-5</v>
      </c>
      <c r="D20818">
        <v>0.546875</v>
      </c>
      <c r="E20818">
        <v>0.33522727272727298</v>
      </c>
      <c r="F20818">
        <v>0.240566037735849</v>
      </c>
      <c r="G20818">
        <v>0.4</v>
      </c>
      <c r="H20818">
        <v>0.21666666666666701</v>
      </c>
      <c r="I20818">
        <v>0.65789473684210498</v>
      </c>
      <c r="J20818" s="1" t="s">
        <v>23229</v>
      </c>
      <c r="K20818" t="s">
        <v>23241</v>
      </c>
      <c r="L20818" t="s">
        <v>64880</v>
      </c>
      <c r="M20818" t="s">
        <v>64881</v>
      </c>
    </row>
    <row r="20819" spans="1:13">
      <c r="A20819" s="1" t="s">
        <v>22836</v>
      </c>
      <c r="B20819">
        <v>1.265002939742E-5</v>
      </c>
      <c r="C20819" s="1">
        <v>5.54896183497359E-5</v>
      </c>
      <c r="D20819">
        <v>0.453125</v>
      </c>
      <c r="E20819">
        <v>0.224719101123595</v>
      </c>
      <c r="F20819">
        <v>8.9673913043478298E-2</v>
      </c>
      <c r="G20819">
        <v>0</v>
      </c>
      <c r="H20819">
        <v>9.45945945945946E-2</v>
      </c>
      <c r="I20819">
        <v>0.14705882352941199</v>
      </c>
      <c r="J20819" s="1" t="s">
        <v>23229</v>
      </c>
      <c r="K20819" t="s">
        <v>23242</v>
      </c>
      <c r="L20819" t="s">
        <v>64882</v>
      </c>
      <c r="M20819" t="s">
        <v>64883</v>
      </c>
    </row>
    <row r="20820" spans="1:13">
      <c r="A20820" s="1" t="s">
        <v>22837</v>
      </c>
      <c r="B20820">
        <v>1.3084141269052801E-7</v>
      </c>
      <c r="C20820" s="1">
        <v>1.72944129817171E-9</v>
      </c>
      <c r="D20820">
        <v>0.96875</v>
      </c>
      <c r="E20820">
        <v>1</v>
      </c>
      <c r="F20820">
        <v>0.99470899470899499</v>
      </c>
      <c r="G20820">
        <v>1</v>
      </c>
      <c r="H20820">
        <v>0.99557522123893805</v>
      </c>
      <c r="I20820">
        <v>0.98499999999999999</v>
      </c>
      <c r="J20820" s="1">
        <v>1</v>
      </c>
      <c r="K20820" t="s">
        <v>23238</v>
      </c>
      <c r="L20820" t="s">
        <v>64884</v>
      </c>
      <c r="M20820" t="s">
        <v>64885</v>
      </c>
    </row>
    <row r="20821" spans="1:13">
      <c r="A20821" s="1" t="s">
        <v>22838</v>
      </c>
      <c r="B20821">
        <v>4.6631115804865903E-6</v>
      </c>
      <c r="C20821" s="1">
        <v>8.0913959259014602E-7</v>
      </c>
      <c r="D20821">
        <v>0</v>
      </c>
      <c r="E20821">
        <v>0</v>
      </c>
      <c r="F20821">
        <v>0</v>
      </c>
      <c r="G20821">
        <v>0.78409090909090895</v>
      </c>
      <c r="H20821">
        <v>3.9215686274509803E-2</v>
      </c>
      <c r="I20821">
        <v>0.18333333333333299</v>
      </c>
      <c r="J20821" s="1">
        <v>0</v>
      </c>
      <c r="K20821" t="s">
        <v>23242</v>
      </c>
      <c r="L20821" t="s">
        <v>64886</v>
      </c>
      <c r="M20821" t="s">
        <v>64887</v>
      </c>
    </row>
    <row r="20822" spans="1:13">
      <c r="A20822" s="1" t="s">
        <v>22839</v>
      </c>
      <c r="B20822">
        <v>7.2814295141884098E-7</v>
      </c>
      <c r="C20822" s="1">
        <v>4.6823161136203497E-8</v>
      </c>
      <c r="D20822">
        <v>1</v>
      </c>
      <c r="E20822">
        <v>0.99431818181818199</v>
      </c>
      <c r="F20822">
        <v>0.997142857142857</v>
      </c>
      <c r="G20822">
        <v>0.90322580645161299</v>
      </c>
      <c r="H20822">
        <v>1</v>
      </c>
      <c r="I20822">
        <v>0.90217391304347805</v>
      </c>
      <c r="J20822" s="1" t="s">
        <v>23229</v>
      </c>
      <c r="K20822" t="s">
        <v>23237</v>
      </c>
      <c r="L20822" t="s">
        <v>64888</v>
      </c>
      <c r="M20822" t="s">
        <v>64889</v>
      </c>
    </row>
    <row r="20823" spans="1:13">
      <c r="A20823" s="1" t="s">
        <v>22840</v>
      </c>
      <c r="B20823">
        <v>1.94348282664463E-6</v>
      </c>
      <c r="C20823" s="1">
        <v>2.5346822232193401E-6</v>
      </c>
      <c r="D20823">
        <v>1</v>
      </c>
      <c r="E20823">
        <v>1</v>
      </c>
      <c r="F20823">
        <v>1</v>
      </c>
      <c r="G20823">
        <v>1</v>
      </c>
      <c r="H20823">
        <v>0.969135802469136</v>
      </c>
      <c r="I20823">
        <v>0.99285714285714299</v>
      </c>
      <c r="J20823" s="1">
        <v>1</v>
      </c>
      <c r="K20823" t="s">
        <v>23239</v>
      </c>
      <c r="L20823" t="s">
        <v>64890</v>
      </c>
      <c r="M20823" t="s">
        <v>64891</v>
      </c>
    </row>
    <row r="20824" spans="1:13">
      <c r="A20824" s="1" t="s">
        <v>22841</v>
      </c>
      <c r="B20824">
        <v>6.0098762195257305E-8</v>
      </c>
      <c r="C20824" s="1">
        <v>9.8422874338055201E-7</v>
      </c>
      <c r="D20824">
        <v>1.6129032258064498E-2</v>
      </c>
      <c r="E20824">
        <v>0</v>
      </c>
      <c r="F20824">
        <v>0</v>
      </c>
      <c r="G20824">
        <v>0</v>
      </c>
      <c r="H20824">
        <v>6.17283950617284E-3</v>
      </c>
      <c r="I20824">
        <v>1.16279069767442E-2</v>
      </c>
      <c r="J20824" s="1">
        <v>0</v>
      </c>
      <c r="K20824" t="s">
        <v>23242</v>
      </c>
      <c r="L20824" t="s">
        <v>64892</v>
      </c>
      <c r="M20824" t="s">
        <v>64893</v>
      </c>
    </row>
    <row r="20825" spans="1:13">
      <c r="A20825" s="1" t="s">
        <v>22842</v>
      </c>
      <c r="B20825">
        <v>2.21852910801041E-7</v>
      </c>
      <c r="C20825" s="1">
        <v>1.72432581345789E-6</v>
      </c>
      <c r="D20825">
        <v>0.91935483870967705</v>
      </c>
      <c r="E20825">
        <v>0.97311827956989205</v>
      </c>
      <c r="F20825">
        <v>0.99473684210526303</v>
      </c>
      <c r="G20825">
        <v>1</v>
      </c>
      <c r="H20825">
        <v>0.98469387755102</v>
      </c>
      <c r="I20825">
        <v>1</v>
      </c>
      <c r="J20825" s="1" t="s">
        <v>23229</v>
      </c>
      <c r="K20825" t="s">
        <v>23238</v>
      </c>
      <c r="L20825" t="s">
        <v>64894</v>
      </c>
      <c r="M20825" t="s">
        <v>64895</v>
      </c>
    </row>
    <row r="20826" spans="1:13">
      <c r="A20826" s="1" t="s">
        <v>22843</v>
      </c>
      <c r="B20826">
        <v>3.98254321101079E-7</v>
      </c>
      <c r="C20826" s="1">
        <v>4.6232740586096499E-7</v>
      </c>
      <c r="D20826">
        <v>0</v>
      </c>
      <c r="E20826">
        <v>0</v>
      </c>
      <c r="F20826">
        <v>5.5865921787709499E-3</v>
      </c>
      <c r="G20826">
        <v>0</v>
      </c>
      <c r="H20826">
        <v>1.4285714285714299E-2</v>
      </c>
      <c r="I20826">
        <v>0</v>
      </c>
      <c r="J20826" s="1">
        <v>1</v>
      </c>
      <c r="K20826" t="s">
        <v>23237</v>
      </c>
      <c r="L20826" t="s">
        <v>64896</v>
      </c>
      <c r="M20826" t="s">
        <v>64897</v>
      </c>
    </row>
    <row r="20827" spans="1:13">
      <c r="A20827" s="1" t="s">
        <v>22844</v>
      </c>
      <c r="B20827">
        <v>1.1362686600275499E-5</v>
      </c>
      <c r="C20827" s="1">
        <v>3.2687180821743401E-4</v>
      </c>
      <c r="D20827">
        <v>0.62903225806451601</v>
      </c>
      <c r="E20827">
        <v>0.81578947368421095</v>
      </c>
      <c r="F20827">
        <v>0.82564102564102604</v>
      </c>
      <c r="G20827">
        <v>0.86764705882352899</v>
      </c>
      <c r="H20827">
        <v>0.47807017543859598</v>
      </c>
      <c r="I20827">
        <v>0.72395833333333304</v>
      </c>
      <c r="J20827" s="1">
        <v>1</v>
      </c>
      <c r="K20827" t="s">
        <v>23238</v>
      </c>
      <c r="L20827" t="s">
        <v>64898</v>
      </c>
      <c r="M20827" t="s">
        <v>64899</v>
      </c>
    </row>
    <row r="20828" spans="1:13">
      <c r="A20828" s="1" t="s">
        <v>22845</v>
      </c>
      <c r="B20828">
        <v>7.2328002532942296E-7</v>
      </c>
      <c r="C20828" s="1">
        <v>2.2104624371599501E-7</v>
      </c>
      <c r="D20828">
        <v>1.85185185185185E-2</v>
      </c>
      <c r="E20828">
        <v>6.0240963855421699E-3</v>
      </c>
      <c r="F20828">
        <v>0</v>
      </c>
      <c r="G20828">
        <v>8.3333333333333301E-2</v>
      </c>
      <c r="H20828">
        <v>6.2500000000000003E-3</v>
      </c>
      <c r="I20828">
        <v>6.1224489795918401E-2</v>
      </c>
      <c r="J20828" s="1">
        <v>0.5</v>
      </c>
      <c r="K20828" t="s">
        <v>23238</v>
      </c>
      <c r="L20828" t="s">
        <v>64900</v>
      </c>
      <c r="M20828" t="s">
        <v>64901</v>
      </c>
    </row>
    <row r="20829" spans="1:13">
      <c r="A20829" s="1" t="s">
        <v>22846</v>
      </c>
      <c r="B20829">
        <v>1.0695867112918599E-5</v>
      </c>
      <c r="C20829" s="1">
        <v>1.3843877280381501E-5</v>
      </c>
      <c r="D20829">
        <v>0</v>
      </c>
      <c r="E20829">
        <v>5.9523809523809503E-3</v>
      </c>
      <c r="F20829">
        <v>8.7591240875912399E-2</v>
      </c>
      <c r="G20829">
        <v>0.328125</v>
      </c>
      <c r="H20829">
        <v>0.126582278481013</v>
      </c>
      <c r="I20829">
        <v>0.16393442622950799</v>
      </c>
      <c r="J20829" s="1">
        <v>0</v>
      </c>
      <c r="K20829" t="s">
        <v>23241</v>
      </c>
      <c r="L20829" t="s">
        <v>64902</v>
      </c>
      <c r="M20829" t="s">
        <v>64903</v>
      </c>
    </row>
    <row r="20830" spans="1:13">
      <c r="A20830" s="1" t="s">
        <v>22847</v>
      </c>
      <c r="B20830">
        <v>5.9466468794075303E-7</v>
      </c>
      <c r="C20830" s="1">
        <v>8.3975581670574998E-7</v>
      </c>
      <c r="D20830">
        <v>0.13636363636363599</v>
      </c>
      <c r="E20830">
        <v>0.173913043478261</v>
      </c>
      <c r="F20830">
        <v>6.13496932515337E-3</v>
      </c>
      <c r="G20830">
        <v>0</v>
      </c>
      <c r="H20830">
        <v>0</v>
      </c>
      <c r="I20830">
        <v>3.8461538461538498E-2</v>
      </c>
      <c r="J20830" s="1">
        <v>0</v>
      </c>
      <c r="K20830" t="s">
        <v>23239</v>
      </c>
      <c r="L20830" t="s">
        <v>64904</v>
      </c>
      <c r="M20830" t="s">
        <v>64905</v>
      </c>
    </row>
    <row r="20831" spans="1:13">
      <c r="A20831" s="1" t="s">
        <v>22848</v>
      </c>
      <c r="B20831">
        <v>1.4437549685151299E-8</v>
      </c>
      <c r="C20831" s="1">
        <v>1.6809677724622101E-8</v>
      </c>
      <c r="D20831">
        <v>0</v>
      </c>
      <c r="E20831">
        <v>0</v>
      </c>
      <c r="F20831">
        <v>3.3557046979865801E-3</v>
      </c>
      <c r="G20831">
        <v>0</v>
      </c>
      <c r="H20831">
        <v>0</v>
      </c>
      <c r="I20831">
        <v>5.8139534883720903E-3</v>
      </c>
      <c r="J20831" s="1" t="s">
        <v>23229</v>
      </c>
      <c r="K20831" t="s">
        <v>23242</v>
      </c>
      <c r="L20831" t="s">
        <v>64906</v>
      </c>
      <c r="M20831" t="s">
        <v>64907</v>
      </c>
    </row>
    <row r="20832" spans="1:13">
      <c r="A20832" s="1" t="s">
        <v>22849</v>
      </c>
      <c r="B20832">
        <v>5.5395794349914203E-7</v>
      </c>
      <c r="C20832" s="1">
        <v>3.2191950233420702E-7</v>
      </c>
      <c r="D20832">
        <v>1.7857142857142901E-2</v>
      </c>
      <c r="E20832">
        <v>6.17283950617284E-3</v>
      </c>
      <c r="F20832">
        <v>0</v>
      </c>
      <c r="G20832">
        <v>1.21951219512195E-2</v>
      </c>
      <c r="H20832">
        <v>0</v>
      </c>
      <c r="I20832">
        <v>0</v>
      </c>
      <c r="J20832" s="1">
        <v>0</v>
      </c>
      <c r="K20832" t="s">
        <v>23240</v>
      </c>
      <c r="L20832" t="s">
        <v>64908</v>
      </c>
      <c r="M20832" t="s">
        <v>64909</v>
      </c>
    </row>
    <row r="20833" spans="1:13">
      <c r="A20833" s="1" t="s">
        <v>22850</v>
      </c>
      <c r="B20833">
        <v>2.7209694034191301E-8</v>
      </c>
      <c r="C20833" s="1">
        <v>7.3341533679133801E-9</v>
      </c>
      <c r="D20833">
        <v>1</v>
      </c>
      <c r="E20833">
        <v>1</v>
      </c>
      <c r="F20833">
        <v>1</v>
      </c>
      <c r="G20833">
        <v>1</v>
      </c>
      <c r="H20833">
        <v>0.99404761904761896</v>
      </c>
      <c r="I20833">
        <v>0.99324324324324298</v>
      </c>
      <c r="J20833" s="1">
        <v>0</v>
      </c>
      <c r="K20833" t="s">
        <v>23238</v>
      </c>
      <c r="L20833" t="s">
        <v>64910</v>
      </c>
      <c r="M20833" t="s">
        <v>64911</v>
      </c>
    </row>
    <row r="20834" spans="1:13">
      <c r="A20834" s="1" t="s">
        <v>22851</v>
      </c>
      <c r="B20834">
        <v>4.4732909043428698E-8</v>
      </c>
      <c r="C20834" s="1">
        <v>1.6975240122054499E-5</v>
      </c>
      <c r="D20834">
        <v>0</v>
      </c>
      <c r="E20834">
        <v>0</v>
      </c>
      <c r="F20834">
        <v>8.2142857142857101E-2</v>
      </c>
      <c r="G20834">
        <v>0</v>
      </c>
      <c r="H20834">
        <v>1.0869565217391301E-2</v>
      </c>
      <c r="I20834">
        <v>0</v>
      </c>
      <c r="J20834" s="1">
        <v>0</v>
      </c>
      <c r="K20834" t="s">
        <v>23242</v>
      </c>
      <c r="L20834" t="s">
        <v>64912</v>
      </c>
      <c r="M20834" t="s">
        <v>64913</v>
      </c>
    </row>
    <row r="20835" spans="1:13">
      <c r="A20835" s="1" t="s">
        <v>22852</v>
      </c>
      <c r="B20835">
        <v>1.2485433223183599E-5</v>
      </c>
      <c r="C20835" s="1">
        <v>8.0791376174028795E-5</v>
      </c>
      <c r="D20835">
        <v>0</v>
      </c>
      <c r="E20835">
        <v>0</v>
      </c>
      <c r="F20835">
        <v>0</v>
      </c>
      <c r="G20835">
        <v>0</v>
      </c>
      <c r="H20835">
        <v>0.17857142857142899</v>
      </c>
      <c r="I20835">
        <v>5.2631578947368397E-2</v>
      </c>
      <c r="J20835" s="1" t="s">
        <v>23229</v>
      </c>
      <c r="K20835" t="s">
        <v>23237</v>
      </c>
      <c r="L20835" t="s">
        <v>64914</v>
      </c>
      <c r="M20835" t="s">
        <v>64915</v>
      </c>
    </row>
    <row r="20836" spans="1:13">
      <c r="A20836" s="1" t="s">
        <v>22853</v>
      </c>
      <c r="B20836">
        <v>3.74661096733089E-6</v>
      </c>
      <c r="C20836" s="1">
        <v>7.8059145295451607E-5</v>
      </c>
      <c r="D20836">
        <v>0.98333333333333295</v>
      </c>
      <c r="E20836">
        <v>0.99404761904761896</v>
      </c>
      <c r="F20836">
        <v>0.94680851063829796</v>
      </c>
      <c r="G20836">
        <v>0.95</v>
      </c>
      <c r="H20836">
        <v>0.83980582524271796</v>
      </c>
      <c r="I20836">
        <v>0.930851063829787</v>
      </c>
      <c r="J20836" s="1">
        <v>1</v>
      </c>
      <c r="K20836" t="s">
        <v>23238</v>
      </c>
      <c r="L20836" t="s">
        <v>64916</v>
      </c>
      <c r="M20836" t="s">
        <v>64917</v>
      </c>
    </row>
    <row r="20837" spans="1:13">
      <c r="A20837" s="1" t="s">
        <v>22854</v>
      </c>
      <c r="B20837">
        <v>8.9973170538479894E-6</v>
      </c>
      <c r="C20837" s="1">
        <v>1.2941093314288099E-6</v>
      </c>
      <c r="D20837">
        <v>0.90625</v>
      </c>
      <c r="E20837">
        <v>0.912790697674419</v>
      </c>
      <c r="F20837">
        <v>0.89226519337016597</v>
      </c>
      <c r="G20837">
        <v>0.94642857142857095</v>
      </c>
      <c r="H20837">
        <v>0.91025641025641002</v>
      </c>
      <c r="I20837">
        <v>0.91228070175438603</v>
      </c>
      <c r="J20837" s="1">
        <v>1</v>
      </c>
      <c r="K20837" t="s">
        <v>23238</v>
      </c>
      <c r="L20837" t="s">
        <v>64918</v>
      </c>
      <c r="M20837" t="s">
        <v>64919</v>
      </c>
    </row>
    <row r="20838" spans="1:13">
      <c r="A20838" s="1" t="s">
        <v>22855</v>
      </c>
      <c r="B20838">
        <v>2.02437843227915E-6</v>
      </c>
      <c r="C20838" s="1">
        <v>3.1043977785052402E-5</v>
      </c>
      <c r="D20838">
        <v>0.93333333333333302</v>
      </c>
      <c r="E20838">
        <v>0.931034482758621</v>
      </c>
      <c r="F20838">
        <v>1</v>
      </c>
      <c r="G20838">
        <v>0.98275862068965503</v>
      </c>
      <c r="H20838">
        <v>0.97058823529411797</v>
      </c>
      <c r="I20838">
        <v>0.83783783783783805</v>
      </c>
      <c r="J20838" s="1">
        <v>1</v>
      </c>
      <c r="K20838" t="s">
        <v>23238</v>
      </c>
      <c r="L20838" t="s">
        <v>64920</v>
      </c>
      <c r="M20838" t="s">
        <v>64921</v>
      </c>
    </row>
    <row r="20839" spans="1:13">
      <c r="A20839" s="1" t="s">
        <v>22856</v>
      </c>
      <c r="B20839">
        <v>2.6487888446631099E-8</v>
      </c>
      <c r="C20839" s="1">
        <v>7.0103917326179904E-5</v>
      </c>
      <c r="D20839">
        <v>0.75806451612903203</v>
      </c>
      <c r="E20839">
        <v>0.72872340425531901</v>
      </c>
      <c r="F20839">
        <v>0.80617977528089901</v>
      </c>
      <c r="G20839">
        <v>0.94791666666666696</v>
      </c>
      <c r="H20839">
        <v>0.69499999999999995</v>
      </c>
      <c r="I20839">
        <v>0.96236559139784905</v>
      </c>
      <c r="J20839" s="1">
        <v>1</v>
      </c>
      <c r="K20839" t="s">
        <v>23241</v>
      </c>
      <c r="L20839" t="s">
        <v>64922</v>
      </c>
      <c r="M20839" t="s">
        <v>64923</v>
      </c>
    </row>
    <row r="20840" spans="1:13">
      <c r="A20840" s="1" t="s">
        <v>22857</v>
      </c>
      <c r="B20840">
        <v>1.36046921481964E-5</v>
      </c>
      <c r="C20840" s="1">
        <v>5.5634058368885396E-6</v>
      </c>
      <c r="D20840">
        <v>0.104166666666667</v>
      </c>
      <c r="E20840">
        <v>0</v>
      </c>
      <c r="F20840">
        <v>1.29310344827586E-2</v>
      </c>
      <c r="G20840">
        <v>0</v>
      </c>
      <c r="H20840">
        <v>7.1428571428571397E-2</v>
      </c>
      <c r="I20840">
        <v>0</v>
      </c>
      <c r="J20840" s="1" t="s">
        <v>23229</v>
      </c>
      <c r="K20840" t="s">
        <v>23241</v>
      </c>
      <c r="L20840" t="s">
        <v>64924</v>
      </c>
      <c r="M20840" t="s">
        <v>64925</v>
      </c>
    </row>
    <row r="20841" spans="1:13">
      <c r="A20841" s="1" t="s">
        <v>22858</v>
      </c>
      <c r="B20841">
        <v>2.9798462839766601E-8</v>
      </c>
      <c r="C20841" s="1">
        <v>5.0678939414474398E-7</v>
      </c>
      <c r="D20841">
        <v>1.6129032258064498E-2</v>
      </c>
      <c r="E20841">
        <v>0</v>
      </c>
      <c r="F20841">
        <v>1.55440414507772E-2</v>
      </c>
      <c r="G20841">
        <v>0</v>
      </c>
      <c r="H20841">
        <v>4.4247787610619503E-3</v>
      </c>
      <c r="I20841">
        <v>4.1322314049586804E-3</v>
      </c>
      <c r="J20841" s="1">
        <v>0</v>
      </c>
      <c r="K20841" t="s">
        <v>23241</v>
      </c>
      <c r="L20841" t="s">
        <v>64926</v>
      </c>
      <c r="M20841" t="s">
        <v>64927</v>
      </c>
    </row>
    <row r="20842" spans="1:13">
      <c r="A20842" s="1" t="s">
        <v>22859</v>
      </c>
      <c r="B20842">
        <v>1.1163410474284E-6</v>
      </c>
      <c r="C20842" s="1">
        <v>7.3193445824127097E-6</v>
      </c>
      <c r="D20842">
        <v>1</v>
      </c>
      <c r="E20842">
        <v>0.99473684210526303</v>
      </c>
      <c r="F20842">
        <v>0.99742268041237103</v>
      </c>
      <c r="G20842">
        <v>1</v>
      </c>
      <c r="H20842">
        <v>0.98499999999999999</v>
      </c>
      <c r="I20842">
        <v>0.98514851485148502</v>
      </c>
      <c r="J20842" s="1">
        <v>0.77272727272727304</v>
      </c>
      <c r="K20842" t="s">
        <v>23238</v>
      </c>
      <c r="L20842" t="s">
        <v>64928</v>
      </c>
      <c r="M20842" t="s">
        <v>64929</v>
      </c>
    </row>
    <row r="20843" spans="1:13">
      <c r="A20843" s="1" t="s">
        <v>22860</v>
      </c>
      <c r="B20843">
        <v>2.7113629755536401E-5</v>
      </c>
      <c r="C20843" s="1">
        <v>1.2710010256785E-5</v>
      </c>
      <c r="D20843">
        <v>0.82142857142857095</v>
      </c>
      <c r="E20843">
        <v>0.92592592592592604</v>
      </c>
      <c r="F20843">
        <v>0.52777777777777801</v>
      </c>
      <c r="G20843">
        <v>0.46153846153846201</v>
      </c>
      <c r="H20843">
        <v>0.66</v>
      </c>
      <c r="I20843">
        <v>0.72916666666666696</v>
      </c>
      <c r="J20843" s="1">
        <v>1</v>
      </c>
      <c r="K20843" t="s">
        <v>23241</v>
      </c>
      <c r="L20843" t="s">
        <v>64930</v>
      </c>
      <c r="M20843" t="s">
        <v>64931</v>
      </c>
    </row>
    <row r="20844" spans="1:13">
      <c r="A20844" s="1" t="s">
        <v>22861</v>
      </c>
      <c r="B20844">
        <v>2.08337801088914E-5</v>
      </c>
      <c r="C20844" s="1">
        <v>8.2124095842545101E-6</v>
      </c>
      <c r="D20844">
        <v>0.107142857142857</v>
      </c>
      <c r="E20844">
        <v>0.183544303797468</v>
      </c>
      <c r="F20844">
        <v>2.0467836257309899E-2</v>
      </c>
      <c r="G20844">
        <v>0.47499999999999998</v>
      </c>
      <c r="H20844">
        <v>0.05</v>
      </c>
      <c r="I20844">
        <v>0.15384615384615399</v>
      </c>
      <c r="J20844" s="1">
        <v>0</v>
      </c>
      <c r="K20844" t="s">
        <v>23238</v>
      </c>
      <c r="L20844" t="s">
        <v>64932</v>
      </c>
      <c r="M20844" t="s">
        <v>64933</v>
      </c>
    </row>
    <row r="20845" spans="1:13">
      <c r="A20845" s="1" t="s">
        <v>22862</v>
      </c>
      <c r="B20845">
        <v>9.0529574928645095E-8</v>
      </c>
      <c r="C20845" s="1">
        <v>2.21697745455137E-6</v>
      </c>
      <c r="D20845">
        <v>0</v>
      </c>
      <c r="E20845">
        <v>0</v>
      </c>
      <c r="F20845">
        <v>0</v>
      </c>
      <c r="G20845">
        <v>0</v>
      </c>
      <c r="H20845">
        <v>2.4691358024691398E-2</v>
      </c>
      <c r="I20845">
        <v>1.0638297872340399E-2</v>
      </c>
      <c r="J20845" s="1">
        <v>0.45454545454545497</v>
      </c>
      <c r="K20845" t="s">
        <v>23241</v>
      </c>
      <c r="L20845" t="s">
        <v>64934</v>
      </c>
      <c r="M20845" t="s">
        <v>64935</v>
      </c>
    </row>
    <row r="20846" spans="1:13">
      <c r="A20846" s="1" t="s">
        <v>22863</v>
      </c>
      <c r="B20846">
        <v>4.3201222109053498E-7</v>
      </c>
      <c r="C20846" s="1">
        <v>5.2204602621403499E-5</v>
      </c>
      <c r="D20846">
        <v>3.3333333333333298E-2</v>
      </c>
      <c r="E20846">
        <v>0</v>
      </c>
      <c r="F20846">
        <v>4.1958041958042001E-2</v>
      </c>
      <c r="G20846">
        <v>4.8387096774193498E-2</v>
      </c>
      <c r="H20846">
        <v>0.192857142857143</v>
      </c>
      <c r="I20846">
        <v>0.110169491525424</v>
      </c>
      <c r="J20846" s="1">
        <v>0</v>
      </c>
      <c r="K20846" t="s">
        <v>23239</v>
      </c>
      <c r="L20846" t="s">
        <v>64936</v>
      </c>
      <c r="M20846" t="s">
        <v>64937</v>
      </c>
    </row>
    <row r="20847" spans="1:13">
      <c r="A20847" s="1" t="s">
        <v>22864</v>
      </c>
      <c r="B20847">
        <v>5.8237690814776698E-6</v>
      </c>
      <c r="C20847" s="1">
        <v>3.0100112122509898E-6</v>
      </c>
      <c r="D20847">
        <v>0.94642857142857095</v>
      </c>
      <c r="E20847">
        <v>1</v>
      </c>
      <c r="F20847">
        <v>0.98750000000000004</v>
      </c>
      <c r="G20847">
        <v>1</v>
      </c>
      <c r="H20847">
        <v>1</v>
      </c>
      <c r="I20847">
        <v>1</v>
      </c>
      <c r="J20847" s="1">
        <v>1</v>
      </c>
      <c r="K20847" t="s">
        <v>23239</v>
      </c>
      <c r="L20847" t="s">
        <v>64938</v>
      </c>
      <c r="M20847" t="s">
        <v>64939</v>
      </c>
    </row>
    <row r="20848" spans="1:13">
      <c r="A20848" s="1" t="s">
        <v>22865</v>
      </c>
      <c r="B20848">
        <v>1.9885890887911999E-4</v>
      </c>
      <c r="C20848" s="1">
        <v>4.30999851703283E-6</v>
      </c>
      <c r="D20848">
        <v>0</v>
      </c>
      <c r="E20848">
        <v>0.30113636363636398</v>
      </c>
      <c r="F20848">
        <v>0</v>
      </c>
      <c r="G20848">
        <v>1.3157894736842099E-2</v>
      </c>
      <c r="H20848">
        <v>5.4945054945054897E-3</v>
      </c>
      <c r="I20848">
        <v>9.2592592592592605E-3</v>
      </c>
      <c r="J20848" s="1">
        <v>0</v>
      </c>
      <c r="K20848" t="s">
        <v>23238</v>
      </c>
      <c r="L20848" t="s">
        <v>64940</v>
      </c>
      <c r="M20848" t="s">
        <v>64941</v>
      </c>
    </row>
    <row r="20849" spans="1:13">
      <c r="A20849" s="1" t="s">
        <v>22866</v>
      </c>
      <c r="B20849">
        <v>1.14130396727348E-7</v>
      </c>
      <c r="C20849" s="1">
        <v>5.9307851507329399E-6</v>
      </c>
      <c r="D20849">
        <v>1</v>
      </c>
      <c r="E20849">
        <v>1</v>
      </c>
      <c r="F20849">
        <v>0.94444444444444398</v>
      </c>
      <c r="G20849">
        <v>1</v>
      </c>
      <c r="H20849">
        <v>1</v>
      </c>
      <c r="I20849">
        <v>0.97058823529411797</v>
      </c>
      <c r="J20849" s="1" t="s">
        <v>23229</v>
      </c>
      <c r="K20849" t="s">
        <v>23239</v>
      </c>
      <c r="L20849" t="s">
        <v>64942</v>
      </c>
      <c r="M20849" t="s">
        <v>64943</v>
      </c>
    </row>
    <row r="20850" spans="1:13">
      <c r="A20850" s="1" t="s">
        <v>22867</v>
      </c>
      <c r="B20850">
        <v>1.4558554596722699E-6</v>
      </c>
      <c r="C20850" s="1">
        <v>3.4620621225329901E-7</v>
      </c>
      <c r="D20850">
        <v>1</v>
      </c>
      <c r="E20850">
        <v>1</v>
      </c>
      <c r="F20850">
        <v>1</v>
      </c>
      <c r="G20850">
        <v>0.85454545454545405</v>
      </c>
      <c r="H20850">
        <v>0.99082568807339499</v>
      </c>
      <c r="I20850">
        <v>0.97520661157024802</v>
      </c>
      <c r="J20850" s="1" t="s">
        <v>23229</v>
      </c>
      <c r="K20850" t="s">
        <v>23237</v>
      </c>
      <c r="L20850" t="s">
        <v>64944</v>
      </c>
      <c r="M20850" t="s">
        <v>64945</v>
      </c>
    </row>
    <row r="20851" spans="1:13">
      <c r="A20851" s="1" t="s">
        <v>22868</v>
      </c>
      <c r="B20851">
        <v>1.12991634725629E-6</v>
      </c>
      <c r="C20851" s="1">
        <v>1.3718199415947301E-7</v>
      </c>
      <c r="D20851">
        <v>1.6666666666666701E-2</v>
      </c>
      <c r="E20851">
        <v>6.6666666666666697E-3</v>
      </c>
      <c r="F20851">
        <v>2.5906735751295299E-3</v>
      </c>
      <c r="G20851">
        <v>0</v>
      </c>
      <c r="H20851">
        <v>0</v>
      </c>
      <c r="I20851">
        <v>0</v>
      </c>
      <c r="J20851" s="1" t="s">
        <v>23229</v>
      </c>
      <c r="K20851" t="s">
        <v>23241</v>
      </c>
      <c r="L20851" t="s">
        <v>64946</v>
      </c>
      <c r="M20851" t="s">
        <v>64947</v>
      </c>
    </row>
    <row r="20852" spans="1:13">
      <c r="A20852" s="1" t="s">
        <v>22869</v>
      </c>
      <c r="B20852">
        <v>3.0065460732022501E-5</v>
      </c>
      <c r="C20852" s="1">
        <v>6.9429843716332495E-4</v>
      </c>
      <c r="D20852">
        <v>0.26785714285714302</v>
      </c>
      <c r="E20852">
        <v>0.13157894736842099</v>
      </c>
      <c r="F20852">
        <v>4.49438202247191E-2</v>
      </c>
      <c r="G20852">
        <v>0.58653846153846201</v>
      </c>
      <c r="H20852">
        <v>0.23557692307692299</v>
      </c>
      <c r="I20852">
        <v>0.33928571428571402</v>
      </c>
      <c r="J20852" s="1">
        <v>0</v>
      </c>
      <c r="K20852" t="s">
        <v>23238</v>
      </c>
      <c r="L20852" t="s">
        <v>64948</v>
      </c>
      <c r="M20852" t="s">
        <v>64949</v>
      </c>
    </row>
    <row r="20853" spans="1:13">
      <c r="A20853" s="1" t="s">
        <v>22870</v>
      </c>
      <c r="B20853">
        <v>3.49391171772259E-6</v>
      </c>
      <c r="C20853" s="1">
        <v>1.00020692641196E-5</v>
      </c>
      <c r="D20853">
        <v>0</v>
      </c>
      <c r="E20853">
        <v>0</v>
      </c>
      <c r="F20853">
        <v>0</v>
      </c>
      <c r="G20853">
        <v>0.162790697674419</v>
      </c>
      <c r="H20853">
        <v>0</v>
      </c>
      <c r="I20853">
        <v>4.0540540540540501E-2</v>
      </c>
      <c r="J20853" s="1" t="s">
        <v>23229</v>
      </c>
      <c r="K20853" t="s">
        <v>23241</v>
      </c>
      <c r="L20853" t="s">
        <v>64950</v>
      </c>
      <c r="M20853" t="s">
        <v>64951</v>
      </c>
    </row>
    <row r="20854" spans="1:13">
      <c r="A20854" s="1" t="s">
        <v>22871</v>
      </c>
      <c r="B20854">
        <v>1.5121821511709701E-5</v>
      </c>
      <c r="C20854" s="1">
        <v>2.35742205632167E-7</v>
      </c>
      <c r="D20854">
        <v>0.85416666666666696</v>
      </c>
      <c r="E20854">
        <v>0.97826086956521696</v>
      </c>
      <c r="F20854">
        <v>0.93548387096774199</v>
      </c>
      <c r="G20854">
        <v>0.967741935483871</v>
      </c>
      <c r="H20854">
        <v>0.95890410958904104</v>
      </c>
      <c r="I20854">
        <v>0.92307692307692302</v>
      </c>
      <c r="J20854" s="1">
        <v>1</v>
      </c>
      <c r="K20854" t="s">
        <v>23241</v>
      </c>
      <c r="L20854" t="s">
        <v>64952</v>
      </c>
      <c r="M20854" t="s">
        <v>64953</v>
      </c>
    </row>
    <row r="20855" spans="1:13">
      <c r="A20855" s="1" t="s">
        <v>22872</v>
      </c>
      <c r="B20855">
        <v>1.5301728382017001E-6</v>
      </c>
      <c r="C20855" s="1">
        <v>7.5523410633958402E-7</v>
      </c>
      <c r="D20855">
        <v>0.96428571428571397</v>
      </c>
      <c r="E20855">
        <v>1</v>
      </c>
      <c r="F20855">
        <v>0.99685534591195002</v>
      </c>
      <c r="G20855">
        <v>1</v>
      </c>
      <c r="H20855">
        <v>1</v>
      </c>
      <c r="I20855">
        <v>1</v>
      </c>
      <c r="J20855" s="1" t="s">
        <v>23229</v>
      </c>
      <c r="K20855" t="s">
        <v>23239</v>
      </c>
      <c r="L20855" t="s">
        <v>64954</v>
      </c>
      <c r="M20855" t="s">
        <v>64955</v>
      </c>
    </row>
    <row r="20856" spans="1:13">
      <c r="A20856" s="1" t="s">
        <v>22873</v>
      </c>
      <c r="B20856">
        <v>2.6916974299085198E-6</v>
      </c>
      <c r="C20856" s="1">
        <v>7.53983192425006E-7</v>
      </c>
      <c r="D20856">
        <v>0.84482758620689702</v>
      </c>
      <c r="E20856">
        <v>0.97752808988763995</v>
      </c>
      <c r="F20856">
        <v>0.98108108108108105</v>
      </c>
      <c r="G20856">
        <v>0.88679245283018904</v>
      </c>
      <c r="H20856">
        <v>1</v>
      </c>
      <c r="I20856">
        <v>0.91818181818181799</v>
      </c>
      <c r="J20856" s="1">
        <v>1</v>
      </c>
      <c r="K20856" t="s">
        <v>23238</v>
      </c>
      <c r="L20856" t="s">
        <v>64956</v>
      </c>
      <c r="M20856" t="s">
        <v>64957</v>
      </c>
    </row>
    <row r="20857" spans="1:13">
      <c r="A20857" s="1" t="s">
        <v>22874</v>
      </c>
      <c r="B20857">
        <v>1.0150575811935701E-5</v>
      </c>
      <c r="C20857" s="1">
        <v>1.9751262420772E-5</v>
      </c>
      <c r="D20857">
        <v>1.72413793103448E-2</v>
      </c>
      <c r="E20857">
        <v>0</v>
      </c>
      <c r="F20857">
        <v>8.4269662921348298E-2</v>
      </c>
      <c r="G20857">
        <v>0</v>
      </c>
      <c r="H20857">
        <v>0</v>
      </c>
      <c r="I20857">
        <v>0</v>
      </c>
      <c r="J20857" s="1" t="s">
        <v>23229</v>
      </c>
      <c r="K20857" t="s">
        <v>23240</v>
      </c>
      <c r="L20857" t="s">
        <v>64958</v>
      </c>
      <c r="M20857" t="s">
        <v>64959</v>
      </c>
    </row>
    <row r="20858" spans="1:13">
      <c r="A20858" s="1" t="s">
        <v>22875</v>
      </c>
      <c r="B20858">
        <v>1.4981267509523199E-6</v>
      </c>
      <c r="C20858" s="1">
        <v>1.7233047416777199E-5</v>
      </c>
      <c r="D20858">
        <v>0.953125</v>
      </c>
      <c r="E20858">
        <v>1</v>
      </c>
      <c r="F20858">
        <v>0.96408839779005495</v>
      </c>
      <c r="G20858">
        <v>0.30769230769230799</v>
      </c>
      <c r="H20858">
        <v>0.91764705882352904</v>
      </c>
      <c r="I20858">
        <v>0.78723404255319196</v>
      </c>
      <c r="J20858" s="1" t="s">
        <v>23229</v>
      </c>
      <c r="K20858" t="s">
        <v>23242</v>
      </c>
      <c r="L20858" t="s">
        <v>64960</v>
      </c>
      <c r="M20858" t="s">
        <v>64961</v>
      </c>
    </row>
    <row r="20859" spans="1:13">
      <c r="A20859" s="1" t="s">
        <v>22876</v>
      </c>
      <c r="B20859">
        <v>3.49678390696247E-6</v>
      </c>
      <c r="C20859" s="1">
        <v>1.38128092469659E-6</v>
      </c>
      <c r="D20859">
        <v>3.2258064516128997E-2</v>
      </c>
      <c r="E20859">
        <v>0</v>
      </c>
      <c r="F20859">
        <v>0.106741573033708</v>
      </c>
      <c r="G20859">
        <v>0</v>
      </c>
      <c r="H20859">
        <v>0</v>
      </c>
      <c r="I20859">
        <v>0</v>
      </c>
      <c r="J20859" s="1">
        <v>0</v>
      </c>
      <c r="K20859" t="s">
        <v>23240</v>
      </c>
      <c r="L20859" t="s">
        <v>64962</v>
      </c>
      <c r="M20859" t="s">
        <v>64963</v>
      </c>
    </row>
    <row r="20860" spans="1:13">
      <c r="A20860" s="1" t="s">
        <v>22877</v>
      </c>
      <c r="B20860">
        <v>2.2154828606103899E-4</v>
      </c>
      <c r="C20860" s="1">
        <v>4.7951317859603503E-6</v>
      </c>
      <c r="D20860">
        <v>0.54838709677419395</v>
      </c>
      <c r="E20860">
        <v>0.70481927710843395</v>
      </c>
      <c r="F20860">
        <v>0.28333333333333299</v>
      </c>
      <c r="G20860">
        <v>6.25E-2</v>
      </c>
      <c r="H20860">
        <v>0.19230769230769201</v>
      </c>
      <c r="I20860">
        <v>0.29487179487179499</v>
      </c>
      <c r="J20860" s="1">
        <v>0</v>
      </c>
      <c r="K20860" t="s">
        <v>23238</v>
      </c>
      <c r="L20860" t="s">
        <v>64964</v>
      </c>
      <c r="M20860" t="s">
        <v>64965</v>
      </c>
    </row>
    <row r="20861" spans="1:13">
      <c r="A20861" s="1" t="s">
        <v>22878</v>
      </c>
      <c r="B20861">
        <v>0</v>
      </c>
      <c r="C20861" s="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 s="1">
        <v>0.1</v>
      </c>
      <c r="K20861" t="s">
        <v>23238</v>
      </c>
      <c r="L20861" t="s">
        <v>64966</v>
      </c>
      <c r="M20861" t="s">
        <v>64967</v>
      </c>
    </row>
    <row r="20862" spans="1:13">
      <c r="A20862" s="1" t="s">
        <v>22879</v>
      </c>
      <c r="B20862">
        <v>4.6729316661165001E-6</v>
      </c>
      <c r="C20862" s="1">
        <v>2.4056566912610801E-7</v>
      </c>
      <c r="D20862">
        <v>1</v>
      </c>
      <c r="E20862">
        <v>1</v>
      </c>
      <c r="F20862">
        <v>0.86666666666666703</v>
      </c>
      <c r="G20862">
        <v>1</v>
      </c>
      <c r="H20862">
        <v>0.822033898305085</v>
      </c>
      <c r="I20862">
        <v>0.98958333333333304</v>
      </c>
      <c r="J20862" s="1">
        <v>1</v>
      </c>
      <c r="K20862" t="s">
        <v>23241</v>
      </c>
      <c r="L20862" t="s">
        <v>64968</v>
      </c>
      <c r="M20862" t="s">
        <v>64969</v>
      </c>
    </row>
    <row r="20863" spans="1:13">
      <c r="A20863" s="1" t="s">
        <v>22880</v>
      </c>
      <c r="B20863">
        <v>4.4022410984698598E-5</v>
      </c>
      <c r="C20863" s="1">
        <v>1.01062902807125E-4</v>
      </c>
      <c r="D20863">
        <v>0</v>
      </c>
      <c r="E20863">
        <v>0</v>
      </c>
      <c r="F20863">
        <v>9.49367088607595E-2</v>
      </c>
      <c r="G20863">
        <v>5.8823529411764698E-2</v>
      </c>
      <c r="H20863">
        <v>0.22413793103448301</v>
      </c>
      <c r="I20863">
        <v>0.101351351351351</v>
      </c>
      <c r="J20863" s="1">
        <v>0</v>
      </c>
      <c r="K20863" t="s">
        <v>23242</v>
      </c>
      <c r="L20863" t="s">
        <v>64970</v>
      </c>
      <c r="M20863" t="s">
        <v>64971</v>
      </c>
    </row>
    <row r="20864" spans="1:13">
      <c r="A20864" s="1" t="s">
        <v>22881</v>
      </c>
      <c r="B20864">
        <v>9.3605906013610502E-7</v>
      </c>
      <c r="C20864" s="1">
        <v>1.0818421111960001E-5</v>
      </c>
      <c r="D20864">
        <v>0</v>
      </c>
      <c r="E20864">
        <v>6.8493150684931503E-3</v>
      </c>
      <c r="F20864">
        <v>0</v>
      </c>
      <c r="G20864">
        <v>0.45</v>
      </c>
      <c r="H20864">
        <v>5.4216867469879498E-2</v>
      </c>
      <c r="I20864">
        <v>0</v>
      </c>
      <c r="J20864" s="1">
        <v>0</v>
      </c>
      <c r="K20864" t="s">
        <v>23240</v>
      </c>
      <c r="L20864" t="s">
        <v>64972</v>
      </c>
      <c r="M20864" t="s">
        <v>64973</v>
      </c>
    </row>
    <row r="20865" spans="1:13">
      <c r="A20865" s="1" t="s">
        <v>22882</v>
      </c>
      <c r="B20865">
        <v>1.40800066780596E-6</v>
      </c>
      <c r="C20865" s="1">
        <v>1.7404562913725201E-6</v>
      </c>
      <c r="D20865">
        <v>0</v>
      </c>
      <c r="E20865">
        <v>0</v>
      </c>
      <c r="F20865">
        <v>0</v>
      </c>
      <c r="G20865">
        <v>8.9285714285714298E-3</v>
      </c>
      <c r="H20865">
        <v>0</v>
      </c>
      <c r="I20865">
        <v>7.2033898305084706E-2</v>
      </c>
      <c r="J20865" s="1">
        <v>0</v>
      </c>
      <c r="K20865" t="s">
        <v>23237</v>
      </c>
      <c r="L20865" t="s">
        <v>64974</v>
      </c>
      <c r="M20865" t="s">
        <v>64975</v>
      </c>
    </row>
    <row r="20866" spans="1:13">
      <c r="A20866" s="1" t="s">
        <v>22883</v>
      </c>
      <c r="B20866">
        <v>2.7908410974550199E-5</v>
      </c>
      <c r="C20866" s="1">
        <v>6.9212080593421103E-6</v>
      </c>
      <c r="D20866">
        <v>0</v>
      </c>
      <c r="E20866">
        <v>5.31914893617021E-3</v>
      </c>
      <c r="F20866">
        <v>0.14012738853503201</v>
      </c>
      <c r="G20866">
        <v>1.3157894736842099E-2</v>
      </c>
      <c r="H20866">
        <v>5.83333333333333E-2</v>
      </c>
      <c r="I20866">
        <v>0</v>
      </c>
      <c r="J20866" s="1" t="s">
        <v>23229</v>
      </c>
      <c r="K20866" t="s">
        <v>23238</v>
      </c>
      <c r="L20866" t="s">
        <v>64976</v>
      </c>
      <c r="M20866" t="s">
        <v>64977</v>
      </c>
    </row>
    <row r="20867" spans="1:13">
      <c r="A20867" s="1" t="s">
        <v>22884</v>
      </c>
      <c r="B20867">
        <v>8.0043760516123797E-5</v>
      </c>
      <c r="C20867" s="1">
        <v>2.1287480578393999E-7</v>
      </c>
      <c r="D20867">
        <v>0.225806451612903</v>
      </c>
      <c r="E20867">
        <v>0.33522727272727298</v>
      </c>
      <c r="F20867">
        <v>0</v>
      </c>
      <c r="G20867">
        <v>0.28333333333333299</v>
      </c>
      <c r="H20867">
        <v>0</v>
      </c>
      <c r="I20867">
        <v>0.27777777777777801</v>
      </c>
      <c r="J20867" s="1">
        <v>0</v>
      </c>
      <c r="K20867" t="s">
        <v>23239</v>
      </c>
      <c r="L20867" t="s">
        <v>64978</v>
      </c>
      <c r="M20867" t="s">
        <v>64979</v>
      </c>
    </row>
    <row r="20868" spans="1:13">
      <c r="A20868" s="1" t="s">
        <v>22885</v>
      </c>
      <c r="B20868">
        <v>6.9516707359291197E-7</v>
      </c>
      <c r="C20868" s="1">
        <v>2.5700371653816701E-6</v>
      </c>
      <c r="D20868">
        <v>1</v>
      </c>
      <c r="E20868">
        <v>1</v>
      </c>
      <c r="F20868">
        <v>0.993670886075949</v>
      </c>
      <c r="G20868">
        <v>1</v>
      </c>
      <c r="H20868">
        <v>0.99514563106796095</v>
      </c>
      <c r="I20868">
        <v>0.971830985915493</v>
      </c>
      <c r="J20868" s="1" t="s">
        <v>23229</v>
      </c>
      <c r="K20868" t="s">
        <v>23240</v>
      </c>
      <c r="L20868" t="s">
        <v>64980</v>
      </c>
      <c r="M20868" t="s">
        <v>64981</v>
      </c>
    </row>
    <row r="20869" spans="1:13">
      <c r="A20869" s="1" t="s">
        <v>22886</v>
      </c>
      <c r="B20869">
        <v>3.6691863029130797E-5</v>
      </c>
      <c r="C20869" s="1">
        <v>9.2798819719943106E-6</v>
      </c>
      <c r="D20869">
        <v>0.703125</v>
      </c>
      <c r="E20869">
        <v>0.98404255319148903</v>
      </c>
      <c r="F20869">
        <v>0.81025641025641004</v>
      </c>
      <c r="G20869">
        <v>0.80769230769230804</v>
      </c>
      <c r="H20869">
        <v>0.92857142857142905</v>
      </c>
      <c r="I20869">
        <v>0.931034482758621</v>
      </c>
      <c r="J20869" s="1">
        <v>1</v>
      </c>
      <c r="K20869" t="s">
        <v>23241</v>
      </c>
      <c r="L20869" t="s">
        <v>64982</v>
      </c>
      <c r="M20869" t="s">
        <v>64983</v>
      </c>
    </row>
    <row r="20870" spans="1:13">
      <c r="A20870" s="1" t="s">
        <v>22887</v>
      </c>
      <c r="B20870">
        <v>5.1532965450065202E-7</v>
      </c>
      <c r="C20870" s="1">
        <v>4.7763873498767599E-7</v>
      </c>
      <c r="D20870">
        <v>6.25E-2</v>
      </c>
      <c r="E20870">
        <v>6.7415730337078594E-2</v>
      </c>
      <c r="F20870">
        <v>5.2356020942408397E-3</v>
      </c>
      <c r="G20870">
        <v>0</v>
      </c>
      <c r="H20870">
        <v>5.4945054945054897E-3</v>
      </c>
      <c r="I20870">
        <v>0</v>
      </c>
      <c r="J20870" s="1" t="s">
        <v>23229</v>
      </c>
      <c r="K20870" t="s">
        <v>23242</v>
      </c>
      <c r="L20870" t="s">
        <v>64984</v>
      </c>
      <c r="M20870" t="s">
        <v>64985</v>
      </c>
    </row>
    <row r="20871" spans="1:13">
      <c r="A20871" s="1" t="s">
        <v>22888</v>
      </c>
      <c r="B20871">
        <v>3.7815792715285098E-6</v>
      </c>
      <c r="C20871" s="1">
        <v>1.35631055268709E-5</v>
      </c>
      <c r="D20871">
        <v>1</v>
      </c>
      <c r="E20871">
        <v>1</v>
      </c>
      <c r="F20871">
        <v>0.98064516129032298</v>
      </c>
      <c r="G20871">
        <v>0.90909090909090895</v>
      </c>
      <c r="H20871">
        <v>0.98499999999999999</v>
      </c>
      <c r="I20871">
        <v>0.94186046511627897</v>
      </c>
      <c r="J20871" s="1" t="s">
        <v>23229</v>
      </c>
      <c r="K20871" t="s">
        <v>23240</v>
      </c>
      <c r="L20871" t="s">
        <v>64986</v>
      </c>
      <c r="M20871" t="s">
        <v>64987</v>
      </c>
    </row>
    <row r="20872" spans="1:13">
      <c r="A20872" s="1" t="s">
        <v>22889</v>
      </c>
      <c r="B20872">
        <v>6.7509205277748298E-6</v>
      </c>
      <c r="C20872" s="1">
        <v>2.1572160228496098E-6</v>
      </c>
      <c r="D20872">
        <v>1</v>
      </c>
      <c r="E20872">
        <v>0.99404761904761896</v>
      </c>
      <c r="F20872">
        <v>0.99696969696969695</v>
      </c>
      <c r="G20872">
        <v>0.97058823529411797</v>
      </c>
      <c r="H20872">
        <v>0.953125</v>
      </c>
      <c r="I20872">
        <v>1</v>
      </c>
      <c r="J20872" s="1" t="s">
        <v>23229</v>
      </c>
      <c r="K20872" t="s">
        <v>23238</v>
      </c>
      <c r="L20872" t="s">
        <v>64988</v>
      </c>
      <c r="M20872" t="s">
        <v>64989</v>
      </c>
    </row>
    <row r="20873" spans="1:13">
      <c r="A20873" s="1" t="s">
        <v>22890</v>
      </c>
      <c r="B20873">
        <v>2.0736651874007099E-8</v>
      </c>
      <c r="C20873" s="1">
        <v>6.9420254201102497E-9</v>
      </c>
      <c r="D20873">
        <v>1</v>
      </c>
      <c r="E20873">
        <v>1</v>
      </c>
      <c r="F20873">
        <v>0.99732620320855603</v>
      </c>
      <c r="G20873">
        <v>1</v>
      </c>
      <c r="H20873">
        <v>1</v>
      </c>
      <c r="I20873">
        <v>0.99122807017543901</v>
      </c>
      <c r="J20873" s="1">
        <v>0.1</v>
      </c>
      <c r="K20873" t="s">
        <v>23238</v>
      </c>
      <c r="L20873" t="s">
        <v>64990</v>
      </c>
      <c r="M20873" t="s">
        <v>64991</v>
      </c>
    </row>
    <row r="20874" spans="1:13">
      <c r="A20874" s="1" t="s">
        <v>22891</v>
      </c>
      <c r="B20874">
        <v>0</v>
      </c>
      <c r="C20874" s="1">
        <v>0</v>
      </c>
      <c r="D20874">
        <v>1</v>
      </c>
      <c r="E20874">
        <v>1</v>
      </c>
      <c r="F20874">
        <v>1</v>
      </c>
      <c r="G20874">
        <v>1</v>
      </c>
      <c r="H20874">
        <v>1</v>
      </c>
      <c r="I20874">
        <v>1</v>
      </c>
      <c r="J20874" s="1">
        <v>0</v>
      </c>
      <c r="K20874" t="s">
        <v>23241</v>
      </c>
      <c r="L20874" t="s">
        <v>64992</v>
      </c>
      <c r="M20874" t="s">
        <v>64993</v>
      </c>
    </row>
    <row r="20875" spans="1:13">
      <c r="A20875" s="1" t="s">
        <v>22892</v>
      </c>
      <c r="B20875">
        <v>1.05928651835609E-4</v>
      </c>
      <c r="C20875" s="1">
        <v>4.7923937526626905E-7</v>
      </c>
      <c r="D20875">
        <v>0.61538461538461497</v>
      </c>
      <c r="E20875">
        <v>0.60416666666666696</v>
      </c>
      <c r="F20875">
        <v>9.9378881987577605E-2</v>
      </c>
      <c r="G20875">
        <v>0.33333333333333298</v>
      </c>
      <c r="H20875">
        <v>6.6666666666666693E-2</v>
      </c>
      <c r="I20875">
        <v>0.57894736842105299</v>
      </c>
      <c r="J20875" s="1" t="s">
        <v>23229</v>
      </c>
      <c r="K20875" t="s">
        <v>23238</v>
      </c>
      <c r="L20875" t="s">
        <v>64994</v>
      </c>
      <c r="M20875" t="s">
        <v>64995</v>
      </c>
    </row>
    <row r="20876" spans="1:13">
      <c r="A20876" s="1" t="s">
        <v>22893</v>
      </c>
      <c r="B20876">
        <v>7.5876826930369904E-7</v>
      </c>
      <c r="C20876" s="1">
        <v>5.7095605683909299E-9</v>
      </c>
      <c r="D20876">
        <v>0.91379310344827602</v>
      </c>
      <c r="E20876">
        <v>0.98809523809523803</v>
      </c>
      <c r="F20876">
        <v>1</v>
      </c>
      <c r="G20876">
        <v>1</v>
      </c>
      <c r="H20876">
        <v>1</v>
      </c>
      <c r="I20876">
        <v>1</v>
      </c>
      <c r="J20876" s="1">
        <v>1</v>
      </c>
      <c r="K20876" t="s">
        <v>23241</v>
      </c>
      <c r="L20876" t="s">
        <v>64996</v>
      </c>
      <c r="M20876" t="s">
        <v>64997</v>
      </c>
    </row>
    <row r="20877" spans="1:13">
      <c r="A20877" s="1" t="s">
        <v>22894</v>
      </c>
      <c r="B20877">
        <v>4.0019306852936298E-7</v>
      </c>
      <c r="C20877" s="1">
        <v>9.0608029794065604E-10</v>
      </c>
      <c r="D20877">
        <v>0</v>
      </c>
      <c r="E20877">
        <v>0</v>
      </c>
      <c r="F20877">
        <v>0</v>
      </c>
      <c r="G20877">
        <v>0.22368421052631601</v>
      </c>
      <c r="H20877">
        <v>0</v>
      </c>
      <c r="I20877">
        <v>3.5087719298245598E-2</v>
      </c>
      <c r="J20877" s="1" t="s">
        <v>23229</v>
      </c>
      <c r="K20877" t="s">
        <v>23241</v>
      </c>
      <c r="L20877" t="s">
        <v>64998</v>
      </c>
      <c r="M20877" t="s">
        <v>64999</v>
      </c>
    </row>
    <row r="20878" spans="1:13">
      <c r="A20878" s="1" t="s">
        <v>22895</v>
      </c>
      <c r="B20878">
        <v>1.3994937673954901E-4</v>
      </c>
      <c r="C20878" s="1">
        <v>6.5779821300199397E-6</v>
      </c>
      <c r="D20878">
        <v>0.66666666666666696</v>
      </c>
      <c r="E20878">
        <v>0.297619047619048</v>
      </c>
      <c r="F20878">
        <v>0.98550724637681197</v>
      </c>
      <c r="G20878">
        <v>1</v>
      </c>
      <c r="H20878">
        <v>0.98591549295774605</v>
      </c>
      <c r="I20878">
        <v>0.96666666666666701</v>
      </c>
      <c r="J20878" s="1" t="s">
        <v>23229</v>
      </c>
      <c r="K20878" t="s">
        <v>23238</v>
      </c>
      <c r="L20878" t="s">
        <v>65000</v>
      </c>
      <c r="M20878" t="s">
        <v>65001</v>
      </c>
    </row>
    <row r="20879" spans="1:13">
      <c r="A20879" s="1" t="s">
        <v>22896</v>
      </c>
      <c r="B20879">
        <v>0</v>
      </c>
      <c r="C20879" s="1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 s="1">
        <v>0.65</v>
      </c>
      <c r="K20879" t="s">
        <v>23237</v>
      </c>
      <c r="L20879" t="s">
        <v>65002</v>
      </c>
      <c r="M20879" t="s">
        <v>65003</v>
      </c>
    </row>
    <row r="20880" spans="1:13">
      <c r="A20880" s="1" t="s">
        <v>22897</v>
      </c>
      <c r="B20880">
        <v>5.1701771231632297E-9</v>
      </c>
      <c r="C20880" s="1">
        <v>1.4875765766385301E-7</v>
      </c>
      <c r="D20880">
        <v>3.5714285714285698E-2</v>
      </c>
      <c r="E20880">
        <v>0</v>
      </c>
      <c r="F20880">
        <v>4.9618320610687001E-2</v>
      </c>
      <c r="G20880">
        <v>0</v>
      </c>
      <c r="H20880">
        <v>0</v>
      </c>
      <c r="I20880">
        <v>0</v>
      </c>
      <c r="J20880" s="1">
        <v>0</v>
      </c>
      <c r="K20880" t="s">
        <v>23242</v>
      </c>
      <c r="L20880" t="s">
        <v>65004</v>
      </c>
      <c r="M20880" t="s">
        <v>65005</v>
      </c>
    </row>
    <row r="20881" spans="1:13">
      <c r="A20881" s="1" t="s">
        <v>22898</v>
      </c>
      <c r="B20881">
        <v>0</v>
      </c>
      <c r="C20881" s="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 s="1">
        <v>0</v>
      </c>
      <c r="K20881" t="s">
        <v>23238</v>
      </c>
      <c r="L20881" t="s">
        <v>65006</v>
      </c>
      <c r="M20881" t="s">
        <v>65007</v>
      </c>
    </row>
    <row r="20882" spans="1:13">
      <c r="A20882" s="1" t="s">
        <v>22899</v>
      </c>
      <c r="B20882">
        <v>3.2118605370318903E-5</v>
      </c>
      <c r="C20882" s="1">
        <v>6.3212206147793501E-6</v>
      </c>
      <c r="D20882">
        <v>0.56451612903225801</v>
      </c>
      <c r="E20882">
        <v>0.56111111111111101</v>
      </c>
      <c r="F20882">
        <v>0.786885245901639</v>
      </c>
      <c r="G20882">
        <v>0.5</v>
      </c>
      <c r="H20882">
        <v>0.64210526315789496</v>
      </c>
      <c r="I20882">
        <v>0.568493150684932</v>
      </c>
      <c r="J20882" s="1">
        <v>0.54545454545454497</v>
      </c>
      <c r="K20882" t="s">
        <v>23238</v>
      </c>
      <c r="L20882" t="s">
        <v>65008</v>
      </c>
      <c r="M20882" t="s">
        <v>65009</v>
      </c>
    </row>
    <row r="20883" spans="1:13">
      <c r="A20883" s="1" t="s">
        <v>22900</v>
      </c>
      <c r="B20883">
        <v>1.3062006210961199E-6</v>
      </c>
      <c r="C20883" s="1">
        <v>2.6835101125039099E-7</v>
      </c>
      <c r="D20883">
        <v>3.125E-2</v>
      </c>
      <c r="E20883">
        <v>2.74725274725275E-2</v>
      </c>
      <c r="F20883">
        <v>0</v>
      </c>
      <c r="G20883">
        <v>0</v>
      </c>
      <c r="H20883">
        <v>5.0000000000000001E-3</v>
      </c>
      <c r="I20883">
        <v>0</v>
      </c>
      <c r="J20883" s="1">
        <v>0</v>
      </c>
      <c r="K20883" t="s">
        <v>23241</v>
      </c>
      <c r="L20883" t="s">
        <v>65010</v>
      </c>
      <c r="M20883" t="s">
        <v>65011</v>
      </c>
    </row>
    <row r="20884" spans="1:13">
      <c r="A20884" s="1" t="s">
        <v>22901</v>
      </c>
      <c r="B20884">
        <v>2.9141535889979799E-9</v>
      </c>
      <c r="C20884" s="1">
        <v>2.6694345389304999E-10</v>
      </c>
      <c r="D20884">
        <v>1</v>
      </c>
      <c r="E20884">
        <v>1</v>
      </c>
      <c r="F20884">
        <v>1</v>
      </c>
      <c r="G20884">
        <v>0.91428571428571404</v>
      </c>
      <c r="H20884">
        <v>1</v>
      </c>
      <c r="I20884">
        <v>1</v>
      </c>
      <c r="J20884" s="1">
        <v>1</v>
      </c>
      <c r="K20884" t="s">
        <v>23241</v>
      </c>
      <c r="L20884" t="s">
        <v>65012</v>
      </c>
      <c r="M20884" t="s">
        <v>65013</v>
      </c>
    </row>
    <row r="20885" spans="1:13">
      <c r="A20885" s="1" t="s">
        <v>22902</v>
      </c>
      <c r="B20885">
        <v>1.55215635093236E-4</v>
      </c>
      <c r="C20885" s="1">
        <v>1.23395167840926E-3</v>
      </c>
      <c r="D20885">
        <v>1</v>
      </c>
      <c r="E20885">
        <v>1</v>
      </c>
      <c r="F20885">
        <v>0.88109756097560998</v>
      </c>
      <c r="G20885">
        <v>6.3829787234042507E-2</v>
      </c>
      <c r="H20885">
        <v>0.64743589743589702</v>
      </c>
      <c r="I20885">
        <v>0.234939759036145</v>
      </c>
      <c r="J20885" s="1">
        <v>1</v>
      </c>
      <c r="K20885" t="s">
        <v>23240</v>
      </c>
      <c r="L20885" t="s">
        <v>65014</v>
      </c>
      <c r="M20885" t="s">
        <v>65015</v>
      </c>
    </row>
    <row r="20886" spans="1:13">
      <c r="A20886" s="1" t="s">
        <v>22903</v>
      </c>
      <c r="B20886">
        <v>8.9031344542517301E-5</v>
      </c>
      <c r="C20886" s="1">
        <v>5.3169122994559304E-6</v>
      </c>
      <c r="D20886">
        <v>0.75</v>
      </c>
      <c r="E20886">
        <v>0.85555555555555596</v>
      </c>
      <c r="F20886">
        <v>2.7932960893854702E-3</v>
      </c>
      <c r="G20886">
        <v>0.314285714285714</v>
      </c>
      <c r="H20886">
        <v>1.8018018018018001E-2</v>
      </c>
      <c r="I20886">
        <v>0.45588235294117602</v>
      </c>
      <c r="J20886" s="1">
        <v>0</v>
      </c>
      <c r="K20886" t="s">
        <v>23238</v>
      </c>
      <c r="L20886" t="s">
        <v>65016</v>
      </c>
      <c r="M20886" t="s">
        <v>65017</v>
      </c>
    </row>
    <row r="20887" spans="1:13">
      <c r="A20887" s="1" t="s">
        <v>22904</v>
      </c>
      <c r="B20887">
        <v>9.0054004763306999E-7</v>
      </c>
      <c r="C20887" s="1">
        <v>2.8789515011359802E-6</v>
      </c>
      <c r="D20887">
        <v>0.984375</v>
      </c>
      <c r="E20887">
        <v>0.96875</v>
      </c>
      <c r="F20887">
        <v>0.979487179487179</v>
      </c>
      <c r="G20887">
        <v>0.97321428571428603</v>
      </c>
      <c r="H20887">
        <v>0.97747747747747704</v>
      </c>
      <c r="I20887">
        <v>0.99193548387096797</v>
      </c>
      <c r="J20887" s="1">
        <v>0.68181818181818199</v>
      </c>
      <c r="K20887" t="s">
        <v>23240</v>
      </c>
      <c r="L20887" t="s">
        <v>65018</v>
      </c>
      <c r="M20887" t="s">
        <v>65019</v>
      </c>
    </row>
    <row r="20888" spans="1:13">
      <c r="A20888" s="1" t="s">
        <v>22905</v>
      </c>
      <c r="B20888">
        <v>7.5509145741677297E-5</v>
      </c>
      <c r="C20888" s="1">
        <v>9.2911269114699904E-6</v>
      </c>
      <c r="D20888">
        <v>0.592592592592593</v>
      </c>
      <c r="E20888">
        <v>0.132530120481928</v>
      </c>
      <c r="F20888">
        <v>6.8783068783068793E-2</v>
      </c>
      <c r="G20888">
        <v>9.8039215686274495E-2</v>
      </c>
      <c r="H20888">
        <v>3.2967032967033003E-2</v>
      </c>
      <c r="I20888">
        <v>3.4482758620689703E-2</v>
      </c>
      <c r="J20888" s="1">
        <v>0</v>
      </c>
      <c r="K20888" t="s">
        <v>23241</v>
      </c>
      <c r="L20888" t="s">
        <v>65020</v>
      </c>
      <c r="M20888" t="s">
        <v>65021</v>
      </c>
    </row>
    <row r="20889" spans="1:13">
      <c r="A20889" s="1" t="s">
        <v>22906</v>
      </c>
      <c r="B20889">
        <v>1.5884073277291601E-4</v>
      </c>
      <c r="C20889" s="1">
        <v>1.0644122491716099E-5</v>
      </c>
      <c r="D20889">
        <v>1</v>
      </c>
      <c r="E20889">
        <v>0.69166666666666698</v>
      </c>
      <c r="F20889">
        <v>1</v>
      </c>
      <c r="G20889">
        <v>1</v>
      </c>
      <c r="H20889">
        <v>1</v>
      </c>
      <c r="I20889">
        <v>0.98850574712643702</v>
      </c>
      <c r="J20889" s="1" t="s">
        <v>23229</v>
      </c>
      <c r="K20889" t="s">
        <v>23241</v>
      </c>
      <c r="L20889" t="s">
        <v>65022</v>
      </c>
      <c r="M20889" t="s">
        <v>65023</v>
      </c>
    </row>
    <row r="20890" spans="1:13">
      <c r="A20890" s="1" t="s">
        <v>22907</v>
      </c>
      <c r="B20890">
        <v>5.6143232533381001E-6</v>
      </c>
      <c r="C20890" s="1">
        <v>4.1803682480558098E-7</v>
      </c>
      <c r="D20890">
        <v>0</v>
      </c>
      <c r="E20890">
        <v>0</v>
      </c>
      <c r="F20890">
        <v>0.25852272727272702</v>
      </c>
      <c r="G20890">
        <v>7.4999999999999997E-2</v>
      </c>
      <c r="H20890">
        <v>0.29120879120879101</v>
      </c>
      <c r="I20890">
        <v>1.1111111111111099E-2</v>
      </c>
      <c r="J20890" s="1">
        <v>0.75</v>
      </c>
      <c r="K20890" t="s">
        <v>23241</v>
      </c>
      <c r="L20890" t="s">
        <v>65024</v>
      </c>
      <c r="M20890" t="s">
        <v>65025</v>
      </c>
    </row>
    <row r="20891" spans="1:13">
      <c r="A20891" s="1" t="s">
        <v>22908</v>
      </c>
      <c r="B20891">
        <v>6.5642879614920997E-6</v>
      </c>
      <c r="C20891" s="1">
        <v>6.3490124588439004E-6</v>
      </c>
      <c r="D20891">
        <v>0.953125</v>
      </c>
      <c r="E20891">
        <v>0.98958333333333304</v>
      </c>
      <c r="F20891">
        <v>1</v>
      </c>
      <c r="G20891">
        <v>1</v>
      </c>
      <c r="H20891">
        <v>1</v>
      </c>
      <c r="I20891">
        <v>0.98245614035087703</v>
      </c>
      <c r="J20891" s="1" t="s">
        <v>23229</v>
      </c>
      <c r="K20891" t="s">
        <v>23239</v>
      </c>
      <c r="L20891" t="s">
        <v>65026</v>
      </c>
      <c r="M20891" t="s">
        <v>65027</v>
      </c>
    </row>
    <row r="20892" spans="1:13">
      <c r="A20892" s="1" t="s">
        <v>22909</v>
      </c>
      <c r="B20892">
        <v>2.13661169052548E-4</v>
      </c>
      <c r="C20892" s="1">
        <v>4.5576493062033299E-5</v>
      </c>
      <c r="D20892">
        <v>0.41379310344827602</v>
      </c>
      <c r="E20892">
        <v>8.3333333333333301E-2</v>
      </c>
      <c r="F20892">
        <v>0.34890109890109899</v>
      </c>
      <c r="G20892">
        <v>0.66176470588235303</v>
      </c>
      <c r="H20892">
        <v>0.25925925925925902</v>
      </c>
      <c r="I20892">
        <v>0.45</v>
      </c>
      <c r="J20892" s="1">
        <v>1</v>
      </c>
      <c r="K20892" t="s">
        <v>23238</v>
      </c>
      <c r="L20892" t="s">
        <v>65028</v>
      </c>
      <c r="M20892" t="s">
        <v>65029</v>
      </c>
    </row>
    <row r="20893" spans="1:13">
      <c r="A20893" s="1" t="s">
        <v>22910</v>
      </c>
      <c r="B20893">
        <v>5.0156027512436603E-7</v>
      </c>
      <c r="C20893" s="1">
        <v>7.5901762569859498E-6</v>
      </c>
      <c r="D20893">
        <v>0.84615384615384603</v>
      </c>
      <c r="E20893">
        <v>0.97777777777777797</v>
      </c>
      <c r="F20893">
        <v>0.939716312056738</v>
      </c>
      <c r="G20893">
        <v>1</v>
      </c>
      <c r="H20893">
        <v>1</v>
      </c>
      <c r="I20893">
        <v>1</v>
      </c>
      <c r="J20893" s="1" t="s">
        <v>23229</v>
      </c>
      <c r="K20893" t="s">
        <v>23242</v>
      </c>
      <c r="L20893" t="s">
        <v>65030</v>
      </c>
      <c r="M20893" t="s">
        <v>65031</v>
      </c>
    </row>
    <row r="20894" spans="1:13">
      <c r="A20894" s="1" t="s">
        <v>22911</v>
      </c>
      <c r="B20894">
        <v>7.0088709250278093E-5</v>
      </c>
      <c r="C20894" s="1">
        <v>2.8831828057874899E-6</v>
      </c>
      <c r="D20894">
        <v>0.109375</v>
      </c>
      <c r="E20894">
        <v>0</v>
      </c>
      <c r="F20894">
        <v>0.29447852760736198</v>
      </c>
      <c r="G20894">
        <v>0.25757575757575801</v>
      </c>
      <c r="H20894">
        <v>0.17647058823529399</v>
      </c>
      <c r="I20894">
        <v>6.4102564102564097E-2</v>
      </c>
      <c r="J20894" s="1" t="s">
        <v>23229</v>
      </c>
      <c r="K20894" t="s">
        <v>23238</v>
      </c>
      <c r="L20894" t="s">
        <v>65032</v>
      </c>
      <c r="M20894" t="s">
        <v>65033</v>
      </c>
    </row>
    <row r="20895" spans="1:13">
      <c r="A20895" s="1" t="s">
        <v>22912</v>
      </c>
      <c r="B20895">
        <v>0</v>
      </c>
      <c r="C20895" s="1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 s="1">
        <v>0</v>
      </c>
      <c r="K20895" t="s">
        <v>23238</v>
      </c>
      <c r="L20895" t="s">
        <v>65034</v>
      </c>
      <c r="M20895" t="s">
        <v>65035</v>
      </c>
    </row>
    <row r="20896" spans="1:13">
      <c r="A20896" s="1" t="s">
        <v>22913</v>
      </c>
      <c r="B20896">
        <v>5.4905313271861601E-5</v>
      </c>
      <c r="C20896" s="1">
        <v>5.33191150367628E-6</v>
      </c>
      <c r="D20896">
        <v>0.34375</v>
      </c>
      <c r="E20896">
        <v>0.232954545454545</v>
      </c>
      <c r="F20896">
        <v>0.26861702127659598</v>
      </c>
      <c r="G20896">
        <v>0</v>
      </c>
      <c r="H20896">
        <v>8.0645161290322606E-2</v>
      </c>
      <c r="I20896">
        <v>5.8823529411764698E-2</v>
      </c>
      <c r="J20896" s="1" t="s">
        <v>23229</v>
      </c>
      <c r="K20896" t="s">
        <v>23239</v>
      </c>
      <c r="L20896" t="s">
        <v>65036</v>
      </c>
      <c r="M20896" t="s">
        <v>65037</v>
      </c>
    </row>
    <row r="20897" spans="1:13">
      <c r="A20897" s="1" t="s">
        <v>22914</v>
      </c>
      <c r="B20897">
        <v>5.1563765489611803E-5</v>
      </c>
      <c r="C20897" s="1">
        <v>1.0263081330667699E-6</v>
      </c>
      <c r="D20897">
        <v>7.8125E-2</v>
      </c>
      <c r="E20897">
        <v>0.297619047619048</v>
      </c>
      <c r="F20897">
        <v>0</v>
      </c>
      <c r="G20897">
        <v>0.16666666666666699</v>
      </c>
      <c r="H20897">
        <v>0</v>
      </c>
      <c r="I20897">
        <v>0</v>
      </c>
      <c r="J20897" s="1">
        <v>0</v>
      </c>
      <c r="K20897" t="s">
        <v>23240</v>
      </c>
      <c r="L20897" t="s">
        <v>65038</v>
      </c>
      <c r="M20897" t="s">
        <v>65039</v>
      </c>
    </row>
    <row r="20898" spans="1:13">
      <c r="A20898" s="1" t="s">
        <v>22915</v>
      </c>
      <c r="B20898">
        <v>2.31103471398384E-4</v>
      </c>
      <c r="C20898" s="1">
        <v>4.8390476922659198E-5</v>
      </c>
      <c r="D20898">
        <v>0.225806451612903</v>
      </c>
      <c r="E20898">
        <v>0.16666666666666699</v>
      </c>
      <c r="F20898">
        <v>0.15104166666666699</v>
      </c>
      <c r="G20898">
        <v>6.25E-2</v>
      </c>
      <c r="H20898">
        <v>0.31696428571428598</v>
      </c>
      <c r="I20898">
        <v>9.0517241379310304E-2</v>
      </c>
      <c r="J20898" s="1">
        <v>0</v>
      </c>
      <c r="K20898" t="s">
        <v>23241</v>
      </c>
      <c r="L20898" t="s">
        <v>65040</v>
      </c>
      <c r="M20898" t="s">
        <v>65041</v>
      </c>
    </row>
    <row r="20899" spans="1:13">
      <c r="A20899" s="1" t="s">
        <v>22916</v>
      </c>
      <c r="B20899">
        <v>9.1712564843168298E-7</v>
      </c>
      <c r="C20899" s="1">
        <v>5.6195580922725798E-8</v>
      </c>
      <c r="D20899">
        <v>1</v>
      </c>
      <c r="E20899">
        <v>0.88202247191011196</v>
      </c>
      <c r="F20899">
        <v>1</v>
      </c>
      <c r="G20899">
        <v>1</v>
      </c>
      <c r="H20899">
        <v>1</v>
      </c>
      <c r="I20899">
        <v>0.98039215686274495</v>
      </c>
      <c r="J20899" s="1" t="s">
        <v>23229</v>
      </c>
      <c r="K20899" t="s">
        <v>23241</v>
      </c>
      <c r="L20899" t="s">
        <v>65042</v>
      </c>
      <c r="M20899" t="s">
        <v>65043</v>
      </c>
    </row>
    <row r="20900" spans="1:13">
      <c r="A20900" s="1" t="s">
        <v>22917</v>
      </c>
      <c r="B20900">
        <v>1.29208755529968E-5</v>
      </c>
      <c r="C20900" s="1">
        <v>7.9353765670029404E-7</v>
      </c>
      <c r="D20900">
        <v>0</v>
      </c>
      <c r="E20900">
        <v>0.28571428571428598</v>
      </c>
      <c r="F20900">
        <v>0</v>
      </c>
      <c r="G20900">
        <v>2.5000000000000001E-2</v>
      </c>
      <c r="H20900">
        <v>0</v>
      </c>
      <c r="I20900">
        <v>0</v>
      </c>
      <c r="J20900" s="1">
        <v>0</v>
      </c>
      <c r="K20900" t="s">
        <v>23240</v>
      </c>
      <c r="L20900" t="s">
        <v>65044</v>
      </c>
      <c r="M20900" t="s">
        <v>65045</v>
      </c>
    </row>
    <row r="20901" spans="1:13">
      <c r="A20901" s="1" t="s">
        <v>22918</v>
      </c>
      <c r="B20901">
        <v>8.7279428464036199E-5</v>
      </c>
      <c r="C20901" s="1">
        <v>3.21877117636388E-5</v>
      </c>
      <c r="D20901">
        <v>0.66666666666666696</v>
      </c>
      <c r="E20901">
        <v>0.9453125</v>
      </c>
      <c r="F20901">
        <v>0.87864077669902896</v>
      </c>
      <c r="G20901">
        <v>1</v>
      </c>
      <c r="H20901">
        <v>1</v>
      </c>
      <c r="I20901">
        <v>1</v>
      </c>
      <c r="J20901" s="1" t="s">
        <v>23229</v>
      </c>
      <c r="K20901" t="s">
        <v>23239</v>
      </c>
      <c r="L20901" t="s">
        <v>65046</v>
      </c>
      <c r="M20901" t="s">
        <v>65047</v>
      </c>
    </row>
    <row r="20902" spans="1:13">
      <c r="A20902" s="1" t="s">
        <v>22919</v>
      </c>
      <c r="B20902">
        <v>1.1752848147158101E-4</v>
      </c>
      <c r="C20902" s="1">
        <v>6.6448391338962996E-6</v>
      </c>
      <c r="D20902">
        <v>0</v>
      </c>
      <c r="E20902">
        <v>0.20526315789473701</v>
      </c>
      <c r="F20902">
        <v>2.6315789473684201E-3</v>
      </c>
      <c r="G20902">
        <v>0</v>
      </c>
      <c r="H20902">
        <v>4.7619047619047597E-3</v>
      </c>
      <c r="I20902">
        <v>0</v>
      </c>
      <c r="J20902" s="1">
        <v>0</v>
      </c>
      <c r="K20902" t="s">
        <v>23241</v>
      </c>
      <c r="L20902" t="s">
        <v>65048</v>
      </c>
      <c r="M20902" t="s">
        <v>65049</v>
      </c>
    </row>
    <row r="20903" spans="1:13">
      <c r="A20903" s="1" t="s">
        <v>22920</v>
      </c>
      <c r="B20903">
        <v>7.3853739469023802E-10</v>
      </c>
      <c r="C20903" s="1">
        <v>4.1032960393886101E-6</v>
      </c>
      <c r="D20903">
        <v>1</v>
      </c>
      <c r="E20903">
        <v>0.99450549450549497</v>
      </c>
      <c r="F20903">
        <v>0.99731182795698903</v>
      </c>
      <c r="G20903">
        <v>1</v>
      </c>
      <c r="H20903">
        <v>0.98901098901098905</v>
      </c>
      <c r="I20903">
        <v>0.98275862068965503</v>
      </c>
      <c r="J20903" s="1">
        <v>0</v>
      </c>
      <c r="K20903" t="s">
        <v>23238</v>
      </c>
      <c r="L20903" t="s">
        <v>65050</v>
      </c>
      <c r="M20903" t="s">
        <v>65051</v>
      </c>
    </row>
    <row r="20904" spans="1:13">
      <c r="A20904" s="1" t="s">
        <v>22921</v>
      </c>
      <c r="B20904">
        <v>2.07261316170558E-5</v>
      </c>
      <c r="C20904" s="1">
        <v>1.2283503136971801E-4</v>
      </c>
      <c r="D20904">
        <v>0.12903225806451599</v>
      </c>
      <c r="E20904">
        <v>1.20481927710843E-2</v>
      </c>
      <c r="F20904">
        <v>0.261290322580645</v>
      </c>
      <c r="G20904">
        <v>0.214285714285714</v>
      </c>
      <c r="H20904">
        <v>5.9523809523809503E-3</v>
      </c>
      <c r="I20904">
        <v>0.1</v>
      </c>
      <c r="J20904" s="1">
        <v>0</v>
      </c>
      <c r="K20904" t="s">
        <v>23237</v>
      </c>
      <c r="L20904" t="s">
        <v>65052</v>
      </c>
      <c r="M20904" t="s">
        <v>65053</v>
      </c>
    </row>
    <row r="20905" spans="1:13">
      <c r="A20905" s="1" t="s">
        <v>22922</v>
      </c>
      <c r="B20905">
        <v>3.8282165337751603E-6</v>
      </c>
      <c r="C20905" s="1">
        <v>9.7964792349774599E-7</v>
      </c>
      <c r="D20905">
        <v>0.116666666666667</v>
      </c>
      <c r="E20905">
        <v>0</v>
      </c>
      <c r="F20905">
        <v>2.0979020979021001E-2</v>
      </c>
      <c r="G20905">
        <v>0</v>
      </c>
      <c r="H20905">
        <v>0</v>
      </c>
      <c r="I20905">
        <v>0</v>
      </c>
      <c r="J20905" s="1" t="s">
        <v>23229</v>
      </c>
      <c r="K20905" t="s">
        <v>23241</v>
      </c>
      <c r="L20905" t="s">
        <v>65054</v>
      </c>
      <c r="M20905" t="s">
        <v>65055</v>
      </c>
    </row>
    <row r="20906" spans="1:13">
      <c r="A20906" s="1" t="s">
        <v>22923</v>
      </c>
      <c r="B20906">
        <v>5.7097814524832501E-6</v>
      </c>
      <c r="C20906" s="1">
        <v>3.55717793990816E-8</v>
      </c>
      <c r="D20906">
        <v>0.74137931034482796</v>
      </c>
      <c r="E20906">
        <v>0.77108433734939796</v>
      </c>
      <c r="F20906">
        <v>0.54676258992805804</v>
      </c>
      <c r="G20906">
        <v>0.94444444444444398</v>
      </c>
      <c r="H20906">
        <v>0.39024390243902402</v>
      </c>
      <c r="I20906">
        <v>0.65217391304347805</v>
      </c>
      <c r="J20906" s="1">
        <v>1</v>
      </c>
      <c r="K20906" t="s">
        <v>23241</v>
      </c>
      <c r="L20906" t="s">
        <v>65056</v>
      </c>
      <c r="M20906" t="s">
        <v>65057</v>
      </c>
    </row>
    <row r="20907" spans="1:13">
      <c r="A20907" s="1" t="s">
        <v>22924</v>
      </c>
      <c r="B20907">
        <v>2.0059048889169798E-9</v>
      </c>
      <c r="C20907" s="1">
        <v>7.7535319602729105E-7</v>
      </c>
      <c r="D20907">
        <v>1</v>
      </c>
      <c r="E20907">
        <v>1</v>
      </c>
      <c r="F20907">
        <v>0.98830409356725102</v>
      </c>
      <c r="G20907">
        <v>0.86842105263157898</v>
      </c>
      <c r="H20907">
        <v>0.95394736842105299</v>
      </c>
      <c r="I20907">
        <v>0.95588235294117696</v>
      </c>
      <c r="J20907" s="1" t="s">
        <v>23229</v>
      </c>
      <c r="K20907" t="s">
        <v>23242</v>
      </c>
      <c r="L20907" t="s">
        <v>65058</v>
      </c>
      <c r="M20907" t="s">
        <v>65059</v>
      </c>
    </row>
    <row r="20908" spans="1:13">
      <c r="A20908" s="1" t="s">
        <v>22925</v>
      </c>
      <c r="B20908">
        <v>4.8698219317726003E-6</v>
      </c>
      <c r="C20908" s="1">
        <v>6.5361882389647596E-5</v>
      </c>
      <c r="D20908">
        <v>1</v>
      </c>
      <c r="E20908">
        <v>1</v>
      </c>
      <c r="F20908">
        <v>1</v>
      </c>
      <c r="G20908">
        <v>0.28000000000000003</v>
      </c>
      <c r="H20908">
        <v>0.97191011235955105</v>
      </c>
      <c r="I20908">
        <v>0.78749999999999998</v>
      </c>
      <c r="J20908" s="1" t="s">
        <v>23229</v>
      </c>
      <c r="K20908" t="s">
        <v>23239</v>
      </c>
      <c r="L20908" t="s">
        <v>65060</v>
      </c>
      <c r="M20908" t="s">
        <v>65061</v>
      </c>
    </row>
    <row r="20909" spans="1:13">
      <c r="A20909" s="1" t="s">
        <v>22926</v>
      </c>
      <c r="B20909">
        <v>5.9243281276157602E-6</v>
      </c>
      <c r="C20909" s="1">
        <v>7.0729897480968794E-5</v>
      </c>
      <c r="D20909">
        <v>0.96666666666666701</v>
      </c>
      <c r="E20909">
        <v>0.98936170212765995</v>
      </c>
      <c r="F20909">
        <v>0.77659574468085102</v>
      </c>
      <c r="G20909">
        <v>0.98148148148148195</v>
      </c>
      <c r="H20909">
        <v>0.65500000000000003</v>
      </c>
      <c r="I20909">
        <v>0.98660714285714302</v>
      </c>
      <c r="J20909" s="1">
        <v>1</v>
      </c>
      <c r="K20909" t="s">
        <v>23238</v>
      </c>
      <c r="L20909" t="s">
        <v>65062</v>
      </c>
      <c r="M20909" t="s">
        <v>65063</v>
      </c>
    </row>
    <row r="20910" spans="1:13">
      <c r="A20910" s="1" t="s">
        <v>22927</v>
      </c>
      <c r="B20910">
        <v>3.4255644764899799E-6</v>
      </c>
      <c r="C20910" s="1">
        <v>6.3343161071290901E-6</v>
      </c>
      <c r="D20910">
        <v>0.97727272727272696</v>
      </c>
      <c r="E20910">
        <v>0.99253731343283602</v>
      </c>
      <c r="F20910">
        <v>0.84166666666666701</v>
      </c>
      <c r="G20910">
        <v>1</v>
      </c>
      <c r="H20910">
        <v>0.99056603773584895</v>
      </c>
      <c r="I20910">
        <v>0.97142857142857097</v>
      </c>
      <c r="J20910" s="1" t="s">
        <v>23229</v>
      </c>
      <c r="K20910" t="s">
        <v>23240</v>
      </c>
      <c r="L20910" t="s">
        <v>65064</v>
      </c>
      <c r="M20910" t="s">
        <v>65065</v>
      </c>
    </row>
    <row r="20911" spans="1:13">
      <c r="A20911" s="1" t="s">
        <v>22928</v>
      </c>
      <c r="B20911">
        <v>7.8556274061900298E-7</v>
      </c>
      <c r="C20911" s="1">
        <v>1.12692208631289E-6</v>
      </c>
      <c r="D20911">
        <v>0.96</v>
      </c>
      <c r="E20911">
        <v>1</v>
      </c>
      <c r="F20911">
        <v>0.96273291925465798</v>
      </c>
      <c r="G20911">
        <v>1</v>
      </c>
      <c r="H20911">
        <v>1</v>
      </c>
      <c r="I20911">
        <v>1</v>
      </c>
      <c r="J20911" s="1">
        <v>1</v>
      </c>
      <c r="K20911" t="s">
        <v>23239</v>
      </c>
      <c r="L20911" t="s">
        <v>65066</v>
      </c>
      <c r="M20911" t="s">
        <v>65067</v>
      </c>
    </row>
    <row r="20912" spans="1:13">
      <c r="A20912" s="1" t="s">
        <v>22929</v>
      </c>
      <c r="B20912">
        <v>2.57435306282016E-6</v>
      </c>
      <c r="C20912" s="1">
        <v>1.37428842996608E-6</v>
      </c>
      <c r="D20912">
        <v>1</v>
      </c>
      <c r="E20912">
        <v>1</v>
      </c>
      <c r="F20912">
        <v>0.93359375</v>
      </c>
      <c r="G20912">
        <v>1</v>
      </c>
      <c r="H20912">
        <v>0.97674418604651203</v>
      </c>
      <c r="I20912">
        <v>1</v>
      </c>
      <c r="J20912" s="1">
        <v>1</v>
      </c>
      <c r="K20912" t="s">
        <v>23242</v>
      </c>
      <c r="L20912" t="s">
        <v>65068</v>
      </c>
      <c r="M20912" t="s">
        <v>65069</v>
      </c>
    </row>
    <row r="20913" spans="1:13">
      <c r="A20913" s="1" t="s">
        <v>22930</v>
      </c>
      <c r="B20913">
        <v>7.8300198799869401E-6</v>
      </c>
      <c r="C20913" s="1">
        <v>3.4466474115327201E-6</v>
      </c>
      <c r="D20913">
        <v>0</v>
      </c>
      <c r="E20913">
        <v>0</v>
      </c>
      <c r="F20913">
        <v>3.17919075144509E-2</v>
      </c>
      <c r="G20913">
        <v>0</v>
      </c>
      <c r="H20913">
        <v>0.105555555555556</v>
      </c>
      <c r="I20913">
        <v>3.2786885245901599E-2</v>
      </c>
      <c r="J20913" s="1">
        <v>0</v>
      </c>
      <c r="K20913" t="s">
        <v>23240</v>
      </c>
      <c r="L20913" t="s">
        <v>65070</v>
      </c>
      <c r="M20913" t="s">
        <v>65071</v>
      </c>
    </row>
    <row r="20914" spans="1:13">
      <c r="A20914" s="1" t="s">
        <v>22931</v>
      </c>
      <c r="B20914">
        <v>0</v>
      </c>
      <c r="C20914" s="1">
        <v>0</v>
      </c>
      <c r="D20914">
        <v>1</v>
      </c>
      <c r="E20914">
        <v>1</v>
      </c>
      <c r="F20914">
        <v>1</v>
      </c>
      <c r="G20914">
        <v>1</v>
      </c>
      <c r="H20914">
        <v>1</v>
      </c>
      <c r="I20914">
        <v>1</v>
      </c>
      <c r="J20914" s="1">
        <v>0.5</v>
      </c>
      <c r="K20914" t="s">
        <v>23241</v>
      </c>
      <c r="L20914" t="s">
        <v>65072</v>
      </c>
      <c r="M20914" t="s">
        <v>65073</v>
      </c>
    </row>
    <row r="20915" spans="1:13">
      <c r="A20915" s="1" t="s">
        <v>22932</v>
      </c>
      <c r="B20915">
        <v>8.7393909263927895E-6</v>
      </c>
      <c r="C20915" s="1">
        <v>1.50347975953694E-5</v>
      </c>
      <c r="D20915">
        <v>0.95833333333333304</v>
      </c>
      <c r="E20915">
        <v>1</v>
      </c>
      <c r="F20915">
        <v>0.95266272189349099</v>
      </c>
      <c r="G20915">
        <v>0.98076923076923095</v>
      </c>
      <c r="H20915">
        <v>1</v>
      </c>
      <c r="I20915">
        <v>0.99</v>
      </c>
      <c r="J20915" s="1" t="s">
        <v>23229</v>
      </c>
      <c r="K20915" t="s">
        <v>23240</v>
      </c>
      <c r="L20915" t="s">
        <v>65074</v>
      </c>
      <c r="M20915" t="s">
        <v>65075</v>
      </c>
    </row>
    <row r="20916" spans="1:13">
      <c r="A20916" s="1" t="s">
        <v>22933</v>
      </c>
      <c r="B20916">
        <v>4.6073423997820298E-7</v>
      </c>
      <c r="C20916" s="1">
        <v>3.5397651592306E-6</v>
      </c>
      <c r="D20916">
        <v>1</v>
      </c>
      <c r="E20916">
        <v>1</v>
      </c>
      <c r="F20916">
        <v>0.98691099476439803</v>
      </c>
      <c r="G20916">
        <v>1</v>
      </c>
      <c r="H20916">
        <v>0.84862385321100897</v>
      </c>
      <c r="I20916">
        <v>0.91743119266055095</v>
      </c>
      <c r="J20916" s="1">
        <v>1</v>
      </c>
      <c r="K20916" t="s">
        <v>23238</v>
      </c>
      <c r="L20916" t="s">
        <v>65076</v>
      </c>
      <c r="M20916" t="s">
        <v>65077</v>
      </c>
    </row>
    <row r="20917" spans="1:13">
      <c r="A20917" s="1" t="s">
        <v>22934</v>
      </c>
      <c r="B20917">
        <v>1.0858903564498099E-3</v>
      </c>
      <c r="C20917" s="1">
        <v>1.5369520659189998E-5</v>
      </c>
      <c r="D20917">
        <v>0.66129032258064502</v>
      </c>
      <c r="E20917">
        <v>0.36956521739130399</v>
      </c>
      <c r="F20917">
        <v>0.981578947368421</v>
      </c>
      <c r="G20917">
        <v>0.51785714285714302</v>
      </c>
      <c r="H20917">
        <v>0.99107142857142905</v>
      </c>
      <c r="I20917">
        <v>0.85897435897435903</v>
      </c>
      <c r="J20917" s="1" t="s">
        <v>23229</v>
      </c>
      <c r="K20917" t="s">
        <v>23241</v>
      </c>
      <c r="L20917" t="s">
        <v>65078</v>
      </c>
      <c r="M20917" t="s">
        <v>65079</v>
      </c>
    </row>
    <row r="20918" spans="1:13">
      <c r="A20918" s="1" t="s">
        <v>22935</v>
      </c>
      <c r="B20918">
        <v>1.0602589033775001E-5</v>
      </c>
      <c r="C20918" s="1">
        <v>2.6293492954974601E-7</v>
      </c>
      <c r="D20918">
        <v>0.14516129032258099</v>
      </c>
      <c r="E20918">
        <v>0.26373626373626402</v>
      </c>
      <c r="F20918">
        <v>0.11968085106383</v>
      </c>
      <c r="G20918">
        <v>0</v>
      </c>
      <c r="H20918">
        <v>5.74712643678161E-3</v>
      </c>
      <c r="I20918">
        <v>0.134920634920635</v>
      </c>
      <c r="J20918" s="1">
        <v>0</v>
      </c>
      <c r="K20918" t="s">
        <v>23241</v>
      </c>
      <c r="L20918" t="s">
        <v>65080</v>
      </c>
      <c r="M20918" t="s">
        <v>65081</v>
      </c>
    </row>
    <row r="20919" spans="1:13">
      <c r="A20919" s="1" t="s">
        <v>22936</v>
      </c>
      <c r="B20919">
        <v>1.29661547281395E-5</v>
      </c>
      <c r="C20919" s="1">
        <v>2.7723145552829502E-6</v>
      </c>
      <c r="D20919">
        <v>0.88461538461538503</v>
      </c>
      <c r="E20919">
        <v>0.98666666666666702</v>
      </c>
      <c r="F20919">
        <v>0.84239130434782605</v>
      </c>
      <c r="G20919">
        <v>1</v>
      </c>
      <c r="H20919">
        <v>0.75</v>
      </c>
      <c r="I20919">
        <v>1</v>
      </c>
      <c r="J20919" s="1" t="s">
        <v>23229</v>
      </c>
      <c r="K20919" t="s">
        <v>23238</v>
      </c>
      <c r="L20919" t="s">
        <v>65082</v>
      </c>
      <c r="M20919" t="s">
        <v>65083</v>
      </c>
    </row>
    <row r="20920" spans="1:13">
      <c r="A20920" s="1" t="s">
        <v>22937</v>
      </c>
      <c r="B20920">
        <v>2.6165858930763301E-5</v>
      </c>
      <c r="C20920" s="1">
        <v>2.59151951751906E-5</v>
      </c>
      <c r="D20920">
        <v>1</v>
      </c>
      <c r="E20920">
        <v>1</v>
      </c>
      <c r="F20920">
        <v>0.62987012987013002</v>
      </c>
      <c r="G20920">
        <v>0.92857142857142905</v>
      </c>
      <c r="H20920">
        <v>0.83846153846153804</v>
      </c>
      <c r="I20920">
        <v>0.94886363636363602</v>
      </c>
      <c r="J20920" s="1">
        <v>1</v>
      </c>
      <c r="K20920" t="s">
        <v>23238</v>
      </c>
      <c r="L20920" t="s">
        <v>65084</v>
      </c>
      <c r="M20920" t="s">
        <v>65085</v>
      </c>
    </row>
    <row r="20921" spans="1:13">
      <c r="A20921" s="1" t="s">
        <v>22938</v>
      </c>
      <c r="B20921">
        <v>2.1016553597900001E-4</v>
      </c>
      <c r="C20921" s="1">
        <v>6.9036518115200206E-5</v>
      </c>
      <c r="D20921">
        <v>0.67241379310344795</v>
      </c>
      <c r="E20921">
        <v>0.61666666666666703</v>
      </c>
      <c r="F20921">
        <v>0.20114942528735599</v>
      </c>
      <c r="G20921">
        <v>0.35135135135135098</v>
      </c>
      <c r="H20921">
        <v>0.35483870967741898</v>
      </c>
      <c r="I20921">
        <v>0.41818181818181799</v>
      </c>
      <c r="J20921" s="1">
        <v>0</v>
      </c>
      <c r="K20921" t="s">
        <v>23240</v>
      </c>
      <c r="L20921" t="s">
        <v>65086</v>
      </c>
      <c r="M20921" t="s">
        <v>65087</v>
      </c>
    </row>
    <row r="20922" spans="1:13">
      <c r="A20922" s="1" t="s">
        <v>22939</v>
      </c>
      <c r="B20922">
        <v>1.61642746488842E-6</v>
      </c>
      <c r="C20922" s="1">
        <v>2.0675665872051799E-4</v>
      </c>
      <c r="D20922">
        <v>1</v>
      </c>
      <c r="E20922">
        <v>1</v>
      </c>
      <c r="F20922">
        <v>0.98711340206185605</v>
      </c>
      <c r="G20922">
        <v>0.25</v>
      </c>
      <c r="H20922">
        <v>0.93925233644859796</v>
      </c>
      <c r="I20922">
        <v>0.53030303030303005</v>
      </c>
      <c r="J20922" s="1">
        <v>1</v>
      </c>
      <c r="K20922" t="s">
        <v>23240</v>
      </c>
      <c r="L20922" t="s">
        <v>65088</v>
      </c>
      <c r="M20922" t="s">
        <v>65089</v>
      </c>
    </row>
    <row r="20923" spans="1:13">
      <c r="A20923" s="1" t="s">
        <v>22940</v>
      </c>
      <c r="B20923">
        <v>1.24887955208422E-5</v>
      </c>
      <c r="C20923" s="1">
        <v>1.27843610531917E-4</v>
      </c>
      <c r="D20923">
        <v>1</v>
      </c>
      <c r="E20923">
        <v>1</v>
      </c>
      <c r="F20923">
        <v>0.92307692307692302</v>
      </c>
      <c r="G20923">
        <v>0.26388888888888901</v>
      </c>
      <c r="H20923">
        <v>0.92105263157894701</v>
      </c>
      <c r="I20923">
        <v>0.7109375</v>
      </c>
      <c r="J20923" s="1">
        <v>1</v>
      </c>
      <c r="K20923" t="s">
        <v>23239</v>
      </c>
      <c r="L20923" t="s">
        <v>65090</v>
      </c>
      <c r="M20923" t="s">
        <v>65091</v>
      </c>
    </row>
    <row r="20924" spans="1:13">
      <c r="A20924" s="1" t="s">
        <v>22941</v>
      </c>
      <c r="B20924">
        <v>6.8526934318820798E-6</v>
      </c>
      <c r="C20924" s="1">
        <v>2.67811103632952E-6</v>
      </c>
      <c r="D20924">
        <v>0.05</v>
      </c>
      <c r="E20924">
        <v>9.1463414634146298E-2</v>
      </c>
      <c r="F20924">
        <v>0.246753246753247</v>
      </c>
      <c r="G20924">
        <v>0.16666666666666699</v>
      </c>
      <c r="H20924">
        <v>0.44852941176470601</v>
      </c>
      <c r="I20924">
        <v>5.5555555555555601E-2</v>
      </c>
      <c r="J20924" s="1" t="s">
        <v>23229</v>
      </c>
      <c r="K20924" t="s">
        <v>23238</v>
      </c>
      <c r="L20924" t="s">
        <v>65092</v>
      </c>
      <c r="M20924" t="s">
        <v>65093</v>
      </c>
    </row>
    <row r="20925" spans="1:13">
      <c r="A20925" s="1" t="s">
        <v>22942</v>
      </c>
      <c r="B20925">
        <v>2.42323012072124E-4</v>
      </c>
      <c r="C20925" s="1">
        <v>2.8185195645392199E-5</v>
      </c>
      <c r="D20925">
        <v>0.18965517241379301</v>
      </c>
      <c r="E20925">
        <v>1.7045454545454499E-2</v>
      </c>
      <c r="F20925">
        <v>0.95859872611465002</v>
      </c>
      <c r="G20925">
        <v>0.30952380952380998</v>
      </c>
      <c r="H20925">
        <v>0.75742574257425699</v>
      </c>
      <c r="I20925">
        <v>0.5</v>
      </c>
      <c r="J20925" s="1">
        <v>9.0909090909090898E-2</v>
      </c>
      <c r="K20925" t="s">
        <v>23241</v>
      </c>
      <c r="L20925" t="s">
        <v>65094</v>
      </c>
      <c r="M20925" t="s">
        <v>65095</v>
      </c>
    </row>
    <row r="20926" spans="1:13">
      <c r="A20926" s="1" t="s">
        <v>22943</v>
      </c>
      <c r="B20926">
        <v>7.50749249914198E-7</v>
      </c>
      <c r="C20926" s="1">
        <v>4.01464624706935E-5</v>
      </c>
      <c r="D20926">
        <v>0.25</v>
      </c>
      <c r="E20926">
        <v>0.13855421686746999</v>
      </c>
      <c r="F20926">
        <v>0.752100840336134</v>
      </c>
      <c r="G20926">
        <v>0.79310344827586199</v>
      </c>
      <c r="H20926">
        <v>0.94444444444444398</v>
      </c>
      <c r="I20926">
        <v>0.8125</v>
      </c>
      <c r="J20926" s="1">
        <v>1</v>
      </c>
      <c r="K20926" t="s">
        <v>23242</v>
      </c>
      <c r="L20926" t="s">
        <v>65096</v>
      </c>
      <c r="M20926" t="s">
        <v>65097</v>
      </c>
    </row>
    <row r="20927" spans="1:13">
      <c r="A20927" s="1" t="s">
        <v>22944</v>
      </c>
      <c r="B20927">
        <v>3.7853386445254402E-8</v>
      </c>
      <c r="C20927" s="1">
        <v>1.4982461891224601E-7</v>
      </c>
      <c r="D20927">
        <v>1</v>
      </c>
      <c r="E20927">
        <v>1</v>
      </c>
      <c r="F20927">
        <v>1</v>
      </c>
      <c r="G20927">
        <v>1</v>
      </c>
      <c r="H20927">
        <v>0.98979591836734704</v>
      </c>
      <c r="I20927">
        <v>0.97333333333333305</v>
      </c>
      <c r="J20927" s="1">
        <v>1</v>
      </c>
      <c r="K20927" t="s">
        <v>23238</v>
      </c>
      <c r="L20927" t="s">
        <v>65098</v>
      </c>
      <c r="M20927" t="s">
        <v>65099</v>
      </c>
    </row>
    <row r="20928" spans="1:13">
      <c r="A20928" s="1" t="s">
        <v>22945</v>
      </c>
      <c r="B20928">
        <v>1.5346978152880801E-5</v>
      </c>
      <c r="C20928" s="1">
        <v>1.55029805297268E-7</v>
      </c>
      <c r="D20928">
        <v>0</v>
      </c>
      <c r="E20928">
        <v>2.40963855421687E-2</v>
      </c>
      <c r="F20928">
        <v>4.5454545454545496E-3</v>
      </c>
      <c r="G20928">
        <v>0</v>
      </c>
      <c r="H20928">
        <v>0</v>
      </c>
      <c r="I20928">
        <v>0</v>
      </c>
      <c r="J20928" s="1">
        <v>0</v>
      </c>
      <c r="K20928" t="s">
        <v>23241</v>
      </c>
      <c r="L20928" t="s">
        <v>65100</v>
      </c>
      <c r="M20928" t="s">
        <v>65101</v>
      </c>
    </row>
    <row r="20929" spans="1:13">
      <c r="A20929" s="1" t="s">
        <v>22946</v>
      </c>
      <c r="B20929">
        <v>1.3021526585632E-6</v>
      </c>
      <c r="C20929" s="1">
        <v>4.8877540475243897E-7</v>
      </c>
      <c r="D20929">
        <v>0.18333333333333299</v>
      </c>
      <c r="E20929">
        <v>0.105263157894737</v>
      </c>
      <c r="F20929">
        <v>0</v>
      </c>
      <c r="G20929">
        <v>1.0416666666666701E-2</v>
      </c>
      <c r="H20929">
        <v>4.4247787610619503E-3</v>
      </c>
      <c r="I20929">
        <v>1.6260162601626001E-2</v>
      </c>
      <c r="J20929" s="1">
        <v>0</v>
      </c>
      <c r="K20929" t="s">
        <v>23239</v>
      </c>
      <c r="L20929" t="s">
        <v>65102</v>
      </c>
      <c r="M20929" t="s">
        <v>65103</v>
      </c>
    </row>
    <row r="20930" spans="1:13">
      <c r="A20930" s="1" t="s">
        <v>22947</v>
      </c>
      <c r="B20930">
        <v>3.60729910467366E-6</v>
      </c>
      <c r="C20930" s="1">
        <v>2.31943226951631E-5</v>
      </c>
      <c r="D20930">
        <v>0</v>
      </c>
      <c r="E20930">
        <v>0</v>
      </c>
      <c r="F20930">
        <v>0.11748633879781401</v>
      </c>
      <c r="G20930">
        <v>0</v>
      </c>
      <c r="H20930">
        <v>0.121052631578947</v>
      </c>
      <c r="I20930">
        <v>2.7397260273972601E-2</v>
      </c>
      <c r="J20930" s="1">
        <v>0</v>
      </c>
      <c r="K20930" t="s">
        <v>23238</v>
      </c>
      <c r="L20930" t="s">
        <v>65104</v>
      </c>
      <c r="M20930" t="s">
        <v>65105</v>
      </c>
    </row>
    <row r="20931" spans="1:13">
      <c r="A20931" s="1" t="s">
        <v>22948</v>
      </c>
      <c r="B20931">
        <v>1.05248202970695E-6</v>
      </c>
      <c r="C20931" s="1">
        <v>5.5529368220128501E-6</v>
      </c>
      <c r="D20931">
        <v>0.984375</v>
      </c>
      <c r="E20931">
        <v>1</v>
      </c>
      <c r="F20931">
        <v>1</v>
      </c>
      <c r="G20931">
        <v>0.98529411764705899</v>
      </c>
      <c r="H20931">
        <v>0.84408602150537604</v>
      </c>
      <c r="I20931">
        <v>0.95454545454545503</v>
      </c>
      <c r="J20931" s="1">
        <v>1</v>
      </c>
      <c r="K20931" t="s">
        <v>23237</v>
      </c>
      <c r="L20931" t="s">
        <v>65106</v>
      </c>
      <c r="M20931" t="s">
        <v>65107</v>
      </c>
    </row>
    <row r="20932" spans="1:13">
      <c r="A20932" s="1" t="s">
        <v>22949</v>
      </c>
      <c r="B20932">
        <v>1.10183638182688E-6</v>
      </c>
      <c r="C20932" s="1">
        <v>4.0410787061264303E-4</v>
      </c>
      <c r="D20932">
        <v>0.5</v>
      </c>
      <c r="E20932">
        <v>0.198630136986301</v>
      </c>
      <c r="F20932">
        <v>0.28157894736842098</v>
      </c>
      <c r="G20932">
        <v>5.10204081632653E-2</v>
      </c>
      <c r="H20932">
        <v>0.15625</v>
      </c>
      <c r="I20932">
        <v>5.2631578947368403E-3</v>
      </c>
      <c r="J20932" s="1">
        <v>0</v>
      </c>
      <c r="K20932" t="s">
        <v>23241</v>
      </c>
      <c r="L20932" t="s">
        <v>65108</v>
      </c>
      <c r="M20932" t="s">
        <v>65109</v>
      </c>
    </row>
    <row r="20933" spans="1:13">
      <c r="A20933" s="1" t="s">
        <v>22950</v>
      </c>
      <c r="B20933">
        <v>5.9771318607894803E-6</v>
      </c>
      <c r="C20933" s="1">
        <v>1.79766643510177E-7</v>
      </c>
      <c r="D20933">
        <v>1</v>
      </c>
      <c r="E20933">
        <v>0.99397590361445798</v>
      </c>
      <c r="F20933">
        <v>0.86740331491712697</v>
      </c>
      <c r="G20933">
        <v>0.93589743589743601</v>
      </c>
      <c r="H20933">
        <v>0.66842105263157903</v>
      </c>
      <c r="I20933">
        <v>0.94354838709677402</v>
      </c>
      <c r="J20933" s="1">
        <v>1</v>
      </c>
      <c r="K20933" t="s">
        <v>23240</v>
      </c>
      <c r="L20933" t="s">
        <v>65110</v>
      </c>
      <c r="M20933" t="s">
        <v>65111</v>
      </c>
    </row>
    <row r="20934" spans="1:13">
      <c r="A20934" s="1" t="s">
        <v>22951</v>
      </c>
      <c r="B20934">
        <v>3.0641861634675501E-5</v>
      </c>
      <c r="C20934" s="1">
        <v>1.3203403970480801E-5</v>
      </c>
      <c r="D20934">
        <v>1</v>
      </c>
      <c r="E20934">
        <v>1</v>
      </c>
      <c r="F20934">
        <v>0.91366906474820098</v>
      </c>
      <c r="G20934">
        <v>1</v>
      </c>
      <c r="H20934">
        <v>0.96951219512195097</v>
      </c>
      <c r="I20934">
        <v>1</v>
      </c>
      <c r="J20934" s="1" t="s">
        <v>23229</v>
      </c>
      <c r="K20934" t="s">
        <v>23238</v>
      </c>
      <c r="L20934" t="s">
        <v>65112</v>
      </c>
      <c r="M20934" t="s">
        <v>65113</v>
      </c>
    </row>
    <row r="20935" spans="1:13">
      <c r="A20935" s="1" t="s">
        <v>22952</v>
      </c>
      <c r="B20935">
        <v>1.7512292087980401E-6</v>
      </c>
      <c r="C20935" s="1">
        <v>2.7976124200320499E-6</v>
      </c>
      <c r="D20935">
        <v>1</v>
      </c>
      <c r="E20935">
        <v>1</v>
      </c>
      <c r="F20935">
        <v>1</v>
      </c>
      <c r="G20935">
        <v>0.91428571428571404</v>
      </c>
      <c r="H20935">
        <v>0.99484536082474195</v>
      </c>
      <c r="I20935">
        <v>0.81355932203389802</v>
      </c>
      <c r="J20935" s="1" t="s">
        <v>23229</v>
      </c>
      <c r="K20935" t="s">
        <v>23237</v>
      </c>
      <c r="L20935" t="s">
        <v>65114</v>
      </c>
      <c r="M20935" t="s">
        <v>65115</v>
      </c>
    </row>
    <row r="20936" spans="1:13">
      <c r="A20936" s="1" t="s">
        <v>22953</v>
      </c>
      <c r="B20936">
        <v>5.0325380311336502E-7</v>
      </c>
      <c r="C20936" s="1">
        <v>2.4328316362465402E-6</v>
      </c>
      <c r="D20936">
        <v>3.8461538461538498E-2</v>
      </c>
      <c r="E20936">
        <v>0</v>
      </c>
      <c r="F20936">
        <v>0</v>
      </c>
      <c r="G20936">
        <v>0</v>
      </c>
      <c r="H20936">
        <v>0</v>
      </c>
      <c r="I20936">
        <v>1.85185185185185E-2</v>
      </c>
      <c r="J20936" s="1" t="s">
        <v>23229</v>
      </c>
      <c r="K20936" t="s">
        <v>23238</v>
      </c>
      <c r="L20936" t="s">
        <v>65116</v>
      </c>
      <c r="M20936" t="s">
        <v>65117</v>
      </c>
    </row>
    <row r="20937" spans="1:13">
      <c r="A20937" s="1" t="s">
        <v>22954</v>
      </c>
      <c r="B20937">
        <v>5.1827310014667499E-7</v>
      </c>
      <c r="C20937" s="1">
        <v>1.9025667828133101E-5</v>
      </c>
      <c r="D20937">
        <v>0</v>
      </c>
      <c r="E20937">
        <v>0</v>
      </c>
      <c r="F20937">
        <v>0</v>
      </c>
      <c r="G20937">
        <v>0.26315789473684198</v>
      </c>
      <c r="H20937">
        <v>4.3859649122806998E-3</v>
      </c>
      <c r="I20937">
        <v>9.3495934959349603E-2</v>
      </c>
      <c r="J20937" s="1" t="s">
        <v>23229</v>
      </c>
      <c r="K20937" t="s">
        <v>23241</v>
      </c>
      <c r="L20937" t="s">
        <v>65118</v>
      </c>
      <c r="M20937" t="s">
        <v>65119</v>
      </c>
    </row>
    <row r="20938" spans="1:13">
      <c r="A20938" s="1" t="s">
        <v>22955</v>
      </c>
      <c r="B20938">
        <v>1.43434443192418E-6</v>
      </c>
      <c r="C20938" s="1">
        <v>1.41781946516758E-5</v>
      </c>
      <c r="D20938">
        <v>0.890625</v>
      </c>
      <c r="E20938">
        <v>0.98404255319148903</v>
      </c>
      <c r="F20938">
        <v>0.982051282051282</v>
      </c>
      <c r="G20938">
        <v>0.75510204081632604</v>
      </c>
      <c r="H20938">
        <v>0.99122807017543901</v>
      </c>
      <c r="I20938">
        <v>0.92452830188679203</v>
      </c>
      <c r="J20938" s="1">
        <v>1</v>
      </c>
      <c r="K20938" t="s">
        <v>23240</v>
      </c>
      <c r="L20938" t="s">
        <v>65120</v>
      </c>
      <c r="M20938" t="s">
        <v>65121</v>
      </c>
    </row>
    <row r="20939" spans="1:13">
      <c r="A20939" s="1" t="s">
        <v>22956</v>
      </c>
      <c r="B20939">
        <v>2.3615469880529099E-6</v>
      </c>
      <c r="C20939" s="1">
        <v>7.4494173784086205E-7</v>
      </c>
      <c r="D20939">
        <v>1.6129032258064498E-2</v>
      </c>
      <c r="E20939">
        <v>0</v>
      </c>
      <c r="F20939">
        <v>2.7472527472527501E-3</v>
      </c>
      <c r="G20939">
        <v>1.4705882352941201E-2</v>
      </c>
      <c r="H20939">
        <v>1.7857142857142901E-2</v>
      </c>
      <c r="I20939">
        <v>1.16279069767442E-2</v>
      </c>
      <c r="J20939" s="1">
        <v>0</v>
      </c>
      <c r="K20939" t="s">
        <v>23241</v>
      </c>
      <c r="L20939" t="s">
        <v>65122</v>
      </c>
      <c r="M20939" t="s">
        <v>65123</v>
      </c>
    </row>
    <row r="20940" spans="1:13">
      <c r="A20940" s="1" t="s">
        <v>22957</v>
      </c>
      <c r="B20940">
        <v>9.7893693585179304E-8</v>
      </c>
      <c r="C20940" s="1">
        <v>1.8970311749043501E-5</v>
      </c>
      <c r="D20940">
        <v>0</v>
      </c>
      <c r="E20940">
        <v>9.8039215686274508E-3</v>
      </c>
      <c r="F20940">
        <v>2.5773195876288698E-3</v>
      </c>
      <c r="G20940">
        <v>1.88679245283019E-2</v>
      </c>
      <c r="H20940">
        <v>0</v>
      </c>
      <c r="I20940">
        <v>8.9743589743589702E-2</v>
      </c>
      <c r="J20940" s="1">
        <v>0</v>
      </c>
      <c r="K20940" t="s">
        <v>23241</v>
      </c>
      <c r="L20940" t="s">
        <v>65124</v>
      </c>
      <c r="M20940" t="s">
        <v>65125</v>
      </c>
    </row>
    <row r="20941" spans="1:13">
      <c r="A20941" s="1" t="s">
        <v>22958</v>
      </c>
      <c r="B20941">
        <v>3.9548604824059698E-8</v>
      </c>
      <c r="C20941" s="1">
        <v>1.7007209159480499E-6</v>
      </c>
      <c r="D20941">
        <v>0.72727272727272696</v>
      </c>
      <c r="E20941">
        <v>0.871428571428571</v>
      </c>
      <c r="F20941">
        <v>0.96534653465346498</v>
      </c>
      <c r="G20941">
        <v>0.85416666666666696</v>
      </c>
      <c r="H20941">
        <v>0.97727272727272696</v>
      </c>
      <c r="I20941">
        <v>0.85483870967741904</v>
      </c>
      <c r="J20941" s="1">
        <v>1</v>
      </c>
      <c r="K20941" t="s">
        <v>23238</v>
      </c>
      <c r="L20941" t="s">
        <v>65126</v>
      </c>
      <c r="M20941" t="s">
        <v>65127</v>
      </c>
    </row>
    <row r="20942" spans="1:13">
      <c r="A20942" s="1" t="s">
        <v>22959</v>
      </c>
      <c r="B20942">
        <v>4.3860866513235498E-6</v>
      </c>
      <c r="C20942" s="1">
        <v>2.7687417370073098E-6</v>
      </c>
      <c r="D20942">
        <v>0</v>
      </c>
      <c r="E20942">
        <v>0</v>
      </c>
      <c r="F20942">
        <v>0.113970588235294</v>
      </c>
      <c r="G20942">
        <v>0</v>
      </c>
      <c r="H20942">
        <v>1.72413793103448E-2</v>
      </c>
      <c r="I20942">
        <v>2.5000000000000001E-2</v>
      </c>
      <c r="J20942" s="1" t="s">
        <v>23229</v>
      </c>
      <c r="K20942" t="s">
        <v>23241</v>
      </c>
      <c r="L20942" t="s">
        <v>65128</v>
      </c>
      <c r="M20942" t="s">
        <v>65129</v>
      </c>
    </row>
    <row r="20943" spans="1:13">
      <c r="A20943" s="1" t="s">
        <v>22960</v>
      </c>
      <c r="B20943">
        <v>1.58954875586922E-6</v>
      </c>
      <c r="C20943" s="1">
        <v>2.1077912316810702E-5</v>
      </c>
      <c r="D20943">
        <v>0.77419354838709697</v>
      </c>
      <c r="E20943">
        <v>0.83157894736842097</v>
      </c>
      <c r="F20943">
        <v>0.82499999999999996</v>
      </c>
      <c r="G20943">
        <v>0.90196078431372595</v>
      </c>
      <c r="H20943">
        <v>0.58018867924528295</v>
      </c>
      <c r="I20943">
        <v>0.86792452830188704</v>
      </c>
      <c r="J20943" s="1">
        <v>1</v>
      </c>
      <c r="K20943" t="s">
        <v>23240</v>
      </c>
      <c r="L20943" t="s">
        <v>65130</v>
      </c>
      <c r="M20943" t="s">
        <v>65131</v>
      </c>
    </row>
    <row r="20944" spans="1:13">
      <c r="A20944" s="1" t="s">
        <v>22961</v>
      </c>
      <c r="B20944">
        <v>6.8948729858201604E-5</v>
      </c>
      <c r="C20944" s="1">
        <v>2.5519207708288002E-4</v>
      </c>
      <c r="D20944">
        <v>1</v>
      </c>
      <c r="E20944">
        <v>1</v>
      </c>
      <c r="F20944">
        <v>0.51612903225806495</v>
      </c>
      <c r="G20944">
        <v>1</v>
      </c>
      <c r="H20944">
        <v>0.99358974358974395</v>
      </c>
      <c r="I20944">
        <v>1</v>
      </c>
      <c r="J20944" s="1" t="s">
        <v>23229</v>
      </c>
      <c r="K20944" t="s">
        <v>23238</v>
      </c>
      <c r="L20944" t="s">
        <v>65132</v>
      </c>
      <c r="M20944" t="s">
        <v>65133</v>
      </c>
    </row>
    <row r="20945" spans="1:13">
      <c r="A20945" s="1" t="s">
        <v>22962</v>
      </c>
      <c r="B20945">
        <v>7.1701554414386403E-7</v>
      </c>
      <c r="C20945" s="1">
        <v>3.61244213271975E-6</v>
      </c>
      <c r="D20945">
        <v>1</v>
      </c>
      <c r="E20945">
        <v>1</v>
      </c>
      <c r="F20945">
        <v>1</v>
      </c>
      <c r="G20945">
        <v>0.86734693877550995</v>
      </c>
      <c r="H20945">
        <v>1</v>
      </c>
      <c r="I20945">
        <v>0.96666666666666701</v>
      </c>
      <c r="J20945" s="1">
        <v>1</v>
      </c>
      <c r="K20945" t="s">
        <v>23237</v>
      </c>
      <c r="L20945" t="s">
        <v>65134</v>
      </c>
      <c r="M20945" t="s">
        <v>65135</v>
      </c>
    </row>
    <row r="20946" spans="1:13">
      <c r="A20946" s="1" t="s">
        <v>22963</v>
      </c>
      <c r="B20946">
        <v>3.7343824760580101E-10</v>
      </c>
      <c r="C20946" s="1">
        <v>4.4222283941988601E-8</v>
      </c>
      <c r="D20946">
        <v>1.7857142857142901E-2</v>
      </c>
      <c r="E20946">
        <v>0.08</v>
      </c>
      <c r="F20946">
        <v>4.2735042735042696E-3</v>
      </c>
      <c r="G20946">
        <v>0</v>
      </c>
      <c r="H20946">
        <v>0</v>
      </c>
      <c r="I20946">
        <v>0</v>
      </c>
      <c r="J20946" s="1">
        <v>0</v>
      </c>
      <c r="K20946" t="s">
        <v>23239</v>
      </c>
      <c r="L20946" t="s">
        <v>65136</v>
      </c>
      <c r="M20946" t="s">
        <v>65137</v>
      </c>
    </row>
    <row r="20947" spans="1:13">
      <c r="A20947" s="1" t="s">
        <v>22964</v>
      </c>
      <c r="B20947">
        <v>4.8647581826849099E-4</v>
      </c>
      <c r="C20947" s="1">
        <v>7.1428494377847403E-4</v>
      </c>
      <c r="D20947">
        <v>0.703125</v>
      </c>
      <c r="E20947">
        <v>0.55208333333333304</v>
      </c>
      <c r="F20947">
        <v>0.39367816091954</v>
      </c>
      <c r="G20947">
        <v>0.28448275862069</v>
      </c>
      <c r="H20947">
        <v>0.35648148148148101</v>
      </c>
      <c r="I20947">
        <v>0.16666666666666699</v>
      </c>
      <c r="J20947" s="1">
        <v>0.05</v>
      </c>
      <c r="K20947" t="s">
        <v>23241</v>
      </c>
      <c r="L20947" t="s">
        <v>65138</v>
      </c>
      <c r="M20947" t="s">
        <v>65139</v>
      </c>
    </row>
    <row r="20948" spans="1:13">
      <c r="A20948" s="1" t="s">
        <v>22965</v>
      </c>
      <c r="B20948">
        <v>2.7444292781625098E-4</v>
      </c>
      <c r="C20948" s="1">
        <v>1.4963685814035399E-5</v>
      </c>
      <c r="D20948">
        <v>1</v>
      </c>
      <c r="E20948">
        <v>0.72043010752688197</v>
      </c>
      <c r="F20948">
        <v>1</v>
      </c>
      <c r="G20948">
        <v>1</v>
      </c>
      <c r="H20948">
        <v>1</v>
      </c>
      <c r="I20948">
        <v>1</v>
      </c>
      <c r="J20948" s="1">
        <v>1</v>
      </c>
      <c r="K20948" t="s">
        <v>23241</v>
      </c>
      <c r="L20948" t="s">
        <v>65140</v>
      </c>
      <c r="M20948" t="s">
        <v>65141</v>
      </c>
    </row>
    <row r="20949" spans="1:13">
      <c r="A20949" s="1" t="s">
        <v>22966</v>
      </c>
      <c r="B20949">
        <v>2.4215381514637402E-5</v>
      </c>
      <c r="C20949" s="1">
        <v>9.3856407146909405E-6</v>
      </c>
      <c r="D20949">
        <v>0.4375</v>
      </c>
      <c r="E20949">
        <v>1.8292682926829298E-2</v>
      </c>
      <c r="F20949">
        <v>0.14093959731543601</v>
      </c>
      <c r="G20949">
        <v>0</v>
      </c>
      <c r="H20949">
        <v>7.8125E-3</v>
      </c>
      <c r="I20949">
        <v>0</v>
      </c>
      <c r="J20949" s="1" t="s">
        <v>23229</v>
      </c>
      <c r="K20949" t="s">
        <v>23241</v>
      </c>
      <c r="L20949" t="s">
        <v>65142</v>
      </c>
      <c r="M20949" t="s">
        <v>65143</v>
      </c>
    </row>
    <row r="20950" spans="1:13">
      <c r="A20950" s="1" t="s">
        <v>22967</v>
      </c>
      <c r="B20950">
        <v>2.7874766443339599E-5</v>
      </c>
      <c r="C20950" s="1">
        <v>5.4916791600390102E-6</v>
      </c>
      <c r="D20950">
        <v>0.967741935483871</v>
      </c>
      <c r="E20950">
        <v>0.69886363636363602</v>
      </c>
      <c r="F20950">
        <v>0.99675324675324672</v>
      </c>
      <c r="G20950">
        <v>1</v>
      </c>
      <c r="H20950">
        <v>1</v>
      </c>
      <c r="I20950">
        <v>1</v>
      </c>
      <c r="J20950" s="1">
        <v>1</v>
      </c>
      <c r="K20950" t="s">
        <v>23246</v>
      </c>
      <c r="L20950" t="s">
        <v>65144</v>
      </c>
      <c r="M20950" t="s">
        <v>65145</v>
      </c>
    </row>
    <row r="20951" spans="1:13">
      <c r="A20951" s="1" t="s">
        <v>22968</v>
      </c>
      <c r="B20951">
        <v>2.5716595720219499E-7</v>
      </c>
      <c r="C20951" s="1">
        <v>3.1064688226895801E-7</v>
      </c>
      <c r="D20951">
        <v>0.119047619047619</v>
      </c>
      <c r="E20951">
        <v>0.11764705882352899</v>
      </c>
      <c r="F20951">
        <v>0</v>
      </c>
      <c r="G20951">
        <v>0</v>
      </c>
      <c r="H20951">
        <v>0</v>
      </c>
      <c r="I20951">
        <v>0</v>
      </c>
      <c r="J20951" s="1">
        <v>0</v>
      </c>
      <c r="K20951" t="s">
        <v>23240</v>
      </c>
      <c r="L20951" t="s">
        <v>65146</v>
      </c>
      <c r="M20951" t="s">
        <v>65147</v>
      </c>
    </row>
    <row r="20952" spans="1:13">
      <c r="A20952" s="1" t="s">
        <v>22969</v>
      </c>
      <c r="B20952">
        <v>4.1988617964808797E-6</v>
      </c>
      <c r="C20952" s="1">
        <v>6.04033098650926E-8</v>
      </c>
      <c r="D20952">
        <v>1</v>
      </c>
      <c r="E20952">
        <v>0.99479166666666696</v>
      </c>
      <c r="F20952">
        <v>1</v>
      </c>
      <c r="G20952">
        <v>0.88181818181818195</v>
      </c>
      <c r="H20952">
        <v>0.99090909090909096</v>
      </c>
      <c r="I20952">
        <v>0.95041322314049603</v>
      </c>
      <c r="J20952" s="1">
        <v>1</v>
      </c>
      <c r="K20952" t="s">
        <v>23238</v>
      </c>
      <c r="L20952" t="s">
        <v>65148</v>
      </c>
      <c r="M20952" t="s">
        <v>65149</v>
      </c>
    </row>
    <row r="20953" spans="1:13">
      <c r="A20953" s="1" t="s">
        <v>22970</v>
      </c>
      <c r="B20953">
        <v>1.7634661655798599E-5</v>
      </c>
      <c r="C20953" s="1">
        <v>3.5414573048654199E-6</v>
      </c>
      <c r="D20953">
        <v>0.71428571428571397</v>
      </c>
      <c r="E20953">
        <v>0.88461538461538503</v>
      </c>
      <c r="F20953">
        <v>0.90361445783132499</v>
      </c>
      <c r="G20953">
        <v>0.97777777777777797</v>
      </c>
      <c r="H20953">
        <v>0.86585365853658502</v>
      </c>
      <c r="I20953">
        <v>0.90449438202247201</v>
      </c>
      <c r="J20953" s="1">
        <v>1</v>
      </c>
      <c r="K20953" t="s">
        <v>23240</v>
      </c>
      <c r="L20953" t="s">
        <v>65150</v>
      </c>
      <c r="M20953" t="s">
        <v>65151</v>
      </c>
    </row>
    <row r="20954" spans="1:13">
      <c r="A20954" s="1" t="s">
        <v>22971</v>
      </c>
      <c r="B20954">
        <v>2.8240165914808798E-6</v>
      </c>
      <c r="C20954" s="1">
        <v>5.9775892402789501E-6</v>
      </c>
      <c r="D20954">
        <v>0</v>
      </c>
      <c r="E20954">
        <v>0</v>
      </c>
      <c r="F20954">
        <v>5.4945054945054897E-3</v>
      </c>
      <c r="G20954">
        <v>5.7142857142857099E-2</v>
      </c>
      <c r="H20954">
        <v>0</v>
      </c>
      <c r="I20954">
        <v>0.190140845070423</v>
      </c>
      <c r="J20954" s="1" t="s">
        <v>23229</v>
      </c>
      <c r="K20954" t="s">
        <v>23237</v>
      </c>
      <c r="L20954" t="s">
        <v>65152</v>
      </c>
      <c r="M20954" t="s">
        <v>65153</v>
      </c>
    </row>
    <row r="20955" spans="1:13">
      <c r="A20955" s="1" t="s">
        <v>22972</v>
      </c>
      <c r="B20955">
        <v>2.5778645454790997E-4</v>
      </c>
      <c r="C20955" s="1">
        <v>2.9905554475830802E-4</v>
      </c>
      <c r="D20955">
        <v>0.68</v>
      </c>
      <c r="E20955">
        <v>0.44886363636363602</v>
      </c>
      <c r="F20955">
        <v>0.83536585365853699</v>
      </c>
      <c r="G20955">
        <v>0.375</v>
      </c>
      <c r="H20955">
        <v>0.27142857142857102</v>
      </c>
      <c r="I20955">
        <v>0.68382352941176505</v>
      </c>
      <c r="J20955" s="1">
        <v>1</v>
      </c>
      <c r="K20955" t="s">
        <v>23241</v>
      </c>
      <c r="L20955" t="s">
        <v>65154</v>
      </c>
      <c r="M20955" t="s">
        <v>65155</v>
      </c>
    </row>
    <row r="20956" spans="1:13">
      <c r="A20956" s="1" t="s">
        <v>22973</v>
      </c>
      <c r="B20956">
        <v>4.88639474296775E-5</v>
      </c>
      <c r="C20956" s="1">
        <v>1.15318717866399E-4</v>
      </c>
      <c r="D20956">
        <v>0.96875</v>
      </c>
      <c r="E20956">
        <v>0.99404761904761896</v>
      </c>
      <c r="F20956">
        <v>0.73553719008264495</v>
      </c>
      <c r="G20956">
        <v>0.844444444444444</v>
      </c>
      <c r="H20956">
        <v>0.81756756756756799</v>
      </c>
      <c r="I20956">
        <v>0.89393939393939403</v>
      </c>
      <c r="J20956" s="1">
        <v>1</v>
      </c>
      <c r="K20956" t="s">
        <v>23237</v>
      </c>
      <c r="L20956" t="s">
        <v>65156</v>
      </c>
      <c r="M20956" t="s">
        <v>65157</v>
      </c>
    </row>
    <row r="20957" spans="1:13">
      <c r="A20957" s="1" t="s">
        <v>22974</v>
      </c>
      <c r="B20957">
        <v>9.41633650928669E-8</v>
      </c>
      <c r="C20957" s="1">
        <v>8.5848865116045704E-10</v>
      </c>
      <c r="D20957">
        <v>1</v>
      </c>
      <c r="E20957">
        <v>1</v>
      </c>
      <c r="F20957">
        <v>1</v>
      </c>
      <c r="G20957">
        <v>1</v>
      </c>
      <c r="H20957">
        <v>1</v>
      </c>
      <c r="I20957">
        <v>0.97674418604651203</v>
      </c>
      <c r="J20957" s="1">
        <v>1</v>
      </c>
      <c r="K20957" t="s">
        <v>23238</v>
      </c>
      <c r="L20957" t="s">
        <v>65158</v>
      </c>
      <c r="M20957" t="s">
        <v>65159</v>
      </c>
    </row>
    <row r="20958" spans="1:13">
      <c r="A20958" s="1" t="s">
        <v>22975</v>
      </c>
      <c r="B20958">
        <v>3.3055642499807597E-5</v>
      </c>
      <c r="C20958" s="1">
        <v>4.2752856142907701E-5</v>
      </c>
      <c r="D20958">
        <v>0.14285714285714299</v>
      </c>
      <c r="E20958">
        <v>0.3125</v>
      </c>
      <c r="F20958">
        <v>0.51893939393939403</v>
      </c>
      <c r="G20958">
        <v>0.93055555555555602</v>
      </c>
      <c r="H20958">
        <v>0.67333333333333301</v>
      </c>
      <c r="I20958">
        <v>0.71153846153846201</v>
      </c>
      <c r="J20958" s="1">
        <v>0</v>
      </c>
      <c r="K20958" t="s">
        <v>23241</v>
      </c>
      <c r="L20958" t="s">
        <v>65160</v>
      </c>
      <c r="M20958" t="s">
        <v>65161</v>
      </c>
    </row>
    <row r="20959" spans="1:13">
      <c r="A20959" s="1" t="s">
        <v>22976</v>
      </c>
      <c r="B20959">
        <v>2.1427020711602199E-5</v>
      </c>
      <c r="C20959" s="1">
        <v>1.35575419994586E-5</v>
      </c>
      <c r="D20959">
        <v>1.6129032258064498E-2</v>
      </c>
      <c r="E20959">
        <v>0</v>
      </c>
      <c r="F20959">
        <v>0</v>
      </c>
      <c r="G20959">
        <v>7.0175438596491196E-2</v>
      </c>
      <c r="H20959">
        <v>0</v>
      </c>
      <c r="I20959">
        <v>0.13551401869158899</v>
      </c>
      <c r="J20959" s="1" t="s">
        <v>23229</v>
      </c>
      <c r="K20959" t="s">
        <v>23238</v>
      </c>
      <c r="L20959" t="s">
        <v>65162</v>
      </c>
      <c r="M20959" t="s">
        <v>65163</v>
      </c>
    </row>
    <row r="20960" spans="1:13">
      <c r="A20960" s="1" t="s">
        <v>22977</v>
      </c>
      <c r="B20960">
        <v>2.8649093524354402E-7</v>
      </c>
      <c r="C20960" s="1">
        <v>3.7754673490427901E-6</v>
      </c>
      <c r="D20960">
        <v>0</v>
      </c>
      <c r="E20960">
        <v>0</v>
      </c>
      <c r="F20960">
        <v>6.06936416184971E-2</v>
      </c>
      <c r="G20960">
        <v>0</v>
      </c>
      <c r="H20960">
        <v>0</v>
      </c>
      <c r="I20960">
        <v>0</v>
      </c>
      <c r="J20960" s="1">
        <v>0</v>
      </c>
      <c r="K20960" t="s">
        <v>23241</v>
      </c>
      <c r="L20960" t="s">
        <v>65164</v>
      </c>
      <c r="M20960" t="s">
        <v>65165</v>
      </c>
    </row>
    <row r="20961" spans="1:13">
      <c r="A20961" s="1" t="s">
        <v>22978</v>
      </c>
      <c r="B20961">
        <v>1.0955499430491901E-7</v>
      </c>
      <c r="C20961" s="1">
        <v>2.5157474732536102E-6</v>
      </c>
      <c r="D20961">
        <v>1</v>
      </c>
      <c r="E20961">
        <v>1</v>
      </c>
      <c r="F20961">
        <v>1</v>
      </c>
      <c r="G20961">
        <v>1</v>
      </c>
      <c r="H20961">
        <v>0.97142857142857097</v>
      </c>
      <c r="I20961">
        <v>0.88235294117647101</v>
      </c>
      <c r="J20961" s="1">
        <v>1</v>
      </c>
      <c r="K20961" t="s">
        <v>23238</v>
      </c>
      <c r="L20961" t="s">
        <v>65166</v>
      </c>
      <c r="M20961" t="s">
        <v>65167</v>
      </c>
    </row>
    <row r="20962" spans="1:13">
      <c r="A20962" s="1" t="s">
        <v>22979</v>
      </c>
      <c r="B20962">
        <v>1.25953214172796E-6</v>
      </c>
      <c r="C20962" s="1">
        <v>8.1002405857560702E-6</v>
      </c>
      <c r="D20962">
        <v>1.72413793103448E-2</v>
      </c>
      <c r="E20962">
        <v>0</v>
      </c>
      <c r="F20962">
        <v>5.4621848739495799E-2</v>
      </c>
      <c r="G20962">
        <v>0</v>
      </c>
      <c r="H20962">
        <v>0</v>
      </c>
      <c r="I20962">
        <v>0</v>
      </c>
      <c r="J20962" s="1">
        <v>0</v>
      </c>
      <c r="K20962" t="s">
        <v>23241</v>
      </c>
      <c r="L20962" t="s">
        <v>65168</v>
      </c>
      <c r="M20962" t="s">
        <v>65169</v>
      </c>
    </row>
    <row r="20963" spans="1:13">
      <c r="A20963" s="1" t="s">
        <v>22980</v>
      </c>
      <c r="B20963">
        <v>1.0634267131159E-6</v>
      </c>
      <c r="C20963" s="1">
        <v>1.0954303641228301E-7</v>
      </c>
      <c r="D20963">
        <v>0.94642857142857095</v>
      </c>
      <c r="E20963">
        <v>0.82716049382716095</v>
      </c>
      <c r="F20963">
        <v>1</v>
      </c>
      <c r="G20963">
        <v>1</v>
      </c>
      <c r="H20963">
        <v>0.99295774647887303</v>
      </c>
      <c r="I20963">
        <v>1</v>
      </c>
      <c r="J20963" s="1">
        <v>1</v>
      </c>
      <c r="K20963" t="s">
        <v>23241</v>
      </c>
      <c r="L20963" t="s">
        <v>65170</v>
      </c>
      <c r="M20963" t="s">
        <v>65171</v>
      </c>
    </row>
    <row r="20964" spans="1:13">
      <c r="A20964" s="1" t="s">
        <v>22981</v>
      </c>
      <c r="B20964">
        <v>7.6452629141377198E-5</v>
      </c>
      <c r="C20964" s="1">
        <v>2.1965221484971899E-4</v>
      </c>
      <c r="D20964">
        <v>0.51785714285714302</v>
      </c>
      <c r="E20964">
        <v>0.38953488372092998</v>
      </c>
      <c r="F20964">
        <v>0.441176470588235</v>
      </c>
      <c r="G20964">
        <v>0.14285714285714299</v>
      </c>
      <c r="H20964">
        <v>0.42613636363636398</v>
      </c>
      <c r="I20964">
        <v>0.55303030303030298</v>
      </c>
      <c r="J20964" s="1">
        <v>0.91666666666666696</v>
      </c>
      <c r="K20964" t="s">
        <v>23242</v>
      </c>
      <c r="L20964" t="s">
        <v>65172</v>
      </c>
      <c r="M20964" t="s">
        <v>65173</v>
      </c>
    </row>
    <row r="20965" spans="1:13">
      <c r="A20965" s="1" t="s">
        <v>22982</v>
      </c>
      <c r="B20965">
        <v>5.1948030162657602E-8</v>
      </c>
      <c r="C20965" s="1">
        <v>1.0505308384469199E-5</v>
      </c>
      <c r="D20965">
        <v>0</v>
      </c>
      <c r="E20965">
        <v>0</v>
      </c>
      <c r="F20965">
        <v>5.1282051282051299E-3</v>
      </c>
      <c r="G20965">
        <v>0.37755102040816302</v>
      </c>
      <c r="H20965">
        <v>3.5714285714285698E-2</v>
      </c>
      <c r="I20965">
        <v>0.16666666666666699</v>
      </c>
      <c r="J20965" s="1" t="s">
        <v>23229</v>
      </c>
      <c r="K20965" t="s">
        <v>23241</v>
      </c>
      <c r="L20965" t="s">
        <v>65174</v>
      </c>
      <c r="M20965" t="s">
        <v>65175</v>
      </c>
    </row>
    <row r="20966" spans="1:13">
      <c r="A20966" s="1" t="s">
        <v>22983</v>
      </c>
      <c r="B20966">
        <v>1.05440535492739E-4</v>
      </c>
      <c r="C20966" s="1">
        <v>5.9885470301777001E-5</v>
      </c>
      <c r="D20966">
        <v>1</v>
      </c>
      <c r="E20966">
        <v>1</v>
      </c>
      <c r="F20966">
        <v>0.80421686746987997</v>
      </c>
      <c r="G20966">
        <v>0.97222222222222199</v>
      </c>
      <c r="H20966">
        <v>0.86893203883495096</v>
      </c>
      <c r="I20966">
        <v>0.97685185185185197</v>
      </c>
      <c r="J20966" s="1">
        <v>1</v>
      </c>
      <c r="K20966" t="s">
        <v>23237</v>
      </c>
      <c r="L20966" t="s">
        <v>65176</v>
      </c>
      <c r="M20966" t="s">
        <v>65177</v>
      </c>
    </row>
    <row r="20967" spans="1:13">
      <c r="A20967" s="1" t="s">
        <v>22984</v>
      </c>
      <c r="B20967">
        <v>4.1424107605026399E-5</v>
      </c>
      <c r="C20967" s="1">
        <v>1.96101415931317E-5</v>
      </c>
      <c r="D20967">
        <v>0.82758620689655205</v>
      </c>
      <c r="E20967">
        <v>0.45061728395061701</v>
      </c>
      <c r="F20967">
        <v>0.64227642276422803</v>
      </c>
      <c r="G20967">
        <v>5.5555555555555601E-2</v>
      </c>
      <c r="H20967">
        <v>0.22727272727272699</v>
      </c>
      <c r="I20967">
        <v>0.353658536585366</v>
      </c>
      <c r="J20967" s="1">
        <v>0</v>
      </c>
      <c r="K20967" t="s">
        <v>23241</v>
      </c>
      <c r="L20967" t="s">
        <v>65178</v>
      </c>
      <c r="M20967" t="s">
        <v>65179</v>
      </c>
    </row>
    <row r="20968" spans="1:13">
      <c r="A20968" s="1" t="s">
        <v>22985</v>
      </c>
      <c r="B20968">
        <v>3.2789147071214901E-5</v>
      </c>
      <c r="C20968" s="1">
        <v>3.7048116595124601E-6</v>
      </c>
      <c r="D20968">
        <v>0.91666666666666696</v>
      </c>
      <c r="E20968">
        <v>0.88461538461538503</v>
      </c>
      <c r="F20968">
        <v>1</v>
      </c>
      <c r="G20968">
        <v>1</v>
      </c>
      <c r="H20968">
        <v>0.99553571428571397</v>
      </c>
      <c r="I20968">
        <v>0.98557692307692302</v>
      </c>
      <c r="J20968" s="1">
        <v>1</v>
      </c>
      <c r="K20968" t="s">
        <v>23238</v>
      </c>
      <c r="L20968" t="s">
        <v>65180</v>
      </c>
      <c r="M20968" t="s">
        <v>65181</v>
      </c>
    </row>
    <row r="20969" spans="1:13">
      <c r="A20969" s="1" t="s">
        <v>22986</v>
      </c>
      <c r="B20969">
        <v>4.67960143904061E-5</v>
      </c>
      <c r="C20969" s="1">
        <v>3.18958121087345E-5</v>
      </c>
      <c r="D20969">
        <v>0.61111111111111105</v>
      </c>
      <c r="E20969">
        <v>0.78205128205128205</v>
      </c>
      <c r="F20969">
        <v>0.96794871794871795</v>
      </c>
      <c r="G20969">
        <v>1</v>
      </c>
      <c r="H20969">
        <v>1</v>
      </c>
      <c r="I20969">
        <v>0.97647058823529398</v>
      </c>
      <c r="J20969" s="1" t="s">
        <v>23229</v>
      </c>
      <c r="K20969" t="s">
        <v>23239</v>
      </c>
      <c r="L20969" t="s">
        <v>65182</v>
      </c>
      <c r="M20969" t="s">
        <v>65183</v>
      </c>
    </row>
    <row r="20970" spans="1:13">
      <c r="A20970" s="1" t="s">
        <v>22987</v>
      </c>
      <c r="B20970">
        <v>1.1068777462491799E-4</v>
      </c>
      <c r="C20970" s="1">
        <v>2.30790229535877E-6</v>
      </c>
      <c r="D20970">
        <v>0</v>
      </c>
      <c r="E20970">
        <v>0.118279569892473</v>
      </c>
      <c r="F20970">
        <v>2.6595744680851098E-3</v>
      </c>
      <c r="G20970">
        <v>0</v>
      </c>
      <c r="H20970">
        <v>0</v>
      </c>
      <c r="I20970">
        <v>7.9365079365079395E-3</v>
      </c>
      <c r="J20970" s="1">
        <v>0</v>
      </c>
      <c r="K20970" t="s">
        <v>23238</v>
      </c>
      <c r="L20970" t="s">
        <v>65184</v>
      </c>
      <c r="M20970" t="s">
        <v>65185</v>
      </c>
    </row>
    <row r="20971" spans="1:13">
      <c r="A20971" s="1" t="s">
        <v>22988</v>
      </c>
      <c r="B20971">
        <v>3.9452642969513098E-9</v>
      </c>
      <c r="C20971" s="1">
        <v>5.6417030531485898E-7</v>
      </c>
      <c r="D20971">
        <v>1</v>
      </c>
      <c r="E20971">
        <v>0.99456521739130399</v>
      </c>
      <c r="F20971">
        <v>1</v>
      </c>
      <c r="G20971">
        <v>0.98863636363636398</v>
      </c>
      <c r="H20971">
        <v>0.98947368421052595</v>
      </c>
      <c r="I20971">
        <v>0.99462365591397806</v>
      </c>
      <c r="J20971" s="1">
        <v>1</v>
      </c>
      <c r="K20971" t="s">
        <v>23238</v>
      </c>
      <c r="L20971" t="s">
        <v>65186</v>
      </c>
      <c r="M20971" t="s">
        <v>65187</v>
      </c>
    </row>
    <row r="20972" spans="1:13">
      <c r="A20972" s="1" t="s">
        <v>22989</v>
      </c>
      <c r="B20972">
        <v>2.91688485069477E-5</v>
      </c>
      <c r="C20972" s="1">
        <v>1.8754692386019101E-5</v>
      </c>
      <c r="D20972">
        <v>1</v>
      </c>
      <c r="E20972">
        <v>0.98947368421052595</v>
      </c>
      <c r="F20972">
        <v>0.77005347593582896</v>
      </c>
      <c r="G20972">
        <v>1</v>
      </c>
      <c r="H20972">
        <v>0.88571428571428601</v>
      </c>
      <c r="I20972">
        <v>0.87878787878787901</v>
      </c>
      <c r="J20972" s="1">
        <v>1</v>
      </c>
      <c r="K20972" t="s">
        <v>23238</v>
      </c>
      <c r="L20972" t="s">
        <v>65188</v>
      </c>
      <c r="M20972" t="s">
        <v>65189</v>
      </c>
    </row>
    <row r="20973" spans="1:13">
      <c r="A20973" s="1" t="s">
        <v>22990</v>
      </c>
      <c r="B20973">
        <v>3.2302957412305898E-8</v>
      </c>
      <c r="C20973" s="1">
        <v>2.4392729732759097E-7</v>
      </c>
      <c r="D20973">
        <v>1</v>
      </c>
      <c r="E20973">
        <v>1</v>
      </c>
      <c r="F20973">
        <v>1</v>
      </c>
      <c r="G20973">
        <v>1</v>
      </c>
      <c r="H20973">
        <v>1</v>
      </c>
      <c r="I20973">
        <v>0.99090909090909096</v>
      </c>
      <c r="J20973" s="1">
        <v>1</v>
      </c>
      <c r="K20973" t="s">
        <v>23238</v>
      </c>
      <c r="L20973" t="s">
        <v>65190</v>
      </c>
      <c r="M20973" t="s">
        <v>65191</v>
      </c>
    </row>
    <row r="20974" spans="1:13">
      <c r="A20974" s="1" t="s">
        <v>22991</v>
      </c>
      <c r="B20974">
        <v>3.0291941315988698E-6</v>
      </c>
      <c r="C20974" s="1">
        <v>5.0023617766994398E-5</v>
      </c>
      <c r="D20974">
        <v>0.59375</v>
      </c>
      <c r="E20974">
        <v>0.74074074074074103</v>
      </c>
      <c r="F20974">
        <v>0.95199999999999996</v>
      </c>
      <c r="G20974">
        <v>0.98387096774193505</v>
      </c>
      <c r="H20974">
        <v>0.94366197183098599</v>
      </c>
      <c r="I20974">
        <v>0.82222222222222197</v>
      </c>
      <c r="J20974" s="1">
        <v>0</v>
      </c>
      <c r="K20974" t="s">
        <v>23241</v>
      </c>
      <c r="L20974" t="s">
        <v>65192</v>
      </c>
      <c r="M20974" t="s">
        <v>65193</v>
      </c>
    </row>
    <row r="20975" spans="1:13">
      <c r="A20975" s="1" t="s">
        <v>22992</v>
      </c>
      <c r="B20975">
        <v>8.0554622312775895E-7</v>
      </c>
      <c r="C20975" s="1">
        <v>2.9335371382801301E-6</v>
      </c>
      <c r="D20975">
        <v>0</v>
      </c>
      <c r="E20975">
        <v>0</v>
      </c>
      <c r="F20975">
        <v>5.1546391752577301E-3</v>
      </c>
      <c r="G20975">
        <v>0.43877551020408201</v>
      </c>
      <c r="H20975">
        <v>0</v>
      </c>
      <c r="I20975">
        <v>4.4117647058823498E-2</v>
      </c>
      <c r="J20975" s="1">
        <v>0</v>
      </c>
      <c r="K20975" t="s">
        <v>23239</v>
      </c>
      <c r="L20975" t="s">
        <v>65194</v>
      </c>
      <c r="M20975" t="s">
        <v>65195</v>
      </c>
    </row>
    <row r="20976" spans="1:13">
      <c r="A20976" s="1" t="s">
        <v>22993</v>
      </c>
      <c r="B20976">
        <v>7.42322932812201E-6</v>
      </c>
      <c r="C20976" s="1">
        <v>2.1704340665988198E-6</v>
      </c>
      <c r="D20976">
        <v>5.3571428571428603E-2</v>
      </c>
      <c r="E20976">
        <v>4.49438202247191E-2</v>
      </c>
      <c r="F20976">
        <v>0</v>
      </c>
      <c r="G20976">
        <v>3.7499999999999999E-2</v>
      </c>
      <c r="H20976">
        <v>5.4945054945054897E-3</v>
      </c>
      <c r="I20976">
        <v>0</v>
      </c>
      <c r="J20976" s="1">
        <v>0</v>
      </c>
      <c r="K20976" t="s">
        <v>23238</v>
      </c>
      <c r="L20976" t="s">
        <v>65196</v>
      </c>
      <c r="M20976" t="s">
        <v>65197</v>
      </c>
    </row>
    <row r="20977" spans="1:13">
      <c r="A20977" s="1" t="s">
        <v>22994</v>
      </c>
      <c r="B20977">
        <v>2.0175208474543899E-4</v>
      </c>
      <c r="C20977" s="1">
        <v>1.0364418236300801E-5</v>
      </c>
      <c r="D20977">
        <v>0.67391304347826098</v>
      </c>
      <c r="E20977">
        <v>0.51176470588235301</v>
      </c>
      <c r="F20977">
        <v>7.9787234042553203E-3</v>
      </c>
      <c r="G20977">
        <v>0.11111111111111099</v>
      </c>
      <c r="H20977">
        <v>6.41025641025641E-3</v>
      </c>
      <c r="I20977">
        <v>5.1282051282051301E-2</v>
      </c>
      <c r="J20977" s="1">
        <v>1</v>
      </c>
      <c r="K20977" t="s">
        <v>23241</v>
      </c>
      <c r="L20977" t="s">
        <v>65198</v>
      </c>
      <c r="M20977" t="s">
        <v>65199</v>
      </c>
    </row>
    <row r="20978" spans="1:13">
      <c r="A20978" s="1" t="s">
        <v>22995</v>
      </c>
      <c r="B20978">
        <v>9.7254201655385997E-6</v>
      </c>
      <c r="C20978" s="1">
        <v>7.8017540389683205E-5</v>
      </c>
      <c r="D20978">
        <v>0.02</v>
      </c>
      <c r="E20978">
        <v>2.3076923076923099E-2</v>
      </c>
      <c r="F20978">
        <v>0</v>
      </c>
      <c r="G20978">
        <v>0.28181818181818202</v>
      </c>
      <c r="H20978">
        <v>2.53164556962025E-2</v>
      </c>
      <c r="I20978">
        <v>0.106194690265487</v>
      </c>
      <c r="J20978" s="1">
        <v>0</v>
      </c>
      <c r="K20978" t="s">
        <v>23238</v>
      </c>
      <c r="L20978" t="s">
        <v>65200</v>
      </c>
      <c r="M20978" t="s">
        <v>65201</v>
      </c>
    </row>
    <row r="20979" spans="1:13">
      <c r="A20979" s="1" t="s">
        <v>22996</v>
      </c>
      <c r="B20979">
        <v>5.9725234435585902E-5</v>
      </c>
      <c r="C20979" s="1">
        <v>1.17119226770932E-4</v>
      </c>
      <c r="D20979">
        <v>9.2592592592592601E-2</v>
      </c>
      <c r="E20979">
        <v>0</v>
      </c>
      <c r="F20979">
        <v>0.28994082840236701</v>
      </c>
      <c r="G20979">
        <v>8.3333333333333301E-2</v>
      </c>
      <c r="H20979">
        <v>0.111940298507463</v>
      </c>
      <c r="I20979">
        <v>2.4590163934426201E-2</v>
      </c>
      <c r="J20979" s="1" t="s">
        <v>23229</v>
      </c>
      <c r="K20979" t="s">
        <v>23242</v>
      </c>
      <c r="L20979" t="s">
        <v>65202</v>
      </c>
      <c r="M20979" t="s">
        <v>65203</v>
      </c>
    </row>
    <row r="20980" spans="1:13">
      <c r="A20980" s="1" t="s">
        <v>22997</v>
      </c>
      <c r="B20980">
        <v>7.2342119053182895E-4</v>
      </c>
      <c r="C20980" s="1">
        <v>2.6411710641715099E-5</v>
      </c>
      <c r="D20980">
        <v>0.71875</v>
      </c>
      <c r="E20980">
        <v>0.75</v>
      </c>
      <c r="F20980">
        <v>0.14690721649484501</v>
      </c>
      <c r="G20980">
        <v>8.3333333333333301E-2</v>
      </c>
      <c r="H20980">
        <v>7.2916666666666699E-2</v>
      </c>
      <c r="I20980">
        <v>0.219178082191781</v>
      </c>
      <c r="J20980" s="1">
        <v>0.33333333333333298</v>
      </c>
      <c r="K20980" t="s">
        <v>23238</v>
      </c>
      <c r="L20980" t="s">
        <v>65204</v>
      </c>
      <c r="M20980" t="s">
        <v>65205</v>
      </c>
    </row>
    <row r="20981" spans="1:13">
      <c r="A20981" s="1" t="s">
        <v>22998</v>
      </c>
      <c r="B20981">
        <v>1.09940277365684E-5</v>
      </c>
      <c r="C20981" s="1">
        <v>1.64509483527299E-8</v>
      </c>
      <c r="D20981">
        <v>6.8181818181818205E-2</v>
      </c>
      <c r="E20981">
        <v>5.4347826086956503E-3</v>
      </c>
      <c r="F20981">
        <v>0</v>
      </c>
      <c r="G20981">
        <v>0</v>
      </c>
      <c r="H20981">
        <v>0</v>
      </c>
      <c r="I20981">
        <v>2.6315789473684199E-2</v>
      </c>
      <c r="J20981" s="1" t="s">
        <v>23229</v>
      </c>
      <c r="K20981" t="s">
        <v>23240</v>
      </c>
      <c r="L20981" t="s">
        <v>65206</v>
      </c>
      <c r="M20981" t="s">
        <v>65207</v>
      </c>
    </row>
    <row r="20982" spans="1:13">
      <c r="A20982" s="1" t="s">
        <v>22999</v>
      </c>
      <c r="B20982">
        <v>6.9940172690501098E-6</v>
      </c>
      <c r="C20982" s="1">
        <v>3.5358147106927602E-6</v>
      </c>
      <c r="D20982">
        <v>6.8181818181818205E-2</v>
      </c>
      <c r="E20982">
        <v>7.4074074074074098E-2</v>
      </c>
      <c r="F20982">
        <v>6.9343065693430697E-2</v>
      </c>
      <c r="G20982">
        <v>0</v>
      </c>
      <c r="H20982">
        <v>2.8169014084507001E-2</v>
      </c>
      <c r="I20982">
        <v>0</v>
      </c>
      <c r="J20982" s="1">
        <v>0</v>
      </c>
      <c r="K20982" t="s">
        <v>23239</v>
      </c>
      <c r="L20982" t="s">
        <v>65208</v>
      </c>
      <c r="M20982" t="s">
        <v>65209</v>
      </c>
    </row>
    <row r="20983" spans="1:13">
      <c r="A20983" s="1" t="s">
        <v>23000</v>
      </c>
      <c r="B20983">
        <v>1.6049632205239501E-6</v>
      </c>
      <c r="C20983" s="1">
        <v>5.3303245899005897E-5</v>
      </c>
      <c r="D20983">
        <v>1.5625E-2</v>
      </c>
      <c r="E20983">
        <v>1.0416666666666701E-2</v>
      </c>
      <c r="F20983">
        <v>2.5641025641025602E-3</v>
      </c>
      <c r="G20983">
        <v>0.15454545454545501</v>
      </c>
      <c r="H20983">
        <v>2.1929824561403501E-2</v>
      </c>
      <c r="I20983">
        <v>0.10176991150442501</v>
      </c>
      <c r="J20983" s="1">
        <v>0</v>
      </c>
      <c r="K20983" t="s">
        <v>23238</v>
      </c>
      <c r="L20983" t="s">
        <v>65210</v>
      </c>
      <c r="M20983" t="s">
        <v>65211</v>
      </c>
    </row>
    <row r="20984" spans="1:13">
      <c r="A20984" s="1" t="s">
        <v>23001</v>
      </c>
      <c r="B20984">
        <v>4.5138263680385002E-5</v>
      </c>
      <c r="C20984" s="1">
        <v>5.1626966519863703E-4</v>
      </c>
      <c r="D20984">
        <v>0.15</v>
      </c>
      <c r="E20984">
        <v>4.31034482758621E-2</v>
      </c>
      <c r="F20984">
        <v>0.287292817679558</v>
      </c>
      <c r="G20984">
        <v>9.4339622641509396E-3</v>
      </c>
      <c r="H20984">
        <v>0.05</v>
      </c>
      <c r="I20984">
        <v>0</v>
      </c>
      <c r="J20984" s="1">
        <v>0</v>
      </c>
      <c r="K20984" t="s">
        <v>23241</v>
      </c>
      <c r="L20984" t="s">
        <v>65212</v>
      </c>
      <c r="M20984" t="s">
        <v>65213</v>
      </c>
    </row>
    <row r="20985" spans="1:13">
      <c r="A20985" s="1" t="s">
        <v>23002</v>
      </c>
      <c r="B20985">
        <v>6.0988639324731503E-6</v>
      </c>
      <c r="C20985" s="1">
        <v>5.6211627268016403E-8</v>
      </c>
      <c r="D20985">
        <v>1.72413793103448E-2</v>
      </c>
      <c r="E20985">
        <v>5.6179775280898901E-3</v>
      </c>
      <c r="F20985">
        <v>0</v>
      </c>
      <c r="G20985">
        <v>0.25862068965517199</v>
      </c>
      <c r="H20985">
        <v>0</v>
      </c>
      <c r="I20985">
        <v>0.214285714285714</v>
      </c>
      <c r="J20985" s="1">
        <v>0</v>
      </c>
      <c r="K20985" t="s">
        <v>23238</v>
      </c>
      <c r="L20985" t="s">
        <v>65214</v>
      </c>
      <c r="M20985" t="s">
        <v>65215</v>
      </c>
    </row>
    <row r="20986" spans="1:13">
      <c r="A20986" s="1" t="s">
        <v>23003</v>
      </c>
      <c r="B20986">
        <v>9.0144463151556694E-6</v>
      </c>
      <c r="C20986" s="1">
        <v>7.4358559920833394E-5</v>
      </c>
      <c r="D20986">
        <v>1.9230769230769201E-2</v>
      </c>
      <c r="E20986">
        <v>8.3333333333333297E-3</v>
      </c>
      <c r="F20986">
        <v>2.3972602739725998E-2</v>
      </c>
      <c r="G20986">
        <v>3.4883720930232599E-2</v>
      </c>
      <c r="H20986">
        <v>0.18627450980392199</v>
      </c>
      <c r="I20986">
        <v>0.133333333333333</v>
      </c>
      <c r="J20986" s="1">
        <v>0.22727272727272699</v>
      </c>
      <c r="K20986" t="s">
        <v>23242</v>
      </c>
      <c r="L20986" t="s">
        <v>65216</v>
      </c>
      <c r="M20986" t="s">
        <v>65217</v>
      </c>
    </row>
    <row r="20987" spans="1:13">
      <c r="A20987" s="1" t="s">
        <v>23004</v>
      </c>
      <c r="B20987">
        <v>1.02877068121171E-4</v>
      </c>
      <c r="C20987" s="1">
        <v>2.45246388860407E-4</v>
      </c>
      <c r="D20987">
        <v>0.16666666666666699</v>
      </c>
      <c r="E20987">
        <v>0</v>
      </c>
      <c r="F20987">
        <v>0.44607843137254899</v>
      </c>
      <c r="G20987">
        <v>0.75</v>
      </c>
      <c r="H20987">
        <v>0.14393939393939401</v>
      </c>
      <c r="I20987">
        <v>0.26470588235294101</v>
      </c>
      <c r="J20987" s="1">
        <v>0</v>
      </c>
      <c r="K20987" t="s">
        <v>23238</v>
      </c>
      <c r="L20987" t="s">
        <v>65218</v>
      </c>
      <c r="M20987" t="s">
        <v>65219</v>
      </c>
    </row>
    <row r="20988" spans="1:13">
      <c r="A20988" s="1" t="s">
        <v>23005</v>
      </c>
      <c r="B20988">
        <v>6.4990084618263899E-6</v>
      </c>
      <c r="C20988" s="1">
        <v>1.9256149475752901E-7</v>
      </c>
      <c r="D20988">
        <v>0.967741935483871</v>
      </c>
      <c r="E20988">
        <v>0.92168674698795205</v>
      </c>
      <c r="F20988">
        <v>1</v>
      </c>
      <c r="G20988">
        <v>1</v>
      </c>
      <c r="H20988">
        <v>0.9765625</v>
      </c>
      <c r="I20988">
        <v>1</v>
      </c>
      <c r="J20988" s="1">
        <v>1</v>
      </c>
      <c r="K20988" t="s">
        <v>23238</v>
      </c>
      <c r="L20988" t="s">
        <v>65220</v>
      </c>
      <c r="M20988" t="s">
        <v>65221</v>
      </c>
    </row>
    <row r="20989" spans="1:13">
      <c r="A20989" s="1" t="s">
        <v>23006</v>
      </c>
      <c r="B20989">
        <v>1.8172703539580499E-7</v>
      </c>
      <c r="C20989" s="1">
        <v>3.4879559574155202E-6</v>
      </c>
      <c r="D20989">
        <v>0</v>
      </c>
      <c r="E20989">
        <v>5.31914893617021E-3</v>
      </c>
      <c r="F20989">
        <v>4.1237113402061903E-2</v>
      </c>
      <c r="G20989">
        <v>3.1914893617021302E-2</v>
      </c>
      <c r="H20989">
        <v>0.29906542056074797</v>
      </c>
      <c r="I20989">
        <v>5.0505050505050501E-3</v>
      </c>
      <c r="J20989" s="1">
        <v>0</v>
      </c>
      <c r="K20989" t="s">
        <v>23239</v>
      </c>
      <c r="L20989" t="s">
        <v>65222</v>
      </c>
      <c r="M20989" t="s">
        <v>65223</v>
      </c>
    </row>
    <row r="20990" spans="1:13">
      <c r="A20990" s="1" t="s">
        <v>23007</v>
      </c>
      <c r="B20990">
        <v>1.3162943270261101E-6</v>
      </c>
      <c r="C20990" s="1">
        <v>1.20320619962023E-5</v>
      </c>
      <c r="D20990">
        <v>3.2258064516128997E-2</v>
      </c>
      <c r="E20990">
        <v>0</v>
      </c>
      <c r="F20990">
        <v>6.4935064935064901E-2</v>
      </c>
      <c r="G20990">
        <v>0</v>
      </c>
      <c r="H20990">
        <v>5.6179775280898901E-3</v>
      </c>
      <c r="I20990">
        <v>0</v>
      </c>
      <c r="J20990" s="1">
        <v>9.0909090909090898E-2</v>
      </c>
      <c r="K20990" t="s">
        <v>23238</v>
      </c>
      <c r="L20990" t="s">
        <v>65224</v>
      </c>
      <c r="M20990" t="s">
        <v>65225</v>
      </c>
    </row>
    <row r="20991" spans="1:13">
      <c r="A20991" s="1" t="s">
        <v>23008</v>
      </c>
      <c r="B20991">
        <v>1.4430150399491701E-6</v>
      </c>
      <c r="C20991" s="1">
        <v>3.71899560737416E-9</v>
      </c>
      <c r="D20991">
        <v>0.96296296296296302</v>
      </c>
      <c r="E20991">
        <v>0.97402597402597402</v>
      </c>
      <c r="F20991">
        <v>1</v>
      </c>
      <c r="G20991">
        <v>1</v>
      </c>
      <c r="H20991">
        <v>1</v>
      </c>
      <c r="I20991">
        <v>1</v>
      </c>
      <c r="J20991" s="1">
        <v>1</v>
      </c>
      <c r="K20991" t="s">
        <v>23240</v>
      </c>
      <c r="L20991" t="s">
        <v>65226</v>
      </c>
      <c r="M20991" t="s">
        <v>65227</v>
      </c>
    </row>
    <row r="20992" spans="1:13">
      <c r="A20992" s="1" t="s">
        <v>23009</v>
      </c>
      <c r="B20992">
        <v>0</v>
      </c>
      <c r="C20992" s="1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 s="1">
        <v>0.71428571428571397</v>
      </c>
      <c r="K20992" t="s">
        <v>23237</v>
      </c>
      <c r="L20992" t="s">
        <v>65228</v>
      </c>
      <c r="M20992" t="s">
        <v>65229</v>
      </c>
    </row>
    <row r="20993" spans="1:13">
      <c r="A20993" s="1" t="s">
        <v>23010</v>
      </c>
      <c r="B20993">
        <v>1.0504131742026599E-3</v>
      </c>
      <c r="C20993" s="1">
        <v>1.59606673623325E-5</v>
      </c>
      <c r="D20993">
        <v>0.266666666666667</v>
      </c>
      <c r="E20993">
        <v>7.6086956521739094E-2</v>
      </c>
      <c r="F20993">
        <v>0.82142857142857095</v>
      </c>
      <c r="G20993">
        <v>3.4090909090909102E-2</v>
      </c>
      <c r="H20993">
        <v>0.75555555555555598</v>
      </c>
      <c r="I20993">
        <v>0.15625</v>
      </c>
      <c r="J20993" s="1">
        <v>0</v>
      </c>
      <c r="K20993" t="s">
        <v>23241</v>
      </c>
      <c r="L20993" t="s">
        <v>65230</v>
      </c>
      <c r="M20993" t="s">
        <v>65231</v>
      </c>
    </row>
    <row r="20994" spans="1:13">
      <c r="A20994" s="1" t="s">
        <v>23011</v>
      </c>
      <c r="B20994">
        <v>1.34582626924456E-6</v>
      </c>
      <c r="C20994" s="1">
        <v>2.9179678373164601E-5</v>
      </c>
      <c r="D20994">
        <v>1</v>
      </c>
      <c r="E20994">
        <v>0.98850574712643702</v>
      </c>
      <c r="F20994">
        <v>0.97905759162303696</v>
      </c>
      <c r="G20994">
        <v>0.240740740740741</v>
      </c>
      <c r="H20994">
        <v>0.94499999999999995</v>
      </c>
      <c r="I20994">
        <v>0.81904761904761902</v>
      </c>
      <c r="J20994" s="1">
        <v>1</v>
      </c>
      <c r="K20994" t="s">
        <v>23241</v>
      </c>
      <c r="L20994" t="s">
        <v>65232</v>
      </c>
      <c r="M20994" t="s">
        <v>65233</v>
      </c>
    </row>
    <row r="20995" spans="1:13">
      <c r="A20995" s="1" t="s">
        <v>23012</v>
      </c>
      <c r="B20995">
        <v>3.6622005206200401E-4</v>
      </c>
      <c r="C20995" s="1">
        <v>3.7223456627912102E-4</v>
      </c>
      <c r="D20995">
        <v>0.3125</v>
      </c>
      <c r="E20995">
        <v>0.640625</v>
      </c>
      <c r="F20995">
        <v>9.7435897435897395E-2</v>
      </c>
      <c r="G20995">
        <v>8.6206896551724102E-3</v>
      </c>
      <c r="H20995">
        <v>7.8947368421052599E-2</v>
      </c>
      <c r="I20995">
        <v>3.3057851239669402E-2</v>
      </c>
      <c r="J20995" s="1">
        <v>0</v>
      </c>
      <c r="K20995" t="s">
        <v>23237</v>
      </c>
      <c r="L20995" t="s">
        <v>65234</v>
      </c>
      <c r="M20995" t="s">
        <v>65235</v>
      </c>
    </row>
    <row r="20996" spans="1:13">
      <c r="A20996" s="1" t="s">
        <v>23013</v>
      </c>
      <c r="B20996">
        <v>2.1346217779824199E-4</v>
      </c>
      <c r="C20996" s="1">
        <v>2.1952310788098902E-6</v>
      </c>
      <c r="D20996">
        <v>0.765625</v>
      </c>
      <c r="E20996">
        <v>0.50568181818181801</v>
      </c>
      <c r="F20996">
        <v>0.63031914893617003</v>
      </c>
      <c r="G20996">
        <v>1</v>
      </c>
      <c r="H20996">
        <v>0.63333333333333297</v>
      </c>
      <c r="I20996">
        <v>0.85555555555555596</v>
      </c>
      <c r="J20996" s="1">
        <v>0</v>
      </c>
      <c r="K20996" t="s">
        <v>23242</v>
      </c>
      <c r="L20996" t="s">
        <v>65236</v>
      </c>
      <c r="M20996" t="s">
        <v>65237</v>
      </c>
    </row>
    <row r="20997" spans="1:13">
      <c r="A20997" s="1" t="s">
        <v>23014</v>
      </c>
      <c r="B20997">
        <v>3.1550150796406301E-5</v>
      </c>
      <c r="C20997" s="1">
        <v>5.5610535459582697E-5</v>
      </c>
      <c r="D20997">
        <v>0.25</v>
      </c>
      <c r="E20997">
        <v>0.18181818181818199</v>
      </c>
      <c r="F20997">
        <v>5.8823529411764698E-2</v>
      </c>
      <c r="G20997">
        <v>2.7777777777777801E-2</v>
      </c>
      <c r="H20997">
        <v>0.13372093023255799</v>
      </c>
      <c r="I20997">
        <v>2.5641025641025599E-2</v>
      </c>
      <c r="J20997" s="1">
        <v>0</v>
      </c>
      <c r="K20997" t="s">
        <v>23238</v>
      </c>
      <c r="L20997" t="s">
        <v>65238</v>
      </c>
      <c r="M20997" t="s">
        <v>65239</v>
      </c>
    </row>
    <row r="20998" spans="1:13">
      <c r="A20998" s="1" t="s">
        <v>23015</v>
      </c>
      <c r="B20998">
        <v>4.0933133886491198E-5</v>
      </c>
      <c r="C20998" s="1">
        <v>1.00014632805748E-8</v>
      </c>
      <c r="D20998">
        <v>0.6875</v>
      </c>
      <c r="E20998">
        <v>0.75</v>
      </c>
      <c r="F20998">
        <v>0.91538461538461502</v>
      </c>
      <c r="G20998">
        <v>0.98275862068965503</v>
      </c>
      <c r="H20998">
        <v>0.97368421052631604</v>
      </c>
      <c r="I20998">
        <v>0.88842975206611596</v>
      </c>
      <c r="J20998" s="1">
        <v>1</v>
      </c>
      <c r="K20998" t="s">
        <v>23238</v>
      </c>
      <c r="L20998" t="s">
        <v>65240</v>
      </c>
      <c r="M20998" t="s">
        <v>65241</v>
      </c>
    </row>
    <row r="20999" spans="1:13">
      <c r="A20999" s="1" t="s">
        <v>23016</v>
      </c>
      <c r="B20999">
        <v>1.8672293730886901E-7</v>
      </c>
      <c r="C20999" s="1">
        <v>1.36871918829443E-5</v>
      </c>
      <c r="D20999">
        <v>1</v>
      </c>
      <c r="E20999">
        <v>1</v>
      </c>
      <c r="F20999">
        <v>0.997142857142857</v>
      </c>
      <c r="G20999">
        <v>0.92241379310344795</v>
      </c>
      <c r="H20999">
        <v>0.97807017543859698</v>
      </c>
      <c r="I20999">
        <v>0.91463414634146301</v>
      </c>
      <c r="J20999" s="1">
        <v>1</v>
      </c>
      <c r="K20999" t="s">
        <v>23238</v>
      </c>
      <c r="L20999" t="s">
        <v>65242</v>
      </c>
      <c r="M20999" t="s">
        <v>65243</v>
      </c>
    </row>
    <row r="21000" spans="1:13">
      <c r="A21000" s="1" t="s">
        <v>23017</v>
      </c>
      <c r="B21000">
        <v>4.5095132441983901E-5</v>
      </c>
      <c r="C21000" s="1">
        <v>7.2962780116410093E-5</v>
      </c>
      <c r="D21000">
        <v>0.52777777777777801</v>
      </c>
      <c r="E21000">
        <v>0.67021276595744705</v>
      </c>
      <c r="F21000">
        <v>0.61467889908256901</v>
      </c>
      <c r="G21000">
        <v>0.37096774193548399</v>
      </c>
      <c r="H21000">
        <v>0.63157894736842102</v>
      </c>
      <c r="I21000">
        <v>0.33750000000000002</v>
      </c>
      <c r="J21000" s="1">
        <v>0</v>
      </c>
      <c r="K21000" t="s">
        <v>23241</v>
      </c>
      <c r="L21000" t="s">
        <v>65244</v>
      </c>
      <c r="M21000" t="s">
        <v>65245</v>
      </c>
    </row>
    <row r="21001" spans="1:13">
      <c r="A21001" s="1" t="s">
        <v>23018</v>
      </c>
      <c r="B21001">
        <v>5.2820757449408502E-6</v>
      </c>
      <c r="C21001" s="1">
        <v>9.9709167275768306E-7</v>
      </c>
      <c r="D21001">
        <v>0</v>
      </c>
      <c r="E21001">
        <v>0</v>
      </c>
      <c r="F21001">
        <v>3.5897435897435902E-2</v>
      </c>
      <c r="G21001">
        <v>8.6206896551724102E-3</v>
      </c>
      <c r="H21001">
        <v>4.3859649122806998E-3</v>
      </c>
      <c r="I21001">
        <v>4.2372881355932203E-3</v>
      </c>
      <c r="J21001" s="1">
        <v>0</v>
      </c>
      <c r="K21001" t="s">
        <v>23242</v>
      </c>
      <c r="L21001" t="s">
        <v>65246</v>
      </c>
      <c r="M21001" t="s">
        <v>65247</v>
      </c>
    </row>
    <row r="21002" spans="1:13">
      <c r="A21002" s="1" t="s">
        <v>23019</v>
      </c>
      <c r="B21002">
        <v>4.8683388798983197E-5</v>
      </c>
      <c r="C21002" s="1">
        <v>3.2357658463900101E-4</v>
      </c>
      <c r="D21002">
        <v>0</v>
      </c>
      <c r="E21002">
        <v>2.0833333333333301E-2</v>
      </c>
      <c r="F21002">
        <v>0</v>
      </c>
      <c r="G21002">
        <v>0.74561403508771895</v>
      </c>
      <c r="H21002">
        <v>1.7543859649122799E-2</v>
      </c>
      <c r="I21002">
        <v>0.35643564356435598</v>
      </c>
      <c r="J21002" s="1">
        <v>0</v>
      </c>
      <c r="K21002" t="s">
        <v>23241</v>
      </c>
      <c r="L21002" t="s">
        <v>65248</v>
      </c>
      <c r="M21002" t="s">
        <v>65249</v>
      </c>
    </row>
    <row r="21003" spans="1:13">
      <c r="A21003" s="1" t="s">
        <v>23020</v>
      </c>
      <c r="B21003">
        <v>5.00211610672078E-8</v>
      </c>
      <c r="C21003" s="1">
        <v>8.5166656831535295E-8</v>
      </c>
      <c r="D21003">
        <v>1.5625E-2</v>
      </c>
      <c r="E21003">
        <v>0</v>
      </c>
      <c r="F21003">
        <v>8.0213903743315499E-3</v>
      </c>
      <c r="G21003">
        <v>0</v>
      </c>
      <c r="H21003">
        <v>5.8823529411764696E-3</v>
      </c>
      <c r="I21003">
        <v>1.02040816326531E-2</v>
      </c>
      <c r="J21003" s="1">
        <v>0.63636363636363602</v>
      </c>
      <c r="K21003" t="s">
        <v>23238</v>
      </c>
      <c r="L21003" t="s">
        <v>65250</v>
      </c>
      <c r="M21003" t="s">
        <v>65251</v>
      </c>
    </row>
    <row r="21004" spans="1:13">
      <c r="A21004" s="1" t="s">
        <v>23021</v>
      </c>
      <c r="B21004">
        <v>1.40506442028633E-6</v>
      </c>
      <c r="C21004" s="1">
        <v>3.9376724952593702E-6</v>
      </c>
      <c r="D21004">
        <v>1</v>
      </c>
      <c r="E21004">
        <v>0.99479166666666696</v>
      </c>
      <c r="F21004">
        <v>1</v>
      </c>
      <c r="G21004">
        <v>1</v>
      </c>
      <c r="H21004">
        <v>0.99519230769230804</v>
      </c>
      <c r="I21004">
        <v>0.97115384615384603</v>
      </c>
      <c r="J21004" s="1" t="s">
        <v>23229</v>
      </c>
      <c r="K21004" t="s">
        <v>23239</v>
      </c>
      <c r="L21004" t="s">
        <v>65252</v>
      </c>
      <c r="M21004" t="s">
        <v>65253</v>
      </c>
    </row>
    <row r="21005" spans="1:13">
      <c r="A21005" s="1" t="s">
        <v>23022</v>
      </c>
      <c r="B21005">
        <v>5.1464723632444999E-6</v>
      </c>
      <c r="C21005" s="1">
        <v>5.8053521746444302E-6</v>
      </c>
      <c r="D21005">
        <v>4.3478260869565202E-2</v>
      </c>
      <c r="E21005">
        <v>0</v>
      </c>
      <c r="F21005">
        <v>1.03092783505155E-2</v>
      </c>
      <c r="G21005">
        <v>0.02</v>
      </c>
      <c r="H21005">
        <v>1.38888888888889E-2</v>
      </c>
      <c r="I21005">
        <v>0.04</v>
      </c>
      <c r="J21005" s="1">
        <v>0</v>
      </c>
      <c r="K21005" t="s">
        <v>23241</v>
      </c>
      <c r="L21005" t="s">
        <v>65254</v>
      </c>
      <c r="M21005" t="s">
        <v>65255</v>
      </c>
    </row>
    <row r="21006" spans="1:13">
      <c r="A21006" s="1" t="s">
        <v>23023</v>
      </c>
      <c r="B21006">
        <v>5.7155094863695597E-7</v>
      </c>
      <c r="C21006" s="1">
        <v>1.7952863500322799E-8</v>
      </c>
      <c r="D21006">
        <v>1</v>
      </c>
      <c r="E21006">
        <v>0.99462365591397806</v>
      </c>
      <c r="F21006">
        <v>0.94973544973544999</v>
      </c>
      <c r="G21006">
        <v>0.98936170212765995</v>
      </c>
      <c r="H21006">
        <v>0.94949494949494995</v>
      </c>
      <c r="I21006">
        <v>0.934782608695652</v>
      </c>
      <c r="J21006" s="1">
        <v>1</v>
      </c>
      <c r="K21006" t="s">
        <v>23241</v>
      </c>
      <c r="L21006" t="s">
        <v>65256</v>
      </c>
      <c r="M21006" t="s">
        <v>65257</v>
      </c>
    </row>
    <row r="21007" spans="1:13">
      <c r="A21007" s="1" t="s">
        <v>23024</v>
      </c>
      <c r="B21007">
        <v>7.3968018248161604E-7</v>
      </c>
      <c r="C21007" s="1">
        <v>2.36312958197917E-6</v>
      </c>
      <c r="D21007">
        <v>1</v>
      </c>
      <c r="E21007">
        <v>1</v>
      </c>
      <c r="F21007">
        <v>1</v>
      </c>
      <c r="G21007">
        <v>0.64285714285714302</v>
      </c>
      <c r="H21007">
        <v>0.97499999999999998</v>
      </c>
      <c r="I21007">
        <v>0.9</v>
      </c>
      <c r="J21007" s="1" t="s">
        <v>23229</v>
      </c>
      <c r="K21007" t="s">
        <v>23241</v>
      </c>
      <c r="L21007" t="s">
        <v>65258</v>
      </c>
      <c r="M21007" t="s">
        <v>65259</v>
      </c>
    </row>
    <row r="21008" spans="1:13">
      <c r="A21008" s="1" t="s">
        <v>23025</v>
      </c>
      <c r="B21008">
        <v>3.1662824294856603E-8</v>
      </c>
      <c r="C21008" s="1">
        <v>6.2812802927443298E-8</v>
      </c>
      <c r="D21008">
        <v>1</v>
      </c>
      <c r="E21008">
        <v>1</v>
      </c>
      <c r="F21008">
        <v>1</v>
      </c>
      <c r="G21008">
        <v>0.99038461538461497</v>
      </c>
      <c r="H21008">
        <v>1</v>
      </c>
      <c r="I21008">
        <v>0.99541284403669705</v>
      </c>
      <c r="J21008" s="1">
        <v>1</v>
      </c>
      <c r="K21008" t="s">
        <v>23241</v>
      </c>
      <c r="L21008" t="s">
        <v>65260</v>
      </c>
      <c r="M21008" t="s">
        <v>65261</v>
      </c>
    </row>
    <row r="21009" spans="1:13">
      <c r="A21009" s="1" t="s">
        <v>23026</v>
      </c>
      <c r="B21009">
        <v>9.7073219948819601E-7</v>
      </c>
      <c r="C21009" s="1">
        <v>3.20194697185522E-6</v>
      </c>
      <c r="D21009">
        <v>0.9375</v>
      </c>
      <c r="E21009">
        <v>1</v>
      </c>
      <c r="F21009">
        <v>0.99107142857142905</v>
      </c>
      <c r="G21009">
        <v>0.42647058823529399</v>
      </c>
      <c r="H21009">
        <v>1</v>
      </c>
      <c r="I21009">
        <v>0.71428571428571397</v>
      </c>
      <c r="J21009" s="1" t="s">
        <v>23229</v>
      </c>
      <c r="K21009" t="s">
        <v>23241</v>
      </c>
      <c r="L21009" t="s">
        <v>65262</v>
      </c>
      <c r="M21009" t="s">
        <v>65263</v>
      </c>
    </row>
    <row r="21010" spans="1:13">
      <c r="A21010" s="1" t="s">
        <v>23027</v>
      </c>
      <c r="B21010">
        <v>3.6312081280741402E-5</v>
      </c>
      <c r="C21010" s="1">
        <v>2.05370804495257E-5</v>
      </c>
      <c r="D21010">
        <v>1</v>
      </c>
      <c r="E21010">
        <v>1</v>
      </c>
      <c r="F21010">
        <v>0.80714285714285705</v>
      </c>
      <c r="G21010">
        <v>1</v>
      </c>
      <c r="H21010">
        <v>0.96153846153846201</v>
      </c>
      <c r="I21010">
        <v>1</v>
      </c>
      <c r="J21010" s="1">
        <v>1</v>
      </c>
      <c r="K21010" t="s">
        <v>23241</v>
      </c>
      <c r="L21010" t="s">
        <v>65264</v>
      </c>
      <c r="M21010" t="s">
        <v>65265</v>
      </c>
    </row>
    <row r="21011" spans="1:13">
      <c r="A21011" s="1" t="s">
        <v>23028</v>
      </c>
      <c r="B21011">
        <v>8.1483431359385598E-6</v>
      </c>
      <c r="C21011" s="1">
        <v>1.81522598695117E-6</v>
      </c>
      <c r="D21011">
        <v>9.2592592592592601E-2</v>
      </c>
      <c r="E21011">
        <v>0.42307692307692302</v>
      </c>
      <c r="F21011">
        <v>0.101694915254237</v>
      </c>
      <c r="G21011">
        <v>0</v>
      </c>
      <c r="H21011">
        <v>5.67010309278351E-2</v>
      </c>
      <c r="I21011">
        <v>0.15151515151515199</v>
      </c>
      <c r="J21011" s="1" t="s">
        <v>23229</v>
      </c>
      <c r="K21011" t="s">
        <v>23237</v>
      </c>
      <c r="L21011" t="s">
        <v>65266</v>
      </c>
      <c r="M21011" t="s">
        <v>65267</v>
      </c>
    </row>
    <row r="21012" spans="1:13">
      <c r="A21012" s="1" t="s">
        <v>23029</v>
      </c>
      <c r="B21012">
        <v>9.8057135752025499E-6</v>
      </c>
      <c r="C21012" s="1">
        <v>3.2385754244614699E-7</v>
      </c>
      <c r="D21012">
        <v>0.62962962962962998</v>
      </c>
      <c r="E21012">
        <v>0.64583333333333304</v>
      </c>
      <c r="F21012">
        <v>0.92910447761194004</v>
      </c>
      <c r="G21012">
        <v>1</v>
      </c>
      <c r="H21012">
        <v>0.99295774647887303</v>
      </c>
      <c r="I21012">
        <v>0.92222222222222205</v>
      </c>
      <c r="J21012" s="1">
        <v>1</v>
      </c>
      <c r="K21012" t="s">
        <v>23239</v>
      </c>
      <c r="L21012" t="s">
        <v>65268</v>
      </c>
      <c r="M21012" t="s">
        <v>65269</v>
      </c>
    </row>
    <row r="21013" spans="1:13">
      <c r="A21013" s="1" t="s">
        <v>23030</v>
      </c>
      <c r="B21013">
        <v>1.85546952135257E-7</v>
      </c>
      <c r="C21013" s="1">
        <v>1.53432745742977E-9</v>
      </c>
      <c r="D21013">
        <v>1</v>
      </c>
      <c r="E21013">
        <v>0.95</v>
      </c>
      <c r="F21013">
        <v>1</v>
      </c>
      <c r="G21013">
        <v>0.98275862068965503</v>
      </c>
      <c r="H21013">
        <v>1</v>
      </c>
      <c r="I21013">
        <v>1</v>
      </c>
      <c r="J21013" s="1">
        <v>1</v>
      </c>
      <c r="K21013" t="s">
        <v>23238</v>
      </c>
      <c r="L21013" t="s">
        <v>65270</v>
      </c>
      <c r="M21013" t="s">
        <v>65271</v>
      </c>
    </row>
    <row r="21014" spans="1:13">
      <c r="A21014" s="1" t="s">
        <v>23031</v>
      </c>
      <c r="B21014">
        <v>8.3029142691979107E-6</v>
      </c>
      <c r="C21014" s="1">
        <v>5.4781849755866601E-8</v>
      </c>
      <c r="D21014">
        <v>0.94444444444444398</v>
      </c>
      <c r="E21014">
        <v>1</v>
      </c>
      <c r="F21014">
        <v>0.98773006134969299</v>
      </c>
      <c r="G21014">
        <v>1</v>
      </c>
      <c r="H21014">
        <v>1</v>
      </c>
      <c r="I21014">
        <v>0.98</v>
      </c>
      <c r="J21014" s="1" t="s">
        <v>23229</v>
      </c>
      <c r="K21014" t="s">
        <v>23238</v>
      </c>
      <c r="L21014" t="s">
        <v>65272</v>
      </c>
      <c r="M21014" t="s">
        <v>65273</v>
      </c>
    </row>
    <row r="21015" spans="1:13">
      <c r="A21015" s="1" t="s">
        <v>23032</v>
      </c>
      <c r="B21015">
        <v>2.8537372930948803E-4</v>
      </c>
      <c r="C21015" s="1">
        <v>9.0993934629152406E-5</v>
      </c>
      <c r="D21015">
        <v>0.5</v>
      </c>
      <c r="E21015">
        <v>6.25E-2</v>
      </c>
      <c r="F21015">
        <v>0.32564102564102598</v>
      </c>
      <c r="G21015">
        <v>0.16250000000000001</v>
      </c>
      <c r="H21015">
        <v>0.32300884955752202</v>
      </c>
      <c r="I21015">
        <v>0.291304347826087</v>
      </c>
      <c r="J21015" s="1">
        <v>0</v>
      </c>
      <c r="K21015" t="s">
        <v>23242</v>
      </c>
      <c r="L21015" t="s">
        <v>65274</v>
      </c>
      <c r="M21015" t="s">
        <v>65275</v>
      </c>
    </row>
    <row r="21016" spans="1:13">
      <c r="A21016" s="1" t="s">
        <v>23033</v>
      </c>
      <c r="B21016">
        <v>1.46309718413946E-5</v>
      </c>
      <c r="C21016" s="1">
        <v>2.6178194052500798E-6</v>
      </c>
      <c r="D21016">
        <v>0.875</v>
      </c>
      <c r="E21016">
        <v>1</v>
      </c>
      <c r="F21016">
        <v>0.98648648648648696</v>
      </c>
      <c r="G21016">
        <v>0.56451612903225801</v>
      </c>
      <c r="H21016">
        <v>0.98571428571428599</v>
      </c>
      <c r="I21016">
        <v>0.85106382978723405</v>
      </c>
      <c r="J21016" s="1">
        <v>1</v>
      </c>
      <c r="K21016" t="s">
        <v>23241</v>
      </c>
      <c r="L21016" t="s">
        <v>65276</v>
      </c>
      <c r="M21016" t="s">
        <v>65277</v>
      </c>
    </row>
    <row r="21017" spans="1:13">
      <c r="A21017" s="1" t="s">
        <v>23034</v>
      </c>
      <c r="B21017">
        <v>3.50331321833704E-8</v>
      </c>
      <c r="C21017" s="1">
        <v>3.33040140541615E-8</v>
      </c>
      <c r="D21017">
        <v>0</v>
      </c>
      <c r="E21017">
        <v>0</v>
      </c>
      <c r="F21017">
        <v>0</v>
      </c>
      <c r="G21017">
        <v>1.72413793103448E-2</v>
      </c>
      <c r="H21017">
        <v>0</v>
      </c>
      <c r="I21017">
        <v>0</v>
      </c>
      <c r="J21017" s="1">
        <v>0.55000000000000004</v>
      </c>
      <c r="K21017" t="s">
        <v>23238</v>
      </c>
      <c r="L21017" t="s">
        <v>65278</v>
      </c>
      <c r="M21017" t="s">
        <v>65279</v>
      </c>
    </row>
    <row r="21018" spans="1:13">
      <c r="A21018" s="1" t="s">
        <v>23035</v>
      </c>
      <c r="B21018">
        <v>4.0544764179951702E-5</v>
      </c>
      <c r="C21018" s="1">
        <v>4.3135110995233403E-5</v>
      </c>
      <c r="D21018">
        <v>0.76785714285714302</v>
      </c>
      <c r="E21018">
        <v>0.296296296296296</v>
      </c>
      <c r="F21018">
        <v>0.98214285714285698</v>
      </c>
      <c r="G21018">
        <v>1</v>
      </c>
      <c r="H21018">
        <v>0.98701298701298701</v>
      </c>
      <c r="I21018">
        <v>0.92857142857142905</v>
      </c>
      <c r="J21018" s="1">
        <v>1</v>
      </c>
      <c r="K21018" t="s">
        <v>23237</v>
      </c>
      <c r="L21018" t="s">
        <v>65280</v>
      </c>
      <c r="M21018" t="s">
        <v>65281</v>
      </c>
    </row>
    <row r="21019" spans="1:13">
      <c r="A21019" s="1" t="s">
        <v>23036</v>
      </c>
      <c r="B21019">
        <v>3.6477774220021498E-5</v>
      </c>
      <c r="C21019" s="1">
        <v>3.11883726583118E-6</v>
      </c>
      <c r="D21019">
        <v>0</v>
      </c>
      <c r="E21019">
        <v>0</v>
      </c>
      <c r="F21019">
        <v>0.10294117647058799</v>
      </c>
      <c r="G21019">
        <v>0.05</v>
      </c>
      <c r="H21019">
        <v>8.9743589743589702E-2</v>
      </c>
      <c r="I21019">
        <v>0.27777777777777801</v>
      </c>
      <c r="J21019" s="1">
        <v>0</v>
      </c>
      <c r="K21019" t="s">
        <v>23241</v>
      </c>
      <c r="L21019" t="s">
        <v>65282</v>
      </c>
      <c r="M21019" t="s">
        <v>65283</v>
      </c>
    </row>
    <row r="21020" spans="1:13">
      <c r="A21020" s="1" t="s">
        <v>23037</v>
      </c>
      <c r="B21020">
        <v>5.8126418289927204E-7</v>
      </c>
      <c r="C21020" s="1">
        <v>1.1664521565660999E-6</v>
      </c>
      <c r="D21020">
        <v>1</v>
      </c>
      <c r="E21020">
        <v>1</v>
      </c>
      <c r="F21020">
        <v>0.99404761904761896</v>
      </c>
      <c r="G21020">
        <v>0.875</v>
      </c>
      <c r="H21020">
        <v>0.99479166666666696</v>
      </c>
      <c r="I21020">
        <v>0.97945205479452102</v>
      </c>
      <c r="J21020" s="1">
        <v>1</v>
      </c>
      <c r="K21020" t="s">
        <v>23238</v>
      </c>
      <c r="L21020" t="s">
        <v>65284</v>
      </c>
      <c r="M21020" t="s">
        <v>65285</v>
      </c>
    </row>
    <row r="21021" spans="1:13">
      <c r="A21021" s="1" t="s">
        <v>23038</v>
      </c>
      <c r="B21021">
        <v>2.1886068969472099E-4</v>
      </c>
      <c r="C21021" s="1">
        <v>1.60669744351192E-8</v>
      </c>
      <c r="D21021">
        <v>0.25862068965517199</v>
      </c>
      <c r="E21021">
        <v>0</v>
      </c>
      <c r="F21021">
        <v>0.29639175257731998</v>
      </c>
      <c r="G21021">
        <v>0.381818181818182</v>
      </c>
      <c r="H21021">
        <v>0.29523809523809502</v>
      </c>
      <c r="I21021">
        <v>0.24</v>
      </c>
      <c r="J21021" s="1" t="s">
        <v>23229</v>
      </c>
      <c r="K21021" t="s">
        <v>23241</v>
      </c>
      <c r="L21021" t="s">
        <v>65286</v>
      </c>
      <c r="M21021" t="s">
        <v>65287</v>
      </c>
    </row>
    <row r="21022" spans="1:13">
      <c r="A21022" s="1" t="s">
        <v>23039</v>
      </c>
      <c r="B21022">
        <v>2.65560473990223E-5</v>
      </c>
      <c r="C21022" s="1">
        <v>2.05393955502678E-5</v>
      </c>
      <c r="D21022">
        <v>1</v>
      </c>
      <c r="E21022">
        <v>1</v>
      </c>
      <c r="F21022">
        <v>0.59920634920634896</v>
      </c>
      <c r="G21022">
        <v>0.97619047619047605</v>
      </c>
      <c r="H21022">
        <v>0.83552631578947401</v>
      </c>
      <c r="I21022">
        <v>0.92682926829268297</v>
      </c>
      <c r="J21022" s="1">
        <v>1</v>
      </c>
      <c r="K21022" t="s">
        <v>23241</v>
      </c>
      <c r="L21022" t="s">
        <v>65288</v>
      </c>
      <c r="M21022" t="s">
        <v>65289</v>
      </c>
    </row>
    <row r="21023" spans="1:13">
      <c r="A21023" s="1" t="s">
        <v>23040</v>
      </c>
      <c r="B21023">
        <v>5.2777249111073601E-8</v>
      </c>
      <c r="C21023" s="1">
        <v>6.9094319297232294E-8</v>
      </c>
      <c r="D21023">
        <v>1</v>
      </c>
      <c r="E21023">
        <v>1</v>
      </c>
      <c r="F21023">
        <v>1</v>
      </c>
      <c r="G21023">
        <v>1</v>
      </c>
      <c r="H21023">
        <v>1</v>
      </c>
      <c r="I21023">
        <v>0.99019607843137303</v>
      </c>
      <c r="J21023" s="1">
        <v>1</v>
      </c>
      <c r="K21023" t="s">
        <v>23238</v>
      </c>
      <c r="L21023" t="s">
        <v>65290</v>
      </c>
      <c r="M21023" t="s">
        <v>65291</v>
      </c>
    </row>
    <row r="21024" spans="1:13">
      <c r="A21024" s="1" t="s">
        <v>23041</v>
      </c>
      <c r="B21024">
        <v>3.4387543838275502E-6</v>
      </c>
      <c r="C21024" s="1">
        <v>8.0427836202007303E-7</v>
      </c>
      <c r="D21024">
        <v>1</v>
      </c>
      <c r="E21024">
        <v>1</v>
      </c>
      <c r="F21024">
        <v>1</v>
      </c>
      <c r="G21024">
        <v>0.94827586206896597</v>
      </c>
      <c r="H21024">
        <v>1</v>
      </c>
      <c r="I21024">
        <v>0.83333333333333304</v>
      </c>
      <c r="J21024" s="1" t="s">
        <v>23229</v>
      </c>
      <c r="K21024" t="s">
        <v>23241</v>
      </c>
      <c r="L21024" t="s">
        <v>65292</v>
      </c>
      <c r="M21024" t="s">
        <v>65293</v>
      </c>
    </row>
    <row r="21025" spans="1:13">
      <c r="A21025" s="1" t="s">
        <v>23042</v>
      </c>
      <c r="B21025">
        <v>2.028031767562E-5</v>
      </c>
      <c r="C21025" s="1">
        <v>1.1385569488253199E-5</v>
      </c>
      <c r="D21025">
        <v>0.108695652173913</v>
      </c>
      <c r="E21025">
        <v>5.6962025316455701E-2</v>
      </c>
      <c r="F21025">
        <v>0.16666666666666699</v>
      </c>
      <c r="G21025">
        <v>3.3333333333333298E-2</v>
      </c>
      <c r="H21025">
        <v>0.14583333333333301</v>
      </c>
      <c r="I21025">
        <v>0.214285714285714</v>
      </c>
      <c r="J21025" s="1">
        <v>0</v>
      </c>
      <c r="K21025" t="s">
        <v>23241</v>
      </c>
      <c r="L21025" t="s">
        <v>65294</v>
      </c>
      <c r="M21025" t="s">
        <v>65295</v>
      </c>
    </row>
    <row r="21026" spans="1:13">
      <c r="A21026" s="1" t="s">
        <v>23043</v>
      </c>
      <c r="B21026">
        <v>1.05204836285542E-7</v>
      </c>
      <c r="C21026" s="1">
        <v>5.56816956493845E-8</v>
      </c>
      <c r="D21026">
        <v>0.05</v>
      </c>
      <c r="E21026">
        <v>0</v>
      </c>
      <c r="F21026">
        <v>0</v>
      </c>
      <c r="G21026">
        <v>0</v>
      </c>
      <c r="H21026">
        <v>0</v>
      </c>
      <c r="I21026">
        <v>9.4339622641509396E-3</v>
      </c>
      <c r="J21026" s="1">
        <v>0</v>
      </c>
      <c r="K21026" t="s">
        <v>23238</v>
      </c>
      <c r="L21026" t="s">
        <v>65296</v>
      </c>
      <c r="M21026" t="s">
        <v>65297</v>
      </c>
    </row>
    <row r="21027" spans="1:13">
      <c r="A21027" s="1" t="s">
        <v>23044</v>
      </c>
      <c r="B21027">
        <v>3.4497287183327099E-5</v>
      </c>
      <c r="C21027" s="1">
        <v>5.2138106108493601E-9</v>
      </c>
      <c r="D21027">
        <v>1</v>
      </c>
      <c r="E21027">
        <v>1</v>
      </c>
      <c r="F21027">
        <v>0.86666666666666703</v>
      </c>
      <c r="G21027">
        <v>0.95</v>
      </c>
      <c r="H21027">
        <v>0.81410256410256399</v>
      </c>
      <c r="I21027">
        <v>1</v>
      </c>
      <c r="J21027" s="1">
        <v>1</v>
      </c>
      <c r="K21027" t="s">
        <v>23238</v>
      </c>
      <c r="L21027" t="s">
        <v>65298</v>
      </c>
      <c r="M21027" t="s">
        <v>65299</v>
      </c>
    </row>
    <row r="21028" spans="1:13">
      <c r="A21028" s="1" t="s">
        <v>23045</v>
      </c>
      <c r="B21028">
        <v>1.3182534612139101E-5</v>
      </c>
      <c r="C21028" s="1">
        <v>4.7961238508219201E-5</v>
      </c>
      <c r="D21028">
        <v>0</v>
      </c>
      <c r="E21028">
        <v>0</v>
      </c>
      <c r="F21028">
        <v>0.118279569892473</v>
      </c>
      <c r="G21028">
        <v>0</v>
      </c>
      <c r="H21028">
        <v>1.74418604651163E-2</v>
      </c>
      <c r="I21028">
        <v>0</v>
      </c>
      <c r="J21028" s="1">
        <v>0</v>
      </c>
      <c r="K21028" t="s">
        <v>23241</v>
      </c>
      <c r="L21028" t="s">
        <v>65300</v>
      </c>
      <c r="M21028" t="s">
        <v>65301</v>
      </c>
    </row>
    <row r="21029" spans="1:13">
      <c r="A21029" s="1" t="s">
        <v>23046</v>
      </c>
      <c r="B21029">
        <v>1.25732359898733E-6</v>
      </c>
      <c r="C21029" s="1">
        <v>4.5732239523292702E-8</v>
      </c>
      <c r="D21029">
        <v>1.6666666666666701E-2</v>
      </c>
      <c r="E21029">
        <v>0</v>
      </c>
      <c r="F21029">
        <v>3.6764705882352902E-3</v>
      </c>
      <c r="G21029">
        <v>0</v>
      </c>
      <c r="H21029">
        <v>0</v>
      </c>
      <c r="I21029">
        <v>1.88679245283019E-2</v>
      </c>
      <c r="J21029" s="1">
        <v>0</v>
      </c>
      <c r="K21029" t="s">
        <v>23242</v>
      </c>
      <c r="L21029" t="s">
        <v>65302</v>
      </c>
      <c r="M21029" t="s">
        <v>65303</v>
      </c>
    </row>
    <row r="21030" spans="1:13">
      <c r="A21030" s="1" t="s">
        <v>23047</v>
      </c>
      <c r="B21030">
        <v>3.3644683869143997E-5</v>
      </c>
      <c r="C21030" s="1">
        <v>2.02124417019629E-5</v>
      </c>
      <c r="D21030">
        <v>5.1724137931034503E-2</v>
      </c>
      <c r="E21030">
        <v>0</v>
      </c>
      <c r="F21030">
        <v>0.29597701149425298</v>
      </c>
      <c r="G21030">
        <v>0.10344827586206901</v>
      </c>
      <c r="H21030">
        <v>0.102409638554217</v>
      </c>
      <c r="I21030">
        <v>0.107142857142857</v>
      </c>
      <c r="J21030" s="1">
        <v>0.05</v>
      </c>
      <c r="K21030" t="s">
        <v>23241</v>
      </c>
      <c r="L21030" t="s">
        <v>65304</v>
      </c>
      <c r="M21030" t="s">
        <v>65305</v>
      </c>
    </row>
    <row r="21031" spans="1:13">
      <c r="A21031" s="1" t="s">
        <v>23048</v>
      </c>
      <c r="B21031">
        <v>7.8065977626805894E-6</v>
      </c>
      <c r="C21031" s="1">
        <v>1.9426626253654301E-7</v>
      </c>
      <c r="D21031">
        <v>5.1724137931034503E-2</v>
      </c>
      <c r="E21031">
        <v>8.7209302325581398E-2</v>
      </c>
      <c r="F21031">
        <v>9.12162162162162E-2</v>
      </c>
      <c r="G21031">
        <v>0</v>
      </c>
      <c r="H21031">
        <v>0.14893617021276601</v>
      </c>
      <c r="I21031">
        <v>2.7777777777777801E-2</v>
      </c>
      <c r="J21031" s="1">
        <v>0</v>
      </c>
      <c r="K21031" t="s">
        <v>23238</v>
      </c>
      <c r="L21031" t="s">
        <v>65306</v>
      </c>
      <c r="M21031" t="s">
        <v>65307</v>
      </c>
    </row>
    <row r="21032" spans="1:13">
      <c r="A21032" s="1" t="s">
        <v>23049</v>
      </c>
      <c r="B21032">
        <v>9.8476412405378101E-5</v>
      </c>
      <c r="C21032" s="1">
        <v>3.6958299932274898E-9</v>
      </c>
      <c r="D21032">
        <v>0.233333333333333</v>
      </c>
      <c r="E21032">
        <v>0.25581395348837199</v>
      </c>
      <c r="F21032">
        <v>9.0909090909090898E-2</v>
      </c>
      <c r="G21032">
        <v>0.75</v>
      </c>
      <c r="H21032">
        <v>6.3492063492063502E-2</v>
      </c>
      <c r="I21032">
        <v>0.42424242424242398</v>
      </c>
      <c r="J21032" s="1">
        <v>0</v>
      </c>
      <c r="K21032" t="s">
        <v>23242</v>
      </c>
      <c r="L21032" t="s">
        <v>65308</v>
      </c>
      <c r="M21032" t="s">
        <v>65309</v>
      </c>
    </row>
    <row r="21033" spans="1:13">
      <c r="A21033" s="1" t="s">
        <v>23050</v>
      </c>
      <c r="B21033">
        <v>5.3679545540538205E-7</v>
      </c>
      <c r="C21033" s="1">
        <v>9.1021925927366401E-6</v>
      </c>
      <c r="D21033">
        <v>0.98333333333333295</v>
      </c>
      <c r="E21033">
        <v>1</v>
      </c>
      <c r="F21033">
        <v>0.99504950495049505</v>
      </c>
      <c r="G21033">
        <v>1</v>
      </c>
      <c r="H21033">
        <v>0.98076923076923095</v>
      </c>
      <c r="I21033">
        <v>0.9375</v>
      </c>
      <c r="J21033" s="1">
        <v>0.3</v>
      </c>
      <c r="K21033" t="s">
        <v>23241</v>
      </c>
      <c r="L21033" t="s">
        <v>65310</v>
      </c>
      <c r="M21033" t="s">
        <v>65311</v>
      </c>
    </row>
    <row r="21034" spans="1:13">
      <c r="A21034" s="1" t="s">
        <v>23051</v>
      </c>
      <c r="B21034">
        <v>3.4752489784289401E-5</v>
      </c>
      <c r="C21034" s="1">
        <v>4.70363853996386E-8</v>
      </c>
      <c r="D21034">
        <v>0.17241379310344801</v>
      </c>
      <c r="E21034">
        <v>0.42857142857142899</v>
      </c>
      <c r="F21034">
        <v>0</v>
      </c>
      <c r="G21034">
        <v>0</v>
      </c>
      <c r="H21034">
        <v>5.74712643678161E-3</v>
      </c>
      <c r="I21034">
        <v>0</v>
      </c>
      <c r="J21034" s="1">
        <v>0</v>
      </c>
      <c r="K21034" t="s">
        <v>23239</v>
      </c>
      <c r="L21034" t="s">
        <v>65312</v>
      </c>
      <c r="M21034" t="s">
        <v>65313</v>
      </c>
    </row>
    <row r="21035" spans="1:13">
      <c r="A21035" s="1" t="s">
        <v>23052</v>
      </c>
      <c r="B21035">
        <v>2.0150512457501799E-4</v>
      </c>
      <c r="C21035" s="1">
        <v>1.6958131366981299E-7</v>
      </c>
      <c r="D21035">
        <v>0.9</v>
      </c>
      <c r="E21035">
        <v>0.79411764705882304</v>
      </c>
      <c r="F21035">
        <v>0.88219895287958106</v>
      </c>
      <c r="G21035">
        <v>1</v>
      </c>
      <c r="H21035">
        <v>0.70499999999999996</v>
      </c>
      <c r="I21035">
        <v>0.97101449275362295</v>
      </c>
      <c r="J21035" s="1" t="s">
        <v>23229</v>
      </c>
      <c r="K21035" t="s">
        <v>23238</v>
      </c>
      <c r="L21035" t="s">
        <v>65314</v>
      </c>
      <c r="M21035" t="s">
        <v>65315</v>
      </c>
    </row>
    <row r="21036" spans="1:13">
      <c r="A21036" s="1" t="s">
        <v>23053</v>
      </c>
      <c r="B21036">
        <v>5.59355040725013E-6</v>
      </c>
      <c r="C21036" s="1">
        <v>2.2156352600293001E-5</v>
      </c>
      <c r="D21036">
        <v>0</v>
      </c>
      <c r="E21036">
        <v>0</v>
      </c>
      <c r="F21036">
        <v>6.3291139240506306E-2</v>
      </c>
      <c r="G21036">
        <v>0</v>
      </c>
      <c r="H21036">
        <v>5.1948051948052E-2</v>
      </c>
      <c r="I21036">
        <v>1.0638297872340399E-2</v>
      </c>
      <c r="J21036" s="1">
        <v>0</v>
      </c>
      <c r="K21036" t="s">
        <v>23241</v>
      </c>
      <c r="L21036" t="s">
        <v>65316</v>
      </c>
      <c r="M21036" t="s">
        <v>65317</v>
      </c>
    </row>
    <row r="21037" spans="1:13">
      <c r="A21037" s="1" t="s">
        <v>23054</v>
      </c>
      <c r="B21037">
        <v>7.6805944037846692E-6</v>
      </c>
      <c r="C21037" s="1">
        <v>4.0397857831939498E-6</v>
      </c>
      <c r="D21037">
        <v>0</v>
      </c>
      <c r="E21037">
        <v>0</v>
      </c>
      <c r="F21037">
        <v>8.2822085889570504E-2</v>
      </c>
      <c r="G21037">
        <v>0</v>
      </c>
      <c r="H21037">
        <v>0</v>
      </c>
      <c r="I21037">
        <v>0</v>
      </c>
      <c r="J21037" s="1" t="s">
        <v>23229</v>
      </c>
      <c r="K21037" t="s">
        <v>23241</v>
      </c>
      <c r="L21037" t="s">
        <v>65318</v>
      </c>
      <c r="M21037" t="s">
        <v>65319</v>
      </c>
    </row>
    <row r="21038" spans="1:13">
      <c r="A21038" s="1" t="s">
        <v>23055</v>
      </c>
      <c r="B21038">
        <v>1.6822660099668401E-6</v>
      </c>
      <c r="C21038" s="1">
        <v>7.9144410594019603E-6</v>
      </c>
      <c r="D21038">
        <v>0</v>
      </c>
      <c r="E21038">
        <v>0</v>
      </c>
      <c r="F21038">
        <v>0</v>
      </c>
      <c r="G21038">
        <v>0.53333333333333299</v>
      </c>
      <c r="H21038">
        <v>5.74712643678161E-3</v>
      </c>
      <c r="I21038">
        <v>0</v>
      </c>
      <c r="J21038" s="1">
        <v>0</v>
      </c>
      <c r="K21038" t="s">
        <v>23241</v>
      </c>
      <c r="L21038" t="s">
        <v>65320</v>
      </c>
      <c r="M21038" t="s">
        <v>65321</v>
      </c>
    </row>
    <row r="21039" spans="1:13">
      <c r="A21039" s="1" t="s">
        <v>23056</v>
      </c>
      <c r="B21039">
        <v>4.0068556159548499E-5</v>
      </c>
      <c r="C21039" s="1">
        <v>8.1780887343385496E-7</v>
      </c>
      <c r="D21039">
        <v>0.88888888888888895</v>
      </c>
      <c r="E21039">
        <v>0.969879518072289</v>
      </c>
      <c r="F21039">
        <v>0.99484536082474195</v>
      </c>
      <c r="G21039">
        <v>0.32142857142857101</v>
      </c>
      <c r="H21039">
        <v>0.96385542168674698</v>
      </c>
      <c r="I21039">
        <v>0.64423076923076905</v>
      </c>
      <c r="J21039" s="1">
        <v>1</v>
      </c>
      <c r="K21039" t="s">
        <v>23241</v>
      </c>
      <c r="L21039" t="s">
        <v>65322</v>
      </c>
      <c r="M21039" t="s">
        <v>65323</v>
      </c>
    </row>
    <row r="21040" spans="1:13">
      <c r="A21040" s="1" t="s">
        <v>23057</v>
      </c>
      <c r="B21040">
        <v>1.3195161027340199E-7</v>
      </c>
      <c r="C21040" s="1">
        <v>7.2786329290462298E-6</v>
      </c>
      <c r="D21040">
        <v>0</v>
      </c>
      <c r="E21040">
        <v>0</v>
      </c>
      <c r="F21040">
        <v>0</v>
      </c>
      <c r="G21040">
        <v>0.12195121951219499</v>
      </c>
      <c r="H21040">
        <v>1.72413793103448E-2</v>
      </c>
      <c r="I21040">
        <v>0.12121212121212099</v>
      </c>
      <c r="J21040" s="1">
        <v>0</v>
      </c>
      <c r="K21040" t="s">
        <v>23242</v>
      </c>
      <c r="L21040" t="s">
        <v>65324</v>
      </c>
      <c r="M21040" t="s">
        <v>65325</v>
      </c>
    </row>
    <row r="21041" spans="1:13">
      <c r="A21041" s="1" t="s">
        <v>23058</v>
      </c>
      <c r="B21041">
        <v>1.8700055294039401E-5</v>
      </c>
      <c r="C21041" s="1">
        <v>4.2200730383500901E-7</v>
      </c>
      <c r="D21041">
        <v>8.0645161290322606E-2</v>
      </c>
      <c r="E21041">
        <v>3.3333333333333298E-2</v>
      </c>
      <c r="F21041">
        <v>6.3535911602209894E-2</v>
      </c>
      <c r="G21041">
        <v>3.2258064516128997E-2</v>
      </c>
      <c r="H21041">
        <v>0.172839506172839</v>
      </c>
      <c r="I21041">
        <v>5.6603773584905703E-2</v>
      </c>
      <c r="J21041" s="1">
        <v>0</v>
      </c>
      <c r="K21041" t="s">
        <v>23238</v>
      </c>
      <c r="L21041" t="s">
        <v>65326</v>
      </c>
      <c r="M21041" t="s">
        <v>65327</v>
      </c>
    </row>
    <row r="21042" spans="1:13">
      <c r="A21042" s="1" t="s">
        <v>23059</v>
      </c>
      <c r="B21042">
        <v>1.7769143990548701E-6</v>
      </c>
      <c r="C21042" s="1">
        <v>6.9316992614764994E-8</v>
      </c>
      <c r="D21042">
        <v>1</v>
      </c>
      <c r="E21042">
        <v>1</v>
      </c>
      <c r="F21042">
        <v>0.99590163934426201</v>
      </c>
      <c r="G21042">
        <v>0.58823529411764697</v>
      </c>
      <c r="H21042">
        <v>0.99324324324324298</v>
      </c>
      <c r="I21042">
        <v>0.60784313725490202</v>
      </c>
      <c r="J21042" s="1" t="s">
        <v>23229</v>
      </c>
      <c r="K21042" t="s">
        <v>23238</v>
      </c>
      <c r="L21042" t="s">
        <v>65328</v>
      </c>
      <c r="M21042" t="s">
        <v>65329</v>
      </c>
    </row>
    <row r="21043" spans="1:13">
      <c r="A21043" s="1" t="s">
        <v>23060</v>
      </c>
      <c r="B21043">
        <v>3.1335814736583898E-6</v>
      </c>
      <c r="C21043" s="1">
        <v>3.03388155115146E-6</v>
      </c>
      <c r="D21043">
        <v>0.98148148148148195</v>
      </c>
      <c r="E21043">
        <v>1</v>
      </c>
      <c r="F21043">
        <v>0.98739495798319299</v>
      </c>
      <c r="G21043">
        <v>0.65384615384615397</v>
      </c>
      <c r="H21043">
        <v>0.9921875</v>
      </c>
      <c r="I21043">
        <v>0.89285714285714302</v>
      </c>
      <c r="J21043" s="1">
        <v>1</v>
      </c>
      <c r="K21043" t="s">
        <v>23241</v>
      </c>
      <c r="L21043" t="s">
        <v>65330</v>
      </c>
      <c r="M21043" t="s">
        <v>65331</v>
      </c>
    </row>
    <row r="21044" spans="1:13">
      <c r="A21044" s="1" t="s">
        <v>23061</v>
      </c>
      <c r="B21044">
        <v>5.1014576023470797E-6</v>
      </c>
      <c r="C21044" s="1">
        <v>1.2001227921067899E-4</v>
      </c>
      <c r="D21044">
        <v>7.8125E-2</v>
      </c>
      <c r="E21044">
        <v>5.2631578947368403E-3</v>
      </c>
      <c r="F21044">
        <v>3.4210526315789497E-2</v>
      </c>
      <c r="G21044">
        <v>6.25E-2</v>
      </c>
      <c r="H21044">
        <v>0.146788990825688</v>
      </c>
      <c r="I21044">
        <v>0.15833333333333299</v>
      </c>
      <c r="J21044" s="1">
        <v>0</v>
      </c>
      <c r="K21044" t="s">
        <v>23241</v>
      </c>
      <c r="L21044" t="s">
        <v>65332</v>
      </c>
      <c r="M21044" t="s">
        <v>65333</v>
      </c>
    </row>
    <row r="21045" spans="1:13">
      <c r="A21045" s="1" t="s">
        <v>23062</v>
      </c>
      <c r="B21045">
        <v>1.01772186544749E-5</v>
      </c>
      <c r="C21045" s="1">
        <v>3.5961739923970502E-6</v>
      </c>
      <c r="D21045">
        <v>0.96153846153846201</v>
      </c>
      <c r="E21045">
        <v>0.68627450980392202</v>
      </c>
      <c r="F21045">
        <v>0.99152542372881403</v>
      </c>
      <c r="G21045">
        <v>1</v>
      </c>
      <c r="H21045">
        <v>1</v>
      </c>
      <c r="I21045">
        <v>1</v>
      </c>
      <c r="J21045" s="1">
        <v>1</v>
      </c>
      <c r="K21045" t="s">
        <v>23239</v>
      </c>
      <c r="L21045" t="s">
        <v>65334</v>
      </c>
      <c r="M21045" t="s">
        <v>65335</v>
      </c>
    </row>
    <row r="21046" spans="1:13">
      <c r="A21046" s="1" t="s">
        <v>23063</v>
      </c>
      <c r="B21046">
        <v>3.1296501127887602E-6</v>
      </c>
      <c r="C21046" s="1">
        <v>1.26565059872093E-8</v>
      </c>
      <c r="D21046">
        <v>0.92307692307692302</v>
      </c>
      <c r="E21046">
        <v>1</v>
      </c>
      <c r="F21046">
        <v>1</v>
      </c>
      <c r="G21046">
        <v>1</v>
      </c>
      <c r="H21046">
        <v>1</v>
      </c>
      <c r="I21046">
        <v>1</v>
      </c>
      <c r="J21046" s="1" t="s">
        <v>23229</v>
      </c>
      <c r="K21046" t="s">
        <v>23239</v>
      </c>
      <c r="L21046" t="s">
        <v>65336</v>
      </c>
      <c r="M21046" t="s">
        <v>65337</v>
      </c>
    </row>
    <row r="21047" spans="1:13">
      <c r="A21047" s="1" t="s">
        <v>23064</v>
      </c>
      <c r="B21047">
        <v>7.8594116532536699E-5</v>
      </c>
      <c r="C21047" s="1">
        <v>4.14565865028289E-4</v>
      </c>
      <c r="D21047">
        <v>0.95</v>
      </c>
      <c r="E21047">
        <v>0.99375000000000002</v>
      </c>
      <c r="F21047">
        <v>0.38461538461538503</v>
      </c>
      <c r="G21047">
        <v>0.98214285714285698</v>
      </c>
      <c r="H21047">
        <v>0.38947368421052603</v>
      </c>
      <c r="I21047">
        <v>0.87614678899082599</v>
      </c>
      <c r="J21047" s="1" t="s">
        <v>23229</v>
      </c>
      <c r="K21047" t="s">
        <v>23239</v>
      </c>
      <c r="L21047" t="s">
        <v>65338</v>
      </c>
      <c r="M21047" t="s">
        <v>65339</v>
      </c>
    </row>
    <row r="21048" spans="1:13">
      <c r="A21048" s="1" t="s">
        <v>23065</v>
      </c>
      <c r="B21048">
        <v>8.3884181042907498E-5</v>
      </c>
      <c r="C21048" s="1">
        <v>1.9331252535688701E-7</v>
      </c>
      <c r="D21048">
        <v>0.83870967741935498</v>
      </c>
      <c r="E21048">
        <v>0.95833333333333304</v>
      </c>
      <c r="F21048">
        <v>0.99731182795698903</v>
      </c>
      <c r="G21048">
        <v>1</v>
      </c>
      <c r="H21048">
        <v>1</v>
      </c>
      <c r="I21048">
        <v>0.99285714285714299</v>
      </c>
      <c r="J21048" s="1">
        <v>1</v>
      </c>
      <c r="K21048" t="s">
        <v>23240</v>
      </c>
      <c r="L21048" t="s">
        <v>65340</v>
      </c>
      <c r="M21048" t="s">
        <v>65341</v>
      </c>
    </row>
    <row r="21049" spans="1:13">
      <c r="A21049" s="1" t="s">
        <v>23066</v>
      </c>
      <c r="B21049">
        <v>7.1398237447654497E-6</v>
      </c>
      <c r="C21049" s="1">
        <v>3.0263010438422101E-5</v>
      </c>
      <c r="D21049">
        <v>0.16129032258064499</v>
      </c>
      <c r="E21049">
        <v>0.15116279069767399</v>
      </c>
      <c r="F21049">
        <v>0</v>
      </c>
      <c r="G21049">
        <v>1.6129032258064498E-2</v>
      </c>
      <c r="H21049">
        <v>4.11764705882353E-2</v>
      </c>
      <c r="I21049">
        <v>7.7777777777777807E-2</v>
      </c>
      <c r="J21049" s="1">
        <v>0</v>
      </c>
      <c r="K21049" t="s">
        <v>23241</v>
      </c>
      <c r="L21049" t="s">
        <v>65342</v>
      </c>
      <c r="M21049" t="s">
        <v>65343</v>
      </c>
    </row>
    <row r="21050" spans="1:13">
      <c r="A21050" s="1" t="s">
        <v>23067</v>
      </c>
      <c r="B21050">
        <v>3.9140675908526401E-7</v>
      </c>
      <c r="C21050" s="1">
        <v>2.63120588860421E-7</v>
      </c>
      <c r="D21050">
        <v>1.85185185185185E-2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 s="1">
        <v>0</v>
      </c>
      <c r="K21050" t="s">
        <v>23241</v>
      </c>
      <c r="L21050" t="s">
        <v>65344</v>
      </c>
      <c r="M21050" t="s">
        <v>65345</v>
      </c>
    </row>
    <row r="21051" spans="1:13">
      <c r="A21051" s="1" t="s">
        <v>23068</v>
      </c>
      <c r="B21051">
        <v>7.7776946890463105E-6</v>
      </c>
      <c r="C21051" s="1">
        <v>9.1706216619968405E-7</v>
      </c>
      <c r="D21051">
        <v>4.8387096774193498E-2</v>
      </c>
      <c r="E21051">
        <v>0</v>
      </c>
      <c r="F21051">
        <v>0</v>
      </c>
      <c r="G21051">
        <v>3.94736842105263E-2</v>
      </c>
      <c r="H21051">
        <v>1.0638297872340399E-2</v>
      </c>
      <c r="I21051">
        <v>4.6666666666666697E-2</v>
      </c>
      <c r="J21051" s="1" t="s">
        <v>23229</v>
      </c>
      <c r="K21051" t="s">
        <v>23241</v>
      </c>
      <c r="L21051" t="s">
        <v>65346</v>
      </c>
      <c r="M21051" t="s">
        <v>65347</v>
      </c>
    </row>
    <row r="21052" spans="1:13">
      <c r="A21052" s="1" t="s">
        <v>23069</v>
      </c>
      <c r="B21052">
        <v>9.3561632578435997E-5</v>
      </c>
      <c r="C21052" s="1">
        <v>8.8124574231765201E-6</v>
      </c>
      <c r="D21052">
        <v>0</v>
      </c>
      <c r="E21052">
        <v>0.186046511627907</v>
      </c>
      <c r="F21052">
        <v>3.04054054054054E-2</v>
      </c>
      <c r="G21052">
        <v>0</v>
      </c>
      <c r="H21052">
        <v>7.0422535211267599E-3</v>
      </c>
      <c r="I21052">
        <v>1.5625E-2</v>
      </c>
      <c r="J21052" s="1">
        <v>0</v>
      </c>
      <c r="K21052" t="s">
        <v>23241</v>
      </c>
      <c r="L21052" t="s">
        <v>65348</v>
      </c>
      <c r="M21052" t="s">
        <v>65349</v>
      </c>
    </row>
    <row r="21053" spans="1:13">
      <c r="A21053" s="1" t="s">
        <v>23070</v>
      </c>
      <c r="B21053">
        <v>4.9193864993340803E-8</v>
      </c>
      <c r="C21053" s="1">
        <v>8.1455701907150001E-7</v>
      </c>
      <c r="D21053">
        <v>1</v>
      </c>
      <c r="E21053">
        <v>0.98958333333333304</v>
      </c>
      <c r="F21053">
        <v>0.83846153846153804</v>
      </c>
      <c r="G21053">
        <v>0.90350877192982504</v>
      </c>
      <c r="H21053">
        <v>0.712389380530973</v>
      </c>
      <c r="I21053">
        <v>0.98230088495575196</v>
      </c>
      <c r="J21053" s="1">
        <v>1</v>
      </c>
      <c r="K21053" t="s">
        <v>23240</v>
      </c>
      <c r="L21053" t="s">
        <v>65350</v>
      </c>
      <c r="M21053" t="s">
        <v>65351</v>
      </c>
    </row>
    <row r="21054" spans="1:13">
      <c r="A21054" s="1" t="s">
        <v>23071</v>
      </c>
      <c r="B21054">
        <v>8.8886484980777505E-5</v>
      </c>
      <c r="C21054" s="1">
        <v>1.78262667911931E-4</v>
      </c>
      <c r="D21054">
        <v>0.92</v>
      </c>
      <c r="E21054">
        <v>0.98684210526315785</v>
      </c>
      <c r="F21054">
        <v>0.55882352941176494</v>
      </c>
      <c r="G21054">
        <v>1</v>
      </c>
      <c r="H21054">
        <v>0.827380952380952</v>
      </c>
      <c r="I21054">
        <v>0.98113207547169812</v>
      </c>
      <c r="J21054" s="1">
        <v>1</v>
      </c>
      <c r="K21054" t="s">
        <v>23243</v>
      </c>
      <c r="L21054" t="s">
        <v>65352</v>
      </c>
      <c r="M21054" t="s">
        <v>65353</v>
      </c>
    </row>
    <row r="21055" spans="1:13">
      <c r="A21055" s="1" t="s">
        <v>23072</v>
      </c>
      <c r="B21055">
        <v>2.1135405844293099E-4</v>
      </c>
      <c r="C21055" s="1">
        <v>1.2298063951914401E-4</v>
      </c>
      <c r="D21055">
        <v>0.82692307692307698</v>
      </c>
      <c r="E21055">
        <v>0.3125</v>
      </c>
      <c r="F21055">
        <v>0.78947368421052599</v>
      </c>
      <c r="G21055">
        <v>0.92708333333333304</v>
      </c>
      <c r="H21055">
        <v>0.77184466019417497</v>
      </c>
      <c r="I21055">
        <v>0.78640776699029102</v>
      </c>
      <c r="J21055" s="1">
        <v>0</v>
      </c>
      <c r="K21055" t="s">
        <v>23242</v>
      </c>
      <c r="L21055" t="s">
        <v>65354</v>
      </c>
      <c r="M21055" t="s">
        <v>65355</v>
      </c>
    </row>
    <row r="21056" spans="1:13">
      <c r="A21056" s="1" t="s">
        <v>23073</v>
      </c>
      <c r="B21056">
        <v>1.23054010183642E-6</v>
      </c>
      <c r="C21056" s="1">
        <v>1.3619320856098801E-7</v>
      </c>
      <c r="D21056">
        <v>0</v>
      </c>
      <c r="E21056">
        <v>0</v>
      </c>
      <c r="F21056">
        <v>0.15240641711229899</v>
      </c>
      <c r="G21056">
        <v>2.2222222222222199E-2</v>
      </c>
      <c r="H21056">
        <v>0.122448979591837</v>
      </c>
      <c r="I21056">
        <v>2.0833333333333301E-2</v>
      </c>
      <c r="J21056" s="1">
        <v>9.0909090909090898E-2</v>
      </c>
      <c r="K21056" t="s">
        <v>23241</v>
      </c>
      <c r="L21056" t="s">
        <v>65356</v>
      </c>
      <c r="M21056" t="s">
        <v>65357</v>
      </c>
    </row>
    <row r="21057" spans="1:13">
      <c r="A21057" s="1" t="s">
        <v>23074</v>
      </c>
      <c r="B21057">
        <v>1.6193449582833099E-5</v>
      </c>
      <c r="C21057" s="1">
        <v>2.6377221589089598E-6</v>
      </c>
      <c r="D21057">
        <v>0.79032258064516103</v>
      </c>
      <c r="E21057">
        <v>1</v>
      </c>
      <c r="F21057">
        <v>0.64285714285714302</v>
      </c>
      <c r="G21057">
        <v>1</v>
      </c>
      <c r="H21057">
        <v>0.61413043478260898</v>
      </c>
      <c r="I21057">
        <v>0.93243243243243201</v>
      </c>
      <c r="J21057" s="1" t="s">
        <v>23229</v>
      </c>
      <c r="K21057" t="s">
        <v>23241</v>
      </c>
      <c r="L21057" t="s">
        <v>65358</v>
      </c>
      <c r="M21057" t="s">
        <v>65359</v>
      </c>
    </row>
    <row r="21058" spans="1:13">
      <c r="A21058" s="1" t="s">
        <v>23075</v>
      </c>
      <c r="B21058">
        <v>6.0550162606290801E-6</v>
      </c>
      <c r="C21058" s="1">
        <v>5.7647539680473696E-6</v>
      </c>
      <c r="D21058">
        <v>0.78571428571428603</v>
      </c>
      <c r="E21058">
        <v>0.92682926829268297</v>
      </c>
      <c r="F21058">
        <v>0.83333333333333304</v>
      </c>
      <c r="G21058">
        <v>0.98214285714285698</v>
      </c>
      <c r="H21058">
        <v>0.96875</v>
      </c>
      <c r="I21058">
        <v>1</v>
      </c>
      <c r="J21058" s="1">
        <v>1</v>
      </c>
      <c r="K21058" t="s">
        <v>23241</v>
      </c>
      <c r="L21058" t="s">
        <v>65360</v>
      </c>
      <c r="M21058" t="s">
        <v>65361</v>
      </c>
    </row>
    <row r="21059" spans="1:13">
      <c r="A21059" s="1" t="s">
        <v>23076</v>
      </c>
      <c r="B21059">
        <v>1.61448880664324E-5</v>
      </c>
      <c r="C21059" s="1">
        <v>1.5477363452732399E-5</v>
      </c>
      <c r="D21059">
        <v>0.58620689655172398</v>
      </c>
      <c r="E21059">
        <v>0.36585365853658502</v>
      </c>
      <c r="F21059">
        <v>0.33908045977011497</v>
      </c>
      <c r="G21059">
        <v>0.97058823529411797</v>
      </c>
      <c r="H21059">
        <v>0.670886075949367</v>
      </c>
      <c r="I21059">
        <v>0.74324324324324298</v>
      </c>
      <c r="J21059" s="1">
        <v>1</v>
      </c>
      <c r="K21059" t="s">
        <v>23238</v>
      </c>
      <c r="L21059" t="s">
        <v>65362</v>
      </c>
      <c r="M21059" t="s">
        <v>65363</v>
      </c>
    </row>
    <row r="21060" spans="1:13">
      <c r="A21060" s="1" t="s">
        <v>23077</v>
      </c>
      <c r="B21060">
        <v>2.8799004348673799E-4</v>
      </c>
      <c r="C21060" s="1">
        <v>2.1530277597007E-8</v>
      </c>
      <c r="D21060">
        <v>0.112903225806452</v>
      </c>
      <c r="E21060">
        <v>0.68023255813953498</v>
      </c>
      <c r="F21060">
        <v>2.07100591715976E-2</v>
      </c>
      <c r="G21060">
        <v>0</v>
      </c>
      <c r="H21060">
        <v>1.1904761904761901E-2</v>
      </c>
      <c r="I21060">
        <v>0</v>
      </c>
      <c r="J21060" s="1">
        <v>0</v>
      </c>
      <c r="K21060" t="s">
        <v>23241</v>
      </c>
      <c r="L21060" t="s">
        <v>65364</v>
      </c>
      <c r="M21060" t="s">
        <v>65365</v>
      </c>
    </row>
    <row r="21061" spans="1:13">
      <c r="A21061" s="1" t="s">
        <v>23078</v>
      </c>
      <c r="B21061">
        <v>1.5581236209712599E-6</v>
      </c>
      <c r="C21061" s="1">
        <v>2.0429608444982299E-6</v>
      </c>
      <c r="D21061">
        <v>1</v>
      </c>
      <c r="E21061">
        <v>0.87804878048780499</v>
      </c>
      <c r="F21061">
        <v>1</v>
      </c>
      <c r="G21061">
        <v>1</v>
      </c>
      <c r="H21061">
        <v>1</v>
      </c>
      <c r="I21061">
        <v>1</v>
      </c>
      <c r="J21061" s="1">
        <v>1</v>
      </c>
      <c r="K21061" t="s">
        <v>23238</v>
      </c>
      <c r="L21061" t="s">
        <v>65366</v>
      </c>
      <c r="M21061" t="s">
        <v>65367</v>
      </c>
    </row>
    <row r="21062" spans="1:13">
      <c r="A21062" s="1" t="s">
        <v>23079</v>
      </c>
      <c r="B21062">
        <v>8.5612322226537896E-9</v>
      </c>
      <c r="C21062" s="1">
        <v>1.6706301836270701E-5</v>
      </c>
      <c r="D21062">
        <v>0.95652173913043503</v>
      </c>
      <c r="E21062">
        <v>0.96363636363636396</v>
      </c>
      <c r="F21062">
        <v>1</v>
      </c>
      <c r="G21062">
        <v>0.86363636363636398</v>
      </c>
      <c r="H21062">
        <v>0.97540983606557397</v>
      </c>
      <c r="I21062">
        <v>0.95294117647058796</v>
      </c>
      <c r="J21062" s="1">
        <v>1</v>
      </c>
      <c r="K21062" t="s">
        <v>23238</v>
      </c>
      <c r="L21062" t="s">
        <v>65368</v>
      </c>
      <c r="M21062" t="s">
        <v>65369</v>
      </c>
    </row>
    <row r="21063" spans="1:13">
      <c r="A21063" s="1" t="s">
        <v>23080</v>
      </c>
      <c r="B21063">
        <v>8.5269069446043201E-6</v>
      </c>
      <c r="C21063" s="1">
        <v>1.44295531227305E-7</v>
      </c>
      <c r="D21063">
        <v>0.96875</v>
      </c>
      <c r="E21063">
        <v>1</v>
      </c>
      <c r="F21063">
        <v>0.90322580645161299</v>
      </c>
      <c r="G21063">
        <v>0.98571428571428599</v>
      </c>
      <c r="H21063">
        <v>0.95744680851063801</v>
      </c>
      <c r="I21063">
        <v>0.90178571428571397</v>
      </c>
      <c r="J21063" s="1">
        <v>1</v>
      </c>
      <c r="K21063" t="s">
        <v>23238</v>
      </c>
      <c r="L21063" t="s">
        <v>65370</v>
      </c>
      <c r="M21063" t="s">
        <v>65371</v>
      </c>
    </row>
    <row r="21064" spans="1:13">
      <c r="A21064" s="1" t="s">
        <v>23081</v>
      </c>
      <c r="B21064">
        <v>6.7498972851811699E-6</v>
      </c>
      <c r="C21064" s="1">
        <v>5.3225494535795703E-5</v>
      </c>
      <c r="D21064">
        <v>0.230769230769231</v>
      </c>
      <c r="E21064">
        <v>0.25342465753424698</v>
      </c>
      <c r="F21064">
        <v>0.42366412213740501</v>
      </c>
      <c r="G21064">
        <v>3.2258064516128997E-2</v>
      </c>
      <c r="H21064">
        <v>0.42253521126760601</v>
      </c>
      <c r="I21064">
        <v>0.1</v>
      </c>
      <c r="J21064" s="1" t="s">
        <v>23229</v>
      </c>
      <c r="K21064" t="s">
        <v>23241</v>
      </c>
      <c r="L21064" t="s">
        <v>65372</v>
      </c>
      <c r="M21064" t="s">
        <v>65373</v>
      </c>
    </row>
    <row r="21065" spans="1:13">
      <c r="A21065" s="1" t="s">
        <v>23082</v>
      </c>
      <c r="B21065">
        <v>1.35324409430834E-4</v>
      </c>
      <c r="C21065" s="1">
        <v>1.18665109126691E-7</v>
      </c>
      <c r="D21065">
        <v>0.30357142857142899</v>
      </c>
      <c r="E21065">
        <v>3.5714285714285698E-2</v>
      </c>
      <c r="F21065">
        <v>1.9662921348314599E-2</v>
      </c>
      <c r="G21065">
        <v>8.3333333333333301E-2</v>
      </c>
      <c r="H21065">
        <v>3.0120481927710802E-2</v>
      </c>
      <c r="I21065">
        <v>0.207317073170732</v>
      </c>
      <c r="J21065" s="1">
        <v>0</v>
      </c>
      <c r="K21065" t="s">
        <v>23240</v>
      </c>
      <c r="L21065" t="s">
        <v>65374</v>
      </c>
      <c r="M21065" t="s">
        <v>65375</v>
      </c>
    </row>
    <row r="21066" spans="1:13">
      <c r="A21066" s="1" t="s">
        <v>23083</v>
      </c>
      <c r="B21066">
        <v>6.2412889453018003E-6</v>
      </c>
      <c r="C21066" s="1">
        <v>3.9124145965764602E-5</v>
      </c>
      <c r="D21066">
        <v>0</v>
      </c>
      <c r="E21066">
        <v>0</v>
      </c>
      <c r="F21066">
        <v>4.6153846153846198E-2</v>
      </c>
      <c r="G21066">
        <v>5.4545454545454501E-2</v>
      </c>
      <c r="H21066">
        <v>0.277272727272727</v>
      </c>
      <c r="I21066">
        <v>2.1739130434782601E-2</v>
      </c>
      <c r="J21066" s="1" t="s">
        <v>23229</v>
      </c>
      <c r="K21066" t="s">
        <v>23238</v>
      </c>
      <c r="L21066" t="s">
        <v>65376</v>
      </c>
      <c r="M21066" t="s">
        <v>65377</v>
      </c>
    </row>
    <row r="21067" spans="1:13">
      <c r="A21067" s="1" t="s">
        <v>23084</v>
      </c>
      <c r="B21067">
        <v>4.2104770110045997E-6</v>
      </c>
      <c r="C21067" s="1">
        <v>4.4312747115432697E-5</v>
      </c>
      <c r="D21067">
        <v>0.96875</v>
      </c>
      <c r="E21067">
        <v>1</v>
      </c>
      <c r="F21067">
        <v>0.96994535519125702</v>
      </c>
      <c r="G21067">
        <v>0.55405405405405395</v>
      </c>
      <c r="H21067">
        <v>0.86138613861386104</v>
      </c>
      <c r="I21067">
        <v>0.90449438202247201</v>
      </c>
      <c r="J21067" s="1">
        <v>0</v>
      </c>
      <c r="K21067" t="s">
        <v>23241</v>
      </c>
      <c r="L21067" t="s">
        <v>65378</v>
      </c>
      <c r="M21067" t="s">
        <v>65379</v>
      </c>
    </row>
    <row r="21068" spans="1:13">
      <c r="A21068" s="1" t="s">
        <v>23085</v>
      </c>
      <c r="B21068">
        <v>6.0793913366951698E-6</v>
      </c>
      <c r="C21068" s="1">
        <v>3.3635347371759001E-6</v>
      </c>
      <c r="D21068">
        <v>0</v>
      </c>
      <c r="E21068">
        <v>0</v>
      </c>
      <c r="F21068">
        <v>0.16374269005847999</v>
      </c>
      <c r="G21068">
        <v>9.7560975609756101E-2</v>
      </c>
      <c r="H21068">
        <v>0.22413793103448301</v>
      </c>
      <c r="I21068">
        <v>6.3380281690140802E-2</v>
      </c>
      <c r="J21068" s="1" t="s">
        <v>23229</v>
      </c>
      <c r="K21068" t="s">
        <v>23242</v>
      </c>
      <c r="L21068" t="s">
        <v>65380</v>
      </c>
      <c r="M21068" t="s">
        <v>65381</v>
      </c>
    </row>
    <row r="21069" spans="1:13">
      <c r="A21069" s="1" t="s">
        <v>23086</v>
      </c>
      <c r="B21069">
        <v>4.2546110476672204E-6</v>
      </c>
      <c r="C21069" s="1">
        <v>1.09482149926311E-5</v>
      </c>
      <c r="D21069">
        <v>0.64814814814814803</v>
      </c>
      <c r="E21069">
        <v>0.68902439024390205</v>
      </c>
      <c r="F21069">
        <v>0.95833333333333304</v>
      </c>
      <c r="G21069">
        <v>0.65714285714285703</v>
      </c>
      <c r="H21069">
        <v>0.96078431372549</v>
      </c>
      <c r="I21069">
        <v>0.73076923076923095</v>
      </c>
      <c r="J21069" s="1" t="s">
        <v>23229</v>
      </c>
      <c r="K21069" t="s">
        <v>23240</v>
      </c>
      <c r="L21069" t="s">
        <v>65382</v>
      </c>
      <c r="M21069" t="s">
        <v>65383</v>
      </c>
    </row>
    <row r="21070" spans="1:13">
      <c r="A21070" s="1" t="s">
        <v>23087</v>
      </c>
      <c r="B21070">
        <v>5.1456853843580702E-5</v>
      </c>
      <c r="C21070" s="1">
        <v>6.1033705943245103E-9</v>
      </c>
      <c r="D21070">
        <v>1</v>
      </c>
      <c r="E21070">
        <v>0.83333333333333304</v>
      </c>
      <c r="F21070">
        <v>1</v>
      </c>
      <c r="G21070">
        <v>1</v>
      </c>
      <c r="H21070">
        <v>0.99418604651162801</v>
      </c>
      <c r="I21070">
        <v>0.98979591836734704</v>
      </c>
      <c r="J21070" s="1">
        <v>1</v>
      </c>
      <c r="K21070" t="s">
        <v>23238</v>
      </c>
      <c r="L21070" t="s">
        <v>65384</v>
      </c>
      <c r="M21070" t="s">
        <v>65385</v>
      </c>
    </row>
    <row r="21071" spans="1:13">
      <c r="A21071" s="1" t="s">
        <v>23088</v>
      </c>
      <c r="B21071">
        <v>3.12332653106567E-4</v>
      </c>
      <c r="C21071" s="1">
        <v>7.8595686969702304E-5</v>
      </c>
      <c r="D21071">
        <v>0.225806451612903</v>
      </c>
      <c r="E21071">
        <v>0.24444444444444399</v>
      </c>
      <c r="F21071">
        <v>0.535135135135135</v>
      </c>
      <c r="G21071">
        <v>0.282608695652174</v>
      </c>
      <c r="H21071">
        <v>0.255</v>
      </c>
      <c r="I21071">
        <v>0.45348837209302301</v>
      </c>
      <c r="J21071" s="1">
        <v>0</v>
      </c>
      <c r="K21071" t="s">
        <v>23240</v>
      </c>
      <c r="L21071" t="s">
        <v>65386</v>
      </c>
      <c r="M21071" t="s">
        <v>65387</v>
      </c>
    </row>
    <row r="21072" spans="1:13">
      <c r="A21072" s="1" t="s">
        <v>23089</v>
      </c>
      <c r="B21072">
        <v>2.5955408295653599E-6</v>
      </c>
      <c r="C21072" s="1">
        <v>3.1276461159949698E-6</v>
      </c>
      <c r="D21072">
        <v>0</v>
      </c>
      <c r="E21072">
        <v>0</v>
      </c>
      <c r="F21072">
        <v>5.7692307692308042E-2</v>
      </c>
      <c r="G21072">
        <v>0</v>
      </c>
      <c r="H21072">
        <v>0</v>
      </c>
      <c r="I21072">
        <v>0</v>
      </c>
      <c r="J21072" s="1" t="s">
        <v>23229</v>
      </c>
      <c r="K21072" t="s">
        <v>23245</v>
      </c>
      <c r="L21072" t="s">
        <v>65388</v>
      </c>
      <c r="M21072" t="s">
        <v>65389</v>
      </c>
    </row>
    <row r="21073" spans="1:13">
      <c r="A21073" s="1" t="s">
        <v>23090</v>
      </c>
      <c r="B21073">
        <v>7.54358293553618E-6</v>
      </c>
      <c r="C21073" s="1">
        <v>2.5763832905519002E-6</v>
      </c>
      <c r="D21073">
        <v>0.88888888888888895</v>
      </c>
      <c r="E21073">
        <v>0.66025641025641002</v>
      </c>
      <c r="F21073">
        <v>1</v>
      </c>
      <c r="G21073">
        <v>0.90625</v>
      </c>
      <c r="H21073">
        <v>0.98648648648648696</v>
      </c>
      <c r="I21073">
        <v>0.95901639344262302</v>
      </c>
      <c r="J21073" s="1">
        <v>1</v>
      </c>
      <c r="K21073" t="s">
        <v>23237</v>
      </c>
      <c r="L21073" t="s">
        <v>65390</v>
      </c>
      <c r="M21073" t="s">
        <v>65391</v>
      </c>
    </row>
    <row r="21074" spans="1:13">
      <c r="A21074" s="1" t="s">
        <v>23091</v>
      </c>
      <c r="B21074">
        <v>1.4374910658786801E-8</v>
      </c>
      <c r="C21074" s="1">
        <v>1.9703926907554799E-6</v>
      </c>
      <c r="D21074">
        <v>1</v>
      </c>
      <c r="E21074">
        <v>1</v>
      </c>
      <c r="F21074">
        <v>1</v>
      </c>
      <c r="G21074">
        <v>1</v>
      </c>
      <c r="H21074">
        <v>0.99528301886792403</v>
      </c>
      <c r="I21074">
        <v>0.97916666666666696</v>
      </c>
      <c r="J21074" s="1">
        <v>0.95454545454545503</v>
      </c>
      <c r="K21074" t="s">
        <v>23240</v>
      </c>
      <c r="L21074" t="s">
        <v>65392</v>
      </c>
      <c r="M21074" t="s">
        <v>65393</v>
      </c>
    </row>
    <row r="21075" spans="1:13">
      <c r="A21075" s="1" t="s">
        <v>23092</v>
      </c>
      <c r="B21075">
        <v>5.5691617272504297E-8</v>
      </c>
      <c r="C21075" s="1">
        <v>8.8490799372579402E-6</v>
      </c>
      <c r="D21075">
        <v>1</v>
      </c>
      <c r="E21075">
        <v>1</v>
      </c>
      <c r="F21075">
        <v>1</v>
      </c>
      <c r="G21075">
        <v>0.40322580645161299</v>
      </c>
      <c r="H21075">
        <v>0.99404761904761896</v>
      </c>
      <c r="I21075">
        <v>0.96610169491525399</v>
      </c>
      <c r="J21075" s="1">
        <v>1</v>
      </c>
      <c r="K21075" t="s">
        <v>23241</v>
      </c>
      <c r="L21075" t="s">
        <v>65394</v>
      </c>
      <c r="M21075" t="s">
        <v>65395</v>
      </c>
    </row>
    <row r="21076" spans="1:13">
      <c r="A21076" s="1" t="s">
        <v>23093</v>
      </c>
      <c r="B21076">
        <v>6.0021910662797704E-7</v>
      </c>
      <c r="C21076" s="1">
        <v>2.7501870770911699E-6</v>
      </c>
      <c r="D21076">
        <v>1</v>
      </c>
      <c r="E21076">
        <v>1</v>
      </c>
      <c r="F21076">
        <v>0.99736842105263201</v>
      </c>
      <c r="G21076">
        <v>0.8125</v>
      </c>
      <c r="H21076">
        <v>0.99456521739130399</v>
      </c>
      <c r="I21076">
        <v>0.99275362318840599</v>
      </c>
      <c r="J21076" s="1">
        <v>0.2</v>
      </c>
      <c r="K21076" t="s">
        <v>23241</v>
      </c>
      <c r="L21076" t="s">
        <v>65396</v>
      </c>
      <c r="M21076" t="s">
        <v>65397</v>
      </c>
    </row>
    <row r="21077" spans="1:13">
      <c r="A21077" s="1" t="s">
        <v>23094</v>
      </c>
      <c r="B21077">
        <v>7.1747002906233401E-6</v>
      </c>
      <c r="C21077" s="1">
        <v>1.7201501342367601E-5</v>
      </c>
      <c r="D21077">
        <v>1</v>
      </c>
      <c r="E21077">
        <v>1</v>
      </c>
      <c r="F21077">
        <v>0.97602739726027399</v>
      </c>
      <c r="G21077">
        <v>1</v>
      </c>
      <c r="H21077">
        <v>1</v>
      </c>
      <c r="I21077">
        <v>0.95918367346938804</v>
      </c>
      <c r="J21077" s="1" t="s">
        <v>23229</v>
      </c>
      <c r="K21077" t="s">
        <v>23238</v>
      </c>
      <c r="L21077" t="s">
        <v>65398</v>
      </c>
      <c r="M21077" t="s">
        <v>65399</v>
      </c>
    </row>
    <row r="21078" spans="1:13">
      <c r="A21078" s="1" t="s">
        <v>23095</v>
      </c>
      <c r="B21078">
        <v>1.75396506608127E-6</v>
      </c>
      <c r="C21078" s="1">
        <v>8.2983197542855201E-7</v>
      </c>
      <c r="D21078">
        <v>0</v>
      </c>
      <c r="E21078">
        <v>0</v>
      </c>
      <c r="F21078">
        <v>0</v>
      </c>
      <c r="G21078">
        <v>0.18965517241379301</v>
      </c>
      <c r="H21078">
        <v>1.5957446808510599E-2</v>
      </c>
      <c r="I21078">
        <v>6.5789473684210495E-2</v>
      </c>
      <c r="J21078" s="1">
        <v>0</v>
      </c>
      <c r="K21078" t="s">
        <v>23239</v>
      </c>
      <c r="L21078" t="s">
        <v>65400</v>
      </c>
      <c r="M21078" t="s">
        <v>65401</v>
      </c>
    </row>
    <row r="21079" spans="1:13">
      <c r="A21079" s="1" t="s">
        <v>23096</v>
      </c>
      <c r="B21079">
        <v>2.1722771697767602E-6</v>
      </c>
      <c r="C21079" s="1">
        <v>4.0726049401224703E-6</v>
      </c>
      <c r="D21079">
        <v>0.95161290322580605</v>
      </c>
      <c r="E21079">
        <v>0.94705882352941195</v>
      </c>
      <c r="F21079">
        <v>0.96428571428571397</v>
      </c>
      <c r="G21079">
        <v>1</v>
      </c>
      <c r="H21079">
        <v>0.95930232558139505</v>
      </c>
      <c r="I21079">
        <v>1</v>
      </c>
      <c r="J21079" s="1" t="s">
        <v>23229</v>
      </c>
      <c r="K21079" t="s">
        <v>23237</v>
      </c>
      <c r="L21079" t="s">
        <v>65402</v>
      </c>
      <c r="M21079" t="s">
        <v>65403</v>
      </c>
    </row>
    <row r="21080" spans="1:13">
      <c r="A21080" s="1" t="s">
        <v>23097</v>
      </c>
      <c r="B21080">
        <v>7.2268344081429401E-7</v>
      </c>
      <c r="C21080" s="1">
        <v>4.20668735268886E-5</v>
      </c>
      <c r="D21080">
        <v>0.39655172413793099</v>
      </c>
      <c r="E21080">
        <v>0.61764705882352899</v>
      </c>
      <c r="F21080">
        <v>0.920382165605096</v>
      </c>
      <c r="G21080">
        <v>0.88461538461538503</v>
      </c>
      <c r="H21080">
        <v>0.81410256410256399</v>
      </c>
      <c r="I21080">
        <v>0.77027027027026995</v>
      </c>
      <c r="J21080" s="1">
        <v>1</v>
      </c>
      <c r="K21080" t="s">
        <v>23240</v>
      </c>
      <c r="L21080" t="s">
        <v>65404</v>
      </c>
      <c r="M21080" t="s">
        <v>65405</v>
      </c>
    </row>
    <row r="21081" spans="1:13">
      <c r="A21081" s="1" t="s">
        <v>23098</v>
      </c>
      <c r="B21081">
        <v>2.5088790850295398E-5</v>
      </c>
      <c r="C21081" s="1">
        <v>1.78380128357755E-5</v>
      </c>
      <c r="D21081">
        <v>0.89655172413793105</v>
      </c>
      <c r="E21081">
        <v>1</v>
      </c>
      <c r="F21081">
        <v>0.94230769230769196</v>
      </c>
      <c r="G21081">
        <v>0.98529411764705899</v>
      </c>
      <c r="H21081">
        <v>0.99431818181818199</v>
      </c>
      <c r="I21081">
        <v>0.95588235294117696</v>
      </c>
      <c r="J21081" s="1">
        <v>1</v>
      </c>
      <c r="K21081" t="s">
        <v>23239</v>
      </c>
      <c r="L21081" t="s">
        <v>65406</v>
      </c>
      <c r="M21081" t="s">
        <v>65407</v>
      </c>
    </row>
    <row r="21082" spans="1:13">
      <c r="A21082" s="1" t="s">
        <v>23099</v>
      </c>
      <c r="B21082">
        <v>7.2689586505531701E-9</v>
      </c>
      <c r="C21082" s="1">
        <v>1.7283331357415499E-5</v>
      </c>
      <c r="D21082">
        <v>1.72413793103448E-2</v>
      </c>
      <c r="E21082">
        <v>2.4390243902439001E-2</v>
      </c>
      <c r="F21082">
        <v>6.7567567567567597E-3</v>
      </c>
      <c r="G21082">
        <v>8.6956521739130405E-2</v>
      </c>
      <c r="H21082">
        <v>0.18181818181818199</v>
      </c>
      <c r="I21082">
        <v>0.170454545454545</v>
      </c>
      <c r="J21082" s="1">
        <v>0</v>
      </c>
      <c r="K21082" t="s">
        <v>23241</v>
      </c>
      <c r="L21082" t="s">
        <v>65408</v>
      </c>
      <c r="M21082" t="s">
        <v>65409</v>
      </c>
    </row>
    <row r="21083" spans="1:13">
      <c r="A21083" s="1" t="s">
        <v>23100</v>
      </c>
      <c r="B21083">
        <v>5.6341492673609498E-5</v>
      </c>
      <c r="C21083" s="1">
        <v>8.4185903968649102E-5</v>
      </c>
      <c r="D21083">
        <v>0.66666666666666696</v>
      </c>
      <c r="E21083">
        <v>0.43243243243243201</v>
      </c>
      <c r="F21083">
        <v>0.78275862068965496</v>
      </c>
      <c r="G21083">
        <v>1</v>
      </c>
      <c r="H21083">
        <v>1</v>
      </c>
      <c r="I21083">
        <v>0.95833333333333304</v>
      </c>
      <c r="J21083" s="1">
        <v>1</v>
      </c>
      <c r="K21083" t="s">
        <v>23241</v>
      </c>
      <c r="L21083" t="s">
        <v>65410</v>
      </c>
      <c r="M21083" t="s">
        <v>65411</v>
      </c>
    </row>
    <row r="21084" spans="1:13">
      <c r="A21084" s="1" t="s">
        <v>23101</v>
      </c>
      <c r="B21084">
        <v>9.3797073125897004E-5</v>
      </c>
      <c r="C21084" s="1">
        <v>3.6149022839092401E-6</v>
      </c>
      <c r="D21084">
        <v>0.41666666666666702</v>
      </c>
      <c r="E21084">
        <v>0.547619047619048</v>
      </c>
      <c r="F21084">
        <v>0.16546762589928099</v>
      </c>
      <c r="G21084">
        <v>2.5000000000000001E-2</v>
      </c>
      <c r="H21084">
        <v>0</v>
      </c>
      <c r="I21084">
        <v>0.43</v>
      </c>
      <c r="J21084" s="1">
        <v>0</v>
      </c>
      <c r="K21084" t="s">
        <v>23238</v>
      </c>
      <c r="L21084" t="s">
        <v>65412</v>
      </c>
      <c r="M21084" t="s">
        <v>65413</v>
      </c>
    </row>
    <row r="21085" spans="1:13">
      <c r="A21085" s="1" t="s">
        <v>23102</v>
      </c>
      <c r="B21085">
        <v>5.6033206350551301E-5</v>
      </c>
      <c r="C21085" s="1">
        <v>8.2400640472460898E-5</v>
      </c>
      <c r="D21085">
        <v>0</v>
      </c>
      <c r="E21085">
        <v>5.2631578947368403E-3</v>
      </c>
      <c r="F21085">
        <v>0.18205128205128199</v>
      </c>
      <c r="G21085">
        <v>0</v>
      </c>
      <c r="H21085">
        <v>7.4561403508771898E-2</v>
      </c>
      <c r="I21085">
        <v>2.4193548387096801E-2</v>
      </c>
      <c r="J21085" s="1">
        <v>0</v>
      </c>
      <c r="K21085" t="s">
        <v>23242</v>
      </c>
      <c r="L21085" t="s">
        <v>65414</v>
      </c>
      <c r="M21085" t="s">
        <v>65415</v>
      </c>
    </row>
    <row r="21086" spans="1:13">
      <c r="A21086" s="1" t="s">
        <v>23103</v>
      </c>
      <c r="B21086">
        <v>1.21879676447963E-4</v>
      </c>
      <c r="C21086" s="1">
        <v>7.7831076425104903E-6</v>
      </c>
      <c r="D21086">
        <v>1</v>
      </c>
      <c r="E21086">
        <v>0.99444444444444402</v>
      </c>
      <c r="F21086">
        <v>0.60828025477707004</v>
      </c>
      <c r="G21086">
        <v>0.98863636363636398</v>
      </c>
      <c r="H21086">
        <v>0.87222222222222201</v>
      </c>
      <c r="I21086">
        <v>0.96621621621621601</v>
      </c>
      <c r="J21086" s="1">
        <v>1</v>
      </c>
      <c r="K21086" t="s">
        <v>23242</v>
      </c>
      <c r="L21086" t="s">
        <v>65416</v>
      </c>
      <c r="M21086" t="s">
        <v>65417</v>
      </c>
    </row>
    <row r="21087" spans="1:13">
      <c r="A21087" s="1" t="s">
        <v>23104</v>
      </c>
      <c r="B21087">
        <v>9.2944064885870897E-6</v>
      </c>
      <c r="C21087" s="1">
        <v>4.9895873497864503E-5</v>
      </c>
      <c r="D21087">
        <v>0.203125</v>
      </c>
      <c r="E21087">
        <v>0.13541666666666699</v>
      </c>
      <c r="F21087">
        <v>0.167525773195876</v>
      </c>
      <c r="G21087">
        <v>0</v>
      </c>
      <c r="H21087">
        <v>7.5892857142857095E-2</v>
      </c>
      <c r="I21087">
        <v>5.0847457627118599E-2</v>
      </c>
      <c r="J21087" s="1">
        <v>0.45454545454545497</v>
      </c>
      <c r="K21087" t="s">
        <v>23241</v>
      </c>
      <c r="L21087" t="s">
        <v>65418</v>
      </c>
      <c r="M21087" t="s">
        <v>65419</v>
      </c>
    </row>
    <row r="21088" spans="1:13">
      <c r="A21088" s="1" t="s">
        <v>23105</v>
      </c>
      <c r="B21088">
        <v>6.2985770986211003E-7</v>
      </c>
      <c r="C21088" s="1">
        <v>3.7098514050202098E-7</v>
      </c>
      <c r="D21088">
        <v>1</v>
      </c>
      <c r="E21088">
        <v>0.98170731707317105</v>
      </c>
      <c r="F21088">
        <v>1</v>
      </c>
      <c r="G21088">
        <v>0.98484848484848497</v>
      </c>
      <c r="H21088">
        <v>0.993670886075949</v>
      </c>
      <c r="I21088">
        <v>1</v>
      </c>
      <c r="J21088" s="1" t="s">
        <v>23229</v>
      </c>
      <c r="K21088" t="s">
        <v>23240</v>
      </c>
      <c r="L21088" t="s">
        <v>65420</v>
      </c>
      <c r="M21088" t="s">
        <v>65421</v>
      </c>
    </row>
    <row r="21089" spans="1:13">
      <c r="A21089" s="1" t="s">
        <v>23106</v>
      </c>
      <c r="B21089">
        <v>6.2277994849912596E-8</v>
      </c>
      <c r="C21089" s="1">
        <v>1.7922138274061699E-7</v>
      </c>
      <c r="D21089">
        <v>0</v>
      </c>
      <c r="E21089">
        <v>3.7974683544303799E-2</v>
      </c>
      <c r="F21089">
        <v>0</v>
      </c>
      <c r="G21089">
        <v>0</v>
      </c>
      <c r="H21089">
        <v>0</v>
      </c>
      <c r="I21089">
        <v>0</v>
      </c>
      <c r="J21089" s="1">
        <v>0</v>
      </c>
      <c r="K21089" t="s">
        <v>23237</v>
      </c>
      <c r="L21089" t="s">
        <v>65422</v>
      </c>
      <c r="M21089" t="s">
        <v>65423</v>
      </c>
    </row>
    <row r="21090" spans="1:13">
      <c r="A21090" s="1" t="s">
        <v>23107</v>
      </c>
      <c r="B21090">
        <v>2.7068967183366298E-7</v>
      </c>
      <c r="C21090" s="1">
        <v>6.3953838079030998E-6</v>
      </c>
      <c r="D21090">
        <v>1</v>
      </c>
      <c r="E21090">
        <v>1</v>
      </c>
      <c r="F21090">
        <v>0.99739583333333304</v>
      </c>
      <c r="G21090">
        <v>0.80208333333333304</v>
      </c>
      <c r="H21090">
        <v>0.99523809523809503</v>
      </c>
      <c r="I21090">
        <v>0.91208791208791196</v>
      </c>
      <c r="J21090" s="1" t="s">
        <v>23229</v>
      </c>
      <c r="K21090" t="s">
        <v>23241</v>
      </c>
      <c r="L21090" t="s">
        <v>65424</v>
      </c>
      <c r="M21090" t="s">
        <v>65425</v>
      </c>
    </row>
    <row r="21091" spans="1:13">
      <c r="A21091" s="1" t="s">
        <v>23108</v>
      </c>
      <c r="B21091">
        <v>4.2685370004567697E-5</v>
      </c>
      <c r="C21091" s="1">
        <v>1.1451335723146399E-4</v>
      </c>
      <c r="D21091">
        <v>0.7</v>
      </c>
      <c r="E21091">
        <v>0.90259740259740295</v>
      </c>
      <c r="F21091">
        <v>0.54395604395604402</v>
      </c>
      <c r="G21091">
        <v>0.34482758620689702</v>
      </c>
      <c r="H21091">
        <v>0.94565217391304301</v>
      </c>
      <c r="I21091">
        <v>0.67741935483870996</v>
      </c>
      <c r="J21091" s="1">
        <v>1</v>
      </c>
      <c r="K21091" t="s">
        <v>23241</v>
      </c>
      <c r="L21091" t="s">
        <v>65426</v>
      </c>
      <c r="M21091" t="s">
        <v>65427</v>
      </c>
    </row>
    <row r="21092" spans="1:13">
      <c r="A21092" s="1" t="s">
        <v>23109</v>
      </c>
      <c r="B21092">
        <v>4.7695073125609297E-5</v>
      </c>
      <c r="C21092" s="1">
        <v>3.66704692603643E-8</v>
      </c>
      <c r="D21092">
        <v>3.7037037037037E-2</v>
      </c>
      <c r="E21092">
        <v>8.0645161290322606E-2</v>
      </c>
      <c r="F21092">
        <v>0</v>
      </c>
      <c r="G21092">
        <v>0</v>
      </c>
      <c r="H21092">
        <v>0</v>
      </c>
      <c r="I21092">
        <v>1.6949152542372899E-2</v>
      </c>
      <c r="J21092" s="1">
        <v>0</v>
      </c>
      <c r="K21092" t="s">
        <v>23237</v>
      </c>
      <c r="L21092" t="s">
        <v>65428</v>
      </c>
      <c r="M21092" t="s">
        <v>65429</v>
      </c>
    </row>
    <row r="21093" spans="1:13">
      <c r="A21093" s="1" t="s">
        <v>23110</v>
      </c>
      <c r="B21093">
        <v>3.0962376554638801E-5</v>
      </c>
      <c r="C21093" s="1">
        <v>7.0389760577338098E-6</v>
      </c>
      <c r="D21093">
        <v>0.75</v>
      </c>
      <c r="E21093">
        <v>0.94578313253012003</v>
      </c>
      <c r="F21093">
        <v>0.88652482269503496</v>
      </c>
      <c r="G21093">
        <v>1</v>
      </c>
      <c r="H21093">
        <v>0.83098591549295797</v>
      </c>
      <c r="I21093">
        <v>0.9</v>
      </c>
      <c r="J21093" s="1">
        <v>1</v>
      </c>
      <c r="K21093" t="s">
        <v>23241</v>
      </c>
      <c r="L21093" t="s">
        <v>65430</v>
      </c>
      <c r="M21093" t="s">
        <v>65431</v>
      </c>
    </row>
    <row r="21094" spans="1:13">
      <c r="A21094" s="1" t="s">
        <v>23111</v>
      </c>
      <c r="B21094">
        <v>1.5305148230088399E-6</v>
      </c>
      <c r="C21094" s="1">
        <v>4.2564777410732402E-5</v>
      </c>
      <c r="D21094">
        <v>0</v>
      </c>
      <c r="E21094">
        <v>0</v>
      </c>
      <c r="F21094">
        <v>3.7974683544303799E-2</v>
      </c>
      <c r="G21094">
        <v>9.0909090909090898E-2</v>
      </c>
      <c r="H21094">
        <v>0.34558823529411797</v>
      </c>
      <c r="I21094">
        <v>5.1282051282051301E-2</v>
      </c>
      <c r="J21094" s="1" t="s">
        <v>23229</v>
      </c>
      <c r="K21094" t="s">
        <v>23240</v>
      </c>
      <c r="L21094" t="s">
        <v>65432</v>
      </c>
      <c r="M21094" t="s">
        <v>65433</v>
      </c>
    </row>
    <row r="21095" spans="1:13">
      <c r="A21095" s="1" t="s">
        <v>23112</v>
      </c>
      <c r="B21095">
        <v>0</v>
      </c>
      <c r="C21095" s="1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 s="1">
        <v>0</v>
      </c>
      <c r="K21095" t="s">
        <v>23241</v>
      </c>
      <c r="L21095" t="s">
        <v>65434</v>
      </c>
      <c r="M21095" t="s">
        <v>65435</v>
      </c>
    </row>
    <row r="21096" spans="1:13">
      <c r="A21096" s="1" t="s">
        <v>23113</v>
      </c>
      <c r="B21096">
        <v>1.7789539433728201E-5</v>
      </c>
      <c r="C21096" s="1">
        <v>1.7045012005255401E-7</v>
      </c>
      <c r="D21096">
        <v>0</v>
      </c>
      <c r="E21096">
        <v>9.1397849462365593E-2</v>
      </c>
      <c r="F21096">
        <v>0</v>
      </c>
      <c r="G21096">
        <v>0</v>
      </c>
      <c r="H21096">
        <v>0</v>
      </c>
      <c r="I21096">
        <v>1.16279069767442E-2</v>
      </c>
      <c r="J21096" s="1" t="s">
        <v>23229</v>
      </c>
      <c r="K21096" t="s">
        <v>23241</v>
      </c>
      <c r="L21096" t="s">
        <v>65436</v>
      </c>
      <c r="M21096" t="s">
        <v>65437</v>
      </c>
    </row>
    <row r="21097" spans="1:13">
      <c r="A21097" s="1" t="s">
        <v>23114</v>
      </c>
      <c r="B21097">
        <v>5.81887123701939E-5</v>
      </c>
      <c r="C21097" s="1">
        <v>2.70860330175072E-6</v>
      </c>
      <c r="D21097">
        <v>0.22222222222222199</v>
      </c>
      <c r="E21097">
        <v>0</v>
      </c>
      <c r="F21097">
        <v>3.28947368421053E-3</v>
      </c>
      <c r="G21097">
        <v>0</v>
      </c>
      <c r="H21097">
        <v>3.77358490566038E-2</v>
      </c>
      <c r="I21097">
        <v>9.41176470588235E-2</v>
      </c>
      <c r="J21097" s="1">
        <v>1</v>
      </c>
      <c r="K21097" t="s">
        <v>23241</v>
      </c>
      <c r="L21097" t="s">
        <v>65438</v>
      </c>
      <c r="M21097" t="s">
        <v>65439</v>
      </c>
    </row>
    <row r="21098" spans="1:13">
      <c r="A21098" s="1" t="s">
        <v>23115</v>
      </c>
      <c r="B21098">
        <v>1.05612718097978E-6</v>
      </c>
      <c r="C21098" s="1">
        <v>3.6593995643825897E-8</v>
      </c>
      <c r="D21098">
        <v>0.112903225806452</v>
      </c>
      <c r="E21098">
        <v>0.28571428571428598</v>
      </c>
      <c r="F21098">
        <v>3.5211267605633799E-3</v>
      </c>
      <c r="G21098">
        <v>0</v>
      </c>
      <c r="H21098">
        <v>0</v>
      </c>
      <c r="I21098">
        <v>5.3571428571428603E-2</v>
      </c>
      <c r="J21098" s="1">
        <v>0</v>
      </c>
      <c r="K21098" t="s">
        <v>23240</v>
      </c>
      <c r="L21098" t="s">
        <v>65440</v>
      </c>
      <c r="M21098" t="s">
        <v>65441</v>
      </c>
    </row>
    <row r="21099" spans="1:13">
      <c r="A21099" s="1" t="s">
        <v>23116</v>
      </c>
      <c r="B21099">
        <v>9.3153129912101494E-8</v>
      </c>
      <c r="C21099" s="1">
        <v>1.02364364250204E-5</v>
      </c>
      <c r="D21099">
        <v>0.14285714285714299</v>
      </c>
      <c r="E21099">
        <v>0.102564102564103</v>
      </c>
      <c r="F21099">
        <v>4.8872180451127803E-2</v>
      </c>
      <c r="G21099">
        <v>0.75</v>
      </c>
      <c r="H21099">
        <v>1.5625E-2</v>
      </c>
      <c r="I21099">
        <v>0.25</v>
      </c>
      <c r="J21099" s="1">
        <v>5.5555555555555601E-2</v>
      </c>
      <c r="K21099" t="s">
        <v>23241</v>
      </c>
      <c r="L21099" t="s">
        <v>65442</v>
      </c>
      <c r="M21099" t="s">
        <v>65443</v>
      </c>
    </row>
    <row r="21100" spans="1:13">
      <c r="A21100" s="1" t="s">
        <v>23117</v>
      </c>
      <c r="B21100">
        <v>6.5399001180644102E-8</v>
      </c>
      <c r="C21100" s="1">
        <v>8.3145556469836105E-7</v>
      </c>
      <c r="D21100">
        <v>1</v>
      </c>
      <c r="E21100">
        <v>1</v>
      </c>
      <c r="F21100">
        <v>1</v>
      </c>
      <c r="G21100">
        <v>1</v>
      </c>
      <c r="H21100">
        <v>0.77142857142857102</v>
      </c>
      <c r="I21100">
        <v>0.98648648648648651</v>
      </c>
      <c r="J21100" s="1">
        <v>1</v>
      </c>
      <c r="K21100" t="s">
        <v>23243</v>
      </c>
      <c r="L21100" t="s">
        <v>65444</v>
      </c>
      <c r="M21100" t="s">
        <v>65445</v>
      </c>
    </row>
    <row r="21101" spans="1:13">
      <c r="A21101" s="1" t="s">
        <v>23118</v>
      </c>
      <c r="B21101">
        <v>2.6755545600425301E-6</v>
      </c>
      <c r="C21101" s="1">
        <v>5.9255226563476099E-7</v>
      </c>
      <c r="D21101">
        <v>0</v>
      </c>
      <c r="E21101">
        <v>2.8409090909090901E-2</v>
      </c>
      <c r="F21101">
        <v>1.12781954887218E-2</v>
      </c>
      <c r="G21101">
        <v>0</v>
      </c>
      <c r="H21101">
        <v>0</v>
      </c>
      <c r="I21101">
        <v>4.1666666666666699E-2</v>
      </c>
      <c r="J21101" s="1">
        <v>0</v>
      </c>
      <c r="K21101" t="s">
        <v>23241</v>
      </c>
      <c r="L21101" t="s">
        <v>65446</v>
      </c>
      <c r="M21101" t="s">
        <v>65447</v>
      </c>
    </row>
    <row r="21102" spans="1:13">
      <c r="A21102" s="1" t="s">
        <v>23119</v>
      </c>
      <c r="B21102">
        <v>4.0284449306396001E-6</v>
      </c>
      <c r="C21102" s="1">
        <v>1.8060166754748499E-7</v>
      </c>
      <c r="D21102">
        <v>1</v>
      </c>
      <c r="E21102">
        <v>0.94927536231884102</v>
      </c>
      <c r="F21102">
        <v>1</v>
      </c>
      <c r="G21102">
        <v>1</v>
      </c>
      <c r="H21102">
        <v>1</v>
      </c>
      <c r="I21102">
        <v>1</v>
      </c>
      <c r="J21102" s="1">
        <v>1</v>
      </c>
      <c r="K21102" t="s">
        <v>23242</v>
      </c>
      <c r="L21102" t="s">
        <v>65448</v>
      </c>
      <c r="M21102" t="s">
        <v>65449</v>
      </c>
    </row>
    <row r="21103" spans="1:13">
      <c r="A21103" s="1" t="s">
        <v>23120</v>
      </c>
      <c r="B21103">
        <v>9.9904143610132898E-5</v>
      </c>
      <c r="C21103" s="1">
        <v>1.3929144993419599E-6</v>
      </c>
      <c r="D21103">
        <v>0.140625</v>
      </c>
      <c r="E21103">
        <v>1.0638297872340399E-2</v>
      </c>
      <c r="F21103">
        <v>3.0769230769230799E-2</v>
      </c>
      <c r="G21103">
        <v>0.125</v>
      </c>
      <c r="H21103">
        <v>1.85185185185185E-2</v>
      </c>
      <c r="I21103">
        <v>0.132743362831858</v>
      </c>
      <c r="J21103" s="1">
        <v>0.86363636363636398</v>
      </c>
      <c r="K21103" t="s">
        <v>23241</v>
      </c>
      <c r="L21103" t="s">
        <v>65450</v>
      </c>
      <c r="M21103" t="s">
        <v>65451</v>
      </c>
    </row>
    <row r="21104" spans="1:13">
      <c r="A21104" s="1" t="s">
        <v>23121</v>
      </c>
      <c r="B21104">
        <v>1.25614887577846E-5</v>
      </c>
      <c r="C21104" s="1">
        <v>8.4931240610724704E-6</v>
      </c>
      <c r="D21104">
        <v>3.2258064516128997E-2</v>
      </c>
      <c r="E21104">
        <v>5.31914893617021E-3</v>
      </c>
      <c r="F21104">
        <v>7.9365079365079395E-3</v>
      </c>
      <c r="G21104">
        <v>8.6206896551724102E-3</v>
      </c>
      <c r="H21104">
        <v>0</v>
      </c>
      <c r="I21104">
        <v>1.2E-2</v>
      </c>
      <c r="J21104" s="1">
        <v>0</v>
      </c>
      <c r="K21104" t="s">
        <v>23238</v>
      </c>
      <c r="L21104" t="s">
        <v>65452</v>
      </c>
      <c r="M21104" t="s">
        <v>65453</v>
      </c>
    </row>
    <row r="21105" spans="1:13">
      <c r="A21105" s="1" t="s">
        <v>23122</v>
      </c>
      <c r="B21105">
        <v>2.3153433977870499E-5</v>
      </c>
      <c r="C21105" s="1">
        <v>5.5347835293748297E-6</v>
      </c>
      <c r="D21105">
        <v>0.12962962962963001</v>
      </c>
      <c r="E21105">
        <v>0</v>
      </c>
      <c r="F21105">
        <v>4.3956043956044001E-2</v>
      </c>
      <c r="G21105">
        <v>0</v>
      </c>
      <c r="H21105">
        <v>0</v>
      </c>
      <c r="I21105">
        <v>2.2388059701492501E-2</v>
      </c>
      <c r="J21105" s="1">
        <v>0</v>
      </c>
      <c r="K21105" t="s">
        <v>23239</v>
      </c>
      <c r="L21105" t="s">
        <v>65454</v>
      </c>
      <c r="M21105" t="s">
        <v>65455</v>
      </c>
    </row>
    <row r="21106" spans="1:13">
      <c r="A21106" s="1" t="s">
        <v>23123</v>
      </c>
      <c r="B21106">
        <v>1.6504450771014201E-7</v>
      </c>
      <c r="C21106" s="1">
        <v>2.6483619526758802E-6</v>
      </c>
      <c r="D21106">
        <v>0.97619047619047616</v>
      </c>
      <c r="E21106">
        <v>0.96739130434782605</v>
      </c>
      <c r="F21106">
        <v>0.97826086956521741</v>
      </c>
      <c r="G21106">
        <v>1</v>
      </c>
      <c r="H21106">
        <v>0.98550724637681164</v>
      </c>
      <c r="I21106">
        <v>0.97826086956521741</v>
      </c>
      <c r="J21106" s="1">
        <v>0.95</v>
      </c>
      <c r="K21106" t="s">
        <v>23244</v>
      </c>
      <c r="L21106" t="s">
        <v>65456</v>
      </c>
      <c r="M21106" t="s">
        <v>65457</v>
      </c>
    </row>
    <row r="21107" spans="1:13">
      <c r="A21107" s="1" t="s">
        <v>23124</v>
      </c>
      <c r="B21107">
        <v>3.8439810304130803E-5</v>
      </c>
      <c r="C21107" s="1">
        <v>2.8782133845838798E-6</v>
      </c>
      <c r="D21107">
        <v>0</v>
      </c>
      <c r="E21107">
        <v>0.14374999999999999</v>
      </c>
      <c r="F21107">
        <v>7.6923076923076901E-3</v>
      </c>
      <c r="G21107">
        <v>0</v>
      </c>
      <c r="H21107">
        <v>0</v>
      </c>
      <c r="I21107">
        <v>0</v>
      </c>
      <c r="J21107" s="1">
        <v>0</v>
      </c>
      <c r="K21107" t="s">
        <v>23237</v>
      </c>
      <c r="L21107" t="s">
        <v>65458</v>
      </c>
      <c r="M21107" t="s">
        <v>65459</v>
      </c>
    </row>
    <row r="21108" spans="1:13">
      <c r="A21108" s="1" t="s">
        <v>23125</v>
      </c>
      <c r="B21108">
        <v>1.57154261354244E-4</v>
      </c>
      <c r="C21108" s="1">
        <v>6.4928006805810898E-7</v>
      </c>
      <c r="D21108">
        <v>1</v>
      </c>
      <c r="E21108">
        <v>0.65671641791044799</v>
      </c>
      <c r="F21108">
        <v>0.99147727272727304</v>
      </c>
      <c r="G21108">
        <v>1</v>
      </c>
      <c r="H21108">
        <v>1</v>
      </c>
      <c r="I21108">
        <v>1</v>
      </c>
      <c r="J21108" s="1">
        <v>1</v>
      </c>
      <c r="K21108" t="s">
        <v>23238</v>
      </c>
      <c r="L21108" t="s">
        <v>65460</v>
      </c>
      <c r="M21108" t="s">
        <v>65461</v>
      </c>
    </row>
    <row r="21109" spans="1:13">
      <c r="A21109" s="1" t="s">
        <v>23126</v>
      </c>
      <c r="B21109">
        <v>5.1438281310179199E-7</v>
      </c>
      <c r="C21109" s="1">
        <v>2.1696413991736099E-6</v>
      </c>
      <c r="D21109">
        <v>0</v>
      </c>
      <c r="E21109">
        <v>0</v>
      </c>
      <c r="F21109">
        <v>4.2857142857142899E-2</v>
      </c>
      <c r="G21109">
        <v>0.03</v>
      </c>
      <c r="H21109">
        <v>1.0752688172042999E-2</v>
      </c>
      <c r="I21109">
        <v>0</v>
      </c>
      <c r="J21109" s="1">
        <v>0</v>
      </c>
      <c r="K21109" t="s">
        <v>23241</v>
      </c>
      <c r="L21109" t="s">
        <v>65462</v>
      </c>
      <c r="M21109" t="s">
        <v>65463</v>
      </c>
    </row>
    <row r="21110" spans="1:13">
      <c r="A21110" s="1" t="s">
        <v>23127</v>
      </c>
      <c r="B21110">
        <v>4.0214791625409401E-5</v>
      </c>
      <c r="C21110" s="1">
        <v>4.3846038836235497E-5</v>
      </c>
      <c r="D21110">
        <v>8.6206896551724102E-2</v>
      </c>
      <c r="E21110">
        <v>5.8139534883720903E-3</v>
      </c>
      <c r="F21110">
        <v>1.2396694214876E-2</v>
      </c>
      <c r="G21110">
        <v>0.45714285714285702</v>
      </c>
      <c r="H21110">
        <v>0.25694444444444398</v>
      </c>
      <c r="I21110">
        <v>0.22131147540983601</v>
      </c>
      <c r="J21110" s="1" t="s">
        <v>23229</v>
      </c>
      <c r="K21110" t="s">
        <v>23241</v>
      </c>
      <c r="L21110" t="s">
        <v>65464</v>
      </c>
      <c r="M21110" t="s">
        <v>65465</v>
      </c>
    </row>
    <row r="21111" spans="1:13">
      <c r="A21111" s="1" t="s">
        <v>23128</v>
      </c>
      <c r="B21111">
        <v>3.9738273923527903E-6</v>
      </c>
      <c r="C21111" s="1">
        <v>8.42961709756545E-8</v>
      </c>
      <c r="D21111">
        <v>0.80555555555555602</v>
      </c>
      <c r="E21111">
        <v>0.97560975609756095</v>
      </c>
      <c r="F21111">
        <v>1</v>
      </c>
      <c r="G21111">
        <v>1</v>
      </c>
      <c r="H21111">
        <v>1</v>
      </c>
      <c r="I21111">
        <v>1</v>
      </c>
      <c r="J21111" s="1" t="s">
        <v>23229</v>
      </c>
      <c r="K21111" t="s">
        <v>23242</v>
      </c>
      <c r="L21111" t="s">
        <v>65466</v>
      </c>
      <c r="M21111" t="s">
        <v>65467</v>
      </c>
    </row>
    <row r="21112" spans="1:13">
      <c r="A21112" s="1" t="s">
        <v>23129</v>
      </c>
      <c r="B21112">
        <v>5.3620351923909398E-6</v>
      </c>
      <c r="C21112" s="1">
        <v>3.7029789011764598E-6</v>
      </c>
      <c r="D21112">
        <v>0.3125</v>
      </c>
      <c r="E21112">
        <v>7.2289156626505993E-2</v>
      </c>
      <c r="F21112">
        <v>0.14765100671140899</v>
      </c>
      <c r="G21112">
        <v>6.25E-2</v>
      </c>
      <c r="H21112">
        <v>1.4492753623188401E-2</v>
      </c>
      <c r="I21112">
        <v>0.155555555555556</v>
      </c>
      <c r="J21112" s="1">
        <v>0</v>
      </c>
      <c r="K21112" t="s">
        <v>23240</v>
      </c>
      <c r="L21112" t="s">
        <v>65468</v>
      </c>
      <c r="M21112" t="s">
        <v>65469</v>
      </c>
    </row>
    <row r="21113" spans="1:13">
      <c r="A21113" s="1" t="s">
        <v>23130</v>
      </c>
      <c r="B21113">
        <v>8.4954986333087498E-5</v>
      </c>
      <c r="C21113" s="1">
        <v>1.32455078560583E-6</v>
      </c>
      <c r="D21113">
        <v>1</v>
      </c>
      <c r="E21113">
        <v>0.74418604651162801</v>
      </c>
      <c r="F21113">
        <v>1</v>
      </c>
      <c r="G21113">
        <v>0.97916666666666696</v>
      </c>
      <c r="H21113">
        <v>0.99444444444444402</v>
      </c>
      <c r="I21113">
        <v>1</v>
      </c>
      <c r="J21113" s="1">
        <v>1</v>
      </c>
      <c r="K21113" t="s">
        <v>23241</v>
      </c>
      <c r="L21113" t="s">
        <v>65470</v>
      </c>
      <c r="M21113" t="s">
        <v>65471</v>
      </c>
    </row>
    <row r="21114" spans="1:13">
      <c r="A21114" s="1" t="s">
        <v>23131</v>
      </c>
      <c r="B21114">
        <v>3.2506898454495798E-7</v>
      </c>
      <c r="C21114" s="1">
        <v>4.0413358292487902E-8</v>
      </c>
      <c r="D21114">
        <v>0.828125</v>
      </c>
      <c r="E21114">
        <v>0.91578947368421004</v>
      </c>
      <c r="F21114">
        <v>1</v>
      </c>
      <c r="G21114">
        <v>1</v>
      </c>
      <c r="H21114">
        <v>0.99549549549549599</v>
      </c>
      <c r="I21114">
        <v>0.98095238095238102</v>
      </c>
      <c r="J21114" s="1">
        <v>1</v>
      </c>
      <c r="K21114" t="s">
        <v>23239</v>
      </c>
      <c r="L21114" t="s">
        <v>65472</v>
      </c>
      <c r="M21114" t="s">
        <v>65473</v>
      </c>
    </row>
    <row r="21115" spans="1:13">
      <c r="A21115" s="1" t="s">
        <v>23132</v>
      </c>
      <c r="B21115">
        <v>2.49317472748527E-5</v>
      </c>
      <c r="C21115" s="1">
        <v>7.0376587760620005E-5</v>
      </c>
      <c r="D21115">
        <v>0.23913043478260901</v>
      </c>
      <c r="E21115">
        <v>0.71428571428571397</v>
      </c>
      <c r="F21115">
        <v>8.0952380952380998E-2</v>
      </c>
      <c r="G21115">
        <v>7.69230769230769E-2</v>
      </c>
      <c r="H21115">
        <v>1.6666666666666701E-2</v>
      </c>
      <c r="I21115">
        <v>0</v>
      </c>
      <c r="J21115" s="1">
        <v>1</v>
      </c>
      <c r="K21115" t="s">
        <v>23238</v>
      </c>
      <c r="L21115" t="s">
        <v>65474</v>
      </c>
      <c r="M21115" t="s">
        <v>65475</v>
      </c>
    </row>
    <row r="21116" spans="1:13">
      <c r="A21116" s="1" t="s">
        <v>23133</v>
      </c>
      <c r="B21116">
        <v>3.1235061451598301E-5</v>
      </c>
      <c r="C21116" s="1">
        <v>5.4133286707676801E-8</v>
      </c>
      <c r="D21116">
        <v>0.45652173913043498</v>
      </c>
      <c r="E21116">
        <v>0.57291666666666696</v>
      </c>
      <c r="F21116">
        <v>2.0161290322580599E-2</v>
      </c>
      <c r="G21116">
        <v>0</v>
      </c>
      <c r="H21116">
        <v>6.9444444444444397E-3</v>
      </c>
      <c r="I21116">
        <v>5.2631578947368397E-2</v>
      </c>
      <c r="J21116" s="1">
        <v>0</v>
      </c>
      <c r="K21116" t="s">
        <v>23241</v>
      </c>
      <c r="L21116" t="s">
        <v>65476</v>
      </c>
      <c r="M21116" t="s">
        <v>65477</v>
      </c>
    </row>
    <row r="21117" spans="1:13">
      <c r="A21117" s="1" t="s">
        <v>23134</v>
      </c>
      <c r="B21117">
        <v>4.5223019722018498E-8</v>
      </c>
      <c r="C21117" s="1">
        <v>3.0103531416808E-10</v>
      </c>
      <c r="D21117">
        <v>0</v>
      </c>
      <c r="E21117">
        <v>6.4935064935064896E-3</v>
      </c>
      <c r="F21117">
        <v>0</v>
      </c>
      <c r="G21117">
        <v>0</v>
      </c>
      <c r="H21117">
        <v>0</v>
      </c>
      <c r="I21117">
        <v>0</v>
      </c>
      <c r="J21117" s="1">
        <v>0</v>
      </c>
      <c r="K21117" t="s">
        <v>23238</v>
      </c>
      <c r="L21117" t="s">
        <v>65478</v>
      </c>
      <c r="M21117" t="s">
        <v>65479</v>
      </c>
    </row>
    <row r="21118" spans="1:13">
      <c r="A21118" s="1" t="s">
        <v>23135</v>
      </c>
      <c r="B21118">
        <v>4.6971737251843797E-5</v>
      </c>
      <c r="C21118" s="1">
        <v>9.4076996488791397E-5</v>
      </c>
      <c r="D21118">
        <v>8.3333333333333301E-2</v>
      </c>
      <c r="E21118">
        <v>0</v>
      </c>
      <c r="F21118">
        <v>0</v>
      </c>
      <c r="G21118">
        <v>0.57692307692307698</v>
      </c>
      <c r="H21118">
        <v>9.2592592592592605E-3</v>
      </c>
      <c r="I21118">
        <v>0.41346153846153799</v>
      </c>
      <c r="J21118" s="1" t="s">
        <v>23229</v>
      </c>
      <c r="K21118" t="s">
        <v>23237</v>
      </c>
      <c r="L21118" t="s">
        <v>65480</v>
      </c>
      <c r="M21118" t="s">
        <v>65481</v>
      </c>
    </row>
    <row r="21119" spans="1:13">
      <c r="A21119" s="1" t="s">
        <v>23136</v>
      </c>
      <c r="B21119">
        <v>7.7902866575736295E-9</v>
      </c>
      <c r="C21119" s="1">
        <v>2.83864743449934E-7</v>
      </c>
      <c r="D21119">
        <v>0</v>
      </c>
      <c r="E21119">
        <v>0</v>
      </c>
      <c r="F21119">
        <v>0</v>
      </c>
      <c r="G21119">
        <v>0.1875</v>
      </c>
      <c r="H21119">
        <v>2.1428571428571401E-2</v>
      </c>
      <c r="I21119">
        <v>0.104651162790698</v>
      </c>
      <c r="J21119" s="1">
        <v>0.55555555555555602</v>
      </c>
      <c r="K21119" t="s">
        <v>23241</v>
      </c>
      <c r="L21119" t="s">
        <v>65482</v>
      </c>
      <c r="M21119" t="s">
        <v>65483</v>
      </c>
    </row>
    <row r="21120" spans="1:13">
      <c r="A21120" s="1" t="s">
        <v>23137</v>
      </c>
      <c r="B21120">
        <v>7.3125810310135097E-6</v>
      </c>
      <c r="C21120" s="1">
        <v>7.1242702076165601E-6</v>
      </c>
      <c r="D21120">
        <v>1</v>
      </c>
      <c r="E21120">
        <v>1</v>
      </c>
      <c r="F21120">
        <v>0.96685082872928196</v>
      </c>
      <c r="G21120">
        <v>1</v>
      </c>
      <c r="H21120">
        <v>1</v>
      </c>
      <c r="I21120">
        <v>1</v>
      </c>
      <c r="J21120" s="1">
        <v>1</v>
      </c>
      <c r="K21120" t="s">
        <v>23238</v>
      </c>
      <c r="L21120" t="s">
        <v>65484</v>
      </c>
      <c r="M21120" t="s">
        <v>65485</v>
      </c>
    </row>
    <row r="21121" spans="1:13">
      <c r="A21121" s="1" t="s">
        <v>23138</v>
      </c>
      <c r="B21121">
        <v>1.39559651189552E-4</v>
      </c>
      <c r="C21121" s="1">
        <v>5.2807812112350605E-4</v>
      </c>
      <c r="D21121">
        <v>0.64285714285714302</v>
      </c>
      <c r="E21121">
        <v>0.86363636363636398</v>
      </c>
      <c r="F21121">
        <v>0.59826589595375701</v>
      </c>
      <c r="G21121">
        <v>0.969387755102041</v>
      </c>
      <c r="H21121">
        <v>0.72897196261682196</v>
      </c>
      <c r="I21121">
        <v>0.98584905660377398</v>
      </c>
      <c r="J21121" s="1">
        <v>1</v>
      </c>
      <c r="K21121" t="s">
        <v>23241</v>
      </c>
      <c r="L21121" t="s">
        <v>65486</v>
      </c>
      <c r="M21121" t="s">
        <v>65487</v>
      </c>
    </row>
    <row r="21122" spans="1:13">
      <c r="A21122" s="1" t="s">
        <v>23139</v>
      </c>
      <c r="B21122">
        <v>9.3511559279254696E-5</v>
      </c>
      <c r="C21122" s="1">
        <v>1.5602801609817001E-7</v>
      </c>
      <c r="D21122">
        <v>0.115384615384615</v>
      </c>
      <c r="E21122">
        <v>0.43589743589743601</v>
      </c>
      <c r="F21122">
        <v>0</v>
      </c>
      <c r="G21122">
        <v>8.9285714285714302E-2</v>
      </c>
      <c r="H21122">
        <v>4.0540540540540501E-2</v>
      </c>
      <c r="I21122">
        <v>0</v>
      </c>
      <c r="J21122" s="1">
        <v>0</v>
      </c>
      <c r="K21122" t="s">
        <v>23242</v>
      </c>
      <c r="L21122" t="s">
        <v>65488</v>
      </c>
      <c r="M21122" t="s">
        <v>65489</v>
      </c>
    </row>
    <row r="21123" spans="1:13">
      <c r="A21123" s="1" t="s">
        <v>23140</v>
      </c>
      <c r="B21123">
        <v>3.1537777636145102E-8</v>
      </c>
      <c r="C21123" s="1">
        <v>5.6058619263749699E-5</v>
      </c>
      <c r="D21123">
        <v>1</v>
      </c>
      <c r="E21123">
        <v>1</v>
      </c>
      <c r="F21123">
        <v>1</v>
      </c>
      <c r="G21123">
        <v>0.76470588235294101</v>
      </c>
      <c r="H21123">
        <v>0.93333333333333302</v>
      </c>
      <c r="I21123">
        <v>0.81081081081081097</v>
      </c>
      <c r="J21123" s="1">
        <v>1</v>
      </c>
      <c r="K21123" t="s">
        <v>23241</v>
      </c>
      <c r="L21123" t="s">
        <v>65490</v>
      </c>
      <c r="M21123" t="s">
        <v>65491</v>
      </c>
    </row>
    <row r="21124" spans="1:13">
      <c r="A21124" s="1" t="s">
        <v>23141</v>
      </c>
      <c r="B21124">
        <v>1.6612627041719599E-4</v>
      </c>
      <c r="C21124" s="1">
        <v>1.7945461171173501E-4</v>
      </c>
      <c r="D21124">
        <v>0.96875</v>
      </c>
      <c r="E21124">
        <v>1</v>
      </c>
      <c r="F21124">
        <v>0.72368421052631604</v>
      </c>
      <c r="G21124">
        <v>0.84210526315789502</v>
      </c>
      <c r="H21124">
        <v>0.84615384615384603</v>
      </c>
      <c r="I21124">
        <v>0.96739130434782605</v>
      </c>
      <c r="J21124" s="1">
        <v>0.95454545454545503</v>
      </c>
      <c r="K21124" t="s">
        <v>23240</v>
      </c>
      <c r="L21124" t="s">
        <v>65492</v>
      </c>
      <c r="M21124" t="s">
        <v>65493</v>
      </c>
    </row>
    <row r="21125" spans="1:13">
      <c r="A21125" s="1" t="s">
        <v>23142</v>
      </c>
      <c r="B21125">
        <v>1.1958148827766E-5</v>
      </c>
      <c r="C21125" s="1">
        <v>1.9356179367165801E-6</v>
      </c>
      <c r="D21125">
        <v>0.1875</v>
      </c>
      <c r="E21125">
        <v>0</v>
      </c>
      <c r="F21125">
        <v>1.85185185185185E-2</v>
      </c>
      <c r="G21125">
        <v>0.46428571428571402</v>
      </c>
      <c r="H21125">
        <v>8.4158415841584205E-2</v>
      </c>
      <c r="I21125">
        <v>8.3333333333333301E-2</v>
      </c>
      <c r="J21125" s="1">
        <v>0</v>
      </c>
      <c r="K21125" t="s">
        <v>23242</v>
      </c>
      <c r="L21125" t="s">
        <v>65494</v>
      </c>
      <c r="M21125" t="s">
        <v>65495</v>
      </c>
    </row>
    <row r="21126" spans="1:13">
      <c r="A21126" s="1" t="s">
        <v>23143</v>
      </c>
      <c r="B21126">
        <v>2.4066308393383601E-6</v>
      </c>
      <c r="C21126" s="1">
        <v>3.4480227320982402E-4</v>
      </c>
      <c r="D21126">
        <v>7.8125E-2</v>
      </c>
      <c r="E21126">
        <v>0</v>
      </c>
      <c r="F21126">
        <v>9.3406593406593394E-2</v>
      </c>
      <c r="G21126">
        <v>0.45</v>
      </c>
      <c r="H21126">
        <v>0.31720430107526898</v>
      </c>
      <c r="I21126">
        <v>0.23529411764705899</v>
      </c>
      <c r="J21126" s="1">
        <v>1</v>
      </c>
      <c r="K21126" t="s">
        <v>23237</v>
      </c>
      <c r="L21126" t="s">
        <v>65496</v>
      </c>
      <c r="M21126" t="s">
        <v>65497</v>
      </c>
    </row>
    <row r="21127" spans="1:13">
      <c r="A21127" s="1" t="s">
        <v>23144</v>
      </c>
      <c r="B21127">
        <v>2.8517951375512299E-7</v>
      </c>
      <c r="C21127" s="1">
        <v>4.3662012113431902E-9</v>
      </c>
      <c r="D21127">
        <v>1.5625E-2</v>
      </c>
      <c r="E21127">
        <v>0</v>
      </c>
      <c r="F21127">
        <v>2.6455026455026501E-3</v>
      </c>
      <c r="G21127">
        <v>0</v>
      </c>
      <c r="H21127">
        <v>0</v>
      </c>
      <c r="I21127">
        <v>0</v>
      </c>
      <c r="J21127" s="1">
        <v>0</v>
      </c>
      <c r="K21127" t="s">
        <v>23241</v>
      </c>
      <c r="L21127" t="s">
        <v>65498</v>
      </c>
      <c r="M21127" t="s">
        <v>65499</v>
      </c>
    </row>
    <row r="21128" spans="1:13">
      <c r="A21128" s="1" t="s">
        <v>23145</v>
      </c>
      <c r="B21128">
        <v>3.0081759693078599E-5</v>
      </c>
      <c r="C21128" s="1">
        <v>1.6300826196690001E-9</v>
      </c>
      <c r="D21128">
        <v>0.84482758620689702</v>
      </c>
      <c r="E21128">
        <v>0.90909090909090895</v>
      </c>
      <c r="F21128">
        <v>0.71982758620689702</v>
      </c>
      <c r="G21128">
        <v>1</v>
      </c>
      <c r="H21128">
        <v>0.93965517241379304</v>
      </c>
      <c r="I21128">
        <v>0.8125</v>
      </c>
      <c r="J21128" s="1" t="s">
        <v>23229</v>
      </c>
      <c r="K21128" t="s">
        <v>23241</v>
      </c>
      <c r="L21128" t="s">
        <v>65500</v>
      </c>
      <c r="M21128" t="s">
        <v>65501</v>
      </c>
    </row>
    <row r="21129" spans="1:13">
      <c r="A21129" s="1" t="s">
        <v>23146</v>
      </c>
      <c r="B21129">
        <v>1.78230200121292E-5</v>
      </c>
      <c r="C21129" s="1">
        <v>2.2580271754281801E-6</v>
      </c>
      <c r="D21129">
        <v>1</v>
      </c>
      <c r="E21129">
        <v>1</v>
      </c>
      <c r="F21129">
        <v>0.97179487179487201</v>
      </c>
      <c r="G21129">
        <v>0.64912280701754399</v>
      </c>
      <c r="H21129">
        <v>0.99122807017543901</v>
      </c>
      <c r="I21129">
        <v>0.91600000000000004</v>
      </c>
      <c r="J21129" s="1">
        <v>1</v>
      </c>
      <c r="K21129" t="s">
        <v>23238</v>
      </c>
      <c r="L21129" t="s">
        <v>65502</v>
      </c>
      <c r="M21129" t="s">
        <v>65503</v>
      </c>
    </row>
    <row r="21130" spans="1:13">
      <c r="A21130" s="1" t="s">
        <v>23147</v>
      </c>
      <c r="B21130">
        <v>1.0225592224795401E-4</v>
      </c>
      <c r="C21130" s="1">
        <v>1.06185226829117E-5</v>
      </c>
      <c r="D21130">
        <v>0.9375</v>
      </c>
      <c r="E21130">
        <v>0.681034482758621</v>
      </c>
      <c r="F21130">
        <v>1</v>
      </c>
      <c r="G21130">
        <v>0.96153846153846201</v>
      </c>
      <c r="H21130">
        <v>0.95212765957446799</v>
      </c>
      <c r="I21130">
        <v>0.852112676056338</v>
      </c>
      <c r="J21130" s="1">
        <v>1</v>
      </c>
      <c r="K21130" t="s">
        <v>23238</v>
      </c>
      <c r="L21130" t="s">
        <v>65504</v>
      </c>
      <c r="M21130" t="s">
        <v>65505</v>
      </c>
    </row>
    <row r="21131" spans="1:13">
      <c r="A21131" s="1" t="s">
        <v>23148</v>
      </c>
      <c r="B21131">
        <v>1.2374950769313799E-5</v>
      </c>
      <c r="C21131" s="1">
        <v>1.9129904505495201E-5</v>
      </c>
      <c r="D21131">
        <v>0.98387096774193505</v>
      </c>
      <c r="E21131">
        <v>1</v>
      </c>
      <c r="F21131">
        <v>1</v>
      </c>
      <c r="G21131">
        <v>0.99137931034482796</v>
      </c>
      <c r="H21131">
        <v>1</v>
      </c>
      <c r="I21131">
        <v>0.83739837398373995</v>
      </c>
      <c r="J21131" s="1">
        <v>1</v>
      </c>
      <c r="K21131" t="s">
        <v>23238</v>
      </c>
      <c r="L21131" t="s">
        <v>65506</v>
      </c>
      <c r="M21131" t="s">
        <v>65507</v>
      </c>
    </row>
    <row r="21132" spans="1:13">
      <c r="A21132" s="1" t="s">
        <v>23149</v>
      </c>
      <c r="B21132">
        <v>2.6816284004809E-6</v>
      </c>
      <c r="C21132" s="1">
        <v>1.50578543982714E-5</v>
      </c>
      <c r="D21132">
        <v>1</v>
      </c>
      <c r="E21132">
        <v>1</v>
      </c>
      <c r="F21132">
        <v>0.994871794871795</v>
      </c>
      <c r="G21132">
        <v>0.57894736842105299</v>
      </c>
      <c r="H21132">
        <v>0.97321428571428603</v>
      </c>
      <c r="I21132">
        <v>0.92735042735042705</v>
      </c>
      <c r="J21132" s="1">
        <v>0.90909090909090895</v>
      </c>
      <c r="K21132" t="s">
        <v>23240</v>
      </c>
      <c r="L21132" t="s">
        <v>65508</v>
      </c>
      <c r="M21132" t="s">
        <v>65509</v>
      </c>
    </row>
    <row r="21133" spans="1:13">
      <c r="A21133" s="1" t="s">
        <v>23150</v>
      </c>
      <c r="B21133">
        <v>5.0915923486411002E-5</v>
      </c>
      <c r="C21133" s="1">
        <v>9.6045548040230106E-5</v>
      </c>
      <c r="D21133">
        <v>0.15</v>
      </c>
      <c r="E21133">
        <v>3.7313432835820899E-2</v>
      </c>
      <c r="F21133">
        <v>0.13612565445026201</v>
      </c>
      <c r="G21133">
        <v>1.0416666666666701E-2</v>
      </c>
      <c r="H21133">
        <v>3.9603960396039598E-2</v>
      </c>
      <c r="I21133">
        <v>1.3333333333333299E-2</v>
      </c>
      <c r="J21133" s="1">
        <v>0</v>
      </c>
      <c r="K21133" t="s">
        <v>23238</v>
      </c>
      <c r="L21133" t="s">
        <v>65510</v>
      </c>
      <c r="M21133" t="s">
        <v>65511</v>
      </c>
    </row>
    <row r="21134" spans="1:13">
      <c r="A21134" s="1" t="s">
        <v>23151</v>
      </c>
      <c r="B21134">
        <v>1.0318774094682101E-6</v>
      </c>
      <c r="C21134" s="1">
        <v>2.4202344113234501E-7</v>
      </c>
      <c r="D21134">
        <v>0.96428571428571397</v>
      </c>
      <c r="E21134">
        <v>1</v>
      </c>
      <c r="F21134">
        <v>0.99324324324324298</v>
      </c>
      <c r="G21134">
        <v>1</v>
      </c>
      <c r="H21134">
        <v>1</v>
      </c>
      <c r="I21134">
        <v>0.876811594202899</v>
      </c>
      <c r="J21134" s="1">
        <v>1</v>
      </c>
      <c r="K21134" t="s">
        <v>23241</v>
      </c>
      <c r="L21134" t="s">
        <v>65512</v>
      </c>
      <c r="M21134" t="s">
        <v>65513</v>
      </c>
    </row>
    <row r="21135" spans="1:13">
      <c r="A21135" s="1" t="s">
        <v>23152</v>
      </c>
      <c r="B21135">
        <v>2.1576716108581899E-5</v>
      </c>
      <c r="C21135" s="1">
        <v>3.7228079348703697E-5</v>
      </c>
      <c r="D21135">
        <v>1</v>
      </c>
      <c r="E21135">
        <v>1</v>
      </c>
      <c r="F21135">
        <v>0.897260273972603</v>
      </c>
      <c r="G21135">
        <v>1</v>
      </c>
      <c r="H21135">
        <v>0.989247311827957</v>
      </c>
      <c r="I21135">
        <v>1</v>
      </c>
      <c r="J21135" s="1" t="s">
        <v>23229</v>
      </c>
      <c r="K21135" t="s">
        <v>23237</v>
      </c>
      <c r="L21135" t="s">
        <v>65514</v>
      </c>
      <c r="M21135" t="s">
        <v>65515</v>
      </c>
    </row>
    <row r="21136" spans="1:13">
      <c r="A21136" s="1" t="s">
        <v>23153</v>
      </c>
      <c r="B21136">
        <v>1.0346965176736699E-5</v>
      </c>
      <c r="C21136" s="1">
        <v>5.5420327364157998E-6</v>
      </c>
      <c r="D21136">
        <v>0.75</v>
      </c>
      <c r="E21136">
        <v>0.98314606741572996</v>
      </c>
      <c r="F21136">
        <v>0.96839080459770099</v>
      </c>
      <c r="G21136">
        <v>1</v>
      </c>
      <c r="H21136">
        <v>1</v>
      </c>
      <c r="I21136">
        <v>1</v>
      </c>
      <c r="J21136" s="1">
        <v>1</v>
      </c>
      <c r="K21136" t="s">
        <v>23241</v>
      </c>
      <c r="L21136" t="s">
        <v>65516</v>
      </c>
      <c r="M21136" t="s">
        <v>65517</v>
      </c>
    </row>
    <row r="21137" spans="1:13">
      <c r="A21137" s="1" t="s">
        <v>23154</v>
      </c>
      <c r="B21137">
        <v>3.2183960527953101E-5</v>
      </c>
      <c r="C21137" s="1">
        <v>3.8680012195203497E-4</v>
      </c>
      <c r="D21137">
        <v>0.12068965517241401</v>
      </c>
      <c r="E21137">
        <v>0.209677419354839</v>
      </c>
      <c r="F21137">
        <v>0.56460674157303403</v>
      </c>
      <c r="G21137">
        <v>0.107142857142857</v>
      </c>
      <c r="H21137">
        <v>0.39805825242718401</v>
      </c>
      <c r="I21137">
        <v>8.1250000000000003E-2</v>
      </c>
      <c r="J21137" s="1">
        <v>0.375</v>
      </c>
      <c r="K21137" t="s">
        <v>23241</v>
      </c>
      <c r="L21137" t="s">
        <v>65518</v>
      </c>
      <c r="M21137" t="s">
        <v>65519</v>
      </c>
    </row>
    <row r="21138" spans="1:13">
      <c r="A21138" s="1" t="s">
        <v>23155</v>
      </c>
      <c r="B21138">
        <v>6.9192650916126499E-9</v>
      </c>
      <c r="C21138" s="1">
        <v>2.69161107822751E-7</v>
      </c>
      <c r="D21138">
        <v>0.93333333333333302</v>
      </c>
      <c r="E21138">
        <v>1</v>
      </c>
      <c r="F21138">
        <v>0.86170212765957399</v>
      </c>
      <c r="G21138">
        <v>1</v>
      </c>
      <c r="H21138">
        <v>0.94736842105263197</v>
      </c>
      <c r="I21138">
        <v>0.95454545454545503</v>
      </c>
      <c r="J21138" s="1">
        <v>1</v>
      </c>
      <c r="K21138" t="s">
        <v>23241</v>
      </c>
      <c r="L21138" t="s">
        <v>65520</v>
      </c>
      <c r="M21138" t="s">
        <v>65521</v>
      </c>
    </row>
    <row r="21139" spans="1:13">
      <c r="A21139" s="1" t="s">
        <v>23156</v>
      </c>
      <c r="B21139">
        <v>6.82470185558214E-6</v>
      </c>
      <c r="C21139" s="1">
        <v>5.7738891572799102E-8</v>
      </c>
      <c r="D21139">
        <v>0.90384615384615397</v>
      </c>
      <c r="E21139">
        <v>1</v>
      </c>
      <c r="F21139">
        <v>0.992307692307692</v>
      </c>
      <c r="G21139">
        <v>1</v>
      </c>
      <c r="H21139">
        <v>1</v>
      </c>
      <c r="I21139">
        <v>1</v>
      </c>
      <c r="J21139" s="1">
        <v>1</v>
      </c>
      <c r="K21139" t="s">
        <v>23239</v>
      </c>
      <c r="L21139" t="s">
        <v>65522</v>
      </c>
      <c r="M21139" t="s">
        <v>65523</v>
      </c>
    </row>
    <row r="21140" spans="1:13">
      <c r="A21140" s="1" t="s">
        <v>23157</v>
      </c>
      <c r="B21140">
        <v>1.2738853228457599E-7</v>
      </c>
      <c r="C21140" s="1">
        <v>5.6274833802375401E-8</v>
      </c>
      <c r="D21140">
        <v>0</v>
      </c>
      <c r="E21140">
        <v>0</v>
      </c>
      <c r="F21140">
        <v>0</v>
      </c>
      <c r="G21140">
        <v>0</v>
      </c>
      <c r="H21140">
        <v>6.2500000000000003E-3</v>
      </c>
      <c r="I21140">
        <v>1.5151515151515201E-2</v>
      </c>
      <c r="J21140" s="1">
        <v>1</v>
      </c>
      <c r="K21140" t="s">
        <v>23241</v>
      </c>
      <c r="L21140" t="s">
        <v>65524</v>
      </c>
      <c r="M21140" t="s">
        <v>65525</v>
      </c>
    </row>
    <row r="21141" spans="1:13">
      <c r="A21141" s="1" t="s">
        <v>23158</v>
      </c>
      <c r="B21141">
        <v>0</v>
      </c>
      <c r="C21141" s="1">
        <v>0</v>
      </c>
      <c r="D21141">
        <v>1</v>
      </c>
      <c r="E21141">
        <v>1</v>
      </c>
      <c r="F21141">
        <v>1</v>
      </c>
      <c r="G21141">
        <v>1</v>
      </c>
      <c r="H21141">
        <v>1</v>
      </c>
      <c r="I21141">
        <v>1</v>
      </c>
      <c r="J21141" s="1">
        <v>0.81818181818181801</v>
      </c>
      <c r="K21141" t="s">
        <v>23238</v>
      </c>
      <c r="L21141" t="s">
        <v>65526</v>
      </c>
      <c r="M21141" t="s">
        <v>65527</v>
      </c>
    </row>
    <row r="21142" spans="1:13">
      <c r="A21142" s="1" t="s">
        <v>23159</v>
      </c>
      <c r="B21142">
        <v>3.4289333259545198E-4</v>
      </c>
      <c r="C21142" s="1">
        <v>2.0892178927030101E-4</v>
      </c>
      <c r="D21142">
        <v>0.63793103448275901</v>
      </c>
      <c r="E21142">
        <v>0.31410256410256399</v>
      </c>
      <c r="F21142">
        <v>0.83566433566433596</v>
      </c>
      <c r="G21142">
        <v>0.57142857142857095</v>
      </c>
      <c r="H21142">
        <v>0.67532467532467499</v>
      </c>
      <c r="I21142">
        <v>0.59166666666666701</v>
      </c>
      <c r="J21142" s="1">
        <v>0</v>
      </c>
      <c r="K21142" t="s">
        <v>23238</v>
      </c>
      <c r="L21142" t="s">
        <v>65528</v>
      </c>
      <c r="M21142" t="s">
        <v>65529</v>
      </c>
    </row>
    <row r="21143" spans="1:13">
      <c r="A21143" s="1" t="s">
        <v>23160</v>
      </c>
      <c r="B21143">
        <v>2.4684381420232202E-6</v>
      </c>
      <c r="C21143" s="1">
        <v>3.0426142951183898E-7</v>
      </c>
      <c r="D21143">
        <v>5.1724137931034503E-2</v>
      </c>
      <c r="E21143">
        <v>5.5555555555555601E-3</v>
      </c>
      <c r="F21143">
        <v>6.0975609756097598E-3</v>
      </c>
      <c r="G21143">
        <v>0</v>
      </c>
      <c r="H21143">
        <v>0</v>
      </c>
      <c r="I21143">
        <v>0</v>
      </c>
      <c r="J21143" s="1">
        <v>0</v>
      </c>
      <c r="K21143" t="s">
        <v>23237</v>
      </c>
      <c r="L21143" t="s">
        <v>65530</v>
      </c>
      <c r="M21143" t="s">
        <v>65531</v>
      </c>
    </row>
    <row r="21144" spans="1:13">
      <c r="A21144" s="1" t="s">
        <v>23161</v>
      </c>
      <c r="B21144">
        <v>4.1017499327130802E-7</v>
      </c>
      <c r="C21144" s="1">
        <v>5.4632669224521504E-6</v>
      </c>
      <c r="D21144">
        <v>0.31481481481481499</v>
      </c>
      <c r="E21144">
        <v>0.63333333333333297</v>
      </c>
      <c r="F21144">
        <v>4.6511627906976702E-2</v>
      </c>
      <c r="G21144">
        <v>9.2105263157894704E-2</v>
      </c>
      <c r="H21144">
        <v>8.5365853658536606E-2</v>
      </c>
      <c r="I21144">
        <v>9.4339622641509399E-2</v>
      </c>
      <c r="J21144" s="1" t="s">
        <v>23229</v>
      </c>
      <c r="K21144" t="s">
        <v>23240</v>
      </c>
      <c r="L21144" t="s">
        <v>65532</v>
      </c>
      <c r="M21144" t="s">
        <v>65533</v>
      </c>
    </row>
    <row r="21145" spans="1:13">
      <c r="A21145" s="1" t="s">
        <v>23162</v>
      </c>
      <c r="B21145">
        <v>2.8845043554779401E-5</v>
      </c>
      <c r="C21145" s="1">
        <v>6.7441631963111704E-5</v>
      </c>
      <c r="D21145">
        <v>0</v>
      </c>
      <c r="E21145">
        <v>0</v>
      </c>
      <c r="F21145">
        <v>2.8205128205128199E-2</v>
      </c>
      <c r="G21145">
        <v>0</v>
      </c>
      <c r="H21145">
        <v>0.11734693877551</v>
      </c>
      <c r="I21145">
        <v>1.6483516483516501E-2</v>
      </c>
      <c r="J21145" s="1" t="s">
        <v>23229</v>
      </c>
      <c r="K21145" t="s">
        <v>23242</v>
      </c>
      <c r="L21145" t="s">
        <v>65534</v>
      </c>
      <c r="M21145" t="s">
        <v>65535</v>
      </c>
    </row>
    <row r="21146" spans="1:13">
      <c r="A21146" s="1" t="s">
        <v>23163</v>
      </c>
      <c r="B21146">
        <v>2.4994338187101699E-4</v>
      </c>
      <c r="C21146" s="1">
        <v>6.5146329311283703E-5</v>
      </c>
      <c r="D21146">
        <v>0.9375</v>
      </c>
      <c r="E21146">
        <v>0.67894736842105297</v>
      </c>
      <c r="F21146">
        <v>0.97643979057591601</v>
      </c>
      <c r="G21146">
        <v>0.93902439024390205</v>
      </c>
      <c r="H21146">
        <v>0.97916666666666696</v>
      </c>
      <c r="I21146">
        <v>0.61111111111111105</v>
      </c>
      <c r="J21146" s="1">
        <v>0</v>
      </c>
      <c r="K21146" t="s">
        <v>23240</v>
      </c>
      <c r="L21146" t="s">
        <v>65536</v>
      </c>
      <c r="M21146" t="s">
        <v>65537</v>
      </c>
    </row>
    <row r="21147" spans="1:13">
      <c r="A21147" s="1" t="s">
        <v>23164</v>
      </c>
      <c r="B21147">
        <v>9.0815916747725005E-5</v>
      </c>
      <c r="C21147" s="1">
        <v>1.15243523558899E-4</v>
      </c>
      <c r="D21147">
        <v>0.41935483870967699</v>
      </c>
      <c r="E21147">
        <v>0.33522727272727298</v>
      </c>
      <c r="F21147">
        <v>7.8488372093023298E-2</v>
      </c>
      <c r="G21147">
        <v>0.134146341463415</v>
      </c>
      <c r="H21147">
        <v>0.315217391304348</v>
      </c>
      <c r="I21147">
        <v>0.27419354838709697</v>
      </c>
      <c r="J21147" s="1">
        <v>0</v>
      </c>
      <c r="K21147" t="s">
        <v>23241</v>
      </c>
      <c r="L21147" t="s">
        <v>65538</v>
      </c>
      <c r="M21147" t="s">
        <v>65539</v>
      </c>
    </row>
    <row r="21148" spans="1:13">
      <c r="A21148" s="1" t="s">
        <v>23165</v>
      </c>
      <c r="B21148">
        <v>1.4567681460457701E-4</v>
      </c>
      <c r="C21148" s="1">
        <v>1.1796692454285199E-6</v>
      </c>
      <c r="D21148">
        <v>0.565217391304348</v>
      </c>
      <c r="E21148">
        <v>1</v>
      </c>
      <c r="F21148">
        <v>1</v>
      </c>
      <c r="G21148">
        <v>1</v>
      </c>
      <c r="H21148">
        <v>1</v>
      </c>
      <c r="I21148">
        <v>1</v>
      </c>
      <c r="J21148" s="1">
        <v>1</v>
      </c>
      <c r="K21148" t="s">
        <v>23239</v>
      </c>
      <c r="L21148" t="s">
        <v>65540</v>
      </c>
      <c r="M21148" t="s">
        <v>65541</v>
      </c>
    </row>
    <row r="21149" spans="1:13">
      <c r="A21149" s="1" t="s">
        <v>23166</v>
      </c>
      <c r="B21149">
        <v>2.6809507351243698E-7</v>
      </c>
      <c r="C21149" s="1">
        <v>1.2733843683342999E-5</v>
      </c>
      <c r="D21149">
        <v>1</v>
      </c>
      <c r="E21149">
        <v>1</v>
      </c>
      <c r="F21149">
        <v>0.93014705882352944</v>
      </c>
      <c r="G21149">
        <v>1</v>
      </c>
      <c r="H21149">
        <v>0.77272727272727304</v>
      </c>
      <c r="I21149">
        <v>0.66176470588235303</v>
      </c>
      <c r="J21149" s="1" t="s">
        <v>23229</v>
      </c>
      <c r="K21149" t="s">
        <v>23244</v>
      </c>
      <c r="L21149" t="s">
        <v>65542</v>
      </c>
      <c r="M21149" t="s">
        <v>65543</v>
      </c>
    </row>
    <row r="21150" spans="1:13">
      <c r="A21150" s="1" t="s">
        <v>23167</v>
      </c>
      <c r="B21150">
        <v>1.64692007953449E-8</v>
      </c>
      <c r="C21150" s="1">
        <v>7.9160821810450298E-9</v>
      </c>
      <c r="D21150">
        <v>0</v>
      </c>
      <c r="E21150">
        <v>5.2083333333333296E-3</v>
      </c>
      <c r="F21150">
        <v>0</v>
      </c>
      <c r="G21150">
        <v>0.04</v>
      </c>
      <c r="H21150">
        <v>0</v>
      </c>
      <c r="I21150">
        <v>2.1978021978022001E-2</v>
      </c>
      <c r="J21150" s="1">
        <v>0</v>
      </c>
      <c r="K21150" t="s">
        <v>23239</v>
      </c>
      <c r="L21150" t="s">
        <v>65544</v>
      </c>
      <c r="M21150" t="s">
        <v>65545</v>
      </c>
    </row>
    <row r="21151" spans="1:13">
      <c r="A21151" s="1" t="s">
        <v>23168</v>
      </c>
      <c r="B21151">
        <v>5.1064536675663304E-6</v>
      </c>
      <c r="C21151" s="1">
        <v>2.9060228083784799E-5</v>
      </c>
      <c r="D21151">
        <v>0.546875</v>
      </c>
      <c r="E21151">
        <v>9.8901098901098897E-2</v>
      </c>
      <c r="F21151">
        <v>0.46216216216216199</v>
      </c>
      <c r="G21151">
        <v>0.38888888888888901</v>
      </c>
      <c r="H21151">
        <v>0.45833333333333298</v>
      </c>
      <c r="I21151">
        <v>0.35087719298245601</v>
      </c>
      <c r="J21151" s="1">
        <v>4.5454545454545497E-2</v>
      </c>
      <c r="K21151" t="s">
        <v>23241</v>
      </c>
      <c r="L21151" t="s">
        <v>65546</v>
      </c>
      <c r="M21151" t="s">
        <v>65547</v>
      </c>
    </row>
    <row r="21152" spans="1:13">
      <c r="A21152" s="1" t="s">
        <v>23169</v>
      </c>
      <c r="B21152">
        <v>4.5058232229314298E-8</v>
      </c>
      <c r="C21152" s="1">
        <v>3.03878209490252E-6</v>
      </c>
      <c r="D21152">
        <v>1</v>
      </c>
      <c r="E21152">
        <v>1</v>
      </c>
      <c r="F21152">
        <v>1</v>
      </c>
      <c r="G21152">
        <v>0.94827586206896597</v>
      </c>
      <c r="H21152">
        <v>1</v>
      </c>
      <c r="I21152">
        <v>0.94871794871794901</v>
      </c>
      <c r="J21152" s="1">
        <v>1</v>
      </c>
      <c r="K21152" t="s">
        <v>23241</v>
      </c>
      <c r="L21152" t="s">
        <v>65548</v>
      </c>
      <c r="M21152" t="s">
        <v>65549</v>
      </c>
    </row>
    <row r="21153" spans="1:13">
      <c r="A21153" s="1" t="s">
        <v>23170</v>
      </c>
      <c r="B21153">
        <v>3.6846459395127299E-5</v>
      </c>
      <c r="C21153" s="1">
        <v>2.2819929125463199E-5</v>
      </c>
      <c r="D21153">
        <v>0.125</v>
      </c>
      <c r="E21153">
        <v>0.13218390804597699</v>
      </c>
      <c r="F21153">
        <v>8.7431693989070997E-2</v>
      </c>
      <c r="G21153">
        <v>1.6666666666666701E-2</v>
      </c>
      <c r="H21153">
        <v>0.13095238095238099</v>
      </c>
      <c r="I21153">
        <v>6.25E-2</v>
      </c>
      <c r="J21153" s="1">
        <v>0</v>
      </c>
      <c r="K21153" t="s">
        <v>23241</v>
      </c>
      <c r="L21153" t="s">
        <v>65550</v>
      </c>
      <c r="M21153" t="s">
        <v>65551</v>
      </c>
    </row>
    <row r="21154" spans="1:13">
      <c r="A21154" s="1" t="s">
        <v>23171</v>
      </c>
      <c r="B21154">
        <v>1.4870505379982501E-6</v>
      </c>
      <c r="C21154" s="1">
        <v>1.8080947242490101E-7</v>
      </c>
      <c r="D21154">
        <v>0.98387096774193505</v>
      </c>
      <c r="E21154">
        <v>1</v>
      </c>
      <c r="F21154">
        <v>0.99734042553191504</v>
      </c>
      <c r="G21154">
        <v>0.93333333333333302</v>
      </c>
      <c r="H21154">
        <v>1</v>
      </c>
      <c r="I21154">
        <v>1</v>
      </c>
      <c r="J21154" s="1" t="s">
        <v>23229</v>
      </c>
      <c r="K21154" t="s">
        <v>23238</v>
      </c>
      <c r="L21154" t="s">
        <v>65552</v>
      </c>
      <c r="M21154" t="s">
        <v>65553</v>
      </c>
    </row>
    <row r="21155" spans="1:13">
      <c r="A21155" s="1" t="s">
        <v>23172</v>
      </c>
      <c r="B21155">
        <v>1.9747978229853901E-5</v>
      </c>
      <c r="C21155" s="1">
        <v>3.3257729141630798E-9</v>
      </c>
      <c r="D21155">
        <v>1.6666666666666701E-2</v>
      </c>
      <c r="E21155">
        <v>0.25</v>
      </c>
      <c r="F21155">
        <v>2.7173913043478299E-3</v>
      </c>
      <c r="G21155">
        <v>0</v>
      </c>
      <c r="H21155">
        <v>5.4347826086956503E-3</v>
      </c>
      <c r="I21155">
        <v>2.8846153846153799E-2</v>
      </c>
      <c r="J21155" s="1">
        <v>0</v>
      </c>
      <c r="K21155" t="s">
        <v>23238</v>
      </c>
      <c r="L21155" t="s">
        <v>65554</v>
      </c>
      <c r="M21155" t="s">
        <v>65555</v>
      </c>
    </row>
    <row r="21156" spans="1:13">
      <c r="A21156" s="1" t="s">
        <v>23173</v>
      </c>
      <c r="B21156">
        <v>2.0500352454229499E-8</v>
      </c>
      <c r="C21156" s="1">
        <v>2.6453551176659702E-10</v>
      </c>
      <c r="D21156">
        <v>1</v>
      </c>
      <c r="E21156">
        <v>0.99390243902439002</v>
      </c>
      <c r="F21156">
        <v>1</v>
      </c>
      <c r="G21156">
        <v>1</v>
      </c>
      <c r="H21156">
        <v>1</v>
      </c>
      <c r="I21156">
        <v>1</v>
      </c>
      <c r="J21156" s="1">
        <v>1</v>
      </c>
      <c r="K21156" t="s">
        <v>23239</v>
      </c>
      <c r="L21156" t="s">
        <v>65556</v>
      </c>
      <c r="M21156" t="s">
        <v>65557</v>
      </c>
    </row>
    <row r="21157" spans="1:13">
      <c r="A21157" s="1" t="s">
        <v>23174</v>
      </c>
      <c r="B21157">
        <v>7.5074714594113801E-5</v>
      </c>
      <c r="C21157" s="1">
        <v>3.1257917005333698E-4</v>
      </c>
      <c r="D21157">
        <v>3.2258064516128997E-2</v>
      </c>
      <c r="E21157">
        <v>2.9761904761904798E-2</v>
      </c>
      <c r="F21157">
        <v>0.18617021276595699</v>
      </c>
      <c r="G21157">
        <v>0.173913043478261</v>
      </c>
      <c r="H21157">
        <v>0.49484536082474201</v>
      </c>
      <c r="I21157">
        <v>0.24137931034482801</v>
      </c>
      <c r="J21157" s="1" t="s">
        <v>23229</v>
      </c>
      <c r="K21157" t="s">
        <v>23241</v>
      </c>
      <c r="L21157" t="s">
        <v>65558</v>
      </c>
      <c r="M21157" t="s">
        <v>65559</v>
      </c>
    </row>
    <row r="21158" spans="1:13">
      <c r="A21158" s="1" t="s">
        <v>23175</v>
      </c>
      <c r="B21158">
        <v>1.7212667636980199E-6</v>
      </c>
      <c r="C21158" s="1">
        <v>2.4976051818222199E-7</v>
      </c>
      <c r="D21158">
        <v>0</v>
      </c>
      <c r="E21158">
        <v>9.41176470588235E-2</v>
      </c>
      <c r="F21158">
        <v>0</v>
      </c>
      <c r="G21158">
        <v>0</v>
      </c>
      <c r="H21158">
        <v>0</v>
      </c>
      <c r="I21158">
        <v>0</v>
      </c>
      <c r="J21158" s="1">
        <v>0</v>
      </c>
      <c r="K21158" t="s">
        <v>23238</v>
      </c>
      <c r="L21158" t="s">
        <v>65560</v>
      </c>
      <c r="M21158" t="s">
        <v>65561</v>
      </c>
    </row>
    <row r="21159" spans="1:13">
      <c r="A21159" s="1" t="s">
        <v>23176</v>
      </c>
      <c r="B21159">
        <v>1.1083208543966599E-5</v>
      </c>
      <c r="C21159" s="1">
        <v>3.0950893986395502E-6</v>
      </c>
      <c r="D21159">
        <v>0.16</v>
      </c>
      <c r="E21159">
        <v>2.5000000000000001E-2</v>
      </c>
      <c r="F21159">
        <v>2.8901734104046198E-3</v>
      </c>
      <c r="G21159">
        <v>0.55128205128205099</v>
      </c>
      <c r="H21159">
        <v>6.0344827586206899E-2</v>
      </c>
      <c r="I21159">
        <v>0.16346153846153799</v>
      </c>
      <c r="J21159" s="1">
        <v>1</v>
      </c>
      <c r="K21159" t="s">
        <v>23238</v>
      </c>
      <c r="L21159" t="s">
        <v>65562</v>
      </c>
      <c r="M21159" t="s">
        <v>65563</v>
      </c>
    </row>
    <row r="21160" spans="1:13">
      <c r="A21160" s="1" t="s">
        <v>23177</v>
      </c>
      <c r="B21160">
        <v>4.8712937571403399E-4</v>
      </c>
      <c r="C21160" s="1">
        <v>5.7800121395651795E-4</v>
      </c>
      <c r="D21160">
        <v>0.54838709677419395</v>
      </c>
      <c r="E21160">
        <v>0.9263157894736842</v>
      </c>
      <c r="F21160">
        <v>0.18877551020408201</v>
      </c>
      <c r="G21160">
        <v>0</v>
      </c>
      <c r="H21160">
        <v>3.048780487804903E-2</v>
      </c>
      <c r="I21160">
        <v>5.7692307692308042E-2</v>
      </c>
      <c r="J21160" s="1">
        <v>4.545454545454497E-2</v>
      </c>
      <c r="K21160" t="s">
        <v>23244</v>
      </c>
      <c r="L21160" t="s">
        <v>65564</v>
      </c>
      <c r="M21160" t="s">
        <v>65565</v>
      </c>
    </row>
    <row r="21161" spans="1:13">
      <c r="A21161" s="1" t="s">
        <v>23178</v>
      </c>
      <c r="B21161">
        <v>1.75242251798706E-5</v>
      </c>
      <c r="C21161" s="1">
        <v>5.8963435049596301E-7</v>
      </c>
      <c r="D21161">
        <v>0</v>
      </c>
      <c r="E21161">
        <v>0</v>
      </c>
      <c r="F21161">
        <v>0</v>
      </c>
      <c r="G21161">
        <v>0.51923076923076905</v>
      </c>
      <c r="H21161">
        <v>3.3898305084745797E-2</v>
      </c>
      <c r="I21161">
        <v>0.22727272727272699</v>
      </c>
      <c r="J21161" s="1" t="s">
        <v>23229</v>
      </c>
      <c r="K21161" t="s">
        <v>23239</v>
      </c>
      <c r="L21161" t="s">
        <v>65566</v>
      </c>
      <c r="M21161" t="s">
        <v>65567</v>
      </c>
    </row>
    <row r="21162" spans="1:13">
      <c r="A21162" s="1" t="s">
        <v>23179</v>
      </c>
      <c r="B21162">
        <v>1.08309410781739E-7</v>
      </c>
      <c r="C21162" s="1">
        <v>5.8578120577617004E-7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0.987179487179487</v>
      </c>
      <c r="J21162" s="1" t="s">
        <v>23229</v>
      </c>
      <c r="K21162" t="s">
        <v>23237</v>
      </c>
      <c r="L21162" t="s">
        <v>65568</v>
      </c>
      <c r="M21162" t="s">
        <v>65569</v>
      </c>
    </row>
    <row r="21163" spans="1:13">
      <c r="A21163" s="1" t="s">
        <v>23180</v>
      </c>
      <c r="B21163">
        <v>2.3381784248824699E-4</v>
      </c>
      <c r="C21163" s="1">
        <v>3.2638514328532402E-5</v>
      </c>
      <c r="D21163">
        <v>0.33870967741935498</v>
      </c>
      <c r="E21163">
        <v>0.56818181818181801</v>
      </c>
      <c r="F21163">
        <v>0.300561797752809</v>
      </c>
      <c r="G21163">
        <v>0.29729729729729698</v>
      </c>
      <c r="H21163">
        <v>0.36458333333333298</v>
      </c>
      <c r="I21163">
        <v>0.26428571428571401</v>
      </c>
      <c r="J21163" s="1">
        <v>0</v>
      </c>
      <c r="K21163" t="s">
        <v>23238</v>
      </c>
      <c r="L21163" t="s">
        <v>65570</v>
      </c>
      <c r="M21163" t="s">
        <v>65571</v>
      </c>
    </row>
    <row r="21164" spans="1:13">
      <c r="A21164" s="1" t="s">
        <v>23181</v>
      </c>
      <c r="B21164">
        <v>6.5816354798540899E-6</v>
      </c>
      <c r="C21164" s="1">
        <v>2.8092027572650001E-6</v>
      </c>
      <c r="D21164">
        <v>0</v>
      </c>
      <c r="E21164">
        <v>5.6818181818181802E-3</v>
      </c>
      <c r="F21164">
        <v>4.9019607843137303E-2</v>
      </c>
      <c r="G21164">
        <v>0</v>
      </c>
      <c r="H21164">
        <v>0</v>
      </c>
      <c r="I21164">
        <v>0</v>
      </c>
      <c r="J21164" s="1">
        <v>0</v>
      </c>
      <c r="K21164" t="s">
        <v>23237</v>
      </c>
      <c r="L21164" t="s">
        <v>65572</v>
      </c>
      <c r="M21164" t="s">
        <v>65573</v>
      </c>
    </row>
    <row r="21165" spans="1:13">
      <c r="A21165" s="1" t="s">
        <v>23182</v>
      </c>
      <c r="B21165">
        <v>1.0595197175735699E-5</v>
      </c>
      <c r="C21165" s="1">
        <v>2.8360793956692901E-5</v>
      </c>
      <c r="D21165">
        <v>0</v>
      </c>
      <c r="E21165">
        <v>1.05263157894737E-2</v>
      </c>
      <c r="F21165">
        <v>0</v>
      </c>
      <c r="G21165">
        <v>0.65178571428571397</v>
      </c>
      <c r="H21165">
        <v>8.8495575221238902E-3</v>
      </c>
      <c r="I21165">
        <v>5.3278688524590202E-2</v>
      </c>
      <c r="J21165" s="1">
        <v>0</v>
      </c>
      <c r="K21165" t="s">
        <v>23241</v>
      </c>
      <c r="L21165" t="s">
        <v>65574</v>
      </c>
      <c r="M21165" t="s">
        <v>65575</v>
      </c>
    </row>
    <row r="21166" spans="1:13">
      <c r="A21166" s="1" t="s">
        <v>23183</v>
      </c>
      <c r="B21166">
        <v>5.6524756209884897E-6</v>
      </c>
      <c r="C21166" s="1">
        <v>2.19838649253463E-5</v>
      </c>
      <c r="D21166">
        <v>0</v>
      </c>
      <c r="E21166">
        <v>0</v>
      </c>
      <c r="F21166">
        <v>7.6502732240437202E-2</v>
      </c>
      <c r="G21166">
        <v>0</v>
      </c>
      <c r="H21166">
        <v>1.6304347826087001E-2</v>
      </c>
      <c r="I21166">
        <v>7.6923076923076901E-3</v>
      </c>
      <c r="J21166" s="1">
        <v>0</v>
      </c>
      <c r="K21166" t="s">
        <v>23238</v>
      </c>
      <c r="L21166" t="s">
        <v>65576</v>
      </c>
      <c r="M21166" t="s">
        <v>65577</v>
      </c>
    </row>
    <row r="21167" spans="1:13">
      <c r="A21167" s="1" t="s">
        <v>23184</v>
      </c>
      <c r="B21167">
        <v>1.18962580694692E-6</v>
      </c>
      <c r="C21167" s="1">
        <v>1.77383522086034E-6</v>
      </c>
      <c r="D21167">
        <v>0.98387096774193505</v>
      </c>
      <c r="E21167">
        <v>1</v>
      </c>
      <c r="F21167">
        <v>1</v>
      </c>
      <c r="G21167">
        <v>1</v>
      </c>
      <c r="H21167">
        <v>0.99523809523809503</v>
      </c>
      <c r="I21167">
        <v>0.96728971962616805</v>
      </c>
      <c r="J21167" s="1">
        <v>1</v>
      </c>
      <c r="K21167" t="s">
        <v>23239</v>
      </c>
      <c r="L21167" t="s">
        <v>65578</v>
      </c>
      <c r="M21167" t="s">
        <v>65579</v>
      </c>
    </row>
    <row r="21168" spans="1:13">
      <c r="A21168" s="1" t="s">
        <v>23185</v>
      </c>
      <c r="B21168">
        <v>7.7273439235826997E-4</v>
      </c>
      <c r="C21168" s="1">
        <v>1.84407078919343E-5</v>
      </c>
      <c r="D21168">
        <v>0.90909090909090895</v>
      </c>
      <c r="E21168">
        <v>0.34415584415584399</v>
      </c>
      <c r="F21168">
        <v>0.95</v>
      </c>
      <c r="G21168">
        <v>0.88636363636363602</v>
      </c>
      <c r="H21168">
        <v>0.772151898734177</v>
      </c>
      <c r="I21168">
        <v>1</v>
      </c>
      <c r="J21168" s="1">
        <v>1</v>
      </c>
      <c r="K21168" t="s">
        <v>23237</v>
      </c>
      <c r="L21168" t="s">
        <v>65580</v>
      </c>
      <c r="M21168" t="s">
        <v>65581</v>
      </c>
    </row>
    <row r="21169" spans="1:13">
      <c r="A21169" s="1" t="s">
        <v>23186</v>
      </c>
      <c r="B21169">
        <v>2.55826145512516E-4</v>
      </c>
      <c r="C21169" s="1">
        <v>5.1053903276163897E-6</v>
      </c>
      <c r="D21169">
        <v>0.953125</v>
      </c>
      <c r="E21169">
        <v>0.76344086021505397</v>
      </c>
      <c r="F21169">
        <v>0.99731182795698903</v>
      </c>
      <c r="G21169">
        <v>1</v>
      </c>
      <c r="H21169">
        <v>1</v>
      </c>
      <c r="I21169">
        <v>1</v>
      </c>
      <c r="J21169" s="1">
        <v>1</v>
      </c>
      <c r="K21169" t="s">
        <v>23238</v>
      </c>
      <c r="L21169" t="s">
        <v>65582</v>
      </c>
      <c r="M21169" t="s">
        <v>65583</v>
      </c>
    </row>
    <row r="21170" spans="1:13">
      <c r="A21170" s="1" t="s">
        <v>23187</v>
      </c>
      <c r="B21170">
        <v>1.51475002086912E-6</v>
      </c>
      <c r="C21170" s="1">
        <v>1.3894881943032E-5</v>
      </c>
      <c r="D21170">
        <v>0</v>
      </c>
      <c r="E21170">
        <v>0</v>
      </c>
      <c r="F21170">
        <v>0</v>
      </c>
      <c r="G21170">
        <v>0.66666666666666696</v>
      </c>
      <c r="H21170">
        <v>0</v>
      </c>
      <c r="I21170">
        <v>6.9444444444444406E-2</v>
      </c>
      <c r="J21170" s="1">
        <v>0</v>
      </c>
      <c r="K21170" t="s">
        <v>23238</v>
      </c>
      <c r="L21170" t="s">
        <v>65584</v>
      </c>
      <c r="M21170" t="s">
        <v>65585</v>
      </c>
    </row>
    <row r="21171" spans="1:13">
      <c r="A21171" s="1" t="s">
        <v>23188</v>
      </c>
      <c r="B21171">
        <v>2.2907983245030198E-6</v>
      </c>
      <c r="C21171" s="1">
        <v>4.4003951159001398E-6</v>
      </c>
      <c r="D21171">
        <v>0.134615384615385</v>
      </c>
      <c r="E21171">
        <v>0</v>
      </c>
      <c r="F21171">
        <v>0.221428571428571</v>
      </c>
      <c r="G21171">
        <v>0.11111111111111099</v>
      </c>
      <c r="H21171">
        <v>0.33088235294117602</v>
      </c>
      <c r="I21171">
        <v>0.107142857142857</v>
      </c>
      <c r="J21171" s="1">
        <v>0.11111111111111099</v>
      </c>
      <c r="K21171" t="s">
        <v>23241</v>
      </c>
      <c r="L21171" t="s">
        <v>65586</v>
      </c>
      <c r="M21171" t="s">
        <v>65587</v>
      </c>
    </row>
    <row r="21172" spans="1:13">
      <c r="A21172" s="1" t="s">
        <v>23189</v>
      </c>
      <c r="B21172">
        <v>5.0041345633263196E-6</v>
      </c>
      <c r="C21172" s="1">
        <v>5.1318777487830397E-6</v>
      </c>
      <c r="D21172">
        <v>0.112903225806452</v>
      </c>
      <c r="E21172">
        <v>5.6818181818181802E-3</v>
      </c>
      <c r="F21172">
        <v>5.2631578947368397E-2</v>
      </c>
      <c r="G21172">
        <v>4.8387096774193498E-2</v>
      </c>
      <c r="H21172">
        <v>3.37837837837838E-2</v>
      </c>
      <c r="I21172">
        <v>0.11224489795918401</v>
      </c>
      <c r="J21172" s="1">
        <v>0.9</v>
      </c>
      <c r="K21172" t="s">
        <v>23240</v>
      </c>
      <c r="L21172" t="s">
        <v>65588</v>
      </c>
      <c r="M21172" t="s">
        <v>65589</v>
      </c>
    </row>
    <row r="21173" spans="1:13">
      <c r="A21173" s="1" t="s">
        <v>23190</v>
      </c>
      <c r="B21173">
        <v>0</v>
      </c>
      <c r="C21173" s="1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 s="1">
        <v>0</v>
      </c>
      <c r="K21173" t="s">
        <v>23240</v>
      </c>
      <c r="L21173" t="s">
        <v>65590</v>
      </c>
      <c r="M21173" t="s">
        <v>65591</v>
      </c>
    </row>
    <row r="21174" spans="1:13">
      <c r="A21174" s="1" t="s">
        <v>23191</v>
      </c>
      <c r="B21174">
        <v>8.4512240140789202E-10</v>
      </c>
      <c r="C21174" s="1">
        <v>1.90797353507152E-7</v>
      </c>
      <c r="D21174">
        <v>0</v>
      </c>
      <c r="E21174">
        <v>0</v>
      </c>
      <c r="F21174">
        <v>0</v>
      </c>
      <c r="G21174">
        <v>0.4375</v>
      </c>
      <c r="H21174">
        <v>0</v>
      </c>
      <c r="I21174">
        <v>5.2083333333333301E-2</v>
      </c>
      <c r="J21174" s="1">
        <v>0</v>
      </c>
      <c r="K21174" t="s">
        <v>23242</v>
      </c>
      <c r="L21174" t="s">
        <v>65592</v>
      </c>
      <c r="M21174" t="s">
        <v>65593</v>
      </c>
    </row>
    <row r="21175" spans="1:13">
      <c r="A21175" s="1" t="s">
        <v>23192</v>
      </c>
      <c r="B21175">
        <v>1.2428628057273701E-7</v>
      </c>
      <c r="C21175" s="1">
        <v>2.4278525568110001E-6</v>
      </c>
      <c r="D21175">
        <v>0.96428571428571397</v>
      </c>
      <c r="E21175">
        <v>1</v>
      </c>
      <c r="F21175">
        <v>0.91025641025641002</v>
      </c>
      <c r="G21175">
        <v>1</v>
      </c>
      <c r="H21175">
        <v>1</v>
      </c>
      <c r="I21175">
        <v>0.95138888888888895</v>
      </c>
      <c r="J21175" s="1">
        <v>1</v>
      </c>
      <c r="K21175" t="s">
        <v>23238</v>
      </c>
      <c r="L21175" t="s">
        <v>65594</v>
      </c>
      <c r="M21175" t="s">
        <v>65595</v>
      </c>
    </row>
    <row r="21176" spans="1:13">
      <c r="A21176" s="1" t="s">
        <v>23193</v>
      </c>
      <c r="B21176">
        <v>1.3710314494311499E-7</v>
      </c>
      <c r="C21176" s="1">
        <v>1.6099358115496299E-5</v>
      </c>
      <c r="D21176">
        <v>5.5555555555555601E-2</v>
      </c>
      <c r="E21176">
        <v>2.4193548387096801E-2</v>
      </c>
      <c r="F21176">
        <v>0.17482517482517501</v>
      </c>
      <c r="G21176">
        <v>0</v>
      </c>
      <c r="H21176">
        <v>0.13888888888888901</v>
      </c>
      <c r="I21176">
        <v>0.157142857142857</v>
      </c>
      <c r="J21176" s="1" t="s">
        <v>23229</v>
      </c>
      <c r="K21176" t="s">
        <v>23241</v>
      </c>
      <c r="L21176" t="s">
        <v>65596</v>
      </c>
      <c r="M21176" t="s">
        <v>65597</v>
      </c>
    </row>
    <row r="21177" spans="1:13">
      <c r="A21177" s="1" t="s">
        <v>23194</v>
      </c>
      <c r="B21177">
        <v>1.6795548292196E-7</v>
      </c>
      <c r="C21177" s="1">
        <v>1.6087861093897401E-9</v>
      </c>
      <c r="D21177">
        <v>1</v>
      </c>
      <c r="E21177">
        <v>1</v>
      </c>
      <c r="F21177">
        <v>0.99666666666666703</v>
      </c>
      <c r="G21177">
        <v>1</v>
      </c>
      <c r="H21177">
        <v>1</v>
      </c>
      <c r="I21177">
        <v>1</v>
      </c>
      <c r="J21177" s="1">
        <v>0.81818181818181801</v>
      </c>
      <c r="K21177" t="s">
        <v>23238</v>
      </c>
      <c r="L21177" t="s">
        <v>65598</v>
      </c>
      <c r="M21177" t="s">
        <v>65599</v>
      </c>
    </row>
    <row r="21178" spans="1:13">
      <c r="A21178" s="1" t="s">
        <v>23195</v>
      </c>
      <c r="B21178">
        <v>2.2120825597752301E-4</v>
      </c>
      <c r="C21178" s="1">
        <v>3.1148171713587802E-7</v>
      </c>
      <c r="D21178">
        <v>0.984375</v>
      </c>
      <c r="E21178">
        <v>0.67045454545454497</v>
      </c>
      <c r="F21178">
        <v>0.96195652173913004</v>
      </c>
      <c r="G21178">
        <v>0.94594594594594605</v>
      </c>
      <c r="H21178">
        <v>0.86931818181818199</v>
      </c>
      <c r="I21178">
        <v>0.91964285714285698</v>
      </c>
      <c r="J21178" s="1">
        <v>1</v>
      </c>
      <c r="K21178" t="s">
        <v>23238</v>
      </c>
      <c r="L21178" t="s">
        <v>65600</v>
      </c>
      <c r="M21178" t="s">
        <v>65601</v>
      </c>
    </row>
    <row r="21179" spans="1:13">
      <c r="A21179" s="1" t="s">
        <v>23196</v>
      </c>
      <c r="B21179">
        <v>4.4703294151575102E-5</v>
      </c>
      <c r="C21179" s="1">
        <v>4.6590148940327499E-7</v>
      </c>
      <c r="D21179">
        <v>1</v>
      </c>
      <c r="E21179">
        <v>0.99397590361445798</v>
      </c>
      <c r="F21179">
        <v>0.72560975609756095</v>
      </c>
      <c r="G21179">
        <v>1</v>
      </c>
      <c r="H21179">
        <v>0.75624999999999998</v>
      </c>
      <c r="I21179">
        <v>0.969387755102041</v>
      </c>
      <c r="J21179" s="1">
        <v>1</v>
      </c>
      <c r="K21179" t="s">
        <v>23241</v>
      </c>
      <c r="L21179" t="s">
        <v>65602</v>
      </c>
      <c r="M21179" t="s">
        <v>65603</v>
      </c>
    </row>
    <row r="21180" spans="1:13">
      <c r="A21180" s="1" t="s">
        <v>23197</v>
      </c>
      <c r="B21180">
        <v>3.0870607059940301E-6</v>
      </c>
      <c r="C21180" s="1">
        <v>2.09404785096153E-4</v>
      </c>
      <c r="D21180">
        <v>0.46153846153846201</v>
      </c>
      <c r="E21180">
        <v>0.39041095890410998</v>
      </c>
      <c r="F21180">
        <v>0.43262411347517699</v>
      </c>
      <c r="G21180">
        <v>0</v>
      </c>
      <c r="H21180">
        <v>0.1875</v>
      </c>
      <c r="I21180">
        <v>9.4202898550724598E-2</v>
      </c>
      <c r="J21180" s="1">
        <v>1</v>
      </c>
      <c r="K21180" t="s">
        <v>23238</v>
      </c>
      <c r="L21180" t="s">
        <v>65604</v>
      </c>
      <c r="M21180" t="s">
        <v>65605</v>
      </c>
    </row>
    <row r="21181" spans="1:13">
      <c r="A21181" s="1" t="s">
        <v>23198</v>
      </c>
      <c r="B21181">
        <v>2.4940902113905501E-6</v>
      </c>
      <c r="C21181" s="1">
        <v>4.5044140361071498E-6</v>
      </c>
      <c r="D21181">
        <v>7.8125E-2</v>
      </c>
      <c r="E21181">
        <v>0</v>
      </c>
      <c r="F21181">
        <v>3.8216560509554097E-2</v>
      </c>
      <c r="G21181">
        <v>0</v>
      </c>
      <c r="H21181">
        <v>0</v>
      </c>
      <c r="I21181">
        <v>1.2500000000000001E-2</v>
      </c>
      <c r="J21181" s="1">
        <v>0</v>
      </c>
      <c r="K21181" t="s">
        <v>23239</v>
      </c>
      <c r="L21181" t="s">
        <v>65606</v>
      </c>
      <c r="M21181" t="s">
        <v>65607</v>
      </c>
    </row>
    <row r="21182" spans="1:13">
      <c r="A21182" s="1" t="s">
        <v>23199</v>
      </c>
      <c r="B21182">
        <v>0</v>
      </c>
      <c r="C21182" s="1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 s="1">
        <v>0</v>
      </c>
      <c r="K21182" t="s">
        <v>23242</v>
      </c>
      <c r="L21182" t="s">
        <v>65608</v>
      </c>
      <c r="M21182" t="s">
        <v>65609</v>
      </c>
    </row>
    <row r="21183" spans="1:13">
      <c r="A21183" s="1" t="s">
        <v>23200</v>
      </c>
      <c r="B21183">
        <v>8.2835068078559204E-5</v>
      </c>
      <c r="C21183" s="1">
        <v>2.1848530754795099E-5</v>
      </c>
      <c r="D21183">
        <v>0.16666666666666699</v>
      </c>
      <c r="E21183">
        <v>3.1914893617021302E-2</v>
      </c>
      <c r="F21183">
        <v>8.6387434554973802E-2</v>
      </c>
      <c r="G21183">
        <v>0.70652173913043503</v>
      </c>
      <c r="H21183">
        <v>4.3689320388349502E-2</v>
      </c>
      <c r="I21183">
        <v>0.292682926829268</v>
      </c>
      <c r="J21183" s="1">
        <v>0</v>
      </c>
      <c r="K21183" t="s">
        <v>23241</v>
      </c>
      <c r="L21183" t="s">
        <v>65610</v>
      </c>
      <c r="M21183" t="s">
        <v>65611</v>
      </c>
    </row>
    <row r="21184" spans="1:13">
      <c r="A21184" s="1" t="s">
        <v>23201</v>
      </c>
      <c r="B21184">
        <v>2.6244208479431002E-4</v>
      </c>
      <c r="C21184" s="1">
        <v>8.7394113487777499E-7</v>
      </c>
      <c r="D21184">
        <v>0.55172413793103403</v>
      </c>
      <c r="E21184">
        <v>6.7901234567901203E-2</v>
      </c>
      <c r="F21184">
        <v>0.49363057324840798</v>
      </c>
      <c r="G21184">
        <v>0.125</v>
      </c>
      <c r="H21184">
        <v>0.17808219178082199</v>
      </c>
      <c r="I21184">
        <v>0.19318181818181801</v>
      </c>
      <c r="J21184" s="1">
        <v>0</v>
      </c>
      <c r="K21184" t="s">
        <v>23241</v>
      </c>
      <c r="L21184" t="s">
        <v>65612</v>
      </c>
      <c r="M21184" t="s">
        <v>65613</v>
      </c>
    </row>
    <row r="21185" spans="1:13">
      <c r="A21185" s="1" t="s">
        <v>23202</v>
      </c>
      <c r="B21185">
        <v>5.2278724756841999E-6</v>
      </c>
      <c r="C21185" s="1">
        <v>5.4967512422374204E-6</v>
      </c>
      <c r="D21185">
        <v>0.94444444444444398</v>
      </c>
      <c r="E21185">
        <v>0.93055555555555602</v>
      </c>
      <c r="F21185">
        <v>0.99509803921568596</v>
      </c>
      <c r="G21185">
        <v>1</v>
      </c>
      <c r="H21185">
        <v>1</v>
      </c>
      <c r="I21185">
        <v>0.95833333333333304</v>
      </c>
      <c r="J21185" s="1">
        <v>1</v>
      </c>
      <c r="K21185" t="s">
        <v>23238</v>
      </c>
      <c r="L21185" t="s">
        <v>65614</v>
      </c>
      <c r="M21185" t="s">
        <v>65615</v>
      </c>
    </row>
    <row r="21186" spans="1:13">
      <c r="A21186" s="1" t="s">
        <v>23203</v>
      </c>
      <c r="B21186">
        <v>1.9245564231398799E-5</v>
      </c>
      <c r="C21186" s="1">
        <v>8.8008385286083597E-5</v>
      </c>
      <c r="D21186">
        <v>0</v>
      </c>
      <c r="E21186">
        <v>0</v>
      </c>
      <c r="F21186">
        <v>0.19354838709677399</v>
      </c>
      <c r="G21186">
        <v>0</v>
      </c>
      <c r="H21186">
        <v>7.25806451612903E-2</v>
      </c>
      <c r="I21186">
        <v>5.3571428571428603E-2</v>
      </c>
      <c r="J21186" s="1">
        <v>0</v>
      </c>
      <c r="K21186" t="s">
        <v>23238</v>
      </c>
      <c r="L21186" t="s">
        <v>65616</v>
      </c>
      <c r="M21186" t="s">
        <v>65617</v>
      </c>
    </row>
    <row r="21187" spans="1:13">
      <c r="A21187" s="1" t="s">
        <v>23204</v>
      </c>
      <c r="B21187">
        <v>4.7613959078985999E-7</v>
      </c>
      <c r="C21187" s="1">
        <v>2.8351283934612801E-5</v>
      </c>
      <c r="D21187">
        <v>0.209677419354839</v>
      </c>
      <c r="E21187">
        <v>0.123595505617978</v>
      </c>
      <c r="F21187">
        <v>5.3475935828876997E-2</v>
      </c>
      <c r="G21187">
        <v>0</v>
      </c>
      <c r="H21187">
        <v>1.0752688172042999E-2</v>
      </c>
      <c r="I21187">
        <v>0</v>
      </c>
      <c r="J21187" s="1">
        <v>0</v>
      </c>
      <c r="K21187" t="s">
        <v>23241</v>
      </c>
      <c r="L21187" t="s">
        <v>65618</v>
      </c>
      <c r="M21187" t="s">
        <v>65619</v>
      </c>
    </row>
    <row r="21188" spans="1:13">
      <c r="A21188" s="1" t="s">
        <v>23205</v>
      </c>
      <c r="B21188">
        <v>8.1754127670095205E-8</v>
      </c>
      <c r="C21188" s="1">
        <v>1.57048481104156E-8</v>
      </c>
      <c r="D21188">
        <v>1</v>
      </c>
      <c r="E21188">
        <v>0.99411764705882399</v>
      </c>
      <c r="F21188">
        <v>1</v>
      </c>
      <c r="G21188">
        <v>1</v>
      </c>
      <c r="H21188">
        <v>1</v>
      </c>
      <c r="I21188">
        <v>1</v>
      </c>
      <c r="J21188" s="1">
        <v>0.27777777777777801</v>
      </c>
      <c r="K21188" t="s">
        <v>23239</v>
      </c>
      <c r="L21188" t="s">
        <v>65620</v>
      </c>
      <c r="M21188" t="s">
        <v>65621</v>
      </c>
    </row>
    <row r="21189" spans="1:13">
      <c r="A21189" s="1" t="s">
        <v>23206</v>
      </c>
      <c r="B21189">
        <v>8.8440267351506602E-5</v>
      </c>
      <c r="C21189" s="1">
        <v>5.9411093893897402E-5</v>
      </c>
      <c r="D21189">
        <v>0.16666666666666699</v>
      </c>
      <c r="E21189">
        <v>6.2500000000000003E-3</v>
      </c>
      <c r="F21189">
        <v>0.47163120567375899</v>
      </c>
      <c r="G21189">
        <v>7.69230769230769E-2</v>
      </c>
      <c r="H21189">
        <v>0.25694444444444398</v>
      </c>
      <c r="I21189">
        <v>0.10294117647058799</v>
      </c>
      <c r="J21189" s="1" t="s">
        <v>23229</v>
      </c>
      <c r="K21189" t="s">
        <v>23241</v>
      </c>
      <c r="L21189" t="s">
        <v>65622</v>
      </c>
      <c r="M21189" t="s">
        <v>65623</v>
      </c>
    </row>
    <row r="21190" spans="1:13">
      <c r="A21190" s="1" t="s">
        <v>23207</v>
      </c>
      <c r="B21190">
        <v>3.5781098878650901E-5</v>
      </c>
      <c r="C21190" s="1">
        <v>1.14126782960417E-6</v>
      </c>
      <c r="D21190">
        <v>0.984375</v>
      </c>
      <c r="E21190">
        <v>0.91397849462365599</v>
      </c>
      <c r="F21190">
        <v>0.99210526315789505</v>
      </c>
      <c r="G21190">
        <v>0.99137931034482796</v>
      </c>
      <c r="H21190">
        <v>0.99541284403669705</v>
      </c>
      <c r="I21190">
        <v>0.99145299145299104</v>
      </c>
      <c r="J21190" s="1">
        <v>1</v>
      </c>
      <c r="K21190" t="s">
        <v>23240</v>
      </c>
      <c r="L21190" t="s">
        <v>65624</v>
      </c>
      <c r="M21190" t="s">
        <v>65625</v>
      </c>
    </row>
    <row r="21191" spans="1:13">
      <c r="A21191" s="1" t="s">
        <v>23208</v>
      </c>
      <c r="B21191">
        <v>1.62424467606291E-5</v>
      </c>
      <c r="C21191" s="1">
        <v>6.0257336448495599E-6</v>
      </c>
      <c r="D21191">
        <v>0.3</v>
      </c>
      <c r="E21191">
        <v>0.107142857142857</v>
      </c>
      <c r="F21191">
        <v>3.7037037037037E-2</v>
      </c>
      <c r="G21191">
        <v>7.8947368421052599E-2</v>
      </c>
      <c r="H21191">
        <v>0</v>
      </c>
      <c r="I21191">
        <v>3.65853658536585E-2</v>
      </c>
      <c r="J21191" s="1">
        <v>0</v>
      </c>
      <c r="K21191" t="s">
        <v>23238</v>
      </c>
      <c r="L21191" t="s">
        <v>65626</v>
      </c>
      <c r="M21191" t="s">
        <v>65627</v>
      </c>
    </row>
    <row r="21192" spans="1:13">
      <c r="A21192" s="1" t="s">
        <v>23209</v>
      </c>
      <c r="B21192">
        <v>3.3340834703573602E-6</v>
      </c>
      <c r="C21192" s="1">
        <v>3.98251368246826E-6</v>
      </c>
      <c r="D21192">
        <v>3.7037037037037E-2</v>
      </c>
      <c r="E21192">
        <v>0.217647058823529</v>
      </c>
      <c r="F21192">
        <v>0</v>
      </c>
      <c r="G21192">
        <v>0</v>
      </c>
      <c r="H21192">
        <v>0</v>
      </c>
      <c r="I21192">
        <v>0</v>
      </c>
      <c r="J21192" s="1" t="s">
        <v>23229</v>
      </c>
      <c r="K21192" t="s">
        <v>23238</v>
      </c>
      <c r="L21192" t="s">
        <v>65628</v>
      </c>
      <c r="M21192" t="s">
        <v>65629</v>
      </c>
    </row>
    <row r="21193" spans="1:13">
      <c r="A21193" s="1" t="s">
        <v>23210</v>
      </c>
      <c r="B21193">
        <v>6.4409939051546307E-5</v>
      </c>
      <c r="C21193" s="1">
        <v>3.5256516741786098E-4</v>
      </c>
      <c r="D21193">
        <v>0.98214285714285698</v>
      </c>
      <c r="E21193">
        <v>1</v>
      </c>
      <c r="F21193">
        <v>0.63664596273291896</v>
      </c>
      <c r="G21193">
        <v>0.97674418604651203</v>
      </c>
      <c r="H21193">
        <v>0.77368421052631597</v>
      </c>
      <c r="I21193">
        <v>0.98795180722891596</v>
      </c>
      <c r="J21193" s="1">
        <v>0</v>
      </c>
      <c r="K21193" t="s">
        <v>23238</v>
      </c>
      <c r="L21193" t="s">
        <v>65630</v>
      </c>
      <c r="M21193" t="s">
        <v>65631</v>
      </c>
    </row>
    <row r="21194" spans="1:13">
      <c r="A21194" s="1" t="s">
        <v>23211</v>
      </c>
      <c r="B21194">
        <v>1.4131646313316301E-4</v>
      </c>
      <c r="C21194" s="1">
        <v>9.2624830569759698E-7</v>
      </c>
      <c r="D21194">
        <v>0.907407407407407</v>
      </c>
      <c r="E21194">
        <v>0.40540540540540498</v>
      </c>
      <c r="F21194">
        <v>0.99224806201550397</v>
      </c>
      <c r="G21194">
        <v>0.58163265306122403</v>
      </c>
      <c r="H21194">
        <v>0.98936170212765995</v>
      </c>
      <c r="I21194">
        <v>0.841772151898734</v>
      </c>
      <c r="J21194" s="1">
        <v>1</v>
      </c>
      <c r="K21194" t="s">
        <v>23242</v>
      </c>
      <c r="L21194" t="s">
        <v>65632</v>
      </c>
      <c r="M21194" t="s">
        <v>65633</v>
      </c>
    </row>
    <row r="21195" spans="1:13">
      <c r="A21195" s="1" t="s">
        <v>23212</v>
      </c>
      <c r="B21195">
        <v>1.6357538618338701E-9</v>
      </c>
      <c r="C21195" s="1">
        <v>2.0116554609752301E-10</v>
      </c>
      <c r="D21195">
        <v>0</v>
      </c>
      <c r="E21195">
        <v>0</v>
      </c>
      <c r="F21195">
        <v>0</v>
      </c>
      <c r="G21195">
        <v>0</v>
      </c>
      <c r="H21195">
        <v>4.8076923076923097E-3</v>
      </c>
      <c r="I21195">
        <v>0</v>
      </c>
      <c r="J21195" s="1">
        <v>0.95454545454545503</v>
      </c>
      <c r="K21195" t="s">
        <v>23240</v>
      </c>
      <c r="L21195" t="s">
        <v>65634</v>
      </c>
      <c r="M21195" t="s">
        <v>65635</v>
      </c>
    </row>
    <row r="21196" spans="1:13">
      <c r="A21196" s="1" t="s">
        <v>23213</v>
      </c>
      <c r="B21196">
        <v>1.41520685640749E-5</v>
      </c>
      <c r="C21196" s="1">
        <v>8.3464946225569892E-6</v>
      </c>
      <c r="D21196">
        <v>0.9375</v>
      </c>
      <c r="E21196">
        <v>0.98351648351648302</v>
      </c>
      <c r="F21196">
        <v>1</v>
      </c>
      <c r="G21196">
        <v>1</v>
      </c>
      <c r="H21196">
        <v>0.92134831460674205</v>
      </c>
      <c r="I21196">
        <v>0.95614035087719296</v>
      </c>
      <c r="J21196" s="1">
        <v>1</v>
      </c>
      <c r="K21196" t="s">
        <v>23238</v>
      </c>
      <c r="L21196" t="s">
        <v>65636</v>
      </c>
      <c r="M21196" t="s">
        <v>65637</v>
      </c>
    </row>
    <row r="21197" spans="1:13">
      <c r="A21197" s="1" t="s">
        <v>23214</v>
      </c>
      <c r="B21197">
        <v>4.5475952920544504E-6</v>
      </c>
      <c r="C21197" s="1">
        <v>8.8714727980722001E-5</v>
      </c>
      <c r="D21197">
        <v>0</v>
      </c>
      <c r="E21197">
        <v>0</v>
      </c>
      <c r="F21197">
        <v>0.33435582822085902</v>
      </c>
      <c r="G21197">
        <v>0</v>
      </c>
      <c r="H21197">
        <v>4.11764705882353E-2</v>
      </c>
      <c r="I21197">
        <v>2.32558139534884E-2</v>
      </c>
      <c r="J21197" s="1" t="s">
        <v>23229</v>
      </c>
      <c r="K21197" t="s">
        <v>23241</v>
      </c>
      <c r="L21197" t="s">
        <v>65638</v>
      </c>
      <c r="M21197" t="s">
        <v>65639</v>
      </c>
    </row>
    <row r="21198" spans="1:13">
      <c r="A21198" s="1" t="s">
        <v>23215</v>
      </c>
      <c r="B21198">
        <v>1.0267368180251301E-7</v>
      </c>
      <c r="C21198" s="1">
        <v>9.2583797561610498E-7</v>
      </c>
      <c r="D21198">
        <v>0.92592592592592604</v>
      </c>
      <c r="E21198">
        <v>0.99358974358974395</v>
      </c>
      <c r="F21198">
        <v>0.98333333333333295</v>
      </c>
      <c r="G21198">
        <v>0.98333333333333295</v>
      </c>
      <c r="H21198">
        <v>0.97435897435897401</v>
      </c>
      <c r="I21198">
        <v>0.83823529411764697</v>
      </c>
      <c r="J21198" s="1">
        <v>0</v>
      </c>
      <c r="K21198" t="s">
        <v>23240</v>
      </c>
      <c r="L21198" t="s">
        <v>65640</v>
      </c>
      <c r="M21198" t="s">
        <v>65641</v>
      </c>
    </row>
    <row r="21199" spans="1:13">
      <c r="A21199" s="1" t="s">
        <v>23216</v>
      </c>
      <c r="B21199">
        <v>8.91735287102347E-5</v>
      </c>
      <c r="C21199" s="1">
        <v>8.0431437773392003E-6</v>
      </c>
      <c r="D21199">
        <v>0.13043478260869601</v>
      </c>
      <c r="E21199">
        <v>0.32467532467532501</v>
      </c>
      <c r="F21199">
        <v>0</v>
      </c>
      <c r="G21199">
        <v>0</v>
      </c>
      <c r="H21199">
        <v>0</v>
      </c>
      <c r="I21199">
        <v>0</v>
      </c>
      <c r="J21199" s="1" t="s">
        <v>23229</v>
      </c>
      <c r="K21199" t="s">
        <v>23238</v>
      </c>
      <c r="L21199" t="s">
        <v>65642</v>
      </c>
      <c r="M21199" t="s">
        <v>65643</v>
      </c>
    </row>
    <row r="21200" spans="1:13">
      <c r="A21200" s="1" t="s">
        <v>23217</v>
      </c>
      <c r="B21200">
        <v>7.55980413942905E-6</v>
      </c>
      <c r="C21200" s="1">
        <v>7.4129420496667904E-7</v>
      </c>
      <c r="D21200">
        <v>0</v>
      </c>
      <c r="E21200">
        <v>0</v>
      </c>
      <c r="F21200">
        <v>4.7872340425531901E-2</v>
      </c>
      <c r="G21200">
        <v>0</v>
      </c>
      <c r="H21200">
        <v>1.4018691588785E-2</v>
      </c>
      <c r="I21200">
        <v>0.05</v>
      </c>
      <c r="J21200" s="1">
        <v>0</v>
      </c>
      <c r="K21200" t="s">
        <v>23241</v>
      </c>
      <c r="L21200" t="s">
        <v>65644</v>
      </c>
      <c r="M21200" t="s">
        <v>65645</v>
      </c>
    </row>
    <row r="21201" spans="1:13">
      <c r="A21201" s="1" t="s">
        <v>23218</v>
      </c>
      <c r="B21201">
        <v>6.8436362873042399E-7</v>
      </c>
      <c r="C21201" s="1">
        <v>1.7227011637445899E-6</v>
      </c>
      <c r="D21201">
        <v>0.98214285714285698</v>
      </c>
      <c r="E21201">
        <v>0.99358974358974395</v>
      </c>
      <c r="F21201">
        <v>0.80319148936170204</v>
      </c>
      <c r="G21201">
        <v>0.95454545454545503</v>
      </c>
      <c r="H21201">
        <v>0.875</v>
      </c>
      <c r="I21201">
        <v>0.98648648648648696</v>
      </c>
      <c r="J21201" s="1">
        <v>1</v>
      </c>
      <c r="K21201" t="s">
        <v>23238</v>
      </c>
      <c r="L21201" t="s">
        <v>65646</v>
      </c>
      <c r="M21201" t="s">
        <v>65647</v>
      </c>
    </row>
    <row r="21202" spans="1:13">
      <c r="A21202" s="1" t="s">
        <v>23219</v>
      </c>
      <c r="B21202">
        <v>2.65183968955753E-5</v>
      </c>
      <c r="C21202" s="1">
        <v>4.4684516540756898E-5</v>
      </c>
      <c r="D21202">
        <v>6.4516129032258104E-2</v>
      </c>
      <c r="E21202">
        <v>0</v>
      </c>
      <c r="F21202">
        <v>0.29921259842519699</v>
      </c>
      <c r="G21202">
        <v>7.4999999999999997E-2</v>
      </c>
      <c r="H21202">
        <v>0.33333333333333298</v>
      </c>
      <c r="I21202">
        <v>2.5862068965517199E-2</v>
      </c>
      <c r="J21202" s="1">
        <v>0</v>
      </c>
      <c r="K21202" t="s">
        <v>23239</v>
      </c>
      <c r="L21202" t="s">
        <v>65648</v>
      </c>
      <c r="M21202" t="s">
        <v>65649</v>
      </c>
    </row>
    <row r="21203" spans="1:13">
      <c r="A21203" s="1" t="s">
        <v>23220</v>
      </c>
      <c r="B21203">
        <v>6.2918953614130796E-7</v>
      </c>
      <c r="C21203" s="1">
        <v>9.24983320699758E-5</v>
      </c>
      <c r="D21203">
        <v>0.214285714285714</v>
      </c>
      <c r="E21203">
        <v>0.34722222222222199</v>
      </c>
      <c r="F21203">
        <v>0.82413793103448296</v>
      </c>
      <c r="G21203">
        <v>0.75</v>
      </c>
      <c r="H21203">
        <v>0.81818181818181801</v>
      </c>
      <c r="I21203">
        <v>0.56666666666666698</v>
      </c>
      <c r="J21203" s="1" t="s">
        <v>23229</v>
      </c>
      <c r="K21203" t="s">
        <v>23241</v>
      </c>
      <c r="L21203" t="s">
        <v>65650</v>
      </c>
      <c r="M21203" t="s">
        <v>65651</v>
      </c>
    </row>
    <row r="21204" spans="1:13">
      <c r="A21204" s="1" t="s">
        <v>23221</v>
      </c>
      <c r="B21204">
        <v>1.2719877189119599E-7</v>
      </c>
      <c r="C21204" s="1">
        <v>1.09199933836894E-8</v>
      </c>
      <c r="D21204">
        <v>1</v>
      </c>
      <c r="E21204">
        <v>0.98484848484848497</v>
      </c>
      <c r="F21204">
        <v>1</v>
      </c>
      <c r="G21204">
        <v>1</v>
      </c>
      <c r="H21204">
        <v>0.99295774647887303</v>
      </c>
      <c r="I21204">
        <v>1</v>
      </c>
      <c r="J21204" s="1">
        <v>5.5555555555555601E-2</v>
      </c>
      <c r="K21204" t="s">
        <v>23240</v>
      </c>
      <c r="L21204" t="s">
        <v>65652</v>
      </c>
      <c r="M21204" t="s">
        <v>65653</v>
      </c>
    </row>
    <row r="21205" spans="1:13">
      <c r="A21205" s="1" t="s">
        <v>23222</v>
      </c>
      <c r="B21205">
        <v>2.2417039562111399E-6</v>
      </c>
      <c r="C21205" s="1">
        <v>3.5588964697593199E-6</v>
      </c>
      <c r="D21205">
        <v>5.3571428571428603E-2</v>
      </c>
      <c r="E21205">
        <v>0.183098591549296</v>
      </c>
      <c r="F21205">
        <v>6.7460317460317498E-2</v>
      </c>
      <c r="G21205">
        <v>0</v>
      </c>
      <c r="H21205">
        <v>6.6666666666666697E-3</v>
      </c>
      <c r="I21205">
        <v>0</v>
      </c>
      <c r="J21205" s="1">
        <v>0</v>
      </c>
      <c r="K21205" t="s">
        <v>23240</v>
      </c>
      <c r="L21205" t="s">
        <v>65654</v>
      </c>
      <c r="M21205" t="s">
        <v>65655</v>
      </c>
    </row>
    <row r="21206" spans="1:13">
      <c r="A21206" s="1" t="s">
        <v>23223</v>
      </c>
      <c r="B21206">
        <v>6.9293018895899005E-7</v>
      </c>
      <c r="C21206" s="1">
        <v>2.48386726884661E-9</v>
      </c>
      <c r="D21206">
        <v>1</v>
      </c>
      <c r="E21206">
        <v>1</v>
      </c>
      <c r="F21206">
        <v>0.98124999999999996</v>
      </c>
      <c r="G21206">
        <v>1</v>
      </c>
      <c r="H21206">
        <v>0.993506493506494</v>
      </c>
      <c r="I21206">
        <v>1</v>
      </c>
      <c r="J21206" s="1">
        <v>1</v>
      </c>
      <c r="K21206" t="s">
        <v>23237</v>
      </c>
      <c r="L21206" t="s">
        <v>65656</v>
      </c>
      <c r="M21206" t="s">
        <v>65657</v>
      </c>
    </row>
    <row r="21207" spans="1:13">
      <c r="A21207" s="1" t="s">
        <v>23224</v>
      </c>
      <c r="B21207">
        <v>1.0975306486691501E-5</v>
      </c>
      <c r="C21207" s="1">
        <v>3.3201342651733501E-5</v>
      </c>
      <c r="D21207">
        <v>1</v>
      </c>
      <c r="E21207">
        <v>1</v>
      </c>
      <c r="F21207">
        <v>0.91709844559585496</v>
      </c>
      <c r="G21207">
        <v>1</v>
      </c>
      <c r="H21207">
        <v>1</v>
      </c>
      <c r="I21207">
        <v>0.99166666666666703</v>
      </c>
      <c r="J21207" s="1">
        <v>1</v>
      </c>
      <c r="K21207" t="s">
        <v>23242</v>
      </c>
      <c r="L21207" t="s">
        <v>65658</v>
      </c>
      <c r="M21207" t="s">
        <v>65659</v>
      </c>
    </row>
    <row r="21208" spans="1:13">
      <c r="A21208" s="1" t="s">
        <v>23225</v>
      </c>
      <c r="B21208">
        <v>1.7868813543483301E-5</v>
      </c>
      <c r="C21208" s="1">
        <v>3.1193804571696502E-5</v>
      </c>
      <c r="D21208">
        <v>0</v>
      </c>
      <c r="E21208">
        <v>0</v>
      </c>
      <c r="F21208">
        <v>0</v>
      </c>
      <c r="G21208">
        <v>0.85</v>
      </c>
      <c r="H21208">
        <v>0.10344827586206901</v>
      </c>
      <c r="I21208">
        <v>0.18421052631578899</v>
      </c>
      <c r="J21208" s="1" t="s">
        <v>23229</v>
      </c>
      <c r="K21208" t="s">
        <v>23241</v>
      </c>
      <c r="L21208" t="s">
        <v>65660</v>
      </c>
      <c r="M21208" t="s">
        <v>65661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3"/>
  <sheetViews>
    <sheetView workbookViewId="0">
      <selection activeCell="D1" sqref="D1"/>
    </sheetView>
  </sheetViews>
  <sheetFormatPr defaultRowHeight="15"/>
  <cols>
    <col min="2" max="2" width="62.28515625" customWidth="1"/>
    <col min="3" max="3" width="64.140625" customWidth="1"/>
  </cols>
  <sheetData>
    <row r="1" spans="1:3">
      <c r="B1" t="s">
        <v>65662</v>
      </c>
      <c r="C1" t="s">
        <v>65663</v>
      </c>
    </row>
    <row r="2" spans="1:3">
      <c r="A2" t="s">
        <v>65670</v>
      </c>
      <c r="B2" t="s">
        <v>65671</v>
      </c>
      <c r="C2" t="s">
        <v>65672</v>
      </c>
    </row>
    <row r="3" spans="1:3">
      <c r="A3" t="s">
        <v>65673</v>
      </c>
      <c r="B3" t="s">
        <v>65674</v>
      </c>
      <c r="C3" t="s">
        <v>65675</v>
      </c>
    </row>
    <row r="4" spans="1:3">
      <c r="A4" t="s">
        <v>65676</v>
      </c>
      <c r="B4" t="s">
        <v>65677</v>
      </c>
      <c r="C4" t="s">
        <v>65678</v>
      </c>
    </row>
    <row r="5" spans="1:3">
      <c r="A5" t="s">
        <v>65679</v>
      </c>
      <c r="B5" t="s">
        <v>65680</v>
      </c>
      <c r="C5" t="s">
        <v>65681</v>
      </c>
    </row>
    <row r="6" spans="1:3">
      <c r="A6" t="s">
        <v>65682</v>
      </c>
      <c r="B6" t="s">
        <v>65683</v>
      </c>
      <c r="C6" t="s">
        <v>65684</v>
      </c>
    </row>
    <row r="7" spans="1:3">
      <c r="A7" t="s">
        <v>65685</v>
      </c>
      <c r="B7" t="s">
        <v>65686</v>
      </c>
      <c r="C7" t="s">
        <v>65687</v>
      </c>
    </row>
    <row r="8" spans="1:3">
      <c r="A8" t="s">
        <v>65688</v>
      </c>
      <c r="B8" t="s">
        <v>65689</v>
      </c>
      <c r="C8" t="s">
        <v>65690</v>
      </c>
    </row>
    <row r="9" spans="1:3">
      <c r="A9" t="s">
        <v>65691</v>
      </c>
      <c r="B9" t="s">
        <v>65692</v>
      </c>
      <c r="C9" t="s">
        <v>65693</v>
      </c>
    </row>
    <row r="10" spans="1:3">
      <c r="A10" t="s">
        <v>65694</v>
      </c>
      <c r="B10" t="s">
        <v>65695</v>
      </c>
      <c r="C10" t="s">
        <v>65696</v>
      </c>
    </row>
    <row r="11" spans="1:3">
      <c r="A11" t="s">
        <v>65697</v>
      </c>
      <c r="B11" t="s">
        <v>65698</v>
      </c>
      <c r="C11" t="s">
        <v>65699</v>
      </c>
    </row>
    <row r="12" spans="1:3">
      <c r="A12" t="s">
        <v>65700</v>
      </c>
      <c r="B12" t="s">
        <v>65701</v>
      </c>
      <c r="C12" t="s">
        <v>65702</v>
      </c>
    </row>
    <row r="13" spans="1:3">
      <c r="A13" t="s">
        <v>65703</v>
      </c>
      <c r="B13" t="s">
        <v>65704</v>
      </c>
      <c r="C13" t="s">
        <v>65705</v>
      </c>
    </row>
    <row r="14" spans="1:3">
      <c r="A14" t="s">
        <v>65706</v>
      </c>
      <c r="B14" t="s">
        <v>65707</v>
      </c>
      <c r="C14" t="s">
        <v>65708</v>
      </c>
    </row>
    <row r="15" spans="1:3">
      <c r="A15" t="s">
        <v>65709</v>
      </c>
      <c r="B15" t="s">
        <v>65710</v>
      </c>
      <c r="C15" t="s">
        <v>65711</v>
      </c>
    </row>
    <row r="16" spans="1:3">
      <c r="A16" t="s">
        <v>65712</v>
      </c>
      <c r="B16" t="s">
        <v>65713</v>
      </c>
      <c r="C16" t="s">
        <v>65714</v>
      </c>
    </row>
    <row r="17" spans="1:3">
      <c r="A17" t="s">
        <v>65715</v>
      </c>
      <c r="B17" t="s">
        <v>65716</v>
      </c>
      <c r="C17" t="s">
        <v>65717</v>
      </c>
    </row>
    <row r="18" spans="1:3">
      <c r="A18" t="s">
        <v>65718</v>
      </c>
      <c r="B18" t="s">
        <v>65719</v>
      </c>
      <c r="C18" t="s">
        <v>65720</v>
      </c>
    </row>
    <row r="19" spans="1:3">
      <c r="A19" t="s">
        <v>65721</v>
      </c>
      <c r="B19" t="s">
        <v>65722</v>
      </c>
      <c r="C19" t="s">
        <v>65723</v>
      </c>
    </row>
    <row r="20" spans="1:3">
      <c r="A20" t="s">
        <v>65724</v>
      </c>
      <c r="B20" t="s">
        <v>65725</v>
      </c>
      <c r="C20" t="s">
        <v>65726</v>
      </c>
    </row>
    <row r="21" spans="1:3">
      <c r="A21" t="s">
        <v>65727</v>
      </c>
      <c r="B21" t="s">
        <v>65728</v>
      </c>
      <c r="C21" t="s">
        <v>65729</v>
      </c>
    </row>
    <row r="22" spans="1:3">
      <c r="A22" t="s">
        <v>65730</v>
      </c>
      <c r="B22" t="s">
        <v>65731</v>
      </c>
      <c r="C22" t="s">
        <v>65732</v>
      </c>
    </row>
    <row r="23" spans="1:3">
      <c r="A23" t="s">
        <v>65733</v>
      </c>
      <c r="B23" t="s">
        <v>65734</v>
      </c>
      <c r="C23" t="s">
        <v>65735</v>
      </c>
    </row>
    <row r="24" spans="1:3">
      <c r="A24" t="s">
        <v>65736</v>
      </c>
      <c r="B24" t="s">
        <v>65737</v>
      </c>
      <c r="C24" t="s">
        <v>65738</v>
      </c>
    </row>
    <row r="25" spans="1:3">
      <c r="A25" t="s">
        <v>65739</v>
      </c>
      <c r="B25" t="s">
        <v>65740</v>
      </c>
      <c r="C25" t="s">
        <v>65741</v>
      </c>
    </row>
    <row r="26" spans="1:3">
      <c r="A26" t="s">
        <v>65742</v>
      </c>
      <c r="B26" t="s">
        <v>65743</v>
      </c>
      <c r="C26" t="s">
        <v>65744</v>
      </c>
    </row>
    <row r="27" spans="1:3">
      <c r="A27" t="s">
        <v>65745</v>
      </c>
      <c r="B27" t="s">
        <v>65746</v>
      </c>
      <c r="C27" t="s">
        <v>65747</v>
      </c>
    </row>
    <row r="28" spans="1:3">
      <c r="A28" t="s">
        <v>65748</v>
      </c>
      <c r="B28" t="s">
        <v>65749</v>
      </c>
      <c r="C28" t="s">
        <v>65750</v>
      </c>
    </row>
    <row r="29" spans="1:3">
      <c r="A29" t="s">
        <v>65751</v>
      </c>
      <c r="B29" t="s">
        <v>65752</v>
      </c>
      <c r="C29" t="s">
        <v>65753</v>
      </c>
    </row>
    <row r="30" spans="1:3">
      <c r="A30" t="s">
        <v>65754</v>
      </c>
      <c r="B30" t="s">
        <v>65755</v>
      </c>
      <c r="C30" t="s">
        <v>65756</v>
      </c>
    </row>
    <row r="31" spans="1:3">
      <c r="A31" t="s">
        <v>65757</v>
      </c>
      <c r="B31" t="s">
        <v>65758</v>
      </c>
      <c r="C31" t="s">
        <v>65759</v>
      </c>
    </row>
    <row r="32" spans="1:3">
      <c r="A32" t="s">
        <v>65760</v>
      </c>
      <c r="B32" t="s">
        <v>65761</v>
      </c>
      <c r="C32" t="s">
        <v>65762</v>
      </c>
    </row>
    <row r="33" spans="1:3">
      <c r="A33" t="s">
        <v>65763</v>
      </c>
      <c r="B33" t="s">
        <v>65764</v>
      </c>
      <c r="C33" t="s">
        <v>65765</v>
      </c>
    </row>
    <row r="34" spans="1:3">
      <c r="A34" t="s">
        <v>65766</v>
      </c>
      <c r="B34" t="s">
        <v>65767</v>
      </c>
      <c r="C34" t="s">
        <v>65768</v>
      </c>
    </row>
    <row r="35" spans="1:3">
      <c r="A35" t="s">
        <v>65769</v>
      </c>
      <c r="B35" t="s">
        <v>65770</v>
      </c>
      <c r="C35" t="s">
        <v>65771</v>
      </c>
    </row>
    <row r="36" spans="1:3">
      <c r="A36" t="s">
        <v>65772</v>
      </c>
      <c r="B36" t="s">
        <v>65773</v>
      </c>
      <c r="C36" t="s">
        <v>65774</v>
      </c>
    </row>
    <row r="37" spans="1:3">
      <c r="A37" t="s">
        <v>65775</v>
      </c>
      <c r="B37" t="s">
        <v>65776</v>
      </c>
      <c r="C37" t="s">
        <v>65777</v>
      </c>
    </row>
    <row r="38" spans="1:3">
      <c r="A38" t="s">
        <v>65778</v>
      </c>
      <c r="B38" t="s">
        <v>65779</v>
      </c>
      <c r="C38" t="s">
        <v>65780</v>
      </c>
    </row>
    <row r="39" spans="1:3">
      <c r="A39" t="s">
        <v>65781</v>
      </c>
      <c r="B39" t="s">
        <v>65782</v>
      </c>
      <c r="C39" t="s">
        <v>65783</v>
      </c>
    </row>
    <row r="40" spans="1:3">
      <c r="A40" t="s">
        <v>65784</v>
      </c>
      <c r="B40" t="s">
        <v>65785</v>
      </c>
      <c r="C40" t="s">
        <v>65786</v>
      </c>
    </row>
    <row r="41" spans="1:3">
      <c r="A41" t="s">
        <v>65787</v>
      </c>
      <c r="B41" t="s">
        <v>65788</v>
      </c>
      <c r="C41" t="s">
        <v>65789</v>
      </c>
    </row>
    <row r="42" spans="1:3">
      <c r="A42" t="s">
        <v>65790</v>
      </c>
      <c r="B42" t="s">
        <v>65791</v>
      </c>
      <c r="C42" t="s">
        <v>65792</v>
      </c>
    </row>
    <row r="43" spans="1:3">
      <c r="A43" t="s">
        <v>65793</v>
      </c>
      <c r="B43" t="s">
        <v>65794</v>
      </c>
      <c r="C43" t="s">
        <v>65795</v>
      </c>
    </row>
    <row r="44" spans="1:3">
      <c r="A44" t="s">
        <v>65796</v>
      </c>
      <c r="B44" t="s">
        <v>65797</v>
      </c>
      <c r="C44" t="s">
        <v>65798</v>
      </c>
    </row>
    <row r="45" spans="1:3">
      <c r="A45" t="s">
        <v>65799</v>
      </c>
      <c r="B45" t="s">
        <v>65800</v>
      </c>
      <c r="C45" t="s">
        <v>65801</v>
      </c>
    </row>
    <row r="46" spans="1:3">
      <c r="A46" t="s">
        <v>65802</v>
      </c>
      <c r="B46" t="s">
        <v>65803</v>
      </c>
      <c r="C46" t="s">
        <v>65804</v>
      </c>
    </row>
    <row r="47" spans="1:3">
      <c r="A47" t="s">
        <v>65805</v>
      </c>
      <c r="B47" t="s">
        <v>65806</v>
      </c>
      <c r="C47" t="s">
        <v>65807</v>
      </c>
    </row>
    <row r="48" spans="1:3">
      <c r="A48" t="s">
        <v>65808</v>
      </c>
      <c r="B48" t="s">
        <v>65809</v>
      </c>
      <c r="C48" t="s">
        <v>65810</v>
      </c>
    </row>
    <row r="49" spans="1:3">
      <c r="A49" t="s">
        <v>65811</v>
      </c>
      <c r="B49" t="s">
        <v>65812</v>
      </c>
      <c r="C49" t="s">
        <v>65813</v>
      </c>
    </row>
    <row r="50" spans="1:3">
      <c r="A50" t="s">
        <v>65814</v>
      </c>
      <c r="B50" t="s">
        <v>65815</v>
      </c>
      <c r="C50" t="s">
        <v>65816</v>
      </c>
    </row>
    <row r="51" spans="1:3">
      <c r="A51" t="s">
        <v>65817</v>
      </c>
      <c r="B51" t="s">
        <v>65818</v>
      </c>
      <c r="C51" t="s">
        <v>65819</v>
      </c>
    </row>
    <row r="52" spans="1:3">
      <c r="A52" t="s">
        <v>65820</v>
      </c>
      <c r="B52" t="s">
        <v>65821</v>
      </c>
      <c r="C52" t="s">
        <v>65822</v>
      </c>
    </row>
    <row r="53" spans="1:3">
      <c r="A53" t="s">
        <v>65823</v>
      </c>
      <c r="B53" t="s">
        <v>65824</v>
      </c>
      <c r="C53" t="s">
        <v>65825</v>
      </c>
    </row>
    <row r="54" spans="1:3">
      <c r="A54" t="s">
        <v>65826</v>
      </c>
      <c r="B54" t="s">
        <v>65827</v>
      </c>
      <c r="C54" t="s">
        <v>65828</v>
      </c>
    </row>
    <row r="55" spans="1:3">
      <c r="A55" t="s">
        <v>65829</v>
      </c>
      <c r="B55" t="s">
        <v>65830</v>
      </c>
      <c r="C55" t="s">
        <v>65831</v>
      </c>
    </row>
    <row r="56" spans="1:3">
      <c r="A56" t="s">
        <v>65832</v>
      </c>
      <c r="B56" t="s">
        <v>65833</v>
      </c>
      <c r="C56" t="s">
        <v>65834</v>
      </c>
    </row>
    <row r="57" spans="1:3">
      <c r="A57" t="s">
        <v>65835</v>
      </c>
      <c r="B57" t="s">
        <v>65836</v>
      </c>
      <c r="C57" t="s">
        <v>65837</v>
      </c>
    </row>
    <row r="58" spans="1:3">
      <c r="A58" t="s">
        <v>65838</v>
      </c>
      <c r="B58" t="s">
        <v>65839</v>
      </c>
      <c r="C58" t="s">
        <v>65840</v>
      </c>
    </row>
    <row r="59" spans="1:3">
      <c r="A59" t="s">
        <v>65841</v>
      </c>
      <c r="B59" t="s">
        <v>65842</v>
      </c>
      <c r="C59" t="s">
        <v>65843</v>
      </c>
    </row>
    <row r="60" spans="1:3">
      <c r="A60" t="s">
        <v>65844</v>
      </c>
      <c r="B60" t="s">
        <v>65845</v>
      </c>
      <c r="C60" t="s">
        <v>65846</v>
      </c>
    </row>
    <row r="61" spans="1:3">
      <c r="A61" t="s">
        <v>65847</v>
      </c>
      <c r="B61" t="s">
        <v>65848</v>
      </c>
      <c r="C61" t="s">
        <v>65849</v>
      </c>
    </row>
    <row r="62" spans="1:3">
      <c r="A62" t="s">
        <v>65850</v>
      </c>
      <c r="B62" t="s">
        <v>65851</v>
      </c>
      <c r="C62" t="s">
        <v>65852</v>
      </c>
    </row>
    <row r="63" spans="1:3">
      <c r="A63" t="s">
        <v>65853</v>
      </c>
      <c r="B63" t="s">
        <v>65854</v>
      </c>
      <c r="C63" t="s">
        <v>65855</v>
      </c>
    </row>
    <row r="64" spans="1:3">
      <c r="A64" t="s">
        <v>65856</v>
      </c>
      <c r="B64" t="s">
        <v>65857</v>
      </c>
      <c r="C64" t="s">
        <v>65858</v>
      </c>
    </row>
    <row r="65" spans="1:3">
      <c r="A65" t="s">
        <v>65859</v>
      </c>
      <c r="B65" t="s">
        <v>65860</v>
      </c>
      <c r="C65" t="s">
        <v>65861</v>
      </c>
    </row>
    <row r="66" spans="1:3">
      <c r="A66" t="s">
        <v>65862</v>
      </c>
      <c r="B66" t="s">
        <v>65863</v>
      </c>
      <c r="C66" t="s">
        <v>65864</v>
      </c>
    </row>
    <row r="67" spans="1:3">
      <c r="A67" t="s">
        <v>65865</v>
      </c>
      <c r="B67" t="s">
        <v>65866</v>
      </c>
      <c r="C67" t="s">
        <v>65867</v>
      </c>
    </row>
    <row r="68" spans="1:3">
      <c r="A68" t="s">
        <v>65868</v>
      </c>
      <c r="B68" t="s">
        <v>65869</v>
      </c>
      <c r="C68" t="s">
        <v>65870</v>
      </c>
    </row>
    <row r="69" spans="1:3">
      <c r="A69" t="s">
        <v>65871</v>
      </c>
      <c r="B69" t="s">
        <v>65872</v>
      </c>
      <c r="C69" t="s">
        <v>65873</v>
      </c>
    </row>
    <row r="70" spans="1:3">
      <c r="A70" t="s">
        <v>65874</v>
      </c>
      <c r="B70" t="s">
        <v>65875</v>
      </c>
      <c r="C70" t="s">
        <v>65876</v>
      </c>
    </row>
    <row r="71" spans="1:3">
      <c r="A71" t="s">
        <v>65877</v>
      </c>
      <c r="B71" t="s">
        <v>65878</v>
      </c>
      <c r="C71" t="s">
        <v>65879</v>
      </c>
    </row>
    <row r="72" spans="1:3">
      <c r="A72" t="s">
        <v>65880</v>
      </c>
      <c r="B72" t="s">
        <v>65881</v>
      </c>
      <c r="C72" t="s">
        <v>65882</v>
      </c>
    </row>
    <row r="73" spans="1:3">
      <c r="A73" t="s">
        <v>65883</v>
      </c>
      <c r="B73" t="s">
        <v>65884</v>
      </c>
      <c r="C73" t="s">
        <v>65885</v>
      </c>
    </row>
    <row r="74" spans="1:3">
      <c r="A74" t="s">
        <v>65886</v>
      </c>
      <c r="B74" t="s">
        <v>65887</v>
      </c>
      <c r="C74" t="s">
        <v>65888</v>
      </c>
    </row>
    <row r="75" spans="1:3">
      <c r="A75" t="s">
        <v>65889</v>
      </c>
      <c r="B75" t="s">
        <v>65890</v>
      </c>
      <c r="C75" t="s">
        <v>65891</v>
      </c>
    </row>
    <row r="76" spans="1:3">
      <c r="A76" t="s">
        <v>65892</v>
      </c>
      <c r="B76" t="s">
        <v>65893</v>
      </c>
      <c r="C76" t="s">
        <v>65894</v>
      </c>
    </row>
    <row r="77" spans="1:3">
      <c r="A77" t="s">
        <v>65895</v>
      </c>
      <c r="B77" t="s">
        <v>65896</v>
      </c>
      <c r="C77" t="s">
        <v>65897</v>
      </c>
    </row>
    <row r="78" spans="1:3">
      <c r="A78" t="s">
        <v>65898</v>
      </c>
      <c r="B78" t="s">
        <v>65899</v>
      </c>
      <c r="C78" t="s">
        <v>65900</v>
      </c>
    </row>
    <row r="79" spans="1:3">
      <c r="A79" t="s">
        <v>65901</v>
      </c>
      <c r="B79" t="s">
        <v>65902</v>
      </c>
      <c r="C79" t="s">
        <v>65903</v>
      </c>
    </row>
    <row r="80" spans="1:3">
      <c r="A80" t="s">
        <v>65904</v>
      </c>
      <c r="B80" t="s">
        <v>65905</v>
      </c>
      <c r="C80" t="s">
        <v>65906</v>
      </c>
    </row>
    <row r="81" spans="1:3">
      <c r="A81" t="s">
        <v>65907</v>
      </c>
      <c r="B81" t="s">
        <v>65908</v>
      </c>
      <c r="C81" t="s">
        <v>65909</v>
      </c>
    </row>
    <row r="82" spans="1:3">
      <c r="A82" t="s">
        <v>65910</v>
      </c>
      <c r="B82" t="s">
        <v>65911</v>
      </c>
      <c r="C82" t="s">
        <v>65912</v>
      </c>
    </row>
    <row r="83" spans="1:3">
      <c r="A83" t="s">
        <v>65913</v>
      </c>
      <c r="B83" t="s">
        <v>65914</v>
      </c>
      <c r="C83" t="s">
        <v>65915</v>
      </c>
    </row>
    <row r="84" spans="1:3">
      <c r="A84" t="s">
        <v>65916</v>
      </c>
      <c r="B84" t="s">
        <v>65917</v>
      </c>
      <c r="C84" t="s">
        <v>65918</v>
      </c>
    </row>
    <row r="85" spans="1:3">
      <c r="A85" t="s">
        <v>65919</v>
      </c>
      <c r="B85" t="s">
        <v>65920</v>
      </c>
      <c r="C85" t="s">
        <v>65921</v>
      </c>
    </row>
    <row r="86" spans="1:3">
      <c r="A86" t="s">
        <v>65922</v>
      </c>
      <c r="B86" t="s">
        <v>65923</v>
      </c>
      <c r="C86" t="s">
        <v>65924</v>
      </c>
    </row>
    <row r="87" spans="1:3">
      <c r="A87" t="s">
        <v>65925</v>
      </c>
      <c r="B87" t="s">
        <v>65926</v>
      </c>
      <c r="C87" t="s">
        <v>65927</v>
      </c>
    </row>
    <row r="88" spans="1:3">
      <c r="A88" t="s">
        <v>65928</v>
      </c>
      <c r="B88" t="s">
        <v>65929</v>
      </c>
      <c r="C88" t="s">
        <v>65930</v>
      </c>
    </row>
    <row r="89" spans="1:3">
      <c r="A89" t="s">
        <v>65931</v>
      </c>
      <c r="B89" t="s">
        <v>65932</v>
      </c>
      <c r="C89" t="s">
        <v>65933</v>
      </c>
    </row>
    <row r="90" spans="1:3">
      <c r="A90" t="s">
        <v>65934</v>
      </c>
      <c r="B90" t="s">
        <v>65935</v>
      </c>
      <c r="C90" t="s">
        <v>65936</v>
      </c>
    </row>
    <row r="91" spans="1:3">
      <c r="A91" t="s">
        <v>65937</v>
      </c>
      <c r="B91" t="s">
        <v>65938</v>
      </c>
      <c r="C91" t="s">
        <v>65939</v>
      </c>
    </row>
    <row r="92" spans="1:3">
      <c r="A92" t="s">
        <v>65940</v>
      </c>
      <c r="B92" t="s">
        <v>65941</v>
      </c>
      <c r="C92" t="s">
        <v>65942</v>
      </c>
    </row>
    <row r="93" spans="1:3">
      <c r="A93" t="s">
        <v>65943</v>
      </c>
      <c r="B93" t="s">
        <v>65944</v>
      </c>
      <c r="C93" t="s">
        <v>65945</v>
      </c>
    </row>
    <row r="94" spans="1:3">
      <c r="A94" t="s">
        <v>65946</v>
      </c>
      <c r="B94" t="s">
        <v>65947</v>
      </c>
      <c r="C94" t="s">
        <v>65948</v>
      </c>
    </row>
    <row r="95" spans="1:3">
      <c r="A95" t="s">
        <v>65949</v>
      </c>
      <c r="B95" t="s">
        <v>65950</v>
      </c>
      <c r="C95" t="s">
        <v>65951</v>
      </c>
    </row>
    <row r="96" spans="1:3">
      <c r="A96" t="s">
        <v>65952</v>
      </c>
      <c r="B96" t="s">
        <v>65953</v>
      </c>
      <c r="C96" t="s">
        <v>65954</v>
      </c>
    </row>
    <row r="97" spans="1:3">
      <c r="A97" t="s">
        <v>65955</v>
      </c>
      <c r="B97" t="s">
        <v>65956</v>
      </c>
      <c r="C97" t="s">
        <v>65957</v>
      </c>
    </row>
    <row r="98" spans="1:3">
      <c r="A98" t="s">
        <v>65958</v>
      </c>
      <c r="B98" t="s">
        <v>65959</v>
      </c>
      <c r="C98" t="s">
        <v>65960</v>
      </c>
    </row>
    <row r="99" spans="1:3">
      <c r="A99" t="s">
        <v>65961</v>
      </c>
      <c r="B99" t="s">
        <v>65962</v>
      </c>
      <c r="C99" t="s">
        <v>65963</v>
      </c>
    </row>
    <row r="100" spans="1:3">
      <c r="A100" t="s">
        <v>65964</v>
      </c>
      <c r="B100" t="s">
        <v>65965</v>
      </c>
      <c r="C100" t="s">
        <v>65966</v>
      </c>
    </row>
    <row r="101" spans="1:3">
      <c r="A101" t="s">
        <v>65967</v>
      </c>
      <c r="B101" t="s">
        <v>65968</v>
      </c>
      <c r="C101" t="s">
        <v>65969</v>
      </c>
    </row>
    <row r="102" spans="1:3">
      <c r="A102" t="s">
        <v>65970</v>
      </c>
      <c r="B102" t="s">
        <v>65971</v>
      </c>
      <c r="C102" t="s">
        <v>65972</v>
      </c>
    </row>
    <row r="103" spans="1:3">
      <c r="A103" t="s">
        <v>65973</v>
      </c>
      <c r="B103" t="s">
        <v>65974</v>
      </c>
      <c r="C103" t="s">
        <v>65975</v>
      </c>
    </row>
    <row r="104" spans="1:3">
      <c r="A104" t="s">
        <v>65976</v>
      </c>
      <c r="B104" t="s">
        <v>65977</v>
      </c>
      <c r="C104" t="s">
        <v>65978</v>
      </c>
    </row>
    <row r="105" spans="1:3">
      <c r="A105" t="s">
        <v>65979</v>
      </c>
      <c r="B105" t="s">
        <v>65980</v>
      </c>
      <c r="C105" t="s">
        <v>65981</v>
      </c>
    </row>
    <row r="106" spans="1:3">
      <c r="A106" t="s">
        <v>65982</v>
      </c>
      <c r="B106" t="s">
        <v>65983</v>
      </c>
      <c r="C106" t="s">
        <v>65984</v>
      </c>
    </row>
    <row r="107" spans="1:3">
      <c r="A107" t="s">
        <v>65985</v>
      </c>
      <c r="B107" t="s">
        <v>65986</v>
      </c>
      <c r="C107" t="s">
        <v>65987</v>
      </c>
    </row>
    <row r="108" spans="1:3">
      <c r="A108" t="s">
        <v>65988</v>
      </c>
      <c r="B108" t="s">
        <v>65989</v>
      </c>
      <c r="C108" t="s">
        <v>65990</v>
      </c>
    </row>
    <row r="109" spans="1:3">
      <c r="A109" t="s">
        <v>65991</v>
      </c>
      <c r="B109" t="s">
        <v>65992</v>
      </c>
      <c r="C109" t="s">
        <v>65993</v>
      </c>
    </row>
    <row r="110" spans="1:3">
      <c r="A110" t="s">
        <v>65994</v>
      </c>
      <c r="B110" t="s">
        <v>65995</v>
      </c>
      <c r="C110" t="s">
        <v>65996</v>
      </c>
    </row>
    <row r="111" spans="1:3">
      <c r="A111" t="s">
        <v>65997</v>
      </c>
      <c r="B111" t="s">
        <v>65998</v>
      </c>
      <c r="C111" t="s">
        <v>65999</v>
      </c>
    </row>
    <row r="112" spans="1:3">
      <c r="A112" t="s">
        <v>66000</v>
      </c>
      <c r="B112" t="s">
        <v>66001</v>
      </c>
      <c r="C112" t="s">
        <v>66002</v>
      </c>
    </row>
    <row r="113" spans="1:3">
      <c r="A113" t="s">
        <v>66003</v>
      </c>
      <c r="B113" t="s">
        <v>66004</v>
      </c>
      <c r="C113" t="s">
        <v>66005</v>
      </c>
    </row>
    <row r="114" spans="1:3">
      <c r="A114" t="s">
        <v>66006</v>
      </c>
      <c r="B114" t="s">
        <v>66007</v>
      </c>
      <c r="C114" t="s">
        <v>66008</v>
      </c>
    </row>
    <row r="115" spans="1:3">
      <c r="A115" t="s">
        <v>66009</v>
      </c>
      <c r="B115" t="s">
        <v>66010</v>
      </c>
      <c r="C115" t="s">
        <v>66011</v>
      </c>
    </row>
    <row r="116" spans="1:3">
      <c r="A116" t="s">
        <v>66012</v>
      </c>
      <c r="B116" t="s">
        <v>66013</v>
      </c>
      <c r="C116" t="s">
        <v>66014</v>
      </c>
    </row>
    <row r="117" spans="1:3">
      <c r="A117" t="s">
        <v>66015</v>
      </c>
      <c r="B117" t="s">
        <v>66016</v>
      </c>
      <c r="C117" t="s">
        <v>66017</v>
      </c>
    </row>
    <row r="118" spans="1:3">
      <c r="A118" t="s">
        <v>66018</v>
      </c>
      <c r="B118" t="s">
        <v>66019</v>
      </c>
      <c r="C118" t="s">
        <v>66020</v>
      </c>
    </row>
    <row r="119" spans="1:3">
      <c r="A119" t="s">
        <v>66021</v>
      </c>
      <c r="B119" t="s">
        <v>66022</v>
      </c>
      <c r="C119" t="s">
        <v>66023</v>
      </c>
    </row>
    <row r="120" spans="1:3">
      <c r="A120" t="s">
        <v>66024</v>
      </c>
      <c r="B120" t="s">
        <v>66025</v>
      </c>
      <c r="C120" t="s">
        <v>66026</v>
      </c>
    </row>
    <row r="121" spans="1:3">
      <c r="A121" t="s">
        <v>66027</v>
      </c>
      <c r="B121" t="s">
        <v>66028</v>
      </c>
      <c r="C121" t="s">
        <v>66029</v>
      </c>
    </row>
    <row r="122" spans="1:3">
      <c r="A122" t="s">
        <v>66030</v>
      </c>
      <c r="B122" t="s">
        <v>66031</v>
      </c>
      <c r="C122" t="s">
        <v>66032</v>
      </c>
    </row>
    <row r="123" spans="1:3">
      <c r="A123" t="s">
        <v>66033</v>
      </c>
      <c r="B123" t="s">
        <v>66034</v>
      </c>
      <c r="C123" t="s">
        <v>66035</v>
      </c>
    </row>
    <row r="124" spans="1:3">
      <c r="A124" t="s">
        <v>66036</v>
      </c>
      <c r="B124" t="s">
        <v>66037</v>
      </c>
      <c r="C124" t="s">
        <v>66038</v>
      </c>
    </row>
    <row r="125" spans="1:3">
      <c r="A125" t="s">
        <v>66039</v>
      </c>
      <c r="B125" t="s">
        <v>66040</v>
      </c>
      <c r="C125" t="s">
        <v>66041</v>
      </c>
    </row>
    <row r="126" spans="1:3">
      <c r="A126" t="s">
        <v>66042</v>
      </c>
      <c r="B126" t="s">
        <v>66043</v>
      </c>
      <c r="C126" t="s">
        <v>66044</v>
      </c>
    </row>
    <row r="127" spans="1:3">
      <c r="A127" t="s">
        <v>66045</v>
      </c>
      <c r="B127" t="s">
        <v>66046</v>
      </c>
      <c r="C127" t="s">
        <v>66047</v>
      </c>
    </row>
    <row r="128" spans="1:3">
      <c r="A128" t="s">
        <v>66048</v>
      </c>
      <c r="B128" t="s">
        <v>66049</v>
      </c>
      <c r="C128" t="s">
        <v>66050</v>
      </c>
    </row>
    <row r="129" spans="1:3">
      <c r="A129" t="s">
        <v>66051</v>
      </c>
      <c r="B129" t="s">
        <v>66052</v>
      </c>
      <c r="C129" t="s">
        <v>66053</v>
      </c>
    </row>
    <row r="130" spans="1:3">
      <c r="A130" t="s">
        <v>66054</v>
      </c>
      <c r="B130" t="s">
        <v>66055</v>
      </c>
      <c r="C130" t="s">
        <v>66056</v>
      </c>
    </row>
    <row r="131" spans="1:3">
      <c r="A131" t="s">
        <v>66057</v>
      </c>
      <c r="B131" t="s">
        <v>66058</v>
      </c>
      <c r="C131" t="s">
        <v>66059</v>
      </c>
    </row>
    <row r="132" spans="1:3">
      <c r="A132" t="s">
        <v>66060</v>
      </c>
      <c r="B132" t="s">
        <v>66061</v>
      </c>
      <c r="C132" t="s">
        <v>66062</v>
      </c>
    </row>
    <row r="133" spans="1:3">
      <c r="A133" t="s">
        <v>66063</v>
      </c>
      <c r="B133" t="s">
        <v>66064</v>
      </c>
      <c r="C133" t="s">
        <v>66065</v>
      </c>
    </row>
    <row r="134" spans="1:3">
      <c r="A134" t="s">
        <v>66066</v>
      </c>
      <c r="B134" t="s">
        <v>66067</v>
      </c>
      <c r="C134" t="s">
        <v>66068</v>
      </c>
    </row>
    <row r="135" spans="1:3">
      <c r="A135" t="s">
        <v>66069</v>
      </c>
      <c r="B135" t="s">
        <v>66070</v>
      </c>
      <c r="C135" t="s">
        <v>66071</v>
      </c>
    </row>
    <row r="136" spans="1:3">
      <c r="A136" t="s">
        <v>66072</v>
      </c>
      <c r="B136" t="s">
        <v>66073</v>
      </c>
      <c r="C136" t="s">
        <v>66074</v>
      </c>
    </row>
    <row r="137" spans="1:3">
      <c r="A137" t="s">
        <v>66075</v>
      </c>
      <c r="B137" t="s">
        <v>66076</v>
      </c>
      <c r="C137" t="s">
        <v>66077</v>
      </c>
    </row>
    <row r="138" spans="1:3">
      <c r="A138" t="s">
        <v>66078</v>
      </c>
      <c r="B138" t="s">
        <v>66079</v>
      </c>
      <c r="C138" t="s">
        <v>66080</v>
      </c>
    </row>
    <row r="139" spans="1:3">
      <c r="A139" t="s">
        <v>66081</v>
      </c>
      <c r="B139" t="s">
        <v>66082</v>
      </c>
      <c r="C139" t="s">
        <v>66083</v>
      </c>
    </row>
    <row r="140" spans="1:3">
      <c r="A140" t="s">
        <v>66084</v>
      </c>
      <c r="B140" t="s">
        <v>66085</v>
      </c>
      <c r="C140" t="s">
        <v>66086</v>
      </c>
    </row>
    <row r="141" spans="1:3">
      <c r="A141" t="s">
        <v>66087</v>
      </c>
      <c r="B141" t="s">
        <v>66088</v>
      </c>
      <c r="C141" t="s">
        <v>66089</v>
      </c>
    </row>
    <row r="142" spans="1:3">
      <c r="A142" t="s">
        <v>66090</v>
      </c>
      <c r="B142" t="s">
        <v>66091</v>
      </c>
      <c r="C142" t="s">
        <v>66092</v>
      </c>
    </row>
    <row r="143" spans="1:3">
      <c r="A143" t="s">
        <v>66093</v>
      </c>
      <c r="B143" t="s">
        <v>66094</v>
      </c>
      <c r="C143" t="s">
        <v>66095</v>
      </c>
    </row>
    <row r="144" spans="1:3">
      <c r="A144" t="s">
        <v>66096</v>
      </c>
      <c r="B144" t="s">
        <v>66097</v>
      </c>
      <c r="C144" t="s">
        <v>66098</v>
      </c>
    </row>
    <row r="145" spans="1:3">
      <c r="A145" t="s">
        <v>66099</v>
      </c>
      <c r="B145" t="s">
        <v>66100</v>
      </c>
      <c r="C145" t="s">
        <v>66101</v>
      </c>
    </row>
    <row r="146" spans="1:3">
      <c r="A146" t="s">
        <v>66102</v>
      </c>
      <c r="B146" t="s">
        <v>66103</v>
      </c>
      <c r="C146" t="s">
        <v>66104</v>
      </c>
    </row>
    <row r="147" spans="1:3">
      <c r="A147" t="s">
        <v>66105</v>
      </c>
      <c r="B147" t="s">
        <v>66106</v>
      </c>
      <c r="C147" t="s">
        <v>66107</v>
      </c>
    </row>
    <row r="148" spans="1:3">
      <c r="A148" t="s">
        <v>66108</v>
      </c>
      <c r="B148" t="s">
        <v>66109</v>
      </c>
      <c r="C148" t="s">
        <v>66110</v>
      </c>
    </row>
    <row r="149" spans="1:3">
      <c r="A149" t="s">
        <v>66111</v>
      </c>
      <c r="B149" t="s">
        <v>66112</v>
      </c>
      <c r="C149" t="s">
        <v>66113</v>
      </c>
    </row>
    <row r="150" spans="1:3">
      <c r="A150" t="s">
        <v>66114</v>
      </c>
      <c r="B150" t="s">
        <v>66115</v>
      </c>
      <c r="C150" t="s">
        <v>66116</v>
      </c>
    </row>
    <row r="151" spans="1:3">
      <c r="A151" t="s">
        <v>66117</v>
      </c>
      <c r="B151" t="s">
        <v>66118</v>
      </c>
      <c r="C151" t="s">
        <v>66119</v>
      </c>
    </row>
    <row r="152" spans="1:3">
      <c r="A152" t="s">
        <v>66120</v>
      </c>
      <c r="B152" t="s">
        <v>66121</v>
      </c>
      <c r="C152" t="s">
        <v>66122</v>
      </c>
    </row>
    <row r="153" spans="1:3">
      <c r="A153" t="s">
        <v>66123</v>
      </c>
      <c r="B153" t="s">
        <v>66124</v>
      </c>
      <c r="C153" t="s">
        <v>66125</v>
      </c>
    </row>
    <row r="154" spans="1:3">
      <c r="A154" t="s">
        <v>66126</v>
      </c>
      <c r="B154" t="s">
        <v>66127</v>
      </c>
      <c r="C154" t="s">
        <v>66128</v>
      </c>
    </row>
    <row r="155" spans="1:3">
      <c r="A155" t="s">
        <v>66129</v>
      </c>
      <c r="B155" t="s">
        <v>66130</v>
      </c>
      <c r="C155" t="s">
        <v>66131</v>
      </c>
    </row>
    <row r="156" spans="1:3">
      <c r="A156" t="s">
        <v>66132</v>
      </c>
      <c r="B156" t="s">
        <v>66133</v>
      </c>
      <c r="C156" t="s">
        <v>66134</v>
      </c>
    </row>
    <row r="157" spans="1:3">
      <c r="A157" t="s">
        <v>66135</v>
      </c>
      <c r="B157" t="s">
        <v>66136</v>
      </c>
      <c r="C157" t="s">
        <v>66137</v>
      </c>
    </row>
    <row r="158" spans="1:3">
      <c r="A158" t="s">
        <v>66138</v>
      </c>
      <c r="B158" t="s">
        <v>66139</v>
      </c>
      <c r="C158" t="s">
        <v>66140</v>
      </c>
    </row>
    <row r="159" spans="1:3">
      <c r="A159" t="s">
        <v>66141</v>
      </c>
      <c r="B159" t="s">
        <v>66142</v>
      </c>
      <c r="C159" t="s">
        <v>66143</v>
      </c>
    </row>
    <row r="160" spans="1:3">
      <c r="A160" t="s">
        <v>66144</v>
      </c>
      <c r="B160" t="s">
        <v>66145</v>
      </c>
      <c r="C160" t="s">
        <v>66146</v>
      </c>
    </row>
    <row r="161" spans="1:3">
      <c r="A161" t="s">
        <v>66147</v>
      </c>
      <c r="B161" t="s">
        <v>66148</v>
      </c>
      <c r="C161" t="s">
        <v>66149</v>
      </c>
    </row>
    <row r="162" spans="1:3">
      <c r="A162" t="s">
        <v>66150</v>
      </c>
      <c r="B162" t="s">
        <v>66151</v>
      </c>
      <c r="C162" t="s">
        <v>66152</v>
      </c>
    </row>
    <row r="163" spans="1:3">
      <c r="A163" t="s">
        <v>66153</v>
      </c>
      <c r="B163" t="s">
        <v>66154</v>
      </c>
      <c r="C163" t="s">
        <v>66155</v>
      </c>
    </row>
    <row r="164" spans="1:3">
      <c r="A164" t="s">
        <v>66156</v>
      </c>
      <c r="B164" t="s">
        <v>66157</v>
      </c>
      <c r="C164" t="s">
        <v>66158</v>
      </c>
    </row>
    <row r="165" spans="1:3">
      <c r="A165" t="s">
        <v>66159</v>
      </c>
      <c r="B165" t="s">
        <v>66160</v>
      </c>
      <c r="C165" t="s">
        <v>66161</v>
      </c>
    </row>
    <row r="166" spans="1:3">
      <c r="A166" t="s">
        <v>66162</v>
      </c>
      <c r="B166" t="s">
        <v>66163</v>
      </c>
      <c r="C166" t="s">
        <v>66164</v>
      </c>
    </row>
    <row r="167" spans="1:3">
      <c r="A167" t="s">
        <v>66165</v>
      </c>
      <c r="B167" t="s">
        <v>66166</v>
      </c>
      <c r="C167" t="s">
        <v>66167</v>
      </c>
    </row>
    <row r="168" spans="1:3">
      <c r="A168" t="s">
        <v>66168</v>
      </c>
      <c r="B168" t="s">
        <v>66169</v>
      </c>
      <c r="C168" t="s">
        <v>66170</v>
      </c>
    </row>
    <row r="169" spans="1:3">
      <c r="A169" t="s">
        <v>66171</v>
      </c>
      <c r="B169" t="s">
        <v>66172</v>
      </c>
      <c r="C169" t="s">
        <v>66173</v>
      </c>
    </row>
    <row r="170" spans="1:3">
      <c r="A170" t="s">
        <v>66174</v>
      </c>
      <c r="B170" t="s">
        <v>66175</v>
      </c>
      <c r="C170" t="s">
        <v>66176</v>
      </c>
    </row>
    <row r="171" spans="1:3">
      <c r="A171" t="s">
        <v>66177</v>
      </c>
      <c r="B171" t="s">
        <v>66178</v>
      </c>
      <c r="C171" t="s">
        <v>66179</v>
      </c>
    </row>
    <row r="172" spans="1:3">
      <c r="A172" t="s">
        <v>66180</v>
      </c>
      <c r="B172" t="s">
        <v>66181</v>
      </c>
      <c r="C172" t="s">
        <v>66182</v>
      </c>
    </row>
    <row r="173" spans="1:3">
      <c r="A173" t="s">
        <v>66183</v>
      </c>
      <c r="B173" t="s">
        <v>66184</v>
      </c>
      <c r="C173" t="s">
        <v>66185</v>
      </c>
    </row>
    <row r="174" spans="1:3">
      <c r="A174" t="s">
        <v>66186</v>
      </c>
      <c r="B174" t="s">
        <v>66187</v>
      </c>
      <c r="C174" t="s">
        <v>66188</v>
      </c>
    </row>
    <row r="175" spans="1:3">
      <c r="A175" t="s">
        <v>66189</v>
      </c>
      <c r="B175" t="s">
        <v>66190</v>
      </c>
      <c r="C175" t="s">
        <v>66191</v>
      </c>
    </row>
    <row r="176" spans="1:3">
      <c r="A176" t="s">
        <v>66192</v>
      </c>
      <c r="B176" t="s">
        <v>66193</v>
      </c>
      <c r="C176" t="s">
        <v>66194</v>
      </c>
    </row>
    <row r="177" spans="1:3">
      <c r="A177" t="s">
        <v>66195</v>
      </c>
      <c r="B177" t="s">
        <v>66196</v>
      </c>
      <c r="C177" t="s">
        <v>66197</v>
      </c>
    </row>
    <row r="178" spans="1:3">
      <c r="A178" t="s">
        <v>66198</v>
      </c>
      <c r="B178" t="s">
        <v>66199</v>
      </c>
      <c r="C178" t="s">
        <v>66200</v>
      </c>
    </row>
    <row r="179" spans="1:3">
      <c r="A179" t="s">
        <v>66201</v>
      </c>
      <c r="B179" t="s">
        <v>66202</v>
      </c>
      <c r="C179" t="s">
        <v>66203</v>
      </c>
    </row>
    <row r="180" spans="1:3">
      <c r="A180" t="s">
        <v>66204</v>
      </c>
      <c r="B180" t="s">
        <v>66205</v>
      </c>
      <c r="C180" t="s">
        <v>66206</v>
      </c>
    </row>
    <row r="181" spans="1:3">
      <c r="A181" t="s">
        <v>66207</v>
      </c>
      <c r="B181" t="s">
        <v>66208</v>
      </c>
      <c r="C181" t="s">
        <v>66209</v>
      </c>
    </row>
    <row r="182" spans="1:3">
      <c r="A182" t="s">
        <v>66210</v>
      </c>
      <c r="B182" t="s">
        <v>66211</v>
      </c>
      <c r="C182" t="s">
        <v>66212</v>
      </c>
    </row>
    <row r="183" spans="1:3">
      <c r="A183" t="s">
        <v>66213</v>
      </c>
      <c r="B183" t="s">
        <v>66214</v>
      </c>
      <c r="C183" t="s">
        <v>66215</v>
      </c>
    </row>
    <row r="184" spans="1:3">
      <c r="A184" t="s">
        <v>66216</v>
      </c>
      <c r="B184" t="s">
        <v>66217</v>
      </c>
      <c r="C184" t="s">
        <v>66218</v>
      </c>
    </row>
    <row r="185" spans="1:3">
      <c r="A185" t="s">
        <v>66219</v>
      </c>
      <c r="B185" t="s">
        <v>66220</v>
      </c>
      <c r="C185" t="s">
        <v>66221</v>
      </c>
    </row>
    <row r="186" spans="1:3">
      <c r="A186" t="s">
        <v>66222</v>
      </c>
      <c r="B186" t="s">
        <v>66223</v>
      </c>
      <c r="C186" t="s">
        <v>66224</v>
      </c>
    </row>
    <row r="187" spans="1:3">
      <c r="A187" t="s">
        <v>66225</v>
      </c>
      <c r="B187" t="s">
        <v>66226</v>
      </c>
      <c r="C187" t="s">
        <v>66227</v>
      </c>
    </row>
    <row r="188" spans="1:3">
      <c r="A188" t="s">
        <v>66228</v>
      </c>
      <c r="B188" t="s">
        <v>66229</v>
      </c>
      <c r="C188" t="s">
        <v>66230</v>
      </c>
    </row>
    <row r="189" spans="1:3">
      <c r="A189" t="s">
        <v>66231</v>
      </c>
      <c r="B189" t="s">
        <v>66232</v>
      </c>
      <c r="C189" t="s">
        <v>66233</v>
      </c>
    </row>
    <row r="190" spans="1:3">
      <c r="A190" t="s">
        <v>66234</v>
      </c>
      <c r="B190" t="s">
        <v>66235</v>
      </c>
      <c r="C190" t="s">
        <v>66236</v>
      </c>
    </row>
    <row r="191" spans="1:3">
      <c r="A191" t="s">
        <v>66237</v>
      </c>
      <c r="B191" t="s">
        <v>66238</v>
      </c>
      <c r="C191" t="s">
        <v>66239</v>
      </c>
    </row>
    <row r="192" spans="1:3">
      <c r="A192" t="s">
        <v>66240</v>
      </c>
      <c r="B192" t="s">
        <v>66241</v>
      </c>
      <c r="C192" t="s">
        <v>66242</v>
      </c>
    </row>
    <row r="193" spans="1:3">
      <c r="A193" t="s">
        <v>66243</v>
      </c>
      <c r="B193" t="s">
        <v>66244</v>
      </c>
      <c r="C193" t="s">
        <v>66245</v>
      </c>
    </row>
    <row r="194" spans="1:3">
      <c r="A194" t="s">
        <v>66246</v>
      </c>
      <c r="B194" t="s">
        <v>66247</v>
      </c>
      <c r="C194" t="s">
        <v>66248</v>
      </c>
    </row>
    <row r="195" spans="1:3">
      <c r="A195" t="s">
        <v>66249</v>
      </c>
      <c r="B195" t="s">
        <v>66250</v>
      </c>
      <c r="C195" t="s">
        <v>66251</v>
      </c>
    </row>
    <row r="196" spans="1:3">
      <c r="A196" t="s">
        <v>66252</v>
      </c>
      <c r="B196" t="s">
        <v>66253</v>
      </c>
      <c r="C196" t="s">
        <v>66254</v>
      </c>
    </row>
    <row r="197" spans="1:3">
      <c r="A197" t="s">
        <v>66255</v>
      </c>
      <c r="B197" t="s">
        <v>66256</v>
      </c>
      <c r="C197" t="s">
        <v>66257</v>
      </c>
    </row>
    <row r="198" spans="1:3">
      <c r="A198" t="s">
        <v>66258</v>
      </c>
      <c r="B198" t="s">
        <v>66259</v>
      </c>
      <c r="C198" t="s">
        <v>66260</v>
      </c>
    </row>
    <row r="199" spans="1:3">
      <c r="A199" t="s">
        <v>66261</v>
      </c>
      <c r="B199" t="s">
        <v>66262</v>
      </c>
      <c r="C199" t="s">
        <v>66263</v>
      </c>
    </row>
    <row r="200" spans="1:3">
      <c r="A200" t="s">
        <v>66264</v>
      </c>
      <c r="B200" t="s">
        <v>66265</v>
      </c>
      <c r="C200" t="s">
        <v>66266</v>
      </c>
    </row>
    <row r="201" spans="1:3">
      <c r="A201" t="s">
        <v>66267</v>
      </c>
      <c r="B201" t="s">
        <v>66268</v>
      </c>
      <c r="C201" t="s">
        <v>66269</v>
      </c>
    </row>
    <row r="202" spans="1:3">
      <c r="A202" t="s">
        <v>66270</v>
      </c>
      <c r="B202" t="s">
        <v>66271</v>
      </c>
      <c r="C202" t="s">
        <v>66272</v>
      </c>
    </row>
    <row r="203" spans="1:3">
      <c r="A203" t="s">
        <v>66273</v>
      </c>
      <c r="B203" t="s">
        <v>66274</v>
      </c>
      <c r="C203" t="s">
        <v>66275</v>
      </c>
    </row>
    <row r="204" spans="1:3">
      <c r="A204" t="s">
        <v>66276</v>
      </c>
      <c r="B204" t="s">
        <v>66277</v>
      </c>
      <c r="C204" t="s">
        <v>66278</v>
      </c>
    </row>
    <row r="205" spans="1:3">
      <c r="A205" t="s">
        <v>66279</v>
      </c>
      <c r="B205" t="s">
        <v>66280</v>
      </c>
      <c r="C205" t="s">
        <v>66281</v>
      </c>
    </row>
    <row r="206" spans="1:3">
      <c r="A206" t="s">
        <v>66282</v>
      </c>
      <c r="B206" t="s">
        <v>66283</v>
      </c>
      <c r="C206" t="s">
        <v>66284</v>
      </c>
    </row>
    <row r="207" spans="1:3">
      <c r="A207" t="s">
        <v>66285</v>
      </c>
      <c r="B207" t="s">
        <v>66286</v>
      </c>
      <c r="C207" t="s">
        <v>66287</v>
      </c>
    </row>
    <row r="208" spans="1:3">
      <c r="A208" t="s">
        <v>66288</v>
      </c>
      <c r="B208" t="s">
        <v>66289</v>
      </c>
      <c r="C208" t="s">
        <v>66290</v>
      </c>
    </row>
    <row r="209" spans="1:3">
      <c r="A209" t="s">
        <v>66291</v>
      </c>
      <c r="B209" t="s">
        <v>66292</v>
      </c>
      <c r="C209" t="s">
        <v>66293</v>
      </c>
    </row>
    <row r="210" spans="1:3">
      <c r="A210" t="s">
        <v>66294</v>
      </c>
      <c r="B210" t="s">
        <v>66295</v>
      </c>
      <c r="C210" t="s">
        <v>66296</v>
      </c>
    </row>
    <row r="211" spans="1:3">
      <c r="A211" t="s">
        <v>66297</v>
      </c>
      <c r="B211" t="s">
        <v>66298</v>
      </c>
      <c r="C211" t="s">
        <v>66299</v>
      </c>
    </row>
    <row r="212" spans="1:3">
      <c r="A212" t="s">
        <v>66300</v>
      </c>
      <c r="B212" t="s">
        <v>66301</v>
      </c>
      <c r="C212" t="s">
        <v>66302</v>
      </c>
    </row>
    <row r="213" spans="1:3">
      <c r="A213" t="s">
        <v>66303</v>
      </c>
      <c r="B213" t="s">
        <v>66304</v>
      </c>
      <c r="C213" t="s">
        <v>66305</v>
      </c>
    </row>
    <row r="214" spans="1:3">
      <c r="A214" t="s">
        <v>66306</v>
      </c>
      <c r="B214" t="s">
        <v>66307</v>
      </c>
      <c r="C214" t="s">
        <v>66308</v>
      </c>
    </row>
    <row r="215" spans="1:3">
      <c r="A215" t="s">
        <v>66309</v>
      </c>
      <c r="B215" t="s">
        <v>66310</v>
      </c>
      <c r="C215" t="s">
        <v>66311</v>
      </c>
    </row>
    <row r="216" spans="1:3">
      <c r="A216" t="s">
        <v>66312</v>
      </c>
      <c r="B216" t="s">
        <v>66313</v>
      </c>
      <c r="C216" t="s">
        <v>66314</v>
      </c>
    </row>
    <row r="217" spans="1:3">
      <c r="A217" t="s">
        <v>66315</v>
      </c>
      <c r="B217" t="s">
        <v>66316</v>
      </c>
      <c r="C217" t="s">
        <v>66317</v>
      </c>
    </row>
    <row r="218" spans="1:3">
      <c r="A218" t="s">
        <v>66318</v>
      </c>
      <c r="B218" t="s">
        <v>66319</v>
      </c>
      <c r="C218" t="s">
        <v>66320</v>
      </c>
    </row>
    <row r="219" spans="1:3">
      <c r="A219" t="s">
        <v>66321</v>
      </c>
      <c r="B219" t="s">
        <v>66322</v>
      </c>
      <c r="C219" t="s">
        <v>66323</v>
      </c>
    </row>
    <row r="220" spans="1:3">
      <c r="A220" t="s">
        <v>66324</v>
      </c>
      <c r="B220" t="s">
        <v>66325</v>
      </c>
      <c r="C220" t="s">
        <v>66326</v>
      </c>
    </row>
    <row r="221" spans="1:3">
      <c r="A221" t="s">
        <v>66327</v>
      </c>
      <c r="B221" t="s">
        <v>66328</v>
      </c>
      <c r="C221" t="s">
        <v>66329</v>
      </c>
    </row>
    <row r="222" spans="1:3">
      <c r="A222" t="s">
        <v>66330</v>
      </c>
      <c r="B222" t="s">
        <v>66331</v>
      </c>
      <c r="C222" t="s">
        <v>66332</v>
      </c>
    </row>
    <row r="223" spans="1:3">
      <c r="A223" t="s">
        <v>66333</v>
      </c>
      <c r="B223" t="s">
        <v>66334</v>
      </c>
      <c r="C223" t="s">
        <v>66335</v>
      </c>
    </row>
    <row r="224" spans="1:3">
      <c r="A224" t="s">
        <v>66336</v>
      </c>
      <c r="B224" t="s">
        <v>66337</v>
      </c>
      <c r="C224" t="s">
        <v>66338</v>
      </c>
    </row>
    <row r="225" spans="1:3">
      <c r="A225" t="s">
        <v>66339</v>
      </c>
      <c r="B225" t="s">
        <v>66340</v>
      </c>
      <c r="C225" t="s">
        <v>66341</v>
      </c>
    </row>
    <row r="226" spans="1:3">
      <c r="A226" t="s">
        <v>66342</v>
      </c>
      <c r="B226" t="s">
        <v>66343</v>
      </c>
      <c r="C226" t="s">
        <v>66344</v>
      </c>
    </row>
    <row r="227" spans="1:3">
      <c r="A227" t="s">
        <v>66345</v>
      </c>
      <c r="B227" t="s">
        <v>66346</v>
      </c>
      <c r="C227" t="s">
        <v>66347</v>
      </c>
    </row>
    <row r="228" spans="1:3">
      <c r="A228" t="s">
        <v>66348</v>
      </c>
      <c r="B228" t="s">
        <v>66349</v>
      </c>
      <c r="C228" t="s">
        <v>66350</v>
      </c>
    </row>
    <row r="229" spans="1:3">
      <c r="A229" t="s">
        <v>66351</v>
      </c>
      <c r="B229" t="s">
        <v>66352</v>
      </c>
      <c r="C229" t="s">
        <v>66353</v>
      </c>
    </row>
    <row r="230" spans="1:3">
      <c r="A230" t="s">
        <v>66354</v>
      </c>
      <c r="B230" t="s">
        <v>66355</v>
      </c>
      <c r="C230" t="s">
        <v>66356</v>
      </c>
    </row>
    <row r="231" spans="1:3">
      <c r="A231" t="s">
        <v>66357</v>
      </c>
      <c r="B231" t="s">
        <v>66358</v>
      </c>
      <c r="C231" t="s">
        <v>66359</v>
      </c>
    </row>
    <row r="232" spans="1:3">
      <c r="A232" t="s">
        <v>66360</v>
      </c>
      <c r="B232" t="s">
        <v>66361</v>
      </c>
      <c r="C232" t="s">
        <v>66362</v>
      </c>
    </row>
    <row r="233" spans="1:3">
      <c r="A233" t="s">
        <v>66363</v>
      </c>
      <c r="B233" t="s">
        <v>66364</v>
      </c>
      <c r="C233" t="s">
        <v>66365</v>
      </c>
    </row>
    <row r="234" spans="1:3">
      <c r="A234" t="s">
        <v>66366</v>
      </c>
      <c r="B234" t="s">
        <v>66367</v>
      </c>
      <c r="C234" t="s">
        <v>66368</v>
      </c>
    </row>
    <row r="235" spans="1:3">
      <c r="A235" t="s">
        <v>66369</v>
      </c>
      <c r="B235" t="s">
        <v>66370</v>
      </c>
      <c r="C235" t="s">
        <v>66371</v>
      </c>
    </row>
    <row r="236" spans="1:3">
      <c r="A236" t="s">
        <v>66372</v>
      </c>
      <c r="B236" t="s">
        <v>66373</v>
      </c>
      <c r="C236" t="s">
        <v>66374</v>
      </c>
    </row>
    <row r="237" spans="1:3">
      <c r="A237" t="s">
        <v>66375</v>
      </c>
      <c r="B237" t="s">
        <v>66376</v>
      </c>
      <c r="C237" t="s">
        <v>66377</v>
      </c>
    </row>
    <row r="238" spans="1:3">
      <c r="A238" t="s">
        <v>66378</v>
      </c>
      <c r="B238" t="s">
        <v>66379</v>
      </c>
      <c r="C238" t="s">
        <v>66380</v>
      </c>
    </row>
    <row r="239" spans="1:3">
      <c r="A239" t="s">
        <v>66381</v>
      </c>
      <c r="B239" t="s">
        <v>66382</v>
      </c>
      <c r="C239" t="s">
        <v>66383</v>
      </c>
    </row>
    <row r="240" spans="1:3">
      <c r="A240" t="s">
        <v>66384</v>
      </c>
      <c r="B240" t="s">
        <v>66385</v>
      </c>
      <c r="C240" t="s">
        <v>66386</v>
      </c>
    </row>
    <row r="241" spans="1:3">
      <c r="A241" t="s">
        <v>66387</v>
      </c>
      <c r="B241" t="s">
        <v>66388</v>
      </c>
      <c r="C241" t="s">
        <v>66389</v>
      </c>
    </row>
    <row r="242" spans="1:3">
      <c r="A242" t="s">
        <v>66390</v>
      </c>
      <c r="B242" t="s">
        <v>66391</v>
      </c>
      <c r="C242" t="s">
        <v>66392</v>
      </c>
    </row>
    <row r="243" spans="1:3">
      <c r="A243" t="s">
        <v>66393</v>
      </c>
      <c r="B243" t="s">
        <v>66394</v>
      </c>
      <c r="C243" t="s">
        <v>66395</v>
      </c>
    </row>
    <row r="244" spans="1:3">
      <c r="A244" t="s">
        <v>66396</v>
      </c>
      <c r="B244" t="s">
        <v>66397</v>
      </c>
      <c r="C244" t="s">
        <v>66398</v>
      </c>
    </row>
    <row r="245" spans="1:3">
      <c r="A245" t="s">
        <v>66399</v>
      </c>
      <c r="B245" t="s">
        <v>66400</v>
      </c>
      <c r="C245" t="s">
        <v>66401</v>
      </c>
    </row>
    <row r="246" spans="1:3">
      <c r="A246" t="s">
        <v>66402</v>
      </c>
      <c r="B246" t="s">
        <v>66403</v>
      </c>
      <c r="C246" t="s">
        <v>66404</v>
      </c>
    </row>
    <row r="247" spans="1:3">
      <c r="A247" t="s">
        <v>66405</v>
      </c>
      <c r="B247" t="s">
        <v>66406</v>
      </c>
      <c r="C247" t="s">
        <v>66407</v>
      </c>
    </row>
    <row r="248" spans="1:3">
      <c r="A248" t="s">
        <v>66408</v>
      </c>
      <c r="B248" t="s">
        <v>66409</v>
      </c>
      <c r="C248" t="s">
        <v>66410</v>
      </c>
    </row>
    <row r="249" spans="1:3">
      <c r="A249" t="s">
        <v>66411</v>
      </c>
      <c r="B249" t="s">
        <v>66412</v>
      </c>
      <c r="C249" t="s">
        <v>66413</v>
      </c>
    </row>
    <row r="250" spans="1:3">
      <c r="A250" t="s">
        <v>66414</v>
      </c>
      <c r="B250" t="s">
        <v>66415</v>
      </c>
      <c r="C250" t="s">
        <v>66416</v>
      </c>
    </row>
    <row r="251" spans="1:3">
      <c r="A251" t="s">
        <v>66417</v>
      </c>
      <c r="B251" t="s">
        <v>66418</v>
      </c>
      <c r="C251" t="s">
        <v>66419</v>
      </c>
    </row>
    <row r="252" spans="1:3">
      <c r="A252" t="s">
        <v>66420</v>
      </c>
      <c r="B252" t="s">
        <v>66421</v>
      </c>
      <c r="C252" t="s">
        <v>66422</v>
      </c>
    </row>
    <row r="253" spans="1:3">
      <c r="A253" t="s">
        <v>66423</v>
      </c>
      <c r="B253" t="s">
        <v>66424</v>
      </c>
      <c r="C253" t="s">
        <v>66425</v>
      </c>
    </row>
    <row r="254" spans="1:3">
      <c r="A254" t="s">
        <v>66426</v>
      </c>
      <c r="B254" t="s">
        <v>66427</v>
      </c>
      <c r="C254" t="s">
        <v>66428</v>
      </c>
    </row>
    <row r="255" spans="1:3">
      <c r="A255" t="s">
        <v>66429</v>
      </c>
      <c r="B255" t="s">
        <v>66430</v>
      </c>
      <c r="C255" t="s">
        <v>66431</v>
      </c>
    </row>
    <row r="256" spans="1:3">
      <c r="A256" t="s">
        <v>66432</v>
      </c>
      <c r="B256" t="s">
        <v>66433</v>
      </c>
      <c r="C256" t="s">
        <v>66434</v>
      </c>
    </row>
    <row r="257" spans="1:3">
      <c r="A257" t="s">
        <v>66435</v>
      </c>
      <c r="B257" t="s">
        <v>66436</v>
      </c>
      <c r="C257" t="s">
        <v>66437</v>
      </c>
    </row>
    <row r="258" spans="1:3">
      <c r="A258" t="s">
        <v>66438</v>
      </c>
      <c r="B258" t="s">
        <v>66439</v>
      </c>
      <c r="C258" t="s">
        <v>66440</v>
      </c>
    </row>
    <row r="259" spans="1:3">
      <c r="A259" t="s">
        <v>66441</v>
      </c>
      <c r="B259" t="s">
        <v>66442</v>
      </c>
      <c r="C259" t="s">
        <v>66443</v>
      </c>
    </row>
    <row r="260" spans="1:3">
      <c r="A260" t="s">
        <v>66444</v>
      </c>
      <c r="B260" t="s">
        <v>66445</v>
      </c>
      <c r="C260" t="s">
        <v>66446</v>
      </c>
    </row>
    <row r="261" spans="1:3">
      <c r="A261" t="s">
        <v>66447</v>
      </c>
      <c r="B261" t="s">
        <v>66448</v>
      </c>
      <c r="C261" t="s">
        <v>66449</v>
      </c>
    </row>
    <row r="262" spans="1:3">
      <c r="A262" t="s">
        <v>66450</v>
      </c>
      <c r="B262" t="s">
        <v>66451</v>
      </c>
      <c r="C262" t="s">
        <v>66452</v>
      </c>
    </row>
    <row r="263" spans="1:3">
      <c r="A263" t="s">
        <v>66453</v>
      </c>
      <c r="B263" t="s">
        <v>66454</v>
      </c>
      <c r="C263" t="s">
        <v>66455</v>
      </c>
    </row>
    <row r="264" spans="1:3">
      <c r="A264" t="s">
        <v>66456</v>
      </c>
      <c r="B264" t="s">
        <v>66457</v>
      </c>
      <c r="C264" t="s">
        <v>66458</v>
      </c>
    </row>
    <row r="265" spans="1:3">
      <c r="A265" t="s">
        <v>66459</v>
      </c>
      <c r="B265" t="s">
        <v>66460</v>
      </c>
      <c r="C265" t="s">
        <v>66461</v>
      </c>
    </row>
    <row r="266" spans="1:3">
      <c r="A266" t="s">
        <v>66462</v>
      </c>
      <c r="B266" t="s">
        <v>66463</v>
      </c>
      <c r="C266" t="s">
        <v>66464</v>
      </c>
    </row>
    <row r="267" spans="1:3">
      <c r="A267" t="s">
        <v>66465</v>
      </c>
      <c r="B267" t="s">
        <v>66466</v>
      </c>
      <c r="C267" t="s">
        <v>66467</v>
      </c>
    </row>
    <row r="268" spans="1:3">
      <c r="A268" t="s">
        <v>66468</v>
      </c>
      <c r="B268" t="s">
        <v>66469</v>
      </c>
      <c r="C268" t="s">
        <v>66470</v>
      </c>
    </row>
    <row r="269" spans="1:3">
      <c r="A269" t="s">
        <v>66471</v>
      </c>
      <c r="B269" t="s">
        <v>66472</v>
      </c>
      <c r="C269" t="s">
        <v>66473</v>
      </c>
    </row>
    <row r="270" spans="1:3">
      <c r="A270" t="s">
        <v>66474</v>
      </c>
      <c r="B270" t="s">
        <v>66475</v>
      </c>
      <c r="C270" t="s">
        <v>66476</v>
      </c>
    </row>
    <row r="271" spans="1:3">
      <c r="A271" t="s">
        <v>66477</v>
      </c>
      <c r="B271" t="s">
        <v>66478</v>
      </c>
      <c r="C271" t="s">
        <v>66479</v>
      </c>
    </row>
    <row r="272" spans="1:3">
      <c r="A272" t="s">
        <v>66480</v>
      </c>
      <c r="B272" t="s">
        <v>66481</v>
      </c>
      <c r="C272" t="s">
        <v>66482</v>
      </c>
    </row>
    <row r="273" spans="1:3">
      <c r="A273" t="s">
        <v>66483</v>
      </c>
      <c r="B273" t="s">
        <v>66484</v>
      </c>
      <c r="C273" t="s">
        <v>66485</v>
      </c>
    </row>
    <row r="274" spans="1:3">
      <c r="A274" t="s">
        <v>66486</v>
      </c>
      <c r="B274" t="s">
        <v>66487</v>
      </c>
      <c r="C274" t="s">
        <v>66488</v>
      </c>
    </row>
    <row r="275" spans="1:3">
      <c r="A275" t="s">
        <v>66489</v>
      </c>
      <c r="B275" t="s">
        <v>66490</v>
      </c>
      <c r="C275" t="s">
        <v>66491</v>
      </c>
    </row>
    <row r="276" spans="1:3">
      <c r="A276" t="s">
        <v>66492</v>
      </c>
      <c r="B276" t="s">
        <v>66493</v>
      </c>
      <c r="C276" t="s">
        <v>66494</v>
      </c>
    </row>
    <row r="277" spans="1:3">
      <c r="A277" t="s">
        <v>66495</v>
      </c>
      <c r="B277" t="s">
        <v>66496</v>
      </c>
      <c r="C277" t="s">
        <v>66497</v>
      </c>
    </row>
    <row r="278" spans="1:3">
      <c r="A278" t="s">
        <v>66498</v>
      </c>
      <c r="B278" t="s">
        <v>66499</v>
      </c>
      <c r="C278" t="s">
        <v>66500</v>
      </c>
    </row>
    <row r="279" spans="1:3">
      <c r="A279" t="s">
        <v>66501</v>
      </c>
      <c r="B279" t="s">
        <v>66502</v>
      </c>
      <c r="C279" t="s">
        <v>66503</v>
      </c>
    </row>
    <row r="280" spans="1:3">
      <c r="A280" t="s">
        <v>66504</v>
      </c>
      <c r="B280" t="s">
        <v>66505</v>
      </c>
      <c r="C280" t="s">
        <v>66506</v>
      </c>
    </row>
    <row r="281" spans="1:3">
      <c r="A281" t="s">
        <v>66507</v>
      </c>
      <c r="B281" t="s">
        <v>66508</v>
      </c>
      <c r="C281" t="s">
        <v>66509</v>
      </c>
    </row>
    <row r="282" spans="1:3">
      <c r="A282" t="s">
        <v>66510</v>
      </c>
      <c r="B282" t="s">
        <v>66511</v>
      </c>
      <c r="C282" t="s">
        <v>66512</v>
      </c>
    </row>
    <row r="283" spans="1:3">
      <c r="A283" t="s">
        <v>66513</v>
      </c>
      <c r="B283" t="s">
        <v>66514</v>
      </c>
      <c r="C283" t="s">
        <v>66515</v>
      </c>
    </row>
    <row r="284" spans="1:3">
      <c r="A284" t="s">
        <v>66516</v>
      </c>
      <c r="B284" t="s">
        <v>66517</v>
      </c>
      <c r="C284" t="s">
        <v>66518</v>
      </c>
    </row>
    <row r="285" spans="1:3">
      <c r="A285" t="s">
        <v>66519</v>
      </c>
      <c r="B285" t="s">
        <v>66520</v>
      </c>
      <c r="C285" t="s">
        <v>66521</v>
      </c>
    </row>
    <row r="286" spans="1:3">
      <c r="A286" t="s">
        <v>66522</v>
      </c>
      <c r="B286" t="s">
        <v>66523</v>
      </c>
      <c r="C286" t="s">
        <v>66524</v>
      </c>
    </row>
    <row r="287" spans="1:3">
      <c r="A287" t="s">
        <v>66525</v>
      </c>
      <c r="B287" t="s">
        <v>66526</v>
      </c>
      <c r="C287" t="s">
        <v>66527</v>
      </c>
    </row>
    <row r="288" spans="1:3">
      <c r="A288" t="s">
        <v>66528</v>
      </c>
      <c r="B288" t="s">
        <v>66529</v>
      </c>
      <c r="C288" t="s">
        <v>66530</v>
      </c>
    </row>
    <row r="289" spans="1:3">
      <c r="A289" t="s">
        <v>66531</v>
      </c>
      <c r="B289" t="s">
        <v>66532</v>
      </c>
      <c r="C289" t="s">
        <v>66533</v>
      </c>
    </row>
    <row r="290" spans="1:3">
      <c r="A290" t="s">
        <v>66534</v>
      </c>
      <c r="B290" t="s">
        <v>66535</v>
      </c>
      <c r="C290" t="s">
        <v>66536</v>
      </c>
    </row>
    <row r="291" spans="1:3">
      <c r="A291" t="s">
        <v>66537</v>
      </c>
      <c r="B291" t="s">
        <v>66538</v>
      </c>
      <c r="C291" t="s">
        <v>66539</v>
      </c>
    </row>
    <row r="292" spans="1:3">
      <c r="A292" t="s">
        <v>66540</v>
      </c>
      <c r="B292" t="s">
        <v>66541</v>
      </c>
      <c r="C292" t="s">
        <v>66542</v>
      </c>
    </row>
    <row r="293" spans="1:3">
      <c r="A293" t="s">
        <v>66543</v>
      </c>
      <c r="B293" t="s">
        <v>66544</v>
      </c>
      <c r="C293" t="s">
        <v>66545</v>
      </c>
    </row>
    <row r="294" spans="1:3">
      <c r="A294" t="s">
        <v>66546</v>
      </c>
      <c r="B294" t="s">
        <v>66547</v>
      </c>
      <c r="C294" t="s">
        <v>66548</v>
      </c>
    </row>
    <row r="295" spans="1:3">
      <c r="A295" t="s">
        <v>66549</v>
      </c>
      <c r="B295" t="s">
        <v>66550</v>
      </c>
      <c r="C295" t="s">
        <v>66551</v>
      </c>
    </row>
    <row r="296" spans="1:3">
      <c r="A296" t="s">
        <v>66552</v>
      </c>
      <c r="B296" t="s">
        <v>66553</v>
      </c>
      <c r="C296" t="s">
        <v>66554</v>
      </c>
    </row>
    <row r="297" spans="1:3">
      <c r="A297" t="s">
        <v>66555</v>
      </c>
      <c r="B297" t="s">
        <v>66556</v>
      </c>
      <c r="C297" t="s">
        <v>66557</v>
      </c>
    </row>
    <row r="298" spans="1:3">
      <c r="A298" t="s">
        <v>66558</v>
      </c>
      <c r="B298" t="s">
        <v>66559</v>
      </c>
      <c r="C298" t="s">
        <v>66560</v>
      </c>
    </row>
    <row r="299" spans="1:3">
      <c r="A299" t="s">
        <v>66561</v>
      </c>
      <c r="B299" t="s">
        <v>66562</v>
      </c>
      <c r="C299" t="s">
        <v>66563</v>
      </c>
    </row>
    <row r="300" spans="1:3">
      <c r="A300" t="s">
        <v>66564</v>
      </c>
      <c r="B300" t="s">
        <v>66565</v>
      </c>
      <c r="C300" t="s">
        <v>66566</v>
      </c>
    </row>
    <row r="301" spans="1:3">
      <c r="A301" t="s">
        <v>66567</v>
      </c>
      <c r="B301" t="s">
        <v>66568</v>
      </c>
      <c r="C301" t="s">
        <v>66569</v>
      </c>
    </row>
    <row r="302" spans="1:3">
      <c r="A302" t="s">
        <v>66570</v>
      </c>
      <c r="B302" t="s">
        <v>66571</v>
      </c>
      <c r="C302" t="s">
        <v>66572</v>
      </c>
    </row>
    <row r="303" spans="1:3">
      <c r="A303" t="s">
        <v>66573</v>
      </c>
      <c r="B303" t="s">
        <v>66574</v>
      </c>
      <c r="C303" t="s">
        <v>66575</v>
      </c>
    </row>
    <row r="304" spans="1:3">
      <c r="A304" t="s">
        <v>66576</v>
      </c>
      <c r="B304" t="s">
        <v>66577</v>
      </c>
      <c r="C304" t="s">
        <v>66578</v>
      </c>
    </row>
    <row r="305" spans="1:3">
      <c r="A305" t="s">
        <v>66579</v>
      </c>
      <c r="B305" t="s">
        <v>66580</v>
      </c>
      <c r="C305" t="s">
        <v>66581</v>
      </c>
    </row>
    <row r="306" spans="1:3">
      <c r="A306" t="s">
        <v>66582</v>
      </c>
      <c r="B306" t="s">
        <v>66583</v>
      </c>
      <c r="C306" t="s">
        <v>66584</v>
      </c>
    </row>
    <row r="307" spans="1:3">
      <c r="A307" t="s">
        <v>66585</v>
      </c>
      <c r="B307" t="s">
        <v>66586</v>
      </c>
      <c r="C307" t="s">
        <v>66587</v>
      </c>
    </row>
    <row r="308" spans="1:3">
      <c r="A308" t="s">
        <v>66588</v>
      </c>
      <c r="B308" t="s">
        <v>66589</v>
      </c>
      <c r="C308" t="s">
        <v>66590</v>
      </c>
    </row>
    <row r="309" spans="1:3">
      <c r="A309" t="s">
        <v>66591</v>
      </c>
      <c r="B309" t="s">
        <v>66592</v>
      </c>
      <c r="C309" t="s">
        <v>66593</v>
      </c>
    </row>
    <row r="310" spans="1:3">
      <c r="A310" t="s">
        <v>66594</v>
      </c>
      <c r="B310" t="s">
        <v>66595</v>
      </c>
      <c r="C310" t="s">
        <v>66596</v>
      </c>
    </row>
    <row r="311" spans="1:3">
      <c r="A311" t="s">
        <v>66597</v>
      </c>
      <c r="B311" t="s">
        <v>66598</v>
      </c>
      <c r="C311" t="s">
        <v>66599</v>
      </c>
    </row>
    <row r="312" spans="1:3">
      <c r="A312" t="s">
        <v>66600</v>
      </c>
      <c r="B312" t="s">
        <v>66601</v>
      </c>
      <c r="C312" t="s">
        <v>66602</v>
      </c>
    </row>
    <row r="313" spans="1:3">
      <c r="A313" t="s">
        <v>66603</v>
      </c>
      <c r="B313" t="s">
        <v>66604</v>
      </c>
      <c r="C313" t="s">
        <v>66605</v>
      </c>
    </row>
    <row r="314" spans="1:3">
      <c r="A314" t="s">
        <v>66606</v>
      </c>
      <c r="B314" t="s">
        <v>66607</v>
      </c>
      <c r="C314" t="s">
        <v>66608</v>
      </c>
    </row>
    <row r="315" spans="1:3">
      <c r="A315" t="s">
        <v>66609</v>
      </c>
      <c r="B315" t="s">
        <v>66610</v>
      </c>
      <c r="C315" t="s">
        <v>66611</v>
      </c>
    </row>
    <row r="316" spans="1:3">
      <c r="A316" t="s">
        <v>66612</v>
      </c>
      <c r="B316" t="s">
        <v>66613</v>
      </c>
      <c r="C316" t="s">
        <v>66614</v>
      </c>
    </row>
    <row r="317" spans="1:3">
      <c r="A317" t="s">
        <v>66615</v>
      </c>
      <c r="B317" t="s">
        <v>66616</v>
      </c>
      <c r="C317" t="s">
        <v>66617</v>
      </c>
    </row>
    <row r="318" spans="1:3">
      <c r="A318" t="s">
        <v>66618</v>
      </c>
      <c r="B318" t="s">
        <v>66619</v>
      </c>
      <c r="C318" t="s">
        <v>66620</v>
      </c>
    </row>
    <row r="319" spans="1:3">
      <c r="A319" t="s">
        <v>66621</v>
      </c>
      <c r="B319" t="s">
        <v>66622</v>
      </c>
      <c r="C319" t="s">
        <v>66623</v>
      </c>
    </row>
    <row r="320" spans="1:3">
      <c r="A320" t="s">
        <v>66624</v>
      </c>
      <c r="B320" t="s">
        <v>66625</v>
      </c>
      <c r="C320" t="s">
        <v>66626</v>
      </c>
    </row>
    <row r="321" spans="1:3">
      <c r="A321" t="s">
        <v>66627</v>
      </c>
      <c r="B321" t="s">
        <v>66628</v>
      </c>
      <c r="C321" t="s">
        <v>66629</v>
      </c>
    </row>
    <row r="322" spans="1:3">
      <c r="A322" t="s">
        <v>66630</v>
      </c>
      <c r="B322" t="s">
        <v>66631</v>
      </c>
      <c r="C322" t="s">
        <v>66632</v>
      </c>
    </row>
    <row r="323" spans="1:3">
      <c r="A323" t="s">
        <v>66633</v>
      </c>
      <c r="B323" t="s">
        <v>66634</v>
      </c>
      <c r="C323" t="s">
        <v>66635</v>
      </c>
    </row>
    <row r="324" spans="1:3">
      <c r="A324" t="s">
        <v>66636</v>
      </c>
      <c r="B324" t="s">
        <v>66637</v>
      </c>
      <c r="C324" t="s">
        <v>66638</v>
      </c>
    </row>
    <row r="325" spans="1:3">
      <c r="A325" t="s">
        <v>66639</v>
      </c>
      <c r="B325" t="s">
        <v>66640</v>
      </c>
      <c r="C325" t="s">
        <v>66641</v>
      </c>
    </row>
    <row r="326" spans="1:3">
      <c r="A326" t="s">
        <v>66642</v>
      </c>
      <c r="B326" t="s">
        <v>66643</v>
      </c>
      <c r="C326" t="s">
        <v>66644</v>
      </c>
    </row>
    <row r="327" spans="1:3">
      <c r="A327" t="s">
        <v>66645</v>
      </c>
      <c r="B327" t="s">
        <v>66646</v>
      </c>
      <c r="C327" t="s">
        <v>66647</v>
      </c>
    </row>
    <row r="328" spans="1:3">
      <c r="A328" t="s">
        <v>66648</v>
      </c>
      <c r="B328" t="s">
        <v>66649</v>
      </c>
      <c r="C328" t="s">
        <v>66650</v>
      </c>
    </row>
    <row r="329" spans="1:3">
      <c r="A329" t="s">
        <v>66651</v>
      </c>
      <c r="B329" t="s">
        <v>66652</v>
      </c>
      <c r="C329" t="s">
        <v>66653</v>
      </c>
    </row>
    <row r="330" spans="1:3">
      <c r="A330" t="s">
        <v>66654</v>
      </c>
      <c r="B330" t="s">
        <v>66655</v>
      </c>
      <c r="C330" t="s">
        <v>66656</v>
      </c>
    </row>
    <row r="331" spans="1:3">
      <c r="A331" t="s">
        <v>66657</v>
      </c>
      <c r="B331" t="s">
        <v>66658</v>
      </c>
      <c r="C331" t="s">
        <v>66659</v>
      </c>
    </row>
    <row r="332" spans="1:3">
      <c r="A332" t="s">
        <v>66660</v>
      </c>
      <c r="B332" t="s">
        <v>66661</v>
      </c>
      <c r="C332" t="s">
        <v>66662</v>
      </c>
    </row>
    <row r="333" spans="1:3">
      <c r="A333" t="s">
        <v>66663</v>
      </c>
      <c r="B333" t="s">
        <v>66664</v>
      </c>
      <c r="C333" t="s">
        <v>66665</v>
      </c>
    </row>
    <row r="334" spans="1:3">
      <c r="A334" t="s">
        <v>66666</v>
      </c>
      <c r="B334" t="s">
        <v>66667</v>
      </c>
      <c r="C334" t="s">
        <v>66668</v>
      </c>
    </row>
    <row r="335" spans="1:3">
      <c r="A335" t="s">
        <v>66669</v>
      </c>
      <c r="B335" t="s">
        <v>66670</v>
      </c>
      <c r="C335" t="s">
        <v>66671</v>
      </c>
    </row>
    <row r="336" spans="1:3">
      <c r="A336" t="s">
        <v>66672</v>
      </c>
      <c r="B336" t="s">
        <v>66673</v>
      </c>
      <c r="C336" t="s">
        <v>66674</v>
      </c>
    </row>
    <row r="337" spans="1:3">
      <c r="A337" t="s">
        <v>66675</v>
      </c>
      <c r="B337" t="s">
        <v>66676</v>
      </c>
      <c r="C337" t="s">
        <v>66677</v>
      </c>
    </row>
    <row r="338" spans="1:3">
      <c r="A338" t="s">
        <v>66678</v>
      </c>
      <c r="B338" t="s">
        <v>66679</v>
      </c>
      <c r="C338" t="s">
        <v>66680</v>
      </c>
    </row>
    <row r="339" spans="1:3">
      <c r="A339" t="s">
        <v>66681</v>
      </c>
      <c r="B339" t="s">
        <v>66682</v>
      </c>
      <c r="C339" t="s">
        <v>66683</v>
      </c>
    </row>
    <row r="340" spans="1:3">
      <c r="A340" t="s">
        <v>66684</v>
      </c>
      <c r="B340" t="s">
        <v>66685</v>
      </c>
      <c r="C340" t="s">
        <v>66686</v>
      </c>
    </row>
    <row r="341" spans="1:3">
      <c r="A341" t="s">
        <v>66687</v>
      </c>
      <c r="B341" t="s">
        <v>66688</v>
      </c>
      <c r="C341" t="s">
        <v>66689</v>
      </c>
    </row>
    <row r="342" spans="1:3">
      <c r="A342" t="s">
        <v>66690</v>
      </c>
      <c r="B342" t="s">
        <v>66691</v>
      </c>
      <c r="C342" t="s">
        <v>66692</v>
      </c>
    </row>
    <row r="343" spans="1:3">
      <c r="A343" t="s">
        <v>66693</v>
      </c>
      <c r="B343" t="s">
        <v>66694</v>
      </c>
      <c r="C343" t="s">
        <v>66695</v>
      </c>
    </row>
    <row r="344" spans="1:3">
      <c r="A344" t="s">
        <v>66696</v>
      </c>
      <c r="B344" t="s">
        <v>66697</v>
      </c>
      <c r="C344" t="s">
        <v>66698</v>
      </c>
    </row>
    <row r="345" spans="1:3">
      <c r="A345" t="s">
        <v>66699</v>
      </c>
      <c r="B345" t="s">
        <v>66700</v>
      </c>
      <c r="C345" t="s">
        <v>66701</v>
      </c>
    </row>
    <row r="346" spans="1:3">
      <c r="A346" t="s">
        <v>66702</v>
      </c>
      <c r="B346" t="s">
        <v>66703</v>
      </c>
      <c r="C346" t="s">
        <v>66704</v>
      </c>
    </row>
    <row r="347" spans="1:3">
      <c r="A347" t="s">
        <v>66705</v>
      </c>
      <c r="B347" t="s">
        <v>66706</v>
      </c>
      <c r="C347" t="s">
        <v>66707</v>
      </c>
    </row>
    <row r="348" spans="1:3">
      <c r="A348" t="s">
        <v>66708</v>
      </c>
      <c r="B348" t="s">
        <v>66709</v>
      </c>
      <c r="C348" t="s">
        <v>66710</v>
      </c>
    </row>
    <row r="349" spans="1:3">
      <c r="A349" t="s">
        <v>66711</v>
      </c>
      <c r="B349" t="s">
        <v>66712</v>
      </c>
      <c r="C349" t="s">
        <v>66713</v>
      </c>
    </row>
    <row r="350" spans="1:3">
      <c r="A350" t="s">
        <v>66714</v>
      </c>
      <c r="B350" t="s">
        <v>66715</v>
      </c>
      <c r="C350" t="s">
        <v>66716</v>
      </c>
    </row>
    <row r="351" spans="1:3">
      <c r="A351" t="s">
        <v>66717</v>
      </c>
      <c r="B351" t="s">
        <v>66718</v>
      </c>
      <c r="C351" t="s">
        <v>66719</v>
      </c>
    </row>
    <row r="352" spans="1:3">
      <c r="A352" t="s">
        <v>66720</v>
      </c>
      <c r="B352" t="s">
        <v>66721</v>
      </c>
      <c r="C352" t="s">
        <v>66722</v>
      </c>
    </row>
    <row r="353" spans="1:3">
      <c r="A353" t="s">
        <v>66723</v>
      </c>
      <c r="B353" t="s">
        <v>66724</v>
      </c>
      <c r="C353" t="s">
        <v>66725</v>
      </c>
    </row>
    <row r="354" spans="1:3">
      <c r="A354" t="s">
        <v>66726</v>
      </c>
      <c r="B354" t="s">
        <v>66727</v>
      </c>
      <c r="C354" t="s">
        <v>66728</v>
      </c>
    </row>
    <row r="355" spans="1:3">
      <c r="A355" t="s">
        <v>66729</v>
      </c>
      <c r="B355" t="s">
        <v>66730</v>
      </c>
      <c r="C355" t="s">
        <v>66731</v>
      </c>
    </row>
    <row r="356" spans="1:3">
      <c r="A356" t="s">
        <v>66732</v>
      </c>
      <c r="B356" t="s">
        <v>66733</v>
      </c>
      <c r="C356" t="s">
        <v>66734</v>
      </c>
    </row>
    <row r="357" spans="1:3">
      <c r="A357" t="s">
        <v>66735</v>
      </c>
      <c r="B357" t="s">
        <v>66736</v>
      </c>
      <c r="C357" t="s">
        <v>66737</v>
      </c>
    </row>
    <row r="358" spans="1:3">
      <c r="A358" t="s">
        <v>66738</v>
      </c>
      <c r="B358" t="s">
        <v>66739</v>
      </c>
      <c r="C358" t="s">
        <v>66740</v>
      </c>
    </row>
    <row r="359" spans="1:3">
      <c r="A359" t="s">
        <v>66741</v>
      </c>
      <c r="B359" t="s">
        <v>66742</v>
      </c>
      <c r="C359" t="s">
        <v>66743</v>
      </c>
    </row>
    <row r="360" spans="1:3">
      <c r="A360" t="s">
        <v>66744</v>
      </c>
      <c r="B360" t="s">
        <v>66745</v>
      </c>
      <c r="C360" t="s">
        <v>66746</v>
      </c>
    </row>
    <row r="361" spans="1:3">
      <c r="A361" t="s">
        <v>66747</v>
      </c>
      <c r="B361" t="s">
        <v>66748</v>
      </c>
      <c r="C361" t="s">
        <v>66749</v>
      </c>
    </row>
    <row r="362" spans="1:3">
      <c r="A362" t="s">
        <v>66750</v>
      </c>
      <c r="B362" t="s">
        <v>66751</v>
      </c>
      <c r="C362" t="s">
        <v>66752</v>
      </c>
    </row>
    <row r="363" spans="1:3">
      <c r="A363" t="s">
        <v>66753</v>
      </c>
      <c r="B363" t="s">
        <v>66754</v>
      </c>
      <c r="C363" t="s">
        <v>66755</v>
      </c>
    </row>
    <row r="364" spans="1:3">
      <c r="A364" t="s">
        <v>66756</v>
      </c>
      <c r="B364" t="s">
        <v>66757</v>
      </c>
      <c r="C364" t="s">
        <v>66758</v>
      </c>
    </row>
    <row r="365" spans="1:3">
      <c r="A365" t="s">
        <v>66759</v>
      </c>
      <c r="B365" t="s">
        <v>66760</v>
      </c>
      <c r="C365" t="s">
        <v>66761</v>
      </c>
    </row>
    <row r="366" spans="1:3">
      <c r="A366" t="s">
        <v>66762</v>
      </c>
      <c r="B366" t="s">
        <v>66763</v>
      </c>
      <c r="C366" t="s">
        <v>66764</v>
      </c>
    </row>
    <row r="367" spans="1:3">
      <c r="A367" t="s">
        <v>66765</v>
      </c>
      <c r="B367" t="s">
        <v>66766</v>
      </c>
      <c r="C367" t="s">
        <v>66767</v>
      </c>
    </row>
    <row r="368" spans="1:3">
      <c r="A368" t="s">
        <v>66768</v>
      </c>
      <c r="B368" t="s">
        <v>66769</v>
      </c>
      <c r="C368" t="s">
        <v>66770</v>
      </c>
    </row>
    <row r="369" spans="1:3">
      <c r="A369" t="s">
        <v>66771</v>
      </c>
      <c r="B369" t="s">
        <v>66772</v>
      </c>
      <c r="C369" t="s">
        <v>66773</v>
      </c>
    </row>
    <row r="370" spans="1:3">
      <c r="A370" t="s">
        <v>66774</v>
      </c>
      <c r="B370" t="s">
        <v>66775</v>
      </c>
      <c r="C370" t="s">
        <v>66776</v>
      </c>
    </row>
    <row r="371" spans="1:3">
      <c r="A371" t="s">
        <v>66777</v>
      </c>
      <c r="B371" t="s">
        <v>66778</v>
      </c>
      <c r="C371" t="s">
        <v>66779</v>
      </c>
    </row>
    <row r="372" spans="1:3">
      <c r="A372" t="s">
        <v>66780</v>
      </c>
      <c r="B372" t="s">
        <v>66781</v>
      </c>
      <c r="C372" t="s">
        <v>66782</v>
      </c>
    </row>
    <row r="373" spans="1:3">
      <c r="A373" t="s">
        <v>66783</v>
      </c>
      <c r="B373" t="s">
        <v>66784</v>
      </c>
      <c r="C373" t="s">
        <v>66785</v>
      </c>
    </row>
    <row r="374" spans="1:3">
      <c r="A374" t="s">
        <v>66786</v>
      </c>
      <c r="B374" t="s">
        <v>66787</v>
      </c>
      <c r="C374" t="s">
        <v>66788</v>
      </c>
    </row>
    <row r="375" spans="1:3">
      <c r="A375" t="s">
        <v>66789</v>
      </c>
      <c r="B375" t="s">
        <v>66790</v>
      </c>
      <c r="C375" t="s">
        <v>66791</v>
      </c>
    </row>
    <row r="376" spans="1:3">
      <c r="A376" t="s">
        <v>66792</v>
      </c>
      <c r="B376" t="s">
        <v>66793</v>
      </c>
      <c r="C376" t="s">
        <v>66794</v>
      </c>
    </row>
    <row r="377" spans="1:3">
      <c r="A377" t="s">
        <v>66795</v>
      </c>
      <c r="B377" t="s">
        <v>66796</v>
      </c>
      <c r="C377" t="s">
        <v>66797</v>
      </c>
    </row>
    <row r="378" spans="1:3">
      <c r="A378" t="s">
        <v>66798</v>
      </c>
      <c r="B378" t="s">
        <v>66799</v>
      </c>
      <c r="C378" t="s">
        <v>66800</v>
      </c>
    </row>
    <row r="379" spans="1:3">
      <c r="A379" t="s">
        <v>66801</v>
      </c>
      <c r="B379" t="s">
        <v>66802</v>
      </c>
      <c r="C379" t="s">
        <v>66803</v>
      </c>
    </row>
    <row r="380" spans="1:3">
      <c r="A380" t="s">
        <v>66804</v>
      </c>
      <c r="B380" t="s">
        <v>66805</v>
      </c>
      <c r="C380" t="s">
        <v>66806</v>
      </c>
    </row>
    <row r="381" spans="1:3">
      <c r="A381" t="s">
        <v>66807</v>
      </c>
      <c r="B381" t="s">
        <v>66808</v>
      </c>
      <c r="C381" t="s">
        <v>66809</v>
      </c>
    </row>
    <row r="382" spans="1:3">
      <c r="A382" t="s">
        <v>66810</v>
      </c>
      <c r="B382" t="s">
        <v>66811</v>
      </c>
      <c r="C382" t="s">
        <v>66812</v>
      </c>
    </row>
    <row r="383" spans="1:3">
      <c r="A383" t="s">
        <v>66813</v>
      </c>
      <c r="B383" t="s">
        <v>66814</v>
      </c>
      <c r="C383" t="s">
        <v>66815</v>
      </c>
    </row>
    <row r="384" spans="1:3">
      <c r="A384" t="s">
        <v>66816</v>
      </c>
      <c r="B384" t="s">
        <v>66817</v>
      </c>
      <c r="C384" t="s">
        <v>66818</v>
      </c>
    </row>
    <row r="385" spans="1:3">
      <c r="A385" t="s">
        <v>66819</v>
      </c>
      <c r="B385" t="s">
        <v>66820</v>
      </c>
      <c r="C385" t="s">
        <v>66821</v>
      </c>
    </row>
    <row r="386" spans="1:3">
      <c r="A386" t="s">
        <v>66822</v>
      </c>
      <c r="B386" t="s">
        <v>66823</v>
      </c>
      <c r="C386" t="s">
        <v>66824</v>
      </c>
    </row>
    <row r="387" spans="1:3">
      <c r="A387" t="s">
        <v>66825</v>
      </c>
      <c r="B387" t="s">
        <v>66826</v>
      </c>
      <c r="C387" t="s">
        <v>66827</v>
      </c>
    </row>
    <row r="388" spans="1:3">
      <c r="A388" t="s">
        <v>66828</v>
      </c>
      <c r="B388" t="s">
        <v>66829</v>
      </c>
      <c r="C388" t="s">
        <v>66830</v>
      </c>
    </row>
    <row r="389" spans="1:3">
      <c r="A389" t="s">
        <v>66831</v>
      </c>
      <c r="B389" t="s">
        <v>66832</v>
      </c>
      <c r="C389" t="s">
        <v>66833</v>
      </c>
    </row>
    <row r="390" spans="1:3">
      <c r="A390" t="s">
        <v>66834</v>
      </c>
      <c r="B390" t="s">
        <v>66835</v>
      </c>
      <c r="C390" t="s">
        <v>66836</v>
      </c>
    </row>
    <row r="391" spans="1:3">
      <c r="A391" t="s">
        <v>66837</v>
      </c>
      <c r="B391" t="s">
        <v>66838</v>
      </c>
      <c r="C391" t="s">
        <v>66839</v>
      </c>
    </row>
    <row r="392" spans="1:3">
      <c r="A392" t="s">
        <v>66840</v>
      </c>
      <c r="B392" t="s">
        <v>66841</v>
      </c>
      <c r="C392" t="s">
        <v>66842</v>
      </c>
    </row>
    <row r="393" spans="1:3">
      <c r="A393" t="s">
        <v>66843</v>
      </c>
      <c r="B393" t="s">
        <v>66844</v>
      </c>
      <c r="C393" t="s">
        <v>66845</v>
      </c>
    </row>
    <row r="394" spans="1:3">
      <c r="A394" t="s">
        <v>66846</v>
      </c>
      <c r="B394" t="s">
        <v>66847</v>
      </c>
      <c r="C394" t="s">
        <v>66848</v>
      </c>
    </row>
    <row r="395" spans="1:3">
      <c r="A395" t="s">
        <v>66849</v>
      </c>
      <c r="B395" t="s">
        <v>66850</v>
      </c>
      <c r="C395" t="s">
        <v>66851</v>
      </c>
    </row>
    <row r="396" spans="1:3">
      <c r="A396" t="s">
        <v>66852</v>
      </c>
      <c r="B396" t="s">
        <v>66853</v>
      </c>
      <c r="C396" t="s">
        <v>66854</v>
      </c>
    </row>
    <row r="397" spans="1:3">
      <c r="A397" t="s">
        <v>66855</v>
      </c>
      <c r="B397" t="s">
        <v>66856</v>
      </c>
      <c r="C397" t="s">
        <v>66857</v>
      </c>
    </row>
    <row r="398" spans="1:3">
      <c r="A398" t="s">
        <v>66858</v>
      </c>
      <c r="B398" t="s">
        <v>66859</v>
      </c>
      <c r="C398" t="s">
        <v>66860</v>
      </c>
    </row>
    <row r="399" spans="1:3">
      <c r="A399" t="s">
        <v>66861</v>
      </c>
      <c r="B399" t="s">
        <v>66862</v>
      </c>
      <c r="C399" t="s">
        <v>66863</v>
      </c>
    </row>
    <row r="400" spans="1:3">
      <c r="A400" t="s">
        <v>66864</v>
      </c>
      <c r="B400" t="s">
        <v>66865</v>
      </c>
      <c r="C400" t="s">
        <v>66866</v>
      </c>
    </row>
    <row r="401" spans="1:3">
      <c r="A401" t="s">
        <v>66867</v>
      </c>
      <c r="B401" t="s">
        <v>66868</v>
      </c>
      <c r="C401" t="s">
        <v>66869</v>
      </c>
    </row>
    <row r="402" spans="1:3">
      <c r="A402" t="s">
        <v>66870</v>
      </c>
      <c r="B402" t="s">
        <v>66871</v>
      </c>
      <c r="C402" t="s">
        <v>66872</v>
      </c>
    </row>
    <row r="403" spans="1:3">
      <c r="A403" t="s">
        <v>66873</v>
      </c>
      <c r="B403" t="s">
        <v>66874</v>
      </c>
      <c r="C403" t="s">
        <v>66875</v>
      </c>
    </row>
    <row r="404" spans="1:3">
      <c r="A404" t="s">
        <v>66876</v>
      </c>
      <c r="B404" t="s">
        <v>66877</v>
      </c>
      <c r="C404" t="s">
        <v>66878</v>
      </c>
    </row>
    <row r="405" spans="1:3">
      <c r="A405" t="s">
        <v>66879</v>
      </c>
      <c r="B405" t="s">
        <v>66880</v>
      </c>
      <c r="C405" t="s">
        <v>66881</v>
      </c>
    </row>
    <row r="406" spans="1:3">
      <c r="A406" t="s">
        <v>66882</v>
      </c>
      <c r="B406" t="s">
        <v>66883</v>
      </c>
      <c r="C406" t="s">
        <v>66884</v>
      </c>
    </row>
    <row r="407" spans="1:3">
      <c r="A407" t="s">
        <v>66885</v>
      </c>
      <c r="B407" t="s">
        <v>66886</v>
      </c>
      <c r="C407" t="s">
        <v>66887</v>
      </c>
    </row>
    <row r="408" spans="1:3">
      <c r="A408" t="s">
        <v>66888</v>
      </c>
      <c r="B408" t="s">
        <v>66889</v>
      </c>
      <c r="C408" t="s">
        <v>66890</v>
      </c>
    </row>
    <row r="409" spans="1:3">
      <c r="A409" t="s">
        <v>66891</v>
      </c>
      <c r="B409" t="s">
        <v>66892</v>
      </c>
      <c r="C409" t="s">
        <v>66893</v>
      </c>
    </row>
    <row r="410" spans="1:3">
      <c r="A410" t="s">
        <v>66894</v>
      </c>
      <c r="B410" t="s">
        <v>66895</v>
      </c>
      <c r="C410" t="s">
        <v>66896</v>
      </c>
    </row>
    <row r="411" spans="1:3">
      <c r="A411" t="s">
        <v>66897</v>
      </c>
      <c r="B411" t="s">
        <v>66898</v>
      </c>
      <c r="C411" t="s">
        <v>66899</v>
      </c>
    </row>
    <row r="412" spans="1:3">
      <c r="A412" t="s">
        <v>66900</v>
      </c>
      <c r="B412" t="s">
        <v>66901</v>
      </c>
      <c r="C412" t="s">
        <v>66902</v>
      </c>
    </row>
    <row r="413" spans="1:3">
      <c r="A413" t="s">
        <v>66903</v>
      </c>
      <c r="B413" t="s">
        <v>66904</v>
      </c>
      <c r="C413" t="s">
        <v>66905</v>
      </c>
    </row>
    <row r="414" spans="1:3">
      <c r="A414" t="s">
        <v>66906</v>
      </c>
      <c r="B414" t="s">
        <v>66907</v>
      </c>
      <c r="C414" t="s">
        <v>66908</v>
      </c>
    </row>
    <row r="415" spans="1:3">
      <c r="A415" t="s">
        <v>66909</v>
      </c>
      <c r="B415" t="s">
        <v>66910</v>
      </c>
      <c r="C415" t="s">
        <v>66911</v>
      </c>
    </row>
    <row r="416" spans="1:3">
      <c r="A416" t="s">
        <v>66912</v>
      </c>
      <c r="B416" t="s">
        <v>66913</v>
      </c>
      <c r="C416" t="s">
        <v>66914</v>
      </c>
    </row>
    <row r="417" spans="1:3">
      <c r="A417" t="s">
        <v>66915</v>
      </c>
      <c r="B417" t="s">
        <v>66916</v>
      </c>
      <c r="C417" t="s">
        <v>66917</v>
      </c>
    </row>
    <row r="418" spans="1:3">
      <c r="A418" t="s">
        <v>66918</v>
      </c>
      <c r="B418" t="s">
        <v>66919</v>
      </c>
      <c r="C418" t="s">
        <v>66920</v>
      </c>
    </row>
    <row r="419" spans="1:3">
      <c r="A419" t="s">
        <v>66921</v>
      </c>
      <c r="B419" t="s">
        <v>66922</v>
      </c>
      <c r="C419" t="s">
        <v>66923</v>
      </c>
    </row>
    <row r="420" spans="1:3">
      <c r="A420" t="s">
        <v>66924</v>
      </c>
      <c r="B420" t="s">
        <v>66925</v>
      </c>
      <c r="C420" t="s">
        <v>66926</v>
      </c>
    </row>
    <row r="421" spans="1:3">
      <c r="A421" t="s">
        <v>66927</v>
      </c>
      <c r="B421" t="s">
        <v>66928</v>
      </c>
      <c r="C421" t="s">
        <v>66929</v>
      </c>
    </row>
    <row r="422" spans="1:3">
      <c r="A422" t="s">
        <v>66930</v>
      </c>
      <c r="B422" t="s">
        <v>66931</v>
      </c>
      <c r="C422" t="s">
        <v>66932</v>
      </c>
    </row>
    <row r="423" spans="1:3">
      <c r="A423" t="s">
        <v>66933</v>
      </c>
      <c r="B423" t="s">
        <v>66934</v>
      </c>
      <c r="C423" t="s">
        <v>66935</v>
      </c>
    </row>
    <row r="424" spans="1:3">
      <c r="A424" t="s">
        <v>66936</v>
      </c>
      <c r="B424" t="s">
        <v>66937</v>
      </c>
      <c r="C424" t="s">
        <v>66938</v>
      </c>
    </row>
    <row r="425" spans="1:3">
      <c r="A425" t="s">
        <v>66939</v>
      </c>
      <c r="B425" t="s">
        <v>66940</v>
      </c>
      <c r="C425" t="s">
        <v>66941</v>
      </c>
    </row>
    <row r="426" spans="1:3">
      <c r="A426" t="s">
        <v>66942</v>
      </c>
      <c r="B426" t="s">
        <v>66943</v>
      </c>
      <c r="C426" t="s">
        <v>66944</v>
      </c>
    </row>
    <row r="427" spans="1:3">
      <c r="A427" t="s">
        <v>66945</v>
      </c>
      <c r="B427" t="s">
        <v>66946</v>
      </c>
      <c r="C427" t="s">
        <v>66947</v>
      </c>
    </row>
    <row r="428" spans="1:3">
      <c r="A428" t="s">
        <v>66948</v>
      </c>
      <c r="B428" t="s">
        <v>66949</v>
      </c>
      <c r="C428" t="s">
        <v>66950</v>
      </c>
    </row>
    <row r="429" spans="1:3">
      <c r="A429" t="s">
        <v>66951</v>
      </c>
      <c r="B429" t="s">
        <v>66952</v>
      </c>
      <c r="C429" t="s">
        <v>66953</v>
      </c>
    </row>
    <row r="430" spans="1:3">
      <c r="A430" t="s">
        <v>66954</v>
      </c>
      <c r="B430" t="s">
        <v>66955</v>
      </c>
      <c r="C430" t="s">
        <v>66956</v>
      </c>
    </row>
    <row r="431" spans="1:3">
      <c r="A431" t="s">
        <v>66957</v>
      </c>
      <c r="B431" t="s">
        <v>66958</v>
      </c>
      <c r="C431" t="s">
        <v>66959</v>
      </c>
    </row>
    <row r="432" spans="1:3">
      <c r="A432" t="s">
        <v>66960</v>
      </c>
      <c r="B432" t="s">
        <v>66961</v>
      </c>
      <c r="C432" t="s">
        <v>66962</v>
      </c>
    </row>
    <row r="433" spans="1:3">
      <c r="A433" t="s">
        <v>66963</v>
      </c>
      <c r="B433" t="s">
        <v>66964</v>
      </c>
      <c r="C433" t="s">
        <v>66965</v>
      </c>
    </row>
    <row r="434" spans="1:3">
      <c r="A434" t="s">
        <v>66966</v>
      </c>
      <c r="B434" t="s">
        <v>66967</v>
      </c>
      <c r="C434" t="s">
        <v>66968</v>
      </c>
    </row>
    <row r="435" spans="1:3">
      <c r="A435" t="s">
        <v>66969</v>
      </c>
      <c r="B435" t="s">
        <v>66970</v>
      </c>
      <c r="C435" t="s">
        <v>66971</v>
      </c>
    </row>
    <row r="436" spans="1:3">
      <c r="A436" t="s">
        <v>66972</v>
      </c>
      <c r="B436" t="s">
        <v>66973</v>
      </c>
      <c r="C436" t="s">
        <v>66974</v>
      </c>
    </row>
    <row r="437" spans="1:3">
      <c r="A437" t="s">
        <v>66975</v>
      </c>
      <c r="B437" t="s">
        <v>66976</v>
      </c>
      <c r="C437" t="s">
        <v>66977</v>
      </c>
    </row>
    <row r="438" spans="1:3">
      <c r="A438" t="s">
        <v>66978</v>
      </c>
      <c r="B438" t="s">
        <v>66979</v>
      </c>
      <c r="C438" t="s">
        <v>66980</v>
      </c>
    </row>
    <row r="439" spans="1:3">
      <c r="A439" t="s">
        <v>66981</v>
      </c>
      <c r="B439" t="s">
        <v>66982</v>
      </c>
      <c r="C439" t="s">
        <v>66983</v>
      </c>
    </row>
    <row r="440" spans="1:3">
      <c r="A440" t="s">
        <v>66984</v>
      </c>
      <c r="B440" t="s">
        <v>66985</v>
      </c>
      <c r="C440" t="s">
        <v>66986</v>
      </c>
    </row>
    <row r="441" spans="1:3">
      <c r="A441" t="s">
        <v>66987</v>
      </c>
      <c r="B441" t="s">
        <v>66988</v>
      </c>
      <c r="C441" t="s">
        <v>66989</v>
      </c>
    </row>
    <row r="442" spans="1:3">
      <c r="A442" t="s">
        <v>66990</v>
      </c>
      <c r="B442" t="s">
        <v>66991</v>
      </c>
      <c r="C442" t="s">
        <v>66992</v>
      </c>
    </row>
    <row r="443" spans="1:3">
      <c r="A443" t="s">
        <v>66993</v>
      </c>
      <c r="B443" t="s">
        <v>66994</v>
      </c>
      <c r="C443" t="s">
        <v>66995</v>
      </c>
    </row>
    <row r="444" spans="1:3">
      <c r="A444" t="s">
        <v>66996</v>
      </c>
      <c r="B444" t="s">
        <v>66997</v>
      </c>
      <c r="C444" t="s">
        <v>66998</v>
      </c>
    </row>
    <row r="445" spans="1:3">
      <c r="A445" t="s">
        <v>66999</v>
      </c>
      <c r="B445" t="s">
        <v>67000</v>
      </c>
      <c r="C445" t="s">
        <v>67001</v>
      </c>
    </row>
    <row r="446" spans="1:3">
      <c r="A446" t="s">
        <v>67002</v>
      </c>
      <c r="B446" t="s">
        <v>67003</v>
      </c>
      <c r="C446" t="s">
        <v>67004</v>
      </c>
    </row>
    <row r="447" spans="1:3">
      <c r="A447" t="s">
        <v>67005</v>
      </c>
      <c r="B447" t="s">
        <v>67006</v>
      </c>
      <c r="C447" t="s">
        <v>67007</v>
      </c>
    </row>
    <row r="448" spans="1:3">
      <c r="A448" t="s">
        <v>67008</v>
      </c>
      <c r="B448" t="s">
        <v>67009</v>
      </c>
      <c r="C448" t="s">
        <v>67010</v>
      </c>
    </row>
    <row r="449" spans="1:3">
      <c r="A449" t="s">
        <v>67011</v>
      </c>
      <c r="B449" t="s">
        <v>67012</v>
      </c>
      <c r="C449" t="s">
        <v>67013</v>
      </c>
    </row>
    <row r="450" spans="1:3">
      <c r="A450" t="s">
        <v>67014</v>
      </c>
      <c r="B450" t="s">
        <v>67015</v>
      </c>
      <c r="C450" t="s">
        <v>67016</v>
      </c>
    </row>
    <row r="451" spans="1:3">
      <c r="A451" t="s">
        <v>67017</v>
      </c>
      <c r="B451" t="s">
        <v>67018</v>
      </c>
      <c r="C451" t="s">
        <v>67019</v>
      </c>
    </row>
    <row r="452" spans="1:3">
      <c r="A452" t="s">
        <v>67020</v>
      </c>
      <c r="B452" t="s">
        <v>67021</v>
      </c>
      <c r="C452" t="s">
        <v>67022</v>
      </c>
    </row>
    <row r="453" spans="1:3">
      <c r="A453" t="s">
        <v>67023</v>
      </c>
      <c r="B453" t="s">
        <v>67024</v>
      </c>
      <c r="C453" t="s">
        <v>67025</v>
      </c>
    </row>
    <row r="454" spans="1:3">
      <c r="A454" t="s">
        <v>67026</v>
      </c>
      <c r="B454" t="s">
        <v>67027</v>
      </c>
      <c r="C454" t="s">
        <v>67028</v>
      </c>
    </row>
    <row r="455" spans="1:3">
      <c r="A455" t="s">
        <v>67029</v>
      </c>
      <c r="B455" t="s">
        <v>67030</v>
      </c>
      <c r="C455" t="s">
        <v>67031</v>
      </c>
    </row>
    <row r="456" spans="1:3">
      <c r="A456" t="s">
        <v>67032</v>
      </c>
      <c r="B456" t="s">
        <v>67033</v>
      </c>
      <c r="C456" t="s">
        <v>67034</v>
      </c>
    </row>
    <row r="457" spans="1:3">
      <c r="A457" t="s">
        <v>67035</v>
      </c>
      <c r="B457" t="s">
        <v>67036</v>
      </c>
      <c r="C457" t="s">
        <v>67037</v>
      </c>
    </row>
    <row r="458" spans="1:3">
      <c r="A458" t="s">
        <v>67038</v>
      </c>
      <c r="B458" t="s">
        <v>67039</v>
      </c>
      <c r="C458" t="s">
        <v>67040</v>
      </c>
    </row>
    <row r="459" spans="1:3">
      <c r="A459" t="s">
        <v>67041</v>
      </c>
      <c r="B459" t="s">
        <v>67042</v>
      </c>
      <c r="C459" t="s">
        <v>67043</v>
      </c>
    </row>
    <row r="460" spans="1:3">
      <c r="A460" t="s">
        <v>67044</v>
      </c>
      <c r="B460" t="s">
        <v>67045</v>
      </c>
      <c r="C460" t="s">
        <v>67046</v>
      </c>
    </row>
    <row r="461" spans="1:3">
      <c r="A461" t="s">
        <v>67047</v>
      </c>
      <c r="B461" t="s">
        <v>67048</v>
      </c>
      <c r="C461" t="s">
        <v>67049</v>
      </c>
    </row>
    <row r="462" spans="1:3">
      <c r="A462" t="s">
        <v>67050</v>
      </c>
      <c r="B462" t="s">
        <v>67051</v>
      </c>
      <c r="C462" t="s">
        <v>67052</v>
      </c>
    </row>
    <row r="463" spans="1:3">
      <c r="A463" t="s">
        <v>67053</v>
      </c>
      <c r="B463" t="s">
        <v>67054</v>
      </c>
      <c r="C463" t="s">
        <v>67055</v>
      </c>
    </row>
    <row r="464" spans="1:3">
      <c r="A464" t="s">
        <v>67056</v>
      </c>
      <c r="B464" t="s">
        <v>67057</v>
      </c>
      <c r="C464" t="s">
        <v>67058</v>
      </c>
    </row>
    <row r="465" spans="1:3">
      <c r="A465" t="s">
        <v>67059</v>
      </c>
      <c r="B465" t="s">
        <v>67060</v>
      </c>
      <c r="C465" t="s">
        <v>67061</v>
      </c>
    </row>
    <row r="466" spans="1:3">
      <c r="A466" t="s">
        <v>67062</v>
      </c>
      <c r="B466" t="s">
        <v>67063</v>
      </c>
      <c r="C466" t="s">
        <v>67064</v>
      </c>
    </row>
    <row r="467" spans="1:3">
      <c r="A467" t="s">
        <v>67065</v>
      </c>
      <c r="B467" t="s">
        <v>67066</v>
      </c>
      <c r="C467" t="s">
        <v>67067</v>
      </c>
    </row>
    <row r="468" spans="1:3">
      <c r="A468" t="s">
        <v>67068</v>
      </c>
      <c r="B468" t="s">
        <v>67069</v>
      </c>
      <c r="C468" t="s">
        <v>67070</v>
      </c>
    </row>
    <row r="469" spans="1:3">
      <c r="A469" t="s">
        <v>67071</v>
      </c>
      <c r="B469" t="s">
        <v>67072</v>
      </c>
      <c r="C469" t="s">
        <v>67073</v>
      </c>
    </row>
    <row r="470" spans="1:3">
      <c r="A470" t="s">
        <v>67074</v>
      </c>
      <c r="B470" t="s">
        <v>67075</v>
      </c>
      <c r="C470" t="s">
        <v>67076</v>
      </c>
    </row>
    <row r="471" spans="1:3">
      <c r="A471" t="s">
        <v>67077</v>
      </c>
      <c r="B471" t="s">
        <v>67078</v>
      </c>
      <c r="C471" t="s">
        <v>67079</v>
      </c>
    </row>
    <row r="472" spans="1:3">
      <c r="A472" t="s">
        <v>67080</v>
      </c>
      <c r="B472" t="s">
        <v>67081</v>
      </c>
      <c r="C472" t="s">
        <v>67082</v>
      </c>
    </row>
    <row r="473" spans="1:3">
      <c r="A473" t="s">
        <v>67083</v>
      </c>
      <c r="B473" t="s">
        <v>67084</v>
      </c>
      <c r="C473" t="s">
        <v>67085</v>
      </c>
    </row>
    <row r="474" spans="1:3">
      <c r="A474" t="s">
        <v>67086</v>
      </c>
      <c r="B474" t="s">
        <v>67087</v>
      </c>
      <c r="C474" t="s">
        <v>67088</v>
      </c>
    </row>
    <row r="475" spans="1:3">
      <c r="A475" t="s">
        <v>67089</v>
      </c>
      <c r="B475" t="s">
        <v>67090</v>
      </c>
      <c r="C475" t="s">
        <v>67091</v>
      </c>
    </row>
    <row r="476" spans="1:3">
      <c r="A476" t="s">
        <v>67092</v>
      </c>
      <c r="B476" t="s">
        <v>67093</v>
      </c>
      <c r="C476" t="s">
        <v>67094</v>
      </c>
    </row>
    <row r="477" spans="1:3">
      <c r="A477" t="s">
        <v>67095</v>
      </c>
      <c r="B477" t="s">
        <v>67096</v>
      </c>
      <c r="C477" t="s">
        <v>67097</v>
      </c>
    </row>
    <row r="478" spans="1:3">
      <c r="A478" t="s">
        <v>67098</v>
      </c>
      <c r="B478" t="s">
        <v>67099</v>
      </c>
      <c r="C478" t="s">
        <v>67100</v>
      </c>
    </row>
    <row r="479" spans="1:3">
      <c r="A479" t="s">
        <v>67101</v>
      </c>
      <c r="B479" t="s">
        <v>67102</v>
      </c>
      <c r="C479" t="s">
        <v>67103</v>
      </c>
    </row>
    <row r="480" spans="1:3">
      <c r="A480" t="s">
        <v>67104</v>
      </c>
      <c r="B480" t="s">
        <v>67105</v>
      </c>
      <c r="C480" t="s">
        <v>67106</v>
      </c>
    </row>
    <row r="481" spans="1:3">
      <c r="A481" t="s">
        <v>67107</v>
      </c>
      <c r="B481" t="s">
        <v>67108</v>
      </c>
      <c r="C481" t="s">
        <v>67109</v>
      </c>
    </row>
    <row r="482" spans="1:3">
      <c r="A482" t="s">
        <v>67110</v>
      </c>
      <c r="B482" t="s">
        <v>67111</v>
      </c>
      <c r="C482" t="s">
        <v>67112</v>
      </c>
    </row>
    <row r="483" spans="1:3">
      <c r="A483" t="s">
        <v>67113</v>
      </c>
      <c r="B483" t="s">
        <v>67114</v>
      </c>
      <c r="C483" t="s">
        <v>67115</v>
      </c>
    </row>
    <row r="484" spans="1:3">
      <c r="A484" t="s">
        <v>67116</v>
      </c>
      <c r="B484" t="s">
        <v>67117</v>
      </c>
      <c r="C484" t="s">
        <v>67118</v>
      </c>
    </row>
    <row r="485" spans="1:3">
      <c r="A485" t="s">
        <v>67119</v>
      </c>
      <c r="B485" t="s">
        <v>67120</v>
      </c>
      <c r="C485" t="s">
        <v>67121</v>
      </c>
    </row>
    <row r="486" spans="1:3">
      <c r="A486" t="s">
        <v>67122</v>
      </c>
      <c r="B486" t="s">
        <v>67123</v>
      </c>
      <c r="C486" t="s">
        <v>67124</v>
      </c>
    </row>
    <row r="487" spans="1:3">
      <c r="A487" t="s">
        <v>67125</v>
      </c>
      <c r="B487" t="s">
        <v>67126</v>
      </c>
      <c r="C487" t="s">
        <v>67127</v>
      </c>
    </row>
    <row r="488" spans="1:3">
      <c r="A488" t="s">
        <v>67128</v>
      </c>
      <c r="B488" t="s">
        <v>67129</v>
      </c>
      <c r="C488" t="s">
        <v>67130</v>
      </c>
    </row>
    <row r="489" spans="1:3">
      <c r="A489" t="s">
        <v>67131</v>
      </c>
      <c r="B489" t="s">
        <v>67132</v>
      </c>
      <c r="C489" t="s">
        <v>67133</v>
      </c>
    </row>
    <row r="490" spans="1:3">
      <c r="A490" t="s">
        <v>67134</v>
      </c>
      <c r="B490" t="s">
        <v>67135</v>
      </c>
      <c r="C490" t="s">
        <v>67136</v>
      </c>
    </row>
    <row r="491" spans="1:3">
      <c r="A491" t="s">
        <v>67137</v>
      </c>
      <c r="B491" t="s">
        <v>67138</v>
      </c>
      <c r="C491" t="s">
        <v>67139</v>
      </c>
    </row>
    <row r="492" spans="1:3">
      <c r="A492" t="s">
        <v>67140</v>
      </c>
      <c r="B492" t="s">
        <v>67141</v>
      </c>
      <c r="C492" t="s">
        <v>67142</v>
      </c>
    </row>
    <row r="493" spans="1:3">
      <c r="A493" t="s">
        <v>67143</v>
      </c>
      <c r="B493" t="s">
        <v>67144</v>
      </c>
      <c r="C493" t="s">
        <v>67145</v>
      </c>
    </row>
    <row r="494" spans="1:3">
      <c r="A494" t="s">
        <v>67146</v>
      </c>
      <c r="B494" t="s">
        <v>67147</v>
      </c>
      <c r="C494" t="s">
        <v>67148</v>
      </c>
    </row>
    <row r="495" spans="1:3">
      <c r="A495" t="s">
        <v>67149</v>
      </c>
      <c r="B495" t="s">
        <v>67150</v>
      </c>
      <c r="C495" t="s">
        <v>67151</v>
      </c>
    </row>
    <row r="496" spans="1:3">
      <c r="A496" t="s">
        <v>67152</v>
      </c>
      <c r="B496" t="s">
        <v>67153</v>
      </c>
      <c r="C496" t="s">
        <v>67154</v>
      </c>
    </row>
    <row r="497" spans="1:3">
      <c r="A497" t="s">
        <v>67155</v>
      </c>
      <c r="B497" t="s">
        <v>67156</v>
      </c>
      <c r="C497" t="s">
        <v>67157</v>
      </c>
    </row>
    <row r="498" spans="1:3">
      <c r="A498" t="s">
        <v>67158</v>
      </c>
      <c r="B498" t="s">
        <v>67159</v>
      </c>
      <c r="C498" t="s">
        <v>67160</v>
      </c>
    </row>
    <row r="499" spans="1:3">
      <c r="A499" t="s">
        <v>67161</v>
      </c>
      <c r="B499" t="s">
        <v>67162</v>
      </c>
      <c r="C499" t="s">
        <v>67163</v>
      </c>
    </row>
    <row r="500" spans="1:3">
      <c r="A500" t="s">
        <v>67164</v>
      </c>
      <c r="B500" t="s">
        <v>67165</v>
      </c>
      <c r="C500" t="s">
        <v>67166</v>
      </c>
    </row>
    <row r="501" spans="1:3">
      <c r="A501" t="s">
        <v>67167</v>
      </c>
      <c r="B501" t="s">
        <v>67168</v>
      </c>
      <c r="C501" t="s">
        <v>67169</v>
      </c>
    </row>
    <row r="502" spans="1:3">
      <c r="A502" t="s">
        <v>67170</v>
      </c>
      <c r="B502" t="s">
        <v>67171</v>
      </c>
      <c r="C502" t="s">
        <v>67172</v>
      </c>
    </row>
    <row r="503" spans="1:3">
      <c r="A503" t="s">
        <v>67173</v>
      </c>
      <c r="B503" t="s">
        <v>67174</v>
      </c>
      <c r="C503" t="s">
        <v>67175</v>
      </c>
    </row>
    <row r="504" spans="1:3">
      <c r="A504" t="s">
        <v>67176</v>
      </c>
      <c r="B504" t="s">
        <v>67177</v>
      </c>
      <c r="C504" t="s">
        <v>67178</v>
      </c>
    </row>
    <row r="505" spans="1:3">
      <c r="A505" t="s">
        <v>67179</v>
      </c>
      <c r="B505" t="s">
        <v>67180</v>
      </c>
      <c r="C505" t="s">
        <v>67181</v>
      </c>
    </row>
    <row r="506" spans="1:3">
      <c r="A506" t="s">
        <v>67182</v>
      </c>
      <c r="B506" t="s">
        <v>67183</v>
      </c>
      <c r="C506" t="s">
        <v>67184</v>
      </c>
    </row>
    <row r="507" spans="1:3">
      <c r="A507" t="s">
        <v>67185</v>
      </c>
      <c r="B507" t="s">
        <v>67186</v>
      </c>
      <c r="C507" t="s">
        <v>67187</v>
      </c>
    </row>
    <row r="508" spans="1:3">
      <c r="A508" t="s">
        <v>67188</v>
      </c>
      <c r="B508" t="s">
        <v>67189</v>
      </c>
      <c r="C508" t="s">
        <v>67190</v>
      </c>
    </row>
    <row r="509" spans="1:3">
      <c r="A509" t="s">
        <v>67191</v>
      </c>
      <c r="B509" t="s">
        <v>67192</v>
      </c>
      <c r="C509" t="s">
        <v>67193</v>
      </c>
    </row>
    <row r="510" spans="1:3">
      <c r="A510" t="s">
        <v>67194</v>
      </c>
      <c r="B510" t="s">
        <v>67195</v>
      </c>
      <c r="C510" t="s">
        <v>67196</v>
      </c>
    </row>
    <row r="511" spans="1:3">
      <c r="A511" t="s">
        <v>67197</v>
      </c>
      <c r="B511" t="s">
        <v>67198</v>
      </c>
      <c r="C511" t="s">
        <v>67199</v>
      </c>
    </row>
    <row r="512" spans="1:3">
      <c r="A512" t="s">
        <v>67200</v>
      </c>
      <c r="B512" t="s">
        <v>67201</v>
      </c>
      <c r="C512" t="s">
        <v>67202</v>
      </c>
    </row>
    <row r="513" spans="1:3">
      <c r="A513" t="s">
        <v>67203</v>
      </c>
      <c r="B513" t="s">
        <v>67204</v>
      </c>
      <c r="C513" t="s">
        <v>67205</v>
      </c>
    </row>
    <row r="514" spans="1:3">
      <c r="A514" t="s">
        <v>67206</v>
      </c>
      <c r="B514" t="s">
        <v>67207</v>
      </c>
      <c r="C514" t="s">
        <v>67208</v>
      </c>
    </row>
    <row r="515" spans="1:3">
      <c r="A515" t="s">
        <v>67209</v>
      </c>
      <c r="B515" t="s">
        <v>67210</v>
      </c>
      <c r="C515" t="s">
        <v>67211</v>
      </c>
    </row>
    <row r="516" spans="1:3">
      <c r="A516" t="s">
        <v>67212</v>
      </c>
      <c r="B516" t="s">
        <v>67213</v>
      </c>
      <c r="C516" t="s">
        <v>67214</v>
      </c>
    </row>
    <row r="517" spans="1:3">
      <c r="A517" t="s">
        <v>67215</v>
      </c>
      <c r="B517" t="s">
        <v>67216</v>
      </c>
      <c r="C517" t="s">
        <v>67217</v>
      </c>
    </row>
    <row r="518" spans="1:3">
      <c r="A518" t="s">
        <v>67218</v>
      </c>
      <c r="B518" t="s">
        <v>67219</v>
      </c>
      <c r="C518" t="s">
        <v>67220</v>
      </c>
    </row>
    <row r="519" spans="1:3">
      <c r="A519" t="s">
        <v>67221</v>
      </c>
      <c r="B519" t="s">
        <v>67222</v>
      </c>
      <c r="C519" t="s">
        <v>67223</v>
      </c>
    </row>
    <row r="520" spans="1:3">
      <c r="A520" t="s">
        <v>67224</v>
      </c>
      <c r="B520" t="s">
        <v>67225</v>
      </c>
      <c r="C520" t="s">
        <v>67226</v>
      </c>
    </row>
    <row r="521" spans="1:3">
      <c r="A521" t="s">
        <v>67227</v>
      </c>
      <c r="B521" t="s">
        <v>67228</v>
      </c>
      <c r="C521" t="s">
        <v>67229</v>
      </c>
    </row>
    <row r="522" spans="1:3">
      <c r="A522" t="s">
        <v>67230</v>
      </c>
      <c r="B522" t="s">
        <v>67231</v>
      </c>
      <c r="C522" t="s">
        <v>67232</v>
      </c>
    </row>
    <row r="523" spans="1:3">
      <c r="A523" t="s">
        <v>67233</v>
      </c>
      <c r="B523" t="s">
        <v>67234</v>
      </c>
      <c r="C523" t="s">
        <v>67235</v>
      </c>
    </row>
    <row r="524" spans="1:3">
      <c r="A524" t="s">
        <v>67236</v>
      </c>
      <c r="B524" t="s">
        <v>67237</v>
      </c>
      <c r="C524" t="s">
        <v>67238</v>
      </c>
    </row>
    <row r="525" spans="1:3">
      <c r="A525" t="s">
        <v>67239</v>
      </c>
      <c r="B525" t="s">
        <v>67240</v>
      </c>
      <c r="C525" t="s">
        <v>67241</v>
      </c>
    </row>
    <row r="526" spans="1:3">
      <c r="A526" t="s">
        <v>67242</v>
      </c>
      <c r="B526" t="s">
        <v>67243</v>
      </c>
      <c r="C526" t="s">
        <v>67244</v>
      </c>
    </row>
    <row r="527" spans="1:3">
      <c r="A527" t="s">
        <v>67245</v>
      </c>
      <c r="B527" t="s">
        <v>67246</v>
      </c>
      <c r="C527" t="s">
        <v>67247</v>
      </c>
    </row>
    <row r="528" spans="1:3">
      <c r="A528" t="s">
        <v>67248</v>
      </c>
      <c r="B528" t="s">
        <v>67249</v>
      </c>
      <c r="C528" t="s">
        <v>67250</v>
      </c>
    </row>
    <row r="529" spans="1:3">
      <c r="A529" t="s">
        <v>67251</v>
      </c>
      <c r="B529" t="s">
        <v>67252</v>
      </c>
      <c r="C529" t="s">
        <v>67253</v>
      </c>
    </row>
    <row r="530" spans="1:3">
      <c r="A530" t="s">
        <v>67254</v>
      </c>
      <c r="B530" t="s">
        <v>67255</v>
      </c>
      <c r="C530" t="s">
        <v>67256</v>
      </c>
    </row>
    <row r="531" spans="1:3">
      <c r="A531" t="s">
        <v>67257</v>
      </c>
      <c r="B531" t="s">
        <v>67258</v>
      </c>
      <c r="C531" t="s">
        <v>67259</v>
      </c>
    </row>
    <row r="532" spans="1:3">
      <c r="A532" t="s">
        <v>67260</v>
      </c>
      <c r="B532" t="s">
        <v>67261</v>
      </c>
      <c r="C532" t="s">
        <v>67262</v>
      </c>
    </row>
    <row r="533" spans="1:3">
      <c r="A533" t="s">
        <v>67263</v>
      </c>
      <c r="B533" t="s">
        <v>67264</v>
      </c>
      <c r="C533" t="s">
        <v>67265</v>
      </c>
    </row>
    <row r="534" spans="1:3">
      <c r="A534" t="s">
        <v>67266</v>
      </c>
      <c r="B534" t="s">
        <v>67267</v>
      </c>
      <c r="C534" t="s">
        <v>67268</v>
      </c>
    </row>
    <row r="535" spans="1:3">
      <c r="A535" t="s">
        <v>67269</v>
      </c>
      <c r="B535" t="s">
        <v>67270</v>
      </c>
      <c r="C535" t="s">
        <v>67271</v>
      </c>
    </row>
    <row r="536" spans="1:3">
      <c r="A536" t="s">
        <v>67272</v>
      </c>
      <c r="B536" t="s">
        <v>67273</v>
      </c>
      <c r="C536" t="s">
        <v>67274</v>
      </c>
    </row>
    <row r="537" spans="1:3">
      <c r="A537" t="s">
        <v>67275</v>
      </c>
      <c r="B537" t="s">
        <v>67276</v>
      </c>
      <c r="C537" t="s">
        <v>67277</v>
      </c>
    </row>
    <row r="538" spans="1:3">
      <c r="A538" t="s">
        <v>67278</v>
      </c>
      <c r="B538" t="s">
        <v>67279</v>
      </c>
      <c r="C538" t="s">
        <v>67280</v>
      </c>
    </row>
    <row r="539" spans="1:3">
      <c r="A539" t="s">
        <v>67281</v>
      </c>
      <c r="B539" t="s">
        <v>67282</v>
      </c>
      <c r="C539" t="s">
        <v>67283</v>
      </c>
    </row>
    <row r="540" spans="1:3">
      <c r="A540" t="s">
        <v>67284</v>
      </c>
      <c r="B540" t="s">
        <v>67285</v>
      </c>
      <c r="C540" t="s">
        <v>67286</v>
      </c>
    </row>
    <row r="541" spans="1:3">
      <c r="A541" t="s">
        <v>67287</v>
      </c>
      <c r="B541" t="s">
        <v>67288</v>
      </c>
      <c r="C541" t="s">
        <v>67289</v>
      </c>
    </row>
    <row r="542" spans="1:3">
      <c r="A542" t="s">
        <v>67290</v>
      </c>
      <c r="B542" t="s">
        <v>67291</v>
      </c>
      <c r="C542" t="s">
        <v>67292</v>
      </c>
    </row>
    <row r="543" spans="1:3">
      <c r="A543" t="s">
        <v>67293</v>
      </c>
      <c r="B543" t="s">
        <v>67294</v>
      </c>
      <c r="C543" t="s">
        <v>67295</v>
      </c>
    </row>
    <row r="544" spans="1:3">
      <c r="A544" t="s">
        <v>67296</v>
      </c>
      <c r="B544" t="s">
        <v>67297</v>
      </c>
      <c r="C544" t="s">
        <v>67298</v>
      </c>
    </row>
    <row r="545" spans="1:3">
      <c r="A545" t="s">
        <v>67299</v>
      </c>
      <c r="B545" t="s">
        <v>67300</v>
      </c>
      <c r="C545" t="s">
        <v>67301</v>
      </c>
    </row>
    <row r="546" spans="1:3">
      <c r="A546" t="s">
        <v>67302</v>
      </c>
      <c r="B546" t="s">
        <v>67303</v>
      </c>
      <c r="C546" t="s">
        <v>67304</v>
      </c>
    </row>
    <row r="547" spans="1:3">
      <c r="A547" t="s">
        <v>67305</v>
      </c>
      <c r="B547" t="s">
        <v>67306</v>
      </c>
      <c r="C547" t="s">
        <v>67307</v>
      </c>
    </row>
    <row r="548" spans="1:3">
      <c r="A548" t="s">
        <v>67308</v>
      </c>
      <c r="B548" t="s">
        <v>67309</v>
      </c>
      <c r="C548" t="s">
        <v>67310</v>
      </c>
    </row>
    <row r="549" spans="1:3">
      <c r="A549" t="s">
        <v>67311</v>
      </c>
      <c r="B549" t="s">
        <v>67312</v>
      </c>
      <c r="C549" t="s">
        <v>67313</v>
      </c>
    </row>
    <row r="550" spans="1:3">
      <c r="A550" t="s">
        <v>67314</v>
      </c>
      <c r="B550" t="s">
        <v>67315</v>
      </c>
      <c r="C550" t="s">
        <v>67316</v>
      </c>
    </row>
    <row r="551" spans="1:3">
      <c r="A551" t="s">
        <v>67317</v>
      </c>
      <c r="B551" t="s">
        <v>67318</v>
      </c>
      <c r="C551" t="s">
        <v>67319</v>
      </c>
    </row>
    <row r="552" spans="1:3">
      <c r="A552" t="s">
        <v>67320</v>
      </c>
      <c r="B552" t="s">
        <v>67321</v>
      </c>
      <c r="C552" t="s">
        <v>67322</v>
      </c>
    </row>
    <row r="553" spans="1:3">
      <c r="A553" t="s">
        <v>67323</v>
      </c>
      <c r="B553" t="s">
        <v>67324</v>
      </c>
      <c r="C553" t="s">
        <v>67325</v>
      </c>
    </row>
    <row r="554" spans="1:3">
      <c r="A554" t="s">
        <v>67326</v>
      </c>
      <c r="B554" t="s">
        <v>67327</v>
      </c>
      <c r="C554" t="s">
        <v>67328</v>
      </c>
    </row>
    <row r="555" spans="1:3">
      <c r="A555" t="s">
        <v>67329</v>
      </c>
      <c r="B555" t="s">
        <v>67330</v>
      </c>
      <c r="C555" t="s">
        <v>67331</v>
      </c>
    </row>
    <row r="556" spans="1:3">
      <c r="A556" t="s">
        <v>67332</v>
      </c>
      <c r="B556" t="s">
        <v>67333</v>
      </c>
      <c r="C556" t="s">
        <v>67334</v>
      </c>
    </row>
    <row r="557" spans="1:3">
      <c r="A557" t="s">
        <v>67335</v>
      </c>
      <c r="B557" t="s">
        <v>67336</v>
      </c>
      <c r="C557" t="s">
        <v>67337</v>
      </c>
    </row>
    <row r="558" spans="1:3">
      <c r="A558" t="s">
        <v>67338</v>
      </c>
      <c r="B558" t="s">
        <v>67339</v>
      </c>
      <c r="C558" t="s">
        <v>67340</v>
      </c>
    </row>
    <row r="559" spans="1:3">
      <c r="A559" t="s">
        <v>67341</v>
      </c>
      <c r="B559" t="s">
        <v>67342</v>
      </c>
      <c r="C559" t="s">
        <v>67343</v>
      </c>
    </row>
    <row r="560" spans="1:3">
      <c r="A560" t="s">
        <v>67344</v>
      </c>
      <c r="B560" t="s">
        <v>67345</v>
      </c>
      <c r="C560" t="s">
        <v>67346</v>
      </c>
    </row>
    <row r="561" spans="1:3">
      <c r="A561" t="s">
        <v>67347</v>
      </c>
      <c r="B561" t="s">
        <v>67348</v>
      </c>
      <c r="C561" t="s">
        <v>67349</v>
      </c>
    </row>
    <row r="562" spans="1:3">
      <c r="A562" t="s">
        <v>67350</v>
      </c>
      <c r="B562" t="s">
        <v>67351</v>
      </c>
      <c r="C562" t="s">
        <v>67352</v>
      </c>
    </row>
    <row r="563" spans="1:3">
      <c r="A563" t="s">
        <v>67353</v>
      </c>
      <c r="B563" t="s">
        <v>67354</v>
      </c>
      <c r="C563" t="s">
        <v>67355</v>
      </c>
    </row>
    <row r="564" spans="1:3">
      <c r="A564" t="s">
        <v>67356</v>
      </c>
      <c r="B564" t="s">
        <v>67357</v>
      </c>
      <c r="C564" t="s">
        <v>67358</v>
      </c>
    </row>
    <row r="565" spans="1:3">
      <c r="A565" t="s">
        <v>67359</v>
      </c>
      <c r="B565" t="s">
        <v>67360</v>
      </c>
      <c r="C565" t="s">
        <v>67361</v>
      </c>
    </row>
    <row r="566" spans="1:3">
      <c r="A566" t="s">
        <v>67362</v>
      </c>
      <c r="B566" t="s">
        <v>67363</v>
      </c>
      <c r="C566" t="s">
        <v>67364</v>
      </c>
    </row>
    <row r="567" spans="1:3">
      <c r="A567" t="s">
        <v>67365</v>
      </c>
      <c r="B567" t="s">
        <v>67366</v>
      </c>
      <c r="C567" t="s">
        <v>67367</v>
      </c>
    </row>
    <row r="568" spans="1:3">
      <c r="A568" t="s">
        <v>67368</v>
      </c>
      <c r="B568" t="s">
        <v>67369</v>
      </c>
      <c r="C568" t="s">
        <v>67370</v>
      </c>
    </row>
    <row r="569" spans="1:3">
      <c r="A569" t="s">
        <v>67371</v>
      </c>
      <c r="B569" t="s">
        <v>67372</v>
      </c>
      <c r="C569" t="s">
        <v>67373</v>
      </c>
    </row>
    <row r="570" spans="1:3">
      <c r="A570" t="s">
        <v>67374</v>
      </c>
      <c r="B570" t="s">
        <v>67375</v>
      </c>
      <c r="C570" t="s">
        <v>67376</v>
      </c>
    </row>
    <row r="571" spans="1:3">
      <c r="A571" t="s">
        <v>67377</v>
      </c>
      <c r="B571" t="s">
        <v>67378</v>
      </c>
      <c r="C571" t="s">
        <v>67379</v>
      </c>
    </row>
    <row r="572" spans="1:3">
      <c r="A572" t="s">
        <v>67380</v>
      </c>
      <c r="B572" t="s">
        <v>67381</v>
      </c>
      <c r="C572" t="s">
        <v>67382</v>
      </c>
    </row>
    <row r="573" spans="1:3">
      <c r="A573" t="s">
        <v>67383</v>
      </c>
      <c r="B573" t="s">
        <v>67384</v>
      </c>
      <c r="C573" t="s">
        <v>67385</v>
      </c>
    </row>
    <row r="574" spans="1:3">
      <c r="A574" t="s">
        <v>67386</v>
      </c>
      <c r="B574" t="s">
        <v>67387</v>
      </c>
      <c r="C574" t="s">
        <v>67388</v>
      </c>
    </row>
    <row r="575" spans="1:3">
      <c r="A575" t="s">
        <v>67389</v>
      </c>
      <c r="B575" t="s">
        <v>67390</v>
      </c>
      <c r="C575" t="s">
        <v>67391</v>
      </c>
    </row>
    <row r="576" spans="1:3">
      <c r="A576" t="s">
        <v>67392</v>
      </c>
      <c r="B576" t="s">
        <v>67393</v>
      </c>
      <c r="C576" t="s">
        <v>67394</v>
      </c>
    </row>
    <row r="577" spans="1:3">
      <c r="A577" t="s">
        <v>67395</v>
      </c>
      <c r="B577" t="s">
        <v>67396</v>
      </c>
      <c r="C577" t="s">
        <v>67397</v>
      </c>
    </row>
    <row r="578" spans="1:3">
      <c r="A578" t="s">
        <v>67398</v>
      </c>
      <c r="B578" t="s">
        <v>67399</v>
      </c>
      <c r="C578" t="s">
        <v>67400</v>
      </c>
    </row>
    <row r="579" spans="1:3">
      <c r="A579" t="s">
        <v>67401</v>
      </c>
      <c r="B579" t="s">
        <v>67402</v>
      </c>
      <c r="C579" t="s">
        <v>67403</v>
      </c>
    </row>
    <row r="580" spans="1:3">
      <c r="A580" t="s">
        <v>67404</v>
      </c>
      <c r="B580" t="s">
        <v>67405</v>
      </c>
      <c r="C580" t="s">
        <v>67406</v>
      </c>
    </row>
    <row r="581" spans="1:3">
      <c r="A581" t="s">
        <v>67407</v>
      </c>
      <c r="B581" t="s">
        <v>67408</v>
      </c>
      <c r="C581" t="s">
        <v>67409</v>
      </c>
    </row>
    <row r="582" spans="1:3">
      <c r="A582" t="s">
        <v>67410</v>
      </c>
      <c r="B582" t="s">
        <v>67411</v>
      </c>
      <c r="C582" t="s">
        <v>67412</v>
      </c>
    </row>
    <row r="583" spans="1:3">
      <c r="A583" t="s">
        <v>67413</v>
      </c>
      <c r="B583" t="s">
        <v>67414</v>
      </c>
      <c r="C583" t="s">
        <v>67415</v>
      </c>
    </row>
    <row r="584" spans="1:3">
      <c r="A584" t="s">
        <v>67416</v>
      </c>
      <c r="B584" t="s">
        <v>67417</v>
      </c>
      <c r="C584" t="s">
        <v>67418</v>
      </c>
    </row>
    <row r="585" spans="1:3">
      <c r="A585" t="s">
        <v>67419</v>
      </c>
      <c r="B585" t="s">
        <v>67420</v>
      </c>
      <c r="C585" t="s">
        <v>67421</v>
      </c>
    </row>
    <row r="586" spans="1:3">
      <c r="A586" t="s">
        <v>67422</v>
      </c>
      <c r="B586" t="s">
        <v>67423</v>
      </c>
      <c r="C586" t="s">
        <v>67424</v>
      </c>
    </row>
    <row r="587" spans="1:3">
      <c r="A587" t="s">
        <v>67425</v>
      </c>
      <c r="B587" t="s">
        <v>67426</v>
      </c>
      <c r="C587" t="s">
        <v>67427</v>
      </c>
    </row>
    <row r="588" spans="1:3">
      <c r="A588" t="s">
        <v>67428</v>
      </c>
      <c r="B588" t="s">
        <v>67429</v>
      </c>
      <c r="C588" t="s">
        <v>67430</v>
      </c>
    </row>
    <row r="589" spans="1:3">
      <c r="A589" t="s">
        <v>67431</v>
      </c>
      <c r="B589" t="s">
        <v>67432</v>
      </c>
      <c r="C589" t="s">
        <v>67433</v>
      </c>
    </row>
    <row r="590" spans="1:3">
      <c r="A590" t="s">
        <v>67434</v>
      </c>
      <c r="B590" t="s">
        <v>67435</v>
      </c>
      <c r="C590" t="s">
        <v>67436</v>
      </c>
    </row>
    <row r="591" spans="1:3">
      <c r="A591" t="s">
        <v>67437</v>
      </c>
      <c r="B591" t="s">
        <v>67438</v>
      </c>
      <c r="C591" t="s">
        <v>67439</v>
      </c>
    </row>
    <row r="592" spans="1:3">
      <c r="A592" t="s">
        <v>67440</v>
      </c>
      <c r="B592" t="s">
        <v>67441</v>
      </c>
      <c r="C592" t="s">
        <v>67442</v>
      </c>
    </row>
    <row r="593" spans="1:3">
      <c r="A593" t="s">
        <v>67443</v>
      </c>
      <c r="B593" t="s">
        <v>67444</v>
      </c>
      <c r="C593" t="s">
        <v>67445</v>
      </c>
    </row>
    <row r="594" spans="1:3">
      <c r="A594" t="s">
        <v>67446</v>
      </c>
      <c r="B594" t="s">
        <v>67447</v>
      </c>
      <c r="C594" t="s">
        <v>67448</v>
      </c>
    </row>
    <row r="595" spans="1:3">
      <c r="A595" t="s">
        <v>67449</v>
      </c>
      <c r="B595" t="s">
        <v>67450</v>
      </c>
      <c r="C595" t="s">
        <v>67451</v>
      </c>
    </row>
    <row r="596" spans="1:3">
      <c r="A596" t="s">
        <v>67452</v>
      </c>
      <c r="B596" t="s">
        <v>67453</v>
      </c>
      <c r="C596" t="s">
        <v>67454</v>
      </c>
    </row>
    <row r="597" spans="1:3">
      <c r="A597" t="s">
        <v>67455</v>
      </c>
      <c r="B597" t="s">
        <v>67456</v>
      </c>
      <c r="C597" t="s">
        <v>67457</v>
      </c>
    </row>
    <row r="598" spans="1:3">
      <c r="A598" t="s">
        <v>67458</v>
      </c>
      <c r="B598" t="s">
        <v>67459</v>
      </c>
      <c r="C598" t="s">
        <v>67460</v>
      </c>
    </row>
    <row r="599" spans="1:3">
      <c r="A599" t="s">
        <v>67461</v>
      </c>
      <c r="B599" t="s">
        <v>67462</v>
      </c>
      <c r="C599" t="s">
        <v>67463</v>
      </c>
    </row>
    <row r="600" spans="1:3">
      <c r="A600" t="s">
        <v>67464</v>
      </c>
      <c r="B600" t="s">
        <v>67465</v>
      </c>
      <c r="C600" t="s">
        <v>67466</v>
      </c>
    </row>
    <row r="601" spans="1:3">
      <c r="A601" t="s">
        <v>67467</v>
      </c>
      <c r="B601" t="s">
        <v>67468</v>
      </c>
      <c r="C601" t="s">
        <v>67469</v>
      </c>
    </row>
    <row r="602" spans="1:3">
      <c r="A602" t="s">
        <v>67470</v>
      </c>
      <c r="B602" t="s">
        <v>67471</v>
      </c>
      <c r="C602" t="s">
        <v>67472</v>
      </c>
    </row>
    <row r="603" spans="1:3">
      <c r="A603" t="s">
        <v>67473</v>
      </c>
      <c r="B603" t="s">
        <v>67474</v>
      </c>
      <c r="C603" t="s">
        <v>67475</v>
      </c>
    </row>
    <row r="604" spans="1:3">
      <c r="A604" t="s">
        <v>67476</v>
      </c>
      <c r="B604" t="s">
        <v>67477</v>
      </c>
      <c r="C604" t="s">
        <v>67478</v>
      </c>
    </row>
    <row r="605" spans="1:3">
      <c r="A605" t="s">
        <v>67479</v>
      </c>
      <c r="B605" t="s">
        <v>67480</v>
      </c>
      <c r="C605" t="s">
        <v>67481</v>
      </c>
    </row>
    <row r="606" spans="1:3">
      <c r="A606" t="s">
        <v>67482</v>
      </c>
      <c r="B606" t="s">
        <v>67483</v>
      </c>
      <c r="C606" t="s">
        <v>67484</v>
      </c>
    </row>
    <row r="607" spans="1:3">
      <c r="A607" t="s">
        <v>67485</v>
      </c>
      <c r="B607" t="s">
        <v>67486</v>
      </c>
      <c r="C607" t="s">
        <v>67487</v>
      </c>
    </row>
    <row r="608" spans="1:3">
      <c r="A608" t="s">
        <v>67488</v>
      </c>
      <c r="B608" t="s">
        <v>67489</v>
      </c>
      <c r="C608" t="s">
        <v>67490</v>
      </c>
    </row>
    <row r="609" spans="1:3">
      <c r="A609" t="s">
        <v>67491</v>
      </c>
      <c r="B609" t="s">
        <v>67492</v>
      </c>
      <c r="C609" t="s">
        <v>67493</v>
      </c>
    </row>
    <row r="610" spans="1:3">
      <c r="A610" t="s">
        <v>67494</v>
      </c>
      <c r="B610" t="s">
        <v>67495</v>
      </c>
      <c r="C610" t="s">
        <v>67496</v>
      </c>
    </row>
    <row r="611" spans="1:3">
      <c r="A611" t="s">
        <v>67497</v>
      </c>
      <c r="B611" t="s">
        <v>67498</v>
      </c>
      <c r="C611" t="s">
        <v>67499</v>
      </c>
    </row>
    <row r="612" spans="1:3">
      <c r="A612" t="s">
        <v>67500</v>
      </c>
      <c r="B612" t="s">
        <v>67501</v>
      </c>
      <c r="C612" t="s">
        <v>67502</v>
      </c>
    </row>
    <row r="613" spans="1:3">
      <c r="A613" t="s">
        <v>67503</v>
      </c>
      <c r="B613" t="s">
        <v>67504</v>
      </c>
      <c r="C613" t="s">
        <v>67505</v>
      </c>
    </row>
    <row r="614" spans="1:3">
      <c r="A614" t="s">
        <v>67506</v>
      </c>
      <c r="B614" t="s">
        <v>67507</v>
      </c>
      <c r="C614" t="s">
        <v>67508</v>
      </c>
    </row>
    <row r="615" spans="1:3">
      <c r="A615" t="s">
        <v>67509</v>
      </c>
      <c r="B615" t="s">
        <v>67510</v>
      </c>
      <c r="C615" t="s">
        <v>67511</v>
      </c>
    </row>
    <row r="616" spans="1:3">
      <c r="A616" t="s">
        <v>67512</v>
      </c>
      <c r="B616" t="s">
        <v>67513</v>
      </c>
      <c r="C616" t="s">
        <v>67514</v>
      </c>
    </row>
    <row r="617" spans="1:3">
      <c r="A617" t="s">
        <v>67515</v>
      </c>
      <c r="B617" t="s">
        <v>67516</v>
      </c>
      <c r="C617" t="s">
        <v>67517</v>
      </c>
    </row>
    <row r="618" spans="1:3">
      <c r="A618" t="s">
        <v>67518</v>
      </c>
      <c r="B618" t="s">
        <v>67519</v>
      </c>
      <c r="C618" t="s">
        <v>67520</v>
      </c>
    </row>
    <row r="619" spans="1:3">
      <c r="A619" t="s">
        <v>67521</v>
      </c>
      <c r="B619" t="s">
        <v>67522</v>
      </c>
      <c r="C619" t="s">
        <v>67523</v>
      </c>
    </row>
    <row r="620" spans="1:3">
      <c r="A620" t="s">
        <v>67524</v>
      </c>
      <c r="B620" t="s">
        <v>67525</v>
      </c>
      <c r="C620" t="s">
        <v>67526</v>
      </c>
    </row>
    <row r="621" spans="1:3">
      <c r="A621" t="s">
        <v>67527</v>
      </c>
      <c r="B621" t="s">
        <v>67528</v>
      </c>
      <c r="C621" t="s">
        <v>67529</v>
      </c>
    </row>
    <row r="622" spans="1:3">
      <c r="A622" t="s">
        <v>67530</v>
      </c>
      <c r="B622" t="s">
        <v>67531</v>
      </c>
      <c r="C622" t="s">
        <v>67532</v>
      </c>
    </row>
    <row r="623" spans="1:3">
      <c r="A623" t="s">
        <v>67533</v>
      </c>
      <c r="B623" t="s">
        <v>67534</v>
      </c>
      <c r="C623" t="s">
        <v>67535</v>
      </c>
    </row>
    <row r="624" spans="1:3">
      <c r="A624" t="s">
        <v>67536</v>
      </c>
      <c r="B624" t="s">
        <v>67537</v>
      </c>
      <c r="C624" t="s">
        <v>67538</v>
      </c>
    </row>
    <row r="625" spans="1:3">
      <c r="A625" t="s">
        <v>67539</v>
      </c>
      <c r="B625" t="s">
        <v>67540</v>
      </c>
      <c r="C625" t="s">
        <v>67541</v>
      </c>
    </row>
    <row r="626" spans="1:3">
      <c r="A626" t="s">
        <v>67542</v>
      </c>
      <c r="B626" t="s">
        <v>67543</v>
      </c>
      <c r="C626" t="s">
        <v>67544</v>
      </c>
    </row>
    <row r="627" spans="1:3">
      <c r="A627" t="s">
        <v>67545</v>
      </c>
      <c r="B627" t="s">
        <v>67546</v>
      </c>
      <c r="C627" t="s">
        <v>67547</v>
      </c>
    </row>
    <row r="628" spans="1:3">
      <c r="A628" t="s">
        <v>67548</v>
      </c>
      <c r="B628" t="s">
        <v>67549</v>
      </c>
      <c r="C628" t="s">
        <v>67550</v>
      </c>
    </row>
    <row r="629" spans="1:3">
      <c r="A629" t="s">
        <v>67551</v>
      </c>
      <c r="B629" t="s">
        <v>67552</v>
      </c>
      <c r="C629" t="s">
        <v>67553</v>
      </c>
    </row>
    <row r="630" spans="1:3">
      <c r="A630" t="s">
        <v>67554</v>
      </c>
      <c r="B630" t="s">
        <v>67555</v>
      </c>
      <c r="C630" t="s">
        <v>67556</v>
      </c>
    </row>
    <row r="631" spans="1:3">
      <c r="A631" t="s">
        <v>67557</v>
      </c>
      <c r="B631" t="s">
        <v>67558</v>
      </c>
      <c r="C631" t="s">
        <v>67559</v>
      </c>
    </row>
    <row r="632" spans="1:3">
      <c r="A632" t="s">
        <v>67560</v>
      </c>
      <c r="B632" t="s">
        <v>67561</v>
      </c>
      <c r="C632" t="s">
        <v>67562</v>
      </c>
    </row>
    <row r="633" spans="1:3">
      <c r="A633" t="s">
        <v>67563</v>
      </c>
      <c r="B633" t="s">
        <v>67564</v>
      </c>
      <c r="C633" t="s">
        <v>67565</v>
      </c>
    </row>
    <row r="634" spans="1:3">
      <c r="A634" t="s">
        <v>67566</v>
      </c>
      <c r="B634" t="s">
        <v>67567</v>
      </c>
      <c r="C634" t="s">
        <v>67568</v>
      </c>
    </row>
    <row r="635" spans="1:3">
      <c r="A635" t="s">
        <v>67569</v>
      </c>
      <c r="B635" t="s">
        <v>67570</v>
      </c>
      <c r="C635" t="s">
        <v>67571</v>
      </c>
    </row>
    <row r="636" spans="1:3">
      <c r="A636" t="s">
        <v>67572</v>
      </c>
      <c r="B636" t="s">
        <v>67573</v>
      </c>
      <c r="C636" t="s">
        <v>67574</v>
      </c>
    </row>
    <row r="637" spans="1:3">
      <c r="A637" t="s">
        <v>67575</v>
      </c>
      <c r="B637" t="s">
        <v>67576</v>
      </c>
      <c r="C637" t="s">
        <v>67577</v>
      </c>
    </row>
    <row r="638" spans="1:3">
      <c r="A638" t="s">
        <v>67578</v>
      </c>
      <c r="B638" t="s">
        <v>67579</v>
      </c>
      <c r="C638" t="s">
        <v>67580</v>
      </c>
    </row>
    <row r="639" spans="1:3">
      <c r="A639" t="s">
        <v>67581</v>
      </c>
      <c r="B639" t="s">
        <v>67582</v>
      </c>
      <c r="C639" t="s">
        <v>67583</v>
      </c>
    </row>
    <row r="640" spans="1:3">
      <c r="A640" t="s">
        <v>67584</v>
      </c>
      <c r="B640" t="s">
        <v>67585</v>
      </c>
      <c r="C640" t="s">
        <v>67586</v>
      </c>
    </row>
    <row r="641" spans="1:3">
      <c r="A641" t="s">
        <v>67587</v>
      </c>
      <c r="B641" t="s">
        <v>67588</v>
      </c>
      <c r="C641" t="s">
        <v>67589</v>
      </c>
    </row>
    <row r="642" spans="1:3">
      <c r="A642" t="s">
        <v>67590</v>
      </c>
      <c r="B642" t="s">
        <v>67591</v>
      </c>
      <c r="C642" t="s">
        <v>67592</v>
      </c>
    </row>
    <row r="643" spans="1:3">
      <c r="A643" t="s">
        <v>67593</v>
      </c>
      <c r="B643" t="s">
        <v>67594</v>
      </c>
      <c r="C643" t="s">
        <v>67595</v>
      </c>
    </row>
    <row r="644" spans="1:3">
      <c r="A644" t="s">
        <v>67596</v>
      </c>
      <c r="B644" t="s">
        <v>67597</v>
      </c>
      <c r="C644" t="s">
        <v>67598</v>
      </c>
    </row>
    <row r="645" spans="1:3">
      <c r="A645" t="s">
        <v>67599</v>
      </c>
      <c r="B645" t="s">
        <v>67600</v>
      </c>
      <c r="C645" t="s">
        <v>67601</v>
      </c>
    </row>
    <row r="646" spans="1:3">
      <c r="A646" t="s">
        <v>67602</v>
      </c>
      <c r="B646" t="s">
        <v>67603</v>
      </c>
      <c r="C646" t="s">
        <v>67604</v>
      </c>
    </row>
    <row r="647" spans="1:3">
      <c r="A647" t="s">
        <v>67605</v>
      </c>
      <c r="B647" t="s">
        <v>67606</v>
      </c>
      <c r="C647" t="s">
        <v>67607</v>
      </c>
    </row>
    <row r="648" spans="1:3">
      <c r="A648" t="s">
        <v>67608</v>
      </c>
      <c r="B648" t="s">
        <v>67609</v>
      </c>
      <c r="C648" t="s">
        <v>67610</v>
      </c>
    </row>
    <row r="649" spans="1:3">
      <c r="A649" t="s">
        <v>67611</v>
      </c>
      <c r="B649" t="s">
        <v>67612</v>
      </c>
      <c r="C649" t="s">
        <v>67613</v>
      </c>
    </row>
    <row r="650" spans="1:3">
      <c r="A650" t="s">
        <v>67614</v>
      </c>
      <c r="B650" t="s">
        <v>67615</v>
      </c>
      <c r="C650" t="s">
        <v>67616</v>
      </c>
    </row>
    <row r="651" spans="1:3">
      <c r="A651" t="s">
        <v>67617</v>
      </c>
      <c r="B651" t="s">
        <v>67618</v>
      </c>
      <c r="C651" t="s">
        <v>67619</v>
      </c>
    </row>
    <row r="652" spans="1:3">
      <c r="A652" t="s">
        <v>67620</v>
      </c>
      <c r="B652" t="s">
        <v>67621</v>
      </c>
      <c r="C652" t="s">
        <v>67622</v>
      </c>
    </row>
    <row r="653" spans="1:3">
      <c r="A653" t="s">
        <v>67623</v>
      </c>
      <c r="B653" t="s">
        <v>67624</v>
      </c>
      <c r="C653" t="s">
        <v>67625</v>
      </c>
    </row>
    <row r="654" spans="1:3">
      <c r="A654" t="s">
        <v>67626</v>
      </c>
      <c r="B654" t="s">
        <v>67627</v>
      </c>
      <c r="C654" t="s">
        <v>67628</v>
      </c>
    </row>
    <row r="655" spans="1:3">
      <c r="A655" t="s">
        <v>67629</v>
      </c>
      <c r="B655" t="s">
        <v>67630</v>
      </c>
      <c r="C655" t="s">
        <v>67631</v>
      </c>
    </row>
    <row r="656" spans="1:3">
      <c r="A656" t="s">
        <v>67632</v>
      </c>
      <c r="B656" t="s">
        <v>67633</v>
      </c>
      <c r="C656" t="s">
        <v>67634</v>
      </c>
    </row>
    <row r="657" spans="1:3">
      <c r="A657" t="s">
        <v>67635</v>
      </c>
      <c r="B657" t="s">
        <v>67636</v>
      </c>
      <c r="C657" t="s">
        <v>67637</v>
      </c>
    </row>
    <row r="658" spans="1:3">
      <c r="A658" t="s">
        <v>67638</v>
      </c>
      <c r="B658" t="s">
        <v>67639</v>
      </c>
      <c r="C658" t="s">
        <v>67640</v>
      </c>
    </row>
    <row r="659" spans="1:3">
      <c r="A659" t="s">
        <v>67641</v>
      </c>
      <c r="B659" t="s">
        <v>67642</v>
      </c>
      <c r="C659" t="s">
        <v>67643</v>
      </c>
    </row>
    <row r="660" spans="1:3">
      <c r="A660" t="s">
        <v>67644</v>
      </c>
      <c r="B660" t="s">
        <v>67645</v>
      </c>
      <c r="C660" t="s">
        <v>67646</v>
      </c>
    </row>
    <row r="661" spans="1:3">
      <c r="A661" t="s">
        <v>67647</v>
      </c>
      <c r="B661" t="s">
        <v>67648</v>
      </c>
      <c r="C661" t="s">
        <v>67649</v>
      </c>
    </row>
    <row r="662" spans="1:3">
      <c r="A662" t="s">
        <v>67650</v>
      </c>
      <c r="B662" t="s">
        <v>67651</v>
      </c>
      <c r="C662" t="s">
        <v>67652</v>
      </c>
    </row>
    <row r="663" spans="1:3">
      <c r="A663" t="s">
        <v>67653</v>
      </c>
      <c r="B663" t="s">
        <v>67654</v>
      </c>
      <c r="C663" t="s">
        <v>67655</v>
      </c>
    </row>
    <row r="664" spans="1:3">
      <c r="A664" t="s">
        <v>67656</v>
      </c>
      <c r="B664" t="s">
        <v>67657</v>
      </c>
      <c r="C664" t="s">
        <v>67658</v>
      </c>
    </row>
    <row r="665" spans="1:3">
      <c r="A665" t="s">
        <v>67659</v>
      </c>
      <c r="B665" t="s">
        <v>67660</v>
      </c>
      <c r="C665" t="s">
        <v>67661</v>
      </c>
    </row>
    <row r="666" spans="1:3">
      <c r="A666" t="s">
        <v>67662</v>
      </c>
      <c r="B666" t="s">
        <v>67663</v>
      </c>
      <c r="C666" t="s">
        <v>67664</v>
      </c>
    </row>
    <row r="667" spans="1:3">
      <c r="A667" t="s">
        <v>67665</v>
      </c>
      <c r="B667" t="s">
        <v>67666</v>
      </c>
      <c r="C667" t="s">
        <v>67667</v>
      </c>
    </row>
    <row r="668" spans="1:3">
      <c r="A668" t="s">
        <v>67668</v>
      </c>
      <c r="B668" t="s">
        <v>67669</v>
      </c>
      <c r="C668" t="s">
        <v>67670</v>
      </c>
    </row>
    <row r="669" spans="1:3">
      <c r="A669" t="s">
        <v>67671</v>
      </c>
      <c r="B669" t="s">
        <v>67672</v>
      </c>
      <c r="C669" t="s">
        <v>67673</v>
      </c>
    </row>
    <row r="670" spans="1:3">
      <c r="A670" t="s">
        <v>67674</v>
      </c>
      <c r="B670" t="s">
        <v>67675</v>
      </c>
      <c r="C670" t="s">
        <v>67676</v>
      </c>
    </row>
    <row r="671" spans="1:3">
      <c r="A671" t="s">
        <v>67677</v>
      </c>
      <c r="B671" t="s">
        <v>67678</v>
      </c>
      <c r="C671" t="s">
        <v>67679</v>
      </c>
    </row>
    <row r="672" spans="1:3">
      <c r="A672" t="s">
        <v>67680</v>
      </c>
      <c r="B672" t="s">
        <v>67681</v>
      </c>
      <c r="C672" t="s">
        <v>67682</v>
      </c>
    </row>
    <row r="673" spans="1:3">
      <c r="A673" t="s">
        <v>67683</v>
      </c>
      <c r="B673" t="s">
        <v>67684</v>
      </c>
      <c r="C673" t="s">
        <v>67685</v>
      </c>
    </row>
    <row r="674" spans="1:3">
      <c r="A674" t="s">
        <v>67686</v>
      </c>
      <c r="B674" t="s">
        <v>67687</v>
      </c>
      <c r="C674" t="s">
        <v>67688</v>
      </c>
    </row>
    <row r="675" spans="1:3">
      <c r="A675" t="s">
        <v>67689</v>
      </c>
      <c r="B675" t="s">
        <v>67690</v>
      </c>
      <c r="C675" t="s">
        <v>67691</v>
      </c>
    </row>
    <row r="676" spans="1:3">
      <c r="A676" t="s">
        <v>67692</v>
      </c>
      <c r="B676" t="s">
        <v>67693</v>
      </c>
      <c r="C676" t="s">
        <v>67694</v>
      </c>
    </row>
    <row r="677" spans="1:3">
      <c r="A677" t="s">
        <v>67695</v>
      </c>
      <c r="B677" t="s">
        <v>67696</v>
      </c>
      <c r="C677" t="s">
        <v>67697</v>
      </c>
    </row>
    <row r="678" spans="1:3">
      <c r="A678" t="s">
        <v>67698</v>
      </c>
      <c r="B678" t="s">
        <v>67699</v>
      </c>
      <c r="C678" t="s">
        <v>67700</v>
      </c>
    </row>
    <row r="679" spans="1:3">
      <c r="A679" t="s">
        <v>67701</v>
      </c>
      <c r="B679" t="s">
        <v>67702</v>
      </c>
      <c r="C679" t="s">
        <v>67703</v>
      </c>
    </row>
    <row r="680" spans="1:3">
      <c r="A680" t="s">
        <v>67704</v>
      </c>
      <c r="B680" t="s">
        <v>67705</v>
      </c>
      <c r="C680" t="s">
        <v>67706</v>
      </c>
    </row>
    <row r="681" spans="1:3">
      <c r="A681" t="s">
        <v>67707</v>
      </c>
      <c r="B681" t="s">
        <v>67708</v>
      </c>
      <c r="C681" t="s">
        <v>67709</v>
      </c>
    </row>
    <row r="682" spans="1:3">
      <c r="A682" t="s">
        <v>67710</v>
      </c>
      <c r="B682" t="s">
        <v>67711</v>
      </c>
      <c r="C682" t="s">
        <v>67712</v>
      </c>
    </row>
    <row r="683" spans="1:3">
      <c r="A683" t="s">
        <v>67713</v>
      </c>
      <c r="B683" t="s">
        <v>67714</v>
      </c>
      <c r="C683" t="s">
        <v>67715</v>
      </c>
    </row>
    <row r="684" spans="1:3">
      <c r="A684" t="s">
        <v>67716</v>
      </c>
      <c r="B684" t="s">
        <v>67717</v>
      </c>
      <c r="C684" t="s">
        <v>67718</v>
      </c>
    </row>
    <row r="685" spans="1:3">
      <c r="A685" t="s">
        <v>67719</v>
      </c>
      <c r="B685" t="s">
        <v>67720</v>
      </c>
      <c r="C685" t="s">
        <v>67721</v>
      </c>
    </row>
    <row r="686" spans="1:3">
      <c r="A686" t="s">
        <v>67722</v>
      </c>
      <c r="B686" t="s">
        <v>67723</v>
      </c>
      <c r="C686" t="s">
        <v>67724</v>
      </c>
    </row>
    <row r="687" spans="1:3">
      <c r="A687" t="s">
        <v>67725</v>
      </c>
      <c r="B687" t="s">
        <v>67726</v>
      </c>
      <c r="C687" t="s">
        <v>67727</v>
      </c>
    </row>
    <row r="688" spans="1:3">
      <c r="A688" t="s">
        <v>67728</v>
      </c>
      <c r="B688" t="s">
        <v>67729</v>
      </c>
      <c r="C688" t="s">
        <v>67730</v>
      </c>
    </row>
    <row r="689" spans="1:3">
      <c r="A689" t="s">
        <v>67731</v>
      </c>
      <c r="B689" t="s">
        <v>67732</v>
      </c>
      <c r="C689" t="s">
        <v>67733</v>
      </c>
    </row>
    <row r="690" spans="1:3">
      <c r="A690" t="s">
        <v>67734</v>
      </c>
      <c r="B690" t="s">
        <v>67735</v>
      </c>
      <c r="C690" t="s">
        <v>67736</v>
      </c>
    </row>
    <row r="691" spans="1:3">
      <c r="A691" t="s">
        <v>67737</v>
      </c>
      <c r="B691" t="s">
        <v>67738</v>
      </c>
      <c r="C691" t="s">
        <v>67739</v>
      </c>
    </row>
    <row r="692" spans="1:3">
      <c r="A692" t="s">
        <v>67740</v>
      </c>
      <c r="B692" t="s">
        <v>67741</v>
      </c>
      <c r="C692" t="s">
        <v>67742</v>
      </c>
    </row>
    <row r="693" spans="1:3">
      <c r="A693" t="s">
        <v>67743</v>
      </c>
      <c r="B693" t="s">
        <v>67744</v>
      </c>
      <c r="C693" t="s">
        <v>67745</v>
      </c>
    </row>
    <row r="694" spans="1:3">
      <c r="A694" t="s">
        <v>67746</v>
      </c>
      <c r="B694" t="s">
        <v>67747</v>
      </c>
      <c r="C694" t="s">
        <v>67748</v>
      </c>
    </row>
    <row r="695" spans="1:3">
      <c r="A695" t="s">
        <v>67749</v>
      </c>
      <c r="B695" t="s">
        <v>67750</v>
      </c>
      <c r="C695" t="s">
        <v>67751</v>
      </c>
    </row>
    <row r="696" spans="1:3">
      <c r="A696" t="s">
        <v>67752</v>
      </c>
      <c r="B696" t="s">
        <v>67753</v>
      </c>
      <c r="C696" t="s">
        <v>67754</v>
      </c>
    </row>
    <row r="697" spans="1:3">
      <c r="A697" t="s">
        <v>67755</v>
      </c>
      <c r="B697" t="s">
        <v>67756</v>
      </c>
      <c r="C697" t="s">
        <v>67757</v>
      </c>
    </row>
    <row r="698" spans="1:3">
      <c r="A698" t="s">
        <v>67758</v>
      </c>
      <c r="B698" t="s">
        <v>67759</v>
      </c>
      <c r="C698" t="s">
        <v>67760</v>
      </c>
    </row>
    <row r="699" spans="1:3">
      <c r="A699" t="s">
        <v>67761</v>
      </c>
      <c r="B699" t="s">
        <v>67762</v>
      </c>
      <c r="C699" t="s">
        <v>67763</v>
      </c>
    </row>
    <row r="700" spans="1:3">
      <c r="A700" t="s">
        <v>67764</v>
      </c>
      <c r="B700" t="s">
        <v>67765</v>
      </c>
      <c r="C700" t="s">
        <v>67766</v>
      </c>
    </row>
    <row r="701" spans="1:3">
      <c r="A701" t="s">
        <v>67767</v>
      </c>
      <c r="B701" t="s">
        <v>67768</v>
      </c>
      <c r="C701" t="s">
        <v>67769</v>
      </c>
    </row>
    <row r="702" spans="1:3">
      <c r="A702" t="s">
        <v>67770</v>
      </c>
      <c r="B702" t="s">
        <v>67771</v>
      </c>
      <c r="C702" t="s">
        <v>67772</v>
      </c>
    </row>
    <row r="703" spans="1:3">
      <c r="A703" t="s">
        <v>67773</v>
      </c>
      <c r="B703" t="s">
        <v>67774</v>
      </c>
      <c r="C703" t="s">
        <v>67775</v>
      </c>
    </row>
    <row r="704" spans="1:3">
      <c r="A704" t="s">
        <v>67776</v>
      </c>
      <c r="B704" t="s">
        <v>67777</v>
      </c>
      <c r="C704" t="s">
        <v>67778</v>
      </c>
    </row>
    <row r="705" spans="1:3">
      <c r="A705" t="s">
        <v>67779</v>
      </c>
      <c r="B705" t="s">
        <v>67780</v>
      </c>
      <c r="C705" t="s">
        <v>67781</v>
      </c>
    </row>
    <row r="706" spans="1:3">
      <c r="A706" t="s">
        <v>67782</v>
      </c>
      <c r="B706" t="s">
        <v>67783</v>
      </c>
      <c r="C706" t="s">
        <v>67784</v>
      </c>
    </row>
    <row r="707" spans="1:3">
      <c r="A707" t="s">
        <v>67785</v>
      </c>
      <c r="B707" t="s">
        <v>67786</v>
      </c>
      <c r="C707" t="s">
        <v>67787</v>
      </c>
    </row>
    <row r="708" spans="1:3">
      <c r="A708" t="s">
        <v>67788</v>
      </c>
      <c r="B708" t="s">
        <v>67789</v>
      </c>
      <c r="C708" t="s">
        <v>67790</v>
      </c>
    </row>
    <row r="709" spans="1:3">
      <c r="A709" t="s">
        <v>67791</v>
      </c>
      <c r="B709" t="s">
        <v>67792</v>
      </c>
      <c r="C709" t="s">
        <v>67793</v>
      </c>
    </row>
    <row r="710" spans="1:3">
      <c r="A710" t="s">
        <v>67794</v>
      </c>
      <c r="B710" t="s">
        <v>67795</v>
      </c>
      <c r="C710" t="s">
        <v>67796</v>
      </c>
    </row>
    <row r="711" spans="1:3">
      <c r="A711" t="s">
        <v>67797</v>
      </c>
      <c r="B711" t="s">
        <v>67798</v>
      </c>
      <c r="C711" t="s">
        <v>67799</v>
      </c>
    </row>
    <row r="712" spans="1:3">
      <c r="A712" t="s">
        <v>67800</v>
      </c>
      <c r="B712" t="s">
        <v>67801</v>
      </c>
      <c r="C712" t="s">
        <v>67802</v>
      </c>
    </row>
    <row r="713" spans="1:3">
      <c r="A713" t="s">
        <v>67803</v>
      </c>
      <c r="B713" t="s">
        <v>67804</v>
      </c>
      <c r="C713" t="s">
        <v>67805</v>
      </c>
    </row>
    <row r="714" spans="1:3">
      <c r="A714" t="s">
        <v>67806</v>
      </c>
      <c r="B714" t="s">
        <v>67807</v>
      </c>
      <c r="C714" t="s">
        <v>67808</v>
      </c>
    </row>
    <row r="715" spans="1:3">
      <c r="A715" t="s">
        <v>67809</v>
      </c>
      <c r="B715" t="s">
        <v>67810</v>
      </c>
      <c r="C715" t="s">
        <v>67811</v>
      </c>
    </row>
    <row r="716" spans="1:3">
      <c r="A716" t="s">
        <v>67812</v>
      </c>
      <c r="B716" t="s">
        <v>67813</v>
      </c>
      <c r="C716" t="s">
        <v>67814</v>
      </c>
    </row>
    <row r="717" spans="1:3">
      <c r="A717" t="s">
        <v>67815</v>
      </c>
      <c r="B717" t="s">
        <v>67816</v>
      </c>
      <c r="C717" t="s">
        <v>67817</v>
      </c>
    </row>
    <row r="718" spans="1:3">
      <c r="A718" t="s">
        <v>67818</v>
      </c>
      <c r="B718" t="s">
        <v>67819</v>
      </c>
      <c r="C718" t="s">
        <v>67820</v>
      </c>
    </row>
    <row r="719" spans="1:3">
      <c r="A719" t="s">
        <v>67821</v>
      </c>
      <c r="B719" t="s">
        <v>67822</v>
      </c>
      <c r="C719" t="s">
        <v>67823</v>
      </c>
    </row>
    <row r="720" spans="1:3">
      <c r="A720" t="s">
        <v>67824</v>
      </c>
      <c r="B720" t="s">
        <v>67825</v>
      </c>
      <c r="C720" t="s">
        <v>67826</v>
      </c>
    </row>
    <row r="721" spans="1:3">
      <c r="A721" t="s">
        <v>67827</v>
      </c>
      <c r="B721" t="s">
        <v>67828</v>
      </c>
      <c r="C721" t="s">
        <v>67829</v>
      </c>
    </row>
    <row r="722" spans="1:3">
      <c r="A722" t="s">
        <v>67830</v>
      </c>
      <c r="B722" t="s">
        <v>67831</v>
      </c>
      <c r="C722" t="s">
        <v>67832</v>
      </c>
    </row>
    <row r="723" spans="1:3">
      <c r="A723" t="s">
        <v>67833</v>
      </c>
      <c r="B723" t="s">
        <v>67834</v>
      </c>
      <c r="C723" t="s">
        <v>67835</v>
      </c>
    </row>
    <row r="724" spans="1:3">
      <c r="A724" t="s">
        <v>67836</v>
      </c>
      <c r="B724" t="s">
        <v>67837</v>
      </c>
      <c r="C724" t="s">
        <v>67838</v>
      </c>
    </row>
    <row r="725" spans="1:3">
      <c r="A725" t="s">
        <v>67839</v>
      </c>
      <c r="B725" t="s">
        <v>67840</v>
      </c>
      <c r="C725" t="s">
        <v>67841</v>
      </c>
    </row>
    <row r="726" spans="1:3">
      <c r="A726" t="s">
        <v>67842</v>
      </c>
      <c r="B726" t="s">
        <v>67843</v>
      </c>
      <c r="C726" t="s">
        <v>67844</v>
      </c>
    </row>
    <row r="727" spans="1:3">
      <c r="A727" t="s">
        <v>67845</v>
      </c>
      <c r="B727" t="s">
        <v>67846</v>
      </c>
      <c r="C727" t="s">
        <v>67847</v>
      </c>
    </row>
    <row r="728" spans="1:3">
      <c r="A728" t="s">
        <v>67848</v>
      </c>
      <c r="B728" t="s">
        <v>67849</v>
      </c>
      <c r="C728" t="s">
        <v>67850</v>
      </c>
    </row>
    <row r="729" spans="1:3">
      <c r="A729" t="s">
        <v>67851</v>
      </c>
      <c r="B729" t="s">
        <v>67852</v>
      </c>
      <c r="C729" t="s">
        <v>67853</v>
      </c>
    </row>
    <row r="730" spans="1:3">
      <c r="A730" t="s">
        <v>67854</v>
      </c>
      <c r="B730" t="s">
        <v>67855</v>
      </c>
      <c r="C730" t="s">
        <v>67856</v>
      </c>
    </row>
    <row r="731" spans="1:3">
      <c r="A731" t="s">
        <v>67857</v>
      </c>
      <c r="B731" t="s">
        <v>67858</v>
      </c>
      <c r="C731" t="s">
        <v>67859</v>
      </c>
    </row>
    <row r="732" spans="1:3">
      <c r="A732" t="s">
        <v>67860</v>
      </c>
      <c r="B732" t="s">
        <v>67861</v>
      </c>
      <c r="C732" t="s">
        <v>67862</v>
      </c>
    </row>
    <row r="733" spans="1:3">
      <c r="A733" t="s">
        <v>67863</v>
      </c>
      <c r="B733" t="s">
        <v>67864</v>
      </c>
      <c r="C733" t="s">
        <v>67865</v>
      </c>
    </row>
    <row r="734" spans="1:3">
      <c r="A734" t="s">
        <v>67866</v>
      </c>
      <c r="B734" t="s">
        <v>67867</v>
      </c>
      <c r="C734" t="s">
        <v>67868</v>
      </c>
    </row>
    <row r="735" spans="1:3">
      <c r="A735" t="s">
        <v>67869</v>
      </c>
      <c r="B735" t="s">
        <v>67870</v>
      </c>
      <c r="C735" t="s">
        <v>67871</v>
      </c>
    </row>
    <row r="736" spans="1:3">
      <c r="A736" t="s">
        <v>67872</v>
      </c>
      <c r="B736" t="s">
        <v>67873</v>
      </c>
      <c r="C736" t="s">
        <v>67874</v>
      </c>
    </row>
    <row r="737" spans="1:3">
      <c r="A737" t="s">
        <v>67875</v>
      </c>
      <c r="B737" t="s">
        <v>67876</v>
      </c>
      <c r="C737" t="s">
        <v>67877</v>
      </c>
    </row>
    <row r="738" spans="1:3">
      <c r="A738" t="s">
        <v>67878</v>
      </c>
      <c r="B738" t="s">
        <v>67879</v>
      </c>
      <c r="C738" t="s">
        <v>67880</v>
      </c>
    </row>
    <row r="739" spans="1:3">
      <c r="A739" t="s">
        <v>67881</v>
      </c>
      <c r="B739" t="s">
        <v>67882</v>
      </c>
      <c r="C739" t="s">
        <v>67883</v>
      </c>
    </row>
    <row r="740" spans="1:3">
      <c r="A740" t="s">
        <v>67884</v>
      </c>
      <c r="B740" t="s">
        <v>67885</v>
      </c>
      <c r="C740" t="s">
        <v>67886</v>
      </c>
    </row>
    <row r="741" spans="1:3">
      <c r="A741" t="s">
        <v>67887</v>
      </c>
      <c r="B741" t="s">
        <v>67888</v>
      </c>
      <c r="C741" t="s">
        <v>67889</v>
      </c>
    </row>
    <row r="742" spans="1:3">
      <c r="A742" t="s">
        <v>67890</v>
      </c>
      <c r="B742" t="s">
        <v>67891</v>
      </c>
      <c r="C742" t="s">
        <v>67892</v>
      </c>
    </row>
    <row r="743" spans="1:3">
      <c r="A743" t="s">
        <v>67893</v>
      </c>
      <c r="B743" t="s">
        <v>67894</v>
      </c>
      <c r="C743" t="s">
        <v>67895</v>
      </c>
    </row>
    <row r="744" spans="1:3">
      <c r="A744" t="s">
        <v>67896</v>
      </c>
      <c r="B744" t="s">
        <v>67897</v>
      </c>
      <c r="C744" t="s">
        <v>67898</v>
      </c>
    </row>
    <row r="745" spans="1:3">
      <c r="A745" t="s">
        <v>67899</v>
      </c>
      <c r="B745" t="s">
        <v>67900</v>
      </c>
      <c r="C745" t="s">
        <v>67901</v>
      </c>
    </row>
    <row r="746" spans="1:3">
      <c r="A746" t="s">
        <v>67902</v>
      </c>
      <c r="B746" t="s">
        <v>67903</v>
      </c>
      <c r="C746" t="s">
        <v>67904</v>
      </c>
    </row>
    <row r="747" spans="1:3">
      <c r="A747" t="s">
        <v>67905</v>
      </c>
      <c r="B747" t="s">
        <v>67906</v>
      </c>
      <c r="C747" t="s">
        <v>67907</v>
      </c>
    </row>
    <row r="748" spans="1:3">
      <c r="A748" t="s">
        <v>67908</v>
      </c>
      <c r="B748" t="s">
        <v>67909</v>
      </c>
      <c r="C748" t="s">
        <v>67910</v>
      </c>
    </row>
    <row r="749" spans="1:3">
      <c r="A749" t="s">
        <v>67911</v>
      </c>
      <c r="B749" t="s">
        <v>67912</v>
      </c>
      <c r="C749" t="s">
        <v>67913</v>
      </c>
    </row>
    <row r="750" spans="1:3">
      <c r="A750" t="s">
        <v>67914</v>
      </c>
      <c r="B750" t="s">
        <v>67915</v>
      </c>
      <c r="C750" t="s">
        <v>67916</v>
      </c>
    </row>
    <row r="751" spans="1:3">
      <c r="A751" t="s">
        <v>67917</v>
      </c>
      <c r="B751" t="s">
        <v>67918</v>
      </c>
      <c r="C751" t="s">
        <v>67919</v>
      </c>
    </row>
    <row r="752" spans="1:3">
      <c r="A752" t="s">
        <v>67920</v>
      </c>
      <c r="B752" t="s">
        <v>67921</v>
      </c>
      <c r="C752" t="s">
        <v>67922</v>
      </c>
    </row>
    <row r="753" spans="1:3">
      <c r="A753" t="s">
        <v>67923</v>
      </c>
      <c r="B753" t="s">
        <v>67924</v>
      </c>
      <c r="C753" t="s">
        <v>67925</v>
      </c>
    </row>
    <row r="754" spans="1:3">
      <c r="A754" t="s">
        <v>67926</v>
      </c>
      <c r="B754" t="s">
        <v>67927</v>
      </c>
      <c r="C754" t="s">
        <v>67928</v>
      </c>
    </row>
    <row r="755" spans="1:3">
      <c r="A755" t="s">
        <v>67929</v>
      </c>
      <c r="B755" t="s">
        <v>67930</v>
      </c>
      <c r="C755" t="s">
        <v>67931</v>
      </c>
    </row>
    <row r="756" spans="1:3">
      <c r="A756" t="s">
        <v>67932</v>
      </c>
      <c r="B756" t="s">
        <v>67933</v>
      </c>
      <c r="C756" t="s">
        <v>67934</v>
      </c>
    </row>
    <row r="757" spans="1:3">
      <c r="A757" t="s">
        <v>67935</v>
      </c>
      <c r="B757" t="s">
        <v>67936</v>
      </c>
      <c r="C757" t="s">
        <v>67937</v>
      </c>
    </row>
    <row r="758" spans="1:3">
      <c r="A758" t="s">
        <v>67938</v>
      </c>
      <c r="B758" t="s">
        <v>67939</v>
      </c>
      <c r="C758" t="s">
        <v>67940</v>
      </c>
    </row>
    <row r="759" spans="1:3">
      <c r="A759" t="s">
        <v>67941</v>
      </c>
      <c r="B759" t="s">
        <v>67942</v>
      </c>
      <c r="C759" t="s">
        <v>67943</v>
      </c>
    </row>
    <row r="760" spans="1:3">
      <c r="A760" t="s">
        <v>67944</v>
      </c>
      <c r="B760" t="s">
        <v>67945</v>
      </c>
      <c r="C760" t="s">
        <v>67946</v>
      </c>
    </row>
    <row r="761" spans="1:3">
      <c r="A761" t="s">
        <v>67947</v>
      </c>
      <c r="B761" t="s">
        <v>67948</v>
      </c>
      <c r="C761" t="s">
        <v>67949</v>
      </c>
    </row>
    <row r="762" spans="1:3">
      <c r="A762" t="s">
        <v>67950</v>
      </c>
      <c r="B762" t="s">
        <v>67951</v>
      </c>
      <c r="C762" t="s">
        <v>67952</v>
      </c>
    </row>
    <row r="763" spans="1:3">
      <c r="A763" t="s">
        <v>67953</v>
      </c>
      <c r="B763" t="s">
        <v>67954</v>
      </c>
      <c r="C763" t="s">
        <v>67955</v>
      </c>
    </row>
    <row r="764" spans="1:3">
      <c r="A764" t="s">
        <v>67956</v>
      </c>
      <c r="B764" t="s">
        <v>67957</v>
      </c>
      <c r="C764" t="s">
        <v>67958</v>
      </c>
    </row>
    <row r="765" spans="1:3">
      <c r="A765" t="s">
        <v>67959</v>
      </c>
      <c r="B765" t="s">
        <v>67960</v>
      </c>
      <c r="C765" t="s">
        <v>67961</v>
      </c>
    </row>
    <row r="766" spans="1:3">
      <c r="A766" t="s">
        <v>67962</v>
      </c>
      <c r="B766" t="s">
        <v>67963</v>
      </c>
      <c r="C766" t="s">
        <v>67964</v>
      </c>
    </row>
    <row r="767" spans="1:3">
      <c r="A767" t="s">
        <v>67965</v>
      </c>
      <c r="B767" t="s">
        <v>67966</v>
      </c>
      <c r="C767" t="s">
        <v>67967</v>
      </c>
    </row>
    <row r="768" spans="1:3">
      <c r="A768" t="s">
        <v>67968</v>
      </c>
      <c r="B768" t="s">
        <v>67969</v>
      </c>
      <c r="C768" t="s">
        <v>67970</v>
      </c>
    </row>
    <row r="769" spans="1:3">
      <c r="A769" t="s">
        <v>67971</v>
      </c>
      <c r="B769" t="s">
        <v>67972</v>
      </c>
      <c r="C769" t="s">
        <v>67973</v>
      </c>
    </row>
    <row r="770" spans="1:3">
      <c r="A770" t="s">
        <v>67974</v>
      </c>
      <c r="B770" t="s">
        <v>67975</v>
      </c>
      <c r="C770" t="s">
        <v>67976</v>
      </c>
    </row>
    <row r="771" spans="1:3">
      <c r="A771" t="s">
        <v>67977</v>
      </c>
      <c r="B771" t="s">
        <v>67978</v>
      </c>
      <c r="C771" t="s">
        <v>67979</v>
      </c>
    </row>
    <row r="772" spans="1:3">
      <c r="A772" t="s">
        <v>67980</v>
      </c>
      <c r="B772" t="s">
        <v>67981</v>
      </c>
      <c r="C772" t="s">
        <v>67982</v>
      </c>
    </row>
    <row r="773" spans="1:3">
      <c r="A773" t="s">
        <v>67983</v>
      </c>
      <c r="B773" t="s">
        <v>67984</v>
      </c>
      <c r="C773" t="s">
        <v>67985</v>
      </c>
    </row>
    <row r="774" spans="1:3">
      <c r="A774" t="s">
        <v>67986</v>
      </c>
      <c r="B774" t="s">
        <v>67987</v>
      </c>
      <c r="C774" t="s">
        <v>67988</v>
      </c>
    </row>
    <row r="775" spans="1:3">
      <c r="A775" t="s">
        <v>67989</v>
      </c>
      <c r="B775" t="s">
        <v>67990</v>
      </c>
      <c r="C775" t="s">
        <v>67991</v>
      </c>
    </row>
    <row r="776" spans="1:3">
      <c r="A776" t="s">
        <v>67992</v>
      </c>
      <c r="B776" t="s">
        <v>67993</v>
      </c>
      <c r="C776" t="s">
        <v>67994</v>
      </c>
    </row>
    <row r="777" spans="1:3">
      <c r="A777" t="s">
        <v>67995</v>
      </c>
      <c r="B777" t="s">
        <v>67996</v>
      </c>
      <c r="C777" t="s">
        <v>67997</v>
      </c>
    </row>
    <row r="778" spans="1:3">
      <c r="A778" t="s">
        <v>67998</v>
      </c>
      <c r="B778" t="s">
        <v>67999</v>
      </c>
      <c r="C778" t="s">
        <v>68000</v>
      </c>
    </row>
    <row r="779" spans="1:3">
      <c r="A779" t="s">
        <v>68001</v>
      </c>
      <c r="B779" t="s">
        <v>68002</v>
      </c>
      <c r="C779" t="s">
        <v>68003</v>
      </c>
    </row>
    <row r="780" spans="1:3">
      <c r="A780" t="s">
        <v>68004</v>
      </c>
      <c r="B780" t="s">
        <v>68005</v>
      </c>
      <c r="C780" t="s">
        <v>68006</v>
      </c>
    </row>
    <row r="781" spans="1:3">
      <c r="A781" t="s">
        <v>68007</v>
      </c>
      <c r="B781" t="s">
        <v>68008</v>
      </c>
      <c r="C781" t="s">
        <v>68009</v>
      </c>
    </row>
    <row r="782" spans="1:3">
      <c r="A782" t="s">
        <v>68010</v>
      </c>
      <c r="B782" t="s">
        <v>68011</v>
      </c>
      <c r="C782" t="s">
        <v>68012</v>
      </c>
    </row>
    <row r="783" spans="1:3">
      <c r="A783" t="s">
        <v>68013</v>
      </c>
      <c r="B783" t="s">
        <v>68014</v>
      </c>
      <c r="C783" t="s">
        <v>68015</v>
      </c>
    </row>
    <row r="784" spans="1:3">
      <c r="A784" t="s">
        <v>68016</v>
      </c>
      <c r="B784" t="s">
        <v>68017</v>
      </c>
      <c r="C784" t="s">
        <v>68018</v>
      </c>
    </row>
    <row r="785" spans="1:3">
      <c r="A785" t="s">
        <v>68019</v>
      </c>
      <c r="B785" t="s">
        <v>68020</v>
      </c>
      <c r="C785" t="s">
        <v>68021</v>
      </c>
    </row>
    <row r="786" spans="1:3">
      <c r="A786" t="s">
        <v>68022</v>
      </c>
      <c r="B786" t="s">
        <v>68023</v>
      </c>
      <c r="C786" t="s">
        <v>68024</v>
      </c>
    </row>
    <row r="787" spans="1:3">
      <c r="A787" t="s">
        <v>68025</v>
      </c>
      <c r="B787" t="s">
        <v>68026</v>
      </c>
      <c r="C787" t="s">
        <v>68027</v>
      </c>
    </row>
    <row r="788" spans="1:3">
      <c r="A788" t="s">
        <v>68028</v>
      </c>
      <c r="B788" t="s">
        <v>68029</v>
      </c>
      <c r="C788" t="s">
        <v>68030</v>
      </c>
    </row>
    <row r="789" spans="1:3">
      <c r="A789" t="s">
        <v>68031</v>
      </c>
      <c r="B789" t="s">
        <v>68032</v>
      </c>
      <c r="C789" t="s">
        <v>68033</v>
      </c>
    </row>
    <row r="790" spans="1:3">
      <c r="A790" t="s">
        <v>68034</v>
      </c>
      <c r="B790" t="s">
        <v>68035</v>
      </c>
      <c r="C790" t="s">
        <v>68036</v>
      </c>
    </row>
    <row r="791" spans="1:3">
      <c r="A791" t="s">
        <v>68037</v>
      </c>
      <c r="B791" t="s">
        <v>68038</v>
      </c>
      <c r="C791" t="s">
        <v>68039</v>
      </c>
    </row>
    <row r="792" spans="1:3">
      <c r="A792" t="s">
        <v>68040</v>
      </c>
      <c r="B792" t="s">
        <v>68041</v>
      </c>
      <c r="C792" t="s">
        <v>68042</v>
      </c>
    </row>
    <row r="793" spans="1:3">
      <c r="A793" t="s">
        <v>68043</v>
      </c>
      <c r="B793" t="s">
        <v>68044</v>
      </c>
      <c r="C793" t="s">
        <v>68045</v>
      </c>
    </row>
    <row r="794" spans="1:3">
      <c r="A794" t="s">
        <v>68046</v>
      </c>
      <c r="B794" t="s">
        <v>68047</v>
      </c>
      <c r="C794" t="s">
        <v>68048</v>
      </c>
    </row>
    <row r="795" spans="1:3">
      <c r="A795" t="s">
        <v>68049</v>
      </c>
      <c r="B795" t="s">
        <v>68050</v>
      </c>
      <c r="C795" t="s">
        <v>68051</v>
      </c>
    </row>
    <row r="796" spans="1:3">
      <c r="A796" t="s">
        <v>68052</v>
      </c>
      <c r="B796" t="s">
        <v>68053</v>
      </c>
      <c r="C796" t="s">
        <v>68054</v>
      </c>
    </row>
    <row r="797" spans="1:3">
      <c r="A797" t="s">
        <v>68055</v>
      </c>
      <c r="B797" t="s">
        <v>68056</v>
      </c>
      <c r="C797" t="s">
        <v>68057</v>
      </c>
    </row>
    <row r="798" spans="1:3">
      <c r="A798" t="s">
        <v>68058</v>
      </c>
      <c r="B798" t="s">
        <v>68059</v>
      </c>
      <c r="C798" t="s">
        <v>68060</v>
      </c>
    </row>
    <row r="799" spans="1:3">
      <c r="A799" t="s">
        <v>68061</v>
      </c>
      <c r="B799" t="s">
        <v>68062</v>
      </c>
      <c r="C799" t="s">
        <v>68063</v>
      </c>
    </row>
    <row r="800" spans="1:3">
      <c r="A800" t="s">
        <v>68064</v>
      </c>
      <c r="B800" t="s">
        <v>68065</v>
      </c>
      <c r="C800" t="s">
        <v>68066</v>
      </c>
    </row>
    <row r="801" spans="1:3">
      <c r="A801" t="s">
        <v>68067</v>
      </c>
      <c r="B801" t="s">
        <v>68068</v>
      </c>
      <c r="C801" t="s">
        <v>68069</v>
      </c>
    </row>
    <row r="802" spans="1:3">
      <c r="A802" t="s">
        <v>68070</v>
      </c>
      <c r="B802" t="s">
        <v>68071</v>
      </c>
      <c r="C802" t="s">
        <v>68072</v>
      </c>
    </row>
    <row r="803" spans="1:3">
      <c r="A803" t="s">
        <v>68073</v>
      </c>
      <c r="B803" t="s">
        <v>68074</v>
      </c>
      <c r="C803" t="s">
        <v>68075</v>
      </c>
    </row>
    <row r="804" spans="1:3">
      <c r="A804" t="s">
        <v>68076</v>
      </c>
      <c r="B804" t="s">
        <v>68077</v>
      </c>
      <c r="C804" t="s">
        <v>68078</v>
      </c>
    </row>
    <row r="805" spans="1:3">
      <c r="A805" t="s">
        <v>68079</v>
      </c>
      <c r="B805" t="s">
        <v>68080</v>
      </c>
      <c r="C805" t="s">
        <v>68081</v>
      </c>
    </row>
    <row r="806" spans="1:3">
      <c r="A806" t="s">
        <v>68082</v>
      </c>
      <c r="B806" t="s">
        <v>68083</v>
      </c>
      <c r="C806" t="s">
        <v>68084</v>
      </c>
    </row>
    <row r="807" spans="1:3">
      <c r="A807" t="s">
        <v>68085</v>
      </c>
      <c r="B807" t="s">
        <v>68086</v>
      </c>
      <c r="C807" t="s">
        <v>68087</v>
      </c>
    </row>
    <row r="808" spans="1:3">
      <c r="A808" t="s">
        <v>68088</v>
      </c>
      <c r="B808" t="s">
        <v>68089</v>
      </c>
      <c r="C808" t="s">
        <v>68090</v>
      </c>
    </row>
    <row r="809" spans="1:3">
      <c r="A809" t="s">
        <v>68091</v>
      </c>
      <c r="B809" t="s">
        <v>68092</v>
      </c>
      <c r="C809" t="s">
        <v>68093</v>
      </c>
    </row>
    <row r="810" spans="1:3">
      <c r="A810" t="s">
        <v>68094</v>
      </c>
      <c r="B810" t="s">
        <v>68095</v>
      </c>
      <c r="C810" t="s">
        <v>68096</v>
      </c>
    </row>
    <row r="811" spans="1:3">
      <c r="A811" t="s">
        <v>68097</v>
      </c>
      <c r="B811" t="s">
        <v>68098</v>
      </c>
      <c r="C811" t="s">
        <v>68099</v>
      </c>
    </row>
    <row r="812" spans="1:3">
      <c r="A812" t="s">
        <v>68100</v>
      </c>
      <c r="B812" t="s">
        <v>68101</v>
      </c>
      <c r="C812" t="s">
        <v>68102</v>
      </c>
    </row>
    <row r="813" spans="1:3">
      <c r="A813" t="s">
        <v>68103</v>
      </c>
      <c r="B813" t="s">
        <v>68104</v>
      </c>
      <c r="C813" t="s">
        <v>68105</v>
      </c>
    </row>
    <row r="814" spans="1:3">
      <c r="A814" t="s">
        <v>68106</v>
      </c>
      <c r="B814" t="s">
        <v>68107</v>
      </c>
      <c r="C814" t="s">
        <v>68108</v>
      </c>
    </row>
    <row r="815" spans="1:3">
      <c r="A815" t="s">
        <v>68109</v>
      </c>
      <c r="B815" t="s">
        <v>68110</v>
      </c>
      <c r="C815" t="s">
        <v>68111</v>
      </c>
    </row>
    <row r="816" spans="1:3">
      <c r="A816" t="s">
        <v>68112</v>
      </c>
      <c r="B816" t="s">
        <v>68113</v>
      </c>
      <c r="C816" t="s">
        <v>68114</v>
      </c>
    </row>
    <row r="817" spans="1:3">
      <c r="A817" t="s">
        <v>68115</v>
      </c>
      <c r="B817" t="s">
        <v>68116</v>
      </c>
      <c r="C817" t="s">
        <v>68117</v>
      </c>
    </row>
    <row r="818" spans="1:3">
      <c r="A818" t="s">
        <v>68118</v>
      </c>
      <c r="B818" t="s">
        <v>68119</v>
      </c>
      <c r="C818" t="s">
        <v>68120</v>
      </c>
    </row>
    <row r="819" spans="1:3">
      <c r="A819" t="s">
        <v>68121</v>
      </c>
      <c r="B819" t="s">
        <v>68122</v>
      </c>
      <c r="C819" t="s">
        <v>68123</v>
      </c>
    </row>
    <row r="820" spans="1:3">
      <c r="A820" t="s">
        <v>68124</v>
      </c>
      <c r="B820" t="s">
        <v>68125</v>
      </c>
      <c r="C820" t="s">
        <v>68126</v>
      </c>
    </row>
    <row r="821" spans="1:3">
      <c r="A821" t="s">
        <v>68127</v>
      </c>
      <c r="B821" t="s">
        <v>68128</v>
      </c>
      <c r="C821" t="s">
        <v>68129</v>
      </c>
    </row>
    <row r="822" spans="1:3">
      <c r="A822" t="s">
        <v>68130</v>
      </c>
      <c r="B822" t="s">
        <v>68131</v>
      </c>
      <c r="C822" t="s">
        <v>68132</v>
      </c>
    </row>
    <row r="823" spans="1:3">
      <c r="A823" t="s">
        <v>68133</v>
      </c>
      <c r="B823" t="s">
        <v>68134</v>
      </c>
      <c r="C823" t="s">
        <v>68135</v>
      </c>
    </row>
    <row r="824" spans="1:3">
      <c r="A824" t="s">
        <v>68136</v>
      </c>
      <c r="B824" t="s">
        <v>68137</v>
      </c>
      <c r="C824" t="s">
        <v>68138</v>
      </c>
    </row>
    <row r="825" spans="1:3">
      <c r="A825" t="s">
        <v>68139</v>
      </c>
      <c r="B825" t="s">
        <v>68140</v>
      </c>
      <c r="C825" t="s">
        <v>68141</v>
      </c>
    </row>
    <row r="826" spans="1:3">
      <c r="A826" t="s">
        <v>68142</v>
      </c>
      <c r="B826" t="s">
        <v>68143</v>
      </c>
      <c r="C826" t="s">
        <v>68144</v>
      </c>
    </row>
    <row r="827" spans="1:3">
      <c r="A827" t="s">
        <v>68145</v>
      </c>
      <c r="B827" t="s">
        <v>68146</v>
      </c>
      <c r="C827" t="s">
        <v>68147</v>
      </c>
    </row>
    <row r="828" spans="1:3">
      <c r="A828" t="s">
        <v>68148</v>
      </c>
      <c r="B828" t="s">
        <v>68149</v>
      </c>
      <c r="C828" t="s">
        <v>68150</v>
      </c>
    </row>
    <row r="829" spans="1:3">
      <c r="A829" t="s">
        <v>68151</v>
      </c>
      <c r="B829" t="s">
        <v>68152</v>
      </c>
      <c r="C829" t="s">
        <v>68153</v>
      </c>
    </row>
    <row r="830" spans="1:3">
      <c r="A830" t="s">
        <v>68154</v>
      </c>
      <c r="B830" t="s">
        <v>68155</v>
      </c>
      <c r="C830" t="s">
        <v>68156</v>
      </c>
    </row>
    <row r="831" spans="1:3">
      <c r="A831" t="s">
        <v>68157</v>
      </c>
      <c r="B831" t="s">
        <v>68158</v>
      </c>
      <c r="C831" t="s">
        <v>68159</v>
      </c>
    </row>
    <row r="832" spans="1:3">
      <c r="A832" t="s">
        <v>68160</v>
      </c>
      <c r="B832" t="s">
        <v>68161</v>
      </c>
      <c r="C832" t="s">
        <v>68162</v>
      </c>
    </row>
    <row r="833" spans="1:3">
      <c r="A833" t="s">
        <v>68163</v>
      </c>
      <c r="B833" t="s">
        <v>68164</v>
      </c>
      <c r="C833" t="s">
        <v>68165</v>
      </c>
    </row>
    <row r="834" spans="1:3">
      <c r="A834" t="s">
        <v>68166</v>
      </c>
      <c r="B834" t="s">
        <v>68167</v>
      </c>
      <c r="C834" t="s">
        <v>68168</v>
      </c>
    </row>
    <row r="835" spans="1:3">
      <c r="A835" t="s">
        <v>68169</v>
      </c>
      <c r="B835" t="s">
        <v>68170</v>
      </c>
      <c r="C835" t="s">
        <v>68171</v>
      </c>
    </row>
    <row r="836" spans="1:3">
      <c r="A836" t="s">
        <v>68172</v>
      </c>
      <c r="B836" t="s">
        <v>68173</v>
      </c>
      <c r="C836" t="s">
        <v>68174</v>
      </c>
    </row>
    <row r="837" spans="1:3">
      <c r="A837" t="s">
        <v>68175</v>
      </c>
      <c r="B837" t="s">
        <v>68176</v>
      </c>
      <c r="C837" t="s">
        <v>68177</v>
      </c>
    </row>
    <row r="838" spans="1:3">
      <c r="A838" t="s">
        <v>68178</v>
      </c>
      <c r="B838" t="s">
        <v>68179</v>
      </c>
      <c r="C838" t="s">
        <v>68180</v>
      </c>
    </row>
    <row r="839" spans="1:3">
      <c r="A839" t="s">
        <v>68181</v>
      </c>
      <c r="B839" t="s">
        <v>68182</v>
      </c>
      <c r="C839" t="s">
        <v>68183</v>
      </c>
    </row>
    <row r="840" spans="1:3">
      <c r="A840" t="s">
        <v>68184</v>
      </c>
      <c r="B840" t="s">
        <v>68185</v>
      </c>
      <c r="C840" t="s">
        <v>68186</v>
      </c>
    </row>
    <row r="841" spans="1:3">
      <c r="A841" t="s">
        <v>68187</v>
      </c>
      <c r="B841" t="s">
        <v>68188</v>
      </c>
      <c r="C841" t="s">
        <v>68189</v>
      </c>
    </row>
    <row r="842" spans="1:3">
      <c r="A842" t="s">
        <v>68190</v>
      </c>
      <c r="B842" t="s">
        <v>68191</v>
      </c>
      <c r="C842" t="s">
        <v>68192</v>
      </c>
    </row>
    <row r="843" spans="1:3">
      <c r="A843" t="s">
        <v>68193</v>
      </c>
      <c r="B843" t="s">
        <v>68194</v>
      </c>
      <c r="C843" t="s">
        <v>68195</v>
      </c>
    </row>
    <row r="844" spans="1:3">
      <c r="A844" t="s">
        <v>68196</v>
      </c>
      <c r="B844" t="s">
        <v>68197</v>
      </c>
      <c r="C844" t="s">
        <v>68198</v>
      </c>
    </row>
    <row r="845" spans="1:3">
      <c r="A845" t="s">
        <v>68199</v>
      </c>
      <c r="B845" t="s">
        <v>68200</v>
      </c>
      <c r="C845" t="s">
        <v>68201</v>
      </c>
    </row>
    <row r="846" spans="1:3">
      <c r="A846" t="s">
        <v>68202</v>
      </c>
      <c r="B846" t="s">
        <v>68203</v>
      </c>
      <c r="C846" t="s">
        <v>68204</v>
      </c>
    </row>
    <row r="847" spans="1:3">
      <c r="A847" t="s">
        <v>68205</v>
      </c>
      <c r="B847" t="s">
        <v>68206</v>
      </c>
      <c r="C847" t="s">
        <v>68207</v>
      </c>
    </row>
    <row r="848" spans="1:3">
      <c r="A848" t="s">
        <v>68208</v>
      </c>
      <c r="B848" t="s">
        <v>68209</v>
      </c>
      <c r="C848" t="s">
        <v>68210</v>
      </c>
    </row>
    <row r="849" spans="1:3">
      <c r="A849" t="s">
        <v>68211</v>
      </c>
      <c r="B849" t="s">
        <v>68212</v>
      </c>
      <c r="C849" t="s">
        <v>68213</v>
      </c>
    </row>
    <row r="850" spans="1:3">
      <c r="A850" t="s">
        <v>68214</v>
      </c>
      <c r="B850" t="s">
        <v>68215</v>
      </c>
      <c r="C850" t="s">
        <v>68216</v>
      </c>
    </row>
    <row r="851" spans="1:3">
      <c r="A851" t="s">
        <v>68217</v>
      </c>
      <c r="B851" t="s">
        <v>68218</v>
      </c>
      <c r="C851" t="s">
        <v>68219</v>
      </c>
    </row>
    <row r="852" spans="1:3">
      <c r="A852" t="s">
        <v>68220</v>
      </c>
      <c r="B852" t="s">
        <v>68221</v>
      </c>
      <c r="C852" t="s">
        <v>68222</v>
      </c>
    </row>
    <row r="853" spans="1:3">
      <c r="A853" t="s">
        <v>68223</v>
      </c>
      <c r="B853" t="s">
        <v>68224</v>
      </c>
      <c r="C853" t="s">
        <v>68225</v>
      </c>
    </row>
    <row r="854" spans="1:3">
      <c r="A854" t="s">
        <v>68226</v>
      </c>
      <c r="B854" t="s">
        <v>68227</v>
      </c>
      <c r="C854" t="s">
        <v>68228</v>
      </c>
    </row>
    <row r="855" spans="1:3">
      <c r="A855" t="s">
        <v>68229</v>
      </c>
      <c r="B855" t="s">
        <v>68230</v>
      </c>
      <c r="C855" t="s">
        <v>68231</v>
      </c>
    </row>
    <row r="856" spans="1:3">
      <c r="A856" t="s">
        <v>68232</v>
      </c>
      <c r="B856" t="s">
        <v>68233</v>
      </c>
      <c r="C856" t="s">
        <v>68234</v>
      </c>
    </row>
    <row r="857" spans="1:3">
      <c r="A857" t="s">
        <v>68235</v>
      </c>
      <c r="B857" t="s">
        <v>68236</v>
      </c>
      <c r="C857" t="s">
        <v>68237</v>
      </c>
    </row>
    <row r="858" spans="1:3">
      <c r="A858" t="s">
        <v>68238</v>
      </c>
      <c r="B858" t="s">
        <v>68239</v>
      </c>
      <c r="C858" t="s">
        <v>68240</v>
      </c>
    </row>
    <row r="859" spans="1:3">
      <c r="A859" t="s">
        <v>68241</v>
      </c>
      <c r="B859" t="s">
        <v>68242</v>
      </c>
      <c r="C859" t="s">
        <v>68243</v>
      </c>
    </row>
    <row r="860" spans="1:3">
      <c r="A860" t="s">
        <v>68244</v>
      </c>
      <c r="B860" t="s">
        <v>68245</v>
      </c>
      <c r="C860" t="s">
        <v>68246</v>
      </c>
    </row>
    <row r="861" spans="1:3">
      <c r="A861" t="s">
        <v>68247</v>
      </c>
      <c r="B861" t="s">
        <v>68248</v>
      </c>
      <c r="C861" t="s">
        <v>68249</v>
      </c>
    </row>
    <row r="862" spans="1:3">
      <c r="A862" t="s">
        <v>68250</v>
      </c>
      <c r="B862" t="s">
        <v>68251</v>
      </c>
      <c r="C862" t="s">
        <v>68252</v>
      </c>
    </row>
    <row r="863" spans="1:3">
      <c r="A863" t="s">
        <v>68253</v>
      </c>
      <c r="B863" t="s">
        <v>68254</v>
      </c>
      <c r="C863" t="s">
        <v>68255</v>
      </c>
    </row>
    <row r="864" spans="1:3">
      <c r="A864" t="s">
        <v>68256</v>
      </c>
      <c r="B864" t="s">
        <v>68257</v>
      </c>
      <c r="C864" t="s">
        <v>68258</v>
      </c>
    </row>
    <row r="865" spans="1:3">
      <c r="A865" t="s">
        <v>68259</v>
      </c>
      <c r="B865" t="s">
        <v>68260</v>
      </c>
      <c r="C865" t="s">
        <v>68261</v>
      </c>
    </row>
    <row r="866" spans="1:3">
      <c r="A866" t="s">
        <v>68262</v>
      </c>
      <c r="B866" t="s">
        <v>68263</v>
      </c>
      <c r="C866" t="s">
        <v>68264</v>
      </c>
    </row>
    <row r="867" spans="1:3">
      <c r="A867" t="s">
        <v>68265</v>
      </c>
      <c r="B867" t="s">
        <v>68266</v>
      </c>
      <c r="C867" t="s">
        <v>68267</v>
      </c>
    </row>
    <row r="868" spans="1:3">
      <c r="A868" t="s">
        <v>68268</v>
      </c>
      <c r="B868" t="s">
        <v>68269</v>
      </c>
      <c r="C868" t="s">
        <v>68270</v>
      </c>
    </row>
    <row r="869" spans="1:3">
      <c r="A869" t="s">
        <v>68271</v>
      </c>
      <c r="B869" t="s">
        <v>68272</v>
      </c>
      <c r="C869" t="s">
        <v>68273</v>
      </c>
    </row>
    <row r="870" spans="1:3">
      <c r="A870" t="s">
        <v>68274</v>
      </c>
      <c r="B870" t="s">
        <v>68275</v>
      </c>
      <c r="C870" t="s">
        <v>68276</v>
      </c>
    </row>
    <row r="871" spans="1:3">
      <c r="A871" t="s">
        <v>68277</v>
      </c>
      <c r="B871" t="s">
        <v>68278</v>
      </c>
      <c r="C871" t="s">
        <v>68279</v>
      </c>
    </row>
    <row r="872" spans="1:3">
      <c r="A872" t="s">
        <v>68280</v>
      </c>
      <c r="B872" t="s">
        <v>68281</v>
      </c>
      <c r="C872" t="s">
        <v>68282</v>
      </c>
    </row>
    <row r="873" spans="1:3">
      <c r="A873" t="s">
        <v>68283</v>
      </c>
      <c r="B873" t="s">
        <v>68284</v>
      </c>
      <c r="C873" t="s">
        <v>68285</v>
      </c>
    </row>
    <row r="874" spans="1:3">
      <c r="A874" t="s">
        <v>68286</v>
      </c>
      <c r="B874" t="s">
        <v>68287</v>
      </c>
      <c r="C874" t="s">
        <v>68288</v>
      </c>
    </row>
    <row r="875" spans="1:3">
      <c r="A875" t="s">
        <v>68289</v>
      </c>
      <c r="B875" t="s">
        <v>68290</v>
      </c>
      <c r="C875" t="s">
        <v>68291</v>
      </c>
    </row>
    <row r="876" spans="1:3">
      <c r="A876" t="s">
        <v>68292</v>
      </c>
      <c r="B876" t="s">
        <v>68293</v>
      </c>
      <c r="C876" t="s">
        <v>68294</v>
      </c>
    </row>
    <row r="877" spans="1:3">
      <c r="A877" t="s">
        <v>68295</v>
      </c>
      <c r="B877" t="s">
        <v>68296</v>
      </c>
      <c r="C877" t="s">
        <v>68297</v>
      </c>
    </row>
    <row r="878" spans="1:3">
      <c r="A878" t="s">
        <v>68298</v>
      </c>
      <c r="B878" t="s">
        <v>68299</v>
      </c>
      <c r="C878" t="s">
        <v>68300</v>
      </c>
    </row>
    <row r="879" spans="1:3">
      <c r="A879" t="s">
        <v>68301</v>
      </c>
      <c r="B879" t="s">
        <v>68302</v>
      </c>
      <c r="C879" t="s">
        <v>68303</v>
      </c>
    </row>
    <row r="880" spans="1:3">
      <c r="A880" t="s">
        <v>68304</v>
      </c>
      <c r="B880" t="s">
        <v>68305</v>
      </c>
      <c r="C880" t="s">
        <v>68306</v>
      </c>
    </row>
    <row r="881" spans="1:3">
      <c r="A881" t="s">
        <v>68307</v>
      </c>
      <c r="B881" t="s">
        <v>68308</v>
      </c>
      <c r="C881" t="s">
        <v>68309</v>
      </c>
    </row>
    <row r="882" spans="1:3">
      <c r="A882" t="s">
        <v>68310</v>
      </c>
      <c r="B882" t="s">
        <v>68311</v>
      </c>
      <c r="C882" t="s">
        <v>68312</v>
      </c>
    </row>
    <row r="883" spans="1:3">
      <c r="A883" t="s">
        <v>68313</v>
      </c>
      <c r="B883" t="s">
        <v>68314</v>
      </c>
      <c r="C883" t="s">
        <v>68315</v>
      </c>
    </row>
    <row r="884" spans="1:3">
      <c r="A884" t="s">
        <v>68316</v>
      </c>
      <c r="B884" t="s">
        <v>68317</v>
      </c>
      <c r="C884" t="s">
        <v>68318</v>
      </c>
    </row>
    <row r="885" spans="1:3">
      <c r="A885" t="s">
        <v>68319</v>
      </c>
      <c r="B885" t="s">
        <v>68320</v>
      </c>
      <c r="C885" t="s">
        <v>68321</v>
      </c>
    </row>
    <row r="886" spans="1:3">
      <c r="A886" t="s">
        <v>68322</v>
      </c>
      <c r="B886" t="s">
        <v>68323</v>
      </c>
      <c r="C886" t="s">
        <v>68324</v>
      </c>
    </row>
    <row r="887" spans="1:3">
      <c r="A887" t="s">
        <v>68325</v>
      </c>
      <c r="B887" t="s">
        <v>68326</v>
      </c>
      <c r="C887" t="s">
        <v>68327</v>
      </c>
    </row>
    <row r="888" spans="1:3">
      <c r="A888" t="s">
        <v>68328</v>
      </c>
      <c r="B888" t="s">
        <v>68329</v>
      </c>
      <c r="C888" t="s">
        <v>68330</v>
      </c>
    </row>
    <row r="889" spans="1:3">
      <c r="A889" t="s">
        <v>68331</v>
      </c>
      <c r="B889" t="s">
        <v>68332</v>
      </c>
      <c r="C889" t="s">
        <v>68333</v>
      </c>
    </row>
    <row r="890" spans="1:3">
      <c r="A890" t="s">
        <v>68334</v>
      </c>
      <c r="B890" t="s">
        <v>68335</v>
      </c>
      <c r="C890" t="s">
        <v>68336</v>
      </c>
    </row>
    <row r="891" spans="1:3">
      <c r="A891" t="s">
        <v>68337</v>
      </c>
      <c r="B891" t="s">
        <v>68338</v>
      </c>
      <c r="C891" t="s">
        <v>68339</v>
      </c>
    </row>
    <row r="892" spans="1:3">
      <c r="A892" t="s">
        <v>68340</v>
      </c>
      <c r="B892" t="s">
        <v>68341</v>
      </c>
      <c r="C892" t="s">
        <v>68342</v>
      </c>
    </row>
    <row r="893" spans="1:3">
      <c r="A893" t="s">
        <v>68343</v>
      </c>
      <c r="B893" t="s">
        <v>68344</v>
      </c>
      <c r="C893" t="s">
        <v>68345</v>
      </c>
    </row>
    <row r="894" spans="1:3">
      <c r="A894" t="s">
        <v>68346</v>
      </c>
      <c r="B894" t="s">
        <v>68347</v>
      </c>
      <c r="C894" t="s">
        <v>68348</v>
      </c>
    </row>
    <row r="895" spans="1:3">
      <c r="A895" t="s">
        <v>68349</v>
      </c>
      <c r="B895" t="s">
        <v>68350</v>
      </c>
      <c r="C895" t="s">
        <v>68351</v>
      </c>
    </row>
    <row r="896" spans="1:3">
      <c r="A896" t="s">
        <v>68352</v>
      </c>
      <c r="B896" t="s">
        <v>68353</v>
      </c>
      <c r="C896" t="s">
        <v>68354</v>
      </c>
    </row>
    <row r="897" spans="1:3">
      <c r="A897" t="s">
        <v>68355</v>
      </c>
      <c r="B897" t="s">
        <v>68356</v>
      </c>
      <c r="C897" t="s">
        <v>68357</v>
      </c>
    </row>
    <row r="898" spans="1:3">
      <c r="A898" t="s">
        <v>68358</v>
      </c>
      <c r="B898" t="s">
        <v>68359</v>
      </c>
      <c r="C898" t="s">
        <v>68360</v>
      </c>
    </row>
    <row r="899" spans="1:3">
      <c r="A899" t="s">
        <v>68361</v>
      </c>
      <c r="B899" t="s">
        <v>68362</v>
      </c>
      <c r="C899" t="s">
        <v>68363</v>
      </c>
    </row>
    <row r="900" spans="1:3">
      <c r="A900" t="s">
        <v>68364</v>
      </c>
      <c r="B900" t="s">
        <v>68365</v>
      </c>
      <c r="C900" t="s">
        <v>68366</v>
      </c>
    </row>
    <row r="901" spans="1:3">
      <c r="A901" t="s">
        <v>68367</v>
      </c>
      <c r="B901" t="s">
        <v>68368</v>
      </c>
      <c r="C901" t="s">
        <v>68369</v>
      </c>
    </row>
    <row r="902" spans="1:3">
      <c r="A902" t="s">
        <v>68370</v>
      </c>
      <c r="B902" t="s">
        <v>68371</v>
      </c>
      <c r="C902" t="s">
        <v>68372</v>
      </c>
    </row>
    <row r="903" spans="1:3">
      <c r="A903" t="s">
        <v>68373</v>
      </c>
      <c r="B903" t="s">
        <v>68374</v>
      </c>
      <c r="C903" t="s">
        <v>68375</v>
      </c>
    </row>
    <row r="904" spans="1:3">
      <c r="A904" t="s">
        <v>68376</v>
      </c>
      <c r="B904" t="s">
        <v>68377</v>
      </c>
      <c r="C904" t="s">
        <v>68378</v>
      </c>
    </row>
    <row r="905" spans="1:3">
      <c r="A905" t="s">
        <v>68379</v>
      </c>
      <c r="B905" t="s">
        <v>68380</v>
      </c>
      <c r="C905" t="s">
        <v>68381</v>
      </c>
    </row>
    <row r="906" spans="1:3">
      <c r="A906" t="s">
        <v>68382</v>
      </c>
      <c r="B906" t="s">
        <v>68383</v>
      </c>
      <c r="C906" t="s">
        <v>68384</v>
      </c>
    </row>
    <row r="907" spans="1:3">
      <c r="A907" t="s">
        <v>68385</v>
      </c>
      <c r="B907" t="s">
        <v>68386</v>
      </c>
      <c r="C907" t="s">
        <v>68387</v>
      </c>
    </row>
    <row r="908" spans="1:3">
      <c r="A908" t="s">
        <v>68388</v>
      </c>
      <c r="B908" t="s">
        <v>68389</v>
      </c>
      <c r="C908" t="s">
        <v>68390</v>
      </c>
    </row>
    <row r="909" spans="1:3">
      <c r="A909" t="s">
        <v>68391</v>
      </c>
      <c r="B909" t="s">
        <v>68392</v>
      </c>
      <c r="C909" t="s">
        <v>68393</v>
      </c>
    </row>
    <row r="910" spans="1:3">
      <c r="A910" t="s">
        <v>68394</v>
      </c>
      <c r="B910" t="s">
        <v>68395</v>
      </c>
      <c r="C910" t="s">
        <v>68396</v>
      </c>
    </row>
    <row r="911" spans="1:3">
      <c r="A911" t="s">
        <v>68397</v>
      </c>
      <c r="B911" t="s">
        <v>68398</v>
      </c>
      <c r="C911" t="s">
        <v>68399</v>
      </c>
    </row>
    <row r="912" spans="1:3">
      <c r="A912" t="s">
        <v>68400</v>
      </c>
      <c r="B912" t="s">
        <v>68401</v>
      </c>
      <c r="C912" t="s">
        <v>68402</v>
      </c>
    </row>
    <row r="913" spans="1:3">
      <c r="A913" t="s">
        <v>68403</v>
      </c>
      <c r="B913" t="s">
        <v>68404</v>
      </c>
      <c r="C913" t="s">
        <v>68405</v>
      </c>
    </row>
    <row r="914" spans="1:3">
      <c r="A914" t="s">
        <v>68406</v>
      </c>
      <c r="B914" t="s">
        <v>68407</v>
      </c>
      <c r="C914" t="s">
        <v>68408</v>
      </c>
    </row>
    <row r="915" spans="1:3">
      <c r="A915" t="s">
        <v>68409</v>
      </c>
      <c r="B915" t="s">
        <v>68410</v>
      </c>
      <c r="C915" t="s">
        <v>68411</v>
      </c>
    </row>
    <row r="916" spans="1:3">
      <c r="A916" t="s">
        <v>68412</v>
      </c>
      <c r="B916" t="s">
        <v>68413</v>
      </c>
      <c r="C916" t="s">
        <v>68414</v>
      </c>
    </row>
    <row r="917" spans="1:3">
      <c r="A917" t="s">
        <v>68415</v>
      </c>
      <c r="B917" t="s">
        <v>68416</v>
      </c>
      <c r="C917" t="s">
        <v>68417</v>
      </c>
    </row>
    <row r="918" spans="1:3">
      <c r="A918" t="s">
        <v>68418</v>
      </c>
      <c r="B918" t="s">
        <v>68419</v>
      </c>
      <c r="C918" t="s">
        <v>68420</v>
      </c>
    </row>
    <row r="919" spans="1:3">
      <c r="A919" t="s">
        <v>68421</v>
      </c>
      <c r="B919" t="s">
        <v>68422</v>
      </c>
      <c r="C919" t="s">
        <v>68423</v>
      </c>
    </row>
    <row r="920" spans="1:3">
      <c r="A920" t="s">
        <v>68424</v>
      </c>
      <c r="B920" t="s">
        <v>68425</v>
      </c>
      <c r="C920" t="s">
        <v>68426</v>
      </c>
    </row>
    <row r="921" spans="1:3">
      <c r="A921" t="s">
        <v>68427</v>
      </c>
      <c r="B921" t="s">
        <v>68428</v>
      </c>
      <c r="C921" t="s">
        <v>68429</v>
      </c>
    </row>
    <row r="922" spans="1:3">
      <c r="A922" t="s">
        <v>68430</v>
      </c>
      <c r="B922" t="s">
        <v>68431</v>
      </c>
      <c r="C922" t="s">
        <v>68432</v>
      </c>
    </row>
    <row r="923" spans="1:3">
      <c r="A923" t="s">
        <v>68433</v>
      </c>
      <c r="B923" t="s">
        <v>68434</v>
      </c>
      <c r="C923" t="s">
        <v>68435</v>
      </c>
    </row>
    <row r="924" spans="1:3">
      <c r="A924" t="s">
        <v>68436</v>
      </c>
      <c r="B924" t="s">
        <v>68437</v>
      </c>
      <c r="C924" t="s">
        <v>68438</v>
      </c>
    </row>
    <row r="925" spans="1:3">
      <c r="A925" t="s">
        <v>68439</v>
      </c>
      <c r="B925" t="s">
        <v>68440</v>
      </c>
      <c r="C925" t="s">
        <v>68441</v>
      </c>
    </row>
    <row r="926" spans="1:3">
      <c r="A926" t="s">
        <v>68442</v>
      </c>
      <c r="B926" t="s">
        <v>68443</v>
      </c>
      <c r="C926" t="s">
        <v>68444</v>
      </c>
    </row>
    <row r="927" spans="1:3">
      <c r="A927" t="s">
        <v>68445</v>
      </c>
      <c r="B927" t="s">
        <v>68446</v>
      </c>
      <c r="C927" t="s">
        <v>68447</v>
      </c>
    </row>
    <row r="928" spans="1:3">
      <c r="A928" t="s">
        <v>68448</v>
      </c>
      <c r="B928" t="s">
        <v>68449</v>
      </c>
      <c r="C928" t="s">
        <v>68450</v>
      </c>
    </row>
    <row r="929" spans="1:3">
      <c r="A929" t="s">
        <v>68451</v>
      </c>
      <c r="B929" t="s">
        <v>68452</v>
      </c>
      <c r="C929" t="s">
        <v>68453</v>
      </c>
    </row>
    <row r="930" spans="1:3">
      <c r="A930" t="s">
        <v>68454</v>
      </c>
      <c r="B930" t="s">
        <v>68455</v>
      </c>
      <c r="C930" t="s">
        <v>68456</v>
      </c>
    </row>
    <row r="931" spans="1:3">
      <c r="A931" t="s">
        <v>68457</v>
      </c>
      <c r="B931" t="s">
        <v>68458</v>
      </c>
      <c r="C931" t="s">
        <v>68459</v>
      </c>
    </row>
    <row r="932" spans="1:3">
      <c r="A932" t="s">
        <v>68460</v>
      </c>
      <c r="B932" t="s">
        <v>68461</v>
      </c>
      <c r="C932" t="s">
        <v>68462</v>
      </c>
    </row>
    <row r="933" spans="1:3">
      <c r="A933" t="s">
        <v>68463</v>
      </c>
      <c r="B933" t="s">
        <v>68464</v>
      </c>
      <c r="C933" t="s">
        <v>68465</v>
      </c>
    </row>
    <row r="934" spans="1:3">
      <c r="A934" t="s">
        <v>68466</v>
      </c>
      <c r="B934" t="s">
        <v>68467</v>
      </c>
      <c r="C934" t="s">
        <v>68468</v>
      </c>
    </row>
    <row r="935" spans="1:3">
      <c r="A935" t="s">
        <v>68469</v>
      </c>
      <c r="B935" t="s">
        <v>68470</v>
      </c>
      <c r="C935" t="s">
        <v>68471</v>
      </c>
    </row>
    <row r="936" spans="1:3">
      <c r="A936" t="s">
        <v>68472</v>
      </c>
      <c r="B936" t="s">
        <v>68473</v>
      </c>
      <c r="C936" t="s">
        <v>68474</v>
      </c>
    </row>
    <row r="937" spans="1:3">
      <c r="A937" t="s">
        <v>68475</v>
      </c>
      <c r="B937" t="s">
        <v>68476</v>
      </c>
      <c r="C937" t="s">
        <v>68477</v>
      </c>
    </row>
    <row r="938" spans="1:3">
      <c r="A938" t="s">
        <v>68478</v>
      </c>
      <c r="B938" t="s">
        <v>68479</v>
      </c>
      <c r="C938" t="s">
        <v>68480</v>
      </c>
    </row>
    <row r="939" spans="1:3">
      <c r="A939" t="s">
        <v>68481</v>
      </c>
      <c r="B939" t="s">
        <v>68482</v>
      </c>
      <c r="C939" t="s">
        <v>68483</v>
      </c>
    </row>
    <row r="940" spans="1:3">
      <c r="A940" t="s">
        <v>68484</v>
      </c>
      <c r="B940" t="s">
        <v>68485</v>
      </c>
      <c r="C940" t="s">
        <v>68486</v>
      </c>
    </row>
    <row r="941" spans="1:3">
      <c r="A941" t="s">
        <v>68487</v>
      </c>
      <c r="B941" t="s">
        <v>68488</v>
      </c>
      <c r="C941" t="s">
        <v>68489</v>
      </c>
    </row>
    <row r="942" spans="1:3">
      <c r="A942" t="s">
        <v>68490</v>
      </c>
      <c r="B942" t="s">
        <v>68491</v>
      </c>
      <c r="C942" t="s">
        <v>68492</v>
      </c>
    </row>
    <row r="943" spans="1:3">
      <c r="A943" t="s">
        <v>68493</v>
      </c>
      <c r="B943" t="s">
        <v>68494</v>
      </c>
      <c r="C943" t="s">
        <v>68495</v>
      </c>
    </row>
    <row r="944" spans="1:3">
      <c r="A944" t="s">
        <v>68496</v>
      </c>
      <c r="B944" t="s">
        <v>68497</v>
      </c>
      <c r="C944" t="s">
        <v>68498</v>
      </c>
    </row>
    <row r="945" spans="1:3">
      <c r="A945" t="s">
        <v>68499</v>
      </c>
      <c r="B945" t="s">
        <v>68500</v>
      </c>
      <c r="C945" t="s">
        <v>68501</v>
      </c>
    </row>
    <row r="946" spans="1:3">
      <c r="A946" t="s">
        <v>68502</v>
      </c>
      <c r="B946" t="s">
        <v>68503</v>
      </c>
      <c r="C946" t="s">
        <v>68504</v>
      </c>
    </row>
    <row r="947" spans="1:3">
      <c r="A947" t="s">
        <v>68505</v>
      </c>
      <c r="B947" t="s">
        <v>68506</v>
      </c>
      <c r="C947" t="s">
        <v>68507</v>
      </c>
    </row>
    <row r="948" spans="1:3">
      <c r="A948" t="s">
        <v>68508</v>
      </c>
      <c r="B948" t="s">
        <v>68509</v>
      </c>
      <c r="C948" t="s">
        <v>68510</v>
      </c>
    </row>
    <row r="949" spans="1:3">
      <c r="A949" t="s">
        <v>68511</v>
      </c>
      <c r="B949" t="s">
        <v>68512</v>
      </c>
      <c r="C949" t="s">
        <v>68513</v>
      </c>
    </row>
    <row r="950" spans="1:3">
      <c r="A950" t="s">
        <v>68514</v>
      </c>
      <c r="B950" t="s">
        <v>68515</v>
      </c>
      <c r="C950" t="s">
        <v>68516</v>
      </c>
    </row>
    <row r="951" spans="1:3">
      <c r="A951" t="s">
        <v>68517</v>
      </c>
      <c r="B951" t="s">
        <v>68518</v>
      </c>
      <c r="C951" t="s">
        <v>68519</v>
      </c>
    </row>
    <row r="952" spans="1:3">
      <c r="A952" t="s">
        <v>68520</v>
      </c>
      <c r="B952" t="s">
        <v>68521</v>
      </c>
      <c r="C952" t="s">
        <v>68522</v>
      </c>
    </row>
    <row r="953" spans="1:3">
      <c r="A953" t="s">
        <v>68523</v>
      </c>
      <c r="B953" t="s">
        <v>68524</v>
      </c>
      <c r="C953" t="s">
        <v>68525</v>
      </c>
    </row>
    <row r="954" spans="1:3">
      <c r="A954" t="s">
        <v>68526</v>
      </c>
      <c r="B954" t="s">
        <v>68527</v>
      </c>
      <c r="C954" t="s">
        <v>68528</v>
      </c>
    </row>
    <row r="955" spans="1:3">
      <c r="A955" t="s">
        <v>68529</v>
      </c>
      <c r="B955" t="s">
        <v>68530</v>
      </c>
      <c r="C955" t="s">
        <v>68531</v>
      </c>
    </row>
    <row r="956" spans="1:3">
      <c r="A956" t="s">
        <v>68532</v>
      </c>
      <c r="B956" t="s">
        <v>68533</v>
      </c>
      <c r="C956" t="s">
        <v>68534</v>
      </c>
    </row>
    <row r="957" spans="1:3">
      <c r="A957" t="s">
        <v>68535</v>
      </c>
      <c r="B957" t="s">
        <v>68536</v>
      </c>
      <c r="C957" t="s">
        <v>68537</v>
      </c>
    </row>
    <row r="958" spans="1:3">
      <c r="A958" t="s">
        <v>68538</v>
      </c>
      <c r="B958" t="s">
        <v>68539</v>
      </c>
      <c r="C958" t="s">
        <v>68540</v>
      </c>
    </row>
    <row r="959" spans="1:3">
      <c r="A959" t="s">
        <v>68541</v>
      </c>
      <c r="B959" t="s">
        <v>68542</v>
      </c>
      <c r="C959" t="s">
        <v>68543</v>
      </c>
    </row>
    <row r="960" spans="1:3">
      <c r="A960" t="s">
        <v>68544</v>
      </c>
      <c r="B960" t="s">
        <v>68545</v>
      </c>
      <c r="C960" t="s">
        <v>68546</v>
      </c>
    </row>
    <row r="961" spans="1:3">
      <c r="A961" t="s">
        <v>68547</v>
      </c>
      <c r="B961" t="s">
        <v>68548</v>
      </c>
      <c r="C961" t="s">
        <v>68549</v>
      </c>
    </row>
    <row r="962" spans="1:3">
      <c r="A962" t="s">
        <v>68550</v>
      </c>
      <c r="B962" t="s">
        <v>68551</v>
      </c>
      <c r="C962" t="s">
        <v>68552</v>
      </c>
    </row>
    <row r="963" spans="1:3">
      <c r="A963" t="s">
        <v>68553</v>
      </c>
      <c r="B963" t="s">
        <v>68554</v>
      </c>
      <c r="C963" t="s">
        <v>68555</v>
      </c>
    </row>
    <row r="964" spans="1:3">
      <c r="A964" t="s">
        <v>68556</v>
      </c>
      <c r="B964" t="s">
        <v>68557</v>
      </c>
      <c r="C964" t="s">
        <v>68558</v>
      </c>
    </row>
    <row r="965" spans="1:3">
      <c r="A965" t="s">
        <v>68559</v>
      </c>
      <c r="B965" t="s">
        <v>68560</v>
      </c>
      <c r="C965" t="s">
        <v>68561</v>
      </c>
    </row>
    <row r="966" spans="1:3">
      <c r="A966" t="s">
        <v>68562</v>
      </c>
      <c r="B966" t="s">
        <v>68563</v>
      </c>
      <c r="C966" t="s">
        <v>68564</v>
      </c>
    </row>
    <row r="967" spans="1:3">
      <c r="A967" t="s">
        <v>68565</v>
      </c>
      <c r="B967" t="s">
        <v>68566</v>
      </c>
      <c r="C967" t="s">
        <v>68567</v>
      </c>
    </row>
    <row r="968" spans="1:3">
      <c r="A968" t="s">
        <v>68568</v>
      </c>
      <c r="B968" t="s">
        <v>68569</v>
      </c>
      <c r="C968" t="s">
        <v>68570</v>
      </c>
    </row>
    <row r="969" spans="1:3">
      <c r="A969" t="s">
        <v>68571</v>
      </c>
      <c r="B969" t="s">
        <v>68572</v>
      </c>
      <c r="C969" t="s">
        <v>68573</v>
      </c>
    </row>
    <row r="970" spans="1:3">
      <c r="A970" t="s">
        <v>68574</v>
      </c>
      <c r="B970" t="s">
        <v>68575</v>
      </c>
      <c r="C970" t="s">
        <v>68576</v>
      </c>
    </row>
    <row r="971" spans="1:3">
      <c r="A971" t="s">
        <v>68577</v>
      </c>
      <c r="B971" t="s">
        <v>68578</v>
      </c>
      <c r="C971" t="s">
        <v>68579</v>
      </c>
    </row>
    <row r="972" spans="1:3">
      <c r="A972" t="s">
        <v>68580</v>
      </c>
      <c r="B972" t="s">
        <v>68581</v>
      </c>
      <c r="C972" t="s">
        <v>68582</v>
      </c>
    </row>
    <row r="973" spans="1:3">
      <c r="A973" t="s">
        <v>68583</v>
      </c>
      <c r="B973" t="s">
        <v>68584</v>
      </c>
      <c r="C973" t="s">
        <v>68585</v>
      </c>
    </row>
    <row r="974" spans="1:3">
      <c r="A974" t="s">
        <v>68586</v>
      </c>
      <c r="B974" t="s">
        <v>68587</v>
      </c>
      <c r="C974" t="s">
        <v>68588</v>
      </c>
    </row>
    <row r="975" spans="1:3">
      <c r="A975" t="s">
        <v>68589</v>
      </c>
      <c r="B975" t="s">
        <v>68590</v>
      </c>
      <c r="C975" t="s">
        <v>68591</v>
      </c>
    </row>
    <row r="976" spans="1:3">
      <c r="A976" t="s">
        <v>68592</v>
      </c>
      <c r="B976" t="s">
        <v>68593</v>
      </c>
      <c r="C976" t="s">
        <v>68594</v>
      </c>
    </row>
    <row r="977" spans="1:3">
      <c r="A977" t="s">
        <v>68595</v>
      </c>
      <c r="B977" t="s">
        <v>68596</v>
      </c>
      <c r="C977" t="s">
        <v>68597</v>
      </c>
    </row>
    <row r="978" spans="1:3">
      <c r="A978" t="s">
        <v>68598</v>
      </c>
      <c r="B978" t="s">
        <v>68599</v>
      </c>
      <c r="C978" t="s">
        <v>68600</v>
      </c>
    </row>
    <row r="979" spans="1:3">
      <c r="A979" t="s">
        <v>68601</v>
      </c>
      <c r="B979" t="s">
        <v>68602</v>
      </c>
      <c r="C979" t="s">
        <v>68603</v>
      </c>
    </row>
    <row r="980" spans="1:3">
      <c r="A980" t="s">
        <v>68604</v>
      </c>
      <c r="B980" t="s">
        <v>68605</v>
      </c>
      <c r="C980" t="s">
        <v>68606</v>
      </c>
    </row>
    <row r="981" spans="1:3">
      <c r="A981" t="s">
        <v>68607</v>
      </c>
      <c r="B981" t="s">
        <v>68608</v>
      </c>
      <c r="C981" t="s">
        <v>68609</v>
      </c>
    </row>
    <row r="982" spans="1:3">
      <c r="A982" t="s">
        <v>68610</v>
      </c>
      <c r="B982" t="s">
        <v>68611</v>
      </c>
      <c r="C982" t="s">
        <v>68612</v>
      </c>
    </row>
    <row r="983" spans="1:3">
      <c r="A983" t="s">
        <v>68613</v>
      </c>
      <c r="B983" t="s">
        <v>68614</v>
      </c>
      <c r="C983" t="s">
        <v>68615</v>
      </c>
    </row>
    <row r="984" spans="1:3">
      <c r="A984" t="s">
        <v>68616</v>
      </c>
      <c r="B984" t="s">
        <v>68617</v>
      </c>
      <c r="C984" t="s">
        <v>68618</v>
      </c>
    </row>
    <row r="985" spans="1:3">
      <c r="A985" t="s">
        <v>68619</v>
      </c>
      <c r="B985" t="s">
        <v>68620</v>
      </c>
      <c r="C985" t="s">
        <v>68621</v>
      </c>
    </row>
    <row r="986" spans="1:3">
      <c r="A986" t="s">
        <v>68622</v>
      </c>
      <c r="B986" t="s">
        <v>68623</v>
      </c>
      <c r="C986" t="s">
        <v>68624</v>
      </c>
    </row>
    <row r="987" spans="1:3">
      <c r="A987" t="s">
        <v>68625</v>
      </c>
      <c r="B987" t="s">
        <v>68626</v>
      </c>
      <c r="C987" t="s">
        <v>68627</v>
      </c>
    </row>
    <row r="988" spans="1:3">
      <c r="A988" t="s">
        <v>68628</v>
      </c>
      <c r="B988" t="s">
        <v>68629</v>
      </c>
      <c r="C988" t="s">
        <v>68630</v>
      </c>
    </row>
    <row r="989" spans="1:3">
      <c r="A989" t="s">
        <v>68631</v>
      </c>
      <c r="B989" t="s">
        <v>68632</v>
      </c>
      <c r="C989" t="s">
        <v>68633</v>
      </c>
    </row>
    <row r="990" spans="1:3">
      <c r="A990" t="s">
        <v>68634</v>
      </c>
      <c r="B990" t="s">
        <v>68635</v>
      </c>
      <c r="C990" t="s">
        <v>68636</v>
      </c>
    </row>
    <row r="991" spans="1:3">
      <c r="A991" t="s">
        <v>68637</v>
      </c>
      <c r="B991" t="s">
        <v>68638</v>
      </c>
      <c r="C991" t="s">
        <v>68639</v>
      </c>
    </row>
    <row r="992" spans="1:3">
      <c r="A992" t="s">
        <v>68640</v>
      </c>
      <c r="B992" t="s">
        <v>68641</v>
      </c>
      <c r="C992" t="s">
        <v>68642</v>
      </c>
    </row>
    <row r="993" spans="1:3">
      <c r="A993" t="s">
        <v>68643</v>
      </c>
      <c r="B993" t="s">
        <v>68644</v>
      </c>
      <c r="C993" t="s">
        <v>68645</v>
      </c>
    </row>
    <row r="994" spans="1:3">
      <c r="A994" t="s">
        <v>68646</v>
      </c>
      <c r="B994" t="s">
        <v>68647</v>
      </c>
      <c r="C994" t="s">
        <v>68648</v>
      </c>
    </row>
    <row r="995" spans="1:3">
      <c r="A995" t="s">
        <v>68649</v>
      </c>
      <c r="B995" t="s">
        <v>68650</v>
      </c>
      <c r="C995" t="s">
        <v>68651</v>
      </c>
    </row>
    <row r="996" spans="1:3">
      <c r="A996" t="s">
        <v>68652</v>
      </c>
      <c r="B996" t="s">
        <v>68653</v>
      </c>
      <c r="C996" t="s">
        <v>68654</v>
      </c>
    </row>
    <row r="997" spans="1:3">
      <c r="A997" t="s">
        <v>68655</v>
      </c>
      <c r="B997" t="s">
        <v>68656</v>
      </c>
      <c r="C997" t="s">
        <v>68657</v>
      </c>
    </row>
    <row r="998" spans="1:3">
      <c r="A998" t="s">
        <v>68658</v>
      </c>
      <c r="B998" t="s">
        <v>68659</v>
      </c>
      <c r="C998" t="s">
        <v>68660</v>
      </c>
    </row>
    <row r="999" spans="1:3">
      <c r="A999" t="s">
        <v>68661</v>
      </c>
      <c r="B999" t="s">
        <v>68662</v>
      </c>
      <c r="C999" t="s">
        <v>68663</v>
      </c>
    </row>
    <row r="1000" spans="1:3">
      <c r="A1000" t="s">
        <v>68664</v>
      </c>
      <c r="B1000" t="s">
        <v>68665</v>
      </c>
      <c r="C1000" t="s">
        <v>68666</v>
      </c>
    </row>
    <row r="1001" spans="1:3">
      <c r="A1001" t="s">
        <v>68667</v>
      </c>
      <c r="B1001" t="s">
        <v>68668</v>
      </c>
      <c r="C1001" t="s">
        <v>68669</v>
      </c>
    </row>
    <row r="1002" spans="1:3">
      <c r="A1002" t="s">
        <v>68670</v>
      </c>
      <c r="B1002" t="s">
        <v>68671</v>
      </c>
      <c r="C1002" t="s">
        <v>68672</v>
      </c>
    </row>
    <row r="1003" spans="1:3">
      <c r="A1003" t="s">
        <v>68673</v>
      </c>
      <c r="B1003" t="s">
        <v>68674</v>
      </c>
      <c r="C1003" t="s">
        <v>68675</v>
      </c>
    </row>
    <row r="1004" spans="1:3">
      <c r="A1004" t="s">
        <v>68676</v>
      </c>
      <c r="B1004" t="s">
        <v>68677</v>
      </c>
      <c r="C1004" t="s">
        <v>68678</v>
      </c>
    </row>
    <row r="1005" spans="1:3">
      <c r="A1005" t="s">
        <v>68679</v>
      </c>
      <c r="B1005" t="s">
        <v>68680</v>
      </c>
      <c r="C1005" t="s">
        <v>68681</v>
      </c>
    </row>
    <row r="1006" spans="1:3">
      <c r="A1006" t="s">
        <v>68682</v>
      </c>
      <c r="B1006" t="s">
        <v>68683</v>
      </c>
      <c r="C1006" t="s">
        <v>68684</v>
      </c>
    </row>
    <row r="1007" spans="1:3">
      <c r="A1007" t="s">
        <v>68685</v>
      </c>
      <c r="B1007" t="s">
        <v>68686</v>
      </c>
      <c r="C1007" t="s">
        <v>68687</v>
      </c>
    </row>
    <row r="1008" spans="1:3">
      <c r="A1008" t="s">
        <v>68688</v>
      </c>
      <c r="B1008" t="s">
        <v>68689</v>
      </c>
      <c r="C1008" t="s">
        <v>68690</v>
      </c>
    </row>
    <row r="1009" spans="1:3">
      <c r="A1009" t="s">
        <v>68691</v>
      </c>
      <c r="B1009" t="s">
        <v>68692</v>
      </c>
      <c r="C1009" t="s">
        <v>68693</v>
      </c>
    </row>
    <row r="1010" spans="1:3">
      <c r="A1010" t="s">
        <v>68694</v>
      </c>
      <c r="B1010" t="s">
        <v>68695</v>
      </c>
      <c r="C1010" t="s">
        <v>68696</v>
      </c>
    </row>
    <row r="1011" spans="1:3">
      <c r="A1011" t="s">
        <v>68697</v>
      </c>
      <c r="B1011" t="s">
        <v>68698</v>
      </c>
      <c r="C1011" t="s">
        <v>68699</v>
      </c>
    </row>
    <row r="1012" spans="1:3">
      <c r="A1012" t="s">
        <v>68700</v>
      </c>
      <c r="B1012" t="s">
        <v>68701</v>
      </c>
      <c r="C1012" t="s">
        <v>68702</v>
      </c>
    </row>
    <row r="1013" spans="1:3">
      <c r="A1013" t="s">
        <v>68703</v>
      </c>
      <c r="B1013" t="s">
        <v>68704</v>
      </c>
      <c r="C1013" t="s">
        <v>68705</v>
      </c>
    </row>
    <row r="1014" spans="1:3">
      <c r="A1014" t="s">
        <v>68706</v>
      </c>
      <c r="B1014" t="s">
        <v>68707</v>
      </c>
      <c r="C1014" t="s">
        <v>68708</v>
      </c>
    </row>
    <row r="1015" spans="1:3">
      <c r="A1015" t="s">
        <v>68709</v>
      </c>
      <c r="B1015" t="s">
        <v>68710</v>
      </c>
      <c r="C1015" t="s">
        <v>68711</v>
      </c>
    </row>
    <row r="1016" spans="1:3">
      <c r="A1016" t="s">
        <v>68712</v>
      </c>
      <c r="B1016" t="s">
        <v>68713</v>
      </c>
      <c r="C1016" t="s">
        <v>68714</v>
      </c>
    </row>
    <row r="1017" spans="1:3">
      <c r="A1017" t="s">
        <v>68715</v>
      </c>
      <c r="B1017" t="s">
        <v>68716</v>
      </c>
      <c r="C1017" t="s">
        <v>68717</v>
      </c>
    </row>
    <row r="1018" spans="1:3">
      <c r="A1018" t="s">
        <v>68718</v>
      </c>
      <c r="B1018" t="s">
        <v>68719</v>
      </c>
      <c r="C1018" t="s">
        <v>68720</v>
      </c>
    </row>
    <row r="1019" spans="1:3">
      <c r="A1019" t="s">
        <v>68721</v>
      </c>
      <c r="B1019" t="s">
        <v>68722</v>
      </c>
      <c r="C1019" t="s">
        <v>68723</v>
      </c>
    </row>
    <row r="1020" spans="1:3">
      <c r="A1020" t="s">
        <v>68724</v>
      </c>
      <c r="B1020" t="s">
        <v>68725</v>
      </c>
      <c r="C1020" t="s">
        <v>68726</v>
      </c>
    </row>
    <row r="1021" spans="1:3">
      <c r="A1021" t="s">
        <v>68727</v>
      </c>
      <c r="B1021" t="s">
        <v>68728</v>
      </c>
      <c r="C1021" t="s">
        <v>68729</v>
      </c>
    </row>
    <row r="1022" spans="1:3">
      <c r="A1022" t="s">
        <v>68730</v>
      </c>
      <c r="B1022" t="s">
        <v>68731</v>
      </c>
      <c r="C1022" t="s">
        <v>68732</v>
      </c>
    </row>
    <row r="1023" spans="1:3">
      <c r="A1023" t="s">
        <v>68733</v>
      </c>
      <c r="B1023" t="s">
        <v>68734</v>
      </c>
      <c r="C1023" t="s">
        <v>68735</v>
      </c>
    </row>
    <row r="1024" spans="1:3">
      <c r="A1024" t="s">
        <v>68736</v>
      </c>
      <c r="B1024" t="s">
        <v>68737</v>
      </c>
      <c r="C1024" t="s">
        <v>68738</v>
      </c>
    </row>
    <row r="1025" spans="1:3">
      <c r="A1025" t="s">
        <v>68739</v>
      </c>
      <c r="B1025" t="s">
        <v>68740</v>
      </c>
      <c r="C1025" t="s">
        <v>68741</v>
      </c>
    </row>
    <row r="1026" spans="1:3">
      <c r="A1026" t="s">
        <v>68742</v>
      </c>
      <c r="B1026" t="s">
        <v>68743</v>
      </c>
      <c r="C1026" t="s">
        <v>68744</v>
      </c>
    </row>
    <row r="1027" spans="1:3">
      <c r="A1027" t="s">
        <v>68745</v>
      </c>
      <c r="B1027" t="s">
        <v>68746</v>
      </c>
      <c r="C1027" t="s">
        <v>68747</v>
      </c>
    </row>
    <row r="1028" spans="1:3">
      <c r="A1028" t="s">
        <v>68748</v>
      </c>
      <c r="B1028" t="s">
        <v>68749</v>
      </c>
      <c r="C1028" t="s">
        <v>68750</v>
      </c>
    </row>
    <row r="1029" spans="1:3">
      <c r="A1029" t="s">
        <v>68751</v>
      </c>
      <c r="B1029" t="s">
        <v>68752</v>
      </c>
      <c r="C1029" t="s">
        <v>68753</v>
      </c>
    </row>
    <row r="1030" spans="1:3">
      <c r="A1030" t="s">
        <v>68754</v>
      </c>
      <c r="B1030" t="s">
        <v>68755</v>
      </c>
      <c r="C1030" t="s">
        <v>68756</v>
      </c>
    </row>
    <row r="1031" spans="1:3">
      <c r="A1031" t="s">
        <v>68757</v>
      </c>
      <c r="B1031" t="s">
        <v>68758</v>
      </c>
      <c r="C1031" t="s">
        <v>68759</v>
      </c>
    </row>
    <row r="1032" spans="1:3">
      <c r="A1032" t="s">
        <v>68760</v>
      </c>
      <c r="B1032" t="s">
        <v>68761</v>
      </c>
      <c r="C1032" t="s">
        <v>68762</v>
      </c>
    </row>
    <row r="1033" spans="1:3">
      <c r="A1033" t="s">
        <v>68763</v>
      </c>
      <c r="B1033" t="s">
        <v>68764</v>
      </c>
      <c r="C1033" t="s">
        <v>68765</v>
      </c>
    </row>
    <row r="1034" spans="1:3">
      <c r="A1034" t="s">
        <v>68766</v>
      </c>
      <c r="B1034" t="s">
        <v>68767</v>
      </c>
      <c r="C1034" t="s">
        <v>68768</v>
      </c>
    </row>
    <row r="1035" spans="1:3">
      <c r="A1035" t="s">
        <v>68769</v>
      </c>
      <c r="B1035" t="s">
        <v>68770</v>
      </c>
      <c r="C1035" t="s">
        <v>68771</v>
      </c>
    </row>
    <row r="1036" spans="1:3">
      <c r="A1036" t="s">
        <v>68772</v>
      </c>
      <c r="B1036" t="s">
        <v>68773</v>
      </c>
      <c r="C1036" t="s">
        <v>68774</v>
      </c>
    </row>
    <row r="1037" spans="1:3">
      <c r="A1037" t="s">
        <v>68775</v>
      </c>
      <c r="B1037" t="s">
        <v>68776</v>
      </c>
      <c r="C1037" t="s">
        <v>68777</v>
      </c>
    </row>
    <row r="1038" spans="1:3">
      <c r="A1038" t="s">
        <v>68778</v>
      </c>
      <c r="B1038" t="s">
        <v>68779</v>
      </c>
      <c r="C1038" t="s">
        <v>68780</v>
      </c>
    </row>
    <row r="1039" spans="1:3">
      <c r="A1039" t="s">
        <v>68781</v>
      </c>
      <c r="B1039" t="s">
        <v>68782</v>
      </c>
      <c r="C1039" t="s">
        <v>68783</v>
      </c>
    </row>
    <row r="1040" spans="1:3">
      <c r="A1040" t="s">
        <v>68784</v>
      </c>
      <c r="B1040" t="s">
        <v>68785</v>
      </c>
      <c r="C1040" t="s">
        <v>68786</v>
      </c>
    </row>
    <row r="1041" spans="1:3">
      <c r="A1041" t="s">
        <v>68787</v>
      </c>
      <c r="B1041" t="s">
        <v>68788</v>
      </c>
      <c r="C1041" t="s">
        <v>68789</v>
      </c>
    </row>
    <row r="1042" spans="1:3">
      <c r="A1042" t="s">
        <v>68790</v>
      </c>
      <c r="B1042" t="s">
        <v>68791</v>
      </c>
      <c r="C1042" t="s">
        <v>68792</v>
      </c>
    </row>
    <row r="1043" spans="1:3">
      <c r="A1043" t="s">
        <v>68793</v>
      </c>
      <c r="B1043" t="s">
        <v>68794</v>
      </c>
      <c r="C1043" t="s">
        <v>68795</v>
      </c>
    </row>
    <row r="1044" spans="1:3">
      <c r="A1044" t="s">
        <v>68796</v>
      </c>
      <c r="B1044" t="s">
        <v>68797</v>
      </c>
      <c r="C1044" t="s">
        <v>68798</v>
      </c>
    </row>
    <row r="1045" spans="1:3">
      <c r="A1045" t="s">
        <v>68799</v>
      </c>
      <c r="B1045" t="s">
        <v>68800</v>
      </c>
      <c r="C1045" t="s">
        <v>68801</v>
      </c>
    </row>
    <row r="1046" spans="1:3">
      <c r="A1046" t="s">
        <v>68802</v>
      </c>
      <c r="B1046" t="s">
        <v>68803</v>
      </c>
      <c r="C1046" t="s">
        <v>68804</v>
      </c>
    </row>
    <row r="1047" spans="1:3">
      <c r="A1047" t="s">
        <v>68805</v>
      </c>
      <c r="B1047" t="s">
        <v>68806</v>
      </c>
      <c r="C1047" t="s">
        <v>68807</v>
      </c>
    </row>
    <row r="1048" spans="1:3">
      <c r="A1048" t="s">
        <v>68808</v>
      </c>
      <c r="B1048" t="s">
        <v>68809</v>
      </c>
      <c r="C1048" t="s">
        <v>68810</v>
      </c>
    </row>
    <row r="1049" spans="1:3">
      <c r="A1049" t="s">
        <v>68811</v>
      </c>
      <c r="B1049" t="s">
        <v>68812</v>
      </c>
      <c r="C1049" t="s">
        <v>68813</v>
      </c>
    </row>
    <row r="1050" spans="1:3">
      <c r="A1050" t="s">
        <v>68814</v>
      </c>
      <c r="B1050" t="s">
        <v>68815</v>
      </c>
      <c r="C1050" t="s">
        <v>68816</v>
      </c>
    </row>
    <row r="1051" spans="1:3">
      <c r="A1051" t="s">
        <v>68817</v>
      </c>
      <c r="B1051" t="s">
        <v>68818</v>
      </c>
      <c r="C1051" t="s">
        <v>68819</v>
      </c>
    </row>
    <row r="1052" spans="1:3">
      <c r="A1052" t="s">
        <v>68820</v>
      </c>
      <c r="B1052" t="s">
        <v>68821</v>
      </c>
      <c r="C1052" t="s">
        <v>68822</v>
      </c>
    </row>
    <row r="1053" spans="1:3">
      <c r="A1053" t="s">
        <v>68823</v>
      </c>
      <c r="B1053" t="s">
        <v>68824</v>
      </c>
      <c r="C1053" t="s">
        <v>68825</v>
      </c>
    </row>
    <row r="1054" spans="1:3">
      <c r="A1054" t="s">
        <v>68826</v>
      </c>
      <c r="B1054" t="s">
        <v>68827</v>
      </c>
      <c r="C1054" t="s">
        <v>68828</v>
      </c>
    </row>
    <row r="1055" spans="1:3">
      <c r="A1055" t="s">
        <v>68829</v>
      </c>
      <c r="B1055" t="s">
        <v>68830</v>
      </c>
      <c r="C1055" t="s">
        <v>68831</v>
      </c>
    </row>
    <row r="1056" spans="1:3">
      <c r="A1056" t="s">
        <v>68832</v>
      </c>
      <c r="B1056" t="s">
        <v>68833</v>
      </c>
      <c r="C1056" t="s">
        <v>68834</v>
      </c>
    </row>
    <row r="1057" spans="1:3">
      <c r="A1057" t="s">
        <v>68835</v>
      </c>
      <c r="B1057" t="s">
        <v>68836</v>
      </c>
      <c r="C1057" t="s">
        <v>68837</v>
      </c>
    </row>
    <row r="1058" spans="1:3">
      <c r="A1058" t="s">
        <v>68838</v>
      </c>
      <c r="B1058" t="s">
        <v>68839</v>
      </c>
      <c r="C1058" t="s">
        <v>68840</v>
      </c>
    </row>
    <row r="1059" spans="1:3">
      <c r="A1059" t="s">
        <v>68841</v>
      </c>
      <c r="B1059" t="s">
        <v>68842</v>
      </c>
      <c r="C1059" t="s">
        <v>68843</v>
      </c>
    </row>
    <row r="1060" spans="1:3">
      <c r="A1060" t="s">
        <v>68844</v>
      </c>
      <c r="B1060" t="s">
        <v>68845</v>
      </c>
      <c r="C1060" t="s">
        <v>68846</v>
      </c>
    </row>
    <row r="1061" spans="1:3">
      <c r="A1061" t="s">
        <v>68847</v>
      </c>
      <c r="B1061" t="s">
        <v>68848</v>
      </c>
      <c r="C1061" t="s">
        <v>68849</v>
      </c>
    </row>
    <row r="1062" spans="1:3">
      <c r="A1062" t="s">
        <v>68850</v>
      </c>
      <c r="B1062" t="s">
        <v>68851</v>
      </c>
      <c r="C1062" t="s">
        <v>68852</v>
      </c>
    </row>
    <row r="1063" spans="1:3">
      <c r="A1063" t="s">
        <v>68853</v>
      </c>
      <c r="B1063" t="s">
        <v>68854</v>
      </c>
      <c r="C1063" t="s">
        <v>68855</v>
      </c>
    </row>
    <row r="1064" spans="1:3">
      <c r="A1064" t="s">
        <v>68856</v>
      </c>
      <c r="B1064" t="s">
        <v>68857</v>
      </c>
      <c r="C1064" t="s">
        <v>68858</v>
      </c>
    </row>
    <row r="1065" spans="1:3">
      <c r="A1065" t="s">
        <v>68859</v>
      </c>
      <c r="B1065" t="s">
        <v>68860</v>
      </c>
      <c r="C1065" t="s">
        <v>68861</v>
      </c>
    </row>
    <row r="1066" spans="1:3">
      <c r="A1066" t="s">
        <v>68862</v>
      </c>
      <c r="B1066" t="s">
        <v>68863</v>
      </c>
      <c r="C1066" t="s">
        <v>68864</v>
      </c>
    </row>
    <row r="1067" spans="1:3">
      <c r="A1067" t="s">
        <v>68865</v>
      </c>
      <c r="B1067" t="s">
        <v>68866</v>
      </c>
      <c r="C1067" t="s">
        <v>68867</v>
      </c>
    </row>
    <row r="1068" spans="1:3">
      <c r="A1068" t="s">
        <v>68868</v>
      </c>
      <c r="B1068" t="s">
        <v>68869</v>
      </c>
      <c r="C1068" t="s">
        <v>68870</v>
      </c>
    </row>
    <row r="1069" spans="1:3">
      <c r="A1069" t="s">
        <v>68871</v>
      </c>
      <c r="B1069" t="s">
        <v>68872</v>
      </c>
      <c r="C1069" t="s">
        <v>68873</v>
      </c>
    </row>
    <row r="1070" spans="1:3">
      <c r="A1070" t="s">
        <v>68874</v>
      </c>
      <c r="B1070" t="s">
        <v>68875</v>
      </c>
      <c r="C1070" t="s">
        <v>68876</v>
      </c>
    </row>
    <row r="1071" spans="1:3">
      <c r="A1071" t="s">
        <v>68877</v>
      </c>
      <c r="B1071" t="s">
        <v>68878</v>
      </c>
      <c r="C1071" t="s">
        <v>68879</v>
      </c>
    </row>
    <row r="1072" spans="1:3">
      <c r="A1072" t="s">
        <v>68880</v>
      </c>
      <c r="B1072" t="s">
        <v>68881</v>
      </c>
      <c r="C1072" t="s">
        <v>68882</v>
      </c>
    </row>
    <row r="1073" spans="1:3">
      <c r="A1073" t="s">
        <v>68883</v>
      </c>
      <c r="B1073" t="s">
        <v>68884</v>
      </c>
      <c r="C1073" t="s">
        <v>68885</v>
      </c>
    </row>
    <row r="1074" spans="1:3">
      <c r="A1074" t="s">
        <v>68886</v>
      </c>
      <c r="B1074" t="s">
        <v>68887</v>
      </c>
      <c r="C1074" t="s">
        <v>68888</v>
      </c>
    </row>
    <row r="1075" spans="1:3">
      <c r="A1075" t="s">
        <v>68889</v>
      </c>
      <c r="B1075" t="s">
        <v>68890</v>
      </c>
      <c r="C1075" t="s">
        <v>68891</v>
      </c>
    </row>
    <row r="1076" spans="1:3">
      <c r="A1076" t="s">
        <v>68892</v>
      </c>
      <c r="B1076" t="s">
        <v>68893</v>
      </c>
      <c r="C1076" t="s">
        <v>68894</v>
      </c>
    </row>
    <row r="1077" spans="1:3">
      <c r="A1077" t="s">
        <v>68895</v>
      </c>
      <c r="B1077" t="s">
        <v>68896</v>
      </c>
      <c r="C1077" t="s">
        <v>68897</v>
      </c>
    </row>
    <row r="1078" spans="1:3">
      <c r="A1078" t="s">
        <v>68898</v>
      </c>
      <c r="B1078" t="s">
        <v>68899</v>
      </c>
      <c r="C1078" t="s">
        <v>68900</v>
      </c>
    </row>
    <row r="1079" spans="1:3">
      <c r="A1079" t="s">
        <v>68901</v>
      </c>
      <c r="B1079" t="s">
        <v>68902</v>
      </c>
      <c r="C1079" t="s">
        <v>68903</v>
      </c>
    </row>
    <row r="1080" spans="1:3">
      <c r="A1080" t="s">
        <v>68904</v>
      </c>
      <c r="B1080" t="s">
        <v>68905</v>
      </c>
      <c r="C1080" t="s">
        <v>68906</v>
      </c>
    </row>
    <row r="1081" spans="1:3">
      <c r="A1081" t="s">
        <v>68907</v>
      </c>
      <c r="B1081" t="s">
        <v>68908</v>
      </c>
      <c r="C1081" t="s">
        <v>68909</v>
      </c>
    </row>
    <row r="1082" spans="1:3">
      <c r="A1082" t="s">
        <v>68910</v>
      </c>
      <c r="B1082" t="s">
        <v>68911</v>
      </c>
      <c r="C1082" t="s">
        <v>68912</v>
      </c>
    </row>
    <row r="1083" spans="1:3">
      <c r="A1083" t="s">
        <v>68913</v>
      </c>
      <c r="B1083" t="s">
        <v>68914</v>
      </c>
      <c r="C1083" t="s">
        <v>68915</v>
      </c>
    </row>
    <row r="1084" spans="1:3">
      <c r="A1084" t="s">
        <v>68916</v>
      </c>
      <c r="B1084" t="s">
        <v>68917</v>
      </c>
      <c r="C1084" t="s">
        <v>68918</v>
      </c>
    </row>
    <row r="1085" spans="1:3">
      <c r="A1085" t="s">
        <v>68919</v>
      </c>
      <c r="B1085" t="s">
        <v>68920</v>
      </c>
      <c r="C1085" t="s">
        <v>68921</v>
      </c>
    </row>
    <row r="1086" spans="1:3">
      <c r="A1086" t="s">
        <v>68922</v>
      </c>
      <c r="B1086" t="s">
        <v>68923</v>
      </c>
      <c r="C1086" t="s">
        <v>68924</v>
      </c>
    </row>
    <row r="1087" spans="1:3">
      <c r="A1087" t="s">
        <v>68925</v>
      </c>
      <c r="B1087" t="s">
        <v>68926</v>
      </c>
      <c r="C1087" t="s">
        <v>68927</v>
      </c>
    </row>
    <row r="1088" spans="1:3">
      <c r="A1088" t="s">
        <v>68928</v>
      </c>
      <c r="B1088" t="s">
        <v>68929</v>
      </c>
      <c r="C1088" t="s">
        <v>68930</v>
      </c>
    </row>
    <row r="1089" spans="1:3">
      <c r="A1089" t="s">
        <v>68931</v>
      </c>
      <c r="B1089" t="s">
        <v>68932</v>
      </c>
      <c r="C1089" t="s">
        <v>68933</v>
      </c>
    </row>
    <row r="1090" spans="1:3">
      <c r="A1090" t="s">
        <v>68934</v>
      </c>
      <c r="B1090" t="s">
        <v>68935</v>
      </c>
      <c r="C1090" t="s">
        <v>68936</v>
      </c>
    </row>
    <row r="1091" spans="1:3">
      <c r="A1091" t="s">
        <v>68937</v>
      </c>
      <c r="B1091" t="s">
        <v>68938</v>
      </c>
      <c r="C1091" t="s">
        <v>68939</v>
      </c>
    </row>
    <row r="1092" spans="1:3">
      <c r="A1092" t="s">
        <v>68940</v>
      </c>
      <c r="B1092" t="s">
        <v>68941</v>
      </c>
      <c r="C1092" t="s">
        <v>68942</v>
      </c>
    </row>
    <row r="1093" spans="1:3">
      <c r="A1093" t="s">
        <v>68943</v>
      </c>
      <c r="B1093" t="s">
        <v>68944</v>
      </c>
      <c r="C1093" t="s">
        <v>68945</v>
      </c>
    </row>
    <row r="1094" spans="1:3">
      <c r="A1094" t="s">
        <v>68946</v>
      </c>
      <c r="B1094" t="s">
        <v>68947</v>
      </c>
      <c r="C1094" t="s">
        <v>68948</v>
      </c>
    </row>
    <row r="1095" spans="1:3">
      <c r="A1095" t="s">
        <v>68949</v>
      </c>
      <c r="B1095" t="s">
        <v>68950</v>
      </c>
      <c r="C1095" t="s">
        <v>68951</v>
      </c>
    </row>
    <row r="1096" spans="1:3">
      <c r="A1096" t="s">
        <v>68952</v>
      </c>
      <c r="B1096" t="s">
        <v>68953</v>
      </c>
      <c r="C1096" t="s">
        <v>68954</v>
      </c>
    </row>
    <row r="1097" spans="1:3">
      <c r="A1097" t="s">
        <v>68955</v>
      </c>
      <c r="B1097" t="s">
        <v>68956</v>
      </c>
      <c r="C1097" t="s">
        <v>68957</v>
      </c>
    </row>
    <row r="1098" spans="1:3">
      <c r="A1098" t="s">
        <v>68958</v>
      </c>
      <c r="B1098" t="s">
        <v>68959</v>
      </c>
      <c r="C1098" t="s">
        <v>68960</v>
      </c>
    </row>
    <row r="1099" spans="1:3">
      <c r="A1099" t="s">
        <v>68961</v>
      </c>
      <c r="B1099" t="s">
        <v>68962</v>
      </c>
      <c r="C1099" t="s">
        <v>68963</v>
      </c>
    </row>
    <row r="1100" spans="1:3">
      <c r="A1100" t="s">
        <v>68964</v>
      </c>
      <c r="B1100" t="s">
        <v>68965</v>
      </c>
      <c r="C1100" t="s">
        <v>68966</v>
      </c>
    </row>
    <row r="1101" spans="1:3">
      <c r="A1101" t="s">
        <v>68967</v>
      </c>
      <c r="B1101" t="s">
        <v>68968</v>
      </c>
      <c r="C1101" t="s">
        <v>68969</v>
      </c>
    </row>
    <row r="1102" spans="1:3">
      <c r="A1102" t="s">
        <v>68970</v>
      </c>
      <c r="B1102" t="s">
        <v>68971</v>
      </c>
      <c r="C1102" t="s">
        <v>68972</v>
      </c>
    </row>
    <row r="1103" spans="1:3">
      <c r="A1103" t="s">
        <v>68973</v>
      </c>
      <c r="B1103" t="s">
        <v>68974</v>
      </c>
      <c r="C1103" t="s">
        <v>68975</v>
      </c>
    </row>
    <row r="1104" spans="1:3">
      <c r="A1104" t="s">
        <v>68976</v>
      </c>
      <c r="B1104" t="s">
        <v>68977</v>
      </c>
      <c r="C1104" t="s">
        <v>68978</v>
      </c>
    </row>
    <row r="1105" spans="1:3">
      <c r="A1105" t="s">
        <v>68979</v>
      </c>
      <c r="B1105" t="s">
        <v>68980</v>
      </c>
      <c r="C1105" t="s">
        <v>68981</v>
      </c>
    </row>
    <row r="1106" spans="1:3">
      <c r="A1106" t="s">
        <v>68982</v>
      </c>
      <c r="B1106" t="s">
        <v>68983</v>
      </c>
      <c r="C1106" t="s">
        <v>68984</v>
      </c>
    </row>
    <row r="1107" spans="1:3">
      <c r="A1107" t="s">
        <v>68985</v>
      </c>
      <c r="B1107" t="s">
        <v>68986</v>
      </c>
      <c r="C1107" t="s">
        <v>68987</v>
      </c>
    </row>
    <row r="1108" spans="1:3">
      <c r="A1108" t="s">
        <v>68988</v>
      </c>
      <c r="B1108" t="s">
        <v>68989</v>
      </c>
      <c r="C1108" t="s">
        <v>68990</v>
      </c>
    </row>
    <row r="1109" spans="1:3">
      <c r="A1109" t="s">
        <v>68991</v>
      </c>
      <c r="B1109" t="s">
        <v>68992</v>
      </c>
      <c r="C1109" t="s">
        <v>68993</v>
      </c>
    </row>
    <row r="1110" spans="1:3">
      <c r="A1110" t="s">
        <v>68994</v>
      </c>
      <c r="B1110" t="s">
        <v>68995</v>
      </c>
      <c r="C1110" t="s">
        <v>68996</v>
      </c>
    </row>
    <row r="1111" spans="1:3">
      <c r="A1111" t="s">
        <v>68997</v>
      </c>
      <c r="B1111" t="s">
        <v>68998</v>
      </c>
      <c r="C1111" t="s">
        <v>68999</v>
      </c>
    </row>
    <row r="1112" spans="1:3">
      <c r="A1112" t="s">
        <v>69000</v>
      </c>
      <c r="B1112" t="s">
        <v>69001</v>
      </c>
      <c r="C1112" t="s">
        <v>69002</v>
      </c>
    </row>
    <row r="1113" spans="1:3">
      <c r="A1113" t="s">
        <v>69003</v>
      </c>
      <c r="B1113" t="s">
        <v>69004</v>
      </c>
      <c r="C1113" t="s">
        <v>69005</v>
      </c>
    </row>
    <row r="1114" spans="1:3">
      <c r="A1114" t="s">
        <v>69006</v>
      </c>
      <c r="B1114" t="s">
        <v>69007</v>
      </c>
      <c r="C1114" t="s">
        <v>69008</v>
      </c>
    </row>
    <row r="1115" spans="1:3">
      <c r="A1115" t="s">
        <v>69009</v>
      </c>
      <c r="B1115" t="s">
        <v>69010</v>
      </c>
      <c r="C1115" t="s">
        <v>69011</v>
      </c>
    </row>
    <row r="1116" spans="1:3">
      <c r="A1116" t="s">
        <v>69012</v>
      </c>
      <c r="B1116" t="s">
        <v>69013</v>
      </c>
      <c r="C1116" t="s">
        <v>69014</v>
      </c>
    </row>
    <row r="1117" spans="1:3">
      <c r="A1117" t="s">
        <v>69015</v>
      </c>
      <c r="B1117" t="s">
        <v>69016</v>
      </c>
      <c r="C1117" t="s">
        <v>69017</v>
      </c>
    </row>
    <row r="1118" spans="1:3">
      <c r="A1118" t="s">
        <v>69018</v>
      </c>
      <c r="B1118" t="s">
        <v>69019</v>
      </c>
      <c r="C1118" t="s">
        <v>69020</v>
      </c>
    </row>
    <row r="1119" spans="1:3">
      <c r="A1119" t="s">
        <v>69021</v>
      </c>
      <c r="B1119" t="s">
        <v>69022</v>
      </c>
      <c r="C1119" t="s">
        <v>69023</v>
      </c>
    </row>
    <row r="1120" spans="1:3">
      <c r="A1120" t="s">
        <v>69024</v>
      </c>
      <c r="B1120" t="s">
        <v>69025</v>
      </c>
      <c r="C1120" t="s">
        <v>69026</v>
      </c>
    </row>
    <row r="1121" spans="1:3">
      <c r="A1121" t="s">
        <v>69027</v>
      </c>
      <c r="B1121" t="s">
        <v>69028</v>
      </c>
      <c r="C1121" t="s">
        <v>69029</v>
      </c>
    </row>
    <row r="1122" spans="1:3">
      <c r="A1122" t="s">
        <v>69030</v>
      </c>
      <c r="B1122" t="s">
        <v>69031</v>
      </c>
      <c r="C1122" t="s">
        <v>69032</v>
      </c>
    </row>
    <row r="1123" spans="1:3">
      <c r="A1123" t="s">
        <v>69033</v>
      </c>
      <c r="B1123" t="s">
        <v>69034</v>
      </c>
      <c r="C1123" t="s">
        <v>69035</v>
      </c>
    </row>
    <row r="1124" spans="1:3">
      <c r="A1124" t="s">
        <v>69036</v>
      </c>
      <c r="B1124" t="s">
        <v>69037</v>
      </c>
      <c r="C1124" t="s">
        <v>69038</v>
      </c>
    </row>
    <row r="1125" spans="1:3">
      <c r="A1125" t="s">
        <v>69039</v>
      </c>
      <c r="B1125" t="s">
        <v>69040</v>
      </c>
      <c r="C1125" t="s">
        <v>69041</v>
      </c>
    </row>
    <row r="1126" spans="1:3">
      <c r="A1126" t="s">
        <v>69042</v>
      </c>
      <c r="B1126" t="s">
        <v>69043</v>
      </c>
      <c r="C1126" t="s">
        <v>69044</v>
      </c>
    </row>
    <row r="1127" spans="1:3">
      <c r="A1127" t="s">
        <v>69045</v>
      </c>
      <c r="B1127" t="s">
        <v>69046</v>
      </c>
      <c r="C1127" t="s">
        <v>69047</v>
      </c>
    </row>
    <row r="1128" spans="1:3">
      <c r="A1128" t="s">
        <v>69048</v>
      </c>
      <c r="B1128" t="s">
        <v>69049</v>
      </c>
      <c r="C1128" t="s">
        <v>69050</v>
      </c>
    </row>
    <row r="1129" spans="1:3">
      <c r="A1129" t="s">
        <v>69051</v>
      </c>
      <c r="B1129" t="s">
        <v>69052</v>
      </c>
      <c r="C1129" t="s">
        <v>69053</v>
      </c>
    </row>
    <row r="1130" spans="1:3">
      <c r="A1130" t="s">
        <v>69054</v>
      </c>
      <c r="B1130" t="s">
        <v>69055</v>
      </c>
      <c r="C1130" t="s">
        <v>69056</v>
      </c>
    </row>
    <row r="1131" spans="1:3">
      <c r="A1131" t="s">
        <v>69057</v>
      </c>
      <c r="B1131" t="s">
        <v>69058</v>
      </c>
      <c r="C1131" t="s">
        <v>69059</v>
      </c>
    </row>
    <row r="1132" spans="1:3">
      <c r="A1132" t="s">
        <v>69060</v>
      </c>
      <c r="B1132" t="s">
        <v>69061</v>
      </c>
      <c r="C1132" t="s">
        <v>69062</v>
      </c>
    </row>
    <row r="1133" spans="1:3">
      <c r="A1133" t="s">
        <v>69063</v>
      </c>
      <c r="B1133" t="s">
        <v>69064</v>
      </c>
      <c r="C1133" t="s">
        <v>69065</v>
      </c>
    </row>
    <row r="1134" spans="1:3">
      <c r="A1134" t="s">
        <v>69066</v>
      </c>
      <c r="B1134" t="s">
        <v>69067</v>
      </c>
      <c r="C1134" t="s">
        <v>69068</v>
      </c>
    </row>
    <row r="1135" spans="1:3">
      <c r="A1135" t="s">
        <v>69069</v>
      </c>
      <c r="B1135" t="s">
        <v>69070</v>
      </c>
      <c r="C1135" t="s">
        <v>69071</v>
      </c>
    </row>
    <row r="1136" spans="1:3">
      <c r="A1136" t="s">
        <v>69072</v>
      </c>
      <c r="B1136" t="s">
        <v>69073</v>
      </c>
      <c r="C1136" t="s">
        <v>69074</v>
      </c>
    </row>
    <row r="1137" spans="1:3">
      <c r="A1137" t="s">
        <v>69075</v>
      </c>
      <c r="B1137" t="s">
        <v>69076</v>
      </c>
      <c r="C1137" t="s">
        <v>69077</v>
      </c>
    </row>
    <row r="1138" spans="1:3">
      <c r="A1138" t="s">
        <v>69078</v>
      </c>
      <c r="B1138" t="s">
        <v>69079</v>
      </c>
      <c r="C1138" t="s">
        <v>69080</v>
      </c>
    </row>
    <row r="1139" spans="1:3">
      <c r="A1139" t="s">
        <v>69081</v>
      </c>
      <c r="B1139" t="s">
        <v>69082</v>
      </c>
      <c r="C1139" t="s">
        <v>69083</v>
      </c>
    </row>
    <row r="1140" spans="1:3">
      <c r="A1140" t="s">
        <v>69084</v>
      </c>
      <c r="B1140" t="s">
        <v>69085</v>
      </c>
      <c r="C1140" t="s">
        <v>69086</v>
      </c>
    </row>
    <row r="1141" spans="1:3">
      <c r="A1141" t="s">
        <v>69087</v>
      </c>
      <c r="B1141" t="s">
        <v>69088</v>
      </c>
      <c r="C1141" t="s">
        <v>69089</v>
      </c>
    </row>
    <row r="1142" spans="1:3">
      <c r="A1142" t="s">
        <v>69090</v>
      </c>
      <c r="B1142" t="s">
        <v>69091</v>
      </c>
      <c r="C1142" t="s">
        <v>69092</v>
      </c>
    </row>
    <row r="1143" spans="1:3">
      <c r="A1143" t="s">
        <v>69093</v>
      </c>
      <c r="B1143" t="s">
        <v>69094</v>
      </c>
      <c r="C1143" t="s">
        <v>69095</v>
      </c>
    </row>
    <row r="1144" spans="1:3">
      <c r="A1144" t="s">
        <v>69096</v>
      </c>
      <c r="B1144" t="s">
        <v>69097</v>
      </c>
      <c r="C1144" t="s">
        <v>69098</v>
      </c>
    </row>
    <row r="1145" spans="1:3">
      <c r="A1145" t="s">
        <v>69099</v>
      </c>
      <c r="B1145" t="s">
        <v>69100</v>
      </c>
      <c r="C1145" t="s">
        <v>69101</v>
      </c>
    </row>
    <row r="1146" spans="1:3">
      <c r="A1146" t="s">
        <v>69102</v>
      </c>
      <c r="B1146" t="s">
        <v>69103</v>
      </c>
      <c r="C1146" t="s">
        <v>69104</v>
      </c>
    </row>
    <row r="1147" spans="1:3">
      <c r="A1147" t="s">
        <v>69105</v>
      </c>
      <c r="B1147" t="s">
        <v>69106</v>
      </c>
      <c r="C1147" t="s">
        <v>69107</v>
      </c>
    </row>
    <row r="1148" spans="1:3">
      <c r="A1148" t="s">
        <v>69108</v>
      </c>
      <c r="B1148" t="s">
        <v>69109</v>
      </c>
      <c r="C1148" t="s">
        <v>69110</v>
      </c>
    </row>
    <row r="1149" spans="1:3">
      <c r="A1149" t="s">
        <v>69111</v>
      </c>
      <c r="B1149" t="s">
        <v>69112</v>
      </c>
      <c r="C1149" t="s">
        <v>69113</v>
      </c>
    </row>
    <row r="1150" spans="1:3">
      <c r="A1150" t="s">
        <v>69114</v>
      </c>
      <c r="B1150" t="s">
        <v>69115</v>
      </c>
      <c r="C1150" t="s">
        <v>69116</v>
      </c>
    </row>
    <row r="1151" spans="1:3">
      <c r="A1151" t="s">
        <v>69117</v>
      </c>
      <c r="B1151" t="s">
        <v>69118</v>
      </c>
      <c r="C1151" t="s">
        <v>69119</v>
      </c>
    </row>
    <row r="1152" spans="1:3">
      <c r="A1152" t="s">
        <v>69120</v>
      </c>
      <c r="B1152" t="s">
        <v>69121</v>
      </c>
      <c r="C1152" t="s">
        <v>69122</v>
      </c>
    </row>
    <row r="1153" spans="1:3">
      <c r="A1153" t="s">
        <v>69123</v>
      </c>
      <c r="B1153" t="s">
        <v>69124</v>
      </c>
      <c r="C1153" t="s">
        <v>69125</v>
      </c>
    </row>
    <row r="1154" spans="1:3">
      <c r="A1154" t="s">
        <v>69126</v>
      </c>
      <c r="B1154" t="s">
        <v>69127</v>
      </c>
      <c r="C1154" t="s">
        <v>69128</v>
      </c>
    </row>
    <row r="1155" spans="1:3">
      <c r="A1155" t="s">
        <v>69129</v>
      </c>
      <c r="B1155" t="s">
        <v>69130</v>
      </c>
      <c r="C1155" t="s">
        <v>69131</v>
      </c>
    </row>
    <row r="1156" spans="1:3">
      <c r="A1156" t="s">
        <v>69132</v>
      </c>
      <c r="B1156" t="s">
        <v>69133</v>
      </c>
      <c r="C1156" t="s">
        <v>69134</v>
      </c>
    </row>
    <row r="1157" spans="1:3">
      <c r="A1157" t="s">
        <v>69135</v>
      </c>
      <c r="B1157" t="s">
        <v>69136</v>
      </c>
      <c r="C1157" t="s">
        <v>69137</v>
      </c>
    </row>
    <row r="1158" spans="1:3">
      <c r="A1158" t="s">
        <v>69138</v>
      </c>
      <c r="B1158" t="s">
        <v>69139</v>
      </c>
      <c r="C1158" t="s">
        <v>69140</v>
      </c>
    </row>
    <row r="1159" spans="1:3">
      <c r="A1159" t="s">
        <v>69141</v>
      </c>
      <c r="B1159" t="s">
        <v>69142</v>
      </c>
      <c r="C1159" t="s">
        <v>69143</v>
      </c>
    </row>
    <row r="1160" spans="1:3">
      <c r="A1160" t="s">
        <v>69144</v>
      </c>
      <c r="B1160" t="s">
        <v>69145</v>
      </c>
      <c r="C1160" t="s">
        <v>69146</v>
      </c>
    </row>
    <row r="1161" spans="1:3">
      <c r="A1161" t="s">
        <v>69147</v>
      </c>
      <c r="B1161" t="s">
        <v>69148</v>
      </c>
      <c r="C1161" t="s">
        <v>69149</v>
      </c>
    </row>
    <row r="1162" spans="1:3">
      <c r="A1162" t="s">
        <v>69150</v>
      </c>
      <c r="B1162" t="s">
        <v>69151</v>
      </c>
      <c r="C1162" t="s">
        <v>69152</v>
      </c>
    </row>
    <row r="1163" spans="1:3">
      <c r="A1163" t="s">
        <v>69153</v>
      </c>
      <c r="B1163" t="s">
        <v>69154</v>
      </c>
      <c r="C1163" t="s">
        <v>69155</v>
      </c>
    </row>
    <row r="1164" spans="1:3">
      <c r="A1164" t="s">
        <v>69156</v>
      </c>
      <c r="B1164" t="s">
        <v>69157</v>
      </c>
      <c r="C1164" t="s">
        <v>69158</v>
      </c>
    </row>
    <row r="1165" spans="1:3">
      <c r="A1165" t="s">
        <v>69159</v>
      </c>
      <c r="B1165" t="s">
        <v>69160</v>
      </c>
      <c r="C1165" t="s">
        <v>69161</v>
      </c>
    </row>
    <row r="1166" spans="1:3">
      <c r="A1166" t="s">
        <v>69162</v>
      </c>
      <c r="B1166" t="s">
        <v>69163</v>
      </c>
      <c r="C1166" t="s">
        <v>69164</v>
      </c>
    </row>
    <row r="1167" spans="1:3">
      <c r="A1167" t="s">
        <v>69165</v>
      </c>
      <c r="B1167" t="s">
        <v>69166</v>
      </c>
      <c r="C1167" t="s">
        <v>69167</v>
      </c>
    </row>
    <row r="1168" spans="1:3">
      <c r="A1168" t="s">
        <v>69168</v>
      </c>
      <c r="B1168" t="s">
        <v>69169</v>
      </c>
      <c r="C1168" t="s">
        <v>69170</v>
      </c>
    </row>
    <row r="1169" spans="1:3">
      <c r="A1169" t="s">
        <v>69171</v>
      </c>
      <c r="B1169" t="s">
        <v>69172</v>
      </c>
      <c r="C1169" t="s">
        <v>69173</v>
      </c>
    </row>
    <row r="1170" spans="1:3">
      <c r="A1170" t="s">
        <v>69174</v>
      </c>
      <c r="B1170" t="s">
        <v>69175</v>
      </c>
      <c r="C1170" t="s">
        <v>69176</v>
      </c>
    </row>
    <row r="1171" spans="1:3">
      <c r="A1171" t="s">
        <v>69177</v>
      </c>
      <c r="B1171" t="s">
        <v>69178</v>
      </c>
      <c r="C1171" t="s">
        <v>69179</v>
      </c>
    </row>
    <row r="1172" spans="1:3">
      <c r="A1172" t="s">
        <v>69180</v>
      </c>
      <c r="B1172" t="s">
        <v>69181</v>
      </c>
      <c r="C1172" t="s">
        <v>69182</v>
      </c>
    </row>
    <row r="1173" spans="1:3">
      <c r="A1173" t="s">
        <v>69183</v>
      </c>
      <c r="B1173" t="s">
        <v>69184</v>
      </c>
      <c r="C1173" t="s">
        <v>69185</v>
      </c>
    </row>
    <row r="1174" spans="1:3">
      <c r="A1174" t="s">
        <v>69186</v>
      </c>
      <c r="B1174" t="s">
        <v>69187</v>
      </c>
      <c r="C1174" t="s">
        <v>69188</v>
      </c>
    </row>
    <row r="1175" spans="1:3">
      <c r="A1175" t="s">
        <v>69189</v>
      </c>
      <c r="B1175" t="s">
        <v>69190</v>
      </c>
      <c r="C1175" t="s">
        <v>69191</v>
      </c>
    </row>
    <row r="1176" spans="1:3">
      <c r="A1176" t="s">
        <v>69192</v>
      </c>
      <c r="B1176" t="s">
        <v>69193</v>
      </c>
      <c r="C1176" t="s">
        <v>69194</v>
      </c>
    </row>
    <row r="1177" spans="1:3">
      <c r="A1177" t="s">
        <v>69195</v>
      </c>
      <c r="B1177" t="s">
        <v>69196</v>
      </c>
      <c r="C1177" t="s">
        <v>69197</v>
      </c>
    </row>
    <row r="1178" spans="1:3">
      <c r="A1178" t="s">
        <v>69198</v>
      </c>
      <c r="B1178" t="s">
        <v>69199</v>
      </c>
      <c r="C1178" t="s">
        <v>69200</v>
      </c>
    </row>
    <row r="1179" spans="1:3">
      <c r="A1179" t="s">
        <v>69201</v>
      </c>
      <c r="B1179" t="s">
        <v>69202</v>
      </c>
      <c r="C1179" t="s">
        <v>69203</v>
      </c>
    </row>
    <row r="1180" spans="1:3">
      <c r="A1180" t="s">
        <v>69204</v>
      </c>
      <c r="B1180" t="s">
        <v>69205</v>
      </c>
      <c r="C1180" t="s">
        <v>69206</v>
      </c>
    </row>
    <row r="1181" spans="1:3">
      <c r="A1181" t="s">
        <v>69207</v>
      </c>
      <c r="B1181" t="s">
        <v>69208</v>
      </c>
      <c r="C1181" t="s">
        <v>69209</v>
      </c>
    </row>
    <row r="1182" spans="1:3">
      <c r="A1182" t="s">
        <v>69210</v>
      </c>
      <c r="B1182" t="s">
        <v>69211</v>
      </c>
      <c r="C1182" t="s">
        <v>69212</v>
      </c>
    </row>
    <row r="1183" spans="1:3">
      <c r="A1183" t="s">
        <v>69213</v>
      </c>
      <c r="B1183" t="s">
        <v>69214</v>
      </c>
      <c r="C1183" t="s">
        <v>69215</v>
      </c>
    </row>
    <row r="1184" spans="1:3">
      <c r="A1184" t="s">
        <v>69216</v>
      </c>
      <c r="B1184" t="s">
        <v>69217</v>
      </c>
      <c r="C1184" t="s">
        <v>69218</v>
      </c>
    </row>
    <row r="1185" spans="1:3">
      <c r="A1185" t="s">
        <v>69219</v>
      </c>
      <c r="B1185" t="s">
        <v>69220</v>
      </c>
      <c r="C1185" t="s">
        <v>69221</v>
      </c>
    </row>
    <row r="1186" spans="1:3">
      <c r="A1186" t="s">
        <v>69222</v>
      </c>
      <c r="B1186" t="s">
        <v>69223</v>
      </c>
      <c r="C1186" t="s">
        <v>69224</v>
      </c>
    </row>
    <row r="1187" spans="1:3">
      <c r="A1187" t="s">
        <v>69225</v>
      </c>
      <c r="B1187" t="s">
        <v>69226</v>
      </c>
      <c r="C1187" t="s">
        <v>69227</v>
      </c>
    </row>
    <row r="1188" spans="1:3">
      <c r="A1188" t="s">
        <v>69228</v>
      </c>
      <c r="B1188" t="s">
        <v>69229</v>
      </c>
      <c r="C1188" t="s">
        <v>69230</v>
      </c>
    </row>
    <row r="1189" spans="1:3">
      <c r="A1189" t="s">
        <v>69231</v>
      </c>
      <c r="B1189" t="s">
        <v>69232</v>
      </c>
      <c r="C1189" t="s">
        <v>69233</v>
      </c>
    </row>
    <row r="1190" spans="1:3">
      <c r="A1190" t="s">
        <v>69234</v>
      </c>
      <c r="B1190" t="s">
        <v>69235</v>
      </c>
      <c r="C1190" t="s">
        <v>69236</v>
      </c>
    </row>
    <row r="1191" spans="1:3">
      <c r="A1191" t="s">
        <v>69237</v>
      </c>
      <c r="B1191" t="s">
        <v>69238</v>
      </c>
      <c r="C1191" t="s">
        <v>69239</v>
      </c>
    </row>
    <row r="1192" spans="1:3">
      <c r="A1192" t="s">
        <v>69240</v>
      </c>
      <c r="B1192" t="s">
        <v>69241</v>
      </c>
      <c r="C1192" t="s">
        <v>69242</v>
      </c>
    </row>
    <row r="1193" spans="1:3">
      <c r="A1193" t="s">
        <v>69243</v>
      </c>
      <c r="B1193" t="s">
        <v>69244</v>
      </c>
      <c r="C1193" t="s">
        <v>69245</v>
      </c>
    </row>
    <row r="1194" spans="1:3">
      <c r="A1194" t="s">
        <v>69246</v>
      </c>
      <c r="B1194" t="s">
        <v>69247</v>
      </c>
      <c r="C1194" t="s">
        <v>69248</v>
      </c>
    </row>
    <row r="1195" spans="1:3">
      <c r="A1195" t="s">
        <v>69249</v>
      </c>
      <c r="B1195" t="s">
        <v>69250</v>
      </c>
      <c r="C1195" t="s">
        <v>69251</v>
      </c>
    </row>
    <row r="1196" spans="1:3">
      <c r="A1196" t="s">
        <v>69252</v>
      </c>
      <c r="B1196" t="s">
        <v>69253</v>
      </c>
      <c r="C1196" t="s">
        <v>69254</v>
      </c>
    </row>
    <row r="1197" spans="1:3">
      <c r="A1197" t="s">
        <v>69255</v>
      </c>
      <c r="B1197" t="s">
        <v>69256</v>
      </c>
      <c r="C1197" t="s">
        <v>69257</v>
      </c>
    </row>
    <row r="1198" spans="1:3">
      <c r="A1198" t="s">
        <v>69258</v>
      </c>
      <c r="B1198" t="s">
        <v>69259</v>
      </c>
      <c r="C1198" t="s">
        <v>69260</v>
      </c>
    </row>
    <row r="1199" spans="1:3">
      <c r="A1199" t="s">
        <v>69261</v>
      </c>
      <c r="B1199" t="s">
        <v>69262</v>
      </c>
      <c r="C1199" t="s">
        <v>69263</v>
      </c>
    </row>
    <row r="1200" spans="1:3">
      <c r="A1200" t="s">
        <v>69264</v>
      </c>
      <c r="B1200" t="s">
        <v>69265</v>
      </c>
      <c r="C1200" t="s">
        <v>69266</v>
      </c>
    </row>
    <row r="1201" spans="1:3">
      <c r="A1201" t="s">
        <v>69267</v>
      </c>
      <c r="B1201" t="s">
        <v>69268</v>
      </c>
      <c r="C1201" t="s">
        <v>69269</v>
      </c>
    </row>
    <row r="1202" spans="1:3">
      <c r="A1202" t="s">
        <v>69270</v>
      </c>
      <c r="B1202" t="s">
        <v>69271</v>
      </c>
      <c r="C1202" t="s">
        <v>69272</v>
      </c>
    </row>
    <row r="1203" spans="1:3">
      <c r="A1203" t="s">
        <v>69273</v>
      </c>
      <c r="B1203" t="s">
        <v>69274</v>
      </c>
      <c r="C1203" t="s">
        <v>69275</v>
      </c>
    </row>
    <row r="1204" spans="1:3">
      <c r="A1204" t="s">
        <v>69276</v>
      </c>
      <c r="B1204" t="s">
        <v>69277</v>
      </c>
      <c r="C1204" t="s">
        <v>69278</v>
      </c>
    </row>
    <row r="1205" spans="1:3">
      <c r="A1205" t="s">
        <v>69279</v>
      </c>
      <c r="B1205" t="s">
        <v>69280</v>
      </c>
      <c r="C1205" t="s">
        <v>69281</v>
      </c>
    </row>
    <row r="1206" spans="1:3">
      <c r="A1206" t="s">
        <v>69282</v>
      </c>
      <c r="B1206" t="s">
        <v>69283</v>
      </c>
      <c r="C1206" t="s">
        <v>69284</v>
      </c>
    </row>
    <row r="1207" spans="1:3">
      <c r="A1207" t="s">
        <v>69285</v>
      </c>
      <c r="B1207" t="s">
        <v>69286</v>
      </c>
      <c r="C1207" t="s">
        <v>69287</v>
      </c>
    </row>
    <row r="1208" spans="1:3">
      <c r="A1208" t="s">
        <v>69288</v>
      </c>
      <c r="B1208" t="s">
        <v>69289</v>
      </c>
      <c r="C1208" t="s">
        <v>69290</v>
      </c>
    </row>
    <row r="1209" spans="1:3">
      <c r="A1209" t="s">
        <v>69291</v>
      </c>
      <c r="B1209" t="s">
        <v>69292</v>
      </c>
      <c r="C1209" t="s">
        <v>69293</v>
      </c>
    </row>
    <row r="1210" spans="1:3">
      <c r="A1210" t="s">
        <v>69294</v>
      </c>
      <c r="B1210" t="s">
        <v>69295</v>
      </c>
      <c r="C1210" t="s">
        <v>69296</v>
      </c>
    </row>
    <row r="1211" spans="1:3">
      <c r="A1211" t="s">
        <v>69297</v>
      </c>
      <c r="B1211" t="s">
        <v>69298</v>
      </c>
      <c r="C1211" t="s">
        <v>69299</v>
      </c>
    </row>
    <row r="1212" spans="1:3">
      <c r="A1212" t="s">
        <v>69300</v>
      </c>
      <c r="B1212" t="s">
        <v>69301</v>
      </c>
      <c r="C1212" t="s">
        <v>69302</v>
      </c>
    </row>
    <row r="1213" spans="1:3">
      <c r="A1213" t="s">
        <v>69303</v>
      </c>
      <c r="B1213" t="s">
        <v>69304</v>
      </c>
      <c r="C1213" t="s">
        <v>69305</v>
      </c>
    </row>
    <row r="1214" spans="1:3">
      <c r="A1214" t="s">
        <v>69306</v>
      </c>
      <c r="B1214" t="s">
        <v>69307</v>
      </c>
      <c r="C1214" t="s">
        <v>69308</v>
      </c>
    </row>
    <row r="1215" spans="1:3">
      <c r="A1215" t="s">
        <v>69309</v>
      </c>
      <c r="B1215" t="s">
        <v>69310</v>
      </c>
      <c r="C1215" t="s">
        <v>69311</v>
      </c>
    </row>
    <row r="1216" spans="1:3">
      <c r="A1216" t="s">
        <v>69312</v>
      </c>
      <c r="B1216" t="s">
        <v>69313</v>
      </c>
      <c r="C1216" t="s">
        <v>69314</v>
      </c>
    </row>
    <row r="1217" spans="1:3">
      <c r="A1217" t="s">
        <v>69315</v>
      </c>
      <c r="B1217" t="s">
        <v>69316</v>
      </c>
      <c r="C1217" t="s">
        <v>69317</v>
      </c>
    </row>
    <row r="1218" spans="1:3">
      <c r="A1218" t="s">
        <v>69318</v>
      </c>
      <c r="B1218" t="s">
        <v>69319</v>
      </c>
      <c r="C1218" t="s">
        <v>69320</v>
      </c>
    </row>
    <row r="1219" spans="1:3">
      <c r="A1219" t="s">
        <v>69321</v>
      </c>
      <c r="B1219" t="s">
        <v>69322</v>
      </c>
      <c r="C1219" t="s">
        <v>69323</v>
      </c>
    </row>
    <row r="1220" spans="1:3">
      <c r="A1220" t="s">
        <v>69324</v>
      </c>
      <c r="B1220" t="s">
        <v>69325</v>
      </c>
      <c r="C1220" t="s">
        <v>69326</v>
      </c>
    </row>
    <row r="1221" spans="1:3">
      <c r="A1221" t="s">
        <v>69327</v>
      </c>
      <c r="B1221" t="s">
        <v>69328</v>
      </c>
      <c r="C1221" t="s">
        <v>69329</v>
      </c>
    </row>
    <row r="1222" spans="1:3">
      <c r="A1222" t="s">
        <v>69330</v>
      </c>
      <c r="B1222" t="s">
        <v>69331</v>
      </c>
      <c r="C1222" t="s">
        <v>69332</v>
      </c>
    </row>
    <row r="1223" spans="1:3">
      <c r="A1223" t="s">
        <v>69333</v>
      </c>
      <c r="B1223" t="s">
        <v>69334</v>
      </c>
      <c r="C1223" t="s">
        <v>69335</v>
      </c>
    </row>
    <row r="1224" spans="1:3">
      <c r="A1224" t="s">
        <v>69336</v>
      </c>
      <c r="B1224" t="s">
        <v>69337</v>
      </c>
      <c r="C1224" t="s">
        <v>69338</v>
      </c>
    </row>
    <row r="1225" spans="1:3">
      <c r="A1225" t="s">
        <v>69339</v>
      </c>
      <c r="B1225" t="s">
        <v>69340</v>
      </c>
      <c r="C1225" t="s">
        <v>69341</v>
      </c>
    </row>
    <row r="1226" spans="1:3">
      <c r="A1226" t="s">
        <v>69342</v>
      </c>
      <c r="B1226" t="s">
        <v>69343</v>
      </c>
      <c r="C1226" t="s">
        <v>69344</v>
      </c>
    </row>
    <row r="1227" spans="1:3">
      <c r="A1227" t="s">
        <v>69345</v>
      </c>
      <c r="B1227" t="s">
        <v>69346</v>
      </c>
      <c r="C1227" t="s">
        <v>69347</v>
      </c>
    </row>
    <row r="1228" spans="1:3">
      <c r="A1228" t="s">
        <v>69348</v>
      </c>
      <c r="B1228" t="s">
        <v>69349</v>
      </c>
      <c r="C1228" t="s">
        <v>69350</v>
      </c>
    </row>
    <row r="1229" spans="1:3">
      <c r="A1229" t="s">
        <v>69351</v>
      </c>
      <c r="B1229" t="s">
        <v>69352</v>
      </c>
      <c r="C1229" t="s">
        <v>69353</v>
      </c>
    </row>
    <row r="1230" spans="1:3">
      <c r="A1230" t="s">
        <v>69354</v>
      </c>
      <c r="B1230" t="s">
        <v>69355</v>
      </c>
      <c r="C1230" t="s">
        <v>69356</v>
      </c>
    </row>
    <row r="1231" spans="1:3">
      <c r="A1231" t="s">
        <v>69357</v>
      </c>
      <c r="B1231" t="s">
        <v>69358</v>
      </c>
      <c r="C1231" t="s">
        <v>69359</v>
      </c>
    </row>
    <row r="1232" spans="1:3">
      <c r="A1232" t="s">
        <v>69360</v>
      </c>
      <c r="B1232" t="s">
        <v>69361</v>
      </c>
      <c r="C1232" t="s">
        <v>69362</v>
      </c>
    </row>
    <row r="1233" spans="1:3">
      <c r="A1233" t="s">
        <v>69363</v>
      </c>
      <c r="B1233" t="s">
        <v>69364</v>
      </c>
      <c r="C1233" t="s">
        <v>69365</v>
      </c>
    </row>
    <row r="1234" spans="1:3">
      <c r="A1234" t="s">
        <v>69366</v>
      </c>
      <c r="B1234" t="s">
        <v>69367</v>
      </c>
      <c r="C1234" t="s">
        <v>69368</v>
      </c>
    </row>
    <row r="1235" spans="1:3">
      <c r="A1235" t="s">
        <v>69369</v>
      </c>
      <c r="B1235" t="s">
        <v>69370</v>
      </c>
      <c r="C1235" t="s">
        <v>69371</v>
      </c>
    </row>
    <row r="1236" spans="1:3">
      <c r="A1236" t="s">
        <v>69372</v>
      </c>
      <c r="B1236" t="s">
        <v>69373</v>
      </c>
      <c r="C1236" t="s">
        <v>69374</v>
      </c>
    </row>
    <row r="1237" spans="1:3">
      <c r="A1237" t="s">
        <v>69375</v>
      </c>
      <c r="B1237" t="s">
        <v>69376</v>
      </c>
      <c r="C1237" t="s">
        <v>69377</v>
      </c>
    </row>
    <row r="1238" spans="1:3">
      <c r="A1238" t="s">
        <v>69378</v>
      </c>
      <c r="B1238" t="s">
        <v>69379</v>
      </c>
      <c r="C1238" t="s">
        <v>69380</v>
      </c>
    </row>
    <row r="1239" spans="1:3">
      <c r="A1239" t="s">
        <v>69381</v>
      </c>
      <c r="B1239" t="s">
        <v>69382</v>
      </c>
      <c r="C1239" t="s">
        <v>69383</v>
      </c>
    </row>
    <row r="1240" spans="1:3">
      <c r="A1240" t="s">
        <v>69384</v>
      </c>
      <c r="B1240" t="s">
        <v>69385</v>
      </c>
      <c r="C1240" t="s">
        <v>69386</v>
      </c>
    </row>
    <row r="1241" spans="1:3">
      <c r="A1241" t="s">
        <v>69387</v>
      </c>
      <c r="B1241" t="s">
        <v>69388</v>
      </c>
      <c r="C1241" t="s">
        <v>69389</v>
      </c>
    </row>
    <row r="1242" spans="1:3">
      <c r="A1242" t="s">
        <v>69390</v>
      </c>
      <c r="B1242" t="s">
        <v>69391</v>
      </c>
      <c r="C1242" t="s">
        <v>69392</v>
      </c>
    </row>
    <row r="1243" spans="1:3">
      <c r="A1243" t="s">
        <v>69393</v>
      </c>
      <c r="B1243" t="s">
        <v>69394</v>
      </c>
      <c r="C1243" t="s">
        <v>69395</v>
      </c>
    </row>
    <row r="1244" spans="1:3">
      <c r="A1244" t="s">
        <v>69396</v>
      </c>
      <c r="B1244" t="s">
        <v>69397</v>
      </c>
      <c r="C1244" t="s">
        <v>69398</v>
      </c>
    </row>
    <row r="1245" spans="1:3">
      <c r="A1245" t="s">
        <v>69399</v>
      </c>
      <c r="B1245" t="s">
        <v>69400</v>
      </c>
      <c r="C1245" t="s">
        <v>69401</v>
      </c>
    </row>
    <row r="1246" spans="1:3">
      <c r="A1246" t="s">
        <v>69402</v>
      </c>
      <c r="B1246" t="s">
        <v>69403</v>
      </c>
      <c r="C1246" t="s">
        <v>69404</v>
      </c>
    </row>
    <row r="1247" spans="1:3">
      <c r="A1247" t="s">
        <v>69405</v>
      </c>
      <c r="B1247" t="s">
        <v>69406</v>
      </c>
      <c r="C1247" t="s">
        <v>69407</v>
      </c>
    </row>
    <row r="1248" spans="1:3">
      <c r="A1248" t="s">
        <v>69408</v>
      </c>
      <c r="B1248" t="s">
        <v>69409</v>
      </c>
      <c r="C1248" t="s">
        <v>69410</v>
      </c>
    </row>
    <row r="1249" spans="1:3">
      <c r="A1249" t="s">
        <v>69411</v>
      </c>
      <c r="B1249" t="s">
        <v>69412</v>
      </c>
      <c r="C1249" t="s">
        <v>69413</v>
      </c>
    </row>
    <row r="1250" spans="1:3">
      <c r="A1250" t="s">
        <v>69414</v>
      </c>
      <c r="B1250" t="s">
        <v>69415</v>
      </c>
      <c r="C1250" t="s">
        <v>69416</v>
      </c>
    </row>
    <row r="1251" spans="1:3">
      <c r="A1251" t="s">
        <v>69417</v>
      </c>
      <c r="B1251" t="s">
        <v>69418</v>
      </c>
      <c r="C1251" t="s">
        <v>69419</v>
      </c>
    </row>
    <row r="1252" spans="1:3">
      <c r="A1252" t="s">
        <v>69420</v>
      </c>
      <c r="B1252" t="s">
        <v>69421</v>
      </c>
      <c r="C1252" t="s">
        <v>69422</v>
      </c>
    </row>
    <row r="1253" spans="1:3">
      <c r="A1253" t="s">
        <v>69423</v>
      </c>
      <c r="B1253" t="s">
        <v>69424</v>
      </c>
      <c r="C1253" t="s">
        <v>69425</v>
      </c>
    </row>
    <row r="1254" spans="1:3">
      <c r="A1254" t="s">
        <v>69426</v>
      </c>
      <c r="B1254" t="s">
        <v>69427</v>
      </c>
      <c r="C1254" t="s">
        <v>69428</v>
      </c>
    </row>
    <row r="1255" spans="1:3">
      <c r="A1255" t="s">
        <v>69429</v>
      </c>
      <c r="B1255" t="s">
        <v>69430</v>
      </c>
      <c r="C1255" t="s">
        <v>69431</v>
      </c>
    </row>
    <row r="1256" spans="1:3">
      <c r="A1256" t="s">
        <v>69432</v>
      </c>
      <c r="B1256" t="s">
        <v>69433</v>
      </c>
      <c r="C1256" t="s">
        <v>69434</v>
      </c>
    </row>
    <row r="1257" spans="1:3">
      <c r="A1257" t="s">
        <v>69435</v>
      </c>
      <c r="B1257" t="s">
        <v>69436</v>
      </c>
      <c r="C1257" t="s">
        <v>69437</v>
      </c>
    </row>
    <row r="1258" spans="1:3">
      <c r="A1258" t="s">
        <v>69438</v>
      </c>
      <c r="B1258" t="s">
        <v>69439</v>
      </c>
      <c r="C1258" t="s">
        <v>69440</v>
      </c>
    </row>
    <row r="1259" spans="1:3">
      <c r="A1259" t="s">
        <v>69441</v>
      </c>
      <c r="B1259" t="s">
        <v>69442</v>
      </c>
      <c r="C1259" t="s">
        <v>69443</v>
      </c>
    </row>
    <row r="1260" spans="1:3">
      <c r="A1260" t="s">
        <v>69444</v>
      </c>
      <c r="B1260" t="s">
        <v>69445</v>
      </c>
      <c r="C1260" t="s">
        <v>69446</v>
      </c>
    </row>
    <row r="1261" spans="1:3">
      <c r="A1261" t="s">
        <v>69447</v>
      </c>
      <c r="B1261" t="s">
        <v>69448</v>
      </c>
      <c r="C1261" t="s">
        <v>69449</v>
      </c>
    </row>
    <row r="1262" spans="1:3">
      <c r="A1262" t="s">
        <v>69450</v>
      </c>
      <c r="B1262" t="s">
        <v>69451</v>
      </c>
      <c r="C1262" t="s">
        <v>69452</v>
      </c>
    </row>
    <row r="1263" spans="1:3">
      <c r="A1263" t="s">
        <v>69453</v>
      </c>
      <c r="B1263" t="s">
        <v>69454</v>
      </c>
      <c r="C1263" t="s">
        <v>69455</v>
      </c>
    </row>
    <row r="1264" spans="1:3">
      <c r="A1264" t="s">
        <v>69456</v>
      </c>
      <c r="B1264" t="s">
        <v>69457</v>
      </c>
      <c r="C1264" t="s">
        <v>69458</v>
      </c>
    </row>
    <row r="1265" spans="1:3">
      <c r="A1265" t="s">
        <v>69459</v>
      </c>
      <c r="B1265" t="s">
        <v>69460</v>
      </c>
      <c r="C1265" t="s">
        <v>69461</v>
      </c>
    </row>
    <row r="1266" spans="1:3">
      <c r="A1266" t="s">
        <v>69462</v>
      </c>
      <c r="B1266" t="s">
        <v>69463</v>
      </c>
      <c r="C1266" t="s">
        <v>69464</v>
      </c>
    </row>
    <row r="1267" spans="1:3">
      <c r="A1267" t="s">
        <v>69465</v>
      </c>
      <c r="B1267" t="s">
        <v>69466</v>
      </c>
      <c r="C1267" t="s">
        <v>69467</v>
      </c>
    </row>
    <row r="1268" spans="1:3">
      <c r="A1268" t="s">
        <v>69468</v>
      </c>
      <c r="B1268" t="s">
        <v>69469</v>
      </c>
      <c r="C1268" t="s">
        <v>69470</v>
      </c>
    </row>
    <row r="1269" spans="1:3">
      <c r="A1269" t="s">
        <v>69471</v>
      </c>
      <c r="B1269" t="s">
        <v>69472</v>
      </c>
      <c r="C1269" t="s">
        <v>69473</v>
      </c>
    </row>
    <row r="1270" spans="1:3">
      <c r="A1270" t="s">
        <v>69474</v>
      </c>
      <c r="B1270" t="s">
        <v>69475</v>
      </c>
      <c r="C1270" t="s">
        <v>69476</v>
      </c>
    </row>
    <row r="1271" spans="1:3">
      <c r="A1271" t="s">
        <v>69477</v>
      </c>
      <c r="B1271" t="s">
        <v>69478</v>
      </c>
      <c r="C1271" t="s">
        <v>69479</v>
      </c>
    </row>
    <row r="1272" spans="1:3">
      <c r="A1272" t="s">
        <v>69480</v>
      </c>
      <c r="B1272" t="s">
        <v>69481</v>
      </c>
      <c r="C1272" t="s">
        <v>69482</v>
      </c>
    </row>
    <row r="1273" spans="1:3">
      <c r="A1273" t="s">
        <v>69483</v>
      </c>
      <c r="B1273" t="s">
        <v>69484</v>
      </c>
      <c r="C1273" t="s">
        <v>69485</v>
      </c>
    </row>
    <row r="1274" spans="1:3">
      <c r="A1274" t="s">
        <v>69486</v>
      </c>
      <c r="B1274" t="s">
        <v>69487</v>
      </c>
      <c r="C1274" t="s">
        <v>69488</v>
      </c>
    </row>
    <row r="1275" spans="1:3">
      <c r="A1275" t="s">
        <v>69489</v>
      </c>
      <c r="B1275" t="s">
        <v>69490</v>
      </c>
      <c r="C1275" t="s">
        <v>69491</v>
      </c>
    </row>
    <row r="1276" spans="1:3">
      <c r="A1276" t="s">
        <v>69492</v>
      </c>
      <c r="B1276" t="s">
        <v>69493</v>
      </c>
      <c r="C1276" t="s">
        <v>69494</v>
      </c>
    </row>
    <row r="1277" spans="1:3">
      <c r="A1277" t="s">
        <v>69495</v>
      </c>
      <c r="B1277" t="s">
        <v>69496</v>
      </c>
      <c r="C1277" t="s">
        <v>69497</v>
      </c>
    </row>
    <row r="1278" spans="1:3">
      <c r="A1278" t="s">
        <v>69498</v>
      </c>
      <c r="B1278" t="s">
        <v>69499</v>
      </c>
      <c r="C1278" t="s">
        <v>69500</v>
      </c>
    </row>
    <row r="1279" spans="1:3">
      <c r="A1279" t="s">
        <v>69501</v>
      </c>
      <c r="B1279" t="s">
        <v>69502</v>
      </c>
      <c r="C1279" t="s">
        <v>69503</v>
      </c>
    </row>
    <row r="1280" spans="1:3">
      <c r="A1280" t="s">
        <v>69504</v>
      </c>
      <c r="B1280" t="s">
        <v>69505</v>
      </c>
      <c r="C1280" t="s">
        <v>69506</v>
      </c>
    </row>
    <row r="1281" spans="1:3">
      <c r="A1281" t="s">
        <v>69507</v>
      </c>
      <c r="B1281" t="s">
        <v>69508</v>
      </c>
      <c r="C1281" t="s">
        <v>69509</v>
      </c>
    </row>
    <row r="1282" spans="1:3">
      <c r="A1282" t="s">
        <v>69510</v>
      </c>
      <c r="B1282" t="s">
        <v>69511</v>
      </c>
      <c r="C1282" t="s">
        <v>69512</v>
      </c>
    </row>
    <row r="1283" spans="1:3">
      <c r="A1283" t="s">
        <v>69513</v>
      </c>
      <c r="B1283" t="s">
        <v>69514</v>
      </c>
      <c r="C1283" t="s">
        <v>69515</v>
      </c>
    </row>
    <row r="1284" spans="1:3">
      <c r="A1284" t="s">
        <v>69516</v>
      </c>
      <c r="B1284" t="s">
        <v>69517</v>
      </c>
      <c r="C1284" t="s">
        <v>69518</v>
      </c>
    </row>
    <row r="1285" spans="1:3">
      <c r="A1285" t="s">
        <v>69519</v>
      </c>
      <c r="B1285" t="s">
        <v>69520</v>
      </c>
      <c r="C1285" t="s">
        <v>69521</v>
      </c>
    </row>
    <row r="1286" spans="1:3">
      <c r="A1286" t="s">
        <v>69522</v>
      </c>
      <c r="B1286" t="s">
        <v>69523</v>
      </c>
      <c r="C1286" t="s">
        <v>69524</v>
      </c>
    </row>
    <row r="1287" spans="1:3">
      <c r="A1287" t="s">
        <v>69525</v>
      </c>
      <c r="B1287" t="s">
        <v>69526</v>
      </c>
      <c r="C1287" t="s">
        <v>69527</v>
      </c>
    </row>
    <row r="1288" spans="1:3">
      <c r="A1288" t="s">
        <v>69528</v>
      </c>
      <c r="B1288" t="s">
        <v>69529</v>
      </c>
      <c r="C1288" t="s">
        <v>69530</v>
      </c>
    </row>
    <row r="1289" spans="1:3">
      <c r="A1289" t="s">
        <v>69531</v>
      </c>
      <c r="B1289" t="s">
        <v>69532</v>
      </c>
      <c r="C1289" t="s">
        <v>69533</v>
      </c>
    </row>
    <row r="1290" spans="1:3">
      <c r="A1290" t="s">
        <v>69534</v>
      </c>
      <c r="B1290" t="s">
        <v>69535</v>
      </c>
      <c r="C1290" t="s">
        <v>69536</v>
      </c>
    </row>
    <row r="1291" spans="1:3">
      <c r="A1291" t="s">
        <v>69537</v>
      </c>
      <c r="B1291" t="s">
        <v>69538</v>
      </c>
      <c r="C1291" t="s">
        <v>69539</v>
      </c>
    </row>
    <row r="1292" spans="1:3">
      <c r="A1292" t="s">
        <v>69540</v>
      </c>
      <c r="B1292" t="s">
        <v>69541</v>
      </c>
      <c r="C1292" t="s">
        <v>69542</v>
      </c>
    </row>
    <row r="1293" spans="1:3">
      <c r="A1293" t="s">
        <v>69543</v>
      </c>
      <c r="B1293" t="s">
        <v>69544</v>
      </c>
      <c r="C1293" t="s">
        <v>69545</v>
      </c>
    </row>
    <row r="1294" spans="1:3">
      <c r="A1294" t="s">
        <v>69546</v>
      </c>
      <c r="B1294" t="s">
        <v>69547</v>
      </c>
      <c r="C1294" t="s">
        <v>69548</v>
      </c>
    </row>
    <row r="1295" spans="1:3">
      <c r="A1295" t="s">
        <v>69549</v>
      </c>
      <c r="B1295" t="s">
        <v>69550</v>
      </c>
      <c r="C1295" t="s">
        <v>69551</v>
      </c>
    </row>
    <row r="1296" spans="1:3">
      <c r="A1296" t="s">
        <v>69552</v>
      </c>
      <c r="B1296" t="s">
        <v>69553</v>
      </c>
      <c r="C1296" t="s">
        <v>69554</v>
      </c>
    </row>
    <row r="1297" spans="1:3">
      <c r="A1297" t="s">
        <v>69555</v>
      </c>
      <c r="B1297" t="s">
        <v>69556</v>
      </c>
      <c r="C1297" t="s">
        <v>69557</v>
      </c>
    </row>
    <row r="1298" spans="1:3">
      <c r="A1298" t="s">
        <v>69558</v>
      </c>
      <c r="B1298" t="s">
        <v>69559</v>
      </c>
      <c r="C1298" t="s">
        <v>69560</v>
      </c>
    </row>
    <row r="1299" spans="1:3">
      <c r="A1299" t="s">
        <v>69561</v>
      </c>
      <c r="B1299" t="s">
        <v>69562</v>
      </c>
      <c r="C1299" t="s">
        <v>69563</v>
      </c>
    </row>
    <row r="1300" spans="1:3">
      <c r="A1300" t="s">
        <v>69564</v>
      </c>
      <c r="B1300" t="s">
        <v>69565</v>
      </c>
      <c r="C1300" t="s">
        <v>69566</v>
      </c>
    </row>
    <row r="1301" spans="1:3">
      <c r="A1301" t="s">
        <v>69567</v>
      </c>
      <c r="B1301" t="s">
        <v>69568</v>
      </c>
      <c r="C1301" t="s">
        <v>69569</v>
      </c>
    </row>
    <row r="1302" spans="1:3">
      <c r="A1302" t="s">
        <v>69570</v>
      </c>
      <c r="B1302" t="s">
        <v>69571</v>
      </c>
      <c r="C1302" t="s">
        <v>69572</v>
      </c>
    </row>
    <row r="1303" spans="1:3">
      <c r="A1303" t="s">
        <v>69573</v>
      </c>
      <c r="B1303" t="s">
        <v>69574</v>
      </c>
      <c r="C1303" t="s">
        <v>69575</v>
      </c>
    </row>
    <row r="1304" spans="1:3">
      <c r="A1304" t="s">
        <v>69576</v>
      </c>
      <c r="B1304" t="s">
        <v>69577</v>
      </c>
      <c r="C1304" t="s">
        <v>69578</v>
      </c>
    </row>
    <row r="1305" spans="1:3">
      <c r="A1305" t="s">
        <v>69579</v>
      </c>
      <c r="B1305" t="s">
        <v>69580</v>
      </c>
      <c r="C1305" t="s">
        <v>69581</v>
      </c>
    </row>
    <row r="1306" spans="1:3">
      <c r="A1306" t="s">
        <v>69582</v>
      </c>
      <c r="B1306" t="s">
        <v>69583</v>
      </c>
      <c r="C1306" t="s">
        <v>69584</v>
      </c>
    </row>
    <row r="1307" spans="1:3">
      <c r="A1307" t="s">
        <v>69585</v>
      </c>
      <c r="B1307" t="s">
        <v>69586</v>
      </c>
      <c r="C1307" t="s">
        <v>69587</v>
      </c>
    </row>
    <row r="1308" spans="1:3">
      <c r="A1308" t="s">
        <v>69588</v>
      </c>
      <c r="B1308" t="s">
        <v>69589</v>
      </c>
      <c r="C1308" t="s">
        <v>69590</v>
      </c>
    </row>
    <row r="1309" spans="1:3">
      <c r="A1309" t="s">
        <v>69591</v>
      </c>
      <c r="B1309" t="s">
        <v>69592</v>
      </c>
      <c r="C1309" t="s">
        <v>69593</v>
      </c>
    </row>
    <row r="1310" spans="1:3">
      <c r="A1310" t="s">
        <v>69594</v>
      </c>
      <c r="B1310" t="s">
        <v>69595</v>
      </c>
      <c r="C1310" t="s">
        <v>69596</v>
      </c>
    </row>
    <row r="1311" spans="1:3">
      <c r="A1311" t="s">
        <v>69597</v>
      </c>
      <c r="B1311" t="s">
        <v>69598</v>
      </c>
      <c r="C1311" t="s">
        <v>69599</v>
      </c>
    </row>
    <row r="1312" spans="1:3">
      <c r="A1312" t="s">
        <v>69600</v>
      </c>
      <c r="B1312" t="s">
        <v>69601</v>
      </c>
      <c r="C1312" t="s">
        <v>69602</v>
      </c>
    </row>
    <row r="1313" spans="1:3">
      <c r="A1313" t="s">
        <v>69603</v>
      </c>
      <c r="B1313" t="s">
        <v>69604</v>
      </c>
      <c r="C1313" t="s">
        <v>69605</v>
      </c>
    </row>
    <row r="1314" spans="1:3">
      <c r="A1314" t="s">
        <v>69606</v>
      </c>
      <c r="B1314" t="s">
        <v>69607</v>
      </c>
      <c r="C1314" t="s">
        <v>69608</v>
      </c>
    </row>
    <row r="1315" spans="1:3">
      <c r="A1315" t="s">
        <v>69609</v>
      </c>
      <c r="B1315" t="s">
        <v>69610</v>
      </c>
      <c r="C1315" t="s">
        <v>69611</v>
      </c>
    </row>
    <row r="1316" spans="1:3">
      <c r="A1316" t="s">
        <v>69612</v>
      </c>
      <c r="B1316" t="s">
        <v>69613</v>
      </c>
      <c r="C1316" t="s">
        <v>69614</v>
      </c>
    </row>
    <row r="1317" spans="1:3">
      <c r="A1317" t="s">
        <v>69615</v>
      </c>
      <c r="B1317" t="s">
        <v>69616</v>
      </c>
      <c r="C1317" t="s">
        <v>69617</v>
      </c>
    </row>
    <row r="1318" spans="1:3">
      <c r="A1318" t="s">
        <v>69618</v>
      </c>
      <c r="B1318" t="s">
        <v>69619</v>
      </c>
      <c r="C1318" t="s">
        <v>69620</v>
      </c>
    </row>
    <row r="1319" spans="1:3">
      <c r="A1319" t="s">
        <v>69621</v>
      </c>
      <c r="B1319" t="s">
        <v>69622</v>
      </c>
      <c r="C1319" t="s">
        <v>69623</v>
      </c>
    </row>
    <row r="1320" spans="1:3">
      <c r="A1320" t="s">
        <v>69624</v>
      </c>
      <c r="B1320" t="s">
        <v>69625</v>
      </c>
      <c r="C1320" t="s">
        <v>69626</v>
      </c>
    </row>
    <row r="1321" spans="1:3">
      <c r="A1321" t="s">
        <v>69627</v>
      </c>
      <c r="B1321" t="s">
        <v>69628</v>
      </c>
      <c r="C1321" t="s">
        <v>69629</v>
      </c>
    </row>
    <row r="1322" spans="1:3">
      <c r="A1322" t="s">
        <v>69630</v>
      </c>
      <c r="B1322" t="s">
        <v>69631</v>
      </c>
      <c r="C1322" t="s">
        <v>69632</v>
      </c>
    </row>
    <row r="1323" spans="1:3">
      <c r="A1323" t="s">
        <v>69633</v>
      </c>
      <c r="B1323" t="s">
        <v>69634</v>
      </c>
      <c r="C1323" t="s">
        <v>69635</v>
      </c>
    </row>
    <row r="1324" spans="1:3">
      <c r="A1324" t="s">
        <v>69636</v>
      </c>
      <c r="B1324" t="s">
        <v>69637</v>
      </c>
      <c r="C1324" t="s">
        <v>69638</v>
      </c>
    </row>
    <row r="1325" spans="1:3">
      <c r="A1325" t="s">
        <v>69639</v>
      </c>
      <c r="B1325" t="s">
        <v>69640</v>
      </c>
      <c r="C1325" t="s">
        <v>69641</v>
      </c>
    </row>
    <row r="1326" spans="1:3">
      <c r="A1326" t="s">
        <v>69642</v>
      </c>
      <c r="B1326" t="s">
        <v>69643</v>
      </c>
      <c r="C1326" t="s">
        <v>69644</v>
      </c>
    </row>
    <row r="1327" spans="1:3">
      <c r="A1327" t="s">
        <v>69645</v>
      </c>
      <c r="B1327" t="s">
        <v>69646</v>
      </c>
      <c r="C1327" t="s">
        <v>69647</v>
      </c>
    </row>
    <row r="1328" spans="1:3">
      <c r="A1328" t="s">
        <v>69648</v>
      </c>
      <c r="B1328" t="s">
        <v>69649</v>
      </c>
      <c r="C1328" t="s">
        <v>69650</v>
      </c>
    </row>
    <row r="1329" spans="1:3">
      <c r="A1329" t="s">
        <v>69651</v>
      </c>
      <c r="B1329" t="s">
        <v>69652</v>
      </c>
      <c r="C1329" t="s">
        <v>69653</v>
      </c>
    </row>
    <row r="1330" spans="1:3">
      <c r="A1330" t="s">
        <v>69654</v>
      </c>
      <c r="B1330" t="s">
        <v>69655</v>
      </c>
      <c r="C1330" t="s">
        <v>69656</v>
      </c>
    </row>
    <row r="1331" spans="1:3">
      <c r="A1331" t="s">
        <v>69657</v>
      </c>
      <c r="B1331" t="s">
        <v>69658</v>
      </c>
      <c r="C1331" t="s">
        <v>69659</v>
      </c>
    </row>
    <row r="1332" spans="1:3">
      <c r="A1332" t="s">
        <v>69660</v>
      </c>
      <c r="B1332" t="s">
        <v>69661</v>
      </c>
      <c r="C1332" t="s">
        <v>69662</v>
      </c>
    </row>
    <row r="1333" spans="1:3">
      <c r="A1333" t="s">
        <v>69663</v>
      </c>
      <c r="B1333" t="s">
        <v>69664</v>
      </c>
      <c r="C1333" t="s">
        <v>69665</v>
      </c>
    </row>
    <row r="1334" spans="1:3">
      <c r="A1334" t="s">
        <v>69666</v>
      </c>
      <c r="B1334" t="s">
        <v>69667</v>
      </c>
      <c r="C1334" t="s">
        <v>69668</v>
      </c>
    </row>
    <row r="1335" spans="1:3">
      <c r="A1335" t="s">
        <v>69669</v>
      </c>
      <c r="B1335" t="s">
        <v>69670</v>
      </c>
      <c r="C1335" t="s">
        <v>69671</v>
      </c>
    </row>
    <row r="1336" spans="1:3">
      <c r="A1336" t="s">
        <v>69672</v>
      </c>
      <c r="B1336" t="s">
        <v>69673</v>
      </c>
      <c r="C1336" t="s">
        <v>69674</v>
      </c>
    </row>
    <row r="1337" spans="1:3">
      <c r="A1337" t="s">
        <v>69675</v>
      </c>
      <c r="B1337" t="s">
        <v>69676</v>
      </c>
      <c r="C1337" t="s">
        <v>69677</v>
      </c>
    </row>
    <row r="1338" spans="1:3">
      <c r="A1338" t="s">
        <v>69678</v>
      </c>
      <c r="B1338" t="s">
        <v>69679</v>
      </c>
      <c r="C1338" t="s">
        <v>69680</v>
      </c>
    </row>
    <row r="1339" spans="1:3">
      <c r="A1339" t="s">
        <v>69681</v>
      </c>
      <c r="B1339" t="s">
        <v>69682</v>
      </c>
      <c r="C1339" t="s">
        <v>69683</v>
      </c>
    </row>
    <row r="1340" spans="1:3">
      <c r="A1340" t="s">
        <v>69684</v>
      </c>
      <c r="B1340" t="s">
        <v>69685</v>
      </c>
      <c r="C1340" t="s">
        <v>69686</v>
      </c>
    </row>
    <row r="1341" spans="1:3">
      <c r="A1341" t="s">
        <v>69687</v>
      </c>
      <c r="B1341" t="s">
        <v>69688</v>
      </c>
      <c r="C1341" t="s">
        <v>69689</v>
      </c>
    </row>
    <row r="1342" spans="1:3">
      <c r="A1342" t="s">
        <v>69690</v>
      </c>
      <c r="B1342" t="s">
        <v>69691</v>
      </c>
      <c r="C1342" t="s">
        <v>69692</v>
      </c>
    </row>
    <row r="1343" spans="1:3">
      <c r="A1343" t="s">
        <v>69693</v>
      </c>
      <c r="B1343" t="s">
        <v>69694</v>
      </c>
      <c r="C1343" t="s">
        <v>69695</v>
      </c>
    </row>
    <row r="1344" spans="1:3">
      <c r="A1344" t="s">
        <v>69696</v>
      </c>
      <c r="B1344" t="s">
        <v>69697</v>
      </c>
      <c r="C1344" t="s">
        <v>69698</v>
      </c>
    </row>
    <row r="1345" spans="1:3">
      <c r="A1345" t="s">
        <v>69699</v>
      </c>
      <c r="B1345" t="s">
        <v>69700</v>
      </c>
      <c r="C1345" t="s">
        <v>69701</v>
      </c>
    </row>
    <row r="1346" spans="1:3">
      <c r="A1346" t="s">
        <v>69702</v>
      </c>
      <c r="B1346" t="s">
        <v>69703</v>
      </c>
      <c r="C1346" t="s">
        <v>69704</v>
      </c>
    </row>
    <row r="1347" spans="1:3">
      <c r="A1347" t="s">
        <v>69705</v>
      </c>
      <c r="B1347" t="s">
        <v>69706</v>
      </c>
      <c r="C1347" t="s">
        <v>69707</v>
      </c>
    </row>
    <row r="1348" spans="1:3">
      <c r="A1348" t="s">
        <v>69708</v>
      </c>
      <c r="B1348" t="s">
        <v>69709</v>
      </c>
      <c r="C1348" t="s">
        <v>69710</v>
      </c>
    </row>
    <row r="1349" spans="1:3">
      <c r="A1349" t="s">
        <v>69711</v>
      </c>
      <c r="B1349" t="s">
        <v>69712</v>
      </c>
      <c r="C1349" t="s">
        <v>69713</v>
      </c>
    </row>
    <row r="1350" spans="1:3">
      <c r="A1350" t="s">
        <v>69714</v>
      </c>
      <c r="B1350" t="s">
        <v>69715</v>
      </c>
      <c r="C1350" t="s">
        <v>69716</v>
      </c>
    </row>
    <row r="1351" spans="1:3">
      <c r="A1351" t="s">
        <v>69717</v>
      </c>
      <c r="B1351" t="s">
        <v>69718</v>
      </c>
      <c r="C1351" t="s">
        <v>69719</v>
      </c>
    </row>
    <row r="1352" spans="1:3">
      <c r="A1352" t="s">
        <v>69720</v>
      </c>
      <c r="B1352" t="s">
        <v>69721</v>
      </c>
      <c r="C1352" t="s">
        <v>69722</v>
      </c>
    </row>
    <row r="1353" spans="1:3">
      <c r="A1353" t="s">
        <v>69723</v>
      </c>
      <c r="B1353" t="s">
        <v>69724</v>
      </c>
      <c r="C1353" t="s">
        <v>69725</v>
      </c>
    </row>
    <row r="1354" spans="1:3">
      <c r="A1354" t="s">
        <v>69726</v>
      </c>
      <c r="B1354" t="s">
        <v>69727</v>
      </c>
      <c r="C1354" t="s">
        <v>69728</v>
      </c>
    </row>
    <row r="1355" spans="1:3">
      <c r="A1355" t="s">
        <v>69729</v>
      </c>
      <c r="B1355" t="s">
        <v>69730</v>
      </c>
      <c r="C1355" t="s">
        <v>69731</v>
      </c>
    </row>
    <row r="1356" spans="1:3">
      <c r="A1356" t="s">
        <v>69732</v>
      </c>
      <c r="B1356" t="s">
        <v>69733</v>
      </c>
      <c r="C1356" t="s">
        <v>69734</v>
      </c>
    </row>
    <row r="1357" spans="1:3">
      <c r="A1357" t="s">
        <v>69735</v>
      </c>
      <c r="B1357" t="s">
        <v>69736</v>
      </c>
      <c r="C1357" t="s">
        <v>69737</v>
      </c>
    </row>
    <row r="1358" spans="1:3">
      <c r="A1358" t="s">
        <v>69738</v>
      </c>
      <c r="B1358" t="s">
        <v>69739</v>
      </c>
      <c r="C1358" t="s">
        <v>69740</v>
      </c>
    </row>
    <row r="1359" spans="1:3">
      <c r="A1359" t="s">
        <v>69741</v>
      </c>
      <c r="B1359" t="s">
        <v>69742</v>
      </c>
      <c r="C1359" t="s">
        <v>69743</v>
      </c>
    </row>
    <row r="1360" spans="1:3">
      <c r="A1360" t="s">
        <v>69744</v>
      </c>
      <c r="B1360" t="s">
        <v>69745</v>
      </c>
      <c r="C1360" t="s">
        <v>69746</v>
      </c>
    </row>
    <row r="1361" spans="1:3">
      <c r="A1361" t="s">
        <v>69747</v>
      </c>
      <c r="B1361" t="s">
        <v>69748</v>
      </c>
      <c r="C1361" t="s">
        <v>69749</v>
      </c>
    </row>
    <row r="1362" spans="1:3">
      <c r="A1362" t="s">
        <v>69750</v>
      </c>
      <c r="B1362" t="s">
        <v>69751</v>
      </c>
      <c r="C1362" t="s">
        <v>69752</v>
      </c>
    </row>
    <row r="1363" spans="1:3">
      <c r="A1363" t="s">
        <v>69753</v>
      </c>
      <c r="B1363" t="s">
        <v>69754</v>
      </c>
      <c r="C1363" t="s">
        <v>69755</v>
      </c>
    </row>
    <row r="1364" spans="1:3">
      <c r="A1364" t="s">
        <v>69756</v>
      </c>
      <c r="B1364" t="s">
        <v>69757</v>
      </c>
      <c r="C1364" t="s">
        <v>69758</v>
      </c>
    </row>
    <row r="1365" spans="1:3">
      <c r="A1365" t="s">
        <v>69759</v>
      </c>
      <c r="B1365" t="s">
        <v>69760</v>
      </c>
      <c r="C1365" t="s">
        <v>69761</v>
      </c>
    </row>
    <row r="1366" spans="1:3">
      <c r="A1366" t="s">
        <v>69762</v>
      </c>
      <c r="B1366" t="s">
        <v>69763</v>
      </c>
      <c r="C1366" t="s">
        <v>69764</v>
      </c>
    </row>
    <row r="1367" spans="1:3">
      <c r="A1367" t="s">
        <v>69765</v>
      </c>
      <c r="B1367" t="s">
        <v>69766</v>
      </c>
      <c r="C1367" t="s">
        <v>69767</v>
      </c>
    </row>
    <row r="1368" spans="1:3">
      <c r="A1368" t="s">
        <v>69768</v>
      </c>
      <c r="B1368" t="s">
        <v>69769</v>
      </c>
      <c r="C1368" t="s">
        <v>69770</v>
      </c>
    </row>
    <row r="1369" spans="1:3">
      <c r="A1369" t="s">
        <v>69771</v>
      </c>
      <c r="B1369" t="s">
        <v>69772</v>
      </c>
      <c r="C1369" t="s">
        <v>69773</v>
      </c>
    </row>
    <row r="1370" spans="1:3">
      <c r="A1370" t="s">
        <v>69774</v>
      </c>
      <c r="B1370" t="s">
        <v>69775</v>
      </c>
      <c r="C1370" t="s">
        <v>69776</v>
      </c>
    </row>
    <row r="1371" spans="1:3">
      <c r="A1371" t="s">
        <v>69777</v>
      </c>
      <c r="B1371" t="s">
        <v>69778</v>
      </c>
      <c r="C1371" t="s">
        <v>69779</v>
      </c>
    </row>
    <row r="1372" spans="1:3">
      <c r="A1372" t="s">
        <v>69780</v>
      </c>
      <c r="B1372" t="s">
        <v>69781</v>
      </c>
      <c r="C1372" t="s">
        <v>69782</v>
      </c>
    </row>
    <row r="1373" spans="1:3">
      <c r="A1373" t="s">
        <v>69783</v>
      </c>
      <c r="B1373" t="s">
        <v>69784</v>
      </c>
      <c r="C1373" t="s">
        <v>69785</v>
      </c>
    </row>
    <row r="1374" spans="1:3">
      <c r="A1374" t="s">
        <v>69786</v>
      </c>
      <c r="B1374" t="s">
        <v>69787</v>
      </c>
      <c r="C1374" t="s">
        <v>69788</v>
      </c>
    </row>
    <row r="1375" spans="1:3">
      <c r="A1375" t="s">
        <v>69789</v>
      </c>
      <c r="B1375" t="s">
        <v>69790</v>
      </c>
      <c r="C1375" t="s">
        <v>69791</v>
      </c>
    </row>
    <row r="1376" spans="1:3">
      <c r="A1376" t="s">
        <v>69792</v>
      </c>
      <c r="B1376" t="s">
        <v>69793</v>
      </c>
      <c r="C1376" t="s">
        <v>69794</v>
      </c>
    </row>
    <row r="1377" spans="1:3">
      <c r="A1377" t="s">
        <v>69795</v>
      </c>
      <c r="B1377" t="s">
        <v>69796</v>
      </c>
      <c r="C1377" t="s">
        <v>69797</v>
      </c>
    </row>
    <row r="1378" spans="1:3">
      <c r="A1378" t="s">
        <v>69798</v>
      </c>
      <c r="B1378" t="s">
        <v>69799</v>
      </c>
      <c r="C1378" t="s">
        <v>69800</v>
      </c>
    </row>
    <row r="1379" spans="1:3">
      <c r="A1379" t="s">
        <v>69801</v>
      </c>
      <c r="B1379" t="s">
        <v>69802</v>
      </c>
      <c r="C1379" t="s">
        <v>69803</v>
      </c>
    </row>
    <row r="1380" spans="1:3">
      <c r="A1380" t="s">
        <v>69804</v>
      </c>
      <c r="B1380" t="s">
        <v>69805</v>
      </c>
      <c r="C1380" t="s">
        <v>69806</v>
      </c>
    </row>
    <row r="1381" spans="1:3">
      <c r="A1381" t="s">
        <v>69807</v>
      </c>
      <c r="B1381" t="s">
        <v>69808</v>
      </c>
      <c r="C1381" t="s">
        <v>69809</v>
      </c>
    </row>
    <row r="1382" spans="1:3">
      <c r="A1382" t="s">
        <v>69810</v>
      </c>
      <c r="B1382" t="s">
        <v>69811</v>
      </c>
      <c r="C1382" t="s">
        <v>69812</v>
      </c>
    </row>
    <row r="1383" spans="1:3">
      <c r="A1383" t="s">
        <v>69813</v>
      </c>
      <c r="B1383" t="s">
        <v>69814</v>
      </c>
      <c r="C1383" t="s">
        <v>69815</v>
      </c>
    </row>
    <row r="1384" spans="1:3">
      <c r="A1384" t="s">
        <v>69816</v>
      </c>
      <c r="B1384" t="s">
        <v>69817</v>
      </c>
      <c r="C1384" t="s">
        <v>69818</v>
      </c>
    </row>
    <row r="1385" spans="1:3">
      <c r="A1385" t="s">
        <v>69819</v>
      </c>
      <c r="B1385" t="s">
        <v>69820</v>
      </c>
      <c r="C1385" t="s">
        <v>69821</v>
      </c>
    </row>
    <row r="1386" spans="1:3">
      <c r="A1386" t="s">
        <v>69822</v>
      </c>
      <c r="B1386" t="s">
        <v>69823</v>
      </c>
      <c r="C1386" t="s">
        <v>69824</v>
      </c>
    </row>
    <row r="1387" spans="1:3">
      <c r="A1387" t="s">
        <v>69825</v>
      </c>
      <c r="B1387" t="s">
        <v>69826</v>
      </c>
      <c r="C1387" t="s">
        <v>69827</v>
      </c>
    </row>
    <row r="1388" spans="1:3">
      <c r="A1388" t="s">
        <v>69828</v>
      </c>
      <c r="B1388" t="s">
        <v>69829</v>
      </c>
      <c r="C1388" t="s">
        <v>69830</v>
      </c>
    </row>
    <row r="1389" spans="1:3">
      <c r="A1389" t="s">
        <v>69831</v>
      </c>
      <c r="B1389" t="s">
        <v>69832</v>
      </c>
      <c r="C1389" t="s">
        <v>69833</v>
      </c>
    </row>
    <row r="1390" spans="1:3">
      <c r="A1390" t="s">
        <v>69834</v>
      </c>
      <c r="B1390" t="s">
        <v>69835</v>
      </c>
      <c r="C1390" t="s">
        <v>69836</v>
      </c>
    </row>
    <row r="1391" spans="1:3">
      <c r="A1391" t="s">
        <v>69837</v>
      </c>
      <c r="B1391" t="s">
        <v>69838</v>
      </c>
      <c r="C1391" t="s">
        <v>69839</v>
      </c>
    </row>
    <row r="1392" spans="1:3">
      <c r="A1392" t="s">
        <v>69840</v>
      </c>
      <c r="B1392" t="s">
        <v>69841</v>
      </c>
      <c r="C1392" t="s">
        <v>69842</v>
      </c>
    </row>
    <row r="1393" spans="1:3">
      <c r="A1393" t="s">
        <v>69843</v>
      </c>
      <c r="B1393" t="s">
        <v>69844</v>
      </c>
      <c r="C1393" t="s">
        <v>69845</v>
      </c>
    </row>
    <row r="1394" spans="1:3">
      <c r="A1394" t="s">
        <v>69846</v>
      </c>
      <c r="B1394" t="s">
        <v>69847</v>
      </c>
      <c r="C1394" t="s">
        <v>69848</v>
      </c>
    </row>
    <row r="1395" spans="1:3">
      <c r="A1395" t="s">
        <v>69849</v>
      </c>
      <c r="B1395" t="s">
        <v>69850</v>
      </c>
      <c r="C1395" t="s">
        <v>69851</v>
      </c>
    </row>
    <row r="1396" spans="1:3">
      <c r="A1396" t="s">
        <v>69852</v>
      </c>
      <c r="B1396" t="s">
        <v>69853</v>
      </c>
      <c r="C1396" t="s">
        <v>69854</v>
      </c>
    </row>
    <row r="1397" spans="1:3">
      <c r="A1397" t="s">
        <v>69855</v>
      </c>
      <c r="B1397" t="s">
        <v>69856</v>
      </c>
      <c r="C1397" t="s">
        <v>69857</v>
      </c>
    </row>
    <row r="1398" spans="1:3">
      <c r="A1398" t="s">
        <v>69858</v>
      </c>
      <c r="B1398" t="s">
        <v>69859</v>
      </c>
      <c r="C1398" t="s">
        <v>69860</v>
      </c>
    </row>
    <row r="1399" spans="1:3">
      <c r="A1399" t="s">
        <v>69861</v>
      </c>
      <c r="B1399" t="s">
        <v>69862</v>
      </c>
      <c r="C1399" t="s">
        <v>69863</v>
      </c>
    </row>
    <row r="1400" spans="1:3">
      <c r="A1400" t="s">
        <v>69864</v>
      </c>
      <c r="B1400" t="s">
        <v>69865</v>
      </c>
      <c r="C1400" t="s">
        <v>69866</v>
      </c>
    </row>
    <row r="1401" spans="1:3">
      <c r="A1401" t="s">
        <v>69867</v>
      </c>
      <c r="B1401" t="s">
        <v>69868</v>
      </c>
      <c r="C1401" t="s">
        <v>69869</v>
      </c>
    </row>
    <row r="1402" spans="1:3">
      <c r="A1402" t="s">
        <v>69870</v>
      </c>
      <c r="B1402" t="s">
        <v>69871</v>
      </c>
      <c r="C1402" t="s">
        <v>69872</v>
      </c>
    </row>
    <row r="1403" spans="1:3">
      <c r="A1403" t="s">
        <v>69873</v>
      </c>
      <c r="B1403" t="s">
        <v>69874</v>
      </c>
      <c r="C1403" t="s">
        <v>69875</v>
      </c>
    </row>
    <row r="1404" spans="1:3">
      <c r="A1404" t="s">
        <v>69876</v>
      </c>
      <c r="B1404" t="s">
        <v>69877</v>
      </c>
      <c r="C1404" t="s">
        <v>69878</v>
      </c>
    </row>
    <row r="1405" spans="1:3">
      <c r="A1405" t="s">
        <v>69879</v>
      </c>
      <c r="B1405" t="s">
        <v>69880</v>
      </c>
      <c r="C1405" t="s">
        <v>69881</v>
      </c>
    </row>
    <row r="1406" spans="1:3">
      <c r="A1406" t="s">
        <v>69882</v>
      </c>
      <c r="B1406" t="s">
        <v>69883</v>
      </c>
      <c r="C1406" t="s">
        <v>69884</v>
      </c>
    </row>
    <row r="1407" spans="1:3">
      <c r="A1407" t="s">
        <v>69885</v>
      </c>
      <c r="B1407" t="s">
        <v>69886</v>
      </c>
      <c r="C1407" t="s">
        <v>69887</v>
      </c>
    </row>
    <row r="1408" spans="1:3">
      <c r="A1408" t="s">
        <v>69888</v>
      </c>
      <c r="B1408" t="s">
        <v>69889</v>
      </c>
      <c r="C1408" t="s">
        <v>69890</v>
      </c>
    </row>
    <row r="1409" spans="1:3">
      <c r="A1409" t="s">
        <v>69891</v>
      </c>
      <c r="B1409" t="s">
        <v>69892</v>
      </c>
      <c r="C1409" t="s">
        <v>69893</v>
      </c>
    </row>
    <row r="1410" spans="1:3">
      <c r="A1410" t="s">
        <v>69894</v>
      </c>
      <c r="B1410" t="s">
        <v>69895</v>
      </c>
      <c r="C1410" t="s">
        <v>69896</v>
      </c>
    </row>
    <row r="1411" spans="1:3">
      <c r="A1411" t="s">
        <v>69897</v>
      </c>
      <c r="B1411" t="s">
        <v>69898</v>
      </c>
      <c r="C1411" t="s">
        <v>69899</v>
      </c>
    </row>
    <row r="1412" spans="1:3">
      <c r="A1412" t="s">
        <v>69900</v>
      </c>
      <c r="B1412" t="s">
        <v>69901</v>
      </c>
      <c r="C1412" t="s">
        <v>69902</v>
      </c>
    </row>
    <row r="1413" spans="1:3">
      <c r="A1413" t="s">
        <v>69903</v>
      </c>
      <c r="B1413" t="s">
        <v>69904</v>
      </c>
      <c r="C1413" t="s">
        <v>69905</v>
      </c>
    </row>
    <row r="1414" spans="1:3">
      <c r="A1414" t="s">
        <v>69906</v>
      </c>
      <c r="B1414" t="s">
        <v>69907</v>
      </c>
      <c r="C1414" t="s">
        <v>69908</v>
      </c>
    </row>
    <row r="1415" spans="1:3">
      <c r="A1415" t="s">
        <v>69909</v>
      </c>
      <c r="B1415" t="s">
        <v>69910</v>
      </c>
      <c r="C1415" t="s">
        <v>69911</v>
      </c>
    </row>
    <row r="1416" spans="1:3">
      <c r="A1416" t="s">
        <v>69912</v>
      </c>
      <c r="B1416" t="s">
        <v>69913</v>
      </c>
      <c r="C1416" t="s">
        <v>69914</v>
      </c>
    </row>
    <row r="1417" spans="1:3">
      <c r="A1417" t="s">
        <v>69915</v>
      </c>
      <c r="B1417" t="s">
        <v>69916</v>
      </c>
      <c r="C1417" t="s">
        <v>69917</v>
      </c>
    </row>
    <row r="1418" spans="1:3">
      <c r="A1418" t="s">
        <v>69918</v>
      </c>
      <c r="B1418" t="s">
        <v>69919</v>
      </c>
      <c r="C1418" t="s">
        <v>69920</v>
      </c>
    </row>
    <row r="1419" spans="1:3">
      <c r="A1419" t="s">
        <v>69921</v>
      </c>
      <c r="B1419" t="s">
        <v>69922</v>
      </c>
      <c r="C1419" t="s">
        <v>69923</v>
      </c>
    </row>
    <row r="1420" spans="1:3">
      <c r="A1420" t="s">
        <v>69924</v>
      </c>
      <c r="B1420" t="s">
        <v>69925</v>
      </c>
      <c r="C1420" t="s">
        <v>69926</v>
      </c>
    </row>
    <row r="1421" spans="1:3">
      <c r="A1421" t="s">
        <v>69927</v>
      </c>
      <c r="B1421" t="s">
        <v>69928</v>
      </c>
      <c r="C1421" t="s">
        <v>69929</v>
      </c>
    </row>
    <row r="1422" spans="1:3">
      <c r="A1422" t="s">
        <v>69930</v>
      </c>
      <c r="B1422" t="s">
        <v>69931</v>
      </c>
      <c r="C1422" t="s">
        <v>69932</v>
      </c>
    </row>
    <row r="1423" spans="1:3">
      <c r="A1423" t="s">
        <v>69933</v>
      </c>
      <c r="B1423" t="s">
        <v>69934</v>
      </c>
      <c r="C1423" t="s">
        <v>69935</v>
      </c>
    </row>
    <row r="1424" spans="1:3">
      <c r="A1424" t="s">
        <v>69936</v>
      </c>
      <c r="B1424" t="s">
        <v>69937</v>
      </c>
      <c r="C1424" t="s">
        <v>69938</v>
      </c>
    </row>
    <row r="1425" spans="1:3">
      <c r="A1425" t="s">
        <v>69939</v>
      </c>
      <c r="B1425" t="s">
        <v>69940</v>
      </c>
      <c r="C1425" t="s">
        <v>69941</v>
      </c>
    </row>
    <row r="1426" spans="1:3">
      <c r="A1426" t="s">
        <v>69942</v>
      </c>
      <c r="B1426" t="s">
        <v>69943</v>
      </c>
      <c r="C1426" t="s">
        <v>69944</v>
      </c>
    </row>
    <row r="1427" spans="1:3">
      <c r="A1427" t="s">
        <v>69945</v>
      </c>
      <c r="B1427" t="s">
        <v>69946</v>
      </c>
      <c r="C1427" t="s">
        <v>69947</v>
      </c>
    </row>
    <row r="1428" spans="1:3">
      <c r="A1428" t="s">
        <v>69948</v>
      </c>
      <c r="B1428" t="s">
        <v>69949</v>
      </c>
      <c r="C1428" t="s">
        <v>69950</v>
      </c>
    </row>
    <row r="1429" spans="1:3">
      <c r="A1429" t="s">
        <v>69951</v>
      </c>
      <c r="B1429" t="s">
        <v>69952</v>
      </c>
      <c r="C1429" t="s">
        <v>69953</v>
      </c>
    </row>
    <row r="1430" spans="1:3">
      <c r="A1430" t="s">
        <v>69954</v>
      </c>
      <c r="B1430" t="s">
        <v>69955</v>
      </c>
      <c r="C1430" t="s">
        <v>69956</v>
      </c>
    </row>
    <row r="1431" spans="1:3">
      <c r="A1431" t="s">
        <v>69957</v>
      </c>
      <c r="B1431" t="s">
        <v>69958</v>
      </c>
      <c r="C1431" t="s">
        <v>69959</v>
      </c>
    </row>
    <row r="1432" spans="1:3">
      <c r="A1432" t="s">
        <v>69960</v>
      </c>
      <c r="B1432" t="s">
        <v>69961</v>
      </c>
      <c r="C1432" t="s">
        <v>69962</v>
      </c>
    </row>
    <row r="1433" spans="1:3">
      <c r="A1433" t="s">
        <v>69963</v>
      </c>
      <c r="B1433" t="s">
        <v>69964</v>
      </c>
      <c r="C1433" t="s">
        <v>69965</v>
      </c>
    </row>
    <row r="1434" spans="1:3">
      <c r="A1434" t="s">
        <v>69966</v>
      </c>
      <c r="B1434" t="s">
        <v>69967</v>
      </c>
      <c r="C1434" t="s">
        <v>69968</v>
      </c>
    </row>
    <row r="1435" spans="1:3">
      <c r="A1435" t="s">
        <v>69969</v>
      </c>
      <c r="B1435" t="s">
        <v>69970</v>
      </c>
      <c r="C1435" t="s">
        <v>69971</v>
      </c>
    </row>
    <row r="1436" spans="1:3">
      <c r="A1436" t="s">
        <v>69972</v>
      </c>
      <c r="B1436" t="s">
        <v>69973</v>
      </c>
      <c r="C1436" t="s">
        <v>69974</v>
      </c>
    </row>
    <row r="1437" spans="1:3">
      <c r="A1437" t="s">
        <v>69975</v>
      </c>
      <c r="B1437" t="s">
        <v>69976</v>
      </c>
      <c r="C1437" t="s">
        <v>69977</v>
      </c>
    </row>
    <row r="1438" spans="1:3">
      <c r="A1438" t="s">
        <v>69978</v>
      </c>
      <c r="B1438" t="s">
        <v>69979</v>
      </c>
      <c r="C1438" t="s">
        <v>69980</v>
      </c>
    </row>
    <row r="1439" spans="1:3">
      <c r="A1439" t="s">
        <v>69981</v>
      </c>
      <c r="B1439" t="s">
        <v>69982</v>
      </c>
      <c r="C1439" t="s">
        <v>69983</v>
      </c>
    </row>
    <row r="1440" spans="1:3">
      <c r="A1440" t="s">
        <v>69984</v>
      </c>
      <c r="B1440" t="s">
        <v>69985</v>
      </c>
      <c r="C1440" t="s">
        <v>69986</v>
      </c>
    </row>
    <row r="1441" spans="1:3">
      <c r="A1441" t="s">
        <v>69987</v>
      </c>
      <c r="B1441" t="s">
        <v>69988</v>
      </c>
      <c r="C1441" t="s">
        <v>69989</v>
      </c>
    </row>
    <row r="1442" spans="1:3">
      <c r="A1442" t="s">
        <v>69990</v>
      </c>
      <c r="B1442" t="s">
        <v>69991</v>
      </c>
      <c r="C1442" t="s">
        <v>69992</v>
      </c>
    </row>
    <row r="1443" spans="1:3">
      <c r="A1443" t="s">
        <v>69993</v>
      </c>
      <c r="B1443" t="s">
        <v>69994</v>
      </c>
      <c r="C1443" t="s">
        <v>69995</v>
      </c>
    </row>
    <row r="1444" spans="1:3">
      <c r="A1444" t="s">
        <v>69996</v>
      </c>
      <c r="B1444" t="s">
        <v>69997</v>
      </c>
      <c r="C1444" t="s">
        <v>69998</v>
      </c>
    </row>
    <row r="1445" spans="1:3">
      <c r="A1445" t="s">
        <v>69999</v>
      </c>
      <c r="B1445" t="s">
        <v>70000</v>
      </c>
      <c r="C1445" t="s">
        <v>70001</v>
      </c>
    </row>
    <row r="1446" spans="1:3">
      <c r="A1446" t="s">
        <v>70002</v>
      </c>
      <c r="B1446" t="s">
        <v>70003</v>
      </c>
      <c r="C1446" t="s">
        <v>70004</v>
      </c>
    </row>
    <row r="1447" spans="1:3">
      <c r="A1447" t="s">
        <v>70005</v>
      </c>
      <c r="B1447" t="s">
        <v>70006</v>
      </c>
      <c r="C1447" t="s">
        <v>70007</v>
      </c>
    </row>
    <row r="1448" spans="1:3">
      <c r="A1448" t="s">
        <v>70008</v>
      </c>
      <c r="B1448" t="s">
        <v>70009</v>
      </c>
      <c r="C1448" t="s">
        <v>70010</v>
      </c>
    </row>
    <row r="1449" spans="1:3">
      <c r="A1449" t="s">
        <v>70011</v>
      </c>
      <c r="B1449" t="s">
        <v>70012</v>
      </c>
      <c r="C1449" t="s">
        <v>70013</v>
      </c>
    </row>
    <row r="1450" spans="1:3">
      <c r="A1450" t="s">
        <v>70014</v>
      </c>
      <c r="B1450" t="s">
        <v>70015</v>
      </c>
      <c r="C1450" t="s">
        <v>70016</v>
      </c>
    </row>
    <row r="1451" spans="1:3">
      <c r="A1451" t="s">
        <v>70017</v>
      </c>
      <c r="B1451" t="s">
        <v>70018</v>
      </c>
      <c r="C1451" t="s">
        <v>70019</v>
      </c>
    </row>
    <row r="1452" spans="1:3">
      <c r="A1452" t="s">
        <v>70020</v>
      </c>
      <c r="B1452" t="s">
        <v>70021</v>
      </c>
      <c r="C1452" t="s">
        <v>70022</v>
      </c>
    </row>
    <row r="1453" spans="1:3">
      <c r="A1453" t="s">
        <v>70023</v>
      </c>
      <c r="B1453" t="s">
        <v>70024</v>
      </c>
      <c r="C1453" t="s">
        <v>70025</v>
      </c>
    </row>
    <row r="1454" spans="1:3">
      <c r="A1454" t="s">
        <v>70026</v>
      </c>
      <c r="B1454" t="s">
        <v>70027</v>
      </c>
      <c r="C1454" t="s">
        <v>70028</v>
      </c>
    </row>
    <row r="1455" spans="1:3">
      <c r="A1455" t="s">
        <v>70029</v>
      </c>
      <c r="B1455" t="s">
        <v>70030</v>
      </c>
      <c r="C1455" t="s">
        <v>70031</v>
      </c>
    </row>
    <row r="1456" spans="1:3">
      <c r="A1456" t="s">
        <v>70032</v>
      </c>
      <c r="B1456" t="s">
        <v>70033</v>
      </c>
      <c r="C1456" t="s">
        <v>70034</v>
      </c>
    </row>
    <row r="1457" spans="1:3">
      <c r="A1457" t="s">
        <v>70035</v>
      </c>
      <c r="B1457" t="s">
        <v>70036</v>
      </c>
      <c r="C1457" t="s">
        <v>70037</v>
      </c>
    </row>
    <row r="1458" spans="1:3">
      <c r="A1458" t="s">
        <v>70038</v>
      </c>
      <c r="B1458" t="s">
        <v>70039</v>
      </c>
      <c r="C1458" t="s">
        <v>70040</v>
      </c>
    </row>
    <row r="1459" spans="1:3">
      <c r="A1459" t="s">
        <v>70041</v>
      </c>
      <c r="B1459" t="s">
        <v>70042</v>
      </c>
      <c r="C1459" t="s">
        <v>70043</v>
      </c>
    </row>
    <row r="1460" spans="1:3">
      <c r="A1460" t="s">
        <v>70044</v>
      </c>
      <c r="B1460" t="s">
        <v>70045</v>
      </c>
      <c r="C1460" t="s">
        <v>70046</v>
      </c>
    </row>
    <row r="1461" spans="1:3">
      <c r="A1461" t="s">
        <v>70047</v>
      </c>
      <c r="B1461" t="s">
        <v>70048</v>
      </c>
      <c r="C1461" t="s">
        <v>70049</v>
      </c>
    </row>
    <row r="1462" spans="1:3">
      <c r="A1462" t="s">
        <v>70050</v>
      </c>
      <c r="B1462" t="s">
        <v>70051</v>
      </c>
      <c r="C1462" t="s">
        <v>70052</v>
      </c>
    </row>
    <row r="1463" spans="1:3">
      <c r="A1463" t="s">
        <v>70053</v>
      </c>
      <c r="B1463" t="s">
        <v>70054</v>
      </c>
      <c r="C1463" t="s">
        <v>70055</v>
      </c>
    </row>
    <row r="1464" spans="1:3">
      <c r="A1464" t="s">
        <v>70056</v>
      </c>
      <c r="B1464" t="s">
        <v>70057</v>
      </c>
      <c r="C1464" t="s">
        <v>70058</v>
      </c>
    </row>
    <row r="1465" spans="1:3">
      <c r="A1465" t="s">
        <v>70059</v>
      </c>
      <c r="B1465" t="s">
        <v>70060</v>
      </c>
      <c r="C1465" t="s">
        <v>70061</v>
      </c>
    </row>
    <row r="1466" spans="1:3">
      <c r="A1466" t="s">
        <v>70062</v>
      </c>
      <c r="B1466" t="s">
        <v>70063</v>
      </c>
      <c r="C1466" t="s">
        <v>70064</v>
      </c>
    </row>
    <row r="1467" spans="1:3">
      <c r="A1467" t="s">
        <v>70065</v>
      </c>
      <c r="B1467" t="s">
        <v>70066</v>
      </c>
      <c r="C1467" t="s">
        <v>70067</v>
      </c>
    </row>
    <row r="1468" spans="1:3">
      <c r="A1468" t="s">
        <v>70068</v>
      </c>
      <c r="B1468" t="s">
        <v>70069</v>
      </c>
      <c r="C1468" t="s">
        <v>70070</v>
      </c>
    </row>
    <row r="1469" spans="1:3">
      <c r="A1469" t="s">
        <v>70071</v>
      </c>
      <c r="B1469" t="s">
        <v>70072</v>
      </c>
      <c r="C1469" t="s">
        <v>70073</v>
      </c>
    </row>
    <row r="1470" spans="1:3">
      <c r="A1470" t="s">
        <v>70074</v>
      </c>
      <c r="B1470" t="s">
        <v>70075</v>
      </c>
      <c r="C1470" t="s">
        <v>70076</v>
      </c>
    </row>
    <row r="1471" spans="1:3">
      <c r="A1471" t="s">
        <v>70077</v>
      </c>
      <c r="B1471" t="s">
        <v>70078</v>
      </c>
      <c r="C1471" t="s">
        <v>70079</v>
      </c>
    </row>
    <row r="1472" spans="1:3">
      <c r="A1472" t="s">
        <v>70080</v>
      </c>
      <c r="B1472" t="s">
        <v>70081</v>
      </c>
      <c r="C1472" t="s">
        <v>70082</v>
      </c>
    </row>
    <row r="1473" spans="1:3">
      <c r="A1473" t="s">
        <v>70083</v>
      </c>
      <c r="B1473" t="s">
        <v>70084</v>
      </c>
      <c r="C1473" t="s">
        <v>70085</v>
      </c>
    </row>
    <row r="1474" spans="1:3">
      <c r="A1474" t="s">
        <v>70086</v>
      </c>
      <c r="B1474" t="s">
        <v>70087</v>
      </c>
      <c r="C1474" t="s">
        <v>70088</v>
      </c>
    </row>
    <row r="1475" spans="1:3">
      <c r="A1475" t="s">
        <v>70089</v>
      </c>
      <c r="B1475" t="s">
        <v>70090</v>
      </c>
      <c r="C1475" t="s">
        <v>70091</v>
      </c>
    </row>
    <row r="1476" spans="1:3">
      <c r="A1476" t="s">
        <v>70092</v>
      </c>
      <c r="B1476" t="s">
        <v>70093</v>
      </c>
      <c r="C1476" t="s">
        <v>70094</v>
      </c>
    </row>
    <row r="1477" spans="1:3">
      <c r="A1477" t="s">
        <v>70095</v>
      </c>
      <c r="B1477" t="s">
        <v>70096</v>
      </c>
      <c r="C1477" t="s">
        <v>70097</v>
      </c>
    </row>
    <row r="1478" spans="1:3">
      <c r="A1478" t="s">
        <v>70098</v>
      </c>
      <c r="B1478" t="s">
        <v>70099</v>
      </c>
      <c r="C1478" t="s">
        <v>70100</v>
      </c>
    </row>
    <row r="1479" spans="1:3">
      <c r="A1479" t="s">
        <v>70101</v>
      </c>
      <c r="B1479" t="s">
        <v>70102</v>
      </c>
      <c r="C1479" t="s">
        <v>70103</v>
      </c>
    </row>
    <row r="1480" spans="1:3">
      <c r="A1480" t="s">
        <v>70104</v>
      </c>
      <c r="B1480" t="s">
        <v>70105</v>
      </c>
      <c r="C1480" t="s">
        <v>70106</v>
      </c>
    </row>
    <row r="1481" spans="1:3">
      <c r="A1481" t="s">
        <v>70107</v>
      </c>
      <c r="B1481" t="s">
        <v>70108</v>
      </c>
      <c r="C1481" t="s">
        <v>70109</v>
      </c>
    </row>
    <row r="1482" spans="1:3">
      <c r="A1482" t="s">
        <v>70110</v>
      </c>
      <c r="B1482" t="s">
        <v>70111</v>
      </c>
      <c r="C1482" t="s">
        <v>70112</v>
      </c>
    </row>
    <row r="1483" spans="1:3">
      <c r="A1483" t="s">
        <v>70113</v>
      </c>
      <c r="B1483" t="s">
        <v>70114</v>
      </c>
      <c r="C1483" t="s">
        <v>70115</v>
      </c>
    </row>
    <row r="1484" spans="1:3">
      <c r="A1484" t="s">
        <v>70116</v>
      </c>
      <c r="B1484" t="s">
        <v>70117</v>
      </c>
      <c r="C1484" t="s">
        <v>70118</v>
      </c>
    </row>
    <row r="1485" spans="1:3">
      <c r="A1485" t="s">
        <v>70119</v>
      </c>
      <c r="B1485" t="s">
        <v>70120</v>
      </c>
      <c r="C1485" t="s">
        <v>70121</v>
      </c>
    </row>
    <row r="1486" spans="1:3">
      <c r="A1486" t="s">
        <v>70122</v>
      </c>
      <c r="B1486" t="s">
        <v>70123</v>
      </c>
      <c r="C1486" t="s">
        <v>70124</v>
      </c>
    </row>
    <row r="1487" spans="1:3">
      <c r="A1487" t="s">
        <v>70125</v>
      </c>
      <c r="B1487" t="s">
        <v>70126</v>
      </c>
      <c r="C1487" t="s">
        <v>70127</v>
      </c>
    </row>
    <row r="1488" spans="1:3">
      <c r="A1488" t="s">
        <v>70128</v>
      </c>
      <c r="B1488" t="s">
        <v>70129</v>
      </c>
      <c r="C1488" t="s">
        <v>70130</v>
      </c>
    </row>
    <row r="1489" spans="1:3">
      <c r="A1489" t="s">
        <v>70131</v>
      </c>
      <c r="B1489" t="s">
        <v>70132</v>
      </c>
      <c r="C1489" t="s">
        <v>70133</v>
      </c>
    </row>
    <row r="1490" spans="1:3">
      <c r="A1490" t="s">
        <v>70134</v>
      </c>
      <c r="B1490" t="s">
        <v>70135</v>
      </c>
      <c r="C1490" t="s">
        <v>70136</v>
      </c>
    </row>
    <row r="1491" spans="1:3">
      <c r="A1491" t="s">
        <v>70137</v>
      </c>
      <c r="B1491" t="s">
        <v>70138</v>
      </c>
      <c r="C1491" t="s">
        <v>70139</v>
      </c>
    </row>
    <row r="1492" spans="1:3">
      <c r="A1492" t="s">
        <v>70140</v>
      </c>
      <c r="B1492" t="s">
        <v>70141</v>
      </c>
      <c r="C1492" t="s">
        <v>70142</v>
      </c>
    </row>
    <row r="1493" spans="1:3">
      <c r="A1493" t="s">
        <v>70143</v>
      </c>
      <c r="B1493" t="s">
        <v>70144</v>
      </c>
      <c r="C1493" t="s">
        <v>70145</v>
      </c>
    </row>
    <row r="1494" spans="1:3">
      <c r="A1494" t="s">
        <v>70146</v>
      </c>
      <c r="B1494" t="s">
        <v>70147</v>
      </c>
      <c r="C1494" t="s">
        <v>70148</v>
      </c>
    </row>
    <row r="1495" spans="1:3">
      <c r="A1495" t="s">
        <v>70149</v>
      </c>
      <c r="B1495" t="s">
        <v>70150</v>
      </c>
      <c r="C1495" t="s">
        <v>70151</v>
      </c>
    </row>
    <row r="1496" spans="1:3">
      <c r="A1496" t="s">
        <v>70152</v>
      </c>
      <c r="B1496" t="s">
        <v>70153</v>
      </c>
      <c r="C1496" t="s">
        <v>70154</v>
      </c>
    </row>
    <row r="1497" spans="1:3">
      <c r="A1497" t="s">
        <v>70155</v>
      </c>
      <c r="B1497" t="s">
        <v>70156</v>
      </c>
      <c r="C1497" t="s">
        <v>70157</v>
      </c>
    </row>
    <row r="1498" spans="1:3">
      <c r="A1498" t="s">
        <v>70158</v>
      </c>
      <c r="B1498" t="s">
        <v>70159</v>
      </c>
      <c r="C1498" t="s">
        <v>70160</v>
      </c>
    </row>
    <row r="1499" spans="1:3">
      <c r="A1499" t="s">
        <v>70161</v>
      </c>
      <c r="B1499" t="s">
        <v>70162</v>
      </c>
      <c r="C1499" t="s">
        <v>70163</v>
      </c>
    </row>
    <row r="1500" spans="1:3">
      <c r="A1500" t="s">
        <v>70164</v>
      </c>
      <c r="B1500" t="s">
        <v>70165</v>
      </c>
      <c r="C1500" t="s">
        <v>70166</v>
      </c>
    </row>
    <row r="1501" spans="1:3">
      <c r="A1501" t="s">
        <v>70167</v>
      </c>
      <c r="B1501" t="s">
        <v>70168</v>
      </c>
      <c r="C1501" t="s">
        <v>70169</v>
      </c>
    </row>
    <row r="1502" spans="1:3">
      <c r="A1502" t="s">
        <v>70170</v>
      </c>
      <c r="B1502" t="s">
        <v>70171</v>
      </c>
      <c r="C1502" t="s">
        <v>70172</v>
      </c>
    </row>
    <row r="1503" spans="1:3">
      <c r="A1503" t="s">
        <v>70173</v>
      </c>
      <c r="B1503" t="s">
        <v>70174</v>
      </c>
      <c r="C1503" t="s">
        <v>70175</v>
      </c>
    </row>
    <row r="1504" spans="1:3">
      <c r="A1504" t="s">
        <v>70176</v>
      </c>
      <c r="B1504" t="s">
        <v>70177</v>
      </c>
      <c r="C1504" t="s">
        <v>70178</v>
      </c>
    </row>
    <row r="1505" spans="1:3">
      <c r="A1505" t="s">
        <v>70179</v>
      </c>
      <c r="B1505" t="s">
        <v>70180</v>
      </c>
      <c r="C1505" t="s">
        <v>70181</v>
      </c>
    </row>
    <row r="1506" spans="1:3">
      <c r="A1506" t="s">
        <v>70182</v>
      </c>
      <c r="B1506" t="s">
        <v>70183</v>
      </c>
      <c r="C1506" t="s">
        <v>70184</v>
      </c>
    </row>
    <row r="1507" spans="1:3">
      <c r="A1507" t="s">
        <v>70185</v>
      </c>
      <c r="B1507" t="s">
        <v>70186</v>
      </c>
      <c r="C1507" t="s">
        <v>70187</v>
      </c>
    </row>
    <row r="1508" spans="1:3">
      <c r="A1508" t="s">
        <v>70188</v>
      </c>
      <c r="B1508" t="s">
        <v>70189</v>
      </c>
      <c r="C1508" t="s">
        <v>70190</v>
      </c>
    </row>
    <row r="1509" spans="1:3">
      <c r="A1509" t="s">
        <v>70191</v>
      </c>
      <c r="B1509" t="s">
        <v>70192</v>
      </c>
      <c r="C1509" t="s">
        <v>70193</v>
      </c>
    </row>
    <row r="1510" spans="1:3">
      <c r="A1510" t="s">
        <v>70194</v>
      </c>
      <c r="B1510" t="s">
        <v>70195</v>
      </c>
      <c r="C1510" t="s">
        <v>70196</v>
      </c>
    </row>
    <row r="1511" spans="1:3">
      <c r="A1511" t="s">
        <v>70197</v>
      </c>
      <c r="B1511" t="s">
        <v>70198</v>
      </c>
      <c r="C1511" t="s">
        <v>70199</v>
      </c>
    </row>
    <row r="1512" spans="1:3">
      <c r="A1512" t="s">
        <v>70200</v>
      </c>
      <c r="B1512" t="s">
        <v>70201</v>
      </c>
      <c r="C1512" t="s">
        <v>70202</v>
      </c>
    </row>
    <row r="1513" spans="1:3">
      <c r="A1513" t="s">
        <v>70203</v>
      </c>
      <c r="B1513" t="s">
        <v>70204</v>
      </c>
      <c r="C1513" t="s">
        <v>70205</v>
      </c>
    </row>
    <row r="1514" spans="1:3">
      <c r="A1514" t="s">
        <v>70206</v>
      </c>
      <c r="B1514" t="s">
        <v>70207</v>
      </c>
      <c r="C1514" t="s">
        <v>70208</v>
      </c>
    </row>
    <row r="1515" spans="1:3">
      <c r="A1515" t="s">
        <v>70209</v>
      </c>
      <c r="B1515" t="s">
        <v>70210</v>
      </c>
      <c r="C1515" t="s">
        <v>70211</v>
      </c>
    </row>
    <row r="1516" spans="1:3">
      <c r="A1516" t="s">
        <v>70212</v>
      </c>
      <c r="B1516" t="s">
        <v>70213</v>
      </c>
      <c r="C1516" t="s">
        <v>70214</v>
      </c>
    </row>
    <row r="1517" spans="1:3">
      <c r="A1517" t="s">
        <v>70215</v>
      </c>
      <c r="B1517" t="s">
        <v>70216</v>
      </c>
      <c r="C1517" t="s">
        <v>70217</v>
      </c>
    </row>
    <row r="1518" spans="1:3">
      <c r="A1518" t="s">
        <v>70218</v>
      </c>
      <c r="B1518" t="s">
        <v>70219</v>
      </c>
      <c r="C1518" t="s">
        <v>70220</v>
      </c>
    </row>
    <row r="1519" spans="1:3">
      <c r="A1519" t="s">
        <v>70221</v>
      </c>
      <c r="B1519" t="s">
        <v>70222</v>
      </c>
      <c r="C1519" t="s">
        <v>70223</v>
      </c>
    </row>
    <row r="1520" spans="1:3">
      <c r="A1520" t="s">
        <v>70224</v>
      </c>
      <c r="B1520" t="s">
        <v>70225</v>
      </c>
      <c r="C1520" t="s">
        <v>70226</v>
      </c>
    </row>
    <row r="1521" spans="1:3">
      <c r="A1521" t="s">
        <v>70227</v>
      </c>
      <c r="B1521" t="s">
        <v>70228</v>
      </c>
      <c r="C1521" t="s">
        <v>70229</v>
      </c>
    </row>
    <row r="1522" spans="1:3">
      <c r="A1522" t="s">
        <v>70230</v>
      </c>
      <c r="B1522" t="s">
        <v>70231</v>
      </c>
      <c r="C1522" t="s">
        <v>70232</v>
      </c>
    </row>
    <row r="1523" spans="1:3">
      <c r="A1523" t="s">
        <v>70233</v>
      </c>
      <c r="B1523" t="s">
        <v>70234</v>
      </c>
      <c r="C1523" t="s">
        <v>70235</v>
      </c>
    </row>
    <row r="1524" spans="1:3">
      <c r="A1524" t="s">
        <v>70236</v>
      </c>
      <c r="B1524" t="s">
        <v>70237</v>
      </c>
      <c r="C1524" t="s">
        <v>70238</v>
      </c>
    </row>
    <row r="1525" spans="1:3">
      <c r="A1525" t="s">
        <v>70239</v>
      </c>
      <c r="B1525" t="s">
        <v>70240</v>
      </c>
      <c r="C1525" t="s">
        <v>70241</v>
      </c>
    </row>
    <row r="1526" spans="1:3">
      <c r="A1526" t="s">
        <v>70242</v>
      </c>
      <c r="B1526" t="s">
        <v>70243</v>
      </c>
      <c r="C1526" t="s">
        <v>70244</v>
      </c>
    </row>
    <row r="1527" spans="1:3">
      <c r="A1527" t="s">
        <v>70245</v>
      </c>
      <c r="B1527" t="s">
        <v>70246</v>
      </c>
      <c r="C1527" t="s">
        <v>70247</v>
      </c>
    </row>
    <row r="1528" spans="1:3">
      <c r="A1528" t="s">
        <v>70248</v>
      </c>
      <c r="B1528" t="s">
        <v>70249</v>
      </c>
      <c r="C1528" t="s">
        <v>70250</v>
      </c>
    </row>
    <row r="1529" spans="1:3">
      <c r="A1529" t="s">
        <v>70251</v>
      </c>
      <c r="B1529" t="s">
        <v>70252</v>
      </c>
      <c r="C1529" t="s">
        <v>70253</v>
      </c>
    </row>
    <row r="1530" spans="1:3">
      <c r="A1530" t="s">
        <v>70254</v>
      </c>
      <c r="B1530" t="s">
        <v>70255</v>
      </c>
      <c r="C1530" t="s">
        <v>70256</v>
      </c>
    </row>
    <row r="1531" spans="1:3">
      <c r="A1531" t="s">
        <v>70257</v>
      </c>
      <c r="B1531" t="s">
        <v>70258</v>
      </c>
      <c r="C1531" t="s">
        <v>70259</v>
      </c>
    </row>
    <row r="1532" spans="1:3">
      <c r="A1532" t="s">
        <v>70260</v>
      </c>
      <c r="B1532" t="s">
        <v>70261</v>
      </c>
      <c r="C1532" t="s">
        <v>70262</v>
      </c>
    </row>
    <row r="1533" spans="1:3">
      <c r="A1533" t="s">
        <v>70263</v>
      </c>
      <c r="B1533" t="s">
        <v>70264</v>
      </c>
      <c r="C1533" t="s">
        <v>70265</v>
      </c>
    </row>
    <row r="1534" spans="1:3">
      <c r="A1534" t="s">
        <v>70266</v>
      </c>
      <c r="B1534" t="s">
        <v>70267</v>
      </c>
      <c r="C1534" t="s">
        <v>70268</v>
      </c>
    </row>
    <row r="1535" spans="1:3">
      <c r="A1535" t="s">
        <v>70269</v>
      </c>
      <c r="B1535" t="s">
        <v>70270</v>
      </c>
      <c r="C1535" t="s">
        <v>70271</v>
      </c>
    </row>
    <row r="1536" spans="1:3">
      <c r="A1536" t="s">
        <v>70272</v>
      </c>
      <c r="B1536" t="s">
        <v>70273</v>
      </c>
      <c r="C1536" t="s">
        <v>70274</v>
      </c>
    </row>
    <row r="1537" spans="1:3">
      <c r="A1537" t="s">
        <v>70275</v>
      </c>
      <c r="B1537" t="s">
        <v>70276</v>
      </c>
      <c r="C1537" t="s">
        <v>70277</v>
      </c>
    </row>
    <row r="1538" spans="1:3">
      <c r="A1538" t="s">
        <v>70278</v>
      </c>
      <c r="B1538" t="s">
        <v>70279</v>
      </c>
      <c r="C1538" t="s">
        <v>70280</v>
      </c>
    </row>
    <row r="1539" spans="1:3">
      <c r="A1539" t="s">
        <v>70281</v>
      </c>
      <c r="B1539" t="s">
        <v>70282</v>
      </c>
      <c r="C1539" t="s">
        <v>70283</v>
      </c>
    </row>
    <row r="1540" spans="1:3">
      <c r="A1540" t="s">
        <v>70284</v>
      </c>
      <c r="B1540" t="s">
        <v>70285</v>
      </c>
      <c r="C1540" t="s">
        <v>70286</v>
      </c>
    </row>
    <row r="1541" spans="1:3">
      <c r="A1541" t="s">
        <v>70287</v>
      </c>
      <c r="B1541" t="s">
        <v>70288</v>
      </c>
      <c r="C1541" t="s">
        <v>70289</v>
      </c>
    </row>
    <row r="1542" spans="1:3">
      <c r="A1542" t="s">
        <v>70290</v>
      </c>
      <c r="B1542" t="s">
        <v>70291</v>
      </c>
      <c r="C1542" t="s">
        <v>70292</v>
      </c>
    </row>
    <row r="1543" spans="1:3">
      <c r="A1543" t="s">
        <v>70293</v>
      </c>
      <c r="B1543" t="s">
        <v>70294</v>
      </c>
      <c r="C1543" t="s">
        <v>70295</v>
      </c>
    </row>
    <row r="1544" spans="1:3">
      <c r="A1544" t="s">
        <v>70296</v>
      </c>
      <c r="B1544" t="s">
        <v>70297</v>
      </c>
      <c r="C1544" t="s">
        <v>70298</v>
      </c>
    </row>
    <row r="1545" spans="1:3">
      <c r="A1545" t="s">
        <v>70299</v>
      </c>
      <c r="B1545" t="s">
        <v>70300</v>
      </c>
      <c r="C1545" t="s">
        <v>70301</v>
      </c>
    </row>
    <row r="1546" spans="1:3">
      <c r="A1546" t="s">
        <v>70302</v>
      </c>
      <c r="B1546" t="s">
        <v>70303</v>
      </c>
      <c r="C1546" t="s">
        <v>70304</v>
      </c>
    </row>
    <row r="1547" spans="1:3">
      <c r="A1547" t="s">
        <v>70305</v>
      </c>
      <c r="B1547" t="s">
        <v>70306</v>
      </c>
      <c r="C1547" t="s">
        <v>70307</v>
      </c>
    </row>
    <row r="1548" spans="1:3">
      <c r="A1548" t="s">
        <v>70308</v>
      </c>
      <c r="B1548" t="s">
        <v>70309</v>
      </c>
      <c r="C1548" t="s">
        <v>70310</v>
      </c>
    </row>
    <row r="1549" spans="1:3">
      <c r="A1549" t="s">
        <v>70311</v>
      </c>
      <c r="B1549" t="s">
        <v>70312</v>
      </c>
      <c r="C1549" t="s">
        <v>70313</v>
      </c>
    </row>
    <row r="1550" spans="1:3">
      <c r="A1550" t="s">
        <v>70314</v>
      </c>
      <c r="B1550" t="s">
        <v>70315</v>
      </c>
      <c r="C1550" t="s">
        <v>70316</v>
      </c>
    </row>
    <row r="1551" spans="1:3">
      <c r="A1551" t="s">
        <v>70317</v>
      </c>
      <c r="B1551" t="s">
        <v>70318</v>
      </c>
      <c r="C1551" t="s">
        <v>70319</v>
      </c>
    </row>
    <row r="1552" spans="1:3">
      <c r="A1552" t="s">
        <v>70320</v>
      </c>
      <c r="B1552" t="s">
        <v>70321</v>
      </c>
      <c r="C1552" t="s">
        <v>70322</v>
      </c>
    </row>
    <row r="1553" spans="1:3">
      <c r="A1553" t="s">
        <v>70323</v>
      </c>
      <c r="B1553" t="s">
        <v>70324</v>
      </c>
      <c r="C1553" t="s">
        <v>70325</v>
      </c>
    </row>
    <row r="1554" spans="1:3">
      <c r="A1554" t="s">
        <v>70326</v>
      </c>
      <c r="B1554" t="s">
        <v>70327</v>
      </c>
      <c r="C1554" t="s">
        <v>70328</v>
      </c>
    </row>
    <row r="1555" spans="1:3">
      <c r="A1555" t="s">
        <v>70329</v>
      </c>
      <c r="B1555" t="s">
        <v>70330</v>
      </c>
      <c r="C1555" t="s">
        <v>70331</v>
      </c>
    </row>
    <row r="1556" spans="1:3">
      <c r="A1556" t="s">
        <v>70332</v>
      </c>
      <c r="B1556" t="s">
        <v>70333</v>
      </c>
      <c r="C1556" t="s">
        <v>70334</v>
      </c>
    </row>
    <row r="1557" spans="1:3">
      <c r="A1557" t="s">
        <v>70335</v>
      </c>
      <c r="B1557" t="s">
        <v>70336</v>
      </c>
      <c r="C1557" t="s">
        <v>70337</v>
      </c>
    </row>
    <row r="1558" spans="1:3">
      <c r="A1558" t="s">
        <v>70338</v>
      </c>
      <c r="B1558" t="s">
        <v>70339</v>
      </c>
      <c r="C1558" t="s">
        <v>70340</v>
      </c>
    </row>
    <row r="1559" spans="1:3">
      <c r="A1559" t="s">
        <v>70341</v>
      </c>
      <c r="B1559" t="s">
        <v>70342</v>
      </c>
      <c r="C1559" t="s">
        <v>70343</v>
      </c>
    </row>
    <row r="1560" spans="1:3">
      <c r="A1560" t="s">
        <v>70344</v>
      </c>
      <c r="B1560" t="s">
        <v>70345</v>
      </c>
      <c r="C1560" t="s">
        <v>70346</v>
      </c>
    </row>
    <row r="1561" spans="1:3">
      <c r="A1561" t="s">
        <v>70347</v>
      </c>
      <c r="B1561" t="s">
        <v>70348</v>
      </c>
      <c r="C1561" t="s">
        <v>70349</v>
      </c>
    </row>
    <row r="1562" spans="1:3">
      <c r="A1562" t="s">
        <v>70350</v>
      </c>
      <c r="B1562" t="s">
        <v>70351</v>
      </c>
      <c r="C1562" t="s">
        <v>70352</v>
      </c>
    </row>
    <row r="1563" spans="1:3">
      <c r="A1563" t="s">
        <v>70353</v>
      </c>
      <c r="B1563" t="s">
        <v>70354</v>
      </c>
      <c r="C1563" t="s">
        <v>70355</v>
      </c>
    </row>
    <row r="1564" spans="1:3">
      <c r="A1564" t="s">
        <v>70356</v>
      </c>
      <c r="B1564" t="s">
        <v>70357</v>
      </c>
      <c r="C1564" t="s">
        <v>70358</v>
      </c>
    </row>
    <row r="1565" spans="1:3">
      <c r="A1565" t="s">
        <v>70359</v>
      </c>
      <c r="B1565" t="s">
        <v>70360</v>
      </c>
      <c r="C1565" t="s">
        <v>70361</v>
      </c>
    </row>
    <row r="1566" spans="1:3">
      <c r="A1566" t="s">
        <v>70362</v>
      </c>
      <c r="B1566" t="s">
        <v>70363</v>
      </c>
      <c r="C1566" t="s">
        <v>70364</v>
      </c>
    </row>
    <row r="1567" spans="1:3">
      <c r="A1567" t="s">
        <v>70365</v>
      </c>
      <c r="B1567" t="s">
        <v>70366</v>
      </c>
      <c r="C1567" t="s">
        <v>70367</v>
      </c>
    </row>
    <row r="1568" spans="1:3">
      <c r="A1568" t="s">
        <v>70368</v>
      </c>
      <c r="B1568" t="s">
        <v>70369</v>
      </c>
      <c r="C1568" t="s">
        <v>70370</v>
      </c>
    </row>
    <row r="1569" spans="1:3">
      <c r="A1569" t="s">
        <v>70371</v>
      </c>
      <c r="B1569" t="s">
        <v>70372</v>
      </c>
      <c r="C1569" t="s">
        <v>70373</v>
      </c>
    </row>
    <row r="1570" spans="1:3">
      <c r="A1570" t="s">
        <v>70374</v>
      </c>
      <c r="B1570" t="s">
        <v>70375</v>
      </c>
      <c r="C1570" t="s">
        <v>70376</v>
      </c>
    </row>
    <row r="1571" spans="1:3">
      <c r="A1571" t="s">
        <v>70377</v>
      </c>
      <c r="B1571" t="s">
        <v>70378</v>
      </c>
      <c r="C1571" t="s">
        <v>70379</v>
      </c>
    </row>
    <row r="1572" spans="1:3">
      <c r="A1572" t="s">
        <v>70380</v>
      </c>
      <c r="B1572" t="s">
        <v>70381</v>
      </c>
      <c r="C1572" t="s">
        <v>70382</v>
      </c>
    </row>
    <row r="1573" spans="1:3">
      <c r="A1573" t="s">
        <v>70383</v>
      </c>
      <c r="B1573" t="s">
        <v>70384</v>
      </c>
      <c r="C1573" t="s">
        <v>70385</v>
      </c>
    </row>
    <row r="1574" spans="1:3">
      <c r="A1574" t="s">
        <v>70386</v>
      </c>
      <c r="B1574" t="s">
        <v>70387</v>
      </c>
      <c r="C1574" t="s">
        <v>70388</v>
      </c>
    </row>
    <row r="1575" spans="1:3">
      <c r="A1575" t="s">
        <v>70389</v>
      </c>
      <c r="B1575" t="s">
        <v>70390</v>
      </c>
      <c r="C1575" t="s">
        <v>70391</v>
      </c>
    </row>
    <row r="1576" spans="1:3">
      <c r="A1576" t="s">
        <v>70392</v>
      </c>
      <c r="B1576" t="s">
        <v>70393</v>
      </c>
      <c r="C1576" t="s">
        <v>70394</v>
      </c>
    </row>
    <row r="1577" spans="1:3">
      <c r="A1577" t="s">
        <v>70395</v>
      </c>
      <c r="B1577" t="s">
        <v>70396</v>
      </c>
      <c r="C1577" t="s">
        <v>70397</v>
      </c>
    </row>
    <row r="1578" spans="1:3">
      <c r="A1578" t="s">
        <v>70398</v>
      </c>
      <c r="B1578" t="s">
        <v>70399</v>
      </c>
      <c r="C1578" t="s">
        <v>70400</v>
      </c>
    </row>
    <row r="1579" spans="1:3">
      <c r="A1579" t="s">
        <v>70401</v>
      </c>
      <c r="B1579" t="s">
        <v>70402</v>
      </c>
      <c r="C1579" t="s">
        <v>70403</v>
      </c>
    </row>
    <row r="1580" spans="1:3">
      <c r="A1580" t="s">
        <v>70404</v>
      </c>
      <c r="B1580" t="s">
        <v>70405</v>
      </c>
      <c r="C1580" t="s">
        <v>70406</v>
      </c>
    </row>
    <row r="1581" spans="1:3">
      <c r="A1581" t="s">
        <v>70407</v>
      </c>
      <c r="B1581" t="s">
        <v>70408</v>
      </c>
      <c r="C1581" t="s">
        <v>70409</v>
      </c>
    </row>
    <row r="1582" spans="1:3">
      <c r="A1582" t="s">
        <v>70410</v>
      </c>
      <c r="B1582" t="s">
        <v>70411</v>
      </c>
      <c r="C1582" t="s">
        <v>70412</v>
      </c>
    </row>
    <row r="1583" spans="1:3">
      <c r="A1583" t="s">
        <v>70413</v>
      </c>
      <c r="B1583" t="s">
        <v>70414</v>
      </c>
      <c r="C1583" t="s">
        <v>70415</v>
      </c>
    </row>
    <row r="1584" spans="1:3">
      <c r="A1584" t="s">
        <v>70416</v>
      </c>
      <c r="B1584" t="s">
        <v>70417</v>
      </c>
      <c r="C1584" t="s">
        <v>70418</v>
      </c>
    </row>
    <row r="1585" spans="1:3">
      <c r="A1585" t="s">
        <v>70419</v>
      </c>
      <c r="B1585" t="s">
        <v>70420</v>
      </c>
      <c r="C1585" t="s">
        <v>70421</v>
      </c>
    </row>
    <row r="1586" spans="1:3">
      <c r="A1586" t="s">
        <v>70422</v>
      </c>
      <c r="B1586" t="s">
        <v>70423</v>
      </c>
      <c r="C1586" t="s">
        <v>70424</v>
      </c>
    </row>
    <row r="1587" spans="1:3">
      <c r="A1587" t="s">
        <v>70425</v>
      </c>
      <c r="B1587" t="s">
        <v>70426</v>
      </c>
      <c r="C1587" t="s">
        <v>70427</v>
      </c>
    </row>
    <row r="1588" spans="1:3">
      <c r="A1588" t="s">
        <v>70428</v>
      </c>
      <c r="B1588" t="s">
        <v>70429</v>
      </c>
      <c r="C1588" t="s">
        <v>70430</v>
      </c>
    </row>
    <row r="1589" spans="1:3">
      <c r="A1589" t="s">
        <v>70431</v>
      </c>
      <c r="B1589" t="s">
        <v>70432</v>
      </c>
      <c r="C1589" t="s">
        <v>70433</v>
      </c>
    </row>
    <row r="1590" spans="1:3">
      <c r="A1590" t="s">
        <v>70434</v>
      </c>
      <c r="B1590" t="s">
        <v>70435</v>
      </c>
      <c r="C1590" t="s">
        <v>70436</v>
      </c>
    </row>
    <row r="1591" spans="1:3">
      <c r="A1591" t="s">
        <v>70437</v>
      </c>
      <c r="B1591" t="s">
        <v>70438</v>
      </c>
      <c r="C1591" t="s">
        <v>70439</v>
      </c>
    </row>
    <row r="1592" spans="1:3">
      <c r="A1592" t="s">
        <v>70440</v>
      </c>
      <c r="B1592" t="s">
        <v>70441</v>
      </c>
      <c r="C1592" t="s">
        <v>70442</v>
      </c>
    </row>
    <row r="1593" spans="1:3">
      <c r="A1593" t="s">
        <v>70443</v>
      </c>
      <c r="B1593" t="s">
        <v>70444</v>
      </c>
      <c r="C1593" t="s">
        <v>70445</v>
      </c>
    </row>
    <row r="1594" spans="1:3">
      <c r="A1594" t="s">
        <v>70446</v>
      </c>
      <c r="B1594" t="s">
        <v>70447</v>
      </c>
      <c r="C1594" t="s">
        <v>70448</v>
      </c>
    </row>
    <row r="1595" spans="1:3">
      <c r="A1595" t="s">
        <v>70449</v>
      </c>
      <c r="B1595" t="s">
        <v>70450</v>
      </c>
      <c r="C1595" t="s">
        <v>70451</v>
      </c>
    </row>
    <row r="1596" spans="1:3">
      <c r="A1596" t="s">
        <v>70452</v>
      </c>
      <c r="B1596" t="s">
        <v>70453</v>
      </c>
      <c r="C1596" t="s">
        <v>70454</v>
      </c>
    </row>
    <row r="1597" spans="1:3">
      <c r="A1597" t="s">
        <v>70455</v>
      </c>
      <c r="B1597" t="s">
        <v>70456</v>
      </c>
      <c r="C1597" t="s">
        <v>70457</v>
      </c>
    </row>
    <row r="1598" spans="1:3">
      <c r="A1598" t="s">
        <v>70458</v>
      </c>
      <c r="B1598" t="s">
        <v>70459</v>
      </c>
      <c r="C1598" t="s">
        <v>70460</v>
      </c>
    </row>
    <row r="1599" spans="1:3">
      <c r="A1599" t="s">
        <v>70461</v>
      </c>
      <c r="B1599" t="s">
        <v>70462</v>
      </c>
      <c r="C1599" t="s">
        <v>70463</v>
      </c>
    </row>
    <row r="1600" spans="1:3">
      <c r="A1600" t="s">
        <v>70464</v>
      </c>
      <c r="B1600" t="s">
        <v>70465</v>
      </c>
      <c r="C1600" t="s">
        <v>70466</v>
      </c>
    </row>
    <row r="1601" spans="1:3">
      <c r="A1601" t="s">
        <v>70467</v>
      </c>
      <c r="B1601" t="s">
        <v>70468</v>
      </c>
      <c r="C1601" t="s">
        <v>70469</v>
      </c>
    </row>
    <row r="1602" spans="1:3">
      <c r="A1602" t="s">
        <v>70470</v>
      </c>
      <c r="B1602" t="s">
        <v>70471</v>
      </c>
      <c r="C1602" t="s">
        <v>70472</v>
      </c>
    </row>
    <row r="1603" spans="1:3">
      <c r="A1603" t="s">
        <v>70473</v>
      </c>
      <c r="B1603" t="s">
        <v>70474</v>
      </c>
      <c r="C1603" t="s">
        <v>70475</v>
      </c>
    </row>
    <row r="1604" spans="1:3">
      <c r="A1604" t="s">
        <v>70476</v>
      </c>
      <c r="B1604" t="s">
        <v>70477</v>
      </c>
      <c r="C1604" t="s">
        <v>70478</v>
      </c>
    </row>
    <row r="1605" spans="1:3">
      <c r="A1605" t="s">
        <v>70479</v>
      </c>
      <c r="B1605" t="s">
        <v>70480</v>
      </c>
      <c r="C1605" t="s">
        <v>70481</v>
      </c>
    </row>
    <row r="1606" spans="1:3">
      <c r="A1606" t="s">
        <v>70482</v>
      </c>
      <c r="B1606" t="s">
        <v>70483</v>
      </c>
      <c r="C1606" t="s">
        <v>70484</v>
      </c>
    </row>
    <row r="1607" spans="1:3">
      <c r="A1607" t="s">
        <v>70485</v>
      </c>
      <c r="B1607" t="s">
        <v>70486</v>
      </c>
      <c r="C1607" t="s">
        <v>70487</v>
      </c>
    </row>
    <row r="1608" spans="1:3">
      <c r="A1608" t="s">
        <v>70488</v>
      </c>
      <c r="B1608" t="s">
        <v>70489</v>
      </c>
      <c r="C1608" t="s">
        <v>70490</v>
      </c>
    </row>
    <row r="1609" spans="1:3">
      <c r="A1609" t="s">
        <v>70491</v>
      </c>
      <c r="B1609" t="s">
        <v>70492</v>
      </c>
      <c r="C1609" t="s">
        <v>70493</v>
      </c>
    </row>
    <row r="1610" spans="1:3">
      <c r="A1610" t="s">
        <v>70494</v>
      </c>
      <c r="B1610" t="s">
        <v>70495</v>
      </c>
      <c r="C1610" t="s">
        <v>70496</v>
      </c>
    </row>
    <row r="1611" spans="1:3">
      <c r="A1611" t="s">
        <v>70497</v>
      </c>
      <c r="B1611" t="s">
        <v>70498</v>
      </c>
      <c r="C1611" t="s">
        <v>70499</v>
      </c>
    </row>
    <row r="1612" spans="1:3">
      <c r="A1612" t="s">
        <v>70500</v>
      </c>
      <c r="B1612" t="s">
        <v>70501</v>
      </c>
      <c r="C1612" t="s">
        <v>70502</v>
      </c>
    </row>
    <row r="1613" spans="1:3">
      <c r="A1613" t="s">
        <v>70503</v>
      </c>
      <c r="B1613" t="s">
        <v>70504</v>
      </c>
      <c r="C1613" t="s">
        <v>70505</v>
      </c>
    </row>
    <row r="1614" spans="1:3">
      <c r="A1614" t="s">
        <v>70506</v>
      </c>
      <c r="B1614" t="s">
        <v>70507</v>
      </c>
      <c r="C1614" t="s">
        <v>70508</v>
      </c>
    </row>
    <row r="1615" spans="1:3">
      <c r="A1615" t="s">
        <v>70509</v>
      </c>
      <c r="B1615" t="s">
        <v>70510</v>
      </c>
      <c r="C1615" t="s">
        <v>70511</v>
      </c>
    </row>
    <row r="1616" spans="1:3">
      <c r="A1616" t="s">
        <v>70512</v>
      </c>
      <c r="B1616" t="s">
        <v>70513</v>
      </c>
      <c r="C1616" t="s">
        <v>70514</v>
      </c>
    </row>
    <row r="1617" spans="1:3">
      <c r="A1617" t="s">
        <v>70515</v>
      </c>
      <c r="B1617" t="s">
        <v>70516</v>
      </c>
      <c r="C1617" t="s">
        <v>70517</v>
      </c>
    </row>
    <row r="1618" spans="1:3">
      <c r="A1618" t="s">
        <v>70518</v>
      </c>
      <c r="B1618" t="s">
        <v>70519</v>
      </c>
      <c r="C1618" t="s">
        <v>70520</v>
      </c>
    </row>
    <row r="1619" spans="1:3">
      <c r="A1619" t="s">
        <v>70521</v>
      </c>
      <c r="B1619" t="s">
        <v>70522</v>
      </c>
      <c r="C1619" t="s">
        <v>70523</v>
      </c>
    </row>
    <row r="1620" spans="1:3">
      <c r="A1620" t="s">
        <v>70524</v>
      </c>
      <c r="B1620" t="s">
        <v>70525</v>
      </c>
      <c r="C1620" t="s">
        <v>70526</v>
      </c>
    </row>
    <row r="1621" spans="1:3">
      <c r="A1621" t="s">
        <v>70527</v>
      </c>
      <c r="B1621" t="s">
        <v>70528</v>
      </c>
      <c r="C1621" t="s">
        <v>70529</v>
      </c>
    </row>
    <row r="1622" spans="1:3">
      <c r="A1622" t="s">
        <v>70530</v>
      </c>
      <c r="B1622" t="s">
        <v>70531</v>
      </c>
      <c r="C1622" t="s">
        <v>70532</v>
      </c>
    </row>
    <row r="1623" spans="1:3">
      <c r="A1623" t="s">
        <v>70533</v>
      </c>
      <c r="B1623" t="s">
        <v>70534</v>
      </c>
      <c r="C1623" t="s">
        <v>70535</v>
      </c>
    </row>
    <row r="1624" spans="1:3">
      <c r="A1624" t="s">
        <v>70536</v>
      </c>
      <c r="B1624" t="s">
        <v>70537</v>
      </c>
      <c r="C1624" t="s">
        <v>70538</v>
      </c>
    </row>
    <row r="1625" spans="1:3">
      <c r="A1625" t="s">
        <v>70539</v>
      </c>
      <c r="B1625" t="s">
        <v>70540</v>
      </c>
      <c r="C1625" t="s">
        <v>70541</v>
      </c>
    </row>
    <row r="1626" spans="1:3">
      <c r="A1626" t="s">
        <v>70542</v>
      </c>
      <c r="B1626" t="s">
        <v>70543</v>
      </c>
      <c r="C1626" t="s">
        <v>70544</v>
      </c>
    </row>
    <row r="1627" spans="1:3">
      <c r="A1627" t="s">
        <v>70545</v>
      </c>
      <c r="B1627" t="s">
        <v>70546</v>
      </c>
      <c r="C1627" t="s">
        <v>70547</v>
      </c>
    </row>
    <row r="1628" spans="1:3">
      <c r="A1628" t="s">
        <v>70548</v>
      </c>
      <c r="B1628" t="s">
        <v>70549</v>
      </c>
      <c r="C1628" t="s">
        <v>70550</v>
      </c>
    </row>
    <row r="1629" spans="1:3">
      <c r="A1629" t="s">
        <v>70551</v>
      </c>
      <c r="B1629" t="s">
        <v>70552</v>
      </c>
      <c r="C1629" t="s">
        <v>70553</v>
      </c>
    </row>
    <row r="1630" spans="1:3">
      <c r="A1630" t="s">
        <v>70554</v>
      </c>
      <c r="B1630" t="s">
        <v>70555</v>
      </c>
      <c r="C1630" t="s">
        <v>70556</v>
      </c>
    </row>
    <row r="1631" spans="1:3">
      <c r="A1631" t="s">
        <v>70557</v>
      </c>
      <c r="B1631" t="s">
        <v>70558</v>
      </c>
      <c r="C1631" t="s">
        <v>70559</v>
      </c>
    </row>
    <row r="1632" spans="1:3">
      <c r="A1632" t="s">
        <v>70560</v>
      </c>
      <c r="B1632" t="s">
        <v>70561</v>
      </c>
      <c r="C1632" t="s">
        <v>70562</v>
      </c>
    </row>
    <row r="1633" spans="1:3">
      <c r="A1633" t="s">
        <v>70563</v>
      </c>
      <c r="B1633" t="s">
        <v>70564</v>
      </c>
      <c r="C1633" t="s">
        <v>70565</v>
      </c>
    </row>
    <row r="1634" spans="1:3">
      <c r="A1634" t="s">
        <v>70566</v>
      </c>
      <c r="B1634" t="s">
        <v>70567</v>
      </c>
      <c r="C1634" t="s">
        <v>70568</v>
      </c>
    </row>
    <row r="1635" spans="1:3">
      <c r="A1635" t="s">
        <v>70569</v>
      </c>
      <c r="B1635" t="s">
        <v>70570</v>
      </c>
      <c r="C1635" t="s">
        <v>70571</v>
      </c>
    </row>
    <row r="1636" spans="1:3">
      <c r="A1636" t="s">
        <v>70572</v>
      </c>
      <c r="B1636" t="s">
        <v>70573</v>
      </c>
      <c r="C1636" t="s">
        <v>70574</v>
      </c>
    </row>
    <row r="1637" spans="1:3">
      <c r="A1637" t="s">
        <v>70575</v>
      </c>
      <c r="B1637" t="s">
        <v>70576</v>
      </c>
      <c r="C1637" t="s">
        <v>70577</v>
      </c>
    </row>
    <row r="1638" spans="1:3">
      <c r="A1638" t="s">
        <v>70578</v>
      </c>
      <c r="B1638" t="s">
        <v>70579</v>
      </c>
      <c r="C1638" t="s">
        <v>70580</v>
      </c>
    </row>
    <row r="1639" spans="1:3">
      <c r="A1639" t="s">
        <v>70581</v>
      </c>
      <c r="B1639" t="s">
        <v>70582</v>
      </c>
      <c r="C1639" t="s">
        <v>70583</v>
      </c>
    </row>
    <row r="1640" spans="1:3">
      <c r="A1640" t="s">
        <v>70584</v>
      </c>
      <c r="B1640" t="s">
        <v>70585</v>
      </c>
      <c r="C1640" t="s">
        <v>70586</v>
      </c>
    </row>
    <row r="1641" spans="1:3">
      <c r="A1641" t="s">
        <v>70587</v>
      </c>
      <c r="B1641" t="s">
        <v>70588</v>
      </c>
      <c r="C1641" t="s">
        <v>70589</v>
      </c>
    </row>
    <row r="1642" spans="1:3">
      <c r="A1642" t="s">
        <v>70590</v>
      </c>
      <c r="B1642" t="s">
        <v>70591</v>
      </c>
      <c r="C1642" t="s">
        <v>70592</v>
      </c>
    </row>
    <row r="1643" spans="1:3">
      <c r="A1643" t="s">
        <v>70593</v>
      </c>
      <c r="B1643" t="s">
        <v>70594</v>
      </c>
      <c r="C1643" t="s">
        <v>70595</v>
      </c>
    </row>
    <row r="1644" spans="1:3">
      <c r="A1644" t="s">
        <v>70596</v>
      </c>
      <c r="B1644" t="s">
        <v>70597</v>
      </c>
      <c r="C1644" t="s">
        <v>70598</v>
      </c>
    </row>
    <row r="1645" spans="1:3">
      <c r="A1645" t="s">
        <v>70599</v>
      </c>
      <c r="B1645" t="s">
        <v>70600</v>
      </c>
      <c r="C1645" t="s">
        <v>70601</v>
      </c>
    </row>
    <row r="1646" spans="1:3">
      <c r="A1646" t="s">
        <v>70602</v>
      </c>
      <c r="B1646" t="s">
        <v>70603</v>
      </c>
      <c r="C1646" t="s">
        <v>70604</v>
      </c>
    </row>
    <row r="1647" spans="1:3">
      <c r="A1647" t="s">
        <v>70605</v>
      </c>
      <c r="B1647" t="s">
        <v>70606</v>
      </c>
      <c r="C1647" t="s">
        <v>70607</v>
      </c>
    </row>
    <row r="1648" spans="1:3">
      <c r="A1648" t="s">
        <v>70608</v>
      </c>
      <c r="B1648" t="s">
        <v>70609</v>
      </c>
      <c r="C1648" t="s">
        <v>70610</v>
      </c>
    </row>
    <row r="1649" spans="1:3">
      <c r="A1649" t="s">
        <v>70611</v>
      </c>
      <c r="B1649" t="s">
        <v>70612</v>
      </c>
      <c r="C1649" t="s">
        <v>70613</v>
      </c>
    </row>
    <row r="1650" spans="1:3">
      <c r="A1650" t="s">
        <v>70614</v>
      </c>
      <c r="B1650" t="s">
        <v>70615</v>
      </c>
      <c r="C1650" t="s">
        <v>70616</v>
      </c>
    </row>
    <row r="1651" spans="1:3">
      <c r="A1651" t="s">
        <v>70617</v>
      </c>
      <c r="B1651" t="s">
        <v>70618</v>
      </c>
      <c r="C1651" t="s">
        <v>70619</v>
      </c>
    </row>
    <row r="1652" spans="1:3">
      <c r="A1652" t="s">
        <v>70620</v>
      </c>
      <c r="B1652" t="s">
        <v>70621</v>
      </c>
      <c r="C1652" t="s">
        <v>70622</v>
      </c>
    </row>
    <row r="1653" spans="1:3">
      <c r="A1653" t="s">
        <v>70623</v>
      </c>
      <c r="B1653" t="s">
        <v>70624</v>
      </c>
      <c r="C1653" t="s">
        <v>70625</v>
      </c>
    </row>
    <row r="1654" spans="1:3">
      <c r="A1654" t="s">
        <v>70626</v>
      </c>
      <c r="B1654" t="s">
        <v>70627</v>
      </c>
      <c r="C1654" t="s">
        <v>70628</v>
      </c>
    </row>
    <row r="1655" spans="1:3">
      <c r="A1655" t="s">
        <v>70629</v>
      </c>
      <c r="B1655" t="s">
        <v>70630</v>
      </c>
      <c r="C1655" t="s">
        <v>70631</v>
      </c>
    </row>
    <row r="1656" spans="1:3">
      <c r="A1656" t="s">
        <v>70632</v>
      </c>
      <c r="B1656" t="s">
        <v>70633</v>
      </c>
      <c r="C1656" t="s">
        <v>70634</v>
      </c>
    </row>
    <row r="1657" spans="1:3">
      <c r="A1657" t="s">
        <v>70635</v>
      </c>
      <c r="B1657" t="s">
        <v>70636</v>
      </c>
      <c r="C1657" t="s">
        <v>70637</v>
      </c>
    </row>
    <row r="1658" spans="1:3">
      <c r="A1658" t="s">
        <v>70638</v>
      </c>
      <c r="B1658" t="s">
        <v>70639</v>
      </c>
      <c r="C1658" t="s">
        <v>70640</v>
      </c>
    </row>
    <row r="1659" spans="1:3">
      <c r="A1659" t="s">
        <v>70641</v>
      </c>
      <c r="B1659" t="s">
        <v>70642</v>
      </c>
      <c r="C1659" t="s">
        <v>70643</v>
      </c>
    </row>
    <row r="1660" spans="1:3">
      <c r="A1660" t="s">
        <v>70644</v>
      </c>
      <c r="B1660" t="s">
        <v>70645</v>
      </c>
      <c r="C1660" t="s">
        <v>70646</v>
      </c>
    </row>
    <row r="1661" spans="1:3">
      <c r="A1661" t="s">
        <v>70647</v>
      </c>
      <c r="B1661" t="s">
        <v>70648</v>
      </c>
      <c r="C1661" t="s">
        <v>70649</v>
      </c>
    </row>
    <row r="1662" spans="1:3">
      <c r="A1662" t="s">
        <v>70650</v>
      </c>
      <c r="B1662" t="s">
        <v>70651</v>
      </c>
      <c r="C1662" t="s">
        <v>70652</v>
      </c>
    </row>
    <row r="1663" spans="1:3">
      <c r="A1663" t="s">
        <v>70653</v>
      </c>
      <c r="B1663" t="s">
        <v>70654</v>
      </c>
      <c r="C1663" t="s">
        <v>70655</v>
      </c>
    </row>
    <row r="1664" spans="1:3">
      <c r="A1664" t="s">
        <v>70656</v>
      </c>
      <c r="B1664" t="s">
        <v>70657</v>
      </c>
      <c r="C1664" t="s">
        <v>70658</v>
      </c>
    </row>
    <row r="1665" spans="1:3">
      <c r="A1665" t="s">
        <v>70659</v>
      </c>
      <c r="B1665" t="s">
        <v>70660</v>
      </c>
      <c r="C1665" t="s">
        <v>70661</v>
      </c>
    </row>
    <row r="1666" spans="1:3">
      <c r="A1666" t="s">
        <v>70662</v>
      </c>
      <c r="B1666" t="s">
        <v>70663</v>
      </c>
      <c r="C1666" t="s">
        <v>70664</v>
      </c>
    </row>
    <row r="1667" spans="1:3">
      <c r="A1667" t="s">
        <v>70665</v>
      </c>
      <c r="B1667" t="s">
        <v>70666</v>
      </c>
      <c r="C1667" t="s">
        <v>70667</v>
      </c>
    </row>
    <row r="1668" spans="1:3">
      <c r="A1668" t="s">
        <v>70668</v>
      </c>
      <c r="B1668" t="s">
        <v>70669</v>
      </c>
      <c r="C1668" t="s">
        <v>70670</v>
      </c>
    </row>
    <row r="1669" spans="1:3">
      <c r="A1669" t="s">
        <v>70671</v>
      </c>
      <c r="B1669" t="s">
        <v>70672</v>
      </c>
      <c r="C1669" t="s">
        <v>70673</v>
      </c>
    </row>
    <row r="1670" spans="1:3">
      <c r="A1670" t="s">
        <v>70674</v>
      </c>
      <c r="B1670" t="s">
        <v>70675</v>
      </c>
      <c r="C1670" t="s">
        <v>70676</v>
      </c>
    </row>
    <row r="1671" spans="1:3">
      <c r="A1671" t="s">
        <v>70677</v>
      </c>
      <c r="B1671" t="s">
        <v>70678</v>
      </c>
      <c r="C1671" t="s">
        <v>70679</v>
      </c>
    </row>
    <row r="1672" spans="1:3">
      <c r="A1672" t="s">
        <v>70680</v>
      </c>
      <c r="B1672" t="s">
        <v>70681</v>
      </c>
      <c r="C1672" t="s">
        <v>70682</v>
      </c>
    </row>
    <row r="1673" spans="1:3">
      <c r="A1673" t="s">
        <v>70683</v>
      </c>
      <c r="B1673" t="s">
        <v>70684</v>
      </c>
      <c r="C1673" t="s">
        <v>70685</v>
      </c>
    </row>
    <row r="1674" spans="1:3">
      <c r="A1674" t="s">
        <v>70686</v>
      </c>
      <c r="B1674" t="s">
        <v>70687</v>
      </c>
      <c r="C1674" t="s">
        <v>70688</v>
      </c>
    </row>
    <row r="1675" spans="1:3">
      <c r="A1675" t="s">
        <v>70689</v>
      </c>
      <c r="B1675" t="s">
        <v>70690</v>
      </c>
      <c r="C1675" t="s">
        <v>70691</v>
      </c>
    </row>
    <row r="1676" spans="1:3">
      <c r="A1676" t="s">
        <v>70692</v>
      </c>
      <c r="B1676" t="s">
        <v>70693</v>
      </c>
      <c r="C1676" t="s">
        <v>70694</v>
      </c>
    </row>
    <row r="1677" spans="1:3">
      <c r="A1677" t="s">
        <v>70695</v>
      </c>
      <c r="B1677" t="s">
        <v>70696</v>
      </c>
      <c r="C1677" t="s">
        <v>70697</v>
      </c>
    </row>
    <row r="1678" spans="1:3">
      <c r="A1678" t="s">
        <v>70698</v>
      </c>
      <c r="B1678" t="s">
        <v>70699</v>
      </c>
      <c r="C1678" t="s">
        <v>70700</v>
      </c>
    </row>
    <row r="1679" spans="1:3">
      <c r="A1679" t="s">
        <v>70701</v>
      </c>
      <c r="B1679" t="s">
        <v>70702</v>
      </c>
      <c r="C1679" t="s">
        <v>70703</v>
      </c>
    </row>
    <row r="1680" spans="1:3">
      <c r="A1680" t="s">
        <v>70704</v>
      </c>
      <c r="B1680" t="s">
        <v>70705</v>
      </c>
      <c r="C1680" t="s">
        <v>70706</v>
      </c>
    </row>
    <row r="1681" spans="1:3">
      <c r="A1681" t="s">
        <v>70707</v>
      </c>
      <c r="B1681" t="s">
        <v>70708</v>
      </c>
      <c r="C1681" t="s">
        <v>70709</v>
      </c>
    </row>
    <row r="1682" spans="1:3">
      <c r="A1682" t="s">
        <v>70710</v>
      </c>
      <c r="B1682" t="s">
        <v>70711</v>
      </c>
      <c r="C1682" t="s">
        <v>70712</v>
      </c>
    </row>
    <row r="1683" spans="1:3">
      <c r="A1683" t="s">
        <v>70713</v>
      </c>
      <c r="B1683" t="s">
        <v>70714</v>
      </c>
      <c r="C1683" t="s">
        <v>70715</v>
      </c>
    </row>
    <row r="1684" spans="1:3">
      <c r="A1684" t="s">
        <v>70716</v>
      </c>
      <c r="B1684" t="s">
        <v>70717</v>
      </c>
      <c r="C1684" t="s">
        <v>70718</v>
      </c>
    </row>
    <row r="1685" spans="1:3">
      <c r="A1685" t="s">
        <v>70719</v>
      </c>
      <c r="B1685" t="s">
        <v>70720</v>
      </c>
      <c r="C1685" t="s">
        <v>70721</v>
      </c>
    </row>
    <row r="1686" spans="1:3">
      <c r="A1686" t="s">
        <v>70722</v>
      </c>
      <c r="B1686" t="s">
        <v>70723</v>
      </c>
      <c r="C1686" t="s">
        <v>70724</v>
      </c>
    </row>
    <row r="1687" spans="1:3">
      <c r="A1687" t="s">
        <v>70725</v>
      </c>
      <c r="B1687" t="s">
        <v>70726</v>
      </c>
      <c r="C1687" t="s">
        <v>70727</v>
      </c>
    </row>
    <row r="1688" spans="1:3">
      <c r="A1688" t="s">
        <v>70728</v>
      </c>
      <c r="B1688" t="s">
        <v>70729</v>
      </c>
      <c r="C1688" t="s">
        <v>70730</v>
      </c>
    </row>
    <row r="1689" spans="1:3">
      <c r="A1689" t="s">
        <v>70731</v>
      </c>
      <c r="B1689" t="s">
        <v>70732</v>
      </c>
      <c r="C1689" t="s">
        <v>70733</v>
      </c>
    </row>
    <row r="1690" spans="1:3">
      <c r="A1690" t="s">
        <v>70734</v>
      </c>
      <c r="B1690" t="s">
        <v>70735</v>
      </c>
      <c r="C1690" t="s">
        <v>70736</v>
      </c>
    </row>
    <row r="1691" spans="1:3">
      <c r="A1691" t="s">
        <v>70737</v>
      </c>
      <c r="B1691" t="s">
        <v>70738</v>
      </c>
      <c r="C1691" t="s">
        <v>70739</v>
      </c>
    </row>
    <row r="1692" spans="1:3">
      <c r="A1692" t="s">
        <v>70740</v>
      </c>
      <c r="B1692" t="s">
        <v>70741</v>
      </c>
      <c r="C1692" t="s">
        <v>70742</v>
      </c>
    </row>
    <row r="1693" spans="1:3">
      <c r="A1693" t="s">
        <v>70743</v>
      </c>
      <c r="B1693" t="s">
        <v>70744</v>
      </c>
      <c r="C1693" t="s">
        <v>70745</v>
      </c>
    </row>
    <row r="1694" spans="1:3">
      <c r="A1694" t="s">
        <v>70746</v>
      </c>
      <c r="B1694" t="s">
        <v>70747</v>
      </c>
      <c r="C1694" t="s">
        <v>70748</v>
      </c>
    </row>
    <row r="1695" spans="1:3">
      <c r="A1695" t="s">
        <v>70749</v>
      </c>
      <c r="B1695" t="s">
        <v>70750</v>
      </c>
      <c r="C1695" t="s">
        <v>70751</v>
      </c>
    </row>
    <row r="1696" spans="1:3">
      <c r="A1696" t="s">
        <v>70752</v>
      </c>
      <c r="B1696" t="s">
        <v>70753</v>
      </c>
      <c r="C1696" t="s">
        <v>70754</v>
      </c>
    </row>
    <row r="1697" spans="1:3">
      <c r="A1697" t="s">
        <v>70755</v>
      </c>
      <c r="B1697" t="s">
        <v>70756</v>
      </c>
      <c r="C1697" t="s">
        <v>70757</v>
      </c>
    </row>
    <row r="1698" spans="1:3">
      <c r="A1698" t="s">
        <v>70758</v>
      </c>
      <c r="B1698" t="s">
        <v>70759</v>
      </c>
      <c r="C1698" t="s">
        <v>70760</v>
      </c>
    </row>
    <row r="1699" spans="1:3">
      <c r="A1699" t="s">
        <v>70761</v>
      </c>
      <c r="B1699" t="s">
        <v>70762</v>
      </c>
      <c r="C1699" t="s">
        <v>70763</v>
      </c>
    </row>
    <row r="1700" spans="1:3">
      <c r="A1700" t="s">
        <v>70764</v>
      </c>
      <c r="B1700" t="s">
        <v>70765</v>
      </c>
      <c r="C1700" t="s">
        <v>70766</v>
      </c>
    </row>
    <row r="1701" spans="1:3">
      <c r="A1701" t="s">
        <v>70767</v>
      </c>
      <c r="B1701" t="s">
        <v>70768</v>
      </c>
      <c r="C1701" t="s">
        <v>70769</v>
      </c>
    </row>
    <row r="1702" spans="1:3">
      <c r="A1702" t="s">
        <v>70770</v>
      </c>
      <c r="B1702" t="s">
        <v>70771</v>
      </c>
      <c r="C1702" t="s">
        <v>70772</v>
      </c>
    </row>
    <row r="1703" spans="1:3">
      <c r="A1703" t="s">
        <v>70773</v>
      </c>
      <c r="B1703" t="s">
        <v>70774</v>
      </c>
      <c r="C1703" t="s">
        <v>70775</v>
      </c>
    </row>
    <row r="1704" spans="1:3">
      <c r="A1704" t="s">
        <v>70776</v>
      </c>
      <c r="B1704" t="s">
        <v>70777</v>
      </c>
      <c r="C1704" t="s">
        <v>70778</v>
      </c>
    </row>
    <row r="1705" spans="1:3">
      <c r="A1705" t="s">
        <v>70779</v>
      </c>
      <c r="B1705" t="s">
        <v>70780</v>
      </c>
      <c r="C1705" t="s">
        <v>70781</v>
      </c>
    </row>
    <row r="1706" spans="1:3">
      <c r="A1706" t="s">
        <v>70782</v>
      </c>
      <c r="B1706" t="s">
        <v>70783</v>
      </c>
      <c r="C1706" t="s">
        <v>70784</v>
      </c>
    </row>
    <row r="1707" spans="1:3">
      <c r="A1707" t="s">
        <v>70785</v>
      </c>
      <c r="B1707" t="s">
        <v>70786</v>
      </c>
      <c r="C1707" t="s">
        <v>70787</v>
      </c>
    </row>
    <row r="1708" spans="1:3">
      <c r="A1708" t="s">
        <v>70788</v>
      </c>
      <c r="B1708" t="s">
        <v>70789</v>
      </c>
      <c r="C1708" t="s">
        <v>70790</v>
      </c>
    </row>
    <row r="1709" spans="1:3">
      <c r="A1709" t="s">
        <v>70791</v>
      </c>
      <c r="B1709" t="s">
        <v>70792</v>
      </c>
      <c r="C1709" t="s">
        <v>70793</v>
      </c>
    </row>
    <row r="1710" spans="1:3">
      <c r="A1710" t="s">
        <v>70794</v>
      </c>
      <c r="B1710" t="s">
        <v>70795</v>
      </c>
      <c r="C1710" t="s">
        <v>70796</v>
      </c>
    </row>
    <row r="1711" spans="1:3">
      <c r="A1711" t="s">
        <v>70797</v>
      </c>
      <c r="B1711" t="s">
        <v>70798</v>
      </c>
      <c r="C1711" t="s">
        <v>70799</v>
      </c>
    </row>
    <row r="1712" spans="1:3">
      <c r="A1712" t="s">
        <v>70800</v>
      </c>
      <c r="B1712" t="s">
        <v>70801</v>
      </c>
      <c r="C1712" t="s">
        <v>70802</v>
      </c>
    </row>
    <row r="1713" spans="1:3">
      <c r="A1713" t="s">
        <v>70803</v>
      </c>
      <c r="B1713" t="s">
        <v>70804</v>
      </c>
      <c r="C1713" t="s">
        <v>70805</v>
      </c>
    </row>
    <row r="1714" spans="1:3">
      <c r="A1714" t="s">
        <v>70806</v>
      </c>
      <c r="B1714" t="s">
        <v>70807</v>
      </c>
      <c r="C1714" t="s">
        <v>70808</v>
      </c>
    </row>
    <row r="1715" spans="1:3">
      <c r="A1715" t="s">
        <v>70809</v>
      </c>
      <c r="B1715" t="s">
        <v>70810</v>
      </c>
      <c r="C1715" t="s">
        <v>70811</v>
      </c>
    </row>
    <row r="1716" spans="1:3">
      <c r="A1716" t="s">
        <v>70812</v>
      </c>
      <c r="B1716" t="s">
        <v>70813</v>
      </c>
      <c r="C1716" t="s">
        <v>70814</v>
      </c>
    </row>
    <row r="1717" spans="1:3">
      <c r="A1717" t="s">
        <v>70815</v>
      </c>
      <c r="B1717" t="s">
        <v>70816</v>
      </c>
      <c r="C1717" t="s">
        <v>70817</v>
      </c>
    </row>
    <row r="1718" spans="1:3">
      <c r="A1718" t="s">
        <v>70818</v>
      </c>
      <c r="B1718" t="s">
        <v>70819</v>
      </c>
      <c r="C1718" t="s">
        <v>70820</v>
      </c>
    </row>
    <row r="1719" spans="1:3">
      <c r="A1719" t="s">
        <v>70821</v>
      </c>
      <c r="B1719" t="s">
        <v>70822</v>
      </c>
      <c r="C1719" t="s">
        <v>70823</v>
      </c>
    </row>
    <row r="1720" spans="1:3">
      <c r="A1720" t="s">
        <v>70824</v>
      </c>
      <c r="B1720" t="s">
        <v>70825</v>
      </c>
      <c r="C1720" t="s">
        <v>70826</v>
      </c>
    </row>
    <row r="1721" spans="1:3">
      <c r="A1721" t="s">
        <v>70827</v>
      </c>
      <c r="B1721" t="s">
        <v>70828</v>
      </c>
      <c r="C1721" t="s">
        <v>70829</v>
      </c>
    </row>
    <row r="1722" spans="1:3">
      <c r="A1722" t="s">
        <v>70830</v>
      </c>
      <c r="B1722" t="s">
        <v>70831</v>
      </c>
      <c r="C1722" t="s">
        <v>70832</v>
      </c>
    </row>
    <row r="1723" spans="1:3">
      <c r="A1723" t="s">
        <v>70833</v>
      </c>
      <c r="B1723" t="s">
        <v>70834</v>
      </c>
      <c r="C1723" t="s">
        <v>70835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J772"/>
  <sheetViews>
    <sheetView tabSelected="1" workbookViewId="0">
      <pane xSplit="4" ySplit="3" topLeftCell="E448" activePane="bottomRight" state="frozen"/>
      <selection pane="topRight" activeCell="E1" sqref="E1"/>
      <selection pane="bottomLeft" activeCell="A4" sqref="A4"/>
      <selection pane="bottomRight" activeCell="A470" sqref="A470"/>
    </sheetView>
  </sheetViews>
  <sheetFormatPr defaultRowHeight="15"/>
  <cols>
    <col min="1" max="1" width="9.140625" style="27"/>
    <col min="2" max="2" width="37" customWidth="1"/>
    <col min="3" max="3" width="27.42578125" customWidth="1"/>
    <col min="4" max="4" width="18.5703125" customWidth="1"/>
    <col min="5" max="5" width="11.5703125" customWidth="1"/>
    <col min="6" max="8" width="9.140625" style="29"/>
    <col min="9" max="9" width="13.7109375" style="29" customWidth="1"/>
    <col min="10" max="10" width="16.140625" style="29" customWidth="1"/>
    <col min="11" max="11" width="15.28515625" style="29" customWidth="1"/>
    <col min="12" max="12" width="16.5703125" style="29" customWidth="1"/>
    <col min="13" max="13" width="15.28515625" style="47" customWidth="1"/>
    <col min="14" max="14" width="9.140625" style="27"/>
    <col min="15" max="15" width="33.28515625" style="27" customWidth="1"/>
    <col min="16" max="17" width="9.140625" style="27"/>
    <col min="18" max="18" width="9.140625" style="11"/>
    <col min="19" max="19" width="20.5703125" style="12" customWidth="1"/>
    <col min="84" max="84" width="9.140625" style="1"/>
    <col min="85" max="85" width="9.140625" style="44"/>
    <col min="86" max="86" width="15.42578125" style="37" customWidth="1"/>
    <col min="87" max="87" width="13.140625" customWidth="1"/>
    <col min="88" max="88" width="9.140625" style="27"/>
  </cols>
  <sheetData>
    <row r="1" spans="1:88" ht="72.75" customHeight="1">
      <c r="A1" s="9"/>
      <c r="B1" s="2"/>
      <c r="C1" s="2"/>
      <c r="D1" s="2"/>
      <c r="E1" s="2"/>
      <c r="F1" s="28"/>
      <c r="G1" s="28"/>
      <c r="H1" s="28"/>
      <c r="I1" s="28"/>
      <c r="J1" s="28"/>
      <c r="K1" s="28"/>
      <c r="L1" s="28"/>
      <c r="M1" s="46"/>
      <c r="N1" s="9"/>
      <c r="O1" s="55" t="s">
        <v>70844</v>
      </c>
      <c r="P1" s="62" t="s">
        <v>71610</v>
      </c>
      <c r="Q1" s="65"/>
      <c r="R1" s="64"/>
      <c r="S1" s="10" t="s">
        <v>71612</v>
      </c>
      <c r="T1" s="62" t="s">
        <v>72372</v>
      </c>
      <c r="U1" s="63"/>
      <c r="V1" s="63"/>
      <c r="W1" s="63"/>
      <c r="X1" s="63"/>
      <c r="Y1" s="63"/>
      <c r="Z1" s="64"/>
      <c r="AA1" s="62" t="s">
        <v>70845</v>
      </c>
      <c r="AB1" s="65"/>
      <c r="AC1" s="65"/>
      <c r="AD1" s="65"/>
      <c r="AE1" s="65"/>
      <c r="AF1" s="65"/>
      <c r="AG1" s="64"/>
      <c r="AH1" s="62" t="s">
        <v>72373</v>
      </c>
      <c r="AI1" s="65"/>
      <c r="AJ1" s="65"/>
      <c r="AK1" s="65"/>
      <c r="AL1" s="65"/>
      <c r="AM1" s="65"/>
      <c r="AN1" s="64"/>
      <c r="AO1" s="62" t="s">
        <v>72375</v>
      </c>
      <c r="AP1" s="63"/>
      <c r="AQ1" s="63"/>
      <c r="AR1" s="63"/>
      <c r="AS1" s="63"/>
      <c r="AT1" s="64"/>
      <c r="AU1" s="3"/>
      <c r="AV1" s="62" t="s">
        <v>72376</v>
      </c>
      <c r="AW1" s="63"/>
      <c r="AX1" s="63"/>
      <c r="AY1" s="63"/>
      <c r="AZ1" s="63"/>
      <c r="BA1" s="64"/>
      <c r="BB1" s="62" t="s">
        <v>72374</v>
      </c>
      <c r="BC1" s="63"/>
      <c r="BD1" s="63"/>
      <c r="BE1" s="63"/>
      <c r="BF1" s="63"/>
      <c r="BG1" s="63"/>
      <c r="BH1" s="64"/>
      <c r="BI1" s="62" t="s">
        <v>70846</v>
      </c>
      <c r="BJ1" s="65"/>
      <c r="BK1" s="65"/>
      <c r="BL1" s="65"/>
      <c r="BM1" s="65"/>
      <c r="BN1" s="65"/>
      <c r="BO1" s="64"/>
      <c r="BP1" s="62" t="s">
        <v>70847</v>
      </c>
      <c r="BQ1" s="65"/>
      <c r="BR1" s="65"/>
      <c r="BS1" s="65"/>
      <c r="BT1" s="65"/>
      <c r="BU1" s="65"/>
      <c r="BV1" s="64"/>
      <c r="BW1" s="2"/>
      <c r="BX1" s="2"/>
      <c r="BY1" s="2"/>
      <c r="BZ1" s="2"/>
      <c r="CA1" s="2"/>
      <c r="CB1" s="2"/>
      <c r="CC1" s="2"/>
      <c r="CD1" s="2"/>
      <c r="CE1" s="2"/>
      <c r="CF1" s="40"/>
    </row>
    <row r="2" spans="1:88">
      <c r="O2" s="54"/>
      <c r="P2" s="59" t="s">
        <v>70848</v>
      </c>
      <c r="Q2" s="60"/>
      <c r="R2" s="60"/>
      <c r="S2" s="61"/>
      <c r="T2" t="s">
        <v>70849</v>
      </c>
      <c r="Z2" s="1"/>
      <c r="AA2" s="4" t="s">
        <v>70850</v>
      </c>
      <c r="AB2" s="4"/>
      <c r="AC2" s="4"/>
      <c r="AD2" s="4"/>
      <c r="AE2" s="4"/>
      <c r="AF2" s="4"/>
      <c r="AG2" s="1"/>
      <c r="AH2" t="s">
        <v>70851</v>
      </c>
      <c r="AN2" s="1"/>
      <c r="AO2" t="s">
        <v>70852</v>
      </c>
      <c r="AS2" s="4"/>
      <c r="AT2" s="1"/>
      <c r="AU2" s="5"/>
      <c r="AV2" t="s">
        <v>70853</v>
      </c>
      <c r="BA2" s="1"/>
      <c r="BB2" t="s">
        <v>70854</v>
      </c>
      <c r="BH2" s="1"/>
      <c r="BI2" t="s">
        <v>70852</v>
      </c>
      <c r="BO2" s="1"/>
      <c r="BP2" t="s">
        <v>70853</v>
      </c>
      <c r="BV2" s="1"/>
      <c r="BW2" t="s">
        <v>72362</v>
      </c>
    </row>
    <row r="3" spans="1:88" s="2" customFormat="1" ht="59.25" customHeight="1">
      <c r="A3" s="9" t="s">
        <v>72393</v>
      </c>
      <c r="B3" s="2" t="s">
        <v>70855</v>
      </c>
      <c r="C3" s="2" t="s">
        <v>71614</v>
      </c>
      <c r="D3" s="2" t="s">
        <v>70856</v>
      </c>
      <c r="E3" s="2" t="s">
        <v>71777</v>
      </c>
      <c r="F3" s="28" t="s">
        <v>70857</v>
      </c>
      <c r="G3" s="28" t="s">
        <v>70858</v>
      </c>
      <c r="H3" s="28" t="s">
        <v>71884</v>
      </c>
      <c r="I3" s="28" t="s">
        <v>71798</v>
      </c>
      <c r="J3" s="28" t="s">
        <v>71799</v>
      </c>
      <c r="K3" s="28" t="s">
        <v>71800</v>
      </c>
      <c r="L3" s="28" t="s">
        <v>71801</v>
      </c>
      <c r="M3" s="46" t="s">
        <v>71883</v>
      </c>
      <c r="N3" s="9" t="s">
        <v>72360</v>
      </c>
      <c r="O3" s="55" t="s">
        <v>72392</v>
      </c>
      <c r="P3" s="24">
        <v>0.8</v>
      </c>
      <c r="Q3" s="24">
        <v>0.9</v>
      </c>
      <c r="R3" s="24">
        <v>0.95</v>
      </c>
      <c r="S3" s="25" t="s">
        <v>71611</v>
      </c>
      <c r="T3" s="13" t="s">
        <v>70859</v>
      </c>
      <c r="U3" s="14" t="s">
        <v>70860</v>
      </c>
      <c r="V3" s="15" t="s">
        <v>70861</v>
      </c>
      <c r="W3" s="16" t="s">
        <v>70862</v>
      </c>
      <c r="X3" s="17" t="s">
        <v>70863</v>
      </c>
      <c r="Y3" s="18" t="s">
        <v>70864</v>
      </c>
      <c r="Z3" s="19" t="s">
        <v>70865</v>
      </c>
      <c r="AA3" s="13" t="s">
        <v>70866</v>
      </c>
      <c r="AB3" s="14" t="s">
        <v>70867</v>
      </c>
      <c r="AC3" s="15" t="s">
        <v>70868</v>
      </c>
      <c r="AD3" s="16" t="s">
        <v>70869</v>
      </c>
      <c r="AE3" s="17" t="s">
        <v>70870</v>
      </c>
      <c r="AF3" s="18" t="s">
        <v>70871</v>
      </c>
      <c r="AG3" s="19" t="s">
        <v>70872</v>
      </c>
      <c r="AH3" s="13" t="s">
        <v>70873</v>
      </c>
      <c r="AI3" s="14" t="s">
        <v>70874</v>
      </c>
      <c r="AJ3" s="15" t="s">
        <v>70875</v>
      </c>
      <c r="AK3" s="16" t="s">
        <v>70876</v>
      </c>
      <c r="AL3" s="17" t="s">
        <v>70877</v>
      </c>
      <c r="AM3" s="18" t="s">
        <v>70878</v>
      </c>
      <c r="AN3" s="19" t="s">
        <v>70879</v>
      </c>
      <c r="AO3" s="14" t="s">
        <v>70880</v>
      </c>
      <c r="AP3" s="15" t="s">
        <v>70881</v>
      </c>
      <c r="AQ3" s="16" t="s">
        <v>70882</v>
      </c>
      <c r="AR3" s="17" t="s">
        <v>70883</v>
      </c>
      <c r="AS3" s="18" t="s">
        <v>70884</v>
      </c>
      <c r="AT3" s="19" t="s">
        <v>70885</v>
      </c>
      <c r="AU3" s="20" t="s">
        <v>70886</v>
      </c>
      <c r="AV3" s="14" t="s">
        <v>70887</v>
      </c>
      <c r="AW3" s="15" t="s">
        <v>70888</v>
      </c>
      <c r="AX3" s="16" t="s">
        <v>70889</v>
      </c>
      <c r="AY3" s="17" t="s">
        <v>70890</v>
      </c>
      <c r="AZ3" s="18" t="s">
        <v>70891</v>
      </c>
      <c r="BA3" s="19" t="s">
        <v>70892</v>
      </c>
      <c r="BB3" s="13" t="s">
        <v>70893</v>
      </c>
      <c r="BC3" s="14" t="s">
        <v>70894</v>
      </c>
      <c r="BD3" s="15" t="s">
        <v>70895</v>
      </c>
      <c r="BE3" s="16" t="s">
        <v>70896</v>
      </c>
      <c r="BF3" s="17" t="s">
        <v>70897</v>
      </c>
      <c r="BG3" s="18" t="s">
        <v>70898</v>
      </c>
      <c r="BH3" s="19" t="s">
        <v>70899</v>
      </c>
      <c r="BI3" s="21" t="s">
        <v>70900</v>
      </c>
      <c r="BJ3" s="21" t="s">
        <v>70901</v>
      </c>
      <c r="BK3" s="21" t="s">
        <v>70902</v>
      </c>
      <c r="BL3" s="21" t="s">
        <v>70903</v>
      </c>
      <c r="BM3" s="21" t="s">
        <v>70904</v>
      </c>
      <c r="BN3" s="21" t="s">
        <v>70905</v>
      </c>
      <c r="BO3" s="22" t="s">
        <v>70906</v>
      </c>
      <c r="BP3" s="21" t="s">
        <v>70907</v>
      </c>
      <c r="BQ3" s="21" t="s">
        <v>70908</v>
      </c>
      <c r="BR3" s="21" t="s">
        <v>70909</v>
      </c>
      <c r="BS3" s="21" t="s">
        <v>70910</v>
      </c>
      <c r="BT3" s="21" t="s">
        <v>70911</v>
      </c>
      <c r="BU3" s="21" t="s">
        <v>70912</v>
      </c>
      <c r="BV3" s="22" t="s">
        <v>70913</v>
      </c>
      <c r="BW3" s="23" t="s">
        <v>70914</v>
      </c>
      <c r="BX3" s="23" t="s">
        <v>70915</v>
      </c>
      <c r="BY3" s="23" t="s">
        <v>70916</v>
      </c>
      <c r="BZ3" s="23" t="s">
        <v>70917</v>
      </c>
      <c r="CA3" s="23" t="s">
        <v>70918</v>
      </c>
      <c r="CB3" s="23" t="s">
        <v>70919</v>
      </c>
      <c r="CC3" s="23" t="s">
        <v>70920</v>
      </c>
      <c r="CD3" s="23" t="s">
        <v>70921</v>
      </c>
      <c r="CE3" s="23" t="s">
        <v>70922</v>
      </c>
      <c r="CF3" s="41" t="s">
        <v>70923</v>
      </c>
      <c r="CG3" s="20" t="s">
        <v>72337</v>
      </c>
      <c r="CH3" s="23" t="s">
        <v>72339</v>
      </c>
      <c r="CI3" s="23" t="s">
        <v>72377</v>
      </c>
      <c r="CJ3" s="42" t="s">
        <v>72340</v>
      </c>
    </row>
    <row r="4" spans="1:88">
      <c r="A4" s="27">
        <v>1</v>
      </c>
      <c r="B4" t="s">
        <v>70924</v>
      </c>
      <c r="D4" t="s">
        <v>70925</v>
      </c>
      <c r="E4" t="s">
        <v>71791</v>
      </c>
      <c r="F4" s="29">
        <v>35.416800000000002</v>
      </c>
      <c r="G4" s="29">
        <v>129.06370000000001</v>
      </c>
      <c r="H4" s="30">
        <v>41</v>
      </c>
      <c r="I4" s="29" t="s">
        <v>71874</v>
      </c>
      <c r="J4" s="30" t="s">
        <v>71914</v>
      </c>
      <c r="K4" s="30" t="s">
        <v>72079</v>
      </c>
      <c r="L4" s="30" t="s">
        <v>71915</v>
      </c>
      <c r="M4" s="48">
        <v>40726</v>
      </c>
      <c r="N4" s="27" t="s">
        <v>70926</v>
      </c>
      <c r="O4" s="54"/>
      <c r="P4" s="11"/>
      <c r="Q4" s="11"/>
      <c r="T4" s="6">
        <v>0.94383333333333319</v>
      </c>
      <c r="U4" s="6">
        <v>4.333333333333334E-3</v>
      </c>
      <c r="V4" s="6">
        <v>5.6666666666666662E-3</v>
      </c>
      <c r="W4" s="6">
        <v>4.133333333333334E-2</v>
      </c>
      <c r="X4" s="6">
        <v>3.6666666666666666E-3</v>
      </c>
      <c r="Y4" s="6">
        <v>0</v>
      </c>
      <c r="Z4" s="7">
        <v>1E-3</v>
      </c>
      <c r="AA4" s="6">
        <v>0.9338333333333334</v>
      </c>
      <c r="AB4" s="6">
        <v>2.8333333333333335E-3</v>
      </c>
      <c r="AC4" s="6">
        <v>6.8333333333333336E-3</v>
      </c>
      <c r="AD4" s="6">
        <v>4.8333333333333332E-2</v>
      </c>
      <c r="AE4" s="6">
        <v>4.1666666666666666E-3</v>
      </c>
      <c r="AF4" s="6">
        <v>8.3333333333333339E-4</v>
      </c>
      <c r="AG4" s="7">
        <v>3.1666666666666666E-3</v>
      </c>
      <c r="AH4" s="6">
        <v>0.93600000000000005</v>
      </c>
      <c r="AI4" s="6">
        <v>2.5000000000000001E-3</v>
      </c>
      <c r="AJ4" s="6">
        <v>5.6666666666666671E-3</v>
      </c>
      <c r="AK4" s="6">
        <v>4.6666666666666662E-2</v>
      </c>
      <c r="AL4" s="6">
        <v>5.9999999999999993E-3</v>
      </c>
      <c r="AM4" s="6">
        <v>0</v>
      </c>
      <c r="AN4" s="7">
        <v>3.166666666666667E-3</v>
      </c>
      <c r="AO4" s="6"/>
      <c r="AP4" s="6"/>
      <c r="AQ4" s="6"/>
      <c r="AR4" s="6"/>
      <c r="AS4" s="8"/>
      <c r="AT4" s="7"/>
      <c r="AU4" s="5"/>
      <c r="AV4" s="6"/>
      <c r="AW4" s="6"/>
      <c r="AX4" s="6"/>
      <c r="AY4" s="6"/>
      <c r="AZ4" s="6"/>
      <c r="BA4" s="7"/>
      <c r="BB4" s="6">
        <v>1</v>
      </c>
      <c r="BC4" s="6">
        <v>0</v>
      </c>
      <c r="BD4" s="6">
        <v>0</v>
      </c>
      <c r="BE4" s="6">
        <v>5.7873844643250502E-297</v>
      </c>
      <c r="BF4" s="6">
        <v>2.09044300202675E-286</v>
      </c>
      <c r="BG4" s="6">
        <v>1.8864601826588E-306</v>
      </c>
      <c r="BH4" s="7">
        <v>4.0218884017079698E-258</v>
      </c>
      <c r="BI4" s="6"/>
      <c r="BJ4" s="6"/>
      <c r="BK4" s="6"/>
      <c r="BL4" s="6"/>
      <c r="BM4" s="6"/>
      <c r="BN4" s="6"/>
      <c r="BO4" s="7"/>
      <c r="BP4" s="6"/>
      <c r="BQ4" s="6"/>
      <c r="BR4" s="6"/>
      <c r="BS4" s="6"/>
      <c r="BT4" s="6"/>
      <c r="BU4" s="6"/>
      <c r="BV4" s="7"/>
      <c r="BW4">
        <v>296</v>
      </c>
      <c r="BX4">
        <v>308</v>
      </c>
      <c r="BY4">
        <v>267</v>
      </c>
      <c r="BZ4">
        <v>283</v>
      </c>
      <c r="CA4">
        <v>248</v>
      </c>
      <c r="CB4">
        <v>193</v>
      </c>
      <c r="CC4">
        <v>213</v>
      </c>
      <c r="CD4">
        <v>225</v>
      </c>
      <c r="CE4">
        <v>226</v>
      </c>
      <c r="CF4" s="1">
        <v>259</v>
      </c>
      <c r="CH4" s="43">
        <v>8.5665687335704302E-2</v>
      </c>
      <c r="CI4" s="56">
        <v>8.6887741935483866</v>
      </c>
      <c r="CJ4" s="27" t="s">
        <v>72378</v>
      </c>
    </row>
    <row r="5" spans="1:88">
      <c r="A5" s="27">
        <v>2</v>
      </c>
      <c r="B5" t="s">
        <v>70924</v>
      </c>
      <c r="D5" t="s">
        <v>70927</v>
      </c>
      <c r="E5" t="s">
        <v>71791</v>
      </c>
      <c r="F5" s="29">
        <v>36.339300000000001</v>
      </c>
      <c r="G5" s="29">
        <v>129.06129999999999</v>
      </c>
      <c r="H5" s="30">
        <v>275</v>
      </c>
      <c r="I5" s="29" t="s">
        <v>71874</v>
      </c>
      <c r="J5" s="30" t="s">
        <v>71895</v>
      </c>
      <c r="K5" s="30" t="s">
        <v>72025</v>
      </c>
      <c r="L5" s="30" t="s">
        <v>71923</v>
      </c>
      <c r="M5" s="48">
        <v>40726</v>
      </c>
      <c r="N5" s="27" t="s">
        <v>70926</v>
      </c>
      <c r="O5" s="54"/>
      <c r="P5" s="11"/>
      <c r="Q5" s="11"/>
      <c r="T5" s="6">
        <v>0.95699999999999996</v>
      </c>
      <c r="U5" s="6">
        <v>0</v>
      </c>
      <c r="V5" s="6">
        <v>1.0499999999999997E-2</v>
      </c>
      <c r="W5" s="6">
        <v>2.75E-2</v>
      </c>
      <c r="X5" s="6">
        <v>1.8333333333333333E-3</v>
      </c>
      <c r="Y5" s="6">
        <v>3.3333333333333335E-3</v>
      </c>
      <c r="Z5" s="7">
        <v>0</v>
      </c>
      <c r="AA5" s="6">
        <v>0.94816666666666671</v>
      </c>
      <c r="AB5" s="6">
        <v>1.6666666666666666E-4</v>
      </c>
      <c r="AC5" s="6">
        <v>9.4999999999999998E-3</v>
      </c>
      <c r="AD5" s="6">
        <v>3.6499999999999998E-2</v>
      </c>
      <c r="AE5" s="6">
        <v>2.6666666666666666E-3</v>
      </c>
      <c r="AF5" s="6">
        <v>2.166666666666667E-3</v>
      </c>
      <c r="AG5" s="7">
        <v>0</v>
      </c>
      <c r="AH5" s="6">
        <v>0.95099999999999996</v>
      </c>
      <c r="AI5" s="6">
        <v>6.6666666666666664E-4</v>
      </c>
      <c r="AJ5" s="6">
        <v>8.8333333333333337E-3</v>
      </c>
      <c r="AK5" s="6">
        <v>3.4666666666666672E-2</v>
      </c>
      <c r="AL5" s="6">
        <v>3.1666666666666666E-3</v>
      </c>
      <c r="AM5" s="6">
        <v>1.5000000000000002E-3</v>
      </c>
      <c r="AN5" s="7">
        <v>0</v>
      </c>
      <c r="AO5" s="6"/>
      <c r="AP5" s="6"/>
      <c r="AQ5" s="6"/>
      <c r="AR5" s="6"/>
      <c r="AS5" s="8"/>
      <c r="AT5" s="7"/>
      <c r="AU5" s="5"/>
      <c r="AV5" s="6"/>
      <c r="AW5" s="6"/>
      <c r="AX5" s="6"/>
      <c r="AY5" s="6"/>
      <c r="AZ5" s="6"/>
      <c r="BA5" s="7"/>
      <c r="BB5" s="6">
        <v>1</v>
      </c>
      <c r="BC5" s="6">
        <v>0</v>
      </c>
      <c r="BD5" s="6">
        <v>0</v>
      </c>
      <c r="BE5" s="6">
        <v>5.4189161819054604E-264</v>
      </c>
      <c r="BF5" s="6">
        <v>2.3958902888609399E-253</v>
      </c>
      <c r="BG5" s="6">
        <v>7.0099790882947995E-272</v>
      </c>
      <c r="BH5" s="7">
        <v>1.9804869659186101E-225</v>
      </c>
      <c r="BI5" s="6"/>
      <c r="BJ5" s="6"/>
      <c r="BK5" s="6"/>
      <c r="BL5" s="6"/>
      <c r="BM5" s="6"/>
      <c r="BN5" s="6"/>
      <c r="BO5" s="7"/>
      <c r="BP5" s="6"/>
      <c r="BQ5" s="6"/>
      <c r="BR5" s="6"/>
      <c r="BS5" s="6"/>
      <c r="BT5" s="6"/>
      <c r="BU5" s="6"/>
      <c r="BV5" s="7"/>
      <c r="BW5">
        <v>296</v>
      </c>
      <c r="BX5">
        <v>308</v>
      </c>
      <c r="BY5">
        <v>267</v>
      </c>
      <c r="BZ5">
        <v>283</v>
      </c>
      <c r="CA5">
        <v>248</v>
      </c>
      <c r="CB5">
        <v>193</v>
      </c>
      <c r="CC5">
        <v>213</v>
      </c>
      <c r="CD5">
        <v>225</v>
      </c>
      <c r="CE5">
        <v>226</v>
      </c>
      <c r="CF5" s="1">
        <v>259</v>
      </c>
      <c r="CH5" s="43">
        <v>7.4789706004830495E-2</v>
      </c>
      <c r="CI5" s="56">
        <v>8.5846987951807225</v>
      </c>
      <c r="CJ5" s="27" t="s">
        <v>72378</v>
      </c>
    </row>
    <row r="6" spans="1:88">
      <c r="A6" s="27">
        <v>3</v>
      </c>
      <c r="B6" t="s">
        <v>70924</v>
      </c>
      <c r="D6" t="s">
        <v>70928</v>
      </c>
      <c r="E6" t="s">
        <v>71792</v>
      </c>
      <c r="F6" s="29">
        <v>30.921600000000002</v>
      </c>
      <c r="G6" s="29">
        <v>104.48869999999999</v>
      </c>
      <c r="H6" s="31">
        <v>584</v>
      </c>
      <c r="I6" s="29" t="s">
        <v>71881</v>
      </c>
      <c r="J6" s="31" t="s">
        <v>72192</v>
      </c>
      <c r="K6" s="31" t="s">
        <v>72196</v>
      </c>
      <c r="M6" s="48">
        <v>39749</v>
      </c>
      <c r="N6" s="27" t="s">
        <v>70926</v>
      </c>
      <c r="O6" s="54"/>
      <c r="P6" s="11"/>
      <c r="Q6" s="11"/>
      <c r="T6" s="6">
        <v>0.98699999999999999</v>
      </c>
      <c r="U6" s="6">
        <v>0</v>
      </c>
      <c r="V6" s="6">
        <v>1.1666666666666665E-2</v>
      </c>
      <c r="W6" s="6">
        <v>0</v>
      </c>
      <c r="X6" s="6">
        <v>0</v>
      </c>
      <c r="Y6" s="6">
        <v>0</v>
      </c>
      <c r="Z6" s="7">
        <v>8.3333333333333339E-4</v>
      </c>
      <c r="AA6" s="6">
        <v>0.98299999999999998</v>
      </c>
      <c r="AB6" s="6">
        <v>1.6666666666666666E-4</v>
      </c>
      <c r="AC6" s="6">
        <v>1.2999999999999999E-2</v>
      </c>
      <c r="AD6" s="6">
        <v>0</v>
      </c>
      <c r="AE6" s="6">
        <v>8.3333333333333339E-4</v>
      </c>
      <c r="AF6" s="6">
        <v>1.6666666666666666E-4</v>
      </c>
      <c r="AG6" s="7">
        <v>2.166666666666667E-3</v>
      </c>
      <c r="AH6" s="6">
        <v>0.98566666666666658</v>
      </c>
      <c r="AI6" s="6">
        <v>0</v>
      </c>
      <c r="AJ6" s="6">
        <v>1.0999999999999998E-2</v>
      </c>
      <c r="AK6" s="6">
        <v>0</v>
      </c>
      <c r="AL6" s="6">
        <v>1E-3</v>
      </c>
      <c r="AM6" s="6">
        <v>0</v>
      </c>
      <c r="AN6" s="7">
        <v>2E-3</v>
      </c>
      <c r="AO6" s="6"/>
      <c r="AP6" s="6"/>
      <c r="AQ6" s="6"/>
      <c r="AR6" s="6"/>
      <c r="AS6" s="8"/>
      <c r="AT6" s="7"/>
      <c r="AU6" s="5"/>
      <c r="AV6" s="6"/>
      <c r="AW6" s="6"/>
      <c r="AX6" s="6"/>
      <c r="AY6" s="6"/>
      <c r="AZ6" s="6"/>
      <c r="BA6" s="7"/>
      <c r="BB6" s="6">
        <v>1</v>
      </c>
      <c r="BC6" s="6">
        <v>0</v>
      </c>
      <c r="BD6" s="6">
        <v>0</v>
      </c>
      <c r="BE6" s="6">
        <v>8.3558160796863E-281</v>
      </c>
      <c r="BF6" s="6">
        <v>5.06377689703039E-261</v>
      </c>
      <c r="BG6" s="6">
        <v>2.3291275678290201E-283</v>
      </c>
      <c r="BH6" s="7">
        <v>3.2253602475578397E-232</v>
      </c>
      <c r="BI6" s="6"/>
      <c r="BJ6" s="6"/>
      <c r="BK6" s="6"/>
      <c r="BL6" s="6"/>
      <c r="BM6" s="6"/>
      <c r="BN6" s="6"/>
      <c r="BO6" s="7"/>
      <c r="BP6" s="6"/>
      <c r="BQ6" s="6"/>
      <c r="BR6" s="6"/>
      <c r="BS6" s="6"/>
      <c r="BT6" s="6"/>
      <c r="BU6" s="6"/>
      <c r="BV6" s="7"/>
      <c r="BW6">
        <v>296</v>
      </c>
      <c r="BX6">
        <v>307</v>
      </c>
      <c r="BY6">
        <v>268</v>
      </c>
      <c r="BZ6">
        <v>282</v>
      </c>
      <c r="CA6">
        <v>248</v>
      </c>
      <c r="CB6">
        <v>193</v>
      </c>
      <c r="CC6">
        <v>213</v>
      </c>
      <c r="CD6">
        <v>224</v>
      </c>
      <c r="CE6">
        <v>226</v>
      </c>
      <c r="CF6" s="1">
        <v>259</v>
      </c>
      <c r="CH6" s="43">
        <v>4.7841306884480697E-2</v>
      </c>
      <c r="CI6" s="56">
        <v>4.3898473282442749</v>
      </c>
      <c r="CJ6" s="27" t="s">
        <v>72357</v>
      </c>
    </row>
    <row r="7" spans="1:88">
      <c r="A7" s="27">
        <v>4</v>
      </c>
      <c r="B7" t="s">
        <v>70924</v>
      </c>
      <c r="D7" t="s">
        <v>70929</v>
      </c>
      <c r="E7" t="s">
        <v>71792</v>
      </c>
      <c r="F7" s="29">
        <v>40.134599999999999</v>
      </c>
      <c r="G7" s="29">
        <v>116.1751</v>
      </c>
      <c r="H7" s="31">
        <v>46</v>
      </c>
      <c r="I7" s="29" t="s">
        <v>71881</v>
      </c>
      <c r="J7" s="31" t="s">
        <v>72197</v>
      </c>
      <c r="K7" s="31" t="s">
        <v>72197</v>
      </c>
      <c r="M7" s="48">
        <v>39759</v>
      </c>
      <c r="N7" s="27" t="s">
        <v>70926</v>
      </c>
      <c r="O7" s="54"/>
      <c r="P7" s="11"/>
      <c r="Q7" s="11"/>
      <c r="T7" s="6">
        <v>0.96699999999999997</v>
      </c>
      <c r="U7" s="6">
        <v>3.1666666666666666E-3</v>
      </c>
      <c r="V7" s="6">
        <v>1.2999999999999999E-2</v>
      </c>
      <c r="W7" s="6">
        <v>6.6666666666666671E-3</v>
      </c>
      <c r="X7" s="6">
        <v>1.5000000000000002E-3</v>
      </c>
      <c r="Y7" s="6">
        <v>1.6666666666666666E-4</v>
      </c>
      <c r="Z7" s="7">
        <v>8.3333333333333332E-3</v>
      </c>
      <c r="AA7" s="6">
        <v>0.9588333333333332</v>
      </c>
      <c r="AB7" s="6">
        <v>9.3333333333333341E-3</v>
      </c>
      <c r="AC7" s="6">
        <v>1.1999999999999999E-2</v>
      </c>
      <c r="AD7" s="6">
        <v>3.666666666666667E-3</v>
      </c>
      <c r="AE7" s="6">
        <v>3.5000000000000001E-3</v>
      </c>
      <c r="AF7" s="6">
        <v>1.1666666666666668E-3</v>
      </c>
      <c r="AG7" s="7">
        <v>1.1999999999999999E-2</v>
      </c>
      <c r="AH7" s="6">
        <v>0.95983333333333321</v>
      </c>
      <c r="AI7" s="6">
        <v>1.7333333333333336E-2</v>
      </c>
      <c r="AJ7" s="6">
        <v>2.5000000000000001E-3</v>
      </c>
      <c r="AK7" s="6">
        <v>1.6666666666666668E-3</v>
      </c>
      <c r="AL7" s="6">
        <v>3.8333333333333331E-3</v>
      </c>
      <c r="AM7" s="6">
        <v>0</v>
      </c>
      <c r="AN7" s="7">
        <v>1.4499999999999999E-2</v>
      </c>
      <c r="AO7" s="6"/>
      <c r="AP7" s="6"/>
      <c r="AQ7" s="6"/>
      <c r="AR7" s="6"/>
      <c r="AS7" s="8"/>
      <c r="AT7" s="7"/>
      <c r="AU7" s="5"/>
      <c r="AV7" s="6"/>
      <c r="AW7" s="6"/>
      <c r="AX7" s="6"/>
      <c r="AY7" s="6"/>
      <c r="AZ7" s="6"/>
      <c r="BA7" s="7"/>
      <c r="BB7" s="6">
        <v>1</v>
      </c>
      <c r="BC7" s="6">
        <v>0</v>
      </c>
      <c r="BD7" s="6">
        <v>0</v>
      </c>
      <c r="BE7" s="6">
        <v>2.5604384153600799E-294</v>
      </c>
      <c r="BF7" s="6">
        <v>1.3897398506212999E-272</v>
      </c>
      <c r="BG7" s="6">
        <v>1.18528962129516E-293</v>
      </c>
      <c r="BH7" s="7">
        <v>4.5214214465676302E-244</v>
      </c>
      <c r="BI7" s="6"/>
      <c r="BJ7" s="6"/>
      <c r="BK7" s="6"/>
      <c r="BL7" s="6"/>
      <c r="BM7" s="6"/>
      <c r="BN7" s="6"/>
      <c r="BO7" s="7"/>
      <c r="BP7" s="6"/>
      <c r="BQ7" s="6"/>
      <c r="BR7" s="6"/>
      <c r="BS7" s="6"/>
      <c r="BT7" s="6"/>
      <c r="BU7" s="6"/>
      <c r="BV7" s="7"/>
      <c r="BW7">
        <v>296</v>
      </c>
      <c r="BX7">
        <v>307</v>
      </c>
      <c r="BY7">
        <v>267</v>
      </c>
      <c r="BZ7">
        <v>285</v>
      </c>
      <c r="CA7">
        <v>248</v>
      </c>
      <c r="CB7">
        <v>193</v>
      </c>
      <c r="CC7">
        <v>214</v>
      </c>
      <c r="CD7">
        <v>223</v>
      </c>
      <c r="CE7">
        <v>226</v>
      </c>
      <c r="CF7" s="1">
        <v>259</v>
      </c>
      <c r="CH7" s="43">
        <v>5.6995693658701302E-2</v>
      </c>
      <c r="CI7" s="57">
        <v>4.3899999999999997</v>
      </c>
      <c r="CJ7" s="27" t="s">
        <v>72357</v>
      </c>
    </row>
    <row r="8" spans="1:88">
      <c r="A8" s="27">
        <v>5</v>
      </c>
      <c r="B8" t="s">
        <v>70924</v>
      </c>
      <c r="D8" t="s">
        <v>70930</v>
      </c>
      <c r="E8" t="s">
        <v>71792</v>
      </c>
      <c r="F8" s="29">
        <v>40.164200000000001</v>
      </c>
      <c r="G8" s="29">
        <v>116.05</v>
      </c>
      <c r="H8" s="31">
        <v>141</v>
      </c>
      <c r="I8" s="29" t="s">
        <v>71881</v>
      </c>
      <c r="J8" s="31" t="s">
        <v>72197</v>
      </c>
      <c r="K8" s="31" t="s">
        <v>72197</v>
      </c>
      <c r="M8" s="48">
        <v>39759</v>
      </c>
      <c r="N8" s="27" t="s">
        <v>70926</v>
      </c>
      <c r="O8" s="54"/>
      <c r="P8" s="11"/>
      <c r="Q8" s="11"/>
      <c r="T8" s="6">
        <v>0.99533333333333329</v>
      </c>
      <c r="U8" s="6">
        <v>0</v>
      </c>
      <c r="V8" s="6">
        <v>4.0000000000000001E-3</v>
      </c>
      <c r="W8" s="6">
        <v>0</v>
      </c>
      <c r="X8" s="6">
        <v>0</v>
      </c>
      <c r="Y8" s="6">
        <v>0</v>
      </c>
      <c r="Z8" s="7">
        <v>0</v>
      </c>
      <c r="AA8" s="6">
        <v>0.99199999999999999</v>
      </c>
      <c r="AB8" s="6">
        <v>6.6666666666666664E-4</v>
      </c>
      <c r="AC8" s="6">
        <v>6.6666666666666671E-3</v>
      </c>
      <c r="AD8" s="6">
        <v>0</v>
      </c>
      <c r="AE8" s="6">
        <v>0</v>
      </c>
      <c r="AF8" s="6">
        <v>0</v>
      </c>
      <c r="AG8" s="7">
        <v>1E-3</v>
      </c>
      <c r="AH8" s="6">
        <v>0.99399999999999988</v>
      </c>
      <c r="AI8" s="6">
        <v>1E-3</v>
      </c>
      <c r="AJ8" s="6">
        <v>4.6666666666666671E-3</v>
      </c>
      <c r="AK8" s="6">
        <v>0</v>
      </c>
      <c r="AL8" s="6">
        <v>0</v>
      </c>
      <c r="AM8" s="6">
        <v>0</v>
      </c>
      <c r="AN8" s="7">
        <v>0</v>
      </c>
      <c r="AO8" s="6"/>
      <c r="AP8" s="6"/>
      <c r="AQ8" s="6"/>
      <c r="AR8" s="6"/>
      <c r="AS8" s="8"/>
      <c r="AT8" s="7"/>
      <c r="AU8" s="5"/>
      <c r="AV8" s="6"/>
      <c r="AW8" s="6"/>
      <c r="AX8" s="6"/>
      <c r="AY8" s="6"/>
      <c r="AZ8" s="6"/>
      <c r="BA8" s="7"/>
      <c r="BB8" s="6">
        <v>1</v>
      </c>
      <c r="BC8" s="6">
        <v>0</v>
      </c>
      <c r="BD8" s="6">
        <v>0</v>
      </c>
      <c r="BE8" s="6">
        <v>0</v>
      </c>
      <c r="BF8" s="6">
        <f>5.52925207952503*10^-316</f>
        <v>0</v>
      </c>
      <c r="BG8" s="6">
        <v>0</v>
      </c>
      <c r="BH8" s="7">
        <v>4.6041597032831696E-289</v>
      </c>
      <c r="BI8" s="6"/>
      <c r="BJ8" s="6"/>
      <c r="BK8" s="6"/>
      <c r="BL8" s="6"/>
      <c r="BM8" s="6"/>
      <c r="BN8" s="6"/>
      <c r="BO8" s="7"/>
      <c r="BP8" s="6"/>
      <c r="BQ8" s="6"/>
      <c r="BR8" s="6"/>
      <c r="BS8" s="6"/>
      <c r="BT8" s="6"/>
      <c r="BU8" s="6"/>
      <c r="BV8" s="7"/>
      <c r="BW8">
        <v>296</v>
      </c>
      <c r="BX8">
        <v>307</v>
      </c>
      <c r="BY8">
        <v>267</v>
      </c>
      <c r="BZ8">
        <v>284</v>
      </c>
      <c r="CA8">
        <v>248</v>
      </c>
      <c r="CB8">
        <v>193</v>
      </c>
      <c r="CC8">
        <v>213</v>
      </c>
      <c r="CD8">
        <v>224</v>
      </c>
      <c r="CE8">
        <v>226</v>
      </c>
      <c r="CF8" s="1">
        <v>259</v>
      </c>
      <c r="CH8" s="43">
        <v>5.0850297394655297E-2</v>
      </c>
      <c r="CI8" s="56">
        <v>4.3455384615384611</v>
      </c>
      <c r="CJ8" s="27" t="s">
        <v>72357</v>
      </c>
    </row>
    <row r="9" spans="1:88">
      <c r="A9" s="27">
        <v>6</v>
      </c>
      <c r="B9" t="s">
        <v>70924</v>
      </c>
      <c r="D9" t="s">
        <v>70931</v>
      </c>
      <c r="E9" t="s">
        <v>71792</v>
      </c>
      <c r="F9" s="29">
        <v>40.145000000000003</v>
      </c>
      <c r="G9" s="29">
        <v>115.9041</v>
      </c>
      <c r="H9" s="31">
        <v>721</v>
      </c>
      <c r="I9" s="29" t="s">
        <v>71881</v>
      </c>
      <c r="J9" s="31" t="s">
        <v>72197</v>
      </c>
      <c r="K9" s="31" t="s">
        <v>72197</v>
      </c>
      <c r="M9" s="48">
        <v>39759</v>
      </c>
      <c r="N9" s="27" t="s">
        <v>70926</v>
      </c>
      <c r="O9" s="54"/>
      <c r="P9" s="11"/>
      <c r="Q9" s="11"/>
      <c r="T9" s="6">
        <v>0.999</v>
      </c>
      <c r="U9" s="6">
        <v>0</v>
      </c>
      <c r="V9" s="6">
        <v>0</v>
      </c>
      <c r="W9" s="6">
        <v>0</v>
      </c>
      <c r="X9" s="6">
        <v>3.3333333333333332E-4</v>
      </c>
      <c r="Y9" s="6">
        <v>0</v>
      </c>
      <c r="Z9" s="7">
        <v>0</v>
      </c>
      <c r="AA9" s="6">
        <v>0.99766666666666659</v>
      </c>
      <c r="AB9" s="6">
        <v>0</v>
      </c>
      <c r="AC9" s="6">
        <v>0</v>
      </c>
      <c r="AD9" s="6">
        <v>0</v>
      </c>
      <c r="AE9" s="6">
        <v>1.6666666666666668E-3</v>
      </c>
      <c r="AF9" s="6">
        <v>3.3333333333333332E-4</v>
      </c>
      <c r="AG9" s="7">
        <v>0</v>
      </c>
      <c r="AH9" s="6">
        <v>0.99816666666666676</v>
      </c>
      <c r="AI9" s="6">
        <v>0</v>
      </c>
      <c r="AJ9" s="6">
        <v>0</v>
      </c>
      <c r="AK9" s="6">
        <v>0</v>
      </c>
      <c r="AL9" s="6">
        <v>1E-3</v>
      </c>
      <c r="AM9" s="6">
        <v>0</v>
      </c>
      <c r="AN9" s="7">
        <v>0</v>
      </c>
      <c r="AO9" s="6"/>
      <c r="AP9" s="6"/>
      <c r="AQ9" s="6"/>
      <c r="AR9" s="6"/>
      <c r="AS9" s="8"/>
      <c r="AT9" s="7"/>
      <c r="AU9" s="5"/>
      <c r="AV9" s="6"/>
      <c r="AW9" s="6"/>
      <c r="AX9" s="6"/>
      <c r="AY9" s="6"/>
      <c r="AZ9" s="6"/>
      <c r="BA9" s="7"/>
      <c r="BB9" s="6">
        <v>1</v>
      </c>
      <c r="BC9" s="6">
        <v>0</v>
      </c>
      <c r="BD9" s="6">
        <v>0</v>
      </c>
      <c r="BE9" s="6">
        <v>0</v>
      </c>
      <c r="BF9" s="6">
        <f>7.7271867009571*10^-321</f>
        <v>0</v>
      </c>
      <c r="BG9" s="6">
        <v>0</v>
      </c>
      <c r="BH9" s="7">
        <v>6.0451797402028901E-293</v>
      </c>
      <c r="BI9" s="6"/>
      <c r="BJ9" s="6"/>
      <c r="BK9" s="6"/>
      <c r="BL9" s="6"/>
      <c r="BM9" s="6"/>
      <c r="BN9" s="6"/>
      <c r="BO9" s="7"/>
      <c r="BP9" s="6"/>
      <c r="BQ9" s="6"/>
      <c r="BR9" s="6"/>
      <c r="BS9" s="6"/>
      <c r="BT9" s="6"/>
      <c r="BU9" s="6"/>
      <c r="BV9" s="7"/>
      <c r="BW9">
        <v>296</v>
      </c>
      <c r="BX9">
        <v>307</v>
      </c>
      <c r="BY9">
        <v>267</v>
      </c>
      <c r="BZ9">
        <v>284</v>
      </c>
      <c r="CA9">
        <v>248</v>
      </c>
      <c r="CB9">
        <v>193</v>
      </c>
      <c r="CC9">
        <v>213</v>
      </c>
      <c r="CD9">
        <v>224</v>
      </c>
      <c r="CE9">
        <v>226</v>
      </c>
      <c r="CF9" s="1">
        <v>259</v>
      </c>
      <c r="CH9" s="43">
        <v>5.10788941335132E-2</v>
      </c>
      <c r="CI9" s="56">
        <v>4.2635761589403973</v>
      </c>
      <c r="CJ9" s="27" t="s">
        <v>72357</v>
      </c>
    </row>
    <row r="10" spans="1:88">
      <c r="A10" s="27">
        <v>7</v>
      </c>
      <c r="B10" t="s">
        <v>70924</v>
      </c>
      <c r="D10" t="s">
        <v>70932</v>
      </c>
      <c r="E10" t="s">
        <v>71792</v>
      </c>
      <c r="F10" s="29">
        <v>22.514099999999999</v>
      </c>
      <c r="G10" s="29">
        <v>112.19629999999999</v>
      </c>
      <c r="H10" s="31">
        <v>421</v>
      </c>
      <c r="I10" s="29" t="s">
        <v>71881</v>
      </c>
      <c r="J10" s="31" t="s">
        <v>72259</v>
      </c>
      <c r="K10" s="31" t="s">
        <v>72266</v>
      </c>
      <c r="M10" s="48">
        <v>39799</v>
      </c>
      <c r="N10" s="27" t="s">
        <v>70926</v>
      </c>
      <c r="O10" s="54"/>
      <c r="P10" s="11"/>
      <c r="Q10" s="11"/>
      <c r="T10" s="6">
        <v>0.97883333333333333</v>
      </c>
      <c r="U10" s="6">
        <v>3.3333333333333332E-4</v>
      </c>
      <c r="V10" s="6">
        <v>1.3333333333333333E-3</v>
      </c>
      <c r="W10" s="6">
        <v>1E-3</v>
      </c>
      <c r="X10" s="6">
        <v>3.6666666666666666E-3</v>
      </c>
      <c r="Y10" s="6">
        <v>1.1666666666666668E-3</v>
      </c>
      <c r="Z10" s="7">
        <v>1.3666666666666667E-2</v>
      </c>
      <c r="AA10" s="6">
        <v>0.98099999999999998</v>
      </c>
      <c r="AB10" s="6">
        <v>0</v>
      </c>
      <c r="AC10" s="6">
        <v>1E-3</v>
      </c>
      <c r="AD10" s="6">
        <v>1.5000000000000002E-3</v>
      </c>
      <c r="AE10" s="6">
        <v>5.3333333333333332E-3</v>
      </c>
      <c r="AF10" s="6">
        <v>2.5000000000000001E-3</v>
      </c>
      <c r="AG10" s="7">
        <v>8.8333333333333337E-3</v>
      </c>
      <c r="AH10" s="6">
        <v>0.98466666666666669</v>
      </c>
      <c r="AI10" s="6">
        <v>0</v>
      </c>
      <c r="AJ10" s="6">
        <v>1.6666666666666666E-4</v>
      </c>
      <c r="AK10" s="6">
        <v>1E-3</v>
      </c>
      <c r="AL10" s="6">
        <v>5.9999999999999993E-3</v>
      </c>
      <c r="AM10" s="6">
        <v>2E-3</v>
      </c>
      <c r="AN10" s="7">
        <v>5.8333333333333327E-3</v>
      </c>
      <c r="AO10" s="6"/>
      <c r="AP10" s="6"/>
      <c r="AQ10" s="6"/>
      <c r="AR10" s="6"/>
      <c r="AS10" s="8"/>
      <c r="AT10" s="7"/>
      <c r="AU10" s="5"/>
      <c r="AV10" s="6"/>
      <c r="AW10" s="6"/>
      <c r="AX10" s="6"/>
      <c r="AY10" s="6"/>
      <c r="AZ10" s="6"/>
      <c r="BA10" s="7"/>
      <c r="BB10" s="6">
        <v>1</v>
      </c>
      <c r="BC10" s="6">
        <v>5.8884133024424801E-176</v>
      </c>
      <c r="BD10" s="6">
        <f>7.15676320955108*10^-318</f>
        <v>0</v>
      </c>
      <c r="BE10" s="6">
        <v>5.9982433226716501E-120</v>
      </c>
      <c r="BF10" s="6">
        <v>2.2564477625569901E-102</v>
      </c>
      <c r="BG10" s="6">
        <v>5.5324431622218002E-116</v>
      </c>
      <c r="BH10" s="7">
        <v>1.05018075755941E-73</v>
      </c>
      <c r="BI10" s="6"/>
      <c r="BJ10" s="6"/>
      <c r="BK10" s="6"/>
      <c r="BL10" s="6"/>
      <c r="BM10" s="6"/>
      <c r="BN10" s="6"/>
      <c r="BO10" s="7"/>
      <c r="BP10" s="6"/>
      <c r="BQ10" s="6"/>
      <c r="BR10" s="6"/>
      <c r="BS10" s="6"/>
      <c r="BT10" s="6"/>
      <c r="BU10" s="6"/>
      <c r="BV10" s="7"/>
      <c r="BW10">
        <v>295</v>
      </c>
      <c r="BX10">
        <v>306</v>
      </c>
      <c r="BY10">
        <v>266</v>
      </c>
      <c r="BZ10">
        <v>283</v>
      </c>
      <c r="CA10">
        <v>250</v>
      </c>
      <c r="CB10">
        <v>194</v>
      </c>
      <c r="CC10">
        <v>213</v>
      </c>
      <c r="CD10">
        <v>221</v>
      </c>
      <c r="CE10">
        <v>227</v>
      </c>
      <c r="CF10" s="1">
        <v>258</v>
      </c>
      <c r="CH10" s="43">
        <v>4.6215515208677199E-2</v>
      </c>
      <c r="CJ10" s="27" t="s">
        <v>72357</v>
      </c>
    </row>
    <row r="11" spans="1:88">
      <c r="A11" s="27">
        <v>8</v>
      </c>
      <c r="B11" t="s">
        <v>70924</v>
      </c>
      <c r="D11" t="s">
        <v>70933</v>
      </c>
      <c r="E11" t="s">
        <v>71792</v>
      </c>
      <c r="F11" s="29">
        <v>36.2119</v>
      </c>
      <c r="G11" s="29">
        <v>117.1133</v>
      </c>
      <c r="H11" s="31">
        <v>277</v>
      </c>
      <c r="I11" s="29" t="s">
        <v>71881</v>
      </c>
      <c r="J11" s="31" t="s">
        <v>72294</v>
      </c>
      <c r="K11" s="31" t="s">
        <v>72295</v>
      </c>
      <c r="M11" s="48">
        <v>39907</v>
      </c>
      <c r="N11" s="27" t="s">
        <v>70926</v>
      </c>
      <c r="O11" s="54"/>
      <c r="P11" s="11"/>
      <c r="Q11" s="11"/>
      <c r="T11" s="6">
        <v>0.999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7">
        <v>0</v>
      </c>
      <c r="AA11" s="6">
        <v>0.999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7">
        <v>0</v>
      </c>
      <c r="AH11" s="6">
        <v>0.999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7">
        <v>0</v>
      </c>
      <c r="AO11" s="6"/>
      <c r="AP11" s="6"/>
      <c r="AQ11" s="6"/>
      <c r="AR11" s="6"/>
      <c r="AS11" s="8"/>
      <c r="AT11" s="7"/>
      <c r="AU11" s="5"/>
      <c r="AV11" s="6"/>
      <c r="AW11" s="6"/>
      <c r="AX11" s="6"/>
      <c r="AY11" s="6"/>
      <c r="AZ11" s="6"/>
      <c r="BA11" s="7"/>
      <c r="BB11" s="6">
        <v>1</v>
      </c>
      <c r="BC11" s="6">
        <v>0</v>
      </c>
      <c r="BD11" s="6">
        <v>0</v>
      </c>
      <c r="BE11" s="6">
        <v>0</v>
      </c>
      <c r="BF11" s="6">
        <f>6.30971236303856*10^-320</f>
        <v>0</v>
      </c>
      <c r="BG11" s="6">
        <v>0</v>
      </c>
      <c r="BH11" s="7">
        <v>5.26460060952235E-291</v>
      </c>
      <c r="BI11" s="6"/>
      <c r="BJ11" s="6"/>
      <c r="BK11" s="6"/>
      <c r="BL11" s="6"/>
      <c r="BM11" s="6"/>
      <c r="BN11" s="6"/>
      <c r="BO11" s="7"/>
      <c r="BP11" s="6"/>
      <c r="BQ11" s="6"/>
      <c r="BR11" s="6"/>
      <c r="BS11" s="6"/>
      <c r="BT11" s="6"/>
      <c r="BU11" s="6"/>
      <c r="BV11" s="7"/>
      <c r="BW11">
        <v>296</v>
      </c>
      <c r="BX11">
        <v>307</v>
      </c>
      <c r="BY11">
        <v>267</v>
      </c>
      <c r="BZ11">
        <v>282</v>
      </c>
      <c r="CA11">
        <v>248</v>
      </c>
      <c r="CB11">
        <v>193</v>
      </c>
      <c r="CC11">
        <v>213</v>
      </c>
      <c r="CD11">
        <v>224</v>
      </c>
      <c r="CE11">
        <v>226</v>
      </c>
      <c r="CF11" s="1">
        <v>259</v>
      </c>
      <c r="CH11" s="43">
        <v>6.8019186915152893E-2</v>
      </c>
      <c r="CI11" s="56">
        <v>8.7248571428571431</v>
      </c>
      <c r="CJ11" s="27" t="s">
        <v>72378</v>
      </c>
    </row>
    <row r="12" spans="1:88">
      <c r="A12" s="27">
        <v>9</v>
      </c>
      <c r="B12" t="s">
        <v>70924</v>
      </c>
      <c r="D12" t="s">
        <v>70934</v>
      </c>
      <c r="E12" t="s">
        <v>71792</v>
      </c>
      <c r="F12" s="29">
        <v>36.173400000000001</v>
      </c>
      <c r="G12" s="29">
        <v>120.4978</v>
      </c>
      <c r="H12" s="31">
        <v>74</v>
      </c>
      <c r="I12" s="29" t="s">
        <v>71881</v>
      </c>
      <c r="J12" s="31" t="s">
        <v>72294</v>
      </c>
      <c r="K12" s="31" t="s">
        <v>72296</v>
      </c>
      <c r="M12" s="48">
        <v>39908</v>
      </c>
      <c r="N12" s="27" t="s">
        <v>70926</v>
      </c>
      <c r="O12" s="54"/>
      <c r="P12" s="11"/>
      <c r="Q12" s="11"/>
      <c r="T12" s="6">
        <v>0.98699999999999999</v>
      </c>
      <c r="U12" s="6">
        <v>8.3333333333333339E-4</v>
      </c>
      <c r="V12" s="6">
        <v>3.8333333333333331E-3</v>
      </c>
      <c r="W12" s="6">
        <v>3.666666666666667E-3</v>
      </c>
      <c r="X12" s="6">
        <v>4.0000000000000001E-3</v>
      </c>
      <c r="Y12" s="6">
        <v>0</v>
      </c>
      <c r="Z12" s="7">
        <v>0</v>
      </c>
      <c r="AA12" s="6">
        <v>0.98383333333333345</v>
      </c>
      <c r="AB12" s="6">
        <v>1.8333333333333335E-3</v>
      </c>
      <c r="AC12" s="6">
        <v>4.333333333333334E-3</v>
      </c>
      <c r="AD12" s="6">
        <v>3.6666666666666666E-3</v>
      </c>
      <c r="AE12" s="6">
        <v>5.0000000000000001E-3</v>
      </c>
      <c r="AF12" s="6">
        <v>1E-3</v>
      </c>
      <c r="AG12" s="7">
        <v>5.0000000000000001E-4</v>
      </c>
      <c r="AH12" s="6">
        <v>0.98616666666666664</v>
      </c>
      <c r="AI12" s="6">
        <v>1.8333333333333335E-3</v>
      </c>
      <c r="AJ12" s="6">
        <v>3.8333333333333331E-3</v>
      </c>
      <c r="AK12" s="6">
        <v>1.8333333333333335E-3</v>
      </c>
      <c r="AL12" s="6">
        <v>5.4999999999999988E-3</v>
      </c>
      <c r="AM12" s="6">
        <v>0</v>
      </c>
      <c r="AN12" s="7">
        <v>8.3333333333333339E-4</v>
      </c>
      <c r="AO12" s="6"/>
      <c r="AP12" s="6"/>
      <c r="AQ12" s="6"/>
      <c r="AR12" s="6"/>
      <c r="AS12" s="8"/>
      <c r="AT12" s="7"/>
      <c r="AU12" s="5"/>
      <c r="AV12" s="6"/>
      <c r="AW12" s="6"/>
      <c r="AX12" s="6"/>
      <c r="AY12" s="6"/>
      <c r="AZ12" s="6"/>
      <c r="BA12" s="7"/>
      <c r="BB12" s="6">
        <v>1</v>
      </c>
      <c r="BC12" s="6">
        <v>0</v>
      </c>
      <c r="BD12" s="6">
        <v>0</v>
      </c>
      <c r="BE12" s="6">
        <v>0</v>
      </c>
      <c r="BF12" s="6">
        <f>7.26276499386632*10^-322</f>
        <v>0</v>
      </c>
      <c r="BG12" s="6">
        <v>0</v>
      </c>
      <c r="BH12" s="7">
        <v>1.1466592007115E-292</v>
      </c>
      <c r="BI12" s="6"/>
      <c r="BJ12" s="6"/>
      <c r="BK12" s="6"/>
      <c r="BL12" s="6"/>
      <c r="BM12" s="6"/>
      <c r="BN12" s="6"/>
      <c r="BO12" s="7"/>
      <c r="BP12" s="6"/>
      <c r="BQ12" s="6"/>
      <c r="BR12" s="6"/>
      <c r="BS12" s="6"/>
      <c r="BT12" s="6"/>
      <c r="BU12" s="6"/>
      <c r="BV12" s="7"/>
      <c r="BW12">
        <v>296</v>
      </c>
      <c r="BX12">
        <v>307</v>
      </c>
      <c r="BY12">
        <v>267</v>
      </c>
      <c r="BZ12">
        <v>282</v>
      </c>
      <c r="CA12">
        <v>248</v>
      </c>
      <c r="CB12">
        <v>193</v>
      </c>
      <c r="CC12">
        <v>213</v>
      </c>
      <c r="CD12">
        <v>224</v>
      </c>
      <c r="CE12">
        <v>226</v>
      </c>
      <c r="CF12" s="1">
        <v>259</v>
      </c>
      <c r="CH12" s="43">
        <v>7.5394999233011198E-2</v>
      </c>
      <c r="CI12" s="56">
        <v>8.4354385964912275</v>
      </c>
      <c r="CJ12" s="27" t="s">
        <v>72378</v>
      </c>
    </row>
    <row r="13" spans="1:88">
      <c r="A13" s="27">
        <v>10</v>
      </c>
      <c r="B13" t="s">
        <v>70924</v>
      </c>
      <c r="D13" t="s">
        <v>70935</v>
      </c>
      <c r="E13" t="s">
        <v>71792</v>
      </c>
      <c r="F13" s="29">
        <v>41.328000000000003</v>
      </c>
      <c r="G13" s="29">
        <v>123.6909</v>
      </c>
      <c r="H13" s="31">
        <v>160</v>
      </c>
      <c r="I13" s="29" t="s">
        <v>71881</v>
      </c>
      <c r="J13" s="31" t="s">
        <v>72291</v>
      </c>
      <c r="K13" s="31" t="s">
        <v>72292</v>
      </c>
      <c r="M13" s="48">
        <v>40079</v>
      </c>
      <c r="N13" s="27" t="s">
        <v>70926</v>
      </c>
      <c r="O13" s="54"/>
      <c r="P13" s="11"/>
      <c r="Q13" s="11"/>
      <c r="T13" s="6">
        <v>0.98549999999999993</v>
      </c>
      <c r="U13" s="6">
        <v>1E-3</v>
      </c>
      <c r="V13" s="6">
        <v>0</v>
      </c>
      <c r="W13" s="6">
        <v>1.1333333333333332E-2</v>
      </c>
      <c r="X13" s="6">
        <v>0</v>
      </c>
      <c r="Y13" s="6">
        <v>1E-3</v>
      </c>
      <c r="Z13" s="7">
        <v>8.3333333333333339E-4</v>
      </c>
      <c r="AA13" s="6">
        <v>0.98183333333333334</v>
      </c>
      <c r="AB13" s="6">
        <v>0</v>
      </c>
      <c r="AC13" s="6">
        <v>0</v>
      </c>
      <c r="AD13" s="6">
        <v>1.35E-2</v>
      </c>
      <c r="AE13" s="6">
        <v>3.3333333333333332E-4</v>
      </c>
      <c r="AF13" s="6">
        <v>1.6666666666666668E-3</v>
      </c>
      <c r="AG13" s="7">
        <v>2E-3</v>
      </c>
      <c r="AH13" s="6">
        <v>0.98399999999999999</v>
      </c>
      <c r="AI13" s="6">
        <v>0</v>
      </c>
      <c r="AJ13" s="6">
        <v>0</v>
      </c>
      <c r="AK13" s="6">
        <v>1.1166666666666665E-2</v>
      </c>
      <c r="AL13" s="6">
        <v>0</v>
      </c>
      <c r="AM13" s="6">
        <v>2.6666666666666666E-3</v>
      </c>
      <c r="AN13" s="7">
        <v>1.3333333333333333E-3</v>
      </c>
      <c r="AO13" s="6"/>
      <c r="AP13" s="6"/>
      <c r="AQ13" s="6"/>
      <c r="AR13" s="6"/>
      <c r="AS13" s="8"/>
      <c r="AT13" s="7"/>
      <c r="AU13" s="5"/>
      <c r="AV13" s="6"/>
      <c r="AW13" s="6"/>
      <c r="AX13" s="6"/>
      <c r="AY13" s="6"/>
      <c r="AZ13" s="6"/>
      <c r="BA13" s="7"/>
      <c r="BB13" s="6">
        <v>1</v>
      </c>
      <c r="BC13" s="6">
        <v>0</v>
      </c>
      <c r="BD13" s="6">
        <v>0</v>
      </c>
      <c r="BE13" s="6">
        <v>7.31458369997511E-285</v>
      </c>
      <c r="BF13" s="6">
        <v>5.0033340860385904E-264</v>
      </c>
      <c r="BG13" s="6">
        <v>1.0951034463696501E-283</v>
      </c>
      <c r="BH13" s="7">
        <v>5.42002288287648E-235</v>
      </c>
      <c r="BI13" s="6"/>
      <c r="BJ13" s="6"/>
      <c r="BK13" s="6"/>
      <c r="BL13" s="6"/>
      <c r="BM13" s="6"/>
      <c r="BN13" s="6"/>
      <c r="BO13" s="7"/>
      <c r="BP13" s="6"/>
      <c r="BQ13" s="6"/>
      <c r="BR13" s="6"/>
      <c r="BS13" s="6"/>
      <c r="BT13" s="6"/>
      <c r="BU13" s="6"/>
      <c r="BV13" s="7"/>
      <c r="BW13">
        <v>296</v>
      </c>
      <c r="BX13">
        <v>307</v>
      </c>
      <c r="BY13">
        <v>267</v>
      </c>
      <c r="BZ13">
        <v>284</v>
      </c>
      <c r="CA13">
        <v>248</v>
      </c>
      <c r="CB13">
        <v>193</v>
      </c>
      <c r="CC13">
        <v>214</v>
      </c>
      <c r="CD13">
        <v>223</v>
      </c>
      <c r="CE13">
        <v>226</v>
      </c>
      <c r="CF13" s="1">
        <v>259</v>
      </c>
      <c r="CH13" s="43">
        <v>5.1061184619483203E-2</v>
      </c>
      <c r="CI13" s="56">
        <v>4.2287272727272729</v>
      </c>
      <c r="CJ13" s="27" t="s">
        <v>72357</v>
      </c>
    </row>
    <row r="14" spans="1:88">
      <c r="A14" s="27">
        <v>11</v>
      </c>
      <c r="B14" t="s">
        <v>70936</v>
      </c>
      <c r="D14" t="s">
        <v>70937</v>
      </c>
      <c r="E14" t="s">
        <v>71792</v>
      </c>
      <c r="F14" s="29">
        <v>28.728300000000001</v>
      </c>
      <c r="G14" s="29">
        <v>116.904</v>
      </c>
      <c r="H14" s="31">
        <v>30</v>
      </c>
      <c r="I14" s="29" t="s">
        <v>71881</v>
      </c>
      <c r="J14" s="31" t="s">
        <v>72231</v>
      </c>
      <c r="K14" s="31" t="s">
        <v>72233</v>
      </c>
      <c r="M14" s="48">
        <v>39787</v>
      </c>
      <c r="N14" s="27" t="s">
        <v>71613</v>
      </c>
      <c r="O14" s="54"/>
      <c r="P14" s="11"/>
      <c r="Q14" s="11"/>
      <c r="T14" s="6">
        <v>0.64983333333333337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7">
        <v>0.34933333333333333</v>
      </c>
      <c r="AA14" s="6">
        <v>0.59433333333333327</v>
      </c>
      <c r="AB14" s="6">
        <v>0</v>
      </c>
      <c r="AC14" s="6">
        <v>0</v>
      </c>
      <c r="AD14" s="6">
        <v>0</v>
      </c>
      <c r="AE14" s="6">
        <v>6.6666666666666664E-4</v>
      </c>
      <c r="AF14" s="6">
        <v>1.6666666666666666E-4</v>
      </c>
      <c r="AG14" s="7">
        <v>0.40416666666666662</v>
      </c>
      <c r="AH14" s="6">
        <v>0.57683333333333331</v>
      </c>
      <c r="AI14" s="6">
        <v>0</v>
      </c>
      <c r="AJ14" s="6">
        <v>0</v>
      </c>
      <c r="AK14" s="6">
        <v>0</v>
      </c>
      <c r="AL14" s="6">
        <v>1E-3</v>
      </c>
      <c r="AM14" s="6">
        <v>0</v>
      </c>
      <c r="AN14" s="7">
        <v>0.42199999999999999</v>
      </c>
      <c r="AO14" s="6"/>
      <c r="AP14" s="6"/>
      <c r="AQ14" s="6"/>
      <c r="AR14" s="6"/>
      <c r="AS14" s="8"/>
      <c r="AT14" s="7"/>
      <c r="AU14" s="5"/>
      <c r="AV14" s="6"/>
      <c r="AW14" s="6"/>
      <c r="AX14" s="6"/>
      <c r="AY14" s="6"/>
      <c r="AZ14" s="6"/>
      <c r="BA14" s="7"/>
      <c r="BB14" s="6">
        <v>7.9735193027822999E-236</v>
      </c>
      <c r="BC14" s="6">
        <v>2.51480072109765E-90</v>
      </c>
      <c r="BD14" s="6">
        <v>5.5273216024845104E-245</v>
      </c>
      <c r="BE14" s="6">
        <v>5.98844565845148E-35</v>
      </c>
      <c r="BF14" s="6">
        <v>5.8990785544081701E-30</v>
      </c>
      <c r="BG14" s="6">
        <v>3.3757552292530802E-42</v>
      </c>
      <c r="BH14" s="7">
        <v>1</v>
      </c>
      <c r="BI14" s="6"/>
      <c r="BJ14" s="6"/>
      <c r="BK14" s="6"/>
      <c r="BL14" s="6"/>
      <c r="BM14" s="6"/>
      <c r="BN14" s="6"/>
      <c r="BO14" s="7"/>
      <c r="BP14" s="6"/>
      <c r="BQ14" s="6"/>
      <c r="BR14" s="6"/>
      <c r="BS14" s="6"/>
      <c r="BT14" s="6"/>
      <c r="BU14" s="6"/>
      <c r="BV14" s="7"/>
      <c r="BW14">
        <v>296</v>
      </c>
      <c r="BX14">
        <v>307</v>
      </c>
      <c r="BY14">
        <v>268</v>
      </c>
      <c r="BZ14">
        <v>284</v>
      </c>
      <c r="CA14">
        <v>248</v>
      </c>
      <c r="CB14">
        <v>193</v>
      </c>
      <c r="CC14">
        <v>213</v>
      </c>
      <c r="CD14">
        <v>224</v>
      </c>
      <c r="CE14">
        <v>226</v>
      </c>
      <c r="CF14" s="1">
        <v>259</v>
      </c>
      <c r="CH14" s="43">
        <v>6.3993453355155494E-2</v>
      </c>
      <c r="CI14" s="56">
        <v>5.4334572490706314</v>
      </c>
      <c r="CJ14" s="27" t="s">
        <v>72357</v>
      </c>
    </row>
    <row r="15" spans="1:88">
      <c r="A15" s="27">
        <v>12</v>
      </c>
      <c r="B15" t="s">
        <v>70936</v>
      </c>
      <c r="D15" t="s">
        <v>70938</v>
      </c>
      <c r="E15" t="s">
        <v>71792</v>
      </c>
      <c r="F15" s="29">
        <v>29.101199999999999</v>
      </c>
      <c r="G15" s="29">
        <v>117.0805</v>
      </c>
      <c r="H15" s="31">
        <v>86</v>
      </c>
      <c r="I15" s="29" t="s">
        <v>71881</v>
      </c>
      <c r="J15" s="31" t="s">
        <v>72231</v>
      </c>
      <c r="K15" s="31" t="s">
        <v>72234</v>
      </c>
      <c r="M15" s="48">
        <v>39788</v>
      </c>
      <c r="N15" s="27" t="s">
        <v>71613</v>
      </c>
      <c r="O15" s="54"/>
      <c r="P15" s="11"/>
      <c r="Q15" s="11"/>
      <c r="T15" s="6">
        <v>0.6206666666666667</v>
      </c>
      <c r="U15" s="6">
        <v>0</v>
      </c>
      <c r="V15" s="6">
        <v>0</v>
      </c>
      <c r="W15" s="6">
        <v>0</v>
      </c>
      <c r="X15" s="6">
        <v>3.4999999999999996E-3</v>
      </c>
      <c r="Y15" s="6">
        <v>0</v>
      </c>
      <c r="Z15" s="7">
        <v>0.3753333333333333</v>
      </c>
      <c r="AA15" s="6">
        <v>0.56133333333333335</v>
      </c>
      <c r="AB15" s="6">
        <v>0</v>
      </c>
      <c r="AC15" s="6">
        <v>0</v>
      </c>
      <c r="AD15" s="6">
        <v>0</v>
      </c>
      <c r="AE15" s="6">
        <v>1.1500000000000002E-2</v>
      </c>
      <c r="AF15" s="6">
        <v>2.1666666666666666E-3</v>
      </c>
      <c r="AG15" s="7">
        <v>0.42450000000000004</v>
      </c>
      <c r="AH15" s="6">
        <v>0.54283333333333339</v>
      </c>
      <c r="AI15" s="6">
        <v>0</v>
      </c>
      <c r="AJ15" s="6">
        <v>0</v>
      </c>
      <c r="AK15" s="6">
        <v>0</v>
      </c>
      <c r="AL15" s="6">
        <v>1.7333333333333336E-2</v>
      </c>
      <c r="AM15" s="6">
        <v>0</v>
      </c>
      <c r="AN15" s="7">
        <v>0.4393333333333333</v>
      </c>
      <c r="AO15" s="6"/>
      <c r="AP15" s="6"/>
      <c r="AQ15" s="6"/>
      <c r="AR15" s="6"/>
      <c r="AS15" s="8"/>
      <c r="AT15" s="7"/>
      <c r="AU15" s="5"/>
      <c r="AV15" s="6"/>
      <c r="AW15" s="6"/>
      <c r="AX15" s="6"/>
      <c r="AY15" s="6"/>
      <c r="AZ15" s="6"/>
      <c r="BA15" s="7"/>
      <c r="BB15" s="6">
        <v>1.44914854191447E-208</v>
      </c>
      <c r="BC15" s="6">
        <v>1.16799083450007E-106</v>
      </c>
      <c r="BD15" s="6">
        <v>9.1010384717750496E-271</v>
      </c>
      <c r="BE15" s="6">
        <v>1.5735947303375198E-39</v>
      </c>
      <c r="BF15" s="6">
        <v>2.0574280819072798E-31</v>
      </c>
      <c r="BG15" s="6">
        <v>1.0122415080978799E-42</v>
      </c>
      <c r="BH15" s="7">
        <v>1</v>
      </c>
      <c r="BI15" s="6"/>
      <c r="BJ15" s="6"/>
      <c r="BK15" s="6"/>
      <c r="BL15" s="6"/>
      <c r="BM15" s="6"/>
      <c r="BN15" s="6"/>
      <c r="BO15" s="7"/>
      <c r="BP15" s="6"/>
      <c r="BQ15" s="6"/>
      <c r="BR15" s="6"/>
      <c r="BS15" s="6"/>
      <c r="BT15" s="6"/>
      <c r="BU15" s="6"/>
      <c r="BV15" s="7"/>
      <c r="BW15">
        <v>296</v>
      </c>
      <c r="BX15">
        <v>307</v>
      </c>
      <c r="BY15">
        <v>268</v>
      </c>
      <c r="BZ15">
        <v>284</v>
      </c>
      <c r="CA15">
        <v>248</v>
      </c>
      <c r="CB15">
        <v>193</v>
      </c>
      <c r="CC15">
        <v>213</v>
      </c>
      <c r="CD15">
        <v>224</v>
      </c>
      <c r="CE15">
        <v>226</v>
      </c>
      <c r="CF15" s="1">
        <v>259</v>
      </c>
      <c r="CH15" s="43">
        <v>7.4443336656696599E-2</v>
      </c>
      <c r="CI15" s="56">
        <v>4.7359398496240601</v>
      </c>
      <c r="CJ15" s="27" t="s">
        <v>72357</v>
      </c>
    </row>
    <row r="16" spans="1:88">
      <c r="A16" s="27">
        <v>13</v>
      </c>
      <c r="B16" t="s">
        <v>70936</v>
      </c>
      <c r="D16" t="s">
        <v>70939</v>
      </c>
      <c r="E16" t="s">
        <v>71792</v>
      </c>
      <c r="F16" s="29">
        <v>29.897600000000001</v>
      </c>
      <c r="G16" s="29">
        <v>114.2916</v>
      </c>
      <c r="H16" s="31">
        <v>41</v>
      </c>
      <c r="I16" s="29" t="s">
        <v>71881</v>
      </c>
      <c r="J16" s="31" t="s">
        <v>72176</v>
      </c>
      <c r="K16" s="31" t="s">
        <v>72289</v>
      </c>
      <c r="M16" s="48">
        <v>39812</v>
      </c>
      <c r="N16" s="27" t="s">
        <v>71613</v>
      </c>
      <c r="O16" s="54"/>
      <c r="P16" s="11"/>
      <c r="Q16" s="11"/>
      <c r="T16" s="6">
        <v>0.59966666666666668</v>
      </c>
      <c r="U16" s="6">
        <v>0</v>
      </c>
      <c r="V16" s="6">
        <v>0</v>
      </c>
      <c r="W16" s="6">
        <v>0</v>
      </c>
      <c r="X16" s="6">
        <v>1.3333333333333333E-3</v>
      </c>
      <c r="Y16" s="6">
        <v>0</v>
      </c>
      <c r="Z16" s="7">
        <v>0.39816666666666672</v>
      </c>
      <c r="AA16" s="6">
        <v>0.54400000000000004</v>
      </c>
      <c r="AB16" s="6">
        <v>0</v>
      </c>
      <c r="AC16" s="6">
        <v>0</v>
      </c>
      <c r="AD16" s="6">
        <v>0</v>
      </c>
      <c r="AE16" s="6">
        <v>8.666666666666668E-3</v>
      </c>
      <c r="AF16" s="6">
        <v>1.8333333333333333E-3</v>
      </c>
      <c r="AG16" s="7">
        <v>0.44483333333333336</v>
      </c>
      <c r="AH16" s="6">
        <v>0.52533333333333332</v>
      </c>
      <c r="AI16" s="6">
        <v>0</v>
      </c>
      <c r="AJ16" s="6">
        <v>0</v>
      </c>
      <c r="AK16" s="6">
        <v>0</v>
      </c>
      <c r="AL16" s="6">
        <v>1.7333333333333336E-2</v>
      </c>
      <c r="AM16" s="6">
        <v>0</v>
      </c>
      <c r="AN16" s="7">
        <v>0.45666666666666672</v>
      </c>
      <c r="AO16" s="6"/>
      <c r="AP16" s="6"/>
      <c r="AQ16" s="6"/>
      <c r="AR16" s="6"/>
      <c r="AS16" s="8"/>
      <c r="AT16" s="7"/>
      <c r="AU16" s="5"/>
      <c r="AV16" s="6"/>
      <c r="AW16" s="6"/>
      <c r="AX16" s="6"/>
      <c r="AY16" s="6"/>
      <c r="AZ16" s="6"/>
      <c r="BA16" s="7"/>
      <c r="BB16" s="6">
        <v>5.9034158947890399E-198</v>
      </c>
      <c r="BC16" s="6">
        <v>1.4048855489139299E-111</v>
      </c>
      <c r="BD16" s="6">
        <v>1.30894386360536E-279</v>
      </c>
      <c r="BE16" s="6">
        <v>2.9437536163980502E-40</v>
      </c>
      <c r="BF16" s="6">
        <v>1.04926884825916E-33</v>
      </c>
      <c r="BG16" s="6">
        <v>9.4649696758993601E-50</v>
      </c>
      <c r="BH16" s="7">
        <v>1</v>
      </c>
      <c r="BI16" s="6"/>
      <c r="BJ16" s="6"/>
      <c r="BK16" s="6"/>
      <c r="BL16" s="6"/>
      <c r="BM16" s="6"/>
      <c r="BN16" s="6"/>
      <c r="BO16" s="7"/>
      <c r="BP16" s="6"/>
      <c r="BQ16" s="6"/>
      <c r="BR16" s="6"/>
      <c r="BS16" s="6"/>
      <c r="BT16" s="6"/>
      <c r="BU16" s="6"/>
      <c r="BV16" s="7"/>
      <c r="BW16">
        <v>296</v>
      </c>
      <c r="BX16">
        <v>307</v>
      </c>
      <c r="BY16">
        <v>268</v>
      </c>
      <c r="BZ16">
        <v>284</v>
      </c>
      <c r="CA16">
        <v>248</v>
      </c>
      <c r="CB16">
        <v>193</v>
      </c>
      <c r="CC16">
        <v>213</v>
      </c>
      <c r="CD16">
        <v>224</v>
      </c>
      <c r="CE16">
        <v>226</v>
      </c>
      <c r="CF16" s="1">
        <v>259</v>
      </c>
      <c r="CH16" s="43">
        <v>7.8848920863309399E-2</v>
      </c>
      <c r="CI16" s="56">
        <v>4.734</v>
      </c>
      <c r="CJ16" s="27" t="s">
        <v>72357</v>
      </c>
    </row>
    <row r="17" spans="1:88">
      <c r="A17" s="27">
        <v>14</v>
      </c>
      <c r="B17" t="s">
        <v>70936</v>
      </c>
      <c r="D17" t="s">
        <v>70940</v>
      </c>
      <c r="E17" t="s">
        <v>71792</v>
      </c>
      <c r="F17" s="29">
        <v>37.172499999999999</v>
      </c>
      <c r="G17" s="29">
        <v>121.7353</v>
      </c>
      <c r="H17" s="31">
        <v>104</v>
      </c>
      <c r="I17" s="29" t="s">
        <v>71881</v>
      </c>
      <c r="J17" s="31" t="s">
        <v>72294</v>
      </c>
      <c r="K17" s="31" t="s">
        <v>72297</v>
      </c>
      <c r="M17" s="48">
        <v>39933</v>
      </c>
      <c r="N17" s="27" t="s">
        <v>71613</v>
      </c>
      <c r="O17" s="54"/>
      <c r="P17" s="11"/>
      <c r="Q17" s="11"/>
      <c r="T17" s="6">
        <v>0.53066666666666673</v>
      </c>
      <c r="U17" s="6">
        <v>0</v>
      </c>
      <c r="V17" s="6">
        <v>0</v>
      </c>
      <c r="W17" s="6">
        <v>0.46383333333333332</v>
      </c>
      <c r="X17" s="6">
        <v>0</v>
      </c>
      <c r="Y17" s="6">
        <v>4.6666666666666671E-3</v>
      </c>
      <c r="Z17" s="7">
        <v>0</v>
      </c>
      <c r="AA17" s="6">
        <v>0.49800000000000005</v>
      </c>
      <c r="AB17" s="6">
        <v>0</v>
      </c>
      <c r="AC17" s="6">
        <v>0</v>
      </c>
      <c r="AD17" s="6">
        <v>0.47533333333333322</v>
      </c>
      <c r="AE17" s="6">
        <v>3.8333333333333331E-3</v>
      </c>
      <c r="AF17" s="6">
        <v>2.2166666666666668E-2</v>
      </c>
      <c r="AG17" s="7">
        <v>0</v>
      </c>
      <c r="AH17" s="6">
        <v>0.48799999999999999</v>
      </c>
      <c r="AI17" s="6">
        <v>0</v>
      </c>
      <c r="AJ17" s="6">
        <v>0</v>
      </c>
      <c r="AK17" s="6">
        <v>0.48116666666666669</v>
      </c>
      <c r="AL17" s="6">
        <v>0</v>
      </c>
      <c r="AM17" s="6">
        <v>3.0499999999999999E-2</v>
      </c>
      <c r="AN17" s="7">
        <v>0</v>
      </c>
      <c r="AO17" s="6"/>
      <c r="AP17" s="6"/>
      <c r="AQ17" s="6"/>
      <c r="AR17" s="6"/>
      <c r="AS17" s="8"/>
      <c r="AT17" s="7"/>
      <c r="AU17" s="5"/>
      <c r="AV17" s="6"/>
      <c r="AW17" s="6"/>
      <c r="AX17" s="6"/>
      <c r="AY17" s="6"/>
      <c r="AZ17" s="6"/>
      <c r="BA17" s="7"/>
      <c r="BB17" s="6">
        <v>3.18692474120365E-247</v>
      </c>
      <c r="BC17" s="6">
        <v>2.44064708892437E-99</v>
      </c>
      <c r="BD17" s="6">
        <v>6.20387908784893E-262</v>
      </c>
      <c r="BE17" s="6">
        <v>7.8781451678500003E-29</v>
      </c>
      <c r="BF17" s="6">
        <v>1.11627968972949E-31</v>
      </c>
      <c r="BG17" s="6">
        <v>1.9542372286229398E-52</v>
      </c>
      <c r="BH17" s="7">
        <v>1</v>
      </c>
      <c r="BI17" s="6"/>
      <c r="BJ17" s="6"/>
      <c r="BK17" s="6"/>
      <c r="BL17" s="6"/>
      <c r="BM17" s="6"/>
      <c r="BN17" s="6"/>
      <c r="BO17" s="7"/>
      <c r="BP17" s="6"/>
      <c r="BQ17" s="6"/>
      <c r="BR17" s="6"/>
      <c r="BS17" s="6"/>
      <c r="BT17" s="6"/>
      <c r="BU17" s="6"/>
      <c r="BV17" s="7"/>
      <c r="BW17">
        <v>295</v>
      </c>
      <c r="BX17">
        <v>306</v>
      </c>
      <c r="BY17">
        <v>266</v>
      </c>
      <c r="BZ17">
        <v>283</v>
      </c>
      <c r="CA17">
        <v>250</v>
      </c>
      <c r="CB17">
        <v>194</v>
      </c>
      <c r="CC17">
        <v>213</v>
      </c>
      <c r="CD17">
        <v>221</v>
      </c>
      <c r="CE17">
        <v>227</v>
      </c>
      <c r="CF17" s="1">
        <v>258</v>
      </c>
      <c r="CG17" s="45">
        <v>32</v>
      </c>
      <c r="CH17" s="43">
        <v>7.61670761670762E-2</v>
      </c>
      <c r="CI17" s="56">
        <v>4.7727272727272725</v>
      </c>
      <c r="CJ17" s="27" t="s">
        <v>72357</v>
      </c>
    </row>
    <row r="18" spans="1:88">
      <c r="A18" s="27">
        <v>15</v>
      </c>
      <c r="B18" t="s">
        <v>70936</v>
      </c>
      <c r="D18" t="s">
        <v>70941</v>
      </c>
      <c r="E18" t="s">
        <v>71792</v>
      </c>
      <c r="F18" s="29">
        <v>30.888300000000001</v>
      </c>
      <c r="G18" s="29">
        <v>104.48869999999999</v>
      </c>
      <c r="H18" s="31">
        <v>576</v>
      </c>
      <c r="I18" s="29" t="s">
        <v>71881</v>
      </c>
      <c r="J18" s="31" t="s">
        <v>72192</v>
      </c>
      <c r="K18" s="31" t="s">
        <v>72196</v>
      </c>
      <c r="M18" s="48">
        <v>39934</v>
      </c>
      <c r="N18" s="27" t="s">
        <v>71613</v>
      </c>
      <c r="O18" s="54"/>
      <c r="P18" s="11"/>
      <c r="Q18" s="11"/>
      <c r="T18" s="6">
        <v>0.51433333333333331</v>
      </c>
      <c r="U18" s="6">
        <v>0</v>
      </c>
      <c r="V18" s="6">
        <v>0</v>
      </c>
      <c r="W18" s="6">
        <v>0.46350000000000002</v>
      </c>
      <c r="X18" s="6">
        <v>4.0000000000000001E-3</v>
      </c>
      <c r="Y18" s="6">
        <v>1.7666666666666667E-2</v>
      </c>
      <c r="Z18" s="7">
        <v>0</v>
      </c>
      <c r="AA18" s="6">
        <v>0.47766666666666663</v>
      </c>
      <c r="AB18" s="6">
        <v>0</v>
      </c>
      <c r="AC18" s="6">
        <v>0</v>
      </c>
      <c r="AD18" s="6">
        <v>0.45133333333333331</v>
      </c>
      <c r="AE18" s="6">
        <v>1.4E-2</v>
      </c>
      <c r="AF18" s="6">
        <v>5.6000000000000001E-2</v>
      </c>
      <c r="AG18" s="7">
        <v>0</v>
      </c>
      <c r="AH18" s="6">
        <v>0.46716666666666673</v>
      </c>
      <c r="AI18" s="6">
        <v>0</v>
      </c>
      <c r="AJ18" s="6">
        <v>0</v>
      </c>
      <c r="AK18" s="6">
        <v>0.45250000000000007</v>
      </c>
      <c r="AL18" s="6">
        <v>4.6666666666666671E-3</v>
      </c>
      <c r="AM18" s="6">
        <v>7.4666666666666673E-2</v>
      </c>
      <c r="AN18" s="7">
        <v>1.6666666666666666E-4</v>
      </c>
      <c r="AO18" s="6"/>
      <c r="AP18" s="6"/>
      <c r="AQ18" s="6"/>
      <c r="AR18" s="6"/>
      <c r="AS18" s="8"/>
      <c r="AT18" s="7"/>
      <c r="AU18" s="5"/>
      <c r="AV18" s="6"/>
      <c r="AW18" s="6"/>
      <c r="AX18" s="6"/>
      <c r="AY18" s="6"/>
      <c r="AZ18" s="6"/>
      <c r="BA18" s="7"/>
      <c r="BB18" s="6">
        <v>2.1760402646278198E-239</v>
      </c>
      <c r="BC18" s="6">
        <v>1.26313511342302E-104</v>
      </c>
      <c r="BD18" s="6">
        <v>6.9636908965263207E-266</v>
      </c>
      <c r="BE18" s="6">
        <v>1.63692054969242E-33</v>
      </c>
      <c r="BF18" s="6">
        <v>9.5190126541563504E-33</v>
      </c>
      <c r="BG18" s="6">
        <v>1.4531257316517901E-46</v>
      </c>
      <c r="BH18" s="7">
        <v>1</v>
      </c>
      <c r="BI18" s="6"/>
      <c r="BJ18" s="6"/>
      <c r="BK18" s="6"/>
      <c r="BL18" s="6"/>
      <c r="BM18" s="6"/>
      <c r="BN18" s="6"/>
      <c r="BO18" s="7"/>
      <c r="BP18" s="6"/>
      <c r="BQ18" s="6"/>
      <c r="BR18" s="6"/>
      <c r="BS18" s="6"/>
      <c r="BT18" s="6"/>
      <c r="BU18" s="6"/>
      <c r="BV18" s="7"/>
      <c r="BW18">
        <v>295</v>
      </c>
      <c r="BX18">
        <v>306</v>
      </c>
      <c r="BY18">
        <v>266</v>
      </c>
      <c r="BZ18">
        <v>283</v>
      </c>
      <c r="CA18">
        <v>250</v>
      </c>
      <c r="CB18">
        <v>194</v>
      </c>
      <c r="CC18">
        <v>213</v>
      </c>
      <c r="CD18">
        <v>221</v>
      </c>
      <c r="CE18">
        <v>227</v>
      </c>
      <c r="CF18" s="1">
        <v>258</v>
      </c>
      <c r="CG18" s="45">
        <v>32</v>
      </c>
      <c r="CH18" s="43">
        <v>8.8820301783264693E-2</v>
      </c>
      <c r="CI18" s="56">
        <v>4.8359197324414716</v>
      </c>
      <c r="CJ18" s="27" t="s">
        <v>72357</v>
      </c>
    </row>
    <row r="19" spans="1:88">
      <c r="A19" s="27">
        <v>16</v>
      </c>
      <c r="B19" t="s">
        <v>70936</v>
      </c>
      <c r="D19" t="s">
        <v>70942</v>
      </c>
      <c r="E19" t="s">
        <v>71792</v>
      </c>
      <c r="F19" s="29">
        <v>30.2639</v>
      </c>
      <c r="G19" s="29">
        <v>104.04089999999999</v>
      </c>
      <c r="H19" s="31">
        <v>693</v>
      </c>
      <c r="I19" s="29" t="s">
        <v>71881</v>
      </c>
      <c r="J19" s="31" t="s">
        <v>72192</v>
      </c>
      <c r="K19" s="31" t="s">
        <v>72301</v>
      </c>
      <c r="M19" s="48">
        <v>39937</v>
      </c>
      <c r="N19" s="27" t="s">
        <v>71613</v>
      </c>
      <c r="O19" s="54"/>
      <c r="P19" s="11"/>
      <c r="Q19" s="11"/>
      <c r="T19" s="6">
        <v>0.50199999999999989</v>
      </c>
      <c r="U19" s="6">
        <v>0</v>
      </c>
      <c r="V19" s="6">
        <v>0</v>
      </c>
      <c r="W19" s="6">
        <v>0.42799999999999999</v>
      </c>
      <c r="X19" s="6">
        <v>0</v>
      </c>
      <c r="Y19" s="6">
        <v>6.8666666666666668E-2</v>
      </c>
      <c r="Z19" s="7">
        <v>0</v>
      </c>
      <c r="AA19" s="6">
        <v>0.47349999999999987</v>
      </c>
      <c r="AB19" s="6">
        <v>0</v>
      </c>
      <c r="AC19" s="6">
        <v>1E-3</v>
      </c>
      <c r="AD19" s="6">
        <v>0.43416666666666665</v>
      </c>
      <c r="AE19" s="6">
        <v>1.4999999999999999E-2</v>
      </c>
      <c r="AF19" s="6">
        <v>7.5833333333333322E-2</v>
      </c>
      <c r="AG19" s="7">
        <v>0</v>
      </c>
      <c r="AH19" s="6">
        <v>0.46316666666666673</v>
      </c>
      <c r="AI19" s="6">
        <v>0</v>
      </c>
      <c r="AJ19" s="6">
        <v>1E-3</v>
      </c>
      <c r="AK19" s="6">
        <v>0.4398333333333333</v>
      </c>
      <c r="AL19" s="6">
        <v>0</v>
      </c>
      <c r="AM19" s="6">
        <v>9.5333333333333325E-2</v>
      </c>
      <c r="AN19" s="7">
        <v>0</v>
      </c>
      <c r="AO19" s="6"/>
      <c r="AP19" s="6"/>
      <c r="AQ19" s="6"/>
      <c r="AR19" s="6"/>
      <c r="AS19" s="8"/>
      <c r="AT19" s="7"/>
      <c r="AU19" s="5"/>
      <c r="AV19" s="6"/>
      <c r="AW19" s="6"/>
      <c r="AX19" s="6"/>
      <c r="AY19" s="6"/>
      <c r="AZ19" s="6"/>
      <c r="BA19" s="7"/>
      <c r="BB19" s="6">
        <v>5.12187133186447E-208</v>
      </c>
      <c r="BC19" s="6">
        <v>6.6627236040680395E-101</v>
      </c>
      <c r="BD19" s="6">
        <v>1.7246726014636099E-247</v>
      </c>
      <c r="BE19" s="6">
        <v>2.68185090700507E-41</v>
      </c>
      <c r="BF19" s="6">
        <v>1.3871817026298399E-29</v>
      </c>
      <c r="BG19" s="6">
        <v>1.38509421198224E-40</v>
      </c>
      <c r="BH19" s="7">
        <v>1</v>
      </c>
      <c r="BI19" s="6"/>
      <c r="BJ19" s="6"/>
      <c r="BK19" s="6"/>
      <c r="BL19" s="6"/>
      <c r="BM19" s="6"/>
      <c r="BN19" s="6"/>
      <c r="BO19" s="7"/>
      <c r="BP19" s="6"/>
      <c r="BQ19" s="6"/>
      <c r="BR19" s="6"/>
      <c r="BS19" s="6"/>
      <c r="BT19" s="6"/>
      <c r="BU19" s="6"/>
      <c r="BV19" s="7"/>
      <c r="BW19">
        <v>295</v>
      </c>
      <c r="BX19">
        <v>306</v>
      </c>
      <c r="BY19">
        <v>266</v>
      </c>
      <c r="BZ19">
        <v>283</v>
      </c>
      <c r="CA19">
        <v>250</v>
      </c>
      <c r="CB19">
        <v>194</v>
      </c>
      <c r="CC19">
        <v>213</v>
      </c>
      <c r="CD19">
        <v>221</v>
      </c>
      <c r="CE19">
        <v>227</v>
      </c>
      <c r="CF19" s="1">
        <v>258</v>
      </c>
      <c r="CH19" s="43">
        <v>6.6419107097645397E-2</v>
      </c>
      <c r="CI19" s="58">
        <v>4.7932075471698115</v>
      </c>
      <c r="CJ19" s="27" t="s">
        <v>72357</v>
      </c>
    </row>
    <row r="20" spans="1:88">
      <c r="A20" s="27">
        <v>17</v>
      </c>
      <c r="B20" t="s">
        <v>70936</v>
      </c>
      <c r="D20" t="s">
        <v>70943</v>
      </c>
      <c r="E20" t="s">
        <v>71792</v>
      </c>
      <c r="F20" s="29">
        <v>32.959299999999999</v>
      </c>
      <c r="G20" s="29">
        <v>108.32340000000001</v>
      </c>
      <c r="H20" s="31">
        <v>403</v>
      </c>
      <c r="I20" s="29" t="s">
        <v>71881</v>
      </c>
      <c r="J20" s="31" t="s">
        <v>72203</v>
      </c>
      <c r="K20" s="31" t="s">
        <v>72204</v>
      </c>
      <c r="M20" s="48">
        <v>39744</v>
      </c>
      <c r="N20" s="27" t="s">
        <v>71613</v>
      </c>
      <c r="O20" s="54"/>
      <c r="P20" s="11"/>
      <c r="Q20" s="11"/>
      <c r="T20" s="6">
        <v>0.47433333333333333</v>
      </c>
      <c r="U20" s="6">
        <v>0</v>
      </c>
      <c r="V20" s="6">
        <v>0</v>
      </c>
      <c r="W20" s="6">
        <v>0</v>
      </c>
      <c r="X20" s="6">
        <v>4.0000000000000001E-3</v>
      </c>
      <c r="Y20" s="6">
        <v>0.52133333333333332</v>
      </c>
      <c r="Z20" s="7">
        <v>0</v>
      </c>
      <c r="AA20" s="6">
        <v>0.432</v>
      </c>
      <c r="AB20" s="6">
        <v>0</v>
      </c>
      <c r="AC20" s="6">
        <v>0</v>
      </c>
      <c r="AD20" s="6">
        <v>0</v>
      </c>
      <c r="AE20" s="6">
        <v>0.11133333333333334</v>
      </c>
      <c r="AF20" s="6">
        <v>0.45650000000000007</v>
      </c>
      <c r="AG20" s="7">
        <v>0</v>
      </c>
      <c r="AH20" s="6">
        <v>0.41699999999999998</v>
      </c>
      <c r="AI20" s="6">
        <v>0</v>
      </c>
      <c r="AJ20" s="6">
        <v>0</v>
      </c>
      <c r="AK20" s="6">
        <v>0</v>
      </c>
      <c r="AL20" s="6">
        <v>3.0333333333333334E-2</v>
      </c>
      <c r="AM20" s="6">
        <v>0.55200000000000005</v>
      </c>
      <c r="AN20" s="7">
        <v>0</v>
      </c>
      <c r="AO20" s="6"/>
      <c r="AP20" s="6"/>
      <c r="AQ20" s="6"/>
      <c r="AR20" s="6"/>
      <c r="AS20" s="8"/>
      <c r="AT20" s="7"/>
      <c r="AU20" s="5"/>
      <c r="AV20" s="6"/>
      <c r="AW20" s="6"/>
      <c r="AX20" s="6"/>
      <c r="AY20" s="6"/>
      <c r="AZ20" s="6"/>
      <c r="BA20" s="7"/>
      <c r="BB20" s="6">
        <v>1</v>
      </c>
      <c r="BC20" s="6">
        <v>0</v>
      </c>
      <c r="BD20" s="6">
        <v>0</v>
      </c>
      <c r="BE20" s="6">
        <v>1.67265718754038E-283</v>
      </c>
      <c r="BF20" s="6">
        <v>9.2926714686504002E-269</v>
      </c>
      <c r="BG20" s="6">
        <v>2.61467500621991E-288</v>
      </c>
      <c r="BH20" s="7">
        <v>5.61397435775828E-239</v>
      </c>
      <c r="BI20" s="6"/>
      <c r="BJ20" s="6"/>
      <c r="BK20" s="6"/>
      <c r="BL20" s="6"/>
      <c r="BM20" s="6"/>
      <c r="BN20" s="6"/>
      <c r="BO20" s="7"/>
      <c r="BP20" s="6"/>
      <c r="BQ20" s="6"/>
      <c r="BR20" s="6"/>
      <c r="BS20" s="6"/>
      <c r="BT20" s="6"/>
      <c r="BU20" s="6"/>
      <c r="BV20" s="7"/>
      <c r="BW20">
        <v>296</v>
      </c>
      <c r="BX20">
        <v>307</v>
      </c>
      <c r="BY20">
        <v>267</v>
      </c>
      <c r="BZ20">
        <v>284</v>
      </c>
      <c r="CA20">
        <v>248</v>
      </c>
      <c r="CB20">
        <v>193</v>
      </c>
      <c r="CC20">
        <v>213</v>
      </c>
      <c r="CD20">
        <v>224</v>
      </c>
      <c r="CE20">
        <v>226</v>
      </c>
      <c r="CF20" s="1">
        <v>259</v>
      </c>
      <c r="CG20" s="45">
        <v>29</v>
      </c>
      <c r="CH20" s="43">
        <v>0.108595725120662</v>
      </c>
      <c r="CI20" s="56">
        <v>4.7903703703703702</v>
      </c>
      <c r="CJ20" s="27" t="s">
        <v>72357</v>
      </c>
    </row>
    <row r="21" spans="1:88">
      <c r="A21" s="27">
        <v>18</v>
      </c>
      <c r="B21" t="s">
        <v>70936</v>
      </c>
      <c r="D21" t="s">
        <v>70944</v>
      </c>
      <c r="E21" t="s">
        <v>71792</v>
      </c>
      <c r="F21" s="29">
        <v>35.705399999999997</v>
      </c>
      <c r="G21" s="29">
        <v>112.6142</v>
      </c>
      <c r="H21" s="31">
        <v>783</v>
      </c>
      <c r="I21" s="29" t="s">
        <v>71881</v>
      </c>
      <c r="J21" s="31" t="s">
        <v>72213</v>
      </c>
      <c r="K21" s="31" t="s">
        <v>72214</v>
      </c>
      <c r="M21" s="48">
        <v>39755</v>
      </c>
      <c r="N21" s="27" t="s">
        <v>71613</v>
      </c>
      <c r="O21" s="54"/>
      <c r="P21" s="11"/>
      <c r="Q21" s="11"/>
      <c r="T21" s="6">
        <v>0.46983333333333333</v>
      </c>
      <c r="U21" s="6">
        <v>0</v>
      </c>
      <c r="V21" s="6">
        <v>0</v>
      </c>
      <c r="W21" s="6">
        <v>0</v>
      </c>
      <c r="X21" s="6">
        <v>4.0000000000000001E-3</v>
      </c>
      <c r="Y21" s="6">
        <v>0.52599999999999991</v>
      </c>
      <c r="Z21" s="7">
        <v>0</v>
      </c>
      <c r="AA21" s="6">
        <v>0.42899999999999999</v>
      </c>
      <c r="AB21" s="6">
        <v>0</v>
      </c>
      <c r="AC21" s="6">
        <v>0</v>
      </c>
      <c r="AD21" s="6">
        <v>0</v>
      </c>
      <c r="AE21" s="6">
        <v>0.11133333333333334</v>
      </c>
      <c r="AF21" s="6">
        <v>0.45950000000000002</v>
      </c>
      <c r="AG21" s="7">
        <v>0</v>
      </c>
      <c r="AH21" s="6">
        <v>0.41499999999999998</v>
      </c>
      <c r="AI21" s="6">
        <v>0</v>
      </c>
      <c r="AJ21" s="6">
        <v>0</v>
      </c>
      <c r="AK21" s="6">
        <v>0</v>
      </c>
      <c r="AL21" s="6">
        <v>2.9833333333333333E-2</v>
      </c>
      <c r="AM21" s="6">
        <v>0.5548333333333334</v>
      </c>
      <c r="AN21" s="7">
        <v>0</v>
      </c>
      <c r="AO21" s="6"/>
      <c r="AP21" s="6"/>
      <c r="AQ21" s="6"/>
      <c r="AR21" s="6"/>
      <c r="AS21" s="8"/>
      <c r="AT21" s="7"/>
      <c r="AU21" s="5"/>
      <c r="AV21" s="6"/>
      <c r="AW21" s="6"/>
      <c r="AX21" s="6"/>
      <c r="AY21" s="6"/>
      <c r="AZ21" s="6"/>
      <c r="BA21" s="7"/>
      <c r="BB21" s="6">
        <v>1</v>
      </c>
      <c r="BC21" s="6">
        <v>0</v>
      </c>
      <c r="BD21" s="6">
        <v>0</v>
      </c>
      <c r="BE21" s="6">
        <v>2.1989216049427702E-285</v>
      </c>
      <c r="BF21" s="6">
        <v>3.4942486911013403E-269</v>
      </c>
      <c r="BG21" s="6">
        <v>5.2432754168939498E-289</v>
      </c>
      <c r="BH21" s="7">
        <v>2.3679049340665401E-240</v>
      </c>
      <c r="BI21" s="6"/>
      <c r="BJ21" s="6"/>
      <c r="BK21" s="6"/>
      <c r="BL21" s="6"/>
      <c r="BM21" s="6"/>
      <c r="BN21" s="6"/>
      <c r="BO21" s="7"/>
      <c r="BP21" s="6"/>
      <c r="BQ21" s="6"/>
      <c r="BR21" s="6"/>
      <c r="BS21" s="6"/>
      <c r="BT21" s="6"/>
      <c r="BU21" s="6"/>
      <c r="BV21" s="7"/>
      <c r="BW21">
        <v>296</v>
      </c>
      <c r="BX21">
        <v>307</v>
      </c>
      <c r="BY21">
        <v>267</v>
      </c>
      <c r="BZ21">
        <v>284</v>
      </c>
      <c r="CA21">
        <v>248</v>
      </c>
      <c r="CB21">
        <v>193</v>
      </c>
      <c r="CC21">
        <v>213</v>
      </c>
      <c r="CD21">
        <v>224</v>
      </c>
      <c r="CE21">
        <v>226</v>
      </c>
      <c r="CF21" s="1">
        <v>259</v>
      </c>
      <c r="CG21" s="45">
        <v>29</v>
      </c>
      <c r="CH21" s="43">
        <v>0.105578849289541</v>
      </c>
      <c r="CI21" s="56">
        <v>4.8289887640449436</v>
      </c>
      <c r="CJ21" s="27" t="s">
        <v>72357</v>
      </c>
    </row>
    <row r="22" spans="1:88">
      <c r="A22" s="27">
        <v>19</v>
      </c>
      <c r="B22" t="s">
        <v>70936</v>
      </c>
      <c r="D22" t="s">
        <v>70945</v>
      </c>
      <c r="E22" t="s">
        <v>71792</v>
      </c>
      <c r="F22" s="29">
        <v>36.217799999999997</v>
      </c>
      <c r="G22" s="29">
        <v>120.53570000000001</v>
      </c>
      <c r="H22" s="31">
        <v>112</v>
      </c>
      <c r="I22" s="29" t="s">
        <v>71881</v>
      </c>
      <c r="J22" s="31" t="s">
        <v>72294</v>
      </c>
      <c r="K22" s="31" t="s">
        <v>72296</v>
      </c>
      <c r="M22" s="48">
        <v>39908</v>
      </c>
      <c r="N22" s="27" t="s">
        <v>71613</v>
      </c>
      <c r="O22" s="54"/>
      <c r="P22" s="11"/>
      <c r="Q22" s="11"/>
      <c r="T22" s="6">
        <v>0.46233333333333332</v>
      </c>
      <c r="U22" s="6">
        <v>0</v>
      </c>
      <c r="V22" s="6">
        <v>0</v>
      </c>
      <c r="W22" s="6">
        <v>0.43533333333333329</v>
      </c>
      <c r="X22" s="6">
        <v>0</v>
      </c>
      <c r="Y22" s="6">
        <v>0.10083333333333333</v>
      </c>
      <c r="Z22" s="7">
        <v>1.6666666666666666E-4</v>
      </c>
      <c r="AA22" s="6">
        <v>0.45500000000000002</v>
      </c>
      <c r="AB22" s="6">
        <v>0</v>
      </c>
      <c r="AC22" s="6">
        <v>0</v>
      </c>
      <c r="AD22" s="6">
        <v>0.42549999999999999</v>
      </c>
      <c r="AE22" s="6">
        <v>1.9666666666666666E-2</v>
      </c>
      <c r="AF22" s="6">
        <v>9.8333333333333328E-2</v>
      </c>
      <c r="AG22" s="7">
        <v>8.3333333333333339E-4</v>
      </c>
      <c r="AH22" s="6">
        <v>0.45400000000000001</v>
      </c>
      <c r="AI22" s="6">
        <v>0</v>
      </c>
      <c r="AJ22" s="6">
        <v>0</v>
      </c>
      <c r="AK22" s="6">
        <v>0.41816666666666663</v>
      </c>
      <c r="AL22" s="6">
        <v>0</v>
      </c>
      <c r="AM22" s="6">
        <v>0.12683333333333333</v>
      </c>
      <c r="AN22" s="7">
        <v>8.3333333333333339E-4</v>
      </c>
      <c r="AO22" s="6"/>
      <c r="AP22" s="6"/>
      <c r="AQ22" s="6"/>
      <c r="AR22" s="6"/>
      <c r="AS22" s="8"/>
      <c r="AT22" s="7"/>
      <c r="AU22" s="5"/>
      <c r="AV22" s="6"/>
      <c r="AW22" s="6"/>
      <c r="AX22" s="6"/>
      <c r="AY22" s="6"/>
      <c r="AZ22" s="6"/>
      <c r="BA22" s="7"/>
      <c r="BB22" s="6">
        <v>6.3147199125175297E-169</v>
      </c>
      <c r="BC22" s="6">
        <v>1.13018752138656E-89</v>
      </c>
      <c r="BD22" s="6">
        <v>2.2126007025544601E-255</v>
      </c>
      <c r="BE22" s="6">
        <v>1.5722783692729099E-6</v>
      </c>
      <c r="BF22" s="6">
        <v>4.0208863902984501E-32</v>
      </c>
      <c r="BG22" s="6">
        <v>1.5823338709980198E-48</v>
      </c>
      <c r="BH22" s="7">
        <v>0.99999842772163094</v>
      </c>
      <c r="BI22" s="6"/>
      <c r="BJ22" s="6"/>
      <c r="BK22" s="6"/>
      <c r="BL22" s="6"/>
      <c r="BM22" s="6"/>
      <c r="BN22" s="6"/>
      <c r="BO22" s="7"/>
      <c r="BP22" s="6"/>
      <c r="BQ22" s="6"/>
      <c r="BR22" s="6"/>
      <c r="BS22" s="6"/>
      <c r="BT22" s="6"/>
      <c r="BU22" s="6"/>
      <c r="BV22" s="7"/>
      <c r="BW22">
        <v>296</v>
      </c>
      <c r="BX22">
        <v>307</v>
      </c>
      <c r="BY22">
        <v>267</v>
      </c>
      <c r="BZ22">
        <v>284</v>
      </c>
      <c r="CA22">
        <v>248</v>
      </c>
      <c r="CB22">
        <v>193</v>
      </c>
      <c r="CC22">
        <v>213</v>
      </c>
      <c r="CD22">
        <v>224</v>
      </c>
      <c r="CE22">
        <v>226</v>
      </c>
      <c r="CF22" s="1">
        <v>259</v>
      </c>
      <c r="CH22" s="43">
        <v>7.2683030046550995E-2</v>
      </c>
      <c r="CI22" s="56">
        <v>4.7680519480519488</v>
      </c>
      <c r="CJ22" s="27" t="s">
        <v>72357</v>
      </c>
    </row>
    <row r="23" spans="1:88">
      <c r="A23" s="27">
        <v>20</v>
      </c>
      <c r="B23" t="s">
        <v>70946</v>
      </c>
      <c r="D23" t="s">
        <v>70947</v>
      </c>
      <c r="E23" t="s">
        <v>71792</v>
      </c>
      <c r="F23" s="29">
        <v>30.874400000000001</v>
      </c>
      <c r="G23" s="29">
        <v>120.14490000000001</v>
      </c>
      <c r="H23" s="31">
        <v>10</v>
      </c>
      <c r="I23" s="29" t="s">
        <v>71881</v>
      </c>
      <c r="J23" s="31" t="s">
        <v>72244</v>
      </c>
      <c r="K23" s="31" t="s">
        <v>72245</v>
      </c>
      <c r="M23" s="48">
        <v>39791</v>
      </c>
      <c r="N23" s="27" t="s">
        <v>71613</v>
      </c>
      <c r="O23" s="54"/>
      <c r="P23" s="11"/>
      <c r="Q23" s="11"/>
      <c r="T23" s="6">
        <v>0.44350000000000001</v>
      </c>
      <c r="U23" s="6">
        <v>1.1666666666666668E-3</v>
      </c>
      <c r="V23" s="6">
        <v>1E-3</v>
      </c>
      <c r="W23" s="6">
        <v>0.18799999999999997</v>
      </c>
      <c r="X23" s="6">
        <v>0</v>
      </c>
      <c r="Y23" s="6">
        <v>0.3081666666666667</v>
      </c>
      <c r="Z23" s="7">
        <v>5.8166666666666672E-2</v>
      </c>
      <c r="AA23" s="6">
        <v>0.42699999999999999</v>
      </c>
      <c r="AB23" s="6">
        <v>0</v>
      </c>
      <c r="AC23" s="6">
        <v>1E-3</v>
      </c>
      <c r="AD23" s="6">
        <v>0.18416666666666667</v>
      </c>
      <c r="AE23" s="6">
        <v>5.2833333333333336E-2</v>
      </c>
      <c r="AF23" s="6">
        <v>0.26500000000000001</v>
      </c>
      <c r="AG23" s="7">
        <v>6.9500000000000006E-2</v>
      </c>
      <c r="AH23" s="6">
        <v>0.42133333333333334</v>
      </c>
      <c r="AI23" s="6">
        <v>0</v>
      </c>
      <c r="AJ23" s="6">
        <v>1E-3</v>
      </c>
      <c r="AK23" s="6">
        <v>0.17616666666666669</v>
      </c>
      <c r="AL23" s="6">
        <v>0</v>
      </c>
      <c r="AM23" s="6">
        <v>0.32550000000000001</v>
      </c>
      <c r="AN23" s="7">
        <v>7.5333333333333335E-2</v>
      </c>
      <c r="AO23" s="6"/>
      <c r="AP23" s="6"/>
      <c r="AQ23" s="6"/>
      <c r="AR23" s="6"/>
      <c r="AS23" s="8"/>
      <c r="AT23" s="7"/>
      <c r="AU23" s="5"/>
      <c r="AV23" s="6"/>
      <c r="AW23" s="6"/>
      <c r="AX23" s="6"/>
      <c r="AY23" s="6"/>
      <c r="AZ23" s="6"/>
      <c r="BA23" s="7"/>
      <c r="BB23" s="6">
        <v>2.6526813689074201E-167</v>
      </c>
      <c r="BC23" s="6">
        <v>3.3666625532904198E-100</v>
      </c>
      <c r="BD23" s="6">
        <v>2.9328463258293399E-266</v>
      </c>
      <c r="BE23" s="6">
        <v>2.7905324529847199E-36</v>
      </c>
      <c r="BF23" s="6">
        <v>1.7732183255427099E-29</v>
      </c>
      <c r="BG23" s="6">
        <v>3.3688882947715198E-41</v>
      </c>
      <c r="BH23" s="7">
        <v>1</v>
      </c>
      <c r="BI23" s="6"/>
      <c r="BJ23" s="6"/>
      <c r="BK23" s="6"/>
      <c r="BL23" s="6"/>
      <c r="BM23" s="6"/>
      <c r="BN23" s="6"/>
      <c r="BO23" s="7"/>
      <c r="BP23" s="6"/>
      <c r="BQ23" s="6"/>
      <c r="BR23" s="6"/>
      <c r="BS23" s="6"/>
      <c r="BT23" s="6"/>
      <c r="BU23" s="6"/>
      <c r="BV23" s="7"/>
      <c r="BW23">
        <v>295</v>
      </c>
      <c r="BX23">
        <v>305</v>
      </c>
      <c r="BY23">
        <v>266</v>
      </c>
      <c r="BZ23">
        <v>285</v>
      </c>
      <c r="CA23">
        <v>261</v>
      </c>
      <c r="CB23">
        <v>194</v>
      </c>
      <c r="CC23">
        <v>216</v>
      </c>
      <c r="CD23">
        <v>225</v>
      </c>
      <c r="CE23">
        <v>228</v>
      </c>
      <c r="CF23" s="1">
        <v>242</v>
      </c>
      <c r="CH23" s="43">
        <v>7.9836882646125998E-2</v>
      </c>
      <c r="CI23" s="56">
        <v>4.9073898305084747</v>
      </c>
      <c r="CJ23" s="27" t="s">
        <v>72357</v>
      </c>
    </row>
    <row r="24" spans="1:88">
      <c r="A24" s="27">
        <v>21</v>
      </c>
      <c r="B24" t="s">
        <v>70948</v>
      </c>
      <c r="D24" t="s">
        <v>70949</v>
      </c>
      <c r="E24" t="s">
        <v>71792</v>
      </c>
      <c r="F24" s="29">
        <v>31.018799999999999</v>
      </c>
      <c r="G24" s="29">
        <v>108.86660000000001</v>
      </c>
      <c r="H24" s="31">
        <v>446</v>
      </c>
      <c r="I24" s="29" t="s">
        <v>71881</v>
      </c>
      <c r="J24" s="31" t="s">
        <v>72182</v>
      </c>
      <c r="K24" s="31" t="s">
        <v>72309</v>
      </c>
      <c r="M24" s="48">
        <v>40101</v>
      </c>
      <c r="N24" s="27" t="s">
        <v>71613</v>
      </c>
      <c r="O24" s="54"/>
      <c r="P24" s="11"/>
      <c r="Q24" s="11"/>
      <c r="T24" s="6">
        <v>0.23733333333333331</v>
      </c>
      <c r="U24" s="6">
        <v>1.3333333333333333E-3</v>
      </c>
      <c r="V24" s="6">
        <v>1.1666666666666668E-3</v>
      </c>
      <c r="W24" s="6">
        <v>0.16666666666666666</v>
      </c>
      <c r="X24" s="6">
        <v>8.3333333333333339E-4</v>
      </c>
      <c r="Y24" s="6">
        <v>0.35399999999999993</v>
      </c>
      <c r="Z24" s="7">
        <v>0.23899999999999999</v>
      </c>
      <c r="AA24" s="6">
        <v>0.22733333333333336</v>
      </c>
      <c r="AB24" s="6">
        <v>3.1666666666666666E-3</v>
      </c>
      <c r="AC24" s="6">
        <v>1E-3</v>
      </c>
      <c r="AD24" s="6">
        <v>0.154</v>
      </c>
      <c r="AE24" s="6">
        <v>6.2166666666666669E-2</v>
      </c>
      <c r="AF24" s="6">
        <v>0.30649999999999999</v>
      </c>
      <c r="AG24" s="7">
        <v>0.24650000000000002</v>
      </c>
      <c r="AH24" s="6">
        <v>0.22150000000000003</v>
      </c>
      <c r="AI24" s="6">
        <v>3.166666666666667E-3</v>
      </c>
      <c r="AJ24" s="6">
        <v>6.6666666666666664E-4</v>
      </c>
      <c r="AK24" s="6">
        <v>0.15033333333333335</v>
      </c>
      <c r="AL24" s="6">
        <v>1.8333333333333335E-3</v>
      </c>
      <c r="AM24" s="6">
        <v>0.3755</v>
      </c>
      <c r="AN24" s="7">
        <v>0.24716666666666665</v>
      </c>
      <c r="AO24" s="6"/>
      <c r="AP24" s="6"/>
      <c r="AQ24" s="6"/>
      <c r="AR24" s="6"/>
      <c r="AS24" s="8"/>
      <c r="AT24" s="7"/>
      <c r="AU24" s="5"/>
      <c r="AV24" s="6"/>
      <c r="AW24" s="6"/>
      <c r="AX24" s="6"/>
      <c r="AY24" s="6"/>
      <c r="AZ24" s="6"/>
      <c r="BA24" s="7"/>
      <c r="BB24" s="6">
        <v>3.8393084767378101E-200</v>
      </c>
      <c r="BC24" s="6">
        <v>1.63346043026372E-112</v>
      </c>
      <c r="BD24" s="6">
        <v>4.06395821896648E-270</v>
      </c>
      <c r="BE24" s="6">
        <v>1.29987140203771E-38</v>
      </c>
      <c r="BF24" s="6">
        <v>4.9632462772532104E-38</v>
      </c>
      <c r="BG24" s="6">
        <v>8.5138313883067896E-57</v>
      </c>
      <c r="BH24" s="7">
        <v>1</v>
      </c>
      <c r="BI24" s="6"/>
      <c r="BJ24" s="6"/>
      <c r="BK24" s="6"/>
      <c r="BL24" s="6"/>
      <c r="BM24" s="6"/>
      <c r="BN24" s="6"/>
      <c r="BO24" s="7"/>
      <c r="BP24" s="6"/>
      <c r="BQ24" s="6"/>
      <c r="BR24" s="6"/>
      <c r="BS24" s="6"/>
      <c r="BT24" s="6"/>
      <c r="BU24" s="6"/>
      <c r="BV24" s="7"/>
      <c r="BW24">
        <v>294</v>
      </c>
      <c r="BX24">
        <v>305</v>
      </c>
      <c r="BY24">
        <v>270</v>
      </c>
      <c r="BZ24">
        <v>286</v>
      </c>
      <c r="CA24">
        <v>255</v>
      </c>
      <c r="CB24">
        <v>194</v>
      </c>
      <c r="CC24">
        <v>216</v>
      </c>
      <c r="CD24">
        <v>225</v>
      </c>
      <c r="CE24">
        <v>228</v>
      </c>
      <c r="CF24" s="1">
        <v>242</v>
      </c>
      <c r="CH24" s="43">
        <v>8.2154303134526693E-2</v>
      </c>
      <c r="CI24" s="58">
        <v>5.0703225806451613</v>
      </c>
      <c r="CJ24" s="27" t="s">
        <v>72357</v>
      </c>
    </row>
    <row r="25" spans="1:88">
      <c r="A25" s="27">
        <v>22</v>
      </c>
      <c r="B25" t="s">
        <v>70924</v>
      </c>
      <c r="C25" t="s">
        <v>71692</v>
      </c>
      <c r="D25" t="s">
        <v>71615</v>
      </c>
      <c r="E25" t="s">
        <v>72368</v>
      </c>
      <c r="F25"/>
      <c r="N25" s="27" t="s">
        <v>70926</v>
      </c>
      <c r="O25" s="54"/>
      <c r="P25" s="11"/>
      <c r="Q25" s="11"/>
      <c r="T25" s="6"/>
      <c r="U25" s="6"/>
      <c r="V25" s="6"/>
      <c r="W25" s="6"/>
      <c r="X25" s="6"/>
      <c r="Y25" s="6"/>
      <c r="Z25" s="7"/>
      <c r="AA25" s="6">
        <v>0.999</v>
      </c>
      <c r="AB25" s="6">
        <v>0</v>
      </c>
      <c r="AC25" s="6">
        <v>0</v>
      </c>
      <c r="AD25" s="6">
        <v>0</v>
      </c>
      <c r="AE25" s="6">
        <v>3.3333333333333332E-4</v>
      </c>
      <c r="AF25" s="6">
        <v>0</v>
      </c>
      <c r="AG25" s="7">
        <v>0</v>
      </c>
      <c r="AH25" s="6">
        <v>0.999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7">
        <v>0</v>
      </c>
      <c r="AO25" s="6"/>
      <c r="AP25" s="6"/>
      <c r="AQ25" s="6"/>
      <c r="AR25" s="6"/>
      <c r="AS25" s="8"/>
      <c r="AT25" s="7"/>
      <c r="AU25" s="5"/>
      <c r="AV25" s="6"/>
      <c r="AW25" s="6"/>
      <c r="AX25" s="6"/>
      <c r="AY25" s="6"/>
      <c r="AZ25" s="6"/>
      <c r="BA25" s="7"/>
      <c r="BB25" s="6">
        <v>1</v>
      </c>
      <c r="BC25" s="6">
        <v>0</v>
      </c>
      <c r="BD25" s="6">
        <v>0</v>
      </c>
      <c r="BE25" s="6">
        <v>5.0122563878915602E-274</v>
      </c>
      <c r="BF25" s="6">
        <v>3.5159633214289E-251</v>
      </c>
      <c r="BG25" s="6">
        <v>3.3203849195083601E-271</v>
      </c>
      <c r="BH25" s="7">
        <v>2.5362635937997301E-222</v>
      </c>
      <c r="BI25" s="6"/>
      <c r="BJ25" s="6"/>
      <c r="BK25" s="6"/>
      <c r="BL25" s="6"/>
      <c r="BM25" s="6"/>
      <c r="BN25" s="6"/>
      <c r="BO25" s="7"/>
      <c r="BP25" s="6"/>
      <c r="BQ25" s="6"/>
      <c r="BR25" s="6"/>
      <c r="BS25" s="6"/>
      <c r="BT25" s="6"/>
      <c r="BU25" s="6"/>
      <c r="BV25" s="7"/>
      <c r="BW25">
        <v>295</v>
      </c>
      <c r="BX25">
        <v>306</v>
      </c>
      <c r="BY25">
        <v>266</v>
      </c>
      <c r="BZ25">
        <v>283</v>
      </c>
      <c r="CA25">
        <v>250</v>
      </c>
      <c r="CB25">
        <v>194</v>
      </c>
      <c r="CC25">
        <v>213</v>
      </c>
      <c r="CD25">
        <v>221</v>
      </c>
      <c r="CE25">
        <v>227</v>
      </c>
      <c r="CF25" s="1">
        <v>258</v>
      </c>
      <c r="CH25" s="43">
        <v>4.3053025218141701E-2</v>
      </c>
      <c r="CJ25" s="27" t="s">
        <v>72357</v>
      </c>
    </row>
    <row r="26" spans="1:88">
      <c r="A26" s="27">
        <v>23</v>
      </c>
      <c r="B26" t="s">
        <v>70946</v>
      </c>
      <c r="C26" t="s">
        <v>71693</v>
      </c>
      <c r="D26" t="s">
        <v>71616</v>
      </c>
      <c r="E26" t="s">
        <v>72365</v>
      </c>
      <c r="F26"/>
      <c r="N26" s="27" t="s">
        <v>70950</v>
      </c>
      <c r="O26" s="54"/>
      <c r="P26" s="11"/>
      <c r="Q26" s="11"/>
      <c r="T26" s="6"/>
      <c r="U26" s="6"/>
      <c r="V26" s="6"/>
      <c r="W26" s="6"/>
      <c r="X26" s="6"/>
      <c r="Y26" s="6"/>
      <c r="Z26" s="7"/>
      <c r="AA26" s="6">
        <v>0.61616666666666664</v>
      </c>
      <c r="AB26" s="6">
        <v>2.7166666666666669E-2</v>
      </c>
      <c r="AC26" s="6">
        <v>0</v>
      </c>
      <c r="AD26" s="6">
        <v>0.35566666666666658</v>
      </c>
      <c r="AE26" s="6">
        <v>1.6666666666666666E-4</v>
      </c>
      <c r="AF26" s="6">
        <v>5.0000000000000001E-4</v>
      </c>
      <c r="AG26" s="7">
        <v>0</v>
      </c>
      <c r="AH26" s="6">
        <v>0.65500000000000014</v>
      </c>
      <c r="AI26" s="6">
        <v>0</v>
      </c>
      <c r="AJ26" s="6">
        <v>0</v>
      </c>
      <c r="AK26" s="6">
        <v>0.34399999999999992</v>
      </c>
      <c r="AL26" s="6">
        <v>0</v>
      </c>
      <c r="AM26" s="6">
        <v>0</v>
      </c>
      <c r="AN26" s="7">
        <v>0</v>
      </c>
      <c r="AO26" s="6"/>
      <c r="AP26" s="6"/>
      <c r="AQ26" s="6"/>
      <c r="AR26" s="6"/>
      <c r="AS26" s="8"/>
      <c r="AT26" s="7"/>
      <c r="AU26" s="5"/>
      <c r="AV26" s="6"/>
      <c r="AW26" s="6"/>
      <c r="AX26" s="6"/>
      <c r="AY26" s="6"/>
      <c r="AZ26" s="6"/>
      <c r="BA26" s="7"/>
      <c r="BB26" s="6">
        <v>1</v>
      </c>
      <c r="BC26" s="6">
        <v>4.3595629321909402E-148</v>
      </c>
      <c r="BD26" s="6">
        <f>2.21545617043683*10^-315</f>
        <v>0</v>
      </c>
      <c r="BE26" s="6">
        <v>1.26733115076579E-83</v>
      </c>
      <c r="BF26" s="6">
        <v>1.2398536832294601E-84</v>
      </c>
      <c r="BG26" s="6">
        <v>1.9403473487633199E-103</v>
      </c>
      <c r="BH26" s="7">
        <v>2.5389861207102301E-54</v>
      </c>
      <c r="BI26" s="6"/>
      <c r="BJ26" s="6"/>
      <c r="BK26" s="6"/>
      <c r="BL26" s="6"/>
      <c r="BM26" s="6"/>
      <c r="BN26" s="6"/>
      <c r="BO26" s="7"/>
      <c r="BP26" s="6"/>
      <c r="BQ26" s="6"/>
      <c r="BR26" s="6"/>
      <c r="BS26" s="6"/>
      <c r="BT26" s="6"/>
      <c r="BU26" s="6"/>
      <c r="BV26" s="7"/>
      <c r="BW26">
        <v>295</v>
      </c>
      <c r="BX26">
        <v>305</v>
      </c>
      <c r="BY26">
        <v>266</v>
      </c>
      <c r="BZ26">
        <v>285</v>
      </c>
      <c r="CA26">
        <v>255</v>
      </c>
      <c r="CB26">
        <v>194</v>
      </c>
      <c r="CC26">
        <v>216</v>
      </c>
      <c r="CD26">
        <v>225</v>
      </c>
      <c r="CE26">
        <v>228</v>
      </c>
      <c r="CF26" s="1">
        <v>242</v>
      </c>
      <c r="CH26" s="43">
        <v>9.0508021390374296E-2</v>
      </c>
      <c r="CJ26" s="27" t="s">
        <v>72357</v>
      </c>
    </row>
    <row r="27" spans="1:88">
      <c r="A27" s="27">
        <v>24</v>
      </c>
      <c r="B27" t="s">
        <v>70946</v>
      </c>
      <c r="C27" t="s">
        <v>71731</v>
      </c>
      <c r="D27" t="s">
        <v>71617</v>
      </c>
      <c r="E27" t="s">
        <v>71773</v>
      </c>
      <c r="F27"/>
      <c r="N27" s="27" t="s">
        <v>70950</v>
      </c>
      <c r="O27" s="54"/>
      <c r="P27" s="11"/>
      <c r="Q27" s="11"/>
      <c r="T27" s="6"/>
      <c r="U27" s="6"/>
      <c r="V27" s="6"/>
      <c r="W27" s="6"/>
      <c r="X27" s="6"/>
      <c r="Y27" s="6"/>
      <c r="Z27" s="7"/>
      <c r="AA27" s="6">
        <v>0.34399999999999992</v>
      </c>
      <c r="AB27" s="6">
        <v>0.43683333333333335</v>
      </c>
      <c r="AC27" s="6">
        <v>0</v>
      </c>
      <c r="AD27" s="6">
        <v>9.8666666666666666E-2</v>
      </c>
      <c r="AE27" s="6">
        <v>8.3333333333333339E-4</v>
      </c>
      <c r="AF27" s="6">
        <v>3.3333333333333332E-4</v>
      </c>
      <c r="AG27" s="7">
        <v>0.11883333333333333</v>
      </c>
      <c r="AH27" s="6">
        <v>0.35683333333333334</v>
      </c>
      <c r="AI27" s="6">
        <v>0.25466666666666665</v>
      </c>
      <c r="AJ27" s="6">
        <v>2.3833333333333331E-2</v>
      </c>
      <c r="AK27" s="6">
        <v>0.10583333333333333</v>
      </c>
      <c r="AL27" s="6">
        <v>6.6666666666666664E-4</v>
      </c>
      <c r="AM27" s="6">
        <v>0</v>
      </c>
      <c r="AN27" s="7">
        <v>0.25783333333333336</v>
      </c>
      <c r="AO27" s="6"/>
      <c r="AP27" s="6"/>
      <c r="AQ27" s="6"/>
      <c r="AR27" s="6"/>
      <c r="AS27" s="8"/>
      <c r="AT27" s="7"/>
      <c r="AU27" s="5"/>
      <c r="AV27" s="6"/>
      <c r="AW27" s="6"/>
      <c r="AX27" s="6"/>
      <c r="AY27" s="6"/>
      <c r="AZ27" s="6"/>
      <c r="BA27" s="7"/>
      <c r="BB27" s="6">
        <v>3.8553261139644498E-101</v>
      </c>
      <c r="BC27" s="6">
        <v>2.5301977171103101E-5</v>
      </c>
      <c r="BD27" s="6">
        <v>2.7078900187149999E-220</v>
      </c>
      <c r="BE27" s="6">
        <v>4.3791021510131502E-41</v>
      </c>
      <c r="BF27" s="6">
        <v>5.6772637096919999E-34</v>
      </c>
      <c r="BG27" s="6">
        <v>8.6162421880904097E-50</v>
      </c>
      <c r="BH27" s="7">
        <v>0.99997469802282901</v>
      </c>
      <c r="BI27" s="6"/>
      <c r="BJ27" s="6"/>
      <c r="BK27" s="6"/>
      <c r="BL27" s="6"/>
      <c r="BM27" s="6"/>
      <c r="BN27" s="6"/>
      <c r="BO27" s="7"/>
      <c r="BP27" s="6"/>
      <c r="BQ27" s="6"/>
      <c r="BR27" s="6"/>
      <c r="BS27" s="6"/>
      <c r="BT27" s="6"/>
      <c r="BU27" s="6"/>
      <c r="BV27" s="7"/>
      <c r="BW27">
        <v>295</v>
      </c>
      <c r="BX27">
        <v>305</v>
      </c>
      <c r="BY27">
        <v>266</v>
      </c>
      <c r="BZ27">
        <v>285</v>
      </c>
      <c r="CA27">
        <v>255</v>
      </c>
      <c r="CB27">
        <v>194</v>
      </c>
      <c r="CC27">
        <v>216</v>
      </c>
      <c r="CD27">
        <v>225</v>
      </c>
      <c r="CE27">
        <v>228</v>
      </c>
      <c r="CF27" s="1">
        <v>242</v>
      </c>
      <c r="CH27" s="43">
        <v>0.117808379040728</v>
      </c>
      <c r="CJ27" s="27" t="s">
        <v>72357</v>
      </c>
    </row>
    <row r="28" spans="1:88">
      <c r="A28" s="27">
        <v>25</v>
      </c>
      <c r="B28" t="s">
        <v>70951</v>
      </c>
      <c r="C28" t="s">
        <v>71740</v>
      </c>
      <c r="D28" t="s">
        <v>71618</v>
      </c>
      <c r="E28" t="s">
        <v>72365</v>
      </c>
      <c r="F28"/>
      <c r="N28" s="27" t="s">
        <v>70950</v>
      </c>
      <c r="O28" s="54"/>
      <c r="P28" s="11"/>
      <c r="Q28" s="11"/>
      <c r="T28" s="6"/>
      <c r="U28" s="6"/>
      <c r="V28" s="6"/>
      <c r="W28" s="6"/>
      <c r="X28" s="6"/>
      <c r="Y28" s="6"/>
      <c r="Z28" s="7"/>
      <c r="AA28" s="6">
        <v>0.26366666666666666</v>
      </c>
      <c r="AB28" s="6">
        <v>0.73183333333333345</v>
      </c>
      <c r="AC28" s="6">
        <v>3.1666666666666666E-3</v>
      </c>
      <c r="AD28" s="6">
        <v>6.6666666666666664E-4</v>
      </c>
      <c r="AE28" s="6">
        <v>1.6666666666666666E-4</v>
      </c>
      <c r="AF28" s="6">
        <v>6.6666666666666664E-4</v>
      </c>
      <c r="AG28" s="7">
        <v>0</v>
      </c>
      <c r="AH28" s="6">
        <v>0.32800000000000001</v>
      </c>
      <c r="AI28" s="6">
        <v>0.58699999999999997</v>
      </c>
      <c r="AJ28" s="6">
        <v>7.4833333333333335E-2</v>
      </c>
      <c r="AK28" s="6">
        <v>8.3333333333333332E-3</v>
      </c>
      <c r="AL28" s="6">
        <v>0</v>
      </c>
      <c r="AM28" s="6">
        <v>1E-3</v>
      </c>
      <c r="AN28" s="7">
        <v>0</v>
      </c>
      <c r="AO28" s="6"/>
      <c r="AP28" s="6"/>
      <c r="AQ28" s="6"/>
      <c r="AR28" s="6"/>
      <c r="AS28" s="8"/>
      <c r="AT28" s="7"/>
      <c r="AU28" s="5"/>
      <c r="AV28" s="6"/>
      <c r="AW28" s="6"/>
      <c r="AX28" s="6"/>
      <c r="AY28" s="6"/>
      <c r="AZ28" s="6"/>
      <c r="BA28" s="7"/>
      <c r="BB28" s="6">
        <v>0</v>
      </c>
      <c r="BC28" s="6">
        <v>1</v>
      </c>
      <c r="BD28" s="6">
        <v>3.4358419679091301E-217</v>
      </c>
      <c r="BE28" s="6">
        <v>9.6421284016983801E-118</v>
      </c>
      <c r="BF28" s="6">
        <v>1.77534533591671E-123</v>
      </c>
      <c r="BG28" s="6">
        <v>2.0641139812822E-136</v>
      </c>
      <c r="BH28" s="7">
        <v>6.4876523465076303E-90</v>
      </c>
      <c r="BI28" s="6"/>
      <c r="BJ28" s="6"/>
      <c r="BK28" s="6"/>
      <c r="BL28" s="6"/>
      <c r="BM28" s="6"/>
      <c r="BN28" s="6"/>
      <c r="BO28" s="7"/>
      <c r="BP28" s="6"/>
      <c r="BQ28" s="6"/>
      <c r="BR28" s="6"/>
      <c r="BS28" s="6"/>
      <c r="BT28" s="6"/>
      <c r="BU28" s="6"/>
      <c r="BV28" s="7"/>
      <c r="BW28">
        <v>294</v>
      </c>
      <c r="BX28">
        <v>306</v>
      </c>
      <c r="BY28">
        <v>271</v>
      </c>
      <c r="BZ28">
        <v>287</v>
      </c>
      <c r="CA28">
        <v>251</v>
      </c>
      <c r="CB28">
        <v>194</v>
      </c>
      <c r="CC28">
        <v>215</v>
      </c>
      <c r="CD28">
        <v>226</v>
      </c>
      <c r="CE28">
        <v>227</v>
      </c>
      <c r="CF28" s="1">
        <v>249</v>
      </c>
      <c r="CG28" s="45">
        <v>1</v>
      </c>
      <c r="CH28" s="43">
        <v>9.8536299765807994E-2</v>
      </c>
      <c r="CJ28" s="27" t="s">
        <v>72357</v>
      </c>
    </row>
    <row r="29" spans="1:88">
      <c r="A29" s="27">
        <v>26</v>
      </c>
      <c r="B29" t="s">
        <v>70951</v>
      </c>
      <c r="C29" t="s">
        <v>71694</v>
      </c>
      <c r="D29" t="s">
        <v>71619</v>
      </c>
      <c r="E29" t="s">
        <v>72367</v>
      </c>
      <c r="F29"/>
      <c r="N29" s="27" t="s">
        <v>70950</v>
      </c>
      <c r="O29" s="54"/>
      <c r="P29" s="11"/>
      <c r="Q29" s="11"/>
      <c r="T29" s="6"/>
      <c r="U29" s="6"/>
      <c r="V29" s="6"/>
      <c r="W29" s="6"/>
      <c r="X29" s="6"/>
      <c r="Y29" s="6"/>
      <c r="Z29" s="7"/>
      <c r="AA29" s="6">
        <v>0.26366666666666666</v>
      </c>
      <c r="AB29" s="6">
        <v>0.72183333333333322</v>
      </c>
      <c r="AC29" s="6">
        <v>1E-3</v>
      </c>
      <c r="AD29" s="6">
        <v>1.1833333333333335E-2</v>
      </c>
      <c r="AE29" s="6">
        <v>1.6666666666666666E-4</v>
      </c>
      <c r="AF29" s="6">
        <v>1E-3</v>
      </c>
      <c r="AG29" s="7">
        <v>0</v>
      </c>
      <c r="AH29" s="6">
        <v>0.32633333333333331</v>
      </c>
      <c r="AI29" s="6">
        <v>0.5711666666666666</v>
      </c>
      <c r="AJ29" s="6">
        <v>6.5833333333333341E-2</v>
      </c>
      <c r="AK29" s="6">
        <v>3.5833333333333335E-2</v>
      </c>
      <c r="AL29" s="6">
        <v>0</v>
      </c>
      <c r="AM29" s="6">
        <v>1E-3</v>
      </c>
      <c r="AN29" s="7">
        <v>0</v>
      </c>
      <c r="AO29" s="6"/>
      <c r="AP29" s="6"/>
      <c r="AQ29" s="6"/>
      <c r="AR29" s="6"/>
      <c r="AS29" s="8"/>
      <c r="AT29" s="7"/>
      <c r="AU29" s="5"/>
      <c r="AV29" s="6"/>
      <c r="AW29" s="6"/>
      <c r="AX29" s="6"/>
      <c r="AY29" s="6"/>
      <c r="AZ29" s="6"/>
      <c r="BA29" s="7"/>
      <c r="BB29" s="6">
        <v>0</v>
      </c>
      <c r="BC29" s="6">
        <v>1</v>
      </c>
      <c r="BD29" s="6">
        <v>7.67503120228564E-221</v>
      </c>
      <c r="BE29" s="6">
        <v>2.4320751374256698E-118</v>
      </c>
      <c r="BF29" s="6">
        <v>3.74252320031047E-125</v>
      </c>
      <c r="BG29" s="6">
        <v>3.74851276159175E-139</v>
      </c>
      <c r="BH29" s="7">
        <v>9.9905597613106105E-92</v>
      </c>
      <c r="BI29" s="6"/>
      <c r="BJ29" s="6"/>
      <c r="BK29" s="6"/>
      <c r="BL29" s="6"/>
      <c r="BM29" s="6"/>
      <c r="BN29" s="6"/>
      <c r="BO29" s="7"/>
      <c r="BP29" s="6"/>
      <c r="BQ29" s="6"/>
      <c r="BR29" s="6"/>
      <c r="BS29" s="6"/>
      <c r="BT29" s="6"/>
      <c r="BU29" s="6"/>
      <c r="BV29" s="7"/>
      <c r="BW29">
        <v>294</v>
      </c>
      <c r="BX29">
        <v>306</v>
      </c>
      <c r="BY29">
        <v>271</v>
      </c>
      <c r="BZ29">
        <v>287</v>
      </c>
      <c r="CA29">
        <v>251</v>
      </c>
      <c r="CB29">
        <v>194</v>
      </c>
      <c r="CC29">
        <v>215</v>
      </c>
      <c r="CD29">
        <v>226</v>
      </c>
      <c r="CE29">
        <v>227</v>
      </c>
      <c r="CF29" s="1">
        <v>249</v>
      </c>
      <c r="CG29" s="45">
        <v>1</v>
      </c>
      <c r="CH29" s="43">
        <v>9.2825033568801493E-2</v>
      </c>
      <c r="CJ29" s="27" t="s">
        <v>72357</v>
      </c>
    </row>
    <row r="30" spans="1:88">
      <c r="A30" s="27">
        <v>27</v>
      </c>
      <c r="B30" t="s">
        <v>70951</v>
      </c>
      <c r="C30" t="s">
        <v>71695</v>
      </c>
      <c r="D30" t="s">
        <v>71620</v>
      </c>
      <c r="E30" t="s">
        <v>72371</v>
      </c>
      <c r="F30"/>
      <c r="N30" s="27" t="s">
        <v>70950</v>
      </c>
      <c r="O30" s="54"/>
      <c r="P30" s="11"/>
      <c r="Q30" s="11"/>
      <c r="T30" s="6"/>
      <c r="U30" s="6"/>
      <c r="V30" s="6"/>
      <c r="W30" s="6"/>
      <c r="X30" s="6"/>
      <c r="Y30" s="6"/>
      <c r="Z30" s="7"/>
      <c r="AA30" s="6">
        <v>0.25166666666666665</v>
      </c>
      <c r="AB30" s="6">
        <v>0.59633333333333338</v>
      </c>
      <c r="AC30" s="6">
        <v>0</v>
      </c>
      <c r="AD30" s="6">
        <v>0.14499999999999999</v>
      </c>
      <c r="AE30" s="6">
        <v>6.6666666666666664E-4</v>
      </c>
      <c r="AF30" s="6">
        <v>5.5000000000000005E-3</v>
      </c>
      <c r="AG30" s="7">
        <v>0</v>
      </c>
      <c r="AH30" s="6">
        <v>0.28100000000000008</v>
      </c>
      <c r="AI30" s="6">
        <v>0.55400000000000016</v>
      </c>
      <c r="AJ30" s="6">
        <v>0</v>
      </c>
      <c r="AK30" s="6">
        <v>0.16016666666666668</v>
      </c>
      <c r="AL30" s="6">
        <v>1E-3</v>
      </c>
      <c r="AM30" s="6">
        <v>3.3333333333333335E-3</v>
      </c>
      <c r="AN30" s="7">
        <v>1.6666666666666666E-4</v>
      </c>
      <c r="AO30" s="6"/>
      <c r="AP30" s="6"/>
      <c r="AQ30" s="6"/>
      <c r="AR30" s="6"/>
      <c r="AS30" s="8"/>
      <c r="AT30" s="7"/>
      <c r="AU30" s="5"/>
      <c r="AV30" s="6"/>
      <c r="AW30" s="6"/>
      <c r="AX30" s="6"/>
      <c r="AY30" s="6"/>
      <c r="AZ30" s="6"/>
      <c r="BA30" s="7"/>
      <c r="BB30" s="6">
        <v>4.2198981675263E-147</v>
      </c>
      <c r="BC30" s="6">
        <v>1</v>
      </c>
      <c r="BD30" s="6">
        <v>1.15328438482803E-185</v>
      </c>
      <c r="BE30" s="6">
        <v>3.21424212013963E-59</v>
      </c>
      <c r="BF30" s="6">
        <v>3.9389860523328404E-62</v>
      </c>
      <c r="BG30" s="6">
        <v>8.0577155870791506E-79</v>
      </c>
      <c r="BH30" s="7">
        <v>1.43299684177473E-29</v>
      </c>
      <c r="BI30" s="6"/>
      <c r="BJ30" s="6"/>
      <c r="BK30" s="6"/>
      <c r="BL30" s="6"/>
      <c r="BM30" s="6"/>
      <c r="BN30" s="6"/>
      <c r="BO30" s="7"/>
      <c r="BP30" s="6"/>
      <c r="BQ30" s="6"/>
      <c r="BR30" s="6"/>
      <c r="BS30" s="6"/>
      <c r="BT30" s="6"/>
      <c r="BU30" s="6"/>
      <c r="BV30" s="7"/>
      <c r="BW30">
        <v>294</v>
      </c>
      <c r="BX30">
        <v>306</v>
      </c>
      <c r="BY30">
        <v>271</v>
      </c>
      <c r="BZ30">
        <v>287</v>
      </c>
      <c r="CA30">
        <v>251</v>
      </c>
      <c r="CB30">
        <v>194</v>
      </c>
      <c r="CC30">
        <v>215</v>
      </c>
      <c r="CD30">
        <v>226</v>
      </c>
      <c r="CE30">
        <v>227</v>
      </c>
      <c r="CF30" s="1">
        <v>249</v>
      </c>
      <c r="CH30" s="43">
        <v>0.140252454417952</v>
      </c>
      <c r="CJ30" s="27" t="s">
        <v>72357</v>
      </c>
    </row>
    <row r="31" spans="1:88">
      <c r="A31" s="27">
        <v>28</v>
      </c>
      <c r="B31" t="s">
        <v>70951</v>
      </c>
      <c r="C31" t="s">
        <v>71696</v>
      </c>
      <c r="D31" t="s">
        <v>71621</v>
      </c>
      <c r="E31" t="s">
        <v>72366</v>
      </c>
      <c r="F31"/>
      <c r="N31" s="27" t="s">
        <v>70950</v>
      </c>
      <c r="O31" s="54"/>
      <c r="P31" s="39"/>
      <c r="Q31" s="11"/>
      <c r="T31" s="6"/>
      <c r="U31" s="6"/>
      <c r="V31" s="6"/>
      <c r="W31" s="6"/>
      <c r="X31" s="6"/>
      <c r="Y31" s="6"/>
      <c r="Z31" s="7"/>
      <c r="AA31" s="6">
        <v>0.221</v>
      </c>
      <c r="AB31" s="6">
        <v>0.77750000000000019</v>
      </c>
      <c r="AC31" s="6">
        <v>1E-3</v>
      </c>
      <c r="AD31" s="6">
        <v>8.3333333333333339E-4</v>
      </c>
      <c r="AE31" s="6">
        <v>0</v>
      </c>
      <c r="AF31" s="6">
        <v>0</v>
      </c>
      <c r="AG31" s="7">
        <v>0</v>
      </c>
      <c r="AH31" s="6">
        <v>0.29033333333333333</v>
      </c>
      <c r="AI31" s="6">
        <v>0.6715000000000001</v>
      </c>
      <c r="AJ31" s="6">
        <v>3.3166666666666671E-2</v>
      </c>
      <c r="AK31" s="6">
        <v>4.333333333333334E-3</v>
      </c>
      <c r="AL31" s="6">
        <v>0</v>
      </c>
      <c r="AM31" s="6">
        <v>0</v>
      </c>
      <c r="AN31" s="7">
        <v>0</v>
      </c>
      <c r="AO31" s="6"/>
      <c r="AP31" s="6"/>
      <c r="AQ31" s="6"/>
      <c r="AR31" s="6"/>
      <c r="AS31" s="8"/>
      <c r="AT31" s="7"/>
      <c r="AU31" s="5"/>
      <c r="AV31" s="6"/>
      <c r="AW31" s="6"/>
      <c r="AX31" s="6"/>
      <c r="AY31" s="6"/>
      <c r="AZ31" s="6"/>
      <c r="BA31" s="7"/>
      <c r="BB31" s="6">
        <v>0</v>
      </c>
      <c r="BC31" s="6">
        <v>1</v>
      </c>
      <c r="BD31" s="6">
        <v>3.6038551668456502E-234</v>
      </c>
      <c r="BE31" s="6">
        <v>2.9013102914534901E-125</v>
      </c>
      <c r="BF31" s="6">
        <v>8.0995845817003594E-132</v>
      </c>
      <c r="BG31" s="6">
        <v>2.0727123223900201E-147</v>
      </c>
      <c r="BH31" s="7">
        <v>3.79355241944271E-99</v>
      </c>
      <c r="BI31" s="6"/>
      <c r="BJ31" s="6"/>
      <c r="BK31" s="6"/>
      <c r="BL31" s="6"/>
      <c r="BM31" s="6"/>
      <c r="BN31" s="6"/>
      <c r="BO31" s="7"/>
      <c r="BP31" s="6"/>
      <c r="BQ31" s="6"/>
      <c r="BR31" s="6"/>
      <c r="BS31" s="6"/>
      <c r="BT31" s="6"/>
      <c r="BU31" s="6"/>
      <c r="BV31" s="7"/>
      <c r="BW31">
        <v>294</v>
      </c>
      <c r="BX31">
        <v>306</v>
      </c>
      <c r="BY31">
        <v>271</v>
      </c>
      <c r="BZ31">
        <v>287</v>
      </c>
      <c r="CA31">
        <v>251</v>
      </c>
      <c r="CB31">
        <v>194</v>
      </c>
      <c r="CC31">
        <v>215</v>
      </c>
      <c r="CD31">
        <v>226</v>
      </c>
      <c r="CE31">
        <v>227</v>
      </c>
      <c r="CF31" s="1">
        <v>249</v>
      </c>
      <c r="CG31" s="45">
        <v>2</v>
      </c>
      <c r="CH31" s="43">
        <v>0.13202351321294301</v>
      </c>
      <c r="CJ31" s="27" t="s">
        <v>72357</v>
      </c>
    </row>
    <row r="32" spans="1:88">
      <c r="A32" s="27">
        <v>29</v>
      </c>
      <c r="B32" t="s">
        <v>70951</v>
      </c>
      <c r="C32" t="s">
        <v>71697</v>
      </c>
      <c r="D32" t="s">
        <v>71622</v>
      </c>
      <c r="E32" t="s">
        <v>72371</v>
      </c>
      <c r="F32"/>
      <c r="N32" s="27" t="s">
        <v>70950</v>
      </c>
      <c r="O32" s="54"/>
      <c r="P32" s="11"/>
      <c r="Q32" s="11"/>
      <c r="T32" s="6"/>
      <c r="U32" s="6"/>
      <c r="V32" s="6"/>
      <c r="W32" s="6"/>
      <c r="X32" s="6"/>
      <c r="Y32" s="6"/>
      <c r="Z32" s="7"/>
      <c r="AA32" s="6">
        <v>0.221</v>
      </c>
      <c r="AB32" s="6">
        <v>0.77716666666666667</v>
      </c>
      <c r="AC32" s="6">
        <v>6.6666666666666664E-4</v>
      </c>
      <c r="AD32" s="6">
        <v>1.6666666666666666E-4</v>
      </c>
      <c r="AE32" s="6">
        <v>0</v>
      </c>
      <c r="AF32" s="6">
        <v>0</v>
      </c>
      <c r="AG32" s="7">
        <v>0</v>
      </c>
      <c r="AH32" s="6">
        <v>0.29249999999999998</v>
      </c>
      <c r="AI32" s="6">
        <v>0.67266666666666675</v>
      </c>
      <c r="AJ32" s="6">
        <v>2.6833333333333334E-2</v>
      </c>
      <c r="AK32" s="6">
        <v>7.0000000000000001E-3</v>
      </c>
      <c r="AL32" s="6">
        <v>1E-3</v>
      </c>
      <c r="AM32" s="6">
        <v>0</v>
      </c>
      <c r="AN32" s="7">
        <v>0</v>
      </c>
      <c r="AO32" s="6"/>
      <c r="AP32" s="6"/>
      <c r="AQ32" s="6"/>
      <c r="AR32" s="6"/>
      <c r="AS32" s="8"/>
      <c r="AT32" s="7"/>
      <c r="AU32" s="5"/>
      <c r="AV32" s="6"/>
      <c r="AW32" s="6"/>
      <c r="AX32" s="6"/>
      <c r="AY32" s="6"/>
      <c r="AZ32" s="6"/>
      <c r="BA32" s="7"/>
      <c r="BB32" s="6">
        <v>0</v>
      </c>
      <c r="BC32" s="6">
        <v>1</v>
      </c>
      <c r="BD32" s="6">
        <v>1.6120046174728101E-233</v>
      </c>
      <c r="BE32" s="6">
        <v>1.7698767155539301E-123</v>
      </c>
      <c r="BF32" s="6">
        <v>3.5469166420476601E-130</v>
      </c>
      <c r="BG32" s="6">
        <v>2.2981395456842401E-146</v>
      </c>
      <c r="BH32" s="7">
        <v>2.6860849751092301E-97</v>
      </c>
      <c r="BI32" s="6"/>
      <c r="BJ32" s="6"/>
      <c r="BK32" s="6"/>
      <c r="BL32" s="6"/>
      <c r="BM32" s="6"/>
      <c r="BN32" s="6"/>
      <c r="BO32" s="7"/>
      <c r="BP32" s="6"/>
      <c r="BQ32" s="6"/>
      <c r="BR32" s="6"/>
      <c r="BS32" s="6"/>
      <c r="BT32" s="6"/>
      <c r="BU32" s="6"/>
      <c r="BV32" s="7"/>
      <c r="BW32">
        <v>294</v>
      </c>
      <c r="BX32">
        <v>306</v>
      </c>
      <c r="BY32">
        <v>271</v>
      </c>
      <c r="BZ32">
        <v>287</v>
      </c>
      <c r="CA32">
        <v>251</v>
      </c>
      <c r="CB32">
        <v>194</v>
      </c>
      <c r="CC32">
        <v>215</v>
      </c>
      <c r="CD32">
        <v>226</v>
      </c>
      <c r="CE32">
        <v>227</v>
      </c>
      <c r="CF32" s="1">
        <v>249</v>
      </c>
      <c r="CG32" s="45">
        <v>2</v>
      </c>
      <c r="CH32" s="43">
        <v>0.13135249228770901</v>
      </c>
      <c r="CJ32" s="27" t="s">
        <v>72357</v>
      </c>
    </row>
    <row r="33" spans="1:88">
      <c r="A33" s="27">
        <v>30</v>
      </c>
      <c r="B33" t="s">
        <v>70951</v>
      </c>
      <c r="C33" t="s">
        <v>71698</v>
      </c>
      <c r="D33" t="s">
        <v>71623</v>
      </c>
      <c r="E33" t="s">
        <v>72365</v>
      </c>
      <c r="F33"/>
      <c r="N33" s="27" t="s">
        <v>70950</v>
      </c>
      <c r="O33" s="54"/>
      <c r="P33" s="11"/>
      <c r="Q33" s="11"/>
      <c r="T33" s="6"/>
      <c r="U33" s="6"/>
      <c r="V33" s="6"/>
      <c r="W33" s="6"/>
      <c r="X33" s="6"/>
      <c r="Y33" s="6"/>
      <c r="Z33" s="7"/>
      <c r="AA33" s="6">
        <v>0.22</v>
      </c>
      <c r="AB33" s="6">
        <v>0.77850000000000008</v>
      </c>
      <c r="AC33" s="6">
        <v>0</v>
      </c>
      <c r="AD33" s="6">
        <v>6.6666666666666664E-4</v>
      </c>
      <c r="AE33" s="6">
        <v>0</v>
      </c>
      <c r="AF33" s="6">
        <v>0</v>
      </c>
      <c r="AG33" s="7">
        <v>0</v>
      </c>
      <c r="AH33" s="6">
        <v>0.28999999999999998</v>
      </c>
      <c r="AI33" s="6">
        <v>0.66900000000000004</v>
      </c>
      <c r="AJ33" s="6">
        <v>3.6166666666666666E-2</v>
      </c>
      <c r="AK33" s="6">
        <v>4.1666666666666666E-3</v>
      </c>
      <c r="AL33" s="6">
        <v>0</v>
      </c>
      <c r="AM33" s="6">
        <v>0</v>
      </c>
      <c r="AN33" s="7">
        <v>0</v>
      </c>
      <c r="AO33" s="6"/>
      <c r="AP33" s="6"/>
      <c r="AQ33" s="6"/>
      <c r="AR33" s="6"/>
      <c r="AS33" s="8"/>
      <c r="AT33" s="7"/>
      <c r="AU33" s="5"/>
      <c r="AV33" s="6"/>
      <c r="AW33" s="6"/>
      <c r="AX33" s="6"/>
      <c r="AY33" s="6"/>
      <c r="AZ33" s="6"/>
      <c r="BA33" s="7"/>
      <c r="BB33" s="6">
        <v>0</v>
      </c>
      <c r="BC33" s="6">
        <v>1</v>
      </c>
      <c r="BD33" s="6">
        <v>6.88178724173384E-233</v>
      </c>
      <c r="BE33" s="6">
        <v>3.11324933828708E-129</v>
      </c>
      <c r="BF33" s="6">
        <v>1.16991493342208E-134</v>
      </c>
      <c r="BG33" s="6">
        <v>1.0818464428118701E-149</v>
      </c>
      <c r="BH33" s="7">
        <v>1.08023485147885E-101</v>
      </c>
      <c r="BI33" s="6"/>
      <c r="BJ33" s="6"/>
      <c r="BK33" s="6"/>
      <c r="BL33" s="6"/>
      <c r="BM33" s="6"/>
      <c r="BN33" s="6"/>
      <c r="BO33" s="7"/>
      <c r="BP33" s="6"/>
      <c r="BQ33" s="6"/>
      <c r="BR33" s="6"/>
      <c r="BS33" s="6"/>
      <c r="BT33" s="6"/>
      <c r="BU33" s="6"/>
      <c r="BV33" s="7"/>
      <c r="BW33">
        <v>294</v>
      </c>
      <c r="BX33">
        <v>306</v>
      </c>
      <c r="BY33">
        <v>271</v>
      </c>
      <c r="BZ33">
        <v>287</v>
      </c>
      <c r="CA33">
        <v>251</v>
      </c>
      <c r="CB33">
        <v>194</v>
      </c>
      <c r="CC33">
        <v>215</v>
      </c>
      <c r="CD33">
        <v>226</v>
      </c>
      <c r="CE33">
        <v>227</v>
      </c>
      <c r="CF33" s="1">
        <v>249</v>
      </c>
      <c r="CG33" s="45">
        <v>2</v>
      </c>
      <c r="CH33" s="43">
        <v>0.13878838002687899</v>
      </c>
      <c r="CJ33" s="27" t="s">
        <v>72357</v>
      </c>
    </row>
    <row r="34" spans="1:88">
      <c r="A34" s="27">
        <v>31</v>
      </c>
      <c r="B34" t="s">
        <v>70951</v>
      </c>
      <c r="C34" t="s">
        <v>71699</v>
      </c>
      <c r="D34" t="s">
        <v>71624</v>
      </c>
      <c r="E34" t="s">
        <v>72365</v>
      </c>
      <c r="F34"/>
      <c r="N34" s="27" t="s">
        <v>70950</v>
      </c>
      <c r="O34" s="54"/>
      <c r="P34" s="11"/>
      <c r="Q34" s="11"/>
      <c r="T34" s="6"/>
      <c r="U34" s="6"/>
      <c r="V34" s="6"/>
      <c r="W34" s="6"/>
      <c r="X34" s="6"/>
      <c r="Y34" s="6"/>
      <c r="Z34" s="7"/>
      <c r="AA34" s="6">
        <v>0.2151666666666667</v>
      </c>
      <c r="AB34" s="6">
        <v>0.78433333333333322</v>
      </c>
      <c r="AC34" s="6">
        <v>0</v>
      </c>
      <c r="AD34" s="6">
        <v>0</v>
      </c>
      <c r="AE34" s="6">
        <v>0</v>
      </c>
      <c r="AF34" s="6">
        <v>0</v>
      </c>
      <c r="AG34" s="7">
        <v>0</v>
      </c>
      <c r="AH34" s="6">
        <v>0.28716666666666663</v>
      </c>
      <c r="AI34" s="6">
        <v>0.69783333333333342</v>
      </c>
      <c r="AJ34" s="6">
        <v>1.4666666666666666E-2</v>
      </c>
      <c r="AK34" s="6">
        <v>0</v>
      </c>
      <c r="AL34" s="6">
        <v>0</v>
      </c>
      <c r="AM34" s="6">
        <v>0</v>
      </c>
      <c r="AN34" s="7">
        <v>0</v>
      </c>
      <c r="AO34" s="6"/>
      <c r="AP34" s="6"/>
      <c r="AQ34" s="6"/>
      <c r="AR34" s="6"/>
      <c r="AS34" s="8"/>
      <c r="AT34" s="7"/>
      <c r="AU34" s="5"/>
      <c r="AV34" s="6"/>
      <c r="AW34" s="6"/>
      <c r="AX34" s="6"/>
      <c r="AY34" s="6"/>
      <c r="AZ34" s="6"/>
      <c r="BA34" s="7"/>
      <c r="BB34" s="6">
        <v>0</v>
      </c>
      <c r="BC34" s="6">
        <v>1</v>
      </c>
      <c r="BD34" s="6">
        <v>2.38339880525687E-226</v>
      </c>
      <c r="BE34" s="6">
        <v>1.08931552807337E-119</v>
      </c>
      <c r="BF34" s="6">
        <v>1.55272696548961E-124</v>
      </c>
      <c r="BG34" s="6">
        <v>2.10115405059917E-139</v>
      </c>
      <c r="BH34" s="7">
        <v>3.26918062740141E-91</v>
      </c>
      <c r="BI34" s="6"/>
      <c r="BJ34" s="6"/>
      <c r="BK34" s="6"/>
      <c r="BL34" s="6"/>
      <c r="BM34" s="6"/>
      <c r="BN34" s="6"/>
      <c r="BO34" s="7"/>
      <c r="BP34" s="6"/>
      <c r="BQ34" s="6"/>
      <c r="BR34" s="6"/>
      <c r="BS34" s="6"/>
      <c r="BT34" s="6"/>
      <c r="BU34" s="6"/>
      <c r="BV34" s="7"/>
      <c r="BW34">
        <v>294</v>
      </c>
      <c r="BX34">
        <v>306</v>
      </c>
      <c r="BY34">
        <v>271</v>
      </c>
      <c r="BZ34">
        <v>287</v>
      </c>
      <c r="CA34">
        <v>251</v>
      </c>
      <c r="CB34">
        <v>194</v>
      </c>
      <c r="CC34">
        <v>215</v>
      </c>
      <c r="CD34">
        <v>226</v>
      </c>
      <c r="CE34">
        <v>227</v>
      </c>
      <c r="CF34" s="1">
        <v>249</v>
      </c>
      <c r="CG34" s="45">
        <v>2</v>
      </c>
      <c r="CH34" s="43">
        <v>0.10293781435756701</v>
      </c>
      <c r="CJ34" s="27" t="s">
        <v>72357</v>
      </c>
    </row>
    <row r="35" spans="1:88">
      <c r="A35" s="27">
        <v>32</v>
      </c>
      <c r="B35" t="s">
        <v>70951</v>
      </c>
      <c r="C35" t="s">
        <v>71700</v>
      </c>
      <c r="D35" t="s">
        <v>71625</v>
      </c>
      <c r="E35" t="s">
        <v>72365</v>
      </c>
      <c r="F35"/>
      <c r="N35" s="27" t="s">
        <v>70950</v>
      </c>
      <c r="O35" s="54"/>
      <c r="P35" s="11"/>
      <c r="Q35" s="11"/>
      <c r="T35" s="6"/>
      <c r="U35" s="6"/>
      <c r="V35" s="6"/>
      <c r="W35" s="6"/>
      <c r="X35" s="6"/>
      <c r="Y35" s="6"/>
      <c r="Z35" s="7"/>
      <c r="AA35" s="6">
        <v>0.19999999999999998</v>
      </c>
      <c r="AB35" s="6">
        <v>0.7998333333333334</v>
      </c>
      <c r="AC35" s="6">
        <v>0</v>
      </c>
      <c r="AD35" s="6">
        <v>0</v>
      </c>
      <c r="AE35" s="6">
        <v>0</v>
      </c>
      <c r="AF35" s="6">
        <v>0</v>
      </c>
      <c r="AG35" s="7">
        <v>0</v>
      </c>
      <c r="AH35" s="6">
        <v>0.27400000000000002</v>
      </c>
      <c r="AI35" s="6">
        <v>0.66733333333333322</v>
      </c>
      <c r="AJ35" s="6">
        <v>5.8166666666666672E-2</v>
      </c>
      <c r="AK35" s="6">
        <v>0</v>
      </c>
      <c r="AL35" s="6">
        <v>0</v>
      </c>
      <c r="AM35" s="6">
        <v>0</v>
      </c>
      <c r="AN35" s="7">
        <v>0</v>
      </c>
      <c r="AO35" s="6"/>
      <c r="AP35" s="6"/>
      <c r="AQ35" s="6"/>
      <c r="AR35" s="6"/>
      <c r="AS35" s="8"/>
      <c r="AT35" s="7"/>
      <c r="AU35" s="5"/>
      <c r="AV35" s="6"/>
      <c r="AW35" s="6"/>
      <c r="AX35" s="6"/>
      <c r="AY35" s="6"/>
      <c r="AZ35" s="6"/>
      <c r="BA35" s="7"/>
      <c r="BB35" s="6">
        <v>0</v>
      </c>
      <c r="BC35" s="6">
        <v>1</v>
      </c>
      <c r="BD35" s="6">
        <v>6.1390621161227604E-227</v>
      </c>
      <c r="BE35" s="6">
        <v>7.4317413974366103E-134</v>
      </c>
      <c r="BF35" s="6">
        <v>3.1180549819488599E-141</v>
      </c>
      <c r="BG35" s="6">
        <v>2.48842468847634E-159</v>
      </c>
      <c r="BH35" s="7">
        <v>2.0579556812361199E-108</v>
      </c>
      <c r="BI35" s="6"/>
      <c r="BJ35" s="6"/>
      <c r="BK35" s="6"/>
      <c r="BL35" s="6"/>
      <c r="BM35" s="6"/>
      <c r="BN35" s="6"/>
      <c r="BO35" s="7"/>
      <c r="BP35" s="6"/>
      <c r="BQ35" s="6"/>
      <c r="BR35" s="6"/>
      <c r="BS35" s="6"/>
      <c r="BT35" s="6"/>
      <c r="BU35" s="6"/>
      <c r="BV35" s="7"/>
      <c r="BW35">
        <v>294</v>
      </c>
      <c r="BX35">
        <v>306</v>
      </c>
      <c r="BY35">
        <v>271</v>
      </c>
      <c r="BZ35">
        <v>287</v>
      </c>
      <c r="CA35">
        <v>251</v>
      </c>
      <c r="CB35">
        <v>194</v>
      </c>
      <c r="CC35">
        <v>215</v>
      </c>
      <c r="CD35">
        <v>226</v>
      </c>
      <c r="CE35">
        <v>227</v>
      </c>
      <c r="CF35" s="1">
        <v>249</v>
      </c>
      <c r="CG35" s="45">
        <v>3</v>
      </c>
      <c r="CH35" s="43">
        <v>0.107490573470651</v>
      </c>
      <c r="CJ35" s="27" t="s">
        <v>72357</v>
      </c>
    </row>
    <row r="36" spans="1:88">
      <c r="A36" s="27">
        <v>33</v>
      </c>
      <c r="B36" t="s">
        <v>70951</v>
      </c>
      <c r="C36" t="s">
        <v>71732</v>
      </c>
      <c r="D36" t="s">
        <v>71626</v>
      </c>
      <c r="E36" t="s">
        <v>72370</v>
      </c>
      <c r="F36"/>
      <c r="N36" s="27" t="s">
        <v>70950</v>
      </c>
      <c r="O36" s="54"/>
      <c r="P36" s="11"/>
      <c r="Q36" s="11"/>
      <c r="T36" s="6"/>
      <c r="U36" s="6"/>
      <c r="V36" s="6"/>
      <c r="W36" s="6"/>
      <c r="X36" s="6"/>
      <c r="Y36" s="6"/>
      <c r="Z36" s="7"/>
      <c r="AA36" s="6">
        <v>0.19700000000000004</v>
      </c>
      <c r="AB36" s="6">
        <v>0.80183333333333329</v>
      </c>
      <c r="AC36" s="6">
        <v>0</v>
      </c>
      <c r="AD36" s="6">
        <v>0</v>
      </c>
      <c r="AE36" s="6">
        <v>6.6666666666666664E-4</v>
      </c>
      <c r="AF36" s="6">
        <v>1.6666666666666666E-4</v>
      </c>
      <c r="AG36" s="7">
        <v>0</v>
      </c>
      <c r="AH36" s="6">
        <v>0.26400000000000001</v>
      </c>
      <c r="AI36" s="6">
        <v>0.67633333333333345</v>
      </c>
      <c r="AJ36" s="6">
        <v>5.7500000000000002E-2</v>
      </c>
      <c r="AK36" s="6">
        <v>8.3333333333333339E-4</v>
      </c>
      <c r="AL36" s="6">
        <v>2E-3</v>
      </c>
      <c r="AM36" s="6">
        <v>0</v>
      </c>
      <c r="AN36" s="7">
        <v>0</v>
      </c>
      <c r="AO36" s="6"/>
      <c r="AP36" s="6"/>
      <c r="AQ36" s="6"/>
      <c r="AR36" s="6"/>
      <c r="AS36" s="8"/>
      <c r="AT36" s="7"/>
      <c r="AU36" s="5"/>
      <c r="AV36" s="6"/>
      <c r="AW36" s="6"/>
      <c r="AX36" s="6"/>
      <c r="AY36" s="6"/>
      <c r="AZ36" s="6"/>
      <c r="BA36" s="7"/>
      <c r="BB36" s="6">
        <v>0</v>
      </c>
      <c r="BC36" s="6">
        <v>1</v>
      </c>
      <c r="BD36" s="6">
        <v>3.7381234567744401E-219</v>
      </c>
      <c r="BE36" s="6">
        <v>8.1001112897980396E-123</v>
      </c>
      <c r="BF36" s="6">
        <v>1.7258611853691699E-129</v>
      </c>
      <c r="BG36" s="6">
        <v>1.0767560804527899E-138</v>
      </c>
      <c r="BH36" s="7">
        <v>1.04473441145453E-96</v>
      </c>
      <c r="BI36" s="6"/>
      <c r="BJ36" s="6"/>
      <c r="BK36" s="6"/>
      <c r="BL36" s="6"/>
      <c r="BM36" s="6"/>
      <c r="BN36" s="6"/>
      <c r="BO36" s="7"/>
      <c r="BP36" s="6"/>
      <c r="BQ36" s="6"/>
      <c r="BR36" s="6"/>
      <c r="BS36" s="6"/>
      <c r="BT36" s="6"/>
      <c r="BU36" s="6"/>
      <c r="BV36" s="7"/>
      <c r="BW36">
        <v>294</v>
      </c>
      <c r="BX36">
        <v>306</v>
      </c>
      <c r="BY36">
        <v>271</v>
      </c>
      <c r="BZ36">
        <v>287</v>
      </c>
      <c r="CA36">
        <v>251</v>
      </c>
      <c r="CB36">
        <v>194</v>
      </c>
      <c r="CC36">
        <v>215</v>
      </c>
      <c r="CD36">
        <v>226</v>
      </c>
      <c r="CE36">
        <v>227</v>
      </c>
      <c r="CF36" s="1">
        <v>249</v>
      </c>
      <c r="CG36" s="45"/>
      <c r="CH36" s="43">
        <v>0.11198284133882699</v>
      </c>
      <c r="CJ36" s="27" t="s">
        <v>72357</v>
      </c>
    </row>
    <row r="37" spans="1:88">
      <c r="A37" s="27">
        <v>34</v>
      </c>
      <c r="B37" t="s">
        <v>70951</v>
      </c>
      <c r="C37" t="s">
        <v>71733</v>
      </c>
      <c r="D37" t="s">
        <v>71627</v>
      </c>
      <c r="E37" t="s">
        <v>72365</v>
      </c>
      <c r="F37"/>
      <c r="N37" s="27" t="s">
        <v>70950</v>
      </c>
      <c r="O37" s="54"/>
      <c r="P37" s="11"/>
      <c r="Q37" s="11"/>
      <c r="T37" s="6"/>
      <c r="U37" s="6"/>
      <c r="V37" s="6"/>
      <c r="W37" s="6"/>
      <c r="X37" s="6"/>
      <c r="Y37" s="6"/>
      <c r="Z37" s="7"/>
      <c r="AA37" s="6">
        <v>0.19666666666666668</v>
      </c>
      <c r="AB37" s="6">
        <v>0.80300000000000005</v>
      </c>
      <c r="AC37" s="6">
        <v>0</v>
      </c>
      <c r="AD37" s="6">
        <v>0</v>
      </c>
      <c r="AE37" s="6">
        <v>0</v>
      </c>
      <c r="AF37" s="6">
        <v>0</v>
      </c>
      <c r="AG37" s="7">
        <v>0</v>
      </c>
      <c r="AH37" s="6">
        <v>0.27200000000000002</v>
      </c>
      <c r="AI37" s="6">
        <v>0.66783333333333339</v>
      </c>
      <c r="AJ37" s="6">
        <v>5.9166666666666666E-2</v>
      </c>
      <c r="AK37" s="6">
        <v>0</v>
      </c>
      <c r="AL37" s="6">
        <v>0</v>
      </c>
      <c r="AM37" s="6">
        <v>0</v>
      </c>
      <c r="AN37" s="7">
        <v>0</v>
      </c>
      <c r="AO37" s="6"/>
      <c r="AP37" s="6"/>
      <c r="AQ37" s="6"/>
      <c r="AR37" s="6"/>
      <c r="AS37" s="8"/>
      <c r="AT37" s="7"/>
      <c r="AU37" s="5"/>
      <c r="AV37" s="6"/>
      <c r="AW37" s="6"/>
      <c r="AX37" s="6"/>
      <c r="AY37" s="6"/>
      <c r="AZ37" s="6"/>
      <c r="BA37" s="7"/>
      <c r="BB37" s="6">
        <v>0</v>
      </c>
      <c r="BC37" s="6">
        <v>1</v>
      </c>
      <c r="BD37" s="6">
        <v>2.1226329198741501E-226</v>
      </c>
      <c r="BE37" s="6">
        <v>3.7847201346962001E-131</v>
      </c>
      <c r="BF37" s="6">
        <v>8.10175161432543E-140</v>
      </c>
      <c r="BG37" s="6">
        <v>1.17133096759667E-157</v>
      </c>
      <c r="BH37" s="7">
        <v>2.3299172555262098E-106</v>
      </c>
      <c r="BI37" s="6"/>
      <c r="BJ37" s="6"/>
      <c r="BK37" s="6"/>
      <c r="BL37" s="6"/>
      <c r="BM37" s="6"/>
      <c r="BN37" s="6"/>
      <c r="BO37" s="7"/>
      <c r="BP37" s="6"/>
      <c r="BQ37" s="6"/>
      <c r="BR37" s="6"/>
      <c r="BS37" s="6"/>
      <c r="BT37" s="6"/>
      <c r="BU37" s="6"/>
      <c r="BV37" s="7"/>
      <c r="BW37">
        <v>294</v>
      </c>
      <c r="BX37">
        <v>306</v>
      </c>
      <c r="BY37">
        <v>271</v>
      </c>
      <c r="BZ37">
        <v>287</v>
      </c>
      <c r="CA37">
        <v>251</v>
      </c>
      <c r="CB37">
        <v>194</v>
      </c>
      <c r="CC37">
        <v>215</v>
      </c>
      <c r="CD37">
        <v>226</v>
      </c>
      <c r="CE37">
        <v>227</v>
      </c>
      <c r="CF37" s="1">
        <v>249</v>
      </c>
      <c r="CG37" s="45">
        <v>3</v>
      </c>
      <c r="CH37" s="43">
        <v>0.10799753404696499</v>
      </c>
      <c r="CJ37" s="27" t="s">
        <v>72357</v>
      </c>
    </row>
    <row r="38" spans="1:88">
      <c r="A38" s="27">
        <v>35</v>
      </c>
      <c r="B38" t="s">
        <v>70951</v>
      </c>
      <c r="C38" t="s">
        <v>71734</v>
      </c>
      <c r="D38" t="s">
        <v>71628</v>
      </c>
      <c r="E38" t="s">
        <v>72370</v>
      </c>
      <c r="F38"/>
      <c r="N38" s="27" t="s">
        <v>70950</v>
      </c>
      <c r="O38" s="54"/>
      <c r="P38" s="11"/>
      <c r="Q38" s="11"/>
      <c r="T38" s="6"/>
      <c r="U38" s="6"/>
      <c r="V38" s="6"/>
      <c r="W38" s="6"/>
      <c r="X38" s="6"/>
      <c r="Y38" s="6"/>
      <c r="Z38" s="7"/>
      <c r="AA38" s="6">
        <v>0.18216666666666662</v>
      </c>
      <c r="AB38" s="6">
        <v>0.80466666666666675</v>
      </c>
      <c r="AC38" s="6">
        <v>1.1499999999999998E-2</v>
      </c>
      <c r="AD38" s="6">
        <v>0</v>
      </c>
      <c r="AE38" s="6">
        <v>0</v>
      </c>
      <c r="AF38" s="6">
        <v>0</v>
      </c>
      <c r="AG38" s="7">
        <v>0</v>
      </c>
      <c r="AH38" s="6">
        <v>0.24483333333333332</v>
      </c>
      <c r="AI38" s="6">
        <v>0.6376666666666666</v>
      </c>
      <c r="AJ38" s="6">
        <v>0.1135</v>
      </c>
      <c r="AK38" s="6">
        <v>2.3333333333333335E-3</v>
      </c>
      <c r="AL38" s="6">
        <v>1E-3</v>
      </c>
      <c r="AM38" s="6">
        <v>1E-3</v>
      </c>
      <c r="AN38" s="7">
        <v>0</v>
      </c>
      <c r="AO38" s="6"/>
      <c r="AP38" s="6"/>
      <c r="AQ38" s="6"/>
      <c r="AR38" s="6"/>
      <c r="AS38" s="8"/>
      <c r="AT38" s="7"/>
      <c r="AU38" s="5"/>
      <c r="AV38" s="6"/>
      <c r="AW38" s="6"/>
      <c r="AX38" s="6"/>
      <c r="AY38" s="6"/>
      <c r="AZ38" s="6"/>
      <c r="BA38" s="7"/>
      <c r="BB38" s="6">
        <v>0</v>
      </c>
      <c r="BC38" s="6">
        <v>1</v>
      </c>
      <c r="BD38" s="6">
        <v>1.69033397304378E-251</v>
      </c>
      <c r="BE38" s="6">
        <v>2.6260443684619602E-134</v>
      </c>
      <c r="BF38" s="6">
        <v>3.66131884122241E-140</v>
      </c>
      <c r="BG38" s="6">
        <v>1.0858316346905099E-154</v>
      </c>
      <c r="BH38" s="7">
        <v>2.7685275650738901E-109</v>
      </c>
      <c r="BI38" s="6"/>
      <c r="BJ38" s="6"/>
      <c r="BK38" s="6"/>
      <c r="BL38" s="6"/>
      <c r="BM38" s="6"/>
      <c r="BN38" s="6"/>
      <c r="BO38" s="7"/>
      <c r="BP38" s="6"/>
      <c r="BQ38" s="6"/>
      <c r="BR38" s="6"/>
      <c r="BS38" s="6"/>
      <c r="BT38" s="6"/>
      <c r="BU38" s="6"/>
      <c r="BV38" s="7"/>
      <c r="BW38">
        <v>294</v>
      </c>
      <c r="BX38">
        <v>306</v>
      </c>
      <c r="BY38">
        <v>271</v>
      </c>
      <c r="BZ38">
        <v>287</v>
      </c>
      <c r="CA38">
        <v>251</v>
      </c>
      <c r="CB38">
        <v>194</v>
      </c>
      <c r="CC38">
        <v>215</v>
      </c>
      <c r="CD38">
        <v>226</v>
      </c>
      <c r="CE38">
        <v>227</v>
      </c>
      <c r="CF38" s="1">
        <v>249</v>
      </c>
      <c r="CH38" s="43">
        <v>0.14614630117185501</v>
      </c>
      <c r="CJ38" s="27" t="s">
        <v>72357</v>
      </c>
    </row>
    <row r="39" spans="1:88">
      <c r="A39" s="27">
        <v>36</v>
      </c>
      <c r="B39" t="s">
        <v>70951</v>
      </c>
      <c r="C39" t="s">
        <v>71701</v>
      </c>
      <c r="D39" t="s">
        <v>71629</v>
      </c>
      <c r="E39" t="s">
        <v>72366</v>
      </c>
      <c r="F39"/>
      <c r="N39" s="27" t="s">
        <v>70950</v>
      </c>
      <c r="O39" s="54"/>
      <c r="P39" s="11"/>
      <c r="Q39" s="11"/>
      <c r="T39" s="6"/>
      <c r="U39" s="6"/>
      <c r="V39" s="6"/>
      <c r="W39" s="6"/>
      <c r="X39" s="6"/>
      <c r="Y39" s="6"/>
      <c r="Z39" s="7"/>
      <c r="AA39" s="6">
        <v>0.16800000000000001</v>
      </c>
      <c r="AB39" s="6">
        <v>0.8268333333333332</v>
      </c>
      <c r="AC39" s="6">
        <v>5.0000000000000001E-3</v>
      </c>
      <c r="AD39" s="6">
        <v>0</v>
      </c>
      <c r="AE39" s="6">
        <v>0</v>
      </c>
      <c r="AF39" s="6">
        <v>0</v>
      </c>
      <c r="AG39" s="7">
        <v>0</v>
      </c>
      <c r="AH39" s="6">
        <v>0.23799999999999999</v>
      </c>
      <c r="AI39" s="6">
        <v>0.65300000000000002</v>
      </c>
      <c r="AJ39" s="6">
        <v>0.10833333333333334</v>
      </c>
      <c r="AK39" s="6">
        <v>0</v>
      </c>
      <c r="AL39" s="6">
        <v>0</v>
      </c>
      <c r="AM39" s="6">
        <v>0</v>
      </c>
      <c r="AN39" s="7">
        <v>0</v>
      </c>
      <c r="AO39" s="6"/>
      <c r="AP39" s="6"/>
      <c r="AQ39" s="6"/>
      <c r="AR39" s="6"/>
      <c r="AS39" s="8"/>
      <c r="AT39" s="7"/>
      <c r="AU39" s="5"/>
      <c r="AV39" s="6"/>
      <c r="AW39" s="6"/>
      <c r="AX39" s="6"/>
      <c r="AY39" s="6"/>
      <c r="AZ39" s="6"/>
      <c r="BA39" s="7"/>
      <c r="BB39" s="6">
        <v>0</v>
      </c>
      <c r="BC39" s="6">
        <v>1</v>
      </c>
      <c r="BD39" s="6">
        <v>3.0298077520910201E-207</v>
      </c>
      <c r="BE39" s="6">
        <v>5.9360221397283305E-131</v>
      </c>
      <c r="BF39" s="6">
        <v>1.84223046921031E-132</v>
      </c>
      <c r="BG39" s="6">
        <v>1.2383042078028301E-149</v>
      </c>
      <c r="BH39" s="7">
        <v>3.9864852176748298E-100</v>
      </c>
      <c r="BI39" s="6"/>
      <c r="BJ39" s="6"/>
      <c r="BK39" s="6"/>
      <c r="BL39" s="6"/>
      <c r="BM39" s="6"/>
      <c r="BN39" s="6"/>
      <c r="BO39" s="7"/>
      <c r="BP39" s="6"/>
      <c r="BQ39" s="6"/>
      <c r="BR39" s="6"/>
      <c r="BS39" s="6"/>
      <c r="BT39" s="6"/>
      <c r="BU39" s="6"/>
      <c r="BV39" s="7"/>
      <c r="BW39">
        <v>294</v>
      </c>
      <c r="BX39">
        <v>306</v>
      </c>
      <c r="BY39">
        <v>271</v>
      </c>
      <c r="BZ39">
        <v>287</v>
      </c>
      <c r="CA39">
        <v>251</v>
      </c>
      <c r="CB39">
        <v>194</v>
      </c>
      <c r="CC39">
        <v>215</v>
      </c>
      <c r="CD39">
        <v>226</v>
      </c>
      <c r="CE39">
        <v>227</v>
      </c>
      <c r="CF39" s="1">
        <v>249</v>
      </c>
      <c r="CH39" s="43">
        <v>0.11195098207639</v>
      </c>
      <c r="CJ39" s="27" t="s">
        <v>72357</v>
      </c>
    </row>
    <row r="40" spans="1:88">
      <c r="A40" s="27">
        <v>37</v>
      </c>
      <c r="B40" t="s">
        <v>70951</v>
      </c>
      <c r="C40" t="s">
        <v>71702</v>
      </c>
      <c r="D40" t="s">
        <v>71630</v>
      </c>
      <c r="E40" t="s">
        <v>72365</v>
      </c>
      <c r="F40"/>
      <c r="N40" s="27" t="s">
        <v>70950</v>
      </c>
      <c r="O40" s="54"/>
      <c r="P40" s="11"/>
      <c r="Q40" s="11"/>
      <c r="T40" s="6"/>
      <c r="U40" s="6"/>
      <c r="V40" s="6"/>
      <c r="W40" s="6"/>
      <c r="X40" s="6"/>
      <c r="Y40" s="6"/>
      <c r="Z40" s="7"/>
      <c r="AA40" s="6">
        <v>0.15816666666666668</v>
      </c>
      <c r="AB40" s="6">
        <v>0.84100000000000008</v>
      </c>
      <c r="AC40" s="6">
        <v>0</v>
      </c>
      <c r="AD40" s="6">
        <v>0</v>
      </c>
      <c r="AE40" s="6">
        <v>0</v>
      </c>
      <c r="AF40" s="6">
        <v>0</v>
      </c>
      <c r="AG40" s="7">
        <v>0</v>
      </c>
      <c r="AH40" s="6">
        <v>0.21066666666666667</v>
      </c>
      <c r="AI40" s="6">
        <v>0.78900000000000003</v>
      </c>
      <c r="AJ40" s="6">
        <v>0</v>
      </c>
      <c r="AK40" s="6">
        <v>0</v>
      </c>
      <c r="AL40" s="6">
        <v>0</v>
      </c>
      <c r="AM40" s="6">
        <v>0</v>
      </c>
      <c r="AN40" s="7">
        <v>0</v>
      </c>
      <c r="AO40" s="6"/>
      <c r="AP40" s="6"/>
      <c r="AQ40" s="6"/>
      <c r="AR40" s="6"/>
      <c r="AS40" s="8"/>
      <c r="AT40" s="7"/>
      <c r="AU40" s="5"/>
      <c r="AV40" s="6"/>
      <c r="AW40" s="6"/>
      <c r="AX40" s="6"/>
      <c r="AY40" s="6"/>
      <c r="AZ40" s="6"/>
      <c r="BA40" s="7"/>
      <c r="BB40" s="6">
        <v>0</v>
      </c>
      <c r="BC40" s="6">
        <v>1</v>
      </c>
      <c r="BD40" s="6">
        <v>4.52706952040494E-236</v>
      </c>
      <c r="BE40" s="6">
        <v>5.5139704721214701E-123</v>
      </c>
      <c r="BF40" s="6">
        <v>3.30839606530005E-129</v>
      </c>
      <c r="BG40" s="6">
        <v>1.6363927680001299E-144</v>
      </c>
      <c r="BH40" s="7">
        <v>1.0217930295998199E-95</v>
      </c>
      <c r="BI40" s="6"/>
      <c r="BJ40" s="6"/>
      <c r="BK40" s="6"/>
      <c r="BL40" s="6"/>
      <c r="BM40" s="6"/>
      <c r="BN40" s="6"/>
      <c r="BO40" s="7"/>
      <c r="BP40" s="6"/>
      <c r="BQ40" s="6"/>
      <c r="BR40" s="6"/>
      <c r="BS40" s="6"/>
      <c r="BT40" s="6"/>
      <c r="BU40" s="6"/>
      <c r="BV40" s="7"/>
      <c r="BW40">
        <v>294</v>
      </c>
      <c r="BX40">
        <v>306</v>
      </c>
      <c r="BY40">
        <v>271</v>
      </c>
      <c r="BZ40">
        <v>287</v>
      </c>
      <c r="CA40">
        <v>251</v>
      </c>
      <c r="CB40">
        <v>194</v>
      </c>
      <c r="CC40">
        <v>215</v>
      </c>
      <c r="CD40">
        <v>226</v>
      </c>
      <c r="CE40">
        <v>227</v>
      </c>
      <c r="CF40" s="1">
        <v>249</v>
      </c>
      <c r="CG40" s="45">
        <v>4</v>
      </c>
      <c r="CH40" s="43">
        <v>0.11174490901831</v>
      </c>
      <c r="CJ40" s="27" t="s">
        <v>72357</v>
      </c>
    </row>
    <row r="41" spans="1:88">
      <c r="A41" s="27">
        <v>38</v>
      </c>
      <c r="B41" t="s">
        <v>70951</v>
      </c>
      <c r="C41" t="s">
        <v>71779</v>
      </c>
      <c r="D41" t="s">
        <v>71631</v>
      </c>
      <c r="E41" t="s">
        <v>71773</v>
      </c>
      <c r="F41"/>
      <c r="N41" s="27" t="s">
        <v>70950</v>
      </c>
      <c r="O41" s="54"/>
      <c r="P41" s="11"/>
      <c r="Q41" s="11"/>
      <c r="T41" s="6"/>
      <c r="U41" s="6"/>
      <c r="V41" s="6"/>
      <c r="W41" s="6"/>
      <c r="X41" s="6"/>
      <c r="Y41" s="6"/>
      <c r="Z41" s="7"/>
      <c r="AA41" s="6">
        <v>0.157</v>
      </c>
      <c r="AB41" s="6">
        <v>0.84199999999999997</v>
      </c>
      <c r="AC41" s="6">
        <v>0</v>
      </c>
      <c r="AD41" s="6">
        <v>0</v>
      </c>
      <c r="AE41" s="6">
        <v>0</v>
      </c>
      <c r="AF41" s="6">
        <v>0</v>
      </c>
      <c r="AG41" s="7">
        <v>0</v>
      </c>
      <c r="AH41" s="6">
        <v>0.20883333333333334</v>
      </c>
      <c r="AI41" s="6">
        <v>0.79066666666666674</v>
      </c>
      <c r="AJ41" s="6">
        <v>0</v>
      </c>
      <c r="AK41" s="6">
        <v>0</v>
      </c>
      <c r="AL41" s="6">
        <v>0</v>
      </c>
      <c r="AM41" s="6">
        <v>0</v>
      </c>
      <c r="AN41" s="7">
        <v>0</v>
      </c>
      <c r="AO41" s="6"/>
      <c r="AP41" s="6"/>
      <c r="AQ41" s="6"/>
      <c r="AR41" s="6"/>
      <c r="AS41" s="8"/>
      <c r="AT41" s="7"/>
      <c r="AU41" s="5"/>
      <c r="AV41" s="6"/>
      <c r="AW41" s="6"/>
      <c r="AX41" s="6"/>
      <c r="AY41" s="6"/>
      <c r="AZ41" s="6"/>
      <c r="BA41" s="7"/>
      <c r="BB41" s="6">
        <v>0</v>
      </c>
      <c r="BC41" s="6">
        <v>1</v>
      </c>
      <c r="BD41" s="6">
        <v>3.58607381157216E-253</v>
      </c>
      <c r="BE41" s="6">
        <v>1.5346101571916799E-135</v>
      </c>
      <c r="BF41" s="6">
        <v>2.1407818938106501E-139</v>
      </c>
      <c r="BG41" s="6">
        <v>2.9734646650667E-155</v>
      </c>
      <c r="BH41" s="7">
        <v>1.36648391219126E-106</v>
      </c>
      <c r="BI41" s="6"/>
      <c r="BJ41" s="6"/>
      <c r="BK41" s="6"/>
      <c r="BL41" s="6"/>
      <c r="BM41" s="6"/>
      <c r="BN41" s="6"/>
      <c r="BO41" s="7"/>
      <c r="BP41" s="6"/>
      <c r="BQ41" s="6"/>
      <c r="BR41" s="6"/>
      <c r="BS41" s="6"/>
      <c r="BT41" s="6"/>
      <c r="BU41" s="6"/>
      <c r="BV41" s="7"/>
      <c r="BW41">
        <v>294</v>
      </c>
      <c r="BX41">
        <v>306</v>
      </c>
      <c r="BY41">
        <v>271</v>
      </c>
      <c r="BZ41">
        <v>287</v>
      </c>
      <c r="CA41">
        <v>251</v>
      </c>
      <c r="CB41">
        <v>194</v>
      </c>
      <c r="CC41">
        <v>215</v>
      </c>
      <c r="CD41">
        <v>226</v>
      </c>
      <c r="CE41">
        <v>227</v>
      </c>
      <c r="CF41" s="1">
        <v>249</v>
      </c>
      <c r="CG41" s="45">
        <v>4</v>
      </c>
      <c r="CH41" s="43">
        <v>0.134087154068567</v>
      </c>
      <c r="CJ41" s="27" t="s">
        <v>72357</v>
      </c>
    </row>
    <row r="42" spans="1:88">
      <c r="A42" s="27">
        <v>39</v>
      </c>
      <c r="B42" t="s">
        <v>70951</v>
      </c>
      <c r="C42" t="s">
        <v>71780</v>
      </c>
      <c r="D42" t="s">
        <v>71632</v>
      </c>
      <c r="E42" t="s">
        <v>72365</v>
      </c>
      <c r="F42"/>
      <c r="N42" s="27" t="s">
        <v>70950</v>
      </c>
      <c r="O42" s="54"/>
      <c r="P42" s="11"/>
      <c r="Q42" s="11"/>
      <c r="T42" s="6"/>
      <c r="U42" s="6"/>
      <c r="V42" s="6"/>
      <c r="W42" s="6"/>
      <c r="X42" s="6"/>
      <c r="Y42" s="6"/>
      <c r="Z42" s="7"/>
      <c r="AA42" s="6">
        <v>0.15316666666666667</v>
      </c>
      <c r="AB42" s="6">
        <v>0.73066666666666669</v>
      </c>
      <c r="AC42" s="6">
        <v>1.666666666666667E-3</v>
      </c>
      <c r="AD42" s="6">
        <v>2.5499999999999998E-2</v>
      </c>
      <c r="AE42" s="6">
        <v>0</v>
      </c>
      <c r="AF42" s="6">
        <v>0</v>
      </c>
      <c r="AG42" s="7">
        <v>8.883333333333332E-2</v>
      </c>
      <c r="AH42" s="6">
        <v>0.17599999999999996</v>
      </c>
      <c r="AI42" s="6">
        <v>0.58933333333333326</v>
      </c>
      <c r="AJ42" s="6">
        <v>3.15E-2</v>
      </c>
      <c r="AK42" s="6">
        <v>4.4999999999999991E-2</v>
      </c>
      <c r="AL42" s="6">
        <v>0</v>
      </c>
      <c r="AM42" s="6">
        <v>0</v>
      </c>
      <c r="AN42" s="7">
        <v>0.15816666666666668</v>
      </c>
      <c r="AO42" s="6"/>
      <c r="AP42" s="6"/>
      <c r="AQ42" s="6"/>
      <c r="AR42" s="6"/>
      <c r="AS42" s="8"/>
      <c r="AT42" s="7"/>
      <c r="AU42" s="5"/>
      <c r="AV42" s="6"/>
      <c r="AW42" s="6"/>
      <c r="AX42" s="6"/>
      <c r="AY42" s="6"/>
      <c r="AZ42" s="6"/>
      <c r="BA42" s="7"/>
      <c r="BB42" s="6">
        <f>2.61854792295861*10^-321</f>
        <v>0</v>
      </c>
      <c r="BC42" s="6">
        <v>1</v>
      </c>
      <c r="BD42" s="6">
        <v>2.8158307526112098E-248</v>
      </c>
      <c r="BE42" s="6">
        <v>3.84360535442349E-124</v>
      </c>
      <c r="BF42" s="6">
        <v>2.2030705396994001E-129</v>
      </c>
      <c r="BG42" s="6">
        <v>1.6368034520153301E-138</v>
      </c>
      <c r="BH42" s="7">
        <v>2.2332582005253599E-93</v>
      </c>
      <c r="BI42" s="6"/>
      <c r="BJ42" s="6"/>
      <c r="BK42" s="6"/>
      <c r="BL42" s="6"/>
      <c r="BM42" s="6"/>
      <c r="BN42" s="6"/>
      <c r="BO42" s="7"/>
      <c r="BP42" s="6"/>
      <c r="BQ42" s="6"/>
      <c r="BR42" s="6"/>
      <c r="BS42" s="6"/>
      <c r="BT42" s="6"/>
      <c r="BU42" s="6"/>
      <c r="BV42" s="7"/>
      <c r="BW42">
        <v>294</v>
      </c>
      <c r="BX42">
        <v>306</v>
      </c>
      <c r="BY42">
        <v>271</v>
      </c>
      <c r="BZ42">
        <v>287</v>
      </c>
      <c r="CA42">
        <v>251</v>
      </c>
      <c r="CB42">
        <v>194</v>
      </c>
      <c r="CC42">
        <v>215</v>
      </c>
      <c r="CD42">
        <v>226</v>
      </c>
      <c r="CE42">
        <v>227</v>
      </c>
      <c r="CF42" s="1">
        <v>249</v>
      </c>
      <c r="CH42" s="43">
        <v>9.8473877687423397E-2</v>
      </c>
      <c r="CJ42" s="27" t="s">
        <v>72357</v>
      </c>
    </row>
    <row r="43" spans="1:88">
      <c r="A43" s="27">
        <v>40</v>
      </c>
      <c r="B43" t="s">
        <v>70951</v>
      </c>
      <c r="C43" t="s">
        <v>71703</v>
      </c>
      <c r="D43" t="s">
        <v>71633</v>
      </c>
      <c r="E43" t="s">
        <v>72365</v>
      </c>
      <c r="F43"/>
      <c r="N43" s="27" t="s">
        <v>70950</v>
      </c>
      <c r="O43" s="54"/>
      <c r="P43" s="11"/>
      <c r="Q43" s="11"/>
      <c r="T43" s="6"/>
      <c r="U43" s="6"/>
      <c r="V43" s="6"/>
      <c r="W43" s="6"/>
      <c r="X43" s="6"/>
      <c r="Y43" s="6"/>
      <c r="Z43" s="7"/>
      <c r="AA43" s="6">
        <v>0.14733333333333334</v>
      </c>
      <c r="AB43" s="6">
        <v>0.85149999999999981</v>
      </c>
      <c r="AC43" s="6">
        <v>3.3333333333333332E-4</v>
      </c>
      <c r="AD43" s="6">
        <v>0</v>
      </c>
      <c r="AE43" s="6">
        <v>0</v>
      </c>
      <c r="AF43" s="6">
        <v>0</v>
      </c>
      <c r="AG43" s="7">
        <v>0</v>
      </c>
      <c r="AH43" s="6">
        <v>0.21016666666666664</v>
      </c>
      <c r="AI43" s="6">
        <v>0.74649999999999983</v>
      </c>
      <c r="AJ43" s="6">
        <v>4.1666666666666664E-2</v>
      </c>
      <c r="AK43" s="6">
        <v>1E-3</v>
      </c>
      <c r="AL43" s="6">
        <v>0</v>
      </c>
      <c r="AM43" s="6">
        <v>0</v>
      </c>
      <c r="AN43" s="7">
        <v>0</v>
      </c>
      <c r="AO43" s="6"/>
      <c r="AP43" s="6"/>
      <c r="AQ43" s="6"/>
      <c r="AR43" s="6"/>
      <c r="AS43" s="8"/>
      <c r="AT43" s="7"/>
      <c r="AU43" s="5"/>
      <c r="AV43" s="6"/>
      <c r="AW43" s="6"/>
      <c r="AX43" s="6"/>
      <c r="AY43" s="6"/>
      <c r="AZ43" s="6"/>
      <c r="BA43" s="7"/>
      <c r="BB43" s="6">
        <v>0</v>
      </c>
      <c r="BC43" s="6">
        <v>1</v>
      </c>
      <c r="BD43" s="6">
        <v>5.4943941217936498E-247</v>
      </c>
      <c r="BE43" s="6">
        <v>1.3306377515091701E-134</v>
      </c>
      <c r="BF43" s="6">
        <v>2.17406889846981E-141</v>
      </c>
      <c r="BG43" s="6">
        <v>2.7705789057771499E-155</v>
      </c>
      <c r="BH43" s="7">
        <v>5.4251249035729202E-107</v>
      </c>
      <c r="BI43" s="6"/>
      <c r="BJ43" s="6"/>
      <c r="BK43" s="6"/>
      <c r="BL43" s="6"/>
      <c r="BM43" s="6"/>
      <c r="BN43" s="6"/>
      <c r="BO43" s="7"/>
      <c r="BP43" s="6"/>
      <c r="BQ43" s="6"/>
      <c r="BR43" s="6"/>
      <c r="BS43" s="6"/>
      <c r="BT43" s="6"/>
      <c r="BU43" s="6"/>
      <c r="BV43" s="7"/>
      <c r="BW43">
        <v>294</v>
      </c>
      <c r="BX43">
        <v>306</v>
      </c>
      <c r="BY43">
        <v>271</v>
      </c>
      <c r="BZ43">
        <v>287</v>
      </c>
      <c r="CA43">
        <v>251</v>
      </c>
      <c r="CB43">
        <v>194</v>
      </c>
      <c r="CC43">
        <v>215</v>
      </c>
      <c r="CD43">
        <v>226</v>
      </c>
      <c r="CE43">
        <v>227</v>
      </c>
      <c r="CF43" s="1">
        <v>249</v>
      </c>
      <c r="CH43" s="43">
        <v>0.115976066655483</v>
      </c>
      <c r="CJ43" s="27" t="s">
        <v>72357</v>
      </c>
    </row>
    <row r="44" spans="1:88">
      <c r="A44" s="27">
        <v>41</v>
      </c>
      <c r="B44" t="s">
        <v>70951</v>
      </c>
      <c r="C44" t="s">
        <v>71704</v>
      </c>
      <c r="D44" t="s">
        <v>71634</v>
      </c>
      <c r="E44" t="s">
        <v>72371</v>
      </c>
      <c r="F44"/>
      <c r="N44" s="27" t="s">
        <v>70950</v>
      </c>
      <c r="O44" s="54"/>
      <c r="P44" s="11"/>
      <c r="Q44" s="11"/>
      <c r="T44" s="6"/>
      <c r="U44" s="6"/>
      <c r="V44" s="6"/>
      <c r="W44" s="6"/>
      <c r="X44" s="6"/>
      <c r="Y44" s="6"/>
      <c r="Z44" s="7"/>
      <c r="AA44" s="6">
        <v>0.14399999999999999</v>
      </c>
      <c r="AB44" s="6">
        <v>0.76683333333333337</v>
      </c>
      <c r="AC44" s="6">
        <v>8.8333333333333319E-2</v>
      </c>
      <c r="AD44" s="6">
        <v>3.3333333333333332E-4</v>
      </c>
      <c r="AE44" s="6">
        <v>0</v>
      </c>
      <c r="AF44" s="6">
        <v>0</v>
      </c>
      <c r="AG44" s="7">
        <v>0</v>
      </c>
      <c r="AH44" s="6">
        <v>0.20666666666666667</v>
      </c>
      <c r="AI44" s="6">
        <v>0.60066666666666668</v>
      </c>
      <c r="AJ44" s="6">
        <v>0.1885</v>
      </c>
      <c r="AK44" s="6">
        <v>3.6666666666666666E-3</v>
      </c>
      <c r="AL44" s="6">
        <v>0</v>
      </c>
      <c r="AM44" s="6">
        <v>0</v>
      </c>
      <c r="AN44" s="7">
        <v>0</v>
      </c>
      <c r="AO44" s="6"/>
      <c r="AP44" s="6"/>
      <c r="AQ44" s="6"/>
      <c r="AR44" s="6"/>
      <c r="AS44" s="8"/>
      <c r="AT44" s="7"/>
      <c r="AU44" s="5"/>
      <c r="AV44" s="6"/>
      <c r="AW44" s="6"/>
      <c r="AX44" s="6"/>
      <c r="AY44" s="6"/>
      <c r="AZ44" s="6"/>
      <c r="BA44" s="7"/>
      <c r="BB44" s="6">
        <v>0</v>
      </c>
      <c r="BC44" s="6">
        <v>1</v>
      </c>
      <c r="BD44" s="6">
        <v>4.0182218822820899E-188</v>
      </c>
      <c r="BE44" s="6">
        <v>2.5069049705055499E-124</v>
      </c>
      <c r="BF44" s="6">
        <v>2.6142629488119698E-134</v>
      </c>
      <c r="BG44" s="6">
        <v>5.92926344575459E-147</v>
      </c>
      <c r="BH44" s="7">
        <v>8.1839207428202695E-98</v>
      </c>
      <c r="BI44" s="6"/>
      <c r="BJ44" s="6"/>
      <c r="BK44" s="6"/>
      <c r="BL44" s="6"/>
      <c r="BM44" s="6"/>
      <c r="BN44" s="6"/>
      <c r="BO44" s="7"/>
      <c r="BP44" s="6"/>
      <c r="BQ44" s="6"/>
      <c r="BR44" s="6"/>
      <c r="BS44" s="6"/>
      <c r="BT44" s="6"/>
      <c r="BU44" s="6"/>
      <c r="BV44" s="7"/>
      <c r="BW44">
        <v>294</v>
      </c>
      <c r="BX44">
        <v>306</v>
      </c>
      <c r="BY44">
        <v>271</v>
      </c>
      <c r="BZ44">
        <v>287</v>
      </c>
      <c r="CA44">
        <v>251</v>
      </c>
      <c r="CB44">
        <v>194</v>
      </c>
      <c r="CC44">
        <v>215</v>
      </c>
      <c r="CD44">
        <v>226</v>
      </c>
      <c r="CE44">
        <v>227</v>
      </c>
      <c r="CF44" s="1">
        <v>249</v>
      </c>
      <c r="CH44" s="43">
        <v>0.12380902523296</v>
      </c>
      <c r="CJ44" s="27" t="s">
        <v>72357</v>
      </c>
    </row>
    <row r="45" spans="1:88">
      <c r="A45" s="27">
        <v>42</v>
      </c>
      <c r="B45" t="s">
        <v>70951</v>
      </c>
      <c r="C45" t="s">
        <v>71735</v>
      </c>
      <c r="D45" t="s">
        <v>71635</v>
      </c>
      <c r="E45" t="s">
        <v>72365</v>
      </c>
      <c r="F45"/>
      <c r="N45" s="27" t="s">
        <v>70950</v>
      </c>
      <c r="O45" s="54"/>
      <c r="P45" s="11"/>
      <c r="Q45" s="11"/>
      <c r="T45" s="6"/>
      <c r="U45" s="6"/>
      <c r="V45" s="6"/>
      <c r="W45" s="6"/>
      <c r="X45" s="6"/>
      <c r="Y45" s="6"/>
      <c r="Z45" s="7"/>
      <c r="AA45" s="6">
        <v>0.14183333333333334</v>
      </c>
      <c r="AB45" s="6">
        <v>0.52250000000000008</v>
      </c>
      <c r="AC45" s="6">
        <v>1E-3</v>
      </c>
      <c r="AD45" s="6">
        <v>0</v>
      </c>
      <c r="AE45" s="6">
        <v>1.6333333333333335E-2</v>
      </c>
      <c r="AF45" s="6">
        <v>6.4999999999999997E-3</v>
      </c>
      <c r="AG45" s="7">
        <v>0.3115</v>
      </c>
      <c r="AH45" s="6">
        <v>0.18233333333333332</v>
      </c>
      <c r="AI45" s="6">
        <v>0.42983333333333329</v>
      </c>
      <c r="AJ45" s="6">
        <v>2.5999999999999999E-2</v>
      </c>
      <c r="AK45" s="6">
        <v>8.3333333333333339E-4</v>
      </c>
      <c r="AL45" s="6">
        <v>2.1166666666666667E-2</v>
      </c>
      <c r="AM45" s="6">
        <v>8.0000000000000002E-3</v>
      </c>
      <c r="AN45" s="7">
        <v>0.33216666666666667</v>
      </c>
      <c r="AO45" s="6"/>
      <c r="AP45" s="6"/>
      <c r="AQ45" s="6"/>
      <c r="AR45" s="6"/>
      <c r="AS45" s="8"/>
      <c r="AT45" s="7"/>
      <c r="AU45" s="5"/>
      <c r="AV45" s="6"/>
      <c r="AW45" s="6"/>
      <c r="AX45" s="6"/>
      <c r="AY45" s="6"/>
      <c r="AZ45" s="6"/>
      <c r="BA45" s="7"/>
      <c r="BB45" s="6">
        <f>1.17514996060278*10^-318</f>
        <v>0</v>
      </c>
      <c r="BC45" s="6">
        <v>1</v>
      </c>
      <c r="BD45" s="6">
        <v>2.24368339470527E-228</v>
      </c>
      <c r="BE45" s="6">
        <v>1.19553850209304E-95</v>
      </c>
      <c r="BF45" s="6">
        <v>7.6868455617997096E-100</v>
      </c>
      <c r="BG45" s="6">
        <v>1.7309497266967199E-110</v>
      </c>
      <c r="BH45" s="7">
        <v>1.3978609905349901E-66</v>
      </c>
      <c r="BI45" s="6"/>
      <c r="BJ45" s="6"/>
      <c r="BK45" s="6"/>
      <c r="BL45" s="6"/>
      <c r="BM45" s="6"/>
      <c r="BN45" s="6"/>
      <c r="BO45" s="7"/>
      <c r="BP45" s="6"/>
      <c r="BQ45" s="6"/>
      <c r="BR45" s="6"/>
      <c r="BS45" s="6"/>
      <c r="BT45" s="6"/>
      <c r="BU45" s="6"/>
      <c r="BV45" s="7"/>
      <c r="BW45">
        <v>294</v>
      </c>
      <c r="BX45">
        <v>306</v>
      </c>
      <c r="BY45">
        <v>271</v>
      </c>
      <c r="BZ45">
        <v>287</v>
      </c>
      <c r="CA45">
        <v>251</v>
      </c>
      <c r="CB45">
        <v>194</v>
      </c>
      <c r="CC45">
        <v>215</v>
      </c>
      <c r="CD45">
        <v>226</v>
      </c>
      <c r="CE45">
        <v>227</v>
      </c>
      <c r="CF45" s="1">
        <v>249</v>
      </c>
      <c r="CH45" s="43">
        <v>0.118953001642558</v>
      </c>
      <c r="CJ45" s="27" t="s">
        <v>72357</v>
      </c>
    </row>
    <row r="46" spans="1:88">
      <c r="A46" s="27">
        <v>43</v>
      </c>
      <c r="B46" t="s">
        <v>70951</v>
      </c>
      <c r="C46" t="s">
        <v>71705</v>
      </c>
      <c r="D46" t="s">
        <v>71636</v>
      </c>
      <c r="E46" t="s">
        <v>72365</v>
      </c>
      <c r="F46"/>
      <c r="N46" s="27" t="s">
        <v>70950</v>
      </c>
      <c r="O46" s="54"/>
      <c r="P46" s="11"/>
      <c r="Q46" s="11"/>
      <c r="T46" s="6"/>
      <c r="U46" s="6"/>
      <c r="V46" s="6"/>
      <c r="W46" s="6"/>
      <c r="X46" s="6"/>
      <c r="Y46" s="6"/>
      <c r="Z46" s="7"/>
      <c r="AA46" s="6">
        <v>0.12866666666666668</v>
      </c>
      <c r="AB46" s="6">
        <v>0.81233333333333346</v>
      </c>
      <c r="AC46" s="6">
        <v>5.0999999999999997E-2</v>
      </c>
      <c r="AD46" s="6">
        <v>5.1666666666666675E-3</v>
      </c>
      <c r="AE46" s="6">
        <v>1E-3</v>
      </c>
      <c r="AF46" s="6">
        <v>1E-3</v>
      </c>
      <c r="AG46" s="7">
        <v>1E-3</v>
      </c>
      <c r="AH46" s="6">
        <v>0.159</v>
      </c>
      <c r="AI46" s="6">
        <v>0.69933333333333325</v>
      </c>
      <c r="AJ46" s="6">
        <v>0.10566666666666667</v>
      </c>
      <c r="AK46" s="6">
        <v>2.3166666666666665E-2</v>
      </c>
      <c r="AL46" s="6">
        <v>1E-3</v>
      </c>
      <c r="AM46" s="6">
        <v>1.8333333333333335E-3</v>
      </c>
      <c r="AN46" s="7">
        <v>9.3333333333333341E-3</v>
      </c>
      <c r="AO46" s="6"/>
      <c r="AP46" s="6"/>
      <c r="AQ46" s="6"/>
      <c r="AR46" s="6"/>
      <c r="AS46" s="8"/>
      <c r="AT46" s="7"/>
      <c r="AU46" s="5"/>
      <c r="AV46" s="6"/>
      <c r="AW46" s="6"/>
      <c r="AX46" s="6"/>
      <c r="AY46" s="6"/>
      <c r="AZ46" s="6"/>
      <c r="BA46" s="7"/>
      <c r="BB46" s="6">
        <v>1.3231397304766901E-302</v>
      </c>
      <c r="BC46" s="6">
        <v>1</v>
      </c>
      <c r="BD46" s="6">
        <v>2.06129018694812E-248</v>
      </c>
      <c r="BE46" s="6">
        <v>7.2006398922446796E-119</v>
      </c>
      <c r="BF46" s="6">
        <v>2.9654984829386801E-121</v>
      </c>
      <c r="BG46" s="6">
        <v>6.4130457265210897E-139</v>
      </c>
      <c r="BH46" s="7">
        <v>2.8617815333602497E-88</v>
      </c>
      <c r="BI46" s="6"/>
      <c r="BJ46" s="6"/>
      <c r="BK46" s="6"/>
      <c r="BL46" s="6"/>
      <c r="BM46" s="6"/>
      <c r="BN46" s="6"/>
      <c r="BO46" s="7"/>
      <c r="BP46" s="6"/>
      <c r="BQ46" s="6"/>
      <c r="BR46" s="6"/>
      <c r="BS46" s="6"/>
      <c r="BT46" s="6"/>
      <c r="BU46" s="6"/>
      <c r="BV46" s="7"/>
      <c r="BW46">
        <v>294</v>
      </c>
      <c r="BX46">
        <v>306</v>
      </c>
      <c r="BY46">
        <v>271</v>
      </c>
      <c r="BZ46">
        <v>287</v>
      </c>
      <c r="CA46">
        <v>251</v>
      </c>
      <c r="CB46">
        <v>194</v>
      </c>
      <c r="CC46">
        <v>215</v>
      </c>
      <c r="CD46">
        <v>226</v>
      </c>
      <c r="CE46">
        <v>227</v>
      </c>
      <c r="CF46" s="1">
        <v>249</v>
      </c>
      <c r="CH46" s="43">
        <v>9.7620008067769298E-2</v>
      </c>
      <c r="CJ46" s="27" t="s">
        <v>72357</v>
      </c>
    </row>
    <row r="47" spans="1:88">
      <c r="A47" s="27">
        <v>44</v>
      </c>
      <c r="B47" t="s">
        <v>70951</v>
      </c>
      <c r="C47" t="s">
        <v>71736</v>
      </c>
      <c r="D47" t="s">
        <v>71637</v>
      </c>
      <c r="E47" t="s">
        <v>72365</v>
      </c>
      <c r="F47"/>
      <c r="N47" s="27" t="s">
        <v>70950</v>
      </c>
      <c r="O47" s="54"/>
      <c r="P47" s="11"/>
      <c r="Q47" s="11"/>
      <c r="T47" s="6"/>
      <c r="U47" s="6"/>
      <c r="V47" s="6"/>
      <c r="W47" s="6"/>
      <c r="X47" s="6"/>
      <c r="Y47" s="6"/>
      <c r="Z47" s="7"/>
      <c r="AA47" s="6">
        <v>0.126</v>
      </c>
      <c r="AB47" s="6">
        <v>0.87283333333333335</v>
      </c>
      <c r="AC47" s="6">
        <v>1E-3</v>
      </c>
      <c r="AD47" s="6">
        <v>0</v>
      </c>
      <c r="AE47" s="6">
        <v>0</v>
      </c>
      <c r="AF47" s="6">
        <v>0</v>
      </c>
      <c r="AG47" s="7">
        <v>0</v>
      </c>
      <c r="AH47" s="6">
        <v>0.17749999999999999</v>
      </c>
      <c r="AI47" s="6">
        <v>0.70833333333333337</v>
      </c>
      <c r="AJ47" s="6">
        <v>0.1135</v>
      </c>
      <c r="AK47" s="6">
        <v>0</v>
      </c>
      <c r="AL47" s="6">
        <v>0</v>
      </c>
      <c r="AM47" s="6">
        <v>0</v>
      </c>
      <c r="AN47" s="7">
        <v>0</v>
      </c>
      <c r="AO47" s="6"/>
      <c r="AP47" s="6"/>
      <c r="AQ47" s="6"/>
      <c r="AR47" s="6"/>
      <c r="AS47" s="8"/>
      <c r="AT47" s="7"/>
      <c r="AU47" s="5"/>
      <c r="AV47" s="6"/>
      <c r="AW47" s="6"/>
      <c r="AX47" s="6"/>
      <c r="AY47" s="6"/>
      <c r="AZ47" s="6"/>
      <c r="BA47" s="7"/>
      <c r="BB47" s="6">
        <v>0</v>
      </c>
      <c r="BC47" s="6">
        <v>1</v>
      </c>
      <c r="BD47" s="6">
        <v>2.9328429265257E-232</v>
      </c>
      <c r="BE47" s="6">
        <v>2.74093702189675E-130</v>
      </c>
      <c r="BF47" s="6">
        <v>2.3150675065161101E-138</v>
      </c>
      <c r="BG47" s="6">
        <v>8.2120209504732899E-153</v>
      </c>
      <c r="BH47" s="7">
        <v>1.0096591731364499E-104</v>
      </c>
      <c r="BI47" s="6"/>
      <c r="BJ47" s="6"/>
      <c r="BK47" s="6"/>
      <c r="BL47" s="6"/>
      <c r="BM47" s="6"/>
      <c r="BN47" s="6"/>
      <c r="BO47" s="7"/>
      <c r="BP47" s="6"/>
      <c r="BQ47" s="6"/>
      <c r="BR47" s="6"/>
      <c r="BS47" s="6"/>
      <c r="BT47" s="6"/>
      <c r="BU47" s="6"/>
      <c r="BV47" s="7"/>
      <c r="BW47">
        <v>294</v>
      </c>
      <c r="BX47">
        <v>306</v>
      </c>
      <c r="BY47">
        <v>271</v>
      </c>
      <c r="BZ47">
        <v>287</v>
      </c>
      <c r="CA47">
        <v>251</v>
      </c>
      <c r="CB47">
        <v>194</v>
      </c>
      <c r="CC47">
        <v>215</v>
      </c>
      <c r="CD47">
        <v>226</v>
      </c>
      <c r="CE47">
        <v>227</v>
      </c>
      <c r="CF47" s="1">
        <v>249</v>
      </c>
      <c r="CH47" s="43">
        <v>0.134135012386457</v>
      </c>
      <c r="CJ47" s="27" t="s">
        <v>72357</v>
      </c>
    </row>
    <row r="48" spans="1:88">
      <c r="A48" s="27">
        <v>45</v>
      </c>
      <c r="B48" t="s">
        <v>70951</v>
      </c>
      <c r="C48" t="s">
        <v>71706</v>
      </c>
      <c r="D48" t="s">
        <v>71638</v>
      </c>
      <c r="E48" t="s">
        <v>72365</v>
      </c>
      <c r="F48"/>
      <c r="N48" s="27" t="s">
        <v>70950</v>
      </c>
      <c r="O48" s="54"/>
      <c r="P48" s="11"/>
      <c r="Q48" s="11"/>
      <c r="T48" s="6"/>
      <c r="U48" s="6"/>
      <c r="V48" s="6"/>
      <c r="W48" s="6"/>
      <c r="X48" s="6"/>
      <c r="Y48" s="6"/>
      <c r="Z48" s="7"/>
      <c r="AA48" s="6">
        <v>0.12516666666666668</v>
      </c>
      <c r="AB48" s="6">
        <v>0.87383333333333324</v>
      </c>
      <c r="AC48" s="6">
        <v>8.3333333333333339E-4</v>
      </c>
      <c r="AD48" s="6">
        <v>0</v>
      </c>
      <c r="AE48" s="6">
        <v>0</v>
      </c>
      <c r="AF48" s="6">
        <v>0</v>
      </c>
      <c r="AG48" s="7">
        <v>0</v>
      </c>
      <c r="AH48" s="6">
        <v>0.17900000000000002</v>
      </c>
      <c r="AI48" s="6">
        <v>0.70766666666666656</v>
      </c>
      <c r="AJ48" s="6">
        <v>0.11333333333333334</v>
      </c>
      <c r="AK48" s="6">
        <v>0</v>
      </c>
      <c r="AL48" s="6">
        <v>0</v>
      </c>
      <c r="AM48" s="6">
        <v>0</v>
      </c>
      <c r="AN48" s="7">
        <v>0</v>
      </c>
      <c r="AO48" s="6"/>
      <c r="AP48" s="6"/>
      <c r="AQ48" s="6"/>
      <c r="AR48" s="6"/>
      <c r="AS48" s="8"/>
      <c r="AT48" s="7"/>
      <c r="AU48" s="5"/>
      <c r="AV48" s="6"/>
      <c r="AW48" s="6"/>
      <c r="AX48" s="6"/>
      <c r="AY48" s="6"/>
      <c r="AZ48" s="6"/>
      <c r="BA48" s="7"/>
      <c r="BB48" s="6">
        <v>0</v>
      </c>
      <c r="BC48" s="6">
        <v>1</v>
      </c>
      <c r="BD48" s="6">
        <v>7.1268635541897599E-229</v>
      </c>
      <c r="BE48" s="6">
        <v>1.1936428639217201E-126</v>
      </c>
      <c r="BF48" s="6">
        <v>1.7471956708158599E-135</v>
      </c>
      <c r="BG48" s="6">
        <v>5.1428337758146403E-151</v>
      </c>
      <c r="BH48" s="7">
        <v>6.4395405571455503E-102</v>
      </c>
      <c r="BI48" s="6"/>
      <c r="BJ48" s="6"/>
      <c r="BK48" s="6"/>
      <c r="BL48" s="6"/>
      <c r="BM48" s="6"/>
      <c r="BN48" s="6"/>
      <c r="BO48" s="7"/>
      <c r="BP48" s="6"/>
      <c r="BQ48" s="6"/>
      <c r="BR48" s="6"/>
      <c r="BS48" s="6"/>
      <c r="BT48" s="6"/>
      <c r="BU48" s="6"/>
      <c r="BV48" s="7"/>
      <c r="BW48">
        <v>294</v>
      </c>
      <c r="BX48">
        <v>306</v>
      </c>
      <c r="BY48">
        <v>271</v>
      </c>
      <c r="BZ48">
        <v>287</v>
      </c>
      <c r="CA48">
        <v>251</v>
      </c>
      <c r="CB48">
        <v>194</v>
      </c>
      <c r="CC48">
        <v>215</v>
      </c>
      <c r="CD48">
        <v>226</v>
      </c>
      <c r="CE48">
        <v>227</v>
      </c>
      <c r="CF48" s="1">
        <v>249</v>
      </c>
      <c r="CG48" s="45">
        <v>5</v>
      </c>
      <c r="CH48" s="43">
        <v>0.12486916474775001</v>
      </c>
      <c r="CJ48" s="27" t="s">
        <v>72357</v>
      </c>
    </row>
    <row r="49" spans="1:88">
      <c r="A49" s="27">
        <v>46</v>
      </c>
      <c r="B49" t="s">
        <v>70951</v>
      </c>
      <c r="C49" t="s">
        <v>71737</v>
      </c>
      <c r="D49" t="s">
        <v>71639</v>
      </c>
      <c r="E49" t="s">
        <v>71773</v>
      </c>
      <c r="F49"/>
      <c r="N49" s="27" t="s">
        <v>70950</v>
      </c>
      <c r="O49" s="54"/>
      <c r="P49" s="11"/>
      <c r="Q49" s="11"/>
      <c r="T49" s="6"/>
      <c r="U49" s="6"/>
      <c r="V49" s="6"/>
      <c r="W49" s="6"/>
      <c r="X49" s="6"/>
      <c r="Y49" s="6"/>
      <c r="Z49" s="7"/>
      <c r="AA49" s="6">
        <v>0.12133333333333333</v>
      </c>
      <c r="AB49" s="6">
        <v>0.87733333333333341</v>
      </c>
      <c r="AC49" s="6">
        <v>1E-3</v>
      </c>
      <c r="AD49" s="6">
        <v>0</v>
      </c>
      <c r="AE49" s="6">
        <v>0</v>
      </c>
      <c r="AF49" s="6">
        <v>0</v>
      </c>
      <c r="AG49" s="7">
        <v>0</v>
      </c>
      <c r="AH49" s="6">
        <v>0.17816666666666661</v>
      </c>
      <c r="AI49" s="6">
        <v>0.70916666666666661</v>
      </c>
      <c r="AJ49" s="6">
        <v>0.11216666666666668</v>
      </c>
      <c r="AK49" s="6">
        <v>0</v>
      </c>
      <c r="AL49" s="6">
        <v>0</v>
      </c>
      <c r="AM49" s="6">
        <v>0</v>
      </c>
      <c r="AN49" s="7">
        <v>0</v>
      </c>
      <c r="AO49" s="6"/>
      <c r="AP49" s="6"/>
      <c r="AQ49" s="6"/>
      <c r="AR49" s="6"/>
      <c r="AS49" s="8"/>
      <c r="AT49" s="7"/>
      <c r="AU49" s="5"/>
      <c r="AV49" s="6"/>
      <c r="AW49" s="6"/>
      <c r="AX49" s="6"/>
      <c r="AY49" s="6"/>
      <c r="AZ49" s="6"/>
      <c r="BA49" s="7"/>
      <c r="BB49" s="6">
        <v>0</v>
      </c>
      <c r="BC49" s="6">
        <v>1</v>
      </c>
      <c r="BD49" s="6">
        <v>7.2247256175493697E-217</v>
      </c>
      <c r="BE49" s="6">
        <v>3.7182931725813199E-117</v>
      </c>
      <c r="BF49" s="6">
        <v>7.9233212906731202E-128</v>
      </c>
      <c r="BG49" s="6">
        <v>2.7383869681194402E-138</v>
      </c>
      <c r="BH49" s="7">
        <v>3.8519824557825496E-93</v>
      </c>
      <c r="BI49" s="6"/>
      <c r="BJ49" s="6"/>
      <c r="BK49" s="6"/>
      <c r="BL49" s="6"/>
      <c r="BM49" s="6"/>
      <c r="BN49" s="6"/>
      <c r="BO49" s="7"/>
      <c r="BP49" s="6"/>
      <c r="BQ49" s="6"/>
      <c r="BR49" s="6"/>
      <c r="BS49" s="6"/>
      <c r="BT49" s="6"/>
      <c r="BU49" s="6"/>
      <c r="BV49" s="7"/>
      <c r="BW49">
        <v>294</v>
      </c>
      <c r="BX49">
        <v>306</v>
      </c>
      <c r="BY49">
        <v>271</v>
      </c>
      <c r="BZ49">
        <v>287</v>
      </c>
      <c r="CA49">
        <v>251</v>
      </c>
      <c r="CB49">
        <v>194</v>
      </c>
      <c r="CC49">
        <v>215</v>
      </c>
      <c r="CD49">
        <v>226</v>
      </c>
      <c r="CE49">
        <v>227</v>
      </c>
      <c r="CF49" s="1">
        <v>249</v>
      </c>
      <c r="CG49" s="45">
        <v>5</v>
      </c>
      <c r="CH49" s="43">
        <v>0.11667518310339001</v>
      </c>
      <c r="CJ49" s="27" t="s">
        <v>72357</v>
      </c>
    </row>
    <row r="50" spans="1:88">
      <c r="A50" s="27">
        <v>47</v>
      </c>
      <c r="B50" t="s">
        <v>70951</v>
      </c>
      <c r="C50" t="s">
        <v>71738</v>
      </c>
      <c r="D50" t="s">
        <v>71640</v>
      </c>
      <c r="E50" t="s">
        <v>72371</v>
      </c>
      <c r="F50"/>
      <c r="N50" s="27" t="s">
        <v>70950</v>
      </c>
      <c r="O50" s="54"/>
      <c r="P50" s="11"/>
      <c r="Q50" s="11"/>
      <c r="T50" s="6"/>
      <c r="U50" s="6"/>
      <c r="V50" s="6"/>
      <c r="W50" s="6"/>
      <c r="X50" s="6"/>
      <c r="Y50" s="6"/>
      <c r="Z50" s="7"/>
      <c r="AA50" s="6">
        <v>9.3666666666666662E-2</v>
      </c>
      <c r="AB50" s="6">
        <v>0.76333333333333331</v>
      </c>
      <c r="AC50" s="6">
        <v>2.7833333333333335E-2</v>
      </c>
      <c r="AD50" s="6">
        <v>2.8333333333333335E-3</v>
      </c>
      <c r="AE50" s="6">
        <v>8.3333333333333339E-4</v>
      </c>
      <c r="AF50" s="6">
        <v>8.3333333333333339E-4</v>
      </c>
      <c r="AG50" s="7">
        <v>0.111</v>
      </c>
      <c r="AH50" s="6">
        <v>0.11766666666666666</v>
      </c>
      <c r="AI50" s="6">
        <v>0.64500000000000002</v>
      </c>
      <c r="AJ50" s="6">
        <v>5.3833333333333337E-2</v>
      </c>
      <c r="AK50" s="6">
        <v>1.4166666666666666E-2</v>
      </c>
      <c r="AL50" s="6">
        <v>0</v>
      </c>
      <c r="AM50" s="6">
        <v>5.0000000000000001E-4</v>
      </c>
      <c r="AN50" s="7">
        <v>0.16866666666666666</v>
      </c>
      <c r="AO50" s="6"/>
      <c r="AP50" s="6"/>
      <c r="AQ50" s="6"/>
      <c r="AR50" s="6"/>
      <c r="AS50" s="8"/>
      <c r="AT50" s="7"/>
      <c r="AU50" s="5"/>
      <c r="AV50" s="6"/>
      <c r="AW50" s="6"/>
      <c r="AX50" s="6"/>
      <c r="AY50" s="6"/>
      <c r="AZ50" s="6"/>
      <c r="BA50" s="7"/>
      <c r="BB50" s="6">
        <v>0</v>
      </c>
      <c r="BC50" s="6">
        <v>1</v>
      </c>
      <c r="BD50" s="6">
        <v>4.4080608362608603E-223</v>
      </c>
      <c r="BE50" s="6">
        <v>4.1125361689207001E-130</v>
      </c>
      <c r="BF50" s="6">
        <v>7.2812577890377505E-135</v>
      </c>
      <c r="BG50" s="6">
        <v>6.4414628986008602E-148</v>
      </c>
      <c r="BH50" s="7">
        <v>1.78052877933955E-102</v>
      </c>
      <c r="BI50" s="6"/>
      <c r="BJ50" s="6"/>
      <c r="BK50" s="6"/>
      <c r="BL50" s="6"/>
      <c r="BM50" s="6"/>
      <c r="BN50" s="6"/>
      <c r="BO50" s="7"/>
      <c r="BP50" s="6"/>
      <c r="BQ50" s="6"/>
      <c r="BR50" s="6"/>
      <c r="BS50" s="6"/>
      <c r="BT50" s="6"/>
      <c r="BU50" s="6"/>
      <c r="BV50" s="7"/>
      <c r="BW50">
        <v>294</v>
      </c>
      <c r="BX50">
        <v>306</v>
      </c>
      <c r="BY50">
        <v>271</v>
      </c>
      <c r="BZ50">
        <v>287</v>
      </c>
      <c r="CA50">
        <v>250</v>
      </c>
      <c r="CB50">
        <v>194</v>
      </c>
      <c r="CC50">
        <v>215</v>
      </c>
      <c r="CD50">
        <v>226</v>
      </c>
      <c r="CE50">
        <v>227</v>
      </c>
      <c r="CF50" s="1">
        <v>249</v>
      </c>
      <c r="CH50" s="43">
        <v>0.12783515856127101</v>
      </c>
      <c r="CJ50" s="27" t="s">
        <v>72357</v>
      </c>
    </row>
    <row r="51" spans="1:88">
      <c r="A51" s="27">
        <v>48</v>
      </c>
      <c r="B51" t="s">
        <v>70951</v>
      </c>
      <c r="C51" t="s">
        <v>71739</v>
      </c>
      <c r="D51" t="s">
        <v>71641</v>
      </c>
      <c r="E51" t="s">
        <v>72369</v>
      </c>
      <c r="F51"/>
      <c r="N51" s="27" t="s">
        <v>70950</v>
      </c>
      <c r="O51" s="54"/>
      <c r="P51" s="11"/>
      <c r="Q51" s="11"/>
      <c r="T51" s="6"/>
      <c r="U51" s="6"/>
      <c r="V51" s="6"/>
      <c r="W51" s="6"/>
      <c r="X51" s="6"/>
      <c r="Y51" s="6"/>
      <c r="Z51" s="7"/>
      <c r="AA51" s="6">
        <v>8.8499999999999981E-2</v>
      </c>
      <c r="AB51" s="6">
        <v>0.64716666666666678</v>
      </c>
      <c r="AC51" s="6">
        <v>0.26066666666666666</v>
      </c>
      <c r="AD51" s="6">
        <v>5.0000000000000001E-4</v>
      </c>
      <c r="AE51" s="6">
        <v>1E-3</v>
      </c>
      <c r="AF51" s="6">
        <v>1E-3</v>
      </c>
      <c r="AG51" s="7">
        <v>1.3333333333333333E-3</v>
      </c>
      <c r="AH51" s="6">
        <v>0.11383333333333334</v>
      </c>
      <c r="AI51" s="6">
        <v>0.49983333333333335</v>
      </c>
      <c r="AJ51" s="6">
        <v>0.34033333333333338</v>
      </c>
      <c r="AK51" s="6">
        <v>1E-3</v>
      </c>
      <c r="AL51" s="6">
        <v>1E-3</v>
      </c>
      <c r="AM51" s="6">
        <v>2.9999999999999996E-3</v>
      </c>
      <c r="AN51" s="7">
        <v>4.1500000000000002E-2</v>
      </c>
      <c r="AO51" s="6"/>
      <c r="AP51" s="6"/>
      <c r="AQ51" s="6"/>
      <c r="AR51" s="6"/>
      <c r="AS51" s="8"/>
      <c r="AT51" s="7"/>
      <c r="AU51" s="5"/>
      <c r="AV51" s="6"/>
      <c r="AW51" s="6"/>
      <c r="AX51" s="6"/>
      <c r="AY51" s="6"/>
      <c r="AZ51" s="6"/>
      <c r="BA51" s="7"/>
      <c r="BB51" s="6">
        <v>0</v>
      </c>
      <c r="BC51" s="6">
        <v>1</v>
      </c>
      <c r="BD51" s="6">
        <v>3.9279340491774199E-234</v>
      </c>
      <c r="BE51" s="6">
        <v>2.48450630973893E-132</v>
      </c>
      <c r="BF51" s="6">
        <v>2.0839552133894401E-138</v>
      </c>
      <c r="BG51" s="6">
        <v>5.6841562979452798E-148</v>
      </c>
      <c r="BH51" s="7">
        <v>2.2762541674881102E-103</v>
      </c>
      <c r="BI51" s="6"/>
      <c r="BJ51" s="6"/>
      <c r="BK51" s="6"/>
      <c r="BL51" s="6"/>
      <c r="BM51" s="6"/>
      <c r="BN51" s="6"/>
      <c r="BO51" s="7"/>
      <c r="BP51" s="6"/>
      <c r="BQ51" s="6"/>
      <c r="BR51" s="6"/>
      <c r="BS51" s="6"/>
      <c r="BT51" s="6"/>
      <c r="BU51" s="6"/>
      <c r="BV51" s="7"/>
      <c r="BW51">
        <v>294</v>
      </c>
      <c r="BX51">
        <v>306</v>
      </c>
      <c r="BY51">
        <v>271</v>
      </c>
      <c r="BZ51">
        <v>287</v>
      </c>
      <c r="CA51">
        <v>251</v>
      </c>
      <c r="CB51">
        <v>194</v>
      </c>
      <c r="CC51">
        <v>215</v>
      </c>
      <c r="CD51">
        <v>0</v>
      </c>
      <c r="CE51">
        <v>227</v>
      </c>
      <c r="CF51" s="1">
        <v>249</v>
      </c>
      <c r="CH51" s="43">
        <v>0.115442512328056</v>
      </c>
      <c r="CJ51" s="27" t="s">
        <v>72357</v>
      </c>
    </row>
    <row r="52" spans="1:88">
      <c r="A52" s="27">
        <v>49</v>
      </c>
      <c r="B52" t="s">
        <v>70951</v>
      </c>
      <c r="C52" t="s">
        <v>71707</v>
      </c>
      <c r="D52" t="s">
        <v>71642</v>
      </c>
      <c r="E52" t="s">
        <v>72365</v>
      </c>
      <c r="F52"/>
      <c r="N52" s="27" t="s">
        <v>70950</v>
      </c>
      <c r="O52" s="54"/>
      <c r="P52" s="11"/>
      <c r="Q52" s="11"/>
      <c r="T52" s="6"/>
      <c r="U52" s="6"/>
      <c r="V52" s="6"/>
      <c r="W52" s="6"/>
      <c r="X52" s="6"/>
      <c r="Y52" s="6"/>
      <c r="Z52" s="7"/>
      <c r="AA52" s="6">
        <v>7.5999999999999998E-2</v>
      </c>
      <c r="AB52" s="6">
        <v>0.876</v>
      </c>
      <c r="AC52" s="6">
        <v>4.7333333333333331E-2</v>
      </c>
      <c r="AD52" s="6">
        <v>0</v>
      </c>
      <c r="AE52" s="6">
        <v>0</v>
      </c>
      <c r="AF52" s="6">
        <v>0</v>
      </c>
      <c r="AG52" s="7">
        <v>0</v>
      </c>
      <c r="AH52" s="6">
        <v>0.11666666666666668</v>
      </c>
      <c r="AI52" s="6">
        <v>0.75016666666666676</v>
      </c>
      <c r="AJ52" s="6">
        <v>0.12666666666666668</v>
      </c>
      <c r="AK52" s="6">
        <v>5.1666666666666675E-3</v>
      </c>
      <c r="AL52" s="6">
        <v>1E-3</v>
      </c>
      <c r="AM52" s="6">
        <v>0</v>
      </c>
      <c r="AN52" s="7">
        <v>0</v>
      </c>
      <c r="AO52" s="6"/>
      <c r="AP52" s="6"/>
      <c r="AQ52" s="6"/>
      <c r="AR52" s="6"/>
      <c r="AS52" s="8"/>
      <c r="AT52" s="7"/>
      <c r="AU52" s="5"/>
      <c r="AV52" s="6"/>
      <c r="AW52" s="6"/>
      <c r="AX52" s="6"/>
      <c r="AY52" s="6"/>
      <c r="AZ52" s="6"/>
      <c r="BA52" s="7"/>
      <c r="BB52" s="6">
        <v>0</v>
      </c>
      <c r="BC52" s="6">
        <v>1</v>
      </c>
      <c r="BD52" s="6">
        <v>4.0989493612245501E-227</v>
      </c>
      <c r="BE52" s="6">
        <v>7.1011782227690794E-123</v>
      </c>
      <c r="BF52" s="6">
        <v>7.6131711341042403E-133</v>
      </c>
      <c r="BG52" s="6">
        <v>2.5600406873086802E-153</v>
      </c>
      <c r="BH52" s="7">
        <v>1.5894360602127099E-99</v>
      </c>
      <c r="BI52" s="6"/>
      <c r="BJ52" s="6"/>
      <c r="BK52" s="6"/>
      <c r="BL52" s="6"/>
      <c r="BM52" s="6"/>
      <c r="BN52" s="6"/>
      <c r="BO52" s="7"/>
      <c r="BP52" s="6"/>
      <c r="BQ52" s="6"/>
      <c r="BR52" s="6"/>
      <c r="BS52" s="6"/>
      <c r="BT52" s="6"/>
      <c r="BU52" s="6"/>
      <c r="BV52" s="7"/>
      <c r="BW52">
        <v>294</v>
      </c>
      <c r="BX52">
        <v>306</v>
      </c>
      <c r="BY52">
        <v>271</v>
      </c>
      <c r="BZ52">
        <v>287</v>
      </c>
      <c r="CA52">
        <v>251</v>
      </c>
      <c r="CB52">
        <v>194</v>
      </c>
      <c r="CC52">
        <v>215</v>
      </c>
      <c r="CD52">
        <v>226</v>
      </c>
      <c r="CE52">
        <v>227</v>
      </c>
      <c r="CF52" s="1">
        <v>249</v>
      </c>
      <c r="CH52" s="43">
        <v>9.7465333030234094E-2</v>
      </c>
      <c r="CJ52" s="27" t="s">
        <v>72357</v>
      </c>
    </row>
    <row r="53" spans="1:88">
      <c r="A53" s="27">
        <v>50</v>
      </c>
      <c r="B53" t="s">
        <v>70951</v>
      </c>
      <c r="C53" t="s">
        <v>71708</v>
      </c>
      <c r="D53" t="s">
        <v>71643</v>
      </c>
      <c r="E53" t="s">
        <v>72367</v>
      </c>
      <c r="F53"/>
      <c r="N53" s="27" t="s">
        <v>70950</v>
      </c>
      <c r="O53" s="54"/>
      <c r="P53" s="11"/>
      <c r="Q53" s="11"/>
      <c r="T53" s="6"/>
      <c r="U53" s="6"/>
      <c r="V53" s="6"/>
      <c r="W53" s="6"/>
      <c r="X53" s="6"/>
      <c r="Y53" s="6"/>
      <c r="Z53" s="7"/>
      <c r="AA53" s="6">
        <v>7.2333333333333333E-2</v>
      </c>
      <c r="AB53" s="6">
        <v>0.85016666666666663</v>
      </c>
      <c r="AC53" s="6">
        <v>8.1666666666666676E-3</v>
      </c>
      <c r="AD53" s="6">
        <v>2.0500000000000001E-2</v>
      </c>
      <c r="AE53" s="6">
        <v>2.3333333333333331E-3</v>
      </c>
      <c r="AF53" s="6">
        <v>8.3333333333333339E-4</v>
      </c>
      <c r="AG53" s="7">
        <v>4.5499999999999992E-2</v>
      </c>
      <c r="AH53" s="6">
        <v>9.3999999999999986E-2</v>
      </c>
      <c r="AI53" s="6">
        <v>0.78183333333333349</v>
      </c>
      <c r="AJ53" s="6">
        <v>1.4999999999999999E-2</v>
      </c>
      <c r="AK53" s="6">
        <v>0.03</v>
      </c>
      <c r="AL53" s="6">
        <v>4.0000000000000001E-3</v>
      </c>
      <c r="AM53" s="6">
        <v>0</v>
      </c>
      <c r="AN53" s="7">
        <v>7.4499999999999997E-2</v>
      </c>
      <c r="AO53" s="6"/>
      <c r="AP53" s="6"/>
      <c r="AQ53" s="6"/>
      <c r="AR53" s="6"/>
      <c r="AS53" s="8"/>
      <c r="AT53" s="7"/>
      <c r="AU53" s="5"/>
      <c r="AV53" s="6"/>
      <c r="AW53" s="6"/>
      <c r="AX53" s="6"/>
      <c r="AY53" s="6"/>
      <c r="AZ53" s="6"/>
      <c r="BA53" s="7"/>
      <c r="BB53" s="6">
        <v>0</v>
      </c>
      <c r="BC53" s="6">
        <v>1</v>
      </c>
      <c r="BD53" s="6">
        <v>2.25900086851645E-224</v>
      </c>
      <c r="BE53" s="6">
        <v>6.5057941782833096E-121</v>
      </c>
      <c r="BF53" s="6">
        <v>1.13351049516565E-128</v>
      </c>
      <c r="BG53" s="6">
        <v>2.8223341867397501E-151</v>
      </c>
      <c r="BH53" s="7">
        <v>1.4189828840753701E-96</v>
      </c>
      <c r="BI53" s="6"/>
      <c r="BJ53" s="6"/>
      <c r="BK53" s="6"/>
      <c r="BL53" s="6"/>
      <c r="BM53" s="6"/>
      <c r="BN53" s="6"/>
      <c r="BO53" s="7"/>
      <c r="BP53" s="6"/>
      <c r="BQ53" s="6"/>
      <c r="BR53" s="6"/>
      <c r="BS53" s="6"/>
      <c r="BT53" s="6"/>
      <c r="BU53" s="6"/>
      <c r="BV53" s="7"/>
      <c r="BW53">
        <v>294</v>
      </c>
      <c r="BX53">
        <v>306</v>
      </c>
      <c r="BY53">
        <v>270</v>
      </c>
      <c r="BZ53">
        <v>287</v>
      </c>
      <c r="CA53">
        <v>251</v>
      </c>
      <c r="CB53">
        <v>194</v>
      </c>
      <c r="CC53">
        <v>215</v>
      </c>
      <c r="CD53">
        <v>225</v>
      </c>
      <c r="CE53">
        <v>227</v>
      </c>
      <c r="CF53" s="1">
        <v>249</v>
      </c>
      <c r="CH53" s="43">
        <v>0.11727458265738699</v>
      </c>
      <c r="CJ53" s="27" t="s">
        <v>72357</v>
      </c>
    </row>
    <row r="54" spans="1:88">
      <c r="A54" s="27">
        <v>51</v>
      </c>
      <c r="B54" t="s">
        <v>70951</v>
      </c>
      <c r="C54" t="s">
        <v>71778</v>
      </c>
      <c r="D54" t="s">
        <v>71644</v>
      </c>
      <c r="E54" t="s">
        <v>72371</v>
      </c>
      <c r="F54"/>
      <c r="N54" s="27" t="s">
        <v>70950</v>
      </c>
      <c r="O54" s="54"/>
      <c r="P54" s="11"/>
      <c r="Q54" s="11"/>
      <c r="T54" s="6"/>
      <c r="U54" s="6"/>
      <c r="V54" s="6"/>
      <c r="W54" s="6"/>
      <c r="X54" s="6"/>
      <c r="Y54" s="6"/>
      <c r="Z54" s="7"/>
      <c r="AA54" s="6">
        <v>6.4000000000000001E-2</v>
      </c>
      <c r="AB54" s="6">
        <v>0.80016666666666658</v>
      </c>
      <c r="AC54" s="6">
        <v>0.13450000000000001</v>
      </c>
      <c r="AD54" s="6">
        <v>0</v>
      </c>
      <c r="AE54" s="6">
        <v>8.3333333333333339E-4</v>
      </c>
      <c r="AF54" s="6">
        <v>1.6666666666666666E-4</v>
      </c>
      <c r="AG54" s="7">
        <v>5.0000000000000001E-4</v>
      </c>
      <c r="AH54" s="6">
        <v>9.1999999999999985E-2</v>
      </c>
      <c r="AI54" s="6">
        <v>0.87716666666666676</v>
      </c>
      <c r="AJ54" s="6">
        <v>2.7833333333333335E-2</v>
      </c>
      <c r="AK54" s="6">
        <v>0</v>
      </c>
      <c r="AL54" s="6">
        <v>2E-3</v>
      </c>
      <c r="AM54" s="6">
        <v>0</v>
      </c>
      <c r="AN54" s="7">
        <v>0</v>
      </c>
      <c r="AO54" s="6"/>
      <c r="AP54" s="6"/>
      <c r="AQ54" s="6"/>
      <c r="AR54" s="6"/>
      <c r="AS54" s="8"/>
      <c r="AT54" s="7"/>
      <c r="AU54" s="5"/>
      <c r="AV54" s="6"/>
      <c r="AW54" s="6"/>
      <c r="AX54" s="6"/>
      <c r="AY54" s="6"/>
      <c r="AZ54" s="6"/>
      <c r="BA54" s="7"/>
      <c r="BB54" s="6">
        <v>0</v>
      </c>
      <c r="BC54" s="6">
        <v>1</v>
      </c>
      <c r="BD54" s="6">
        <v>4.3508496364474901E-232</v>
      </c>
      <c r="BE54" s="6">
        <v>4.4580624296118302E-124</v>
      </c>
      <c r="BF54" s="6">
        <v>3.5945718020509801E-135</v>
      </c>
      <c r="BG54" s="6">
        <v>2.1251474792691399E-147</v>
      </c>
      <c r="BH54" s="7">
        <v>8.7893629870209205E-101</v>
      </c>
      <c r="BI54" s="6"/>
      <c r="BJ54" s="6"/>
      <c r="BK54" s="6"/>
      <c r="BL54" s="6"/>
      <c r="BM54" s="6"/>
      <c r="BN54" s="6"/>
      <c r="BO54" s="7"/>
      <c r="BP54" s="6"/>
      <c r="BQ54" s="6"/>
      <c r="BR54" s="6"/>
      <c r="BS54" s="6"/>
      <c r="BT54" s="6"/>
      <c r="BU54" s="6"/>
      <c r="BV54" s="7"/>
      <c r="BW54">
        <v>294</v>
      </c>
      <c r="BX54">
        <v>306</v>
      </c>
      <c r="BY54">
        <v>271</v>
      </c>
      <c r="BZ54">
        <v>287</v>
      </c>
      <c r="CA54">
        <v>251</v>
      </c>
      <c r="CB54">
        <v>194</v>
      </c>
      <c r="CC54">
        <v>215</v>
      </c>
      <c r="CD54">
        <v>226</v>
      </c>
      <c r="CE54">
        <v>227</v>
      </c>
      <c r="CF54" s="1">
        <v>249</v>
      </c>
      <c r="CH54" s="43">
        <v>0.105729079672624</v>
      </c>
      <c r="CJ54" s="27" t="s">
        <v>72357</v>
      </c>
    </row>
    <row r="55" spans="1:88">
      <c r="A55" s="27">
        <v>52</v>
      </c>
      <c r="B55" t="s">
        <v>70951</v>
      </c>
      <c r="C55" t="s">
        <v>71741</v>
      </c>
      <c r="D55" t="s">
        <v>71645</v>
      </c>
      <c r="E55" t="s">
        <v>72365</v>
      </c>
      <c r="F55"/>
      <c r="N55" s="27" t="s">
        <v>70950</v>
      </c>
      <c r="O55" s="54"/>
      <c r="P55" s="11"/>
      <c r="Q55" s="11"/>
      <c r="T55" s="6"/>
      <c r="U55" s="6"/>
      <c r="V55" s="6"/>
      <c r="W55" s="6"/>
      <c r="X55" s="6"/>
      <c r="Y55" s="6"/>
      <c r="Z55" s="7"/>
      <c r="AA55" s="6">
        <v>6.25E-2</v>
      </c>
      <c r="AB55" s="6">
        <v>0.82899999999999985</v>
      </c>
      <c r="AC55" s="6">
        <v>8.0666666666666678E-2</v>
      </c>
      <c r="AD55" s="6">
        <v>1.9000000000000003E-2</v>
      </c>
      <c r="AE55" s="6">
        <v>6.6666666666666664E-4</v>
      </c>
      <c r="AF55" s="6">
        <v>4.333333333333334E-3</v>
      </c>
      <c r="AG55" s="7">
        <v>4.1666666666666666E-3</v>
      </c>
      <c r="AH55" s="6">
        <v>9.3499999999999986E-2</v>
      </c>
      <c r="AI55" s="6">
        <v>0.65766666666666662</v>
      </c>
      <c r="AJ55" s="6">
        <v>0.151</v>
      </c>
      <c r="AK55" s="6">
        <v>5.3499999999999999E-2</v>
      </c>
      <c r="AL55" s="6">
        <v>0</v>
      </c>
      <c r="AM55" s="6">
        <v>5.3333333333333332E-3</v>
      </c>
      <c r="AN55" s="7">
        <v>3.9166666666666669E-2</v>
      </c>
      <c r="AO55" s="6"/>
      <c r="AP55" s="6"/>
      <c r="AQ55" s="6"/>
      <c r="AR55" s="6"/>
      <c r="AS55" s="8"/>
      <c r="AT55" s="7"/>
      <c r="AU55" s="5"/>
      <c r="AV55" s="6"/>
      <c r="AW55" s="6"/>
      <c r="AX55" s="6"/>
      <c r="AY55" s="6"/>
      <c r="AZ55" s="6"/>
      <c r="BA55" s="7"/>
      <c r="BB55" s="6">
        <v>0</v>
      </c>
      <c r="BC55" s="6">
        <v>1</v>
      </c>
      <c r="BD55" s="6">
        <v>5.9188438115650797E-226</v>
      </c>
      <c r="BE55" s="6">
        <v>2.09627379281398E-122</v>
      </c>
      <c r="BF55" s="6">
        <v>2.3181172417670901E-130</v>
      </c>
      <c r="BG55" s="6">
        <v>2.6373233280050502E-144</v>
      </c>
      <c r="BH55" s="7">
        <v>3.0197904590267402E-97</v>
      </c>
      <c r="BI55" s="6"/>
      <c r="BJ55" s="6"/>
      <c r="BK55" s="6"/>
      <c r="BL55" s="6"/>
      <c r="BM55" s="6"/>
      <c r="BN55" s="6"/>
      <c r="BO55" s="7"/>
      <c r="BP55" s="6"/>
      <c r="BQ55" s="6"/>
      <c r="BR55" s="6"/>
      <c r="BS55" s="6"/>
      <c r="BT55" s="6"/>
      <c r="BU55" s="6"/>
      <c r="BV55" s="7"/>
      <c r="BW55">
        <v>294</v>
      </c>
      <c r="BX55">
        <v>306</v>
      </c>
      <c r="BY55">
        <v>271</v>
      </c>
      <c r="BZ55">
        <v>287</v>
      </c>
      <c r="CA55">
        <v>251</v>
      </c>
      <c r="CB55">
        <v>194</v>
      </c>
      <c r="CC55">
        <v>215</v>
      </c>
      <c r="CD55">
        <v>226</v>
      </c>
      <c r="CE55">
        <v>227</v>
      </c>
      <c r="CF55" s="1">
        <v>249</v>
      </c>
      <c r="CH55" s="43">
        <v>0.10734523116030301</v>
      </c>
      <c r="CJ55" s="27" t="s">
        <v>72357</v>
      </c>
    </row>
    <row r="56" spans="1:88">
      <c r="A56" s="27">
        <v>53</v>
      </c>
      <c r="B56" t="s">
        <v>70951</v>
      </c>
      <c r="C56" t="s">
        <v>71709</v>
      </c>
      <c r="D56" t="s">
        <v>71646</v>
      </c>
      <c r="E56" t="s">
        <v>72365</v>
      </c>
      <c r="F56"/>
      <c r="N56" s="27" t="s">
        <v>70950</v>
      </c>
      <c r="O56" s="54"/>
      <c r="P56" s="11"/>
      <c r="Q56" s="11"/>
      <c r="T56" s="6"/>
      <c r="U56" s="6"/>
      <c r="V56" s="6"/>
      <c r="W56" s="6"/>
      <c r="X56" s="6"/>
      <c r="Y56" s="6"/>
      <c r="Z56" s="7"/>
      <c r="AA56" s="6">
        <v>0.06</v>
      </c>
      <c r="AB56" s="6">
        <v>0.83250000000000002</v>
      </c>
      <c r="AC56" s="6">
        <v>7.7333333333333337E-2</v>
      </c>
      <c r="AD56" s="6">
        <v>2.9333333333333333E-2</v>
      </c>
      <c r="AE56" s="6">
        <v>0</v>
      </c>
      <c r="AF56" s="6">
        <v>1.6666666666666666E-4</v>
      </c>
      <c r="AG56" s="7">
        <v>8.3333333333333339E-4</v>
      </c>
      <c r="AH56" s="6">
        <v>9.0999999999999984E-2</v>
      </c>
      <c r="AI56" s="6">
        <v>0.66300000000000014</v>
      </c>
      <c r="AJ56" s="6">
        <v>0.14899999999999999</v>
      </c>
      <c r="AK56" s="6">
        <v>6.2166666666666669E-2</v>
      </c>
      <c r="AL56" s="6">
        <v>0</v>
      </c>
      <c r="AM56" s="6">
        <v>0</v>
      </c>
      <c r="AN56" s="7">
        <v>3.4333333333333334E-2</v>
      </c>
      <c r="AO56" s="6"/>
      <c r="AP56" s="6"/>
      <c r="AQ56" s="6"/>
      <c r="AR56" s="6"/>
      <c r="AS56" s="8"/>
      <c r="AT56" s="7"/>
      <c r="AU56" s="5"/>
      <c r="AV56" s="6"/>
      <c r="AW56" s="6"/>
      <c r="AX56" s="6"/>
      <c r="AY56" s="6"/>
      <c r="AZ56" s="6"/>
      <c r="BA56" s="7"/>
      <c r="BB56" s="6">
        <v>0</v>
      </c>
      <c r="BC56" s="6">
        <v>1</v>
      </c>
      <c r="BD56" s="6">
        <v>3.4343685297798998E-229</v>
      </c>
      <c r="BE56" s="6">
        <v>8.0408432484274805E-124</v>
      </c>
      <c r="BF56" s="6">
        <v>1.1958068333311E-130</v>
      </c>
      <c r="BG56" s="6">
        <v>1.5091436718291401E-145</v>
      </c>
      <c r="BH56" s="7">
        <v>6.3366273976896698E-99</v>
      </c>
      <c r="BI56" s="6"/>
      <c r="BJ56" s="6"/>
      <c r="BK56" s="6"/>
      <c r="BL56" s="6"/>
      <c r="BM56" s="6"/>
      <c r="BN56" s="6"/>
      <c r="BO56" s="7"/>
      <c r="BP56" s="6"/>
      <c r="BQ56" s="6"/>
      <c r="BR56" s="6"/>
      <c r="BS56" s="6"/>
      <c r="BT56" s="6"/>
      <c r="BU56" s="6"/>
      <c r="BV56" s="7"/>
      <c r="BW56">
        <v>294</v>
      </c>
      <c r="BX56">
        <v>306</v>
      </c>
      <c r="BY56">
        <v>271</v>
      </c>
      <c r="BZ56">
        <v>287</v>
      </c>
      <c r="CA56">
        <v>251</v>
      </c>
      <c r="CB56">
        <v>194</v>
      </c>
      <c r="CC56">
        <v>215</v>
      </c>
      <c r="CD56">
        <v>226</v>
      </c>
      <c r="CE56">
        <v>227</v>
      </c>
      <c r="CF56" s="1">
        <v>249</v>
      </c>
      <c r="CH56" s="43">
        <v>0.10525472604934299</v>
      </c>
      <c r="CJ56" s="27" t="s">
        <v>72357</v>
      </c>
    </row>
    <row r="57" spans="1:88">
      <c r="A57" s="27">
        <v>54</v>
      </c>
      <c r="B57" t="s">
        <v>70951</v>
      </c>
      <c r="C57" t="s">
        <v>71742</v>
      </c>
      <c r="D57" t="s">
        <v>71647</v>
      </c>
      <c r="E57" t="s">
        <v>71773</v>
      </c>
      <c r="F57"/>
      <c r="N57" s="27" t="s">
        <v>70950</v>
      </c>
      <c r="O57" s="54"/>
      <c r="P57" s="11"/>
      <c r="Q57" s="11"/>
      <c r="T57" s="6"/>
      <c r="U57" s="6"/>
      <c r="V57" s="6"/>
      <c r="W57" s="6"/>
      <c r="X57" s="6"/>
      <c r="Y57" s="6"/>
      <c r="Z57" s="7"/>
      <c r="AA57" s="6">
        <v>5.6000000000000001E-2</v>
      </c>
      <c r="AB57" s="6">
        <v>0.89483333333333348</v>
      </c>
      <c r="AC57" s="6">
        <v>4.8499999999999995E-2</v>
      </c>
      <c r="AD57" s="6">
        <v>0</v>
      </c>
      <c r="AE57" s="6">
        <v>0</v>
      </c>
      <c r="AF57" s="6">
        <v>0</v>
      </c>
      <c r="AG57" s="7">
        <v>0</v>
      </c>
      <c r="AH57" s="6">
        <v>9.4999999999999987E-2</v>
      </c>
      <c r="AI57" s="6">
        <v>0.76583333333333348</v>
      </c>
      <c r="AJ57" s="6">
        <v>0.13766666666666669</v>
      </c>
      <c r="AK57" s="6">
        <v>0</v>
      </c>
      <c r="AL57" s="6">
        <v>0</v>
      </c>
      <c r="AM57" s="6">
        <v>8.3333333333333339E-4</v>
      </c>
      <c r="AN57" s="7">
        <v>1.6666666666666666E-4</v>
      </c>
      <c r="AO57" s="6"/>
      <c r="AP57" s="6"/>
      <c r="AQ57" s="6"/>
      <c r="AR57" s="6"/>
      <c r="AS57" s="8"/>
      <c r="AT57" s="7"/>
      <c r="AU57" s="5"/>
      <c r="AV57" s="6"/>
      <c r="AW57" s="6"/>
      <c r="AX57" s="6"/>
      <c r="AY57" s="6"/>
      <c r="AZ57" s="6"/>
      <c r="BA57" s="7"/>
      <c r="BB57" s="6">
        <v>0</v>
      </c>
      <c r="BC57" s="6">
        <v>1</v>
      </c>
      <c r="BD57" s="6">
        <v>7.9498622023665603E-230</v>
      </c>
      <c r="BE57" s="6">
        <v>1.1371847764305599E-118</v>
      </c>
      <c r="BF57" s="6">
        <v>1.15579422372174E-123</v>
      </c>
      <c r="BG57" s="6">
        <v>4.43277699694813E-130</v>
      </c>
      <c r="BH57" s="7">
        <v>1.63634706681109E-89</v>
      </c>
      <c r="BI57" s="6"/>
      <c r="BJ57" s="6"/>
      <c r="BK57" s="6"/>
      <c r="BL57" s="6"/>
      <c r="BM57" s="6"/>
      <c r="BN57" s="6"/>
      <c r="BO57" s="7"/>
      <c r="BP57" s="6"/>
      <c r="BQ57" s="6"/>
      <c r="BR57" s="6"/>
      <c r="BS57" s="6"/>
      <c r="BT57" s="6"/>
      <c r="BU57" s="6"/>
      <c r="BV57" s="7"/>
      <c r="BW57">
        <v>294</v>
      </c>
      <c r="BX57">
        <v>306</v>
      </c>
      <c r="BY57">
        <v>271</v>
      </c>
      <c r="BZ57">
        <v>287</v>
      </c>
      <c r="CA57">
        <v>251</v>
      </c>
      <c r="CB57">
        <v>194</v>
      </c>
      <c r="CC57">
        <v>215</v>
      </c>
      <c r="CD57">
        <v>226</v>
      </c>
      <c r="CE57">
        <v>227</v>
      </c>
      <c r="CF57" s="1">
        <v>249</v>
      </c>
      <c r="CH57" s="43">
        <v>0.108132937044042</v>
      </c>
      <c r="CJ57" s="27" t="s">
        <v>72357</v>
      </c>
    </row>
    <row r="58" spans="1:88">
      <c r="A58" s="27">
        <v>55</v>
      </c>
      <c r="B58" t="s">
        <v>70951</v>
      </c>
      <c r="C58" t="s">
        <v>71710</v>
      </c>
      <c r="D58" t="s">
        <v>71648</v>
      </c>
      <c r="E58" t="s">
        <v>72365</v>
      </c>
      <c r="F58"/>
      <c r="N58" s="27" t="s">
        <v>70950</v>
      </c>
      <c r="O58" s="54"/>
      <c r="P58" s="39"/>
      <c r="Q58" s="11"/>
      <c r="T58" s="6"/>
      <c r="U58" s="6"/>
      <c r="V58" s="6"/>
      <c r="W58" s="6"/>
      <c r="X58" s="6"/>
      <c r="Y58" s="6"/>
      <c r="Z58" s="7"/>
      <c r="AA58" s="6">
        <v>5.5E-2</v>
      </c>
      <c r="AB58" s="6">
        <v>0.8028333333333334</v>
      </c>
      <c r="AC58" s="6">
        <v>0.13750000000000001</v>
      </c>
      <c r="AD58" s="6">
        <v>5.0000000000000001E-4</v>
      </c>
      <c r="AE58" s="6">
        <v>1.6666666666666666E-4</v>
      </c>
      <c r="AF58" s="6">
        <v>1.6666666666666666E-4</v>
      </c>
      <c r="AG58" s="7">
        <v>3.4999999999999996E-3</v>
      </c>
      <c r="AH58" s="6">
        <v>0.08</v>
      </c>
      <c r="AI58" s="6">
        <v>0.67966666666666675</v>
      </c>
      <c r="AJ58" s="6">
        <v>0.2091666666666667</v>
      </c>
      <c r="AK58" s="6">
        <v>4.0000000000000001E-3</v>
      </c>
      <c r="AL58" s="6">
        <v>0</v>
      </c>
      <c r="AM58" s="6">
        <v>1E-3</v>
      </c>
      <c r="AN58" s="7">
        <v>2.5666666666666667E-2</v>
      </c>
      <c r="AO58" s="6"/>
      <c r="AP58" s="6"/>
      <c r="AQ58" s="6"/>
      <c r="AR58" s="6"/>
      <c r="AS58" s="8"/>
      <c r="AT58" s="7"/>
      <c r="AU58" s="5"/>
      <c r="AV58" s="6"/>
      <c r="AW58" s="6"/>
      <c r="AX58" s="6"/>
      <c r="AY58" s="6"/>
      <c r="AZ58" s="6"/>
      <c r="BA58" s="7"/>
      <c r="BB58" s="6">
        <v>0</v>
      </c>
      <c r="BC58" s="6">
        <v>1</v>
      </c>
      <c r="BD58" s="6">
        <v>8.67369118104496E-249</v>
      </c>
      <c r="BE58" s="6">
        <v>7.0337058323290998E-137</v>
      </c>
      <c r="BF58" s="6">
        <v>1.05321500244525E-143</v>
      </c>
      <c r="BG58" s="6">
        <v>3.6192925409152001E-160</v>
      </c>
      <c r="BH58" s="7">
        <v>4.2768312008435203E-111</v>
      </c>
      <c r="BI58" s="6"/>
      <c r="BJ58" s="6"/>
      <c r="BK58" s="6"/>
      <c r="BL58" s="6"/>
      <c r="BM58" s="6"/>
      <c r="BN58" s="6"/>
      <c r="BO58" s="7"/>
      <c r="BP58" s="6"/>
      <c r="BQ58" s="6"/>
      <c r="BR58" s="6"/>
      <c r="BS58" s="6"/>
      <c r="BT58" s="6"/>
      <c r="BU58" s="6"/>
      <c r="BV58" s="7"/>
      <c r="BW58">
        <v>294</v>
      </c>
      <c r="BX58">
        <v>306</v>
      </c>
      <c r="BY58">
        <v>271</v>
      </c>
      <c r="BZ58">
        <v>287</v>
      </c>
      <c r="CA58">
        <v>251</v>
      </c>
      <c r="CB58">
        <v>194</v>
      </c>
      <c r="CC58">
        <v>215</v>
      </c>
      <c r="CD58">
        <v>226</v>
      </c>
      <c r="CE58">
        <v>227</v>
      </c>
      <c r="CF58" s="1">
        <v>249</v>
      </c>
      <c r="CH58" s="43">
        <v>0.15443664461390799</v>
      </c>
      <c r="CJ58" s="27" t="s">
        <v>72357</v>
      </c>
    </row>
    <row r="59" spans="1:88">
      <c r="A59" s="27">
        <v>56</v>
      </c>
      <c r="B59" t="s">
        <v>70951</v>
      </c>
      <c r="C59" t="s">
        <v>71743</v>
      </c>
      <c r="D59" t="s">
        <v>71649</v>
      </c>
      <c r="E59" t="s">
        <v>72371</v>
      </c>
      <c r="F59"/>
      <c r="N59" s="27" t="s">
        <v>70950</v>
      </c>
      <c r="O59" s="54"/>
      <c r="P59" s="39"/>
      <c r="Q59" s="11"/>
      <c r="T59" s="6"/>
      <c r="U59" s="6"/>
      <c r="V59" s="6"/>
      <c r="W59" s="6"/>
      <c r="X59" s="6"/>
      <c r="Y59" s="6"/>
      <c r="Z59" s="7"/>
      <c r="AA59" s="6">
        <v>4.3999999999999991E-2</v>
      </c>
      <c r="AB59" s="6">
        <v>0.95133333333333336</v>
      </c>
      <c r="AC59" s="6">
        <v>4.1666666666666666E-3</v>
      </c>
      <c r="AD59" s="6">
        <v>0</v>
      </c>
      <c r="AE59" s="6">
        <v>0</v>
      </c>
      <c r="AF59" s="6">
        <v>0</v>
      </c>
      <c r="AG59" s="7">
        <v>0</v>
      </c>
      <c r="AH59" s="6">
        <v>6.9000000000000006E-2</v>
      </c>
      <c r="AI59" s="6">
        <v>0.93</v>
      </c>
      <c r="AJ59" s="6">
        <v>0</v>
      </c>
      <c r="AK59" s="6">
        <v>3.3333333333333332E-4</v>
      </c>
      <c r="AL59" s="6">
        <v>0</v>
      </c>
      <c r="AM59" s="6">
        <v>0</v>
      </c>
      <c r="AN59" s="7">
        <v>0</v>
      </c>
      <c r="AO59" s="6"/>
      <c r="AP59" s="6"/>
      <c r="AQ59" s="6"/>
      <c r="AR59" s="6"/>
      <c r="AS59" s="8"/>
      <c r="AT59" s="7"/>
      <c r="AU59" s="5"/>
      <c r="AV59" s="6"/>
      <c r="AW59" s="6"/>
      <c r="AX59" s="6"/>
      <c r="AY59" s="6"/>
      <c r="AZ59" s="6"/>
      <c r="BA59" s="7"/>
      <c r="BB59" s="6">
        <v>0</v>
      </c>
      <c r="BC59" s="6">
        <v>1</v>
      </c>
      <c r="BD59" s="6">
        <v>6.7227411879870602E-226</v>
      </c>
      <c r="BE59" s="6">
        <v>1.12221743426291E-124</v>
      </c>
      <c r="BF59" s="6">
        <v>8.0486596709399804E-131</v>
      </c>
      <c r="BG59" s="6">
        <v>1.46939124754061E-146</v>
      </c>
      <c r="BH59" s="7">
        <v>2.21022790005011E-98</v>
      </c>
      <c r="BI59" s="6"/>
      <c r="BJ59" s="6"/>
      <c r="BK59" s="6"/>
      <c r="BL59" s="6"/>
      <c r="BM59" s="6"/>
      <c r="BN59" s="6"/>
      <c r="BO59" s="7"/>
      <c r="BP59" s="6"/>
      <c r="BQ59" s="6"/>
      <c r="BR59" s="6"/>
      <c r="BS59" s="6"/>
      <c r="BT59" s="6"/>
      <c r="BU59" s="6"/>
      <c r="BV59" s="7"/>
      <c r="BW59">
        <v>294</v>
      </c>
      <c r="BX59">
        <v>306</v>
      </c>
      <c r="BY59">
        <v>271</v>
      </c>
      <c r="BZ59">
        <v>287</v>
      </c>
      <c r="CA59">
        <v>251</v>
      </c>
      <c r="CB59">
        <v>194</v>
      </c>
      <c r="CC59">
        <v>215</v>
      </c>
      <c r="CD59">
        <v>226</v>
      </c>
      <c r="CE59">
        <v>227</v>
      </c>
      <c r="CF59" s="1">
        <v>249</v>
      </c>
      <c r="CH59" s="43">
        <v>9.2677544858022196E-2</v>
      </c>
      <c r="CJ59" s="27" t="s">
        <v>72357</v>
      </c>
    </row>
    <row r="60" spans="1:88">
      <c r="A60" s="27">
        <v>57</v>
      </c>
      <c r="B60" t="s">
        <v>70952</v>
      </c>
      <c r="C60" t="s">
        <v>71711</v>
      </c>
      <c r="D60" t="s">
        <v>71650</v>
      </c>
      <c r="E60" t="s">
        <v>72367</v>
      </c>
      <c r="F60"/>
      <c r="N60" s="27" t="s">
        <v>70950</v>
      </c>
      <c r="O60" s="54"/>
      <c r="P60" s="11"/>
      <c r="Q60" s="11"/>
      <c r="T60" s="6"/>
      <c r="U60" s="6"/>
      <c r="V60" s="6"/>
      <c r="W60" s="6"/>
      <c r="X60" s="6"/>
      <c r="Y60" s="6"/>
      <c r="Z60" s="7"/>
      <c r="AA60" s="6">
        <v>0</v>
      </c>
      <c r="AB60" s="6">
        <v>0.99949999999999994</v>
      </c>
      <c r="AC60" s="6">
        <v>0</v>
      </c>
      <c r="AD60" s="6">
        <v>0</v>
      </c>
      <c r="AE60" s="6">
        <v>0</v>
      </c>
      <c r="AF60" s="6">
        <v>0</v>
      </c>
      <c r="AG60" s="7">
        <v>0</v>
      </c>
      <c r="AH60" s="6">
        <v>0</v>
      </c>
      <c r="AI60" s="6">
        <v>1</v>
      </c>
      <c r="AJ60" s="6">
        <v>0</v>
      </c>
      <c r="AK60" s="6">
        <v>0</v>
      </c>
      <c r="AL60" s="6">
        <v>0</v>
      </c>
      <c r="AM60" s="6">
        <v>0</v>
      </c>
      <c r="AN60" s="7">
        <v>0</v>
      </c>
      <c r="AO60" s="6"/>
      <c r="AP60" s="6"/>
      <c r="AQ60" s="6"/>
      <c r="AR60" s="6"/>
      <c r="AS60" s="8"/>
      <c r="AT60" s="7"/>
      <c r="AU60" s="5"/>
      <c r="AV60" s="6"/>
      <c r="AW60" s="6"/>
      <c r="AX60" s="6"/>
      <c r="AY60" s="6"/>
      <c r="AZ60" s="6"/>
      <c r="BA60" s="7"/>
      <c r="BB60" s="6">
        <v>0</v>
      </c>
      <c r="BC60" s="6">
        <v>1</v>
      </c>
      <c r="BD60" s="6">
        <v>1.05138366610667E-237</v>
      </c>
      <c r="BE60" s="6">
        <v>1.4509358814377701E-128</v>
      </c>
      <c r="BF60" s="6">
        <v>1.4664741269255201E-135</v>
      </c>
      <c r="BG60" s="6">
        <v>4.6693171797030298E-150</v>
      </c>
      <c r="BH60" s="7">
        <v>6.6785659910108997E-102</v>
      </c>
      <c r="BI60" s="6"/>
      <c r="BJ60" s="6"/>
      <c r="BK60" s="6"/>
      <c r="BL60" s="6"/>
      <c r="BM60" s="6"/>
      <c r="BN60" s="6"/>
      <c r="BO60" s="7"/>
      <c r="BP60" s="6"/>
      <c r="BQ60" s="6"/>
      <c r="BR60" s="6"/>
      <c r="BS60" s="6"/>
      <c r="BT60" s="6"/>
      <c r="BU60" s="6"/>
      <c r="BV60" s="7"/>
      <c r="BW60">
        <v>294</v>
      </c>
      <c r="BX60">
        <v>306</v>
      </c>
      <c r="BY60">
        <v>271</v>
      </c>
      <c r="BZ60">
        <v>287</v>
      </c>
      <c r="CA60">
        <v>251</v>
      </c>
      <c r="CB60">
        <v>194</v>
      </c>
      <c r="CC60">
        <v>215</v>
      </c>
      <c r="CD60">
        <v>226</v>
      </c>
      <c r="CE60">
        <v>227</v>
      </c>
      <c r="CF60" s="1">
        <v>249</v>
      </c>
      <c r="CG60" s="45">
        <v>6</v>
      </c>
      <c r="CH60" s="43">
        <v>9.3531952597186802E-2</v>
      </c>
      <c r="CJ60" s="27" t="s">
        <v>72357</v>
      </c>
    </row>
    <row r="61" spans="1:88">
      <c r="A61" s="27">
        <v>58</v>
      </c>
      <c r="B61" t="s">
        <v>70952</v>
      </c>
      <c r="C61" t="s">
        <v>71712</v>
      </c>
      <c r="D61" t="s">
        <v>71651</v>
      </c>
      <c r="E61" t="s">
        <v>72367</v>
      </c>
      <c r="F61"/>
      <c r="N61" s="27" t="s">
        <v>70950</v>
      </c>
      <c r="O61" s="54"/>
      <c r="P61" s="11"/>
      <c r="Q61" s="11"/>
      <c r="T61" s="6"/>
      <c r="U61" s="6"/>
      <c r="V61" s="6"/>
      <c r="W61" s="6"/>
      <c r="X61" s="6"/>
      <c r="Y61" s="6"/>
      <c r="Z61" s="7"/>
      <c r="AA61" s="6">
        <v>0</v>
      </c>
      <c r="AB61" s="6">
        <v>0.9993333333333333</v>
      </c>
      <c r="AC61" s="6">
        <v>0</v>
      </c>
      <c r="AD61" s="6">
        <v>0</v>
      </c>
      <c r="AE61" s="6">
        <v>0</v>
      </c>
      <c r="AF61" s="6">
        <v>0</v>
      </c>
      <c r="AG61" s="7">
        <v>0</v>
      </c>
      <c r="AH61" s="6">
        <v>0</v>
      </c>
      <c r="AI61" s="6">
        <v>0.999</v>
      </c>
      <c r="AJ61" s="6">
        <v>0</v>
      </c>
      <c r="AK61" s="6">
        <v>0</v>
      </c>
      <c r="AL61" s="6">
        <v>0</v>
      </c>
      <c r="AM61" s="6">
        <v>0</v>
      </c>
      <c r="AN61" s="7">
        <v>0</v>
      </c>
      <c r="AO61" s="6"/>
      <c r="AP61" s="6"/>
      <c r="AQ61" s="6"/>
      <c r="AR61" s="6"/>
      <c r="AS61" s="8"/>
      <c r="AT61" s="7"/>
      <c r="AU61" s="5"/>
      <c r="AV61" s="6"/>
      <c r="AW61" s="6"/>
      <c r="AX61" s="6"/>
      <c r="AY61" s="6"/>
      <c r="AZ61" s="6"/>
      <c r="BA61" s="7"/>
      <c r="BB61" s="6">
        <v>0</v>
      </c>
      <c r="BC61" s="6">
        <v>1</v>
      </c>
      <c r="BD61" s="6">
        <v>1.12941944052776E-252</v>
      </c>
      <c r="BE61" s="6">
        <v>1.8027396547671E-145</v>
      </c>
      <c r="BF61" s="6">
        <v>3.14574092936154E-156</v>
      </c>
      <c r="BG61" s="6">
        <v>7.1566434460149794E-172</v>
      </c>
      <c r="BH61" s="7">
        <v>2.2255823232575801E-120</v>
      </c>
      <c r="BI61" s="6"/>
      <c r="BJ61" s="6"/>
      <c r="BK61" s="6"/>
      <c r="BL61" s="6"/>
      <c r="BM61" s="6"/>
      <c r="BN61" s="6"/>
      <c r="BO61" s="7"/>
      <c r="BP61" s="6"/>
      <c r="BQ61" s="6"/>
      <c r="BR61" s="6"/>
      <c r="BS61" s="6"/>
      <c r="BT61" s="6"/>
      <c r="BU61" s="6"/>
      <c r="BV61" s="7"/>
      <c r="BW61">
        <v>294</v>
      </c>
      <c r="BX61">
        <v>306</v>
      </c>
      <c r="BY61">
        <v>271</v>
      </c>
      <c r="BZ61">
        <v>287</v>
      </c>
      <c r="CA61">
        <v>251</v>
      </c>
      <c r="CB61">
        <v>194</v>
      </c>
      <c r="CC61">
        <v>215</v>
      </c>
      <c r="CD61">
        <v>226</v>
      </c>
      <c r="CE61">
        <v>227</v>
      </c>
      <c r="CF61" s="1">
        <v>249</v>
      </c>
      <c r="CG61" s="45">
        <v>7</v>
      </c>
      <c r="CH61" s="43">
        <v>0.105182926829268</v>
      </c>
      <c r="CJ61" s="27" t="s">
        <v>72357</v>
      </c>
    </row>
    <row r="62" spans="1:88">
      <c r="A62" s="27">
        <v>59</v>
      </c>
      <c r="B62" t="s">
        <v>70952</v>
      </c>
      <c r="C62" t="s">
        <v>71744</v>
      </c>
      <c r="D62" t="s">
        <v>71652</v>
      </c>
      <c r="E62" t="s">
        <v>72371</v>
      </c>
      <c r="F62"/>
      <c r="N62" s="27" t="s">
        <v>70950</v>
      </c>
      <c r="O62" s="54"/>
      <c r="P62" s="11"/>
      <c r="Q62" s="11"/>
      <c r="T62" s="6"/>
      <c r="U62" s="6"/>
      <c r="V62" s="6"/>
      <c r="W62" s="6"/>
      <c r="X62" s="6"/>
      <c r="Y62" s="6"/>
      <c r="Z62" s="7"/>
      <c r="AA62" s="6">
        <v>0</v>
      </c>
      <c r="AB62" s="6">
        <v>0.999</v>
      </c>
      <c r="AC62" s="6">
        <v>0</v>
      </c>
      <c r="AD62" s="6">
        <v>0</v>
      </c>
      <c r="AE62" s="6">
        <v>0</v>
      </c>
      <c r="AF62" s="6">
        <v>0</v>
      </c>
      <c r="AG62" s="7">
        <v>0</v>
      </c>
      <c r="AH62" s="6">
        <v>0</v>
      </c>
      <c r="AI62" s="6">
        <v>0.99816666666666676</v>
      </c>
      <c r="AJ62" s="6">
        <v>0</v>
      </c>
      <c r="AK62" s="6">
        <v>0</v>
      </c>
      <c r="AL62" s="6">
        <v>1E-3</v>
      </c>
      <c r="AM62" s="6">
        <v>0</v>
      </c>
      <c r="AN62" s="7">
        <v>0</v>
      </c>
      <c r="AO62" s="6"/>
      <c r="AP62" s="6"/>
      <c r="AQ62" s="6"/>
      <c r="AR62" s="6"/>
      <c r="AS62" s="8"/>
      <c r="AT62" s="7"/>
      <c r="AU62" s="5"/>
      <c r="AV62" s="6"/>
      <c r="AW62" s="6"/>
      <c r="AX62" s="6"/>
      <c r="AY62" s="6"/>
      <c r="AZ62" s="6"/>
      <c r="BA62" s="7"/>
      <c r="BB62" s="6">
        <v>0</v>
      </c>
      <c r="BC62" s="6">
        <v>1</v>
      </c>
      <c r="BD62" s="6">
        <v>5.61110024919781E-238</v>
      </c>
      <c r="BE62" s="6">
        <v>1.14208871931556E-140</v>
      </c>
      <c r="BF62" s="6">
        <v>8.80672143779655E-151</v>
      </c>
      <c r="BG62" s="6">
        <v>3.60073024829124E-163</v>
      </c>
      <c r="BH62" s="7">
        <v>6.1674353944666902E-115</v>
      </c>
      <c r="BI62" s="6"/>
      <c r="BJ62" s="6"/>
      <c r="BK62" s="6"/>
      <c r="BL62" s="6"/>
      <c r="BM62" s="6"/>
      <c r="BN62" s="6"/>
      <c r="BO62" s="7"/>
      <c r="BP62" s="6"/>
      <c r="BQ62" s="6"/>
      <c r="BR62" s="6"/>
      <c r="BS62" s="6"/>
      <c r="BT62" s="6"/>
      <c r="BU62" s="6"/>
      <c r="BV62" s="7"/>
      <c r="BW62">
        <v>294</v>
      </c>
      <c r="BX62">
        <v>306</v>
      </c>
      <c r="BY62">
        <v>271</v>
      </c>
      <c r="BZ62">
        <v>287</v>
      </c>
      <c r="CA62">
        <v>251</v>
      </c>
      <c r="CB62">
        <v>194</v>
      </c>
      <c r="CC62">
        <v>215</v>
      </c>
      <c r="CD62">
        <v>226</v>
      </c>
      <c r="CE62">
        <v>227</v>
      </c>
      <c r="CF62" s="1">
        <v>249</v>
      </c>
      <c r="CG62" s="45">
        <v>7</v>
      </c>
      <c r="CH62" s="43">
        <v>0.10224756421612</v>
      </c>
      <c r="CJ62" s="27" t="s">
        <v>72357</v>
      </c>
    </row>
    <row r="63" spans="1:88">
      <c r="A63" s="27">
        <v>60</v>
      </c>
      <c r="B63" t="s">
        <v>70952</v>
      </c>
      <c r="C63" t="s">
        <v>71745</v>
      </c>
      <c r="D63" t="s">
        <v>71653</v>
      </c>
      <c r="E63" t="s">
        <v>72367</v>
      </c>
      <c r="F63"/>
      <c r="N63" s="27" t="s">
        <v>70950</v>
      </c>
      <c r="O63" s="54"/>
      <c r="P63" s="11"/>
      <c r="Q63" s="11"/>
      <c r="T63" s="6"/>
      <c r="U63" s="6"/>
      <c r="V63" s="6"/>
      <c r="W63" s="6"/>
      <c r="X63" s="6"/>
      <c r="Y63" s="6"/>
      <c r="Z63" s="7"/>
      <c r="AA63" s="6">
        <v>0</v>
      </c>
      <c r="AB63" s="6">
        <v>0.999</v>
      </c>
      <c r="AC63" s="6">
        <v>0</v>
      </c>
      <c r="AD63" s="6">
        <v>0</v>
      </c>
      <c r="AE63" s="6">
        <v>0</v>
      </c>
      <c r="AF63" s="6">
        <v>0</v>
      </c>
      <c r="AG63" s="7">
        <v>0</v>
      </c>
      <c r="AH63" s="6">
        <v>0</v>
      </c>
      <c r="AI63" s="6">
        <v>0.999</v>
      </c>
      <c r="AJ63" s="6">
        <v>0</v>
      </c>
      <c r="AK63" s="6">
        <v>0</v>
      </c>
      <c r="AL63" s="6">
        <v>0</v>
      </c>
      <c r="AM63" s="6">
        <v>0</v>
      </c>
      <c r="AN63" s="7">
        <v>0</v>
      </c>
      <c r="AO63" s="6"/>
      <c r="AP63" s="6"/>
      <c r="AQ63" s="6"/>
      <c r="AR63" s="6"/>
      <c r="AS63" s="8"/>
      <c r="AT63" s="7"/>
      <c r="AU63" s="5"/>
      <c r="AV63" s="6"/>
      <c r="AW63" s="6"/>
      <c r="AX63" s="6"/>
      <c r="AY63" s="6"/>
      <c r="AZ63" s="6"/>
      <c r="BA63" s="7"/>
      <c r="BB63" s="6">
        <v>0</v>
      </c>
      <c r="BC63" s="6">
        <v>1</v>
      </c>
      <c r="BD63" s="6">
        <v>7.5204982632028099E-247</v>
      </c>
      <c r="BE63" s="6">
        <v>4.8451129467662497E-133</v>
      </c>
      <c r="BF63" s="6">
        <v>8.0904963712141696E-142</v>
      </c>
      <c r="BG63" s="6">
        <v>4.0048742283546201E-157</v>
      </c>
      <c r="BH63" s="7">
        <v>3.36256309918182E-107</v>
      </c>
      <c r="BI63" s="6"/>
      <c r="BJ63" s="6"/>
      <c r="BK63" s="6"/>
      <c r="BL63" s="6"/>
      <c r="BM63" s="6"/>
      <c r="BN63" s="6"/>
      <c r="BO63" s="7"/>
      <c r="BP63" s="6"/>
      <c r="BQ63" s="6"/>
      <c r="BR63" s="6"/>
      <c r="BS63" s="6"/>
      <c r="BT63" s="6"/>
      <c r="BU63" s="6"/>
      <c r="BV63" s="7"/>
      <c r="BW63">
        <v>294</v>
      </c>
      <c r="BX63">
        <v>306</v>
      </c>
      <c r="BY63">
        <v>271</v>
      </c>
      <c r="BZ63">
        <v>287</v>
      </c>
      <c r="CA63">
        <v>251</v>
      </c>
      <c r="CB63">
        <v>194</v>
      </c>
      <c r="CC63">
        <v>215</v>
      </c>
      <c r="CD63">
        <v>226</v>
      </c>
      <c r="CE63">
        <v>227</v>
      </c>
      <c r="CF63" s="1">
        <v>249</v>
      </c>
      <c r="CG63" s="45">
        <v>6</v>
      </c>
      <c r="CH63" s="43">
        <v>0.112097608802222</v>
      </c>
      <c r="CJ63" s="27" t="s">
        <v>72357</v>
      </c>
    </row>
    <row r="64" spans="1:88">
      <c r="A64" s="27">
        <v>61</v>
      </c>
      <c r="B64" t="s">
        <v>70952</v>
      </c>
      <c r="C64" t="s">
        <v>71746</v>
      </c>
      <c r="D64" t="s">
        <v>71654</v>
      </c>
      <c r="E64" t="s">
        <v>72365</v>
      </c>
      <c r="F64"/>
      <c r="N64" s="27" t="s">
        <v>70950</v>
      </c>
      <c r="O64" s="54"/>
      <c r="P64" s="11"/>
      <c r="Q64" s="11"/>
      <c r="T64" s="6"/>
      <c r="U64" s="6"/>
      <c r="V64" s="6"/>
      <c r="W64" s="6"/>
      <c r="X64" s="6"/>
      <c r="Y64" s="6"/>
      <c r="Z64" s="7"/>
      <c r="AA64" s="6">
        <v>0</v>
      </c>
      <c r="AB64" s="6">
        <v>0.999</v>
      </c>
      <c r="AC64" s="6">
        <v>0</v>
      </c>
      <c r="AD64" s="6">
        <v>0</v>
      </c>
      <c r="AE64" s="6">
        <v>0</v>
      </c>
      <c r="AF64" s="6">
        <v>0</v>
      </c>
      <c r="AG64" s="7">
        <v>0</v>
      </c>
      <c r="AH64" s="6">
        <v>0</v>
      </c>
      <c r="AI64" s="6">
        <v>0.999</v>
      </c>
      <c r="AJ64" s="6">
        <v>0</v>
      </c>
      <c r="AK64" s="6">
        <v>0</v>
      </c>
      <c r="AL64" s="6">
        <v>0</v>
      </c>
      <c r="AM64" s="6">
        <v>0</v>
      </c>
      <c r="AN64" s="7">
        <v>0</v>
      </c>
      <c r="AO64" s="6"/>
      <c r="AP64" s="6"/>
      <c r="AQ64" s="6"/>
      <c r="AR64" s="6"/>
      <c r="AS64" s="8"/>
      <c r="AT64" s="7"/>
      <c r="AU64" s="5"/>
      <c r="AV64" s="6"/>
      <c r="AW64" s="6"/>
      <c r="AX64" s="6"/>
      <c r="AY64" s="6"/>
      <c r="AZ64" s="6"/>
      <c r="BA64" s="7"/>
      <c r="BB64" s="6">
        <v>1.81376790615826E-269</v>
      </c>
      <c r="BC64" s="6">
        <v>1</v>
      </c>
      <c r="BD64" s="6">
        <v>6.4389197006884797E-186</v>
      </c>
      <c r="BE64" s="6">
        <v>5.0810631258948299E-55</v>
      </c>
      <c r="BF64" s="6">
        <v>4.3494240389573002E-63</v>
      </c>
      <c r="BG64" s="6">
        <v>4.2462891109315299E-75</v>
      </c>
      <c r="BH64" s="7">
        <v>8.2411466777316805E-33</v>
      </c>
      <c r="BI64" s="6"/>
      <c r="BJ64" s="6"/>
      <c r="BK64" s="6"/>
      <c r="BL64" s="6"/>
      <c r="BM64" s="6"/>
      <c r="BN64" s="6"/>
      <c r="BO64" s="7"/>
      <c r="BP64" s="6"/>
      <c r="BQ64" s="6"/>
      <c r="BR64" s="6"/>
      <c r="BS64" s="6"/>
      <c r="BT64" s="6"/>
      <c r="BU64" s="6"/>
      <c r="BV64" s="7"/>
      <c r="BW64">
        <v>294</v>
      </c>
      <c r="BX64">
        <v>306</v>
      </c>
      <c r="BY64">
        <v>271</v>
      </c>
      <c r="BZ64">
        <v>287</v>
      </c>
      <c r="CA64">
        <v>251</v>
      </c>
      <c r="CB64">
        <v>194</v>
      </c>
      <c r="CC64">
        <v>215</v>
      </c>
      <c r="CD64">
        <v>226</v>
      </c>
      <c r="CE64">
        <v>227</v>
      </c>
      <c r="CF64" s="1">
        <v>249</v>
      </c>
      <c r="CG64" s="45">
        <v>6</v>
      </c>
      <c r="CH64" s="43">
        <v>3.30384738356602E-2</v>
      </c>
      <c r="CJ64" s="27" t="s">
        <v>72357</v>
      </c>
    </row>
    <row r="65" spans="1:88">
      <c r="A65" s="27">
        <v>62</v>
      </c>
      <c r="B65" t="s">
        <v>70952</v>
      </c>
      <c r="C65" t="s">
        <v>71747</v>
      </c>
      <c r="D65" t="s">
        <v>71655</v>
      </c>
      <c r="E65" t="s">
        <v>72367</v>
      </c>
      <c r="F65"/>
      <c r="N65" s="27" t="s">
        <v>70950</v>
      </c>
      <c r="O65" s="54"/>
      <c r="P65" s="11"/>
      <c r="Q65" s="11"/>
      <c r="T65" s="6"/>
      <c r="U65" s="6"/>
      <c r="V65" s="6"/>
      <c r="W65" s="6"/>
      <c r="X65" s="6"/>
      <c r="Y65" s="6"/>
      <c r="Z65" s="7"/>
      <c r="AA65" s="6">
        <v>0</v>
      </c>
      <c r="AB65" s="6">
        <v>0.99800000000000011</v>
      </c>
      <c r="AC65" s="6">
        <v>0</v>
      </c>
      <c r="AD65" s="6">
        <v>6.6666666666666664E-4</v>
      </c>
      <c r="AE65" s="6">
        <v>8.3333333333333339E-4</v>
      </c>
      <c r="AF65" s="6">
        <v>1.6666666666666666E-4</v>
      </c>
      <c r="AG65" s="7">
        <v>0</v>
      </c>
      <c r="AH65" s="6">
        <v>0</v>
      </c>
      <c r="AI65" s="6">
        <v>0.99399999999999988</v>
      </c>
      <c r="AJ65" s="6">
        <v>0</v>
      </c>
      <c r="AK65" s="6">
        <v>3.8333333333333331E-3</v>
      </c>
      <c r="AL65" s="6">
        <v>1.5000000000000002E-3</v>
      </c>
      <c r="AM65" s="6">
        <v>0</v>
      </c>
      <c r="AN65" s="7">
        <v>0</v>
      </c>
      <c r="AO65" s="6"/>
      <c r="AP65" s="6"/>
      <c r="AQ65" s="6"/>
      <c r="AR65" s="6"/>
      <c r="AS65" s="8"/>
      <c r="AT65" s="7"/>
      <c r="AU65" s="5"/>
      <c r="AV65" s="6"/>
      <c r="AW65" s="6"/>
      <c r="AX65" s="6"/>
      <c r="AY65" s="6"/>
      <c r="AZ65" s="6"/>
      <c r="BA65" s="7"/>
      <c r="BB65" s="6">
        <v>0</v>
      </c>
      <c r="BC65" s="6">
        <v>1</v>
      </c>
      <c r="BD65" s="6">
        <v>8.7550715247272205E-254</v>
      </c>
      <c r="BE65" s="6">
        <v>4.8161675804562699E-147</v>
      </c>
      <c r="BF65" s="6">
        <v>1.5153909453198601E-157</v>
      </c>
      <c r="BG65" s="6">
        <v>2.8164959922033102E-172</v>
      </c>
      <c r="BH65" s="7">
        <v>8.3660308571517504E-122</v>
      </c>
      <c r="BI65" s="6"/>
      <c r="BJ65" s="6"/>
      <c r="BK65" s="6"/>
      <c r="BL65" s="6"/>
      <c r="BM65" s="6"/>
      <c r="BN65" s="6"/>
      <c r="BO65" s="7"/>
      <c r="BP65" s="6"/>
      <c r="BQ65" s="6"/>
      <c r="BR65" s="6"/>
      <c r="BS65" s="6"/>
      <c r="BT65" s="6"/>
      <c r="BU65" s="6"/>
      <c r="BV65" s="7"/>
      <c r="BW65">
        <v>294</v>
      </c>
      <c r="BX65">
        <v>306</v>
      </c>
      <c r="BY65">
        <v>271</v>
      </c>
      <c r="BZ65">
        <v>287</v>
      </c>
      <c r="CA65">
        <v>251</v>
      </c>
      <c r="CB65">
        <v>194</v>
      </c>
      <c r="CC65">
        <v>215</v>
      </c>
      <c r="CD65">
        <v>226</v>
      </c>
      <c r="CE65">
        <v>227</v>
      </c>
      <c r="CF65" s="1">
        <v>249</v>
      </c>
      <c r="CG65" s="45">
        <v>7</v>
      </c>
      <c r="CH65" s="43">
        <v>0.117628961132192</v>
      </c>
      <c r="CJ65" s="27" t="s">
        <v>72357</v>
      </c>
    </row>
    <row r="66" spans="1:88">
      <c r="A66" s="27">
        <v>63</v>
      </c>
      <c r="B66" t="s">
        <v>70952</v>
      </c>
      <c r="C66" t="s">
        <v>71713</v>
      </c>
      <c r="D66" t="s">
        <v>71656</v>
      </c>
      <c r="E66" t="s">
        <v>72367</v>
      </c>
      <c r="F66"/>
      <c r="N66" s="27" t="s">
        <v>70950</v>
      </c>
      <c r="O66" s="54"/>
      <c r="P66" s="11"/>
      <c r="Q66" s="11"/>
      <c r="T66" s="6"/>
      <c r="U66" s="6"/>
      <c r="V66" s="6"/>
      <c r="W66" s="6"/>
      <c r="X66" s="6"/>
      <c r="Y66" s="6"/>
      <c r="Z66" s="7"/>
      <c r="AA66" s="6">
        <v>8.3333333333333339E-4</v>
      </c>
      <c r="AB66" s="6">
        <v>0.99366666666666659</v>
      </c>
      <c r="AC66" s="6">
        <v>0</v>
      </c>
      <c r="AD66" s="6">
        <v>4.8333333333333344E-3</v>
      </c>
      <c r="AE66" s="6">
        <v>0</v>
      </c>
      <c r="AF66" s="6">
        <v>0</v>
      </c>
      <c r="AG66" s="7">
        <v>0</v>
      </c>
      <c r="AH66" s="6">
        <v>2E-3</v>
      </c>
      <c r="AI66" s="6">
        <v>0.99099999999999999</v>
      </c>
      <c r="AJ66" s="6">
        <v>0</v>
      </c>
      <c r="AK66" s="6">
        <v>6.1666666666666667E-3</v>
      </c>
      <c r="AL66" s="6">
        <v>0</v>
      </c>
      <c r="AM66" s="6">
        <v>0</v>
      </c>
      <c r="AN66" s="7">
        <v>0</v>
      </c>
      <c r="AO66" s="6"/>
      <c r="AP66" s="6"/>
      <c r="AQ66" s="6"/>
      <c r="AR66" s="6"/>
      <c r="AS66" s="8"/>
      <c r="AT66" s="7"/>
      <c r="AU66" s="5"/>
      <c r="AV66" s="6"/>
      <c r="AW66" s="6"/>
      <c r="AX66" s="6"/>
      <c r="AY66" s="6"/>
      <c r="AZ66" s="6"/>
      <c r="BA66" s="7"/>
      <c r="BB66" s="6">
        <v>0</v>
      </c>
      <c r="BC66" s="6">
        <v>1</v>
      </c>
      <c r="BD66" s="6">
        <v>8.4756401623320799E-250</v>
      </c>
      <c r="BE66" s="6">
        <v>1.59604398108186E-139</v>
      </c>
      <c r="BF66" s="6">
        <v>3.65963073892529E-146</v>
      </c>
      <c r="BG66" s="6">
        <v>2.9843683534528501E-162</v>
      </c>
      <c r="BH66" s="7">
        <v>1.11785143545282E-111</v>
      </c>
      <c r="BI66" s="6"/>
      <c r="BJ66" s="6"/>
      <c r="BK66" s="6"/>
      <c r="BL66" s="6"/>
      <c r="BM66" s="6"/>
      <c r="BN66" s="6"/>
      <c r="BO66" s="7"/>
      <c r="BP66" s="6"/>
      <c r="BQ66" s="6"/>
      <c r="BR66" s="6"/>
      <c r="BS66" s="6"/>
      <c r="BT66" s="6"/>
      <c r="BU66" s="6"/>
      <c r="BV66" s="7"/>
      <c r="BW66">
        <v>294</v>
      </c>
      <c r="BX66">
        <v>306</v>
      </c>
      <c r="BY66">
        <v>271</v>
      </c>
      <c r="BZ66">
        <v>287</v>
      </c>
      <c r="CA66">
        <v>251</v>
      </c>
      <c r="CB66">
        <v>194</v>
      </c>
      <c r="CC66">
        <v>215</v>
      </c>
      <c r="CD66">
        <v>226</v>
      </c>
      <c r="CE66">
        <v>227</v>
      </c>
      <c r="CF66" s="1">
        <v>249</v>
      </c>
      <c r="CG66" s="45">
        <v>6</v>
      </c>
      <c r="CH66" s="43">
        <v>0.124916705110462</v>
      </c>
      <c r="CJ66" s="27" t="s">
        <v>72357</v>
      </c>
    </row>
    <row r="67" spans="1:88">
      <c r="A67" s="27">
        <v>64</v>
      </c>
      <c r="B67" t="s">
        <v>70952</v>
      </c>
      <c r="C67" t="s">
        <v>71714</v>
      </c>
      <c r="D67" t="s">
        <v>71657</v>
      </c>
      <c r="E67" t="s">
        <v>72365</v>
      </c>
      <c r="F67"/>
      <c r="N67" s="27" t="s">
        <v>70950</v>
      </c>
      <c r="O67" s="54"/>
      <c r="P67" s="11"/>
      <c r="Q67" s="11"/>
      <c r="T67" s="6"/>
      <c r="U67" s="6"/>
      <c r="V67" s="6"/>
      <c r="W67" s="6"/>
      <c r="X67" s="6"/>
      <c r="Y67" s="6"/>
      <c r="Z67" s="7"/>
      <c r="AA67" s="6">
        <v>0</v>
      </c>
      <c r="AB67" s="6">
        <v>0.98866666666666658</v>
      </c>
      <c r="AC67" s="6">
        <v>1.0500000000000001E-2</v>
      </c>
      <c r="AD67" s="6">
        <v>0</v>
      </c>
      <c r="AE67" s="6">
        <v>0</v>
      </c>
      <c r="AF67" s="6">
        <v>0</v>
      </c>
      <c r="AG67" s="7">
        <v>0</v>
      </c>
      <c r="AH67" s="6">
        <v>1E-3</v>
      </c>
      <c r="AI67" s="6">
        <v>0.87983333333333336</v>
      </c>
      <c r="AJ67" s="6">
        <v>0.11883333333333333</v>
      </c>
      <c r="AK67" s="6">
        <v>0</v>
      </c>
      <c r="AL67" s="6">
        <v>0</v>
      </c>
      <c r="AM67" s="6">
        <v>0</v>
      </c>
      <c r="AN67" s="7">
        <v>0</v>
      </c>
      <c r="AO67" s="6"/>
      <c r="AP67" s="6"/>
      <c r="AQ67" s="6"/>
      <c r="AR67" s="6"/>
      <c r="AS67" s="8"/>
      <c r="AT67" s="7"/>
      <c r="AU67" s="5"/>
      <c r="AV67" s="6"/>
      <c r="AW67" s="6"/>
      <c r="AX67" s="6"/>
      <c r="AY67" s="6"/>
      <c r="AZ67" s="6"/>
      <c r="BA67" s="7"/>
      <c r="BB67" s="6">
        <v>0</v>
      </c>
      <c r="BC67" s="6">
        <v>1</v>
      </c>
      <c r="BD67" s="6">
        <v>3.05032562062819E-242</v>
      </c>
      <c r="BE67" s="6">
        <v>1.9816320804513799E-127</v>
      </c>
      <c r="BF67" s="6">
        <v>2.7808820283425097E-135</v>
      </c>
      <c r="BG67" s="6">
        <v>1.8019211859962201E-152</v>
      </c>
      <c r="BH67" s="7">
        <v>3.3889928926378601E-102</v>
      </c>
      <c r="BI67" s="6"/>
      <c r="BJ67" s="6"/>
      <c r="BK67" s="6"/>
      <c r="BL67" s="6"/>
      <c r="BM67" s="6"/>
      <c r="BN67" s="6"/>
      <c r="BO67" s="7"/>
      <c r="BP67" s="6"/>
      <c r="BQ67" s="6"/>
      <c r="BR67" s="6"/>
      <c r="BS67" s="6"/>
      <c r="BT67" s="6"/>
      <c r="BU67" s="6"/>
      <c r="BV67" s="7"/>
      <c r="BW67">
        <v>294</v>
      </c>
      <c r="BX67">
        <v>306</v>
      </c>
      <c r="BY67">
        <v>271</v>
      </c>
      <c r="BZ67">
        <v>287</v>
      </c>
      <c r="CA67">
        <v>251</v>
      </c>
      <c r="CB67">
        <v>194</v>
      </c>
      <c r="CC67">
        <v>215</v>
      </c>
      <c r="CD67">
        <v>226</v>
      </c>
      <c r="CE67">
        <v>227</v>
      </c>
      <c r="CF67" s="1">
        <v>249</v>
      </c>
      <c r="CG67" s="45">
        <v>8</v>
      </c>
      <c r="CH67" s="43">
        <v>0.114881291056742</v>
      </c>
      <c r="CJ67" s="27" t="s">
        <v>72357</v>
      </c>
    </row>
    <row r="68" spans="1:88">
      <c r="A68" s="27">
        <v>65</v>
      </c>
      <c r="B68" t="s">
        <v>70952</v>
      </c>
      <c r="C68" t="s">
        <v>71748</v>
      </c>
      <c r="D68" t="s">
        <v>71658</v>
      </c>
      <c r="E68" t="s">
        <v>72365</v>
      </c>
      <c r="F68"/>
      <c r="N68" s="27" t="s">
        <v>70950</v>
      </c>
      <c r="O68" s="54"/>
      <c r="P68" s="11"/>
      <c r="Q68" s="11"/>
      <c r="T68" s="6"/>
      <c r="U68" s="6"/>
      <c r="V68" s="6"/>
      <c r="W68" s="6"/>
      <c r="X68" s="6"/>
      <c r="Y68" s="6"/>
      <c r="Z68" s="7"/>
      <c r="AA68" s="6">
        <v>0</v>
      </c>
      <c r="AB68" s="6">
        <v>0.98533333333333328</v>
      </c>
      <c r="AC68" s="6">
        <v>1.3833333333333331E-2</v>
      </c>
      <c r="AD68" s="6">
        <v>0</v>
      </c>
      <c r="AE68" s="6">
        <v>0</v>
      </c>
      <c r="AF68" s="6">
        <v>0</v>
      </c>
      <c r="AG68" s="7">
        <v>0</v>
      </c>
      <c r="AH68" s="6">
        <v>2.6666666666666666E-3</v>
      </c>
      <c r="AI68" s="6">
        <v>0.87266666666666659</v>
      </c>
      <c r="AJ68" s="6">
        <v>0.12433333333333334</v>
      </c>
      <c r="AK68" s="6">
        <v>0</v>
      </c>
      <c r="AL68" s="6">
        <v>0</v>
      </c>
      <c r="AM68" s="6">
        <v>0</v>
      </c>
      <c r="AN68" s="7">
        <v>0</v>
      </c>
      <c r="AO68" s="6"/>
      <c r="AP68" s="6"/>
      <c r="AQ68" s="6"/>
      <c r="AR68" s="6"/>
      <c r="AS68" s="8"/>
      <c r="AT68" s="7"/>
      <c r="AU68" s="5"/>
      <c r="AV68" s="6"/>
      <c r="AW68" s="6"/>
      <c r="AX68" s="6"/>
      <c r="AY68" s="6"/>
      <c r="AZ68" s="6"/>
      <c r="BA68" s="7"/>
      <c r="BB68" s="6">
        <v>0</v>
      </c>
      <c r="BC68" s="6">
        <v>1</v>
      </c>
      <c r="BD68" s="6">
        <v>2.5377135429168299E-239</v>
      </c>
      <c r="BE68" s="6">
        <v>7.76178943120648E-126</v>
      </c>
      <c r="BF68" s="6">
        <v>1.2503542365576901E-134</v>
      </c>
      <c r="BG68" s="6">
        <v>3.9595504946090301E-150</v>
      </c>
      <c r="BH68" s="7">
        <v>9.3066073612784802E-101</v>
      </c>
      <c r="BI68" s="6"/>
      <c r="BJ68" s="6"/>
      <c r="BK68" s="6"/>
      <c r="BL68" s="6"/>
      <c r="BM68" s="6"/>
      <c r="BN68" s="6"/>
      <c r="BO68" s="7"/>
      <c r="BP68" s="6"/>
      <c r="BQ68" s="6"/>
      <c r="BR68" s="6"/>
      <c r="BS68" s="6"/>
      <c r="BT68" s="6"/>
      <c r="BU68" s="6"/>
      <c r="BV68" s="7"/>
      <c r="BW68">
        <v>294</v>
      </c>
      <c r="BX68">
        <v>306</v>
      </c>
      <c r="BY68">
        <v>271</v>
      </c>
      <c r="BZ68">
        <v>287</v>
      </c>
      <c r="CA68">
        <v>251</v>
      </c>
      <c r="CB68">
        <v>194</v>
      </c>
      <c r="CC68">
        <v>215</v>
      </c>
      <c r="CD68">
        <v>226</v>
      </c>
      <c r="CE68">
        <v>227</v>
      </c>
      <c r="CF68" s="1">
        <v>249</v>
      </c>
      <c r="CG68" s="45">
        <v>8</v>
      </c>
      <c r="CH68" s="43">
        <v>0.11301636788776299</v>
      </c>
      <c r="CJ68" s="27" t="s">
        <v>72357</v>
      </c>
    </row>
    <row r="69" spans="1:88">
      <c r="A69" s="27">
        <v>66</v>
      </c>
      <c r="B69" t="s">
        <v>70952</v>
      </c>
      <c r="C69" t="s">
        <v>71749</v>
      </c>
      <c r="D69" t="s">
        <v>71659</v>
      </c>
      <c r="E69" t="s">
        <v>72365</v>
      </c>
      <c r="F69"/>
      <c r="N69" s="27" t="s">
        <v>70950</v>
      </c>
      <c r="O69" s="54"/>
      <c r="P69" s="39"/>
      <c r="Q69" s="11"/>
      <c r="T69" s="6"/>
      <c r="U69" s="6"/>
      <c r="V69" s="6"/>
      <c r="W69" s="6"/>
      <c r="X69" s="6"/>
      <c r="Y69" s="6"/>
      <c r="Z69" s="7"/>
      <c r="AA69" s="6">
        <v>0</v>
      </c>
      <c r="AB69" s="6">
        <v>0.97066666666666668</v>
      </c>
      <c r="AC69" s="6">
        <v>2.8333333333333335E-2</v>
      </c>
      <c r="AD69" s="6">
        <v>0</v>
      </c>
      <c r="AE69" s="6">
        <v>0</v>
      </c>
      <c r="AF69" s="6">
        <v>0</v>
      </c>
      <c r="AG69" s="7">
        <v>0</v>
      </c>
      <c r="AH69" s="6">
        <v>0</v>
      </c>
      <c r="AI69" s="6">
        <v>0.99816666666666665</v>
      </c>
      <c r="AJ69" s="6">
        <v>6.6666666666666664E-4</v>
      </c>
      <c r="AK69" s="6">
        <v>1.6666666666666666E-4</v>
      </c>
      <c r="AL69" s="6">
        <v>0</v>
      </c>
      <c r="AM69" s="6">
        <v>0</v>
      </c>
      <c r="AN69" s="7">
        <v>0</v>
      </c>
      <c r="AO69" s="6"/>
      <c r="AP69" s="6"/>
      <c r="AQ69" s="6"/>
      <c r="AR69" s="6"/>
      <c r="AS69" s="8"/>
      <c r="AT69" s="7"/>
      <c r="AU69" s="5"/>
      <c r="AV69" s="6"/>
      <c r="AW69" s="6"/>
      <c r="AX69" s="6"/>
      <c r="AY69" s="6"/>
      <c r="AZ69" s="6"/>
      <c r="BA69" s="7"/>
      <c r="BB69" s="6">
        <v>0</v>
      </c>
      <c r="BC69" s="6">
        <v>1</v>
      </c>
      <c r="BD69" s="6">
        <v>1.0905626756135101E-229</v>
      </c>
      <c r="BE69" s="6">
        <v>2.6451304911579799E-127</v>
      </c>
      <c r="BF69" s="6">
        <v>8.3293449083459296E-132</v>
      </c>
      <c r="BG69" s="6">
        <v>1.6879005978017499E-148</v>
      </c>
      <c r="BH69" s="7">
        <v>2.7578638160677201E-99</v>
      </c>
      <c r="BI69" s="6"/>
      <c r="BJ69" s="6"/>
      <c r="BK69" s="6"/>
      <c r="BL69" s="6"/>
      <c r="BM69" s="6"/>
      <c r="BN69" s="6"/>
      <c r="BO69" s="7"/>
      <c r="BP69" s="6"/>
      <c r="BQ69" s="6"/>
      <c r="BR69" s="6"/>
      <c r="BS69" s="6"/>
      <c r="BT69" s="6"/>
      <c r="BU69" s="6"/>
      <c r="BV69" s="7"/>
      <c r="BW69">
        <v>294</v>
      </c>
      <c r="BX69">
        <v>306</v>
      </c>
      <c r="BY69">
        <v>271</v>
      </c>
      <c r="BZ69">
        <v>287</v>
      </c>
      <c r="CA69">
        <v>251</v>
      </c>
      <c r="CB69">
        <v>194</v>
      </c>
      <c r="CC69">
        <v>215</v>
      </c>
      <c r="CD69">
        <v>226</v>
      </c>
      <c r="CE69">
        <v>227</v>
      </c>
      <c r="CF69" s="1">
        <v>249</v>
      </c>
      <c r="CH69" s="43">
        <v>9.2109662320294203E-2</v>
      </c>
      <c r="CJ69" s="27" t="s">
        <v>72357</v>
      </c>
    </row>
    <row r="70" spans="1:88">
      <c r="A70" s="27">
        <v>67</v>
      </c>
      <c r="B70" t="s">
        <v>70952</v>
      </c>
      <c r="C70" t="s">
        <v>71750</v>
      </c>
      <c r="D70" t="s">
        <v>71660</v>
      </c>
      <c r="E70" t="s">
        <v>72369</v>
      </c>
      <c r="F70"/>
      <c r="N70" s="27" t="s">
        <v>70950</v>
      </c>
      <c r="O70" s="54"/>
      <c r="P70" s="11"/>
      <c r="Q70" s="11"/>
      <c r="T70" s="6"/>
      <c r="U70" s="6"/>
      <c r="V70" s="6"/>
      <c r="W70" s="6"/>
      <c r="X70" s="6"/>
      <c r="Y70" s="6"/>
      <c r="Z70" s="7"/>
      <c r="AA70" s="6">
        <v>0</v>
      </c>
      <c r="AB70" s="6">
        <v>0.96866666666666668</v>
      </c>
      <c r="AC70" s="6">
        <v>3.0499999999999999E-2</v>
      </c>
      <c r="AD70" s="6">
        <v>0</v>
      </c>
      <c r="AE70" s="6">
        <v>0</v>
      </c>
      <c r="AF70" s="6">
        <v>0</v>
      </c>
      <c r="AG70" s="7">
        <v>0</v>
      </c>
      <c r="AH70" s="6">
        <v>1E-3</v>
      </c>
      <c r="AI70" s="6">
        <v>0.99800000000000011</v>
      </c>
      <c r="AJ70" s="6">
        <v>0</v>
      </c>
      <c r="AK70" s="6">
        <v>0</v>
      </c>
      <c r="AL70" s="6">
        <v>0</v>
      </c>
      <c r="AM70" s="6">
        <v>0</v>
      </c>
      <c r="AN70" s="7">
        <v>0</v>
      </c>
      <c r="AO70" s="6"/>
      <c r="AP70" s="6"/>
      <c r="AQ70" s="6"/>
      <c r="AR70" s="6"/>
      <c r="AS70" s="8"/>
      <c r="AT70" s="7"/>
      <c r="AU70" s="5"/>
      <c r="AV70" s="6"/>
      <c r="AW70" s="6"/>
      <c r="AX70" s="6"/>
      <c r="AY70" s="6"/>
      <c r="AZ70" s="6"/>
      <c r="BA70" s="7"/>
      <c r="BB70" s="6">
        <v>0</v>
      </c>
      <c r="BC70" s="6">
        <v>1</v>
      </c>
      <c r="BD70" s="6">
        <v>1.04085347712729E-246</v>
      </c>
      <c r="BE70" s="6">
        <v>4.8339156190747705E-131</v>
      </c>
      <c r="BF70" s="6">
        <v>1.57705592265957E-140</v>
      </c>
      <c r="BG70" s="6">
        <v>6.9689430820531702E-153</v>
      </c>
      <c r="BH70" s="7">
        <v>1.6561899487933001E-106</v>
      </c>
      <c r="BI70" s="6"/>
      <c r="BJ70" s="6"/>
      <c r="BK70" s="6"/>
      <c r="BL70" s="6"/>
      <c r="BM70" s="6"/>
      <c r="BN70" s="6"/>
      <c r="BO70" s="7"/>
      <c r="BP70" s="6"/>
      <c r="BQ70" s="6"/>
      <c r="BR70" s="6"/>
      <c r="BS70" s="6"/>
      <c r="BT70" s="6"/>
      <c r="BU70" s="6"/>
      <c r="BV70" s="7"/>
      <c r="BW70">
        <v>294</v>
      </c>
      <c r="BX70">
        <v>306</v>
      </c>
      <c r="BY70">
        <v>271</v>
      </c>
      <c r="BZ70">
        <v>287</v>
      </c>
      <c r="CA70">
        <v>251</v>
      </c>
      <c r="CB70">
        <v>194</v>
      </c>
      <c r="CC70">
        <v>215</v>
      </c>
      <c r="CD70">
        <v>226</v>
      </c>
      <c r="CE70">
        <v>227</v>
      </c>
      <c r="CF70" s="1">
        <v>249</v>
      </c>
      <c r="CH70" s="43">
        <v>9.7650241340900695E-2</v>
      </c>
      <c r="CJ70" s="27" t="s">
        <v>72357</v>
      </c>
    </row>
    <row r="71" spans="1:88">
      <c r="A71" s="27">
        <v>68</v>
      </c>
      <c r="B71" t="s">
        <v>70952</v>
      </c>
      <c r="C71" t="s">
        <v>71715</v>
      </c>
      <c r="D71" t="s">
        <v>71661</v>
      </c>
      <c r="E71" t="s">
        <v>72365</v>
      </c>
      <c r="F71"/>
      <c r="N71" s="27" t="s">
        <v>70950</v>
      </c>
      <c r="O71" s="54"/>
      <c r="P71" s="11"/>
      <c r="Q71" s="11"/>
      <c r="T71" s="6"/>
      <c r="U71" s="6"/>
      <c r="V71" s="6"/>
      <c r="W71" s="6"/>
      <c r="X71" s="6"/>
      <c r="Y71" s="6"/>
      <c r="Z71" s="7"/>
      <c r="AA71" s="6">
        <v>2.5000000000000001E-3</v>
      </c>
      <c r="AB71" s="6">
        <v>0.95066666666666666</v>
      </c>
      <c r="AC71" s="6">
        <v>1.2166666666666666E-2</v>
      </c>
      <c r="AD71" s="6">
        <v>7.8333333333333328E-3</v>
      </c>
      <c r="AE71" s="6">
        <v>4.1666666666666666E-3</v>
      </c>
      <c r="AF71" s="6">
        <v>8.3333333333333339E-4</v>
      </c>
      <c r="AG71" s="7">
        <v>2.1666666666666664E-2</v>
      </c>
      <c r="AH71" s="6">
        <v>4.1666666666666666E-3</v>
      </c>
      <c r="AI71" s="6">
        <v>0.95849999999999991</v>
      </c>
      <c r="AJ71" s="6">
        <v>8.9999999999999993E-3</v>
      </c>
      <c r="AK71" s="6">
        <v>8.0000000000000002E-3</v>
      </c>
      <c r="AL71" s="6">
        <v>6.6666666666666671E-3</v>
      </c>
      <c r="AM71" s="6">
        <v>3.3333333333333332E-4</v>
      </c>
      <c r="AN71" s="7">
        <v>1.2666666666666666E-2</v>
      </c>
      <c r="AO71" s="6"/>
      <c r="AP71" s="6"/>
      <c r="AQ71" s="6"/>
      <c r="AR71" s="6"/>
      <c r="AS71" s="8"/>
      <c r="AT71" s="7"/>
      <c r="AU71" s="5"/>
      <c r="AV71" s="6"/>
      <c r="AW71" s="6"/>
      <c r="AX71" s="6"/>
      <c r="AY71" s="6"/>
      <c r="AZ71" s="6"/>
      <c r="BA71" s="7"/>
      <c r="BB71" s="6">
        <v>0</v>
      </c>
      <c r="BC71" s="6">
        <v>1</v>
      </c>
      <c r="BD71" s="6">
        <v>8.5883315128370302E-244</v>
      </c>
      <c r="BE71" s="6">
        <v>4.2611114012394197E-136</v>
      </c>
      <c r="BF71" s="6">
        <v>3.3890406082129901E-143</v>
      </c>
      <c r="BG71" s="6">
        <v>1.0859348935540899E-158</v>
      </c>
      <c r="BH71" s="7">
        <v>1.7658570851173798E-108</v>
      </c>
      <c r="BI71" s="6"/>
      <c r="BJ71" s="6"/>
      <c r="BK71" s="6"/>
      <c r="BL71" s="6"/>
      <c r="BM71" s="6"/>
      <c r="BN71" s="6"/>
      <c r="BO71" s="7"/>
      <c r="BP71" s="6"/>
      <c r="BQ71" s="6"/>
      <c r="BR71" s="6"/>
      <c r="BS71" s="6"/>
      <c r="BT71" s="6"/>
      <c r="BU71" s="6"/>
      <c r="BV71" s="7"/>
      <c r="BW71">
        <v>294</v>
      </c>
      <c r="BX71">
        <v>306</v>
      </c>
      <c r="BY71">
        <v>271</v>
      </c>
      <c r="BZ71">
        <v>287</v>
      </c>
      <c r="CA71">
        <v>251</v>
      </c>
      <c r="CB71">
        <v>194</v>
      </c>
      <c r="CC71">
        <v>215</v>
      </c>
      <c r="CD71">
        <v>226</v>
      </c>
      <c r="CE71">
        <v>227</v>
      </c>
      <c r="CF71" s="1">
        <v>249</v>
      </c>
      <c r="CG71" s="45">
        <v>6</v>
      </c>
      <c r="CH71" s="43">
        <v>0.14048162230671701</v>
      </c>
      <c r="CJ71" s="27" t="s">
        <v>72357</v>
      </c>
    </row>
    <row r="72" spans="1:88">
      <c r="A72" s="27">
        <v>69</v>
      </c>
      <c r="B72" t="s">
        <v>70952</v>
      </c>
      <c r="C72" t="s">
        <v>71716</v>
      </c>
      <c r="D72" t="s">
        <v>71662</v>
      </c>
      <c r="E72" t="s">
        <v>72365</v>
      </c>
      <c r="F72"/>
      <c r="N72" s="27" t="s">
        <v>70950</v>
      </c>
      <c r="O72" s="54"/>
      <c r="P72" s="11"/>
      <c r="Q72" s="11"/>
      <c r="T72" s="6"/>
      <c r="U72" s="6"/>
      <c r="V72" s="6"/>
      <c r="W72" s="6"/>
      <c r="X72" s="6"/>
      <c r="Y72" s="6"/>
      <c r="Z72" s="7"/>
      <c r="AA72" s="6">
        <v>0</v>
      </c>
      <c r="AB72" s="6">
        <v>0.93</v>
      </c>
      <c r="AC72" s="6">
        <v>6.9500000000000006E-2</v>
      </c>
      <c r="AD72" s="6">
        <v>0</v>
      </c>
      <c r="AE72" s="6">
        <v>0</v>
      </c>
      <c r="AF72" s="6">
        <v>0</v>
      </c>
      <c r="AG72" s="7">
        <v>0</v>
      </c>
      <c r="AH72" s="6">
        <v>0</v>
      </c>
      <c r="AI72" s="6">
        <v>0.99733333333333329</v>
      </c>
      <c r="AJ72" s="6">
        <v>2E-3</v>
      </c>
      <c r="AK72" s="6">
        <v>0</v>
      </c>
      <c r="AL72" s="6">
        <v>0</v>
      </c>
      <c r="AM72" s="6">
        <v>0</v>
      </c>
      <c r="AN72" s="7">
        <v>0</v>
      </c>
      <c r="AO72" s="6"/>
      <c r="AP72" s="6"/>
      <c r="AQ72" s="6"/>
      <c r="AR72" s="6"/>
      <c r="AS72" s="8"/>
      <c r="AT72" s="7"/>
      <c r="AU72" s="5"/>
      <c r="AV72" s="6"/>
      <c r="AW72" s="6"/>
      <c r="AX72" s="6"/>
      <c r="AY72" s="6"/>
      <c r="AZ72" s="6"/>
      <c r="BA72" s="7"/>
      <c r="BB72" s="6">
        <v>0</v>
      </c>
      <c r="BC72" s="6">
        <v>1</v>
      </c>
      <c r="BD72" s="6">
        <v>3.31421616241705E-217</v>
      </c>
      <c r="BE72" s="6">
        <v>5.0055422691257303E-119</v>
      </c>
      <c r="BF72" s="6">
        <v>8.8062800522126106E-133</v>
      </c>
      <c r="BG72" s="6">
        <v>2.41297827273014E-143</v>
      </c>
      <c r="BH72" s="7">
        <v>3.3302705059974902E-98</v>
      </c>
      <c r="BI72" s="6"/>
      <c r="BJ72" s="6"/>
      <c r="BK72" s="6"/>
      <c r="BL72" s="6"/>
      <c r="BM72" s="6"/>
      <c r="BN72" s="6"/>
      <c r="BO72" s="7"/>
      <c r="BP72" s="6"/>
      <c r="BQ72" s="6"/>
      <c r="BR72" s="6"/>
      <c r="BS72" s="6"/>
      <c r="BT72" s="6"/>
      <c r="BU72" s="6"/>
      <c r="BV72" s="7"/>
      <c r="BW72">
        <v>294</v>
      </c>
      <c r="BX72">
        <v>306</v>
      </c>
      <c r="BY72">
        <v>270</v>
      </c>
      <c r="BZ72">
        <v>287</v>
      </c>
      <c r="CA72">
        <v>251</v>
      </c>
      <c r="CB72">
        <v>194</v>
      </c>
      <c r="CC72">
        <v>215</v>
      </c>
      <c r="CD72">
        <v>225</v>
      </c>
      <c r="CE72">
        <v>227</v>
      </c>
      <c r="CF72" s="1">
        <v>249</v>
      </c>
      <c r="CH72" s="43">
        <v>7.5107552581261894E-2</v>
      </c>
      <c r="CJ72" s="27" t="s">
        <v>72357</v>
      </c>
    </row>
    <row r="73" spans="1:88">
      <c r="A73" s="27">
        <v>70</v>
      </c>
      <c r="B73" t="s">
        <v>70952</v>
      </c>
      <c r="C73" t="s">
        <v>71717</v>
      </c>
      <c r="D73" t="s">
        <v>71663</v>
      </c>
      <c r="E73" t="s">
        <v>72365</v>
      </c>
      <c r="F73"/>
      <c r="N73" s="27" t="s">
        <v>70950</v>
      </c>
      <c r="O73" s="54"/>
      <c r="P73" s="11"/>
      <c r="Q73" s="11"/>
      <c r="T73" s="6"/>
      <c r="U73" s="6"/>
      <c r="V73" s="6"/>
      <c r="W73" s="6"/>
      <c r="X73" s="6"/>
      <c r="Y73" s="6"/>
      <c r="Z73" s="7"/>
      <c r="AA73" s="6">
        <v>0</v>
      </c>
      <c r="AB73" s="6">
        <v>0.90950000000000009</v>
      </c>
      <c r="AC73" s="6">
        <v>0</v>
      </c>
      <c r="AD73" s="6">
        <v>0</v>
      </c>
      <c r="AE73" s="6">
        <v>0</v>
      </c>
      <c r="AF73" s="6">
        <v>0</v>
      </c>
      <c r="AG73" s="7">
        <v>8.9499999999999982E-2</v>
      </c>
      <c r="AH73" s="6">
        <v>0</v>
      </c>
      <c r="AI73" s="6">
        <v>0.78750000000000009</v>
      </c>
      <c r="AJ73" s="6">
        <v>2.8333333333333335E-3</v>
      </c>
      <c r="AK73" s="6">
        <v>8.3333333333333339E-4</v>
      </c>
      <c r="AL73" s="6">
        <v>0</v>
      </c>
      <c r="AM73" s="6">
        <v>0</v>
      </c>
      <c r="AN73" s="7">
        <v>0.20866666666666667</v>
      </c>
      <c r="AO73" s="6"/>
      <c r="AP73" s="6"/>
      <c r="AQ73" s="6"/>
      <c r="AR73" s="6"/>
      <c r="AS73" s="8"/>
      <c r="AT73" s="7"/>
      <c r="AU73" s="5"/>
      <c r="AV73" s="6"/>
      <c r="AW73" s="6"/>
      <c r="AX73" s="6"/>
      <c r="AY73" s="6"/>
      <c r="AZ73" s="6"/>
      <c r="BA73" s="7"/>
      <c r="BB73" s="6">
        <v>0</v>
      </c>
      <c r="BC73" s="6">
        <v>1</v>
      </c>
      <c r="BD73" s="6">
        <v>5.0927579937700101E-213</v>
      </c>
      <c r="BE73" s="6">
        <v>3.8354779888744099E-116</v>
      </c>
      <c r="BF73" s="6">
        <v>7.8806022073910098E-125</v>
      </c>
      <c r="BG73" s="6">
        <v>8.17526043168703E-139</v>
      </c>
      <c r="BH73" s="7">
        <v>7.6825053068118603E-92</v>
      </c>
      <c r="BI73" s="6"/>
      <c r="BJ73" s="6"/>
      <c r="BK73" s="6"/>
      <c r="BL73" s="6"/>
      <c r="BM73" s="6"/>
      <c r="BN73" s="6"/>
      <c r="BO73" s="7"/>
      <c r="BP73" s="6"/>
      <c r="BQ73" s="6"/>
      <c r="BR73" s="6"/>
      <c r="BS73" s="6"/>
      <c r="BT73" s="6"/>
      <c r="BU73" s="6"/>
      <c r="BV73" s="7"/>
      <c r="BW73">
        <v>294</v>
      </c>
      <c r="BX73">
        <v>305</v>
      </c>
      <c r="BY73">
        <v>266</v>
      </c>
      <c r="BZ73">
        <v>285</v>
      </c>
      <c r="CA73">
        <v>256</v>
      </c>
      <c r="CB73">
        <v>194</v>
      </c>
      <c r="CC73">
        <v>216</v>
      </c>
      <c r="CD73">
        <v>225</v>
      </c>
      <c r="CE73">
        <v>228</v>
      </c>
      <c r="CF73" s="1">
        <v>242</v>
      </c>
      <c r="CG73" s="45">
        <v>9</v>
      </c>
      <c r="CH73" s="43">
        <v>9.4494005341212606E-2</v>
      </c>
      <c r="CJ73" s="27" t="s">
        <v>72357</v>
      </c>
    </row>
    <row r="74" spans="1:88">
      <c r="A74" s="27">
        <v>71</v>
      </c>
      <c r="B74" t="s">
        <v>70952</v>
      </c>
      <c r="C74" t="s">
        <v>71751</v>
      </c>
      <c r="D74" t="s">
        <v>71664</v>
      </c>
      <c r="E74" t="s">
        <v>72371</v>
      </c>
      <c r="F74"/>
      <c r="N74" s="27" t="s">
        <v>70950</v>
      </c>
      <c r="O74" s="54"/>
      <c r="P74" s="11"/>
      <c r="Q74" s="11"/>
      <c r="T74" s="6"/>
      <c r="U74" s="6"/>
      <c r="V74" s="6"/>
      <c r="W74" s="6"/>
      <c r="X74" s="6"/>
      <c r="Y74" s="6"/>
      <c r="Z74" s="7"/>
      <c r="AA74" s="6">
        <v>0</v>
      </c>
      <c r="AB74" s="6">
        <v>0.90666666666666673</v>
      </c>
      <c r="AC74" s="6">
        <v>0</v>
      </c>
      <c r="AD74" s="6">
        <v>0</v>
      </c>
      <c r="AE74" s="6">
        <v>0</v>
      </c>
      <c r="AF74" s="6">
        <v>0</v>
      </c>
      <c r="AG74" s="7">
        <v>9.1999999999999985E-2</v>
      </c>
      <c r="AH74" s="6">
        <v>1E-3</v>
      </c>
      <c r="AI74" s="6">
        <v>0.80400000000000016</v>
      </c>
      <c r="AJ74" s="6">
        <v>6.4999999999999997E-3</v>
      </c>
      <c r="AK74" s="6">
        <v>0</v>
      </c>
      <c r="AL74" s="6">
        <v>0</v>
      </c>
      <c r="AM74" s="6">
        <v>0</v>
      </c>
      <c r="AN74" s="7">
        <v>0.18766666666666668</v>
      </c>
      <c r="AO74" s="6"/>
      <c r="AP74" s="6"/>
      <c r="AQ74" s="6"/>
      <c r="AR74" s="6"/>
      <c r="AS74" s="8"/>
      <c r="AT74" s="7"/>
      <c r="AU74" s="5"/>
      <c r="AV74" s="6"/>
      <c r="AW74" s="6"/>
      <c r="AX74" s="6"/>
      <c r="AY74" s="6"/>
      <c r="AZ74" s="6"/>
      <c r="BA74" s="7"/>
      <c r="BB74" s="6">
        <v>0</v>
      </c>
      <c r="BC74" s="6">
        <v>1</v>
      </c>
      <c r="BD74" s="6">
        <v>6.6864682772682596E-222</v>
      </c>
      <c r="BE74" s="6">
        <v>6.9855546822217599E-123</v>
      </c>
      <c r="BF74" s="6">
        <v>2.8150066010376301E-127</v>
      </c>
      <c r="BG74" s="6">
        <v>3.77818618512739E-136</v>
      </c>
      <c r="BH74" s="7">
        <v>1.00388476744179E-94</v>
      </c>
      <c r="BI74" s="6"/>
      <c r="BJ74" s="6"/>
      <c r="BK74" s="6"/>
      <c r="BL74" s="6"/>
      <c r="BM74" s="6"/>
      <c r="BN74" s="6"/>
      <c r="BO74" s="7"/>
      <c r="BP74" s="6"/>
      <c r="BQ74" s="6"/>
      <c r="BR74" s="6"/>
      <c r="BS74" s="6"/>
      <c r="BT74" s="6"/>
      <c r="BU74" s="6"/>
      <c r="BV74" s="7"/>
      <c r="BW74">
        <v>294</v>
      </c>
      <c r="BX74">
        <v>306</v>
      </c>
      <c r="BY74">
        <v>271</v>
      </c>
      <c r="BZ74">
        <v>287</v>
      </c>
      <c r="CA74">
        <v>251</v>
      </c>
      <c r="CB74">
        <v>194</v>
      </c>
      <c r="CC74">
        <v>215</v>
      </c>
      <c r="CD74">
        <v>226</v>
      </c>
      <c r="CE74">
        <v>227</v>
      </c>
      <c r="CF74" s="1">
        <v>249</v>
      </c>
      <c r="CH74" s="43">
        <v>9.7759674134419494E-2</v>
      </c>
      <c r="CJ74" s="27" t="s">
        <v>72357</v>
      </c>
    </row>
    <row r="75" spans="1:88">
      <c r="A75" s="27">
        <v>72</v>
      </c>
      <c r="B75" t="s">
        <v>70952</v>
      </c>
      <c r="C75" t="s">
        <v>71752</v>
      </c>
      <c r="D75" t="s">
        <v>71665</v>
      </c>
      <c r="E75" t="s">
        <v>72365</v>
      </c>
      <c r="F75"/>
      <c r="N75" s="27" t="s">
        <v>70950</v>
      </c>
      <c r="O75" s="54"/>
      <c r="P75" s="11"/>
      <c r="Q75" s="11"/>
      <c r="T75" s="6"/>
      <c r="U75" s="6"/>
      <c r="V75" s="6"/>
      <c r="W75" s="6"/>
      <c r="X75" s="6"/>
      <c r="Y75" s="6"/>
      <c r="Z75" s="7"/>
      <c r="AA75" s="6">
        <v>0</v>
      </c>
      <c r="AB75" s="6">
        <v>0.88949999999999996</v>
      </c>
      <c r="AC75" s="6">
        <v>1E-3</v>
      </c>
      <c r="AD75" s="6">
        <v>0</v>
      </c>
      <c r="AE75" s="6">
        <v>1.6666666666666666E-4</v>
      </c>
      <c r="AF75" s="6">
        <v>0</v>
      </c>
      <c r="AG75" s="7">
        <v>0.10816666666666667</v>
      </c>
      <c r="AH75" s="6">
        <v>1E-3</v>
      </c>
      <c r="AI75" s="6">
        <v>0.77349999999999997</v>
      </c>
      <c r="AJ75" s="6">
        <v>1.35E-2</v>
      </c>
      <c r="AK75" s="6">
        <v>1E-3</v>
      </c>
      <c r="AL75" s="6">
        <v>0</v>
      </c>
      <c r="AM75" s="6">
        <v>3.3333333333333332E-4</v>
      </c>
      <c r="AN75" s="7">
        <v>0.21083333333333334</v>
      </c>
      <c r="AO75" s="6"/>
      <c r="AP75" s="6"/>
      <c r="AQ75" s="6"/>
      <c r="AR75" s="6"/>
      <c r="AS75" s="8"/>
      <c r="AT75" s="7"/>
      <c r="AU75" s="5"/>
      <c r="AV75" s="6"/>
      <c r="AW75" s="6"/>
      <c r="AX75" s="6"/>
      <c r="AY75" s="6"/>
      <c r="AZ75" s="6"/>
      <c r="BA75" s="7"/>
      <c r="BB75" s="6">
        <v>0</v>
      </c>
      <c r="BC75" s="6">
        <v>1</v>
      </c>
      <c r="BD75" s="6">
        <v>4.2012013294399101E-225</v>
      </c>
      <c r="BE75" s="6">
        <v>3.0672144035143699E-126</v>
      </c>
      <c r="BF75" s="6">
        <v>2.4755717777038102E-134</v>
      </c>
      <c r="BG75" s="6">
        <v>4.7241343910641698E-150</v>
      </c>
      <c r="BH75" s="7">
        <v>1.8438778381447599E-101</v>
      </c>
      <c r="BI75" s="6"/>
      <c r="BJ75" s="6"/>
      <c r="BK75" s="6"/>
      <c r="BL75" s="6"/>
      <c r="BM75" s="6"/>
      <c r="BN75" s="6"/>
      <c r="BO75" s="7"/>
      <c r="BP75" s="6"/>
      <c r="BQ75" s="6"/>
      <c r="BR75" s="6"/>
      <c r="BS75" s="6"/>
      <c r="BT75" s="6"/>
      <c r="BU75" s="6"/>
      <c r="BV75" s="7"/>
      <c r="BW75">
        <v>294</v>
      </c>
      <c r="BX75">
        <v>305</v>
      </c>
      <c r="BY75">
        <v>266</v>
      </c>
      <c r="BZ75">
        <v>285</v>
      </c>
      <c r="CA75">
        <v>256</v>
      </c>
      <c r="CB75">
        <v>194</v>
      </c>
      <c r="CC75">
        <v>216</v>
      </c>
      <c r="CD75">
        <v>225</v>
      </c>
      <c r="CE75">
        <v>228</v>
      </c>
      <c r="CF75" s="1">
        <v>242</v>
      </c>
      <c r="CG75" s="45">
        <v>9</v>
      </c>
      <c r="CH75" s="43">
        <v>0.114087403598972</v>
      </c>
      <c r="CJ75" s="27" t="s">
        <v>72357</v>
      </c>
    </row>
    <row r="76" spans="1:88">
      <c r="A76" s="27">
        <v>73</v>
      </c>
      <c r="B76" t="s">
        <v>70952</v>
      </c>
      <c r="C76" t="s">
        <v>71753</v>
      </c>
      <c r="D76" t="s">
        <v>71666</v>
      </c>
      <c r="E76" t="s">
        <v>72365</v>
      </c>
      <c r="F76"/>
      <c r="N76" s="27" t="s">
        <v>70950</v>
      </c>
      <c r="O76" s="54"/>
      <c r="P76" s="11"/>
      <c r="Q76" s="11"/>
      <c r="T76" s="6"/>
      <c r="U76" s="6"/>
      <c r="V76" s="6"/>
      <c r="W76" s="6"/>
      <c r="X76" s="6"/>
      <c r="Y76" s="6"/>
      <c r="Z76" s="7"/>
      <c r="AA76" s="6">
        <v>0</v>
      </c>
      <c r="AB76" s="6">
        <v>0.87950000000000006</v>
      </c>
      <c r="AC76" s="6">
        <v>2.3333333333333335E-3</v>
      </c>
      <c r="AD76" s="6">
        <v>0</v>
      </c>
      <c r="AE76" s="6">
        <v>8.3333333333333339E-4</v>
      </c>
      <c r="AF76" s="6">
        <v>0</v>
      </c>
      <c r="AG76" s="7">
        <v>0.11700000000000001</v>
      </c>
      <c r="AH76" s="6">
        <v>0</v>
      </c>
      <c r="AI76" s="6">
        <v>0.74916666666666665</v>
      </c>
      <c r="AJ76" s="6">
        <v>3.15E-2</v>
      </c>
      <c r="AK76" s="6">
        <v>0</v>
      </c>
      <c r="AL76" s="6">
        <v>0</v>
      </c>
      <c r="AM76" s="6">
        <v>0</v>
      </c>
      <c r="AN76" s="7">
        <v>0.21866666666666668</v>
      </c>
      <c r="AO76" s="6"/>
      <c r="AP76" s="6"/>
      <c r="AQ76" s="6"/>
      <c r="AR76" s="6"/>
      <c r="AS76" s="8"/>
      <c r="AT76" s="7"/>
      <c r="AU76" s="5"/>
      <c r="AV76" s="6"/>
      <c r="AW76" s="6"/>
      <c r="AX76" s="6"/>
      <c r="AY76" s="6"/>
      <c r="AZ76" s="6"/>
      <c r="BA76" s="7"/>
      <c r="BB76" s="6">
        <v>0</v>
      </c>
      <c r="BC76" s="6">
        <v>1</v>
      </c>
      <c r="BD76" s="6">
        <v>6.8858359607783805E-235</v>
      </c>
      <c r="BE76" s="6">
        <v>2.23778970987621E-123</v>
      </c>
      <c r="BF76" s="6">
        <v>1.7689723737505001E-130</v>
      </c>
      <c r="BG76" s="6">
        <v>4.8737784785813399E-147</v>
      </c>
      <c r="BH76" s="7">
        <v>5.9166492215613802E-97</v>
      </c>
      <c r="BI76" s="6"/>
      <c r="BJ76" s="6"/>
      <c r="BK76" s="6"/>
      <c r="BL76" s="6"/>
      <c r="BM76" s="6"/>
      <c r="BN76" s="6"/>
      <c r="BO76" s="7"/>
      <c r="BP76" s="6"/>
      <c r="BQ76" s="6"/>
      <c r="BR76" s="6"/>
      <c r="BS76" s="6"/>
      <c r="BT76" s="6"/>
      <c r="BU76" s="6"/>
      <c r="BV76" s="7"/>
      <c r="BW76">
        <v>294</v>
      </c>
      <c r="BX76">
        <v>305</v>
      </c>
      <c r="BY76">
        <v>266</v>
      </c>
      <c r="BZ76">
        <v>285</v>
      </c>
      <c r="CA76">
        <v>256</v>
      </c>
      <c r="CB76">
        <v>194</v>
      </c>
      <c r="CC76">
        <v>216</v>
      </c>
      <c r="CD76">
        <v>225</v>
      </c>
      <c r="CE76">
        <v>228</v>
      </c>
      <c r="CF76" s="1">
        <v>242</v>
      </c>
      <c r="CH76" s="43">
        <v>0.10374017926303</v>
      </c>
      <c r="CJ76" s="27" t="s">
        <v>72357</v>
      </c>
    </row>
    <row r="77" spans="1:88">
      <c r="A77" s="27">
        <v>74</v>
      </c>
      <c r="B77" t="s">
        <v>70952</v>
      </c>
      <c r="C77" t="s">
        <v>71754</v>
      </c>
      <c r="D77" t="s">
        <v>71667</v>
      </c>
      <c r="E77" t="s">
        <v>72371</v>
      </c>
      <c r="F77"/>
      <c r="N77" s="27" t="s">
        <v>70950</v>
      </c>
      <c r="O77" s="54"/>
      <c r="P77" s="11"/>
      <c r="Q77" s="11"/>
      <c r="T77" s="6"/>
      <c r="U77" s="6"/>
      <c r="V77" s="6"/>
      <c r="W77" s="6"/>
      <c r="X77" s="6"/>
      <c r="Y77" s="6"/>
      <c r="Z77" s="7"/>
      <c r="AA77" s="6">
        <v>0</v>
      </c>
      <c r="AB77" s="6">
        <v>0.871</v>
      </c>
      <c r="AC77" s="6">
        <v>0.104</v>
      </c>
      <c r="AD77" s="6">
        <v>0</v>
      </c>
      <c r="AE77" s="6">
        <v>4.0000000000000001E-3</v>
      </c>
      <c r="AF77" s="6">
        <v>0.02</v>
      </c>
      <c r="AG77" s="7">
        <v>8.3333333333333339E-4</v>
      </c>
      <c r="AH77" s="6">
        <v>0</v>
      </c>
      <c r="AI77" s="6">
        <v>0.96016666666666672</v>
      </c>
      <c r="AJ77" s="6">
        <v>1.1166666666666667E-2</v>
      </c>
      <c r="AK77" s="6">
        <v>0</v>
      </c>
      <c r="AL77" s="6">
        <v>0</v>
      </c>
      <c r="AM77" s="6">
        <v>2.7833333333333335E-2</v>
      </c>
      <c r="AN77" s="7">
        <v>0</v>
      </c>
      <c r="AO77" s="6"/>
      <c r="AP77" s="6"/>
      <c r="AQ77" s="6"/>
      <c r="AR77" s="6"/>
      <c r="AS77" s="8"/>
      <c r="AT77" s="7"/>
      <c r="AU77" s="5"/>
      <c r="AV77" s="6"/>
      <c r="AW77" s="6"/>
      <c r="AX77" s="6"/>
      <c r="AY77" s="6"/>
      <c r="AZ77" s="6"/>
      <c r="BA77" s="7"/>
      <c r="BB77" s="6">
        <v>0</v>
      </c>
      <c r="BC77" s="6">
        <v>1</v>
      </c>
      <c r="BD77" s="6">
        <v>6.4367671741641095E-235</v>
      </c>
      <c r="BE77" s="6">
        <v>1.4624665693540801E-120</v>
      </c>
      <c r="BF77" s="6">
        <v>1.0150596258311899E-130</v>
      </c>
      <c r="BG77" s="6">
        <v>5.0065452645535699E-138</v>
      </c>
      <c r="BH77" s="7">
        <v>9.0300511780954899E-98</v>
      </c>
      <c r="BI77" s="6"/>
      <c r="BJ77" s="6"/>
      <c r="BK77" s="6"/>
      <c r="BL77" s="6"/>
      <c r="BM77" s="6"/>
      <c r="BN77" s="6"/>
      <c r="BO77" s="7"/>
      <c r="BP77" s="6"/>
      <c r="BQ77" s="6"/>
      <c r="BR77" s="6"/>
      <c r="BS77" s="6"/>
      <c r="BT77" s="6"/>
      <c r="BU77" s="6"/>
      <c r="BV77" s="7"/>
      <c r="BW77">
        <v>294</v>
      </c>
      <c r="BX77">
        <v>306</v>
      </c>
      <c r="BY77">
        <v>271</v>
      </c>
      <c r="BZ77">
        <v>287</v>
      </c>
      <c r="CA77">
        <v>251</v>
      </c>
      <c r="CB77">
        <v>194</v>
      </c>
      <c r="CC77">
        <v>215</v>
      </c>
      <c r="CD77">
        <v>226</v>
      </c>
      <c r="CE77">
        <v>227</v>
      </c>
      <c r="CF77" s="1">
        <v>249</v>
      </c>
      <c r="CH77" s="43">
        <v>8.5659933978627006E-2</v>
      </c>
      <c r="CJ77" s="27" t="s">
        <v>72357</v>
      </c>
    </row>
    <row r="78" spans="1:88">
      <c r="A78" s="27">
        <v>75</v>
      </c>
      <c r="B78" t="s">
        <v>70953</v>
      </c>
      <c r="C78" t="s">
        <v>71718</v>
      </c>
      <c r="D78" t="s">
        <v>71668</v>
      </c>
      <c r="E78" t="s">
        <v>72366</v>
      </c>
      <c r="F78"/>
      <c r="N78" s="27" t="s">
        <v>70950</v>
      </c>
      <c r="O78" s="54"/>
      <c r="P78" s="11"/>
      <c r="Q78" s="11"/>
      <c r="T78" s="6"/>
      <c r="U78" s="6"/>
      <c r="V78" s="6"/>
      <c r="W78" s="6"/>
      <c r="X78" s="6"/>
      <c r="Y78" s="6"/>
      <c r="Z78" s="7"/>
      <c r="AA78" s="6">
        <v>0</v>
      </c>
      <c r="AB78" s="6">
        <v>0.7988333333333334</v>
      </c>
      <c r="AC78" s="6">
        <v>0.11466666666666668</v>
      </c>
      <c r="AD78" s="6">
        <v>1.5000000000000002E-3</v>
      </c>
      <c r="AE78" s="6">
        <v>0</v>
      </c>
      <c r="AF78" s="6">
        <v>0</v>
      </c>
      <c r="AG78" s="7">
        <v>8.4166666666666667E-2</v>
      </c>
      <c r="AH78" s="6">
        <v>0</v>
      </c>
      <c r="AI78" s="6">
        <v>0.80166666666666675</v>
      </c>
      <c r="AJ78" s="6">
        <v>9.6666666666666665E-2</v>
      </c>
      <c r="AK78" s="6">
        <v>6.6666666666666671E-3</v>
      </c>
      <c r="AL78" s="6">
        <v>0</v>
      </c>
      <c r="AM78" s="6">
        <v>1E-3</v>
      </c>
      <c r="AN78" s="7">
        <v>9.3999999999999986E-2</v>
      </c>
      <c r="AO78" s="6"/>
      <c r="AP78" s="6"/>
      <c r="AQ78" s="6"/>
      <c r="AR78" s="6"/>
      <c r="AS78" s="8"/>
      <c r="AT78" s="7"/>
      <c r="AU78" s="5"/>
      <c r="AV78" s="6"/>
      <c r="AW78" s="6"/>
      <c r="AX78" s="6"/>
      <c r="AY78" s="6"/>
      <c r="AZ78" s="6"/>
      <c r="BA78" s="7"/>
      <c r="BB78" s="6">
        <v>0</v>
      </c>
      <c r="BC78" s="6">
        <v>1</v>
      </c>
      <c r="BD78" s="6">
        <v>6.8861620990120695E-241</v>
      </c>
      <c r="BE78" s="6">
        <v>1.2914387241331501E-144</v>
      </c>
      <c r="BF78" s="6">
        <v>5.1707344722493395E-150</v>
      </c>
      <c r="BG78" s="6">
        <v>2.2068518215894398E-165</v>
      </c>
      <c r="BH78" s="7">
        <v>8.1600157123767193E-118</v>
      </c>
      <c r="BI78" s="6"/>
      <c r="BJ78" s="6"/>
      <c r="BK78" s="6"/>
      <c r="BL78" s="6"/>
      <c r="BM78" s="6"/>
      <c r="BN78" s="6"/>
      <c r="BO78" s="7"/>
      <c r="BP78" s="6"/>
      <c r="BQ78" s="6"/>
      <c r="BR78" s="6"/>
      <c r="BS78" s="6"/>
      <c r="BT78" s="6"/>
      <c r="BU78" s="6"/>
      <c r="BV78" s="7"/>
      <c r="BW78">
        <v>294</v>
      </c>
      <c r="BX78">
        <v>304</v>
      </c>
      <c r="BY78">
        <v>266</v>
      </c>
      <c r="BZ78">
        <v>285</v>
      </c>
      <c r="CA78">
        <v>255</v>
      </c>
      <c r="CB78">
        <v>194</v>
      </c>
      <c r="CC78">
        <v>216</v>
      </c>
      <c r="CD78">
        <v>225</v>
      </c>
      <c r="CE78">
        <v>228</v>
      </c>
      <c r="CF78" s="1">
        <v>242</v>
      </c>
      <c r="CH78" s="43">
        <v>9.7387173396674603E-2</v>
      </c>
      <c r="CJ78" s="27" t="s">
        <v>72357</v>
      </c>
    </row>
    <row r="79" spans="1:88">
      <c r="A79" s="27">
        <v>76</v>
      </c>
      <c r="B79" t="s">
        <v>70952</v>
      </c>
      <c r="C79" t="s">
        <v>71755</v>
      </c>
      <c r="D79" t="s">
        <v>71669</v>
      </c>
      <c r="E79" t="s">
        <v>72365</v>
      </c>
      <c r="F79"/>
      <c r="N79" s="27" t="s">
        <v>70950</v>
      </c>
      <c r="O79" s="54"/>
      <c r="P79" s="39"/>
      <c r="Q79" s="11"/>
      <c r="T79" s="6"/>
      <c r="U79" s="6"/>
      <c r="V79" s="6"/>
      <c r="W79" s="6"/>
      <c r="X79" s="6"/>
      <c r="Y79" s="6"/>
      <c r="Z79" s="7"/>
      <c r="AA79" s="6">
        <v>0</v>
      </c>
      <c r="AB79" s="6">
        <v>0.78666666666666663</v>
      </c>
      <c r="AC79" s="6">
        <v>0.21283333333333332</v>
      </c>
      <c r="AD79" s="6">
        <v>0</v>
      </c>
      <c r="AE79" s="6">
        <v>0</v>
      </c>
      <c r="AF79" s="6">
        <v>0</v>
      </c>
      <c r="AG79" s="7">
        <v>0</v>
      </c>
      <c r="AH79" s="6">
        <v>1.1666666666666668E-3</v>
      </c>
      <c r="AI79" s="6">
        <v>0.67966666666666675</v>
      </c>
      <c r="AJ79" s="6">
        <v>0.318</v>
      </c>
      <c r="AK79" s="6">
        <v>0</v>
      </c>
      <c r="AL79" s="6">
        <v>0</v>
      </c>
      <c r="AM79" s="6">
        <v>6.6666666666666664E-4</v>
      </c>
      <c r="AN79" s="7">
        <v>3.3333333333333332E-4</v>
      </c>
      <c r="AO79" s="6"/>
      <c r="AP79" s="6"/>
      <c r="AQ79" s="6"/>
      <c r="AR79" s="6"/>
      <c r="AS79" s="8"/>
      <c r="AT79" s="7"/>
      <c r="AU79" s="5"/>
      <c r="AV79" s="6"/>
      <c r="AW79" s="6"/>
      <c r="AX79" s="6"/>
      <c r="AY79" s="6"/>
      <c r="AZ79" s="6"/>
      <c r="BA79" s="7"/>
      <c r="BB79" s="6">
        <v>0</v>
      </c>
      <c r="BC79" s="6">
        <v>1</v>
      </c>
      <c r="BD79" s="6">
        <v>1.42051867356645E-191</v>
      </c>
      <c r="BE79" s="6">
        <v>1.0783373437762401E-120</v>
      </c>
      <c r="BF79" s="6">
        <v>3.47655596719827E-126</v>
      </c>
      <c r="BG79" s="6">
        <v>6.6121986847864703E-141</v>
      </c>
      <c r="BH79" s="7">
        <v>4.3062353195459201E-95</v>
      </c>
      <c r="BI79" s="6"/>
      <c r="BJ79" s="6"/>
      <c r="BK79" s="6"/>
      <c r="BL79" s="6"/>
      <c r="BM79" s="6"/>
      <c r="BN79" s="6"/>
      <c r="BO79" s="7"/>
      <c r="BP79" s="6"/>
      <c r="BQ79" s="6"/>
      <c r="BR79" s="6"/>
      <c r="BS79" s="6"/>
      <c r="BT79" s="6"/>
      <c r="BU79" s="6"/>
      <c r="BV79" s="7"/>
      <c r="BW79">
        <v>294</v>
      </c>
      <c r="BX79">
        <v>306</v>
      </c>
      <c r="BY79">
        <v>271</v>
      </c>
      <c r="BZ79">
        <v>287</v>
      </c>
      <c r="CA79">
        <v>251</v>
      </c>
      <c r="CB79">
        <v>194</v>
      </c>
      <c r="CC79">
        <v>215</v>
      </c>
      <c r="CD79">
        <v>226</v>
      </c>
      <c r="CE79">
        <v>227</v>
      </c>
      <c r="CF79" s="1">
        <v>249</v>
      </c>
      <c r="CH79" s="43">
        <v>9.9994745415374897E-2</v>
      </c>
      <c r="CJ79" s="27" t="s">
        <v>72357</v>
      </c>
    </row>
    <row r="80" spans="1:88">
      <c r="A80" s="27">
        <v>77</v>
      </c>
      <c r="B80" t="s">
        <v>70952</v>
      </c>
      <c r="C80" t="s">
        <v>71756</v>
      </c>
      <c r="D80" t="s">
        <v>71670</v>
      </c>
      <c r="E80" t="s">
        <v>72367</v>
      </c>
      <c r="F80"/>
      <c r="N80" s="27" t="s">
        <v>70950</v>
      </c>
      <c r="O80" s="54"/>
      <c r="P80" s="11"/>
      <c r="Q80" s="11"/>
      <c r="T80" s="6"/>
      <c r="U80" s="6"/>
      <c r="V80" s="6"/>
      <c r="W80" s="6"/>
      <c r="X80" s="6"/>
      <c r="Y80" s="6"/>
      <c r="Z80" s="7"/>
      <c r="AA80" s="6">
        <v>0</v>
      </c>
      <c r="AB80" s="6">
        <v>0.78600000000000003</v>
      </c>
      <c r="AC80" s="6">
        <v>0.21366666666666667</v>
      </c>
      <c r="AD80" s="6">
        <v>0</v>
      </c>
      <c r="AE80" s="6">
        <v>0</v>
      </c>
      <c r="AF80" s="6">
        <v>0</v>
      </c>
      <c r="AG80" s="7">
        <v>0</v>
      </c>
      <c r="AH80" s="6">
        <v>0</v>
      </c>
      <c r="AI80" s="6">
        <v>0.92166666666666675</v>
      </c>
      <c r="AJ80" s="6">
        <v>7.8166666666666676E-2</v>
      </c>
      <c r="AK80" s="6">
        <v>0</v>
      </c>
      <c r="AL80" s="6">
        <v>0</v>
      </c>
      <c r="AM80" s="6">
        <v>0</v>
      </c>
      <c r="AN80" s="7">
        <v>0</v>
      </c>
      <c r="AO80" s="6"/>
      <c r="AP80" s="6"/>
      <c r="AQ80" s="6"/>
      <c r="AR80" s="6"/>
      <c r="AS80" s="8"/>
      <c r="AT80" s="7"/>
      <c r="AU80" s="5"/>
      <c r="AV80" s="6"/>
      <c r="AW80" s="6"/>
      <c r="AX80" s="6"/>
      <c r="AY80" s="6"/>
      <c r="AZ80" s="6"/>
      <c r="BA80" s="7"/>
      <c r="BB80" s="6">
        <v>0</v>
      </c>
      <c r="BC80" s="6">
        <v>1</v>
      </c>
      <c r="BD80" s="6">
        <v>1.6002600322718501E-210</v>
      </c>
      <c r="BE80" s="6">
        <v>3.1658222617734698E-125</v>
      </c>
      <c r="BF80" s="6">
        <v>1.04546976291758E-131</v>
      </c>
      <c r="BG80" s="6">
        <v>4.0234016713742897E-146</v>
      </c>
      <c r="BH80" s="7">
        <v>6.1762278207694703E-100</v>
      </c>
      <c r="BI80" s="6"/>
      <c r="BJ80" s="6"/>
      <c r="BK80" s="6"/>
      <c r="BL80" s="6"/>
      <c r="BM80" s="6"/>
      <c r="BN80" s="6"/>
      <c r="BO80" s="7"/>
      <c r="BP80" s="6"/>
      <c r="BQ80" s="6"/>
      <c r="BR80" s="6"/>
      <c r="BS80" s="6"/>
      <c r="BT80" s="6"/>
      <c r="BU80" s="6"/>
      <c r="BV80" s="7"/>
      <c r="BW80">
        <v>294</v>
      </c>
      <c r="BX80">
        <v>306</v>
      </c>
      <c r="BY80">
        <v>270</v>
      </c>
      <c r="BZ80">
        <v>287</v>
      </c>
      <c r="CA80">
        <v>251</v>
      </c>
      <c r="CB80">
        <v>194</v>
      </c>
      <c r="CC80">
        <v>215</v>
      </c>
      <c r="CD80">
        <v>225</v>
      </c>
      <c r="CE80">
        <v>227</v>
      </c>
      <c r="CF80" s="1">
        <v>249</v>
      </c>
      <c r="CH80" s="43">
        <v>7.97532249018508E-2</v>
      </c>
      <c r="CJ80" s="27" t="s">
        <v>72357</v>
      </c>
    </row>
    <row r="81" spans="1:88">
      <c r="A81" s="27">
        <v>78</v>
      </c>
      <c r="B81" t="s">
        <v>70952</v>
      </c>
      <c r="C81" t="s">
        <v>71719</v>
      </c>
      <c r="D81" t="s">
        <v>71671</v>
      </c>
      <c r="E81" t="s">
        <v>72371</v>
      </c>
      <c r="F81"/>
      <c r="N81" s="27" t="s">
        <v>70950</v>
      </c>
      <c r="O81" s="54"/>
      <c r="P81" s="11"/>
      <c r="Q81" s="11"/>
      <c r="T81" s="6"/>
      <c r="U81" s="6"/>
      <c r="V81" s="6"/>
      <c r="W81" s="6"/>
      <c r="X81" s="6"/>
      <c r="Y81" s="6"/>
      <c r="Z81" s="7"/>
      <c r="AA81" s="6">
        <v>0</v>
      </c>
      <c r="AB81" s="6">
        <v>0.77133333333333332</v>
      </c>
      <c r="AC81" s="6">
        <v>0.21650000000000003</v>
      </c>
      <c r="AD81" s="6">
        <v>1.1666666666666668E-3</v>
      </c>
      <c r="AE81" s="6">
        <v>4.8333333333333327E-3</v>
      </c>
      <c r="AF81" s="6">
        <v>1.1666666666666668E-3</v>
      </c>
      <c r="AG81" s="7">
        <v>4.8333333333333336E-3</v>
      </c>
      <c r="AH81" s="6">
        <v>0</v>
      </c>
      <c r="AI81" s="6">
        <v>0.71249999999999991</v>
      </c>
      <c r="AJ81" s="6">
        <v>0.23666666666666666</v>
      </c>
      <c r="AK81" s="6">
        <v>4.6666666666666671E-3</v>
      </c>
      <c r="AL81" s="6">
        <v>4.0000000000000001E-3</v>
      </c>
      <c r="AM81" s="6">
        <v>8.3333333333333339E-4</v>
      </c>
      <c r="AN81" s="7">
        <v>4.1500000000000002E-2</v>
      </c>
      <c r="AO81" s="6"/>
      <c r="AP81" s="6"/>
      <c r="AQ81" s="6"/>
      <c r="AR81" s="6"/>
      <c r="AS81" s="8"/>
      <c r="AT81" s="7"/>
      <c r="AU81" s="5"/>
      <c r="AV81" s="6"/>
      <c r="AW81" s="6"/>
      <c r="AX81" s="6"/>
      <c r="AY81" s="6"/>
      <c r="AZ81" s="6"/>
      <c r="BA81" s="7"/>
      <c r="BB81" s="6">
        <v>0</v>
      </c>
      <c r="BC81" s="6">
        <v>1</v>
      </c>
      <c r="BD81" s="6">
        <v>3.0775648252213702E-227</v>
      </c>
      <c r="BE81" s="6">
        <v>1.8991580717779401E-125</v>
      </c>
      <c r="BF81" s="6">
        <v>1.28286945692002E-131</v>
      </c>
      <c r="BG81" s="6">
        <v>4.5151163753728397E-142</v>
      </c>
      <c r="BH81" s="7">
        <v>5.1453918305022605E-100</v>
      </c>
      <c r="BI81" s="6"/>
      <c r="BJ81" s="6"/>
      <c r="BK81" s="6"/>
      <c r="BL81" s="6"/>
      <c r="BM81" s="6"/>
      <c r="BN81" s="6"/>
      <c r="BO81" s="7"/>
      <c r="BP81" s="6"/>
      <c r="BQ81" s="6"/>
      <c r="BR81" s="6"/>
      <c r="BS81" s="6"/>
      <c r="BT81" s="6"/>
      <c r="BU81" s="6"/>
      <c r="BV81" s="7"/>
      <c r="BW81">
        <v>294</v>
      </c>
      <c r="BX81">
        <v>306</v>
      </c>
      <c r="BY81">
        <v>270</v>
      </c>
      <c r="BZ81">
        <v>287</v>
      </c>
      <c r="CA81">
        <v>251</v>
      </c>
      <c r="CB81">
        <v>194</v>
      </c>
      <c r="CC81">
        <v>215</v>
      </c>
      <c r="CD81">
        <v>225</v>
      </c>
      <c r="CE81">
        <v>227</v>
      </c>
      <c r="CF81" s="1">
        <v>249</v>
      </c>
      <c r="CH81" s="43">
        <v>0.102348347357422</v>
      </c>
      <c r="CJ81" s="27" t="s">
        <v>72357</v>
      </c>
    </row>
    <row r="82" spans="1:88">
      <c r="A82" s="27">
        <v>79</v>
      </c>
      <c r="B82" t="s">
        <v>70952</v>
      </c>
      <c r="C82" t="s">
        <v>71757</v>
      </c>
      <c r="D82" t="s">
        <v>71672</v>
      </c>
      <c r="E82" t="s">
        <v>71773</v>
      </c>
      <c r="F82"/>
      <c r="N82" s="27" t="s">
        <v>70950</v>
      </c>
      <c r="O82" s="54"/>
      <c r="P82" s="11"/>
      <c r="Q82" s="11"/>
      <c r="T82" s="6"/>
      <c r="U82" s="6"/>
      <c r="V82" s="6"/>
      <c r="W82" s="6"/>
      <c r="X82" s="6"/>
      <c r="Y82" s="6"/>
      <c r="Z82" s="7"/>
      <c r="AA82" s="6">
        <v>0</v>
      </c>
      <c r="AB82" s="6">
        <v>0.76300000000000001</v>
      </c>
      <c r="AC82" s="6">
        <v>0.23166666666666669</v>
      </c>
      <c r="AD82" s="6">
        <v>0</v>
      </c>
      <c r="AE82" s="6">
        <v>0</v>
      </c>
      <c r="AF82" s="6">
        <v>0</v>
      </c>
      <c r="AG82" s="7">
        <v>4.8333333333333336E-3</v>
      </c>
      <c r="AH82" s="6">
        <v>1E-3</v>
      </c>
      <c r="AI82" s="6">
        <v>0.63600000000000001</v>
      </c>
      <c r="AJ82" s="6">
        <v>0.32433333333333336</v>
      </c>
      <c r="AK82" s="6">
        <v>0</v>
      </c>
      <c r="AL82" s="6">
        <v>0</v>
      </c>
      <c r="AM82" s="6">
        <v>0</v>
      </c>
      <c r="AN82" s="7">
        <v>3.7666666666666668E-2</v>
      </c>
      <c r="AO82" s="6"/>
      <c r="AP82" s="6"/>
      <c r="AQ82" s="6"/>
      <c r="AR82" s="6"/>
      <c r="AS82" s="8"/>
      <c r="AT82" s="7"/>
      <c r="AU82" s="5"/>
      <c r="AV82" s="6"/>
      <c r="AW82" s="6"/>
      <c r="AX82" s="6"/>
      <c r="AY82" s="6"/>
      <c r="AZ82" s="6"/>
      <c r="BA82" s="7"/>
      <c r="BB82" s="6">
        <v>0</v>
      </c>
      <c r="BC82" s="6">
        <v>1</v>
      </c>
      <c r="BD82" s="6">
        <v>2.8166116738312099E-221</v>
      </c>
      <c r="BE82" s="6">
        <v>3.3566725120552802E-121</v>
      </c>
      <c r="BF82" s="6">
        <v>5.29724534171774E-128</v>
      </c>
      <c r="BG82" s="6">
        <v>1.4252165854435599E-143</v>
      </c>
      <c r="BH82" s="7">
        <v>9.9230861341700494E-94</v>
      </c>
      <c r="BI82" s="6"/>
      <c r="BJ82" s="6"/>
      <c r="BK82" s="6"/>
      <c r="BL82" s="6"/>
      <c r="BM82" s="6"/>
      <c r="BN82" s="6"/>
      <c r="BO82" s="7"/>
      <c r="BP82" s="6"/>
      <c r="BQ82" s="6"/>
      <c r="BR82" s="6"/>
      <c r="BS82" s="6"/>
      <c r="BT82" s="6"/>
      <c r="BU82" s="6"/>
      <c r="BV82" s="7"/>
      <c r="BW82">
        <v>294</v>
      </c>
      <c r="BX82">
        <v>306</v>
      </c>
      <c r="BY82">
        <v>271</v>
      </c>
      <c r="BZ82">
        <v>287</v>
      </c>
      <c r="CA82">
        <v>251</v>
      </c>
      <c r="CB82">
        <v>194</v>
      </c>
      <c r="CC82">
        <v>215</v>
      </c>
      <c r="CD82">
        <v>226</v>
      </c>
      <c r="CE82">
        <v>227</v>
      </c>
      <c r="CF82" s="1">
        <v>249</v>
      </c>
      <c r="CH82" s="43">
        <v>0.101765544467595</v>
      </c>
      <c r="CJ82" s="27" t="s">
        <v>72357</v>
      </c>
    </row>
    <row r="83" spans="1:88">
      <c r="A83" s="27">
        <v>80</v>
      </c>
      <c r="B83" t="s">
        <v>70952</v>
      </c>
      <c r="C83" t="s">
        <v>71758</v>
      </c>
      <c r="D83" t="s">
        <v>71673</v>
      </c>
      <c r="E83" t="s">
        <v>72371</v>
      </c>
      <c r="F83"/>
      <c r="N83" s="27" t="s">
        <v>70950</v>
      </c>
      <c r="O83" s="54"/>
      <c r="P83" s="11"/>
      <c r="Q83" s="11"/>
      <c r="T83" s="6"/>
      <c r="U83" s="6"/>
      <c r="V83" s="6"/>
      <c r="W83" s="6"/>
      <c r="X83" s="6"/>
      <c r="Y83" s="6"/>
      <c r="Z83" s="7"/>
      <c r="AA83" s="6">
        <v>0</v>
      </c>
      <c r="AB83" s="6">
        <v>0.71666666666666667</v>
      </c>
      <c r="AC83" s="6">
        <v>3.666666666666667E-3</v>
      </c>
      <c r="AD83" s="6">
        <v>0</v>
      </c>
      <c r="AE83" s="6">
        <v>0</v>
      </c>
      <c r="AF83" s="6">
        <v>0</v>
      </c>
      <c r="AG83" s="7">
        <v>0.27900000000000003</v>
      </c>
      <c r="AH83" s="6">
        <v>0</v>
      </c>
      <c r="AI83" s="6">
        <v>0.48416666666666663</v>
      </c>
      <c r="AJ83" s="6">
        <v>7.7499999999999999E-2</v>
      </c>
      <c r="AK83" s="6">
        <v>1E-3</v>
      </c>
      <c r="AL83" s="6">
        <v>0</v>
      </c>
      <c r="AM83" s="6">
        <v>0</v>
      </c>
      <c r="AN83" s="7">
        <v>0.437</v>
      </c>
      <c r="AO83" s="6"/>
      <c r="AP83" s="6"/>
      <c r="AQ83" s="6"/>
      <c r="AR83" s="6"/>
      <c r="AS83" s="8"/>
      <c r="AT83" s="7"/>
      <c r="AU83" s="5"/>
      <c r="AV83" s="6"/>
      <c r="AW83" s="6"/>
      <c r="AX83" s="6"/>
      <c r="AY83" s="6"/>
      <c r="AZ83" s="6"/>
      <c r="BA83" s="7"/>
      <c r="BB83" s="6">
        <v>0</v>
      </c>
      <c r="BC83" s="6">
        <v>1</v>
      </c>
      <c r="BD83" s="6">
        <v>4.2253397313520201E-225</v>
      </c>
      <c r="BE83" s="6">
        <v>7.6227598926349394E-104</v>
      </c>
      <c r="BF83" s="6">
        <v>5.8342414840109704E-110</v>
      </c>
      <c r="BG83" s="6">
        <v>2.60228393408651E-127</v>
      </c>
      <c r="BH83" s="7">
        <v>8.2995261460910898E-78</v>
      </c>
      <c r="BI83" s="6"/>
      <c r="BJ83" s="6"/>
      <c r="BK83" s="6"/>
      <c r="BL83" s="6"/>
      <c r="BM83" s="6"/>
      <c r="BN83" s="6"/>
      <c r="BO83" s="7"/>
      <c r="BP83" s="6"/>
      <c r="BQ83" s="6"/>
      <c r="BR83" s="6"/>
      <c r="BS83" s="6"/>
      <c r="BT83" s="6"/>
      <c r="BU83" s="6"/>
      <c r="BV83" s="7"/>
      <c r="BW83">
        <v>294</v>
      </c>
      <c r="BX83">
        <v>305</v>
      </c>
      <c r="BY83">
        <v>266</v>
      </c>
      <c r="BZ83">
        <v>286</v>
      </c>
      <c r="CA83">
        <v>256</v>
      </c>
      <c r="CB83">
        <v>194</v>
      </c>
      <c r="CC83">
        <v>216</v>
      </c>
      <c r="CD83">
        <v>225</v>
      </c>
      <c r="CE83">
        <v>228</v>
      </c>
      <c r="CF83" s="1">
        <v>242</v>
      </c>
      <c r="CG83" s="45">
        <v>10</v>
      </c>
      <c r="CH83" s="43">
        <v>8.21112662942272E-2</v>
      </c>
      <c r="CJ83" s="27" t="s">
        <v>72357</v>
      </c>
    </row>
    <row r="84" spans="1:88">
      <c r="A84" s="27">
        <v>81</v>
      </c>
      <c r="B84" t="s">
        <v>70952</v>
      </c>
      <c r="C84" t="s">
        <v>71759</v>
      </c>
      <c r="D84" t="s">
        <v>71674</v>
      </c>
      <c r="E84" t="s">
        <v>72365</v>
      </c>
      <c r="F84"/>
      <c r="N84" s="27" t="s">
        <v>70950</v>
      </c>
      <c r="O84" s="54"/>
      <c r="P84" s="11"/>
      <c r="Q84" s="11"/>
      <c r="T84" s="6"/>
      <c r="U84" s="6"/>
      <c r="V84" s="6"/>
      <c r="W84" s="6"/>
      <c r="X84" s="6"/>
      <c r="Y84" s="6"/>
      <c r="Z84" s="7"/>
      <c r="AA84" s="6">
        <v>0</v>
      </c>
      <c r="AB84" s="6">
        <v>0.69683333333333319</v>
      </c>
      <c r="AC84" s="6">
        <v>8.1666666666666676E-3</v>
      </c>
      <c r="AD84" s="6">
        <v>8.3333333333333339E-4</v>
      </c>
      <c r="AE84" s="6">
        <v>0</v>
      </c>
      <c r="AF84" s="6">
        <v>0</v>
      </c>
      <c r="AG84" s="7">
        <v>0.29366666666666669</v>
      </c>
      <c r="AH84" s="6">
        <v>0</v>
      </c>
      <c r="AI84" s="6">
        <v>0.46950000000000003</v>
      </c>
      <c r="AJ84" s="6">
        <v>7.9166666666666677E-2</v>
      </c>
      <c r="AK84" s="6">
        <v>1E-3</v>
      </c>
      <c r="AL84" s="6">
        <v>0</v>
      </c>
      <c r="AM84" s="6">
        <v>0</v>
      </c>
      <c r="AN84" s="7">
        <v>0.45016666666666666</v>
      </c>
      <c r="AO84" s="6"/>
      <c r="AP84" s="6"/>
      <c r="AQ84" s="6"/>
      <c r="AR84" s="6"/>
      <c r="AS84" s="8"/>
      <c r="AT84" s="7"/>
      <c r="AU84" s="5"/>
      <c r="AV84" s="6"/>
      <c r="AW84" s="6"/>
      <c r="AX84" s="6"/>
      <c r="AY84" s="6"/>
      <c r="AZ84" s="6"/>
      <c r="BA84" s="7"/>
      <c r="BB84" s="6">
        <v>0</v>
      </c>
      <c r="BC84" s="6">
        <v>1</v>
      </c>
      <c r="BD84" s="6">
        <v>1.6580885006036801E-219</v>
      </c>
      <c r="BE84" s="6">
        <v>4.4749077630335801E-99</v>
      </c>
      <c r="BF84" s="6">
        <v>1.10508164697499E-104</v>
      </c>
      <c r="BG84" s="6">
        <v>6.8895977043451399E-122</v>
      </c>
      <c r="BH84" s="7">
        <v>4.3794049873362999E-73</v>
      </c>
      <c r="BI84" s="6"/>
      <c r="BJ84" s="6"/>
      <c r="BK84" s="6"/>
      <c r="BL84" s="6"/>
      <c r="BM84" s="6"/>
      <c r="BN84" s="6"/>
      <c r="BO84" s="7"/>
      <c r="BP84" s="6"/>
      <c r="BQ84" s="6"/>
      <c r="BR84" s="6"/>
      <c r="BS84" s="6"/>
      <c r="BT84" s="6"/>
      <c r="BU84" s="6"/>
      <c r="BV84" s="7"/>
      <c r="BW84">
        <v>294</v>
      </c>
      <c r="BX84">
        <v>305</v>
      </c>
      <c r="BY84">
        <v>266</v>
      </c>
      <c r="BZ84">
        <v>285</v>
      </c>
      <c r="CA84">
        <v>256</v>
      </c>
      <c r="CB84">
        <v>194</v>
      </c>
      <c r="CC84">
        <v>216</v>
      </c>
      <c r="CD84">
        <v>225</v>
      </c>
      <c r="CE84">
        <v>228</v>
      </c>
      <c r="CF84" s="1">
        <v>242</v>
      </c>
      <c r="CG84" s="45">
        <v>10</v>
      </c>
      <c r="CH84" s="43">
        <v>7.9972062161690199E-2</v>
      </c>
      <c r="CJ84" s="27" t="s">
        <v>72357</v>
      </c>
    </row>
    <row r="85" spans="1:88">
      <c r="A85" s="27">
        <v>82</v>
      </c>
      <c r="B85" t="s">
        <v>70952</v>
      </c>
      <c r="C85" t="s">
        <v>71720</v>
      </c>
      <c r="D85" t="s">
        <v>71675</v>
      </c>
      <c r="E85" t="s">
        <v>72367</v>
      </c>
      <c r="F85"/>
      <c r="N85" s="27" t="s">
        <v>70950</v>
      </c>
      <c r="O85" s="54"/>
      <c r="P85" s="11"/>
      <c r="Q85" s="11"/>
      <c r="T85" s="6"/>
      <c r="U85" s="6"/>
      <c r="V85" s="6"/>
      <c r="W85" s="6"/>
      <c r="X85" s="6"/>
      <c r="Y85" s="6"/>
      <c r="Z85" s="7"/>
      <c r="AA85" s="6">
        <v>2.9999999999999996E-3</v>
      </c>
      <c r="AB85" s="6">
        <v>0.68150000000000011</v>
      </c>
      <c r="AC85" s="6">
        <v>9.2166666666666661E-2</v>
      </c>
      <c r="AD85" s="6">
        <v>1.6333333333333335E-2</v>
      </c>
      <c r="AE85" s="6">
        <v>1.6666666666666666E-4</v>
      </c>
      <c r="AF85" s="6">
        <v>8.3333333333333339E-4</v>
      </c>
      <c r="AG85" s="7">
        <v>0.20550000000000002</v>
      </c>
      <c r="AH85" s="6">
        <v>4.0000000000000001E-3</v>
      </c>
      <c r="AI85" s="6">
        <v>0.505</v>
      </c>
      <c r="AJ85" s="6">
        <v>0.14083333333333334</v>
      </c>
      <c r="AK85" s="6">
        <v>3.1666666666666669E-2</v>
      </c>
      <c r="AL85" s="6">
        <v>0</v>
      </c>
      <c r="AM85" s="6">
        <v>0</v>
      </c>
      <c r="AN85" s="7">
        <v>0.31816666666666665</v>
      </c>
      <c r="AO85" s="6"/>
      <c r="AP85" s="6"/>
      <c r="AQ85" s="6"/>
      <c r="AR85" s="6"/>
      <c r="AS85" s="8"/>
      <c r="AT85" s="7"/>
      <c r="AU85" s="5"/>
      <c r="AV85" s="6"/>
      <c r="AW85" s="6"/>
      <c r="AX85" s="6"/>
      <c r="AY85" s="6"/>
      <c r="AZ85" s="6"/>
      <c r="BA85" s="7"/>
      <c r="BB85" s="6">
        <v>0</v>
      </c>
      <c r="BC85" s="6">
        <v>1</v>
      </c>
      <c r="BD85" s="6">
        <v>2.15104228348355E-241</v>
      </c>
      <c r="BE85" s="6">
        <v>1.62578973138583E-130</v>
      </c>
      <c r="BF85" s="6">
        <v>2.7997349104500601E-136</v>
      </c>
      <c r="BG85" s="6">
        <v>3.62506209675409E-152</v>
      </c>
      <c r="BH85" s="7">
        <v>2.0831975872719899E-105</v>
      </c>
      <c r="BI85" s="6"/>
      <c r="BJ85" s="6"/>
      <c r="BK85" s="6"/>
      <c r="BL85" s="6"/>
      <c r="BM85" s="6"/>
      <c r="BN85" s="6"/>
      <c r="BO85" s="7"/>
      <c r="BP85" s="6"/>
      <c r="BQ85" s="6"/>
      <c r="BR85" s="6"/>
      <c r="BS85" s="6"/>
      <c r="BT85" s="6"/>
      <c r="BU85" s="6"/>
      <c r="BV85" s="7"/>
      <c r="BW85">
        <v>294</v>
      </c>
      <c r="BX85">
        <v>305</v>
      </c>
      <c r="BY85">
        <v>266</v>
      </c>
      <c r="BZ85">
        <v>285</v>
      </c>
      <c r="CA85">
        <v>256</v>
      </c>
      <c r="CB85">
        <v>194</v>
      </c>
      <c r="CC85">
        <v>216</v>
      </c>
      <c r="CD85">
        <v>225</v>
      </c>
      <c r="CE85">
        <v>228</v>
      </c>
      <c r="CF85" s="1">
        <v>242</v>
      </c>
      <c r="CH85" s="43">
        <v>0.101082093434606</v>
      </c>
      <c r="CJ85" s="27" t="s">
        <v>72357</v>
      </c>
    </row>
    <row r="86" spans="1:88">
      <c r="A86" s="27">
        <v>83</v>
      </c>
      <c r="B86" t="s">
        <v>70952</v>
      </c>
      <c r="C86" t="s">
        <v>71760</v>
      </c>
      <c r="D86" t="s">
        <v>71676</v>
      </c>
      <c r="E86" t="s">
        <v>72365</v>
      </c>
      <c r="F86"/>
      <c r="N86" s="27" t="s">
        <v>70950</v>
      </c>
      <c r="O86" s="54"/>
      <c r="P86" s="39"/>
      <c r="Q86" s="11"/>
      <c r="T86" s="6"/>
      <c r="U86" s="6"/>
      <c r="V86" s="6"/>
      <c r="W86" s="6"/>
      <c r="X86" s="6"/>
      <c r="Y86" s="6"/>
      <c r="Z86" s="7"/>
      <c r="AA86" s="6">
        <v>0</v>
      </c>
      <c r="AB86" s="6">
        <v>0.68049999999999999</v>
      </c>
      <c r="AC86" s="6">
        <v>0.24299999999999999</v>
      </c>
      <c r="AD86" s="6">
        <v>3.3333333333333332E-4</v>
      </c>
      <c r="AE86" s="6">
        <v>5.8333333333333336E-3</v>
      </c>
      <c r="AF86" s="6">
        <v>1E-3</v>
      </c>
      <c r="AG86" s="7">
        <v>6.9166666666666668E-2</v>
      </c>
      <c r="AH86" s="6">
        <v>0</v>
      </c>
      <c r="AI86" s="6">
        <v>0.71566666666666656</v>
      </c>
      <c r="AJ86" s="6">
        <v>0.19683333333333333</v>
      </c>
      <c r="AK86" s="6">
        <v>2E-3</v>
      </c>
      <c r="AL86" s="6">
        <v>7.6666666666666662E-3</v>
      </c>
      <c r="AM86" s="6">
        <v>0</v>
      </c>
      <c r="AN86" s="7">
        <v>7.8E-2</v>
      </c>
      <c r="AO86" s="6"/>
      <c r="AP86" s="6"/>
      <c r="AQ86" s="6"/>
      <c r="AR86" s="6"/>
      <c r="AS86" s="8"/>
      <c r="AT86" s="7"/>
      <c r="AU86" s="5"/>
      <c r="AV86" s="6"/>
      <c r="AW86" s="6"/>
      <c r="AX86" s="6"/>
      <c r="AY86" s="6"/>
      <c r="AZ86" s="6"/>
      <c r="BA86" s="7"/>
      <c r="BB86" s="6">
        <v>0</v>
      </c>
      <c r="BC86" s="6">
        <v>1</v>
      </c>
      <c r="BD86" s="6">
        <v>5.7279477766928904E-205</v>
      </c>
      <c r="BE86" s="6">
        <v>4.69358785409174E-133</v>
      </c>
      <c r="BF86" s="6">
        <v>1.1009552760749801E-137</v>
      </c>
      <c r="BG86" s="6">
        <v>5.7941443961323403E-154</v>
      </c>
      <c r="BH86" s="7">
        <v>1.3829322997877999E-103</v>
      </c>
      <c r="BI86" s="6"/>
      <c r="BJ86" s="6"/>
      <c r="BK86" s="6"/>
      <c r="BL86" s="6"/>
      <c r="BM86" s="6"/>
      <c r="BN86" s="6"/>
      <c r="BO86" s="7"/>
      <c r="BP86" s="6"/>
      <c r="BQ86" s="6"/>
      <c r="BR86" s="6"/>
      <c r="BS86" s="6"/>
      <c r="BT86" s="6"/>
      <c r="BU86" s="6"/>
      <c r="BV86" s="7"/>
      <c r="BW86">
        <v>294</v>
      </c>
      <c r="BX86">
        <v>306</v>
      </c>
      <c r="BY86">
        <v>270</v>
      </c>
      <c r="BZ86">
        <v>287</v>
      </c>
      <c r="CA86">
        <v>251</v>
      </c>
      <c r="CB86">
        <v>194</v>
      </c>
      <c r="CC86">
        <v>215</v>
      </c>
      <c r="CD86">
        <v>225</v>
      </c>
      <c r="CE86">
        <v>227</v>
      </c>
      <c r="CF86" s="1">
        <v>249</v>
      </c>
      <c r="CH86" s="43">
        <v>8.7069452286843596E-2</v>
      </c>
      <c r="CJ86" s="27" t="s">
        <v>72357</v>
      </c>
    </row>
    <row r="87" spans="1:88">
      <c r="A87" s="27">
        <v>84</v>
      </c>
      <c r="B87" t="s">
        <v>70952</v>
      </c>
      <c r="C87" t="s">
        <v>71721</v>
      </c>
      <c r="D87" t="s">
        <v>71677</v>
      </c>
      <c r="E87" t="s">
        <v>72365</v>
      </c>
      <c r="F87"/>
      <c r="N87" s="27" t="s">
        <v>70950</v>
      </c>
      <c r="O87" s="54"/>
      <c r="P87" s="11"/>
      <c r="Q87" s="11"/>
      <c r="T87" s="6"/>
      <c r="U87" s="6"/>
      <c r="V87" s="6"/>
      <c r="W87" s="6"/>
      <c r="X87" s="6"/>
      <c r="Y87" s="6"/>
      <c r="Z87" s="7"/>
      <c r="AA87" s="6">
        <v>0</v>
      </c>
      <c r="AB87" s="6">
        <v>0.61299999999999999</v>
      </c>
      <c r="AC87" s="6">
        <v>0.27766666666666673</v>
      </c>
      <c r="AD87" s="6">
        <v>5.0000000000000001E-4</v>
      </c>
      <c r="AE87" s="6">
        <v>2.8333333333333335E-3</v>
      </c>
      <c r="AF87" s="6">
        <v>1.1666666666666668E-3</v>
      </c>
      <c r="AG87" s="7">
        <v>0.105</v>
      </c>
      <c r="AH87" s="6">
        <v>0</v>
      </c>
      <c r="AI87" s="6">
        <v>0.56866666666666665</v>
      </c>
      <c r="AJ87" s="6">
        <v>0.28433333333333327</v>
      </c>
      <c r="AK87" s="6">
        <v>8.3333333333333339E-4</v>
      </c>
      <c r="AL87" s="6">
        <v>2.9999999999999996E-3</v>
      </c>
      <c r="AM87" s="6">
        <v>1.1666666666666668E-3</v>
      </c>
      <c r="AN87" s="7">
        <v>0.14183333333333334</v>
      </c>
      <c r="AO87" s="6"/>
      <c r="AP87" s="6"/>
      <c r="AQ87" s="6"/>
      <c r="AR87" s="6"/>
      <c r="AS87" s="8"/>
      <c r="AT87" s="7"/>
      <c r="AU87" s="5"/>
      <c r="AV87" s="6"/>
      <c r="AW87" s="6"/>
      <c r="AX87" s="6"/>
      <c r="AY87" s="6"/>
      <c r="AZ87" s="6"/>
      <c r="BA87" s="7"/>
      <c r="BB87" s="6">
        <v>0</v>
      </c>
      <c r="BC87" s="6">
        <v>1</v>
      </c>
      <c r="BD87" s="6">
        <v>1.1246175534406699E-225</v>
      </c>
      <c r="BE87" s="6">
        <v>7.2911688229394204E-120</v>
      </c>
      <c r="BF87" s="6">
        <v>6.4486555155337598E-132</v>
      </c>
      <c r="BG87" s="6">
        <v>1.8954825034334199E-154</v>
      </c>
      <c r="BH87" s="7">
        <v>1.04726381247445E-97</v>
      </c>
      <c r="BI87" s="6"/>
      <c r="BJ87" s="6"/>
      <c r="BK87" s="6"/>
      <c r="BL87" s="6"/>
      <c r="BM87" s="6"/>
      <c r="BN87" s="6"/>
      <c r="BO87" s="7"/>
      <c r="BP87" s="6"/>
      <c r="BQ87" s="6"/>
      <c r="BR87" s="6"/>
      <c r="BS87" s="6"/>
      <c r="BT87" s="6"/>
      <c r="BU87" s="6"/>
      <c r="BV87" s="7"/>
      <c r="BW87">
        <v>294</v>
      </c>
      <c r="BX87">
        <v>304</v>
      </c>
      <c r="BY87">
        <v>266</v>
      </c>
      <c r="BZ87">
        <v>285</v>
      </c>
      <c r="CA87">
        <v>255</v>
      </c>
      <c r="CB87">
        <v>194</v>
      </c>
      <c r="CC87">
        <v>216</v>
      </c>
      <c r="CD87">
        <v>225</v>
      </c>
      <c r="CE87">
        <v>228</v>
      </c>
      <c r="CF87" s="1">
        <v>242</v>
      </c>
      <c r="CH87" s="43">
        <v>8.6523216308040801E-2</v>
      </c>
      <c r="CJ87" s="27" t="s">
        <v>72357</v>
      </c>
    </row>
    <row r="88" spans="1:88">
      <c r="A88" s="27">
        <v>85</v>
      </c>
      <c r="B88" t="s">
        <v>70952</v>
      </c>
      <c r="C88" t="s">
        <v>71722</v>
      </c>
      <c r="D88" t="s">
        <v>71678</v>
      </c>
      <c r="E88" t="s">
        <v>72365</v>
      </c>
      <c r="F88"/>
      <c r="N88" s="27" t="s">
        <v>70950</v>
      </c>
      <c r="O88" s="54"/>
      <c r="P88" s="11"/>
      <c r="Q88" s="11"/>
      <c r="T88" s="6"/>
      <c r="U88" s="6"/>
      <c r="V88" s="6"/>
      <c r="W88" s="6"/>
      <c r="X88" s="6"/>
      <c r="Y88" s="6"/>
      <c r="Z88" s="7"/>
      <c r="AA88" s="6">
        <v>0</v>
      </c>
      <c r="AB88" s="6">
        <v>0.58299999999999985</v>
      </c>
      <c r="AC88" s="6">
        <v>0.1105</v>
      </c>
      <c r="AD88" s="6">
        <v>1.8333333333333333E-2</v>
      </c>
      <c r="AE88" s="6">
        <v>1.6666666666666666E-4</v>
      </c>
      <c r="AF88" s="6">
        <v>1.6666666666666666E-4</v>
      </c>
      <c r="AG88" s="7">
        <v>0.28733333333333327</v>
      </c>
      <c r="AH88" s="6">
        <v>0</v>
      </c>
      <c r="AI88" s="6">
        <v>0.43366666666666664</v>
      </c>
      <c r="AJ88" s="6">
        <v>0.15066666666666667</v>
      </c>
      <c r="AK88" s="6">
        <v>4.133333333333334E-2</v>
      </c>
      <c r="AL88" s="6">
        <v>0</v>
      </c>
      <c r="AM88" s="6">
        <v>0</v>
      </c>
      <c r="AN88" s="7">
        <v>0.37350000000000011</v>
      </c>
      <c r="AO88" s="6"/>
      <c r="AP88" s="6"/>
      <c r="AQ88" s="6"/>
      <c r="AR88" s="6"/>
      <c r="AS88" s="8"/>
      <c r="AT88" s="7"/>
      <c r="AU88" s="5"/>
      <c r="AV88" s="6"/>
      <c r="AW88" s="6"/>
      <c r="AX88" s="6"/>
      <c r="AY88" s="6"/>
      <c r="AZ88" s="6"/>
      <c r="BA88" s="7"/>
      <c r="BB88" s="6">
        <v>0</v>
      </c>
      <c r="BC88" s="6">
        <v>1</v>
      </c>
      <c r="BD88" s="6">
        <v>5.01772508091531E-211</v>
      </c>
      <c r="BE88" s="6">
        <v>8.24609422158518E-117</v>
      </c>
      <c r="BF88" s="6">
        <v>4.9523309692434203E-127</v>
      </c>
      <c r="BG88" s="6">
        <v>2.1912360788582301E-141</v>
      </c>
      <c r="BH88" s="7">
        <v>6.5892195709551903E-93</v>
      </c>
      <c r="BI88" s="6"/>
      <c r="BJ88" s="6"/>
      <c r="BK88" s="6"/>
      <c r="BL88" s="6"/>
      <c r="BM88" s="6"/>
      <c r="BN88" s="6"/>
      <c r="BO88" s="7"/>
      <c r="BP88" s="6"/>
      <c r="BQ88" s="6"/>
      <c r="BR88" s="6"/>
      <c r="BS88" s="6"/>
      <c r="BT88" s="6"/>
      <c r="BU88" s="6"/>
      <c r="BV88" s="7"/>
      <c r="BW88">
        <v>294</v>
      </c>
      <c r="BX88">
        <v>305</v>
      </c>
      <c r="BY88">
        <v>266</v>
      </c>
      <c r="BZ88">
        <v>285</v>
      </c>
      <c r="CA88">
        <v>256</v>
      </c>
      <c r="CB88">
        <v>194</v>
      </c>
      <c r="CC88">
        <v>216</v>
      </c>
      <c r="CD88">
        <v>225</v>
      </c>
      <c r="CE88">
        <v>228</v>
      </c>
      <c r="CF88" s="1">
        <v>242</v>
      </c>
      <c r="CH88" s="43">
        <v>8.4162994396387594E-2</v>
      </c>
      <c r="CJ88" s="27" t="s">
        <v>72357</v>
      </c>
    </row>
    <row r="89" spans="1:88">
      <c r="A89" s="27">
        <v>86</v>
      </c>
      <c r="B89" t="s">
        <v>70952</v>
      </c>
      <c r="C89" t="s">
        <v>71761</v>
      </c>
      <c r="D89" t="s">
        <v>71679</v>
      </c>
      <c r="E89" t="s">
        <v>72367</v>
      </c>
      <c r="F89"/>
      <c r="N89" s="27" t="s">
        <v>70950</v>
      </c>
      <c r="O89" s="54"/>
      <c r="P89" s="11"/>
      <c r="Q89" s="11"/>
      <c r="T89" s="6"/>
      <c r="U89" s="6"/>
      <c r="V89" s="6"/>
      <c r="W89" s="6"/>
      <c r="X89" s="6"/>
      <c r="Y89" s="6"/>
      <c r="Z89" s="7"/>
      <c r="AA89" s="6">
        <v>0</v>
      </c>
      <c r="AB89" s="6">
        <v>0.58266666666666678</v>
      </c>
      <c r="AC89" s="6">
        <v>9.9666666666666667E-2</v>
      </c>
      <c r="AD89" s="6">
        <v>3.2333333333333332E-2</v>
      </c>
      <c r="AE89" s="6">
        <v>1E-3</v>
      </c>
      <c r="AF89" s="6">
        <v>5.0000000000000001E-4</v>
      </c>
      <c r="AG89" s="7">
        <v>0.28416666666666662</v>
      </c>
      <c r="AH89" s="6">
        <v>0</v>
      </c>
      <c r="AI89" s="6">
        <v>0.41716666666666663</v>
      </c>
      <c r="AJ89" s="6">
        <v>0.13716666666666669</v>
      </c>
      <c r="AK89" s="6">
        <v>3.8333333333333337E-2</v>
      </c>
      <c r="AL89" s="6">
        <v>0</v>
      </c>
      <c r="AM89" s="6">
        <v>0</v>
      </c>
      <c r="AN89" s="7">
        <v>0.40700000000000003</v>
      </c>
      <c r="AO89" s="6"/>
      <c r="AP89" s="6"/>
      <c r="AQ89" s="6"/>
      <c r="AR89" s="6"/>
      <c r="AS89" s="8"/>
      <c r="AT89" s="7"/>
      <c r="AU89" s="5"/>
      <c r="AV89" s="6"/>
      <c r="AW89" s="6"/>
      <c r="AX89" s="6"/>
      <c r="AY89" s="6"/>
      <c r="AZ89" s="6"/>
      <c r="BA89" s="7"/>
      <c r="BB89" s="6">
        <v>0</v>
      </c>
      <c r="BC89" s="6">
        <v>1</v>
      </c>
      <c r="BD89" s="6">
        <v>4.4958266526708698E-211</v>
      </c>
      <c r="BE89" s="6">
        <v>3.6884699702342199E-104</v>
      </c>
      <c r="BF89" s="6">
        <v>1.60636471143496E-114</v>
      </c>
      <c r="BG89" s="6">
        <v>1.11986969183113E-122</v>
      </c>
      <c r="BH89" s="7">
        <v>3.55340149802434E-79</v>
      </c>
      <c r="BI89" s="6"/>
      <c r="BJ89" s="6"/>
      <c r="BK89" s="6"/>
      <c r="BL89" s="6"/>
      <c r="BM89" s="6"/>
      <c r="BN89" s="6"/>
      <c r="BO89" s="7"/>
      <c r="BP89" s="6"/>
      <c r="BQ89" s="6"/>
      <c r="BR89" s="6"/>
      <c r="BS89" s="6"/>
      <c r="BT89" s="6"/>
      <c r="BU89" s="6"/>
      <c r="BV89" s="7"/>
      <c r="BW89">
        <v>294</v>
      </c>
      <c r="BX89">
        <v>305</v>
      </c>
      <c r="BY89">
        <v>266</v>
      </c>
      <c r="BZ89">
        <v>285</v>
      </c>
      <c r="CA89">
        <v>256</v>
      </c>
      <c r="CB89">
        <v>194</v>
      </c>
      <c r="CC89">
        <v>216</v>
      </c>
      <c r="CD89">
        <v>225</v>
      </c>
      <c r="CE89">
        <v>228</v>
      </c>
      <c r="CF89" s="1">
        <v>242</v>
      </c>
      <c r="CH89" s="43">
        <v>8.9298686784017894E-2</v>
      </c>
      <c r="CJ89" s="27" t="s">
        <v>72357</v>
      </c>
    </row>
    <row r="90" spans="1:88">
      <c r="A90" s="27">
        <v>87</v>
      </c>
      <c r="B90" t="s">
        <v>70952</v>
      </c>
      <c r="C90" t="s">
        <v>71723</v>
      </c>
      <c r="D90" t="s">
        <v>71680</v>
      </c>
      <c r="E90" t="s">
        <v>72366</v>
      </c>
      <c r="F90"/>
      <c r="N90" s="27" t="s">
        <v>70950</v>
      </c>
      <c r="O90" s="54"/>
      <c r="P90" s="39"/>
      <c r="Q90" s="11"/>
      <c r="T90" s="6"/>
      <c r="U90" s="6"/>
      <c r="V90" s="6"/>
      <c r="W90" s="6"/>
      <c r="X90" s="6"/>
      <c r="Y90" s="6"/>
      <c r="Z90" s="7"/>
      <c r="AA90" s="6">
        <v>0</v>
      </c>
      <c r="AB90" s="6">
        <v>0.55766666666666664</v>
      </c>
      <c r="AC90" s="6">
        <v>0.38650000000000007</v>
      </c>
      <c r="AD90" s="6">
        <v>0</v>
      </c>
      <c r="AE90" s="6">
        <v>0</v>
      </c>
      <c r="AF90" s="6">
        <v>0</v>
      </c>
      <c r="AG90" s="7">
        <v>5.5333333333333339E-2</v>
      </c>
      <c r="AH90" s="6">
        <v>0</v>
      </c>
      <c r="AI90" s="6">
        <v>0.54566666666666686</v>
      </c>
      <c r="AJ90" s="6">
        <v>0.37383333333333341</v>
      </c>
      <c r="AK90" s="6">
        <v>0</v>
      </c>
      <c r="AL90" s="6">
        <v>0</v>
      </c>
      <c r="AM90" s="6">
        <v>0</v>
      </c>
      <c r="AN90" s="7">
        <v>7.9666666666666677E-2</v>
      </c>
      <c r="AO90" s="6"/>
      <c r="AP90" s="6"/>
      <c r="AQ90" s="6"/>
      <c r="AR90" s="6"/>
      <c r="AS90" s="8"/>
      <c r="AT90" s="7"/>
      <c r="AU90" s="5"/>
      <c r="AV90" s="6"/>
      <c r="AW90" s="6"/>
      <c r="AX90" s="6"/>
      <c r="AY90" s="6"/>
      <c r="AZ90" s="6"/>
      <c r="BA90" s="7"/>
      <c r="BB90" s="6">
        <v>0</v>
      </c>
      <c r="BC90" s="6">
        <v>1</v>
      </c>
      <c r="BD90" s="6">
        <v>7.1662617314192293E-232</v>
      </c>
      <c r="BE90" s="6">
        <v>9.8168953748893308E-128</v>
      </c>
      <c r="BF90" s="6">
        <v>4.2460252591558703E-136</v>
      </c>
      <c r="BG90" s="6">
        <v>5.22023020608133E-157</v>
      </c>
      <c r="BH90" s="7">
        <v>3.0443995517995298E-101</v>
      </c>
      <c r="BI90" s="6"/>
      <c r="BJ90" s="6"/>
      <c r="BK90" s="6"/>
      <c r="BL90" s="6"/>
      <c r="BM90" s="6"/>
      <c r="BN90" s="6"/>
      <c r="BO90" s="7"/>
      <c r="BP90" s="6"/>
      <c r="BQ90" s="6"/>
      <c r="BR90" s="6"/>
      <c r="BS90" s="6"/>
      <c r="BT90" s="6"/>
      <c r="BU90" s="6"/>
      <c r="BV90" s="7"/>
      <c r="BW90">
        <v>294</v>
      </c>
      <c r="BX90">
        <v>306</v>
      </c>
      <c r="BY90">
        <v>270</v>
      </c>
      <c r="BZ90">
        <v>287</v>
      </c>
      <c r="CA90">
        <v>251</v>
      </c>
      <c r="CB90">
        <v>194</v>
      </c>
      <c r="CC90">
        <v>215</v>
      </c>
      <c r="CD90">
        <v>225</v>
      </c>
      <c r="CE90">
        <v>227</v>
      </c>
      <c r="CF90" s="1">
        <v>249</v>
      </c>
      <c r="CH90" s="43">
        <v>8.3380860043344399E-2</v>
      </c>
      <c r="CJ90" s="27" t="s">
        <v>72357</v>
      </c>
    </row>
    <row r="91" spans="1:88">
      <c r="A91" s="27">
        <v>88</v>
      </c>
      <c r="B91" t="s">
        <v>70952</v>
      </c>
      <c r="C91" t="s">
        <v>71762</v>
      </c>
      <c r="D91" t="s">
        <v>71681</v>
      </c>
      <c r="E91" t="s">
        <v>72365</v>
      </c>
      <c r="F91"/>
      <c r="N91" s="27" t="s">
        <v>70950</v>
      </c>
      <c r="O91" s="54"/>
      <c r="P91" s="11"/>
      <c r="Q91" s="11"/>
      <c r="T91" s="6"/>
      <c r="U91" s="6"/>
      <c r="V91" s="6"/>
      <c r="W91" s="6"/>
      <c r="X91" s="6"/>
      <c r="Y91" s="6"/>
      <c r="Z91" s="7"/>
      <c r="AA91" s="6">
        <v>0</v>
      </c>
      <c r="AB91" s="6">
        <v>0.50483333333333336</v>
      </c>
      <c r="AC91" s="6">
        <v>0.36466666666666669</v>
      </c>
      <c r="AD91" s="6">
        <v>0</v>
      </c>
      <c r="AE91" s="6">
        <v>1.6666666666666666E-4</v>
      </c>
      <c r="AF91" s="6">
        <v>3.3333333333333332E-4</v>
      </c>
      <c r="AG91" s="7">
        <v>0.12933333333333333</v>
      </c>
      <c r="AH91" s="6">
        <v>0</v>
      </c>
      <c r="AI91" s="6">
        <v>0.46316666666666667</v>
      </c>
      <c r="AJ91" s="6">
        <v>0.37766666666666665</v>
      </c>
      <c r="AK91" s="6">
        <v>3.3333333333333332E-4</v>
      </c>
      <c r="AL91" s="6">
        <v>0</v>
      </c>
      <c r="AM91" s="6">
        <v>1.3333333333333333E-3</v>
      </c>
      <c r="AN91" s="7">
        <v>0.15716666666666668</v>
      </c>
      <c r="AO91" s="6"/>
      <c r="AP91" s="6"/>
      <c r="AQ91" s="6"/>
      <c r="AR91" s="6"/>
      <c r="AS91" s="8"/>
      <c r="AT91" s="7"/>
      <c r="AU91" s="5"/>
      <c r="AV91" s="6"/>
      <c r="AW91" s="6"/>
      <c r="AX91" s="6"/>
      <c r="AY91" s="6"/>
      <c r="AZ91" s="6"/>
      <c r="BA91" s="7"/>
      <c r="BB91" s="6">
        <v>0</v>
      </c>
      <c r="BC91" s="6">
        <v>1</v>
      </c>
      <c r="BD91" s="6">
        <v>2.7142338575751799E-235</v>
      </c>
      <c r="BE91" s="6">
        <v>1.6259247294866499E-131</v>
      </c>
      <c r="BF91" s="6">
        <v>2.4743994958518301E-138</v>
      </c>
      <c r="BG91" s="6">
        <v>2.9958915633122801E-151</v>
      </c>
      <c r="BH91" s="7">
        <v>7.6980943636973004E-105</v>
      </c>
      <c r="BI91" s="6"/>
      <c r="BJ91" s="6"/>
      <c r="BK91" s="6"/>
      <c r="BL91" s="6"/>
      <c r="BM91" s="6"/>
      <c r="BN91" s="6"/>
      <c r="BO91" s="7"/>
      <c r="BP91" s="6"/>
      <c r="BQ91" s="6"/>
      <c r="BR91" s="6"/>
      <c r="BS91" s="6"/>
      <c r="BT91" s="6"/>
      <c r="BU91" s="6"/>
      <c r="BV91" s="7"/>
      <c r="BW91">
        <v>294</v>
      </c>
      <c r="BX91">
        <v>306</v>
      </c>
      <c r="BY91">
        <v>270</v>
      </c>
      <c r="BZ91">
        <v>287</v>
      </c>
      <c r="CA91">
        <v>251</v>
      </c>
      <c r="CB91">
        <v>194</v>
      </c>
      <c r="CC91">
        <v>215</v>
      </c>
      <c r="CD91">
        <v>225</v>
      </c>
      <c r="CE91">
        <v>227</v>
      </c>
      <c r="CF91" s="1">
        <v>249</v>
      </c>
      <c r="CG91" s="45">
        <v>11</v>
      </c>
      <c r="CH91" s="43">
        <v>9.4201694633660099E-2</v>
      </c>
      <c r="CJ91" s="27" t="s">
        <v>72357</v>
      </c>
    </row>
    <row r="92" spans="1:88">
      <c r="A92" s="27">
        <v>89</v>
      </c>
      <c r="B92" t="s">
        <v>70952</v>
      </c>
      <c r="C92" t="s">
        <v>71724</v>
      </c>
      <c r="D92" t="s">
        <v>71682</v>
      </c>
      <c r="E92" t="s">
        <v>72365</v>
      </c>
      <c r="F92"/>
      <c r="N92" s="27" t="s">
        <v>70950</v>
      </c>
      <c r="O92" s="54"/>
      <c r="P92" s="11"/>
      <c r="Q92" s="11"/>
      <c r="T92" s="6"/>
      <c r="U92" s="6"/>
      <c r="V92" s="6"/>
      <c r="W92" s="6"/>
      <c r="X92" s="6"/>
      <c r="Y92" s="6"/>
      <c r="Z92" s="7"/>
      <c r="AA92" s="6">
        <v>0</v>
      </c>
      <c r="AB92" s="6">
        <v>0.48666666666666664</v>
      </c>
      <c r="AC92" s="6">
        <v>0.3775</v>
      </c>
      <c r="AD92" s="6">
        <v>1.3333333333333333E-3</v>
      </c>
      <c r="AE92" s="6">
        <v>8.3333333333333339E-4</v>
      </c>
      <c r="AF92" s="6">
        <v>4.8333333333333336E-3</v>
      </c>
      <c r="AG92" s="7">
        <v>0.12833333333333333</v>
      </c>
      <c r="AH92" s="6">
        <v>0</v>
      </c>
      <c r="AI92" s="6">
        <v>0.44600000000000001</v>
      </c>
      <c r="AJ92" s="6">
        <v>0.39150000000000001</v>
      </c>
      <c r="AK92" s="6">
        <v>4.1666666666666666E-3</v>
      </c>
      <c r="AL92" s="6">
        <v>0</v>
      </c>
      <c r="AM92" s="6">
        <v>7.4999999999999997E-3</v>
      </c>
      <c r="AN92" s="7">
        <v>0.15066666666666667</v>
      </c>
      <c r="AO92" s="6"/>
      <c r="AP92" s="6"/>
      <c r="AQ92" s="6"/>
      <c r="AR92" s="6"/>
      <c r="AS92" s="8"/>
      <c r="AT92" s="7"/>
      <c r="AU92" s="5"/>
      <c r="AV92" s="6"/>
      <c r="AW92" s="6"/>
      <c r="AX92" s="6"/>
      <c r="AY92" s="6"/>
      <c r="AZ92" s="6"/>
      <c r="BA92" s="7"/>
      <c r="BB92" s="6">
        <v>0</v>
      </c>
      <c r="BC92" s="6">
        <v>1</v>
      </c>
      <c r="BD92" s="6">
        <v>1.7687053099901701E-233</v>
      </c>
      <c r="BE92" s="6">
        <v>1.00345011099567E-126</v>
      </c>
      <c r="BF92" s="6">
        <v>9.9130313180527696E-135</v>
      </c>
      <c r="BG92" s="6">
        <v>3.1745839638771502E-148</v>
      </c>
      <c r="BH92" s="7">
        <v>3.1071298809496602E-101</v>
      </c>
      <c r="BI92" s="6"/>
      <c r="BJ92" s="6"/>
      <c r="BK92" s="6"/>
      <c r="BL92" s="6"/>
      <c r="BM92" s="6"/>
      <c r="BN92" s="6"/>
      <c r="BO92" s="7"/>
      <c r="BP92" s="6"/>
      <c r="BQ92" s="6"/>
      <c r="BR92" s="6"/>
      <c r="BS92" s="6"/>
      <c r="BT92" s="6"/>
      <c r="BU92" s="6"/>
      <c r="BV92" s="7"/>
      <c r="BW92">
        <v>294</v>
      </c>
      <c r="BX92">
        <v>306</v>
      </c>
      <c r="BY92">
        <v>270</v>
      </c>
      <c r="BZ92">
        <v>287</v>
      </c>
      <c r="CA92">
        <v>251</v>
      </c>
      <c r="CB92">
        <v>194</v>
      </c>
      <c r="CC92">
        <v>215</v>
      </c>
      <c r="CD92">
        <v>225</v>
      </c>
      <c r="CE92">
        <v>227</v>
      </c>
      <c r="CF92" s="1">
        <v>249</v>
      </c>
      <c r="CG92" s="45">
        <v>11</v>
      </c>
      <c r="CH92" s="43">
        <v>9.4127026308796199E-2</v>
      </c>
      <c r="CJ92" s="27" t="s">
        <v>72357</v>
      </c>
    </row>
    <row r="93" spans="1:88">
      <c r="A93" s="27">
        <v>90</v>
      </c>
      <c r="B93" t="s">
        <v>70952</v>
      </c>
      <c r="C93" t="s">
        <v>71725</v>
      </c>
      <c r="D93" t="s">
        <v>71683</v>
      </c>
      <c r="F93"/>
      <c r="N93" s="27" t="s">
        <v>70950</v>
      </c>
      <c r="O93" s="54"/>
      <c r="P93" s="11"/>
      <c r="Q93" s="11"/>
      <c r="T93" s="6"/>
      <c r="U93" s="6"/>
      <c r="V93" s="6"/>
      <c r="W93" s="6"/>
      <c r="X93" s="6"/>
      <c r="Y93" s="6"/>
      <c r="Z93" s="7"/>
      <c r="AA93" s="6">
        <v>0</v>
      </c>
      <c r="AB93" s="6">
        <v>0.45400000000000001</v>
      </c>
      <c r="AC93" s="6">
        <v>0.4351666666666667</v>
      </c>
      <c r="AD93" s="6">
        <v>0</v>
      </c>
      <c r="AE93" s="6">
        <v>0</v>
      </c>
      <c r="AF93" s="6">
        <v>0</v>
      </c>
      <c r="AG93" s="7">
        <v>0.10983333333333334</v>
      </c>
      <c r="AH93" s="6">
        <v>0</v>
      </c>
      <c r="AI93" s="6">
        <v>0.31900000000000001</v>
      </c>
      <c r="AJ93" s="6">
        <v>0.4995</v>
      </c>
      <c r="AK93" s="6">
        <v>1E-3</v>
      </c>
      <c r="AL93" s="6">
        <v>0</v>
      </c>
      <c r="AM93" s="6">
        <v>1E-3</v>
      </c>
      <c r="AN93" s="7">
        <v>0.17966666666666664</v>
      </c>
      <c r="AO93" s="6"/>
      <c r="AP93" s="6"/>
      <c r="AQ93" s="6"/>
      <c r="AR93" s="6"/>
      <c r="AS93" s="8"/>
      <c r="AT93" s="7"/>
      <c r="AU93" s="5"/>
      <c r="AV93" s="6"/>
      <c r="AW93" s="6"/>
      <c r="AX93" s="6"/>
      <c r="AY93" s="6"/>
      <c r="AZ93" s="6"/>
      <c r="BA93" s="7"/>
      <c r="BB93" s="6">
        <v>0</v>
      </c>
      <c r="BC93" s="6">
        <v>1</v>
      </c>
      <c r="BD93" s="6">
        <v>2.2110003545833699E-230</v>
      </c>
      <c r="BE93" s="6">
        <v>2.5632571167414101E-120</v>
      </c>
      <c r="BF93" s="6">
        <v>2.49280780502257E-128</v>
      </c>
      <c r="BG93" s="6">
        <v>2.63119176651019E-143</v>
      </c>
      <c r="BH93" s="7">
        <v>2.8222862022852802E-93</v>
      </c>
      <c r="BI93" s="6"/>
      <c r="BJ93" s="6"/>
      <c r="BK93" s="6"/>
      <c r="BL93" s="6"/>
      <c r="BM93" s="6"/>
      <c r="BN93" s="6"/>
      <c r="BO93" s="7"/>
      <c r="BP93" s="6"/>
      <c r="BQ93" s="6"/>
      <c r="BR93" s="6"/>
      <c r="BS93" s="6"/>
      <c r="BT93" s="6"/>
      <c r="BU93" s="6"/>
      <c r="BV93" s="7"/>
      <c r="BW93">
        <v>295</v>
      </c>
      <c r="BX93">
        <v>305</v>
      </c>
      <c r="BY93">
        <v>266</v>
      </c>
      <c r="BZ93">
        <v>285</v>
      </c>
      <c r="CA93">
        <v>255</v>
      </c>
      <c r="CB93">
        <v>194</v>
      </c>
      <c r="CC93">
        <v>216</v>
      </c>
      <c r="CD93">
        <v>224</v>
      </c>
      <c r="CE93">
        <v>228</v>
      </c>
      <c r="CF93" s="1">
        <v>242</v>
      </c>
      <c r="CH93" s="43">
        <v>7.7685594224760304E-2</v>
      </c>
      <c r="CJ93" s="27" t="s">
        <v>72357</v>
      </c>
    </row>
    <row r="94" spans="1:88">
      <c r="A94" s="27">
        <v>91</v>
      </c>
      <c r="B94" t="s">
        <v>70953</v>
      </c>
      <c r="C94" t="s">
        <v>71726</v>
      </c>
      <c r="D94" t="s">
        <v>71684</v>
      </c>
      <c r="E94" t="s">
        <v>72367</v>
      </c>
      <c r="F94"/>
      <c r="N94" s="27" t="s">
        <v>70950</v>
      </c>
      <c r="O94" s="54"/>
      <c r="P94" s="11"/>
      <c r="Q94" s="11"/>
      <c r="T94" s="6"/>
      <c r="U94" s="6"/>
      <c r="V94" s="6"/>
      <c r="W94" s="6"/>
      <c r="X94" s="6"/>
      <c r="Y94" s="6"/>
      <c r="Z94" s="7"/>
      <c r="AA94" s="6">
        <v>0</v>
      </c>
      <c r="AB94" s="6">
        <v>0.40600000000000008</v>
      </c>
      <c r="AC94" s="6">
        <v>0.40550000000000014</v>
      </c>
      <c r="AD94" s="6">
        <v>5.3333333333333332E-3</v>
      </c>
      <c r="AE94" s="6">
        <v>1E-3</v>
      </c>
      <c r="AF94" s="6">
        <v>4.1666666666666666E-3</v>
      </c>
      <c r="AG94" s="7">
        <v>0.17766666666666664</v>
      </c>
      <c r="AH94" s="6">
        <v>0</v>
      </c>
      <c r="AI94" s="6">
        <v>0.34483333333333333</v>
      </c>
      <c r="AJ94" s="6">
        <v>0.42383333333333334</v>
      </c>
      <c r="AK94" s="6">
        <v>1.8499999999999999E-2</v>
      </c>
      <c r="AL94" s="6">
        <v>0</v>
      </c>
      <c r="AM94" s="6">
        <v>4.0000000000000001E-3</v>
      </c>
      <c r="AN94" s="7">
        <v>0.20850000000000002</v>
      </c>
      <c r="AO94" s="6"/>
      <c r="AP94" s="6"/>
      <c r="AQ94" s="6"/>
      <c r="AR94" s="6"/>
      <c r="AS94" s="8"/>
      <c r="AT94" s="7"/>
      <c r="AU94" s="5"/>
      <c r="AV94" s="6"/>
      <c r="AW94" s="6"/>
      <c r="AX94" s="6"/>
      <c r="AY94" s="6"/>
      <c r="AZ94" s="6"/>
      <c r="BA94" s="7"/>
      <c r="BB94" s="6">
        <v>0</v>
      </c>
      <c r="BC94" s="6">
        <v>1</v>
      </c>
      <c r="BD94" s="6">
        <v>8.8766938350573299E-212</v>
      </c>
      <c r="BE94" s="6">
        <v>1.20543305954834E-115</v>
      </c>
      <c r="BF94" s="6">
        <v>3.8132678409861802E-119</v>
      </c>
      <c r="BG94" s="6">
        <v>4.3572951858931697E-133</v>
      </c>
      <c r="BH94" s="7">
        <v>4.7208163156725798E-88</v>
      </c>
      <c r="BI94" s="6"/>
      <c r="BJ94" s="6"/>
      <c r="BK94" s="6"/>
      <c r="BL94" s="6"/>
      <c r="BM94" s="6"/>
      <c r="BN94" s="6"/>
      <c r="BO94" s="7"/>
      <c r="BP94" s="6"/>
      <c r="BQ94" s="6"/>
      <c r="BR94" s="6"/>
      <c r="BS94" s="6"/>
      <c r="BT94" s="6"/>
      <c r="BU94" s="6"/>
      <c r="BV94" s="7"/>
      <c r="BW94">
        <v>294</v>
      </c>
      <c r="BX94">
        <v>306</v>
      </c>
      <c r="BY94">
        <v>270</v>
      </c>
      <c r="BZ94">
        <v>286</v>
      </c>
      <c r="CA94">
        <v>251</v>
      </c>
      <c r="CB94">
        <v>194</v>
      </c>
      <c r="CC94">
        <v>215</v>
      </c>
      <c r="CD94">
        <v>226</v>
      </c>
      <c r="CE94">
        <v>227</v>
      </c>
      <c r="CF94" s="1">
        <v>249</v>
      </c>
      <c r="CH94" s="43">
        <v>6.4827263693225001E-2</v>
      </c>
      <c r="CJ94" s="27" t="s">
        <v>72357</v>
      </c>
    </row>
    <row r="95" spans="1:88">
      <c r="A95" s="27">
        <v>92</v>
      </c>
      <c r="B95" t="s">
        <v>70953</v>
      </c>
      <c r="C95" t="s">
        <v>71727</v>
      </c>
      <c r="D95" t="s">
        <v>71685</v>
      </c>
      <c r="E95" t="s">
        <v>72367</v>
      </c>
      <c r="F95"/>
      <c r="N95" s="27" t="s">
        <v>70950</v>
      </c>
      <c r="O95" s="54"/>
      <c r="P95" s="11"/>
      <c r="Q95" s="11"/>
      <c r="T95" s="6"/>
      <c r="U95" s="6"/>
      <c r="V95" s="6"/>
      <c r="W95" s="6"/>
      <c r="X95" s="6"/>
      <c r="Y95" s="6"/>
      <c r="Z95" s="7"/>
      <c r="AA95" s="6">
        <v>0</v>
      </c>
      <c r="AB95" s="6">
        <v>0.36683333333333329</v>
      </c>
      <c r="AC95" s="6">
        <v>0.41900000000000004</v>
      </c>
      <c r="AD95" s="6">
        <v>1.8499999999999999E-2</v>
      </c>
      <c r="AE95" s="6">
        <v>3.3333333333333335E-3</v>
      </c>
      <c r="AF95" s="6">
        <v>1.0833333333333334E-2</v>
      </c>
      <c r="AG95" s="7">
        <v>0.18116666666666667</v>
      </c>
      <c r="AH95" s="6">
        <v>0</v>
      </c>
      <c r="AI95" s="6">
        <v>0.32283333333333331</v>
      </c>
      <c r="AJ95" s="6">
        <v>0.42783333333333329</v>
      </c>
      <c r="AK95" s="6">
        <v>3.1166666666666665E-2</v>
      </c>
      <c r="AL95" s="6">
        <v>0</v>
      </c>
      <c r="AM95" s="6">
        <v>8.8333333333333337E-3</v>
      </c>
      <c r="AN95" s="7">
        <v>0.20883333333333334</v>
      </c>
      <c r="AO95" s="6"/>
      <c r="AP95" s="6"/>
      <c r="AQ95" s="6"/>
      <c r="AR95" s="6"/>
      <c r="AS95" s="8"/>
      <c r="AT95" s="7"/>
      <c r="AU95" s="5"/>
      <c r="AV95" s="6"/>
      <c r="AW95" s="6"/>
      <c r="AX95" s="6"/>
      <c r="AY95" s="6"/>
      <c r="AZ95" s="6"/>
      <c r="BA95" s="7"/>
      <c r="BB95" s="6">
        <v>0</v>
      </c>
      <c r="BC95" s="6">
        <v>1</v>
      </c>
      <c r="BD95" s="6">
        <v>5.1130623125039699E-226</v>
      </c>
      <c r="BE95" s="6">
        <v>4.3425585084911502E-122</v>
      </c>
      <c r="BF95" s="6">
        <v>7.4748013816286797E-133</v>
      </c>
      <c r="BG95" s="6">
        <v>2.1014286906329701E-147</v>
      </c>
      <c r="BH95" s="7">
        <v>4.69090392129164E-98</v>
      </c>
      <c r="BI95" s="6"/>
      <c r="BJ95" s="6"/>
      <c r="BK95" s="6"/>
      <c r="BL95" s="6"/>
      <c r="BM95" s="6"/>
      <c r="BN95" s="6"/>
      <c r="BO95" s="7"/>
      <c r="BP95" s="6"/>
      <c r="BQ95" s="6"/>
      <c r="BR95" s="6"/>
      <c r="BS95" s="6"/>
      <c r="BT95" s="6"/>
      <c r="BU95" s="6"/>
      <c r="BV95" s="7"/>
      <c r="BW95">
        <v>294</v>
      </c>
      <c r="BX95">
        <v>306</v>
      </c>
      <c r="BY95">
        <v>270</v>
      </c>
      <c r="BZ95">
        <v>287</v>
      </c>
      <c r="CA95">
        <v>251</v>
      </c>
      <c r="CB95">
        <v>194</v>
      </c>
      <c r="CC95">
        <v>215</v>
      </c>
      <c r="CD95">
        <v>226</v>
      </c>
      <c r="CE95">
        <v>227</v>
      </c>
      <c r="CF95" s="1">
        <v>249</v>
      </c>
      <c r="CG95" s="45">
        <v>12</v>
      </c>
      <c r="CH95" s="43">
        <v>8.2136471131106906E-2</v>
      </c>
      <c r="CJ95" s="27" t="s">
        <v>72357</v>
      </c>
    </row>
    <row r="96" spans="1:88">
      <c r="A96" s="27">
        <v>93</v>
      </c>
      <c r="B96" t="s">
        <v>70953</v>
      </c>
      <c r="C96" t="s">
        <v>71763</v>
      </c>
      <c r="D96" t="s">
        <v>71686</v>
      </c>
      <c r="E96" t="s">
        <v>72365</v>
      </c>
      <c r="F96"/>
      <c r="N96" s="27" t="s">
        <v>70950</v>
      </c>
      <c r="O96" s="54"/>
      <c r="P96" s="11"/>
      <c r="Q96" s="11"/>
      <c r="T96" s="6"/>
      <c r="U96" s="6"/>
      <c r="V96" s="6"/>
      <c r="W96" s="6"/>
      <c r="X96" s="6"/>
      <c r="Y96" s="6"/>
      <c r="Z96" s="7"/>
      <c r="AA96" s="6">
        <v>1E-3</v>
      </c>
      <c r="AB96" s="6">
        <v>0.35983333333333328</v>
      </c>
      <c r="AC96" s="6">
        <v>0.40949999999999998</v>
      </c>
      <c r="AD96" s="6">
        <v>2.4499999999999997E-2</v>
      </c>
      <c r="AE96" s="6">
        <v>3.6666666666666666E-3</v>
      </c>
      <c r="AF96" s="6">
        <v>1.8666666666666665E-2</v>
      </c>
      <c r="AG96" s="7">
        <v>0.18266666666666664</v>
      </c>
      <c r="AH96" s="6">
        <v>1E-3</v>
      </c>
      <c r="AI96" s="6">
        <v>0.3126666666666667</v>
      </c>
      <c r="AJ96" s="6">
        <v>0.42299999999999999</v>
      </c>
      <c r="AK96" s="6">
        <v>3.2833333333333332E-2</v>
      </c>
      <c r="AL96" s="6">
        <v>0</v>
      </c>
      <c r="AM96" s="6">
        <v>1.8333333333333333E-2</v>
      </c>
      <c r="AN96" s="7">
        <v>0.21133333333333335</v>
      </c>
      <c r="AO96" s="6"/>
      <c r="AP96" s="6"/>
      <c r="AQ96" s="6"/>
      <c r="AR96" s="6"/>
      <c r="AS96" s="8"/>
      <c r="AT96" s="7"/>
      <c r="AU96" s="5"/>
      <c r="AV96" s="6"/>
      <c r="AW96" s="6"/>
      <c r="AX96" s="6"/>
      <c r="AY96" s="6"/>
      <c r="AZ96" s="6"/>
      <c r="BA96" s="7"/>
      <c r="BB96" s="6">
        <v>0</v>
      </c>
      <c r="BC96" s="6">
        <v>1</v>
      </c>
      <c r="BD96" s="6">
        <v>3.25533235771059E-230</v>
      </c>
      <c r="BE96" s="6">
        <v>8.4381344034776E-126</v>
      </c>
      <c r="BF96" s="6">
        <v>1.1499913391673601E-136</v>
      </c>
      <c r="BG96" s="6">
        <v>3.9307770169773501E-150</v>
      </c>
      <c r="BH96" s="7">
        <v>2.4202908499441399E-101</v>
      </c>
      <c r="BI96" s="6"/>
      <c r="BJ96" s="6"/>
      <c r="BK96" s="6"/>
      <c r="BL96" s="6"/>
      <c r="BM96" s="6"/>
      <c r="BN96" s="6"/>
      <c r="BO96" s="7"/>
      <c r="BP96" s="6"/>
      <c r="BQ96" s="6"/>
      <c r="BR96" s="6"/>
      <c r="BS96" s="6"/>
      <c r="BT96" s="6"/>
      <c r="BU96" s="6"/>
      <c r="BV96" s="7"/>
      <c r="BW96">
        <v>294</v>
      </c>
      <c r="BX96">
        <v>306</v>
      </c>
      <c r="BY96">
        <v>270</v>
      </c>
      <c r="BZ96">
        <v>287</v>
      </c>
      <c r="CA96">
        <v>251</v>
      </c>
      <c r="CB96">
        <v>194</v>
      </c>
      <c r="CC96">
        <v>215</v>
      </c>
      <c r="CD96">
        <v>226</v>
      </c>
      <c r="CE96">
        <v>227</v>
      </c>
      <c r="CF96" s="1">
        <v>249</v>
      </c>
      <c r="CG96" s="45">
        <v>12</v>
      </c>
      <c r="CH96" s="43">
        <v>8.9937765049292295E-2</v>
      </c>
      <c r="CJ96" s="27" t="s">
        <v>72357</v>
      </c>
    </row>
    <row r="97" spans="1:88">
      <c r="A97" s="27">
        <v>94</v>
      </c>
      <c r="B97" t="s">
        <v>70952</v>
      </c>
      <c r="C97" t="s">
        <v>71728</v>
      </c>
      <c r="D97" t="s">
        <v>71687</v>
      </c>
      <c r="E97" t="s">
        <v>72365</v>
      </c>
      <c r="F97"/>
      <c r="N97" s="27" t="s">
        <v>70950</v>
      </c>
      <c r="O97" s="54"/>
      <c r="P97" s="11"/>
      <c r="Q97" s="11"/>
      <c r="T97" s="6"/>
      <c r="U97" s="6"/>
      <c r="V97" s="6"/>
      <c r="W97" s="6"/>
      <c r="X97" s="6"/>
      <c r="Y97" s="6"/>
      <c r="Z97" s="7"/>
      <c r="AA97" s="6">
        <v>2E-3</v>
      </c>
      <c r="AB97" s="6">
        <v>0.33050000000000002</v>
      </c>
      <c r="AC97" s="6">
        <v>0.50700000000000001</v>
      </c>
      <c r="AD97" s="6">
        <v>2.6499999999999999E-2</v>
      </c>
      <c r="AE97" s="6">
        <v>1.6666666666666666E-4</v>
      </c>
      <c r="AF97" s="6">
        <v>8.3333333333333339E-4</v>
      </c>
      <c r="AG97" s="7">
        <v>0.13283333333333333</v>
      </c>
      <c r="AH97" s="6">
        <v>4.0000000000000001E-3</v>
      </c>
      <c r="AI97" s="6">
        <v>0.28983333333333328</v>
      </c>
      <c r="AJ97" s="6">
        <v>0.51833333333333331</v>
      </c>
      <c r="AK97" s="6">
        <v>2.9499999999999998E-2</v>
      </c>
      <c r="AL97" s="6">
        <v>0</v>
      </c>
      <c r="AM97" s="6">
        <v>1E-3</v>
      </c>
      <c r="AN97" s="7">
        <v>0.15783333333333335</v>
      </c>
      <c r="AO97" s="6"/>
      <c r="AP97" s="6"/>
      <c r="AQ97" s="6"/>
      <c r="AR97" s="6"/>
      <c r="AS97" s="8"/>
      <c r="AT97" s="7"/>
      <c r="AU97" s="5"/>
      <c r="AV97" s="6"/>
      <c r="AW97" s="6"/>
      <c r="AX97" s="6"/>
      <c r="AY97" s="6"/>
      <c r="AZ97" s="6"/>
      <c r="BA97" s="7"/>
      <c r="BB97" s="6">
        <v>0</v>
      </c>
      <c r="BC97" s="6">
        <v>1</v>
      </c>
      <c r="BD97" s="6">
        <v>5.05463708182262E-187</v>
      </c>
      <c r="BE97" s="6">
        <v>5.2090403972563898E-135</v>
      </c>
      <c r="BF97" s="6">
        <v>5.6501152704809497E-146</v>
      </c>
      <c r="BG97" s="6">
        <v>2.7195720246935599E-161</v>
      </c>
      <c r="BH97" s="7">
        <v>1.46851648932582E-109</v>
      </c>
      <c r="BI97" s="6"/>
      <c r="BJ97" s="6"/>
      <c r="BK97" s="6"/>
      <c r="BL97" s="6"/>
      <c r="BM97" s="6"/>
      <c r="BN97" s="6"/>
      <c r="BO97" s="7"/>
      <c r="BP97" s="6"/>
      <c r="BQ97" s="6"/>
      <c r="BR97" s="6"/>
      <c r="BS97" s="6"/>
      <c r="BT97" s="6"/>
      <c r="BU97" s="6"/>
      <c r="BV97" s="7"/>
      <c r="BW97">
        <v>294</v>
      </c>
      <c r="BX97">
        <v>305</v>
      </c>
      <c r="BY97">
        <v>266</v>
      </c>
      <c r="BZ97">
        <v>284</v>
      </c>
      <c r="CA97">
        <v>255</v>
      </c>
      <c r="CB97">
        <v>194</v>
      </c>
      <c r="CC97">
        <v>216</v>
      </c>
      <c r="CD97">
        <v>224</v>
      </c>
      <c r="CE97">
        <v>228</v>
      </c>
      <c r="CF97" s="1">
        <v>242</v>
      </c>
      <c r="CH97" s="43">
        <v>9.0251754895234099E-2</v>
      </c>
      <c r="CJ97" s="27" t="s">
        <v>72357</v>
      </c>
    </row>
    <row r="98" spans="1:88">
      <c r="A98" s="27">
        <v>95</v>
      </c>
      <c r="B98" t="s">
        <v>70952</v>
      </c>
      <c r="C98" t="s">
        <v>71729</v>
      </c>
      <c r="D98" t="s">
        <v>71688</v>
      </c>
      <c r="E98" t="s">
        <v>72365</v>
      </c>
      <c r="F98"/>
      <c r="N98" s="27" t="s">
        <v>70950</v>
      </c>
      <c r="O98" s="54"/>
      <c r="P98" s="11"/>
      <c r="Q98" s="11"/>
      <c r="T98" s="6"/>
      <c r="U98" s="6"/>
      <c r="V98" s="6"/>
      <c r="W98" s="6"/>
      <c r="X98" s="6"/>
      <c r="Y98" s="6"/>
      <c r="Z98" s="7"/>
      <c r="AA98" s="6">
        <v>0</v>
      </c>
      <c r="AB98" s="6">
        <v>0.33016666666666666</v>
      </c>
      <c r="AC98" s="6">
        <v>0.49883333333333341</v>
      </c>
      <c r="AD98" s="6">
        <v>2.0166666666666666E-2</v>
      </c>
      <c r="AE98" s="6">
        <v>1.3333333333333333E-3</v>
      </c>
      <c r="AF98" s="6">
        <v>3.1666666666666666E-3</v>
      </c>
      <c r="AG98" s="7">
        <v>0.14666666666666667</v>
      </c>
      <c r="AH98" s="6">
        <v>0</v>
      </c>
      <c r="AI98" s="6">
        <v>0.27983333333333338</v>
      </c>
      <c r="AJ98" s="6">
        <v>0.5126666666666666</v>
      </c>
      <c r="AK98" s="6">
        <v>2.0833333333333332E-2</v>
      </c>
      <c r="AL98" s="6">
        <v>1E-3</v>
      </c>
      <c r="AM98" s="6">
        <v>4.6666666666666671E-3</v>
      </c>
      <c r="AN98" s="7">
        <v>0.18083333333333332</v>
      </c>
      <c r="AO98" s="6"/>
      <c r="AP98" s="6"/>
      <c r="AQ98" s="6"/>
      <c r="AR98" s="6"/>
      <c r="AS98" s="8"/>
      <c r="AT98" s="7"/>
      <c r="AU98" s="5"/>
      <c r="AV98" s="6"/>
      <c r="AW98" s="6"/>
      <c r="AX98" s="6"/>
      <c r="AY98" s="6"/>
      <c r="AZ98" s="6"/>
      <c r="BA98" s="7"/>
      <c r="BB98" s="6">
        <v>0</v>
      </c>
      <c r="BC98" s="6">
        <v>1</v>
      </c>
      <c r="BD98" s="6">
        <v>5.7094932144218895E-224</v>
      </c>
      <c r="BE98" s="6">
        <v>3.0374701970298199E-135</v>
      </c>
      <c r="BF98" s="6">
        <v>1.64219430241111E-133</v>
      </c>
      <c r="BG98" s="6">
        <v>3.0302604369862201E-156</v>
      </c>
      <c r="BH98" s="7">
        <v>4.3069558646330702E-108</v>
      </c>
      <c r="BI98" s="6"/>
      <c r="BJ98" s="6"/>
      <c r="BK98" s="6"/>
      <c r="BL98" s="6"/>
      <c r="BM98" s="6"/>
      <c r="BN98" s="6"/>
      <c r="BO98" s="7"/>
      <c r="BP98" s="6"/>
      <c r="BQ98" s="6"/>
      <c r="BR98" s="6"/>
      <c r="BS98" s="6"/>
      <c r="BT98" s="6"/>
      <c r="BU98" s="6"/>
      <c r="BV98" s="7"/>
      <c r="BW98">
        <v>294</v>
      </c>
      <c r="BX98">
        <v>306</v>
      </c>
      <c r="BY98">
        <v>270</v>
      </c>
      <c r="BZ98">
        <v>287</v>
      </c>
      <c r="CA98">
        <v>251</v>
      </c>
      <c r="CB98">
        <v>194</v>
      </c>
      <c r="CC98">
        <v>215</v>
      </c>
      <c r="CD98">
        <v>225</v>
      </c>
      <c r="CE98">
        <v>227</v>
      </c>
      <c r="CF98" s="1">
        <v>249</v>
      </c>
      <c r="CH98" s="43">
        <v>9.2883816336191E-2</v>
      </c>
      <c r="CJ98" s="27" t="s">
        <v>72357</v>
      </c>
    </row>
    <row r="99" spans="1:88">
      <c r="A99" s="27">
        <v>96</v>
      </c>
      <c r="B99" t="s">
        <v>70952</v>
      </c>
      <c r="C99" t="s">
        <v>71730</v>
      </c>
      <c r="D99" t="s">
        <v>71689</v>
      </c>
      <c r="E99" t="s">
        <v>72371</v>
      </c>
      <c r="F99"/>
      <c r="N99" s="27" t="s">
        <v>70950</v>
      </c>
      <c r="O99" s="54"/>
      <c r="P99" s="11"/>
      <c r="Q99" s="11"/>
      <c r="T99" s="6"/>
      <c r="U99" s="6"/>
      <c r="V99" s="6"/>
      <c r="W99" s="6"/>
      <c r="X99" s="6"/>
      <c r="Y99" s="6"/>
      <c r="Z99" s="7"/>
      <c r="AA99" s="6">
        <v>0</v>
      </c>
      <c r="AB99" s="6">
        <v>0.3115</v>
      </c>
      <c r="AC99" s="6">
        <v>0.49883333333333341</v>
      </c>
      <c r="AD99" s="6">
        <v>2.5999999999999999E-2</v>
      </c>
      <c r="AE99" s="6">
        <v>2.3333333333333335E-3</v>
      </c>
      <c r="AF99" s="6">
        <v>6.4999999999999997E-3</v>
      </c>
      <c r="AG99" s="7">
        <v>0.1545</v>
      </c>
      <c r="AH99" s="6">
        <v>0</v>
      </c>
      <c r="AI99" s="6">
        <v>0.26950000000000002</v>
      </c>
      <c r="AJ99" s="6">
        <v>0.51533333333333331</v>
      </c>
      <c r="AK99" s="6">
        <v>2.7E-2</v>
      </c>
      <c r="AL99" s="6">
        <v>1.6666666666666668E-3</v>
      </c>
      <c r="AM99" s="6">
        <v>7.4999999999999997E-3</v>
      </c>
      <c r="AN99" s="7">
        <v>0.17933333333333332</v>
      </c>
      <c r="AO99" s="6"/>
      <c r="AP99" s="6"/>
      <c r="AQ99" s="6"/>
      <c r="AR99" s="6"/>
      <c r="AS99" s="8"/>
      <c r="AT99" s="7"/>
      <c r="AU99" s="5"/>
      <c r="AV99" s="6"/>
      <c r="AW99" s="6"/>
      <c r="AX99" s="6"/>
      <c r="AY99" s="6"/>
      <c r="AZ99" s="6"/>
      <c r="BA99" s="7"/>
      <c r="BB99" s="6">
        <v>0</v>
      </c>
      <c r="BC99" s="6">
        <v>1</v>
      </c>
      <c r="BD99" s="6">
        <v>2.9931364398715502E-228</v>
      </c>
      <c r="BE99" s="6">
        <v>1.3815438829721601E-121</v>
      </c>
      <c r="BF99" s="6">
        <v>6.3153323251199396E-128</v>
      </c>
      <c r="BG99" s="6">
        <v>1.9955468767828999E-150</v>
      </c>
      <c r="BH99" s="7">
        <v>1.8308827294055601E-97</v>
      </c>
      <c r="BI99" s="6"/>
      <c r="BJ99" s="6"/>
      <c r="BK99" s="6"/>
      <c r="BL99" s="6"/>
      <c r="BM99" s="6"/>
      <c r="BN99" s="6"/>
      <c r="BO99" s="7"/>
      <c r="BP99" s="6"/>
      <c r="BQ99" s="6"/>
      <c r="BR99" s="6"/>
      <c r="BS99" s="6"/>
      <c r="BT99" s="6"/>
      <c r="BU99" s="6"/>
      <c r="BV99" s="7"/>
      <c r="BW99">
        <v>294</v>
      </c>
      <c r="BX99">
        <v>305</v>
      </c>
      <c r="BY99">
        <v>266</v>
      </c>
      <c r="BZ99">
        <v>285</v>
      </c>
      <c r="CA99">
        <v>255</v>
      </c>
      <c r="CB99">
        <v>194</v>
      </c>
      <c r="CC99">
        <v>216</v>
      </c>
      <c r="CD99">
        <v>224</v>
      </c>
      <c r="CE99">
        <v>228</v>
      </c>
      <c r="CF99" s="1">
        <v>242</v>
      </c>
      <c r="CH99" s="43">
        <v>8.3421448049418395E-2</v>
      </c>
      <c r="CJ99" s="27" t="s">
        <v>72357</v>
      </c>
    </row>
    <row r="100" spans="1:88">
      <c r="A100" s="27">
        <v>97</v>
      </c>
      <c r="B100" t="s">
        <v>70954</v>
      </c>
      <c r="D100" t="s">
        <v>71690</v>
      </c>
      <c r="E100" t="s">
        <v>72371</v>
      </c>
      <c r="F100"/>
      <c r="N100" s="27" t="s">
        <v>70950</v>
      </c>
      <c r="O100" s="54"/>
      <c r="P100" s="11"/>
      <c r="Q100" s="11"/>
      <c r="T100" s="6"/>
      <c r="U100" s="6"/>
      <c r="V100" s="6"/>
      <c r="W100" s="6"/>
      <c r="X100" s="6"/>
      <c r="Y100" s="6"/>
      <c r="Z100" s="7"/>
      <c r="AA100" s="6">
        <v>7.0000000000000001E-3</v>
      </c>
      <c r="AB100" s="6">
        <v>0.52849999999999997</v>
      </c>
      <c r="AC100" s="6">
        <v>5.1166666666666666E-2</v>
      </c>
      <c r="AD100" s="6">
        <v>0</v>
      </c>
      <c r="AE100" s="6">
        <v>4.333333333333334E-3</v>
      </c>
      <c r="AF100" s="6">
        <v>1E-3</v>
      </c>
      <c r="AG100" s="7">
        <v>0.40733333333333333</v>
      </c>
      <c r="AH100" s="6">
        <v>8.9999999999999993E-3</v>
      </c>
      <c r="AI100" s="6">
        <v>0.5645</v>
      </c>
      <c r="AJ100" s="6">
        <v>1.3666666666666667E-2</v>
      </c>
      <c r="AK100" s="6">
        <v>0</v>
      </c>
      <c r="AL100" s="6">
        <v>1.0333333333333333E-2</v>
      </c>
      <c r="AM100" s="6">
        <v>0</v>
      </c>
      <c r="AN100" s="7">
        <v>0.40250000000000008</v>
      </c>
      <c r="AO100" s="6"/>
      <c r="AP100" s="6"/>
      <c r="AQ100" s="6"/>
      <c r="AR100" s="6"/>
      <c r="AS100" s="8"/>
      <c r="AT100" s="7"/>
      <c r="AU100" s="5"/>
      <c r="AV100" s="6"/>
      <c r="AW100" s="6"/>
      <c r="AX100" s="6"/>
      <c r="AY100" s="6"/>
      <c r="AZ100" s="6"/>
      <c r="BA100" s="7"/>
      <c r="BB100" s="6">
        <f>7.60386791575512*10^-319</f>
        <v>0</v>
      </c>
      <c r="BC100" s="6">
        <v>1</v>
      </c>
      <c r="BD100" s="6">
        <v>1.6943408219072401E-219</v>
      </c>
      <c r="BE100" s="6">
        <v>2.5593361764809199E-89</v>
      </c>
      <c r="BF100" s="6">
        <v>4.2003147629385597E-90</v>
      </c>
      <c r="BG100" s="6">
        <v>4.5887276540905502E-102</v>
      </c>
      <c r="BH100" s="7">
        <v>2.7825533170561398E-59</v>
      </c>
      <c r="BI100" s="6"/>
      <c r="BJ100" s="6"/>
      <c r="BK100" s="6"/>
      <c r="BL100" s="6"/>
      <c r="BM100" s="6"/>
      <c r="BN100" s="6"/>
      <c r="BO100" s="7"/>
      <c r="BP100" s="6"/>
      <c r="BQ100" s="6"/>
      <c r="BR100" s="6"/>
      <c r="BS100" s="6"/>
      <c r="BT100" s="6"/>
      <c r="BU100" s="6"/>
      <c r="BV100" s="7"/>
      <c r="BW100">
        <v>294</v>
      </c>
      <c r="BX100">
        <v>306</v>
      </c>
      <c r="BY100">
        <v>270</v>
      </c>
      <c r="BZ100">
        <v>287</v>
      </c>
      <c r="CA100">
        <v>251</v>
      </c>
      <c r="CB100">
        <v>194</v>
      </c>
      <c r="CC100">
        <v>215</v>
      </c>
      <c r="CD100">
        <v>226</v>
      </c>
      <c r="CE100">
        <v>227</v>
      </c>
      <c r="CF100" s="1">
        <v>249</v>
      </c>
      <c r="CH100" s="43">
        <v>8.4337349397590397E-2</v>
      </c>
      <c r="CJ100" s="27" t="s">
        <v>72357</v>
      </c>
    </row>
    <row r="101" spans="1:88">
      <c r="A101" s="27">
        <v>98</v>
      </c>
      <c r="B101" t="s">
        <v>70954</v>
      </c>
      <c r="C101" t="s">
        <v>71764</v>
      </c>
      <c r="D101" t="s">
        <v>71691</v>
      </c>
      <c r="E101" t="s">
        <v>71776</v>
      </c>
      <c r="F101"/>
      <c r="N101" s="27" t="s">
        <v>70955</v>
      </c>
      <c r="O101" s="54"/>
      <c r="P101" s="11"/>
      <c r="Q101" s="11"/>
      <c r="T101" s="6"/>
      <c r="U101" s="6"/>
      <c r="V101" s="6"/>
      <c r="W101" s="6"/>
      <c r="X101" s="6"/>
      <c r="Y101" s="6"/>
      <c r="Z101" s="7"/>
      <c r="AA101" s="6">
        <v>1.6166666666666666E-2</v>
      </c>
      <c r="AB101" s="6">
        <v>4.1666666666666666E-3</v>
      </c>
      <c r="AC101" s="6">
        <v>1.7833333333333336E-2</v>
      </c>
      <c r="AD101" s="6">
        <v>0</v>
      </c>
      <c r="AE101" s="6">
        <v>2.9000000000000001E-2</v>
      </c>
      <c r="AF101" s="6">
        <v>5.8333333333333336E-3</v>
      </c>
      <c r="AG101" s="7">
        <v>0.92683333333333329</v>
      </c>
      <c r="AH101" s="6">
        <v>1.4999999999999999E-2</v>
      </c>
      <c r="AI101" s="6">
        <v>3.3333333333333335E-3</v>
      </c>
      <c r="AJ101" s="6">
        <v>1.3833333333333335E-2</v>
      </c>
      <c r="AK101" s="6">
        <v>0</v>
      </c>
      <c r="AL101" s="6">
        <v>4.1666666666666664E-2</v>
      </c>
      <c r="AM101" s="6">
        <v>0</v>
      </c>
      <c r="AN101" s="7">
        <v>0.92549999999999999</v>
      </c>
      <c r="AO101" s="6"/>
      <c r="AP101" s="6"/>
      <c r="AQ101" s="6"/>
      <c r="AR101" s="6"/>
      <c r="AS101" s="8"/>
      <c r="AT101" s="7"/>
      <c r="AU101" s="5"/>
      <c r="AV101" s="6"/>
      <c r="AW101" s="6"/>
      <c r="AX101" s="6"/>
      <c r="AY101" s="6"/>
      <c r="AZ101" s="6"/>
      <c r="BA101" s="7"/>
      <c r="BB101" s="6">
        <v>2.7929798661829599E-237</v>
      </c>
      <c r="BC101" s="6">
        <v>4.0309737764645298E-49</v>
      </c>
      <c r="BD101" s="6">
        <v>3.6801456941878098E-233</v>
      </c>
      <c r="BE101" s="6">
        <v>2.8225084860371898E-32</v>
      </c>
      <c r="BF101" s="6">
        <v>4.87233242076922E-32</v>
      </c>
      <c r="BG101" s="6">
        <v>2.3152601712118702E-49</v>
      </c>
      <c r="BH101" s="7">
        <v>1</v>
      </c>
      <c r="BI101" s="6"/>
      <c r="BJ101" s="6"/>
      <c r="BK101" s="6"/>
      <c r="BL101" s="6"/>
      <c r="BM101" s="6"/>
      <c r="BN101" s="6"/>
      <c r="BO101" s="7"/>
      <c r="BP101" s="6"/>
      <c r="BQ101" s="6"/>
      <c r="BR101" s="6"/>
      <c r="BS101" s="6"/>
      <c r="BT101" s="6"/>
      <c r="BU101" s="6"/>
      <c r="BV101" s="7"/>
      <c r="BW101">
        <v>294</v>
      </c>
      <c r="BX101">
        <v>306</v>
      </c>
      <c r="BY101">
        <v>270</v>
      </c>
      <c r="BZ101">
        <v>287</v>
      </c>
      <c r="CA101">
        <v>251</v>
      </c>
      <c r="CB101">
        <v>194</v>
      </c>
      <c r="CC101">
        <v>215</v>
      </c>
      <c r="CD101">
        <v>226</v>
      </c>
      <c r="CE101">
        <v>227</v>
      </c>
      <c r="CF101" s="1">
        <v>249</v>
      </c>
      <c r="CH101" s="43">
        <v>5.65330431102243E-2</v>
      </c>
      <c r="CJ101" s="27" t="s">
        <v>72357</v>
      </c>
    </row>
    <row r="102" spans="1:88">
      <c r="A102" s="27">
        <v>99</v>
      </c>
      <c r="B102" t="s">
        <v>70952</v>
      </c>
      <c r="C102" t="s">
        <v>70956</v>
      </c>
      <c r="D102" t="s">
        <v>70956</v>
      </c>
      <c r="E102" t="s">
        <v>71790</v>
      </c>
      <c r="N102" s="27" t="s">
        <v>70957</v>
      </c>
      <c r="O102" s="54"/>
      <c r="P102" s="11"/>
      <c r="Q102" s="11"/>
      <c r="T102" s="6"/>
      <c r="U102" s="6"/>
      <c r="V102" s="6"/>
      <c r="W102" s="6"/>
      <c r="X102" s="6"/>
      <c r="Y102" s="6"/>
      <c r="Z102" s="7"/>
      <c r="AA102" s="6">
        <v>0</v>
      </c>
      <c r="AB102" s="6">
        <v>0.31233333333333335</v>
      </c>
      <c r="AC102" s="6">
        <v>0.47383333333333333</v>
      </c>
      <c r="AD102" s="6">
        <v>4.7166666666666662E-2</v>
      </c>
      <c r="AE102" s="6">
        <v>8.3333333333333339E-4</v>
      </c>
      <c r="AF102" s="6">
        <v>2.6666666666666666E-3</v>
      </c>
      <c r="AG102" s="7">
        <v>0.16283333333333336</v>
      </c>
      <c r="AH102" s="6">
        <v>0</v>
      </c>
      <c r="AI102" s="6">
        <v>0.26450000000000001</v>
      </c>
      <c r="AJ102" s="6">
        <v>0.48849999999999999</v>
      </c>
      <c r="AK102" s="6">
        <v>5.0666666666666665E-2</v>
      </c>
      <c r="AL102" s="6">
        <v>3.3333333333333332E-4</v>
      </c>
      <c r="AM102" s="6">
        <v>5.1666666666666666E-3</v>
      </c>
      <c r="AN102" s="7">
        <v>0.19016666666666668</v>
      </c>
      <c r="AO102" s="6"/>
      <c r="AP102" s="6"/>
      <c r="AQ102" s="6"/>
      <c r="AR102" s="6"/>
      <c r="AS102" s="8"/>
      <c r="AT102" s="7"/>
      <c r="AU102" s="5"/>
      <c r="AV102" s="6"/>
      <c r="AW102" s="6"/>
      <c r="AX102" s="6"/>
      <c r="AY102" s="6"/>
      <c r="AZ102" s="6"/>
      <c r="BA102" s="7"/>
      <c r="BB102" s="6">
        <v>0</v>
      </c>
      <c r="BC102" s="6">
        <v>1</v>
      </c>
      <c r="BD102" s="6">
        <v>3.0053076895816202E-219</v>
      </c>
      <c r="BE102" s="6">
        <v>1.52392006169784E-128</v>
      </c>
      <c r="BF102" s="6">
        <v>1.2116785568052401E-133</v>
      </c>
      <c r="BG102" s="6">
        <v>2.3905635941592998E-153</v>
      </c>
      <c r="BH102" s="7">
        <v>4.0416780883213696E-99</v>
      </c>
      <c r="BI102" s="6"/>
      <c r="BJ102" s="6"/>
      <c r="BK102" s="6"/>
      <c r="BL102" s="6"/>
      <c r="BM102" s="6"/>
      <c r="BN102" s="6"/>
      <c r="BO102" s="7"/>
      <c r="BP102" s="6"/>
      <c r="BQ102" s="6"/>
      <c r="BR102" s="6"/>
      <c r="BS102" s="6"/>
      <c r="BT102" s="6"/>
      <c r="BU102" s="6"/>
      <c r="BV102" s="7"/>
      <c r="BW102">
        <v>294</v>
      </c>
      <c r="BX102">
        <v>306</v>
      </c>
      <c r="BY102">
        <v>270</v>
      </c>
      <c r="BZ102">
        <v>287</v>
      </c>
      <c r="CA102">
        <v>251</v>
      </c>
      <c r="CB102">
        <v>194</v>
      </c>
      <c r="CC102">
        <v>214</v>
      </c>
      <c r="CD102">
        <v>226</v>
      </c>
      <c r="CE102">
        <v>227</v>
      </c>
      <c r="CF102" s="1">
        <v>249</v>
      </c>
      <c r="CH102" s="43">
        <v>8.8540238082176703E-2</v>
      </c>
      <c r="CJ102" s="27" t="s">
        <v>72357</v>
      </c>
    </row>
    <row r="103" spans="1:88">
      <c r="A103" s="27">
        <v>100</v>
      </c>
      <c r="B103" t="s">
        <v>70952</v>
      </c>
      <c r="C103" t="s">
        <v>70958</v>
      </c>
      <c r="D103" t="s">
        <v>70958</v>
      </c>
      <c r="E103" t="s">
        <v>71790</v>
      </c>
      <c r="N103" s="27" t="s">
        <v>70957</v>
      </c>
      <c r="O103" s="54"/>
      <c r="P103" s="11"/>
      <c r="Q103" s="11"/>
      <c r="T103" s="6"/>
      <c r="U103" s="6"/>
      <c r="V103" s="6"/>
      <c r="W103" s="6"/>
      <c r="X103" s="6"/>
      <c r="Y103" s="6"/>
      <c r="Z103" s="7"/>
      <c r="AA103" s="6">
        <v>0</v>
      </c>
      <c r="AB103" s="6">
        <v>0.26366666666666672</v>
      </c>
      <c r="AC103" s="6">
        <v>0.53766666666666685</v>
      </c>
      <c r="AD103" s="6">
        <v>5.1166666666666666E-2</v>
      </c>
      <c r="AE103" s="6">
        <v>8.3333333333333339E-4</v>
      </c>
      <c r="AF103" s="6">
        <v>5.6666666666666671E-3</v>
      </c>
      <c r="AG103" s="7">
        <v>0.14099999999999999</v>
      </c>
      <c r="AH103" s="6">
        <v>0</v>
      </c>
      <c r="AI103" s="6">
        <v>0.23366666666666669</v>
      </c>
      <c r="AJ103" s="6">
        <v>0.54549999999999998</v>
      </c>
      <c r="AK103" s="6">
        <v>5.2333333333333336E-2</v>
      </c>
      <c r="AL103" s="6">
        <v>0</v>
      </c>
      <c r="AM103" s="6">
        <v>6.000000000000001E-3</v>
      </c>
      <c r="AN103" s="7">
        <v>0.16216666666666668</v>
      </c>
      <c r="AO103" s="6"/>
      <c r="AP103" s="6"/>
      <c r="AQ103" s="6"/>
      <c r="AR103" s="6"/>
      <c r="AS103" s="8"/>
      <c r="AT103" s="7"/>
      <c r="AU103" s="5"/>
      <c r="AV103" s="6"/>
      <c r="AW103" s="6"/>
      <c r="AX103" s="6"/>
      <c r="AY103" s="6"/>
      <c r="AZ103" s="6"/>
      <c r="BA103" s="7"/>
      <c r="BB103" s="6">
        <v>0</v>
      </c>
      <c r="BC103" s="6">
        <v>1</v>
      </c>
      <c r="BD103" s="6">
        <v>4.6184956383400697E-178</v>
      </c>
      <c r="BE103" s="6">
        <v>1.22836747031218E-107</v>
      </c>
      <c r="BF103" s="6">
        <v>1.5039744664664801E-118</v>
      </c>
      <c r="BG103" s="6">
        <v>5.3285212436930199E-128</v>
      </c>
      <c r="BH103" s="7">
        <v>3.7849053537000198E-86</v>
      </c>
      <c r="BI103" s="6"/>
      <c r="BJ103" s="6"/>
      <c r="BK103" s="6"/>
      <c r="BL103" s="6"/>
      <c r="BM103" s="6"/>
      <c r="BN103" s="6"/>
      <c r="BO103" s="7"/>
      <c r="BP103" s="6"/>
      <c r="BQ103" s="6"/>
      <c r="BR103" s="6"/>
      <c r="BS103" s="6"/>
      <c r="BT103" s="6"/>
      <c r="BU103" s="6"/>
      <c r="BV103" s="7"/>
      <c r="BW103">
        <v>294</v>
      </c>
      <c r="BX103">
        <v>306</v>
      </c>
      <c r="BY103">
        <v>270</v>
      </c>
      <c r="BZ103">
        <v>287</v>
      </c>
      <c r="CA103">
        <v>251</v>
      </c>
      <c r="CB103">
        <v>194</v>
      </c>
      <c r="CC103">
        <v>215</v>
      </c>
      <c r="CD103">
        <v>225</v>
      </c>
      <c r="CE103">
        <v>227</v>
      </c>
      <c r="CF103" s="1">
        <v>249</v>
      </c>
      <c r="CH103" s="43">
        <v>7.88450543167524E-2</v>
      </c>
      <c r="CJ103" s="27" t="s">
        <v>72357</v>
      </c>
    </row>
    <row r="104" spans="1:88">
      <c r="A104" s="27">
        <v>101</v>
      </c>
      <c r="B104" t="s">
        <v>70952</v>
      </c>
      <c r="C104" t="s">
        <v>70959</v>
      </c>
      <c r="D104" t="s">
        <v>70959</v>
      </c>
      <c r="E104" t="s">
        <v>71790</v>
      </c>
      <c r="N104" s="27" t="s">
        <v>70960</v>
      </c>
      <c r="O104" s="54"/>
      <c r="P104" s="11"/>
      <c r="Q104" s="11"/>
      <c r="T104" s="6"/>
      <c r="U104" s="6"/>
      <c r="V104" s="6"/>
      <c r="W104" s="6"/>
      <c r="X104" s="6"/>
      <c r="Y104" s="6"/>
      <c r="Z104" s="7"/>
      <c r="AA104" s="6">
        <v>0</v>
      </c>
      <c r="AB104" s="6">
        <v>4.5000000000000005E-3</v>
      </c>
      <c r="AC104" s="6">
        <v>0.99416666666666653</v>
      </c>
      <c r="AD104" s="6">
        <v>0</v>
      </c>
      <c r="AE104" s="6">
        <v>0</v>
      </c>
      <c r="AF104" s="6">
        <v>0</v>
      </c>
      <c r="AG104" s="7">
        <v>5.0000000000000001E-4</v>
      </c>
      <c r="AH104" s="6">
        <v>0</v>
      </c>
      <c r="AI104" s="6">
        <v>5.9999999999999993E-3</v>
      </c>
      <c r="AJ104" s="6">
        <v>0.99283333333333312</v>
      </c>
      <c r="AK104" s="6">
        <v>0</v>
      </c>
      <c r="AL104" s="6">
        <v>0</v>
      </c>
      <c r="AM104" s="6">
        <v>0</v>
      </c>
      <c r="AN104" s="7">
        <v>3.3333333333333332E-4</v>
      </c>
      <c r="AO104" s="6"/>
      <c r="AP104" s="6"/>
      <c r="AQ104" s="6"/>
      <c r="AR104" s="6"/>
      <c r="AS104" s="8"/>
      <c r="AT104" s="7"/>
      <c r="AU104" s="5"/>
      <c r="AV104" s="6"/>
      <c r="AW104" s="6"/>
      <c r="AX104" s="6"/>
      <c r="AY104" s="6"/>
      <c r="AZ104" s="6"/>
      <c r="BA104" s="7"/>
      <c r="BB104" s="6">
        <v>0</v>
      </c>
      <c r="BC104" s="6">
        <v>4.72170835385807E-209</v>
      </c>
      <c r="BD104" s="6">
        <v>1</v>
      </c>
      <c r="BE104" s="6">
        <v>3.1264967006825997E-278</v>
      </c>
      <c r="BF104" s="6">
        <v>7.40171738659285E-284</v>
      </c>
      <c r="BG104" s="6">
        <v>1.7657730313024401E-286</v>
      </c>
      <c r="BH104" s="7">
        <v>2.4482148965228498E-243</v>
      </c>
      <c r="BI104" s="6"/>
      <c r="BJ104" s="6"/>
      <c r="BK104" s="6"/>
      <c r="BL104" s="6"/>
      <c r="BM104" s="6"/>
      <c r="BN104" s="6"/>
      <c r="BO104" s="7"/>
      <c r="BP104" s="6"/>
      <c r="BQ104" s="6"/>
      <c r="BR104" s="6"/>
      <c r="BS104" s="6"/>
      <c r="BT104" s="6"/>
      <c r="BU104" s="6"/>
      <c r="BV104" s="7"/>
      <c r="BW104">
        <v>294</v>
      </c>
      <c r="BX104">
        <v>306</v>
      </c>
      <c r="BY104">
        <v>270</v>
      </c>
      <c r="BZ104">
        <v>287</v>
      </c>
      <c r="CA104">
        <v>251</v>
      </c>
      <c r="CB104">
        <v>194</v>
      </c>
      <c r="CC104">
        <v>215</v>
      </c>
      <c r="CD104">
        <v>226</v>
      </c>
      <c r="CE104">
        <v>227</v>
      </c>
      <c r="CF104" s="1">
        <v>249</v>
      </c>
      <c r="CH104" s="43">
        <v>8.2158150157008294E-2</v>
      </c>
      <c r="CJ104" s="27" t="s">
        <v>72357</v>
      </c>
    </row>
    <row r="105" spans="1:88">
      <c r="A105" s="27">
        <v>102</v>
      </c>
      <c r="B105" t="s">
        <v>70952</v>
      </c>
      <c r="C105" t="s">
        <v>70961</v>
      </c>
      <c r="D105" t="s">
        <v>70961</v>
      </c>
      <c r="E105" t="s">
        <v>71790</v>
      </c>
      <c r="N105" s="27" t="s">
        <v>70957</v>
      </c>
      <c r="O105" s="54"/>
      <c r="P105" s="11"/>
      <c r="Q105" s="11"/>
      <c r="T105" s="6"/>
      <c r="U105" s="6"/>
      <c r="V105" s="6"/>
      <c r="W105" s="6"/>
      <c r="X105" s="6"/>
      <c r="Y105" s="6"/>
      <c r="Z105" s="7"/>
      <c r="AA105" s="6">
        <v>0</v>
      </c>
      <c r="AB105" s="6">
        <v>0.33400000000000002</v>
      </c>
      <c r="AC105" s="6">
        <v>0.46450000000000008</v>
      </c>
      <c r="AD105" s="6">
        <v>1.0666666666666666E-2</v>
      </c>
      <c r="AE105" s="6">
        <v>1.6666666666666666E-4</v>
      </c>
      <c r="AF105" s="6">
        <v>1.6666666666666668E-3</v>
      </c>
      <c r="AG105" s="7">
        <v>0.18866666666666665</v>
      </c>
      <c r="AH105" s="6">
        <v>0</v>
      </c>
      <c r="AI105" s="6">
        <v>0.27566666666666673</v>
      </c>
      <c r="AJ105" s="6">
        <v>0.48099999999999993</v>
      </c>
      <c r="AK105" s="6">
        <v>1.95E-2</v>
      </c>
      <c r="AL105" s="6">
        <v>0</v>
      </c>
      <c r="AM105" s="6">
        <v>1.3333333333333333E-3</v>
      </c>
      <c r="AN105" s="7">
        <v>0.22233333333333336</v>
      </c>
      <c r="AO105" s="6"/>
      <c r="AP105" s="6"/>
      <c r="AQ105" s="6"/>
      <c r="AR105" s="6"/>
      <c r="AS105" s="8"/>
      <c r="AT105" s="7"/>
      <c r="AU105" s="5"/>
      <c r="AV105" s="6"/>
      <c r="AW105" s="6"/>
      <c r="AX105" s="6"/>
      <c r="AY105" s="6"/>
      <c r="AZ105" s="6"/>
      <c r="BA105" s="7"/>
      <c r="BB105" s="6">
        <v>0</v>
      </c>
      <c r="BC105" s="6">
        <v>1</v>
      </c>
      <c r="BD105" s="6">
        <v>9.9893988259994902E-238</v>
      </c>
      <c r="BE105" s="6">
        <v>6.9782687559703404E-124</v>
      </c>
      <c r="BF105" s="6">
        <v>1.86509315176835E-133</v>
      </c>
      <c r="BG105" s="6">
        <v>5.3458752395776997E-146</v>
      </c>
      <c r="BH105" s="7">
        <v>5.0329093931680801E-98</v>
      </c>
      <c r="BI105" s="6"/>
      <c r="BJ105" s="6"/>
      <c r="BK105" s="6"/>
      <c r="BL105" s="6"/>
      <c r="BM105" s="6"/>
      <c r="BN105" s="6"/>
      <c r="BO105" s="7"/>
      <c r="BP105" s="6"/>
      <c r="BQ105" s="6"/>
      <c r="BR105" s="6"/>
      <c r="BS105" s="6"/>
      <c r="BT105" s="6"/>
      <c r="BU105" s="6"/>
      <c r="BV105" s="7"/>
      <c r="BW105">
        <v>294</v>
      </c>
      <c r="BX105">
        <v>306</v>
      </c>
      <c r="BY105">
        <v>270</v>
      </c>
      <c r="BZ105">
        <v>287</v>
      </c>
      <c r="CA105">
        <v>251</v>
      </c>
      <c r="CB105">
        <v>194</v>
      </c>
      <c r="CC105">
        <v>215</v>
      </c>
      <c r="CD105">
        <v>226</v>
      </c>
      <c r="CE105">
        <v>227</v>
      </c>
      <c r="CF105" s="1">
        <v>249</v>
      </c>
      <c r="CH105" s="43">
        <v>8.4706013736110294E-2</v>
      </c>
      <c r="CJ105" s="27" t="s">
        <v>72357</v>
      </c>
    </row>
    <row r="106" spans="1:88">
      <c r="A106" s="27">
        <v>103</v>
      </c>
      <c r="B106" t="s">
        <v>70952</v>
      </c>
      <c r="D106" t="s">
        <v>70962</v>
      </c>
      <c r="E106" t="s">
        <v>71797</v>
      </c>
      <c r="F106" s="29">
        <v>38.9392</v>
      </c>
      <c r="G106" s="29">
        <v>-77.049300000000002</v>
      </c>
      <c r="H106" s="30">
        <v>48</v>
      </c>
      <c r="I106" s="29" t="s">
        <v>71875</v>
      </c>
      <c r="J106" s="29" t="s">
        <v>71885</v>
      </c>
      <c r="L106" s="38" t="s">
        <v>72331</v>
      </c>
      <c r="M106" s="48">
        <v>40483</v>
      </c>
      <c r="N106" s="27" t="s">
        <v>70963</v>
      </c>
      <c r="O106" s="54"/>
      <c r="P106" s="11"/>
      <c r="Q106" s="11"/>
      <c r="T106" s="6"/>
      <c r="U106" s="6"/>
      <c r="V106" s="6"/>
      <c r="W106" s="6"/>
      <c r="X106" s="6"/>
      <c r="Y106" s="6"/>
      <c r="Z106" s="7"/>
      <c r="AA106" s="8"/>
      <c r="AB106" s="8"/>
      <c r="AC106" s="8"/>
      <c r="AD106" s="8"/>
      <c r="AE106" s="8"/>
      <c r="AF106" s="8"/>
      <c r="AG106" s="7"/>
      <c r="AH106" s="6">
        <v>0</v>
      </c>
      <c r="AI106" s="6">
        <v>0.89733333333333343</v>
      </c>
      <c r="AJ106" s="6">
        <v>4.3666666666666659E-2</v>
      </c>
      <c r="AK106" s="6">
        <v>3.1333333333333331E-2</v>
      </c>
      <c r="AL106" s="6">
        <v>1.0166666666666668E-2</v>
      </c>
      <c r="AM106" s="6">
        <v>1E-3</v>
      </c>
      <c r="AN106" s="7">
        <v>1.6500000000000001E-2</v>
      </c>
      <c r="AO106" s="6"/>
      <c r="AP106" s="6"/>
      <c r="AQ106" s="6"/>
      <c r="AR106" s="6"/>
      <c r="AS106" s="8"/>
      <c r="AT106" s="7"/>
      <c r="AU106" s="5"/>
      <c r="AV106" s="6"/>
      <c r="AW106" s="6"/>
      <c r="AX106" s="6"/>
      <c r="AY106" s="6"/>
      <c r="AZ106" s="6"/>
      <c r="BA106" s="7"/>
      <c r="BB106" s="6">
        <v>0</v>
      </c>
      <c r="BC106" s="6">
        <v>1</v>
      </c>
      <c r="BD106" s="6">
        <v>7.4973782803061698E-242</v>
      </c>
      <c r="BE106" s="6">
        <v>2.3642489877485699E-120</v>
      </c>
      <c r="BF106" s="6">
        <v>1.27762310280827E-128</v>
      </c>
      <c r="BG106" s="6">
        <v>3.0716754039316698E-141</v>
      </c>
      <c r="BH106" s="7">
        <v>6.0455015915580195E-95</v>
      </c>
      <c r="BI106" s="6"/>
      <c r="BJ106" s="6"/>
      <c r="BK106" s="6"/>
      <c r="BL106" s="6"/>
      <c r="BM106" s="6"/>
      <c r="BN106" s="6"/>
      <c r="BO106" s="7"/>
      <c r="BP106" s="6"/>
      <c r="BQ106" s="6"/>
      <c r="BR106" s="6"/>
      <c r="BS106" s="6"/>
      <c r="BT106" s="6"/>
      <c r="BU106" s="6"/>
      <c r="BV106" s="7"/>
      <c r="BW106">
        <v>0</v>
      </c>
      <c r="BX106">
        <v>306</v>
      </c>
      <c r="BY106">
        <v>270</v>
      </c>
      <c r="BZ106">
        <v>287</v>
      </c>
      <c r="CA106">
        <v>251</v>
      </c>
      <c r="CB106">
        <v>194</v>
      </c>
      <c r="CC106">
        <v>215</v>
      </c>
      <c r="CD106">
        <v>225</v>
      </c>
      <c r="CE106">
        <v>227</v>
      </c>
      <c r="CF106" s="1">
        <v>249</v>
      </c>
      <c r="CH106" s="43">
        <v>0.103137338597802</v>
      </c>
      <c r="CJ106" s="27" t="s">
        <v>72357</v>
      </c>
    </row>
    <row r="107" spans="1:88">
      <c r="A107" s="27">
        <v>104</v>
      </c>
      <c r="B107" t="s">
        <v>70952</v>
      </c>
      <c r="D107" t="s">
        <v>70964</v>
      </c>
      <c r="E107" t="s">
        <v>71797</v>
      </c>
      <c r="F107" s="29">
        <v>38.9392</v>
      </c>
      <c r="G107" s="29">
        <v>-77.049300000000002</v>
      </c>
      <c r="H107" s="30">
        <v>48</v>
      </c>
      <c r="I107" s="29" t="s">
        <v>71875</v>
      </c>
      <c r="J107" s="29" t="s">
        <v>71885</v>
      </c>
      <c r="L107" s="38" t="s">
        <v>72331</v>
      </c>
      <c r="M107" s="48">
        <v>40483</v>
      </c>
      <c r="N107" s="27" t="s">
        <v>70963</v>
      </c>
      <c r="O107" s="54"/>
      <c r="P107" s="11"/>
      <c r="Q107" s="11"/>
      <c r="T107" s="6"/>
      <c r="U107" s="6"/>
      <c r="V107" s="6"/>
      <c r="W107" s="6"/>
      <c r="X107" s="6"/>
      <c r="Y107" s="6"/>
      <c r="Z107" s="7"/>
      <c r="AA107" s="8"/>
      <c r="AB107" s="8"/>
      <c r="AC107" s="8"/>
      <c r="AD107" s="8"/>
      <c r="AE107" s="8"/>
      <c r="AF107" s="8"/>
      <c r="AG107" s="7"/>
      <c r="AH107" s="6">
        <v>0</v>
      </c>
      <c r="AI107" s="6">
        <v>0.9511666666666666</v>
      </c>
      <c r="AJ107" s="6">
        <v>3.4333333333333334E-2</v>
      </c>
      <c r="AK107" s="6">
        <v>1.6666666666666666E-4</v>
      </c>
      <c r="AL107" s="6">
        <v>0</v>
      </c>
      <c r="AM107" s="6">
        <v>2E-3</v>
      </c>
      <c r="AN107" s="7">
        <v>1.1999999999999999E-2</v>
      </c>
      <c r="AO107" s="6"/>
      <c r="AP107" s="6"/>
      <c r="AQ107" s="6"/>
      <c r="AR107" s="6"/>
      <c r="AS107" s="8"/>
      <c r="AT107" s="7"/>
      <c r="AU107" s="5"/>
      <c r="AV107" s="6"/>
      <c r="AW107" s="6"/>
      <c r="AX107" s="6"/>
      <c r="AY107" s="6"/>
      <c r="AZ107" s="6"/>
      <c r="BA107" s="7"/>
      <c r="BB107" s="6">
        <v>0</v>
      </c>
      <c r="BC107" s="6">
        <v>1</v>
      </c>
      <c r="BD107" s="6">
        <v>8.8085708477612392E-233</v>
      </c>
      <c r="BE107" s="6">
        <v>8.25222173559089E-126</v>
      </c>
      <c r="BF107" s="6">
        <v>2.7526432483934801E-132</v>
      </c>
      <c r="BG107" s="6">
        <v>9.0857466560680592E-137</v>
      </c>
      <c r="BH107" s="7">
        <v>1.9915363621763199E-97</v>
      </c>
      <c r="BI107" s="6"/>
      <c r="BJ107" s="6"/>
      <c r="BK107" s="6"/>
      <c r="BL107" s="6"/>
      <c r="BM107" s="6"/>
      <c r="BN107" s="6"/>
      <c r="BO107" s="7"/>
      <c r="BP107" s="6"/>
      <c r="BQ107" s="6"/>
      <c r="BR107" s="6"/>
      <c r="BS107" s="6"/>
      <c r="BT107" s="6"/>
      <c r="BU107" s="6"/>
      <c r="BV107" s="7"/>
      <c r="BW107">
        <v>294</v>
      </c>
      <c r="BX107">
        <v>306</v>
      </c>
      <c r="BY107">
        <v>270</v>
      </c>
      <c r="BZ107">
        <v>287</v>
      </c>
      <c r="CA107">
        <v>251</v>
      </c>
      <c r="CB107">
        <v>194</v>
      </c>
      <c r="CC107">
        <v>215</v>
      </c>
      <c r="CD107">
        <v>225</v>
      </c>
      <c r="CE107">
        <v>227</v>
      </c>
      <c r="CF107" s="1">
        <v>249</v>
      </c>
      <c r="CH107" s="43">
        <v>7.1664365884400699E-2</v>
      </c>
      <c r="CJ107" s="27" t="s">
        <v>72357</v>
      </c>
    </row>
    <row r="108" spans="1:88">
      <c r="A108" s="27">
        <v>105</v>
      </c>
      <c r="B108" t="s">
        <v>70952</v>
      </c>
      <c r="D108" t="s">
        <v>70965</v>
      </c>
      <c r="E108" t="s">
        <v>71797</v>
      </c>
      <c r="F108" s="29">
        <v>37.803400000000003</v>
      </c>
      <c r="G108" s="29">
        <v>-83.662800000000004</v>
      </c>
      <c r="H108" s="31">
        <v>1293</v>
      </c>
      <c r="I108" s="29" t="s">
        <v>71875</v>
      </c>
      <c r="J108" s="29" t="s">
        <v>71876</v>
      </c>
      <c r="M108" s="49">
        <v>2009</v>
      </c>
      <c r="N108" s="27" t="s">
        <v>70963</v>
      </c>
      <c r="O108" s="54"/>
      <c r="P108" s="11"/>
      <c r="Q108" s="11"/>
      <c r="T108" s="6"/>
      <c r="U108" s="6"/>
      <c r="V108" s="6"/>
      <c r="W108" s="6"/>
      <c r="X108" s="6"/>
      <c r="Y108" s="6"/>
      <c r="Z108" s="7"/>
      <c r="AA108" s="8"/>
      <c r="AB108" s="8"/>
      <c r="AC108" s="8"/>
      <c r="AD108" s="8"/>
      <c r="AE108" s="8"/>
      <c r="AF108" s="8"/>
      <c r="AG108" s="7"/>
      <c r="AH108" s="6">
        <v>0</v>
      </c>
      <c r="AI108" s="6">
        <v>0.99283333333333335</v>
      </c>
      <c r="AJ108" s="6">
        <v>2.166666666666667E-3</v>
      </c>
      <c r="AK108" s="6">
        <v>0</v>
      </c>
      <c r="AL108" s="6">
        <v>4.0000000000000001E-3</v>
      </c>
      <c r="AM108" s="6">
        <v>0</v>
      </c>
      <c r="AN108" s="7">
        <v>0</v>
      </c>
      <c r="AO108" s="6"/>
      <c r="AP108" s="6"/>
      <c r="AQ108" s="6"/>
      <c r="AR108" s="6"/>
      <c r="AS108" s="8"/>
      <c r="AT108" s="7"/>
      <c r="AU108" s="5"/>
      <c r="AV108" s="6"/>
      <c r="AW108" s="6"/>
      <c r="AX108" s="6"/>
      <c r="AY108" s="6"/>
      <c r="AZ108" s="6"/>
      <c r="BA108" s="7"/>
      <c r="BB108" s="6">
        <v>0</v>
      </c>
      <c r="BC108" s="6">
        <v>1</v>
      </c>
      <c r="BD108" s="6">
        <v>6.5804748694754795E-235</v>
      </c>
      <c r="BE108" s="6">
        <v>6.99549926118763E-115</v>
      </c>
      <c r="BF108" s="6">
        <v>2.0599211566649599E-122</v>
      </c>
      <c r="BG108" s="6">
        <v>9.36099572289732E-141</v>
      </c>
      <c r="BH108" s="7">
        <v>7.4631118594863197E-89</v>
      </c>
      <c r="BI108" s="6"/>
      <c r="BJ108" s="6"/>
      <c r="BK108" s="6"/>
      <c r="BL108" s="6"/>
      <c r="BM108" s="6"/>
      <c r="BN108" s="6"/>
      <c r="BO108" s="7"/>
      <c r="BP108" s="6"/>
      <c r="BQ108" s="6"/>
      <c r="BR108" s="6"/>
      <c r="BS108" s="6"/>
      <c r="BT108" s="6"/>
      <c r="BU108" s="6"/>
      <c r="BV108" s="7"/>
      <c r="BW108">
        <v>294</v>
      </c>
      <c r="BX108">
        <v>306</v>
      </c>
      <c r="BY108">
        <v>271</v>
      </c>
      <c r="BZ108">
        <v>287</v>
      </c>
      <c r="CA108">
        <v>251</v>
      </c>
      <c r="CB108">
        <v>194</v>
      </c>
      <c r="CC108">
        <v>215</v>
      </c>
      <c r="CD108">
        <v>226</v>
      </c>
      <c r="CE108">
        <v>227</v>
      </c>
      <c r="CF108" s="1">
        <v>249</v>
      </c>
      <c r="CH108" s="43">
        <v>8.9781885814123899E-2</v>
      </c>
      <c r="CJ108" s="27" t="s">
        <v>72357</v>
      </c>
    </row>
    <row r="109" spans="1:88">
      <c r="A109" s="27">
        <v>106</v>
      </c>
      <c r="B109" t="s">
        <v>70952</v>
      </c>
      <c r="D109" t="s">
        <v>70966</v>
      </c>
      <c r="E109" t="s">
        <v>71797</v>
      </c>
      <c r="F109" s="29">
        <v>37.803400000000003</v>
      </c>
      <c r="G109" s="29">
        <v>-83.662800000000004</v>
      </c>
      <c r="H109" s="31">
        <v>1293</v>
      </c>
      <c r="I109" s="29" t="s">
        <v>71875</v>
      </c>
      <c r="J109" s="29" t="s">
        <v>71876</v>
      </c>
      <c r="M109" s="49">
        <v>2009</v>
      </c>
      <c r="N109" s="27" t="s">
        <v>70963</v>
      </c>
      <c r="O109" s="54"/>
      <c r="P109" s="11"/>
      <c r="Q109" s="11"/>
      <c r="T109" s="6"/>
      <c r="U109" s="6"/>
      <c r="V109" s="6"/>
      <c r="W109" s="6"/>
      <c r="X109" s="6"/>
      <c r="Y109" s="6"/>
      <c r="Z109" s="7"/>
      <c r="AA109" s="8"/>
      <c r="AB109" s="8"/>
      <c r="AC109" s="8"/>
      <c r="AD109" s="8"/>
      <c r="AE109" s="8"/>
      <c r="AF109" s="8"/>
      <c r="AG109" s="7"/>
      <c r="AH109" s="6">
        <v>0</v>
      </c>
      <c r="AI109" s="6">
        <v>0.99800000000000011</v>
      </c>
      <c r="AJ109" s="6">
        <v>1E-3</v>
      </c>
      <c r="AK109" s="6">
        <v>0</v>
      </c>
      <c r="AL109" s="6">
        <v>0</v>
      </c>
      <c r="AM109" s="6">
        <v>0</v>
      </c>
      <c r="AN109" s="7">
        <v>0</v>
      </c>
      <c r="AO109" s="6"/>
      <c r="AP109" s="6"/>
      <c r="AQ109" s="6"/>
      <c r="AR109" s="6"/>
      <c r="AS109" s="8"/>
      <c r="AT109" s="7"/>
      <c r="AU109" s="5"/>
      <c r="AV109" s="6"/>
      <c r="AW109" s="6"/>
      <c r="AX109" s="6"/>
      <c r="AY109" s="6"/>
      <c r="AZ109" s="6"/>
      <c r="BA109" s="7"/>
      <c r="BB109" s="6">
        <f>5.97819431467908*10^-322</f>
        <v>0</v>
      </c>
      <c r="BC109" s="6">
        <v>1</v>
      </c>
      <c r="BD109" s="6">
        <v>1.4409960879202201E-234</v>
      </c>
      <c r="BE109" s="6">
        <v>1.2406631613677901E-118</v>
      </c>
      <c r="BF109" s="6">
        <v>2.2005667117157798E-121</v>
      </c>
      <c r="BG109" s="6">
        <v>7.4937081433502397E-139</v>
      </c>
      <c r="BH109" s="7">
        <v>8.3618441860691197E-90</v>
      </c>
      <c r="BI109" s="6"/>
      <c r="BJ109" s="6"/>
      <c r="BK109" s="6"/>
      <c r="BL109" s="6"/>
      <c r="BM109" s="6"/>
      <c r="BN109" s="6"/>
      <c r="BO109" s="7"/>
      <c r="BP109" s="6"/>
      <c r="BQ109" s="6"/>
      <c r="BR109" s="6"/>
      <c r="BS109" s="6"/>
      <c r="BT109" s="6"/>
      <c r="BU109" s="6"/>
      <c r="BV109" s="7"/>
      <c r="BW109">
        <v>294</v>
      </c>
      <c r="BX109">
        <v>306</v>
      </c>
      <c r="BY109">
        <v>270</v>
      </c>
      <c r="BZ109">
        <v>287</v>
      </c>
      <c r="CA109">
        <v>251</v>
      </c>
      <c r="CB109">
        <v>194</v>
      </c>
      <c r="CC109">
        <v>215</v>
      </c>
      <c r="CD109">
        <v>225</v>
      </c>
      <c r="CE109">
        <v>227</v>
      </c>
      <c r="CF109" s="1">
        <v>249</v>
      </c>
      <c r="CH109" s="43">
        <v>7.9753861003861004E-2</v>
      </c>
      <c r="CJ109" s="27" t="s">
        <v>72357</v>
      </c>
    </row>
    <row r="110" spans="1:88">
      <c r="A110" s="27">
        <v>107</v>
      </c>
      <c r="B110" t="s">
        <v>70952</v>
      </c>
      <c r="D110" t="s">
        <v>70967</v>
      </c>
      <c r="E110" t="s">
        <v>71797</v>
      </c>
      <c r="F110" s="29">
        <v>37.803400000000003</v>
      </c>
      <c r="G110" s="29">
        <v>-83.662800000000004</v>
      </c>
      <c r="H110" s="31">
        <v>1293</v>
      </c>
      <c r="I110" s="29" t="s">
        <v>71875</v>
      </c>
      <c r="J110" s="29" t="s">
        <v>71876</v>
      </c>
      <c r="M110" s="49">
        <v>2009</v>
      </c>
      <c r="N110" s="27" t="s">
        <v>70963</v>
      </c>
      <c r="O110" s="54"/>
      <c r="P110" s="11"/>
      <c r="Q110" s="11"/>
      <c r="T110" s="6"/>
      <c r="U110" s="6"/>
      <c r="V110" s="6"/>
      <c r="W110" s="6"/>
      <c r="X110" s="6"/>
      <c r="Y110" s="6"/>
      <c r="Z110" s="7"/>
      <c r="AA110" s="8"/>
      <c r="AB110" s="8"/>
      <c r="AC110" s="8"/>
      <c r="AD110" s="8"/>
      <c r="AE110" s="8"/>
      <c r="AF110" s="8"/>
      <c r="AG110" s="7"/>
      <c r="AH110" s="6">
        <v>0</v>
      </c>
      <c r="AI110" s="6">
        <v>0.999</v>
      </c>
      <c r="AJ110" s="6">
        <v>0</v>
      </c>
      <c r="AK110" s="6">
        <v>0</v>
      </c>
      <c r="AL110" s="6">
        <v>0</v>
      </c>
      <c r="AM110" s="6">
        <v>0</v>
      </c>
      <c r="AN110" s="7">
        <v>0</v>
      </c>
      <c r="AO110" s="6"/>
      <c r="AP110" s="6"/>
      <c r="AQ110" s="6"/>
      <c r="AR110" s="6"/>
      <c r="AS110" s="8"/>
      <c r="AT110" s="7"/>
      <c r="AU110" s="5"/>
      <c r="AV110" s="6"/>
      <c r="AW110" s="6"/>
      <c r="AX110" s="6"/>
      <c r="AY110" s="6"/>
      <c r="AZ110" s="6"/>
      <c r="BA110" s="7"/>
      <c r="BB110" s="6">
        <v>0</v>
      </c>
      <c r="BC110" s="6">
        <v>1</v>
      </c>
      <c r="BD110" s="6">
        <v>3.4048957945166802E-244</v>
      </c>
      <c r="BE110" s="6">
        <v>1.4273359674293399E-121</v>
      </c>
      <c r="BF110" s="6">
        <v>2.4819251974217802E-139</v>
      </c>
      <c r="BG110" s="6">
        <v>8.6131728269403495E-150</v>
      </c>
      <c r="BH110" s="7">
        <v>3.2623593806532598E-100</v>
      </c>
      <c r="BI110" s="6"/>
      <c r="BJ110" s="6"/>
      <c r="BK110" s="6"/>
      <c r="BL110" s="6"/>
      <c r="BM110" s="6"/>
      <c r="BN110" s="6"/>
      <c r="BO110" s="7"/>
      <c r="BP110" s="6"/>
      <c r="BQ110" s="6"/>
      <c r="BR110" s="6"/>
      <c r="BS110" s="6"/>
      <c r="BT110" s="6"/>
      <c r="BU110" s="6"/>
      <c r="BV110" s="7"/>
      <c r="BW110">
        <v>294</v>
      </c>
      <c r="BX110">
        <v>306</v>
      </c>
      <c r="BY110">
        <v>271</v>
      </c>
      <c r="BZ110">
        <v>287</v>
      </c>
      <c r="CA110">
        <v>251</v>
      </c>
      <c r="CB110">
        <v>194</v>
      </c>
      <c r="CC110">
        <v>215</v>
      </c>
      <c r="CD110">
        <v>226</v>
      </c>
      <c r="CE110">
        <v>227</v>
      </c>
      <c r="CF110" s="1">
        <v>249</v>
      </c>
      <c r="CH110" s="43">
        <v>7.1491305111540504E-2</v>
      </c>
      <c r="CJ110" s="27" t="s">
        <v>72357</v>
      </c>
    </row>
    <row r="111" spans="1:88">
      <c r="A111" s="27">
        <v>108</v>
      </c>
      <c r="B111" t="s">
        <v>70952</v>
      </c>
      <c r="D111" t="s">
        <v>70968</v>
      </c>
      <c r="E111" t="s">
        <v>71797</v>
      </c>
      <c r="F111" s="29">
        <v>37.803400000000003</v>
      </c>
      <c r="G111" s="29">
        <v>-83.662800000000004</v>
      </c>
      <c r="H111" s="31">
        <v>1293</v>
      </c>
      <c r="I111" s="29" t="s">
        <v>71875</v>
      </c>
      <c r="J111" s="29" t="s">
        <v>71876</v>
      </c>
      <c r="M111" s="49">
        <v>2009</v>
      </c>
      <c r="N111" s="27" t="s">
        <v>70963</v>
      </c>
      <c r="O111" s="54"/>
      <c r="P111" s="11"/>
      <c r="Q111" s="11"/>
      <c r="T111" s="6"/>
      <c r="U111" s="6"/>
      <c r="V111" s="6"/>
      <c r="W111" s="6"/>
      <c r="X111" s="6"/>
      <c r="Y111" s="6"/>
      <c r="Z111" s="7"/>
      <c r="AA111" s="8"/>
      <c r="AB111" s="8"/>
      <c r="AC111" s="8"/>
      <c r="AD111" s="8"/>
      <c r="AE111" s="8"/>
      <c r="AF111" s="8"/>
      <c r="AG111" s="7"/>
      <c r="AH111" s="6">
        <v>2E-3</v>
      </c>
      <c r="AI111" s="6">
        <v>0.9953333333333334</v>
      </c>
      <c r="AJ111" s="6">
        <v>5.0000000000000001E-4</v>
      </c>
      <c r="AK111" s="6">
        <v>0</v>
      </c>
      <c r="AL111" s="6">
        <v>0</v>
      </c>
      <c r="AM111" s="6">
        <v>0</v>
      </c>
      <c r="AN111" s="7">
        <v>1E-3</v>
      </c>
      <c r="AO111" s="6"/>
      <c r="AP111" s="6"/>
      <c r="AQ111" s="6"/>
      <c r="AR111" s="6"/>
      <c r="AS111" s="8"/>
      <c r="AT111" s="7"/>
      <c r="AU111" s="5"/>
      <c r="AV111" s="6"/>
      <c r="AW111" s="6"/>
      <c r="AX111" s="6"/>
      <c r="AY111" s="6"/>
      <c r="AZ111" s="6"/>
      <c r="BA111" s="7"/>
      <c r="BB111" s="6">
        <v>0</v>
      </c>
      <c r="BC111" s="6">
        <v>1</v>
      </c>
      <c r="BD111" s="6">
        <v>8.2022853919344693E-217</v>
      </c>
      <c r="BE111" s="6">
        <v>1.2063148759647801E-120</v>
      </c>
      <c r="BF111" s="6">
        <v>3.8928228613501102E-128</v>
      </c>
      <c r="BG111" s="6">
        <v>3.6078025989518999E-136</v>
      </c>
      <c r="BH111" s="7">
        <v>1.1848588585029701E-95</v>
      </c>
      <c r="BI111" s="6"/>
      <c r="BJ111" s="6"/>
      <c r="BK111" s="6"/>
      <c r="BL111" s="6"/>
      <c r="BM111" s="6"/>
      <c r="BN111" s="6"/>
      <c r="BO111" s="7"/>
      <c r="BP111" s="6"/>
      <c r="BQ111" s="6"/>
      <c r="BR111" s="6"/>
      <c r="BS111" s="6"/>
      <c r="BT111" s="6"/>
      <c r="BU111" s="6"/>
      <c r="BV111" s="7"/>
      <c r="BW111">
        <v>294</v>
      </c>
      <c r="BX111">
        <v>306</v>
      </c>
      <c r="BY111">
        <v>271</v>
      </c>
      <c r="BZ111">
        <v>287</v>
      </c>
      <c r="CA111">
        <v>251</v>
      </c>
      <c r="CB111">
        <v>194</v>
      </c>
      <c r="CC111">
        <v>215</v>
      </c>
      <c r="CD111">
        <v>226</v>
      </c>
      <c r="CE111">
        <v>227</v>
      </c>
      <c r="CF111" s="1">
        <v>249</v>
      </c>
      <c r="CH111" s="43">
        <v>9.2671314402312494E-2</v>
      </c>
      <c r="CJ111" s="27" t="s">
        <v>72357</v>
      </c>
    </row>
    <row r="112" spans="1:88">
      <c r="A112" s="27">
        <v>109</v>
      </c>
      <c r="B112" t="s">
        <v>70952</v>
      </c>
      <c r="D112" t="s">
        <v>70969</v>
      </c>
      <c r="E112" t="s">
        <v>71797</v>
      </c>
      <c r="F112" s="29">
        <v>37.803400000000003</v>
      </c>
      <c r="G112" s="29">
        <v>-83.662800000000004</v>
      </c>
      <c r="H112" s="31">
        <v>1293</v>
      </c>
      <c r="I112" s="29" t="s">
        <v>71875</v>
      </c>
      <c r="J112" s="29" t="s">
        <v>71876</v>
      </c>
      <c r="M112" s="49">
        <v>2009</v>
      </c>
      <c r="N112" s="27" t="s">
        <v>70963</v>
      </c>
      <c r="O112" s="54"/>
      <c r="P112" s="11"/>
      <c r="Q112" s="11"/>
      <c r="T112" s="6"/>
      <c r="U112" s="6"/>
      <c r="V112" s="6"/>
      <c r="W112" s="6"/>
      <c r="X112" s="6"/>
      <c r="Y112" s="6"/>
      <c r="Z112" s="7"/>
      <c r="AA112" s="8"/>
      <c r="AB112" s="8"/>
      <c r="AC112" s="8"/>
      <c r="AD112" s="8"/>
      <c r="AE112" s="8"/>
      <c r="AF112" s="8"/>
      <c r="AG112" s="7"/>
      <c r="AH112" s="6">
        <v>0</v>
      </c>
      <c r="AI112" s="6">
        <v>0.99366666666666659</v>
      </c>
      <c r="AJ112" s="6">
        <v>5.3333333333333332E-3</v>
      </c>
      <c r="AK112" s="6">
        <v>0</v>
      </c>
      <c r="AL112" s="6">
        <v>3.3333333333333332E-4</v>
      </c>
      <c r="AM112" s="6">
        <v>0</v>
      </c>
      <c r="AN112" s="7">
        <v>0</v>
      </c>
      <c r="AO112" s="6"/>
      <c r="AP112" s="6"/>
      <c r="AQ112" s="6"/>
      <c r="AR112" s="6"/>
      <c r="AS112" s="8"/>
      <c r="AT112" s="7"/>
      <c r="AU112" s="5"/>
      <c r="AV112" s="6"/>
      <c r="AW112" s="6"/>
      <c r="AX112" s="6"/>
      <c r="AY112" s="6"/>
      <c r="AZ112" s="6"/>
      <c r="BA112" s="7"/>
      <c r="BB112" s="6">
        <v>0</v>
      </c>
      <c r="BC112" s="6">
        <v>1</v>
      </c>
      <c r="BD112" s="6">
        <v>3.6524140562601902E-231</v>
      </c>
      <c r="BE112" s="6">
        <v>2.6106132841387201E-129</v>
      </c>
      <c r="BF112" s="6">
        <v>3.7963582332134096E-133</v>
      </c>
      <c r="BG112" s="6">
        <v>2.9331917357883502E-153</v>
      </c>
      <c r="BH112" s="7">
        <v>8.7034043099433299E-102</v>
      </c>
      <c r="BI112" s="6"/>
      <c r="BJ112" s="6"/>
      <c r="BK112" s="6"/>
      <c r="BL112" s="6"/>
      <c r="BM112" s="6"/>
      <c r="BN112" s="6"/>
      <c r="BO112" s="7"/>
      <c r="BP112" s="6"/>
      <c r="BQ112" s="6"/>
      <c r="BR112" s="6"/>
      <c r="BS112" s="6"/>
      <c r="BT112" s="6"/>
      <c r="BU112" s="6"/>
      <c r="BV112" s="7"/>
      <c r="BW112">
        <v>294</v>
      </c>
      <c r="BX112">
        <v>306</v>
      </c>
      <c r="BY112">
        <v>271</v>
      </c>
      <c r="BZ112">
        <v>287</v>
      </c>
      <c r="CA112">
        <v>251</v>
      </c>
      <c r="CB112">
        <v>194</v>
      </c>
      <c r="CC112">
        <v>215</v>
      </c>
      <c r="CD112">
        <v>226</v>
      </c>
      <c r="CE112">
        <v>227</v>
      </c>
      <c r="CF112" s="1">
        <v>249</v>
      </c>
      <c r="CH112" s="43">
        <v>7.9731915877051099E-2</v>
      </c>
      <c r="CJ112" s="27" t="s">
        <v>72357</v>
      </c>
    </row>
    <row r="113" spans="1:88">
      <c r="A113" s="27">
        <v>110</v>
      </c>
      <c r="B113" t="s">
        <v>70952</v>
      </c>
      <c r="D113" t="s">
        <v>70970</v>
      </c>
      <c r="E113" t="s">
        <v>71797</v>
      </c>
      <c r="F113" s="29">
        <v>35.533900000000003</v>
      </c>
      <c r="G113" s="29">
        <v>-82.547200000000004</v>
      </c>
      <c r="H113" s="31">
        <v>698</v>
      </c>
      <c r="I113" s="29" t="s">
        <v>71875</v>
      </c>
      <c r="J113" s="29" t="s">
        <v>71877</v>
      </c>
      <c r="L113" s="29" t="s">
        <v>72326</v>
      </c>
      <c r="M113" s="48">
        <v>40422</v>
      </c>
      <c r="N113" s="27" t="s">
        <v>70963</v>
      </c>
      <c r="O113" s="54"/>
      <c r="P113" s="11"/>
      <c r="Q113" s="11"/>
      <c r="T113" s="6"/>
      <c r="U113" s="6"/>
      <c r="V113" s="6"/>
      <c r="W113" s="6"/>
      <c r="X113" s="6"/>
      <c r="Y113" s="6"/>
      <c r="Z113" s="7"/>
      <c r="AA113" s="8"/>
      <c r="AB113" s="8"/>
      <c r="AC113" s="8"/>
      <c r="AD113" s="8"/>
      <c r="AE113" s="8"/>
      <c r="AF113" s="8"/>
      <c r="AG113" s="7"/>
      <c r="AH113" s="6">
        <v>0</v>
      </c>
      <c r="AI113" s="6">
        <v>0.99299999999999999</v>
      </c>
      <c r="AJ113" s="6">
        <v>1E-3</v>
      </c>
      <c r="AK113" s="6">
        <v>6.6666666666666664E-4</v>
      </c>
      <c r="AL113" s="6">
        <v>1.1666666666666668E-3</v>
      </c>
      <c r="AM113" s="6">
        <v>1E-3</v>
      </c>
      <c r="AN113" s="7">
        <v>3.166666666666667E-3</v>
      </c>
      <c r="AO113" s="6"/>
      <c r="AP113" s="6"/>
      <c r="AQ113" s="6"/>
      <c r="AR113" s="6"/>
      <c r="AS113" s="8"/>
      <c r="AT113" s="7"/>
      <c r="AU113" s="5"/>
      <c r="AV113" s="6"/>
      <c r="AW113" s="6"/>
      <c r="AX113" s="6"/>
      <c r="AY113" s="6"/>
      <c r="AZ113" s="6"/>
      <c r="BA113" s="7"/>
      <c r="BB113" s="6">
        <v>0</v>
      </c>
      <c r="BC113" s="6">
        <v>1</v>
      </c>
      <c r="BD113" s="6">
        <v>2.6987775303539599E-218</v>
      </c>
      <c r="BE113" s="6">
        <v>1.8279605961884302E-133</v>
      </c>
      <c r="BF113" s="6">
        <v>2.0490970268780501E-142</v>
      </c>
      <c r="BG113" s="6">
        <v>3.2609320870127701E-146</v>
      </c>
      <c r="BH113" s="7">
        <v>1.5816757428774801E-104</v>
      </c>
      <c r="BI113" s="6"/>
      <c r="BJ113" s="6"/>
      <c r="BK113" s="6"/>
      <c r="BL113" s="6"/>
      <c r="BM113" s="6"/>
      <c r="BN113" s="6"/>
      <c r="BO113" s="7"/>
      <c r="BP113" s="6"/>
      <c r="BQ113" s="6"/>
      <c r="BR113" s="6"/>
      <c r="BS113" s="6"/>
      <c r="BT113" s="6"/>
      <c r="BU113" s="6"/>
      <c r="BV113" s="7"/>
      <c r="BW113">
        <v>294</v>
      </c>
      <c r="BX113">
        <v>306</v>
      </c>
      <c r="BY113">
        <v>271</v>
      </c>
      <c r="BZ113">
        <v>287</v>
      </c>
      <c r="CA113">
        <v>251</v>
      </c>
      <c r="CB113">
        <v>194</v>
      </c>
      <c r="CC113">
        <v>215</v>
      </c>
      <c r="CD113">
        <v>226</v>
      </c>
      <c r="CE113">
        <v>227</v>
      </c>
      <c r="CF113" s="1">
        <v>249</v>
      </c>
      <c r="CH113" s="43">
        <v>8.4202130689910601E-2</v>
      </c>
      <c r="CJ113" s="27" t="s">
        <v>72357</v>
      </c>
    </row>
    <row r="114" spans="1:88">
      <c r="A114" s="27">
        <v>111</v>
      </c>
      <c r="B114" t="s">
        <v>70952</v>
      </c>
      <c r="D114" t="s">
        <v>70971</v>
      </c>
      <c r="E114" t="s">
        <v>71797</v>
      </c>
      <c r="F114" s="29">
        <v>35.533900000000003</v>
      </c>
      <c r="G114" s="29">
        <v>-82.547200000000004</v>
      </c>
      <c r="H114" s="31">
        <v>698</v>
      </c>
      <c r="I114" s="29" t="s">
        <v>71875</v>
      </c>
      <c r="J114" s="29" t="s">
        <v>71877</v>
      </c>
      <c r="L114" s="29" t="s">
        <v>72326</v>
      </c>
      <c r="M114" s="48">
        <v>40422</v>
      </c>
      <c r="N114" s="27" t="s">
        <v>70963</v>
      </c>
      <c r="O114" s="54"/>
      <c r="P114" s="11"/>
      <c r="Q114" s="11"/>
      <c r="T114" s="6"/>
      <c r="U114" s="6"/>
      <c r="V114" s="6"/>
      <c r="W114" s="6"/>
      <c r="X114" s="6"/>
      <c r="Y114" s="6"/>
      <c r="Z114" s="7"/>
      <c r="AA114" s="8"/>
      <c r="AB114" s="8"/>
      <c r="AC114" s="8"/>
      <c r="AD114" s="8"/>
      <c r="AE114" s="8"/>
      <c r="AF114" s="8"/>
      <c r="AG114" s="7"/>
      <c r="AH114" s="6">
        <v>0</v>
      </c>
      <c r="AI114" s="6">
        <v>0.98633333333333317</v>
      </c>
      <c r="AJ114" s="6">
        <v>6.1666666666666667E-3</v>
      </c>
      <c r="AK114" s="6">
        <v>1.5000000000000002E-3</v>
      </c>
      <c r="AL114" s="6">
        <v>1.1666666666666668E-3</v>
      </c>
      <c r="AM114" s="6">
        <v>8.3333333333333339E-4</v>
      </c>
      <c r="AN114" s="7">
        <v>2.8333333333333335E-3</v>
      </c>
      <c r="AO114" s="6"/>
      <c r="AP114" s="6"/>
      <c r="AQ114" s="6"/>
      <c r="AR114" s="6"/>
      <c r="AS114" s="8"/>
      <c r="AT114" s="7"/>
      <c r="AU114" s="5"/>
      <c r="AV114" s="6"/>
      <c r="AW114" s="6"/>
      <c r="AX114" s="6"/>
      <c r="AY114" s="6"/>
      <c r="AZ114" s="6"/>
      <c r="BA114" s="7"/>
      <c r="BB114" s="6">
        <v>0</v>
      </c>
      <c r="BC114" s="6">
        <v>1</v>
      </c>
      <c r="BD114" s="6">
        <v>3.0735546095431598E-215</v>
      </c>
      <c r="BE114" s="6">
        <v>8.0198880818584203E-132</v>
      </c>
      <c r="BF114" s="6">
        <v>3.1921044223595501E-145</v>
      </c>
      <c r="BG114" s="6">
        <v>3.3019307675277699E-157</v>
      </c>
      <c r="BH114" s="7">
        <v>5.0714937315902097E-105</v>
      </c>
      <c r="BI114" s="6"/>
      <c r="BJ114" s="6"/>
      <c r="BK114" s="6"/>
      <c r="BL114" s="6"/>
      <c r="BM114" s="6"/>
      <c r="BN114" s="6"/>
      <c r="BO114" s="7"/>
      <c r="BP114" s="6"/>
      <c r="BQ114" s="6"/>
      <c r="BR114" s="6"/>
      <c r="BS114" s="6"/>
      <c r="BT114" s="6"/>
      <c r="BU114" s="6"/>
      <c r="BV114" s="7"/>
      <c r="BW114">
        <v>294</v>
      </c>
      <c r="BX114">
        <v>306</v>
      </c>
      <c r="BY114">
        <v>271</v>
      </c>
      <c r="BZ114">
        <v>287</v>
      </c>
      <c r="CA114">
        <v>251</v>
      </c>
      <c r="CB114">
        <v>194</v>
      </c>
      <c r="CC114">
        <v>215</v>
      </c>
      <c r="CD114">
        <v>226</v>
      </c>
      <c r="CE114">
        <v>227</v>
      </c>
      <c r="CF114" s="1">
        <v>249</v>
      </c>
      <c r="CH114" s="43">
        <v>0.10494130494130501</v>
      </c>
      <c r="CJ114" s="27" t="s">
        <v>72357</v>
      </c>
    </row>
    <row r="115" spans="1:88">
      <c r="A115" s="27">
        <v>112</v>
      </c>
      <c r="B115" t="s">
        <v>70952</v>
      </c>
      <c r="D115" t="s">
        <v>70972</v>
      </c>
      <c r="E115" t="s">
        <v>71797</v>
      </c>
      <c r="F115" s="29">
        <v>35.533900000000003</v>
      </c>
      <c r="G115" s="29">
        <v>-82.547200000000004</v>
      </c>
      <c r="H115" s="31">
        <v>698</v>
      </c>
      <c r="I115" s="29" t="s">
        <v>71875</v>
      </c>
      <c r="J115" s="29" t="s">
        <v>71877</v>
      </c>
      <c r="L115" s="29" t="s">
        <v>72326</v>
      </c>
      <c r="M115" s="48">
        <v>40422</v>
      </c>
      <c r="N115" s="27" t="s">
        <v>70963</v>
      </c>
      <c r="O115" s="54"/>
      <c r="P115" s="39"/>
      <c r="Q115" s="11"/>
      <c r="T115" s="6"/>
      <c r="U115" s="6"/>
      <c r="V115" s="6"/>
      <c r="W115" s="6"/>
      <c r="X115" s="6"/>
      <c r="Y115" s="6"/>
      <c r="Z115" s="7"/>
      <c r="AA115" s="8"/>
      <c r="AB115" s="8"/>
      <c r="AC115" s="8"/>
      <c r="AD115" s="8"/>
      <c r="AE115" s="8"/>
      <c r="AF115" s="8"/>
      <c r="AG115" s="7"/>
      <c r="AH115" s="6">
        <v>0</v>
      </c>
      <c r="AI115" s="6">
        <v>0.96883333333333344</v>
      </c>
      <c r="AJ115" s="6">
        <v>6.6666666666666664E-4</v>
      </c>
      <c r="AK115" s="6">
        <v>6.1666666666666667E-3</v>
      </c>
      <c r="AL115" s="6">
        <v>0</v>
      </c>
      <c r="AM115" s="6">
        <v>1.3333333333333333E-3</v>
      </c>
      <c r="AN115" s="7">
        <v>2.2999999999999996E-2</v>
      </c>
      <c r="AO115" s="6"/>
      <c r="AP115" s="6"/>
      <c r="AQ115" s="6"/>
      <c r="AR115" s="6"/>
      <c r="AS115" s="8"/>
      <c r="AT115" s="7"/>
      <c r="AU115" s="5"/>
      <c r="AV115" s="6"/>
      <c r="AW115" s="6"/>
      <c r="AX115" s="6"/>
      <c r="AY115" s="6"/>
      <c r="AZ115" s="6"/>
      <c r="BA115" s="7"/>
      <c r="BB115" s="6">
        <v>0</v>
      </c>
      <c r="BC115" s="6">
        <v>1</v>
      </c>
      <c r="BD115" s="6">
        <v>1.51464136848959E-238</v>
      </c>
      <c r="BE115" s="6">
        <v>8.3830727569727696E-120</v>
      </c>
      <c r="BF115" s="6">
        <v>1.5382937056837301E-130</v>
      </c>
      <c r="BG115" s="6">
        <v>4.8944372335365302E-144</v>
      </c>
      <c r="BH115" s="7">
        <v>1.6549245745361399E-96</v>
      </c>
      <c r="BI115" s="6"/>
      <c r="BJ115" s="6"/>
      <c r="BK115" s="6"/>
      <c r="BL115" s="6"/>
      <c r="BM115" s="6"/>
      <c r="BN115" s="6"/>
      <c r="BO115" s="7"/>
      <c r="BP115" s="6"/>
      <c r="BQ115" s="6"/>
      <c r="BR115" s="6"/>
      <c r="BS115" s="6"/>
      <c r="BT115" s="6"/>
      <c r="BU115" s="6"/>
      <c r="BV115" s="7"/>
      <c r="BW115">
        <v>294</v>
      </c>
      <c r="BX115">
        <v>306</v>
      </c>
      <c r="BY115">
        <v>271</v>
      </c>
      <c r="BZ115">
        <v>287</v>
      </c>
      <c r="CA115">
        <v>251</v>
      </c>
      <c r="CB115">
        <v>194</v>
      </c>
      <c r="CC115">
        <v>215</v>
      </c>
      <c r="CD115">
        <v>226</v>
      </c>
      <c r="CE115">
        <v>227</v>
      </c>
      <c r="CF115" s="1">
        <v>249</v>
      </c>
      <c r="CH115" s="43">
        <v>7.8365667254556098E-2</v>
      </c>
      <c r="CJ115" s="27" t="s">
        <v>72357</v>
      </c>
    </row>
    <row r="116" spans="1:88">
      <c r="A116" s="27">
        <v>113</v>
      </c>
      <c r="B116" t="s">
        <v>70952</v>
      </c>
      <c r="D116" t="s">
        <v>71891</v>
      </c>
      <c r="E116" t="s">
        <v>71797</v>
      </c>
      <c r="F116" s="29">
        <v>35.533900000000003</v>
      </c>
      <c r="G116" s="29">
        <v>-82.547200000000004</v>
      </c>
      <c r="H116" s="31">
        <v>698</v>
      </c>
      <c r="I116" s="29" t="s">
        <v>71875</v>
      </c>
      <c r="J116" s="29" t="s">
        <v>71877</v>
      </c>
      <c r="L116" s="29" t="s">
        <v>72326</v>
      </c>
      <c r="M116" s="48">
        <v>40422</v>
      </c>
      <c r="N116" s="27" t="s">
        <v>70963</v>
      </c>
      <c r="O116" s="54"/>
      <c r="P116" s="11"/>
      <c r="Q116" s="11"/>
      <c r="T116" s="6"/>
      <c r="U116" s="6"/>
      <c r="V116" s="6"/>
      <c r="W116" s="6"/>
      <c r="X116" s="6"/>
      <c r="Y116" s="6"/>
      <c r="Z116" s="7"/>
      <c r="AA116" s="8"/>
      <c r="AB116" s="8"/>
      <c r="AC116" s="8"/>
      <c r="AD116" s="8"/>
      <c r="AE116" s="8"/>
      <c r="AF116" s="8"/>
      <c r="AG116" s="7"/>
      <c r="AH116" s="6">
        <v>0</v>
      </c>
      <c r="AI116" s="6">
        <v>0.96483333333333332</v>
      </c>
      <c r="AJ116" s="6">
        <v>6.6666666666666664E-4</v>
      </c>
      <c r="AK116" s="6">
        <v>6.6666666666666671E-3</v>
      </c>
      <c r="AL116" s="6">
        <v>0</v>
      </c>
      <c r="AM116" s="6">
        <v>1E-3</v>
      </c>
      <c r="AN116" s="7">
        <v>2.6333333333333334E-2</v>
      </c>
      <c r="AO116" s="6"/>
      <c r="AP116" s="6"/>
      <c r="AQ116" s="6"/>
      <c r="AR116" s="6"/>
      <c r="AS116" s="8"/>
      <c r="AT116" s="7"/>
      <c r="AU116" s="5"/>
      <c r="AV116" s="6"/>
      <c r="AW116" s="6"/>
      <c r="AX116" s="6"/>
      <c r="AY116" s="6"/>
      <c r="AZ116" s="6"/>
      <c r="BA116" s="7"/>
      <c r="BB116" s="6">
        <v>0</v>
      </c>
      <c r="BC116" s="6">
        <v>1</v>
      </c>
      <c r="BD116" s="6">
        <v>3.7901705672649398E-224</v>
      </c>
      <c r="BE116" s="6">
        <v>2.43887111876791E-111</v>
      </c>
      <c r="BF116" s="6">
        <v>5.04048814004732E-125</v>
      </c>
      <c r="BG116" s="6">
        <v>2.15946082552397E-133</v>
      </c>
      <c r="BH116" s="7">
        <v>3.1858778977562898E-88</v>
      </c>
      <c r="BI116" s="6"/>
      <c r="BJ116" s="6"/>
      <c r="BK116" s="6"/>
      <c r="BL116" s="6"/>
      <c r="BM116" s="6"/>
      <c r="BN116" s="6"/>
      <c r="BO116" s="7"/>
      <c r="BP116" s="6"/>
      <c r="BQ116" s="6"/>
      <c r="BR116" s="6"/>
      <c r="BS116" s="6"/>
      <c r="BT116" s="6"/>
      <c r="BU116" s="6"/>
      <c r="BV116" s="7"/>
      <c r="BW116">
        <v>294</v>
      </c>
      <c r="BX116">
        <v>306</v>
      </c>
      <c r="BY116">
        <v>271</v>
      </c>
      <c r="BZ116">
        <v>287</v>
      </c>
      <c r="CA116">
        <v>251</v>
      </c>
      <c r="CB116">
        <v>194</v>
      </c>
      <c r="CC116">
        <v>215</v>
      </c>
      <c r="CD116">
        <v>226</v>
      </c>
      <c r="CE116">
        <v>227</v>
      </c>
      <c r="CF116" s="1">
        <v>249</v>
      </c>
      <c r="CH116" s="43">
        <v>7.6748516234144096E-2</v>
      </c>
      <c r="CJ116" s="27" t="s">
        <v>72357</v>
      </c>
    </row>
    <row r="117" spans="1:88">
      <c r="A117" s="27">
        <v>114</v>
      </c>
      <c r="B117" t="s">
        <v>70952</v>
      </c>
      <c r="D117" t="s">
        <v>71888</v>
      </c>
      <c r="E117" t="s">
        <v>71797</v>
      </c>
      <c r="F117" s="29">
        <v>35.550199999999997</v>
      </c>
      <c r="G117" s="29">
        <v>-82.5672</v>
      </c>
      <c r="H117" s="31">
        <v>571.5</v>
      </c>
      <c r="I117" s="29" t="s">
        <v>71875</v>
      </c>
      <c r="J117" s="29" t="s">
        <v>71877</v>
      </c>
      <c r="L117" s="38" t="s">
        <v>72332</v>
      </c>
      <c r="M117" s="48">
        <v>40422</v>
      </c>
      <c r="N117" s="27" t="s">
        <v>70963</v>
      </c>
      <c r="O117" s="54"/>
      <c r="P117" s="11"/>
      <c r="Q117" s="11"/>
      <c r="T117" s="6"/>
      <c r="U117" s="6"/>
      <c r="V117" s="6"/>
      <c r="W117" s="6"/>
      <c r="X117" s="6"/>
      <c r="Y117" s="6"/>
      <c r="Z117" s="7"/>
      <c r="AA117" s="8"/>
      <c r="AB117" s="8"/>
      <c r="AC117" s="8"/>
      <c r="AD117" s="8"/>
      <c r="AE117" s="8"/>
      <c r="AF117" s="8"/>
      <c r="AG117" s="7"/>
      <c r="AH117" s="6">
        <v>1E-3</v>
      </c>
      <c r="AI117" s="6">
        <v>0.98299999999999998</v>
      </c>
      <c r="AJ117" s="6">
        <v>1E-3</v>
      </c>
      <c r="AK117" s="6">
        <v>0</v>
      </c>
      <c r="AL117" s="6">
        <v>1E-3</v>
      </c>
      <c r="AM117" s="6">
        <v>0</v>
      </c>
      <c r="AN117" s="7">
        <v>1.4333333333333332E-2</v>
      </c>
      <c r="AO117" s="6"/>
      <c r="AP117" s="6"/>
      <c r="AQ117" s="6"/>
      <c r="AR117" s="6"/>
      <c r="AS117" s="8"/>
      <c r="AT117" s="7"/>
      <c r="AU117" s="5"/>
      <c r="AV117" s="6"/>
      <c r="AW117" s="6"/>
      <c r="AX117" s="6"/>
      <c r="AY117" s="6"/>
      <c r="AZ117" s="6"/>
      <c r="BA117" s="7"/>
      <c r="BB117" s="6">
        <v>0</v>
      </c>
      <c r="BC117" s="6">
        <v>1</v>
      </c>
      <c r="BD117" s="6">
        <v>3.4020913326738103E-213</v>
      </c>
      <c r="BE117" s="6">
        <v>3.2854255371797101E-131</v>
      </c>
      <c r="BF117" s="6">
        <v>2.96632011646469E-140</v>
      </c>
      <c r="BG117" s="6">
        <v>4.2315469178264397E-154</v>
      </c>
      <c r="BH117" s="7">
        <v>2.0874732122495299E-105</v>
      </c>
      <c r="BI117" s="6"/>
      <c r="BJ117" s="6"/>
      <c r="BK117" s="6"/>
      <c r="BL117" s="6"/>
      <c r="BM117" s="6"/>
      <c r="BN117" s="6"/>
      <c r="BO117" s="7"/>
      <c r="BP117" s="6"/>
      <c r="BQ117" s="6"/>
      <c r="BR117" s="6"/>
      <c r="BS117" s="6"/>
      <c r="BT117" s="6"/>
      <c r="BU117" s="6"/>
      <c r="BV117" s="7"/>
      <c r="BW117">
        <v>294</v>
      </c>
      <c r="BX117">
        <v>305</v>
      </c>
      <c r="BY117">
        <v>265</v>
      </c>
      <c r="BZ117">
        <v>285</v>
      </c>
      <c r="CA117">
        <v>255</v>
      </c>
      <c r="CB117">
        <v>194</v>
      </c>
      <c r="CC117">
        <v>216</v>
      </c>
      <c r="CD117">
        <v>225</v>
      </c>
      <c r="CE117">
        <v>228</v>
      </c>
      <c r="CF117" s="1">
        <v>242</v>
      </c>
      <c r="CH117" s="43">
        <v>8.4838874100923195E-2</v>
      </c>
      <c r="CJ117" s="27" t="s">
        <v>72357</v>
      </c>
    </row>
    <row r="118" spans="1:88">
      <c r="A118" s="27">
        <v>115</v>
      </c>
      <c r="B118" t="s">
        <v>70952</v>
      </c>
      <c r="D118" t="s">
        <v>71889</v>
      </c>
      <c r="E118" t="s">
        <v>71797</v>
      </c>
      <c r="F118" s="29">
        <v>35.550199999999997</v>
      </c>
      <c r="G118" s="29">
        <v>-82.5672</v>
      </c>
      <c r="H118" s="31">
        <v>571.5</v>
      </c>
      <c r="I118" s="29" t="s">
        <v>71875</v>
      </c>
      <c r="J118" s="29" t="s">
        <v>71877</v>
      </c>
      <c r="L118" s="38" t="s">
        <v>72332</v>
      </c>
      <c r="M118" s="48">
        <v>40422</v>
      </c>
      <c r="N118" s="27" t="s">
        <v>70963</v>
      </c>
      <c r="O118" s="54"/>
      <c r="P118" s="11"/>
      <c r="Q118" s="11"/>
      <c r="T118" s="6"/>
      <c r="U118" s="6"/>
      <c r="V118" s="6"/>
      <c r="W118" s="6"/>
      <c r="X118" s="6"/>
      <c r="Y118" s="6"/>
      <c r="Z118" s="7"/>
      <c r="AA118" s="8"/>
      <c r="AB118" s="8"/>
      <c r="AC118" s="8"/>
      <c r="AD118" s="8"/>
      <c r="AE118" s="8"/>
      <c r="AF118" s="8"/>
      <c r="AG118" s="7"/>
      <c r="AH118" s="6">
        <v>0</v>
      </c>
      <c r="AI118" s="6">
        <v>0.98916666666666675</v>
      </c>
      <c r="AJ118" s="6">
        <v>6.6666666666666664E-4</v>
      </c>
      <c r="AK118" s="6">
        <v>1E-3</v>
      </c>
      <c r="AL118" s="6">
        <v>0</v>
      </c>
      <c r="AM118" s="6">
        <v>0</v>
      </c>
      <c r="AN118" s="7">
        <v>9.1666666666666667E-3</v>
      </c>
      <c r="AO118" s="6"/>
      <c r="AP118" s="6"/>
      <c r="AQ118" s="6"/>
      <c r="AR118" s="6"/>
      <c r="AS118" s="8"/>
      <c r="AT118" s="7"/>
      <c r="AU118" s="5"/>
      <c r="AV118" s="6"/>
      <c r="AW118" s="6"/>
      <c r="AX118" s="6"/>
      <c r="AY118" s="6"/>
      <c r="AZ118" s="6"/>
      <c r="BA118" s="7"/>
      <c r="BB118" s="6">
        <v>0</v>
      </c>
      <c r="BC118" s="6">
        <v>1</v>
      </c>
      <c r="BD118" s="6">
        <v>3.5525789620847799E-230</v>
      </c>
      <c r="BE118" s="6">
        <v>1.2146609388348E-120</v>
      </c>
      <c r="BF118" s="6">
        <v>6.2610533004163003E-125</v>
      </c>
      <c r="BG118" s="6">
        <v>3.6354579037859098E-140</v>
      </c>
      <c r="BH118" s="7">
        <v>3.5004824091653802E-93</v>
      </c>
      <c r="BI118" s="6"/>
      <c r="BJ118" s="6"/>
      <c r="BK118" s="6"/>
      <c r="BL118" s="6"/>
      <c r="BM118" s="6"/>
      <c r="BN118" s="6"/>
      <c r="BO118" s="7"/>
      <c r="BP118" s="6"/>
      <c r="BQ118" s="6"/>
      <c r="BR118" s="6"/>
      <c r="BS118" s="6"/>
      <c r="BT118" s="6"/>
      <c r="BU118" s="6"/>
      <c r="BV118" s="7"/>
      <c r="BW118">
        <v>294</v>
      </c>
      <c r="BX118">
        <v>305</v>
      </c>
      <c r="BY118">
        <v>265</v>
      </c>
      <c r="BZ118">
        <v>285</v>
      </c>
      <c r="CA118">
        <v>255</v>
      </c>
      <c r="CB118">
        <v>194</v>
      </c>
      <c r="CC118">
        <v>216</v>
      </c>
      <c r="CD118">
        <v>225</v>
      </c>
      <c r="CE118">
        <v>228</v>
      </c>
      <c r="CF118" s="1">
        <v>242</v>
      </c>
      <c r="CH118" s="43">
        <v>5.88441740758072E-2</v>
      </c>
      <c r="CJ118" s="27" t="s">
        <v>72357</v>
      </c>
    </row>
    <row r="119" spans="1:88">
      <c r="A119" s="27">
        <v>116</v>
      </c>
      <c r="B119" t="s">
        <v>70952</v>
      </c>
      <c r="D119" t="s">
        <v>71890</v>
      </c>
      <c r="E119" t="s">
        <v>71797</v>
      </c>
      <c r="F119" s="29">
        <v>35.550199999999997</v>
      </c>
      <c r="G119" s="29">
        <v>-82.5672</v>
      </c>
      <c r="H119" s="31">
        <v>572</v>
      </c>
      <c r="I119" s="29" t="s">
        <v>71875</v>
      </c>
      <c r="J119" s="29" t="s">
        <v>71877</v>
      </c>
      <c r="L119" s="38" t="s">
        <v>72332</v>
      </c>
      <c r="M119" s="48">
        <v>40422</v>
      </c>
      <c r="N119" s="27" t="s">
        <v>70963</v>
      </c>
      <c r="O119" s="54"/>
      <c r="P119" s="11"/>
      <c r="Q119" s="11"/>
      <c r="T119" s="6"/>
      <c r="U119" s="6"/>
      <c r="V119" s="6"/>
      <c r="W119" s="6"/>
      <c r="X119" s="6"/>
      <c r="Y119" s="6"/>
      <c r="Z119" s="7"/>
      <c r="AA119" s="8"/>
      <c r="AB119" s="8"/>
      <c r="AC119" s="8"/>
      <c r="AD119" s="8"/>
      <c r="AE119" s="8"/>
      <c r="AF119" s="8"/>
      <c r="AG119" s="7"/>
      <c r="AH119" s="6">
        <v>1E-3</v>
      </c>
      <c r="AI119" s="6">
        <v>0.93783333333333341</v>
      </c>
      <c r="AJ119" s="6">
        <v>8.1666666666666676E-3</v>
      </c>
      <c r="AK119" s="6">
        <v>1.5166666666666667E-2</v>
      </c>
      <c r="AL119" s="6">
        <v>6.6666666666666671E-3</v>
      </c>
      <c r="AM119" s="6">
        <v>2.166666666666667E-3</v>
      </c>
      <c r="AN119" s="7">
        <v>2.8999999999999998E-2</v>
      </c>
      <c r="AO119" s="6"/>
      <c r="AP119" s="6"/>
      <c r="AQ119" s="6"/>
      <c r="AR119" s="6"/>
      <c r="AS119" s="8"/>
      <c r="AT119" s="7"/>
      <c r="AU119" s="5"/>
      <c r="AV119" s="6"/>
      <c r="AW119" s="6"/>
      <c r="AX119" s="6"/>
      <c r="AY119" s="6"/>
      <c r="AZ119" s="6"/>
      <c r="BA119" s="7"/>
      <c r="BB119" s="6">
        <v>0</v>
      </c>
      <c r="BC119" s="6">
        <v>1</v>
      </c>
      <c r="BD119" s="6">
        <v>1.5321289838851501E-215</v>
      </c>
      <c r="BE119" s="6">
        <v>6.2597764850869799E-125</v>
      </c>
      <c r="BF119" s="6">
        <v>7.9639810880572104E-131</v>
      </c>
      <c r="BG119" s="6">
        <v>2.7855189697134701E-143</v>
      </c>
      <c r="BH119" s="7">
        <v>1.6525025774886699E-97</v>
      </c>
      <c r="BI119" s="6"/>
      <c r="BJ119" s="6"/>
      <c r="BK119" s="6"/>
      <c r="BL119" s="6"/>
      <c r="BM119" s="6"/>
      <c r="BN119" s="6"/>
      <c r="BO119" s="7"/>
      <c r="BP119" s="6"/>
      <c r="BQ119" s="6"/>
      <c r="BR119" s="6"/>
      <c r="BS119" s="6"/>
      <c r="BT119" s="6"/>
      <c r="BU119" s="6"/>
      <c r="BV119" s="7"/>
      <c r="BW119">
        <v>294</v>
      </c>
      <c r="BX119">
        <v>305</v>
      </c>
      <c r="BY119">
        <v>265</v>
      </c>
      <c r="BZ119">
        <v>285</v>
      </c>
      <c r="CA119">
        <v>255</v>
      </c>
      <c r="CB119">
        <v>194</v>
      </c>
      <c r="CC119">
        <v>216</v>
      </c>
      <c r="CD119">
        <v>225</v>
      </c>
      <c r="CE119">
        <v>228</v>
      </c>
      <c r="CF119" s="1">
        <v>242</v>
      </c>
      <c r="CH119" s="43">
        <v>8.8031102471535699E-2</v>
      </c>
      <c r="CJ119" s="27" t="s">
        <v>72357</v>
      </c>
    </row>
    <row r="120" spans="1:88">
      <c r="A120" s="27">
        <v>117</v>
      </c>
      <c r="B120" t="s">
        <v>70952</v>
      </c>
      <c r="D120" t="s">
        <v>70973</v>
      </c>
      <c r="E120" t="s">
        <v>71797</v>
      </c>
      <c r="F120" s="29">
        <v>35.837299999999999</v>
      </c>
      <c r="G120" s="29">
        <v>-82.620800000000003</v>
      </c>
      <c r="H120" s="31">
        <v>659</v>
      </c>
      <c r="I120" s="29" t="s">
        <v>71875</v>
      </c>
      <c r="J120" s="29" t="s">
        <v>71877</v>
      </c>
      <c r="K120" s="29" t="s">
        <v>72327</v>
      </c>
      <c r="L120" s="29" t="s">
        <v>72328</v>
      </c>
      <c r="M120" s="48">
        <v>40422</v>
      </c>
      <c r="N120" s="27" t="s">
        <v>70963</v>
      </c>
      <c r="O120" s="54"/>
      <c r="P120" s="11"/>
      <c r="Q120" s="11"/>
      <c r="T120" s="6"/>
      <c r="U120" s="6"/>
      <c r="V120" s="6"/>
      <c r="W120" s="6"/>
      <c r="X120" s="6"/>
      <c r="Y120" s="6"/>
      <c r="Z120" s="7"/>
      <c r="AA120" s="8"/>
      <c r="AB120" s="8"/>
      <c r="AC120" s="8"/>
      <c r="AD120" s="8"/>
      <c r="AE120" s="8"/>
      <c r="AF120" s="8"/>
      <c r="AG120" s="7"/>
      <c r="AH120" s="6">
        <v>3.1E-2</v>
      </c>
      <c r="AI120" s="6">
        <v>0.93216666666666681</v>
      </c>
      <c r="AJ120" s="6">
        <v>1.6666666666666666E-4</v>
      </c>
      <c r="AK120" s="6">
        <v>1.7666666666666667E-2</v>
      </c>
      <c r="AL120" s="6">
        <v>0</v>
      </c>
      <c r="AM120" s="6">
        <v>1.6666666666666668E-3</v>
      </c>
      <c r="AN120" s="7">
        <v>1.6666666666666666E-2</v>
      </c>
      <c r="AO120" s="6"/>
      <c r="AP120" s="6"/>
      <c r="AQ120" s="6"/>
      <c r="AR120" s="6"/>
      <c r="AS120" s="8"/>
      <c r="AT120" s="7"/>
      <c r="AU120" s="5"/>
      <c r="AV120" s="6"/>
      <c r="AW120" s="6"/>
      <c r="AX120" s="6"/>
      <c r="AY120" s="6"/>
      <c r="AZ120" s="6"/>
      <c r="BA120" s="7"/>
      <c r="BB120" s="6">
        <v>0</v>
      </c>
      <c r="BC120" s="6">
        <v>1</v>
      </c>
      <c r="BD120" s="6">
        <v>3.5360583587491698E-240</v>
      </c>
      <c r="BE120" s="6">
        <v>5.8467968451593597E-129</v>
      </c>
      <c r="BF120" s="6">
        <v>6.6671221244063504E-134</v>
      </c>
      <c r="BG120" s="6">
        <v>1.4594292933814401E-145</v>
      </c>
      <c r="BH120" s="7">
        <v>1.33723409265546E-98</v>
      </c>
      <c r="BI120" s="6"/>
      <c r="BJ120" s="6"/>
      <c r="BK120" s="6"/>
      <c r="BL120" s="6"/>
      <c r="BM120" s="6"/>
      <c r="BN120" s="6"/>
      <c r="BO120" s="7"/>
      <c r="BP120" s="6"/>
      <c r="BQ120" s="6"/>
      <c r="BR120" s="6"/>
      <c r="BS120" s="6"/>
      <c r="BT120" s="6"/>
      <c r="BU120" s="6"/>
      <c r="BV120" s="7"/>
      <c r="BW120">
        <v>294</v>
      </c>
      <c r="BX120">
        <v>305</v>
      </c>
      <c r="BY120">
        <v>265</v>
      </c>
      <c r="BZ120">
        <v>285</v>
      </c>
      <c r="CA120">
        <v>255</v>
      </c>
      <c r="CB120">
        <v>194</v>
      </c>
      <c r="CC120">
        <v>216</v>
      </c>
      <c r="CD120">
        <v>225</v>
      </c>
      <c r="CE120">
        <v>228</v>
      </c>
      <c r="CF120" s="1">
        <v>242</v>
      </c>
      <c r="CH120" s="43">
        <v>0.10590991929185101</v>
      </c>
      <c r="CJ120" s="27" t="s">
        <v>72357</v>
      </c>
    </row>
    <row r="121" spans="1:88">
      <c r="A121" s="27">
        <v>118</v>
      </c>
      <c r="B121" t="s">
        <v>70952</v>
      </c>
      <c r="D121" t="s">
        <v>70974</v>
      </c>
      <c r="E121" t="s">
        <v>71797</v>
      </c>
      <c r="F121" s="29">
        <v>35.837299999999999</v>
      </c>
      <c r="G121" s="29">
        <v>-82.620800000000003</v>
      </c>
      <c r="H121" s="31">
        <v>659</v>
      </c>
      <c r="I121" s="29" t="s">
        <v>71875</v>
      </c>
      <c r="J121" s="29" t="s">
        <v>71877</v>
      </c>
      <c r="K121" s="29" t="s">
        <v>72327</v>
      </c>
      <c r="L121" s="29" t="s">
        <v>72328</v>
      </c>
      <c r="M121" s="48">
        <v>40422</v>
      </c>
      <c r="N121" s="27" t="s">
        <v>70963</v>
      </c>
      <c r="O121" s="54"/>
      <c r="P121" s="11"/>
      <c r="Q121" s="11"/>
      <c r="T121" s="6"/>
      <c r="U121" s="6"/>
      <c r="V121" s="6"/>
      <c r="W121" s="6"/>
      <c r="X121" s="6"/>
      <c r="Y121" s="6"/>
      <c r="Z121" s="7"/>
      <c r="AA121" s="8"/>
      <c r="AB121" s="8"/>
      <c r="AC121" s="8"/>
      <c r="AD121" s="8"/>
      <c r="AE121" s="8"/>
      <c r="AF121" s="8"/>
      <c r="AG121" s="7"/>
      <c r="AH121" s="6">
        <v>0</v>
      </c>
      <c r="AI121" s="6">
        <v>0.98683333333333323</v>
      </c>
      <c r="AJ121" s="6">
        <v>8.3333333333333339E-4</v>
      </c>
      <c r="AK121" s="6">
        <v>1.6666666666666668E-3</v>
      </c>
      <c r="AL121" s="6">
        <v>0</v>
      </c>
      <c r="AM121" s="6">
        <v>1.6666666666666666E-4</v>
      </c>
      <c r="AN121" s="7">
        <v>0.01</v>
      </c>
      <c r="AO121" s="6"/>
      <c r="AP121" s="6"/>
      <c r="AQ121" s="6"/>
      <c r="AR121" s="6"/>
      <c r="AS121" s="8"/>
      <c r="AT121" s="7"/>
      <c r="AU121" s="5"/>
      <c r="AV121" s="6"/>
      <c r="AW121" s="6"/>
      <c r="AX121" s="6"/>
      <c r="AY121" s="6"/>
      <c r="AZ121" s="6"/>
      <c r="BA121" s="7"/>
      <c r="BB121" s="6">
        <v>0</v>
      </c>
      <c r="BC121" s="6">
        <v>1</v>
      </c>
      <c r="BD121" s="6">
        <v>1.9156277722323099E-235</v>
      </c>
      <c r="BE121" s="6">
        <v>2.1059670140159801E-125</v>
      </c>
      <c r="BF121" s="6">
        <v>4.4382221625026398E-129</v>
      </c>
      <c r="BG121" s="6">
        <v>4.7981086414912703E-146</v>
      </c>
      <c r="BH121" s="7">
        <v>1.43597866006785E-97</v>
      </c>
      <c r="BI121" s="6"/>
      <c r="BJ121" s="6"/>
      <c r="BK121" s="6"/>
      <c r="BL121" s="6"/>
      <c r="BM121" s="6"/>
      <c r="BN121" s="6"/>
      <c r="BO121" s="7"/>
      <c r="BP121" s="6"/>
      <c r="BQ121" s="6"/>
      <c r="BR121" s="6"/>
      <c r="BS121" s="6"/>
      <c r="BT121" s="6"/>
      <c r="BU121" s="6"/>
      <c r="BV121" s="7"/>
      <c r="BW121">
        <v>294</v>
      </c>
      <c r="BX121">
        <v>305</v>
      </c>
      <c r="BY121">
        <v>265</v>
      </c>
      <c r="BZ121">
        <v>285</v>
      </c>
      <c r="CA121">
        <v>255</v>
      </c>
      <c r="CB121">
        <v>194</v>
      </c>
      <c r="CC121">
        <v>216</v>
      </c>
      <c r="CD121">
        <v>225</v>
      </c>
      <c r="CE121">
        <v>228</v>
      </c>
      <c r="CF121" s="1">
        <v>242</v>
      </c>
      <c r="CH121" s="43">
        <v>8.4250561862502196E-2</v>
      </c>
      <c r="CJ121" s="27" t="s">
        <v>72357</v>
      </c>
    </row>
    <row r="122" spans="1:88">
      <c r="A122" s="27">
        <v>119</v>
      </c>
      <c r="B122" t="s">
        <v>70952</v>
      </c>
      <c r="D122" t="s">
        <v>70975</v>
      </c>
      <c r="E122" t="s">
        <v>71797</v>
      </c>
      <c r="F122" s="29">
        <v>35.590800000000002</v>
      </c>
      <c r="G122" s="29">
        <v>-82.570999999999998</v>
      </c>
      <c r="H122" s="31">
        <v>611.73360000000002</v>
      </c>
      <c r="I122" s="29" t="s">
        <v>71875</v>
      </c>
      <c r="J122" s="29" t="s">
        <v>71877</v>
      </c>
      <c r="L122" s="38" t="s">
        <v>72329</v>
      </c>
      <c r="M122" s="48">
        <v>40483</v>
      </c>
      <c r="N122" s="27" t="s">
        <v>70963</v>
      </c>
      <c r="O122" s="54"/>
      <c r="P122" s="11"/>
      <c r="Q122" s="11"/>
      <c r="T122" s="6"/>
      <c r="U122" s="6"/>
      <c r="V122" s="6"/>
      <c r="W122" s="6"/>
      <c r="X122" s="6"/>
      <c r="Y122" s="6"/>
      <c r="Z122" s="7"/>
      <c r="AA122" s="8"/>
      <c r="AB122" s="8"/>
      <c r="AC122" s="8"/>
      <c r="AD122" s="8"/>
      <c r="AE122" s="8"/>
      <c r="AF122" s="8"/>
      <c r="AG122" s="7"/>
      <c r="AH122" s="6">
        <v>2.9999999999999996E-3</v>
      </c>
      <c r="AI122" s="6">
        <v>0.95983333333333321</v>
      </c>
      <c r="AJ122" s="6">
        <v>1E-3</v>
      </c>
      <c r="AK122" s="6">
        <v>8.3333333333333339E-4</v>
      </c>
      <c r="AL122" s="6">
        <v>1.5000000000000002E-3</v>
      </c>
      <c r="AM122" s="6">
        <v>0</v>
      </c>
      <c r="AN122" s="7">
        <v>3.3833333333333333E-2</v>
      </c>
      <c r="AO122" s="6"/>
      <c r="AP122" s="6"/>
      <c r="AQ122" s="6"/>
      <c r="AR122" s="6"/>
      <c r="AS122" s="8"/>
      <c r="AT122" s="7"/>
      <c r="AU122" s="5"/>
      <c r="AV122" s="6"/>
      <c r="AW122" s="6"/>
      <c r="AX122" s="6"/>
      <c r="AY122" s="6"/>
      <c r="AZ122" s="6"/>
      <c r="BA122" s="7"/>
      <c r="BB122" s="6">
        <v>0</v>
      </c>
      <c r="BC122" s="6">
        <v>1</v>
      </c>
      <c r="BD122" s="6">
        <v>1.24506812413014E-215</v>
      </c>
      <c r="BE122" s="6">
        <v>1.62024065062912E-117</v>
      </c>
      <c r="BF122" s="6">
        <v>3.0768174863817398E-119</v>
      </c>
      <c r="BG122" s="6">
        <v>2.08954225733121E-138</v>
      </c>
      <c r="BH122" s="7">
        <v>1.04949345632921E-92</v>
      </c>
      <c r="BI122" s="6"/>
      <c r="BJ122" s="6"/>
      <c r="BK122" s="6"/>
      <c r="BL122" s="6"/>
      <c r="BM122" s="6"/>
      <c r="BN122" s="6"/>
      <c r="BO122" s="7"/>
      <c r="BP122" s="6"/>
      <c r="BQ122" s="6"/>
      <c r="BR122" s="6"/>
      <c r="BS122" s="6"/>
      <c r="BT122" s="6"/>
      <c r="BU122" s="6"/>
      <c r="BV122" s="7"/>
      <c r="BW122">
        <v>294</v>
      </c>
      <c r="BX122">
        <v>306</v>
      </c>
      <c r="BY122">
        <v>271</v>
      </c>
      <c r="BZ122">
        <v>287</v>
      </c>
      <c r="CA122">
        <v>251</v>
      </c>
      <c r="CB122">
        <v>194</v>
      </c>
      <c r="CC122">
        <v>215</v>
      </c>
      <c r="CD122">
        <v>226</v>
      </c>
      <c r="CE122">
        <v>227</v>
      </c>
      <c r="CF122" s="1">
        <v>249</v>
      </c>
      <c r="CH122" s="43">
        <v>8.4774309454300506E-2</v>
      </c>
      <c r="CJ122" s="27" t="s">
        <v>72357</v>
      </c>
    </row>
    <row r="123" spans="1:88">
      <c r="A123" s="27">
        <v>120</v>
      </c>
      <c r="B123" t="s">
        <v>70952</v>
      </c>
      <c r="D123" t="s">
        <v>72341</v>
      </c>
      <c r="E123" t="s">
        <v>71797</v>
      </c>
      <c r="F123" s="29">
        <v>35.590800000000002</v>
      </c>
      <c r="G123" s="29">
        <v>-82.570999999999998</v>
      </c>
      <c r="H123" s="31">
        <v>611.73360000000002</v>
      </c>
      <c r="I123" s="29" t="s">
        <v>71875</v>
      </c>
      <c r="J123" s="29" t="s">
        <v>71877</v>
      </c>
      <c r="K123" s="38"/>
      <c r="L123" s="38" t="s">
        <v>72329</v>
      </c>
      <c r="M123" s="48">
        <v>40483</v>
      </c>
      <c r="N123" s="27" t="s">
        <v>70963</v>
      </c>
      <c r="O123" s="54"/>
      <c r="P123" s="11"/>
      <c r="Q123" s="11"/>
      <c r="T123" s="6"/>
      <c r="U123" s="6"/>
      <c r="V123" s="6"/>
      <c r="W123" s="6"/>
      <c r="X123" s="6"/>
      <c r="Y123" s="6"/>
      <c r="Z123" s="7"/>
      <c r="AA123" s="8"/>
      <c r="AB123" s="8"/>
      <c r="AC123" s="8"/>
      <c r="AD123" s="8"/>
      <c r="AE123" s="8"/>
      <c r="AF123" s="8"/>
      <c r="AG123" s="7"/>
      <c r="AH123" s="6">
        <v>0</v>
      </c>
      <c r="AI123" s="6">
        <v>0.9966666666666667</v>
      </c>
      <c r="AJ123" s="6">
        <v>0</v>
      </c>
      <c r="AK123" s="6">
        <v>8.3333333333333339E-4</v>
      </c>
      <c r="AL123" s="6">
        <v>8.3333333333333339E-4</v>
      </c>
      <c r="AM123" s="6">
        <v>0</v>
      </c>
      <c r="AN123" s="7">
        <v>1.6666666666666668E-3</v>
      </c>
      <c r="AO123" s="6"/>
      <c r="AP123" s="6"/>
      <c r="AQ123" s="6"/>
      <c r="AR123" s="6"/>
      <c r="AS123" s="8"/>
      <c r="AT123" s="7"/>
      <c r="AU123" s="5"/>
      <c r="AV123" s="6"/>
      <c r="AW123" s="6"/>
      <c r="AX123" s="6"/>
      <c r="AY123" s="6"/>
      <c r="AZ123" s="6"/>
      <c r="BA123" s="7"/>
      <c r="BB123" s="6">
        <v>0</v>
      </c>
      <c r="BC123" s="6">
        <v>1</v>
      </c>
      <c r="BD123" s="6">
        <v>1.8293505042234401E-231</v>
      </c>
      <c r="BE123" s="6">
        <v>5.9614326386763295E-128</v>
      </c>
      <c r="BF123" s="6">
        <v>1.7834536095407099E-133</v>
      </c>
      <c r="BG123" s="6">
        <v>6.2645833282753003E-152</v>
      </c>
      <c r="BH123" s="7">
        <v>1.6099258741131201E-103</v>
      </c>
      <c r="BI123" s="6"/>
      <c r="BJ123" s="6"/>
      <c r="BK123" s="6"/>
      <c r="BL123" s="6"/>
      <c r="BM123" s="6"/>
      <c r="BN123" s="6"/>
      <c r="BO123" s="7"/>
      <c r="BP123" s="6"/>
      <c r="BQ123" s="6"/>
      <c r="BR123" s="6"/>
      <c r="BS123" s="6"/>
      <c r="BT123" s="6"/>
      <c r="BU123" s="6"/>
      <c r="BV123" s="7"/>
      <c r="BW123">
        <v>294</v>
      </c>
      <c r="BX123">
        <v>306</v>
      </c>
      <c r="BY123">
        <v>271</v>
      </c>
      <c r="BZ123">
        <v>287</v>
      </c>
      <c r="CA123">
        <v>251</v>
      </c>
      <c r="CB123">
        <v>194</v>
      </c>
      <c r="CC123">
        <v>215</v>
      </c>
      <c r="CD123">
        <v>226</v>
      </c>
      <c r="CE123">
        <v>227</v>
      </c>
      <c r="CF123" s="1">
        <v>249</v>
      </c>
      <c r="CH123" s="43">
        <v>8.9510788293099802E-2</v>
      </c>
      <c r="CJ123" s="27" t="s">
        <v>72357</v>
      </c>
    </row>
    <row r="124" spans="1:88">
      <c r="A124" s="27">
        <v>121</v>
      </c>
      <c r="B124" t="s">
        <v>70952</v>
      </c>
      <c r="D124" t="s">
        <v>72342</v>
      </c>
      <c r="E124" t="s">
        <v>71797</v>
      </c>
      <c r="F124" s="29">
        <v>35.590800000000002</v>
      </c>
      <c r="G124" s="29">
        <v>-82.570999999999998</v>
      </c>
      <c r="H124" s="31">
        <v>611.73360000000002</v>
      </c>
      <c r="I124" s="29" t="s">
        <v>71875</v>
      </c>
      <c r="J124" s="29" t="s">
        <v>71877</v>
      </c>
      <c r="L124" s="38" t="s">
        <v>72329</v>
      </c>
      <c r="M124" s="48">
        <v>40483</v>
      </c>
      <c r="N124" s="27" t="s">
        <v>70963</v>
      </c>
      <c r="O124" s="54"/>
      <c r="P124" s="11"/>
      <c r="Q124" s="11"/>
      <c r="T124" s="6"/>
      <c r="U124" s="6"/>
      <c r="V124" s="6"/>
      <c r="W124" s="6"/>
      <c r="X124" s="6"/>
      <c r="Y124" s="6"/>
      <c r="Z124" s="7"/>
      <c r="AA124" s="8"/>
      <c r="AB124" s="8"/>
      <c r="AC124" s="8"/>
      <c r="AD124" s="8"/>
      <c r="AE124" s="8"/>
      <c r="AF124" s="8"/>
      <c r="AG124" s="7"/>
      <c r="AH124" s="6">
        <v>2E-3</v>
      </c>
      <c r="AI124" s="6">
        <v>0.99349999999999994</v>
      </c>
      <c r="AJ124" s="6">
        <v>0</v>
      </c>
      <c r="AK124" s="6">
        <v>1E-3</v>
      </c>
      <c r="AL124" s="6">
        <v>2E-3</v>
      </c>
      <c r="AM124" s="6">
        <v>1.6666666666666666E-4</v>
      </c>
      <c r="AN124" s="7">
        <v>1E-3</v>
      </c>
      <c r="AO124" s="6"/>
      <c r="AP124" s="6"/>
      <c r="AQ124" s="6"/>
      <c r="AR124" s="6"/>
      <c r="AS124" s="8"/>
      <c r="AT124" s="7"/>
      <c r="AU124" s="5"/>
      <c r="AV124" s="6"/>
      <c r="AW124" s="6"/>
      <c r="AX124" s="6"/>
      <c r="AY124" s="6"/>
      <c r="AZ124" s="6"/>
      <c r="BA124" s="7"/>
      <c r="BB124" s="6">
        <v>0</v>
      </c>
      <c r="BC124" s="6">
        <v>1</v>
      </c>
      <c r="BD124" s="6">
        <v>2.6192639265379298E-248</v>
      </c>
      <c r="BE124" s="6">
        <v>4.7898652359340803E-139</v>
      </c>
      <c r="BF124" s="6">
        <v>5.4823555386135296E-140</v>
      </c>
      <c r="BG124" s="6">
        <v>6.0074894064226804E-164</v>
      </c>
      <c r="BH124" s="7">
        <v>3.7244079752029299E-112</v>
      </c>
      <c r="BI124" s="6"/>
      <c r="BJ124" s="6"/>
      <c r="BK124" s="6"/>
      <c r="BL124" s="6"/>
      <c r="BM124" s="6"/>
      <c r="BN124" s="6"/>
      <c r="BO124" s="7"/>
      <c r="BP124" s="6"/>
      <c r="BQ124" s="6"/>
      <c r="BR124" s="6"/>
      <c r="BS124" s="6"/>
      <c r="BT124" s="6"/>
      <c r="BU124" s="6"/>
      <c r="BV124" s="7"/>
      <c r="BW124">
        <v>294</v>
      </c>
      <c r="BX124">
        <v>306</v>
      </c>
      <c r="BY124">
        <v>271</v>
      </c>
      <c r="BZ124">
        <v>287</v>
      </c>
      <c r="CA124">
        <v>251</v>
      </c>
      <c r="CB124">
        <v>194</v>
      </c>
      <c r="CC124">
        <v>215</v>
      </c>
      <c r="CD124">
        <v>226</v>
      </c>
      <c r="CE124">
        <v>227</v>
      </c>
      <c r="CF124" s="1">
        <v>249</v>
      </c>
      <c r="CH124" s="43">
        <v>9.1895037562162704E-2</v>
      </c>
      <c r="CJ124" s="27" t="s">
        <v>72357</v>
      </c>
    </row>
    <row r="125" spans="1:88">
      <c r="A125" s="27">
        <v>122</v>
      </c>
      <c r="B125" t="s">
        <v>70952</v>
      </c>
      <c r="D125" t="s">
        <v>70976</v>
      </c>
      <c r="E125" t="s">
        <v>71797</v>
      </c>
      <c r="F125" s="29">
        <v>35.590800000000002</v>
      </c>
      <c r="G125" s="29">
        <v>-82.570999999999998</v>
      </c>
      <c r="H125" s="31">
        <v>611.73360000000002</v>
      </c>
      <c r="I125" s="29" t="s">
        <v>71875</v>
      </c>
      <c r="J125" s="29" t="s">
        <v>71877</v>
      </c>
      <c r="L125" s="38" t="s">
        <v>72329</v>
      </c>
      <c r="M125" s="48">
        <v>40483</v>
      </c>
      <c r="N125" s="27" t="s">
        <v>70963</v>
      </c>
      <c r="O125" s="54"/>
      <c r="P125" s="39"/>
      <c r="Q125" s="11"/>
      <c r="T125" s="6"/>
      <c r="U125" s="6"/>
      <c r="V125" s="6"/>
      <c r="W125" s="6"/>
      <c r="X125" s="6"/>
      <c r="Y125" s="6"/>
      <c r="Z125" s="7"/>
      <c r="AA125" s="8"/>
      <c r="AB125" s="8"/>
      <c r="AC125" s="8"/>
      <c r="AD125" s="8"/>
      <c r="AE125" s="8"/>
      <c r="AF125" s="8"/>
      <c r="AG125" s="7"/>
      <c r="AH125" s="6">
        <v>0</v>
      </c>
      <c r="AI125" s="6">
        <v>0.99416666666666664</v>
      </c>
      <c r="AJ125" s="6">
        <v>2.9999999999999996E-3</v>
      </c>
      <c r="AK125" s="6">
        <v>1.6666666666666666E-4</v>
      </c>
      <c r="AL125" s="6">
        <v>1E-3</v>
      </c>
      <c r="AM125" s="6">
        <v>1E-3</v>
      </c>
      <c r="AN125" s="7">
        <v>3.3333333333333332E-4</v>
      </c>
      <c r="AO125" s="6"/>
      <c r="AP125" s="6"/>
      <c r="AQ125" s="6"/>
      <c r="AR125" s="6"/>
      <c r="AS125" s="8"/>
      <c r="AT125" s="7"/>
      <c r="AU125" s="5"/>
      <c r="AV125" s="6"/>
      <c r="AW125" s="6"/>
      <c r="AX125" s="6"/>
      <c r="AY125" s="6"/>
      <c r="AZ125" s="6"/>
      <c r="BA125" s="7"/>
      <c r="BB125" s="6">
        <v>0</v>
      </c>
      <c r="BC125" s="6">
        <v>1</v>
      </c>
      <c r="BD125" s="6">
        <v>3.5093676310947602E-229</v>
      </c>
      <c r="BE125" s="6">
        <v>1.0076134315779301E-135</v>
      </c>
      <c r="BF125" s="6">
        <v>1.62413025039347E-137</v>
      </c>
      <c r="BG125" s="6">
        <v>3.8308368919525599E-153</v>
      </c>
      <c r="BH125" s="7">
        <v>1.9037670152390399E-106</v>
      </c>
      <c r="BI125" s="6"/>
      <c r="BJ125" s="6"/>
      <c r="BK125" s="6"/>
      <c r="BL125" s="6"/>
      <c r="BM125" s="6"/>
      <c r="BN125" s="6"/>
      <c r="BO125" s="7"/>
      <c r="BP125" s="6"/>
      <c r="BQ125" s="6"/>
      <c r="BR125" s="6"/>
      <c r="BS125" s="6"/>
      <c r="BT125" s="6"/>
      <c r="BU125" s="6"/>
      <c r="BV125" s="7"/>
      <c r="BW125">
        <v>294</v>
      </c>
      <c r="BX125">
        <v>306</v>
      </c>
      <c r="BY125">
        <v>271</v>
      </c>
      <c r="BZ125">
        <v>287</v>
      </c>
      <c r="CA125">
        <v>251</v>
      </c>
      <c r="CB125">
        <v>194</v>
      </c>
      <c r="CC125">
        <v>215</v>
      </c>
      <c r="CD125">
        <v>226</v>
      </c>
      <c r="CE125">
        <v>227</v>
      </c>
      <c r="CF125" s="1">
        <v>249</v>
      </c>
      <c r="CH125" s="43">
        <v>8.7644170377983305E-2</v>
      </c>
      <c r="CJ125" s="27" t="s">
        <v>72357</v>
      </c>
    </row>
    <row r="126" spans="1:88">
      <c r="A126" s="27">
        <v>123</v>
      </c>
      <c r="B126" t="s">
        <v>70952</v>
      </c>
      <c r="D126" t="s">
        <v>70977</v>
      </c>
      <c r="E126" t="s">
        <v>71797</v>
      </c>
      <c r="F126" s="29">
        <v>35.590800000000002</v>
      </c>
      <c r="G126" s="29">
        <v>-82.570999999999998</v>
      </c>
      <c r="H126" s="31">
        <v>611.73360000000002</v>
      </c>
      <c r="I126" s="29" t="s">
        <v>71875</v>
      </c>
      <c r="J126" s="29" t="s">
        <v>71877</v>
      </c>
      <c r="L126" s="38" t="s">
        <v>72329</v>
      </c>
      <c r="M126" s="48">
        <v>40483</v>
      </c>
      <c r="N126" s="27" t="s">
        <v>70963</v>
      </c>
      <c r="O126" s="54"/>
      <c r="P126" s="11"/>
      <c r="Q126" s="11"/>
      <c r="T126" s="6"/>
      <c r="U126" s="6"/>
      <c r="V126" s="6"/>
      <c r="W126" s="6"/>
      <c r="X126" s="6"/>
      <c r="Y126" s="6"/>
      <c r="Z126" s="7"/>
      <c r="AA126" s="8"/>
      <c r="AB126" s="8"/>
      <c r="AC126" s="8"/>
      <c r="AD126" s="8"/>
      <c r="AE126" s="8"/>
      <c r="AF126" s="8"/>
      <c r="AG126" s="7"/>
      <c r="AH126" s="6">
        <v>0</v>
      </c>
      <c r="AI126" s="6">
        <v>0.98450000000000004</v>
      </c>
      <c r="AJ126" s="6">
        <v>0</v>
      </c>
      <c r="AK126" s="6">
        <v>1E-3</v>
      </c>
      <c r="AL126" s="6">
        <v>1.5000000000000002E-3</v>
      </c>
      <c r="AM126" s="6">
        <v>5.0000000000000001E-3</v>
      </c>
      <c r="AN126" s="7">
        <v>7.4999999999999997E-3</v>
      </c>
      <c r="AO126" s="6"/>
      <c r="AP126" s="6"/>
      <c r="AQ126" s="6"/>
      <c r="AR126" s="6"/>
      <c r="AS126" s="8"/>
      <c r="AT126" s="7"/>
      <c r="AU126" s="5"/>
      <c r="AV126" s="6"/>
      <c r="AW126" s="6"/>
      <c r="AX126" s="6"/>
      <c r="AY126" s="6"/>
      <c r="AZ126" s="6"/>
      <c r="BA126" s="7"/>
      <c r="BB126" s="6">
        <v>0</v>
      </c>
      <c r="BC126" s="6">
        <v>1</v>
      </c>
      <c r="BD126" s="6">
        <v>5.5226866798460595E-225</v>
      </c>
      <c r="BE126" s="6">
        <v>7.7181710836624305E-128</v>
      </c>
      <c r="BF126" s="6">
        <v>1.52756505677794E-134</v>
      </c>
      <c r="BG126" s="6">
        <v>1.6522492205967099E-153</v>
      </c>
      <c r="BH126" s="7">
        <v>5.22734371609062E-104</v>
      </c>
      <c r="BI126" s="6"/>
      <c r="BJ126" s="6"/>
      <c r="BK126" s="6"/>
      <c r="BL126" s="6"/>
      <c r="BM126" s="6"/>
      <c r="BN126" s="6"/>
      <c r="BO126" s="7"/>
      <c r="BP126" s="6"/>
      <c r="BQ126" s="6"/>
      <c r="BR126" s="6"/>
      <c r="BS126" s="6"/>
      <c r="BT126" s="6"/>
      <c r="BU126" s="6"/>
      <c r="BV126" s="7"/>
      <c r="BW126">
        <v>294</v>
      </c>
      <c r="BX126">
        <v>306</v>
      </c>
      <c r="BY126">
        <v>271</v>
      </c>
      <c r="BZ126">
        <v>287</v>
      </c>
      <c r="CA126">
        <v>251</v>
      </c>
      <c r="CB126">
        <v>194</v>
      </c>
      <c r="CC126">
        <v>215</v>
      </c>
      <c r="CD126">
        <v>226</v>
      </c>
      <c r="CE126">
        <v>227</v>
      </c>
      <c r="CF126" s="1">
        <v>249</v>
      </c>
      <c r="CH126" s="43">
        <v>8.9520386386611306E-2</v>
      </c>
      <c r="CJ126" s="27" t="s">
        <v>72357</v>
      </c>
    </row>
    <row r="127" spans="1:88">
      <c r="A127" s="27">
        <v>124</v>
      </c>
      <c r="B127" t="s">
        <v>70952</v>
      </c>
      <c r="D127" t="s">
        <v>72343</v>
      </c>
      <c r="E127" t="s">
        <v>71797</v>
      </c>
      <c r="F127" s="29">
        <v>35.757599999999996</v>
      </c>
      <c r="G127" s="29">
        <v>-82.541200000000003</v>
      </c>
      <c r="H127" s="31">
        <v>665</v>
      </c>
      <c r="I127" s="29" t="s">
        <v>71875</v>
      </c>
      <c r="J127" s="29" t="s">
        <v>71877</v>
      </c>
      <c r="L127" s="38" t="s">
        <v>72330</v>
      </c>
      <c r="M127" s="48">
        <v>40483</v>
      </c>
      <c r="N127" s="27" t="s">
        <v>70963</v>
      </c>
      <c r="O127" s="54"/>
      <c r="P127" s="11"/>
      <c r="Q127" s="11"/>
      <c r="T127" s="6"/>
      <c r="U127" s="6"/>
      <c r="V127" s="6"/>
      <c r="W127" s="6"/>
      <c r="X127" s="6"/>
      <c r="Y127" s="6"/>
      <c r="Z127" s="7"/>
      <c r="AA127" s="8"/>
      <c r="AB127" s="8"/>
      <c r="AC127" s="8"/>
      <c r="AD127" s="8"/>
      <c r="AE127" s="8"/>
      <c r="AF127" s="8"/>
      <c r="AG127" s="7"/>
      <c r="AH127" s="6">
        <v>0</v>
      </c>
      <c r="AI127" s="6">
        <v>0.999</v>
      </c>
      <c r="AJ127" s="6">
        <v>6.6666666666666664E-4</v>
      </c>
      <c r="AK127" s="6">
        <v>0</v>
      </c>
      <c r="AL127" s="6">
        <v>0</v>
      </c>
      <c r="AM127" s="6">
        <v>0</v>
      </c>
      <c r="AN127" s="7">
        <v>0</v>
      </c>
      <c r="AO127" s="6"/>
      <c r="AP127" s="6"/>
      <c r="AQ127" s="6"/>
      <c r="AR127" s="6"/>
      <c r="AS127" s="8"/>
      <c r="AT127" s="7"/>
      <c r="AU127" s="5"/>
      <c r="AV127" s="6"/>
      <c r="AW127" s="6"/>
      <c r="AX127" s="6"/>
      <c r="AY127" s="6"/>
      <c r="AZ127" s="6"/>
      <c r="BA127" s="7"/>
      <c r="BB127" s="6">
        <v>0</v>
      </c>
      <c r="BC127" s="6">
        <v>1</v>
      </c>
      <c r="BD127" s="6">
        <v>2.6132604685350801E-229</v>
      </c>
      <c r="BE127" s="6">
        <v>7.0369147642305398E-122</v>
      </c>
      <c r="BF127" s="6">
        <v>2.44485839592207E-123</v>
      </c>
      <c r="BG127" s="6">
        <v>6.08474406128844E-139</v>
      </c>
      <c r="BH127" s="7">
        <v>3.0184971452550401E-92</v>
      </c>
      <c r="BI127" s="6"/>
      <c r="BJ127" s="6"/>
      <c r="BK127" s="6"/>
      <c r="BL127" s="6"/>
      <c r="BM127" s="6"/>
      <c r="BN127" s="6"/>
      <c r="BO127" s="7"/>
      <c r="BP127" s="6"/>
      <c r="BQ127" s="6"/>
      <c r="BR127" s="6"/>
      <c r="BS127" s="6"/>
      <c r="BT127" s="6"/>
      <c r="BU127" s="6"/>
      <c r="BV127" s="7"/>
      <c r="BW127">
        <v>294</v>
      </c>
      <c r="BX127">
        <v>306</v>
      </c>
      <c r="BY127">
        <v>271</v>
      </c>
      <c r="BZ127">
        <v>287</v>
      </c>
      <c r="CA127">
        <v>251</v>
      </c>
      <c r="CB127">
        <v>194</v>
      </c>
      <c r="CC127">
        <v>215</v>
      </c>
      <c r="CD127">
        <v>226</v>
      </c>
      <c r="CE127">
        <v>227</v>
      </c>
      <c r="CF127" s="1">
        <v>249</v>
      </c>
      <c r="CH127" s="43">
        <v>5.7080662716168802E-2</v>
      </c>
      <c r="CJ127" s="27" t="s">
        <v>72357</v>
      </c>
    </row>
    <row r="128" spans="1:88">
      <c r="A128" s="27">
        <v>125</v>
      </c>
      <c r="B128" t="s">
        <v>70952</v>
      </c>
      <c r="D128" t="s">
        <v>72344</v>
      </c>
      <c r="E128" t="s">
        <v>71797</v>
      </c>
      <c r="F128" s="29">
        <v>35.757599999999996</v>
      </c>
      <c r="G128" s="29">
        <v>-82.541200000000003</v>
      </c>
      <c r="H128" s="31">
        <v>665</v>
      </c>
      <c r="I128" s="29" t="s">
        <v>71875</v>
      </c>
      <c r="J128" s="29" t="s">
        <v>71877</v>
      </c>
      <c r="L128" s="38" t="s">
        <v>72330</v>
      </c>
      <c r="M128" s="48">
        <v>40483</v>
      </c>
      <c r="N128" s="27" t="s">
        <v>70963</v>
      </c>
      <c r="O128" s="54"/>
      <c r="P128" s="11"/>
      <c r="Q128" s="11"/>
      <c r="T128" s="6"/>
      <c r="U128" s="6"/>
      <c r="V128" s="6"/>
      <c r="W128" s="6"/>
      <c r="X128" s="6"/>
      <c r="Y128" s="6"/>
      <c r="Z128" s="7"/>
      <c r="AA128" s="8"/>
      <c r="AB128" s="8"/>
      <c r="AC128" s="8"/>
      <c r="AD128" s="8"/>
      <c r="AE128" s="8"/>
      <c r="AF128" s="8"/>
      <c r="AG128" s="7"/>
      <c r="AH128" s="6">
        <v>0</v>
      </c>
      <c r="AI128" s="6">
        <v>0.99883333333333324</v>
      </c>
      <c r="AJ128" s="6">
        <v>3.3333333333333332E-4</v>
      </c>
      <c r="AK128" s="6">
        <v>0</v>
      </c>
      <c r="AL128" s="6">
        <v>0</v>
      </c>
      <c r="AM128" s="6">
        <v>0</v>
      </c>
      <c r="AN128" s="7">
        <v>0</v>
      </c>
      <c r="AO128" s="6"/>
      <c r="AP128" s="6"/>
      <c r="AQ128" s="6"/>
      <c r="AR128" s="6"/>
      <c r="AS128" s="8"/>
      <c r="AT128" s="7"/>
      <c r="AU128" s="5"/>
      <c r="AV128" s="6"/>
      <c r="AW128" s="6"/>
      <c r="AX128" s="6"/>
      <c r="AY128" s="6"/>
      <c r="AZ128" s="6"/>
      <c r="BA128" s="7"/>
      <c r="BB128" s="6">
        <v>0</v>
      </c>
      <c r="BC128" s="6">
        <v>1</v>
      </c>
      <c r="BD128" s="6">
        <v>2.29419948449185E-235</v>
      </c>
      <c r="BE128" s="6">
        <v>5.7514679023782101E-129</v>
      </c>
      <c r="BF128" s="6">
        <v>4.8843230690036997E-136</v>
      </c>
      <c r="BG128" s="6">
        <v>1.19016792815004E-148</v>
      </c>
      <c r="BH128" s="7">
        <v>3.5078022503980699E-103</v>
      </c>
      <c r="BI128" s="6"/>
      <c r="BJ128" s="6"/>
      <c r="BK128" s="6"/>
      <c r="BL128" s="6"/>
      <c r="BM128" s="6"/>
      <c r="BN128" s="6"/>
      <c r="BO128" s="7"/>
      <c r="BP128" s="6"/>
      <c r="BQ128" s="6"/>
      <c r="BR128" s="6"/>
      <c r="BS128" s="6"/>
      <c r="BT128" s="6"/>
      <c r="BU128" s="6"/>
      <c r="BV128" s="7"/>
      <c r="BW128">
        <v>294</v>
      </c>
      <c r="BX128">
        <v>306</v>
      </c>
      <c r="BY128">
        <v>271</v>
      </c>
      <c r="BZ128">
        <v>287</v>
      </c>
      <c r="CA128">
        <v>251</v>
      </c>
      <c r="CB128">
        <v>194</v>
      </c>
      <c r="CC128">
        <v>215</v>
      </c>
      <c r="CD128">
        <v>226</v>
      </c>
      <c r="CE128">
        <v>227</v>
      </c>
      <c r="CF128" s="1">
        <v>249</v>
      </c>
      <c r="CH128" s="43">
        <v>7.3965853099575998E-2</v>
      </c>
      <c r="CJ128" s="27" t="s">
        <v>72357</v>
      </c>
    </row>
    <row r="129" spans="1:88">
      <c r="A129" s="27">
        <v>126</v>
      </c>
      <c r="B129" t="s">
        <v>70952</v>
      </c>
      <c r="D129" t="s">
        <v>72345</v>
      </c>
      <c r="E129" t="s">
        <v>71797</v>
      </c>
      <c r="F129" s="29">
        <v>35.757599999999996</v>
      </c>
      <c r="G129" s="29">
        <v>-82.541200000000003</v>
      </c>
      <c r="H129" s="31">
        <v>665</v>
      </c>
      <c r="I129" s="29" t="s">
        <v>71875</v>
      </c>
      <c r="J129" s="29" t="s">
        <v>71877</v>
      </c>
      <c r="L129" s="38" t="s">
        <v>72330</v>
      </c>
      <c r="M129" s="48">
        <v>40483</v>
      </c>
      <c r="N129" s="27" t="s">
        <v>70963</v>
      </c>
      <c r="O129" s="54"/>
      <c r="P129" s="11"/>
      <c r="Q129" s="11"/>
      <c r="T129" s="6"/>
      <c r="U129" s="6"/>
      <c r="V129" s="6"/>
      <c r="W129" s="6"/>
      <c r="X129" s="6"/>
      <c r="Y129" s="6"/>
      <c r="Z129" s="7"/>
      <c r="AA129" s="8"/>
      <c r="AB129" s="8"/>
      <c r="AC129" s="8"/>
      <c r="AD129" s="8"/>
      <c r="AE129" s="8"/>
      <c r="AF129" s="8"/>
      <c r="AG129" s="7"/>
      <c r="AH129" s="6">
        <v>5.0000000000000001E-4</v>
      </c>
      <c r="AI129" s="6">
        <v>0.98250000000000004</v>
      </c>
      <c r="AJ129" s="6">
        <v>1E-3</v>
      </c>
      <c r="AK129" s="6">
        <v>5.0000000000000001E-4</v>
      </c>
      <c r="AL129" s="6">
        <v>5.0000000000000001E-3</v>
      </c>
      <c r="AM129" s="6">
        <v>5.0000000000000001E-4</v>
      </c>
      <c r="AN129" s="7">
        <v>9.8333333333333328E-3</v>
      </c>
      <c r="AO129" s="6"/>
      <c r="AP129" s="6"/>
      <c r="AQ129" s="6"/>
      <c r="AR129" s="6"/>
      <c r="AS129" s="8"/>
      <c r="AT129" s="7"/>
      <c r="AU129" s="5"/>
      <c r="AV129" s="6"/>
      <c r="AW129" s="6"/>
      <c r="AX129" s="6"/>
      <c r="AY129" s="6"/>
      <c r="AZ129" s="6"/>
      <c r="BA129" s="7"/>
      <c r="BB129" s="6">
        <v>0</v>
      </c>
      <c r="BC129" s="6">
        <v>1</v>
      </c>
      <c r="BD129" s="6">
        <v>1.1054190783696201E-212</v>
      </c>
      <c r="BE129" s="6">
        <v>4.3920058370781302E-134</v>
      </c>
      <c r="BF129" s="6">
        <v>1.0975446372485301E-139</v>
      </c>
      <c r="BG129" s="6">
        <v>1.0389060904061299E-152</v>
      </c>
      <c r="BH129" s="7">
        <v>1.08486514360801E-106</v>
      </c>
      <c r="BI129" s="6"/>
      <c r="BJ129" s="6"/>
      <c r="BK129" s="6"/>
      <c r="BL129" s="6"/>
      <c r="BM129" s="6"/>
      <c r="BN129" s="6"/>
      <c r="BO129" s="7"/>
      <c r="BP129" s="6"/>
      <c r="BQ129" s="6"/>
      <c r="BR129" s="6"/>
      <c r="BS129" s="6"/>
      <c r="BT129" s="6"/>
      <c r="BU129" s="6"/>
      <c r="BV129" s="7"/>
      <c r="BW129">
        <v>294</v>
      </c>
      <c r="BX129">
        <v>305</v>
      </c>
      <c r="BY129">
        <v>265</v>
      </c>
      <c r="BZ129">
        <v>285</v>
      </c>
      <c r="CA129">
        <v>255</v>
      </c>
      <c r="CB129">
        <v>194</v>
      </c>
      <c r="CC129">
        <v>216</v>
      </c>
      <c r="CD129">
        <v>225</v>
      </c>
      <c r="CE129">
        <v>228</v>
      </c>
      <c r="CF129" s="1">
        <v>242</v>
      </c>
      <c r="CH129" s="43">
        <v>9.7695417082261496E-2</v>
      </c>
      <c r="CJ129" s="27" t="s">
        <v>72357</v>
      </c>
    </row>
    <row r="130" spans="1:88">
      <c r="A130" s="27">
        <v>127</v>
      </c>
      <c r="B130" t="s">
        <v>70952</v>
      </c>
      <c r="D130" t="s">
        <v>70978</v>
      </c>
      <c r="E130" t="s">
        <v>71797</v>
      </c>
      <c r="F130" s="29">
        <v>35.757599999999996</v>
      </c>
      <c r="G130" s="29">
        <v>-82.541200000000003</v>
      </c>
      <c r="H130" s="31">
        <v>665</v>
      </c>
      <c r="I130" s="29" t="s">
        <v>71875</v>
      </c>
      <c r="J130" s="29" t="s">
        <v>71877</v>
      </c>
      <c r="L130" s="38" t="s">
        <v>72330</v>
      </c>
      <c r="M130" s="48">
        <v>40483</v>
      </c>
      <c r="N130" s="27" t="s">
        <v>70963</v>
      </c>
      <c r="O130" s="54"/>
      <c r="P130" s="11"/>
      <c r="Q130" s="11"/>
      <c r="T130" s="6"/>
      <c r="U130" s="6"/>
      <c r="V130" s="6"/>
      <c r="W130" s="6"/>
      <c r="X130" s="6"/>
      <c r="Y130" s="6"/>
      <c r="Z130" s="7"/>
      <c r="AA130" s="8"/>
      <c r="AB130" s="8"/>
      <c r="AC130" s="8"/>
      <c r="AD130" s="8"/>
      <c r="AE130" s="8"/>
      <c r="AF130" s="8"/>
      <c r="AG130" s="7"/>
      <c r="AH130" s="6">
        <v>0</v>
      </c>
      <c r="AI130" s="6">
        <v>0.98583333333333334</v>
      </c>
      <c r="AJ130" s="6">
        <v>0</v>
      </c>
      <c r="AK130" s="6">
        <v>0</v>
      </c>
      <c r="AL130" s="6">
        <v>1E-3</v>
      </c>
      <c r="AM130" s="6">
        <v>0</v>
      </c>
      <c r="AN130" s="7">
        <v>1.2499999999999999E-2</v>
      </c>
      <c r="AO130" s="6"/>
      <c r="AP130" s="6"/>
      <c r="AQ130" s="6"/>
      <c r="AR130" s="6"/>
      <c r="AS130" s="8"/>
      <c r="AT130" s="7"/>
      <c r="AU130" s="5"/>
      <c r="AV130" s="6"/>
      <c r="AW130" s="6"/>
      <c r="AX130" s="6"/>
      <c r="AY130" s="6"/>
      <c r="AZ130" s="6"/>
      <c r="BA130" s="7"/>
      <c r="BB130" s="6">
        <v>0</v>
      </c>
      <c r="BC130" s="6">
        <v>1</v>
      </c>
      <c r="BD130" s="6">
        <v>1.4651166517975901E-231</v>
      </c>
      <c r="BE130" s="6">
        <v>4.5651177736689299E-129</v>
      </c>
      <c r="BF130" s="6">
        <v>6.8029488435755897E-136</v>
      </c>
      <c r="BG130" s="6">
        <v>3.0340714273871598E-148</v>
      </c>
      <c r="BH130" s="7">
        <v>1.4923313338861599E-100</v>
      </c>
      <c r="BI130" s="6"/>
      <c r="BJ130" s="6"/>
      <c r="BK130" s="6"/>
      <c r="BL130" s="6"/>
      <c r="BM130" s="6"/>
      <c r="BN130" s="6"/>
      <c r="BO130" s="7"/>
      <c r="BP130" s="6"/>
      <c r="BQ130" s="6"/>
      <c r="BR130" s="6"/>
      <c r="BS130" s="6"/>
      <c r="BT130" s="6"/>
      <c r="BU130" s="6"/>
      <c r="BV130" s="7"/>
      <c r="BW130">
        <v>294</v>
      </c>
      <c r="BX130">
        <v>306</v>
      </c>
      <c r="BY130">
        <v>271</v>
      </c>
      <c r="BZ130">
        <v>287</v>
      </c>
      <c r="CA130">
        <v>251</v>
      </c>
      <c r="CB130">
        <v>194</v>
      </c>
      <c r="CC130">
        <v>215</v>
      </c>
      <c r="CD130">
        <v>226</v>
      </c>
      <c r="CE130">
        <v>227</v>
      </c>
      <c r="CF130" s="1">
        <v>249</v>
      </c>
      <c r="CH130" s="43">
        <v>8.6494515539305303E-2</v>
      </c>
      <c r="CJ130" s="27" t="s">
        <v>72357</v>
      </c>
    </row>
    <row r="131" spans="1:88">
      <c r="A131" s="27">
        <v>128</v>
      </c>
      <c r="B131" t="s">
        <v>70952</v>
      </c>
      <c r="D131" t="s">
        <v>72346</v>
      </c>
      <c r="E131" t="s">
        <v>71797</v>
      </c>
      <c r="F131" s="29">
        <v>39.475999999999999</v>
      </c>
      <c r="G131" s="29">
        <v>-81.304500000000004</v>
      </c>
      <c r="H131" s="31">
        <v>1094</v>
      </c>
      <c r="I131" s="29" t="s">
        <v>71875</v>
      </c>
      <c r="J131" s="29" t="s">
        <v>71878</v>
      </c>
      <c r="M131" s="49">
        <v>2009</v>
      </c>
      <c r="N131" s="27" t="s">
        <v>70963</v>
      </c>
      <c r="O131" s="54"/>
      <c r="P131" s="11"/>
      <c r="Q131" s="11"/>
      <c r="T131" s="6"/>
      <c r="U131" s="6"/>
      <c r="V131" s="6"/>
      <c r="W131" s="6"/>
      <c r="X131" s="6"/>
      <c r="Y131" s="6"/>
      <c r="Z131" s="7"/>
      <c r="AA131" s="8"/>
      <c r="AB131" s="8"/>
      <c r="AC131" s="8"/>
      <c r="AD131" s="8"/>
      <c r="AE131" s="8"/>
      <c r="AF131" s="8"/>
      <c r="AG131" s="7"/>
      <c r="AH131" s="6">
        <v>0</v>
      </c>
      <c r="AI131" s="6">
        <v>0.9906666666666667</v>
      </c>
      <c r="AJ131" s="6">
        <v>3.8333333333333331E-3</v>
      </c>
      <c r="AK131" s="6">
        <v>0</v>
      </c>
      <c r="AL131" s="6">
        <v>3.3333333333333327E-3</v>
      </c>
      <c r="AM131" s="6">
        <v>1.3333333333333333E-3</v>
      </c>
      <c r="AN131" s="7">
        <v>1.6666666666666666E-4</v>
      </c>
      <c r="AO131" s="6"/>
      <c r="AP131" s="6"/>
      <c r="AQ131" s="6"/>
      <c r="AR131" s="6"/>
      <c r="AS131" s="8"/>
      <c r="AT131" s="7"/>
      <c r="AU131" s="5"/>
      <c r="AV131" s="6"/>
      <c r="AW131" s="6"/>
      <c r="AX131" s="6"/>
      <c r="AY131" s="6"/>
      <c r="AZ131" s="6"/>
      <c r="BA131" s="7"/>
      <c r="BB131" s="6">
        <v>0</v>
      </c>
      <c r="BC131" s="6">
        <v>1</v>
      </c>
      <c r="BD131" s="6">
        <v>1.37168532758528E-218</v>
      </c>
      <c r="BE131" s="6">
        <v>9.3160579541677302E-130</v>
      </c>
      <c r="BF131" s="6">
        <v>1.4362944756670899E-140</v>
      </c>
      <c r="BG131" s="6">
        <v>6.3035654242115095E-160</v>
      </c>
      <c r="BH131" s="7">
        <v>4.0593995050263603E-105</v>
      </c>
      <c r="BI131" s="6"/>
      <c r="BJ131" s="6"/>
      <c r="BK131" s="6"/>
      <c r="BL131" s="6"/>
      <c r="BM131" s="6"/>
      <c r="BN131" s="6"/>
      <c r="BO131" s="7"/>
      <c r="BP131" s="6"/>
      <c r="BQ131" s="6"/>
      <c r="BR131" s="6"/>
      <c r="BS131" s="6"/>
      <c r="BT131" s="6"/>
      <c r="BU131" s="6"/>
      <c r="BV131" s="7"/>
      <c r="BW131">
        <v>294</v>
      </c>
      <c r="BX131">
        <v>306</v>
      </c>
      <c r="BY131">
        <v>271</v>
      </c>
      <c r="BZ131">
        <v>287</v>
      </c>
      <c r="CA131">
        <v>251</v>
      </c>
      <c r="CB131">
        <v>194</v>
      </c>
      <c r="CC131">
        <v>215</v>
      </c>
      <c r="CD131">
        <v>226</v>
      </c>
      <c r="CE131">
        <v>227</v>
      </c>
      <c r="CF131" s="1">
        <v>249</v>
      </c>
      <c r="CH131" s="43">
        <v>0.107471264367816</v>
      </c>
      <c r="CJ131" s="27" t="s">
        <v>72357</v>
      </c>
    </row>
    <row r="132" spans="1:88">
      <c r="A132" s="27">
        <v>129</v>
      </c>
      <c r="B132" t="s">
        <v>70952</v>
      </c>
      <c r="D132" t="s">
        <v>72347</v>
      </c>
      <c r="E132" t="s">
        <v>71797</v>
      </c>
      <c r="F132" s="29">
        <v>39.475999999999999</v>
      </c>
      <c r="G132" s="29">
        <v>-81.304500000000004</v>
      </c>
      <c r="H132" s="31">
        <v>1094</v>
      </c>
      <c r="I132" s="29" t="s">
        <v>71875</v>
      </c>
      <c r="J132" s="29" t="s">
        <v>71878</v>
      </c>
      <c r="M132" s="49">
        <v>2009</v>
      </c>
      <c r="N132" s="27" t="s">
        <v>70963</v>
      </c>
      <c r="O132" s="54"/>
      <c r="P132" s="11"/>
      <c r="Q132" s="11"/>
      <c r="T132" s="6"/>
      <c r="U132" s="6"/>
      <c r="V132" s="6"/>
      <c r="W132" s="6"/>
      <c r="X132" s="6"/>
      <c r="Y132" s="6"/>
      <c r="Z132" s="7"/>
      <c r="AA132" s="8"/>
      <c r="AB132" s="8"/>
      <c r="AC132" s="8"/>
      <c r="AD132" s="8"/>
      <c r="AE132" s="8"/>
      <c r="AF132" s="8"/>
      <c r="AG132" s="7"/>
      <c r="AH132" s="6">
        <v>2E-3</v>
      </c>
      <c r="AI132" s="6">
        <v>0.99349999999999994</v>
      </c>
      <c r="AJ132" s="6">
        <v>2E-3</v>
      </c>
      <c r="AK132" s="6">
        <v>0</v>
      </c>
      <c r="AL132" s="6">
        <v>1E-3</v>
      </c>
      <c r="AM132" s="6">
        <v>0</v>
      </c>
      <c r="AN132" s="7">
        <v>8.3333333333333339E-4</v>
      </c>
      <c r="AO132" s="6"/>
      <c r="AP132" s="6"/>
      <c r="AQ132" s="6"/>
      <c r="AR132" s="6"/>
      <c r="AS132" s="8"/>
      <c r="AT132" s="7"/>
      <c r="AU132" s="5"/>
      <c r="AV132" s="6"/>
      <c r="AW132" s="6"/>
      <c r="AX132" s="6"/>
      <c r="AY132" s="6"/>
      <c r="AZ132" s="6"/>
      <c r="BA132" s="7"/>
      <c r="BB132" s="6">
        <v>0</v>
      </c>
      <c r="BC132" s="6">
        <v>1</v>
      </c>
      <c r="BD132" s="6">
        <v>2.26070424835653E-237</v>
      </c>
      <c r="BE132" s="6">
        <v>5.7412867258849496E-143</v>
      </c>
      <c r="BF132" s="6">
        <v>1.41880989935292E-149</v>
      </c>
      <c r="BG132" s="6">
        <v>5.1824530028885603E-164</v>
      </c>
      <c r="BH132" s="7">
        <v>2.2017805676838398E-115</v>
      </c>
      <c r="BI132" s="6"/>
      <c r="BJ132" s="6"/>
      <c r="BK132" s="6"/>
      <c r="BL132" s="6"/>
      <c r="BM132" s="6"/>
      <c r="BN132" s="6"/>
      <c r="BO132" s="7"/>
      <c r="BP132" s="6"/>
      <c r="BQ132" s="6"/>
      <c r="BR132" s="6"/>
      <c r="BS132" s="6"/>
      <c r="BT132" s="6"/>
      <c r="BU132" s="6"/>
      <c r="BV132" s="7"/>
      <c r="BW132">
        <v>294</v>
      </c>
      <c r="BX132">
        <v>306</v>
      </c>
      <c r="BY132">
        <v>271</v>
      </c>
      <c r="BZ132">
        <v>287</v>
      </c>
      <c r="CA132">
        <v>251</v>
      </c>
      <c r="CB132">
        <v>194</v>
      </c>
      <c r="CC132">
        <v>215</v>
      </c>
      <c r="CD132">
        <v>226</v>
      </c>
      <c r="CE132">
        <v>227</v>
      </c>
      <c r="CF132" s="1">
        <v>249</v>
      </c>
      <c r="CH132" s="43">
        <v>9.9474773197517102E-2</v>
      </c>
      <c r="CJ132" s="27" t="s">
        <v>72357</v>
      </c>
    </row>
    <row r="133" spans="1:88">
      <c r="A133" s="27">
        <v>130</v>
      </c>
      <c r="B133" t="s">
        <v>70952</v>
      </c>
      <c r="D133" t="s">
        <v>70979</v>
      </c>
      <c r="E133" t="s">
        <v>71797</v>
      </c>
      <c r="F133" s="29">
        <v>40.077500000000001</v>
      </c>
      <c r="G133" s="29">
        <v>-75.482299999999995</v>
      </c>
      <c r="H133" s="31">
        <v>73.152000000000001</v>
      </c>
      <c r="I133" s="29" t="s">
        <v>71875</v>
      </c>
      <c r="J133" s="29" t="s">
        <v>71880</v>
      </c>
      <c r="L133" s="38" t="s">
        <v>72333</v>
      </c>
      <c r="M133" s="48">
        <v>40452</v>
      </c>
      <c r="N133" s="27" t="s">
        <v>70963</v>
      </c>
      <c r="O133" s="54"/>
      <c r="P133" s="11"/>
      <c r="Q133" s="11"/>
      <c r="T133" s="6"/>
      <c r="U133" s="6"/>
      <c r="V133" s="6"/>
      <c r="W133" s="6"/>
      <c r="X133" s="6"/>
      <c r="Y133" s="6"/>
      <c r="Z133" s="7"/>
      <c r="AA133" s="8"/>
      <c r="AB133" s="8"/>
      <c r="AC133" s="8"/>
      <c r="AD133" s="8"/>
      <c r="AE133" s="8"/>
      <c r="AF133" s="8"/>
      <c r="AG133" s="7"/>
      <c r="AH133" s="6">
        <v>0</v>
      </c>
      <c r="AI133" s="6">
        <v>0.99750000000000005</v>
      </c>
      <c r="AJ133" s="6">
        <v>1.3333333333333333E-3</v>
      </c>
      <c r="AK133" s="6">
        <v>0</v>
      </c>
      <c r="AL133" s="6">
        <v>0</v>
      </c>
      <c r="AM133" s="6">
        <v>0</v>
      </c>
      <c r="AN133" s="7">
        <v>0</v>
      </c>
      <c r="AO133" s="6"/>
      <c r="AP133" s="6"/>
      <c r="AQ133" s="6"/>
      <c r="AR133" s="6"/>
      <c r="AS133" s="8"/>
      <c r="AT133" s="7"/>
      <c r="AU133" s="5"/>
      <c r="AV133" s="6"/>
      <c r="AW133" s="6"/>
      <c r="AX133" s="6"/>
      <c r="AY133" s="6"/>
      <c r="AZ133" s="6"/>
      <c r="BA133" s="7"/>
      <c r="BB133" s="6">
        <v>0</v>
      </c>
      <c r="BC133" s="6">
        <v>1</v>
      </c>
      <c r="BD133" s="6">
        <v>1.7030256828629101E-247</v>
      </c>
      <c r="BE133" s="6">
        <v>9.4338070497252793E-128</v>
      </c>
      <c r="BF133" s="6">
        <v>8.7440223653185199E-137</v>
      </c>
      <c r="BG133" s="6">
        <v>1.4630370511395401E-153</v>
      </c>
      <c r="BH133" s="7">
        <v>3.43649366108006E-103</v>
      </c>
      <c r="BI133" s="6"/>
      <c r="BJ133" s="6"/>
      <c r="BK133" s="6"/>
      <c r="BL133" s="6"/>
      <c r="BM133" s="6"/>
      <c r="BN133" s="6"/>
      <c r="BO133" s="7"/>
      <c r="BP133" s="6"/>
      <c r="BQ133" s="6"/>
      <c r="BR133" s="6"/>
      <c r="BS133" s="6"/>
      <c r="BT133" s="6"/>
      <c r="BU133" s="6"/>
      <c r="BV133" s="7"/>
      <c r="BW133">
        <v>294</v>
      </c>
      <c r="BX133">
        <v>306</v>
      </c>
      <c r="BY133">
        <v>271</v>
      </c>
      <c r="BZ133">
        <v>287</v>
      </c>
      <c r="CA133">
        <v>251</v>
      </c>
      <c r="CB133">
        <v>194</v>
      </c>
      <c r="CC133">
        <v>215</v>
      </c>
      <c r="CD133">
        <v>226</v>
      </c>
      <c r="CE133">
        <v>227</v>
      </c>
      <c r="CF133" s="1">
        <v>249</v>
      </c>
      <c r="CH133" s="43">
        <v>0.100209533787323</v>
      </c>
      <c r="CJ133" s="27" t="s">
        <v>72357</v>
      </c>
    </row>
    <row r="134" spans="1:88">
      <c r="A134" s="27">
        <v>131</v>
      </c>
      <c r="B134" t="s">
        <v>70952</v>
      </c>
      <c r="D134" t="s">
        <v>70980</v>
      </c>
      <c r="E134" t="s">
        <v>71797</v>
      </c>
      <c r="F134" s="29">
        <v>40.077500000000001</v>
      </c>
      <c r="G134" s="29">
        <v>-75.482299999999995</v>
      </c>
      <c r="H134" s="31">
        <v>73.152000000000001</v>
      </c>
      <c r="I134" s="29" t="s">
        <v>71875</v>
      </c>
      <c r="J134" s="29" t="s">
        <v>71880</v>
      </c>
      <c r="L134" s="38" t="s">
        <v>72333</v>
      </c>
      <c r="M134" s="48">
        <v>40452</v>
      </c>
      <c r="N134" s="27" t="s">
        <v>70963</v>
      </c>
      <c r="O134" s="54"/>
      <c r="P134" s="11"/>
      <c r="Q134" s="11"/>
      <c r="T134" s="6"/>
      <c r="U134" s="6"/>
      <c r="V134" s="6"/>
      <c r="W134" s="6"/>
      <c r="X134" s="6"/>
      <c r="Y134" s="6"/>
      <c r="Z134" s="7"/>
      <c r="AA134" s="8"/>
      <c r="AB134" s="8"/>
      <c r="AC134" s="8"/>
      <c r="AD134" s="8"/>
      <c r="AE134" s="8"/>
      <c r="AF134" s="8"/>
      <c r="AG134" s="7"/>
      <c r="AH134" s="6">
        <v>1.6666666666666666E-4</v>
      </c>
      <c r="AI134" s="6">
        <v>0.98283333333333323</v>
      </c>
      <c r="AJ134" s="6">
        <v>1.4333333333333332E-2</v>
      </c>
      <c r="AK134" s="6">
        <v>1E-3</v>
      </c>
      <c r="AL134" s="6">
        <v>0</v>
      </c>
      <c r="AM134" s="6">
        <v>0</v>
      </c>
      <c r="AN134" s="7">
        <v>1.3333333333333333E-3</v>
      </c>
      <c r="AO134" s="6"/>
      <c r="AP134" s="6"/>
      <c r="AQ134" s="6"/>
      <c r="AR134" s="6"/>
      <c r="AS134" s="8"/>
      <c r="AT134" s="7"/>
      <c r="AU134" s="5"/>
      <c r="AV134" s="6"/>
      <c r="AW134" s="6"/>
      <c r="AX134" s="6"/>
      <c r="AY134" s="6"/>
      <c r="AZ134" s="6"/>
      <c r="BA134" s="7"/>
      <c r="BB134" s="6">
        <v>0</v>
      </c>
      <c r="BC134" s="6">
        <v>1</v>
      </c>
      <c r="BD134" s="6">
        <v>5.1925919450442699E-221</v>
      </c>
      <c r="BE134" s="6">
        <v>2.02199066573085E-133</v>
      </c>
      <c r="BF134" s="6">
        <v>2.00653851712843E-138</v>
      </c>
      <c r="BG134" s="6">
        <v>4.6977480526284403E-154</v>
      </c>
      <c r="BH134" s="7">
        <v>3.3232827902268299E-105</v>
      </c>
      <c r="BI134" s="6"/>
      <c r="BJ134" s="6"/>
      <c r="BK134" s="6"/>
      <c r="BL134" s="6"/>
      <c r="BM134" s="6"/>
      <c r="BN134" s="6"/>
      <c r="BO134" s="7"/>
      <c r="BP134" s="6"/>
      <c r="BQ134" s="6"/>
      <c r="BR134" s="6"/>
      <c r="BS134" s="6"/>
      <c r="BT134" s="6"/>
      <c r="BU134" s="6"/>
      <c r="BV134" s="7"/>
      <c r="BW134">
        <v>294</v>
      </c>
      <c r="BX134">
        <v>306</v>
      </c>
      <c r="BY134">
        <v>271</v>
      </c>
      <c r="BZ134">
        <v>287</v>
      </c>
      <c r="CA134">
        <v>251</v>
      </c>
      <c r="CB134">
        <v>194</v>
      </c>
      <c r="CC134">
        <v>215</v>
      </c>
      <c r="CD134">
        <v>226</v>
      </c>
      <c r="CE134">
        <v>227</v>
      </c>
      <c r="CF134" s="1">
        <v>249</v>
      </c>
      <c r="CH134" s="43">
        <v>9.7257547274134701E-2</v>
      </c>
      <c r="CJ134" s="27" t="s">
        <v>72357</v>
      </c>
    </row>
    <row r="135" spans="1:88">
      <c r="A135" s="27">
        <v>132</v>
      </c>
      <c r="B135" t="s">
        <v>70952</v>
      </c>
      <c r="D135" t="s">
        <v>72348</v>
      </c>
      <c r="E135" t="s">
        <v>71797</v>
      </c>
      <c r="F135" s="29">
        <v>40.077500000000001</v>
      </c>
      <c r="G135" s="29">
        <v>-75.482299999999995</v>
      </c>
      <c r="H135" s="31">
        <v>73.152000000000001</v>
      </c>
      <c r="I135" s="29" t="s">
        <v>71875</v>
      </c>
      <c r="J135" s="29" t="s">
        <v>71880</v>
      </c>
      <c r="L135" s="38" t="s">
        <v>72333</v>
      </c>
      <c r="M135" s="48">
        <v>40452</v>
      </c>
      <c r="N135" s="27" t="s">
        <v>70963</v>
      </c>
      <c r="O135" s="54"/>
      <c r="P135" s="11"/>
      <c r="Q135" s="11"/>
      <c r="T135" s="6"/>
      <c r="U135" s="6"/>
      <c r="V135" s="6"/>
      <c r="W135" s="6"/>
      <c r="X135" s="6"/>
      <c r="Y135" s="6"/>
      <c r="Z135" s="7"/>
      <c r="AA135" s="8"/>
      <c r="AB135" s="8"/>
      <c r="AC135" s="8"/>
      <c r="AD135" s="8"/>
      <c r="AE135" s="8"/>
      <c r="AF135" s="8"/>
      <c r="AG135" s="7"/>
      <c r="AH135" s="6">
        <v>0</v>
      </c>
      <c r="AI135" s="6">
        <v>0.99483333333333335</v>
      </c>
      <c r="AJ135" s="6">
        <v>5.0000000000000001E-4</v>
      </c>
      <c r="AK135" s="6">
        <v>6.6666666666666664E-4</v>
      </c>
      <c r="AL135" s="6">
        <v>0</v>
      </c>
      <c r="AM135" s="6">
        <v>2.3333333333333335E-3</v>
      </c>
      <c r="AN135" s="7">
        <v>1.1666666666666668E-3</v>
      </c>
      <c r="AO135" s="6"/>
      <c r="AP135" s="6"/>
      <c r="AQ135" s="6"/>
      <c r="AR135" s="6"/>
      <c r="AS135" s="8"/>
      <c r="AT135" s="7"/>
      <c r="AU135" s="5"/>
      <c r="AV135" s="6"/>
      <c r="AW135" s="6"/>
      <c r="AX135" s="6"/>
      <c r="AY135" s="6"/>
      <c r="AZ135" s="6"/>
      <c r="BA135" s="7"/>
      <c r="BB135" s="6">
        <v>0</v>
      </c>
      <c r="BC135" s="6">
        <v>1</v>
      </c>
      <c r="BD135" s="6">
        <v>1.9873598961735999E-218</v>
      </c>
      <c r="BE135" s="6">
        <v>3.59008585616974E-125</v>
      </c>
      <c r="BF135" s="6">
        <v>1.74504304035834E-130</v>
      </c>
      <c r="BG135" s="6">
        <v>3.0732905847829598E-151</v>
      </c>
      <c r="BH135" s="7">
        <v>4.0582098525895902E-99</v>
      </c>
      <c r="BI135" s="6"/>
      <c r="BJ135" s="6"/>
      <c r="BK135" s="6"/>
      <c r="BL135" s="6"/>
      <c r="BM135" s="6"/>
      <c r="BN135" s="6"/>
      <c r="BO135" s="7"/>
      <c r="BP135" s="6"/>
      <c r="BQ135" s="6"/>
      <c r="BR135" s="6"/>
      <c r="BS135" s="6"/>
      <c r="BT135" s="6"/>
      <c r="BU135" s="6"/>
      <c r="BV135" s="7"/>
      <c r="BW135">
        <v>294</v>
      </c>
      <c r="BX135">
        <v>306</v>
      </c>
      <c r="BY135">
        <v>271</v>
      </c>
      <c r="BZ135">
        <v>287</v>
      </c>
      <c r="CA135">
        <v>251</v>
      </c>
      <c r="CB135">
        <v>194</v>
      </c>
      <c r="CC135">
        <v>215</v>
      </c>
      <c r="CD135">
        <v>226</v>
      </c>
      <c r="CE135">
        <v>227</v>
      </c>
      <c r="CF135" s="1">
        <v>249</v>
      </c>
      <c r="CH135" s="43">
        <v>8.1897708366876001E-2</v>
      </c>
      <c r="CJ135" s="27" t="s">
        <v>72357</v>
      </c>
    </row>
    <row r="136" spans="1:88">
      <c r="A136" s="27">
        <v>133</v>
      </c>
      <c r="B136" t="s">
        <v>70952</v>
      </c>
      <c r="D136" t="s">
        <v>72349</v>
      </c>
      <c r="E136" t="s">
        <v>71797</v>
      </c>
      <c r="F136" s="29">
        <v>40.077500000000001</v>
      </c>
      <c r="G136" s="29">
        <v>-75.482299999999995</v>
      </c>
      <c r="H136" s="31">
        <v>73.152000000000001</v>
      </c>
      <c r="I136" s="29" t="s">
        <v>71875</v>
      </c>
      <c r="J136" s="29" t="s">
        <v>71880</v>
      </c>
      <c r="L136" s="38" t="s">
        <v>72333</v>
      </c>
      <c r="M136" s="48">
        <v>40452</v>
      </c>
      <c r="N136" s="27" t="s">
        <v>70963</v>
      </c>
      <c r="O136" s="54"/>
      <c r="P136" s="11"/>
      <c r="Q136" s="11"/>
      <c r="T136" s="6"/>
      <c r="U136" s="6"/>
      <c r="V136" s="6"/>
      <c r="W136" s="6"/>
      <c r="X136" s="6"/>
      <c r="Y136" s="6"/>
      <c r="Z136" s="7"/>
      <c r="AA136" s="8"/>
      <c r="AB136" s="8"/>
      <c r="AC136" s="8"/>
      <c r="AD136" s="8"/>
      <c r="AE136" s="8"/>
      <c r="AF136" s="8"/>
      <c r="AG136" s="7"/>
      <c r="AH136" s="6">
        <v>1.4E-2</v>
      </c>
      <c r="AI136" s="6">
        <v>0.97816666666666674</v>
      </c>
      <c r="AJ136" s="6">
        <v>7.0000000000000001E-3</v>
      </c>
      <c r="AK136" s="6">
        <v>0</v>
      </c>
      <c r="AL136" s="6">
        <v>0</v>
      </c>
      <c r="AM136" s="6">
        <v>0</v>
      </c>
      <c r="AN136" s="7">
        <v>0</v>
      </c>
      <c r="AO136" s="6"/>
      <c r="AP136" s="6"/>
      <c r="AQ136" s="6"/>
      <c r="AR136" s="6"/>
      <c r="AS136" s="8"/>
      <c r="AT136" s="7"/>
      <c r="AU136" s="5"/>
      <c r="AV136" s="6"/>
      <c r="AW136" s="6"/>
      <c r="AX136" s="6"/>
      <c r="AY136" s="6"/>
      <c r="AZ136" s="6"/>
      <c r="BA136" s="7"/>
      <c r="BB136" s="6">
        <v>0</v>
      </c>
      <c r="BC136" s="6">
        <v>1</v>
      </c>
      <c r="BD136" s="6">
        <v>9.9020149470080699E-229</v>
      </c>
      <c r="BE136" s="6">
        <v>1.25842982881158E-129</v>
      </c>
      <c r="BF136" s="6">
        <v>8.2885713238477102E-131</v>
      </c>
      <c r="BG136" s="6">
        <v>9.21576478543519E-149</v>
      </c>
      <c r="BH136" s="7">
        <v>1.3783960149203401E-99</v>
      </c>
      <c r="BI136" s="6"/>
      <c r="BJ136" s="6"/>
      <c r="BK136" s="6"/>
      <c r="BL136" s="6"/>
      <c r="BM136" s="6"/>
      <c r="BN136" s="6"/>
      <c r="BO136" s="7"/>
      <c r="BP136" s="6"/>
      <c r="BQ136" s="6"/>
      <c r="BR136" s="6"/>
      <c r="BS136" s="6"/>
      <c r="BT136" s="6"/>
      <c r="BU136" s="6"/>
      <c r="BV136" s="7"/>
      <c r="BW136">
        <v>294</v>
      </c>
      <c r="BX136">
        <v>306</v>
      </c>
      <c r="BY136">
        <v>271</v>
      </c>
      <c r="BZ136">
        <v>287</v>
      </c>
      <c r="CA136">
        <v>251</v>
      </c>
      <c r="CB136">
        <v>194</v>
      </c>
      <c r="CC136">
        <v>215</v>
      </c>
      <c r="CD136">
        <v>226</v>
      </c>
      <c r="CE136">
        <v>227</v>
      </c>
      <c r="CF136" s="1">
        <v>249</v>
      </c>
      <c r="CH136" s="43">
        <v>9.7906206601858795E-2</v>
      </c>
      <c r="CJ136" s="27" t="s">
        <v>72357</v>
      </c>
    </row>
    <row r="137" spans="1:88">
      <c r="A137" s="27">
        <v>134</v>
      </c>
      <c r="B137" t="s">
        <v>70952</v>
      </c>
      <c r="D137" t="s">
        <v>70981</v>
      </c>
      <c r="E137" t="s">
        <v>71797</v>
      </c>
      <c r="F137" s="29">
        <v>39.953699999999998</v>
      </c>
      <c r="G137" s="29">
        <v>-75.389600000000002</v>
      </c>
      <c r="H137" s="31">
        <v>38.1</v>
      </c>
      <c r="I137" s="29" t="s">
        <v>71875</v>
      </c>
      <c r="J137" s="29" t="s">
        <v>71880</v>
      </c>
      <c r="L137" s="38" t="s">
        <v>72334</v>
      </c>
      <c r="M137" s="48">
        <v>40452</v>
      </c>
      <c r="N137" s="27" t="s">
        <v>70963</v>
      </c>
      <c r="O137" s="54"/>
      <c r="P137" s="11"/>
      <c r="Q137" s="11"/>
      <c r="T137" s="6"/>
      <c r="U137" s="6"/>
      <c r="V137" s="6"/>
      <c r="W137" s="6"/>
      <c r="X137" s="6"/>
      <c r="Y137" s="6"/>
      <c r="Z137" s="7"/>
      <c r="AA137" s="8"/>
      <c r="AB137" s="8"/>
      <c r="AC137" s="8"/>
      <c r="AD137" s="8"/>
      <c r="AE137" s="8"/>
      <c r="AF137" s="8"/>
      <c r="AG137" s="7"/>
      <c r="AH137" s="6">
        <v>0</v>
      </c>
      <c r="AI137" s="6">
        <v>0.91316666666666679</v>
      </c>
      <c r="AJ137" s="6">
        <v>8.3500000000000005E-2</v>
      </c>
      <c r="AK137" s="6">
        <v>0</v>
      </c>
      <c r="AL137" s="6">
        <v>1E-3</v>
      </c>
      <c r="AM137" s="6">
        <v>0</v>
      </c>
      <c r="AN137" s="7">
        <v>2.166666666666667E-3</v>
      </c>
      <c r="AO137" s="6"/>
      <c r="AP137" s="6"/>
      <c r="AQ137" s="6"/>
      <c r="AR137" s="6"/>
      <c r="AS137" s="8"/>
      <c r="AT137" s="7"/>
      <c r="AU137" s="5"/>
      <c r="AV137" s="6"/>
      <c r="AW137" s="6"/>
      <c r="AX137" s="6"/>
      <c r="AY137" s="6"/>
      <c r="AZ137" s="6"/>
      <c r="BA137" s="7"/>
      <c r="BB137" s="6">
        <v>0</v>
      </c>
      <c r="BC137" s="6">
        <v>1</v>
      </c>
      <c r="BD137" s="6">
        <v>7.9053614047748204E-203</v>
      </c>
      <c r="BE137" s="6">
        <v>1.5561380919703499E-129</v>
      </c>
      <c r="BF137" s="6">
        <v>8.7794471816045501E-129</v>
      </c>
      <c r="BG137" s="6">
        <v>5.0977510768963097E-149</v>
      </c>
      <c r="BH137" s="7">
        <v>5.0712891724839302E-96</v>
      </c>
      <c r="BI137" s="6"/>
      <c r="BJ137" s="6"/>
      <c r="BK137" s="6"/>
      <c r="BL137" s="6"/>
      <c r="BM137" s="6"/>
      <c r="BN137" s="6"/>
      <c r="BO137" s="7"/>
      <c r="BP137" s="6"/>
      <c r="BQ137" s="6"/>
      <c r="BR137" s="6"/>
      <c r="BS137" s="6"/>
      <c r="BT137" s="6"/>
      <c r="BU137" s="6"/>
      <c r="BV137" s="7"/>
      <c r="BW137">
        <v>294</v>
      </c>
      <c r="BX137">
        <v>306</v>
      </c>
      <c r="BY137">
        <v>270</v>
      </c>
      <c r="BZ137">
        <v>287</v>
      </c>
      <c r="CA137">
        <v>251</v>
      </c>
      <c r="CB137">
        <v>194</v>
      </c>
      <c r="CC137">
        <v>215</v>
      </c>
      <c r="CD137">
        <v>225</v>
      </c>
      <c r="CE137">
        <v>227</v>
      </c>
      <c r="CF137" s="1">
        <v>249</v>
      </c>
      <c r="CH137" s="43">
        <v>9.4287796401143598E-2</v>
      </c>
      <c r="CJ137" s="27" t="s">
        <v>72357</v>
      </c>
    </row>
    <row r="138" spans="1:88">
      <c r="A138" s="27">
        <v>135</v>
      </c>
      <c r="B138" t="s">
        <v>70952</v>
      </c>
      <c r="D138" t="s">
        <v>70982</v>
      </c>
      <c r="E138" t="s">
        <v>71797</v>
      </c>
      <c r="F138" s="29">
        <v>39.953699999999998</v>
      </c>
      <c r="G138" s="29">
        <v>-75.389600000000002</v>
      </c>
      <c r="H138" s="31">
        <v>38.1</v>
      </c>
      <c r="I138" s="29" t="s">
        <v>71875</v>
      </c>
      <c r="J138" s="29" t="s">
        <v>71880</v>
      </c>
      <c r="L138" s="38" t="s">
        <v>72334</v>
      </c>
      <c r="M138" s="48">
        <v>40452</v>
      </c>
      <c r="N138" s="27" t="s">
        <v>70963</v>
      </c>
      <c r="O138" s="54"/>
      <c r="P138" s="11"/>
      <c r="Q138" s="11"/>
      <c r="T138" s="6"/>
      <c r="U138" s="6"/>
      <c r="V138" s="6"/>
      <c r="W138" s="6"/>
      <c r="X138" s="6"/>
      <c r="Y138" s="6"/>
      <c r="Z138" s="7"/>
      <c r="AA138" s="8"/>
      <c r="AB138" s="8"/>
      <c r="AC138" s="8"/>
      <c r="AD138" s="8"/>
      <c r="AE138" s="8"/>
      <c r="AF138" s="8"/>
      <c r="AG138" s="7"/>
      <c r="AH138" s="6">
        <v>0</v>
      </c>
      <c r="AI138" s="6">
        <v>0.98416666666666675</v>
      </c>
      <c r="AJ138" s="6">
        <v>1.3833333333333331E-2</v>
      </c>
      <c r="AK138" s="6">
        <v>0</v>
      </c>
      <c r="AL138" s="6">
        <v>1E-3</v>
      </c>
      <c r="AM138" s="6">
        <v>1E-3</v>
      </c>
      <c r="AN138" s="7">
        <v>0</v>
      </c>
      <c r="AO138" s="6"/>
      <c r="AP138" s="6"/>
      <c r="AQ138" s="6"/>
      <c r="AR138" s="6"/>
      <c r="AS138" s="8"/>
      <c r="AT138" s="7"/>
      <c r="AU138" s="5"/>
      <c r="AV138" s="6"/>
      <c r="AW138" s="6"/>
      <c r="AX138" s="6"/>
      <c r="AY138" s="6"/>
      <c r="AZ138" s="6"/>
      <c r="BA138" s="7"/>
      <c r="BB138" s="6">
        <v>0</v>
      </c>
      <c r="BC138" s="6">
        <v>1</v>
      </c>
      <c r="BD138" s="6">
        <v>2.76552517471782E-223</v>
      </c>
      <c r="BE138" s="6">
        <v>3.1439067880017302E-121</v>
      </c>
      <c r="BF138" s="6">
        <v>1.2828290032241799E-133</v>
      </c>
      <c r="BG138" s="6">
        <v>9.0350968126998401E-139</v>
      </c>
      <c r="BH138" s="7">
        <v>2.4968217114063501E-97</v>
      </c>
      <c r="BI138" s="6"/>
      <c r="BJ138" s="6"/>
      <c r="BK138" s="6"/>
      <c r="BL138" s="6"/>
      <c r="BM138" s="6"/>
      <c r="BN138" s="6"/>
      <c r="BO138" s="7"/>
      <c r="BP138" s="6"/>
      <c r="BQ138" s="6"/>
      <c r="BR138" s="6"/>
      <c r="BS138" s="6"/>
      <c r="BT138" s="6"/>
      <c r="BU138" s="6"/>
      <c r="BV138" s="7"/>
      <c r="BW138">
        <v>294</v>
      </c>
      <c r="BX138">
        <v>306</v>
      </c>
      <c r="BY138">
        <v>270</v>
      </c>
      <c r="BZ138">
        <v>287</v>
      </c>
      <c r="CA138">
        <v>251</v>
      </c>
      <c r="CB138">
        <v>194</v>
      </c>
      <c r="CC138">
        <v>215</v>
      </c>
      <c r="CD138">
        <v>225</v>
      </c>
      <c r="CE138">
        <v>227</v>
      </c>
      <c r="CF138" s="1">
        <v>249</v>
      </c>
      <c r="CH138" s="43">
        <v>9.0756019531907706E-2</v>
      </c>
      <c r="CJ138" s="27" t="s">
        <v>72357</v>
      </c>
    </row>
    <row r="139" spans="1:88">
      <c r="A139" s="27">
        <v>136</v>
      </c>
      <c r="B139" t="s">
        <v>70952</v>
      </c>
      <c r="D139" t="s">
        <v>70983</v>
      </c>
      <c r="E139" t="s">
        <v>71797</v>
      </c>
      <c r="F139" s="29">
        <v>39.953699999999998</v>
      </c>
      <c r="G139" s="29">
        <v>-75.389600000000002</v>
      </c>
      <c r="H139" s="31">
        <v>38.1</v>
      </c>
      <c r="I139" s="29" t="s">
        <v>71875</v>
      </c>
      <c r="J139" s="29" t="s">
        <v>71880</v>
      </c>
      <c r="L139" s="38" t="s">
        <v>72334</v>
      </c>
      <c r="M139" s="48">
        <v>40452</v>
      </c>
      <c r="N139" s="27" t="s">
        <v>70963</v>
      </c>
      <c r="O139" s="54"/>
      <c r="P139" s="11"/>
      <c r="Q139" s="11"/>
      <c r="T139" s="6"/>
      <c r="U139" s="6"/>
      <c r="V139" s="6"/>
      <c r="W139" s="6"/>
      <c r="X139" s="6"/>
      <c r="Y139" s="6"/>
      <c r="Z139" s="7"/>
      <c r="AA139" s="8"/>
      <c r="AB139" s="8"/>
      <c r="AC139" s="8"/>
      <c r="AD139" s="8"/>
      <c r="AE139" s="8"/>
      <c r="AF139" s="8"/>
      <c r="AG139" s="7"/>
      <c r="AH139" s="6">
        <v>1E-3</v>
      </c>
      <c r="AI139" s="6">
        <v>0.97183333333333322</v>
      </c>
      <c r="AJ139" s="6">
        <v>2.5333333333333333E-2</v>
      </c>
      <c r="AK139" s="6">
        <v>0</v>
      </c>
      <c r="AL139" s="6">
        <v>0</v>
      </c>
      <c r="AM139" s="6">
        <v>0</v>
      </c>
      <c r="AN139" s="7">
        <v>6.6666666666666664E-4</v>
      </c>
      <c r="AO139" s="6"/>
      <c r="AP139" s="6"/>
      <c r="AQ139" s="6"/>
      <c r="AR139" s="6"/>
      <c r="AS139" s="8"/>
      <c r="AT139" s="7"/>
      <c r="AU139" s="5"/>
      <c r="AV139" s="6"/>
      <c r="AW139" s="6"/>
      <c r="AX139" s="6"/>
      <c r="AY139" s="6"/>
      <c r="AZ139" s="6"/>
      <c r="BA139" s="7"/>
      <c r="BB139" s="6">
        <v>0</v>
      </c>
      <c r="BC139" s="6">
        <v>1</v>
      </c>
      <c r="BD139" s="6">
        <v>1.4554197891057399E-250</v>
      </c>
      <c r="BE139" s="6">
        <v>1.1115736838765399E-133</v>
      </c>
      <c r="BF139" s="6">
        <v>3.8495507756853202E-138</v>
      </c>
      <c r="BG139" s="6">
        <v>3.15607984810282E-150</v>
      </c>
      <c r="BH139" s="7">
        <v>1.02216458386443E-106</v>
      </c>
      <c r="BI139" s="6"/>
      <c r="BJ139" s="6"/>
      <c r="BK139" s="6"/>
      <c r="BL139" s="6"/>
      <c r="BM139" s="6"/>
      <c r="BN139" s="6"/>
      <c r="BO139" s="7"/>
      <c r="BP139" s="6"/>
      <c r="BQ139" s="6"/>
      <c r="BR139" s="6"/>
      <c r="BS139" s="6"/>
      <c r="BT139" s="6"/>
      <c r="BU139" s="6"/>
      <c r="BV139" s="7"/>
      <c r="BW139">
        <v>294</v>
      </c>
      <c r="BX139">
        <v>306</v>
      </c>
      <c r="BY139">
        <v>270</v>
      </c>
      <c r="BZ139">
        <v>287</v>
      </c>
      <c r="CA139">
        <v>251</v>
      </c>
      <c r="CB139">
        <v>194</v>
      </c>
      <c r="CC139">
        <v>215</v>
      </c>
      <c r="CD139">
        <v>225</v>
      </c>
      <c r="CE139">
        <v>227</v>
      </c>
      <c r="CF139" s="1">
        <v>249</v>
      </c>
      <c r="CH139" s="43">
        <v>9.9251145635408503E-2</v>
      </c>
      <c r="CJ139" s="27" t="s">
        <v>72357</v>
      </c>
    </row>
    <row r="140" spans="1:88">
      <c r="A140" s="27">
        <v>137</v>
      </c>
      <c r="B140" t="s">
        <v>70952</v>
      </c>
      <c r="D140" t="s">
        <v>72350</v>
      </c>
      <c r="E140" t="s">
        <v>71797</v>
      </c>
      <c r="F140" s="29">
        <v>39.953699999999998</v>
      </c>
      <c r="G140" s="29">
        <v>-75.389600000000002</v>
      </c>
      <c r="H140" s="31">
        <v>38.1</v>
      </c>
      <c r="I140" s="29" t="s">
        <v>71875</v>
      </c>
      <c r="J140" s="29" t="s">
        <v>71880</v>
      </c>
      <c r="L140" s="38" t="s">
        <v>72334</v>
      </c>
      <c r="M140" s="48">
        <v>40452</v>
      </c>
      <c r="N140" s="27" t="s">
        <v>70963</v>
      </c>
      <c r="O140" s="54"/>
      <c r="P140" s="11"/>
      <c r="Q140" s="11"/>
      <c r="T140" s="6"/>
      <c r="U140" s="6"/>
      <c r="V140" s="6"/>
      <c r="W140" s="6"/>
      <c r="X140" s="6"/>
      <c r="Y140" s="6"/>
      <c r="Z140" s="7"/>
      <c r="AA140" s="8"/>
      <c r="AB140" s="8"/>
      <c r="AC140" s="8"/>
      <c r="AD140" s="8"/>
      <c r="AE140" s="8"/>
      <c r="AF140" s="8"/>
      <c r="AG140" s="7"/>
      <c r="AH140" s="6">
        <v>0</v>
      </c>
      <c r="AI140" s="6">
        <v>0.99283333333333335</v>
      </c>
      <c r="AJ140" s="6">
        <v>6.000000000000001E-3</v>
      </c>
      <c r="AK140" s="6">
        <v>6.6666666666666664E-4</v>
      </c>
      <c r="AL140" s="6">
        <v>0</v>
      </c>
      <c r="AM140" s="6">
        <v>0</v>
      </c>
      <c r="AN140" s="7">
        <v>1.6666666666666666E-4</v>
      </c>
      <c r="AO140" s="6"/>
      <c r="AP140" s="6"/>
      <c r="AQ140" s="6"/>
      <c r="AR140" s="6"/>
      <c r="AS140" s="8"/>
      <c r="AT140" s="7"/>
      <c r="AU140" s="5"/>
      <c r="AV140" s="6"/>
      <c r="AW140" s="6"/>
      <c r="AX140" s="6"/>
      <c r="AY140" s="6"/>
      <c r="AZ140" s="6"/>
      <c r="BA140" s="7"/>
      <c r="BB140" s="6">
        <v>0</v>
      </c>
      <c r="BC140" s="6">
        <v>1</v>
      </c>
      <c r="BD140" s="6">
        <v>3.3139390211840597E-244</v>
      </c>
      <c r="BE140" s="6">
        <v>2.4342017021052001E-140</v>
      </c>
      <c r="BF140" s="6">
        <v>1.21356433067651E-148</v>
      </c>
      <c r="BG140" s="6">
        <v>1.38158715815815E-162</v>
      </c>
      <c r="BH140" s="7">
        <v>4.6563930613264102E-113</v>
      </c>
      <c r="BI140" s="6"/>
      <c r="BJ140" s="6"/>
      <c r="BK140" s="6"/>
      <c r="BL140" s="6"/>
      <c r="BM140" s="6"/>
      <c r="BN140" s="6"/>
      <c r="BO140" s="7"/>
      <c r="BP140" s="6"/>
      <c r="BQ140" s="6"/>
      <c r="BR140" s="6"/>
      <c r="BS140" s="6"/>
      <c r="BT140" s="6"/>
      <c r="BU140" s="6"/>
      <c r="BV140" s="7"/>
      <c r="BW140">
        <v>294</v>
      </c>
      <c r="BX140">
        <v>306</v>
      </c>
      <c r="BY140">
        <v>270</v>
      </c>
      <c r="BZ140">
        <v>287</v>
      </c>
      <c r="CA140">
        <v>251</v>
      </c>
      <c r="CB140">
        <v>194</v>
      </c>
      <c r="CC140">
        <v>215</v>
      </c>
      <c r="CD140">
        <v>225</v>
      </c>
      <c r="CE140">
        <v>227</v>
      </c>
      <c r="CF140" s="1">
        <v>249</v>
      </c>
      <c r="CH140" s="43">
        <v>5.4583427410250601E-2</v>
      </c>
      <c r="CJ140" s="27" t="s">
        <v>72357</v>
      </c>
    </row>
    <row r="141" spans="1:88">
      <c r="A141" s="27">
        <v>138</v>
      </c>
      <c r="B141" t="s">
        <v>70952</v>
      </c>
      <c r="D141" t="s">
        <v>72351</v>
      </c>
      <c r="E141" t="s">
        <v>71797</v>
      </c>
      <c r="F141" s="29">
        <v>39.953699999999998</v>
      </c>
      <c r="G141" s="29">
        <v>-75.389600000000002</v>
      </c>
      <c r="H141" s="31">
        <v>38.1</v>
      </c>
      <c r="I141" s="29" t="s">
        <v>71875</v>
      </c>
      <c r="J141" s="29" t="s">
        <v>71880</v>
      </c>
      <c r="L141" s="38" t="s">
        <v>72334</v>
      </c>
      <c r="M141" s="48">
        <v>40452</v>
      </c>
      <c r="N141" s="27" t="s">
        <v>70963</v>
      </c>
      <c r="O141" s="54"/>
      <c r="P141" s="11"/>
      <c r="Q141" s="11"/>
      <c r="T141" s="6"/>
      <c r="U141" s="6"/>
      <c r="V141" s="6"/>
      <c r="W141" s="6"/>
      <c r="X141" s="6"/>
      <c r="Y141" s="6"/>
      <c r="Z141" s="7"/>
      <c r="AA141" s="8"/>
      <c r="AB141" s="8"/>
      <c r="AC141" s="8"/>
      <c r="AD141" s="8"/>
      <c r="AE141" s="8"/>
      <c r="AF141" s="8"/>
      <c r="AG141" s="7"/>
      <c r="AH141" s="6">
        <v>1E-3</v>
      </c>
      <c r="AI141" s="6">
        <v>0.99800000000000011</v>
      </c>
      <c r="AJ141" s="6">
        <v>0</v>
      </c>
      <c r="AK141" s="6">
        <v>0</v>
      </c>
      <c r="AL141" s="6">
        <v>1E-3</v>
      </c>
      <c r="AM141" s="6">
        <v>0</v>
      </c>
      <c r="AN141" s="7">
        <v>0</v>
      </c>
      <c r="AO141" s="6"/>
      <c r="AP141" s="6"/>
      <c r="AQ141" s="6"/>
      <c r="AR141" s="6"/>
      <c r="AS141" s="8"/>
      <c r="AT141" s="7"/>
      <c r="AU141" s="5"/>
      <c r="AV141" s="6"/>
      <c r="AW141" s="6"/>
      <c r="AX141" s="6"/>
      <c r="AY141" s="6"/>
      <c r="AZ141" s="6"/>
      <c r="BA141" s="7"/>
      <c r="BB141" s="6">
        <v>0</v>
      </c>
      <c r="BC141" s="6">
        <v>1</v>
      </c>
      <c r="BD141" s="6">
        <v>9.9499189467761101E-223</v>
      </c>
      <c r="BE141" s="6">
        <v>3.3723275827437502E-134</v>
      </c>
      <c r="BF141" s="6">
        <v>2.6796324827656397E-141</v>
      </c>
      <c r="BG141" s="6">
        <v>1.1178679242098299E-156</v>
      </c>
      <c r="BH141" s="7">
        <v>1.1012586135580499E-107</v>
      </c>
      <c r="BI141" s="6"/>
      <c r="BJ141" s="6"/>
      <c r="BK141" s="6"/>
      <c r="BL141" s="6"/>
      <c r="BM141" s="6"/>
      <c r="BN141" s="6"/>
      <c r="BO141" s="7"/>
      <c r="BP141" s="6"/>
      <c r="BQ141" s="6"/>
      <c r="BR141" s="6"/>
      <c r="BS141" s="6"/>
      <c r="BT141" s="6"/>
      <c r="BU141" s="6"/>
      <c r="BV141" s="7"/>
      <c r="BW141">
        <v>294</v>
      </c>
      <c r="BX141">
        <v>306</v>
      </c>
      <c r="BY141">
        <v>271</v>
      </c>
      <c r="BZ141">
        <v>287</v>
      </c>
      <c r="CA141">
        <v>251</v>
      </c>
      <c r="CB141">
        <v>194</v>
      </c>
      <c r="CC141">
        <v>215</v>
      </c>
      <c r="CD141">
        <v>226</v>
      </c>
      <c r="CE141">
        <v>227</v>
      </c>
      <c r="CF141" s="1">
        <v>249</v>
      </c>
      <c r="CH141" s="43">
        <v>9.2964542190305199E-2</v>
      </c>
      <c r="CJ141" s="27" t="s">
        <v>72357</v>
      </c>
    </row>
    <row r="142" spans="1:88">
      <c r="A142" s="27">
        <v>139</v>
      </c>
      <c r="B142" t="s">
        <v>70952</v>
      </c>
      <c r="D142" t="s">
        <v>72352</v>
      </c>
      <c r="E142" t="s">
        <v>71797</v>
      </c>
      <c r="F142" s="29">
        <v>39.953699999999998</v>
      </c>
      <c r="G142" s="29">
        <v>-75.389600000000002</v>
      </c>
      <c r="H142" s="31">
        <v>38.1</v>
      </c>
      <c r="I142" s="29" t="s">
        <v>71875</v>
      </c>
      <c r="J142" s="29" t="s">
        <v>71880</v>
      </c>
      <c r="L142" s="38" t="s">
        <v>72334</v>
      </c>
      <c r="M142" s="48">
        <v>40452</v>
      </c>
      <c r="N142" s="27" t="s">
        <v>70963</v>
      </c>
      <c r="O142" s="54"/>
      <c r="P142" s="11"/>
      <c r="Q142" s="11"/>
      <c r="T142" s="6"/>
      <c r="U142" s="6"/>
      <c r="V142" s="6"/>
      <c r="W142" s="6"/>
      <c r="X142" s="6"/>
      <c r="Y142" s="6"/>
      <c r="Z142" s="7"/>
      <c r="AA142" s="8"/>
      <c r="AB142" s="8"/>
      <c r="AC142" s="8"/>
      <c r="AD142" s="8"/>
      <c r="AE142" s="8"/>
      <c r="AF142" s="8"/>
      <c r="AG142" s="7"/>
      <c r="AH142" s="6">
        <v>0</v>
      </c>
      <c r="AI142" s="6">
        <v>0.97333333333333327</v>
      </c>
      <c r="AJ142" s="6">
        <v>4.5000000000000005E-3</v>
      </c>
      <c r="AK142" s="6">
        <v>1.7833333333333333E-2</v>
      </c>
      <c r="AL142" s="6">
        <v>0</v>
      </c>
      <c r="AM142" s="6">
        <v>0</v>
      </c>
      <c r="AN142" s="7">
        <v>3.5000000000000001E-3</v>
      </c>
      <c r="AO142" s="6"/>
      <c r="AP142" s="6"/>
      <c r="AQ142" s="6"/>
      <c r="AR142" s="6"/>
      <c r="AS142" s="8"/>
      <c r="AT142" s="7"/>
      <c r="AU142" s="5"/>
      <c r="AV142" s="6"/>
      <c r="AW142" s="6"/>
      <c r="AX142" s="6"/>
      <c r="AY142" s="6"/>
      <c r="AZ142" s="6"/>
      <c r="BA142" s="7"/>
      <c r="BB142" s="6">
        <v>0</v>
      </c>
      <c r="BC142" s="6">
        <v>1</v>
      </c>
      <c r="BD142" s="6">
        <v>5.5139582622021801E-267</v>
      </c>
      <c r="BE142" s="6">
        <v>3.9690649317382598E-128</v>
      </c>
      <c r="BF142" s="6">
        <v>2.1103103355063199E-136</v>
      </c>
      <c r="BG142" s="6">
        <v>2.2125862921565001E-159</v>
      </c>
      <c r="BH142" s="7">
        <v>5.7041264216080797E-103</v>
      </c>
      <c r="BI142" s="6"/>
      <c r="BJ142" s="6"/>
      <c r="BK142" s="6"/>
      <c r="BL142" s="6"/>
      <c r="BM142" s="6"/>
      <c r="BN142" s="6"/>
      <c r="BO142" s="7"/>
      <c r="BP142" s="6"/>
      <c r="BQ142" s="6"/>
      <c r="BR142" s="6"/>
      <c r="BS142" s="6"/>
      <c r="BT142" s="6"/>
      <c r="BU142" s="6"/>
      <c r="BV142" s="7"/>
      <c r="BW142">
        <v>294</v>
      </c>
      <c r="BX142">
        <v>306</v>
      </c>
      <c r="BY142">
        <v>271</v>
      </c>
      <c r="BZ142">
        <v>287</v>
      </c>
      <c r="CA142">
        <v>251</v>
      </c>
      <c r="CB142">
        <v>194</v>
      </c>
      <c r="CC142">
        <v>215</v>
      </c>
      <c r="CD142">
        <v>226</v>
      </c>
      <c r="CE142">
        <v>227</v>
      </c>
      <c r="CF142" s="1">
        <v>249</v>
      </c>
      <c r="CH142" s="43">
        <v>8.5105243425633303E-2</v>
      </c>
      <c r="CJ142" s="27" t="s">
        <v>72357</v>
      </c>
    </row>
    <row r="143" spans="1:88">
      <c r="A143" s="27">
        <v>140</v>
      </c>
      <c r="B143" t="s">
        <v>70952</v>
      </c>
      <c r="D143" t="s">
        <v>70984</v>
      </c>
      <c r="E143" t="s">
        <v>71797</v>
      </c>
      <c r="F143" s="29">
        <v>39.953699999999998</v>
      </c>
      <c r="G143" s="29">
        <v>-75.389600000000002</v>
      </c>
      <c r="H143" s="31">
        <v>38.1</v>
      </c>
      <c r="I143" s="29" t="s">
        <v>71875</v>
      </c>
      <c r="J143" s="29" t="s">
        <v>71880</v>
      </c>
      <c r="L143" s="38" t="s">
        <v>72334</v>
      </c>
      <c r="M143" s="48">
        <v>40452</v>
      </c>
      <c r="N143" s="27" t="s">
        <v>70963</v>
      </c>
      <c r="O143" s="54"/>
      <c r="P143" s="11"/>
      <c r="Q143" s="11"/>
      <c r="T143" s="6"/>
      <c r="U143" s="6"/>
      <c r="V143" s="6"/>
      <c r="W143" s="6"/>
      <c r="X143" s="6"/>
      <c r="Y143" s="6"/>
      <c r="Z143" s="7"/>
      <c r="AA143" s="8"/>
      <c r="AB143" s="8"/>
      <c r="AC143" s="8"/>
      <c r="AD143" s="8"/>
      <c r="AE143" s="8"/>
      <c r="AF143" s="8"/>
      <c r="AG143" s="7"/>
      <c r="AH143" s="6">
        <v>2E-3</v>
      </c>
      <c r="AI143" s="6">
        <v>0.94166666666666676</v>
      </c>
      <c r="AJ143" s="6">
        <v>5.3333333333333337E-2</v>
      </c>
      <c r="AK143" s="6">
        <v>0</v>
      </c>
      <c r="AL143" s="6">
        <v>2E-3</v>
      </c>
      <c r="AM143" s="6">
        <v>0</v>
      </c>
      <c r="AN143" s="7">
        <v>1E-3</v>
      </c>
      <c r="AO143" s="6"/>
      <c r="AP143" s="6"/>
      <c r="AQ143" s="6"/>
      <c r="AR143" s="6"/>
      <c r="AS143" s="8"/>
      <c r="AT143" s="7"/>
      <c r="AU143" s="5"/>
      <c r="AV143" s="6"/>
      <c r="AW143" s="6"/>
      <c r="AX143" s="6"/>
      <c r="AY143" s="6"/>
      <c r="AZ143" s="6"/>
      <c r="BA143" s="7"/>
      <c r="BB143" s="6">
        <v>0</v>
      </c>
      <c r="BC143" s="6">
        <v>1</v>
      </c>
      <c r="BD143" s="6">
        <v>2.2812632676051799E-217</v>
      </c>
      <c r="BE143" s="6">
        <v>1.15932517918766E-125</v>
      </c>
      <c r="BF143" s="6">
        <v>2.3087281363471799E-137</v>
      </c>
      <c r="BG143" s="6">
        <v>1.25574445938626E-148</v>
      </c>
      <c r="BH143" s="7">
        <v>4.6877433498853202E-100</v>
      </c>
      <c r="BI143" s="6"/>
      <c r="BJ143" s="6"/>
      <c r="BK143" s="6"/>
      <c r="BL143" s="6"/>
      <c r="BM143" s="6"/>
      <c r="BN143" s="6"/>
      <c r="BO143" s="7"/>
      <c r="BP143" s="6"/>
      <c r="BQ143" s="6"/>
      <c r="BR143" s="6"/>
      <c r="BS143" s="6"/>
      <c r="BT143" s="6"/>
      <c r="BU143" s="6"/>
      <c r="BV143" s="7"/>
      <c r="BW143">
        <v>294</v>
      </c>
      <c r="BX143">
        <v>306</v>
      </c>
      <c r="BY143">
        <v>270</v>
      </c>
      <c r="BZ143">
        <v>287</v>
      </c>
      <c r="CA143">
        <v>251</v>
      </c>
      <c r="CB143">
        <v>194</v>
      </c>
      <c r="CC143">
        <v>215</v>
      </c>
      <c r="CD143">
        <v>225</v>
      </c>
      <c r="CE143">
        <v>227</v>
      </c>
      <c r="CF143" s="1">
        <v>249</v>
      </c>
      <c r="CH143" s="43">
        <v>8.9755823744035901E-2</v>
      </c>
      <c r="CJ143" s="27" t="s">
        <v>72357</v>
      </c>
    </row>
    <row r="144" spans="1:88">
      <c r="A144" s="27">
        <v>141</v>
      </c>
      <c r="B144" t="s">
        <v>70952</v>
      </c>
      <c r="D144" t="s">
        <v>72353</v>
      </c>
      <c r="E144" t="s">
        <v>71797</v>
      </c>
      <c r="F144" s="29">
        <v>39.9636</v>
      </c>
      <c r="G144" s="29">
        <v>-75.396299999999997</v>
      </c>
      <c r="H144" s="31">
        <v>92.049599999999998</v>
      </c>
      <c r="I144" s="29" t="s">
        <v>71875</v>
      </c>
      <c r="J144" s="29" t="s">
        <v>71880</v>
      </c>
      <c r="L144" s="38" t="s">
        <v>72335</v>
      </c>
      <c r="M144" s="48">
        <v>40452</v>
      </c>
      <c r="N144" s="27" t="s">
        <v>70963</v>
      </c>
      <c r="O144" s="54"/>
      <c r="P144" s="11"/>
      <c r="Q144" s="11"/>
      <c r="T144" s="6"/>
      <c r="U144" s="6"/>
      <c r="V144" s="6"/>
      <c r="W144" s="6"/>
      <c r="X144" s="6"/>
      <c r="Y144" s="6"/>
      <c r="Z144" s="7"/>
      <c r="AA144" s="8"/>
      <c r="AB144" s="8"/>
      <c r="AC144" s="8"/>
      <c r="AD144" s="8"/>
      <c r="AE144" s="8"/>
      <c r="AF144" s="8"/>
      <c r="AG144" s="7"/>
      <c r="AH144" s="6">
        <v>1.3333333333333333E-3</v>
      </c>
      <c r="AI144" s="6">
        <v>0.95983333333333321</v>
      </c>
      <c r="AJ144" s="6">
        <v>3.6833333333333336E-2</v>
      </c>
      <c r="AK144" s="6">
        <v>0</v>
      </c>
      <c r="AL144" s="6">
        <v>0</v>
      </c>
      <c r="AM144" s="6">
        <v>0</v>
      </c>
      <c r="AN144" s="7">
        <v>1E-3</v>
      </c>
      <c r="AO144" s="6"/>
      <c r="AP144" s="6"/>
      <c r="AQ144" s="6"/>
      <c r="AR144" s="6"/>
      <c r="AS144" s="8"/>
      <c r="AT144" s="7"/>
      <c r="AU144" s="5"/>
      <c r="AV144" s="6"/>
      <c r="AW144" s="6"/>
      <c r="AX144" s="6"/>
      <c r="AY144" s="6"/>
      <c r="AZ144" s="6"/>
      <c r="BA144" s="7"/>
      <c r="BB144" s="6">
        <v>0</v>
      </c>
      <c r="BC144" s="6">
        <v>1</v>
      </c>
      <c r="BD144" s="6">
        <v>4.8844022062984198E-245</v>
      </c>
      <c r="BE144" s="6">
        <v>8.1065334033626396E-127</v>
      </c>
      <c r="BF144" s="6">
        <v>5.2619958895520101E-135</v>
      </c>
      <c r="BG144" s="6">
        <v>1.4582536262264199E-147</v>
      </c>
      <c r="BH144" s="7">
        <v>1.5308226506549599E-99</v>
      </c>
      <c r="BI144" s="6"/>
      <c r="BJ144" s="6"/>
      <c r="BK144" s="6"/>
      <c r="BL144" s="6"/>
      <c r="BM144" s="6"/>
      <c r="BN144" s="6"/>
      <c r="BO144" s="7"/>
      <c r="BP144" s="6"/>
      <c r="BQ144" s="6"/>
      <c r="BR144" s="6"/>
      <c r="BS144" s="6"/>
      <c r="BT144" s="6"/>
      <c r="BU144" s="6"/>
      <c r="BV144" s="7"/>
      <c r="BW144">
        <v>294</v>
      </c>
      <c r="BX144">
        <v>306</v>
      </c>
      <c r="BY144">
        <v>270</v>
      </c>
      <c r="BZ144">
        <v>287</v>
      </c>
      <c r="CA144">
        <v>251</v>
      </c>
      <c r="CB144">
        <v>194</v>
      </c>
      <c r="CC144">
        <v>215</v>
      </c>
      <c r="CD144">
        <v>225</v>
      </c>
      <c r="CE144">
        <v>227</v>
      </c>
      <c r="CF144" s="1">
        <v>249</v>
      </c>
      <c r="CH144" s="43">
        <v>7.2944006999125094E-2</v>
      </c>
      <c r="CJ144" s="27" t="s">
        <v>72357</v>
      </c>
    </row>
    <row r="145" spans="1:88">
      <c r="A145" s="27">
        <v>142</v>
      </c>
      <c r="B145" t="s">
        <v>70952</v>
      </c>
      <c r="D145" t="s">
        <v>72354</v>
      </c>
      <c r="E145" t="s">
        <v>71797</v>
      </c>
      <c r="F145" s="29">
        <v>39.9636</v>
      </c>
      <c r="G145" s="29">
        <v>-75.396299999999997</v>
      </c>
      <c r="H145" s="31">
        <v>92.049599999999998</v>
      </c>
      <c r="I145" s="29" t="s">
        <v>71875</v>
      </c>
      <c r="J145" s="29" t="s">
        <v>71880</v>
      </c>
      <c r="L145" s="38" t="s">
        <v>72335</v>
      </c>
      <c r="M145" s="48">
        <v>40452</v>
      </c>
      <c r="N145" s="27" t="s">
        <v>70963</v>
      </c>
      <c r="O145" s="54"/>
      <c r="P145" s="11"/>
      <c r="Q145" s="11"/>
      <c r="T145" s="6"/>
      <c r="U145" s="6"/>
      <c r="V145" s="6"/>
      <c r="W145" s="6"/>
      <c r="X145" s="6"/>
      <c r="Y145" s="6"/>
      <c r="Z145" s="7"/>
      <c r="AA145" s="8"/>
      <c r="AB145" s="8"/>
      <c r="AC145" s="8"/>
      <c r="AD145" s="8"/>
      <c r="AE145" s="8"/>
      <c r="AF145" s="8"/>
      <c r="AG145" s="7"/>
      <c r="AH145" s="6">
        <v>2.9999999999999996E-3</v>
      </c>
      <c r="AI145" s="6">
        <v>0.95133333333333325</v>
      </c>
      <c r="AJ145" s="6">
        <v>4.2500000000000003E-2</v>
      </c>
      <c r="AK145" s="6">
        <v>1.6666666666666666E-4</v>
      </c>
      <c r="AL145" s="6">
        <v>1.3333333333333333E-3</v>
      </c>
      <c r="AM145" s="6">
        <v>0</v>
      </c>
      <c r="AN145" s="7">
        <v>1.1666666666666668E-3</v>
      </c>
      <c r="AO145" s="6"/>
      <c r="AP145" s="6"/>
      <c r="AQ145" s="6"/>
      <c r="AR145" s="6"/>
      <c r="AS145" s="8"/>
      <c r="AT145" s="7"/>
      <c r="AU145" s="5"/>
      <c r="AV145" s="6"/>
      <c r="AW145" s="6"/>
      <c r="AX145" s="6"/>
      <c r="AY145" s="6"/>
      <c r="AZ145" s="6"/>
      <c r="BA145" s="7"/>
      <c r="BB145" s="6">
        <v>0</v>
      </c>
      <c r="BC145" s="6">
        <v>1</v>
      </c>
      <c r="BD145" s="6">
        <v>5.2028591103506997E-216</v>
      </c>
      <c r="BE145" s="6">
        <v>2.5056915938105901E-121</v>
      </c>
      <c r="BF145" s="6">
        <v>9.9693660100276705E-129</v>
      </c>
      <c r="BG145" s="6">
        <v>1.21757854304799E-140</v>
      </c>
      <c r="BH145" s="7">
        <v>6.1476142839865202E-96</v>
      </c>
      <c r="BI145" s="6"/>
      <c r="BJ145" s="6"/>
      <c r="BK145" s="6"/>
      <c r="BL145" s="6"/>
      <c r="BM145" s="6"/>
      <c r="BN145" s="6"/>
      <c r="BO145" s="7"/>
      <c r="BP145" s="6"/>
      <c r="BQ145" s="6"/>
      <c r="BR145" s="6"/>
      <c r="BS145" s="6"/>
      <c r="BT145" s="6"/>
      <c r="BU145" s="6"/>
      <c r="BV145" s="7"/>
      <c r="BW145">
        <v>294</v>
      </c>
      <c r="BX145">
        <v>306</v>
      </c>
      <c r="BY145">
        <v>270</v>
      </c>
      <c r="BZ145">
        <v>287</v>
      </c>
      <c r="CA145">
        <v>251</v>
      </c>
      <c r="CB145">
        <v>194</v>
      </c>
      <c r="CC145">
        <v>215</v>
      </c>
      <c r="CD145">
        <v>225</v>
      </c>
      <c r="CE145">
        <v>227</v>
      </c>
      <c r="CF145" s="1">
        <v>249</v>
      </c>
      <c r="CH145" s="43">
        <v>8.6393325649047698E-2</v>
      </c>
      <c r="CJ145" s="27" t="s">
        <v>72357</v>
      </c>
    </row>
    <row r="146" spans="1:88">
      <c r="A146" s="27">
        <v>143</v>
      </c>
      <c r="B146" t="s">
        <v>70952</v>
      </c>
      <c r="D146" t="s">
        <v>72355</v>
      </c>
      <c r="E146" t="s">
        <v>71797</v>
      </c>
      <c r="F146" s="29">
        <v>39.9636</v>
      </c>
      <c r="G146" s="29">
        <v>-75.396299999999997</v>
      </c>
      <c r="H146" s="31">
        <v>92.049599999999998</v>
      </c>
      <c r="I146" s="29" t="s">
        <v>71875</v>
      </c>
      <c r="J146" s="29" t="s">
        <v>71880</v>
      </c>
      <c r="L146" s="38" t="s">
        <v>72335</v>
      </c>
      <c r="M146" s="48">
        <v>40452</v>
      </c>
      <c r="N146" s="27" t="s">
        <v>70963</v>
      </c>
      <c r="O146" s="54"/>
      <c r="P146" s="11"/>
      <c r="Q146" s="11"/>
      <c r="T146" s="6"/>
      <c r="U146" s="6"/>
      <c r="V146" s="6"/>
      <c r="W146" s="6"/>
      <c r="X146" s="6"/>
      <c r="Y146" s="6"/>
      <c r="Z146" s="7"/>
      <c r="AA146" s="8"/>
      <c r="AB146" s="8"/>
      <c r="AC146" s="8"/>
      <c r="AD146" s="8"/>
      <c r="AE146" s="8"/>
      <c r="AF146" s="8"/>
      <c r="AG146" s="7"/>
      <c r="AH146" s="6">
        <v>1E-3</v>
      </c>
      <c r="AI146" s="6">
        <v>0.96499999999999997</v>
      </c>
      <c r="AJ146" s="6">
        <v>2.9000000000000001E-2</v>
      </c>
      <c r="AK146" s="6">
        <v>1.1666666666666668E-3</v>
      </c>
      <c r="AL146" s="6">
        <v>1E-3</v>
      </c>
      <c r="AM146" s="6">
        <v>8.3333333333333339E-4</v>
      </c>
      <c r="AN146" s="7">
        <v>1.8333333333333335E-3</v>
      </c>
      <c r="AO146" s="6"/>
      <c r="AP146" s="6"/>
      <c r="AQ146" s="6"/>
      <c r="AR146" s="6"/>
      <c r="AS146" s="8"/>
      <c r="AT146" s="7"/>
      <c r="AU146" s="5"/>
      <c r="AV146" s="6"/>
      <c r="AW146" s="6"/>
      <c r="AX146" s="6"/>
      <c r="AY146" s="6"/>
      <c r="AZ146" s="6"/>
      <c r="BA146" s="7"/>
      <c r="BB146" s="6">
        <v>0</v>
      </c>
      <c r="BC146" s="6">
        <v>1</v>
      </c>
      <c r="BD146" s="6">
        <v>8.1752575265936303E-247</v>
      </c>
      <c r="BE146" s="6">
        <v>1.42956908834753E-126</v>
      </c>
      <c r="BF146" s="6">
        <v>9.2945593578959899E-132</v>
      </c>
      <c r="BG146" s="6">
        <v>5.2273560571364499E-150</v>
      </c>
      <c r="BH146" s="7">
        <v>1.40843309994932E-99</v>
      </c>
      <c r="BI146" s="6"/>
      <c r="BJ146" s="6"/>
      <c r="BK146" s="6"/>
      <c r="BL146" s="6"/>
      <c r="BM146" s="6"/>
      <c r="BN146" s="6"/>
      <c r="BO146" s="7"/>
      <c r="BP146" s="6"/>
      <c r="BQ146" s="6"/>
      <c r="BR146" s="6"/>
      <c r="BS146" s="6"/>
      <c r="BT146" s="6"/>
      <c r="BU146" s="6"/>
      <c r="BV146" s="7"/>
      <c r="BW146">
        <v>294</v>
      </c>
      <c r="BX146">
        <v>306</v>
      </c>
      <c r="BY146">
        <v>270</v>
      </c>
      <c r="BZ146">
        <v>287</v>
      </c>
      <c r="CA146">
        <v>251</v>
      </c>
      <c r="CB146">
        <v>194</v>
      </c>
      <c r="CC146">
        <v>215</v>
      </c>
      <c r="CD146">
        <v>225</v>
      </c>
      <c r="CE146">
        <v>227</v>
      </c>
      <c r="CF146" s="1">
        <v>249</v>
      </c>
      <c r="CH146" s="43">
        <v>8.3162439287641707E-2</v>
      </c>
      <c r="CJ146" s="27" t="s">
        <v>72357</v>
      </c>
    </row>
    <row r="147" spans="1:88">
      <c r="A147" s="27">
        <v>144</v>
      </c>
      <c r="B147" t="s">
        <v>70952</v>
      </c>
      <c r="D147" t="s">
        <v>70985</v>
      </c>
      <c r="E147" t="s">
        <v>71797</v>
      </c>
      <c r="F147" s="29">
        <v>38.553199999999997</v>
      </c>
      <c r="G147" s="29">
        <v>-77.355999999999995</v>
      </c>
      <c r="H147" s="31">
        <v>63</v>
      </c>
      <c r="I147" s="29" t="s">
        <v>71875</v>
      </c>
      <c r="J147" s="29" t="s">
        <v>71882</v>
      </c>
      <c r="L147" s="38" t="s">
        <v>72336</v>
      </c>
      <c r="M147" s="50">
        <v>40483</v>
      </c>
      <c r="N147" s="27" t="s">
        <v>70963</v>
      </c>
      <c r="O147" s="54"/>
      <c r="P147" s="11"/>
      <c r="Q147" s="11"/>
      <c r="T147" s="6"/>
      <c r="U147" s="6"/>
      <c r="V147" s="6"/>
      <c r="W147" s="6"/>
      <c r="X147" s="6"/>
      <c r="Y147" s="6"/>
      <c r="Z147" s="7"/>
      <c r="AA147" s="8"/>
      <c r="AB147" s="8"/>
      <c r="AC147" s="8"/>
      <c r="AD147" s="8"/>
      <c r="AE147" s="8"/>
      <c r="AF147" s="8"/>
      <c r="AG147" s="7"/>
      <c r="AH147" s="6">
        <v>0</v>
      </c>
      <c r="AI147" s="6">
        <v>0.99849999999999994</v>
      </c>
      <c r="AJ147" s="6">
        <v>0</v>
      </c>
      <c r="AK147" s="6">
        <v>0</v>
      </c>
      <c r="AL147" s="6">
        <v>1E-3</v>
      </c>
      <c r="AM147" s="6">
        <v>0</v>
      </c>
      <c r="AN147" s="7">
        <v>5.0000000000000001E-4</v>
      </c>
      <c r="AO147" s="6"/>
      <c r="AP147" s="6"/>
      <c r="AQ147" s="6"/>
      <c r="AR147" s="6"/>
      <c r="AS147" s="8"/>
      <c r="AT147" s="7"/>
      <c r="AU147" s="5"/>
      <c r="AV147" s="6"/>
      <c r="AW147" s="6"/>
      <c r="AX147" s="6"/>
      <c r="AY147" s="6"/>
      <c r="AZ147" s="6"/>
      <c r="BA147" s="7"/>
      <c r="BB147" s="6">
        <v>0</v>
      </c>
      <c r="BC147" s="6">
        <v>1</v>
      </c>
      <c r="BD147" s="6">
        <v>3.9140086751389298E-224</v>
      </c>
      <c r="BE147" s="6">
        <v>1.2535798132694999E-121</v>
      </c>
      <c r="BF147" s="6">
        <v>2.7272690280728201E-131</v>
      </c>
      <c r="BG147" s="6">
        <v>4.57898937768979E-147</v>
      </c>
      <c r="BH147" s="7">
        <v>3.58682176328268E-95</v>
      </c>
      <c r="BI147" s="6"/>
      <c r="BJ147" s="6"/>
      <c r="BK147" s="6"/>
      <c r="BL147" s="6"/>
      <c r="BM147" s="6"/>
      <c r="BN147" s="6"/>
      <c r="BO147" s="7"/>
      <c r="BP147" s="6"/>
      <c r="BQ147" s="6"/>
      <c r="BR147" s="6"/>
      <c r="BS147" s="6"/>
      <c r="BT147" s="6"/>
      <c r="BU147" s="6"/>
      <c r="BV147" s="7"/>
      <c r="BW147">
        <v>294</v>
      </c>
      <c r="BX147">
        <v>306</v>
      </c>
      <c r="BY147">
        <v>271</v>
      </c>
      <c r="BZ147">
        <v>287</v>
      </c>
      <c r="CA147">
        <v>251</v>
      </c>
      <c r="CB147">
        <v>194</v>
      </c>
      <c r="CC147">
        <v>215</v>
      </c>
      <c r="CD147">
        <v>226</v>
      </c>
      <c r="CE147">
        <v>227</v>
      </c>
      <c r="CF147" s="1">
        <v>249</v>
      </c>
      <c r="CH147" s="43">
        <v>8.4589901759195799E-2</v>
      </c>
      <c r="CJ147" s="27" t="s">
        <v>72357</v>
      </c>
    </row>
    <row r="148" spans="1:88">
      <c r="A148" s="27">
        <v>145</v>
      </c>
      <c r="B148" t="s">
        <v>70952</v>
      </c>
      <c r="D148" t="s">
        <v>70986</v>
      </c>
      <c r="E148" t="s">
        <v>71797</v>
      </c>
      <c r="F148" s="29">
        <v>38.553199999999997</v>
      </c>
      <c r="G148" s="29">
        <v>-77.355999999999995</v>
      </c>
      <c r="H148" s="31">
        <v>63</v>
      </c>
      <c r="I148" s="29" t="s">
        <v>71875</v>
      </c>
      <c r="J148" s="29" t="s">
        <v>71882</v>
      </c>
      <c r="L148" s="38" t="s">
        <v>72336</v>
      </c>
      <c r="M148" s="50">
        <v>40483</v>
      </c>
      <c r="N148" s="27" t="s">
        <v>70963</v>
      </c>
      <c r="O148" s="54"/>
      <c r="P148" s="11"/>
      <c r="Q148" s="11"/>
      <c r="T148" s="6"/>
      <c r="U148" s="6"/>
      <c r="V148" s="6"/>
      <c r="W148" s="6"/>
      <c r="X148" s="6"/>
      <c r="Y148" s="6"/>
      <c r="Z148" s="7"/>
      <c r="AA148" s="8"/>
      <c r="AB148" s="8"/>
      <c r="AC148" s="8"/>
      <c r="AD148" s="8"/>
      <c r="AE148" s="8"/>
      <c r="AF148" s="8"/>
      <c r="AG148" s="7"/>
      <c r="AH148" s="6">
        <v>0</v>
      </c>
      <c r="AI148" s="6">
        <v>1</v>
      </c>
      <c r="AJ148" s="6">
        <v>0</v>
      </c>
      <c r="AK148" s="6">
        <v>0</v>
      </c>
      <c r="AL148" s="6">
        <v>0</v>
      </c>
      <c r="AM148" s="6">
        <v>0</v>
      </c>
      <c r="AN148" s="7">
        <v>0</v>
      </c>
      <c r="AO148" s="6"/>
      <c r="AP148" s="6"/>
      <c r="AQ148" s="6"/>
      <c r="AR148" s="6"/>
      <c r="AS148" s="8"/>
      <c r="AT148" s="7"/>
      <c r="AU148" s="5"/>
      <c r="AV148" s="6"/>
      <c r="AW148" s="6"/>
      <c r="AX148" s="6"/>
      <c r="AY148" s="6"/>
      <c r="AZ148" s="6"/>
      <c r="BA148" s="7"/>
      <c r="BB148" s="6">
        <v>0</v>
      </c>
      <c r="BC148" s="6">
        <v>1</v>
      </c>
      <c r="BD148" s="6">
        <v>3.2208541105419802E-220</v>
      </c>
      <c r="BE148" s="6">
        <v>5.0332676835881003E-131</v>
      </c>
      <c r="BF148" s="6">
        <v>1.9044332552815802E-136</v>
      </c>
      <c r="BG148" s="6">
        <v>8.0492300910263897E-151</v>
      </c>
      <c r="BH148" s="7">
        <v>1.4292236364344201E-103</v>
      </c>
      <c r="BI148" s="6"/>
      <c r="BJ148" s="6"/>
      <c r="BK148" s="6"/>
      <c r="BL148" s="6"/>
      <c r="BM148" s="6"/>
      <c r="BN148" s="6"/>
      <c r="BO148" s="7"/>
      <c r="BP148" s="6"/>
      <c r="BQ148" s="6"/>
      <c r="BR148" s="6"/>
      <c r="BS148" s="6"/>
      <c r="BT148" s="6"/>
      <c r="BU148" s="6"/>
      <c r="BV148" s="7"/>
      <c r="BW148">
        <v>294</v>
      </c>
      <c r="BX148">
        <v>306</v>
      </c>
      <c r="BY148">
        <v>271</v>
      </c>
      <c r="BZ148">
        <v>287</v>
      </c>
      <c r="CA148">
        <v>251</v>
      </c>
      <c r="CB148">
        <v>194</v>
      </c>
      <c r="CC148">
        <v>215</v>
      </c>
      <c r="CD148">
        <v>226</v>
      </c>
      <c r="CE148">
        <v>227</v>
      </c>
      <c r="CF148" s="1">
        <v>249</v>
      </c>
      <c r="CH148" s="43">
        <v>7.5898953117887996E-2</v>
      </c>
      <c r="CJ148" s="27" t="s">
        <v>72357</v>
      </c>
    </row>
    <row r="149" spans="1:88">
      <c r="A149" s="27">
        <v>146</v>
      </c>
      <c r="B149" t="s">
        <v>70952</v>
      </c>
      <c r="D149" t="s">
        <v>70987</v>
      </c>
      <c r="E149" t="s">
        <v>71790</v>
      </c>
      <c r="F149" s="29">
        <v>33.015799999999999</v>
      </c>
      <c r="G149" s="29">
        <v>131.06270000000001</v>
      </c>
      <c r="H149" s="30">
        <v>842</v>
      </c>
      <c r="I149" s="29" t="s">
        <v>71802</v>
      </c>
      <c r="J149" s="29" t="s">
        <v>71843</v>
      </c>
      <c r="K149" s="29" t="s">
        <v>71858</v>
      </c>
      <c r="M149" s="48">
        <v>39766</v>
      </c>
      <c r="N149" s="27" t="s">
        <v>70957</v>
      </c>
      <c r="O149" s="54" t="s">
        <v>72379</v>
      </c>
      <c r="P149" s="11"/>
      <c r="Q149" s="11"/>
      <c r="T149" s="6">
        <v>0</v>
      </c>
      <c r="U149" s="6">
        <v>0.999</v>
      </c>
      <c r="V149" s="6">
        <v>0</v>
      </c>
      <c r="W149" s="6">
        <v>0</v>
      </c>
      <c r="X149" s="6">
        <v>0</v>
      </c>
      <c r="Y149" s="6">
        <v>0</v>
      </c>
      <c r="Z149" s="7">
        <v>0</v>
      </c>
      <c r="AA149" s="6">
        <v>0</v>
      </c>
      <c r="AB149" s="6">
        <v>0.49266666666666664</v>
      </c>
      <c r="AC149" s="6">
        <v>0.1535</v>
      </c>
      <c r="AD149" s="6">
        <v>0.155</v>
      </c>
      <c r="AE149" s="6">
        <v>0</v>
      </c>
      <c r="AF149" s="6">
        <v>0</v>
      </c>
      <c r="AG149" s="7">
        <v>0.19850000000000001</v>
      </c>
      <c r="AH149" s="6">
        <v>0</v>
      </c>
      <c r="AI149" s="6">
        <v>0.43183333333333329</v>
      </c>
      <c r="AJ149" s="6">
        <v>0.16783333333333336</v>
      </c>
      <c r="AK149" s="6">
        <v>0.16183333333333336</v>
      </c>
      <c r="AL149" s="6">
        <v>0</v>
      </c>
      <c r="AM149" s="6">
        <v>0</v>
      </c>
      <c r="AN149" s="7">
        <v>0.23783333333333334</v>
      </c>
      <c r="AO149" s="6">
        <v>1</v>
      </c>
      <c r="AP149" s="6">
        <v>0</v>
      </c>
      <c r="AQ149" s="6">
        <v>0</v>
      </c>
      <c r="AR149" s="6">
        <v>0</v>
      </c>
      <c r="AS149" s="6">
        <v>8.5019312781215093E-286</v>
      </c>
      <c r="AT149" s="7">
        <v>5.4974527758252102E-295</v>
      </c>
      <c r="AU149" s="5">
        <v>1</v>
      </c>
      <c r="AV149" s="6">
        <v>1</v>
      </c>
      <c r="AW149" s="6">
        <v>3.5212124465961399E-83</v>
      </c>
      <c r="AX149" s="6">
        <v>1.55488207750242E-65</v>
      </c>
      <c r="AY149" s="6">
        <v>3.1884597599573998E-96</v>
      </c>
      <c r="AZ149" s="6">
        <v>4.1900162874657302E-78</v>
      </c>
      <c r="BA149" s="7">
        <v>1.01302931717511E-80</v>
      </c>
      <c r="BB149" s="6">
        <v>0</v>
      </c>
      <c r="BC149" s="6">
        <v>1</v>
      </c>
      <c r="BD149" s="6">
        <v>8.0843052302553196E-229</v>
      </c>
      <c r="BE149" s="6">
        <v>1.1401032634133201E-125</v>
      </c>
      <c r="BF149" s="6">
        <v>2.6145207253010402E-134</v>
      </c>
      <c r="BG149" s="6">
        <v>1.47205158481797E-149</v>
      </c>
      <c r="BH149" s="7">
        <v>1.86339738495461E-100</v>
      </c>
      <c r="BI149" s="6">
        <v>1</v>
      </c>
      <c r="BJ149" s="6">
        <v>0</v>
      </c>
      <c r="BK149" s="6">
        <v>0</v>
      </c>
      <c r="BL149" s="6">
        <v>0</v>
      </c>
      <c r="BM149" s="6">
        <v>0</v>
      </c>
      <c r="BN149" s="6">
        <v>9.5244722640118297E-296</v>
      </c>
      <c r="BO149" s="7">
        <v>1.0415792121579301E-284</v>
      </c>
      <c r="BP149" s="6">
        <v>1</v>
      </c>
      <c r="BQ149" s="6">
        <v>4.4431228638818898E-83</v>
      </c>
      <c r="BR149" s="6">
        <v>1.39642564959096E-64</v>
      </c>
      <c r="BS149" s="6">
        <v>5.4425342923042298E-103</v>
      </c>
      <c r="BT149" s="6">
        <v>2.0051847886289799E-87</v>
      </c>
      <c r="BU149" s="6">
        <v>3.12863531534227E-86</v>
      </c>
      <c r="BV149" s="7">
        <v>3.4658825786719599E-93</v>
      </c>
      <c r="BW149">
        <v>294</v>
      </c>
      <c r="BX149">
        <v>305</v>
      </c>
      <c r="BY149">
        <v>266</v>
      </c>
      <c r="BZ149">
        <v>285</v>
      </c>
      <c r="CA149">
        <v>255</v>
      </c>
      <c r="CB149">
        <v>194</v>
      </c>
      <c r="CC149">
        <v>216</v>
      </c>
      <c r="CD149">
        <v>225</v>
      </c>
      <c r="CE149">
        <v>228</v>
      </c>
      <c r="CF149" s="1">
        <v>242</v>
      </c>
      <c r="CH149" s="43">
        <v>6.8415570889207106E-2</v>
      </c>
      <c r="CJ149" s="27" t="s">
        <v>72357</v>
      </c>
    </row>
    <row r="150" spans="1:88">
      <c r="A150" s="27">
        <v>147</v>
      </c>
      <c r="B150" t="s">
        <v>70952</v>
      </c>
      <c r="D150" t="s">
        <v>70988</v>
      </c>
      <c r="E150" t="s">
        <v>71790</v>
      </c>
      <c r="F150" s="29">
        <v>33.015799999999999</v>
      </c>
      <c r="G150" s="29">
        <v>131.06270000000001</v>
      </c>
      <c r="H150" s="30">
        <v>842</v>
      </c>
      <c r="I150" s="29" t="s">
        <v>71802</v>
      </c>
      <c r="J150" s="29" t="s">
        <v>71843</v>
      </c>
      <c r="K150" s="29" t="s">
        <v>71858</v>
      </c>
      <c r="M150" s="48">
        <v>39766</v>
      </c>
      <c r="N150" s="27" t="s">
        <v>70957</v>
      </c>
      <c r="O150" s="54" t="s">
        <v>72379</v>
      </c>
      <c r="P150" s="11"/>
      <c r="Q150" s="11"/>
      <c r="T150" s="6">
        <v>0</v>
      </c>
      <c r="U150" s="6">
        <v>0.99866666666666648</v>
      </c>
      <c r="V150" s="6">
        <v>1E-3</v>
      </c>
      <c r="W150" s="6">
        <v>0</v>
      </c>
      <c r="X150" s="6">
        <v>0</v>
      </c>
      <c r="Y150" s="6">
        <v>0</v>
      </c>
      <c r="Z150" s="7">
        <v>0</v>
      </c>
      <c r="AA150" s="6">
        <v>0</v>
      </c>
      <c r="AB150" s="6">
        <v>0.47849999999999998</v>
      </c>
      <c r="AC150" s="6">
        <v>0.17849999999999999</v>
      </c>
      <c r="AD150" s="6">
        <v>0.13650000000000001</v>
      </c>
      <c r="AE150" s="6">
        <v>0</v>
      </c>
      <c r="AF150" s="6">
        <v>0</v>
      </c>
      <c r="AG150" s="7">
        <v>0.20599999999999999</v>
      </c>
      <c r="AH150" s="6">
        <v>0</v>
      </c>
      <c r="AI150" s="6">
        <v>0.41183333333333327</v>
      </c>
      <c r="AJ150" s="6">
        <v>0.19283333333333333</v>
      </c>
      <c r="AK150" s="6">
        <v>0.14099999999999999</v>
      </c>
      <c r="AL150" s="6">
        <v>0</v>
      </c>
      <c r="AM150" s="6">
        <v>0</v>
      </c>
      <c r="AN150" s="7">
        <v>0.254</v>
      </c>
      <c r="AO150" s="6">
        <v>1</v>
      </c>
      <c r="AP150" s="6">
        <v>0</v>
      </c>
      <c r="AQ150" s="6">
        <f>2.27270197086973*10^-321</f>
        <v>0</v>
      </c>
      <c r="AR150" s="6">
        <v>0</v>
      </c>
      <c r="AS150" s="6">
        <v>3.1308147630794499E-275</v>
      </c>
      <c r="AT150" s="7">
        <v>3.3207768255889601E-284</v>
      </c>
      <c r="AU150" s="5">
        <v>1</v>
      </c>
      <c r="AV150" s="6">
        <v>1</v>
      </c>
      <c r="AW150" s="6">
        <v>8.5587927451917905E-84</v>
      </c>
      <c r="AX150" s="6">
        <v>6.7660015280828197E-64</v>
      </c>
      <c r="AY150" s="6">
        <v>5.3551461212325798E-96</v>
      </c>
      <c r="AZ150" s="6">
        <v>1.5064792484315701E-76</v>
      </c>
      <c r="BA150" s="7">
        <v>4.7429424372515297E-81</v>
      </c>
      <c r="BB150" s="6">
        <v>0</v>
      </c>
      <c r="BC150" s="6">
        <v>1</v>
      </c>
      <c r="BD150" s="6">
        <v>3.6622450744617102E-226</v>
      </c>
      <c r="BE150" s="6">
        <v>5.9030815446132298E-123</v>
      </c>
      <c r="BF150" s="6">
        <v>3.25243491587133E-131</v>
      </c>
      <c r="BG150" s="6">
        <v>5.6488768413496599E-145</v>
      </c>
      <c r="BH150" s="7">
        <v>1.9891740027570301E-97</v>
      </c>
      <c r="BI150" s="6">
        <v>1</v>
      </c>
      <c r="BJ150" s="6">
        <v>0</v>
      </c>
      <c r="BK150" s="6">
        <f>1.61337136649459*10^-319</f>
        <v>0</v>
      </c>
      <c r="BL150" s="6">
        <v>0</v>
      </c>
      <c r="BM150" s="6">
        <v>0</v>
      </c>
      <c r="BN150" s="6">
        <v>8.0354109068825202E-285</v>
      </c>
      <c r="BO150" s="7">
        <v>5.0428254393681799E-274</v>
      </c>
      <c r="BP150" s="6">
        <v>1</v>
      </c>
      <c r="BQ150" s="6">
        <v>1.10470992481661E-83</v>
      </c>
      <c r="BR150" s="6">
        <v>5.1536921334107604E-63</v>
      </c>
      <c r="BS150" s="6">
        <v>1.14161074280975E-102</v>
      </c>
      <c r="BT150" s="6">
        <v>8.1638147323899806E-86</v>
      </c>
      <c r="BU150" s="6">
        <v>1.86988336678484E-86</v>
      </c>
      <c r="BV150" s="7">
        <v>6.4893441947547299E-92</v>
      </c>
      <c r="BW150">
        <v>294</v>
      </c>
      <c r="BX150">
        <v>305</v>
      </c>
      <c r="BY150">
        <v>266</v>
      </c>
      <c r="BZ150">
        <v>285</v>
      </c>
      <c r="CA150">
        <v>255</v>
      </c>
      <c r="CB150">
        <v>194</v>
      </c>
      <c r="CC150">
        <v>216</v>
      </c>
      <c r="CD150">
        <v>225</v>
      </c>
      <c r="CE150">
        <v>228</v>
      </c>
      <c r="CF150" s="1">
        <v>242</v>
      </c>
      <c r="CH150" s="43">
        <v>6.19730185497471E-2</v>
      </c>
      <c r="CJ150" s="27" t="s">
        <v>72357</v>
      </c>
    </row>
    <row r="151" spans="1:88">
      <c r="A151" s="27">
        <v>148</v>
      </c>
      <c r="B151" t="s">
        <v>70952</v>
      </c>
      <c r="D151" t="s">
        <v>70989</v>
      </c>
      <c r="E151" t="s">
        <v>71790</v>
      </c>
      <c r="F151" s="29">
        <v>36</v>
      </c>
      <c r="G151" s="29">
        <v>138.12</v>
      </c>
      <c r="H151" s="30">
        <v>1120</v>
      </c>
      <c r="I151" s="29" t="s">
        <v>71802</v>
      </c>
      <c r="J151" s="29" t="s">
        <v>71842</v>
      </c>
      <c r="K151" s="29" t="s">
        <v>71841</v>
      </c>
      <c r="M151" s="49">
        <v>2007</v>
      </c>
      <c r="N151" s="27" t="s">
        <v>70957</v>
      </c>
      <c r="O151" s="54" t="s">
        <v>72379</v>
      </c>
      <c r="P151" s="11"/>
      <c r="Q151" s="11"/>
      <c r="R151" s="11" t="s">
        <v>70990</v>
      </c>
      <c r="S151" s="12" t="s">
        <v>70990</v>
      </c>
      <c r="T151" s="6">
        <v>0</v>
      </c>
      <c r="U151" s="6">
        <v>0.94866666666666666</v>
      </c>
      <c r="V151" s="6">
        <v>4.9833333333333334E-2</v>
      </c>
      <c r="W151" s="6">
        <v>1E-3</v>
      </c>
      <c r="X151" s="6">
        <v>0</v>
      </c>
      <c r="Y151" s="6">
        <v>0</v>
      </c>
      <c r="Z151" s="7">
        <v>1.6666666666666666E-4</v>
      </c>
      <c r="AA151" s="6">
        <v>0</v>
      </c>
      <c r="AB151" s="6">
        <v>0.51500000000000001</v>
      </c>
      <c r="AC151" s="6">
        <v>0.18433333333333332</v>
      </c>
      <c r="AD151" s="6">
        <v>0.10716666666666667</v>
      </c>
      <c r="AE151" s="6">
        <v>0</v>
      </c>
      <c r="AF151" s="6">
        <v>0</v>
      </c>
      <c r="AG151" s="7">
        <v>0.19316666666666668</v>
      </c>
      <c r="AH151" s="6">
        <v>0</v>
      </c>
      <c r="AI151" s="6">
        <v>0.46316666666666673</v>
      </c>
      <c r="AJ151" s="6">
        <v>0.19100000000000003</v>
      </c>
      <c r="AK151" s="6">
        <v>0.10966666666666668</v>
      </c>
      <c r="AL151" s="6">
        <v>0</v>
      </c>
      <c r="AM151" s="6">
        <v>0</v>
      </c>
      <c r="AN151" s="7">
        <v>0.23549999999999996</v>
      </c>
      <c r="AO151" s="6">
        <v>1</v>
      </c>
      <c r="AP151" s="6">
        <v>0</v>
      </c>
      <c r="AQ151" s="6">
        <v>0</v>
      </c>
      <c r="AR151" s="6">
        <v>0</v>
      </c>
      <c r="AS151" s="6">
        <v>1.3614667858934701E-284</v>
      </c>
      <c r="AT151" s="7">
        <v>3.3017765806939902E-292</v>
      </c>
      <c r="AU151" s="5">
        <v>1</v>
      </c>
      <c r="AV151" s="6">
        <v>1</v>
      </c>
      <c r="AW151" s="6">
        <v>1.1462494747917301E-69</v>
      </c>
      <c r="AX151" s="6">
        <v>4.4363906706188395E-53</v>
      </c>
      <c r="AY151" s="6">
        <v>1.79422057463228E-95</v>
      </c>
      <c r="AZ151" s="6">
        <v>2.0057119880473898E-71</v>
      </c>
      <c r="BA151" s="7">
        <v>1.96655827526233E-75</v>
      </c>
      <c r="BB151" s="6">
        <v>0</v>
      </c>
      <c r="BC151" s="6">
        <v>1</v>
      </c>
      <c r="BD151" s="6">
        <v>2.8621440137040402E-227</v>
      </c>
      <c r="BE151" s="6">
        <v>1.09979430632235E-124</v>
      </c>
      <c r="BF151" s="6">
        <v>1.0878700382014999E-131</v>
      </c>
      <c r="BG151" s="6">
        <v>8.3250338574005705E-151</v>
      </c>
      <c r="BH151" s="7">
        <v>1.27552434634871E-99</v>
      </c>
      <c r="BI151" s="6">
        <v>1</v>
      </c>
      <c r="BJ151" s="6">
        <v>0</v>
      </c>
      <c r="BK151" s="6">
        <v>0</v>
      </c>
      <c r="BL151" s="6">
        <v>0</v>
      </c>
      <c r="BM151" s="6">
        <v>0</v>
      </c>
      <c r="BN151" s="6">
        <v>6.4655843624654203E-295</v>
      </c>
      <c r="BO151" s="7">
        <v>1.3108252594491901E-282</v>
      </c>
      <c r="BP151" s="6">
        <v>1</v>
      </c>
      <c r="BQ151" s="6">
        <v>1.5008753043735799E-69</v>
      </c>
      <c r="BR151" s="6">
        <v>1.5630033214433801E-52</v>
      </c>
      <c r="BS151" s="6">
        <v>3.68283187211565E-103</v>
      </c>
      <c r="BT151" s="6">
        <v>6.0956019598580703E-82</v>
      </c>
      <c r="BU151" s="6">
        <v>9.7994203388268096E-82</v>
      </c>
      <c r="BV151" s="7">
        <v>1.5399428574916201E-83</v>
      </c>
      <c r="BW151">
        <v>294</v>
      </c>
      <c r="BX151">
        <v>305</v>
      </c>
      <c r="BY151">
        <v>266</v>
      </c>
      <c r="BZ151">
        <v>285</v>
      </c>
      <c r="CA151">
        <v>255</v>
      </c>
      <c r="CB151">
        <v>194</v>
      </c>
      <c r="CC151">
        <v>216</v>
      </c>
      <c r="CD151">
        <v>225</v>
      </c>
      <c r="CE151">
        <v>228</v>
      </c>
      <c r="CF151" s="1">
        <v>241</v>
      </c>
      <c r="CH151" s="43">
        <v>8.1126274340579299E-2</v>
      </c>
      <c r="CJ151" s="27" t="s">
        <v>72357</v>
      </c>
    </row>
    <row r="152" spans="1:88">
      <c r="A152" s="27">
        <v>149</v>
      </c>
      <c r="B152" t="s">
        <v>70952</v>
      </c>
      <c r="D152" t="s">
        <v>70991</v>
      </c>
      <c r="E152" t="s">
        <v>71790</v>
      </c>
      <c r="F152" s="29">
        <v>33.564500000000002</v>
      </c>
      <c r="G152" s="29">
        <v>133.3811</v>
      </c>
      <c r="H152" s="30">
        <v>244.4496</v>
      </c>
      <c r="I152" s="29" t="s">
        <v>71802</v>
      </c>
      <c r="J152" s="29" t="s">
        <v>71873</v>
      </c>
      <c r="K152" s="29" t="s">
        <v>71873</v>
      </c>
      <c r="M152" s="48">
        <v>39394</v>
      </c>
      <c r="N152" s="27" t="s">
        <v>70957</v>
      </c>
      <c r="O152" s="54" t="s">
        <v>72379</v>
      </c>
      <c r="P152" s="11"/>
      <c r="Q152" s="11"/>
      <c r="T152" s="6">
        <v>0</v>
      </c>
      <c r="U152" s="6">
        <v>0.94766666666666666</v>
      </c>
      <c r="V152" s="6">
        <v>4.9833333333333334E-2</v>
      </c>
      <c r="W152" s="6">
        <v>1.6666666666666666E-4</v>
      </c>
      <c r="X152" s="6">
        <v>0</v>
      </c>
      <c r="Y152" s="6">
        <v>1.6666666666666666E-4</v>
      </c>
      <c r="Z152" s="7">
        <v>1E-3</v>
      </c>
      <c r="AA152" s="6">
        <v>0</v>
      </c>
      <c r="AB152" s="6">
        <v>0.52</v>
      </c>
      <c r="AC152" s="6">
        <v>0.16600000000000001</v>
      </c>
      <c r="AD152" s="6">
        <v>7.9500000000000001E-2</v>
      </c>
      <c r="AE152" s="6">
        <v>1.6666666666666666E-4</v>
      </c>
      <c r="AF152" s="6">
        <v>1E-3</v>
      </c>
      <c r="AG152" s="7">
        <v>0.23283333333333334</v>
      </c>
      <c r="AH152" s="6">
        <v>0</v>
      </c>
      <c r="AI152" s="6">
        <v>0.47516666666666668</v>
      </c>
      <c r="AJ152" s="6">
        <v>0.16900000000000001</v>
      </c>
      <c r="AK152" s="6">
        <v>8.2500000000000004E-2</v>
      </c>
      <c r="AL152" s="6">
        <v>0</v>
      </c>
      <c r="AM152" s="6">
        <v>1E-3</v>
      </c>
      <c r="AN152" s="7">
        <v>0.27200000000000002</v>
      </c>
      <c r="AO152" s="6">
        <v>1</v>
      </c>
      <c r="AP152" s="6">
        <v>0</v>
      </c>
      <c r="AQ152" s="6">
        <v>9.0337607487414093E-289</v>
      </c>
      <c r="AR152" s="6">
        <v>0</v>
      </c>
      <c r="AS152" s="6">
        <v>6.5131688616173998E-249</v>
      </c>
      <c r="AT152" s="7">
        <v>4.9814181132717403E-260</v>
      </c>
      <c r="AU152" s="5">
        <v>1</v>
      </c>
      <c r="AV152" s="6">
        <v>1</v>
      </c>
      <c r="AW152" s="6">
        <v>4.6513828216753201E-81</v>
      </c>
      <c r="AX152" s="6">
        <v>2.0168544048713499E-60</v>
      </c>
      <c r="AY152" s="6">
        <v>1.37684147789141E-105</v>
      </c>
      <c r="AZ152" s="6">
        <v>1.55728506458891E-75</v>
      </c>
      <c r="BA152" s="7">
        <v>9.8500583774208194E-86</v>
      </c>
      <c r="BB152" s="6">
        <v>0</v>
      </c>
      <c r="BC152" s="6">
        <v>1</v>
      </c>
      <c r="BD152" s="6">
        <v>3.2323800276428101E-228</v>
      </c>
      <c r="BE152" s="6">
        <v>2.7616933085541102E-108</v>
      </c>
      <c r="BF152" s="6">
        <v>1.25182150666725E-125</v>
      </c>
      <c r="BG152" s="6">
        <v>1.8288559462225499E-131</v>
      </c>
      <c r="BH152" s="7">
        <v>2.2832356449714201E-85</v>
      </c>
      <c r="BI152" s="6">
        <v>1</v>
      </c>
      <c r="BJ152" s="6">
        <v>0</v>
      </c>
      <c r="BK152" s="6">
        <v>1.6625817082029301E-288</v>
      </c>
      <c r="BL152" s="6">
        <v>0</v>
      </c>
      <c r="BM152" s="6">
        <v>0</v>
      </c>
      <c r="BN152" s="6">
        <v>2.8727244995713301E-261</v>
      </c>
      <c r="BO152" s="7">
        <v>2.4441526278551702E-248</v>
      </c>
      <c r="BP152" s="6">
        <v>1</v>
      </c>
      <c r="BQ152" s="6">
        <v>6.3715821867537102E-81</v>
      </c>
      <c r="BR152" s="6">
        <v>1.2605009289629499E-59</v>
      </c>
      <c r="BS152" s="6">
        <v>2.99924446274587E-114</v>
      </c>
      <c r="BT152" s="6">
        <v>3.6689011443850198E-87</v>
      </c>
      <c r="BU152" s="6">
        <v>6.17854857060574E-93</v>
      </c>
      <c r="BV152" s="7">
        <v>4.1791681045555597E-92</v>
      </c>
      <c r="BW152">
        <v>294</v>
      </c>
      <c r="BX152">
        <v>306</v>
      </c>
      <c r="BY152">
        <v>271</v>
      </c>
      <c r="BZ152">
        <v>287</v>
      </c>
      <c r="CA152">
        <v>251</v>
      </c>
      <c r="CB152">
        <v>194</v>
      </c>
      <c r="CC152">
        <v>215</v>
      </c>
      <c r="CD152">
        <v>226</v>
      </c>
      <c r="CE152">
        <v>227</v>
      </c>
      <c r="CF152" s="1">
        <v>249</v>
      </c>
      <c r="CH152" s="43">
        <v>7.5925925925925897E-2</v>
      </c>
      <c r="CJ152" s="27" t="s">
        <v>72357</v>
      </c>
    </row>
    <row r="153" spans="1:88">
      <c r="A153" s="27">
        <v>150</v>
      </c>
      <c r="B153" t="s">
        <v>70952</v>
      </c>
      <c r="D153" t="s">
        <v>70992</v>
      </c>
      <c r="E153" t="s">
        <v>71790</v>
      </c>
      <c r="F153" s="29">
        <v>32.71</v>
      </c>
      <c r="G153" s="29">
        <v>131.30000000000001</v>
      </c>
      <c r="H153" s="30">
        <v>241</v>
      </c>
      <c r="I153" s="29" t="s">
        <v>71802</v>
      </c>
      <c r="J153" s="29" t="s">
        <v>71844</v>
      </c>
      <c r="K153" s="29" t="s">
        <v>71859</v>
      </c>
      <c r="M153" s="48">
        <v>39766</v>
      </c>
      <c r="N153" s="27" t="s">
        <v>70957</v>
      </c>
      <c r="O153" s="54" t="s">
        <v>72379</v>
      </c>
      <c r="P153" s="11"/>
      <c r="Q153" s="11"/>
      <c r="T153" s="6">
        <v>0</v>
      </c>
      <c r="U153" s="6">
        <v>0.9408333333333333</v>
      </c>
      <c r="V153" s="6">
        <v>5.0166666666666665E-2</v>
      </c>
      <c r="W153" s="6">
        <v>7.666666666666668E-3</v>
      </c>
      <c r="X153" s="6">
        <v>0</v>
      </c>
      <c r="Y153" s="6">
        <v>0</v>
      </c>
      <c r="Z153" s="7">
        <v>1.1666666666666668E-3</v>
      </c>
      <c r="AA153" s="6">
        <v>0</v>
      </c>
      <c r="AB153" s="6">
        <v>0.47433333333333333</v>
      </c>
      <c r="AC153" s="6">
        <v>0.17949999999999997</v>
      </c>
      <c r="AD153" s="6">
        <v>0.13033333333333333</v>
      </c>
      <c r="AE153" s="6">
        <v>0</v>
      </c>
      <c r="AF153" s="6">
        <v>0</v>
      </c>
      <c r="AG153" s="7">
        <v>0.21533333333333335</v>
      </c>
      <c r="AH153" s="6">
        <v>0</v>
      </c>
      <c r="AI153" s="6">
        <v>0.42049999999999993</v>
      </c>
      <c r="AJ153" s="6">
        <v>0.19216666666666662</v>
      </c>
      <c r="AK153" s="6">
        <v>0.13566666666666669</v>
      </c>
      <c r="AL153" s="6">
        <v>0</v>
      </c>
      <c r="AM153" s="6">
        <v>0</v>
      </c>
      <c r="AN153" s="7">
        <v>0.2515</v>
      </c>
      <c r="AO153" s="6">
        <v>1</v>
      </c>
      <c r="AP153" s="6">
        <v>0</v>
      </c>
      <c r="AQ153" s="6">
        <v>7.3023207415145694E-297</v>
      </c>
      <c r="AR153" s="6">
        <v>2.9847696500932798E-295</v>
      </c>
      <c r="AS153" s="6">
        <v>1.2659126165222299E-240</v>
      </c>
      <c r="AT153" s="7">
        <v>2.45317633431002E-250</v>
      </c>
      <c r="AU153" s="5">
        <v>1</v>
      </c>
      <c r="AV153" s="6">
        <v>1</v>
      </c>
      <c r="AW153" s="6">
        <v>1.3674934699282299E-75</v>
      </c>
      <c r="AX153" s="6">
        <v>1.89442523412407E-78</v>
      </c>
      <c r="AY153" s="6">
        <v>7.0229450443844002E-123</v>
      </c>
      <c r="AZ153" s="6">
        <v>1.24861987320139E-99</v>
      </c>
      <c r="BA153" s="7">
        <v>1.1035633639180701E-108</v>
      </c>
      <c r="BB153" s="6">
        <v>0</v>
      </c>
      <c r="BC153" s="6">
        <v>1</v>
      </c>
      <c r="BD153" s="6">
        <v>3.1037725920914799E-230</v>
      </c>
      <c r="BE153" s="6">
        <v>4.2717181523485301E-117</v>
      </c>
      <c r="BF153" s="6">
        <v>6.9143230241055505E-122</v>
      </c>
      <c r="BG153" s="6">
        <v>1.9220403241802501E-134</v>
      </c>
      <c r="BH153" s="7">
        <v>3.8353366969427699E-91</v>
      </c>
      <c r="BI153" s="6">
        <v>1</v>
      </c>
      <c r="BJ153" s="6">
        <v>0</v>
      </c>
      <c r="BK153" s="6">
        <v>4.9099982454406101E-294</v>
      </c>
      <c r="BL153" s="6">
        <v>8.5453642289811602E-297</v>
      </c>
      <c r="BM153" s="6">
        <v>0</v>
      </c>
      <c r="BN153" s="6">
        <v>1.3117469656065601E-252</v>
      </c>
      <c r="BO153" s="7">
        <v>1.3488017759021499E-238</v>
      </c>
      <c r="BP153" s="6">
        <v>1</v>
      </c>
      <c r="BQ153" s="6">
        <v>2.0641671913334E-75</v>
      </c>
      <c r="BR153" s="6">
        <v>2.5608468838565001E-78</v>
      </c>
      <c r="BS153" s="6">
        <v>2.08646743316019E-130</v>
      </c>
      <c r="BT153" s="6">
        <v>2.9854843372557798E-110</v>
      </c>
      <c r="BU153" s="6">
        <v>9.8742384837396197E-115</v>
      </c>
      <c r="BV153" s="7">
        <v>2.0970900385380899E-111</v>
      </c>
      <c r="BW153">
        <v>294</v>
      </c>
      <c r="BX153">
        <v>306</v>
      </c>
      <c r="BY153">
        <v>270</v>
      </c>
      <c r="BZ153">
        <v>287</v>
      </c>
      <c r="CA153">
        <v>251</v>
      </c>
      <c r="CB153">
        <v>194</v>
      </c>
      <c r="CC153">
        <v>215</v>
      </c>
      <c r="CD153">
        <v>226</v>
      </c>
      <c r="CE153">
        <v>227</v>
      </c>
      <c r="CF153" s="1">
        <v>249</v>
      </c>
      <c r="CH153" s="43">
        <v>6.8239202657807294E-2</v>
      </c>
      <c r="CJ153" s="27" t="s">
        <v>72357</v>
      </c>
    </row>
    <row r="154" spans="1:88">
      <c r="A154" s="27">
        <v>151</v>
      </c>
      <c r="B154" t="s">
        <v>70952</v>
      </c>
      <c r="D154" t="s">
        <v>70993</v>
      </c>
      <c r="E154" t="s">
        <v>71790</v>
      </c>
      <c r="F154" s="29">
        <v>32.71</v>
      </c>
      <c r="G154" s="29">
        <v>131.30000000000001</v>
      </c>
      <c r="H154" s="30">
        <v>241</v>
      </c>
      <c r="I154" s="29" t="s">
        <v>71802</v>
      </c>
      <c r="J154" s="29" t="s">
        <v>71844</v>
      </c>
      <c r="K154" s="29" t="s">
        <v>71859</v>
      </c>
      <c r="M154" s="48">
        <v>39766</v>
      </c>
      <c r="N154" s="27" t="s">
        <v>70957</v>
      </c>
      <c r="O154" s="54" t="s">
        <v>72379</v>
      </c>
      <c r="P154" s="11"/>
      <c r="Q154" s="11"/>
      <c r="T154" s="6">
        <v>0</v>
      </c>
      <c r="U154" s="6">
        <v>0.9388333333333333</v>
      </c>
      <c r="V154" s="6">
        <v>5.0166666666666665E-2</v>
      </c>
      <c r="W154" s="6">
        <v>4.0000000000000001E-3</v>
      </c>
      <c r="X154" s="6">
        <v>0</v>
      </c>
      <c r="Y154" s="6">
        <v>1.1666666666666668E-3</v>
      </c>
      <c r="Z154" s="7">
        <v>5.6666666666666671E-3</v>
      </c>
      <c r="AA154" s="6">
        <v>0</v>
      </c>
      <c r="AB154" s="6">
        <v>0.4868333333333334</v>
      </c>
      <c r="AC154" s="6">
        <v>0.15683333333333335</v>
      </c>
      <c r="AD154" s="6">
        <v>0.15816666666666668</v>
      </c>
      <c r="AE154" s="6">
        <v>3.3333333333333332E-4</v>
      </c>
      <c r="AF154" s="6">
        <v>1.6666666666666668E-3</v>
      </c>
      <c r="AG154" s="7">
        <v>0.19583333333333333</v>
      </c>
      <c r="AH154" s="6">
        <v>0</v>
      </c>
      <c r="AI154" s="6">
        <v>0.42666666666666669</v>
      </c>
      <c r="AJ154" s="6">
        <v>0.17050000000000001</v>
      </c>
      <c r="AK154" s="6">
        <v>0.1615</v>
      </c>
      <c r="AL154" s="6">
        <v>0</v>
      </c>
      <c r="AM154" s="6">
        <v>1.3333333333333333E-3</v>
      </c>
      <c r="AN154" s="7">
        <v>0.23933333333333331</v>
      </c>
      <c r="AO154" s="6">
        <v>1</v>
      </c>
      <c r="AP154" s="6">
        <v>0</v>
      </c>
      <c r="AQ154" s="6">
        <v>3.4640808712782097E-294</v>
      </c>
      <c r="AR154" s="6">
        <v>5.3321521166834195E-296</v>
      </c>
      <c r="AS154" s="6">
        <v>2.1991645074838501E-246</v>
      </c>
      <c r="AT154" s="7">
        <v>2.7692797435444902E-255</v>
      </c>
      <c r="AU154" s="5">
        <v>1</v>
      </c>
      <c r="AV154" s="6">
        <v>1</v>
      </c>
      <c r="AW154" s="6">
        <v>3.6503314505421299E-101</v>
      </c>
      <c r="AX154" s="6">
        <v>2.6719015906578001E-68</v>
      </c>
      <c r="AY154" s="6">
        <v>3.54945479892779E-94</v>
      </c>
      <c r="AZ154" s="6">
        <v>4.8541030810861303E-76</v>
      </c>
      <c r="BA154" s="7">
        <v>7.6622640888940503E-80</v>
      </c>
      <c r="BB154" s="6">
        <v>0</v>
      </c>
      <c r="BC154" s="6">
        <v>1</v>
      </c>
      <c r="BD154" s="6">
        <v>1.78489992948197E-239</v>
      </c>
      <c r="BE154" s="6">
        <v>1.9568509944464001E-115</v>
      </c>
      <c r="BF154" s="6">
        <v>1.05046798326586E-119</v>
      </c>
      <c r="BG154" s="6">
        <v>1.47447840734722E-132</v>
      </c>
      <c r="BH154" s="7">
        <v>8.8635490983920498E-91</v>
      </c>
      <c r="BI154" s="6">
        <v>1</v>
      </c>
      <c r="BJ154" s="6">
        <v>0</v>
      </c>
      <c r="BK154" s="6">
        <v>2.24819263033913E-292</v>
      </c>
      <c r="BL154" s="6">
        <v>7.6115122579128101E-298</v>
      </c>
      <c r="BM154" s="6">
        <v>0</v>
      </c>
      <c r="BN154" s="6">
        <v>7.2146729944823503E-258</v>
      </c>
      <c r="BO154" s="7">
        <v>9.1950174837110001E-245</v>
      </c>
      <c r="BP154" s="6">
        <v>1</v>
      </c>
      <c r="BQ154" s="6">
        <v>6.04741724187159E-101</v>
      </c>
      <c r="BR154" s="6">
        <v>1.6961244391782099E-67</v>
      </c>
      <c r="BS154" s="6">
        <v>9.3288562046623596E-103</v>
      </c>
      <c r="BT154" s="6">
        <v>6.7950492866642096E-88</v>
      </c>
      <c r="BU154" s="6">
        <v>7.1236083769735402E-87</v>
      </c>
      <c r="BV154" s="7">
        <v>8.5231994580546303E-103</v>
      </c>
      <c r="BW154">
        <v>294</v>
      </c>
      <c r="BX154">
        <v>306</v>
      </c>
      <c r="BY154">
        <v>270</v>
      </c>
      <c r="BZ154">
        <v>287</v>
      </c>
      <c r="CA154">
        <v>251</v>
      </c>
      <c r="CB154">
        <v>194</v>
      </c>
      <c r="CC154">
        <v>215</v>
      </c>
      <c r="CD154">
        <v>226</v>
      </c>
      <c r="CE154">
        <v>227</v>
      </c>
      <c r="CF154" s="1">
        <v>249</v>
      </c>
      <c r="CH154" s="43">
        <v>6.5279868619132306E-2</v>
      </c>
      <c r="CJ154" s="27" t="s">
        <v>72357</v>
      </c>
    </row>
    <row r="155" spans="1:88">
      <c r="A155" s="27">
        <v>152</v>
      </c>
      <c r="B155" t="s">
        <v>70952</v>
      </c>
      <c r="D155" t="s">
        <v>70994</v>
      </c>
      <c r="E155" t="s">
        <v>71790</v>
      </c>
      <c r="F155" s="29">
        <v>33.564500000000002</v>
      </c>
      <c r="G155" s="29">
        <v>133.3811</v>
      </c>
      <c r="H155" s="30">
        <v>244.4496</v>
      </c>
      <c r="I155" s="29" t="s">
        <v>71802</v>
      </c>
      <c r="J155" s="29" t="s">
        <v>71873</v>
      </c>
      <c r="K155" s="29" t="s">
        <v>71873</v>
      </c>
      <c r="M155" s="48">
        <v>39394</v>
      </c>
      <c r="N155" s="27" t="s">
        <v>70957</v>
      </c>
      <c r="O155" s="54" t="s">
        <v>72379</v>
      </c>
      <c r="P155" s="11"/>
      <c r="Q155" s="11"/>
      <c r="R155" s="11" t="s">
        <v>70990</v>
      </c>
      <c r="S155" s="12" t="s">
        <v>70990</v>
      </c>
      <c r="T155" s="6">
        <v>0</v>
      </c>
      <c r="U155" s="6">
        <v>0.93550000000000011</v>
      </c>
      <c r="V155" s="6">
        <v>5.8999999999999997E-2</v>
      </c>
      <c r="W155" s="6">
        <v>4.6666666666666671E-3</v>
      </c>
      <c r="X155" s="6">
        <v>0</v>
      </c>
      <c r="Y155" s="6">
        <v>0</v>
      </c>
      <c r="Z155" s="7">
        <v>6.6666666666666664E-4</v>
      </c>
      <c r="AA155" s="6">
        <v>0</v>
      </c>
      <c r="AB155" s="6">
        <v>0.52500000000000002</v>
      </c>
      <c r="AC155" s="6">
        <v>0.18766666666666665</v>
      </c>
      <c r="AD155" s="6">
        <v>0.10616666666666667</v>
      </c>
      <c r="AE155" s="6">
        <v>0</v>
      </c>
      <c r="AF155" s="6">
        <v>1.6666666666666666E-4</v>
      </c>
      <c r="AG155" s="7">
        <v>0.18066666666666664</v>
      </c>
      <c r="AH155" s="6">
        <v>0</v>
      </c>
      <c r="AI155" s="6">
        <v>0.47383333333333333</v>
      </c>
      <c r="AJ155" s="6">
        <v>0.19816666666666663</v>
      </c>
      <c r="AK155" s="6">
        <v>0.112</v>
      </c>
      <c r="AL155" s="6">
        <v>0</v>
      </c>
      <c r="AM155" s="6">
        <v>0</v>
      </c>
      <c r="AN155" s="7">
        <v>0.2151666666666667</v>
      </c>
      <c r="AO155" s="6">
        <v>1</v>
      </c>
      <c r="AP155" s="6">
        <v>0</v>
      </c>
      <c r="AQ155" s="6">
        <v>0</v>
      </c>
      <c r="AR155" s="6">
        <v>0</v>
      </c>
      <c r="AS155" s="6">
        <f>6.37172120827085*10^-316</f>
        <v>0</v>
      </c>
      <c r="AT155" s="7">
        <v>0</v>
      </c>
      <c r="AU155" s="5">
        <v>1</v>
      </c>
      <c r="AV155" s="6">
        <v>1</v>
      </c>
      <c r="AW155" s="6">
        <v>2.3797155138283401E-64</v>
      </c>
      <c r="AX155" s="6">
        <v>5.72635961928065E-59</v>
      </c>
      <c r="AY155" s="6">
        <v>5.3247333474237597E-92</v>
      </c>
      <c r="AZ155" s="6">
        <v>5.3693084771231198E-71</v>
      </c>
      <c r="BA155" s="7">
        <v>4.79546201496574E-77</v>
      </c>
      <c r="BB155" s="6">
        <v>0</v>
      </c>
      <c r="BC155" s="6">
        <v>1</v>
      </c>
      <c r="BD155" s="6">
        <v>2.1914189578127999E-234</v>
      </c>
      <c r="BE155" s="6">
        <v>6.1966602428008096E-131</v>
      </c>
      <c r="BF155" s="6">
        <v>1.7483830455878301E-146</v>
      </c>
      <c r="BG155" s="6">
        <v>4.6489114372581298E-148</v>
      </c>
      <c r="BH155" s="7">
        <v>1.14432534363813E-107</v>
      </c>
      <c r="BI155" s="6">
        <v>1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7">
        <f>2.40877871398871*10^-313</f>
        <v>0</v>
      </c>
      <c r="BP155" s="6">
        <v>1</v>
      </c>
      <c r="BQ155" s="6">
        <v>2.85930242472462E-64</v>
      </c>
      <c r="BR155" s="6">
        <v>3.0642790532121599E-58</v>
      </c>
      <c r="BS155" s="6">
        <v>4.22909108487622E-97</v>
      </c>
      <c r="BT155" s="6">
        <v>1.5136961915190301E-78</v>
      </c>
      <c r="BU155" s="6">
        <v>5.4173265868575402E-81</v>
      </c>
      <c r="BV155" s="7">
        <v>2.2739046760204401E-85</v>
      </c>
      <c r="BW155">
        <v>294</v>
      </c>
      <c r="BX155">
        <v>305</v>
      </c>
      <c r="BY155">
        <v>266</v>
      </c>
      <c r="BZ155">
        <v>285</v>
      </c>
      <c r="CA155">
        <v>255</v>
      </c>
      <c r="CB155">
        <v>194</v>
      </c>
      <c r="CC155">
        <v>216</v>
      </c>
      <c r="CD155">
        <v>225</v>
      </c>
      <c r="CE155">
        <v>228</v>
      </c>
      <c r="CF155" s="1">
        <v>242</v>
      </c>
      <c r="CH155" s="43">
        <v>8.9012517385257298E-2</v>
      </c>
      <c r="CJ155" s="27" t="s">
        <v>72357</v>
      </c>
    </row>
    <row r="156" spans="1:88">
      <c r="A156" s="27">
        <v>153</v>
      </c>
      <c r="B156" t="s">
        <v>70952</v>
      </c>
      <c r="D156" t="s">
        <v>70995</v>
      </c>
      <c r="E156" t="s">
        <v>71790</v>
      </c>
      <c r="F156" s="29">
        <v>33.572200000000002</v>
      </c>
      <c r="G156" s="29">
        <v>133.38839999999999</v>
      </c>
      <c r="H156" s="30">
        <v>208.17840000000001</v>
      </c>
      <c r="I156" s="29" t="s">
        <v>71802</v>
      </c>
      <c r="J156" s="29" t="s">
        <v>71872</v>
      </c>
      <c r="K156" s="29" t="s">
        <v>70961</v>
      </c>
      <c r="M156" s="48">
        <v>39394</v>
      </c>
      <c r="N156" s="27" t="s">
        <v>70957</v>
      </c>
      <c r="O156" s="54" t="s">
        <v>72379</v>
      </c>
      <c r="P156" s="11"/>
      <c r="Q156" s="11"/>
      <c r="R156" s="11" t="s">
        <v>70990</v>
      </c>
      <c r="T156" s="6">
        <v>0</v>
      </c>
      <c r="U156" s="6">
        <v>0.93500000000000016</v>
      </c>
      <c r="V156" s="6">
        <v>6.25E-2</v>
      </c>
      <c r="W156" s="6">
        <v>1.1666666666666668E-3</v>
      </c>
      <c r="X156" s="6">
        <v>0</v>
      </c>
      <c r="Y156" s="6">
        <v>8.3333333333333339E-4</v>
      </c>
      <c r="Z156" s="7">
        <v>6.6666666666666664E-4</v>
      </c>
      <c r="AA156" s="6">
        <v>0</v>
      </c>
      <c r="AB156" s="6">
        <v>0.5086666666666666</v>
      </c>
      <c r="AC156" s="6">
        <v>0.18533333333333335</v>
      </c>
      <c r="AD156" s="6">
        <v>0.10816666666666667</v>
      </c>
      <c r="AE156" s="6">
        <v>1.6666666666666666E-4</v>
      </c>
      <c r="AF156" s="6">
        <v>8.3333333333333339E-4</v>
      </c>
      <c r="AG156" s="7">
        <v>0.19716666666666668</v>
      </c>
      <c r="AH156" s="6">
        <v>0</v>
      </c>
      <c r="AI156" s="6">
        <v>0.46183333333333332</v>
      </c>
      <c r="AJ156" s="6">
        <v>0.19483333333333333</v>
      </c>
      <c r="AK156" s="6">
        <v>0.11616666666666668</v>
      </c>
      <c r="AL156" s="6">
        <v>0</v>
      </c>
      <c r="AM156" s="6">
        <v>1E-3</v>
      </c>
      <c r="AN156" s="7">
        <v>0.22616666666666665</v>
      </c>
      <c r="AO156" s="6">
        <v>1</v>
      </c>
      <c r="AP156" s="6">
        <v>0</v>
      </c>
      <c r="AQ156" s="6">
        <v>2.5593600894911701E-305</v>
      </c>
      <c r="AR156" s="6">
        <f>1.60768961156742*10^-320</f>
        <v>0</v>
      </c>
      <c r="AS156" s="6">
        <v>7.6052567116574699E-273</v>
      </c>
      <c r="AT156" s="7">
        <v>6.1183024087032704E-281</v>
      </c>
      <c r="AU156" s="5">
        <v>1</v>
      </c>
      <c r="AV156" s="6">
        <v>1</v>
      </c>
      <c r="AW156" s="6">
        <v>2.50125135970234E-91</v>
      </c>
      <c r="AX156" s="6">
        <v>5.1997549176586401E-70</v>
      </c>
      <c r="AY156" s="6">
        <v>4.8274397382293403E-105</v>
      </c>
      <c r="AZ156" s="6">
        <v>2.58019167760465E-82</v>
      </c>
      <c r="BA156" s="7">
        <v>9.2454906573961196E-93</v>
      </c>
      <c r="BB156" s="6">
        <v>0</v>
      </c>
      <c r="BC156" s="6">
        <v>1</v>
      </c>
      <c r="BD156" s="6">
        <v>1.6041141776949701E-253</v>
      </c>
      <c r="BE156" s="6">
        <v>1.1763905016542999E-128</v>
      </c>
      <c r="BF156" s="6">
        <v>2.06361153510933E-137</v>
      </c>
      <c r="BG156" s="6">
        <v>2.25531722587601E-150</v>
      </c>
      <c r="BH156" s="7">
        <v>5.0682816487681303E-103</v>
      </c>
      <c r="BI156" s="6">
        <v>1</v>
      </c>
      <c r="BJ156" s="6">
        <v>0</v>
      </c>
      <c r="BK156" s="6">
        <v>6.5881604164418896E-304</v>
      </c>
      <c r="BL156" s="6">
        <f>1.50793775767207*10^-319</f>
        <v>0</v>
      </c>
      <c r="BM156" s="6">
        <v>0</v>
      </c>
      <c r="BN156" s="6">
        <v>1.29013078905968E-280</v>
      </c>
      <c r="BO156" s="7">
        <v>4.5065843703881103E-272</v>
      </c>
      <c r="BP156" s="6">
        <v>1</v>
      </c>
      <c r="BQ156" s="6">
        <v>3.2756505680763199E-91</v>
      </c>
      <c r="BR156" s="6">
        <v>2.4596922132601601E-69</v>
      </c>
      <c r="BS156" s="6">
        <v>3.6207744231361998E-109</v>
      </c>
      <c r="BT156" s="6">
        <v>9.2993013052242501E-89</v>
      </c>
      <c r="BU156" s="6">
        <v>8.2594875491195605E-96</v>
      </c>
      <c r="BV156" s="7">
        <v>5.2204530559760297E-95</v>
      </c>
      <c r="BW156">
        <v>294</v>
      </c>
      <c r="BX156">
        <v>305</v>
      </c>
      <c r="BY156">
        <v>266</v>
      </c>
      <c r="BZ156">
        <v>285</v>
      </c>
      <c r="CA156">
        <v>255</v>
      </c>
      <c r="CB156">
        <v>194</v>
      </c>
      <c r="CC156">
        <v>216</v>
      </c>
      <c r="CD156">
        <v>225</v>
      </c>
      <c r="CE156">
        <v>228</v>
      </c>
      <c r="CF156" s="1">
        <v>242</v>
      </c>
      <c r="CH156" s="43">
        <v>8.2861384505415997E-2</v>
      </c>
      <c r="CJ156" s="27" t="s">
        <v>72357</v>
      </c>
    </row>
    <row r="157" spans="1:88">
      <c r="A157" s="27">
        <v>154</v>
      </c>
      <c r="B157" t="s">
        <v>70952</v>
      </c>
      <c r="D157" t="s">
        <v>70996</v>
      </c>
      <c r="E157" t="s">
        <v>71790</v>
      </c>
      <c r="F157" s="29">
        <v>36</v>
      </c>
      <c r="G157" s="29">
        <v>138.12</v>
      </c>
      <c r="H157" s="30">
        <v>1120</v>
      </c>
      <c r="I157" s="29" t="s">
        <v>71802</v>
      </c>
      <c r="J157" s="29" t="s">
        <v>71842</v>
      </c>
      <c r="K157" s="29" t="s">
        <v>71841</v>
      </c>
      <c r="M157" s="48">
        <v>2007</v>
      </c>
      <c r="N157" s="27" t="s">
        <v>70957</v>
      </c>
      <c r="O157" s="54" t="s">
        <v>72379</v>
      </c>
      <c r="P157" s="11"/>
      <c r="Q157" s="11" t="s">
        <v>70990</v>
      </c>
      <c r="R157" s="11" t="s">
        <v>70990</v>
      </c>
      <c r="S157" s="12" t="s">
        <v>70990</v>
      </c>
      <c r="T157" s="6">
        <v>0</v>
      </c>
      <c r="U157" s="6">
        <v>0.93133333333333335</v>
      </c>
      <c r="V157" s="6">
        <v>5.8000000000000003E-2</v>
      </c>
      <c r="W157" s="6">
        <v>2.6666666666666666E-3</v>
      </c>
      <c r="X157" s="6">
        <v>1E-3</v>
      </c>
      <c r="Y157" s="6">
        <v>0</v>
      </c>
      <c r="Z157" s="7">
        <v>6.4999999999999997E-3</v>
      </c>
      <c r="AA157" s="6">
        <v>0</v>
      </c>
      <c r="AB157" s="6">
        <v>0.47066666666666662</v>
      </c>
      <c r="AC157" s="6">
        <v>0.18266666666666664</v>
      </c>
      <c r="AD157" s="6">
        <v>0.1055</v>
      </c>
      <c r="AE157" s="6">
        <v>2E-3</v>
      </c>
      <c r="AF157" s="6">
        <v>6.6666666666666664E-4</v>
      </c>
      <c r="AG157" s="7">
        <v>0.23799999999999999</v>
      </c>
      <c r="AH157" s="6">
        <v>0</v>
      </c>
      <c r="AI157" s="6">
        <v>0.42383333333333334</v>
      </c>
      <c r="AJ157" s="6">
        <v>0.19216666666666668</v>
      </c>
      <c r="AK157" s="6">
        <v>0.10816666666666667</v>
      </c>
      <c r="AL157" s="6">
        <v>2.3333333333333335E-3</v>
      </c>
      <c r="AM157" s="6">
        <v>1.6666666666666666E-4</v>
      </c>
      <c r="AN157" s="7">
        <v>0.27283333333333332</v>
      </c>
      <c r="AO157" s="6">
        <v>1</v>
      </c>
      <c r="AP157" s="6">
        <v>0</v>
      </c>
      <c r="AQ157" s="6">
        <v>0</v>
      </c>
      <c r="AR157" s="6">
        <v>0</v>
      </c>
      <c r="AS157" s="6">
        <v>2.0517296002947401E-277</v>
      </c>
      <c r="AT157" s="7">
        <v>7.0040492975412401E-289</v>
      </c>
      <c r="AU157" s="5">
        <v>1</v>
      </c>
      <c r="AV157" s="6">
        <v>1</v>
      </c>
      <c r="AW157" s="6">
        <v>3.7640783054441998E-90</v>
      </c>
      <c r="AX157" s="6">
        <v>3.4060278047671998E-65</v>
      </c>
      <c r="AY157" s="6">
        <v>1.2154619270697201E-86</v>
      </c>
      <c r="AZ157" s="6">
        <v>2.7981860536725201E-66</v>
      </c>
      <c r="BA157" s="7">
        <v>9.6134353471766604E-71</v>
      </c>
      <c r="BB157" s="6">
        <v>0</v>
      </c>
      <c r="BC157" s="6">
        <v>1</v>
      </c>
      <c r="BD157" s="6">
        <v>1.27436112602187E-223</v>
      </c>
      <c r="BE157" s="6">
        <v>3.0150361549927499E-123</v>
      </c>
      <c r="BF157" s="6">
        <v>2.4153780643427798E-131</v>
      </c>
      <c r="BG157" s="6">
        <v>2.4388959073304298E-142</v>
      </c>
      <c r="BH157" s="7">
        <v>1.3411325717759101E-97</v>
      </c>
      <c r="BI157" s="6">
        <v>1</v>
      </c>
      <c r="BJ157" s="6">
        <v>0</v>
      </c>
      <c r="BK157" s="6">
        <f>4.94065645841247*10^-324</f>
        <v>0</v>
      </c>
      <c r="BL157" s="6">
        <v>0</v>
      </c>
      <c r="BM157" s="6">
        <v>0</v>
      </c>
      <c r="BN157" s="6">
        <v>2.2306606869963999E-291</v>
      </c>
      <c r="BO157" s="7">
        <v>1.85084934828794E-275</v>
      </c>
      <c r="BP157" s="6">
        <v>1</v>
      </c>
      <c r="BQ157" s="6">
        <v>4.7053841171312097E-90</v>
      </c>
      <c r="BR157" s="6">
        <v>1.47882940092864E-63</v>
      </c>
      <c r="BS157" s="6">
        <v>2.33157130140228E-94</v>
      </c>
      <c r="BT157" s="6">
        <v>1.2242810369348101E-76</v>
      </c>
      <c r="BU157" s="6">
        <v>3.6526129855264697E-77</v>
      </c>
      <c r="BV157" s="7">
        <v>1.81571804291629E-93</v>
      </c>
      <c r="BW157">
        <v>294</v>
      </c>
      <c r="BX157">
        <v>305</v>
      </c>
      <c r="BY157">
        <v>266</v>
      </c>
      <c r="BZ157">
        <v>285</v>
      </c>
      <c r="CA157">
        <v>255</v>
      </c>
      <c r="CB157">
        <v>194</v>
      </c>
      <c r="CC157">
        <v>216</v>
      </c>
      <c r="CD157">
        <v>225</v>
      </c>
      <c r="CE157">
        <v>228</v>
      </c>
      <c r="CF157" s="1">
        <v>241</v>
      </c>
      <c r="CH157" s="43">
        <v>9.0196705581320993E-2</v>
      </c>
      <c r="CJ157" s="27" t="s">
        <v>72357</v>
      </c>
    </row>
    <row r="158" spans="1:88">
      <c r="A158" s="27">
        <v>155</v>
      </c>
      <c r="B158" t="s">
        <v>70952</v>
      </c>
      <c r="D158" t="s">
        <v>70997</v>
      </c>
      <c r="E158" t="s">
        <v>71790</v>
      </c>
      <c r="F158" s="29">
        <v>31.532599999999999</v>
      </c>
      <c r="G158" s="29">
        <v>131.23920000000001</v>
      </c>
      <c r="H158" s="30">
        <v>61.874400000000001</v>
      </c>
      <c r="I158" s="29" t="s">
        <v>71802</v>
      </c>
      <c r="J158" s="29" t="s">
        <v>71844</v>
      </c>
      <c r="K158" s="29" t="s">
        <v>71831</v>
      </c>
      <c r="M158" s="48">
        <v>39394</v>
      </c>
      <c r="N158" s="27" t="s">
        <v>70957</v>
      </c>
      <c r="O158" s="54" t="s">
        <v>72379</v>
      </c>
      <c r="P158" s="11"/>
      <c r="Q158" s="11"/>
      <c r="T158" s="6">
        <v>0</v>
      </c>
      <c r="U158" s="6">
        <v>0.9275000000000001</v>
      </c>
      <c r="V158" s="6">
        <v>3.4166666666666672E-2</v>
      </c>
      <c r="W158" s="6">
        <v>1.0666666666666666E-2</v>
      </c>
      <c r="X158" s="6">
        <v>0</v>
      </c>
      <c r="Y158" s="6">
        <v>1E-3</v>
      </c>
      <c r="Z158" s="7">
        <v>2.7166666666666669E-2</v>
      </c>
      <c r="AA158" s="6">
        <v>0</v>
      </c>
      <c r="AB158" s="6">
        <v>0.49033333333333329</v>
      </c>
      <c r="AC158" s="6">
        <v>0.14699999999999999</v>
      </c>
      <c r="AD158" s="6">
        <v>0.1205</v>
      </c>
      <c r="AE158" s="6">
        <v>1.6666666666666666E-4</v>
      </c>
      <c r="AF158" s="6">
        <v>5.0000000000000001E-4</v>
      </c>
      <c r="AG158" s="7">
        <v>0.24133333333333332</v>
      </c>
      <c r="AH158" s="6">
        <v>0</v>
      </c>
      <c r="AI158" s="6">
        <v>0.41883333333333334</v>
      </c>
      <c r="AJ158" s="6">
        <v>0.16633333333333336</v>
      </c>
      <c r="AK158" s="6">
        <v>0.12916666666666668</v>
      </c>
      <c r="AL158" s="6">
        <v>0</v>
      </c>
      <c r="AM158" s="6">
        <v>3.3333333333333332E-4</v>
      </c>
      <c r="AN158" s="7">
        <v>0.28516666666666662</v>
      </c>
      <c r="AO158" s="6">
        <v>1</v>
      </c>
      <c r="AP158" s="6">
        <v>0</v>
      </c>
      <c r="AQ158" s="6">
        <v>0</v>
      </c>
      <c r="AR158" s="6">
        <f>3.75213214077676*10^-318</f>
        <v>0</v>
      </c>
      <c r="AS158" s="6">
        <v>2.1330794941797201E-267</v>
      </c>
      <c r="AT158" s="7">
        <v>1.0106151472294999E-278</v>
      </c>
      <c r="AU158" s="5">
        <v>1</v>
      </c>
      <c r="AV158" s="6">
        <v>1</v>
      </c>
      <c r="AW158" s="6">
        <v>1.5152494770574199E-97</v>
      </c>
      <c r="AX158" s="6">
        <v>9.3384565697201899E-60</v>
      </c>
      <c r="AY158" s="6">
        <v>4.8577730123938402E-110</v>
      </c>
      <c r="AZ158" s="6">
        <v>4.4744742834654999E-88</v>
      </c>
      <c r="BA158" s="7">
        <v>3.2070462192161501E-96</v>
      </c>
      <c r="BB158" s="6">
        <v>0</v>
      </c>
      <c r="BC158" s="6">
        <v>1</v>
      </c>
      <c r="BD158" s="6">
        <v>3.1028963231436901E-237</v>
      </c>
      <c r="BE158" s="6">
        <v>1.1923385882182801E-120</v>
      </c>
      <c r="BF158" s="6">
        <v>5.3633531900106301E-123</v>
      </c>
      <c r="BG158" s="6">
        <v>1.7337695526709E-141</v>
      </c>
      <c r="BH158" s="7">
        <v>8.3130786565230298E-92</v>
      </c>
      <c r="BI158" s="6">
        <v>1</v>
      </c>
      <c r="BJ158" s="6">
        <v>0</v>
      </c>
      <c r="BK158" s="6">
        <v>0</v>
      </c>
      <c r="BL158" s="6">
        <f>4.5430126640136*10^-318</f>
        <v>0</v>
      </c>
      <c r="BM158" s="6">
        <v>0</v>
      </c>
      <c r="BN158" s="6">
        <v>2.34553594481599E-279</v>
      </c>
      <c r="BO158" s="7">
        <v>1.4734237114358201E-266</v>
      </c>
      <c r="BP158" s="6">
        <v>1</v>
      </c>
      <c r="BQ158" s="6">
        <v>2.7655724766957E-97</v>
      </c>
      <c r="BR158" s="6">
        <v>5.1810820308898897E-60</v>
      </c>
      <c r="BS158" s="6">
        <v>7.8914798622731295E-120</v>
      </c>
      <c r="BT158" s="6">
        <v>2.14997963239277E-101</v>
      </c>
      <c r="BU158" s="6">
        <v>2.77304354268889E-104</v>
      </c>
      <c r="BV158" s="7">
        <v>2.43749082971029E-97</v>
      </c>
      <c r="BW158">
        <v>294</v>
      </c>
      <c r="BX158">
        <v>305</v>
      </c>
      <c r="BY158">
        <v>266</v>
      </c>
      <c r="BZ158">
        <v>285</v>
      </c>
      <c r="CA158">
        <v>255</v>
      </c>
      <c r="CB158">
        <v>194</v>
      </c>
      <c r="CC158">
        <v>216</v>
      </c>
      <c r="CD158">
        <v>225</v>
      </c>
      <c r="CE158">
        <v>228</v>
      </c>
      <c r="CF158" s="1">
        <v>242</v>
      </c>
      <c r="CH158" s="43">
        <v>7.7046548956661298E-2</v>
      </c>
      <c r="CJ158" s="27" t="s">
        <v>72357</v>
      </c>
    </row>
    <row r="159" spans="1:88">
      <c r="A159" s="27">
        <v>156</v>
      </c>
      <c r="B159" t="s">
        <v>70952</v>
      </c>
      <c r="D159" t="s">
        <v>70998</v>
      </c>
      <c r="E159" t="s">
        <v>71790</v>
      </c>
      <c r="F159" s="29">
        <v>33.572200000000002</v>
      </c>
      <c r="G159" s="29">
        <v>133.38839999999999</v>
      </c>
      <c r="H159" s="30">
        <v>208.17840000000001</v>
      </c>
      <c r="I159" s="29" t="s">
        <v>71802</v>
      </c>
      <c r="J159" s="29" t="s">
        <v>71872</v>
      </c>
      <c r="K159" s="29" t="s">
        <v>70961</v>
      </c>
      <c r="M159" s="48">
        <v>39394</v>
      </c>
      <c r="N159" s="27" t="s">
        <v>70957</v>
      </c>
      <c r="O159" s="54" t="s">
        <v>72379</v>
      </c>
      <c r="P159" s="11"/>
      <c r="Q159" s="11"/>
      <c r="S159" s="12" t="s">
        <v>70990</v>
      </c>
      <c r="T159" s="6">
        <v>0</v>
      </c>
      <c r="U159" s="6">
        <v>0.91449999999999998</v>
      </c>
      <c r="V159" s="6">
        <v>7.4499999999999997E-2</v>
      </c>
      <c r="W159" s="6">
        <v>3.3333333333333332E-4</v>
      </c>
      <c r="X159" s="6">
        <v>0</v>
      </c>
      <c r="Y159" s="6">
        <v>0</v>
      </c>
      <c r="Z159" s="7">
        <v>9.9999999999999985E-3</v>
      </c>
      <c r="AA159" s="6">
        <v>0</v>
      </c>
      <c r="AB159" s="6">
        <v>0.48950000000000005</v>
      </c>
      <c r="AC159" s="6">
        <v>0.20199999999999999</v>
      </c>
      <c r="AD159" s="6">
        <v>8.8999999999999982E-2</v>
      </c>
      <c r="AE159" s="6">
        <v>1.6666666666666666E-4</v>
      </c>
      <c r="AF159" s="6">
        <v>8.3333333333333339E-4</v>
      </c>
      <c r="AG159" s="7">
        <v>0.21850000000000003</v>
      </c>
      <c r="AH159" s="6">
        <v>0</v>
      </c>
      <c r="AI159" s="6">
        <v>0.44550000000000001</v>
      </c>
      <c r="AJ159" s="6">
        <v>0.20816666666666664</v>
      </c>
      <c r="AK159" s="6">
        <v>9.2166666666666661E-2</v>
      </c>
      <c r="AL159" s="6">
        <v>0</v>
      </c>
      <c r="AM159" s="6">
        <v>6.6666666666666664E-4</v>
      </c>
      <c r="AN159" s="7">
        <v>0.2535</v>
      </c>
      <c r="AO159" s="6">
        <v>1</v>
      </c>
      <c r="AP159" s="6">
        <v>0</v>
      </c>
      <c r="AQ159" s="6">
        <v>0</v>
      </c>
      <c r="AR159" s="6">
        <v>0</v>
      </c>
      <c r="AS159" s="6">
        <v>2.3552305119480799E-293</v>
      </c>
      <c r="AT159" s="7">
        <v>9.0226342994560896E-302</v>
      </c>
      <c r="AU159" s="5">
        <v>1</v>
      </c>
      <c r="AV159" s="6">
        <v>1</v>
      </c>
      <c r="AW159" s="6">
        <v>1.9299557964746801E-83</v>
      </c>
      <c r="AX159" s="6">
        <v>1.33249925838778E-64</v>
      </c>
      <c r="AY159" s="6">
        <v>1.7140303028564001E-107</v>
      </c>
      <c r="AZ159" s="6">
        <v>5.5799688457665196E-81</v>
      </c>
      <c r="BA159" s="7">
        <v>2.10422419013538E-88</v>
      </c>
      <c r="BB159" s="6">
        <v>0</v>
      </c>
      <c r="BC159" s="6">
        <v>1</v>
      </c>
      <c r="BD159" s="6">
        <v>7.2075994790812793E-232</v>
      </c>
      <c r="BE159" s="6">
        <v>6.5280681887796897E-139</v>
      </c>
      <c r="BF159" s="6">
        <v>4.7837905240585604E-146</v>
      </c>
      <c r="BG159" s="6">
        <v>6.1277030846726703E-158</v>
      </c>
      <c r="BH159" s="7">
        <v>1.7000492555141801E-110</v>
      </c>
      <c r="BI159" s="6">
        <v>1</v>
      </c>
      <c r="BJ159" s="6">
        <v>0</v>
      </c>
      <c r="BK159" s="6">
        <v>0</v>
      </c>
      <c r="BL159" s="6">
        <v>0</v>
      </c>
      <c r="BM159" s="6">
        <v>0</v>
      </c>
      <c r="BN159" s="6">
        <v>1.70188282265506E-304</v>
      </c>
      <c r="BO159" s="7">
        <v>4.0527169630609401E-291</v>
      </c>
      <c r="BP159" s="6">
        <v>1</v>
      </c>
      <c r="BQ159" s="6">
        <v>2.4947948845988099E-83</v>
      </c>
      <c r="BR159" s="6">
        <v>1.00531508085837E-63</v>
      </c>
      <c r="BS159" s="6">
        <v>1.1635580746937801E-115</v>
      </c>
      <c r="BT159" s="6">
        <v>6.9493171337071601E-92</v>
      </c>
      <c r="BU159" s="6">
        <v>3.3742406351290899E-95</v>
      </c>
      <c r="BV159" s="7">
        <v>3.6993439725070699E-94</v>
      </c>
      <c r="BW159">
        <v>294</v>
      </c>
      <c r="BX159">
        <v>305</v>
      </c>
      <c r="BY159">
        <v>266</v>
      </c>
      <c r="BZ159">
        <v>285</v>
      </c>
      <c r="CA159">
        <v>255</v>
      </c>
      <c r="CB159">
        <v>194</v>
      </c>
      <c r="CC159">
        <v>216</v>
      </c>
      <c r="CD159">
        <v>225</v>
      </c>
      <c r="CE159">
        <v>228</v>
      </c>
      <c r="CF159" s="1">
        <v>242</v>
      </c>
      <c r="CH159" s="43">
        <v>8.3346837357532497E-2</v>
      </c>
      <c r="CJ159" s="27" t="s">
        <v>72357</v>
      </c>
    </row>
    <row r="160" spans="1:88">
      <c r="A160" s="27">
        <v>157</v>
      </c>
      <c r="B160" t="s">
        <v>70952</v>
      </c>
      <c r="D160" t="s">
        <v>70999</v>
      </c>
      <c r="E160" t="s">
        <v>71790</v>
      </c>
      <c r="F160" s="29">
        <v>31.532599999999999</v>
      </c>
      <c r="G160" s="29">
        <v>131.23920000000001</v>
      </c>
      <c r="H160" s="30">
        <v>61.874400000000001</v>
      </c>
      <c r="I160" s="29" t="s">
        <v>71802</v>
      </c>
      <c r="J160" s="29" t="s">
        <v>71844</v>
      </c>
      <c r="K160" s="29" t="s">
        <v>71831</v>
      </c>
      <c r="M160" s="48">
        <v>39394</v>
      </c>
      <c r="N160" s="27" t="s">
        <v>70957</v>
      </c>
      <c r="O160" s="54" t="s">
        <v>72379</v>
      </c>
      <c r="P160" s="11"/>
      <c r="Q160" s="11" t="s">
        <v>70990</v>
      </c>
      <c r="R160" s="11" t="s">
        <v>70990</v>
      </c>
      <c r="S160" s="12" t="s">
        <v>70990</v>
      </c>
      <c r="T160" s="6">
        <v>0</v>
      </c>
      <c r="U160" s="6">
        <v>0.90833333333333333</v>
      </c>
      <c r="V160" s="6">
        <v>5.0999999999999997E-2</v>
      </c>
      <c r="W160" s="6">
        <v>2.6666666666666666E-3</v>
      </c>
      <c r="X160" s="6">
        <v>0</v>
      </c>
      <c r="Y160" s="6">
        <v>0</v>
      </c>
      <c r="Z160" s="7">
        <v>3.7833333333333337E-2</v>
      </c>
      <c r="AA160" s="6">
        <v>0</v>
      </c>
      <c r="AB160" s="6">
        <v>0.47699999999999992</v>
      </c>
      <c r="AC160" s="6">
        <v>0.17500000000000002</v>
      </c>
      <c r="AD160" s="6">
        <v>9.6833333333333327E-2</v>
      </c>
      <c r="AE160" s="6">
        <v>1.6666666666666666E-4</v>
      </c>
      <c r="AF160" s="6">
        <v>5.0000000000000001E-4</v>
      </c>
      <c r="AG160" s="7">
        <v>0.2505</v>
      </c>
      <c r="AH160" s="6">
        <v>0</v>
      </c>
      <c r="AI160" s="6">
        <v>0.39850000000000002</v>
      </c>
      <c r="AJ160" s="6">
        <v>0.19883333333333333</v>
      </c>
      <c r="AK160" s="6">
        <v>0.109</v>
      </c>
      <c r="AL160" s="6">
        <v>0</v>
      </c>
      <c r="AM160" s="6">
        <v>1.6666666666666666E-4</v>
      </c>
      <c r="AN160" s="7">
        <v>0.29316666666666669</v>
      </c>
      <c r="AO160" s="6">
        <v>1</v>
      </c>
      <c r="AP160" s="6">
        <v>0</v>
      </c>
      <c r="AQ160" s="6">
        <v>0</v>
      </c>
      <c r="AR160" s="6">
        <v>0</v>
      </c>
      <c r="AS160" s="6">
        <v>5.61490552186176E-292</v>
      </c>
      <c r="AT160" s="7">
        <v>2.7154215077680199E-301</v>
      </c>
      <c r="AU160" s="5">
        <v>1</v>
      </c>
      <c r="AV160" s="6">
        <v>1</v>
      </c>
      <c r="AW160" s="6">
        <v>1.5020842085143399E-79</v>
      </c>
      <c r="AX160" s="6">
        <v>1.04924216326826E-60</v>
      </c>
      <c r="AY160" s="6">
        <v>2.1033280748869099E-93</v>
      </c>
      <c r="AZ160" s="6">
        <v>5.40234323971377E-76</v>
      </c>
      <c r="BA160" s="7">
        <v>6.6811143294375102E-79</v>
      </c>
      <c r="BB160" s="6">
        <v>0</v>
      </c>
      <c r="BC160" s="6">
        <v>1</v>
      </c>
      <c r="BD160" s="6">
        <v>6.7477561733407497E-232</v>
      </c>
      <c r="BE160" s="6">
        <v>1.7046180420236E-126</v>
      </c>
      <c r="BF160" s="6">
        <v>7.03499554290739E-136</v>
      </c>
      <c r="BG160" s="6">
        <v>1.37938669245237E-154</v>
      </c>
      <c r="BH160" s="7">
        <v>2.4941624540198401E-100</v>
      </c>
      <c r="BI160" s="6">
        <v>1</v>
      </c>
      <c r="BJ160" s="6">
        <v>0</v>
      </c>
      <c r="BK160" s="6">
        <v>0</v>
      </c>
      <c r="BL160" s="6">
        <v>0</v>
      </c>
      <c r="BM160" s="6">
        <v>0</v>
      </c>
      <c r="BN160" s="6">
        <v>1.6141219899206501E-303</v>
      </c>
      <c r="BO160" s="7">
        <v>6.9108006374684502E-290</v>
      </c>
      <c r="BP160" s="6">
        <v>1</v>
      </c>
      <c r="BQ160" s="6">
        <v>1.8819028633701699E-79</v>
      </c>
      <c r="BR160" s="6">
        <v>5.7440911590205905E-60</v>
      </c>
      <c r="BS160" s="6">
        <v>1.7469327939540299E-99</v>
      </c>
      <c r="BT160" s="6">
        <v>1.4871499048554099E-84</v>
      </c>
      <c r="BU160" s="6">
        <v>9.0802682090852798E-84</v>
      </c>
      <c r="BV160" s="7">
        <v>1.13346525133107E-87</v>
      </c>
      <c r="BW160">
        <v>293</v>
      </c>
      <c r="BX160">
        <v>306</v>
      </c>
      <c r="BY160">
        <v>270</v>
      </c>
      <c r="BZ160">
        <v>287</v>
      </c>
      <c r="CA160">
        <v>251</v>
      </c>
      <c r="CB160">
        <v>194</v>
      </c>
      <c r="CC160">
        <v>216</v>
      </c>
      <c r="CD160">
        <v>226</v>
      </c>
      <c r="CE160">
        <v>227</v>
      </c>
      <c r="CF160" s="1">
        <v>249</v>
      </c>
      <c r="CH160" s="43">
        <v>8.5975282106394393E-2</v>
      </c>
      <c r="CJ160" s="27" t="s">
        <v>72357</v>
      </c>
    </row>
    <row r="161" spans="1:88">
      <c r="A161" s="27">
        <v>158</v>
      </c>
      <c r="B161" t="s">
        <v>70952</v>
      </c>
      <c r="D161" t="s">
        <v>71000</v>
      </c>
      <c r="E161" t="s">
        <v>71790</v>
      </c>
      <c r="F161" s="29">
        <v>35.049999999999997</v>
      </c>
      <c r="G161" s="29">
        <v>133.72</v>
      </c>
      <c r="H161" s="30">
        <v>400</v>
      </c>
      <c r="I161" s="29" t="s">
        <v>71802</v>
      </c>
      <c r="J161" s="29" t="s">
        <v>71838</v>
      </c>
      <c r="K161" s="29" t="s">
        <v>71837</v>
      </c>
      <c r="M161" s="49">
        <v>2007</v>
      </c>
      <c r="N161" s="27" t="s">
        <v>70957</v>
      </c>
      <c r="O161" s="54" t="s">
        <v>72379</v>
      </c>
      <c r="P161" s="11"/>
      <c r="Q161" s="11"/>
      <c r="R161" s="11" t="s">
        <v>70990</v>
      </c>
      <c r="T161" s="6">
        <v>0</v>
      </c>
      <c r="U161" s="6">
        <v>0.86216666666666664</v>
      </c>
      <c r="V161" s="6">
        <v>0.13533333333333333</v>
      </c>
      <c r="W161" s="6">
        <v>0</v>
      </c>
      <c r="X161" s="6">
        <v>0</v>
      </c>
      <c r="Y161" s="6">
        <v>0</v>
      </c>
      <c r="Z161" s="7">
        <v>1.5000000000000002E-3</v>
      </c>
      <c r="AA161" s="6">
        <v>0</v>
      </c>
      <c r="AB161" s="6">
        <v>0.47933333333333333</v>
      </c>
      <c r="AC161" s="6">
        <v>0.27400000000000002</v>
      </c>
      <c r="AD161" s="6">
        <v>3.9833333333333339E-2</v>
      </c>
      <c r="AE161" s="6">
        <v>1.6666666666666666E-4</v>
      </c>
      <c r="AF161" s="6">
        <v>6.6666666666666664E-4</v>
      </c>
      <c r="AG161" s="7">
        <v>0.20599999999999999</v>
      </c>
      <c r="AH161" s="6">
        <v>0</v>
      </c>
      <c r="AI161" s="6">
        <v>0.41783333333333328</v>
      </c>
      <c r="AJ161" s="6">
        <v>0.29283333333333328</v>
      </c>
      <c r="AK161" s="6">
        <v>3.9166666666666669E-2</v>
      </c>
      <c r="AL161" s="6">
        <v>0</v>
      </c>
      <c r="AM161" s="6">
        <v>1E-3</v>
      </c>
      <c r="AN161" s="7">
        <v>0.24883333333333332</v>
      </c>
      <c r="AO161" s="6">
        <v>1</v>
      </c>
      <c r="AP161" s="6">
        <v>0</v>
      </c>
      <c r="AQ161" s="6">
        <f>2.23312731263785*10^-319</f>
        <v>0</v>
      </c>
      <c r="AR161" s="6">
        <v>0</v>
      </c>
      <c r="AS161" s="6">
        <v>7.5623511249422804E-274</v>
      </c>
      <c r="AT161" s="7">
        <v>8.3971673880158797E-285</v>
      </c>
      <c r="AU161" s="5">
        <v>1</v>
      </c>
      <c r="AV161" s="6">
        <v>1</v>
      </c>
      <c r="AW161" s="6">
        <v>4.3983144524672501E-86</v>
      </c>
      <c r="AX161" s="6">
        <v>4.9426040322848599E-73</v>
      </c>
      <c r="AY161" s="6">
        <v>2.1047568716862699E-102</v>
      </c>
      <c r="AZ161" s="6">
        <v>3.2472946323609898E-81</v>
      </c>
      <c r="BA161" s="7">
        <v>2.2337847992042E-87</v>
      </c>
      <c r="BB161" s="6">
        <v>0</v>
      </c>
      <c r="BC161" s="6">
        <v>1</v>
      </c>
      <c r="BD161" s="6">
        <v>3.8597309984832301E-228</v>
      </c>
      <c r="BE161" s="6">
        <v>2.8987231750630699E-123</v>
      </c>
      <c r="BF161" s="6">
        <v>8.3757504636509795E-130</v>
      </c>
      <c r="BG161" s="6">
        <v>1.3710521925605601E-142</v>
      </c>
      <c r="BH161" s="7">
        <v>2.13483932880859E-94</v>
      </c>
      <c r="BI161" s="6">
        <v>1</v>
      </c>
      <c r="BJ161" s="6">
        <v>0</v>
      </c>
      <c r="BK161" s="6">
        <f>1.17282701215573*10^-316</f>
        <v>0</v>
      </c>
      <c r="BL161" s="6">
        <v>0</v>
      </c>
      <c r="BM161" s="6">
        <v>0</v>
      </c>
      <c r="BN161" s="6">
        <v>1.0338861241800601E-288</v>
      </c>
      <c r="BO161" s="7">
        <v>2.0039032618469E-271</v>
      </c>
      <c r="BP161" s="6">
        <v>1</v>
      </c>
      <c r="BQ161" s="6">
        <v>4.6375934159811497E-86</v>
      </c>
      <c r="BR161" s="6">
        <v>1.3304173415346399E-71</v>
      </c>
      <c r="BS161" s="6">
        <v>6.3343970382379999E-107</v>
      </c>
      <c r="BT161" s="6">
        <v>1.2453646740382799E-87</v>
      </c>
      <c r="BU161" s="6">
        <v>5.9653224640450597E-91</v>
      </c>
      <c r="BV161" s="7">
        <v>4.7373995782148901E-94</v>
      </c>
      <c r="BW161">
        <v>294</v>
      </c>
      <c r="BX161">
        <v>305</v>
      </c>
      <c r="BY161">
        <v>266</v>
      </c>
      <c r="BZ161">
        <v>285</v>
      </c>
      <c r="CA161">
        <v>255</v>
      </c>
      <c r="CB161">
        <v>194</v>
      </c>
      <c r="CC161">
        <v>216</v>
      </c>
      <c r="CD161">
        <v>225</v>
      </c>
      <c r="CE161">
        <v>228</v>
      </c>
      <c r="CF161" s="1">
        <v>242</v>
      </c>
      <c r="CH161" s="43">
        <v>7.7852047407740294E-2</v>
      </c>
      <c r="CJ161" s="27" t="s">
        <v>72357</v>
      </c>
    </row>
    <row r="162" spans="1:88">
      <c r="A162" s="27">
        <v>159</v>
      </c>
      <c r="B162" t="s">
        <v>70952</v>
      </c>
      <c r="D162" t="s">
        <v>71001</v>
      </c>
      <c r="E162" t="s">
        <v>71790</v>
      </c>
      <c r="F162" s="29">
        <v>35.049999999999997</v>
      </c>
      <c r="G162" s="29">
        <v>133.72</v>
      </c>
      <c r="H162" s="30">
        <v>400</v>
      </c>
      <c r="I162" s="29" t="s">
        <v>71802</v>
      </c>
      <c r="J162" s="29" t="s">
        <v>71838</v>
      </c>
      <c r="K162" s="29" t="s">
        <v>71837</v>
      </c>
      <c r="M162" s="49">
        <v>2007</v>
      </c>
      <c r="N162" s="27" t="s">
        <v>70957</v>
      </c>
      <c r="O162" s="54" t="s">
        <v>72379</v>
      </c>
      <c r="P162" s="11"/>
      <c r="Q162" s="11" t="s">
        <v>70990</v>
      </c>
      <c r="R162" s="11" t="s">
        <v>70990</v>
      </c>
      <c r="S162" s="12" t="s">
        <v>70990</v>
      </c>
      <c r="T162" s="6">
        <v>0</v>
      </c>
      <c r="U162" s="6">
        <v>0.85783333333333334</v>
      </c>
      <c r="V162" s="6">
        <v>0.13583333333333333</v>
      </c>
      <c r="W162" s="6">
        <v>5.0000000000000001E-4</v>
      </c>
      <c r="X162" s="6">
        <v>0</v>
      </c>
      <c r="Y162" s="6">
        <v>0</v>
      </c>
      <c r="Z162" s="7">
        <v>5.1666666666666666E-3</v>
      </c>
      <c r="AA162" s="6">
        <v>0</v>
      </c>
      <c r="AB162" s="6">
        <v>0.47416666666666663</v>
      </c>
      <c r="AC162" s="6">
        <v>0.2568333333333333</v>
      </c>
      <c r="AD162" s="6">
        <v>5.5500000000000001E-2</v>
      </c>
      <c r="AE162" s="6">
        <v>3.3333333333333332E-4</v>
      </c>
      <c r="AF162" s="6">
        <v>1.8333333333333335E-3</v>
      </c>
      <c r="AG162" s="7">
        <v>0.2111666666666667</v>
      </c>
      <c r="AH162" s="6">
        <v>0</v>
      </c>
      <c r="AI162" s="6">
        <v>0.42683333333333334</v>
      </c>
      <c r="AJ162" s="6">
        <v>0.27266666666666667</v>
      </c>
      <c r="AK162" s="6">
        <v>6.133333333333333E-2</v>
      </c>
      <c r="AL162" s="6">
        <v>0</v>
      </c>
      <c r="AM162" s="6">
        <v>1.3333333333333333E-3</v>
      </c>
      <c r="AN162" s="7">
        <v>0.23733333333333331</v>
      </c>
      <c r="AO162" s="6">
        <v>1</v>
      </c>
      <c r="AP162" s="6">
        <v>0</v>
      </c>
      <c r="AQ162" s="6">
        <v>0</v>
      </c>
      <c r="AR162" s="6">
        <v>0</v>
      </c>
      <c r="AS162" s="6">
        <v>5.4994311542731501E-304</v>
      </c>
      <c r="AT162" s="7">
        <v>0</v>
      </c>
      <c r="AU162" s="5">
        <v>1</v>
      </c>
      <c r="AV162" s="6">
        <v>1</v>
      </c>
      <c r="AW162" s="6">
        <v>5.7737896746930203E-82</v>
      </c>
      <c r="AX162" s="6">
        <v>1.4627982060340299E-63</v>
      </c>
      <c r="AY162" s="6">
        <v>1.76469650789021E-105</v>
      </c>
      <c r="AZ162" s="6">
        <v>3.1484045453637002E-85</v>
      </c>
      <c r="BA162" s="7">
        <v>2.5878026579952902E-86</v>
      </c>
      <c r="BB162" s="6">
        <v>0</v>
      </c>
      <c r="BC162" s="6">
        <v>1</v>
      </c>
      <c r="BD162" s="6">
        <v>1.9162844235361999E-238</v>
      </c>
      <c r="BE162" s="6">
        <v>1.3566456537601501E-129</v>
      </c>
      <c r="BF162" s="6">
        <v>3.1688546164832501E-134</v>
      </c>
      <c r="BG162" s="6">
        <v>1.17727912642147E-150</v>
      </c>
      <c r="BH162" s="7">
        <v>3.7441717746717999E-103</v>
      </c>
      <c r="BI162" s="6">
        <v>1</v>
      </c>
      <c r="BJ162" s="6">
        <v>0</v>
      </c>
      <c r="BK162" s="6">
        <v>0</v>
      </c>
      <c r="BL162" s="6">
        <v>0</v>
      </c>
      <c r="BM162" s="6">
        <v>0</v>
      </c>
      <c r="BN162" s="6">
        <f>1.53731119301621*10^-310</f>
        <v>0</v>
      </c>
      <c r="BO162" s="7">
        <v>9.4701827599085395E-303</v>
      </c>
      <c r="BP162" s="6">
        <v>1</v>
      </c>
      <c r="BQ162" s="6">
        <v>8.91295640920661E-82</v>
      </c>
      <c r="BR162" s="6">
        <v>2.1224094447966E-63</v>
      </c>
      <c r="BS162" s="6">
        <v>1.0418148706702701E-113</v>
      </c>
      <c r="BT162" s="6">
        <v>1.32017390766509E-96</v>
      </c>
      <c r="BU162" s="6">
        <v>5.0434201787382903E-93</v>
      </c>
      <c r="BV162" s="7">
        <v>3.3162419977861199E-97</v>
      </c>
      <c r="BW162">
        <v>294</v>
      </c>
      <c r="BX162">
        <v>306</v>
      </c>
      <c r="BY162">
        <v>270</v>
      </c>
      <c r="BZ162">
        <v>287</v>
      </c>
      <c r="CA162">
        <v>251</v>
      </c>
      <c r="CB162">
        <v>194</v>
      </c>
      <c r="CC162">
        <v>215</v>
      </c>
      <c r="CD162">
        <v>226</v>
      </c>
      <c r="CE162">
        <v>227</v>
      </c>
      <c r="CF162" s="1">
        <v>249</v>
      </c>
      <c r="CH162" s="43">
        <v>9.7716989963076595E-2</v>
      </c>
      <c r="CJ162" s="27" t="s">
        <v>72357</v>
      </c>
    </row>
    <row r="163" spans="1:88">
      <c r="A163" s="27">
        <v>160</v>
      </c>
      <c r="B163" t="s">
        <v>70952</v>
      </c>
      <c r="D163" t="s">
        <v>71002</v>
      </c>
      <c r="E163" t="s">
        <v>71790</v>
      </c>
      <c r="F163" s="29">
        <v>34.4</v>
      </c>
      <c r="G163" s="29">
        <v>132.71</v>
      </c>
      <c r="H163" s="30">
        <v>169</v>
      </c>
      <c r="I163" s="29" t="s">
        <v>71802</v>
      </c>
      <c r="J163" s="29" t="s">
        <v>71840</v>
      </c>
      <c r="K163" s="29" t="s">
        <v>71839</v>
      </c>
      <c r="M163" s="49">
        <v>2007</v>
      </c>
      <c r="N163" s="27" t="s">
        <v>70957</v>
      </c>
      <c r="O163" s="54" t="s">
        <v>72379</v>
      </c>
      <c r="P163" s="11"/>
      <c r="Q163" s="11" t="s">
        <v>70990</v>
      </c>
      <c r="R163" s="11" t="s">
        <v>70990</v>
      </c>
      <c r="S163" s="12" t="s">
        <v>70990</v>
      </c>
      <c r="T163" s="6">
        <v>0</v>
      </c>
      <c r="U163" s="6">
        <v>0.85666666666666658</v>
      </c>
      <c r="V163" s="6">
        <v>0.11333333333333334</v>
      </c>
      <c r="W163" s="6">
        <v>7.6666666666666662E-3</v>
      </c>
      <c r="X163" s="6">
        <v>0</v>
      </c>
      <c r="Y163" s="6">
        <v>1.6666666666666666E-4</v>
      </c>
      <c r="Z163" s="7">
        <v>2.2000000000000002E-2</v>
      </c>
      <c r="AA163" s="6">
        <v>0</v>
      </c>
      <c r="AB163" s="6">
        <v>0.47683333333333328</v>
      </c>
      <c r="AC163" s="6">
        <v>0.23233333333333336</v>
      </c>
      <c r="AD163" s="6">
        <v>8.3833333333333329E-2</v>
      </c>
      <c r="AE163" s="6">
        <v>0</v>
      </c>
      <c r="AF163" s="6">
        <v>1.6666666666666666E-4</v>
      </c>
      <c r="AG163" s="7">
        <v>0.20599999999999999</v>
      </c>
      <c r="AH163" s="6">
        <v>0</v>
      </c>
      <c r="AI163" s="6">
        <v>0.44866666666666671</v>
      </c>
      <c r="AJ163" s="6">
        <v>0.23333333333333336</v>
      </c>
      <c r="AK163" s="6">
        <v>8.6833333333333318E-2</v>
      </c>
      <c r="AL163" s="6">
        <v>0</v>
      </c>
      <c r="AM163" s="6">
        <v>5.0000000000000001E-4</v>
      </c>
      <c r="AN163" s="7">
        <v>0.23033333333333336</v>
      </c>
      <c r="AO163" s="6">
        <v>1</v>
      </c>
      <c r="AP163" s="6">
        <v>0</v>
      </c>
      <c r="AQ163" s="6">
        <v>0</v>
      </c>
      <c r="AR163" s="6">
        <v>0</v>
      </c>
      <c r="AS163" s="6">
        <v>8.4635136136281096E-281</v>
      </c>
      <c r="AT163" s="7">
        <v>8.8432312637418408E-295</v>
      </c>
      <c r="AU163" s="5">
        <v>1</v>
      </c>
      <c r="AV163" s="6">
        <v>1</v>
      </c>
      <c r="AW163" s="6">
        <v>4.6356879886909901E-90</v>
      </c>
      <c r="AX163" s="6">
        <v>1.8164938335040399E-62</v>
      </c>
      <c r="AY163" s="6">
        <v>5.3942333600044303E-108</v>
      </c>
      <c r="AZ163" s="6">
        <v>5.3707046743237802E-81</v>
      </c>
      <c r="BA163" s="7">
        <v>4.3392351404503301E-92</v>
      </c>
      <c r="BB163" s="6">
        <v>0</v>
      </c>
      <c r="BC163" s="6">
        <v>1</v>
      </c>
      <c r="BD163" s="6">
        <v>9.3750133755196397E-233</v>
      </c>
      <c r="BE163" s="6">
        <v>3.7261871249182504E-133</v>
      </c>
      <c r="BF163" s="6">
        <v>7.6468621256010006E-139</v>
      </c>
      <c r="BG163" s="6">
        <v>9.7353971640900799E-154</v>
      </c>
      <c r="BH163" s="7">
        <v>1.3324560972603E-107</v>
      </c>
      <c r="BI163" s="6">
        <v>1</v>
      </c>
      <c r="BJ163" s="6">
        <v>0</v>
      </c>
      <c r="BK163" s="6">
        <v>0</v>
      </c>
      <c r="BL163" s="6">
        <v>0</v>
      </c>
      <c r="BM163" s="6">
        <v>0</v>
      </c>
      <c r="BN163" s="6">
        <v>2.2847547309588099E-296</v>
      </c>
      <c r="BO163" s="7">
        <v>3.35490694605113E-279</v>
      </c>
      <c r="BP163" s="6">
        <v>1</v>
      </c>
      <c r="BQ163" s="6">
        <v>6.2455038401812702E-90</v>
      </c>
      <c r="BR163" s="6">
        <v>5.3386956983309702E-62</v>
      </c>
      <c r="BS163" s="6">
        <v>1.26465627808109E-113</v>
      </c>
      <c r="BT163" s="6">
        <v>3.87194595252308E-89</v>
      </c>
      <c r="BU163" s="6">
        <v>1.6353317553994399E-96</v>
      </c>
      <c r="BV163" s="7">
        <v>1.2947989831340299E-89</v>
      </c>
      <c r="BW163">
        <v>294</v>
      </c>
      <c r="BX163">
        <v>306</v>
      </c>
      <c r="BY163">
        <v>271</v>
      </c>
      <c r="BZ163">
        <v>287</v>
      </c>
      <c r="CA163">
        <v>251</v>
      </c>
      <c r="CB163">
        <v>194</v>
      </c>
      <c r="CC163">
        <v>215</v>
      </c>
      <c r="CD163">
        <v>226</v>
      </c>
      <c r="CE163">
        <v>227</v>
      </c>
      <c r="CF163" s="1">
        <v>249</v>
      </c>
      <c r="CH163" s="43">
        <v>8.9419252187748599E-2</v>
      </c>
      <c r="CJ163" s="27" t="s">
        <v>72357</v>
      </c>
    </row>
    <row r="164" spans="1:88">
      <c r="A164" s="27">
        <v>161</v>
      </c>
      <c r="B164" t="s">
        <v>70952</v>
      </c>
      <c r="D164" t="s">
        <v>71003</v>
      </c>
      <c r="E164" t="s">
        <v>71790</v>
      </c>
      <c r="F164" s="29">
        <v>32.424199999999999</v>
      </c>
      <c r="G164" s="29">
        <v>131.17750000000001</v>
      </c>
      <c r="H164" s="30">
        <v>1067.1048000000001</v>
      </c>
      <c r="I164" s="29" t="s">
        <v>71802</v>
      </c>
      <c r="J164" s="29" t="s">
        <v>71844</v>
      </c>
      <c r="K164" s="29" t="s">
        <v>71832</v>
      </c>
      <c r="M164" s="48">
        <v>39396</v>
      </c>
      <c r="N164" s="27" t="s">
        <v>70957</v>
      </c>
      <c r="O164" s="54" t="s">
        <v>72379</v>
      </c>
      <c r="P164" s="26" t="s">
        <v>70990</v>
      </c>
      <c r="Q164" s="11" t="s">
        <v>70990</v>
      </c>
      <c r="R164" s="11" t="s">
        <v>70990</v>
      </c>
      <c r="S164" s="12" t="s">
        <v>70990</v>
      </c>
      <c r="T164" s="6">
        <v>0</v>
      </c>
      <c r="U164" s="6">
        <v>0.85266666666666657</v>
      </c>
      <c r="V164" s="6">
        <v>7.2333333333333333E-2</v>
      </c>
      <c r="W164" s="6">
        <v>3.6333333333333336E-2</v>
      </c>
      <c r="X164" s="6">
        <v>0</v>
      </c>
      <c r="Y164" s="6">
        <v>3.3333333333333335E-3</v>
      </c>
      <c r="Z164" s="7">
        <v>3.5333333333333335E-2</v>
      </c>
      <c r="AA164" s="6">
        <v>0</v>
      </c>
      <c r="AB164" s="6">
        <v>0.46750000000000003</v>
      </c>
      <c r="AC164" s="6">
        <v>0.18516666666666667</v>
      </c>
      <c r="AD164" s="6">
        <v>0.129</v>
      </c>
      <c r="AE164" s="6">
        <v>1.8333333333333333E-3</v>
      </c>
      <c r="AF164" s="6">
        <v>9.8333333333333328E-3</v>
      </c>
      <c r="AG164" s="7">
        <v>0.20650000000000002</v>
      </c>
      <c r="AH164" s="6">
        <v>0</v>
      </c>
      <c r="AI164" s="6">
        <v>0.42133333333333334</v>
      </c>
      <c r="AJ164" s="6">
        <v>0.19366666666666668</v>
      </c>
      <c r="AK164" s="6">
        <v>0.13233333333333333</v>
      </c>
      <c r="AL164" s="6">
        <v>0</v>
      </c>
      <c r="AM164" s="6">
        <v>6.8333333333333336E-3</v>
      </c>
      <c r="AN164" s="7">
        <v>0.24516666666666667</v>
      </c>
      <c r="AO164" s="6">
        <v>1</v>
      </c>
      <c r="AP164" s="6">
        <v>0</v>
      </c>
      <c r="AQ164" s="6">
        <v>7.7441643632274001E-295</v>
      </c>
      <c r="AR164" s="6">
        <v>8.8023819147477698E-306</v>
      </c>
      <c r="AS164" s="6">
        <v>1.62981993494106E-252</v>
      </c>
      <c r="AT164" s="7">
        <v>5.5061302901864801E-259</v>
      </c>
      <c r="AU164" s="5">
        <v>1</v>
      </c>
      <c r="AV164" s="6">
        <v>1</v>
      </c>
      <c r="AW164" s="6">
        <v>2.2071979616916399E-95</v>
      </c>
      <c r="AX164" s="6">
        <v>1.7226873314191399E-48</v>
      </c>
      <c r="AY164" s="6">
        <v>3.0388562480136999E-94</v>
      </c>
      <c r="AZ164" s="6">
        <v>2.9731958911766199E-68</v>
      </c>
      <c r="BA164" s="7">
        <v>1.31557901139158E-74</v>
      </c>
      <c r="BB164" s="6">
        <f>2.42092166462211*10^-322</f>
        <v>0</v>
      </c>
      <c r="BC164" s="6">
        <v>1</v>
      </c>
      <c r="BD164" s="6">
        <v>1.47097809596447E-210</v>
      </c>
      <c r="BE164" s="6">
        <v>4.0453110850640602E-116</v>
      </c>
      <c r="BF164" s="6">
        <v>7.6356652413092498E-121</v>
      </c>
      <c r="BG164" s="6">
        <v>1.9225853136799701E-140</v>
      </c>
      <c r="BH164" s="7">
        <v>2.5775464503881998E-87</v>
      </c>
      <c r="BI164" s="6">
        <v>1</v>
      </c>
      <c r="BJ164" s="6">
        <v>0</v>
      </c>
      <c r="BK164" s="6">
        <v>2.2012452873988301E-292</v>
      </c>
      <c r="BL164" s="6">
        <v>1.2215256816866901E-306</v>
      </c>
      <c r="BM164" s="6">
        <v>0</v>
      </c>
      <c r="BN164" s="6">
        <v>1.5938131416100199E-260</v>
      </c>
      <c r="BO164" s="7">
        <v>7.79517505124616E-251</v>
      </c>
      <c r="BP164" s="6">
        <v>1</v>
      </c>
      <c r="BQ164" s="6">
        <v>3.48844839349272E-95</v>
      </c>
      <c r="BR164" s="6">
        <v>3.0482296351237599E-48</v>
      </c>
      <c r="BS164" s="6">
        <v>4.37913110970111E-102</v>
      </c>
      <c r="BT164" s="6">
        <v>3.6922423304954999E-79</v>
      </c>
      <c r="BU164" s="6">
        <v>5.5617126897781796E-81</v>
      </c>
      <c r="BV164" s="7">
        <v>3.5400870124376102E-81</v>
      </c>
      <c r="BW164">
        <v>294</v>
      </c>
      <c r="BX164">
        <v>306</v>
      </c>
      <c r="BY164">
        <v>270</v>
      </c>
      <c r="BZ164">
        <v>287</v>
      </c>
      <c r="CA164">
        <v>251</v>
      </c>
      <c r="CB164">
        <v>194</v>
      </c>
      <c r="CC164">
        <v>215</v>
      </c>
      <c r="CD164">
        <v>226</v>
      </c>
      <c r="CE164">
        <v>227</v>
      </c>
      <c r="CF164" s="1">
        <v>249</v>
      </c>
      <c r="CH164" s="43">
        <v>9.5831587767071597E-2</v>
      </c>
      <c r="CJ164" s="27" t="s">
        <v>72357</v>
      </c>
    </row>
    <row r="165" spans="1:88">
      <c r="A165" s="27">
        <v>162</v>
      </c>
      <c r="B165" t="s">
        <v>70952</v>
      </c>
      <c r="D165" t="s">
        <v>71004</v>
      </c>
      <c r="E165" t="s">
        <v>71790</v>
      </c>
      <c r="F165" s="29">
        <v>34.4</v>
      </c>
      <c r="G165" s="29">
        <v>132.71</v>
      </c>
      <c r="H165" s="30">
        <v>169</v>
      </c>
      <c r="I165" s="29" t="s">
        <v>71802</v>
      </c>
      <c r="J165" s="29" t="s">
        <v>71840</v>
      </c>
      <c r="K165" s="29" t="s">
        <v>71839</v>
      </c>
      <c r="M165" s="49">
        <v>2007</v>
      </c>
      <c r="N165" s="27" t="s">
        <v>70957</v>
      </c>
      <c r="O165" s="54" t="s">
        <v>72379</v>
      </c>
      <c r="P165" s="26" t="s">
        <v>70990</v>
      </c>
      <c r="Q165" s="11" t="s">
        <v>70990</v>
      </c>
      <c r="R165" s="11" t="s">
        <v>70990</v>
      </c>
      <c r="S165" s="12" t="s">
        <v>70990</v>
      </c>
      <c r="T165" s="6">
        <v>2.9999999999999996E-3</v>
      </c>
      <c r="U165" s="6">
        <v>0.81083333333333341</v>
      </c>
      <c r="V165" s="6">
        <v>0.10299999999999999</v>
      </c>
      <c r="W165" s="6">
        <v>5.2333333333333336E-2</v>
      </c>
      <c r="X165" s="6">
        <v>1.1833333333333333E-2</v>
      </c>
      <c r="Y165" s="6">
        <v>5.0000000000000001E-4</v>
      </c>
      <c r="Z165" s="7">
        <v>1.8500000000000003E-2</v>
      </c>
      <c r="AA165" s="6">
        <v>2.9999999999999996E-3</v>
      </c>
      <c r="AB165" s="6">
        <v>0.43900000000000006</v>
      </c>
      <c r="AC165" s="6">
        <v>0.20916666666666664</v>
      </c>
      <c r="AD165" s="6">
        <v>0.14033333333333334</v>
      </c>
      <c r="AE165" s="6">
        <v>8.5000000000000006E-3</v>
      </c>
      <c r="AF165" s="6">
        <v>3.0000000000000005E-3</v>
      </c>
      <c r="AG165" s="7">
        <v>0.19683333333333339</v>
      </c>
      <c r="AH165" s="6">
        <v>4.0000000000000001E-3</v>
      </c>
      <c r="AI165" s="6">
        <v>0.39633333333333326</v>
      </c>
      <c r="AJ165" s="6">
        <v>0.21583333333333332</v>
      </c>
      <c r="AK165" s="6">
        <v>0.14399999999999999</v>
      </c>
      <c r="AL165" s="6">
        <v>1.0333333333333335E-2</v>
      </c>
      <c r="AM165" s="6">
        <v>1E-3</v>
      </c>
      <c r="AN165" s="7">
        <v>0.22833333333333336</v>
      </c>
      <c r="AO165" s="6">
        <v>1</v>
      </c>
      <c r="AP165" s="6">
        <v>0</v>
      </c>
      <c r="AQ165" s="6">
        <v>2.1015577665552402E-292</v>
      </c>
      <c r="AR165" s="6">
        <f>1.45521313071944*10^-314</f>
        <v>0</v>
      </c>
      <c r="AS165" s="6">
        <v>5.9326006649486601E-259</v>
      </c>
      <c r="AT165" s="7">
        <v>1.5314823869993099E-265</v>
      </c>
      <c r="AU165" s="5">
        <v>1</v>
      </c>
      <c r="AV165" s="6">
        <v>1</v>
      </c>
      <c r="AW165" s="6">
        <v>2.8592962422764399E-76</v>
      </c>
      <c r="AX165" s="6">
        <v>5.5937168685230698E-66</v>
      </c>
      <c r="AY165" s="6">
        <v>2.11109079375745E-99</v>
      </c>
      <c r="AZ165" s="6">
        <v>5.6095835863741202E-75</v>
      </c>
      <c r="BA165" s="7">
        <v>1.9005924649140099E-85</v>
      </c>
      <c r="BB165" s="6">
        <v>0</v>
      </c>
      <c r="BC165" s="6">
        <v>1</v>
      </c>
      <c r="BD165" s="6">
        <v>3.7510545025215597E-232</v>
      </c>
      <c r="BE165" s="6">
        <v>5.7154216051795999E-103</v>
      </c>
      <c r="BF165" s="6">
        <v>6.6720213728954002E-112</v>
      </c>
      <c r="BG165" s="6">
        <v>1.04414195897738E-127</v>
      </c>
      <c r="BH165" s="7">
        <v>8.7964951872789904E-79</v>
      </c>
      <c r="BI165" s="6">
        <v>1</v>
      </c>
      <c r="BJ165" s="6">
        <v>0</v>
      </c>
      <c r="BK165" s="6">
        <v>6.2823146281452004E-290</v>
      </c>
      <c r="BL165" s="6">
        <f>2.80563204352177*10^-313</f>
        <v>0</v>
      </c>
      <c r="BM165" s="6">
        <v>0</v>
      </c>
      <c r="BN165" s="6">
        <v>7.1003093875959495E-265</v>
      </c>
      <c r="BO165" s="7">
        <v>8.9583683964346096E-258</v>
      </c>
      <c r="BP165" s="6">
        <v>1</v>
      </c>
      <c r="BQ165" s="6">
        <v>3.7874660554484E-76</v>
      </c>
      <c r="BR165" s="6">
        <v>3.0512556503966102E-65</v>
      </c>
      <c r="BS165" s="6">
        <v>1.38128339784616E-104</v>
      </c>
      <c r="BT165" s="6">
        <v>8.8576550575336193E-83</v>
      </c>
      <c r="BU165" s="6">
        <v>1.98008259601277E-89</v>
      </c>
      <c r="BV165" s="7">
        <v>8.3183885116234799E-94</v>
      </c>
      <c r="BW165">
        <v>294</v>
      </c>
      <c r="BX165">
        <v>306</v>
      </c>
      <c r="BY165">
        <v>271</v>
      </c>
      <c r="BZ165">
        <v>287</v>
      </c>
      <c r="CA165">
        <v>251</v>
      </c>
      <c r="CB165">
        <v>194</v>
      </c>
      <c r="CC165">
        <v>215</v>
      </c>
      <c r="CD165">
        <v>226</v>
      </c>
      <c r="CE165">
        <v>227</v>
      </c>
      <c r="CF165" s="1">
        <v>249</v>
      </c>
      <c r="CH165" s="43">
        <v>0.11120895058531</v>
      </c>
      <c r="CJ165" s="27" t="s">
        <v>72357</v>
      </c>
    </row>
    <row r="166" spans="1:88">
      <c r="A166" s="27">
        <v>163</v>
      </c>
      <c r="B166" t="s">
        <v>70952</v>
      </c>
      <c r="D166" t="s">
        <v>71005</v>
      </c>
      <c r="E166" t="s">
        <v>71790</v>
      </c>
      <c r="F166" s="29">
        <v>35.471899999999998</v>
      </c>
      <c r="G166" s="29">
        <v>138.29069999999999</v>
      </c>
      <c r="H166" s="30">
        <v>1374.6480000000001</v>
      </c>
      <c r="I166" s="29" t="s">
        <v>71802</v>
      </c>
      <c r="J166" s="29" t="s">
        <v>71871</v>
      </c>
      <c r="K166" s="29" t="s">
        <v>70956</v>
      </c>
      <c r="M166" s="48">
        <v>38997</v>
      </c>
      <c r="N166" s="27" t="s">
        <v>70957</v>
      </c>
      <c r="O166" s="54" t="s">
        <v>72380</v>
      </c>
      <c r="P166" s="11"/>
      <c r="Q166" s="11"/>
      <c r="R166" s="11" t="s">
        <v>70990</v>
      </c>
      <c r="T166" s="6">
        <v>0</v>
      </c>
      <c r="U166" s="6">
        <v>0.69966666666666655</v>
      </c>
      <c r="V166" s="6">
        <v>0.29916666666666664</v>
      </c>
      <c r="W166" s="6">
        <v>0</v>
      </c>
      <c r="X166" s="6">
        <v>0</v>
      </c>
      <c r="Y166" s="6">
        <v>0</v>
      </c>
      <c r="Z166" s="7">
        <v>0</v>
      </c>
      <c r="AA166" s="6">
        <v>1E-3</v>
      </c>
      <c r="AB166" s="6">
        <v>0.35066666666666663</v>
      </c>
      <c r="AC166" s="6">
        <v>0.47366666666666662</v>
      </c>
      <c r="AD166" s="6">
        <v>1.0999999999999998E-2</v>
      </c>
      <c r="AE166" s="6">
        <v>1.6666666666666666E-4</v>
      </c>
      <c r="AF166" s="6">
        <v>1.666666666666667E-3</v>
      </c>
      <c r="AG166" s="7">
        <v>0.16116666666666668</v>
      </c>
      <c r="AH166" s="6">
        <v>1.6666666666666668E-3</v>
      </c>
      <c r="AI166" s="6">
        <v>0.29283333333333328</v>
      </c>
      <c r="AJ166" s="6">
        <v>0.49049999999999999</v>
      </c>
      <c r="AK166" s="6">
        <v>1.7166666666666667E-2</v>
      </c>
      <c r="AL166" s="6">
        <v>0</v>
      </c>
      <c r="AM166" s="6">
        <v>1.1666666666666668E-3</v>
      </c>
      <c r="AN166" s="7">
        <v>0.19666666666666668</v>
      </c>
      <c r="AO166" s="6">
        <v>1</v>
      </c>
      <c r="AP166" s="6">
        <v>0</v>
      </c>
      <c r="AQ166" s="6">
        <v>0</v>
      </c>
      <c r="AR166" s="6">
        <v>0</v>
      </c>
      <c r="AS166" s="6">
        <v>2.8226379792259601E-278</v>
      </c>
      <c r="AT166" s="7">
        <v>2.2209639519458E-292</v>
      </c>
      <c r="AU166" s="5">
        <v>1</v>
      </c>
      <c r="AV166" s="6">
        <v>1</v>
      </c>
      <c r="AW166" s="6">
        <v>2.6450729258302297E-54</v>
      </c>
      <c r="AX166" s="6">
        <v>2.0659533894019701E-55</v>
      </c>
      <c r="AY166" s="6">
        <v>1.6094203257081101E-88</v>
      </c>
      <c r="AZ166" s="6">
        <v>2.9131259273758299E-67</v>
      </c>
      <c r="BA166" s="7">
        <v>1.9370418900702498E-74</v>
      </c>
      <c r="BB166" s="6">
        <v>0</v>
      </c>
      <c r="BC166" s="6">
        <v>1</v>
      </c>
      <c r="BD166" s="6">
        <v>1.2869053714925301E-252</v>
      </c>
      <c r="BE166" s="6">
        <v>1.0172694013137401E-132</v>
      </c>
      <c r="BF166" s="6">
        <v>2.32307577227279E-138</v>
      </c>
      <c r="BG166" s="6">
        <v>2.62210493432509E-150</v>
      </c>
      <c r="BH166" s="7">
        <v>2.8756258194788798E-104</v>
      </c>
      <c r="BI166" s="6">
        <v>1</v>
      </c>
      <c r="BJ166" s="6">
        <v>0</v>
      </c>
      <c r="BK166" s="6">
        <f>2.47032822920623*10^-323</f>
        <v>0</v>
      </c>
      <c r="BL166" s="6">
        <v>0</v>
      </c>
      <c r="BM166" s="6">
        <v>0</v>
      </c>
      <c r="BN166" s="6">
        <v>2.5171466935431102E-293</v>
      </c>
      <c r="BO166" s="7">
        <v>6.2362642773973496E-277</v>
      </c>
      <c r="BP166" s="6">
        <v>1</v>
      </c>
      <c r="BQ166" s="6">
        <v>3.2759589678523699E-54</v>
      </c>
      <c r="BR166" s="6">
        <v>1.02649431611638E-54</v>
      </c>
      <c r="BS166" s="6">
        <v>4.8697638682380201E-95</v>
      </c>
      <c r="BT166" s="6">
        <v>1.5309061658250799E-76</v>
      </c>
      <c r="BU166" s="6">
        <v>1.19675192394842E-79</v>
      </c>
      <c r="BV166" s="7">
        <v>6.5678529694838098E-85</v>
      </c>
      <c r="BW166">
        <v>294</v>
      </c>
      <c r="BX166">
        <v>306</v>
      </c>
      <c r="BY166">
        <v>270</v>
      </c>
      <c r="BZ166">
        <v>287</v>
      </c>
      <c r="CA166">
        <v>251</v>
      </c>
      <c r="CB166">
        <v>194</v>
      </c>
      <c r="CC166">
        <v>215</v>
      </c>
      <c r="CD166">
        <v>226</v>
      </c>
      <c r="CE166">
        <v>227</v>
      </c>
      <c r="CF166" s="1">
        <v>249</v>
      </c>
      <c r="CH166" s="43">
        <v>8.3972742394162206E-2</v>
      </c>
      <c r="CJ166" s="27" t="s">
        <v>72357</v>
      </c>
    </row>
    <row r="167" spans="1:88">
      <c r="A167" s="27">
        <v>164</v>
      </c>
      <c r="B167" t="s">
        <v>70952</v>
      </c>
      <c r="D167" t="s">
        <v>71006</v>
      </c>
      <c r="E167" t="s">
        <v>71790</v>
      </c>
      <c r="F167" s="29">
        <v>42.599699999999999</v>
      </c>
      <c r="G167" s="29">
        <v>140.64580000000001</v>
      </c>
      <c r="H167" s="30">
        <v>8.5343999999999998</v>
      </c>
      <c r="I167" s="29" t="s">
        <v>71802</v>
      </c>
      <c r="J167" s="29" t="s">
        <v>71804</v>
      </c>
      <c r="K167" s="29" t="s">
        <v>71816</v>
      </c>
      <c r="M167" s="48">
        <v>38992</v>
      </c>
      <c r="N167" s="27" t="s">
        <v>70957</v>
      </c>
      <c r="O167" s="54" t="s">
        <v>72380</v>
      </c>
      <c r="P167" s="11"/>
      <c r="Q167" s="11"/>
      <c r="R167" s="11" t="s">
        <v>70990</v>
      </c>
      <c r="T167" s="6">
        <v>1E-3</v>
      </c>
      <c r="U167" s="6">
        <v>0.69099999999999995</v>
      </c>
      <c r="V167" s="6">
        <v>0.27966666666666667</v>
      </c>
      <c r="W167" s="6">
        <v>3.3333333333333332E-4</v>
      </c>
      <c r="X167" s="6">
        <v>0</v>
      </c>
      <c r="Y167" s="6">
        <v>1.6666666666666666E-4</v>
      </c>
      <c r="Z167" s="7">
        <v>2.7E-2</v>
      </c>
      <c r="AA167" s="6">
        <v>2E-3</v>
      </c>
      <c r="AB167" s="6">
        <v>0.32666666666666666</v>
      </c>
      <c r="AC167" s="6">
        <v>0.42716666666666664</v>
      </c>
      <c r="AD167" s="6">
        <v>4.6166666666666661E-2</v>
      </c>
      <c r="AE167" s="6">
        <v>1.6666666666666666E-4</v>
      </c>
      <c r="AF167" s="6">
        <v>8.3333333333333339E-4</v>
      </c>
      <c r="AG167" s="7">
        <v>0.19750000000000001</v>
      </c>
      <c r="AH167" s="6">
        <v>2E-3</v>
      </c>
      <c r="AI167" s="6">
        <v>0.27216666666666667</v>
      </c>
      <c r="AJ167" s="6">
        <v>0.4453333333333333</v>
      </c>
      <c r="AK167" s="6">
        <v>4.9333333333333333E-2</v>
      </c>
      <c r="AL167" s="6">
        <v>0</v>
      </c>
      <c r="AM167" s="6">
        <v>5.0000000000000001E-4</v>
      </c>
      <c r="AN167" s="7">
        <v>0.22966666666666669</v>
      </c>
      <c r="AO167" s="6">
        <v>1</v>
      </c>
      <c r="AP167" s="6">
        <v>0</v>
      </c>
      <c r="AQ167" s="6">
        <f>1.43760883429661*10^-310</f>
        <v>0</v>
      </c>
      <c r="AR167" s="6">
        <v>0</v>
      </c>
      <c r="AS167" s="6">
        <v>1.4238765192024699E-273</v>
      </c>
      <c r="AT167" s="7">
        <v>2.4329818012517102E-289</v>
      </c>
      <c r="AU167" s="5">
        <v>1</v>
      </c>
      <c r="AV167" s="6">
        <v>1</v>
      </c>
      <c r="AW167" s="6">
        <v>9.2199909353288599E-70</v>
      </c>
      <c r="AX167" s="6">
        <v>6.6031062170973996E-72</v>
      </c>
      <c r="AY167" s="6">
        <v>6.75044795104015E-108</v>
      </c>
      <c r="AZ167" s="6">
        <v>6.5945147806359799E-91</v>
      </c>
      <c r="BA167" s="7">
        <v>1.3472082234818101E-97</v>
      </c>
      <c r="BB167" s="6">
        <v>0</v>
      </c>
      <c r="BC167" s="6">
        <v>1</v>
      </c>
      <c r="BD167" s="6">
        <v>8.6930285137655706E-255</v>
      </c>
      <c r="BE167" s="6">
        <v>2.8759864070765399E-117</v>
      </c>
      <c r="BF167" s="6">
        <v>1.06142845258667E-129</v>
      </c>
      <c r="BG167" s="6">
        <v>3.6278502816028198E-144</v>
      </c>
      <c r="BH167" s="7">
        <v>7.2942531607102899E-95</v>
      </c>
      <c r="BI167" s="6">
        <v>1</v>
      </c>
      <c r="BJ167" s="6">
        <v>0</v>
      </c>
      <c r="BK167" s="6">
        <f>5.73150673696768*10^-310</f>
        <v>0</v>
      </c>
      <c r="BL167" s="6">
        <v>0</v>
      </c>
      <c r="BM167" s="6">
        <v>0</v>
      </c>
      <c r="BN167" s="6">
        <v>1.1306235723042999E-289</v>
      </c>
      <c r="BO167" s="7">
        <v>5.3861495431956097E-273</v>
      </c>
      <c r="BP167" s="6">
        <v>1</v>
      </c>
      <c r="BQ167" s="6">
        <v>1.15657430927879E-69</v>
      </c>
      <c r="BR167" s="6">
        <v>2.5915696239314002E-71</v>
      </c>
      <c r="BS167" s="6">
        <v>7.0357724187778502E-115</v>
      </c>
      <c r="BT167" s="6">
        <v>1.5808177097217999E-100</v>
      </c>
      <c r="BU167" s="6">
        <v>2.9190915668283098E-103</v>
      </c>
      <c r="BV167" s="7">
        <v>1.40535198638582E-100</v>
      </c>
      <c r="BW167">
        <v>295</v>
      </c>
      <c r="BX167">
        <v>305</v>
      </c>
      <c r="BY167">
        <v>266</v>
      </c>
      <c r="BZ167">
        <v>285</v>
      </c>
      <c r="CA167">
        <v>255</v>
      </c>
      <c r="CB167">
        <v>194</v>
      </c>
      <c r="CC167">
        <v>216</v>
      </c>
      <c r="CD167">
        <v>225</v>
      </c>
      <c r="CE167">
        <v>228</v>
      </c>
      <c r="CF167" s="1">
        <v>242</v>
      </c>
      <c r="CH167" s="43">
        <v>8.5715812536739197E-2</v>
      </c>
      <c r="CJ167" s="27" t="s">
        <v>72357</v>
      </c>
    </row>
    <row r="168" spans="1:88">
      <c r="A168" s="27">
        <v>165</v>
      </c>
      <c r="B168" t="s">
        <v>70952</v>
      </c>
      <c r="D168" t="s">
        <v>71007</v>
      </c>
      <c r="E168" t="s">
        <v>71790</v>
      </c>
      <c r="F168" s="29">
        <v>34.75</v>
      </c>
      <c r="G168" s="29">
        <v>136.52000000000001</v>
      </c>
      <c r="H168" s="30">
        <v>10</v>
      </c>
      <c r="I168" s="29" t="s">
        <v>71802</v>
      </c>
      <c r="J168" s="29" t="s">
        <v>71836</v>
      </c>
      <c r="K168" s="29" t="s">
        <v>71835</v>
      </c>
      <c r="M168" s="49">
        <v>2007</v>
      </c>
      <c r="N168" s="27" t="s">
        <v>70957</v>
      </c>
      <c r="O168" s="54" t="s">
        <v>72380</v>
      </c>
      <c r="P168" s="26" t="s">
        <v>70990</v>
      </c>
      <c r="Q168" s="11" t="s">
        <v>70990</v>
      </c>
      <c r="R168" s="11" t="s">
        <v>70990</v>
      </c>
      <c r="S168" s="12" t="s">
        <v>70990</v>
      </c>
      <c r="T168" s="6">
        <v>1E-3</v>
      </c>
      <c r="U168" s="6">
        <v>0.6888333333333333</v>
      </c>
      <c r="V168" s="6">
        <v>0.30916666666666665</v>
      </c>
      <c r="W168" s="6">
        <v>0</v>
      </c>
      <c r="X168" s="6">
        <v>0</v>
      </c>
      <c r="Y168" s="6">
        <v>0</v>
      </c>
      <c r="Z168" s="7">
        <v>5.0000000000000001E-4</v>
      </c>
      <c r="AA168" s="6">
        <v>2E-3</v>
      </c>
      <c r="AB168" s="6">
        <v>0.32883333333333337</v>
      </c>
      <c r="AC168" s="6">
        <v>0.49233333333333329</v>
      </c>
      <c r="AD168" s="6">
        <v>8.3333333333333332E-3</v>
      </c>
      <c r="AE168" s="6">
        <v>3.8333333333333331E-3</v>
      </c>
      <c r="AF168" s="6">
        <v>6.8333333333333336E-3</v>
      </c>
      <c r="AG168" s="7">
        <v>0.1575</v>
      </c>
      <c r="AH168" s="6">
        <v>2.9999999999999996E-3</v>
      </c>
      <c r="AI168" s="6">
        <v>0.26566666666666666</v>
      </c>
      <c r="AJ168" s="6">
        <v>0.51350000000000007</v>
      </c>
      <c r="AK168" s="6">
        <v>1.1499999999999998E-2</v>
      </c>
      <c r="AL168" s="6">
        <v>2E-3</v>
      </c>
      <c r="AM168" s="6">
        <v>6.6666666666666671E-3</v>
      </c>
      <c r="AN168" s="7">
        <v>0.19783333333333333</v>
      </c>
      <c r="AO168" s="6">
        <v>1</v>
      </c>
      <c r="AP168" s="6">
        <v>0</v>
      </c>
      <c r="AQ168" s="6">
        <v>0</v>
      </c>
      <c r="AR168" s="6">
        <v>0</v>
      </c>
      <c r="AS168" s="6">
        <v>7.0551421613945296E-286</v>
      </c>
      <c r="AT168" s="7">
        <v>1.4179885502080401E-293</v>
      </c>
      <c r="AU168" s="5">
        <v>1</v>
      </c>
      <c r="AV168" s="6">
        <v>1</v>
      </c>
      <c r="AW168" s="6">
        <v>1.01317437723568E-75</v>
      </c>
      <c r="AX168" s="6">
        <v>1.0702876706966201E-61</v>
      </c>
      <c r="AY168" s="6">
        <v>7.0729183265929897E-101</v>
      </c>
      <c r="AZ168" s="6">
        <v>1.48833279724762E-78</v>
      </c>
      <c r="BA168" s="7">
        <v>8.9383763468590304E-88</v>
      </c>
      <c r="BB168" s="6">
        <v>0</v>
      </c>
      <c r="BC168" s="6">
        <v>1</v>
      </c>
      <c r="BD168" s="6">
        <v>1.3875488335947099E-236</v>
      </c>
      <c r="BE168" s="6">
        <v>6.3502931545113399E-124</v>
      </c>
      <c r="BF168" s="6">
        <v>1.13594770191426E-132</v>
      </c>
      <c r="BG168" s="6">
        <v>5.8072047654117098E-146</v>
      </c>
      <c r="BH168" s="7">
        <v>1.9155400119049601E-98</v>
      </c>
      <c r="BI168" s="6">
        <v>1</v>
      </c>
      <c r="BJ168" s="6">
        <v>0</v>
      </c>
      <c r="BK168" s="6">
        <v>0</v>
      </c>
      <c r="BL168" s="6">
        <v>0</v>
      </c>
      <c r="BM168" s="6">
        <v>0</v>
      </c>
      <c r="BN168" s="6">
        <v>3.7258611799627702E-295</v>
      </c>
      <c r="BO168" s="7">
        <v>3.8846309249329098E-284</v>
      </c>
      <c r="BP168" s="6">
        <v>1</v>
      </c>
      <c r="BQ168" s="6">
        <v>1.4252387758619399E-75</v>
      </c>
      <c r="BR168" s="6">
        <v>4.1346495845341301E-61</v>
      </c>
      <c r="BS168" s="6">
        <v>1.90010334773356E-109</v>
      </c>
      <c r="BT168" s="6">
        <v>3.5885821045870002E-90</v>
      </c>
      <c r="BU168" s="6">
        <v>7.5792882910794296E-95</v>
      </c>
      <c r="BV168" s="7">
        <v>2.7725197170363301E-94</v>
      </c>
      <c r="BW168">
        <v>294</v>
      </c>
      <c r="BX168">
        <v>305</v>
      </c>
      <c r="BY168">
        <v>266</v>
      </c>
      <c r="BZ168">
        <v>285</v>
      </c>
      <c r="CA168">
        <v>255</v>
      </c>
      <c r="CB168">
        <v>194</v>
      </c>
      <c r="CC168">
        <v>216</v>
      </c>
      <c r="CD168">
        <v>224</v>
      </c>
      <c r="CE168">
        <v>228</v>
      </c>
      <c r="CF168" s="1">
        <v>242</v>
      </c>
      <c r="CH168" s="43">
        <v>0.10139403748759999</v>
      </c>
      <c r="CJ168" s="27" t="s">
        <v>72357</v>
      </c>
    </row>
    <row r="169" spans="1:88">
      <c r="A169" s="27">
        <v>166</v>
      </c>
      <c r="B169" t="s">
        <v>70952</v>
      </c>
      <c r="D169" t="s">
        <v>71008</v>
      </c>
      <c r="E169" t="s">
        <v>71790</v>
      </c>
      <c r="F169" s="29">
        <v>35.471899999999998</v>
      </c>
      <c r="G169" s="29">
        <v>138.29069999999999</v>
      </c>
      <c r="H169" s="30">
        <v>1374.6480000000001</v>
      </c>
      <c r="I169" s="29" t="s">
        <v>71802</v>
      </c>
      <c r="J169" s="29" t="s">
        <v>71871</v>
      </c>
      <c r="K169" s="29" t="s">
        <v>70956</v>
      </c>
      <c r="M169" s="48">
        <v>38997</v>
      </c>
      <c r="N169" s="27" t="s">
        <v>70957</v>
      </c>
      <c r="O169" s="54" t="s">
        <v>72380</v>
      </c>
      <c r="P169" s="26" t="s">
        <v>70990</v>
      </c>
      <c r="Q169" s="11" t="s">
        <v>70990</v>
      </c>
      <c r="R169" s="11" t="s">
        <v>70990</v>
      </c>
      <c r="S169" s="12" t="s">
        <v>70990</v>
      </c>
      <c r="T169" s="6">
        <v>1E-3</v>
      </c>
      <c r="U169" s="6">
        <v>0.68866666666666665</v>
      </c>
      <c r="V169" s="6">
        <v>0.30266666666666664</v>
      </c>
      <c r="W169" s="6">
        <v>2.6666666666666666E-3</v>
      </c>
      <c r="X169" s="6">
        <v>1.6666666666666666E-4</v>
      </c>
      <c r="Y169" s="6">
        <v>1E-3</v>
      </c>
      <c r="Z169" s="7">
        <v>3.3333333333333335E-3</v>
      </c>
      <c r="AA169" s="6">
        <v>2E-3</v>
      </c>
      <c r="AB169" s="6">
        <v>0.34999999999999992</v>
      </c>
      <c r="AC169" s="6">
        <v>0.45783333333333331</v>
      </c>
      <c r="AD169" s="6">
        <v>5.1666666666666666E-2</v>
      </c>
      <c r="AE169" s="6">
        <v>3.1666666666666666E-3</v>
      </c>
      <c r="AF169" s="6">
        <v>1.8333333333333333E-3</v>
      </c>
      <c r="AG169" s="7">
        <v>0.13383333333333333</v>
      </c>
      <c r="AH169" s="6">
        <v>4.0000000000000001E-3</v>
      </c>
      <c r="AI169" s="6">
        <v>0.28699999999999998</v>
      </c>
      <c r="AJ169" s="6">
        <v>0.48166666666666663</v>
      </c>
      <c r="AK169" s="6">
        <v>5.5833333333333339E-2</v>
      </c>
      <c r="AL169" s="6">
        <v>2E-3</v>
      </c>
      <c r="AM169" s="6">
        <v>1.8333333333333333E-3</v>
      </c>
      <c r="AN169" s="7">
        <v>0.16783333333333336</v>
      </c>
      <c r="AO169" s="6">
        <v>1</v>
      </c>
      <c r="AP169" s="6">
        <v>0</v>
      </c>
      <c r="AQ169" s="6">
        <f>2.35533395607104*10^-317</f>
        <v>0</v>
      </c>
      <c r="AR169" s="6">
        <v>0</v>
      </c>
      <c r="AS169" s="6">
        <v>1.9132693815995899E-274</v>
      </c>
      <c r="AT169" s="7">
        <v>3.20405798118636E-283</v>
      </c>
      <c r="AU169" s="5">
        <v>1</v>
      </c>
      <c r="AV169" s="6">
        <v>1</v>
      </c>
      <c r="AW169" s="6">
        <v>2.50338464340275E-82</v>
      </c>
      <c r="AX169" s="6">
        <v>4.7017087944443198E-79</v>
      </c>
      <c r="AY169" s="6">
        <v>8.0261836977142402E-106</v>
      </c>
      <c r="AZ169" s="6">
        <v>6.9438852315900204E-82</v>
      </c>
      <c r="BA169" s="7">
        <v>1.7901540031139201E-85</v>
      </c>
      <c r="BB169" s="6">
        <v>0</v>
      </c>
      <c r="BC169" s="6">
        <v>1</v>
      </c>
      <c r="BD169" s="6">
        <v>1.24824349216706E-228</v>
      </c>
      <c r="BE169" s="6">
        <v>2.12941854431888E-129</v>
      </c>
      <c r="BF169" s="6">
        <v>9.6842686789151196E-129</v>
      </c>
      <c r="BG169" s="6">
        <v>2.00932577388255E-148</v>
      </c>
      <c r="BH169" s="7">
        <v>1.1947670815714201E-98</v>
      </c>
      <c r="BI169" s="6">
        <v>1</v>
      </c>
      <c r="BJ169" s="6">
        <v>0</v>
      </c>
      <c r="BK169" s="6">
        <f>2.14073130570405*10^-315</f>
        <v>0</v>
      </c>
      <c r="BL169" s="6">
        <v>0</v>
      </c>
      <c r="BM169" s="6">
        <v>0</v>
      </c>
      <c r="BN169" s="6">
        <v>7.7741771662600501E-285</v>
      </c>
      <c r="BO169" s="7">
        <v>6.0232742492520199E-273</v>
      </c>
      <c r="BP169" s="6">
        <v>1</v>
      </c>
      <c r="BQ169" s="6">
        <v>3.0442311058100099E-82</v>
      </c>
      <c r="BR169" s="6">
        <v>1.57281337218656E-77</v>
      </c>
      <c r="BS169" s="6">
        <v>5.6334692014928603E-113</v>
      </c>
      <c r="BT169" s="6">
        <v>1.2606467262392799E-91</v>
      </c>
      <c r="BU169" s="6">
        <v>2.24598539325419E-91</v>
      </c>
      <c r="BV169" s="7">
        <v>1.0358529689591001E-106</v>
      </c>
      <c r="BW169">
        <v>294</v>
      </c>
      <c r="BX169">
        <v>306</v>
      </c>
      <c r="BY169">
        <v>270</v>
      </c>
      <c r="BZ169">
        <v>287</v>
      </c>
      <c r="CA169">
        <v>251</v>
      </c>
      <c r="CB169">
        <v>194</v>
      </c>
      <c r="CC169">
        <v>215</v>
      </c>
      <c r="CD169">
        <v>226</v>
      </c>
      <c r="CE169">
        <v>227</v>
      </c>
      <c r="CF169" s="1">
        <v>249</v>
      </c>
      <c r="CH169" s="43">
        <v>0.105257721309782</v>
      </c>
      <c r="CJ169" s="27" t="s">
        <v>72357</v>
      </c>
    </row>
    <row r="170" spans="1:88">
      <c r="A170" s="27">
        <v>167</v>
      </c>
      <c r="B170" t="s">
        <v>70952</v>
      </c>
      <c r="D170" t="s">
        <v>71009</v>
      </c>
      <c r="E170" t="s">
        <v>71790</v>
      </c>
      <c r="F170" s="29">
        <v>34.75</v>
      </c>
      <c r="G170" s="29">
        <v>136.52000000000001</v>
      </c>
      <c r="H170" s="30">
        <v>10</v>
      </c>
      <c r="I170" s="29" t="s">
        <v>71802</v>
      </c>
      <c r="J170" s="29" t="s">
        <v>71836</v>
      </c>
      <c r="K170" s="29" t="s">
        <v>71835</v>
      </c>
      <c r="M170" s="49">
        <v>2007</v>
      </c>
      <c r="N170" s="27" t="s">
        <v>70957</v>
      </c>
      <c r="O170" s="54" t="s">
        <v>72380</v>
      </c>
      <c r="P170" s="11"/>
      <c r="Q170" s="11"/>
      <c r="T170" s="6">
        <v>0</v>
      </c>
      <c r="U170" s="6">
        <v>0.68333333333333324</v>
      </c>
      <c r="V170" s="6">
        <v>0.31616666666666665</v>
      </c>
      <c r="W170" s="6">
        <v>0</v>
      </c>
      <c r="X170" s="6">
        <v>0</v>
      </c>
      <c r="Y170" s="6">
        <v>0</v>
      </c>
      <c r="Z170" s="7">
        <v>0</v>
      </c>
      <c r="AA170" s="6">
        <v>0</v>
      </c>
      <c r="AB170" s="6">
        <v>0.32733333333333331</v>
      </c>
      <c r="AC170" s="6">
        <v>0.50916666666666666</v>
      </c>
      <c r="AD170" s="6">
        <v>3.6666666666666666E-3</v>
      </c>
      <c r="AE170" s="6">
        <v>1.6666666666666666E-4</v>
      </c>
      <c r="AF170" s="6">
        <v>1E-3</v>
      </c>
      <c r="AG170" s="7">
        <v>0.15833333333333335</v>
      </c>
      <c r="AH170" s="6">
        <v>0</v>
      </c>
      <c r="AI170" s="6">
        <v>0.26916666666666672</v>
      </c>
      <c r="AJ170" s="6">
        <v>0.52633333333333343</v>
      </c>
      <c r="AK170" s="6">
        <v>3.6666666666666666E-3</v>
      </c>
      <c r="AL170" s="6">
        <v>0</v>
      </c>
      <c r="AM170" s="6">
        <v>1.5000000000000002E-3</v>
      </c>
      <c r="AN170" s="7">
        <v>0.19916666666666669</v>
      </c>
      <c r="AO170" s="6">
        <v>1</v>
      </c>
      <c r="AP170" s="6">
        <v>0</v>
      </c>
      <c r="AQ170" s="6">
        <f>9.88131291682493*10^-324</f>
        <v>0</v>
      </c>
      <c r="AR170" s="6">
        <v>0</v>
      </c>
      <c r="AS170" s="6">
        <v>1.95019593989725E-279</v>
      </c>
      <c r="AT170" s="7">
        <v>5.7255130648878998E-288</v>
      </c>
      <c r="AU170" s="5">
        <v>1</v>
      </c>
      <c r="AV170" s="6">
        <v>1</v>
      </c>
      <c r="AW170" s="6">
        <v>1.0131743772358301E-75</v>
      </c>
      <c r="AX170" s="6">
        <v>1.0702876706967399E-61</v>
      </c>
      <c r="AY170" s="6">
        <v>7.0729183265933894E-101</v>
      </c>
      <c r="AZ170" s="6">
        <v>1.48833279724787E-78</v>
      </c>
      <c r="BA170" s="7">
        <v>8.9383763468592804E-88</v>
      </c>
      <c r="BB170" s="6">
        <v>0</v>
      </c>
      <c r="BC170" s="6">
        <v>1</v>
      </c>
      <c r="BD170" s="6">
        <v>6.2758574903702002E-233</v>
      </c>
      <c r="BE170" s="6">
        <v>1.9703828574705198E-120</v>
      </c>
      <c r="BF170" s="6">
        <v>3.3800410839491801E-129</v>
      </c>
      <c r="BG170" s="6">
        <v>2.57046746321279E-143</v>
      </c>
      <c r="BH170" s="7">
        <v>9.5035581985000105E-96</v>
      </c>
      <c r="BI170" s="6">
        <v>1</v>
      </c>
      <c r="BJ170" s="6">
        <v>0</v>
      </c>
      <c r="BK170" s="6">
        <f>2.68771711337638*10^-321</f>
        <v>0</v>
      </c>
      <c r="BL170" s="6">
        <v>0</v>
      </c>
      <c r="BM170" s="6">
        <v>0</v>
      </c>
      <c r="BN170" s="6">
        <v>2.3243646500923201E-289</v>
      </c>
      <c r="BO170" s="7">
        <v>8.9713854690632403E-278</v>
      </c>
      <c r="BP170" s="6">
        <v>1</v>
      </c>
      <c r="BQ170" s="6">
        <v>1.4252387758617801E-75</v>
      </c>
      <c r="BR170" s="6">
        <v>4.1346495845343698E-61</v>
      </c>
      <c r="BS170" s="6">
        <v>1.9001033477336699E-109</v>
      </c>
      <c r="BT170" s="6">
        <v>3.5885821045872099E-90</v>
      </c>
      <c r="BU170" s="6">
        <v>7.5792882910796398E-95</v>
      </c>
      <c r="BV170" s="7">
        <v>2.7725197170365702E-94</v>
      </c>
      <c r="BW170">
        <v>294</v>
      </c>
      <c r="BX170">
        <v>305</v>
      </c>
      <c r="BY170">
        <v>266</v>
      </c>
      <c r="BZ170">
        <v>285</v>
      </c>
      <c r="CA170">
        <v>255</v>
      </c>
      <c r="CB170">
        <v>194</v>
      </c>
      <c r="CC170">
        <v>216</v>
      </c>
      <c r="CD170">
        <v>224</v>
      </c>
      <c r="CE170">
        <v>228</v>
      </c>
      <c r="CF170" s="1">
        <v>242</v>
      </c>
      <c r="CH170" s="43">
        <v>9.25593667546174E-2</v>
      </c>
      <c r="CJ170" s="27" t="s">
        <v>72357</v>
      </c>
    </row>
    <row r="171" spans="1:88">
      <c r="A171" s="27">
        <v>168</v>
      </c>
      <c r="B171" t="s">
        <v>70952</v>
      </c>
      <c r="D171" t="s">
        <v>71010</v>
      </c>
      <c r="E171" t="s">
        <v>71790</v>
      </c>
      <c r="F171" s="29">
        <v>42.599699999999999</v>
      </c>
      <c r="G171" s="29">
        <v>140.64580000000001</v>
      </c>
      <c r="H171" s="30">
        <v>8.5343999999999998</v>
      </c>
      <c r="I171" s="29" t="s">
        <v>71802</v>
      </c>
      <c r="J171" s="29" t="s">
        <v>71804</v>
      </c>
      <c r="K171" s="29" t="s">
        <v>71816</v>
      </c>
      <c r="M171" s="48">
        <v>38992</v>
      </c>
      <c r="N171" s="27" t="s">
        <v>70957</v>
      </c>
      <c r="O171" s="54" t="s">
        <v>72380</v>
      </c>
      <c r="P171" s="11"/>
      <c r="Q171" s="11"/>
      <c r="R171" s="11" t="s">
        <v>70990</v>
      </c>
      <c r="T171" s="6">
        <v>0</v>
      </c>
      <c r="U171" s="6">
        <v>0.67533333333333345</v>
      </c>
      <c r="V171" s="6">
        <v>0.3116666666666667</v>
      </c>
      <c r="W171" s="6">
        <v>0</v>
      </c>
      <c r="X171" s="6">
        <v>0</v>
      </c>
      <c r="Y171" s="6">
        <v>0</v>
      </c>
      <c r="Z171" s="7">
        <v>1.1833333333333333E-2</v>
      </c>
      <c r="AA171" s="6">
        <v>0</v>
      </c>
      <c r="AB171" s="6">
        <v>0.34949999999999998</v>
      </c>
      <c r="AC171" s="6">
        <v>0.44633333333333342</v>
      </c>
      <c r="AD171" s="6">
        <v>1.6333333333333335E-2</v>
      </c>
      <c r="AE171" s="6">
        <v>1.6666666666666666E-4</v>
      </c>
      <c r="AF171" s="6">
        <v>8.3333333333333339E-4</v>
      </c>
      <c r="AG171" s="7">
        <v>0.18633333333333335</v>
      </c>
      <c r="AH171" s="6">
        <v>1E-3</v>
      </c>
      <c r="AI171" s="6">
        <v>0.27716666666666673</v>
      </c>
      <c r="AJ171" s="6">
        <v>0.47133333333333338</v>
      </c>
      <c r="AK171" s="6">
        <v>2.8333333333333335E-2</v>
      </c>
      <c r="AL171" s="6">
        <v>0</v>
      </c>
      <c r="AM171" s="6">
        <v>8.3333333333333339E-4</v>
      </c>
      <c r="AN171" s="7">
        <v>0.22166666666666668</v>
      </c>
      <c r="AO171" s="6">
        <v>1</v>
      </c>
      <c r="AP171" s="6">
        <v>0</v>
      </c>
      <c r="AQ171" s="6">
        <v>0</v>
      </c>
      <c r="AR171" s="6">
        <v>0</v>
      </c>
      <c r="AS171" s="6">
        <v>6.4158072829461895E-278</v>
      </c>
      <c r="AT171" s="7">
        <v>4.8908574327194498E-285</v>
      </c>
      <c r="AU171" s="5">
        <v>1</v>
      </c>
      <c r="AV171" s="6">
        <v>1</v>
      </c>
      <c r="AW171" s="6">
        <v>1.50219907346693E-86</v>
      </c>
      <c r="AX171" s="6">
        <v>1.15023706342081E-60</v>
      </c>
      <c r="AY171" s="6">
        <v>8.2111679720936799E-98</v>
      </c>
      <c r="AZ171" s="6">
        <v>1.21654519348233E-73</v>
      </c>
      <c r="BA171" s="7">
        <v>4.1155930287834E-84</v>
      </c>
      <c r="BB171" s="6">
        <v>0</v>
      </c>
      <c r="BC171" s="6">
        <v>1</v>
      </c>
      <c r="BD171" s="6">
        <v>1.18663880962575E-232</v>
      </c>
      <c r="BE171" s="6">
        <v>2.0780320347430399E-119</v>
      </c>
      <c r="BF171" s="6">
        <v>3.4246798752783502E-132</v>
      </c>
      <c r="BG171" s="6">
        <v>4.5856439903816101E-154</v>
      </c>
      <c r="BH171" s="7">
        <v>1.76802680641504E-96</v>
      </c>
      <c r="BI171" s="6">
        <v>1</v>
      </c>
      <c r="BJ171" s="6">
        <v>0</v>
      </c>
      <c r="BK171" s="6">
        <v>0</v>
      </c>
      <c r="BL171" s="6">
        <v>0</v>
      </c>
      <c r="BM171" s="6">
        <v>0</v>
      </c>
      <c r="BN171" s="6">
        <v>2.49620583427796E-288</v>
      </c>
      <c r="BO171" s="7">
        <v>4.76976250108158E-276</v>
      </c>
      <c r="BP171" s="6">
        <v>1</v>
      </c>
      <c r="BQ171" s="6">
        <v>1.61570863447217E-86</v>
      </c>
      <c r="BR171" s="6">
        <v>1.41507939216107E-59</v>
      </c>
      <c r="BS171" s="6">
        <v>1.0269158158286E-101</v>
      </c>
      <c r="BT171" s="6">
        <v>2.1566284722717499E-79</v>
      </c>
      <c r="BU171" s="6">
        <v>4.2697366340324003E-87</v>
      </c>
      <c r="BV171" s="7">
        <v>2.87271810224832E-81</v>
      </c>
      <c r="BW171">
        <v>295</v>
      </c>
      <c r="BX171">
        <v>305</v>
      </c>
      <c r="BY171">
        <v>266</v>
      </c>
      <c r="BZ171">
        <v>285</v>
      </c>
      <c r="CA171">
        <v>255</v>
      </c>
      <c r="CB171">
        <v>193</v>
      </c>
      <c r="CC171">
        <v>216</v>
      </c>
      <c r="CD171">
        <v>225</v>
      </c>
      <c r="CE171">
        <v>228</v>
      </c>
      <c r="CF171" s="1">
        <v>242</v>
      </c>
      <c r="CH171" s="43">
        <v>8.3869920458849598E-2</v>
      </c>
      <c r="CJ171" s="27" t="s">
        <v>72357</v>
      </c>
    </row>
    <row r="172" spans="1:88">
      <c r="A172" s="27">
        <v>169</v>
      </c>
      <c r="B172" t="s">
        <v>70952</v>
      </c>
      <c r="D172" t="s">
        <v>71011</v>
      </c>
      <c r="E172" t="s">
        <v>71790</v>
      </c>
      <c r="F172" s="29">
        <v>35.887900000000002</v>
      </c>
      <c r="G172" s="29">
        <v>138.41909999999999</v>
      </c>
      <c r="H172" s="30">
        <v>1078.6872000000001</v>
      </c>
      <c r="I172" s="29" t="s">
        <v>71802</v>
      </c>
      <c r="J172" s="29" t="s">
        <v>71871</v>
      </c>
      <c r="K172" s="29" t="s">
        <v>71828</v>
      </c>
      <c r="M172" s="48">
        <v>38997</v>
      </c>
      <c r="N172" s="27" t="s">
        <v>70957</v>
      </c>
      <c r="O172" s="54" t="s">
        <v>72380</v>
      </c>
      <c r="P172" s="11"/>
      <c r="Q172" s="11" t="s">
        <v>70990</v>
      </c>
      <c r="R172" s="11" t="s">
        <v>70990</v>
      </c>
      <c r="S172" s="12" t="s">
        <v>70990</v>
      </c>
      <c r="T172" s="6">
        <v>1.3333333333333333E-3</v>
      </c>
      <c r="U172" s="6">
        <v>0.67366666666666675</v>
      </c>
      <c r="V172" s="6">
        <v>0.32250000000000001</v>
      </c>
      <c r="W172" s="6">
        <v>1.3333333333333333E-3</v>
      </c>
      <c r="X172" s="6">
        <v>0</v>
      </c>
      <c r="Y172" s="6">
        <v>0</v>
      </c>
      <c r="Z172" s="7">
        <v>8.3333333333333339E-4</v>
      </c>
      <c r="AA172" s="6">
        <v>1E-3</v>
      </c>
      <c r="AB172" s="6">
        <v>0.32</v>
      </c>
      <c r="AC172" s="6">
        <v>0.47850000000000009</v>
      </c>
      <c r="AD172" s="6">
        <v>3.4833333333333334E-2</v>
      </c>
      <c r="AE172" s="6">
        <v>1E-3</v>
      </c>
      <c r="AF172" s="6">
        <v>5.0000000000000001E-4</v>
      </c>
      <c r="AG172" s="7">
        <v>0.16350000000000001</v>
      </c>
      <c r="AH172" s="6">
        <v>2.6666666666666666E-3</v>
      </c>
      <c r="AI172" s="6">
        <v>0.25950000000000001</v>
      </c>
      <c r="AJ172" s="6">
        <v>0.49800000000000005</v>
      </c>
      <c r="AK172" s="6">
        <v>3.7999999999999999E-2</v>
      </c>
      <c r="AL172" s="6">
        <v>1E-3</v>
      </c>
      <c r="AM172" s="6">
        <v>1.6666666666666666E-4</v>
      </c>
      <c r="AN172" s="7">
        <v>0.19999999999999998</v>
      </c>
      <c r="AO172" s="6">
        <v>1</v>
      </c>
      <c r="AP172" s="6">
        <v>0</v>
      </c>
      <c r="AQ172" s="6">
        <v>1.3644539547201799E-301</v>
      </c>
      <c r="AR172" s="6">
        <v>4.4763381874796599E-305</v>
      </c>
      <c r="AS172" s="6">
        <v>1.1456562065570001E-254</v>
      </c>
      <c r="AT172" s="7">
        <v>2.6385944287018701E-266</v>
      </c>
      <c r="AU172" s="5">
        <v>1</v>
      </c>
      <c r="AV172" s="6">
        <v>1</v>
      </c>
      <c r="AW172" s="6">
        <v>1.4931980222013599E-61</v>
      </c>
      <c r="AX172" s="6">
        <v>4.7870192524091399E-71</v>
      </c>
      <c r="AY172" s="6">
        <v>2.31426344835952E-118</v>
      </c>
      <c r="AZ172" s="6">
        <v>7.3230913382686699E-92</v>
      </c>
      <c r="BA172" s="7">
        <v>8.4436294344872101E-107</v>
      </c>
      <c r="BB172" s="6">
        <v>0</v>
      </c>
      <c r="BC172" s="6">
        <v>1</v>
      </c>
      <c r="BD172" s="6">
        <v>3.4338315635367602E-224</v>
      </c>
      <c r="BE172" s="6">
        <v>7.2365511129430699E-119</v>
      </c>
      <c r="BF172" s="6">
        <v>1.0814683233035999E-123</v>
      </c>
      <c r="BG172" s="6">
        <v>3.35449110019944E-144</v>
      </c>
      <c r="BH172" s="7">
        <v>2.0169104140458901E-93</v>
      </c>
      <c r="BI172" s="6">
        <v>1</v>
      </c>
      <c r="BJ172" s="6">
        <v>0</v>
      </c>
      <c r="BK172" s="6">
        <v>3.5686420623417601E-301</v>
      </c>
      <c r="BL172" s="6">
        <v>6.3356205325694995E-306</v>
      </c>
      <c r="BM172" s="6">
        <v>0</v>
      </c>
      <c r="BN172" s="6">
        <v>6.5107368439697103E-268</v>
      </c>
      <c r="BO172" s="7">
        <v>6.3029684549977199E-254</v>
      </c>
      <c r="BP172" s="6">
        <v>1</v>
      </c>
      <c r="BQ172" s="6">
        <v>1.91969773247168E-61</v>
      </c>
      <c r="BR172" s="6">
        <v>9.0307767873320094E-71</v>
      </c>
      <c r="BS172" s="6">
        <v>1.74011971494784E-124</v>
      </c>
      <c r="BT172" s="6">
        <v>1.1100897051210999E-100</v>
      </c>
      <c r="BU172" s="6">
        <v>1.25867675053048E-111</v>
      </c>
      <c r="BV172" s="7">
        <v>4.9374190968119498E-100</v>
      </c>
      <c r="BW172">
        <v>294</v>
      </c>
      <c r="BX172">
        <v>306</v>
      </c>
      <c r="BY172">
        <v>270</v>
      </c>
      <c r="BZ172">
        <v>287</v>
      </c>
      <c r="CA172">
        <v>251</v>
      </c>
      <c r="CB172">
        <v>194</v>
      </c>
      <c r="CC172">
        <v>215</v>
      </c>
      <c r="CD172">
        <v>226</v>
      </c>
      <c r="CE172">
        <v>227</v>
      </c>
      <c r="CF172" s="1">
        <v>249</v>
      </c>
      <c r="CH172" s="43">
        <v>9.6211884691435101E-2</v>
      </c>
      <c r="CJ172" s="27" t="s">
        <v>72357</v>
      </c>
    </row>
    <row r="173" spans="1:88">
      <c r="A173" s="27">
        <v>170</v>
      </c>
      <c r="B173" t="s">
        <v>70952</v>
      </c>
      <c r="D173" t="s">
        <v>71012</v>
      </c>
      <c r="E173" t="s">
        <v>71790</v>
      </c>
      <c r="F173" s="29">
        <v>42.599699999999999</v>
      </c>
      <c r="G173" s="29">
        <v>140.64580000000001</v>
      </c>
      <c r="H173" s="30">
        <v>8.5343999999999998</v>
      </c>
      <c r="I173" s="29" t="s">
        <v>71802</v>
      </c>
      <c r="J173" s="29" t="s">
        <v>71804</v>
      </c>
      <c r="K173" s="29" t="s">
        <v>71816</v>
      </c>
      <c r="M173" s="48">
        <v>38992</v>
      </c>
      <c r="N173" s="27" t="s">
        <v>70957</v>
      </c>
      <c r="O173" s="54" t="s">
        <v>72380</v>
      </c>
      <c r="P173" s="11"/>
      <c r="Q173" s="11"/>
      <c r="S173" s="12" t="s">
        <v>70990</v>
      </c>
      <c r="T173" s="6">
        <v>0</v>
      </c>
      <c r="U173" s="6">
        <v>0.6731666666666668</v>
      </c>
      <c r="V173" s="6">
        <v>0.32483333333333336</v>
      </c>
      <c r="W173" s="6">
        <v>0</v>
      </c>
      <c r="X173" s="6">
        <v>0</v>
      </c>
      <c r="Y173" s="6">
        <v>1E-3</v>
      </c>
      <c r="Z173" s="7">
        <v>5.0000000000000001E-4</v>
      </c>
      <c r="AA173" s="6">
        <v>0</v>
      </c>
      <c r="AB173" s="6">
        <v>0.30983333333333335</v>
      </c>
      <c r="AC173" s="6">
        <v>0.48966666666666664</v>
      </c>
      <c r="AD173" s="6">
        <v>1.4166666666666666E-2</v>
      </c>
      <c r="AE173" s="6">
        <v>2E-3</v>
      </c>
      <c r="AF173" s="6">
        <v>1.0333333333333333E-2</v>
      </c>
      <c r="AG173" s="7">
        <v>0.17366666666666666</v>
      </c>
      <c r="AH173" s="6">
        <v>1.3333333333333333E-3</v>
      </c>
      <c r="AI173" s="6">
        <v>0.26166666666666671</v>
      </c>
      <c r="AJ173" s="6">
        <v>0.50383333333333336</v>
      </c>
      <c r="AK173" s="6">
        <v>1.8833333333333334E-2</v>
      </c>
      <c r="AL173" s="6">
        <v>0</v>
      </c>
      <c r="AM173" s="6">
        <v>1.0833333333333334E-2</v>
      </c>
      <c r="AN173" s="7">
        <v>0.20350000000000001</v>
      </c>
      <c r="AO173" s="6">
        <v>1</v>
      </c>
      <c r="AP173" s="6">
        <v>0</v>
      </c>
      <c r="AQ173" s="6">
        <v>0</v>
      </c>
      <c r="AR173" s="6">
        <v>0</v>
      </c>
      <c r="AS173" s="6">
        <v>2.3911026461395601E-276</v>
      </c>
      <c r="AT173" s="7">
        <v>1.28426349526267E-286</v>
      </c>
      <c r="AU173" s="5">
        <v>1</v>
      </c>
      <c r="AV173" s="6">
        <v>1</v>
      </c>
      <c r="AW173" s="6">
        <v>1.08029059016134E-64</v>
      </c>
      <c r="AX173" s="6">
        <v>1.1654959002197301E-67</v>
      </c>
      <c r="AY173" s="6">
        <v>2.63205602900213E-101</v>
      </c>
      <c r="AZ173" s="6">
        <v>2.77844195172526E-76</v>
      </c>
      <c r="BA173" s="7">
        <v>1.1537100073726701E-90</v>
      </c>
      <c r="BB173" s="6">
        <v>0</v>
      </c>
      <c r="BC173" s="6">
        <v>1</v>
      </c>
      <c r="BD173" s="6">
        <v>4.0389985084505996E-217</v>
      </c>
      <c r="BE173" s="6">
        <v>1.16315509021472E-133</v>
      </c>
      <c r="BF173" s="6">
        <v>6.9097862999865498E-139</v>
      </c>
      <c r="BG173" s="6">
        <v>1.2400795416294401E-146</v>
      </c>
      <c r="BH173" s="7">
        <v>1.2238534131364501E-101</v>
      </c>
      <c r="BI173" s="6">
        <v>1</v>
      </c>
      <c r="BJ173" s="6">
        <v>0</v>
      </c>
      <c r="BK173" s="6">
        <v>0</v>
      </c>
      <c r="BL173" s="6">
        <v>0</v>
      </c>
      <c r="BM173" s="6">
        <v>0</v>
      </c>
      <c r="BN173" s="6">
        <v>1.89110694416015E-289</v>
      </c>
      <c r="BO173" s="7">
        <v>1.5026750970646901E-273</v>
      </c>
      <c r="BP173" s="6">
        <v>1</v>
      </c>
      <c r="BQ173" s="6">
        <v>1.25747810018698E-64</v>
      </c>
      <c r="BR173" s="6">
        <v>9.9791073052749106E-67</v>
      </c>
      <c r="BS173" s="6">
        <v>5.6726067928580097E-106</v>
      </c>
      <c r="BT173" s="6">
        <v>2.6292939711380901E-83</v>
      </c>
      <c r="BU173" s="6">
        <v>3.1582845190368E-94</v>
      </c>
      <c r="BV173" s="7">
        <v>5.7166804503746897E-93</v>
      </c>
      <c r="BW173">
        <v>295</v>
      </c>
      <c r="BX173">
        <v>305</v>
      </c>
      <c r="BY173">
        <v>266</v>
      </c>
      <c r="BZ173">
        <v>285</v>
      </c>
      <c r="CA173">
        <v>255</v>
      </c>
      <c r="CB173">
        <v>194</v>
      </c>
      <c r="CC173">
        <v>216</v>
      </c>
      <c r="CD173">
        <v>225</v>
      </c>
      <c r="CE173">
        <v>228</v>
      </c>
      <c r="CF173" s="1">
        <v>242</v>
      </c>
      <c r="CH173" s="43">
        <v>8.7439871726349594E-2</v>
      </c>
      <c r="CJ173" s="27" t="s">
        <v>72357</v>
      </c>
    </row>
    <row r="174" spans="1:88">
      <c r="A174" s="27">
        <v>171</v>
      </c>
      <c r="B174" t="s">
        <v>70952</v>
      </c>
      <c r="D174" t="s">
        <v>71013</v>
      </c>
      <c r="E174" t="s">
        <v>71790</v>
      </c>
      <c r="F174" s="29">
        <v>36.054699999999997</v>
      </c>
      <c r="G174" s="29">
        <v>138.46340000000001</v>
      </c>
      <c r="H174" s="30">
        <v>1102.7664</v>
      </c>
      <c r="I174" s="29" t="s">
        <v>71802</v>
      </c>
      <c r="J174" s="29" t="s">
        <v>71842</v>
      </c>
      <c r="K174" s="29" t="s">
        <v>71827</v>
      </c>
      <c r="M174" s="48">
        <v>38997</v>
      </c>
      <c r="N174" s="27" t="s">
        <v>70957</v>
      </c>
      <c r="O174" s="54" t="s">
        <v>72380</v>
      </c>
      <c r="P174" s="11"/>
      <c r="Q174" s="11"/>
      <c r="R174" s="11" t="s">
        <v>70990</v>
      </c>
      <c r="S174" s="12" t="s">
        <v>70990</v>
      </c>
      <c r="T174" s="6">
        <v>1E-3</v>
      </c>
      <c r="U174" s="6">
        <v>0.66133333333333344</v>
      </c>
      <c r="V174" s="6">
        <v>0.32866666666666666</v>
      </c>
      <c r="W174" s="6">
        <v>6.6666666666666664E-4</v>
      </c>
      <c r="X174" s="6">
        <v>0</v>
      </c>
      <c r="Y174" s="6">
        <v>0</v>
      </c>
      <c r="Z174" s="7">
        <v>7.4999999999999997E-3</v>
      </c>
      <c r="AA174" s="6">
        <v>1.3333333333333333E-3</v>
      </c>
      <c r="AB174" s="6">
        <v>0.30433333333333329</v>
      </c>
      <c r="AC174" s="6">
        <v>0.48016666666666663</v>
      </c>
      <c r="AD174" s="6">
        <v>4.533333333333333E-2</v>
      </c>
      <c r="AE174" s="6">
        <v>1.6666666666666666E-4</v>
      </c>
      <c r="AF174" s="6">
        <v>1.6666666666666666E-4</v>
      </c>
      <c r="AG174" s="7">
        <v>0.16750000000000001</v>
      </c>
      <c r="AH174" s="6">
        <v>2E-3</v>
      </c>
      <c r="AI174" s="6">
        <v>0.25183333333333335</v>
      </c>
      <c r="AJ174" s="6">
        <v>0.49883333333333341</v>
      </c>
      <c r="AK174" s="6">
        <v>5.0333333333333334E-2</v>
      </c>
      <c r="AL174" s="6">
        <v>0</v>
      </c>
      <c r="AM174" s="6">
        <v>0</v>
      </c>
      <c r="AN174" s="7">
        <v>0.19650000000000004</v>
      </c>
      <c r="AO174" s="6">
        <v>1</v>
      </c>
      <c r="AP174" s="6">
        <v>0</v>
      </c>
      <c r="AQ174" s="6">
        <f>2.60596901161549*10^-317</f>
        <v>0</v>
      </c>
      <c r="AR174" s="6">
        <f>9.38460036369265*10^-316</f>
        <v>0</v>
      </c>
      <c r="AS174" s="6">
        <v>1.14114344844825E-265</v>
      </c>
      <c r="AT174" s="7">
        <v>8.6207550660253806E-272</v>
      </c>
      <c r="AU174" s="5">
        <v>1</v>
      </c>
      <c r="AV174" s="6">
        <v>1</v>
      </c>
      <c r="AW174" s="6">
        <v>4.2499373741362699E-67</v>
      </c>
      <c r="AX174" s="6">
        <v>8.4726844512550194E-74</v>
      </c>
      <c r="AY174" s="6">
        <v>7.39287177897797E-106</v>
      </c>
      <c r="AZ174" s="6">
        <v>5.5646277672383399E-87</v>
      </c>
      <c r="BA174" s="7">
        <v>1.7364397608504699E-88</v>
      </c>
      <c r="BB174" s="6">
        <v>0</v>
      </c>
      <c r="BC174" s="6">
        <v>1</v>
      </c>
      <c r="BD174" s="6">
        <v>3.5366282038433301E-242</v>
      </c>
      <c r="BE174" s="6">
        <v>1.8027677110571899E-123</v>
      </c>
      <c r="BF174" s="6">
        <v>1.33613448535843E-130</v>
      </c>
      <c r="BG174" s="6">
        <v>3.8271518516711199E-143</v>
      </c>
      <c r="BH174" s="7">
        <v>9.5771993680553902E-97</v>
      </c>
      <c r="BI174" s="6">
        <v>1</v>
      </c>
      <c r="BJ174" s="6">
        <v>0</v>
      </c>
      <c r="BK174" s="6">
        <f>1.39370343161002*10^-315</f>
        <v>0</v>
      </c>
      <c r="BL174" s="6">
        <f>1.49926844213171*10^-315</f>
        <v>0</v>
      </c>
      <c r="BM174" s="6">
        <v>0</v>
      </c>
      <c r="BN174" s="6">
        <v>3.0684592220719703E-272</v>
      </c>
      <c r="BO174" s="7">
        <v>1.3594114124384E-264</v>
      </c>
      <c r="BP174" s="6">
        <v>1</v>
      </c>
      <c r="BQ174" s="6">
        <v>3.9288919631997903E-67</v>
      </c>
      <c r="BR174" s="6">
        <v>1.2488762278187701E-72</v>
      </c>
      <c r="BS174" s="6">
        <v>2.2341342662817701E-108</v>
      </c>
      <c r="BT174" s="6">
        <v>5.2106983117617595E-91</v>
      </c>
      <c r="BU174" s="6">
        <v>2.96893569648079E-90</v>
      </c>
      <c r="BV174" s="7">
        <v>4.22541948745075E-91</v>
      </c>
      <c r="BW174">
        <v>295</v>
      </c>
      <c r="BX174">
        <v>305</v>
      </c>
      <c r="BY174">
        <v>266</v>
      </c>
      <c r="BZ174">
        <v>285</v>
      </c>
      <c r="CA174">
        <v>255</v>
      </c>
      <c r="CB174">
        <v>194</v>
      </c>
      <c r="CC174">
        <v>216</v>
      </c>
      <c r="CD174">
        <v>224</v>
      </c>
      <c r="CE174">
        <v>228</v>
      </c>
      <c r="CF174" s="1">
        <v>242</v>
      </c>
      <c r="CH174" s="43">
        <v>8.8612307855965106E-2</v>
      </c>
      <c r="CJ174" s="27" t="s">
        <v>72357</v>
      </c>
    </row>
    <row r="175" spans="1:88">
      <c r="A175" s="27">
        <v>172</v>
      </c>
      <c r="B175" t="s">
        <v>70952</v>
      </c>
      <c r="D175" t="s">
        <v>71014</v>
      </c>
      <c r="E175" t="s">
        <v>71790</v>
      </c>
      <c r="F175" s="29">
        <v>36.054699999999997</v>
      </c>
      <c r="G175" s="29">
        <v>138.46340000000001</v>
      </c>
      <c r="H175" s="30">
        <v>1102.7664</v>
      </c>
      <c r="I175" s="29" t="s">
        <v>71802</v>
      </c>
      <c r="J175" s="29" t="s">
        <v>71842</v>
      </c>
      <c r="K175" s="29" t="s">
        <v>71827</v>
      </c>
      <c r="M175" s="48">
        <v>38997</v>
      </c>
      <c r="N175" s="27" t="s">
        <v>70957</v>
      </c>
      <c r="O175" s="54" t="s">
        <v>72380</v>
      </c>
      <c r="P175" s="11"/>
      <c r="Q175" s="11"/>
      <c r="R175" s="11" t="s">
        <v>70990</v>
      </c>
      <c r="S175" s="12" t="s">
        <v>70990</v>
      </c>
      <c r="T175" s="6">
        <v>0</v>
      </c>
      <c r="U175" s="6">
        <v>0.66100000000000003</v>
      </c>
      <c r="V175" s="6">
        <v>0.32966666666666672</v>
      </c>
      <c r="W175" s="6">
        <v>8.3333333333333339E-4</v>
      </c>
      <c r="X175" s="6">
        <v>1E-3</v>
      </c>
      <c r="Y175" s="6">
        <v>2.6666666666666666E-3</v>
      </c>
      <c r="Z175" s="7">
        <v>4.8333333333333336E-3</v>
      </c>
      <c r="AA175" s="6">
        <v>0</v>
      </c>
      <c r="AB175" s="6">
        <v>0.33500000000000002</v>
      </c>
      <c r="AC175" s="6">
        <v>0.48549999999999999</v>
      </c>
      <c r="AD175" s="6">
        <v>1.3666666666666666E-2</v>
      </c>
      <c r="AE175" s="6">
        <v>3.8333333333333331E-3</v>
      </c>
      <c r="AF175" s="6">
        <v>1.1000000000000001E-2</v>
      </c>
      <c r="AG175" s="7">
        <v>0.15066666666666667</v>
      </c>
      <c r="AH175" s="6">
        <v>0</v>
      </c>
      <c r="AI175" s="6">
        <v>0.27733333333333338</v>
      </c>
      <c r="AJ175" s="6">
        <v>0.504</v>
      </c>
      <c r="AK175" s="6">
        <v>1.6E-2</v>
      </c>
      <c r="AL175" s="6">
        <v>2E-3</v>
      </c>
      <c r="AM175" s="6">
        <v>1.1833333333333333E-2</v>
      </c>
      <c r="AN175" s="7">
        <v>0.18783333333333332</v>
      </c>
      <c r="AO175" s="6">
        <v>1</v>
      </c>
      <c r="AP175" s="6">
        <v>0</v>
      </c>
      <c r="AQ175" s="6">
        <v>0</v>
      </c>
      <c r="AR175" s="6">
        <v>0</v>
      </c>
      <c r="AS175" s="6">
        <v>3.1840739326808402E-289</v>
      </c>
      <c r="AT175" s="7">
        <v>2.3370039277204899E-298</v>
      </c>
      <c r="AU175" s="5">
        <v>1</v>
      </c>
      <c r="AV175" s="6">
        <v>1</v>
      </c>
      <c r="AW175" s="6">
        <v>6.9205607468330403E-88</v>
      </c>
      <c r="AX175" s="6">
        <v>2.0750560649419899E-68</v>
      </c>
      <c r="AY175" s="6">
        <v>1.12363592643469E-100</v>
      </c>
      <c r="AZ175" s="6">
        <v>2.59351683441433E-77</v>
      </c>
      <c r="BA175" s="7">
        <v>7.7742554293399197E-85</v>
      </c>
      <c r="BB175" s="6">
        <v>0</v>
      </c>
      <c r="BC175" s="6">
        <v>1</v>
      </c>
      <c r="BD175" s="6">
        <v>8.9005625132991002E-226</v>
      </c>
      <c r="BE175" s="6">
        <v>1.2723304166933301E-134</v>
      </c>
      <c r="BF175" s="6">
        <v>5.3455866869552897E-146</v>
      </c>
      <c r="BG175" s="6">
        <v>2.0186235970725699E-167</v>
      </c>
      <c r="BH175" s="7">
        <v>2.2916409416856E-110</v>
      </c>
      <c r="BI175" s="6">
        <v>1</v>
      </c>
      <c r="BJ175" s="6">
        <v>0</v>
      </c>
      <c r="BK175" s="6">
        <v>0</v>
      </c>
      <c r="BL175" s="6">
        <v>0</v>
      </c>
      <c r="BM175" s="6">
        <v>0</v>
      </c>
      <c r="BN175" s="6">
        <v>1.13994354716721E-299</v>
      </c>
      <c r="BO175" s="7">
        <v>1.6386866474306301E-288</v>
      </c>
      <c r="BP175" s="6">
        <v>1</v>
      </c>
      <c r="BQ175" s="6">
        <v>1.07690511810466E-87</v>
      </c>
      <c r="BR175" s="6">
        <v>1.03470180674573E-67</v>
      </c>
      <c r="BS175" s="6">
        <v>2.1155504668060499E-108</v>
      </c>
      <c r="BT175" s="6">
        <v>3.3865795430094599E-88</v>
      </c>
      <c r="BU175" s="6">
        <v>4.3687303863199001E-91</v>
      </c>
      <c r="BV175" s="7">
        <v>1.15104844401562E-101</v>
      </c>
      <c r="BW175">
        <v>294</v>
      </c>
      <c r="BX175">
        <v>306</v>
      </c>
      <c r="BY175">
        <v>270</v>
      </c>
      <c r="BZ175">
        <v>287</v>
      </c>
      <c r="CA175">
        <v>251</v>
      </c>
      <c r="CB175">
        <v>194</v>
      </c>
      <c r="CC175">
        <v>215</v>
      </c>
      <c r="CD175">
        <v>226</v>
      </c>
      <c r="CE175">
        <v>227</v>
      </c>
      <c r="CF175" s="1">
        <v>249</v>
      </c>
      <c r="CH175" s="43">
        <v>8.7418908858874794E-2</v>
      </c>
      <c r="CJ175" s="27" t="s">
        <v>72357</v>
      </c>
    </row>
    <row r="176" spans="1:88">
      <c r="A176" s="27">
        <v>173</v>
      </c>
      <c r="B176" t="s">
        <v>70952</v>
      </c>
      <c r="D176" t="s">
        <v>71015</v>
      </c>
      <c r="E176" t="s">
        <v>71790</v>
      </c>
      <c r="F176" s="29">
        <v>35.887900000000002</v>
      </c>
      <c r="G176" s="29">
        <v>138.41909999999999</v>
      </c>
      <c r="H176" s="30">
        <v>1078.6872000000001</v>
      </c>
      <c r="I176" s="29" t="s">
        <v>71802</v>
      </c>
      <c r="J176" s="29" t="s">
        <v>71871</v>
      </c>
      <c r="K176" s="29" t="s">
        <v>71828</v>
      </c>
      <c r="M176" s="48">
        <v>38997</v>
      </c>
      <c r="N176" s="27" t="s">
        <v>70957</v>
      </c>
      <c r="O176" s="54" t="s">
        <v>72380</v>
      </c>
      <c r="P176" s="11"/>
      <c r="Q176" s="11"/>
      <c r="T176" s="6">
        <v>0</v>
      </c>
      <c r="U176" s="6">
        <v>0.65433333333333343</v>
      </c>
      <c r="V176" s="6">
        <v>0.34299999999999997</v>
      </c>
      <c r="W176" s="6">
        <v>0</v>
      </c>
      <c r="X176" s="6">
        <v>0</v>
      </c>
      <c r="Y176" s="6">
        <v>0</v>
      </c>
      <c r="Z176" s="7">
        <v>2.166666666666667E-3</v>
      </c>
      <c r="AA176" s="6">
        <v>0</v>
      </c>
      <c r="AB176" s="6">
        <v>0.29383333333333334</v>
      </c>
      <c r="AC176" s="6">
        <v>0.50883333333333336</v>
      </c>
      <c r="AD176" s="6">
        <v>1E-3</v>
      </c>
      <c r="AE176" s="6">
        <v>1.3333333333333333E-3</v>
      </c>
      <c r="AF176" s="6">
        <v>5.6666666666666671E-3</v>
      </c>
      <c r="AG176" s="7">
        <v>0.18900000000000003</v>
      </c>
      <c r="AH176" s="6">
        <v>0</v>
      </c>
      <c r="AI176" s="6">
        <v>0.24250000000000002</v>
      </c>
      <c r="AJ176" s="6">
        <v>0.52700000000000002</v>
      </c>
      <c r="AK176" s="6">
        <v>2.166666666666667E-3</v>
      </c>
      <c r="AL176" s="6">
        <v>0</v>
      </c>
      <c r="AM176" s="6">
        <v>8.4999999999999989E-3</v>
      </c>
      <c r="AN176" s="7">
        <v>0.21933333333333335</v>
      </c>
      <c r="AO176" s="6">
        <v>1</v>
      </c>
      <c r="AP176" s="6">
        <v>0</v>
      </c>
      <c r="AQ176" s="6">
        <v>0</v>
      </c>
      <c r="AR176" s="6">
        <v>0</v>
      </c>
      <c r="AS176" s="6">
        <v>5.4847433965759799E-275</v>
      </c>
      <c r="AT176" s="7">
        <v>7.4594385133578499E-288</v>
      </c>
      <c r="AU176" s="5">
        <v>1</v>
      </c>
      <c r="AV176" s="6">
        <v>1</v>
      </c>
      <c r="AW176" s="6">
        <v>1.1564431625937499E-83</v>
      </c>
      <c r="AX176" s="6">
        <v>1.6985210839170099E-66</v>
      </c>
      <c r="AY176" s="6">
        <v>5.6470705799223803E-103</v>
      </c>
      <c r="AZ176" s="6">
        <v>9.3394049058268996E-78</v>
      </c>
      <c r="BA176" s="7">
        <v>5.3763439637491197E-87</v>
      </c>
      <c r="BB176" s="6">
        <v>0</v>
      </c>
      <c r="BC176" s="6">
        <v>1</v>
      </c>
      <c r="BD176" s="6">
        <v>1.3717248819271499E-215</v>
      </c>
      <c r="BE176" s="6">
        <v>2.5169396535012901E-127</v>
      </c>
      <c r="BF176" s="6">
        <v>2.0335849830567201E-130</v>
      </c>
      <c r="BG176" s="6">
        <v>9.8414393689646994E-146</v>
      </c>
      <c r="BH176" s="7">
        <v>6.0264485007238703E-98</v>
      </c>
      <c r="BI176" s="6">
        <v>1</v>
      </c>
      <c r="BJ176" s="6">
        <v>0</v>
      </c>
      <c r="BK176" s="6">
        <v>0</v>
      </c>
      <c r="BL176" s="6">
        <v>0</v>
      </c>
      <c r="BM176" s="6">
        <v>0</v>
      </c>
      <c r="BN176" s="6">
        <v>1.8666353647951501E-287</v>
      </c>
      <c r="BO176" s="7">
        <v>8.1924748526615004E-275</v>
      </c>
      <c r="BP176" s="6">
        <v>1</v>
      </c>
      <c r="BQ176" s="6">
        <v>1.4854349287299301E-83</v>
      </c>
      <c r="BR176" s="6">
        <v>1.2588943524395701E-65</v>
      </c>
      <c r="BS176" s="6">
        <v>8.1805516225017698E-109</v>
      </c>
      <c r="BT176" s="6">
        <v>4.0641716201389597E-86</v>
      </c>
      <c r="BU176" s="6">
        <v>1.24000295798601E-91</v>
      </c>
      <c r="BV176" s="7">
        <v>1.37874221311428E-93</v>
      </c>
      <c r="BW176">
        <v>294</v>
      </c>
      <c r="BX176">
        <v>306</v>
      </c>
      <c r="BY176">
        <v>270</v>
      </c>
      <c r="BZ176">
        <v>287</v>
      </c>
      <c r="CA176">
        <v>251</v>
      </c>
      <c r="CB176">
        <v>194</v>
      </c>
      <c r="CC176">
        <v>214</v>
      </c>
      <c r="CD176">
        <v>226</v>
      </c>
      <c r="CE176">
        <v>227</v>
      </c>
      <c r="CF176" s="1">
        <v>249</v>
      </c>
      <c r="CH176" s="43">
        <v>7.9786355376906606E-2</v>
      </c>
      <c r="CJ176" s="27" t="s">
        <v>72357</v>
      </c>
    </row>
    <row r="177" spans="1:88">
      <c r="A177" s="27">
        <v>174</v>
      </c>
      <c r="B177" t="s">
        <v>70952</v>
      </c>
      <c r="D177" t="s">
        <v>71016</v>
      </c>
      <c r="E177" t="s">
        <v>71790</v>
      </c>
      <c r="F177" s="29">
        <v>36.054699999999997</v>
      </c>
      <c r="G177" s="29">
        <v>138.46340000000001</v>
      </c>
      <c r="H177" s="30">
        <v>1102.7664</v>
      </c>
      <c r="I177" s="29" t="s">
        <v>71802</v>
      </c>
      <c r="J177" s="29" t="s">
        <v>71842</v>
      </c>
      <c r="K177" s="29" t="s">
        <v>71827</v>
      </c>
      <c r="M177" s="48">
        <v>38997</v>
      </c>
      <c r="N177" s="27" t="s">
        <v>70957</v>
      </c>
      <c r="O177" s="54" t="s">
        <v>72380</v>
      </c>
      <c r="P177" s="11"/>
      <c r="Q177" s="11"/>
      <c r="T177" s="6">
        <v>0</v>
      </c>
      <c r="U177" s="6">
        <v>0.63883333333333336</v>
      </c>
      <c r="V177" s="6">
        <v>0.36016666666666669</v>
      </c>
      <c r="W177" s="6">
        <v>0</v>
      </c>
      <c r="X177" s="6">
        <v>0</v>
      </c>
      <c r="Y177" s="6">
        <v>0</v>
      </c>
      <c r="Z177" s="7">
        <v>3.3333333333333332E-4</v>
      </c>
      <c r="AA177" s="6">
        <v>0</v>
      </c>
      <c r="AB177" s="6">
        <v>0.31166666666666665</v>
      </c>
      <c r="AC177" s="6">
        <v>0.52966666666666662</v>
      </c>
      <c r="AD177" s="6">
        <v>8.9999999999999993E-3</v>
      </c>
      <c r="AE177" s="6">
        <v>1.8333333333333333E-3</v>
      </c>
      <c r="AF177" s="6">
        <v>8.9999999999999993E-3</v>
      </c>
      <c r="AG177" s="7">
        <v>0.13833333333333334</v>
      </c>
      <c r="AH177" s="6">
        <v>0</v>
      </c>
      <c r="AI177" s="6">
        <v>0.27300000000000008</v>
      </c>
      <c r="AJ177" s="6">
        <v>0.53866666666666674</v>
      </c>
      <c r="AK177" s="6">
        <v>9.1666666666666667E-3</v>
      </c>
      <c r="AL177" s="6">
        <v>0</v>
      </c>
      <c r="AM177" s="6">
        <v>8.6666666666666663E-3</v>
      </c>
      <c r="AN177" s="7">
        <v>0.17</v>
      </c>
      <c r="AO177" s="6">
        <v>1</v>
      </c>
      <c r="AP177" s="6">
        <v>0</v>
      </c>
      <c r="AQ177" s="6">
        <v>0</v>
      </c>
      <c r="AR177" s="6">
        <v>0</v>
      </c>
      <c r="AS177" s="6">
        <v>1.11855925143749E-302</v>
      </c>
      <c r="AT177" s="7">
        <v>2.0441260254275201E-305</v>
      </c>
      <c r="AU177" s="5">
        <v>1</v>
      </c>
      <c r="AV177" s="6">
        <v>1</v>
      </c>
      <c r="AW177" s="6">
        <v>2.5278430021259098E-84</v>
      </c>
      <c r="AX177" s="6">
        <v>2.3237785547373501E-67</v>
      </c>
      <c r="AY177" s="6">
        <v>3.5923960538917599E-96</v>
      </c>
      <c r="AZ177" s="6">
        <v>3.1515168400327698E-79</v>
      </c>
      <c r="BA177" s="7">
        <v>4.4984407160029698E-79</v>
      </c>
      <c r="BB177" s="6">
        <v>0</v>
      </c>
      <c r="BC177" s="6">
        <v>1</v>
      </c>
      <c r="BD177" s="6">
        <v>6.70288969565013E-209</v>
      </c>
      <c r="BE177" s="6">
        <v>8.58521303730408E-136</v>
      </c>
      <c r="BF177" s="6">
        <v>4.1404690881172699E-140</v>
      </c>
      <c r="BG177" s="6">
        <v>9.2297734673300305E-156</v>
      </c>
      <c r="BH177" s="7">
        <v>2.3145391830329101E-106</v>
      </c>
      <c r="BI177" s="6">
        <v>1</v>
      </c>
      <c r="BJ177" s="6">
        <v>0</v>
      </c>
      <c r="BK177" s="6">
        <v>0</v>
      </c>
      <c r="BL177" s="6">
        <v>0</v>
      </c>
      <c r="BM177" s="6">
        <v>0</v>
      </c>
      <c r="BN177" s="6">
        <v>1.15807532161947E-306</v>
      </c>
      <c r="BO177" s="7">
        <v>1.4043341269238599E-300</v>
      </c>
      <c r="BP177" s="6">
        <v>1</v>
      </c>
      <c r="BQ177" s="6">
        <v>3.2099000589575002E-84</v>
      </c>
      <c r="BR177" s="6">
        <v>1.9490248210494901E-66</v>
      </c>
      <c r="BS177" s="6">
        <v>2.1134206412618401E-102</v>
      </c>
      <c r="BT177" s="6">
        <v>5.7652455306337795E-88</v>
      </c>
      <c r="BU177" s="6">
        <v>4.3636291011356302E-84</v>
      </c>
      <c r="BV177" s="7">
        <v>1.6497837202501799E-94</v>
      </c>
      <c r="BW177">
        <v>295</v>
      </c>
      <c r="BX177">
        <v>305</v>
      </c>
      <c r="BY177">
        <v>266</v>
      </c>
      <c r="BZ177">
        <v>285</v>
      </c>
      <c r="CA177">
        <v>255</v>
      </c>
      <c r="CB177">
        <v>193</v>
      </c>
      <c r="CC177">
        <v>216</v>
      </c>
      <c r="CD177">
        <v>225</v>
      </c>
      <c r="CE177">
        <v>228</v>
      </c>
      <c r="CF177" s="1">
        <v>242</v>
      </c>
      <c r="CH177" s="43">
        <v>8.4449244060475201E-2</v>
      </c>
      <c r="CJ177" s="27" t="s">
        <v>72357</v>
      </c>
    </row>
    <row r="178" spans="1:88">
      <c r="A178" s="27">
        <v>175</v>
      </c>
      <c r="B178" t="s">
        <v>70952</v>
      </c>
      <c r="D178" t="s">
        <v>71017</v>
      </c>
      <c r="E178" t="s">
        <v>71790</v>
      </c>
      <c r="F178" s="29">
        <v>35.471899999999998</v>
      </c>
      <c r="G178" s="29">
        <v>138.29069999999999</v>
      </c>
      <c r="H178" s="30">
        <v>740</v>
      </c>
      <c r="I178" s="29" t="s">
        <v>71802</v>
      </c>
      <c r="J178" s="29" t="s">
        <v>71871</v>
      </c>
      <c r="K178" s="29" t="s">
        <v>71830</v>
      </c>
      <c r="M178" s="48">
        <v>38997</v>
      </c>
      <c r="N178" s="27" t="s">
        <v>70957</v>
      </c>
      <c r="O178" s="54" t="s">
        <v>72380</v>
      </c>
      <c r="P178" s="11"/>
      <c r="Q178" s="11"/>
      <c r="S178" s="12" t="s">
        <v>70990</v>
      </c>
      <c r="T178" s="6">
        <v>0</v>
      </c>
      <c r="U178" s="6">
        <v>0.63883333333333336</v>
      </c>
      <c r="V178" s="6">
        <v>0.34883333333333333</v>
      </c>
      <c r="W178" s="6">
        <v>3.3333333333333332E-4</v>
      </c>
      <c r="X178" s="6">
        <v>0</v>
      </c>
      <c r="Y178" s="6">
        <v>0</v>
      </c>
      <c r="Z178" s="7">
        <v>1.1666666666666665E-2</v>
      </c>
      <c r="AA178" s="6">
        <v>0</v>
      </c>
      <c r="AB178" s="6">
        <v>0.29899999999999999</v>
      </c>
      <c r="AC178" s="6">
        <v>0.49416666666666664</v>
      </c>
      <c r="AD178" s="6">
        <v>3.9166666666666669E-2</v>
      </c>
      <c r="AE178" s="6">
        <v>5.0000000000000001E-4</v>
      </c>
      <c r="AF178" s="6">
        <v>1.3333333333333333E-3</v>
      </c>
      <c r="AG178" s="7">
        <v>0.16583333333333336</v>
      </c>
      <c r="AH178" s="6">
        <v>0</v>
      </c>
      <c r="AI178" s="6">
        <v>0.25650000000000001</v>
      </c>
      <c r="AJ178" s="6">
        <v>0.5086666666666666</v>
      </c>
      <c r="AK178" s="6">
        <v>4.3333333333333328E-2</v>
      </c>
      <c r="AL178" s="6">
        <v>0</v>
      </c>
      <c r="AM178" s="6">
        <v>1.8333333333333333E-3</v>
      </c>
      <c r="AN178" s="7">
        <v>0.18999999999999997</v>
      </c>
      <c r="AO178" s="6">
        <v>1</v>
      </c>
      <c r="AP178" s="6">
        <f>6.6516057899607*10^-320</f>
        <v>0</v>
      </c>
      <c r="AQ178" s="6">
        <v>1.8885300726629601E-292</v>
      </c>
      <c r="AR178" s="6">
        <v>2.6446624467077799E-294</v>
      </c>
      <c r="AS178" s="6">
        <v>1.0990621111159201E-241</v>
      </c>
      <c r="AT178" s="7">
        <v>8.3821015884580595E-247</v>
      </c>
      <c r="AU178" s="5">
        <v>1</v>
      </c>
      <c r="AV178" s="6">
        <v>1</v>
      </c>
      <c r="AW178" s="6">
        <v>1.7128104881368099E-84</v>
      </c>
      <c r="AX178" s="6">
        <v>6.55093305868238E-55</v>
      </c>
      <c r="AY178" s="6">
        <v>2.33726592233882E-88</v>
      </c>
      <c r="AZ178" s="6">
        <v>1.0336262176249999E-65</v>
      </c>
      <c r="BA178" s="7">
        <v>2.47195439816992E-75</v>
      </c>
      <c r="BB178" s="6">
        <v>0</v>
      </c>
      <c r="BC178" s="6">
        <v>1</v>
      </c>
      <c r="BD178" s="6">
        <v>1.85816494107646E-206</v>
      </c>
      <c r="BE178" s="6">
        <v>3.5912299074910498E-116</v>
      </c>
      <c r="BF178" s="6">
        <v>9.3550622642218899E-122</v>
      </c>
      <c r="BG178" s="6">
        <v>5.1666893192845098E-136</v>
      </c>
      <c r="BH178" s="7">
        <v>1.6719521888649701E-90</v>
      </c>
      <c r="BI178" s="6">
        <v>1</v>
      </c>
      <c r="BJ178" s="6">
        <f>1.2984045172708*10^-320</f>
        <v>0</v>
      </c>
      <c r="BK178" s="6">
        <v>2.1891705738664002E-289</v>
      </c>
      <c r="BL178" s="6">
        <v>1.0096492804213701E-295</v>
      </c>
      <c r="BM178" s="6">
        <v>0</v>
      </c>
      <c r="BN178" s="6">
        <v>6.7859143936893201E-249</v>
      </c>
      <c r="BO178" s="7">
        <v>1.31912009404417E-239</v>
      </c>
      <c r="BP178" s="6">
        <v>1</v>
      </c>
      <c r="BQ178" s="6">
        <v>2.8473683424073699E-84</v>
      </c>
      <c r="BR178" s="6">
        <v>1.0113807822443799E-54</v>
      </c>
      <c r="BS178" s="6">
        <v>2.7444048631284401E-94</v>
      </c>
      <c r="BT178" s="6">
        <v>8.38278710423666E-75</v>
      </c>
      <c r="BU178" s="6">
        <v>7.4243227494429607E-80</v>
      </c>
      <c r="BV178" s="7">
        <v>5.3458273995558104E-88</v>
      </c>
      <c r="BW178">
        <v>294</v>
      </c>
      <c r="BX178">
        <v>306</v>
      </c>
      <c r="BY178">
        <v>270</v>
      </c>
      <c r="BZ178">
        <v>287</v>
      </c>
      <c r="CA178">
        <v>251</v>
      </c>
      <c r="CB178">
        <v>194</v>
      </c>
      <c r="CC178">
        <v>215</v>
      </c>
      <c r="CD178">
        <v>226</v>
      </c>
      <c r="CE178">
        <v>227</v>
      </c>
      <c r="CF178" s="1">
        <v>249</v>
      </c>
      <c r="CH178" s="43">
        <v>8.9753772835583806E-2</v>
      </c>
      <c r="CJ178" s="27" t="s">
        <v>72357</v>
      </c>
    </row>
    <row r="179" spans="1:88">
      <c r="A179" s="27">
        <v>176</v>
      </c>
      <c r="B179" t="s">
        <v>70952</v>
      </c>
      <c r="D179" t="s">
        <v>71018</v>
      </c>
      <c r="E179" t="s">
        <v>71790</v>
      </c>
      <c r="F179" s="29">
        <v>36.561300000000003</v>
      </c>
      <c r="G179" s="29">
        <v>139.56100000000001</v>
      </c>
      <c r="H179" s="30">
        <v>297.48480000000001</v>
      </c>
      <c r="I179" s="29" t="s">
        <v>71802</v>
      </c>
      <c r="J179" s="29" t="s">
        <v>71870</v>
      </c>
      <c r="K179" s="29" t="s">
        <v>71825</v>
      </c>
      <c r="M179" s="48">
        <v>39003</v>
      </c>
      <c r="N179" s="27" t="s">
        <v>70957</v>
      </c>
      <c r="O179" s="54" t="s">
        <v>72380</v>
      </c>
      <c r="P179" s="11"/>
      <c r="Q179" s="11"/>
      <c r="T179" s="6">
        <v>0</v>
      </c>
      <c r="U179" s="6">
        <v>0.628</v>
      </c>
      <c r="V179" s="6">
        <v>0.37033333333333335</v>
      </c>
      <c r="W179" s="6">
        <v>0</v>
      </c>
      <c r="X179" s="6">
        <v>0</v>
      </c>
      <c r="Y179" s="6">
        <v>0</v>
      </c>
      <c r="Z179" s="7">
        <v>1E-3</v>
      </c>
      <c r="AA179" s="6">
        <v>0</v>
      </c>
      <c r="AB179" s="6">
        <v>0.28883333333333333</v>
      </c>
      <c r="AC179" s="6">
        <v>0.53416666666666679</v>
      </c>
      <c r="AD179" s="6">
        <v>2.5166666666666667E-2</v>
      </c>
      <c r="AE179" s="6">
        <v>2.1666666666666666E-3</v>
      </c>
      <c r="AF179" s="6">
        <v>0.01</v>
      </c>
      <c r="AG179" s="7">
        <v>0.13966666666666669</v>
      </c>
      <c r="AH179" s="6">
        <v>0</v>
      </c>
      <c r="AI179" s="6">
        <v>0.24166666666666667</v>
      </c>
      <c r="AJ179" s="6">
        <v>0.54700000000000015</v>
      </c>
      <c r="AK179" s="6">
        <v>3.3333333333333333E-2</v>
      </c>
      <c r="AL179" s="6">
        <v>1E-3</v>
      </c>
      <c r="AM179" s="6">
        <v>5.3333333333333332E-3</v>
      </c>
      <c r="AN179" s="7">
        <v>0.17233333333333334</v>
      </c>
      <c r="AO179" s="6">
        <v>1</v>
      </c>
      <c r="AP179" s="6">
        <v>0</v>
      </c>
      <c r="AQ179" s="6">
        <v>3.3750780850147302E-306</v>
      </c>
      <c r="AR179" s="6">
        <v>2.5592818921810599E-308</v>
      </c>
      <c r="AS179" s="6">
        <v>1.9037104704708701E-261</v>
      </c>
      <c r="AT179" s="7">
        <v>4.7282275755201202E-266</v>
      </c>
      <c r="AU179" s="5">
        <v>1</v>
      </c>
      <c r="AV179" s="6">
        <v>1</v>
      </c>
      <c r="AW179" s="6">
        <v>4.1104776637967799E-78</v>
      </c>
      <c r="AX179" s="6">
        <v>3.50483412096418E-63</v>
      </c>
      <c r="AY179" s="6">
        <v>2.7858677096102501E-93</v>
      </c>
      <c r="AZ179" s="6">
        <v>4.9132502627426997E-72</v>
      </c>
      <c r="BA179" s="7">
        <v>4.6815455186442001E-76</v>
      </c>
      <c r="BB179" s="6">
        <v>0</v>
      </c>
      <c r="BC179" s="6">
        <v>1</v>
      </c>
      <c r="BD179" s="6">
        <v>1.13428308303113E-215</v>
      </c>
      <c r="BE179" s="6">
        <v>1.3411424021499999E-121</v>
      </c>
      <c r="BF179" s="6">
        <v>8.1123991149469997E-125</v>
      </c>
      <c r="BG179" s="6">
        <v>3.2237789387141801E-137</v>
      </c>
      <c r="BH179" s="7">
        <v>2.79928224331497E-92</v>
      </c>
      <c r="BI179" s="6">
        <v>1</v>
      </c>
      <c r="BJ179" s="6">
        <v>0</v>
      </c>
      <c r="BK179" s="6">
        <v>7.0699006437564096E-304</v>
      </c>
      <c r="BL179" s="6">
        <f>1.42987029797008*10^-310</f>
        <v>0</v>
      </c>
      <c r="BM179" s="6">
        <v>0</v>
      </c>
      <c r="BN179" s="6">
        <v>5.2892926536825502E-269</v>
      </c>
      <c r="BO179" s="7">
        <v>1.7054673947974699E-259</v>
      </c>
      <c r="BP179" s="6">
        <v>1</v>
      </c>
      <c r="BQ179" s="6">
        <v>5.7758011525659199E-78</v>
      </c>
      <c r="BR179" s="6">
        <v>1.9523160050913201E-62</v>
      </c>
      <c r="BS179" s="6">
        <v>7.1672737767253302E-100</v>
      </c>
      <c r="BT179" s="6">
        <v>1.6648381561742999E-81</v>
      </c>
      <c r="BU179" s="6">
        <v>2.62659442678811E-81</v>
      </c>
      <c r="BV179" s="7">
        <v>1.0294993516269601E-93</v>
      </c>
      <c r="BW179">
        <v>294</v>
      </c>
      <c r="BX179">
        <v>306</v>
      </c>
      <c r="BY179">
        <v>270</v>
      </c>
      <c r="BZ179">
        <v>287</v>
      </c>
      <c r="CA179">
        <v>251</v>
      </c>
      <c r="CB179">
        <v>194</v>
      </c>
      <c r="CC179">
        <v>215</v>
      </c>
      <c r="CD179">
        <v>225</v>
      </c>
      <c r="CE179">
        <v>227</v>
      </c>
      <c r="CF179" s="1">
        <v>249</v>
      </c>
      <c r="CH179" s="43">
        <v>8.7355955605119204E-2</v>
      </c>
      <c r="CJ179" s="27" t="s">
        <v>72357</v>
      </c>
    </row>
    <row r="180" spans="1:88">
      <c r="A180" s="27">
        <v>177</v>
      </c>
      <c r="B180" t="s">
        <v>70952</v>
      </c>
      <c r="D180" t="s">
        <v>71019</v>
      </c>
      <c r="E180" t="s">
        <v>71790</v>
      </c>
      <c r="F180" s="29">
        <v>36.561300000000003</v>
      </c>
      <c r="G180" s="29">
        <v>139.56100000000001</v>
      </c>
      <c r="H180" s="30">
        <v>297.48480000000001</v>
      </c>
      <c r="I180" s="29" t="s">
        <v>71802</v>
      </c>
      <c r="J180" s="29" t="s">
        <v>71870</v>
      </c>
      <c r="K180" s="29" t="s">
        <v>71825</v>
      </c>
      <c r="M180" s="48">
        <v>39003</v>
      </c>
      <c r="N180" s="27" t="s">
        <v>70957</v>
      </c>
      <c r="O180" s="54" t="s">
        <v>72380</v>
      </c>
      <c r="P180" s="26" t="s">
        <v>70990</v>
      </c>
      <c r="Q180" s="11" t="s">
        <v>70990</v>
      </c>
      <c r="R180" s="11" t="s">
        <v>70990</v>
      </c>
      <c r="S180" s="12" t="s">
        <v>70990</v>
      </c>
      <c r="T180" s="6">
        <v>5.9999999999999993E-3</v>
      </c>
      <c r="U180" s="6">
        <v>0.59716666666666662</v>
      </c>
      <c r="V180" s="6">
        <v>0.36316666666666669</v>
      </c>
      <c r="W180" s="6">
        <v>5.0000000000000001E-4</v>
      </c>
      <c r="X180" s="6">
        <v>0.01</v>
      </c>
      <c r="Y180" s="6">
        <v>2E-3</v>
      </c>
      <c r="Z180" s="7">
        <v>2.1833333333333333E-2</v>
      </c>
      <c r="AA180" s="6">
        <v>5.0000000000000001E-3</v>
      </c>
      <c r="AB180" s="6">
        <v>0.27766666666666667</v>
      </c>
      <c r="AC180" s="6">
        <v>0.5043333333333333</v>
      </c>
      <c r="AD180" s="6">
        <v>2.9333333333333333E-2</v>
      </c>
      <c r="AE180" s="6">
        <v>8.5000000000000006E-3</v>
      </c>
      <c r="AF180" s="6">
        <v>9.6666666666666672E-3</v>
      </c>
      <c r="AG180" s="7">
        <v>0.16550000000000001</v>
      </c>
      <c r="AH180" s="6">
        <v>7.0000000000000001E-3</v>
      </c>
      <c r="AI180" s="6">
        <v>0.22883333333333336</v>
      </c>
      <c r="AJ180" s="6">
        <v>0.51800000000000002</v>
      </c>
      <c r="AK180" s="6">
        <v>3.3333333333333333E-2</v>
      </c>
      <c r="AL180" s="6">
        <v>8.3333333333333332E-3</v>
      </c>
      <c r="AM180" s="6">
        <v>8.8333333333333337E-3</v>
      </c>
      <c r="AN180" s="7">
        <v>0.19550000000000001</v>
      </c>
      <c r="AO180" s="6">
        <v>1</v>
      </c>
      <c r="AP180" s="6">
        <v>0</v>
      </c>
      <c r="AQ180" s="6">
        <v>0</v>
      </c>
      <c r="AR180" s="6">
        <v>0</v>
      </c>
      <c r="AS180" s="6">
        <v>5.3269006885118996E-282</v>
      </c>
      <c r="AT180" s="7">
        <v>6.06385028864195E-294</v>
      </c>
      <c r="AU180" s="5">
        <v>1</v>
      </c>
      <c r="AV180" s="6">
        <v>1</v>
      </c>
      <c r="AW180" s="6">
        <v>7.0989504790601097E-88</v>
      </c>
      <c r="AX180" s="6">
        <v>2.397636061988E-67</v>
      </c>
      <c r="AY180" s="6">
        <v>1.8774713141184201E-101</v>
      </c>
      <c r="AZ180" s="6">
        <v>1.6469852188048201E-80</v>
      </c>
      <c r="BA180" s="7">
        <v>2.5114854452753099E-86</v>
      </c>
      <c r="BB180" s="6">
        <v>0</v>
      </c>
      <c r="BC180" s="6">
        <v>1</v>
      </c>
      <c r="BD180" s="6">
        <v>3.9953466506255799E-218</v>
      </c>
      <c r="BE180" s="6">
        <v>5.75034957666622E-126</v>
      </c>
      <c r="BF180" s="6">
        <v>4.3207703972632502E-136</v>
      </c>
      <c r="BG180" s="6">
        <v>3.8821714767036301E-140</v>
      </c>
      <c r="BH180" s="7">
        <v>2.9366076680378198E-102</v>
      </c>
      <c r="BI180" s="6">
        <v>1</v>
      </c>
      <c r="BJ180" s="6">
        <v>0</v>
      </c>
      <c r="BK180" s="6">
        <v>0</v>
      </c>
      <c r="BL180" s="6">
        <v>0</v>
      </c>
      <c r="BM180" s="6">
        <v>0</v>
      </c>
      <c r="BN180" s="6">
        <v>2.9032867766222198E-296</v>
      </c>
      <c r="BO180" s="7">
        <v>1.0561279550234699E-279</v>
      </c>
      <c r="BP180" s="6">
        <v>1</v>
      </c>
      <c r="BQ180" s="6">
        <v>1.0733994113751499E-87</v>
      </c>
      <c r="BR180" s="6">
        <v>1.01227710160124E-66</v>
      </c>
      <c r="BS180" s="6">
        <v>1.71643105042241E-109</v>
      </c>
      <c r="BT180" s="6">
        <v>1.2396575995406301E-91</v>
      </c>
      <c r="BU180" s="6">
        <v>6.8906151644890997E-93</v>
      </c>
      <c r="BV180" s="7">
        <v>4.1091797907238701E-100</v>
      </c>
      <c r="BW180">
        <v>295</v>
      </c>
      <c r="BX180">
        <v>305</v>
      </c>
      <c r="BY180">
        <v>266</v>
      </c>
      <c r="BZ180">
        <v>285</v>
      </c>
      <c r="CA180">
        <v>255</v>
      </c>
      <c r="CB180">
        <v>194</v>
      </c>
      <c r="CC180">
        <v>216</v>
      </c>
      <c r="CD180">
        <v>225</v>
      </c>
      <c r="CE180">
        <v>228</v>
      </c>
      <c r="CF180" s="1">
        <v>242</v>
      </c>
      <c r="CH180" s="43">
        <v>0.109143776935459</v>
      </c>
      <c r="CJ180" s="27" t="s">
        <v>72357</v>
      </c>
    </row>
    <row r="181" spans="1:88">
      <c r="A181" s="27">
        <v>178</v>
      </c>
      <c r="B181" t="s">
        <v>70952</v>
      </c>
      <c r="D181" t="s">
        <v>71020</v>
      </c>
      <c r="E181" t="s">
        <v>71790</v>
      </c>
      <c r="F181" s="29">
        <v>43.389800000000001</v>
      </c>
      <c r="G181" s="29">
        <v>141.5778</v>
      </c>
      <c r="H181" s="30">
        <v>59.1312</v>
      </c>
      <c r="I181" s="29" t="s">
        <v>71802</v>
      </c>
      <c r="J181" s="29" t="s">
        <v>71804</v>
      </c>
      <c r="K181" s="29" t="s">
        <v>71852</v>
      </c>
      <c r="M181" s="48">
        <v>39729</v>
      </c>
      <c r="N181" s="27" t="s">
        <v>70960</v>
      </c>
      <c r="O181" s="54" t="s">
        <v>72381</v>
      </c>
      <c r="P181" s="11"/>
      <c r="Q181" s="11"/>
      <c r="T181" s="6">
        <v>0</v>
      </c>
      <c r="U181" s="6">
        <v>0</v>
      </c>
      <c r="V181" s="6">
        <v>0.999</v>
      </c>
      <c r="W181" s="6">
        <v>0</v>
      </c>
      <c r="X181" s="6">
        <v>0</v>
      </c>
      <c r="Y181" s="6">
        <v>0</v>
      </c>
      <c r="Z181" s="7">
        <v>0</v>
      </c>
      <c r="AA181" s="6">
        <v>0</v>
      </c>
      <c r="AB181" s="6">
        <v>3.3333333333333332E-4</v>
      </c>
      <c r="AC181" s="6">
        <v>0.999</v>
      </c>
      <c r="AD181" s="6">
        <v>0</v>
      </c>
      <c r="AE181" s="6">
        <v>0</v>
      </c>
      <c r="AF181" s="6">
        <v>0</v>
      </c>
      <c r="AG181" s="7">
        <v>0</v>
      </c>
      <c r="AH181" s="6">
        <v>0</v>
      </c>
      <c r="AI181" s="6">
        <v>0</v>
      </c>
      <c r="AJ181" s="6">
        <v>0.999</v>
      </c>
      <c r="AK181" s="6">
        <v>0</v>
      </c>
      <c r="AL181" s="6">
        <v>0</v>
      </c>
      <c r="AM181" s="6">
        <v>0</v>
      </c>
      <c r="AN181" s="7">
        <v>0</v>
      </c>
      <c r="AO181" s="6">
        <v>0</v>
      </c>
      <c r="AP181" s="6">
        <v>1</v>
      </c>
      <c r="AQ181" s="6">
        <v>0</v>
      </c>
      <c r="AR181" s="6">
        <v>0</v>
      </c>
      <c r="AS181" s="6">
        <v>0</v>
      </c>
      <c r="AT181" s="7">
        <v>0</v>
      </c>
      <c r="AU181" s="5">
        <v>2</v>
      </c>
      <c r="AV181" s="6">
        <v>5.4430566825351902E-75</v>
      </c>
      <c r="AW181" s="6">
        <v>1</v>
      </c>
      <c r="AX181" s="6">
        <v>1.04239056313736E-122</v>
      </c>
      <c r="AY181" s="6">
        <v>3.9738304433795698E-155</v>
      </c>
      <c r="AZ181" s="6">
        <v>2.6697692371052E-131</v>
      </c>
      <c r="BA181" s="7">
        <v>7.7884927369593996E-148</v>
      </c>
      <c r="BB181" s="6">
        <v>0</v>
      </c>
      <c r="BC181" s="6">
        <v>8.2828928677904408E-248</v>
      </c>
      <c r="BD181" s="6">
        <v>1</v>
      </c>
      <c r="BE181" s="6">
        <v>2.3244913578670802E-305</v>
      </c>
      <c r="BF181" s="6">
        <f>7.5674990122221*10^-311</f>
        <v>0</v>
      </c>
      <c r="BG181" s="6">
        <v>0</v>
      </c>
      <c r="BH181" s="7">
        <v>2.0154867152330801E-271</v>
      </c>
      <c r="BI181" s="6">
        <v>0</v>
      </c>
      <c r="BJ181" s="6">
        <v>1</v>
      </c>
      <c r="BK181" s="6">
        <v>0</v>
      </c>
      <c r="BL181" s="6">
        <v>0</v>
      </c>
      <c r="BM181" s="6">
        <v>0</v>
      </c>
      <c r="BN181" s="6">
        <v>0</v>
      </c>
      <c r="BO181" s="7">
        <v>0</v>
      </c>
      <c r="BP181" s="6">
        <v>6.9915723423479205E-75</v>
      </c>
      <c r="BQ181" s="6">
        <v>1</v>
      </c>
      <c r="BR181" s="6">
        <v>7.00105023011045E-122</v>
      </c>
      <c r="BS181" s="6">
        <v>5.52228112207121E-161</v>
      </c>
      <c r="BT181" s="6">
        <v>6.2520104126325095E-140</v>
      </c>
      <c r="BU181" s="6">
        <v>2.12240537315149E-152</v>
      </c>
      <c r="BV181" s="7">
        <v>5.1182162360028702E-152</v>
      </c>
      <c r="BW181">
        <v>294</v>
      </c>
      <c r="BX181">
        <v>306</v>
      </c>
      <c r="BY181">
        <v>270</v>
      </c>
      <c r="BZ181">
        <v>287</v>
      </c>
      <c r="CA181">
        <v>251</v>
      </c>
      <c r="CB181">
        <v>194</v>
      </c>
      <c r="CC181">
        <v>215</v>
      </c>
      <c r="CD181">
        <v>226</v>
      </c>
      <c r="CE181">
        <v>227</v>
      </c>
      <c r="CF181" s="1">
        <v>249</v>
      </c>
      <c r="CH181" s="43">
        <v>6.8134171907756794E-2</v>
      </c>
      <c r="CJ181" s="27" t="s">
        <v>72357</v>
      </c>
    </row>
    <row r="182" spans="1:88">
      <c r="A182" s="27">
        <v>179</v>
      </c>
      <c r="B182" t="s">
        <v>70952</v>
      </c>
      <c r="D182" t="s">
        <v>71021</v>
      </c>
      <c r="E182" t="s">
        <v>71790</v>
      </c>
      <c r="F182" s="29">
        <v>43.043900000000001</v>
      </c>
      <c r="G182" s="29">
        <v>141.2919</v>
      </c>
      <c r="H182" s="30">
        <v>145.0848</v>
      </c>
      <c r="I182" s="29" t="s">
        <v>71802</v>
      </c>
      <c r="J182" s="29" t="s">
        <v>71804</v>
      </c>
      <c r="K182" s="29" t="s">
        <v>71809</v>
      </c>
      <c r="M182" s="48">
        <v>38984</v>
      </c>
      <c r="N182" s="27" t="s">
        <v>70960</v>
      </c>
      <c r="O182" s="54" t="s">
        <v>72381</v>
      </c>
      <c r="P182" s="11"/>
      <c r="Q182" s="11"/>
      <c r="T182" s="6">
        <v>0</v>
      </c>
      <c r="U182" s="6">
        <v>1.1666666666666668E-3</v>
      </c>
      <c r="V182" s="6">
        <v>0.99783333333333346</v>
      </c>
      <c r="W182" s="6">
        <v>0</v>
      </c>
      <c r="X182" s="6">
        <v>0</v>
      </c>
      <c r="Y182" s="6">
        <v>0</v>
      </c>
      <c r="Z182" s="7">
        <v>0</v>
      </c>
      <c r="AA182" s="6">
        <v>0</v>
      </c>
      <c r="AB182" s="6">
        <v>0</v>
      </c>
      <c r="AC182" s="6">
        <v>0.999</v>
      </c>
      <c r="AD182" s="6">
        <v>0</v>
      </c>
      <c r="AE182" s="6">
        <v>0</v>
      </c>
      <c r="AF182" s="6">
        <v>0</v>
      </c>
      <c r="AG182" s="7">
        <v>0</v>
      </c>
      <c r="AH182" s="6">
        <v>0</v>
      </c>
      <c r="AI182" s="6">
        <v>0</v>
      </c>
      <c r="AJ182" s="6">
        <v>0.999</v>
      </c>
      <c r="AK182" s="6">
        <v>0</v>
      </c>
      <c r="AL182" s="6">
        <v>0</v>
      </c>
      <c r="AM182" s="6">
        <v>0</v>
      </c>
      <c r="AN182" s="7">
        <v>0</v>
      </c>
      <c r="AO182" s="6">
        <v>0</v>
      </c>
      <c r="AP182" s="6">
        <v>1</v>
      </c>
      <c r="AQ182" s="6">
        <v>0</v>
      </c>
      <c r="AR182" s="6">
        <v>0</v>
      </c>
      <c r="AS182" s="6">
        <v>0</v>
      </c>
      <c r="AT182" s="7">
        <v>0</v>
      </c>
      <c r="AU182" s="5">
        <v>2</v>
      </c>
      <c r="AV182" s="6">
        <v>4.7691277007470901E-81</v>
      </c>
      <c r="AW182" s="6">
        <v>1</v>
      </c>
      <c r="AX182" s="6">
        <v>1.8952339533246001E-123</v>
      </c>
      <c r="AY182" s="6">
        <v>4.7777978234026804E-149</v>
      </c>
      <c r="AZ182" s="6">
        <v>6.4584174028977105E-131</v>
      </c>
      <c r="BA182" s="7">
        <v>2.16320275473607E-142</v>
      </c>
      <c r="BB182" s="6">
        <v>0</v>
      </c>
      <c r="BC182" s="6">
        <v>5.3480488920737396E-226</v>
      </c>
      <c r="BD182" s="6">
        <v>1</v>
      </c>
      <c r="BE182" s="6">
        <v>5.1329321232746495E-293</v>
      </c>
      <c r="BF182" s="6">
        <v>7.30761701944856E-298</v>
      </c>
      <c r="BG182" s="6">
        <v>4.5980029101873402E-297</v>
      </c>
      <c r="BH182" s="7">
        <v>4.01272529664775E-259</v>
      </c>
      <c r="BI182" s="6">
        <v>0</v>
      </c>
      <c r="BJ182" s="6">
        <v>1</v>
      </c>
      <c r="BK182" s="6">
        <v>0</v>
      </c>
      <c r="BL182" s="6">
        <v>0</v>
      </c>
      <c r="BM182" s="6">
        <v>0</v>
      </c>
      <c r="BN182" s="6">
        <v>0</v>
      </c>
      <c r="BO182" s="7">
        <v>0</v>
      </c>
      <c r="BP182" s="6">
        <v>7.4185576953590898E-81</v>
      </c>
      <c r="BQ182" s="6">
        <v>1</v>
      </c>
      <c r="BR182" s="6">
        <v>3.4136746959982699E-122</v>
      </c>
      <c r="BS182" s="6">
        <v>1.9831071042161101E-153</v>
      </c>
      <c r="BT182" s="6">
        <v>1.63849872320401E-137</v>
      </c>
      <c r="BU182" s="6">
        <v>1.03209426476117E-145</v>
      </c>
      <c r="BV182" s="7">
        <v>2.5472633278339598E-147</v>
      </c>
      <c r="BW182">
        <v>294</v>
      </c>
      <c r="BX182">
        <v>306</v>
      </c>
      <c r="BY182">
        <v>270</v>
      </c>
      <c r="BZ182">
        <v>287</v>
      </c>
      <c r="CA182">
        <v>251</v>
      </c>
      <c r="CB182">
        <v>194</v>
      </c>
      <c r="CC182">
        <v>215</v>
      </c>
      <c r="CD182">
        <v>226</v>
      </c>
      <c r="CE182">
        <v>227</v>
      </c>
      <c r="CF182" s="1">
        <v>249</v>
      </c>
      <c r="CH182" s="43">
        <v>5.7860067651771402E-2</v>
      </c>
      <c r="CJ182" s="27" t="s">
        <v>72357</v>
      </c>
    </row>
    <row r="183" spans="1:88">
      <c r="A183" s="27">
        <v>180</v>
      </c>
      <c r="B183" t="s">
        <v>70952</v>
      </c>
      <c r="D183" t="s">
        <v>71022</v>
      </c>
      <c r="E183" t="s">
        <v>71790</v>
      </c>
      <c r="F183" s="29">
        <v>43.243200000000002</v>
      </c>
      <c r="G183" s="29">
        <v>143.07640000000001</v>
      </c>
      <c r="H183" s="30">
        <v>773.88720000000001</v>
      </c>
      <c r="I183" s="29" t="s">
        <v>71802</v>
      </c>
      <c r="J183" s="29" t="s">
        <v>71804</v>
      </c>
      <c r="K183" s="29" t="s">
        <v>71855</v>
      </c>
      <c r="M183" s="48">
        <v>39731</v>
      </c>
      <c r="N183" s="27" t="s">
        <v>70960</v>
      </c>
      <c r="O183" s="54" t="s">
        <v>72381</v>
      </c>
      <c r="P183" s="11"/>
      <c r="Q183" s="11"/>
      <c r="T183" s="6">
        <v>0</v>
      </c>
      <c r="U183" s="6">
        <v>1E-3</v>
      </c>
      <c r="V183" s="6">
        <v>0.99783333333333335</v>
      </c>
      <c r="W183" s="6">
        <v>0</v>
      </c>
      <c r="X183" s="6">
        <v>0</v>
      </c>
      <c r="Y183" s="6">
        <v>0</v>
      </c>
      <c r="Z183" s="7">
        <v>1E-3</v>
      </c>
      <c r="AA183" s="6">
        <v>0</v>
      </c>
      <c r="AB183" s="6">
        <v>0</v>
      </c>
      <c r="AC183" s="6">
        <v>0.99816666666666665</v>
      </c>
      <c r="AD183" s="6">
        <v>0</v>
      </c>
      <c r="AE183" s="6">
        <v>0</v>
      </c>
      <c r="AF183" s="6">
        <v>0</v>
      </c>
      <c r="AG183" s="7">
        <v>1E-3</v>
      </c>
      <c r="AH183" s="6">
        <v>0</v>
      </c>
      <c r="AI183" s="6">
        <v>0</v>
      </c>
      <c r="AJ183" s="6">
        <v>0.99800000000000011</v>
      </c>
      <c r="AK183" s="6">
        <v>0</v>
      </c>
      <c r="AL183" s="6">
        <v>0</v>
      </c>
      <c r="AM183" s="6">
        <v>0</v>
      </c>
      <c r="AN183" s="7">
        <v>1E-3</v>
      </c>
      <c r="AO183" s="6">
        <v>0</v>
      </c>
      <c r="AP183" s="6">
        <v>1</v>
      </c>
      <c r="AQ183" s="6">
        <v>0</v>
      </c>
      <c r="AR183" s="6">
        <v>0</v>
      </c>
      <c r="AS183" s="6">
        <v>0</v>
      </c>
      <c r="AT183" s="7">
        <v>0</v>
      </c>
      <c r="AU183" s="5">
        <v>2</v>
      </c>
      <c r="AV183" s="6">
        <v>9.6259577084799101E-84</v>
      </c>
      <c r="AW183" s="6">
        <v>1</v>
      </c>
      <c r="AX183" s="6">
        <v>5.8463576674279497E-134</v>
      </c>
      <c r="AY183" s="6">
        <v>7.5333058946589696E-165</v>
      </c>
      <c r="AZ183" s="6">
        <v>1.6289777998862701E-146</v>
      </c>
      <c r="BA183" s="7">
        <v>2.9992700091803501E-158</v>
      </c>
      <c r="BB183" s="6">
        <v>0</v>
      </c>
      <c r="BC183" s="6">
        <v>3.3272849827050698E-238</v>
      </c>
      <c r="BD183" s="6">
        <v>1</v>
      </c>
      <c r="BE183" s="6">
        <v>6.7548246536697805E-294</v>
      </c>
      <c r="BF183" s="6">
        <v>0</v>
      </c>
      <c r="BG183" s="6">
        <v>3.20567671434308E-305</v>
      </c>
      <c r="BH183" s="7">
        <v>2.5397350602166002E-266</v>
      </c>
      <c r="BI183" s="6">
        <v>0</v>
      </c>
      <c r="BJ183" s="6">
        <v>1</v>
      </c>
      <c r="BK183" s="6">
        <v>0</v>
      </c>
      <c r="BL183" s="6">
        <v>0</v>
      </c>
      <c r="BM183" s="6">
        <v>0</v>
      </c>
      <c r="BN183" s="6">
        <v>0</v>
      </c>
      <c r="BO183" s="7">
        <v>0</v>
      </c>
      <c r="BP183" s="6">
        <v>1.2329674519227601E-83</v>
      </c>
      <c r="BQ183" s="6">
        <v>1</v>
      </c>
      <c r="BR183" s="6">
        <v>3.9479475716529098E-133</v>
      </c>
      <c r="BS183" s="6">
        <v>3.3614858198274802E-173</v>
      </c>
      <c r="BT183" s="6">
        <v>6.1706675229494801E-158</v>
      </c>
      <c r="BU183" s="6">
        <v>4.2654166189286898E-165</v>
      </c>
      <c r="BV183" s="7">
        <v>1.33387483573983E-166</v>
      </c>
      <c r="BW183">
        <v>294</v>
      </c>
      <c r="BX183">
        <v>306</v>
      </c>
      <c r="BY183">
        <v>270</v>
      </c>
      <c r="BZ183">
        <v>287</v>
      </c>
      <c r="CA183">
        <v>251</v>
      </c>
      <c r="CB183">
        <v>194</v>
      </c>
      <c r="CC183">
        <v>215</v>
      </c>
      <c r="CD183">
        <v>226</v>
      </c>
      <c r="CE183">
        <v>227</v>
      </c>
      <c r="CF183" s="1">
        <v>249</v>
      </c>
      <c r="CH183" s="43">
        <v>6.2661798871556595E-2</v>
      </c>
      <c r="CJ183" s="27" t="s">
        <v>72357</v>
      </c>
    </row>
    <row r="184" spans="1:88">
      <c r="A184" s="27">
        <v>181</v>
      </c>
      <c r="B184" t="s">
        <v>70952</v>
      </c>
      <c r="D184" t="s">
        <v>71023</v>
      </c>
      <c r="E184" t="s">
        <v>71790</v>
      </c>
      <c r="F184" s="29">
        <v>42.869199999999999</v>
      </c>
      <c r="G184" s="29">
        <v>140.59719999999999</v>
      </c>
      <c r="H184" s="30">
        <v>555.04079999999999</v>
      </c>
      <c r="I184" s="29" t="s">
        <v>71802</v>
      </c>
      <c r="J184" s="29" t="s">
        <v>71804</v>
      </c>
      <c r="K184" s="29" t="s">
        <v>71851</v>
      </c>
      <c r="M184" s="48">
        <v>39725</v>
      </c>
      <c r="N184" s="27" t="s">
        <v>70960</v>
      </c>
      <c r="O184" s="54" t="s">
        <v>72381</v>
      </c>
      <c r="P184" s="11"/>
      <c r="Q184" s="11"/>
      <c r="T184" s="6">
        <v>0</v>
      </c>
      <c r="U184" s="6">
        <v>1.1666666666666668E-3</v>
      </c>
      <c r="V184" s="6">
        <v>0.997</v>
      </c>
      <c r="W184" s="6">
        <v>0</v>
      </c>
      <c r="X184" s="6">
        <v>1E-3</v>
      </c>
      <c r="Y184" s="6">
        <v>0</v>
      </c>
      <c r="Z184" s="7">
        <v>1E-3</v>
      </c>
      <c r="AA184" s="6">
        <v>0</v>
      </c>
      <c r="AB184" s="6">
        <v>1E-3</v>
      </c>
      <c r="AC184" s="6">
        <v>0.99716666666666665</v>
      </c>
      <c r="AD184" s="6">
        <v>0</v>
      </c>
      <c r="AE184" s="6">
        <v>8.3333333333333339E-4</v>
      </c>
      <c r="AF184" s="6">
        <v>1.6666666666666666E-4</v>
      </c>
      <c r="AG184" s="7">
        <v>3.3333333333333332E-4</v>
      </c>
      <c r="AH184" s="6">
        <v>0</v>
      </c>
      <c r="AI184" s="6">
        <v>1.3333333333333333E-3</v>
      </c>
      <c r="AJ184" s="6">
        <v>0.99683333333333335</v>
      </c>
      <c r="AK184" s="6">
        <v>0</v>
      </c>
      <c r="AL184" s="6">
        <v>1E-3</v>
      </c>
      <c r="AM184" s="6">
        <v>0</v>
      </c>
      <c r="AN184" s="7">
        <v>5.0000000000000001E-4</v>
      </c>
      <c r="AO184" s="6">
        <v>0</v>
      </c>
      <c r="AP184" s="6">
        <v>1</v>
      </c>
      <c r="AQ184" s="6">
        <v>0</v>
      </c>
      <c r="AR184" s="6">
        <v>0</v>
      </c>
      <c r="AS184" s="6">
        <v>0</v>
      </c>
      <c r="AT184" s="7">
        <v>0</v>
      </c>
      <c r="AU184" s="5">
        <v>2</v>
      </c>
      <c r="AV184" s="6">
        <v>1.15720839246704E-81</v>
      </c>
      <c r="AW184" s="6">
        <v>1</v>
      </c>
      <c r="AX184" s="6">
        <v>9.6481976768458102E-133</v>
      </c>
      <c r="AY184" s="6">
        <v>8.6397293272889802E-172</v>
      </c>
      <c r="AZ184" s="6">
        <v>5.1991481392505899E-149</v>
      </c>
      <c r="BA184" s="7">
        <v>2.5420356276761401E-164</v>
      </c>
      <c r="BB184" s="6">
        <v>0</v>
      </c>
      <c r="BC184" s="6">
        <v>2.9896577533762699E-226</v>
      </c>
      <c r="BD184" s="6">
        <v>1</v>
      </c>
      <c r="BE184" s="6">
        <v>1.0000350643206199E-293</v>
      </c>
      <c r="BF184" s="6">
        <v>7.8581092580727301E-296</v>
      </c>
      <c r="BG184" s="6">
        <v>1.3402208498335E-302</v>
      </c>
      <c r="BH184" s="7">
        <v>5.3507556879628898E-260</v>
      </c>
      <c r="BI184" s="6">
        <v>0</v>
      </c>
      <c r="BJ184" s="6">
        <v>1</v>
      </c>
      <c r="BK184" s="6">
        <v>0</v>
      </c>
      <c r="BL184" s="6">
        <v>0</v>
      </c>
      <c r="BM184" s="6">
        <v>0</v>
      </c>
      <c r="BN184" s="6">
        <v>0</v>
      </c>
      <c r="BO184" s="7">
        <v>0</v>
      </c>
      <c r="BP184" s="6">
        <v>1.30431488264638E-81</v>
      </c>
      <c r="BQ184" s="6">
        <v>1</v>
      </c>
      <c r="BR184" s="6">
        <v>2.7083245669141301E-132</v>
      </c>
      <c r="BS184" s="6">
        <v>1.20020306770785E-181</v>
      </c>
      <c r="BT184" s="6">
        <v>2.3116708589567098E-162</v>
      </c>
      <c r="BU184" s="6">
        <v>1.7766928476318701E-172</v>
      </c>
      <c r="BV184" s="7">
        <v>1.23631241859145E-169</v>
      </c>
      <c r="BW184">
        <v>294</v>
      </c>
      <c r="BX184">
        <v>306</v>
      </c>
      <c r="BY184">
        <v>270</v>
      </c>
      <c r="BZ184">
        <v>287</v>
      </c>
      <c r="CA184">
        <v>251</v>
      </c>
      <c r="CB184">
        <v>194</v>
      </c>
      <c r="CC184">
        <v>215</v>
      </c>
      <c r="CD184">
        <v>226</v>
      </c>
      <c r="CE184">
        <v>227</v>
      </c>
      <c r="CF184" s="1">
        <v>249</v>
      </c>
      <c r="CH184" s="43">
        <v>7.1801341973963401E-2</v>
      </c>
      <c r="CJ184" s="27" t="s">
        <v>72357</v>
      </c>
    </row>
    <row r="185" spans="1:88">
      <c r="A185" s="27">
        <v>182</v>
      </c>
      <c r="B185" t="s">
        <v>70952</v>
      </c>
      <c r="D185" t="s">
        <v>71024</v>
      </c>
      <c r="E185" t="s">
        <v>71790</v>
      </c>
      <c r="F185" s="29">
        <v>33.572200000000002</v>
      </c>
      <c r="G185" s="29">
        <v>133.38839999999999</v>
      </c>
      <c r="H185" s="30">
        <v>208.17840000000001</v>
      </c>
      <c r="I185" s="29" t="s">
        <v>71802</v>
      </c>
      <c r="J185" s="29" t="s">
        <v>71872</v>
      </c>
      <c r="K185" s="29" t="s">
        <v>70961</v>
      </c>
      <c r="M185" s="48">
        <v>39394</v>
      </c>
      <c r="N185" s="27" t="s">
        <v>70960</v>
      </c>
      <c r="O185" s="54" t="s">
        <v>72381</v>
      </c>
      <c r="P185" s="11"/>
      <c r="Q185" s="11"/>
      <c r="T185" s="6">
        <v>0</v>
      </c>
      <c r="U185" s="6">
        <v>1.1666666666666668E-3</v>
      </c>
      <c r="V185" s="6">
        <v>0.99683333333333335</v>
      </c>
      <c r="W185" s="6">
        <v>1E-3</v>
      </c>
      <c r="X185" s="6">
        <v>0</v>
      </c>
      <c r="Y185" s="6">
        <v>0</v>
      </c>
      <c r="Z185" s="7">
        <v>1E-3</v>
      </c>
      <c r="AA185" s="6">
        <v>0</v>
      </c>
      <c r="AB185" s="6">
        <v>0</v>
      </c>
      <c r="AC185" s="6">
        <v>0.99800000000000011</v>
      </c>
      <c r="AD185" s="6">
        <v>6.6666666666666664E-4</v>
      </c>
      <c r="AE185" s="6">
        <v>0</v>
      </c>
      <c r="AF185" s="6">
        <v>0</v>
      </c>
      <c r="AG185" s="7">
        <v>8.3333333333333339E-4</v>
      </c>
      <c r="AH185" s="6">
        <v>0</v>
      </c>
      <c r="AI185" s="6">
        <v>0</v>
      </c>
      <c r="AJ185" s="6">
        <v>0.99800000000000011</v>
      </c>
      <c r="AK185" s="6">
        <v>1E-3</v>
      </c>
      <c r="AL185" s="6">
        <v>0</v>
      </c>
      <c r="AM185" s="6">
        <v>0</v>
      </c>
      <c r="AN185" s="7">
        <v>6.6666666666666664E-4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7">
        <v>0</v>
      </c>
      <c r="AU185" s="5">
        <v>2</v>
      </c>
      <c r="AV185" s="6">
        <v>1.87190066292898E-84</v>
      </c>
      <c r="AW185" s="6">
        <v>1</v>
      </c>
      <c r="AX185" s="6">
        <v>3.31008916400715E-137</v>
      </c>
      <c r="AY185" s="6">
        <v>1.7351002979714201E-166</v>
      </c>
      <c r="AZ185" s="6">
        <v>4.7153976287662299E-147</v>
      </c>
      <c r="BA185" s="7">
        <v>2.0370152669963999E-158</v>
      </c>
      <c r="BB185" s="6">
        <v>0</v>
      </c>
      <c r="BC185" s="6">
        <v>1.16657598816898E-219</v>
      </c>
      <c r="BD185" s="6">
        <v>1</v>
      </c>
      <c r="BE185" s="6">
        <v>7.9722465405111702E-281</v>
      </c>
      <c r="BF185" s="6">
        <v>6.7506205632008E-289</v>
      </c>
      <c r="BG185" s="6">
        <v>9.25012881953822E-289</v>
      </c>
      <c r="BH185" s="7">
        <v>9.62314391034802E-251</v>
      </c>
      <c r="BI185" s="6">
        <v>0</v>
      </c>
      <c r="BJ185" s="6">
        <v>1</v>
      </c>
      <c r="BK185" s="6">
        <v>0</v>
      </c>
      <c r="BL185" s="6">
        <v>0</v>
      </c>
      <c r="BM185" s="6">
        <v>0</v>
      </c>
      <c r="BN185" s="6">
        <v>0</v>
      </c>
      <c r="BO185" s="7">
        <v>0</v>
      </c>
      <c r="BP185" s="6">
        <v>3.13136257086639E-84</v>
      </c>
      <c r="BQ185" s="6">
        <v>1</v>
      </c>
      <c r="BR185" s="6">
        <v>6.4332615857392802E-136</v>
      </c>
      <c r="BS185" s="6">
        <v>4.23583426807759E-170</v>
      </c>
      <c r="BT185" s="6">
        <v>1.20647055918967E-152</v>
      </c>
      <c r="BU185" s="6">
        <v>4.5360343430790698E-161</v>
      </c>
      <c r="BV185" s="7">
        <v>8.6445180657879995E-159</v>
      </c>
      <c r="BW185">
        <v>294</v>
      </c>
      <c r="BX185">
        <v>306</v>
      </c>
      <c r="BY185">
        <v>270</v>
      </c>
      <c r="BZ185">
        <v>287</v>
      </c>
      <c r="CA185">
        <v>251</v>
      </c>
      <c r="CB185">
        <v>194</v>
      </c>
      <c r="CC185">
        <v>215</v>
      </c>
      <c r="CD185">
        <v>226</v>
      </c>
      <c r="CE185">
        <v>227</v>
      </c>
      <c r="CF185" s="1">
        <v>249</v>
      </c>
      <c r="CH185" s="43">
        <v>8.4133318951569405E-2</v>
      </c>
      <c r="CJ185" s="27" t="s">
        <v>72357</v>
      </c>
    </row>
    <row r="186" spans="1:88">
      <c r="A186" s="27">
        <v>183</v>
      </c>
      <c r="B186" t="s">
        <v>70952</v>
      </c>
      <c r="D186" t="s">
        <v>71025</v>
      </c>
      <c r="E186" t="s">
        <v>71790</v>
      </c>
      <c r="F186" s="29">
        <v>42.578499999999998</v>
      </c>
      <c r="G186" s="29">
        <v>140.45509999999999</v>
      </c>
      <c r="H186" s="30">
        <v>2.7432000000000003</v>
      </c>
      <c r="I186" s="29" t="s">
        <v>71802</v>
      </c>
      <c r="J186" s="29" t="s">
        <v>71804</v>
      </c>
      <c r="K186" s="29" t="s">
        <v>71849</v>
      </c>
      <c r="M186" s="48">
        <v>39724</v>
      </c>
      <c r="N186" s="27" t="s">
        <v>70960</v>
      </c>
      <c r="O186" s="54" t="s">
        <v>72381</v>
      </c>
      <c r="P186" s="11"/>
      <c r="Q186" s="11"/>
      <c r="T186" s="6">
        <v>0</v>
      </c>
      <c r="U186" s="6">
        <v>2.8333333333333335E-3</v>
      </c>
      <c r="V186" s="6">
        <v>0.99683333333333335</v>
      </c>
      <c r="W186" s="6">
        <v>0</v>
      </c>
      <c r="X186" s="6">
        <v>0</v>
      </c>
      <c r="Y186" s="6">
        <v>0</v>
      </c>
      <c r="Z186" s="7">
        <v>0</v>
      </c>
      <c r="AA186" s="6">
        <v>0</v>
      </c>
      <c r="AB186" s="6">
        <v>1E-3</v>
      </c>
      <c r="AC186" s="6">
        <v>0.999</v>
      </c>
      <c r="AD186" s="6">
        <v>0</v>
      </c>
      <c r="AE186" s="6">
        <v>0</v>
      </c>
      <c r="AF186" s="6">
        <v>0</v>
      </c>
      <c r="AG186" s="7">
        <v>0</v>
      </c>
      <c r="AH186" s="6">
        <v>0</v>
      </c>
      <c r="AI186" s="6">
        <v>1.3333333333333333E-3</v>
      </c>
      <c r="AJ186" s="6">
        <v>0.99816666666666676</v>
      </c>
      <c r="AK186" s="6">
        <v>0</v>
      </c>
      <c r="AL186" s="6">
        <v>0</v>
      </c>
      <c r="AM186" s="6">
        <v>0</v>
      </c>
      <c r="AN186" s="7">
        <v>0</v>
      </c>
      <c r="AO186" s="6">
        <v>0</v>
      </c>
      <c r="AP186" s="6">
        <v>1</v>
      </c>
      <c r="AQ186" s="6">
        <v>0</v>
      </c>
      <c r="AR186" s="6">
        <v>0</v>
      </c>
      <c r="AS186" s="6">
        <v>0</v>
      </c>
      <c r="AT186" s="7">
        <v>0</v>
      </c>
      <c r="AU186" s="5">
        <v>2</v>
      </c>
      <c r="AV186" s="6">
        <v>1.3003784622093E-81</v>
      </c>
      <c r="AW186" s="6">
        <v>1</v>
      </c>
      <c r="AX186" s="6">
        <v>6.6926145269339098E-128</v>
      </c>
      <c r="AY186" s="6">
        <v>4.2917291765421499E-160</v>
      </c>
      <c r="AZ186" s="6">
        <v>8.7097885361011306E-142</v>
      </c>
      <c r="BA186" s="7">
        <v>3.8023457492462998E-153</v>
      </c>
      <c r="BB186" s="6">
        <v>0</v>
      </c>
      <c r="BC186" s="6">
        <v>1.7261483535123198E-219</v>
      </c>
      <c r="BD186" s="6">
        <v>1</v>
      </c>
      <c r="BE186" s="6">
        <v>1.60881684972804E-288</v>
      </c>
      <c r="BF186" s="6">
        <v>4.1478796739461697E-291</v>
      </c>
      <c r="BG186" s="6">
        <v>2.5295131372779901E-291</v>
      </c>
      <c r="BH186" s="7">
        <v>8.3369936422864497E-255</v>
      </c>
      <c r="BI186" s="6">
        <v>0</v>
      </c>
      <c r="BJ186" s="6">
        <v>1</v>
      </c>
      <c r="BK186" s="6">
        <v>0</v>
      </c>
      <c r="BL186" s="6">
        <v>0</v>
      </c>
      <c r="BM186" s="6">
        <v>0</v>
      </c>
      <c r="BN186" s="6">
        <v>0</v>
      </c>
      <c r="BO186" s="7">
        <v>0</v>
      </c>
      <c r="BP186" s="6">
        <v>1.7809720788311699E-81</v>
      </c>
      <c r="BQ186" s="6">
        <v>1</v>
      </c>
      <c r="BR186" s="6">
        <v>4.2549401987377697E-127</v>
      </c>
      <c r="BS186" s="6">
        <v>1.3817934946371401E-166</v>
      </c>
      <c r="BT186" s="6">
        <v>5.6690856490894101E-151</v>
      </c>
      <c r="BU186" s="6">
        <v>2.5074968132794601E-158</v>
      </c>
      <c r="BV186" s="7">
        <v>8.89801373556055E-157</v>
      </c>
      <c r="BW186">
        <v>294</v>
      </c>
      <c r="BX186">
        <v>306</v>
      </c>
      <c r="BY186">
        <v>266</v>
      </c>
      <c r="BZ186">
        <v>287</v>
      </c>
      <c r="CA186">
        <v>251</v>
      </c>
      <c r="CB186">
        <v>194</v>
      </c>
      <c r="CC186">
        <v>215</v>
      </c>
      <c r="CD186">
        <v>226</v>
      </c>
      <c r="CE186">
        <v>227</v>
      </c>
      <c r="CF186" s="1">
        <v>249</v>
      </c>
      <c r="CH186" s="43">
        <v>7.6689189189189197E-2</v>
      </c>
      <c r="CJ186" s="27" t="s">
        <v>72357</v>
      </c>
    </row>
    <row r="187" spans="1:88">
      <c r="A187" s="27">
        <v>184</v>
      </c>
      <c r="B187" t="s">
        <v>70952</v>
      </c>
      <c r="D187" t="s">
        <v>71026</v>
      </c>
      <c r="E187" t="s">
        <v>71790</v>
      </c>
      <c r="F187" s="29">
        <v>43.608800000000002</v>
      </c>
      <c r="G187" s="29">
        <v>142.46340000000001</v>
      </c>
      <c r="H187" s="30">
        <v>278.5872</v>
      </c>
      <c r="I187" s="29" t="s">
        <v>71802</v>
      </c>
      <c r="J187" s="29" t="s">
        <v>71804</v>
      </c>
      <c r="K187" s="29" t="s">
        <v>71853</v>
      </c>
      <c r="M187" s="48">
        <v>39730</v>
      </c>
      <c r="N187" s="27" t="s">
        <v>70960</v>
      </c>
      <c r="O187" s="54" t="s">
        <v>72381</v>
      </c>
      <c r="P187" s="11"/>
      <c r="Q187" s="11"/>
      <c r="T187" s="6">
        <v>0</v>
      </c>
      <c r="U187" s="6">
        <v>2.6666666666666666E-3</v>
      </c>
      <c r="V187" s="6">
        <v>0.99683333333333335</v>
      </c>
      <c r="W187" s="6">
        <v>0</v>
      </c>
      <c r="X187" s="6">
        <v>0</v>
      </c>
      <c r="Y187" s="6">
        <v>0</v>
      </c>
      <c r="Z187" s="7">
        <v>0</v>
      </c>
      <c r="AA187" s="6">
        <v>0</v>
      </c>
      <c r="AB187" s="6">
        <v>0</v>
      </c>
      <c r="AC187" s="6">
        <v>0.999</v>
      </c>
      <c r="AD187" s="6">
        <v>0</v>
      </c>
      <c r="AE187" s="6">
        <v>0</v>
      </c>
      <c r="AF187" s="6">
        <v>0</v>
      </c>
      <c r="AG187" s="7">
        <v>0</v>
      </c>
      <c r="AH187" s="6">
        <v>0</v>
      </c>
      <c r="AI187" s="6">
        <v>0</v>
      </c>
      <c r="AJ187" s="6">
        <v>0.999</v>
      </c>
      <c r="AK187" s="6">
        <v>0</v>
      </c>
      <c r="AL187" s="6">
        <v>0</v>
      </c>
      <c r="AM187" s="6">
        <v>0</v>
      </c>
      <c r="AN187" s="7">
        <v>0</v>
      </c>
      <c r="AO187" s="6">
        <v>0</v>
      </c>
      <c r="AP187" s="6">
        <v>1</v>
      </c>
      <c r="AQ187" s="6">
        <v>0</v>
      </c>
      <c r="AR187" s="6">
        <v>0</v>
      </c>
      <c r="AS187" s="6">
        <v>4.4564087260779902E-285</v>
      </c>
      <c r="AT187" s="7">
        <v>3.62773766260869E-288</v>
      </c>
      <c r="AU187" s="5">
        <v>2</v>
      </c>
      <c r="AV187" s="6">
        <v>2.5919213219754198E-52</v>
      </c>
      <c r="AW187" s="6">
        <v>1</v>
      </c>
      <c r="AX187" s="6">
        <v>3.79699968349882E-96</v>
      </c>
      <c r="AY187" s="6">
        <v>2.5551333769235899E-132</v>
      </c>
      <c r="AZ187" s="6">
        <v>4.69186787945099E-108</v>
      </c>
      <c r="BA187" s="7">
        <v>2.8246057001468901E-126</v>
      </c>
      <c r="BB187" s="6">
        <v>0</v>
      </c>
      <c r="BC187" s="6">
        <v>1.2098768733667399E-168</v>
      </c>
      <c r="BD187" s="6">
        <v>1</v>
      </c>
      <c r="BE187" s="6">
        <v>1.6653771667038401E-230</v>
      </c>
      <c r="BF187" s="6">
        <v>1.74573541171424E-234</v>
      </c>
      <c r="BG187" s="6">
        <v>4.9932506396088699E-232</v>
      </c>
      <c r="BH187" s="7">
        <v>8.9819912087264699E-199</v>
      </c>
      <c r="BI187" s="6">
        <v>0</v>
      </c>
      <c r="BJ187" s="6">
        <v>1</v>
      </c>
      <c r="BK187" s="6">
        <v>0</v>
      </c>
      <c r="BL187" s="6">
        <f>2.39527965760295*10^-319</f>
        <v>0</v>
      </c>
      <c r="BM187" s="6">
        <v>0</v>
      </c>
      <c r="BN187" s="6">
        <v>4.4836009070118001E-283</v>
      </c>
      <c r="BO187" s="7">
        <v>1.1146857178228899E-289</v>
      </c>
      <c r="BP187" s="6">
        <v>2.9950968797701898E-52</v>
      </c>
      <c r="BQ187" s="6">
        <v>1</v>
      </c>
      <c r="BR187" s="6">
        <v>1.6489899583285201E-95</v>
      </c>
      <c r="BS187" s="6">
        <v>8.7751592873060704E-139</v>
      </c>
      <c r="BT187" s="6">
        <v>2.24180460076754E-117</v>
      </c>
      <c r="BU187" s="6">
        <v>2.1788680606378E-131</v>
      </c>
      <c r="BV187" s="7">
        <v>1.8833666373667401E-126</v>
      </c>
      <c r="BW187">
        <v>294</v>
      </c>
      <c r="BX187">
        <v>306</v>
      </c>
      <c r="BY187">
        <v>270</v>
      </c>
      <c r="BZ187">
        <v>287</v>
      </c>
      <c r="CA187">
        <v>251</v>
      </c>
      <c r="CB187">
        <v>194</v>
      </c>
      <c r="CC187">
        <v>215</v>
      </c>
      <c r="CD187">
        <v>226</v>
      </c>
      <c r="CE187">
        <v>227</v>
      </c>
      <c r="CF187" s="1">
        <v>249</v>
      </c>
      <c r="CH187" s="43">
        <v>5.5129826649802802E-2</v>
      </c>
      <c r="CJ187" s="27" t="s">
        <v>72357</v>
      </c>
    </row>
    <row r="188" spans="1:88">
      <c r="A188" s="27">
        <v>185</v>
      </c>
      <c r="B188" t="s">
        <v>70952</v>
      </c>
      <c r="D188" t="s">
        <v>71027</v>
      </c>
      <c r="E188" t="s">
        <v>71790</v>
      </c>
      <c r="F188" s="29">
        <v>42.946800000000003</v>
      </c>
      <c r="G188" s="29">
        <v>140.5615</v>
      </c>
      <c r="H188" s="30">
        <v>167.94480000000001</v>
      </c>
      <c r="I188" s="29" t="s">
        <v>71802</v>
      </c>
      <c r="J188" s="29" t="s">
        <v>71804</v>
      </c>
      <c r="K188" s="29" t="s">
        <v>71812</v>
      </c>
      <c r="M188" s="48">
        <v>38993</v>
      </c>
      <c r="N188" s="27" t="s">
        <v>70960</v>
      </c>
      <c r="O188" s="54" t="s">
        <v>72381</v>
      </c>
      <c r="P188" s="11"/>
      <c r="Q188" s="11"/>
      <c r="T188" s="6">
        <v>1E-3</v>
      </c>
      <c r="U188" s="6">
        <v>1.1666666666666668E-3</v>
      </c>
      <c r="V188" s="6">
        <v>0.99616666666666676</v>
      </c>
      <c r="W188" s="6">
        <v>0</v>
      </c>
      <c r="X188" s="6">
        <v>0</v>
      </c>
      <c r="Y188" s="6">
        <v>0</v>
      </c>
      <c r="Z188" s="7">
        <v>1E-3</v>
      </c>
      <c r="AA188" s="6">
        <v>1E-3</v>
      </c>
      <c r="AB188" s="6">
        <v>0</v>
      </c>
      <c r="AC188" s="6">
        <v>0.99733333333333329</v>
      </c>
      <c r="AD188" s="6">
        <v>0</v>
      </c>
      <c r="AE188" s="6">
        <v>0</v>
      </c>
      <c r="AF188" s="6">
        <v>0</v>
      </c>
      <c r="AG188" s="7">
        <v>1E-3</v>
      </c>
      <c r="AH188" s="6">
        <v>1E-3</v>
      </c>
      <c r="AI188" s="6">
        <v>0</v>
      </c>
      <c r="AJ188" s="6">
        <v>0.99733333333333329</v>
      </c>
      <c r="AK188" s="6">
        <v>0</v>
      </c>
      <c r="AL188" s="6">
        <v>0</v>
      </c>
      <c r="AM188" s="6">
        <v>0</v>
      </c>
      <c r="AN188" s="7">
        <v>1E-3</v>
      </c>
      <c r="AO188" s="6">
        <v>0</v>
      </c>
      <c r="AP188" s="6">
        <v>1</v>
      </c>
      <c r="AQ188" s="6">
        <v>0</v>
      </c>
      <c r="AR188" s="6">
        <v>0</v>
      </c>
      <c r="AS188" s="6">
        <v>0</v>
      </c>
      <c r="AT188" s="7">
        <v>0</v>
      </c>
      <c r="AU188" s="5">
        <v>2</v>
      </c>
      <c r="AV188" s="6">
        <v>1.7078373208866599E-86</v>
      </c>
      <c r="AW188" s="6">
        <v>1</v>
      </c>
      <c r="AX188" s="6">
        <v>1.1907853320111199E-135</v>
      </c>
      <c r="AY188" s="6">
        <v>4.5911844142834003E-176</v>
      </c>
      <c r="AZ188" s="6">
        <v>1.5109299688576701E-154</v>
      </c>
      <c r="BA188" s="7">
        <v>9.8592257878315704E-167</v>
      </c>
      <c r="BB188" s="6">
        <v>0</v>
      </c>
      <c r="BC188" s="6">
        <v>1.19520256411737E-228</v>
      </c>
      <c r="BD188" s="6">
        <v>1</v>
      </c>
      <c r="BE188" s="6">
        <v>9.5773549671385204E-288</v>
      </c>
      <c r="BF188" s="6">
        <v>4.2660380095063002E-294</v>
      </c>
      <c r="BG188" s="6">
        <v>5.9318701674239897E-295</v>
      </c>
      <c r="BH188" s="7">
        <v>1.9866871085282799E-255</v>
      </c>
      <c r="BI188" s="6">
        <v>0</v>
      </c>
      <c r="BJ188" s="6">
        <v>1</v>
      </c>
      <c r="BK188" s="6">
        <v>0</v>
      </c>
      <c r="BL188" s="6">
        <v>0</v>
      </c>
      <c r="BM188" s="6">
        <v>0</v>
      </c>
      <c r="BN188" s="6">
        <v>0</v>
      </c>
      <c r="BO188" s="7">
        <v>0</v>
      </c>
      <c r="BP188" s="6">
        <v>2.10695760063466E-86</v>
      </c>
      <c r="BQ188" s="6">
        <v>1</v>
      </c>
      <c r="BR188" s="6">
        <v>4.7958998303921703E-135</v>
      </c>
      <c r="BS188" s="6">
        <v>3.0921072983731202E-186</v>
      </c>
      <c r="BT188" s="6">
        <v>4.7648348377056704E-168</v>
      </c>
      <c r="BU188" s="6">
        <v>3.0985253794980098E-175</v>
      </c>
      <c r="BV188" s="7">
        <v>4.1036104305615101E-171</v>
      </c>
      <c r="BW188">
        <v>294</v>
      </c>
      <c r="BX188">
        <v>306</v>
      </c>
      <c r="BY188">
        <v>270</v>
      </c>
      <c r="BZ188">
        <v>287</v>
      </c>
      <c r="CA188">
        <v>251</v>
      </c>
      <c r="CB188">
        <v>194</v>
      </c>
      <c r="CC188">
        <v>215</v>
      </c>
      <c r="CD188">
        <v>226</v>
      </c>
      <c r="CE188">
        <v>227</v>
      </c>
      <c r="CF188" s="1">
        <v>249</v>
      </c>
      <c r="CH188" s="43">
        <v>8.5213581599123803E-2</v>
      </c>
      <c r="CJ188" s="27" t="s">
        <v>72357</v>
      </c>
    </row>
    <row r="189" spans="1:88">
      <c r="A189" s="27">
        <v>186</v>
      </c>
      <c r="B189" t="s">
        <v>70952</v>
      </c>
      <c r="D189" t="s">
        <v>71028</v>
      </c>
      <c r="E189" t="s">
        <v>71790</v>
      </c>
      <c r="F189" s="29">
        <v>43.389800000000001</v>
      </c>
      <c r="G189" s="29">
        <v>141.5778</v>
      </c>
      <c r="H189" s="30">
        <v>59.1312</v>
      </c>
      <c r="I189" s="29" t="s">
        <v>71802</v>
      </c>
      <c r="J189" s="29" t="s">
        <v>71804</v>
      </c>
      <c r="K189" s="29" t="s">
        <v>71852</v>
      </c>
      <c r="M189" s="48">
        <v>39729</v>
      </c>
      <c r="N189" s="27" t="s">
        <v>70960</v>
      </c>
      <c r="O189" s="54" t="s">
        <v>72381</v>
      </c>
      <c r="P189" s="11"/>
      <c r="Q189" s="11"/>
      <c r="T189" s="6">
        <v>0</v>
      </c>
      <c r="U189" s="6">
        <v>1E-3</v>
      </c>
      <c r="V189" s="6">
        <v>0.99600000000000011</v>
      </c>
      <c r="W189" s="6">
        <v>1.6666666666666666E-4</v>
      </c>
      <c r="X189" s="6">
        <v>1E-3</v>
      </c>
      <c r="Y189" s="6">
        <v>1.6666666666666666E-4</v>
      </c>
      <c r="Z189" s="7">
        <v>1E-3</v>
      </c>
      <c r="AA189" s="6">
        <v>0</v>
      </c>
      <c r="AB189" s="6">
        <v>0</v>
      </c>
      <c r="AC189" s="6">
        <v>0.997</v>
      </c>
      <c r="AD189" s="6">
        <v>0</v>
      </c>
      <c r="AE189" s="6">
        <v>8.3333333333333339E-4</v>
      </c>
      <c r="AF189" s="6">
        <v>1.6666666666666666E-4</v>
      </c>
      <c r="AG189" s="7">
        <v>1E-3</v>
      </c>
      <c r="AH189" s="6">
        <v>0</v>
      </c>
      <c r="AI189" s="6">
        <v>0</v>
      </c>
      <c r="AJ189" s="6">
        <v>0.99733333333333329</v>
      </c>
      <c r="AK189" s="6">
        <v>0</v>
      </c>
      <c r="AL189" s="6">
        <v>1E-3</v>
      </c>
      <c r="AM189" s="6">
        <v>0</v>
      </c>
      <c r="AN189" s="7">
        <v>1E-3</v>
      </c>
      <c r="AO189" s="6">
        <v>0</v>
      </c>
      <c r="AP189" s="6">
        <v>1</v>
      </c>
      <c r="AQ189" s="6">
        <v>0</v>
      </c>
      <c r="AR189" s="6">
        <v>0</v>
      </c>
      <c r="AS189" s="6">
        <v>0</v>
      </c>
      <c r="AT189" s="7">
        <v>0</v>
      </c>
      <c r="AU189" s="5">
        <v>2</v>
      </c>
      <c r="AV189" s="6">
        <v>5.5789709565263696E-76</v>
      </c>
      <c r="AW189" s="6">
        <v>1</v>
      </c>
      <c r="AX189" s="6">
        <v>4.2761044906975202E-127</v>
      </c>
      <c r="AY189" s="6">
        <v>1.21502345253502E-154</v>
      </c>
      <c r="AZ189" s="6">
        <v>6.0280732307157702E-136</v>
      </c>
      <c r="BA189" s="7">
        <v>3.0291800891172002E-149</v>
      </c>
      <c r="BB189" s="6">
        <v>0</v>
      </c>
      <c r="BC189" s="6">
        <v>3.1391666655670499E-263</v>
      </c>
      <c r="BD189" s="6">
        <v>1</v>
      </c>
      <c r="BE189" s="6">
        <v>0</v>
      </c>
      <c r="BF189" s="6">
        <v>0</v>
      </c>
      <c r="BG189" s="6">
        <v>0</v>
      </c>
      <c r="BH189" s="7">
        <v>1.74848800345777E-292</v>
      </c>
      <c r="BI189" s="6">
        <v>0</v>
      </c>
      <c r="BJ189" s="6">
        <v>1</v>
      </c>
      <c r="BK189" s="6">
        <v>0</v>
      </c>
      <c r="BL189" s="6">
        <v>0</v>
      </c>
      <c r="BM189" s="6">
        <v>0</v>
      </c>
      <c r="BN189" s="6">
        <v>0</v>
      </c>
      <c r="BO189" s="7">
        <v>0</v>
      </c>
      <c r="BP189" s="6">
        <v>7.3600422388012801E-76</v>
      </c>
      <c r="BQ189" s="6">
        <v>1</v>
      </c>
      <c r="BR189" s="6">
        <v>2.6782396826644601E-126</v>
      </c>
      <c r="BS189" s="6">
        <v>1.45822899833688E-159</v>
      </c>
      <c r="BT189" s="6">
        <v>1.75758979163213E-143</v>
      </c>
      <c r="BU189" s="6">
        <v>5.8991483598956198E-153</v>
      </c>
      <c r="BV189" s="7">
        <v>7.4231051620065998E-155</v>
      </c>
      <c r="BW189">
        <v>294</v>
      </c>
      <c r="BX189">
        <v>306</v>
      </c>
      <c r="BY189">
        <v>270</v>
      </c>
      <c r="BZ189">
        <v>287</v>
      </c>
      <c r="CA189">
        <v>251</v>
      </c>
      <c r="CB189">
        <v>194</v>
      </c>
      <c r="CC189">
        <v>215</v>
      </c>
      <c r="CD189">
        <v>226</v>
      </c>
      <c r="CE189">
        <v>227</v>
      </c>
      <c r="CF189" s="1">
        <v>249</v>
      </c>
      <c r="CH189" s="43">
        <v>9.01200171453065E-2</v>
      </c>
      <c r="CJ189" s="27" t="s">
        <v>72357</v>
      </c>
    </row>
    <row r="190" spans="1:88">
      <c r="A190" s="27">
        <v>187</v>
      </c>
      <c r="B190" t="s">
        <v>70952</v>
      </c>
      <c r="D190" t="s">
        <v>71029</v>
      </c>
      <c r="E190" t="s">
        <v>71790</v>
      </c>
      <c r="F190" s="29">
        <v>43.211799999999997</v>
      </c>
      <c r="G190" s="29">
        <v>140.93520000000001</v>
      </c>
      <c r="H190" s="30">
        <v>56.388000000000005</v>
      </c>
      <c r="I190" s="29" t="s">
        <v>71802</v>
      </c>
      <c r="J190" s="29" t="s">
        <v>71804</v>
      </c>
      <c r="K190" s="29" t="s">
        <v>71863</v>
      </c>
      <c r="M190" s="48">
        <v>38993</v>
      </c>
      <c r="N190" s="27" t="s">
        <v>70960</v>
      </c>
      <c r="O190" s="54" t="s">
        <v>72381</v>
      </c>
      <c r="P190" s="11"/>
      <c r="Q190" s="11"/>
      <c r="T190" s="6">
        <v>0</v>
      </c>
      <c r="U190" s="6">
        <v>3.3333333333333335E-3</v>
      </c>
      <c r="V190" s="6">
        <v>0.9953333333333334</v>
      </c>
      <c r="W190" s="6">
        <v>0</v>
      </c>
      <c r="X190" s="6">
        <v>0</v>
      </c>
      <c r="Y190" s="6">
        <v>0</v>
      </c>
      <c r="Z190" s="7">
        <v>8.3333333333333339E-4</v>
      </c>
      <c r="AA190" s="6">
        <v>0</v>
      </c>
      <c r="AB190" s="6">
        <v>0</v>
      </c>
      <c r="AC190" s="6">
        <v>0.99800000000000011</v>
      </c>
      <c r="AD190" s="6">
        <v>0</v>
      </c>
      <c r="AE190" s="6">
        <v>0</v>
      </c>
      <c r="AF190" s="6">
        <v>0</v>
      </c>
      <c r="AG190" s="7">
        <v>1E-3</v>
      </c>
      <c r="AH190" s="6">
        <v>0</v>
      </c>
      <c r="AI190" s="6">
        <v>6.6666666666666664E-4</v>
      </c>
      <c r="AJ190" s="6">
        <v>0.99750000000000005</v>
      </c>
      <c r="AK190" s="6">
        <v>0</v>
      </c>
      <c r="AL190" s="6">
        <v>0</v>
      </c>
      <c r="AM190" s="6">
        <v>0</v>
      </c>
      <c r="AN190" s="7">
        <v>1E-3</v>
      </c>
      <c r="AO190" s="6">
        <v>0</v>
      </c>
      <c r="AP190" s="6">
        <v>1</v>
      </c>
      <c r="AQ190" s="6">
        <v>0</v>
      </c>
      <c r="AR190" s="6">
        <v>0</v>
      </c>
      <c r="AS190" s="6">
        <v>0</v>
      </c>
      <c r="AT190" s="7">
        <v>0</v>
      </c>
      <c r="AU190" s="5">
        <v>2</v>
      </c>
      <c r="AV190" s="6">
        <v>1.6331146360407701E-73</v>
      </c>
      <c r="AW190" s="6">
        <v>1</v>
      </c>
      <c r="AX190" s="6">
        <v>6.1487776182761104E-132</v>
      </c>
      <c r="AY190" s="6">
        <v>6.6762185764848099E-167</v>
      </c>
      <c r="AZ190" s="6">
        <v>8.6117302258033196E-148</v>
      </c>
      <c r="BA190" s="7">
        <v>1.48567097069551E-160</v>
      </c>
      <c r="BB190" s="6">
        <v>0</v>
      </c>
      <c r="BC190" s="6">
        <v>1.5520516536628801E-234</v>
      </c>
      <c r="BD190" s="6">
        <v>1</v>
      </c>
      <c r="BE190" s="6">
        <v>4.2684685827329302E-301</v>
      </c>
      <c r="BF190" s="6">
        <v>6.7359258117822304E-303</v>
      </c>
      <c r="BG190" s="6">
        <v>1.74172958671191E-307</v>
      </c>
      <c r="BH190" s="7">
        <v>3.3568219943525199E-266</v>
      </c>
      <c r="BI190" s="6">
        <v>0</v>
      </c>
      <c r="BJ190" s="6">
        <v>1</v>
      </c>
      <c r="BK190" s="6">
        <v>0</v>
      </c>
      <c r="BL190" s="6">
        <v>0</v>
      </c>
      <c r="BM190" s="6">
        <v>0</v>
      </c>
      <c r="BN190" s="6">
        <v>0</v>
      </c>
      <c r="BO190" s="7">
        <v>0</v>
      </c>
      <c r="BP190" s="6">
        <v>1.7898303248726801E-73</v>
      </c>
      <c r="BQ190" s="6">
        <v>1</v>
      </c>
      <c r="BR190" s="6">
        <v>2.07284439858601E-131</v>
      </c>
      <c r="BS190" s="6">
        <v>2.7788051259653799E-177</v>
      </c>
      <c r="BT190" s="6">
        <v>1.0427706923797999E-161</v>
      </c>
      <c r="BU190" s="6">
        <v>3.3916357200780498E-169</v>
      </c>
      <c r="BV190" s="7">
        <v>2.4501431853263901E-169</v>
      </c>
      <c r="BW190">
        <v>294</v>
      </c>
      <c r="BX190">
        <v>306</v>
      </c>
      <c r="BY190">
        <v>270</v>
      </c>
      <c r="BZ190">
        <v>287</v>
      </c>
      <c r="CA190">
        <v>251</v>
      </c>
      <c r="CB190">
        <v>194</v>
      </c>
      <c r="CC190">
        <v>215</v>
      </c>
      <c r="CD190">
        <v>226</v>
      </c>
      <c r="CE190">
        <v>227</v>
      </c>
      <c r="CF190" s="1">
        <v>249</v>
      </c>
      <c r="CH190" s="43">
        <v>7.3458231308012101E-2</v>
      </c>
      <c r="CJ190" s="27" t="s">
        <v>72357</v>
      </c>
    </row>
    <row r="191" spans="1:88">
      <c r="A191" s="27">
        <v>188</v>
      </c>
      <c r="B191" t="s">
        <v>70952</v>
      </c>
      <c r="D191" t="s">
        <v>71030</v>
      </c>
      <c r="E191" t="s">
        <v>71790</v>
      </c>
      <c r="F191" s="29">
        <v>42.946800000000003</v>
      </c>
      <c r="G191" s="29">
        <v>140.5615</v>
      </c>
      <c r="H191" s="30">
        <v>167.94480000000001</v>
      </c>
      <c r="I191" s="29" t="s">
        <v>71802</v>
      </c>
      <c r="J191" s="29" t="s">
        <v>71804</v>
      </c>
      <c r="K191" s="29" t="s">
        <v>71812</v>
      </c>
      <c r="M191" s="48">
        <v>38993</v>
      </c>
      <c r="N191" s="27" t="s">
        <v>70960</v>
      </c>
      <c r="O191" s="54" t="s">
        <v>72381</v>
      </c>
      <c r="P191" s="11"/>
      <c r="Q191" s="11"/>
      <c r="T191" s="6">
        <v>0</v>
      </c>
      <c r="U191" s="6">
        <v>2.6666666666666666E-3</v>
      </c>
      <c r="V191" s="6">
        <v>0.9953333333333334</v>
      </c>
      <c r="W191" s="6">
        <v>1E-3</v>
      </c>
      <c r="X191" s="6">
        <v>0</v>
      </c>
      <c r="Y191" s="6">
        <v>0</v>
      </c>
      <c r="Z191" s="7">
        <v>1.6666666666666666E-4</v>
      </c>
      <c r="AA191" s="6">
        <v>0</v>
      </c>
      <c r="AB191" s="6">
        <v>0</v>
      </c>
      <c r="AC191" s="6">
        <v>0.99800000000000011</v>
      </c>
      <c r="AD191" s="6">
        <v>6.6666666666666664E-4</v>
      </c>
      <c r="AE191" s="6">
        <v>3.3333333333333332E-4</v>
      </c>
      <c r="AF191" s="6">
        <v>1.6666666666666666E-4</v>
      </c>
      <c r="AG191" s="7">
        <v>0</v>
      </c>
      <c r="AH191" s="6">
        <v>0</v>
      </c>
      <c r="AI191" s="6">
        <v>3.3333333333333332E-4</v>
      </c>
      <c r="AJ191" s="6">
        <v>0.99800000000000011</v>
      </c>
      <c r="AK191" s="6">
        <v>0</v>
      </c>
      <c r="AL191" s="6">
        <v>1E-3</v>
      </c>
      <c r="AM191" s="6">
        <v>0</v>
      </c>
      <c r="AN191" s="7">
        <v>0</v>
      </c>
      <c r="AO191" s="6">
        <v>0</v>
      </c>
      <c r="AP191" s="6">
        <v>1</v>
      </c>
      <c r="AQ191" s="6">
        <v>0</v>
      </c>
      <c r="AR191" s="6">
        <v>0</v>
      </c>
      <c r="AS191" s="6">
        <v>0</v>
      </c>
      <c r="AT191" s="7">
        <v>0</v>
      </c>
      <c r="AU191" s="5">
        <v>2</v>
      </c>
      <c r="AV191" s="6">
        <v>5.5889985540571801E-73</v>
      </c>
      <c r="AW191" s="6">
        <v>1</v>
      </c>
      <c r="AX191" s="6">
        <v>5.3204308386408399E-113</v>
      </c>
      <c r="AY191" s="6">
        <v>2.3245189206685098E-149</v>
      </c>
      <c r="AZ191" s="6">
        <v>6.2208912659555398E-129</v>
      </c>
      <c r="BA191" s="7">
        <v>9.1838054754441307E-143</v>
      </c>
      <c r="BB191" s="6">
        <v>0</v>
      </c>
      <c r="BC191" s="6">
        <v>3.9220489379050799E-261</v>
      </c>
      <c r="BD191" s="6">
        <v>1</v>
      </c>
      <c r="BE191" s="6">
        <f>2.44611901256001*10^-320</f>
        <v>0</v>
      </c>
      <c r="BF191" s="6">
        <v>0</v>
      </c>
      <c r="BG191" s="6">
        <f>4.10947500044436*10^-318</f>
        <v>0</v>
      </c>
      <c r="BH191" s="7">
        <v>1.10900206320582E-285</v>
      </c>
      <c r="BI191" s="6">
        <v>0</v>
      </c>
      <c r="BJ191" s="6">
        <v>1</v>
      </c>
      <c r="BK191" s="6">
        <v>0</v>
      </c>
      <c r="BL191" s="6">
        <v>0</v>
      </c>
      <c r="BM191" s="6">
        <v>0</v>
      </c>
      <c r="BN191" s="6">
        <v>0</v>
      </c>
      <c r="BO191" s="7">
        <v>0</v>
      </c>
      <c r="BP191" s="6">
        <v>7.1550724988188404E-73</v>
      </c>
      <c r="BQ191" s="6">
        <v>1</v>
      </c>
      <c r="BR191" s="6">
        <v>2.5998893845798E-112</v>
      </c>
      <c r="BS191" s="6">
        <v>6.8167228650566397E-157</v>
      </c>
      <c r="BT191" s="6">
        <v>2.4631890817619599E-139</v>
      </c>
      <c r="BU191" s="6">
        <v>6.9640967061361604E-149</v>
      </c>
      <c r="BV191" s="7">
        <v>1.00966958528294E-143</v>
      </c>
      <c r="BW191">
        <v>294</v>
      </c>
      <c r="BX191">
        <v>306</v>
      </c>
      <c r="BY191">
        <v>270</v>
      </c>
      <c r="BZ191">
        <v>287</v>
      </c>
      <c r="CA191">
        <v>251</v>
      </c>
      <c r="CB191">
        <v>194</v>
      </c>
      <c r="CC191">
        <v>215</v>
      </c>
      <c r="CD191">
        <v>226</v>
      </c>
      <c r="CE191">
        <v>227</v>
      </c>
      <c r="CF191" s="1">
        <v>249</v>
      </c>
      <c r="CH191" s="43">
        <v>8.4916382529631407E-2</v>
      </c>
      <c r="CJ191" s="27" t="s">
        <v>72357</v>
      </c>
    </row>
    <row r="192" spans="1:88">
      <c r="A192" s="27">
        <v>189</v>
      </c>
      <c r="B192" t="s">
        <v>70952</v>
      </c>
      <c r="D192" t="s">
        <v>71031</v>
      </c>
      <c r="E192" t="s">
        <v>71790</v>
      </c>
      <c r="F192" s="29">
        <v>43.382300000000001</v>
      </c>
      <c r="G192" s="29">
        <v>141.8921</v>
      </c>
      <c r="H192" s="30">
        <v>64.31280000000001</v>
      </c>
      <c r="I192" s="29" t="s">
        <v>71802</v>
      </c>
      <c r="J192" s="29" t="s">
        <v>71804</v>
      </c>
      <c r="K192" s="29" t="s">
        <v>71807</v>
      </c>
      <c r="M192" s="48">
        <v>38977</v>
      </c>
      <c r="N192" s="27" t="s">
        <v>70960</v>
      </c>
      <c r="O192" s="54" t="s">
        <v>72381</v>
      </c>
      <c r="P192" s="11"/>
      <c r="Q192" s="11"/>
      <c r="T192" s="6">
        <v>0</v>
      </c>
      <c r="U192" s="6">
        <v>1E-3</v>
      </c>
      <c r="V192" s="6">
        <v>0.99516666666666664</v>
      </c>
      <c r="W192" s="6">
        <v>0</v>
      </c>
      <c r="X192" s="6">
        <v>1.8333333333333335E-3</v>
      </c>
      <c r="Y192" s="6">
        <v>1E-3</v>
      </c>
      <c r="Z192" s="7">
        <v>1E-3</v>
      </c>
      <c r="AA192" s="6">
        <v>0</v>
      </c>
      <c r="AB192" s="6">
        <v>0</v>
      </c>
      <c r="AC192" s="6">
        <v>0.997</v>
      </c>
      <c r="AD192" s="6">
        <v>0</v>
      </c>
      <c r="AE192" s="6">
        <v>1.1666666666666668E-3</v>
      </c>
      <c r="AF192" s="6">
        <v>1E-3</v>
      </c>
      <c r="AG192" s="7">
        <v>0</v>
      </c>
      <c r="AH192" s="6">
        <v>0</v>
      </c>
      <c r="AI192" s="6">
        <v>0</v>
      </c>
      <c r="AJ192" s="6">
        <v>0.997</v>
      </c>
      <c r="AK192" s="6">
        <v>0</v>
      </c>
      <c r="AL192" s="6">
        <v>1.5000000000000002E-3</v>
      </c>
      <c r="AM192" s="6">
        <v>1E-3</v>
      </c>
      <c r="AN192" s="7">
        <v>0</v>
      </c>
      <c r="AO192" s="6">
        <v>0</v>
      </c>
      <c r="AP192" s="6">
        <v>1</v>
      </c>
      <c r="AQ192" s="6">
        <f>5.35558760975932*10^-318</f>
        <v>0</v>
      </c>
      <c r="AR192" s="6">
        <v>9.7782330850502294E-277</v>
      </c>
      <c r="AS192" s="6">
        <v>9.8283334443421304E-236</v>
      </c>
      <c r="AT192" s="7">
        <v>2.8268633409994598E-240</v>
      </c>
      <c r="AU192" s="5">
        <v>2</v>
      </c>
      <c r="AV192" s="6">
        <v>3.22901926668895E-79</v>
      </c>
      <c r="AW192" s="6">
        <v>1</v>
      </c>
      <c r="AX192" s="6">
        <v>2.9893407332649501E-123</v>
      </c>
      <c r="AY192" s="6">
        <v>3.24722881447354E-161</v>
      </c>
      <c r="AZ192" s="6">
        <v>3.8880086727345499E-136</v>
      </c>
      <c r="BA192" s="7">
        <v>3.1862920630758999E-150</v>
      </c>
      <c r="BB192" s="6">
        <v>0</v>
      </c>
      <c r="BC192" s="6">
        <v>4.1419647410737001E-150</v>
      </c>
      <c r="BD192" s="6">
        <v>1</v>
      </c>
      <c r="BE192" s="6">
        <v>3.4296601105703901E-201</v>
      </c>
      <c r="BF192" s="6">
        <v>2.6435155574587199E-205</v>
      </c>
      <c r="BG192" s="6">
        <v>9.3220136078613696E-206</v>
      </c>
      <c r="BH192" s="7">
        <v>8.7370711230718394E-171</v>
      </c>
      <c r="BI192" s="6">
        <f>3.56659807000991*10^-310</f>
        <v>0</v>
      </c>
      <c r="BJ192" s="6">
        <v>1</v>
      </c>
      <c r="BK192" s="6">
        <f>2.66795448754273*10^-322</f>
        <v>0</v>
      </c>
      <c r="BL192" s="6">
        <v>4.7317296065664901E-272</v>
      </c>
      <c r="BM192" s="6">
        <v>0</v>
      </c>
      <c r="BN192" s="6">
        <v>4.3622089136378299E-236</v>
      </c>
      <c r="BO192" s="7">
        <v>4.55289827020066E-240</v>
      </c>
      <c r="BP192" s="6">
        <v>3.7323496083489697E-79</v>
      </c>
      <c r="BQ192" s="6">
        <v>1</v>
      </c>
      <c r="BR192" s="6">
        <v>7.1715006258253098E-123</v>
      </c>
      <c r="BS192" s="6">
        <v>3.3071551702058101E-168</v>
      </c>
      <c r="BT192" s="6">
        <v>2.7771296515573099E-146</v>
      </c>
      <c r="BU192" s="6">
        <v>9.3571923833365803E-156</v>
      </c>
      <c r="BV192" s="7">
        <v>2.03632572963154E-156</v>
      </c>
      <c r="BW192">
        <v>294</v>
      </c>
      <c r="BX192">
        <v>306</v>
      </c>
      <c r="BY192">
        <v>270</v>
      </c>
      <c r="BZ192">
        <v>287</v>
      </c>
      <c r="CA192">
        <v>251</v>
      </c>
      <c r="CB192">
        <v>194</v>
      </c>
      <c r="CC192">
        <v>215</v>
      </c>
      <c r="CD192">
        <v>226</v>
      </c>
      <c r="CE192">
        <v>227</v>
      </c>
      <c r="CF192" s="1">
        <v>249</v>
      </c>
      <c r="CH192" s="43">
        <v>4.74901062278692E-2</v>
      </c>
      <c r="CJ192" s="27" t="s">
        <v>72357</v>
      </c>
    </row>
    <row r="193" spans="1:88">
      <c r="A193" s="27">
        <v>190</v>
      </c>
      <c r="B193" t="s">
        <v>70952</v>
      </c>
      <c r="D193" t="s">
        <v>71032</v>
      </c>
      <c r="E193" t="s">
        <v>71790</v>
      </c>
      <c r="F193" s="29">
        <v>42.578499999999998</v>
      </c>
      <c r="G193" s="29">
        <v>140.45509999999999</v>
      </c>
      <c r="H193" s="30">
        <v>2.7432000000000003</v>
      </c>
      <c r="I193" s="29" t="s">
        <v>71802</v>
      </c>
      <c r="J193" s="29" t="s">
        <v>71804</v>
      </c>
      <c r="K193" s="29" t="s">
        <v>71849</v>
      </c>
      <c r="M193" s="48">
        <v>39724</v>
      </c>
      <c r="N193" s="27" t="s">
        <v>70960</v>
      </c>
      <c r="O193" s="54" t="s">
        <v>72381</v>
      </c>
      <c r="P193" s="11"/>
      <c r="Q193" s="11"/>
      <c r="T193" s="6">
        <v>0</v>
      </c>
      <c r="U193" s="6">
        <v>3.6666666666666666E-3</v>
      </c>
      <c r="V193" s="6">
        <v>0.99500000000000011</v>
      </c>
      <c r="W193" s="6">
        <v>6.6666666666666664E-4</v>
      </c>
      <c r="X193" s="6">
        <v>1E-3</v>
      </c>
      <c r="Y193" s="6">
        <v>0</v>
      </c>
      <c r="Z193" s="7">
        <v>0</v>
      </c>
      <c r="AA193" s="6">
        <v>0</v>
      </c>
      <c r="AB193" s="6">
        <v>0</v>
      </c>
      <c r="AC193" s="6">
        <v>0.99833333333333341</v>
      </c>
      <c r="AD193" s="6">
        <v>0</v>
      </c>
      <c r="AE193" s="6">
        <v>6.6666666666666664E-4</v>
      </c>
      <c r="AF193" s="6">
        <v>1.6666666666666666E-4</v>
      </c>
      <c r="AG193" s="7">
        <v>0</v>
      </c>
      <c r="AH193" s="6">
        <v>0</v>
      </c>
      <c r="AI193" s="6">
        <v>0</v>
      </c>
      <c r="AJ193" s="6">
        <v>0.9986666666666667</v>
      </c>
      <c r="AK193" s="6">
        <v>0</v>
      </c>
      <c r="AL193" s="6">
        <v>0</v>
      </c>
      <c r="AM193" s="6">
        <v>0</v>
      </c>
      <c r="AN193" s="7">
        <v>0</v>
      </c>
      <c r="AO193" s="6">
        <v>0</v>
      </c>
      <c r="AP193" s="6">
        <v>1</v>
      </c>
      <c r="AQ193" s="6">
        <v>0</v>
      </c>
      <c r="AR193" s="6">
        <v>0</v>
      </c>
      <c r="AS193" s="6">
        <v>0</v>
      </c>
      <c r="AT193" s="7">
        <v>0</v>
      </c>
      <c r="AU193" s="5">
        <v>2</v>
      </c>
      <c r="AV193" s="6">
        <v>7.1107824364840395E-73</v>
      </c>
      <c r="AW193" s="6">
        <v>1</v>
      </c>
      <c r="AX193" s="6">
        <v>9.1240441808154201E-137</v>
      </c>
      <c r="AY193" s="6">
        <v>1.3535533823794301E-169</v>
      </c>
      <c r="AZ193" s="6">
        <v>1.6816297414095201E-146</v>
      </c>
      <c r="BA193" s="7">
        <v>4.1724951285978899E-166</v>
      </c>
      <c r="BB193" s="6">
        <v>0</v>
      </c>
      <c r="BC193" s="6">
        <v>8.0068090639324106E-236</v>
      </c>
      <c r="BD193" s="6">
        <v>1</v>
      </c>
      <c r="BE193" s="6">
        <v>1.0242706714425101E-302</v>
      </c>
      <c r="BF193" s="6">
        <v>2.5278969346475898E-308</v>
      </c>
      <c r="BG193" s="6">
        <v>1.97763897497331E-306</v>
      </c>
      <c r="BH193" s="7">
        <v>2.7213000656647301E-269</v>
      </c>
      <c r="BI193" s="6">
        <v>0</v>
      </c>
      <c r="BJ193" s="6">
        <v>1</v>
      </c>
      <c r="BK193" s="6">
        <v>0</v>
      </c>
      <c r="BL193" s="6">
        <v>0</v>
      </c>
      <c r="BM193" s="6">
        <v>0</v>
      </c>
      <c r="BN193" s="6">
        <v>0</v>
      </c>
      <c r="BO193" s="7">
        <v>0</v>
      </c>
      <c r="BP193" s="6">
        <v>8.2469114671545094E-73</v>
      </c>
      <c r="BQ193" s="6">
        <v>1</v>
      </c>
      <c r="BR193" s="6">
        <v>3.1775281311831201E-136</v>
      </c>
      <c r="BS193" s="6">
        <v>8.2694211442600296E-176</v>
      </c>
      <c r="BT193" s="6">
        <v>9.5569982032566597E-156</v>
      </c>
      <c r="BU193" s="6">
        <v>6.3454615691296396E-171</v>
      </c>
      <c r="BV193" s="7">
        <v>1.3745085563159901E-168</v>
      </c>
      <c r="BW193">
        <v>294</v>
      </c>
      <c r="BX193">
        <v>306</v>
      </c>
      <c r="BY193">
        <v>266</v>
      </c>
      <c r="BZ193">
        <v>287</v>
      </c>
      <c r="CA193">
        <v>251</v>
      </c>
      <c r="CB193">
        <v>194</v>
      </c>
      <c r="CC193">
        <v>215</v>
      </c>
      <c r="CD193">
        <v>226</v>
      </c>
      <c r="CE193">
        <v>227</v>
      </c>
      <c r="CF193" s="1">
        <v>249</v>
      </c>
      <c r="CH193" s="43">
        <v>7.4837248797056305E-2</v>
      </c>
      <c r="CJ193" s="27" t="s">
        <v>72357</v>
      </c>
    </row>
    <row r="194" spans="1:88">
      <c r="A194" s="27">
        <v>191</v>
      </c>
      <c r="B194" t="s">
        <v>70952</v>
      </c>
      <c r="D194" t="s">
        <v>71033</v>
      </c>
      <c r="E194" t="s">
        <v>71790</v>
      </c>
      <c r="F194" s="29">
        <v>42.471600000000002</v>
      </c>
      <c r="G194" s="29">
        <v>140.20160000000001</v>
      </c>
      <c r="H194" s="30">
        <v>126.1872</v>
      </c>
      <c r="I194" s="29" t="s">
        <v>71802</v>
      </c>
      <c r="J194" s="29" t="s">
        <v>71804</v>
      </c>
      <c r="K194" s="29" t="s">
        <v>71815</v>
      </c>
      <c r="M194" s="48">
        <v>38992</v>
      </c>
      <c r="N194" s="27" t="s">
        <v>70960</v>
      </c>
      <c r="O194" s="54" t="s">
        <v>72381</v>
      </c>
      <c r="P194" s="11"/>
      <c r="Q194" s="11"/>
      <c r="T194" s="6">
        <v>0</v>
      </c>
      <c r="U194" s="6">
        <v>3.3333333333333335E-3</v>
      </c>
      <c r="V194" s="6">
        <v>0.99483333333333335</v>
      </c>
      <c r="W194" s="6">
        <v>1E-3</v>
      </c>
      <c r="X194" s="6">
        <v>0</v>
      </c>
      <c r="Y194" s="6">
        <v>0</v>
      </c>
      <c r="Z194" s="7">
        <v>1.6666666666666666E-4</v>
      </c>
      <c r="AA194" s="6">
        <v>0</v>
      </c>
      <c r="AB194" s="6">
        <v>1.0333333333333333E-2</v>
      </c>
      <c r="AC194" s="6">
        <v>0.98883333333333334</v>
      </c>
      <c r="AD194" s="6">
        <v>0</v>
      </c>
      <c r="AE194" s="6">
        <v>0</v>
      </c>
      <c r="AF194" s="6">
        <v>0</v>
      </c>
      <c r="AG194" s="7">
        <v>0</v>
      </c>
      <c r="AH194" s="6">
        <v>0</v>
      </c>
      <c r="AI194" s="6">
        <v>7.8333333333333328E-3</v>
      </c>
      <c r="AJ194" s="6">
        <v>0.99116666666666664</v>
      </c>
      <c r="AK194" s="6">
        <v>1.6666666666666666E-4</v>
      </c>
      <c r="AL194" s="6">
        <v>0</v>
      </c>
      <c r="AM194" s="6">
        <v>0</v>
      </c>
      <c r="AN194" s="7">
        <v>0</v>
      </c>
      <c r="AO194" s="6">
        <v>0</v>
      </c>
      <c r="AP194" s="6">
        <v>1</v>
      </c>
      <c r="AQ194" s="6">
        <v>0</v>
      </c>
      <c r="AR194" s="6">
        <v>0</v>
      </c>
      <c r="AS194" s="6">
        <v>0</v>
      </c>
      <c r="AT194" s="7">
        <v>0</v>
      </c>
      <c r="AU194" s="5">
        <v>2</v>
      </c>
      <c r="AV194" s="6">
        <v>9.6779728676113793E-94</v>
      </c>
      <c r="AW194" s="6">
        <v>1</v>
      </c>
      <c r="AX194" s="6">
        <v>2.7059134638035898E-140</v>
      </c>
      <c r="AY194" s="6">
        <v>1.5799399128993699E-176</v>
      </c>
      <c r="AZ194" s="6">
        <v>5.9880245182856798E-151</v>
      </c>
      <c r="BA194" s="7">
        <v>2.149636950964E-164</v>
      </c>
      <c r="BB194" s="6">
        <v>0</v>
      </c>
      <c r="BC194" s="6">
        <v>1.08616307925183E-233</v>
      </c>
      <c r="BD194" s="6">
        <v>1</v>
      </c>
      <c r="BE194" s="6">
        <v>5.8450962123636898E-300</v>
      </c>
      <c r="BF194" s="6">
        <v>1.8806128490647E-303</v>
      </c>
      <c r="BG194" s="6">
        <v>8.8512343932762402E-306</v>
      </c>
      <c r="BH194" s="7">
        <v>3.1464412065815199E-265</v>
      </c>
      <c r="BI194" s="6">
        <v>0</v>
      </c>
      <c r="BJ194" s="6">
        <v>1</v>
      </c>
      <c r="BK194" s="6">
        <v>0</v>
      </c>
      <c r="BL194" s="6">
        <v>0</v>
      </c>
      <c r="BM194" s="6">
        <v>0</v>
      </c>
      <c r="BN194" s="6">
        <v>0</v>
      </c>
      <c r="BO194" s="7">
        <v>0</v>
      </c>
      <c r="BP194" s="6">
        <v>1.6478294958539001E-93</v>
      </c>
      <c r="BQ194" s="6">
        <v>1</v>
      </c>
      <c r="BR194" s="6">
        <v>6.3350353428809096E-139</v>
      </c>
      <c r="BS194" s="6">
        <v>1.11746031416277E-181</v>
      </c>
      <c r="BT194" s="6">
        <v>2.80123714757669E-158</v>
      </c>
      <c r="BU194" s="6">
        <v>1.8265543335746601E-168</v>
      </c>
      <c r="BV194" s="7">
        <v>6.7150087423623298E-164</v>
      </c>
      <c r="BW194">
        <v>294</v>
      </c>
      <c r="BX194">
        <v>306</v>
      </c>
      <c r="BY194">
        <v>270</v>
      </c>
      <c r="BZ194">
        <v>287</v>
      </c>
      <c r="CA194">
        <v>251</v>
      </c>
      <c r="CB194">
        <v>194</v>
      </c>
      <c r="CC194">
        <v>215</v>
      </c>
      <c r="CD194">
        <v>226</v>
      </c>
      <c r="CE194">
        <v>227</v>
      </c>
      <c r="CF194" s="1">
        <v>249</v>
      </c>
      <c r="CH194" s="43">
        <v>8.3529734173746206E-2</v>
      </c>
      <c r="CJ194" s="27" t="s">
        <v>72357</v>
      </c>
    </row>
    <row r="195" spans="1:88">
      <c r="A195" s="27">
        <v>192</v>
      </c>
      <c r="B195" t="s">
        <v>70952</v>
      </c>
      <c r="D195" t="s">
        <v>71034</v>
      </c>
      <c r="E195" t="s">
        <v>71790</v>
      </c>
      <c r="F195" s="29">
        <v>42.862200000000001</v>
      </c>
      <c r="G195" s="29">
        <v>140.69409999999999</v>
      </c>
      <c r="H195" s="30">
        <v>364.84559999999999</v>
      </c>
      <c r="I195" s="29" t="s">
        <v>71802</v>
      </c>
      <c r="J195" s="29" t="s">
        <v>71804</v>
      </c>
      <c r="K195" s="29" t="s">
        <v>71813</v>
      </c>
      <c r="M195" s="48">
        <v>39725</v>
      </c>
      <c r="N195" s="27" t="s">
        <v>70960</v>
      </c>
      <c r="O195" s="54" t="s">
        <v>72381</v>
      </c>
      <c r="P195" s="11"/>
      <c r="Q195" s="11"/>
      <c r="T195" s="6">
        <v>0</v>
      </c>
      <c r="U195" s="6">
        <v>1.8333333333333335E-3</v>
      </c>
      <c r="V195" s="6">
        <v>0.9943333333333334</v>
      </c>
      <c r="W195" s="6">
        <v>0</v>
      </c>
      <c r="X195" s="6">
        <v>2.9999999999999996E-3</v>
      </c>
      <c r="Y195" s="6">
        <v>0</v>
      </c>
      <c r="Z195" s="7">
        <v>3.3333333333333332E-4</v>
      </c>
      <c r="AA195" s="6">
        <v>0</v>
      </c>
      <c r="AB195" s="6">
        <v>0</v>
      </c>
      <c r="AC195" s="6">
        <v>0.997</v>
      </c>
      <c r="AD195" s="6">
        <v>0</v>
      </c>
      <c r="AE195" s="6">
        <v>1.6666666666666668E-3</v>
      </c>
      <c r="AF195" s="6">
        <v>3.3333333333333332E-4</v>
      </c>
      <c r="AG195" s="7">
        <v>0</v>
      </c>
      <c r="AH195" s="6">
        <v>0</v>
      </c>
      <c r="AI195" s="6">
        <v>0</v>
      </c>
      <c r="AJ195" s="6">
        <v>0.997</v>
      </c>
      <c r="AK195" s="6">
        <v>0</v>
      </c>
      <c r="AL195" s="6">
        <v>2E-3</v>
      </c>
      <c r="AM195" s="6">
        <v>0</v>
      </c>
      <c r="AN195" s="7">
        <v>0</v>
      </c>
      <c r="AO195" s="6">
        <v>0</v>
      </c>
      <c r="AP195" s="6">
        <v>1</v>
      </c>
      <c r="AQ195" s="6">
        <v>0</v>
      </c>
      <c r="AR195" s="6">
        <v>0</v>
      </c>
      <c r="AS195" s="6">
        <v>0</v>
      </c>
      <c r="AT195" s="7">
        <f>1.89775555224081*10^-318</f>
        <v>0</v>
      </c>
      <c r="AU195" s="5">
        <v>2</v>
      </c>
      <c r="AV195" s="6">
        <v>2.6444425104370801E-81</v>
      </c>
      <c r="AW195" s="6">
        <v>1</v>
      </c>
      <c r="AX195" s="6">
        <v>1.5114260473539099E-128</v>
      </c>
      <c r="AY195" s="6">
        <v>7.7639458159700801E-157</v>
      </c>
      <c r="AZ195" s="6">
        <v>3.54890342183205E-134</v>
      </c>
      <c r="BA195" s="7">
        <v>9.1426201195129799E-146</v>
      </c>
      <c r="BB195" s="6">
        <v>0</v>
      </c>
      <c r="BC195" s="6">
        <v>2.9686794821483001E-214</v>
      </c>
      <c r="BD195" s="6">
        <v>1</v>
      </c>
      <c r="BE195" s="6">
        <v>1.89909342173174E-261</v>
      </c>
      <c r="BF195" s="6">
        <v>2.22843316409273E-274</v>
      </c>
      <c r="BG195" s="6">
        <v>3.47804164191553E-269</v>
      </c>
      <c r="BH195" s="7">
        <v>2.0983887903735999E-232</v>
      </c>
      <c r="BI195" s="6">
        <v>0</v>
      </c>
      <c r="BJ195" s="6">
        <v>1</v>
      </c>
      <c r="BK195" s="6">
        <v>0</v>
      </c>
      <c r="BL195" s="6">
        <v>0</v>
      </c>
      <c r="BM195" s="6">
        <v>0</v>
      </c>
      <c r="BN195" s="6">
        <f>2.45841746793452*10^-313</f>
        <v>0</v>
      </c>
      <c r="BO195" s="7">
        <f>8.31826639503222*10^-312</f>
        <v>0</v>
      </c>
      <c r="BP195" s="6">
        <v>4.43296755143316E-81</v>
      </c>
      <c r="BQ195" s="6">
        <v>1</v>
      </c>
      <c r="BR195" s="6">
        <v>5.38535406247772E-127</v>
      </c>
      <c r="BS195" s="6">
        <v>5.76896705319986E-161</v>
      </c>
      <c r="BT195" s="6">
        <v>2.4583919120072202E-140</v>
      </c>
      <c r="BU195" s="6">
        <v>6.5044824302300496E-149</v>
      </c>
      <c r="BV195" s="7">
        <v>1.6049726204237401E-150</v>
      </c>
      <c r="BW195">
        <v>294</v>
      </c>
      <c r="BX195">
        <v>306</v>
      </c>
      <c r="BY195">
        <v>270</v>
      </c>
      <c r="BZ195">
        <v>287</v>
      </c>
      <c r="CA195">
        <v>251</v>
      </c>
      <c r="CB195">
        <v>194</v>
      </c>
      <c r="CC195">
        <v>215</v>
      </c>
      <c r="CD195">
        <v>226</v>
      </c>
      <c r="CE195">
        <v>227</v>
      </c>
      <c r="CF195" s="1">
        <v>249</v>
      </c>
      <c r="CH195" s="43">
        <v>6.7969661610268406E-2</v>
      </c>
      <c r="CJ195" s="27" t="s">
        <v>72357</v>
      </c>
    </row>
    <row r="196" spans="1:88">
      <c r="A196" s="27">
        <v>193</v>
      </c>
      <c r="B196" t="s">
        <v>70952</v>
      </c>
      <c r="D196" t="s">
        <v>71035</v>
      </c>
      <c r="E196" t="s">
        <v>71790</v>
      </c>
      <c r="F196" s="29">
        <v>43.896700000000003</v>
      </c>
      <c r="G196" s="29">
        <v>141.70859999999999</v>
      </c>
      <c r="H196" s="30">
        <v>16.154400000000003</v>
      </c>
      <c r="I196" s="29" t="s">
        <v>71802</v>
      </c>
      <c r="J196" s="29" t="s">
        <v>71804</v>
      </c>
      <c r="K196" s="29" t="s">
        <v>71805</v>
      </c>
      <c r="M196" s="48">
        <v>38977</v>
      </c>
      <c r="N196" s="27" t="s">
        <v>70960</v>
      </c>
      <c r="O196" s="54" t="s">
        <v>72381</v>
      </c>
      <c r="P196" s="11"/>
      <c r="Q196" s="11"/>
      <c r="T196" s="6">
        <v>0</v>
      </c>
      <c r="U196" s="6">
        <v>4.0000000000000001E-3</v>
      </c>
      <c r="V196" s="6">
        <v>0.99400000000000011</v>
      </c>
      <c r="W196" s="6">
        <v>0</v>
      </c>
      <c r="X196" s="6">
        <v>0</v>
      </c>
      <c r="Y196" s="6">
        <v>0</v>
      </c>
      <c r="Z196" s="7">
        <v>1E-3</v>
      </c>
      <c r="AA196" s="6">
        <v>0</v>
      </c>
      <c r="AB196" s="6">
        <v>6.1666666666666667E-3</v>
      </c>
      <c r="AC196" s="6">
        <v>0.99283333333333335</v>
      </c>
      <c r="AD196" s="6">
        <v>0</v>
      </c>
      <c r="AE196" s="6">
        <v>0</v>
      </c>
      <c r="AF196" s="6">
        <v>0</v>
      </c>
      <c r="AG196" s="7">
        <v>6.6666666666666664E-4</v>
      </c>
      <c r="AH196" s="6">
        <v>0</v>
      </c>
      <c r="AI196" s="6">
        <v>6.6666666666666671E-3</v>
      </c>
      <c r="AJ196" s="6">
        <v>0.9926666666666667</v>
      </c>
      <c r="AK196" s="6">
        <v>0</v>
      </c>
      <c r="AL196" s="6">
        <v>0</v>
      </c>
      <c r="AM196" s="6">
        <v>0</v>
      </c>
      <c r="AN196" s="7">
        <v>6.6666666666666664E-4</v>
      </c>
      <c r="AO196" s="6">
        <v>0</v>
      </c>
      <c r="AP196" s="6">
        <v>1</v>
      </c>
      <c r="AQ196" s="6">
        <v>0</v>
      </c>
      <c r="AR196" s="6">
        <v>0</v>
      </c>
      <c r="AS196" s="6">
        <v>0</v>
      </c>
      <c r="AT196" s="7">
        <v>0</v>
      </c>
      <c r="AU196" s="5">
        <v>2</v>
      </c>
      <c r="AV196" s="6">
        <v>5.2468034012902502E-86</v>
      </c>
      <c r="AW196" s="6">
        <v>1</v>
      </c>
      <c r="AX196" s="6">
        <v>3.6752872262364502E-130</v>
      </c>
      <c r="AY196" s="6">
        <v>1.55439460680017E-167</v>
      </c>
      <c r="AZ196" s="6">
        <v>2.6680244550050598E-141</v>
      </c>
      <c r="BA196" s="7">
        <v>3.03856737357764E-159</v>
      </c>
      <c r="BB196" s="6">
        <v>0</v>
      </c>
      <c r="BC196" s="6">
        <v>6.4745290961877996E-246</v>
      </c>
      <c r="BD196" s="6">
        <v>1</v>
      </c>
      <c r="BE196" s="6">
        <f>1.10458256440727*10^-318</f>
        <v>0</v>
      </c>
      <c r="BF196" s="6">
        <f>4.34777768340297*10^-322</f>
        <v>0</v>
      </c>
      <c r="BG196" s="6">
        <f>7.68964265252962*10^-318</f>
        <v>0</v>
      </c>
      <c r="BH196" s="7">
        <v>1.76980906177876E-282</v>
      </c>
      <c r="BI196" s="6">
        <v>0</v>
      </c>
      <c r="BJ196" s="6">
        <v>1</v>
      </c>
      <c r="BK196" s="6">
        <v>0</v>
      </c>
      <c r="BL196" s="6">
        <v>0</v>
      </c>
      <c r="BM196" s="6">
        <v>0</v>
      </c>
      <c r="BN196" s="6">
        <v>0</v>
      </c>
      <c r="BO196" s="7">
        <v>0</v>
      </c>
      <c r="BP196" s="6">
        <v>7.3519905644081098E-86</v>
      </c>
      <c r="BQ196" s="6">
        <v>1</v>
      </c>
      <c r="BR196" s="6">
        <v>2.49335446935976E-129</v>
      </c>
      <c r="BS196" s="6">
        <v>5.9069946827239499E-173</v>
      </c>
      <c r="BT196" s="6">
        <v>2.5072239356392899E-149</v>
      </c>
      <c r="BU196" s="6">
        <v>1.94738942044232E-163</v>
      </c>
      <c r="BV196" s="7">
        <v>7.30692079806535E-158</v>
      </c>
      <c r="BW196">
        <v>294</v>
      </c>
      <c r="BX196">
        <v>306</v>
      </c>
      <c r="BY196">
        <v>270</v>
      </c>
      <c r="BZ196">
        <v>287</v>
      </c>
      <c r="CA196">
        <v>251</v>
      </c>
      <c r="CB196">
        <v>194</v>
      </c>
      <c r="CC196">
        <v>215</v>
      </c>
      <c r="CD196">
        <v>226</v>
      </c>
      <c r="CE196">
        <v>227</v>
      </c>
      <c r="CF196" s="1">
        <v>249</v>
      </c>
      <c r="CH196" s="43">
        <v>6.0023310023310003E-2</v>
      </c>
      <c r="CJ196" s="27" t="s">
        <v>72357</v>
      </c>
    </row>
    <row r="197" spans="1:88">
      <c r="A197" s="27">
        <v>194</v>
      </c>
      <c r="B197" t="s">
        <v>70952</v>
      </c>
      <c r="D197" t="s">
        <v>71036</v>
      </c>
      <c r="E197" t="s">
        <v>71790</v>
      </c>
      <c r="F197" s="29">
        <v>43.243200000000002</v>
      </c>
      <c r="G197" s="29">
        <v>143.07640000000001</v>
      </c>
      <c r="H197" s="30">
        <v>773.88720000000001</v>
      </c>
      <c r="I197" s="29" t="s">
        <v>71802</v>
      </c>
      <c r="J197" s="29" t="s">
        <v>71804</v>
      </c>
      <c r="K197" s="29" t="s">
        <v>71855</v>
      </c>
      <c r="M197" s="48">
        <v>39731</v>
      </c>
      <c r="N197" s="27" t="s">
        <v>70960</v>
      </c>
      <c r="O197" s="54" t="s">
        <v>72381</v>
      </c>
      <c r="P197" s="11"/>
      <c r="Q197" s="11"/>
      <c r="T197" s="6">
        <v>4.0000000000000001E-3</v>
      </c>
      <c r="U197" s="6">
        <v>1.6666666666666666E-4</v>
      </c>
      <c r="V197" s="6">
        <v>0.99399999999999988</v>
      </c>
      <c r="W197" s="6">
        <v>1E-3</v>
      </c>
      <c r="X197" s="6">
        <v>0</v>
      </c>
      <c r="Y197" s="6">
        <v>0</v>
      </c>
      <c r="Z197" s="7">
        <v>0</v>
      </c>
      <c r="AA197" s="6">
        <v>4.0000000000000001E-3</v>
      </c>
      <c r="AB197" s="6">
        <v>0</v>
      </c>
      <c r="AC197" s="6">
        <v>0.995</v>
      </c>
      <c r="AD197" s="6">
        <v>0</v>
      </c>
      <c r="AE197" s="6">
        <v>0</v>
      </c>
      <c r="AF197" s="6">
        <v>0</v>
      </c>
      <c r="AG197" s="7">
        <v>0</v>
      </c>
      <c r="AH197" s="6">
        <v>4.0000000000000001E-3</v>
      </c>
      <c r="AI197" s="6">
        <v>0</v>
      </c>
      <c r="AJ197" s="6">
        <v>0.995</v>
      </c>
      <c r="AK197" s="6">
        <v>0</v>
      </c>
      <c r="AL197" s="6">
        <v>0</v>
      </c>
      <c r="AM197" s="6">
        <v>0</v>
      </c>
      <c r="AN197" s="7">
        <v>0</v>
      </c>
      <c r="AO197" s="6">
        <v>0</v>
      </c>
      <c r="AP197" s="6">
        <v>1</v>
      </c>
      <c r="AQ197" s="6">
        <v>0</v>
      </c>
      <c r="AR197" s="6">
        <v>0</v>
      </c>
      <c r="AS197" s="6">
        <f>2.15659654409704*10^-319</f>
        <v>0</v>
      </c>
      <c r="AT197" s="7">
        <v>0</v>
      </c>
      <c r="AU197" s="5">
        <v>2</v>
      </c>
      <c r="AV197" s="6">
        <v>7.9986842704842201E-89</v>
      </c>
      <c r="AW197" s="6">
        <v>1</v>
      </c>
      <c r="AX197" s="6">
        <v>6.9582694595451296E-141</v>
      </c>
      <c r="AY197" s="6">
        <v>1.55722137165698E-186</v>
      </c>
      <c r="AZ197" s="6">
        <v>8.0340770036271006E-160</v>
      </c>
      <c r="BA197" s="7">
        <v>1.3783509638702399E-174</v>
      </c>
      <c r="BB197" s="6">
        <v>0</v>
      </c>
      <c r="BC197" s="6">
        <v>3.2058452527945001E-213</v>
      </c>
      <c r="BD197" s="6">
        <v>1</v>
      </c>
      <c r="BE197" s="6">
        <v>2.1957516478664701E-271</v>
      </c>
      <c r="BF197" s="6">
        <v>1.8874720793618201E-282</v>
      </c>
      <c r="BG197" s="6">
        <v>1.33727982341364E-276</v>
      </c>
      <c r="BH197" s="7">
        <v>5.7525565812311004E-242</v>
      </c>
      <c r="BI197" s="6">
        <v>0</v>
      </c>
      <c r="BJ197" s="6">
        <v>1</v>
      </c>
      <c r="BK197" s="6">
        <v>0</v>
      </c>
      <c r="BL197" s="6">
        <v>0</v>
      </c>
      <c r="BM197" s="6">
        <v>0</v>
      </c>
      <c r="BN197" s="6">
        <f>1.48219693752374*10^-323</f>
        <v>0</v>
      </c>
      <c r="BO197" s="7">
        <f>4.94065645841247*10^-324</f>
        <v>0</v>
      </c>
      <c r="BP197" s="6">
        <v>1.05558638908544E-88</v>
      </c>
      <c r="BQ197" s="6">
        <v>1</v>
      </c>
      <c r="BR197" s="6">
        <v>3.4920497269983601E-140</v>
      </c>
      <c r="BS197" s="6">
        <v>9.1077148505099603E-196</v>
      </c>
      <c r="BT197" s="6">
        <v>3.70134874666549E-172</v>
      </c>
      <c r="BU197" s="6">
        <v>2.88791309739728E-182</v>
      </c>
      <c r="BV197" s="7">
        <v>5.3403487477090198E-174</v>
      </c>
      <c r="BW197">
        <v>294</v>
      </c>
      <c r="BX197">
        <v>306</v>
      </c>
      <c r="BY197">
        <v>270</v>
      </c>
      <c r="BZ197">
        <v>287</v>
      </c>
      <c r="CA197">
        <v>251</v>
      </c>
      <c r="CB197">
        <v>194</v>
      </c>
      <c r="CC197">
        <v>215</v>
      </c>
      <c r="CD197">
        <v>226</v>
      </c>
      <c r="CE197">
        <v>227</v>
      </c>
      <c r="CF197" s="1">
        <v>249</v>
      </c>
      <c r="CH197" s="43">
        <v>5.6163659696535098E-2</v>
      </c>
      <c r="CJ197" s="27" t="s">
        <v>72357</v>
      </c>
    </row>
    <row r="198" spans="1:88">
      <c r="A198" s="27">
        <v>195</v>
      </c>
      <c r="B198" t="s">
        <v>70952</v>
      </c>
      <c r="D198" t="s">
        <v>71037</v>
      </c>
      <c r="E198" t="s">
        <v>71790</v>
      </c>
      <c r="F198" s="29">
        <v>44.22</v>
      </c>
      <c r="G198" s="29">
        <v>142.05000000000001</v>
      </c>
      <c r="H198" s="30">
        <v>200</v>
      </c>
      <c r="I198" s="29" t="s">
        <v>71802</v>
      </c>
      <c r="J198" s="29" t="s">
        <v>71804</v>
      </c>
      <c r="K198" s="29" t="s">
        <v>71833</v>
      </c>
      <c r="M198" s="49">
        <v>2007</v>
      </c>
      <c r="N198" s="27" t="s">
        <v>70960</v>
      </c>
      <c r="O198" s="54" t="s">
        <v>72381</v>
      </c>
      <c r="P198" s="11"/>
      <c r="Q198" s="11"/>
      <c r="T198" s="6">
        <v>0</v>
      </c>
      <c r="U198" s="6">
        <v>1.5000000000000002E-3</v>
      </c>
      <c r="V198" s="6">
        <v>0.99366666666666681</v>
      </c>
      <c r="W198" s="6">
        <v>4.0000000000000001E-3</v>
      </c>
      <c r="X198" s="6">
        <v>0</v>
      </c>
      <c r="Y198" s="6">
        <v>3.3333333333333332E-4</v>
      </c>
      <c r="Z198" s="7">
        <v>5.0000000000000001E-4</v>
      </c>
      <c r="AA198" s="6">
        <v>0</v>
      </c>
      <c r="AB198" s="6">
        <v>3.5000000000000001E-3</v>
      </c>
      <c r="AC198" s="6">
        <v>0.99416666666666664</v>
      </c>
      <c r="AD198" s="6">
        <v>1.6666666666666668E-3</v>
      </c>
      <c r="AE198" s="6">
        <v>0</v>
      </c>
      <c r="AF198" s="6">
        <v>1.6666666666666666E-4</v>
      </c>
      <c r="AG198" s="7">
        <v>0</v>
      </c>
      <c r="AH198" s="6">
        <v>0</v>
      </c>
      <c r="AI198" s="6">
        <v>3.1666666666666666E-3</v>
      </c>
      <c r="AJ198" s="6">
        <v>0.99416666666666664</v>
      </c>
      <c r="AK198" s="6">
        <v>1.5000000000000002E-3</v>
      </c>
      <c r="AL198" s="6">
        <v>0</v>
      </c>
      <c r="AM198" s="6">
        <v>0</v>
      </c>
      <c r="AN198" s="7">
        <v>6.6666666666666664E-4</v>
      </c>
      <c r="AO198" s="6">
        <v>0</v>
      </c>
      <c r="AP198" s="6">
        <v>1</v>
      </c>
      <c r="AQ198" s="6">
        <v>0</v>
      </c>
      <c r="AR198" s="6">
        <v>0</v>
      </c>
      <c r="AS198" s="6">
        <v>0</v>
      </c>
      <c r="AT198" s="7">
        <v>0</v>
      </c>
      <c r="AU198" s="5">
        <v>2</v>
      </c>
      <c r="AV198" s="6">
        <v>5.06964262446055E-85</v>
      </c>
      <c r="AW198" s="6">
        <v>1</v>
      </c>
      <c r="AX198" s="6">
        <v>2.0716971260405E-122</v>
      </c>
      <c r="AY198" s="6">
        <v>2.3240045416027499E-165</v>
      </c>
      <c r="AZ198" s="6">
        <v>1.2178155551269999E-137</v>
      </c>
      <c r="BA198" s="7">
        <v>7.8738634060496698E-155</v>
      </c>
      <c r="BB198" s="6">
        <v>0</v>
      </c>
      <c r="BC198" s="6">
        <v>4.8164780534010503E-258</v>
      </c>
      <c r="BD198" s="6">
        <v>1</v>
      </c>
      <c r="BE198" s="6">
        <f>3.74454122232159*10^-315</f>
        <v>0</v>
      </c>
      <c r="BF198" s="6">
        <f>4.34777768340297*10^-322</f>
        <v>0</v>
      </c>
      <c r="BG198" s="6">
        <v>0</v>
      </c>
      <c r="BH198" s="7">
        <v>1.68731966316706E-282</v>
      </c>
      <c r="BI198" s="6">
        <v>0</v>
      </c>
      <c r="BJ198" s="6">
        <v>1</v>
      </c>
      <c r="BK198" s="6">
        <v>0</v>
      </c>
      <c r="BL198" s="6">
        <v>0</v>
      </c>
      <c r="BM198" s="6">
        <v>0</v>
      </c>
      <c r="BN198" s="6">
        <v>0</v>
      </c>
      <c r="BO198" s="7">
        <v>0</v>
      </c>
      <c r="BP198" s="6">
        <v>6.00878104109878E-85</v>
      </c>
      <c r="BQ198" s="6">
        <v>1</v>
      </c>
      <c r="BR198" s="6">
        <v>5.8898672453635195E-122</v>
      </c>
      <c r="BS198" s="6">
        <v>6.78777336958255E-174</v>
      </c>
      <c r="BT198" s="6">
        <v>1.83813278579304E-149</v>
      </c>
      <c r="BU198" s="6">
        <v>8.5738982296767102E-162</v>
      </c>
      <c r="BV198" s="7">
        <v>4.5691913824178499E-157</v>
      </c>
      <c r="BW198">
        <v>294</v>
      </c>
      <c r="BX198">
        <v>306</v>
      </c>
      <c r="BY198">
        <v>270</v>
      </c>
      <c r="BZ198">
        <v>287</v>
      </c>
      <c r="CA198">
        <v>251</v>
      </c>
      <c r="CB198">
        <v>194</v>
      </c>
      <c r="CC198">
        <v>215</v>
      </c>
      <c r="CD198">
        <v>226</v>
      </c>
      <c r="CE198">
        <v>227</v>
      </c>
      <c r="CF198" s="1">
        <v>249</v>
      </c>
      <c r="CH198" s="43">
        <v>7.7579225827349801E-2</v>
      </c>
      <c r="CJ198" s="27" t="s">
        <v>72357</v>
      </c>
    </row>
    <row r="199" spans="1:88">
      <c r="A199" s="27">
        <v>196</v>
      </c>
      <c r="B199" t="s">
        <v>70952</v>
      </c>
      <c r="D199" t="s">
        <v>71038</v>
      </c>
      <c r="E199" t="s">
        <v>71790</v>
      </c>
      <c r="F199" s="29">
        <v>43.323300000000003</v>
      </c>
      <c r="G199" s="29">
        <v>141.81039999999999</v>
      </c>
      <c r="H199" s="30">
        <v>14.325600000000001</v>
      </c>
      <c r="I199" s="29" t="s">
        <v>71802</v>
      </c>
      <c r="J199" s="29" t="s">
        <v>71804</v>
      </c>
      <c r="K199" s="29" t="s">
        <v>71807</v>
      </c>
      <c r="M199" s="48">
        <v>39729</v>
      </c>
      <c r="N199" s="27" t="s">
        <v>70960</v>
      </c>
      <c r="O199" s="54" t="s">
        <v>72381</v>
      </c>
      <c r="P199" s="11"/>
      <c r="Q199" s="11"/>
      <c r="T199" s="6">
        <v>6.6666666666666664E-4</v>
      </c>
      <c r="U199" s="6">
        <v>3.166666666666667E-3</v>
      </c>
      <c r="V199" s="6">
        <v>0.99366666666666681</v>
      </c>
      <c r="W199" s="6">
        <v>0</v>
      </c>
      <c r="X199" s="6">
        <v>0</v>
      </c>
      <c r="Y199" s="6">
        <v>0</v>
      </c>
      <c r="Z199" s="7">
        <v>2.1666666666666666E-3</v>
      </c>
      <c r="AA199" s="6">
        <v>1E-3</v>
      </c>
      <c r="AB199" s="6">
        <v>1E-3</v>
      </c>
      <c r="AC199" s="6">
        <v>0.997</v>
      </c>
      <c r="AD199" s="6">
        <v>0</v>
      </c>
      <c r="AE199" s="6">
        <v>0</v>
      </c>
      <c r="AF199" s="6">
        <v>0</v>
      </c>
      <c r="AG199" s="7">
        <v>1E-3</v>
      </c>
      <c r="AH199" s="6">
        <v>1E-3</v>
      </c>
      <c r="AI199" s="6">
        <v>0</v>
      </c>
      <c r="AJ199" s="6">
        <v>0.997</v>
      </c>
      <c r="AK199" s="6">
        <v>0</v>
      </c>
      <c r="AL199" s="6">
        <v>0</v>
      </c>
      <c r="AM199" s="6">
        <v>0</v>
      </c>
      <c r="AN199" s="7">
        <v>1E-3</v>
      </c>
      <c r="AO199" s="6">
        <v>0</v>
      </c>
      <c r="AP199" s="6">
        <v>1</v>
      </c>
      <c r="AQ199" s="6">
        <v>0</v>
      </c>
      <c r="AR199" s="6">
        <v>0</v>
      </c>
      <c r="AS199" s="6">
        <v>0</v>
      </c>
      <c r="AT199" s="7">
        <v>0</v>
      </c>
      <c r="AU199" s="5">
        <v>2</v>
      </c>
      <c r="AV199" s="6">
        <v>3.0163343606536902E-88</v>
      </c>
      <c r="AW199" s="6">
        <v>1</v>
      </c>
      <c r="AX199" s="6">
        <v>2.71082821124009E-126</v>
      </c>
      <c r="AY199" s="6">
        <v>3.1216759275500597E-166</v>
      </c>
      <c r="AZ199" s="6">
        <v>1.9303903509414301E-134</v>
      </c>
      <c r="BA199" s="7">
        <v>3.6002887562041101E-160</v>
      </c>
      <c r="BB199" s="6">
        <v>0</v>
      </c>
      <c r="BC199" s="6">
        <v>1.0900568432969599E-261</v>
      </c>
      <c r="BD199" s="6">
        <v>1</v>
      </c>
      <c r="BE199" s="6">
        <f>4.94065645841247*10^-324</f>
        <v>0</v>
      </c>
      <c r="BF199" s="6">
        <v>0</v>
      </c>
      <c r="BG199" s="6">
        <v>0</v>
      </c>
      <c r="BH199" s="7">
        <v>7.9433506618605597E-290</v>
      </c>
      <c r="BI199" s="6">
        <v>0</v>
      </c>
      <c r="BJ199" s="6">
        <v>1</v>
      </c>
      <c r="BK199" s="6">
        <v>0</v>
      </c>
      <c r="BL199" s="6">
        <v>0</v>
      </c>
      <c r="BM199" s="6">
        <v>0</v>
      </c>
      <c r="BN199" s="6">
        <v>0</v>
      </c>
      <c r="BO199" s="7">
        <v>0</v>
      </c>
      <c r="BP199" s="6">
        <v>5.4986461086413001E-88</v>
      </c>
      <c r="BQ199" s="6">
        <v>1</v>
      </c>
      <c r="BR199" s="6">
        <v>1.41177771114481E-124</v>
      </c>
      <c r="BS199" s="6">
        <v>3.27728124256776E-171</v>
      </c>
      <c r="BT199" s="6">
        <v>2.1617997262139301E-141</v>
      </c>
      <c r="BU199" s="6">
        <v>3.8678869003078801E-164</v>
      </c>
      <c r="BV199" s="7">
        <v>9.1592293753613394E-148</v>
      </c>
      <c r="BW199">
        <v>294</v>
      </c>
      <c r="BX199">
        <v>306</v>
      </c>
      <c r="BY199">
        <v>270</v>
      </c>
      <c r="BZ199">
        <v>287</v>
      </c>
      <c r="CA199">
        <v>251</v>
      </c>
      <c r="CB199">
        <v>194</v>
      </c>
      <c r="CC199">
        <v>215</v>
      </c>
      <c r="CD199">
        <v>226</v>
      </c>
      <c r="CE199">
        <v>227</v>
      </c>
      <c r="CF199" s="1">
        <v>249</v>
      </c>
      <c r="CH199" s="43">
        <v>7.0508047425396597E-2</v>
      </c>
      <c r="CJ199" s="27" t="s">
        <v>72357</v>
      </c>
    </row>
    <row r="200" spans="1:88">
      <c r="A200" s="27">
        <v>197</v>
      </c>
      <c r="B200" t="s">
        <v>70952</v>
      </c>
      <c r="D200" t="s">
        <v>71039</v>
      </c>
      <c r="E200" t="s">
        <v>71790</v>
      </c>
      <c r="F200" s="29">
        <v>43.511899999999997</v>
      </c>
      <c r="G200" s="29">
        <v>142.58330000000001</v>
      </c>
      <c r="H200" s="30">
        <v>417.57600000000002</v>
      </c>
      <c r="I200" s="29" t="s">
        <v>71802</v>
      </c>
      <c r="J200" s="29" t="s">
        <v>71804</v>
      </c>
      <c r="K200" s="29" t="s">
        <v>71853</v>
      </c>
      <c r="M200" s="48">
        <v>39730</v>
      </c>
      <c r="N200" s="27" t="s">
        <v>70960</v>
      </c>
      <c r="O200" s="54" t="s">
        <v>72381</v>
      </c>
      <c r="P200" s="11"/>
      <c r="Q200" s="11"/>
      <c r="T200" s="6">
        <v>0</v>
      </c>
      <c r="U200" s="6">
        <v>2.3333333333333335E-3</v>
      </c>
      <c r="V200" s="6">
        <v>0.99349999999999994</v>
      </c>
      <c r="W200" s="6">
        <v>2.6666666666666666E-3</v>
      </c>
      <c r="X200" s="6">
        <v>1E-3</v>
      </c>
      <c r="Y200" s="6">
        <v>0</v>
      </c>
      <c r="Z200" s="7">
        <v>0</v>
      </c>
      <c r="AA200" s="6">
        <v>0</v>
      </c>
      <c r="AB200" s="6">
        <v>0</v>
      </c>
      <c r="AC200" s="6">
        <v>0.99616666666666676</v>
      </c>
      <c r="AD200" s="6">
        <v>1.8333333333333335E-3</v>
      </c>
      <c r="AE200" s="6">
        <v>8.3333333333333339E-4</v>
      </c>
      <c r="AF200" s="6">
        <v>1.6666666666666666E-4</v>
      </c>
      <c r="AG200" s="7">
        <v>0</v>
      </c>
      <c r="AH200" s="6">
        <v>0</v>
      </c>
      <c r="AI200" s="6">
        <v>0</v>
      </c>
      <c r="AJ200" s="6">
        <v>0.99600000000000011</v>
      </c>
      <c r="AK200" s="6">
        <v>2E-3</v>
      </c>
      <c r="AL200" s="6">
        <v>1E-3</v>
      </c>
      <c r="AM200" s="6">
        <v>0</v>
      </c>
      <c r="AN200" s="7">
        <v>0</v>
      </c>
      <c r="AO200" s="6">
        <v>0</v>
      </c>
      <c r="AP200" s="6">
        <v>1</v>
      </c>
      <c r="AQ200" s="6">
        <v>0</v>
      </c>
      <c r="AR200" s="6">
        <v>0</v>
      </c>
      <c r="AS200" s="6">
        <v>0</v>
      </c>
      <c r="AT200" s="7">
        <v>0</v>
      </c>
      <c r="AU200" s="5">
        <v>2</v>
      </c>
      <c r="AV200" s="6">
        <v>1.2385481944899899E-94</v>
      </c>
      <c r="AW200" s="6">
        <v>1</v>
      </c>
      <c r="AX200" s="6">
        <v>3.0886532628338599E-138</v>
      </c>
      <c r="AY200" s="6">
        <v>1.8219065274895401E-171</v>
      </c>
      <c r="AZ200" s="6">
        <v>3.4024828672650802E-150</v>
      </c>
      <c r="BA200" s="7">
        <v>6.4575147541406099E-161</v>
      </c>
      <c r="BB200" s="6">
        <v>0</v>
      </c>
      <c r="BC200" s="6">
        <v>1.6941168151421201E-230</v>
      </c>
      <c r="BD200" s="6">
        <v>1</v>
      </c>
      <c r="BE200" s="6">
        <v>1.12706151001997E-291</v>
      </c>
      <c r="BF200" s="6">
        <v>1.4279516665661801E-297</v>
      </c>
      <c r="BG200" s="6">
        <v>6.1223942681924601E-293</v>
      </c>
      <c r="BH200" s="7">
        <v>1.5244103163072801E-262</v>
      </c>
      <c r="BI200" s="6">
        <v>0</v>
      </c>
      <c r="BJ200" s="6">
        <v>1</v>
      </c>
      <c r="BK200" s="6">
        <v>0</v>
      </c>
      <c r="BL200" s="6">
        <v>0</v>
      </c>
      <c r="BM200" s="6">
        <v>0</v>
      </c>
      <c r="BN200" s="6">
        <v>0</v>
      </c>
      <c r="BO200" s="7">
        <v>0</v>
      </c>
      <c r="BP200" s="6">
        <v>1.5091822891698399E-94</v>
      </c>
      <c r="BQ200" s="6">
        <v>1</v>
      </c>
      <c r="BR200" s="6">
        <v>1.17572287892003E-137</v>
      </c>
      <c r="BS200" s="6">
        <v>6.9931181663146201E-180</v>
      </c>
      <c r="BT200" s="6">
        <v>6.4033733187224598E-162</v>
      </c>
      <c r="BU200" s="6">
        <v>9.1999806046260508E-168</v>
      </c>
      <c r="BV200" s="7">
        <v>4.4894304733332601E-173</v>
      </c>
      <c r="BW200">
        <v>294</v>
      </c>
      <c r="BX200">
        <v>306</v>
      </c>
      <c r="BY200">
        <v>270</v>
      </c>
      <c r="BZ200">
        <v>287</v>
      </c>
      <c r="CA200">
        <v>251</v>
      </c>
      <c r="CB200">
        <v>194</v>
      </c>
      <c r="CC200">
        <v>215</v>
      </c>
      <c r="CD200">
        <v>226</v>
      </c>
      <c r="CE200">
        <v>227</v>
      </c>
      <c r="CF200" s="1">
        <v>249</v>
      </c>
      <c r="CH200" s="43">
        <v>6.7286615742278302E-2</v>
      </c>
      <c r="CJ200" s="27" t="s">
        <v>72357</v>
      </c>
    </row>
    <row r="201" spans="1:88">
      <c r="A201" s="27">
        <v>198</v>
      </c>
      <c r="B201" t="s">
        <v>70952</v>
      </c>
      <c r="D201" t="s">
        <v>71040</v>
      </c>
      <c r="E201" t="s">
        <v>71790</v>
      </c>
      <c r="F201" s="29">
        <v>43.3249</v>
      </c>
      <c r="G201" s="29">
        <v>141.5153</v>
      </c>
      <c r="H201" s="30">
        <v>32.308800000000005</v>
      </c>
      <c r="I201" s="29" t="s">
        <v>71802</v>
      </c>
      <c r="J201" s="29" t="s">
        <v>71804</v>
      </c>
      <c r="K201" s="29" t="s">
        <v>71808</v>
      </c>
      <c r="M201" s="48">
        <v>38984</v>
      </c>
      <c r="N201" s="27" t="s">
        <v>70960</v>
      </c>
      <c r="O201" s="54" t="s">
        <v>72381</v>
      </c>
      <c r="P201" s="11"/>
      <c r="Q201" s="11"/>
      <c r="T201" s="6">
        <v>0</v>
      </c>
      <c r="U201" s="6">
        <v>2.5000000000000001E-3</v>
      </c>
      <c r="V201" s="6">
        <v>0.9923333333333334</v>
      </c>
      <c r="W201" s="6">
        <v>2.8333333333333331E-3</v>
      </c>
      <c r="X201" s="6">
        <v>0</v>
      </c>
      <c r="Y201" s="6">
        <v>1.6666666666666668E-3</v>
      </c>
      <c r="Z201" s="7">
        <v>0</v>
      </c>
      <c r="AA201" s="6">
        <v>0</v>
      </c>
      <c r="AB201" s="6">
        <v>0</v>
      </c>
      <c r="AC201" s="6">
        <v>0.99600000000000011</v>
      </c>
      <c r="AD201" s="6">
        <v>1.8333333333333335E-3</v>
      </c>
      <c r="AE201" s="6">
        <v>1.6666666666666666E-4</v>
      </c>
      <c r="AF201" s="6">
        <v>8.3333333333333339E-4</v>
      </c>
      <c r="AG201" s="7">
        <v>0</v>
      </c>
      <c r="AH201" s="6">
        <v>0</v>
      </c>
      <c r="AI201" s="6">
        <v>0</v>
      </c>
      <c r="AJ201" s="6">
        <v>0.997</v>
      </c>
      <c r="AK201" s="6">
        <v>1E-3</v>
      </c>
      <c r="AL201" s="6">
        <v>0</v>
      </c>
      <c r="AM201" s="6">
        <v>1.1666666666666668E-3</v>
      </c>
      <c r="AN201" s="7">
        <v>1.6666666666666666E-4</v>
      </c>
      <c r="AO201" s="6">
        <v>1.5505764658827399E-271</v>
      </c>
      <c r="AP201" s="6">
        <v>1</v>
      </c>
      <c r="AQ201" s="6">
        <v>2.05468638044169E-278</v>
      </c>
      <c r="AR201" s="6">
        <v>3.3167147621435598E-250</v>
      </c>
      <c r="AS201" s="6">
        <v>4.9026828012791097E-212</v>
      </c>
      <c r="AT201" s="7">
        <v>1.66968612741732E-215</v>
      </c>
      <c r="AU201" s="5">
        <v>2</v>
      </c>
      <c r="AV201" s="6">
        <v>2.54466998166752E-85</v>
      </c>
      <c r="AW201" s="6">
        <v>1</v>
      </c>
      <c r="AX201" s="6">
        <v>1.2165692186206E-135</v>
      </c>
      <c r="AY201" s="6">
        <v>6.4854303908071301E-179</v>
      </c>
      <c r="AZ201" s="6">
        <v>7.3809492695250295E-156</v>
      </c>
      <c r="BA201" s="7">
        <v>8.8736932134023494E-171</v>
      </c>
      <c r="BB201" s="6">
        <v>0</v>
      </c>
      <c r="BC201" s="6">
        <v>1.26940832036167E-121</v>
      </c>
      <c r="BD201" s="6">
        <v>1</v>
      </c>
      <c r="BE201" s="6">
        <v>1.39642139206402E-165</v>
      </c>
      <c r="BF201" s="6">
        <v>1.30099934410675E-176</v>
      </c>
      <c r="BG201" s="6">
        <v>3.8126070170994197E-176</v>
      </c>
      <c r="BH201" s="7">
        <v>1.3595226686321099E-140</v>
      </c>
      <c r="BI201" s="6">
        <v>3.5587750941382998E-273</v>
      </c>
      <c r="BJ201" s="6">
        <v>1</v>
      </c>
      <c r="BK201" s="6">
        <v>2.31247793346908E-283</v>
      </c>
      <c r="BL201" s="6">
        <v>1.50891201472959E-245</v>
      </c>
      <c r="BM201" s="6">
        <f>3.8097584804514*10^-315</f>
        <v>0</v>
      </c>
      <c r="BN201" s="6">
        <v>2.54741386174802E-211</v>
      </c>
      <c r="BO201" s="7">
        <v>5.9032620376450999E-217</v>
      </c>
      <c r="BP201" s="6">
        <v>3.2401783736374799E-85</v>
      </c>
      <c r="BQ201" s="6">
        <v>1</v>
      </c>
      <c r="BR201" s="6">
        <v>2.0106228264956999E-135</v>
      </c>
      <c r="BS201" s="6">
        <v>6.8189072203201799E-185</v>
      </c>
      <c r="BT201" s="6">
        <v>1.1719457240156001E-164</v>
      </c>
      <c r="BU201" s="6">
        <v>2.03515304244519E-175</v>
      </c>
      <c r="BV201" s="7">
        <v>9.5271499601199503E-166</v>
      </c>
      <c r="BW201">
        <v>294</v>
      </c>
      <c r="BX201">
        <v>306</v>
      </c>
      <c r="BY201">
        <v>270</v>
      </c>
      <c r="BZ201">
        <v>287</v>
      </c>
      <c r="CA201">
        <v>251</v>
      </c>
      <c r="CB201">
        <v>194</v>
      </c>
      <c r="CC201">
        <v>215</v>
      </c>
      <c r="CD201">
        <v>226</v>
      </c>
      <c r="CE201">
        <v>227</v>
      </c>
      <c r="CF201" s="1">
        <v>249</v>
      </c>
      <c r="CH201" s="43">
        <v>4.6885174734100303E-2</v>
      </c>
      <c r="CJ201" s="27" t="s">
        <v>72357</v>
      </c>
    </row>
    <row r="202" spans="1:88">
      <c r="A202" s="27">
        <v>199</v>
      </c>
      <c r="B202" t="s">
        <v>70952</v>
      </c>
      <c r="D202" t="s">
        <v>71041</v>
      </c>
      <c r="E202" t="s">
        <v>71790</v>
      </c>
      <c r="F202" s="29">
        <v>44.200899999999997</v>
      </c>
      <c r="G202" s="29">
        <v>142.05199999999999</v>
      </c>
      <c r="H202" s="30">
        <v>374.904</v>
      </c>
      <c r="I202" s="29" t="s">
        <v>71802</v>
      </c>
      <c r="J202" s="29" t="s">
        <v>71804</v>
      </c>
      <c r="K202" s="29" t="s">
        <v>71803</v>
      </c>
      <c r="M202" s="48">
        <v>38977</v>
      </c>
      <c r="N202" s="27" t="s">
        <v>70960</v>
      </c>
      <c r="O202" s="54" t="s">
        <v>72381</v>
      </c>
      <c r="P202" s="11"/>
      <c r="Q202" s="11"/>
      <c r="T202" s="6">
        <v>0</v>
      </c>
      <c r="U202" s="6">
        <v>1.1666666666666668E-3</v>
      </c>
      <c r="V202" s="6">
        <v>0.99216666666666675</v>
      </c>
      <c r="W202" s="6">
        <v>8.3333333333333339E-4</v>
      </c>
      <c r="X202" s="6">
        <v>5.0000000000000001E-3</v>
      </c>
      <c r="Y202" s="6">
        <v>0</v>
      </c>
      <c r="Z202" s="7">
        <v>0</v>
      </c>
      <c r="AA202" s="6">
        <v>0</v>
      </c>
      <c r="AB202" s="6">
        <v>1.5000000000000002E-3</v>
      </c>
      <c r="AC202" s="6">
        <v>0.99216666666666675</v>
      </c>
      <c r="AD202" s="6">
        <v>0</v>
      </c>
      <c r="AE202" s="6">
        <v>4.3333333333333331E-3</v>
      </c>
      <c r="AF202" s="6">
        <v>8.3333333333333339E-4</v>
      </c>
      <c r="AG202" s="7">
        <v>0</v>
      </c>
      <c r="AH202" s="6">
        <v>0</v>
      </c>
      <c r="AI202" s="6">
        <v>2.3333333333333335E-3</v>
      </c>
      <c r="AJ202" s="6">
        <v>0.99183333333333323</v>
      </c>
      <c r="AK202" s="6">
        <v>0</v>
      </c>
      <c r="AL202" s="6">
        <v>5.0000000000000001E-3</v>
      </c>
      <c r="AM202" s="6">
        <v>0</v>
      </c>
      <c r="AN202" s="7">
        <v>0</v>
      </c>
      <c r="AO202" s="6">
        <v>0</v>
      </c>
      <c r="AP202" s="6">
        <v>1</v>
      </c>
      <c r="AQ202" s="6">
        <v>0</v>
      </c>
      <c r="AR202" s="6">
        <v>0</v>
      </c>
      <c r="AS202" s="6">
        <v>0</v>
      </c>
      <c r="AT202" s="7">
        <v>0</v>
      </c>
      <c r="AU202" s="5">
        <v>2</v>
      </c>
      <c r="AV202" s="6">
        <v>1.6034134561570999E-80</v>
      </c>
      <c r="AW202" s="6">
        <v>1</v>
      </c>
      <c r="AX202" s="6">
        <v>6.5708015444884903E-128</v>
      </c>
      <c r="AY202" s="6">
        <v>2.1676527711816499E-165</v>
      </c>
      <c r="AZ202" s="6">
        <v>1.1145158786533799E-140</v>
      </c>
      <c r="BA202" s="7">
        <v>6.9814003591855699E-158</v>
      </c>
      <c r="BB202" s="6">
        <v>0</v>
      </c>
      <c r="BC202" s="6">
        <v>9.5854884845529505E-221</v>
      </c>
      <c r="BD202" s="6">
        <v>1</v>
      </c>
      <c r="BE202" s="6">
        <v>1.7005929875392801E-280</v>
      </c>
      <c r="BF202" s="6">
        <v>1.3602194905316101E-289</v>
      </c>
      <c r="BG202" s="6">
        <v>9.72787137207732E-289</v>
      </c>
      <c r="BH202" s="7">
        <v>6.4340826618748305E-252</v>
      </c>
      <c r="BI202" s="6">
        <v>0</v>
      </c>
      <c r="BJ202" s="6">
        <v>1</v>
      </c>
      <c r="BK202" s="6">
        <v>0</v>
      </c>
      <c r="BL202" s="6">
        <v>0</v>
      </c>
      <c r="BM202" s="6">
        <v>0</v>
      </c>
      <c r="BN202" s="6">
        <v>0</v>
      </c>
      <c r="BO202" s="7">
        <v>0</v>
      </c>
      <c r="BP202" s="6">
        <v>2.0733575181132899E-80</v>
      </c>
      <c r="BQ202" s="6">
        <v>1</v>
      </c>
      <c r="BR202" s="6">
        <v>4.2128094176766601E-127</v>
      </c>
      <c r="BS202" s="6">
        <v>4.6387141753754603E-173</v>
      </c>
      <c r="BT202" s="6">
        <v>2.6144639850865799E-151</v>
      </c>
      <c r="BU202" s="6">
        <v>4.0803681166319799E-164</v>
      </c>
      <c r="BV202" s="7">
        <v>2.5084650198314201E-159</v>
      </c>
      <c r="BW202">
        <v>294</v>
      </c>
      <c r="BX202">
        <v>306</v>
      </c>
      <c r="BY202">
        <v>266</v>
      </c>
      <c r="BZ202">
        <v>287</v>
      </c>
      <c r="CA202">
        <v>251</v>
      </c>
      <c r="CB202">
        <v>194</v>
      </c>
      <c r="CC202">
        <v>215</v>
      </c>
      <c r="CD202">
        <v>226</v>
      </c>
      <c r="CE202">
        <v>227</v>
      </c>
      <c r="CF202" s="1">
        <v>249</v>
      </c>
      <c r="CH202" s="43">
        <v>5.60958040698721E-2</v>
      </c>
      <c r="CJ202" s="27" t="s">
        <v>72357</v>
      </c>
    </row>
    <row r="203" spans="1:88">
      <c r="A203" s="27">
        <v>200</v>
      </c>
      <c r="B203" t="s">
        <v>70952</v>
      </c>
      <c r="D203" t="s">
        <v>71042</v>
      </c>
      <c r="E203" t="s">
        <v>71790</v>
      </c>
      <c r="F203" s="29">
        <v>43.3279</v>
      </c>
      <c r="G203" s="29">
        <v>140.35650000000001</v>
      </c>
      <c r="H203" s="30">
        <v>71.3232</v>
      </c>
      <c r="I203" s="29" t="s">
        <v>71802</v>
      </c>
      <c r="J203" s="29" t="s">
        <v>71804</v>
      </c>
      <c r="K203" s="29" t="s">
        <v>71811</v>
      </c>
      <c r="M203" s="48">
        <v>38993</v>
      </c>
      <c r="N203" s="27" t="s">
        <v>70960</v>
      </c>
      <c r="O203" s="54" t="s">
        <v>72381</v>
      </c>
      <c r="P203" s="11"/>
      <c r="Q203" s="11"/>
      <c r="T203" s="6">
        <v>0</v>
      </c>
      <c r="U203" s="6">
        <v>3.666666666666667E-3</v>
      </c>
      <c r="V203" s="6">
        <v>0.99199999999999999</v>
      </c>
      <c r="W203" s="6">
        <v>0</v>
      </c>
      <c r="X203" s="6">
        <v>2.9999999999999996E-3</v>
      </c>
      <c r="Y203" s="6">
        <v>5.0000000000000001E-4</v>
      </c>
      <c r="Z203" s="7">
        <v>0</v>
      </c>
      <c r="AA203" s="6">
        <v>0</v>
      </c>
      <c r="AB203" s="6">
        <v>4.5000000000000005E-3</v>
      </c>
      <c r="AC203" s="6">
        <v>0.99199999999999999</v>
      </c>
      <c r="AD203" s="6">
        <v>0</v>
      </c>
      <c r="AE203" s="6">
        <v>2E-3</v>
      </c>
      <c r="AF203" s="6">
        <v>3.3333333333333332E-4</v>
      </c>
      <c r="AG203" s="7">
        <v>0</v>
      </c>
      <c r="AH203" s="6">
        <v>0</v>
      </c>
      <c r="AI203" s="6">
        <v>2.8333333333333335E-3</v>
      </c>
      <c r="AJ203" s="6">
        <v>0.99366666666666659</v>
      </c>
      <c r="AK203" s="6">
        <v>0</v>
      </c>
      <c r="AL203" s="6">
        <v>2.3333333333333335E-3</v>
      </c>
      <c r="AM203" s="6">
        <v>0</v>
      </c>
      <c r="AN203" s="7">
        <v>0</v>
      </c>
      <c r="AO203" s="6">
        <v>0</v>
      </c>
      <c r="AP203" s="6">
        <v>1</v>
      </c>
      <c r="AQ203" s="6">
        <v>0</v>
      </c>
      <c r="AR203" s="6">
        <v>0</v>
      </c>
      <c r="AS203" s="6">
        <v>0</v>
      </c>
      <c r="AT203" s="7">
        <v>0</v>
      </c>
      <c r="AU203" s="5">
        <v>2</v>
      </c>
      <c r="AV203" s="6">
        <v>4.3042465492074501E-99</v>
      </c>
      <c r="AW203" s="6">
        <v>1</v>
      </c>
      <c r="AX203" s="6">
        <v>7.5185580152749904E-130</v>
      </c>
      <c r="AY203" s="6">
        <v>9.3913983173633195E-181</v>
      </c>
      <c r="AZ203" s="6">
        <v>5.6815250525756197E-152</v>
      </c>
      <c r="BA203" s="7">
        <v>4.1443164617975202E-169</v>
      </c>
      <c r="BB203" s="6">
        <v>0</v>
      </c>
      <c r="BC203" s="6">
        <v>1.23825055396246E-238</v>
      </c>
      <c r="BD203" s="6">
        <v>1</v>
      </c>
      <c r="BE203" s="6">
        <v>2.3765743677296E-304</v>
      </c>
      <c r="BF203" s="6">
        <v>0</v>
      </c>
      <c r="BG203" s="6">
        <v>1.5287917378811999E-306</v>
      </c>
      <c r="BH203" s="7">
        <v>9.9353219610151107E-270</v>
      </c>
      <c r="BI203" s="6">
        <v>0</v>
      </c>
      <c r="BJ203" s="6">
        <v>1</v>
      </c>
      <c r="BK203" s="6">
        <v>0</v>
      </c>
      <c r="BL203" s="6">
        <v>0</v>
      </c>
      <c r="BM203" s="6">
        <v>0</v>
      </c>
      <c r="BN203" s="6">
        <v>0</v>
      </c>
      <c r="BO203" s="7">
        <v>0</v>
      </c>
      <c r="BP203" s="6">
        <v>6.5101641514748403E-99</v>
      </c>
      <c r="BQ203" s="6">
        <v>1</v>
      </c>
      <c r="BR203" s="6">
        <v>2.8246795194511599E-129</v>
      </c>
      <c r="BS203" s="6">
        <v>2.4822729362595099E-187</v>
      </c>
      <c r="BT203" s="6">
        <v>3.9261542355329097E-161</v>
      </c>
      <c r="BU203" s="6">
        <v>2.1273302610176901E-174</v>
      </c>
      <c r="BV203" s="7">
        <v>9.2978806438835706E-158</v>
      </c>
      <c r="BW203">
        <v>294</v>
      </c>
      <c r="BX203">
        <v>306</v>
      </c>
      <c r="BY203">
        <v>270</v>
      </c>
      <c r="BZ203">
        <v>287</v>
      </c>
      <c r="CA203">
        <v>251</v>
      </c>
      <c r="CB203">
        <v>194</v>
      </c>
      <c r="CC203">
        <v>215</v>
      </c>
      <c r="CD203">
        <v>226</v>
      </c>
      <c r="CE203">
        <v>227</v>
      </c>
      <c r="CF203" s="1">
        <v>249</v>
      </c>
      <c r="CH203" s="43">
        <v>8.0190226303706105E-2</v>
      </c>
      <c r="CJ203" s="27" t="s">
        <v>72357</v>
      </c>
    </row>
    <row r="204" spans="1:88">
      <c r="A204" s="27">
        <v>201</v>
      </c>
      <c r="B204" t="s">
        <v>70952</v>
      </c>
      <c r="D204" t="s">
        <v>71043</v>
      </c>
      <c r="E204" t="s">
        <v>71790</v>
      </c>
      <c r="F204" s="29">
        <v>43.619500000000002</v>
      </c>
      <c r="G204" s="29">
        <v>144.4453</v>
      </c>
      <c r="H204" s="30">
        <v>167.03040000000001</v>
      </c>
      <c r="I204" s="29" t="s">
        <v>71802</v>
      </c>
      <c r="J204" s="29" t="s">
        <v>71804</v>
      </c>
      <c r="K204" s="29" t="s">
        <v>71823</v>
      </c>
      <c r="M204" s="48">
        <v>38998</v>
      </c>
      <c r="N204" s="27" t="s">
        <v>70960</v>
      </c>
      <c r="O204" s="54" t="s">
        <v>72381</v>
      </c>
      <c r="P204" s="11"/>
      <c r="Q204" s="11"/>
      <c r="T204" s="6">
        <v>0</v>
      </c>
      <c r="U204" s="6">
        <v>4.3333333333333331E-3</v>
      </c>
      <c r="V204" s="6">
        <v>0.99016666666666675</v>
      </c>
      <c r="W204" s="6">
        <v>0</v>
      </c>
      <c r="X204" s="6">
        <v>0</v>
      </c>
      <c r="Y204" s="6">
        <v>0</v>
      </c>
      <c r="Z204" s="7">
        <v>4.5000000000000005E-3</v>
      </c>
      <c r="AA204" s="6">
        <v>0</v>
      </c>
      <c r="AB204" s="6">
        <v>0</v>
      </c>
      <c r="AC204" s="6">
        <v>0.99533333333333329</v>
      </c>
      <c r="AD204" s="6">
        <v>0</v>
      </c>
      <c r="AE204" s="6">
        <v>0</v>
      </c>
      <c r="AF204" s="6">
        <v>0</v>
      </c>
      <c r="AG204" s="7">
        <v>3.6666666666666666E-3</v>
      </c>
      <c r="AH204" s="6">
        <v>0</v>
      </c>
      <c r="AI204" s="6">
        <v>0</v>
      </c>
      <c r="AJ204" s="6">
        <v>0.99516666666666664</v>
      </c>
      <c r="AK204" s="6">
        <v>0</v>
      </c>
      <c r="AL204" s="6">
        <v>0</v>
      </c>
      <c r="AM204" s="6">
        <v>0</v>
      </c>
      <c r="AN204" s="7">
        <v>3.8333333333333331E-3</v>
      </c>
      <c r="AO204" s="6">
        <v>0</v>
      </c>
      <c r="AP204" s="6">
        <v>1</v>
      </c>
      <c r="AQ204" s="6">
        <v>0</v>
      </c>
      <c r="AR204" s="6">
        <v>0</v>
      </c>
      <c r="AS204" s="6">
        <v>0</v>
      </c>
      <c r="AT204" s="7">
        <v>0</v>
      </c>
      <c r="AU204" s="5">
        <v>2</v>
      </c>
      <c r="AV204" s="6">
        <v>2.5004291573741E-90</v>
      </c>
      <c r="AW204" s="6">
        <v>1</v>
      </c>
      <c r="AX204" s="6">
        <v>8.7132860046563904E-139</v>
      </c>
      <c r="AY204" s="6">
        <v>6.44537277995243E-181</v>
      </c>
      <c r="AZ204" s="6">
        <v>2.4837626976395101E-155</v>
      </c>
      <c r="BA204" s="7">
        <v>5.3851134704571298E-171</v>
      </c>
      <c r="BB204" s="6">
        <v>0</v>
      </c>
      <c r="BC204" s="6">
        <v>3.92335540463149E-254</v>
      </c>
      <c r="BD204" s="6">
        <v>1</v>
      </c>
      <c r="BE204" s="6">
        <f>1.86598716426621*10^-313</f>
        <v>0</v>
      </c>
      <c r="BF204" s="6">
        <v>0</v>
      </c>
      <c r="BG204" s="6">
        <f>2.22329540628561*10^-322</f>
        <v>0</v>
      </c>
      <c r="BH204" s="7">
        <v>7.5645772159777803E-286</v>
      </c>
      <c r="BI204" s="6">
        <v>0</v>
      </c>
      <c r="BJ204" s="6">
        <v>1</v>
      </c>
      <c r="BK204" s="6">
        <v>0</v>
      </c>
      <c r="BL204" s="6">
        <v>0</v>
      </c>
      <c r="BM204" s="6">
        <v>0</v>
      </c>
      <c r="BN204" s="6">
        <v>0</v>
      </c>
      <c r="BO204" s="7">
        <v>0</v>
      </c>
      <c r="BP204" s="6">
        <v>2.80504998744808E-90</v>
      </c>
      <c r="BQ204" s="6">
        <v>1</v>
      </c>
      <c r="BR204" s="6">
        <v>1.4163169471655599E-138</v>
      </c>
      <c r="BS204" s="6">
        <v>1.1564723555574101E-189</v>
      </c>
      <c r="BT204" s="6">
        <v>1.4751746125436501E-167</v>
      </c>
      <c r="BU204" s="6">
        <v>4.2688504438630098E-178</v>
      </c>
      <c r="BV204" s="7">
        <v>2.38738762426027E-175</v>
      </c>
      <c r="BW204">
        <v>294</v>
      </c>
      <c r="BX204">
        <v>306</v>
      </c>
      <c r="BY204">
        <v>270</v>
      </c>
      <c r="BZ204">
        <v>287</v>
      </c>
      <c r="CA204">
        <v>251</v>
      </c>
      <c r="CB204">
        <v>194</v>
      </c>
      <c r="CC204">
        <v>215</v>
      </c>
      <c r="CD204">
        <v>226</v>
      </c>
      <c r="CE204">
        <v>227</v>
      </c>
      <c r="CF204" s="1">
        <v>249</v>
      </c>
      <c r="CH204" s="43">
        <v>7.4128316340900099E-2</v>
      </c>
      <c r="CJ204" s="27" t="s">
        <v>72357</v>
      </c>
    </row>
    <row r="205" spans="1:88">
      <c r="A205" s="27">
        <v>202</v>
      </c>
      <c r="B205" t="s">
        <v>70952</v>
      </c>
      <c r="D205" t="s">
        <v>71044</v>
      </c>
      <c r="E205" t="s">
        <v>71790</v>
      </c>
      <c r="F205" s="29">
        <v>42.498199999999997</v>
      </c>
      <c r="G205" s="29">
        <v>141.14940000000001</v>
      </c>
      <c r="H205" s="30">
        <v>213.66480000000001</v>
      </c>
      <c r="I205" s="29" t="s">
        <v>71802</v>
      </c>
      <c r="J205" s="29" t="s">
        <v>71804</v>
      </c>
      <c r="K205" s="29" t="s">
        <v>71846</v>
      </c>
      <c r="M205" s="48">
        <v>39724</v>
      </c>
      <c r="N205" s="27" t="s">
        <v>70960</v>
      </c>
      <c r="O205" s="54" t="s">
        <v>72381</v>
      </c>
      <c r="P205" s="11"/>
      <c r="Q205" s="11"/>
      <c r="T205" s="6">
        <v>0</v>
      </c>
      <c r="U205" s="6">
        <v>7.3333333333333332E-3</v>
      </c>
      <c r="V205" s="6">
        <v>0.98916666666666664</v>
      </c>
      <c r="W205" s="6">
        <v>2E-3</v>
      </c>
      <c r="X205" s="6">
        <v>0</v>
      </c>
      <c r="Y205" s="6">
        <v>0</v>
      </c>
      <c r="Z205" s="7">
        <v>1.1666666666666668E-3</v>
      </c>
      <c r="AA205" s="6">
        <v>0</v>
      </c>
      <c r="AB205" s="6">
        <v>5.0000000000000001E-4</v>
      </c>
      <c r="AC205" s="6">
        <v>0.9956666666666667</v>
      </c>
      <c r="AD205" s="6">
        <v>1.5000000000000002E-3</v>
      </c>
      <c r="AE205" s="6">
        <v>0</v>
      </c>
      <c r="AF205" s="6">
        <v>0</v>
      </c>
      <c r="AG205" s="7">
        <v>1.5000000000000002E-3</v>
      </c>
      <c r="AH205" s="6">
        <v>0</v>
      </c>
      <c r="AI205" s="6">
        <v>0</v>
      </c>
      <c r="AJ205" s="6">
        <v>0.99650000000000016</v>
      </c>
      <c r="AK205" s="6">
        <v>1E-3</v>
      </c>
      <c r="AL205" s="6">
        <v>0</v>
      </c>
      <c r="AM205" s="6">
        <v>0</v>
      </c>
      <c r="AN205" s="7">
        <v>1.6666666666666668E-3</v>
      </c>
      <c r="AO205" s="6">
        <v>0</v>
      </c>
      <c r="AP205" s="6">
        <v>1</v>
      </c>
      <c r="AQ205" s="6">
        <v>0</v>
      </c>
      <c r="AR205" s="6">
        <v>0</v>
      </c>
      <c r="AS205" s="6">
        <v>0</v>
      </c>
      <c r="AT205" s="7">
        <v>0</v>
      </c>
      <c r="AU205" s="5">
        <v>2</v>
      </c>
      <c r="AV205" s="6">
        <v>1.0661887927720201E-84</v>
      </c>
      <c r="AW205" s="6">
        <v>1</v>
      </c>
      <c r="AX205" s="6">
        <v>4.4327057878149004E-134</v>
      </c>
      <c r="AY205" s="6">
        <v>7.6712286330168702E-166</v>
      </c>
      <c r="AZ205" s="6">
        <v>1.59334226751013E-143</v>
      </c>
      <c r="BA205" s="7">
        <v>2.18057698690688E-152</v>
      </c>
      <c r="BB205" s="6">
        <v>0</v>
      </c>
      <c r="BC205" s="6">
        <v>3.4056281116619198E-236</v>
      </c>
      <c r="BD205" s="6">
        <v>1</v>
      </c>
      <c r="BE205" s="6">
        <v>1.0607331416180701E-294</v>
      </c>
      <c r="BF205" s="6">
        <v>2.8018518630941898E-301</v>
      </c>
      <c r="BG205" s="6">
        <f>4.02659097647785*10^-312</f>
        <v>0</v>
      </c>
      <c r="BH205" s="7">
        <v>4.3801313663605699E-263</v>
      </c>
      <c r="BI205" s="6">
        <v>0</v>
      </c>
      <c r="BJ205" s="6">
        <v>1</v>
      </c>
      <c r="BK205" s="6">
        <v>0</v>
      </c>
      <c r="BL205" s="6">
        <v>0</v>
      </c>
      <c r="BM205" s="6">
        <v>0</v>
      </c>
      <c r="BN205" s="6">
        <v>0</v>
      </c>
      <c r="BO205" s="7">
        <v>0</v>
      </c>
      <c r="BP205" s="6">
        <v>1.515926511279E-84</v>
      </c>
      <c r="BQ205" s="6">
        <v>1</v>
      </c>
      <c r="BR205" s="6">
        <v>5.5898373267106197E-133</v>
      </c>
      <c r="BS205" s="6">
        <v>1.79170286835684E-172</v>
      </c>
      <c r="BT205" s="6">
        <v>7.6988082264698401E-153</v>
      </c>
      <c r="BU205" s="6">
        <v>9.9817653519941204E-158</v>
      </c>
      <c r="BV205" s="7">
        <v>1.10958620388818E-162</v>
      </c>
      <c r="BW205">
        <v>294</v>
      </c>
      <c r="BX205">
        <v>306</v>
      </c>
      <c r="BY205">
        <v>270</v>
      </c>
      <c r="BZ205">
        <v>287</v>
      </c>
      <c r="CA205">
        <v>251</v>
      </c>
      <c r="CB205">
        <v>194</v>
      </c>
      <c r="CC205">
        <v>215</v>
      </c>
      <c r="CD205">
        <v>226</v>
      </c>
      <c r="CE205">
        <v>227</v>
      </c>
      <c r="CF205" s="1">
        <v>249</v>
      </c>
      <c r="CH205" s="43">
        <v>8.8594759032929501E-2</v>
      </c>
      <c r="CJ205" s="27" t="s">
        <v>72357</v>
      </c>
    </row>
    <row r="206" spans="1:88">
      <c r="A206" s="27">
        <v>203</v>
      </c>
      <c r="B206" t="s">
        <v>70952</v>
      </c>
      <c r="D206" t="s">
        <v>71045</v>
      </c>
      <c r="E206" t="s">
        <v>71790</v>
      </c>
      <c r="F206" s="29">
        <v>42.870100000000001</v>
      </c>
      <c r="G206" s="29">
        <v>140.5984</v>
      </c>
      <c r="H206" s="30">
        <v>555.65039999999999</v>
      </c>
      <c r="I206" s="29" t="s">
        <v>71802</v>
      </c>
      <c r="J206" s="29" t="s">
        <v>71804</v>
      </c>
      <c r="K206" s="29" t="s">
        <v>71851</v>
      </c>
      <c r="M206" s="48">
        <v>39725</v>
      </c>
      <c r="N206" s="27" t="s">
        <v>70960</v>
      </c>
      <c r="O206" s="54" t="s">
        <v>72381</v>
      </c>
      <c r="P206" s="11"/>
      <c r="Q206" s="11"/>
      <c r="T206" s="6">
        <v>0</v>
      </c>
      <c r="U206" s="6">
        <v>6.8333333333333336E-3</v>
      </c>
      <c r="V206" s="6">
        <v>0.98799999999999999</v>
      </c>
      <c r="W206" s="6">
        <v>1.8333333333333335E-3</v>
      </c>
      <c r="X206" s="6">
        <v>2.9999999999999996E-3</v>
      </c>
      <c r="Y206" s="6">
        <v>0</v>
      </c>
      <c r="Z206" s="7">
        <v>0</v>
      </c>
      <c r="AA206" s="6">
        <v>0</v>
      </c>
      <c r="AB206" s="6">
        <v>3.3333333333333332E-4</v>
      </c>
      <c r="AC206" s="6">
        <v>0.99416666666666653</v>
      </c>
      <c r="AD206" s="6">
        <v>1.3333333333333333E-3</v>
      </c>
      <c r="AE206" s="6">
        <v>2.5000000000000001E-3</v>
      </c>
      <c r="AF206" s="6">
        <v>5.0000000000000001E-4</v>
      </c>
      <c r="AG206" s="7">
        <v>0</v>
      </c>
      <c r="AH206" s="6">
        <v>0</v>
      </c>
      <c r="AI206" s="6">
        <v>0</v>
      </c>
      <c r="AJ206" s="6">
        <v>0.99433333333333318</v>
      </c>
      <c r="AK206" s="6">
        <v>1.6666666666666668E-3</v>
      </c>
      <c r="AL206" s="6">
        <v>2.9999999999999996E-3</v>
      </c>
      <c r="AM206" s="6">
        <v>0</v>
      </c>
      <c r="AN206" s="7">
        <v>0</v>
      </c>
      <c r="AO206" s="6">
        <v>0</v>
      </c>
      <c r="AP206" s="6">
        <v>1</v>
      </c>
      <c r="AQ206" s="6">
        <v>0</v>
      </c>
      <c r="AR206" s="6">
        <v>0</v>
      </c>
      <c r="AS206" s="6">
        <v>0</v>
      </c>
      <c r="AT206" s="7">
        <v>0</v>
      </c>
      <c r="AU206" s="5">
        <v>2</v>
      </c>
      <c r="AV206" s="6">
        <v>6.74635663188624E-79</v>
      </c>
      <c r="AW206" s="6">
        <v>1</v>
      </c>
      <c r="AX206" s="6">
        <v>3.2547659207052898E-118</v>
      </c>
      <c r="AY206" s="6">
        <v>1.1725814804678701E-149</v>
      </c>
      <c r="AZ206" s="6">
        <v>9.4639769990150794E-132</v>
      </c>
      <c r="BA206" s="7">
        <v>1.6949818791973099E-140</v>
      </c>
      <c r="BB206" s="6">
        <v>0</v>
      </c>
      <c r="BC206" s="6">
        <v>6.5955734728703202E-235</v>
      </c>
      <c r="BD206" s="6">
        <v>1</v>
      </c>
      <c r="BE206" s="6">
        <v>5.10018487742728E-298</v>
      </c>
      <c r="BF206" s="6">
        <v>2.3199879227699001E-305</v>
      </c>
      <c r="BG206" s="6">
        <v>3.6664190846839402E-307</v>
      </c>
      <c r="BH206" s="7">
        <v>5.0559103721575602E-268</v>
      </c>
      <c r="BI206" s="6">
        <v>0</v>
      </c>
      <c r="BJ206" s="6">
        <v>1</v>
      </c>
      <c r="BK206" s="6">
        <v>0</v>
      </c>
      <c r="BL206" s="6">
        <v>0</v>
      </c>
      <c r="BM206" s="6">
        <v>0</v>
      </c>
      <c r="BN206" s="6">
        <v>0</v>
      </c>
      <c r="BO206" s="7">
        <v>0</v>
      </c>
      <c r="BP206" s="6">
        <v>1.16583218675498E-78</v>
      </c>
      <c r="BQ206" s="6">
        <v>1</v>
      </c>
      <c r="BR206" s="6">
        <v>4.5089430340918903E-117</v>
      </c>
      <c r="BS206" s="6">
        <v>4.37791407788808E-152</v>
      </c>
      <c r="BT206" s="6">
        <v>7.0388341150785602E-136</v>
      </c>
      <c r="BU206" s="6">
        <v>4.28488212336064E-142</v>
      </c>
      <c r="BV206" s="7">
        <v>3.70738944700846E-137</v>
      </c>
      <c r="BW206">
        <v>294</v>
      </c>
      <c r="BX206">
        <v>306</v>
      </c>
      <c r="BY206">
        <v>270</v>
      </c>
      <c r="BZ206">
        <v>287</v>
      </c>
      <c r="CA206">
        <v>251</v>
      </c>
      <c r="CB206">
        <v>194</v>
      </c>
      <c r="CC206">
        <v>215</v>
      </c>
      <c r="CD206">
        <v>226</v>
      </c>
      <c r="CE206">
        <v>227</v>
      </c>
      <c r="CF206" s="1">
        <v>249</v>
      </c>
      <c r="CH206" s="43">
        <v>7.9855997381770599E-2</v>
      </c>
      <c r="CJ206" s="27" t="s">
        <v>72357</v>
      </c>
    </row>
    <row r="207" spans="1:88">
      <c r="A207" s="27">
        <v>204</v>
      </c>
      <c r="B207" t="s">
        <v>70952</v>
      </c>
      <c r="D207" t="s">
        <v>71046</v>
      </c>
      <c r="E207" t="s">
        <v>71790</v>
      </c>
      <c r="F207" s="29">
        <v>42.400799999999997</v>
      </c>
      <c r="G207" s="29">
        <v>140.30019999999999</v>
      </c>
      <c r="H207" s="30">
        <v>4.8768000000000002</v>
      </c>
      <c r="I207" s="29" t="s">
        <v>71802</v>
      </c>
      <c r="J207" s="29" t="s">
        <v>71804</v>
      </c>
      <c r="K207" s="29" t="s">
        <v>71865</v>
      </c>
      <c r="M207" s="48">
        <v>38992</v>
      </c>
      <c r="N207" s="27" t="s">
        <v>70960</v>
      </c>
      <c r="O207" s="54" t="s">
        <v>72381</v>
      </c>
      <c r="P207" s="11"/>
      <c r="Q207" s="11"/>
      <c r="T207" s="6">
        <v>1E-3</v>
      </c>
      <c r="U207" s="6">
        <v>9.8333333333333328E-3</v>
      </c>
      <c r="V207" s="6">
        <v>0.98749999999999993</v>
      </c>
      <c r="W207" s="6">
        <v>0</v>
      </c>
      <c r="X207" s="6">
        <v>0</v>
      </c>
      <c r="Y207" s="6">
        <v>0</v>
      </c>
      <c r="Z207" s="7">
        <v>1E-3</v>
      </c>
      <c r="AA207" s="6">
        <v>1E-3</v>
      </c>
      <c r="AB207" s="6">
        <v>3.1666666666666666E-3</v>
      </c>
      <c r="AC207" s="6">
        <v>0.99449999999999994</v>
      </c>
      <c r="AD207" s="6">
        <v>0</v>
      </c>
      <c r="AE207" s="6">
        <v>0</v>
      </c>
      <c r="AF207" s="6">
        <v>0</v>
      </c>
      <c r="AG207" s="7">
        <v>1E-3</v>
      </c>
      <c r="AH207" s="6">
        <v>1E-3</v>
      </c>
      <c r="AI207" s="6">
        <v>2.5000000000000001E-3</v>
      </c>
      <c r="AJ207" s="6">
        <v>0.9946666666666667</v>
      </c>
      <c r="AK207" s="6">
        <v>0</v>
      </c>
      <c r="AL207" s="6">
        <v>0</v>
      </c>
      <c r="AM207" s="6">
        <v>0</v>
      </c>
      <c r="AN207" s="7">
        <v>1.3333333333333333E-3</v>
      </c>
      <c r="AO207" s="6">
        <v>0</v>
      </c>
      <c r="AP207" s="6">
        <v>1</v>
      </c>
      <c r="AQ207" s="6">
        <v>0</v>
      </c>
      <c r="AR207" s="6">
        <v>0</v>
      </c>
      <c r="AS207" s="6">
        <v>0</v>
      </c>
      <c r="AT207" s="7">
        <v>0</v>
      </c>
      <c r="AU207" s="5">
        <v>2</v>
      </c>
      <c r="AV207" s="6">
        <v>1.9382804639661701E-81</v>
      </c>
      <c r="AW207" s="6">
        <v>1</v>
      </c>
      <c r="AX207" s="6">
        <v>3.9509580930155198E-113</v>
      </c>
      <c r="AY207" s="6">
        <v>2.7094201783616399E-158</v>
      </c>
      <c r="AZ207" s="6">
        <v>5.0602048383241701E-134</v>
      </c>
      <c r="BA207" s="7">
        <v>1.3160251836443699E-148</v>
      </c>
      <c r="BB207" s="6">
        <v>0</v>
      </c>
      <c r="BC207" s="6">
        <v>2.1194337639097501E-237</v>
      </c>
      <c r="BD207" s="6">
        <v>1</v>
      </c>
      <c r="BE207" s="6">
        <v>2.7008898499374102E-299</v>
      </c>
      <c r="BF207" s="6">
        <v>6.4635410656782095E-306</v>
      </c>
      <c r="BG207" s="6">
        <v>0</v>
      </c>
      <c r="BH207" s="7">
        <v>3.51459977052693E-267</v>
      </c>
      <c r="BI207" s="6">
        <v>0</v>
      </c>
      <c r="BJ207" s="6">
        <v>1</v>
      </c>
      <c r="BK207" s="6">
        <v>0</v>
      </c>
      <c r="BL207" s="6">
        <v>0</v>
      </c>
      <c r="BM207" s="6">
        <v>0</v>
      </c>
      <c r="BN207" s="6">
        <v>0</v>
      </c>
      <c r="BO207" s="7">
        <v>0</v>
      </c>
      <c r="BP207" s="6">
        <v>2.0059209021182999E-81</v>
      </c>
      <c r="BQ207" s="6">
        <v>1</v>
      </c>
      <c r="BR207" s="6">
        <v>4.5238703038818302E-113</v>
      </c>
      <c r="BS207" s="6">
        <v>3.3842018438637799E-169</v>
      </c>
      <c r="BT207" s="6">
        <v>1.0695117614691101E-148</v>
      </c>
      <c r="BU207" s="6">
        <v>1.1255557883229999E-157</v>
      </c>
      <c r="BV207" s="7">
        <v>6.4111802401085905E-153</v>
      </c>
      <c r="BW207">
        <v>294</v>
      </c>
      <c r="BX207">
        <v>306</v>
      </c>
      <c r="BY207">
        <v>270</v>
      </c>
      <c r="BZ207">
        <v>287</v>
      </c>
      <c r="CA207">
        <v>251</v>
      </c>
      <c r="CB207">
        <v>194</v>
      </c>
      <c r="CC207">
        <v>215</v>
      </c>
      <c r="CD207">
        <v>226</v>
      </c>
      <c r="CE207">
        <v>227</v>
      </c>
      <c r="CF207" s="1">
        <v>249</v>
      </c>
      <c r="CH207" s="43">
        <v>8.0064451605733999E-2</v>
      </c>
      <c r="CJ207" s="27" t="s">
        <v>72357</v>
      </c>
    </row>
    <row r="208" spans="1:88">
      <c r="A208" s="27">
        <v>205</v>
      </c>
      <c r="B208" t="s">
        <v>70952</v>
      </c>
      <c r="D208" t="s">
        <v>71047</v>
      </c>
      <c r="E208" t="s">
        <v>71790</v>
      </c>
      <c r="F208" s="29">
        <v>44.22</v>
      </c>
      <c r="G208" s="29">
        <v>142.05000000000001</v>
      </c>
      <c r="H208" s="30">
        <v>200</v>
      </c>
      <c r="I208" s="29" t="s">
        <v>71802</v>
      </c>
      <c r="J208" s="29" t="s">
        <v>71804</v>
      </c>
      <c r="K208" s="29" t="s">
        <v>71833</v>
      </c>
      <c r="M208" s="49">
        <v>2007</v>
      </c>
      <c r="N208" s="27" t="s">
        <v>70960</v>
      </c>
      <c r="O208" s="54" t="s">
        <v>72381</v>
      </c>
      <c r="P208" s="11"/>
      <c r="Q208" s="11"/>
      <c r="T208" s="6">
        <v>0</v>
      </c>
      <c r="U208" s="6">
        <v>1.0666666666666666E-2</v>
      </c>
      <c r="V208" s="6">
        <v>0.98716666666666664</v>
      </c>
      <c r="W208" s="6">
        <v>0</v>
      </c>
      <c r="X208" s="6">
        <v>0</v>
      </c>
      <c r="Y208" s="6">
        <v>1E-3</v>
      </c>
      <c r="Z208" s="7">
        <v>0</v>
      </c>
      <c r="AA208" s="6">
        <v>0</v>
      </c>
      <c r="AB208" s="6">
        <v>1.6666666666666666E-4</v>
      </c>
      <c r="AC208" s="6">
        <v>0.99750000000000005</v>
      </c>
      <c r="AD208" s="6">
        <v>0</v>
      </c>
      <c r="AE208" s="6">
        <v>1.6666666666666666E-4</v>
      </c>
      <c r="AF208" s="6">
        <v>1E-3</v>
      </c>
      <c r="AG208" s="7">
        <v>0</v>
      </c>
      <c r="AH208" s="6">
        <v>0</v>
      </c>
      <c r="AI208" s="6">
        <v>0</v>
      </c>
      <c r="AJ208" s="6">
        <v>0.99800000000000011</v>
      </c>
      <c r="AK208" s="6">
        <v>0</v>
      </c>
      <c r="AL208" s="6">
        <v>0</v>
      </c>
      <c r="AM208" s="6">
        <v>1E-3</v>
      </c>
      <c r="AN208" s="7">
        <v>0</v>
      </c>
      <c r="AO208" s="6">
        <v>0</v>
      </c>
      <c r="AP208" s="6">
        <v>1</v>
      </c>
      <c r="AQ208" s="6">
        <v>0</v>
      </c>
      <c r="AR208" s="6">
        <v>0</v>
      </c>
      <c r="AS208" s="6">
        <v>0</v>
      </c>
      <c r="AT208" s="7">
        <v>0</v>
      </c>
      <c r="AU208" s="5">
        <v>2</v>
      </c>
      <c r="AV208" s="6">
        <v>7.2876244575022301E-78</v>
      </c>
      <c r="AW208" s="6">
        <v>1</v>
      </c>
      <c r="AX208" s="6">
        <v>3.3986016914153701E-133</v>
      </c>
      <c r="AY208" s="6">
        <v>1.8355688746552899E-169</v>
      </c>
      <c r="AZ208" s="6">
        <v>4.5461653287920798E-148</v>
      </c>
      <c r="BA208" s="7">
        <v>1.6625004614565801E-158</v>
      </c>
      <c r="BB208" s="6">
        <v>0</v>
      </c>
      <c r="BC208" s="6">
        <v>9.70658104718688E-231</v>
      </c>
      <c r="BD208" s="6">
        <v>1</v>
      </c>
      <c r="BE208" s="6">
        <v>3.8673628846721698E-295</v>
      </c>
      <c r="BF208" s="6">
        <v>2.9635144581373501E-304</v>
      </c>
      <c r="BG208" s="6">
        <v>9.0325414844009493E-308</v>
      </c>
      <c r="BH208" s="7">
        <v>1.2406464351776201E-263</v>
      </c>
      <c r="BI208" s="6">
        <v>0</v>
      </c>
      <c r="BJ208" s="6">
        <v>1</v>
      </c>
      <c r="BK208" s="6">
        <v>0</v>
      </c>
      <c r="BL208" s="6">
        <v>0</v>
      </c>
      <c r="BM208" s="6">
        <v>0</v>
      </c>
      <c r="BN208" s="6">
        <v>0</v>
      </c>
      <c r="BO208" s="7">
        <v>0</v>
      </c>
      <c r="BP208" s="6">
        <v>1.04548467039905E-77</v>
      </c>
      <c r="BQ208" s="6">
        <v>1</v>
      </c>
      <c r="BR208" s="6">
        <v>3.22860897569751E-132</v>
      </c>
      <c r="BS208" s="6">
        <v>4.4018047676834297E-176</v>
      </c>
      <c r="BT208" s="6">
        <v>3.0108032576349301E-157</v>
      </c>
      <c r="BU208" s="6">
        <v>7.4355304766012007E-164</v>
      </c>
      <c r="BV208" s="7">
        <v>8.8176615726634997E-161</v>
      </c>
      <c r="BW208">
        <v>294</v>
      </c>
      <c r="BX208">
        <v>306</v>
      </c>
      <c r="BY208">
        <v>270</v>
      </c>
      <c r="BZ208">
        <v>287</v>
      </c>
      <c r="CA208">
        <v>251</v>
      </c>
      <c r="CB208">
        <v>194</v>
      </c>
      <c r="CC208">
        <v>215</v>
      </c>
      <c r="CD208">
        <v>226</v>
      </c>
      <c r="CE208">
        <v>227</v>
      </c>
      <c r="CF208" s="1">
        <v>249</v>
      </c>
      <c r="CH208" s="43">
        <v>5.4776693286010099E-2</v>
      </c>
      <c r="CJ208" s="27" t="s">
        <v>72357</v>
      </c>
    </row>
    <row r="209" spans="1:88">
      <c r="A209" s="27">
        <v>206</v>
      </c>
      <c r="B209" t="s">
        <v>70952</v>
      </c>
      <c r="D209" t="s">
        <v>71048</v>
      </c>
      <c r="E209" t="s">
        <v>71790</v>
      </c>
      <c r="F209" s="29">
        <v>42.870100000000001</v>
      </c>
      <c r="G209" s="29">
        <v>140.5984</v>
      </c>
      <c r="H209" s="30">
        <v>555.65039999999999</v>
      </c>
      <c r="I209" s="29" t="s">
        <v>71802</v>
      </c>
      <c r="J209" s="29" t="s">
        <v>71804</v>
      </c>
      <c r="K209" s="29" t="s">
        <v>71851</v>
      </c>
      <c r="M209" s="48">
        <v>39725</v>
      </c>
      <c r="N209" s="27" t="s">
        <v>70960</v>
      </c>
      <c r="O209" s="54" t="s">
        <v>72381</v>
      </c>
      <c r="P209" s="11"/>
      <c r="Q209" s="11"/>
      <c r="T209" s="6">
        <v>0</v>
      </c>
      <c r="U209" s="6">
        <v>1.1666666666666667E-2</v>
      </c>
      <c r="V209" s="6">
        <v>0.98699999999999999</v>
      </c>
      <c r="W209" s="6">
        <v>1.6666666666666666E-4</v>
      </c>
      <c r="X209" s="6">
        <v>0</v>
      </c>
      <c r="Y209" s="6">
        <v>1E-3</v>
      </c>
      <c r="Z209" s="7">
        <v>0</v>
      </c>
      <c r="AA209" s="6">
        <v>0</v>
      </c>
      <c r="AB209" s="6">
        <v>5.0000000000000001E-4</v>
      </c>
      <c r="AC209" s="6">
        <v>0.99800000000000011</v>
      </c>
      <c r="AD209" s="6">
        <v>0</v>
      </c>
      <c r="AE209" s="6">
        <v>1.6666666666666666E-4</v>
      </c>
      <c r="AF209" s="6">
        <v>8.3333333333333339E-4</v>
      </c>
      <c r="AG209" s="7">
        <v>0</v>
      </c>
      <c r="AH209" s="6">
        <v>0</v>
      </c>
      <c r="AI209" s="6">
        <v>3.3333333333333332E-4</v>
      </c>
      <c r="AJ209" s="6">
        <v>0.99800000000000011</v>
      </c>
      <c r="AK209" s="6">
        <v>0</v>
      </c>
      <c r="AL209" s="6">
        <v>0</v>
      </c>
      <c r="AM209" s="6">
        <v>1E-3</v>
      </c>
      <c r="AN209" s="7">
        <v>0</v>
      </c>
      <c r="AO209" s="6">
        <v>0</v>
      </c>
      <c r="AP209" s="6">
        <v>1</v>
      </c>
      <c r="AQ209" s="6">
        <v>0</v>
      </c>
      <c r="AR209" s="6">
        <v>0</v>
      </c>
      <c r="AS209" s="6">
        <v>0</v>
      </c>
      <c r="AT209" s="7">
        <v>0</v>
      </c>
      <c r="AU209" s="5">
        <v>2</v>
      </c>
      <c r="AV209" s="6">
        <v>2.1118206334780301E-90</v>
      </c>
      <c r="AW209" s="6">
        <v>1</v>
      </c>
      <c r="AX209" s="6">
        <v>5.04710939565299E-132</v>
      </c>
      <c r="AY209" s="6">
        <v>1.1054397380426501E-165</v>
      </c>
      <c r="AZ209" s="6">
        <v>1.14993032181398E-141</v>
      </c>
      <c r="BA209" s="7">
        <v>5.1943631327255096E-159</v>
      </c>
      <c r="BB209" s="6">
        <v>0</v>
      </c>
      <c r="BC209" s="6">
        <v>1.2597783177351099E-209</v>
      </c>
      <c r="BD209" s="6">
        <v>1</v>
      </c>
      <c r="BE209" s="6">
        <v>6.9032912156262801E-273</v>
      </c>
      <c r="BF209" s="6">
        <v>1.09593680295951E-278</v>
      </c>
      <c r="BG209" s="6">
        <v>2.2015839900502499E-279</v>
      </c>
      <c r="BH209" s="7">
        <v>2.7142963695759799E-244</v>
      </c>
      <c r="BI209" s="6">
        <v>0</v>
      </c>
      <c r="BJ209" s="6">
        <v>1</v>
      </c>
      <c r="BK209" s="6">
        <v>0</v>
      </c>
      <c r="BL209" s="6">
        <v>0</v>
      </c>
      <c r="BM209" s="6">
        <v>0</v>
      </c>
      <c r="BN209" s="6">
        <v>0</v>
      </c>
      <c r="BO209" s="7">
        <v>0</v>
      </c>
      <c r="BP209" s="6">
        <v>2.0673701727122402E-90</v>
      </c>
      <c r="BQ209" s="6">
        <v>1</v>
      </c>
      <c r="BR209" s="6">
        <v>6.18872000106845E-132</v>
      </c>
      <c r="BS209" s="6">
        <v>9.9479932193226205E-175</v>
      </c>
      <c r="BT209" s="6">
        <v>1.3417465707507101E-154</v>
      </c>
      <c r="BU209" s="6">
        <v>2.7582828015402399E-166</v>
      </c>
      <c r="BV209" s="7">
        <v>2.6119660616673798E-172</v>
      </c>
      <c r="BW209">
        <v>294</v>
      </c>
      <c r="BX209">
        <v>306</v>
      </c>
      <c r="BY209">
        <v>270</v>
      </c>
      <c r="BZ209">
        <v>287</v>
      </c>
      <c r="CA209">
        <v>251</v>
      </c>
      <c r="CB209">
        <v>194</v>
      </c>
      <c r="CC209">
        <v>215</v>
      </c>
      <c r="CD209">
        <v>226</v>
      </c>
      <c r="CE209">
        <v>227</v>
      </c>
      <c r="CF209" s="1">
        <v>249</v>
      </c>
      <c r="CH209" s="43">
        <v>7.4381584974805307E-2</v>
      </c>
      <c r="CJ209" s="27" t="s">
        <v>72357</v>
      </c>
    </row>
    <row r="210" spans="1:88">
      <c r="A210" s="27">
        <v>207</v>
      </c>
      <c r="B210" t="s">
        <v>70952</v>
      </c>
      <c r="D210" t="s">
        <v>71049</v>
      </c>
      <c r="E210" t="s">
        <v>71790</v>
      </c>
      <c r="F210" s="29">
        <v>44.200899999999997</v>
      </c>
      <c r="G210" s="29">
        <v>142.05199999999999</v>
      </c>
      <c r="H210" s="30">
        <v>374.904</v>
      </c>
      <c r="I210" s="29" t="s">
        <v>71802</v>
      </c>
      <c r="J210" s="29" t="s">
        <v>71804</v>
      </c>
      <c r="K210" s="29" t="s">
        <v>71803</v>
      </c>
      <c r="M210" s="48">
        <v>38977</v>
      </c>
      <c r="N210" s="27" t="s">
        <v>70960</v>
      </c>
      <c r="O210" s="54" t="s">
        <v>72381</v>
      </c>
      <c r="P210" s="11"/>
      <c r="Q210" s="11"/>
      <c r="T210" s="6">
        <v>0</v>
      </c>
      <c r="U210" s="6">
        <v>6.6666666666666664E-4</v>
      </c>
      <c r="V210" s="6">
        <v>0.9863333333333334</v>
      </c>
      <c r="W210" s="6">
        <v>1.1333333333333332E-2</v>
      </c>
      <c r="X210" s="6">
        <v>1E-3</v>
      </c>
      <c r="Y210" s="6">
        <v>0</v>
      </c>
      <c r="Z210" s="7">
        <v>1E-3</v>
      </c>
      <c r="AA210" s="6">
        <v>0</v>
      </c>
      <c r="AB210" s="6">
        <v>0</v>
      </c>
      <c r="AC210" s="6">
        <v>0.98799999999999988</v>
      </c>
      <c r="AD210" s="6">
        <v>9.6666666666666672E-3</v>
      </c>
      <c r="AE210" s="6">
        <v>5.0000000000000001E-4</v>
      </c>
      <c r="AF210" s="6">
        <v>0</v>
      </c>
      <c r="AG210" s="7">
        <v>8.3333333333333339E-4</v>
      </c>
      <c r="AH210" s="6">
        <v>0</v>
      </c>
      <c r="AI210" s="6">
        <v>0</v>
      </c>
      <c r="AJ210" s="6">
        <v>0.98766666666666669</v>
      </c>
      <c r="AK210" s="6">
        <v>9.6666666666666672E-3</v>
      </c>
      <c r="AL210" s="6">
        <v>8.3333333333333339E-4</v>
      </c>
      <c r="AM210" s="6">
        <v>0</v>
      </c>
      <c r="AN210" s="7">
        <v>1E-3</v>
      </c>
      <c r="AO210" s="6">
        <v>0</v>
      </c>
      <c r="AP210" s="6">
        <v>1</v>
      </c>
      <c r="AQ210" s="6">
        <v>0</v>
      </c>
      <c r="AR210" s="6">
        <v>0</v>
      </c>
      <c r="AS210" s="6">
        <v>0</v>
      </c>
      <c r="AT210" s="7">
        <v>0</v>
      </c>
      <c r="AU210" s="5">
        <v>2</v>
      </c>
      <c r="AV210" s="6">
        <v>1.6939008984781301E-81</v>
      </c>
      <c r="AW210" s="6">
        <v>1</v>
      </c>
      <c r="AX210" s="6">
        <v>1.6414338160985899E-128</v>
      </c>
      <c r="AY210" s="6">
        <v>7.6186449574708699E-166</v>
      </c>
      <c r="AZ210" s="6">
        <v>1.4357133973653201E-140</v>
      </c>
      <c r="BA210" s="7">
        <v>4.8065465059156899E-158</v>
      </c>
      <c r="BB210" s="6">
        <v>0</v>
      </c>
      <c r="BC210" s="6">
        <v>8.3390977748119706E-257</v>
      </c>
      <c r="BD210" s="6">
        <v>1</v>
      </c>
      <c r="BE210" s="6">
        <v>0</v>
      </c>
      <c r="BF210" s="6">
        <v>0</v>
      </c>
      <c r="BG210" s="6">
        <v>0</v>
      </c>
      <c r="BH210" s="7">
        <v>2.9777679888749599E-295</v>
      </c>
      <c r="BI210" s="6">
        <v>0</v>
      </c>
      <c r="BJ210" s="6">
        <v>1</v>
      </c>
      <c r="BK210" s="6">
        <v>0</v>
      </c>
      <c r="BL210" s="6">
        <v>0</v>
      </c>
      <c r="BM210" s="6">
        <v>0</v>
      </c>
      <c r="BN210" s="6">
        <v>0</v>
      </c>
      <c r="BO210" s="7">
        <v>0</v>
      </c>
      <c r="BP210" s="6">
        <v>2.2218589608779398E-81</v>
      </c>
      <c r="BQ210" s="6">
        <v>1</v>
      </c>
      <c r="BR210" s="6">
        <v>1.0740895537412999E-127</v>
      </c>
      <c r="BS210" s="6">
        <v>5.52303335063597E-173</v>
      </c>
      <c r="BT210" s="6">
        <v>1.3470373631390901E-150</v>
      </c>
      <c r="BU210" s="6">
        <v>8.5409802317833906E-164</v>
      </c>
      <c r="BV210" s="7">
        <v>3.80394858608899E-159</v>
      </c>
      <c r="BW210">
        <v>294</v>
      </c>
      <c r="BX210">
        <v>306</v>
      </c>
      <c r="BY210">
        <v>266</v>
      </c>
      <c r="BZ210">
        <v>287</v>
      </c>
      <c r="CA210">
        <v>251</v>
      </c>
      <c r="CB210">
        <v>194</v>
      </c>
      <c r="CC210">
        <v>215</v>
      </c>
      <c r="CD210">
        <v>226</v>
      </c>
      <c r="CE210">
        <v>227</v>
      </c>
      <c r="CF210" s="1">
        <v>249</v>
      </c>
      <c r="CH210" s="43">
        <v>6.3466494845360794E-2</v>
      </c>
      <c r="CJ210" s="27" t="s">
        <v>72357</v>
      </c>
    </row>
    <row r="211" spans="1:88">
      <c r="A211" s="27">
        <v>208</v>
      </c>
      <c r="B211" t="s">
        <v>70952</v>
      </c>
      <c r="D211" t="s">
        <v>71050</v>
      </c>
      <c r="E211" t="s">
        <v>71790</v>
      </c>
      <c r="F211" s="29">
        <v>42.780200000000001</v>
      </c>
      <c r="G211" s="29">
        <v>140.80350000000001</v>
      </c>
      <c r="H211" s="30">
        <v>267.91919999999999</v>
      </c>
      <c r="I211" s="29" t="s">
        <v>71802</v>
      </c>
      <c r="J211" s="29" t="s">
        <v>71804</v>
      </c>
      <c r="K211" s="29" t="s">
        <v>71818</v>
      </c>
      <c r="M211" s="48">
        <v>38992</v>
      </c>
      <c r="N211" s="27" t="s">
        <v>70960</v>
      </c>
      <c r="O211" s="54" t="s">
        <v>72381</v>
      </c>
      <c r="P211" s="11"/>
      <c r="Q211" s="11"/>
      <c r="T211" s="6">
        <v>0</v>
      </c>
      <c r="U211" s="6">
        <v>1.3166666666666667E-2</v>
      </c>
      <c r="V211" s="6">
        <v>0.98616666666666664</v>
      </c>
      <c r="W211" s="6">
        <v>0</v>
      </c>
      <c r="X211" s="6">
        <v>0</v>
      </c>
      <c r="Y211" s="6">
        <v>0</v>
      </c>
      <c r="Z211" s="7">
        <v>0</v>
      </c>
      <c r="AA211" s="6">
        <v>0</v>
      </c>
      <c r="AB211" s="6">
        <v>6.6666666666666664E-4</v>
      </c>
      <c r="AC211" s="6">
        <v>0.99866666666666648</v>
      </c>
      <c r="AD211" s="6">
        <v>0</v>
      </c>
      <c r="AE211" s="6">
        <v>0</v>
      </c>
      <c r="AF211" s="6">
        <v>0</v>
      </c>
      <c r="AG211" s="7">
        <v>0</v>
      </c>
      <c r="AH211" s="6">
        <v>0</v>
      </c>
      <c r="AI211" s="6">
        <v>5.0000000000000001E-4</v>
      </c>
      <c r="AJ211" s="6">
        <v>0.9986666666666667</v>
      </c>
      <c r="AK211" s="6">
        <v>0</v>
      </c>
      <c r="AL211" s="6">
        <v>0</v>
      </c>
      <c r="AM211" s="6">
        <v>0</v>
      </c>
      <c r="AN211" s="7">
        <v>0</v>
      </c>
      <c r="AO211" s="6">
        <v>0</v>
      </c>
      <c r="AP211" s="6">
        <v>1</v>
      </c>
      <c r="AQ211" s="6">
        <v>0</v>
      </c>
      <c r="AR211" s="6">
        <v>0</v>
      </c>
      <c r="AS211" s="6">
        <f>1.94192502097902*10^-319</f>
        <v>0</v>
      </c>
      <c r="AT211" s="7">
        <f>4.94065645841247*10^-324</f>
        <v>0</v>
      </c>
      <c r="AU211" s="5">
        <v>2</v>
      </c>
      <c r="AV211" s="6">
        <v>6.7725817527530995E-73</v>
      </c>
      <c r="AW211" s="6">
        <v>1</v>
      </c>
      <c r="AX211" s="6">
        <v>1.0802623346643701E-115</v>
      </c>
      <c r="AY211" s="6">
        <v>3.8151195448785597E-163</v>
      </c>
      <c r="AZ211" s="6">
        <v>1.7964050109655801E-133</v>
      </c>
      <c r="BA211" s="7">
        <v>1.0268608784753599E-154</v>
      </c>
      <c r="BB211" s="6">
        <v>0</v>
      </c>
      <c r="BC211" s="6">
        <v>1.063480079022E-206</v>
      </c>
      <c r="BD211" s="6">
        <v>1</v>
      </c>
      <c r="BE211" s="6">
        <v>1.6540058204694799E-266</v>
      </c>
      <c r="BF211" s="6">
        <v>3.2019288490088802E-275</v>
      </c>
      <c r="BG211" s="6">
        <v>1.25384182884051E-275</v>
      </c>
      <c r="BH211" s="7">
        <v>7.4326487610433995E-235</v>
      </c>
      <c r="BI211" s="6">
        <v>0</v>
      </c>
      <c r="BJ211" s="6">
        <v>1</v>
      </c>
      <c r="BK211" s="6">
        <v>0</v>
      </c>
      <c r="BL211" s="6">
        <v>0</v>
      </c>
      <c r="BM211" s="6">
        <v>0</v>
      </c>
      <c r="BN211" s="6">
        <f>1.22385001131335*10^-319</f>
        <v>0</v>
      </c>
      <c r="BO211" s="7">
        <f>4.94065645841247*10^-324</f>
        <v>0</v>
      </c>
      <c r="BP211" s="6">
        <v>7.7781296936964506E-73</v>
      </c>
      <c r="BQ211" s="6">
        <v>1</v>
      </c>
      <c r="BR211" s="6">
        <v>3.50933786637376E-115</v>
      </c>
      <c r="BS211" s="6">
        <v>6.25439665208315E-173</v>
      </c>
      <c r="BT211" s="6">
        <v>1.28424703304097E-146</v>
      </c>
      <c r="BU211" s="6">
        <v>7.6191734479245E-163</v>
      </c>
      <c r="BV211" s="7">
        <v>2.87475978826394E-151</v>
      </c>
      <c r="BW211">
        <v>294</v>
      </c>
      <c r="BX211">
        <v>306</v>
      </c>
      <c r="BY211">
        <v>270</v>
      </c>
      <c r="BZ211">
        <v>287</v>
      </c>
      <c r="CA211">
        <v>251</v>
      </c>
      <c r="CB211">
        <v>194</v>
      </c>
      <c r="CC211">
        <v>215</v>
      </c>
      <c r="CD211">
        <v>226</v>
      </c>
      <c r="CE211">
        <v>227</v>
      </c>
      <c r="CF211" s="1">
        <v>249</v>
      </c>
      <c r="CH211" s="43">
        <v>5.8413560923749303E-2</v>
      </c>
      <c r="CJ211" s="27" t="s">
        <v>72357</v>
      </c>
    </row>
    <row r="212" spans="1:88">
      <c r="A212" s="27">
        <v>209</v>
      </c>
      <c r="B212" t="s">
        <v>70952</v>
      </c>
      <c r="D212" t="s">
        <v>71051</v>
      </c>
      <c r="E212" t="s">
        <v>71790</v>
      </c>
      <c r="F212" s="29">
        <v>43.304900000000004</v>
      </c>
      <c r="G212" s="29">
        <v>140.5506</v>
      </c>
      <c r="H212" s="30">
        <v>132.58799999999999</v>
      </c>
      <c r="I212" s="29" t="s">
        <v>71802</v>
      </c>
      <c r="J212" s="29" t="s">
        <v>71804</v>
      </c>
      <c r="K212" s="29" t="s">
        <v>71810</v>
      </c>
      <c r="M212" s="48">
        <v>38993</v>
      </c>
      <c r="N212" s="27" t="s">
        <v>70960</v>
      </c>
      <c r="O212" s="54" t="s">
        <v>72381</v>
      </c>
      <c r="P212" s="11"/>
      <c r="Q212" s="11"/>
      <c r="S212" s="12" t="s">
        <v>70990</v>
      </c>
      <c r="T212" s="6">
        <v>0</v>
      </c>
      <c r="U212" s="6">
        <v>1.2333333333333333E-2</v>
      </c>
      <c r="V212" s="6">
        <v>0.9860000000000001</v>
      </c>
      <c r="W212" s="6">
        <v>0</v>
      </c>
      <c r="X212" s="6">
        <v>0</v>
      </c>
      <c r="Y212" s="6">
        <v>3.3333333333333332E-4</v>
      </c>
      <c r="Z212" s="7">
        <v>1E-3</v>
      </c>
      <c r="AA212" s="6">
        <v>0</v>
      </c>
      <c r="AB212" s="6">
        <v>2.9999999999999996E-3</v>
      </c>
      <c r="AC212" s="6">
        <v>0.995</v>
      </c>
      <c r="AD212" s="6">
        <v>0</v>
      </c>
      <c r="AE212" s="6">
        <v>0</v>
      </c>
      <c r="AF212" s="6">
        <v>1.6666666666666666E-4</v>
      </c>
      <c r="AG212" s="7">
        <v>1E-3</v>
      </c>
      <c r="AH212" s="6">
        <v>0</v>
      </c>
      <c r="AI212" s="6">
        <v>2E-3</v>
      </c>
      <c r="AJ212" s="6">
        <v>0.99616666666666676</v>
      </c>
      <c r="AK212" s="6">
        <v>0</v>
      </c>
      <c r="AL212" s="6">
        <v>0</v>
      </c>
      <c r="AM212" s="6">
        <v>0</v>
      </c>
      <c r="AN212" s="7">
        <v>1E-3</v>
      </c>
      <c r="AO212" s="6">
        <v>0</v>
      </c>
      <c r="AP212" s="6">
        <v>1</v>
      </c>
      <c r="AQ212" s="6">
        <v>0</v>
      </c>
      <c r="AR212" s="6">
        <v>0</v>
      </c>
      <c r="AS212" s="6">
        <v>0</v>
      </c>
      <c r="AT212" s="7">
        <v>0</v>
      </c>
      <c r="AU212" s="5">
        <v>2</v>
      </c>
      <c r="AV212" s="6">
        <v>2.65085963198432E-108</v>
      </c>
      <c r="AW212" s="6">
        <v>1</v>
      </c>
      <c r="AX212" s="6">
        <v>4.2818405267153102E-153</v>
      </c>
      <c r="AY212" s="6">
        <v>2.9811735418787201E-186</v>
      </c>
      <c r="AZ212" s="6">
        <v>1.8342515263846099E-161</v>
      </c>
      <c r="BA212" s="7">
        <v>7.2422559583591706E-179</v>
      </c>
      <c r="BB212" s="6">
        <v>0</v>
      </c>
      <c r="BC212" s="6">
        <v>4.71291429660994E-249</v>
      </c>
      <c r="BD212" s="6">
        <v>1</v>
      </c>
      <c r="BE212" s="6">
        <v>1.41607336723574E-300</v>
      </c>
      <c r="BF212" s="6">
        <f>2.1803644613084*10^-316</f>
        <v>0</v>
      </c>
      <c r="BG212" s="6">
        <f>4.51726634182845*10^-310</f>
        <v>0</v>
      </c>
      <c r="BH212" s="7">
        <v>2.2209565264744001E-273</v>
      </c>
      <c r="BI212" s="6">
        <v>0</v>
      </c>
      <c r="BJ212" s="6">
        <v>1</v>
      </c>
      <c r="BK212" s="6">
        <v>0</v>
      </c>
      <c r="BL212" s="6">
        <v>0</v>
      </c>
      <c r="BM212" s="6">
        <v>0</v>
      </c>
      <c r="BN212" s="6">
        <v>0</v>
      </c>
      <c r="BO212" s="7">
        <v>0</v>
      </c>
      <c r="BP212" s="6">
        <v>3.6673620987180404E-108</v>
      </c>
      <c r="BQ212" s="6">
        <v>1</v>
      </c>
      <c r="BR212" s="6">
        <v>1.5923199233079801E-152</v>
      </c>
      <c r="BS212" s="6">
        <v>1.2839682671202499E-190</v>
      </c>
      <c r="BT212" s="6">
        <v>1.3760281716368001E-168</v>
      </c>
      <c r="BU212" s="6">
        <v>5.2354038862512903E-182</v>
      </c>
      <c r="BV212" s="7">
        <v>5.2743026262634998E-182</v>
      </c>
      <c r="BW212">
        <v>294</v>
      </c>
      <c r="BX212">
        <v>306</v>
      </c>
      <c r="BY212">
        <v>270</v>
      </c>
      <c r="BZ212">
        <v>287</v>
      </c>
      <c r="CA212">
        <v>251</v>
      </c>
      <c r="CB212">
        <v>194</v>
      </c>
      <c r="CC212">
        <v>215</v>
      </c>
      <c r="CD212">
        <v>226</v>
      </c>
      <c r="CE212">
        <v>227</v>
      </c>
      <c r="CF212" s="1">
        <v>249</v>
      </c>
      <c r="CH212" s="43">
        <v>9.6280203476049195E-2</v>
      </c>
      <c r="CJ212" s="27" t="s">
        <v>72357</v>
      </c>
    </row>
    <row r="213" spans="1:88">
      <c r="A213" s="27">
        <v>210</v>
      </c>
      <c r="B213" t="s">
        <v>70952</v>
      </c>
      <c r="D213" t="s">
        <v>71052</v>
      </c>
      <c r="E213" t="s">
        <v>71790</v>
      </c>
      <c r="F213" s="29">
        <v>43.3249</v>
      </c>
      <c r="G213" s="29">
        <v>141.5153</v>
      </c>
      <c r="H213" s="30">
        <v>32.308800000000005</v>
      </c>
      <c r="I213" s="29" t="s">
        <v>71802</v>
      </c>
      <c r="J213" s="29" t="s">
        <v>71804</v>
      </c>
      <c r="K213" s="29" t="s">
        <v>71808</v>
      </c>
      <c r="M213" s="48">
        <v>38984</v>
      </c>
      <c r="N213" s="27" t="s">
        <v>70960</v>
      </c>
      <c r="O213" s="54" t="s">
        <v>72381</v>
      </c>
      <c r="P213" s="11"/>
      <c r="Q213" s="11"/>
      <c r="S213" s="12" t="s">
        <v>70990</v>
      </c>
      <c r="T213" s="6">
        <v>0</v>
      </c>
      <c r="U213" s="6">
        <v>1E-3</v>
      </c>
      <c r="V213" s="6">
        <v>0.98450000000000004</v>
      </c>
      <c r="W213" s="6">
        <v>7.4999999999999997E-3</v>
      </c>
      <c r="X213" s="6">
        <v>5.0000000000000001E-3</v>
      </c>
      <c r="Y213" s="6">
        <v>0</v>
      </c>
      <c r="Z213" s="7">
        <v>2.1666666666666666E-3</v>
      </c>
      <c r="AA213" s="6">
        <v>0</v>
      </c>
      <c r="AB213" s="6">
        <v>0</v>
      </c>
      <c r="AC213" s="6">
        <v>0.98699999999999999</v>
      </c>
      <c r="AD213" s="6">
        <v>6.4999999999999997E-3</v>
      </c>
      <c r="AE213" s="6">
        <v>3.5000000000000001E-3</v>
      </c>
      <c r="AF213" s="6">
        <v>6.6666666666666664E-4</v>
      </c>
      <c r="AG213" s="7">
        <v>1.8333333333333335E-3</v>
      </c>
      <c r="AH213" s="6">
        <v>0</v>
      </c>
      <c r="AI213" s="6">
        <v>0</v>
      </c>
      <c r="AJ213" s="6">
        <v>0.98699999999999999</v>
      </c>
      <c r="AK213" s="6">
        <v>6.6666666666666671E-3</v>
      </c>
      <c r="AL213" s="6">
        <v>3.6666666666666666E-3</v>
      </c>
      <c r="AM213" s="6">
        <v>0</v>
      </c>
      <c r="AN213" s="7">
        <v>2E-3</v>
      </c>
      <c r="AO213" s="6">
        <v>0</v>
      </c>
      <c r="AP213" s="6">
        <v>1</v>
      </c>
      <c r="AQ213" s="6">
        <v>0</v>
      </c>
      <c r="AR213" s="6">
        <v>0</v>
      </c>
      <c r="AS213" s="6">
        <f>4.29288699015001*10^-319</f>
        <v>0</v>
      </c>
      <c r="AT213" s="7">
        <f>4.80725873403533*10^-321</f>
        <v>0</v>
      </c>
      <c r="AU213" s="5">
        <v>2</v>
      </c>
      <c r="AV213" s="6">
        <v>1.6336382193975001E-64</v>
      </c>
      <c r="AW213" s="6">
        <v>1</v>
      </c>
      <c r="AX213" s="6">
        <v>8.8610124369376493E-117</v>
      </c>
      <c r="AY213" s="6">
        <v>2.8737219958689801E-148</v>
      </c>
      <c r="AZ213" s="6">
        <v>8.6908990731723501E-131</v>
      </c>
      <c r="BA213" s="7">
        <v>3.0203379033458502E-140</v>
      </c>
      <c r="BB213" s="6">
        <v>0</v>
      </c>
      <c r="BC213" s="6">
        <v>6.67527102808014E-211</v>
      </c>
      <c r="BD213" s="6">
        <v>1</v>
      </c>
      <c r="BE213" s="6">
        <v>6.6377690934021697E-270</v>
      </c>
      <c r="BF213" s="6">
        <v>3.9592693192213297E-272</v>
      </c>
      <c r="BG213" s="6">
        <v>3.8497280413781701E-272</v>
      </c>
      <c r="BH213" s="7">
        <v>7.3134458476111902E-236</v>
      </c>
      <c r="BI213" s="6">
        <v>0</v>
      </c>
      <c r="BJ213" s="6">
        <v>1</v>
      </c>
      <c r="BK213" s="6">
        <v>0</v>
      </c>
      <c r="BL213" s="6">
        <v>0</v>
      </c>
      <c r="BM213" s="6">
        <v>0</v>
      </c>
      <c r="BN213" s="6">
        <f>8.69889325454662*10^-315</f>
        <v>0</v>
      </c>
      <c r="BO213" s="7">
        <v>0</v>
      </c>
      <c r="BP213" s="6">
        <v>1.8692164923926999E-64</v>
      </c>
      <c r="BQ213" s="6">
        <v>1</v>
      </c>
      <c r="BR213" s="6">
        <v>2.1685751928576701E-116</v>
      </c>
      <c r="BS213" s="6">
        <v>1.4711765746011499E-154</v>
      </c>
      <c r="BT213" s="6">
        <v>4.9686788760678797E-140</v>
      </c>
      <c r="BU213" s="6">
        <v>3.6986745729012901E-145</v>
      </c>
      <c r="BV213" s="7">
        <v>4.2474977889270799E-148</v>
      </c>
      <c r="BW213">
        <v>294</v>
      </c>
      <c r="BX213">
        <v>306</v>
      </c>
      <c r="BY213">
        <v>270</v>
      </c>
      <c r="BZ213">
        <v>287</v>
      </c>
      <c r="CA213">
        <v>251</v>
      </c>
      <c r="CB213">
        <v>194</v>
      </c>
      <c r="CC213">
        <v>215</v>
      </c>
      <c r="CD213">
        <v>226</v>
      </c>
      <c r="CE213">
        <v>227</v>
      </c>
      <c r="CF213" s="1">
        <v>249</v>
      </c>
      <c r="CH213" s="43">
        <v>6.4176624198781396E-2</v>
      </c>
      <c r="CJ213" s="27" t="s">
        <v>72357</v>
      </c>
    </row>
    <row r="214" spans="1:88">
      <c r="A214" s="27">
        <v>211</v>
      </c>
      <c r="B214" t="s">
        <v>70952</v>
      </c>
      <c r="D214" t="s">
        <v>71053</v>
      </c>
      <c r="E214" t="s">
        <v>71790</v>
      </c>
      <c r="F214" s="29">
        <v>42.643000000000001</v>
      </c>
      <c r="G214" s="29">
        <v>143.13310000000001</v>
      </c>
      <c r="H214" s="30">
        <v>221.58960000000002</v>
      </c>
      <c r="I214" s="29" t="s">
        <v>71802</v>
      </c>
      <c r="J214" s="29" t="s">
        <v>71804</v>
      </c>
      <c r="K214" s="29" t="s">
        <v>71854</v>
      </c>
      <c r="M214" s="48">
        <v>39730</v>
      </c>
      <c r="N214" s="27" t="s">
        <v>70960</v>
      </c>
      <c r="O214" s="54" t="s">
        <v>72381</v>
      </c>
      <c r="P214" s="39"/>
      <c r="Q214" s="11"/>
      <c r="T214" s="6">
        <v>0</v>
      </c>
      <c r="U214" s="6">
        <v>1.1999999999999999E-2</v>
      </c>
      <c r="V214" s="6">
        <v>0.98416666666666675</v>
      </c>
      <c r="W214" s="6">
        <v>0</v>
      </c>
      <c r="X214" s="6">
        <v>0</v>
      </c>
      <c r="Y214" s="6">
        <v>0</v>
      </c>
      <c r="Z214" s="7">
        <v>3.1666666666666666E-3</v>
      </c>
      <c r="AA214" s="6">
        <v>0</v>
      </c>
      <c r="AB214" s="6">
        <v>2.5000000000000001E-3</v>
      </c>
      <c r="AC214" s="6">
        <v>0.99433333333333318</v>
      </c>
      <c r="AD214" s="6">
        <v>0</v>
      </c>
      <c r="AE214" s="6">
        <v>0</v>
      </c>
      <c r="AF214" s="6">
        <v>0</v>
      </c>
      <c r="AG214" s="7">
        <v>2.3333333333333335E-3</v>
      </c>
      <c r="AH214" s="6">
        <v>1.6666666666666666E-4</v>
      </c>
      <c r="AI214" s="6">
        <v>8.3333333333333339E-4</v>
      </c>
      <c r="AJ214" s="6">
        <v>0.995</v>
      </c>
      <c r="AK214" s="6">
        <v>0</v>
      </c>
      <c r="AL214" s="6">
        <v>0</v>
      </c>
      <c r="AM214" s="6">
        <v>0</v>
      </c>
      <c r="AN214" s="7">
        <v>3.3333333333333335E-3</v>
      </c>
      <c r="AO214" s="6">
        <v>0</v>
      </c>
      <c r="AP214" s="6">
        <v>1</v>
      </c>
      <c r="AQ214" s="6">
        <v>0</v>
      </c>
      <c r="AR214" s="6">
        <v>0</v>
      </c>
      <c r="AS214" s="6">
        <v>0</v>
      </c>
      <c r="AT214" s="7">
        <v>0</v>
      </c>
      <c r="AU214" s="5">
        <v>2</v>
      </c>
      <c r="AV214" s="6">
        <v>1.49181502119754E-78</v>
      </c>
      <c r="AW214" s="6">
        <v>1</v>
      </c>
      <c r="AX214" s="6">
        <v>5.3037879173884601E-123</v>
      </c>
      <c r="AY214" s="6">
        <v>2.2132999536786002E-165</v>
      </c>
      <c r="AZ214" s="6">
        <v>6.3394352869757697E-136</v>
      </c>
      <c r="BA214" s="7">
        <v>2.35590029912559E-154</v>
      </c>
      <c r="BB214" s="6">
        <v>0</v>
      </c>
      <c r="BC214" s="6">
        <v>1.3684812518667599E-226</v>
      </c>
      <c r="BD214" s="6">
        <v>1</v>
      </c>
      <c r="BE214" s="6">
        <v>1.2716701275118101E-291</v>
      </c>
      <c r="BF214" s="6">
        <v>1.35258791257923E-303</v>
      </c>
      <c r="BG214" s="6">
        <v>1.6052850763787601E-296</v>
      </c>
      <c r="BH214" s="7">
        <v>1.3177381760585401E-262</v>
      </c>
      <c r="BI214" s="6">
        <v>0</v>
      </c>
      <c r="BJ214" s="6">
        <v>1</v>
      </c>
      <c r="BK214" s="6">
        <v>0</v>
      </c>
      <c r="BL214" s="6">
        <v>0</v>
      </c>
      <c r="BM214" s="6">
        <v>0</v>
      </c>
      <c r="BN214" s="6">
        <v>0</v>
      </c>
      <c r="BO214" s="7">
        <v>0</v>
      </c>
      <c r="BP214" s="6">
        <v>1.94874989430572E-78</v>
      </c>
      <c r="BQ214" s="6">
        <v>1</v>
      </c>
      <c r="BR214" s="6">
        <v>4.68971710378034E-122</v>
      </c>
      <c r="BS214" s="6">
        <v>5.6507497103617696E-174</v>
      </c>
      <c r="BT214" s="6">
        <v>1.56319641018841E-147</v>
      </c>
      <c r="BU214" s="6">
        <v>1.8375925816914798E-161</v>
      </c>
      <c r="BV214" s="7">
        <v>5.2926918790420402E-155</v>
      </c>
      <c r="BW214">
        <v>294</v>
      </c>
      <c r="BX214">
        <v>306</v>
      </c>
      <c r="BY214">
        <v>270</v>
      </c>
      <c r="BZ214">
        <v>287</v>
      </c>
      <c r="CA214">
        <v>251</v>
      </c>
      <c r="CB214">
        <v>194</v>
      </c>
      <c r="CC214">
        <v>215</v>
      </c>
      <c r="CD214">
        <v>226</v>
      </c>
      <c r="CE214">
        <v>227</v>
      </c>
      <c r="CF214" s="1">
        <v>249</v>
      </c>
      <c r="CH214" s="43">
        <v>8.8243163696687499E-2</v>
      </c>
      <c r="CJ214" s="27" t="s">
        <v>72357</v>
      </c>
    </row>
    <row r="215" spans="1:88">
      <c r="A215" s="27">
        <v>212</v>
      </c>
      <c r="B215" t="s">
        <v>70952</v>
      </c>
      <c r="D215" t="s">
        <v>71054</v>
      </c>
      <c r="E215" t="s">
        <v>71790</v>
      </c>
      <c r="F215" s="29">
        <v>42.498199999999997</v>
      </c>
      <c r="G215" s="29">
        <v>141.14859999999999</v>
      </c>
      <c r="H215" s="30">
        <v>220.37040000000002</v>
      </c>
      <c r="I215" s="29" t="s">
        <v>71802</v>
      </c>
      <c r="J215" s="29" t="s">
        <v>71804</v>
      </c>
      <c r="K215" s="29" t="s">
        <v>71846</v>
      </c>
      <c r="M215" s="48">
        <v>39724</v>
      </c>
      <c r="N215" s="27" t="s">
        <v>70960</v>
      </c>
      <c r="O215" s="54" t="s">
        <v>72381</v>
      </c>
      <c r="P215" s="11"/>
      <c r="Q215" s="11"/>
      <c r="T215" s="6">
        <v>0</v>
      </c>
      <c r="U215" s="6">
        <v>1.6166666666666666E-2</v>
      </c>
      <c r="V215" s="6">
        <v>0.98283333333333334</v>
      </c>
      <c r="W215" s="6">
        <v>0</v>
      </c>
      <c r="X215" s="6">
        <v>0</v>
      </c>
      <c r="Y215" s="6">
        <v>0</v>
      </c>
      <c r="Z215" s="7">
        <v>0</v>
      </c>
      <c r="AA215" s="6">
        <v>0</v>
      </c>
      <c r="AB215" s="6">
        <v>1.8333333333333335E-3</v>
      </c>
      <c r="AC215" s="6">
        <v>0.99683333333333335</v>
      </c>
      <c r="AD215" s="6">
        <v>0</v>
      </c>
      <c r="AE215" s="6">
        <v>3.3333333333333332E-4</v>
      </c>
      <c r="AF215" s="6">
        <v>0</v>
      </c>
      <c r="AG215" s="7">
        <v>1.6666666666666666E-4</v>
      </c>
      <c r="AH215" s="6">
        <v>0</v>
      </c>
      <c r="AI215" s="6">
        <v>1E-3</v>
      </c>
      <c r="AJ215" s="6">
        <v>0.99750000000000005</v>
      </c>
      <c r="AK215" s="6">
        <v>0</v>
      </c>
      <c r="AL215" s="6">
        <v>0</v>
      </c>
      <c r="AM215" s="6">
        <v>0</v>
      </c>
      <c r="AN215" s="7">
        <v>6.6666666666666664E-4</v>
      </c>
      <c r="AO215" s="6">
        <v>0</v>
      </c>
      <c r="AP215" s="6">
        <v>1</v>
      </c>
      <c r="AQ215" s="6">
        <v>0</v>
      </c>
      <c r="AR215" s="6">
        <v>0</v>
      </c>
      <c r="AS215" s="6">
        <f>7.68581977512901*10^-315</f>
        <v>0</v>
      </c>
      <c r="AT215" s="7">
        <v>0</v>
      </c>
      <c r="AU215" s="5">
        <v>2</v>
      </c>
      <c r="AV215" s="6">
        <v>1.01400650827365E-76</v>
      </c>
      <c r="AW215" s="6">
        <v>1</v>
      </c>
      <c r="AX215" s="6">
        <v>7.5507154883823895E-125</v>
      </c>
      <c r="AY215" s="6">
        <v>1.25414183234277E-154</v>
      </c>
      <c r="AZ215" s="6">
        <v>1.80436928744041E-134</v>
      </c>
      <c r="BA215" s="7">
        <v>2.9086812627784801E-144</v>
      </c>
      <c r="BB215" s="6">
        <v>0</v>
      </c>
      <c r="BC215" s="6">
        <v>2.7141574196646098E-209</v>
      </c>
      <c r="BD215" s="6">
        <v>1</v>
      </c>
      <c r="BE215" s="6">
        <v>3.87631038579921E-272</v>
      </c>
      <c r="BF215" s="6">
        <v>1.4638965250867901E-272</v>
      </c>
      <c r="BG215" s="6">
        <v>7.7622321658218402E-272</v>
      </c>
      <c r="BH215" s="7">
        <v>1.9769696739727401E-238</v>
      </c>
      <c r="BI215" s="6">
        <v>0</v>
      </c>
      <c r="BJ215" s="6">
        <v>1</v>
      </c>
      <c r="BK215" s="6">
        <v>0</v>
      </c>
      <c r="BL215" s="6">
        <v>0</v>
      </c>
      <c r="BM215" s="6">
        <v>0</v>
      </c>
      <c r="BN215" s="6">
        <f>3.22659451329543*10^-319</f>
        <v>0</v>
      </c>
      <c r="BO215" s="7">
        <f>2.57453161457061*10^-318</f>
        <v>0</v>
      </c>
      <c r="BP215" s="6">
        <v>1.32500291501283E-76</v>
      </c>
      <c r="BQ215" s="6">
        <v>1</v>
      </c>
      <c r="BR215" s="6">
        <v>8.6225929423368596E-124</v>
      </c>
      <c r="BS215" s="6">
        <v>1.02432906963928E-162</v>
      </c>
      <c r="BT215" s="6">
        <v>1.6372426974399799E-145</v>
      </c>
      <c r="BU215" s="6">
        <v>6.5797247373682006E-151</v>
      </c>
      <c r="BV215" s="7">
        <v>2.9948783777512002E-156</v>
      </c>
      <c r="BW215">
        <v>294</v>
      </c>
      <c r="BX215">
        <v>306</v>
      </c>
      <c r="BY215">
        <v>270</v>
      </c>
      <c r="BZ215">
        <v>287</v>
      </c>
      <c r="CA215">
        <v>251</v>
      </c>
      <c r="CB215">
        <v>194</v>
      </c>
      <c r="CC215">
        <v>215</v>
      </c>
      <c r="CD215">
        <v>226</v>
      </c>
      <c r="CE215">
        <v>227</v>
      </c>
      <c r="CF215" s="1">
        <v>249</v>
      </c>
      <c r="CH215" s="43">
        <v>7.3485883424407997E-2</v>
      </c>
      <c r="CJ215" s="27" t="s">
        <v>72357</v>
      </c>
    </row>
    <row r="216" spans="1:88">
      <c r="A216" s="27">
        <v>213</v>
      </c>
      <c r="B216" t="s">
        <v>70952</v>
      </c>
      <c r="D216" t="s">
        <v>71055</v>
      </c>
      <c r="E216" t="s">
        <v>71790</v>
      </c>
      <c r="F216" s="29">
        <v>42.306100000000001</v>
      </c>
      <c r="G216" s="29">
        <v>140.98840000000001</v>
      </c>
      <c r="H216" s="30">
        <v>51.206400000000002</v>
      </c>
      <c r="I216" s="29" t="s">
        <v>71802</v>
      </c>
      <c r="J216" s="29" t="s">
        <v>71804</v>
      </c>
      <c r="K216" s="29" t="s">
        <v>71847</v>
      </c>
      <c r="M216" s="48">
        <v>39724</v>
      </c>
      <c r="N216" s="27" t="s">
        <v>70960</v>
      </c>
      <c r="O216" s="54" t="s">
        <v>72381</v>
      </c>
      <c r="P216" s="11"/>
      <c r="Q216" s="11"/>
      <c r="T216" s="6">
        <v>1E-3</v>
      </c>
      <c r="U216" s="6">
        <v>1.6333333333333335E-2</v>
      </c>
      <c r="V216" s="6">
        <v>0.98183333333333334</v>
      </c>
      <c r="W216" s="6">
        <v>0</v>
      </c>
      <c r="X216" s="6">
        <v>0</v>
      </c>
      <c r="Y216" s="6">
        <v>0</v>
      </c>
      <c r="Z216" s="7">
        <v>0</v>
      </c>
      <c r="AA216" s="6">
        <v>3.3333333333333332E-4</v>
      </c>
      <c r="AB216" s="6">
        <v>7.6666666666666662E-3</v>
      </c>
      <c r="AC216" s="6">
        <v>0.9913333333333334</v>
      </c>
      <c r="AD216" s="6">
        <v>0</v>
      </c>
      <c r="AE216" s="6">
        <v>0</v>
      </c>
      <c r="AF216" s="6">
        <v>0</v>
      </c>
      <c r="AG216" s="7">
        <v>0</v>
      </c>
      <c r="AH216" s="6">
        <v>6.6666666666666664E-4</v>
      </c>
      <c r="AI216" s="6">
        <v>7.1666666666666675E-3</v>
      </c>
      <c r="AJ216" s="6">
        <v>0.9913333333333334</v>
      </c>
      <c r="AK216" s="6">
        <v>0</v>
      </c>
      <c r="AL216" s="6">
        <v>0</v>
      </c>
      <c r="AM216" s="6">
        <v>0</v>
      </c>
      <c r="AN216" s="7">
        <v>5.0000000000000001E-4</v>
      </c>
      <c r="AO216" s="6">
        <v>0</v>
      </c>
      <c r="AP216" s="6">
        <v>1</v>
      </c>
      <c r="AQ216" s="6">
        <v>0</v>
      </c>
      <c r="AR216" s="6">
        <v>0</v>
      </c>
      <c r="AS216" s="6">
        <v>0</v>
      </c>
      <c r="AT216" s="7">
        <v>0</v>
      </c>
      <c r="AU216" s="5">
        <v>2</v>
      </c>
      <c r="AV216" s="6">
        <v>1.5796377980670501E-73</v>
      </c>
      <c r="AW216" s="6">
        <v>1</v>
      </c>
      <c r="AX216" s="6">
        <v>5.4579066453999896E-122</v>
      </c>
      <c r="AY216" s="6">
        <v>3.0103947422755001E-167</v>
      </c>
      <c r="AZ216" s="6">
        <v>9.6792585587956203E-144</v>
      </c>
      <c r="BA216" s="7">
        <v>2.2508199169362601E-158</v>
      </c>
      <c r="BB216" s="6">
        <v>0</v>
      </c>
      <c r="BC216" s="6">
        <v>2.4944526769217499E-264</v>
      </c>
      <c r="BD216" s="6">
        <v>1</v>
      </c>
      <c r="BE216" s="6">
        <f>1.48219693752374*10^-323</f>
        <v>0</v>
      </c>
      <c r="BF216" s="6">
        <v>0</v>
      </c>
      <c r="BG216" s="6">
        <v>0</v>
      </c>
      <c r="BH216" s="7">
        <v>5.3879084928588901E-293</v>
      </c>
      <c r="BI216" s="6">
        <v>0</v>
      </c>
      <c r="BJ216" s="6">
        <v>1</v>
      </c>
      <c r="BK216" s="6">
        <v>0</v>
      </c>
      <c r="BL216" s="6">
        <v>0</v>
      </c>
      <c r="BM216" s="6">
        <v>0</v>
      </c>
      <c r="BN216" s="6">
        <v>0</v>
      </c>
      <c r="BO216" s="7">
        <v>0</v>
      </c>
      <c r="BP216" s="6">
        <v>1.87535505538595E-73</v>
      </c>
      <c r="BQ216" s="6">
        <v>1</v>
      </c>
      <c r="BR216" s="6">
        <v>6.2127663147030002E-122</v>
      </c>
      <c r="BS216" s="6">
        <v>2.5768865237325298E-173</v>
      </c>
      <c r="BT216" s="6">
        <v>1.0914800602635001E-152</v>
      </c>
      <c r="BU216" s="6">
        <v>4.4309732698723598E-163</v>
      </c>
      <c r="BV216" s="7">
        <v>1.0019578767235299E-152</v>
      </c>
      <c r="BW216">
        <v>294</v>
      </c>
      <c r="BX216">
        <v>306</v>
      </c>
      <c r="BY216">
        <v>270</v>
      </c>
      <c r="BZ216">
        <v>287</v>
      </c>
      <c r="CA216">
        <v>251</v>
      </c>
      <c r="CB216">
        <v>194</v>
      </c>
      <c r="CC216">
        <v>215</v>
      </c>
      <c r="CD216">
        <v>226</v>
      </c>
      <c r="CE216">
        <v>227</v>
      </c>
      <c r="CF216" s="1">
        <v>249</v>
      </c>
      <c r="CH216" s="43">
        <v>8.3351421749511601E-2</v>
      </c>
      <c r="CJ216" s="27" t="s">
        <v>72357</v>
      </c>
    </row>
    <row r="217" spans="1:88">
      <c r="A217" s="27">
        <v>214</v>
      </c>
      <c r="B217" t="s">
        <v>70952</v>
      </c>
      <c r="D217" t="s">
        <v>71056</v>
      </c>
      <c r="E217" t="s">
        <v>71790</v>
      </c>
      <c r="F217" s="29">
        <v>42.835000000000001</v>
      </c>
      <c r="G217" s="29">
        <v>140.65350000000001</v>
      </c>
      <c r="H217" s="30">
        <v>293.2176</v>
      </c>
      <c r="I217" s="29" t="s">
        <v>71802</v>
      </c>
      <c r="J217" s="29" t="s">
        <v>71804</v>
      </c>
      <c r="K217" s="29" t="s">
        <v>71864</v>
      </c>
      <c r="M217" s="48">
        <v>38993</v>
      </c>
      <c r="N217" s="27" t="s">
        <v>70960</v>
      </c>
      <c r="O217" s="54" t="s">
        <v>72381</v>
      </c>
      <c r="P217" s="11"/>
      <c r="Q217" s="11"/>
      <c r="T217" s="6">
        <v>0</v>
      </c>
      <c r="U217" s="6">
        <v>1.7166666666666667E-2</v>
      </c>
      <c r="V217" s="6">
        <v>0.98033333333333328</v>
      </c>
      <c r="W217" s="6">
        <v>6.6666666666666664E-4</v>
      </c>
      <c r="X217" s="6">
        <v>0</v>
      </c>
      <c r="Y217" s="6">
        <v>1.1666666666666668E-3</v>
      </c>
      <c r="Z217" s="7">
        <v>3.3333333333333332E-4</v>
      </c>
      <c r="AA217" s="6">
        <v>0</v>
      </c>
      <c r="AB217" s="6">
        <v>1E-3</v>
      </c>
      <c r="AC217" s="6">
        <v>0.99600000000000011</v>
      </c>
      <c r="AD217" s="6">
        <v>1E-3</v>
      </c>
      <c r="AE217" s="6">
        <v>3.3333333333333332E-4</v>
      </c>
      <c r="AF217" s="6">
        <v>8.3333333333333339E-4</v>
      </c>
      <c r="AG217" s="7">
        <v>8.3333333333333339E-4</v>
      </c>
      <c r="AH217" s="6">
        <v>0</v>
      </c>
      <c r="AI217" s="6">
        <v>1E-3</v>
      </c>
      <c r="AJ217" s="6">
        <v>0.99616666666666676</v>
      </c>
      <c r="AK217" s="6">
        <v>1E-3</v>
      </c>
      <c r="AL217" s="6">
        <v>0</v>
      </c>
      <c r="AM217" s="6">
        <v>1.1666666666666668E-3</v>
      </c>
      <c r="AN217" s="7">
        <v>1E-3</v>
      </c>
      <c r="AO217" s="6">
        <v>0</v>
      </c>
      <c r="AP217" s="6">
        <v>1</v>
      </c>
      <c r="AQ217" s="6">
        <v>0</v>
      </c>
      <c r="AR217" s="6">
        <v>0</v>
      </c>
      <c r="AS217" s="6">
        <f>1.01777523043297*10^-321</f>
        <v>0</v>
      </c>
      <c r="AT217" s="7">
        <v>0</v>
      </c>
      <c r="AU217" s="5">
        <v>2</v>
      </c>
      <c r="AV217" s="6">
        <v>8.7784046523426295E-107</v>
      </c>
      <c r="AW217" s="6">
        <v>1</v>
      </c>
      <c r="AX217" s="6">
        <v>4.2560441265002896E-152</v>
      </c>
      <c r="AY217" s="6">
        <v>9.7947696339192506E-179</v>
      </c>
      <c r="AZ217" s="6">
        <v>3.6476571844522701E-157</v>
      </c>
      <c r="BA217" s="7">
        <v>2.4582192047886502E-171</v>
      </c>
      <c r="BB217" s="6">
        <v>0</v>
      </c>
      <c r="BC217" s="6">
        <v>4.7904427053605803E-223</v>
      </c>
      <c r="BD217" s="6">
        <v>1</v>
      </c>
      <c r="BE217" s="6">
        <v>6.3415200267339601E-283</v>
      </c>
      <c r="BF217" s="6">
        <v>1.3514545545111901E-293</v>
      </c>
      <c r="BG217" s="6">
        <v>9.6168411421780298E-297</v>
      </c>
      <c r="BH217" s="7">
        <v>6.0271323084319804E-253</v>
      </c>
      <c r="BI217" s="6">
        <v>0</v>
      </c>
      <c r="BJ217" s="6">
        <v>1</v>
      </c>
      <c r="BK217" s="6">
        <v>0</v>
      </c>
      <c r="BL217" s="6">
        <v>0</v>
      </c>
      <c r="BM217" s="6">
        <v>0</v>
      </c>
      <c r="BN217" s="6">
        <v>0</v>
      </c>
      <c r="BO217" s="7">
        <v>0</v>
      </c>
      <c r="BP217" s="6">
        <v>1.5104859128866201E-106</v>
      </c>
      <c r="BQ217" s="6">
        <v>1</v>
      </c>
      <c r="BR217" s="6">
        <v>8.3199494821528607E-151</v>
      </c>
      <c r="BS217" s="6">
        <v>7.0472773686563596E-182</v>
      </c>
      <c r="BT217" s="6">
        <v>2.0416389670641601E-162</v>
      </c>
      <c r="BU217" s="6">
        <v>1.6477127794055798E-173</v>
      </c>
      <c r="BV217" s="7">
        <v>1.19244837042959E-174</v>
      </c>
      <c r="BW217">
        <v>294</v>
      </c>
      <c r="BX217">
        <v>306</v>
      </c>
      <c r="BY217">
        <v>270</v>
      </c>
      <c r="BZ217">
        <v>287</v>
      </c>
      <c r="CA217">
        <v>251</v>
      </c>
      <c r="CB217">
        <v>194</v>
      </c>
      <c r="CC217">
        <v>215</v>
      </c>
      <c r="CD217">
        <v>226</v>
      </c>
      <c r="CE217">
        <v>227</v>
      </c>
      <c r="CF217" s="1">
        <v>249</v>
      </c>
      <c r="CH217" s="43">
        <v>8.1088601959038303E-2</v>
      </c>
      <c r="CJ217" s="27" t="s">
        <v>72357</v>
      </c>
    </row>
    <row r="218" spans="1:88">
      <c r="A218" s="27">
        <v>215</v>
      </c>
      <c r="B218" t="s">
        <v>70952</v>
      </c>
      <c r="D218" t="s">
        <v>71057</v>
      </c>
      <c r="E218" t="s">
        <v>71790</v>
      </c>
      <c r="F218" s="29">
        <v>42.471600000000002</v>
      </c>
      <c r="G218" s="29">
        <v>140.20160000000001</v>
      </c>
      <c r="H218" s="30">
        <v>126.1872</v>
      </c>
      <c r="I218" s="29" t="s">
        <v>71802</v>
      </c>
      <c r="J218" s="29" t="s">
        <v>71804</v>
      </c>
      <c r="K218" s="29" t="s">
        <v>71815</v>
      </c>
      <c r="M218" s="48">
        <v>38992</v>
      </c>
      <c r="N218" s="27" t="s">
        <v>70960</v>
      </c>
      <c r="O218" s="54" t="s">
        <v>72381</v>
      </c>
      <c r="P218" s="11"/>
      <c r="Q218" s="11"/>
      <c r="T218" s="6">
        <v>0</v>
      </c>
      <c r="U218" s="6">
        <v>1.8333333333333333E-2</v>
      </c>
      <c r="V218" s="6">
        <v>0.98016666666666674</v>
      </c>
      <c r="W218" s="6">
        <v>0</v>
      </c>
      <c r="X218" s="6">
        <v>0</v>
      </c>
      <c r="Y218" s="6">
        <v>0</v>
      </c>
      <c r="Z218" s="7">
        <v>1E-3</v>
      </c>
      <c r="AA218" s="6">
        <v>0</v>
      </c>
      <c r="AB218" s="6">
        <v>6.6666666666666671E-3</v>
      </c>
      <c r="AC218" s="6">
        <v>0.99016666666666664</v>
      </c>
      <c r="AD218" s="6">
        <v>0</v>
      </c>
      <c r="AE218" s="6">
        <v>0</v>
      </c>
      <c r="AF218" s="6">
        <v>0</v>
      </c>
      <c r="AG218" s="7">
        <v>2E-3</v>
      </c>
      <c r="AH218" s="6">
        <v>0</v>
      </c>
      <c r="AI218" s="6">
        <v>4.333333333333334E-3</v>
      </c>
      <c r="AJ218" s="6">
        <v>0.99216666666666675</v>
      </c>
      <c r="AK218" s="6">
        <v>0</v>
      </c>
      <c r="AL218" s="6">
        <v>0</v>
      </c>
      <c r="AM218" s="6">
        <v>0</v>
      </c>
      <c r="AN218" s="7">
        <v>2.6666666666666666E-3</v>
      </c>
      <c r="AO218" s="6">
        <v>0</v>
      </c>
      <c r="AP218" s="6">
        <v>1</v>
      </c>
      <c r="AQ218" s="6">
        <v>0</v>
      </c>
      <c r="AR218" s="6">
        <v>0</v>
      </c>
      <c r="AS218" s="6">
        <v>0</v>
      </c>
      <c r="AT218" s="7">
        <v>0</v>
      </c>
      <c r="AU218" s="5">
        <v>2</v>
      </c>
      <c r="AV218" s="6">
        <v>7.1913213450543303E-86</v>
      </c>
      <c r="AW218" s="6">
        <v>1</v>
      </c>
      <c r="AX218" s="6">
        <v>6.0714781670898201E-142</v>
      </c>
      <c r="AY218" s="6">
        <v>2.7539668205249898E-181</v>
      </c>
      <c r="AZ218" s="6">
        <v>2.2135884502515399E-157</v>
      </c>
      <c r="BA218" s="7">
        <v>1.63769634352234E-168</v>
      </c>
      <c r="BB218" s="6">
        <v>0</v>
      </c>
      <c r="BC218" s="6">
        <v>5.8051048380798396E-225</v>
      </c>
      <c r="BD218" s="6">
        <v>1</v>
      </c>
      <c r="BE218" s="6">
        <v>4.4446004149947803E-290</v>
      </c>
      <c r="BF218" s="6">
        <v>2.45492790052008E-300</v>
      </c>
      <c r="BG218" s="6">
        <v>2.5132742832079101E-299</v>
      </c>
      <c r="BH218" s="7">
        <v>8.0469743875077095E-259</v>
      </c>
      <c r="BI218" s="6">
        <v>0</v>
      </c>
      <c r="BJ218" s="6">
        <v>1</v>
      </c>
      <c r="BK218" s="6">
        <v>0</v>
      </c>
      <c r="BL218" s="6">
        <v>0</v>
      </c>
      <c r="BM218" s="6">
        <v>0</v>
      </c>
      <c r="BN218" s="6">
        <v>0</v>
      </c>
      <c r="BO218" s="7">
        <v>0</v>
      </c>
      <c r="BP218" s="6">
        <v>1.11865918341675E-85</v>
      </c>
      <c r="BQ218" s="6">
        <v>1</v>
      </c>
      <c r="BR218" s="6">
        <v>6.2889688563410796E-141</v>
      </c>
      <c r="BS218" s="6">
        <v>8.2566276299764697E-187</v>
      </c>
      <c r="BT218" s="6">
        <v>3.1155567160634199E-165</v>
      </c>
      <c r="BU218" s="6">
        <v>6.9607182524366395E-173</v>
      </c>
      <c r="BV218" s="7">
        <v>3.6137181108385098E-167</v>
      </c>
      <c r="BW218">
        <v>294</v>
      </c>
      <c r="BX218">
        <v>306</v>
      </c>
      <c r="BY218">
        <v>266</v>
      </c>
      <c r="BZ218">
        <v>287</v>
      </c>
      <c r="CA218">
        <v>251</v>
      </c>
      <c r="CB218">
        <v>194</v>
      </c>
      <c r="CC218">
        <v>215</v>
      </c>
      <c r="CD218">
        <v>226</v>
      </c>
      <c r="CE218">
        <v>227</v>
      </c>
      <c r="CF218" s="1">
        <v>249</v>
      </c>
      <c r="CH218" s="43">
        <v>8.6914009451898505E-2</v>
      </c>
      <c r="CJ218" s="27" t="s">
        <v>72357</v>
      </c>
    </row>
    <row r="219" spans="1:88">
      <c r="A219" s="27">
        <v>216</v>
      </c>
      <c r="B219" t="s">
        <v>70952</v>
      </c>
      <c r="D219" t="s">
        <v>71058</v>
      </c>
      <c r="E219" t="s">
        <v>71790</v>
      </c>
      <c r="F219" s="29">
        <v>44.200899999999997</v>
      </c>
      <c r="G219" s="29">
        <v>142.05199999999999</v>
      </c>
      <c r="H219" s="30">
        <v>374.904</v>
      </c>
      <c r="I219" s="29" t="s">
        <v>71802</v>
      </c>
      <c r="J219" s="29" t="s">
        <v>71804</v>
      </c>
      <c r="K219" s="29" t="s">
        <v>71803</v>
      </c>
      <c r="M219" s="48">
        <v>38977</v>
      </c>
      <c r="N219" s="27" t="s">
        <v>70960</v>
      </c>
      <c r="O219" s="54" t="s">
        <v>72381</v>
      </c>
      <c r="P219" s="11"/>
      <c r="Q219" s="11"/>
      <c r="S219" s="12" t="s">
        <v>70990</v>
      </c>
      <c r="T219" s="6">
        <v>0</v>
      </c>
      <c r="U219" s="6">
        <v>6.6666666666666664E-4</v>
      </c>
      <c r="V219" s="6">
        <v>0.97933333333333339</v>
      </c>
      <c r="W219" s="6">
        <v>1E-3</v>
      </c>
      <c r="X219" s="6">
        <v>6.6666666666666671E-3</v>
      </c>
      <c r="Y219" s="6">
        <v>0</v>
      </c>
      <c r="Z219" s="7">
        <v>1.1999999999999999E-2</v>
      </c>
      <c r="AA219" s="6">
        <v>1.6666666666666666E-4</v>
      </c>
      <c r="AB219" s="6">
        <v>0</v>
      </c>
      <c r="AC219" s="6">
        <v>0.98216666666666652</v>
      </c>
      <c r="AD219" s="6">
        <v>1E-3</v>
      </c>
      <c r="AE219" s="6">
        <v>5.8333333333333336E-3</v>
      </c>
      <c r="AF219" s="6">
        <v>1.3333333333333333E-3</v>
      </c>
      <c r="AG219" s="7">
        <v>9.0000000000000011E-3</v>
      </c>
      <c r="AH219" s="6">
        <v>0</v>
      </c>
      <c r="AI219" s="6">
        <v>1E-3</v>
      </c>
      <c r="AJ219" s="6">
        <v>0.98249999999999993</v>
      </c>
      <c r="AK219" s="6">
        <v>1E-3</v>
      </c>
      <c r="AL219" s="6">
        <v>7.1666666666666675E-3</v>
      </c>
      <c r="AM219" s="6">
        <v>0</v>
      </c>
      <c r="AN219" s="7">
        <v>8.3333333333333332E-3</v>
      </c>
      <c r="AO219" s="6">
        <v>0</v>
      </c>
      <c r="AP219" s="6">
        <v>1</v>
      </c>
      <c r="AQ219" s="6">
        <v>0</v>
      </c>
      <c r="AR219" s="6">
        <v>0</v>
      </c>
      <c r="AS219" s="6">
        <v>0</v>
      </c>
      <c r="AT219" s="7">
        <v>0</v>
      </c>
      <c r="AU219" s="5">
        <v>2</v>
      </c>
      <c r="AV219" s="6">
        <v>1.0223310263759901E-91</v>
      </c>
      <c r="AW219" s="6">
        <v>1</v>
      </c>
      <c r="AX219" s="6">
        <v>1.10931245007985E-138</v>
      </c>
      <c r="AY219" s="6">
        <v>1.47410647534685E-184</v>
      </c>
      <c r="AZ219" s="6">
        <v>2.08535184298962E-155</v>
      </c>
      <c r="BA219" s="7">
        <v>3.4001842273371397E-170</v>
      </c>
      <c r="BB219" s="6">
        <v>0</v>
      </c>
      <c r="BC219" s="6">
        <v>3.8920286576266301E-259</v>
      </c>
      <c r="BD219" s="6">
        <v>1</v>
      </c>
      <c r="BE219" s="6">
        <f>2.47032822920623*10^-323</f>
        <v>0</v>
      </c>
      <c r="BF219" s="6">
        <v>0</v>
      </c>
      <c r="BG219" s="6">
        <v>0</v>
      </c>
      <c r="BH219" s="7">
        <v>1.17087585636415E-289</v>
      </c>
      <c r="BI219" s="6">
        <v>0</v>
      </c>
      <c r="BJ219" s="6">
        <v>1</v>
      </c>
      <c r="BK219" s="6">
        <v>0</v>
      </c>
      <c r="BL219" s="6">
        <v>0</v>
      </c>
      <c r="BM219" s="6">
        <v>0</v>
      </c>
      <c r="BN219" s="6">
        <v>0</v>
      </c>
      <c r="BO219" s="7">
        <v>0</v>
      </c>
      <c r="BP219" s="6">
        <v>1.41912669883485E-91</v>
      </c>
      <c r="BQ219" s="6">
        <v>1</v>
      </c>
      <c r="BR219" s="6">
        <v>9.1666006751677301E-138</v>
      </c>
      <c r="BS219" s="6">
        <v>8.6355904010857801E-194</v>
      </c>
      <c r="BT219" s="6">
        <v>1.1500132929682E-167</v>
      </c>
      <c r="BU219" s="6">
        <v>6.6032284753399395E-178</v>
      </c>
      <c r="BV219" s="7">
        <v>5.7612893854020301E-171</v>
      </c>
      <c r="BW219">
        <v>294</v>
      </c>
      <c r="BX219">
        <v>306</v>
      </c>
      <c r="BY219">
        <v>266</v>
      </c>
      <c r="BZ219">
        <v>287</v>
      </c>
      <c r="CA219">
        <v>251</v>
      </c>
      <c r="CB219">
        <v>194</v>
      </c>
      <c r="CC219">
        <v>215</v>
      </c>
      <c r="CD219">
        <v>226</v>
      </c>
      <c r="CE219">
        <v>227</v>
      </c>
      <c r="CF219" s="1">
        <v>249</v>
      </c>
      <c r="CH219" s="43">
        <v>6.6892525048655699E-2</v>
      </c>
      <c r="CJ219" s="27" t="s">
        <v>72357</v>
      </c>
    </row>
    <row r="220" spans="1:88">
      <c r="A220" s="27">
        <v>217</v>
      </c>
      <c r="B220" t="s">
        <v>70952</v>
      </c>
      <c r="D220" t="s">
        <v>71059</v>
      </c>
      <c r="E220" t="s">
        <v>71790</v>
      </c>
      <c r="F220" s="29">
        <v>42.553899999999999</v>
      </c>
      <c r="G220" s="29">
        <v>140.79830000000001</v>
      </c>
      <c r="H220" s="30">
        <v>163.67760000000001</v>
      </c>
      <c r="I220" s="29" t="s">
        <v>71802</v>
      </c>
      <c r="J220" s="29" t="s">
        <v>71804</v>
      </c>
      <c r="K220" s="29" t="s">
        <v>71848</v>
      </c>
      <c r="M220" s="48">
        <v>39724</v>
      </c>
      <c r="N220" s="27" t="s">
        <v>70960</v>
      </c>
      <c r="O220" s="54" t="s">
        <v>72381</v>
      </c>
      <c r="P220" s="11"/>
      <c r="Q220" s="11"/>
      <c r="T220" s="6">
        <v>0</v>
      </c>
      <c r="U220" s="6">
        <v>1.6500000000000001E-2</v>
      </c>
      <c r="V220" s="6">
        <v>0.97883333333333333</v>
      </c>
      <c r="W220" s="6">
        <v>0</v>
      </c>
      <c r="X220" s="6">
        <v>0</v>
      </c>
      <c r="Y220" s="6">
        <v>1.6666666666666666E-4</v>
      </c>
      <c r="Z220" s="7">
        <v>3.8333333333333331E-3</v>
      </c>
      <c r="AA220" s="6">
        <v>0</v>
      </c>
      <c r="AB220" s="6">
        <v>1E-3</v>
      </c>
      <c r="AC220" s="6">
        <v>0.99199999999999999</v>
      </c>
      <c r="AD220" s="6">
        <v>0</v>
      </c>
      <c r="AE220" s="6">
        <v>0</v>
      </c>
      <c r="AF220" s="6">
        <v>0</v>
      </c>
      <c r="AG220" s="7">
        <v>5.4999999999999988E-3</v>
      </c>
      <c r="AH220" s="6">
        <v>0</v>
      </c>
      <c r="AI220" s="6">
        <v>1E-3</v>
      </c>
      <c r="AJ220" s="6">
        <v>0.9913333333333334</v>
      </c>
      <c r="AK220" s="6">
        <v>0</v>
      </c>
      <c r="AL220" s="6">
        <v>0</v>
      </c>
      <c r="AM220" s="6">
        <v>0</v>
      </c>
      <c r="AN220" s="7">
        <v>6.4999999999999997E-3</v>
      </c>
      <c r="AO220" s="6">
        <v>0</v>
      </c>
      <c r="AP220" s="6">
        <v>1</v>
      </c>
      <c r="AQ220" s="6">
        <v>0</v>
      </c>
      <c r="AR220" s="6">
        <v>0</v>
      </c>
      <c r="AS220" s="6">
        <v>0</v>
      </c>
      <c r="AT220" s="7">
        <v>0</v>
      </c>
      <c r="AU220" s="5">
        <v>2</v>
      </c>
      <c r="AV220" s="6">
        <v>5.8874927742962706E-107</v>
      </c>
      <c r="AW220" s="6">
        <v>1</v>
      </c>
      <c r="AX220" s="6">
        <v>1.00639412176678E-158</v>
      </c>
      <c r="AY220" s="6">
        <v>1.7179686753777099E-203</v>
      </c>
      <c r="AZ220" s="6">
        <v>2.4509157347575801E-174</v>
      </c>
      <c r="BA220" s="7">
        <v>1.55256118840016E-195</v>
      </c>
      <c r="BB220" s="6">
        <v>0</v>
      </c>
      <c r="BC220" s="6">
        <v>2.6062035890572599E-240</v>
      </c>
      <c r="BD220" s="6">
        <v>1</v>
      </c>
      <c r="BE220" s="6">
        <v>1.1539516115052101E-298</v>
      </c>
      <c r="BF220" s="6">
        <v>5.5959734688581002E-307</v>
      </c>
      <c r="BG220" s="6">
        <v>1.111579703009E-298</v>
      </c>
      <c r="BH220" s="7">
        <v>4.6769580698345397E-266</v>
      </c>
      <c r="BI220" s="6">
        <v>0</v>
      </c>
      <c r="BJ220" s="6">
        <v>1</v>
      </c>
      <c r="BK220" s="6">
        <v>0</v>
      </c>
      <c r="BL220" s="6">
        <v>0</v>
      </c>
      <c r="BM220" s="6">
        <v>0</v>
      </c>
      <c r="BN220" s="6">
        <v>0</v>
      </c>
      <c r="BO220" s="7">
        <v>0</v>
      </c>
      <c r="BP220" s="6">
        <v>9.4263399589554706E-107</v>
      </c>
      <c r="BQ220" s="6">
        <v>1</v>
      </c>
      <c r="BR220" s="6">
        <v>1.4133857982798201E-157</v>
      </c>
      <c r="BS220" s="6">
        <v>1.5105251627275199E-211</v>
      </c>
      <c r="BT220" s="6">
        <v>4.1758066387600502E-185</v>
      </c>
      <c r="BU220" s="6">
        <v>3.3067817547117999E-202</v>
      </c>
      <c r="BV220" s="7">
        <v>7.9827619831334195E-188</v>
      </c>
      <c r="BW220">
        <v>294</v>
      </c>
      <c r="BX220">
        <v>306</v>
      </c>
      <c r="BY220">
        <v>270</v>
      </c>
      <c r="BZ220">
        <v>287</v>
      </c>
      <c r="CA220">
        <v>251</v>
      </c>
      <c r="CB220">
        <v>194</v>
      </c>
      <c r="CC220">
        <v>215</v>
      </c>
      <c r="CD220">
        <v>226</v>
      </c>
      <c r="CE220">
        <v>227</v>
      </c>
      <c r="CF220" s="1">
        <v>249</v>
      </c>
      <c r="CH220" s="43">
        <v>8.71918542336549E-2</v>
      </c>
      <c r="CJ220" s="27" t="s">
        <v>72357</v>
      </c>
    </row>
    <row r="221" spans="1:88">
      <c r="A221" s="27">
        <v>218</v>
      </c>
      <c r="B221" t="s">
        <v>70952</v>
      </c>
      <c r="D221" t="s">
        <v>71060</v>
      </c>
      <c r="E221" t="s">
        <v>71790</v>
      </c>
      <c r="F221" s="29">
        <v>42.498100000000001</v>
      </c>
      <c r="G221" s="29">
        <v>141.14840000000001</v>
      </c>
      <c r="H221" s="30">
        <v>221.58960000000002</v>
      </c>
      <c r="I221" s="29" t="s">
        <v>71802</v>
      </c>
      <c r="J221" s="29" t="s">
        <v>71804</v>
      </c>
      <c r="K221" s="29" t="s">
        <v>71846</v>
      </c>
      <c r="M221" s="48">
        <v>39724</v>
      </c>
      <c r="N221" s="27" t="s">
        <v>70960</v>
      </c>
      <c r="O221" s="54" t="s">
        <v>72381</v>
      </c>
      <c r="P221" s="11"/>
      <c r="Q221" s="11"/>
      <c r="R221" s="11" t="s">
        <v>70990</v>
      </c>
      <c r="S221" s="12" t="s">
        <v>70990</v>
      </c>
      <c r="T221" s="6">
        <v>5.9999999999999993E-3</v>
      </c>
      <c r="U221" s="6">
        <v>1E-3</v>
      </c>
      <c r="V221" s="6">
        <v>0.97850000000000004</v>
      </c>
      <c r="W221" s="6">
        <v>1.3333333333333333E-3</v>
      </c>
      <c r="X221" s="6">
        <v>2.3333333333333335E-3</v>
      </c>
      <c r="Y221" s="6">
        <v>6.6666666666666664E-4</v>
      </c>
      <c r="Z221" s="7">
        <v>1.0166666666666668E-2</v>
      </c>
      <c r="AA221" s="6">
        <v>5.9999999999999993E-3</v>
      </c>
      <c r="AB221" s="6">
        <v>1E-3</v>
      </c>
      <c r="AC221" s="6">
        <v>0.98066666666666669</v>
      </c>
      <c r="AD221" s="6">
        <v>1E-3</v>
      </c>
      <c r="AE221" s="6">
        <v>2.5000000000000001E-3</v>
      </c>
      <c r="AF221" s="6">
        <v>1.3333333333333333E-3</v>
      </c>
      <c r="AG221" s="7">
        <v>7.5000000000000006E-3</v>
      </c>
      <c r="AH221" s="6">
        <v>5.9999999999999993E-3</v>
      </c>
      <c r="AI221" s="6">
        <v>1E-3</v>
      </c>
      <c r="AJ221" s="6">
        <v>0.98116666666666663</v>
      </c>
      <c r="AK221" s="6">
        <v>1E-3</v>
      </c>
      <c r="AL221" s="6">
        <v>2.3333333333333335E-3</v>
      </c>
      <c r="AM221" s="6">
        <v>1E-3</v>
      </c>
      <c r="AN221" s="7">
        <v>7.4999999999999997E-3</v>
      </c>
      <c r="AO221" s="6">
        <v>0</v>
      </c>
      <c r="AP221" s="6">
        <v>1</v>
      </c>
      <c r="AQ221" s="6">
        <v>0</v>
      </c>
      <c r="AR221" s="6">
        <v>0</v>
      </c>
      <c r="AS221" s="6">
        <v>0</v>
      </c>
      <c r="AT221" s="7">
        <v>0</v>
      </c>
      <c r="AU221" s="5">
        <v>2</v>
      </c>
      <c r="AV221" s="6">
        <v>8.5900117229671604E-86</v>
      </c>
      <c r="AW221" s="6">
        <v>1</v>
      </c>
      <c r="AX221" s="6">
        <v>1.90980422264953E-139</v>
      </c>
      <c r="AY221" s="6">
        <v>1.5363428121565599E-169</v>
      </c>
      <c r="AZ221" s="6">
        <v>1.02652631464344E-149</v>
      </c>
      <c r="BA221" s="7">
        <v>1.25433667102444E-160</v>
      </c>
      <c r="BB221" s="6">
        <v>0</v>
      </c>
      <c r="BC221" s="6">
        <v>4.5073070936043299E-232</v>
      </c>
      <c r="BD221" s="6">
        <v>1</v>
      </c>
      <c r="BE221" s="6">
        <v>2.1117263126705499E-296</v>
      </c>
      <c r="BF221" s="6">
        <v>2.5923082162417601E-303</v>
      </c>
      <c r="BG221" s="6">
        <v>1.14396160995104E-302</v>
      </c>
      <c r="BH221" s="7">
        <v>1.1595073852872699E-264</v>
      </c>
      <c r="BI221" s="6">
        <v>0</v>
      </c>
      <c r="BJ221" s="6">
        <v>1</v>
      </c>
      <c r="BK221" s="6">
        <v>0</v>
      </c>
      <c r="BL221" s="6">
        <v>0</v>
      </c>
      <c r="BM221" s="6">
        <v>0</v>
      </c>
      <c r="BN221" s="6">
        <v>0</v>
      </c>
      <c r="BO221" s="7">
        <v>0</v>
      </c>
      <c r="BP221" s="6">
        <v>1.42207782583381E-85</v>
      </c>
      <c r="BQ221" s="6">
        <v>1</v>
      </c>
      <c r="BR221" s="6">
        <v>3.9352645797871903E-138</v>
      </c>
      <c r="BS221" s="6">
        <v>5.5230747320032202E-174</v>
      </c>
      <c r="BT221" s="6">
        <v>2.94770697000552E-156</v>
      </c>
      <c r="BU221" s="6">
        <v>4.8452034891196399E-164</v>
      </c>
      <c r="BV221" s="7">
        <v>2.93507619971757E-162</v>
      </c>
      <c r="BW221">
        <v>294</v>
      </c>
      <c r="BX221">
        <v>306</v>
      </c>
      <c r="BY221">
        <v>270</v>
      </c>
      <c r="BZ221">
        <v>287</v>
      </c>
      <c r="CA221">
        <v>251</v>
      </c>
      <c r="CB221">
        <v>194</v>
      </c>
      <c r="CC221">
        <v>215</v>
      </c>
      <c r="CD221">
        <v>226</v>
      </c>
      <c r="CE221">
        <v>227</v>
      </c>
      <c r="CF221" s="1">
        <v>249</v>
      </c>
      <c r="CH221" s="43">
        <v>9.7393402213248007E-2</v>
      </c>
      <c r="CJ221" s="27" t="s">
        <v>72357</v>
      </c>
    </row>
    <row r="222" spans="1:88">
      <c r="A222" s="27">
        <v>219</v>
      </c>
      <c r="B222" t="s">
        <v>70952</v>
      </c>
      <c r="D222" t="s">
        <v>71061</v>
      </c>
      <c r="E222" t="s">
        <v>71790</v>
      </c>
      <c r="F222" s="29">
        <v>43.304900000000004</v>
      </c>
      <c r="G222" s="29">
        <v>140.5506</v>
      </c>
      <c r="H222" s="30">
        <v>132.58799999999999</v>
      </c>
      <c r="I222" s="29" t="s">
        <v>71802</v>
      </c>
      <c r="J222" s="29" t="s">
        <v>71804</v>
      </c>
      <c r="K222" s="29" t="s">
        <v>71810</v>
      </c>
      <c r="M222" s="48">
        <v>38993</v>
      </c>
      <c r="N222" s="27" t="s">
        <v>70960</v>
      </c>
      <c r="O222" s="54" t="s">
        <v>72381</v>
      </c>
      <c r="P222" s="11"/>
      <c r="Q222" s="11"/>
      <c r="T222" s="6">
        <v>0</v>
      </c>
      <c r="U222" s="6">
        <v>2.016666666666667E-2</v>
      </c>
      <c r="V222" s="6">
        <v>0.97799999999999987</v>
      </c>
      <c r="W222" s="6">
        <v>0</v>
      </c>
      <c r="X222" s="6">
        <v>6.6666666666666664E-4</v>
      </c>
      <c r="Y222" s="6">
        <v>0</v>
      </c>
      <c r="Z222" s="7">
        <v>1E-3</v>
      </c>
      <c r="AA222" s="6">
        <v>0</v>
      </c>
      <c r="AB222" s="6">
        <v>1.0999999999999998E-2</v>
      </c>
      <c r="AC222" s="6">
        <v>0.98616666666666652</v>
      </c>
      <c r="AD222" s="6">
        <v>0</v>
      </c>
      <c r="AE222" s="6">
        <v>8.3333333333333339E-4</v>
      </c>
      <c r="AF222" s="6">
        <v>1.6666666666666666E-4</v>
      </c>
      <c r="AG222" s="7">
        <v>1.6666666666666668E-3</v>
      </c>
      <c r="AH222" s="6">
        <v>0</v>
      </c>
      <c r="AI222" s="6">
        <v>7.1666666666666675E-3</v>
      </c>
      <c r="AJ222" s="6">
        <v>0.98816666666666675</v>
      </c>
      <c r="AK222" s="6">
        <v>0</v>
      </c>
      <c r="AL222" s="6">
        <v>1E-3</v>
      </c>
      <c r="AM222" s="6">
        <v>0</v>
      </c>
      <c r="AN222" s="7">
        <v>3.0000000000000005E-3</v>
      </c>
      <c r="AO222" s="6">
        <v>0</v>
      </c>
      <c r="AP222" s="6">
        <v>1</v>
      </c>
      <c r="AQ222" s="6">
        <v>0</v>
      </c>
      <c r="AR222" s="6">
        <v>0</v>
      </c>
      <c r="AS222" s="6">
        <v>0</v>
      </c>
      <c r="AT222" s="7">
        <v>0</v>
      </c>
      <c r="AU222" s="5">
        <v>2</v>
      </c>
      <c r="AV222" s="6">
        <v>5.5320284652652803E-86</v>
      </c>
      <c r="AW222" s="6">
        <v>1</v>
      </c>
      <c r="AX222" s="6">
        <v>3.00217650086503E-128</v>
      </c>
      <c r="AY222" s="6">
        <v>1.4017441069066001E-163</v>
      </c>
      <c r="AZ222" s="6">
        <v>6.3612427808699301E-146</v>
      </c>
      <c r="BA222" s="7">
        <v>2.6782663209637301E-158</v>
      </c>
      <c r="BB222" s="6">
        <v>0</v>
      </c>
      <c r="BC222" s="6">
        <v>1.05196080579011E-245</v>
      </c>
      <c r="BD222" s="6">
        <v>1</v>
      </c>
      <c r="BE222" s="6">
        <v>0</v>
      </c>
      <c r="BF222" s="6">
        <v>0</v>
      </c>
      <c r="BG222" s="6">
        <v>0</v>
      </c>
      <c r="BH222" s="7">
        <v>1.1436778207836E-284</v>
      </c>
      <c r="BI222" s="6">
        <v>0</v>
      </c>
      <c r="BJ222" s="6">
        <v>1</v>
      </c>
      <c r="BK222" s="6">
        <v>0</v>
      </c>
      <c r="BL222" s="6">
        <v>0</v>
      </c>
      <c r="BM222" s="6">
        <v>0</v>
      </c>
      <c r="BN222" s="6">
        <v>0</v>
      </c>
      <c r="BO222" s="7">
        <v>0</v>
      </c>
      <c r="BP222" s="6">
        <v>7.3423562861968094E-86</v>
      </c>
      <c r="BQ222" s="6">
        <v>1</v>
      </c>
      <c r="BR222" s="6">
        <v>1.55820699256451E-127</v>
      </c>
      <c r="BS222" s="6">
        <v>3.4843297115875598E-172</v>
      </c>
      <c r="BT222" s="6">
        <v>1.6101885139733801E-157</v>
      </c>
      <c r="BU222" s="6">
        <v>2.12606323773384E-165</v>
      </c>
      <c r="BV222" s="7">
        <v>2.4111650148120001E-160</v>
      </c>
      <c r="BW222">
        <v>294</v>
      </c>
      <c r="BX222">
        <v>306</v>
      </c>
      <c r="BY222">
        <v>270</v>
      </c>
      <c r="BZ222">
        <v>287</v>
      </c>
      <c r="CA222">
        <v>251</v>
      </c>
      <c r="CB222">
        <v>194</v>
      </c>
      <c r="CC222">
        <v>215</v>
      </c>
      <c r="CD222">
        <v>226</v>
      </c>
      <c r="CE222">
        <v>227</v>
      </c>
      <c r="CF222" s="1">
        <v>249</v>
      </c>
      <c r="CH222" s="43">
        <v>8.4621556565926695E-2</v>
      </c>
      <c r="CJ222" s="27" t="s">
        <v>72357</v>
      </c>
    </row>
    <row r="223" spans="1:88">
      <c r="A223" s="27">
        <v>220</v>
      </c>
      <c r="B223" t="s">
        <v>70952</v>
      </c>
      <c r="D223" t="s">
        <v>71062</v>
      </c>
      <c r="E223" t="s">
        <v>71790</v>
      </c>
      <c r="F223" s="29">
        <v>42.541499999999999</v>
      </c>
      <c r="G223" s="29">
        <v>140.86429999999999</v>
      </c>
      <c r="H223" s="30">
        <v>308.76240000000001</v>
      </c>
      <c r="I223" s="29" t="s">
        <v>71802</v>
      </c>
      <c r="J223" s="29" t="s">
        <v>71804</v>
      </c>
      <c r="K223" s="29" t="s">
        <v>71850</v>
      </c>
      <c r="M223" s="48">
        <v>39725</v>
      </c>
      <c r="N223" s="27" t="s">
        <v>70960</v>
      </c>
      <c r="O223" s="54" t="s">
        <v>72381</v>
      </c>
      <c r="P223" s="11"/>
      <c r="Q223" s="11"/>
      <c r="T223" s="6">
        <v>0</v>
      </c>
      <c r="U223" s="6">
        <v>2.066666666666667E-2</v>
      </c>
      <c r="V223" s="6">
        <v>0.97666666666666657</v>
      </c>
      <c r="W223" s="6">
        <v>0</v>
      </c>
      <c r="X223" s="6">
        <v>1.6666666666666668E-3</v>
      </c>
      <c r="Y223" s="6">
        <v>0</v>
      </c>
      <c r="Z223" s="7">
        <v>1.6666666666666666E-4</v>
      </c>
      <c r="AA223" s="6">
        <v>0</v>
      </c>
      <c r="AB223" s="6">
        <v>1E-3</v>
      </c>
      <c r="AC223" s="6">
        <v>0.99583333333333324</v>
      </c>
      <c r="AD223" s="6">
        <v>0</v>
      </c>
      <c r="AE223" s="6">
        <v>1.5000000000000002E-3</v>
      </c>
      <c r="AF223" s="6">
        <v>1.6666666666666666E-4</v>
      </c>
      <c r="AG223" s="7">
        <v>1E-3</v>
      </c>
      <c r="AH223" s="6">
        <v>0</v>
      </c>
      <c r="AI223" s="6">
        <v>1.3333333333333333E-3</v>
      </c>
      <c r="AJ223" s="6">
        <v>0.995</v>
      </c>
      <c r="AK223" s="6">
        <v>0</v>
      </c>
      <c r="AL223" s="6">
        <v>2E-3</v>
      </c>
      <c r="AM223" s="6">
        <v>0</v>
      </c>
      <c r="AN223" s="7">
        <v>1.1666666666666668E-3</v>
      </c>
      <c r="AO223" s="6">
        <v>0</v>
      </c>
      <c r="AP223" s="6">
        <v>1</v>
      </c>
      <c r="AQ223" s="6">
        <v>0</v>
      </c>
      <c r="AR223" s="6">
        <v>0</v>
      </c>
      <c r="AS223" s="6">
        <v>0</v>
      </c>
      <c r="AT223" s="7">
        <v>0</v>
      </c>
      <c r="AU223" s="5">
        <v>2</v>
      </c>
      <c r="AV223" s="6">
        <v>5.9640788519862302E-81</v>
      </c>
      <c r="AW223" s="6">
        <v>1</v>
      </c>
      <c r="AX223" s="6">
        <v>1.9688556482562701E-121</v>
      </c>
      <c r="AY223" s="6">
        <v>7.1303300722657901E-169</v>
      </c>
      <c r="AZ223" s="6">
        <v>4.0341167270273896E-139</v>
      </c>
      <c r="BA223" s="7">
        <v>5.7530692003619002E-159</v>
      </c>
      <c r="BB223" s="6">
        <v>0</v>
      </c>
      <c r="BC223" s="6">
        <v>4.05443181846389E-225</v>
      </c>
      <c r="BD223" s="6">
        <v>1</v>
      </c>
      <c r="BE223" s="6">
        <v>5.8831740316426498E-300</v>
      </c>
      <c r="BF223" s="6">
        <v>1.42234582241763E-306</v>
      </c>
      <c r="BG223" s="6">
        <v>6.6196365122203399E-304</v>
      </c>
      <c r="BH223" s="7">
        <v>7.7436517095822606E-266</v>
      </c>
      <c r="BI223" s="6">
        <v>0</v>
      </c>
      <c r="BJ223" s="6">
        <v>1</v>
      </c>
      <c r="BK223" s="6">
        <v>0</v>
      </c>
      <c r="BL223" s="6">
        <v>0</v>
      </c>
      <c r="BM223" s="6">
        <v>0</v>
      </c>
      <c r="BN223" s="6">
        <v>0</v>
      </c>
      <c r="BO223" s="7">
        <v>0</v>
      </c>
      <c r="BP223" s="6">
        <v>6.4447366703110298E-81</v>
      </c>
      <c r="BQ223" s="6">
        <v>1</v>
      </c>
      <c r="BR223" s="6">
        <v>2.19394040874079E-121</v>
      </c>
      <c r="BS223" s="6">
        <v>6.9127737000603003E-177</v>
      </c>
      <c r="BT223" s="6">
        <v>1.5223554773820901E-150</v>
      </c>
      <c r="BU223" s="6">
        <v>2.18005574291896E-165</v>
      </c>
      <c r="BV223" s="7">
        <v>3.1728122049267401E-157</v>
      </c>
      <c r="BW223">
        <v>294</v>
      </c>
      <c r="BX223">
        <v>306</v>
      </c>
      <c r="BY223">
        <v>270</v>
      </c>
      <c r="BZ223">
        <v>287</v>
      </c>
      <c r="CA223">
        <v>251</v>
      </c>
      <c r="CB223">
        <v>194</v>
      </c>
      <c r="CC223">
        <v>215</v>
      </c>
      <c r="CD223">
        <v>226</v>
      </c>
      <c r="CE223">
        <v>227</v>
      </c>
      <c r="CF223" s="1">
        <v>249</v>
      </c>
      <c r="CH223" s="43">
        <v>8.7817477399913899E-2</v>
      </c>
      <c r="CJ223" s="27" t="s">
        <v>72357</v>
      </c>
    </row>
    <row r="224" spans="1:88">
      <c r="A224" s="27">
        <v>221</v>
      </c>
      <c r="B224" t="s">
        <v>70952</v>
      </c>
      <c r="D224" t="s">
        <v>71063</v>
      </c>
      <c r="E224" t="s">
        <v>71790</v>
      </c>
      <c r="F224" s="29">
        <v>42.562100000000001</v>
      </c>
      <c r="G224" s="29">
        <v>140.7971</v>
      </c>
      <c r="H224" s="30">
        <v>203.91120000000001</v>
      </c>
      <c r="I224" s="29" t="s">
        <v>71802</v>
      </c>
      <c r="J224" s="29" t="s">
        <v>71804</v>
      </c>
      <c r="K224" s="29" t="s">
        <v>71866</v>
      </c>
      <c r="M224" s="48">
        <v>38992</v>
      </c>
      <c r="N224" s="27" t="s">
        <v>70960</v>
      </c>
      <c r="O224" s="54" t="s">
        <v>72381</v>
      </c>
      <c r="P224" s="11"/>
      <c r="Q224" s="11"/>
      <c r="T224" s="6">
        <v>0</v>
      </c>
      <c r="U224" s="6">
        <v>2.3666666666666666E-2</v>
      </c>
      <c r="V224" s="6">
        <v>0.97533333333333339</v>
      </c>
      <c r="W224" s="6">
        <v>0</v>
      </c>
      <c r="X224" s="6">
        <v>0</v>
      </c>
      <c r="Y224" s="6">
        <v>0</v>
      </c>
      <c r="Z224" s="7">
        <v>0</v>
      </c>
      <c r="AA224" s="6">
        <v>0</v>
      </c>
      <c r="AB224" s="6">
        <v>3.1666666666666666E-3</v>
      </c>
      <c r="AC224" s="6">
        <v>0.99583333333333324</v>
      </c>
      <c r="AD224" s="6">
        <v>0</v>
      </c>
      <c r="AE224" s="6">
        <v>0</v>
      </c>
      <c r="AF224" s="6">
        <v>0</v>
      </c>
      <c r="AG224" s="7">
        <v>0</v>
      </c>
      <c r="AH224" s="6">
        <v>0</v>
      </c>
      <c r="AI224" s="6">
        <v>6.8333333333333336E-3</v>
      </c>
      <c r="AJ224" s="6">
        <v>0.99216666666666675</v>
      </c>
      <c r="AK224" s="6">
        <v>0</v>
      </c>
      <c r="AL224" s="6">
        <v>0</v>
      </c>
      <c r="AM224" s="6">
        <v>0</v>
      </c>
      <c r="AN224" s="7">
        <v>0</v>
      </c>
      <c r="AO224" s="6">
        <v>0</v>
      </c>
      <c r="AP224" s="6">
        <v>1</v>
      </c>
      <c r="AQ224" s="6">
        <v>0</v>
      </c>
      <c r="AR224" s="6">
        <v>0</v>
      </c>
      <c r="AS224" s="6">
        <v>0</v>
      </c>
      <c r="AT224" s="7">
        <v>0</v>
      </c>
      <c r="AU224" s="5">
        <v>2</v>
      </c>
      <c r="AV224" s="6">
        <v>1.7856603275239102E-80</v>
      </c>
      <c r="AW224" s="6">
        <v>1</v>
      </c>
      <c r="AX224" s="6">
        <v>8.86911322581699E-118</v>
      </c>
      <c r="AY224" s="6">
        <v>2.1254836950781798E-146</v>
      </c>
      <c r="AZ224" s="6">
        <v>4.6805710667802998E-131</v>
      </c>
      <c r="BA224" s="7">
        <v>5.12063616564423E-143</v>
      </c>
      <c r="BB224" s="6">
        <v>0</v>
      </c>
      <c r="BC224" s="6">
        <v>9.9490383022072601E-248</v>
      </c>
      <c r="BD224" s="6">
        <v>1</v>
      </c>
      <c r="BE224" s="6">
        <v>1.33689321961591E-299</v>
      </c>
      <c r="BF224" s="6">
        <f>6.86215721894991*10^-310</f>
        <v>0</v>
      </c>
      <c r="BG224" s="6">
        <f>2.90046774878862*10^-315</f>
        <v>0</v>
      </c>
      <c r="BH224" s="7">
        <v>2.72028667730826E-270</v>
      </c>
      <c r="BI224" s="6">
        <v>0</v>
      </c>
      <c r="BJ224" s="6">
        <v>1</v>
      </c>
      <c r="BK224" s="6">
        <v>0</v>
      </c>
      <c r="BL224" s="6">
        <v>0</v>
      </c>
      <c r="BM224" s="6">
        <v>0</v>
      </c>
      <c r="BN224" s="6">
        <v>0</v>
      </c>
      <c r="BO224" s="7">
        <v>0</v>
      </c>
      <c r="BP224" s="6">
        <v>2.0251014793545398E-80</v>
      </c>
      <c r="BQ224" s="6">
        <v>1</v>
      </c>
      <c r="BR224" s="6">
        <v>1.75509131140299E-117</v>
      </c>
      <c r="BS224" s="6">
        <v>1.3956555790455401E-153</v>
      </c>
      <c r="BT224" s="6">
        <v>1.8960024402034701E-141</v>
      </c>
      <c r="BU224" s="6">
        <v>1.06834458447321E-148</v>
      </c>
      <c r="BV224" s="7">
        <v>1.1514288435406399E-151</v>
      </c>
      <c r="BW224">
        <v>294</v>
      </c>
      <c r="BX224">
        <v>306</v>
      </c>
      <c r="BY224">
        <v>270</v>
      </c>
      <c r="BZ224">
        <v>287</v>
      </c>
      <c r="CA224">
        <v>251</v>
      </c>
      <c r="CB224">
        <v>194</v>
      </c>
      <c r="CC224">
        <v>215</v>
      </c>
      <c r="CD224">
        <v>226</v>
      </c>
      <c r="CE224">
        <v>227</v>
      </c>
      <c r="CF224" s="1">
        <v>249</v>
      </c>
      <c r="CH224" s="43">
        <v>7.3565031262321903E-2</v>
      </c>
      <c r="CJ224" s="27" t="s">
        <v>72357</v>
      </c>
    </row>
    <row r="225" spans="1:88">
      <c r="A225" s="27">
        <v>222</v>
      </c>
      <c r="B225" t="s">
        <v>70952</v>
      </c>
      <c r="D225" t="s">
        <v>71064</v>
      </c>
      <c r="E225" t="s">
        <v>71790</v>
      </c>
      <c r="F225" s="29">
        <v>43.382300000000001</v>
      </c>
      <c r="G225" s="29">
        <v>141.8921</v>
      </c>
      <c r="H225" s="30">
        <v>64.31280000000001</v>
      </c>
      <c r="I225" s="29" t="s">
        <v>71802</v>
      </c>
      <c r="J225" s="29" t="s">
        <v>71804</v>
      </c>
      <c r="K225" s="29" t="s">
        <v>71860</v>
      </c>
      <c r="M225" s="48">
        <v>38977</v>
      </c>
      <c r="N225" s="27" t="s">
        <v>70960</v>
      </c>
      <c r="O225" s="54" t="s">
        <v>72381</v>
      </c>
      <c r="P225" s="11"/>
      <c r="Q225" s="11"/>
      <c r="T225" s="6">
        <v>8.3333333333333339E-4</v>
      </c>
      <c r="U225" s="6">
        <v>2.1333333333333333E-2</v>
      </c>
      <c r="V225" s="6">
        <v>0.97499999999999998</v>
      </c>
      <c r="W225" s="6">
        <v>5.0000000000000001E-4</v>
      </c>
      <c r="X225" s="6">
        <v>0</v>
      </c>
      <c r="Y225" s="6">
        <v>1E-3</v>
      </c>
      <c r="Z225" s="7">
        <v>1.1666666666666668E-3</v>
      </c>
      <c r="AA225" s="6">
        <v>0</v>
      </c>
      <c r="AB225" s="6">
        <v>1.6666666666666668E-3</v>
      </c>
      <c r="AC225" s="6">
        <v>0.99349999999999994</v>
      </c>
      <c r="AD225" s="6">
        <v>1E-3</v>
      </c>
      <c r="AE225" s="6">
        <v>3.3333333333333332E-4</v>
      </c>
      <c r="AF225" s="6">
        <v>1.6666666666666668E-3</v>
      </c>
      <c r="AG225" s="7">
        <v>1.5000000000000002E-3</v>
      </c>
      <c r="AH225" s="6">
        <v>0</v>
      </c>
      <c r="AI225" s="6">
        <v>1.3333333333333333E-3</v>
      </c>
      <c r="AJ225" s="6">
        <v>0.99299999999999999</v>
      </c>
      <c r="AK225" s="6">
        <v>1E-3</v>
      </c>
      <c r="AL225" s="6">
        <v>0</v>
      </c>
      <c r="AM225" s="6">
        <v>1.8333333333333335E-3</v>
      </c>
      <c r="AN225" s="7">
        <v>2.3333333333333335E-3</v>
      </c>
      <c r="AO225" s="6">
        <v>0</v>
      </c>
      <c r="AP225" s="6">
        <v>1</v>
      </c>
      <c r="AQ225" s="6">
        <v>0</v>
      </c>
      <c r="AR225" s="6">
        <v>0</v>
      </c>
      <c r="AS225" s="6">
        <f>8.14417810604711*10^-320</f>
        <v>0</v>
      </c>
      <c r="AT225" s="7">
        <f>1.48713759398215*10^-321</f>
        <v>0</v>
      </c>
      <c r="AU225" s="5">
        <v>2</v>
      </c>
      <c r="AV225" s="6">
        <v>1.19454491064245E-95</v>
      </c>
      <c r="AW225" s="6">
        <v>1</v>
      </c>
      <c r="AX225" s="6">
        <v>2.7612819277429099E-140</v>
      </c>
      <c r="AY225" s="6">
        <v>1.3544463177765599E-182</v>
      </c>
      <c r="AZ225" s="6">
        <v>7.7132004922361703E-159</v>
      </c>
      <c r="BA225" s="7">
        <v>2.3514435694104098E-170</v>
      </c>
      <c r="BB225" s="6">
        <v>0</v>
      </c>
      <c r="BC225" s="6">
        <v>2.0525117494373401E-207</v>
      </c>
      <c r="BD225" s="6">
        <v>1</v>
      </c>
      <c r="BE225" s="6">
        <v>3.7182040913669003E-276</v>
      </c>
      <c r="BF225" s="6">
        <v>5.0754183685071302E-282</v>
      </c>
      <c r="BG225" s="6">
        <v>4.8282901968180399E-282</v>
      </c>
      <c r="BH225" s="7">
        <v>4.92838204326679E-243</v>
      </c>
      <c r="BI225" s="6">
        <v>0</v>
      </c>
      <c r="BJ225" s="6">
        <v>1</v>
      </c>
      <c r="BK225" s="6">
        <v>0</v>
      </c>
      <c r="BL225" s="6">
        <v>0</v>
      </c>
      <c r="BM225" s="6">
        <v>0</v>
      </c>
      <c r="BN225" s="6">
        <f>6.81648636542213*10^-317</f>
        <v>0</v>
      </c>
      <c r="BO225" s="7">
        <v>0</v>
      </c>
      <c r="BP225" s="6">
        <v>1.59739768507258E-95</v>
      </c>
      <c r="BQ225" s="6">
        <v>1</v>
      </c>
      <c r="BR225" s="6">
        <v>5.4672844952354798E-140</v>
      </c>
      <c r="BS225" s="6">
        <v>2.9032487182930802E-188</v>
      </c>
      <c r="BT225" s="6">
        <v>2.7479584088015101E-167</v>
      </c>
      <c r="BU225" s="6">
        <v>1.0109756368671501E-174</v>
      </c>
      <c r="BV225" s="7">
        <v>6.8486691601745798E-170</v>
      </c>
      <c r="BW225">
        <v>294</v>
      </c>
      <c r="BX225">
        <v>306</v>
      </c>
      <c r="BY225">
        <v>270</v>
      </c>
      <c r="BZ225">
        <v>287</v>
      </c>
      <c r="CA225">
        <v>251</v>
      </c>
      <c r="CB225">
        <v>194</v>
      </c>
      <c r="CC225">
        <v>215</v>
      </c>
      <c r="CD225">
        <v>226</v>
      </c>
      <c r="CE225">
        <v>227</v>
      </c>
      <c r="CF225" s="1">
        <v>249</v>
      </c>
      <c r="CH225" s="43">
        <v>6.0648684428264099E-2</v>
      </c>
      <c r="CJ225" s="27" t="s">
        <v>72357</v>
      </c>
    </row>
    <row r="226" spans="1:88">
      <c r="A226" s="27">
        <v>223</v>
      </c>
      <c r="B226" t="s">
        <v>70952</v>
      </c>
      <c r="D226" t="s">
        <v>71065</v>
      </c>
      <c r="E226" t="s">
        <v>71790</v>
      </c>
      <c r="F226" s="29">
        <v>43.6599</v>
      </c>
      <c r="G226" s="29">
        <v>144.24539999999999</v>
      </c>
      <c r="H226" s="30">
        <v>429.76800000000003</v>
      </c>
      <c r="I226" s="29" t="s">
        <v>71802</v>
      </c>
      <c r="J226" s="29" t="s">
        <v>71804</v>
      </c>
      <c r="K226" s="29" t="s">
        <v>71824</v>
      </c>
      <c r="M226" s="48">
        <v>38998</v>
      </c>
      <c r="N226" s="27" t="s">
        <v>70960</v>
      </c>
      <c r="O226" s="54" t="s">
        <v>72381</v>
      </c>
      <c r="P226" s="11"/>
      <c r="Q226" s="11"/>
      <c r="S226" s="12" t="s">
        <v>70990</v>
      </c>
      <c r="T226" s="6">
        <v>6.6666666666666664E-4</v>
      </c>
      <c r="U226" s="6">
        <v>1.3999999999999999E-2</v>
      </c>
      <c r="V226" s="6">
        <v>0.97466666666666668</v>
      </c>
      <c r="W226" s="6">
        <v>5.3333333333333332E-3</v>
      </c>
      <c r="X226" s="6">
        <v>1.5000000000000002E-3</v>
      </c>
      <c r="Y226" s="6">
        <v>0</v>
      </c>
      <c r="Z226" s="7">
        <v>3.6666666666666666E-3</v>
      </c>
      <c r="AA226" s="6">
        <v>2.166666666666667E-3</v>
      </c>
      <c r="AB226" s="6">
        <v>5.3333333333333332E-3</v>
      </c>
      <c r="AC226" s="6">
        <v>0.98333333333333328</v>
      </c>
      <c r="AD226" s="6">
        <v>2.6666666666666666E-3</v>
      </c>
      <c r="AE226" s="6">
        <v>1.5000000000000002E-3</v>
      </c>
      <c r="AF226" s="6">
        <v>3.3333333333333332E-4</v>
      </c>
      <c r="AG226" s="7">
        <v>4.3333333333333331E-3</v>
      </c>
      <c r="AH226" s="6">
        <v>2E-3</v>
      </c>
      <c r="AI226" s="6">
        <v>2E-3</v>
      </c>
      <c r="AJ226" s="6">
        <v>0.98483333333333334</v>
      </c>
      <c r="AK226" s="6">
        <v>3.3333333333333335E-3</v>
      </c>
      <c r="AL226" s="6">
        <v>1.5000000000000002E-3</v>
      </c>
      <c r="AM226" s="6">
        <v>0</v>
      </c>
      <c r="AN226" s="7">
        <v>6.3333333333333332E-3</v>
      </c>
      <c r="AO226" s="6">
        <v>0</v>
      </c>
      <c r="AP226" s="6">
        <v>1</v>
      </c>
      <c r="AQ226" s="6">
        <v>0</v>
      </c>
      <c r="AR226" s="6">
        <v>0</v>
      </c>
      <c r="AS226" s="6">
        <v>0</v>
      </c>
      <c r="AT226" s="7">
        <v>0</v>
      </c>
      <c r="AU226" s="5">
        <v>2</v>
      </c>
      <c r="AV226" s="6">
        <v>2.2658439860788899E-85</v>
      </c>
      <c r="AW226" s="6">
        <v>1</v>
      </c>
      <c r="AX226" s="6">
        <v>2.8233026852567401E-127</v>
      </c>
      <c r="AY226" s="6">
        <v>3.0983195785154799E-161</v>
      </c>
      <c r="AZ226" s="6">
        <v>2.5065691100309998E-142</v>
      </c>
      <c r="BA226" s="7">
        <v>1.5902164928846299E-148</v>
      </c>
      <c r="BB226" s="6">
        <v>0</v>
      </c>
      <c r="BC226" s="6">
        <v>4.3479103945338302E-272</v>
      </c>
      <c r="BD226" s="6">
        <v>1</v>
      </c>
      <c r="BE226" s="6">
        <v>0</v>
      </c>
      <c r="BF226" s="6">
        <v>0</v>
      </c>
      <c r="BG226" s="6">
        <v>0</v>
      </c>
      <c r="BH226" s="7">
        <v>3.4928706150208202E-300</v>
      </c>
      <c r="BI226" s="6">
        <v>0</v>
      </c>
      <c r="BJ226" s="6">
        <v>1</v>
      </c>
      <c r="BK226" s="6">
        <v>0</v>
      </c>
      <c r="BL226" s="6">
        <v>0</v>
      </c>
      <c r="BM226" s="6">
        <v>0</v>
      </c>
      <c r="BN226" s="6">
        <v>0</v>
      </c>
      <c r="BO226" s="7">
        <v>0</v>
      </c>
      <c r="BP226" s="6">
        <v>2.7293191521555901E-85</v>
      </c>
      <c r="BQ226" s="6">
        <v>1</v>
      </c>
      <c r="BR226" s="6">
        <v>1.3439126946514501E-126</v>
      </c>
      <c r="BS226" s="6">
        <v>2.7251533462093499E-171</v>
      </c>
      <c r="BT226" s="6">
        <v>9.0447539696154298E-156</v>
      </c>
      <c r="BU226" s="6">
        <v>6.5046439849717603E-157</v>
      </c>
      <c r="BV226" s="7">
        <v>3.3137223018879499E-163</v>
      </c>
      <c r="BW226">
        <v>294</v>
      </c>
      <c r="BX226">
        <v>306</v>
      </c>
      <c r="BY226">
        <v>270</v>
      </c>
      <c r="BZ226">
        <v>287</v>
      </c>
      <c r="CA226">
        <v>251</v>
      </c>
      <c r="CB226">
        <v>194</v>
      </c>
      <c r="CC226">
        <v>215</v>
      </c>
      <c r="CD226">
        <v>226</v>
      </c>
      <c r="CE226">
        <v>227</v>
      </c>
      <c r="CF226" s="1">
        <v>249</v>
      </c>
      <c r="CH226" s="43">
        <v>9.0133132918187697E-2</v>
      </c>
      <c r="CJ226" s="27" t="s">
        <v>72357</v>
      </c>
    </row>
    <row r="227" spans="1:88">
      <c r="A227" s="27">
        <v>224</v>
      </c>
      <c r="B227" t="s">
        <v>70952</v>
      </c>
      <c r="D227" t="s">
        <v>71066</v>
      </c>
      <c r="E227" t="s">
        <v>71790</v>
      </c>
      <c r="F227" s="29">
        <v>42.869199999999999</v>
      </c>
      <c r="G227" s="29">
        <v>140.59719999999999</v>
      </c>
      <c r="H227" s="30">
        <v>555.04079999999999</v>
      </c>
      <c r="I227" s="29" t="s">
        <v>71802</v>
      </c>
      <c r="J227" s="29" t="s">
        <v>71804</v>
      </c>
      <c r="K227" s="29" t="s">
        <v>71851</v>
      </c>
      <c r="M227" s="48">
        <v>39725</v>
      </c>
      <c r="N227" s="27" t="s">
        <v>70960</v>
      </c>
      <c r="O227" s="54" t="s">
        <v>72381</v>
      </c>
      <c r="P227" s="11"/>
      <c r="Q227" s="11"/>
      <c r="T227" s="6">
        <v>0</v>
      </c>
      <c r="U227" s="6">
        <v>2.3999999999999997E-2</v>
      </c>
      <c r="V227" s="6">
        <v>0.97466666666666646</v>
      </c>
      <c r="W227" s="6">
        <v>0</v>
      </c>
      <c r="X227" s="6">
        <v>0</v>
      </c>
      <c r="Y227" s="6">
        <v>5.0000000000000001E-4</v>
      </c>
      <c r="Z227" s="7">
        <v>0</v>
      </c>
      <c r="AA227" s="6">
        <v>1.6666666666666666E-4</v>
      </c>
      <c r="AB227" s="6">
        <v>1.6666666666666666E-4</v>
      </c>
      <c r="AC227" s="6">
        <v>0.997</v>
      </c>
      <c r="AD227" s="6">
        <v>1.6666666666666666E-4</v>
      </c>
      <c r="AE227" s="6">
        <v>1.6666666666666666E-4</v>
      </c>
      <c r="AF227" s="6">
        <v>8.3333333333333339E-4</v>
      </c>
      <c r="AG227" s="7">
        <v>3.3333333333333332E-4</v>
      </c>
      <c r="AH227" s="6">
        <v>0</v>
      </c>
      <c r="AI227" s="6">
        <v>0</v>
      </c>
      <c r="AJ227" s="6">
        <v>0.997</v>
      </c>
      <c r="AK227" s="6">
        <v>3.3333333333333332E-4</v>
      </c>
      <c r="AL227" s="6">
        <v>0</v>
      </c>
      <c r="AM227" s="6">
        <v>1E-3</v>
      </c>
      <c r="AN227" s="7">
        <v>6.6666666666666664E-4</v>
      </c>
      <c r="AO227" s="6">
        <v>0</v>
      </c>
      <c r="AP227" s="6">
        <v>1</v>
      </c>
      <c r="AQ227" s="6">
        <v>0</v>
      </c>
      <c r="AR227" s="6">
        <v>0</v>
      </c>
      <c r="AS227" s="6">
        <v>0</v>
      </c>
      <c r="AT227" s="7">
        <v>0</v>
      </c>
      <c r="AU227" s="5">
        <v>2</v>
      </c>
      <c r="AV227" s="6">
        <v>3.9601920758181198E-87</v>
      </c>
      <c r="AW227" s="6">
        <v>1</v>
      </c>
      <c r="AX227" s="6">
        <v>1.4890366363108099E-149</v>
      </c>
      <c r="AY227" s="6">
        <v>3.8615250323146702E-196</v>
      </c>
      <c r="AZ227" s="6">
        <v>1.3529453069390099E-160</v>
      </c>
      <c r="BA227" s="7">
        <v>3.7808183957658002E-179</v>
      </c>
      <c r="BB227" s="6">
        <v>0</v>
      </c>
      <c r="BC227" s="6">
        <v>7.0265507117631399E-239</v>
      </c>
      <c r="BD227" s="6">
        <v>1</v>
      </c>
      <c r="BE227" s="6">
        <v>2.5306025641149801E-304</v>
      </c>
      <c r="BF227" s="6">
        <v>0</v>
      </c>
      <c r="BG227" s="6">
        <f>4.26450740491249*10^-315</f>
        <v>0</v>
      </c>
      <c r="BH227" s="7">
        <v>2.03170759134789E-273</v>
      </c>
      <c r="BI227" s="6">
        <v>0</v>
      </c>
      <c r="BJ227" s="6">
        <v>1</v>
      </c>
      <c r="BK227" s="6">
        <v>0</v>
      </c>
      <c r="BL227" s="6">
        <v>0</v>
      </c>
      <c r="BM227" s="6">
        <v>0</v>
      </c>
      <c r="BN227" s="6">
        <v>0</v>
      </c>
      <c r="BO227" s="7">
        <v>0</v>
      </c>
      <c r="BP227" s="6">
        <v>5.2416176865806301E-87</v>
      </c>
      <c r="BQ227" s="6">
        <v>1</v>
      </c>
      <c r="BR227" s="6">
        <v>1.8551054511255901E-148</v>
      </c>
      <c r="BS227" s="6">
        <v>1.7085556190088101E-205</v>
      </c>
      <c r="BT227" s="6">
        <v>4.0911426682735101E-173</v>
      </c>
      <c r="BU227" s="6">
        <v>5.9149357163670503E-187</v>
      </c>
      <c r="BV227" s="7">
        <v>6.8274523118326104E-183</v>
      </c>
      <c r="BW227">
        <v>294</v>
      </c>
      <c r="BX227">
        <v>306</v>
      </c>
      <c r="BY227">
        <v>270</v>
      </c>
      <c r="BZ227">
        <v>287</v>
      </c>
      <c r="CA227">
        <v>251</v>
      </c>
      <c r="CB227">
        <v>194</v>
      </c>
      <c r="CC227">
        <v>215</v>
      </c>
      <c r="CD227">
        <v>226</v>
      </c>
      <c r="CE227">
        <v>227</v>
      </c>
      <c r="CF227" s="1">
        <v>249</v>
      </c>
      <c r="CH227" s="43">
        <v>7.5909418083162594E-2</v>
      </c>
      <c r="CJ227" s="27" t="s">
        <v>72357</v>
      </c>
    </row>
    <row r="228" spans="1:88">
      <c r="A228" s="27">
        <v>225</v>
      </c>
      <c r="B228" t="s">
        <v>70952</v>
      </c>
      <c r="D228" t="s">
        <v>71067</v>
      </c>
      <c r="E228" t="s">
        <v>71790</v>
      </c>
      <c r="F228" s="29">
        <v>43.043900000000001</v>
      </c>
      <c r="G228" s="29">
        <v>141.2919</v>
      </c>
      <c r="H228" s="30">
        <v>145.0848</v>
      </c>
      <c r="I228" s="29" t="s">
        <v>71802</v>
      </c>
      <c r="J228" s="29" t="s">
        <v>71804</v>
      </c>
      <c r="K228" s="29" t="s">
        <v>71862</v>
      </c>
      <c r="M228" s="48">
        <v>38984</v>
      </c>
      <c r="N228" s="27" t="s">
        <v>70960</v>
      </c>
      <c r="O228" s="54" t="s">
        <v>72381</v>
      </c>
      <c r="P228" s="11"/>
      <c r="Q228" s="11"/>
      <c r="S228" s="12" t="s">
        <v>70990</v>
      </c>
      <c r="T228" s="6">
        <v>0</v>
      </c>
      <c r="U228" s="6">
        <v>1E-3</v>
      </c>
      <c r="V228" s="6">
        <v>0.97450000000000003</v>
      </c>
      <c r="W228" s="6">
        <v>1E-3</v>
      </c>
      <c r="X228" s="6">
        <v>8.9999999999999993E-3</v>
      </c>
      <c r="Y228" s="6">
        <v>1.3166666666666667E-2</v>
      </c>
      <c r="Z228" s="7">
        <v>1.5000000000000002E-3</v>
      </c>
      <c r="AA228" s="6">
        <v>0</v>
      </c>
      <c r="AB228" s="6">
        <v>0</v>
      </c>
      <c r="AC228" s="6">
        <v>0.97783333333333322</v>
      </c>
      <c r="AD228" s="6">
        <v>1.1666666666666668E-3</v>
      </c>
      <c r="AE228" s="6">
        <v>9.3333333333333324E-3</v>
      </c>
      <c r="AF228" s="6">
        <v>1.0333333333333335E-2</v>
      </c>
      <c r="AG228" s="7">
        <v>1.3333333333333333E-3</v>
      </c>
      <c r="AH228" s="6">
        <v>0</v>
      </c>
      <c r="AI228" s="6">
        <v>6.6666666666666664E-4</v>
      </c>
      <c r="AJ228" s="6">
        <v>0.97783333333333322</v>
      </c>
      <c r="AK228" s="6">
        <v>1.1666666666666668E-3</v>
      </c>
      <c r="AL228" s="6">
        <v>8.9999999999999993E-3</v>
      </c>
      <c r="AM228" s="6">
        <v>1.0500000000000001E-2</v>
      </c>
      <c r="AN228" s="7">
        <v>8.3333333333333339E-4</v>
      </c>
      <c r="AO228" s="6">
        <v>0</v>
      </c>
      <c r="AP228" s="6">
        <v>1</v>
      </c>
      <c r="AQ228" s="6">
        <v>0</v>
      </c>
      <c r="AR228" s="6">
        <v>0</v>
      </c>
      <c r="AS228" s="6">
        <v>0</v>
      </c>
      <c r="AT228" s="7">
        <v>0</v>
      </c>
      <c r="AU228" s="5">
        <v>2</v>
      </c>
      <c r="AV228" s="6">
        <v>2.3307492112925799E-103</v>
      </c>
      <c r="AW228" s="6">
        <v>1</v>
      </c>
      <c r="AX228" s="6">
        <v>2.1753649923910602E-146</v>
      </c>
      <c r="AY228" s="6">
        <v>2.29544507159536E-182</v>
      </c>
      <c r="AZ228" s="6">
        <v>2.2162310925240402E-149</v>
      </c>
      <c r="BA228" s="7">
        <v>1.8704156103685699E-171</v>
      </c>
      <c r="BB228" s="6">
        <v>0</v>
      </c>
      <c r="BC228" s="6">
        <v>2.1153223743593899E-235</v>
      </c>
      <c r="BD228" s="6">
        <v>1</v>
      </c>
      <c r="BE228" s="6">
        <v>1.61083779482953E-296</v>
      </c>
      <c r="BF228" s="6">
        <v>9.9802904496749704E-303</v>
      </c>
      <c r="BG228" s="6">
        <v>1.7663191395289401E-303</v>
      </c>
      <c r="BH228" s="7">
        <v>7.8597434889470497E-265</v>
      </c>
      <c r="BI228" s="6">
        <v>0</v>
      </c>
      <c r="BJ228" s="6">
        <v>1</v>
      </c>
      <c r="BK228" s="6">
        <v>0</v>
      </c>
      <c r="BL228" s="6">
        <v>0</v>
      </c>
      <c r="BM228" s="6">
        <v>0</v>
      </c>
      <c r="BN228" s="6">
        <v>0</v>
      </c>
      <c r="BO228" s="7">
        <v>0</v>
      </c>
      <c r="BP228" s="6">
        <v>2.5184133620574102E-103</v>
      </c>
      <c r="BQ228" s="6">
        <v>1</v>
      </c>
      <c r="BR228" s="6">
        <v>4.5010795010247298E-146</v>
      </c>
      <c r="BS228" s="6">
        <v>3.8796580451843898E-189</v>
      </c>
      <c r="BT228" s="6">
        <v>9.2886542086051396E-160</v>
      </c>
      <c r="BU228" s="6">
        <v>1.15488639772576E-176</v>
      </c>
      <c r="BV228" s="7">
        <v>2.3404415366012602E-183</v>
      </c>
      <c r="BW228">
        <v>294</v>
      </c>
      <c r="BX228">
        <v>306</v>
      </c>
      <c r="BY228">
        <v>270</v>
      </c>
      <c r="BZ228">
        <v>287</v>
      </c>
      <c r="CA228">
        <v>251</v>
      </c>
      <c r="CB228">
        <v>194</v>
      </c>
      <c r="CC228">
        <v>215</v>
      </c>
      <c r="CD228">
        <v>226</v>
      </c>
      <c r="CE228">
        <v>227</v>
      </c>
      <c r="CF228" s="1">
        <v>249</v>
      </c>
      <c r="CH228" s="43">
        <v>7.3679803839483304E-2</v>
      </c>
      <c r="CJ228" s="27" t="s">
        <v>72357</v>
      </c>
    </row>
    <row r="229" spans="1:88">
      <c r="A229" s="27">
        <v>226</v>
      </c>
      <c r="B229" t="s">
        <v>70952</v>
      </c>
      <c r="D229" t="s">
        <v>71068</v>
      </c>
      <c r="E229" t="s">
        <v>71790</v>
      </c>
      <c r="F229" s="29">
        <v>42.0533</v>
      </c>
      <c r="G229" s="29">
        <v>143.3098</v>
      </c>
      <c r="H229" s="30">
        <v>1.2192000000000001</v>
      </c>
      <c r="I229" s="29" t="s">
        <v>71802</v>
      </c>
      <c r="J229" s="29" t="s">
        <v>71804</v>
      </c>
      <c r="K229" s="29" t="s">
        <v>71856</v>
      </c>
      <c r="M229" s="48">
        <v>39731</v>
      </c>
      <c r="N229" s="27" t="s">
        <v>70960</v>
      </c>
      <c r="O229" s="54" t="s">
        <v>72381</v>
      </c>
      <c r="P229" s="11"/>
      <c r="Q229" s="11"/>
      <c r="T229" s="6">
        <v>0</v>
      </c>
      <c r="U229" s="6">
        <v>2.3999999999999997E-2</v>
      </c>
      <c r="V229" s="6">
        <v>0.97433333333333338</v>
      </c>
      <c r="W229" s="6">
        <v>1E-3</v>
      </c>
      <c r="X229" s="6">
        <v>8.3333333333333339E-4</v>
      </c>
      <c r="Y229" s="6">
        <v>0</v>
      </c>
      <c r="Z229" s="7">
        <v>0</v>
      </c>
      <c r="AA229" s="6">
        <v>0</v>
      </c>
      <c r="AB229" s="6">
        <v>1.1666666666666668E-3</v>
      </c>
      <c r="AC229" s="6">
        <v>0.995</v>
      </c>
      <c r="AD229" s="6">
        <v>1E-3</v>
      </c>
      <c r="AE229" s="6">
        <v>8.3333333333333339E-4</v>
      </c>
      <c r="AF229" s="6">
        <v>1.6666666666666666E-4</v>
      </c>
      <c r="AG229" s="7">
        <v>1.1666666666666668E-3</v>
      </c>
      <c r="AH229" s="6">
        <v>0</v>
      </c>
      <c r="AI229" s="6">
        <v>1E-3</v>
      </c>
      <c r="AJ229" s="6">
        <v>0.99516666666666664</v>
      </c>
      <c r="AK229" s="6">
        <v>1.1666666666666668E-3</v>
      </c>
      <c r="AL229" s="6">
        <v>1E-3</v>
      </c>
      <c r="AM229" s="6">
        <v>0</v>
      </c>
      <c r="AN229" s="7">
        <v>1.1666666666666668E-3</v>
      </c>
      <c r="AO229" s="6">
        <v>0</v>
      </c>
      <c r="AP229" s="6">
        <v>1</v>
      </c>
      <c r="AQ229" s="6">
        <v>0</v>
      </c>
      <c r="AR229" s="6">
        <v>0</v>
      </c>
      <c r="AS229" s="6">
        <f>2.98415650088113*10^-321</f>
        <v>0</v>
      </c>
      <c r="AT229" s="7">
        <v>0</v>
      </c>
      <c r="AU229" s="5">
        <v>2</v>
      </c>
      <c r="AV229" s="6">
        <v>3.6475338771679398E-67</v>
      </c>
      <c r="AW229" s="6">
        <v>1</v>
      </c>
      <c r="AX229" s="6">
        <v>4.9308624698556201E-130</v>
      </c>
      <c r="AY229" s="6">
        <v>7.89953402239829E-181</v>
      </c>
      <c r="AZ229" s="6">
        <v>1.46796110084517E-150</v>
      </c>
      <c r="BA229" s="7">
        <v>1.2780988330099999E-168</v>
      </c>
      <c r="BB229" s="6">
        <v>0</v>
      </c>
      <c r="BC229" s="6">
        <v>1.7547493509300799E-210</v>
      </c>
      <c r="BD229" s="6">
        <v>1</v>
      </c>
      <c r="BE229" s="6">
        <v>3.9693520597815399E-273</v>
      </c>
      <c r="BF229" s="6">
        <v>1.76863097584626E-285</v>
      </c>
      <c r="BG229" s="6">
        <v>1.8132922469166202E-285</v>
      </c>
      <c r="BH229" s="7">
        <v>2.8565157523681501E-245</v>
      </c>
      <c r="BI229" s="6">
        <v>0</v>
      </c>
      <c r="BJ229" s="6">
        <v>1</v>
      </c>
      <c r="BK229" s="6">
        <v>0</v>
      </c>
      <c r="BL229" s="6">
        <v>0</v>
      </c>
      <c r="BM229" s="6">
        <v>0</v>
      </c>
      <c r="BN229" s="6">
        <f>9.38724727098368*10^-323</f>
        <v>0</v>
      </c>
      <c r="BO229" s="7">
        <v>0</v>
      </c>
      <c r="BP229" s="6">
        <v>4.4523612670408703E-67</v>
      </c>
      <c r="BQ229" s="6">
        <v>1</v>
      </c>
      <c r="BR229" s="6">
        <v>1.37986592955432E-129</v>
      </c>
      <c r="BS229" s="6">
        <v>2.1967455213514401E-188</v>
      </c>
      <c r="BT229" s="6">
        <v>4.8733627360393101E-161</v>
      </c>
      <c r="BU229" s="6">
        <v>9.5267869701311595E-175</v>
      </c>
      <c r="BV229" s="7">
        <v>3.1851846621734798E-161</v>
      </c>
      <c r="BW229">
        <v>294</v>
      </c>
      <c r="BX229">
        <v>306</v>
      </c>
      <c r="BY229">
        <v>270</v>
      </c>
      <c r="BZ229">
        <v>287</v>
      </c>
      <c r="CA229">
        <v>251</v>
      </c>
      <c r="CB229">
        <v>194</v>
      </c>
      <c r="CC229">
        <v>215</v>
      </c>
      <c r="CD229">
        <v>226</v>
      </c>
      <c r="CE229">
        <v>227</v>
      </c>
      <c r="CF229" s="1">
        <v>249</v>
      </c>
      <c r="CH229" s="43">
        <v>6.1441798941798902E-2</v>
      </c>
      <c r="CJ229" s="27" t="s">
        <v>72357</v>
      </c>
    </row>
    <row r="230" spans="1:88">
      <c r="A230" s="27">
        <v>227</v>
      </c>
      <c r="B230" t="s">
        <v>70952</v>
      </c>
      <c r="D230" t="s">
        <v>71069</v>
      </c>
      <c r="E230" t="s">
        <v>71790</v>
      </c>
      <c r="F230" s="29">
        <v>42.498199999999997</v>
      </c>
      <c r="G230" s="29">
        <v>141.14940000000001</v>
      </c>
      <c r="H230" s="30">
        <v>213.66480000000001</v>
      </c>
      <c r="I230" s="29" t="s">
        <v>71802</v>
      </c>
      <c r="J230" s="29" t="s">
        <v>71804</v>
      </c>
      <c r="K230" s="29" t="s">
        <v>71846</v>
      </c>
      <c r="M230" s="48">
        <v>39724</v>
      </c>
      <c r="N230" s="27" t="s">
        <v>70960</v>
      </c>
      <c r="O230" s="54" t="s">
        <v>72381</v>
      </c>
      <c r="P230" s="11"/>
      <c r="Q230" s="11" t="s">
        <v>70990</v>
      </c>
      <c r="R230" s="11" t="s">
        <v>70990</v>
      </c>
      <c r="S230" s="12" t="s">
        <v>70990</v>
      </c>
      <c r="T230" s="6">
        <v>3.8333333333333331E-3</v>
      </c>
      <c r="U230" s="6">
        <v>1.7999999999999999E-2</v>
      </c>
      <c r="V230" s="6">
        <v>0.97433333333333316</v>
      </c>
      <c r="W230" s="6">
        <v>1E-3</v>
      </c>
      <c r="X230" s="6">
        <v>2E-3</v>
      </c>
      <c r="Y230" s="6">
        <v>0</v>
      </c>
      <c r="Z230" s="7">
        <v>8.3333333333333339E-4</v>
      </c>
      <c r="AA230" s="6">
        <v>4.0000000000000001E-3</v>
      </c>
      <c r="AB230" s="6">
        <v>1.8333333333333335E-3</v>
      </c>
      <c r="AC230" s="6">
        <v>0.9863333333333334</v>
      </c>
      <c r="AD230" s="6">
        <v>2.6666666666666666E-3</v>
      </c>
      <c r="AE230" s="6">
        <v>2.5000000000000001E-3</v>
      </c>
      <c r="AF230" s="6">
        <v>5.0000000000000001E-4</v>
      </c>
      <c r="AG230" s="7">
        <v>1.3333333333333333E-3</v>
      </c>
      <c r="AH230" s="6">
        <v>4.0000000000000001E-3</v>
      </c>
      <c r="AI230" s="6">
        <v>3.1666666666666666E-3</v>
      </c>
      <c r="AJ230" s="6">
        <v>0.98533333333333328</v>
      </c>
      <c r="AK230" s="6">
        <v>2.8333333333333331E-3</v>
      </c>
      <c r="AL230" s="6">
        <v>2.9999999999999996E-3</v>
      </c>
      <c r="AM230" s="6">
        <v>1.6666666666666666E-4</v>
      </c>
      <c r="AN230" s="7">
        <v>1.8333333333333335E-3</v>
      </c>
      <c r="AO230" s="6">
        <v>0</v>
      </c>
      <c r="AP230" s="6">
        <v>1</v>
      </c>
      <c r="AQ230" s="6">
        <v>0</v>
      </c>
      <c r="AR230" s="6">
        <v>0</v>
      </c>
      <c r="AS230" s="6">
        <v>0</v>
      </c>
      <c r="AT230" s="7">
        <v>0</v>
      </c>
      <c r="AU230" s="5">
        <v>2</v>
      </c>
      <c r="AV230" s="6">
        <v>1.0733752064199999E-96</v>
      </c>
      <c r="AW230" s="6">
        <v>1</v>
      </c>
      <c r="AX230" s="6">
        <v>8.9742340920189301E-145</v>
      </c>
      <c r="AY230" s="6">
        <v>2.1568430917489998E-173</v>
      </c>
      <c r="AZ230" s="6">
        <v>8.6316988503473705E-150</v>
      </c>
      <c r="BA230" s="7">
        <v>1.68640572736768E-164</v>
      </c>
      <c r="BB230" s="6">
        <v>0</v>
      </c>
      <c r="BC230" s="6">
        <v>6.1726642444677496E-237</v>
      </c>
      <c r="BD230" s="6">
        <v>1</v>
      </c>
      <c r="BE230" s="6">
        <v>1.3354889496650599E-291</v>
      </c>
      <c r="BF230" s="6">
        <v>4.5747312290010398E-298</v>
      </c>
      <c r="BG230" s="6">
        <v>2.0713321839818701E-300</v>
      </c>
      <c r="BH230" s="7">
        <v>1.5026763996898401E-259</v>
      </c>
      <c r="BI230" s="6">
        <v>0</v>
      </c>
      <c r="BJ230" s="6">
        <v>1</v>
      </c>
      <c r="BK230" s="6">
        <v>0</v>
      </c>
      <c r="BL230" s="6">
        <v>0</v>
      </c>
      <c r="BM230" s="6">
        <v>0</v>
      </c>
      <c r="BN230" s="6">
        <v>0</v>
      </c>
      <c r="BO230" s="7">
        <v>0</v>
      </c>
      <c r="BP230" s="6">
        <v>1.3732051226445299E-96</v>
      </c>
      <c r="BQ230" s="6">
        <v>1</v>
      </c>
      <c r="BR230" s="6">
        <v>9.2808942697958201E-144</v>
      </c>
      <c r="BS230" s="6">
        <v>8.8752020856643595E-182</v>
      </c>
      <c r="BT230" s="6">
        <v>1.9503631867541101E-161</v>
      </c>
      <c r="BU230" s="6">
        <v>2.40387621842885E-171</v>
      </c>
      <c r="BV230" s="7">
        <v>6.7744857211520798E-179</v>
      </c>
      <c r="BW230">
        <v>294</v>
      </c>
      <c r="BX230">
        <v>306</v>
      </c>
      <c r="BY230">
        <v>270</v>
      </c>
      <c r="BZ230">
        <v>287</v>
      </c>
      <c r="CA230">
        <v>251</v>
      </c>
      <c r="CB230">
        <v>194</v>
      </c>
      <c r="CC230">
        <v>215</v>
      </c>
      <c r="CD230">
        <v>226</v>
      </c>
      <c r="CE230">
        <v>227</v>
      </c>
      <c r="CF230" s="1">
        <v>249</v>
      </c>
      <c r="CH230" s="43">
        <v>9.1461160690711293E-2</v>
      </c>
      <c r="CJ230" s="27" t="s">
        <v>72357</v>
      </c>
    </row>
    <row r="231" spans="1:88">
      <c r="A231" s="27">
        <v>228</v>
      </c>
      <c r="B231" t="s">
        <v>70952</v>
      </c>
      <c r="D231" t="s">
        <v>71070</v>
      </c>
      <c r="E231" t="s">
        <v>71790</v>
      </c>
      <c r="F231" s="29">
        <v>42.643000000000001</v>
      </c>
      <c r="G231" s="29">
        <v>143.13310000000001</v>
      </c>
      <c r="H231" s="30">
        <v>221.58960000000002</v>
      </c>
      <c r="I231" s="29" t="s">
        <v>71802</v>
      </c>
      <c r="J231" s="29" t="s">
        <v>71804</v>
      </c>
      <c r="K231" s="29" t="s">
        <v>71854</v>
      </c>
      <c r="M231" s="48">
        <v>39730</v>
      </c>
      <c r="N231" s="27" t="s">
        <v>70960</v>
      </c>
      <c r="O231" s="54" t="s">
        <v>72381</v>
      </c>
      <c r="P231" s="11"/>
      <c r="Q231" s="11"/>
      <c r="R231" s="11" t="s">
        <v>70990</v>
      </c>
      <c r="S231" s="12" t="s">
        <v>70990</v>
      </c>
      <c r="T231" s="6">
        <v>2E-3</v>
      </c>
      <c r="U231" s="6">
        <v>1.8000000000000002E-2</v>
      </c>
      <c r="V231" s="6">
        <v>0.97316666666666674</v>
      </c>
      <c r="W231" s="6">
        <v>2.3333333333333335E-3</v>
      </c>
      <c r="X231" s="6">
        <v>1E-3</v>
      </c>
      <c r="Y231" s="6">
        <v>3.1666666666666666E-3</v>
      </c>
      <c r="Z231" s="7">
        <v>0</v>
      </c>
      <c r="AA231" s="6">
        <v>2E-3</v>
      </c>
      <c r="AB231" s="6">
        <v>1E-3</v>
      </c>
      <c r="AC231" s="6">
        <v>0.98933333333333329</v>
      </c>
      <c r="AD231" s="6">
        <v>2.5000000000000001E-3</v>
      </c>
      <c r="AE231" s="6">
        <v>2.166666666666667E-3</v>
      </c>
      <c r="AF231" s="6">
        <v>2.5000000000000001E-3</v>
      </c>
      <c r="AG231" s="7">
        <v>0</v>
      </c>
      <c r="AH231" s="6">
        <v>2.166666666666667E-3</v>
      </c>
      <c r="AI231" s="6">
        <v>3.3333333333333332E-4</v>
      </c>
      <c r="AJ231" s="6">
        <v>0.98983333333333334</v>
      </c>
      <c r="AK231" s="6">
        <v>2.3333333333333335E-3</v>
      </c>
      <c r="AL231" s="6">
        <v>2E-3</v>
      </c>
      <c r="AM231" s="6">
        <v>2.6666666666666666E-3</v>
      </c>
      <c r="AN231" s="7">
        <v>0</v>
      </c>
      <c r="AO231" s="6">
        <v>0</v>
      </c>
      <c r="AP231" s="6">
        <v>1</v>
      </c>
      <c r="AQ231" s="6">
        <v>0</v>
      </c>
      <c r="AR231" s="6">
        <v>0</v>
      </c>
      <c r="AS231" s="6">
        <v>0</v>
      </c>
      <c r="AT231" s="7">
        <v>0</v>
      </c>
      <c r="AU231" s="5">
        <v>2</v>
      </c>
      <c r="AV231" s="6">
        <v>1.59017311307721E-71</v>
      </c>
      <c r="AW231" s="6">
        <v>1</v>
      </c>
      <c r="AX231" s="6">
        <v>1.9775823284533E-126</v>
      </c>
      <c r="AY231" s="6">
        <v>9.9779754295181798E-167</v>
      </c>
      <c r="AZ231" s="6">
        <v>2.9306059101123802E-146</v>
      </c>
      <c r="BA231" s="7">
        <v>4.3081681174996898E-155</v>
      </c>
      <c r="BB231" s="6">
        <v>0</v>
      </c>
      <c r="BC231" s="6">
        <v>4.2927899511304299E-221</v>
      </c>
      <c r="BD231" s="6">
        <v>1</v>
      </c>
      <c r="BE231" s="6">
        <v>1.24039883057364E-279</v>
      </c>
      <c r="BF231" s="6">
        <v>8.0271936711919199E-286</v>
      </c>
      <c r="BG231" s="6">
        <v>3.7530426277715198E-289</v>
      </c>
      <c r="BH231" s="7">
        <v>9.0352879829369803E-250</v>
      </c>
      <c r="BI231" s="6">
        <v>0</v>
      </c>
      <c r="BJ231" s="6">
        <v>1</v>
      </c>
      <c r="BK231" s="6">
        <v>0</v>
      </c>
      <c r="BL231" s="6">
        <v>0</v>
      </c>
      <c r="BM231" s="6">
        <v>0</v>
      </c>
      <c r="BN231" s="6">
        <v>0</v>
      </c>
      <c r="BO231" s="7">
        <v>0</v>
      </c>
      <c r="BP231" s="6">
        <v>2.3628304984589299E-71</v>
      </c>
      <c r="BQ231" s="6">
        <v>1</v>
      </c>
      <c r="BR231" s="6">
        <v>3.3022700424835002E-125</v>
      </c>
      <c r="BS231" s="6">
        <v>5.5767380415436398E-176</v>
      </c>
      <c r="BT231" s="6">
        <v>3.7737646655640599E-158</v>
      </c>
      <c r="BU231" s="6">
        <v>6.3068699818714199E-163</v>
      </c>
      <c r="BV231" s="7">
        <v>2.7944861617474202E-155</v>
      </c>
      <c r="BW231">
        <v>294</v>
      </c>
      <c r="BX231">
        <v>306</v>
      </c>
      <c r="BY231">
        <v>270</v>
      </c>
      <c r="BZ231">
        <v>287</v>
      </c>
      <c r="CA231">
        <v>251</v>
      </c>
      <c r="CB231">
        <v>194</v>
      </c>
      <c r="CC231">
        <v>215</v>
      </c>
      <c r="CD231">
        <v>226</v>
      </c>
      <c r="CE231">
        <v>227</v>
      </c>
      <c r="CF231" s="1">
        <v>249</v>
      </c>
      <c r="CH231" s="43">
        <v>7.9335251629573098E-2</v>
      </c>
      <c r="CJ231" s="27" t="s">
        <v>72357</v>
      </c>
    </row>
    <row r="232" spans="1:88">
      <c r="A232" s="27">
        <v>229</v>
      </c>
      <c r="B232" t="s">
        <v>70952</v>
      </c>
      <c r="D232" t="s">
        <v>71071</v>
      </c>
      <c r="E232" t="s">
        <v>71790</v>
      </c>
      <c r="F232" s="29">
        <v>36.0548</v>
      </c>
      <c r="G232" s="29">
        <v>138.4633</v>
      </c>
      <c r="H232" s="30">
        <v>1101.5472</v>
      </c>
      <c r="I232" s="29" t="s">
        <v>71802</v>
      </c>
      <c r="J232" s="29" t="s">
        <v>71842</v>
      </c>
      <c r="K232" s="29" t="s">
        <v>71826</v>
      </c>
      <c r="M232" s="48">
        <v>38997</v>
      </c>
      <c r="N232" s="27" t="s">
        <v>70960</v>
      </c>
      <c r="O232" s="54" t="s">
        <v>72381</v>
      </c>
      <c r="P232" s="11"/>
      <c r="Q232" s="11"/>
      <c r="S232" s="12" t="s">
        <v>70990</v>
      </c>
      <c r="T232" s="6">
        <v>1.6666666666666668E-3</v>
      </c>
      <c r="U232" s="6">
        <v>2.283333333333333E-2</v>
      </c>
      <c r="V232" s="6">
        <v>0.97283333333333333</v>
      </c>
      <c r="W232" s="6">
        <v>6.6666666666666664E-4</v>
      </c>
      <c r="X232" s="6">
        <v>0</v>
      </c>
      <c r="Y232" s="6">
        <v>2.3333333333333335E-3</v>
      </c>
      <c r="Z232" s="7">
        <v>0</v>
      </c>
      <c r="AA232" s="6">
        <v>1.3333333333333333E-3</v>
      </c>
      <c r="AB232" s="6">
        <v>9.8333333333333345E-3</v>
      </c>
      <c r="AC232" s="6">
        <v>0.98516666666666675</v>
      </c>
      <c r="AD232" s="6">
        <v>6.6666666666666664E-4</v>
      </c>
      <c r="AE232" s="6">
        <v>5.0000000000000001E-4</v>
      </c>
      <c r="AF232" s="6">
        <v>2.1666666666666666E-3</v>
      </c>
      <c r="AG232" s="7">
        <v>1.6666666666666666E-4</v>
      </c>
      <c r="AH232" s="6">
        <v>2E-3</v>
      </c>
      <c r="AI232" s="6">
        <v>8.0000000000000002E-3</v>
      </c>
      <c r="AJ232" s="6">
        <v>0.98599999999999988</v>
      </c>
      <c r="AK232" s="6">
        <v>8.3333333333333339E-4</v>
      </c>
      <c r="AL232" s="6">
        <v>0</v>
      </c>
      <c r="AM232" s="6">
        <v>2.9999999999999996E-3</v>
      </c>
      <c r="AN232" s="7">
        <v>0</v>
      </c>
      <c r="AO232" s="6">
        <v>0</v>
      </c>
      <c r="AP232" s="6">
        <v>1</v>
      </c>
      <c r="AQ232" s="6">
        <v>0</v>
      </c>
      <c r="AR232" s="6">
        <v>0</v>
      </c>
      <c r="AS232" s="6">
        <v>0</v>
      </c>
      <c r="AT232" s="7">
        <v>0</v>
      </c>
      <c r="AU232" s="5">
        <v>2</v>
      </c>
      <c r="AV232" s="6">
        <v>6.5063268669119496E-78</v>
      </c>
      <c r="AW232" s="6">
        <v>1</v>
      </c>
      <c r="AX232" s="6">
        <v>1.2673573356632699E-130</v>
      </c>
      <c r="AY232" s="6">
        <v>2.2798688144066001E-170</v>
      </c>
      <c r="AZ232" s="6">
        <v>1.2331771202347701E-143</v>
      </c>
      <c r="BA232" s="7">
        <v>4.9482000410151397E-155</v>
      </c>
      <c r="BB232" s="6">
        <v>0</v>
      </c>
      <c r="BC232" s="6">
        <v>7.3068955235120299E-239</v>
      </c>
      <c r="BD232" s="6">
        <v>1</v>
      </c>
      <c r="BE232" s="6">
        <v>9.3154002104680905E-296</v>
      </c>
      <c r="BF232" s="6">
        <v>0</v>
      </c>
      <c r="BG232" s="6">
        <v>3.34405798689392E-306</v>
      </c>
      <c r="BH232" s="7">
        <v>1.1733833468532699E-267</v>
      </c>
      <c r="BI232" s="6">
        <v>0</v>
      </c>
      <c r="BJ232" s="6">
        <v>1</v>
      </c>
      <c r="BK232" s="6">
        <v>0</v>
      </c>
      <c r="BL232" s="6">
        <v>0</v>
      </c>
      <c r="BM232" s="6">
        <v>0</v>
      </c>
      <c r="BN232" s="6">
        <v>0</v>
      </c>
      <c r="BO232" s="7">
        <v>0</v>
      </c>
      <c r="BP232" s="6">
        <v>8.1188671515113104E-78</v>
      </c>
      <c r="BQ232" s="6">
        <v>1</v>
      </c>
      <c r="BR232" s="6">
        <v>4.5154341771529398E-130</v>
      </c>
      <c r="BS232" s="6">
        <v>1.8556201617584199E-176</v>
      </c>
      <c r="BT232" s="6">
        <v>1.3558212340353199E-152</v>
      </c>
      <c r="BU232" s="6">
        <v>8.5688115518844599E-160</v>
      </c>
      <c r="BV232" s="7">
        <v>6.0494436789206202E-161</v>
      </c>
      <c r="BW232">
        <v>294</v>
      </c>
      <c r="BX232">
        <v>306</v>
      </c>
      <c r="BY232">
        <v>270</v>
      </c>
      <c r="BZ232">
        <v>287</v>
      </c>
      <c r="CA232">
        <v>251</v>
      </c>
      <c r="CB232">
        <v>194</v>
      </c>
      <c r="CC232">
        <v>215</v>
      </c>
      <c r="CD232">
        <v>226</v>
      </c>
      <c r="CE232">
        <v>227</v>
      </c>
      <c r="CF232" s="1">
        <v>249</v>
      </c>
      <c r="CH232" s="43">
        <v>9.5962520397957607E-2</v>
      </c>
      <c r="CJ232" s="27" t="s">
        <v>72357</v>
      </c>
    </row>
    <row r="233" spans="1:88">
      <c r="A233" s="27">
        <v>230</v>
      </c>
      <c r="B233" t="s">
        <v>70952</v>
      </c>
      <c r="D233" t="s">
        <v>71072</v>
      </c>
      <c r="E233" t="s">
        <v>71790</v>
      </c>
      <c r="F233" s="29">
        <v>42.946800000000003</v>
      </c>
      <c r="G233" s="29">
        <v>140.5615</v>
      </c>
      <c r="H233" s="30">
        <v>167.94480000000001</v>
      </c>
      <c r="I233" s="29" t="s">
        <v>71802</v>
      </c>
      <c r="J233" s="29" t="s">
        <v>71804</v>
      </c>
      <c r="K233" s="29" t="s">
        <v>71812</v>
      </c>
      <c r="M233" s="48">
        <v>38993</v>
      </c>
      <c r="N233" s="27" t="s">
        <v>70960</v>
      </c>
      <c r="O233" s="54" t="s">
        <v>72381</v>
      </c>
      <c r="P233" s="11"/>
      <c r="Q233" s="11"/>
      <c r="T233" s="6">
        <v>1.8333333333333333E-3</v>
      </c>
      <c r="U233" s="6">
        <v>2.5666666666666667E-2</v>
      </c>
      <c r="V233" s="6">
        <v>0.97199999999999998</v>
      </c>
      <c r="W233" s="6">
        <v>0</v>
      </c>
      <c r="X233" s="6">
        <v>0</v>
      </c>
      <c r="Y233" s="6">
        <v>0</v>
      </c>
      <c r="Z233" s="7">
        <v>0</v>
      </c>
      <c r="AA233" s="6">
        <v>2E-3</v>
      </c>
      <c r="AB233" s="6">
        <v>2.166666666666667E-3</v>
      </c>
      <c r="AC233" s="6">
        <v>0.99449999999999994</v>
      </c>
      <c r="AD233" s="6">
        <v>0</v>
      </c>
      <c r="AE233" s="6">
        <v>6.6666666666666664E-4</v>
      </c>
      <c r="AF233" s="6">
        <v>0</v>
      </c>
      <c r="AG233" s="7">
        <v>0</v>
      </c>
      <c r="AH233" s="6">
        <v>2E-3</v>
      </c>
      <c r="AI233" s="6">
        <v>1.1666666666666668E-3</v>
      </c>
      <c r="AJ233" s="6">
        <v>0.99516666666666664</v>
      </c>
      <c r="AK233" s="6">
        <v>0</v>
      </c>
      <c r="AL233" s="6">
        <v>8.3333333333333339E-4</v>
      </c>
      <c r="AM233" s="6">
        <v>0</v>
      </c>
      <c r="AN233" s="7">
        <v>0</v>
      </c>
      <c r="AO233" s="6">
        <v>0</v>
      </c>
      <c r="AP233" s="6">
        <v>1</v>
      </c>
      <c r="AQ233" s="6">
        <v>0</v>
      </c>
      <c r="AR233" s="6">
        <v>0</v>
      </c>
      <c r="AS233" s="6">
        <v>7.40027942199925E-308</v>
      </c>
      <c r="AT233" s="7">
        <f>1.24715998847471*10^-312</f>
        <v>0</v>
      </c>
      <c r="AU233" s="5">
        <v>2</v>
      </c>
      <c r="AV233" s="6">
        <v>2.4894942273163198E-72</v>
      </c>
      <c r="AW233" s="6">
        <v>1</v>
      </c>
      <c r="AX233" s="6">
        <v>1.1891719308020501E-117</v>
      </c>
      <c r="AY233" s="6">
        <v>1.11174583686449E-146</v>
      </c>
      <c r="AZ233" s="6">
        <v>2.1942135006434799E-117</v>
      </c>
      <c r="BA233" s="7">
        <v>4.9953578675186199E-137</v>
      </c>
      <c r="BB233" s="6">
        <v>0</v>
      </c>
      <c r="BC233" s="6">
        <v>6.6623824228624303E-223</v>
      </c>
      <c r="BD233" s="6">
        <v>1</v>
      </c>
      <c r="BE233" s="6">
        <v>1.6391980302875099E-272</v>
      </c>
      <c r="BF233" s="6">
        <v>3.61608024211796E-281</v>
      </c>
      <c r="BG233" s="6">
        <v>2.1394500659837201E-292</v>
      </c>
      <c r="BH233" s="7">
        <v>2.2977107934814101E-242</v>
      </c>
      <c r="BI233" s="6">
        <v>0</v>
      </c>
      <c r="BJ233" s="6">
        <v>1</v>
      </c>
      <c r="BK233" s="6">
        <v>0</v>
      </c>
      <c r="BL233" s="6">
        <v>0</v>
      </c>
      <c r="BM233" s="6">
        <v>0</v>
      </c>
      <c r="BN233" s="6">
        <v>0</v>
      </c>
      <c r="BO233" s="7">
        <f>7.13998804679218*10^-311</f>
        <v>0</v>
      </c>
      <c r="BP233" s="6">
        <v>3.7302638867213701E-72</v>
      </c>
      <c r="BQ233" s="6">
        <v>1</v>
      </c>
      <c r="BR233" s="6">
        <v>5.7094638608984504E-116</v>
      </c>
      <c r="BS233" s="6">
        <v>3.3709804985198202E-152</v>
      </c>
      <c r="BT233" s="6">
        <v>2.5856993936463699E-125</v>
      </c>
      <c r="BU233" s="6">
        <v>2.09631261139691E-141</v>
      </c>
      <c r="BV233" s="7">
        <v>3.78159742448372E-143</v>
      </c>
      <c r="BW233">
        <v>294</v>
      </c>
      <c r="BX233">
        <v>306</v>
      </c>
      <c r="BY233">
        <v>270</v>
      </c>
      <c r="BZ233">
        <v>287</v>
      </c>
      <c r="CA233">
        <v>251</v>
      </c>
      <c r="CB233">
        <v>194</v>
      </c>
      <c r="CC233">
        <v>215</v>
      </c>
      <c r="CD233">
        <v>226</v>
      </c>
      <c r="CE233">
        <v>227</v>
      </c>
      <c r="CF233" s="1">
        <v>249</v>
      </c>
      <c r="CH233" s="43">
        <v>8.7112491299459194E-2</v>
      </c>
      <c r="CJ233" s="27" t="s">
        <v>72357</v>
      </c>
    </row>
    <row r="234" spans="1:88">
      <c r="A234" s="27">
        <v>231</v>
      </c>
      <c r="B234" t="s">
        <v>70952</v>
      </c>
      <c r="D234" t="s">
        <v>71073</v>
      </c>
      <c r="E234" t="s">
        <v>71790</v>
      </c>
      <c r="F234" s="29">
        <v>42.498100000000001</v>
      </c>
      <c r="G234" s="29">
        <v>141.14840000000001</v>
      </c>
      <c r="H234" s="30">
        <v>221.58960000000002</v>
      </c>
      <c r="I234" s="29" t="s">
        <v>71802</v>
      </c>
      <c r="J234" s="29" t="s">
        <v>71804</v>
      </c>
      <c r="K234" s="29" t="s">
        <v>71846</v>
      </c>
      <c r="M234" s="48">
        <v>39724</v>
      </c>
      <c r="N234" s="27" t="s">
        <v>70960</v>
      </c>
      <c r="O234" s="54" t="s">
        <v>72381</v>
      </c>
      <c r="P234" s="11"/>
      <c r="Q234" s="11" t="s">
        <v>70990</v>
      </c>
      <c r="S234" s="12" t="s">
        <v>70990</v>
      </c>
      <c r="T234" s="6">
        <v>1E-3</v>
      </c>
      <c r="U234" s="6">
        <v>1.6166666666666666E-2</v>
      </c>
      <c r="V234" s="6">
        <v>0.97183333333333322</v>
      </c>
      <c r="W234" s="6">
        <v>8.3333333333333339E-4</v>
      </c>
      <c r="X234" s="6">
        <v>1E-3</v>
      </c>
      <c r="Y234" s="6">
        <v>0</v>
      </c>
      <c r="Z234" s="7">
        <v>9.3333333333333341E-3</v>
      </c>
      <c r="AA234" s="6">
        <v>2E-3</v>
      </c>
      <c r="AB234" s="6">
        <v>8.3333333333333332E-3</v>
      </c>
      <c r="AC234" s="6">
        <v>0.98099999999999998</v>
      </c>
      <c r="AD234" s="6">
        <v>5.0000000000000001E-4</v>
      </c>
      <c r="AE234" s="6">
        <v>8.3333333333333339E-4</v>
      </c>
      <c r="AF234" s="6">
        <v>1.6666666666666666E-4</v>
      </c>
      <c r="AG234" s="7">
        <v>7.4999999999999997E-3</v>
      </c>
      <c r="AH234" s="6">
        <v>2E-3</v>
      </c>
      <c r="AI234" s="6">
        <v>4.1666666666666666E-3</v>
      </c>
      <c r="AJ234" s="6">
        <v>0.98433333333333339</v>
      </c>
      <c r="AK234" s="6">
        <v>6.6666666666666664E-4</v>
      </c>
      <c r="AL234" s="6">
        <v>1.1666666666666668E-3</v>
      </c>
      <c r="AM234" s="6">
        <v>0</v>
      </c>
      <c r="AN234" s="7">
        <v>7.8333333333333328E-3</v>
      </c>
      <c r="AO234" s="6">
        <v>0</v>
      </c>
      <c r="AP234" s="6">
        <v>1</v>
      </c>
      <c r="AQ234" s="6">
        <v>0</v>
      </c>
      <c r="AR234" s="6">
        <v>0</v>
      </c>
      <c r="AS234" s="6">
        <v>0</v>
      </c>
      <c r="AT234" s="7">
        <v>0</v>
      </c>
      <c r="AU234" s="5">
        <v>2</v>
      </c>
      <c r="AV234" s="6">
        <v>3.1819393097305202E-84</v>
      </c>
      <c r="AW234" s="6">
        <v>1</v>
      </c>
      <c r="AX234" s="6">
        <v>8.41250664410148E-129</v>
      </c>
      <c r="AY234" s="6">
        <v>7.04752757077299E-175</v>
      </c>
      <c r="AZ234" s="6">
        <v>5.2014535445635201E-148</v>
      </c>
      <c r="BA234" s="7">
        <v>2.06129734690584E-162</v>
      </c>
      <c r="BB234" s="6">
        <v>0</v>
      </c>
      <c r="BC234" s="6">
        <v>1.80074287331092E-234</v>
      </c>
      <c r="BD234" s="6">
        <v>1</v>
      </c>
      <c r="BE234" s="6">
        <v>1.04643711346087E-305</v>
      </c>
      <c r="BF234" s="6">
        <f>1.40989036108568*10^-315</f>
        <v>0</v>
      </c>
      <c r="BG234" s="6">
        <f>1.64659019237293*10^-312</f>
        <v>0</v>
      </c>
      <c r="BH234" s="7">
        <v>4.5558636338340698E-274</v>
      </c>
      <c r="BI234" s="6">
        <v>0</v>
      </c>
      <c r="BJ234" s="6">
        <v>1</v>
      </c>
      <c r="BK234" s="6">
        <v>0</v>
      </c>
      <c r="BL234" s="6">
        <v>0</v>
      </c>
      <c r="BM234" s="6">
        <v>0</v>
      </c>
      <c r="BN234" s="6">
        <v>0</v>
      </c>
      <c r="BO234" s="7">
        <v>0</v>
      </c>
      <c r="BP234" s="6">
        <v>3.8992437149535298E-84</v>
      </c>
      <c r="BQ234" s="6">
        <v>1</v>
      </c>
      <c r="BR234" s="6">
        <v>1.65544267262499E-128</v>
      </c>
      <c r="BS234" s="6">
        <v>2.65709883415511E-182</v>
      </c>
      <c r="BT234" s="6">
        <v>1.70802341998603E-158</v>
      </c>
      <c r="BU234" s="6">
        <v>2.2508683352440401E-168</v>
      </c>
      <c r="BV234" s="7">
        <v>2.7675273184163399E-161</v>
      </c>
      <c r="BW234">
        <v>294</v>
      </c>
      <c r="BX234">
        <v>306</v>
      </c>
      <c r="BY234">
        <v>270</v>
      </c>
      <c r="BZ234">
        <v>287</v>
      </c>
      <c r="CA234">
        <v>251</v>
      </c>
      <c r="CB234">
        <v>194</v>
      </c>
      <c r="CC234">
        <v>215</v>
      </c>
      <c r="CD234">
        <v>226</v>
      </c>
      <c r="CE234">
        <v>227</v>
      </c>
      <c r="CF234" s="1">
        <v>249</v>
      </c>
      <c r="CH234" s="43">
        <v>9.1419194325340097E-2</v>
      </c>
      <c r="CJ234" s="27" t="s">
        <v>72357</v>
      </c>
    </row>
    <row r="235" spans="1:88">
      <c r="A235" s="27">
        <v>232</v>
      </c>
      <c r="B235" t="s">
        <v>70952</v>
      </c>
      <c r="D235" t="s">
        <v>71074</v>
      </c>
      <c r="E235" t="s">
        <v>71790</v>
      </c>
      <c r="F235" s="29">
        <v>43.3249</v>
      </c>
      <c r="G235" s="29">
        <v>141.5153</v>
      </c>
      <c r="H235" s="30">
        <v>32.308800000000005</v>
      </c>
      <c r="I235" s="29" t="s">
        <v>71802</v>
      </c>
      <c r="J235" s="29" t="s">
        <v>71804</v>
      </c>
      <c r="K235" s="29" t="s">
        <v>71808</v>
      </c>
      <c r="M235" s="48">
        <v>38984</v>
      </c>
      <c r="N235" s="27" t="s">
        <v>70960</v>
      </c>
      <c r="O235" s="54" t="s">
        <v>72381</v>
      </c>
      <c r="P235" s="11"/>
      <c r="Q235" s="11"/>
      <c r="S235" s="12" t="s">
        <v>70990</v>
      </c>
      <c r="T235" s="6">
        <v>8.3333333333333339E-4</v>
      </c>
      <c r="U235" s="6">
        <v>3.166666666666667E-3</v>
      </c>
      <c r="V235" s="6">
        <v>0.97133333333333327</v>
      </c>
      <c r="W235" s="6">
        <v>1E-3</v>
      </c>
      <c r="X235" s="6">
        <v>5.0000000000000001E-3</v>
      </c>
      <c r="Y235" s="6">
        <v>1.666666666666667E-3</v>
      </c>
      <c r="Z235" s="7">
        <v>1.7166666666666667E-2</v>
      </c>
      <c r="AA235" s="6">
        <v>3.3333333333333332E-4</v>
      </c>
      <c r="AB235" s="6">
        <v>0</v>
      </c>
      <c r="AC235" s="6">
        <v>0.97533333333333339</v>
      </c>
      <c r="AD235" s="6">
        <v>1E-3</v>
      </c>
      <c r="AE235" s="6">
        <v>5.000000000000001E-3</v>
      </c>
      <c r="AF235" s="6">
        <v>1.8333333333333333E-3</v>
      </c>
      <c r="AG235" s="7">
        <v>1.6500000000000001E-2</v>
      </c>
      <c r="AH235" s="6">
        <v>0</v>
      </c>
      <c r="AI235" s="6">
        <v>1.6666666666666666E-4</v>
      </c>
      <c r="AJ235" s="6">
        <v>0.97483333333333333</v>
      </c>
      <c r="AK235" s="6">
        <v>1E-3</v>
      </c>
      <c r="AL235" s="6">
        <v>5.9999999999999993E-3</v>
      </c>
      <c r="AM235" s="6">
        <v>1E-3</v>
      </c>
      <c r="AN235" s="7">
        <v>1.6833333333333336E-2</v>
      </c>
      <c r="AO235" s="6">
        <v>0</v>
      </c>
      <c r="AP235" s="6">
        <v>1</v>
      </c>
      <c r="AQ235" s="6">
        <v>0</v>
      </c>
      <c r="AR235" s="6">
        <v>0</v>
      </c>
      <c r="AS235" s="6">
        <f>2.17654197421965*10^-318</f>
        <v>0</v>
      </c>
      <c r="AT235" s="7">
        <f>2.16894818524307*10^-321</f>
        <v>0</v>
      </c>
      <c r="AU235" s="5">
        <v>2</v>
      </c>
      <c r="AV235" s="6">
        <v>2.1163847953345699E-77</v>
      </c>
      <c r="AW235" s="6">
        <v>1</v>
      </c>
      <c r="AX235" s="6">
        <v>1.45144975352979E-125</v>
      </c>
      <c r="AY235" s="6">
        <v>7.9128084267091103E-167</v>
      </c>
      <c r="AZ235" s="6">
        <v>9.0665134694218099E-147</v>
      </c>
      <c r="BA235" s="7">
        <v>1.41982458264111E-159</v>
      </c>
      <c r="BB235" s="6">
        <v>0</v>
      </c>
      <c r="BC235" s="6">
        <v>4.6427152352089199E-178</v>
      </c>
      <c r="BD235" s="6">
        <v>1</v>
      </c>
      <c r="BE235" s="6">
        <v>1.81693786899692E-252</v>
      </c>
      <c r="BF235" s="6">
        <v>7.6849274592398096E-254</v>
      </c>
      <c r="BG235" s="6">
        <v>3.3788582772388398E-250</v>
      </c>
      <c r="BH235" s="7">
        <v>1.4933674826097301E-218</v>
      </c>
      <c r="BI235" s="6">
        <v>0</v>
      </c>
      <c r="BJ235" s="6">
        <v>1</v>
      </c>
      <c r="BK235" s="6">
        <v>0</v>
      </c>
      <c r="BL235" s="6">
        <v>0</v>
      </c>
      <c r="BM235" s="6">
        <v>0</v>
      </c>
      <c r="BN235" s="6">
        <f>2.3152789178117*10^-316</f>
        <v>0</v>
      </c>
      <c r="BO235" s="7">
        <f>4.94065645841247*10^-324</f>
        <v>0</v>
      </c>
      <c r="BP235" s="6">
        <v>2.4345996326140802E-77</v>
      </c>
      <c r="BQ235" s="6">
        <v>1</v>
      </c>
      <c r="BR235" s="6">
        <v>1.5617715153698399E-125</v>
      </c>
      <c r="BS235" s="6">
        <v>8.9749017138097097E-174</v>
      </c>
      <c r="BT235" s="6">
        <v>8.5987731024576299E-157</v>
      </c>
      <c r="BU235" s="6">
        <v>4.6696072367920401E-165</v>
      </c>
      <c r="BV235" s="7">
        <v>2.56609396913645E-158</v>
      </c>
      <c r="BW235">
        <v>294</v>
      </c>
      <c r="BX235">
        <v>306</v>
      </c>
      <c r="BY235">
        <v>270</v>
      </c>
      <c r="BZ235">
        <v>287</v>
      </c>
      <c r="CA235">
        <v>251</v>
      </c>
      <c r="CB235">
        <v>194</v>
      </c>
      <c r="CC235">
        <v>215</v>
      </c>
      <c r="CD235">
        <v>226</v>
      </c>
      <c r="CE235">
        <v>227</v>
      </c>
      <c r="CF235" s="1">
        <v>249</v>
      </c>
      <c r="CH235" s="43">
        <v>5.9685462217107799E-2</v>
      </c>
      <c r="CJ235" s="27" t="s">
        <v>72357</v>
      </c>
    </row>
    <row r="236" spans="1:88">
      <c r="A236" s="27">
        <v>233</v>
      </c>
      <c r="B236" t="s">
        <v>70952</v>
      </c>
      <c r="D236" t="s">
        <v>71075</v>
      </c>
      <c r="E236" t="s">
        <v>71790</v>
      </c>
      <c r="F236" s="29">
        <v>32.424199999999999</v>
      </c>
      <c r="G236" s="29">
        <v>131.17750000000001</v>
      </c>
      <c r="H236" s="30">
        <v>1067.1048000000001</v>
      </c>
      <c r="I236" s="29" t="s">
        <v>71802</v>
      </c>
      <c r="J236" s="29" t="s">
        <v>71844</v>
      </c>
      <c r="K236" s="29" t="s">
        <v>71832</v>
      </c>
      <c r="M236" s="48">
        <v>39396</v>
      </c>
      <c r="N236" s="27" t="s">
        <v>70960</v>
      </c>
      <c r="O236" s="54" t="s">
        <v>72381</v>
      </c>
      <c r="P236" s="11"/>
      <c r="Q236" s="11"/>
      <c r="S236" s="12" t="s">
        <v>70990</v>
      </c>
      <c r="T236" s="6">
        <v>0</v>
      </c>
      <c r="U236" s="6">
        <v>2.6833333333333334E-2</v>
      </c>
      <c r="V236" s="6">
        <v>0.97100000000000009</v>
      </c>
      <c r="W236" s="6">
        <v>0</v>
      </c>
      <c r="X236" s="6">
        <v>0</v>
      </c>
      <c r="Y236" s="6">
        <v>0</v>
      </c>
      <c r="Z236" s="7">
        <v>1E-3</v>
      </c>
      <c r="AA236" s="6">
        <v>1E-3</v>
      </c>
      <c r="AB236" s="6">
        <v>8.3333333333333332E-3</v>
      </c>
      <c r="AC236" s="6">
        <v>0.98766666666666669</v>
      </c>
      <c r="AD236" s="6">
        <v>0</v>
      </c>
      <c r="AE236" s="6">
        <v>0</v>
      </c>
      <c r="AF236" s="6">
        <v>0</v>
      </c>
      <c r="AG236" s="7">
        <v>2.5000000000000001E-3</v>
      </c>
      <c r="AH236" s="6">
        <v>8.3333333333333339E-4</v>
      </c>
      <c r="AI236" s="6">
        <v>5.8333333333333336E-3</v>
      </c>
      <c r="AJ236" s="6">
        <v>0.98966666666666658</v>
      </c>
      <c r="AK236" s="6">
        <v>0</v>
      </c>
      <c r="AL236" s="6">
        <v>0</v>
      </c>
      <c r="AM236" s="6">
        <v>0</v>
      </c>
      <c r="AN236" s="7">
        <v>2.8333333333333335E-3</v>
      </c>
      <c r="AO236" s="6">
        <v>0</v>
      </c>
      <c r="AP236" s="6">
        <v>1</v>
      </c>
      <c r="AQ236" s="6">
        <v>0</v>
      </c>
      <c r="AR236" s="6">
        <v>0</v>
      </c>
      <c r="AS236" s="6">
        <v>0</v>
      </c>
      <c r="AT236" s="7">
        <v>0</v>
      </c>
      <c r="AU236" s="5">
        <v>2</v>
      </c>
      <c r="AV236" s="6">
        <v>1.9914706656782501E-74</v>
      </c>
      <c r="AW236" s="6">
        <v>1</v>
      </c>
      <c r="AX236" s="6">
        <v>3.1684820700431E-127</v>
      </c>
      <c r="AY236" s="6">
        <v>3.87461955973593E-166</v>
      </c>
      <c r="AZ236" s="6">
        <v>8.8300021289762297E-146</v>
      </c>
      <c r="BA236" s="7">
        <v>5.31206621277471E-160</v>
      </c>
      <c r="BB236" s="6">
        <v>0</v>
      </c>
      <c r="BC236" s="6">
        <v>3.8477973385892202E-243</v>
      </c>
      <c r="BD236" s="6">
        <v>1</v>
      </c>
      <c r="BE236" s="6">
        <v>8.2035289044656397E-303</v>
      </c>
      <c r="BF236" s="6">
        <f>5.16504933392577*10^-313</f>
        <v>0</v>
      </c>
      <c r="BG236" s="6">
        <f>4.87275998109838*10^-317</f>
        <v>0</v>
      </c>
      <c r="BH236" s="7">
        <v>1.79528780511616E-274</v>
      </c>
      <c r="BI236" s="6">
        <v>0</v>
      </c>
      <c r="BJ236" s="6">
        <v>1</v>
      </c>
      <c r="BK236" s="6">
        <v>0</v>
      </c>
      <c r="BL236" s="6">
        <v>0</v>
      </c>
      <c r="BM236" s="6">
        <v>0</v>
      </c>
      <c r="BN236" s="6">
        <v>0</v>
      </c>
      <c r="BO236" s="7">
        <v>0</v>
      </c>
      <c r="BP236" s="6">
        <v>2.4614133362201498E-74</v>
      </c>
      <c r="BQ236" s="6">
        <v>1</v>
      </c>
      <c r="BR236" s="6">
        <v>7.6270067282631906E-127</v>
      </c>
      <c r="BS236" s="6">
        <v>8.4349630049344794E-173</v>
      </c>
      <c r="BT236" s="6">
        <v>2.61372247943085E-155</v>
      </c>
      <c r="BU236" s="6">
        <v>2.7867148271858302E-165</v>
      </c>
      <c r="BV236" s="7">
        <v>7.3668575951481204E-158</v>
      </c>
      <c r="BW236">
        <v>294</v>
      </c>
      <c r="BX236">
        <v>306</v>
      </c>
      <c r="BY236">
        <v>270</v>
      </c>
      <c r="BZ236">
        <v>287</v>
      </c>
      <c r="CA236">
        <v>251</v>
      </c>
      <c r="CB236">
        <v>194</v>
      </c>
      <c r="CC236">
        <v>215</v>
      </c>
      <c r="CD236">
        <v>226</v>
      </c>
      <c r="CE236">
        <v>227</v>
      </c>
      <c r="CF236" s="1">
        <v>249</v>
      </c>
      <c r="CH236" s="43">
        <v>8.7593600172385905E-2</v>
      </c>
      <c r="CJ236" s="27" t="s">
        <v>72357</v>
      </c>
    </row>
    <row r="237" spans="1:88">
      <c r="A237" s="27">
        <v>234</v>
      </c>
      <c r="B237" t="s">
        <v>70952</v>
      </c>
      <c r="D237" t="s">
        <v>71076</v>
      </c>
      <c r="E237" t="s">
        <v>71790</v>
      </c>
      <c r="F237" s="29">
        <v>42.541499999999999</v>
      </c>
      <c r="G237" s="29">
        <v>140.86429999999999</v>
      </c>
      <c r="H237" s="30">
        <v>308.76240000000001</v>
      </c>
      <c r="I237" s="29" t="s">
        <v>71802</v>
      </c>
      <c r="J237" s="29" t="s">
        <v>71804</v>
      </c>
      <c r="K237" s="29" t="s">
        <v>71850</v>
      </c>
      <c r="M237" s="48">
        <v>39725</v>
      </c>
      <c r="N237" s="27" t="s">
        <v>70960</v>
      </c>
      <c r="O237" s="54" t="s">
        <v>72381</v>
      </c>
      <c r="P237" s="39"/>
      <c r="Q237" s="11"/>
      <c r="S237" s="12" t="s">
        <v>70990</v>
      </c>
      <c r="T237" s="6">
        <v>0</v>
      </c>
      <c r="U237" s="6">
        <v>2.7666666666666669E-2</v>
      </c>
      <c r="V237" s="6">
        <v>0.97016666666666662</v>
      </c>
      <c r="W237" s="6">
        <v>1E-3</v>
      </c>
      <c r="X237" s="6">
        <v>0</v>
      </c>
      <c r="Y237" s="6">
        <v>0</v>
      </c>
      <c r="Z237" s="7">
        <v>0</v>
      </c>
      <c r="AA237" s="6">
        <v>0</v>
      </c>
      <c r="AB237" s="6">
        <v>2.166666666666667E-3</v>
      </c>
      <c r="AC237" s="6">
        <v>0.99416666666666653</v>
      </c>
      <c r="AD237" s="6">
        <v>2.3333333333333335E-3</v>
      </c>
      <c r="AE237" s="6">
        <v>6.6666666666666664E-4</v>
      </c>
      <c r="AF237" s="6">
        <v>1.6666666666666666E-4</v>
      </c>
      <c r="AG237" s="7">
        <v>0</v>
      </c>
      <c r="AH237" s="6">
        <v>0</v>
      </c>
      <c r="AI237" s="6">
        <v>6.1666666666666667E-3</v>
      </c>
      <c r="AJ237" s="6">
        <v>0.99099999999999999</v>
      </c>
      <c r="AK237" s="6">
        <v>1.3333333333333333E-3</v>
      </c>
      <c r="AL237" s="6">
        <v>1E-3</v>
      </c>
      <c r="AM237" s="6">
        <v>0</v>
      </c>
      <c r="AN237" s="7">
        <v>0</v>
      </c>
      <c r="AO237" s="6">
        <v>0</v>
      </c>
      <c r="AP237" s="6">
        <v>1</v>
      </c>
      <c r="AQ237" s="6">
        <v>0</v>
      </c>
      <c r="AR237" s="6">
        <v>0</v>
      </c>
      <c r="AS237" s="6">
        <v>0</v>
      </c>
      <c r="AT237" s="7">
        <v>0</v>
      </c>
      <c r="AU237" s="5">
        <v>2</v>
      </c>
      <c r="AV237" s="6">
        <v>2.5041127548681201E-76</v>
      </c>
      <c r="AW237" s="6">
        <v>1</v>
      </c>
      <c r="AX237" s="6">
        <v>2.2031173521112401E-127</v>
      </c>
      <c r="AY237" s="6">
        <v>4.8043287435903203E-158</v>
      </c>
      <c r="AZ237" s="6">
        <v>1.3843389421910501E-139</v>
      </c>
      <c r="BA237" s="7">
        <v>6.6370967885716998E-148</v>
      </c>
      <c r="BB237" s="6">
        <v>0</v>
      </c>
      <c r="BC237" s="6">
        <v>2.2314534576601799E-241</v>
      </c>
      <c r="BD237" s="6">
        <v>1</v>
      </c>
      <c r="BE237" s="6">
        <f>6.22587436359576*10^-317</f>
        <v>0</v>
      </c>
      <c r="BF237" s="6">
        <f>5.73116149175846*10^-322</f>
        <v>0</v>
      </c>
      <c r="BG237" s="6">
        <v>0</v>
      </c>
      <c r="BH237" s="7">
        <v>7.1012780500822E-284</v>
      </c>
      <c r="BI237" s="6">
        <v>0</v>
      </c>
      <c r="BJ237" s="6">
        <v>1</v>
      </c>
      <c r="BK237" s="6">
        <v>0</v>
      </c>
      <c r="BL237" s="6">
        <v>0</v>
      </c>
      <c r="BM237" s="6">
        <v>0</v>
      </c>
      <c r="BN237" s="6">
        <v>0</v>
      </c>
      <c r="BO237" s="7">
        <v>0</v>
      </c>
      <c r="BP237" s="6">
        <v>2.7540509832085E-76</v>
      </c>
      <c r="BQ237" s="6">
        <v>1</v>
      </c>
      <c r="BR237" s="6">
        <v>4.3604865446702203E-127</v>
      </c>
      <c r="BS237" s="6">
        <v>4.4060624837333402E-165</v>
      </c>
      <c r="BT237" s="6">
        <v>7.1898719884200103E-150</v>
      </c>
      <c r="BU237" s="6">
        <v>1.89359306479255E-153</v>
      </c>
      <c r="BV237" s="7">
        <v>1.64658915657123E-161</v>
      </c>
      <c r="BW237">
        <v>294</v>
      </c>
      <c r="BX237">
        <v>306</v>
      </c>
      <c r="BY237">
        <v>270</v>
      </c>
      <c r="BZ237">
        <v>287</v>
      </c>
      <c r="CA237">
        <v>251</v>
      </c>
      <c r="CB237">
        <v>194</v>
      </c>
      <c r="CC237">
        <v>215</v>
      </c>
      <c r="CD237">
        <v>226</v>
      </c>
      <c r="CE237">
        <v>227</v>
      </c>
      <c r="CF237" s="1">
        <v>249</v>
      </c>
      <c r="CH237" s="43">
        <v>8.9597081388486502E-2</v>
      </c>
      <c r="CJ237" s="27" t="s">
        <v>72357</v>
      </c>
    </row>
    <row r="238" spans="1:88">
      <c r="A238" s="27">
        <v>235</v>
      </c>
      <c r="B238" t="s">
        <v>70952</v>
      </c>
      <c r="D238" t="s">
        <v>71077</v>
      </c>
      <c r="E238" t="s">
        <v>71790</v>
      </c>
      <c r="F238" s="29">
        <v>41.719299999999997</v>
      </c>
      <c r="G238" s="29">
        <v>141.0068</v>
      </c>
      <c r="H238" s="30">
        <v>21.945600000000002</v>
      </c>
      <c r="I238" s="29" t="s">
        <v>71802</v>
      </c>
      <c r="J238" s="29" t="s">
        <v>71804</v>
      </c>
      <c r="K238" s="29" t="s">
        <v>71868</v>
      </c>
      <c r="M238" s="48">
        <v>38991</v>
      </c>
      <c r="N238" s="27" t="s">
        <v>70960</v>
      </c>
      <c r="O238" s="54" t="s">
        <v>72381</v>
      </c>
      <c r="P238" s="11"/>
      <c r="Q238" s="11"/>
      <c r="R238" s="11" t="s">
        <v>70990</v>
      </c>
      <c r="T238" s="6">
        <v>0</v>
      </c>
      <c r="U238" s="6">
        <v>2.9166666666666664E-2</v>
      </c>
      <c r="V238" s="6">
        <v>0.96983333333333333</v>
      </c>
      <c r="W238" s="6">
        <v>0</v>
      </c>
      <c r="X238" s="6">
        <v>0</v>
      </c>
      <c r="Y238" s="6">
        <v>0</v>
      </c>
      <c r="Z238" s="7">
        <v>0</v>
      </c>
      <c r="AA238" s="6">
        <v>0</v>
      </c>
      <c r="AB238" s="6">
        <v>7.6666666666666662E-3</v>
      </c>
      <c r="AC238" s="6">
        <v>0.99116666666666653</v>
      </c>
      <c r="AD238" s="6">
        <v>0</v>
      </c>
      <c r="AE238" s="6">
        <v>0</v>
      </c>
      <c r="AF238" s="6">
        <v>0</v>
      </c>
      <c r="AG238" s="7">
        <v>3.3333333333333332E-4</v>
      </c>
      <c r="AH238" s="6">
        <v>0</v>
      </c>
      <c r="AI238" s="6">
        <v>7.3333333333333332E-3</v>
      </c>
      <c r="AJ238" s="6">
        <v>0.99116666666666664</v>
      </c>
      <c r="AK238" s="6">
        <v>0</v>
      </c>
      <c r="AL238" s="6">
        <v>0</v>
      </c>
      <c r="AM238" s="6">
        <v>0</v>
      </c>
      <c r="AN238" s="7">
        <v>5.0000000000000001E-4</v>
      </c>
      <c r="AO238" s="6">
        <v>0</v>
      </c>
      <c r="AP238" s="6">
        <v>1</v>
      </c>
      <c r="AQ238" s="6">
        <v>0</v>
      </c>
      <c r="AR238" s="6">
        <v>0</v>
      </c>
      <c r="AS238" s="6">
        <v>0</v>
      </c>
      <c r="AT238" s="7">
        <v>0</v>
      </c>
      <c r="AU238" s="5">
        <v>2</v>
      </c>
      <c r="AV238" s="6">
        <v>6.1504253256120003E-79</v>
      </c>
      <c r="AW238" s="6">
        <v>1</v>
      </c>
      <c r="AX238" s="6">
        <v>5.13046866014378E-126</v>
      </c>
      <c r="AY238" s="6">
        <v>1.2775387598962501E-164</v>
      </c>
      <c r="AZ238" s="6">
        <v>1.03744190229661E-138</v>
      </c>
      <c r="BA238" s="7">
        <v>2.30668714540154E-151</v>
      </c>
      <c r="BB238" s="6">
        <v>0</v>
      </c>
      <c r="BC238" s="6">
        <v>1.4937743006825399E-219</v>
      </c>
      <c r="BD238" s="6">
        <v>1</v>
      </c>
      <c r="BE238" s="6">
        <v>1.7374051723712799E-288</v>
      </c>
      <c r="BF238" s="6">
        <v>5.5744683107432101E-292</v>
      </c>
      <c r="BG238" s="6">
        <v>5.33339886000017E-294</v>
      </c>
      <c r="BH238" s="7">
        <v>1.9336607264223802E-254</v>
      </c>
      <c r="BI238" s="6">
        <v>0</v>
      </c>
      <c r="BJ238" s="6">
        <v>1</v>
      </c>
      <c r="BK238" s="6">
        <v>0</v>
      </c>
      <c r="BL238" s="6">
        <v>0</v>
      </c>
      <c r="BM238" s="6">
        <v>0</v>
      </c>
      <c r="BN238" s="6">
        <v>0</v>
      </c>
      <c r="BO238" s="7">
        <v>0</v>
      </c>
      <c r="BP238" s="6">
        <v>7.7648027784344604E-79</v>
      </c>
      <c r="BQ238" s="6">
        <v>1</v>
      </c>
      <c r="BR238" s="6">
        <v>1.34717888527247E-125</v>
      </c>
      <c r="BS238" s="6">
        <v>3.5060618887805101E-169</v>
      </c>
      <c r="BT238" s="6">
        <v>5.6881337229742896E-146</v>
      </c>
      <c r="BU238" s="6">
        <v>1.0345316746784901E-154</v>
      </c>
      <c r="BV238" s="7">
        <v>1.55307767287274E-154</v>
      </c>
      <c r="BW238">
        <v>294</v>
      </c>
      <c r="BX238">
        <v>306</v>
      </c>
      <c r="BY238">
        <v>270</v>
      </c>
      <c r="BZ238">
        <v>287</v>
      </c>
      <c r="CA238">
        <v>251</v>
      </c>
      <c r="CB238">
        <v>194</v>
      </c>
      <c r="CC238">
        <v>215</v>
      </c>
      <c r="CD238">
        <v>226</v>
      </c>
      <c r="CE238">
        <v>227</v>
      </c>
      <c r="CF238" s="1">
        <v>249</v>
      </c>
      <c r="CH238" s="43">
        <v>7.4175824175824204E-2</v>
      </c>
      <c r="CJ238" s="27" t="s">
        <v>72357</v>
      </c>
    </row>
    <row r="239" spans="1:88">
      <c r="A239" s="27">
        <v>236</v>
      </c>
      <c r="B239" t="s">
        <v>70952</v>
      </c>
      <c r="D239" t="s">
        <v>71078</v>
      </c>
      <c r="E239" t="s">
        <v>71790</v>
      </c>
      <c r="F239" s="29">
        <v>42.498199999999997</v>
      </c>
      <c r="G239" s="29">
        <v>141.14859999999999</v>
      </c>
      <c r="H239" s="30">
        <v>220.37040000000002</v>
      </c>
      <c r="I239" s="29" t="s">
        <v>71802</v>
      </c>
      <c r="J239" s="29" t="s">
        <v>71804</v>
      </c>
      <c r="K239" s="29" t="s">
        <v>71846</v>
      </c>
      <c r="M239" s="48">
        <v>39724</v>
      </c>
      <c r="N239" s="27" t="s">
        <v>70960</v>
      </c>
      <c r="O239" s="54" t="s">
        <v>72381</v>
      </c>
      <c r="P239" s="11"/>
      <c r="Q239" s="11"/>
      <c r="S239" s="12" t="s">
        <v>70990</v>
      </c>
      <c r="T239" s="6">
        <v>0</v>
      </c>
      <c r="U239" s="6">
        <v>2.6333333333333334E-2</v>
      </c>
      <c r="V239" s="6">
        <v>0.96899999999999997</v>
      </c>
      <c r="W239" s="6">
        <v>0</v>
      </c>
      <c r="X239" s="6">
        <v>4.0000000000000001E-3</v>
      </c>
      <c r="Y239" s="6">
        <v>0</v>
      </c>
      <c r="Z239" s="7">
        <v>0</v>
      </c>
      <c r="AA239" s="6">
        <v>0</v>
      </c>
      <c r="AB239" s="6">
        <v>1.0166666666666666E-2</v>
      </c>
      <c r="AC239" s="6">
        <v>0.98483333333333334</v>
      </c>
      <c r="AD239" s="6">
        <v>0</v>
      </c>
      <c r="AE239" s="6">
        <v>3.3333333333333335E-3</v>
      </c>
      <c r="AF239" s="6">
        <v>6.6666666666666664E-4</v>
      </c>
      <c r="AG239" s="7">
        <v>0</v>
      </c>
      <c r="AH239" s="6">
        <v>0</v>
      </c>
      <c r="AI239" s="6">
        <v>1.1833333333333333E-2</v>
      </c>
      <c r="AJ239" s="6">
        <v>0.98333333333333328</v>
      </c>
      <c r="AK239" s="6">
        <v>0</v>
      </c>
      <c r="AL239" s="6">
        <v>4.0000000000000001E-3</v>
      </c>
      <c r="AM239" s="6">
        <v>0</v>
      </c>
      <c r="AN239" s="7">
        <v>0</v>
      </c>
      <c r="AO239" s="6">
        <v>0</v>
      </c>
      <c r="AP239" s="6">
        <v>1</v>
      </c>
      <c r="AQ239" s="6">
        <v>0</v>
      </c>
      <c r="AR239" s="6">
        <v>0</v>
      </c>
      <c r="AS239" s="6">
        <v>0</v>
      </c>
      <c r="AT239" s="7">
        <v>0</v>
      </c>
      <c r="AU239" s="5">
        <v>2</v>
      </c>
      <c r="AV239" s="6">
        <v>1.3823223815556701E-79</v>
      </c>
      <c r="AW239" s="6">
        <v>1</v>
      </c>
      <c r="AX239" s="6">
        <v>9.2346911340238396E-126</v>
      </c>
      <c r="AY239" s="6">
        <v>7.6476370465712197E-158</v>
      </c>
      <c r="AZ239" s="6">
        <v>1.31250360860829E-137</v>
      </c>
      <c r="BA239" s="7">
        <v>3.0090829580284399E-149</v>
      </c>
      <c r="BB239" s="6">
        <v>0</v>
      </c>
      <c r="BC239" s="6">
        <v>2.6419863310668599E-221</v>
      </c>
      <c r="BD239" s="6">
        <v>1</v>
      </c>
      <c r="BE239" s="6">
        <v>3.1966237338864102E-280</v>
      </c>
      <c r="BF239" s="6">
        <v>1.88612065297902E-290</v>
      </c>
      <c r="BG239" s="6">
        <v>7.3251152489257594E-281</v>
      </c>
      <c r="BH239" s="7">
        <v>2.8287565376541199E-248</v>
      </c>
      <c r="BI239" s="6">
        <v>0</v>
      </c>
      <c r="BJ239" s="6">
        <v>1</v>
      </c>
      <c r="BK239" s="6">
        <v>0</v>
      </c>
      <c r="BL239" s="6">
        <v>0</v>
      </c>
      <c r="BM239" s="6">
        <v>0</v>
      </c>
      <c r="BN239" s="6">
        <v>0</v>
      </c>
      <c r="BO239" s="7">
        <v>0</v>
      </c>
      <c r="BP239" s="6">
        <v>1.84075940930272E-79</v>
      </c>
      <c r="BQ239" s="6">
        <v>1</v>
      </c>
      <c r="BR239" s="6">
        <v>5.6663048409165697E-125</v>
      </c>
      <c r="BS239" s="6">
        <v>5.05619116047612E-164</v>
      </c>
      <c r="BT239" s="6">
        <v>1.6130738969013299E-146</v>
      </c>
      <c r="BU239" s="6">
        <v>3.9747647717147803E-154</v>
      </c>
      <c r="BV239" s="7">
        <v>7.4419343807324902E-155</v>
      </c>
      <c r="BW239">
        <v>294</v>
      </c>
      <c r="BX239">
        <v>306</v>
      </c>
      <c r="BY239">
        <v>270</v>
      </c>
      <c r="BZ239">
        <v>287</v>
      </c>
      <c r="CA239">
        <v>251</v>
      </c>
      <c r="CB239">
        <v>194</v>
      </c>
      <c r="CC239">
        <v>215</v>
      </c>
      <c r="CD239">
        <v>226</v>
      </c>
      <c r="CE239">
        <v>227</v>
      </c>
      <c r="CF239" s="1">
        <v>249</v>
      </c>
      <c r="CH239" s="43">
        <v>8.5798657718120799E-2</v>
      </c>
      <c r="CJ239" s="27" t="s">
        <v>72357</v>
      </c>
    </row>
    <row r="240" spans="1:88">
      <c r="A240" s="27">
        <v>237</v>
      </c>
      <c r="B240" t="s">
        <v>70952</v>
      </c>
      <c r="D240" t="s">
        <v>71079</v>
      </c>
      <c r="E240" t="s">
        <v>71790</v>
      </c>
      <c r="F240" s="29">
        <v>42.072099999999999</v>
      </c>
      <c r="G240" s="29">
        <v>140.7988</v>
      </c>
      <c r="H240" s="30">
        <v>11.277600000000001</v>
      </c>
      <c r="I240" s="29" t="s">
        <v>71802</v>
      </c>
      <c r="J240" s="29" t="s">
        <v>71804</v>
      </c>
      <c r="K240" s="29" t="s">
        <v>71822</v>
      </c>
      <c r="M240" s="48">
        <v>38992</v>
      </c>
      <c r="N240" s="27" t="s">
        <v>70960</v>
      </c>
      <c r="O240" s="54" t="s">
        <v>72381</v>
      </c>
      <c r="P240" s="11"/>
      <c r="Q240" s="11"/>
      <c r="T240" s="6">
        <v>0</v>
      </c>
      <c r="U240" s="6">
        <v>3.1166666666666665E-2</v>
      </c>
      <c r="V240" s="6">
        <v>0.96749999999999992</v>
      </c>
      <c r="W240" s="6">
        <v>0</v>
      </c>
      <c r="X240" s="6">
        <v>1.6666666666666666E-4</v>
      </c>
      <c r="Y240" s="6">
        <v>0</v>
      </c>
      <c r="Z240" s="7">
        <v>1E-3</v>
      </c>
      <c r="AA240" s="6">
        <v>0</v>
      </c>
      <c r="AB240" s="6">
        <v>4.0000000000000001E-3</v>
      </c>
      <c r="AC240" s="6">
        <v>0.99333333333333329</v>
      </c>
      <c r="AD240" s="6">
        <v>0</v>
      </c>
      <c r="AE240" s="6">
        <v>8.3333333333333339E-4</v>
      </c>
      <c r="AF240" s="6">
        <v>1.6666666666666666E-4</v>
      </c>
      <c r="AG240" s="7">
        <v>1.3333333333333333E-3</v>
      </c>
      <c r="AH240" s="6">
        <v>0</v>
      </c>
      <c r="AI240" s="6">
        <v>4.0000000000000001E-3</v>
      </c>
      <c r="AJ240" s="6">
        <v>0.99283333333333335</v>
      </c>
      <c r="AK240" s="6">
        <v>0</v>
      </c>
      <c r="AL240" s="6">
        <v>1E-3</v>
      </c>
      <c r="AM240" s="6">
        <v>0</v>
      </c>
      <c r="AN240" s="7">
        <v>2.166666666666667E-3</v>
      </c>
      <c r="AO240" s="6">
        <v>0</v>
      </c>
      <c r="AP240" s="6">
        <v>1</v>
      </c>
      <c r="AQ240" s="6">
        <v>0</v>
      </c>
      <c r="AR240" s="6">
        <v>0</v>
      </c>
      <c r="AS240" s="6">
        <f>1.49014289649268*10^-316</f>
        <v>0</v>
      </c>
      <c r="AT240" s="7">
        <v>0</v>
      </c>
      <c r="AU240" s="5">
        <v>2</v>
      </c>
      <c r="AV240" s="6">
        <v>3.4160083760412601E-80</v>
      </c>
      <c r="AW240" s="6">
        <v>1</v>
      </c>
      <c r="AX240" s="6">
        <v>2.98726673057818E-122</v>
      </c>
      <c r="AY240" s="6">
        <v>1.8310458879962399E-141</v>
      </c>
      <c r="AZ240" s="6">
        <v>4.6313205100418201E-124</v>
      </c>
      <c r="BA240" s="7">
        <v>8.8209606689308098E-133</v>
      </c>
      <c r="BB240" s="6">
        <v>0</v>
      </c>
      <c r="BC240" s="6">
        <v>9.3170548424244604E-204</v>
      </c>
      <c r="BD240" s="6">
        <v>1</v>
      </c>
      <c r="BE240" s="6">
        <v>3.1716360728011402E-262</v>
      </c>
      <c r="BF240" s="6">
        <v>2.7089723850041402E-274</v>
      </c>
      <c r="BG240" s="6">
        <v>6.4812824304496501E-266</v>
      </c>
      <c r="BH240" s="7">
        <v>2.3826394810134601E-233</v>
      </c>
      <c r="BI240" s="6">
        <v>0</v>
      </c>
      <c r="BJ240" s="6">
        <v>1</v>
      </c>
      <c r="BK240" s="6">
        <v>0</v>
      </c>
      <c r="BL240" s="6">
        <v>0</v>
      </c>
      <c r="BM240" s="6">
        <v>0</v>
      </c>
      <c r="BN240" s="6">
        <f>1.62349971223434*10^-319</f>
        <v>0</v>
      </c>
      <c r="BO240" s="7">
        <f>1.19593530232332*10^-319</f>
        <v>0</v>
      </c>
      <c r="BP240" s="6">
        <v>5.5572361903093901E-80</v>
      </c>
      <c r="BQ240" s="6">
        <v>1</v>
      </c>
      <c r="BR240" s="6">
        <v>1.8666999471673501E-120</v>
      </c>
      <c r="BS240" s="6">
        <v>2.9866329875056402E-147</v>
      </c>
      <c r="BT240" s="6">
        <v>4.0246560256371203E-132</v>
      </c>
      <c r="BU240" s="6">
        <v>1.9099608940714199E-137</v>
      </c>
      <c r="BV240" s="7">
        <v>1.00617989884161E-146</v>
      </c>
      <c r="BW240">
        <v>294</v>
      </c>
      <c r="BX240">
        <v>306</v>
      </c>
      <c r="BY240">
        <v>270</v>
      </c>
      <c r="BZ240">
        <v>287</v>
      </c>
      <c r="CA240">
        <v>251</v>
      </c>
      <c r="CB240">
        <v>194</v>
      </c>
      <c r="CC240">
        <v>215</v>
      </c>
      <c r="CD240">
        <v>226</v>
      </c>
      <c r="CE240">
        <v>227</v>
      </c>
      <c r="CF240" s="1">
        <v>249</v>
      </c>
      <c r="CH240" s="43">
        <v>7.3590135188641895E-2</v>
      </c>
      <c r="CJ240" s="27" t="s">
        <v>72357</v>
      </c>
    </row>
    <row r="241" spans="1:88">
      <c r="A241" s="27">
        <v>238</v>
      </c>
      <c r="B241" t="s">
        <v>70952</v>
      </c>
      <c r="D241" t="s">
        <v>71080</v>
      </c>
      <c r="E241" t="s">
        <v>71790</v>
      </c>
      <c r="F241" s="29">
        <v>42.4985</v>
      </c>
      <c r="G241" s="29">
        <v>141.2706</v>
      </c>
      <c r="H241" s="30">
        <v>7.9248000000000003</v>
      </c>
      <c r="I241" s="29" t="s">
        <v>71802</v>
      </c>
      <c r="J241" s="29" t="s">
        <v>71804</v>
      </c>
      <c r="K241" s="29" t="s">
        <v>71845</v>
      </c>
      <c r="M241" s="48">
        <v>39724</v>
      </c>
      <c r="N241" s="27" t="s">
        <v>70960</v>
      </c>
      <c r="O241" s="54" t="s">
        <v>72381</v>
      </c>
      <c r="P241" s="11"/>
      <c r="Q241" s="11"/>
      <c r="S241" s="12" t="s">
        <v>70990</v>
      </c>
      <c r="T241" s="6">
        <v>1E-3</v>
      </c>
      <c r="U241" s="6">
        <v>2.9666666666666664E-2</v>
      </c>
      <c r="V241" s="6">
        <v>0.96716666666666662</v>
      </c>
      <c r="W241" s="6">
        <v>1.6666666666666666E-4</v>
      </c>
      <c r="X241" s="6">
        <v>1E-3</v>
      </c>
      <c r="Y241" s="6">
        <v>6.6666666666666664E-4</v>
      </c>
      <c r="Z241" s="7">
        <v>1.6666666666666666E-4</v>
      </c>
      <c r="AA241" s="6">
        <v>1E-3</v>
      </c>
      <c r="AB241" s="6">
        <v>1.5166666666666667E-2</v>
      </c>
      <c r="AC241" s="6">
        <v>0.98016666666666674</v>
      </c>
      <c r="AD241" s="6">
        <v>8.3333333333333339E-4</v>
      </c>
      <c r="AE241" s="6">
        <v>1.666666666666667E-3</v>
      </c>
      <c r="AF241" s="6">
        <v>1.1666666666666668E-3</v>
      </c>
      <c r="AG241" s="7">
        <v>3.3333333333333332E-4</v>
      </c>
      <c r="AH241" s="6">
        <v>1.3333333333333333E-3</v>
      </c>
      <c r="AI241" s="6">
        <v>1.1333333333333332E-2</v>
      </c>
      <c r="AJ241" s="6">
        <v>0.98333333333333328</v>
      </c>
      <c r="AK241" s="6">
        <v>8.3333333333333339E-4</v>
      </c>
      <c r="AL241" s="6">
        <v>2E-3</v>
      </c>
      <c r="AM241" s="6">
        <v>1E-3</v>
      </c>
      <c r="AN241" s="7">
        <v>8.3333333333333339E-4</v>
      </c>
      <c r="AO241" s="6">
        <v>0</v>
      </c>
      <c r="AP241" s="6">
        <v>1</v>
      </c>
      <c r="AQ241" s="6">
        <v>0</v>
      </c>
      <c r="AR241" s="6">
        <v>0</v>
      </c>
      <c r="AS241" s="6">
        <v>0</v>
      </c>
      <c r="AT241" s="7">
        <v>0</v>
      </c>
      <c r="AU241" s="5">
        <v>2</v>
      </c>
      <c r="AV241" s="6">
        <v>4.5124638831157097E-75</v>
      </c>
      <c r="AW241" s="6">
        <v>1</v>
      </c>
      <c r="AX241" s="6">
        <v>9.4811230148116594E-131</v>
      </c>
      <c r="AY241" s="6">
        <v>4.6172638414933597E-166</v>
      </c>
      <c r="AZ241" s="6">
        <v>1.5689485925311401E-141</v>
      </c>
      <c r="BA241" s="7">
        <v>3.83057839946639E-153</v>
      </c>
      <c r="BB241" s="6">
        <v>0</v>
      </c>
      <c r="BC241" s="6">
        <v>4.3496823215690097E-239</v>
      </c>
      <c r="BD241" s="6">
        <v>1</v>
      </c>
      <c r="BE241" s="6">
        <v>4.5673102970721799E-294</v>
      </c>
      <c r="BF241" s="6">
        <v>1.6818904662320901E-296</v>
      </c>
      <c r="BG241" s="6">
        <v>2.1850324213831601E-299</v>
      </c>
      <c r="BH241" s="7">
        <v>2.1032817740998002E-261</v>
      </c>
      <c r="BI241" s="6">
        <v>0</v>
      </c>
      <c r="BJ241" s="6">
        <v>1</v>
      </c>
      <c r="BK241" s="6">
        <v>0</v>
      </c>
      <c r="BL241" s="6">
        <v>0</v>
      </c>
      <c r="BM241" s="6">
        <v>0</v>
      </c>
      <c r="BN241" s="6">
        <v>0</v>
      </c>
      <c r="BO241" s="7">
        <v>0</v>
      </c>
      <c r="BP241" s="6">
        <v>5.8741822830908205E-75</v>
      </c>
      <c r="BQ241" s="6">
        <v>1</v>
      </c>
      <c r="BR241" s="6">
        <v>8.6760932857441904E-130</v>
      </c>
      <c r="BS241" s="6">
        <v>1.5786495886808499E-173</v>
      </c>
      <c r="BT241" s="6">
        <v>6.9473814689963903E-152</v>
      </c>
      <c r="BU241" s="6">
        <v>3.2336047871903702E-159</v>
      </c>
      <c r="BV241" s="7">
        <v>2.13758111274139E-161</v>
      </c>
      <c r="BW241">
        <v>294</v>
      </c>
      <c r="BX241">
        <v>306</v>
      </c>
      <c r="BY241">
        <v>270</v>
      </c>
      <c r="BZ241">
        <v>287</v>
      </c>
      <c r="CA241">
        <v>251</v>
      </c>
      <c r="CB241">
        <v>194</v>
      </c>
      <c r="CC241">
        <v>215</v>
      </c>
      <c r="CD241">
        <v>226</v>
      </c>
      <c r="CE241">
        <v>227</v>
      </c>
      <c r="CF241" s="1">
        <v>249</v>
      </c>
      <c r="CH241" s="43">
        <v>8.8200996501643203E-2</v>
      </c>
      <c r="CJ241" s="27" t="s">
        <v>72357</v>
      </c>
    </row>
    <row r="242" spans="1:88">
      <c r="A242" s="27">
        <v>239</v>
      </c>
      <c r="B242" t="s">
        <v>70952</v>
      </c>
      <c r="D242" t="s">
        <v>71081</v>
      </c>
      <c r="E242" t="s">
        <v>71790</v>
      </c>
      <c r="F242" s="29">
        <v>42.562100000000001</v>
      </c>
      <c r="G242" s="29">
        <v>140.7971</v>
      </c>
      <c r="H242" s="30">
        <v>203.91120000000001</v>
      </c>
      <c r="I242" s="29" t="s">
        <v>71802</v>
      </c>
      <c r="J242" s="29" t="s">
        <v>71804</v>
      </c>
      <c r="K242" s="29" t="s">
        <v>71817</v>
      </c>
      <c r="M242" s="48">
        <v>38992</v>
      </c>
      <c r="N242" s="27" t="s">
        <v>70960</v>
      </c>
      <c r="O242" s="54" t="s">
        <v>72381</v>
      </c>
      <c r="P242" s="11"/>
      <c r="Q242" s="11"/>
      <c r="T242" s="6">
        <v>0</v>
      </c>
      <c r="U242" s="6">
        <v>2.8833333333333332E-2</v>
      </c>
      <c r="V242" s="6">
        <v>0.96666666666666667</v>
      </c>
      <c r="W242" s="6">
        <v>1.6666666666666666E-4</v>
      </c>
      <c r="X242" s="6">
        <v>2.9999999999999996E-3</v>
      </c>
      <c r="Y242" s="6">
        <v>8.3333333333333339E-4</v>
      </c>
      <c r="Z242" s="7">
        <v>0</v>
      </c>
      <c r="AA242" s="6">
        <v>0</v>
      </c>
      <c r="AB242" s="6">
        <v>2.9999999999999996E-3</v>
      </c>
      <c r="AC242" s="6">
        <v>0.9900000000000001</v>
      </c>
      <c r="AD242" s="6">
        <v>3.3333333333333332E-4</v>
      </c>
      <c r="AE242" s="6">
        <v>4.333333333333334E-3</v>
      </c>
      <c r="AF242" s="6">
        <v>1.5000000000000002E-3</v>
      </c>
      <c r="AG242" s="7">
        <v>8.3333333333333339E-4</v>
      </c>
      <c r="AH242" s="6">
        <v>0</v>
      </c>
      <c r="AI242" s="6">
        <v>2E-3</v>
      </c>
      <c r="AJ242" s="6">
        <v>0.99083333333333323</v>
      </c>
      <c r="AK242" s="6">
        <v>0</v>
      </c>
      <c r="AL242" s="6">
        <v>5.0000000000000001E-3</v>
      </c>
      <c r="AM242" s="6">
        <v>8.3333333333333339E-4</v>
      </c>
      <c r="AN242" s="7">
        <v>1E-3</v>
      </c>
      <c r="AO242" s="6">
        <v>0</v>
      </c>
      <c r="AP242" s="6">
        <v>1</v>
      </c>
      <c r="AQ242" s="6">
        <v>0</v>
      </c>
      <c r="AR242" s="6">
        <v>0</v>
      </c>
      <c r="AS242" s="6">
        <v>0</v>
      </c>
      <c r="AT242" s="7">
        <v>0</v>
      </c>
      <c r="AU242" s="5">
        <v>2</v>
      </c>
      <c r="AV242" s="6">
        <v>1.42837855493488E-78</v>
      </c>
      <c r="AW242" s="6">
        <v>1</v>
      </c>
      <c r="AX242" s="6">
        <v>1.62402942393564E-128</v>
      </c>
      <c r="AY242" s="6">
        <v>1.7364707523077098E-179</v>
      </c>
      <c r="AZ242" s="6">
        <v>3.11809837349795E-148</v>
      </c>
      <c r="BA242" s="7">
        <v>1.6312759217489101E-162</v>
      </c>
      <c r="BB242" s="6">
        <v>0</v>
      </c>
      <c r="BC242" s="6">
        <v>3.8626950246564402E-228</v>
      </c>
      <c r="BD242" s="6">
        <v>1</v>
      </c>
      <c r="BE242" s="6">
        <f>9.54335492533883*10^-315</f>
        <v>0</v>
      </c>
      <c r="BF242" s="6">
        <f>4.90548935980713*10^-317</f>
        <v>0</v>
      </c>
      <c r="BG242" s="6">
        <f>4.94065645841247*10^-324</f>
        <v>0</v>
      </c>
      <c r="BH242" s="7">
        <v>3.7055335033964102E-277</v>
      </c>
      <c r="BI242" s="6">
        <v>0</v>
      </c>
      <c r="BJ242" s="6">
        <v>1</v>
      </c>
      <c r="BK242" s="6">
        <v>0</v>
      </c>
      <c r="BL242" s="6">
        <v>0</v>
      </c>
      <c r="BM242" s="6">
        <v>0</v>
      </c>
      <c r="BN242" s="6">
        <v>0</v>
      </c>
      <c r="BO242" s="7">
        <v>0</v>
      </c>
      <c r="BP242" s="6">
        <v>1.73913479266449E-78</v>
      </c>
      <c r="BQ242" s="6">
        <v>1</v>
      </c>
      <c r="BR242" s="6">
        <v>2.8890641505900802E-128</v>
      </c>
      <c r="BS242" s="6">
        <v>2.9640083224565399E-186</v>
      </c>
      <c r="BT242" s="6">
        <v>5.7911513517721497E-158</v>
      </c>
      <c r="BU242" s="6">
        <v>6.9340916877731504E-168</v>
      </c>
      <c r="BV242" s="7">
        <v>6.0473682632013898E-160</v>
      </c>
      <c r="BW242">
        <v>294</v>
      </c>
      <c r="BX242">
        <v>306</v>
      </c>
      <c r="BY242">
        <v>270</v>
      </c>
      <c r="BZ242">
        <v>287</v>
      </c>
      <c r="CA242">
        <v>251</v>
      </c>
      <c r="CB242">
        <v>194</v>
      </c>
      <c r="CC242">
        <v>215</v>
      </c>
      <c r="CD242">
        <v>226</v>
      </c>
      <c r="CE242">
        <v>227</v>
      </c>
      <c r="CF242" s="1">
        <v>249</v>
      </c>
      <c r="CH242" s="43">
        <v>8.3773051188598194E-2</v>
      </c>
      <c r="CJ242" s="27" t="s">
        <v>72357</v>
      </c>
    </row>
    <row r="243" spans="1:88">
      <c r="A243" s="27">
        <v>240</v>
      </c>
      <c r="B243" t="s">
        <v>70952</v>
      </c>
      <c r="D243" t="s">
        <v>71082</v>
      </c>
      <c r="E243" t="s">
        <v>71790</v>
      </c>
      <c r="F243" s="29">
        <v>44.165799999999997</v>
      </c>
      <c r="G243" s="29">
        <v>142.40539999999999</v>
      </c>
      <c r="H243" s="30">
        <v>147.5232</v>
      </c>
      <c r="I243" s="29" t="s">
        <v>71802</v>
      </c>
      <c r="J243" s="29" t="s">
        <v>71804</v>
      </c>
      <c r="K243" s="29" t="s">
        <v>71806</v>
      </c>
      <c r="M243" s="48">
        <v>38977</v>
      </c>
      <c r="N243" s="27" t="s">
        <v>70960</v>
      </c>
      <c r="O243" s="54" t="s">
        <v>72381</v>
      </c>
      <c r="P243" s="11"/>
      <c r="Q243" s="11"/>
      <c r="S243" s="12" t="s">
        <v>70990</v>
      </c>
      <c r="T243" s="6">
        <v>4.0000000000000001E-3</v>
      </c>
      <c r="U243" s="6">
        <v>0.01</v>
      </c>
      <c r="V243" s="6">
        <v>0.96483333333333332</v>
      </c>
      <c r="W243" s="6">
        <v>5.6666666666666662E-3</v>
      </c>
      <c r="X243" s="6">
        <v>4.0000000000000001E-3</v>
      </c>
      <c r="Y243" s="6">
        <v>6.6666666666666664E-4</v>
      </c>
      <c r="Z243" s="7">
        <v>1.1333333333333334E-2</v>
      </c>
      <c r="AA243" s="6">
        <v>2.9999999999999996E-3</v>
      </c>
      <c r="AB243" s="6">
        <v>5.9999999999999993E-3</v>
      </c>
      <c r="AC243" s="6">
        <v>0.96733333333333338</v>
      </c>
      <c r="AD243" s="6">
        <v>5.4999999999999988E-3</v>
      </c>
      <c r="AE243" s="6">
        <v>1.8333333333333335E-3</v>
      </c>
      <c r="AF243" s="6">
        <v>5.0000000000000001E-4</v>
      </c>
      <c r="AG243" s="7">
        <v>1.5333333333333332E-2</v>
      </c>
      <c r="AH243" s="6">
        <v>2.9999999999999996E-3</v>
      </c>
      <c r="AI243" s="6">
        <v>5.5000000000000005E-3</v>
      </c>
      <c r="AJ243" s="6">
        <v>0.96666666666666667</v>
      </c>
      <c r="AK243" s="6">
        <v>5.9999999999999993E-3</v>
      </c>
      <c r="AL243" s="6">
        <v>1.6666666666666668E-3</v>
      </c>
      <c r="AM243" s="6">
        <v>3.3333333333333332E-4</v>
      </c>
      <c r="AN243" s="7">
        <v>1.6666666666666666E-2</v>
      </c>
      <c r="AO243" s="6">
        <v>0</v>
      </c>
      <c r="AP243" s="6">
        <v>1</v>
      </c>
      <c r="AQ243" s="6">
        <v>0</v>
      </c>
      <c r="AR243" s="6">
        <v>0</v>
      </c>
      <c r="AS243" s="6">
        <f>2.87428914695283*10^-317</f>
        <v>0</v>
      </c>
      <c r="AT243" s="7">
        <f>4.94065645841247*10^-324</f>
        <v>0</v>
      </c>
      <c r="AU243" s="5">
        <v>2</v>
      </c>
      <c r="AV243" s="6">
        <v>2.5146373644473398E-71</v>
      </c>
      <c r="AW243" s="6">
        <v>1</v>
      </c>
      <c r="AX243" s="6">
        <v>3.6756275906959804E-130</v>
      </c>
      <c r="AY243" s="6">
        <v>8.2715505056327899E-168</v>
      </c>
      <c r="AZ243" s="6">
        <v>6.3045196033213402E-141</v>
      </c>
      <c r="BA243" s="7">
        <v>7.7030613882773504E-157</v>
      </c>
      <c r="BB243" s="6">
        <v>0</v>
      </c>
      <c r="BC243" s="6">
        <v>1.3476132707448101E-204</v>
      </c>
      <c r="BD243" s="6">
        <v>1</v>
      </c>
      <c r="BE243" s="6">
        <v>9.4939757327337494E-260</v>
      </c>
      <c r="BF243" s="6">
        <v>2.1377897183818599E-270</v>
      </c>
      <c r="BG243" s="6">
        <v>1.9968997771737201E-266</v>
      </c>
      <c r="BH243" s="7">
        <v>4.4420244901779503E-231</v>
      </c>
      <c r="BI243" s="6">
        <v>0</v>
      </c>
      <c r="BJ243" s="6">
        <v>1</v>
      </c>
      <c r="BK243" s="6">
        <v>0</v>
      </c>
      <c r="BL243" s="6">
        <v>0</v>
      </c>
      <c r="BM243" s="6">
        <v>0</v>
      </c>
      <c r="BN243" s="6">
        <f>1.26487574034707*10^-317</f>
        <v>0</v>
      </c>
      <c r="BO243" s="7">
        <f>7.90505033345994*10^-323</f>
        <v>0</v>
      </c>
      <c r="BP243" s="6">
        <v>2.9443796128658601E-71</v>
      </c>
      <c r="BQ243" s="6">
        <v>1</v>
      </c>
      <c r="BR243" s="6">
        <v>2.7620282867397598E-129</v>
      </c>
      <c r="BS243" s="6">
        <v>3.19381387701506E-177</v>
      </c>
      <c r="BT243" s="6">
        <v>1.1966412693969599E-153</v>
      </c>
      <c r="BU243" s="6">
        <v>1.20015284928433E-164</v>
      </c>
      <c r="BV243" s="7">
        <v>5.1716417475256003E-165</v>
      </c>
      <c r="BW243">
        <v>294</v>
      </c>
      <c r="BX243">
        <v>306</v>
      </c>
      <c r="BY243">
        <v>270</v>
      </c>
      <c r="BZ243">
        <v>288</v>
      </c>
      <c r="CA243">
        <v>251</v>
      </c>
      <c r="CB243">
        <v>194</v>
      </c>
      <c r="CC243">
        <v>215</v>
      </c>
      <c r="CD243">
        <v>226</v>
      </c>
      <c r="CE243">
        <v>227</v>
      </c>
      <c r="CF243" s="1">
        <v>249</v>
      </c>
      <c r="CH243" s="43">
        <v>6.8193766428839703E-2</v>
      </c>
      <c r="CJ243" s="27" t="s">
        <v>72357</v>
      </c>
    </row>
    <row r="244" spans="1:88">
      <c r="A244" s="27">
        <v>241</v>
      </c>
      <c r="B244" t="s">
        <v>70952</v>
      </c>
      <c r="D244" t="s">
        <v>71083</v>
      </c>
      <c r="E244" t="s">
        <v>71790</v>
      </c>
      <c r="F244" s="29">
        <v>42.179900000000004</v>
      </c>
      <c r="G244" s="29">
        <v>140.44139999999999</v>
      </c>
      <c r="H244" s="30">
        <v>21.945600000000002</v>
      </c>
      <c r="I244" s="29" t="s">
        <v>71802</v>
      </c>
      <c r="J244" s="29" t="s">
        <v>71804</v>
      </c>
      <c r="K244" s="29" t="s">
        <v>71814</v>
      </c>
      <c r="M244" s="48">
        <v>38992</v>
      </c>
      <c r="N244" s="27" t="s">
        <v>70960</v>
      </c>
      <c r="O244" s="54" t="s">
        <v>72381</v>
      </c>
      <c r="P244" s="11"/>
      <c r="Q244" s="11"/>
      <c r="T244" s="6">
        <v>0</v>
      </c>
      <c r="U244" s="6">
        <v>3.3333333333333333E-2</v>
      </c>
      <c r="V244" s="6">
        <v>0.96483333333333332</v>
      </c>
      <c r="W244" s="6">
        <v>0</v>
      </c>
      <c r="X244" s="6">
        <v>1E-3</v>
      </c>
      <c r="Y244" s="6">
        <v>0</v>
      </c>
      <c r="Z244" s="7">
        <v>8.3333333333333339E-4</v>
      </c>
      <c r="AA244" s="6">
        <v>0</v>
      </c>
      <c r="AB244" s="6">
        <v>1.4999999999999999E-2</v>
      </c>
      <c r="AC244" s="6">
        <v>0.9820000000000001</v>
      </c>
      <c r="AD244" s="6">
        <v>0</v>
      </c>
      <c r="AE244" s="6">
        <v>8.3333333333333339E-4</v>
      </c>
      <c r="AF244" s="6">
        <v>1.6666666666666666E-4</v>
      </c>
      <c r="AG244" s="7">
        <v>1E-3</v>
      </c>
      <c r="AH244" s="6">
        <v>0</v>
      </c>
      <c r="AI244" s="6">
        <v>1.1666666666666665E-2</v>
      </c>
      <c r="AJ244" s="6">
        <v>0.98483333333333334</v>
      </c>
      <c r="AK244" s="6">
        <v>3.3333333333333332E-4</v>
      </c>
      <c r="AL244" s="6">
        <v>1.5000000000000002E-3</v>
      </c>
      <c r="AM244" s="6">
        <v>0</v>
      </c>
      <c r="AN244" s="7">
        <v>1E-3</v>
      </c>
      <c r="AO244" s="6">
        <v>0</v>
      </c>
      <c r="AP244" s="6">
        <v>1</v>
      </c>
      <c r="AQ244" s="6">
        <v>0</v>
      </c>
      <c r="AR244" s="6">
        <v>0</v>
      </c>
      <c r="AS244" s="6">
        <v>0</v>
      </c>
      <c r="AT244" s="7">
        <v>0</v>
      </c>
      <c r="AU244" s="5">
        <v>2</v>
      </c>
      <c r="AV244" s="6">
        <v>1.7268163622683499E-85</v>
      </c>
      <c r="AW244" s="6">
        <v>1</v>
      </c>
      <c r="AX244" s="6">
        <v>2.1604267432733201E-134</v>
      </c>
      <c r="AY244" s="6">
        <v>1.10271251845307E-176</v>
      </c>
      <c r="AZ244" s="6">
        <v>5.3817560013777099E-151</v>
      </c>
      <c r="BA244" s="7">
        <v>9.4766470929757694E-168</v>
      </c>
      <c r="BB244" s="6">
        <v>0</v>
      </c>
      <c r="BC244" s="6">
        <v>5.6840894014501002E-233</v>
      </c>
      <c r="BD244" s="6">
        <v>1</v>
      </c>
      <c r="BE244" s="6">
        <v>3.2371910953980702E-296</v>
      </c>
      <c r="BF244" s="6">
        <v>4.9421916556283404E-304</v>
      </c>
      <c r="BG244" s="6">
        <v>1.0399809553314201E-302</v>
      </c>
      <c r="BH244" s="7">
        <v>3.0822554555058899E-265</v>
      </c>
      <c r="BI244" s="6">
        <v>0</v>
      </c>
      <c r="BJ244" s="6">
        <v>1</v>
      </c>
      <c r="BK244" s="6">
        <v>0</v>
      </c>
      <c r="BL244" s="6">
        <v>0</v>
      </c>
      <c r="BM244" s="6">
        <v>0</v>
      </c>
      <c r="BN244" s="6">
        <v>0</v>
      </c>
      <c r="BO244" s="7">
        <v>0</v>
      </c>
      <c r="BP244" s="6">
        <v>2.478806596045E-85</v>
      </c>
      <c r="BQ244" s="6">
        <v>1</v>
      </c>
      <c r="BR244" s="6">
        <v>2.18277392036583E-133</v>
      </c>
      <c r="BS244" s="6">
        <v>4.63438801839378E-185</v>
      </c>
      <c r="BT244" s="6">
        <v>3.6126267652737701E-162</v>
      </c>
      <c r="BU244" s="6">
        <v>1.0570042763065199E-174</v>
      </c>
      <c r="BV244" s="7">
        <v>1.9104817293168901E-164</v>
      </c>
      <c r="BW244">
        <v>294</v>
      </c>
      <c r="BX244">
        <v>306</v>
      </c>
      <c r="BY244">
        <v>270</v>
      </c>
      <c r="BZ244">
        <v>287</v>
      </c>
      <c r="CA244">
        <v>251</v>
      </c>
      <c r="CB244">
        <v>194</v>
      </c>
      <c r="CC244">
        <v>215</v>
      </c>
      <c r="CD244">
        <v>226</v>
      </c>
      <c r="CE244">
        <v>227</v>
      </c>
      <c r="CF244" s="1">
        <v>249</v>
      </c>
      <c r="CH244" s="43">
        <v>7.4450565051962098E-2</v>
      </c>
      <c r="CJ244" s="27" t="s">
        <v>72357</v>
      </c>
    </row>
    <row r="245" spans="1:88">
      <c r="A245" s="27">
        <v>242</v>
      </c>
      <c r="B245" t="s">
        <v>70952</v>
      </c>
      <c r="D245" t="s">
        <v>71084</v>
      </c>
      <c r="E245" t="s">
        <v>71790</v>
      </c>
      <c r="F245" s="29">
        <v>43.619500000000002</v>
      </c>
      <c r="G245" s="29">
        <v>144.4453</v>
      </c>
      <c r="H245" s="30">
        <v>167.03040000000001</v>
      </c>
      <c r="I245" s="29" t="s">
        <v>71802</v>
      </c>
      <c r="J245" s="29" t="s">
        <v>71804</v>
      </c>
      <c r="K245" s="29" t="s">
        <v>71823</v>
      </c>
      <c r="M245" s="48">
        <v>38998</v>
      </c>
      <c r="N245" s="27" t="s">
        <v>70960</v>
      </c>
      <c r="O245" s="54" t="s">
        <v>72381</v>
      </c>
      <c r="P245" s="11"/>
      <c r="Q245" s="11"/>
      <c r="S245" s="12" t="s">
        <v>70990</v>
      </c>
      <c r="T245" s="6">
        <v>1E-3</v>
      </c>
      <c r="U245" s="6">
        <v>3.2000000000000001E-2</v>
      </c>
      <c r="V245" s="6">
        <v>0.96433333333333338</v>
      </c>
      <c r="W245" s="6">
        <v>0</v>
      </c>
      <c r="X245" s="6">
        <v>0</v>
      </c>
      <c r="Y245" s="6">
        <v>0</v>
      </c>
      <c r="Z245" s="7">
        <v>2.1666666666666666E-3</v>
      </c>
      <c r="AA245" s="6">
        <v>1E-3</v>
      </c>
      <c r="AB245" s="6">
        <v>6.6666666666666664E-4</v>
      </c>
      <c r="AC245" s="6">
        <v>0.98699999999999999</v>
      </c>
      <c r="AD245" s="6">
        <v>0</v>
      </c>
      <c r="AE245" s="6">
        <v>0</v>
      </c>
      <c r="AF245" s="6">
        <v>0</v>
      </c>
      <c r="AG245" s="7">
        <v>1.0500000000000001E-2</v>
      </c>
      <c r="AH245" s="6">
        <v>1E-3</v>
      </c>
      <c r="AI245" s="6">
        <v>5.0000000000000001E-4</v>
      </c>
      <c r="AJ245" s="6">
        <v>0.98616666666666664</v>
      </c>
      <c r="AK245" s="6">
        <v>0</v>
      </c>
      <c r="AL245" s="6">
        <v>0</v>
      </c>
      <c r="AM245" s="6">
        <v>0</v>
      </c>
      <c r="AN245" s="7">
        <v>1.1833333333333333E-2</v>
      </c>
      <c r="AO245" s="6">
        <v>0</v>
      </c>
      <c r="AP245" s="6">
        <v>1</v>
      </c>
      <c r="AQ245" s="6">
        <v>0</v>
      </c>
      <c r="AR245" s="6">
        <v>0</v>
      </c>
      <c r="AS245" s="6">
        <v>0</v>
      </c>
      <c r="AT245" s="7">
        <v>0</v>
      </c>
      <c r="AU245" s="5">
        <v>2</v>
      </c>
      <c r="AV245" s="6">
        <v>1.56694575901879E-83</v>
      </c>
      <c r="AW245" s="6">
        <v>1</v>
      </c>
      <c r="AX245" s="6">
        <v>1.6352043296905901E-143</v>
      </c>
      <c r="AY245" s="6">
        <v>1.30044689072953E-174</v>
      </c>
      <c r="AZ245" s="6">
        <v>1.24067293023931E-147</v>
      </c>
      <c r="BA245" s="7">
        <v>1.54838963710441E-164</v>
      </c>
      <c r="BB245" s="6">
        <v>0</v>
      </c>
      <c r="BC245" s="6">
        <v>4.7989357913283598E-214</v>
      </c>
      <c r="BD245" s="6">
        <v>1</v>
      </c>
      <c r="BE245" s="6">
        <v>1.8425448703544498E-288</v>
      </c>
      <c r="BF245" s="6">
        <v>4.8502564724626801E-295</v>
      </c>
      <c r="BG245" s="6">
        <v>3.67552329499521E-295</v>
      </c>
      <c r="BH245" s="7">
        <v>7.5110296344482801E-256</v>
      </c>
      <c r="BI245" s="6">
        <v>0</v>
      </c>
      <c r="BJ245" s="6">
        <v>1</v>
      </c>
      <c r="BK245" s="6">
        <v>0</v>
      </c>
      <c r="BL245" s="6">
        <v>0</v>
      </c>
      <c r="BM245" s="6">
        <v>0</v>
      </c>
      <c r="BN245" s="6">
        <v>0</v>
      </c>
      <c r="BO245" s="7">
        <v>0</v>
      </c>
      <c r="BP245" s="6">
        <v>2.5505818247767498E-83</v>
      </c>
      <c r="BQ245" s="6">
        <v>1</v>
      </c>
      <c r="BR245" s="6">
        <v>1.2692655748724601E-141</v>
      </c>
      <c r="BS245" s="6">
        <v>3.4352324677141001E-182</v>
      </c>
      <c r="BT245" s="6">
        <v>1.07510910723013E-157</v>
      </c>
      <c r="BU245" s="6">
        <v>7.5188142873527298E-171</v>
      </c>
      <c r="BV245" s="7">
        <v>4.1522034779142403E-170</v>
      </c>
      <c r="BW245">
        <v>294</v>
      </c>
      <c r="BX245">
        <v>306</v>
      </c>
      <c r="BY245">
        <v>270</v>
      </c>
      <c r="BZ245">
        <v>287</v>
      </c>
      <c r="CA245">
        <v>251</v>
      </c>
      <c r="CB245">
        <v>194</v>
      </c>
      <c r="CC245">
        <v>215</v>
      </c>
      <c r="CD245">
        <v>226</v>
      </c>
      <c r="CE245">
        <v>227</v>
      </c>
      <c r="CF245" s="1">
        <v>249</v>
      </c>
      <c r="CH245" s="43">
        <v>8.8430958948563995E-2</v>
      </c>
      <c r="CJ245" s="27" t="s">
        <v>72357</v>
      </c>
    </row>
    <row r="246" spans="1:88">
      <c r="A246" s="27">
        <v>243</v>
      </c>
      <c r="B246" t="s">
        <v>70952</v>
      </c>
      <c r="D246" t="s">
        <v>71085</v>
      </c>
      <c r="E246" t="s">
        <v>71790</v>
      </c>
      <c r="F246" s="29">
        <v>42.133099999999999</v>
      </c>
      <c r="G246" s="29">
        <v>142.8997</v>
      </c>
      <c r="H246" s="30">
        <v>2.4384000000000001</v>
      </c>
      <c r="I246" s="29" t="s">
        <v>71802</v>
      </c>
      <c r="J246" s="29" t="s">
        <v>71804</v>
      </c>
      <c r="K246" s="29" t="s">
        <v>71857</v>
      </c>
      <c r="M246" s="48">
        <v>39766</v>
      </c>
      <c r="N246" s="27" t="s">
        <v>70960</v>
      </c>
      <c r="O246" s="54" t="s">
        <v>72381</v>
      </c>
      <c r="P246" s="11"/>
      <c r="Q246" s="11"/>
      <c r="T246" s="6">
        <v>0</v>
      </c>
      <c r="U246" s="6">
        <v>1.1333333333333332E-2</v>
      </c>
      <c r="V246" s="6">
        <v>0.96433333333333326</v>
      </c>
      <c r="W246" s="6">
        <v>2.3333333333333331E-2</v>
      </c>
      <c r="X246" s="6">
        <v>0</v>
      </c>
      <c r="Y246" s="6">
        <v>0</v>
      </c>
      <c r="Z246" s="7">
        <v>0</v>
      </c>
      <c r="AA246" s="6">
        <v>0</v>
      </c>
      <c r="AB246" s="6">
        <v>0</v>
      </c>
      <c r="AC246" s="6">
        <v>0.97699999999999998</v>
      </c>
      <c r="AD246" s="6">
        <v>2.1999999999999995E-2</v>
      </c>
      <c r="AE246" s="6">
        <v>0</v>
      </c>
      <c r="AF246" s="6">
        <v>0</v>
      </c>
      <c r="AG246" s="7">
        <v>0</v>
      </c>
      <c r="AH246" s="6">
        <v>0</v>
      </c>
      <c r="AI246" s="6">
        <v>0</v>
      </c>
      <c r="AJ246" s="6">
        <v>0.97699999999999998</v>
      </c>
      <c r="AK246" s="6">
        <v>2.1999999999999995E-2</v>
      </c>
      <c r="AL246" s="6">
        <v>0</v>
      </c>
      <c r="AM246" s="6">
        <v>0</v>
      </c>
      <c r="AN246" s="7">
        <v>1.6666666666666666E-4</v>
      </c>
      <c r="AO246" s="6">
        <v>0</v>
      </c>
      <c r="AP246" s="6">
        <v>1</v>
      </c>
      <c r="AQ246" s="6">
        <v>0</v>
      </c>
      <c r="AR246" s="6">
        <v>0</v>
      </c>
      <c r="AS246" s="6">
        <v>0</v>
      </c>
      <c r="AT246" s="7">
        <v>0</v>
      </c>
      <c r="AU246" s="5">
        <v>2</v>
      </c>
      <c r="AV246" s="6">
        <v>1.53616559711257E-71</v>
      </c>
      <c r="AW246" s="6">
        <v>1</v>
      </c>
      <c r="AX246" s="6">
        <v>1.08632208923659E-131</v>
      </c>
      <c r="AY246" s="6">
        <v>9.8770130111946198E-170</v>
      </c>
      <c r="AZ246" s="6">
        <v>2.45561610511312E-145</v>
      </c>
      <c r="BA246" s="7">
        <v>1.89670533073374E-160</v>
      </c>
      <c r="BB246" s="6">
        <v>0</v>
      </c>
      <c r="BC246" s="6">
        <v>6.3322113890426402E-229</v>
      </c>
      <c r="BD246" s="6">
        <v>1</v>
      </c>
      <c r="BE246" s="6">
        <v>6.84206183720958E-282</v>
      </c>
      <c r="BF246" s="6">
        <v>6.2376419518328801E-290</v>
      </c>
      <c r="BG246" s="6">
        <v>2.5376500810012699E-290</v>
      </c>
      <c r="BH246" s="7">
        <v>1.7564290245165301E-250</v>
      </c>
      <c r="BI246" s="6">
        <v>0</v>
      </c>
      <c r="BJ246" s="6">
        <v>1</v>
      </c>
      <c r="BK246" s="6">
        <v>0</v>
      </c>
      <c r="BL246" s="6">
        <v>0</v>
      </c>
      <c r="BM246" s="6">
        <v>0</v>
      </c>
      <c r="BN246" s="6">
        <v>0</v>
      </c>
      <c r="BO246" s="7">
        <v>0</v>
      </c>
      <c r="BP246" s="6">
        <v>1.8978094089531301E-71</v>
      </c>
      <c r="BQ246" s="6">
        <v>1</v>
      </c>
      <c r="BR246" s="6">
        <v>4.5574007041775804E-131</v>
      </c>
      <c r="BS246" s="6">
        <v>2.6155519117847401E-176</v>
      </c>
      <c r="BT246" s="6">
        <v>8.6713662568229198E-155</v>
      </c>
      <c r="BU246" s="6">
        <v>1.1586790950105699E-165</v>
      </c>
      <c r="BV246" s="7">
        <v>3.4995817459421801E-162</v>
      </c>
      <c r="BW246">
        <v>294</v>
      </c>
      <c r="BX246">
        <v>306</v>
      </c>
      <c r="BY246">
        <v>270</v>
      </c>
      <c r="BZ246">
        <v>287</v>
      </c>
      <c r="CA246">
        <v>251</v>
      </c>
      <c r="CB246">
        <v>194</v>
      </c>
      <c r="CC246">
        <v>215</v>
      </c>
      <c r="CD246">
        <v>226</v>
      </c>
      <c r="CE246">
        <v>227</v>
      </c>
      <c r="CF246" s="1">
        <v>249</v>
      </c>
      <c r="CH246" s="43">
        <v>6.4516129032258104E-2</v>
      </c>
      <c r="CJ246" s="27" t="s">
        <v>72357</v>
      </c>
    </row>
    <row r="247" spans="1:88">
      <c r="A247" s="27">
        <v>244</v>
      </c>
      <c r="B247" t="s">
        <v>70952</v>
      </c>
      <c r="D247" t="s">
        <v>71086</v>
      </c>
      <c r="E247" t="s">
        <v>71790</v>
      </c>
      <c r="F247" s="29">
        <v>43.181100000000001</v>
      </c>
      <c r="G247" s="29">
        <v>141.31440000000001</v>
      </c>
      <c r="H247" s="30">
        <v>7.9248000000000003</v>
      </c>
      <c r="I247" s="29" t="s">
        <v>71802</v>
      </c>
      <c r="J247" s="29" t="s">
        <v>71804</v>
      </c>
      <c r="K247" s="29" t="s">
        <v>71861</v>
      </c>
      <c r="M247" s="48">
        <v>38984</v>
      </c>
      <c r="N247" s="27" t="s">
        <v>70960</v>
      </c>
      <c r="O247" s="54" t="s">
        <v>72381</v>
      </c>
      <c r="P247" s="11"/>
      <c r="Q247" s="11"/>
      <c r="R247" s="11" t="s">
        <v>70990</v>
      </c>
      <c r="S247" s="12" t="s">
        <v>70990</v>
      </c>
      <c r="T247" s="6">
        <v>0</v>
      </c>
      <c r="U247" s="6">
        <v>3.4833333333333334E-2</v>
      </c>
      <c r="V247" s="6">
        <v>0.96416666666666673</v>
      </c>
      <c r="W247" s="6">
        <v>0</v>
      </c>
      <c r="X247" s="6">
        <v>0</v>
      </c>
      <c r="Y247" s="6">
        <v>0</v>
      </c>
      <c r="Z247" s="7">
        <v>3.3333333333333332E-4</v>
      </c>
      <c r="AA247" s="6">
        <v>0</v>
      </c>
      <c r="AB247" s="6">
        <v>1.7500000000000002E-2</v>
      </c>
      <c r="AC247" s="6">
        <v>0.98016666666666674</v>
      </c>
      <c r="AD247" s="6">
        <v>0</v>
      </c>
      <c r="AE247" s="6">
        <v>6.6666666666666664E-4</v>
      </c>
      <c r="AF247" s="6">
        <v>0</v>
      </c>
      <c r="AG247" s="7">
        <v>1E-3</v>
      </c>
      <c r="AH247" s="6">
        <v>0</v>
      </c>
      <c r="AI247" s="6">
        <v>1.6E-2</v>
      </c>
      <c r="AJ247" s="6">
        <v>0.98183333333333334</v>
      </c>
      <c r="AK247" s="6">
        <v>0</v>
      </c>
      <c r="AL247" s="6">
        <v>5.0000000000000001E-4</v>
      </c>
      <c r="AM247" s="6">
        <v>0</v>
      </c>
      <c r="AN247" s="7">
        <v>1E-3</v>
      </c>
      <c r="AO247" s="6">
        <v>0</v>
      </c>
      <c r="AP247" s="6">
        <v>1</v>
      </c>
      <c r="AQ247" s="6">
        <v>0</v>
      </c>
      <c r="AR247" s="6">
        <v>0</v>
      </c>
      <c r="AS247" s="6">
        <v>0</v>
      </c>
      <c r="AT247" s="7">
        <v>0</v>
      </c>
      <c r="AU247" s="5">
        <v>2</v>
      </c>
      <c r="AV247" s="6">
        <v>6.1222108875992803E-85</v>
      </c>
      <c r="AW247" s="6">
        <v>1</v>
      </c>
      <c r="AX247" s="6">
        <v>1.58921797716977E-153</v>
      </c>
      <c r="AY247" s="6">
        <v>1.7078043557757601E-190</v>
      </c>
      <c r="AZ247" s="6">
        <v>1.5810426546133699E-165</v>
      </c>
      <c r="BA247" s="7">
        <v>2.1099239177773301E-180</v>
      </c>
      <c r="BB247" s="6">
        <v>0</v>
      </c>
      <c r="BC247" s="6">
        <v>2.56366851636817E-230</v>
      </c>
      <c r="BD247" s="6">
        <v>1</v>
      </c>
      <c r="BE247" s="6">
        <v>2.2964502047808699E-299</v>
      </c>
      <c r="BF247" s="6">
        <v>2.1587876313171001E-297</v>
      </c>
      <c r="BG247" s="6">
        <v>1.9013855071827702E-307</v>
      </c>
      <c r="BH247" s="7">
        <v>4.0194862912526597E-264</v>
      </c>
      <c r="BI247" s="6">
        <v>0</v>
      </c>
      <c r="BJ247" s="6">
        <v>1</v>
      </c>
      <c r="BK247" s="6">
        <v>0</v>
      </c>
      <c r="BL247" s="6">
        <v>0</v>
      </c>
      <c r="BM247" s="6">
        <v>0</v>
      </c>
      <c r="BN247" s="6">
        <v>0</v>
      </c>
      <c r="BO247" s="7">
        <v>0</v>
      </c>
      <c r="BP247" s="6">
        <v>8.8425918514923498E-85</v>
      </c>
      <c r="BQ247" s="6">
        <v>1</v>
      </c>
      <c r="BR247" s="6">
        <v>1.3699478635722499E-152</v>
      </c>
      <c r="BS247" s="6">
        <v>8.1747069953145802E-196</v>
      </c>
      <c r="BT247" s="6">
        <v>2.3461898667607401E-173</v>
      </c>
      <c r="BU247" s="6">
        <v>1.5793581756618499E-184</v>
      </c>
      <c r="BV247" s="7">
        <v>2.6949308344535699E-180</v>
      </c>
      <c r="BW247">
        <v>294</v>
      </c>
      <c r="BX247">
        <v>306</v>
      </c>
      <c r="BY247">
        <v>270</v>
      </c>
      <c r="BZ247">
        <v>287</v>
      </c>
      <c r="CA247">
        <v>251</v>
      </c>
      <c r="CB247">
        <v>194</v>
      </c>
      <c r="CC247">
        <v>215</v>
      </c>
      <c r="CD247">
        <v>226</v>
      </c>
      <c r="CE247">
        <v>227</v>
      </c>
      <c r="CF247" s="1">
        <v>249</v>
      </c>
      <c r="CH247" s="43">
        <v>8.6051315503370293E-2</v>
      </c>
      <c r="CJ247" s="27" t="s">
        <v>72357</v>
      </c>
    </row>
    <row r="248" spans="1:88">
      <c r="A248" s="27">
        <v>245</v>
      </c>
      <c r="B248" t="s">
        <v>70952</v>
      </c>
      <c r="D248" t="s">
        <v>71087</v>
      </c>
      <c r="E248" t="s">
        <v>71790</v>
      </c>
      <c r="F248" s="29">
        <v>42.0533</v>
      </c>
      <c r="G248" s="29">
        <v>143.3098</v>
      </c>
      <c r="H248" s="30">
        <v>1.2192000000000001</v>
      </c>
      <c r="I248" s="29" t="s">
        <v>71802</v>
      </c>
      <c r="J248" s="29" t="s">
        <v>71804</v>
      </c>
      <c r="K248" s="29" t="s">
        <v>71856</v>
      </c>
      <c r="M248" s="48">
        <v>39731</v>
      </c>
      <c r="N248" s="27" t="s">
        <v>70960</v>
      </c>
      <c r="O248" s="54" t="s">
        <v>72381</v>
      </c>
      <c r="P248" s="11"/>
      <c r="Q248" s="11"/>
      <c r="S248" s="12" t="s">
        <v>70990</v>
      </c>
      <c r="T248" s="6">
        <v>0</v>
      </c>
      <c r="U248" s="6">
        <v>2.4166666666666666E-2</v>
      </c>
      <c r="V248" s="6">
        <v>0.96366666666666667</v>
      </c>
      <c r="W248" s="6">
        <v>1.0500000000000001E-2</v>
      </c>
      <c r="X248" s="6">
        <v>0</v>
      </c>
      <c r="Y248" s="6">
        <v>0</v>
      </c>
      <c r="Z248" s="7">
        <v>6.6666666666666664E-4</v>
      </c>
      <c r="AA248" s="6">
        <v>3.3333333333333332E-4</v>
      </c>
      <c r="AB248" s="6">
        <v>8.3333333333333339E-4</v>
      </c>
      <c r="AC248" s="6">
        <v>0.98399999999999999</v>
      </c>
      <c r="AD248" s="6">
        <v>1.2499999999999999E-2</v>
      </c>
      <c r="AE248" s="6">
        <v>8.3333333333333339E-4</v>
      </c>
      <c r="AF248" s="6">
        <v>1.6666666666666666E-4</v>
      </c>
      <c r="AG248" s="7">
        <v>1.6666666666666668E-3</v>
      </c>
      <c r="AH248" s="6">
        <v>0</v>
      </c>
      <c r="AI248" s="6">
        <v>1.6666666666666666E-4</v>
      </c>
      <c r="AJ248" s="6">
        <v>0.98433333333333328</v>
      </c>
      <c r="AK248" s="6">
        <v>1.2999999999999999E-2</v>
      </c>
      <c r="AL248" s="6">
        <v>1.6666666666666666E-4</v>
      </c>
      <c r="AM248" s="6">
        <v>0</v>
      </c>
      <c r="AN248" s="7">
        <v>1.5000000000000002E-3</v>
      </c>
      <c r="AO248" s="6">
        <v>0</v>
      </c>
      <c r="AP248" s="6">
        <v>1</v>
      </c>
      <c r="AQ248" s="6">
        <v>0</v>
      </c>
      <c r="AR248" s="6">
        <v>0</v>
      </c>
      <c r="AS248" s="6">
        <v>0</v>
      </c>
      <c r="AT248" s="7">
        <v>0</v>
      </c>
      <c r="AU248" s="5">
        <v>2</v>
      </c>
      <c r="AV248" s="6">
        <v>1.1439129313995601E-65</v>
      </c>
      <c r="AW248" s="6">
        <v>1</v>
      </c>
      <c r="AX248" s="6">
        <v>4.2425273781302498E-101</v>
      </c>
      <c r="AY248" s="6">
        <v>4.9752603756010799E-144</v>
      </c>
      <c r="AZ248" s="6">
        <v>5.4573611331157398E-117</v>
      </c>
      <c r="BA248" s="7">
        <v>1.38212946020111E-135</v>
      </c>
      <c r="BB248" s="6">
        <v>0</v>
      </c>
      <c r="BC248" s="6">
        <v>3.8149206886998001E-247</v>
      </c>
      <c r="BD248" s="6">
        <v>1</v>
      </c>
      <c r="BE248" s="6">
        <v>4.5229371771002098E-306</v>
      </c>
      <c r="BF248" s="6">
        <f>1.95630496583507*10^-311</f>
        <v>0</v>
      </c>
      <c r="BG248" s="6">
        <f>5.62480057112526*10^-316</f>
        <v>0</v>
      </c>
      <c r="BH248" s="7">
        <v>3.2960594395965802E-272</v>
      </c>
      <c r="BI248" s="6">
        <v>0</v>
      </c>
      <c r="BJ248" s="6">
        <v>1</v>
      </c>
      <c r="BK248" s="6">
        <v>0</v>
      </c>
      <c r="BL248" s="6">
        <v>0</v>
      </c>
      <c r="BM248" s="6">
        <v>0</v>
      </c>
      <c r="BN248" s="6">
        <v>0</v>
      </c>
      <c r="BO248" s="7">
        <v>0</v>
      </c>
      <c r="BP248" s="6">
        <v>1.22075761723202E-65</v>
      </c>
      <c r="BQ248" s="6">
        <v>1</v>
      </c>
      <c r="BR248" s="6">
        <v>5.65467079102608E-101</v>
      </c>
      <c r="BS248" s="6">
        <v>4.6543283396579902E-151</v>
      </c>
      <c r="BT248" s="6">
        <v>3.1689169766088701E-127</v>
      </c>
      <c r="BU248" s="6">
        <v>3.96127852342462E-141</v>
      </c>
      <c r="BV248" s="7">
        <v>7.3386772029272399E-135</v>
      </c>
      <c r="BW248">
        <v>294</v>
      </c>
      <c r="BX248">
        <v>0</v>
      </c>
      <c r="BY248">
        <v>270</v>
      </c>
      <c r="BZ248">
        <v>0</v>
      </c>
      <c r="CA248">
        <v>255</v>
      </c>
      <c r="CB248">
        <v>194</v>
      </c>
      <c r="CC248">
        <v>0</v>
      </c>
      <c r="CD248">
        <v>0</v>
      </c>
      <c r="CE248">
        <v>0</v>
      </c>
      <c r="CF248" s="1">
        <v>0</v>
      </c>
      <c r="CH248" s="43">
        <v>7.5286596119929494E-2</v>
      </c>
      <c r="CJ248" s="27" t="s">
        <v>72357</v>
      </c>
    </row>
    <row r="249" spans="1:88">
      <c r="A249" s="27">
        <v>246</v>
      </c>
      <c r="B249" t="s">
        <v>70952</v>
      </c>
      <c r="D249" t="s">
        <v>71088</v>
      </c>
      <c r="E249" t="s">
        <v>71790</v>
      </c>
      <c r="F249" s="29">
        <v>42.578299999999999</v>
      </c>
      <c r="G249" s="29">
        <v>140.45529999999999</v>
      </c>
      <c r="H249" s="30">
        <v>2.4384000000000001</v>
      </c>
      <c r="I249" s="29" t="s">
        <v>71802</v>
      </c>
      <c r="J249" s="29" t="s">
        <v>71804</v>
      </c>
      <c r="K249" s="29" t="s">
        <v>71849</v>
      </c>
      <c r="M249" s="48">
        <v>39724</v>
      </c>
      <c r="N249" s="27" t="s">
        <v>70960</v>
      </c>
      <c r="O249" s="54" t="s">
        <v>72381</v>
      </c>
      <c r="P249" s="11"/>
      <c r="Q249" s="11"/>
      <c r="S249" s="12" t="s">
        <v>70990</v>
      </c>
      <c r="T249" s="6">
        <v>0</v>
      </c>
      <c r="U249" s="6">
        <v>3.6333333333333336E-2</v>
      </c>
      <c r="V249" s="6">
        <v>0.96266666666666667</v>
      </c>
      <c r="W249" s="6">
        <v>0</v>
      </c>
      <c r="X249" s="6">
        <v>0</v>
      </c>
      <c r="Y249" s="6">
        <v>0</v>
      </c>
      <c r="Z249" s="7">
        <v>1.6666666666666666E-4</v>
      </c>
      <c r="AA249" s="6">
        <v>0</v>
      </c>
      <c r="AB249" s="6">
        <v>4.5000000000000005E-3</v>
      </c>
      <c r="AC249" s="6">
        <v>0.99133333333333329</v>
      </c>
      <c r="AD249" s="6">
        <v>0</v>
      </c>
      <c r="AE249" s="6">
        <v>1.6666666666666666E-4</v>
      </c>
      <c r="AF249" s="6">
        <v>8.3333333333333339E-4</v>
      </c>
      <c r="AG249" s="7">
        <v>3.0000000000000005E-3</v>
      </c>
      <c r="AH249" s="6">
        <v>0</v>
      </c>
      <c r="AI249" s="6">
        <v>4.8333333333333336E-3</v>
      </c>
      <c r="AJ249" s="6">
        <v>0.99016666666666664</v>
      </c>
      <c r="AK249" s="6">
        <v>0</v>
      </c>
      <c r="AL249" s="6">
        <v>0</v>
      </c>
      <c r="AM249" s="6">
        <v>1E-3</v>
      </c>
      <c r="AN249" s="7">
        <v>3.666666666666667E-3</v>
      </c>
      <c r="AO249" s="6">
        <v>0</v>
      </c>
      <c r="AP249" s="6">
        <v>1</v>
      </c>
      <c r="AQ249" s="6">
        <v>0</v>
      </c>
      <c r="AR249" s="6">
        <v>0</v>
      </c>
      <c r="AS249" s="6">
        <v>0</v>
      </c>
      <c r="AT249" s="7">
        <v>0</v>
      </c>
      <c r="AU249" s="5">
        <v>2</v>
      </c>
      <c r="AV249" s="6">
        <v>3.2983231793410502E-87</v>
      </c>
      <c r="AW249" s="6">
        <v>1</v>
      </c>
      <c r="AX249" s="6">
        <v>1.6728665255941399E-139</v>
      </c>
      <c r="AY249" s="6">
        <v>2.3334487655199599E-175</v>
      </c>
      <c r="AZ249" s="6">
        <v>8.4745094031481501E-152</v>
      </c>
      <c r="BA249" s="7">
        <v>5.7624221564338304E-165</v>
      </c>
      <c r="BB249" s="6">
        <v>0</v>
      </c>
      <c r="BC249" s="6">
        <v>3.9956585855755797E-242</v>
      </c>
      <c r="BD249" s="6">
        <v>1</v>
      </c>
      <c r="BE249" s="6">
        <v>1.68310183676384E-295</v>
      </c>
      <c r="BF249" s="6">
        <v>5.5989205737331598E-306</v>
      </c>
      <c r="BG249" s="6">
        <v>2.0046939087312E-303</v>
      </c>
      <c r="BH249" s="7">
        <v>2.46972382644733E-266</v>
      </c>
      <c r="BI249" s="6">
        <v>0</v>
      </c>
      <c r="BJ249" s="6">
        <v>1</v>
      </c>
      <c r="BK249" s="6">
        <v>0</v>
      </c>
      <c r="BL249" s="6">
        <v>0</v>
      </c>
      <c r="BM249" s="6">
        <v>0</v>
      </c>
      <c r="BN249" s="6">
        <v>0</v>
      </c>
      <c r="BO249" s="7">
        <v>0</v>
      </c>
      <c r="BP249" s="6">
        <v>5.9519176682789703E-87</v>
      </c>
      <c r="BQ249" s="6">
        <v>1</v>
      </c>
      <c r="BR249" s="6">
        <v>8.8717812505972605E-138</v>
      </c>
      <c r="BS249" s="6">
        <v>4.8155074319293599E-182</v>
      </c>
      <c r="BT249" s="6">
        <v>1.3447097861554401E-160</v>
      </c>
      <c r="BU249" s="6">
        <v>1.61703682512799E-170</v>
      </c>
      <c r="BV249" s="7">
        <v>8.9554710989285094E-163</v>
      </c>
      <c r="BW249">
        <v>294</v>
      </c>
      <c r="BX249">
        <v>306</v>
      </c>
      <c r="BY249">
        <v>270</v>
      </c>
      <c r="BZ249">
        <v>287</v>
      </c>
      <c r="CA249">
        <v>251</v>
      </c>
      <c r="CB249">
        <v>194</v>
      </c>
      <c r="CC249">
        <v>215</v>
      </c>
      <c r="CD249">
        <v>226</v>
      </c>
      <c r="CE249">
        <v>227</v>
      </c>
      <c r="CF249" s="1">
        <v>249</v>
      </c>
      <c r="CH249" s="43">
        <v>7.6550169109357399E-2</v>
      </c>
      <c r="CJ249" s="27" t="s">
        <v>72357</v>
      </c>
    </row>
    <row r="250" spans="1:88">
      <c r="A250" s="27">
        <v>247</v>
      </c>
      <c r="B250" t="s">
        <v>70952</v>
      </c>
      <c r="D250" t="s">
        <v>71089</v>
      </c>
      <c r="E250" t="s">
        <v>71790</v>
      </c>
      <c r="F250" s="29">
        <v>42.541899999999998</v>
      </c>
      <c r="G250" s="29">
        <v>140.86240000000001</v>
      </c>
      <c r="H250" s="30">
        <v>256.94640000000004</v>
      </c>
      <c r="I250" s="29" t="s">
        <v>71802</v>
      </c>
      <c r="J250" s="29" t="s">
        <v>71804</v>
      </c>
      <c r="K250" s="29" t="s">
        <v>71850</v>
      </c>
      <c r="M250" s="48">
        <v>39725</v>
      </c>
      <c r="N250" s="27" t="s">
        <v>70960</v>
      </c>
      <c r="O250" s="54" t="s">
        <v>72381</v>
      </c>
      <c r="P250" s="11"/>
      <c r="Q250" s="11"/>
      <c r="S250" s="12" t="s">
        <v>70990</v>
      </c>
      <c r="T250" s="6">
        <v>2.9999999999999996E-3</v>
      </c>
      <c r="U250" s="6">
        <v>3.3666666666666671E-2</v>
      </c>
      <c r="V250" s="6">
        <v>0.96216666666666661</v>
      </c>
      <c r="W250" s="6">
        <v>1E-3</v>
      </c>
      <c r="X250" s="6">
        <v>0</v>
      </c>
      <c r="Y250" s="6">
        <v>0</v>
      </c>
      <c r="Z250" s="7">
        <v>0</v>
      </c>
      <c r="AA250" s="6">
        <v>2.9999999999999996E-3</v>
      </c>
      <c r="AB250" s="6">
        <v>3.8333333333333331E-3</v>
      </c>
      <c r="AC250" s="6">
        <v>0.98683333333333334</v>
      </c>
      <c r="AD250" s="6">
        <v>3.8333333333333331E-3</v>
      </c>
      <c r="AE250" s="6">
        <v>1.6666666666666666E-4</v>
      </c>
      <c r="AF250" s="6">
        <v>8.3333333333333339E-4</v>
      </c>
      <c r="AG250" s="7">
        <v>1.8333333333333333E-3</v>
      </c>
      <c r="AH250" s="6">
        <v>2.9999999999999996E-3</v>
      </c>
      <c r="AI250" s="6">
        <v>3.5000000000000001E-3</v>
      </c>
      <c r="AJ250" s="6">
        <v>0.98766666666666669</v>
      </c>
      <c r="AK250" s="6">
        <v>2.6666666666666666E-3</v>
      </c>
      <c r="AL250" s="6">
        <v>0</v>
      </c>
      <c r="AM250" s="6">
        <v>1E-3</v>
      </c>
      <c r="AN250" s="7">
        <v>2E-3</v>
      </c>
      <c r="AO250" s="6">
        <v>0</v>
      </c>
      <c r="AP250" s="6">
        <v>1</v>
      </c>
      <c r="AQ250" s="6">
        <v>0</v>
      </c>
      <c r="AR250" s="6">
        <v>0</v>
      </c>
      <c r="AS250" s="6">
        <v>0</v>
      </c>
      <c r="AT250" s="7">
        <v>0</v>
      </c>
      <c r="AU250" s="5">
        <v>2</v>
      </c>
      <c r="AV250" s="6">
        <v>1.3400537032538501E-88</v>
      </c>
      <c r="AW250" s="6">
        <v>1</v>
      </c>
      <c r="AX250" s="6">
        <v>4.2433318757256901E-136</v>
      </c>
      <c r="AY250" s="6">
        <v>1.4361946261866801E-172</v>
      </c>
      <c r="AZ250" s="6">
        <v>4.4169751373010498E-148</v>
      </c>
      <c r="BA250" s="7">
        <v>8.4229366265519895E-161</v>
      </c>
      <c r="BB250" s="6">
        <v>0</v>
      </c>
      <c r="BC250" s="6">
        <v>2.0763467921316501E-231</v>
      </c>
      <c r="BD250" s="6">
        <v>1</v>
      </c>
      <c r="BE250" s="6">
        <v>4.7999926558924697E-294</v>
      </c>
      <c r="BF250" s="6">
        <v>3.1339284788441699E-301</v>
      </c>
      <c r="BG250" s="6">
        <v>6.1498150784315197E-298</v>
      </c>
      <c r="BH250" s="7">
        <v>1.07693617089517E-263</v>
      </c>
      <c r="BI250" s="6">
        <v>0</v>
      </c>
      <c r="BJ250" s="6">
        <v>1</v>
      </c>
      <c r="BK250" s="6">
        <v>0</v>
      </c>
      <c r="BL250" s="6">
        <v>0</v>
      </c>
      <c r="BM250" s="6">
        <v>0</v>
      </c>
      <c r="BN250" s="6">
        <v>0</v>
      </c>
      <c r="BO250" s="7">
        <v>0</v>
      </c>
      <c r="BP250" s="6">
        <v>1.99659277356401E-88</v>
      </c>
      <c r="BQ250" s="6">
        <v>1</v>
      </c>
      <c r="BR250" s="6">
        <v>3.1356949432587599E-135</v>
      </c>
      <c r="BS250" s="6">
        <v>4.9630107753992E-177</v>
      </c>
      <c r="BT250" s="6">
        <v>6.3914641674231203E-155</v>
      </c>
      <c r="BU250" s="6">
        <v>3.7832317683636696E-164</v>
      </c>
      <c r="BV250" s="7">
        <v>1.49795002561652E-161</v>
      </c>
      <c r="BW250">
        <v>294</v>
      </c>
      <c r="BX250">
        <v>306</v>
      </c>
      <c r="BY250">
        <v>270</v>
      </c>
      <c r="BZ250">
        <v>287</v>
      </c>
      <c r="CA250">
        <v>251</v>
      </c>
      <c r="CB250">
        <v>194</v>
      </c>
      <c r="CC250">
        <v>215</v>
      </c>
      <c r="CD250">
        <v>226</v>
      </c>
      <c r="CE250">
        <v>227</v>
      </c>
      <c r="CF250" s="1">
        <v>249</v>
      </c>
      <c r="CH250" s="43">
        <v>9.0306722240034207E-2</v>
      </c>
      <c r="CJ250" s="27" t="s">
        <v>72357</v>
      </c>
    </row>
    <row r="251" spans="1:88">
      <c r="A251" s="27">
        <v>248</v>
      </c>
      <c r="B251" t="s">
        <v>70952</v>
      </c>
      <c r="D251" t="s">
        <v>71090</v>
      </c>
      <c r="E251" t="s">
        <v>71790</v>
      </c>
      <c r="F251" s="29">
        <v>42.400799999999997</v>
      </c>
      <c r="G251" s="29">
        <v>140.30019999999999</v>
      </c>
      <c r="H251" s="30">
        <v>4.8768000000000002</v>
      </c>
      <c r="I251" s="29" t="s">
        <v>71802</v>
      </c>
      <c r="J251" s="29" t="s">
        <v>71804</v>
      </c>
      <c r="K251" s="29" t="s">
        <v>71865</v>
      </c>
      <c r="M251" s="48">
        <v>38992</v>
      </c>
      <c r="N251" s="27" t="s">
        <v>70960</v>
      </c>
      <c r="O251" s="54" t="s">
        <v>72381</v>
      </c>
      <c r="P251" s="11"/>
      <c r="Q251" s="11"/>
      <c r="S251" s="12" t="s">
        <v>70990</v>
      </c>
      <c r="T251" s="6">
        <v>0</v>
      </c>
      <c r="U251" s="6">
        <v>3.6833333333333336E-2</v>
      </c>
      <c r="V251" s="6">
        <v>0.96199999999999986</v>
      </c>
      <c r="W251" s="6">
        <v>0</v>
      </c>
      <c r="X251" s="6">
        <v>1E-3</v>
      </c>
      <c r="Y251" s="6">
        <v>0</v>
      </c>
      <c r="Z251" s="7">
        <v>0</v>
      </c>
      <c r="AA251" s="6">
        <v>0</v>
      </c>
      <c r="AB251" s="6">
        <v>5.9999999999999993E-3</v>
      </c>
      <c r="AC251" s="6">
        <v>0.99149999999999994</v>
      </c>
      <c r="AD251" s="6">
        <v>0</v>
      </c>
      <c r="AE251" s="6">
        <v>1.6666666666666668E-3</v>
      </c>
      <c r="AF251" s="6">
        <v>3.3333333333333332E-4</v>
      </c>
      <c r="AG251" s="7">
        <v>1.6666666666666666E-4</v>
      </c>
      <c r="AH251" s="6">
        <v>0</v>
      </c>
      <c r="AI251" s="6">
        <v>6.8333333333333328E-3</v>
      </c>
      <c r="AJ251" s="6">
        <v>0.9903333333333334</v>
      </c>
      <c r="AK251" s="6">
        <v>0</v>
      </c>
      <c r="AL251" s="6">
        <v>2E-3</v>
      </c>
      <c r="AM251" s="6">
        <v>0</v>
      </c>
      <c r="AN251" s="7">
        <v>0</v>
      </c>
      <c r="AO251" s="6">
        <v>0</v>
      </c>
      <c r="AP251" s="6">
        <v>1</v>
      </c>
      <c r="AQ251" s="6">
        <v>0</v>
      </c>
      <c r="AR251" s="6">
        <v>0</v>
      </c>
      <c r="AS251" s="6">
        <v>0</v>
      </c>
      <c r="AT251" s="7">
        <v>0</v>
      </c>
      <c r="AU251" s="5">
        <v>2</v>
      </c>
      <c r="AV251" s="6">
        <v>2.5042630732226799E-62</v>
      </c>
      <c r="AW251" s="6">
        <v>1</v>
      </c>
      <c r="AX251" s="6">
        <v>2.9399244464981302E-122</v>
      </c>
      <c r="AY251" s="6">
        <v>8.0361201787955896E-164</v>
      </c>
      <c r="AZ251" s="6">
        <v>1.20257303270456E-134</v>
      </c>
      <c r="BA251" s="7">
        <v>1.00377490939317E-150</v>
      </c>
      <c r="BB251" s="6">
        <v>0</v>
      </c>
      <c r="BC251" s="6">
        <v>1.5583380037393E-256</v>
      </c>
      <c r="BD251" s="6">
        <v>1</v>
      </c>
      <c r="BE251" s="6">
        <v>2.0595092748203202E-304</v>
      </c>
      <c r="BF251" s="6">
        <f>2.08263168424309*10^-314</f>
        <v>0</v>
      </c>
      <c r="BG251" s="6">
        <f>2.77542552343873*10^-310</f>
        <v>0</v>
      </c>
      <c r="BH251" s="7">
        <v>1.93079567889455E-275</v>
      </c>
      <c r="BI251" s="6">
        <v>0</v>
      </c>
      <c r="BJ251" s="6">
        <v>1</v>
      </c>
      <c r="BK251" s="6">
        <v>0</v>
      </c>
      <c r="BL251" s="6">
        <v>0</v>
      </c>
      <c r="BM251" s="6">
        <v>0</v>
      </c>
      <c r="BN251" s="6">
        <v>0</v>
      </c>
      <c r="BO251" s="7">
        <v>0</v>
      </c>
      <c r="BP251" s="6">
        <v>3.0713570451530802E-62</v>
      </c>
      <c r="BQ251" s="6">
        <v>1</v>
      </c>
      <c r="BR251" s="6">
        <v>1.3551638084537599E-121</v>
      </c>
      <c r="BS251" s="6">
        <v>1.29703372243007E-169</v>
      </c>
      <c r="BT251" s="6">
        <v>3.47930422324125E-143</v>
      </c>
      <c r="BU251" s="6">
        <v>3.0764008908085701E-155</v>
      </c>
      <c r="BV251" s="7">
        <v>2.4702350140636099E-151</v>
      </c>
      <c r="BW251">
        <v>294</v>
      </c>
      <c r="BX251">
        <v>306</v>
      </c>
      <c r="BY251">
        <v>270</v>
      </c>
      <c r="BZ251">
        <v>287</v>
      </c>
      <c r="CA251">
        <v>251</v>
      </c>
      <c r="CB251">
        <v>194</v>
      </c>
      <c r="CC251">
        <v>215</v>
      </c>
      <c r="CD251">
        <v>226</v>
      </c>
      <c r="CE251">
        <v>227</v>
      </c>
      <c r="CF251" s="1">
        <v>249</v>
      </c>
      <c r="CH251" s="43">
        <v>8.47336628226249E-2</v>
      </c>
      <c r="CJ251" s="27" t="s">
        <v>72357</v>
      </c>
    </row>
    <row r="252" spans="1:88">
      <c r="A252" s="27">
        <v>249</v>
      </c>
      <c r="B252" t="s">
        <v>70952</v>
      </c>
      <c r="D252" t="s">
        <v>71091</v>
      </c>
      <c r="E252" t="s">
        <v>71790</v>
      </c>
      <c r="F252" s="29">
        <v>42.541600000000003</v>
      </c>
      <c r="G252" s="29">
        <v>140.86429999999999</v>
      </c>
      <c r="H252" s="30">
        <v>312.42</v>
      </c>
      <c r="I252" s="29" t="s">
        <v>71802</v>
      </c>
      <c r="J252" s="29" t="s">
        <v>71804</v>
      </c>
      <c r="K252" s="29" t="s">
        <v>71850</v>
      </c>
      <c r="M252" s="48">
        <v>39725</v>
      </c>
      <c r="N252" s="27" t="s">
        <v>70960</v>
      </c>
      <c r="O252" s="54" t="s">
        <v>72381</v>
      </c>
      <c r="P252" s="11"/>
      <c r="Q252" s="11"/>
      <c r="S252" s="12" t="s">
        <v>70990</v>
      </c>
      <c r="T252" s="6">
        <v>0</v>
      </c>
      <c r="U252" s="6">
        <v>3.7333333333333336E-2</v>
      </c>
      <c r="V252" s="6">
        <v>0.96166666666666656</v>
      </c>
      <c r="W252" s="6">
        <v>0</v>
      </c>
      <c r="X252" s="6">
        <v>0</v>
      </c>
      <c r="Y252" s="6">
        <v>0</v>
      </c>
      <c r="Z252" s="7">
        <v>0</v>
      </c>
      <c r="AA252" s="6">
        <v>0</v>
      </c>
      <c r="AB252" s="6">
        <v>1.6E-2</v>
      </c>
      <c r="AC252" s="6">
        <v>0.98249999999999993</v>
      </c>
      <c r="AD252" s="6">
        <v>1E-3</v>
      </c>
      <c r="AE252" s="6">
        <v>0</v>
      </c>
      <c r="AF252" s="6">
        <v>0</v>
      </c>
      <c r="AG252" s="7">
        <v>3.3333333333333332E-4</v>
      </c>
      <c r="AH252" s="6">
        <v>0</v>
      </c>
      <c r="AI252" s="6">
        <v>1.4333333333333332E-2</v>
      </c>
      <c r="AJ252" s="6">
        <v>0.98366666666666669</v>
      </c>
      <c r="AK252" s="6">
        <v>1E-3</v>
      </c>
      <c r="AL252" s="6">
        <v>0</v>
      </c>
      <c r="AM252" s="6">
        <v>0</v>
      </c>
      <c r="AN252" s="7">
        <v>1E-3</v>
      </c>
      <c r="AO252" s="6">
        <v>0</v>
      </c>
      <c r="AP252" s="6">
        <v>1</v>
      </c>
      <c r="AQ252" s="6">
        <v>0</v>
      </c>
      <c r="AR252" s="6">
        <v>0</v>
      </c>
      <c r="AS252" s="6">
        <f>6.61300444105113*10^-318</f>
        <v>0</v>
      </c>
      <c r="AT252" s="7">
        <f>7.20545337894874*10^-320</f>
        <v>0</v>
      </c>
      <c r="AU252" s="5">
        <v>2</v>
      </c>
      <c r="AV252" s="6">
        <v>5.3999429936775898E-79</v>
      </c>
      <c r="AW252" s="6">
        <v>1</v>
      </c>
      <c r="AX252" s="6">
        <v>3.8774526515922901E-134</v>
      </c>
      <c r="AY252" s="6">
        <v>4.0959218873431599E-152</v>
      </c>
      <c r="AZ252" s="6">
        <v>7.08041738229252E-134</v>
      </c>
      <c r="BA252" s="7">
        <v>8.3261357459731197E-147</v>
      </c>
      <c r="BB252" s="6">
        <v>0</v>
      </c>
      <c r="BC252" s="6">
        <v>7.2388228703880398E-211</v>
      </c>
      <c r="BD252" s="6">
        <v>1</v>
      </c>
      <c r="BE252" s="6">
        <v>5.5514216310213903E-280</v>
      </c>
      <c r="BF252" s="6">
        <v>2.28431129750312E-291</v>
      </c>
      <c r="BG252" s="6">
        <v>1.8919645830513201E-286</v>
      </c>
      <c r="BH252" s="7">
        <v>1.69122422754872E-249</v>
      </c>
      <c r="BI252" s="6">
        <v>0</v>
      </c>
      <c r="BJ252" s="6">
        <v>1</v>
      </c>
      <c r="BK252" s="6">
        <v>0</v>
      </c>
      <c r="BL252" s="6">
        <v>0</v>
      </c>
      <c r="BM252" s="6">
        <v>0</v>
      </c>
      <c r="BN252" s="6">
        <f>1.20127295535014*10^-315</f>
        <v>0</v>
      </c>
      <c r="BO252" s="7">
        <f>2.47032822920623*10^-323</f>
        <v>0</v>
      </c>
      <c r="BP252" s="6">
        <v>7.8332120287833704E-79</v>
      </c>
      <c r="BQ252" s="6">
        <v>1</v>
      </c>
      <c r="BR252" s="6">
        <v>1.52356586327097E-132</v>
      </c>
      <c r="BS252" s="6">
        <v>2.8248659408991898E-158</v>
      </c>
      <c r="BT252" s="6">
        <v>1.2350103872528499E-142</v>
      </c>
      <c r="BU252" s="6">
        <v>9.9393103058088294E-152</v>
      </c>
      <c r="BV252" s="7">
        <v>1.2436707634994701E-161</v>
      </c>
      <c r="BW252">
        <v>294</v>
      </c>
      <c r="BX252">
        <v>306</v>
      </c>
      <c r="BY252">
        <v>270</v>
      </c>
      <c r="BZ252">
        <v>287</v>
      </c>
      <c r="CA252">
        <v>251</v>
      </c>
      <c r="CB252">
        <v>194</v>
      </c>
      <c r="CC252">
        <v>215</v>
      </c>
      <c r="CD252">
        <v>226</v>
      </c>
      <c r="CE252">
        <v>227</v>
      </c>
      <c r="CF252" s="1">
        <v>249</v>
      </c>
      <c r="CH252" s="43">
        <v>9.1187533584094593E-2</v>
      </c>
      <c r="CJ252" s="27" t="s">
        <v>72357</v>
      </c>
    </row>
    <row r="253" spans="1:88">
      <c r="A253" s="27">
        <v>250</v>
      </c>
      <c r="B253" t="s">
        <v>70952</v>
      </c>
      <c r="D253" t="s">
        <v>71092</v>
      </c>
      <c r="E253" t="s">
        <v>71790</v>
      </c>
      <c r="F253" s="29">
        <v>42.553899999999999</v>
      </c>
      <c r="G253" s="29">
        <v>140.79830000000001</v>
      </c>
      <c r="H253" s="30">
        <v>163.67760000000001</v>
      </c>
      <c r="I253" s="29" t="s">
        <v>71802</v>
      </c>
      <c r="J253" s="29" t="s">
        <v>71804</v>
      </c>
      <c r="K253" s="29" t="s">
        <v>71848</v>
      </c>
      <c r="M253" s="48">
        <v>39724</v>
      </c>
      <c r="N253" s="27" t="s">
        <v>70960</v>
      </c>
      <c r="O253" s="54" t="s">
        <v>72381</v>
      </c>
      <c r="P253" s="11"/>
      <c r="Q253" s="11"/>
      <c r="S253" s="12" t="s">
        <v>70990</v>
      </c>
      <c r="T253" s="6">
        <v>0</v>
      </c>
      <c r="U253" s="6">
        <v>3.5500000000000004E-2</v>
      </c>
      <c r="V253" s="6">
        <v>0.96099999999999997</v>
      </c>
      <c r="W253" s="6">
        <v>0</v>
      </c>
      <c r="X253" s="6">
        <v>2E-3</v>
      </c>
      <c r="Y253" s="6">
        <v>0</v>
      </c>
      <c r="Z253" s="7">
        <v>1E-3</v>
      </c>
      <c r="AA253" s="6">
        <v>0</v>
      </c>
      <c r="AB253" s="6">
        <v>4.0000000000000001E-3</v>
      </c>
      <c r="AC253" s="6">
        <v>0.98666666666666669</v>
      </c>
      <c r="AD253" s="6">
        <v>8.3333333333333339E-4</v>
      </c>
      <c r="AE253" s="6">
        <v>3.1666666666666666E-3</v>
      </c>
      <c r="AF253" s="6">
        <v>5.0000000000000001E-4</v>
      </c>
      <c r="AG253" s="7">
        <v>5.0000000000000001E-3</v>
      </c>
      <c r="AH253" s="6">
        <v>0</v>
      </c>
      <c r="AI253" s="6">
        <v>6.8333333333333336E-3</v>
      </c>
      <c r="AJ253" s="6">
        <v>0.98516666666666663</v>
      </c>
      <c r="AK253" s="6">
        <v>1.6666666666666666E-4</v>
      </c>
      <c r="AL253" s="6">
        <v>4.0000000000000001E-3</v>
      </c>
      <c r="AM253" s="6">
        <v>0</v>
      </c>
      <c r="AN253" s="7">
        <v>2.9999999999999996E-3</v>
      </c>
      <c r="AO253" s="6">
        <v>0</v>
      </c>
      <c r="AP253" s="6">
        <v>1</v>
      </c>
      <c r="AQ253" s="6">
        <v>0</v>
      </c>
      <c r="AR253" s="6">
        <v>0</v>
      </c>
      <c r="AS253" s="6">
        <v>0</v>
      </c>
      <c r="AT253" s="7">
        <v>0</v>
      </c>
      <c r="AU253" s="5">
        <v>2</v>
      </c>
      <c r="AV253" s="6">
        <v>8.0012685758041303E-81</v>
      </c>
      <c r="AW253" s="6">
        <v>1</v>
      </c>
      <c r="AX253" s="6">
        <v>6.6988437254749798E-121</v>
      </c>
      <c r="AY253" s="6">
        <v>2.0852256570958E-160</v>
      </c>
      <c r="AZ253" s="6">
        <v>7.6334684105493996E-136</v>
      </c>
      <c r="BA253" s="7">
        <v>3.7065978473898298E-149</v>
      </c>
      <c r="BB253" s="6">
        <v>0</v>
      </c>
      <c r="BC253" s="6">
        <v>4.3098857539938398E-243</v>
      </c>
      <c r="BD253" s="6">
        <v>1</v>
      </c>
      <c r="BE253" s="6">
        <f>7.79618318184507*10^-312</f>
        <v>0</v>
      </c>
      <c r="BF253" s="6">
        <f>8.61199794724341*10^-316</f>
        <v>0</v>
      </c>
      <c r="BG253" s="6">
        <f>1.78209478454938*10^-320</f>
        <v>0</v>
      </c>
      <c r="BH253" s="7">
        <v>2.2512562959318899E-279</v>
      </c>
      <c r="BI253" s="6">
        <v>0</v>
      </c>
      <c r="BJ253" s="6">
        <v>1</v>
      </c>
      <c r="BK253" s="6">
        <v>0</v>
      </c>
      <c r="BL253" s="6">
        <v>0</v>
      </c>
      <c r="BM253" s="6">
        <v>0</v>
      </c>
      <c r="BN253" s="6">
        <v>0</v>
      </c>
      <c r="BO253" s="7">
        <v>0</v>
      </c>
      <c r="BP253" s="6">
        <v>1.45726274916643E-80</v>
      </c>
      <c r="BQ253" s="6">
        <v>1</v>
      </c>
      <c r="BR253" s="6">
        <v>1.80275958032552E-119</v>
      </c>
      <c r="BS253" s="6">
        <v>1.07140862809304E-164</v>
      </c>
      <c r="BT253" s="6">
        <v>6.5605337399878295E-142</v>
      </c>
      <c r="BU253" s="6">
        <v>1.6248189073280399E-152</v>
      </c>
      <c r="BV253" s="7">
        <v>9.5547408460035995E-141</v>
      </c>
      <c r="BW253">
        <v>294</v>
      </c>
      <c r="BX253">
        <v>306</v>
      </c>
      <c r="BY253">
        <v>270</v>
      </c>
      <c r="BZ253">
        <v>287</v>
      </c>
      <c r="CA253">
        <v>251</v>
      </c>
      <c r="CB253">
        <v>194</v>
      </c>
      <c r="CC253">
        <v>215</v>
      </c>
      <c r="CD253">
        <v>226</v>
      </c>
      <c r="CE253">
        <v>227</v>
      </c>
      <c r="CF253" s="1">
        <v>249</v>
      </c>
      <c r="CH253" s="43">
        <v>9.28108739513646E-2</v>
      </c>
      <c r="CJ253" s="27" t="s">
        <v>72357</v>
      </c>
    </row>
    <row r="254" spans="1:88">
      <c r="A254" s="27">
        <v>251</v>
      </c>
      <c r="B254" t="s">
        <v>70952</v>
      </c>
      <c r="D254" t="s">
        <v>71093</v>
      </c>
      <c r="E254" t="s">
        <v>71790</v>
      </c>
      <c r="F254" s="29">
        <v>39.44</v>
      </c>
      <c r="G254" s="29">
        <v>141.07</v>
      </c>
      <c r="H254" s="30">
        <v>128.32080000000002</v>
      </c>
      <c r="I254" s="29" t="s">
        <v>71802</v>
      </c>
      <c r="J254" s="29" t="s">
        <v>71869</v>
      </c>
      <c r="K254" s="29" t="s">
        <v>70959</v>
      </c>
      <c r="M254" s="48">
        <v>39017</v>
      </c>
      <c r="N254" s="27" t="s">
        <v>70960</v>
      </c>
      <c r="O254" s="54" t="s">
        <v>72381</v>
      </c>
      <c r="P254" s="11"/>
      <c r="Q254" s="11"/>
      <c r="S254" s="12" t="s">
        <v>70990</v>
      </c>
      <c r="T254" s="6">
        <v>2.166666666666667E-3</v>
      </c>
      <c r="U254" s="6">
        <v>3.3833333333333333E-2</v>
      </c>
      <c r="V254" s="6">
        <v>0.96033333333333326</v>
      </c>
      <c r="W254" s="6">
        <v>0</v>
      </c>
      <c r="X254" s="6">
        <v>2.9999999999999996E-3</v>
      </c>
      <c r="Y254" s="6">
        <v>0</v>
      </c>
      <c r="Z254" s="7">
        <v>0</v>
      </c>
      <c r="AA254" s="6">
        <v>2.9999999999999996E-3</v>
      </c>
      <c r="AB254" s="6">
        <v>1.0333333333333335E-2</v>
      </c>
      <c r="AC254" s="6">
        <v>0.9820000000000001</v>
      </c>
      <c r="AD254" s="6">
        <v>0</v>
      </c>
      <c r="AE254" s="6">
        <v>3.3333333333333335E-3</v>
      </c>
      <c r="AF254" s="6">
        <v>6.6666666666666664E-4</v>
      </c>
      <c r="AG254" s="7">
        <v>0</v>
      </c>
      <c r="AH254" s="6">
        <v>2.9999999999999996E-3</v>
      </c>
      <c r="AI254" s="6">
        <v>1.0999999999999998E-2</v>
      </c>
      <c r="AJ254" s="6">
        <v>0.9816666666666668</v>
      </c>
      <c r="AK254" s="6">
        <v>0</v>
      </c>
      <c r="AL254" s="6">
        <v>4.0000000000000001E-3</v>
      </c>
      <c r="AM254" s="6">
        <v>0</v>
      </c>
      <c r="AN254" s="7">
        <v>0</v>
      </c>
      <c r="AO254" s="6">
        <v>0</v>
      </c>
      <c r="AP254" s="6">
        <v>1</v>
      </c>
      <c r="AQ254" s="6">
        <v>0</v>
      </c>
      <c r="AR254" s="6">
        <v>0</v>
      </c>
      <c r="AS254" s="6">
        <v>0</v>
      </c>
      <c r="AT254" s="7">
        <v>0</v>
      </c>
      <c r="AU254" s="5">
        <v>2</v>
      </c>
      <c r="AV254" s="6">
        <v>5.1138282824792303E-104</v>
      </c>
      <c r="AW254" s="6">
        <v>1</v>
      </c>
      <c r="AX254" s="6">
        <v>3.7388736971713799E-151</v>
      </c>
      <c r="AY254" s="6">
        <v>3.5810298105927702E-180</v>
      </c>
      <c r="AZ254" s="6">
        <v>4.7304520655132397E-154</v>
      </c>
      <c r="BA254" s="7">
        <v>5.3737155134016901E-173</v>
      </c>
      <c r="BB254" s="6">
        <v>0</v>
      </c>
      <c r="BC254" s="6">
        <v>1.19172755008358E-240</v>
      </c>
      <c r="BD254" s="6">
        <v>1</v>
      </c>
      <c r="BE254" s="6">
        <v>3.6081630876930902E-300</v>
      </c>
      <c r="BF254" s="6">
        <v>3.1249280110792598E-308</v>
      </c>
      <c r="BG254" s="6">
        <f>7.66247869663333*10^-310</f>
        <v>0</v>
      </c>
      <c r="BH254" s="7">
        <v>5.1891221452200102E-270</v>
      </c>
      <c r="BI254" s="6">
        <v>0</v>
      </c>
      <c r="BJ254" s="6">
        <v>1</v>
      </c>
      <c r="BK254" s="6">
        <v>0</v>
      </c>
      <c r="BL254" s="6">
        <v>0</v>
      </c>
      <c r="BM254" s="6">
        <v>0</v>
      </c>
      <c r="BN254" s="6">
        <v>0</v>
      </c>
      <c r="BO254" s="7">
        <v>0</v>
      </c>
      <c r="BP254" s="6">
        <v>9.18235237535934E-104</v>
      </c>
      <c r="BQ254" s="6">
        <v>1</v>
      </c>
      <c r="BR254" s="6">
        <v>1.4222484341403999E-149</v>
      </c>
      <c r="BS254" s="6">
        <v>1.3715611702417999E-183</v>
      </c>
      <c r="BT254" s="6">
        <v>1.6912811836285699E-159</v>
      </c>
      <c r="BU254" s="6">
        <v>1.8362898854127001E-175</v>
      </c>
      <c r="BV254" s="7">
        <v>7.3006019047041406E-173</v>
      </c>
      <c r="BW254">
        <v>294</v>
      </c>
      <c r="BX254">
        <v>306</v>
      </c>
      <c r="BY254">
        <v>270</v>
      </c>
      <c r="BZ254">
        <v>287</v>
      </c>
      <c r="CA254">
        <v>251</v>
      </c>
      <c r="CB254">
        <v>194</v>
      </c>
      <c r="CC254">
        <v>215</v>
      </c>
      <c r="CD254">
        <v>226</v>
      </c>
      <c r="CE254">
        <v>227</v>
      </c>
      <c r="CF254" s="1">
        <v>249</v>
      </c>
      <c r="CH254" s="43">
        <v>9.9489124137567803E-2</v>
      </c>
      <c r="CJ254" s="27" t="s">
        <v>72357</v>
      </c>
    </row>
    <row r="255" spans="1:88">
      <c r="A255" s="27">
        <v>252</v>
      </c>
      <c r="B255" t="s">
        <v>70952</v>
      </c>
      <c r="D255" t="s">
        <v>71094</v>
      </c>
      <c r="E255" t="s">
        <v>71790</v>
      </c>
      <c r="F255" s="29">
        <v>42.541600000000003</v>
      </c>
      <c r="G255" s="29">
        <v>140.86429999999999</v>
      </c>
      <c r="H255" s="30">
        <v>312.42</v>
      </c>
      <c r="I255" s="29" t="s">
        <v>71802</v>
      </c>
      <c r="J255" s="29" t="s">
        <v>71804</v>
      </c>
      <c r="K255" s="29" t="s">
        <v>71850</v>
      </c>
      <c r="M255" s="48">
        <v>39725</v>
      </c>
      <c r="N255" s="27" t="s">
        <v>70960</v>
      </c>
      <c r="O255" s="54" t="s">
        <v>72381</v>
      </c>
      <c r="P255" s="11"/>
      <c r="Q255" s="11"/>
      <c r="S255" s="12" t="s">
        <v>70990</v>
      </c>
      <c r="T255" s="6">
        <v>0</v>
      </c>
      <c r="U255" s="6">
        <v>3.9333333333333338E-2</v>
      </c>
      <c r="V255" s="6">
        <v>0.95750000000000002</v>
      </c>
      <c r="W255" s="6">
        <v>1.5000000000000002E-3</v>
      </c>
      <c r="X255" s="6">
        <v>6.6666666666666664E-4</v>
      </c>
      <c r="Y255" s="6">
        <v>1E-3</v>
      </c>
      <c r="Z255" s="7">
        <v>0</v>
      </c>
      <c r="AA255" s="6">
        <v>0</v>
      </c>
      <c r="AB255" s="6">
        <v>1.5333333333333332E-2</v>
      </c>
      <c r="AC255" s="6">
        <v>0.97883333333333333</v>
      </c>
      <c r="AD255" s="6">
        <v>3.1666666666666666E-3</v>
      </c>
      <c r="AE255" s="6">
        <v>1E-3</v>
      </c>
      <c r="AF255" s="6">
        <v>1E-3</v>
      </c>
      <c r="AG255" s="7">
        <v>0</v>
      </c>
      <c r="AH255" s="6">
        <v>0</v>
      </c>
      <c r="AI255" s="6">
        <v>1.7166666666666667E-2</v>
      </c>
      <c r="AJ255" s="6">
        <v>0.97683333333333333</v>
      </c>
      <c r="AK255" s="6">
        <v>3.6666666666666666E-3</v>
      </c>
      <c r="AL255" s="6">
        <v>1E-3</v>
      </c>
      <c r="AM255" s="6">
        <v>1E-3</v>
      </c>
      <c r="AN255" s="7">
        <v>0</v>
      </c>
      <c r="AO255" s="6">
        <v>0</v>
      </c>
      <c r="AP255" s="6">
        <v>1</v>
      </c>
      <c r="AQ255" s="6">
        <v>0</v>
      </c>
      <c r="AR255" s="6">
        <v>0</v>
      </c>
      <c r="AS255" s="6">
        <v>0</v>
      </c>
      <c r="AT255" s="7">
        <v>0</v>
      </c>
      <c r="AU255" s="5">
        <v>2</v>
      </c>
      <c r="AV255" s="6">
        <v>2.2685126248926498E-105</v>
      </c>
      <c r="AW255" s="6">
        <v>1</v>
      </c>
      <c r="AX255" s="6">
        <v>5.72512678063432E-145</v>
      </c>
      <c r="AY255" s="6">
        <v>1.7494976566123E-188</v>
      </c>
      <c r="AZ255" s="6">
        <v>2.9096896345506798E-164</v>
      </c>
      <c r="BA255" s="7">
        <v>7.1399463383952398E-183</v>
      </c>
      <c r="BB255" s="6">
        <v>0</v>
      </c>
      <c r="BC255" s="6">
        <v>1.9721535304782899E-241</v>
      </c>
      <c r="BD255" s="6">
        <v>1</v>
      </c>
      <c r="BE255" s="6">
        <v>2.0931740045475999E-300</v>
      </c>
      <c r="BF255" s="6">
        <f>1.28292094799332*10^-311</f>
        <v>0</v>
      </c>
      <c r="BG255" s="6">
        <v>0</v>
      </c>
      <c r="BH255" s="7">
        <v>9.0518935326598604E-269</v>
      </c>
      <c r="BI255" s="6">
        <v>0</v>
      </c>
      <c r="BJ255" s="6">
        <v>1</v>
      </c>
      <c r="BK255" s="6">
        <v>0</v>
      </c>
      <c r="BL255" s="6">
        <v>0</v>
      </c>
      <c r="BM255" s="6">
        <v>0</v>
      </c>
      <c r="BN255" s="6">
        <v>0</v>
      </c>
      <c r="BO255" s="7">
        <v>0</v>
      </c>
      <c r="BP255" s="6">
        <v>2.83833795000947E-105</v>
      </c>
      <c r="BQ255" s="6">
        <v>1</v>
      </c>
      <c r="BR255" s="6">
        <v>9.13917814138399E-145</v>
      </c>
      <c r="BS255" s="6">
        <v>1.41308246785159E-196</v>
      </c>
      <c r="BT255" s="6">
        <v>1.2716075552269301E-175</v>
      </c>
      <c r="BU255" s="6">
        <v>2.12734202409916E-189</v>
      </c>
      <c r="BV255" s="7">
        <v>1.6212059068990401E-179</v>
      </c>
      <c r="BW255">
        <v>294</v>
      </c>
      <c r="BX255">
        <v>306</v>
      </c>
      <c r="BY255">
        <v>270</v>
      </c>
      <c r="BZ255">
        <v>287</v>
      </c>
      <c r="CA255">
        <v>251</v>
      </c>
      <c r="CB255">
        <v>194</v>
      </c>
      <c r="CC255">
        <v>215</v>
      </c>
      <c r="CD255">
        <v>226</v>
      </c>
      <c r="CE255">
        <v>227</v>
      </c>
      <c r="CF255" s="1">
        <v>249</v>
      </c>
      <c r="CH255" s="43">
        <v>9.6151824203553796E-2</v>
      </c>
      <c r="CJ255" s="27" t="s">
        <v>72357</v>
      </c>
    </row>
    <row r="256" spans="1:88">
      <c r="A256" s="27">
        <v>253</v>
      </c>
      <c r="B256" t="s">
        <v>70952</v>
      </c>
      <c r="D256" t="s">
        <v>71095</v>
      </c>
      <c r="E256" t="s">
        <v>71790</v>
      </c>
      <c r="F256" s="29">
        <v>42.862200000000001</v>
      </c>
      <c r="G256" s="29">
        <v>140.69409999999999</v>
      </c>
      <c r="H256" s="30">
        <v>364.84559999999999</v>
      </c>
      <c r="I256" s="29" t="s">
        <v>71802</v>
      </c>
      <c r="J256" s="29" t="s">
        <v>71804</v>
      </c>
      <c r="K256" s="29" t="s">
        <v>71813</v>
      </c>
      <c r="M256" s="48">
        <v>39725</v>
      </c>
      <c r="N256" s="27" t="s">
        <v>70960</v>
      </c>
      <c r="O256" s="54" t="s">
        <v>72381</v>
      </c>
      <c r="P256" s="26" t="s">
        <v>70990</v>
      </c>
      <c r="Q256" s="11" t="s">
        <v>70990</v>
      </c>
      <c r="R256" s="11" t="s">
        <v>70990</v>
      </c>
      <c r="S256" s="12" t="s">
        <v>70990</v>
      </c>
      <c r="T256" s="6">
        <v>4.0000000000000001E-3</v>
      </c>
      <c r="U256" s="6">
        <v>0.03</v>
      </c>
      <c r="V256" s="6">
        <v>0.95666666666666655</v>
      </c>
      <c r="W256" s="6">
        <v>2E-3</v>
      </c>
      <c r="X256" s="6">
        <v>6.8333333333333336E-3</v>
      </c>
      <c r="Y256" s="6">
        <v>0</v>
      </c>
      <c r="Z256" s="7">
        <v>8.3333333333333339E-4</v>
      </c>
      <c r="AA256" s="6">
        <v>4.0000000000000001E-3</v>
      </c>
      <c r="AB256" s="6">
        <v>1.4833333333333332E-2</v>
      </c>
      <c r="AC256" s="6">
        <v>0.96850000000000003</v>
      </c>
      <c r="AD256" s="6">
        <v>2.166666666666667E-3</v>
      </c>
      <c r="AE256" s="6">
        <v>6.4999999999999997E-3</v>
      </c>
      <c r="AF256" s="6">
        <v>1.1666666666666668E-3</v>
      </c>
      <c r="AG256" s="7">
        <v>2.3333333333333331E-3</v>
      </c>
      <c r="AH256" s="6">
        <v>4.0000000000000001E-3</v>
      </c>
      <c r="AI256" s="6">
        <v>1.2833333333333334E-2</v>
      </c>
      <c r="AJ256" s="6">
        <v>0.96999999999999986</v>
      </c>
      <c r="AK256" s="6">
        <v>2.8333333333333335E-3</v>
      </c>
      <c r="AL256" s="6">
        <v>8.0000000000000002E-3</v>
      </c>
      <c r="AM256" s="6">
        <v>0</v>
      </c>
      <c r="AN256" s="7">
        <v>1.8333333333333333E-3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7">
        <v>0</v>
      </c>
      <c r="AU256" s="5">
        <v>2</v>
      </c>
      <c r="AV256" s="6">
        <v>2.4470017511644199E-104</v>
      </c>
      <c r="AW256" s="6">
        <v>1</v>
      </c>
      <c r="AX256" s="6">
        <v>1.8517873822229802E-157</v>
      </c>
      <c r="AY256" s="6">
        <v>2.1932144225583999E-200</v>
      </c>
      <c r="AZ256" s="6">
        <v>1.01827985553833E-173</v>
      </c>
      <c r="BA256" s="7">
        <v>7.5326887659039303E-191</v>
      </c>
      <c r="BB256" s="6">
        <v>0</v>
      </c>
      <c r="BC256" s="6">
        <v>9.3945605190999296E-248</v>
      </c>
      <c r="BD256" s="6">
        <v>1</v>
      </c>
      <c r="BE256" s="6">
        <v>0</v>
      </c>
      <c r="BF256" s="6">
        <f>1.24208103364489*10^-320</f>
        <v>0</v>
      </c>
      <c r="BG256" s="6">
        <f>9.32301873702432*10^-320</f>
        <v>0</v>
      </c>
      <c r="BH256" s="7">
        <v>1.06651104761229E-274</v>
      </c>
      <c r="BI256" s="6">
        <v>0</v>
      </c>
      <c r="BJ256" s="6">
        <v>1</v>
      </c>
      <c r="BK256" s="6">
        <v>0</v>
      </c>
      <c r="BL256" s="6">
        <v>0</v>
      </c>
      <c r="BM256" s="6">
        <v>0</v>
      </c>
      <c r="BN256" s="6">
        <v>0</v>
      </c>
      <c r="BO256" s="7">
        <v>0</v>
      </c>
      <c r="BP256" s="6">
        <v>3.7129899923011199E-104</v>
      </c>
      <c r="BQ256" s="6">
        <v>1</v>
      </c>
      <c r="BR256" s="6">
        <v>8.7762545619234401E-157</v>
      </c>
      <c r="BS256" s="6">
        <v>1.3357797633654299E-205</v>
      </c>
      <c r="BT256" s="6">
        <v>1.8303765067593999E-181</v>
      </c>
      <c r="BU256" s="6">
        <v>7.3791247705703601E-195</v>
      </c>
      <c r="BV256" s="7">
        <v>1.6475104943238801E-184</v>
      </c>
      <c r="BW256">
        <v>294</v>
      </c>
      <c r="BX256">
        <v>306</v>
      </c>
      <c r="BY256">
        <v>270</v>
      </c>
      <c r="BZ256">
        <v>287</v>
      </c>
      <c r="CA256">
        <v>251</v>
      </c>
      <c r="CB256">
        <v>194</v>
      </c>
      <c r="CC256">
        <v>215</v>
      </c>
      <c r="CD256">
        <v>226</v>
      </c>
      <c r="CE256">
        <v>227</v>
      </c>
      <c r="CF256" s="1">
        <v>249</v>
      </c>
      <c r="CH256" s="43">
        <v>0.104946349123266</v>
      </c>
      <c r="CJ256" s="27" t="s">
        <v>72357</v>
      </c>
    </row>
    <row r="257" spans="1:88">
      <c r="A257" s="27">
        <v>254</v>
      </c>
      <c r="B257" t="s">
        <v>70952</v>
      </c>
      <c r="D257" t="s">
        <v>71096</v>
      </c>
      <c r="E257" t="s">
        <v>71790</v>
      </c>
      <c r="F257" s="29">
        <v>41.45</v>
      </c>
      <c r="G257" s="29">
        <v>140.08000000000001</v>
      </c>
      <c r="H257" s="30">
        <v>30</v>
      </c>
      <c r="I257" s="29" t="s">
        <v>71802</v>
      </c>
      <c r="J257" s="29" t="s">
        <v>71804</v>
      </c>
      <c r="K257" s="29" t="s">
        <v>71834</v>
      </c>
      <c r="M257" s="49">
        <v>2007</v>
      </c>
      <c r="N257" s="27" t="s">
        <v>70960</v>
      </c>
      <c r="O257" s="54" t="s">
        <v>72381</v>
      </c>
      <c r="P257" s="11"/>
      <c r="Q257" s="11"/>
      <c r="T257" s="6">
        <v>0</v>
      </c>
      <c r="U257" s="6">
        <v>4.2166666666666665E-2</v>
      </c>
      <c r="V257" s="6">
        <v>0.9558333333333332</v>
      </c>
      <c r="W257" s="6">
        <v>0</v>
      </c>
      <c r="X257" s="6">
        <v>0</v>
      </c>
      <c r="Y257" s="6">
        <v>0</v>
      </c>
      <c r="Z257" s="7">
        <v>1E-3</v>
      </c>
      <c r="AA257" s="6">
        <v>1E-3</v>
      </c>
      <c r="AB257" s="6">
        <v>1.2166666666666666E-2</v>
      </c>
      <c r="AC257" s="6">
        <v>0.98450000000000004</v>
      </c>
      <c r="AD257" s="6">
        <v>5.0000000000000001E-4</v>
      </c>
      <c r="AE257" s="6">
        <v>0</v>
      </c>
      <c r="AF257" s="6">
        <v>0</v>
      </c>
      <c r="AG257" s="7">
        <v>1.5000000000000002E-3</v>
      </c>
      <c r="AH257" s="6">
        <v>1E-3</v>
      </c>
      <c r="AI257" s="6">
        <v>1.0666666666666665E-2</v>
      </c>
      <c r="AJ257" s="6">
        <v>0.98583333333333334</v>
      </c>
      <c r="AK257" s="6">
        <v>5.0000000000000001E-4</v>
      </c>
      <c r="AL257" s="6">
        <v>0</v>
      </c>
      <c r="AM257" s="6">
        <v>0</v>
      </c>
      <c r="AN257" s="7">
        <v>2E-3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7">
        <v>0</v>
      </c>
      <c r="AU257" s="5">
        <v>2</v>
      </c>
      <c r="AV257" s="6">
        <v>6.7706960427480007E-89</v>
      </c>
      <c r="AW257" s="6">
        <v>1</v>
      </c>
      <c r="AX257" s="6">
        <v>3.3895988737096798E-142</v>
      </c>
      <c r="AY257" s="6">
        <v>3.1860328867404603E-176</v>
      </c>
      <c r="AZ257" s="6">
        <v>3.3218213897866498E-155</v>
      </c>
      <c r="BA257" s="7">
        <v>2.41249534197422E-166</v>
      </c>
      <c r="BB257" s="6">
        <v>0</v>
      </c>
      <c r="BC257" s="6">
        <v>1.55025388409277E-217</v>
      </c>
      <c r="BD257" s="6">
        <v>1</v>
      </c>
      <c r="BE257" s="6">
        <v>4.1256474153160598E-283</v>
      </c>
      <c r="BF257" s="6">
        <v>4.7394684586045399E-291</v>
      </c>
      <c r="BG257" s="6">
        <v>9.0538688047474106E-284</v>
      </c>
      <c r="BH257" s="7">
        <v>9.6655414353219596E-251</v>
      </c>
      <c r="BI257" s="6">
        <v>0</v>
      </c>
      <c r="BJ257" s="6">
        <v>1</v>
      </c>
      <c r="BK257" s="6">
        <v>0</v>
      </c>
      <c r="BL257" s="6">
        <v>0</v>
      </c>
      <c r="BM257" s="6">
        <v>0</v>
      </c>
      <c r="BN257" s="6">
        <v>0</v>
      </c>
      <c r="BO257" s="7">
        <v>0</v>
      </c>
      <c r="BP257" s="6">
        <v>1.3336360991189301E-88</v>
      </c>
      <c r="BQ257" s="6">
        <v>1</v>
      </c>
      <c r="BR257" s="6">
        <v>1.2221613505842501E-140</v>
      </c>
      <c r="BS257" s="6">
        <v>3.8461733199996603E-179</v>
      </c>
      <c r="BT257" s="6">
        <v>1.17074566204522E-159</v>
      </c>
      <c r="BU257" s="6">
        <v>1.8356283524930199E-168</v>
      </c>
      <c r="BV257" s="7">
        <v>1.54208718804912E-159</v>
      </c>
      <c r="BW257">
        <v>294</v>
      </c>
      <c r="BX257">
        <v>306</v>
      </c>
      <c r="BY257">
        <v>270</v>
      </c>
      <c r="BZ257">
        <v>287</v>
      </c>
      <c r="CA257">
        <v>251</v>
      </c>
      <c r="CB257">
        <v>194</v>
      </c>
      <c r="CC257">
        <v>215</v>
      </c>
      <c r="CD257">
        <v>226</v>
      </c>
      <c r="CE257">
        <v>227</v>
      </c>
      <c r="CF257" s="1">
        <v>249</v>
      </c>
      <c r="CH257" s="43">
        <v>8.28170850994457E-2</v>
      </c>
      <c r="CJ257" s="27" t="s">
        <v>72357</v>
      </c>
    </row>
    <row r="258" spans="1:88">
      <c r="A258" s="27">
        <v>255</v>
      </c>
      <c r="B258" t="s">
        <v>70952</v>
      </c>
      <c r="D258" t="s">
        <v>71097</v>
      </c>
      <c r="E258" t="s">
        <v>71790</v>
      </c>
      <c r="F258" s="29">
        <v>42.541899999999998</v>
      </c>
      <c r="G258" s="29">
        <v>140.86240000000001</v>
      </c>
      <c r="H258" s="30">
        <v>256.94640000000004</v>
      </c>
      <c r="I258" s="29" t="s">
        <v>71802</v>
      </c>
      <c r="J258" s="29" t="s">
        <v>71804</v>
      </c>
      <c r="K258" s="29" t="s">
        <v>71850</v>
      </c>
      <c r="M258" s="48">
        <v>39725</v>
      </c>
      <c r="N258" s="27" t="s">
        <v>70960</v>
      </c>
      <c r="O258" s="54" t="s">
        <v>72381</v>
      </c>
      <c r="P258" s="11"/>
      <c r="Q258" s="11"/>
      <c r="S258" s="12" t="s">
        <v>70990</v>
      </c>
      <c r="T258" s="6">
        <v>5.0000000000000001E-4</v>
      </c>
      <c r="U258" s="6">
        <v>4.1500000000000002E-2</v>
      </c>
      <c r="V258" s="6">
        <v>0.95416666666666661</v>
      </c>
      <c r="W258" s="6">
        <v>2.1666666666666666E-3</v>
      </c>
      <c r="X258" s="6">
        <v>1E-3</v>
      </c>
      <c r="Y258" s="6">
        <v>0</v>
      </c>
      <c r="Z258" s="7">
        <v>0</v>
      </c>
      <c r="AA258" s="6">
        <v>1E-3</v>
      </c>
      <c r="AB258" s="6">
        <v>5.1666666666666666E-3</v>
      </c>
      <c r="AC258" s="6">
        <v>0.98416666666666652</v>
      </c>
      <c r="AD258" s="6">
        <v>7.3333333333333341E-3</v>
      </c>
      <c r="AE258" s="6">
        <v>1.1666666666666668E-3</v>
      </c>
      <c r="AF258" s="6">
        <v>3.3333333333333332E-4</v>
      </c>
      <c r="AG258" s="7">
        <v>3.3333333333333332E-4</v>
      </c>
      <c r="AH258" s="6">
        <v>1.3333333333333333E-3</v>
      </c>
      <c r="AI258" s="6">
        <v>1.1666666666666668E-3</v>
      </c>
      <c r="AJ258" s="6">
        <v>0.98699999999999999</v>
      </c>
      <c r="AK258" s="6">
        <v>7.4999999999999997E-3</v>
      </c>
      <c r="AL258" s="6">
        <v>2E-3</v>
      </c>
      <c r="AM258" s="6">
        <v>0</v>
      </c>
      <c r="AN258" s="7">
        <v>8.3333333333333339E-4</v>
      </c>
      <c r="AO258" s="6">
        <v>0</v>
      </c>
      <c r="AP258" s="6">
        <v>1</v>
      </c>
      <c r="AQ258" s="6">
        <v>0</v>
      </c>
      <c r="AR258" s="6">
        <v>0</v>
      </c>
      <c r="AS258" s="6">
        <f>7.17778570278163*10^-320</f>
        <v>0</v>
      </c>
      <c r="AT258" s="7">
        <v>0</v>
      </c>
      <c r="AU258" s="5">
        <v>2</v>
      </c>
      <c r="AV258" s="6">
        <v>6.7717142160946906E-86</v>
      </c>
      <c r="AW258" s="6">
        <v>1</v>
      </c>
      <c r="AX258" s="6">
        <v>8.5257816939374799E-144</v>
      </c>
      <c r="AY258" s="6">
        <v>1.3372613143346101E-173</v>
      </c>
      <c r="AZ258" s="6">
        <v>3.6070757961550801E-149</v>
      </c>
      <c r="BA258" s="7">
        <v>2.51668508268115E-164</v>
      </c>
      <c r="BB258" s="6">
        <v>0</v>
      </c>
      <c r="BC258" s="6">
        <v>1.2835199043406301E-223</v>
      </c>
      <c r="BD258" s="6">
        <v>1</v>
      </c>
      <c r="BE258" s="6">
        <v>2.9261145492553098E-282</v>
      </c>
      <c r="BF258" s="6">
        <v>1.3002982217186599E-294</v>
      </c>
      <c r="BG258" s="6">
        <v>4.7936186979818201E-291</v>
      </c>
      <c r="BH258" s="7">
        <v>3.2265238724915498E-253</v>
      </c>
      <c r="BI258" s="6">
        <v>0</v>
      </c>
      <c r="BJ258" s="6">
        <v>1</v>
      </c>
      <c r="BK258" s="6">
        <v>0</v>
      </c>
      <c r="BL258" s="6">
        <v>0</v>
      </c>
      <c r="BM258" s="6">
        <v>0</v>
      </c>
      <c r="BN258" s="6">
        <f>4.55627338594798*10^-320</f>
        <v>0</v>
      </c>
      <c r="BO258" s="7">
        <v>0</v>
      </c>
      <c r="BP258" s="6">
        <v>9.7542941399176499E-86</v>
      </c>
      <c r="BQ258" s="6">
        <v>1</v>
      </c>
      <c r="BR258" s="6">
        <v>1.4702123526694001E-142</v>
      </c>
      <c r="BS258" s="6">
        <v>1.8415009985049101E-179</v>
      </c>
      <c r="BT258" s="6">
        <v>1.18823089936715E-157</v>
      </c>
      <c r="BU258" s="6">
        <v>5.9836779883008502E-169</v>
      </c>
      <c r="BV258" s="7">
        <v>1.55943558272504E-171</v>
      </c>
      <c r="BW258">
        <v>294</v>
      </c>
      <c r="BX258">
        <v>306</v>
      </c>
      <c r="BY258">
        <v>270</v>
      </c>
      <c r="BZ258">
        <v>287</v>
      </c>
      <c r="CA258">
        <v>251</v>
      </c>
      <c r="CB258">
        <v>194</v>
      </c>
      <c r="CC258">
        <v>215</v>
      </c>
      <c r="CD258">
        <v>226</v>
      </c>
      <c r="CE258">
        <v>227</v>
      </c>
      <c r="CF258" s="1">
        <v>249</v>
      </c>
      <c r="CH258" s="43">
        <v>0.100131130343561</v>
      </c>
      <c r="CJ258" s="27" t="s">
        <v>72357</v>
      </c>
    </row>
    <row r="259" spans="1:88">
      <c r="A259" s="27">
        <v>256</v>
      </c>
      <c r="B259" t="s">
        <v>70952</v>
      </c>
      <c r="D259" t="s">
        <v>71098</v>
      </c>
      <c r="E259" t="s">
        <v>71790</v>
      </c>
      <c r="F259" s="29">
        <v>43.382300000000001</v>
      </c>
      <c r="G259" s="29">
        <v>141.8921</v>
      </c>
      <c r="H259" s="30">
        <v>64.31280000000001</v>
      </c>
      <c r="I259" s="29" t="s">
        <v>71802</v>
      </c>
      <c r="J259" s="29" t="s">
        <v>71804</v>
      </c>
      <c r="K259" s="29" t="s">
        <v>71860</v>
      </c>
      <c r="M259" s="48">
        <v>38977</v>
      </c>
      <c r="N259" s="27" t="s">
        <v>70960</v>
      </c>
      <c r="O259" s="54" t="s">
        <v>72381</v>
      </c>
      <c r="P259" s="11"/>
      <c r="Q259" s="11"/>
      <c r="S259" s="12" t="s">
        <v>70990</v>
      </c>
      <c r="T259" s="6">
        <v>4.0000000000000001E-3</v>
      </c>
      <c r="U259" s="6">
        <v>2.7666666666666669E-2</v>
      </c>
      <c r="V259" s="6">
        <v>0.95316666666666672</v>
      </c>
      <c r="W259" s="6">
        <v>4.6666666666666671E-3</v>
      </c>
      <c r="X259" s="6">
        <v>7.0000000000000001E-3</v>
      </c>
      <c r="Y259" s="6">
        <v>2.3333333333333335E-3</v>
      </c>
      <c r="Z259" s="7">
        <v>1E-3</v>
      </c>
      <c r="AA259" s="6">
        <v>5.0000000000000001E-3</v>
      </c>
      <c r="AB259" s="6">
        <v>1E-3</v>
      </c>
      <c r="AC259" s="6">
        <v>0.97433333333333316</v>
      </c>
      <c r="AD259" s="6">
        <v>1.0166666666666666E-2</v>
      </c>
      <c r="AE259" s="6">
        <v>6.4999999999999997E-3</v>
      </c>
      <c r="AF259" s="6">
        <v>3.1666666666666666E-3</v>
      </c>
      <c r="AG259" s="7">
        <v>5.0000000000000001E-4</v>
      </c>
      <c r="AH259" s="6">
        <v>5.0000000000000001E-3</v>
      </c>
      <c r="AI259" s="6">
        <v>6.6666666666666664E-4</v>
      </c>
      <c r="AJ259" s="6">
        <v>0.97499999999999998</v>
      </c>
      <c r="AK259" s="6">
        <v>9.3333333333333341E-3</v>
      </c>
      <c r="AL259" s="6">
        <v>7.0000000000000001E-3</v>
      </c>
      <c r="AM259" s="6">
        <v>2.3333333333333335E-3</v>
      </c>
      <c r="AN259" s="7">
        <v>8.3333333333333339E-4</v>
      </c>
      <c r="AO259" s="6">
        <v>0</v>
      </c>
      <c r="AP259" s="6">
        <v>1</v>
      </c>
      <c r="AQ259" s="6">
        <v>0</v>
      </c>
      <c r="AR259" s="6">
        <v>0</v>
      </c>
      <c r="AS259" s="6">
        <v>0</v>
      </c>
      <c r="AT259" s="7">
        <v>0</v>
      </c>
      <c r="AU259" s="5">
        <v>2</v>
      </c>
      <c r="AV259" s="6">
        <v>9.87539189748313E-68</v>
      </c>
      <c r="AW259" s="6">
        <v>1</v>
      </c>
      <c r="AX259" s="6">
        <v>5.7420410580992103E-113</v>
      </c>
      <c r="AY259" s="6">
        <v>5.1966518717470001E-146</v>
      </c>
      <c r="AZ259" s="6">
        <v>1.2056943450556201E-124</v>
      </c>
      <c r="BA259" s="7">
        <v>1.3681154278017301E-130</v>
      </c>
      <c r="BB259" s="6">
        <v>0</v>
      </c>
      <c r="BC259" s="6">
        <v>1.0383449406634901E-266</v>
      </c>
      <c r="BD259" s="6">
        <v>1</v>
      </c>
      <c r="BE259" s="6">
        <v>0</v>
      </c>
      <c r="BF259" s="6">
        <v>0</v>
      </c>
      <c r="BG259" s="6">
        <v>0</v>
      </c>
      <c r="BH259" s="7">
        <v>3.5310378455812103E-300</v>
      </c>
      <c r="BI259" s="6">
        <v>0</v>
      </c>
      <c r="BJ259" s="6">
        <v>1</v>
      </c>
      <c r="BK259" s="6">
        <v>0</v>
      </c>
      <c r="BL259" s="6">
        <v>0</v>
      </c>
      <c r="BM259" s="6">
        <v>0</v>
      </c>
      <c r="BN259" s="6">
        <v>0</v>
      </c>
      <c r="BO259" s="7">
        <v>0</v>
      </c>
      <c r="BP259" s="6">
        <v>1.3549201903879499E-67</v>
      </c>
      <c r="BQ259" s="6">
        <v>1</v>
      </c>
      <c r="BR259" s="6">
        <v>3.9849545162001201E-112</v>
      </c>
      <c r="BS259" s="6">
        <v>1.3061516818638701E-150</v>
      </c>
      <c r="BT259" s="6">
        <v>1.2229016732315101E-131</v>
      </c>
      <c r="BU259" s="6">
        <v>4.5092438404390299E-134</v>
      </c>
      <c r="BV259" s="7">
        <v>1.16137686704624E-138</v>
      </c>
      <c r="BW259">
        <v>294</v>
      </c>
      <c r="BX259">
        <v>306</v>
      </c>
      <c r="BY259">
        <v>270</v>
      </c>
      <c r="BZ259">
        <v>287</v>
      </c>
      <c r="CA259">
        <v>251</v>
      </c>
      <c r="CB259">
        <v>194</v>
      </c>
      <c r="CC259">
        <v>215</v>
      </c>
      <c r="CD259">
        <v>226</v>
      </c>
      <c r="CE259">
        <v>227</v>
      </c>
      <c r="CF259" s="1">
        <v>249</v>
      </c>
      <c r="CH259" s="43">
        <v>7.0840762584007705E-2</v>
      </c>
      <c r="CJ259" s="27" t="s">
        <v>72357</v>
      </c>
    </row>
    <row r="260" spans="1:88">
      <c r="A260" s="27">
        <v>257</v>
      </c>
      <c r="B260" t="s">
        <v>70952</v>
      </c>
      <c r="D260" t="s">
        <v>71099</v>
      </c>
      <c r="E260" t="s">
        <v>71790</v>
      </c>
      <c r="F260" s="29">
        <v>42.553699999999999</v>
      </c>
      <c r="G260" s="29">
        <v>140.79060000000001</v>
      </c>
      <c r="H260" s="30">
        <v>86.868000000000009</v>
      </c>
      <c r="I260" s="29" t="s">
        <v>71802</v>
      </c>
      <c r="J260" s="29" t="s">
        <v>71804</v>
      </c>
      <c r="K260" s="29" t="s">
        <v>71848</v>
      </c>
      <c r="M260" s="48">
        <v>39724</v>
      </c>
      <c r="N260" s="27" t="s">
        <v>70960</v>
      </c>
      <c r="O260" s="54" t="s">
        <v>72381</v>
      </c>
      <c r="P260" s="11"/>
      <c r="Q260" s="11"/>
      <c r="R260" s="11" t="s">
        <v>70990</v>
      </c>
      <c r="S260" s="12" t="s">
        <v>70990</v>
      </c>
      <c r="T260" s="6">
        <v>3.3333333333333332E-4</v>
      </c>
      <c r="U260" s="6">
        <v>4.5166666666666661E-2</v>
      </c>
      <c r="V260" s="6">
        <v>0.94983333333333331</v>
      </c>
      <c r="W260" s="6">
        <v>2.6666666666666666E-3</v>
      </c>
      <c r="X260" s="6">
        <v>0</v>
      </c>
      <c r="Y260" s="6">
        <v>1E-3</v>
      </c>
      <c r="Z260" s="7">
        <v>8.3333333333333339E-4</v>
      </c>
      <c r="AA260" s="6">
        <v>1E-3</v>
      </c>
      <c r="AB260" s="6">
        <v>1.4999999999999999E-2</v>
      </c>
      <c r="AC260" s="6">
        <v>0.97483333333333322</v>
      </c>
      <c r="AD260" s="6">
        <v>4.5000000000000005E-3</v>
      </c>
      <c r="AE260" s="6">
        <v>0</v>
      </c>
      <c r="AF260" s="6">
        <v>5.0000000000000001E-4</v>
      </c>
      <c r="AG260" s="7">
        <v>4.1666666666666666E-3</v>
      </c>
      <c r="AH260" s="6">
        <v>1E-3</v>
      </c>
      <c r="AI260" s="6">
        <v>1.1166666666666665E-2</v>
      </c>
      <c r="AJ260" s="6">
        <v>0.97733333333333328</v>
      </c>
      <c r="AK260" s="6">
        <v>4.333333333333334E-3</v>
      </c>
      <c r="AL260" s="6">
        <v>1.6666666666666666E-4</v>
      </c>
      <c r="AM260" s="6">
        <v>8.3333333333333339E-4</v>
      </c>
      <c r="AN260" s="7">
        <v>5.0000000000000001E-3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7">
        <v>0</v>
      </c>
      <c r="AU260" s="5">
        <v>2</v>
      </c>
      <c r="AV260" s="6">
        <v>1.21998545898843E-89</v>
      </c>
      <c r="AW260" s="6">
        <v>1</v>
      </c>
      <c r="AX260" s="6">
        <v>1.9175242723349299E-127</v>
      </c>
      <c r="AY260" s="6">
        <v>5.0363384332725898E-161</v>
      </c>
      <c r="AZ260" s="6">
        <v>3.9078260207437999E-138</v>
      </c>
      <c r="BA260" s="7">
        <v>1.3936780071464601E-153</v>
      </c>
      <c r="BB260" s="6">
        <v>0</v>
      </c>
      <c r="BC260" s="6">
        <v>2.1987251794207102E-242</v>
      </c>
      <c r="BD260" s="6">
        <v>1</v>
      </c>
      <c r="BE260" s="6">
        <v>0</v>
      </c>
      <c r="BF260" s="6">
        <f>7.12355804562539*10^-317</f>
        <v>0</v>
      </c>
      <c r="BG260" s="6">
        <f>2.27727269518176*10^-314</f>
        <v>0</v>
      </c>
      <c r="BH260" s="7">
        <v>4.0880619052732301E-277</v>
      </c>
      <c r="BI260" s="6">
        <v>0</v>
      </c>
      <c r="BJ260" s="6">
        <v>1</v>
      </c>
      <c r="BK260" s="6">
        <v>0</v>
      </c>
      <c r="BL260" s="6">
        <v>0</v>
      </c>
      <c r="BM260" s="6">
        <v>0</v>
      </c>
      <c r="BN260" s="6">
        <v>0</v>
      </c>
      <c r="BO260" s="7">
        <v>0</v>
      </c>
      <c r="BP260" s="6">
        <v>1.7821074524331001E-89</v>
      </c>
      <c r="BQ260" s="6">
        <v>1</v>
      </c>
      <c r="BR260" s="6">
        <v>2.8527301108449699E-126</v>
      </c>
      <c r="BS260" s="6">
        <v>1.09182795105319E-168</v>
      </c>
      <c r="BT260" s="6">
        <v>1.48268371057899E-148</v>
      </c>
      <c r="BU260" s="6">
        <v>7.0940304698233794E-160</v>
      </c>
      <c r="BV260" s="7">
        <v>6.5951676140105105E-157</v>
      </c>
      <c r="BW260">
        <v>294</v>
      </c>
      <c r="BX260">
        <v>306</v>
      </c>
      <c r="BY260">
        <v>270</v>
      </c>
      <c r="BZ260">
        <v>287</v>
      </c>
      <c r="CA260">
        <v>251</v>
      </c>
      <c r="CB260">
        <v>194</v>
      </c>
      <c r="CC260">
        <v>215</v>
      </c>
      <c r="CD260">
        <v>226</v>
      </c>
      <c r="CE260">
        <v>227</v>
      </c>
      <c r="CF260" s="1">
        <v>249</v>
      </c>
      <c r="CH260" s="43">
        <v>9.3531606326519898E-2</v>
      </c>
      <c r="CJ260" s="27" t="s">
        <v>72357</v>
      </c>
    </row>
    <row r="261" spans="1:88">
      <c r="A261" s="27">
        <v>258</v>
      </c>
      <c r="B261" t="s">
        <v>70952</v>
      </c>
      <c r="D261" t="s">
        <v>71100</v>
      </c>
      <c r="E261" t="s">
        <v>71790</v>
      </c>
      <c r="F261" s="29">
        <v>42.306100000000001</v>
      </c>
      <c r="G261" s="29">
        <v>140.98840000000001</v>
      </c>
      <c r="H261" s="30">
        <v>51.206400000000002</v>
      </c>
      <c r="I261" s="29" t="s">
        <v>71802</v>
      </c>
      <c r="J261" s="29" t="s">
        <v>71804</v>
      </c>
      <c r="K261" s="29" t="s">
        <v>71847</v>
      </c>
      <c r="M261" s="48">
        <v>39724</v>
      </c>
      <c r="N261" s="27" t="s">
        <v>70960</v>
      </c>
      <c r="O261" s="54" t="s">
        <v>72381</v>
      </c>
      <c r="P261" s="11"/>
      <c r="Q261" s="11"/>
      <c r="S261" s="12" t="s">
        <v>70990</v>
      </c>
      <c r="T261" s="6">
        <v>1E-3</v>
      </c>
      <c r="U261" s="6">
        <v>4.8666666666666664E-2</v>
      </c>
      <c r="V261" s="6">
        <v>0.94833333333333325</v>
      </c>
      <c r="W261" s="6">
        <v>0</v>
      </c>
      <c r="X261" s="6">
        <v>8.3333333333333339E-4</v>
      </c>
      <c r="Y261" s="6">
        <v>1.6666666666666666E-4</v>
      </c>
      <c r="Z261" s="7">
        <v>0</v>
      </c>
      <c r="AA261" s="6">
        <v>2E-3</v>
      </c>
      <c r="AB261" s="6">
        <v>1.8166666666666668E-2</v>
      </c>
      <c r="AC261" s="6">
        <v>0.97616666666666674</v>
      </c>
      <c r="AD261" s="6">
        <v>1.1666666666666668E-3</v>
      </c>
      <c r="AE261" s="6">
        <v>1E-3</v>
      </c>
      <c r="AF261" s="6">
        <v>1E-3</v>
      </c>
      <c r="AG261" s="7">
        <v>8.3333333333333339E-4</v>
      </c>
      <c r="AH261" s="6">
        <v>2E-3</v>
      </c>
      <c r="AI261" s="6">
        <v>1.7666666666666667E-2</v>
      </c>
      <c r="AJ261" s="6">
        <v>0.97666666666666657</v>
      </c>
      <c r="AK261" s="6">
        <v>1E-3</v>
      </c>
      <c r="AL261" s="6">
        <v>1E-3</v>
      </c>
      <c r="AM261" s="6">
        <v>1E-3</v>
      </c>
      <c r="AN261" s="7">
        <v>8.3333333333333339E-4</v>
      </c>
      <c r="AO261" s="6">
        <v>0</v>
      </c>
      <c r="AP261" s="6">
        <v>1</v>
      </c>
      <c r="AQ261" s="6">
        <v>0</v>
      </c>
      <c r="AR261" s="6">
        <v>0</v>
      </c>
      <c r="AS261" s="6">
        <v>0</v>
      </c>
      <c r="AT261" s="7">
        <v>0</v>
      </c>
      <c r="AU261" s="5">
        <v>2</v>
      </c>
      <c r="AV261" s="6">
        <v>1.30282165399362E-89</v>
      </c>
      <c r="AW261" s="6">
        <v>1</v>
      </c>
      <c r="AX261" s="6">
        <v>1.21817643917606E-143</v>
      </c>
      <c r="AY261" s="6">
        <v>2.0812861237306098E-177</v>
      </c>
      <c r="AZ261" s="6">
        <v>7.8901874655981005E-152</v>
      </c>
      <c r="BA261" s="7">
        <v>2.9212625948102199E-172</v>
      </c>
      <c r="BB261" s="6">
        <v>0</v>
      </c>
      <c r="BC261" s="6">
        <v>1.4858251852398999E-249</v>
      </c>
      <c r="BD261" s="6">
        <v>1</v>
      </c>
      <c r="BE261" s="6">
        <v>0</v>
      </c>
      <c r="BF261" s="6">
        <v>0</v>
      </c>
      <c r="BG261" s="6">
        <v>0</v>
      </c>
      <c r="BH261" s="7">
        <v>1.47686859162399E-289</v>
      </c>
      <c r="BI261" s="6">
        <v>0</v>
      </c>
      <c r="BJ261" s="6">
        <v>1</v>
      </c>
      <c r="BK261" s="6">
        <v>0</v>
      </c>
      <c r="BL261" s="6">
        <v>0</v>
      </c>
      <c r="BM261" s="6">
        <v>0</v>
      </c>
      <c r="BN261" s="6">
        <v>0</v>
      </c>
      <c r="BO261" s="7">
        <v>0</v>
      </c>
      <c r="BP261" s="6">
        <v>1.8727112941432701E-89</v>
      </c>
      <c r="BQ261" s="6">
        <v>1</v>
      </c>
      <c r="BR261" s="6">
        <v>1.1951411598035401E-142</v>
      </c>
      <c r="BS261" s="6">
        <v>1.42860996719135E-182</v>
      </c>
      <c r="BT261" s="6">
        <v>1.44461930603405E-159</v>
      </c>
      <c r="BU261" s="6">
        <v>3.21873772961211E-176</v>
      </c>
      <c r="BV261" s="7">
        <v>6.6717271417363898E-171</v>
      </c>
      <c r="BW261">
        <v>294</v>
      </c>
      <c r="BX261">
        <v>306</v>
      </c>
      <c r="BY261">
        <v>270</v>
      </c>
      <c r="BZ261">
        <v>287</v>
      </c>
      <c r="CA261">
        <v>251</v>
      </c>
      <c r="CB261">
        <v>194</v>
      </c>
      <c r="CC261">
        <v>215</v>
      </c>
      <c r="CD261">
        <v>226</v>
      </c>
      <c r="CE261">
        <v>227</v>
      </c>
      <c r="CF261" s="1">
        <v>249</v>
      </c>
      <c r="CH261" s="43">
        <v>7.6555023923445001E-2</v>
      </c>
      <c r="CJ261" s="27" t="s">
        <v>72357</v>
      </c>
    </row>
    <row r="262" spans="1:88">
      <c r="A262" s="27">
        <v>259</v>
      </c>
      <c r="B262" t="s">
        <v>70952</v>
      </c>
      <c r="D262" t="s">
        <v>71101</v>
      </c>
      <c r="E262" t="s">
        <v>71790</v>
      </c>
      <c r="F262" s="29">
        <v>41.719299999999997</v>
      </c>
      <c r="G262" s="29">
        <v>141.0068</v>
      </c>
      <c r="H262" s="30">
        <v>21.945600000000002</v>
      </c>
      <c r="I262" s="29" t="s">
        <v>71802</v>
      </c>
      <c r="J262" s="29" t="s">
        <v>71804</v>
      </c>
      <c r="K262" s="29" t="s">
        <v>71867</v>
      </c>
      <c r="M262" s="48">
        <v>38991</v>
      </c>
      <c r="N262" s="27" t="s">
        <v>70960</v>
      </c>
      <c r="O262" s="54" t="s">
        <v>72381</v>
      </c>
      <c r="P262" s="11"/>
      <c r="Q262" s="11"/>
      <c r="S262" s="12" t="s">
        <v>70990</v>
      </c>
      <c r="T262" s="6">
        <v>0</v>
      </c>
      <c r="U262" s="6">
        <v>5.3333333333333337E-2</v>
      </c>
      <c r="V262" s="6">
        <v>0.94550000000000001</v>
      </c>
      <c r="W262" s="6">
        <v>1E-3</v>
      </c>
      <c r="X262" s="6">
        <v>0</v>
      </c>
      <c r="Y262" s="6">
        <v>0</v>
      </c>
      <c r="Z262" s="7">
        <v>0</v>
      </c>
      <c r="AA262" s="6">
        <v>0</v>
      </c>
      <c r="AB262" s="6">
        <v>1.9E-2</v>
      </c>
      <c r="AC262" s="6">
        <v>0.97616666666666674</v>
      </c>
      <c r="AD262" s="6">
        <v>2.3333333333333335E-3</v>
      </c>
      <c r="AE262" s="6">
        <v>0</v>
      </c>
      <c r="AF262" s="6">
        <v>0</v>
      </c>
      <c r="AG262" s="7">
        <v>2.166666666666667E-3</v>
      </c>
      <c r="AH262" s="6">
        <v>0</v>
      </c>
      <c r="AI262" s="6">
        <v>1.2999999999999999E-2</v>
      </c>
      <c r="AJ262" s="6">
        <v>0.98016666666666674</v>
      </c>
      <c r="AK262" s="6">
        <v>3.3333333333333335E-3</v>
      </c>
      <c r="AL262" s="6">
        <v>0</v>
      </c>
      <c r="AM262" s="6">
        <v>0</v>
      </c>
      <c r="AN262" s="7">
        <v>3.3333333333333335E-3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7">
        <v>0</v>
      </c>
      <c r="AU262" s="5">
        <v>2</v>
      </c>
      <c r="AV262" s="6">
        <v>2.4587810413275401E-76</v>
      </c>
      <c r="AW262" s="6">
        <v>1</v>
      </c>
      <c r="AX262" s="6">
        <v>3.0128316512063797E-125</v>
      </c>
      <c r="AY262" s="6">
        <v>7.2436256278710497E-161</v>
      </c>
      <c r="AZ262" s="6">
        <v>6.5878129697474802E-135</v>
      </c>
      <c r="BA262" s="7">
        <v>1.4880383635663401E-148</v>
      </c>
      <c r="BB262" s="6">
        <v>0</v>
      </c>
      <c r="BC262" s="6">
        <v>1.80473856819401E-231</v>
      </c>
      <c r="BD262" s="6">
        <v>1</v>
      </c>
      <c r="BE262" s="6">
        <v>1.2606958343829801E-299</v>
      </c>
      <c r="BF262" s="6">
        <v>9.6550080177656994E-306</v>
      </c>
      <c r="BG262" s="6">
        <v>6.4233426968224805E-302</v>
      </c>
      <c r="BH262" s="7">
        <v>1.7688074406825401E-266</v>
      </c>
      <c r="BI262" s="6">
        <v>0</v>
      </c>
      <c r="BJ262" s="6">
        <v>1</v>
      </c>
      <c r="BK262" s="6">
        <v>0</v>
      </c>
      <c r="BL262" s="6">
        <v>0</v>
      </c>
      <c r="BM262" s="6">
        <v>0</v>
      </c>
      <c r="BN262" s="6">
        <v>0</v>
      </c>
      <c r="BO262" s="7">
        <v>0</v>
      </c>
      <c r="BP262" s="6">
        <v>3.1034482879341602E-76</v>
      </c>
      <c r="BQ262" s="6">
        <v>1</v>
      </c>
      <c r="BR262" s="6">
        <v>1.58173154776528E-124</v>
      </c>
      <c r="BS262" s="6">
        <v>8.9680644584913293E-167</v>
      </c>
      <c r="BT262" s="6">
        <v>1.2058632699633201E-143</v>
      </c>
      <c r="BU262" s="6">
        <v>3.72142136369014E-153</v>
      </c>
      <c r="BV262" s="7">
        <v>4.27483035549052E-155</v>
      </c>
      <c r="BW262">
        <v>294</v>
      </c>
      <c r="BX262">
        <v>306</v>
      </c>
      <c r="BY262">
        <v>270</v>
      </c>
      <c r="BZ262">
        <v>287</v>
      </c>
      <c r="CA262">
        <v>251</v>
      </c>
      <c r="CB262">
        <v>194</v>
      </c>
      <c r="CC262">
        <v>215</v>
      </c>
      <c r="CD262">
        <v>226</v>
      </c>
      <c r="CE262">
        <v>227</v>
      </c>
      <c r="CF262" s="1">
        <v>249</v>
      </c>
      <c r="CH262" s="43">
        <v>9.0875093492894493E-2</v>
      </c>
      <c r="CJ262" s="27" t="s">
        <v>72357</v>
      </c>
    </row>
    <row r="263" spans="1:88">
      <c r="A263" s="27">
        <v>260</v>
      </c>
      <c r="B263" t="s">
        <v>70952</v>
      </c>
      <c r="D263" t="s">
        <v>71102</v>
      </c>
      <c r="E263" t="s">
        <v>71790</v>
      </c>
      <c r="F263" s="29">
        <v>42.072099999999999</v>
      </c>
      <c r="G263" s="29">
        <v>140.7988</v>
      </c>
      <c r="H263" s="30">
        <v>11.277600000000001</v>
      </c>
      <c r="I263" s="29" t="s">
        <v>71802</v>
      </c>
      <c r="J263" s="29" t="s">
        <v>71804</v>
      </c>
      <c r="K263" s="29" t="s">
        <v>71822</v>
      </c>
      <c r="M263" s="48">
        <v>38992</v>
      </c>
      <c r="N263" s="27" t="s">
        <v>70960</v>
      </c>
      <c r="O263" s="54" t="s">
        <v>72381</v>
      </c>
      <c r="P263" s="11"/>
      <c r="Q263" s="11"/>
      <c r="T263" s="6">
        <v>0</v>
      </c>
      <c r="U263" s="6">
        <v>5.5833333333333339E-2</v>
      </c>
      <c r="V263" s="6">
        <v>0.94266666666666665</v>
      </c>
      <c r="W263" s="6">
        <v>0</v>
      </c>
      <c r="X263" s="6">
        <v>0</v>
      </c>
      <c r="Y263" s="6">
        <v>0</v>
      </c>
      <c r="Z263" s="7">
        <v>8.3333333333333339E-4</v>
      </c>
      <c r="AA263" s="6">
        <v>0</v>
      </c>
      <c r="AB263" s="6">
        <v>2.7833333333333335E-2</v>
      </c>
      <c r="AC263" s="6">
        <v>0.96999999999999986</v>
      </c>
      <c r="AD263" s="6">
        <v>0</v>
      </c>
      <c r="AE263" s="6">
        <v>0</v>
      </c>
      <c r="AF263" s="6">
        <v>0</v>
      </c>
      <c r="AG263" s="7">
        <v>1E-3</v>
      </c>
      <c r="AH263" s="6">
        <v>0</v>
      </c>
      <c r="AI263" s="6">
        <v>2.3333333333333331E-2</v>
      </c>
      <c r="AJ263" s="6">
        <v>0.97266666666666657</v>
      </c>
      <c r="AK263" s="6">
        <v>0</v>
      </c>
      <c r="AL263" s="6">
        <v>1.6666666666666666E-4</v>
      </c>
      <c r="AM263" s="6">
        <v>0</v>
      </c>
      <c r="AN263" s="7">
        <v>2.6666666666666666E-3</v>
      </c>
      <c r="AO263" s="6">
        <v>0</v>
      </c>
      <c r="AP263" s="6">
        <v>1</v>
      </c>
      <c r="AQ263" s="6">
        <v>0</v>
      </c>
      <c r="AR263" s="6">
        <v>0</v>
      </c>
      <c r="AS263" s="6">
        <v>0</v>
      </c>
      <c r="AT263" s="7">
        <v>0</v>
      </c>
      <c r="AU263" s="5">
        <v>2</v>
      </c>
      <c r="AV263" s="6">
        <v>1.1605174545860701E-68</v>
      </c>
      <c r="AW263" s="6">
        <v>1</v>
      </c>
      <c r="AX263" s="6">
        <v>3.3331122542822701E-112</v>
      </c>
      <c r="AY263" s="6">
        <v>8.7904578511093605E-147</v>
      </c>
      <c r="AZ263" s="6">
        <v>2.5808402573962101E-128</v>
      </c>
      <c r="BA263" s="7">
        <v>1.4181441812487499E-138</v>
      </c>
      <c r="BB263" s="6">
        <v>0</v>
      </c>
      <c r="BC263" s="6">
        <v>1.82599790080962E-215</v>
      </c>
      <c r="BD263" s="6">
        <v>1</v>
      </c>
      <c r="BE263" s="6">
        <v>1.6667695928093999E-276</v>
      </c>
      <c r="BF263" s="6">
        <v>2.2470487371591799E-281</v>
      </c>
      <c r="BG263" s="6">
        <v>3.6150377393564502E-284</v>
      </c>
      <c r="BH263" s="7">
        <v>3.64809735345769E-246</v>
      </c>
      <c r="BI263" s="6">
        <v>0</v>
      </c>
      <c r="BJ263" s="6">
        <v>1</v>
      </c>
      <c r="BK263" s="6">
        <v>0</v>
      </c>
      <c r="BL263" s="6">
        <v>0</v>
      </c>
      <c r="BM263" s="6">
        <v>0</v>
      </c>
      <c r="BN263" s="6">
        <v>0</v>
      </c>
      <c r="BO263" s="7">
        <v>0</v>
      </c>
      <c r="BP263" s="6">
        <v>1.3344071003612899E-68</v>
      </c>
      <c r="BQ263" s="6">
        <v>1</v>
      </c>
      <c r="BR263" s="6">
        <v>7.8825483799643897E-112</v>
      </c>
      <c r="BS263" s="6">
        <v>3.60512605428336E-154</v>
      </c>
      <c r="BT263" s="6">
        <v>8.9515785768347807E-139</v>
      </c>
      <c r="BU263" s="6">
        <v>1.70206036910036E-144</v>
      </c>
      <c r="BV263" s="7">
        <v>7.2855559591951601E-145</v>
      </c>
      <c r="BW263">
        <v>294</v>
      </c>
      <c r="BX263">
        <v>306</v>
      </c>
      <c r="BY263">
        <v>270</v>
      </c>
      <c r="BZ263">
        <v>287</v>
      </c>
      <c r="CA263">
        <v>251</v>
      </c>
      <c r="CB263">
        <v>194</v>
      </c>
      <c r="CC263">
        <v>215</v>
      </c>
      <c r="CD263">
        <v>226</v>
      </c>
      <c r="CE263">
        <v>227</v>
      </c>
      <c r="CF263" s="1">
        <v>249</v>
      </c>
      <c r="CH263" s="43">
        <v>7.8136280335425107E-2</v>
      </c>
      <c r="CJ263" s="27" t="s">
        <v>72357</v>
      </c>
    </row>
    <row r="264" spans="1:88">
      <c r="A264" s="27">
        <v>261</v>
      </c>
      <c r="B264" t="s">
        <v>70952</v>
      </c>
      <c r="D264" t="s">
        <v>71103</v>
      </c>
      <c r="E264" t="s">
        <v>71790</v>
      </c>
      <c r="F264" s="29">
        <v>43.511899999999997</v>
      </c>
      <c r="G264" s="29">
        <v>142.58330000000001</v>
      </c>
      <c r="H264" s="30">
        <v>417.57600000000002</v>
      </c>
      <c r="I264" s="29" t="s">
        <v>71802</v>
      </c>
      <c r="J264" s="29" t="s">
        <v>71804</v>
      </c>
      <c r="K264" s="29" t="s">
        <v>71853</v>
      </c>
      <c r="M264" s="48">
        <v>39730</v>
      </c>
      <c r="N264" s="27" t="s">
        <v>70960</v>
      </c>
      <c r="O264" s="54" t="s">
        <v>72381</v>
      </c>
      <c r="P264" s="26" t="s">
        <v>70990</v>
      </c>
      <c r="Q264" s="11" t="s">
        <v>70990</v>
      </c>
      <c r="R264" s="11" t="s">
        <v>70990</v>
      </c>
      <c r="S264" s="12" t="s">
        <v>70990</v>
      </c>
      <c r="T264" s="6">
        <v>5.3333333333333332E-3</v>
      </c>
      <c r="U264" s="6">
        <v>3.15E-2</v>
      </c>
      <c r="V264" s="6">
        <v>0.9425</v>
      </c>
      <c r="W264" s="6">
        <v>9.3333333333333341E-3</v>
      </c>
      <c r="X264" s="6">
        <v>7.1666666666666675E-3</v>
      </c>
      <c r="Y264" s="6">
        <v>1.8333333333333335E-3</v>
      </c>
      <c r="Z264" s="7">
        <v>1.6666666666666668E-3</v>
      </c>
      <c r="AA264" s="6">
        <v>5.0000000000000001E-3</v>
      </c>
      <c r="AB264" s="6">
        <v>1.6166666666666666E-2</v>
      </c>
      <c r="AC264" s="6">
        <v>0.95550000000000013</v>
      </c>
      <c r="AD264" s="6">
        <v>0.01</v>
      </c>
      <c r="AE264" s="6">
        <v>6.8333333333333336E-3</v>
      </c>
      <c r="AF264" s="6">
        <v>2.3333333333333335E-3</v>
      </c>
      <c r="AG264" s="7">
        <v>3.5000000000000001E-3</v>
      </c>
      <c r="AH264" s="6">
        <v>5.6666666666666671E-3</v>
      </c>
      <c r="AI264" s="6">
        <v>1.5666666666666666E-2</v>
      </c>
      <c r="AJ264" s="6">
        <v>0.95599999999999985</v>
      </c>
      <c r="AK264" s="6">
        <v>1.0166666666666666E-2</v>
      </c>
      <c r="AL264" s="6">
        <v>8.666666666666668E-3</v>
      </c>
      <c r="AM264" s="6">
        <v>1E-3</v>
      </c>
      <c r="AN264" s="7">
        <v>2.6666666666666666E-3</v>
      </c>
      <c r="AO264" s="6">
        <v>0</v>
      </c>
      <c r="AP264" s="6">
        <v>1</v>
      </c>
      <c r="AQ264" s="6">
        <v>0</v>
      </c>
      <c r="AR264" s="6">
        <v>0</v>
      </c>
      <c r="AS264" s="6">
        <v>0</v>
      </c>
      <c r="AT264" s="7">
        <v>0</v>
      </c>
      <c r="AU264" s="5">
        <v>2</v>
      </c>
      <c r="AV264" s="6">
        <v>2.0960605826081499E-104</v>
      </c>
      <c r="AW264" s="6">
        <v>1</v>
      </c>
      <c r="AX264" s="6">
        <v>1.39802744850617E-141</v>
      </c>
      <c r="AY264" s="6">
        <v>1.70768935489417E-188</v>
      </c>
      <c r="AZ264" s="6">
        <v>3.0294800112780401E-158</v>
      </c>
      <c r="BA264" s="7">
        <v>2.5226105706365999E-174</v>
      </c>
      <c r="BB264" s="6">
        <v>0</v>
      </c>
      <c r="BC264" s="6">
        <v>3.5319534518784502E-252</v>
      </c>
      <c r="BD264" s="6">
        <v>1</v>
      </c>
      <c r="BE264" s="6">
        <f>1.61792733810524*10^-312</f>
        <v>0</v>
      </c>
      <c r="BF264" s="6">
        <f>7.06345397167751*10^-318</f>
        <v>0</v>
      </c>
      <c r="BG264" s="6">
        <f>1.29445199210407*10^-320</f>
        <v>0</v>
      </c>
      <c r="BH264" s="7">
        <v>2.7768744096570499E-280</v>
      </c>
      <c r="BI264" s="6">
        <v>0</v>
      </c>
      <c r="BJ264" s="6">
        <v>1</v>
      </c>
      <c r="BK264" s="6">
        <v>0</v>
      </c>
      <c r="BL264" s="6">
        <v>0</v>
      </c>
      <c r="BM264" s="6">
        <v>0</v>
      </c>
      <c r="BN264" s="6">
        <v>0</v>
      </c>
      <c r="BO264" s="7">
        <v>0</v>
      </c>
      <c r="BP264" s="6">
        <v>2.9665048661343203E-104</v>
      </c>
      <c r="BQ264" s="6">
        <v>1</v>
      </c>
      <c r="BR264" s="6">
        <v>5.5556912803398999E-141</v>
      </c>
      <c r="BS264" s="6">
        <v>1.64712732525963E-195</v>
      </c>
      <c r="BT264" s="6">
        <v>3.8571189343813202E-168</v>
      </c>
      <c r="BU264" s="6">
        <v>5.8427154123891903E-180</v>
      </c>
      <c r="BV264" s="7">
        <v>3.7053491367107798E-172</v>
      </c>
      <c r="BW264">
        <v>294</v>
      </c>
      <c r="BX264">
        <v>306</v>
      </c>
      <c r="BY264">
        <v>270</v>
      </c>
      <c r="BZ264">
        <v>287</v>
      </c>
      <c r="CA264">
        <v>251</v>
      </c>
      <c r="CB264">
        <v>194</v>
      </c>
      <c r="CC264">
        <v>215</v>
      </c>
      <c r="CD264">
        <v>226</v>
      </c>
      <c r="CE264">
        <v>227</v>
      </c>
      <c r="CF264" s="1">
        <v>249</v>
      </c>
      <c r="CH264" s="43">
        <v>9.7366277491175698E-2</v>
      </c>
      <c r="CJ264" s="27" t="s">
        <v>72357</v>
      </c>
    </row>
    <row r="265" spans="1:88">
      <c r="A265" s="27">
        <v>262</v>
      </c>
      <c r="B265" t="s">
        <v>70952</v>
      </c>
      <c r="D265" t="s">
        <v>71104</v>
      </c>
      <c r="E265" t="s">
        <v>71790</v>
      </c>
      <c r="F265" s="29">
        <v>41.975999999999999</v>
      </c>
      <c r="G265" s="29">
        <v>140.6721</v>
      </c>
      <c r="H265" s="30">
        <v>129.54</v>
      </c>
      <c r="I265" s="29" t="s">
        <v>71802</v>
      </c>
      <c r="J265" s="29" t="s">
        <v>71804</v>
      </c>
      <c r="K265" s="29" t="s">
        <v>71821</v>
      </c>
      <c r="M265" s="48">
        <v>38992</v>
      </c>
      <c r="N265" s="27" t="s">
        <v>70960</v>
      </c>
      <c r="O265" s="54" t="s">
        <v>72381</v>
      </c>
      <c r="P265" s="11"/>
      <c r="Q265" s="11"/>
      <c r="R265" s="11" t="s">
        <v>70990</v>
      </c>
      <c r="S265" s="12" t="s">
        <v>70990</v>
      </c>
      <c r="T265" s="6">
        <v>0</v>
      </c>
      <c r="U265" s="6">
        <v>5.683333333333334E-2</v>
      </c>
      <c r="V265" s="6">
        <v>0.94016666666666671</v>
      </c>
      <c r="W265" s="6">
        <v>8.3333333333333339E-4</v>
      </c>
      <c r="X265" s="6">
        <v>1E-3</v>
      </c>
      <c r="Y265" s="6">
        <v>8.3333333333333339E-4</v>
      </c>
      <c r="Z265" s="7">
        <v>0</v>
      </c>
      <c r="AA265" s="6">
        <v>0</v>
      </c>
      <c r="AB265" s="6">
        <v>3.0666666666666665E-2</v>
      </c>
      <c r="AC265" s="6">
        <v>0.96333333333333337</v>
      </c>
      <c r="AD265" s="6">
        <v>1E-3</v>
      </c>
      <c r="AE265" s="6">
        <v>2.6666666666666666E-3</v>
      </c>
      <c r="AF265" s="6">
        <v>1.3333333333333333E-3</v>
      </c>
      <c r="AG265" s="7">
        <v>8.3333333333333339E-4</v>
      </c>
      <c r="AH265" s="6">
        <v>0</v>
      </c>
      <c r="AI265" s="6">
        <v>3.2333333333333332E-2</v>
      </c>
      <c r="AJ265" s="6">
        <v>0.96183333333333332</v>
      </c>
      <c r="AK265" s="6">
        <v>1E-3</v>
      </c>
      <c r="AL265" s="6">
        <v>2.9999999999999996E-3</v>
      </c>
      <c r="AM265" s="6">
        <v>1E-3</v>
      </c>
      <c r="AN265" s="7">
        <v>6.6666666666666664E-4</v>
      </c>
      <c r="AO265" s="6">
        <v>0</v>
      </c>
      <c r="AP265" s="6">
        <v>1</v>
      </c>
      <c r="AQ265" s="6">
        <v>0</v>
      </c>
      <c r="AR265" s="6">
        <v>0</v>
      </c>
      <c r="AS265" s="6">
        <v>0</v>
      </c>
      <c r="AT265" s="7">
        <v>0</v>
      </c>
      <c r="AU265" s="5">
        <v>2</v>
      </c>
      <c r="AV265" s="6">
        <v>1.8532070658161998E-99</v>
      </c>
      <c r="AW265" s="6">
        <v>1</v>
      </c>
      <c r="AX265" s="6">
        <v>4.79640811476579E-156</v>
      </c>
      <c r="AY265" s="6">
        <v>3.8983060544032198E-194</v>
      </c>
      <c r="AZ265" s="6">
        <v>7.6003351322379402E-171</v>
      </c>
      <c r="BA265" s="7">
        <v>1.8862882852519499E-186</v>
      </c>
      <c r="BB265" s="6">
        <v>0</v>
      </c>
      <c r="BC265" s="6">
        <v>4.50551026406662E-235</v>
      </c>
      <c r="BD265" s="6">
        <v>1</v>
      </c>
      <c r="BE265" s="6">
        <v>3.2139364829490102E-304</v>
      </c>
      <c r="BF265" s="6">
        <v>1.32345020196679E-306</v>
      </c>
      <c r="BG265" s="6">
        <f>2.78752791739232*10^-310</f>
        <v>0</v>
      </c>
      <c r="BH265" s="7">
        <v>9.2984070501628998E-268</v>
      </c>
      <c r="BI265" s="6">
        <v>0</v>
      </c>
      <c r="BJ265" s="6">
        <v>1</v>
      </c>
      <c r="BK265" s="6">
        <v>0</v>
      </c>
      <c r="BL265" s="6">
        <v>0</v>
      </c>
      <c r="BM265" s="6">
        <v>0</v>
      </c>
      <c r="BN265" s="6">
        <v>0</v>
      </c>
      <c r="BO265" s="7">
        <v>0</v>
      </c>
      <c r="BP265" s="6">
        <v>2.6686599245966099E-99</v>
      </c>
      <c r="BQ265" s="6">
        <v>1</v>
      </c>
      <c r="BR265" s="6">
        <v>2.1569236449512001E-155</v>
      </c>
      <c r="BS265" s="6">
        <v>1.3362250047291401E-199</v>
      </c>
      <c r="BT265" s="6">
        <v>5.9487146740696699E-179</v>
      </c>
      <c r="BU265" s="6">
        <v>1.15473839995897E-190</v>
      </c>
      <c r="BV265" s="7">
        <v>3.4005397617502998E-184</v>
      </c>
      <c r="BW265">
        <v>294</v>
      </c>
      <c r="BX265">
        <v>306</v>
      </c>
      <c r="BY265">
        <v>270</v>
      </c>
      <c r="BZ265">
        <v>287</v>
      </c>
      <c r="CA265">
        <v>251</v>
      </c>
      <c r="CB265">
        <v>194</v>
      </c>
      <c r="CC265">
        <v>215</v>
      </c>
      <c r="CD265">
        <v>226</v>
      </c>
      <c r="CE265">
        <v>227</v>
      </c>
      <c r="CF265" s="1">
        <v>249</v>
      </c>
      <c r="CH265" s="43">
        <v>9.5361918913181895E-2</v>
      </c>
      <c r="CJ265" s="27" t="s">
        <v>72357</v>
      </c>
    </row>
    <row r="266" spans="1:88">
      <c r="A266" s="27">
        <v>263</v>
      </c>
      <c r="B266" t="s">
        <v>70952</v>
      </c>
      <c r="D266" t="s">
        <v>71105</v>
      </c>
      <c r="E266" t="s">
        <v>71790</v>
      </c>
      <c r="F266" s="29">
        <v>42.4985</v>
      </c>
      <c r="G266" s="29">
        <v>141.2706</v>
      </c>
      <c r="H266" s="30">
        <v>7.9248000000000003</v>
      </c>
      <c r="I266" s="29" t="s">
        <v>71802</v>
      </c>
      <c r="J266" s="29" t="s">
        <v>71804</v>
      </c>
      <c r="K266" s="29" t="s">
        <v>71845</v>
      </c>
      <c r="M266" s="48">
        <v>39724</v>
      </c>
      <c r="N266" s="27" t="s">
        <v>70960</v>
      </c>
      <c r="O266" s="54" t="s">
        <v>72381</v>
      </c>
      <c r="P266" s="11"/>
      <c r="Q266" s="11"/>
      <c r="S266" s="12" t="s">
        <v>70990</v>
      </c>
      <c r="T266" s="6">
        <v>0</v>
      </c>
      <c r="U266" s="6">
        <v>4.8999999999999995E-2</v>
      </c>
      <c r="V266" s="6">
        <v>0.94000000000000006</v>
      </c>
      <c r="W266" s="6">
        <v>8.3333333333333332E-3</v>
      </c>
      <c r="X266" s="6">
        <v>1E-3</v>
      </c>
      <c r="Y266" s="6">
        <v>1E-3</v>
      </c>
      <c r="Z266" s="7">
        <v>1.1666666666666668E-3</v>
      </c>
      <c r="AA266" s="6">
        <v>0</v>
      </c>
      <c r="AB266" s="6">
        <v>7.8333333333333328E-3</v>
      </c>
      <c r="AC266" s="6">
        <v>0.96883333333333332</v>
      </c>
      <c r="AD266" s="6">
        <v>1.2666666666666666E-2</v>
      </c>
      <c r="AE266" s="6">
        <v>5.0000000000000001E-4</v>
      </c>
      <c r="AF266" s="6">
        <v>5.0000000000000001E-4</v>
      </c>
      <c r="AG266" s="7">
        <v>9.4999999999999998E-3</v>
      </c>
      <c r="AH266" s="6">
        <v>0</v>
      </c>
      <c r="AI266" s="6">
        <v>6.8333333333333336E-3</v>
      </c>
      <c r="AJ266" s="6">
        <v>0.96966666666666657</v>
      </c>
      <c r="AK266" s="6">
        <v>1.2166666666666666E-2</v>
      </c>
      <c r="AL266" s="6">
        <v>1E-3</v>
      </c>
      <c r="AM266" s="6">
        <v>8.3333333333333339E-4</v>
      </c>
      <c r="AN266" s="7">
        <v>9.8333333333333345E-3</v>
      </c>
      <c r="AO266" s="6">
        <v>0</v>
      </c>
      <c r="AP266" s="6">
        <v>1</v>
      </c>
      <c r="AQ266" s="6">
        <v>0</v>
      </c>
      <c r="AR266" s="6">
        <v>0</v>
      </c>
      <c r="AS266" s="6">
        <v>0</v>
      </c>
      <c r="AT266" s="7">
        <v>0</v>
      </c>
      <c r="AU266" s="5">
        <v>2</v>
      </c>
      <c r="AV266" s="6">
        <v>4.4744660901731604E-102</v>
      </c>
      <c r="AW266" s="6">
        <v>1</v>
      </c>
      <c r="AX266" s="6">
        <v>4.2138646585176697E-147</v>
      </c>
      <c r="AY266" s="6">
        <v>7.9053545562112005E-185</v>
      </c>
      <c r="AZ266" s="6">
        <v>2.80297442972934E-164</v>
      </c>
      <c r="BA266" s="7">
        <v>3.3272620704506198E-177</v>
      </c>
      <c r="BB266" s="6">
        <v>0</v>
      </c>
      <c r="BC266" s="6">
        <v>1.3426709341598299E-220</v>
      </c>
      <c r="BD266" s="6">
        <v>1</v>
      </c>
      <c r="BE266" s="6">
        <v>4.6208614109369301E-286</v>
      </c>
      <c r="BF266" s="6">
        <v>5.9162819003476197E-288</v>
      </c>
      <c r="BG266" s="6">
        <v>1.6316561421714601E-288</v>
      </c>
      <c r="BH266" s="7">
        <v>1.3554174050285999E-251</v>
      </c>
      <c r="BI266" s="6">
        <v>0</v>
      </c>
      <c r="BJ266" s="6">
        <v>1</v>
      </c>
      <c r="BK266" s="6">
        <v>0</v>
      </c>
      <c r="BL266" s="6">
        <v>0</v>
      </c>
      <c r="BM266" s="6">
        <v>0</v>
      </c>
      <c r="BN266" s="6">
        <v>0</v>
      </c>
      <c r="BO266" s="7">
        <v>0</v>
      </c>
      <c r="BP266" s="6">
        <v>6.7933562391141503E-102</v>
      </c>
      <c r="BQ266" s="6">
        <v>1</v>
      </c>
      <c r="BR266" s="6">
        <v>3.4637646804554899E-146</v>
      </c>
      <c r="BS266" s="6">
        <v>1.42234501638084E-192</v>
      </c>
      <c r="BT266" s="6">
        <v>9.2075772567831296E-175</v>
      </c>
      <c r="BU266" s="6">
        <v>1.4548076145755099E-183</v>
      </c>
      <c r="BV266" s="7">
        <v>1.34319400307056E-176</v>
      </c>
      <c r="BW266">
        <v>294</v>
      </c>
      <c r="BX266">
        <v>306</v>
      </c>
      <c r="BY266">
        <v>270</v>
      </c>
      <c r="BZ266">
        <v>287</v>
      </c>
      <c r="CA266">
        <v>251</v>
      </c>
      <c r="CB266">
        <v>194</v>
      </c>
      <c r="CC266">
        <v>215</v>
      </c>
      <c r="CD266">
        <v>226</v>
      </c>
      <c r="CE266">
        <v>227</v>
      </c>
      <c r="CF266" s="1">
        <v>249</v>
      </c>
      <c r="CH266" s="43">
        <v>0.10468594217348</v>
      </c>
      <c r="CJ266" s="27" t="s">
        <v>72357</v>
      </c>
    </row>
    <row r="267" spans="1:88">
      <c r="A267" s="27">
        <v>264</v>
      </c>
      <c r="B267" t="s">
        <v>70952</v>
      </c>
      <c r="D267" t="s">
        <v>71106</v>
      </c>
      <c r="E267" t="s">
        <v>71790</v>
      </c>
      <c r="F267" s="29">
        <v>42.835000000000001</v>
      </c>
      <c r="G267" s="29">
        <v>140.65350000000001</v>
      </c>
      <c r="H267" s="30">
        <v>293.2176</v>
      </c>
      <c r="I267" s="29" t="s">
        <v>71802</v>
      </c>
      <c r="J267" s="29" t="s">
        <v>71804</v>
      </c>
      <c r="K267" s="29" t="s">
        <v>71813</v>
      </c>
      <c r="M267" s="48">
        <v>38993</v>
      </c>
      <c r="N267" s="27" t="s">
        <v>70960</v>
      </c>
      <c r="O267" s="54" t="s">
        <v>72381</v>
      </c>
      <c r="P267" s="26" t="s">
        <v>70990</v>
      </c>
      <c r="Q267" s="11" t="s">
        <v>70990</v>
      </c>
      <c r="R267" s="11" t="s">
        <v>70990</v>
      </c>
      <c r="S267" s="12" t="s">
        <v>70990</v>
      </c>
      <c r="T267" s="6">
        <v>4.0000000000000001E-3</v>
      </c>
      <c r="U267" s="6">
        <v>4.6499999999999993E-2</v>
      </c>
      <c r="V267" s="6">
        <v>0.93400000000000005</v>
      </c>
      <c r="W267" s="6">
        <v>6.1666666666666667E-3</v>
      </c>
      <c r="X267" s="6">
        <v>8.0000000000000002E-3</v>
      </c>
      <c r="Y267" s="6">
        <v>6.6666666666666664E-4</v>
      </c>
      <c r="Z267" s="7">
        <v>8.3333333333333339E-4</v>
      </c>
      <c r="AA267" s="6">
        <v>4.0000000000000001E-3</v>
      </c>
      <c r="AB267" s="6">
        <v>2.1000000000000001E-2</v>
      </c>
      <c r="AC267" s="6">
        <v>0.95433333333333337</v>
      </c>
      <c r="AD267" s="6">
        <v>7.8333333333333328E-3</v>
      </c>
      <c r="AE267" s="6">
        <v>6.8333333333333336E-3</v>
      </c>
      <c r="AF267" s="6">
        <v>2E-3</v>
      </c>
      <c r="AG267" s="7">
        <v>4.1666666666666666E-3</v>
      </c>
      <c r="AH267" s="6">
        <v>4.0000000000000001E-3</v>
      </c>
      <c r="AI267" s="6">
        <v>1.9666666666666669E-2</v>
      </c>
      <c r="AJ267" s="6">
        <v>0.95533333333333337</v>
      </c>
      <c r="AK267" s="6">
        <v>8.5000000000000006E-3</v>
      </c>
      <c r="AL267" s="6">
        <v>8.0000000000000002E-3</v>
      </c>
      <c r="AM267" s="6">
        <v>6.6666666666666664E-4</v>
      </c>
      <c r="AN267" s="7">
        <v>4.333333333333334E-3</v>
      </c>
      <c r="AO267" s="6">
        <v>0</v>
      </c>
      <c r="AP267" s="6">
        <v>1</v>
      </c>
      <c r="AQ267" s="6">
        <v>0</v>
      </c>
      <c r="AR267" s="6">
        <v>0</v>
      </c>
      <c r="AS267" s="6">
        <v>0</v>
      </c>
      <c r="AT267" s="7">
        <v>0</v>
      </c>
      <c r="AU267" s="5">
        <v>2</v>
      </c>
      <c r="AV267" s="6">
        <v>1.01136887335375E-72</v>
      </c>
      <c r="AW267" s="6">
        <v>1</v>
      </c>
      <c r="AX267" s="6">
        <v>7.1497825758676994E-133</v>
      </c>
      <c r="AY267" s="6">
        <v>1.72068550681543E-166</v>
      </c>
      <c r="AZ267" s="6">
        <v>4.0325644392365598E-142</v>
      </c>
      <c r="BA267" s="7">
        <v>3.29937489802917E-153</v>
      </c>
      <c r="BB267" s="6">
        <v>0</v>
      </c>
      <c r="BC267" s="6">
        <v>5.08236578377115E-234</v>
      </c>
      <c r="BD267" s="6">
        <v>1</v>
      </c>
      <c r="BE267" s="6">
        <v>4.4537453260421897E-292</v>
      </c>
      <c r="BF267" s="6">
        <v>1.4324181239834401E-298</v>
      </c>
      <c r="BG267" s="6">
        <v>4.37416635708684E-297</v>
      </c>
      <c r="BH267" s="7">
        <v>1.7542132105705998E-260</v>
      </c>
      <c r="BI267" s="6">
        <v>0</v>
      </c>
      <c r="BJ267" s="6">
        <v>1</v>
      </c>
      <c r="BK267" s="6">
        <v>0</v>
      </c>
      <c r="BL267" s="6">
        <v>0</v>
      </c>
      <c r="BM267" s="6">
        <v>0</v>
      </c>
      <c r="BN267" s="6">
        <v>0</v>
      </c>
      <c r="BO267" s="7">
        <v>0</v>
      </c>
      <c r="BP267" s="6">
        <v>1.5000977809745199E-72</v>
      </c>
      <c r="BQ267" s="6">
        <v>1</v>
      </c>
      <c r="BR267" s="6">
        <v>2.0865179809572399E-131</v>
      </c>
      <c r="BS267" s="6">
        <v>7.1490646112543003E-174</v>
      </c>
      <c r="BT267" s="6">
        <v>4.7216845364901297E-152</v>
      </c>
      <c r="BU267" s="6">
        <v>2.6289925645897502E-159</v>
      </c>
      <c r="BV267" s="7">
        <v>2.8690182827128398E-160</v>
      </c>
      <c r="BW267">
        <v>294</v>
      </c>
      <c r="BX267">
        <v>306</v>
      </c>
      <c r="BY267">
        <v>270</v>
      </c>
      <c r="BZ267">
        <v>287</v>
      </c>
      <c r="CA267">
        <v>251</v>
      </c>
      <c r="CB267">
        <v>194</v>
      </c>
      <c r="CC267">
        <v>215</v>
      </c>
      <c r="CD267">
        <v>226</v>
      </c>
      <c r="CE267">
        <v>227</v>
      </c>
      <c r="CF267" s="1">
        <v>249</v>
      </c>
      <c r="CH267" s="43">
        <v>0.11123250611310501</v>
      </c>
      <c r="CJ267" s="27" t="s">
        <v>72357</v>
      </c>
    </row>
    <row r="268" spans="1:88">
      <c r="A268" s="27">
        <v>265</v>
      </c>
      <c r="B268" t="s">
        <v>70952</v>
      </c>
      <c r="D268" t="s">
        <v>71107</v>
      </c>
      <c r="E268" t="s">
        <v>71790</v>
      </c>
      <c r="F268" s="29">
        <v>41.719299999999997</v>
      </c>
      <c r="G268" s="29">
        <v>141.0068</v>
      </c>
      <c r="H268" s="30">
        <v>21.945600000000002</v>
      </c>
      <c r="I268" s="29" t="s">
        <v>71802</v>
      </c>
      <c r="J268" s="29" t="s">
        <v>71804</v>
      </c>
      <c r="K268" s="29" t="s">
        <v>71868</v>
      </c>
      <c r="M268" s="48">
        <v>38991</v>
      </c>
      <c r="N268" s="27" t="s">
        <v>70960</v>
      </c>
      <c r="O268" s="54" t="s">
        <v>72381</v>
      </c>
      <c r="P268" s="11"/>
      <c r="Q268" s="11"/>
      <c r="S268" s="12" t="s">
        <v>70990</v>
      </c>
      <c r="T268" s="6">
        <v>1E-3</v>
      </c>
      <c r="U268" s="6">
        <v>6.5500000000000003E-2</v>
      </c>
      <c r="V268" s="6">
        <v>0.93016666666666659</v>
      </c>
      <c r="W268" s="6">
        <v>0</v>
      </c>
      <c r="X268" s="6">
        <v>2.166666666666667E-3</v>
      </c>
      <c r="Y268" s="6">
        <v>0</v>
      </c>
      <c r="Z268" s="7">
        <v>1E-3</v>
      </c>
      <c r="AA268" s="6">
        <v>1E-3</v>
      </c>
      <c r="AB268" s="6">
        <v>2.2666666666666665E-2</v>
      </c>
      <c r="AC268" s="6">
        <v>0.96483333333333332</v>
      </c>
      <c r="AD268" s="6">
        <v>1E-3</v>
      </c>
      <c r="AE268" s="6">
        <v>2.5000000000000001E-3</v>
      </c>
      <c r="AF268" s="6">
        <v>5.0000000000000001E-4</v>
      </c>
      <c r="AG268" s="7">
        <v>7.3333333333333332E-3</v>
      </c>
      <c r="AH268" s="6">
        <v>1E-3</v>
      </c>
      <c r="AI268" s="6">
        <v>1.8333333333333333E-2</v>
      </c>
      <c r="AJ268" s="6">
        <v>0.96700000000000008</v>
      </c>
      <c r="AK268" s="6">
        <v>1E-3</v>
      </c>
      <c r="AL268" s="6">
        <v>3.5000000000000001E-3</v>
      </c>
      <c r="AM268" s="6">
        <v>1.6666666666666666E-4</v>
      </c>
      <c r="AN268" s="7">
        <v>8.8333333333333337E-3</v>
      </c>
      <c r="AO268" s="6">
        <v>0</v>
      </c>
      <c r="AP268" s="6">
        <v>1</v>
      </c>
      <c r="AQ268" s="6">
        <v>0</v>
      </c>
      <c r="AR268" s="6">
        <v>0</v>
      </c>
      <c r="AS268" s="6">
        <v>0</v>
      </c>
      <c r="AT268" s="7">
        <v>0</v>
      </c>
      <c r="AU268" s="5">
        <v>2</v>
      </c>
      <c r="AV268" s="6">
        <v>6.0528928989599202E-71</v>
      </c>
      <c r="AW268" s="6">
        <v>1</v>
      </c>
      <c r="AX268" s="6">
        <v>6.5640061466076804E-126</v>
      </c>
      <c r="AY268" s="6">
        <v>1.6573904883604201E-156</v>
      </c>
      <c r="AZ268" s="6">
        <v>5.7484264699009095E-138</v>
      </c>
      <c r="BA268" s="7">
        <v>4.3347264127845896E-149</v>
      </c>
      <c r="BB268" s="6">
        <v>0</v>
      </c>
      <c r="BC268" s="6">
        <v>2.3419599917457099E-218</v>
      </c>
      <c r="BD268" s="6">
        <v>1</v>
      </c>
      <c r="BE268" s="6">
        <v>3.9631391993011201E-283</v>
      </c>
      <c r="BF268" s="6">
        <v>1.0852395585195299E-288</v>
      </c>
      <c r="BG268" s="6">
        <v>4.0856609300218301E-290</v>
      </c>
      <c r="BH268" s="7">
        <v>1.39001770174761E-250</v>
      </c>
      <c r="BI268" s="6">
        <v>0</v>
      </c>
      <c r="BJ268" s="6">
        <v>1</v>
      </c>
      <c r="BK268" s="6">
        <v>0</v>
      </c>
      <c r="BL268" s="6">
        <v>0</v>
      </c>
      <c r="BM268" s="6">
        <v>0</v>
      </c>
      <c r="BN268" s="6">
        <v>0</v>
      </c>
      <c r="BO268" s="7">
        <v>0</v>
      </c>
      <c r="BP268" s="6">
        <v>8.2223703402042596E-71</v>
      </c>
      <c r="BQ268" s="6">
        <v>1</v>
      </c>
      <c r="BR268" s="6">
        <v>6.6693313602857004E-125</v>
      </c>
      <c r="BS268" s="6">
        <v>2.92150932557871E-163</v>
      </c>
      <c r="BT268" s="6">
        <v>2.2423385621442299E-147</v>
      </c>
      <c r="BU268" s="6">
        <v>1.54418930443257E-154</v>
      </c>
      <c r="BV268" s="7">
        <v>2.1436284615965699E-154</v>
      </c>
      <c r="BW268">
        <v>294</v>
      </c>
      <c r="BX268">
        <v>306</v>
      </c>
      <c r="BY268">
        <v>270</v>
      </c>
      <c r="BZ268">
        <v>287</v>
      </c>
      <c r="CA268">
        <v>251</v>
      </c>
      <c r="CB268">
        <v>194</v>
      </c>
      <c r="CC268">
        <v>215</v>
      </c>
      <c r="CD268">
        <v>226</v>
      </c>
      <c r="CE268">
        <v>227</v>
      </c>
      <c r="CF268" s="1">
        <v>249</v>
      </c>
      <c r="CH268" s="43">
        <v>9.0161255175419494E-2</v>
      </c>
      <c r="CJ268" s="27" t="s">
        <v>72357</v>
      </c>
    </row>
    <row r="269" spans="1:88">
      <c r="A269" s="27">
        <v>266</v>
      </c>
      <c r="B269" t="s">
        <v>70952</v>
      </c>
      <c r="D269" t="s">
        <v>71108</v>
      </c>
      <c r="E269" t="s">
        <v>71790</v>
      </c>
      <c r="F269" s="29">
        <v>39.44</v>
      </c>
      <c r="G269" s="29">
        <v>141.07</v>
      </c>
      <c r="H269" s="30">
        <v>128.32080000000002</v>
      </c>
      <c r="I269" s="29" t="s">
        <v>71802</v>
      </c>
      <c r="J269" s="29" t="s">
        <v>71869</v>
      </c>
      <c r="K269" s="29" t="s">
        <v>70959</v>
      </c>
      <c r="M269" s="48">
        <v>39017</v>
      </c>
      <c r="N269" s="27" t="s">
        <v>70960</v>
      </c>
      <c r="O269" s="54" t="s">
        <v>72381</v>
      </c>
      <c r="P269" s="26" t="s">
        <v>70990</v>
      </c>
      <c r="Q269" s="11" t="s">
        <v>70990</v>
      </c>
      <c r="R269" s="11" t="s">
        <v>70990</v>
      </c>
      <c r="S269" s="12" t="s">
        <v>70990</v>
      </c>
      <c r="T269" s="6">
        <v>8.0000000000000002E-3</v>
      </c>
      <c r="U269" s="6">
        <v>3.9833333333333339E-2</v>
      </c>
      <c r="V269" s="6">
        <v>0.92749999999999988</v>
      </c>
      <c r="W269" s="6">
        <v>1E-3</v>
      </c>
      <c r="X269" s="6">
        <v>1.0999999999999998E-2</v>
      </c>
      <c r="Y269" s="6">
        <v>7.0000000000000001E-3</v>
      </c>
      <c r="Z269" s="7">
        <v>5.5000000000000005E-3</v>
      </c>
      <c r="AA269" s="6">
        <v>8.0000000000000002E-3</v>
      </c>
      <c r="AB269" s="6">
        <v>1.3333333333333334E-2</v>
      </c>
      <c r="AC269" s="6">
        <v>0.94800000000000006</v>
      </c>
      <c r="AD269" s="6">
        <v>1.6666666666666668E-3</v>
      </c>
      <c r="AE269" s="6">
        <v>9.6666666666666672E-3</v>
      </c>
      <c r="AF269" s="6">
        <v>8.3333333333333332E-3</v>
      </c>
      <c r="AG269" s="7">
        <v>1.0333333333333333E-2</v>
      </c>
      <c r="AH269" s="6">
        <v>8.9999999999999993E-3</v>
      </c>
      <c r="AI269" s="6">
        <v>1.35E-2</v>
      </c>
      <c r="AJ269" s="6">
        <v>0.94833333333333325</v>
      </c>
      <c r="AK269" s="6">
        <v>1.666666666666667E-3</v>
      </c>
      <c r="AL269" s="6">
        <v>1.0166666666666668E-2</v>
      </c>
      <c r="AM269" s="6">
        <v>8.0000000000000002E-3</v>
      </c>
      <c r="AN269" s="7">
        <v>9.1666666666666684E-3</v>
      </c>
      <c r="AO269" s="6">
        <v>0</v>
      </c>
      <c r="AP269" s="6">
        <v>1</v>
      </c>
      <c r="AQ269" s="6">
        <v>0</v>
      </c>
      <c r="AR269" s="6">
        <v>0</v>
      </c>
      <c r="AS269" s="6">
        <f>1.2756774975621*10^-320</f>
        <v>0</v>
      </c>
      <c r="AT269" s="7">
        <v>0</v>
      </c>
      <c r="AU269" s="5">
        <v>2</v>
      </c>
      <c r="AV269" s="6">
        <v>6.2853025976540695E-82</v>
      </c>
      <c r="AW269" s="6">
        <v>1</v>
      </c>
      <c r="AX269" s="6">
        <v>5.4253403797321402E-145</v>
      </c>
      <c r="AY269" s="6">
        <v>1.26162382220204E-177</v>
      </c>
      <c r="AZ269" s="6">
        <v>9.8971795702936698E-155</v>
      </c>
      <c r="BA269" s="7">
        <v>1.3843710879435499E-169</v>
      </c>
      <c r="BB269" s="6">
        <v>0</v>
      </c>
      <c r="BC269" s="6">
        <v>1.06060596989345E-233</v>
      </c>
      <c r="BD269" s="6">
        <v>1</v>
      </c>
      <c r="BE269" s="6">
        <v>1.8092782452623699E-284</v>
      </c>
      <c r="BF269" s="6">
        <v>1.11761695180644E-294</v>
      </c>
      <c r="BG269" s="6">
        <v>6.3896242046376003E-299</v>
      </c>
      <c r="BH269" s="7">
        <v>9.77553644456808E-256</v>
      </c>
      <c r="BI269" s="6">
        <v>0</v>
      </c>
      <c r="BJ269" s="6">
        <v>1</v>
      </c>
      <c r="BK269" s="6">
        <v>0</v>
      </c>
      <c r="BL269" s="6">
        <v>0</v>
      </c>
      <c r="BM269" s="6">
        <v>0</v>
      </c>
      <c r="BN269" s="6">
        <v>0</v>
      </c>
      <c r="BO269" s="7">
        <v>0</v>
      </c>
      <c r="BP269" s="6">
        <v>9.0139979804670705E-82</v>
      </c>
      <c r="BQ269" s="6">
        <v>1</v>
      </c>
      <c r="BR269" s="6">
        <v>9.9822252218567697E-144</v>
      </c>
      <c r="BS269" s="6">
        <v>3.6781615246025102E-185</v>
      </c>
      <c r="BT269" s="6">
        <v>5.4003993861644801E-165</v>
      </c>
      <c r="BU269" s="6">
        <v>9.1274156797765701E-176</v>
      </c>
      <c r="BV269" s="7">
        <v>4.1331654050997601E-174</v>
      </c>
      <c r="BW269">
        <v>294</v>
      </c>
      <c r="BX269">
        <v>306</v>
      </c>
      <c r="BY269">
        <v>270</v>
      </c>
      <c r="BZ269">
        <v>287</v>
      </c>
      <c r="CA269">
        <v>251</v>
      </c>
      <c r="CB269">
        <v>194</v>
      </c>
      <c r="CC269">
        <v>215</v>
      </c>
      <c r="CD269">
        <v>226</v>
      </c>
      <c r="CE269">
        <v>227</v>
      </c>
      <c r="CF269" s="1">
        <v>249</v>
      </c>
      <c r="CH269" s="43">
        <v>0.114494329656672</v>
      </c>
      <c r="CJ269" s="27" t="s">
        <v>72357</v>
      </c>
    </row>
    <row r="270" spans="1:88">
      <c r="A270" s="27">
        <v>267</v>
      </c>
      <c r="B270" t="s">
        <v>70952</v>
      </c>
      <c r="D270" t="s">
        <v>71109</v>
      </c>
      <c r="E270" t="s">
        <v>71790</v>
      </c>
      <c r="F270" s="29">
        <v>41.45</v>
      </c>
      <c r="G270" s="29">
        <v>140.08000000000001</v>
      </c>
      <c r="H270" s="30">
        <v>30</v>
      </c>
      <c r="I270" s="29" t="s">
        <v>71802</v>
      </c>
      <c r="J270" s="29" t="s">
        <v>71804</v>
      </c>
      <c r="K270" s="29" t="s">
        <v>71834</v>
      </c>
      <c r="M270" s="49">
        <v>2007</v>
      </c>
      <c r="N270" s="27" t="s">
        <v>70960</v>
      </c>
      <c r="O270" s="54" t="s">
        <v>72381</v>
      </c>
      <c r="P270" s="11"/>
      <c r="Q270" s="11" t="s">
        <v>70990</v>
      </c>
      <c r="R270" s="11" t="s">
        <v>70990</v>
      </c>
      <c r="S270" s="12" t="s">
        <v>70990</v>
      </c>
      <c r="T270" s="6">
        <v>6.6666666666666664E-4</v>
      </c>
      <c r="U270" s="6">
        <v>5.7000000000000002E-2</v>
      </c>
      <c r="V270" s="6">
        <v>0.92366666666666664</v>
      </c>
      <c r="W270" s="6">
        <v>3.5000000000000001E-3</v>
      </c>
      <c r="X270" s="6">
        <v>1E-3</v>
      </c>
      <c r="Y270" s="6">
        <v>2.166666666666667E-3</v>
      </c>
      <c r="Z270" s="7">
        <v>1.2333333333333333E-2</v>
      </c>
      <c r="AA270" s="6">
        <v>1E-3</v>
      </c>
      <c r="AB270" s="6">
        <v>2.5999999999999999E-2</v>
      </c>
      <c r="AC270" s="6">
        <v>0.9471666666666666</v>
      </c>
      <c r="AD270" s="6">
        <v>4.6666666666666671E-3</v>
      </c>
      <c r="AE270" s="6">
        <v>1.8333333333333335E-3</v>
      </c>
      <c r="AF270" s="6">
        <v>2.166666666666667E-3</v>
      </c>
      <c r="AG270" s="7">
        <v>1.7166666666666667E-2</v>
      </c>
      <c r="AH270" s="6">
        <v>1E-3</v>
      </c>
      <c r="AI270" s="6">
        <v>2.3499999999999997E-2</v>
      </c>
      <c r="AJ270" s="6">
        <v>0.94866666666666666</v>
      </c>
      <c r="AK270" s="6">
        <v>4.8333333333333344E-3</v>
      </c>
      <c r="AL270" s="6">
        <v>1.8333333333333335E-3</v>
      </c>
      <c r="AM270" s="6">
        <v>2.8333333333333335E-3</v>
      </c>
      <c r="AN270" s="7">
        <v>1.8166666666666668E-2</v>
      </c>
      <c r="AO270" s="6">
        <v>0</v>
      </c>
      <c r="AP270" s="6">
        <v>1</v>
      </c>
      <c r="AQ270" s="6">
        <v>0</v>
      </c>
      <c r="AR270" s="6">
        <v>0</v>
      </c>
      <c r="AS270" s="6">
        <v>0</v>
      </c>
      <c r="AT270" s="7">
        <v>0</v>
      </c>
      <c r="AU270" s="5">
        <v>2</v>
      </c>
      <c r="AV270" s="6">
        <v>1.11420948129468E-71</v>
      </c>
      <c r="AW270" s="6">
        <v>1</v>
      </c>
      <c r="AX270" s="6">
        <v>2.5137464982155302E-125</v>
      </c>
      <c r="AY270" s="6">
        <v>7.0461752988614101E-162</v>
      </c>
      <c r="AZ270" s="6">
        <v>1.4032161938286299E-139</v>
      </c>
      <c r="BA270" s="7">
        <v>2.1190671633881499E-154</v>
      </c>
      <c r="BB270" s="6">
        <v>0</v>
      </c>
      <c r="BC270" s="6">
        <v>1.40273765808369E-244</v>
      </c>
      <c r="BD270" s="6">
        <v>1</v>
      </c>
      <c r="BE270" s="6">
        <v>4.3554503050688499E-306</v>
      </c>
      <c r="BF270" s="6">
        <v>0</v>
      </c>
      <c r="BG270" s="6">
        <v>1.2284649365821E-307</v>
      </c>
      <c r="BH270" s="7">
        <v>8.2993274975280498E-272</v>
      </c>
      <c r="BI270" s="6">
        <v>0</v>
      </c>
      <c r="BJ270" s="6">
        <v>1</v>
      </c>
      <c r="BK270" s="6">
        <v>0</v>
      </c>
      <c r="BL270" s="6">
        <v>0</v>
      </c>
      <c r="BM270" s="6">
        <v>0</v>
      </c>
      <c r="BN270" s="6">
        <v>0</v>
      </c>
      <c r="BO270" s="7">
        <v>0</v>
      </c>
      <c r="BP270" s="6">
        <v>1.3402935148169601E-71</v>
      </c>
      <c r="BQ270" s="6">
        <v>1</v>
      </c>
      <c r="BR270" s="6">
        <v>8.46599838235943E-125</v>
      </c>
      <c r="BS270" s="6">
        <v>9.9878268468309699E-169</v>
      </c>
      <c r="BT270" s="6">
        <v>2.1852427394452002E-149</v>
      </c>
      <c r="BU270" s="6">
        <v>7.6318398992686902E-160</v>
      </c>
      <c r="BV270" s="7">
        <v>1.0415213648049099E-156</v>
      </c>
      <c r="BW270">
        <v>294</v>
      </c>
      <c r="BX270">
        <v>306</v>
      </c>
      <c r="BY270">
        <v>270</v>
      </c>
      <c r="BZ270">
        <v>287</v>
      </c>
      <c r="CA270">
        <v>251</v>
      </c>
      <c r="CB270">
        <v>194</v>
      </c>
      <c r="CC270">
        <v>215</v>
      </c>
      <c r="CD270">
        <v>226</v>
      </c>
      <c r="CE270">
        <v>227</v>
      </c>
      <c r="CF270" s="1">
        <v>249</v>
      </c>
      <c r="CH270" s="43">
        <v>9.9107096235183503E-2</v>
      </c>
      <c r="CJ270" s="27" t="s">
        <v>72357</v>
      </c>
    </row>
    <row r="271" spans="1:88">
      <c r="A271" s="27">
        <v>268</v>
      </c>
      <c r="B271" t="s">
        <v>70952</v>
      </c>
      <c r="D271" t="s">
        <v>71110</v>
      </c>
      <c r="E271" t="s">
        <v>71790</v>
      </c>
      <c r="F271" s="29">
        <v>41.402000000000001</v>
      </c>
      <c r="G271" s="29">
        <v>140.21770000000001</v>
      </c>
      <c r="H271" s="30">
        <v>0</v>
      </c>
      <c r="I271" s="29" t="s">
        <v>71802</v>
      </c>
      <c r="J271" s="29" t="s">
        <v>71804</v>
      </c>
      <c r="K271" s="29" t="s">
        <v>71819</v>
      </c>
      <c r="M271" s="48">
        <v>38991</v>
      </c>
      <c r="N271" s="27" t="s">
        <v>70960</v>
      </c>
      <c r="O271" s="54" t="s">
        <v>72381</v>
      </c>
      <c r="P271" s="11"/>
      <c r="Q271" s="11"/>
      <c r="S271" s="12" t="s">
        <v>70990</v>
      </c>
      <c r="T271" s="6">
        <v>0</v>
      </c>
      <c r="U271" s="6">
        <v>8.8333333333333319E-2</v>
      </c>
      <c r="V271" s="6">
        <v>0.91116666666666679</v>
      </c>
      <c r="W271" s="6">
        <v>0</v>
      </c>
      <c r="X271" s="6">
        <v>0</v>
      </c>
      <c r="Y271" s="6">
        <v>0</v>
      </c>
      <c r="Z271" s="7">
        <v>0</v>
      </c>
      <c r="AA271" s="6">
        <v>0</v>
      </c>
      <c r="AB271" s="6">
        <v>2.75E-2</v>
      </c>
      <c r="AC271" s="6">
        <v>0.97050000000000003</v>
      </c>
      <c r="AD271" s="6">
        <v>5.0000000000000001E-4</v>
      </c>
      <c r="AE271" s="6">
        <v>0</v>
      </c>
      <c r="AF271" s="6">
        <v>0</v>
      </c>
      <c r="AG271" s="7">
        <v>1E-3</v>
      </c>
      <c r="AH271" s="6">
        <v>0</v>
      </c>
      <c r="AI271" s="6">
        <v>2.0666666666666667E-2</v>
      </c>
      <c r="AJ271" s="6">
        <v>0.97683333333333344</v>
      </c>
      <c r="AK271" s="6">
        <v>8.3333333333333339E-4</v>
      </c>
      <c r="AL271" s="6">
        <v>0</v>
      </c>
      <c r="AM271" s="6">
        <v>0</v>
      </c>
      <c r="AN271" s="7">
        <v>1.3333333333333333E-3</v>
      </c>
      <c r="AO271" s="6">
        <v>0</v>
      </c>
      <c r="AP271" s="6">
        <v>1</v>
      </c>
      <c r="AQ271" s="6">
        <v>0</v>
      </c>
      <c r="AR271" s="6">
        <v>0</v>
      </c>
      <c r="AS271" s="6">
        <v>0</v>
      </c>
      <c r="AT271" s="7">
        <v>0</v>
      </c>
      <c r="AU271" s="5">
        <v>2</v>
      </c>
      <c r="AV271" s="6">
        <v>1.31812150352281E-77</v>
      </c>
      <c r="AW271" s="6">
        <v>1</v>
      </c>
      <c r="AX271" s="6">
        <v>2.5345883140523401E-130</v>
      </c>
      <c r="AY271" s="6">
        <v>2.7830806470453699E-167</v>
      </c>
      <c r="AZ271" s="6">
        <v>1.5776523409104401E-141</v>
      </c>
      <c r="BA271" s="7">
        <v>3.4408813086255602E-157</v>
      </c>
      <c r="BB271" s="6">
        <v>0</v>
      </c>
      <c r="BC271" s="6">
        <v>1.5651129381421E-226</v>
      </c>
      <c r="BD271" s="6">
        <v>1</v>
      </c>
      <c r="BE271" s="6">
        <v>2.6117058268435198E-292</v>
      </c>
      <c r="BF271" s="6">
        <v>1.4699947392202E-297</v>
      </c>
      <c r="BG271" s="6">
        <v>1.3287116908684301E-296</v>
      </c>
      <c r="BH271" s="7">
        <v>3.1228160015233498E-258</v>
      </c>
      <c r="BI271" s="6">
        <v>0</v>
      </c>
      <c r="BJ271" s="6">
        <v>1</v>
      </c>
      <c r="BK271" s="6">
        <v>0</v>
      </c>
      <c r="BL271" s="6">
        <v>0</v>
      </c>
      <c r="BM271" s="6">
        <v>0</v>
      </c>
      <c r="BN271" s="6">
        <v>0</v>
      </c>
      <c r="BO271" s="7">
        <v>0</v>
      </c>
      <c r="BP271" s="6">
        <v>2.02724005712139E-77</v>
      </c>
      <c r="BQ271" s="6">
        <v>1</v>
      </c>
      <c r="BR271" s="6">
        <v>3.2269315189791403E-129</v>
      </c>
      <c r="BS271" s="6">
        <v>1.4605667782034099E-171</v>
      </c>
      <c r="BT271" s="6">
        <v>5.3639573005881502E-148</v>
      </c>
      <c r="BU271" s="6">
        <v>2.02010877067646E-160</v>
      </c>
      <c r="BV271" s="7">
        <v>6.3460799380757501E-154</v>
      </c>
      <c r="BW271">
        <v>294</v>
      </c>
      <c r="BX271">
        <v>305</v>
      </c>
      <c r="BY271">
        <v>266</v>
      </c>
      <c r="BZ271">
        <v>285</v>
      </c>
      <c r="CA271">
        <v>255</v>
      </c>
      <c r="CB271">
        <v>194</v>
      </c>
      <c r="CC271">
        <v>216</v>
      </c>
      <c r="CD271">
        <v>224</v>
      </c>
      <c r="CE271">
        <v>228</v>
      </c>
      <c r="CF271" s="1">
        <v>242</v>
      </c>
      <c r="CH271" s="43">
        <v>8.3696016069635101E-2</v>
      </c>
      <c r="CJ271" s="27" t="s">
        <v>72357</v>
      </c>
    </row>
    <row r="272" spans="1:88">
      <c r="A272" s="27">
        <v>269</v>
      </c>
      <c r="B272" t="s">
        <v>70952</v>
      </c>
      <c r="D272" t="s">
        <v>71111</v>
      </c>
      <c r="E272" t="s">
        <v>71790</v>
      </c>
      <c r="F272" s="29">
        <v>44.535400000000003</v>
      </c>
      <c r="G272" s="29">
        <v>142.34229999999999</v>
      </c>
      <c r="H272" s="30">
        <v>31.699200000000001</v>
      </c>
      <c r="I272" s="29" t="s">
        <v>71802</v>
      </c>
      <c r="J272" s="29" t="s">
        <v>71804</v>
      </c>
      <c r="K272" s="29" t="s">
        <v>71820</v>
      </c>
      <c r="M272" s="48">
        <v>38991</v>
      </c>
      <c r="N272" s="27" t="s">
        <v>70960</v>
      </c>
      <c r="O272" s="54" t="s">
        <v>72381</v>
      </c>
      <c r="P272" s="11"/>
      <c r="Q272" s="11"/>
      <c r="S272" s="12" t="s">
        <v>70990</v>
      </c>
      <c r="T272" s="6">
        <v>0</v>
      </c>
      <c r="U272" s="6">
        <v>8.8999999999999982E-2</v>
      </c>
      <c r="V272" s="6">
        <v>0.90750000000000008</v>
      </c>
      <c r="W272" s="6">
        <v>1.1666666666666668E-3</v>
      </c>
      <c r="X272" s="6">
        <v>0</v>
      </c>
      <c r="Y272" s="6">
        <v>0</v>
      </c>
      <c r="Z272" s="7">
        <v>1.5000000000000002E-3</v>
      </c>
      <c r="AA272" s="6">
        <v>0</v>
      </c>
      <c r="AB272" s="6">
        <v>4.349999999999999E-2</v>
      </c>
      <c r="AC272" s="6">
        <v>0.94333333333333325</v>
      </c>
      <c r="AD272" s="6">
        <v>3.1666666666666666E-3</v>
      </c>
      <c r="AE272" s="6">
        <v>0</v>
      </c>
      <c r="AF272" s="6">
        <v>0</v>
      </c>
      <c r="AG272" s="7">
        <v>9.3333333333333341E-3</v>
      </c>
      <c r="AH272" s="6">
        <v>0</v>
      </c>
      <c r="AI272" s="6">
        <v>3.6833333333333336E-2</v>
      </c>
      <c r="AJ272" s="6">
        <v>0.94533333333333325</v>
      </c>
      <c r="AK272" s="6">
        <v>4.1666666666666666E-3</v>
      </c>
      <c r="AL272" s="6">
        <v>0</v>
      </c>
      <c r="AM272" s="6">
        <v>0</v>
      </c>
      <c r="AN272" s="7">
        <v>1.2833333333333334E-2</v>
      </c>
      <c r="AO272" s="6">
        <v>0</v>
      </c>
      <c r="AP272" s="6">
        <v>1</v>
      </c>
      <c r="AQ272" s="6">
        <v>0</v>
      </c>
      <c r="AR272" s="6">
        <v>0</v>
      </c>
      <c r="AS272" s="6">
        <f>1.9164806402182*10^-320</f>
        <v>0</v>
      </c>
      <c r="AT272" s="7">
        <v>0</v>
      </c>
      <c r="AU272" s="5">
        <v>2</v>
      </c>
      <c r="AV272" s="6">
        <v>4.5219677706486696E-77</v>
      </c>
      <c r="AW272" s="6">
        <v>1</v>
      </c>
      <c r="AX272" s="6">
        <v>1.0440372782444201E-136</v>
      </c>
      <c r="AY272" s="6">
        <v>8.7220653113097402E-172</v>
      </c>
      <c r="AZ272" s="6">
        <v>3.0702832945287102E-152</v>
      </c>
      <c r="BA272" s="7">
        <v>4.3611441487150003E-160</v>
      </c>
      <c r="BB272" s="6">
        <v>0</v>
      </c>
      <c r="BC272" s="6">
        <v>1.06095203898141E-207</v>
      </c>
      <c r="BD272" s="6">
        <v>1</v>
      </c>
      <c r="BE272" s="6">
        <v>4.2334339904874699E-269</v>
      </c>
      <c r="BF272" s="6">
        <v>8.3466812589692592E-276</v>
      </c>
      <c r="BG272" s="6">
        <v>9.7774293269312101E-276</v>
      </c>
      <c r="BH272" s="7">
        <v>4.9698363343929295E-237</v>
      </c>
      <c r="BI272" s="6">
        <v>0</v>
      </c>
      <c r="BJ272" s="6">
        <v>1</v>
      </c>
      <c r="BK272" s="6">
        <v>0</v>
      </c>
      <c r="BL272" s="6">
        <v>0</v>
      </c>
      <c r="BM272" s="6">
        <v>0</v>
      </c>
      <c r="BN272" s="6">
        <f>7.84378619337563*10^-320</f>
        <v>0</v>
      </c>
      <c r="BO272" s="7">
        <v>0</v>
      </c>
      <c r="BP272" s="6">
        <v>5.5572106554014199E-77</v>
      </c>
      <c r="BQ272" s="6">
        <v>1</v>
      </c>
      <c r="BR272" s="6">
        <v>3.0302706239540202E-136</v>
      </c>
      <c r="BS272" s="6">
        <v>2.5818480557860697E-178</v>
      </c>
      <c r="BT272" s="6">
        <v>1.11096833954277E-161</v>
      </c>
      <c r="BU272" s="6">
        <v>3.0625649175875698E-165</v>
      </c>
      <c r="BV272" s="7">
        <v>1.1334569616803899E-167</v>
      </c>
      <c r="BW272">
        <v>294</v>
      </c>
      <c r="BX272">
        <v>305</v>
      </c>
      <c r="BY272">
        <v>266</v>
      </c>
      <c r="BZ272">
        <v>285</v>
      </c>
      <c r="CA272">
        <v>255</v>
      </c>
      <c r="CB272">
        <v>194</v>
      </c>
      <c r="CC272">
        <v>216</v>
      </c>
      <c r="CD272">
        <v>224</v>
      </c>
      <c r="CE272">
        <v>228</v>
      </c>
      <c r="CF272" s="1">
        <v>242</v>
      </c>
      <c r="CH272" s="43">
        <v>9.4383445945945901E-2</v>
      </c>
      <c r="CJ272" s="27" t="s">
        <v>72357</v>
      </c>
    </row>
    <row r="273" spans="1:88">
      <c r="A273" s="27">
        <v>270</v>
      </c>
      <c r="B273" t="s">
        <v>70952</v>
      </c>
      <c r="D273" t="s">
        <v>71112</v>
      </c>
      <c r="E273" t="s">
        <v>71790</v>
      </c>
      <c r="F273" s="29">
        <v>41.402000000000001</v>
      </c>
      <c r="G273" s="29">
        <v>140.21770000000001</v>
      </c>
      <c r="H273" s="30">
        <v>0</v>
      </c>
      <c r="I273" s="29" t="s">
        <v>71802</v>
      </c>
      <c r="J273" s="29" t="s">
        <v>71804</v>
      </c>
      <c r="K273" s="29" t="s">
        <v>71819</v>
      </c>
      <c r="M273" s="48">
        <v>38991</v>
      </c>
      <c r="N273" s="27" t="s">
        <v>70960</v>
      </c>
      <c r="O273" s="54" t="s">
        <v>72381</v>
      </c>
      <c r="P273" s="11"/>
      <c r="Q273" s="11"/>
      <c r="T273" s="6">
        <v>0</v>
      </c>
      <c r="U273" s="6">
        <v>9.5499999999999988E-2</v>
      </c>
      <c r="V273" s="6">
        <v>0.90316666666666678</v>
      </c>
      <c r="W273" s="6">
        <v>0</v>
      </c>
      <c r="X273" s="6">
        <v>0</v>
      </c>
      <c r="Y273" s="6">
        <v>0</v>
      </c>
      <c r="Z273" s="7">
        <v>6.6666666666666664E-4</v>
      </c>
      <c r="AA273" s="6">
        <v>0</v>
      </c>
      <c r="AB273" s="6">
        <v>1.6166666666666666E-2</v>
      </c>
      <c r="AC273" s="6">
        <v>0.97199999999999998</v>
      </c>
      <c r="AD273" s="6">
        <v>1.3333333333333333E-3</v>
      </c>
      <c r="AE273" s="6">
        <v>0</v>
      </c>
      <c r="AF273" s="6">
        <v>0</v>
      </c>
      <c r="AG273" s="7">
        <v>1.0166666666666666E-2</v>
      </c>
      <c r="AH273" s="6">
        <v>0</v>
      </c>
      <c r="AI273" s="6">
        <v>7.4999999999999997E-3</v>
      </c>
      <c r="AJ273" s="6">
        <v>0.97766666666666657</v>
      </c>
      <c r="AK273" s="6">
        <v>2E-3</v>
      </c>
      <c r="AL273" s="6">
        <v>0</v>
      </c>
      <c r="AM273" s="6">
        <v>0</v>
      </c>
      <c r="AN273" s="7">
        <v>1.2333333333333333E-2</v>
      </c>
      <c r="AO273" s="6">
        <v>0</v>
      </c>
      <c r="AP273" s="6">
        <v>1</v>
      </c>
      <c r="AQ273" s="6">
        <v>0</v>
      </c>
      <c r="AR273" s="6">
        <v>0</v>
      </c>
      <c r="AS273" s="6">
        <v>0</v>
      </c>
      <c r="AT273" s="7">
        <v>0</v>
      </c>
      <c r="AU273" s="5">
        <v>2</v>
      </c>
      <c r="AV273" s="6">
        <v>1.9357781948673301E-80</v>
      </c>
      <c r="AW273" s="6">
        <v>1</v>
      </c>
      <c r="AX273" s="6">
        <v>1.4900545858926499E-134</v>
      </c>
      <c r="AY273" s="6">
        <v>1.3035730181069901E-171</v>
      </c>
      <c r="AZ273" s="6">
        <v>3.8047015867696397E-145</v>
      </c>
      <c r="BA273" s="7">
        <v>1.9426188780309401E-161</v>
      </c>
      <c r="BB273" s="6">
        <v>0</v>
      </c>
      <c r="BC273" s="6">
        <v>3.5281955659215799E-225</v>
      </c>
      <c r="BD273" s="6">
        <v>1</v>
      </c>
      <c r="BE273" s="6">
        <v>3.4412877378246802E-292</v>
      </c>
      <c r="BF273" s="6">
        <v>1.21635718733428E-296</v>
      </c>
      <c r="BG273" s="6">
        <v>3.46104197422969E-296</v>
      </c>
      <c r="BH273" s="7">
        <v>1.2518163412801001E-257</v>
      </c>
      <c r="BI273" s="6">
        <v>0</v>
      </c>
      <c r="BJ273" s="6">
        <v>1</v>
      </c>
      <c r="BK273" s="6">
        <v>0</v>
      </c>
      <c r="BL273" s="6">
        <v>0</v>
      </c>
      <c r="BM273" s="6">
        <v>0</v>
      </c>
      <c r="BN273" s="6">
        <v>0</v>
      </c>
      <c r="BO273" s="7">
        <v>0</v>
      </c>
      <c r="BP273" s="6">
        <v>2.8333413765695799E-80</v>
      </c>
      <c r="BQ273" s="6">
        <v>1</v>
      </c>
      <c r="BR273" s="6">
        <v>1.66027550111262E-133</v>
      </c>
      <c r="BS273" s="6">
        <v>7.84687370737042E-177</v>
      </c>
      <c r="BT273" s="6">
        <v>8.4211827923993305E-153</v>
      </c>
      <c r="BU273" s="6">
        <v>1.6985131248594301E-165</v>
      </c>
      <c r="BV273" s="7">
        <v>1.4247476773005901E-160</v>
      </c>
      <c r="BW273">
        <v>294</v>
      </c>
      <c r="BX273">
        <v>305</v>
      </c>
      <c r="BY273">
        <v>266</v>
      </c>
      <c r="BZ273">
        <v>285</v>
      </c>
      <c r="CA273">
        <v>255</v>
      </c>
      <c r="CB273">
        <v>194</v>
      </c>
      <c r="CC273">
        <v>216</v>
      </c>
      <c r="CD273">
        <v>224</v>
      </c>
      <c r="CE273">
        <v>228</v>
      </c>
      <c r="CF273" s="1">
        <v>242</v>
      </c>
      <c r="CH273" s="43">
        <v>7.6949076160432603E-2</v>
      </c>
      <c r="CJ273" s="27" t="s">
        <v>72357</v>
      </c>
    </row>
    <row r="274" spans="1:88">
      <c r="A274" s="27">
        <v>271</v>
      </c>
      <c r="B274" t="s">
        <v>70952</v>
      </c>
      <c r="D274" t="s">
        <v>71113</v>
      </c>
      <c r="E274" t="s">
        <v>71790</v>
      </c>
      <c r="F274" s="29">
        <v>39.44</v>
      </c>
      <c r="G274" s="29">
        <v>141.07</v>
      </c>
      <c r="H274" s="30">
        <v>128.32080000000002</v>
      </c>
      <c r="I274" s="29" t="s">
        <v>71802</v>
      </c>
      <c r="J274" s="29" t="s">
        <v>71869</v>
      </c>
      <c r="K274" s="29" t="s">
        <v>70959</v>
      </c>
      <c r="M274" s="48">
        <v>39017</v>
      </c>
      <c r="N274" s="27" t="s">
        <v>70960</v>
      </c>
      <c r="O274" s="54" t="s">
        <v>72381</v>
      </c>
      <c r="P274" s="11"/>
      <c r="Q274" s="11" t="s">
        <v>70990</v>
      </c>
      <c r="S274" s="12" t="s">
        <v>70990</v>
      </c>
      <c r="T274" s="6">
        <v>8.3333333333333339E-4</v>
      </c>
      <c r="U274" s="6">
        <v>0.22166666666666668</v>
      </c>
      <c r="V274" s="6">
        <v>0.76966666666666672</v>
      </c>
      <c r="W274" s="6">
        <v>1E-3</v>
      </c>
      <c r="X274" s="6">
        <v>0</v>
      </c>
      <c r="Y274" s="6">
        <v>5.9999999999999993E-3</v>
      </c>
      <c r="Z274" s="7">
        <v>6.6666666666666664E-4</v>
      </c>
      <c r="AA274" s="6">
        <v>1.5000000000000002E-3</v>
      </c>
      <c r="AB274" s="6">
        <v>9.5166666666666663E-2</v>
      </c>
      <c r="AC274" s="6">
        <v>0.84499999999999986</v>
      </c>
      <c r="AD274" s="6">
        <v>1.8333333333333335E-3</v>
      </c>
      <c r="AE274" s="6">
        <v>2.3333333333333335E-3</v>
      </c>
      <c r="AF274" s="6">
        <v>1.1333333333333334E-2</v>
      </c>
      <c r="AG274" s="7">
        <v>4.2500000000000003E-2</v>
      </c>
      <c r="AH274" s="6">
        <v>2.166666666666667E-3</v>
      </c>
      <c r="AI274" s="6">
        <v>8.3666666666666667E-2</v>
      </c>
      <c r="AJ274" s="6">
        <v>0.84816666666666662</v>
      </c>
      <c r="AK274" s="6">
        <v>1E-3</v>
      </c>
      <c r="AL274" s="6">
        <v>0</v>
      </c>
      <c r="AM274" s="6">
        <v>1.4833333333333332E-2</v>
      </c>
      <c r="AN274" s="7">
        <v>4.9833333333333334E-2</v>
      </c>
      <c r="AO274" s="6">
        <v>5.6715598998523299E-298</v>
      </c>
      <c r="AP274" s="6">
        <v>1</v>
      </c>
      <c r="AQ274" s="6">
        <v>0</v>
      </c>
      <c r="AR274" s="6">
        <v>0</v>
      </c>
      <c r="AS274" s="6">
        <v>8.2157212190161401E-261</v>
      </c>
      <c r="AT274" s="7">
        <v>3.34311485639973E-271</v>
      </c>
      <c r="AU274" s="5">
        <v>2</v>
      </c>
      <c r="AV274" s="6">
        <v>1.58114954153688E-35</v>
      </c>
      <c r="AW274" s="6">
        <v>1</v>
      </c>
      <c r="AX274" s="6">
        <v>2.2757405319791E-76</v>
      </c>
      <c r="AY274" s="6">
        <v>6.2748537806653704E-108</v>
      </c>
      <c r="AZ274" s="6">
        <v>1.0896603895801201E-80</v>
      </c>
      <c r="BA274" s="7">
        <v>1.09255285756907E-94</v>
      </c>
      <c r="BB274" s="6">
        <v>0</v>
      </c>
      <c r="BC274" s="6">
        <v>5.8345559607118906E-141</v>
      </c>
      <c r="BD274" s="6">
        <v>1</v>
      </c>
      <c r="BE274" s="6">
        <v>1.4452646703268101E-200</v>
      </c>
      <c r="BF274" s="6">
        <v>4.2158995041054398E-209</v>
      </c>
      <c r="BG274" s="6">
        <v>1.96487713208538E-209</v>
      </c>
      <c r="BH274" s="7">
        <v>1.8071067403125299E-171</v>
      </c>
      <c r="BI274" s="6">
        <v>5.98617633047224E-298</v>
      </c>
      <c r="BJ274" s="6">
        <v>1</v>
      </c>
      <c r="BK274" s="6">
        <v>0</v>
      </c>
      <c r="BL274" s="6">
        <v>2.2051571204993599E-304</v>
      </c>
      <c r="BM274" s="6">
        <v>0</v>
      </c>
      <c r="BN274" s="6">
        <v>7.8908965895584994E-267</v>
      </c>
      <c r="BO274" s="7">
        <v>7.5366549668562604E-264</v>
      </c>
      <c r="BP274" s="6">
        <v>1.8378177583438901E-35</v>
      </c>
      <c r="BQ274" s="6">
        <v>1</v>
      </c>
      <c r="BR274" s="6">
        <v>2.72615217084283E-75</v>
      </c>
      <c r="BS274" s="6">
        <v>8.9953883149091597E-114</v>
      </c>
      <c r="BT274" s="6">
        <v>3.2481574544749903E-89</v>
      </c>
      <c r="BU274" s="6">
        <v>2.7218050158693799E-99</v>
      </c>
      <c r="BV274" s="7">
        <v>1.05658576913759E-104</v>
      </c>
      <c r="BW274">
        <v>295</v>
      </c>
      <c r="BX274">
        <v>305</v>
      </c>
      <c r="BY274">
        <v>266</v>
      </c>
      <c r="BZ274">
        <v>285</v>
      </c>
      <c r="CA274">
        <v>255</v>
      </c>
      <c r="CB274">
        <v>194</v>
      </c>
      <c r="CC274">
        <v>216</v>
      </c>
      <c r="CD274">
        <v>225</v>
      </c>
      <c r="CE274">
        <v>228</v>
      </c>
      <c r="CF274" s="1">
        <v>242</v>
      </c>
      <c r="CH274" s="43">
        <v>8.6450495317490397E-2</v>
      </c>
      <c r="CJ274" s="27" t="s">
        <v>72357</v>
      </c>
    </row>
    <row r="275" spans="1:88">
      <c r="A275" s="27">
        <v>272</v>
      </c>
      <c r="B275" t="s">
        <v>70952</v>
      </c>
      <c r="D275" t="s">
        <v>71114</v>
      </c>
      <c r="E275" t="s">
        <v>71790</v>
      </c>
      <c r="F275" s="29">
        <v>35.908999999999999</v>
      </c>
      <c r="G275" s="29">
        <v>138.4093</v>
      </c>
      <c r="H275" s="30">
        <v>1282.2936</v>
      </c>
      <c r="I275" s="29" t="s">
        <v>71802</v>
      </c>
      <c r="J275" s="29" t="s">
        <v>71871</v>
      </c>
      <c r="K275" s="29" t="s">
        <v>71829</v>
      </c>
      <c r="M275" s="48">
        <v>38997</v>
      </c>
      <c r="N275" s="27" t="s">
        <v>70960</v>
      </c>
      <c r="O275" s="54" t="s">
        <v>72381</v>
      </c>
      <c r="P275" s="11"/>
      <c r="Q275" s="11"/>
      <c r="S275" s="12" t="s">
        <v>70990</v>
      </c>
      <c r="T275" s="6">
        <v>0</v>
      </c>
      <c r="U275" s="6">
        <v>0.24100000000000002</v>
      </c>
      <c r="V275" s="6">
        <v>0.75566666666666682</v>
      </c>
      <c r="W275" s="6">
        <v>5.0000000000000001E-4</v>
      </c>
      <c r="X275" s="6">
        <v>1E-3</v>
      </c>
      <c r="Y275" s="6">
        <v>6.6666666666666664E-4</v>
      </c>
      <c r="Z275" s="7">
        <v>1.1666666666666668E-3</v>
      </c>
      <c r="AA275" s="6">
        <v>0</v>
      </c>
      <c r="AB275" s="6">
        <v>9.2333333333333323E-2</v>
      </c>
      <c r="AC275" s="6">
        <v>0.83950000000000002</v>
      </c>
      <c r="AD275" s="6">
        <v>7.0000000000000001E-3</v>
      </c>
      <c r="AE275" s="6">
        <v>1.8333333333333335E-3</v>
      </c>
      <c r="AF275" s="6">
        <v>2.5000000000000001E-3</v>
      </c>
      <c r="AG275" s="7">
        <v>5.6666666666666671E-2</v>
      </c>
      <c r="AH275" s="6">
        <v>0</v>
      </c>
      <c r="AI275" s="6">
        <v>7.5166666666666673E-2</v>
      </c>
      <c r="AJ275" s="6">
        <v>0.84483333333333333</v>
      </c>
      <c r="AK275" s="6">
        <v>7.1666666666666658E-3</v>
      </c>
      <c r="AL275" s="6">
        <v>2E-3</v>
      </c>
      <c r="AM275" s="6">
        <v>3.666666666666667E-3</v>
      </c>
      <c r="AN275" s="7">
        <v>6.7000000000000004E-2</v>
      </c>
      <c r="AO275" s="6">
        <v>0</v>
      </c>
      <c r="AP275" s="6">
        <v>1</v>
      </c>
      <c r="AQ275" s="6">
        <v>0</v>
      </c>
      <c r="AR275" s="6">
        <v>0</v>
      </c>
      <c r="AS275" s="6">
        <v>2.2164344495898299E-303</v>
      </c>
      <c r="AT275" s="7">
        <v>2.4677419789651901E-307</v>
      </c>
      <c r="AU275" s="5">
        <v>2</v>
      </c>
      <c r="AV275" s="6">
        <v>2.5530368191651E-44</v>
      </c>
      <c r="AW275" s="6">
        <v>1</v>
      </c>
      <c r="AX275" s="6">
        <v>5.5598997600534401E-99</v>
      </c>
      <c r="AY275" s="6">
        <v>2.4867121221520598E-137</v>
      </c>
      <c r="AZ275" s="6">
        <v>8.0645110147453604E-110</v>
      </c>
      <c r="BA275" s="7">
        <v>7.9414732266059406E-127</v>
      </c>
      <c r="BB275" s="6">
        <v>0</v>
      </c>
      <c r="BC275" s="6">
        <v>4.37819449850541E-171</v>
      </c>
      <c r="BD275" s="6">
        <v>1</v>
      </c>
      <c r="BE275" s="6">
        <v>7.0175261803449904E-238</v>
      </c>
      <c r="BF275" s="6">
        <v>2.5210388610134498E-247</v>
      </c>
      <c r="BG275" s="6">
        <v>1.57042108487801E-245</v>
      </c>
      <c r="BH275" s="7">
        <v>4.7320506906809001E-206</v>
      </c>
      <c r="BI275" s="6">
        <v>0</v>
      </c>
      <c r="BJ275" s="6">
        <v>1</v>
      </c>
      <c r="BK275" s="6">
        <v>0</v>
      </c>
      <c r="BL275" s="6">
        <v>0</v>
      </c>
      <c r="BM275" s="6">
        <v>0</v>
      </c>
      <c r="BN275" s="6">
        <v>4.7881229186468496E-302</v>
      </c>
      <c r="BO275" s="7">
        <v>7.3913213294375299E-308</v>
      </c>
      <c r="BP275" s="6">
        <v>2.9903698847545802E-44</v>
      </c>
      <c r="BQ275" s="6">
        <v>1</v>
      </c>
      <c r="BR275" s="6">
        <v>5.1933539023645699E-98</v>
      </c>
      <c r="BS275" s="6">
        <v>3.8891821034143701E-145</v>
      </c>
      <c r="BT275" s="6">
        <v>1.6009717304518099E-120</v>
      </c>
      <c r="BU275" s="6">
        <v>3.1953335939664699E-133</v>
      </c>
      <c r="BV275" s="7">
        <v>9.3073050145839097E-130</v>
      </c>
      <c r="BW275">
        <v>294</v>
      </c>
      <c r="BX275">
        <v>305</v>
      </c>
      <c r="BY275">
        <v>266</v>
      </c>
      <c r="BZ275">
        <v>285</v>
      </c>
      <c r="CA275">
        <v>255</v>
      </c>
      <c r="CB275">
        <v>194</v>
      </c>
      <c r="CC275">
        <v>215</v>
      </c>
      <c r="CD275">
        <v>224</v>
      </c>
      <c r="CE275">
        <v>228</v>
      </c>
      <c r="CF275" s="1">
        <v>242</v>
      </c>
      <c r="CH275" s="43">
        <v>8.6585695006747607E-2</v>
      </c>
      <c r="CJ275" s="27" t="s">
        <v>72357</v>
      </c>
    </row>
    <row r="276" spans="1:88">
      <c r="A276" s="27">
        <v>273</v>
      </c>
      <c r="B276" t="s">
        <v>70952</v>
      </c>
      <c r="D276" t="s">
        <v>71115</v>
      </c>
      <c r="E276" t="s">
        <v>71790</v>
      </c>
      <c r="F276" s="29">
        <v>35.908999999999999</v>
      </c>
      <c r="G276" s="29">
        <v>138.4093</v>
      </c>
      <c r="H276" s="30">
        <v>1282.2936</v>
      </c>
      <c r="I276" s="29" t="s">
        <v>71802</v>
      </c>
      <c r="J276" s="29" t="s">
        <v>71871</v>
      </c>
      <c r="K276" s="29" t="s">
        <v>71829</v>
      </c>
      <c r="M276" s="48">
        <v>38997</v>
      </c>
      <c r="N276" s="27" t="s">
        <v>70960</v>
      </c>
      <c r="O276" s="54" t="s">
        <v>72381</v>
      </c>
      <c r="P276" s="11"/>
      <c r="Q276" s="11"/>
      <c r="S276" s="12" t="s">
        <v>70990</v>
      </c>
      <c r="T276" s="6">
        <v>0</v>
      </c>
      <c r="U276" s="6">
        <v>0.24216666666666667</v>
      </c>
      <c r="V276" s="6">
        <v>0.74916666666666665</v>
      </c>
      <c r="W276" s="6">
        <v>0</v>
      </c>
      <c r="X276" s="6">
        <v>8.3333333333333339E-4</v>
      </c>
      <c r="Y276" s="6">
        <v>2.1666666666666666E-3</v>
      </c>
      <c r="Z276" s="7">
        <v>5.5000000000000005E-3</v>
      </c>
      <c r="AA276" s="6">
        <v>0</v>
      </c>
      <c r="AB276" s="6">
        <v>9.3333333333333324E-2</v>
      </c>
      <c r="AC276" s="6">
        <v>0.83933333333333326</v>
      </c>
      <c r="AD276" s="6">
        <v>1E-3</v>
      </c>
      <c r="AE276" s="6">
        <v>3.3333333333333335E-3</v>
      </c>
      <c r="AF276" s="6">
        <v>1.1999999999999999E-2</v>
      </c>
      <c r="AG276" s="7">
        <v>5.0666666666666665E-2</v>
      </c>
      <c r="AH276" s="6">
        <v>0</v>
      </c>
      <c r="AI276" s="6">
        <v>7.5666666666666674E-2</v>
      </c>
      <c r="AJ276" s="6">
        <v>0.84566666666666668</v>
      </c>
      <c r="AK276" s="6">
        <v>1.3333333333333333E-3</v>
      </c>
      <c r="AL276" s="6">
        <v>1E-3</v>
      </c>
      <c r="AM276" s="6">
        <v>1.4833333333333332E-2</v>
      </c>
      <c r="AN276" s="7">
        <v>6.1666666666666668E-2</v>
      </c>
      <c r="AO276" s="6">
        <v>0</v>
      </c>
      <c r="AP276" s="6">
        <v>1</v>
      </c>
      <c r="AQ276" s="6">
        <v>0</v>
      </c>
      <c r="AR276" s="6">
        <v>0</v>
      </c>
      <c r="AS276" s="6">
        <v>0</v>
      </c>
      <c r="AT276" s="7">
        <v>0</v>
      </c>
      <c r="AU276" s="5">
        <v>2</v>
      </c>
      <c r="AV276" s="6">
        <v>1.11301289493266E-49</v>
      </c>
      <c r="AW276" s="6">
        <v>1</v>
      </c>
      <c r="AX276" s="6">
        <v>5.4708313020628005E-94</v>
      </c>
      <c r="AY276" s="6">
        <v>1.7240665975057799E-138</v>
      </c>
      <c r="AZ276" s="6">
        <v>2.8128537181141E-111</v>
      </c>
      <c r="BA276" s="7">
        <v>1.6810077395925601E-127</v>
      </c>
      <c r="BB276" s="6">
        <v>0</v>
      </c>
      <c r="BC276" s="6">
        <v>6.8076011152637896E-193</v>
      </c>
      <c r="BD276" s="6">
        <v>1</v>
      </c>
      <c r="BE276" s="6">
        <v>2.2227951199108902E-270</v>
      </c>
      <c r="BF276" s="6">
        <v>8.3869565552718395E-281</v>
      </c>
      <c r="BG276" s="6">
        <v>2.2280364731205801E-284</v>
      </c>
      <c r="BH276" s="7">
        <v>7.2385145053348505E-241</v>
      </c>
      <c r="BI276" s="6">
        <v>0</v>
      </c>
      <c r="BJ276" s="6">
        <v>1</v>
      </c>
      <c r="BK276" s="6">
        <v>0</v>
      </c>
      <c r="BL276" s="6">
        <v>0</v>
      </c>
      <c r="BM276" s="6">
        <v>0</v>
      </c>
      <c r="BN276" s="6">
        <v>0</v>
      </c>
      <c r="BO276" s="7">
        <v>0</v>
      </c>
      <c r="BP276" s="6">
        <v>1.3165299627467E-49</v>
      </c>
      <c r="BQ276" s="6">
        <v>1</v>
      </c>
      <c r="BR276" s="6">
        <v>1.5433327022960899E-93</v>
      </c>
      <c r="BS276" s="6">
        <v>2.2441629075633901E-144</v>
      </c>
      <c r="BT276" s="6">
        <v>7.55123041461879E-120</v>
      </c>
      <c r="BU276" s="6">
        <v>4.1470696677783102E-132</v>
      </c>
      <c r="BV276" s="7">
        <v>1.03260755381748E-122</v>
      </c>
      <c r="BW276">
        <v>294</v>
      </c>
      <c r="BX276">
        <v>305</v>
      </c>
      <c r="BY276">
        <v>266</v>
      </c>
      <c r="BZ276">
        <v>285</v>
      </c>
      <c r="CA276">
        <v>255</v>
      </c>
      <c r="CB276">
        <v>194</v>
      </c>
      <c r="CC276">
        <v>215</v>
      </c>
      <c r="CD276">
        <v>224</v>
      </c>
      <c r="CE276">
        <v>228</v>
      </c>
      <c r="CF276" s="1">
        <v>242</v>
      </c>
      <c r="CH276" s="43">
        <v>9.9498065460629503E-2</v>
      </c>
      <c r="CJ276" s="27" t="s">
        <v>72357</v>
      </c>
    </row>
    <row r="277" spans="1:88">
      <c r="A277" s="27">
        <v>274</v>
      </c>
      <c r="B277" t="s">
        <v>70952</v>
      </c>
      <c r="D277" t="s">
        <v>71116</v>
      </c>
      <c r="E277" t="s">
        <v>71791</v>
      </c>
      <c r="F277" s="29">
        <v>35.57</v>
      </c>
      <c r="G277" s="29">
        <v>126.86</v>
      </c>
      <c r="H277" s="30">
        <v>380</v>
      </c>
      <c r="I277" s="29" t="s">
        <v>71874</v>
      </c>
      <c r="J277" s="30" t="s">
        <v>71902</v>
      </c>
      <c r="K277" s="30" t="s">
        <v>72040</v>
      </c>
      <c r="L277" s="30" t="s">
        <v>72041</v>
      </c>
      <c r="M277" s="48">
        <v>40883</v>
      </c>
      <c r="N277" s="27" t="s">
        <v>71117</v>
      </c>
      <c r="O277" s="54" t="s">
        <v>72382</v>
      </c>
      <c r="P277" s="11"/>
      <c r="Q277" s="11"/>
      <c r="T277" s="6">
        <v>0</v>
      </c>
      <c r="U277" s="6">
        <v>0</v>
      </c>
      <c r="V277" s="6">
        <v>0</v>
      </c>
      <c r="W277" s="6">
        <v>0.99983333333333346</v>
      </c>
      <c r="X277" s="6">
        <v>0</v>
      </c>
      <c r="Y277" s="6">
        <v>0</v>
      </c>
      <c r="Z277" s="7">
        <v>0</v>
      </c>
      <c r="AA277" s="6">
        <v>0</v>
      </c>
      <c r="AB277" s="6">
        <v>0</v>
      </c>
      <c r="AC277" s="6">
        <v>0</v>
      </c>
      <c r="AD277" s="6">
        <v>1</v>
      </c>
      <c r="AE277" s="6">
        <v>0</v>
      </c>
      <c r="AF277" s="6">
        <v>0</v>
      </c>
      <c r="AG277" s="7">
        <v>0</v>
      </c>
      <c r="AH277" s="6">
        <v>0</v>
      </c>
      <c r="AI277" s="6">
        <v>0</v>
      </c>
      <c r="AJ277" s="6">
        <v>0</v>
      </c>
      <c r="AK277" s="6">
        <v>0.99983333333333346</v>
      </c>
      <c r="AL277" s="6">
        <v>0</v>
      </c>
      <c r="AM277" s="6">
        <v>0</v>
      </c>
      <c r="AN277" s="7">
        <v>0</v>
      </c>
      <c r="AO277" s="6">
        <v>0</v>
      </c>
      <c r="AP277" s="6">
        <v>0</v>
      </c>
      <c r="AQ277" s="6">
        <v>1</v>
      </c>
      <c r="AR277" s="6">
        <v>1.1508825473672601E-212</v>
      </c>
      <c r="AS277" s="6">
        <v>2.7478124133533199E-133</v>
      </c>
      <c r="AT277" s="7">
        <v>1.26084624057384E-175</v>
      </c>
      <c r="AU277" s="5">
        <v>3</v>
      </c>
      <c r="AV277" s="6">
        <v>8.1804782963257594E-70</v>
      </c>
      <c r="AW277" s="6">
        <v>9.9815248275132408E-137</v>
      </c>
      <c r="AX277" s="6">
        <v>1</v>
      </c>
      <c r="AY277" s="6">
        <v>2.6938633291219601E-63</v>
      </c>
      <c r="AZ277" s="6">
        <v>2.5486918296869402E-28</v>
      </c>
      <c r="BA277" s="7">
        <v>2.2039407356502602E-53</v>
      </c>
      <c r="BB277" s="6">
        <v>3.3409534798336802E-280</v>
      </c>
      <c r="BC277" s="6">
        <v>1.9205876595070099E-128</v>
      </c>
      <c r="BD277" s="6">
        <v>1.15795176340064E-292</v>
      </c>
      <c r="BE277" s="6">
        <v>1</v>
      </c>
      <c r="BF277" s="6">
        <v>4.0056342514814798E-70</v>
      </c>
      <c r="BG277" s="6">
        <v>2.6848633370985199E-77</v>
      </c>
      <c r="BH277" s="7">
        <v>3.3205978266125899E-38</v>
      </c>
      <c r="BI277" s="6">
        <v>0</v>
      </c>
      <c r="BJ277" s="6">
        <v>0</v>
      </c>
      <c r="BK277" s="6">
        <v>1</v>
      </c>
      <c r="BL277" s="6">
        <v>8.0483329936619205E-208</v>
      </c>
      <c r="BM277" s="6">
        <v>4.3930495971322703E-258</v>
      </c>
      <c r="BN277" s="6">
        <v>8.5629754558073798E-172</v>
      </c>
      <c r="BO277" s="7">
        <v>2.35652294747474E-132</v>
      </c>
      <c r="BP277" s="6">
        <v>3.2698787212668402E-69</v>
      </c>
      <c r="BQ277" s="6">
        <v>5.8569871045067296E-136</v>
      </c>
      <c r="BR277" s="6">
        <v>1</v>
      </c>
      <c r="BS277" s="6">
        <v>2.0271028234115601E-68</v>
      </c>
      <c r="BT277" s="6">
        <v>2.5632451460610599E-36</v>
      </c>
      <c r="BU277" s="6">
        <v>3.6365965367718302E-57</v>
      </c>
      <c r="BV277" s="7">
        <v>5.7049273294949399E-31</v>
      </c>
      <c r="BW277">
        <v>295</v>
      </c>
      <c r="BX277">
        <v>305</v>
      </c>
      <c r="BY277">
        <v>266</v>
      </c>
      <c r="BZ277">
        <v>285</v>
      </c>
      <c r="CA277">
        <v>255</v>
      </c>
      <c r="CB277">
        <v>194</v>
      </c>
      <c r="CC277">
        <v>216</v>
      </c>
      <c r="CD277">
        <v>225</v>
      </c>
      <c r="CE277">
        <v>228</v>
      </c>
      <c r="CF277" s="1">
        <v>242</v>
      </c>
      <c r="CG277" s="45">
        <v>26</v>
      </c>
      <c r="CH277" s="43">
        <v>9.5077246802148505E-2</v>
      </c>
      <c r="CJ277" s="27" t="s">
        <v>72357</v>
      </c>
    </row>
    <row r="278" spans="1:88">
      <c r="A278" s="27">
        <v>275</v>
      </c>
      <c r="B278" t="s">
        <v>70952</v>
      </c>
      <c r="D278" t="s">
        <v>71118</v>
      </c>
      <c r="E278" t="s">
        <v>71791</v>
      </c>
      <c r="F278" s="29">
        <v>38.179699999999997</v>
      </c>
      <c r="G278" s="29">
        <v>127.3806</v>
      </c>
      <c r="H278" s="30">
        <v>409</v>
      </c>
      <c r="I278" s="29" t="s">
        <v>71874</v>
      </c>
      <c r="J278" s="30" t="s">
        <v>71984</v>
      </c>
      <c r="K278" s="30" t="s">
        <v>72005</v>
      </c>
      <c r="L278" s="30" t="s">
        <v>72152</v>
      </c>
      <c r="M278" s="48">
        <v>40782</v>
      </c>
      <c r="N278" s="27" t="s">
        <v>71117</v>
      </c>
      <c r="O278" s="54" t="s">
        <v>72382</v>
      </c>
      <c r="P278" s="11"/>
      <c r="Q278" s="11"/>
      <c r="T278" s="6">
        <v>0</v>
      </c>
      <c r="U278" s="6">
        <v>0</v>
      </c>
      <c r="V278" s="6">
        <v>0</v>
      </c>
      <c r="W278" s="6">
        <v>0.999</v>
      </c>
      <c r="X278" s="6">
        <v>0</v>
      </c>
      <c r="Y278" s="6">
        <v>5.0000000000000001E-4</v>
      </c>
      <c r="Z278" s="7">
        <v>0</v>
      </c>
      <c r="AA278" s="6">
        <v>0</v>
      </c>
      <c r="AB278" s="6">
        <v>0</v>
      </c>
      <c r="AC278" s="6">
        <v>0</v>
      </c>
      <c r="AD278" s="6">
        <v>0.999</v>
      </c>
      <c r="AE278" s="6">
        <v>0</v>
      </c>
      <c r="AF278" s="6">
        <v>0</v>
      </c>
      <c r="AG278" s="7">
        <v>0</v>
      </c>
      <c r="AH278" s="6">
        <v>0</v>
      </c>
      <c r="AI278" s="6">
        <v>0</v>
      </c>
      <c r="AJ278" s="6">
        <v>0</v>
      </c>
      <c r="AK278" s="6">
        <v>0.999</v>
      </c>
      <c r="AL278" s="6">
        <v>0</v>
      </c>
      <c r="AM278" s="6">
        <v>5.0000000000000001E-4</v>
      </c>
      <c r="AN278" s="7">
        <v>0</v>
      </c>
      <c r="AO278" s="6">
        <f>2.07507571253324*10^-322</f>
        <v>0</v>
      </c>
      <c r="AP278" s="6">
        <v>0</v>
      </c>
      <c r="AQ278" s="6">
        <v>1</v>
      </c>
      <c r="AR278" s="6">
        <v>4.7500692019918701E-203</v>
      </c>
      <c r="AS278" s="6">
        <v>4.8560693566251102E-125</v>
      </c>
      <c r="AT278" s="7">
        <v>3.9720741423273004E-167</v>
      </c>
      <c r="AU278" s="5">
        <v>3</v>
      </c>
      <c r="AV278" s="6">
        <v>1.4148893729162699E-73</v>
      </c>
      <c r="AW278" s="6">
        <v>4.97219908706876E-136</v>
      </c>
      <c r="AX278" s="6">
        <v>1</v>
      </c>
      <c r="AY278" s="6">
        <v>1.7805555495481999E-71</v>
      </c>
      <c r="AZ278" s="6">
        <v>5.5573248656302401E-31</v>
      </c>
      <c r="BA278" s="7">
        <v>8.4574932207630801E-60</v>
      </c>
      <c r="BB278" s="6">
        <v>7.9605415469978606E-275</v>
      </c>
      <c r="BC278" s="6">
        <v>2.2800240518493799E-125</v>
      </c>
      <c r="BD278" s="6">
        <v>2.7830035422021399E-292</v>
      </c>
      <c r="BE278" s="6">
        <v>1</v>
      </c>
      <c r="BF278" s="6">
        <v>5.0153103421292699E-66</v>
      </c>
      <c r="BG278" s="6">
        <v>1.3890645295866899E-75</v>
      </c>
      <c r="BH278" s="7">
        <v>1.38066244343473E-35</v>
      </c>
      <c r="BI278" s="6">
        <f>2.28060702120319*10^-320</f>
        <v>0</v>
      </c>
      <c r="BJ278" s="6">
        <v>0</v>
      </c>
      <c r="BK278" s="6">
        <v>1</v>
      </c>
      <c r="BL278" s="6">
        <v>4.0847213003348699E-199</v>
      </c>
      <c r="BM278" s="6">
        <v>2.4567573946447998E-252</v>
      </c>
      <c r="BN278" s="6">
        <v>3.3240793514758299E-164</v>
      </c>
      <c r="BO278" s="7">
        <v>2.7191990827442298E-124</v>
      </c>
      <c r="BP278" s="6">
        <v>7.0493052173500297E-73</v>
      </c>
      <c r="BQ278" s="6">
        <v>3.2543336308359399E-135</v>
      </c>
      <c r="BR278" s="6">
        <v>1</v>
      </c>
      <c r="BS278" s="6">
        <v>2.5339266503056301E-74</v>
      </c>
      <c r="BT278" s="6">
        <v>3.0403554912264999E-36</v>
      </c>
      <c r="BU278" s="6">
        <v>1.5399906295094099E-61</v>
      </c>
      <c r="BV278" s="7">
        <v>2.8193732334573298E-26</v>
      </c>
      <c r="BW278">
        <v>294</v>
      </c>
      <c r="BX278">
        <v>306</v>
      </c>
      <c r="BY278">
        <v>270</v>
      </c>
      <c r="BZ278">
        <v>287</v>
      </c>
      <c r="CA278">
        <v>251</v>
      </c>
      <c r="CB278">
        <v>194</v>
      </c>
      <c r="CC278">
        <v>215</v>
      </c>
      <c r="CD278">
        <v>226</v>
      </c>
      <c r="CE278">
        <v>228</v>
      </c>
      <c r="CF278" s="1">
        <v>249</v>
      </c>
      <c r="CG278" s="45">
        <v>16</v>
      </c>
      <c r="CH278" s="43">
        <v>8.85476136104133E-2</v>
      </c>
      <c r="CJ278" s="27" t="s">
        <v>72357</v>
      </c>
    </row>
    <row r="279" spans="1:88">
      <c r="A279" s="27">
        <v>276</v>
      </c>
      <c r="B279" t="s">
        <v>70952</v>
      </c>
      <c r="D279" t="s">
        <v>71119</v>
      </c>
      <c r="E279" t="s">
        <v>71791</v>
      </c>
      <c r="F279" s="29">
        <v>38.146999999999998</v>
      </c>
      <c r="G279" s="29">
        <v>127.0956</v>
      </c>
      <c r="H279" s="30">
        <v>450</v>
      </c>
      <c r="I279" s="29" t="s">
        <v>71874</v>
      </c>
      <c r="J279" s="30" t="s">
        <v>71984</v>
      </c>
      <c r="K279" s="30" t="s">
        <v>72075</v>
      </c>
      <c r="L279" s="30" t="s">
        <v>72168</v>
      </c>
      <c r="M279" s="48">
        <v>40789</v>
      </c>
      <c r="N279" s="27" t="s">
        <v>71117</v>
      </c>
      <c r="O279" s="54" t="s">
        <v>72382</v>
      </c>
      <c r="P279" s="11"/>
      <c r="Q279" s="11"/>
      <c r="T279" s="6">
        <v>0</v>
      </c>
      <c r="U279" s="6">
        <v>0</v>
      </c>
      <c r="V279" s="6">
        <v>0</v>
      </c>
      <c r="W279" s="6">
        <v>0.999</v>
      </c>
      <c r="X279" s="6">
        <v>0</v>
      </c>
      <c r="Y279" s="6">
        <v>0</v>
      </c>
      <c r="Z279" s="7">
        <v>0</v>
      </c>
      <c r="AA279" s="6">
        <v>0</v>
      </c>
      <c r="AB279" s="6">
        <v>0</v>
      </c>
      <c r="AC279" s="6">
        <v>0</v>
      </c>
      <c r="AD279" s="6">
        <v>0.999</v>
      </c>
      <c r="AE279" s="6">
        <v>0</v>
      </c>
      <c r="AF279" s="6">
        <v>0</v>
      </c>
      <c r="AG279" s="7">
        <v>0</v>
      </c>
      <c r="AH279" s="6">
        <v>0</v>
      </c>
      <c r="AI279" s="6">
        <v>0</v>
      </c>
      <c r="AJ279" s="6">
        <v>0</v>
      </c>
      <c r="AK279" s="6">
        <v>0.999</v>
      </c>
      <c r="AL279" s="6">
        <v>0</v>
      </c>
      <c r="AM279" s="6">
        <v>3.3333333333333332E-4</v>
      </c>
      <c r="AN279" s="7">
        <v>0</v>
      </c>
      <c r="AO279" s="6">
        <f>2.81329719751412*10^-315</f>
        <v>0</v>
      </c>
      <c r="AP279" s="6">
        <v>0</v>
      </c>
      <c r="AQ279" s="6">
        <v>1</v>
      </c>
      <c r="AR279" s="6">
        <v>4.56132220454005E-197</v>
      </c>
      <c r="AS279" s="6">
        <v>6.3960851928493894E-120</v>
      </c>
      <c r="AT279" s="7">
        <v>3.25095921580412E-161</v>
      </c>
      <c r="AU279" s="5">
        <v>3</v>
      </c>
      <c r="AV279" s="6">
        <v>1.4148893729161799E-73</v>
      </c>
      <c r="AW279" s="6">
        <v>4.9721990870681903E-136</v>
      </c>
      <c r="AX279" s="6">
        <v>1</v>
      </c>
      <c r="AY279" s="6">
        <v>1.7805555495479399E-71</v>
      </c>
      <c r="AZ279" s="6">
        <v>5.5573248656299301E-31</v>
      </c>
      <c r="BA279" s="7">
        <v>8.4574932207618796E-60</v>
      </c>
      <c r="BB279" s="6">
        <v>1.03220290942436E-272</v>
      </c>
      <c r="BC279" s="6">
        <v>8.6387180245330702E-122</v>
      </c>
      <c r="BD279" s="6">
        <v>4.4600026634165603E-282</v>
      </c>
      <c r="BE279" s="6">
        <v>1</v>
      </c>
      <c r="BF279" s="6">
        <v>3.2003187966194503E-64</v>
      </c>
      <c r="BG279" s="6">
        <v>3.9786780484218799E-73</v>
      </c>
      <c r="BH279" s="7">
        <v>1.91769673163814E-34</v>
      </c>
      <c r="BI279" s="6">
        <f>1.09318384600715*10^-312</f>
        <v>0</v>
      </c>
      <c r="BJ279" s="6">
        <v>0</v>
      </c>
      <c r="BK279" s="6">
        <v>1</v>
      </c>
      <c r="BL279" s="6">
        <v>6.5996591302344501E-192</v>
      </c>
      <c r="BM279" s="6">
        <v>6.11822428007242E-245</v>
      </c>
      <c r="BN279" s="6">
        <v>4.8056883090008302E-157</v>
      </c>
      <c r="BO279" s="7">
        <v>4.5841289754102599E-119</v>
      </c>
      <c r="BP279" s="6">
        <v>7.0493052173500297E-73</v>
      </c>
      <c r="BQ279" s="6">
        <v>3.2543336308359399E-135</v>
      </c>
      <c r="BR279" s="6">
        <v>1</v>
      </c>
      <c r="BS279" s="6">
        <v>2.5339266503057802E-74</v>
      </c>
      <c r="BT279" s="6">
        <v>3.0403554912266302E-36</v>
      </c>
      <c r="BU279" s="6">
        <v>1.5399906295094099E-61</v>
      </c>
      <c r="BV279" s="7">
        <v>2.8193732334572701E-26</v>
      </c>
      <c r="BW279">
        <v>294</v>
      </c>
      <c r="BX279">
        <v>306</v>
      </c>
      <c r="BY279">
        <v>270</v>
      </c>
      <c r="BZ279">
        <v>287</v>
      </c>
      <c r="CA279">
        <v>251</v>
      </c>
      <c r="CB279">
        <v>194</v>
      </c>
      <c r="CC279">
        <v>215</v>
      </c>
      <c r="CD279">
        <v>226</v>
      </c>
      <c r="CE279">
        <v>227</v>
      </c>
      <c r="CF279" s="1">
        <v>249</v>
      </c>
      <c r="CG279" s="45">
        <v>16</v>
      </c>
      <c r="CH279" s="43">
        <v>7.8695283133260602E-2</v>
      </c>
      <c r="CJ279" s="27" t="s">
        <v>72357</v>
      </c>
    </row>
    <row r="280" spans="1:88">
      <c r="A280" s="27">
        <v>277</v>
      </c>
      <c r="B280" t="s">
        <v>70952</v>
      </c>
      <c r="D280" t="s">
        <v>71120</v>
      </c>
      <c r="E280" t="s">
        <v>71791</v>
      </c>
      <c r="F280" s="29">
        <v>37.721400000000003</v>
      </c>
      <c r="G280" s="29">
        <v>127.7216</v>
      </c>
      <c r="H280" s="30">
        <v>350</v>
      </c>
      <c r="I280" s="29" t="s">
        <v>71874</v>
      </c>
      <c r="J280" s="30" t="s">
        <v>71984</v>
      </c>
      <c r="K280" s="30" t="s">
        <v>71986</v>
      </c>
      <c r="L280" s="30" t="s">
        <v>71987</v>
      </c>
      <c r="M280" s="48">
        <v>40882</v>
      </c>
      <c r="N280" s="27" t="s">
        <v>71117</v>
      </c>
      <c r="O280" s="54" t="s">
        <v>72382</v>
      </c>
      <c r="P280" s="11"/>
      <c r="Q280" s="11"/>
      <c r="T280" s="6">
        <v>0</v>
      </c>
      <c r="U280" s="6">
        <v>0</v>
      </c>
      <c r="V280" s="6">
        <v>1.6666666666666666E-4</v>
      </c>
      <c r="W280" s="6">
        <v>0.999</v>
      </c>
      <c r="X280" s="6">
        <v>0</v>
      </c>
      <c r="Y280" s="6">
        <v>0</v>
      </c>
      <c r="Z280" s="7">
        <v>0</v>
      </c>
      <c r="AA280" s="6">
        <v>0</v>
      </c>
      <c r="AB280" s="6">
        <v>0</v>
      </c>
      <c r="AC280" s="6">
        <v>0</v>
      </c>
      <c r="AD280" s="6">
        <v>0.999</v>
      </c>
      <c r="AE280" s="6">
        <v>0</v>
      </c>
      <c r="AF280" s="6">
        <v>0</v>
      </c>
      <c r="AG280" s="7">
        <v>0</v>
      </c>
      <c r="AH280" s="6">
        <v>0</v>
      </c>
      <c r="AI280" s="6">
        <v>0</v>
      </c>
      <c r="AJ280" s="6">
        <v>0</v>
      </c>
      <c r="AK280" s="6">
        <v>0.999</v>
      </c>
      <c r="AL280" s="6">
        <v>0</v>
      </c>
      <c r="AM280" s="6">
        <v>0</v>
      </c>
      <c r="AN280" s="7">
        <v>0</v>
      </c>
      <c r="AO280" s="6">
        <f>3.06320700421573*10^-322</f>
        <v>0</v>
      </c>
      <c r="AP280" s="6">
        <v>0</v>
      </c>
      <c r="AQ280" s="6">
        <v>1</v>
      </c>
      <c r="AR280" s="6">
        <v>4.1389107125172898E-207</v>
      </c>
      <c r="AS280" s="6">
        <v>7.7702880131468302E-126</v>
      </c>
      <c r="AT280" s="7">
        <v>2.7108390558295599E-169</v>
      </c>
      <c r="AU280" s="5">
        <v>3</v>
      </c>
      <c r="AV280" s="6">
        <v>3.58475207066293E-63</v>
      </c>
      <c r="AW280" s="6">
        <v>3.4551902041120899E-129</v>
      </c>
      <c r="AX280" s="6">
        <v>1</v>
      </c>
      <c r="AY280" s="6">
        <v>1.00539133528088E-60</v>
      </c>
      <c r="AZ280" s="6">
        <v>6.2482331221434004E-27</v>
      </c>
      <c r="BA280" s="7">
        <v>4.4325960285604003E-53</v>
      </c>
      <c r="BB280" s="6">
        <v>1.9280656002447898E-275</v>
      </c>
      <c r="BC280" s="6">
        <v>1.97020565371968E-125</v>
      </c>
      <c r="BD280" s="6">
        <v>2.19035471022472E-288</v>
      </c>
      <c r="BE280" s="6">
        <v>1</v>
      </c>
      <c r="BF280" s="6">
        <v>1.6504028222243899E-67</v>
      </c>
      <c r="BG280" s="6">
        <v>1.00230477374677E-76</v>
      </c>
      <c r="BH280" s="7">
        <v>3.0569941764957001E-36</v>
      </c>
      <c r="BI280" s="6">
        <f>1.14885084627465*10^-319</f>
        <v>0</v>
      </c>
      <c r="BJ280" s="6">
        <v>0</v>
      </c>
      <c r="BK280" s="6">
        <v>1</v>
      </c>
      <c r="BL280" s="6">
        <v>8.1395358215622196E-202</v>
      </c>
      <c r="BM280" s="6">
        <v>6.5930880426151197E-254</v>
      </c>
      <c r="BN280" s="6">
        <v>5.1726487767456697E-165</v>
      </c>
      <c r="BO280" s="7">
        <v>5.2642735268083596E-125</v>
      </c>
      <c r="BP280" s="6">
        <v>1.37954649887919E-62</v>
      </c>
      <c r="BQ280" s="6">
        <v>1.89520714517541E-128</v>
      </c>
      <c r="BR280" s="6">
        <v>1</v>
      </c>
      <c r="BS280" s="6">
        <v>1.0915708856749601E-64</v>
      </c>
      <c r="BT280" s="6">
        <v>1.34837006380948E-33</v>
      </c>
      <c r="BU280" s="6">
        <v>8.3470823586769895E-56</v>
      </c>
      <c r="BV280" s="7">
        <v>3.5424581954593901E-29</v>
      </c>
      <c r="BW280">
        <v>294</v>
      </c>
      <c r="BX280">
        <v>306</v>
      </c>
      <c r="BY280">
        <v>270</v>
      </c>
      <c r="BZ280">
        <v>287</v>
      </c>
      <c r="CA280">
        <v>251</v>
      </c>
      <c r="CB280">
        <v>194</v>
      </c>
      <c r="CC280">
        <v>215</v>
      </c>
      <c r="CD280">
        <v>226</v>
      </c>
      <c r="CE280">
        <v>227</v>
      </c>
      <c r="CF280" s="1">
        <v>249</v>
      </c>
      <c r="CH280" s="43">
        <v>0.110119222411464</v>
      </c>
      <c r="CJ280" s="27" t="s">
        <v>72357</v>
      </c>
    </row>
    <row r="281" spans="1:88">
      <c r="A281" s="27">
        <v>278</v>
      </c>
      <c r="B281" t="s">
        <v>70952</v>
      </c>
      <c r="D281" t="s">
        <v>71121</v>
      </c>
      <c r="E281" t="s">
        <v>71791</v>
      </c>
      <c r="F281" s="29">
        <v>35.717500000000001</v>
      </c>
      <c r="G281" s="29">
        <v>127.15300000000001</v>
      </c>
      <c r="H281" s="30">
        <v>564</v>
      </c>
      <c r="I281" s="29" t="s">
        <v>71874</v>
      </c>
      <c r="J281" s="30" t="s">
        <v>71902</v>
      </c>
      <c r="K281" s="30" t="s">
        <v>72034</v>
      </c>
      <c r="L281" s="30" t="s">
        <v>72035</v>
      </c>
      <c r="M281" s="48">
        <v>40883</v>
      </c>
      <c r="N281" s="27" t="s">
        <v>71117</v>
      </c>
      <c r="O281" s="54" t="s">
        <v>72382</v>
      </c>
      <c r="P281" s="11"/>
      <c r="Q281" s="11"/>
      <c r="T281" s="6">
        <v>0</v>
      </c>
      <c r="U281" s="6">
        <v>0</v>
      </c>
      <c r="V281" s="6">
        <v>0</v>
      </c>
      <c r="W281" s="6">
        <v>0.999</v>
      </c>
      <c r="X281" s="6">
        <v>0</v>
      </c>
      <c r="Y281" s="6">
        <v>0</v>
      </c>
      <c r="Z281" s="7">
        <v>0</v>
      </c>
      <c r="AA281" s="6">
        <v>0</v>
      </c>
      <c r="AB281" s="6">
        <v>0</v>
      </c>
      <c r="AC281" s="6">
        <v>0</v>
      </c>
      <c r="AD281" s="6">
        <v>0.999</v>
      </c>
      <c r="AE281" s="6">
        <v>0</v>
      </c>
      <c r="AF281" s="6">
        <v>0</v>
      </c>
      <c r="AG281" s="7">
        <v>0</v>
      </c>
      <c r="AH281" s="6">
        <v>0</v>
      </c>
      <c r="AI281" s="6">
        <v>0</v>
      </c>
      <c r="AJ281" s="6">
        <v>0</v>
      </c>
      <c r="AK281" s="6">
        <v>0.999</v>
      </c>
      <c r="AL281" s="6">
        <v>0</v>
      </c>
      <c r="AM281" s="6">
        <v>0</v>
      </c>
      <c r="AN281" s="7">
        <v>0</v>
      </c>
      <c r="AO281" s="6">
        <f>1.02125683272981*10^-313</f>
        <v>0</v>
      </c>
      <c r="AP281" s="6">
        <v>0</v>
      </c>
      <c r="AQ281" s="6">
        <v>1</v>
      </c>
      <c r="AR281" s="6">
        <v>4.7479496486146904E-186</v>
      </c>
      <c r="AS281" s="6">
        <v>6.9236650545578097E-112</v>
      </c>
      <c r="AT281" s="7">
        <v>5.16537026888466E-150</v>
      </c>
      <c r="AU281" s="5">
        <v>3</v>
      </c>
      <c r="AV281" s="6">
        <v>9.6330727355655209E-69</v>
      </c>
      <c r="AW281" s="6">
        <v>1.0765255768389999E-136</v>
      </c>
      <c r="AX281" s="6">
        <v>1</v>
      </c>
      <c r="AY281" s="6">
        <v>4.87578282743959E-63</v>
      </c>
      <c r="AZ281" s="6">
        <v>1.5978995020635999E-28</v>
      </c>
      <c r="BA281" s="7">
        <v>1.6129645415929899E-53</v>
      </c>
      <c r="BB281" s="6">
        <v>1.07834469558914E-265</v>
      </c>
      <c r="BC281" s="6">
        <v>8.6307036223870898E-123</v>
      </c>
      <c r="BD281" s="6">
        <v>1.1846588109664999E-287</v>
      </c>
      <c r="BE281" s="6">
        <v>1</v>
      </c>
      <c r="BF281" s="6">
        <v>4.6099106116087296E-62</v>
      </c>
      <c r="BG281" s="6">
        <v>6.8188638581599798E-72</v>
      </c>
      <c r="BH281" s="7">
        <v>1.3876618860891E-31</v>
      </c>
      <c r="BI281" s="6">
        <f>3.29733803921487*10^-312</f>
        <v>0</v>
      </c>
      <c r="BJ281" s="6">
        <v>0</v>
      </c>
      <c r="BK281" s="6">
        <v>1</v>
      </c>
      <c r="BL281" s="6">
        <v>9.8647717851062393E-183</v>
      </c>
      <c r="BM281" s="6">
        <v>3.7143663759006102E-240</v>
      </c>
      <c r="BN281" s="6">
        <v>1.1735174414954001E-147</v>
      </c>
      <c r="BO281" s="7">
        <v>1.9072448945741698E-111</v>
      </c>
      <c r="BP281" s="6">
        <v>3.74920401102937E-68</v>
      </c>
      <c r="BQ281" s="6">
        <v>6.0930838401168602E-136</v>
      </c>
      <c r="BR281" s="6">
        <v>1</v>
      </c>
      <c r="BS281" s="6">
        <v>5.2391651546897601E-68</v>
      </c>
      <c r="BT281" s="6">
        <v>2.5840262641304801E-36</v>
      </c>
      <c r="BU281" s="6">
        <v>3.6157798273412999E-57</v>
      </c>
      <c r="BV281" s="7">
        <v>1.73070811217807E-30</v>
      </c>
      <c r="BW281">
        <v>295</v>
      </c>
      <c r="BX281">
        <v>305</v>
      </c>
      <c r="BY281">
        <v>266</v>
      </c>
      <c r="BZ281">
        <v>285</v>
      </c>
      <c r="CA281">
        <v>255</v>
      </c>
      <c r="CB281">
        <v>194</v>
      </c>
      <c r="CC281">
        <v>216</v>
      </c>
      <c r="CD281">
        <v>225</v>
      </c>
      <c r="CE281">
        <v>228</v>
      </c>
      <c r="CF281" s="1">
        <v>242</v>
      </c>
      <c r="CG281" s="45">
        <v>26</v>
      </c>
      <c r="CH281" s="43">
        <v>7.6577443995121605E-2</v>
      </c>
      <c r="CJ281" s="27" t="s">
        <v>72357</v>
      </c>
    </row>
    <row r="282" spans="1:88">
      <c r="A282" s="27">
        <v>279</v>
      </c>
      <c r="B282" t="s">
        <v>70952</v>
      </c>
      <c r="D282" t="s">
        <v>71122</v>
      </c>
      <c r="E282" t="s">
        <v>71791</v>
      </c>
      <c r="F282" s="29">
        <v>35.18</v>
      </c>
      <c r="G282" s="29">
        <v>128.10759999999999</v>
      </c>
      <c r="H282" s="30">
        <v>422</v>
      </c>
      <c r="I282" s="29" t="s">
        <v>71874</v>
      </c>
      <c r="J282" s="30" t="s">
        <v>71914</v>
      </c>
      <c r="K282" s="30" t="s">
        <v>72036</v>
      </c>
      <c r="L282" s="30" t="s">
        <v>72037</v>
      </c>
      <c r="M282" s="48">
        <v>40883</v>
      </c>
      <c r="N282" s="27" t="s">
        <v>71117</v>
      </c>
      <c r="O282" s="54" t="s">
        <v>72382</v>
      </c>
      <c r="P282" s="11"/>
      <c r="Q282" s="11" t="s">
        <v>70990</v>
      </c>
      <c r="R282" s="11" t="s">
        <v>70990</v>
      </c>
      <c r="T282" s="6">
        <v>0</v>
      </c>
      <c r="U282" s="6">
        <v>0</v>
      </c>
      <c r="V282" s="6">
        <v>0</v>
      </c>
      <c r="W282" s="6">
        <v>0.999</v>
      </c>
      <c r="X282" s="6">
        <v>0</v>
      </c>
      <c r="Y282" s="6">
        <v>1.6666666666666666E-4</v>
      </c>
      <c r="Z282" s="7">
        <v>0</v>
      </c>
      <c r="AA282" s="6">
        <v>0</v>
      </c>
      <c r="AB282" s="6">
        <v>0</v>
      </c>
      <c r="AC282" s="6">
        <v>0</v>
      </c>
      <c r="AD282" s="6">
        <v>0.999</v>
      </c>
      <c r="AE282" s="6">
        <v>1.6666666666666666E-4</v>
      </c>
      <c r="AF282" s="6">
        <v>1.6666666666666666E-4</v>
      </c>
      <c r="AG282" s="7">
        <v>0</v>
      </c>
      <c r="AH282" s="6">
        <v>0</v>
      </c>
      <c r="AI282" s="6">
        <v>0</v>
      </c>
      <c r="AJ282" s="6">
        <v>0</v>
      </c>
      <c r="AK282" s="6">
        <v>0.999</v>
      </c>
      <c r="AL282" s="6">
        <v>0</v>
      </c>
      <c r="AM282" s="6">
        <v>3.3333333333333332E-4</v>
      </c>
      <c r="AN282" s="7">
        <v>0</v>
      </c>
      <c r="AO282" s="6">
        <v>0</v>
      </c>
      <c r="AP282" s="6">
        <v>0</v>
      </c>
      <c r="AQ282" s="6">
        <v>1</v>
      </c>
      <c r="AR282" s="6">
        <v>3.4961692488045799E-201</v>
      </c>
      <c r="AS282" s="6">
        <v>2.0371640457119399E-123</v>
      </c>
      <c r="AT282" s="7">
        <v>3.1318332187092498E-164</v>
      </c>
      <c r="AU282" s="5">
        <v>3</v>
      </c>
      <c r="AV282" s="6">
        <v>9.6330727355660706E-69</v>
      </c>
      <c r="AW282" s="6">
        <v>1.0765255768390601E-136</v>
      </c>
      <c r="AX282" s="6">
        <v>1</v>
      </c>
      <c r="AY282" s="6">
        <v>4.8757828274397195E-63</v>
      </c>
      <c r="AZ282" s="6">
        <v>1.5978995020636401E-28</v>
      </c>
      <c r="BA282" s="7">
        <v>1.61296454159304E-53</v>
      </c>
      <c r="BB282" s="6">
        <v>2.31726598511569E-280</v>
      </c>
      <c r="BC282" s="6">
        <v>6.5705453967523895E-129</v>
      </c>
      <c r="BD282" s="6">
        <v>2.42001637634269E-294</v>
      </c>
      <c r="BE282" s="6">
        <v>1</v>
      </c>
      <c r="BF282" s="6">
        <v>1.2468352107144999E-66</v>
      </c>
      <c r="BG282" s="6">
        <v>4.0365319309166198E-75</v>
      </c>
      <c r="BH282" s="7">
        <v>2.3004340481039701E-35</v>
      </c>
      <c r="BI282" s="6">
        <v>0</v>
      </c>
      <c r="BJ282" s="6">
        <v>0</v>
      </c>
      <c r="BK282" s="6">
        <v>1</v>
      </c>
      <c r="BL282" s="6">
        <v>1.72843871752361E-197</v>
      </c>
      <c r="BM282" s="6">
        <v>6.6434105486767496E-251</v>
      </c>
      <c r="BN282" s="6">
        <v>1.55482929752524E-161</v>
      </c>
      <c r="BO282" s="7">
        <v>9.2633949301130606E-123</v>
      </c>
      <c r="BP282" s="6">
        <v>3.74920401102916E-68</v>
      </c>
      <c r="BQ282" s="6">
        <v>6.0930838401165203E-136</v>
      </c>
      <c r="BR282" s="6">
        <v>1</v>
      </c>
      <c r="BS282" s="6">
        <v>5.2391651546896102E-68</v>
      </c>
      <c r="BT282" s="6">
        <v>2.5840262641304801E-36</v>
      </c>
      <c r="BU282" s="6">
        <v>3.6157798273412999E-57</v>
      </c>
      <c r="BV282" s="7">
        <v>1.7307081121781201E-30</v>
      </c>
      <c r="BW282">
        <v>295</v>
      </c>
      <c r="BX282">
        <v>305</v>
      </c>
      <c r="BY282">
        <v>266</v>
      </c>
      <c r="BZ282">
        <v>285</v>
      </c>
      <c r="CA282">
        <v>255</v>
      </c>
      <c r="CB282">
        <v>194</v>
      </c>
      <c r="CC282">
        <v>216</v>
      </c>
      <c r="CD282">
        <v>225</v>
      </c>
      <c r="CE282">
        <v>228</v>
      </c>
      <c r="CF282" s="1">
        <v>242</v>
      </c>
      <c r="CG282" s="45">
        <v>26</v>
      </c>
      <c r="CH282" s="43">
        <v>0.103267554414675</v>
      </c>
      <c r="CJ282" s="27" t="s">
        <v>72357</v>
      </c>
    </row>
    <row r="283" spans="1:88">
      <c r="A283" s="27">
        <v>280</v>
      </c>
      <c r="B283" t="s">
        <v>70952</v>
      </c>
      <c r="D283" t="s">
        <v>71123</v>
      </c>
      <c r="E283" t="s">
        <v>71791</v>
      </c>
      <c r="F283" s="29">
        <v>36.893599999999999</v>
      </c>
      <c r="G283" s="29">
        <v>126.6283</v>
      </c>
      <c r="H283" s="30">
        <v>246</v>
      </c>
      <c r="I283" s="29" t="s">
        <v>71874</v>
      </c>
      <c r="J283" s="30" t="s">
        <v>71936</v>
      </c>
      <c r="K283" s="30" t="s">
        <v>72042</v>
      </c>
      <c r="L283" s="30" t="s">
        <v>72043</v>
      </c>
      <c r="M283" s="48">
        <v>40883</v>
      </c>
      <c r="N283" s="27" t="s">
        <v>71117</v>
      </c>
      <c r="O283" s="54" t="s">
        <v>72382</v>
      </c>
      <c r="P283" s="11"/>
      <c r="Q283" s="11"/>
      <c r="S283" s="12" t="s">
        <v>70990</v>
      </c>
      <c r="T283" s="6">
        <v>0</v>
      </c>
      <c r="U283" s="6">
        <v>0</v>
      </c>
      <c r="V283" s="6">
        <v>0</v>
      </c>
      <c r="W283" s="6">
        <v>0.999</v>
      </c>
      <c r="X283" s="6">
        <v>1E-3</v>
      </c>
      <c r="Y283" s="6">
        <v>0</v>
      </c>
      <c r="Z283" s="7">
        <v>0</v>
      </c>
      <c r="AA283" s="6">
        <v>0</v>
      </c>
      <c r="AB283" s="6">
        <v>0</v>
      </c>
      <c r="AC283" s="6">
        <v>0</v>
      </c>
      <c r="AD283" s="6">
        <v>0.999</v>
      </c>
      <c r="AE283" s="6">
        <v>1.6666666666666666E-4</v>
      </c>
      <c r="AF283" s="6">
        <v>0</v>
      </c>
      <c r="AG283" s="7">
        <v>0</v>
      </c>
      <c r="AH283" s="6">
        <v>0</v>
      </c>
      <c r="AI283" s="6">
        <v>0</v>
      </c>
      <c r="AJ283" s="6">
        <v>0</v>
      </c>
      <c r="AK283" s="6">
        <v>0.999</v>
      </c>
      <c r="AL283" s="6">
        <v>1.6666666666666666E-4</v>
      </c>
      <c r="AM283" s="6">
        <v>0</v>
      </c>
      <c r="AN283" s="7">
        <v>0</v>
      </c>
      <c r="AO283" s="6">
        <v>0</v>
      </c>
      <c r="AP283" s="6">
        <v>0</v>
      </c>
      <c r="AQ283" s="6">
        <v>1</v>
      </c>
      <c r="AR283" s="6">
        <v>1.10692761421381E-209</v>
      </c>
      <c r="AS283" s="6">
        <v>8.9101463801083204E-130</v>
      </c>
      <c r="AT283" s="7">
        <v>3.2214857590882499E-173</v>
      </c>
      <c r="AU283" s="5">
        <v>3</v>
      </c>
      <c r="AV283" s="6">
        <v>9.6330727355666204E-69</v>
      </c>
      <c r="AW283" s="6">
        <v>1.07652557683912E-136</v>
      </c>
      <c r="AX283" s="6">
        <v>1</v>
      </c>
      <c r="AY283" s="6">
        <v>4.8757828274400002E-63</v>
      </c>
      <c r="AZ283" s="6">
        <v>1.59789950206371E-28</v>
      </c>
      <c r="BA283" s="7">
        <v>1.6129645415931299E-53</v>
      </c>
      <c r="BB283" s="6">
        <v>3.7767772260315197E-278</v>
      </c>
      <c r="BC283" s="6">
        <v>1.32965195883558E-127</v>
      </c>
      <c r="BD283" s="6">
        <v>4.6977168717703297E-288</v>
      </c>
      <c r="BE283" s="6">
        <v>1</v>
      </c>
      <c r="BF283" s="6">
        <v>1.93164189049919E-66</v>
      </c>
      <c r="BG283" s="6">
        <v>4.74805924618807E-74</v>
      </c>
      <c r="BH283" s="7">
        <v>2.70677985733066E-36</v>
      </c>
      <c r="BI283" s="6">
        <v>0</v>
      </c>
      <c r="BJ283" s="6">
        <v>0</v>
      </c>
      <c r="BK283" s="6">
        <v>1</v>
      </c>
      <c r="BL283" s="6">
        <v>1.49905742590869E-205</v>
      </c>
      <c r="BM283" s="6">
        <v>4.6880902977850896E-258</v>
      </c>
      <c r="BN283" s="6">
        <v>4.1082355492031597E-170</v>
      </c>
      <c r="BO283" s="7">
        <v>5.4421475063272702E-129</v>
      </c>
      <c r="BP283" s="6">
        <v>3.7492040110295801E-68</v>
      </c>
      <c r="BQ283" s="6">
        <v>6.0930838401175598E-136</v>
      </c>
      <c r="BR283" s="6">
        <v>1</v>
      </c>
      <c r="BS283" s="6">
        <v>5.2391651546900599E-68</v>
      </c>
      <c r="BT283" s="6">
        <v>2.5840262641305901E-36</v>
      </c>
      <c r="BU283" s="6">
        <v>3.6157798273414001E-57</v>
      </c>
      <c r="BV283" s="7">
        <v>1.7307081121781698E-30</v>
      </c>
      <c r="BW283">
        <v>295</v>
      </c>
      <c r="BX283">
        <v>305</v>
      </c>
      <c r="BY283">
        <v>266</v>
      </c>
      <c r="BZ283">
        <v>285</v>
      </c>
      <c r="CA283">
        <v>255</v>
      </c>
      <c r="CB283">
        <v>194</v>
      </c>
      <c r="CC283">
        <v>216</v>
      </c>
      <c r="CD283">
        <v>225</v>
      </c>
      <c r="CE283">
        <v>228</v>
      </c>
      <c r="CF283" s="1">
        <v>242</v>
      </c>
      <c r="CG283" s="45">
        <v>26</v>
      </c>
      <c r="CH283" s="43">
        <v>0.10189548083101301</v>
      </c>
      <c r="CJ283" s="27" t="s">
        <v>72357</v>
      </c>
    </row>
    <row r="284" spans="1:88">
      <c r="A284" s="27">
        <v>281</v>
      </c>
      <c r="B284" t="s">
        <v>70952</v>
      </c>
      <c r="D284" t="s">
        <v>71124</v>
      </c>
      <c r="E284" t="s">
        <v>71791</v>
      </c>
      <c r="F284" s="29">
        <v>36.333199999999998</v>
      </c>
      <c r="G284" s="29">
        <v>126.6129</v>
      </c>
      <c r="H284" s="30">
        <v>295</v>
      </c>
      <c r="I284" s="29" t="s">
        <v>71874</v>
      </c>
      <c r="J284" s="30" t="s">
        <v>71936</v>
      </c>
      <c r="K284" s="30" t="s">
        <v>72044</v>
      </c>
      <c r="L284" s="30" t="s">
        <v>72045</v>
      </c>
      <c r="M284" s="48">
        <v>40883</v>
      </c>
      <c r="N284" s="27" t="s">
        <v>71117</v>
      </c>
      <c r="O284" s="54" t="s">
        <v>72382</v>
      </c>
      <c r="P284" s="11"/>
      <c r="Q284" s="11"/>
      <c r="T284" s="6">
        <v>0</v>
      </c>
      <c r="U284" s="6">
        <v>0</v>
      </c>
      <c r="V284" s="6">
        <v>0</v>
      </c>
      <c r="W284" s="6">
        <v>0.999</v>
      </c>
      <c r="X284" s="6">
        <v>0</v>
      </c>
      <c r="Y284" s="6">
        <v>0</v>
      </c>
      <c r="Z284" s="7">
        <v>0</v>
      </c>
      <c r="AA284" s="6">
        <v>0</v>
      </c>
      <c r="AB284" s="6">
        <v>0</v>
      </c>
      <c r="AC284" s="6">
        <v>0</v>
      </c>
      <c r="AD284" s="6">
        <v>0.99916666666666665</v>
      </c>
      <c r="AE284" s="6">
        <v>0</v>
      </c>
      <c r="AF284" s="6">
        <v>0</v>
      </c>
      <c r="AG284" s="7">
        <v>0</v>
      </c>
      <c r="AH284" s="6">
        <v>0</v>
      </c>
      <c r="AI284" s="6">
        <v>0</v>
      </c>
      <c r="AJ284" s="6">
        <v>0</v>
      </c>
      <c r="AK284" s="6">
        <v>0.99983333333333346</v>
      </c>
      <c r="AL284" s="6">
        <v>0</v>
      </c>
      <c r="AM284" s="6">
        <v>0</v>
      </c>
      <c r="AN284" s="7">
        <v>0</v>
      </c>
      <c r="AO284" s="6">
        <f>9.47617908723511*10^-321</f>
        <v>0</v>
      </c>
      <c r="AP284" s="6">
        <v>0</v>
      </c>
      <c r="AQ284" s="6">
        <v>1</v>
      </c>
      <c r="AR284" s="6">
        <v>5.9337205512558898E-204</v>
      </c>
      <c r="AS284" s="6">
        <v>6.5557093218388497E-124</v>
      </c>
      <c r="AT284" s="7">
        <v>9.7193019279601696E-167</v>
      </c>
      <c r="AU284" s="5">
        <v>3</v>
      </c>
      <c r="AV284" s="6">
        <v>9.6330727355663404E-69</v>
      </c>
      <c r="AW284" s="6">
        <v>1.07652557683912E-136</v>
      </c>
      <c r="AX284" s="6">
        <v>1</v>
      </c>
      <c r="AY284" s="6">
        <v>4.8757828274401405E-63</v>
      </c>
      <c r="AZ284" s="6">
        <v>1.59789950206371E-28</v>
      </c>
      <c r="BA284" s="7">
        <v>1.6129645415931299E-53</v>
      </c>
      <c r="BB284" s="6">
        <v>7.9386391741929701E-280</v>
      </c>
      <c r="BC284" s="6">
        <v>3.7275323350763702E-126</v>
      </c>
      <c r="BD284" s="6">
        <v>1.0833870787295701E-294</v>
      </c>
      <c r="BE284" s="6">
        <v>1</v>
      </c>
      <c r="BF284" s="6">
        <v>3.8961658801190902E-66</v>
      </c>
      <c r="BG284" s="6">
        <v>2.1595285229124401E-73</v>
      </c>
      <c r="BH284" s="7">
        <v>1.30213412228145E-35</v>
      </c>
      <c r="BI284" s="6">
        <f>9.61990278361033*10^-319</f>
        <v>0</v>
      </c>
      <c r="BJ284" s="6">
        <v>0</v>
      </c>
      <c r="BK284" s="6">
        <v>1</v>
      </c>
      <c r="BL284" s="6">
        <v>3.7863439800466799E-200</v>
      </c>
      <c r="BM284" s="6">
        <v>1.0086068310694399E-251</v>
      </c>
      <c r="BN284" s="6">
        <v>5.8609577218936596E-164</v>
      </c>
      <c r="BO284" s="7">
        <v>3.7398515972763197E-123</v>
      </c>
      <c r="BP284" s="6">
        <v>3.7492040110294804E-68</v>
      </c>
      <c r="BQ284" s="6">
        <v>6.0930838401175598E-136</v>
      </c>
      <c r="BR284" s="6">
        <v>1</v>
      </c>
      <c r="BS284" s="6">
        <v>5.2391651546900599E-68</v>
      </c>
      <c r="BT284" s="6">
        <v>2.5840262641306301E-36</v>
      </c>
      <c r="BU284" s="6">
        <v>3.6157798273415003E-57</v>
      </c>
      <c r="BV284" s="7">
        <v>1.7307081121781499E-30</v>
      </c>
      <c r="BW284">
        <v>295</v>
      </c>
      <c r="BX284">
        <v>305</v>
      </c>
      <c r="BY284">
        <v>266</v>
      </c>
      <c r="BZ284">
        <v>285</v>
      </c>
      <c r="CA284">
        <v>255</v>
      </c>
      <c r="CB284">
        <v>194</v>
      </c>
      <c r="CC284">
        <v>216</v>
      </c>
      <c r="CD284">
        <v>225</v>
      </c>
      <c r="CE284">
        <v>228</v>
      </c>
      <c r="CF284" s="1">
        <v>242</v>
      </c>
      <c r="CG284" s="45">
        <v>26</v>
      </c>
      <c r="CH284" s="43">
        <v>9.5830081391459501E-2</v>
      </c>
      <c r="CJ284" s="27" t="s">
        <v>72357</v>
      </c>
    </row>
    <row r="285" spans="1:88">
      <c r="A285" s="27">
        <v>282</v>
      </c>
      <c r="B285" t="s">
        <v>70952</v>
      </c>
      <c r="D285" t="s">
        <v>71125</v>
      </c>
      <c r="E285" t="s">
        <v>71791</v>
      </c>
      <c r="F285" s="29">
        <v>37.298099999999998</v>
      </c>
      <c r="G285" s="29">
        <v>127.637</v>
      </c>
      <c r="H285" s="30">
        <v>360</v>
      </c>
      <c r="I285" s="29" t="s">
        <v>71874</v>
      </c>
      <c r="J285" s="30" t="s">
        <v>72000</v>
      </c>
      <c r="K285" s="30" t="s">
        <v>72046</v>
      </c>
      <c r="L285" s="30" t="s">
        <v>72047</v>
      </c>
      <c r="M285" s="48">
        <v>40883</v>
      </c>
      <c r="N285" s="27" t="s">
        <v>71117</v>
      </c>
      <c r="O285" s="54" t="s">
        <v>72382</v>
      </c>
      <c r="P285" s="11"/>
      <c r="Q285" s="11"/>
      <c r="T285" s="6">
        <v>0</v>
      </c>
      <c r="U285" s="6">
        <v>0</v>
      </c>
      <c r="V285" s="6">
        <v>0</v>
      </c>
      <c r="W285" s="6">
        <v>0.99883333333333324</v>
      </c>
      <c r="X285" s="6">
        <v>0</v>
      </c>
      <c r="Y285" s="6">
        <v>1.6666666666666666E-4</v>
      </c>
      <c r="Z285" s="7">
        <v>0</v>
      </c>
      <c r="AA285" s="6">
        <v>0</v>
      </c>
      <c r="AB285" s="6">
        <v>0</v>
      </c>
      <c r="AC285" s="6">
        <v>0</v>
      </c>
      <c r="AD285" s="6">
        <v>0.999</v>
      </c>
      <c r="AE285" s="6">
        <v>0</v>
      </c>
      <c r="AF285" s="6">
        <v>0</v>
      </c>
      <c r="AG285" s="7">
        <v>0</v>
      </c>
      <c r="AH285" s="6">
        <v>0</v>
      </c>
      <c r="AI285" s="6">
        <v>0</v>
      </c>
      <c r="AJ285" s="6">
        <v>0</v>
      </c>
      <c r="AK285" s="6">
        <v>0.999</v>
      </c>
      <c r="AL285" s="6">
        <v>0</v>
      </c>
      <c r="AM285" s="6">
        <v>1.6666666666666666E-4</v>
      </c>
      <c r="AN285" s="7">
        <v>0</v>
      </c>
      <c r="AO285" s="6">
        <v>0</v>
      </c>
      <c r="AP285" s="6">
        <v>0</v>
      </c>
      <c r="AQ285" s="6">
        <v>1</v>
      </c>
      <c r="AR285" s="6">
        <v>2.2316893899615601E-197</v>
      </c>
      <c r="AS285" s="6">
        <v>9.5503760640505294E-120</v>
      </c>
      <c r="AT285" s="7">
        <v>1.08105744593568E-160</v>
      </c>
      <c r="AU285" s="5">
        <v>3</v>
      </c>
      <c r="AV285" s="6">
        <v>9.4902610611015406E-65</v>
      </c>
      <c r="AW285" s="6">
        <v>1.8969439998797599E-131</v>
      </c>
      <c r="AX285" s="6">
        <v>1</v>
      </c>
      <c r="AY285" s="6">
        <v>3.2063297802253397E-61</v>
      </c>
      <c r="AZ285" s="6">
        <v>4.0309046047221298E-27</v>
      </c>
      <c r="BA285" s="7">
        <v>1.1185706642388999E-51</v>
      </c>
      <c r="BB285" s="6">
        <v>5.3105617210465003E-271</v>
      </c>
      <c r="BC285" s="6">
        <v>2.8705020107356101E-122</v>
      </c>
      <c r="BD285" s="6">
        <v>1.3232363666285001E-294</v>
      </c>
      <c r="BE285" s="6">
        <v>1</v>
      </c>
      <c r="BF285" s="6">
        <v>4.4896535964362798E-65</v>
      </c>
      <c r="BG285" s="6">
        <v>2.0821711716750599E-74</v>
      </c>
      <c r="BH285" s="7">
        <v>1.2463719057685E-34</v>
      </c>
      <c r="BI285" s="6">
        <v>6.70610455160238E-308</v>
      </c>
      <c r="BJ285" s="6">
        <v>0</v>
      </c>
      <c r="BK285" s="6">
        <v>1</v>
      </c>
      <c r="BL285" s="6">
        <v>8.6279128251786803E-194</v>
      </c>
      <c r="BM285" s="6">
        <v>2.0478793189459799E-248</v>
      </c>
      <c r="BN285" s="6">
        <v>4.2057469298284502E-158</v>
      </c>
      <c r="BO285" s="7">
        <v>3.7615248865630601E-119</v>
      </c>
      <c r="BP285" s="6">
        <v>2.9062385335125099E-64</v>
      </c>
      <c r="BQ285" s="6">
        <v>7.7735113550310699E-131</v>
      </c>
      <c r="BR285" s="6">
        <v>1</v>
      </c>
      <c r="BS285" s="6">
        <v>1.19435223173153E-64</v>
      </c>
      <c r="BT285" s="6">
        <v>5.0306027475264298E-33</v>
      </c>
      <c r="BU285" s="6">
        <v>5.73923844927905E-54</v>
      </c>
      <c r="BV285" s="7">
        <v>4.4892517044779402E-27</v>
      </c>
      <c r="BW285">
        <v>294</v>
      </c>
      <c r="BX285">
        <v>306</v>
      </c>
      <c r="BY285">
        <v>270</v>
      </c>
      <c r="BZ285">
        <v>287</v>
      </c>
      <c r="CA285">
        <v>251</v>
      </c>
      <c r="CB285">
        <v>194</v>
      </c>
      <c r="CC285">
        <v>215</v>
      </c>
      <c r="CD285">
        <v>226</v>
      </c>
      <c r="CE285">
        <v>227</v>
      </c>
      <c r="CF285" s="1">
        <v>249</v>
      </c>
      <c r="CG285" s="45">
        <v>18</v>
      </c>
      <c r="CH285" s="43">
        <v>0.11865825752079</v>
      </c>
      <c r="CJ285" s="27" t="s">
        <v>72357</v>
      </c>
    </row>
    <row r="286" spans="1:88">
      <c r="A286" s="27">
        <v>283</v>
      </c>
      <c r="B286" t="s">
        <v>70952</v>
      </c>
      <c r="D286" t="s">
        <v>71126</v>
      </c>
      <c r="E286" t="s">
        <v>71791</v>
      </c>
      <c r="F286" s="29">
        <v>37.081600000000002</v>
      </c>
      <c r="G286" s="29">
        <v>127.95610000000001</v>
      </c>
      <c r="H286" s="30">
        <v>225</v>
      </c>
      <c r="I286" s="29" t="s">
        <v>71874</v>
      </c>
      <c r="J286" s="30" t="s">
        <v>71991</v>
      </c>
      <c r="K286" s="30" t="s">
        <v>71971</v>
      </c>
      <c r="L286" s="30" t="s">
        <v>71993</v>
      </c>
      <c r="M286" s="48">
        <v>40882</v>
      </c>
      <c r="N286" s="27" t="s">
        <v>71117</v>
      </c>
      <c r="O286" s="54" t="s">
        <v>72382</v>
      </c>
      <c r="P286" s="11"/>
      <c r="Q286" s="11"/>
      <c r="T286" s="6">
        <v>0</v>
      </c>
      <c r="U286" s="6">
        <v>6.6666666666666664E-4</v>
      </c>
      <c r="V286" s="6">
        <v>0</v>
      </c>
      <c r="W286" s="6">
        <v>0.99816666666666676</v>
      </c>
      <c r="X286" s="6">
        <v>0</v>
      </c>
      <c r="Y286" s="6">
        <v>6.6666666666666664E-4</v>
      </c>
      <c r="Z286" s="7">
        <v>0</v>
      </c>
      <c r="AA286" s="6">
        <v>0</v>
      </c>
      <c r="AB286" s="6">
        <v>0</v>
      </c>
      <c r="AC286" s="6">
        <v>0</v>
      </c>
      <c r="AD286" s="6">
        <v>0.99866666666666648</v>
      </c>
      <c r="AE286" s="6">
        <v>0</v>
      </c>
      <c r="AF286" s="6">
        <v>5.0000000000000001E-4</v>
      </c>
      <c r="AG286" s="7">
        <v>0</v>
      </c>
      <c r="AH286" s="6">
        <v>0</v>
      </c>
      <c r="AI286" s="6">
        <v>0</v>
      </c>
      <c r="AJ286" s="6">
        <v>0</v>
      </c>
      <c r="AK286" s="6">
        <v>0.99883333333333324</v>
      </c>
      <c r="AL286" s="6">
        <v>0</v>
      </c>
      <c r="AM286" s="6">
        <v>5.0000000000000001E-4</v>
      </c>
      <c r="AN286" s="7">
        <v>0</v>
      </c>
      <c r="AO286" s="6">
        <v>0</v>
      </c>
      <c r="AP286" s="6">
        <v>0</v>
      </c>
      <c r="AQ286" s="6">
        <v>1</v>
      </c>
      <c r="AR286" s="6">
        <v>3.54440643769922E-207</v>
      </c>
      <c r="AS286" s="6">
        <v>9.7412429139092791E-128</v>
      </c>
      <c r="AT286" s="7">
        <v>5.0634093932019898E-170</v>
      </c>
      <c r="AU286" s="5">
        <v>3</v>
      </c>
      <c r="AV286" s="6">
        <v>1.3168867309739801E-65</v>
      </c>
      <c r="AW286" s="6">
        <v>9.6504616561437798E-132</v>
      </c>
      <c r="AX286" s="6">
        <v>1</v>
      </c>
      <c r="AY286" s="6">
        <v>9.2767823084139307E-62</v>
      </c>
      <c r="AZ286" s="6">
        <v>4.7194705120358598E-29</v>
      </c>
      <c r="BA286" s="7">
        <v>3.8552216833944997E-54</v>
      </c>
      <c r="BB286" s="6">
        <v>9.9843618680126901E-276</v>
      </c>
      <c r="BC286" s="6">
        <v>4.3996287814671001E-130</v>
      </c>
      <c r="BD286" s="6">
        <v>1.0532339797800801E-289</v>
      </c>
      <c r="BE286" s="6">
        <v>1</v>
      </c>
      <c r="BF286" s="6">
        <v>4.5907873009838802E-66</v>
      </c>
      <c r="BG286" s="6">
        <v>1.05091486809157E-75</v>
      </c>
      <c r="BH286" s="7">
        <v>5.0801722099903698E-36</v>
      </c>
      <c r="BI286" s="6">
        <v>0</v>
      </c>
      <c r="BJ286" s="6">
        <v>0</v>
      </c>
      <c r="BK286" s="6">
        <v>1</v>
      </c>
      <c r="BL286" s="6">
        <v>2.0634906718249301E-203</v>
      </c>
      <c r="BM286" s="6">
        <v>4.0554325978128302E-255</v>
      </c>
      <c r="BN286" s="6">
        <v>2.8233044277078199E-167</v>
      </c>
      <c r="BO286" s="7">
        <v>5.5137065962533799E-127</v>
      </c>
      <c r="BP286" s="6">
        <v>5.8308897812830103E-65</v>
      </c>
      <c r="BQ286" s="6">
        <v>5.97006885787736E-131</v>
      </c>
      <c r="BR286" s="6">
        <v>1</v>
      </c>
      <c r="BS286" s="6">
        <v>1.8426313276944801E-65</v>
      </c>
      <c r="BT286" s="6">
        <v>2.2802136174616201E-35</v>
      </c>
      <c r="BU286" s="6">
        <v>1.2384193813748299E-56</v>
      </c>
      <c r="BV286" s="7">
        <v>2.3855037458703799E-28</v>
      </c>
      <c r="BW286">
        <v>294</v>
      </c>
      <c r="BX286">
        <v>306</v>
      </c>
      <c r="BY286">
        <v>270</v>
      </c>
      <c r="BZ286">
        <v>287</v>
      </c>
      <c r="CA286">
        <v>251</v>
      </c>
      <c r="CB286">
        <v>194</v>
      </c>
      <c r="CC286">
        <v>215</v>
      </c>
      <c r="CD286">
        <v>226</v>
      </c>
      <c r="CE286">
        <v>227</v>
      </c>
      <c r="CF286" s="1">
        <v>249</v>
      </c>
      <c r="CG286" s="45">
        <v>18</v>
      </c>
      <c r="CH286" s="43">
        <v>0.120614767791514</v>
      </c>
      <c r="CJ286" s="27" t="s">
        <v>72357</v>
      </c>
    </row>
    <row r="287" spans="1:88">
      <c r="A287" s="27">
        <v>284</v>
      </c>
      <c r="B287" t="s">
        <v>70952</v>
      </c>
      <c r="D287" t="s">
        <v>71127</v>
      </c>
      <c r="E287" t="s">
        <v>71791</v>
      </c>
      <c r="F287" s="29">
        <v>37.986699999999999</v>
      </c>
      <c r="G287" s="29">
        <v>127.01690000000001</v>
      </c>
      <c r="H287" s="30">
        <v>124</v>
      </c>
      <c r="I287" s="29" t="s">
        <v>71874</v>
      </c>
      <c r="J287" s="30" t="s">
        <v>72000</v>
      </c>
      <c r="K287" s="30" t="s">
        <v>72048</v>
      </c>
      <c r="L287" s="30" t="s">
        <v>71932</v>
      </c>
      <c r="M287" s="48">
        <v>40729</v>
      </c>
      <c r="N287" s="27" t="s">
        <v>71117</v>
      </c>
      <c r="O287" s="54" t="s">
        <v>72382</v>
      </c>
      <c r="P287" s="11"/>
      <c r="Q287" s="11"/>
      <c r="T287" s="6">
        <v>0</v>
      </c>
      <c r="U287" s="6">
        <v>1.6666666666666666E-4</v>
      </c>
      <c r="V287" s="6">
        <v>0</v>
      </c>
      <c r="W287" s="6">
        <v>0.99800000000000011</v>
      </c>
      <c r="X287" s="6">
        <v>0</v>
      </c>
      <c r="Y287" s="6">
        <v>1E-3</v>
      </c>
      <c r="Z287" s="7">
        <v>0</v>
      </c>
      <c r="AA287" s="6">
        <v>0</v>
      </c>
      <c r="AB287" s="6">
        <v>1E-3</v>
      </c>
      <c r="AC287" s="6">
        <v>0</v>
      </c>
      <c r="AD287" s="6">
        <v>0.99766666666666659</v>
      </c>
      <c r="AE287" s="6">
        <v>1.6666666666666666E-4</v>
      </c>
      <c r="AF287" s="6">
        <v>1E-3</v>
      </c>
      <c r="AG287" s="7">
        <v>0</v>
      </c>
      <c r="AH287" s="6">
        <v>0</v>
      </c>
      <c r="AI287" s="6">
        <v>1.6666666666666666E-4</v>
      </c>
      <c r="AJ287" s="6">
        <v>0</v>
      </c>
      <c r="AK287" s="6">
        <v>0.99766666666666681</v>
      </c>
      <c r="AL287" s="6">
        <v>0</v>
      </c>
      <c r="AM287" s="6">
        <v>1.1666666666666668E-3</v>
      </c>
      <c r="AN287" s="7">
        <v>0</v>
      </c>
      <c r="AO287" s="6">
        <v>0</v>
      </c>
      <c r="AP287" s="6">
        <v>0</v>
      </c>
      <c r="AQ287" s="6">
        <v>1</v>
      </c>
      <c r="AR287" s="6">
        <v>4.8949929530431896E-198</v>
      </c>
      <c r="AS287" s="6">
        <v>8.0317139538227295E-119</v>
      </c>
      <c r="AT287" s="7">
        <v>6.8616429574887699E-160</v>
      </c>
      <c r="AU287" s="5">
        <v>3</v>
      </c>
      <c r="AV287" s="6">
        <v>6.3816593564674195E-61</v>
      </c>
      <c r="AW287" s="6">
        <v>2.3052340640276901E-127</v>
      </c>
      <c r="AX287" s="6">
        <v>1</v>
      </c>
      <c r="AY287" s="6">
        <v>1.2144169104557599E-58</v>
      </c>
      <c r="AZ287" s="6">
        <v>1.33712946600511E-27</v>
      </c>
      <c r="BA287" s="7">
        <v>7.3481844091564201E-52</v>
      </c>
      <c r="BB287" s="6">
        <v>4.8795408460750002E-272</v>
      </c>
      <c r="BC287" s="6">
        <v>8.0478945971953492E-118</v>
      </c>
      <c r="BD287" s="6">
        <v>9.30630459482457E-278</v>
      </c>
      <c r="BE287" s="6">
        <v>1</v>
      </c>
      <c r="BF287" s="6">
        <v>2.10929722757354E-65</v>
      </c>
      <c r="BG287" s="6">
        <v>7.6685256787350198E-69</v>
      </c>
      <c r="BH287" s="7">
        <v>1.0065230679216599E-32</v>
      </c>
      <c r="BI287" s="6">
        <v>2.7904012982230701E-306</v>
      </c>
      <c r="BJ287" s="6">
        <v>0</v>
      </c>
      <c r="BK287" s="6">
        <v>1</v>
      </c>
      <c r="BL287" s="6">
        <v>1.40011560589031E-192</v>
      </c>
      <c r="BM287" s="6">
        <v>8.4886770368125604E-245</v>
      </c>
      <c r="BN287" s="6">
        <v>2.03560504073034E-155</v>
      </c>
      <c r="BO287" s="7">
        <v>5.0931505351390402E-118</v>
      </c>
      <c r="BP287" s="6">
        <v>1.0108983617495E-60</v>
      </c>
      <c r="BQ287" s="6">
        <v>4.5932415521658402E-127</v>
      </c>
      <c r="BR287" s="6">
        <v>1</v>
      </c>
      <c r="BS287" s="6">
        <v>1.24427579430636E-63</v>
      </c>
      <c r="BT287" s="6">
        <v>4.9598846691828205E-35</v>
      </c>
      <c r="BU287" s="6">
        <v>1.1656745029469799E-55</v>
      </c>
      <c r="BV287" s="7">
        <v>2.7281271754726101E-27</v>
      </c>
      <c r="BW287">
        <v>295</v>
      </c>
      <c r="BX287">
        <v>305</v>
      </c>
      <c r="BY287">
        <v>266</v>
      </c>
      <c r="BZ287">
        <v>285</v>
      </c>
      <c r="CA287">
        <v>255</v>
      </c>
      <c r="CB287">
        <v>194</v>
      </c>
      <c r="CC287">
        <v>216</v>
      </c>
      <c r="CD287">
        <v>225</v>
      </c>
      <c r="CE287">
        <v>228</v>
      </c>
      <c r="CF287" s="1">
        <v>242</v>
      </c>
      <c r="CH287" s="43">
        <v>6.8637401674701906E-2</v>
      </c>
      <c r="CJ287" s="27" t="s">
        <v>72357</v>
      </c>
    </row>
    <row r="288" spans="1:88">
      <c r="A288" s="27">
        <v>285</v>
      </c>
      <c r="B288" t="s">
        <v>70952</v>
      </c>
      <c r="D288" t="s">
        <v>71128</v>
      </c>
      <c r="E288" t="s">
        <v>71791</v>
      </c>
      <c r="F288" s="29">
        <v>35.253799999999998</v>
      </c>
      <c r="G288" s="29">
        <v>128.6403</v>
      </c>
      <c r="H288" s="30">
        <v>450</v>
      </c>
      <c r="I288" s="29" t="s">
        <v>71874</v>
      </c>
      <c r="J288" s="30" t="s">
        <v>71914</v>
      </c>
      <c r="K288" s="30" t="s">
        <v>72038</v>
      </c>
      <c r="L288" s="30" t="s">
        <v>72039</v>
      </c>
      <c r="M288" s="48">
        <v>40883</v>
      </c>
      <c r="N288" s="27" t="s">
        <v>71117</v>
      </c>
      <c r="O288" s="54" t="s">
        <v>72382</v>
      </c>
      <c r="P288" s="11"/>
      <c r="Q288" s="11"/>
      <c r="T288" s="6">
        <v>0</v>
      </c>
      <c r="U288" s="6">
        <v>6.6666666666666664E-4</v>
      </c>
      <c r="V288" s="6">
        <v>1E-3</v>
      </c>
      <c r="W288" s="6">
        <v>0.99800000000000011</v>
      </c>
      <c r="X288" s="6">
        <v>1.6666666666666666E-4</v>
      </c>
      <c r="Y288" s="6">
        <v>0</v>
      </c>
      <c r="Z288" s="7">
        <v>0</v>
      </c>
      <c r="AA288" s="6">
        <v>0</v>
      </c>
      <c r="AB288" s="6">
        <v>1E-3</v>
      </c>
      <c r="AC288" s="6">
        <v>0</v>
      </c>
      <c r="AD288" s="6">
        <v>0.99800000000000011</v>
      </c>
      <c r="AE288" s="6">
        <v>0</v>
      </c>
      <c r="AF288" s="6">
        <v>0</v>
      </c>
      <c r="AG288" s="7">
        <v>0</v>
      </c>
      <c r="AH288" s="6">
        <v>0</v>
      </c>
      <c r="AI288" s="6">
        <v>1E-3</v>
      </c>
      <c r="AJ288" s="6">
        <v>0</v>
      </c>
      <c r="AK288" s="6">
        <v>0.99800000000000011</v>
      </c>
      <c r="AL288" s="6">
        <v>0</v>
      </c>
      <c r="AM288" s="6">
        <v>0</v>
      </c>
      <c r="AN288" s="7">
        <v>0</v>
      </c>
      <c r="AO288" s="6">
        <f>4.53741490024622*10^-318</f>
        <v>0</v>
      </c>
      <c r="AP288" s="6">
        <v>0</v>
      </c>
      <c r="AQ288" s="6">
        <v>1</v>
      </c>
      <c r="AR288" s="6">
        <v>1.5415976917750499E-212</v>
      </c>
      <c r="AS288" s="6">
        <v>6.3451884169216698E-133</v>
      </c>
      <c r="AT288" s="7">
        <v>1.25992352230394E-174</v>
      </c>
      <c r="AU288" s="5">
        <v>3</v>
      </c>
      <c r="AV288" s="6">
        <v>3.55993815597089E-68</v>
      </c>
      <c r="AW288" s="6">
        <v>1.95462814719915E-136</v>
      </c>
      <c r="AX288" s="6">
        <v>1</v>
      </c>
      <c r="AY288" s="6">
        <v>1.9443400155875401E-61</v>
      </c>
      <c r="AZ288" s="6">
        <v>7.5551916353963501E-28</v>
      </c>
      <c r="BA288" s="7">
        <v>2.4263090524707599E-52</v>
      </c>
      <c r="BB288" s="6">
        <v>4.7356856297972801E-281</v>
      </c>
      <c r="BC288" s="6">
        <v>4.85702205448703E-125</v>
      </c>
      <c r="BD288" s="6">
        <v>1.0006766339236301E-300</v>
      </c>
      <c r="BE288" s="6">
        <v>1</v>
      </c>
      <c r="BF288" s="6">
        <v>9.9016181250050804E-69</v>
      </c>
      <c r="BG288" s="6">
        <v>8.4108009310926305E-77</v>
      </c>
      <c r="BH288" s="7">
        <v>2.2247297634870199E-37</v>
      </c>
      <c r="BI288" s="6">
        <f>1.26240037264828*10^-316</f>
        <v>0</v>
      </c>
      <c r="BJ288" s="6">
        <v>0</v>
      </c>
      <c r="BK288" s="6">
        <v>1</v>
      </c>
      <c r="BL288" s="6">
        <v>8.1983165226445105E-210</v>
      </c>
      <c r="BM288" s="6">
        <v>4.6758789543951601E-262</v>
      </c>
      <c r="BN288" s="6">
        <v>6.3893546421533301E-173</v>
      </c>
      <c r="BO288" s="7">
        <v>2.5458420290832801E-132</v>
      </c>
      <c r="BP288" s="6">
        <v>1.0028494848664E-67</v>
      </c>
      <c r="BQ288" s="6">
        <v>7.6638352436622503E-136</v>
      </c>
      <c r="BR288" s="6">
        <v>1</v>
      </c>
      <c r="BS288" s="6">
        <v>1.9145195058132301E-66</v>
      </c>
      <c r="BT288" s="6">
        <v>1.47179889187107E-35</v>
      </c>
      <c r="BU288" s="6">
        <v>4.5286303741293898E-56</v>
      </c>
      <c r="BV288" s="7">
        <v>1.6769435283233601E-29</v>
      </c>
      <c r="BW288">
        <v>295</v>
      </c>
      <c r="BX288">
        <v>305</v>
      </c>
      <c r="BY288">
        <v>266</v>
      </c>
      <c r="BZ288">
        <v>285</v>
      </c>
      <c r="CA288">
        <v>255</v>
      </c>
      <c r="CB288">
        <v>194</v>
      </c>
      <c r="CC288">
        <v>216</v>
      </c>
      <c r="CD288">
        <v>225</v>
      </c>
      <c r="CE288">
        <v>228</v>
      </c>
      <c r="CF288" s="1">
        <v>242</v>
      </c>
      <c r="CG288" s="45">
        <v>26</v>
      </c>
      <c r="CH288" s="43">
        <v>0.10511526252797</v>
      </c>
      <c r="CJ288" s="27" t="s">
        <v>72357</v>
      </c>
    </row>
    <row r="289" spans="1:88">
      <c r="A289" s="27">
        <v>286</v>
      </c>
      <c r="B289" t="s">
        <v>70952</v>
      </c>
      <c r="D289" t="s">
        <v>71129</v>
      </c>
      <c r="E289" t="s">
        <v>71791</v>
      </c>
      <c r="F289" s="29">
        <v>37.759900000000002</v>
      </c>
      <c r="G289" s="29">
        <v>126.78019999999999</v>
      </c>
      <c r="H289" s="30">
        <v>420</v>
      </c>
      <c r="I289" s="29" t="s">
        <v>71874</v>
      </c>
      <c r="J289" s="30" t="s">
        <v>72000</v>
      </c>
      <c r="K289" s="30" t="s">
        <v>72048</v>
      </c>
      <c r="L289" s="30" t="s">
        <v>72049</v>
      </c>
      <c r="M289" s="48">
        <v>40883</v>
      </c>
      <c r="N289" s="27" t="s">
        <v>71117</v>
      </c>
      <c r="O289" s="54" t="s">
        <v>72382</v>
      </c>
      <c r="P289" s="11"/>
      <c r="Q289" s="11"/>
      <c r="T289" s="6">
        <v>0</v>
      </c>
      <c r="U289" s="6">
        <v>1.3333333333333333E-3</v>
      </c>
      <c r="V289" s="6">
        <v>0</v>
      </c>
      <c r="W289" s="6">
        <v>0.99800000000000011</v>
      </c>
      <c r="X289" s="6">
        <v>0</v>
      </c>
      <c r="Y289" s="6">
        <v>0</v>
      </c>
      <c r="Z289" s="7">
        <v>0</v>
      </c>
      <c r="AA289" s="6">
        <v>0</v>
      </c>
      <c r="AB289" s="6">
        <v>1E-3</v>
      </c>
      <c r="AC289" s="6">
        <v>0</v>
      </c>
      <c r="AD289" s="6">
        <v>0.99866666666666648</v>
      </c>
      <c r="AE289" s="6">
        <v>0</v>
      </c>
      <c r="AF289" s="6">
        <v>0</v>
      </c>
      <c r="AG289" s="7">
        <v>0</v>
      </c>
      <c r="AH289" s="6">
        <v>0</v>
      </c>
      <c r="AI289" s="6">
        <v>1E-3</v>
      </c>
      <c r="AJ289" s="6">
        <v>0</v>
      </c>
      <c r="AK289" s="6">
        <v>0.99850000000000005</v>
      </c>
      <c r="AL289" s="6">
        <v>0</v>
      </c>
      <c r="AM289" s="6">
        <v>0</v>
      </c>
      <c r="AN289" s="7">
        <v>0</v>
      </c>
      <c r="AO289" s="6">
        <f>1.86351680298401*10^-319</f>
        <v>0</v>
      </c>
      <c r="AP289" s="6">
        <v>0</v>
      </c>
      <c r="AQ289" s="6">
        <v>1</v>
      </c>
      <c r="AR289" s="6">
        <v>1.2404871553822101E-202</v>
      </c>
      <c r="AS289" s="6">
        <v>1.6214065267608501E-125</v>
      </c>
      <c r="AT289" s="7">
        <v>1.9696679984576901E-166</v>
      </c>
      <c r="AU289" s="5">
        <v>3</v>
      </c>
      <c r="AV289" s="6">
        <v>1.9297329117691199E-67</v>
      </c>
      <c r="AW289" s="6">
        <v>5.5513625587556699E-134</v>
      </c>
      <c r="AX289" s="6">
        <v>1</v>
      </c>
      <c r="AY289" s="6">
        <v>3.0349991703273199E-61</v>
      </c>
      <c r="AZ289" s="6">
        <v>6.01051136851294E-27</v>
      </c>
      <c r="BA289" s="7">
        <v>6.3326911913336199E-52</v>
      </c>
      <c r="BB289" s="6">
        <v>2.3455929033446401E-279</v>
      </c>
      <c r="BC289" s="6">
        <v>1.1629804780263001E-127</v>
      </c>
      <c r="BD289" s="6">
        <v>6.5276632276103897E-303</v>
      </c>
      <c r="BE289" s="6">
        <v>1</v>
      </c>
      <c r="BF289" s="6">
        <v>7.9247221486249996E-67</v>
      </c>
      <c r="BG289" s="6">
        <v>7.9503730985596595E-77</v>
      </c>
      <c r="BH289" s="7">
        <v>2.8223578532589901E-37</v>
      </c>
      <c r="BI289" s="6">
        <f>1.11057459256004*10^-317</f>
        <v>0</v>
      </c>
      <c r="BJ289" s="6">
        <v>0</v>
      </c>
      <c r="BK289" s="6">
        <v>1</v>
      </c>
      <c r="BL289" s="6">
        <v>2.4283236225222402E-199</v>
      </c>
      <c r="BM289" s="6">
        <v>3.3522878751050399E-252</v>
      </c>
      <c r="BN289" s="6">
        <v>3.7983142494711997E-164</v>
      </c>
      <c r="BO289" s="7">
        <v>8.0148108689679504E-125</v>
      </c>
      <c r="BP289" s="6">
        <v>7.8776262895848301E-67</v>
      </c>
      <c r="BQ289" s="6">
        <v>3.2951606181002698E-133</v>
      </c>
      <c r="BR289" s="6">
        <v>1</v>
      </c>
      <c r="BS289" s="6">
        <v>1.77139509473647E-65</v>
      </c>
      <c r="BT289" s="6">
        <v>5.8813428880914899E-34</v>
      </c>
      <c r="BU289" s="6">
        <v>6.9042867268084501E-55</v>
      </c>
      <c r="BV289" s="7">
        <v>6.9831048729052099E-30</v>
      </c>
      <c r="BW289">
        <v>294</v>
      </c>
      <c r="BX289">
        <v>306</v>
      </c>
      <c r="BY289">
        <v>270</v>
      </c>
      <c r="BZ289">
        <v>287</v>
      </c>
      <c r="CA289">
        <v>251</v>
      </c>
      <c r="CB289">
        <v>194</v>
      </c>
      <c r="CC289">
        <v>215</v>
      </c>
      <c r="CD289">
        <v>226</v>
      </c>
      <c r="CE289">
        <v>227</v>
      </c>
      <c r="CF289" s="1">
        <v>249</v>
      </c>
      <c r="CG289" s="45">
        <v>18</v>
      </c>
      <c r="CH289" s="43">
        <v>0.12681296166495901</v>
      </c>
      <c r="CJ289" s="27" t="s">
        <v>72357</v>
      </c>
    </row>
    <row r="290" spans="1:88">
      <c r="A290" s="27">
        <v>287</v>
      </c>
      <c r="B290" t="s">
        <v>70952</v>
      </c>
      <c r="D290" t="s">
        <v>71130</v>
      </c>
      <c r="E290" t="s">
        <v>71791</v>
      </c>
      <c r="F290" s="29">
        <v>38.214799999999997</v>
      </c>
      <c r="G290" s="29">
        <v>127.48699999999999</v>
      </c>
      <c r="H290" s="30">
        <v>559</v>
      </c>
      <c r="I290" s="29" t="s">
        <v>71874</v>
      </c>
      <c r="J290" s="30" t="s">
        <v>71984</v>
      </c>
      <c r="K290" s="30" t="s">
        <v>72005</v>
      </c>
      <c r="L290" s="30" t="s">
        <v>72153</v>
      </c>
      <c r="M290" s="48">
        <v>40782</v>
      </c>
      <c r="N290" s="27" t="s">
        <v>71117</v>
      </c>
      <c r="O290" s="54" t="s">
        <v>72382</v>
      </c>
      <c r="P290" s="11"/>
      <c r="Q290" s="11"/>
      <c r="T290" s="6">
        <v>2E-3</v>
      </c>
      <c r="U290" s="6">
        <v>0</v>
      </c>
      <c r="V290" s="6">
        <v>0</v>
      </c>
      <c r="W290" s="6">
        <v>0.997</v>
      </c>
      <c r="X290" s="6">
        <v>0</v>
      </c>
      <c r="Y290" s="6">
        <v>0</v>
      </c>
      <c r="Z290" s="7">
        <v>0</v>
      </c>
      <c r="AA290" s="6">
        <v>2E-3</v>
      </c>
      <c r="AB290" s="6">
        <v>0</v>
      </c>
      <c r="AC290" s="6">
        <v>0</v>
      </c>
      <c r="AD290" s="6">
        <v>0.997</v>
      </c>
      <c r="AE290" s="6">
        <v>0</v>
      </c>
      <c r="AF290" s="6">
        <v>0</v>
      </c>
      <c r="AG290" s="7">
        <v>0</v>
      </c>
      <c r="AH290" s="6">
        <v>2E-3</v>
      </c>
      <c r="AI290" s="6">
        <v>0</v>
      </c>
      <c r="AJ290" s="6">
        <v>0</v>
      </c>
      <c r="AK290" s="6">
        <v>0.997</v>
      </c>
      <c r="AL290" s="6">
        <v>0</v>
      </c>
      <c r="AM290" s="6">
        <v>1.6666666666666666E-4</v>
      </c>
      <c r="AN290" s="7">
        <v>0</v>
      </c>
      <c r="AO290" s="6">
        <f>9.88131291682493*10^-323</f>
        <v>0</v>
      </c>
      <c r="AP290" s="6">
        <v>0</v>
      </c>
      <c r="AQ290" s="6">
        <v>1</v>
      </c>
      <c r="AR290" s="6">
        <v>5.1513637351534698E-204</v>
      </c>
      <c r="AS290" s="6">
        <v>1.1576278913744101E-123</v>
      </c>
      <c r="AT290" s="7">
        <v>1.00616367990574E-166</v>
      </c>
      <c r="AU290" s="5">
        <v>3</v>
      </c>
      <c r="AV290" s="6">
        <v>1.4148893729163501E-73</v>
      </c>
      <c r="AW290" s="6">
        <v>4.9721990870693198E-136</v>
      </c>
      <c r="AX290" s="6">
        <v>1</v>
      </c>
      <c r="AY290" s="6">
        <v>1.78055554954815E-71</v>
      </c>
      <c r="AZ290" s="6">
        <v>5.5573248656301604E-31</v>
      </c>
      <c r="BA290" s="7">
        <v>8.4574932207626003E-60</v>
      </c>
      <c r="BB290" s="6">
        <v>1.5062637738017799E-274</v>
      </c>
      <c r="BC290" s="6">
        <v>5.7625421273409601E-125</v>
      </c>
      <c r="BD290" s="6">
        <v>7.2348721957532795E-296</v>
      </c>
      <c r="BE290" s="6">
        <v>1</v>
      </c>
      <c r="BF290" s="6">
        <v>8.1093334023661503E-67</v>
      </c>
      <c r="BG290" s="6">
        <v>5.7215588642194799E-74</v>
      </c>
      <c r="BH290" s="7">
        <v>2.0099210233678399E-35</v>
      </c>
      <c r="BI290" s="6">
        <f>1.03605565932909*10^-320</f>
        <v>0</v>
      </c>
      <c r="BJ290" s="6">
        <v>0</v>
      </c>
      <c r="BK290" s="6">
        <v>1</v>
      </c>
      <c r="BL290" s="6">
        <v>5.9772954977757603E-200</v>
      </c>
      <c r="BM290" s="6">
        <v>4.9401062220931602E-253</v>
      </c>
      <c r="BN290" s="6">
        <v>1.11638130800521E-163</v>
      </c>
      <c r="BO290" s="7">
        <v>5.7695888593354201E-123</v>
      </c>
      <c r="BP290" s="6">
        <v>7.0493052173508303E-73</v>
      </c>
      <c r="BQ290" s="6">
        <v>3.2543336308366799E-135</v>
      </c>
      <c r="BR290" s="6">
        <v>1</v>
      </c>
      <c r="BS290" s="6">
        <v>2.5339266503060602E-74</v>
      </c>
      <c r="BT290" s="6">
        <v>3.04035549122685E-36</v>
      </c>
      <c r="BU290" s="6">
        <v>1.5399906295095899E-61</v>
      </c>
      <c r="BV290" s="7">
        <v>2.81937323345737E-26</v>
      </c>
      <c r="BW290">
        <v>294</v>
      </c>
      <c r="BX290">
        <v>306</v>
      </c>
      <c r="BY290">
        <v>270</v>
      </c>
      <c r="BZ290">
        <v>287</v>
      </c>
      <c r="CA290">
        <v>251</v>
      </c>
      <c r="CB290">
        <v>194</v>
      </c>
      <c r="CC290">
        <v>215</v>
      </c>
      <c r="CD290">
        <v>226</v>
      </c>
      <c r="CE290">
        <v>228</v>
      </c>
      <c r="CF290" s="1">
        <v>249</v>
      </c>
      <c r="CG290" s="45">
        <v>16</v>
      </c>
      <c r="CH290" s="43">
        <v>8.71803672558778E-2</v>
      </c>
      <c r="CJ290" s="27" t="s">
        <v>72357</v>
      </c>
    </row>
    <row r="291" spans="1:88">
      <c r="A291" s="27">
        <v>288</v>
      </c>
      <c r="B291" t="s">
        <v>70952</v>
      </c>
      <c r="D291" t="s">
        <v>71131</v>
      </c>
      <c r="E291" t="s">
        <v>71791</v>
      </c>
      <c r="F291" s="29">
        <v>37.700000000000003</v>
      </c>
      <c r="G291" s="29">
        <v>128.1378</v>
      </c>
      <c r="H291" s="30">
        <v>371</v>
      </c>
      <c r="I291" s="29" t="s">
        <v>71874</v>
      </c>
      <c r="J291" s="30" t="s">
        <v>71984</v>
      </c>
      <c r="K291" s="30" t="s">
        <v>71986</v>
      </c>
      <c r="L291" s="30" t="s">
        <v>72136</v>
      </c>
      <c r="M291" s="48">
        <v>40769</v>
      </c>
      <c r="N291" s="27" t="s">
        <v>71117</v>
      </c>
      <c r="O291" s="54" t="s">
        <v>72382</v>
      </c>
      <c r="P291" s="11"/>
      <c r="Q291" s="11"/>
      <c r="T291" s="6">
        <v>0</v>
      </c>
      <c r="U291" s="6">
        <v>2.3333333333333335E-3</v>
      </c>
      <c r="V291" s="6">
        <v>0</v>
      </c>
      <c r="W291" s="6">
        <v>0.99650000000000005</v>
      </c>
      <c r="X291" s="6">
        <v>0</v>
      </c>
      <c r="Y291" s="6">
        <v>0</v>
      </c>
      <c r="Z291" s="7">
        <v>0</v>
      </c>
      <c r="AA291" s="6">
        <v>0</v>
      </c>
      <c r="AB291" s="6">
        <v>0</v>
      </c>
      <c r="AC291" s="6">
        <v>0</v>
      </c>
      <c r="AD291" s="6">
        <v>0.99866666666666648</v>
      </c>
      <c r="AE291" s="6">
        <v>0</v>
      </c>
      <c r="AF291" s="6">
        <v>0</v>
      </c>
      <c r="AG291" s="7">
        <v>0</v>
      </c>
      <c r="AH291" s="6">
        <v>0</v>
      </c>
      <c r="AI291" s="6">
        <v>0</v>
      </c>
      <c r="AJ291" s="6">
        <v>0</v>
      </c>
      <c r="AK291" s="6">
        <v>0.99883333333333324</v>
      </c>
      <c r="AL291" s="6">
        <v>0</v>
      </c>
      <c r="AM291" s="6">
        <v>0</v>
      </c>
      <c r="AN291" s="7">
        <v>0</v>
      </c>
      <c r="AO291" s="6">
        <f>2.56750831963307*10^-312</f>
        <v>0</v>
      </c>
      <c r="AP291" s="6">
        <v>0</v>
      </c>
      <c r="AQ291" s="6">
        <v>1</v>
      </c>
      <c r="AR291" s="6">
        <v>1.47652314016056E-193</v>
      </c>
      <c r="AS291" s="6">
        <v>8.07257836118259E-116</v>
      </c>
      <c r="AT291" s="7">
        <v>6.3496253485622799E-158</v>
      </c>
      <c r="AU291" s="5">
        <v>3</v>
      </c>
      <c r="AV291" s="6">
        <v>9.2032964044974196E-63</v>
      </c>
      <c r="AW291" s="6">
        <v>4.0172490665770696E-136</v>
      </c>
      <c r="AX291" s="6">
        <v>1</v>
      </c>
      <c r="AY291" s="6">
        <v>1.89417935079832E-66</v>
      </c>
      <c r="AZ291" s="6">
        <v>1.0849725648586099E-28</v>
      </c>
      <c r="BA291" s="7">
        <v>7.3903848642835402E-55</v>
      </c>
      <c r="BB291" s="6">
        <v>4.2469974167384698E-272</v>
      </c>
      <c r="BC291" s="6">
        <v>4.7984311558264899E-119</v>
      </c>
      <c r="BD291" s="6">
        <v>2.8146378162453999E-280</v>
      </c>
      <c r="BE291" s="6">
        <v>1</v>
      </c>
      <c r="BF291" s="6">
        <v>1.25562942225745E-62</v>
      </c>
      <c r="BG291" s="6">
        <v>2.5775817812445498E-71</v>
      </c>
      <c r="BH291" s="7">
        <v>1.5614619194746599E-32</v>
      </c>
      <c r="BI291" s="6">
        <f>1.3478848091481*10^-310</f>
        <v>0</v>
      </c>
      <c r="BJ291" s="6">
        <v>0</v>
      </c>
      <c r="BK291" s="6">
        <v>1</v>
      </c>
      <c r="BL291" s="6">
        <v>1.03520048943024E-189</v>
      </c>
      <c r="BM291" s="6">
        <v>2.2450730202963201E-247</v>
      </c>
      <c r="BN291" s="6">
        <v>4.4607445852058602E-155</v>
      </c>
      <c r="BO291" s="7">
        <v>2.6357389155431202E-115</v>
      </c>
      <c r="BP291" s="6">
        <v>3.3345604099552E-62</v>
      </c>
      <c r="BQ291" s="6">
        <v>1.9469549102108901E-135</v>
      </c>
      <c r="BR291" s="6">
        <v>1</v>
      </c>
      <c r="BS291" s="6">
        <v>4.6725503450013805E-69</v>
      </c>
      <c r="BT291" s="6">
        <v>1.24121168693977E-33</v>
      </c>
      <c r="BU291" s="6">
        <v>2.10516681095428E-56</v>
      </c>
      <c r="BV291" s="7">
        <v>1.4600685738158599E-25</v>
      </c>
      <c r="BW291">
        <v>295</v>
      </c>
      <c r="BX291">
        <v>305</v>
      </c>
      <c r="BY291">
        <v>266</v>
      </c>
      <c r="BZ291">
        <v>285</v>
      </c>
      <c r="CA291">
        <v>255</v>
      </c>
      <c r="CB291">
        <v>194</v>
      </c>
      <c r="CC291">
        <v>216</v>
      </c>
      <c r="CD291">
        <v>225</v>
      </c>
      <c r="CE291">
        <v>228</v>
      </c>
      <c r="CF291" s="1">
        <v>242</v>
      </c>
      <c r="CH291" s="43">
        <v>7.3832373640435101E-2</v>
      </c>
      <c r="CJ291" s="27" t="s">
        <v>72357</v>
      </c>
    </row>
    <row r="292" spans="1:88">
      <c r="A292" s="27">
        <v>289</v>
      </c>
      <c r="B292" t="s">
        <v>70952</v>
      </c>
      <c r="D292" t="s">
        <v>71132</v>
      </c>
      <c r="E292" t="s">
        <v>71791</v>
      </c>
      <c r="F292" s="29">
        <v>37.064700000000002</v>
      </c>
      <c r="G292" s="29">
        <v>129.01589999999999</v>
      </c>
      <c r="H292" s="30">
        <v>690</v>
      </c>
      <c r="I292" s="29" t="s">
        <v>71874</v>
      </c>
      <c r="J292" s="30" t="s">
        <v>71895</v>
      </c>
      <c r="K292" s="30" t="s">
        <v>72164</v>
      </c>
      <c r="L292" s="30" t="s">
        <v>72166</v>
      </c>
      <c r="M292" s="48">
        <v>40822</v>
      </c>
      <c r="N292" s="27" t="s">
        <v>71117</v>
      </c>
      <c r="O292" s="54" t="s">
        <v>72382</v>
      </c>
      <c r="P292" s="11"/>
      <c r="Q292" s="11"/>
      <c r="R292" s="11" t="s">
        <v>70990</v>
      </c>
      <c r="S292" s="12" t="s">
        <v>70990</v>
      </c>
      <c r="T292" s="6">
        <v>0</v>
      </c>
      <c r="U292" s="6">
        <v>1E-3</v>
      </c>
      <c r="V292" s="6">
        <v>0</v>
      </c>
      <c r="W292" s="6">
        <v>0.99533333333333329</v>
      </c>
      <c r="X292" s="6">
        <v>0</v>
      </c>
      <c r="Y292" s="6">
        <v>3.3333333333333332E-4</v>
      </c>
      <c r="Z292" s="7">
        <v>2.6666666666666666E-3</v>
      </c>
      <c r="AA292" s="6">
        <v>0</v>
      </c>
      <c r="AB292" s="6">
        <v>2.5000000000000001E-3</v>
      </c>
      <c r="AC292" s="6">
        <v>0</v>
      </c>
      <c r="AD292" s="6">
        <v>0.99516666666666664</v>
      </c>
      <c r="AE292" s="6">
        <v>0</v>
      </c>
      <c r="AF292" s="6">
        <v>8.3333333333333339E-4</v>
      </c>
      <c r="AG292" s="7">
        <v>1E-3</v>
      </c>
      <c r="AH292" s="6">
        <v>0</v>
      </c>
      <c r="AI292" s="6">
        <v>1E-3</v>
      </c>
      <c r="AJ292" s="6">
        <v>0</v>
      </c>
      <c r="AK292" s="6">
        <v>0.99583333333333346</v>
      </c>
      <c r="AL292" s="6">
        <v>0</v>
      </c>
      <c r="AM292" s="6">
        <v>5.0000000000000001E-4</v>
      </c>
      <c r="AN292" s="7">
        <v>1.8333333333333335E-3</v>
      </c>
      <c r="AO292" s="6">
        <v>0</v>
      </c>
      <c r="AP292" s="6">
        <v>0</v>
      </c>
      <c r="AQ292" s="6">
        <v>1</v>
      </c>
      <c r="AR292" s="6">
        <v>1.1410312094626E-214</v>
      </c>
      <c r="AS292" s="6">
        <v>8.6330354836014703E-135</v>
      </c>
      <c r="AT292" s="7">
        <v>1.10021904779767E-177</v>
      </c>
      <c r="AU292" s="5">
        <v>3</v>
      </c>
      <c r="AV292" s="6">
        <v>1.4148893729161799E-73</v>
      </c>
      <c r="AW292" s="6">
        <v>4.97219908706876E-136</v>
      </c>
      <c r="AX292" s="6">
        <v>1</v>
      </c>
      <c r="AY292" s="6">
        <v>1.78055554954784E-71</v>
      </c>
      <c r="AZ292" s="6">
        <v>5.5573248656296901E-31</v>
      </c>
      <c r="BA292" s="7">
        <v>8.4574932207613998E-60</v>
      </c>
      <c r="BB292" s="6">
        <v>3.9072533579202201E-280</v>
      </c>
      <c r="BC292" s="6">
        <v>3.9343929134405501E-128</v>
      </c>
      <c r="BD292" s="6">
        <v>1.0567202298641999E-294</v>
      </c>
      <c r="BE292" s="6">
        <v>1</v>
      </c>
      <c r="BF292" s="6">
        <v>6.8644873559627101E-69</v>
      </c>
      <c r="BG292" s="6">
        <v>3.84216039387704E-78</v>
      </c>
      <c r="BH292" s="7">
        <v>5.1386388792067596E-38</v>
      </c>
      <c r="BI292" s="6">
        <v>0</v>
      </c>
      <c r="BJ292" s="6">
        <v>0</v>
      </c>
      <c r="BK292" s="6">
        <v>1</v>
      </c>
      <c r="BL292" s="6">
        <v>2.05043653762482E-210</v>
      </c>
      <c r="BM292" s="6">
        <v>1.9367803307916501E-262</v>
      </c>
      <c r="BN292" s="6">
        <v>1.88980697696184E-174</v>
      </c>
      <c r="BO292" s="7">
        <v>5.4438140126675196E-134</v>
      </c>
      <c r="BP292" s="6">
        <v>7.0493052173500297E-73</v>
      </c>
      <c r="BQ292" s="6">
        <v>3.2543336308361202E-135</v>
      </c>
      <c r="BR292" s="6">
        <v>1</v>
      </c>
      <c r="BS292" s="6">
        <v>2.5339266503057E-74</v>
      </c>
      <c r="BT292" s="6">
        <v>3.0403554912265901E-36</v>
      </c>
      <c r="BU292" s="6">
        <v>1.5399906295094099E-61</v>
      </c>
      <c r="BV292" s="7">
        <v>2.8193732334573901E-26</v>
      </c>
      <c r="BW292">
        <v>294</v>
      </c>
      <c r="BX292">
        <v>306</v>
      </c>
      <c r="BY292">
        <v>270</v>
      </c>
      <c r="BZ292">
        <v>287</v>
      </c>
      <c r="CA292">
        <v>251</v>
      </c>
      <c r="CB292">
        <v>194</v>
      </c>
      <c r="CC292">
        <v>215</v>
      </c>
      <c r="CD292">
        <v>226</v>
      </c>
      <c r="CE292">
        <v>227</v>
      </c>
      <c r="CF292" s="1">
        <v>249</v>
      </c>
      <c r="CH292" s="43">
        <v>9.6682516259496101E-2</v>
      </c>
      <c r="CJ292" s="27" t="s">
        <v>72357</v>
      </c>
    </row>
    <row r="293" spans="1:88">
      <c r="A293" s="27">
        <v>290</v>
      </c>
      <c r="B293" t="s">
        <v>70952</v>
      </c>
      <c r="D293" t="s">
        <v>71133</v>
      </c>
      <c r="E293" t="s">
        <v>71791</v>
      </c>
      <c r="F293" s="29">
        <v>37.066699999999997</v>
      </c>
      <c r="G293" s="29">
        <v>127.7238</v>
      </c>
      <c r="H293" s="30">
        <v>233</v>
      </c>
      <c r="I293" s="29" t="s">
        <v>71874</v>
      </c>
      <c r="J293" s="30" t="s">
        <v>71991</v>
      </c>
      <c r="K293" s="30" t="s">
        <v>71971</v>
      </c>
      <c r="L293" s="30" t="s">
        <v>71972</v>
      </c>
      <c r="M293" s="48">
        <v>40775</v>
      </c>
      <c r="N293" s="27" t="s">
        <v>71117</v>
      </c>
      <c r="O293" s="54" t="s">
        <v>72382</v>
      </c>
      <c r="P293" s="11"/>
      <c r="Q293" s="11"/>
      <c r="T293" s="6">
        <v>0</v>
      </c>
      <c r="U293" s="6">
        <v>1.3333333333333333E-3</v>
      </c>
      <c r="V293" s="6">
        <v>2.9999999999999996E-3</v>
      </c>
      <c r="W293" s="6">
        <v>0.99516666666666664</v>
      </c>
      <c r="X293" s="6">
        <v>0</v>
      </c>
      <c r="Y293" s="6">
        <v>1.6666666666666666E-4</v>
      </c>
      <c r="Z293" s="7">
        <v>0</v>
      </c>
      <c r="AA293" s="6">
        <v>0</v>
      </c>
      <c r="AB293" s="6">
        <v>1E-3</v>
      </c>
      <c r="AC293" s="6">
        <v>1E-3</v>
      </c>
      <c r="AD293" s="6">
        <v>0.99716666666666665</v>
      </c>
      <c r="AE293" s="6">
        <v>0</v>
      </c>
      <c r="AF293" s="6">
        <v>0</v>
      </c>
      <c r="AG293" s="7">
        <v>0</v>
      </c>
      <c r="AH293" s="6">
        <v>0</v>
      </c>
      <c r="AI293" s="6">
        <v>6.6666666666666664E-4</v>
      </c>
      <c r="AJ293" s="6">
        <v>1.5000000000000002E-3</v>
      </c>
      <c r="AK293" s="6">
        <v>0.997</v>
      </c>
      <c r="AL293" s="6">
        <v>0</v>
      </c>
      <c r="AM293" s="6">
        <v>0</v>
      </c>
      <c r="AN293" s="7">
        <v>0</v>
      </c>
      <c r="AO293" s="6">
        <v>0</v>
      </c>
      <c r="AP293" s="6">
        <v>0</v>
      </c>
      <c r="AQ293" s="6">
        <v>1</v>
      </c>
      <c r="AR293" s="6">
        <v>1.9489242622172499E-207</v>
      </c>
      <c r="AS293" s="6">
        <v>3.2524294405978003E-126</v>
      </c>
      <c r="AT293" s="7">
        <v>4.1523359648359598E-170</v>
      </c>
      <c r="AU293" s="5">
        <v>3</v>
      </c>
      <c r="AV293" s="6">
        <v>7.6258159200731203E-63</v>
      </c>
      <c r="AW293" s="6">
        <v>1.2327371010587E-137</v>
      </c>
      <c r="AX293" s="6">
        <v>1</v>
      </c>
      <c r="AY293" s="6">
        <v>2.0772986407675E-63</v>
      </c>
      <c r="AZ293" s="6">
        <v>1.3207150743849599E-28</v>
      </c>
      <c r="BA293" s="7">
        <v>2.14664449881964E-52</v>
      </c>
      <c r="BB293" s="6">
        <v>1.54631050879933E-279</v>
      </c>
      <c r="BC293" s="6">
        <v>2.64079210780372E-133</v>
      </c>
      <c r="BD293" s="6">
        <v>9.9529798752453405E-293</v>
      </c>
      <c r="BE293" s="6">
        <v>1</v>
      </c>
      <c r="BF293" s="6">
        <v>9.2128035338994003E-69</v>
      </c>
      <c r="BG293" s="6">
        <v>6.4153803492810794E-76</v>
      </c>
      <c r="BH293" s="7">
        <v>5.0009793219580702E-37</v>
      </c>
      <c r="BI293" s="6">
        <v>0</v>
      </c>
      <c r="BJ293" s="6">
        <v>0</v>
      </c>
      <c r="BK293" s="6">
        <v>1</v>
      </c>
      <c r="BL293" s="6">
        <v>3.20298035101691E-202</v>
      </c>
      <c r="BM293" s="6">
        <v>3.2797127821272102E-253</v>
      </c>
      <c r="BN293" s="6">
        <v>6.4727221478658801E-166</v>
      </c>
      <c r="BO293" s="7">
        <v>2.6312776926928102E-125</v>
      </c>
      <c r="BP293" s="6">
        <v>4.3681157561234497E-62</v>
      </c>
      <c r="BQ293" s="6">
        <v>1.0623844629336701E-136</v>
      </c>
      <c r="BR293" s="6">
        <v>1</v>
      </c>
      <c r="BS293" s="6">
        <v>8.9712514469128203E-67</v>
      </c>
      <c r="BT293" s="6">
        <v>1.13276209644879E-34</v>
      </c>
      <c r="BU293" s="6">
        <v>1.5357536646869999E-54</v>
      </c>
      <c r="BV293" s="7">
        <v>5.6354329227774303E-29</v>
      </c>
      <c r="BW293">
        <v>295</v>
      </c>
      <c r="BX293">
        <v>305</v>
      </c>
      <c r="BY293">
        <v>266</v>
      </c>
      <c r="BZ293">
        <v>285</v>
      </c>
      <c r="CA293">
        <v>255</v>
      </c>
      <c r="CB293">
        <v>194</v>
      </c>
      <c r="CC293">
        <v>216</v>
      </c>
      <c r="CD293">
        <v>225</v>
      </c>
      <c r="CE293">
        <v>228</v>
      </c>
      <c r="CF293" s="1">
        <v>242</v>
      </c>
      <c r="CH293" s="43">
        <v>8.27243496053785E-2</v>
      </c>
      <c r="CJ293" s="27" t="s">
        <v>72357</v>
      </c>
    </row>
    <row r="294" spans="1:88">
      <c r="A294" s="27">
        <v>291</v>
      </c>
      <c r="B294" t="s">
        <v>70952</v>
      </c>
      <c r="D294" t="s">
        <v>71134</v>
      </c>
      <c r="E294" t="s">
        <v>71791</v>
      </c>
      <c r="F294" s="29">
        <v>35.064500000000002</v>
      </c>
      <c r="G294" s="29">
        <v>126.98650000000001</v>
      </c>
      <c r="H294" s="30">
        <v>348</v>
      </c>
      <c r="I294" s="29" t="s">
        <v>71874</v>
      </c>
      <c r="J294" s="30" t="s">
        <v>71934</v>
      </c>
      <c r="K294" s="30" t="s">
        <v>72030</v>
      </c>
      <c r="L294" s="30" t="s">
        <v>72031</v>
      </c>
      <c r="M294" s="48">
        <v>40883</v>
      </c>
      <c r="N294" s="27" t="s">
        <v>71117</v>
      </c>
      <c r="O294" s="54" t="s">
        <v>72382</v>
      </c>
      <c r="P294" s="11"/>
      <c r="Q294" s="11"/>
      <c r="T294" s="6">
        <v>0</v>
      </c>
      <c r="U294" s="6">
        <v>1E-3</v>
      </c>
      <c r="V294" s="6">
        <v>1.3333333333333333E-3</v>
      </c>
      <c r="W294" s="6">
        <v>0.99516666666666664</v>
      </c>
      <c r="X294" s="6">
        <v>8.3333333333333339E-4</v>
      </c>
      <c r="Y294" s="6">
        <v>0</v>
      </c>
      <c r="Z294" s="7">
        <v>1.6666666666666668E-3</v>
      </c>
      <c r="AA294" s="6">
        <v>0</v>
      </c>
      <c r="AB294" s="6">
        <v>0</v>
      </c>
      <c r="AC294" s="6">
        <v>1E-3</v>
      </c>
      <c r="AD294" s="6">
        <v>0.997</v>
      </c>
      <c r="AE294" s="6">
        <v>0</v>
      </c>
      <c r="AF294" s="6">
        <v>0</v>
      </c>
      <c r="AG294" s="7">
        <v>1.1666666666666668E-3</v>
      </c>
      <c r="AH294" s="6">
        <v>0</v>
      </c>
      <c r="AI294" s="6">
        <v>0</v>
      </c>
      <c r="AJ294" s="6">
        <v>1E-3</v>
      </c>
      <c r="AK294" s="6">
        <v>0.99683333333333335</v>
      </c>
      <c r="AL294" s="6">
        <v>0</v>
      </c>
      <c r="AM294" s="6">
        <v>0</v>
      </c>
      <c r="AN294" s="7">
        <v>1E-3</v>
      </c>
      <c r="AO294" s="6">
        <v>0</v>
      </c>
      <c r="AP294" s="6">
        <v>0</v>
      </c>
      <c r="AQ294" s="6">
        <v>1</v>
      </c>
      <c r="AR294" s="6">
        <v>1.0879373562432301E-203</v>
      </c>
      <c r="AS294" s="6">
        <v>2.59648352336832E-124</v>
      </c>
      <c r="AT294" s="7">
        <v>2.80161594466627E-168</v>
      </c>
      <c r="AU294" s="5">
        <v>3</v>
      </c>
      <c r="AV294" s="6">
        <v>1.1302894907181301E-72</v>
      </c>
      <c r="AW294" s="6">
        <v>2.6579227891841999E-145</v>
      </c>
      <c r="AX294" s="6">
        <v>1</v>
      </c>
      <c r="AY294" s="6">
        <v>7.4093579280996304E-66</v>
      </c>
      <c r="AZ294" s="6">
        <v>3.0603470746115599E-27</v>
      </c>
      <c r="BA294" s="7">
        <v>1.6765982727773899E-54</v>
      </c>
      <c r="BB294" s="6">
        <v>5.42376202627692E-276</v>
      </c>
      <c r="BC294" s="6">
        <v>3.8301867623360903E-127</v>
      </c>
      <c r="BD294" s="6">
        <v>1.4770255967897201E-291</v>
      </c>
      <c r="BE294" s="6">
        <v>1</v>
      </c>
      <c r="BF294" s="6">
        <v>5.2486747837460099E-67</v>
      </c>
      <c r="BG294" s="6">
        <v>1.60163881490171E-78</v>
      </c>
      <c r="BH294" s="7">
        <v>1.72439529828734E-36</v>
      </c>
      <c r="BI294" s="6">
        <f>2.47032822920623*10^-323</f>
        <v>0</v>
      </c>
      <c r="BJ294" s="6">
        <v>0</v>
      </c>
      <c r="BK294" s="6">
        <v>1</v>
      </c>
      <c r="BL294" s="6">
        <v>6.8974540253528499E-199</v>
      </c>
      <c r="BM294" s="6">
        <v>6.1103582736588003E-254</v>
      </c>
      <c r="BN294" s="6">
        <v>1.7034655416979301E-164</v>
      </c>
      <c r="BO294" s="7">
        <v>1.4948626834899799E-123</v>
      </c>
      <c r="BP294" s="6">
        <v>9.5993338114931E-73</v>
      </c>
      <c r="BQ294" s="6">
        <v>2.4223658836544801E-145</v>
      </c>
      <c r="BR294" s="6">
        <v>1</v>
      </c>
      <c r="BS294" s="6">
        <v>4.4903650754821502E-69</v>
      </c>
      <c r="BT294" s="6">
        <v>2.9295625375378997E-32</v>
      </c>
      <c r="BU294" s="6">
        <v>7.9327050796866902E-57</v>
      </c>
      <c r="BV294" s="7">
        <v>3.3963377767411997E-21</v>
      </c>
      <c r="BW294">
        <v>295</v>
      </c>
      <c r="BX294">
        <v>305</v>
      </c>
      <c r="BY294">
        <v>266</v>
      </c>
      <c r="BZ294">
        <v>285</v>
      </c>
      <c r="CA294">
        <v>255</v>
      </c>
      <c r="CB294">
        <v>194</v>
      </c>
      <c r="CC294">
        <v>216</v>
      </c>
      <c r="CD294">
        <v>225</v>
      </c>
      <c r="CE294">
        <v>228</v>
      </c>
      <c r="CF294" s="1">
        <v>242</v>
      </c>
      <c r="CG294" s="45">
        <v>25</v>
      </c>
      <c r="CH294" s="43">
        <v>0.10111871402194</v>
      </c>
      <c r="CJ294" s="27" t="s">
        <v>72357</v>
      </c>
    </row>
    <row r="295" spans="1:88">
      <c r="A295" s="27">
        <v>292</v>
      </c>
      <c r="B295" t="s">
        <v>70952</v>
      </c>
      <c r="D295" t="s">
        <v>71135</v>
      </c>
      <c r="E295" t="s">
        <v>71791</v>
      </c>
      <c r="F295" s="29">
        <v>36.7425</v>
      </c>
      <c r="G295" s="29">
        <v>129.33670000000001</v>
      </c>
      <c r="H295" s="30">
        <v>239</v>
      </c>
      <c r="I295" s="29" t="s">
        <v>71874</v>
      </c>
      <c r="J295" s="30" t="s">
        <v>71895</v>
      </c>
      <c r="K295" s="30" t="s">
        <v>72137</v>
      </c>
      <c r="L295" s="30" t="s">
        <v>71978</v>
      </c>
      <c r="M295" s="48">
        <v>40761</v>
      </c>
      <c r="N295" s="27" t="s">
        <v>71117</v>
      </c>
      <c r="O295" s="54" t="s">
        <v>72382</v>
      </c>
      <c r="P295" s="11"/>
      <c r="Q295" s="11"/>
      <c r="T295" s="6">
        <v>0</v>
      </c>
      <c r="U295" s="6">
        <v>1.8333333333333335E-3</v>
      </c>
      <c r="V295" s="6">
        <v>0</v>
      </c>
      <c r="W295" s="6">
        <v>0.99416666666666664</v>
      </c>
      <c r="X295" s="6">
        <v>0</v>
      </c>
      <c r="Y295" s="6">
        <v>3.166666666666667E-3</v>
      </c>
      <c r="Z295" s="7">
        <v>1.6666666666666666E-4</v>
      </c>
      <c r="AA295" s="6">
        <v>0</v>
      </c>
      <c r="AB295" s="6">
        <v>0</v>
      </c>
      <c r="AC295" s="6">
        <v>0</v>
      </c>
      <c r="AD295" s="6">
        <v>0.99616666666666653</v>
      </c>
      <c r="AE295" s="6">
        <v>3.3333333333333332E-4</v>
      </c>
      <c r="AF295" s="6">
        <v>2.3333333333333335E-3</v>
      </c>
      <c r="AG295" s="7">
        <v>0</v>
      </c>
      <c r="AH295" s="6">
        <v>0</v>
      </c>
      <c r="AI295" s="6">
        <v>0</v>
      </c>
      <c r="AJ295" s="6">
        <v>0</v>
      </c>
      <c r="AK295" s="6">
        <v>0.99566666666666659</v>
      </c>
      <c r="AL295" s="6">
        <v>0</v>
      </c>
      <c r="AM295" s="6">
        <v>3.3333333333333327E-3</v>
      </c>
      <c r="AN295" s="7">
        <v>0</v>
      </c>
      <c r="AO295" s="6">
        <v>4.0132887084528001E-307</v>
      </c>
      <c r="AP295" s="6">
        <v>0</v>
      </c>
      <c r="AQ295" s="6">
        <v>1</v>
      </c>
      <c r="AR295" s="6">
        <v>3.3431268294090702E-196</v>
      </c>
      <c r="AS295" s="6">
        <v>1.16081397798839E-118</v>
      </c>
      <c r="AT295" s="7">
        <v>4.0686298670191798E-160</v>
      </c>
      <c r="AU295" s="5">
        <v>3</v>
      </c>
      <c r="AV295" s="6">
        <v>7.9003291043779999E-72</v>
      </c>
      <c r="AW295" s="6">
        <v>1.8041361802587001E-134</v>
      </c>
      <c r="AX295" s="6">
        <v>1</v>
      </c>
      <c r="AY295" s="6">
        <v>1.7373610079427699E-66</v>
      </c>
      <c r="AZ295" s="6">
        <v>2.7345994599427902E-31</v>
      </c>
      <c r="BA295" s="7">
        <v>4.3713699260361297E-55</v>
      </c>
      <c r="BB295" s="6">
        <v>1.31108849274341E-282</v>
      </c>
      <c r="BC295" s="6">
        <v>5.4081630802134499E-124</v>
      </c>
      <c r="BD295" s="6">
        <v>3.30744770719792E-290</v>
      </c>
      <c r="BE295" s="6">
        <v>1</v>
      </c>
      <c r="BF295" s="6">
        <v>4.9100477553153701E-68</v>
      </c>
      <c r="BG295" s="6">
        <v>1.0605245715323999E-78</v>
      </c>
      <c r="BH295" s="7">
        <v>7.8147751751480392E-37</v>
      </c>
      <c r="BI295" s="6">
        <v>3.00166511508275E-305</v>
      </c>
      <c r="BJ295" s="6">
        <v>0</v>
      </c>
      <c r="BK295" s="6">
        <v>1</v>
      </c>
      <c r="BL295" s="6">
        <v>3.8141630255141298E-193</v>
      </c>
      <c r="BM295" s="6">
        <v>7.4686961272689395E-243</v>
      </c>
      <c r="BN295" s="6">
        <v>4.3823853008277104E-158</v>
      </c>
      <c r="BO295" s="7">
        <v>7.9087054015013697E-118</v>
      </c>
      <c r="BP295" s="6">
        <v>2.34934168980382E-71</v>
      </c>
      <c r="BQ295" s="6">
        <v>6.3533218823595E-134</v>
      </c>
      <c r="BR295" s="6">
        <v>1</v>
      </c>
      <c r="BS295" s="6">
        <v>4.1327672194580199E-69</v>
      </c>
      <c r="BT295" s="6">
        <v>5.1643040153346701E-36</v>
      </c>
      <c r="BU295" s="6">
        <v>1.02568854786171E-56</v>
      </c>
      <c r="BV295" s="7">
        <v>1.3759405950870501E-23</v>
      </c>
      <c r="BW295">
        <v>295</v>
      </c>
      <c r="BX295">
        <v>305</v>
      </c>
      <c r="BY295">
        <v>266</v>
      </c>
      <c r="BZ295">
        <v>285</v>
      </c>
      <c r="CA295">
        <v>255</v>
      </c>
      <c r="CB295">
        <v>194</v>
      </c>
      <c r="CC295">
        <v>216</v>
      </c>
      <c r="CD295">
        <v>225</v>
      </c>
      <c r="CE295">
        <v>228</v>
      </c>
      <c r="CF295" s="1">
        <v>242</v>
      </c>
      <c r="CH295" s="43">
        <v>7.3947597168756998E-2</v>
      </c>
      <c r="CJ295" s="27" t="s">
        <v>72357</v>
      </c>
    </row>
    <row r="296" spans="1:88">
      <c r="A296" s="27">
        <v>293</v>
      </c>
      <c r="B296" t="s">
        <v>70952</v>
      </c>
      <c r="D296" t="s">
        <v>71136</v>
      </c>
      <c r="E296" t="s">
        <v>71791</v>
      </c>
      <c r="F296" s="29">
        <v>36.684699999999999</v>
      </c>
      <c r="G296" s="29">
        <v>129.3708</v>
      </c>
      <c r="H296" s="30">
        <v>203</v>
      </c>
      <c r="I296" s="29" t="s">
        <v>71874</v>
      </c>
      <c r="J296" s="30" t="s">
        <v>71895</v>
      </c>
      <c r="K296" s="30" t="s">
        <v>72053</v>
      </c>
      <c r="L296" s="30" t="s">
        <v>72054</v>
      </c>
      <c r="M296" s="48">
        <v>40883</v>
      </c>
      <c r="N296" s="27" t="s">
        <v>71117</v>
      </c>
      <c r="O296" s="54" t="s">
        <v>72382</v>
      </c>
      <c r="P296" s="26" t="s">
        <v>70990</v>
      </c>
      <c r="Q296" s="11"/>
      <c r="T296" s="6">
        <v>2E-3</v>
      </c>
      <c r="U296" s="6">
        <v>2.9999999999999996E-3</v>
      </c>
      <c r="V296" s="6">
        <v>0</v>
      </c>
      <c r="W296" s="6">
        <v>0.9926666666666667</v>
      </c>
      <c r="X296" s="6">
        <v>1E-3</v>
      </c>
      <c r="Y296" s="6">
        <v>5.0000000000000001E-4</v>
      </c>
      <c r="Z296" s="7">
        <v>0</v>
      </c>
      <c r="AA296" s="6">
        <v>2E-3</v>
      </c>
      <c r="AB296" s="6">
        <v>0</v>
      </c>
      <c r="AC296" s="6">
        <v>0</v>
      </c>
      <c r="AD296" s="6">
        <v>0.99583333333333324</v>
      </c>
      <c r="AE296" s="6">
        <v>8.3333333333333339E-4</v>
      </c>
      <c r="AF296" s="6">
        <v>3.3333333333333332E-4</v>
      </c>
      <c r="AG296" s="7">
        <v>0</v>
      </c>
      <c r="AH296" s="6">
        <v>2E-3</v>
      </c>
      <c r="AI296" s="6">
        <v>0</v>
      </c>
      <c r="AJ296" s="6">
        <v>0</v>
      </c>
      <c r="AK296" s="6">
        <v>0.99549999999999994</v>
      </c>
      <c r="AL296" s="6">
        <v>1E-3</v>
      </c>
      <c r="AM296" s="6">
        <v>6.6666666666666664E-4</v>
      </c>
      <c r="AN296" s="7">
        <v>0</v>
      </c>
      <c r="AO296" s="6">
        <v>0</v>
      </c>
      <c r="AP296" s="6">
        <v>0</v>
      </c>
      <c r="AQ296" s="6">
        <v>1</v>
      </c>
      <c r="AR296" s="6">
        <v>1.1898463378717201E-208</v>
      </c>
      <c r="AS296" s="6">
        <v>4.6304239116251802E-131</v>
      </c>
      <c r="AT296" s="7">
        <v>1.32093050339548E-171</v>
      </c>
      <c r="AU296" s="5">
        <v>3</v>
      </c>
      <c r="AV296" s="6">
        <v>1.03991314683095E-74</v>
      </c>
      <c r="AW296" s="6">
        <v>7.8641140727490601E-136</v>
      </c>
      <c r="AX296" s="6">
        <v>1</v>
      </c>
      <c r="AY296" s="6">
        <v>1.6921604102330599E-65</v>
      </c>
      <c r="AZ296" s="6">
        <v>5.90943925447406E-33</v>
      </c>
      <c r="BA296" s="7">
        <v>4.8165357209174603E-54</v>
      </c>
      <c r="BB296" s="6">
        <v>7.3253649856715296E-277</v>
      </c>
      <c r="BC296" s="6">
        <v>4.6525986408488201E-129</v>
      </c>
      <c r="BD296" s="6">
        <v>1.0810363914507399E-297</v>
      </c>
      <c r="BE296" s="6">
        <v>1</v>
      </c>
      <c r="BF296" s="6">
        <v>2.5047009802300499E-68</v>
      </c>
      <c r="BG296" s="6">
        <v>9.9142877377497292E-78</v>
      </c>
      <c r="BH296" s="7">
        <v>6.2597598028156498E-37</v>
      </c>
      <c r="BI296" s="6">
        <v>0</v>
      </c>
      <c r="BJ296" s="6">
        <v>0</v>
      </c>
      <c r="BK296" s="6">
        <v>1</v>
      </c>
      <c r="BL296" s="6">
        <v>2.7276741276869399E-204</v>
      </c>
      <c r="BM296" s="6">
        <v>2.9654815771394801E-258</v>
      </c>
      <c r="BN296" s="6">
        <v>3.1244976327301501E-168</v>
      </c>
      <c r="BO296" s="7">
        <v>2.2785423327212099E-130</v>
      </c>
      <c r="BP296" s="6">
        <v>5.3222891266007003E-74</v>
      </c>
      <c r="BQ296" s="6">
        <v>5.3996424855230002E-135</v>
      </c>
      <c r="BR296" s="6">
        <v>1</v>
      </c>
      <c r="BS296" s="6">
        <v>1.04946512785042E-69</v>
      </c>
      <c r="BT296" s="6">
        <v>9.4835010569234607E-40</v>
      </c>
      <c r="BU296" s="6">
        <v>5.0367696198179802E-57</v>
      </c>
      <c r="BV296" s="7">
        <v>3.03236447003888E-28</v>
      </c>
      <c r="BW296">
        <v>294</v>
      </c>
      <c r="BX296">
        <v>306</v>
      </c>
      <c r="BY296">
        <v>270</v>
      </c>
      <c r="BZ296">
        <v>287</v>
      </c>
      <c r="CA296">
        <v>251</v>
      </c>
      <c r="CB296">
        <v>194</v>
      </c>
      <c r="CC296">
        <v>215</v>
      </c>
      <c r="CD296">
        <v>226</v>
      </c>
      <c r="CE296">
        <v>227</v>
      </c>
      <c r="CF296" s="1">
        <v>249</v>
      </c>
      <c r="CG296" s="45">
        <v>27</v>
      </c>
      <c r="CH296" s="43">
        <v>9.8940505297473502E-2</v>
      </c>
      <c r="CJ296" s="27" t="s">
        <v>72357</v>
      </c>
    </row>
    <row r="297" spans="1:88">
      <c r="A297" s="27">
        <v>294</v>
      </c>
      <c r="B297" t="s">
        <v>70952</v>
      </c>
      <c r="D297" t="s">
        <v>71137</v>
      </c>
      <c r="E297" t="s">
        <v>71791</v>
      </c>
      <c r="F297" s="29">
        <v>34.986800000000002</v>
      </c>
      <c r="G297" s="29">
        <v>127.512</v>
      </c>
      <c r="H297" s="30">
        <v>40</v>
      </c>
      <c r="I297" s="29" t="s">
        <v>71874</v>
      </c>
      <c r="J297" s="30" t="s">
        <v>71934</v>
      </c>
      <c r="K297" s="30" t="s">
        <v>72050</v>
      </c>
      <c r="L297" s="30" t="s">
        <v>72051</v>
      </c>
      <c r="M297" s="48">
        <v>40883</v>
      </c>
      <c r="N297" s="27" t="s">
        <v>71117</v>
      </c>
      <c r="O297" s="54" t="s">
        <v>72382</v>
      </c>
      <c r="P297" s="26" t="s">
        <v>70990</v>
      </c>
      <c r="Q297" s="11" t="s">
        <v>70990</v>
      </c>
      <c r="R297" s="11" t="s">
        <v>70990</v>
      </c>
      <c r="S297" s="12" t="s">
        <v>70990</v>
      </c>
      <c r="T297" s="6">
        <v>1E-3</v>
      </c>
      <c r="U297" s="6">
        <v>1.1666666666666668E-3</v>
      </c>
      <c r="V297" s="6">
        <v>2.5000000000000001E-3</v>
      </c>
      <c r="W297" s="6">
        <v>0.99250000000000005</v>
      </c>
      <c r="X297" s="6">
        <v>1.3333333333333333E-3</v>
      </c>
      <c r="Y297" s="6">
        <v>1.1666666666666668E-3</v>
      </c>
      <c r="Z297" s="7">
        <v>0</v>
      </c>
      <c r="AA297" s="6">
        <v>1E-3</v>
      </c>
      <c r="AB297" s="6">
        <v>1.1666666666666668E-3</v>
      </c>
      <c r="AC297" s="6">
        <v>1.3333333333333333E-3</v>
      </c>
      <c r="AD297" s="6">
        <v>0.99366666666666681</v>
      </c>
      <c r="AE297" s="6">
        <v>1.3333333333333333E-3</v>
      </c>
      <c r="AF297" s="6">
        <v>1E-3</v>
      </c>
      <c r="AG297" s="7">
        <v>0</v>
      </c>
      <c r="AH297" s="6">
        <v>1E-3</v>
      </c>
      <c r="AI297" s="6">
        <v>1.3333333333333333E-3</v>
      </c>
      <c r="AJ297" s="6">
        <v>1E-3</v>
      </c>
      <c r="AK297" s="6">
        <v>0.99416666666666664</v>
      </c>
      <c r="AL297" s="6">
        <v>1E-3</v>
      </c>
      <c r="AM297" s="6">
        <v>1E-3</v>
      </c>
      <c r="AN297" s="7">
        <v>0</v>
      </c>
      <c r="AO297" s="6">
        <v>0</v>
      </c>
      <c r="AP297" s="6">
        <v>0</v>
      </c>
      <c r="AQ297" s="6">
        <v>1</v>
      </c>
      <c r="AR297" s="6">
        <v>4.10568873178652E-211</v>
      </c>
      <c r="AS297" s="6">
        <v>4.4304769179335404E-130</v>
      </c>
      <c r="AT297" s="7">
        <v>1.1827509876574199E-173</v>
      </c>
      <c r="AU297" s="5">
        <v>3</v>
      </c>
      <c r="AV297" s="6">
        <v>1.04947623647484E-66</v>
      </c>
      <c r="AW297" s="6">
        <v>6.9274106937693002E-130</v>
      </c>
      <c r="AX297" s="6">
        <v>1</v>
      </c>
      <c r="AY297" s="6">
        <v>1.4882861633248299E-62</v>
      </c>
      <c r="AZ297" s="6">
        <v>3.0485507465303001E-29</v>
      </c>
      <c r="BA297" s="7">
        <v>1.7887399285961399E-55</v>
      </c>
      <c r="BB297" s="6">
        <v>8.0289142473368702E-280</v>
      </c>
      <c r="BC297" s="6">
        <v>8.5470974435175702E-134</v>
      </c>
      <c r="BD297" s="6">
        <v>4.5781859474844999E-296</v>
      </c>
      <c r="BE297" s="6">
        <v>1</v>
      </c>
      <c r="BF297" s="6">
        <v>8.0778558350352002E-69</v>
      </c>
      <c r="BG297" s="6">
        <v>8.3836488800975801E-76</v>
      </c>
      <c r="BH297" s="7">
        <v>2.3158961821081999E-38</v>
      </c>
      <c r="BI297" s="6">
        <v>0</v>
      </c>
      <c r="BJ297" s="6">
        <v>0</v>
      </c>
      <c r="BK297" s="6">
        <v>1</v>
      </c>
      <c r="BL297" s="6">
        <v>5.1594349491302201E-207</v>
      </c>
      <c r="BM297" s="6">
        <v>6.0164314106174801E-260</v>
      </c>
      <c r="BN297" s="6">
        <v>1.4030940363636199E-170</v>
      </c>
      <c r="BO297" s="7">
        <v>2.27727020331201E-129</v>
      </c>
      <c r="BP297" s="6">
        <v>5.44448397329434E-66</v>
      </c>
      <c r="BQ297" s="6">
        <v>5.1960704459170602E-129</v>
      </c>
      <c r="BR297" s="6">
        <v>1</v>
      </c>
      <c r="BS297" s="6">
        <v>8.6903693180924402E-67</v>
      </c>
      <c r="BT297" s="6">
        <v>2.9169956881738299E-36</v>
      </c>
      <c r="BU297" s="6">
        <v>2.0290556753125E-58</v>
      </c>
      <c r="BV297" s="7">
        <v>5.78789396205719E-30</v>
      </c>
      <c r="BW297">
        <v>294</v>
      </c>
      <c r="BX297">
        <v>306</v>
      </c>
      <c r="BY297">
        <v>270</v>
      </c>
      <c r="BZ297">
        <v>287</v>
      </c>
      <c r="CA297">
        <v>251</v>
      </c>
      <c r="CB297">
        <v>194</v>
      </c>
      <c r="CC297">
        <v>215</v>
      </c>
      <c r="CD297">
        <v>226</v>
      </c>
      <c r="CE297">
        <v>227</v>
      </c>
      <c r="CF297" s="1">
        <v>249</v>
      </c>
      <c r="CG297" s="45">
        <v>18</v>
      </c>
      <c r="CH297" s="43">
        <v>0.14509325608578499</v>
      </c>
      <c r="CI297" s="58">
        <v>8.0403921568627439</v>
      </c>
      <c r="CJ297" s="53" t="s">
        <v>72356</v>
      </c>
    </row>
    <row r="298" spans="1:88">
      <c r="A298" s="27">
        <v>295</v>
      </c>
      <c r="B298" t="s">
        <v>70952</v>
      </c>
      <c r="D298" t="s">
        <v>71138</v>
      </c>
      <c r="E298" t="s">
        <v>71791</v>
      </c>
      <c r="F298" s="29">
        <v>38.182200000000002</v>
      </c>
      <c r="G298" s="29">
        <v>127.7749</v>
      </c>
      <c r="H298" s="30">
        <v>727</v>
      </c>
      <c r="I298" s="29" t="s">
        <v>71874</v>
      </c>
      <c r="J298" s="30" t="s">
        <v>71984</v>
      </c>
      <c r="K298" s="30" t="s">
        <v>71988</v>
      </c>
      <c r="L298" s="30" t="s">
        <v>72148</v>
      </c>
      <c r="M298" s="48">
        <v>40775</v>
      </c>
      <c r="N298" s="27" t="s">
        <v>71117</v>
      </c>
      <c r="O298" s="54" t="s">
        <v>72382</v>
      </c>
      <c r="P298" s="39"/>
      <c r="Q298" s="11"/>
      <c r="T298" s="6">
        <v>0</v>
      </c>
      <c r="U298" s="6">
        <v>0</v>
      </c>
      <c r="V298" s="6">
        <v>0</v>
      </c>
      <c r="W298" s="6">
        <v>0.9913333333333334</v>
      </c>
      <c r="X298" s="6">
        <v>0</v>
      </c>
      <c r="Y298" s="6">
        <v>7.8333333333333328E-3</v>
      </c>
      <c r="Z298" s="7">
        <v>0</v>
      </c>
      <c r="AA298" s="6">
        <v>0</v>
      </c>
      <c r="AB298" s="6">
        <v>0</v>
      </c>
      <c r="AC298" s="6">
        <v>0</v>
      </c>
      <c r="AD298" s="6">
        <v>0.99366666666666659</v>
      </c>
      <c r="AE298" s="6">
        <v>3.3333333333333332E-4</v>
      </c>
      <c r="AF298" s="6">
        <v>5.5000000000000005E-3</v>
      </c>
      <c r="AG298" s="7">
        <v>0</v>
      </c>
      <c r="AH298" s="6">
        <v>0</v>
      </c>
      <c r="AI298" s="6">
        <v>0</v>
      </c>
      <c r="AJ298" s="6">
        <v>0</v>
      </c>
      <c r="AK298" s="6">
        <v>0.99250000000000005</v>
      </c>
      <c r="AL298" s="6">
        <v>0</v>
      </c>
      <c r="AM298" s="6">
        <v>7.1666666666666675E-3</v>
      </c>
      <c r="AN298" s="7">
        <v>0</v>
      </c>
      <c r="AO298" s="6">
        <v>0</v>
      </c>
      <c r="AP298" s="6">
        <v>0</v>
      </c>
      <c r="AQ298" s="6">
        <v>1</v>
      </c>
      <c r="AR298" s="6">
        <v>4.2170557317733999E-204</v>
      </c>
      <c r="AS298" s="6">
        <v>2.00411075023583E-124</v>
      </c>
      <c r="AT298" s="7">
        <v>2.5750939684399901E-168</v>
      </c>
      <c r="AU298" s="5">
        <v>3</v>
      </c>
      <c r="AV298" s="6">
        <v>8.2576997073622202E-67</v>
      </c>
      <c r="AW298" s="6">
        <v>1.3428800705282799E-128</v>
      </c>
      <c r="AX298" s="6">
        <v>1</v>
      </c>
      <c r="AY298" s="6">
        <v>7.0225039267380303E-62</v>
      </c>
      <c r="AZ298" s="6">
        <v>2.2783910060437301E-28</v>
      </c>
      <c r="BA298" s="7">
        <v>2.9272802236600999E-52</v>
      </c>
      <c r="BB298" s="6">
        <v>1.25759289500607E-278</v>
      </c>
      <c r="BC298" s="6">
        <v>1.0923373813346399E-130</v>
      </c>
      <c r="BD298" s="6">
        <v>2.9991707847369601E-295</v>
      </c>
      <c r="BE298" s="6">
        <v>1</v>
      </c>
      <c r="BF298" s="6">
        <v>5.4662606333387997E-64</v>
      </c>
      <c r="BG298" s="6">
        <v>2.4504816653716901E-76</v>
      </c>
      <c r="BH298" s="7">
        <v>5.96885021922607E-37</v>
      </c>
      <c r="BI298" s="6">
        <f>4.94065645841247*10^-324</f>
        <v>0</v>
      </c>
      <c r="BJ298" s="6">
        <v>0</v>
      </c>
      <c r="BK298" s="6">
        <v>1</v>
      </c>
      <c r="BL298" s="6">
        <v>1.68612932574093E-198</v>
      </c>
      <c r="BM298" s="6">
        <v>4.7321497674153097E-251</v>
      </c>
      <c r="BN298" s="6">
        <v>9.91938056512427E-164</v>
      </c>
      <c r="BO298" s="7">
        <v>1.7346451273525199E-123</v>
      </c>
      <c r="BP298" s="6">
        <v>1.2447790851612199E-66</v>
      </c>
      <c r="BQ298" s="6">
        <v>2.55317542598582E-128</v>
      </c>
      <c r="BR298" s="6">
        <v>1</v>
      </c>
      <c r="BS298" s="6">
        <v>5.1925645222125402E-68</v>
      </c>
      <c r="BT298" s="6">
        <v>4.2296170000281203E-37</v>
      </c>
      <c r="BU298" s="6">
        <v>4.1459702611907302E-57</v>
      </c>
      <c r="BV298" s="7">
        <v>5.9621858775579503E-29</v>
      </c>
      <c r="BW298">
        <v>294</v>
      </c>
      <c r="BX298">
        <v>306</v>
      </c>
      <c r="BY298">
        <v>270</v>
      </c>
      <c r="BZ298">
        <v>287</v>
      </c>
      <c r="CA298">
        <v>251</v>
      </c>
      <c r="CB298">
        <v>194</v>
      </c>
      <c r="CC298">
        <v>215</v>
      </c>
      <c r="CD298">
        <v>226</v>
      </c>
      <c r="CE298">
        <v>227</v>
      </c>
      <c r="CF298" s="1">
        <v>249</v>
      </c>
      <c r="CG298" s="45">
        <v>15</v>
      </c>
      <c r="CH298" s="43">
        <v>7.9218865143699302E-2</v>
      </c>
      <c r="CJ298" s="27" t="s">
        <v>72357</v>
      </c>
    </row>
    <row r="299" spans="1:88">
      <c r="A299" s="27">
        <v>296</v>
      </c>
      <c r="B299" t="s">
        <v>70952</v>
      </c>
      <c r="D299" t="s">
        <v>71139</v>
      </c>
      <c r="E299" t="s">
        <v>71791</v>
      </c>
      <c r="F299" s="29">
        <v>38.195300000000003</v>
      </c>
      <c r="G299" s="29">
        <v>128.32499999999999</v>
      </c>
      <c r="H299" s="30">
        <v>350</v>
      </c>
      <c r="I299" s="29" t="s">
        <v>71874</v>
      </c>
      <c r="J299" s="30" t="s">
        <v>71984</v>
      </c>
      <c r="K299" s="30" t="s">
        <v>72075</v>
      </c>
      <c r="L299" s="30" t="s">
        <v>72144</v>
      </c>
      <c r="M299" s="48">
        <v>40775</v>
      </c>
      <c r="N299" s="27" t="s">
        <v>71117</v>
      </c>
      <c r="O299" s="54" t="s">
        <v>72382</v>
      </c>
      <c r="P299" s="11"/>
      <c r="Q299" s="11"/>
      <c r="T299" s="6">
        <v>0</v>
      </c>
      <c r="U299" s="6">
        <v>6.000000000000001E-3</v>
      </c>
      <c r="V299" s="6">
        <v>1E-3</v>
      </c>
      <c r="W299" s="6">
        <v>0.99133333333333329</v>
      </c>
      <c r="X299" s="6">
        <v>0</v>
      </c>
      <c r="Y299" s="6">
        <v>1.5000000000000002E-3</v>
      </c>
      <c r="Z299" s="7">
        <v>0</v>
      </c>
      <c r="AA299" s="6">
        <v>0</v>
      </c>
      <c r="AB299" s="6">
        <v>0</v>
      </c>
      <c r="AC299" s="6">
        <v>0</v>
      </c>
      <c r="AD299" s="6">
        <v>0.99800000000000011</v>
      </c>
      <c r="AE299" s="6">
        <v>1.6666666666666666E-4</v>
      </c>
      <c r="AF299" s="6">
        <v>8.3333333333333339E-4</v>
      </c>
      <c r="AG299" s="7">
        <v>0</v>
      </c>
      <c r="AH299" s="6">
        <v>0</v>
      </c>
      <c r="AI299" s="6">
        <v>0</v>
      </c>
      <c r="AJ299" s="6">
        <v>0</v>
      </c>
      <c r="AK299" s="6">
        <v>0.99800000000000011</v>
      </c>
      <c r="AL299" s="6">
        <v>0</v>
      </c>
      <c r="AM299" s="6">
        <v>1E-3</v>
      </c>
      <c r="AN299" s="7">
        <v>0</v>
      </c>
      <c r="AO299" s="6">
        <f>4.94065645841247*10^-324</f>
        <v>0</v>
      </c>
      <c r="AP299" s="6">
        <v>0</v>
      </c>
      <c r="AQ299" s="6">
        <v>1</v>
      </c>
      <c r="AR299" s="6">
        <v>6.9676651956612301E-217</v>
      </c>
      <c r="AS299" s="6">
        <v>1.15709414709227E-131</v>
      </c>
      <c r="AT299" s="7">
        <v>2.6851502026767202E-177</v>
      </c>
      <c r="AU299" s="5">
        <v>3</v>
      </c>
      <c r="AV299" s="6">
        <v>5.0541102581290297E-67</v>
      </c>
      <c r="AW299" s="6">
        <v>7.2963969244892496E-134</v>
      </c>
      <c r="AX299" s="6">
        <v>1</v>
      </c>
      <c r="AY299" s="6">
        <v>1.3282171291538301E-62</v>
      </c>
      <c r="AZ299" s="6">
        <v>5.01745744972826E-27</v>
      </c>
      <c r="BA299" s="7">
        <v>1.05132516976634E-50</v>
      </c>
      <c r="BB299" s="6">
        <v>2.6187733845252999E-282</v>
      </c>
      <c r="BC299" s="6">
        <v>2.5709094028235497E-116</v>
      </c>
      <c r="BD299" s="6">
        <v>5.8038183348101997E-274</v>
      </c>
      <c r="BE299" s="6">
        <v>1</v>
      </c>
      <c r="BF299" s="6">
        <v>1.3671743250314E-76</v>
      </c>
      <c r="BG299" s="6">
        <v>1.88295876368449E-75</v>
      </c>
      <c r="BH299" s="7">
        <v>1.72063419950789E-38</v>
      </c>
      <c r="BI299" s="6">
        <f>1.48219693752374*10^-323</f>
        <v>0</v>
      </c>
      <c r="BJ299" s="6">
        <v>0</v>
      </c>
      <c r="BK299" s="6">
        <v>1</v>
      </c>
      <c r="BL299" s="6">
        <v>6.6567502632511795E-215</v>
      </c>
      <c r="BM299" s="6">
        <v>2.6685362148696501E-274</v>
      </c>
      <c r="BN299" s="6">
        <v>2.3051377451873501E-176</v>
      </c>
      <c r="BO299" s="7">
        <v>1.45516566370337E-131</v>
      </c>
      <c r="BP299" s="6">
        <v>1.1030636150389E-66</v>
      </c>
      <c r="BQ299" s="6">
        <v>2.2569570509649999E-133</v>
      </c>
      <c r="BR299" s="6">
        <v>1</v>
      </c>
      <c r="BS299" s="6">
        <v>5.21529782760564E-69</v>
      </c>
      <c r="BT299" s="6">
        <v>2.4876462714326299E-36</v>
      </c>
      <c r="BU299" s="6">
        <v>1.00282221288741E-55</v>
      </c>
      <c r="BV299" s="7">
        <v>1.4493858033502999E-31</v>
      </c>
      <c r="BW299">
        <v>295</v>
      </c>
      <c r="BX299">
        <v>305</v>
      </c>
      <c r="BY299">
        <v>266</v>
      </c>
      <c r="BZ299">
        <v>285</v>
      </c>
      <c r="CA299">
        <v>255</v>
      </c>
      <c r="CB299">
        <v>194</v>
      </c>
      <c r="CC299">
        <v>216</v>
      </c>
      <c r="CD299">
        <v>225</v>
      </c>
      <c r="CE299">
        <v>228</v>
      </c>
      <c r="CF299" s="1">
        <v>242</v>
      </c>
      <c r="CH299" s="43">
        <v>7.2893960764200502E-2</v>
      </c>
      <c r="CJ299" s="27" t="s">
        <v>72357</v>
      </c>
    </row>
    <row r="300" spans="1:88">
      <c r="A300" s="27">
        <v>297</v>
      </c>
      <c r="B300" t="s">
        <v>70952</v>
      </c>
      <c r="D300" t="s">
        <v>71140</v>
      </c>
      <c r="E300" t="s">
        <v>71791</v>
      </c>
      <c r="F300" s="29">
        <v>35.824199999999998</v>
      </c>
      <c r="G300" s="29">
        <v>127.148</v>
      </c>
      <c r="H300" s="30">
        <v>221</v>
      </c>
      <c r="I300" s="29" t="s">
        <v>71874</v>
      </c>
      <c r="J300" s="30" t="s">
        <v>71902</v>
      </c>
      <c r="K300" s="30" t="s">
        <v>72032</v>
      </c>
      <c r="L300" s="30" t="s">
        <v>72033</v>
      </c>
      <c r="M300" s="48">
        <v>40883</v>
      </c>
      <c r="N300" s="27" t="s">
        <v>71117</v>
      </c>
      <c r="O300" s="54" t="s">
        <v>72382</v>
      </c>
      <c r="P300" s="26" t="s">
        <v>70990</v>
      </c>
      <c r="Q300" s="11"/>
      <c r="R300" s="11" t="s">
        <v>70990</v>
      </c>
      <c r="S300" s="12" t="s">
        <v>70990</v>
      </c>
      <c r="T300" s="6">
        <v>4.0000000000000001E-3</v>
      </c>
      <c r="U300" s="6">
        <v>4.0000000000000001E-3</v>
      </c>
      <c r="V300" s="6">
        <v>1.3333333333333333E-3</v>
      </c>
      <c r="W300" s="6">
        <v>0.99016666666666675</v>
      </c>
      <c r="X300" s="6">
        <v>0</v>
      </c>
      <c r="Y300" s="6">
        <v>0</v>
      </c>
      <c r="Z300" s="7">
        <v>0</v>
      </c>
      <c r="AA300" s="6">
        <v>3.1666666666666666E-3</v>
      </c>
      <c r="AB300" s="6">
        <v>5.4999999999999988E-3</v>
      </c>
      <c r="AC300" s="6">
        <v>8.3333333333333339E-4</v>
      </c>
      <c r="AD300" s="6">
        <v>0.98983333333333345</v>
      </c>
      <c r="AE300" s="6">
        <v>0</v>
      </c>
      <c r="AF300" s="6">
        <v>0</v>
      </c>
      <c r="AG300" s="7">
        <v>0</v>
      </c>
      <c r="AH300" s="6">
        <v>3.8333333333333331E-3</v>
      </c>
      <c r="AI300" s="6">
        <v>4.0000000000000001E-3</v>
      </c>
      <c r="AJ300" s="6">
        <v>1E-3</v>
      </c>
      <c r="AK300" s="6">
        <v>0.99083333333333334</v>
      </c>
      <c r="AL300" s="6">
        <v>0</v>
      </c>
      <c r="AM300" s="6">
        <v>1.6666666666666666E-4</v>
      </c>
      <c r="AN300" s="7">
        <v>0</v>
      </c>
      <c r="AO300" s="6">
        <f>7.09960969564017*10^-318</f>
        <v>0</v>
      </c>
      <c r="AP300" s="6">
        <v>0</v>
      </c>
      <c r="AQ300" s="6">
        <v>1</v>
      </c>
      <c r="AR300" s="6">
        <v>3.1708786180363001E-205</v>
      </c>
      <c r="AS300" s="6">
        <v>3.3291747275198999E-126</v>
      </c>
      <c r="AT300" s="7">
        <v>4.2309053288360298E-170</v>
      </c>
      <c r="AU300" s="5">
        <v>3</v>
      </c>
      <c r="AV300" s="6">
        <v>1.12526218506855E-72</v>
      </c>
      <c r="AW300" s="6">
        <v>4.7189923432859699E-145</v>
      </c>
      <c r="AX300" s="6">
        <v>1</v>
      </c>
      <c r="AY300" s="6">
        <v>1.2657328202131599E-64</v>
      </c>
      <c r="AZ300" s="6">
        <v>1.4404704293792499E-26</v>
      </c>
      <c r="BA300" s="7">
        <v>4.4937909385599202E-54</v>
      </c>
      <c r="BB300" s="6">
        <v>1.11454089195743E-274</v>
      </c>
      <c r="BC300" s="6">
        <v>2.3691722337154599E-125</v>
      </c>
      <c r="BD300" s="6">
        <v>1.75526839365996E-294</v>
      </c>
      <c r="BE300" s="6">
        <v>1</v>
      </c>
      <c r="BF300" s="6">
        <v>2.4719313460696798E-66</v>
      </c>
      <c r="BG300" s="6">
        <v>7.4030548331054595E-77</v>
      </c>
      <c r="BH300" s="7">
        <v>2.0921542409360702E-36</v>
      </c>
      <c r="BI300" s="6">
        <f>4.99809242965311*10^-316</f>
        <v>0</v>
      </c>
      <c r="BJ300" s="6">
        <v>0</v>
      </c>
      <c r="BK300" s="6">
        <v>1</v>
      </c>
      <c r="BL300" s="6">
        <v>8.5471140584083306E-201</v>
      </c>
      <c r="BM300" s="6">
        <v>1.02512178826648E-260</v>
      </c>
      <c r="BN300" s="6">
        <v>1.1238768956826E-166</v>
      </c>
      <c r="BO300" s="7">
        <v>1.04335001066645E-125</v>
      </c>
      <c r="BP300" s="6">
        <v>8.1552418655797802E-73</v>
      </c>
      <c r="BQ300" s="6">
        <v>3.6116913344647098E-145</v>
      </c>
      <c r="BR300" s="6">
        <v>1</v>
      </c>
      <c r="BS300" s="6">
        <v>6.6056398656576303E-68</v>
      </c>
      <c r="BT300" s="6">
        <v>1.2846849110950101E-31</v>
      </c>
      <c r="BU300" s="6">
        <v>1.7860084392586299E-56</v>
      </c>
      <c r="BV300" s="7">
        <v>6.1854709131349402E-21</v>
      </c>
      <c r="BW300">
        <v>295</v>
      </c>
      <c r="BX300">
        <v>305</v>
      </c>
      <c r="BY300">
        <v>266</v>
      </c>
      <c r="BZ300">
        <v>285</v>
      </c>
      <c r="CA300">
        <v>255</v>
      </c>
      <c r="CB300">
        <v>194</v>
      </c>
      <c r="CC300">
        <v>216</v>
      </c>
      <c r="CD300">
        <v>225</v>
      </c>
      <c r="CE300">
        <v>228</v>
      </c>
      <c r="CF300" s="1">
        <v>242</v>
      </c>
      <c r="CG300" s="45">
        <v>25</v>
      </c>
      <c r="CH300" s="43">
        <v>0.114678664553403</v>
      </c>
      <c r="CJ300" s="27" t="s">
        <v>72357</v>
      </c>
    </row>
    <row r="301" spans="1:88">
      <c r="A301" s="27">
        <v>298</v>
      </c>
      <c r="B301" t="s">
        <v>70952</v>
      </c>
      <c r="D301" t="s">
        <v>71141</v>
      </c>
      <c r="E301" t="s">
        <v>71791</v>
      </c>
      <c r="F301" s="29">
        <v>37.5914</v>
      </c>
      <c r="G301" s="29">
        <v>128.28110000000001</v>
      </c>
      <c r="H301" s="30">
        <v>510</v>
      </c>
      <c r="I301" s="29" t="s">
        <v>71874</v>
      </c>
      <c r="J301" s="30" t="s">
        <v>71984</v>
      </c>
      <c r="K301" s="30" t="s">
        <v>71974</v>
      </c>
      <c r="L301" s="30" t="s">
        <v>72052</v>
      </c>
      <c r="M301" s="48">
        <v>40883</v>
      </c>
      <c r="N301" s="27" t="s">
        <v>71117</v>
      </c>
      <c r="O301" s="54" t="s">
        <v>72382</v>
      </c>
      <c r="P301" s="11"/>
      <c r="Q301" s="11"/>
      <c r="S301" s="12" t="s">
        <v>70990</v>
      </c>
      <c r="T301" s="6">
        <v>1.666666666666667E-3</v>
      </c>
      <c r="U301" s="6">
        <v>3.3333333333333335E-3</v>
      </c>
      <c r="V301" s="6">
        <v>8.3333333333333339E-4</v>
      </c>
      <c r="W301" s="6">
        <v>0.99016666666666664</v>
      </c>
      <c r="X301" s="6">
        <v>8.3333333333333339E-4</v>
      </c>
      <c r="Y301" s="6">
        <v>1.666666666666667E-3</v>
      </c>
      <c r="Z301" s="7">
        <v>1.8333333333333335E-3</v>
      </c>
      <c r="AA301" s="6">
        <v>1.5000000000000002E-3</v>
      </c>
      <c r="AB301" s="6">
        <v>0</v>
      </c>
      <c r="AC301" s="6">
        <v>0</v>
      </c>
      <c r="AD301" s="6">
        <v>0.99500000000000011</v>
      </c>
      <c r="AE301" s="6">
        <v>1.6666666666666666E-4</v>
      </c>
      <c r="AF301" s="6">
        <v>1.5000000000000002E-3</v>
      </c>
      <c r="AG301" s="7">
        <v>8.3333333333333339E-4</v>
      </c>
      <c r="AH301" s="6">
        <v>2E-3</v>
      </c>
      <c r="AI301" s="6">
        <v>0</v>
      </c>
      <c r="AJ301" s="6">
        <v>0</v>
      </c>
      <c r="AK301" s="6">
        <v>0.99449999999999994</v>
      </c>
      <c r="AL301" s="6">
        <v>0</v>
      </c>
      <c r="AM301" s="6">
        <v>2.3333333333333335E-3</v>
      </c>
      <c r="AN301" s="7">
        <v>8.3333333333333339E-4</v>
      </c>
      <c r="AO301" s="6">
        <f>1.55630678439993*10^-321</f>
        <v>0</v>
      </c>
      <c r="AP301" s="6">
        <v>0</v>
      </c>
      <c r="AQ301" s="6">
        <v>1</v>
      </c>
      <c r="AR301" s="6">
        <v>3.5969983415461299E-197</v>
      </c>
      <c r="AS301" s="6">
        <v>4.70439062595071E-121</v>
      </c>
      <c r="AT301" s="7">
        <v>5.8034162231176004E-161</v>
      </c>
      <c r="AU301" s="5">
        <v>3</v>
      </c>
      <c r="AV301" s="6">
        <v>1.03991314683095E-74</v>
      </c>
      <c r="AW301" s="6">
        <v>7.8641140727490601E-136</v>
      </c>
      <c r="AX301" s="6">
        <v>1</v>
      </c>
      <c r="AY301" s="6">
        <v>1.6921604102330201E-65</v>
      </c>
      <c r="AZ301" s="6">
        <v>5.90943925447406E-33</v>
      </c>
      <c r="BA301" s="7">
        <v>4.8165357209173299E-54</v>
      </c>
      <c r="BB301" s="6">
        <v>1.16359429071083E-278</v>
      </c>
      <c r="BC301" s="6">
        <v>4.3407220434218201E-123</v>
      </c>
      <c r="BD301" s="6">
        <v>1.6571412352724599E-290</v>
      </c>
      <c r="BE301" s="6">
        <v>1</v>
      </c>
      <c r="BF301" s="6">
        <v>2.5990460633632899E-64</v>
      </c>
      <c r="BG301" s="6">
        <v>5.4224123085954901E-73</v>
      </c>
      <c r="BH301" s="7">
        <v>7.6961770125356598E-34</v>
      </c>
      <c r="BI301" s="6">
        <f>1.02251826063304*10^-319</f>
        <v>0</v>
      </c>
      <c r="BJ301" s="6">
        <v>0</v>
      </c>
      <c r="BK301" s="6">
        <v>1</v>
      </c>
      <c r="BL301" s="6">
        <v>1.83204728030975E-193</v>
      </c>
      <c r="BM301" s="6">
        <v>1.4603601043044101E-248</v>
      </c>
      <c r="BN301" s="6">
        <v>3.06767021669666E-158</v>
      </c>
      <c r="BO301" s="7">
        <v>1.8898334772406701E-120</v>
      </c>
      <c r="BP301" s="6">
        <v>5.32228912660024E-74</v>
      </c>
      <c r="BQ301" s="6">
        <v>5.3996424855220703E-135</v>
      </c>
      <c r="BR301" s="6">
        <v>1</v>
      </c>
      <c r="BS301" s="6">
        <v>1.04946512785018E-69</v>
      </c>
      <c r="BT301" s="6">
        <v>9.4835010569223905E-40</v>
      </c>
      <c r="BU301" s="6">
        <v>5.0367696198171199E-57</v>
      </c>
      <c r="BV301" s="7">
        <v>3.0323644700387199E-28</v>
      </c>
      <c r="BW301">
        <v>294</v>
      </c>
      <c r="BX301">
        <v>306</v>
      </c>
      <c r="BY301">
        <v>270</v>
      </c>
      <c r="BZ301">
        <v>287</v>
      </c>
      <c r="CA301">
        <v>251</v>
      </c>
      <c r="CB301">
        <v>194</v>
      </c>
      <c r="CC301">
        <v>215</v>
      </c>
      <c r="CD301">
        <v>226</v>
      </c>
      <c r="CE301">
        <v>227</v>
      </c>
      <c r="CF301" s="1">
        <v>249</v>
      </c>
      <c r="CG301" s="45">
        <v>27</v>
      </c>
      <c r="CH301" s="43">
        <v>9.7320790009352495E-2</v>
      </c>
      <c r="CJ301" s="27" t="s">
        <v>72357</v>
      </c>
    </row>
    <row r="302" spans="1:88">
      <c r="A302" s="27">
        <v>299</v>
      </c>
      <c r="B302" t="s">
        <v>70952</v>
      </c>
      <c r="D302" t="s">
        <v>71142</v>
      </c>
      <c r="E302" t="s">
        <v>71791</v>
      </c>
      <c r="F302" s="29">
        <v>38.015300000000003</v>
      </c>
      <c r="G302" s="29">
        <v>127.8019</v>
      </c>
      <c r="H302" s="30">
        <v>337</v>
      </c>
      <c r="I302" s="29" t="s">
        <v>71874</v>
      </c>
      <c r="J302" s="30" t="s">
        <v>71984</v>
      </c>
      <c r="K302" s="30" t="s">
        <v>71988</v>
      </c>
      <c r="L302" s="30" t="s">
        <v>72149</v>
      </c>
      <c r="M302" s="48">
        <v>40775</v>
      </c>
      <c r="N302" s="27" t="s">
        <v>71117</v>
      </c>
      <c r="O302" s="54" t="s">
        <v>72382</v>
      </c>
      <c r="P302" s="11"/>
      <c r="Q302" s="11"/>
      <c r="T302" s="6">
        <v>0</v>
      </c>
      <c r="U302" s="6">
        <v>2.5000000000000001E-3</v>
      </c>
      <c r="V302" s="6">
        <v>2.5000000000000001E-3</v>
      </c>
      <c r="W302" s="6">
        <v>0.98883333333333334</v>
      </c>
      <c r="X302" s="6">
        <v>0</v>
      </c>
      <c r="Y302" s="6">
        <v>1.6666666666666666E-4</v>
      </c>
      <c r="Z302" s="7">
        <v>5.3333333333333332E-3</v>
      </c>
      <c r="AA302" s="6">
        <v>0</v>
      </c>
      <c r="AB302" s="6">
        <v>0</v>
      </c>
      <c r="AC302" s="6">
        <v>1E-3</v>
      </c>
      <c r="AD302" s="6">
        <v>0.99433333333333318</v>
      </c>
      <c r="AE302" s="6">
        <v>0</v>
      </c>
      <c r="AF302" s="6">
        <v>1.6666666666666666E-4</v>
      </c>
      <c r="AG302" s="7">
        <v>3.8333333333333331E-3</v>
      </c>
      <c r="AH302" s="6">
        <v>0</v>
      </c>
      <c r="AI302" s="6">
        <v>0</v>
      </c>
      <c r="AJ302" s="6">
        <v>1E-3</v>
      </c>
      <c r="AK302" s="6">
        <v>0.9946666666666667</v>
      </c>
      <c r="AL302" s="6">
        <v>0</v>
      </c>
      <c r="AM302" s="6">
        <v>1.6666666666666666E-4</v>
      </c>
      <c r="AN302" s="7">
        <v>3.4999999999999996E-3</v>
      </c>
      <c r="AO302" s="6">
        <f>1.40621606404675*10^-317</f>
        <v>0</v>
      </c>
      <c r="AP302" s="6">
        <v>0</v>
      </c>
      <c r="AQ302" s="6">
        <v>1</v>
      </c>
      <c r="AR302" s="6">
        <v>2.3461314591952502E-208</v>
      </c>
      <c r="AS302" s="6">
        <v>1.24533441618402E-126</v>
      </c>
      <c r="AT302" s="7">
        <v>1.18170423481708E-175</v>
      </c>
      <c r="AU302" s="5">
        <v>3</v>
      </c>
      <c r="AV302" s="6">
        <v>3.9288537815040599E-56</v>
      </c>
      <c r="AW302" s="6">
        <v>1.9150268894443101E-123</v>
      </c>
      <c r="AX302" s="6">
        <v>1</v>
      </c>
      <c r="AY302" s="6">
        <v>9.6702022293101004E-60</v>
      </c>
      <c r="AZ302" s="6">
        <v>7.9288403266620303E-30</v>
      </c>
      <c r="BA302" s="7">
        <v>6.4585584382361204E-50</v>
      </c>
      <c r="BB302" s="6">
        <v>2.6844444823123501E-283</v>
      </c>
      <c r="BC302" s="6">
        <v>4.1263511873008001E-119</v>
      </c>
      <c r="BD302" s="6">
        <v>3.53901126454292E-282</v>
      </c>
      <c r="BE302" s="6">
        <v>1</v>
      </c>
      <c r="BF302" s="6">
        <v>2.02968776991773E-63</v>
      </c>
      <c r="BG302" s="6">
        <v>5.2815708836673899E-75</v>
      </c>
      <c r="BH302" s="7">
        <v>6.9147365363401302E-32</v>
      </c>
      <c r="BI302" s="6">
        <f>5.46253226944715*10^-314</f>
        <v>0</v>
      </c>
      <c r="BJ302" s="6">
        <v>0</v>
      </c>
      <c r="BK302" s="6">
        <v>1</v>
      </c>
      <c r="BL302" s="6">
        <v>5.57716339760864E-201</v>
      </c>
      <c r="BM302" s="6">
        <v>7.2675541074770701E-256</v>
      </c>
      <c r="BN302" s="6">
        <v>2.4981639252372901E-169</v>
      </c>
      <c r="BO302" s="7">
        <v>1.75592344837511E-125</v>
      </c>
      <c r="BP302" s="6">
        <v>9.6467693936392604E-56</v>
      </c>
      <c r="BQ302" s="6">
        <v>6.1633681261003901E-123</v>
      </c>
      <c r="BR302" s="6">
        <v>1</v>
      </c>
      <c r="BS302" s="6">
        <v>1.59277930090088E-64</v>
      </c>
      <c r="BT302" s="6">
        <v>3.9705186433985999E-37</v>
      </c>
      <c r="BU302" s="6">
        <v>1.7403848690588599E-53</v>
      </c>
      <c r="BV302" s="7">
        <v>7.0837772123922002E-28</v>
      </c>
      <c r="BW302">
        <v>294</v>
      </c>
      <c r="BX302">
        <v>306</v>
      </c>
      <c r="BY302">
        <v>270</v>
      </c>
      <c r="BZ302">
        <v>287</v>
      </c>
      <c r="CA302">
        <v>251</v>
      </c>
      <c r="CB302">
        <v>194</v>
      </c>
      <c r="CC302">
        <v>215</v>
      </c>
      <c r="CD302">
        <v>226</v>
      </c>
      <c r="CE302">
        <v>228</v>
      </c>
      <c r="CF302" s="1">
        <v>249</v>
      </c>
      <c r="CH302" s="43">
        <v>8.8352726443075499E-2</v>
      </c>
      <c r="CJ302" s="27" t="s">
        <v>72357</v>
      </c>
    </row>
    <row r="303" spans="1:88">
      <c r="A303" s="27">
        <v>300</v>
      </c>
      <c r="B303" t="s">
        <v>70952</v>
      </c>
      <c r="D303" t="s">
        <v>71143</v>
      </c>
      <c r="E303" t="s">
        <v>71791</v>
      </c>
      <c r="F303" s="29">
        <v>36.8339</v>
      </c>
      <c r="G303" s="29">
        <v>126.58159999999999</v>
      </c>
      <c r="H303" s="30">
        <v>28</v>
      </c>
      <c r="I303" s="29" t="s">
        <v>71874</v>
      </c>
      <c r="J303" s="30" t="s">
        <v>71936</v>
      </c>
      <c r="K303" s="30" t="s">
        <v>72042</v>
      </c>
      <c r="L303" s="30" t="s">
        <v>71933</v>
      </c>
      <c r="M303" s="48">
        <v>40732</v>
      </c>
      <c r="N303" s="27" t="s">
        <v>71117</v>
      </c>
      <c r="O303" s="54" t="s">
        <v>72382</v>
      </c>
      <c r="P303" s="11"/>
      <c r="Q303" s="11"/>
      <c r="T303" s="6">
        <v>0</v>
      </c>
      <c r="U303" s="6">
        <v>3.3333333333333332E-4</v>
      </c>
      <c r="V303" s="6">
        <v>3.6666666666666666E-3</v>
      </c>
      <c r="W303" s="6">
        <v>0.98750000000000016</v>
      </c>
      <c r="X303" s="6">
        <v>0</v>
      </c>
      <c r="Y303" s="6">
        <v>2E-3</v>
      </c>
      <c r="Z303" s="7">
        <v>6.3333333333333332E-3</v>
      </c>
      <c r="AA303" s="6">
        <v>0</v>
      </c>
      <c r="AB303" s="6">
        <v>0</v>
      </c>
      <c r="AC303" s="6">
        <v>2E-3</v>
      </c>
      <c r="AD303" s="6">
        <v>0.9900000000000001</v>
      </c>
      <c r="AE303" s="6">
        <v>5.0000000000000001E-4</v>
      </c>
      <c r="AF303" s="6">
        <v>2.166666666666667E-3</v>
      </c>
      <c r="AG303" s="7">
        <v>5.3333333333333332E-3</v>
      </c>
      <c r="AH303" s="6">
        <v>0</v>
      </c>
      <c r="AI303" s="6">
        <v>0</v>
      </c>
      <c r="AJ303" s="6">
        <v>2E-3</v>
      </c>
      <c r="AK303" s="6">
        <v>0.9900000000000001</v>
      </c>
      <c r="AL303" s="6">
        <v>0</v>
      </c>
      <c r="AM303" s="6">
        <v>2.6666666666666666E-3</v>
      </c>
      <c r="AN303" s="7">
        <v>4.6666666666666671E-3</v>
      </c>
      <c r="AO303" s="6">
        <f>1.79345829440372*10^-321</f>
        <v>0</v>
      </c>
      <c r="AP303" s="6">
        <v>0</v>
      </c>
      <c r="AQ303" s="6">
        <v>1</v>
      </c>
      <c r="AR303" s="6">
        <v>2.9652919731924299E-207</v>
      </c>
      <c r="AS303" s="6">
        <v>2.5355416441279902E-128</v>
      </c>
      <c r="AT303" s="7">
        <v>1.63550052474439E-171</v>
      </c>
      <c r="AU303" s="5">
        <v>3</v>
      </c>
      <c r="AV303" s="6">
        <v>6.4010511556599002E-61</v>
      </c>
      <c r="AW303" s="6">
        <v>2.3098669419316601E-127</v>
      </c>
      <c r="AX303" s="6">
        <v>1</v>
      </c>
      <c r="AY303" s="6">
        <v>1.21473413626083E-58</v>
      </c>
      <c r="AZ303" s="6">
        <v>1.3385828536487899E-27</v>
      </c>
      <c r="BA303" s="7">
        <v>7.3609177669844799E-52</v>
      </c>
      <c r="BB303" s="6">
        <v>1.6777380797438502E-275</v>
      </c>
      <c r="BC303" s="6">
        <v>3.8581444047718001E-121</v>
      </c>
      <c r="BD303" s="6">
        <v>1.39479552496493E-276</v>
      </c>
      <c r="BE303" s="6">
        <v>1</v>
      </c>
      <c r="BF303" s="6">
        <v>8.1571166475571503E-67</v>
      </c>
      <c r="BG303" s="6">
        <v>3.4249524295779998E-72</v>
      </c>
      <c r="BH303" s="7">
        <v>5.7140473509489796E-35</v>
      </c>
      <c r="BI303" s="6">
        <f>3.60776615906195*10^-319</f>
        <v>0</v>
      </c>
      <c r="BJ303" s="6">
        <v>0</v>
      </c>
      <c r="BK303" s="6">
        <v>1</v>
      </c>
      <c r="BL303" s="6">
        <v>9.1071001775615602E-202</v>
      </c>
      <c r="BM303" s="6">
        <v>3.3990564902502098E-261</v>
      </c>
      <c r="BN303" s="6">
        <v>5.1631736563723501E-167</v>
      </c>
      <c r="BO303" s="7">
        <v>9.6486208528222901E-128</v>
      </c>
      <c r="BP303" s="6">
        <v>1.01383435674285E-60</v>
      </c>
      <c r="BQ303" s="6">
        <v>4.6018584641047099E-127</v>
      </c>
      <c r="BR303" s="6">
        <v>1</v>
      </c>
      <c r="BS303" s="6">
        <v>1.2435600374023501E-63</v>
      </c>
      <c r="BT303" s="6">
        <v>4.9607661106983404E-35</v>
      </c>
      <c r="BU303" s="6">
        <v>1.16677281656685E-55</v>
      </c>
      <c r="BV303" s="7">
        <v>2.72577570249508E-27</v>
      </c>
      <c r="BW303">
        <v>295</v>
      </c>
      <c r="BX303">
        <v>305</v>
      </c>
      <c r="BY303">
        <v>266</v>
      </c>
      <c r="BZ303">
        <v>285</v>
      </c>
      <c r="CA303">
        <v>255</v>
      </c>
      <c r="CB303">
        <v>194</v>
      </c>
      <c r="CC303">
        <v>216</v>
      </c>
      <c r="CD303">
        <v>225</v>
      </c>
      <c r="CE303">
        <v>228</v>
      </c>
      <c r="CF303" s="1">
        <v>242</v>
      </c>
      <c r="CH303" s="43">
        <v>7.3666748586876399E-2</v>
      </c>
      <c r="CJ303" s="27" t="s">
        <v>72357</v>
      </c>
    </row>
    <row r="304" spans="1:88">
      <c r="A304" s="27">
        <v>301</v>
      </c>
      <c r="B304" t="s">
        <v>70952</v>
      </c>
      <c r="D304" t="s">
        <v>71144</v>
      </c>
      <c r="E304" t="s">
        <v>71791</v>
      </c>
      <c r="F304" s="29">
        <v>37.422199999999997</v>
      </c>
      <c r="G304" s="29">
        <v>128.25219999999999</v>
      </c>
      <c r="H304" s="30">
        <v>720</v>
      </c>
      <c r="I304" s="29" t="s">
        <v>71874</v>
      </c>
      <c r="J304" s="30" t="s">
        <v>71984</v>
      </c>
      <c r="K304" s="30" t="s">
        <v>71974</v>
      </c>
      <c r="L304" s="30" t="s">
        <v>71967</v>
      </c>
      <c r="M304" s="48">
        <v>40740</v>
      </c>
      <c r="N304" s="27" t="s">
        <v>71117</v>
      </c>
      <c r="O304" s="54" t="s">
        <v>72382</v>
      </c>
      <c r="P304" s="11"/>
      <c r="Q304" s="11"/>
      <c r="T304" s="6">
        <v>0</v>
      </c>
      <c r="U304" s="6">
        <v>1.2166666666666666E-2</v>
      </c>
      <c r="V304" s="6">
        <v>0</v>
      </c>
      <c r="W304" s="6">
        <v>0.98566666666666658</v>
      </c>
      <c r="X304" s="6">
        <v>0</v>
      </c>
      <c r="Y304" s="6">
        <v>1E-3</v>
      </c>
      <c r="Z304" s="7">
        <v>1E-3</v>
      </c>
      <c r="AA304" s="6">
        <v>0</v>
      </c>
      <c r="AB304" s="6">
        <v>0</v>
      </c>
      <c r="AC304" s="6">
        <v>0</v>
      </c>
      <c r="AD304" s="6">
        <v>0.99716666666666665</v>
      </c>
      <c r="AE304" s="6">
        <v>1.6666666666666666E-4</v>
      </c>
      <c r="AF304" s="6">
        <v>1.1666666666666668E-3</v>
      </c>
      <c r="AG304" s="7">
        <v>1E-3</v>
      </c>
      <c r="AH304" s="6">
        <v>0</v>
      </c>
      <c r="AI304" s="6">
        <v>0</v>
      </c>
      <c r="AJ304" s="6">
        <v>0</v>
      </c>
      <c r="AK304" s="6">
        <v>0.99716666666666676</v>
      </c>
      <c r="AL304" s="6">
        <v>0</v>
      </c>
      <c r="AM304" s="6">
        <v>1.1666666666666668E-3</v>
      </c>
      <c r="AN304" s="7">
        <v>1E-3</v>
      </c>
      <c r="AO304" s="6">
        <v>0</v>
      </c>
      <c r="AP304" s="6">
        <v>0</v>
      </c>
      <c r="AQ304" s="6">
        <v>1</v>
      </c>
      <c r="AR304" s="6">
        <v>1.21691331557168E-228</v>
      </c>
      <c r="AS304" s="6">
        <v>8.6663151231171105E-150</v>
      </c>
      <c r="AT304" s="7">
        <v>4.66381871742726E-194</v>
      </c>
      <c r="AU304" s="5">
        <v>3</v>
      </c>
      <c r="AV304" s="6">
        <v>4.5263143633024702E-57</v>
      </c>
      <c r="AW304" s="6">
        <v>6.0568848312113897E-124</v>
      </c>
      <c r="AX304" s="6">
        <v>1</v>
      </c>
      <c r="AY304" s="6">
        <v>4.19853607547142E-45</v>
      </c>
      <c r="AZ304" s="6">
        <v>4.55242010603271E-23</v>
      </c>
      <c r="BA304" s="7">
        <v>2.0977020401548301E-38</v>
      </c>
      <c r="BB304" s="6">
        <v>1.0887253512169901E-281</v>
      </c>
      <c r="BC304" s="6">
        <v>8.6458833260180104E-135</v>
      </c>
      <c r="BD304" s="6">
        <v>8.6868744691978597E-305</v>
      </c>
      <c r="BE304" s="6">
        <v>1</v>
      </c>
      <c r="BF304" s="6">
        <v>1.8645696348070399E-70</v>
      </c>
      <c r="BG304" s="6">
        <v>2.8956532890702401E-74</v>
      </c>
      <c r="BH304" s="7">
        <v>5.14746737559988E-43</v>
      </c>
      <c r="BI304" s="6">
        <v>0</v>
      </c>
      <c r="BJ304" s="6">
        <v>0</v>
      </c>
      <c r="BK304" s="6">
        <v>1</v>
      </c>
      <c r="BL304" s="6">
        <v>2.3007654050374501E-220</v>
      </c>
      <c r="BM304" s="6">
        <v>4.3820393779588199E-273</v>
      </c>
      <c r="BN304" s="6">
        <v>8.9478145210010099E-187</v>
      </c>
      <c r="BO304" s="7">
        <v>1.5681946234344798E-148</v>
      </c>
      <c r="BP304" s="6">
        <v>5.3175401595382803E-57</v>
      </c>
      <c r="BQ304" s="6">
        <v>7.9825570304709907E-124</v>
      </c>
      <c r="BR304" s="6">
        <v>1</v>
      </c>
      <c r="BS304" s="6">
        <v>1.2473282394005E-46</v>
      </c>
      <c r="BT304" s="6">
        <v>2.0738348721628299E-26</v>
      </c>
      <c r="BU304" s="6">
        <v>4.2815070064010299E-39</v>
      </c>
      <c r="BV304" s="7">
        <v>4.7049860917355602E-21</v>
      </c>
      <c r="BW304">
        <v>295</v>
      </c>
      <c r="BX304">
        <v>305</v>
      </c>
      <c r="BY304">
        <v>266</v>
      </c>
      <c r="BZ304">
        <v>285</v>
      </c>
      <c r="CA304">
        <v>255</v>
      </c>
      <c r="CB304">
        <v>194</v>
      </c>
      <c r="CC304">
        <v>216</v>
      </c>
      <c r="CD304">
        <v>225</v>
      </c>
      <c r="CE304">
        <v>228</v>
      </c>
      <c r="CF304" s="1">
        <v>242</v>
      </c>
      <c r="CH304" s="43">
        <v>8.1484090642244905E-2</v>
      </c>
      <c r="CJ304" s="27" t="s">
        <v>72357</v>
      </c>
    </row>
    <row r="305" spans="1:88">
      <c r="A305" s="27">
        <v>302</v>
      </c>
      <c r="B305" t="s">
        <v>70952</v>
      </c>
      <c r="D305" t="s">
        <v>71145</v>
      </c>
      <c r="E305" t="s">
        <v>71791</v>
      </c>
      <c r="F305" s="29">
        <v>38.171500000000002</v>
      </c>
      <c r="G305" s="29">
        <v>128.01589999999999</v>
      </c>
      <c r="H305" s="30">
        <v>262</v>
      </c>
      <c r="I305" s="29" t="s">
        <v>71874</v>
      </c>
      <c r="J305" s="30" t="s">
        <v>71984</v>
      </c>
      <c r="K305" s="30" t="s">
        <v>72070</v>
      </c>
      <c r="L305" s="30" t="s">
        <v>72146</v>
      </c>
      <c r="M305" s="48">
        <v>40775</v>
      </c>
      <c r="N305" s="27" t="s">
        <v>71117</v>
      </c>
      <c r="O305" s="54" t="s">
        <v>72382</v>
      </c>
      <c r="P305" s="11"/>
      <c r="Q305" s="11"/>
      <c r="T305" s="6">
        <v>0</v>
      </c>
      <c r="U305" s="6">
        <v>1.0833333333333334E-2</v>
      </c>
      <c r="V305" s="6">
        <v>1E-3</v>
      </c>
      <c r="W305" s="6">
        <v>0.98499999999999988</v>
      </c>
      <c r="X305" s="6">
        <v>0</v>
      </c>
      <c r="Y305" s="6">
        <v>3.1666666666666666E-3</v>
      </c>
      <c r="Z305" s="7">
        <v>0</v>
      </c>
      <c r="AA305" s="6">
        <v>0</v>
      </c>
      <c r="AB305" s="6">
        <v>2.3333333333333335E-3</v>
      </c>
      <c r="AC305" s="6">
        <v>3.3333333333333332E-4</v>
      </c>
      <c r="AD305" s="6">
        <v>0.99416666666666675</v>
      </c>
      <c r="AE305" s="6">
        <v>6.6666666666666664E-4</v>
      </c>
      <c r="AF305" s="6">
        <v>1.8333333333333335E-3</v>
      </c>
      <c r="AG305" s="7">
        <v>0</v>
      </c>
      <c r="AH305" s="6">
        <v>0</v>
      </c>
      <c r="AI305" s="6">
        <v>2.166666666666667E-3</v>
      </c>
      <c r="AJ305" s="6">
        <v>8.3333333333333339E-4</v>
      </c>
      <c r="AK305" s="6">
        <v>0.99283333333333335</v>
      </c>
      <c r="AL305" s="6">
        <v>0</v>
      </c>
      <c r="AM305" s="6">
        <v>3.9999999999999992E-3</v>
      </c>
      <c r="AN305" s="7">
        <v>0</v>
      </c>
      <c r="AO305" s="6">
        <v>0</v>
      </c>
      <c r="AP305" s="6">
        <v>0</v>
      </c>
      <c r="AQ305" s="6">
        <v>1</v>
      </c>
      <c r="AR305" s="6">
        <v>4.3712975134932199E-210</v>
      </c>
      <c r="AS305" s="6">
        <v>1.6906871727104399E-130</v>
      </c>
      <c r="AT305" s="7">
        <v>6.0056715267375995E-175</v>
      </c>
      <c r="AU305" s="5">
        <v>3</v>
      </c>
      <c r="AV305" s="6">
        <v>1.27492451798752E-67</v>
      </c>
      <c r="AW305" s="6">
        <v>1.2685772136108701E-128</v>
      </c>
      <c r="AX305" s="6">
        <v>1</v>
      </c>
      <c r="AY305" s="6">
        <v>4.4878755710543502E-62</v>
      </c>
      <c r="AZ305" s="6">
        <v>3.2519438154844001E-28</v>
      </c>
      <c r="BA305" s="7">
        <v>3.7161860514389398E-52</v>
      </c>
      <c r="BB305" s="6">
        <v>7.9701885007500905E-279</v>
      </c>
      <c r="BC305" s="6">
        <v>3.4628706808437198E-128</v>
      </c>
      <c r="BD305" s="6">
        <v>1.28937679062357E-300</v>
      </c>
      <c r="BE305" s="6">
        <v>1</v>
      </c>
      <c r="BF305" s="6">
        <v>7.5198112778991398E-65</v>
      </c>
      <c r="BG305" s="6">
        <v>3.38935377478093E-78</v>
      </c>
      <c r="BH305" s="7">
        <v>4.0814597208668699E-38</v>
      </c>
      <c r="BI305" s="6">
        <f>3.45845952088873*10^-323</f>
        <v>0</v>
      </c>
      <c r="BJ305" s="6">
        <v>0</v>
      </c>
      <c r="BK305" s="6">
        <v>1</v>
      </c>
      <c r="BL305" s="6">
        <v>1.7074350308056801E-204</v>
      </c>
      <c r="BM305" s="6">
        <v>1.7032751646304299E-261</v>
      </c>
      <c r="BN305" s="6">
        <v>2.2955885775931598E-170</v>
      </c>
      <c r="BO305" s="7">
        <v>9.5643792140925606E-130</v>
      </c>
      <c r="BP305" s="6">
        <v>1.9609866373438301E-67</v>
      </c>
      <c r="BQ305" s="6">
        <v>2.4786466460851301E-128</v>
      </c>
      <c r="BR305" s="6">
        <v>1</v>
      </c>
      <c r="BS305" s="6">
        <v>2.5339325380279102E-68</v>
      </c>
      <c r="BT305" s="6">
        <v>4.2131905297414399E-37</v>
      </c>
      <c r="BU305" s="6">
        <v>4.1736043510523799E-57</v>
      </c>
      <c r="BV305" s="7">
        <v>2.5715858316672901E-29</v>
      </c>
      <c r="BW305">
        <v>294</v>
      </c>
      <c r="BX305">
        <v>306</v>
      </c>
      <c r="BY305">
        <v>270</v>
      </c>
      <c r="BZ305">
        <v>287</v>
      </c>
      <c r="CA305">
        <v>251</v>
      </c>
      <c r="CB305">
        <v>194</v>
      </c>
      <c r="CC305">
        <v>215</v>
      </c>
      <c r="CD305">
        <v>226</v>
      </c>
      <c r="CE305">
        <v>227</v>
      </c>
      <c r="CF305" s="1">
        <v>249</v>
      </c>
      <c r="CG305" s="45">
        <v>15</v>
      </c>
      <c r="CH305" s="43">
        <v>9.1195854221821707E-2</v>
      </c>
      <c r="CJ305" s="27" t="s">
        <v>72357</v>
      </c>
    </row>
    <row r="306" spans="1:88">
      <c r="A306" s="27">
        <v>303</v>
      </c>
      <c r="B306" t="s">
        <v>70952</v>
      </c>
      <c r="D306" t="s">
        <v>71146</v>
      </c>
      <c r="E306" t="s">
        <v>71791</v>
      </c>
      <c r="F306" s="29">
        <v>36.352600000000002</v>
      </c>
      <c r="G306" s="29">
        <v>128.6953</v>
      </c>
      <c r="H306" s="30">
        <v>388</v>
      </c>
      <c r="I306" s="29" t="s">
        <v>71874</v>
      </c>
      <c r="J306" s="30" t="s">
        <v>71895</v>
      </c>
      <c r="K306" s="30" t="s">
        <v>72023</v>
      </c>
      <c r="L306" s="30" t="s">
        <v>72024</v>
      </c>
      <c r="M306" s="48">
        <v>40883</v>
      </c>
      <c r="N306" s="27" t="s">
        <v>71117</v>
      </c>
      <c r="O306" s="54" t="s">
        <v>72382</v>
      </c>
      <c r="P306" s="11"/>
      <c r="Q306" s="11"/>
      <c r="T306" s="6">
        <v>0</v>
      </c>
      <c r="U306" s="6">
        <v>1.35E-2</v>
      </c>
      <c r="V306" s="6">
        <v>0</v>
      </c>
      <c r="W306" s="6">
        <v>0.98483333333333334</v>
      </c>
      <c r="X306" s="6">
        <v>0</v>
      </c>
      <c r="Y306" s="6">
        <v>0</v>
      </c>
      <c r="Z306" s="7">
        <v>1E-3</v>
      </c>
      <c r="AA306" s="6">
        <v>0</v>
      </c>
      <c r="AB306" s="6">
        <v>1.6666666666666666E-4</v>
      </c>
      <c r="AC306" s="6">
        <v>0</v>
      </c>
      <c r="AD306" s="6">
        <v>0.99816666666666676</v>
      </c>
      <c r="AE306" s="6">
        <v>0</v>
      </c>
      <c r="AF306" s="6">
        <v>0</v>
      </c>
      <c r="AG306" s="7">
        <v>8.3333333333333339E-4</v>
      </c>
      <c r="AH306" s="6">
        <v>0</v>
      </c>
      <c r="AI306" s="6">
        <v>0</v>
      </c>
      <c r="AJ306" s="6">
        <v>0</v>
      </c>
      <c r="AK306" s="6">
        <v>0.99816666666666665</v>
      </c>
      <c r="AL306" s="6">
        <v>0</v>
      </c>
      <c r="AM306" s="6">
        <v>0</v>
      </c>
      <c r="AN306" s="7">
        <v>1E-3</v>
      </c>
      <c r="AO306" s="6">
        <f>1.72922976044436*10^-322</f>
        <v>0</v>
      </c>
      <c r="AP306" s="6">
        <v>0</v>
      </c>
      <c r="AQ306" s="6">
        <v>1</v>
      </c>
      <c r="AR306" s="6">
        <v>7.0738818328499599E-202</v>
      </c>
      <c r="AS306" s="6">
        <v>7.8246893337657303E-123</v>
      </c>
      <c r="AT306" s="7">
        <v>1.62525719360264E-164</v>
      </c>
      <c r="AU306" s="5">
        <v>3</v>
      </c>
      <c r="AV306" s="6">
        <v>9.6411544292142599E-63</v>
      </c>
      <c r="AW306" s="6">
        <v>2.1677184297817899E-122</v>
      </c>
      <c r="AX306" s="6">
        <v>1</v>
      </c>
      <c r="AY306" s="6">
        <v>3.01368986878563E-62</v>
      </c>
      <c r="AZ306" s="6">
        <v>2.87713872702023E-27</v>
      </c>
      <c r="BA306" s="7">
        <v>9.7704756808525798E-51</v>
      </c>
      <c r="BB306" s="6">
        <v>1.70669196277793E-276</v>
      </c>
      <c r="BC306" s="6">
        <v>1.8145784612267199E-122</v>
      </c>
      <c r="BD306" s="6">
        <v>1.4572466615280699E-282</v>
      </c>
      <c r="BE306" s="6">
        <v>1</v>
      </c>
      <c r="BF306" s="6">
        <v>8.3344302546320594E-65</v>
      </c>
      <c r="BG306" s="6">
        <v>5.9546848509069003E-73</v>
      </c>
      <c r="BH306" s="7">
        <v>1.51650144243345E-34</v>
      </c>
      <c r="BI306" s="6">
        <f>2.37151510003798*10^-320</f>
        <v>0</v>
      </c>
      <c r="BJ306" s="6">
        <v>0</v>
      </c>
      <c r="BK306" s="6">
        <v>1</v>
      </c>
      <c r="BL306" s="6">
        <v>8.4973837488304799E-198</v>
      </c>
      <c r="BM306" s="6">
        <v>3.14223530463637E-249</v>
      </c>
      <c r="BN306" s="6">
        <v>1.9110697286612499E-161</v>
      </c>
      <c r="BO306" s="7">
        <v>4.64613850502561E-122</v>
      </c>
      <c r="BP306" s="6">
        <v>1.4039786970271699E-62</v>
      </c>
      <c r="BQ306" s="6">
        <v>3.9282585975743402E-122</v>
      </c>
      <c r="BR306" s="6">
        <v>1</v>
      </c>
      <c r="BS306" s="6">
        <v>6.9284455273517598E-68</v>
      </c>
      <c r="BT306" s="6">
        <v>1.8743454528470199E-35</v>
      </c>
      <c r="BU306" s="6">
        <v>3.8893506941873998E-55</v>
      </c>
      <c r="BV306" s="7">
        <v>2.4188591038694198E-28</v>
      </c>
      <c r="BW306">
        <v>294</v>
      </c>
      <c r="BX306">
        <v>306</v>
      </c>
      <c r="BY306">
        <v>270</v>
      </c>
      <c r="BZ306">
        <v>287</v>
      </c>
      <c r="CA306">
        <v>251</v>
      </c>
      <c r="CB306">
        <v>194</v>
      </c>
      <c r="CC306">
        <v>215</v>
      </c>
      <c r="CD306">
        <v>226</v>
      </c>
      <c r="CE306">
        <v>227</v>
      </c>
      <c r="CF306" s="1">
        <v>249</v>
      </c>
      <c r="CG306" s="45">
        <v>24</v>
      </c>
      <c r="CH306" s="43">
        <v>8.8886313593695698E-2</v>
      </c>
      <c r="CJ306" s="27" t="s">
        <v>72357</v>
      </c>
    </row>
    <row r="307" spans="1:88">
      <c r="A307" s="27">
        <v>304</v>
      </c>
      <c r="B307" t="s">
        <v>70952</v>
      </c>
      <c r="D307" t="s">
        <v>71147</v>
      </c>
      <c r="E307" t="s">
        <v>71791</v>
      </c>
      <c r="F307" s="29">
        <v>37.347499999999997</v>
      </c>
      <c r="G307" s="29">
        <v>128.57169999999999</v>
      </c>
      <c r="H307" s="30">
        <v>517</v>
      </c>
      <c r="I307" s="29" t="s">
        <v>71874</v>
      </c>
      <c r="J307" s="30" t="s">
        <v>71984</v>
      </c>
      <c r="K307" s="30" t="s">
        <v>71892</v>
      </c>
      <c r="L307" s="30" t="s">
        <v>72123</v>
      </c>
      <c r="M307" s="48">
        <v>40765</v>
      </c>
      <c r="N307" s="27" t="s">
        <v>71117</v>
      </c>
      <c r="O307" s="54" t="s">
        <v>72382</v>
      </c>
      <c r="P307" s="11"/>
      <c r="Q307" s="11"/>
      <c r="T307" s="6">
        <v>0</v>
      </c>
      <c r="U307" s="6">
        <v>1.6166666666666666E-2</v>
      </c>
      <c r="V307" s="6">
        <v>0</v>
      </c>
      <c r="W307" s="6">
        <v>0.98216666666666663</v>
      </c>
      <c r="X307" s="6">
        <v>0</v>
      </c>
      <c r="Y307" s="6">
        <v>0</v>
      </c>
      <c r="Z307" s="7">
        <v>1E-3</v>
      </c>
      <c r="AA307" s="6">
        <v>0</v>
      </c>
      <c r="AB307" s="6">
        <v>1E-3</v>
      </c>
      <c r="AC307" s="6">
        <v>5.0000000000000001E-4</v>
      </c>
      <c r="AD307" s="6">
        <v>0.99716666666666665</v>
      </c>
      <c r="AE307" s="6">
        <v>0</v>
      </c>
      <c r="AF307" s="6">
        <v>0</v>
      </c>
      <c r="AG307" s="7">
        <v>1.1666666666666668E-3</v>
      </c>
      <c r="AH307" s="6">
        <v>0</v>
      </c>
      <c r="AI307" s="6">
        <v>0</v>
      </c>
      <c r="AJ307" s="6">
        <v>5.0000000000000001E-4</v>
      </c>
      <c r="AK307" s="6">
        <v>0.997</v>
      </c>
      <c r="AL307" s="6">
        <v>0</v>
      </c>
      <c r="AM307" s="6">
        <v>0</v>
      </c>
      <c r="AN307" s="7">
        <v>1.6666666666666668E-3</v>
      </c>
      <c r="AO307" s="6">
        <v>0</v>
      </c>
      <c r="AP307" s="6">
        <v>0</v>
      </c>
      <c r="AQ307" s="6">
        <v>1</v>
      </c>
      <c r="AR307" s="6">
        <v>4.2682699410933199E-213</v>
      </c>
      <c r="AS307" s="6">
        <v>8.1067968551423997E-133</v>
      </c>
      <c r="AT307" s="7">
        <v>5.3891891647827697E-176</v>
      </c>
      <c r="AU307" s="5">
        <v>3</v>
      </c>
      <c r="AV307" s="6">
        <v>8.3887134509896403E-63</v>
      </c>
      <c r="AW307" s="6">
        <v>2.9070943301971298E-138</v>
      </c>
      <c r="AX307" s="6">
        <v>1</v>
      </c>
      <c r="AY307" s="6">
        <v>5.33767029122372E-64</v>
      </c>
      <c r="AZ307" s="6">
        <v>1.8740214978657699E-28</v>
      </c>
      <c r="BA307" s="7">
        <v>1.6425020489404101E-52</v>
      </c>
      <c r="BB307" s="6">
        <v>1.0394868070000201E-281</v>
      </c>
      <c r="BC307" s="6">
        <v>8.0947236429342893E-130</v>
      </c>
      <c r="BD307" s="6">
        <v>8.7693457335419697E-302</v>
      </c>
      <c r="BE307" s="6">
        <v>1</v>
      </c>
      <c r="BF307" s="6">
        <v>1.3330635748687399E-68</v>
      </c>
      <c r="BG307" s="6">
        <v>2.46690251854701E-76</v>
      </c>
      <c r="BH307" s="7">
        <v>1.1750047036355E-37</v>
      </c>
      <c r="BI307" s="6">
        <f>4.94065645841247*10^-324</f>
        <v>0</v>
      </c>
      <c r="BJ307" s="6">
        <v>0</v>
      </c>
      <c r="BK307" s="6">
        <v>1</v>
      </c>
      <c r="BL307" s="6">
        <v>9.9475723464471598E-209</v>
      </c>
      <c r="BM307" s="6">
        <v>5.0091515701493102E-266</v>
      </c>
      <c r="BN307" s="6">
        <v>1.2428408148973401E-172</v>
      </c>
      <c r="BO307" s="7">
        <v>2.7533516800900599E-132</v>
      </c>
      <c r="BP307" s="6">
        <v>4.4158664361399402E-62</v>
      </c>
      <c r="BQ307" s="6">
        <v>2.2528435496557801E-137</v>
      </c>
      <c r="BR307" s="6">
        <v>1</v>
      </c>
      <c r="BS307" s="6">
        <v>4.5836761121359998E-67</v>
      </c>
      <c r="BT307" s="6">
        <v>3.9410568053318902E-34</v>
      </c>
      <c r="BU307" s="6">
        <v>2.1120549836575999E-54</v>
      </c>
      <c r="BV307" s="7">
        <v>4.2317777387372201E-28</v>
      </c>
      <c r="BW307">
        <v>295</v>
      </c>
      <c r="BX307">
        <v>305</v>
      </c>
      <c r="BY307">
        <v>266</v>
      </c>
      <c r="BZ307">
        <v>285</v>
      </c>
      <c r="CA307">
        <v>255</v>
      </c>
      <c r="CB307">
        <v>194</v>
      </c>
      <c r="CC307">
        <v>216</v>
      </c>
      <c r="CD307">
        <v>225</v>
      </c>
      <c r="CE307">
        <v>228</v>
      </c>
      <c r="CF307" s="1">
        <v>242</v>
      </c>
      <c r="CH307" s="43">
        <v>8.8865968188480499E-2</v>
      </c>
      <c r="CJ307" s="27" t="s">
        <v>72357</v>
      </c>
    </row>
    <row r="308" spans="1:88">
      <c r="A308" s="27">
        <v>305</v>
      </c>
      <c r="B308" t="s">
        <v>70952</v>
      </c>
      <c r="D308" t="s">
        <v>71148</v>
      </c>
      <c r="E308" t="s">
        <v>71791</v>
      </c>
      <c r="F308" s="29">
        <v>37.835599999999999</v>
      </c>
      <c r="G308" s="29">
        <v>127.88939999999999</v>
      </c>
      <c r="H308" s="30">
        <v>392</v>
      </c>
      <c r="I308" s="29" t="s">
        <v>71874</v>
      </c>
      <c r="J308" s="30" t="s">
        <v>71984</v>
      </c>
      <c r="K308" s="30" t="s">
        <v>71986</v>
      </c>
      <c r="L308" s="30" t="s">
        <v>72141</v>
      </c>
      <c r="M308" s="48">
        <v>40769</v>
      </c>
      <c r="N308" s="27" t="s">
        <v>71117</v>
      </c>
      <c r="O308" s="54" t="s">
        <v>72382</v>
      </c>
      <c r="P308" s="11"/>
      <c r="Q308" s="11"/>
      <c r="T308" s="6">
        <v>0</v>
      </c>
      <c r="U308" s="6">
        <v>1.7333333333333336E-2</v>
      </c>
      <c r="V308" s="6">
        <v>0</v>
      </c>
      <c r="W308" s="6">
        <v>0.98183333333333334</v>
      </c>
      <c r="X308" s="6">
        <v>0</v>
      </c>
      <c r="Y308" s="6">
        <v>1.6666666666666666E-4</v>
      </c>
      <c r="Z308" s="7">
        <v>0</v>
      </c>
      <c r="AA308" s="6">
        <v>0</v>
      </c>
      <c r="AB308" s="6">
        <v>0</v>
      </c>
      <c r="AC308" s="6">
        <v>0</v>
      </c>
      <c r="AD308" s="6">
        <v>0.999</v>
      </c>
      <c r="AE308" s="6">
        <v>0</v>
      </c>
      <c r="AF308" s="6">
        <v>0</v>
      </c>
      <c r="AG308" s="7">
        <v>0</v>
      </c>
      <c r="AH308" s="6">
        <v>0</v>
      </c>
      <c r="AI308" s="6">
        <v>0</v>
      </c>
      <c r="AJ308" s="6">
        <v>0</v>
      </c>
      <c r="AK308" s="6">
        <v>0.999</v>
      </c>
      <c r="AL308" s="6">
        <v>0</v>
      </c>
      <c r="AM308" s="6">
        <v>1.6666666666666666E-4</v>
      </c>
      <c r="AN308" s="7">
        <v>0</v>
      </c>
      <c r="AO308" s="6">
        <f>5.41359733943448*10^-317</f>
        <v>0</v>
      </c>
      <c r="AP308" s="6">
        <v>0</v>
      </c>
      <c r="AQ308" s="6">
        <v>1</v>
      </c>
      <c r="AR308" s="6">
        <v>9.5432808069500399E-197</v>
      </c>
      <c r="AS308" s="6">
        <v>5.6162071390182201E-117</v>
      </c>
      <c r="AT308" s="7">
        <v>1.07065914298707E-159</v>
      </c>
      <c r="AU308" s="5">
        <v>3</v>
      </c>
      <c r="AV308" s="6">
        <v>1.9401757418638299E-51</v>
      </c>
      <c r="AW308" s="6">
        <v>1.4865295068096701E-115</v>
      </c>
      <c r="AX308" s="6">
        <v>1</v>
      </c>
      <c r="AY308" s="6">
        <v>1.67010452793722E-58</v>
      </c>
      <c r="AZ308" s="6">
        <v>7.2013491843173102E-29</v>
      </c>
      <c r="BA308" s="7">
        <v>3.4314010598407697E-48</v>
      </c>
      <c r="BB308" s="6">
        <v>4.7054926150564097E-270</v>
      </c>
      <c r="BC308" s="6">
        <v>2.5750165052171698E-122</v>
      </c>
      <c r="BD308" s="6">
        <v>4.9324599516190703E-275</v>
      </c>
      <c r="BE308" s="6">
        <v>1</v>
      </c>
      <c r="BF308" s="6">
        <v>7.1078926410983897E-65</v>
      </c>
      <c r="BG308" s="6">
        <v>9.7835380340410103E-75</v>
      </c>
      <c r="BH308" s="7">
        <v>5.6169374515489802E-34</v>
      </c>
      <c r="BI308" s="6">
        <f>1.10607459522741*10^-314</f>
        <v>0</v>
      </c>
      <c r="BJ308" s="6">
        <v>0</v>
      </c>
      <c r="BK308" s="6">
        <v>1</v>
      </c>
      <c r="BL308" s="6">
        <v>4.3405190529633698E-192</v>
      </c>
      <c r="BM308" s="6">
        <v>8.6294483838801794E-245</v>
      </c>
      <c r="BN308" s="6">
        <v>4.7494701017126504E-156</v>
      </c>
      <c r="BO308" s="7">
        <v>3.2983726079803799E-116</v>
      </c>
      <c r="BP308" s="6">
        <v>7.40626790146398E-51</v>
      </c>
      <c r="BQ308" s="6">
        <v>7.7768047718786996E-115</v>
      </c>
      <c r="BR308" s="6">
        <v>1</v>
      </c>
      <c r="BS308" s="6">
        <v>2.8629824286223198E-62</v>
      </c>
      <c r="BT308" s="6">
        <v>3.2251224496842701E-35</v>
      </c>
      <c r="BU308" s="6">
        <v>9.2507441259284995E-51</v>
      </c>
      <c r="BV308" s="7">
        <v>3.80875062091598E-28</v>
      </c>
      <c r="BW308">
        <v>295</v>
      </c>
      <c r="BX308">
        <v>305</v>
      </c>
      <c r="BY308">
        <v>266</v>
      </c>
      <c r="BZ308">
        <v>285</v>
      </c>
      <c r="CA308">
        <v>255</v>
      </c>
      <c r="CB308">
        <v>194</v>
      </c>
      <c r="CC308">
        <v>216</v>
      </c>
      <c r="CD308">
        <v>225</v>
      </c>
      <c r="CE308">
        <v>228</v>
      </c>
      <c r="CF308" s="1">
        <v>242</v>
      </c>
      <c r="CG308" s="45">
        <v>13</v>
      </c>
      <c r="CH308" s="43">
        <v>7.8449384530589694E-2</v>
      </c>
      <c r="CJ308" s="27" t="s">
        <v>72357</v>
      </c>
    </row>
    <row r="309" spans="1:88">
      <c r="A309" s="27">
        <v>306</v>
      </c>
      <c r="B309" t="s">
        <v>70952</v>
      </c>
      <c r="D309" t="s">
        <v>71149</v>
      </c>
      <c r="E309" t="s">
        <v>71791</v>
      </c>
      <c r="F309" s="29">
        <v>37.5486</v>
      </c>
      <c r="G309" s="29">
        <v>127.3111</v>
      </c>
      <c r="H309" s="30">
        <v>50</v>
      </c>
      <c r="I309" s="29" t="s">
        <v>71874</v>
      </c>
      <c r="J309" s="30" t="s">
        <v>72000</v>
      </c>
      <c r="K309" s="30" t="s">
        <v>72091</v>
      </c>
      <c r="L309" s="30" t="s">
        <v>72092</v>
      </c>
      <c r="M309" s="48">
        <v>40729</v>
      </c>
      <c r="N309" s="27" t="s">
        <v>71117</v>
      </c>
      <c r="O309" s="54" t="s">
        <v>72382</v>
      </c>
      <c r="P309" s="11"/>
      <c r="Q309" s="11"/>
      <c r="T309" s="6">
        <v>0</v>
      </c>
      <c r="U309" s="6">
        <v>1.5166666666666667E-2</v>
      </c>
      <c r="V309" s="6">
        <v>1E-3</v>
      </c>
      <c r="W309" s="6">
        <v>0.98066666666666658</v>
      </c>
      <c r="X309" s="6">
        <v>0</v>
      </c>
      <c r="Y309" s="6">
        <v>1E-3</v>
      </c>
      <c r="Z309" s="7">
        <v>2E-3</v>
      </c>
      <c r="AA309" s="6">
        <v>0</v>
      </c>
      <c r="AB309" s="6">
        <v>5.0000000000000001E-4</v>
      </c>
      <c r="AC309" s="6">
        <v>1E-3</v>
      </c>
      <c r="AD309" s="6">
        <v>0.99600000000000011</v>
      </c>
      <c r="AE309" s="6">
        <v>1.6666666666666666E-4</v>
      </c>
      <c r="AF309" s="6">
        <v>8.3333333333333339E-4</v>
      </c>
      <c r="AG309" s="7">
        <v>1E-3</v>
      </c>
      <c r="AH309" s="6">
        <v>0</v>
      </c>
      <c r="AI309" s="6">
        <v>1E-3</v>
      </c>
      <c r="AJ309" s="6">
        <v>1E-3</v>
      </c>
      <c r="AK309" s="6">
        <v>0.99616666666666676</v>
      </c>
      <c r="AL309" s="6">
        <v>1.6666666666666666E-4</v>
      </c>
      <c r="AM309" s="6">
        <v>1.1666666666666668E-3</v>
      </c>
      <c r="AN309" s="7">
        <v>1.1666666666666668E-3</v>
      </c>
      <c r="AO309" s="6">
        <f>6.86290491979334*10^-316</f>
        <v>0</v>
      </c>
      <c r="AP309" s="6">
        <v>0</v>
      </c>
      <c r="AQ309" s="6">
        <v>1</v>
      </c>
      <c r="AR309" s="6">
        <v>1.31018835309591E-200</v>
      </c>
      <c r="AS309" s="6">
        <v>5.3239273677085999E-119</v>
      </c>
      <c r="AT309" s="7">
        <v>5.5837333906215602E-162</v>
      </c>
      <c r="AU309" s="5">
        <v>3</v>
      </c>
      <c r="AV309" s="6">
        <v>3.6742128445049201E-69</v>
      </c>
      <c r="AW309" s="6">
        <v>1.0183718132014299E-137</v>
      </c>
      <c r="AX309" s="6">
        <v>1</v>
      </c>
      <c r="AY309" s="6">
        <v>1.8707268662457101E-65</v>
      </c>
      <c r="AZ309" s="6">
        <v>1.59800456756192E-30</v>
      </c>
      <c r="BA309" s="7">
        <v>2.62676694313856E-60</v>
      </c>
      <c r="BB309" s="6">
        <v>1.9552614463433902E-273</v>
      </c>
      <c r="BC309" s="6">
        <v>3.6144574068940102E-121</v>
      </c>
      <c r="BD309" s="6">
        <v>2.41108208254295E-283</v>
      </c>
      <c r="BE309" s="6">
        <v>1</v>
      </c>
      <c r="BF309" s="6">
        <v>7.6660361893340704E-69</v>
      </c>
      <c r="BG309" s="6">
        <v>3.0987897259025902E-85</v>
      </c>
      <c r="BH309" s="7">
        <v>1.32074219157927E-39</v>
      </c>
      <c r="BI309" s="6">
        <f>3.43070424792015^10^-313</f>
        <v>0</v>
      </c>
      <c r="BJ309" s="6">
        <v>0</v>
      </c>
      <c r="BK309" s="6">
        <v>1</v>
      </c>
      <c r="BL309" s="6">
        <v>2.1413774736500298E-195</v>
      </c>
      <c r="BM309" s="6">
        <v>3.2880573852040898E-244</v>
      </c>
      <c r="BN309" s="6">
        <v>8.7604874236273901E-158</v>
      </c>
      <c r="BO309" s="7">
        <v>4.62055681049265E-118</v>
      </c>
      <c r="BP309" s="6">
        <v>9.4390205447124206E-69</v>
      </c>
      <c r="BQ309" s="6">
        <v>3.33315414051009E-137</v>
      </c>
      <c r="BR309" s="6">
        <v>1</v>
      </c>
      <c r="BS309" s="6">
        <v>1.10709136829847E-69</v>
      </c>
      <c r="BT309" s="6">
        <v>3.9060652939873602E-37</v>
      </c>
      <c r="BU309" s="6">
        <v>2.2264296447732401E-63</v>
      </c>
      <c r="BV309" s="7">
        <v>1.68165538421008E-26</v>
      </c>
      <c r="BW309">
        <v>295</v>
      </c>
      <c r="BX309">
        <v>305</v>
      </c>
      <c r="BY309">
        <v>266</v>
      </c>
      <c r="BZ309">
        <v>285</v>
      </c>
      <c r="CA309">
        <v>255</v>
      </c>
      <c r="CB309">
        <v>194</v>
      </c>
      <c r="CC309">
        <v>216</v>
      </c>
      <c r="CD309">
        <v>225</v>
      </c>
      <c r="CE309">
        <v>228</v>
      </c>
      <c r="CF309" s="1">
        <v>242</v>
      </c>
      <c r="CH309" s="43">
        <v>8.1098874790519498E-2</v>
      </c>
      <c r="CJ309" s="27" t="s">
        <v>72357</v>
      </c>
    </row>
    <row r="310" spans="1:88">
      <c r="A310" s="27">
        <v>307</v>
      </c>
      <c r="B310" t="s">
        <v>70952</v>
      </c>
      <c r="D310" t="s">
        <v>71150</v>
      </c>
      <c r="E310" t="s">
        <v>71791</v>
      </c>
      <c r="F310" s="29">
        <v>37.895600000000002</v>
      </c>
      <c r="G310" s="29">
        <v>127.7684</v>
      </c>
      <c r="H310" s="30">
        <v>213</v>
      </c>
      <c r="I310" s="29" t="s">
        <v>71874</v>
      </c>
      <c r="J310" s="30" t="s">
        <v>71984</v>
      </c>
      <c r="K310" s="30" t="s">
        <v>71975</v>
      </c>
      <c r="L310" s="30" t="s">
        <v>72156</v>
      </c>
      <c r="M310" s="48">
        <v>40782</v>
      </c>
      <c r="N310" s="27" t="s">
        <v>71117</v>
      </c>
      <c r="O310" s="54" t="s">
        <v>72382</v>
      </c>
      <c r="P310" s="11"/>
      <c r="Q310" s="11"/>
      <c r="T310" s="6">
        <v>0</v>
      </c>
      <c r="U310" s="6">
        <v>1.4833333333333332E-2</v>
      </c>
      <c r="V310" s="6">
        <v>0</v>
      </c>
      <c r="W310" s="6">
        <v>0.98000000000000009</v>
      </c>
      <c r="X310" s="6">
        <v>2E-3</v>
      </c>
      <c r="Y310" s="6">
        <v>2.3333333333333335E-3</v>
      </c>
      <c r="Z310" s="7">
        <v>1.6666666666666666E-4</v>
      </c>
      <c r="AA310" s="6">
        <v>0</v>
      </c>
      <c r="AB310" s="6">
        <v>8.3333333333333339E-4</v>
      </c>
      <c r="AC310" s="6">
        <v>0</v>
      </c>
      <c r="AD310" s="6">
        <v>0.99350000000000005</v>
      </c>
      <c r="AE310" s="6">
        <v>2.166666666666667E-3</v>
      </c>
      <c r="AF310" s="6">
        <v>3.166666666666667E-3</v>
      </c>
      <c r="AG310" s="7">
        <v>0</v>
      </c>
      <c r="AH310" s="6">
        <v>0</v>
      </c>
      <c r="AI310" s="6">
        <v>1E-3</v>
      </c>
      <c r="AJ310" s="6">
        <v>0</v>
      </c>
      <c r="AK310" s="6">
        <v>0.99416666666666664</v>
      </c>
      <c r="AL310" s="6">
        <v>2E-3</v>
      </c>
      <c r="AM310" s="6">
        <v>2.3333333333333335E-3</v>
      </c>
      <c r="AN310" s="7">
        <v>0</v>
      </c>
      <c r="AO310" s="6">
        <f>1.03753785626662*10^-321</f>
        <v>0</v>
      </c>
      <c r="AP310" s="6">
        <v>0</v>
      </c>
      <c r="AQ310" s="6">
        <v>1</v>
      </c>
      <c r="AR310" s="6">
        <v>5.3129375260436203E-205</v>
      </c>
      <c r="AS310" s="6">
        <v>9.9354991317887002E-128</v>
      </c>
      <c r="AT310" s="7">
        <v>1.29429820144419E-169</v>
      </c>
      <c r="AU310" s="5">
        <v>3</v>
      </c>
      <c r="AV310" s="6">
        <v>4.8762056216575397E-64</v>
      </c>
      <c r="AW310" s="6">
        <v>2.67882498468713E-120</v>
      </c>
      <c r="AX310" s="6">
        <v>1</v>
      </c>
      <c r="AY310" s="6">
        <v>4.4048788658234001E-74</v>
      </c>
      <c r="AZ310" s="6">
        <v>6.7917736847168605E-39</v>
      </c>
      <c r="BA310" s="7">
        <v>4.28509082738837E-66</v>
      </c>
      <c r="BB310" s="6">
        <v>1.344035621558E-268</v>
      </c>
      <c r="BC310" s="6">
        <v>3.5491678406457E-119</v>
      </c>
      <c r="BD310" s="6">
        <v>1.7446262442463199E-287</v>
      </c>
      <c r="BE310" s="6">
        <v>1</v>
      </c>
      <c r="BF310" s="6">
        <v>1.81538515148566E-65</v>
      </c>
      <c r="BG310" s="6">
        <v>5.1408152659109997E-75</v>
      </c>
      <c r="BH310" s="7">
        <v>3.2410035570017399E-36</v>
      </c>
      <c r="BI310" s="6">
        <f>3.50749059558201*10^-318</f>
        <v>0</v>
      </c>
      <c r="BJ310" s="6">
        <v>0</v>
      </c>
      <c r="BK310" s="6">
        <v>1</v>
      </c>
      <c r="BL310" s="6">
        <v>9.9495837338019105E-199</v>
      </c>
      <c r="BM310" s="6">
        <v>2.2031827397637799E-245</v>
      </c>
      <c r="BN310" s="6">
        <v>2.3882453483551099E-164</v>
      </c>
      <c r="BO310" s="7">
        <v>2.0519331102199399E-126</v>
      </c>
      <c r="BP310" s="6">
        <v>3.9587578429042502E-63</v>
      </c>
      <c r="BQ310" s="6">
        <v>3.08385507567025E-119</v>
      </c>
      <c r="BR310" s="6">
        <v>1</v>
      </c>
      <c r="BS310" s="6">
        <v>2.8928165912198301E-80</v>
      </c>
      <c r="BT310" s="6">
        <v>5.0054004480088098E-48</v>
      </c>
      <c r="BU310" s="6">
        <v>7.9456232411292299E-71</v>
      </c>
      <c r="BV310" s="7">
        <v>7.4119750612191495E-32</v>
      </c>
      <c r="BW310">
        <v>295</v>
      </c>
      <c r="BX310">
        <v>305</v>
      </c>
      <c r="BY310">
        <v>266</v>
      </c>
      <c r="BZ310">
        <v>285</v>
      </c>
      <c r="CA310">
        <v>255</v>
      </c>
      <c r="CB310">
        <v>194</v>
      </c>
      <c r="CC310">
        <v>216</v>
      </c>
      <c r="CD310">
        <v>225</v>
      </c>
      <c r="CE310">
        <v>228</v>
      </c>
      <c r="CF310" s="1">
        <v>242</v>
      </c>
      <c r="CH310" s="43">
        <v>8.0395405976801296E-2</v>
      </c>
      <c r="CJ310" s="27" t="s">
        <v>72357</v>
      </c>
    </row>
    <row r="311" spans="1:88">
      <c r="A311" s="27">
        <v>308</v>
      </c>
      <c r="B311" t="s">
        <v>70952</v>
      </c>
      <c r="D311" t="s">
        <v>71151</v>
      </c>
      <c r="E311" t="s">
        <v>71791</v>
      </c>
      <c r="F311" s="29">
        <v>36.767099999999999</v>
      </c>
      <c r="G311" s="29">
        <v>127.8573</v>
      </c>
      <c r="H311" s="30">
        <v>452</v>
      </c>
      <c r="I311" s="29" t="s">
        <v>71874</v>
      </c>
      <c r="J311" s="30" t="s">
        <v>71991</v>
      </c>
      <c r="K311" s="30" t="s">
        <v>71998</v>
      </c>
      <c r="L311" s="30" t="s">
        <v>71999</v>
      </c>
      <c r="M311" s="48">
        <v>40882</v>
      </c>
      <c r="N311" s="27" t="s">
        <v>71117</v>
      </c>
      <c r="O311" s="54" t="s">
        <v>72382</v>
      </c>
      <c r="P311" s="11"/>
      <c r="Q311" s="11"/>
      <c r="R311" s="11" t="s">
        <v>70990</v>
      </c>
      <c r="S311" s="12" t="s">
        <v>70990</v>
      </c>
      <c r="T311" s="6">
        <v>1E-3</v>
      </c>
      <c r="U311" s="6">
        <v>1.4666666666666668E-2</v>
      </c>
      <c r="V311" s="6">
        <v>6.6666666666666664E-4</v>
      </c>
      <c r="W311" s="6">
        <v>0.97683333333333344</v>
      </c>
      <c r="X311" s="6">
        <v>0</v>
      </c>
      <c r="Y311" s="6">
        <v>5.6666666666666671E-3</v>
      </c>
      <c r="Z311" s="7">
        <v>1.1666666666666668E-3</v>
      </c>
      <c r="AA311" s="6">
        <v>1E-3</v>
      </c>
      <c r="AB311" s="6">
        <v>0</v>
      </c>
      <c r="AC311" s="6">
        <v>6.6666666666666664E-4</v>
      </c>
      <c r="AD311" s="6">
        <v>0.99066666666666681</v>
      </c>
      <c r="AE311" s="6">
        <v>5.0000000000000001E-4</v>
      </c>
      <c r="AF311" s="6">
        <v>4.6666666666666671E-3</v>
      </c>
      <c r="AG311" s="7">
        <v>2.3333333333333335E-3</v>
      </c>
      <c r="AH311" s="6">
        <v>1E-3</v>
      </c>
      <c r="AI311" s="6">
        <v>0</v>
      </c>
      <c r="AJ311" s="6">
        <v>1.6666666666666666E-4</v>
      </c>
      <c r="AK311" s="6">
        <v>0.9903333333333334</v>
      </c>
      <c r="AL311" s="6">
        <v>0</v>
      </c>
      <c r="AM311" s="6">
        <v>6.3333333333333332E-3</v>
      </c>
      <c r="AN311" s="7">
        <v>1.8333333333333335E-3</v>
      </c>
      <c r="AO311" s="6">
        <v>0</v>
      </c>
      <c r="AP311" s="6">
        <v>0</v>
      </c>
      <c r="AQ311" s="6">
        <v>1</v>
      </c>
      <c r="AR311" s="6">
        <v>4.4257631843438102E-205</v>
      </c>
      <c r="AS311" s="6">
        <v>1.6903610663797499E-125</v>
      </c>
      <c r="AT311" s="7">
        <v>3.0197630884104598E-168</v>
      </c>
      <c r="AU311" s="5">
        <v>3</v>
      </c>
      <c r="AV311" s="6">
        <v>1.0538458454343E-63</v>
      </c>
      <c r="AW311" s="6">
        <v>7.8426073911458196E-133</v>
      </c>
      <c r="AX311" s="6">
        <v>1</v>
      </c>
      <c r="AY311" s="6">
        <v>6.7761669665077699E-63</v>
      </c>
      <c r="AZ311" s="6">
        <v>2.186674368145E-27</v>
      </c>
      <c r="BA311" s="7">
        <v>2.7513229199660599E-51</v>
      </c>
      <c r="BB311" s="6">
        <v>2.6376816167293898E-271</v>
      </c>
      <c r="BC311" s="6">
        <v>2.62545087963276E-130</v>
      </c>
      <c r="BD311" s="6">
        <v>4.1329864537940098E-297</v>
      </c>
      <c r="BE311" s="6">
        <v>1</v>
      </c>
      <c r="BF311" s="6">
        <v>1.08812395137802E-68</v>
      </c>
      <c r="BG311" s="6">
        <v>1.8270934795688899E-75</v>
      </c>
      <c r="BH311" s="7">
        <v>1.7984320267725199E-37</v>
      </c>
      <c r="BI311" s="6">
        <v>0</v>
      </c>
      <c r="BJ311" s="6">
        <v>0</v>
      </c>
      <c r="BK311" s="6">
        <v>1</v>
      </c>
      <c r="BL311" s="6">
        <v>6.2456072210265398E-201</v>
      </c>
      <c r="BM311" s="6">
        <v>2.4879670840966E-255</v>
      </c>
      <c r="BN311" s="6">
        <v>4.1486555334011099E-165</v>
      </c>
      <c r="BO311" s="7">
        <v>7.7679028134707204E-125</v>
      </c>
      <c r="BP311" s="6">
        <v>1.20911658705701E-63</v>
      </c>
      <c r="BQ311" s="6">
        <v>9.7467307204003601E-133</v>
      </c>
      <c r="BR311" s="6">
        <v>1</v>
      </c>
      <c r="BS311" s="6">
        <v>3.08492069527969E-65</v>
      </c>
      <c r="BT311" s="6">
        <v>1.65726296505546E-31</v>
      </c>
      <c r="BU311" s="6">
        <v>8.9859757855238195E-53</v>
      </c>
      <c r="BV311" s="7">
        <v>8.8452489722883001E-21</v>
      </c>
      <c r="BW311">
        <v>295</v>
      </c>
      <c r="BX311">
        <v>305</v>
      </c>
      <c r="BY311">
        <v>266</v>
      </c>
      <c r="BZ311">
        <v>285</v>
      </c>
      <c r="CA311">
        <v>255</v>
      </c>
      <c r="CB311">
        <v>194</v>
      </c>
      <c r="CC311">
        <v>217</v>
      </c>
      <c r="CD311">
        <v>225</v>
      </c>
      <c r="CE311">
        <v>228</v>
      </c>
      <c r="CF311" s="1">
        <v>242</v>
      </c>
      <c r="CG311" s="45">
        <v>20</v>
      </c>
      <c r="CH311" s="43">
        <v>0.100474724816109</v>
      </c>
      <c r="CJ311" s="27" t="s">
        <v>72357</v>
      </c>
    </row>
    <row r="312" spans="1:88">
      <c r="A312" s="27">
        <v>309</v>
      </c>
      <c r="B312" t="s">
        <v>70952</v>
      </c>
      <c r="D312" t="s">
        <v>71152</v>
      </c>
      <c r="E312" t="s">
        <v>71791</v>
      </c>
      <c r="F312" s="29">
        <v>37.161099999999998</v>
      </c>
      <c r="G312" s="29">
        <v>126.9032</v>
      </c>
      <c r="H312" s="30">
        <v>188</v>
      </c>
      <c r="I312" s="29" t="s">
        <v>71874</v>
      </c>
      <c r="J312" s="30" t="s">
        <v>72000</v>
      </c>
      <c r="K312" s="30" t="s">
        <v>72001</v>
      </c>
      <c r="L312" s="30" t="s">
        <v>72002</v>
      </c>
      <c r="M312" s="48">
        <v>40882</v>
      </c>
      <c r="N312" s="27" t="s">
        <v>71117</v>
      </c>
      <c r="O312" s="54" t="s">
        <v>72382</v>
      </c>
      <c r="P312" s="39"/>
      <c r="Q312" s="11"/>
      <c r="T312" s="6">
        <v>0</v>
      </c>
      <c r="U312" s="6">
        <v>2.0500000000000001E-2</v>
      </c>
      <c r="V312" s="6">
        <v>3.3333333333333332E-4</v>
      </c>
      <c r="W312" s="6">
        <v>0.97683333333333344</v>
      </c>
      <c r="X312" s="6">
        <v>0</v>
      </c>
      <c r="Y312" s="6">
        <v>1.1666666666666668E-3</v>
      </c>
      <c r="Z312" s="7">
        <v>3.3333333333333332E-4</v>
      </c>
      <c r="AA312" s="6">
        <v>0</v>
      </c>
      <c r="AB312" s="6">
        <v>1.1666666666666668E-3</v>
      </c>
      <c r="AC312" s="6">
        <v>6.6666666666666664E-4</v>
      </c>
      <c r="AD312" s="6">
        <v>0.9946666666666667</v>
      </c>
      <c r="AE312" s="6">
        <v>3.3333333333333332E-4</v>
      </c>
      <c r="AF312" s="6">
        <v>2.5000000000000001E-3</v>
      </c>
      <c r="AG312" s="7">
        <v>3.3333333333333332E-4</v>
      </c>
      <c r="AH312" s="6">
        <v>0</v>
      </c>
      <c r="AI312" s="6">
        <v>2E-3</v>
      </c>
      <c r="AJ312" s="6">
        <v>5.0000000000000001E-4</v>
      </c>
      <c r="AK312" s="6">
        <v>0.9946666666666667</v>
      </c>
      <c r="AL312" s="6">
        <v>0</v>
      </c>
      <c r="AM312" s="6">
        <v>2.3333333333333335E-3</v>
      </c>
      <c r="AN312" s="7">
        <v>1E-3</v>
      </c>
      <c r="AO312" s="6">
        <f>4.46541371171264*10^-314</f>
        <v>0</v>
      </c>
      <c r="AP312" s="6">
        <v>0</v>
      </c>
      <c r="AQ312" s="6">
        <v>1</v>
      </c>
      <c r="AR312" s="6">
        <v>3.99286593844695E-195</v>
      </c>
      <c r="AS312" s="6">
        <v>7.7953404761085302E-118</v>
      </c>
      <c r="AT312" s="7">
        <v>1.5359696024337699E-159</v>
      </c>
      <c r="AU312" s="5">
        <v>3</v>
      </c>
      <c r="AV312" s="6">
        <v>3.0880761139300298E-64</v>
      </c>
      <c r="AW312" s="6">
        <v>3.5383920865055701E-125</v>
      </c>
      <c r="AX312" s="6">
        <v>1</v>
      </c>
      <c r="AY312" s="6">
        <v>2.0160238314068598E-68</v>
      </c>
      <c r="AZ312" s="6">
        <v>1.2163231632083201E-30</v>
      </c>
      <c r="BA312" s="7">
        <v>8.17729963886531E-56</v>
      </c>
      <c r="BB312" s="6">
        <v>3.6125919916058398E-270</v>
      </c>
      <c r="BC312" s="6">
        <v>4.1616788321176502E-120</v>
      </c>
      <c r="BD312" s="6">
        <v>4.7185916112951699E-290</v>
      </c>
      <c r="BE312" s="6">
        <v>1</v>
      </c>
      <c r="BF312" s="6">
        <v>7.6492948860572904E-65</v>
      </c>
      <c r="BG312" s="6">
        <v>1.20296705750251E-71</v>
      </c>
      <c r="BH312" s="7">
        <v>4.1732144410702197E-33</v>
      </c>
      <c r="BI312" s="6">
        <f>1.16516392328366*10^-312</f>
        <v>0</v>
      </c>
      <c r="BJ312" s="6">
        <v>0</v>
      </c>
      <c r="BK312" s="6">
        <v>1</v>
      </c>
      <c r="BL312" s="6">
        <v>2.16779831857318E-192</v>
      </c>
      <c r="BM312" s="6">
        <v>1.6134834566027901E-247</v>
      </c>
      <c r="BN312" s="6">
        <v>8.0613092498159902E-158</v>
      </c>
      <c r="BO312" s="7">
        <v>2.7866105933789001E-117</v>
      </c>
      <c r="BP312" s="6">
        <v>8.5540483960569593E-64</v>
      </c>
      <c r="BQ312" s="6">
        <v>1.28970885028149E-124</v>
      </c>
      <c r="BR312" s="6">
        <v>1</v>
      </c>
      <c r="BS312" s="6">
        <v>8.0948969010968003E-74</v>
      </c>
      <c r="BT312" s="6">
        <v>1.07086636308111E-38</v>
      </c>
      <c r="BU312" s="6">
        <v>6.24714524231171E-60</v>
      </c>
      <c r="BV312" s="7">
        <v>3.6827163687547798E-29</v>
      </c>
      <c r="BW312">
        <v>295</v>
      </c>
      <c r="BX312">
        <v>305</v>
      </c>
      <c r="BY312">
        <v>266</v>
      </c>
      <c r="BZ312">
        <v>285</v>
      </c>
      <c r="CA312">
        <v>255</v>
      </c>
      <c r="CB312">
        <v>194</v>
      </c>
      <c r="CC312">
        <v>216</v>
      </c>
      <c r="CD312">
        <v>225</v>
      </c>
      <c r="CE312">
        <v>228</v>
      </c>
      <c r="CF312" s="1">
        <v>242</v>
      </c>
      <c r="CG312" s="45">
        <v>21</v>
      </c>
      <c r="CH312" s="43">
        <v>8.8024090803798902E-2</v>
      </c>
      <c r="CJ312" s="27" t="s">
        <v>72357</v>
      </c>
    </row>
    <row r="313" spans="1:88">
      <c r="A313" s="27">
        <v>310</v>
      </c>
      <c r="B313" t="s">
        <v>70952</v>
      </c>
      <c r="D313" t="s">
        <v>71153</v>
      </c>
      <c r="E313" t="s">
        <v>71791</v>
      </c>
      <c r="F313" s="29">
        <v>38.076700000000002</v>
      </c>
      <c r="G313" s="29">
        <v>128.45330000000001</v>
      </c>
      <c r="H313" s="30">
        <v>374</v>
      </c>
      <c r="I313" s="29" t="s">
        <v>71874</v>
      </c>
      <c r="J313" s="30" t="s">
        <v>71984</v>
      </c>
      <c r="K313" s="30" t="s">
        <v>72077</v>
      </c>
      <c r="L313" s="30" t="s">
        <v>71912</v>
      </c>
      <c r="M313" s="48">
        <v>40726</v>
      </c>
      <c r="N313" s="27" t="s">
        <v>71117</v>
      </c>
      <c r="O313" s="54" t="s">
        <v>72382</v>
      </c>
      <c r="P313" s="11"/>
      <c r="Q313" s="11"/>
      <c r="T313" s="6">
        <v>0</v>
      </c>
      <c r="U313" s="6">
        <v>1.1999999999999999E-2</v>
      </c>
      <c r="V313" s="6">
        <v>2.8333333333333335E-3</v>
      </c>
      <c r="W313" s="6">
        <v>0.97683333333333333</v>
      </c>
      <c r="X313" s="6">
        <v>0</v>
      </c>
      <c r="Y313" s="6">
        <v>7.3333333333333341E-3</v>
      </c>
      <c r="Z313" s="7">
        <v>5.0000000000000001E-4</v>
      </c>
      <c r="AA313" s="6">
        <v>0</v>
      </c>
      <c r="AB313" s="6">
        <v>0</v>
      </c>
      <c r="AC313" s="6">
        <v>2.5000000000000001E-3</v>
      </c>
      <c r="AD313" s="6">
        <v>0.98533333333333328</v>
      </c>
      <c r="AE313" s="6">
        <v>1.4999999999999998E-3</v>
      </c>
      <c r="AF313" s="6">
        <v>9.3333333333333341E-3</v>
      </c>
      <c r="AG313" s="7">
        <v>5.0000000000000001E-4</v>
      </c>
      <c r="AH313" s="6">
        <v>0</v>
      </c>
      <c r="AI313" s="6">
        <v>0</v>
      </c>
      <c r="AJ313" s="6">
        <v>2.6666666666666666E-3</v>
      </c>
      <c r="AK313" s="6">
        <v>0.98450000000000004</v>
      </c>
      <c r="AL313" s="6">
        <v>0</v>
      </c>
      <c r="AM313" s="6">
        <v>1.1833333333333333E-2</v>
      </c>
      <c r="AN313" s="7">
        <v>5.0000000000000001E-4</v>
      </c>
      <c r="AO313" s="6">
        <v>0</v>
      </c>
      <c r="AP313" s="6">
        <v>0</v>
      </c>
      <c r="AQ313" s="6">
        <v>1</v>
      </c>
      <c r="AR313" s="6">
        <v>1.00330296975571E-204</v>
      </c>
      <c r="AS313" s="6">
        <v>1.2026686204446601E-127</v>
      </c>
      <c r="AT313" s="7">
        <v>2.6640361818738701E-172</v>
      </c>
      <c r="AU313" s="5">
        <v>3</v>
      </c>
      <c r="AV313" s="6">
        <v>5.78002397959723E-68</v>
      </c>
      <c r="AW313" s="6">
        <v>1.00793096093446E-127</v>
      </c>
      <c r="AX313" s="6">
        <v>1</v>
      </c>
      <c r="AY313" s="6">
        <v>3.3890891009263901E-65</v>
      </c>
      <c r="AZ313" s="6">
        <v>1.25769805424947E-29</v>
      </c>
      <c r="BA313" s="7">
        <v>6.1223734814977797E-53</v>
      </c>
      <c r="BB313" s="6">
        <v>8.0373702746926998E-277</v>
      </c>
      <c r="BC313" s="6">
        <v>1.92996079082909E-140</v>
      </c>
      <c r="BD313" s="6">
        <v>6.05733379228405E-298</v>
      </c>
      <c r="BE313" s="6">
        <v>1</v>
      </c>
      <c r="BF313" s="6">
        <v>3.0165710885626902E-69</v>
      </c>
      <c r="BG313" s="6">
        <v>5.4682347487735901E-77</v>
      </c>
      <c r="BH313" s="7">
        <v>1.27406748666207E-37</v>
      </c>
      <c r="BI313" s="6">
        <v>0</v>
      </c>
      <c r="BJ313" s="6">
        <v>0</v>
      </c>
      <c r="BK313" s="6">
        <v>1</v>
      </c>
      <c r="BL313" s="6">
        <v>1.3076490456690101E-196</v>
      </c>
      <c r="BM313" s="6">
        <v>5.4235315695355498E-247</v>
      </c>
      <c r="BN313" s="6">
        <v>3.39390669446969E-165</v>
      </c>
      <c r="BO313" s="7">
        <v>3.3352272117584298E-126</v>
      </c>
      <c r="BP313" s="6">
        <v>2.2140652079893102E-67</v>
      </c>
      <c r="BQ313" s="6">
        <v>6.0648761583443099E-127</v>
      </c>
      <c r="BR313" s="6">
        <v>1</v>
      </c>
      <c r="BS313" s="6">
        <v>2.0765118455972598E-73</v>
      </c>
      <c r="BT313" s="6">
        <v>3.0359030903897902E-41</v>
      </c>
      <c r="BU313" s="6">
        <v>1.6175474696231899E-59</v>
      </c>
      <c r="BV313" s="7">
        <v>2.080182157288E-36</v>
      </c>
      <c r="BW313">
        <v>295</v>
      </c>
      <c r="BX313">
        <v>305</v>
      </c>
      <c r="BY313">
        <v>266</v>
      </c>
      <c r="BZ313">
        <v>285</v>
      </c>
      <c r="CA313">
        <v>255</v>
      </c>
      <c r="CB313">
        <v>194</v>
      </c>
      <c r="CC313">
        <v>216</v>
      </c>
      <c r="CD313">
        <v>225</v>
      </c>
      <c r="CE313">
        <v>228</v>
      </c>
      <c r="CF313" s="1">
        <v>242</v>
      </c>
      <c r="CH313" s="43">
        <v>8.0399561456937496E-2</v>
      </c>
      <c r="CJ313" s="27" t="s">
        <v>72357</v>
      </c>
    </row>
    <row r="314" spans="1:88">
      <c r="A314" s="27">
        <v>311</v>
      </c>
      <c r="B314" t="s">
        <v>70952</v>
      </c>
      <c r="D314" t="s">
        <v>71154</v>
      </c>
      <c r="E314" t="s">
        <v>71791</v>
      </c>
      <c r="F314" s="29">
        <v>37.289499999999997</v>
      </c>
      <c r="G314" s="29">
        <v>127.94710000000001</v>
      </c>
      <c r="H314" s="30">
        <v>245</v>
      </c>
      <c r="I314" s="29" t="s">
        <v>71874</v>
      </c>
      <c r="J314" s="30" t="s">
        <v>71984</v>
      </c>
      <c r="K314" s="30" t="s">
        <v>72003</v>
      </c>
      <c r="L314" s="30" t="s">
        <v>72004</v>
      </c>
      <c r="M314" s="48">
        <v>40882</v>
      </c>
      <c r="N314" s="27" t="s">
        <v>71117</v>
      </c>
      <c r="O314" s="54" t="s">
        <v>72382</v>
      </c>
      <c r="P314" s="11"/>
      <c r="Q314" s="11"/>
      <c r="S314" s="12" t="s">
        <v>70990</v>
      </c>
      <c r="T314" s="6">
        <v>0</v>
      </c>
      <c r="U314" s="6">
        <v>1.9166666666666669E-2</v>
      </c>
      <c r="V314" s="6">
        <v>1.666666666666667E-3</v>
      </c>
      <c r="W314" s="6">
        <v>0.97666666666666668</v>
      </c>
      <c r="X314" s="6">
        <v>0</v>
      </c>
      <c r="Y314" s="6">
        <v>8.3333333333333339E-4</v>
      </c>
      <c r="Z314" s="7">
        <v>1.3333333333333333E-3</v>
      </c>
      <c r="AA314" s="6">
        <v>1E-3</v>
      </c>
      <c r="AB314" s="6">
        <v>1E-3</v>
      </c>
      <c r="AC314" s="6">
        <v>1.666666666666667E-3</v>
      </c>
      <c r="AD314" s="6">
        <v>0.99483333333333335</v>
      </c>
      <c r="AE314" s="6">
        <v>1.6666666666666666E-4</v>
      </c>
      <c r="AF314" s="6">
        <v>6.6666666666666664E-4</v>
      </c>
      <c r="AG314" s="7">
        <v>1.1666666666666668E-3</v>
      </c>
      <c r="AH314" s="6">
        <v>1E-3</v>
      </c>
      <c r="AI314" s="6">
        <v>1.5000000000000002E-3</v>
      </c>
      <c r="AJ314" s="6">
        <v>1.3333333333333333E-3</v>
      </c>
      <c r="AK314" s="6">
        <v>0.99399999999999988</v>
      </c>
      <c r="AL314" s="6">
        <v>0</v>
      </c>
      <c r="AM314" s="6">
        <v>5.0000000000000001E-4</v>
      </c>
      <c r="AN314" s="7">
        <v>1.6666666666666668E-3</v>
      </c>
      <c r="AO314" s="6">
        <f>1.82162003621668*10^-320</f>
        <v>0</v>
      </c>
      <c r="AP314" s="6">
        <v>0</v>
      </c>
      <c r="AQ314" s="6">
        <v>1</v>
      </c>
      <c r="AR314" s="6">
        <v>2.3136277979823099E-203</v>
      </c>
      <c r="AS314" s="6">
        <v>4.6238937280007104E-124</v>
      </c>
      <c r="AT314" s="7">
        <v>3.8024533976477299E-167</v>
      </c>
      <c r="AU314" s="5">
        <v>3</v>
      </c>
      <c r="AV314" s="6">
        <v>1.06364233565241E-63</v>
      </c>
      <c r="AW314" s="6">
        <v>2.8159837480089801E-129</v>
      </c>
      <c r="AX314" s="6">
        <v>1</v>
      </c>
      <c r="AY314" s="6">
        <v>4.3845292175362698E-69</v>
      </c>
      <c r="AZ314" s="6">
        <v>1.0594043359957501E-30</v>
      </c>
      <c r="BA314" s="7">
        <v>7.0482904811740602E-56</v>
      </c>
      <c r="BB314" s="6">
        <v>6.2919966993264303E-277</v>
      </c>
      <c r="BC314" s="6">
        <v>1.42931999447324E-123</v>
      </c>
      <c r="BD314" s="6">
        <v>1.4682771497355501E-289</v>
      </c>
      <c r="BE314" s="6">
        <v>1</v>
      </c>
      <c r="BF314" s="6">
        <v>4.1501300897785302E-65</v>
      </c>
      <c r="BG314" s="6">
        <v>1.02291936182917E-72</v>
      </c>
      <c r="BH314" s="7">
        <v>3.90072592019277E-34</v>
      </c>
      <c r="BI314" s="6">
        <f>1.13705255865196*10^-318</f>
        <v>0</v>
      </c>
      <c r="BJ314" s="6">
        <v>0</v>
      </c>
      <c r="BK314" s="6">
        <v>1</v>
      </c>
      <c r="BL314" s="6">
        <v>9.4660398016700502E-200</v>
      </c>
      <c r="BM314" s="6">
        <v>3.2416129922636999E-254</v>
      </c>
      <c r="BN314" s="6">
        <v>1.47968080049533E-164</v>
      </c>
      <c r="BO314" s="7">
        <v>2.0368252200683098E-123</v>
      </c>
      <c r="BP314" s="6">
        <v>2.8485750586372599E-63</v>
      </c>
      <c r="BQ314" s="6">
        <v>9.9722317192984298E-129</v>
      </c>
      <c r="BR314" s="6">
        <v>1</v>
      </c>
      <c r="BS314" s="6">
        <v>2.50286043453144E-74</v>
      </c>
      <c r="BT314" s="6">
        <v>1.47734973381777E-38</v>
      </c>
      <c r="BU314" s="6">
        <v>7.2651344589725301E-60</v>
      </c>
      <c r="BV314" s="7">
        <v>1.0504990599931201E-28</v>
      </c>
      <c r="BW314">
        <v>295</v>
      </c>
      <c r="BX314">
        <v>305</v>
      </c>
      <c r="BY314">
        <v>266</v>
      </c>
      <c r="BZ314">
        <v>285</v>
      </c>
      <c r="CA314">
        <v>255</v>
      </c>
      <c r="CB314">
        <v>194</v>
      </c>
      <c r="CC314">
        <v>216</v>
      </c>
      <c r="CD314">
        <v>225</v>
      </c>
      <c r="CE314">
        <v>228</v>
      </c>
      <c r="CF314" s="1">
        <v>242</v>
      </c>
      <c r="CG314" s="45">
        <v>21</v>
      </c>
      <c r="CH314" s="43">
        <v>9.8381947075058193E-2</v>
      </c>
      <c r="CJ314" s="27" t="s">
        <v>72357</v>
      </c>
    </row>
    <row r="315" spans="1:88">
      <c r="A315" s="27">
        <v>312</v>
      </c>
      <c r="B315" t="s">
        <v>70952</v>
      </c>
      <c r="D315" t="s">
        <v>71155</v>
      </c>
      <c r="E315" t="s">
        <v>71791</v>
      </c>
      <c r="F315" s="29">
        <v>34.996499999999997</v>
      </c>
      <c r="G315" s="29">
        <v>127.49420000000001</v>
      </c>
      <c r="H315" s="30">
        <v>30</v>
      </c>
      <c r="I315" s="29" t="s">
        <v>71874</v>
      </c>
      <c r="J315" s="30" t="s">
        <v>71934</v>
      </c>
      <c r="K315" s="30" t="s">
        <v>72050</v>
      </c>
      <c r="L315" s="30" t="s">
        <v>71947</v>
      </c>
      <c r="M315" s="48">
        <v>40732</v>
      </c>
      <c r="N315" s="27" t="s">
        <v>71117</v>
      </c>
      <c r="O315" s="54" t="s">
        <v>72382</v>
      </c>
      <c r="P315" s="11"/>
      <c r="Q315" s="11"/>
      <c r="T315" s="6">
        <v>1.1666666666666668E-3</v>
      </c>
      <c r="U315" s="6">
        <v>1.9E-2</v>
      </c>
      <c r="V315" s="6">
        <v>1.6666666666666666E-4</v>
      </c>
      <c r="W315" s="6">
        <v>0.97433333333333338</v>
      </c>
      <c r="X315" s="6">
        <v>6.6666666666666664E-4</v>
      </c>
      <c r="Y315" s="6">
        <v>1.5000000000000002E-3</v>
      </c>
      <c r="Z315" s="7">
        <v>2.9999999999999996E-3</v>
      </c>
      <c r="AA315" s="6">
        <v>1E-3</v>
      </c>
      <c r="AB315" s="6">
        <v>8.3333333333333339E-4</v>
      </c>
      <c r="AC315" s="6">
        <v>5.0000000000000001E-4</v>
      </c>
      <c r="AD315" s="6">
        <v>0.98933333333333318</v>
      </c>
      <c r="AE315" s="6">
        <v>1.1666666666666668E-3</v>
      </c>
      <c r="AF315" s="6">
        <v>1.8333333333333333E-3</v>
      </c>
      <c r="AG315" s="7">
        <v>5.1666666666666666E-3</v>
      </c>
      <c r="AH315" s="6">
        <v>1.5000000000000002E-3</v>
      </c>
      <c r="AI315" s="6">
        <v>1E-3</v>
      </c>
      <c r="AJ315" s="6">
        <v>1.6666666666666666E-4</v>
      </c>
      <c r="AK315" s="6">
        <v>0.99049999999999994</v>
      </c>
      <c r="AL315" s="6">
        <v>6.6666666666666664E-4</v>
      </c>
      <c r="AM315" s="6">
        <v>2.3333333333333331E-3</v>
      </c>
      <c r="AN315" s="7">
        <v>3.666666666666667E-3</v>
      </c>
      <c r="AO315" s="6">
        <f>4.49747667511328*10^-313</f>
        <v>0</v>
      </c>
      <c r="AP315" s="6">
        <v>0</v>
      </c>
      <c r="AQ315" s="6">
        <v>1</v>
      </c>
      <c r="AR315" s="6">
        <v>5.5231373100191602E-197</v>
      </c>
      <c r="AS315" s="6">
        <v>5.7778501585845799E-120</v>
      </c>
      <c r="AT315" s="7">
        <v>1.31620047536412E-161</v>
      </c>
      <c r="AU315" s="5">
        <v>3</v>
      </c>
      <c r="AV315" s="6">
        <v>7.3187471480834702E-67</v>
      </c>
      <c r="AW315" s="6">
        <v>4.6824650363822798E-142</v>
      </c>
      <c r="AX315" s="6">
        <v>1</v>
      </c>
      <c r="AY315" s="6">
        <v>6.7411793266971597E-63</v>
      </c>
      <c r="AZ315" s="6">
        <v>1.1355631793954001E-31</v>
      </c>
      <c r="BA315" s="7">
        <v>1.38706247639036E-57</v>
      </c>
      <c r="BB315" s="6">
        <v>1.27436820616814E-270</v>
      </c>
      <c r="BC315" s="6">
        <v>9.2872339762081005E-116</v>
      </c>
      <c r="BD315" s="6">
        <v>1.4704143147688199E-288</v>
      </c>
      <c r="BE315" s="6">
        <v>1</v>
      </c>
      <c r="BF315" s="6">
        <v>1.7361927096686101E-60</v>
      </c>
      <c r="BG315" s="6">
        <v>3.7776040153040698E-67</v>
      </c>
      <c r="BH315" s="7">
        <v>1.1587213879852501E-30</v>
      </c>
      <c r="BI315" s="6">
        <f>2.71009894766269*10^-311</f>
        <v>0</v>
      </c>
      <c r="BJ315" s="6">
        <v>0</v>
      </c>
      <c r="BK315" s="6">
        <v>1</v>
      </c>
      <c r="BL315" s="6">
        <v>2.2725646192218502E-193</v>
      </c>
      <c r="BM315" s="6">
        <v>6.4835429120745896E-249</v>
      </c>
      <c r="BN315" s="6">
        <v>5.3697022243189699E-159</v>
      </c>
      <c r="BO315" s="7">
        <v>2.4113157442117501E-119</v>
      </c>
      <c r="BP315" s="6">
        <v>7.0405051643134604E-66</v>
      </c>
      <c r="BQ315" s="6">
        <v>6.9273280229698796E-141</v>
      </c>
      <c r="BR315" s="6">
        <v>1</v>
      </c>
      <c r="BS315" s="6">
        <v>9.7706053522391294E-66</v>
      </c>
      <c r="BT315" s="6">
        <v>3.3256623965740099E-37</v>
      </c>
      <c r="BU315" s="6">
        <v>3.3515583877837798E-59</v>
      </c>
      <c r="BV315" s="7">
        <v>8.8280954222199702E-29</v>
      </c>
      <c r="BW315">
        <v>295</v>
      </c>
      <c r="BX315">
        <v>305</v>
      </c>
      <c r="BY315">
        <v>266</v>
      </c>
      <c r="BZ315">
        <v>285</v>
      </c>
      <c r="CA315">
        <v>255</v>
      </c>
      <c r="CB315">
        <v>194</v>
      </c>
      <c r="CC315">
        <v>216</v>
      </c>
      <c r="CD315">
        <v>225</v>
      </c>
      <c r="CE315">
        <v>228</v>
      </c>
      <c r="CF315" s="1">
        <v>242</v>
      </c>
      <c r="CH315" s="43">
        <v>0.08</v>
      </c>
      <c r="CJ315" s="27" t="s">
        <v>72357</v>
      </c>
    </row>
    <row r="316" spans="1:88">
      <c r="A316" s="27">
        <v>313</v>
      </c>
      <c r="B316" t="s">
        <v>70952</v>
      </c>
      <c r="D316" t="s">
        <v>71156</v>
      </c>
      <c r="E316" t="s">
        <v>71791</v>
      </c>
      <c r="F316" s="29">
        <v>38.2639</v>
      </c>
      <c r="G316" s="29">
        <v>128.36060000000001</v>
      </c>
      <c r="H316" s="30">
        <v>512</v>
      </c>
      <c r="I316" s="29" t="s">
        <v>71874</v>
      </c>
      <c r="J316" s="30" t="s">
        <v>71984</v>
      </c>
      <c r="K316" s="30" t="s">
        <v>72072</v>
      </c>
      <c r="L316" s="30" t="s">
        <v>71911</v>
      </c>
      <c r="M316" s="48">
        <v>40726</v>
      </c>
      <c r="N316" s="27" t="s">
        <v>71117</v>
      </c>
      <c r="O316" s="54" t="s">
        <v>72382</v>
      </c>
      <c r="P316" s="11"/>
      <c r="Q316" s="11"/>
      <c r="S316" s="12" t="s">
        <v>70990</v>
      </c>
      <c r="T316" s="6">
        <v>0</v>
      </c>
      <c r="U316" s="6">
        <v>7.4999999999999997E-3</v>
      </c>
      <c r="V316" s="6">
        <v>1.2999999999999999E-2</v>
      </c>
      <c r="W316" s="6">
        <v>0.97383333333333333</v>
      </c>
      <c r="X316" s="6">
        <v>3.3333333333333332E-4</v>
      </c>
      <c r="Y316" s="6">
        <v>1E-3</v>
      </c>
      <c r="Z316" s="7">
        <v>3.666666666666667E-3</v>
      </c>
      <c r="AA316" s="6">
        <v>0</v>
      </c>
      <c r="AB316" s="6">
        <v>5.0000000000000001E-4</v>
      </c>
      <c r="AC316" s="6">
        <v>1.1333333333333332E-2</v>
      </c>
      <c r="AD316" s="6">
        <v>0.98399999999999999</v>
      </c>
      <c r="AE316" s="6">
        <v>8.3333333333333339E-4</v>
      </c>
      <c r="AF316" s="6">
        <v>1E-3</v>
      </c>
      <c r="AG316" s="7">
        <v>2.3333333333333335E-3</v>
      </c>
      <c r="AH316" s="6">
        <v>0</v>
      </c>
      <c r="AI316" s="6">
        <v>0</v>
      </c>
      <c r="AJ316" s="6">
        <v>1.1166666666666665E-2</v>
      </c>
      <c r="AK316" s="6">
        <v>0.98416666666666652</v>
      </c>
      <c r="AL316" s="6">
        <v>8.3333333333333339E-4</v>
      </c>
      <c r="AM316" s="6">
        <v>1.1666666666666668E-3</v>
      </c>
      <c r="AN316" s="7">
        <v>2.6666666666666666E-3</v>
      </c>
      <c r="AO316" s="6">
        <v>0</v>
      </c>
      <c r="AP316" s="6">
        <v>0</v>
      </c>
      <c r="AQ316" s="6">
        <v>1</v>
      </c>
      <c r="AR316" s="6">
        <v>1.5962451356457701E-212</v>
      </c>
      <c r="AS316" s="6">
        <v>1.26471780883533E-129</v>
      </c>
      <c r="AT316" s="7">
        <v>2.5911514687004501E-167</v>
      </c>
      <c r="AU316" s="5">
        <v>3</v>
      </c>
      <c r="AV316" s="6">
        <v>8.5960030548841008E-65</v>
      </c>
      <c r="AW316" s="6">
        <v>2.7677894745820999E-134</v>
      </c>
      <c r="AX316" s="6">
        <v>1</v>
      </c>
      <c r="AY316" s="6">
        <v>1.4016832868711099E-67</v>
      </c>
      <c r="AZ316" s="6">
        <v>2.38834127029262E-25</v>
      </c>
      <c r="BA316" s="7">
        <v>1.96302696806969E-54</v>
      </c>
      <c r="BB316" s="6">
        <v>1.5464160217474701E-289</v>
      </c>
      <c r="BC316" s="6">
        <v>9.4368431959060206E-138</v>
      </c>
      <c r="BD316" s="6">
        <v>1.28829407847843E-301</v>
      </c>
      <c r="BE316" s="6">
        <v>1</v>
      </c>
      <c r="BF316" s="6">
        <v>4.09248033184524E-76</v>
      </c>
      <c r="BG316" s="6">
        <v>6.72336070488925E-96</v>
      </c>
      <c r="BH316" s="7">
        <v>2.51904098441355E-41</v>
      </c>
      <c r="BI316" s="6">
        <v>0</v>
      </c>
      <c r="BJ316" s="6">
        <v>0</v>
      </c>
      <c r="BK316" s="6">
        <v>1</v>
      </c>
      <c r="BL316" s="6">
        <v>6.9183579778450901E-211</v>
      </c>
      <c r="BM316" s="6">
        <v>8.2936261431548298E-277</v>
      </c>
      <c r="BN316" s="6">
        <v>1.3084105882632E-166</v>
      </c>
      <c r="BO316" s="7">
        <v>3.2874384632159299E-130</v>
      </c>
      <c r="BP316" s="6">
        <v>1.4475263099687399E-64</v>
      </c>
      <c r="BQ316" s="6">
        <v>5.3513178015576398E-134</v>
      </c>
      <c r="BR316" s="6">
        <v>1</v>
      </c>
      <c r="BS316" s="6">
        <v>7.9209091875034197E-69</v>
      </c>
      <c r="BT316" s="6">
        <v>1.88713534728447E-28</v>
      </c>
      <c r="BU316" s="6">
        <v>7.4938587667676503E-55</v>
      </c>
      <c r="BV316" s="7">
        <v>5.0355459454590001E-21</v>
      </c>
      <c r="BW316">
        <v>294</v>
      </c>
      <c r="BX316">
        <v>306</v>
      </c>
      <c r="BY316">
        <v>270</v>
      </c>
      <c r="BZ316">
        <v>287</v>
      </c>
      <c r="CA316">
        <v>251</v>
      </c>
      <c r="CB316">
        <v>194</v>
      </c>
      <c r="CC316">
        <v>215</v>
      </c>
      <c r="CD316">
        <v>226</v>
      </c>
      <c r="CE316">
        <v>227</v>
      </c>
      <c r="CF316" s="1">
        <v>249</v>
      </c>
      <c r="CH316" s="43">
        <v>9.3647031620324894E-2</v>
      </c>
      <c r="CJ316" s="27" t="s">
        <v>72357</v>
      </c>
    </row>
    <row r="317" spans="1:88">
      <c r="A317" s="27">
        <v>314</v>
      </c>
      <c r="B317" t="s">
        <v>70952</v>
      </c>
      <c r="D317" t="s">
        <v>71157</v>
      </c>
      <c r="E317" t="s">
        <v>71791</v>
      </c>
      <c r="F317" s="29">
        <v>37.726700000000001</v>
      </c>
      <c r="G317" s="29">
        <v>127.40730000000001</v>
      </c>
      <c r="H317" s="30">
        <v>58</v>
      </c>
      <c r="I317" s="29" t="s">
        <v>71874</v>
      </c>
      <c r="J317" s="30" t="s">
        <v>72000</v>
      </c>
      <c r="K317" s="30" t="s">
        <v>71910</v>
      </c>
      <c r="L317" s="30" t="s">
        <v>72155</v>
      </c>
      <c r="M317" s="48">
        <v>40782</v>
      </c>
      <c r="N317" s="27" t="s">
        <v>71117</v>
      </c>
      <c r="O317" s="54" t="s">
        <v>72382</v>
      </c>
      <c r="P317" s="11"/>
      <c r="Q317" s="11"/>
      <c r="T317" s="6">
        <v>0</v>
      </c>
      <c r="U317" s="6">
        <v>2.2499999999999996E-2</v>
      </c>
      <c r="V317" s="6">
        <v>3.3333333333333332E-4</v>
      </c>
      <c r="W317" s="6">
        <v>0.97350000000000003</v>
      </c>
      <c r="X317" s="6">
        <v>1.1666666666666668E-3</v>
      </c>
      <c r="Y317" s="6">
        <v>2E-3</v>
      </c>
      <c r="Z317" s="7">
        <v>0</v>
      </c>
      <c r="AA317" s="6">
        <v>0</v>
      </c>
      <c r="AB317" s="6">
        <v>2.9999999999999996E-3</v>
      </c>
      <c r="AC317" s="6">
        <v>8.3333333333333339E-4</v>
      </c>
      <c r="AD317" s="6">
        <v>0.9923333333333334</v>
      </c>
      <c r="AE317" s="6">
        <v>1.8333333333333333E-3</v>
      </c>
      <c r="AF317" s="6">
        <v>1.6666666666666668E-3</v>
      </c>
      <c r="AG317" s="7">
        <v>5.0000000000000001E-4</v>
      </c>
      <c r="AH317" s="6">
        <v>0</v>
      </c>
      <c r="AI317" s="6">
        <v>3.6666666666666666E-3</v>
      </c>
      <c r="AJ317" s="6">
        <v>8.3333333333333339E-4</v>
      </c>
      <c r="AK317" s="6">
        <v>0.99183333333333346</v>
      </c>
      <c r="AL317" s="6">
        <v>1.8333333333333335E-3</v>
      </c>
      <c r="AM317" s="6">
        <v>1.1666666666666668E-3</v>
      </c>
      <c r="AN317" s="7">
        <v>8.3333333333333339E-4</v>
      </c>
      <c r="AO317" s="6">
        <v>0</v>
      </c>
      <c r="AP317" s="6">
        <v>0</v>
      </c>
      <c r="AQ317" s="6">
        <v>1</v>
      </c>
      <c r="AR317" s="6">
        <v>3.94393776806804E-218</v>
      </c>
      <c r="AS317" s="6">
        <v>4.1039654849559401E-137</v>
      </c>
      <c r="AT317" s="7">
        <v>1.8426517818140201E-184</v>
      </c>
      <c r="AU317" s="5">
        <v>3</v>
      </c>
      <c r="AV317" s="6">
        <v>3.9294453427998602E-63</v>
      </c>
      <c r="AW317" s="6">
        <v>2.6888798400599E-134</v>
      </c>
      <c r="AX317" s="6">
        <v>1</v>
      </c>
      <c r="AY317" s="6">
        <v>7.5075030415314796E-68</v>
      </c>
      <c r="AZ317" s="6">
        <v>1.8415408144844599E-30</v>
      </c>
      <c r="BA317" s="7">
        <v>7.6298918720912699E-57</v>
      </c>
      <c r="BB317" s="6">
        <v>7.5807135302293598E-277</v>
      </c>
      <c r="BC317" s="6">
        <v>1.71358610807403E-134</v>
      </c>
      <c r="BD317" s="6">
        <v>3.16098811141394E-307</v>
      </c>
      <c r="BE317" s="6">
        <v>1</v>
      </c>
      <c r="BF317" s="6">
        <v>2.5528635738379901E-67</v>
      </c>
      <c r="BG317" s="6">
        <v>3.8325949923334199E-78</v>
      </c>
      <c r="BH317" s="7">
        <v>7.3556147492691503E-38</v>
      </c>
      <c r="BI317" s="6">
        <v>0</v>
      </c>
      <c r="BJ317" s="6">
        <v>0</v>
      </c>
      <c r="BK317" s="6">
        <v>1</v>
      </c>
      <c r="BL317" s="6">
        <v>3.9318297861897E-213</v>
      </c>
      <c r="BM317" s="6">
        <v>2.2335623402312198E-266</v>
      </c>
      <c r="BN317" s="6">
        <v>1.5934968031565301E-180</v>
      </c>
      <c r="BO317" s="7">
        <v>4.0148307853892197E-136</v>
      </c>
      <c r="BP317" s="6">
        <v>1.1132867456908999E-62</v>
      </c>
      <c r="BQ317" s="6">
        <v>9.8052325869879403E-134</v>
      </c>
      <c r="BR317" s="6">
        <v>1</v>
      </c>
      <c r="BS317" s="6">
        <v>1.6279870259551499E-71</v>
      </c>
      <c r="BT317" s="6">
        <v>1.8284198009908601E-36</v>
      </c>
      <c r="BU317" s="6">
        <v>2.1298337141501499E-59</v>
      </c>
      <c r="BV317" s="7">
        <v>6.4450032514906305E-26</v>
      </c>
      <c r="BW317">
        <v>295</v>
      </c>
      <c r="BX317">
        <v>305</v>
      </c>
      <c r="BY317">
        <v>266</v>
      </c>
      <c r="BZ317">
        <v>285</v>
      </c>
      <c r="CA317">
        <v>255</v>
      </c>
      <c r="CB317">
        <v>194</v>
      </c>
      <c r="CC317">
        <v>216</v>
      </c>
      <c r="CD317">
        <v>225</v>
      </c>
      <c r="CE317">
        <v>228</v>
      </c>
      <c r="CF317" s="1">
        <v>249</v>
      </c>
      <c r="CH317" s="43">
        <v>8.8971855255600196E-2</v>
      </c>
      <c r="CJ317" s="27" t="s">
        <v>72357</v>
      </c>
    </row>
    <row r="318" spans="1:88">
      <c r="A318" s="27">
        <v>315</v>
      </c>
      <c r="B318" t="s">
        <v>70952</v>
      </c>
      <c r="D318" t="s">
        <v>71158</v>
      </c>
      <c r="E318" t="s">
        <v>71791</v>
      </c>
      <c r="F318" s="29">
        <v>37.1432</v>
      </c>
      <c r="G318" s="29">
        <v>128.16050000000001</v>
      </c>
      <c r="H318" s="30">
        <v>250</v>
      </c>
      <c r="I318" s="29" t="s">
        <v>71874</v>
      </c>
      <c r="J318" s="30" t="s">
        <v>71991</v>
      </c>
      <c r="K318" s="30" t="s">
        <v>71994</v>
      </c>
      <c r="L318" s="30" t="s">
        <v>71997</v>
      </c>
      <c r="M318" s="48">
        <v>40882</v>
      </c>
      <c r="N318" s="27" t="s">
        <v>71117</v>
      </c>
      <c r="O318" s="54" t="s">
        <v>72382</v>
      </c>
      <c r="P318" s="11"/>
      <c r="Q318" s="11"/>
      <c r="T318" s="6">
        <v>0</v>
      </c>
      <c r="U318" s="6">
        <v>1.6166666666666666E-2</v>
      </c>
      <c r="V318" s="6">
        <v>0</v>
      </c>
      <c r="W318" s="6">
        <v>0.97316666666666662</v>
      </c>
      <c r="X318" s="6">
        <v>0</v>
      </c>
      <c r="Y318" s="6">
        <v>9.166666666666665E-3</v>
      </c>
      <c r="Z318" s="7">
        <v>1E-3</v>
      </c>
      <c r="AA318" s="6">
        <v>0</v>
      </c>
      <c r="AB318" s="6">
        <v>1.6666666666666666E-4</v>
      </c>
      <c r="AC318" s="6">
        <v>0</v>
      </c>
      <c r="AD318" s="6">
        <v>0.98666666666666669</v>
      </c>
      <c r="AE318" s="6">
        <v>1E-3</v>
      </c>
      <c r="AF318" s="6">
        <v>0.01</v>
      </c>
      <c r="AG318" s="7">
        <v>1.3333333333333333E-3</v>
      </c>
      <c r="AH318" s="6">
        <v>0</v>
      </c>
      <c r="AI318" s="6">
        <v>0</v>
      </c>
      <c r="AJ318" s="6">
        <v>0</v>
      </c>
      <c r="AK318" s="6">
        <v>0.9863333333333334</v>
      </c>
      <c r="AL318" s="6">
        <v>0</v>
      </c>
      <c r="AM318" s="6">
        <v>1.1166666666666667E-2</v>
      </c>
      <c r="AN318" s="7">
        <v>1.3333333333333333E-3</v>
      </c>
      <c r="AO318" s="6">
        <v>0</v>
      </c>
      <c r="AP318" s="6">
        <v>0</v>
      </c>
      <c r="AQ318" s="6">
        <v>1</v>
      </c>
      <c r="AR318" s="6">
        <v>1.4536974523826999E-206</v>
      </c>
      <c r="AS318" s="6">
        <v>4.7983726760733501E-127</v>
      </c>
      <c r="AT318" s="7">
        <v>2.2720047119044501E-170</v>
      </c>
      <c r="AU318" s="5">
        <v>3</v>
      </c>
      <c r="AV318" s="6">
        <v>1.05704814218406E-63</v>
      </c>
      <c r="AW318" s="6">
        <v>7.8583688459434398E-133</v>
      </c>
      <c r="AX318" s="6">
        <v>1</v>
      </c>
      <c r="AY318" s="6">
        <v>6.7779370135188804E-63</v>
      </c>
      <c r="AZ318" s="6">
        <v>2.1890511652981102E-27</v>
      </c>
      <c r="BA318" s="7">
        <v>2.7560905710337602E-51</v>
      </c>
      <c r="BB318" s="6">
        <v>3.9133834767326301E-280</v>
      </c>
      <c r="BC318" s="6">
        <v>1.1886990207999399E-129</v>
      </c>
      <c r="BD318" s="6">
        <v>4.8082736405343202E-292</v>
      </c>
      <c r="BE318" s="6">
        <v>1</v>
      </c>
      <c r="BF318" s="6">
        <v>4.0682246319078802E-69</v>
      </c>
      <c r="BG318" s="6">
        <v>3.8861368742339798E-75</v>
      </c>
      <c r="BH318" s="7">
        <v>6.7766180076101601E-38</v>
      </c>
      <c r="BI318" s="6">
        <v>0</v>
      </c>
      <c r="BJ318" s="6">
        <v>0</v>
      </c>
      <c r="BK318" s="6">
        <v>1</v>
      </c>
      <c r="BL318" s="6">
        <v>3.6741991049719899E-202</v>
      </c>
      <c r="BM318" s="6">
        <v>4.7241558671428802E-256</v>
      </c>
      <c r="BN318" s="6">
        <v>5.5105681224889702E-167</v>
      </c>
      <c r="BO318" s="7">
        <v>2.6814160926776201E-126</v>
      </c>
      <c r="BP318" s="6">
        <v>1.21262827565044E-63</v>
      </c>
      <c r="BQ318" s="6">
        <v>9.7650155676848797E-133</v>
      </c>
      <c r="BR318" s="6">
        <v>1</v>
      </c>
      <c r="BS318" s="6">
        <v>3.08314612625225E-65</v>
      </c>
      <c r="BT318" s="6">
        <v>1.6575574840772301E-31</v>
      </c>
      <c r="BU318" s="6">
        <v>8.9944424883364692E-53</v>
      </c>
      <c r="BV318" s="7">
        <v>8.8376249274406697E-21</v>
      </c>
      <c r="BW318">
        <v>295</v>
      </c>
      <c r="BX318">
        <v>305</v>
      </c>
      <c r="BY318">
        <v>266</v>
      </c>
      <c r="BZ318">
        <v>285</v>
      </c>
      <c r="CA318">
        <v>255</v>
      </c>
      <c r="CB318">
        <v>194</v>
      </c>
      <c r="CC318">
        <v>217</v>
      </c>
      <c r="CD318">
        <v>225</v>
      </c>
      <c r="CE318">
        <v>228</v>
      </c>
      <c r="CF318" s="1">
        <v>242</v>
      </c>
      <c r="CG318" s="45">
        <v>20</v>
      </c>
      <c r="CH318" s="43">
        <v>0.102679495137596</v>
      </c>
      <c r="CJ318" s="27" t="s">
        <v>72357</v>
      </c>
    </row>
    <row r="319" spans="1:88">
      <c r="A319" s="27">
        <v>316</v>
      </c>
      <c r="B319" t="s">
        <v>70952</v>
      </c>
      <c r="D319" t="s">
        <v>71159</v>
      </c>
      <c r="E319" t="s">
        <v>71791</v>
      </c>
      <c r="F319" s="29">
        <v>36.927799999999998</v>
      </c>
      <c r="G319" s="29">
        <v>129.15559999999999</v>
      </c>
      <c r="H319" s="30">
        <v>554</v>
      </c>
      <c r="I319" s="29" t="s">
        <v>71874</v>
      </c>
      <c r="J319" s="30" t="s">
        <v>71895</v>
      </c>
      <c r="K319" s="30" t="s">
        <v>72137</v>
      </c>
      <c r="L319" s="30" t="s">
        <v>72139</v>
      </c>
      <c r="M319" s="48">
        <v>40761</v>
      </c>
      <c r="N319" s="27" t="s">
        <v>71117</v>
      </c>
      <c r="O319" s="54" t="s">
        <v>72382</v>
      </c>
      <c r="P319" s="11"/>
      <c r="Q319" s="11"/>
      <c r="T319" s="6">
        <v>0</v>
      </c>
      <c r="U319" s="6">
        <v>1.3333333333333333E-3</v>
      </c>
      <c r="V319" s="6">
        <v>0</v>
      </c>
      <c r="W319" s="6">
        <v>0.97100000000000009</v>
      </c>
      <c r="X319" s="6">
        <v>0</v>
      </c>
      <c r="Y319" s="6">
        <v>2.6833333333333334E-2</v>
      </c>
      <c r="Z319" s="7">
        <v>0</v>
      </c>
      <c r="AA319" s="6">
        <v>1E-3</v>
      </c>
      <c r="AB319" s="6">
        <v>0</v>
      </c>
      <c r="AC319" s="6">
        <v>0</v>
      </c>
      <c r="AD319" s="6">
        <v>0.97466666666666668</v>
      </c>
      <c r="AE319" s="6">
        <v>3.8333333333333331E-3</v>
      </c>
      <c r="AF319" s="6">
        <v>1.9833333333333335E-2</v>
      </c>
      <c r="AG319" s="7">
        <v>0</v>
      </c>
      <c r="AH319" s="6">
        <v>0</v>
      </c>
      <c r="AI319" s="6">
        <v>0</v>
      </c>
      <c r="AJ319" s="6">
        <v>0</v>
      </c>
      <c r="AK319" s="6">
        <v>0.97266666666666646</v>
      </c>
      <c r="AL319" s="6">
        <v>0</v>
      </c>
      <c r="AM319" s="6">
        <v>2.6333333333333334E-2</v>
      </c>
      <c r="AN319" s="7">
        <v>0</v>
      </c>
      <c r="AO319" s="6">
        <v>0</v>
      </c>
      <c r="AP319" s="6">
        <v>0</v>
      </c>
      <c r="AQ319" s="6">
        <v>1</v>
      </c>
      <c r="AR319" s="6">
        <v>1.50852971146897E-207</v>
      </c>
      <c r="AS319" s="6">
        <v>3.9765652382624899E-128</v>
      </c>
      <c r="AT319" s="7">
        <v>2.2766103644728199E-171</v>
      </c>
      <c r="AU319" s="5">
        <v>3</v>
      </c>
      <c r="AV319" s="6">
        <v>7.9003291043782201E-72</v>
      </c>
      <c r="AW319" s="6">
        <v>1.80413618025891E-134</v>
      </c>
      <c r="AX319" s="6">
        <v>1</v>
      </c>
      <c r="AY319" s="6">
        <v>1.7373610079428099E-66</v>
      </c>
      <c r="AZ319" s="6">
        <v>2.7345994599429102E-31</v>
      </c>
      <c r="BA319" s="7">
        <v>4.3713699260362601E-55</v>
      </c>
      <c r="BB319" s="6">
        <v>1.28978881646974E-287</v>
      </c>
      <c r="BC319" s="6">
        <v>1.7092380614302099E-133</v>
      </c>
      <c r="BD319" s="6">
        <v>4.3952633171626802E-291</v>
      </c>
      <c r="BE319" s="6">
        <v>1</v>
      </c>
      <c r="BF319" s="6">
        <v>4.7216883417025099E-71</v>
      </c>
      <c r="BG319" s="6">
        <v>7.7946426948350602E-82</v>
      </c>
      <c r="BH319" s="7">
        <v>3.6257702054417398E-39</v>
      </c>
      <c r="BI319" s="6">
        <v>0</v>
      </c>
      <c r="BJ319" s="6">
        <v>0</v>
      </c>
      <c r="BK319" s="6">
        <v>1</v>
      </c>
      <c r="BL319" s="6">
        <v>3.0726420842158901E-204</v>
      </c>
      <c r="BM319" s="6">
        <v>1.3507030378112901E-256</v>
      </c>
      <c r="BN319" s="6">
        <v>4.2925633107643502E-169</v>
      </c>
      <c r="BO319" s="7">
        <v>2.1592134246324399E-127</v>
      </c>
      <c r="BP319" s="6">
        <v>2.34934168980382E-71</v>
      </c>
      <c r="BQ319" s="6">
        <v>6.3533218823591402E-134</v>
      </c>
      <c r="BR319" s="6">
        <v>1</v>
      </c>
      <c r="BS319" s="6">
        <v>4.1327672194576698E-69</v>
      </c>
      <c r="BT319" s="6">
        <v>5.1643040153344503E-36</v>
      </c>
      <c r="BU319" s="6">
        <v>1.0256885478616201E-56</v>
      </c>
      <c r="BV319" s="7">
        <v>1.3759405950870001E-23</v>
      </c>
      <c r="BW319">
        <v>295</v>
      </c>
      <c r="BX319">
        <v>305</v>
      </c>
      <c r="BY319">
        <v>266</v>
      </c>
      <c r="BZ319">
        <v>285</v>
      </c>
      <c r="CA319">
        <v>255</v>
      </c>
      <c r="CB319">
        <v>194</v>
      </c>
      <c r="CC319">
        <v>216</v>
      </c>
      <c r="CD319">
        <v>225</v>
      </c>
      <c r="CE319">
        <v>228</v>
      </c>
      <c r="CF319" s="1">
        <v>242</v>
      </c>
      <c r="CH319" s="43">
        <v>8.34770610555364E-2</v>
      </c>
      <c r="CJ319" s="27" t="s">
        <v>72357</v>
      </c>
    </row>
    <row r="320" spans="1:88">
      <c r="A320" s="27">
        <v>317</v>
      </c>
      <c r="B320" t="s">
        <v>70952</v>
      </c>
      <c r="D320" t="s">
        <v>71160</v>
      </c>
      <c r="E320" t="s">
        <v>71791</v>
      </c>
      <c r="F320" s="29">
        <v>38.028700000000001</v>
      </c>
      <c r="G320" s="29">
        <v>127.8364</v>
      </c>
      <c r="H320" s="30">
        <v>300</v>
      </c>
      <c r="I320" s="29" t="s">
        <v>71874</v>
      </c>
      <c r="J320" s="30" t="s">
        <v>71984</v>
      </c>
      <c r="K320" s="30" t="s">
        <v>71988</v>
      </c>
      <c r="L320" s="30" t="s">
        <v>72158</v>
      </c>
      <c r="M320" s="48">
        <v>40789</v>
      </c>
      <c r="N320" s="27" t="s">
        <v>71117</v>
      </c>
      <c r="O320" s="54" t="s">
        <v>72382</v>
      </c>
      <c r="P320" s="11"/>
      <c r="Q320" s="11"/>
      <c r="T320" s="6">
        <v>1E-3</v>
      </c>
      <c r="U320" s="6">
        <v>2.5000000000000001E-3</v>
      </c>
      <c r="V320" s="6">
        <v>0</v>
      </c>
      <c r="W320" s="6">
        <v>0.96916666666666662</v>
      </c>
      <c r="X320" s="6">
        <v>0</v>
      </c>
      <c r="Y320" s="6">
        <v>2.6333333333333334E-2</v>
      </c>
      <c r="Z320" s="7">
        <v>1E-3</v>
      </c>
      <c r="AA320" s="6">
        <v>1E-3</v>
      </c>
      <c r="AB320" s="6">
        <v>1E-3</v>
      </c>
      <c r="AC320" s="6">
        <v>0</v>
      </c>
      <c r="AD320" s="6">
        <v>0.97399999999999987</v>
      </c>
      <c r="AE320" s="6">
        <v>3.6666666666666666E-3</v>
      </c>
      <c r="AF320" s="6">
        <v>1.95E-2</v>
      </c>
      <c r="AG320" s="7">
        <v>0</v>
      </c>
      <c r="AH320" s="6">
        <v>1E-3</v>
      </c>
      <c r="AI320" s="6">
        <v>3.8333333333333331E-3</v>
      </c>
      <c r="AJ320" s="6">
        <v>0</v>
      </c>
      <c r="AK320" s="6">
        <v>0.97150000000000014</v>
      </c>
      <c r="AL320" s="6">
        <v>0</v>
      </c>
      <c r="AM320" s="6">
        <v>2.3333333333333331E-2</v>
      </c>
      <c r="AN320" s="7">
        <v>0</v>
      </c>
      <c r="AO320" s="6">
        <v>0</v>
      </c>
      <c r="AP320" s="6">
        <v>0</v>
      </c>
      <c r="AQ320" s="6">
        <v>1</v>
      </c>
      <c r="AR320" s="6">
        <v>6.2635723512162498E-201</v>
      </c>
      <c r="AS320" s="6">
        <v>2.6912059655369299E-118</v>
      </c>
      <c r="AT320" s="7">
        <v>1.06781784549135E-158</v>
      </c>
      <c r="AU320" s="5">
        <v>3</v>
      </c>
      <c r="AV320" s="6">
        <v>2.7555200434723401E-73</v>
      </c>
      <c r="AW320" s="6">
        <v>1.3351252516906999E-134</v>
      </c>
      <c r="AX320" s="6">
        <v>1</v>
      </c>
      <c r="AY320" s="6">
        <v>5.8737905847786703E-71</v>
      </c>
      <c r="AZ320" s="6">
        <v>9.6886978666727499E-30</v>
      </c>
      <c r="BA320" s="7">
        <v>1.6156999495315301E-56</v>
      </c>
      <c r="BB320" s="6">
        <v>1.8381602929840301E-262</v>
      </c>
      <c r="BC320" s="6">
        <v>2.7311209263619298E-125</v>
      </c>
      <c r="BD320" s="6">
        <v>3.61207910793739E-272</v>
      </c>
      <c r="BE320" s="6">
        <v>1</v>
      </c>
      <c r="BF320" s="6">
        <v>1.5051442015394401E-62</v>
      </c>
      <c r="BG320" s="6">
        <v>5.53549016181196E-73</v>
      </c>
      <c r="BH320" s="7">
        <v>5.8473773312682104E-34</v>
      </c>
      <c r="BI320" s="6">
        <v>0</v>
      </c>
      <c r="BJ320" s="6">
        <v>0</v>
      </c>
      <c r="BK320" s="6">
        <v>1</v>
      </c>
      <c r="BL320" s="6">
        <v>4.0615456318320799E-195</v>
      </c>
      <c r="BM320" s="6">
        <v>2.0707870867214599E-258</v>
      </c>
      <c r="BN320" s="6">
        <v>8.1033226479310994E-154</v>
      </c>
      <c r="BO320" s="7">
        <v>3.0303426328992599E-118</v>
      </c>
      <c r="BP320" s="6">
        <v>1.23436695324348E-72</v>
      </c>
      <c r="BQ320" s="6">
        <v>7.6824947883497098E-134</v>
      </c>
      <c r="BR320" s="6">
        <v>1</v>
      </c>
      <c r="BS320" s="6">
        <v>2.5432780700963499E-73</v>
      </c>
      <c r="BT320" s="6">
        <v>1.97213409214393E-34</v>
      </c>
      <c r="BU320" s="6">
        <v>7.8455071221726595E-58</v>
      </c>
      <c r="BV320" s="7">
        <v>2.1973268733355399E-25</v>
      </c>
      <c r="BW320">
        <v>295</v>
      </c>
      <c r="BX320">
        <v>305</v>
      </c>
      <c r="BY320">
        <v>266</v>
      </c>
      <c r="BZ320">
        <v>285</v>
      </c>
      <c r="CA320">
        <v>255</v>
      </c>
      <c r="CB320">
        <v>194</v>
      </c>
      <c r="CC320">
        <v>216</v>
      </c>
      <c r="CD320">
        <v>225</v>
      </c>
      <c r="CE320">
        <v>228</v>
      </c>
      <c r="CF320" s="1">
        <v>242</v>
      </c>
      <c r="CH320" s="43">
        <v>8.00113090189426E-2</v>
      </c>
      <c r="CJ320" s="27" t="s">
        <v>72357</v>
      </c>
    </row>
    <row r="321" spans="1:88">
      <c r="A321" s="27">
        <v>318</v>
      </c>
      <c r="B321" t="s">
        <v>70952</v>
      </c>
      <c r="D321" t="s">
        <v>71161</v>
      </c>
      <c r="E321" t="s">
        <v>71791</v>
      </c>
      <c r="F321" s="29">
        <v>37.996200000000002</v>
      </c>
      <c r="G321" s="29">
        <v>127.7899</v>
      </c>
      <c r="H321" s="30">
        <v>615</v>
      </c>
      <c r="I321" s="29" t="s">
        <v>71874</v>
      </c>
      <c r="J321" s="30" t="s">
        <v>71984</v>
      </c>
      <c r="K321" s="30" t="s">
        <v>71988</v>
      </c>
      <c r="L321" s="30" t="s">
        <v>72169</v>
      </c>
      <c r="M321" s="48">
        <v>40817</v>
      </c>
      <c r="N321" s="27" t="s">
        <v>71117</v>
      </c>
      <c r="O321" s="54" t="s">
        <v>72382</v>
      </c>
      <c r="P321" s="39"/>
      <c r="Q321" s="11"/>
      <c r="R321" s="11" t="s">
        <v>70990</v>
      </c>
      <c r="T321" s="6">
        <v>1.3333333333333333E-3</v>
      </c>
      <c r="U321" s="6">
        <v>2.1999999999999995E-2</v>
      </c>
      <c r="V321" s="6">
        <v>0</v>
      </c>
      <c r="W321" s="6">
        <v>0.96799999999999986</v>
      </c>
      <c r="X321" s="6">
        <v>8.3333333333333339E-4</v>
      </c>
      <c r="Y321" s="6">
        <v>5.1666666666666666E-3</v>
      </c>
      <c r="Z321" s="7">
        <v>2.5000000000000001E-3</v>
      </c>
      <c r="AA321" s="6">
        <v>2E-3</v>
      </c>
      <c r="AB321" s="6">
        <v>1.8333333333333335E-3</v>
      </c>
      <c r="AC321" s="6">
        <v>0</v>
      </c>
      <c r="AD321" s="6">
        <v>0.98483333333333334</v>
      </c>
      <c r="AE321" s="6">
        <v>2.166666666666667E-3</v>
      </c>
      <c r="AF321" s="6">
        <v>7.4999999999999997E-3</v>
      </c>
      <c r="AG321" s="7">
        <v>2.3333333333333335E-3</v>
      </c>
      <c r="AH321" s="6">
        <v>2E-3</v>
      </c>
      <c r="AI321" s="6">
        <v>1E-3</v>
      </c>
      <c r="AJ321" s="6">
        <v>0</v>
      </c>
      <c r="AK321" s="6">
        <v>0.98399999999999999</v>
      </c>
      <c r="AL321" s="6">
        <v>1E-3</v>
      </c>
      <c r="AM321" s="6">
        <v>9.6666666666666672E-3</v>
      </c>
      <c r="AN321" s="7">
        <v>1.8333333333333335E-3</v>
      </c>
      <c r="AO321" s="6">
        <f>5.40492045698726*10^-312</f>
        <v>0</v>
      </c>
      <c r="AP321" s="6">
        <v>0</v>
      </c>
      <c r="AQ321" s="6">
        <v>1</v>
      </c>
      <c r="AR321" s="6">
        <v>3.6875836902076198E-215</v>
      </c>
      <c r="AS321" s="6">
        <v>6.8519817109449603E-136</v>
      </c>
      <c r="AT321" s="7">
        <v>1.67357032836859E-178</v>
      </c>
      <c r="AU321" s="5">
        <v>3</v>
      </c>
      <c r="AV321" s="6">
        <v>1.3445016582317499E-64</v>
      </c>
      <c r="AW321" s="6">
        <v>1.77027781596603E-129</v>
      </c>
      <c r="AX321" s="6">
        <v>1</v>
      </c>
      <c r="AY321" s="6">
        <v>1.5256268704168E-66</v>
      </c>
      <c r="AZ321" s="6">
        <v>1.31108394235533E-31</v>
      </c>
      <c r="BA321" s="7">
        <v>1.91109847595597E-54</v>
      </c>
      <c r="BB321" s="6">
        <v>3.7469674467439698E-281</v>
      </c>
      <c r="BC321" s="6">
        <v>1.9217428962563199E-116</v>
      </c>
      <c r="BD321" s="6">
        <v>1.8164078718564001E-272</v>
      </c>
      <c r="BE321" s="6">
        <v>1</v>
      </c>
      <c r="BF321" s="6">
        <v>8.3658165202894504E-72</v>
      </c>
      <c r="BG321" s="6">
        <v>8.9224981007395704E-66</v>
      </c>
      <c r="BH321" s="7">
        <v>3.1297924912988702E-37</v>
      </c>
      <c r="BI321" s="6">
        <f>5.61202477795277*10^-311</f>
        <v>0</v>
      </c>
      <c r="BJ321" s="6">
        <v>0</v>
      </c>
      <c r="BK321" s="6">
        <v>1</v>
      </c>
      <c r="BL321" s="6">
        <v>2.1597422009801599E-214</v>
      </c>
      <c r="BM321" s="6">
        <v>2.1824615056805899E-261</v>
      </c>
      <c r="BN321" s="6">
        <v>8.3417802614326806E-179</v>
      </c>
      <c r="BO321" s="7">
        <v>4.1081168513285602E-135</v>
      </c>
      <c r="BP321" s="6">
        <v>2.3790887982855899E-64</v>
      </c>
      <c r="BQ321" s="6">
        <v>3.4092881511979097E-129</v>
      </c>
      <c r="BR321" s="6">
        <v>1</v>
      </c>
      <c r="BS321" s="6">
        <v>3.7179136154758599E-69</v>
      </c>
      <c r="BT321" s="6">
        <v>4.5668281452393103E-36</v>
      </c>
      <c r="BU321" s="6">
        <v>3.7430779039001101E-56</v>
      </c>
      <c r="BV321" s="7">
        <v>2.1007840748808599E-21</v>
      </c>
      <c r="BW321">
        <v>295</v>
      </c>
      <c r="BX321">
        <v>305</v>
      </c>
      <c r="BY321">
        <v>266</v>
      </c>
      <c r="BZ321">
        <v>285</v>
      </c>
      <c r="CA321">
        <v>255</v>
      </c>
      <c r="CB321">
        <v>194</v>
      </c>
      <c r="CC321">
        <v>216</v>
      </c>
      <c r="CD321">
        <v>225</v>
      </c>
      <c r="CE321">
        <v>228</v>
      </c>
      <c r="CF321" s="1">
        <v>242</v>
      </c>
      <c r="CH321" s="43">
        <v>9.1419706857815294E-2</v>
      </c>
      <c r="CJ321" s="27" t="s">
        <v>72357</v>
      </c>
    </row>
    <row r="322" spans="1:88">
      <c r="A322" s="27">
        <v>319</v>
      </c>
      <c r="B322" t="s">
        <v>70952</v>
      </c>
      <c r="D322" t="s">
        <v>71162</v>
      </c>
      <c r="E322" t="s">
        <v>71791</v>
      </c>
      <c r="F322" s="29">
        <v>38.090000000000003</v>
      </c>
      <c r="G322" s="29">
        <v>128.185</v>
      </c>
      <c r="H322" s="30">
        <v>237</v>
      </c>
      <c r="I322" s="29" t="s">
        <v>71874</v>
      </c>
      <c r="J322" s="30" t="s">
        <v>71984</v>
      </c>
      <c r="K322" s="30" t="s">
        <v>72075</v>
      </c>
      <c r="L322" s="30" t="s">
        <v>71981</v>
      </c>
      <c r="M322" s="48">
        <v>40775</v>
      </c>
      <c r="N322" s="27" t="s">
        <v>71117</v>
      </c>
      <c r="O322" s="54" t="s">
        <v>72382</v>
      </c>
      <c r="P322" s="11"/>
      <c r="Q322" s="11"/>
      <c r="T322" s="6">
        <v>0</v>
      </c>
      <c r="U322" s="6">
        <v>2.9499999999999998E-2</v>
      </c>
      <c r="V322" s="6">
        <v>0</v>
      </c>
      <c r="W322" s="6">
        <v>0.96699999999999997</v>
      </c>
      <c r="X322" s="6">
        <v>0</v>
      </c>
      <c r="Y322" s="6">
        <v>1.6666666666666668E-3</v>
      </c>
      <c r="Z322" s="7">
        <v>1.1666666666666668E-3</v>
      </c>
      <c r="AA322" s="6">
        <v>0</v>
      </c>
      <c r="AB322" s="6">
        <v>2.166666666666667E-3</v>
      </c>
      <c r="AC322" s="6">
        <v>1.6666666666666666E-4</v>
      </c>
      <c r="AD322" s="6">
        <v>0.99049999999999994</v>
      </c>
      <c r="AE322" s="6">
        <v>1.5000000000000002E-3</v>
      </c>
      <c r="AF322" s="6">
        <v>4.5000000000000005E-3</v>
      </c>
      <c r="AG322" s="7">
        <v>1.1666666666666668E-3</v>
      </c>
      <c r="AH322" s="6">
        <v>0</v>
      </c>
      <c r="AI322" s="6">
        <v>3.0000000000000005E-3</v>
      </c>
      <c r="AJ322" s="6">
        <v>5.0000000000000001E-4</v>
      </c>
      <c r="AK322" s="6">
        <v>0.98999999999999988</v>
      </c>
      <c r="AL322" s="6">
        <v>1E-3</v>
      </c>
      <c r="AM322" s="6">
        <v>5.0000000000000001E-3</v>
      </c>
      <c r="AN322" s="7">
        <v>1E-3</v>
      </c>
      <c r="AO322" s="6">
        <v>0</v>
      </c>
      <c r="AP322" s="6">
        <v>0</v>
      </c>
      <c r="AQ322" s="6">
        <v>1</v>
      </c>
      <c r="AR322" s="6">
        <v>1.4086132750188899E-215</v>
      </c>
      <c r="AS322" s="6">
        <v>1.1709013869498E-133</v>
      </c>
      <c r="AT322" s="7">
        <v>5.5173041048175203E-178</v>
      </c>
      <c r="AU322" s="5">
        <v>3</v>
      </c>
      <c r="AV322" s="6">
        <v>4.1832734744167098E-54</v>
      </c>
      <c r="AW322" s="6">
        <v>4.6991081394577101E-129</v>
      </c>
      <c r="AX322" s="6">
        <v>1</v>
      </c>
      <c r="AY322" s="6">
        <v>1.6942870113734701E-59</v>
      </c>
      <c r="AZ322" s="6">
        <v>2.2077147691872702E-25</v>
      </c>
      <c r="BA322" s="7">
        <v>1.00810295656362E-44</v>
      </c>
      <c r="BB322" s="6">
        <v>3.31498625089922E-265</v>
      </c>
      <c r="BC322" s="6">
        <v>7.2194107044621998E-126</v>
      </c>
      <c r="BD322" s="6">
        <v>3.53629536743649E-293</v>
      </c>
      <c r="BE322" s="6">
        <v>1</v>
      </c>
      <c r="BF322" s="6">
        <v>7.0711841268347196E-71</v>
      </c>
      <c r="BG322" s="6">
        <v>5.5298113394478297E-68</v>
      </c>
      <c r="BH322" s="7">
        <v>1.3911334961532201E-35</v>
      </c>
      <c r="BI322" s="6">
        <v>0</v>
      </c>
      <c r="BJ322" s="6">
        <v>0</v>
      </c>
      <c r="BK322" s="6">
        <v>1</v>
      </c>
      <c r="BL322" s="6">
        <v>7.0633903272801106E-213</v>
      </c>
      <c r="BM322" s="6">
        <v>1.40404801834574E-270</v>
      </c>
      <c r="BN322" s="6">
        <v>2.5648209148964398E-176</v>
      </c>
      <c r="BO322" s="7">
        <v>2.6116085882368602E-133</v>
      </c>
      <c r="BP322" s="6">
        <v>2.5852539028687698E-53</v>
      </c>
      <c r="BQ322" s="6">
        <v>5.6008330263166097E-128</v>
      </c>
      <c r="BR322" s="6">
        <v>1</v>
      </c>
      <c r="BS322" s="6">
        <v>2.18519064892645E-67</v>
      </c>
      <c r="BT322" s="6">
        <v>4.6172640663210098E-37</v>
      </c>
      <c r="BU322" s="6">
        <v>7.0930340387399605E-51</v>
      </c>
      <c r="BV322" s="7">
        <v>1.17678636420922E-39</v>
      </c>
      <c r="BW322">
        <v>295</v>
      </c>
      <c r="BX322">
        <v>305</v>
      </c>
      <c r="BY322">
        <v>266</v>
      </c>
      <c r="BZ322">
        <v>285</v>
      </c>
      <c r="CA322">
        <v>255</v>
      </c>
      <c r="CB322">
        <v>194</v>
      </c>
      <c r="CC322">
        <v>216</v>
      </c>
      <c r="CD322">
        <v>225</v>
      </c>
      <c r="CE322">
        <v>228</v>
      </c>
      <c r="CF322" s="1">
        <v>242</v>
      </c>
      <c r="CH322" s="43">
        <v>8.3665579316177394E-2</v>
      </c>
      <c r="CJ322" s="27" t="s">
        <v>72357</v>
      </c>
    </row>
    <row r="323" spans="1:88">
      <c r="A323" s="27">
        <v>320</v>
      </c>
      <c r="B323" t="s">
        <v>70952</v>
      </c>
      <c r="D323" t="s">
        <v>71163</v>
      </c>
      <c r="E323" t="s">
        <v>71791</v>
      </c>
      <c r="F323" s="29">
        <v>37.491799999999998</v>
      </c>
      <c r="G323" s="29">
        <v>127.9849</v>
      </c>
      <c r="H323" s="30">
        <v>241</v>
      </c>
      <c r="I323" s="29" t="s">
        <v>71874</v>
      </c>
      <c r="J323" s="30" t="s">
        <v>71984</v>
      </c>
      <c r="K323" s="30" t="s">
        <v>71974</v>
      </c>
      <c r="L323" s="30" t="s">
        <v>71985</v>
      </c>
      <c r="M323" s="48">
        <v>40882</v>
      </c>
      <c r="N323" s="27" t="s">
        <v>71117</v>
      </c>
      <c r="O323" s="54" t="s">
        <v>72382</v>
      </c>
      <c r="P323" s="39"/>
      <c r="Q323" s="11" t="s">
        <v>70990</v>
      </c>
      <c r="T323" s="6">
        <v>0</v>
      </c>
      <c r="U323" s="6">
        <v>2.6499999999999999E-2</v>
      </c>
      <c r="V323" s="6">
        <v>2.9999999999999996E-3</v>
      </c>
      <c r="W323" s="6">
        <v>0.96666666666666667</v>
      </c>
      <c r="X323" s="6">
        <v>5.0000000000000001E-4</v>
      </c>
      <c r="Y323" s="6">
        <v>3.166666666666667E-3</v>
      </c>
      <c r="Z323" s="7">
        <v>0</v>
      </c>
      <c r="AA323" s="6">
        <v>0</v>
      </c>
      <c r="AB323" s="6">
        <v>1.5000000000000002E-3</v>
      </c>
      <c r="AC323" s="6">
        <v>3.6666666666666666E-3</v>
      </c>
      <c r="AD323" s="6">
        <v>0.98966666666666658</v>
      </c>
      <c r="AE323" s="6">
        <v>1.3333333333333333E-3</v>
      </c>
      <c r="AF323" s="6">
        <v>3.8333333333333331E-3</v>
      </c>
      <c r="AG323" s="7">
        <v>0</v>
      </c>
      <c r="AH323" s="6">
        <v>0</v>
      </c>
      <c r="AI323" s="6">
        <v>8.3333333333333339E-4</v>
      </c>
      <c r="AJ323" s="6">
        <v>4.333333333333334E-3</v>
      </c>
      <c r="AK323" s="6">
        <v>0.98949999999999994</v>
      </c>
      <c r="AL323" s="6">
        <v>1E-3</v>
      </c>
      <c r="AM323" s="6">
        <v>4.0000000000000001E-3</v>
      </c>
      <c r="AN323" s="7">
        <v>0</v>
      </c>
      <c r="AO323" s="6">
        <v>0</v>
      </c>
      <c r="AP323" s="6">
        <v>0</v>
      </c>
      <c r="AQ323" s="6">
        <v>1</v>
      </c>
      <c r="AR323" s="6">
        <v>2.5382116105432001E-227</v>
      </c>
      <c r="AS323" s="6">
        <v>2.7593818180713301E-139</v>
      </c>
      <c r="AT323" s="7">
        <v>5.1749434229179697E-190</v>
      </c>
      <c r="AU323" s="5">
        <v>3</v>
      </c>
      <c r="AV323" s="6">
        <v>2.55940054209441E-64</v>
      </c>
      <c r="AW323" s="6">
        <v>2.4094849697290301E-120</v>
      </c>
      <c r="AX323" s="6">
        <v>1</v>
      </c>
      <c r="AY323" s="6">
        <v>7.2008176738489004E-63</v>
      </c>
      <c r="AZ323" s="6">
        <v>5.6533921449824902E-21</v>
      </c>
      <c r="BA323" s="7">
        <v>4.8173330152387597E-50</v>
      </c>
      <c r="BB323" s="6">
        <v>4.9646735923003502E-288</v>
      </c>
      <c r="BC323" s="6">
        <v>4.14755570769843E-143</v>
      </c>
      <c r="BD323" s="6">
        <v>3.4919526751096301E-293</v>
      </c>
      <c r="BE323" s="6">
        <v>1</v>
      </c>
      <c r="BF323" s="6">
        <v>2.1984493152895898E-74</v>
      </c>
      <c r="BG323" s="6">
        <v>1.4279417036130301E-79</v>
      </c>
      <c r="BH323" s="7">
        <v>7.6125559707894996E-44</v>
      </c>
      <c r="BI323" s="6">
        <v>0</v>
      </c>
      <c r="BJ323" s="6">
        <v>0</v>
      </c>
      <c r="BK323" s="6">
        <v>1</v>
      </c>
      <c r="BL323" s="6">
        <v>3.8393051181437702E-219</v>
      </c>
      <c r="BM323" s="6">
        <v>8.4402599482399396E-264</v>
      </c>
      <c r="BN323" s="6">
        <v>6.4103211428301098E-183</v>
      </c>
      <c r="BO323" s="7">
        <v>9.36656960451088E-138</v>
      </c>
      <c r="BP323" s="6">
        <v>6.9293214046087201E-64</v>
      </c>
      <c r="BQ323" s="6">
        <v>8.7116294363900406E-120</v>
      </c>
      <c r="BR323" s="6">
        <v>1</v>
      </c>
      <c r="BS323" s="6">
        <v>2.3795179231767601E-65</v>
      </c>
      <c r="BT323" s="6">
        <v>5.5432513004092603E-26</v>
      </c>
      <c r="BU323" s="6">
        <v>1.95747421948659E-51</v>
      </c>
      <c r="BV323" s="7">
        <v>3.5129911968753197E-27</v>
      </c>
      <c r="BW323">
        <v>294</v>
      </c>
      <c r="BX323">
        <v>306</v>
      </c>
      <c r="BY323">
        <v>270</v>
      </c>
      <c r="BZ323">
        <v>287</v>
      </c>
      <c r="CA323">
        <v>251</v>
      </c>
      <c r="CB323">
        <v>194</v>
      </c>
      <c r="CC323">
        <v>215</v>
      </c>
      <c r="CD323">
        <v>226</v>
      </c>
      <c r="CE323">
        <v>227</v>
      </c>
      <c r="CF323" s="1">
        <v>249</v>
      </c>
      <c r="CH323" s="43">
        <v>0.103202846975089</v>
      </c>
      <c r="CJ323" s="27" t="s">
        <v>72357</v>
      </c>
    </row>
    <row r="324" spans="1:88">
      <c r="A324" s="27">
        <v>321</v>
      </c>
      <c r="B324" t="s">
        <v>70952</v>
      </c>
      <c r="D324" t="s">
        <v>71164</v>
      </c>
      <c r="E324" t="s">
        <v>71791</v>
      </c>
      <c r="F324" s="29">
        <v>37.875</v>
      </c>
      <c r="G324" s="29">
        <v>127.8231</v>
      </c>
      <c r="H324" s="30">
        <v>448</v>
      </c>
      <c r="I324" s="29" t="s">
        <v>71874</v>
      </c>
      <c r="J324" s="30" t="s">
        <v>71984</v>
      </c>
      <c r="K324" s="30" t="s">
        <v>71975</v>
      </c>
      <c r="L324" s="30" t="s">
        <v>72132</v>
      </c>
      <c r="M324" s="48">
        <v>40769</v>
      </c>
      <c r="N324" s="27" t="s">
        <v>71117</v>
      </c>
      <c r="O324" s="54" t="s">
        <v>72382</v>
      </c>
      <c r="P324" s="11"/>
      <c r="Q324" s="11"/>
      <c r="T324" s="6">
        <v>0</v>
      </c>
      <c r="U324" s="6">
        <v>1.0333333333333332E-2</v>
      </c>
      <c r="V324" s="6">
        <v>1.1666666666666665E-2</v>
      </c>
      <c r="W324" s="6">
        <v>0.96583333333333332</v>
      </c>
      <c r="X324" s="6">
        <v>0</v>
      </c>
      <c r="Y324" s="6">
        <v>1.0833333333333334E-2</v>
      </c>
      <c r="Z324" s="7">
        <v>8.3333333333333339E-4</v>
      </c>
      <c r="AA324" s="6">
        <v>0</v>
      </c>
      <c r="AB324" s="6">
        <v>3.1666666666666666E-3</v>
      </c>
      <c r="AC324" s="6">
        <v>8.6666666666666663E-3</v>
      </c>
      <c r="AD324" s="6">
        <v>0.97316666666666662</v>
      </c>
      <c r="AE324" s="6">
        <v>2.3333333333333335E-3</v>
      </c>
      <c r="AF324" s="6">
        <v>1.1666666666666665E-2</v>
      </c>
      <c r="AG324" s="7">
        <v>1.6666666666666666E-4</v>
      </c>
      <c r="AH324" s="6">
        <v>0</v>
      </c>
      <c r="AI324" s="6">
        <v>5.3333333333333332E-3</v>
      </c>
      <c r="AJ324" s="6">
        <v>7.8333333333333328E-3</v>
      </c>
      <c r="AK324" s="6">
        <v>0.97316666666666662</v>
      </c>
      <c r="AL324" s="6">
        <v>0</v>
      </c>
      <c r="AM324" s="6">
        <v>1.2999999999999999E-2</v>
      </c>
      <c r="AN324" s="7">
        <v>3.3333333333333332E-4</v>
      </c>
      <c r="AO324" s="6">
        <v>0</v>
      </c>
      <c r="AP324" s="6">
        <v>0</v>
      </c>
      <c r="AQ324" s="6">
        <v>1</v>
      </c>
      <c r="AR324" s="6">
        <v>3.0591748515976299E-215</v>
      </c>
      <c r="AS324" s="6">
        <v>3.6620491493807999E-140</v>
      </c>
      <c r="AT324" s="7">
        <v>6.2481863116810696E-179</v>
      </c>
      <c r="AU324" s="5">
        <v>3</v>
      </c>
      <c r="AV324" s="6">
        <v>5.6370106611846198E-69</v>
      </c>
      <c r="AW324" s="6">
        <v>5.87185452804294E-136</v>
      </c>
      <c r="AX324" s="6">
        <v>1</v>
      </c>
      <c r="AY324" s="6">
        <v>1.9505553256816899E-63</v>
      </c>
      <c r="AZ324" s="6">
        <v>6.4084532489264101E-31</v>
      </c>
      <c r="BA324" s="7">
        <v>1.56612217873964E-52</v>
      </c>
      <c r="BB324" s="6">
        <v>3.3448367581772998E-268</v>
      </c>
      <c r="BC324" s="6">
        <v>1.71191945898992E-139</v>
      </c>
      <c r="BD324" s="6">
        <v>4.8444236225646198E-297</v>
      </c>
      <c r="BE324" s="6">
        <v>1</v>
      </c>
      <c r="BF324" s="6">
        <v>8.7241465719917003E-66</v>
      </c>
      <c r="BG324" s="6">
        <v>2.9454597665598102E-84</v>
      </c>
      <c r="BH324" s="7">
        <v>4.1804763441477403E-39</v>
      </c>
      <c r="BI324" s="6">
        <v>0</v>
      </c>
      <c r="BJ324" s="6">
        <v>0</v>
      </c>
      <c r="BK324" s="6">
        <v>1</v>
      </c>
      <c r="BL324" s="6">
        <v>7.8252888924678697E-210</v>
      </c>
      <c r="BM324" s="6">
        <v>6.8562895374950503E-270</v>
      </c>
      <c r="BN324" s="6">
        <v>1.84470471539981E-174</v>
      </c>
      <c r="BO324" s="7">
        <v>1.19500348490044E-139</v>
      </c>
      <c r="BP324" s="6">
        <v>4.5452008213528999E-68</v>
      </c>
      <c r="BQ324" s="6">
        <v>8.1149603265367702E-135</v>
      </c>
      <c r="BR324" s="6">
        <v>1</v>
      </c>
      <c r="BS324" s="6">
        <v>2.3750323771743001E-70</v>
      </c>
      <c r="BT324" s="6">
        <v>2.8158876682768699E-41</v>
      </c>
      <c r="BU324" s="6">
        <v>7.7993822816838807E-58</v>
      </c>
      <c r="BV324" s="7">
        <v>2.2303444451527501E-36</v>
      </c>
      <c r="BW324">
        <v>294</v>
      </c>
      <c r="BX324">
        <v>306</v>
      </c>
      <c r="BY324">
        <v>270</v>
      </c>
      <c r="BZ324">
        <v>287</v>
      </c>
      <c r="CA324">
        <v>251</v>
      </c>
      <c r="CB324">
        <v>194</v>
      </c>
      <c r="CC324">
        <v>215</v>
      </c>
      <c r="CD324">
        <v>226</v>
      </c>
      <c r="CE324">
        <v>227</v>
      </c>
      <c r="CF324" s="1">
        <v>249</v>
      </c>
      <c r="CH324" s="43">
        <v>9.68408126814021E-2</v>
      </c>
      <c r="CJ324" s="27" t="s">
        <v>72357</v>
      </c>
    </row>
    <row r="325" spans="1:88">
      <c r="A325" s="27">
        <v>322</v>
      </c>
      <c r="B325" t="s">
        <v>70952</v>
      </c>
      <c r="D325" t="s">
        <v>71165</v>
      </c>
      <c r="E325" t="s">
        <v>71791</v>
      </c>
      <c r="F325" s="29">
        <v>37.719200000000001</v>
      </c>
      <c r="G325" s="29">
        <v>128.85720000000001</v>
      </c>
      <c r="H325" s="30">
        <v>113</v>
      </c>
      <c r="I325" s="29" t="s">
        <v>71874</v>
      </c>
      <c r="J325" s="30" t="s">
        <v>71984</v>
      </c>
      <c r="K325" s="30" t="s">
        <v>71982</v>
      </c>
      <c r="L325" s="30" t="s">
        <v>72131</v>
      </c>
      <c r="M325" s="48">
        <v>40759</v>
      </c>
      <c r="N325" s="27" t="s">
        <v>71117</v>
      </c>
      <c r="O325" s="54" t="s">
        <v>72382</v>
      </c>
      <c r="P325" s="11"/>
      <c r="Q325" s="11" t="s">
        <v>70990</v>
      </c>
      <c r="S325" s="12" t="s">
        <v>70990</v>
      </c>
      <c r="T325" s="6">
        <v>0</v>
      </c>
      <c r="U325" s="6">
        <v>3.1E-2</v>
      </c>
      <c r="V325" s="6">
        <v>0</v>
      </c>
      <c r="W325" s="6">
        <v>0.96533333333333327</v>
      </c>
      <c r="X325" s="6">
        <v>0</v>
      </c>
      <c r="Y325" s="6">
        <v>2.6666666666666666E-3</v>
      </c>
      <c r="Z325" s="7">
        <v>0</v>
      </c>
      <c r="AA325" s="6">
        <v>0</v>
      </c>
      <c r="AB325" s="6">
        <v>6.6666666666666671E-3</v>
      </c>
      <c r="AC325" s="6">
        <v>5.0000000000000001E-4</v>
      </c>
      <c r="AD325" s="6">
        <v>0.98866666666666669</v>
      </c>
      <c r="AE325" s="6">
        <v>5.0000000000000001E-4</v>
      </c>
      <c r="AF325" s="6">
        <v>2.6666666666666666E-3</v>
      </c>
      <c r="AG325" s="7">
        <v>6.6666666666666664E-4</v>
      </c>
      <c r="AH325" s="6">
        <v>0</v>
      </c>
      <c r="AI325" s="6">
        <v>3.8333333333333331E-3</v>
      </c>
      <c r="AJ325" s="6">
        <v>8.3333333333333339E-4</v>
      </c>
      <c r="AK325" s="6">
        <v>0.9913333333333334</v>
      </c>
      <c r="AL325" s="6">
        <v>1.6666666666666666E-4</v>
      </c>
      <c r="AM325" s="6">
        <v>2.6666666666666666E-3</v>
      </c>
      <c r="AN325" s="7">
        <v>3.3333333333333332E-4</v>
      </c>
      <c r="AO325" s="6">
        <v>7.1224985494424806E-297</v>
      </c>
      <c r="AP325" s="6">
        <v>0</v>
      </c>
      <c r="AQ325" s="6">
        <v>1</v>
      </c>
      <c r="AR325" s="6">
        <v>5.8741273944615101E-193</v>
      </c>
      <c r="AS325" s="6">
        <v>3.9937442001067298E-115</v>
      </c>
      <c r="AT325" s="7">
        <v>4.3677010555892999E-158</v>
      </c>
      <c r="AU325" s="5">
        <v>3</v>
      </c>
      <c r="AV325" s="6">
        <v>2.6083331000453999E-64</v>
      </c>
      <c r="AW325" s="6">
        <v>2.1095699716043401E-134</v>
      </c>
      <c r="AX325" s="6">
        <v>1</v>
      </c>
      <c r="AY325" s="6">
        <v>1.16102415346395E-63</v>
      </c>
      <c r="AZ325" s="6">
        <v>3.9936779716166102E-29</v>
      </c>
      <c r="BA325" s="7">
        <v>6.2968625668268798E-55</v>
      </c>
      <c r="BB325" s="6">
        <v>9.8085300521937099E-285</v>
      </c>
      <c r="BC325" s="6">
        <v>1.8536638077028401E-118</v>
      </c>
      <c r="BD325" s="6">
        <v>3.8445328381108401E-299</v>
      </c>
      <c r="BE325" s="6">
        <v>1</v>
      </c>
      <c r="BF325" s="6">
        <v>5.6352661508174499E-63</v>
      </c>
      <c r="BG325" s="6">
        <v>3.9429331703376602E-72</v>
      </c>
      <c r="BH325" s="7">
        <v>6.8503544284212305E-33</v>
      </c>
      <c r="BI325" s="6">
        <v>2.6681127668120701E-294</v>
      </c>
      <c r="BJ325" s="6">
        <v>0</v>
      </c>
      <c r="BK325" s="6">
        <v>1</v>
      </c>
      <c r="BL325" s="6">
        <v>6.2589478439521702E-189</v>
      </c>
      <c r="BM325" s="6">
        <v>2.5419420159766499E-235</v>
      </c>
      <c r="BN325" s="6">
        <v>4.2103510320037397E-155</v>
      </c>
      <c r="BO325" s="7">
        <v>5.6247075648754603E-114</v>
      </c>
      <c r="BP325" s="6">
        <v>2.2192918690981299E-63</v>
      </c>
      <c r="BQ325" s="6">
        <v>3.0613545824394599E-133</v>
      </c>
      <c r="BR325" s="6">
        <v>1</v>
      </c>
      <c r="BS325" s="6">
        <v>4.1253998970701098E-69</v>
      </c>
      <c r="BT325" s="6">
        <v>7.5181790863662805E-38</v>
      </c>
      <c r="BU325" s="6">
        <v>7.0380224581075496E-59</v>
      </c>
      <c r="BV325" s="7">
        <v>1.6795882719429999E-34</v>
      </c>
      <c r="BW325">
        <v>295</v>
      </c>
      <c r="BX325">
        <v>305</v>
      </c>
      <c r="BY325">
        <v>266</v>
      </c>
      <c r="BZ325">
        <v>285</v>
      </c>
      <c r="CA325">
        <v>255</v>
      </c>
      <c r="CB325">
        <v>194</v>
      </c>
      <c r="CC325">
        <v>216</v>
      </c>
      <c r="CD325">
        <v>225</v>
      </c>
      <c r="CE325">
        <v>228</v>
      </c>
      <c r="CF325" s="1">
        <v>242</v>
      </c>
      <c r="CH325" s="43">
        <v>9.8529734474434902E-2</v>
      </c>
      <c r="CJ325" s="27" t="s">
        <v>72357</v>
      </c>
    </row>
    <row r="326" spans="1:88">
      <c r="A326" s="27">
        <v>323</v>
      </c>
      <c r="B326" t="s">
        <v>70952</v>
      </c>
      <c r="D326" t="s">
        <v>71166</v>
      </c>
      <c r="E326" t="s">
        <v>71791</v>
      </c>
      <c r="F326" s="29">
        <v>37.937199999999997</v>
      </c>
      <c r="G326" s="29">
        <v>128.0736</v>
      </c>
      <c r="H326" s="30">
        <v>315</v>
      </c>
      <c r="I326" s="29" t="s">
        <v>71874</v>
      </c>
      <c r="J326" s="30" t="s">
        <v>71984</v>
      </c>
      <c r="K326" s="30" t="s">
        <v>72075</v>
      </c>
      <c r="L326" s="30" t="s">
        <v>72076</v>
      </c>
      <c r="M326" s="48">
        <v>40726</v>
      </c>
      <c r="N326" s="27" t="s">
        <v>71117</v>
      </c>
      <c r="O326" s="54" t="s">
        <v>72382</v>
      </c>
      <c r="P326" s="11"/>
      <c r="Q326" s="11"/>
      <c r="T326" s="6">
        <v>0</v>
      </c>
      <c r="U326" s="6">
        <v>1.1499999999999998E-2</v>
      </c>
      <c r="V326" s="6">
        <v>0</v>
      </c>
      <c r="W326" s="6">
        <v>0.96516666666666673</v>
      </c>
      <c r="X326" s="6">
        <v>0</v>
      </c>
      <c r="Y326" s="6">
        <v>1.8499999999999999E-2</v>
      </c>
      <c r="Z326" s="7">
        <v>4.0000000000000001E-3</v>
      </c>
      <c r="AA326" s="6">
        <v>0</v>
      </c>
      <c r="AB326" s="6">
        <v>2E-3</v>
      </c>
      <c r="AC326" s="6">
        <v>0</v>
      </c>
      <c r="AD326" s="6">
        <v>0.97449999999999992</v>
      </c>
      <c r="AE326" s="6">
        <v>3.5000000000000001E-3</v>
      </c>
      <c r="AF326" s="6">
        <v>1.7333333333333333E-2</v>
      </c>
      <c r="AG326" s="7">
        <v>2E-3</v>
      </c>
      <c r="AH326" s="6">
        <v>0</v>
      </c>
      <c r="AI326" s="6">
        <v>1.3333333333333333E-3</v>
      </c>
      <c r="AJ326" s="6">
        <v>0</v>
      </c>
      <c r="AK326" s="6">
        <v>0.97366666666666679</v>
      </c>
      <c r="AL326" s="6">
        <v>0</v>
      </c>
      <c r="AM326" s="6">
        <v>2.1833333333333333E-2</v>
      </c>
      <c r="AN326" s="7">
        <v>2.3333333333333335E-3</v>
      </c>
      <c r="AO326" s="6">
        <v>0</v>
      </c>
      <c r="AP326" s="6">
        <v>0</v>
      </c>
      <c r="AQ326" s="6">
        <v>1</v>
      </c>
      <c r="AR326" s="6">
        <v>8.7802452117448804E-203</v>
      </c>
      <c r="AS326" s="6">
        <v>2.7620202422108499E-126</v>
      </c>
      <c r="AT326" s="7">
        <v>4.7700701461751402E-167</v>
      </c>
      <c r="AU326" s="5">
        <v>3</v>
      </c>
      <c r="AV326" s="6">
        <v>2.1943634246542E-70</v>
      </c>
      <c r="AW326" s="6">
        <v>6.3872967957766102E-138</v>
      </c>
      <c r="AX326" s="6">
        <v>1</v>
      </c>
      <c r="AY326" s="6">
        <v>2.6704407502453301E-57</v>
      </c>
      <c r="AZ326" s="6">
        <v>1.88661945670192E-22</v>
      </c>
      <c r="BA326" s="7">
        <v>1.25193143172521E-49</v>
      </c>
      <c r="BB326" s="6">
        <v>6.9647820119812297E-285</v>
      </c>
      <c r="BC326" s="6">
        <v>2.2830871460542401E-119</v>
      </c>
      <c r="BD326" s="6">
        <v>1.5596914665583099E-269</v>
      </c>
      <c r="BE326" s="6">
        <v>1</v>
      </c>
      <c r="BF326" s="6">
        <v>1.1377898481887999E-65</v>
      </c>
      <c r="BG326" s="6">
        <v>3.6528712066449197E-67</v>
      </c>
      <c r="BH326" s="7">
        <v>2.7736902015794901E-33</v>
      </c>
      <c r="BI326" s="6">
        <v>0</v>
      </c>
      <c r="BJ326" s="6">
        <v>0</v>
      </c>
      <c r="BK326" s="6">
        <v>1</v>
      </c>
      <c r="BL326" s="6">
        <v>1.00237897198358E-199</v>
      </c>
      <c r="BM326" s="6">
        <v>8.8587237865603004E-269</v>
      </c>
      <c r="BN326" s="6">
        <v>6.0167407548134404E-165</v>
      </c>
      <c r="BO326" s="7">
        <v>2.0383170819111399E-126</v>
      </c>
      <c r="BP326" s="6">
        <v>6.4463928411109206E-70</v>
      </c>
      <c r="BQ326" s="6">
        <v>2.7427368964887602E-137</v>
      </c>
      <c r="BR326" s="6">
        <v>1</v>
      </c>
      <c r="BS326" s="6">
        <v>2.59221879685874E-61</v>
      </c>
      <c r="BT326" s="6">
        <v>3.0721330014945502E-29</v>
      </c>
      <c r="BU326" s="6">
        <v>2.1488733905705101E-52</v>
      </c>
      <c r="BV326" s="7">
        <v>7.7178764795115106E-30</v>
      </c>
      <c r="BW326">
        <v>295</v>
      </c>
      <c r="BX326">
        <v>305</v>
      </c>
      <c r="BY326">
        <v>266</v>
      </c>
      <c r="BZ326">
        <v>285</v>
      </c>
      <c r="CA326">
        <v>255</v>
      </c>
      <c r="CB326">
        <v>194</v>
      </c>
      <c r="CC326">
        <v>216</v>
      </c>
      <c r="CD326">
        <v>225</v>
      </c>
      <c r="CE326">
        <v>228</v>
      </c>
      <c r="CF326" s="1">
        <v>242</v>
      </c>
      <c r="CH326" s="43">
        <v>7.8931353456669906E-2</v>
      </c>
      <c r="CJ326" s="27" t="s">
        <v>72357</v>
      </c>
    </row>
    <row r="327" spans="1:88">
      <c r="A327" s="27">
        <v>324</v>
      </c>
      <c r="B327" t="s">
        <v>70952</v>
      </c>
      <c r="D327" t="s">
        <v>71167</v>
      </c>
      <c r="E327" t="s">
        <v>71791</v>
      </c>
      <c r="F327" s="29">
        <v>37.531700000000001</v>
      </c>
      <c r="G327" s="29">
        <v>127.7983</v>
      </c>
      <c r="H327" s="30">
        <v>289</v>
      </c>
      <c r="I327" s="29" t="s">
        <v>71874</v>
      </c>
      <c r="J327" s="30" t="s">
        <v>72000</v>
      </c>
      <c r="K327" s="30" t="s">
        <v>72019</v>
      </c>
      <c r="L327" s="30" t="s">
        <v>72125</v>
      </c>
      <c r="M327" s="48">
        <v>40740</v>
      </c>
      <c r="N327" s="27" t="s">
        <v>71117</v>
      </c>
      <c r="O327" s="54" t="s">
        <v>72382</v>
      </c>
      <c r="P327" s="11"/>
      <c r="Q327" s="11"/>
      <c r="T327" s="6">
        <v>0</v>
      </c>
      <c r="U327" s="6">
        <v>2.4166666666666666E-2</v>
      </c>
      <c r="V327" s="6">
        <v>1.8333333333333335E-3</v>
      </c>
      <c r="W327" s="6">
        <v>0.96466666666666667</v>
      </c>
      <c r="X327" s="6">
        <v>6.6666666666666664E-4</v>
      </c>
      <c r="Y327" s="6">
        <v>5.3333333333333332E-3</v>
      </c>
      <c r="Z327" s="7">
        <v>3.3333333333333327E-3</v>
      </c>
      <c r="AA327" s="6">
        <v>0</v>
      </c>
      <c r="AB327" s="6">
        <v>6.6666666666666664E-4</v>
      </c>
      <c r="AC327" s="6">
        <v>3.8333333333333331E-3</v>
      </c>
      <c r="AD327" s="6">
        <v>0.98383333333333323</v>
      </c>
      <c r="AE327" s="6">
        <v>2.166666666666667E-3</v>
      </c>
      <c r="AF327" s="6">
        <v>6.1666666666666675E-3</v>
      </c>
      <c r="AG327" s="7">
        <v>3.3333333333333335E-3</v>
      </c>
      <c r="AH327" s="6">
        <v>0</v>
      </c>
      <c r="AI327" s="6">
        <v>6.6666666666666664E-4</v>
      </c>
      <c r="AJ327" s="6">
        <v>3.6666666666666666E-3</v>
      </c>
      <c r="AK327" s="6">
        <v>0.98366666666666669</v>
      </c>
      <c r="AL327" s="6">
        <v>1E-3</v>
      </c>
      <c r="AM327" s="6">
        <v>7.6666666666666654E-3</v>
      </c>
      <c r="AN327" s="7">
        <v>4.1666666666666666E-3</v>
      </c>
      <c r="AO327" s="6">
        <v>0</v>
      </c>
      <c r="AP327" s="6">
        <v>0</v>
      </c>
      <c r="AQ327" s="6">
        <v>1</v>
      </c>
      <c r="AR327" s="6">
        <v>1.7240712679223201E-212</v>
      </c>
      <c r="AS327" s="6">
        <v>1.1625327898798001E-131</v>
      </c>
      <c r="AT327" s="7">
        <v>2.2722743505323801E-179</v>
      </c>
      <c r="AU327" s="5">
        <v>3</v>
      </c>
      <c r="AV327" s="6">
        <v>2.39225353994753E-48</v>
      </c>
      <c r="AW327" s="6">
        <v>6.61203019887858E-112</v>
      </c>
      <c r="AX327" s="6">
        <v>1</v>
      </c>
      <c r="AY327" s="6">
        <v>6.2384078248092797E-74</v>
      </c>
      <c r="AZ327" s="6">
        <v>1.7370032761891899E-36</v>
      </c>
      <c r="BA327" s="7">
        <v>4.0519301111424696E-59</v>
      </c>
      <c r="BB327" s="6">
        <v>4.6813826012546401E-275</v>
      </c>
      <c r="BC327" s="6">
        <v>1.4169510594358299E-137</v>
      </c>
      <c r="BD327" s="6">
        <v>6.0832708693931302E-285</v>
      </c>
      <c r="BE327" s="6">
        <v>1</v>
      </c>
      <c r="BF327" s="6">
        <v>1.8051293537682501E-73</v>
      </c>
      <c r="BG327" s="6">
        <v>7.97646299493193E-80</v>
      </c>
      <c r="BH327" s="7">
        <v>7.2878639376062802E-43</v>
      </c>
      <c r="BI327" s="6">
        <v>0</v>
      </c>
      <c r="BJ327" s="6">
        <v>0</v>
      </c>
      <c r="BK327" s="6">
        <v>1</v>
      </c>
      <c r="BL327" s="6">
        <v>3.0605960601208703E-206</v>
      </c>
      <c r="BM327" s="6">
        <v>7.3982399436459204E-267</v>
      </c>
      <c r="BN327" s="6">
        <v>3.7663823698962298E-174</v>
      </c>
      <c r="BO327" s="7">
        <v>6.3953867683832105E-131</v>
      </c>
      <c r="BP327" s="6">
        <v>3.7392327888601598E-48</v>
      </c>
      <c r="BQ327" s="6">
        <v>9.9125816771415704E-112</v>
      </c>
      <c r="BR327" s="6">
        <v>1</v>
      </c>
      <c r="BS327" s="6">
        <v>1.10490910164216E-75</v>
      </c>
      <c r="BT327" s="6">
        <v>1.15365402683294E-39</v>
      </c>
      <c r="BU327" s="6">
        <v>3.97580742527597E-60</v>
      </c>
      <c r="BV327" s="7">
        <v>1.6884270706588898E-17</v>
      </c>
      <c r="BW327">
        <v>295</v>
      </c>
      <c r="BX327">
        <v>305</v>
      </c>
      <c r="BY327">
        <v>266</v>
      </c>
      <c r="BZ327">
        <v>285</v>
      </c>
      <c r="CA327">
        <v>255</v>
      </c>
      <c r="CB327">
        <v>194</v>
      </c>
      <c r="CC327">
        <v>216</v>
      </c>
      <c r="CD327">
        <v>225</v>
      </c>
      <c r="CE327">
        <v>228</v>
      </c>
      <c r="CF327" s="1">
        <v>242</v>
      </c>
      <c r="CH327" s="43">
        <v>9.2154420921544203E-2</v>
      </c>
      <c r="CJ327" s="27" t="s">
        <v>72357</v>
      </c>
    </row>
    <row r="328" spans="1:88">
      <c r="A328" s="27">
        <v>325</v>
      </c>
      <c r="B328" t="s">
        <v>70952</v>
      </c>
      <c r="D328" t="s">
        <v>71168</v>
      </c>
      <c r="E328" t="s">
        <v>71791</v>
      </c>
      <c r="F328" s="29">
        <v>38.186700000000002</v>
      </c>
      <c r="G328" s="29">
        <v>128.01419999999999</v>
      </c>
      <c r="H328" s="30">
        <v>427</v>
      </c>
      <c r="I328" s="29" t="s">
        <v>71874</v>
      </c>
      <c r="J328" s="30" t="s">
        <v>71984</v>
      </c>
      <c r="K328" s="30" t="s">
        <v>72070</v>
      </c>
      <c r="L328" s="30" t="s">
        <v>72071</v>
      </c>
      <c r="M328" s="48">
        <v>40726</v>
      </c>
      <c r="N328" s="27" t="s">
        <v>71117</v>
      </c>
      <c r="O328" s="54" t="s">
        <v>72382</v>
      </c>
      <c r="P328" s="11"/>
      <c r="Q328" s="11"/>
      <c r="T328" s="6">
        <v>0</v>
      </c>
      <c r="U328" s="6">
        <v>3.1833333333333332E-2</v>
      </c>
      <c r="V328" s="6">
        <v>0</v>
      </c>
      <c r="W328" s="6">
        <v>0.96399999999999986</v>
      </c>
      <c r="X328" s="6">
        <v>0</v>
      </c>
      <c r="Y328" s="6">
        <v>3.3333333333333335E-3</v>
      </c>
      <c r="Z328" s="7">
        <v>0</v>
      </c>
      <c r="AA328" s="6">
        <v>0</v>
      </c>
      <c r="AB328" s="6">
        <v>1.6666666666666666E-4</v>
      </c>
      <c r="AC328" s="6">
        <v>1E-3</v>
      </c>
      <c r="AD328" s="6">
        <v>0.99383333333333335</v>
      </c>
      <c r="AE328" s="6">
        <v>8.3333333333333339E-4</v>
      </c>
      <c r="AF328" s="6">
        <v>3.6666666666666666E-3</v>
      </c>
      <c r="AG328" s="7">
        <v>0</v>
      </c>
      <c r="AH328" s="6">
        <v>0</v>
      </c>
      <c r="AI328" s="6">
        <v>8.3333333333333339E-4</v>
      </c>
      <c r="AJ328" s="6">
        <v>1E-3</v>
      </c>
      <c r="AK328" s="6">
        <v>0.99333333333333329</v>
      </c>
      <c r="AL328" s="6">
        <v>0</v>
      </c>
      <c r="AM328" s="6">
        <v>4.6666666666666671E-3</v>
      </c>
      <c r="AN328" s="7">
        <v>0</v>
      </c>
      <c r="AO328" s="6">
        <f>2.70139285045327*10^-318</f>
        <v>0</v>
      </c>
      <c r="AP328" s="6">
        <v>0</v>
      </c>
      <c r="AQ328" s="6">
        <v>1</v>
      </c>
      <c r="AR328" s="6">
        <v>7.5127679151726505E-215</v>
      </c>
      <c r="AS328" s="6">
        <v>9.1941328436715204E-129</v>
      </c>
      <c r="AT328" s="7">
        <v>1.3136743429219101E-171</v>
      </c>
      <c r="AU328" s="5">
        <v>3</v>
      </c>
      <c r="AV328" s="6">
        <v>6.53090207836222E-54</v>
      </c>
      <c r="AW328" s="6">
        <v>5.6201519327543301E-111</v>
      </c>
      <c r="AX328" s="6">
        <v>1</v>
      </c>
      <c r="AY328" s="6">
        <v>6.5048687123751898E-58</v>
      </c>
      <c r="AZ328" s="6">
        <v>1.49626969153396E-30</v>
      </c>
      <c r="BA328" s="7">
        <v>1.4978101386855499E-45</v>
      </c>
      <c r="BB328" s="6">
        <v>9.4812166596703194E-278</v>
      </c>
      <c r="BC328" s="6">
        <v>8.5208760635004297E-124</v>
      </c>
      <c r="BD328" s="6">
        <v>2.2544175440988401E-305</v>
      </c>
      <c r="BE328" s="6">
        <v>1</v>
      </c>
      <c r="BF328" s="6">
        <v>7.0248275298861199E-65</v>
      </c>
      <c r="BG328" s="6">
        <v>7.1818347067199205E-79</v>
      </c>
      <c r="BH328" s="7">
        <v>5.34510099639467E-31</v>
      </c>
      <c r="BI328" s="6">
        <f>1.76837458156436*10^-318</f>
        <v>0</v>
      </c>
      <c r="BJ328" s="6">
        <v>0</v>
      </c>
      <c r="BK328" s="6">
        <v>1</v>
      </c>
      <c r="BL328" s="6">
        <v>4.38771127934701E-216</v>
      </c>
      <c r="BM328" s="6">
        <v>1.14684554105445E-261</v>
      </c>
      <c r="BN328" s="6">
        <v>6.2619643231743698E-174</v>
      </c>
      <c r="BO328" s="7">
        <v>1.9738011973433201E-128</v>
      </c>
      <c r="BP328" s="6">
        <v>6.7153558738684197E-53</v>
      </c>
      <c r="BQ328" s="6">
        <v>7.7034438633484104E-110</v>
      </c>
      <c r="BR328" s="6">
        <v>1</v>
      </c>
      <c r="BS328" s="6">
        <v>6.8874188004254601E-58</v>
      </c>
      <c r="BT328" s="6">
        <v>9.2878779890252303E-33</v>
      </c>
      <c r="BU328" s="6">
        <v>1.40330491328082E-44</v>
      </c>
      <c r="BV328" s="7">
        <v>4.9396858771085401E-24</v>
      </c>
      <c r="BW328">
        <v>295</v>
      </c>
      <c r="BX328">
        <v>305</v>
      </c>
      <c r="BY328">
        <v>266</v>
      </c>
      <c r="BZ328">
        <v>285</v>
      </c>
      <c r="CA328">
        <v>255</v>
      </c>
      <c r="CB328">
        <v>194</v>
      </c>
      <c r="CC328">
        <v>216</v>
      </c>
      <c r="CD328">
        <v>225</v>
      </c>
      <c r="CE328">
        <v>228</v>
      </c>
      <c r="CF328" s="1">
        <v>242</v>
      </c>
      <c r="CH328" s="43">
        <v>7.9425895517849496E-2</v>
      </c>
      <c r="CJ328" s="27" t="s">
        <v>72357</v>
      </c>
    </row>
    <row r="329" spans="1:88">
      <c r="A329" s="27">
        <v>326</v>
      </c>
      <c r="B329" t="s">
        <v>70952</v>
      </c>
      <c r="D329" t="s">
        <v>71169</v>
      </c>
      <c r="E329" t="s">
        <v>71791</v>
      </c>
      <c r="F329" s="29">
        <v>37.046700000000001</v>
      </c>
      <c r="G329" s="29">
        <v>129.04640000000001</v>
      </c>
      <c r="H329" s="30">
        <v>740</v>
      </c>
      <c r="I329" s="29" t="s">
        <v>71874</v>
      </c>
      <c r="J329" s="30" t="s">
        <v>71984</v>
      </c>
      <c r="K329" s="30" t="s">
        <v>71973</v>
      </c>
      <c r="L329" s="30" t="s">
        <v>72128</v>
      </c>
      <c r="M329" s="48">
        <v>40759</v>
      </c>
      <c r="N329" s="27" t="s">
        <v>71117</v>
      </c>
      <c r="O329" s="54" t="s">
        <v>72382</v>
      </c>
      <c r="P329" s="11"/>
      <c r="Q329" s="11"/>
      <c r="T329" s="6">
        <v>0</v>
      </c>
      <c r="U329" s="6">
        <v>3.3000000000000002E-2</v>
      </c>
      <c r="V329" s="6">
        <v>1E-3</v>
      </c>
      <c r="W329" s="6">
        <v>0.96350000000000013</v>
      </c>
      <c r="X329" s="6">
        <v>0</v>
      </c>
      <c r="Y329" s="6">
        <v>6.6666666666666664E-4</v>
      </c>
      <c r="Z329" s="7">
        <v>1.6666666666666668E-3</v>
      </c>
      <c r="AA329" s="6">
        <v>0</v>
      </c>
      <c r="AB329" s="6">
        <v>1E-3</v>
      </c>
      <c r="AC329" s="6">
        <v>1E-3</v>
      </c>
      <c r="AD329" s="6">
        <v>0.99216666666666675</v>
      </c>
      <c r="AE329" s="6">
        <v>1E-3</v>
      </c>
      <c r="AF329" s="6">
        <v>1E-3</v>
      </c>
      <c r="AG329" s="7">
        <v>4.1666666666666666E-3</v>
      </c>
      <c r="AH329" s="6">
        <v>0</v>
      </c>
      <c r="AI329" s="6">
        <v>1E-3</v>
      </c>
      <c r="AJ329" s="6">
        <v>1.1666666666666668E-3</v>
      </c>
      <c r="AK329" s="6">
        <v>0.99283333333333335</v>
      </c>
      <c r="AL329" s="6">
        <v>1E-3</v>
      </c>
      <c r="AM329" s="6">
        <v>1E-3</v>
      </c>
      <c r="AN329" s="7">
        <v>3.833333333333334E-3</v>
      </c>
      <c r="AO329" s="6">
        <v>4.8131830668768699E-307</v>
      </c>
      <c r="AP329" s="6">
        <v>0</v>
      </c>
      <c r="AQ329" s="6">
        <v>1</v>
      </c>
      <c r="AR329" s="6">
        <v>4.4280886041248502E-212</v>
      </c>
      <c r="AS329" s="6">
        <v>4.9914527079126699E-135</v>
      </c>
      <c r="AT329" s="7">
        <v>2.3621047779186599E-176</v>
      </c>
      <c r="AU329" s="5">
        <v>3</v>
      </c>
      <c r="AV329" s="6">
        <v>2.0708404217356601E-74</v>
      </c>
      <c r="AW329" s="6">
        <v>4.97646455661284E-141</v>
      </c>
      <c r="AX329" s="6">
        <v>1</v>
      </c>
      <c r="AY329" s="6">
        <v>2.5865400998528298E-72</v>
      </c>
      <c r="AZ329" s="6">
        <v>2.5191778379592399E-35</v>
      </c>
      <c r="BA329" s="7">
        <v>2.9581276812207299E-69</v>
      </c>
      <c r="BB329" s="6">
        <v>3.1043014913326698E-274</v>
      </c>
      <c r="BC329" s="6">
        <v>6.0498863066846002E-116</v>
      </c>
      <c r="BD329" s="6">
        <v>2.02226459837432E-278</v>
      </c>
      <c r="BE329" s="6">
        <v>1</v>
      </c>
      <c r="BF329" s="6">
        <v>4.9641389607086598E-67</v>
      </c>
      <c r="BG329" s="6">
        <v>4.6760480914298699E-79</v>
      </c>
      <c r="BH329" s="7">
        <v>4.5831582855793201E-38</v>
      </c>
      <c r="BI329" s="6">
        <v>3.88766381450111E-306</v>
      </c>
      <c r="BJ329" s="6">
        <v>0</v>
      </c>
      <c r="BK329" s="6">
        <v>1</v>
      </c>
      <c r="BL329" s="6">
        <v>3.2783184053825101E-211</v>
      </c>
      <c r="BM329" s="6">
        <v>1.9520860401243999E-261</v>
      </c>
      <c r="BN329" s="6">
        <v>1.57302558351496E-176</v>
      </c>
      <c r="BO329" s="7">
        <v>2.2953353239882501E-134</v>
      </c>
      <c r="BP329" s="6">
        <v>4.73585158970066E-74</v>
      </c>
      <c r="BQ329" s="6">
        <v>1.2625174719967E-140</v>
      </c>
      <c r="BR329" s="6">
        <v>1</v>
      </c>
      <c r="BS329" s="6">
        <v>9.8226610298789399E-76</v>
      </c>
      <c r="BT329" s="6">
        <v>1.09106855574162E-40</v>
      </c>
      <c r="BU329" s="6">
        <v>1.1140013978648601E-71</v>
      </c>
      <c r="BV329" s="7">
        <v>1.98504495142371E-22</v>
      </c>
      <c r="BW329">
        <v>295</v>
      </c>
      <c r="BX329">
        <v>305</v>
      </c>
      <c r="BY329">
        <v>266</v>
      </c>
      <c r="BZ329">
        <v>285</v>
      </c>
      <c r="CA329">
        <v>255</v>
      </c>
      <c r="CB329">
        <v>194</v>
      </c>
      <c r="CC329">
        <v>216</v>
      </c>
      <c r="CD329">
        <v>225</v>
      </c>
      <c r="CE329">
        <v>228</v>
      </c>
      <c r="CF329" s="1">
        <v>242</v>
      </c>
      <c r="CH329" s="43">
        <v>8.8834839008570796E-2</v>
      </c>
      <c r="CJ329" s="27" t="s">
        <v>72357</v>
      </c>
    </row>
    <row r="330" spans="1:88">
      <c r="A330" s="27">
        <v>327</v>
      </c>
      <c r="B330" t="s">
        <v>70952</v>
      </c>
      <c r="D330" t="s">
        <v>71170</v>
      </c>
      <c r="E330" t="s">
        <v>71791</v>
      </c>
      <c r="F330" s="29">
        <v>37.186500000000002</v>
      </c>
      <c r="G330" s="29">
        <v>128.40719999999999</v>
      </c>
      <c r="H330" s="30">
        <v>146</v>
      </c>
      <c r="I330" s="29" t="s">
        <v>71874</v>
      </c>
      <c r="J330" s="30" t="s">
        <v>71984</v>
      </c>
      <c r="K330" s="30" t="s">
        <v>72021</v>
      </c>
      <c r="L330" s="30" t="s">
        <v>72022</v>
      </c>
      <c r="M330" s="48">
        <v>40883</v>
      </c>
      <c r="N330" s="27" t="s">
        <v>71117</v>
      </c>
      <c r="O330" s="54" t="s">
        <v>72382</v>
      </c>
      <c r="P330" s="11"/>
      <c r="Q330" s="11"/>
      <c r="T330" s="6">
        <v>0</v>
      </c>
      <c r="U330" s="6">
        <v>2.7666666666666669E-2</v>
      </c>
      <c r="V330" s="6">
        <v>0</v>
      </c>
      <c r="W330" s="6">
        <v>0.96349999999999991</v>
      </c>
      <c r="X330" s="6">
        <v>0</v>
      </c>
      <c r="Y330" s="6">
        <v>7.8333333333333328E-3</v>
      </c>
      <c r="Z330" s="7">
        <v>0</v>
      </c>
      <c r="AA330" s="6">
        <v>0</v>
      </c>
      <c r="AB330" s="6">
        <v>1.3333333333333333E-3</v>
      </c>
      <c r="AC330" s="6">
        <v>1E-3</v>
      </c>
      <c r="AD330" s="6">
        <v>0.98783333333333323</v>
      </c>
      <c r="AE330" s="6">
        <v>1.6666666666666668E-3</v>
      </c>
      <c r="AF330" s="6">
        <v>8.0000000000000002E-3</v>
      </c>
      <c r="AG330" s="7">
        <v>0</v>
      </c>
      <c r="AH330" s="6">
        <v>0</v>
      </c>
      <c r="AI330" s="6">
        <v>1E-3</v>
      </c>
      <c r="AJ330" s="6">
        <v>1E-3</v>
      </c>
      <c r="AK330" s="6">
        <v>0.98816666666666653</v>
      </c>
      <c r="AL330" s="6">
        <v>0</v>
      </c>
      <c r="AM330" s="6">
        <v>9.4999999999999998E-3</v>
      </c>
      <c r="AN330" s="7">
        <v>1.6666666666666666E-4</v>
      </c>
      <c r="AO330" s="6">
        <v>0</v>
      </c>
      <c r="AP330" s="6">
        <v>0</v>
      </c>
      <c r="AQ330" s="6">
        <v>1</v>
      </c>
      <c r="AR330" s="6">
        <v>4.9014812170951698E-205</v>
      </c>
      <c r="AS330" s="6">
        <v>1.6213000450819299E-125</v>
      </c>
      <c r="AT330" s="7">
        <v>4.4868571300647097E-167</v>
      </c>
      <c r="AU330" s="5">
        <v>3</v>
      </c>
      <c r="AV330" s="6">
        <v>9.6411544292145395E-63</v>
      </c>
      <c r="AW330" s="6">
        <v>2.1677184297817899E-122</v>
      </c>
      <c r="AX330" s="6">
        <v>1</v>
      </c>
      <c r="AY330" s="6">
        <v>3.0136898687859698E-62</v>
      </c>
      <c r="AZ330" s="6">
        <v>2.8771387270205002E-27</v>
      </c>
      <c r="BA330" s="7">
        <v>9.7704756808531401E-51</v>
      </c>
      <c r="BB330" s="6">
        <v>2.8692874031491602E-279</v>
      </c>
      <c r="BC330" s="6">
        <v>2.2600971791269099E-128</v>
      </c>
      <c r="BD330" s="6">
        <v>1.7526695586234499E-294</v>
      </c>
      <c r="BE330" s="6">
        <v>1</v>
      </c>
      <c r="BF330" s="6">
        <v>4.8183641549130605E-66</v>
      </c>
      <c r="BG330" s="6">
        <v>2.0885391431620199E-73</v>
      </c>
      <c r="BH330" s="7">
        <v>1.9393794560413901E-35</v>
      </c>
      <c r="BI330" s="6">
        <v>0</v>
      </c>
      <c r="BJ330" s="6">
        <v>0</v>
      </c>
      <c r="BK330" s="6">
        <v>1</v>
      </c>
      <c r="BL330" s="6">
        <v>6.3996793143623801E-201</v>
      </c>
      <c r="BM330" s="6">
        <v>1.6244487332425199E-253</v>
      </c>
      <c r="BN330" s="6">
        <v>5.8184659609729999E-164</v>
      </c>
      <c r="BO330" s="7">
        <v>7.93652405011496E-125</v>
      </c>
      <c r="BP330" s="6">
        <v>1.40397869702713E-62</v>
      </c>
      <c r="BQ330" s="6">
        <v>3.9282585975741198E-122</v>
      </c>
      <c r="BR330" s="6">
        <v>1</v>
      </c>
      <c r="BS330" s="6">
        <v>6.9284455273521502E-68</v>
      </c>
      <c r="BT330" s="6">
        <v>1.8743454528471001E-35</v>
      </c>
      <c r="BU330" s="6">
        <v>3.8893506941875099E-55</v>
      </c>
      <c r="BV330" s="7">
        <v>2.4188591038694001E-28</v>
      </c>
      <c r="BW330">
        <v>294</v>
      </c>
      <c r="BX330">
        <v>306</v>
      </c>
      <c r="BY330">
        <v>270</v>
      </c>
      <c r="BZ330">
        <v>287</v>
      </c>
      <c r="CA330">
        <v>251</v>
      </c>
      <c r="CB330">
        <v>194</v>
      </c>
      <c r="CC330">
        <v>215</v>
      </c>
      <c r="CD330">
        <v>226</v>
      </c>
      <c r="CE330">
        <v>227</v>
      </c>
      <c r="CF330" s="1">
        <v>249</v>
      </c>
      <c r="CG330" s="45">
        <v>24</v>
      </c>
      <c r="CH330" s="43">
        <v>0.100625539257981</v>
      </c>
      <c r="CJ330" s="27" t="s">
        <v>72357</v>
      </c>
    </row>
    <row r="331" spans="1:88">
      <c r="A331" s="27">
        <v>328</v>
      </c>
      <c r="B331" t="s">
        <v>70952</v>
      </c>
      <c r="D331" t="s">
        <v>71171</v>
      </c>
      <c r="E331" t="s">
        <v>71791</v>
      </c>
      <c r="F331" s="29">
        <v>38.063299999999998</v>
      </c>
      <c r="G331" s="29">
        <v>128.6464</v>
      </c>
      <c r="H331" s="30">
        <v>185</v>
      </c>
      <c r="I331" s="29" t="s">
        <v>71874</v>
      </c>
      <c r="J331" s="30" t="s">
        <v>71984</v>
      </c>
      <c r="K331" s="30" t="s">
        <v>71988</v>
      </c>
      <c r="L331" s="30" t="s">
        <v>72147</v>
      </c>
      <c r="M331" s="48">
        <v>40775</v>
      </c>
      <c r="N331" s="27" t="s">
        <v>71117</v>
      </c>
      <c r="O331" s="54" t="s">
        <v>72382</v>
      </c>
      <c r="P331" s="11"/>
      <c r="Q331" s="11"/>
      <c r="T331" s="6">
        <v>0</v>
      </c>
      <c r="U331" s="6">
        <v>3.1833333333333332E-2</v>
      </c>
      <c r="V331" s="6">
        <v>5.0000000000000001E-4</v>
      </c>
      <c r="W331" s="6">
        <v>0.96333333333333337</v>
      </c>
      <c r="X331" s="6">
        <v>0</v>
      </c>
      <c r="Y331" s="6">
        <v>3.5000000000000001E-3</v>
      </c>
      <c r="Z331" s="7">
        <v>3.3333333333333332E-4</v>
      </c>
      <c r="AA331" s="6">
        <v>0</v>
      </c>
      <c r="AB331" s="6">
        <v>0</v>
      </c>
      <c r="AC331" s="6">
        <v>1E-3</v>
      </c>
      <c r="AD331" s="6">
        <v>0.99216666666666675</v>
      </c>
      <c r="AE331" s="6">
        <v>5.0000000000000001E-4</v>
      </c>
      <c r="AF331" s="6">
        <v>4.6666666666666671E-3</v>
      </c>
      <c r="AG331" s="7">
        <v>1.5000000000000002E-3</v>
      </c>
      <c r="AH331" s="6">
        <v>0</v>
      </c>
      <c r="AI331" s="6">
        <v>3.3333333333333332E-4</v>
      </c>
      <c r="AJ331" s="6">
        <v>1E-3</v>
      </c>
      <c r="AK331" s="6">
        <v>0.99250000000000005</v>
      </c>
      <c r="AL331" s="6">
        <v>0</v>
      </c>
      <c r="AM331" s="6">
        <v>4.333333333333334E-3</v>
      </c>
      <c r="AN331" s="7">
        <v>1.5000000000000002E-3</v>
      </c>
      <c r="AO331" s="6">
        <v>3.5053589801587399E-304</v>
      </c>
      <c r="AP331" s="6">
        <v>0</v>
      </c>
      <c r="AQ331" s="6">
        <v>1</v>
      </c>
      <c r="AR331" s="6">
        <v>3.5704371533468201E-195</v>
      </c>
      <c r="AS331" s="6">
        <v>8.1771256844346806E-117</v>
      </c>
      <c r="AT331" s="7">
        <v>6.9857588551087003E-157</v>
      </c>
      <c r="AU331" s="5">
        <v>3</v>
      </c>
      <c r="AV331" s="6">
        <v>1.4006547046450201E-71</v>
      </c>
      <c r="AW331" s="6">
        <v>4.0253287687243299E-137</v>
      </c>
      <c r="AX331" s="6">
        <v>1</v>
      </c>
      <c r="AY331" s="6">
        <v>3.8469122076208401E-66</v>
      </c>
      <c r="AZ331" s="6">
        <v>9.5447962080637692E-28</v>
      </c>
      <c r="BA331" s="7">
        <v>2.6632953871184299E-53</v>
      </c>
      <c r="BB331" s="6">
        <v>1.4261599658197399E-276</v>
      </c>
      <c r="BC331" s="6">
        <v>4.2588664758881199E-125</v>
      </c>
      <c r="BD331" s="6">
        <v>3.2624608443700701E-296</v>
      </c>
      <c r="BE331" s="6">
        <v>1</v>
      </c>
      <c r="BF331" s="6">
        <v>2.14693175050245E-63</v>
      </c>
      <c r="BG331" s="6">
        <v>1.90714606738512E-77</v>
      </c>
      <c r="BH331" s="7">
        <v>1.45572359897576E-38</v>
      </c>
      <c r="BI331" s="6">
        <v>7.6108094080051693E-301</v>
      </c>
      <c r="BJ331" s="6">
        <v>0</v>
      </c>
      <c r="BK331" s="6">
        <v>1</v>
      </c>
      <c r="BL331" s="6">
        <v>4.7808472990239004E-190</v>
      </c>
      <c r="BM331" s="6">
        <v>4.3489867700308003E-229</v>
      </c>
      <c r="BN331" s="6">
        <v>8.9697276467650304E-153</v>
      </c>
      <c r="BO331" s="7">
        <v>2.2301889035677802E-115</v>
      </c>
      <c r="BP331" s="6">
        <v>4.9333263701757204E-71</v>
      </c>
      <c r="BQ331" s="6">
        <v>1.9902713772384801E-136</v>
      </c>
      <c r="BR331" s="6">
        <v>1</v>
      </c>
      <c r="BS331" s="6">
        <v>1.2610796536008699E-70</v>
      </c>
      <c r="BT331" s="6">
        <v>6.0020206482606302E-35</v>
      </c>
      <c r="BU331" s="6">
        <v>1.5712020784653199E-56</v>
      </c>
      <c r="BV331" s="7">
        <v>2.1375942445820499E-29</v>
      </c>
      <c r="BW331">
        <v>295</v>
      </c>
      <c r="BX331">
        <v>305</v>
      </c>
      <c r="BY331">
        <v>266</v>
      </c>
      <c r="BZ331">
        <v>285</v>
      </c>
      <c r="CA331">
        <v>255</v>
      </c>
      <c r="CB331">
        <v>194</v>
      </c>
      <c r="CC331">
        <v>216</v>
      </c>
      <c r="CD331">
        <v>225</v>
      </c>
      <c r="CE331">
        <v>228</v>
      </c>
      <c r="CF331" s="1">
        <v>242</v>
      </c>
      <c r="CH331" s="43">
        <v>9.4268092570587894E-2</v>
      </c>
      <c r="CJ331" s="27" t="s">
        <v>72357</v>
      </c>
    </row>
    <row r="332" spans="1:88">
      <c r="A332" s="27">
        <v>329</v>
      </c>
      <c r="B332" t="s">
        <v>70952</v>
      </c>
      <c r="D332" t="s">
        <v>71172</v>
      </c>
      <c r="E332" t="s">
        <v>71791</v>
      </c>
      <c r="F332" s="29">
        <v>36.892099999999999</v>
      </c>
      <c r="G332" s="29">
        <v>127.9502</v>
      </c>
      <c r="H332" s="30">
        <v>215</v>
      </c>
      <c r="I332" s="29" t="s">
        <v>71874</v>
      </c>
      <c r="J332" s="30" t="s">
        <v>71991</v>
      </c>
      <c r="K332" s="30" t="s">
        <v>71971</v>
      </c>
      <c r="L332" s="30" t="s">
        <v>71992</v>
      </c>
      <c r="M332" s="48">
        <v>40882</v>
      </c>
      <c r="N332" s="27" t="s">
        <v>71117</v>
      </c>
      <c r="O332" s="54" t="s">
        <v>72382</v>
      </c>
      <c r="P332" s="11"/>
      <c r="Q332" s="11"/>
      <c r="S332" s="12" t="s">
        <v>70990</v>
      </c>
      <c r="T332" s="6">
        <v>2.9999999999999996E-3</v>
      </c>
      <c r="U332" s="6">
        <v>3.0833333333333334E-2</v>
      </c>
      <c r="V332" s="6">
        <v>0</v>
      </c>
      <c r="W332" s="6">
        <v>0.96266666666666667</v>
      </c>
      <c r="X332" s="6">
        <v>0</v>
      </c>
      <c r="Y332" s="6">
        <v>2.6666666666666666E-3</v>
      </c>
      <c r="Z332" s="7">
        <v>5.0000000000000001E-4</v>
      </c>
      <c r="AA332" s="6">
        <v>2.9999999999999996E-3</v>
      </c>
      <c r="AB332" s="6">
        <v>3.3333333333333335E-3</v>
      </c>
      <c r="AC332" s="6">
        <v>0</v>
      </c>
      <c r="AD332" s="6">
        <v>0.98633333333333317</v>
      </c>
      <c r="AE332" s="6">
        <v>8.3333333333333339E-4</v>
      </c>
      <c r="AF332" s="6">
        <v>4.1666666666666666E-3</v>
      </c>
      <c r="AG332" s="7">
        <v>1.6666666666666668E-3</v>
      </c>
      <c r="AH332" s="6">
        <v>2.9999999999999996E-3</v>
      </c>
      <c r="AI332" s="6">
        <v>1.5000000000000002E-3</v>
      </c>
      <c r="AJ332" s="6">
        <v>1.6666666666666666E-4</v>
      </c>
      <c r="AK332" s="6">
        <v>0.98783333333333323</v>
      </c>
      <c r="AL332" s="6">
        <v>0</v>
      </c>
      <c r="AM332" s="6">
        <v>4.8333333333333336E-3</v>
      </c>
      <c r="AN332" s="7">
        <v>2.3333333333333335E-3</v>
      </c>
      <c r="AO332" s="6">
        <v>0</v>
      </c>
      <c r="AP332" s="6">
        <v>0</v>
      </c>
      <c r="AQ332" s="6">
        <v>1</v>
      </c>
      <c r="AR332" s="6">
        <v>6.7692474480253601E-229</v>
      </c>
      <c r="AS332" s="6">
        <v>9.3500363000007802E-140</v>
      </c>
      <c r="AT332" s="7">
        <v>2.6650282171238301E-191</v>
      </c>
      <c r="AU332" s="5">
        <v>3</v>
      </c>
      <c r="AV332" s="6">
        <v>1.7446840052235201E-64</v>
      </c>
      <c r="AW332" s="6">
        <v>1.16178978733097E-132</v>
      </c>
      <c r="AX332" s="6">
        <v>1</v>
      </c>
      <c r="AY332" s="6">
        <v>1.9868431279983201E-56</v>
      </c>
      <c r="AZ332" s="6">
        <v>1.9098068427614301E-25</v>
      </c>
      <c r="BA332" s="7">
        <v>4.3947785575536998E-46</v>
      </c>
      <c r="BB332" s="6">
        <v>1.8973243932360099E-293</v>
      </c>
      <c r="BC332" s="6">
        <v>1.27369776562307E-145</v>
      </c>
      <c r="BD332" s="6">
        <v>2.2840487998619698E-300</v>
      </c>
      <c r="BE332" s="6">
        <v>1</v>
      </c>
      <c r="BF332" s="6">
        <v>9.4496863075290803E-74</v>
      </c>
      <c r="BG332" s="6">
        <v>1.8887448282168299E-76</v>
      </c>
      <c r="BH332" s="7">
        <v>3.26432739283586E-41</v>
      </c>
      <c r="BI332" s="6">
        <v>0</v>
      </c>
      <c r="BJ332" s="6">
        <v>0</v>
      </c>
      <c r="BK332" s="6">
        <v>1</v>
      </c>
      <c r="BL332" s="6">
        <v>2.0169545017031701E-220</v>
      </c>
      <c r="BM332" s="6">
        <v>2.2077529848426599E-270</v>
      </c>
      <c r="BN332" s="6">
        <v>6.6758602150084299E-184</v>
      </c>
      <c r="BO332" s="7">
        <v>1.7528371636843099E-138</v>
      </c>
      <c r="BP332" s="6">
        <v>2.82028353284247E-64</v>
      </c>
      <c r="BQ332" s="6">
        <v>2.37355186516952E-132</v>
      </c>
      <c r="BR332" s="6">
        <v>1</v>
      </c>
      <c r="BS332" s="6">
        <v>1.7581695452212601E-60</v>
      </c>
      <c r="BT332" s="6">
        <v>7.3836345538207001E-32</v>
      </c>
      <c r="BU332" s="6">
        <v>5.0578183802819298E-49</v>
      </c>
      <c r="BV332" s="7">
        <v>2.4935108225279499E-26</v>
      </c>
      <c r="BW332">
        <v>295</v>
      </c>
      <c r="BX332">
        <v>305</v>
      </c>
      <c r="BY332">
        <v>266</v>
      </c>
      <c r="BZ332">
        <v>285</v>
      </c>
      <c r="CA332">
        <v>255</v>
      </c>
      <c r="CB332">
        <v>194</v>
      </c>
      <c r="CC332">
        <v>216</v>
      </c>
      <c r="CD332">
        <v>225</v>
      </c>
      <c r="CE332">
        <v>228</v>
      </c>
      <c r="CF332" s="1">
        <v>242</v>
      </c>
      <c r="CH332" s="43">
        <v>9.9220411055988694E-2</v>
      </c>
      <c r="CJ332" s="27" t="s">
        <v>72357</v>
      </c>
    </row>
    <row r="333" spans="1:88">
      <c r="A333" s="27">
        <v>330</v>
      </c>
      <c r="B333" t="s">
        <v>70952</v>
      </c>
      <c r="D333" t="s">
        <v>71173</v>
      </c>
      <c r="E333" t="s">
        <v>71791</v>
      </c>
      <c r="F333" s="29">
        <v>37.609699999999997</v>
      </c>
      <c r="G333" s="29">
        <v>127.7764</v>
      </c>
      <c r="H333" s="30">
        <v>213</v>
      </c>
      <c r="I333" s="29" t="s">
        <v>71874</v>
      </c>
      <c r="J333" s="30" t="s">
        <v>71984</v>
      </c>
      <c r="K333" s="30" t="s">
        <v>71986</v>
      </c>
      <c r="L333" s="30" t="s">
        <v>72127</v>
      </c>
      <c r="M333" s="48">
        <v>40740</v>
      </c>
      <c r="N333" s="27" t="s">
        <v>71117</v>
      </c>
      <c r="O333" s="54" t="s">
        <v>72382</v>
      </c>
      <c r="P333" s="11"/>
      <c r="Q333" s="11"/>
      <c r="T333" s="6">
        <v>0</v>
      </c>
      <c r="U333" s="6">
        <v>2.8000000000000001E-2</v>
      </c>
      <c r="V333" s="6">
        <v>6.6666666666666664E-4</v>
      </c>
      <c r="W333" s="6">
        <v>0.96133333333333326</v>
      </c>
      <c r="X333" s="6">
        <v>0</v>
      </c>
      <c r="Y333" s="6">
        <v>9.5000000000000015E-3</v>
      </c>
      <c r="Z333" s="7">
        <v>0</v>
      </c>
      <c r="AA333" s="6">
        <v>0</v>
      </c>
      <c r="AB333" s="6">
        <v>2E-3</v>
      </c>
      <c r="AC333" s="6">
        <v>1E-3</v>
      </c>
      <c r="AD333" s="6">
        <v>0.98499999999999999</v>
      </c>
      <c r="AE333" s="6">
        <v>1.8333333333333333E-3</v>
      </c>
      <c r="AF333" s="6">
        <v>1.0500000000000001E-2</v>
      </c>
      <c r="AG333" s="7">
        <v>0</v>
      </c>
      <c r="AH333" s="6">
        <v>0</v>
      </c>
      <c r="AI333" s="6">
        <v>1.3333333333333333E-3</v>
      </c>
      <c r="AJ333" s="6">
        <v>1E-3</v>
      </c>
      <c r="AK333" s="6">
        <v>0.98383333333333345</v>
      </c>
      <c r="AL333" s="6">
        <v>0</v>
      </c>
      <c r="AM333" s="6">
        <v>1.2833333333333334E-2</v>
      </c>
      <c r="AN333" s="7">
        <v>0</v>
      </c>
      <c r="AO333" s="6">
        <v>0</v>
      </c>
      <c r="AP333" s="6">
        <v>0</v>
      </c>
      <c r="AQ333" s="6">
        <v>1</v>
      </c>
      <c r="AR333" s="6">
        <v>2.4237430750432898E-220</v>
      </c>
      <c r="AS333" s="6">
        <v>4.0039141445432402E-135</v>
      </c>
      <c r="AT333" s="7">
        <v>9.6675002521341392E-183</v>
      </c>
      <c r="AU333" s="5">
        <v>3</v>
      </c>
      <c r="AV333" s="6">
        <v>6.09270596273441E-68</v>
      </c>
      <c r="AW333" s="6">
        <v>1.44975896531529E-136</v>
      </c>
      <c r="AX333" s="6">
        <v>1</v>
      </c>
      <c r="AY333" s="6">
        <v>7.3252785066935306E-67</v>
      </c>
      <c r="AZ333" s="6">
        <v>2.4501925301438899E-32</v>
      </c>
      <c r="BA333" s="7">
        <v>3.40065734502351E-57</v>
      </c>
      <c r="BB333" s="6">
        <v>4.8524922632735901E-276</v>
      </c>
      <c r="BC333" s="6">
        <v>5.9898671971275396E-140</v>
      </c>
      <c r="BD333" s="6">
        <f>1.01975643367279*10^-318</f>
        <v>0</v>
      </c>
      <c r="BE333" s="6">
        <v>1</v>
      </c>
      <c r="BF333" s="6">
        <v>2.25113833521303E-72</v>
      </c>
      <c r="BG333" s="6">
        <v>8.33010575395911E-74</v>
      </c>
      <c r="BH333" s="7">
        <v>1.9733280362412001E-44</v>
      </c>
      <c r="BI333" s="6">
        <v>0</v>
      </c>
      <c r="BJ333" s="6">
        <v>0</v>
      </c>
      <c r="BK333" s="6">
        <v>1</v>
      </c>
      <c r="BL333" s="6">
        <v>2.5348957997288602E-214</v>
      </c>
      <c r="BM333" s="6">
        <v>1.4286313206803599E-272</v>
      </c>
      <c r="BN333" s="6">
        <v>9.3931013220360699E-178</v>
      </c>
      <c r="BO333" s="7">
        <v>1.6578860621996301E-134</v>
      </c>
      <c r="BP333" s="6">
        <v>8.6108960993998798E-68</v>
      </c>
      <c r="BQ333" s="6">
        <v>2.2218085946458701E-136</v>
      </c>
      <c r="BR333" s="6">
        <v>1</v>
      </c>
      <c r="BS333" s="6">
        <v>2.1851305568355801E-70</v>
      </c>
      <c r="BT333" s="6">
        <v>9.7503249092844106E-38</v>
      </c>
      <c r="BU333" s="6">
        <v>9.1357238158166499E-60</v>
      </c>
      <c r="BV333" s="7">
        <v>6.2168783587465198E-22</v>
      </c>
      <c r="BW333">
        <v>295</v>
      </c>
      <c r="BX333">
        <v>305</v>
      </c>
      <c r="BY333">
        <v>266</v>
      </c>
      <c r="BZ333">
        <v>285</v>
      </c>
      <c r="CA333">
        <v>255</v>
      </c>
      <c r="CB333">
        <v>194</v>
      </c>
      <c r="CC333">
        <v>216</v>
      </c>
      <c r="CD333">
        <v>225</v>
      </c>
      <c r="CE333">
        <v>228</v>
      </c>
      <c r="CF333" s="1">
        <v>242</v>
      </c>
      <c r="CH333" s="43">
        <v>9.0346605557147006E-2</v>
      </c>
      <c r="CJ333" s="27" t="s">
        <v>72357</v>
      </c>
    </row>
    <row r="334" spans="1:88">
      <c r="A334" s="27">
        <v>331</v>
      </c>
      <c r="B334" t="s">
        <v>70952</v>
      </c>
      <c r="D334" t="s">
        <v>71174</v>
      </c>
      <c r="E334" t="s">
        <v>71791</v>
      </c>
      <c r="F334" s="29">
        <v>37.872900000000001</v>
      </c>
      <c r="G334" s="29">
        <v>127.52209999999999</v>
      </c>
      <c r="H334" s="30">
        <v>128</v>
      </c>
      <c r="I334" s="29" t="s">
        <v>71874</v>
      </c>
      <c r="J334" s="30" t="s">
        <v>72000</v>
      </c>
      <c r="K334" s="30" t="s">
        <v>71910</v>
      </c>
      <c r="L334" s="30" t="s">
        <v>72157</v>
      </c>
      <c r="M334" s="48">
        <v>40782</v>
      </c>
      <c r="N334" s="27" t="s">
        <v>71117</v>
      </c>
      <c r="O334" s="54" t="s">
        <v>72382</v>
      </c>
      <c r="P334" s="11"/>
      <c r="Q334" s="11"/>
      <c r="T334" s="6">
        <v>0</v>
      </c>
      <c r="U334" s="6">
        <v>3.7166666666666667E-2</v>
      </c>
      <c r="V334" s="6">
        <v>0</v>
      </c>
      <c r="W334" s="6">
        <v>0.96033333333333337</v>
      </c>
      <c r="X334" s="6">
        <v>0</v>
      </c>
      <c r="Y334" s="6">
        <v>1.1666666666666668E-3</v>
      </c>
      <c r="Z334" s="7">
        <v>1E-3</v>
      </c>
      <c r="AA334" s="6">
        <v>0</v>
      </c>
      <c r="AB334" s="6">
        <v>5.5000000000000005E-3</v>
      </c>
      <c r="AC334" s="6">
        <v>0</v>
      </c>
      <c r="AD334" s="6">
        <v>0.98850000000000005</v>
      </c>
      <c r="AE334" s="6">
        <v>1.6666666666666666E-4</v>
      </c>
      <c r="AF334" s="6">
        <v>1E-3</v>
      </c>
      <c r="AG334" s="7">
        <v>4.0000000000000001E-3</v>
      </c>
      <c r="AH334" s="6">
        <v>0</v>
      </c>
      <c r="AI334" s="6">
        <v>3.6666666666666666E-3</v>
      </c>
      <c r="AJ334" s="6">
        <v>0</v>
      </c>
      <c r="AK334" s="6">
        <v>0.98766666666666658</v>
      </c>
      <c r="AL334" s="6">
        <v>0</v>
      </c>
      <c r="AM334" s="6">
        <v>1.5000000000000002E-3</v>
      </c>
      <c r="AN334" s="7">
        <v>6.6666666666666671E-3</v>
      </c>
      <c r="AO334" s="6">
        <v>0</v>
      </c>
      <c r="AP334" s="6">
        <v>0</v>
      </c>
      <c r="AQ334" s="6">
        <v>1</v>
      </c>
      <c r="AR334" s="6">
        <v>3.9949006357259502E-215</v>
      </c>
      <c r="AS334" s="6">
        <v>3.0559489997608498E-139</v>
      </c>
      <c r="AT334" s="7">
        <v>3.4078270126441901E-181</v>
      </c>
      <c r="AU334" s="5">
        <v>3</v>
      </c>
      <c r="AV334" s="6">
        <v>7.6382025002966204E-60</v>
      </c>
      <c r="AW334" s="6">
        <v>1.1746773977090601E-136</v>
      </c>
      <c r="AX334" s="6">
        <v>1</v>
      </c>
      <c r="AY334" s="6">
        <v>7.4428587730386903E-63</v>
      </c>
      <c r="AZ334" s="6">
        <v>2.8625411036509299E-26</v>
      </c>
      <c r="BA334" s="7">
        <v>9.0506745373986109E-50</v>
      </c>
      <c r="BB334" s="6">
        <v>3.3857353059307102E-277</v>
      </c>
      <c r="BC334" s="6">
        <v>1.1001102188588601E-134</v>
      </c>
      <c r="BD334" s="6">
        <v>8.7681321961569099E-307</v>
      </c>
      <c r="BE334" s="6">
        <v>1</v>
      </c>
      <c r="BF334" s="6">
        <v>1.2473321375431501E-67</v>
      </c>
      <c r="BG334" s="6">
        <v>3.3629973302858799E-79</v>
      </c>
      <c r="BH334" s="7">
        <v>1.4041444703025599E-36</v>
      </c>
      <c r="BI334" s="6">
        <v>0</v>
      </c>
      <c r="BJ334" s="6">
        <v>0</v>
      </c>
      <c r="BK334" s="6">
        <v>1</v>
      </c>
      <c r="BL334" s="6">
        <v>2.33864446120528E-207</v>
      </c>
      <c r="BM334" s="6">
        <v>1.5681656704612099E-262</v>
      </c>
      <c r="BN334" s="6">
        <v>2.1541100082384499E-174</v>
      </c>
      <c r="BO334" s="7">
        <v>3.8265957723424698E-138</v>
      </c>
      <c r="BP334" s="6">
        <v>1.93763576541601E-59</v>
      </c>
      <c r="BQ334" s="6">
        <v>3.7336258809084097E-136</v>
      </c>
      <c r="BR334" s="6">
        <v>1</v>
      </c>
      <c r="BS334" s="6">
        <v>4.58632758082322E-64</v>
      </c>
      <c r="BT334" s="6">
        <v>1.7598293442025099E-29</v>
      </c>
      <c r="BU334" s="6">
        <v>4.2908473564027096E-50</v>
      </c>
      <c r="BV334" s="7">
        <v>2.46217399822105E-22</v>
      </c>
      <c r="BW334">
        <v>295</v>
      </c>
      <c r="BX334">
        <v>305</v>
      </c>
      <c r="BY334">
        <v>266</v>
      </c>
      <c r="BZ334">
        <v>284</v>
      </c>
      <c r="CA334">
        <v>255</v>
      </c>
      <c r="CB334">
        <v>194</v>
      </c>
      <c r="CC334">
        <v>216</v>
      </c>
      <c r="CD334">
        <v>225</v>
      </c>
      <c r="CE334">
        <v>228</v>
      </c>
      <c r="CF334" s="1">
        <v>242</v>
      </c>
      <c r="CH334" s="43">
        <v>8.1998878434793407E-2</v>
      </c>
      <c r="CJ334" s="27" t="s">
        <v>72357</v>
      </c>
    </row>
    <row r="335" spans="1:88">
      <c r="A335" s="27">
        <v>332</v>
      </c>
      <c r="B335" t="s">
        <v>70952</v>
      </c>
      <c r="D335" t="s">
        <v>71175</v>
      </c>
      <c r="E335" t="s">
        <v>71791</v>
      </c>
      <c r="F335" s="29">
        <v>37.977499999999999</v>
      </c>
      <c r="G335" s="29">
        <v>127.5264</v>
      </c>
      <c r="H335" s="30">
        <v>470</v>
      </c>
      <c r="I335" s="29" t="s">
        <v>71874</v>
      </c>
      <c r="J335" s="30" t="s">
        <v>72000</v>
      </c>
      <c r="K335" s="30" t="s">
        <v>71910</v>
      </c>
      <c r="L335" s="30" t="s">
        <v>72067</v>
      </c>
      <c r="M335" s="48">
        <v>40715</v>
      </c>
      <c r="N335" s="27" t="s">
        <v>71117</v>
      </c>
      <c r="O335" s="54" t="s">
        <v>72382</v>
      </c>
      <c r="P335" s="11"/>
      <c r="Q335" s="11"/>
      <c r="T335" s="6">
        <v>0</v>
      </c>
      <c r="U335" s="6">
        <v>1.2333333333333333E-2</v>
      </c>
      <c r="V335" s="6">
        <v>7.1666666666666658E-3</v>
      </c>
      <c r="W335" s="6">
        <v>0.96</v>
      </c>
      <c r="X335" s="6">
        <v>0</v>
      </c>
      <c r="Y335" s="6">
        <v>1.95E-2</v>
      </c>
      <c r="Z335" s="7">
        <v>1E-3</v>
      </c>
      <c r="AA335" s="6">
        <v>0</v>
      </c>
      <c r="AB335" s="6">
        <v>6.6666666666666664E-4</v>
      </c>
      <c r="AC335" s="6">
        <v>6.9999999999999993E-3</v>
      </c>
      <c r="AD335" s="6">
        <v>0.97083333333333333</v>
      </c>
      <c r="AE335" s="6">
        <v>3.3333333333333335E-3</v>
      </c>
      <c r="AF335" s="6">
        <v>1.7833333333333336E-2</v>
      </c>
      <c r="AG335" s="7">
        <v>6.6666666666666664E-4</v>
      </c>
      <c r="AH335" s="6">
        <v>0</v>
      </c>
      <c r="AI335" s="6">
        <v>1E-3</v>
      </c>
      <c r="AJ335" s="6">
        <v>6.1666666666666667E-3</v>
      </c>
      <c r="AK335" s="6">
        <v>0.96766666666666656</v>
      </c>
      <c r="AL335" s="6">
        <v>0</v>
      </c>
      <c r="AM335" s="6">
        <v>2.4666666666666667E-2</v>
      </c>
      <c r="AN335" s="7">
        <v>6.6666666666666664E-4</v>
      </c>
      <c r="AO335" s="6">
        <v>0</v>
      </c>
      <c r="AP335" s="6">
        <v>0</v>
      </c>
      <c r="AQ335" s="6">
        <v>1</v>
      </c>
      <c r="AR335" s="6">
        <v>5.6943604173181502E-200</v>
      </c>
      <c r="AS335" s="6">
        <v>2.7817453222759602E-130</v>
      </c>
      <c r="AT335" s="7">
        <v>2.7859349854127097E-172</v>
      </c>
      <c r="AU335" s="5">
        <v>3</v>
      </c>
      <c r="AV335" s="6">
        <v>3.7362911252581502E-71</v>
      </c>
      <c r="AW335" s="6">
        <v>1.23425213999122E-153</v>
      </c>
      <c r="AX335" s="6">
        <v>1</v>
      </c>
      <c r="AY335" s="6">
        <v>4.1602980016638002E-63</v>
      </c>
      <c r="AZ335" s="6">
        <v>1.13336256445905E-32</v>
      </c>
      <c r="BA335" s="7">
        <v>8.3199991019090004E-51</v>
      </c>
      <c r="BB335" s="6">
        <v>2.1734165175510001E-270</v>
      </c>
      <c r="BC335" s="6">
        <v>1.4650150036321E-127</v>
      </c>
      <c r="BD335" s="6">
        <v>2.4208131078606899E-276</v>
      </c>
      <c r="BE335" s="6">
        <v>1</v>
      </c>
      <c r="BF335" s="6">
        <v>9.4413167090379898E-63</v>
      </c>
      <c r="BG335" s="6">
        <v>9.2914032272581297E-73</v>
      </c>
      <c r="BH335" s="7">
        <v>7.7920472418184095E-35</v>
      </c>
      <c r="BI335" s="6">
        <v>0</v>
      </c>
      <c r="BJ335" s="6">
        <v>0</v>
      </c>
      <c r="BK335" s="6">
        <v>1</v>
      </c>
      <c r="BL335" s="6">
        <v>1.5264489696510799E-199</v>
      </c>
      <c r="BM335" s="6">
        <v>3.0370707704938399E-255</v>
      </c>
      <c r="BN335" s="6">
        <v>6.6122788194854204E-173</v>
      </c>
      <c r="BO335" s="7">
        <v>1.5722710185174701E-129</v>
      </c>
      <c r="BP335" s="6">
        <v>8.1444156457933594E-71</v>
      </c>
      <c r="BQ335" s="6">
        <v>2.99069376725024E-153</v>
      </c>
      <c r="BR335" s="6">
        <v>1</v>
      </c>
      <c r="BS335" s="6">
        <v>3.5671956654698603E-64</v>
      </c>
      <c r="BT335" s="6">
        <v>2.6003099034903099E-35</v>
      </c>
      <c r="BU335" s="6">
        <v>4.1304766006667701E-51</v>
      </c>
      <c r="BV335" s="7">
        <v>1.14288678888721E-18</v>
      </c>
      <c r="BW335">
        <v>295</v>
      </c>
      <c r="BX335">
        <v>305</v>
      </c>
      <c r="BY335">
        <v>266</v>
      </c>
      <c r="BZ335">
        <v>285</v>
      </c>
      <c r="CA335">
        <v>255</v>
      </c>
      <c r="CB335">
        <v>194</v>
      </c>
      <c r="CC335">
        <v>216</v>
      </c>
      <c r="CD335">
        <v>225</v>
      </c>
      <c r="CE335">
        <v>228</v>
      </c>
      <c r="CF335" s="1">
        <v>242</v>
      </c>
      <c r="CH335" s="43">
        <v>7.9531131837660696E-2</v>
      </c>
      <c r="CJ335" s="27" t="s">
        <v>72357</v>
      </c>
    </row>
    <row r="336" spans="1:88">
      <c r="A336" s="27">
        <v>333</v>
      </c>
      <c r="B336" t="s">
        <v>70952</v>
      </c>
      <c r="D336" t="s">
        <v>71176</v>
      </c>
      <c r="E336" t="s">
        <v>71791</v>
      </c>
      <c r="F336" s="29">
        <v>36.482100000000003</v>
      </c>
      <c r="G336" s="29">
        <v>127.1322</v>
      </c>
      <c r="H336" s="30">
        <v>18</v>
      </c>
      <c r="I336" s="29" t="s">
        <v>71874</v>
      </c>
      <c r="J336" s="30" t="s">
        <v>71936</v>
      </c>
      <c r="K336" s="30" t="s">
        <v>72095</v>
      </c>
      <c r="L336" s="30" t="s">
        <v>71943</v>
      </c>
      <c r="M336" s="48">
        <v>40732</v>
      </c>
      <c r="N336" s="27" t="s">
        <v>71117</v>
      </c>
      <c r="O336" s="54" t="s">
        <v>72382</v>
      </c>
      <c r="P336" s="11"/>
      <c r="Q336" s="11" t="s">
        <v>70990</v>
      </c>
      <c r="R336" s="11" t="s">
        <v>70990</v>
      </c>
      <c r="S336" s="12" t="s">
        <v>70990</v>
      </c>
      <c r="T336" s="6">
        <v>0</v>
      </c>
      <c r="U336" s="6">
        <v>2.6166666666666668E-2</v>
      </c>
      <c r="V336" s="6">
        <v>1E-3</v>
      </c>
      <c r="W336" s="6">
        <v>0.95950000000000013</v>
      </c>
      <c r="X336" s="6">
        <v>1E-3</v>
      </c>
      <c r="Y336" s="6">
        <v>8.3333333333333339E-4</v>
      </c>
      <c r="Z336" s="7">
        <v>1.1666666666666665E-2</v>
      </c>
      <c r="AA336" s="6">
        <v>0</v>
      </c>
      <c r="AB336" s="6">
        <v>1.6666666666666666E-4</v>
      </c>
      <c r="AC336" s="6">
        <v>1E-3</v>
      </c>
      <c r="AD336" s="6">
        <v>0.97883333333333333</v>
      </c>
      <c r="AE336" s="6">
        <v>1.1666666666666668E-3</v>
      </c>
      <c r="AF336" s="6">
        <v>1E-3</v>
      </c>
      <c r="AG336" s="7">
        <v>1.7333333333333333E-2</v>
      </c>
      <c r="AH336" s="6">
        <v>0</v>
      </c>
      <c r="AI336" s="6">
        <v>1E-3</v>
      </c>
      <c r="AJ336" s="6">
        <v>1E-3</v>
      </c>
      <c r="AK336" s="6">
        <v>0.97783333333333333</v>
      </c>
      <c r="AL336" s="6">
        <v>1E-3</v>
      </c>
      <c r="AM336" s="6">
        <v>6.6666666666666664E-4</v>
      </c>
      <c r="AN336" s="7">
        <v>1.9E-2</v>
      </c>
      <c r="AO336" s="6">
        <v>0</v>
      </c>
      <c r="AP336" s="6">
        <v>0</v>
      </c>
      <c r="AQ336" s="6">
        <v>1</v>
      </c>
      <c r="AR336" s="6">
        <v>3.6101046152201301E-208</v>
      </c>
      <c r="AS336" s="6">
        <v>4.5995586555069098E-130</v>
      </c>
      <c r="AT336" s="7">
        <v>4.3903285651426603E-172</v>
      </c>
      <c r="AU336" s="5">
        <v>3</v>
      </c>
      <c r="AV336" s="6">
        <v>5.9502572660031404E-68</v>
      </c>
      <c r="AW336" s="6">
        <v>7.1607156146082904E-143</v>
      </c>
      <c r="AX336" s="6">
        <v>1</v>
      </c>
      <c r="AY336" s="6">
        <v>2.8512711003096899E-64</v>
      </c>
      <c r="AZ336" s="6">
        <v>9.2240634269431506E-33</v>
      </c>
      <c r="BA336" s="7">
        <v>1.6647589500764899E-57</v>
      </c>
      <c r="BB336" s="6">
        <v>7.8898094247256593E-269</v>
      </c>
      <c r="BC336" s="6">
        <v>1.39723806704935E-126</v>
      </c>
      <c r="BD336" s="6">
        <v>7.8320267274925904E-295</v>
      </c>
      <c r="BE336" s="6">
        <v>1</v>
      </c>
      <c r="BF336" s="6">
        <v>5.5256271322079801E-65</v>
      </c>
      <c r="BG336" s="6">
        <v>4.3637343419637801E-72</v>
      </c>
      <c r="BH336" s="7">
        <v>3.4290293843209401E-34</v>
      </c>
      <c r="BI336" s="6">
        <v>0</v>
      </c>
      <c r="BJ336" s="6">
        <v>0</v>
      </c>
      <c r="BK336" s="6">
        <v>1</v>
      </c>
      <c r="BL336" s="6">
        <v>2.2185671677519899E-204</v>
      </c>
      <c r="BM336" s="6">
        <v>9.1020941399198702E-259</v>
      </c>
      <c r="BN336" s="6">
        <v>2.6441427849407799E-169</v>
      </c>
      <c r="BO336" s="7">
        <v>2.17528984842669E-129</v>
      </c>
      <c r="BP336" s="6">
        <v>6.4091426997188994E-67</v>
      </c>
      <c r="BQ336" s="6">
        <v>1.2040236378110599E-141</v>
      </c>
      <c r="BR336" s="6">
        <v>1</v>
      </c>
      <c r="BS336" s="6">
        <v>1.8506040152396399E-67</v>
      </c>
      <c r="BT336" s="6">
        <v>1.02560159119924E-38</v>
      </c>
      <c r="BU336" s="6">
        <v>1.9709581689554E-59</v>
      </c>
      <c r="BV336" s="7">
        <v>1.7404438860312499E-29</v>
      </c>
      <c r="BW336">
        <v>295</v>
      </c>
      <c r="BX336">
        <v>305</v>
      </c>
      <c r="BY336">
        <v>266</v>
      </c>
      <c r="BZ336">
        <v>285</v>
      </c>
      <c r="CA336">
        <v>255</v>
      </c>
      <c r="CB336">
        <v>194</v>
      </c>
      <c r="CC336">
        <v>216</v>
      </c>
      <c r="CD336">
        <v>225</v>
      </c>
      <c r="CE336">
        <v>228</v>
      </c>
      <c r="CF336" s="1">
        <v>242</v>
      </c>
      <c r="CH336" s="43">
        <v>8.6272917150150799E-2</v>
      </c>
      <c r="CJ336" s="27" t="s">
        <v>72357</v>
      </c>
    </row>
    <row r="337" spans="1:88">
      <c r="A337" s="27">
        <v>334</v>
      </c>
      <c r="B337" t="s">
        <v>70952</v>
      </c>
      <c r="D337" t="s">
        <v>71177</v>
      </c>
      <c r="E337" t="s">
        <v>71791</v>
      </c>
      <c r="F337" s="29">
        <v>37.177799999999998</v>
      </c>
      <c r="G337" s="29">
        <v>128.30719999999999</v>
      </c>
      <c r="H337" s="30">
        <v>296</v>
      </c>
      <c r="I337" s="29" t="s">
        <v>71874</v>
      </c>
      <c r="J337" s="30" t="s">
        <v>71984</v>
      </c>
      <c r="K337" s="30" t="s">
        <v>72021</v>
      </c>
      <c r="L337" s="30" t="s">
        <v>71906</v>
      </c>
      <c r="M337" s="48">
        <v>40715</v>
      </c>
      <c r="N337" s="27" t="s">
        <v>71117</v>
      </c>
      <c r="O337" s="54" t="s">
        <v>72382</v>
      </c>
      <c r="P337" s="11"/>
      <c r="Q337" s="11"/>
      <c r="T337" s="6">
        <v>5.0000000000000001E-4</v>
      </c>
      <c r="U337" s="6">
        <v>3.2500000000000001E-2</v>
      </c>
      <c r="V337" s="6">
        <v>3.3333333333333327E-3</v>
      </c>
      <c r="W337" s="6">
        <v>0.95883333333333332</v>
      </c>
      <c r="X337" s="6">
        <v>0</v>
      </c>
      <c r="Y337" s="6">
        <v>3.666666666666667E-3</v>
      </c>
      <c r="Z337" s="7">
        <v>0</v>
      </c>
      <c r="AA337" s="6">
        <v>1E-3</v>
      </c>
      <c r="AB337" s="6">
        <v>1.6666666666666666E-4</v>
      </c>
      <c r="AC337" s="6">
        <v>8.3333333333333332E-3</v>
      </c>
      <c r="AD337" s="6">
        <v>0.98350000000000015</v>
      </c>
      <c r="AE337" s="6">
        <v>5.0000000000000001E-4</v>
      </c>
      <c r="AF337" s="6">
        <v>4.4999999999999997E-3</v>
      </c>
      <c r="AG337" s="7">
        <v>1.1666666666666668E-3</v>
      </c>
      <c r="AH337" s="6">
        <v>1E-3</v>
      </c>
      <c r="AI337" s="6">
        <v>0</v>
      </c>
      <c r="AJ337" s="6">
        <v>8.6666666666666663E-3</v>
      </c>
      <c r="AK337" s="6">
        <v>0.98333333333333339</v>
      </c>
      <c r="AL337" s="6">
        <v>0</v>
      </c>
      <c r="AM337" s="6">
        <v>5.5000000000000005E-3</v>
      </c>
      <c r="AN337" s="7">
        <v>1E-3</v>
      </c>
      <c r="AO337" s="6">
        <v>0</v>
      </c>
      <c r="AP337" s="6">
        <v>0</v>
      </c>
      <c r="AQ337" s="6">
        <v>1</v>
      </c>
      <c r="AR337" s="6">
        <v>4.4422247366097803E-222</v>
      </c>
      <c r="AS337" s="6">
        <v>5.8074698575597101E-135</v>
      </c>
      <c r="AT337" s="7">
        <v>1.1477733298161599E-178</v>
      </c>
      <c r="AU337" s="5">
        <v>3</v>
      </c>
      <c r="AV337" s="6">
        <v>5.21769106462186E-55</v>
      </c>
      <c r="AW337" s="6">
        <v>3.1793316470016197E-117</v>
      </c>
      <c r="AX337" s="6">
        <v>1</v>
      </c>
      <c r="AY337" s="6">
        <v>4.7754786806659499E-63</v>
      </c>
      <c r="AZ337" s="6">
        <v>5.8055989515990997E-24</v>
      </c>
      <c r="BA337" s="7">
        <v>6.3089369764793001E-52</v>
      </c>
      <c r="BB337" s="6">
        <v>2.0538982284120602E-264</v>
      </c>
      <c r="BC337" s="6">
        <v>3.1314016444849898E-132</v>
      </c>
      <c r="BD337" s="6">
        <v>3.3488580257056003E-275</v>
      </c>
      <c r="BE337" s="6">
        <v>1</v>
      </c>
      <c r="BF337" s="6">
        <v>9.766577078974179E-75</v>
      </c>
      <c r="BG337" s="6">
        <v>6.5780730640148403E-72</v>
      </c>
      <c r="BH337" s="7">
        <v>1.1428538674386699E-36</v>
      </c>
      <c r="BI337" s="6">
        <v>0</v>
      </c>
      <c r="BJ337" s="6">
        <v>0</v>
      </c>
      <c r="BK337" s="6">
        <v>1</v>
      </c>
      <c r="BL337" s="6">
        <v>1.13825466745262E-216</v>
      </c>
      <c r="BM337" s="6">
        <v>1.34858935004973E-248</v>
      </c>
      <c r="BN337" s="6">
        <v>2.50205878962559E-174</v>
      </c>
      <c r="BO337" s="7">
        <v>2.32300556098962E-133</v>
      </c>
      <c r="BP337" s="6">
        <v>2.52342262641516E-54</v>
      </c>
      <c r="BQ337" s="6">
        <v>2.1714591377557601E-116</v>
      </c>
      <c r="BR337" s="6">
        <v>1</v>
      </c>
      <c r="BS337" s="6">
        <v>8.9273541733687394E-65</v>
      </c>
      <c r="BT337" s="6">
        <v>3.16775667877123E-28</v>
      </c>
      <c r="BU337" s="6">
        <v>1.4261053978218401E-52</v>
      </c>
      <c r="BV337" s="7">
        <v>4.9306995112445602E-27</v>
      </c>
      <c r="BW337">
        <v>294</v>
      </c>
      <c r="BX337">
        <v>306</v>
      </c>
      <c r="BY337">
        <v>270</v>
      </c>
      <c r="BZ337">
        <v>287</v>
      </c>
      <c r="CA337">
        <v>251</v>
      </c>
      <c r="CB337">
        <v>194</v>
      </c>
      <c r="CC337">
        <v>215</v>
      </c>
      <c r="CD337">
        <v>226</v>
      </c>
      <c r="CE337">
        <v>227</v>
      </c>
      <c r="CF337" s="1">
        <v>249</v>
      </c>
      <c r="CH337" s="43">
        <v>8.5603583969003499E-2</v>
      </c>
      <c r="CJ337" s="27" t="s">
        <v>72357</v>
      </c>
    </row>
    <row r="338" spans="1:88">
      <c r="A338" s="27">
        <v>335</v>
      </c>
      <c r="B338" t="s">
        <v>70952</v>
      </c>
      <c r="D338" t="s">
        <v>71178</v>
      </c>
      <c r="E338" t="s">
        <v>71791</v>
      </c>
      <c r="F338" s="29">
        <v>37.061500000000002</v>
      </c>
      <c r="G338" s="29">
        <v>128.1695</v>
      </c>
      <c r="H338" s="30">
        <v>315</v>
      </c>
      <c r="I338" s="29" t="s">
        <v>71874</v>
      </c>
      <c r="J338" s="30" t="s">
        <v>71991</v>
      </c>
      <c r="K338" s="30" t="s">
        <v>71994</v>
      </c>
      <c r="L338" s="30" t="s">
        <v>71995</v>
      </c>
      <c r="M338" s="48">
        <v>40882</v>
      </c>
      <c r="N338" s="27" t="s">
        <v>71117</v>
      </c>
      <c r="O338" s="54" t="s">
        <v>72382</v>
      </c>
      <c r="P338" s="11"/>
      <c r="Q338" s="11"/>
      <c r="T338" s="6">
        <v>0</v>
      </c>
      <c r="U338" s="6">
        <v>3.1666666666666666E-3</v>
      </c>
      <c r="V338" s="6">
        <v>1E-3</v>
      </c>
      <c r="W338" s="6">
        <v>0.95849999999999991</v>
      </c>
      <c r="X338" s="6">
        <v>0</v>
      </c>
      <c r="Y338" s="6">
        <v>3.6499999999999998E-2</v>
      </c>
      <c r="Z338" s="7">
        <v>1E-3</v>
      </c>
      <c r="AA338" s="6">
        <v>0</v>
      </c>
      <c r="AB338" s="6">
        <v>6.6666666666666664E-4</v>
      </c>
      <c r="AC338" s="6">
        <v>0</v>
      </c>
      <c r="AD338" s="6">
        <v>0.96366666666666667</v>
      </c>
      <c r="AE338" s="6">
        <v>5.5000000000000005E-3</v>
      </c>
      <c r="AF338" s="6">
        <v>2.9333333333333336E-2</v>
      </c>
      <c r="AG338" s="7">
        <v>0</v>
      </c>
      <c r="AH338" s="6">
        <v>0</v>
      </c>
      <c r="AI338" s="6">
        <v>3.3333333333333332E-4</v>
      </c>
      <c r="AJ338" s="6">
        <v>0</v>
      </c>
      <c r="AK338" s="6">
        <v>0.96283333333333332</v>
      </c>
      <c r="AL338" s="6">
        <v>0</v>
      </c>
      <c r="AM338" s="6">
        <v>3.5833333333333335E-2</v>
      </c>
      <c r="AN338" s="7">
        <v>1.6666666666666666E-4</v>
      </c>
      <c r="AO338" s="6">
        <v>0</v>
      </c>
      <c r="AP338" s="6">
        <v>0</v>
      </c>
      <c r="AQ338" s="6">
        <v>1</v>
      </c>
      <c r="AR338" s="6">
        <v>4.0250500119973297E-213</v>
      </c>
      <c r="AS338" s="6">
        <v>9.2367370683487897E-133</v>
      </c>
      <c r="AT338" s="7">
        <v>7.5186487797636606E-176</v>
      </c>
      <c r="AU338" s="5">
        <v>3</v>
      </c>
      <c r="AV338" s="6">
        <v>1.44887996069742E-61</v>
      </c>
      <c r="AW338" s="6">
        <v>1.6055791072430999E-131</v>
      </c>
      <c r="AX338" s="6">
        <v>1</v>
      </c>
      <c r="AY338" s="6">
        <v>4.85088662713386E-65</v>
      </c>
      <c r="AZ338" s="6">
        <v>1.54171651735333E-27</v>
      </c>
      <c r="BA338" s="7">
        <v>9.8287658508063399E-54</v>
      </c>
      <c r="BB338" s="6">
        <v>3.9922662321260299E-283</v>
      </c>
      <c r="BC338" s="6">
        <v>1.9551881324397E-125</v>
      </c>
      <c r="BD338" s="6">
        <v>6.3159633958940805E-293</v>
      </c>
      <c r="BE338" s="6">
        <v>1</v>
      </c>
      <c r="BF338" s="6">
        <v>3.56607647919566E-69</v>
      </c>
      <c r="BG338" s="6">
        <v>1.5203833499495599E-77</v>
      </c>
      <c r="BH338" s="7">
        <v>8.4960422496992505E-39</v>
      </c>
      <c r="BI338" s="6">
        <v>0</v>
      </c>
      <c r="BJ338" s="6">
        <v>0</v>
      </c>
      <c r="BK338" s="6">
        <v>1</v>
      </c>
      <c r="BL338" s="6">
        <v>1.7264463232441001E-209</v>
      </c>
      <c r="BM338" s="6">
        <v>1.6299886531422799E-262</v>
      </c>
      <c r="BN338" s="6">
        <v>3.04653426040636E-173</v>
      </c>
      <c r="BO338" s="7">
        <v>4.4042070002444499E-132</v>
      </c>
      <c r="BP338" s="6">
        <v>3.09006957143852E-61</v>
      </c>
      <c r="BQ338" s="6">
        <v>3.9607770406723802E-131</v>
      </c>
      <c r="BR338" s="6">
        <v>1</v>
      </c>
      <c r="BS338" s="6">
        <v>3.4233063777791499E-66</v>
      </c>
      <c r="BT338" s="6">
        <v>1.55175442528889E-30</v>
      </c>
      <c r="BU338" s="6">
        <v>4.77332864463629E-54</v>
      </c>
      <c r="BV338" s="7">
        <v>5.7070867274274298E-21</v>
      </c>
      <c r="BW338">
        <v>295</v>
      </c>
      <c r="BX338">
        <v>305</v>
      </c>
      <c r="BY338">
        <v>266</v>
      </c>
      <c r="BZ338">
        <v>285</v>
      </c>
      <c r="CA338">
        <v>255</v>
      </c>
      <c r="CB338">
        <v>194</v>
      </c>
      <c r="CC338">
        <v>216</v>
      </c>
      <c r="CD338">
        <v>225</v>
      </c>
      <c r="CE338">
        <v>228</v>
      </c>
      <c r="CF338" s="1">
        <v>242</v>
      </c>
      <c r="CG338" s="45">
        <v>19</v>
      </c>
      <c r="CH338" s="43">
        <v>8.7992937021777504E-2</v>
      </c>
      <c r="CJ338" s="27" t="s">
        <v>72357</v>
      </c>
    </row>
    <row r="339" spans="1:88">
      <c r="A339" s="27">
        <v>336</v>
      </c>
      <c r="B339" t="s">
        <v>70952</v>
      </c>
      <c r="D339" t="s">
        <v>71179</v>
      </c>
      <c r="E339" t="s">
        <v>71791</v>
      </c>
      <c r="F339" s="29">
        <v>37.056100000000001</v>
      </c>
      <c r="G339" s="29">
        <v>126.9247</v>
      </c>
      <c r="H339" s="30">
        <v>41</v>
      </c>
      <c r="I339" s="29" t="s">
        <v>71874</v>
      </c>
      <c r="J339" s="30" t="s">
        <v>72000</v>
      </c>
      <c r="K339" s="30" t="s">
        <v>72114</v>
      </c>
      <c r="L339" s="30" t="s">
        <v>71963</v>
      </c>
      <c r="M339" s="48">
        <v>40733</v>
      </c>
      <c r="N339" s="27" t="s">
        <v>71117</v>
      </c>
      <c r="O339" s="54" t="s">
        <v>72382</v>
      </c>
      <c r="P339" s="11"/>
      <c r="Q339" s="11"/>
      <c r="T339" s="6">
        <v>7.0000000000000001E-3</v>
      </c>
      <c r="U339" s="6">
        <v>1.5333333333333332E-2</v>
      </c>
      <c r="V339" s="6">
        <v>0</v>
      </c>
      <c r="W339" s="6">
        <v>0.95816666666666672</v>
      </c>
      <c r="X339" s="6">
        <v>0</v>
      </c>
      <c r="Y339" s="6">
        <v>1.8833333333333337E-2</v>
      </c>
      <c r="Z339" s="7">
        <v>0</v>
      </c>
      <c r="AA339" s="6">
        <v>8.0000000000000002E-3</v>
      </c>
      <c r="AB339" s="6">
        <v>1E-3</v>
      </c>
      <c r="AC339" s="6">
        <v>0</v>
      </c>
      <c r="AD339" s="6">
        <v>0.97199999999999998</v>
      </c>
      <c r="AE339" s="6">
        <v>2.8333333333333335E-3</v>
      </c>
      <c r="AF339" s="6">
        <v>1.5166666666666667E-2</v>
      </c>
      <c r="AG339" s="7">
        <v>0</v>
      </c>
      <c r="AH339" s="6">
        <v>8.0000000000000002E-3</v>
      </c>
      <c r="AI339" s="6">
        <v>1E-3</v>
      </c>
      <c r="AJ339" s="6">
        <v>0</v>
      </c>
      <c r="AK339" s="6">
        <v>0.97416666666666663</v>
      </c>
      <c r="AL339" s="6">
        <v>0</v>
      </c>
      <c r="AM339" s="6">
        <v>1.6166666666666666E-2</v>
      </c>
      <c r="AN339" s="7">
        <v>1.6666666666666666E-4</v>
      </c>
      <c r="AO339" s="6">
        <v>0</v>
      </c>
      <c r="AP339" s="6">
        <v>0</v>
      </c>
      <c r="AQ339" s="6">
        <v>1</v>
      </c>
      <c r="AR339" s="6">
        <v>7.7571392728350105E-212</v>
      </c>
      <c r="AS339" s="6">
        <v>2.4637846917343801E-127</v>
      </c>
      <c r="AT339" s="7">
        <v>2.7790243425537201E-171</v>
      </c>
      <c r="AU339" s="5">
        <v>3</v>
      </c>
      <c r="AV339" s="6">
        <v>5.0893344433214501E-73</v>
      </c>
      <c r="AW339" s="6">
        <v>1.66673733083133E-145</v>
      </c>
      <c r="AX339" s="6">
        <v>1</v>
      </c>
      <c r="AY339" s="6">
        <v>9.0722032016805498E-58</v>
      </c>
      <c r="AZ339" s="6">
        <v>2.66575280313686E-28</v>
      </c>
      <c r="BA339" s="7">
        <v>2.128118121233E-49</v>
      </c>
      <c r="BB339" s="6">
        <v>8.0898292959732198E-267</v>
      </c>
      <c r="BC339" s="6">
        <v>5.6602069999935697E-119</v>
      </c>
      <c r="BD339" s="6">
        <v>1.1777048537802699E-296</v>
      </c>
      <c r="BE339" s="6">
        <v>1</v>
      </c>
      <c r="BF339" s="6">
        <v>8.3580233505718195E-63</v>
      </c>
      <c r="BG339" s="6">
        <v>3.8141870880971003E-77</v>
      </c>
      <c r="BH339" s="7">
        <v>1.32645102140812E-33</v>
      </c>
      <c r="BI339" s="6">
        <v>0</v>
      </c>
      <c r="BJ339" s="6">
        <v>0</v>
      </c>
      <c r="BK339" s="6">
        <v>1</v>
      </c>
      <c r="BL339" s="6">
        <v>3.8661098482707602E-210</v>
      </c>
      <c r="BM339" s="6">
        <v>4.4313291415050702E-269</v>
      </c>
      <c r="BN339" s="6">
        <v>1.29007957134514E-170</v>
      </c>
      <c r="BO339" s="7">
        <v>2.67998556100835E-127</v>
      </c>
      <c r="BP339" s="6">
        <v>1.71408499300648E-72</v>
      </c>
      <c r="BQ339" s="6">
        <v>7.6547801158906895E-145</v>
      </c>
      <c r="BR339" s="6">
        <v>1</v>
      </c>
      <c r="BS339" s="6">
        <v>2.5940451001175499E-61</v>
      </c>
      <c r="BT339" s="6">
        <v>2.61155667014156E-34</v>
      </c>
      <c r="BU339" s="6">
        <v>8.5718562329765894E-52</v>
      </c>
      <c r="BV339" s="7">
        <v>4.4358573621326503E-27</v>
      </c>
      <c r="BW339">
        <v>295</v>
      </c>
      <c r="BX339">
        <v>305</v>
      </c>
      <c r="BY339">
        <v>266</v>
      </c>
      <c r="BZ339">
        <v>284</v>
      </c>
      <c r="CA339">
        <v>255</v>
      </c>
      <c r="CB339">
        <v>194</v>
      </c>
      <c r="CC339">
        <v>216</v>
      </c>
      <c r="CD339">
        <v>225</v>
      </c>
      <c r="CE339">
        <v>228</v>
      </c>
      <c r="CF339" s="1">
        <v>242</v>
      </c>
      <c r="CH339" s="43">
        <v>7.50181123625107E-2</v>
      </c>
      <c r="CJ339" s="27" t="s">
        <v>72357</v>
      </c>
    </row>
    <row r="340" spans="1:88">
      <c r="A340" s="27">
        <v>337</v>
      </c>
      <c r="B340" t="s">
        <v>70952</v>
      </c>
      <c r="D340" t="s">
        <v>71180</v>
      </c>
      <c r="E340" t="s">
        <v>71791</v>
      </c>
      <c r="F340" s="29">
        <v>37.798900000000003</v>
      </c>
      <c r="G340" s="29">
        <v>128.85499999999999</v>
      </c>
      <c r="H340" s="30">
        <v>136</v>
      </c>
      <c r="I340" s="29" t="s">
        <v>71874</v>
      </c>
      <c r="J340" s="30" t="s">
        <v>71984</v>
      </c>
      <c r="K340" s="30" t="s">
        <v>71982</v>
      </c>
      <c r="L340" s="30" t="s">
        <v>72163</v>
      </c>
      <c r="M340" s="48">
        <v>40822</v>
      </c>
      <c r="N340" s="27" t="s">
        <v>71117</v>
      </c>
      <c r="O340" s="54" t="s">
        <v>72382</v>
      </c>
      <c r="P340" s="11"/>
      <c r="Q340" s="11"/>
      <c r="T340" s="6">
        <v>0</v>
      </c>
      <c r="U340" s="6">
        <v>3.7666666666666668E-2</v>
      </c>
      <c r="V340" s="6">
        <v>0</v>
      </c>
      <c r="W340" s="6">
        <v>0.95816666666666661</v>
      </c>
      <c r="X340" s="6">
        <v>0</v>
      </c>
      <c r="Y340" s="6">
        <v>1.1666666666666668E-3</v>
      </c>
      <c r="Z340" s="7">
        <v>2.3333333333333335E-3</v>
      </c>
      <c r="AA340" s="6">
        <v>0</v>
      </c>
      <c r="AB340" s="6">
        <v>5.0000000000000001E-4</v>
      </c>
      <c r="AC340" s="6">
        <v>1E-3</v>
      </c>
      <c r="AD340" s="6">
        <v>0.98849999999999982</v>
      </c>
      <c r="AE340" s="6">
        <v>1.6666666666666666E-4</v>
      </c>
      <c r="AF340" s="6">
        <v>1E-3</v>
      </c>
      <c r="AG340" s="7">
        <v>8.666666666666668E-3</v>
      </c>
      <c r="AH340" s="6">
        <v>0</v>
      </c>
      <c r="AI340" s="6">
        <v>1E-3</v>
      </c>
      <c r="AJ340" s="6">
        <v>5.0000000000000001E-4</v>
      </c>
      <c r="AK340" s="6">
        <v>0.98766666666666669</v>
      </c>
      <c r="AL340" s="6">
        <v>0</v>
      </c>
      <c r="AM340" s="6">
        <v>1E-3</v>
      </c>
      <c r="AN340" s="7">
        <v>9.4999999999999998E-3</v>
      </c>
      <c r="AO340" s="6">
        <v>9.1314614622686695E-303</v>
      </c>
      <c r="AP340" s="6">
        <v>0</v>
      </c>
      <c r="AQ340" s="6">
        <v>1</v>
      </c>
      <c r="AR340" s="6">
        <v>6.2927523552973202E-192</v>
      </c>
      <c r="AS340" s="6">
        <v>3.5539205701458702E-114</v>
      </c>
      <c r="AT340" s="7">
        <v>1.52105505856749E-154</v>
      </c>
      <c r="AU340" s="5">
        <v>3</v>
      </c>
      <c r="AV340" s="6">
        <v>3.2557523392415098E-65</v>
      </c>
      <c r="AW340" s="6">
        <v>1.26347463513798E-126</v>
      </c>
      <c r="AX340" s="6">
        <v>1</v>
      </c>
      <c r="AY340" s="6">
        <v>6.5467497169361999E-56</v>
      </c>
      <c r="AZ340" s="6">
        <v>7.3976473465762697E-26</v>
      </c>
      <c r="BA340" s="7">
        <v>2.9876743851524301E-48</v>
      </c>
      <c r="BB340" s="6">
        <v>1.7663810808335798E-272</v>
      </c>
      <c r="BC340" s="6">
        <v>1.18285601188526E-113</v>
      </c>
      <c r="BD340" s="6">
        <v>4.5272604312402198E-282</v>
      </c>
      <c r="BE340" s="6">
        <v>1</v>
      </c>
      <c r="BF340" s="6">
        <v>1.3771724688090799E-63</v>
      </c>
      <c r="BG340" s="6">
        <v>8.7280549950872299E-73</v>
      </c>
      <c r="BH340" s="7">
        <v>1.31188955929421E-33</v>
      </c>
      <c r="BI340" s="6">
        <v>3.2924015038812001E-300</v>
      </c>
      <c r="BJ340" s="6">
        <v>0</v>
      </c>
      <c r="BK340" s="6">
        <v>1</v>
      </c>
      <c r="BL340" s="6">
        <v>3.2708054440736502E-187</v>
      </c>
      <c r="BM340" s="6">
        <v>3.7853792981072502E-236</v>
      </c>
      <c r="BN340" s="6">
        <v>7.9823449514136996E-151</v>
      </c>
      <c r="BO340" s="7">
        <v>3.0741160534759999E-113</v>
      </c>
      <c r="BP340" s="6">
        <v>7.41713464152998E-65</v>
      </c>
      <c r="BQ340" s="6">
        <v>3.3967770582575603E-126</v>
      </c>
      <c r="BR340" s="6">
        <v>1</v>
      </c>
      <c r="BS340" s="6">
        <v>1.7066990267712499E-57</v>
      </c>
      <c r="BT340" s="6">
        <v>1.8471359559153499E-29</v>
      </c>
      <c r="BU340" s="6">
        <v>6.4168619876649498E-49</v>
      </c>
      <c r="BV340" s="7">
        <v>1.0898786006009999E-22</v>
      </c>
      <c r="BW340">
        <v>294</v>
      </c>
      <c r="BX340">
        <v>306</v>
      </c>
      <c r="BY340">
        <v>270</v>
      </c>
      <c r="BZ340">
        <v>287</v>
      </c>
      <c r="CA340">
        <v>251</v>
      </c>
      <c r="CB340">
        <v>194</v>
      </c>
      <c r="CC340">
        <v>215</v>
      </c>
      <c r="CD340">
        <v>226</v>
      </c>
      <c r="CE340">
        <v>227</v>
      </c>
      <c r="CF340" s="1">
        <v>249</v>
      </c>
      <c r="CG340" s="45">
        <v>17</v>
      </c>
      <c r="CH340" s="43">
        <v>7.517788405459E-2</v>
      </c>
      <c r="CJ340" s="27" t="s">
        <v>72357</v>
      </c>
    </row>
    <row r="341" spans="1:88">
      <c r="A341" s="27">
        <v>338</v>
      </c>
      <c r="B341" t="s">
        <v>70952</v>
      </c>
      <c r="D341" t="s">
        <v>71181</v>
      </c>
      <c r="E341" t="s">
        <v>71791</v>
      </c>
      <c r="F341" s="29">
        <v>37.456899999999997</v>
      </c>
      <c r="G341" s="29">
        <v>128.28309999999999</v>
      </c>
      <c r="H341" s="30">
        <v>598</v>
      </c>
      <c r="I341" s="29" t="s">
        <v>71874</v>
      </c>
      <c r="J341" s="30" t="s">
        <v>71984</v>
      </c>
      <c r="K341" s="30" t="s">
        <v>72124</v>
      </c>
      <c r="L341" s="30" t="s">
        <v>72134</v>
      </c>
      <c r="M341" s="48">
        <v>40765</v>
      </c>
      <c r="N341" s="27" t="s">
        <v>71117</v>
      </c>
      <c r="O341" s="54" t="s">
        <v>72382</v>
      </c>
      <c r="P341" s="11"/>
      <c r="Q341" s="11"/>
      <c r="S341" s="12" t="s">
        <v>70990</v>
      </c>
      <c r="T341" s="6">
        <v>4.0000000000000001E-3</v>
      </c>
      <c r="U341" s="6">
        <v>3.5000000000000003E-2</v>
      </c>
      <c r="V341" s="6">
        <v>0</v>
      </c>
      <c r="W341" s="6">
        <v>0.95799999999999985</v>
      </c>
      <c r="X341" s="6">
        <v>0</v>
      </c>
      <c r="Y341" s="6">
        <v>2.3333333333333335E-3</v>
      </c>
      <c r="Z341" s="7">
        <v>1E-3</v>
      </c>
      <c r="AA341" s="6">
        <v>4.0000000000000001E-3</v>
      </c>
      <c r="AB341" s="6">
        <v>0</v>
      </c>
      <c r="AC341" s="6">
        <v>3.3333333333333332E-4</v>
      </c>
      <c r="AD341" s="6">
        <v>0.99083333333333323</v>
      </c>
      <c r="AE341" s="6">
        <v>5.0000000000000001E-4</v>
      </c>
      <c r="AF341" s="6">
        <v>2.3333333333333331E-3</v>
      </c>
      <c r="AG341" s="7">
        <v>1.5000000000000002E-3</v>
      </c>
      <c r="AH341" s="6">
        <v>4.0000000000000001E-3</v>
      </c>
      <c r="AI341" s="6">
        <v>0</v>
      </c>
      <c r="AJ341" s="6">
        <v>0</v>
      </c>
      <c r="AK341" s="6">
        <v>0.9903333333333334</v>
      </c>
      <c r="AL341" s="6">
        <v>1.6666666666666666E-4</v>
      </c>
      <c r="AM341" s="6">
        <v>3.166666666666667E-3</v>
      </c>
      <c r="AN341" s="7">
        <v>1.3333333333333333E-3</v>
      </c>
      <c r="AO341" s="6">
        <v>0</v>
      </c>
      <c r="AP341" s="6">
        <v>0</v>
      </c>
      <c r="AQ341" s="6">
        <v>1</v>
      </c>
      <c r="AR341" s="6">
        <v>1.9482006155525001E-193</v>
      </c>
      <c r="AS341" s="6">
        <v>3.1312638949533801E-118</v>
      </c>
      <c r="AT341" s="7">
        <v>1.3213081865032799E-158</v>
      </c>
      <c r="AU341" s="5">
        <v>3</v>
      </c>
      <c r="AV341" s="6">
        <v>2.3289792218366399E-63</v>
      </c>
      <c r="AW341" s="6">
        <v>1.18565073714518E-122</v>
      </c>
      <c r="AX341" s="6">
        <v>1</v>
      </c>
      <c r="AY341" s="6">
        <v>1.05915102609802E-53</v>
      </c>
      <c r="AZ341" s="6">
        <v>5.6734154776164803E-24</v>
      </c>
      <c r="BA341" s="7">
        <v>3.69407843564361E-45</v>
      </c>
      <c r="BB341" s="6">
        <v>1.24574327407742E-265</v>
      </c>
      <c r="BC341" s="6">
        <v>2.62729750758699E-124</v>
      </c>
      <c r="BD341" s="6">
        <v>4.3071954828679899E-280</v>
      </c>
      <c r="BE341" s="6">
        <v>1</v>
      </c>
      <c r="BF341" s="6">
        <v>1.6298016771084101E-58</v>
      </c>
      <c r="BG341" s="6">
        <v>3.5927910114464202E-66</v>
      </c>
      <c r="BH341" s="7">
        <v>6.3385549550741903E-28</v>
      </c>
      <c r="BI341" s="6">
        <v>0</v>
      </c>
      <c r="BJ341" s="6">
        <v>0</v>
      </c>
      <c r="BK341" s="6">
        <v>1</v>
      </c>
      <c r="BL341" s="6">
        <v>2.17106418517107E-193</v>
      </c>
      <c r="BM341" s="6">
        <v>3.9040896682831198E-249</v>
      </c>
      <c r="BN341" s="6">
        <v>1.38090283413212E-159</v>
      </c>
      <c r="BO341" s="7">
        <v>6.6470460728264296E-118</v>
      </c>
      <c r="BP341" s="6">
        <v>2.8779357580715098E-63</v>
      </c>
      <c r="BQ341" s="6">
        <v>1.6192393489994099E-122</v>
      </c>
      <c r="BR341" s="6">
        <v>1</v>
      </c>
      <c r="BS341" s="6">
        <v>8.41933779184832E-56</v>
      </c>
      <c r="BT341" s="6">
        <v>5.5066892033875801E-28</v>
      </c>
      <c r="BU341" s="6">
        <v>2.2697023379494398E-46</v>
      </c>
      <c r="BV341" s="7">
        <v>5.8406358908144401E-22</v>
      </c>
      <c r="BW341">
        <v>294</v>
      </c>
      <c r="BX341">
        <v>306</v>
      </c>
      <c r="BY341">
        <v>270</v>
      </c>
      <c r="BZ341">
        <v>287</v>
      </c>
      <c r="CA341">
        <v>251</v>
      </c>
      <c r="CB341">
        <v>194</v>
      </c>
      <c r="CC341">
        <v>215</v>
      </c>
      <c r="CD341">
        <v>226</v>
      </c>
      <c r="CE341">
        <v>227</v>
      </c>
      <c r="CF341" s="1">
        <v>249</v>
      </c>
      <c r="CH341" s="43">
        <v>8.6065344875733002E-2</v>
      </c>
      <c r="CJ341" s="27" t="s">
        <v>72357</v>
      </c>
    </row>
    <row r="342" spans="1:88">
      <c r="A342" s="27">
        <v>339</v>
      </c>
      <c r="B342" t="s">
        <v>70952</v>
      </c>
      <c r="D342" t="s">
        <v>71182</v>
      </c>
      <c r="E342" t="s">
        <v>71791</v>
      </c>
      <c r="F342" s="29">
        <v>38.196899999999999</v>
      </c>
      <c r="G342" s="29">
        <v>128.2029</v>
      </c>
      <c r="H342" s="30">
        <v>310</v>
      </c>
      <c r="I342" s="29" t="s">
        <v>71874</v>
      </c>
      <c r="J342" s="30" t="s">
        <v>71984</v>
      </c>
      <c r="K342" s="30" t="s">
        <v>72075</v>
      </c>
      <c r="L342" s="30" t="s">
        <v>72145</v>
      </c>
      <c r="M342" s="48">
        <v>40775</v>
      </c>
      <c r="N342" s="27" t="s">
        <v>71117</v>
      </c>
      <c r="O342" s="54" t="s">
        <v>72382</v>
      </c>
      <c r="P342" s="11"/>
      <c r="Q342" s="11"/>
      <c r="R342" s="11" t="s">
        <v>70990</v>
      </c>
      <c r="T342" s="6">
        <v>2E-3</v>
      </c>
      <c r="U342" s="6">
        <v>2.0833333333333332E-2</v>
      </c>
      <c r="V342" s="6">
        <v>0</v>
      </c>
      <c r="W342" s="6">
        <v>0.95799999999999985</v>
      </c>
      <c r="X342" s="6">
        <v>0</v>
      </c>
      <c r="Y342" s="6">
        <v>1.8666666666666668E-2</v>
      </c>
      <c r="Z342" s="7">
        <v>1.6666666666666666E-4</v>
      </c>
      <c r="AA342" s="6">
        <v>2E-3</v>
      </c>
      <c r="AB342" s="6">
        <v>1.1666666666666668E-3</v>
      </c>
      <c r="AC342" s="6">
        <v>0</v>
      </c>
      <c r="AD342" s="6">
        <v>0.97533333333333339</v>
      </c>
      <c r="AE342" s="6">
        <v>2.9999999999999996E-3</v>
      </c>
      <c r="AF342" s="6">
        <v>1.6833333333333332E-2</v>
      </c>
      <c r="AG342" s="7">
        <v>8.3333333333333339E-4</v>
      </c>
      <c r="AH342" s="6">
        <v>2E-3</v>
      </c>
      <c r="AI342" s="6">
        <v>1.3333333333333333E-3</v>
      </c>
      <c r="AJ342" s="6">
        <v>0</v>
      </c>
      <c r="AK342" s="6">
        <v>0.97483333333333333</v>
      </c>
      <c r="AL342" s="6">
        <v>0</v>
      </c>
      <c r="AM342" s="6">
        <v>2.0500000000000001E-2</v>
      </c>
      <c r="AN342" s="7">
        <v>1E-3</v>
      </c>
      <c r="AO342" s="6">
        <f>1.48219693752374*10^-323</f>
        <v>0</v>
      </c>
      <c r="AP342" s="6">
        <v>0</v>
      </c>
      <c r="AQ342" s="6">
        <v>1</v>
      </c>
      <c r="AR342" s="6">
        <v>4.2108503399225302E-219</v>
      </c>
      <c r="AS342" s="6">
        <v>8.4079629798953994E-140</v>
      </c>
      <c r="AT342" s="7">
        <v>3.59872736613156E-181</v>
      </c>
      <c r="AU342" s="5">
        <v>3</v>
      </c>
      <c r="AV342" s="6">
        <v>1.44601833683216E-76</v>
      </c>
      <c r="AW342" s="6">
        <v>2.00738716705159E-146</v>
      </c>
      <c r="AX342" s="6">
        <v>1</v>
      </c>
      <c r="AY342" s="6">
        <v>5.4015422499590802E-61</v>
      </c>
      <c r="AZ342" s="6">
        <v>1.6230124393230501E-21</v>
      </c>
      <c r="BA342" s="7">
        <v>1.38301656989029E-47</v>
      </c>
      <c r="BB342" s="6">
        <v>4.5104959195019998E-277</v>
      </c>
      <c r="BC342" s="6">
        <v>3.806427766731E-132</v>
      </c>
      <c r="BD342" s="6">
        <f>4.94065645841247*10^-324</f>
        <v>0</v>
      </c>
      <c r="BE342" s="6">
        <v>1</v>
      </c>
      <c r="BF342" s="6">
        <v>1.0119375732943799E-71</v>
      </c>
      <c r="BG342" s="6">
        <v>1.1610774234230799E-83</v>
      </c>
      <c r="BH342" s="7">
        <v>1.6194542041612299E-42</v>
      </c>
      <c r="BI342" s="6">
        <f>3.75489890839347*10^-322</f>
        <v>0</v>
      </c>
      <c r="BJ342" s="6">
        <v>0</v>
      </c>
      <c r="BK342" s="6">
        <v>1</v>
      </c>
      <c r="BL342" s="6">
        <v>4.6473723174665602E-217</v>
      </c>
      <c r="BM342" s="6">
        <v>9.9871809796262002E-265</v>
      </c>
      <c r="BN342" s="6">
        <v>3.6319642029894899E-180</v>
      </c>
      <c r="BO342" s="7">
        <v>5.1591405915854501E-139</v>
      </c>
      <c r="BP342" s="6">
        <v>2.06175130967886E-77</v>
      </c>
      <c r="BQ342" s="6">
        <v>2.3748627948943701E-147</v>
      </c>
      <c r="BR342" s="6">
        <v>0.999999999999996</v>
      </c>
      <c r="BS342" s="6">
        <v>8.8881307478822099E-64</v>
      </c>
      <c r="BT342" s="6">
        <v>2.07218922895356E-25</v>
      </c>
      <c r="BU342" s="6">
        <v>9.2590894626609006E-50</v>
      </c>
      <c r="BV342" s="7">
        <v>3.4489060035172202E-15</v>
      </c>
      <c r="BW342">
        <v>295</v>
      </c>
      <c r="BX342">
        <v>305</v>
      </c>
      <c r="BY342">
        <v>266</v>
      </c>
      <c r="BZ342">
        <v>285</v>
      </c>
      <c r="CA342">
        <v>255</v>
      </c>
      <c r="CB342">
        <v>194</v>
      </c>
      <c r="CC342">
        <v>216</v>
      </c>
      <c r="CD342">
        <v>225</v>
      </c>
      <c r="CE342">
        <v>228</v>
      </c>
      <c r="CF342" s="1">
        <v>242</v>
      </c>
      <c r="CH342" s="43">
        <v>0.102518851275469</v>
      </c>
      <c r="CJ342" s="27" t="s">
        <v>72357</v>
      </c>
    </row>
    <row r="343" spans="1:88">
      <c r="A343" s="27">
        <v>340</v>
      </c>
      <c r="B343" t="s">
        <v>70952</v>
      </c>
      <c r="D343" t="s">
        <v>71183</v>
      </c>
      <c r="E343" t="s">
        <v>71791</v>
      </c>
      <c r="F343" s="29">
        <v>37.703499999999998</v>
      </c>
      <c r="G343" s="29">
        <v>127.401</v>
      </c>
      <c r="H343" s="30">
        <v>103</v>
      </c>
      <c r="I343" s="29" t="s">
        <v>71874</v>
      </c>
      <c r="J343" s="30" t="s">
        <v>72000</v>
      </c>
      <c r="K343" s="30" t="s">
        <v>71910</v>
      </c>
      <c r="L343" s="30" t="s">
        <v>72154</v>
      </c>
      <c r="M343" s="48">
        <v>40782</v>
      </c>
      <c r="N343" s="27" t="s">
        <v>71117</v>
      </c>
      <c r="O343" s="54" t="s">
        <v>72382</v>
      </c>
      <c r="P343" s="11"/>
      <c r="Q343" s="11"/>
      <c r="T343" s="6">
        <v>0</v>
      </c>
      <c r="U343" s="6">
        <v>3.1666666666666669E-2</v>
      </c>
      <c r="V343" s="6">
        <v>1E-3</v>
      </c>
      <c r="W343" s="6">
        <v>0.95783333333333331</v>
      </c>
      <c r="X343" s="6">
        <v>2E-3</v>
      </c>
      <c r="Y343" s="6">
        <v>6.5000000000000014E-3</v>
      </c>
      <c r="Z343" s="7">
        <v>6.6666666666666664E-4</v>
      </c>
      <c r="AA343" s="6">
        <v>0</v>
      </c>
      <c r="AB343" s="6">
        <v>1E-3</v>
      </c>
      <c r="AC343" s="6">
        <v>1.3333333333333333E-3</v>
      </c>
      <c r="AD343" s="6">
        <v>0.97966666666666669</v>
      </c>
      <c r="AE343" s="6">
        <v>3.8333333333333331E-3</v>
      </c>
      <c r="AF343" s="6">
        <v>1.3166666666666669E-2</v>
      </c>
      <c r="AG343" s="7">
        <v>1E-3</v>
      </c>
      <c r="AH343" s="6">
        <v>0</v>
      </c>
      <c r="AI343" s="6">
        <v>8.3333333333333339E-4</v>
      </c>
      <c r="AJ343" s="6">
        <v>1.5000000000000002E-3</v>
      </c>
      <c r="AK343" s="6">
        <v>0.97816666666666663</v>
      </c>
      <c r="AL343" s="6">
        <v>2.9999999999999996E-3</v>
      </c>
      <c r="AM343" s="6">
        <v>1.5666666666666666E-2</v>
      </c>
      <c r="AN343" s="7">
        <v>5.0000000000000001E-4</v>
      </c>
      <c r="AO343" s="6">
        <v>0</v>
      </c>
      <c r="AP343" s="6">
        <v>0</v>
      </c>
      <c r="AQ343" s="6">
        <v>1</v>
      </c>
      <c r="AR343" s="6">
        <v>7.4886681749306599E-205</v>
      </c>
      <c r="AS343" s="6">
        <v>4.01768016828772E-125</v>
      </c>
      <c r="AT343" s="7">
        <v>2.5228070999512698E-167</v>
      </c>
      <c r="AU343" s="5">
        <v>3</v>
      </c>
      <c r="AV343" s="6">
        <v>5.3324766140314705E-66</v>
      </c>
      <c r="AW343" s="6">
        <v>9.07969610250648E-131</v>
      </c>
      <c r="AX343" s="6">
        <v>1</v>
      </c>
      <c r="AY343" s="6">
        <v>4.3385572899734899E-76</v>
      </c>
      <c r="AZ343" s="6">
        <v>1.2420059993776999E-34</v>
      </c>
      <c r="BA343" s="7">
        <v>1.9130106854616999E-57</v>
      </c>
      <c r="BB343" s="6">
        <v>2.12053946237907E-277</v>
      </c>
      <c r="BC343" s="6">
        <v>8.2601312569512894E-120</v>
      </c>
      <c r="BD343" s="6">
        <v>1.1247651136647201E-281</v>
      </c>
      <c r="BE343" s="6">
        <v>1</v>
      </c>
      <c r="BF343" s="6">
        <v>6.1606217386450999E-65</v>
      </c>
      <c r="BG343" s="6">
        <v>3.1245836060131901E-74</v>
      </c>
      <c r="BH343" s="7">
        <v>1.6009959707910101E-34</v>
      </c>
      <c r="BI343" s="6">
        <v>0</v>
      </c>
      <c r="BJ343" s="6">
        <v>0</v>
      </c>
      <c r="BK343" s="6">
        <v>1</v>
      </c>
      <c r="BL343" s="6">
        <v>2.4012842393986902E-202</v>
      </c>
      <c r="BM343" s="6">
        <v>8.7650352417866603E-247</v>
      </c>
      <c r="BN343" s="6">
        <v>7.1491188488551603E-166</v>
      </c>
      <c r="BO343" s="7">
        <v>3.9713183277740997E-124</v>
      </c>
      <c r="BP343" s="6">
        <v>4.3916766433822799E-65</v>
      </c>
      <c r="BQ343" s="6">
        <v>9.8808883700401498E-130</v>
      </c>
      <c r="BR343" s="6">
        <v>1</v>
      </c>
      <c r="BS343" s="6">
        <v>6.4278216006268298E-78</v>
      </c>
      <c r="BT343" s="6">
        <v>9.0842784333866802E-39</v>
      </c>
      <c r="BU343" s="6">
        <v>3.0849811232265699E-58</v>
      </c>
      <c r="BV343" s="7">
        <v>5.2637500075752103E-25</v>
      </c>
      <c r="BW343">
        <v>295</v>
      </c>
      <c r="BX343">
        <v>305</v>
      </c>
      <c r="BY343">
        <v>266</v>
      </c>
      <c r="BZ343">
        <v>285</v>
      </c>
      <c r="CA343">
        <v>255</v>
      </c>
      <c r="CB343">
        <v>194</v>
      </c>
      <c r="CC343">
        <v>216</v>
      </c>
      <c r="CD343">
        <v>225</v>
      </c>
      <c r="CE343">
        <v>227</v>
      </c>
      <c r="CF343" s="1">
        <v>242</v>
      </c>
      <c r="CH343" s="43">
        <v>9.9478147423352897E-2</v>
      </c>
      <c r="CJ343" s="27" t="s">
        <v>72357</v>
      </c>
    </row>
    <row r="344" spans="1:88">
      <c r="A344" s="27">
        <v>341</v>
      </c>
      <c r="B344" t="s">
        <v>70952</v>
      </c>
      <c r="D344" t="s">
        <v>71184</v>
      </c>
      <c r="E344" t="s">
        <v>71791</v>
      </c>
      <c r="F344" s="29">
        <v>38.042999999999999</v>
      </c>
      <c r="G344" s="29">
        <v>127.9453</v>
      </c>
      <c r="H344" s="30">
        <v>200</v>
      </c>
      <c r="I344" s="29" t="s">
        <v>71874</v>
      </c>
      <c r="J344" s="30" t="s">
        <v>71984</v>
      </c>
      <c r="K344" s="30" t="s">
        <v>72070</v>
      </c>
      <c r="L344" s="30" t="s">
        <v>72161</v>
      </c>
      <c r="M344" s="48">
        <v>40789</v>
      </c>
      <c r="N344" s="27" t="s">
        <v>71117</v>
      </c>
      <c r="O344" s="54" t="s">
        <v>72382</v>
      </c>
      <c r="P344" s="11"/>
      <c r="Q344" s="11"/>
      <c r="T344" s="6">
        <v>0</v>
      </c>
      <c r="U344" s="6">
        <v>2.5166666666666667E-2</v>
      </c>
      <c r="V344" s="6">
        <v>0</v>
      </c>
      <c r="W344" s="6">
        <v>0.95766666666666656</v>
      </c>
      <c r="X344" s="6">
        <v>0</v>
      </c>
      <c r="Y344" s="6">
        <v>1.55E-2</v>
      </c>
      <c r="Z344" s="7">
        <v>1E-3</v>
      </c>
      <c r="AA344" s="6">
        <v>0</v>
      </c>
      <c r="AB344" s="6">
        <v>1.1666666666666668E-3</v>
      </c>
      <c r="AC344" s="6">
        <v>0</v>
      </c>
      <c r="AD344" s="6">
        <v>0.97816666666666663</v>
      </c>
      <c r="AE344" s="6">
        <v>2.9999999999999996E-3</v>
      </c>
      <c r="AF344" s="6">
        <v>1.4500000000000001E-2</v>
      </c>
      <c r="AG344" s="7">
        <v>2E-3</v>
      </c>
      <c r="AH344" s="6">
        <v>0</v>
      </c>
      <c r="AI344" s="6">
        <v>1E-3</v>
      </c>
      <c r="AJ344" s="6">
        <v>0</v>
      </c>
      <c r="AK344" s="6">
        <v>0.97766666666666657</v>
      </c>
      <c r="AL344" s="6">
        <v>0</v>
      </c>
      <c r="AM344" s="6">
        <v>1.8333333333333333E-2</v>
      </c>
      <c r="AN344" s="7">
        <v>2.8333333333333335E-3</v>
      </c>
      <c r="AO344" s="6">
        <v>0</v>
      </c>
      <c r="AP344" s="6">
        <v>0</v>
      </c>
      <c r="AQ344" s="6">
        <v>1</v>
      </c>
      <c r="AR344" s="6">
        <v>1.7998710866893399E-222</v>
      </c>
      <c r="AS344" s="6">
        <v>2.41423944208548E-132</v>
      </c>
      <c r="AT344" s="7">
        <v>4.5764317976181497E-177</v>
      </c>
      <c r="AU344" s="5">
        <v>3</v>
      </c>
      <c r="AV344" s="6">
        <v>1.07999917122342E-63</v>
      </c>
      <c r="AW344" s="6">
        <v>2.3507004471724001E-132</v>
      </c>
      <c r="AX344" s="6">
        <v>1</v>
      </c>
      <c r="AY344" s="6">
        <v>2.6658803924198301E-59</v>
      </c>
      <c r="AZ344" s="6">
        <v>9.6229979055524095E-22</v>
      </c>
      <c r="BA344" s="7">
        <v>2.5777999776418799E-48</v>
      </c>
      <c r="BB344" s="6">
        <v>5.8181448487620499E-286</v>
      </c>
      <c r="BC344" s="6">
        <v>1.6643385483298601E-138</v>
      </c>
      <c r="BD344" s="6">
        <v>1.33156966134381E-306</v>
      </c>
      <c r="BE344" s="6">
        <v>1</v>
      </c>
      <c r="BF344" s="6">
        <v>2.5996372301342501E-76</v>
      </c>
      <c r="BG344" s="6">
        <v>6.6389156891743003E-85</v>
      </c>
      <c r="BH344" s="7">
        <v>7.1622115648904796E-42</v>
      </c>
      <c r="BI344" s="6">
        <v>0</v>
      </c>
      <c r="BJ344" s="6">
        <v>0</v>
      </c>
      <c r="BK344" s="6">
        <v>1</v>
      </c>
      <c r="BL344" s="6">
        <v>5.1299637092799E-216</v>
      </c>
      <c r="BM344" s="6">
        <v>1.27491594157161E-256</v>
      </c>
      <c r="BN344" s="6">
        <v>1.19057533175095E-171</v>
      </c>
      <c r="BO344" s="7">
        <v>3.36095327115378E-131</v>
      </c>
      <c r="BP344" s="6">
        <v>2.62429303937519E-63</v>
      </c>
      <c r="BQ344" s="6">
        <v>8.0483530404894504E-132</v>
      </c>
      <c r="BR344" s="6">
        <v>1</v>
      </c>
      <c r="BS344" s="6">
        <v>9.9403976908594692E-63</v>
      </c>
      <c r="BT344" s="6">
        <v>8.6332792252902195E-28</v>
      </c>
      <c r="BU344" s="6">
        <v>1.39872197747211E-50</v>
      </c>
      <c r="BV344" s="7">
        <v>2.7028176824820301E-28</v>
      </c>
      <c r="BW344">
        <v>295</v>
      </c>
      <c r="BX344">
        <v>305</v>
      </c>
      <c r="BY344">
        <v>266</v>
      </c>
      <c r="BZ344">
        <v>285</v>
      </c>
      <c r="CA344">
        <v>255</v>
      </c>
      <c r="CB344">
        <v>194</v>
      </c>
      <c r="CC344">
        <v>216</v>
      </c>
      <c r="CD344">
        <v>225</v>
      </c>
      <c r="CE344">
        <v>228</v>
      </c>
      <c r="CF344" s="1">
        <v>242</v>
      </c>
      <c r="CH344" s="43">
        <v>9.3231659801847902E-2</v>
      </c>
      <c r="CJ344" s="27" t="s">
        <v>72357</v>
      </c>
    </row>
    <row r="345" spans="1:88">
      <c r="A345" s="27">
        <v>342</v>
      </c>
      <c r="B345" t="s">
        <v>70952</v>
      </c>
      <c r="D345" t="s">
        <v>71185</v>
      </c>
      <c r="E345" t="s">
        <v>71791</v>
      </c>
      <c r="F345" s="29">
        <v>36.435899999999997</v>
      </c>
      <c r="G345" s="29">
        <v>129.05709999999999</v>
      </c>
      <c r="H345" s="30">
        <v>313</v>
      </c>
      <c r="I345" s="29" t="s">
        <v>71874</v>
      </c>
      <c r="J345" s="30" t="s">
        <v>71895</v>
      </c>
      <c r="K345" s="30" t="s">
        <v>72025</v>
      </c>
      <c r="L345" s="30" t="s">
        <v>72026</v>
      </c>
      <c r="M345" s="48">
        <v>40883</v>
      </c>
      <c r="N345" s="27" t="s">
        <v>71117</v>
      </c>
      <c r="O345" s="54" t="s">
        <v>72382</v>
      </c>
      <c r="P345" s="11"/>
      <c r="Q345" s="11"/>
      <c r="S345" s="12" t="s">
        <v>70990</v>
      </c>
      <c r="T345" s="6">
        <v>0</v>
      </c>
      <c r="U345" s="6">
        <v>3.9333333333333338E-2</v>
      </c>
      <c r="V345" s="6">
        <v>0</v>
      </c>
      <c r="W345" s="6">
        <v>0.95766666666666656</v>
      </c>
      <c r="X345" s="6">
        <v>1E-3</v>
      </c>
      <c r="Y345" s="6">
        <v>5.0000000000000001E-4</v>
      </c>
      <c r="Z345" s="7">
        <v>1.8333333333333335E-3</v>
      </c>
      <c r="AA345" s="6">
        <v>0</v>
      </c>
      <c r="AB345" s="6">
        <v>6.3333333333333332E-3</v>
      </c>
      <c r="AC345" s="6">
        <v>0</v>
      </c>
      <c r="AD345" s="6">
        <v>0.98899999999999999</v>
      </c>
      <c r="AE345" s="6">
        <v>6.6666666666666664E-4</v>
      </c>
      <c r="AF345" s="6">
        <v>5.0000000000000001E-4</v>
      </c>
      <c r="AG345" s="7">
        <v>3.0000000000000005E-3</v>
      </c>
      <c r="AH345" s="6">
        <v>0</v>
      </c>
      <c r="AI345" s="6">
        <v>6.8333333333333328E-3</v>
      </c>
      <c r="AJ345" s="6">
        <v>0</v>
      </c>
      <c r="AK345" s="6">
        <v>0.98866666666666669</v>
      </c>
      <c r="AL345" s="6">
        <v>1E-3</v>
      </c>
      <c r="AM345" s="6">
        <v>5.0000000000000001E-4</v>
      </c>
      <c r="AN345" s="7">
        <v>2.9999999999999996E-3</v>
      </c>
      <c r="AO345" s="6">
        <f>8.35465007117548*10^-321</f>
        <v>0</v>
      </c>
      <c r="AP345" s="6">
        <v>0</v>
      </c>
      <c r="AQ345" s="6">
        <v>1</v>
      </c>
      <c r="AR345" s="6">
        <v>2.7400957559590301E-203</v>
      </c>
      <c r="AS345" s="6">
        <v>7.5331287998078202E-125</v>
      </c>
      <c r="AT345" s="7">
        <v>1.1935535038997201E-166</v>
      </c>
      <c r="AU345" s="5">
        <v>3</v>
      </c>
      <c r="AV345" s="6">
        <v>1.3634542654818499E-62</v>
      </c>
      <c r="AW345" s="6">
        <v>9.2294156539771701E-126</v>
      </c>
      <c r="AX345" s="6">
        <v>1</v>
      </c>
      <c r="AY345" s="6">
        <v>2.3060610798661101E-60</v>
      </c>
      <c r="AZ345" s="6">
        <v>1.5590517838297499E-25</v>
      </c>
      <c r="BA345" s="7">
        <v>4.8615145793467102E-49</v>
      </c>
      <c r="BB345" s="6">
        <v>1.6703334695834401E-277</v>
      </c>
      <c r="BC345" s="6">
        <v>1.4009183516893299E-124</v>
      </c>
      <c r="BD345" s="6">
        <v>1.15835048686475E-292</v>
      </c>
      <c r="BE345" s="6">
        <v>1</v>
      </c>
      <c r="BF345" s="6">
        <v>1.35591493855317E-65</v>
      </c>
      <c r="BG345" s="6">
        <v>2.9462561669172802E-73</v>
      </c>
      <c r="BH345" s="7">
        <v>7.2549737087579605E-35</v>
      </c>
      <c r="BI345" s="6">
        <f>1.15395948505265*10^-318</f>
        <v>0</v>
      </c>
      <c r="BJ345" s="6">
        <v>0</v>
      </c>
      <c r="BK345" s="6">
        <v>1</v>
      </c>
      <c r="BL345" s="6">
        <v>3.0878882015375099E-199</v>
      </c>
      <c r="BM345" s="6">
        <v>4.5212589593556701E-251</v>
      </c>
      <c r="BN345" s="6">
        <v>1.31226986490228E-163</v>
      </c>
      <c r="BO345" s="7">
        <v>4.6570678089277598E-124</v>
      </c>
      <c r="BP345" s="6">
        <v>1.5824097231656499E-62</v>
      </c>
      <c r="BQ345" s="6">
        <v>1.34152060811704E-125</v>
      </c>
      <c r="BR345" s="6">
        <v>1</v>
      </c>
      <c r="BS345" s="6">
        <v>3.6953791826632601E-66</v>
      </c>
      <c r="BT345" s="6">
        <v>7.0695739883145303E-34</v>
      </c>
      <c r="BU345" s="6">
        <v>1.3456604568942199E-53</v>
      </c>
      <c r="BV345" s="7">
        <v>2.07574684719651E-28</v>
      </c>
      <c r="BW345">
        <v>294</v>
      </c>
      <c r="BX345">
        <v>306</v>
      </c>
      <c r="BY345">
        <v>270</v>
      </c>
      <c r="BZ345">
        <v>287</v>
      </c>
      <c r="CA345">
        <v>251</v>
      </c>
      <c r="CB345">
        <v>194</v>
      </c>
      <c r="CC345">
        <v>215</v>
      </c>
      <c r="CD345">
        <v>226</v>
      </c>
      <c r="CE345">
        <v>227</v>
      </c>
      <c r="CF345" s="1">
        <v>249</v>
      </c>
      <c r="CG345" s="45">
        <v>24</v>
      </c>
      <c r="CH345" s="43">
        <v>9.7658387132071298E-2</v>
      </c>
      <c r="CJ345" s="27" t="s">
        <v>72357</v>
      </c>
    </row>
    <row r="346" spans="1:88">
      <c r="A346" s="27">
        <v>343</v>
      </c>
      <c r="B346" t="s">
        <v>70952</v>
      </c>
      <c r="D346" t="s">
        <v>71186</v>
      </c>
      <c r="E346" t="s">
        <v>71791</v>
      </c>
      <c r="F346" s="29">
        <v>37.481400000000001</v>
      </c>
      <c r="G346" s="29">
        <v>128.7706</v>
      </c>
      <c r="H346" s="30">
        <v>499</v>
      </c>
      <c r="I346" s="29" t="s">
        <v>71874</v>
      </c>
      <c r="J346" s="30" t="s">
        <v>71984</v>
      </c>
      <c r="K346" s="30" t="s">
        <v>71892</v>
      </c>
      <c r="L346" s="30" t="s">
        <v>71892</v>
      </c>
      <c r="M346" s="48">
        <v>40740</v>
      </c>
      <c r="N346" s="27" t="s">
        <v>71117</v>
      </c>
      <c r="O346" s="54" t="s">
        <v>72382</v>
      </c>
      <c r="P346" s="11"/>
      <c r="Q346" s="11"/>
      <c r="T346" s="6">
        <v>0</v>
      </c>
      <c r="U346" s="6">
        <v>4.1999999999999989E-2</v>
      </c>
      <c r="V346" s="6">
        <v>0</v>
      </c>
      <c r="W346" s="6">
        <v>0.95483333333333353</v>
      </c>
      <c r="X346" s="6">
        <v>0</v>
      </c>
      <c r="Y346" s="6">
        <v>2.6666666666666666E-3</v>
      </c>
      <c r="Z346" s="7">
        <v>5.0000000000000001E-4</v>
      </c>
      <c r="AA346" s="6">
        <v>0</v>
      </c>
      <c r="AB346" s="6">
        <v>6.3333333333333332E-3</v>
      </c>
      <c r="AC346" s="6">
        <v>1.6666666666666666E-4</v>
      </c>
      <c r="AD346" s="6">
        <v>0.98866666666666658</v>
      </c>
      <c r="AE346" s="6">
        <v>3.3333333333333332E-4</v>
      </c>
      <c r="AF346" s="6">
        <v>3.3333333333333335E-3</v>
      </c>
      <c r="AG346" s="7">
        <v>1E-3</v>
      </c>
      <c r="AH346" s="6">
        <v>0</v>
      </c>
      <c r="AI346" s="6">
        <v>4.5000000000000005E-3</v>
      </c>
      <c r="AJ346" s="6">
        <v>0</v>
      </c>
      <c r="AK346" s="6">
        <v>0.98933333333333329</v>
      </c>
      <c r="AL346" s="6">
        <v>0</v>
      </c>
      <c r="AM346" s="6">
        <v>4.8333333333333327E-3</v>
      </c>
      <c r="AN346" s="7">
        <v>1.1666666666666668E-3</v>
      </c>
      <c r="AO346" s="6">
        <v>0</v>
      </c>
      <c r="AP346" s="6">
        <v>0</v>
      </c>
      <c r="AQ346" s="6">
        <v>1</v>
      </c>
      <c r="AR346" s="6">
        <v>8.3248276484546405E-215</v>
      </c>
      <c r="AS346" s="6">
        <v>2.8187628789538799E-136</v>
      </c>
      <c r="AT346" s="7">
        <v>5.9293605504782101E-179</v>
      </c>
      <c r="AU346" s="5">
        <v>3</v>
      </c>
      <c r="AV346" s="6">
        <v>1.3734035462365801E-61</v>
      </c>
      <c r="AW346" s="6">
        <v>3.63065553398781E-115</v>
      </c>
      <c r="AX346" s="6">
        <v>1</v>
      </c>
      <c r="AY346" s="6">
        <v>1.7039582787010701E-69</v>
      </c>
      <c r="AZ346" s="6">
        <v>6.6856393928096405E-30</v>
      </c>
      <c r="BA346" s="7">
        <v>7.6814485665388296E-55</v>
      </c>
      <c r="BB346" s="6">
        <v>4.4700012111924396E-276</v>
      </c>
      <c r="BC346" s="6">
        <v>2.8637343327498401E-130</v>
      </c>
      <c r="BD346" s="6">
        <v>4.7580681943426501E-306</v>
      </c>
      <c r="BE346" s="6">
        <v>1</v>
      </c>
      <c r="BF346" s="6">
        <v>2.4704299906747301E-61</v>
      </c>
      <c r="BG346" s="6">
        <v>3.8828189305851297E-68</v>
      </c>
      <c r="BH346" s="7">
        <v>1.86639351909128E-34</v>
      </c>
      <c r="BI346" s="6">
        <f>1.97626258336499*10^-323</f>
        <v>0</v>
      </c>
      <c r="BJ346" s="6">
        <v>0</v>
      </c>
      <c r="BK346" s="6">
        <v>1</v>
      </c>
      <c r="BL346" s="6">
        <v>4.0675921641823402E-209</v>
      </c>
      <c r="BM346" s="6">
        <v>6.9498596091768497E-275</v>
      </c>
      <c r="BN346" s="6">
        <v>3.1756769862855799E-174</v>
      </c>
      <c r="BO346" s="7">
        <v>5.33094927720573E-136</v>
      </c>
      <c r="BP346" s="6">
        <v>1.1230833569457999E-60</v>
      </c>
      <c r="BQ346" s="6">
        <v>4.9558248548202997E-114</v>
      </c>
      <c r="BR346" s="6">
        <v>1</v>
      </c>
      <c r="BS346" s="6">
        <v>2.0623770085264E-76</v>
      </c>
      <c r="BT346" s="6">
        <v>2.4209683190824599E-40</v>
      </c>
      <c r="BU346" s="6">
        <v>3.9317034838635498E-60</v>
      </c>
      <c r="BV346" s="7">
        <v>5.4958904276927201E-37</v>
      </c>
      <c r="BW346">
        <v>295</v>
      </c>
      <c r="BX346">
        <v>305</v>
      </c>
      <c r="BY346">
        <v>266</v>
      </c>
      <c r="BZ346">
        <v>285</v>
      </c>
      <c r="CA346">
        <v>255</v>
      </c>
      <c r="CB346">
        <v>194</v>
      </c>
      <c r="CC346">
        <v>216</v>
      </c>
      <c r="CD346">
        <v>225</v>
      </c>
      <c r="CE346">
        <v>228</v>
      </c>
      <c r="CF346" s="1">
        <v>242</v>
      </c>
      <c r="CH346" s="43">
        <v>8.4996889668042794E-2</v>
      </c>
      <c r="CJ346" s="27" t="s">
        <v>72357</v>
      </c>
    </row>
    <row r="347" spans="1:88">
      <c r="A347" s="27">
        <v>344</v>
      </c>
      <c r="B347" t="s">
        <v>70952</v>
      </c>
      <c r="D347" t="s">
        <v>71187</v>
      </c>
      <c r="E347" t="s">
        <v>71791</v>
      </c>
      <c r="F347" s="29">
        <v>38.1295</v>
      </c>
      <c r="G347" s="29">
        <v>128.05340000000001</v>
      </c>
      <c r="H347" s="30">
        <v>250</v>
      </c>
      <c r="I347" s="29" t="s">
        <v>71874</v>
      </c>
      <c r="J347" s="30" t="s">
        <v>71984</v>
      </c>
      <c r="K347" s="30" t="s">
        <v>72070</v>
      </c>
      <c r="L347" s="30" t="s">
        <v>72160</v>
      </c>
      <c r="M347" s="48">
        <v>40789</v>
      </c>
      <c r="N347" s="27" t="s">
        <v>71117</v>
      </c>
      <c r="O347" s="54" t="s">
        <v>72382</v>
      </c>
      <c r="P347" s="11"/>
      <c r="Q347" s="11"/>
      <c r="T347" s="6">
        <v>0</v>
      </c>
      <c r="U347" s="6">
        <v>4.2666666666666658E-2</v>
      </c>
      <c r="V347" s="6">
        <v>0</v>
      </c>
      <c r="W347" s="6">
        <v>0.95466666666666666</v>
      </c>
      <c r="X347" s="6">
        <v>0</v>
      </c>
      <c r="Y347" s="6">
        <v>2.6666666666666666E-3</v>
      </c>
      <c r="Z347" s="7">
        <v>0</v>
      </c>
      <c r="AA347" s="6">
        <v>0</v>
      </c>
      <c r="AB347" s="6">
        <v>2E-3</v>
      </c>
      <c r="AC347" s="6">
        <v>0</v>
      </c>
      <c r="AD347" s="6">
        <v>0.99183333333333346</v>
      </c>
      <c r="AE347" s="6">
        <v>6.6666666666666664E-4</v>
      </c>
      <c r="AF347" s="6">
        <v>4.6666666666666671E-3</v>
      </c>
      <c r="AG347" s="7">
        <v>1.6666666666666666E-4</v>
      </c>
      <c r="AH347" s="6">
        <v>0</v>
      </c>
      <c r="AI347" s="6">
        <v>1E-3</v>
      </c>
      <c r="AJ347" s="6">
        <v>0</v>
      </c>
      <c r="AK347" s="6">
        <v>0.9916666666666667</v>
      </c>
      <c r="AL347" s="6">
        <v>0</v>
      </c>
      <c r="AM347" s="6">
        <v>6.1666666666666667E-3</v>
      </c>
      <c r="AN347" s="7">
        <v>8.3333333333333339E-4</v>
      </c>
      <c r="AO347" s="6">
        <f>2.01450990952517*10^-311</f>
        <v>0</v>
      </c>
      <c r="AP347" s="6">
        <v>0</v>
      </c>
      <c r="AQ347" s="6">
        <v>1</v>
      </c>
      <c r="AR347" s="6">
        <v>4.3852902981532797E-193</v>
      </c>
      <c r="AS347" s="6">
        <v>9.1041323268238803E-116</v>
      </c>
      <c r="AT347" s="7">
        <v>1.3293545688214901E-155</v>
      </c>
      <c r="AU347" s="5">
        <v>3</v>
      </c>
      <c r="AV347" s="6">
        <v>1.6571654638416799E-61</v>
      </c>
      <c r="AW347" s="6">
        <v>1.6976118261981001E-138</v>
      </c>
      <c r="AX347" s="6">
        <v>1</v>
      </c>
      <c r="AY347" s="6">
        <v>4.2540362364462597E-70</v>
      </c>
      <c r="AZ347" s="6">
        <v>9.3408954579386296E-28</v>
      </c>
      <c r="BA347" s="7">
        <v>5.2164966389014702E-57</v>
      </c>
      <c r="BB347" s="6">
        <v>2.6483249949204699E-277</v>
      </c>
      <c r="BC347" s="6">
        <v>3.6172411843431302E-121</v>
      </c>
      <c r="BD347" s="6">
        <v>1.22227080625485E-290</v>
      </c>
      <c r="BE347" s="6">
        <v>1</v>
      </c>
      <c r="BF347" s="6">
        <v>2.6358458684789398E-64</v>
      </c>
      <c r="BG347" s="6">
        <v>1.9751847231093002E-77</v>
      </c>
      <c r="BH347" s="7">
        <v>6.9126529110981902E-34</v>
      </c>
      <c r="BI347" s="6">
        <f>6.78600451324501*10^-310</f>
        <v>0</v>
      </c>
      <c r="BJ347" s="6">
        <v>0</v>
      </c>
      <c r="BK347" s="6">
        <v>1</v>
      </c>
      <c r="BL347" s="6">
        <v>3.2955957814286899E-189</v>
      </c>
      <c r="BM347" s="6">
        <v>2.9017400342901101E-248</v>
      </c>
      <c r="BN347" s="6">
        <v>1.0786551164846799E-152</v>
      </c>
      <c r="BO347" s="7">
        <v>2.0002775572892399E-115</v>
      </c>
      <c r="BP347" s="6">
        <v>4.4844299905796001E-61</v>
      </c>
      <c r="BQ347" s="6">
        <v>6.0417102978726501E-138</v>
      </c>
      <c r="BR347" s="6">
        <v>1</v>
      </c>
      <c r="BS347" s="6">
        <v>7.6215542918446206E-73</v>
      </c>
      <c r="BT347" s="6">
        <v>8.9065725818154901E-33</v>
      </c>
      <c r="BU347" s="6">
        <v>1.01980342182298E-58</v>
      </c>
      <c r="BV347" s="7">
        <v>4.8839582130901805E-25</v>
      </c>
      <c r="BW347">
        <v>295</v>
      </c>
      <c r="BX347">
        <v>305</v>
      </c>
      <c r="BY347">
        <v>266</v>
      </c>
      <c r="BZ347">
        <v>285</v>
      </c>
      <c r="CA347">
        <v>255</v>
      </c>
      <c r="CB347">
        <v>194</v>
      </c>
      <c r="CC347">
        <v>216</v>
      </c>
      <c r="CD347">
        <v>225</v>
      </c>
      <c r="CE347">
        <v>228</v>
      </c>
      <c r="CF347" s="1">
        <v>242</v>
      </c>
      <c r="CH347" s="43">
        <v>8.1701921328565394E-2</v>
      </c>
      <c r="CJ347" s="27" t="s">
        <v>72357</v>
      </c>
    </row>
    <row r="348" spans="1:88">
      <c r="A348" s="27">
        <v>345</v>
      </c>
      <c r="B348" t="s">
        <v>70952</v>
      </c>
      <c r="D348" t="s">
        <v>71188</v>
      </c>
      <c r="E348" t="s">
        <v>71791</v>
      </c>
      <c r="F348" s="29">
        <v>37.950299999999999</v>
      </c>
      <c r="G348" s="29">
        <v>127.4153</v>
      </c>
      <c r="H348" s="30">
        <v>454</v>
      </c>
      <c r="I348" s="29" t="s">
        <v>71874</v>
      </c>
      <c r="J348" s="30" t="s">
        <v>72000</v>
      </c>
      <c r="K348" s="30" t="s">
        <v>71910</v>
      </c>
      <c r="L348" s="30" t="s">
        <v>72066</v>
      </c>
      <c r="M348" s="48">
        <v>40715</v>
      </c>
      <c r="N348" s="27" t="s">
        <v>71117</v>
      </c>
      <c r="O348" s="54" t="s">
        <v>72382</v>
      </c>
      <c r="P348" s="11"/>
      <c r="Q348" s="11" t="s">
        <v>70990</v>
      </c>
      <c r="S348" s="12" t="s">
        <v>70990</v>
      </c>
      <c r="T348" s="6">
        <v>5.9999999999999993E-3</v>
      </c>
      <c r="U348" s="6">
        <v>3.4833333333333334E-2</v>
      </c>
      <c r="V348" s="6">
        <v>3.8333333333333331E-3</v>
      </c>
      <c r="W348" s="6">
        <v>0.95316666666666672</v>
      </c>
      <c r="X348" s="6">
        <v>0</v>
      </c>
      <c r="Y348" s="6">
        <v>8.3333333333333339E-4</v>
      </c>
      <c r="Z348" s="7">
        <v>1.1666666666666668E-3</v>
      </c>
      <c r="AA348" s="6">
        <v>6.1666666666666667E-3</v>
      </c>
      <c r="AB348" s="6">
        <v>9.1666666666666667E-3</v>
      </c>
      <c r="AC348" s="6">
        <v>3.8333333333333331E-3</v>
      </c>
      <c r="AD348" s="6">
        <v>0.97766666666666679</v>
      </c>
      <c r="AE348" s="6">
        <v>1.6666666666666666E-4</v>
      </c>
      <c r="AF348" s="6">
        <v>8.3333333333333339E-4</v>
      </c>
      <c r="AG348" s="7">
        <v>1.3333333333333333E-3</v>
      </c>
      <c r="AH348" s="6">
        <v>7.0000000000000001E-3</v>
      </c>
      <c r="AI348" s="6">
        <v>5.3333333333333332E-3</v>
      </c>
      <c r="AJ348" s="6">
        <v>4.1666666666666666E-3</v>
      </c>
      <c r="AK348" s="6">
        <v>0.97966666666666669</v>
      </c>
      <c r="AL348" s="6">
        <v>0</v>
      </c>
      <c r="AM348" s="6">
        <v>1.3333333333333333E-3</v>
      </c>
      <c r="AN348" s="7">
        <v>2E-3</v>
      </c>
      <c r="AO348" s="6">
        <v>0</v>
      </c>
      <c r="AP348" s="6">
        <v>0</v>
      </c>
      <c r="AQ348" s="6">
        <v>1</v>
      </c>
      <c r="AR348" s="6">
        <v>5.6824939896146403E-196</v>
      </c>
      <c r="AS348" s="6">
        <v>8.5752444816320206E-115</v>
      </c>
      <c r="AT348" s="7">
        <v>2.0082953134450699E-156</v>
      </c>
      <c r="AU348" s="5">
        <v>3</v>
      </c>
      <c r="AV348" s="6">
        <v>8.5989065843772101E-50</v>
      </c>
      <c r="AW348" s="6">
        <v>6.8017415593440496E-109</v>
      </c>
      <c r="AX348" s="6">
        <v>1</v>
      </c>
      <c r="AY348" s="6">
        <v>8.04085484058E-63</v>
      </c>
      <c r="AZ348" s="6">
        <v>1.7452884336345499E-25</v>
      </c>
      <c r="BA348" s="7">
        <v>1.29790757569203E-51</v>
      </c>
      <c r="BB348" s="6">
        <v>1.8708449592332099E-280</v>
      </c>
      <c r="BC348" s="6">
        <v>3.6732945909857798E-137</v>
      </c>
      <c r="BD348" s="6">
        <f>2.06263928972238*10^-316</f>
        <v>0</v>
      </c>
      <c r="BE348" s="6">
        <v>1</v>
      </c>
      <c r="BF348" s="6">
        <v>2.4760686846693501E-66</v>
      </c>
      <c r="BG348" s="6">
        <v>4.7262963749796702E-81</v>
      </c>
      <c r="BH348" s="7">
        <v>2.52941170011017E-40</v>
      </c>
      <c r="BI348" s="6">
        <v>0</v>
      </c>
      <c r="BJ348" s="6">
        <v>0</v>
      </c>
      <c r="BK348" s="6">
        <v>1</v>
      </c>
      <c r="BL348" s="6">
        <v>1.51229734824992E-191</v>
      </c>
      <c r="BM348" s="6">
        <v>4.6629860595830201E-240</v>
      </c>
      <c r="BN348" s="6">
        <v>5.2131084992563105E-153</v>
      </c>
      <c r="BO348" s="7">
        <v>5.7766869212553302E-114</v>
      </c>
      <c r="BP348" s="6">
        <v>4.1168199914823998E-49</v>
      </c>
      <c r="BQ348" s="6">
        <v>4.5216814197461698E-108</v>
      </c>
      <c r="BR348" s="6">
        <v>1</v>
      </c>
      <c r="BS348" s="6">
        <v>5.5156710168942103E-65</v>
      </c>
      <c r="BT348" s="6">
        <v>3.3621849857641103E-30</v>
      </c>
      <c r="BU348" s="6">
        <v>1.14827298781356E-52</v>
      </c>
      <c r="BV348" s="7">
        <v>2.55367996421446E-27</v>
      </c>
      <c r="BW348">
        <v>295</v>
      </c>
      <c r="BX348">
        <v>305</v>
      </c>
      <c r="BY348">
        <v>266</v>
      </c>
      <c r="BZ348">
        <v>285</v>
      </c>
      <c r="CA348">
        <v>255</v>
      </c>
      <c r="CB348">
        <v>194</v>
      </c>
      <c r="CC348">
        <v>216</v>
      </c>
      <c r="CD348">
        <v>225</v>
      </c>
      <c r="CE348">
        <v>228</v>
      </c>
      <c r="CF348" s="1">
        <v>242</v>
      </c>
      <c r="CH348" s="43">
        <v>9.5398492806576807E-2</v>
      </c>
      <c r="CJ348" s="27" t="s">
        <v>72357</v>
      </c>
    </row>
    <row r="349" spans="1:88">
      <c r="A349" s="27">
        <v>346</v>
      </c>
      <c r="B349" t="s">
        <v>70952</v>
      </c>
      <c r="D349" t="s">
        <v>71189</v>
      </c>
      <c r="E349" t="s">
        <v>71791</v>
      </c>
      <c r="F349" s="29">
        <v>36.912300000000002</v>
      </c>
      <c r="G349" s="29">
        <v>128.83940000000001</v>
      </c>
      <c r="H349" s="30">
        <v>421</v>
      </c>
      <c r="I349" s="29" t="s">
        <v>71874</v>
      </c>
      <c r="J349" s="30" t="s">
        <v>71895</v>
      </c>
      <c r="K349" s="30" t="s">
        <v>72164</v>
      </c>
      <c r="L349" s="30" t="s">
        <v>72165</v>
      </c>
      <c r="M349" s="48">
        <v>40822</v>
      </c>
      <c r="N349" s="27" t="s">
        <v>71117</v>
      </c>
      <c r="O349" s="54" t="s">
        <v>72382</v>
      </c>
      <c r="P349" s="11"/>
      <c r="Q349" s="11"/>
      <c r="S349" s="12" t="s">
        <v>70990</v>
      </c>
      <c r="T349" s="6">
        <v>0</v>
      </c>
      <c r="U349" s="6">
        <v>3.7166666666666674E-2</v>
      </c>
      <c r="V349" s="6">
        <v>8.3333333333333339E-4</v>
      </c>
      <c r="W349" s="6">
        <v>0.95233333333333337</v>
      </c>
      <c r="X349" s="6">
        <v>0</v>
      </c>
      <c r="Y349" s="6">
        <v>8.8333333333333337E-3</v>
      </c>
      <c r="Z349" s="7">
        <v>8.3333333333333339E-4</v>
      </c>
      <c r="AA349" s="6">
        <v>0</v>
      </c>
      <c r="AB349" s="6">
        <v>5.0000000000000001E-4</v>
      </c>
      <c r="AC349" s="6">
        <v>2.166666666666667E-3</v>
      </c>
      <c r="AD349" s="6">
        <v>0.98183333333333334</v>
      </c>
      <c r="AE349" s="6">
        <v>2.3333333333333335E-3</v>
      </c>
      <c r="AF349" s="6">
        <v>1.0333333333333333E-2</v>
      </c>
      <c r="AG349" s="7">
        <v>2.5000000000000001E-3</v>
      </c>
      <c r="AH349" s="6">
        <v>0</v>
      </c>
      <c r="AI349" s="6">
        <v>5.0000000000000001E-4</v>
      </c>
      <c r="AJ349" s="6">
        <v>2.166666666666667E-3</v>
      </c>
      <c r="AK349" s="6">
        <v>0.97850000000000004</v>
      </c>
      <c r="AL349" s="6">
        <v>0</v>
      </c>
      <c r="AM349" s="6">
        <v>1.5333333333333332E-2</v>
      </c>
      <c r="AN349" s="7">
        <v>2.9999999999999996E-3</v>
      </c>
      <c r="AO349" s="6">
        <f>8.39911597930119*10^-323</f>
        <v>0</v>
      </c>
      <c r="AP349" s="6">
        <v>0</v>
      </c>
      <c r="AQ349" s="6">
        <v>1</v>
      </c>
      <c r="AR349" s="6">
        <v>5.6570260623151299E-214</v>
      </c>
      <c r="AS349" s="6">
        <v>1.1395495087562599E-131</v>
      </c>
      <c r="AT349" s="7">
        <v>2.96811270968311E-177</v>
      </c>
      <c r="AU349" s="5">
        <v>3</v>
      </c>
      <c r="AV349" s="6">
        <v>1.8625625397486699E-66</v>
      </c>
      <c r="AW349" s="6">
        <v>8.1226401242990998E-128</v>
      </c>
      <c r="AX349" s="6">
        <v>1</v>
      </c>
      <c r="AY349" s="6">
        <v>4.2332658495327098E-63</v>
      </c>
      <c r="AZ349" s="6">
        <v>1.7687623718754801E-32</v>
      </c>
      <c r="BA349" s="7">
        <v>1.04477865465084E-55</v>
      </c>
      <c r="BB349" s="6">
        <v>1.3270698484750101E-278</v>
      </c>
      <c r="BC349" s="6">
        <v>6.2504683411941501E-127</v>
      </c>
      <c r="BD349" s="6">
        <v>3.01135380749363E-289</v>
      </c>
      <c r="BE349" s="6">
        <v>1</v>
      </c>
      <c r="BF349" s="6">
        <v>7.3417504113814705E-69</v>
      </c>
      <c r="BG349" s="6">
        <v>6.5919323773265698E-77</v>
      </c>
      <c r="BH349" s="7">
        <v>7.9490477326310301E-39</v>
      </c>
      <c r="BI349" s="6">
        <f>9.2592842687108*10^-320</f>
        <v>0</v>
      </c>
      <c r="BJ349" s="6">
        <v>0</v>
      </c>
      <c r="BK349" s="6">
        <v>1</v>
      </c>
      <c r="BL349" s="6">
        <v>1.4527511286062099E-208</v>
      </c>
      <c r="BM349" s="6">
        <v>2.4339405269766102E-255</v>
      </c>
      <c r="BN349" s="6">
        <v>6.733671185536E-173</v>
      </c>
      <c r="BO349" s="7">
        <v>1.74932316203962E-130</v>
      </c>
      <c r="BP349" s="6">
        <v>8.3470788281232797E-66</v>
      </c>
      <c r="BQ349" s="6">
        <v>4.4193801642429398E-127</v>
      </c>
      <c r="BR349" s="6">
        <v>1</v>
      </c>
      <c r="BS349" s="6">
        <v>5.1278191166687502E-65</v>
      </c>
      <c r="BT349" s="6">
        <v>1.67802197922553E-36</v>
      </c>
      <c r="BU349" s="6">
        <v>1.2231585919931701E-56</v>
      </c>
      <c r="BV349" s="7">
        <v>1.7628631812786299E-23</v>
      </c>
      <c r="BW349">
        <v>294</v>
      </c>
      <c r="BX349">
        <v>306</v>
      </c>
      <c r="BY349">
        <v>270</v>
      </c>
      <c r="BZ349">
        <v>287</v>
      </c>
      <c r="CA349">
        <v>251</v>
      </c>
      <c r="CB349">
        <v>194</v>
      </c>
      <c r="CC349">
        <v>215</v>
      </c>
      <c r="CD349">
        <v>226</v>
      </c>
      <c r="CE349">
        <v>227</v>
      </c>
      <c r="CF349" s="1">
        <v>249</v>
      </c>
      <c r="CG349" s="45">
        <v>17</v>
      </c>
      <c r="CH349" s="43">
        <v>0.105641132389675</v>
      </c>
      <c r="CJ349" s="27" t="s">
        <v>72357</v>
      </c>
    </row>
    <row r="350" spans="1:88">
      <c r="A350" s="27">
        <v>347</v>
      </c>
      <c r="B350" t="s">
        <v>70952</v>
      </c>
      <c r="D350" t="s">
        <v>71190</v>
      </c>
      <c r="E350" t="s">
        <v>71791</v>
      </c>
      <c r="F350" s="29">
        <v>37.198300000000003</v>
      </c>
      <c r="G350" s="29">
        <v>128.27029999999999</v>
      </c>
      <c r="H350" s="30">
        <v>247</v>
      </c>
      <c r="I350" s="29" t="s">
        <v>71874</v>
      </c>
      <c r="J350" s="30" t="s">
        <v>71991</v>
      </c>
      <c r="K350" s="30" t="s">
        <v>71994</v>
      </c>
      <c r="L350" s="30" t="s">
        <v>71996</v>
      </c>
      <c r="M350" s="48">
        <v>40882</v>
      </c>
      <c r="N350" s="27" t="s">
        <v>71117</v>
      </c>
      <c r="O350" s="54" t="s">
        <v>72382</v>
      </c>
      <c r="P350" s="11"/>
      <c r="Q350" s="11"/>
      <c r="R350" s="11" t="s">
        <v>70990</v>
      </c>
      <c r="T350" s="6">
        <v>0</v>
      </c>
      <c r="U350" s="6">
        <v>1E-3</v>
      </c>
      <c r="V350" s="6">
        <v>0</v>
      </c>
      <c r="W350" s="6">
        <v>0.9518333333333332</v>
      </c>
      <c r="X350" s="6">
        <v>0</v>
      </c>
      <c r="Y350" s="6">
        <v>4.5999999999999992E-2</v>
      </c>
      <c r="Z350" s="7">
        <v>8.3333333333333339E-4</v>
      </c>
      <c r="AA350" s="6">
        <v>0</v>
      </c>
      <c r="AB350" s="6">
        <v>1E-3</v>
      </c>
      <c r="AC350" s="6">
        <v>0</v>
      </c>
      <c r="AD350" s="6">
        <v>0.95299999999999996</v>
      </c>
      <c r="AE350" s="6">
        <v>7.4999999999999997E-3</v>
      </c>
      <c r="AF350" s="6">
        <v>3.8166666666666661E-2</v>
      </c>
      <c r="AG350" s="7">
        <v>0</v>
      </c>
      <c r="AH350" s="6">
        <v>0</v>
      </c>
      <c r="AI350" s="6">
        <v>2E-3</v>
      </c>
      <c r="AJ350" s="6">
        <v>0</v>
      </c>
      <c r="AK350" s="6">
        <v>0.9511666666666666</v>
      </c>
      <c r="AL350" s="6">
        <v>0</v>
      </c>
      <c r="AM350" s="6">
        <v>4.583333333333333E-2</v>
      </c>
      <c r="AN350" s="7">
        <v>0</v>
      </c>
      <c r="AO350" s="6">
        <v>0</v>
      </c>
      <c r="AP350" s="6">
        <v>0</v>
      </c>
      <c r="AQ350" s="6">
        <v>1</v>
      </c>
      <c r="AR350" s="6">
        <v>5.63151824536789E-204</v>
      </c>
      <c r="AS350" s="6">
        <v>9.9015726449224096E-124</v>
      </c>
      <c r="AT350" s="7">
        <v>6.0685648196601201E-167</v>
      </c>
      <c r="AU350" s="5">
        <v>3</v>
      </c>
      <c r="AV350" s="6">
        <v>1.5684464309856001E-62</v>
      </c>
      <c r="AW350" s="6">
        <v>2.2442372771263701E-131</v>
      </c>
      <c r="AX350" s="6">
        <v>1</v>
      </c>
      <c r="AY350" s="6">
        <v>1.2090108736689499E-65</v>
      </c>
      <c r="AZ350" s="6">
        <v>9.3570393648254793E-28</v>
      </c>
      <c r="BA350" s="7">
        <v>1.8966493700990601E-54</v>
      </c>
      <c r="BB350" s="6">
        <v>3.38897841260056E-279</v>
      </c>
      <c r="BC350" s="6">
        <v>7.2283430411310401E-130</v>
      </c>
      <c r="BD350" s="6">
        <v>2.3839045856756199E-296</v>
      </c>
      <c r="BE350" s="6">
        <v>1</v>
      </c>
      <c r="BF350" s="6">
        <v>1.75089983926284E-67</v>
      </c>
      <c r="BG350" s="6">
        <v>3.4137048653244102E-74</v>
      </c>
      <c r="BH350" s="7">
        <v>8.3794438465322705E-37</v>
      </c>
      <c r="BI350" s="6">
        <v>0</v>
      </c>
      <c r="BJ350" s="6">
        <v>0</v>
      </c>
      <c r="BK350" s="6">
        <v>1</v>
      </c>
      <c r="BL350" s="6">
        <v>1.35079123399851E-200</v>
      </c>
      <c r="BM350" s="6">
        <v>5.7658151644402197E-255</v>
      </c>
      <c r="BN350" s="6">
        <v>1.37517020391469E-164</v>
      </c>
      <c r="BO350" s="7">
        <v>3.8267617042906398E-123</v>
      </c>
      <c r="BP350" s="6">
        <v>3.0372601929094199E-62</v>
      </c>
      <c r="BQ350" s="6">
        <v>4.97455522769805E-131</v>
      </c>
      <c r="BR350" s="6">
        <v>1</v>
      </c>
      <c r="BS350" s="6">
        <v>3.5642528963091303E-67</v>
      </c>
      <c r="BT350" s="6">
        <v>3.7855137425007501E-31</v>
      </c>
      <c r="BU350" s="6">
        <v>4.0285932832087901E-55</v>
      </c>
      <c r="BV350" s="7">
        <v>3.2127044313668501E-21</v>
      </c>
      <c r="BW350">
        <v>295</v>
      </c>
      <c r="BX350">
        <v>305</v>
      </c>
      <c r="BY350">
        <v>266</v>
      </c>
      <c r="BZ350">
        <v>285</v>
      </c>
      <c r="CA350">
        <v>255</v>
      </c>
      <c r="CB350">
        <v>194</v>
      </c>
      <c r="CC350">
        <v>216</v>
      </c>
      <c r="CD350">
        <v>225</v>
      </c>
      <c r="CE350">
        <v>228</v>
      </c>
      <c r="CF350" s="1">
        <v>242</v>
      </c>
      <c r="CG350" s="45">
        <v>19</v>
      </c>
      <c r="CH350" s="43">
        <v>9.0555748926789706E-2</v>
      </c>
      <c r="CJ350" s="27" t="s">
        <v>72357</v>
      </c>
    </row>
    <row r="351" spans="1:88">
      <c r="A351" s="27">
        <v>348</v>
      </c>
      <c r="B351" t="s">
        <v>70952</v>
      </c>
      <c r="D351" t="s">
        <v>71191</v>
      </c>
      <c r="E351" t="s">
        <v>71791</v>
      </c>
      <c r="F351" s="29">
        <v>37.560200000000002</v>
      </c>
      <c r="G351" s="29">
        <v>128.36580000000001</v>
      </c>
      <c r="H351" s="30">
        <v>450</v>
      </c>
      <c r="I351" s="29" t="s">
        <v>71874</v>
      </c>
      <c r="J351" s="30" t="s">
        <v>71984</v>
      </c>
      <c r="K351" s="30" t="s">
        <v>72124</v>
      </c>
      <c r="L351" s="30" t="s">
        <v>72140</v>
      </c>
      <c r="M351" s="48">
        <v>40817</v>
      </c>
      <c r="N351" s="27" t="s">
        <v>71117</v>
      </c>
      <c r="O351" s="54" t="s">
        <v>72382</v>
      </c>
      <c r="P351" s="11"/>
      <c r="Q351" s="11"/>
      <c r="T351" s="6">
        <v>0</v>
      </c>
      <c r="U351" s="6">
        <v>4.5166666666666661E-2</v>
      </c>
      <c r="V351" s="6">
        <v>1.8333333333333335E-3</v>
      </c>
      <c r="W351" s="6">
        <v>0.95166666666666666</v>
      </c>
      <c r="X351" s="6">
        <v>0</v>
      </c>
      <c r="Y351" s="6">
        <v>1.6666666666666666E-4</v>
      </c>
      <c r="Z351" s="7">
        <v>8.3333333333333339E-4</v>
      </c>
      <c r="AA351" s="6">
        <v>0</v>
      </c>
      <c r="AB351" s="6">
        <v>1.2333333333333333E-2</v>
      </c>
      <c r="AC351" s="6">
        <v>1.1666666666666668E-3</v>
      </c>
      <c r="AD351" s="6">
        <v>0.98316666666666663</v>
      </c>
      <c r="AE351" s="6">
        <v>0</v>
      </c>
      <c r="AF351" s="6">
        <v>3.3333333333333332E-4</v>
      </c>
      <c r="AG351" s="7">
        <v>2.166666666666667E-3</v>
      </c>
      <c r="AH351" s="6">
        <v>0</v>
      </c>
      <c r="AI351" s="6">
        <v>8.9999999999999993E-3</v>
      </c>
      <c r="AJ351" s="6">
        <v>1.5000000000000002E-3</v>
      </c>
      <c r="AK351" s="6">
        <v>0.98483333333333334</v>
      </c>
      <c r="AL351" s="6">
        <v>0</v>
      </c>
      <c r="AM351" s="6">
        <v>5.0000000000000001E-4</v>
      </c>
      <c r="AN351" s="7">
        <v>3.5000000000000001E-3</v>
      </c>
      <c r="AO351" s="6">
        <f>2.42487863637965*10^-316</f>
        <v>0</v>
      </c>
      <c r="AP351" s="6">
        <v>0</v>
      </c>
      <c r="AQ351" s="6">
        <v>1</v>
      </c>
      <c r="AR351" s="6">
        <v>1.0759868608124401E-208</v>
      </c>
      <c r="AS351" s="6">
        <v>3.0009469553647398E-128</v>
      </c>
      <c r="AT351" s="7">
        <v>7.6023357961327497E-171</v>
      </c>
      <c r="AU351" s="5">
        <v>3</v>
      </c>
      <c r="AV351" s="6">
        <v>9.5294068005601606E-50</v>
      </c>
      <c r="AW351" s="6">
        <v>3.0624343068661998E-114</v>
      </c>
      <c r="AX351" s="6">
        <v>1</v>
      </c>
      <c r="AY351" s="6">
        <v>4.98506322189355E-56</v>
      </c>
      <c r="AZ351" s="6">
        <v>1.0736642597619899E-26</v>
      </c>
      <c r="BA351" s="7">
        <v>6.4420406440939302E-46</v>
      </c>
      <c r="BB351" s="6">
        <v>5.2294844158410997E-273</v>
      </c>
      <c r="BC351" s="6">
        <v>4.0313651190832701E-124</v>
      </c>
      <c r="BD351" s="6">
        <v>1.1816230589183199E-290</v>
      </c>
      <c r="BE351" s="6">
        <v>1</v>
      </c>
      <c r="BF351" s="6">
        <v>1.82575978038258E-67</v>
      </c>
      <c r="BG351" s="6">
        <v>9.0331510393716098E-76</v>
      </c>
      <c r="BH351" s="7">
        <v>4.8259916052657098E-36</v>
      </c>
      <c r="BI351" s="6">
        <f>7.97112307416059*10^-314</f>
        <v>0</v>
      </c>
      <c r="BJ351" s="6">
        <v>0</v>
      </c>
      <c r="BK351" s="6">
        <v>1</v>
      </c>
      <c r="BL351" s="6">
        <v>5.7174377293060003E-204</v>
      </c>
      <c r="BM351" s="6">
        <v>4.3647776709007102E-253</v>
      </c>
      <c r="BN351" s="6">
        <v>3.8655879008089397E-167</v>
      </c>
      <c r="BO351" s="7">
        <v>2.5763643315033701E-127</v>
      </c>
      <c r="BP351" s="6">
        <v>2.18916174144557E-49</v>
      </c>
      <c r="BQ351" s="6">
        <v>9.0377594571090704E-114</v>
      </c>
      <c r="BR351" s="6">
        <v>1</v>
      </c>
      <c r="BS351" s="6">
        <v>1.6370965511554001E-59</v>
      </c>
      <c r="BT351" s="6">
        <v>1.4561537669714999E-32</v>
      </c>
      <c r="BU351" s="6">
        <v>2.7198610806299999E-48</v>
      </c>
      <c r="BV351" s="7">
        <v>2.2117748878518401E-26</v>
      </c>
      <c r="BW351">
        <v>295</v>
      </c>
      <c r="BX351">
        <v>305</v>
      </c>
      <c r="BY351">
        <v>266</v>
      </c>
      <c r="BZ351">
        <v>285</v>
      </c>
      <c r="CA351">
        <v>255</v>
      </c>
      <c r="CB351">
        <v>194</v>
      </c>
      <c r="CC351">
        <v>216</v>
      </c>
      <c r="CD351">
        <v>225</v>
      </c>
      <c r="CE351">
        <v>228</v>
      </c>
      <c r="CF351" s="1">
        <v>242</v>
      </c>
      <c r="CG351" s="45">
        <v>13</v>
      </c>
      <c r="CH351" s="43">
        <v>9.2656180770934904E-2</v>
      </c>
      <c r="CJ351" s="27" t="s">
        <v>72357</v>
      </c>
    </row>
    <row r="352" spans="1:88">
      <c r="A352" s="27">
        <v>349</v>
      </c>
      <c r="B352" t="s">
        <v>70952</v>
      </c>
      <c r="D352" t="s">
        <v>71192</v>
      </c>
      <c r="E352" t="s">
        <v>71791</v>
      </c>
      <c r="F352" s="29">
        <v>37.329599999999999</v>
      </c>
      <c r="G352" s="29">
        <v>127.2423</v>
      </c>
      <c r="H352" s="30">
        <v>138</v>
      </c>
      <c r="I352" s="29" t="s">
        <v>71874</v>
      </c>
      <c r="J352" s="30" t="s">
        <v>72000</v>
      </c>
      <c r="K352" s="30" t="s">
        <v>72112</v>
      </c>
      <c r="L352" s="30" t="s">
        <v>72113</v>
      </c>
      <c r="M352" s="48">
        <v>40733</v>
      </c>
      <c r="N352" s="27" t="s">
        <v>71117</v>
      </c>
      <c r="O352" s="54" t="s">
        <v>72382</v>
      </c>
      <c r="P352" s="11"/>
      <c r="Q352" s="11"/>
      <c r="S352" s="12" t="s">
        <v>70990</v>
      </c>
      <c r="T352" s="6">
        <v>5.9999999999999993E-3</v>
      </c>
      <c r="U352" s="6">
        <v>3.5500000000000004E-2</v>
      </c>
      <c r="V352" s="6">
        <v>1.5000000000000002E-3</v>
      </c>
      <c r="W352" s="6">
        <v>0.95166666666666655</v>
      </c>
      <c r="X352" s="6">
        <v>0</v>
      </c>
      <c r="Y352" s="6">
        <v>3.4999999999999996E-3</v>
      </c>
      <c r="Z352" s="7">
        <v>1.3333333333333333E-3</v>
      </c>
      <c r="AA352" s="6">
        <v>6.3333333333333332E-3</v>
      </c>
      <c r="AB352" s="6">
        <v>0</v>
      </c>
      <c r="AC352" s="6">
        <v>5.1666666666666675E-3</v>
      </c>
      <c r="AD352" s="6">
        <v>0.97900000000000009</v>
      </c>
      <c r="AE352" s="6">
        <v>8.3333333333333339E-4</v>
      </c>
      <c r="AF352" s="6">
        <v>5.3333333333333332E-3</v>
      </c>
      <c r="AG352" s="7">
        <v>2.8333333333333335E-3</v>
      </c>
      <c r="AH352" s="6">
        <v>5.9999999999999993E-3</v>
      </c>
      <c r="AI352" s="6">
        <v>0</v>
      </c>
      <c r="AJ352" s="6">
        <v>5.5000000000000005E-3</v>
      </c>
      <c r="AK352" s="6">
        <v>0.97749999999999992</v>
      </c>
      <c r="AL352" s="6">
        <v>0</v>
      </c>
      <c r="AM352" s="6">
        <v>6.4999999999999997E-3</v>
      </c>
      <c r="AN352" s="7">
        <v>3.4999999999999996E-3</v>
      </c>
      <c r="AO352" s="6">
        <f>1.59533797042139*10^-320</f>
        <v>0</v>
      </c>
      <c r="AP352" s="6">
        <v>0</v>
      </c>
      <c r="AQ352" s="6">
        <v>1</v>
      </c>
      <c r="AR352" s="6">
        <v>2.2254508759865799E-195</v>
      </c>
      <c r="AS352" s="6">
        <v>5.1984217177097599E-121</v>
      </c>
      <c r="AT352" s="7">
        <v>8.96745246933109E-162</v>
      </c>
      <c r="AU352" s="5">
        <v>3</v>
      </c>
      <c r="AV352" s="6">
        <v>1.03049349947456E-64</v>
      </c>
      <c r="AW352" s="6">
        <v>2.2014261137350201E-137</v>
      </c>
      <c r="AX352" s="6">
        <v>1</v>
      </c>
      <c r="AY352" s="6">
        <v>2.2094187228256699E-65</v>
      </c>
      <c r="AZ352" s="6">
        <v>5.6978080332055504E-31</v>
      </c>
      <c r="BA352" s="7">
        <v>7.5251717658464004E-55</v>
      </c>
      <c r="BB352" s="6">
        <v>5.9216192592212599E-278</v>
      </c>
      <c r="BC352" s="6">
        <v>2.1826969903988899E-126</v>
      </c>
      <c r="BD352" s="6">
        <v>1.48167101461412E-292</v>
      </c>
      <c r="BE352" s="6">
        <v>1</v>
      </c>
      <c r="BF352" s="6">
        <v>6.7336589673797297E-65</v>
      </c>
      <c r="BG352" s="6">
        <v>1.46311599072993E-77</v>
      </c>
      <c r="BH352" s="7">
        <v>2.3753593402446499E-36</v>
      </c>
      <c r="BI352" s="6">
        <f>1.86398270688804*10^-317</f>
        <v>0</v>
      </c>
      <c r="BJ352" s="6">
        <v>0</v>
      </c>
      <c r="BK352" s="6">
        <v>1</v>
      </c>
      <c r="BL352" s="6">
        <v>1.4888391733700599E-190</v>
      </c>
      <c r="BM352" s="6">
        <v>1.07485167708925E-236</v>
      </c>
      <c r="BN352" s="6">
        <v>5.8127017959298098E-158</v>
      </c>
      <c r="BO352" s="7">
        <v>1.02603591952062E-119</v>
      </c>
      <c r="BP352" s="6">
        <v>7.01100913208109E-64</v>
      </c>
      <c r="BQ352" s="6">
        <v>2.3707984030147798E-136</v>
      </c>
      <c r="BR352" s="6">
        <v>1</v>
      </c>
      <c r="BS352" s="6">
        <v>1.9308123102913899E-70</v>
      </c>
      <c r="BT352" s="6">
        <v>4.9213750498263402E-39</v>
      </c>
      <c r="BU352" s="6">
        <v>1.6310765393249601E-58</v>
      </c>
      <c r="BV352" s="7">
        <v>4.6478486567742198E-32</v>
      </c>
      <c r="BW352">
        <v>295</v>
      </c>
      <c r="BX352">
        <v>305</v>
      </c>
      <c r="BY352">
        <v>266</v>
      </c>
      <c r="BZ352">
        <v>285</v>
      </c>
      <c r="CA352">
        <v>255</v>
      </c>
      <c r="CB352">
        <v>194</v>
      </c>
      <c r="CC352">
        <v>216</v>
      </c>
      <c r="CD352">
        <v>225</v>
      </c>
      <c r="CE352">
        <v>228</v>
      </c>
      <c r="CF352" s="1">
        <v>242</v>
      </c>
      <c r="CH352" s="43">
        <v>8.1443428141836902E-2</v>
      </c>
      <c r="CJ352" s="27" t="s">
        <v>72357</v>
      </c>
    </row>
    <row r="353" spans="1:88">
      <c r="A353" s="27">
        <v>350</v>
      </c>
      <c r="B353" t="s">
        <v>70952</v>
      </c>
      <c r="D353" t="s">
        <v>71193</v>
      </c>
      <c r="E353" t="s">
        <v>71791</v>
      </c>
      <c r="F353" s="29">
        <v>37.14</v>
      </c>
      <c r="G353" s="29">
        <v>127.69580000000001</v>
      </c>
      <c r="H353" s="30">
        <v>583</v>
      </c>
      <c r="I353" s="29" t="s">
        <v>71874</v>
      </c>
      <c r="J353" s="30" t="s">
        <v>71991</v>
      </c>
      <c r="K353" s="30" t="s">
        <v>71971</v>
      </c>
      <c r="L353" s="30" t="s">
        <v>72059</v>
      </c>
      <c r="M353" s="48">
        <v>40681</v>
      </c>
      <c r="N353" s="27" t="s">
        <v>71117</v>
      </c>
      <c r="O353" s="54" t="s">
        <v>72382</v>
      </c>
      <c r="P353" s="11"/>
      <c r="Q353" s="11"/>
      <c r="T353" s="6">
        <v>0</v>
      </c>
      <c r="U353" s="6">
        <v>4.3999999999999991E-2</v>
      </c>
      <c r="V353" s="6">
        <v>1.6666666666666668E-3</v>
      </c>
      <c r="W353" s="6">
        <v>0.95150000000000012</v>
      </c>
      <c r="X353" s="6">
        <v>0</v>
      </c>
      <c r="Y353" s="6">
        <v>2.6666666666666666E-3</v>
      </c>
      <c r="Z353" s="7">
        <v>0</v>
      </c>
      <c r="AA353" s="6">
        <v>0</v>
      </c>
      <c r="AB353" s="6">
        <v>0</v>
      </c>
      <c r="AC353" s="6">
        <v>7.1666666666666658E-3</v>
      </c>
      <c r="AD353" s="6">
        <v>0.98550000000000004</v>
      </c>
      <c r="AE353" s="6">
        <v>1E-3</v>
      </c>
      <c r="AF353" s="6">
        <v>5.1666666666666666E-3</v>
      </c>
      <c r="AG353" s="7">
        <v>0</v>
      </c>
      <c r="AH353" s="6">
        <v>0</v>
      </c>
      <c r="AI353" s="6">
        <v>0</v>
      </c>
      <c r="AJ353" s="6">
        <v>6.9999999999999993E-3</v>
      </c>
      <c r="AK353" s="6">
        <v>0.9863333333333334</v>
      </c>
      <c r="AL353" s="6">
        <v>0</v>
      </c>
      <c r="AM353" s="6">
        <v>5.5000000000000005E-3</v>
      </c>
      <c r="AN353" s="7">
        <v>0</v>
      </c>
      <c r="AO353" s="6">
        <v>0</v>
      </c>
      <c r="AP353" s="6">
        <v>0</v>
      </c>
      <c r="AQ353" s="6">
        <v>1</v>
      </c>
      <c r="AR353" s="6">
        <v>4.3074737935306097E-217</v>
      </c>
      <c r="AS353" s="6">
        <v>1.3541204826402899E-138</v>
      </c>
      <c r="AT353" s="7">
        <v>1.9497937021481901E-178</v>
      </c>
      <c r="AU353" s="5">
        <v>3</v>
      </c>
      <c r="AV353" s="6">
        <v>2.5734145047058902E-69</v>
      </c>
      <c r="AW353" s="6">
        <v>3.32351169694865E-119</v>
      </c>
      <c r="AX353" s="6">
        <v>1</v>
      </c>
      <c r="AY353" s="6">
        <v>9.0859390132738202E-64</v>
      </c>
      <c r="AZ353" s="6">
        <v>1.7870687077659999E-26</v>
      </c>
      <c r="BA353" s="7">
        <v>7.3159339945967299E-50</v>
      </c>
      <c r="BB353" s="6">
        <v>1.04380464517479E-276</v>
      </c>
      <c r="BC353" s="6">
        <v>1.4255017707890601E-135</v>
      </c>
      <c r="BD353" s="6">
        <v>4.1251756989245799E-291</v>
      </c>
      <c r="BE353" s="6">
        <v>1</v>
      </c>
      <c r="BF353" s="6">
        <v>1.3377085901768499E-74</v>
      </c>
      <c r="BG353" s="6">
        <v>9.9012908307020204E-86</v>
      </c>
      <c r="BH353" s="7">
        <v>1.62842548428884E-43</v>
      </c>
      <c r="BI353" s="6">
        <v>0</v>
      </c>
      <c r="BJ353" s="6">
        <v>0</v>
      </c>
      <c r="BK353" s="6">
        <v>1</v>
      </c>
      <c r="BL353" s="6">
        <v>1.7277667696895399E-214</v>
      </c>
      <c r="BM353" s="6">
        <v>8.2386787970176203E-273</v>
      </c>
      <c r="BN353" s="6">
        <v>8.1663049257327695E-177</v>
      </c>
      <c r="BO353" s="7">
        <v>2.37898842282849E-138</v>
      </c>
      <c r="BP353" s="6">
        <v>8.6052439051839897E-69</v>
      </c>
      <c r="BQ353" s="6">
        <v>1.47636807750146E-118</v>
      </c>
      <c r="BR353" s="6">
        <v>1</v>
      </c>
      <c r="BS353" s="6">
        <v>4.8890568632572197E-68</v>
      </c>
      <c r="BT353" s="6">
        <v>1.8743551200669E-33</v>
      </c>
      <c r="BU353" s="6">
        <v>6.8230727479372103E-53</v>
      </c>
      <c r="BV353" s="7">
        <v>2.6896165774386801E-29</v>
      </c>
      <c r="BW353">
        <v>295</v>
      </c>
      <c r="BX353">
        <v>305</v>
      </c>
      <c r="BY353">
        <v>266</v>
      </c>
      <c r="BZ353">
        <v>285</v>
      </c>
      <c r="CA353">
        <v>255</v>
      </c>
      <c r="CB353">
        <v>194</v>
      </c>
      <c r="CC353">
        <v>216</v>
      </c>
      <c r="CD353">
        <v>225</v>
      </c>
      <c r="CE353">
        <v>228</v>
      </c>
      <c r="CF353" s="1">
        <v>242</v>
      </c>
      <c r="CH353" s="43">
        <v>7.6195878237852094E-2</v>
      </c>
      <c r="CJ353" s="27" t="s">
        <v>72357</v>
      </c>
    </row>
    <row r="354" spans="1:88">
      <c r="A354" s="27">
        <v>351</v>
      </c>
      <c r="B354" t="s">
        <v>70952</v>
      </c>
      <c r="D354" t="s">
        <v>71194</v>
      </c>
      <c r="E354" t="s">
        <v>71791</v>
      </c>
      <c r="F354" s="29">
        <v>38.223599999999998</v>
      </c>
      <c r="G354" s="29">
        <v>127.4864</v>
      </c>
      <c r="H354" s="30">
        <v>320</v>
      </c>
      <c r="I354" s="29" t="s">
        <v>71874</v>
      </c>
      <c r="J354" s="30" t="s">
        <v>71984</v>
      </c>
      <c r="K354" s="30" t="s">
        <v>72005</v>
      </c>
      <c r="L354" s="30" t="s">
        <v>72074</v>
      </c>
      <c r="M354" s="48">
        <v>40726</v>
      </c>
      <c r="N354" s="27" t="s">
        <v>71117</v>
      </c>
      <c r="O354" s="54" t="s">
        <v>72382</v>
      </c>
      <c r="P354" s="11"/>
      <c r="Q354" s="11"/>
      <c r="S354" s="12" t="s">
        <v>70990</v>
      </c>
      <c r="T354" s="6">
        <v>0</v>
      </c>
      <c r="U354" s="6">
        <v>7.3333333333333341E-3</v>
      </c>
      <c r="V354" s="6">
        <v>7.3333333333333332E-3</v>
      </c>
      <c r="W354" s="6">
        <v>0.9514999999999999</v>
      </c>
      <c r="X354" s="6">
        <v>1.3333333333333333E-3</v>
      </c>
      <c r="Y354" s="6">
        <v>3.0666666666666665E-2</v>
      </c>
      <c r="Z354" s="7">
        <v>1.5000000000000002E-3</v>
      </c>
      <c r="AA354" s="6">
        <v>0</v>
      </c>
      <c r="AB354" s="6">
        <v>6.6666666666666664E-4</v>
      </c>
      <c r="AC354" s="6">
        <v>5.8333333333333327E-3</v>
      </c>
      <c r="AD354" s="6">
        <v>0.96</v>
      </c>
      <c r="AE354" s="6">
        <v>5.6666666666666671E-3</v>
      </c>
      <c r="AF354" s="6">
        <v>2.6333333333333334E-2</v>
      </c>
      <c r="AG354" s="7">
        <v>1.3333333333333333E-3</v>
      </c>
      <c r="AH354" s="6">
        <v>0</v>
      </c>
      <c r="AI354" s="6">
        <v>0</v>
      </c>
      <c r="AJ354" s="6">
        <v>5.5000000000000005E-3</v>
      </c>
      <c r="AK354" s="6">
        <v>0.95983333333333343</v>
      </c>
      <c r="AL354" s="6">
        <v>1E-3</v>
      </c>
      <c r="AM354" s="6">
        <v>3.1666666666666669E-2</v>
      </c>
      <c r="AN354" s="7">
        <v>1.1666666666666668E-3</v>
      </c>
      <c r="AO354" s="6">
        <f>7.50979781678695*10^-322</f>
        <v>0</v>
      </c>
      <c r="AP354" s="6">
        <v>0</v>
      </c>
      <c r="AQ354" s="6">
        <v>1</v>
      </c>
      <c r="AR354" s="6">
        <v>1.23885714444403E-193</v>
      </c>
      <c r="AS354" s="6">
        <v>3.0375017651299302E-122</v>
      </c>
      <c r="AT354" s="7">
        <v>6.3651295225478397E-162</v>
      </c>
      <c r="AU354" s="5">
        <v>3</v>
      </c>
      <c r="AV354" s="6">
        <v>3.31041986185149E-61</v>
      </c>
      <c r="AW354" s="6">
        <v>3.0986215309950601E-136</v>
      </c>
      <c r="AX354" s="6">
        <v>1</v>
      </c>
      <c r="AY354" s="6">
        <v>2.5550882454071302E-74</v>
      </c>
      <c r="AZ354" s="6">
        <v>7.68780448737589E-33</v>
      </c>
      <c r="BA354" s="7">
        <v>4.7199035339437703E-61</v>
      </c>
      <c r="BB354" s="6">
        <v>1.0427636160047699E-284</v>
      </c>
      <c r="BC354" s="6">
        <v>3.2940343900203999E-127</v>
      </c>
      <c r="BD354" s="6">
        <v>3.2906087562664898E-299</v>
      </c>
      <c r="BE354" s="6">
        <v>1</v>
      </c>
      <c r="BF354" s="6">
        <v>3.6341853735549602E-67</v>
      </c>
      <c r="BG354" s="6">
        <v>2.4119665523079602E-73</v>
      </c>
      <c r="BH354" s="7">
        <v>3.2418780762168102E-35</v>
      </c>
      <c r="BI354" s="6">
        <f>1.68476385231865*10^-321</f>
        <v>0</v>
      </c>
      <c r="BJ354" s="6">
        <v>0</v>
      </c>
      <c r="BK354" s="6">
        <v>1</v>
      </c>
      <c r="BL354" s="6">
        <v>5.0882814193224101E-192</v>
      </c>
      <c r="BM354" s="6">
        <v>4.4174030432301303E-260</v>
      </c>
      <c r="BN354" s="6">
        <v>2.8055195014239202E-161</v>
      </c>
      <c r="BO354" s="7">
        <v>2.98523412844911E-122</v>
      </c>
      <c r="BP354" s="6">
        <v>1.20115486672313E-60</v>
      </c>
      <c r="BQ354" s="6">
        <v>1.42209853029571E-135</v>
      </c>
      <c r="BR354" s="6">
        <v>1</v>
      </c>
      <c r="BS354" s="6">
        <v>5.8090218856671903E-77</v>
      </c>
      <c r="BT354" s="6">
        <v>1.20712928938391E-37</v>
      </c>
      <c r="BU354" s="6">
        <v>1.11307817834628E-62</v>
      </c>
      <c r="BV354" s="7">
        <v>5.1455111052387899E-24</v>
      </c>
      <c r="BW354">
        <v>295</v>
      </c>
      <c r="BX354">
        <v>305</v>
      </c>
      <c r="BY354">
        <v>266</v>
      </c>
      <c r="BZ354">
        <v>285</v>
      </c>
      <c r="CA354">
        <v>255</v>
      </c>
      <c r="CB354">
        <v>194</v>
      </c>
      <c r="CC354">
        <v>216</v>
      </c>
      <c r="CD354">
        <v>225</v>
      </c>
      <c r="CE354">
        <v>228</v>
      </c>
      <c r="CF354" s="1">
        <v>242</v>
      </c>
      <c r="CH354" s="43">
        <v>9.3108588464625594E-2</v>
      </c>
      <c r="CJ354" s="27" t="s">
        <v>72357</v>
      </c>
    </row>
    <row r="355" spans="1:88">
      <c r="A355" s="27">
        <v>352</v>
      </c>
      <c r="B355" t="s">
        <v>70952</v>
      </c>
      <c r="D355" t="s">
        <v>71195</v>
      </c>
      <c r="E355" t="s">
        <v>71791</v>
      </c>
      <c r="F355" s="29">
        <v>36.695599999999999</v>
      </c>
      <c r="G355" s="29">
        <v>127.0128</v>
      </c>
      <c r="H355" s="30">
        <v>195</v>
      </c>
      <c r="I355" s="29" t="s">
        <v>71874</v>
      </c>
      <c r="J355" s="30" t="s">
        <v>71936</v>
      </c>
      <c r="K355" s="30" t="s">
        <v>71893</v>
      </c>
      <c r="L355" s="30" t="s">
        <v>72056</v>
      </c>
      <c r="M355" s="48">
        <v>40683</v>
      </c>
      <c r="N355" s="27" t="s">
        <v>71117</v>
      </c>
      <c r="O355" s="54" t="s">
        <v>72382</v>
      </c>
      <c r="P355" s="11"/>
      <c r="Q355" s="11"/>
      <c r="T355" s="6">
        <v>1E-3</v>
      </c>
      <c r="U355" s="6">
        <v>3.9166666666666669E-2</v>
      </c>
      <c r="V355" s="6">
        <v>1E-3</v>
      </c>
      <c r="W355" s="6">
        <v>0.95133333333333336</v>
      </c>
      <c r="X355" s="6">
        <v>0</v>
      </c>
      <c r="Y355" s="6">
        <v>6.8333333333333336E-3</v>
      </c>
      <c r="Z355" s="7">
        <v>6.6666666666666664E-4</v>
      </c>
      <c r="AA355" s="6">
        <v>6.6666666666666664E-4</v>
      </c>
      <c r="AB355" s="6">
        <v>2.6666666666666666E-3</v>
      </c>
      <c r="AC355" s="6">
        <v>2.166666666666667E-3</v>
      </c>
      <c r="AD355" s="6">
        <v>0.97483333333333333</v>
      </c>
      <c r="AE355" s="6">
        <v>4.0000000000000001E-3</v>
      </c>
      <c r="AF355" s="6">
        <v>1.4666666666666668E-2</v>
      </c>
      <c r="AG355" s="7">
        <v>1.3333333333333333E-3</v>
      </c>
      <c r="AH355" s="6">
        <v>0</v>
      </c>
      <c r="AI355" s="6">
        <v>5.3333333333333332E-3</v>
      </c>
      <c r="AJ355" s="6">
        <v>1.3333333333333333E-3</v>
      </c>
      <c r="AK355" s="6">
        <v>0.97316666666666674</v>
      </c>
      <c r="AL355" s="6">
        <v>1.6666666666666666E-4</v>
      </c>
      <c r="AM355" s="6">
        <v>1.7166666666666667E-2</v>
      </c>
      <c r="AN355" s="7">
        <v>2E-3</v>
      </c>
      <c r="AO355" s="6">
        <f>3.58071606495214*10^-318</f>
        <v>0</v>
      </c>
      <c r="AP355" s="6">
        <v>0</v>
      </c>
      <c r="AQ355" s="6">
        <v>1</v>
      </c>
      <c r="AR355" s="6">
        <v>2.0956211040239499E-203</v>
      </c>
      <c r="AS355" s="6">
        <v>4.9064133876287403E-121</v>
      </c>
      <c r="AT355" s="7">
        <v>2.72099848891489E-164</v>
      </c>
      <c r="AU355" s="5">
        <v>3</v>
      </c>
      <c r="AV355" s="6">
        <v>7.7335767191257298E-53</v>
      </c>
      <c r="AW355" s="6">
        <v>1.39035010205831E-112</v>
      </c>
      <c r="AX355" s="6">
        <v>1</v>
      </c>
      <c r="AY355" s="6">
        <v>6.4725201387030601E-64</v>
      </c>
      <c r="AZ355" s="6">
        <v>2.4977929020678401E-27</v>
      </c>
      <c r="BA355" s="7">
        <v>1.69715212500955E-53</v>
      </c>
      <c r="BB355" s="6">
        <v>5.3743204016430201E-280</v>
      </c>
      <c r="BC355" s="6">
        <v>4.0395137417069601E-141</v>
      </c>
      <c r="BD355" s="6">
        <v>0</v>
      </c>
      <c r="BE355" s="6">
        <v>1</v>
      </c>
      <c r="BF355" s="6">
        <v>1.05874280549808E-72</v>
      </c>
      <c r="BG355" s="6">
        <v>1.35339743665478E-76</v>
      </c>
      <c r="BH355" s="7">
        <v>1.2736886436915701E-37</v>
      </c>
      <c r="BI355" s="6">
        <f>1.31962198362716*10^-315</f>
        <v>0</v>
      </c>
      <c r="BJ355" s="6">
        <v>0</v>
      </c>
      <c r="BK355" s="6">
        <v>1</v>
      </c>
      <c r="BL355" s="6">
        <v>6.1060231721791298E-198</v>
      </c>
      <c r="BM355" s="6">
        <v>6.9966946251552705E-250</v>
      </c>
      <c r="BN355" s="6">
        <v>7.79238644097399E-160</v>
      </c>
      <c r="BO355" s="7">
        <v>2.9475464588548401E-120</v>
      </c>
      <c r="BP355" s="6">
        <v>6.9561110467143597E-53</v>
      </c>
      <c r="BQ355" s="6">
        <v>1.3735180546381599E-112</v>
      </c>
      <c r="BR355" s="6">
        <v>1</v>
      </c>
      <c r="BS355" s="6">
        <v>2.1295018835910201E-68</v>
      </c>
      <c r="BT355" s="6">
        <v>6.4405642315231502E-34</v>
      </c>
      <c r="BU355" s="6">
        <v>6.2007818257925999E-57</v>
      </c>
      <c r="BV355" s="7">
        <v>3.3558088852949899E-24</v>
      </c>
      <c r="BW355">
        <v>294</v>
      </c>
      <c r="BX355">
        <v>306</v>
      </c>
      <c r="BY355">
        <v>270</v>
      </c>
      <c r="BZ355">
        <v>287</v>
      </c>
      <c r="CA355">
        <v>251</v>
      </c>
      <c r="CB355">
        <v>194</v>
      </c>
      <c r="CC355">
        <v>215</v>
      </c>
      <c r="CD355">
        <v>226</v>
      </c>
      <c r="CE355">
        <v>227</v>
      </c>
      <c r="CF355" s="1">
        <v>249</v>
      </c>
      <c r="CH355" s="43">
        <v>7.4747605487962707E-2</v>
      </c>
      <c r="CJ355" s="27" t="s">
        <v>72357</v>
      </c>
    </row>
    <row r="356" spans="1:88">
      <c r="A356" s="27">
        <v>353</v>
      </c>
      <c r="B356" t="s">
        <v>70952</v>
      </c>
      <c r="D356" t="s">
        <v>71196</v>
      </c>
      <c r="E356" t="s">
        <v>71791</v>
      </c>
      <c r="F356" s="29">
        <v>37.130000000000003</v>
      </c>
      <c r="G356" s="29">
        <v>128.16749999999999</v>
      </c>
      <c r="H356" s="30">
        <v>230</v>
      </c>
      <c r="I356" s="29" t="s">
        <v>71874</v>
      </c>
      <c r="J356" s="30" t="s">
        <v>71991</v>
      </c>
      <c r="K356" s="30" t="s">
        <v>71994</v>
      </c>
      <c r="L356" s="30" t="s">
        <v>72133</v>
      </c>
      <c r="M356" s="48">
        <v>40761</v>
      </c>
      <c r="N356" s="27" t="s">
        <v>71117</v>
      </c>
      <c r="O356" s="54" t="s">
        <v>72382</v>
      </c>
      <c r="P356" s="11"/>
      <c r="Q356" s="11"/>
      <c r="T356" s="6">
        <v>0</v>
      </c>
      <c r="U356" s="6">
        <v>3.0166666666666665E-2</v>
      </c>
      <c r="V356" s="6">
        <v>0</v>
      </c>
      <c r="W356" s="6">
        <v>0.95133333333333325</v>
      </c>
      <c r="X356" s="6">
        <v>0</v>
      </c>
      <c r="Y356" s="6">
        <v>1.7666666666666667E-2</v>
      </c>
      <c r="Z356" s="7">
        <v>0</v>
      </c>
      <c r="AA356" s="6">
        <v>0</v>
      </c>
      <c r="AB356" s="6">
        <v>2E-3</v>
      </c>
      <c r="AC356" s="6">
        <v>0</v>
      </c>
      <c r="AD356" s="6">
        <v>0.97766666666666657</v>
      </c>
      <c r="AE356" s="6">
        <v>2.8333333333333335E-3</v>
      </c>
      <c r="AF356" s="6">
        <v>1.7000000000000001E-2</v>
      </c>
      <c r="AG356" s="7">
        <v>0</v>
      </c>
      <c r="AH356" s="6">
        <v>0</v>
      </c>
      <c r="AI356" s="6">
        <v>2.166666666666667E-3</v>
      </c>
      <c r="AJ356" s="6">
        <v>0</v>
      </c>
      <c r="AK356" s="6">
        <v>0.97783333333333322</v>
      </c>
      <c r="AL356" s="6">
        <v>0</v>
      </c>
      <c r="AM356" s="6">
        <v>1.9666666666666669E-2</v>
      </c>
      <c r="AN356" s="7">
        <v>0</v>
      </c>
      <c r="AO356" s="6">
        <v>2.6536495316596599E-292</v>
      </c>
      <c r="AP356" s="6">
        <v>0</v>
      </c>
      <c r="AQ356" s="6">
        <v>1</v>
      </c>
      <c r="AR356" s="6">
        <v>6.8134061095787996E-197</v>
      </c>
      <c r="AS356" s="6">
        <v>2.6834601878533701E-121</v>
      </c>
      <c r="AT356" s="7">
        <v>5.0479602434953498E-161</v>
      </c>
      <c r="AU356" s="5">
        <v>3</v>
      </c>
      <c r="AV356" s="6">
        <v>3.1694743356083098E-70</v>
      </c>
      <c r="AW356" s="6">
        <v>2.02075377943956E-120</v>
      </c>
      <c r="AX356" s="6">
        <v>1</v>
      </c>
      <c r="AY356" s="6">
        <v>7.5582507645848604E-61</v>
      </c>
      <c r="AZ356" s="6">
        <v>1.6092019585901199E-27</v>
      </c>
      <c r="BA356" s="7">
        <v>9.6059935823135105E-54</v>
      </c>
      <c r="BB356" s="6">
        <v>1.57537226035832E-277</v>
      </c>
      <c r="BC356" s="6">
        <v>1.96270597484335E-108</v>
      </c>
      <c r="BD356" s="6">
        <v>2.36611150893313E-281</v>
      </c>
      <c r="BE356" s="6">
        <v>1</v>
      </c>
      <c r="BF356" s="6">
        <v>5.2142173652792297E-62</v>
      </c>
      <c r="BG356" s="6">
        <v>4.9696283274833403E-63</v>
      </c>
      <c r="BH356" s="7">
        <v>3.6891458522893901E-33</v>
      </c>
      <c r="BI356" s="6">
        <v>2.5223546385445401E-290</v>
      </c>
      <c r="BJ356" s="6">
        <v>0</v>
      </c>
      <c r="BK356" s="6">
        <v>1</v>
      </c>
      <c r="BL356" s="6">
        <v>1.5734144398694801E-194</v>
      </c>
      <c r="BM356" s="6">
        <v>3.5770971852889901E-238</v>
      </c>
      <c r="BN356" s="6">
        <v>1.08044000963426E-159</v>
      </c>
      <c r="BO356" s="7">
        <v>3.3312472831104701E-120</v>
      </c>
      <c r="BP356" s="6">
        <v>7.3726935157787101E-70</v>
      </c>
      <c r="BQ356" s="6">
        <v>5.6810454760743799E-120</v>
      </c>
      <c r="BR356" s="6">
        <v>1</v>
      </c>
      <c r="BS356" s="6">
        <v>9.2188140150245892E-65</v>
      </c>
      <c r="BT356" s="6">
        <v>7.6850758120082701E-34</v>
      </c>
      <c r="BU356" s="6">
        <v>1.61151502038151E-56</v>
      </c>
      <c r="BV356" s="7">
        <v>1.1972392995369401E-26</v>
      </c>
      <c r="BW356">
        <v>295</v>
      </c>
      <c r="BX356">
        <v>305</v>
      </c>
      <c r="BY356">
        <v>266</v>
      </c>
      <c r="BZ356">
        <v>285</v>
      </c>
      <c r="CA356">
        <v>255</v>
      </c>
      <c r="CB356">
        <v>194</v>
      </c>
      <c r="CC356">
        <v>216</v>
      </c>
      <c r="CD356">
        <v>225</v>
      </c>
      <c r="CE356">
        <v>228</v>
      </c>
      <c r="CF356" s="1">
        <v>242</v>
      </c>
      <c r="CH356" s="43">
        <v>8.9422151791272803E-2</v>
      </c>
      <c r="CJ356" s="27" t="s">
        <v>72357</v>
      </c>
    </row>
    <row r="357" spans="1:88">
      <c r="A357" s="27">
        <v>354</v>
      </c>
      <c r="B357" t="s">
        <v>70952</v>
      </c>
      <c r="D357" t="s">
        <v>71197</v>
      </c>
      <c r="E357" t="s">
        <v>71791</v>
      </c>
      <c r="F357" s="29">
        <v>38.174999999999997</v>
      </c>
      <c r="G357" s="29">
        <v>127.6717</v>
      </c>
      <c r="H357" s="30">
        <v>211</v>
      </c>
      <c r="I357" s="29" t="s">
        <v>71874</v>
      </c>
      <c r="J357" s="30" t="s">
        <v>71984</v>
      </c>
      <c r="K357" s="30" t="s">
        <v>71988</v>
      </c>
      <c r="L357" s="30" t="s">
        <v>72073</v>
      </c>
      <c r="M357" s="48">
        <v>40726</v>
      </c>
      <c r="N357" s="27" t="s">
        <v>71117</v>
      </c>
      <c r="O357" s="54" t="s">
        <v>72382</v>
      </c>
      <c r="P357" s="11"/>
      <c r="Q357" s="11" t="s">
        <v>70990</v>
      </c>
      <c r="S357" s="12" t="s">
        <v>70990</v>
      </c>
      <c r="T357" s="6">
        <v>0</v>
      </c>
      <c r="U357" s="6">
        <v>4.4999999999999991E-2</v>
      </c>
      <c r="V357" s="6">
        <v>0</v>
      </c>
      <c r="W357" s="6">
        <v>0.9501666666666666</v>
      </c>
      <c r="X357" s="6">
        <v>0</v>
      </c>
      <c r="Y357" s="6">
        <v>2.8333333333333335E-3</v>
      </c>
      <c r="Z357" s="7">
        <v>1.1666666666666668E-3</v>
      </c>
      <c r="AA357" s="6">
        <v>8.3333333333333339E-4</v>
      </c>
      <c r="AB357" s="6">
        <v>1.1666666666666665E-2</v>
      </c>
      <c r="AC357" s="6">
        <v>0</v>
      </c>
      <c r="AD357" s="6">
        <v>0.97666666666666668</v>
      </c>
      <c r="AE357" s="6">
        <v>8.3333333333333339E-4</v>
      </c>
      <c r="AF357" s="6">
        <v>4.4999999999999997E-3</v>
      </c>
      <c r="AG357" s="7">
        <v>5.0000000000000001E-3</v>
      </c>
      <c r="AH357" s="6">
        <v>1.3333333333333333E-3</v>
      </c>
      <c r="AI357" s="6">
        <v>4.8333333333333344E-3</v>
      </c>
      <c r="AJ357" s="6">
        <v>1.6666666666666666E-4</v>
      </c>
      <c r="AK357" s="6">
        <v>0.9813333333333335</v>
      </c>
      <c r="AL357" s="6">
        <v>5.0000000000000001E-4</v>
      </c>
      <c r="AM357" s="6">
        <v>6.666666666666668E-3</v>
      </c>
      <c r="AN357" s="7">
        <v>5.0000000000000001E-3</v>
      </c>
      <c r="AO357" s="6">
        <v>9.6638696196949901E-303</v>
      </c>
      <c r="AP357" s="6">
        <v>0</v>
      </c>
      <c r="AQ357" s="6">
        <v>1</v>
      </c>
      <c r="AR357" s="6">
        <v>3.0671634653017901E-200</v>
      </c>
      <c r="AS357" s="6">
        <v>1.17989913594326E-125</v>
      </c>
      <c r="AT357" s="7">
        <v>2.93660064444302E-167</v>
      </c>
      <c r="AU357" s="5">
        <v>3</v>
      </c>
      <c r="AV357" s="6">
        <v>6.9677596981650995E-79</v>
      </c>
      <c r="AW357" s="6">
        <v>2.3569545366468801E-141</v>
      </c>
      <c r="AX357" s="6">
        <v>1</v>
      </c>
      <c r="AY357" s="6">
        <v>3.8889689532334101E-65</v>
      </c>
      <c r="AZ357" s="6">
        <v>8.5518719413700899E-35</v>
      </c>
      <c r="BA357" s="7">
        <v>4.9734624196425904E-56</v>
      </c>
      <c r="BB357" s="6">
        <v>4.5523758447158998E-286</v>
      </c>
      <c r="BC357" s="6">
        <v>1.95727230721106E-123</v>
      </c>
      <c r="BD357" s="6">
        <v>7.4360880878488698E-308</v>
      </c>
      <c r="BE357" s="6">
        <v>1</v>
      </c>
      <c r="BF357" s="6">
        <v>1.9595261444893799E-71</v>
      </c>
      <c r="BG357" s="6">
        <v>1.74438111637306E-92</v>
      </c>
      <c r="BH357" s="7">
        <v>1.6702831918003599E-41</v>
      </c>
      <c r="BI357" s="6">
        <v>2.8116880241510102E-299</v>
      </c>
      <c r="BJ357" s="6">
        <v>0</v>
      </c>
      <c r="BK357" s="6">
        <v>1</v>
      </c>
      <c r="BL357" s="6">
        <v>9.06463639791872E-194</v>
      </c>
      <c r="BM357" s="6">
        <v>1.07948883445597E-244</v>
      </c>
      <c r="BN357" s="6">
        <v>8.8540603850748201E-162</v>
      </c>
      <c r="BO357" s="7">
        <v>2.0143781539339901E-124</v>
      </c>
      <c r="BP357" s="6">
        <v>5.1344156095155401E-78</v>
      </c>
      <c r="BQ357" s="6">
        <v>2.24144761432126E-140</v>
      </c>
      <c r="BR357" s="6">
        <v>1</v>
      </c>
      <c r="BS357" s="6">
        <v>2.1677342860013599E-67</v>
      </c>
      <c r="BT357" s="6">
        <v>2.4819273571925301E-39</v>
      </c>
      <c r="BU357" s="6">
        <v>3.2237001721201198E-57</v>
      </c>
      <c r="BV357" s="7">
        <v>4.3989129169543797E-25</v>
      </c>
      <c r="BW357">
        <v>295</v>
      </c>
      <c r="BX357">
        <v>305</v>
      </c>
      <c r="BY357">
        <v>266</v>
      </c>
      <c r="BZ357">
        <v>285</v>
      </c>
      <c r="CA357">
        <v>255</v>
      </c>
      <c r="CB357">
        <v>194</v>
      </c>
      <c r="CC357">
        <v>216</v>
      </c>
      <c r="CD357">
        <v>225</v>
      </c>
      <c r="CE357">
        <v>228</v>
      </c>
      <c r="CF357" s="1">
        <v>242</v>
      </c>
      <c r="CH357" s="43">
        <v>0.10809138260017501</v>
      </c>
      <c r="CJ357" s="27" t="s">
        <v>72357</v>
      </c>
    </row>
    <row r="358" spans="1:88">
      <c r="A358" s="27">
        <v>355</v>
      </c>
      <c r="B358" t="s">
        <v>70952</v>
      </c>
      <c r="D358" t="s">
        <v>71198</v>
      </c>
      <c r="E358" t="s">
        <v>71791</v>
      </c>
      <c r="F358" s="29">
        <v>35.4358</v>
      </c>
      <c r="G358" s="29">
        <v>126.7021</v>
      </c>
      <c r="H358" s="30">
        <v>214</v>
      </c>
      <c r="I358" s="29" t="s">
        <v>71874</v>
      </c>
      <c r="J358" s="30" t="s">
        <v>71902</v>
      </c>
      <c r="K358" s="30" t="s">
        <v>72007</v>
      </c>
      <c r="L358" s="30" t="s">
        <v>72029</v>
      </c>
      <c r="M358" s="48">
        <v>40883</v>
      </c>
      <c r="N358" s="27" t="s">
        <v>71117</v>
      </c>
      <c r="O358" s="54" t="s">
        <v>72382</v>
      </c>
      <c r="P358" s="11"/>
      <c r="Q358" s="11"/>
      <c r="T358" s="6">
        <v>0</v>
      </c>
      <c r="U358" s="6">
        <v>3.2000000000000001E-2</v>
      </c>
      <c r="V358" s="6">
        <v>1.6666666666666666E-4</v>
      </c>
      <c r="W358" s="6">
        <v>0.94983333333333331</v>
      </c>
      <c r="X358" s="6">
        <v>0</v>
      </c>
      <c r="Y358" s="6">
        <v>1.7333333333333336E-2</v>
      </c>
      <c r="Z358" s="7">
        <v>3.3333333333333332E-4</v>
      </c>
      <c r="AA358" s="6">
        <v>0</v>
      </c>
      <c r="AB358" s="6">
        <v>3.3333333333333332E-4</v>
      </c>
      <c r="AC358" s="6">
        <v>1.6666666666666666E-4</v>
      </c>
      <c r="AD358" s="6">
        <v>0.97749999999999992</v>
      </c>
      <c r="AE358" s="6">
        <v>3.1666666666666666E-3</v>
      </c>
      <c r="AF358" s="6">
        <v>1.7333333333333333E-2</v>
      </c>
      <c r="AG358" s="7">
        <v>1E-3</v>
      </c>
      <c r="AH358" s="6">
        <v>0</v>
      </c>
      <c r="AI358" s="6">
        <v>0</v>
      </c>
      <c r="AJ358" s="6">
        <v>8.3333333333333339E-4</v>
      </c>
      <c r="AK358" s="6">
        <v>0.97566666666666668</v>
      </c>
      <c r="AL358" s="6">
        <v>0</v>
      </c>
      <c r="AM358" s="6">
        <v>2.1333333333333333E-2</v>
      </c>
      <c r="AN358" s="7">
        <v>1.3333333333333333E-3</v>
      </c>
      <c r="AO358" s="6">
        <v>0</v>
      </c>
      <c r="AP358" s="6">
        <v>0</v>
      </c>
      <c r="AQ358" s="6">
        <v>1</v>
      </c>
      <c r="AR358" s="6">
        <v>1.6332331636907101E-210</v>
      </c>
      <c r="AS358" s="6">
        <v>1.07995231644786E-136</v>
      </c>
      <c r="AT358" s="7">
        <v>2.4391474529236502E-179</v>
      </c>
      <c r="AU358" s="5">
        <v>3</v>
      </c>
      <c r="AV358" s="6">
        <v>8.6775570910315102E-60</v>
      </c>
      <c r="AW358" s="6">
        <v>9.1362687923036104E-126</v>
      </c>
      <c r="AX358" s="6">
        <v>1</v>
      </c>
      <c r="AY358" s="6">
        <v>2.2465844552324501E-74</v>
      </c>
      <c r="AZ358" s="6">
        <v>1.3244422600235499E-32</v>
      </c>
      <c r="BA358" s="7">
        <v>1.2407529139963701E-66</v>
      </c>
      <c r="BB358" s="6">
        <v>6.2122449690218498E-283</v>
      </c>
      <c r="BC358" s="6">
        <v>6.5606247579528496E-131</v>
      </c>
      <c r="BD358" s="6">
        <v>1.10233828056405E-285</v>
      </c>
      <c r="BE358" s="6">
        <v>1</v>
      </c>
      <c r="BF358" s="6">
        <v>1.66216203639964E-66</v>
      </c>
      <c r="BG358" s="6">
        <v>7.7735912693320498E-81</v>
      </c>
      <c r="BH358" s="7">
        <v>4.3530690869984801E-37</v>
      </c>
      <c r="BI358" s="6">
        <v>0</v>
      </c>
      <c r="BJ358" s="6">
        <v>0</v>
      </c>
      <c r="BK358" s="6">
        <v>1</v>
      </c>
      <c r="BL358" s="6">
        <v>5.33540844671234E-207</v>
      </c>
      <c r="BM358" s="6">
        <v>2.6126973080700897E-262</v>
      </c>
      <c r="BN358" s="6">
        <v>7.5536166068709001E-177</v>
      </c>
      <c r="BO358" s="7">
        <v>7.9753656688286699E-136</v>
      </c>
      <c r="BP358" s="6">
        <v>5.2077990594125503E-60</v>
      </c>
      <c r="BQ358" s="6">
        <v>5.0370784481618702E-126</v>
      </c>
      <c r="BR358" s="6">
        <v>1</v>
      </c>
      <c r="BS358" s="6">
        <v>9.2132734969091104E-78</v>
      </c>
      <c r="BT358" s="6">
        <v>1.9280006269899699E-37</v>
      </c>
      <c r="BU358" s="6">
        <v>3.2275049890495798E-69</v>
      </c>
      <c r="BV358" s="7">
        <v>3.6799254600501099E-18</v>
      </c>
      <c r="BW358">
        <v>295</v>
      </c>
      <c r="BX358">
        <v>305</v>
      </c>
      <c r="BY358">
        <v>266</v>
      </c>
      <c r="BZ358">
        <v>285</v>
      </c>
      <c r="CA358">
        <v>255</v>
      </c>
      <c r="CB358">
        <v>194</v>
      </c>
      <c r="CC358">
        <v>216</v>
      </c>
      <c r="CD358">
        <v>225</v>
      </c>
      <c r="CE358">
        <v>228</v>
      </c>
      <c r="CF358" s="1">
        <v>242</v>
      </c>
      <c r="CH358" s="43">
        <v>8.9481145449390398E-2</v>
      </c>
      <c r="CJ358" s="27" t="s">
        <v>72357</v>
      </c>
    </row>
    <row r="359" spans="1:88">
      <c r="A359" s="27">
        <v>356</v>
      </c>
      <c r="B359" t="s">
        <v>70952</v>
      </c>
      <c r="D359" t="s">
        <v>71199</v>
      </c>
      <c r="E359" t="s">
        <v>71791</v>
      </c>
      <c r="F359" s="29">
        <v>37.584000000000003</v>
      </c>
      <c r="G359" s="29">
        <v>127.89749999999999</v>
      </c>
      <c r="H359" s="30">
        <v>200</v>
      </c>
      <c r="I359" s="29" t="s">
        <v>71874</v>
      </c>
      <c r="J359" s="30" t="s">
        <v>71984</v>
      </c>
      <c r="K359" s="30" t="s">
        <v>71974</v>
      </c>
      <c r="L359" s="30" t="s">
        <v>72142</v>
      </c>
      <c r="M359" s="48">
        <v>40817</v>
      </c>
      <c r="N359" s="27" t="s">
        <v>71117</v>
      </c>
      <c r="O359" s="54" t="s">
        <v>72382</v>
      </c>
      <c r="P359" s="11"/>
      <c r="Q359" s="11"/>
      <c r="T359" s="6">
        <v>0</v>
      </c>
      <c r="U359" s="6">
        <v>4.3999999999999991E-2</v>
      </c>
      <c r="V359" s="6">
        <v>0</v>
      </c>
      <c r="W359" s="6">
        <v>0.94933333333333347</v>
      </c>
      <c r="X359" s="6">
        <v>0</v>
      </c>
      <c r="Y359" s="6">
        <v>6.1666666666666667E-3</v>
      </c>
      <c r="Z359" s="7">
        <v>0</v>
      </c>
      <c r="AA359" s="6">
        <v>0</v>
      </c>
      <c r="AB359" s="6">
        <v>1.6666666666666666E-4</v>
      </c>
      <c r="AC359" s="6">
        <v>1.6666666666666666E-4</v>
      </c>
      <c r="AD359" s="6">
        <v>0.9863333333333334</v>
      </c>
      <c r="AE359" s="6">
        <v>2E-3</v>
      </c>
      <c r="AF359" s="6">
        <v>1.0333333333333332E-2</v>
      </c>
      <c r="AG359" s="7">
        <v>5.0000000000000001E-4</v>
      </c>
      <c r="AH359" s="6">
        <v>0</v>
      </c>
      <c r="AI359" s="6">
        <v>3.3333333333333332E-4</v>
      </c>
      <c r="AJ359" s="6">
        <v>5.0000000000000001E-4</v>
      </c>
      <c r="AK359" s="6">
        <v>0.98516666666666663</v>
      </c>
      <c r="AL359" s="6">
        <v>0</v>
      </c>
      <c r="AM359" s="6">
        <v>1.3166666666666667E-2</v>
      </c>
      <c r="AN359" s="7">
        <v>0</v>
      </c>
      <c r="AO359" s="6">
        <v>8.5572702915405005E-295</v>
      </c>
      <c r="AP359" s="6">
        <v>0</v>
      </c>
      <c r="AQ359" s="6">
        <v>1</v>
      </c>
      <c r="AR359" s="6">
        <v>3.9289007106055598E-221</v>
      </c>
      <c r="AS359" s="6">
        <v>6.7792114123694702E-137</v>
      </c>
      <c r="AT359" s="7">
        <v>1.22445630766912E-178</v>
      </c>
      <c r="AU359" s="5">
        <v>3</v>
      </c>
      <c r="AV359" s="6">
        <v>1.15527963556025E-62</v>
      </c>
      <c r="AW359" s="6">
        <v>6.8865930967051994E-129</v>
      </c>
      <c r="AX359" s="6">
        <v>1</v>
      </c>
      <c r="AY359" s="6">
        <v>1.6032776217089799E-61</v>
      </c>
      <c r="AZ359" s="6">
        <v>6.63151998239594E-25</v>
      </c>
      <c r="BA359" s="7">
        <v>3.7377052880762198E-48</v>
      </c>
      <c r="BB359" s="6">
        <v>1.68826380463855E-267</v>
      </c>
      <c r="BC359" s="6">
        <v>7.8934114477975999E-112</v>
      </c>
      <c r="BD359" s="6">
        <v>2.2284493674143401E-296</v>
      </c>
      <c r="BE359" s="6">
        <v>1</v>
      </c>
      <c r="BF359" s="6">
        <v>4.5307839756139297E-64</v>
      </c>
      <c r="BG359" s="6">
        <v>4.2223621732389697E-67</v>
      </c>
      <c r="BH359" s="7">
        <v>3.75215530463468E-30</v>
      </c>
      <c r="BI359" s="6">
        <v>1.2134106477134E-292</v>
      </c>
      <c r="BJ359" s="6">
        <v>0</v>
      </c>
      <c r="BK359" s="6">
        <v>1</v>
      </c>
      <c r="BL359" s="6">
        <v>1.75628894023038E-217</v>
      </c>
      <c r="BM359" s="6">
        <v>6.9523239049270397E-260</v>
      </c>
      <c r="BN359" s="6">
        <v>5.0429810056825002E-176</v>
      </c>
      <c r="BO359" s="7">
        <v>6.1512204183324604E-136</v>
      </c>
      <c r="BP359" s="6">
        <v>1.01777479137178E-62</v>
      </c>
      <c r="BQ359" s="6">
        <v>6.9498777197083899E-129</v>
      </c>
      <c r="BR359" s="6">
        <v>1</v>
      </c>
      <c r="BS359" s="6">
        <v>9.5125732373760797E-66</v>
      </c>
      <c r="BT359" s="6">
        <v>2.8565055716070702E-31</v>
      </c>
      <c r="BU359" s="6">
        <v>2.39480598712274E-51</v>
      </c>
      <c r="BV359" s="7">
        <v>2.0017562201679199E-24</v>
      </c>
      <c r="BW359">
        <v>294</v>
      </c>
      <c r="BX359">
        <v>306</v>
      </c>
      <c r="BY359">
        <v>270</v>
      </c>
      <c r="BZ359">
        <v>287</v>
      </c>
      <c r="CA359">
        <v>251</v>
      </c>
      <c r="CB359">
        <v>194</v>
      </c>
      <c r="CC359">
        <v>215</v>
      </c>
      <c r="CD359">
        <v>226</v>
      </c>
      <c r="CE359">
        <v>227</v>
      </c>
      <c r="CF359" s="1">
        <v>249</v>
      </c>
      <c r="CH359" s="43">
        <v>8.7966756408755703E-2</v>
      </c>
      <c r="CJ359" s="27" t="s">
        <v>72357</v>
      </c>
    </row>
    <row r="360" spans="1:88">
      <c r="A360" s="27">
        <v>357</v>
      </c>
      <c r="B360" t="s">
        <v>70952</v>
      </c>
      <c r="D360" t="s">
        <v>71200</v>
      </c>
      <c r="E360" t="s">
        <v>71791</v>
      </c>
      <c r="F360" s="29">
        <v>37.771700000000003</v>
      </c>
      <c r="G360" s="29">
        <v>127.7419</v>
      </c>
      <c r="H360" s="30">
        <v>232</v>
      </c>
      <c r="I360" s="29" t="s">
        <v>71874</v>
      </c>
      <c r="J360" s="30" t="s">
        <v>71984</v>
      </c>
      <c r="K360" s="30" t="s">
        <v>71975</v>
      </c>
      <c r="L360" s="30" t="s">
        <v>71983</v>
      </c>
      <c r="M360" s="48">
        <v>40713</v>
      </c>
      <c r="N360" s="27" t="s">
        <v>71117</v>
      </c>
      <c r="O360" s="54" t="s">
        <v>72382</v>
      </c>
      <c r="P360" s="11"/>
      <c r="Q360" s="11"/>
      <c r="T360" s="6">
        <v>0</v>
      </c>
      <c r="U360" s="6">
        <v>4.6166666666666661E-2</v>
      </c>
      <c r="V360" s="6">
        <v>0</v>
      </c>
      <c r="W360" s="6">
        <v>0.94883333333333331</v>
      </c>
      <c r="X360" s="6">
        <v>0</v>
      </c>
      <c r="Y360" s="6">
        <v>3.8333333333333331E-3</v>
      </c>
      <c r="Z360" s="7">
        <v>1E-3</v>
      </c>
      <c r="AA360" s="6">
        <v>0</v>
      </c>
      <c r="AB360" s="6">
        <v>1.6666666666666668E-3</v>
      </c>
      <c r="AC360" s="6">
        <v>1.3333333333333333E-3</v>
      </c>
      <c r="AD360" s="6">
        <v>0.97800000000000009</v>
      </c>
      <c r="AE360" s="6">
        <v>1.6666666666666668E-3</v>
      </c>
      <c r="AF360" s="6">
        <v>8.4999999999999989E-3</v>
      </c>
      <c r="AG360" s="7">
        <v>8.666666666666668E-3</v>
      </c>
      <c r="AH360" s="6">
        <v>0</v>
      </c>
      <c r="AI360" s="6">
        <v>2.3333333333333335E-3</v>
      </c>
      <c r="AJ360" s="6">
        <v>1E-3</v>
      </c>
      <c r="AK360" s="6">
        <v>0.97650000000000003</v>
      </c>
      <c r="AL360" s="6">
        <v>0</v>
      </c>
      <c r="AM360" s="6">
        <v>1.0333333333333333E-2</v>
      </c>
      <c r="AN360" s="7">
        <v>9.6666666666666672E-3</v>
      </c>
      <c r="AO360" s="6">
        <v>0</v>
      </c>
      <c r="AP360" s="6">
        <v>0</v>
      </c>
      <c r="AQ360" s="6">
        <v>1</v>
      </c>
      <c r="AR360" s="6">
        <v>2.8142533665705299E-201</v>
      </c>
      <c r="AS360" s="6">
        <v>1.79804543269235E-125</v>
      </c>
      <c r="AT360" s="7">
        <v>2.4333961431704099E-166</v>
      </c>
      <c r="AU360" s="5">
        <v>3</v>
      </c>
      <c r="AV360" s="6">
        <v>6.7240159341271302E-57</v>
      </c>
      <c r="AW360" s="6">
        <v>4.2822174488670402E-123</v>
      </c>
      <c r="AX360" s="6">
        <v>1</v>
      </c>
      <c r="AY360" s="6">
        <v>1.4977797803272799E-55</v>
      </c>
      <c r="AZ360" s="6">
        <v>9.4504130820922001E-24</v>
      </c>
      <c r="BA360" s="7">
        <v>6.7148074643457996E-42</v>
      </c>
      <c r="BB360" s="6">
        <v>7.9815357118844796E-277</v>
      </c>
      <c r="BC360" s="6">
        <v>1.36630816502311E-133</v>
      </c>
      <c r="BD360" s="6">
        <v>6.0487014633357499E-285</v>
      </c>
      <c r="BE360" s="6">
        <v>1</v>
      </c>
      <c r="BF360" s="6">
        <v>1.3551078221405299E-63</v>
      </c>
      <c r="BG360" s="6">
        <v>1.77219858285049E-82</v>
      </c>
      <c r="BH360" s="7">
        <v>1.5488191067479501E-35</v>
      </c>
      <c r="BI360" s="6">
        <v>0</v>
      </c>
      <c r="BJ360" s="6">
        <v>0</v>
      </c>
      <c r="BK360" s="6">
        <v>1</v>
      </c>
      <c r="BL360" s="6">
        <v>2.0189036282594399E-199</v>
      </c>
      <c r="BM360" s="6">
        <v>3.18888792182291E-274</v>
      </c>
      <c r="BN360" s="6">
        <v>1.9425459700485201E-165</v>
      </c>
      <c r="BO360" s="7">
        <v>5.8314001163709099E-126</v>
      </c>
      <c r="BP360" s="6">
        <v>1.28028864060108E-56</v>
      </c>
      <c r="BQ360" s="6">
        <v>1.0466635931091E-122</v>
      </c>
      <c r="BR360" s="6">
        <v>1</v>
      </c>
      <c r="BS360" s="6">
        <v>1.2116951577055801E-58</v>
      </c>
      <c r="BT360" s="6">
        <v>3.4670863931934798E-29</v>
      </c>
      <c r="BU360" s="6">
        <v>6.2685556430719597E-44</v>
      </c>
      <c r="BV360" s="7">
        <v>6.6224954719305398E-26</v>
      </c>
      <c r="BW360">
        <v>295</v>
      </c>
      <c r="BX360">
        <v>305</v>
      </c>
      <c r="BY360">
        <v>266</v>
      </c>
      <c r="BZ360">
        <v>285</v>
      </c>
      <c r="CA360">
        <v>255</v>
      </c>
      <c r="CB360">
        <v>194</v>
      </c>
      <c r="CC360">
        <v>216</v>
      </c>
      <c r="CD360">
        <v>225</v>
      </c>
      <c r="CE360">
        <v>228</v>
      </c>
      <c r="CF360" s="1">
        <v>242</v>
      </c>
      <c r="CH360" s="43">
        <v>7.9629412454556098E-2</v>
      </c>
      <c r="CJ360" s="27" t="s">
        <v>72357</v>
      </c>
    </row>
    <row r="361" spans="1:88">
      <c r="A361" s="27">
        <v>358</v>
      </c>
      <c r="B361" t="s">
        <v>70952</v>
      </c>
      <c r="D361" t="s">
        <v>71201</v>
      </c>
      <c r="E361" t="s">
        <v>71791</v>
      </c>
      <c r="F361" s="29">
        <v>37.352200000000003</v>
      </c>
      <c r="G361" s="29">
        <v>128.5847</v>
      </c>
      <c r="H361" s="30">
        <v>428</v>
      </c>
      <c r="I361" s="29" t="s">
        <v>71874</v>
      </c>
      <c r="J361" s="30" t="s">
        <v>71984</v>
      </c>
      <c r="K361" s="30" t="s">
        <v>71892</v>
      </c>
      <c r="L361" s="30" t="s">
        <v>72123</v>
      </c>
      <c r="M361" s="48">
        <v>40740</v>
      </c>
      <c r="N361" s="27" t="s">
        <v>71117</v>
      </c>
      <c r="O361" s="54" t="s">
        <v>72382</v>
      </c>
      <c r="P361" s="11"/>
      <c r="Q361" s="11"/>
      <c r="T361" s="6">
        <v>6.6666666666666664E-4</v>
      </c>
      <c r="U361" s="6">
        <v>2.9666666666666664E-2</v>
      </c>
      <c r="V361" s="6">
        <v>0</v>
      </c>
      <c r="W361" s="6">
        <v>0.94866666666666666</v>
      </c>
      <c r="X361" s="6">
        <v>0</v>
      </c>
      <c r="Y361" s="6">
        <v>1.6E-2</v>
      </c>
      <c r="Z361" s="7">
        <v>5.1666666666666675E-3</v>
      </c>
      <c r="AA361" s="6">
        <v>0</v>
      </c>
      <c r="AB361" s="6">
        <v>2E-3</v>
      </c>
      <c r="AC361" s="6">
        <v>5.0000000000000001E-4</v>
      </c>
      <c r="AD361" s="6">
        <v>0.96466666666666667</v>
      </c>
      <c r="AE361" s="6">
        <v>2.3333333333333335E-3</v>
      </c>
      <c r="AF361" s="6">
        <v>1.6666666666666666E-2</v>
      </c>
      <c r="AG361" s="7">
        <v>1.3333333333333334E-2</v>
      </c>
      <c r="AH361" s="6">
        <v>0</v>
      </c>
      <c r="AI361" s="6">
        <v>1E-3</v>
      </c>
      <c r="AJ361" s="6">
        <v>3.3333333333333332E-4</v>
      </c>
      <c r="AK361" s="6">
        <v>0.96366666666666656</v>
      </c>
      <c r="AL361" s="6">
        <v>0</v>
      </c>
      <c r="AM361" s="6">
        <v>0.02</v>
      </c>
      <c r="AN361" s="7">
        <v>1.4333333333333332E-2</v>
      </c>
      <c r="AO361" s="6">
        <f>1.48219693752374*10^-323</f>
        <v>0</v>
      </c>
      <c r="AP361" s="6">
        <v>0</v>
      </c>
      <c r="AQ361" s="6">
        <v>1</v>
      </c>
      <c r="AR361" s="6">
        <v>2.0623859619600099E-208</v>
      </c>
      <c r="AS361" s="6">
        <v>3.3677162716396999E-122</v>
      </c>
      <c r="AT361" s="7">
        <v>8.8391132118883107E-173</v>
      </c>
      <c r="AU361" s="5">
        <v>3</v>
      </c>
      <c r="AV361" s="6">
        <v>1.1452333797078799E-81</v>
      </c>
      <c r="AW361" s="6">
        <v>8.7455388205387203E-158</v>
      </c>
      <c r="AX361" s="6">
        <v>1</v>
      </c>
      <c r="AY361" s="6">
        <v>4.1043933802833099E-76</v>
      </c>
      <c r="AZ361" s="6">
        <v>3.3221787384424398E-40</v>
      </c>
      <c r="BA361" s="7">
        <v>2.03248747751593E-67</v>
      </c>
      <c r="BB361" s="6">
        <v>1.51640554165905E-276</v>
      </c>
      <c r="BC361" s="6">
        <v>1.05321631700469E-130</v>
      </c>
      <c r="BD361" s="6">
        <v>2.4031573752009598E-286</v>
      </c>
      <c r="BE361" s="6">
        <v>1</v>
      </c>
      <c r="BF361" s="6">
        <v>2.0887715341884601E-63</v>
      </c>
      <c r="BG361" s="6">
        <v>3.3189386651835802E-68</v>
      </c>
      <c r="BH361" s="7">
        <v>2.0451316110194999E-35</v>
      </c>
      <c r="BI361" s="6">
        <f>2.97921584442272*10^-320</f>
        <v>0</v>
      </c>
      <c r="BJ361" s="6">
        <v>0</v>
      </c>
      <c r="BK361" s="6">
        <v>1</v>
      </c>
      <c r="BL361" s="6">
        <v>2.5212300325631E-203</v>
      </c>
      <c r="BM361" s="6">
        <v>7.7190023268697601E-244</v>
      </c>
      <c r="BN361" s="6">
        <v>7.9475103500144401E-169</v>
      </c>
      <c r="BO361" s="7">
        <v>1.16712761279841E-120</v>
      </c>
      <c r="BP361" s="6">
        <v>9.8546541888535394E-81</v>
      </c>
      <c r="BQ361" s="6">
        <v>9.1389255187577906E-157</v>
      </c>
      <c r="BR361" s="6">
        <v>1</v>
      </c>
      <c r="BS361" s="6">
        <v>5.1938410778019899E-77</v>
      </c>
      <c r="BT361" s="6">
        <v>5.94723491743449E-43</v>
      </c>
      <c r="BU361" s="6">
        <v>1.9832785588340501E-67</v>
      </c>
      <c r="BV361" s="7">
        <v>7.4319896125509299E-21</v>
      </c>
      <c r="BW361">
        <v>295</v>
      </c>
      <c r="BX361">
        <v>305</v>
      </c>
      <c r="BY361">
        <v>266</v>
      </c>
      <c r="BZ361">
        <v>285</v>
      </c>
      <c r="CA361">
        <v>255</v>
      </c>
      <c r="CB361">
        <v>194</v>
      </c>
      <c r="CC361">
        <v>216</v>
      </c>
      <c r="CD361">
        <v>225</v>
      </c>
      <c r="CE361">
        <v>228</v>
      </c>
      <c r="CF361" s="1">
        <v>242</v>
      </c>
      <c r="CH361" s="43">
        <v>8.2853506273107502E-2</v>
      </c>
      <c r="CJ361" s="27" t="s">
        <v>72357</v>
      </c>
    </row>
    <row r="362" spans="1:88">
      <c r="A362" s="27">
        <v>359</v>
      </c>
      <c r="B362" t="s">
        <v>70952</v>
      </c>
      <c r="D362" t="s">
        <v>71202</v>
      </c>
      <c r="E362" t="s">
        <v>71791</v>
      </c>
      <c r="F362" s="29">
        <v>37.8001</v>
      </c>
      <c r="G362" s="29">
        <v>128.9</v>
      </c>
      <c r="H362" s="30">
        <v>355</v>
      </c>
      <c r="I362" s="29" t="s">
        <v>71874</v>
      </c>
      <c r="J362" s="30" t="s">
        <v>71984</v>
      </c>
      <c r="K362" s="30" t="s">
        <v>71982</v>
      </c>
      <c r="L362" s="30" t="s">
        <v>72018</v>
      </c>
      <c r="M362" s="48">
        <v>40883</v>
      </c>
      <c r="N362" s="27" t="s">
        <v>71117</v>
      </c>
      <c r="O362" s="54" t="s">
        <v>72382</v>
      </c>
      <c r="P362" s="11"/>
      <c r="Q362" s="11"/>
      <c r="T362" s="6">
        <v>0</v>
      </c>
      <c r="U362" s="6">
        <v>4.8166666666666663E-2</v>
      </c>
      <c r="V362" s="6">
        <v>0</v>
      </c>
      <c r="W362" s="6">
        <v>0.94866666666666666</v>
      </c>
      <c r="X362" s="6">
        <v>0</v>
      </c>
      <c r="Y362" s="6">
        <v>1.6666666666666666E-4</v>
      </c>
      <c r="Z362" s="7">
        <v>2.166666666666667E-3</v>
      </c>
      <c r="AA362" s="6">
        <v>0</v>
      </c>
      <c r="AB362" s="6">
        <v>3.3333333333333332E-4</v>
      </c>
      <c r="AC362" s="6">
        <v>0</v>
      </c>
      <c r="AD362" s="6">
        <v>0.99500000000000011</v>
      </c>
      <c r="AE362" s="6">
        <v>0</v>
      </c>
      <c r="AF362" s="6">
        <v>1.6666666666666666E-4</v>
      </c>
      <c r="AG362" s="7">
        <v>3.6666666666666666E-3</v>
      </c>
      <c r="AH362" s="6">
        <v>0</v>
      </c>
      <c r="AI362" s="6">
        <v>3.3333333333333332E-4</v>
      </c>
      <c r="AJ362" s="6">
        <v>0</v>
      </c>
      <c r="AK362" s="6">
        <v>0.99449999999999994</v>
      </c>
      <c r="AL362" s="6">
        <v>0</v>
      </c>
      <c r="AM362" s="6">
        <v>5.0000000000000001E-4</v>
      </c>
      <c r="AN362" s="7">
        <v>4.1666666666666666E-3</v>
      </c>
      <c r="AO362" s="6">
        <v>0</v>
      </c>
      <c r="AP362" s="6">
        <v>0</v>
      </c>
      <c r="AQ362" s="6">
        <v>1</v>
      </c>
      <c r="AR362" s="6">
        <v>7.3334548556295795E-210</v>
      </c>
      <c r="AS362" s="6">
        <v>2.0069522462712699E-129</v>
      </c>
      <c r="AT362" s="7">
        <v>1.00032205763328E-172</v>
      </c>
      <c r="AU362" s="5">
        <v>3</v>
      </c>
      <c r="AV362" s="6">
        <v>1.6396375002237899E-65</v>
      </c>
      <c r="AW362" s="6">
        <v>4.7345441627910001E-135</v>
      </c>
      <c r="AX362" s="6">
        <v>1</v>
      </c>
      <c r="AY362" s="6">
        <v>1.24819616838402E-64</v>
      </c>
      <c r="AZ362" s="6">
        <v>2.22634393097801E-28</v>
      </c>
      <c r="BA362" s="7">
        <v>1.66223993658382E-51</v>
      </c>
      <c r="BB362" s="6">
        <v>3.5883402762867097E-278</v>
      </c>
      <c r="BC362" s="6">
        <v>1.27812874856116E-131</v>
      </c>
      <c r="BD362" s="6">
        <v>4.5716604250286498E-293</v>
      </c>
      <c r="BE362" s="6">
        <v>1</v>
      </c>
      <c r="BF362" s="6">
        <v>6.5263737233700604E-69</v>
      </c>
      <c r="BG362" s="6">
        <v>6.6548808805808503E-78</v>
      </c>
      <c r="BH362" s="7">
        <v>6.2673053472874199E-37</v>
      </c>
      <c r="BI362" s="6">
        <v>0</v>
      </c>
      <c r="BJ362" s="6">
        <v>0</v>
      </c>
      <c r="BK362" s="6">
        <v>1</v>
      </c>
      <c r="BL362" s="6">
        <v>2.9675987128661599E-205</v>
      </c>
      <c r="BM362" s="6">
        <v>1.0435555220740399E-260</v>
      </c>
      <c r="BN362" s="6">
        <v>3.9636873819264801E-169</v>
      </c>
      <c r="BO362" s="7">
        <v>8.7544343238667197E-129</v>
      </c>
      <c r="BP362" s="6">
        <v>8.2197512304165994E-65</v>
      </c>
      <c r="BQ362" s="6">
        <v>3.4959022279085201E-134</v>
      </c>
      <c r="BR362" s="6">
        <v>1</v>
      </c>
      <c r="BS362" s="6">
        <v>1.63993851939932E-68</v>
      </c>
      <c r="BT362" s="6">
        <v>5.2331053586633403E-35</v>
      </c>
      <c r="BU362" s="6">
        <v>3.8649821328067598E-54</v>
      </c>
      <c r="BV362" s="7">
        <v>1.68635121254868E-29</v>
      </c>
      <c r="BW362">
        <v>294</v>
      </c>
      <c r="BX362">
        <v>306</v>
      </c>
      <c r="BY362">
        <v>270</v>
      </c>
      <c r="BZ362">
        <v>287</v>
      </c>
      <c r="CA362">
        <v>251</v>
      </c>
      <c r="CB362">
        <v>194</v>
      </c>
      <c r="CC362">
        <v>215</v>
      </c>
      <c r="CD362">
        <v>226</v>
      </c>
      <c r="CE362">
        <v>227</v>
      </c>
      <c r="CF362" s="1">
        <v>249</v>
      </c>
      <c r="CG362" s="45">
        <v>23</v>
      </c>
      <c r="CH362" s="43">
        <v>8.76979293544458E-2</v>
      </c>
      <c r="CJ362" s="27" t="s">
        <v>72357</v>
      </c>
    </row>
    <row r="363" spans="1:88">
      <c r="A363" s="27">
        <v>360</v>
      </c>
      <c r="B363" t="s">
        <v>70952</v>
      </c>
      <c r="D363" t="s">
        <v>71203</v>
      </c>
      <c r="E363" t="s">
        <v>71791</v>
      </c>
      <c r="F363" s="29">
        <v>38.2164</v>
      </c>
      <c r="G363" s="29">
        <v>128.36969999999999</v>
      </c>
      <c r="H363" s="30">
        <v>150</v>
      </c>
      <c r="I363" s="29" t="s">
        <v>71874</v>
      </c>
      <c r="J363" s="30" t="s">
        <v>71984</v>
      </c>
      <c r="K363" s="30" t="s">
        <v>72070</v>
      </c>
      <c r="L363" s="30" t="s">
        <v>72143</v>
      </c>
      <c r="M363" s="48">
        <v>40775</v>
      </c>
      <c r="N363" s="27" t="s">
        <v>71117</v>
      </c>
      <c r="O363" s="54" t="s">
        <v>72382</v>
      </c>
      <c r="P363" s="11"/>
      <c r="Q363" s="11"/>
      <c r="T363" s="6">
        <v>0</v>
      </c>
      <c r="U363" s="6">
        <v>4.7499999999999994E-2</v>
      </c>
      <c r="V363" s="6">
        <v>1.1666666666666668E-3</v>
      </c>
      <c r="W363" s="6">
        <v>0.94783333333333342</v>
      </c>
      <c r="X363" s="6">
        <v>0</v>
      </c>
      <c r="Y363" s="6">
        <v>2.8333333333333335E-3</v>
      </c>
      <c r="Z363" s="7">
        <v>0</v>
      </c>
      <c r="AA363" s="6">
        <v>0</v>
      </c>
      <c r="AB363" s="6">
        <v>2.6666666666666666E-3</v>
      </c>
      <c r="AC363" s="6">
        <v>2E-3</v>
      </c>
      <c r="AD363" s="6">
        <v>0.98950000000000005</v>
      </c>
      <c r="AE363" s="6">
        <v>8.3333333333333339E-4</v>
      </c>
      <c r="AF363" s="6">
        <v>4.333333333333334E-3</v>
      </c>
      <c r="AG363" s="7">
        <v>6.6666666666666664E-4</v>
      </c>
      <c r="AH363" s="6">
        <v>0</v>
      </c>
      <c r="AI363" s="6">
        <v>1.6666666666666668E-3</v>
      </c>
      <c r="AJ363" s="6">
        <v>2.3333333333333335E-3</v>
      </c>
      <c r="AK363" s="6">
        <v>0.98883333333333334</v>
      </c>
      <c r="AL363" s="6">
        <v>0</v>
      </c>
      <c r="AM363" s="6">
        <v>6.4999999999999988E-3</v>
      </c>
      <c r="AN363" s="7">
        <v>5.0000000000000001E-4</v>
      </c>
      <c r="AO363" s="6">
        <f>2.96439387504748*10^-323</f>
        <v>0</v>
      </c>
      <c r="AP363" s="6">
        <v>0</v>
      </c>
      <c r="AQ363" s="6">
        <v>1</v>
      </c>
      <c r="AR363" s="6">
        <v>1.2055722414801499E-198</v>
      </c>
      <c r="AS363" s="6">
        <v>1.2045341093626201E-119</v>
      </c>
      <c r="AT363" s="7">
        <v>1.6144349993999701E-161</v>
      </c>
      <c r="AU363" s="5">
        <v>3</v>
      </c>
      <c r="AV363" s="6">
        <v>5.5626682944832805E-63</v>
      </c>
      <c r="AW363" s="6">
        <v>1.97125486138809E-126</v>
      </c>
      <c r="AX363" s="6">
        <v>1</v>
      </c>
      <c r="AY363" s="6">
        <v>5.6482967389179599E-65</v>
      </c>
      <c r="AZ363" s="6">
        <v>2.19007933196474E-29</v>
      </c>
      <c r="BA363" s="7">
        <v>5.1183796168908004E-57</v>
      </c>
      <c r="BB363" s="6">
        <v>3.01338262547562E-277</v>
      </c>
      <c r="BC363" s="6">
        <v>1.4930583696849699E-125</v>
      </c>
      <c r="BD363" s="6">
        <v>1.13164301804971E-286</v>
      </c>
      <c r="BE363" s="6">
        <v>1</v>
      </c>
      <c r="BF363" s="6">
        <v>8.5350246551777202E-66</v>
      </c>
      <c r="BG363" s="6">
        <v>1.5511783303367498E-73</v>
      </c>
      <c r="BH363" s="7">
        <v>1.9020146652023101E-34</v>
      </c>
      <c r="BI363" s="6">
        <f>7.05031676615459*10^-321</f>
        <v>0</v>
      </c>
      <c r="BJ363" s="6">
        <v>0</v>
      </c>
      <c r="BK363" s="6">
        <v>1</v>
      </c>
      <c r="BL363" s="6">
        <v>2.1345209222012299E-194</v>
      </c>
      <c r="BM363" s="6">
        <v>3.1019941131153298E-243</v>
      </c>
      <c r="BN363" s="6">
        <v>2.7417547599573899E-158</v>
      </c>
      <c r="BO363" s="7">
        <v>1.02292086661347E-118</v>
      </c>
      <c r="BP363" s="6">
        <v>2.67185857390134E-62</v>
      </c>
      <c r="BQ363" s="6">
        <v>1.3576581158379299E-125</v>
      </c>
      <c r="BR363" s="6">
        <v>1</v>
      </c>
      <c r="BS363" s="6">
        <v>2.6104603836298601E-69</v>
      </c>
      <c r="BT363" s="6">
        <v>1.7078983357671802E-36</v>
      </c>
      <c r="BU363" s="6">
        <v>4.5649490663929298E-60</v>
      </c>
      <c r="BV363" s="7">
        <v>7.4560959521810496E-30</v>
      </c>
      <c r="BW363">
        <v>295</v>
      </c>
      <c r="BX363">
        <v>305</v>
      </c>
      <c r="BY363">
        <v>266</v>
      </c>
      <c r="BZ363">
        <v>285</v>
      </c>
      <c r="CA363">
        <v>255</v>
      </c>
      <c r="CB363">
        <v>194</v>
      </c>
      <c r="CC363">
        <v>216</v>
      </c>
      <c r="CD363">
        <v>225</v>
      </c>
      <c r="CE363">
        <v>228</v>
      </c>
      <c r="CF363" s="1">
        <v>242</v>
      </c>
      <c r="CG363" s="45">
        <v>14</v>
      </c>
      <c r="CH363" s="43">
        <v>8.1127034248238999E-2</v>
      </c>
      <c r="CJ363" s="27" t="s">
        <v>72357</v>
      </c>
    </row>
    <row r="364" spans="1:88">
      <c r="A364" s="27">
        <v>361</v>
      </c>
      <c r="B364" t="s">
        <v>70952</v>
      </c>
      <c r="D364" t="s">
        <v>71204</v>
      </c>
      <c r="E364" t="s">
        <v>71791</v>
      </c>
      <c r="F364" s="29">
        <v>35.657400000000003</v>
      </c>
      <c r="G364" s="29">
        <v>126.93600000000001</v>
      </c>
      <c r="H364" s="30">
        <v>34</v>
      </c>
      <c r="I364" s="29" t="s">
        <v>71874</v>
      </c>
      <c r="J364" s="30" t="s">
        <v>71902</v>
      </c>
      <c r="K364" s="30" t="s">
        <v>72040</v>
      </c>
      <c r="L364" s="30" t="s">
        <v>71954</v>
      </c>
      <c r="M364" s="48">
        <v>40732</v>
      </c>
      <c r="N364" s="27" t="s">
        <v>71117</v>
      </c>
      <c r="O364" s="54" t="s">
        <v>72382</v>
      </c>
      <c r="P364" s="11"/>
      <c r="Q364" s="11"/>
      <c r="S364" s="12" t="s">
        <v>70990</v>
      </c>
      <c r="T364" s="6">
        <v>0</v>
      </c>
      <c r="U364" s="6">
        <v>4.016666666666667E-2</v>
      </c>
      <c r="V364" s="6">
        <v>3.4999999999999996E-3</v>
      </c>
      <c r="W364" s="6">
        <v>0.9471666666666666</v>
      </c>
      <c r="X364" s="6">
        <v>0</v>
      </c>
      <c r="Y364" s="6">
        <v>8.4999999999999989E-3</v>
      </c>
      <c r="Z364" s="7">
        <v>5.0000000000000001E-4</v>
      </c>
      <c r="AA364" s="6">
        <v>0</v>
      </c>
      <c r="AB364" s="6">
        <v>5.8333333333333327E-3</v>
      </c>
      <c r="AC364" s="6">
        <v>9.1666666666666667E-3</v>
      </c>
      <c r="AD364" s="6">
        <v>0.96899999999999997</v>
      </c>
      <c r="AE364" s="6">
        <v>2.3333333333333335E-3</v>
      </c>
      <c r="AF364" s="6">
        <v>1.2499999999999999E-2</v>
      </c>
      <c r="AG364" s="7">
        <v>1E-3</v>
      </c>
      <c r="AH364" s="6">
        <v>0</v>
      </c>
      <c r="AI364" s="6">
        <v>4.6666666666666671E-3</v>
      </c>
      <c r="AJ364" s="6">
        <v>1.0166666666666666E-2</v>
      </c>
      <c r="AK364" s="6">
        <v>0.96716666666666662</v>
      </c>
      <c r="AL364" s="6">
        <v>0</v>
      </c>
      <c r="AM364" s="6">
        <v>1.6500000000000001E-2</v>
      </c>
      <c r="AN364" s="7">
        <v>1.1666666666666668E-3</v>
      </c>
      <c r="AO364" s="6">
        <v>0</v>
      </c>
      <c r="AP364" s="6">
        <v>0</v>
      </c>
      <c r="AQ364" s="6">
        <v>1</v>
      </c>
      <c r="AR364" s="6">
        <v>1.8108627426131099E-218</v>
      </c>
      <c r="AS364" s="6">
        <v>1.02732692875179E-137</v>
      </c>
      <c r="AT364" s="7">
        <v>8.1868958838473506E-183</v>
      </c>
      <c r="AU364" s="5">
        <v>3</v>
      </c>
      <c r="AV364" s="6">
        <v>3.9927477624848E-77</v>
      </c>
      <c r="AW364" s="6">
        <v>4.0905681722505403E-139</v>
      </c>
      <c r="AX364" s="6">
        <v>1</v>
      </c>
      <c r="AY364" s="6">
        <v>3.8693336134507498E-78</v>
      </c>
      <c r="AZ364" s="6">
        <v>9.8025144000975402E-36</v>
      </c>
      <c r="BA364" s="7">
        <v>5.3886310395209002E-64</v>
      </c>
      <c r="BB364" s="6">
        <v>2.9126160714534199E-285</v>
      </c>
      <c r="BC364" s="6">
        <v>1.25320300547117E-123</v>
      </c>
      <c r="BD364" s="6">
        <v>3.2373064675645403E-297</v>
      </c>
      <c r="BE364" s="6">
        <v>1</v>
      </c>
      <c r="BF364" s="6">
        <v>8.7573069320207407E-68</v>
      </c>
      <c r="BG364" s="6">
        <v>1.3486534497783299E-75</v>
      </c>
      <c r="BH364" s="7">
        <v>3.3251149897328001E-37</v>
      </c>
      <c r="BI364" s="6">
        <f>2.59878529712496*10^-321</f>
        <v>0</v>
      </c>
      <c r="BJ364" s="6">
        <v>0</v>
      </c>
      <c r="BK364" s="6">
        <v>1</v>
      </c>
      <c r="BL364" s="6">
        <v>6.7034341237708103E-212</v>
      </c>
      <c r="BM364" s="6">
        <v>4.1479727482879598E-266</v>
      </c>
      <c r="BN364" s="6">
        <v>2.9322148759955198E-177</v>
      </c>
      <c r="BO364" s="7">
        <v>9.4917155798522405E-137</v>
      </c>
      <c r="BP364" s="6">
        <v>6.5884410989667301E-76</v>
      </c>
      <c r="BQ364" s="6">
        <v>8.9327248490001205E-138</v>
      </c>
      <c r="BR364" s="6">
        <v>1</v>
      </c>
      <c r="BS364" s="6">
        <v>9.2521380395868199E-78</v>
      </c>
      <c r="BT364" s="6">
        <v>1.6969517648687301E-37</v>
      </c>
      <c r="BU364" s="6">
        <v>1.0552856205118899E-62</v>
      </c>
      <c r="BV364" s="7">
        <v>6.6390660604077906E-23</v>
      </c>
      <c r="BW364">
        <v>295</v>
      </c>
      <c r="BX364">
        <v>305</v>
      </c>
      <c r="BY364">
        <v>266</v>
      </c>
      <c r="BZ364">
        <v>285</v>
      </c>
      <c r="CA364">
        <v>255</v>
      </c>
      <c r="CB364">
        <v>194</v>
      </c>
      <c r="CC364">
        <v>216</v>
      </c>
      <c r="CD364">
        <v>225</v>
      </c>
      <c r="CE364">
        <v>228</v>
      </c>
      <c r="CF364" s="1">
        <v>242</v>
      </c>
      <c r="CH364" s="43">
        <v>9.7552723581820197E-2</v>
      </c>
      <c r="CJ364" s="27" t="s">
        <v>72357</v>
      </c>
    </row>
    <row r="365" spans="1:88">
      <c r="A365" s="27">
        <v>362</v>
      </c>
      <c r="B365" t="s">
        <v>70952</v>
      </c>
      <c r="D365" t="s">
        <v>71205</v>
      </c>
      <c r="E365" t="s">
        <v>71791</v>
      </c>
      <c r="F365" s="29">
        <v>37.949800000000003</v>
      </c>
      <c r="G365" s="29">
        <v>128.1362</v>
      </c>
      <c r="H365" s="30">
        <v>578</v>
      </c>
      <c r="I365" s="29" t="s">
        <v>71874</v>
      </c>
      <c r="J365" s="30" t="s">
        <v>71984</v>
      </c>
      <c r="K365" s="30" t="s">
        <v>72075</v>
      </c>
      <c r="L365" s="30" t="s">
        <v>72116</v>
      </c>
      <c r="M365" s="48">
        <v>40732</v>
      </c>
      <c r="N365" s="27" t="s">
        <v>71117</v>
      </c>
      <c r="O365" s="54" t="s">
        <v>72382</v>
      </c>
      <c r="P365" s="11"/>
      <c r="Q365" s="11"/>
      <c r="S365" s="12" t="s">
        <v>70990</v>
      </c>
      <c r="T365" s="6">
        <v>0</v>
      </c>
      <c r="U365" s="6">
        <v>4.5166666666666661E-2</v>
      </c>
      <c r="V365" s="6">
        <v>3.5000000000000001E-3</v>
      </c>
      <c r="W365" s="6">
        <v>0.94700000000000006</v>
      </c>
      <c r="X365" s="6">
        <v>1.1666666666666668E-3</v>
      </c>
      <c r="Y365" s="6">
        <v>1E-3</v>
      </c>
      <c r="Z365" s="7">
        <v>1.8333333333333333E-3</v>
      </c>
      <c r="AA365" s="6">
        <v>0</v>
      </c>
      <c r="AB365" s="6">
        <v>1.1666666666666665E-2</v>
      </c>
      <c r="AC365" s="6">
        <v>5.1666666666666675E-3</v>
      </c>
      <c r="AD365" s="6">
        <v>0.97599999999999998</v>
      </c>
      <c r="AE365" s="6">
        <v>1.666666666666667E-3</v>
      </c>
      <c r="AF365" s="6">
        <v>1.3333333333333333E-3</v>
      </c>
      <c r="AG365" s="7">
        <v>3.8333333333333331E-3</v>
      </c>
      <c r="AH365" s="6">
        <v>0</v>
      </c>
      <c r="AI365" s="6">
        <v>8.9999999999999993E-3</v>
      </c>
      <c r="AJ365" s="6">
        <v>4.6666666666666671E-3</v>
      </c>
      <c r="AK365" s="6">
        <v>0.97666666666666668</v>
      </c>
      <c r="AL365" s="6">
        <v>1.8333333333333333E-3</v>
      </c>
      <c r="AM365" s="6">
        <v>1.5000000000000002E-3</v>
      </c>
      <c r="AN365" s="7">
        <v>5.8333333333333336E-3</v>
      </c>
      <c r="AO365" s="6">
        <v>6.2809627967145598E-304</v>
      </c>
      <c r="AP365" s="6">
        <v>0</v>
      </c>
      <c r="AQ365" s="6">
        <v>1</v>
      </c>
      <c r="AR365" s="6">
        <v>5.8696209202230996E-212</v>
      </c>
      <c r="AS365" s="6">
        <v>5.4402695249268199E-131</v>
      </c>
      <c r="AT365" s="7">
        <v>2.41441453195383E-175</v>
      </c>
      <c r="AU365" s="5">
        <v>3</v>
      </c>
      <c r="AV365" s="6">
        <v>1.6642843563901901E-61</v>
      </c>
      <c r="AW365" s="6">
        <v>2.9933070687830098E-141</v>
      </c>
      <c r="AX365" s="6">
        <v>1</v>
      </c>
      <c r="AY365" s="6">
        <v>2.2678294480801299E-59</v>
      </c>
      <c r="AZ365" s="6">
        <v>1.7601426837553801E-22</v>
      </c>
      <c r="BA365" s="7">
        <v>1.2026984474744499E-50</v>
      </c>
      <c r="BB365" s="6">
        <v>3.20578665339786E-280</v>
      </c>
      <c r="BC365" s="6">
        <v>1.2089949741522401E-117</v>
      </c>
      <c r="BD365" s="6">
        <v>9.9301992176213408E-295</v>
      </c>
      <c r="BE365" s="6">
        <v>1</v>
      </c>
      <c r="BF365" s="6">
        <v>3.0377223405387998E-68</v>
      </c>
      <c r="BG365" s="6">
        <v>2.78105009838688E-65</v>
      </c>
      <c r="BH365" s="7">
        <v>7.8923369786806507E-34</v>
      </c>
      <c r="BI365" s="6">
        <v>7.1671427539752703E-301</v>
      </c>
      <c r="BJ365" s="6">
        <v>0</v>
      </c>
      <c r="BK365" s="6">
        <v>1</v>
      </c>
      <c r="BL365" s="6">
        <v>2.81116213577315E-204</v>
      </c>
      <c r="BM365" s="6">
        <v>3.5582914262268198E-265</v>
      </c>
      <c r="BN365" s="6">
        <v>1.2346484042690601E-168</v>
      </c>
      <c r="BO365" s="7">
        <v>2.4604347664584502E-130</v>
      </c>
      <c r="BP365" s="6">
        <v>1.83110732903338E-61</v>
      </c>
      <c r="BQ365" s="6">
        <v>4.6952610139602001E-141</v>
      </c>
      <c r="BR365" s="6">
        <v>1</v>
      </c>
      <c r="BS365" s="6">
        <v>7.0736781558149596E-66</v>
      </c>
      <c r="BT365" s="6">
        <v>8.5367807229521301E-32</v>
      </c>
      <c r="BU365" s="6">
        <v>8.2709742500369003E-56</v>
      </c>
      <c r="BV365" s="7">
        <v>7.7448084571648196E-31</v>
      </c>
      <c r="BW365">
        <v>295</v>
      </c>
      <c r="BX365">
        <v>305</v>
      </c>
      <c r="BY365">
        <v>266</v>
      </c>
      <c r="BZ365">
        <v>285</v>
      </c>
      <c r="CA365">
        <v>255</v>
      </c>
      <c r="CB365">
        <v>194</v>
      </c>
      <c r="CC365">
        <v>216</v>
      </c>
      <c r="CD365">
        <v>225</v>
      </c>
      <c r="CE365">
        <v>228</v>
      </c>
      <c r="CF365" s="1">
        <v>242</v>
      </c>
      <c r="CH365" s="43">
        <v>9.1565850581961997E-2</v>
      </c>
      <c r="CJ365" s="27" t="s">
        <v>72357</v>
      </c>
    </row>
    <row r="366" spans="1:88">
      <c r="A366" s="27">
        <v>363</v>
      </c>
      <c r="B366" t="s">
        <v>70952</v>
      </c>
      <c r="D366" t="s">
        <v>71206</v>
      </c>
      <c r="E366" t="s">
        <v>71791</v>
      </c>
      <c r="F366" s="29">
        <v>37.0869</v>
      </c>
      <c r="G366" s="29">
        <v>129.0283</v>
      </c>
      <c r="H366" s="30">
        <v>574</v>
      </c>
      <c r="I366" s="29" t="s">
        <v>71874</v>
      </c>
      <c r="J366" s="30" t="s">
        <v>71984</v>
      </c>
      <c r="K366" s="30" t="s">
        <v>72012</v>
      </c>
      <c r="L366" s="30" t="s">
        <v>71976</v>
      </c>
      <c r="M366" s="48">
        <v>40761</v>
      </c>
      <c r="N366" s="27" t="s">
        <v>71117</v>
      </c>
      <c r="O366" s="54" t="s">
        <v>72382</v>
      </c>
      <c r="P366" s="11"/>
      <c r="Q366" s="11"/>
      <c r="S366" s="12" t="s">
        <v>70990</v>
      </c>
      <c r="T366" s="6">
        <v>1.6666666666666666E-4</v>
      </c>
      <c r="U366" s="6">
        <v>4.583333333333333E-2</v>
      </c>
      <c r="V366" s="6">
        <v>1.8333333333333335E-3</v>
      </c>
      <c r="W366" s="6">
        <v>0.94699999999999995</v>
      </c>
      <c r="X366" s="6">
        <v>0</v>
      </c>
      <c r="Y366" s="6">
        <v>4.1666666666666666E-3</v>
      </c>
      <c r="Z366" s="7">
        <v>8.3333333333333339E-4</v>
      </c>
      <c r="AA366" s="6">
        <v>8.3333333333333339E-4</v>
      </c>
      <c r="AB366" s="6">
        <v>6.000000000000001E-3</v>
      </c>
      <c r="AC366" s="6">
        <v>4.0000000000000001E-3</v>
      </c>
      <c r="AD366" s="6">
        <v>0.97350000000000003</v>
      </c>
      <c r="AE366" s="6">
        <v>1.4999999999999998E-3</v>
      </c>
      <c r="AF366" s="6">
        <v>8.8333333333333337E-3</v>
      </c>
      <c r="AG366" s="7">
        <v>5.3333333333333332E-3</v>
      </c>
      <c r="AH366" s="6">
        <v>1E-3</v>
      </c>
      <c r="AI366" s="6">
        <v>3.1666666666666666E-3</v>
      </c>
      <c r="AJ366" s="6">
        <v>5.1666666666666675E-3</v>
      </c>
      <c r="AK366" s="6">
        <v>0.97466666666666668</v>
      </c>
      <c r="AL366" s="6">
        <v>0</v>
      </c>
      <c r="AM366" s="6">
        <v>9.4999999999999998E-3</v>
      </c>
      <c r="AN366" s="7">
        <v>6.000000000000001E-3</v>
      </c>
      <c r="AO366" s="6">
        <f>7.37234875411391*10^-319</f>
        <v>0</v>
      </c>
      <c r="AP366" s="6">
        <v>0</v>
      </c>
      <c r="AQ366" s="6">
        <v>1</v>
      </c>
      <c r="AR366" s="6">
        <v>6.7738507808602998E-209</v>
      </c>
      <c r="AS366" s="6">
        <v>2.2235123814905001E-131</v>
      </c>
      <c r="AT366" s="7">
        <v>1.18047513045904E-169</v>
      </c>
      <c r="AU366" s="5">
        <v>3</v>
      </c>
      <c r="AV366" s="6">
        <v>1.0239184476884801E-65</v>
      </c>
      <c r="AW366" s="6">
        <v>7.3681331192593902E-128</v>
      </c>
      <c r="AX366" s="6">
        <v>1</v>
      </c>
      <c r="AY366" s="6">
        <v>1.27101194342553E-62</v>
      </c>
      <c r="AZ366" s="6">
        <v>1.6975534453879999E-28</v>
      </c>
      <c r="BA366" s="7">
        <v>1.56526853073651E-55</v>
      </c>
      <c r="BB366" s="6">
        <v>7.5371255835629497E-273</v>
      </c>
      <c r="BC366" s="6">
        <v>1.59252123284151E-118</v>
      </c>
      <c r="BD366" s="6">
        <v>1.1627636079139999E-289</v>
      </c>
      <c r="BE366" s="6">
        <v>1</v>
      </c>
      <c r="BF366" s="6">
        <v>3.52372221427356E-73</v>
      </c>
      <c r="BG366" s="6">
        <v>2.56987575013025E-86</v>
      </c>
      <c r="BH366" s="7">
        <v>5.8393717839421596E-37</v>
      </c>
      <c r="BI366" s="6">
        <f>1.43338325171462*10^-319</f>
        <v>0</v>
      </c>
      <c r="BJ366" s="6">
        <v>0</v>
      </c>
      <c r="BK366" s="6">
        <v>1</v>
      </c>
      <c r="BL366" s="6">
        <v>6.3289631222318805E-209</v>
      </c>
      <c r="BM366" s="6">
        <v>1.3134829566779001E-274</v>
      </c>
      <c r="BN366" s="6">
        <v>1.18820477012177E-170</v>
      </c>
      <c r="BO366" s="7">
        <v>8.7757513026517801E-132</v>
      </c>
      <c r="BP366" s="6">
        <v>1.3120880526660599E-64</v>
      </c>
      <c r="BQ366" s="6">
        <v>1.62733409185492E-126</v>
      </c>
      <c r="BR366" s="6">
        <v>1</v>
      </c>
      <c r="BS366" s="6">
        <v>5.0621920866655197E-67</v>
      </c>
      <c r="BT366" s="6">
        <v>3.4394666992798802E-36</v>
      </c>
      <c r="BU366" s="6">
        <v>1.8294183413656601E-58</v>
      </c>
      <c r="BV366" s="7">
        <v>2.3876056291447101E-34</v>
      </c>
      <c r="BW366">
        <v>295</v>
      </c>
      <c r="BX366">
        <v>305</v>
      </c>
      <c r="BY366">
        <v>266</v>
      </c>
      <c r="BZ366">
        <v>285</v>
      </c>
      <c r="CA366">
        <v>255</v>
      </c>
      <c r="CB366">
        <v>194</v>
      </c>
      <c r="CC366">
        <v>216</v>
      </c>
      <c r="CD366">
        <v>225</v>
      </c>
      <c r="CE366">
        <v>228</v>
      </c>
      <c r="CF366" s="1">
        <v>242</v>
      </c>
      <c r="CH366" s="43">
        <v>9.3063551506344003E-2</v>
      </c>
      <c r="CJ366" s="27" t="s">
        <v>72357</v>
      </c>
    </row>
    <row r="367" spans="1:88">
      <c r="A367" s="27">
        <v>364</v>
      </c>
      <c r="B367" t="s">
        <v>70952</v>
      </c>
      <c r="D367" t="s">
        <v>71207</v>
      </c>
      <c r="E367" t="s">
        <v>71791</v>
      </c>
      <c r="F367" s="29">
        <v>37.736600000000003</v>
      </c>
      <c r="G367" s="29">
        <v>128.35579999999999</v>
      </c>
      <c r="H367" s="30">
        <v>671</v>
      </c>
      <c r="I367" s="29" t="s">
        <v>71874</v>
      </c>
      <c r="J367" s="30" t="s">
        <v>71984</v>
      </c>
      <c r="K367" s="30" t="s">
        <v>71986</v>
      </c>
      <c r="L367" s="30" t="s">
        <v>71894</v>
      </c>
      <c r="M367" s="48">
        <v>40694</v>
      </c>
      <c r="N367" s="27" t="s">
        <v>71117</v>
      </c>
      <c r="O367" s="54" t="s">
        <v>72382</v>
      </c>
      <c r="P367" s="11"/>
      <c r="Q367" s="11"/>
      <c r="T367" s="6">
        <v>1E-3</v>
      </c>
      <c r="U367" s="6">
        <v>2.8000000000000001E-2</v>
      </c>
      <c r="V367" s="6">
        <v>8.666666666666668E-3</v>
      </c>
      <c r="W367" s="6">
        <v>0.9468333333333333</v>
      </c>
      <c r="X367" s="6">
        <v>0</v>
      </c>
      <c r="Y367" s="6">
        <v>1.5333333333333332E-2</v>
      </c>
      <c r="Z367" s="7">
        <v>0</v>
      </c>
      <c r="AA367" s="6">
        <v>6.6666666666666664E-4</v>
      </c>
      <c r="AB367" s="6">
        <v>1E-3</v>
      </c>
      <c r="AC367" s="6">
        <v>1.1333333333333332E-2</v>
      </c>
      <c r="AD367" s="6">
        <v>0.96749999999999992</v>
      </c>
      <c r="AE367" s="6">
        <v>2.9999999999999996E-3</v>
      </c>
      <c r="AF367" s="6">
        <v>1.6E-2</v>
      </c>
      <c r="AG367" s="7">
        <v>0</v>
      </c>
      <c r="AH367" s="6">
        <v>1E-3</v>
      </c>
      <c r="AI367" s="6">
        <v>1E-3</v>
      </c>
      <c r="AJ367" s="6">
        <v>1.1166666666666665E-2</v>
      </c>
      <c r="AK367" s="6">
        <v>0.96649999999999991</v>
      </c>
      <c r="AL367" s="6">
        <v>0</v>
      </c>
      <c r="AM367" s="6">
        <v>2.016666666666667E-2</v>
      </c>
      <c r="AN367" s="7">
        <v>0</v>
      </c>
      <c r="AO367" s="6">
        <f>1.00240978884731*10^-319</f>
        <v>0</v>
      </c>
      <c r="AP367" s="6">
        <v>0</v>
      </c>
      <c r="AQ367" s="6">
        <v>1</v>
      </c>
      <c r="AR367" s="6">
        <v>6.8807770904007796E-204</v>
      </c>
      <c r="AS367" s="6">
        <v>4.3720555391971802E-114</v>
      </c>
      <c r="AT367" s="7">
        <v>2.6511207740320098E-156</v>
      </c>
      <c r="AU367" s="5">
        <v>3</v>
      </c>
      <c r="AV367" s="6">
        <v>3.6534513072942799E-60</v>
      </c>
      <c r="AW367" s="6">
        <v>8.5930374273623595E-113</v>
      </c>
      <c r="AX367" s="6">
        <v>1</v>
      </c>
      <c r="AY367" s="6">
        <v>2.76018468881822E-72</v>
      </c>
      <c r="AZ367" s="6">
        <v>2.5266287169715098E-36</v>
      </c>
      <c r="BA367" s="7">
        <v>1.33332588138214E-64</v>
      </c>
      <c r="BB367" s="6">
        <v>1.76893097897534E-267</v>
      </c>
      <c r="BC367" s="6">
        <v>8.6335541228407599E-127</v>
      </c>
      <c r="BD367" s="6">
        <v>5.3664683190223204E-293</v>
      </c>
      <c r="BE367" s="6">
        <v>1</v>
      </c>
      <c r="BF367" s="6">
        <v>1.36358516617874E-71</v>
      </c>
      <c r="BG367" s="6">
        <v>2.60552059695533E-71</v>
      </c>
      <c r="BH367" s="7">
        <v>5.5768038949232601E-34</v>
      </c>
      <c r="BI367" s="6">
        <f>2.15566794771568*10^-316</f>
        <v>0</v>
      </c>
      <c r="BJ367" s="6">
        <v>0</v>
      </c>
      <c r="BK367" s="6">
        <v>1</v>
      </c>
      <c r="BL367" s="6">
        <v>1.4521344084419499E-199</v>
      </c>
      <c r="BM367" s="6">
        <v>2.5418964359107102E-224</v>
      </c>
      <c r="BN367" s="6">
        <v>4.6382442422053502E-153</v>
      </c>
      <c r="BO367" s="7">
        <v>1.85012757694604E-112</v>
      </c>
      <c r="BP367" s="6">
        <v>1.8779556630560799E-59</v>
      </c>
      <c r="BQ367" s="6">
        <v>4.6766199967722497E-112</v>
      </c>
      <c r="BR367" s="6">
        <v>1</v>
      </c>
      <c r="BS367" s="6">
        <v>2.3467245572421598E-72</v>
      </c>
      <c r="BT367" s="6">
        <v>4.7526745956094802E-38</v>
      </c>
      <c r="BU367" s="6">
        <v>6.7734216871939001E-64</v>
      </c>
      <c r="BV367" s="7">
        <v>5.6310757952340897E-19</v>
      </c>
      <c r="BW367">
        <v>295</v>
      </c>
      <c r="BX367">
        <v>305</v>
      </c>
      <c r="BY367">
        <v>266</v>
      </c>
      <c r="BZ367">
        <v>285</v>
      </c>
      <c r="CA367">
        <v>255</v>
      </c>
      <c r="CB367">
        <v>194</v>
      </c>
      <c r="CC367">
        <v>216</v>
      </c>
      <c r="CD367">
        <v>225</v>
      </c>
      <c r="CE367">
        <v>228</v>
      </c>
      <c r="CF367" s="1">
        <v>242</v>
      </c>
      <c r="CH367" s="43">
        <v>7.4023526353415206E-2</v>
      </c>
      <c r="CJ367" s="27" t="s">
        <v>72357</v>
      </c>
    </row>
    <row r="368" spans="1:88">
      <c r="A368" s="27">
        <v>365</v>
      </c>
      <c r="B368" t="s">
        <v>70952</v>
      </c>
      <c r="D368" t="s">
        <v>71208</v>
      </c>
      <c r="E368" t="s">
        <v>71791</v>
      </c>
      <c r="F368" s="29">
        <v>37.7117</v>
      </c>
      <c r="G368" s="29">
        <v>128.18190000000001</v>
      </c>
      <c r="H368" s="30">
        <v>337</v>
      </c>
      <c r="I368" s="29" t="s">
        <v>71874</v>
      </c>
      <c r="J368" s="30" t="s">
        <v>71984</v>
      </c>
      <c r="K368" s="30" t="s">
        <v>71986</v>
      </c>
      <c r="L368" s="30" t="s">
        <v>72162</v>
      </c>
      <c r="M368" s="48">
        <v>40769</v>
      </c>
      <c r="N368" s="27" t="s">
        <v>71117</v>
      </c>
      <c r="O368" s="54" t="s">
        <v>72382</v>
      </c>
      <c r="P368" s="11"/>
      <c r="Q368" s="11"/>
      <c r="R368" s="11" t="s">
        <v>70990</v>
      </c>
      <c r="S368" s="12" t="s">
        <v>70990</v>
      </c>
      <c r="T368" s="6">
        <v>2.5000000000000001E-3</v>
      </c>
      <c r="U368" s="6">
        <v>4.2166666666666658E-2</v>
      </c>
      <c r="V368" s="6">
        <v>3.8333333333333331E-3</v>
      </c>
      <c r="W368" s="6">
        <v>0.94666666666666677</v>
      </c>
      <c r="X368" s="6">
        <v>1.6666666666666666E-4</v>
      </c>
      <c r="Y368" s="6">
        <v>3.5000000000000001E-3</v>
      </c>
      <c r="Z368" s="7">
        <v>1E-3</v>
      </c>
      <c r="AA368" s="6">
        <v>2.9999999999999996E-3</v>
      </c>
      <c r="AB368" s="6">
        <v>1.3666666666666666E-2</v>
      </c>
      <c r="AC368" s="6">
        <v>4.1666666666666666E-3</v>
      </c>
      <c r="AD368" s="6">
        <v>0.97266666666666668</v>
      </c>
      <c r="AE368" s="6">
        <v>1.3333333333333333E-3</v>
      </c>
      <c r="AF368" s="6">
        <v>3.666666666666667E-3</v>
      </c>
      <c r="AG368" s="7">
        <v>1.8333333333333335E-3</v>
      </c>
      <c r="AH368" s="6">
        <v>2.3333333333333335E-3</v>
      </c>
      <c r="AI368" s="6">
        <v>1.4999999999999999E-2</v>
      </c>
      <c r="AJ368" s="6">
        <v>4.5000000000000005E-3</v>
      </c>
      <c r="AK368" s="6">
        <v>0.97049999999999992</v>
      </c>
      <c r="AL368" s="6">
        <v>1E-3</v>
      </c>
      <c r="AM368" s="6">
        <v>4.8333333333333336E-3</v>
      </c>
      <c r="AN368" s="7">
        <v>1.8333333333333333E-3</v>
      </c>
      <c r="AO368" s="6">
        <f>3.45010178784792*10^-315</f>
        <v>0</v>
      </c>
      <c r="AP368" s="6">
        <v>0</v>
      </c>
      <c r="AQ368" s="6">
        <v>1</v>
      </c>
      <c r="AR368" s="6">
        <v>8.5214525504689408E-205</v>
      </c>
      <c r="AS368" s="6">
        <v>8.8507397802844097E-126</v>
      </c>
      <c r="AT368" s="7">
        <v>2.7650678191795099E-167</v>
      </c>
      <c r="AU368" s="5">
        <v>3</v>
      </c>
      <c r="AV368" s="6">
        <v>4.0829615226133598E-77</v>
      </c>
      <c r="AW368" s="6">
        <v>7.5800952358949102E-130</v>
      </c>
      <c r="AX368" s="6">
        <v>1</v>
      </c>
      <c r="AY368" s="6">
        <v>5.5237937798888302E-68</v>
      </c>
      <c r="AZ368" s="6">
        <v>7.1780889999580601E-26</v>
      </c>
      <c r="BA368" s="7">
        <v>1.4082151401423901E-55</v>
      </c>
      <c r="BB368" s="6">
        <v>3.86765777007734E-281</v>
      </c>
      <c r="BC368" s="6">
        <v>1.0732646662441001E-120</v>
      </c>
      <c r="BD368" s="6">
        <v>3.3287961271814601E-289</v>
      </c>
      <c r="BE368" s="6">
        <v>1</v>
      </c>
      <c r="BF368" s="6">
        <v>4.51690694612818E-66</v>
      </c>
      <c r="BG368" s="6">
        <v>1.15724924097287E-68</v>
      </c>
      <c r="BH368" s="7">
        <v>3.4923477382742902E-35</v>
      </c>
      <c r="BI368" s="6">
        <f>3.8255226280726*10^-316</f>
        <v>0</v>
      </c>
      <c r="BJ368" s="6">
        <v>0</v>
      </c>
      <c r="BK368" s="6">
        <v>1</v>
      </c>
      <c r="BL368" s="6">
        <v>2.67403103434801E-206</v>
      </c>
      <c r="BM368" s="6">
        <v>1.5581356726694001E-267</v>
      </c>
      <c r="BN368" s="6">
        <v>7.9974586799111202E-170</v>
      </c>
      <c r="BO368" s="7">
        <v>5.4700230927354798E-126</v>
      </c>
      <c r="BP368" s="6">
        <v>3.9461339042765797E-76</v>
      </c>
      <c r="BQ368" s="6">
        <v>1.10699627361267E-128</v>
      </c>
      <c r="BR368" s="6">
        <v>1</v>
      </c>
      <c r="BS368" s="6">
        <v>2.4105883558265098E-70</v>
      </c>
      <c r="BT368" s="6">
        <v>4.2063314385707096E-31</v>
      </c>
      <c r="BU368" s="6">
        <v>1.03428129971931E-56</v>
      </c>
      <c r="BV368" s="7">
        <v>4.7603981457266998E-30</v>
      </c>
      <c r="BW368">
        <v>295</v>
      </c>
      <c r="BX368">
        <v>305</v>
      </c>
      <c r="BY368">
        <v>266</v>
      </c>
      <c r="BZ368">
        <v>285</v>
      </c>
      <c r="CA368">
        <v>255</v>
      </c>
      <c r="CB368">
        <v>194</v>
      </c>
      <c r="CC368">
        <v>216</v>
      </c>
      <c r="CD368">
        <v>225</v>
      </c>
      <c r="CE368">
        <v>228</v>
      </c>
      <c r="CF368" s="1">
        <v>242</v>
      </c>
      <c r="CH368" s="43">
        <v>0.10944095542057</v>
      </c>
      <c r="CJ368" s="27" t="s">
        <v>72357</v>
      </c>
    </row>
    <row r="369" spans="1:88">
      <c r="A369" s="27">
        <v>366</v>
      </c>
      <c r="B369" t="s">
        <v>70952</v>
      </c>
      <c r="D369" t="s">
        <v>71209</v>
      </c>
      <c r="E369" t="s">
        <v>71791</v>
      </c>
      <c r="F369" s="29">
        <v>37.180500000000002</v>
      </c>
      <c r="G369" s="29">
        <v>128.97790000000001</v>
      </c>
      <c r="H369" s="30">
        <v>411</v>
      </c>
      <c r="I369" s="29" t="s">
        <v>71874</v>
      </c>
      <c r="J369" s="30" t="s">
        <v>71984</v>
      </c>
      <c r="K369" s="30" t="s">
        <v>72012</v>
      </c>
      <c r="L369" s="30" t="s">
        <v>71909</v>
      </c>
      <c r="M369" s="48">
        <v>40882</v>
      </c>
      <c r="N369" s="27" t="s">
        <v>71117</v>
      </c>
      <c r="O369" s="54" t="s">
        <v>72382</v>
      </c>
      <c r="P369" s="11"/>
      <c r="Q369" s="11"/>
      <c r="T369" s="6">
        <v>0</v>
      </c>
      <c r="U369" s="6">
        <v>5.2999999999999999E-2</v>
      </c>
      <c r="V369" s="6">
        <v>0</v>
      </c>
      <c r="W369" s="6">
        <v>0.94666666666666666</v>
      </c>
      <c r="X369" s="6">
        <v>0</v>
      </c>
      <c r="Y369" s="6">
        <v>0</v>
      </c>
      <c r="Z369" s="7">
        <v>0</v>
      </c>
      <c r="AA369" s="6">
        <v>0</v>
      </c>
      <c r="AB369" s="6">
        <v>0</v>
      </c>
      <c r="AC369" s="6">
        <v>0</v>
      </c>
      <c r="AD369" s="6">
        <v>0.999</v>
      </c>
      <c r="AE369" s="6">
        <v>0</v>
      </c>
      <c r="AF369" s="6">
        <v>0</v>
      </c>
      <c r="AG369" s="7">
        <v>0</v>
      </c>
      <c r="AH369" s="6">
        <v>0</v>
      </c>
      <c r="AI369" s="6">
        <v>0</v>
      </c>
      <c r="AJ369" s="6">
        <v>0</v>
      </c>
      <c r="AK369" s="6">
        <v>0.999</v>
      </c>
      <c r="AL369" s="6">
        <v>0</v>
      </c>
      <c r="AM369" s="6">
        <v>0</v>
      </c>
      <c r="AN369" s="7">
        <v>0</v>
      </c>
      <c r="AO369" s="6">
        <f>1.30217122781103*10^-311</f>
        <v>0</v>
      </c>
      <c r="AP369" s="6">
        <v>0</v>
      </c>
      <c r="AQ369" s="6">
        <v>1</v>
      </c>
      <c r="AR369" s="6">
        <v>6.20338572486461E-201</v>
      </c>
      <c r="AS369" s="6">
        <v>2.1468321729904698E-121</v>
      </c>
      <c r="AT369" s="7">
        <v>4.0937254663786502E-164</v>
      </c>
      <c r="AU369" s="5">
        <v>3</v>
      </c>
      <c r="AV369" s="6">
        <v>1.02872316797896E-64</v>
      </c>
      <c r="AW369" s="6">
        <v>7.1439164222786596E-124</v>
      </c>
      <c r="AX369" s="6">
        <v>1</v>
      </c>
      <c r="AY369" s="6">
        <v>1.9007061360483401E-62</v>
      </c>
      <c r="AZ369" s="6">
        <v>9.60738796749512E-28</v>
      </c>
      <c r="BA369" s="7">
        <v>1.2611947506431001E-51</v>
      </c>
      <c r="BB369" s="6">
        <v>1.0715873514858501E-276</v>
      </c>
      <c r="BC369" s="6">
        <v>1.45833167752798E-120</v>
      </c>
      <c r="BD369" s="6">
        <v>2.22807119816898E-284</v>
      </c>
      <c r="BE369" s="6">
        <v>1</v>
      </c>
      <c r="BF369" s="6">
        <v>1.69234671754023E-66</v>
      </c>
      <c r="BG369" s="6">
        <v>4.2717952661583498E-76</v>
      </c>
      <c r="BH369" s="7">
        <v>2.1248938343191201E-35</v>
      </c>
      <c r="BI369" s="6">
        <f>3.36908830438302*10^-310</f>
        <v>0</v>
      </c>
      <c r="BJ369" s="6">
        <v>0</v>
      </c>
      <c r="BK369" s="6">
        <v>1</v>
      </c>
      <c r="BL369" s="6">
        <v>3.14893270866131E-197</v>
      </c>
      <c r="BM369" s="6">
        <v>2.9405576324538102E-257</v>
      </c>
      <c r="BN369" s="6">
        <v>2.0868818817319598E-161</v>
      </c>
      <c r="BO369" s="7">
        <v>4.5926149899134297E-121</v>
      </c>
      <c r="BP369" s="6">
        <v>2.2467734911775799E-64</v>
      </c>
      <c r="BQ369" s="6">
        <v>1.9121405383012299E-123</v>
      </c>
      <c r="BR369" s="6">
        <v>1</v>
      </c>
      <c r="BS369" s="6">
        <v>3.8946329747897801E-66</v>
      </c>
      <c r="BT369" s="6">
        <v>9.1047550999985708E-34</v>
      </c>
      <c r="BU369" s="6">
        <v>3.2499286431273799E-54</v>
      </c>
      <c r="BV369" s="7">
        <v>6.07561065748413E-26</v>
      </c>
      <c r="BW369">
        <v>295</v>
      </c>
      <c r="BX369">
        <v>305</v>
      </c>
      <c r="BY369">
        <v>266</v>
      </c>
      <c r="BZ369">
        <v>285</v>
      </c>
      <c r="CA369">
        <v>255</v>
      </c>
      <c r="CB369">
        <v>194</v>
      </c>
      <c r="CC369">
        <v>216</v>
      </c>
      <c r="CD369">
        <v>225</v>
      </c>
      <c r="CE369">
        <v>228</v>
      </c>
      <c r="CF369" s="1">
        <v>242</v>
      </c>
      <c r="CG369" s="45">
        <v>22</v>
      </c>
      <c r="CH369" s="43">
        <v>8.0372197589458599E-2</v>
      </c>
      <c r="CJ369" s="27" t="s">
        <v>72357</v>
      </c>
    </row>
    <row r="370" spans="1:88">
      <c r="A370" s="27">
        <v>367</v>
      </c>
      <c r="B370" t="s">
        <v>70952</v>
      </c>
      <c r="D370" t="s">
        <v>71210</v>
      </c>
      <c r="E370" t="s">
        <v>71791</v>
      </c>
      <c r="F370" s="29">
        <v>35.4358</v>
      </c>
      <c r="G370" s="29">
        <v>126.7021</v>
      </c>
      <c r="H370" s="30">
        <v>194</v>
      </c>
      <c r="I370" s="29" t="s">
        <v>71874</v>
      </c>
      <c r="J370" s="30" t="s">
        <v>71902</v>
      </c>
      <c r="K370" s="30" t="s">
        <v>72007</v>
      </c>
      <c r="L370" s="30" t="s">
        <v>72008</v>
      </c>
      <c r="M370" s="48">
        <v>40882</v>
      </c>
      <c r="N370" s="27" t="s">
        <v>71117</v>
      </c>
      <c r="O370" s="54" t="s">
        <v>72382</v>
      </c>
      <c r="P370" s="11"/>
      <c r="Q370" s="11"/>
      <c r="T370" s="6">
        <v>0</v>
      </c>
      <c r="U370" s="6">
        <v>5.2666666666666667E-2</v>
      </c>
      <c r="V370" s="6">
        <v>0</v>
      </c>
      <c r="W370" s="6">
        <v>0.94633333333333314</v>
      </c>
      <c r="X370" s="6">
        <v>0</v>
      </c>
      <c r="Y370" s="6">
        <v>0</v>
      </c>
      <c r="Z370" s="7">
        <v>0</v>
      </c>
      <c r="AA370" s="6">
        <v>0</v>
      </c>
      <c r="AB370" s="6">
        <v>0</v>
      </c>
      <c r="AC370" s="6">
        <v>0</v>
      </c>
      <c r="AD370" s="6">
        <v>0.999</v>
      </c>
      <c r="AE370" s="6">
        <v>0</v>
      </c>
      <c r="AF370" s="6">
        <v>0</v>
      </c>
      <c r="AG370" s="7">
        <v>0</v>
      </c>
      <c r="AH370" s="6">
        <v>0</v>
      </c>
      <c r="AI370" s="6">
        <v>1.6666666666666666E-4</v>
      </c>
      <c r="AJ370" s="6">
        <v>0</v>
      </c>
      <c r="AK370" s="6">
        <v>0.999</v>
      </c>
      <c r="AL370" s="6">
        <v>0</v>
      </c>
      <c r="AM370" s="6">
        <v>0</v>
      </c>
      <c r="AN370" s="7">
        <v>0</v>
      </c>
      <c r="AO370" s="6">
        <f>6.91691904177745*10^-323</f>
        <v>0</v>
      </c>
      <c r="AP370" s="6">
        <v>0</v>
      </c>
      <c r="AQ370" s="6">
        <v>1</v>
      </c>
      <c r="AR370" s="6">
        <v>3.7915496252950601E-202</v>
      </c>
      <c r="AS370" s="6">
        <v>1.23738478062351E-124</v>
      </c>
      <c r="AT370" s="7">
        <v>8.0093634760126702E-167</v>
      </c>
      <c r="AU370" s="5">
        <v>3</v>
      </c>
      <c r="AV370" s="6">
        <v>7.6914327793674499E-64</v>
      </c>
      <c r="AW370" s="6">
        <v>1.9703798385944501E-123</v>
      </c>
      <c r="AX370" s="6">
        <v>1</v>
      </c>
      <c r="AY370" s="6">
        <v>1.42835765493098E-62</v>
      </c>
      <c r="AZ370" s="6">
        <v>6.6619260208966398E-28</v>
      </c>
      <c r="BA370" s="7">
        <v>7.0111354263026593E-52</v>
      </c>
      <c r="BB370" s="6">
        <v>3.6512701453677E-280</v>
      </c>
      <c r="BC370" s="6">
        <v>4.4707692170301199E-127</v>
      </c>
      <c r="BD370" s="6">
        <v>1.8575259398984001E-300</v>
      </c>
      <c r="BE370" s="6">
        <v>1</v>
      </c>
      <c r="BF370" s="6">
        <v>2.3300030475422099E-66</v>
      </c>
      <c r="BG370" s="6">
        <v>2.7507944862007601E-74</v>
      </c>
      <c r="BH370" s="7">
        <v>6.8546390299812294E-36</v>
      </c>
      <c r="BI370" s="6">
        <f>1.03902005320414*10^-320</f>
        <v>0</v>
      </c>
      <c r="BJ370" s="6">
        <v>0</v>
      </c>
      <c r="BK370" s="6">
        <v>1</v>
      </c>
      <c r="BL370" s="6">
        <v>4.1306268381606596E-198</v>
      </c>
      <c r="BM370" s="6">
        <v>9.0756856123860798E-251</v>
      </c>
      <c r="BN370" s="6">
        <v>8.4387805136227405E-164</v>
      </c>
      <c r="BO370" s="7">
        <v>8.10436241390987E-124</v>
      </c>
      <c r="BP370" s="6">
        <v>2.0008285337226199E-63</v>
      </c>
      <c r="BQ370" s="6">
        <v>6.5042325636322E-123</v>
      </c>
      <c r="BR370" s="6">
        <v>1</v>
      </c>
      <c r="BS370" s="6">
        <v>2.3105173906360499E-66</v>
      </c>
      <c r="BT370" s="6">
        <v>3.9679004928986304E-34</v>
      </c>
      <c r="BU370" s="6">
        <v>1.56004312302123E-54</v>
      </c>
      <c r="BV370" s="7">
        <v>8.0820000178690301E-27</v>
      </c>
      <c r="BW370">
        <v>295</v>
      </c>
      <c r="BX370">
        <v>305</v>
      </c>
      <c r="BY370">
        <v>266</v>
      </c>
      <c r="BZ370">
        <v>285</v>
      </c>
      <c r="CA370">
        <v>255</v>
      </c>
      <c r="CB370">
        <v>194</v>
      </c>
      <c r="CC370">
        <v>216</v>
      </c>
      <c r="CD370">
        <v>225</v>
      </c>
      <c r="CE370">
        <v>228</v>
      </c>
      <c r="CF370" s="1">
        <v>242</v>
      </c>
      <c r="CG370" s="45">
        <v>22</v>
      </c>
      <c r="CH370" s="43">
        <v>8.4413644781647604E-2</v>
      </c>
      <c r="CJ370" s="27" t="s">
        <v>72357</v>
      </c>
    </row>
    <row r="371" spans="1:88">
      <c r="A371" s="27">
        <v>368</v>
      </c>
      <c r="B371" t="s">
        <v>70952</v>
      </c>
      <c r="D371" t="s">
        <v>71211</v>
      </c>
      <c r="E371" t="s">
        <v>71791</v>
      </c>
      <c r="F371" s="29">
        <v>37.426900000000003</v>
      </c>
      <c r="G371" s="29">
        <v>128.01079999999999</v>
      </c>
      <c r="H371" s="30">
        <v>209</v>
      </c>
      <c r="I371" s="29" t="s">
        <v>71874</v>
      </c>
      <c r="J371" s="30" t="s">
        <v>71984</v>
      </c>
      <c r="K371" s="30" t="s">
        <v>72003</v>
      </c>
      <c r="L371" s="30" t="s">
        <v>72126</v>
      </c>
      <c r="M371" s="48">
        <v>40740</v>
      </c>
      <c r="N371" s="27" t="s">
        <v>71117</v>
      </c>
      <c r="O371" s="54" t="s">
        <v>72382</v>
      </c>
      <c r="P371" s="11"/>
      <c r="Q371" s="11"/>
      <c r="T371" s="6">
        <v>0</v>
      </c>
      <c r="U371" s="6">
        <v>2.3166666666666665E-2</v>
      </c>
      <c r="V371" s="6">
        <v>0</v>
      </c>
      <c r="W371" s="6">
        <v>0.94600000000000006</v>
      </c>
      <c r="X371" s="6">
        <v>0</v>
      </c>
      <c r="Y371" s="6">
        <v>2.9499999999999998E-2</v>
      </c>
      <c r="Z371" s="7">
        <v>8.3333333333333339E-4</v>
      </c>
      <c r="AA371" s="6">
        <v>0</v>
      </c>
      <c r="AB371" s="6">
        <v>3.3333333333333332E-4</v>
      </c>
      <c r="AC371" s="6">
        <v>0</v>
      </c>
      <c r="AD371" s="6">
        <v>0.96583333333333332</v>
      </c>
      <c r="AE371" s="6">
        <v>5.1666666666666666E-3</v>
      </c>
      <c r="AF371" s="6">
        <v>2.6833333333333334E-2</v>
      </c>
      <c r="AG371" s="7">
        <v>1E-3</v>
      </c>
      <c r="AH371" s="6">
        <v>0</v>
      </c>
      <c r="AI371" s="6">
        <v>1.6666666666666666E-4</v>
      </c>
      <c r="AJ371" s="6">
        <v>0</v>
      </c>
      <c r="AK371" s="6">
        <v>0.96466666666666656</v>
      </c>
      <c r="AL371" s="6">
        <v>0</v>
      </c>
      <c r="AM371" s="6">
        <v>3.2833333333333332E-2</v>
      </c>
      <c r="AN371" s="7">
        <v>1E-3</v>
      </c>
      <c r="AO371" s="6">
        <v>0</v>
      </c>
      <c r="AP371" s="6">
        <v>0</v>
      </c>
      <c r="AQ371" s="6">
        <v>1</v>
      </c>
      <c r="AR371" s="6">
        <v>2.8599000825668503E-200</v>
      </c>
      <c r="AS371" s="6">
        <v>1.6202348138359301E-131</v>
      </c>
      <c r="AT371" s="7">
        <v>4.7592318029721901E-173</v>
      </c>
      <c r="AU371" s="5">
        <v>3</v>
      </c>
      <c r="AV371" s="6">
        <v>4.91897940547519E-87</v>
      </c>
      <c r="AW371" s="6">
        <v>2.2195388865879502E-143</v>
      </c>
      <c r="AX371" s="6">
        <v>1</v>
      </c>
      <c r="AY371" s="6">
        <v>1.5178346465335999E-54</v>
      </c>
      <c r="AZ371" s="6">
        <v>7.2685172994759796E-31</v>
      </c>
      <c r="BA371" s="7">
        <v>8.4913023677422E-49</v>
      </c>
      <c r="BB371" s="6">
        <v>8.8278849090507706E-279</v>
      </c>
      <c r="BC371" s="6">
        <v>1.91150687456376E-139</v>
      </c>
      <c r="BD371" s="6">
        <v>1.2318801101954601E-288</v>
      </c>
      <c r="BE371" s="6">
        <v>1</v>
      </c>
      <c r="BF371" s="6">
        <v>1.86720592737302E-67</v>
      </c>
      <c r="BG371" s="6">
        <v>5.1909484759834496E-81</v>
      </c>
      <c r="BH371" s="7">
        <v>4.3000501973203102E-41</v>
      </c>
      <c r="BI371" s="6">
        <v>0</v>
      </c>
      <c r="BJ371" s="6">
        <v>0</v>
      </c>
      <c r="BK371" s="6">
        <v>1</v>
      </c>
      <c r="BL371" s="6">
        <v>4.7242726864580797E-198</v>
      </c>
      <c r="BM371" s="6">
        <v>2.4873627163155499E-264</v>
      </c>
      <c r="BN371" s="6">
        <v>7.9365184448156798E-172</v>
      </c>
      <c r="BO371" s="7">
        <v>3.9452879084283398E-131</v>
      </c>
      <c r="BP371" s="6">
        <v>1.8956045160090001E-86</v>
      </c>
      <c r="BQ371" s="6">
        <v>9.2714000263697397E-143</v>
      </c>
      <c r="BR371" s="6">
        <v>1</v>
      </c>
      <c r="BS371" s="6">
        <v>1.8589947101787099E-54</v>
      </c>
      <c r="BT371" s="6">
        <v>1.93643407299641E-32</v>
      </c>
      <c r="BU371" s="6">
        <v>5.9905745768209801E-48</v>
      </c>
      <c r="BV371" s="7">
        <v>3.3917776064780802E-19</v>
      </c>
      <c r="BW371">
        <v>295</v>
      </c>
      <c r="BX371">
        <v>305</v>
      </c>
      <c r="BY371">
        <v>266</v>
      </c>
      <c r="BZ371">
        <v>285</v>
      </c>
      <c r="CA371">
        <v>255</v>
      </c>
      <c r="CB371">
        <v>194</v>
      </c>
      <c r="CC371">
        <v>216</v>
      </c>
      <c r="CD371">
        <v>225</v>
      </c>
      <c r="CE371">
        <v>228</v>
      </c>
      <c r="CF371" s="1">
        <v>242</v>
      </c>
      <c r="CH371" s="43">
        <v>9.2271159608752207E-2</v>
      </c>
      <c r="CJ371" s="27" t="s">
        <v>72357</v>
      </c>
    </row>
    <row r="372" spans="1:88">
      <c r="A372" s="27">
        <v>369</v>
      </c>
      <c r="B372" t="s">
        <v>70952</v>
      </c>
      <c r="D372" t="s">
        <v>71212</v>
      </c>
      <c r="E372" t="s">
        <v>71791</v>
      </c>
      <c r="F372" s="29">
        <v>36.916400000000003</v>
      </c>
      <c r="G372" s="29">
        <v>127.5222</v>
      </c>
      <c r="H372" s="30">
        <v>90</v>
      </c>
      <c r="I372" s="29" t="s">
        <v>71874</v>
      </c>
      <c r="J372" s="30" t="s">
        <v>71991</v>
      </c>
      <c r="K372" s="30" t="s">
        <v>72117</v>
      </c>
      <c r="L372" s="30" t="s">
        <v>71964</v>
      </c>
      <c r="M372" s="48">
        <v>40740</v>
      </c>
      <c r="N372" s="27" t="s">
        <v>71117</v>
      </c>
      <c r="O372" s="54" t="s">
        <v>72382</v>
      </c>
      <c r="P372" s="11"/>
      <c r="Q372" s="11"/>
      <c r="R372" s="11" t="s">
        <v>70990</v>
      </c>
      <c r="S372" s="12" t="s">
        <v>70990</v>
      </c>
      <c r="T372" s="6">
        <v>5.9999999999999993E-3</v>
      </c>
      <c r="U372" s="6">
        <v>4.6666666666666662E-2</v>
      </c>
      <c r="V372" s="6">
        <v>3.3333333333333332E-4</v>
      </c>
      <c r="W372" s="6">
        <v>0.94383333333333341</v>
      </c>
      <c r="X372" s="6">
        <v>1.6666666666666666E-4</v>
      </c>
      <c r="Y372" s="6">
        <v>8.3333333333333339E-4</v>
      </c>
      <c r="Z372" s="7">
        <v>1.6666666666666668E-3</v>
      </c>
      <c r="AA372" s="6">
        <v>5.9999999999999993E-3</v>
      </c>
      <c r="AB372" s="6">
        <v>7.4999999999999997E-3</v>
      </c>
      <c r="AC372" s="6">
        <v>8.3333333333333339E-4</v>
      </c>
      <c r="AD372" s="6">
        <v>0.97549999999999992</v>
      </c>
      <c r="AE372" s="6">
        <v>5.0000000000000001E-4</v>
      </c>
      <c r="AF372" s="6">
        <v>1.5000000000000002E-3</v>
      </c>
      <c r="AG372" s="7">
        <v>8.4999999999999989E-3</v>
      </c>
      <c r="AH372" s="6">
        <v>5.9999999999999993E-3</v>
      </c>
      <c r="AI372" s="6">
        <v>4.6666666666666671E-3</v>
      </c>
      <c r="AJ372" s="6">
        <v>1E-3</v>
      </c>
      <c r="AK372" s="6">
        <v>0.97333333333333327</v>
      </c>
      <c r="AL372" s="6">
        <v>1.6666666666666666E-4</v>
      </c>
      <c r="AM372" s="6">
        <v>1.1666666666666668E-3</v>
      </c>
      <c r="AN372" s="7">
        <v>1.3833333333333331E-2</v>
      </c>
      <c r="AO372" s="6">
        <v>0</v>
      </c>
      <c r="AP372" s="6">
        <v>0</v>
      </c>
      <c r="AQ372" s="6">
        <v>1</v>
      </c>
      <c r="AR372" s="6">
        <v>4.3264964782144803E-223</v>
      </c>
      <c r="AS372" s="6">
        <v>2.06986832308894E-138</v>
      </c>
      <c r="AT372" s="7">
        <v>5.5622722946300896E-189</v>
      </c>
      <c r="AU372" s="5">
        <v>3</v>
      </c>
      <c r="AV372" s="6">
        <v>2.4797945762615201E-64</v>
      </c>
      <c r="AW372" s="6">
        <v>9.3016759872445E-128</v>
      </c>
      <c r="AX372" s="6">
        <v>1</v>
      </c>
      <c r="AY372" s="6">
        <v>1.1221824536732899E-54</v>
      </c>
      <c r="AZ372" s="6">
        <v>6.8820964726711502E-21</v>
      </c>
      <c r="BA372" s="7">
        <v>1.08792609348937E-40</v>
      </c>
      <c r="BB372" s="6">
        <v>5.3211076927302803E-294</v>
      </c>
      <c r="BC372" s="6">
        <v>2.3399585334664901E-136</v>
      </c>
      <c r="BD372" s="6">
        <f>2.27310789057743*10^-311</f>
        <v>0</v>
      </c>
      <c r="BE372" s="6">
        <v>1</v>
      </c>
      <c r="BF372" s="6">
        <v>2.7647752182263799E-74</v>
      </c>
      <c r="BG372" s="6">
        <v>1.00051744846128E-88</v>
      </c>
      <c r="BH372" s="7">
        <v>9.0536345947176295E-43</v>
      </c>
      <c r="BI372" s="6">
        <v>0</v>
      </c>
      <c r="BJ372" s="6">
        <v>0</v>
      </c>
      <c r="BK372" s="6">
        <v>1</v>
      </c>
      <c r="BL372" s="6">
        <v>5.6828784664277202E-217</v>
      </c>
      <c r="BM372" s="6">
        <v>1.04323297019551E-285</v>
      </c>
      <c r="BN372" s="6">
        <v>6.7337240358932302E-184</v>
      </c>
      <c r="BO372" s="7">
        <v>3.9679294605343198E-138</v>
      </c>
      <c r="BP372" s="6">
        <v>4.7447230137188698E-64</v>
      </c>
      <c r="BQ372" s="6">
        <v>2.36167619118077E-127</v>
      </c>
      <c r="BR372" s="6">
        <v>1</v>
      </c>
      <c r="BS372" s="6">
        <v>7.7759795765214399E-58</v>
      </c>
      <c r="BT372" s="6">
        <v>1.57585674365943E-26</v>
      </c>
      <c r="BU372" s="6">
        <v>9.47048735529063E-43</v>
      </c>
      <c r="BV372" s="7">
        <v>4.2924149129661102E-27</v>
      </c>
      <c r="BW372">
        <v>295</v>
      </c>
      <c r="BX372">
        <v>305</v>
      </c>
      <c r="BY372">
        <v>266</v>
      </c>
      <c r="BZ372">
        <v>285</v>
      </c>
      <c r="CA372">
        <v>255</v>
      </c>
      <c r="CB372">
        <v>194</v>
      </c>
      <c r="CC372">
        <v>216</v>
      </c>
      <c r="CD372">
        <v>225</v>
      </c>
      <c r="CE372">
        <v>228</v>
      </c>
      <c r="CF372" s="1">
        <v>242</v>
      </c>
      <c r="CH372" s="43">
        <v>8.0412112074381203E-2</v>
      </c>
      <c r="CJ372" s="27" t="s">
        <v>72357</v>
      </c>
    </row>
    <row r="373" spans="1:88">
      <c r="A373" s="27">
        <v>370</v>
      </c>
      <c r="B373" t="s">
        <v>70952</v>
      </c>
      <c r="D373" t="s">
        <v>71213</v>
      </c>
      <c r="E373" t="s">
        <v>71791</v>
      </c>
      <c r="F373" s="29">
        <v>37.85</v>
      </c>
      <c r="G373" s="29">
        <v>127.7333</v>
      </c>
      <c r="H373" s="30">
        <v>155</v>
      </c>
      <c r="I373" s="29" t="s">
        <v>71874</v>
      </c>
      <c r="J373" s="30" t="s">
        <v>71984</v>
      </c>
      <c r="K373" s="30" t="s">
        <v>71975</v>
      </c>
      <c r="L373" s="30" t="s">
        <v>72096</v>
      </c>
      <c r="M373" s="48">
        <v>40713</v>
      </c>
      <c r="N373" s="27" t="s">
        <v>71117</v>
      </c>
      <c r="O373" s="54" t="s">
        <v>72382</v>
      </c>
      <c r="P373" s="11"/>
      <c r="Q373" s="11"/>
      <c r="S373" s="12" t="s">
        <v>70990</v>
      </c>
      <c r="T373" s="6">
        <v>0</v>
      </c>
      <c r="U373" s="6">
        <v>4.1500000000000002E-2</v>
      </c>
      <c r="V373" s="6">
        <v>0</v>
      </c>
      <c r="W373" s="6">
        <v>0.94366666666666665</v>
      </c>
      <c r="X373" s="6">
        <v>5.0000000000000001E-4</v>
      </c>
      <c r="Y373" s="6">
        <v>1.1833333333333335E-2</v>
      </c>
      <c r="Z373" s="7">
        <v>1.6666666666666668E-3</v>
      </c>
      <c r="AA373" s="6">
        <v>0</v>
      </c>
      <c r="AB373" s="6">
        <v>1.1499999999999998E-2</v>
      </c>
      <c r="AC373" s="6">
        <v>0</v>
      </c>
      <c r="AD373" s="6">
        <v>0.96483333333333332</v>
      </c>
      <c r="AE373" s="6">
        <v>3.6666666666666666E-3</v>
      </c>
      <c r="AF373" s="6">
        <v>1.35E-2</v>
      </c>
      <c r="AG373" s="7">
        <v>5.9999999999999984E-3</v>
      </c>
      <c r="AH373" s="6">
        <v>0</v>
      </c>
      <c r="AI373" s="6">
        <v>9.6666666666666672E-3</v>
      </c>
      <c r="AJ373" s="6">
        <v>0</v>
      </c>
      <c r="AK373" s="6">
        <v>0.96316666666666662</v>
      </c>
      <c r="AL373" s="6">
        <v>6.6666666666666664E-4</v>
      </c>
      <c r="AM373" s="6">
        <v>2.0500000000000001E-2</v>
      </c>
      <c r="AN373" s="7">
        <v>5.6666666666666671E-3</v>
      </c>
      <c r="AO373" s="6">
        <v>0</v>
      </c>
      <c r="AP373" s="6">
        <v>0</v>
      </c>
      <c r="AQ373" s="6">
        <v>1</v>
      </c>
      <c r="AR373" s="6">
        <v>7.7730594106771E-197</v>
      </c>
      <c r="AS373" s="6">
        <v>8.1485519423535704E-121</v>
      </c>
      <c r="AT373" s="7">
        <v>2.4779955020260201E-161</v>
      </c>
      <c r="AU373" s="5">
        <v>3</v>
      </c>
      <c r="AV373" s="6">
        <v>1.4578191273486001E-66</v>
      </c>
      <c r="AW373" s="6">
        <v>3.3126834536665901E-135</v>
      </c>
      <c r="AX373" s="6">
        <v>1</v>
      </c>
      <c r="AY373" s="6">
        <v>1.2754009281156401E-68</v>
      </c>
      <c r="AZ373" s="6">
        <v>1.17107067475556E-32</v>
      </c>
      <c r="BA373" s="7">
        <v>1.2956014886077101E-57</v>
      </c>
      <c r="BB373" s="6">
        <v>2.9227371888273901E-278</v>
      </c>
      <c r="BC373" s="6">
        <v>2.7695373769549198E-122</v>
      </c>
      <c r="BD373" s="6">
        <v>3.2481470195906401E-301</v>
      </c>
      <c r="BE373" s="6">
        <v>1</v>
      </c>
      <c r="BF373" s="6">
        <v>5.54432056844458E-65</v>
      </c>
      <c r="BG373" s="6">
        <v>7.38966636998012E-73</v>
      </c>
      <c r="BH373" s="7">
        <v>2.8569002792491501E-30</v>
      </c>
      <c r="BI373" s="6">
        <v>0</v>
      </c>
      <c r="BJ373" s="6">
        <v>0</v>
      </c>
      <c r="BK373" s="6">
        <v>1</v>
      </c>
      <c r="BL373" s="6">
        <v>8.7194031047567902E-194</v>
      </c>
      <c r="BM373" s="6">
        <v>1.1214226426714599E-254</v>
      </c>
      <c r="BN373" s="6">
        <v>2.9091932780843401E-159</v>
      </c>
      <c r="BO373" s="7">
        <v>1.5847115517775101E-120</v>
      </c>
      <c r="BP373" s="6">
        <v>2.4035810567209101E-66</v>
      </c>
      <c r="BQ373" s="6">
        <v>6.3493449788146906E-135</v>
      </c>
      <c r="BR373" s="6">
        <v>1</v>
      </c>
      <c r="BS373" s="6">
        <v>2.54717404150762E-73</v>
      </c>
      <c r="BT373" s="6">
        <v>1.5790476668284801E-39</v>
      </c>
      <c r="BU373" s="6">
        <v>3.2339061917333797E-61</v>
      </c>
      <c r="BV373" s="7">
        <v>8.65860495577906E-25</v>
      </c>
      <c r="BW373">
        <v>295</v>
      </c>
      <c r="BX373">
        <v>305</v>
      </c>
      <c r="BY373">
        <v>266</v>
      </c>
      <c r="BZ373">
        <v>285</v>
      </c>
      <c r="CA373">
        <v>255</v>
      </c>
      <c r="CB373">
        <v>194</v>
      </c>
      <c r="CC373">
        <v>216</v>
      </c>
      <c r="CD373">
        <v>225</v>
      </c>
      <c r="CE373">
        <v>228</v>
      </c>
      <c r="CF373" s="1">
        <v>242</v>
      </c>
      <c r="CH373" s="43">
        <v>8.6601014622500694E-2</v>
      </c>
      <c r="CJ373" s="27" t="s">
        <v>72357</v>
      </c>
    </row>
    <row r="374" spans="1:88">
      <c r="A374" s="27">
        <v>371</v>
      </c>
      <c r="B374" t="s">
        <v>70952</v>
      </c>
      <c r="D374" t="s">
        <v>71214</v>
      </c>
      <c r="E374" t="s">
        <v>71791</v>
      </c>
      <c r="F374" s="29">
        <v>37.852200000000003</v>
      </c>
      <c r="G374" s="29">
        <v>127.3023</v>
      </c>
      <c r="H374" s="30">
        <v>425</v>
      </c>
      <c r="I374" s="29" t="s">
        <v>71874</v>
      </c>
      <c r="J374" s="30" t="s">
        <v>72000</v>
      </c>
      <c r="K374" s="30" t="s">
        <v>71910</v>
      </c>
      <c r="L374" s="30" t="s">
        <v>72011</v>
      </c>
      <c r="M374" s="48">
        <v>40882</v>
      </c>
      <c r="N374" s="27" t="s">
        <v>71117</v>
      </c>
      <c r="O374" s="54" t="s">
        <v>72382</v>
      </c>
      <c r="P374" s="11"/>
      <c r="Q374" s="11"/>
      <c r="T374" s="6">
        <v>0</v>
      </c>
      <c r="U374" s="6">
        <v>5.6333333333333339E-2</v>
      </c>
      <c r="V374" s="6">
        <v>1.6666666666666666E-4</v>
      </c>
      <c r="W374" s="6">
        <v>0.9428333333333333</v>
      </c>
      <c r="X374" s="6">
        <v>0</v>
      </c>
      <c r="Y374" s="6">
        <v>0</v>
      </c>
      <c r="Z374" s="7">
        <v>0</v>
      </c>
      <c r="AA374" s="6">
        <v>0</v>
      </c>
      <c r="AB374" s="6">
        <v>0</v>
      </c>
      <c r="AC374" s="6">
        <v>1E-3</v>
      </c>
      <c r="AD374" s="6">
        <v>0.99800000000000011</v>
      </c>
      <c r="AE374" s="6">
        <v>0</v>
      </c>
      <c r="AF374" s="6">
        <v>0</v>
      </c>
      <c r="AG374" s="7">
        <v>0</v>
      </c>
      <c r="AH374" s="6">
        <v>0</v>
      </c>
      <c r="AI374" s="6">
        <v>0</v>
      </c>
      <c r="AJ374" s="6">
        <v>1E-3</v>
      </c>
      <c r="AK374" s="6">
        <v>0.99816666666666665</v>
      </c>
      <c r="AL374" s="6">
        <v>0</v>
      </c>
      <c r="AM374" s="6">
        <v>0</v>
      </c>
      <c r="AN374" s="7">
        <v>0</v>
      </c>
      <c r="AO374" s="6">
        <f>4.48711511932163*10^-315</f>
        <v>0</v>
      </c>
      <c r="AP374" s="6">
        <v>0</v>
      </c>
      <c r="AQ374" s="6">
        <v>1</v>
      </c>
      <c r="AR374" s="6">
        <v>3.6870983044011299E-201</v>
      </c>
      <c r="AS374" s="6">
        <v>1.5997896534230599E-121</v>
      </c>
      <c r="AT374" s="7">
        <v>4.6008380981887403E-163</v>
      </c>
      <c r="AU374" s="5">
        <v>3</v>
      </c>
      <c r="AV374" s="6">
        <v>4.8483328612468702E-64</v>
      </c>
      <c r="AW374" s="6">
        <v>3.4793783187248697E-123</v>
      </c>
      <c r="AX374" s="6">
        <v>1</v>
      </c>
      <c r="AY374" s="6">
        <v>8.0825571717447395E-63</v>
      </c>
      <c r="AZ374" s="6">
        <v>4.3870475081453101E-28</v>
      </c>
      <c r="BA374" s="7">
        <v>4.5949676106543002E-52</v>
      </c>
      <c r="BB374" s="6">
        <v>1.3108210078514499E-275</v>
      </c>
      <c r="BC374" s="6">
        <v>4.18552031777632E-122</v>
      </c>
      <c r="BD374" s="6">
        <v>4.7488608159300598E-287</v>
      </c>
      <c r="BE374" s="6">
        <v>1</v>
      </c>
      <c r="BF374" s="6">
        <v>8.62408946378182E-66</v>
      </c>
      <c r="BG374" s="6">
        <v>2.0770670295780402E-73</v>
      </c>
      <c r="BH374" s="7">
        <v>4.4727774107155599E-35</v>
      </c>
      <c r="BI374" s="6">
        <f>1.29165772788142*10^-312</f>
        <v>0</v>
      </c>
      <c r="BJ374" s="6">
        <v>0</v>
      </c>
      <c r="BK374" s="6">
        <v>1</v>
      </c>
      <c r="BL374" s="6">
        <v>1.15404816317863E-196</v>
      </c>
      <c r="BM374" s="6">
        <v>4.8486490367570297E-245</v>
      </c>
      <c r="BN374" s="6">
        <v>1.40127538176616E-159</v>
      </c>
      <c r="BO374" s="7">
        <v>1.3478574293158001E-120</v>
      </c>
      <c r="BP374" s="6">
        <v>1.1624030683476199E-63</v>
      </c>
      <c r="BQ374" s="6">
        <v>1.04246010278514E-122</v>
      </c>
      <c r="BR374" s="6">
        <v>1</v>
      </c>
      <c r="BS374" s="6">
        <v>1.04377963551347E-66</v>
      </c>
      <c r="BT374" s="6">
        <v>2.2293946053306601E-34</v>
      </c>
      <c r="BU374" s="6">
        <v>8.0498875372629495E-55</v>
      </c>
      <c r="BV374" s="7">
        <v>1.34006807551046E-26</v>
      </c>
      <c r="BW374">
        <v>295</v>
      </c>
      <c r="BX374">
        <v>305</v>
      </c>
      <c r="BY374">
        <v>266</v>
      </c>
      <c r="BZ374">
        <v>285</v>
      </c>
      <c r="CA374">
        <v>255</v>
      </c>
      <c r="CB374">
        <v>194</v>
      </c>
      <c r="CC374">
        <v>216</v>
      </c>
      <c r="CD374">
        <v>225</v>
      </c>
      <c r="CE374">
        <v>228</v>
      </c>
      <c r="CF374" s="1">
        <v>242</v>
      </c>
      <c r="CG374" s="45">
        <v>22</v>
      </c>
      <c r="CH374" s="43">
        <v>8.7375786440877304E-2</v>
      </c>
      <c r="CJ374" s="27" t="s">
        <v>72357</v>
      </c>
    </row>
    <row r="375" spans="1:88">
      <c r="A375" s="27">
        <v>372</v>
      </c>
      <c r="B375" t="s">
        <v>70952</v>
      </c>
      <c r="D375" t="s">
        <v>71215</v>
      </c>
      <c r="E375" t="s">
        <v>71791</v>
      </c>
      <c r="F375" s="29">
        <v>37.550800000000002</v>
      </c>
      <c r="G375" s="29">
        <v>128.21170000000001</v>
      </c>
      <c r="H375" s="30">
        <v>521</v>
      </c>
      <c r="I375" s="29" t="s">
        <v>71874</v>
      </c>
      <c r="J375" s="30" t="s">
        <v>71984</v>
      </c>
      <c r="K375" s="30" t="s">
        <v>71974</v>
      </c>
      <c r="L375" s="30" t="s">
        <v>71979</v>
      </c>
      <c r="M375" s="48">
        <v>40769</v>
      </c>
      <c r="N375" s="27" t="s">
        <v>71117</v>
      </c>
      <c r="O375" s="54" t="s">
        <v>72382</v>
      </c>
      <c r="P375" s="11"/>
      <c r="Q375" s="11"/>
      <c r="S375" s="12" t="s">
        <v>70990</v>
      </c>
      <c r="T375" s="6">
        <v>0</v>
      </c>
      <c r="U375" s="6">
        <v>3.2333333333333332E-2</v>
      </c>
      <c r="V375" s="6">
        <v>0</v>
      </c>
      <c r="W375" s="6">
        <v>0.94199999999999984</v>
      </c>
      <c r="X375" s="6">
        <v>0</v>
      </c>
      <c r="Y375" s="6">
        <v>2.283333333333333E-2</v>
      </c>
      <c r="Z375" s="7">
        <v>2E-3</v>
      </c>
      <c r="AA375" s="6">
        <v>0</v>
      </c>
      <c r="AB375" s="6">
        <v>3.1666666666666666E-3</v>
      </c>
      <c r="AC375" s="6">
        <v>1E-3</v>
      </c>
      <c r="AD375" s="6">
        <v>0.96416666666666673</v>
      </c>
      <c r="AE375" s="6">
        <v>4.1666666666666666E-3</v>
      </c>
      <c r="AF375" s="6">
        <v>2.1333333333333333E-2</v>
      </c>
      <c r="AG375" s="7">
        <v>6.000000000000001E-3</v>
      </c>
      <c r="AH375" s="6">
        <v>0</v>
      </c>
      <c r="AI375" s="6">
        <v>5.1666666666666675E-3</v>
      </c>
      <c r="AJ375" s="6">
        <v>1E-3</v>
      </c>
      <c r="AK375" s="6">
        <v>0.96249999999999991</v>
      </c>
      <c r="AL375" s="6">
        <v>0</v>
      </c>
      <c r="AM375" s="6">
        <v>2.5833333333333333E-2</v>
      </c>
      <c r="AN375" s="7">
        <v>5.5000000000000005E-3</v>
      </c>
      <c r="AO375" s="6">
        <f>2.06173594009552*10^-320</f>
        <v>0</v>
      </c>
      <c r="AP375" s="6">
        <v>0</v>
      </c>
      <c r="AQ375" s="6">
        <v>1</v>
      </c>
      <c r="AR375" s="6">
        <v>6.1079102125234199E-194</v>
      </c>
      <c r="AS375" s="6">
        <v>8.9264651818567501E-119</v>
      </c>
      <c r="AT375" s="7">
        <v>2.4514645171912701E-156</v>
      </c>
      <c r="AU375" s="5">
        <v>3</v>
      </c>
      <c r="AV375" s="6">
        <v>3.6208126207319198E-68</v>
      </c>
      <c r="AW375" s="6">
        <v>2.2833955055329501E-131</v>
      </c>
      <c r="AX375" s="6">
        <v>1</v>
      </c>
      <c r="AY375" s="6">
        <v>1.26021260150005E-63</v>
      </c>
      <c r="AZ375" s="6">
        <v>5.4903698598947503E-32</v>
      </c>
      <c r="BA375" s="7">
        <v>1.3130481019143399E-61</v>
      </c>
      <c r="BB375" s="6">
        <v>1.81862879435203E-274</v>
      </c>
      <c r="BC375" s="6">
        <v>1.7003875502366499E-127</v>
      </c>
      <c r="BD375" s="6">
        <v>2.57364154641221E-294</v>
      </c>
      <c r="BE375" s="6">
        <v>1</v>
      </c>
      <c r="BF375" s="6">
        <v>1.9712174786321199E-68</v>
      </c>
      <c r="BG375" s="6">
        <v>1.49738148952371E-72</v>
      </c>
      <c r="BH375" s="7">
        <v>2.3449336784681101E-37</v>
      </c>
      <c r="BI375" s="6">
        <f>7.11454530011395*10^-321</f>
        <v>0</v>
      </c>
      <c r="BJ375" s="6">
        <v>0</v>
      </c>
      <c r="BK375" s="6">
        <v>1</v>
      </c>
      <c r="BL375" s="6">
        <v>5.1113413652312297E-193</v>
      </c>
      <c r="BM375" s="6">
        <v>5.1503487787041599E-263</v>
      </c>
      <c r="BN375" s="6">
        <v>2.3646451283499302E-156</v>
      </c>
      <c r="BO375" s="7">
        <v>2.9481944566335002E-119</v>
      </c>
      <c r="BP375" s="6">
        <v>3.5363027486510203E-67</v>
      </c>
      <c r="BQ375" s="6">
        <v>2.8335453711286802E-130</v>
      </c>
      <c r="BR375" s="6">
        <v>1</v>
      </c>
      <c r="BS375" s="6">
        <v>7.7952813615825796E-63</v>
      </c>
      <c r="BT375" s="6">
        <v>3.61494377533285E-33</v>
      </c>
      <c r="BU375" s="6">
        <v>5.7574990483743805E-60</v>
      </c>
      <c r="BV375" s="7">
        <v>1.59849661579541E-21</v>
      </c>
      <c r="BW375">
        <v>295</v>
      </c>
      <c r="BX375">
        <v>305</v>
      </c>
      <c r="BY375">
        <v>266</v>
      </c>
      <c r="BZ375">
        <v>285</v>
      </c>
      <c r="CA375">
        <v>255</v>
      </c>
      <c r="CB375">
        <v>194</v>
      </c>
      <c r="CC375">
        <v>216</v>
      </c>
      <c r="CD375">
        <v>225</v>
      </c>
      <c r="CE375">
        <v>228</v>
      </c>
      <c r="CF375" s="1">
        <v>242</v>
      </c>
      <c r="CH375" s="43">
        <v>9.9240291133188094E-2</v>
      </c>
      <c r="CJ375" s="27" t="s">
        <v>72357</v>
      </c>
    </row>
    <row r="376" spans="1:88">
      <c r="A376" s="27">
        <v>373</v>
      </c>
      <c r="B376" t="s">
        <v>70952</v>
      </c>
      <c r="D376" t="s">
        <v>71216</v>
      </c>
      <c r="E376" t="s">
        <v>71791</v>
      </c>
      <c r="F376" s="29">
        <v>37.348300000000002</v>
      </c>
      <c r="G376" s="29">
        <v>128.71559999999999</v>
      </c>
      <c r="H376" s="30">
        <v>448</v>
      </c>
      <c r="I376" s="29" t="s">
        <v>71874</v>
      </c>
      <c r="J376" s="30" t="s">
        <v>71984</v>
      </c>
      <c r="K376" s="30" t="s">
        <v>71892</v>
      </c>
      <c r="L376" s="30" t="s">
        <v>72055</v>
      </c>
      <c r="M376" s="48">
        <v>40680</v>
      </c>
      <c r="N376" s="27" t="s">
        <v>71117</v>
      </c>
      <c r="O376" s="54" t="s">
        <v>72382</v>
      </c>
      <c r="P376" s="11"/>
      <c r="Q376" s="11"/>
      <c r="S376" s="12" t="s">
        <v>70990</v>
      </c>
      <c r="T376" s="6">
        <v>0</v>
      </c>
      <c r="U376" s="6">
        <v>5.1666666666666666E-2</v>
      </c>
      <c r="V376" s="6">
        <v>0</v>
      </c>
      <c r="W376" s="6">
        <v>0.94150000000000011</v>
      </c>
      <c r="X376" s="6">
        <v>0</v>
      </c>
      <c r="Y376" s="6">
        <v>3.1666666666666666E-3</v>
      </c>
      <c r="Z376" s="7">
        <v>2.8333333333333335E-3</v>
      </c>
      <c r="AA376" s="6">
        <v>1.6666666666666666E-4</v>
      </c>
      <c r="AB376" s="6">
        <v>1.5166666666666667E-2</v>
      </c>
      <c r="AC376" s="6">
        <v>0</v>
      </c>
      <c r="AD376" s="6">
        <v>0.97000000000000008</v>
      </c>
      <c r="AE376" s="6">
        <v>3.3333333333333332E-4</v>
      </c>
      <c r="AF376" s="6">
        <v>2E-3</v>
      </c>
      <c r="AG376" s="7">
        <v>1.1166666666666667E-2</v>
      </c>
      <c r="AH376" s="6">
        <v>8.3333333333333339E-4</v>
      </c>
      <c r="AI376" s="6">
        <v>1.4333333333333332E-2</v>
      </c>
      <c r="AJ376" s="6">
        <v>0</v>
      </c>
      <c r="AK376" s="6">
        <v>0.96799999999999997</v>
      </c>
      <c r="AL376" s="6">
        <v>0</v>
      </c>
      <c r="AM376" s="6">
        <v>2.3333333333333335E-3</v>
      </c>
      <c r="AN376" s="7">
        <v>1.4333333333333335E-2</v>
      </c>
      <c r="AO376" s="6">
        <v>0</v>
      </c>
      <c r="AP376" s="6">
        <v>0</v>
      </c>
      <c r="AQ376" s="6">
        <v>1</v>
      </c>
      <c r="AR376" s="6">
        <v>1.12800519743661E-201</v>
      </c>
      <c r="AS376" s="6">
        <v>5.1918488212531502E-123</v>
      </c>
      <c r="AT376" s="7">
        <v>1.10102737548058E-163</v>
      </c>
      <c r="AU376" s="5">
        <v>3</v>
      </c>
      <c r="AV376" s="6">
        <v>3.9925314552743902E-54</v>
      </c>
      <c r="AW376" s="6">
        <v>3.1657381377561902E-124</v>
      </c>
      <c r="AX376" s="6">
        <v>1</v>
      </c>
      <c r="AY376" s="6">
        <v>1.9271545777014001E-62</v>
      </c>
      <c r="AZ376" s="6">
        <v>3.7956665092682599E-25</v>
      </c>
      <c r="BA376" s="7">
        <v>1.8091497743051399E-48</v>
      </c>
      <c r="BB376" s="6">
        <v>5.6241755966596705E-287</v>
      </c>
      <c r="BC376" s="6">
        <v>3.86413870259354E-124</v>
      </c>
      <c r="BD376" s="6">
        <v>8.0384611122293997E-307</v>
      </c>
      <c r="BE376" s="6">
        <v>1</v>
      </c>
      <c r="BF376" s="6">
        <v>1.0461490886160201E-64</v>
      </c>
      <c r="BG376" s="6">
        <v>6.4828877961898695E-88</v>
      </c>
      <c r="BH376" s="7">
        <v>3.2077557192275E-35</v>
      </c>
      <c r="BI376" s="6">
        <f>4.94065645841247*10^-324</f>
        <v>0</v>
      </c>
      <c r="BJ376" s="6">
        <v>0</v>
      </c>
      <c r="BK376" s="6">
        <v>1</v>
      </c>
      <c r="BL376" s="6">
        <v>1.14771266103824E-197</v>
      </c>
      <c r="BM376" s="6">
        <v>3.8318872970908399E-266</v>
      </c>
      <c r="BN376" s="6">
        <v>1.2745650772087501E-160</v>
      </c>
      <c r="BO376" s="7">
        <v>3.74117250970873E-123</v>
      </c>
      <c r="BP376" s="6">
        <v>1.05026999173362E-53</v>
      </c>
      <c r="BQ376" s="6">
        <v>1.1399317846110899E-123</v>
      </c>
      <c r="BR376" s="6">
        <v>1</v>
      </c>
      <c r="BS376" s="6">
        <v>7.8030283017852801E-66</v>
      </c>
      <c r="BT376" s="6">
        <v>4.7434022776787302E-31</v>
      </c>
      <c r="BU376" s="6">
        <v>9.9554231179082098E-51</v>
      </c>
      <c r="BV376" s="7">
        <v>2.4401136172492901E-27</v>
      </c>
      <c r="BW376">
        <v>294</v>
      </c>
      <c r="BX376">
        <v>306</v>
      </c>
      <c r="BY376">
        <v>270</v>
      </c>
      <c r="BZ376">
        <v>287</v>
      </c>
      <c r="CA376">
        <v>251</v>
      </c>
      <c r="CB376">
        <v>194</v>
      </c>
      <c r="CC376">
        <v>215</v>
      </c>
      <c r="CD376">
        <v>226</v>
      </c>
      <c r="CE376">
        <v>227</v>
      </c>
      <c r="CF376" s="1">
        <v>249</v>
      </c>
      <c r="CH376" s="43">
        <v>7.2652545052165701E-2</v>
      </c>
      <c r="CJ376" s="27" t="s">
        <v>72357</v>
      </c>
    </row>
    <row r="377" spans="1:88">
      <c r="A377" s="27">
        <v>374</v>
      </c>
      <c r="B377" t="s">
        <v>70952</v>
      </c>
      <c r="D377" t="s">
        <v>71217</v>
      </c>
      <c r="E377" t="s">
        <v>71791</v>
      </c>
      <c r="F377" s="29">
        <v>37.82</v>
      </c>
      <c r="G377" s="29">
        <v>128.4675</v>
      </c>
      <c r="H377" s="30">
        <v>577</v>
      </c>
      <c r="I377" s="29" t="s">
        <v>71874</v>
      </c>
      <c r="J377" s="30" t="s">
        <v>71984</v>
      </c>
      <c r="K377" s="30" t="s">
        <v>71986</v>
      </c>
      <c r="L377" s="30" t="s">
        <v>72151</v>
      </c>
      <c r="M377" s="48">
        <v>40769</v>
      </c>
      <c r="N377" s="27" t="s">
        <v>71117</v>
      </c>
      <c r="O377" s="54" t="s">
        <v>72382</v>
      </c>
      <c r="P377" s="11"/>
      <c r="Q377" s="11"/>
      <c r="T377" s="6">
        <v>0</v>
      </c>
      <c r="U377" s="6">
        <v>5.7166666666666671E-2</v>
      </c>
      <c r="V377" s="6">
        <v>0</v>
      </c>
      <c r="W377" s="6">
        <v>0.94133333333333324</v>
      </c>
      <c r="X377" s="6">
        <v>0</v>
      </c>
      <c r="Y377" s="6">
        <v>8.3333333333333339E-4</v>
      </c>
      <c r="Z377" s="7">
        <v>0</v>
      </c>
      <c r="AA377" s="6">
        <v>0</v>
      </c>
      <c r="AB377" s="6">
        <v>1.2499999999999999E-2</v>
      </c>
      <c r="AC377" s="6">
        <v>5.0000000000000001E-4</v>
      </c>
      <c r="AD377" s="6">
        <v>0.98450000000000004</v>
      </c>
      <c r="AE377" s="6">
        <v>1.6666666666666666E-4</v>
      </c>
      <c r="AF377" s="6">
        <v>1.5000000000000002E-3</v>
      </c>
      <c r="AG377" s="7">
        <v>8.3333333333333339E-4</v>
      </c>
      <c r="AH377" s="6">
        <v>0</v>
      </c>
      <c r="AI377" s="6">
        <v>1.0999999999999998E-2</v>
      </c>
      <c r="AJ377" s="6">
        <v>1.6666666666666666E-4</v>
      </c>
      <c r="AK377" s="6">
        <v>0.98566666666666658</v>
      </c>
      <c r="AL377" s="6">
        <v>0</v>
      </c>
      <c r="AM377" s="6">
        <v>1.5000000000000002E-3</v>
      </c>
      <c r="AN377" s="7">
        <v>1.1666666666666668E-3</v>
      </c>
      <c r="AO377" s="6">
        <f>4.94065645841247*10^-324</f>
        <v>0</v>
      </c>
      <c r="AP377" s="6">
        <v>0</v>
      </c>
      <c r="AQ377" s="6">
        <v>1</v>
      </c>
      <c r="AR377" s="6">
        <v>3.41644277993946E-204</v>
      </c>
      <c r="AS377" s="6">
        <v>1.2291691627101399E-126</v>
      </c>
      <c r="AT377" s="7">
        <v>3.2486838126111098E-166</v>
      </c>
      <c r="AU377" s="5">
        <v>3</v>
      </c>
      <c r="AV377" s="6">
        <v>1.8453741379978701E-62</v>
      </c>
      <c r="AW377" s="6">
        <v>7.1911566712157205E-129</v>
      </c>
      <c r="AX377" s="6">
        <v>1</v>
      </c>
      <c r="AY377" s="6">
        <v>4.7602427567590202E-64</v>
      </c>
      <c r="AZ377" s="6">
        <v>6.82010301160797E-28</v>
      </c>
      <c r="BA377" s="7">
        <v>5.8246987067042103E-55</v>
      </c>
      <c r="BB377" s="6">
        <v>1.7812604211304201E-273</v>
      </c>
      <c r="BC377" s="6">
        <v>2.1370372901514399E-124</v>
      </c>
      <c r="BD377" s="6">
        <f>5.45783002253809*10^-313</f>
        <v>0</v>
      </c>
      <c r="BE377" s="6">
        <v>1</v>
      </c>
      <c r="BF377" s="6">
        <v>6.0813582275632895E-64</v>
      </c>
      <c r="BG377" s="6">
        <v>1.21938587511833E-73</v>
      </c>
      <c r="BH377" s="7">
        <v>4.0636371553910799E-33</v>
      </c>
      <c r="BI377" s="6">
        <f>2.02566914794911*10^-322</f>
        <v>0</v>
      </c>
      <c r="BJ377" s="6">
        <v>0</v>
      </c>
      <c r="BK377" s="6">
        <v>1</v>
      </c>
      <c r="BL377" s="6">
        <v>4.4157219120628904E-199</v>
      </c>
      <c r="BM377" s="6">
        <v>6.9258345609594902E-264</v>
      </c>
      <c r="BN377" s="6">
        <v>4.91137555461339E-162</v>
      </c>
      <c r="BO377" s="7">
        <v>1.7049022837968899E-126</v>
      </c>
      <c r="BP377" s="6">
        <v>3.7340769482853998E-62</v>
      </c>
      <c r="BQ377" s="6">
        <v>1.53227814671818E-128</v>
      </c>
      <c r="BR377" s="6">
        <v>1</v>
      </c>
      <c r="BS377" s="6">
        <v>1.5092666970345601E-63</v>
      </c>
      <c r="BT377" s="6">
        <v>7.2381888711937999E-29</v>
      </c>
      <c r="BU377" s="6">
        <v>8.3799420431432902E-54</v>
      </c>
      <c r="BV377" s="7">
        <v>2.51237445660182E-17</v>
      </c>
      <c r="BW377">
        <v>295</v>
      </c>
      <c r="BX377">
        <v>305</v>
      </c>
      <c r="BY377">
        <v>266</v>
      </c>
      <c r="BZ377">
        <v>285</v>
      </c>
      <c r="CA377">
        <v>255</v>
      </c>
      <c r="CB377">
        <v>194</v>
      </c>
      <c r="CC377">
        <v>216</v>
      </c>
      <c r="CD377">
        <v>225</v>
      </c>
      <c r="CE377">
        <v>228</v>
      </c>
      <c r="CF377" s="1">
        <v>242</v>
      </c>
      <c r="CH377" s="43">
        <v>8.3472454090150194E-2</v>
      </c>
      <c r="CJ377" s="27" t="s">
        <v>72357</v>
      </c>
    </row>
    <row r="378" spans="1:88">
      <c r="A378" s="27">
        <v>375</v>
      </c>
      <c r="B378" t="s">
        <v>70952</v>
      </c>
      <c r="D378" t="s">
        <v>71218</v>
      </c>
      <c r="E378" t="s">
        <v>71791</v>
      </c>
      <c r="F378" s="29">
        <v>35.9893</v>
      </c>
      <c r="G378" s="29">
        <v>127.1016</v>
      </c>
      <c r="H378" s="30">
        <v>42</v>
      </c>
      <c r="I378" s="29" t="s">
        <v>71874</v>
      </c>
      <c r="J378" s="30" t="s">
        <v>71902</v>
      </c>
      <c r="K378" s="30" t="s">
        <v>72102</v>
      </c>
      <c r="L378" s="30" t="s">
        <v>71956</v>
      </c>
      <c r="M378" s="48">
        <v>40732</v>
      </c>
      <c r="N378" s="27" t="s">
        <v>71117</v>
      </c>
      <c r="O378" s="54" t="s">
        <v>72382</v>
      </c>
      <c r="P378" s="11"/>
      <c r="Q378" s="11"/>
      <c r="T378" s="6">
        <v>0</v>
      </c>
      <c r="U378" s="6">
        <v>4.416666666666666E-2</v>
      </c>
      <c r="V378" s="6">
        <v>0</v>
      </c>
      <c r="W378" s="6">
        <v>0.9408333333333333</v>
      </c>
      <c r="X378" s="6">
        <v>1.6666666666666666E-4</v>
      </c>
      <c r="Y378" s="6">
        <v>6.5000000000000014E-3</v>
      </c>
      <c r="Z378" s="7">
        <v>7.8333333333333328E-3</v>
      </c>
      <c r="AA378" s="6">
        <v>0</v>
      </c>
      <c r="AB378" s="6">
        <v>2E-3</v>
      </c>
      <c r="AC378" s="6">
        <v>0</v>
      </c>
      <c r="AD378" s="6">
        <v>0.97083333333333333</v>
      </c>
      <c r="AE378" s="6">
        <v>2.3333333333333331E-3</v>
      </c>
      <c r="AF378" s="6">
        <v>9.6666666666666654E-3</v>
      </c>
      <c r="AG378" s="7">
        <v>1.5333333333333332E-2</v>
      </c>
      <c r="AH378" s="6">
        <v>0</v>
      </c>
      <c r="AI378" s="6">
        <v>2.1666666666666666E-3</v>
      </c>
      <c r="AJ378" s="6">
        <v>0</v>
      </c>
      <c r="AK378" s="6">
        <v>0.97083333333333321</v>
      </c>
      <c r="AL378" s="6">
        <v>1E-3</v>
      </c>
      <c r="AM378" s="6">
        <v>9.4999999999999998E-3</v>
      </c>
      <c r="AN378" s="7">
        <v>1.6500000000000001E-2</v>
      </c>
      <c r="AO378" s="6">
        <v>9.0851247364813203E-306</v>
      </c>
      <c r="AP378" s="6">
        <v>0</v>
      </c>
      <c r="AQ378" s="6">
        <v>1</v>
      </c>
      <c r="AR378" s="6">
        <v>6.1162362810708201E-209</v>
      </c>
      <c r="AS378" s="6">
        <v>2.7019910751517501E-129</v>
      </c>
      <c r="AT378" s="7">
        <v>1.22077794119107E-170</v>
      </c>
      <c r="AU378" s="5">
        <v>3</v>
      </c>
      <c r="AV378" s="6">
        <v>1.90831789540788E-71</v>
      </c>
      <c r="AW378" s="6">
        <v>1.5651181642339501E-146</v>
      </c>
      <c r="AX378" s="6">
        <v>1</v>
      </c>
      <c r="AY378" s="6">
        <v>1.56805372804857E-67</v>
      </c>
      <c r="AZ378" s="6">
        <v>1.83227481476125E-31</v>
      </c>
      <c r="BA378" s="7">
        <v>1.05504377679195E-52</v>
      </c>
      <c r="BB378" s="6">
        <v>1.8039407085437401E-283</v>
      </c>
      <c r="BC378" s="6">
        <v>3.5761370869813201E-132</v>
      </c>
      <c r="BD378" s="6">
        <f>4.46635343840487*10^-321</f>
        <v>0</v>
      </c>
      <c r="BE378" s="6">
        <v>1</v>
      </c>
      <c r="BF378" s="6">
        <v>4.1571304880586702E-72</v>
      </c>
      <c r="BG378" s="6">
        <v>4.1598761085085299E-86</v>
      </c>
      <c r="BH378" s="7">
        <v>1.4336809206036599E-40</v>
      </c>
      <c r="BI378" s="6">
        <v>8.0261680205687495E-304</v>
      </c>
      <c r="BJ378" s="6">
        <v>0</v>
      </c>
      <c r="BK378" s="6">
        <v>1</v>
      </c>
      <c r="BL378" s="6">
        <v>4.1273330581674698E-208</v>
      </c>
      <c r="BM378" s="6">
        <v>5.86563238888826E-240</v>
      </c>
      <c r="BN378" s="6">
        <v>6.5297581946238097E-171</v>
      </c>
      <c r="BO378" s="7">
        <v>7.8127843166214396E-128</v>
      </c>
      <c r="BP378" s="6">
        <v>1.00994751835656E-70</v>
      </c>
      <c r="BQ378" s="6">
        <v>1.34861872575103E-145</v>
      </c>
      <c r="BR378" s="6">
        <v>1</v>
      </c>
      <c r="BS378" s="6">
        <v>1.61191072907049E-74</v>
      </c>
      <c r="BT378" s="6">
        <v>1.1072354859767099E-41</v>
      </c>
      <c r="BU378" s="6">
        <v>3.7134286833961802E-58</v>
      </c>
      <c r="BV378" s="7">
        <v>1.54462221292996E-34</v>
      </c>
      <c r="BW378">
        <v>295</v>
      </c>
      <c r="BX378">
        <v>305</v>
      </c>
      <c r="BY378">
        <v>266</v>
      </c>
      <c r="BZ378">
        <v>285</v>
      </c>
      <c r="CA378">
        <v>255</v>
      </c>
      <c r="CB378">
        <v>194</v>
      </c>
      <c r="CC378">
        <v>216</v>
      </c>
      <c r="CD378">
        <v>225</v>
      </c>
      <c r="CE378">
        <v>228</v>
      </c>
      <c r="CF378" s="1">
        <v>242</v>
      </c>
      <c r="CH378" s="43">
        <v>8.5328093366678598E-2</v>
      </c>
      <c r="CJ378" s="27" t="s">
        <v>72357</v>
      </c>
    </row>
    <row r="379" spans="1:88">
      <c r="A379" s="27">
        <v>376</v>
      </c>
      <c r="B379" t="s">
        <v>70952</v>
      </c>
      <c r="D379" t="s">
        <v>71219</v>
      </c>
      <c r="E379" t="s">
        <v>71791</v>
      </c>
      <c r="F379" s="29">
        <v>37.428600000000003</v>
      </c>
      <c r="G379" s="29">
        <v>128.34889999999999</v>
      </c>
      <c r="H379" s="30">
        <v>487</v>
      </c>
      <c r="I379" s="29" t="s">
        <v>71874</v>
      </c>
      <c r="J379" s="30" t="s">
        <v>71984</v>
      </c>
      <c r="K379" s="30" t="s">
        <v>72124</v>
      </c>
      <c r="L379" s="30" t="s">
        <v>71968</v>
      </c>
      <c r="M379" s="48">
        <v>40740</v>
      </c>
      <c r="N379" s="27" t="s">
        <v>71117</v>
      </c>
      <c r="O379" s="54" t="s">
        <v>72382</v>
      </c>
      <c r="P379" s="11"/>
      <c r="Q379" s="11"/>
      <c r="R379" s="11" t="s">
        <v>70990</v>
      </c>
      <c r="S379" s="12" t="s">
        <v>70990</v>
      </c>
      <c r="T379" s="6">
        <v>0</v>
      </c>
      <c r="U379" s="6">
        <v>5.3833333333333337E-2</v>
      </c>
      <c r="V379" s="6">
        <v>1E-3</v>
      </c>
      <c r="W379" s="6">
        <v>0.9405</v>
      </c>
      <c r="X379" s="6">
        <v>0</v>
      </c>
      <c r="Y379" s="6">
        <v>3.3333333333333335E-3</v>
      </c>
      <c r="Z379" s="7">
        <v>1E-3</v>
      </c>
      <c r="AA379" s="6">
        <v>0</v>
      </c>
      <c r="AB379" s="6">
        <v>9.8333333333333328E-3</v>
      </c>
      <c r="AC379" s="6">
        <v>2.166666666666667E-3</v>
      </c>
      <c r="AD379" s="6">
        <v>0.97516666666666663</v>
      </c>
      <c r="AE379" s="6">
        <v>1E-3</v>
      </c>
      <c r="AF379" s="6">
        <v>7.4999999999999997E-3</v>
      </c>
      <c r="AG379" s="7">
        <v>3.6666666666666666E-3</v>
      </c>
      <c r="AH379" s="6">
        <v>0</v>
      </c>
      <c r="AI379" s="6">
        <v>6.333333333333334E-3</v>
      </c>
      <c r="AJ379" s="6">
        <v>3.3333333333333335E-3</v>
      </c>
      <c r="AK379" s="6">
        <v>0.97433333333333338</v>
      </c>
      <c r="AL379" s="6">
        <v>0</v>
      </c>
      <c r="AM379" s="6">
        <v>1.0166666666666666E-2</v>
      </c>
      <c r="AN379" s="7">
        <v>5.1666666666666675E-3</v>
      </c>
      <c r="AO379" s="6">
        <f>1.89721208003039*10^-321</f>
        <v>0</v>
      </c>
      <c r="AP379" s="6">
        <v>0</v>
      </c>
      <c r="AQ379" s="6">
        <v>1</v>
      </c>
      <c r="AR379" s="6">
        <v>2.4518577342251E-206</v>
      </c>
      <c r="AS379" s="6">
        <v>5.2967843456169503E-126</v>
      </c>
      <c r="AT379" s="7">
        <v>8.4097895430374093E-170</v>
      </c>
      <c r="AU379" s="5">
        <v>3</v>
      </c>
      <c r="AV379" s="6">
        <v>1.0405823442576E-61</v>
      </c>
      <c r="AW379" s="6">
        <v>1.00091068496224E-139</v>
      </c>
      <c r="AX379" s="6">
        <v>1</v>
      </c>
      <c r="AY379" s="6">
        <v>4.7195823000574803E-70</v>
      </c>
      <c r="AZ379" s="6">
        <v>6.7242044601337802E-28</v>
      </c>
      <c r="BA379" s="7">
        <v>2.85203598751245E-57</v>
      </c>
      <c r="BB379" s="6">
        <v>2.22889045357166E-283</v>
      </c>
      <c r="BC379" s="6">
        <v>8.7772682412836901E-127</v>
      </c>
      <c r="BD379" s="6">
        <v>7.20140378416391E-293</v>
      </c>
      <c r="BE379" s="6">
        <v>1</v>
      </c>
      <c r="BF379" s="6">
        <v>4.6017890848672197E-65</v>
      </c>
      <c r="BG379" s="6">
        <v>1.6372559662025499E-74</v>
      </c>
      <c r="BH379" s="7">
        <v>3.5417558055044398E-36</v>
      </c>
      <c r="BI379" s="6">
        <f>3.57160055378637*10^-319</f>
        <v>0</v>
      </c>
      <c r="BJ379" s="6">
        <v>0</v>
      </c>
      <c r="BK379" s="6">
        <v>1</v>
      </c>
      <c r="BL379" s="6">
        <v>5.0781244918732698E-202</v>
      </c>
      <c r="BM379" s="6">
        <v>1.7395733780975801E-253</v>
      </c>
      <c r="BN379" s="6">
        <v>1.6211034353035699E-166</v>
      </c>
      <c r="BO379" s="7">
        <v>3.7235729954706597E-125</v>
      </c>
      <c r="BP379" s="6">
        <v>2.6241068238417299E-61</v>
      </c>
      <c r="BQ379" s="6">
        <v>3.2258808528559299E-139</v>
      </c>
      <c r="BR379" s="6">
        <v>1</v>
      </c>
      <c r="BS379" s="6">
        <v>2.3669207864589002E-72</v>
      </c>
      <c r="BT379" s="6">
        <v>2.4167465448358301E-32</v>
      </c>
      <c r="BU379" s="6">
        <v>1.36122817702441E-58</v>
      </c>
      <c r="BV379" s="7">
        <v>8.4130613112050398E-24</v>
      </c>
      <c r="BW379">
        <v>295</v>
      </c>
      <c r="BX379">
        <v>305</v>
      </c>
      <c r="BY379">
        <v>266</v>
      </c>
      <c r="BZ379">
        <v>285</v>
      </c>
      <c r="CA379">
        <v>255</v>
      </c>
      <c r="CB379">
        <v>194</v>
      </c>
      <c r="CC379">
        <v>216</v>
      </c>
      <c r="CD379">
        <v>225</v>
      </c>
      <c r="CE379">
        <v>228</v>
      </c>
      <c r="CF379" s="1">
        <v>242</v>
      </c>
      <c r="CH379" s="43">
        <v>0.10096153846153801</v>
      </c>
      <c r="CJ379" s="27" t="s">
        <v>72357</v>
      </c>
    </row>
    <row r="380" spans="1:88">
      <c r="A380" s="27">
        <v>377</v>
      </c>
      <c r="B380" t="s">
        <v>70952</v>
      </c>
      <c r="D380" t="s">
        <v>71220</v>
      </c>
      <c r="E380" t="s">
        <v>71791</v>
      </c>
      <c r="F380" s="29">
        <v>36.796500000000002</v>
      </c>
      <c r="G380" s="29">
        <v>127.60380000000001</v>
      </c>
      <c r="H380" s="30">
        <v>415</v>
      </c>
      <c r="I380" s="29" t="s">
        <v>71874</v>
      </c>
      <c r="J380" s="30" t="s">
        <v>71991</v>
      </c>
      <c r="K380" s="30" t="s">
        <v>72015</v>
      </c>
      <c r="L380" s="30" t="s">
        <v>72016</v>
      </c>
      <c r="M380" s="48">
        <v>40882</v>
      </c>
      <c r="N380" s="27" t="s">
        <v>71117</v>
      </c>
      <c r="O380" s="54" t="s">
        <v>72382</v>
      </c>
      <c r="P380" s="39"/>
      <c r="Q380" s="11"/>
      <c r="T380" s="6">
        <v>0</v>
      </c>
      <c r="U380" s="6">
        <v>5.7999999999999996E-2</v>
      </c>
      <c r="V380" s="6">
        <v>0</v>
      </c>
      <c r="W380" s="6">
        <v>0.93933333333333335</v>
      </c>
      <c r="X380" s="6">
        <v>1.1666666666666668E-3</v>
      </c>
      <c r="Y380" s="6">
        <v>8.3333333333333339E-4</v>
      </c>
      <c r="Z380" s="7">
        <v>1.6666666666666666E-4</v>
      </c>
      <c r="AA380" s="6">
        <v>0</v>
      </c>
      <c r="AB380" s="6">
        <v>0</v>
      </c>
      <c r="AC380" s="6">
        <v>0</v>
      </c>
      <c r="AD380" s="6">
        <v>0.99449999999999994</v>
      </c>
      <c r="AE380" s="6">
        <v>1.8333333333333333E-3</v>
      </c>
      <c r="AF380" s="6">
        <v>2E-3</v>
      </c>
      <c r="AG380" s="7">
        <v>1.1666666666666668E-3</v>
      </c>
      <c r="AH380" s="6">
        <v>0</v>
      </c>
      <c r="AI380" s="6">
        <v>0</v>
      </c>
      <c r="AJ380" s="6">
        <v>0</v>
      </c>
      <c r="AK380" s="6">
        <v>0.99516666666666664</v>
      </c>
      <c r="AL380" s="6">
        <v>2E-3</v>
      </c>
      <c r="AM380" s="6">
        <v>1.1666666666666668E-3</v>
      </c>
      <c r="AN380" s="7">
        <v>8.3333333333333339E-4</v>
      </c>
      <c r="AO380" s="6">
        <f>1.68252079428653*10^-318</f>
        <v>0</v>
      </c>
      <c r="AP380" s="6">
        <v>0</v>
      </c>
      <c r="AQ380" s="6">
        <v>1</v>
      </c>
      <c r="AR380" s="6">
        <v>1.0705905228192201E-201</v>
      </c>
      <c r="AS380" s="6">
        <v>8.2475154506638597E-123</v>
      </c>
      <c r="AT380" s="7">
        <v>1.61825236010931E-164</v>
      </c>
      <c r="AU380" s="5">
        <v>3</v>
      </c>
      <c r="AV380" s="6">
        <v>1.92703710560278E-65</v>
      </c>
      <c r="AW380" s="6">
        <v>1.8212234690087101E-135</v>
      </c>
      <c r="AX380" s="6">
        <v>1</v>
      </c>
      <c r="AY380" s="6">
        <v>6.9318496413353198E-65</v>
      </c>
      <c r="AZ380" s="6">
        <v>6.6169364191215704E-29</v>
      </c>
      <c r="BA380" s="7">
        <v>9.8732303923002393E-52</v>
      </c>
      <c r="BB380" s="6">
        <v>1.91645953058961E-277</v>
      </c>
      <c r="BC380" s="6">
        <v>5.4124663383269399E-124</v>
      </c>
      <c r="BD380" s="6">
        <v>3.6864133190884798E-287</v>
      </c>
      <c r="BE380" s="6">
        <v>1</v>
      </c>
      <c r="BF380" s="6">
        <v>3.9345587943493901E-67</v>
      </c>
      <c r="BG380" s="6">
        <v>3.2229918134309799E-77</v>
      </c>
      <c r="BH380" s="7">
        <v>6.8776091915839602E-36</v>
      </c>
      <c r="BI380" s="6">
        <f>1.88143923191316*10^-316</f>
        <v>0</v>
      </c>
      <c r="BJ380" s="6">
        <v>0</v>
      </c>
      <c r="BK380" s="6">
        <v>1</v>
      </c>
      <c r="BL380" s="6">
        <v>1.5693137671807501E-197</v>
      </c>
      <c r="BM380" s="6">
        <v>6.6570560064271298E-251</v>
      </c>
      <c r="BN380" s="6">
        <v>2.3571418064048101E-161</v>
      </c>
      <c r="BO380" s="7">
        <v>4.0476074015141598E-122</v>
      </c>
      <c r="BP380" s="6">
        <v>9.9071439111451393E-65</v>
      </c>
      <c r="BQ380" s="6">
        <v>1.3742611577700301E-134</v>
      </c>
      <c r="BR380" s="6">
        <v>1</v>
      </c>
      <c r="BS380" s="6">
        <v>9.9839526592304293E-69</v>
      </c>
      <c r="BT380" s="6">
        <v>1.7864422270807001E-35</v>
      </c>
      <c r="BU380" s="6">
        <v>2.4810217877531099E-54</v>
      </c>
      <c r="BV380" s="7">
        <v>2.5825857296912999E-29</v>
      </c>
      <c r="BW380">
        <v>294</v>
      </c>
      <c r="BX380">
        <v>306</v>
      </c>
      <c r="BY380">
        <v>270</v>
      </c>
      <c r="BZ380">
        <v>287</v>
      </c>
      <c r="CA380">
        <v>251</v>
      </c>
      <c r="CB380">
        <v>194</v>
      </c>
      <c r="CC380">
        <v>215</v>
      </c>
      <c r="CD380">
        <v>226</v>
      </c>
      <c r="CE380">
        <v>227</v>
      </c>
      <c r="CF380" s="1">
        <v>249</v>
      </c>
      <c r="CG380" s="45">
        <v>23</v>
      </c>
      <c r="CH380" s="43">
        <v>8.6332189988954103E-2</v>
      </c>
      <c r="CJ380" s="27" t="s">
        <v>72357</v>
      </c>
    </row>
    <row r="381" spans="1:88">
      <c r="A381" s="27">
        <v>378</v>
      </c>
      <c r="B381" t="s">
        <v>70952</v>
      </c>
      <c r="D381" t="s">
        <v>71221</v>
      </c>
      <c r="E381" t="s">
        <v>71791</v>
      </c>
      <c r="F381" s="29">
        <v>38.201700000000002</v>
      </c>
      <c r="G381" s="29">
        <v>128.56389999999999</v>
      </c>
      <c r="H381" s="30">
        <v>63</v>
      </c>
      <c r="I381" s="29" t="s">
        <v>71874</v>
      </c>
      <c r="J381" s="30" t="s">
        <v>71984</v>
      </c>
      <c r="K381" s="30" t="s">
        <v>72068</v>
      </c>
      <c r="L381" s="30" t="s">
        <v>72069</v>
      </c>
      <c r="M381" s="48">
        <v>40726</v>
      </c>
      <c r="N381" s="27" t="s">
        <v>71117</v>
      </c>
      <c r="O381" s="54" t="s">
        <v>72382</v>
      </c>
      <c r="P381" s="11"/>
      <c r="Q381" s="11"/>
      <c r="T381" s="6">
        <v>1E-3</v>
      </c>
      <c r="U381" s="6">
        <v>5.3333333333333337E-2</v>
      </c>
      <c r="V381" s="6">
        <v>5.5000000000000005E-3</v>
      </c>
      <c r="W381" s="6">
        <v>0.9385</v>
      </c>
      <c r="X381" s="6">
        <v>0</v>
      </c>
      <c r="Y381" s="6">
        <v>1.1666666666666668E-3</v>
      </c>
      <c r="Z381" s="7">
        <v>5.0000000000000001E-4</v>
      </c>
      <c r="AA381" s="6">
        <v>1E-3</v>
      </c>
      <c r="AB381" s="6">
        <v>4.3333333333333331E-3</v>
      </c>
      <c r="AC381" s="6">
        <v>1.6666666666666666E-2</v>
      </c>
      <c r="AD381" s="6">
        <v>0.97199999999999998</v>
      </c>
      <c r="AE381" s="6">
        <v>5.0000000000000001E-4</v>
      </c>
      <c r="AF381" s="6">
        <v>2.8333333333333335E-3</v>
      </c>
      <c r="AG381" s="7">
        <v>3.3333333333333335E-3</v>
      </c>
      <c r="AH381" s="6">
        <v>1E-3</v>
      </c>
      <c r="AI381" s="6">
        <v>1E-3</v>
      </c>
      <c r="AJ381" s="6">
        <v>1.8000000000000002E-2</v>
      </c>
      <c r="AK381" s="6">
        <v>0.97233333333333327</v>
      </c>
      <c r="AL381" s="6">
        <v>0</v>
      </c>
      <c r="AM381" s="6">
        <v>4.0000000000000001E-3</v>
      </c>
      <c r="AN381" s="7">
        <v>3.4999999999999996E-3</v>
      </c>
      <c r="AO381" s="6">
        <v>8.3428019948794401E-298</v>
      </c>
      <c r="AP381" s="6">
        <v>0</v>
      </c>
      <c r="AQ381" s="6">
        <v>1</v>
      </c>
      <c r="AR381" s="6">
        <v>5.408749250792E-183</v>
      </c>
      <c r="AS381" s="6">
        <v>7.43123748835635E-104</v>
      </c>
      <c r="AT381" s="7">
        <v>2.0661147609116699E-146</v>
      </c>
      <c r="AU381" s="5">
        <v>3</v>
      </c>
      <c r="AV381" s="6">
        <v>2.10627980547126E-50</v>
      </c>
      <c r="AW381" s="6">
        <v>1.75201315846792E-127</v>
      </c>
      <c r="AX381" s="6">
        <v>1</v>
      </c>
      <c r="AY381" s="6">
        <v>1.1804775201632201E-48</v>
      </c>
      <c r="AZ381" s="6">
        <v>4.36184248783847E-19</v>
      </c>
      <c r="BA381" s="7">
        <v>4.7398130914742103E-41</v>
      </c>
      <c r="BB381" s="6">
        <v>2.8739246172942199E-261</v>
      </c>
      <c r="BC381" s="6">
        <v>2.77900429547565E-122</v>
      </c>
      <c r="BD381" s="6">
        <v>6.1446656225471501E-274</v>
      </c>
      <c r="BE381" s="6">
        <v>1</v>
      </c>
      <c r="BF381" s="6">
        <v>1.3140560323178501E-63</v>
      </c>
      <c r="BG381" s="6">
        <v>4.1772460696314602E-72</v>
      </c>
      <c r="BH381" s="7">
        <v>1.2159823757924E-29</v>
      </c>
      <c r="BI381" s="6">
        <v>1.3459985508893401E-295</v>
      </c>
      <c r="BJ381" s="6">
        <v>0</v>
      </c>
      <c r="BK381" s="6">
        <v>1</v>
      </c>
      <c r="BL381" s="6">
        <v>1.5499536669886798E-179</v>
      </c>
      <c r="BM381" s="6">
        <v>3.6397097987476298E-226</v>
      </c>
      <c r="BN381" s="6">
        <v>5.38043371158639E-144</v>
      </c>
      <c r="BO381" s="7">
        <v>7.1262193092405602E-103</v>
      </c>
      <c r="BP381" s="6">
        <v>3.1058335497754499E-50</v>
      </c>
      <c r="BQ381" s="6">
        <v>3.3308357892876099E-127</v>
      </c>
      <c r="BR381" s="6">
        <v>1</v>
      </c>
      <c r="BS381" s="6">
        <v>5.3042248882195102E-50</v>
      </c>
      <c r="BT381" s="6">
        <v>1.560655084186E-22</v>
      </c>
      <c r="BU381" s="6">
        <v>1.72353691417398E-41</v>
      </c>
      <c r="BV381" s="7">
        <v>2.3320050242166401E-23</v>
      </c>
      <c r="BW381">
        <v>294</v>
      </c>
      <c r="BX381">
        <v>306</v>
      </c>
      <c r="BY381">
        <v>270</v>
      </c>
      <c r="BZ381">
        <v>287</v>
      </c>
      <c r="CA381">
        <v>251</v>
      </c>
      <c r="CB381">
        <v>194</v>
      </c>
      <c r="CC381">
        <v>215</v>
      </c>
      <c r="CD381">
        <v>226</v>
      </c>
      <c r="CE381">
        <v>227</v>
      </c>
      <c r="CF381" s="1">
        <v>249</v>
      </c>
      <c r="CH381" s="43">
        <v>7.6848936580350802E-2</v>
      </c>
      <c r="CJ381" s="27" t="s">
        <v>72357</v>
      </c>
    </row>
    <row r="382" spans="1:88">
      <c r="A382" s="27">
        <v>379</v>
      </c>
      <c r="B382" t="s">
        <v>70952</v>
      </c>
      <c r="D382" t="s">
        <v>71222</v>
      </c>
      <c r="E382" t="s">
        <v>71791</v>
      </c>
      <c r="F382" s="29">
        <v>37.258899999999997</v>
      </c>
      <c r="G382" s="29">
        <v>128.48140000000001</v>
      </c>
      <c r="H382" s="30">
        <v>475</v>
      </c>
      <c r="I382" s="29" t="s">
        <v>71874</v>
      </c>
      <c r="J382" s="30" t="s">
        <v>71984</v>
      </c>
      <c r="K382" s="30" t="s">
        <v>72021</v>
      </c>
      <c r="L382" s="30" t="s">
        <v>71904</v>
      </c>
      <c r="M382" s="48">
        <v>40713</v>
      </c>
      <c r="N382" s="27" t="s">
        <v>71117</v>
      </c>
      <c r="O382" s="54" t="s">
        <v>72382</v>
      </c>
      <c r="P382" s="11"/>
      <c r="Q382" s="11"/>
      <c r="T382" s="6">
        <v>0</v>
      </c>
      <c r="U382" s="6">
        <v>5.0666666666666665E-2</v>
      </c>
      <c r="V382" s="6">
        <v>0</v>
      </c>
      <c r="W382" s="6">
        <v>0.9375</v>
      </c>
      <c r="X382" s="6">
        <v>0</v>
      </c>
      <c r="Y382" s="6">
        <v>1.0500000000000001E-2</v>
      </c>
      <c r="Z382" s="7">
        <v>8.3333333333333339E-4</v>
      </c>
      <c r="AA382" s="6">
        <v>0</v>
      </c>
      <c r="AB382" s="6">
        <v>6.4999999999999997E-3</v>
      </c>
      <c r="AC382" s="6">
        <v>5.0000000000000001E-4</v>
      </c>
      <c r="AD382" s="6">
        <v>0.96866666666666668</v>
      </c>
      <c r="AE382" s="6">
        <v>3.8333333333333331E-3</v>
      </c>
      <c r="AF382" s="6">
        <v>1.833333333333333E-2</v>
      </c>
      <c r="AG382" s="7">
        <v>1.8333333333333335E-3</v>
      </c>
      <c r="AH382" s="6">
        <v>0</v>
      </c>
      <c r="AI382" s="6">
        <v>7.8333333333333328E-3</v>
      </c>
      <c r="AJ382" s="6">
        <v>0</v>
      </c>
      <c r="AK382" s="6">
        <v>0.96499999999999997</v>
      </c>
      <c r="AL382" s="6">
        <v>0</v>
      </c>
      <c r="AM382" s="6">
        <v>2.4833333333333332E-2</v>
      </c>
      <c r="AN382" s="7">
        <v>1.6666666666666668E-3</v>
      </c>
      <c r="AO382" s="6">
        <f>1.39161937885613*10^-311</f>
        <v>0</v>
      </c>
      <c r="AP382" s="6">
        <v>0</v>
      </c>
      <c r="AQ382" s="6">
        <v>1</v>
      </c>
      <c r="AR382" s="6">
        <v>1.9572152799451201E-190</v>
      </c>
      <c r="AS382" s="6">
        <v>2.4757583524776801E-120</v>
      </c>
      <c r="AT382" s="7">
        <v>4.7778883184282703E-158</v>
      </c>
      <c r="AU382" s="5">
        <v>3</v>
      </c>
      <c r="AV382" s="6">
        <v>4.6304355412034403E-73</v>
      </c>
      <c r="AW382" s="6">
        <v>1.25767858432504E-141</v>
      </c>
      <c r="AX382" s="6">
        <v>1</v>
      </c>
      <c r="AY382" s="6">
        <v>1.50510141124024E-69</v>
      </c>
      <c r="AZ382" s="6">
        <v>7.5303549900719302E-31</v>
      </c>
      <c r="BA382" s="7">
        <v>1.15463029187074E-57</v>
      </c>
      <c r="BB382" s="6">
        <v>3.5950158625199502E-265</v>
      </c>
      <c r="BC382" s="6">
        <v>1.0684607456787701E-125</v>
      </c>
      <c r="BD382" s="6">
        <v>1.3026324212148401E-296</v>
      </c>
      <c r="BE382" s="6">
        <v>1</v>
      </c>
      <c r="BF382" s="6">
        <v>2.1276894464969601E-60</v>
      </c>
      <c r="BG382" s="6">
        <v>4.1693307819230002E-76</v>
      </c>
      <c r="BH382" s="7">
        <v>7.8874855441017204E-33</v>
      </c>
      <c r="BI382" s="6">
        <v>0</v>
      </c>
      <c r="BJ382" s="6">
        <v>0</v>
      </c>
      <c r="BK382" s="6">
        <v>1</v>
      </c>
      <c r="BL382" s="6">
        <v>1.8242603339691801E-185</v>
      </c>
      <c r="BM382" s="6">
        <v>3.7173026210835198E-235</v>
      </c>
      <c r="BN382" s="6">
        <v>4.7791976645560499E-154</v>
      </c>
      <c r="BO382" s="7">
        <v>3.7120918940570801E-119</v>
      </c>
      <c r="BP382" s="6">
        <v>1.39095213310796E-71</v>
      </c>
      <c r="BQ382" s="6">
        <v>7.1038865323531299E-140</v>
      </c>
      <c r="BR382" s="6">
        <v>1</v>
      </c>
      <c r="BS382" s="6">
        <v>9.3536894370897905E-73</v>
      </c>
      <c r="BT382" s="6">
        <v>2.04749562619828E-37</v>
      </c>
      <c r="BU382" s="6">
        <v>2.0138644809907799E-59</v>
      </c>
      <c r="BV382" s="7">
        <v>1.79172671797874E-34</v>
      </c>
      <c r="BW382">
        <v>295</v>
      </c>
      <c r="BX382">
        <v>305</v>
      </c>
      <c r="BY382">
        <v>266</v>
      </c>
      <c r="BZ382">
        <v>285</v>
      </c>
      <c r="CA382">
        <v>255</v>
      </c>
      <c r="CB382">
        <v>194</v>
      </c>
      <c r="CC382">
        <v>216</v>
      </c>
      <c r="CD382">
        <v>225</v>
      </c>
      <c r="CE382">
        <v>228</v>
      </c>
      <c r="CF382" s="1">
        <v>242</v>
      </c>
      <c r="CH382" s="43">
        <v>8.0841060467545994E-2</v>
      </c>
      <c r="CJ382" s="27" t="s">
        <v>72357</v>
      </c>
    </row>
    <row r="383" spans="1:88">
      <c r="A383" s="27">
        <v>380</v>
      </c>
      <c r="B383" t="s">
        <v>70952</v>
      </c>
      <c r="D383" t="s">
        <v>71223</v>
      </c>
      <c r="E383" t="s">
        <v>71791</v>
      </c>
      <c r="F383" s="29">
        <v>38.070099999999996</v>
      </c>
      <c r="G383" s="29">
        <v>127.5234</v>
      </c>
      <c r="H383" s="30">
        <v>278</v>
      </c>
      <c r="I383" s="29" t="s">
        <v>71874</v>
      </c>
      <c r="J383" s="30" t="s">
        <v>71984</v>
      </c>
      <c r="K383" s="30" t="s">
        <v>71988</v>
      </c>
      <c r="L383" s="30" t="s">
        <v>71989</v>
      </c>
      <c r="M383" s="48">
        <v>40882</v>
      </c>
      <c r="N383" s="27" t="s">
        <v>71117</v>
      </c>
      <c r="O383" s="54" t="s">
        <v>72382</v>
      </c>
      <c r="P383" s="11"/>
      <c r="Q383" s="11"/>
      <c r="T383" s="6">
        <v>0</v>
      </c>
      <c r="U383" s="6">
        <v>4.466666666666666E-2</v>
      </c>
      <c r="V383" s="6">
        <v>0</v>
      </c>
      <c r="W383" s="6">
        <v>0.93699999999999994</v>
      </c>
      <c r="X383" s="6">
        <v>0</v>
      </c>
      <c r="Y383" s="6">
        <v>1.7833333333333336E-2</v>
      </c>
      <c r="Z383" s="7">
        <v>0</v>
      </c>
      <c r="AA383" s="6">
        <v>0</v>
      </c>
      <c r="AB383" s="6">
        <v>3.0000000000000005E-3</v>
      </c>
      <c r="AC383" s="6">
        <v>3.3333333333333335E-3</v>
      </c>
      <c r="AD383" s="6">
        <v>0.96233333333333315</v>
      </c>
      <c r="AE383" s="6">
        <v>4.6666666666666671E-3</v>
      </c>
      <c r="AF383" s="6">
        <v>2.5833333333333333E-2</v>
      </c>
      <c r="AG383" s="7">
        <v>3.3333333333333332E-4</v>
      </c>
      <c r="AH383" s="6">
        <v>0</v>
      </c>
      <c r="AI383" s="6">
        <v>2E-3</v>
      </c>
      <c r="AJ383" s="6">
        <v>4.1666666666666666E-3</v>
      </c>
      <c r="AK383" s="6">
        <v>0.96183333333333332</v>
      </c>
      <c r="AL383" s="6">
        <v>0</v>
      </c>
      <c r="AM383" s="6">
        <v>3.15E-2</v>
      </c>
      <c r="AN383" s="7">
        <v>6.6666666666666664E-4</v>
      </c>
      <c r="AO383" s="6">
        <v>8.1873827324349806E-300</v>
      </c>
      <c r="AP383" s="6">
        <v>0</v>
      </c>
      <c r="AQ383" s="6">
        <v>1</v>
      </c>
      <c r="AR383" s="6">
        <v>3.54269329938194E-208</v>
      </c>
      <c r="AS383" s="6">
        <v>1.10799444404197E-124</v>
      </c>
      <c r="AT383" s="7">
        <v>7.5907508187341802E-166</v>
      </c>
      <c r="AU383" s="5">
        <v>3</v>
      </c>
      <c r="AV383" s="6">
        <v>7.5487989687844704E-57</v>
      </c>
      <c r="AW383" s="6">
        <v>7.2677813810948802E-118</v>
      </c>
      <c r="AX383" s="6">
        <v>1</v>
      </c>
      <c r="AY383" s="6">
        <v>1.37013866634797E-64</v>
      </c>
      <c r="AZ383" s="6">
        <v>8.8723078642374005E-26</v>
      </c>
      <c r="BA383" s="7">
        <v>1.6874063777180098E-55</v>
      </c>
      <c r="BB383" s="6">
        <v>1.77113826583055E-272</v>
      </c>
      <c r="BC383" s="6">
        <v>1.66816194081482E-116</v>
      </c>
      <c r="BD383" s="6">
        <v>2.9931299306452799E-294</v>
      </c>
      <c r="BE383" s="6">
        <v>1</v>
      </c>
      <c r="BF383" s="6">
        <v>2.4717412963272199E-65</v>
      </c>
      <c r="BG383" s="6">
        <v>1.42410069529661E-75</v>
      </c>
      <c r="BH383" s="7">
        <v>1.5820738237067901E-36</v>
      </c>
      <c r="BI383" s="6">
        <v>1.7845315122549102E-297</v>
      </c>
      <c r="BJ383" s="6">
        <v>0</v>
      </c>
      <c r="BK383" s="6">
        <v>1</v>
      </c>
      <c r="BL383" s="6">
        <v>1.6626978341575301E-204</v>
      </c>
      <c r="BM383" s="6">
        <v>1.0235849755747699E-244</v>
      </c>
      <c r="BN383" s="6">
        <v>3.2792296788830399E-163</v>
      </c>
      <c r="BO383" s="7">
        <v>1.27224922505975E-123</v>
      </c>
      <c r="BP383" s="6">
        <v>2.51260896210156E-56</v>
      </c>
      <c r="BQ383" s="6">
        <v>3.5789495497491898E-117</v>
      </c>
      <c r="BR383" s="6">
        <v>1</v>
      </c>
      <c r="BS383" s="6">
        <v>4.6222808790669798E-70</v>
      </c>
      <c r="BT383" s="6">
        <v>2.9810586922685599E-34</v>
      </c>
      <c r="BU383" s="6">
        <v>1.3863793272261199E-59</v>
      </c>
      <c r="BV383" s="7">
        <v>3.9292572541157799E-32</v>
      </c>
      <c r="BW383">
        <v>295</v>
      </c>
      <c r="BX383">
        <v>305</v>
      </c>
      <c r="BY383">
        <v>266</v>
      </c>
      <c r="BZ383">
        <v>285</v>
      </c>
      <c r="CA383">
        <v>255</v>
      </c>
      <c r="CB383">
        <v>194</v>
      </c>
      <c r="CC383">
        <v>216</v>
      </c>
      <c r="CD383">
        <v>225</v>
      </c>
      <c r="CE383">
        <v>228</v>
      </c>
      <c r="CF383" s="1">
        <v>242</v>
      </c>
      <c r="CH383" s="43">
        <v>8.50925433150021E-2</v>
      </c>
      <c r="CJ383" s="27" t="s">
        <v>72357</v>
      </c>
    </row>
    <row r="384" spans="1:88">
      <c r="A384" s="27">
        <v>381</v>
      </c>
      <c r="B384" t="s">
        <v>70952</v>
      </c>
      <c r="D384" t="s">
        <v>71224</v>
      </c>
      <c r="E384" t="s">
        <v>71791</v>
      </c>
      <c r="F384" s="29">
        <v>37.961300000000001</v>
      </c>
      <c r="G384" s="29">
        <v>127.3173</v>
      </c>
      <c r="H384" s="30">
        <v>247</v>
      </c>
      <c r="I384" s="29" t="s">
        <v>71874</v>
      </c>
      <c r="J384" s="30" t="s">
        <v>72000</v>
      </c>
      <c r="K384" s="30" t="s">
        <v>72013</v>
      </c>
      <c r="L384" s="30" t="s">
        <v>72014</v>
      </c>
      <c r="M384" s="48">
        <v>40882</v>
      </c>
      <c r="N384" s="27" t="s">
        <v>71117</v>
      </c>
      <c r="O384" s="54" t="s">
        <v>72382</v>
      </c>
      <c r="P384" s="11"/>
      <c r="Q384" s="11"/>
      <c r="T384" s="6">
        <v>0</v>
      </c>
      <c r="U384" s="6">
        <v>6.1499999999999999E-2</v>
      </c>
      <c r="V384" s="6">
        <v>6.6666666666666664E-4</v>
      </c>
      <c r="W384" s="6">
        <v>0.93699999999999994</v>
      </c>
      <c r="X384" s="6">
        <v>0</v>
      </c>
      <c r="Y384" s="6">
        <v>0</v>
      </c>
      <c r="Z384" s="7">
        <v>6.6666666666666664E-4</v>
      </c>
      <c r="AA384" s="6">
        <v>0</v>
      </c>
      <c r="AB384" s="6">
        <v>3.3333333333333332E-4</v>
      </c>
      <c r="AC384" s="6">
        <v>1.5000000000000002E-3</v>
      </c>
      <c r="AD384" s="6">
        <v>0.99600000000000011</v>
      </c>
      <c r="AE384" s="6">
        <v>0</v>
      </c>
      <c r="AF384" s="6">
        <v>0</v>
      </c>
      <c r="AG384" s="7">
        <v>1.8333333333333335E-3</v>
      </c>
      <c r="AH384" s="6">
        <v>0</v>
      </c>
      <c r="AI384" s="6">
        <v>3.3333333333333332E-4</v>
      </c>
      <c r="AJ384" s="6">
        <v>1.5000000000000002E-3</v>
      </c>
      <c r="AK384" s="6">
        <v>0.99583333333333324</v>
      </c>
      <c r="AL384" s="6">
        <v>0</v>
      </c>
      <c r="AM384" s="6">
        <v>0</v>
      </c>
      <c r="AN384" s="7">
        <v>1.6666666666666668E-3</v>
      </c>
      <c r="AO384" s="6">
        <v>0</v>
      </c>
      <c r="AP384" s="6">
        <v>0</v>
      </c>
      <c r="AQ384" s="6">
        <v>1</v>
      </c>
      <c r="AR384" s="6">
        <v>1.62956499849495E-206</v>
      </c>
      <c r="AS384" s="6">
        <v>2.6334168529214701E-127</v>
      </c>
      <c r="AT384" s="7">
        <v>2.4514732599082298E-168</v>
      </c>
      <c r="AU384" s="5">
        <v>3</v>
      </c>
      <c r="AV384" s="6">
        <v>1.7984913613062501E-63</v>
      </c>
      <c r="AW384" s="6">
        <v>4.5163625311106498E-123</v>
      </c>
      <c r="AX384" s="6">
        <v>1</v>
      </c>
      <c r="AY384" s="6">
        <v>3.7024638375522998E-58</v>
      </c>
      <c r="AZ384" s="6">
        <v>7.3410727168249993E-24</v>
      </c>
      <c r="BA384" s="7">
        <v>7.5996117112880696E-48</v>
      </c>
      <c r="BB384" s="6">
        <v>3.8294807015384598E-275</v>
      </c>
      <c r="BC384" s="6">
        <v>2.0595659262466101E-131</v>
      </c>
      <c r="BD384" s="6">
        <v>2.74785201582318E-297</v>
      </c>
      <c r="BE384" s="6">
        <v>1</v>
      </c>
      <c r="BF384" s="6">
        <v>4.7800910708135602E-69</v>
      </c>
      <c r="BG384" s="6">
        <v>9.8065658660396004E-76</v>
      </c>
      <c r="BH384" s="7">
        <v>4.2643080090776903E-37</v>
      </c>
      <c r="BI384" s="6">
        <v>0</v>
      </c>
      <c r="BJ384" s="6">
        <v>0</v>
      </c>
      <c r="BK384" s="6">
        <v>1</v>
      </c>
      <c r="BL384" s="6">
        <v>1.5050692479291199E-202</v>
      </c>
      <c r="BM384" s="6">
        <v>6.4105550669043396E-256</v>
      </c>
      <c r="BN384" s="6">
        <v>2.28498865851546E-165</v>
      </c>
      <c r="BO384" s="7">
        <v>1.11526716771331E-126</v>
      </c>
      <c r="BP384" s="6">
        <v>2.36071063896248E-63</v>
      </c>
      <c r="BQ384" s="6">
        <v>6.7395539771761797E-123</v>
      </c>
      <c r="BR384" s="6">
        <v>1</v>
      </c>
      <c r="BS384" s="6">
        <v>1.2663859289385301E-60</v>
      </c>
      <c r="BT384" s="6">
        <v>2.35258877703501E-28</v>
      </c>
      <c r="BU384" s="6">
        <v>2.2394239939089499E-49</v>
      </c>
      <c r="BV384" s="7">
        <v>5.4338830753461896E-23</v>
      </c>
      <c r="BW384">
        <v>295</v>
      </c>
      <c r="BX384">
        <v>305</v>
      </c>
      <c r="BY384">
        <v>266</v>
      </c>
      <c r="BZ384">
        <v>285</v>
      </c>
      <c r="CA384">
        <v>255</v>
      </c>
      <c r="CB384">
        <v>194</v>
      </c>
      <c r="CC384">
        <v>216</v>
      </c>
      <c r="CD384">
        <v>225</v>
      </c>
      <c r="CE384">
        <v>228</v>
      </c>
      <c r="CF384" s="1">
        <v>242</v>
      </c>
      <c r="CG384" s="45">
        <v>22</v>
      </c>
      <c r="CH384" s="43">
        <v>9.2412780851304097E-2</v>
      </c>
      <c r="CJ384" s="27" t="s">
        <v>72357</v>
      </c>
    </row>
    <row r="385" spans="1:88">
      <c r="A385" s="27">
        <v>382</v>
      </c>
      <c r="B385" t="s">
        <v>70952</v>
      </c>
      <c r="D385" t="s">
        <v>71225</v>
      </c>
      <c r="E385" t="s">
        <v>71791</v>
      </c>
      <c r="F385" s="29">
        <v>37.937600000000003</v>
      </c>
      <c r="G385" s="29">
        <v>127.78440000000001</v>
      </c>
      <c r="H385" s="30">
        <v>127</v>
      </c>
      <c r="I385" s="29" t="s">
        <v>71874</v>
      </c>
      <c r="J385" s="30" t="s">
        <v>71984</v>
      </c>
      <c r="K385" s="30" t="s">
        <v>71975</v>
      </c>
      <c r="L385" s="30" t="s">
        <v>72167</v>
      </c>
      <c r="M385" s="48">
        <v>40817</v>
      </c>
      <c r="N385" s="27" t="s">
        <v>71117</v>
      </c>
      <c r="O385" s="54" t="s">
        <v>72382</v>
      </c>
      <c r="P385" s="11"/>
      <c r="Q385" s="11"/>
      <c r="T385" s="6">
        <v>2.5000000000000001E-3</v>
      </c>
      <c r="U385" s="6">
        <v>3.8833333333333338E-2</v>
      </c>
      <c r="V385" s="6">
        <v>0</v>
      </c>
      <c r="W385" s="6">
        <v>0.93633333333333335</v>
      </c>
      <c r="X385" s="6">
        <v>0</v>
      </c>
      <c r="Y385" s="6">
        <v>2.183333333333333E-2</v>
      </c>
      <c r="Z385" s="7">
        <v>5.0000000000000001E-4</v>
      </c>
      <c r="AA385" s="6">
        <v>2.6666666666666666E-3</v>
      </c>
      <c r="AB385" s="6">
        <v>6.6666666666666664E-4</v>
      </c>
      <c r="AC385" s="6">
        <v>1.6666666666666666E-4</v>
      </c>
      <c r="AD385" s="6">
        <v>0.96616666666666662</v>
      </c>
      <c r="AE385" s="6">
        <v>4.3333333333333331E-3</v>
      </c>
      <c r="AF385" s="6">
        <v>2.4333333333333332E-2</v>
      </c>
      <c r="AG385" s="7">
        <v>1.1666666666666668E-3</v>
      </c>
      <c r="AH385" s="6">
        <v>2E-3</v>
      </c>
      <c r="AI385" s="6">
        <v>1.5000000000000002E-3</v>
      </c>
      <c r="AJ385" s="6">
        <v>1.6666666666666666E-4</v>
      </c>
      <c r="AK385" s="6">
        <v>0.96416666666666673</v>
      </c>
      <c r="AL385" s="6">
        <v>0</v>
      </c>
      <c r="AM385" s="6">
        <v>2.9833333333333333E-2</v>
      </c>
      <c r="AN385" s="7">
        <v>1.1666666666666668E-3</v>
      </c>
      <c r="AO385" s="6">
        <v>0</v>
      </c>
      <c r="AP385" s="6">
        <v>0</v>
      </c>
      <c r="AQ385" s="6">
        <v>1</v>
      </c>
      <c r="AR385" s="6">
        <v>1.17000062784007E-194</v>
      </c>
      <c r="AS385" s="6">
        <v>1.21352883201259E-122</v>
      </c>
      <c r="AT385" s="7">
        <v>1.96669876104095E-161</v>
      </c>
      <c r="AU385" s="5">
        <v>3</v>
      </c>
      <c r="AV385" s="6">
        <v>1.78123191712937E-63</v>
      </c>
      <c r="AW385" s="6">
        <v>3.38490743876425E-143</v>
      </c>
      <c r="AX385" s="6">
        <v>1</v>
      </c>
      <c r="AY385" s="6">
        <v>8.62587964340135E-65</v>
      </c>
      <c r="AZ385" s="6">
        <v>6.5533032300686494E-30</v>
      </c>
      <c r="BA385" s="7">
        <v>8.9819591387384201E-53</v>
      </c>
      <c r="BB385" s="6">
        <v>9.6188490441713203E-258</v>
      </c>
      <c r="BC385" s="6">
        <v>4.4611471428989898E-142</v>
      </c>
      <c r="BD385" s="6">
        <v>1.1550286241209799E-299</v>
      </c>
      <c r="BE385" s="6">
        <v>1</v>
      </c>
      <c r="BF385" s="6">
        <v>1.48297751318178E-69</v>
      </c>
      <c r="BG385" s="6">
        <v>6.3138304130668904E-72</v>
      </c>
      <c r="BH385" s="7">
        <v>4.4101540485773701E-35</v>
      </c>
      <c r="BI385" s="6">
        <v>0</v>
      </c>
      <c r="BJ385" s="6">
        <v>0</v>
      </c>
      <c r="BK385" s="6">
        <v>1</v>
      </c>
      <c r="BL385" s="6">
        <v>6.8189246990222003E-193</v>
      </c>
      <c r="BM385" s="6">
        <v>1.36930034028188E-257</v>
      </c>
      <c r="BN385" s="6">
        <v>1.23854164970984E-160</v>
      </c>
      <c r="BO385" s="7">
        <v>1.51908079712067E-122</v>
      </c>
      <c r="BP385" s="6">
        <v>3.4231930287737801E-63</v>
      </c>
      <c r="BQ385" s="6">
        <v>8.2196995228190495E-143</v>
      </c>
      <c r="BR385" s="6">
        <v>1</v>
      </c>
      <c r="BS385" s="6">
        <v>1.0381432662272301E-68</v>
      </c>
      <c r="BT385" s="6">
        <v>4.73711507460398E-36</v>
      </c>
      <c r="BU385" s="6">
        <v>1.28459112938241E-55</v>
      </c>
      <c r="BV385" s="7">
        <v>5.0364687301187401E-25</v>
      </c>
      <c r="BW385">
        <v>295</v>
      </c>
      <c r="BX385">
        <v>305</v>
      </c>
      <c r="BY385">
        <v>266</v>
      </c>
      <c r="BZ385">
        <v>285</v>
      </c>
      <c r="CA385">
        <v>255</v>
      </c>
      <c r="CB385">
        <v>194</v>
      </c>
      <c r="CC385">
        <v>216</v>
      </c>
      <c r="CD385">
        <v>225</v>
      </c>
      <c r="CE385">
        <v>228</v>
      </c>
      <c r="CF385" s="1">
        <v>242</v>
      </c>
      <c r="CH385" s="43">
        <v>8.78937686824557E-2</v>
      </c>
      <c r="CJ385" s="27" t="s">
        <v>72357</v>
      </c>
    </row>
    <row r="386" spans="1:88">
      <c r="A386" s="27">
        <v>383</v>
      </c>
      <c r="B386" t="s">
        <v>70952</v>
      </c>
      <c r="D386" t="s">
        <v>71226</v>
      </c>
      <c r="E386" t="s">
        <v>71791</v>
      </c>
      <c r="F386" s="29">
        <v>36.459499999999998</v>
      </c>
      <c r="G386" s="29">
        <v>127.1504</v>
      </c>
      <c r="H386" s="30">
        <v>31</v>
      </c>
      <c r="I386" s="29" t="s">
        <v>71874</v>
      </c>
      <c r="J386" s="30" t="s">
        <v>71936</v>
      </c>
      <c r="K386" s="30" t="s">
        <v>72095</v>
      </c>
      <c r="L386" s="30" t="s">
        <v>71942</v>
      </c>
      <c r="M386" s="48">
        <v>40732</v>
      </c>
      <c r="N386" s="27" t="s">
        <v>71117</v>
      </c>
      <c r="O386" s="54" t="s">
        <v>72382</v>
      </c>
      <c r="P386" s="39"/>
      <c r="Q386" s="11"/>
      <c r="T386" s="6">
        <v>0</v>
      </c>
      <c r="U386" s="6">
        <v>3.7666666666666668E-2</v>
      </c>
      <c r="V386" s="6">
        <v>5.9999999999999993E-3</v>
      </c>
      <c r="W386" s="6">
        <v>0.93599999999999994</v>
      </c>
      <c r="X386" s="6">
        <v>0</v>
      </c>
      <c r="Y386" s="6">
        <v>1.9833333333333335E-2</v>
      </c>
      <c r="Z386" s="7">
        <v>0</v>
      </c>
      <c r="AA386" s="6">
        <v>0</v>
      </c>
      <c r="AB386" s="6">
        <v>7.0000000000000001E-3</v>
      </c>
      <c r="AC386" s="6">
        <v>1.1499999999999998E-2</v>
      </c>
      <c r="AD386" s="6">
        <v>0.95833333333333337</v>
      </c>
      <c r="AE386" s="6">
        <v>3.5000000000000001E-3</v>
      </c>
      <c r="AF386" s="6">
        <v>1.8666666666666665E-2</v>
      </c>
      <c r="AG386" s="7">
        <v>0</v>
      </c>
      <c r="AH386" s="6">
        <v>0</v>
      </c>
      <c r="AI386" s="6">
        <v>6.8333333333333336E-3</v>
      </c>
      <c r="AJ386" s="6">
        <v>1.1166666666666665E-2</v>
      </c>
      <c r="AK386" s="6">
        <v>0.95849999999999991</v>
      </c>
      <c r="AL386" s="6">
        <v>0</v>
      </c>
      <c r="AM386" s="6">
        <v>2.2666666666666665E-2</v>
      </c>
      <c r="AN386" s="7">
        <v>1.6666666666666666E-4</v>
      </c>
      <c r="AO386" s="6">
        <v>0</v>
      </c>
      <c r="AP386" s="6">
        <v>0</v>
      </c>
      <c r="AQ386" s="6">
        <v>1</v>
      </c>
      <c r="AR386" s="6">
        <v>1.7021277873119399E-218</v>
      </c>
      <c r="AS386" s="6">
        <v>2.6183948347481701E-143</v>
      </c>
      <c r="AT386" s="7">
        <v>7.1133151613851901E-186</v>
      </c>
      <c r="AU386" s="5">
        <v>3</v>
      </c>
      <c r="AV386" s="6">
        <v>1.39149642937613E-71</v>
      </c>
      <c r="AW386" s="6">
        <v>8.5833607899141501E-127</v>
      </c>
      <c r="AX386" s="6">
        <v>1</v>
      </c>
      <c r="AY386" s="6">
        <v>8.9426353461962499E-69</v>
      </c>
      <c r="AZ386" s="6">
        <v>2.4616613764530599E-28</v>
      </c>
      <c r="BA386" s="7">
        <v>7.075262646335E-60</v>
      </c>
      <c r="BB386" s="6">
        <v>7.5471021192294006E-281</v>
      </c>
      <c r="BC386" s="6">
        <v>7.6392884868455798E-126</v>
      </c>
      <c r="BD386" s="6">
        <v>1.7889763846837E-301</v>
      </c>
      <c r="BE386" s="6">
        <v>1</v>
      </c>
      <c r="BF386" s="6">
        <v>1.4508730942965999E-69</v>
      </c>
      <c r="BG386" s="6">
        <v>6.8926779005802501E-71</v>
      </c>
      <c r="BH386" s="7">
        <v>2.46435685102766E-40</v>
      </c>
      <c r="BI386" s="6">
        <v>0</v>
      </c>
      <c r="BJ386" s="6">
        <v>0</v>
      </c>
      <c r="BK386" s="6">
        <v>1</v>
      </c>
      <c r="BL386" s="6">
        <v>6.12809392801645E-214</v>
      </c>
      <c r="BM386" s="6">
        <v>5.7465373236943201E-274</v>
      </c>
      <c r="BN386" s="6">
        <v>2.5954377253930499E-182</v>
      </c>
      <c r="BO386" s="7">
        <v>1.1709895159162601E-142</v>
      </c>
      <c r="BP386" s="6">
        <v>2.4384585089653399E-71</v>
      </c>
      <c r="BQ386" s="6">
        <v>1.58930941889523E-126</v>
      </c>
      <c r="BR386" s="6">
        <v>1</v>
      </c>
      <c r="BS386" s="6">
        <v>2.0851144106211299E-70</v>
      </c>
      <c r="BT386" s="6">
        <v>9.1798692878517101E-32</v>
      </c>
      <c r="BU386" s="6">
        <v>1.14886750916741E-60</v>
      </c>
      <c r="BV386" s="7">
        <v>1.2109300928726599E-20</v>
      </c>
      <c r="BW386">
        <v>294</v>
      </c>
      <c r="BX386">
        <v>306</v>
      </c>
      <c r="BY386">
        <v>270</v>
      </c>
      <c r="BZ386">
        <v>287</v>
      </c>
      <c r="CA386">
        <v>251</v>
      </c>
      <c r="CB386">
        <v>194</v>
      </c>
      <c r="CC386">
        <v>215</v>
      </c>
      <c r="CD386">
        <v>226</v>
      </c>
      <c r="CE386">
        <v>227</v>
      </c>
      <c r="CF386" s="1">
        <v>249</v>
      </c>
      <c r="CH386" s="43">
        <v>8.4489505514051905E-2</v>
      </c>
      <c r="CJ386" s="27" t="s">
        <v>72357</v>
      </c>
    </row>
    <row r="387" spans="1:88">
      <c r="A387" s="27">
        <v>384</v>
      </c>
      <c r="B387" t="s">
        <v>70952</v>
      </c>
      <c r="D387" t="s">
        <v>71227</v>
      </c>
      <c r="E387" t="s">
        <v>71791</v>
      </c>
      <c r="F387" s="29">
        <v>37.3628</v>
      </c>
      <c r="G387" s="29">
        <v>128.42920000000001</v>
      </c>
      <c r="H387" s="30">
        <v>349</v>
      </c>
      <c r="I387" s="29" t="s">
        <v>71874</v>
      </c>
      <c r="J387" s="30" t="s">
        <v>71984</v>
      </c>
      <c r="K387" s="30" t="s">
        <v>72124</v>
      </c>
      <c r="L387" s="30" t="s">
        <v>71969</v>
      </c>
      <c r="M387" s="48">
        <v>40740</v>
      </c>
      <c r="N387" s="27" t="s">
        <v>71117</v>
      </c>
      <c r="O387" s="54" t="s">
        <v>72382</v>
      </c>
      <c r="P387" s="11"/>
      <c r="Q387" s="11"/>
      <c r="T387" s="6">
        <v>1E-3</v>
      </c>
      <c r="U387" s="6">
        <v>3.3500000000000002E-2</v>
      </c>
      <c r="V387" s="6">
        <v>0</v>
      </c>
      <c r="W387" s="6">
        <v>0.93583333333333341</v>
      </c>
      <c r="X387" s="6">
        <v>0</v>
      </c>
      <c r="Y387" s="6">
        <v>2.7833333333333335E-2</v>
      </c>
      <c r="Z387" s="7">
        <v>8.3333333333333339E-4</v>
      </c>
      <c r="AA387" s="6">
        <v>1E-3</v>
      </c>
      <c r="AB387" s="6">
        <v>9.8333333333333345E-3</v>
      </c>
      <c r="AC387" s="6">
        <v>0</v>
      </c>
      <c r="AD387" s="6">
        <v>0.95799999999999985</v>
      </c>
      <c r="AE387" s="6">
        <v>4.4999999999999997E-3</v>
      </c>
      <c r="AF387" s="6">
        <v>2.4000000000000004E-2</v>
      </c>
      <c r="AG387" s="7">
        <v>2E-3</v>
      </c>
      <c r="AH387" s="6">
        <v>2E-3</v>
      </c>
      <c r="AI387" s="6">
        <v>7.3333333333333332E-3</v>
      </c>
      <c r="AJ387" s="6">
        <v>0</v>
      </c>
      <c r="AK387" s="6">
        <v>0.95949999999999991</v>
      </c>
      <c r="AL387" s="6">
        <v>1.6666666666666666E-4</v>
      </c>
      <c r="AM387" s="6">
        <v>2.9833333333333333E-2</v>
      </c>
      <c r="AN387" s="7">
        <v>1.5000000000000002E-3</v>
      </c>
      <c r="AO387" s="6">
        <f>6.48064030200509*10^-317</f>
        <v>0</v>
      </c>
      <c r="AP387" s="6">
        <v>0</v>
      </c>
      <c r="AQ387" s="6">
        <v>1</v>
      </c>
      <c r="AR387" s="6">
        <v>3.4468475663319801E-220</v>
      </c>
      <c r="AS387" s="6">
        <v>1.96585978946167E-138</v>
      </c>
      <c r="AT387" s="7">
        <v>3.1797831359104598E-184</v>
      </c>
      <c r="AU387" s="5">
        <v>3</v>
      </c>
      <c r="AV387" s="6">
        <v>4.0368771679148898E-62</v>
      </c>
      <c r="AW387" s="6">
        <v>5.1701868228199497E-136</v>
      </c>
      <c r="AX387" s="6">
        <v>1</v>
      </c>
      <c r="AY387" s="6">
        <v>1.2507192779934401E-72</v>
      </c>
      <c r="AZ387" s="6">
        <v>1.0321166340709299E-30</v>
      </c>
      <c r="BA387" s="7">
        <v>2.4779612246982001E-63</v>
      </c>
      <c r="BB387" s="6">
        <v>4.8162971694787403E-277</v>
      </c>
      <c r="BC387" s="6">
        <v>4.5152261102778898E-123</v>
      </c>
      <c r="BD387" s="6">
        <v>1.00331466692839E-291</v>
      </c>
      <c r="BE387" s="6">
        <v>1</v>
      </c>
      <c r="BF387" s="6">
        <v>1.15967464715953E-62</v>
      </c>
      <c r="BG387" s="6">
        <v>3.7594740186778698E-66</v>
      </c>
      <c r="BH387" s="7">
        <v>1.1681235574554699E-37</v>
      </c>
      <c r="BI387" s="6">
        <f>1.19419364132776*10^-313</f>
        <v>0</v>
      </c>
      <c r="BJ387" s="6">
        <v>0</v>
      </c>
      <c r="BK387" s="6">
        <v>1</v>
      </c>
      <c r="BL387" s="6">
        <v>8.0547391325661294E-213</v>
      </c>
      <c r="BM387" s="6">
        <v>2.3520600060266299E-269</v>
      </c>
      <c r="BN387" s="6">
        <v>7.33562843125192E-178</v>
      </c>
      <c r="BO387" s="7">
        <v>1.5696639142505199E-137</v>
      </c>
      <c r="BP387" s="6">
        <v>5.5790381466297399E-61</v>
      </c>
      <c r="BQ387" s="6">
        <v>1.4399158265253501E-134</v>
      </c>
      <c r="BR387" s="6">
        <v>1</v>
      </c>
      <c r="BS387" s="6">
        <v>2.3728336471367299E-80</v>
      </c>
      <c r="BT387" s="6">
        <v>2.4515187199185299E-42</v>
      </c>
      <c r="BU387" s="6">
        <v>2.9451173210405E-69</v>
      </c>
      <c r="BV387" s="7">
        <v>2.0144966974781802E-40</v>
      </c>
      <c r="BW387">
        <v>295</v>
      </c>
      <c r="BX387">
        <v>305</v>
      </c>
      <c r="BY387">
        <v>266</v>
      </c>
      <c r="BZ387">
        <v>285</v>
      </c>
      <c r="CA387">
        <v>255</v>
      </c>
      <c r="CB387">
        <v>194</v>
      </c>
      <c r="CC387">
        <v>216</v>
      </c>
      <c r="CD387">
        <v>225</v>
      </c>
      <c r="CE387">
        <v>228</v>
      </c>
      <c r="CF387" s="1">
        <v>242</v>
      </c>
      <c r="CH387" s="43">
        <v>9.8769974768713201E-2</v>
      </c>
      <c r="CJ387" s="27" t="s">
        <v>72357</v>
      </c>
    </row>
    <row r="388" spans="1:88">
      <c r="A388" s="27">
        <v>385</v>
      </c>
      <c r="B388" t="s">
        <v>70952</v>
      </c>
      <c r="D388" t="s">
        <v>71228</v>
      </c>
      <c r="E388" t="s">
        <v>71791</v>
      </c>
      <c r="F388" s="29">
        <v>36.659999999999997</v>
      </c>
      <c r="G388" s="29">
        <v>128.47290000000001</v>
      </c>
      <c r="H388" s="30">
        <v>121</v>
      </c>
      <c r="I388" s="29" t="s">
        <v>71874</v>
      </c>
      <c r="J388" s="30" t="s">
        <v>71895</v>
      </c>
      <c r="K388" s="30" t="s">
        <v>72089</v>
      </c>
      <c r="L388" s="30" t="s">
        <v>71927</v>
      </c>
      <c r="M388" s="48">
        <v>40726</v>
      </c>
      <c r="N388" s="27" t="s">
        <v>71117</v>
      </c>
      <c r="O388" s="54" t="s">
        <v>72382</v>
      </c>
      <c r="P388" s="11"/>
      <c r="Q388" s="11"/>
      <c r="R388" s="11" t="s">
        <v>70990</v>
      </c>
      <c r="S388" s="12" t="s">
        <v>70990</v>
      </c>
      <c r="T388" s="6">
        <v>5.9999999999999993E-3</v>
      </c>
      <c r="U388" s="6">
        <v>5.6500000000000002E-2</v>
      </c>
      <c r="V388" s="6">
        <v>0</v>
      </c>
      <c r="W388" s="6">
        <v>0.93566666666666676</v>
      </c>
      <c r="X388" s="6">
        <v>0</v>
      </c>
      <c r="Y388" s="6">
        <v>1E-3</v>
      </c>
      <c r="Z388" s="7">
        <v>1.6666666666666666E-4</v>
      </c>
      <c r="AA388" s="6">
        <v>6.6666666666666671E-3</v>
      </c>
      <c r="AB388" s="6">
        <v>1.0499999999999997E-2</v>
      </c>
      <c r="AC388" s="6">
        <v>1.666666666666667E-3</v>
      </c>
      <c r="AD388" s="6">
        <v>0.97650000000000003</v>
      </c>
      <c r="AE388" s="6">
        <v>3.3333333333333332E-4</v>
      </c>
      <c r="AF388" s="6">
        <v>1.8333333333333335E-3</v>
      </c>
      <c r="AG388" s="7">
        <v>2.8333333333333335E-3</v>
      </c>
      <c r="AH388" s="6">
        <v>7.0000000000000001E-3</v>
      </c>
      <c r="AI388" s="6">
        <v>1.1166666666666667E-2</v>
      </c>
      <c r="AJ388" s="6">
        <v>1.3333333333333333E-3</v>
      </c>
      <c r="AK388" s="6">
        <v>0.97616666666666674</v>
      </c>
      <c r="AL388" s="6">
        <v>0</v>
      </c>
      <c r="AM388" s="6">
        <v>1.6666666666666668E-3</v>
      </c>
      <c r="AN388" s="7">
        <v>2.9999999999999996E-3</v>
      </c>
      <c r="AO388" s="6">
        <v>4.8528135663241E-306</v>
      </c>
      <c r="AP388" s="6">
        <v>0</v>
      </c>
      <c r="AQ388" s="6">
        <v>1</v>
      </c>
      <c r="AR388" s="6">
        <v>1.8982118791784E-193</v>
      </c>
      <c r="AS388" s="6">
        <v>8.42545071352318E-113</v>
      </c>
      <c r="AT388" s="7">
        <v>9.9367531761832895E-153</v>
      </c>
      <c r="AU388" s="5">
        <v>3</v>
      </c>
      <c r="AV388" s="6">
        <v>1.0320369913266899E-61</v>
      </c>
      <c r="AW388" s="6">
        <v>5.3157072736191597E-127</v>
      </c>
      <c r="AX388" s="6">
        <v>1</v>
      </c>
      <c r="AY388" s="6">
        <v>8.91786328927823E-64</v>
      </c>
      <c r="AZ388" s="6">
        <v>3.68886075949743E-33</v>
      </c>
      <c r="BA388" s="7">
        <v>3.1671519638559299E-52</v>
      </c>
      <c r="BB388" s="6">
        <v>5.4789983280484701E-289</v>
      </c>
      <c r="BC388" s="6">
        <v>2.84241349994719E-129</v>
      </c>
      <c r="BD388" s="6">
        <f>1.31203480030826*10^-317</f>
        <v>0</v>
      </c>
      <c r="BE388" s="6">
        <v>1</v>
      </c>
      <c r="BF388" s="6">
        <v>1.6718705325238501E-66</v>
      </c>
      <c r="BG388" s="6">
        <v>2.2417891469273801E-74</v>
      </c>
      <c r="BH388" s="7">
        <v>9.9580742040959407E-37</v>
      </c>
      <c r="BI388" s="6">
        <v>2.7104038640153701E-303</v>
      </c>
      <c r="BJ388" s="6">
        <v>0</v>
      </c>
      <c r="BK388" s="6">
        <v>1</v>
      </c>
      <c r="BL388" s="6">
        <v>1.89632423223218E-187</v>
      </c>
      <c r="BM388" s="6">
        <v>1.3082557837795101E-238</v>
      </c>
      <c r="BN388" s="6">
        <v>1.07550160907144E-147</v>
      </c>
      <c r="BO388" s="7">
        <v>4.8199754455832803E-112</v>
      </c>
      <c r="BP388" s="6">
        <v>1.90266467009625E-60</v>
      </c>
      <c r="BQ388" s="6">
        <v>1.5435971711285199E-125</v>
      </c>
      <c r="BR388" s="6">
        <v>1</v>
      </c>
      <c r="BS388" s="6">
        <v>9.7138004883632806E-66</v>
      </c>
      <c r="BT388" s="6">
        <v>6.71216001264863E-38</v>
      </c>
      <c r="BU388" s="6">
        <v>5.67790443297624E-53</v>
      </c>
      <c r="BV388" s="7">
        <v>3.1903565856433202E-29</v>
      </c>
      <c r="BW388">
        <v>295</v>
      </c>
      <c r="BX388">
        <v>305</v>
      </c>
      <c r="BY388">
        <v>266</v>
      </c>
      <c r="BZ388">
        <v>285</v>
      </c>
      <c r="CA388">
        <v>255</v>
      </c>
      <c r="CB388">
        <v>194</v>
      </c>
      <c r="CC388">
        <v>216</v>
      </c>
      <c r="CD388">
        <v>225</v>
      </c>
      <c r="CE388">
        <v>228</v>
      </c>
      <c r="CF388" s="1">
        <v>242</v>
      </c>
      <c r="CH388" s="43">
        <v>8.6135978707960303E-2</v>
      </c>
      <c r="CJ388" s="27" t="s">
        <v>72357</v>
      </c>
    </row>
    <row r="389" spans="1:88">
      <c r="A389" s="27">
        <v>386</v>
      </c>
      <c r="B389" t="s">
        <v>70952</v>
      </c>
      <c r="D389" t="s">
        <v>71229</v>
      </c>
      <c r="E389" t="s">
        <v>71791</v>
      </c>
      <c r="F389" s="29">
        <v>37.866100000000003</v>
      </c>
      <c r="G389" s="29">
        <v>127.6748</v>
      </c>
      <c r="H389" s="30">
        <v>105</v>
      </c>
      <c r="I389" s="29" t="s">
        <v>71874</v>
      </c>
      <c r="J389" s="30" t="s">
        <v>71984</v>
      </c>
      <c r="K389" s="30" t="s">
        <v>71975</v>
      </c>
      <c r="L389" s="30" t="s">
        <v>71980</v>
      </c>
      <c r="M389" s="48">
        <v>40775</v>
      </c>
      <c r="N389" s="27" t="s">
        <v>71117</v>
      </c>
      <c r="O389" s="54" t="s">
        <v>72382</v>
      </c>
      <c r="P389" s="11"/>
      <c r="Q389" s="11"/>
      <c r="T389" s="6">
        <v>0</v>
      </c>
      <c r="U389" s="6">
        <v>6.2E-2</v>
      </c>
      <c r="V389" s="6">
        <v>0</v>
      </c>
      <c r="W389" s="6">
        <v>0.93566666666666665</v>
      </c>
      <c r="X389" s="6">
        <v>0</v>
      </c>
      <c r="Y389" s="6">
        <v>1.5000000000000002E-3</v>
      </c>
      <c r="Z389" s="7">
        <v>0</v>
      </c>
      <c r="AA389" s="6">
        <v>0</v>
      </c>
      <c r="AB389" s="6">
        <v>1.666666666666667E-3</v>
      </c>
      <c r="AC389" s="6">
        <v>1E-3</v>
      </c>
      <c r="AD389" s="6">
        <v>0.99299999999999999</v>
      </c>
      <c r="AE389" s="6">
        <v>1.1666666666666668E-3</v>
      </c>
      <c r="AF389" s="6">
        <v>2.5000000000000001E-3</v>
      </c>
      <c r="AG389" s="7">
        <v>1E-3</v>
      </c>
      <c r="AH389" s="6">
        <v>0</v>
      </c>
      <c r="AI389" s="6">
        <v>1E-3</v>
      </c>
      <c r="AJ389" s="6">
        <v>1E-3</v>
      </c>
      <c r="AK389" s="6">
        <v>0.9923333333333334</v>
      </c>
      <c r="AL389" s="6">
        <v>1E-3</v>
      </c>
      <c r="AM389" s="6">
        <v>2.3333333333333335E-3</v>
      </c>
      <c r="AN389" s="7">
        <v>2.8333333333333335E-3</v>
      </c>
      <c r="AO389" s="6">
        <f>5.63234836259021*10^-322</f>
        <v>0</v>
      </c>
      <c r="AP389" s="6">
        <v>0</v>
      </c>
      <c r="AQ389" s="6">
        <v>1</v>
      </c>
      <c r="AR389" s="6">
        <v>4.7499638907670797E-208</v>
      </c>
      <c r="AS389" s="6">
        <v>2.9600263414933899E-129</v>
      </c>
      <c r="AT389" s="7">
        <v>1.29243036031991E-170</v>
      </c>
      <c r="AU389" s="5">
        <v>3</v>
      </c>
      <c r="AV389" s="6">
        <v>5.91485870415437E-63</v>
      </c>
      <c r="AW389" s="6">
        <v>3.1785467146746002E-125</v>
      </c>
      <c r="AX389" s="6">
        <v>1</v>
      </c>
      <c r="AY389" s="6">
        <v>1.7881147792965599E-66</v>
      </c>
      <c r="AZ389" s="6">
        <v>1.7102532146689399E-29</v>
      </c>
      <c r="BA389" s="7">
        <v>5.4791596997847598E-58</v>
      </c>
      <c r="BB389" s="6">
        <v>5.1777712772433698E-282</v>
      </c>
      <c r="BC389" s="6">
        <v>7.07142766161855E-128</v>
      </c>
      <c r="BD389" s="6">
        <v>1.05808558006485E-294</v>
      </c>
      <c r="BE389" s="6">
        <v>1</v>
      </c>
      <c r="BF389" s="6">
        <v>3.00267689063937E-68</v>
      </c>
      <c r="BG389" s="6">
        <v>2.4658944772011499E-74</v>
      </c>
      <c r="BH389" s="7">
        <v>4.2777052819616298E-36</v>
      </c>
      <c r="BI389" s="6">
        <f>2.70995006743924*10^-320</f>
        <v>0</v>
      </c>
      <c r="BJ389" s="6">
        <v>0</v>
      </c>
      <c r="BK389" s="6">
        <v>1</v>
      </c>
      <c r="BL389" s="6">
        <v>2.0008383401175499E-204</v>
      </c>
      <c r="BM389" s="6">
        <v>1.52455503804485E-259</v>
      </c>
      <c r="BN389" s="6">
        <v>5.4581966912176403E-168</v>
      </c>
      <c r="BO389" s="7">
        <v>1.0512467361871199E-128</v>
      </c>
      <c r="BP389" s="6">
        <v>2.6686417987284199E-62</v>
      </c>
      <c r="BQ389" s="6">
        <v>2.04405285263564E-124</v>
      </c>
      <c r="BR389" s="6">
        <v>1</v>
      </c>
      <c r="BS389" s="6">
        <v>4.2993041717115598E-71</v>
      </c>
      <c r="BT389" s="6">
        <v>6.5765857837182696E-37</v>
      </c>
      <c r="BU389" s="6">
        <v>2.6429291553146701E-61</v>
      </c>
      <c r="BV389" s="7">
        <v>4.0596574036841797E-30</v>
      </c>
      <c r="BW389">
        <v>295</v>
      </c>
      <c r="BX389">
        <v>305</v>
      </c>
      <c r="BY389">
        <v>266</v>
      </c>
      <c r="BZ389">
        <v>285</v>
      </c>
      <c r="CA389">
        <v>255</v>
      </c>
      <c r="CB389">
        <v>194</v>
      </c>
      <c r="CC389">
        <v>216</v>
      </c>
      <c r="CD389">
        <v>225</v>
      </c>
      <c r="CE389">
        <v>228</v>
      </c>
      <c r="CF389" s="1">
        <v>242</v>
      </c>
      <c r="CG389" s="45">
        <v>14</v>
      </c>
      <c r="CH389" s="43">
        <v>8.9667625980475105E-2</v>
      </c>
      <c r="CJ389" s="27" t="s">
        <v>72357</v>
      </c>
    </row>
    <row r="390" spans="1:88">
      <c r="A390" s="27">
        <v>387</v>
      </c>
      <c r="B390" t="s">
        <v>70952</v>
      </c>
      <c r="D390" t="s">
        <v>71230</v>
      </c>
      <c r="E390" t="s">
        <v>71791</v>
      </c>
      <c r="F390" s="29">
        <v>38.189399999999999</v>
      </c>
      <c r="G390" s="29">
        <v>128.01419999999999</v>
      </c>
      <c r="H390" s="30">
        <v>427</v>
      </c>
      <c r="I390" s="29" t="s">
        <v>71874</v>
      </c>
      <c r="J390" s="30" t="s">
        <v>72000</v>
      </c>
      <c r="K390" s="30" t="s">
        <v>72111</v>
      </c>
      <c r="L390" s="30" t="s">
        <v>71962</v>
      </c>
      <c r="M390" s="48">
        <v>40732</v>
      </c>
      <c r="N390" s="27" t="s">
        <v>71117</v>
      </c>
      <c r="O390" s="54" t="s">
        <v>72382</v>
      </c>
      <c r="P390" s="39"/>
      <c r="Q390" s="11"/>
      <c r="T390" s="6">
        <v>3.3333333333333332E-4</v>
      </c>
      <c r="U390" s="6">
        <v>5.7833333333333327E-2</v>
      </c>
      <c r="V390" s="6">
        <v>3.1666666666666666E-3</v>
      </c>
      <c r="W390" s="6">
        <v>0.93500000000000005</v>
      </c>
      <c r="X390" s="6">
        <v>1E-3</v>
      </c>
      <c r="Y390" s="6">
        <v>1.5000000000000002E-3</v>
      </c>
      <c r="Z390" s="7">
        <v>1.1666666666666668E-3</v>
      </c>
      <c r="AA390" s="6">
        <v>3.3333333333333332E-4</v>
      </c>
      <c r="AB390" s="6">
        <v>2.1666666666666666E-3</v>
      </c>
      <c r="AC390" s="6">
        <v>1.4166666666666666E-2</v>
      </c>
      <c r="AD390" s="6">
        <v>0.96799999999999997</v>
      </c>
      <c r="AE390" s="6">
        <v>1.6666666666666668E-3</v>
      </c>
      <c r="AF390" s="6">
        <v>4.4999999999999997E-3</v>
      </c>
      <c r="AG390" s="7">
        <v>9.0000000000000011E-3</v>
      </c>
      <c r="AH390" s="6">
        <v>1.6666666666666666E-4</v>
      </c>
      <c r="AI390" s="6">
        <v>4.8333333333333336E-3</v>
      </c>
      <c r="AJ390" s="6">
        <v>1.2833333333333334E-2</v>
      </c>
      <c r="AK390" s="6">
        <v>0.96716666666666662</v>
      </c>
      <c r="AL390" s="6">
        <v>1.5000000000000002E-3</v>
      </c>
      <c r="AM390" s="6">
        <v>5.8333333333333336E-3</v>
      </c>
      <c r="AN390" s="7">
        <v>7.4999999999999997E-3</v>
      </c>
      <c r="AO390" s="6">
        <v>5.6083304834992697E-294</v>
      </c>
      <c r="AP390" s="6">
        <v>0</v>
      </c>
      <c r="AQ390" s="6">
        <v>1</v>
      </c>
      <c r="AR390" s="6">
        <v>4.5757537637047897E-185</v>
      </c>
      <c r="AS390" s="6">
        <v>4.2188669989863803E-111</v>
      </c>
      <c r="AT390" s="7">
        <v>4.0357904982315696E-146</v>
      </c>
      <c r="AU390" s="5">
        <v>3</v>
      </c>
      <c r="AV390" s="6">
        <v>2.1891541918173801E-65</v>
      </c>
      <c r="AW390" s="6">
        <v>7.0311979868686102E-127</v>
      </c>
      <c r="AX390" s="6">
        <v>1</v>
      </c>
      <c r="AY390" s="6">
        <v>7.5438137961163604E-58</v>
      </c>
      <c r="AZ390" s="6">
        <v>1.9358689535784501E-26</v>
      </c>
      <c r="BA390" s="7">
        <v>9.0345414655830493E-50</v>
      </c>
      <c r="BB390" s="6">
        <v>1.31079652171885E-279</v>
      </c>
      <c r="BC390" s="6">
        <v>2.17765945289491E-115</v>
      </c>
      <c r="BD390" s="6">
        <v>1.75963651749622E-275</v>
      </c>
      <c r="BE390" s="6">
        <v>1</v>
      </c>
      <c r="BF390" s="6">
        <v>1.51098803314914E-65</v>
      </c>
      <c r="BG390" s="6">
        <v>8.1685221067817999E-77</v>
      </c>
      <c r="BH390" s="7">
        <v>3.4799676749827401E-33</v>
      </c>
      <c r="BI390" s="6">
        <v>2.6420002052378201E-291</v>
      </c>
      <c r="BJ390" s="6">
        <v>0</v>
      </c>
      <c r="BK390" s="6">
        <v>1</v>
      </c>
      <c r="BL390" s="6">
        <v>4.4003562732650598E-180</v>
      </c>
      <c r="BM390" s="6">
        <v>1.01663721406392E-227</v>
      </c>
      <c r="BN390" s="6">
        <v>4.4972715195043502E-142</v>
      </c>
      <c r="BO390" s="7">
        <v>3.52656294822461E-110</v>
      </c>
      <c r="BP390" s="6">
        <v>3.2432529317962101E-65</v>
      </c>
      <c r="BQ390" s="6">
        <v>1.2380923109981701E-126</v>
      </c>
      <c r="BR390" s="6">
        <v>1</v>
      </c>
      <c r="BS390" s="6">
        <v>8.74470804872642E-62</v>
      </c>
      <c r="BT390" s="6">
        <v>1.26808767870642E-32</v>
      </c>
      <c r="BU390" s="6">
        <v>1.25535401188825E-52</v>
      </c>
      <c r="BV390" s="7">
        <v>2.5083405501347502E-25</v>
      </c>
      <c r="BW390">
        <v>294</v>
      </c>
      <c r="BX390">
        <v>306</v>
      </c>
      <c r="BY390">
        <v>270</v>
      </c>
      <c r="BZ390">
        <v>287</v>
      </c>
      <c r="CA390">
        <v>251</v>
      </c>
      <c r="CB390">
        <v>194</v>
      </c>
      <c r="CC390">
        <v>215</v>
      </c>
      <c r="CD390">
        <v>226</v>
      </c>
      <c r="CE390">
        <v>227</v>
      </c>
      <c r="CF390" s="1">
        <v>249</v>
      </c>
      <c r="CH390" s="43">
        <v>7.8586696843958206E-2</v>
      </c>
      <c r="CJ390" s="27" t="s">
        <v>72357</v>
      </c>
    </row>
    <row r="391" spans="1:88">
      <c r="A391" s="27">
        <v>388</v>
      </c>
      <c r="B391" t="s">
        <v>70952</v>
      </c>
      <c r="D391" t="s">
        <v>71231</v>
      </c>
      <c r="E391" t="s">
        <v>71791</v>
      </c>
      <c r="F391" s="29">
        <v>37.591099999999997</v>
      </c>
      <c r="G391" s="29">
        <v>128.1542</v>
      </c>
      <c r="H391" s="30">
        <v>328</v>
      </c>
      <c r="I391" s="29" t="s">
        <v>71874</v>
      </c>
      <c r="J391" s="30" t="s">
        <v>71984</v>
      </c>
      <c r="K391" s="30" t="s">
        <v>71974</v>
      </c>
      <c r="L391" s="30" t="s">
        <v>72138</v>
      </c>
      <c r="M391" s="48">
        <v>40769</v>
      </c>
      <c r="N391" s="27" t="s">
        <v>71117</v>
      </c>
      <c r="O391" s="54" t="s">
        <v>72382</v>
      </c>
      <c r="P391" s="11"/>
      <c r="Q391" s="11"/>
      <c r="T391" s="6">
        <v>0</v>
      </c>
      <c r="U391" s="6">
        <v>3.216666666666667E-2</v>
      </c>
      <c r="V391" s="6">
        <v>0</v>
      </c>
      <c r="W391" s="6">
        <v>0.93433333333333335</v>
      </c>
      <c r="X391" s="6">
        <v>0</v>
      </c>
      <c r="Y391" s="6">
        <v>2.4166666666666666E-2</v>
      </c>
      <c r="Z391" s="7">
        <v>8.9999999999999993E-3</v>
      </c>
      <c r="AA391" s="6">
        <v>0</v>
      </c>
      <c r="AB391" s="6">
        <v>4.0000000000000001E-3</v>
      </c>
      <c r="AC391" s="6">
        <v>0</v>
      </c>
      <c r="AD391" s="6">
        <v>0.95316666666666672</v>
      </c>
      <c r="AE391" s="6">
        <v>4.6666666666666671E-3</v>
      </c>
      <c r="AF391" s="6">
        <v>2.2666666666666668E-2</v>
      </c>
      <c r="AG391" s="7">
        <v>1.4833333333333332E-2</v>
      </c>
      <c r="AH391" s="6">
        <v>0</v>
      </c>
      <c r="AI391" s="6">
        <v>3.6666666666666666E-3</v>
      </c>
      <c r="AJ391" s="6">
        <v>0</v>
      </c>
      <c r="AK391" s="6">
        <v>0.95033333333333314</v>
      </c>
      <c r="AL391" s="6">
        <v>0</v>
      </c>
      <c r="AM391" s="6">
        <v>2.9666666666666664E-2</v>
      </c>
      <c r="AN391" s="7">
        <v>1.5333333333333332E-2</v>
      </c>
      <c r="AO391" s="6">
        <v>1.13948452542634E-301</v>
      </c>
      <c r="AP391" s="6">
        <v>0</v>
      </c>
      <c r="AQ391" s="6">
        <v>1</v>
      </c>
      <c r="AR391" s="6">
        <v>5.6416716166533699E-180</v>
      </c>
      <c r="AS391" s="6">
        <v>1.2975234970946101E-106</v>
      </c>
      <c r="AT391" s="7">
        <v>6.5382055799945097E-140</v>
      </c>
      <c r="AU391" s="5">
        <v>3</v>
      </c>
      <c r="AV391" s="6">
        <v>1.48061076544993E-55</v>
      </c>
      <c r="AW391" s="6">
        <v>1.7280959060164601E-122</v>
      </c>
      <c r="AX391" s="6">
        <v>1</v>
      </c>
      <c r="AY391" s="6">
        <v>2.2660975474371801E-67</v>
      </c>
      <c r="AZ391" s="6">
        <v>9.0260394403753301E-27</v>
      </c>
      <c r="BA391" s="7">
        <v>9.3367357976351004E-51</v>
      </c>
      <c r="BB391" s="6">
        <v>7.3083670350214001E-271</v>
      </c>
      <c r="BC391" s="6">
        <v>5.9755950239154296E-125</v>
      </c>
      <c r="BD391" s="6">
        <v>7.2314135635740095E-290</v>
      </c>
      <c r="BE391" s="6">
        <v>1</v>
      </c>
      <c r="BF391" s="6">
        <v>8.2643890573451506E-67</v>
      </c>
      <c r="BG391" s="6">
        <v>2.2400143875875299E-73</v>
      </c>
      <c r="BH391" s="7">
        <v>1.1935224260396399E-30</v>
      </c>
      <c r="BI391" s="6">
        <v>4.1588682857318599E-301</v>
      </c>
      <c r="BJ391" s="6">
        <v>0</v>
      </c>
      <c r="BK391" s="6">
        <v>1</v>
      </c>
      <c r="BL391" s="6">
        <v>1.01425973216199E-178</v>
      </c>
      <c r="BM391" s="6">
        <v>4.2801943923489796E-233</v>
      </c>
      <c r="BN391" s="6">
        <v>1.36962044414997E-139</v>
      </c>
      <c r="BO391" s="7">
        <v>2.0019932261342199E-106</v>
      </c>
      <c r="BP391" s="6">
        <v>4.5957025302131299E-55</v>
      </c>
      <c r="BQ391" s="6">
        <v>6.9390310883922899E-122</v>
      </c>
      <c r="BR391" s="6">
        <v>1</v>
      </c>
      <c r="BS391" s="6">
        <v>1.5030710631218499E-69</v>
      </c>
      <c r="BT391" s="6">
        <v>3.13187061519087E-31</v>
      </c>
      <c r="BU391" s="6">
        <v>6.36275818563126E-52</v>
      </c>
      <c r="BV391" s="7">
        <v>5.8101057459202595E-25</v>
      </c>
      <c r="BW391">
        <v>295</v>
      </c>
      <c r="BX391">
        <v>305</v>
      </c>
      <c r="BY391">
        <v>266</v>
      </c>
      <c r="BZ391">
        <v>285</v>
      </c>
      <c r="CA391">
        <v>255</v>
      </c>
      <c r="CB391">
        <v>194</v>
      </c>
      <c r="CC391">
        <v>216</v>
      </c>
      <c r="CD391">
        <v>225</v>
      </c>
      <c r="CE391">
        <v>228</v>
      </c>
      <c r="CF391" s="1">
        <v>242</v>
      </c>
      <c r="CH391" s="43">
        <v>9.2687835420393605E-2</v>
      </c>
      <c r="CJ391" s="27" t="s">
        <v>72357</v>
      </c>
    </row>
    <row r="392" spans="1:88">
      <c r="A392" s="27">
        <v>389</v>
      </c>
      <c r="B392" t="s">
        <v>70952</v>
      </c>
      <c r="D392" t="s">
        <v>71232</v>
      </c>
      <c r="E392" t="s">
        <v>71791</v>
      </c>
      <c r="F392" s="29">
        <v>37.873899999999999</v>
      </c>
      <c r="G392" s="29">
        <v>127.3017</v>
      </c>
      <c r="H392" s="30">
        <v>263</v>
      </c>
      <c r="I392" s="29" t="s">
        <v>71874</v>
      </c>
      <c r="J392" s="30" t="s">
        <v>72000</v>
      </c>
      <c r="K392" s="30" t="s">
        <v>72013</v>
      </c>
      <c r="L392" s="30" t="s">
        <v>71931</v>
      </c>
      <c r="M392" s="48">
        <v>40729</v>
      </c>
      <c r="N392" s="27" t="s">
        <v>71117</v>
      </c>
      <c r="O392" s="54" t="s">
        <v>72382</v>
      </c>
      <c r="P392" s="11"/>
      <c r="Q392" s="11"/>
      <c r="S392" s="12" t="s">
        <v>70990</v>
      </c>
      <c r="T392" s="6">
        <v>0</v>
      </c>
      <c r="U392" s="6">
        <v>2.7333333333333334E-2</v>
      </c>
      <c r="V392" s="6">
        <v>0</v>
      </c>
      <c r="W392" s="6">
        <v>0.93400000000000005</v>
      </c>
      <c r="X392" s="6">
        <v>8.9999999999999993E-3</v>
      </c>
      <c r="Y392" s="6">
        <v>2.8666666666666663E-2</v>
      </c>
      <c r="Z392" s="7">
        <v>1E-3</v>
      </c>
      <c r="AA392" s="6">
        <v>0</v>
      </c>
      <c r="AB392" s="6">
        <v>8.666666666666668E-3</v>
      </c>
      <c r="AC392" s="6">
        <v>0</v>
      </c>
      <c r="AD392" s="6">
        <v>0.95083333333333331</v>
      </c>
      <c r="AE392" s="6">
        <v>1.2333333333333333E-2</v>
      </c>
      <c r="AF392" s="6">
        <v>2.6666666666666668E-2</v>
      </c>
      <c r="AG392" s="7">
        <v>1E-3</v>
      </c>
      <c r="AH392" s="6">
        <v>0</v>
      </c>
      <c r="AI392" s="6">
        <v>7.1666666666666675E-3</v>
      </c>
      <c r="AJ392" s="6">
        <v>0</v>
      </c>
      <c r="AK392" s="6">
        <v>0.95050000000000001</v>
      </c>
      <c r="AL392" s="6">
        <v>8.9999999999999993E-3</v>
      </c>
      <c r="AM392" s="6">
        <v>3.216666666666667E-2</v>
      </c>
      <c r="AN392" s="7">
        <v>8.3333333333333339E-4</v>
      </c>
      <c r="AO392" s="6">
        <v>0</v>
      </c>
      <c r="AP392" s="6">
        <v>0</v>
      </c>
      <c r="AQ392" s="6">
        <v>1</v>
      </c>
      <c r="AR392" s="6">
        <v>2.3106642686392701E-207</v>
      </c>
      <c r="AS392" s="6">
        <v>3.8469928794707297E-130</v>
      </c>
      <c r="AT392" s="7">
        <v>1.8789201124460699E-172</v>
      </c>
      <c r="AU392" s="5">
        <v>3</v>
      </c>
      <c r="AV392" s="6">
        <v>2.5664569561247202E-53</v>
      </c>
      <c r="AW392" s="6">
        <v>1.8457982760413601E-123</v>
      </c>
      <c r="AX392" s="6">
        <v>1</v>
      </c>
      <c r="AY392" s="6">
        <v>3.4136083828217599E-62</v>
      </c>
      <c r="AZ392" s="6">
        <v>3.5185492233963902E-26</v>
      </c>
      <c r="BA392" s="7">
        <v>2.9855963922215698E-48</v>
      </c>
      <c r="BB392" s="6">
        <v>3.6745150581124597E-272</v>
      </c>
      <c r="BC392" s="6">
        <v>1.5876194667933199E-132</v>
      </c>
      <c r="BD392" s="6">
        <f>2.71379056816143*10^-315</f>
        <v>0</v>
      </c>
      <c r="BE392" s="6">
        <v>1</v>
      </c>
      <c r="BF392" s="6">
        <v>7.8950623734863394E-65</v>
      </c>
      <c r="BG392" s="6">
        <v>3.0325646943180099E-77</v>
      </c>
      <c r="BH392" s="7">
        <v>2.6491745335947401E-35</v>
      </c>
      <c r="BI392" s="6">
        <v>0</v>
      </c>
      <c r="BJ392" s="6">
        <v>0</v>
      </c>
      <c r="BK392" s="6">
        <v>1</v>
      </c>
      <c r="BL392" s="6">
        <v>1.0871251201011599E-204</v>
      </c>
      <c r="BM392" s="6">
        <v>5.7741859478351904E-256</v>
      </c>
      <c r="BN392" s="6">
        <v>8.1465219770074899E-171</v>
      </c>
      <c r="BO392" s="7">
        <v>2.4315523259210699E-129</v>
      </c>
      <c r="BP392" s="6">
        <v>3.6740350725892798E-53</v>
      </c>
      <c r="BQ392" s="6">
        <v>3.2323710526189901E-123</v>
      </c>
      <c r="BR392" s="6">
        <v>1</v>
      </c>
      <c r="BS392" s="6">
        <v>7.1438688275497696E-66</v>
      </c>
      <c r="BT392" s="6">
        <v>4.3982621280922702E-32</v>
      </c>
      <c r="BU392" s="6">
        <v>6.9842699673471802E-51</v>
      </c>
      <c r="BV392" s="7">
        <v>5.5197740194214903E-25</v>
      </c>
      <c r="BW392">
        <v>294</v>
      </c>
      <c r="BX392">
        <v>306</v>
      </c>
      <c r="BY392">
        <v>270</v>
      </c>
      <c r="BZ392">
        <v>287</v>
      </c>
      <c r="CA392">
        <v>251</v>
      </c>
      <c r="CB392">
        <v>194</v>
      </c>
      <c r="CC392">
        <v>215</v>
      </c>
      <c r="CD392">
        <v>226</v>
      </c>
      <c r="CE392">
        <v>227</v>
      </c>
      <c r="CF392" s="1">
        <v>249</v>
      </c>
      <c r="CH392" s="43">
        <v>7.8496165596358899E-2</v>
      </c>
      <c r="CJ392" s="27" t="s">
        <v>72357</v>
      </c>
    </row>
    <row r="393" spans="1:88">
      <c r="A393" s="27">
        <v>390</v>
      </c>
      <c r="B393" t="s">
        <v>70952</v>
      </c>
      <c r="D393" t="s">
        <v>71233</v>
      </c>
      <c r="E393" t="s">
        <v>71791</v>
      </c>
      <c r="F393" s="29">
        <v>35.855899999999998</v>
      </c>
      <c r="G393" s="29">
        <v>129.22470000000001</v>
      </c>
      <c r="H393" s="30">
        <v>332</v>
      </c>
      <c r="I393" s="29" t="s">
        <v>71874</v>
      </c>
      <c r="J393" s="30" t="s">
        <v>71895</v>
      </c>
      <c r="K393" s="30" t="s">
        <v>72027</v>
      </c>
      <c r="L393" s="30" t="s">
        <v>72028</v>
      </c>
      <c r="M393" s="48">
        <v>40883</v>
      </c>
      <c r="N393" s="27" t="s">
        <v>71117</v>
      </c>
      <c r="O393" s="54" t="s">
        <v>72382</v>
      </c>
      <c r="P393" s="11"/>
      <c r="Q393" s="11"/>
      <c r="T393" s="6">
        <v>0</v>
      </c>
      <c r="U393" s="6">
        <v>4.416666666666666E-2</v>
      </c>
      <c r="V393" s="6">
        <v>8.3333333333333339E-4</v>
      </c>
      <c r="W393" s="6">
        <v>0.9328333333333334</v>
      </c>
      <c r="X393" s="6">
        <v>0</v>
      </c>
      <c r="Y393" s="6">
        <v>2.1666666666666667E-2</v>
      </c>
      <c r="Z393" s="7">
        <v>0</v>
      </c>
      <c r="AA393" s="6">
        <v>0</v>
      </c>
      <c r="AB393" s="6">
        <v>3.333333333333334E-3</v>
      </c>
      <c r="AC393" s="6">
        <v>3.1666666666666666E-3</v>
      </c>
      <c r="AD393" s="6">
        <v>0.96499999999999986</v>
      </c>
      <c r="AE393" s="6">
        <v>4.4999999999999997E-3</v>
      </c>
      <c r="AF393" s="6">
        <v>2.3666666666666669E-2</v>
      </c>
      <c r="AG393" s="7">
        <v>0</v>
      </c>
      <c r="AH393" s="6">
        <v>0</v>
      </c>
      <c r="AI393" s="6">
        <v>1.3333333333333333E-3</v>
      </c>
      <c r="AJ393" s="6">
        <v>4.0000000000000001E-3</v>
      </c>
      <c r="AK393" s="6">
        <v>0.96649999999999991</v>
      </c>
      <c r="AL393" s="6">
        <v>0</v>
      </c>
      <c r="AM393" s="6">
        <v>2.7666666666666669E-2</v>
      </c>
      <c r="AN393" s="7">
        <v>0</v>
      </c>
      <c r="AO393" s="6">
        <v>0</v>
      </c>
      <c r="AP393" s="6">
        <v>0</v>
      </c>
      <c r="AQ393" s="6">
        <v>1</v>
      </c>
      <c r="AR393" s="6">
        <v>3.1375524868767201E-204</v>
      </c>
      <c r="AS393" s="6">
        <v>9.1197947663414895E-132</v>
      </c>
      <c r="AT393" s="7">
        <v>2.7867077284574601E-169</v>
      </c>
      <c r="AU393" s="5">
        <v>3</v>
      </c>
      <c r="AV393" s="6">
        <v>8.5746497882881603E-67</v>
      </c>
      <c r="AW393" s="6">
        <v>6.1681901411960204E-141</v>
      </c>
      <c r="AX393" s="6">
        <v>1</v>
      </c>
      <c r="AY393" s="6">
        <v>1.1499817047241401E-65</v>
      </c>
      <c r="AZ393" s="6">
        <v>8.2540905968852702E-37</v>
      </c>
      <c r="BA393" s="7">
        <v>1.3688487049371601E-56</v>
      </c>
      <c r="BB393" s="6">
        <v>5.1631140171359101E-274</v>
      </c>
      <c r="BC393" s="6">
        <v>4.8042087842977199E-126</v>
      </c>
      <c r="BD393" s="6">
        <v>1.2855718436009801E-303</v>
      </c>
      <c r="BE393" s="6">
        <v>1</v>
      </c>
      <c r="BF393" s="6">
        <v>1.4882224285434299E-60</v>
      </c>
      <c r="BG393" s="6">
        <v>3.2131005613779701E-71</v>
      </c>
      <c r="BH393" s="7">
        <v>2.5070901315599398E-35</v>
      </c>
      <c r="BI393" s="6">
        <f>4.94065645841247*10^-324</f>
        <v>0</v>
      </c>
      <c r="BJ393" s="6">
        <v>0</v>
      </c>
      <c r="BK393" s="6">
        <v>1</v>
      </c>
      <c r="BL393" s="6">
        <v>6.7707155861428502E-202</v>
      </c>
      <c r="BM393" s="6">
        <v>1.8137663593369401E-262</v>
      </c>
      <c r="BN393" s="6">
        <v>6.6403315294975099E-168</v>
      </c>
      <c r="BO393" s="7">
        <v>1.72988905402907E-131</v>
      </c>
      <c r="BP393" s="6">
        <v>9.0370087581246195E-66</v>
      </c>
      <c r="BQ393" s="6">
        <v>1.0486885075046E-139</v>
      </c>
      <c r="BR393" s="6">
        <v>1</v>
      </c>
      <c r="BS393" s="6">
        <v>1.8344612771840499E-71</v>
      </c>
      <c r="BT393" s="6">
        <v>1.09776607079961E-45</v>
      </c>
      <c r="BU393" s="6">
        <v>6.5213471324425197E-61</v>
      </c>
      <c r="BV393" s="7">
        <v>6.0565199947051601E-33</v>
      </c>
      <c r="BW393">
        <v>295</v>
      </c>
      <c r="BX393">
        <v>305</v>
      </c>
      <c r="BY393">
        <v>266</v>
      </c>
      <c r="BZ393">
        <v>285</v>
      </c>
      <c r="CA393">
        <v>255</v>
      </c>
      <c r="CB393">
        <v>194</v>
      </c>
      <c r="CC393">
        <v>216</v>
      </c>
      <c r="CD393">
        <v>225</v>
      </c>
      <c r="CE393">
        <v>228</v>
      </c>
      <c r="CF393" s="1">
        <v>242</v>
      </c>
      <c r="CH393" s="43">
        <v>8.1565581117418601E-2</v>
      </c>
      <c r="CJ393" s="27" t="s">
        <v>72357</v>
      </c>
    </row>
    <row r="394" spans="1:88">
      <c r="A394" s="27">
        <v>391</v>
      </c>
      <c r="B394" t="s">
        <v>70952</v>
      </c>
      <c r="D394" t="s">
        <v>71234</v>
      </c>
      <c r="E394" t="s">
        <v>71791</v>
      </c>
      <c r="F394" s="29">
        <v>37.849499999999999</v>
      </c>
      <c r="G394" s="29">
        <v>127.5771</v>
      </c>
      <c r="H394" s="30">
        <v>510</v>
      </c>
      <c r="I394" s="29" t="s">
        <v>71874</v>
      </c>
      <c r="J394" s="30" t="s">
        <v>71984</v>
      </c>
      <c r="K394" s="30" t="s">
        <v>71975</v>
      </c>
      <c r="L394" s="30" t="s">
        <v>71990</v>
      </c>
      <c r="M394" s="48">
        <v>40882</v>
      </c>
      <c r="N394" s="27" t="s">
        <v>71117</v>
      </c>
      <c r="O394" s="54" t="s">
        <v>72382</v>
      </c>
      <c r="P394" s="11"/>
      <c r="Q394" s="11"/>
      <c r="T394" s="6">
        <v>0</v>
      </c>
      <c r="U394" s="6">
        <v>3.1166666666666665E-2</v>
      </c>
      <c r="V394" s="6">
        <v>0</v>
      </c>
      <c r="W394" s="6">
        <v>0.9321666666666667</v>
      </c>
      <c r="X394" s="6">
        <v>0</v>
      </c>
      <c r="Y394" s="6">
        <v>3.4000000000000002E-2</v>
      </c>
      <c r="Z394" s="7">
        <v>2.166666666666667E-3</v>
      </c>
      <c r="AA394" s="6">
        <v>0</v>
      </c>
      <c r="AB394" s="6">
        <v>6.8333333333333336E-3</v>
      </c>
      <c r="AC394" s="6">
        <v>0</v>
      </c>
      <c r="AD394" s="6">
        <v>0.9534999999999999</v>
      </c>
      <c r="AE394" s="6">
        <v>5.9999999999999993E-3</v>
      </c>
      <c r="AF394" s="6">
        <v>3.0500000000000003E-2</v>
      </c>
      <c r="AG394" s="7">
        <v>2.6666666666666666E-3</v>
      </c>
      <c r="AH394" s="6">
        <v>0</v>
      </c>
      <c r="AI394" s="6">
        <v>7.1666666666666658E-3</v>
      </c>
      <c r="AJ394" s="6">
        <v>0</v>
      </c>
      <c r="AK394" s="6">
        <v>0.9518333333333332</v>
      </c>
      <c r="AL394" s="6">
        <v>0</v>
      </c>
      <c r="AM394" s="6">
        <v>3.7833333333333337E-2</v>
      </c>
      <c r="AN394" s="7">
        <v>3.1666666666666666E-3</v>
      </c>
      <c r="AO394" s="6">
        <v>0</v>
      </c>
      <c r="AP394" s="6">
        <v>0</v>
      </c>
      <c r="AQ394" s="6">
        <v>1</v>
      </c>
      <c r="AR394" s="6">
        <v>3.1989987178569899E-207</v>
      </c>
      <c r="AS394" s="6">
        <v>3.4814274922902198E-129</v>
      </c>
      <c r="AT394" s="7">
        <v>1.3012043979852599E-171</v>
      </c>
      <c r="AU394" s="5">
        <v>3</v>
      </c>
      <c r="AV394" s="6">
        <v>2.5051988484147302E-68</v>
      </c>
      <c r="AW394" s="6">
        <v>2.8212085447551503E-132</v>
      </c>
      <c r="AX394" s="6">
        <v>1</v>
      </c>
      <c r="AY394" s="6">
        <v>1.2148133947156E-73</v>
      </c>
      <c r="AZ394" s="6">
        <v>2.00420817823674E-40</v>
      </c>
      <c r="BA394" s="7">
        <v>4.1809594364164899E-64</v>
      </c>
      <c r="BB394" s="6">
        <v>1.1349906237897401E-283</v>
      </c>
      <c r="BC394" s="6">
        <v>1.22806754868494E-125</v>
      </c>
      <c r="BD394" s="6">
        <v>2.5257984714422401E-301</v>
      </c>
      <c r="BE394" s="6">
        <v>1</v>
      </c>
      <c r="BF394" s="6">
        <v>5.9618471839310494E-67</v>
      </c>
      <c r="BG394" s="6">
        <v>3.0177017820966899E-60</v>
      </c>
      <c r="BH394" s="7">
        <v>1.08795152460611E-36</v>
      </c>
      <c r="BI394" s="6">
        <v>0</v>
      </c>
      <c r="BJ394" s="6">
        <v>0</v>
      </c>
      <c r="BK394" s="6">
        <v>1</v>
      </c>
      <c r="BL394" s="6">
        <v>4.4613110748240698E-202</v>
      </c>
      <c r="BM394" s="6">
        <v>5.2032530376684497E-274</v>
      </c>
      <c r="BN394" s="6">
        <v>2.0649992249005399E-167</v>
      </c>
      <c r="BO394" s="7">
        <v>2.8634163972435799E-129</v>
      </c>
      <c r="BP394" s="6">
        <v>1.67334216420749E-67</v>
      </c>
      <c r="BQ394" s="6">
        <v>2.2305677358374299E-131</v>
      </c>
      <c r="BR394" s="6">
        <v>1</v>
      </c>
      <c r="BS394" s="6">
        <v>4.6088226898558101E-76</v>
      </c>
      <c r="BT394" s="6">
        <v>7.0182132881231898E-45</v>
      </c>
      <c r="BU394" s="6">
        <v>1.60722720224767E-65</v>
      </c>
      <c r="BV394" s="7">
        <v>6.2657598431456397E-23</v>
      </c>
      <c r="BW394">
        <v>295</v>
      </c>
      <c r="BX394">
        <v>305</v>
      </c>
      <c r="BY394">
        <v>266</v>
      </c>
      <c r="BZ394">
        <v>285</v>
      </c>
      <c r="CA394">
        <v>255</v>
      </c>
      <c r="CB394">
        <v>194</v>
      </c>
      <c r="CC394">
        <v>216</v>
      </c>
      <c r="CD394">
        <v>225</v>
      </c>
      <c r="CE394">
        <v>228</v>
      </c>
      <c r="CF394" s="1">
        <v>242</v>
      </c>
      <c r="CH394" s="43">
        <v>8.9688444547779606E-2</v>
      </c>
      <c r="CJ394" s="27" t="s">
        <v>72357</v>
      </c>
    </row>
    <row r="395" spans="1:88">
      <c r="A395" s="27">
        <v>392</v>
      </c>
      <c r="B395" t="s">
        <v>70952</v>
      </c>
      <c r="D395" t="s">
        <v>71235</v>
      </c>
      <c r="E395" t="s">
        <v>71791</v>
      </c>
      <c r="F395" s="29">
        <v>37.461399999999998</v>
      </c>
      <c r="G395" s="29">
        <v>127.8261</v>
      </c>
      <c r="H395" s="30">
        <v>194</v>
      </c>
      <c r="I395" s="29" t="s">
        <v>71874</v>
      </c>
      <c r="J395" s="30" t="s">
        <v>71984</v>
      </c>
      <c r="K395" s="30" t="s">
        <v>71974</v>
      </c>
      <c r="L395" s="30" t="s">
        <v>71970</v>
      </c>
      <c r="M395" s="48">
        <v>40740</v>
      </c>
      <c r="N395" s="27" t="s">
        <v>71117</v>
      </c>
      <c r="O395" s="54" t="s">
        <v>72382</v>
      </c>
      <c r="P395" s="11"/>
      <c r="Q395" s="11"/>
      <c r="R395" s="11" t="s">
        <v>70990</v>
      </c>
      <c r="S395" s="12" t="s">
        <v>70990</v>
      </c>
      <c r="T395" s="6">
        <v>2.9999999999999996E-3</v>
      </c>
      <c r="U395" s="6">
        <v>3.85E-2</v>
      </c>
      <c r="V395" s="6">
        <v>4.0000000000000001E-3</v>
      </c>
      <c r="W395" s="6">
        <v>0.93200000000000005</v>
      </c>
      <c r="X395" s="6">
        <v>0</v>
      </c>
      <c r="Y395" s="6">
        <v>0.02</v>
      </c>
      <c r="Z395" s="7">
        <v>2.3333333333333335E-3</v>
      </c>
      <c r="AA395" s="6">
        <v>2.9999999999999996E-3</v>
      </c>
      <c r="AB395" s="6">
        <v>7.3333333333333341E-3</v>
      </c>
      <c r="AC395" s="6">
        <v>5.8333333333333327E-3</v>
      </c>
      <c r="AD395" s="6">
        <v>0.95383333333333331</v>
      </c>
      <c r="AE395" s="6">
        <v>3.5000000000000001E-3</v>
      </c>
      <c r="AF395" s="6">
        <v>2.1333333333333333E-2</v>
      </c>
      <c r="AG395" s="7">
        <v>4.5000000000000005E-3</v>
      </c>
      <c r="AH395" s="6">
        <v>3.3333333333333335E-3</v>
      </c>
      <c r="AI395" s="6">
        <v>9.8333333333333328E-3</v>
      </c>
      <c r="AJ395" s="6">
        <v>3.8333333333333331E-3</v>
      </c>
      <c r="AK395" s="6">
        <v>0.95050000000000001</v>
      </c>
      <c r="AL395" s="6">
        <v>0</v>
      </c>
      <c r="AM395" s="6">
        <v>2.8499999999999998E-2</v>
      </c>
      <c r="AN395" s="7">
        <v>3.6666666666666666E-3</v>
      </c>
      <c r="AO395" s="6">
        <v>0</v>
      </c>
      <c r="AP395" s="6">
        <v>0</v>
      </c>
      <c r="AQ395" s="6">
        <v>1</v>
      </c>
      <c r="AR395" s="6">
        <v>4.1896163924842301E-199</v>
      </c>
      <c r="AS395" s="6">
        <v>2.59411381638905E-129</v>
      </c>
      <c r="AT395" s="7">
        <v>4.9961157367096103E-165</v>
      </c>
      <c r="AU395" s="5">
        <v>3</v>
      </c>
      <c r="AV395" s="6">
        <v>2.2522160698729301E-74</v>
      </c>
      <c r="AW395" s="6">
        <v>4.9231058354300301E-138</v>
      </c>
      <c r="AX395" s="6">
        <v>1</v>
      </c>
      <c r="AY395" s="6">
        <v>1.93482781237256E-69</v>
      </c>
      <c r="AZ395" s="6">
        <v>4.4255362069909702E-31</v>
      </c>
      <c r="BA395" s="7">
        <v>1.8859420752484501E-60</v>
      </c>
      <c r="BB395" s="6">
        <v>2.7358009022028001E-283</v>
      </c>
      <c r="BC395" s="6">
        <v>8.1982914159843399E-132</v>
      </c>
      <c r="BD395" s="6">
        <v>8.9511949390464409E-283</v>
      </c>
      <c r="BE395" s="6">
        <v>1</v>
      </c>
      <c r="BF395" s="6">
        <v>9.4342200676942905E-70</v>
      </c>
      <c r="BG395" s="6">
        <v>2.8710069701132601E-79</v>
      </c>
      <c r="BH395" s="7">
        <v>2.2850691155802599E-36</v>
      </c>
      <c r="BI395" s="6">
        <v>0</v>
      </c>
      <c r="BJ395" s="6">
        <v>0</v>
      </c>
      <c r="BK395" s="6">
        <v>1</v>
      </c>
      <c r="BL395" s="6">
        <v>2.86002669376178E-199</v>
      </c>
      <c r="BM395" s="6">
        <v>1.62517105451E-237</v>
      </c>
      <c r="BN395" s="6">
        <v>3.1401594917086901E-166</v>
      </c>
      <c r="BO395" s="7">
        <v>4.5548595103664602E-128</v>
      </c>
      <c r="BP395" s="6">
        <v>9.64061394735722E-74</v>
      </c>
      <c r="BQ395" s="6">
        <v>2.6839669702920599E-137</v>
      </c>
      <c r="BR395" s="6">
        <v>1</v>
      </c>
      <c r="BS395" s="6">
        <v>3.9842563088825001E-72</v>
      </c>
      <c r="BT395" s="6">
        <v>4.5672964176715402E-36</v>
      </c>
      <c r="BU395" s="6">
        <v>4.5339085612299202E-62</v>
      </c>
      <c r="BV395" s="7">
        <v>2.8447596024945098E-25</v>
      </c>
      <c r="BW395">
        <v>294</v>
      </c>
      <c r="BX395">
        <v>306</v>
      </c>
      <c r="BY395">
        <v>270</v>
      </c>
      <c r="BZ395">
        <v>287</v>
      </c>
      <c r="CA395">
        <v>251</v>
      </c>
      <c r="CB395">
        <v>194</v>
      </c>
      <c r="CC395">
        <v>215</v>
      </c>
      <c r="CD395">
        <v>226</v>
      </c>
      <c r="CE395">
        <v>227</v>
      </c>
      <c r="CF395" s="1">
        <v>249</v>
      </c>
      <c r="CH395" s="43">
        <v>0.11215384615384601</v>
      </c>
      <c r="CJ395" s="27" t="s">
        <v>72357</v>
      </c>
    </row>
    <row r="396" spans="1:88">
      <c r="A396" s="27">
        <v>393</v>
      </c>
      <c r="B396" t="s">
        <v>70952</v>
      </c>
      <c r="D396" t="s">
        <v>71236</v>
      </c>
      <c r="E396" t="s">
        <v>71791</v>
      </c>
      <c r="F396" s="29">
        <v>36.415700000000001</v>
      </c>
      <c r="G396" s="29">
        <v>127.6724</v>
      </c>
      <c r="H396" s="30">
        <v>175</v>
      </c>
      <c r="I396" s="29" t="s">
        <v>71874</v>
      </c>
      <c r="J396" s="30" t="s">
        <v>71991</v>
      </c>
      <c r="K396" s="30" t="s">
        <v>72121</v>
      </c>
      <c r="L396" s="30" t="s">
        <v>72122</v>
      </c>
      <c r="M396" s="48">
        <v>40740</v>
      </c>
      <c r="N396" s="27" t="s">
        <v>71117</v>
      </c>
      <c r="O396" s="54" t="s">
        <v>72382</v>
      </c>
      <c r="P396" s="11"/>
      <c r="Q396" s="11"/>
      <c r="S396" s="12" t="s">
        <v>70990</v>
      </c>
      <c r="T396" s="6">
        <v>0</v>
      </c>
      <c r="U396" s="6">
        <v>5.2333333333333336E-2</v>
      </c>
      <c r="V396" s="6">
        <v>1.6666666666666666E-4</v>
      </c>
      <c r="W396" s="6">
        <v>0.93150000000000011</v>
      </c>
      <c r="X396" s="6">
        <v>1.8333333333333335E-3</v>
      </c>
      <c r="Y396" s="6">
        <v>1.3333333333333334E-2</v>
      </c>
      <c r="Z396" s="7">
        <v>3.3333333333333332E-4</v>
      </c>
      <c r="AA396" s="6">
        <v>0</v>
      </c>
      <c r="AB396" s="6">
        <v>1.7666666666666667E-2</v>
      </c>
      <c r="AC396" s="6">
        <v>1E-3</v>
      </c>
      <c r="AD396" s="6">
        <v>0.96083333333333343</v>
      </c>
      <c r="AE396" s="6">
        <v>5.0000000000000001E-3</v>
      </c>
      <c r="AF396" s="6">
        <v>1.35E-2</v>
      </c>
      <c r="AG396" s="7">
        <v>2E-3</v>
      </c>
      <c r="AH396" s="6">
        <v>0</v>
      </c>
      <c r="AI396" s="6">
        <v>1.3166666666666667E-2</v>
      </c>
      <c r="AJ396" s="6">
        <v>1E-3</v>
      </c>
      <c r="AK396" s="6">
        <v>0.96333333333333326</v>
      </c>
      <c r="AL396" s="6">
        <v>3.3333333333333335E-3</v>
      </c>
      <c r="AM396" s="6">
        <v>1.4499999999999999E-2</v>
      </c>
      <c r="AN396" s="7">
        <v>4.6666666666666671E-3</v>
      </c>
      <c r="AO396" s="6">
        <v>0</v>
      </c>
      <c r="AP396" s="6">
        <v>0</v>
      </c>
      <c r="AQ396" s="6">
        <v>1</v>
      </c>
      <c r="AR396" s="6">
        <v>9.1264195108270607E-217</v>
      </c>
      <c r="AS396" s="6">
        <v>5.9948353478745703E-126</v>
      </c>
      <c r="AT396" s="7">
        <v>1.8709166237524099E-175</v>
      </c>
      <c r="AU396" s="5">
        <v>3</v>
      </c>
      <c r="AV396" s="6">
        <v>3.4571113714286399E-74</v>
      </c>
      <c r="AW396" s="6">
        <v>4.3296411820287403E-144</v>
      </c>
      <c r="AX396" s="6">
        <v>1</v>
      </c>
      <c r="AY396" s="6">
        <v>2.0271635691531099E-67</v>
      </c>
      <c r="AZ396" s="6">
        <v>1.7978826460639301E-32</v>
      </c>
      <c r="BA396" s="7">
        <v>6.1329183495912403E-57</v>
      </c>
      <c r="BB396" s="6">
        <v>1.81538581333568E-279</v>
      </c>
      <c r="BC396" s="6">
        <v>2.94728543104702E-139</v>
      </c>
      <c r="BD396" s="6">
        <v>3.7549349938141001E-289</v>
      </c>
      <c r="BE396" s="6">
        <v>1</v>
      </c>
      <c r="BF396" s="6">
        <v>1.6080952136869501E-78</v>
      </c>
      <c r="BG396" s="6">
        <v>7.5756432018523402E-86</v>
      </c>
      <c r="BH396" s="7">
        <v>5.7750327869264301E-46</v>
      </c>
      <c r="BI396" s="6">
        <v>0</v>
      </c>
      <c r="BJ396" s="6">
        <v>0</v>
      </c>
      <c r="BK396" s="6">
        <v>1</v>
      </c>
      <c r="BL396" s="6">
        <v>3.0967943799856798E-213</v>
      </c>
      <c r="BM396" s="6">
        <v>4.1492105675254903E-254</v>
      </c>
      <c r="BN396" s="6">
        <v>4.7228475163944799E-173</v>
      </c>
      <c r="BO396" s="7">
        <v>7.5251563343807497E-125</v>
      </c>
      <c r="BP396" s="6">
        <v>5.6563270014099602E-74</v>
      </c>
      <c r="BQ396" s="6">
        <v>6.4514620746957597E-144</v>
      </c>
      <c r="BR396" s="6">
        <v>0.999999999997772</v>
      </c>
      <c r="BS396" s="6">
        <v>7.0153407430343096E-66</v>
      </c>
      <c r="BT396" s="6">
        <v>7.2358775390241103E-32</v>
      </c>
      <c r="BU396" s="6">
        <v>5.9743105018524099E-55</v>
      </c>
      <c r="BV396" s="7">
        <v>2.2279625896878301E-12</v>
      </c>
      <c r="BW396">
        <v>294</v>
      </c>
      <c r="BX396">
        <v>306</v>
      </c>
      <c r="BY396">
        <v>270</v>
      </c>
      <c r="BZ396">
        <v>287</v>
      </c>
      <c r="CA396">
        <v>251</v>
      </c>
      <c r="CB396">
        <v>194</v>
      </c>
      <c r="CC396">
        <v>215</v>
      </c>
      <c r="CD396">
        <v>226</v>
      </c>
      <c r="CE396">
        <v>227</v>
      </c>
      <c r="CF396" s="1">
        <v>249</v>
      </c>
      <c r="CH396" s="43">
        <v>8.8132284549577999E-2</v>
      </c>
      <c r="CJ396" s="27" t="s">
        <v>72357</v>
      </c>
    </row>
    <row r="397" spans="1:88">
      <c r="A397" s="27">
        <v>394</v>
      </c>
      <c r="B397" t="s">
        <v>70952</v>
      </c>
      <c r="D397" t="s">
        <v>71237</v>
      </c>
      <c r="E397" t="s">
        <v>71791</v>
      </c>
      <c r="F397" s="29">
        <v>37.556199999999997</v>
      </c>
      <c r="G397" s="29">
        <v>127.7107</v>
      </c>
      <c r="H397" s="30">
        <v>215</v>
      </c>
      <c r="I397" s="29" t="s">
        <v>71874</v>
      </c>
      <c r="J397" s="30" t="s">
        <v>72000</v>
      </c>
      <c r="K397" s="30" t="s">
        <v>72019</v>
      </c>
      <c r="L397" s="30" t="s">
        <v>72020</v>
      </c>
      <c r="M397" s="48">
        <v>40883</v>
      </c>
      <c r="N397" s="27" t="s">
        <v>71117</v>
      </c>
      <c r="O397" s="54" t="s">
        <v>72382</v>
      </c>
      <c r="P397" s="11"/>
      <c r="Q397" s="11"/>
      <c r="T397" s="6">
        <v>0</v>
      </c>
      <c r="U397" s="6">
        <v>6.7333333333333342E-2</v>
      </c>
      <c r="V397" s="6">
        <v>0</v>
      </c>
      <c r="W397" s="6">
        <v>0.92949999999999999</v>
      </c>
      <c r="X397" s="6">
        <v>0</v>
      </c>
      <c r="Y397" s="6">
        <v>2E-3</v>
      </c>
      <c r="Z397" s="7">
        <v>1.6666666666666666E-4</v>
      </c>
      <c r="AA397" s="6">
        <v>0</v>
      </c>
      <c r="AB397" s="6">
        <v>0</v>
      </c>
      <c r="AC397" s="6">
        <v>3.3333333333333332E-4</v>
      </c>
      <c r="AD397" s="6">
        <v>0.98983333333333334</v>
      </c>
      <c r="AE397" s="6">
        <v>1E-3</v>
      </c>
      <c r="AF397" s="6">
        <v>3.1666666666666666E-3</v>
      </c>
      <c r="AG397" s="7">
        <v>5.1666666666666666E-3</v>
      </c>
      <c r="AH397" s="6">
        <v>0</v>
      </c>
      <c r="AI397" s="6">
        <v>0</v>
      </c>
      <c r="AJ397" s="6">
        <v>5.0000000000000001E-4</v>
      </c>
      <c r="AK397" s="6">
        <v>0.9906666666666667</v>
      </c>
      <c r="AL397" s="6">
        <v>3.3333333333333332E-4</v>
      </c>
      <c r="AM397" s="6">
        <v>3.8333333333333331E-3</v>
      </c>
      <c r="AN397" s="7">
        <v>4.1666666666666666E-3</v>
      </c>
      <c r="AO397" s="6">
        <v>0</v>
      </c>
      <c r="AP397" s="6">
        <v>0</v>
      </c>
      <c r="AQ397" s="6">
        <v>1</v>
      </c>
      <c r="AR397" s="6">
        <v>3.5283648870680101E-204</v>
      </c>
      <c r="AS397" s="6">
        <v>1.4815328766092001E-124</v>
      </c>
      <c r="AT397" s="7">
        <v>8.9361342790191298E-167</v>
      </c>
      <c r="AU397" s="5">
        <v>3</v>
      </c>
      <c r="AV397" s="6">
        <v>3.9262667655839401E-67</v>
      </c>
      <c r="AW397" s="6">
        <v>1.3206085320145701E-136</v>
      </c>
      <c r="AX397" s="6">
        <v>1</v>
      </c>
      <c r="AY397" s="6">
        <v>7.3243459768792104E-65</v>
      </c>
      <c r="AZ397" s="6">
        <v>1.7449954771532699E-29</v>
      </c>
      <c r="BA397" s="7">
        <v>1.5708054403647299E-51</v>
      </c>
      <c r="BB397" s="6">
        <v>6.6136996423087104E-275</v>
      </c>
      <c r="BC397" s="6">
        <v>8.6453654207638202E-129</v>
      </c>
      <c r="BD397" s="6">
        <v>1.35983340331815E-291</v>
      </c>
      <c r="BE397" s="6">
        <v>1</v>
      </c>
      <c r="BF397" s="6">
        <v>1.5000504199527199E-66</v>
      </c>
      <c r="BG397" s="6">
        <v>2.40063591202698E-76</v>
      </c>
      <c r="BH397" s="7">
        <v>5.2097465346849398E-36</v>
      </c>
      <c r="BI397" s="6">
        <v>0</v>
      </c>
      <c r="BJ397" s="6">
        <v>0</v>
      </c>
      <c r="BK397" s="6">
        <v>1</v>
      </c>
      <c r="BL397" s="6">
        <v>5.8218558023346597E-200</v>
      </c>
      <c r="BM397" s="6">
        <v>6.8386759105652602E-252</v>
      </c>
      <c r="BN397" s="6">
        <v>1.43401439278397E-163</v>
      </c>
      <c r="BO397" s="7">
        <v>8.5684467158285406E-124</v>
      </c>
      <c r="BP397" s="6">
        <v>2.4681990925668501E-66</v>
      </c>
      <c r="BQ397" s="6">
        <v>1.24478050505705E-135</v>
      </c>
      <c r="BR397" s="6">
        <v>1</v>
      </c>
      <c r="BS397" s="6">
        <v>1.18980716879387E-68</v>
      </c>
      <c r="BT397" s="6">
        <v>4.6682519878757503E-36</v>
      </c>
      <c r="BU397" s="6">
        <v>4.6632515001324301E-54</v>
      </c>
      <c r="BV397" s="7">
        <v>8.7755516660207096E-30</v>
      </c>
      <c r="BW397">
        <v>294</v>
      </c>
      <c r="BX397">
        <v>306</v>
      </c>
      <c r="BY397">
        <v>270</v>
      </c>
      <c r="BZ397">
        <v>287</v>
      </c>
      <c r="CA397">
        <v>251</v>
      </c>
      <c r="CB397">
        <v>194</v>
      </c>
      <c r="CC397">
        <v>215</v>
      </c>
      <c r="CD397">
        <v>226</v>
      </c>
      <c r="CE397">
        <v>227</v>
      </c>
      <c r="CF397" s="1">
        <v>249</v>
      </c>
      <c r="CG397" s="45">
        <v>23</v>
      </c>
      <c r="CH397" s="43">
        <v>9.2263610315186206E-2</v>
      </c>
      <c r="CJ397" s="27" t="s">
        <v>72357</v>
      </c>
    </row>
    <row r="398" spans="1:88">
      <c r="A398" s="27">
        <v>395</v>
      </c>
      <c r="B398" t="s">
        <v>70952</v>
      </c>
      <c r="D398" t="s">
        <v>71238</v>
      </c>
      <c r="E398" t="s">
        <v>71791</v>
      </c>
      <c r="F398" s="29">
        <v>37.200600000000001</v>
      </c>
      <c r="G398" s="29">
        <v>128.9503</v>
      </c>
      <c r="H398" s="30">
        <v>881</v>
      </c>
      <c r="I398" s="29" t="s">
        <v>71874</v>
      </c>
      <c r="J398" s="30" t="s">
        <v>71984</v>
      </c>
      <c r="K398" s="30" t="s">
        <v>72012</v>
      </c>
      <c r="L398" s="30" t="s">
        <v>71909</v>
      </c>
      <c r="M398" s="48">
        <v>40715</v>
      </c>
      <c r="N398" s="27" t="s">
        <v>71117</v>
      </c>
      <c r="O398" s="54" t="s">
        <v>72382</v>
      </c>
      <c r="P398" s="11"/>
      <c r="Q398" s="11"/>
      <c r="T398" s="6">
        <v>5.0000000000000001E-4</v>
      </c>
      <c r="U398" s="6">
        <v>5.5333333333333339E-2</v>
      </c>
      <c r="V398" s="6">
        <v>0</v>
      </c>
      <c r="W398" s="6">
        <v>0.92916666666666659</v>
      </c>
      <c r="X398" s="6">
        <v>1E-3</v>
      </c>
      <c r="Y398" s="6">
        <v>1.2333333333333335E-2</v>
      </c>
      <c r="Z398" s="7">
        <v>2E-3</v>
      </c>
      <c r="AA398" s="6">
        <v>0</v>
      </c>
      <c r="AB398" s="6">
        <v>1.7000000000000001E-2</v>
      </c>
      <c r="AC398" s="6">
        <v>0</v>
      </c>
      <c r="AD398" s="6">
        <v>0.95833333333333337</v>
      </c>
      <c r="AE398" s="6">
        <v>3.1666666666666666E-3</v>
      </c>
      <c r="AF398" s="6">
        <v>1.4333333333333335E-2</v>
      </c>
      <c r="AG398" s="7">
        <v>6.8333333333333336E-3</v>
      </c>
      <c r="AH398" s="6">
        <v>0</v>
      </c>
      <c r="AI398" s="6">
        <v>1.5333333333333332E-2</v>
      </c>
      <c r="AJ398" s="6">
        <v>6.6666666666666664E-4</v>
      </c>
      <c r="AK398" s="6">
        <v>0.95716666666666672</v>
      </c>
      <c r="AL398" s="6">
        <v>1E-3</v>
      </c>
      <c r="AM398" s="6">
        <v>1.9E-2</v>
      </c>
      <c r="AN398" s="7">
        <v>6.3333333333333332E-3</v>
      </c>
      <c r="AO398" s="6">
        <v>0</v>
      </c>
      <c r="AP398" s="6">
        <v>0</v>
      </c>
      <c r="AQ398" s="6">
        <v>1</v>
      </c>
      <c r="AR398" s="6">
        <v>4.0737963462122603E-205</v>
      </c>
      <c r="AS398" s="6">
        <v>1.2811301376319101E-125</v>
      </c>
      <c r="AT398" s="7">
        <v>1.05081144056831E-169</v>
      </c>
      <c r="AU398" s="5">
        <v>3</v>
      </c>
      <c r="AV398" s="6">
        <v>1.5523827451287899E-50</v>
      </c>
      <c r="AW398" s="6">
        <v>3.22457434284682E-127</v>
      </c>
      <c r="AX398" s="6">
        <v>1</v>
      </c>
      <c r="AY398" s="6">
        <v>4.7318554612576102E-63</v>
      </c>
      <c r="AZ398" s="6">
        <v>1.28243261534278E-35</v>
      </c>
      <c r="BA398" s="7">
        <v>4.3167117656564098E-51</v>
      </c>
      <c r="BB398" s="6">
        <v>9.0736274266906197E-280</v>
      </c>
      <c r="BC398" s="6">
        <v>7.8158055813455499E-126</v>
      </c>
      <c r="BD398" s="6">
        <v>1.05308796823778E-278</v>
      </c>
      <c r="BE398" s="6">
        <v>1</v>
      </c>
      <c r="BF398" s="6">
        <v>7.2553474476443997E-68</v>
      </c>
      <c r="BG398" s="6">
        <v>3.5442857741733101E-78</v>
      </c>
      <c r="BH398" s="7">
        <v>1.27415559531443E-39</v>
      </c>
      <c r="BI398" s="6">
        <f>1.53160350210786*10^-322</f>
        <v>0</v>
      </c>
      <c r="BJ398" s="6">
        <v>0</v>
      </c>
      <c r="BK398" s="6">
        <v>1</v>
      </c>
      <c r="BL398" s="6">
        <v>8.9473704645267291E-199</v>
      </c>
      <c r="BM398" s="6">
        <v>3.5280893909950797E-247</v>
      </c>
      <c r="BN398" s="6">
        <v>2.1827870471524599E-164</v>
      </c>
      <c r="BO398" s="7">
        <v>2.1997293480133002E-124</v>
      </c>
      <c r="BP398" s="6">
        <v>8.3333369447741698E-50</v>
      </c>
      <c r="BQ398" s="6">
        <v>2.1755559313061401E-126</v>
      </c>
      <c r="BR398" s="6">
        <v>1</v>
      </c>
      <c r="BS398" s="6">
        <v>1.48530045467879E-64</v>
      </c>
      <c r="BT398" s="6">
        <v>4.1119698737403902E-39</v>
      </c>
      <c r="BU398" s="6">
        <v>1.17380524248167E-51</v>
      </c>
      <c r="BV398" s="7">
        <v>2.1623515601837199E-22</v>
      </c>
      <c r="BW398">
        <v>294</v>
      </c>
      <c r="BX398">
        <v>306</v>
      </c>
      <c r="BY398">
        <v>270</v>
      </c>
      <c r="BZ398">
        <v>287</v>
      </c>
      <c r="CA398">
        <v>251</v>
      </c>
      <c r="CB398">
        <v>194</v>
      </c>
      <c r="CC398">
        <v>215</v>
      </c>
      <c r="CD398">
        <v>226</v>
      </c>
      <c r="CE398">
        <v>227</v>
      </c>
      <c r="CF398" s="1">
        <v>249</v>
      </c>
      <c r="CH398" s="43">
        <v>8.3951958476673305E-2</v>
      </c>
      <c r="CJ398" s="27" t="s">
        <v>72357</v>
      </c>
    </row>
    <row r="399" spans="1:88">
      <c r="A399" s="27">
        <v>396</v>
      </c>
      <c r="B399" t="s">
        <v>70952</v>
      </c>
      <c r="D399" t="s">
        <v>71239</v>
      </c>
      <c r="E399" t="s">
        <v>71791</v>
      </c>
      <c r="F399" s="29">
        <v>37.113900000000001</v>
      </c>
      <c r="G399" s="29">
        <v>127.8723</v>
      </c>
      <c r="H399" s="30">
        <v>462</v>
      </c>
      <c r="I399" s="29" t="s">
        <v>71874</v>
      </c>
      <c r="J399" s="30" t="s">
        <v>71991</v>
      </c>
      <c r="K399" s="30" t="s">
        <v>71971</v>
      </c>
      <c r="L399" s="30" t="s">
        <v>72017</v>
      </c>
      <c r="M399" s="48">
        <v>40883</v>
      </c>
      <c r="N399" s="27" t="s">
        <v>71117</v>
      </c>
      <c r="O399" s="54" t="s">
        <v>72382</v>
      </c>
      <c r="P399" s="11"/>
      <c r="Q399" s="11"/>
      <c r="S399" s="12" t="s">
        <v>70990</v>
      </c>
      <c r="T399" s="6">
        <v>0</v>
      </c>
      <c r="U399" s="6">
        <v>6.8333333333333343E-2</v>
      </c>
      <c r="V399" s="6">
        <v>0</v>
      </c>
      <c r="W399" s="6">
        <v>0.9281666666666667</v>
      </c>
      <c r="X399" s="6">
        <v>0</v>
      </c>
      <c r="Y399" s="6">
        <v>2.9999999999999996E-3</v>
      </c>
      <c r="Z399" s="7">
        <v>0</v>
      </c>
      <c r="AA399" s="6">
        <v>0</v>
      </c>
      <c r="AB399" s="6">
        <v>4.333333333333334E-3</v>
      </c>
      <c r="AC399" s="6">
        <v>1E-3</v>
      </c>
      <c r="AD399" s="6">
        <v>0.98750000000000016</v>
      </c>
      <c r="AE399" s="6">
        <v>1E-3</v>
      </c>
      <c r="AF399" s="6">
        <v>5.0000000000000001E-3</v>
      </c>
      <c r="AG399" s="7">
        <v>1.1666666666666668E-3</v>
      </c>
      <c r="AH399" s="6">
        <v>0</v>
      </c>
      <c r="AI399" s="6">
        <v>2.9999999999999996E-3</v>
      </c>
      <c r="AJ399" s="6">
        <v>8.3333333333333339E-4</v>
      </c>
      <c r="AK399" s="6">
        <v>0.98583333333333323</v>
      </c>
      <c r="AL399" s="6">
        <v>0</v>
      </c>
      <c r="AM399" s="6">
        <v>7.0000000000000001E-3</v>
      </c>
      <c r="AN399" s="7">
        <v>2.9999999999999996E-3</v>
      </c>
      <c r="AO399" s="6">
        <f>1.58101006669199*10^-321</f>
        <v>0</v>
      </c>
      <c r="AP399" s="6">
        <v>0</v>
      </c>
      <c r="AQ399" s="6">
        <v>1</v>
      </c>
      <c r="AR399" s="6">
        <v>1.95790631922169E-206</v>
      </c>
      <c r="AS399" s="6">
        <v>1.4183743339074101E-127</v>
      </c>
      <c r="AT399" s="7">
        <v>2.0121122520014001E-171</v>
      </c>
      <c r="AU399" s="5">
        <v>3</v>
      </c>
      <c r="AV399" s="6">
        <v>1.6396375002236499E-65</v>
      </c>
      <c r="AW399" s="6">
        <v>4.73454416279019E-135</v>
      </c>
      <c r="AX399" s="6">
        <v>1</v>
      </c>
      <c r="AY399" s="6">
        <v>1.24819616838402E-64</v>
      </c>
      <c r="AZ399" s="6">
        <v>2.2263439309779199E-28</v>
      </c>
      <c r="BA399" s="7">
        <v>1.6622399365837701E-51</v>
      </c>
      <c r="BB399" s="6">
        <v>1.30905998975658E-279</v>
      </c>
      <c r="BC399" s="6">
        <v>3.2169923053324802E-125</v>
      </c>
      <c r="BD399" s="6">
        <v>9.9834088826394804E-297</v>
      </c>
      <c r="BE399" s="6">
        <v>1</v>
      </c>
      <c r="BF399" s="6">
        <v>1.7650760602254799E-66</v>
      </c>
      <c r="BG399" s="6">
        <v>1.09790520113361E-73</v>
      </c>
      <c r="BH399" s="7">
        <v>1.0428636281111399E-36</v>
      </c>
      <c r="BI399" s="6">
        <f>1.89854605727416*10^-319</f>
        <v>0</v>
      </c>
      <c r="BJ399" s="6">
        <v>0</v>
      </c>
      <c r="BK399" s="6">
        <v>1</v>
      </c>
      <c r="BL399" s="6">
        <v>1.24542054183964E-202</v>
      </c>
      <c r="BM399" s="6">
        <v>3.1758917342340501E-255</v>
      </c>
      <c r="BN399" s="6">
        <v>1.1782626599832301E-168</v>
      </c>
      <c r="BO399" s="7">
        <v>9.5040364790730994E-127</v>
      </c>
      <c r="BP399" s="6">
        <v>8.2197512304158994E-65</v>
      </c>
      <c r="BQ399" s="6">
        <v>3.4959022279079198E-134</v>
      </c>
      <c r="BR399" s="6">
        <v>1</v>
      </c>
      <c r="BS399" s="6">
        <v>1.63993851939932E-68</v>
      </c>
      <c r="BT399" s="6">
        <v>5.23310535866312E-35</v>
      </c>
      <c r="BU399" s="6">
        <v>3.8649821328065401E-54</v>
      </c>
      <c r="BV399" s="7">
        <v>1.68635121254868E-29</v>
      </c>
      <c r="BW399">
        <v>294</v>
      </c>
      <c r="BX399">
        <v>306</v>
      </c>
      <c r="BY399">
        <v>270</v>
      </c>
      <c r="BZ399">
        <v>287</v>
      </c>
      <c r="CA399">
        <v>251</v>
      </c>
      <c r="CB399">
        <v>194</v>
      </c>
      <c r="CC399">
        <v>215</v>
      </c>
      <c r="CD399">
        <v>226</v>
      </c>
      <c r="CE399">
        <v>227</v>
      </c>
      <c r="CF399" s="1">
        <v>249</v>
      </c>
      <c r="CG399" s="45">
        <v>23</v>
      </c>
      <c r="CH399" s="43">
        <v>9.2756756756756806E-2</v>
      </c>
      <c r="CJ399" s="27" t="s">
        <v>72357</v>
      </c>
    </row>
    <row r="400" spans="1:88">
      <c r="A400" s="27">
        <v>397</v>
      </c>
      <c r="B400" t="s">
        <v>70952</v>
      </c>
      <c r="D400" t="s">
        <v>71240</v>
      </c>
      <c r="E400" t="s">
        <v>71791</v>
      </c>
      <c r="F400" s="29">
        <v>37.8108</v>
      </c>
      <c r="G400" s="29">
        <v>127.7722</v>
      </c>
      <c r="H400" s="30">
        <v>202</v>
      </c>
      <c r="I400" s="29" t="s">
        <v>71874</v>
      </c>
      <c r="J400" s="30" t="s">
        <v>71984</v>
      </c>
      <c r="K400" s="30" t="s">
        <v>71975</v>
      </c>
      <c r="L400" s="30" t="s">
        <v>72100</v>
      </c>
      <c r="M400" s="48">
        <v>40713</v>
      </c>
      <c r="N400" s="27" t="s">
        <v>71117</v>
      </c>
      <c r="O400" s="54" t="s">
        <v>72382</v>
      </c>
      <c r="P400" s="11"/>
      <c r="Q400" s="11"/>
      <c r="S400" s="12" t="s">
        <v>70990</v>
      </c>
      <c r="T400" s="6">
        <v>0</v>
      </c>
      <c r="U400" s="6">
        <v>2.5333333333333333E-2</v>
      </c>
      <c r="V400" s="6">
        <v>1.3166666666666667E-2</v>
      </c>
      <c r="W400" s="6">
        <v>0.9278333333333334</v>
      </c>
      <c r="X400" s="6">
        <v>1E-3</v>
      </c>
      <c r="Y400" s="6">
        <v>3.2000000000000001E-2</v>
      </c>
      <c r="Z400" s="7">
        <v>6.6666666666666664E-4</v>
      </c>
      <c r="AA400" s="6">
        <v>0</v>
      </c>
      <c r="AB400" s="6">
        <v>3.3333333333333335E-3</v>
      </c>
      <c r="AC400" s="6">
        <v>1.4E-2</v>
      </c>
      <c r="AD400" s="6">
        <v>0.9454999999999999</v>
      </c>
      <c r="AE400" s="6">
        <v>6.6666666666666671E-3</v>
      </c>
      <c r="AF400" s="6">
        <v>2.9166666666666671E-2</v>
      </c>
      <c r="AG400" s="7">
        <v>8.3333333333333339E-4</v>
      </c>
      <c r="AH400" s="6">
        <v>0</v>
      </c>
      <c r="AI400" s="6">
        <v>5.3333333333333332E-3</v>
      </c>
      <c r="AJ400" s="6">
        <v>1.3166666666666667E-2</v>
      </c>
      <c r="AK400" s="6">
        <v>0.94416666666666671</v>
      </c>
      <c r="AL400" s="6">
        <v>1E-3</v>
      </c>
      <c r="AM400" s="6">
        <v>3.5000000000000003E-2</v>
      </c>
      <c r="AN400" s="7">
        <v>1E-3</v>
      </c>
      <c r="AO400" s="6">
        <v>0</v>
      </c>
      <c r="AP400" s="6">
        <v>0</v>
      </c>
      <c r="AQ400" s="6">
        <v>1</v>
      </c>
      <c r="AR400" s="6">
        <v>2.60296255448464E-237</v>
      </c>
      <c r="AS400" s="6">
        <v>1.5630045533373499E-139</v>
      </c>
      <c r="AT400" s="7">
        <v>5.0489764109834503E-193</v>
      </c>
      <c r="AU400" s="5">
        <v>3</v>
      </c>
      <c r="AV400" s="6">
        <v>6.6732532506019399E-62</v>
      </c>
      <c r="AW400" s="6">
        <v>7.1561861686138199E-124</v>
      </c>
      <c r="AX400" s="6">
        <v>1</v>
      </c>
      <c r="AY400" s="6">
        <v>7.1695559839098493E-74</v>
      </c>
      <c r="AZ400" s="6">
        <v>1.4888034600620999E-37</v>
      </c>
      <c r="BA400" s="7">
        <v>3.9372898960719902E-60</v>
      </c>
      <c r="BB400" s="6">
        <v>3.2158162013005502E-287</v>
      </c>
      <c r="BC400" s="6">
        <v>1.2374225813888899E-140</v>
      </c>
      <c r="BD400" s="6">
        <v>1.99612979314411E-303</v>
      </c>
      <c r="BE400" s="6">
        <v>1</v>
      </c>
      <c r="BF400" s="6">
        <v>1.6604257234523899E-73</v>
      </c>
      <c r="BG400" s="6">
        <v>1.5631274904014499E-75</v>
      </c>
      <c r="BH400" s="7">
        <v>6.9592928816475003E-40</v>
      </c>
      <c r="BI400" s="6">
        <v>0</v>
      </c>
      <c r="BJ400" s="6">
        <v>0</v>
      </c>
      <c r="BK400" s="6">
        <v>1</v>
      </c>
      <c r="BL400" s="6">
        <v>1.64101798748336E-233</v>
      </c>
      <c r="BM400" s="6">
        <v>3.7134156434258001E-288</v>
      </c>
      <c r="BN400" s="6">
        <v>2.40716293485556E-190</v>
      </c>
      <c r="BO400" s="7">
        <v>3.0997018126757501E-139</v>
      </c>
      <c r="BP400" s="6">
        <v>5.9093158004804799E-61</v>
      </c>
      <c r="BQ400" s="6">
        <v>9.1632592665698098E-123</v>
      </c>
      <c r="BR400" s="6">
        <v>1</v>
      </c>
      <c r="BS400" s="6">
        <v>4.8732264761216601E-79</v>
      </c>
      <c r="BT400" s="6">
        <v>1.3956294086870801E-45</v>
      </c>
      <c r="BU400" s="6">
        <v>6.2552296863048598E-64</v>
      </c>
      <c r="BV400" s="7">
        <v>8.7848747200733507E-31</v>
      </c>
      <c r="BW400">
        <v>294</v>
      </c>
      <c r="BX400">
        <v>306</v>
      </c>
      <c r="BY400">
        <v>270</v>
      </c>
      <c r="BZ400">
        <v>287</v>
      </c>
      <c r="CA400">
        <v>251</v>
      </c>
      <c r="CB400">
        <v>194</v>
      </c>
      <c r="CC400">
        <v>215</v>
      </c>
      <c r="CD400">
        <v>226</v>
      </c>
      <c r="CE400">
        <v>227</v>
      </c>
      <c r="CF400" s="1">
        <v>249</v>
      </c>
      <c r="CH400" s="43">
        <v>9.0380365243689698E-2</v>
      </c>
      <c r="CJ400" s="27" t="s">
        <v>72357</v>
      </c>
    </row>
    <row r="401" spans="1:88">
      <c r="A401" s="27">
        <v>398</v>
      </c>
      <c r="B401" t="s">
        <v>70952</v>
      </c>
      <c r="D401" t="s">
        <v>71241</v>
      </c>
      <c r="E401" t="s">
        <v>71791</v>
      </c>
      <c r="F401" s="29">
        <v>38.034799999999997</v>
      </c>
      <c r="G401" s="29">
        <v>127.87220000000001</v>
      </c>
      <c r="H401" s="30">
        <v>250</v>
      </c>
      <c r="I401" s="29" t="s">
        <v>71874</v>
      </c>
      <c r="J401" s="30" t="s">
        <v>71984</v>
      </c>
      <c r="K401" s="30" t="s">
        <v>71975</v>
      </c>
      <c r="L401" s="30" t="s">
        <v>72159</v>
      </c>
      <c r="M401" s="48">
        <v>40789</v>
      </c>
      <c r="N401" s="27" t="s">
        <v>71117</v>
      </c>
      <c r="O401" s="54" t="s">
        <v>72382</v>
      </c>
      <c r="P401" s="11"/>
      <c r="Q401" s="11"/>
      <c r="S401" s="12" t="s">
        <v>70990</v>
      </c>
      <c r="T401" s="6">
        <v>0</v>
      </c>
      <c r="U401" s="6">
        <v>5.0166666666666665E-2</v>
      </c>
      <c r="V401" s="6">
        <v>4.1666666666666666E-3</v>
      </c>
      <c r="W401" s="6">
        <v>0.9275000000000001</v>
      </c>
      <c r="X401" s="6">
        <v>1E-3</v>
      </c>
      <c r="Y401" s="6">
        <v>1.6666666666666666E-2</v>
      </c>
      <c r="Z401" s="7">
        <v>0</v>
      </c>
      <c r="AA401" s="6">
        <v>0</v>
      </c>
      <c r="AB401" s="6">
        <v>1.0499999999999997E-2</v>
      </c>
      <c r="AC401" s="6">
        <v>8.0000000000000002E-3</v>
      </c>
      <c r="AD401" s="6">
        <v>0.95566666666666666</v>
      </c>
      <c r="AE401" s="6">
        <v>4.333333333333334E-3</v>
      </c>
      <c r="AF401" s="6">
        <v>2.0333333333333332E-2</v>
      </c>
      <c r="AG401" s="7">
        <v>6.6666666666666664E-4</v>
      </c>
      <c r="AH401" s="6">
        <v>0</v>
      </c>
      <c r="AI401" s="6">
        <v>7.4999999999999997E-3</v>
      </c>
      <c r="AJ401" s="6">
        <v>0.01</v>
      </c>
      <c r="AK401" s="6">
        <v>0.95616666666666672</v>
      </c>
      <c r="AL401" s="6">
        <v>1E-3</v>
      </c>
      <c r="AM401" s="6">
        <v>2.3333333333333334E-2</v>
      </c>
      <c r="AN401" s="7">
        <v>1.3333333333333333E-3</v>
      </c>
      <c r="AO401" s="6">
        <f>2.05506111322021*10^-318</f>
        <v>0</v>
      </c>
      <c r="AP401" s="6">
        <v>0</v>
      </c>
      <c r="AQ401" s="6">
        <v>1</v>
      </c>
      <c r="AR401" s="6">
        <v>8.7153368090957195E-198</v>
      </c>
      <c r="AS401" s="6">
        <v>8.6665183836970302E-130</v>
      </c>
      <c r="AT401" s="7">
        <v>6.8276565181514202E-166</v>
      </c>
      <c r="AU401" s="5">
        <v>3</v>
      </c>
      <c r="AV401" s="6">
        <v>3.0936146383097898E-64</v>
      </c>
      <c r="AW401" s="6">
        <v>7.7403042539124902E-138</v>
      </c>
      <c r="AX401" s="6">
        <v>1</v>
      </c>
      <c r="AY401" s="6">
        <v>1.4970777593458001E-73</v>
      </c>
      <c r="AZ401" s="6">
        <v>2.1602747947723899E-34</v>
      </c>
      <c r="BA401" s="7">
        <v>8.0695903671375504E-61</v>
      </c>
      <c r="BB401" s="6">
        <v>3.7845033419099198E-271</v>
      </c>
      <c r="BC401" s="6">
        <v>2.6723999790566499E-116</v>
      </c>
      <c r="BD401" s="6">
        <f>1.51300783856075*10^-310</f>
        <v>0</v>
      </c>
      <c r="BE401" s="6">
        <v>1</v>
      </c>
      <c r="BF401" s="6">
        <v>3.2231239470884E-63</v>
      </c>
      <c r="BG401" s="6">
        <v>6.7045366816537798E-77</v>
      </c>
      <c r="BH401" s="7">
        <v>3.76077562052935E-34</v>
      </c>
      <c r="BI401" s="6">
        <f>6.01475517247134*10^-318</f>
        <v>0</v>
      </c>
      <c r="BJ401" s="6">
        <v>0</v>
      </c>
      <c r="BK401" s="6">
        <v>1</v>
      </c>
      <c r="BL401" s="6">
        <v>1.7714577422292401E-196</v>
      </c>
      <c r="BM401" s="6">
        <v>8.56059103663704E-261</v>
      </c>
      <c r="BN401" s="6">
        <v>1.5747515868194499E-165</v>
      </c>
      <c r="BO401" s="7">
        <v>1.2165579385998801E-129</v>
      </c>
      <c r="BP401" s="6">
        <v>3.7151366756217098E-63</v>
      </c>
      <c r="BQ401" s="6">
        <v>1.47954400015049E-136</v>
      </c>
      <c r="BR401" s="6">
        <v>1</v>
      </c>
      <c r="BS401" s="6">
        <v>1.9183384171698198E-77</v>
      </c>
      <c r="BT401" s="6">
        <v>3.4527179835632703E-41</v>
      </c>
      <c r="BU401" s="6">
        <v>2.1936421810060201E-63</v>
      </c>
      <c r="BV401" s="7">
        <v>9.2782651027452508E-31</v>
      </c>
      <c r="BW401">
        <v>295</v>
      </c>
      <c r="BX401">
        <v>305</v>
      </c>
      <c r="BY401">
        <v>266</v>
      </c>
      <c r="BZ401">
        <v>285</v>
      </c>
      <c r="CA401">
        <v>255</v>
      </c>
      <c r="CB401">
        <v>194</v>
      </c>
      <c r="CC401">
        <v>216</v>
      </c>
      <c r="CD401">
        <v>225</v>
      </c>
      <c r="CE401">
        <v>228</v>
      </c>
      <c r="CF401" s="1">
        <v>242</v>
      </c>
      <c r="CH401" s="43">
        <v>0.10168949528327</v>
      </c>
      <c r="CJ401" s="27" t="s">
        <v>72357</v>
      </c>
    </row>
    <row r="402" spans="1:88">
      <c r="A402" s="27">
        <v>399</v>
      </c>
      <c r="B402" t="s">
        <v>70952</v>
      </c>
      <c r="D402" t="s">
        <v>71242</v>
      </c>
      <c r="E402" t="s">
        <v>71791</v>
      </c>
      <c r="F402" s="29">
        <v>36.527500000000003</v>
      </c>
      <c r="G402" s="29">
        <v>127.5025</v>
      </c>
      <c r="H402" s="30">
        <v>100</v>
      </c>
      <c r="I402" s="29" t="s">
        <v>71874</v>
      </c>
      <c r="J402" s="30" t="s">
        <v>71991</v>
      </c>
      <c r="K402" s="30" t="s">
        <v>72118</v>
      </c>
      <c r="L402" s="30" t="s">
        <v>72119</v>
      </c>
      <c r="M402" s="48">
        <v>40740</v>
      </c>
      <c r="N402" s="27" t="s">
        <v>71117</v>
      </c>
      <c r="O402" s="54" t="s">
        <v>72382</v>
      </c>
      <c r="P402" s="11"/>
      <c r="Q402" s="11"/>
      <c r="T402" s="6">
        <v>2E-3</v>
      </c>
      <c r="U402" s="6">
        <v>5.0166666666666665E-2</v>
      </c>
      <c r="V402" s="6">
        <v>1E-3</v>
      </c>
      <c r="W402" s="6">
        <v>0.92516666666666669</v>
      </c>
      <c r="X402" s="6">
        <v>6.6666666666666664E-4</v>
      </c>
      <c r="Y402" s="6">
        <v>2.066666666666667E-2</v>
      </c>
      <c r="Z402" s="7">
        <v>8.3333333333333339E-4</v>
      </c>
      <c r="AA402" s="6">
        <v>2E-3</v>
      </c>
      <c r="AB402" s="6">
        <v>1.6666666666666666E-2</v>
      </c>
      <c r="AC402" s="6">
        <v>2.9999999999999996E-3</v>
      </c>
      <c r="AD402" s="6">
        <v>0.94866666666666666</v>
      </c>
      <c r="AE402" s="6">
        <v>4.6666666666666671E-3</v>
      </c>
      <c r="AF402" s="6">
        <v>2.4166666666666666E-2</v>
      </c>
      <c r="AG402" s="7">
        <v>8.3333333333333339E-4</v>
      </c>
      <c r="AH402" s="6">
        <v>2E-3</v>
      </c>
      <c r="AI402" s="6">
        <v>1.2333333333333333E-2</v>
      </c>
      <c r="AJ402" s="6">
        <v>5.3333333333333332E-3</v>
      </c>
      <c r="AK402" s="6">
        <v>0.94566666666666654</v>
      </c>
      <c r="AL402" s="6">
        <v>1E-3</v>
      </c>
      <c r="AM402" s="6">
        <v>3.2833333333333332E-2</v>
      </c>
      <c r="AN402" s="7">
        <v>1E-3</v>
      </c>
      <c r="AO402" s="6">
        <f>9.73309322307256*10^-322</f>
        <v>0</v>
      </c>
      <c r="AP402" s="6">
        <v>0</v>
      </c>
      <c r="AQ402" s="6">
        <v>1</v>
      </c>
      <c r="AR402" s="6">
        <v>2.1586394047024401E-188</v>
      </c>
      <c r="AS402" s="6">
        <v>1.0917540076411599E-109</v>
      </c>
      <c r="AT402" s="7">
        <v>6.5143152103291004E-150</v>
      </c>
      <c r="AU402" s="5">
        <v>3</v>
      </c>
      <c r="AV402" s="6">
        <v>3.4518173815903402E-62</v>
      </c>
      <c r="AW402" s="6">
        <v>5.6078909185120602E-132</v>
      </c>
      <c r="AX402" s="6">
        <v>1</v>
      </c>
      <c r="AY402" s="6">
        <v>1.09793617545635E-57</v>
      </c>
      <c r="AZ402" s="6">
        <v>1.42179456497923E-18</v>
      </c>
      <c r="BA402" s="7">
        <v>2.2103522170536099E-45</v>
      </c>
      <c r="BB402" s="6">
        <v>1.3465388211496101E-277</v>
      </c>
      <c r="BC402" s="6">
        <v>7.1574712044905297E-127</v>
      </c>
      <c r="BD402" s="6">
        <v>1.5673120810116399E-293</v>
      </c>
      <c r="BE402" s="6">
        <v>1</v>
      </c>
      <c r="BF402" s="6">
        <v>8.4110165419616695E-57</v>
      </c>
      <c r="BG402" s="6">
        <v>5.7495672692950601E-61</v>
      </c>
      <c r="BH402" s="7">
        <v>4.54901336484528E-29</v>
      </c>
      <c r="BI402" s="6">
        <f>4.15509208152488*10^-321</f>
        <v>0</v>
      </c>
      <c r="BJ402" s="6">
        <v>0</v>
      </c>
      <c r="BK402" s="6">
        <v>1</v>
      </c>
      <c r="BL402" s="6">
        <v>8.2647588612567704E-187</v>
      </c>
      <c r="BM402" s="6">
        <v>9.4464440598003199E-244</v>
      </c>
      <c r="BN402" s="6">
        <v>2.49177331338374E-149</v>
      </c>
      <c r="BO402" s="7">
        <v>1.71402074190566E-109</v>
      </c>
      <c r="BP402" s="6">
        <v>3.00645543516409E-62</v>
      </c>
      <c r="BQ402" s="6">
        <v>5.6954831579035206E-132</v>
      </c>
      <c r="BR402" s="6">
        <v>1</v>
      </c>
      <c r="BS402" s="6">
        <v>1.5544366142459499E-59</v>
      </c>
      <c r="BT402" s="6">
        <v>2.1902130958037198E-22</v>
      </c>
      <c r="BU402" s="6">
        <v>2.2866026765813701E-46</v>
      </c>
      <c r="BV402" s="7">
        <v>3.17158312217848E-22</v>
      </c>
      <c r="BW402">
        <v>295</v>
      </c>
      <c r="BX402">
        <v>305</v>
      </c>
      <c r="BY402">
        <v>266</v>
      </c>
      <c r="BZ402">
        <v>285</v>
      </c>
      <c r="CA402">
        <v>255</v>
      </c>
      <c r="CB402">
        <v>194</v>
      </c>
      <c r="CC402">
        <v>216</v>
      </c>
      <c r="CD402">
        <v>225</v>
      </c>
      <c r="CE402">
        <v>228</v>
      </c>
      <c r="CF402" s="1">
        <v>242</v>
      </c>
      <c r="CH402" s="43">
        <v>8.3937885964386394E-2</v>
      </c>
      <c r="CJ402" s="27" t="s">
        <v>72357</v>
      </c>
    </row>
    <row r="403" spans="1:88">
      <c r="A403" s="27">
        <v>400</v>
      </c>
      <c r="B403" t="s">
        <v>70952</v>
      </c>
      <c r="D403" t="s">
        <v>71243</v>
      </c>
      <c r="E403" t="s">
        <v>71791</v>
      </c>
      <c r="F403" s="29">
        <v>37.533299999999997</v>
      </c>
      <c r="G403" s="29">
        <v>128.92750000000001</v>
      </c>
      <c r="H403" s="30">
        <v>696</v>
      </c>
      <c r="I403" s="29" t="s">
        <v>71874</v>
      </c>
      <c r="J403" s="30" t="s">
        <v>71984</v>
      </c>
      <c r="K403" s="30" t="s">
        <v>71892</v>
      </c>
      <c r="L403" s="30" t="s">
        <v>71966</v>
      </c>
      <c r="M403" s="48">
        <v>40740</v>
      </c>
      <c r="N403" s="27" t="s">
        <v>71117</v>
      </c>
      <c r="O403" s="54" t="s">
        <v>72382</v>
      </c>
      <c r="P403" s="11"/>
      <c r="Q403" s="11"/>
      <c r="S403" s="12" t="s">
        <v>70990</v>
      </c>
      <c r="T403" s="6">
        <v>2.9999999999999996E-3</v>
      </c>
      <c r="U403" s="6">
        <v>3.4166666666666672E-2</v>
      </c>
      <c r="V403" s="6">
        <v>3.3333333333333332E-4</v>
      </c>
      <c r="W403" s="6">
        <v>0.92449999999999999</v>
      </c>
      <c r="X403" s="6">
        <v>8.3333333333333339E-4</v>
      </c>
      <c r="Y403" s="6">
        <v>3.5333333333333335E-2</v>
      </c>
      <c r="Z403" s="7">
        <v>2.5000000000000001E-3</v>
      </c>
      <c r="AA403" s="6">
        <v>2.9999999999999996E-3</v>
      </c>
      <c r="AB403" s="6">
        <v>5.0000000000000001E-3</v>
      </c>
      <c r="AC403" s="6">
        <v>1E-3</v>
      </c>
      <c r="AD403" s="6">
        <v>0.94516666666666671</v>
      </c>
      <c r="AE403" s="6">
        <v>7.3333333333333332E-3</v>
      </c>
      <c r="AF403" s="6">
        <v>3.266666666666667E-2</v>
      </c>
      <c r="AG403" s="7">
        <v>6.4999999999999997E-3</v>
      </c>
      <c r="AH403" s="6">
        <v>2.9999999999999996E-3</v>
      </c>
      <c r="AI403" s="6">
        <v>6.3333333333333332E-3</v>
      </c>
      <c r="AJ403" s="6">
        <v>8.3333333333333339E-4</v>
      </c>
      <c r="AK403" s="6">
        <v>0.94366666666666665</v>
      </c>
      <c r="AL403" s="6">
        <v>1E-3</v>
      </c>
      <c r="AM403" s="6">
        <v>4.0833333333333333E-2</v>
      </c>
      <c r="AN403" s="7">
        <v>4.6666666666666671E-3</v>
      </c>
      <c r="AO403" s="6">
        <f>6.86751247719333*10^-322</f>
        <v>0</v>
      </c>
      <c r="AP403" s="6">
        <v>0</v>
      </c>
      <c r="AQ403" s="6">
        <v>1</v>
      </c>
      <c r="AR403" s="6">
        <v>1.0532482672480099E-195</v>
      </c>
      <c r="AS403" s="6">
        <v>3.91073544244431E-105</v>
      </c>
      <c r="AT403" s="7">
        <v>1.5882329294005101E-153</v>
      </c>
      <c r="AU403" s="5">
        <v>3</v>
      </c>
      <c r="AV403" s="6">
        <v>5.1369176687735401E-57</v>
      </c>
      <c r="AW403" s="6">
        <v>4.5722802842721402E-125</v>
      </c>
      <c r="AX403" s="6">
        <v>1</v>
      </c>
      <c r="AY403" s="6">
        <v>4.5080729242001603E-53</v>
      </c>
      <c r="AZ403" s="6">
        <v>8.7271920264763403E-26</v>
      </c>
      <c r="BA403" s="7">
        <v>1.1518060291084601E-48</v>
      </c>
      <c r="BB403" s="6">
        <v>1.97782408950069E-262</v>
      </c>
      <c r="BC403" s="6">
        <v>4.1705675652328902E-124</v>
      </c>
      <c r="BD403" s="6">
        <v>2.37458946641313E-299</v>
      </c>
      <c r="BE403" s="6">
        <v>1</v>
      </c>
      <c r="BF403" s="6">
        <v>1.8608609796562E-64</v>
      </c>
      <c r="BG403" s="6">
        <v>4.7416811269250803E-67</v>
      </c>
      <c r="BH403" s="7">
        <v>1.06507678595556E-30</v>
      </c>
      <c r="BI403" s="6">
        <f>4.13157455678284*10^-319</f>
        <v>0</v>
      </c>
      <c r="BJ403" s="6">
        <v>0</v>
      </c>
      <c r="BK403" s="6">
        <v>1</v>
      </c>
      <c r="BL403" s="6">
        <v>1.4073593653763399E-190</v>
      </c>
      <c r="BM403" s="6">
        <v>7.2682323377604197E-234</v>
      </c>
      <c r="BN403" s="6">
        <v>1.72521188976972E-149</v>
      </c>
      <c r="BO403" s="7">
        <v>4.2035295729058098E-104</v>
      </c>
      <c r="BP403" s="6">
        <v>4.7028016079938903E-57</v>
      </c>
      <c r="BQ403" s="6">
        <v>5.2349679463832599E-125</v>
      </c>
      <c r="BR403" s="6">
        <v>1</v>
      </c>
      <c r="BS403" s="6">
        <v>1.8701786566206301E-59</v>
      </c>
      <c r="BT403" s="6">
        <v>1.0623327741961901E-34</v>
      </c>
      <c r="BU403" s="6">
        <v>8.8682874270881605E-54</v>
      </c>
      <c r="BV403" s="7">
        <v>1.50183658344176E-28</v>
      </c>
      <c r="BW403">
        <v>294</v>
      </c>
      <c r="BX403">
        <v>307</v>
      </c>
      <c r="BY403">
        <v>270</v>
      </c>
      <c r="BZ403">
        <v>287</v>
      </c>
      <c r="CA403">
        <v>251</v>
      </c>
      <c r="CB403">
        <v>194</v>
      </c>
      <c r="CC403">
        <v>215</v>
      </c>
      <c r="CD403">
        <v>226</v>
      </c>
      <c r="CE403">
        <v>227</v>
      </c>
      <c r="CF403" s="1">
        <v>249</v>
      </c>
      <c r="CH403" s="43">
        <v>8.6884845524484097E-2</v>
      </c>
      <c r="CJ403" s="27" t="s">
        <v>72357</v>
      </c>
    </row>
    <row r="404" spans="1:88">
      <c r="A404" s="27">
        <v>401</v>
      </c>
      <c r="B404" t="s">
        <v>70952</v>
      </c>
      <c r="D404" t="s">
        <v>71244</v>
      </c>
      <c r="E404" t="s">
        <v>71791</v>
      </c>
      <c r="F404" s="29">
        <v>37.127499999999998</v>
      </c>
      <c r="G404" s="29">
        <v>129.17189999999999</v>
      </c>
      <c r="H404" s="30">
        <v>186</v>
      </c>
      <c r="I404" s="29" t="s">
        <v>71874</v>
      </c>
      <c r="J404" s="30" t="s">
        <v>71984</v>
      </c>
      <c r="K404" s="30" t="s">
        <v>71973</v>
      </c>
      <c r="L404" s="30" t="s">
        <v>72130</v>
      </c>
      <c r="M404" s="48">
        <v>40759</v>
      </c>
      <c r="N404" s="27" t="s">
        <v>71117</v>
      </c>
      <c r="O404" s="54" t="s">
        <v>72382</v>
      </c>
      <c r="P404" s="11"/>
      <c r="Q404" s="11"/>
      <c r="S404" s="12" t="s">
        <v>70990</v>
      </c>
      <c r="T404" s="6">
        <v>0</v>
      </c>
      <c r="U404" s="6">
        <v>6.6166666666666665E-2</v>
      </c>
      <c r="V404" s="6">
        <v>0</v>
      </c>
      <c r="W404" s="6">
        <v>0.92300000000000015</v>
      </c>
      <c r="X404" s="6">
        <v>0</v>
      </c>
      <c r="Y404" s="6">
        <v>1.3333333333333333E-3</v>
      </c>
      <c r="Z404" s="7">
        <v>8.8333333333333337E-3</v>
      </c>
      <c r="AA404" s="6">
        <v>8.3333333333333339E-4</v>
      </c>
      <c r="AB404" s="6">
        <v>2.1499999999999995E-2</v>
      </c>
      <c r="AC404" s="6">
        <v>0</v>
      </c>
      <c r="AD404" s="6">
        <v>0.95766666666666656</v>
      </c>
      <c r="AE404" s="6">
        <v>3.3333333333333332E-4</v>
      </c>
      <c r="AF404" s="6">
        <v>1.8333333333333335E-3</v>
      </c>
      <c r="AG404" s="7">
        <v>1.7500000000000002E-2</v>
      </c>
      <c r="AH404" s="6">
        <v>1E-3</v>
      </c>
      <c r="AI404" s="6">
        <v>2.1333333333333333E-2</v>
      </c>
      <c r="AJ404" s="6">
        <v>0</v>
      </c>
      <c r="AK404" s="6">
        <v>0.95833333333333337</v>
      </c>
      <c r="AL404" s="6">
        <v>0</v>
      </c>
      <c r="AM404" s="6">
        <v>2.6666666666666666E-3</v>
      </c>
      <c r="AN404" s="7">
        <v>1.6500000000000001E-2</v>
      </c>
      <c r="AO404" s="6">
        <v>0</v>
      </c>
      <c r="AP404" s="6">
        <v>0</v>
      </c>
      <c r="AQ404" s="6">
        <v>1</v>
      </c>
      <c r="AR404" s="6">
        <v>1.9241627233654101E-207</v>
      </c>
      <c r="AS404" s="6">
        <v>8.2247112222159296E-127</v>
      </c>
      <c r="AT404" s="7">
        <v>3.4188241103300103E-167</v>
      </c>
      <c r="AU404" s="5">
        <v>3</v>
      </c>
      <c r="AV404" s="6">
        <v>4.4332644482134801E-51</v>
      </c>
      <c r="AW404" s="6">
        <v>2.52131637613352E-120</v>
      </c>
      <c r="AX404" s="6">
        <v>1</v>
      </c>
      <c r="AY404" s="6">
        <v>3.5322068604197899E-68</v>
      </c>
      <c r="AZ404" s="6">
        <v>4.5562677652864504E-31</v>
      </c>
      <c r="BA404" s="7">
        <v>9.3638249949249999E-56</v>
      </c>
      <c r="BB404" s="6">
        <v>5.0307183142579701E-274</v>
      </c>
      <c r="BC404" s="6">
        <v>3.5520182011769498E-128</v>
      </c>
      <c r="BD404" s="6">
        <v>1.14920514937525E-290</v>
      </c>
      <c r="BE404" s="6">
        <v>1</v>
      </c>
      <c r="BF404" s="6">
        <v>7.8057529715063696E-71</v>
      </c>
      <c r="BG404" s="6">
        <v>2.12037540386804E-79</v>
      </c>
      <c r="BH404" s="7">
        <v>1.1188451973060899E-35</v>
      </c>
      <c r="BI404" s="6">
        <f>1.87744945419674*10^-322</f>
        <v>0</v>
      </c>
      <c r="BJ404" s="6">
        <v>0</v>
      </c>
      <c r="BK404" s="6">
        <v>1</v>
      </c>
      <c r="BL404" s="6">
        <v>5.8773739388232999E-203</v>
      </c>
      <c r="BM404" s="6">
        <v>3.6603097377582401E-252</v>
      </c>
      <c r="BN404" s="6">
        <v>1.06020524058772E-163</v>
      </c>
      <c r="BO404" s="7">
        <v>4.9018818112680697E-126</v>
      </c>
      <c r="BP404" s="6">
        <v>5.3168524834281297E-51</v>
      </c>
      <c r="BQ404" s="6">
        <v>3.0988388720177998E-120</v>
      </c>
      <c r="BR404" s="6">
        <v>1</v>
      </c>
      <c r="BS404" s="6">
        <v>3.7583014977079697E-70</v>
      </c>
      <c r="BT404" s="6">
        <v>1.2616064423837899E-34</v>
      </c>
      <c r="BU404" s="6">
        <v>6.1193774172658899E-57</v>
      </c>
      <c r="BV404" s="7">
        <v>5.7879434318378601E-19</v>
      </c>
      <c r="BW404">
        <v>295</v>
      </c>
      <c r="BX404">
        <v>305</v>
      </c>
      <c r="BY404">
        <v>266</v>
      </c>
      <c r="BZ404">
        <v>285</v>
      </c>
      <c r="CA404">
        <v>255</v>
      </c>
      <c r="CB404">
        <v>194</v>
      </c>
      <c r="CC404">
        <v>216</v>
      </c>
      <c r="CD404">
        <v>225</v>
      </c>
      <c r="CE404">
        <v>228</v>
      </c>
      <c r="CF404" s="1">
        <v>242</v>
      </c>
      <c r="CH404" s="43">
        <v>9.7677447362708905E-2</v>
      </c>
      <c r="CJ404" s="27" t="s">
        <v>72357</v>
      </c>
    </row>
    <row r="405" spans="1:88">
      <c r="A405" s="27">
        <v>402</v>
      </c>
      <c r="B405" t="s">
        <v>70952</v>
      </c>
      <c r="D405" t="s">
        <v>71245</v>
      </c>
      <c r="E405" t="s">
        <v>71791</v>
      </c>
      <c r="F405" s="29">
        <v>38.165500000000002</v>
      </c>
      <c r="G405" s="29">
        <v>127.4599</v>
      </c>
      <c r="H405" s="30">
        <v>386</v>
      </c>
      <c r="I405" s="29" t="s">
        <v>71874</v>
      </c>
      <c r="J405" s="30" t="s">
        <v>71984</v>
      </c>
      <c r="K405" s="30" t="s">
        <v>72005</v>
      </c>
      <c r="L405" s="30" t="s">
        <v>72006</v>
      </c>
      <c r="M405" s="48">
        <v>40882</v>
      </c>
      <c r="N405" s="27" t="s">
        <v>71117</v>
      </c>
      <c r="O405" s="54" t="s">
        <v>72382</v>
      </c>
      <c r="P405" s="11"/>
      <c r="Q405" s="11"/>
      <c r="S405" s="12" t="s">
        <v>70990</v>
      </c>
      <c r="T405" s="6">
        <v>0</v>
      </c>
      <c r="U405" s="6">
        <v>5.9833333333333329E-2</v>
      </c>
      <c r="V405" s="6">
        <v>6.4999999999999997E-3</v>
      </c>
      <c r="W405" s="6">
        <v>0.91933333333333334</v>
      </c>
      <c r="X405" s="6">
        <v>3.8333333333333331E-3</v>
      </c>
      <c r="Y405" s="6">
        <v>4.8333333333333336E-3</v>
      </c>
      <c r="Z405" s="7">
        <v>5.6666666666666671E-3</v>
      </c>
      <c r="AA405" s="6">
        <v>0</v>
      </c>
      <c r="AB405" s="6">
        <v>8.3333333333333332E-3</v>
      </c>
      <c r="AC405" s="6">
        <v>1.0500000000000001E-2</v>
      </c>
      <c r="AD405" s="6">
        <v>0.95766666666666678</v>
      </c>
      <c r="AE405" s="6">
        <v>4.0000000000000001E-3</v>
      </c>
      <c r="AF405" s="6">
        <v>5.5000000000000005E-3</v>
      </c>
      <c r="AG405" s="7">
        <v>1.3833333333333331E-2</v>
      </c>
      <c r="AH405" s="6">
        <v>0</v>
      </c>
      <c r="AI405" s="6">
        <v>7.6666666666666662E-3</v>
      </c>
      <c r="AJ405" s="6">
        <v>1.0333333333333333E-2</v>
      </c>
      <c r="AK405" s="6">
        <v>0.95833333333333337</v>
      </c>
      <c r="AL405" s="6">
        <v>4.0000000000000001E-3</v>
      </c>
      <c r="AM405" s="6">
        <v>5.6666666666666662E-3</v>
      </c>
      <c r="AN405" s="7">
        <v>1.3833333333333331E-2</v>
      </c>
      <c r="AO405" s="6">
        <f>4.09086354756552*10^-321</f>
        <v>0</v>
      </c>
      <c r="AP405" s="6">
        <v>0</v>
      </c>
      <c r="AQ405" s="6">
        <v>1</v>
      </c>
      <c r="AR405" s="6">
        <v>1.6909820659612301E-207</v>
      </c>
      <c r="AS405" s="6">
        <v>3.2010119696555201E-130</v>
      </c>
      <c r="AT405" s="7">
        <v>6.3336259008491802E-172</v>
      </c>
      <c r="AU405" s="5">
        <v>3</v>
      </c>
      <c r="AV405" s="6">
        <v>2.17807011559499E-75</v>
      </c>
      <c r="AW405" s="6">
        <v>8.4186533104885007E-148</v>
      </c>
      <c r="AX405" s="6">
        <v>1</v>
      </c>
      <c r="AY405" s="6">
        <v>3.0045729491843299E-57</v>
      </c>
      <c r="AZ405" s="6">
        <v>7.6819953049818E-25</v>
      </c>
      <c r="BA405" s="7">
        <v>1.26062057064324E-47</v>
      </c>
      <c r="BB405" s="6">
        <v>1.1446122210031899E-267</v>
      </c>
      <c r="BC405" s="6">
        <v>1.55147012556871E-117</v>
      </c>
      <c r="BD405" s="6">
        <v>5.9802874248139802E-282</v>
      </c>
      <c r="BE405" s="6">
        <v>1</v>
      </c>
      <c r="BF405" s="6">
        <v>5.8266736146117097E-62</v>
      </c>
      <c r="BG405" s="6">
        <v>1.2000365355629599E-69</v>
      </c>
      <c r="BH405" s="7">
        <v>2.4325009084733499E-29</v>
      </c>
      <c r="BI405" s="6">
        <f>1.71826150310669*10^-319</f>
        <v>0</v>
      </c>
      <c r="BJ405" s="6">
        <v>0</v>
      </c>
      <c r="BK405" s="6">
        <v>1</v>
      </c>
      <c r="BL405" s="6">
        <v>5.9096202800920898E-202</v>
      </c>
      <c r="BM405" s="6">
        <v>3.3396357293971898E-272</v>
      </c>
      <c r="BN405" s="6">
        <v>2.5583590393596599E-167</v>
      </c>
      <c r="BO405" s="7">
        <v>3.4801493196149102E-130</v>
      </c>
      <c r="BP405" s="6">
        <v>5.7943222145966497E-75</v>
      </c>
      <c r="BQ405" s="6">
        <v>3.1416533898787399E-147</v>
      </c>
      <c r="BR405" s="6">
        <v>1</v>
      </c>
      <c r="BS405" s="6">
        <v>3.0689095116667401E-61</v>
      </c>
      <c r="BT405" s="6">
        <v>1.9744112709880002E-31</v>
      </c>
      <c r="BU405" s="6">
        <v>2.0096575422743199E-50</v>
      </c>
      <c r="BV405" s="7">
        <v>2.4149876875033502E-28</v>
      </c>
      <c r="BW405">
        <v>295</v>
      </c>
      <c r="BX405">
        <v>305</v>
      </c>
      <c r="BY405">
        <v>266</v>
      </c>
      <c r="BZ405">
        <v>285</v>
      </c>
      <c r="CA405">
        <v>255</v>
      </c>
      <c r="CB405">
        <v>194</v>
      </c>
      <c r="CC405">
        <v>216</v>
      </c>
      <c r="CD405">
        <v>225</v>
      </c>
      <c r="CE405">
        <v>228</v>
      </c>
      <c r="CF405" s="1">
        <v>242</v>
      </c>
      <c r="CH405" s="43">
        <v>0.106891550733201</v>
      </c>
      <c r="CJ405" s="27" t="s">
        <v>72357</v>
      </c>
    </row>
    <row r="406" spans="1:88">
      <c r="A406" s="27">
        <v>403</v>
      </c>
      <c r="B406" t="s">
        <v>70952</v>
      </c>
      <c r="D406" t="s">
        <v>71246</v>
      </c>
      <c r="E406" t="s">
        <v>71791</v>
      </c>
      <c r="F406" s="29">
        <v>37.636699999999998</v>
      </c>
      <c r="G406" s="29">
        <v>129.01939999999999</v>
      </c>
      <c r="H406" s="30">
        <v>90</v>
      </c>
      <c r="I406" s="29" t="s">
        <v>71874</v>
      </c>
      <c r="J406" s="30" t="s">
        <v>71984</v>
      </c>
      <c r="K406" s="30" t="s">
        <v>71982</v>
      </c>
      <c r="L406" s="30" t="s">
        <v>71905</v>
      </c>
      <c r="M406" s="48">
        <v>40715</v>
      </c>
      <c r="N406" s="27" t="s">
        <v>71117</v>
      </c>
      <c r="O406" s="54" t="s">
        <v>72382</v>
      </c>
      <c r="P406" s="11"/>
      <c r="Q406" s="11"/>
      <c r="T406" s="6">
        <v>1E-3</v>
      </c>
      <c r="U406" s="6">
        <v>4.533333333333333E-2</v>
      </c>
      <c r="V406" s="6">
        <v>6.6666666666666664E-4</v>
      </c>
      <c r="W406" s="6">
        <v>0.91866666666666663</v>
      </c>
      <c r="X406" s="6">
        <v>0</v>
      </c>
      <c r="Y406" s="6">
        <v>3.4333333333333334E-2</v>
      </c>
      <c r="Z406" s="7">
        <v>0</v>
      </c>
      <c r="AA406" s="6">
        <v>1.6666666666666668E-3</v>
      </c>
      <c r="AB406" s="6">
        <v>1E-3</v>
      </c>
      <c r="AC406" s="6">
        <v>1.3333333333333333E-3</v>
      </c>
      <c r="AD406" s="6">
        <v>0.9548333333333332</v>
      </c>
      <c r="AE406" s="6">
        <v>6.6666666666666671E-3</v>
      </c>
      <c r="AF406" s="6">
        <v>3.3833333333333333E-2</v>
      </c>
      <c r="AG406" s="7">
        <v>6.6666666666666664E-4</v>
      </c>
      <c r="AH406" s="6">
        <v>1.1666666666666668E-3</v>
      </c>
      <c r="AI406" s="6">
        <v>1E-3</v>
      </c>
      <c r="AJ406" s="6">
        <v>1.3333333333333333E-3</v>
      </c>
      <c r="AK406" s="6">
        <v>0.95400000000000007</v>
      </c>
      <c r="AL406" s="6">
        <v>0</v>
      </c>
      <c r="AM406" s="6">
        <v>4.1500000000000002E-2</v>
      </c>
      <c r="AN406" s="7">
        <v>3.3333333333333332E-4</v>
      </c>
      <c r="AO406" s="6">
        <v>0</v>
      </c>
      <c r="AP406" s="6">
        <v>0</v>
      </c>
      <c r="AQ406" s="6">
        <v>1</v>
      </c>
      <c r="AR406" s="6">
        <v>7.0856733997388101E-213</v>
      </c>
      <c r="AS406" s="6">
        <v>2.5430979773651099E-123</v>
      </c>
      <c r="AT406" s="7">
        <v>4.11179574642996E-171</v>
      </c>
      <c r="AU406" s="5">
        <v>3</v>
      </c>
      <c r="AV406" s="6">
        <v>1.0240323777242E-69</v>
      </c>
      <c r="AW406" s="6">
        <v>1.38594175004753E-122</v>
      </c>
      <c r="AX406" s="6">
        <v>1</v>
      </c>
      <c r="AY406" s="6">
        <v>1.23309902912364E-64</v>
      </c>
      <c r="AZ406" s="6">
        <v>9.69505011571176E-26</v>
      </c>
      <c r="BA406" s="7">
        <v>7.3427861784530198E-53</v>
      </c>
      <c r="BB406" s="6">
        <v>2.3200356390616701E-269</v>
      </c>
      <c r="BC406" s="6">
        <v>1.1761430133750401E-132</v>
      </c>
      <c r="BD406" s="6">
        <v>3.7259352892173999E-278</v>
      </c>
      <c r="BE406" s="6">
        <v>1</v>
      </c>
      <c r="BF406" s="6">
        <v>4.1191276506983801E-64</v>
      </c>
      <c r="BG406" s="6">
        <v>6.0914380556323899E-73</v>
      </c>
      <c r="BH406" s="7">
        <v>4.9284501376136801E-32</v>
      </c>
      <c r="BI406" s="6">
        <v>0</v>
      </c>
      <c r="BJ406" s="6">
        <v>0</v>
      </c>
      <c r="BK406" s="6">
        <v>1</v>
      </c>
      <c r="BL406" s="6">
        <v>2.1945730905355001E-205</v>
      </c>
      <c r="BM406" s="6">
        <v>3.40760549257334E-245</v>
      </c>
      <c r="BN406" s="6">
        <v>1.0834273278538901E-164</v>
      </c>
      <c r="BO406" s="7">
        <v>7.2930378510452404E-122</v>
      </c>
      <c r="BP406" s="6">
        <v>4.4194683992425898E-69</v>
      </c>
      <c r="BQ406" s="6">
        <v>8.68037022257614E-122</v>
      </c>
      <c r="BR406" s="6">
        <v>1</v>
      </c>
      <c r="BS406" s="6">
        <v>1.9961296553793301E-69</v>
      </c>
      <c r="BT406" s="6">
        <v>1.6730087353457501E-33</v>
      </c>
      <c r="BU406" s="6">
        <v>2.64846462319672E-56</v>
      </c>
      <c r="BV406" s="7">
        <v>1.1240451257253101E-31</v>
      </c>
      <c r="BW406">
        <v>295</v>
      </c>
      <c r="BX406">
        <v>305</v>
      </c>
      <c r="BY406">
        <v>266</v>
      </c>
      <c r="BZ406">
        <v>285</v>
      </c>
      <c r="CA406">
        <v>255</v>
      </c>
      <c r="CB406">
        <v>194</v>
      </c>
      <c r="CC406">
        <v>216</v>
      </c>
      <c r="CD406">
        <v>225</v>
      </c>
      <c r="CE406">
        <v>228</v>
      </c>
      <c r="CF406" s="1">
        <v>242</v>
      </c>
      <c r="CH406" s="43">
        <v>8.4700586388675003E-2</v>
      </c>
      <c r="CJ406" s="27" t="s">
        <v>72357</v>
      </c>
    </row>
    <row r="407" spans="1:88">
      <c r="A407" s="27">
        <v>404</v>
      </c>
      <c r="B407" t="s">
        <v>70952</v>
      </c>
      <c r="D407" t="s">
        <v>71247</v>
      </c>
      <c r="E407" t="s">
        <v>71791</v>
      </c>
      <c r="F407" s="29">
        <v>34.573300000000003</v>
      </c>
      <c r="G407" s="29">
        <v>126.5975</v>
      </c>
      <c r="H407" s="30">
        <v>294</v>
      </c>
      <c r="I407" s="29" t="s">
        <v>71874</v>
      </c>
      <c r="J407" s="30" t="s">
        <v>71934</v>
      </c>
      <c r="K407" s="30" t="s">
        <v>72009</v>
      </c>
      <c r="L407" s="30" t="s">
        <v>72010</v>
      </c>
      <c r="M407" s="48">
        <v>40882</v>
      </c>
      <c r="N407" s="27" t="s">
        <v>71117</v>
      </c>
      <c r="O407" s="54" t="s">
        <v>72382</v>
      </c>
      <c r="P407" s="26" t="s">
        <v>70990</v>
      </c>
      <c r="Q407" s="11" t="s">
        <v>70990</v>
      </c>
      <c r="R407" s="11" t="s">
        <v>70990</v>
      </c>
      <c r="S407" s="12" t="s">
        <v>70990</v>
      </c>
      <c r="T407" s="6">
        <v>0</v>
      </c>
      <c r="U407" s="6">
        <v>7.8166666666666676E-2</v>
      </c>
      <c r="V407" s="6">
        <v>0</v>
      </c>
      <c r="W407" s="6">
        <v>0.91833333333333333</v>
      </c>
      <c r="X407" s="6">
        <v>1E-3</v>
      </c>
      <c r="Y407" s="6">
        <v>8.3333333333333339E-4</v>
      </c>
      <c r="Z407" s="7">
        <v>1.1666666666666668E-3</v>
      </c>
      <c r="AA407" s="6">
        <v>0</v>
      </c>
      <c r="AB407" s="6">
        <v>1.0166666666666666E-2</v>
      </c>
      <c r="AC407" s="6">
        <v>1E-3</v>
      </c>
      <c r="AD407" s="6">
        <v>0.97566666666666668</v>
      </c>
      <c r="AE407" s="6">
        <v>2.8333333333333335E-3</v>
      </c>
      <c r="AF407" s="6">
        <v>1.5000000000000002E-3</v>
      </c>
      <c r="AG407" s="7">
        <v>9.3333333333333341E-3</v>
      </c>
      <c r="AH407" s="6">
        <v>0</v>
      </c>
      <c r="AI407" s="6">
        <v>1.2666666666666666E-2</v>
      </c>
      <c r="AJ407" s="6">
        <v>8.3333333333333339E-4</v>
      </c>
      <c r="AK407" s="6">
        <v>0.97299999999999998</v>
      </c>
      <c r="AL407" s="6">
        <v>2.8333333333333331E-3</v>
      </c>
      <c r="AM407" s="6">
        <v>1.5000000000000002E-3</v>
      </c>
      <c r="AN407" s="7">
        <v>8.9999999999999993E-3</v>
      </c>
      <c r="AO407" s="6">
        <v>0</v>
      </c>
      <c r="AP407" s="6">
        <v>0</v>
      </c>
      <c r="AQ407" s="6">
        <v>1</v>
      </c>
      <c r="AR407" s="6">
        <v>1.25927521750938E-211</v>
      </c>
      <c r="AS407" s="6">
        <v>7.7549977731435399E-132</v>
      </c>
      <c r="AT407" s="7">
        <v>5.3665814953562703E-175</v>
      </c>
      <c r="AU407" s="5">
        <v>3</v>
      </c>
      <c r="AV407" s="6">
        <v>4.8483328612470099E-64</v>
      </c>
      <c r="AW407" s="6">
        <v>3.4793783187248697E-123</v>
      </c>
      <c r="AX407" s="6">
        <v>1</v>
      </c>
      <c r="AY407" s="6">
        <v>8.0825571717449705E-63</v>
      </c>
      <c r="AZ407" s="6">
        <v>4.3870475081453702E-28</v>
      </c>
      <c r="BA407" s="7">
        <v>4.5949676106543002E-52</v>
      </c>
      <c r="BB407" s="6">
        <v>1.10756836640478E-280</v>
      </c>
      <c r="BC407" s="6">
        <v>1.4244121130303299E-132</v>
      </c>
      <c r="BD407" s="6">
        <v>4.2738062375139003E-300</v>
      </c>
      <c r="BE407" s="6">
        <v>1</v>
      </c>
      <c r="BF407" s="6">
        <v>9.7091753182396004E-70</v>
      </c>
      <c r="BG407" s="6">
        <v>4.2992936577969497E-77</v>
      </c>
      <c r="BH407" s="7">
        <v>1.0963891467311E-38</v>
      </c>
      <c r="BI407" s="6">
        <v>0</v>
      </c>
      <c r="BJ407" s="6">
        <v>0</v>
      </c>
      <c r="BK407" s="6">
        <v>1</v>
      </c>
      <c r="BL407" s="6">
        <v>2.24037494815319E-207</v>
      </c>
      <c r="BM407" s="6">
        <v>2.9137860861107101E-260</v>
      </c>
      <c r="BN407" s="6">
        <v>9.1111889494624601E-172</v>
      </c>
      <c r="BO407" s="7">
        <v>4.5662882057651695E-131</v>
      </c>
      <c r="BP407" s="6">
        <v>1.16240306834769E-63</v>
      </c>
      <c r="BQ407" s="6">
        <v>1.0424601027852E-122</v>
      </c>
      <c r="BR407" s="6">
        <v>1</v>
      </c>
      <c r="BS407" s="6">
        <v>1.04377963551359E-66</v>
      </c>
      <c r="BT407" s="6">
        <v>2.2293946053307499E-34</v>
      </c>
      <c r="BU407" s="6">
        <v>8.0498875372636406E-55</v>
      </c>
      <c r="BV407" s="7">
        <v>1.3400680755104801E-26</v>
      </c>
      <c r="BW407">
        <v>295</v>
      </c>
      <c r="BX407">
        <v>305</v>
      </c>
      <c r="BY407">
        <v>266</v>
      </c>
      <c r="BZ407">
        <v>285</v>
      </c>
      <c r="CA407">
        <v>255</v>
      </c>
      <c r="CB407">
        <v>194</v>
      </c>
      <c r="CC407">
        <v>216</v>
      </c>
      <c r="CD407">
        <v>225</v>
      </c>
      <c r="CE407">
        <v>228</v>
      </c>
      <c r="CF407" s="1">
        <v>242</v>
      </c>
      <c r="CG407" s="45">
        <v>22</v>
      </c>
      <c r="CH407" s="43">
        <v>0.109486731288734</v>
      </c>
      <c r="CJ407" s="27" t="s">
        <v>72357</v>
      </c>
    </row>
    <row r="408" spans="1:88">
      <c r="A408" s="27">
        <v>405</v>
      </c>
      <c r="B408" t="s">
        <v>70952</v>
      </c>
      <c r="D408" t="s">
        <v>71248</v>
      </c>
      <c r="E408" t="s">
        <v>71791</v>
      </c>
      <c r="F408" s="29">
        <v>37.476700000000001</v>
      </c>
      <c r="G408" s="29">
        <v>128.24080000000001</v>
      </c>
      <c r="H408" s="30">
        <v>740</v>
      </c>
      <c r="I408" s="29" t="s">
        <v>71874</v>
      </c>
      <c r="J408" s="30" t="s">
        <v>71984</v>
      </c>
      <c r="K408" s="30" t="s">
        <v>71974</v>
      </c>
      <c r="L408" s="30" t="s">
        <v>72129</v>
      </c>
      <c r="M408" s="48">
        <v>40765</v>
      </c>
      <c r="N408" s="27" t="s">
        <v>71117</v>
      </c>
      <c r="O408" s="54" t="s">
        <v>72382</v>
      </c>
      <c r="P408" s="26" t="s">
        <v>70990</v>
      </c>
      <c r="Q408" s="11" t="s">
        <v>70990</v>
      </c>
      <c r="R408" s="11" t="s">
        <v>70990</v>
      </c>
      <c r="S408" s="12" t="s">
        <v>70990</v>
      </c>
      <c r="T408" s="6">
        <v>4.0000000000000001E-3</v>
      </c>
      <c r="U408" s="6">
        <v>6.0499999999999998E-2</v>
      </c>
      <c r="V408" s="6">
        <v>6.4999999999999997E-3</v>
      </c>
      <c r="W408" s="6">
        <v>0.91750000000000009</v>
      </c>
      <c r="X408" s="6">
        <v>1.6666666666666668E-3</v>
      </c>
      <c r="Y408" s="6">
        <v>1.8333333333333335E-3</v>
      </c>
      <c r="Z408" s="7">
        <v>8.0000000000000002E-3</v>
      </c>
      <c r="AA408" s="6">
        <v>2E-3</v>
      </c>
      <c r="AB408" s="6">
        <v>2.6833333333333334E-2</v>
      </c>
      <c r="AC408" s="6">
        <v>4.0000000000000001E-3</v>
      </c>
      <c r="AD408" s="6">
        <v>0.9408333333333333</v>
      </c>
      <c r="AE408" s="6">
        <v>2.3333333333333335E-3</v>
      </c>
      <c r="AF408" s="6">
        <v>3.166666666666667E-3</v>
      </c>
      <c r="AG408" s="7">
        <v>2.0500000000000001E-2</v>
      </c>
      <c r="AH408" s="6">
        <v>4.0000000000000001E-3</v>
      </c>
      <c r="AI408" s="6">
        <v>2.2666666666666665E-2</v>
      </c>
      <c r="AJ408" s="6">
        <v>5.3333333333333332E-3</v>
      </c>
      <c r="AK408" s="6">
        <v>0.94249999999999989</v>
      </c>
      <c r="AL408" s="6">
        <v>2E-3</v>
      </c>
      <c r="AM408" s="6">
        <v>4.0000000000000001E-3</v>
      </c>
      <c r="AN408" s="7">
        <v>0.02</v>
      </c>
      <c r="AO408" s="6">
        <v>0</v>
      </c>
      <c r="AP408" s="6">
        <v>0</v>
      </c>
      <c r="AQ408" s="6">
        <v>1</v>
      </c>
      <c r="AR408" s="6">
        <v>2.41460455557616E-195</v>
      </c>
      <c r="AS408" s="6">
        <v>2.9518925478690299E-116</v>
      </c>
      <c r="AT408" s="7">
        <v>8.5409353378053803E-157</v>
      </c>
      <c r="AU408" s="5">
        <v>3</v>
      </c>
      <c r="AV408" s="6">
        <v>1.5413465755568101E-58</v>
      </c>
      <c r="AW408" s="6">
        <v>5.2631159128317403E-126</v>
      </c>
      <c r="AX408" s="6">
        <v>1</v>
      </c>
      <c r="AY408" s="6">
        <v>1.11751090515517E-65</v>
      </c>
      <c r="AZ408" s="6">
        <v>6.9070976635270097E-27</v>
      </c>
      <c r="BA408" s="7">
        <v>4.0237494709380202E-55</v>
      </c>
      <c r="BB408" s="6">
        <v>2.4976163451905602E-270</v>
      </c>
      <c r="BC408" s="6">
        <v>6.7055144924364503E-124</v>
      </c>
      <c r="BD408" s="6">
        <v>1.6370187916406598E-294</v>
      </c>
      <c r="BE408" s="6">
        <v>1</v>
      </c>
      <c r="BF408" s="6">
        <v>6.6013731532777195E-66</v>
      </c>
      <c r="BG408" s="6">
        <v>2.9270352177899001E-71</v>
      </c>
      <c r="BH408" s="7">
        <v>3.2644129919173502E-35</v>
      </c>
      <c r="BI408" s="6">
        <v>0</v>
      </c>
      <c r="BJ408" s="6">
        <v>0</v>
      </c>
      <c r="BK408" s="6">
        <v>1</v>
      </c>
      <c r="BL408" s="6">
        <v>9.6599846713324493E-190</v>
      </c>
      <c r="BM408" s="6">
        <v>2.1888411793235301E-236</v>
      </c>
      <c r="BN408" s="6">
        <v>3.4660168979908599E-152</v>
      </c>
      <c r="BO408" s="7">
        <v>3.5002178442309E-115</v>
      </c>
      <c r="BP408" s="6">
        <v>5.8457592209893797E-58</v>
      </c>
      <c r="BQ408" s="6">
        <v>2.85468153886729E-125</v>
      </c>
      <c r="BR408" s="6">
        <v>1</v>
      </c>
      <c r="BS408" s="6">
        <v>1.49729515125512E-69</v>
      </c>
      <c r="BT408" s="6">
        <v>1.8598440458447001E-33</v>
      </c>
      <c r="BU408" s="6">
        <v>9.0886052249742905E-58</v>
      </c>
      <c r="BV408" s="7">
        <v>4.8365527930670903E-29</v>
      </c>
      <c r="BW408">
        <v>295</v>
      </c>
      <c r="BX408">
        <v>305</v>
      </c>
      <c r="BY408">
        <v>266</v>
      </c>
      <c r="BZ408">
        <v>285</v>
      </c>
      <c r="CA408">
        <v>255</v>
      </c>
      <c r="CB408">
        <v>194</v>
      </c>
      <c r="CC408">
        <v>216</v>
      </c>
      <c r="CD408">
        <v>225</v>
      </c>
      <c r="CE408">
        <v>228</v>
      </c>
      <c r="CF408" s="1">
        <v>242</v>
      </c>
      <c r="CH408" s="43">
        <v>0.108223752869965</v>
      </c>
      <c r="CJ408" s="27" t="s">
        <v>72357</v>
      </c>
    </row>
    <row r="409" spans="1:88">
      <c r="A409" s="27">
        <v>406</v>
      </c>
      <c r="B409" t="s">
        <v>70952</v>
      </c>
      <c r="D409" t="s">
        <v>71249</v>
      </c>
      <c r="E409" t="s">
        <v>71791</v>
      </c>
      <c r="F409" s="29">
        <v>36.989899999999999</v>
      </c>
      <c r="G409" s="29">
        <v>127.846</v>
      </c>
      <c r="H409" s="30">
        <v>132</v>
      </c>
      <c r="I409" s="29" t="s">
        <v>71874</v>
      </c>
      <c r="J409" s="30" t="s">
        <v>71991</v>
      </c>
      <c r="K409" s="30" t="s">
        <v>71971</v>
      </c>
      <c r="L409" s="30" t="s">
        <v>71921</v>
      </c>
      <c r="M409" s="48">
        <v>40726</v>
      </c>
      <c r="N409" s="27" t="s">
        <v>71117</v>
      </c>
      <c r="O409" s="54" t="s">
        <v>72382</v>
      </c>
      <c r="P409" s="11"/>
      <c r="Q409" s="11"/>
      <c r="T409" s="6">
        <v>0</v>
      </c>
      <c r="U409" s="6">
        <v>7.3999999999999996E-2</v>
      </c>
      <c r="V409" s="6">
        <v>1.0333333333333332E-2</v>
      </c>
      <c r="W409" s="6">
        <v>0.91483333333333328</v>
      </c>
      <c r="X409" s="6">
        <v>0</v>
      </c>
      <c r="Y409" s="6">
        <v>5.0000000000000001E-4</v>
      </c>
      <c r="Z409" s="7">
        <v>3.3333333333333332E-4</v>
      </c>
      <c r="AA409" s="6">
        <v>0</v>
      </c>
      <c r="AB409" s="6">
        <v>4.4999999999999997E-3</v>
      </c>
      <c r="AC409" s="6">
        <v>2.5333333333333333E-2</v>
      </c>
      <c r="AD409" s="6">
        <v>0.96850000000000003</v>
      </c>
      <c r="AE409" s="6">
        <v>0</v>
      </c>
      <c r="AF409" s="6">
        <v>5.0000000000000001E-4</v>
      </c>
      <c r="AG409" s="7">
        <v>1.1666666666666668E-3</v>
      </c>
      <c r="AH409" s="6">
        <v>0</v>
      </c>
      <c r="AI409" s="6">
        <v>1.1666666666666668E-3</v>
      </c>
      <c r="AJ409" s="6">
        <v>2.5666666666666667E-2</v>
      </c>
      <c r="AK409" s="6">
        <v>0.96999999999999986</v>
      </c>
      <c r="AL409" s="6">
        <v>0</v>
      </c>
      <c r="AM409" s="6">
        <v>6.6666666666666664E-4</v>
      </c>
      <c r="AN409" s="7">
        <v>2.3333333333333335E-3</v>
      </c>
      <c r="AO409" s="6">
        <f>2.97557310187439*10^-314</f>
        <v>0</v>
      </c>
      <c r="AP409" s="6">
        <v>0</v>
      </c>
      <c r="AQ409" s="6">
        <v>1</v>
      </c>
      <c r="AR409" s="6">
        <v>2.2490892932627999E-211</v>
      </c>
      <c r="AS409" s="6">
        <v>4.3404417311508402E-128</v>
      </c>
      <c r="AT409" s="7">
        <v>5.5741065652071896E-175</v>
      </c>
      <c r="AU409" s="5">
        <v>3</v>
      </c>
      <c r="AV409" s="6">
        <v>1.0876113115188E-60</v>
      </c>
      <c r="AW409" s="6">
        <v>5.5528691451797796E-121</v>
      </c>
      <c r="AX409" s="6">
        <v>1</v>
      </c>
      <c r="AY409" s="6">
        <v>3.5893778735835103E-64</v>
      </c>
      <c r="AZ409" s="6">
        <v>4.9792226400088601E-27</v>
      </c>
      <c r="BA409" s="7">
        <v>1.15537199993155E-55</v>
      </c>
      <c r="BB409" s="6">
        <v>8.7784080482444596E-281</v>
      </c>
      <c r="BC409" s="6">
        <v>9.1126065379035901E-122</v>
      </c>
      <c r="BD409" s="6">
        <v>2.4089333429297199E-286</v>
      </c>
      <c r="BE409" s="6">
        <v>1</v>
      </c>
      <c r="BF409" s="6">
        <v>3.4176452285814099E-65</v>
      </c>
      <c r="BG409" s="6">
        <v>3.1439467356156201E-71</v>
      </c>
      <c r="BH409" s="7">
        <v>2.7973382033483601E-36</v>
      </c>
      <c r="BI409" s="6">
        <f>3.17146161803138*10^-311</f>
        <v>0</v>
      </c>
      <c r="BJ409" s="6">
        <v>0</v>
      </c>
      <c r="BK409" s="6">
        <v>1</v>
      </c>
      <c r="BL409" s="6">
        <v>1.23321027696543E-205</v>
      </c>
      <c r="BM409" s="6">
        <v>1.0504702165562499E-254</v>
      </c>
      <c r="BN409" s="6">
        <v>2.67534468397321E-170</v>
      </c>
      <c r="BO409" s="7">
        <v>5.6270329236203299E-127</v>
      </c>
      <c r="BP409" s="6">
        <v>2.5606480668142298E-60</v>
      </c>
      <c r="BQ409" s="6">
        <v>1.7264206659311301E-120</v>
      </c>
      <c r="BR409" s="6">
        <v>1</v>
      </c>
      <c r="BS409" s="6">
        <v>5.9220626192153904E-69</v>
      </c>
      <c r="BT409" s="6">
        <v>1.9212447393488699E-34</v>
      </c>
      <c r="BU409" s="6">
        <v>3.31574996356704E-59</v>
      </c>
      <c r="BV409" s="7">
        <v>8.9997065081048899E-29</v>
      </c>
      <c r="BW409">
        <v>294</v>
      </c>
      <c r="BX409">
        <v>306</v>
      </c>
      <c r="BY409">
        <v>270</v>
      </c>
      <c r="BZ409">
        <v>287</v>
      </c>
      <c r="CA409">
        <v>251</v>
      </c>
      <c r="CB409">
        <v>194</v>
      </c>
      <c r="CC409">
        <v>215</v>
      </c>
      <c r="CD409">
        <v>226</v>
      </c>
      <c r="CE409">
        <v>227</v>
      </c>
      <c r="CF409" s="1">
        <v>249</v>
      </c>
      <c r="CH409" s="43">
        <v>8.0774830664050098E-2</v>
      </c>
      <c r="CJ409" s="27" t="s">
        <v>72357</v>
      </c>
    </row>
    <row r="410" spans="1:88">
      <c r="A410" s="27">
        <v>407</v>
      </c>
      <c r="B410" t="s">
        <v>70952</v>
      </c>
      <c r="D410" t="s">
        <v>71250</v>
      </c>
      <c r="E410" t="s">
        <v>71791</v>
      </c>
      <c r="F410" s="29">
        <v>35.709000000000003</v>
      </c>
      <c r="G410" s="29">
        <v>128.4127</v>
      </c>
      <c r="H410" s="30">
        <v>53</v>
      </c>
      <c r="I410" s="29" t="s">
        <v>71874</v>
      </c>
      <c r="J410" s="30" t="s">
        <v>71895</v>
      </c>
      <c r="K410" s="30" t="s">
        <v>72082</v>
      </c>
      <c r="L410" s="30" t="s">
        <v>71917</v>
      </c>
      <c r="M410" s="48">
        <v>40726</v>
      </c>
      <c r="N410" s="27" t="s">
        <v>71117</v>
      </c>
      <c r="O410" s="54" t="s">
        <v>72382</v>
      </c>
      <c r="P410" s="11"/>
      <c r="Q410" s="11"/>
      <c r="T410" s="6">
        <v>0</v>
      </c>
      <c r="U410" s="6">
        <v>7.85E-2</v>
      </c>
      <c r="V410" s="6">
        <v>5.9999999999999993E-3</v>
      </c>
      <c r="W410" s="6">
        <v>0.91400000000000015</v>
      </c>
      <c r="X410" s="6">
        <v>0</v>
      </c>
      <c r="Y410" s="6">
        <v>6.6666666666666664E-4</v>
      </c>
      <c r="Z410" s="7">
        <v>6.6666666666666664E-4</v>
      </c>
      <c r="AA410" s="6">
        <v>0</v>
      </c>
      <c r="AB410" s="6">
        <v>5.6666666666666671E-3</v>
      </c>
      <c r="AC410" s="6">
        <v>1.9666666666666669E-2</v>
      </c>
      <c r="AD410" s="6">
        <v>0.97000000000000008</v>
      </c>
      <c r="AE410" s="6">
        <v>1.6666666666666666E-4</v>
      </c>
      <c r="AF410" s="6">
        <v>8.3333333333333339E-4</v>
      </c>
      <c r="AG410" s="7">
        <v>3.166666666666667E-3</v>
      </c>
      <c r="AH410" s="6">
        <v>0</v>
      </c>
      <c r="AI410" s="6">
        <v>2.166666666666667E-3</v>
      </c>
      <c r="AJ410" s="6">
        <v>2.066666666666667E-2</v>
      </c>
      <c r="AK410" s="6">
        <v>0.97000000000000008</v>
      </c>
      <c r="AL410" s="6">
        <v>0</v>
      </c>
      <c r="AM410" s="6">
        <v>8.3333333333333339E-4</v>
      </c>
      <c r="AN410" s="7">
        <v>5.8333333333333327E-3</v>
      </c>
      <c r="AO410" s="6">
        <v>0</v>
      </c>
      <c r="AP410" s="6">
        <v>0</v>
      </c>
      <c r="AQ410" s="6">
        <v>1</v>
      </c>
      <c r="AR410" s="6">
        <v>2.14714057205822E-217</v>
      </c>
      <c r="AS410" s="6">
        <v>4.65865500967085E-134</v>
      </c>
      <c r="AT410" s="7">
        <v>9.9684539582935593E-181</v>
      </c>
      <c r="AU410" s="5">
        <v>3</v>
      </c>
      <c r="AV410" s="6">
        <v>8.3897840614478998E-59</v>
      </c>
      <c r="AW410" s="6">
        <v>1.6379555810935699E-119</v>
      </c>
      <c r="AX410" s="6">
        <v>1</v>
      </c>
      <c r="AY410" s="6">
        <v>4.4772735779941801E-64</v>
      </c>
      <c r="AZ410" s="6">
        <v>3.0393200753369301E-27</v>
      </c>
      <c r="BA410" s="7">
        <v>1.7553315139888899E-55</v>
      </c>
      <c r="BB410" s="6">
        <v>5.50300298819738E-279</v>
      </c>
      <c r="BC410" s="6">
        <v>1.25924196144674E-128</v>
      </c>
      <c r="BD410" s="6">
        <v>1.0622689122372301E-298</v>
      </c>
      <c r="BE410" s="6">
        <v>1</v>
      </c>
      <c r="BF410" s="6">
        <v>1.0510170089543799E-65</v>
      </c>
      <c r="BG410" s="6">
        <v>3.2365029973260699E-65</v>
      </c>
      <c r="BH410" s="7">
        <v>3.7305547524080201E-37</v>
      </c>
      <c r="BI410" s="6">
        <v>0</v>
      </c>
      <c r="BJ410" s="6">
        <v>0</v>
      </c>
      <c r="BK410" s="6">
        <v>1</v>
      </c>
      <c r="BL410" s="6">
        <v>1.4392332428065601E-212</v>
      </c>
      <c r="BM410" s="6">
        <v>4.8311113837466501E-262</v>
      </c>
      <c r="BN410" s="6">
        <v>5.7729282229329802E-177</v>
      </c>
      <c r="BO410" s="7">
        <v>4.74833979801515E-133</v>
      </c>
      <c r="BP410" s="6">
        <v>1.9439344623353901E-58</v>
      </c>
      <c r="BQ410" s="6">
        <v>4.9600325633550898E-119</v>
      </c>
      <c r="BR410" s="6">
        <v>1</v>
      </c>
      <c r="BS410" s="6">
        <v>1.11128911729643E-68</v>
      </c>
      <c r="BT410" s="6">
        <v>1.9776540620917902E-34</v>
      </c>
      <c r="BU410" s="6">
        <v>7.1949049245532397E-59</v>
      </c>
      <c r="BV410" s="7">
        <v>2.68095040907987E-28</v>
      </c>
      <c r="BW410">
        <v>294</v>
      </c>
      <c r="BX410">
        <v>306</v>
      </c>
      <c r="BY410">
        <v>270</v>
      </c>
      <c r="BZ410">
        <v>287</v>
      </c>
      <c r="CA410">
        <v>251</v>
      </c>
      <c r="CB410">
        <v>194</v>
      </c>
      <c r="CC410">
        <v>215</v>
      </c>
      <c r="CD410">
        <v>226</v>
      </c>
      <c r="CE410">
        <v>227</v>
      </c>
      <c r="CF410" s="1">
        <v>249</v>
      </c>
      <c r="CH410" s="43">
        <v>9.1732466326056694E-2</v>
      </c>
      <c r="CJ410" s="27" t="s">
        <v>72357</v>
      </c>
    </row>
    <row r="411" spans="1:88">
      <c r="A411" s="27">
        <v>408</v>
      </c>
      <c r="B411" t="s">
        <v>70952</v>
      </c>
      <c r="D411" t="s">
        <v>71251</v>
      </c>
      <c r="E411" t="s">
        <v>71791</v>
      </c>
      <c r="F411" s="29">
        <v>35.958599999999997</v>
      </c>
      <c r="G411" s="29">
        <v>127.1242</v>
      </c>
      <c r="H411" s="30">
        <v>39</v>
      </c>
      <c r="I411" s="29" t="s">
        <v>71874</v>
      </c>
      <c r="J411" s="30" t="s">
        <v>71902</v>
      </c>
      <c r="K411" s="30" t="s">
        <v>72101</v>
      </c>
      <c r="L411" s="30" t="s">
        <v>71952</v>
      </c>
      <c r="M411" s="48">
        <v>40732</v>
      </c>
      <c r="N411" s="27" t="s">
        <v>71117</v>
      </c>
      <c r="O411" s="54" t="s">
        <v>72382</v>
      </c>
      <c r="P411" s="11"/>
      <c r="Q411" s="11"/>
      <c r="T411" s="6">
        <v>0</v>
      </c>
      <c r="U411" s="6">
        <v>8.1333333333333341E-2</v>
      </c>
      <c r="V411" s="6">
        <v>1E-3</v>
      </c>
      <c r="W411" s="6">
        <v>0.91350000000000009</v>
      </c>
      <c r="X411" s="6">
        <v>1E-3</v>
      </c>
      <c r="Y411" s="6">
        <v>2.6666666666666666E-3</v>
      </c>
      <c r="Z411" s="7">
        <v>0</v>
      </c>
      <c r="AA411" s="6">
        <v>0</v>
      </c>
      <c r="AB411" s="6">
        <v>1.1833333333333333E-2</v>
      </c>
      <c r="AC411" s="6">
        <v>7.5000000000000006E-3</v>
      </c>
      <c r="AD411" s="6">
        <v>0.96799999999999997</v>
      </c>
      <c r="AE411" s="6">
        <v>2.8333333333333335E-3</v>
      </c>
      <c r="AF411" s="6">
        <v>8.1666666666666676E-3</v>
      </c>
      <c r="AG411" s="7">
        <v>1.666666666666667E-3</v>
      </c>
      <c r="AH411" s="6">
        <v>0</v>
      </c>
      <c r="AI411" s="6">
        <v>6.4999999999999997E-3</v>
      </c>
      <c r="AJ411" s="6">
        <v>9.1666666666666667E-3</v>
      </c>
      <c r="AK411" s="6">
        <v>0.96850000000000003</v>
      </c>
      <c r="AL411" s="6">
        <v>2E-3</v>
      </c>
      <c r="AM411" s="6">
        <v>1.1500000000000002E-2</v>
      </c>
      <c r="AN411" s="7">
        <v>1.8333333333333333E-3</v>
      </c>
      <c r="AO411" s="6">
        <v>0</v>
      </c>
      <c r="AP411" s="6">
        <v>0</v>
      </c>
      <c r="AQ411" s="6">
        <v>1</v>
      </c>
      <c r="AR411" s="6">
        <v>6.6527264988589105E-209</v>
      </c>
      <c r="AS411" s="6">
        <v>1.7476828102820199E-129</v>
      </c>
      <c r="AT411" s="7">
        <v>3.07527269680254E-172</v>
      </c>
      <c r="AU411" s="5">
        <v>3</v>
      </c>
      <c r="AV411" s="6">
        <v>3.32693802549015E-52</v>
      </c>
      <c r="AW411" s="6">
        <v>1.37929777754777E-127</v>
      </c>
      <c r="AX411" s="6">
        <v>1</v>
      </c>
      <c r="AY411" s="6">
        <v>8.1523423807057205E-67</v>
      </c>
      <c r="AZ411" s="6">
        <v>2.1503877652868399E-30</v>
      </c>
      <c r="BA411" s="7">
        <v>1.73047135862734E-53</v>
      </c>
      <c r="BB411" s="6">
        <v>1.5736903656240101E-275</v>
      </c>
      <c r="BC411" s="6">
        <v>2.27438061708953E-129</v>
      </c>
      <c r="BD411" s="6">
        <v>2.4628774793585401E-299</v>
      </c>
      <c r="BE411" s="6">
        <v>1</v>
      </c>
      <c r="BF411" s="6">
        <v>1.4663207608711901E-69</v>
      </c>
      <c r="BG411" s="6">
        <v>3.3362341387789797E-79</v>
      </c>
      <c r="BH411" s="7">
        <v>3.0126404020169502E-39</v>
      </c>
      <c r="BI411" s="6">
        <v>0</v>
      </c>
      <c r="BJ411" s="6">
        <v>0</v>
      </c>
      <c r="BK411" s="6">
        <v>1</v>
      </c>
      <c r="BL411" s="6">
        <v>7.5823122343451001E-204</v>
      </c>
      <c r="BM411" s="6">
        <v>7.9659838768305704E-258</v>
      </c>
      <c r="BN411" s="6">
        <v>3.4749067590186398E-168</v>
      </c>
      <c r="BO411" s="7">
        <v>1.04320209071553E-128</v>
      </c>
      <c r="BP411" s="6">
        <v>3.4811166797336501E-52</v>
      </c>
      <c r="BQ411" s="6">
        <v>1.5797554759245999E-127</v>
      </c>
      <c r="BR411" s="6">
        <v>1</v>
      </c>
      <c r="BS411" s="6">
        <v>3.02992775173838E-70</v>
      </c>
      <c r="BT411" s="6">
        <v>1.1760521355576501E-35</v>
      </c>
      <c r="BU411" s="6">
        <v>5.3673536474651599E-56</v>
      </c>
      <c r="BV411" s="7">
        <v>1.5764301981419801E-21</v>
      </c>
      <c r="BW411">
        <v>295</v>
      </c>
      <c r="BX411">
        <v>305</v>
      </c>
      <c r="BY411">
        <v>266</v>
      </c>
      <c r="BZ411">
        <v>285</v>
      </c>
      <c r="CA411">
        <v>255</v>
      </c>
      <c r="CB411">
        <v>194</v>
      </c>
      <c r="CC411">
        <v>216</v>
      </c>
      <c r="CD411">
        <v>225</v>
      </c>
      <c r="CE411">
        <v>228</v>
      </c>
      <c r="CF411" s="1">
        <v>242</v>
      </c>
      <c r="CH411" s="43">
        <v>7.6363195244738294E-2</v>
      </c>
      <c r="CJ411" s="27" t="s">
        <v>72357</v>
      </c>
    </row>
    <row r="412" spans="1:88">
      <c r="A412" s="27">
        <v>409</v>
      </c>
      <c r="B412" t="s">
        <v>70952</v>
      </c>
      <c r="D412" t="s">
        <v>71252</v>
      </c>
      <c r="E412" t="s">
        <v>71791</v>
      </c>
      <c r="F412" s="29">
        <v>35.675899999999999</v>
      </c>
      <c r="G412" s="29">
        <v>128.4366</v>
      </c>
      <c r="H412" s="30">
        <v>16</v>
      </c>
      <c r="I412" s="29" t="s">
        <v>71874</v>
      </c>
      <c r="J412" s="30" t="s">
        <v>72080</v>
      </c>
      <c r="K412" s="30" t="s">
        <v>72081</v>
      </c>
      <c r="L412" s="30" t="s">
        <v>71916</v>
      </c>
      <c r="M412" s="48">
        <v>40726</v>
      </c>
      <c r="N412" s="27" t="s">
        <v>71117</v>
      </c>
      <c r="O412" s="54" t="s">
        <v>72382</v>
      </c>
      <c r="P412" s="11"/>
      <c r="Q412" s="11"/>
      <c r="S412" s="12" t="s">
        <v>70990</v>
      </c>
      <c r="T412" s="6">
        <v>0</v>
      </c>
      <c r="U412" s="6">
        <v>7.5333333333333335E-2</v>
      </c>
      <c r="V412" s="6">
        <v>1.6666666666666666E-4</v>
      </c>
      <c r="W412" s="6">
        <v>0.91333333333333344</v>
      </c>
      <c r="X412" s="6">
        <v>3.3333333333333335E-3</v>
      </c>
      <c r="Y412" s="6">
        <v>2.5000000000000001E-3</v>
      </c>
      <c r="Z412" s="7">
        <v>4.4999999999999997E-3</v>
      </c>
      <c r="AA412" s="6">
        <v>0</v>
      </c>
      <c r="AB412" s="6">
        <v>1E-3</v>
      </c>
      <c r="AC412" s="6">
        <v>2.8333333333333335E-3</v>
      </c>
      <c r="AD412" s="6">
        <v>0.96883333333333332</v>
      </c>
      <c r="AE412" s="6">
        <v>4.333333333333334E-3</v>
      </c>
      <c r="AF412" s="6">
        <v>3.166666666666667E-3</v>
      </c>
      <c r="AG412" s="7">
        <v>0.02</v>
      </c>
      <c r="AH412" s="6">
        <v>0</v>
      </c>
      <c r="AI412" s="6">
        <v>8.3333333333333339E-4</v>
      </c>
      <c r="AJ412" s="6">
        <v>3.8333333333333331E-3</v>
      </c>
      <c r="AK412" s="6">
        <v>0.96816666666666673</v>
      </c>
      <c r="AL412" s="6">
        <v>4.8333333333333336E-3</v>
      </c>
      <c r="AM412" s="6">
        <v>2.3333333333333331E-3</v>
      </c>
      <c r="AN412" s="7">
        <v>2.016666666666667E-2</v>
      </c>
      <c r="AO412" s="6">
        <v>0</v>
      </c>
      <c r="AP412" s="6">
        <v>0</v>
      </c>
      <c r="AQ412" s="6">
        <v>1</v>
      </c>
      <c r="AR412" s="6">
        <v>1.06115641455644E-197</v>
      </c>
      <c r="AS412" s="6">
        <v>3.5408809278429298E-123</v>
      </c>
      <c r="AT412" s="7">
        <v>1.25442866836919E-162</v>
      </c>
      <c r="AU412" s="5">
        <v>3</v>
      </c>
      <c r="AV412" s="6">
        <v>1.5329774772648101E-67</v>
      </c>
      <c r="AW412" s="6">
        <v>1.1314240348034101E-136</v>
      </c>
      <c r="AX412" s="6">
        <v>1</v>
      </c>
      <c r="AY412" s="6">
        <v>1.5579612982869102E-67</v>
      </c>
      <c r="AZ412" s="6">
        <v>1.49510852885718E-31</v>
      </c>
      <c r="BA412" s="7">
        <v>3.9279724137074002E-56</v>
      </c>
      <c r="BB412" s="6">
        <v>7.8687594725990806E-275</v>
      </c>
      <c r="BC412" s="6">
        <v>2.1431948618807502E-129</v>
      </c>
      <c r="BD412" s="6">
        <v>1.0140569461274E-299</v>
      </c>
      <c r="BE412" s="6">
        <v>1</v>
      </c>
      <c r="BF412" s="6">
        <v>4.8584034920880503E-65</v>
      </c>
      <c r="BG412" s="6">
        <v>3.1561032112660099E-77</v>
      </c>
      <c r="BH412" s="7">
        <v>2.1925731191929399E-35</v>
      </c>
      <c r="BI412" s="6">
        <v>0</v>
      </c>
      <c r="BJ412" s="6">
        <v>0</v>
      </c>
      <c r="BK412" s="6">
        <v>1</v>
      </c>
      <c r="BL412" s="6">
        <v>3.7356088184092299E-193</v>
      </c>
      <c r="BM412" s="6">
        <v>2.90221475778246E-244</v>
      </c>
      <c r="BN412" s="6">
        <v>4.57817520537024E-159</v>
      </c>
      <c r="BO412" s="7">
        <v>3.0827468124021399E-122</v>
      </c>
      <c r="BP412" s="6">
        <v>7.7433332825367303E-67</v>
      </c>
      <c r="BQ412" s="6">
        <v>7.7756062325667597E-136</v>
      </c>
      <c r="BR412" s="6">
        <v>1</v>
      </c>
      <c r="BS412" s="6">
        <v>1.0536143487432301E-70</v>
      </c>
      <c r="BT412" s="6">
        <v>3.4958279009276298E-37</v>
      </c>
      <c r="BU412" s="6">
        <v>3.6621770514562304E-58</v>
      </c>
      <c r="BV412" s="7">
        <v>8.0042713681587004E-27</v>
      </c>
      <c r="BW412">
        <v>294</v>
      </c>
      <c r="BX412">
        <v>306</v>
      </c>
      <c r="BY412">
        <v>270</v>
      </c>
      <c r="BZ412">
        <v>287</v>
      </c>
      <c r="CA412">
        <v>251</v>
      </c>
      <c r="CB412">
        <v>194</v>
      </c>
      <c r="CC412">
        <v>215</v>
      </c>
      <c r="CD412">
        <v>226</v>
      </c>
      <c r="CE412">
        <v>227</v>
      </c>
      <c r="CF412" s="1">
        <v>249</v>
      </c>
      <c r="CH412" s="43">
        <v>8.2695444848789101E-2</v>
      </c>
      <c r="CJ412" s="27" t="s">
        <v>72357</v>
      </c>
    </row>
    <row r="413" spans="1:88">
      <c r="A413" s="27">
        <v>410</v>
      </c>
      <c r="B413" t="s">
        <v>70952</v>
      </c>
      <c r="D413" t="s">
        <v>71253</v>
      </c>
      <c r="E413" t="s">
        <v>71791</v>
      </c>
      <c r="F413" s="29">
        <v>36.919400000000003</v>
      </c>
      <c r="G413" s="29">
        <v>128.4539</v>
      </c>
      <c r="H413" s="30">
        <v>839</v>
      </c>
      <c r="I413" s="29" t="s">
        <v>71874</v>
      </c>
      <c r="J413" s="30" t="s">
        <v>71895</v>
      </c>
      <c r="K413" s="30" t="s">
        <v>71898</v>
      </c>
      <c r="L413" s="30" t="s">
        <v>71899</v>
      </c>
      <c r="M413" s="48">
        <v>40688</v>
      </c>
      <c r="N413" s="27" t="s">
        <v>71117</v>
      </c>
      <c r="O413" s="54" t="s">
        <v>72382</v>
      </c>
      <c r="P413" s="11"/>
      <c r="Q413" s="11"/>
      <c r="T413" s="6">
        <v>0</v>
      </c>
      <c r="U413" s="6">
        <v>8.033333333333334E-2</v>
      </c>
      <c r="V413" s="6">
        <v>0</v>
      </c>
      <c r="W413" s="6">
        <v>0.91316666666666679</v>
      </c>
      <c r="X413" s="6">
        <v>0</v>
      </c>
      <c r="Y413" s="6">
        <v>5.5000000000000005E-3</v>
      </c>
      <c r="Z413" s="7">
        <v>0</v>
      </c>
      <c r="AA413" s="6">
        <v>0</v>
      </c>
      <c r="AB413" s="6">
        <v>2.6833333333333334E-2</v>
      </c>
      <c r="AC413" s="6">
        <v>8.3333333333333339E-4</v>
      </c>
      <c r="AD413" s="6">
        <v>0.96516666666666662</v>
      </c>
      <c r="AE413" s="6">
        <v>1E-3</v>
      </c>
      <c r="AF413" s="6">
        <v>5.5000000000000005E-3</v>
      </c>
      <c r="AG413" s="7">
        <v>5.0000000000000001E-4</v>
      </c>
      <c r="AH413" s="6">
        <v>0</v>
      </c>
      <c r="AI413" s="6">
        <v>2.4499999999999997E-2</v>
      </c>
      <c r="AJ413" s="6">
        <v>6.6666666666666664E-4</v>
      </c>
      <c r="AK413" s="6">
        <v>0.96499999999999997</v>
      </c>
      <c r="AL413" s="6">
        <v>0</v>
      </c>
      <c r="AM413" s="6">
        <v>9.1666666666666667E-3</v>
      </c>
      <c r="AN413" s="7">
        <v>8.3333333333333339E-4</v>
      </c>
      <c r="AO413" s="6">
        <f>4.50587869007217*10^-321</f>
        <v>0</v>
      </c>
      <c r="AP413" s="6">
        <v>0</v>
      </c>
      <c r="AQ413" s="6">
        <v>1</v>
      </c>
      <c r="AR413" s="6">
        <v>5.8473117481136497E-194</v>
      </c>
      <c r="AS413" s="6">
        <v>3.1254349388470697E-116</v>
      </c>
      <c r="AT413" s="7">
        <v>1.1024304971867801E-158</v>
      </c>
      <c r="AU413" s="5">
        <v>3</v>
      </c>
      <c r="AV413" s="6">
        <v>3.92395400864502E-52</v>
      </c>
      <c r="AW413" s="6">
        <v>4.6950139615807199E-129</v>
      </c>
      <c r="AX413" s="6">
        <v>1</v>
      </c>
      <c r="AY413" s="6">
        <v>2.3528684294129999E-66</v>
      </c>
      <c r="AZ413" s="6">
        <v>6.32274887211456E-30</v>
      </c>
      <c r="BA413" s="7">
        <v>2.9842174285996802E-53</v>
      </c>
      <c r="BB413" s="6">
        <v>1.46512322715066E-276</v>
      </c>
      <c r="BC413" s="6">
        <v>6.5300501994296395E-125</v>
      </c>
      <c r="BD413" s="6">
        <v>1.5776028625990898E-294</v>
      </c>
      <c r="BE413" s="6">
        <v>1</v>
      </c>
      <c r="BF413" s="6">
        <v>1.4826569328471599E-64</v>
      </c>
      <c r="BG413" s="6">
        <v>1.37949194605516E-72</v>
      </c>
      <c r="BH413" s="7">
        <v>3.4081913368150401E-34</v>
      </c>
      <c r="BI413" s="6">
        <f>7.63375888732852*10^-319</f>
        <v>0</v>
      </c>
      <c r="BJ413" s="6">
        <v>0</v>
      </c>
      <c r="BK413" s="6">
        <v>1</v>
      </c>
      <c r="BL413" s="6">
        <v>5.5025541121178101E-190</v>
      </c>
      <c r="BM413" s="6">
        <v>2.1028635995082501E-241</v>
      </c>
      <c r="BN413" s="6">
        <v>9.8630184881438991E-156</v>
      </c>
      <c r="BO413" s="7">
        <v>2.2924336086462901E-115</v>
      </c>
      <c r="BP413" s="6">
        <v>5.8051041598223099E-52</v>
      </c>
      <c r="BQ413" s="6">
        <v>8.1410171541709706E-129</v>
      </c>
      <c r="BR413" s="6">
        <v>1</v>
      </c>
      <c r="BS413" s="6">
        <v>1.2677424110524001E-69</v>
      </c>
      <c r="BT413" s="6">
        <v>3.4869844174520798E-35</v>
      </c>
      <c r="BU413" s="6">
        <v>1.4976089177817999E-55</v>
      </c>
      <c r="BV413" s="7">
        <v>7.8634629113277699E-23</v>
      </c>
      <c r="BW413">
        <v>295</v>
      </c>
      <c r="BX413">
        <v>305</v>
      </c>
      <c r="BY413">
        <v>266</v>
      </c>
      <c r="BZ413">
        <v>285</v>
      </c>
      <c r="CA413">
        <v>255</v>
      </c>
      <c r="CB413">
        <v>194</v>
      </c>
      <c r="CC413">
        <v>216</v>
      </c>
      <c r="CD413">
        <v>225</v>
      </c>
      <c r="CE413">
        <v>228</v>
      </c>
      <c r="CF413" s="1">
        <v>242</v>
      </c>
      <c r="CH413" s="43">
        <v>6.9270541331838298E-2</v>
      </c>
      <c r="CJ413" s="27" t="s">
        <v>72357</v>
      </c>
    </row>
    <row r="414" spans="1:88">
      <c r="A414" s="27">
        <v>411</v>
      </c>
      <c r="B414" t="s">
        <v>70952</v>
      </c>
      <c r="D414" t="s">
        <v>71254</v>
      </c>
      <c r="E414" t="s">
        <v>71791</v>
      </c>
      <c r="F414" s="29">
        <v>37.511400000000002</v>
      </c>
      <c r="G414" s="29">
        <v>129.09829999999999</v>
      </c>
      <c r="H414" s="30">
        <v>132</v>
      </c>
      <c r="I414" s="29" t="s">
        <v>71874</v>
      </c>
      <c r="J414" s="30" t="s">
        <v>71984</v>
      </c>
      <c r="K414" s="30" t="s">
        <v>72065</v>
      </c>
      <c r="L414" s="30" t="s">
        <v>72135</v>
      </c>
      <c r="M414" s="48">
        <v>40759</v>
      </c>
      <c r="N414" s="27" t="s">
        <v>71117</v>
      </c>
      <c r="O414" s="54" t="s">
        <v>72382</v>
      </c>
      <c r="P414" s="11"/>
      <c r="Q414" s="11"/>
      <c r="T414" s="6">
        <v>0</v>
      </c>
      <c r="U414" s="6">
        <v>8.533333333333333E-2</v>
      </c>
      <c r="V414" s="6">
        <v>0</v>
      </c>
      <c r="W414" s="6">
        <v>0.91183333333333338</v>
      </c>
      <c r="X414" s="6">
        <v>0</v>
      </c>
      <c r="Y414" s="6">
        <v>1.8333333333333335E-3</v>
      </c>
      <c r="Z414" s="7">
        <v>0</v>
      </c>
      <c r="AA414" s="6">
        <v>0</v>
      </c>
      <c r="AB414" s="6">
        <v>3.1166666666666665E-2</v>
      </c>
      <c r="AC414" s="6">
        <v>1.1666666666666668E-3</v>
      </c>
      <c r="AD414" s="6">
        <v>0.96233333333333337</v>
      </c>
      <c r="AE414" s="6">
        <v>5.0000000000000001E-4</v>
      </c>
      <c r="AF414" s="6">
        <v>3.3333333333333335E-3</v>
      </c>
      <c r="AG414" s="7">
        <v>1E-3</v>
      </c>
      <c r="AH414" s="6">
        <v>0</v>
      </c>
      <c r="AI414" s="6">
        <v>2.4499999999999997E-2</v>
      </c>
      <c r="AJ414" s="6">
        <v>2E-3</v>
      </c>
      <c r="AK414" s="6">
        <v>0.96599999999999986</v>
      </c>
      <c r="AL414" s="6">
        <v>0</v>
      </c>
      <c r="AM414" s="6">
        <v>4.4999999999999997E-3</v>
      </c>
      <c r="AN414" s="7">
        <v>2.8333333333333331E-3</v>
      </c>
      <c r="AO414" s="6">
        <f>7.37445297969955*10^-317</f>
        <v>0</v>
      </c>
      <c r="AP414" s="6">
        <v>0</v>
      </c>
      <c r="AQ414" s="6">
        <v>1</v>
      </c>
      <c r="AR414" s="6">
        <v>1.80592192631978E-213</v>
      </c>
      <c r="AS414" s="6">
        <v>4.3176841871223602E-137</v>
      </c>
      <c r="AT414" s="7">
        <v>6.6880616259710201E-175</v>
      </c>
      <c r="AU414" s="5">
        <v>3</v>
      </c>
      <c r="AV414" s="6">
        <v>3.4846152708444199E-47</v>
      </c>
      <c r="AW414" s="6">
        <v>2.5982156685400098E-115</v>
      </c>
      <c r="AX414" s="6">
        <v>1</v>
      </c>
      <c r="AY414" s="6">
        <v>2.14807516069451E-65</v>
      </c>
      <c r="AZ414" s="6">
        <v>1.28253735045783E-28</v>
      </c>
      <c r="BA414" s="7">
        <v>1.28980731019884E-50</v>
      </c>
      <c r="BB414" s="6">
        <v>2.2507294553377499E-271</v>
      </c>
      <c r="BC414" s="6">
        <v>1.20407448951585E-113</v>
      </c>
      <c r="BD414" s="6">
        <v>2.09932929541096E-278</v>
      </c>
      <c r="BE414" s="6">
        <v>1</v>
      </c>
      <c r="BF414" s="6">
        <v>3.0834232179058302E-66</v>
      </c>
      <c r="BG414" s="6">
        <v>2.0623382669845601E-81</v>
      </c>
      <c r="BH414" s="7">
        <v>1.0674120833435E-37</v>
      </c>
      <c r="BI414" s="6">
        <f>1.67259596456169*10^-314</f>
        <v>0</v>
      </c>
      <c r="BJ414" s="6">
        <v>0</v>
      </c>
      <c r="BK414" s="6">
        <v>1</v>
      </c>
      <c r="BL414" s="6">
        <v>2.9159312788824998E-209</v>
      </c>
      <c r="BM414" s="6">
        <v>4.6637386776589698E-257</v>
      </c>
      <c r="BN414" s="6">
        <v>1.1428984992652501E-171</v>
      </c>
      <c r="BO414" s="7">
        <v>3.5596955829820504E-136</v>
      </c>
      <c r="BP414" s="6">
        <v>1.31916228014801E-46</v>
      </c>
      <c r="BQ414" s="6">
        <v>1.39451664833946E-114</v>
      </c>
      <c r="BR414" s="6">
        <v>1</v>
      </c>
      <c r="BS414" s="6">
        <v>1.71153517046254E-69</v>
      </c>
      <c r="BT414" s="6">
        <v>2.1474468183766599E-35</v>
      </c>
      <c r="BU414" s="6">
        <v>1.74193302989976E-53</v>
      </c>
      <c r="BV414" s="7">
        <v>5.8619498301938398E-29</v>
      </c>
      <c r="BW414">
        <v>294</v>
      </c>
      <c r="BX414">
        <v>306</v>
      </c>
      <c r="BY414">
        <v>270</v>
      </c>
      <c r="BZ414">
        <v>287</v>
      </c>
      <c r="CA414">
        <v>251</v>
      </c>
      <c r="CB414">
        <v>194</v>
      </c>
      <c r="CC414">
        <v>215</v>
      </c>
      <c r="CD414">
        <v>226</v>
      </c>
      <c r="CE414">
        <v>227</v>
      </c>
      <c r="CF414" s="1">
        <v>249</v>
      </c>
      <c r="CH414" s="43">
        <v>8.2661290322580599E-2</v>
      </c>
      <c r="CJ414" s="27" t="s">
        <v>72357</v>
      </c>
    </row>
    <row r="415" spans="1:88">
      <c r="A415" s="27">
        <v>412</v>
      </c>
      <c r="B415" t="s">
        <v>70952</v>
      </c>
      <c r="D415" t="s">
        <v>71255</v>
      </c>
      <c r="E415" t="s">
        <v>71791</v>
      </c>
      <c r="F415" s="29">
        <v>37.0443</v>
      </c>
      <c r="G415" s="29">
        <v>128.2372</v>
      </c>
      <c r="H415" s="30">
        <v>293</v>
      </c>
      <c r="I415" s="29" t="s">
        <v>71874</v>
      </c>
      <c r="J415" s="30" t="s">
        <v>71991</v>
      </c>
      <c r="K415" s="30" t="s">
        <v>71994</v>
      </c>
      <c r="L415" s="30"/>
      <c r="M415" s="48">
        <v>40726</v>
      </c>
      <c r="N415" s="27" t="s">
        <v>71117</v>
      </c>
      <c r="O415" s="54" t="s">
        <v>72382</v>
      </c>
      <c r="P415" s="11"/>
      <c r="Q415" s="11"/>
      <c r="R415" s="11" t="s">
        <v>70990</v>
      </c>
      <c r="T415" s="6">
        <v>0</v>
      </c>
      <c r="U415" s="6">
        <v>7.6999999999999999E-2</v>
      </c>
      <c r="V415" s="6">
        <v>9.8333333333333345E-3</v>
      </c>
      <c r="W415" s="6">
        <v>0.91166666666666674</v>
      </c>
      <c r="X415" s="6">
        <v>0</v>
      </c>
      <c r="Y415" s="6">
        <v>8.3333333333333339E-4</v>
      </c>
      <c r="Z415" s="7">
        <v>0</v>
      </c>
      <c r="AA415" s="6">
        <v>0</v>
      </c>
      <c r="AB415" s="6">
        <v>4.0000000000000001E-3</v>
      </c>
      <c r="AC415" s="6">
        <v>2.2999999999999996E-2</v>
      </c>
      <c r="AD415" s="6">
        <v>0.97016666666666662</v>
      </c>
      <c r="AE415" s="6">
        <v>1E-3</v>
      </c>
      <c r="AF415" s="6">
        <v>1E-3</v>
      </c>
      <c r="AG415" s="7">
        <v>8.3333333333333339E-4</v>
      </c>
      <c r="AH415" s="6">
        <v>0</v>
      </c>
      <c r="AI415" s="6">
        <v>3.3333333333333327E-3</v>
      </c>
      <c r="AJ415" s="6">
        <v>2.3499999999999997E-2</v>
      </c>
      <c r="AK415" s="6">
        <v>0.96966666666666657</v>
      </c>
      <c r="AL415" s="6">
        <v>1E-3</v>
      </c>
      <c r="AM415" s="6">
        <v>1E-3</v>
      </c>
      <c r="AN415" s="7">
        <v>1.5000000000000002E-3</v>
      </c>
      <c r="AO415" s="6">
        <v>0</v>
      </c>
      <c r="AP415" s="6">
        <v>0</v>
      </c>
      <c r="AQ415" s="6">
        <v>1</v>
      </c>
      <c r="AR415" s="6">
        <v>2.5796297357382802E-206</v>
      </c>
      <c r="AS415" s="6">
        <v>4.18796128306613E-129</v>
      </c>
      <c r="AT415" s="7">
        <v>1.5093721775935801E-170</v>
      </c>
      <c r="AU415" s="5">
        <v>3</v>
      </c>
      <c r="AV415" s="6">
        <v>5.80148364638286E-66</v>
      </c>
      <c r="AW415" s="6">
        <v>8.4220335734889899E-137</v>
      </c>
      <c r="AX415" s="6">
        <v>1</v>
      </c>
      <c r="AY415" s="6">
        <v>2.6670749727991298E-69</v>
      </c>
      <c r="AZ415" s="6">
        <v>9.8095592763734596E-32</v>
      </c>
      <c r="BA415" s="7">
        <v>3.4636865305571698E-57</v>
      </c>
      <c r="BB415" s="6">
        <v>1.7565219357758001E-282</v>
      </c>
      <c r="BC415" s="6">
        <v>3.4232275373841801E-124</v>
      </c>
      <c r="BD415" s="6">
        <v>1.7072446174452001E-291</v>
      </c>
      <c r="BE415" s="6">
        <v>1</v>
      </c>
      <c r="BF415" s="6">
        <v>1.0909624919093E-65</v>
      </c>
      <c r="BG415" s="6">
        <v>1.6921404034567101E-76</v>
      </c>
      <c r="BH415" s="7">
        <v>8.5439107427834593E-37</v>
      </c>
      <c r="BI415" s="6">
        <f>1.48219693752374*10^-322</f>
        <v>0</v>
      </c>
      <c r="BJ415" s="6">
        <v>0</v>
      </c>
      <c r="BK415" s="6">
        <v>1</v>
      </c>
      <c r="BL415" s="6">
        <v>6.2874689194105597E-202</v>
      </c>
      <c r="BM415" s="6">
        <v>1.3956996178411301E-255</v>
      </c>
      <c r="BN415" s="6">
        <v>3.6884824762462702E-167</v>
      </c>
      <c r="BO415" s="7">
        <v>2.5014635203382402E-128</v>
      </c>
      <c r="BP415" s="6">
        <v>2.7199467548693698E-65</v>
      </c>
      <c r="BQ415" s="6">
        <v>5.34672602516535E-136</v>
      </c>
      <c r="BR415" s="6">
        <v>1</v>
      </c>
      <c r="BS415" s="6">
        <v>1.4455194728999301E-72</v>
      </c>
      <c r="BT415" s="6">
        <v>1.9232433952660601E-37</v>
      </c>
      <c r="BU415" s="6">
        <v>2.56015998044036E-59</v>
      </c>
      <c r="BV415" s="7">
        <v>1.16169723632923E-26</v>
      </c>
      <c r="BW415">
        <v>294</v>
      </c>
      <c r="BX415">
        <v>306</v>
      </c>
      <c r="BY415">
        <v>270</v>
      </c>
      <c r="BZ415">
        <v>287</v>
      </c>
      <c r="CA415">
        <v>251</v>
      </c>
      <c r="CB415">
        <v>194</v>
      </c>
      <c r="CC415">
        <v>215</v>
      </c>
      <c r="CD415">
        <v>226</v>
      </c>
      <c r="CE415">
        <v>227</v>
      </c>
      <c r="CF415" s="1">
        <v>249</v>
      </c>
      <c r="CH415" s="43">
        <v>8.6445783132530096E-2</v>
      </c>
      <c r="CJ415" s="27" t="s">
        <v>72357</v>
      </c>
    </row>
    <row r="416" spans="1:88">
      <c r="A416" s="27">
        <v>413</v>
      </c>
      <c r="B416" t="s">
        <v>70952</v>
      </c>
      <c r="D416" t="s">
        <v>71256</v>
      </c>
      <c r="E416" t="s">
        <v>71791</v>
      </c>
      <c r="F416" s="29">
        <v>35.406100000000002</v>
      </c>
      <c r="G416" s="29">
        <v>127.3112</v>
      </c>
      <c r="H416" s="30">
        <v>95</v>
      </c>
      <c r="I416" s="29" t="s">
        <v>71874</v>
      </c>
      <c r="J416" s="30" t="s">
        <v>71902</v>
      </c>
      <c r="K416" s="30" t="s">
        <v>72098</v>
      </c>
      <c r="L416" s="30" t="s">
        <v>71949</v>
      </c>
      <c r="M416" s="48">
        <v>40732</v>
      </c>
      <c r="N416" s="27" t="s">
        <v>71117</v>
      </c>
      <c r="O416" s="54" t="s">
        <v>72382</v>
      </c>
      <c r="P416" s="11"/>
      <c r="Q416" s="11"/>
      <c r="T416" s="6">
        <v>0</v>
      </c>
      <c r="U416" s="6">
        <v>7.7499999999999999E-2</v>
      </c>
      <c r="V416" s="6">
        <v>5.0000000000000001E-4</v>
      </c>
      <c r="W416" s="6">
        <v>0.90816666666666668</v>
      </c>
      <c r="X416" s="6">
        <v>1E-3</v>
      </c>
      <c r="Y416" s="6">
        <v>1.2833333333333334E-2</v>
      </c>
      <c r="Z416" s="7">
        <v>0</v>
      </c>
      <c r="AA416" s="6">
        <v>0</v>
      </c>
      <c r="AB416" s="6">
        <v>1.8833333333333334E-2</v>
      </c>
      <c r="AC416" s="6">
        <v>2.6666666666666666E-3</v>
      </c>
      <c r="AD416" s="6">
        <v>0.94633333333333314</v>
      </c>
      <c r="AE416" s="6">
        <v>6.1666666666666667E-3</v>
      </c>
      <c r="AF416" s="6">
        <v>2.5499999999999998E-2</v>
      </c>
      <c r="AG416" s="7">
        <v>3.3333333333333332E-4</v>
      </c>
      <c r="AH416" s="6">
        <v>0</v>
      </c>
      <c r="AI416" s="6">
        <v>1.6E-2</v>
      </c>
      <c r="AJ416" s="6">
        <v>4.0000000000000001E-3</v>
      </c>
      <c r="AK416" s="6">
        <v>0.94733333333333336</v>
      </c>
      <c r="AL416" s="6">
        <v>2E-3</v>
      </c>
      <c r="AM416" s="6">
        <v>2.9833333333333333E-2</v>
      </c>
      <c r="AN416" s="7">
        <v>1E-3</v>
      </c>
      <c r="AO416" s="6">
        <v>2.67819363883702E-308</v>
      </c>
      <c r="AP416" s="6">
        <v>0</v>
      </c>
      <c r="AQ416" s="6">
        <v>1</v>
      </c>
      <c r="AR416" s="6">
        <v>1.9495164479878999E-201</v>
      </c>
      <c r="AS416" s="6">
        <v>1.7808148247289101E-122</v>
      </c>
      <c r="AT416" s="7">
        <v>2.25660305850913E-163</v>
      </c>
      <c r="AU416" s="5">
        <v>3</v>
      </c>
      <c r="AV416" s="6">
        <v>6.7137734400415796E-54</v>
      </c>
      <c r="AW416" s="6">
        <v>4.6435409767823701E-125</v>
      </c>
      <c r="AX416" s="6">
        <v>1</v>
      </c>
      <c r="AY416" s="6">
        <v>1.63645762162773E-53</v>
      </c>
      <c r="AZ416" s="6">
        <v>1.00376429170998E-20</v>
      </c>
      <c r="BA416" s="7">
        <v>1.57171475877905E-44</v>
      </c>
      <c r="BB416" s="6">
        <v>1.8659784359509101E-273</v>
      </c>
      <c r="BC416" s="6">
        <v>3.3979416280591299E-122</v>
      </c>
      <c r="BD416" s="6">
        <v>4.4792455427427701E-285</v>
      </c>
      <c r="BE416" s="6">
        <v>1</v>
      </c>
      <c r="BF416" s="6">
        <v>2.0076383129109E-67</v>
      </c>
      <c r="BG416" s="6">
        <v>6.8818506953166799E-76</v>
      </c>
      <c r="BH416" s="7">
        <v>5.3388151079920798E-35</v>
      </c>
      <c r="BI416" s="6">
        <v>5.1330151659415702E-306</v>
      </c>
      <c r="BJ416" s="6">
        <v>0</v>
      </c>
      <c r="BK416" s="6">
        <v>1</v>
      </c>
      <c r="BL416" s="6">
        <v>1.2352773636524801E-196</v>
      </c>
      <c r="BM416" s="6">
        <v>1.5014949761317E-249</v>
      </c>
      <c r="BN416" s="6">
        <v>1.47261883964786E-159</v>
      </c>
      <c r="BO416" s="7">
        <v>9.3387925531524998E-122</v>
      </c>
      <c r="BP416" s="6">
        <v>8.5253252208360998E-54</v>
      </c>
      <c r="BQ416" s="6">
        <v>8.2782536544555898E-125</v>
      </c>
      <c r="BR416" s="6">
        <v>1</v>
      </c>
      <c r="BS416" s="6">
        <v>5.6112366546719598E-59</v>
      </c>
      <c r="BT416" s="6">
        <v>5.9842936432135699E-29</v>
      </c>
      <c r="BU416" s="6">
        <v>1.03788789831471E-48</v>
      </c>
      <c r="BV416" s="7">
        <v>3.5209481509452803E-30</v>
      </c>
      <c r="BW416">
        <v>295</v>
      </c>
      <c r="BX416">
        <v>305</v>
      </c>
      <c r="BY416">
        <v>266</v>
      </c>
      <c r="BZ416">
        <v>285</v>
      </c>
      <c r="CA416">
        <v>255</v>
      </c>
      <c r="CB416">
        <v>194</v>
      </c>
      <c r="CC416">
        <v>216</v>
      </c>
      <c r="CD416">
        <v>225</v>
      </c>
      <c r="CE416">
        <v>228</v>
      </c>
      <c r="CF416" s="1">
        <v>242</v>
      </c>
      <c r="CH416" s="43">
        <v>8.2744206061351203E-2</v>
      </c>
      <c r="CJ416" s="27" t="s">
        <v>72357</v>
      </c>
    </row>
    <row r="417" spans="1:88">
      <c r="A417" s="27">
        <v>414</v>
      </c>
      <c r="B417" t="s">
        <v>70952</v>
      </c>
      <c r="D417" t="s">
        <v>71257</v>
      </c>
      <c r="E417" t="s">
        <v>71791</v>
      </c>
      <c r="F417" s="29">
        <v>35.987200000000001</v>
      </c>
      <c r="G417" s="29">
        <v>127.0874</v>
      </c>
      <c r="H417" s="30">
        <v>53</v>
      </c>
      <c r="I417" s="29" t="s">
        <v>71874</v>
      </c>
      <c r="J417" s="30" t="s">
        <v>71902</v>
      </c>
      <c r="K417" s="30" t="s">
        <v>72102</v>
      </c>
      <c r="L417" s="30" t="s">
        <v>71953</v>
      </c>
      <c r="M417" s="48">
        <v>40732</v>
      </c>
      <c r="N417" s="27" t="s">
        <v>71117</v>
      </c>
      <c r="O417" s="54" t="s">
        <v>72382</v>
      </c>
      <c r="P417" s="11"/>
      <c r="Q417" s="11"/>
      <c r="S417" s="12" t="s">
        <v>70990</v>
      </c>
      <c r="T417" s="6">
        <v>0</v>
      </c>
      <c r="U417" s="6">
        <v>8.9166666666666658E-2</v>
      </c>
      <c r="V417" s="6">
        <v>1.6666666666666668E-3</v>
      </c>
      <c r="W417" s="6">
        <v>0.90800000000000003</v>
      </c>
      <c r="X417" s="6">
        <v>0</v>
      </c>
      <c r="Y417" s="6">
        <v>0</v>
      </c>
      <c r="Z417" s="7">
        <v>6.6666666666666664E-4</v>
      </c>
      <c r="AA417" s="6">
        <v>0</v>
      </c>
      <c r="AB417" s="6">
        <v>7.8333333333333328E-3</v>
      </c>
      <c r="AC417" s="6">
        <v>1.6500000000000001E-2</v>
      </c>
      <c r="AD417" s="6">
        <v>0.96766666666666667</v>
      </c>
      <c r="AE417" s="6">
        <v>0</v>
      </c>
      <c r="AF417" s="6">
        <v>3.3333333333333332E-4</v>
      </c>
      <c r="AG417" s="7">
        <v>6.6666666666666671E-3</v>
      </c>
      <c r="AH417" s="6">
        <v>0</v>
      </c>
      <c r="AI417" s="6">
        <v>6.4999999999999997E-3</v>
      </c>
      <c r="AJ417" s="6">
        <v>1.6833333333333336E-2</v>
      </c>
      <c r="AK417" s="6">
        <v>0.96749999999999992</v>
      </c>
      <c r="AL417" s="6">
        <v>0</v>
      </c>
      <c r="AM417" s="6">
        <v>3.3333333333333332E-4</v>
      </c>
      <c r="AN417" s="7">
        <v>8.5000000000000006E-3</v>
      </c>
      <c r="AO417" s="6">
        <v>0</v>
      </c>
      <c r="AP417" s="6">
        <v>0</v>
      </c>
      <c r="AQ417" s="6">
        <v>1</v>
      </c>
      <c r="AR417" s="6">
        <v>9.4674483427035097E-208</v>
      </c>
      <c r="AS417" s="6">
        <v>5.8224329338325702E-131</v>
      </c>
      <c r="AT417" s="7">
        <v>1.13070647000252E-172</v>
      </c>
      <c r="AU417" s="5">
        <v>3</v>
      </c>
      <c r="AV417" s="6">
        <v>3.1596980991202401E-52</v>
      </c>
      <c r="AW417" s="6">
        <v>9.5392072134468506E-128</v>
      </c>
      <c r="AX417" s="6">
        <v>1</v>
      </c>
      <c r="AY417" s="6">
        <v>1.15323186320984E-66</v>
      </c>
      <c r="AZ417" s="6">
        <v>3.0600551718773901E-30</v>
      </c>
      <c r="BA417" s="7">
        <v>2.3259696968862402E-53</v>
      </c>
      <c r="BB417" s="6">
        <v>5.7866402945535696E-283</v>
      </c>
      <c r="BC417" s="6">
        <v>2.7227950157030499E-132</v>
      </c>
      <c r="BD417" s="6">
        <v>2.6482064384025799E-295</v>
      </c>
      <c r="BE417" s="6">
        <v>1</v>
      </c>
      <c r="BF417" s="6">
        <v>2.9408353092328499E-69</v>
      </c>
      <c r="BG417" s="6">
        <v>1.4862388147278699E-81</v>
      </c>
      <c r="BH417" s="7">
        <v>7.5508513864523194E-39</v>
      </c>
      <c r="BI417" s="6">
        <v>0</v>
      </c>
      <c r="BJ417" s="6">
        <v>0</v>
      </c>
      <c r="BK417" s="6">
        <v>1</v>
      </c>
      <c r="BL417" s="6">
        <v>1.96368485359553E-203</v>
      </c>
      <c r="BM417" s="6">
        <v>4.2431587394896E-262</v>
      </c>
      <c r="BN417" s="6">
        <v>2.41237727019723E-169</v>
      </c>
      <c r="BO417" s="7">
        <v>2.07718596333474E-130</v>
      </c>
      <c r="BP417" s="6">
        <v>3.2129707587449E-52</v>
      </c>
      <c r="BQ417" s="6">
        <v>1.0586193592273499E-127</v>
      </c>
      <c r="BR417" s="6">
        <v>1</v>
      </c>
      <c r="BS417" s="6">
        <v>4.49295996209879E-70</v>
      </c>
      <c r="BT417" s="6">
        <v>1.79867731260278E-35</v>
      </c>
      <c r="BU417" s="6">
        <v>7.47449992581298E-56</v>
      </c>
      <c r="BV417" s="7">
        <v>1.9743054262180901E-21</v>
      </c>
      <c r="BW417">
        <v>295</v>
      </c>
      <c r="BX417">
        <v>305</v>
      </c>
      <c r="BY417">
        <v>266</v>
      </c>
      <c r="BZ417">
        <v>285</v>
      </c>
      <c r="CA417">
        <v>255</v>
      </c>
      <c r="CB417">
        <v>194</v>
      </c>
      <c r="CC417">
        <v>216</v>
      </c>
      <c r="CD417">
        <v>225</v>
      </c>
      <c r="CE417">
        <v>228</v>
      </c>
      <c r="CF417" s="1">
        <v>242</v>
      </c>
      <c r="CH417" s="43">
        <v>8.2801795416962004E-2</v>
      </c>
      <c r="CJ417" s="27" t="s">
        <v>72357</v>
      </c>
    </row>
    <row r="418" spans="1:88">
      <c r="A418" s="27">
        <v>415</v>
      </c>
      <c r="B418" t="s">
        <v>70952</v>
      </c>
      <c r="D418" t="s">
        <v>71258</v>
      </c>
      <c r="E418" t="s">
        <v>71791</v>
      </c>
      <c r="F418" s="29">
        <v>36.524099999999997</v>
      </c>
      <c r="G418" s="29">
        <v>128.68879999999999</v>
      </c>
      <c r="H418" s="30">
        <v>97</v>
      </c>
      <c r="I418" s="29" t="s">
        <v>71874</v>
      </c>
      <c r="J418" s="30" t="s">
        <v>71895</v>
      </c>
      <c r="K418" s="30" t="s">
        <v>72088</v>
      </c>
      <c r="L418" s="30" t="s">
        <v>71925</v>
      </c>
      <c r="M418" s="48">
        <v>40726</v>
      </c>
      <c r="N418" s="27" t="s">
        <v>71117</v>
      </c>
      <c r="O418" s="54" t="s">
        <v>72382</v>
      </c>
      <c r="P418" s="11"/>
      <c r="Q418" s="11"/>
      <c r="T418" s="6">
        <v>0</v>
      </c>
      <c r="U418" s="6">
        <v>8.2000000000000003E-2</v>
      </c>
      <c r="V418" s="6">
        <v>3.0000000000000005E-3</v>
      </c>
      <c r="W418" s="6">
        <v>0.90683333333333349</v>
      </c>
      <c r="X418" s="6">
        <v>0</v>
      </c>
      <c r="Y418" s="6">
        <v>7.4999999999999997E-3</v>
      </c>
      <c r="Z418" s="7">
        <v>1E-3</v>
      </c>
      <c r="AA418" s="6">
        <v>0</v>
      </c>
      <c r="AB418" s="6">
        <v>1.9833333333333335E-2</v>
      </c>
      <c r="AC418" s="6">
        <v>1.3333333333333334E-2</v>
      </c>
      <c r="AD418" s="6">
        <v>0.94700000000000006</v>
      </c>
      <c r="AE418" s="6">
        <v>2.3333333333333335E-3</v>
      </c>
      <c r="AF418" s="6">
        <v>1.1833333333333335E-2</v>
      </c>
      <c r="AG418" s="7">
        <v>5.3333333333333332E-3</v>
      </c>
      <c r="AH418" s="6">
        <v>0</v>
      </c>
      <c r="AI418" s="6">
        <v>1.7999999999999999E-2</v>
      </c>
      <c r="AJ418" s="6">
        <v>1.3333333333333334E-2</v>
      </c>
      <c r="AK418" s="6">
        <v>0.94849999999999979</v>
      </c>
      <c r="AL418" s="6">
        <v>8.3333333333333339E-4</v>
      </c>
      <c r="AM418" s="6">
        <v>1.4833333333333332E-2</v>
      </c>
      <c r="AN418" s="7">
        <v>4.5000000000000005E-3</v>
      </c>
      <c r="AO418" s="6">
        <v>0</v>
      </c>
      <c r="AP418" s="6">
        <v>0</v>
      </c>
      <c r="AQ418" s="6">
        <v>1</v>
      </c>
      <c r="AR418" s="6">
        <v>1.15445464599907E-204</v>
      </c>
      <c r="AS418" s="6">
        <v>1.08118645654042E-128</v>
      </c>
      <c r="AT418" s="7">
        <v>3.98343126849892E-170</v>
      </c>
      <c r="AU418" s="5">
        <v>3</v>
      </c>
      <c r="AV418" s="6">
        <v>2.5819895499241399E-59</v>
      </c>
      <c r="AW418" s="6">
        <v>5.5734569800048303E-128</v>
      </c>
      <c r="AX418" s="6">
        <v>1</v>
      </c>
      <c r="AY418" s="6">
        <v>4.9119860377905303E-67</v>
      </c>
      <c r="AZ418" s="6">
        <v>3.9747644565290199E-26</v>
      </c>
      <c r="BA418" s="7">
        <v>7.5194439779681302E-51</v>
      </c>
      <c r="BB418" s="6">
        <v>1.6024036864387401E-285</v>
      </c>
      <c r="BC418" s="6">
        <v>1.5615566939982801E-132</v>
      </c>
      <c r="BD418" s="6">
        <v>7.6669834414956904E-290</v>
      </c>
      <c r="BE418" s="6">
        <v>1</v>
      </c>
      <c r="BF418" s="6">
        <v>5.7094143611594404E-74</v>
      </c>
      <c r="BG418" s="6">
        <v>1.53933157479821E-80</v>
      </c>
      <c r="BH418" s="7">
        <v>1.00718523766966E-40</v>
      </c>
      <c r="BI418" s="6">
        <v>0</v>
      </c>
      <c r="BJ418" s="6">
        <v>0</v>
      </c>
      <c r="BK418" s="6">
        <v>1</v>
      </c>
      <c r="BL418" s="6">
        <v>1.7647824792367699E-201</v>
      </c>
      <c r="BM418" s="6">
        <v>1.33195238107343E-247</v>
      </c>
      <c r="BN418" s="6">
        <v>5.5882467377833695E-168</v>
      </c>
      <c r="BO418" s="7">
        <v>1.43314721869104E-127</v>
      </c>
      <c r="BP418" s="6">
        <v>2.9042549432271601E-59</v>
      </c>
      <c r="BQ418" s="6">
        <v>6.88818697911763E-128</v>
      </c>
      <c r="BR418" s="6">
        <v>1</v>
      </c>
      <c r="BS418" s="6">
        <v>2.74941669340096E-69</v>
      </c>
      <c r="BT418" s="6">
        <v>3.3069123174309197E-30</v>
      </c>
      <c r="BU418" s="6">
        <v>3.00973449715495E-52</v>
      </c>
      <c r="BV418" s="7">
        <v>4.13708256787098E-21</v>
      </c>
      <c r="BW418">
        <v>295</v>
      </c>
      <c r="BX418">
        <v>305</v>
      </c>
      <c r="BY418">
        <v>266</v>
      </c>
      <c r="BZ418">
        <v>285</v>
      </c>
      <c r="CA418">
        <v>255</v>
      </c>
      <c r="CB418">
        <v>194</v>
      </c>
      <c r="CC418">
        <v>216</v>
      </c>
      <c r="CD418">
        <v>225</v>
      </c>
      <c r="CE418">
        <v>228</v>
      </c>
      <c r="CF418" s="1">
        <v>242</v>
      </c>
      <c r="CH418" s="43">
        <v>9.0194954128440405E-2</v>
      </c>
      <c r="CJ418" s="27" t="s">
        <v>72357</v>
      </c>
    </row>
    <row r="419" spans="1:88">
      <c r="A419" s="27">
        <v>416</v>
      </c>
      <c r="B419" t="s">
        <v>70952</v>
      </c>
      <c r="D419" t="s">
        <v>71259</v>
      </c>
      <c r="E419" t="s">
        <v>71791</v>
      </c>
      <c r="F419" s="29">
        <v>36.436399999999999</v>
      </c>
      <c r="G419" s="29">
        <v>129.2458</v>
      </c>
      <c r="H419" s="30">
        <v>178</v>
      </c>
      <c r="I419" s="29" t="s">
        <v>71874</v>
      </c>
      <c r="J419" s="30" t="s">
        <v>71895</v>
      </c>
      <c r="K419" s="30" t="s">
        <v>72053</v>
      </c>
      <c r="L419" s="30" t="s">
        <v>71977</v>
      </c>
      <c r="M419" s="48">
        <v>40761</v>
      </c>
      <c r="N419" s="27" t="s">
        <v>71117</v>
      </c>
      <c r="O419" s="54" t="s">
        <v>72382</v>
      </c>
      <c r="P419" s="11"/>
      <c r="Q419" s="11"/>
      <c r="T419" s="6">
        <v>0</v>
      </c>
      <c r="U419" s="6">
        <v>8.9666666666666658E-2</v>
      </c>
      <c r="V419" s="6">
        <v>0</v>
      </c>
      <c r="W419" s="6">
        <v>0.90649999999999997</v>
      </c>
      <c r="X419" s="6">
        <v>0</v>
      </c>
      <c r="Y419" s="6">
        <v>3.1666666666666666E-3</v>
      </c>
      <c r="Z419" s="7">
        <v>0</v>
      </c>
      <c r="AA419" s="6">
        <v>0</v>
      </c>
      <c r="AB419" s="6">
        <v>1.8500000000000003E-2</v>
      </c>
      <c r="AC419" s="6">
        <v>1.6666666666666666E-4</v>
      </c>
      <c r="AD419" s="6">
        <v>0.95983333333333343</v>
      </c>
      <c r="AE419" s="6">
        <v>1.8333333333333333E-3</v>
      </c>
      <c r="AF419" s="6">
        <v>1.2333333333333333E-2</v>
      </c>
      <c r="AG419" s="7">
        <v>7.3333333333333332E-3</v>
      </c>
      <c r="AH419" s="6">
        <v>0</v>
      </c>
      <c r="AI419" s="6">
        <v>2.2999999999999996E-2</v>
      </c>
      <c r="AJ419" s="6">
        <v>0</v>
      </c>
      <c r="AK419" s="6">
        <v>0.95833333333333337</v>
      </c>
      <c r="AL419" s="6">
        <v>0</v>
      </c>
      <c r="AM419" s="6">
        <v>1.2333333333333333E-2</v>
      </c>
      <c r="AN419" s="7">
        <v>5.8333333333333336E-3</v>
      </c>
      <c r="AO419" s="6">
        <v>0</v>
      </c>
      <c r="AP419" s="6">
        <v>0</v>
      </c>
      <c r="AQ419" s="6">
        <v>1</v>
      </c>
      <c r="AR419" s="6">
        <v>1.07952057056132E-209</v>
      </c>
      <c r="AS419" s="6">
        <v>6.3606965791962201E-139</v>
      </c>
      <c r="AT419" s="7">
        <v>6.3387505293064199E-182</v>
      </c>
      <c r="AU419" s="5">
        <v>3</v>
      </c>
      <c r="AV419" s="6">
        <v>1.65357779782976E-57</v>
      </c>
      <c r="AW419" s="6">
        <v>6.79552551420929E-112</v>
      </c>
      <c r="AX419" s="6">
        <v>1</v>
      </c>
      <c r="AY419" s="6">
        <v>1.43712262075302E-59</v>
      </c>
      <c r="AZ419" s="6">
        <v>4.8883405235860803E-30</v>
      </c>
      <c r="BA419" s="7">
        <v>2.0929070095049199E-47</v>
      </c>
      <c r="BB419" s="6">
        <v>5.3877786751042899E-284</v>
      </c>
      <c r="BC419" s="6">
        <v>2.3534755546483E-118</v>
      </c>
      <c r="BD419" s="6">
        <v>8.7023154489888498E-294</v>
      </c>
      <c r="BE419" s="6">
        <v>1</v>
      </c>
      <c r="BF419" s="6">
        <v>6.9104460686477505E-69</v>
      </c>
      <c r="BG419" s="6">
        <v>1.7314605503759E-74</v>
      </c>
      <c r="BH419" s="7">
        <v>1.5054987683206001E-39</v>
      </c>
      <c r="BI419" s="6">
        <v>0</v>
      </c>
      <c r="BJ419" s="6">
        <v>0</v>
      </c>
      <c r="BK419" s="6">
        <v>1</v>
      </c>
      <c r="BL419" s="6">
        <v>3.73521449838564E-205</v>
      </c>
      <c r="BM419" s="6">
        <v>8.7449204188415194E-273</v>
      </c>
      <c r="BN419" s="6">
        <v>2.2842509860025001E-178</v>
      </c>
      <c r="BO419" s="7">
        <v>2.0268744598992501E-138</v>
      </c>
      <c r="BP419" s="6">
        <v>9.6410234322070495E-57</v>
      </c>
      <c r="BQ419" s="6">
        <v>5.56127200765329E-111</v>
      </c>
      <c r="BR419" s="6">
        <v>1</v>
      </c>
      <c r="BS419" s="6">
        <v>1.5720006957572599E-63</v>
      </c>
      <c r="BT419" s="6">
        <v>9.2638643492101203E-37</v>
      </c>
      <c r="BU419" s="6">
        <v>4.23703968860058E-50</v>
      </c>
      <c r="BV419" s="7">
        <v>1.01232011084459E-29</v>
      </c>
      <c r="BW419">
        <v>294</v>
      </c>
      <c r="BX419">
        <v>306</v>
      </c>
      <c r="BY419">
        <v>270</v>
      </c>
      <c r="BZ419">
        <v>287</v>
      </c>
      <c r="CA419">
        <v>251</v>
      </c>
      <c r="CB419">
        <v>194</v>
      </c>
      <c r="CC419">
        <v>215</v>
      </c>
      <c r="CD419">
        <v>226</v>
      </c>
      <c r="CE419">
        <v>227</v>
      </c>
      <c r="CF419" s="1">
        <v>249</v>
      </c>
      <c r="CH419" s="43">
        <v>9.6085606564648499E-2</v>
      </c>
      <c r="CJ419" s="27" t="s">
        <v>72357</v>
      </c>
    </row>
    <row r="420" spans="1:88">
      <c r="A420" s="27">
        <v>417</v>
      </c>
      <c r="B420" t="s">
        <v>70952</v>
      </c>
      <c r="D420" t="s">
        <v>71260</v>
      </c>
      <c r="E420" t="s">
        <v>71791</v>
      </c>
      <c r="F420" s="29">
        <v>35.211500000000001</v>
      </c>
      <c r="G420" s="29">
        <v>128.28210000000001</v>
      </c>
      <c r="H420" s="30">
        <v>47</v>
      </c>
      <c r="I420" s="29" t="s">
        <v>71874</v>
      </c>
      <c r="J420" s="30" t="s">
        <v>71914</v>
      </c>
      <c r="K420" s="30" t="s">
        <v>72036</v>
      </c>
      <c r="L420" s="30" t="s">
        <v>71929</v>
      </c>
      <c r="M420" s="48">
        <v>40726</v>
      </c>
      <c r="N420" s="27" t="s">
        <v>71117</v>
      </c>
      <c r="O420" s="54" t="s">
        <v>72382</v>
      </c>
      <c r="P420" s="11"/>
      <c r="Q420" s="11"/>
      <c r="S420" s="12" t="s">
        <v>70990</v>
      </c>
      <c r="T420" s="6">
        <v>5.0000000000000001E-3</v>
      </c>
      <c r="U420" s="6">
        <v>8.8499999999999981E-2</v>
      </c>
      <c r="V420" s="6">
        <v>6.6666666666666664E-4</v>
      </c>
      <c r="W420" s="6">
        <v>0.89983333333333337</v>
      </c>
      <c r="X420" s="6">
        <v>0</v>
      </c>
      <c r="Y420" s="6">
        <v>3.5000000000000001E-3</v>
      </c>
      <c r="Z420" s="7">
        <v>3.0000000000000005E-3</v>
      </c>
      <c r="AA420" s="6">
        <v>5.0000000000000001E-3</v>
      </c>
      <c r="AB420" s="6">
        <v>1.4166666666666666E-2</v>
      </c>
      <c r="AC420" s="6">
        <v>9.3333333333333324E-3</v>
      </c>
      <c r="AD420" s="6">
        <v>0.9511666666666666</v>
      </c>
      <c r="AE420" s="6">
        <v>8.3333333333333339E-4</v>
      </c>
      <c r="AF420" s="6">
        <v>3.8333333333333331E-3</v>
      </c>
      <c r="AG420" s="7">
        <v>1.5666666666666666E-2</v>
      </c>
      <c r="AH420" s="6">
        <v>5.0000000000000001E-3</v>
      </c>
      <c r="AI420" s="6">
        <v>7.1666666666666675E-3</v>
      </c>
      <c r="AJ420" s="6">
        <v>1.2666666666666666E-2</v>
      </c>
      <c r="AK420" s="6">
        <v>0.95233333333333325</v>
      </c>
      <c r="AL420" s="6">
        <v>0</v>
      </c>
      <c r="AM420" s="6">
        <v>3.666666666666667E-3</v>
      </c>
      <c r="AN420" s="7">
        <v>1.8833333333333334E-2</v>
      </c>
      <c r="AO420" s="6">
        <v>0</v>
      </c>
      <c r="AP420" s="6">
        <v>0</v>
      </c>
      <c r="AQ420" s="6">
        <v>1</v>
      </c>
      <c r="AR420" s="6">
        <v>1.76475607854825E-198</v>
      </c>
      <c r="AS420" s="6">
        <v>4.7703732325665701E-121</v>
      </c>
      <c r="AT420" s="7">
        <v>3.1702300171549502E-161</v>
      </c>
      <c r="AU420" s="5">
        <v>3</v>
      </c>
      <c r="AV420" s="6">
        <v>3.3945167780507803E-67</v>
      </c>
      <c r="AW420" s="6">
        <v>7.3518067405289002E-140</v>
      </c>
      <c r="AX420" s="6">
        <v>1</v>
      </c>
      <c r="AY420" s="6">
        <v>1.9059393350976099E-69</v>
      </c>
      <c r="AZ420" s="6">
        <v>7.6326718242696701E-34</v>
      </c>
      <c r="BA420" s="7">
        <v>7.0266605260283694E-55</v>
      </c>
      <c r="BB420" s="6">
        <v>2.94733020993499E-278</v>
      </c>
      <c r="BC420" s="6">
        <v>2.05107431535501E-130</v>
      </c>
      <c r="BD420" s="6">
        <v>1.9582825680186199E-291</v>
      </c>
      <c r="BE420" s="6">
        <v>1</v>
      </c>
      <c r="BF420" s="6">
        <v>3.8820272523544498E-72</v>
      </c>
      <c r="BG420" s="6">
        <v>7.9165323898277705E-91</v>
      </c>
      <c r="BH420" s="7">
        <v>7.0668931687179002E-38</v>
      </c>
      <c r="BI420" s="6">
        <v>0</v>
      </c>
      <c r="BJ420" s="6">
        <v>0</v>
      </c>
      <c r="BK420" s="6">
        <v>1</v>
      </c>
      <c r="BL420" s="6">
        <v>1.9206240330136201E-197</v>
      </c>
      <c r="BM420" s="6">
        <v>1.17675767784891E-255</v>
      </c>
      <c r="BN420" s="6">
        <v>3.42070172505428E-161</v>
      </c>
      <c r="BO420" s="7">
        <v>6.9560030310495598E-121</v>
      </c>
      <c r="BP420" s="6">
        <v>2.64150451576064E-66</v>
      </c>
      <c r="BQ420" s="6">
        <v>9.4101771906179903E-139</v>
      </c>
      <c r="BR420" s="6">
        <v>1</v>
      </c>
      <c r="BS420" s="6">
        <v>4.61203774310818E-76</v>
      </c>
      <c r="BT420" s="6">
        <v>1.0585248307255801E-43</v>
      </c>
      <c r="BU420" s="6">
        <v>5.8391564549492297E-60</v>
      </c>
      <c r="BV420" s="7">
        <v>1.6459424868313501E-34</v>
      </c>
      <c r="BW420">
        <v>294</v>
      </c>
      <c r="BX420">
        <v>306</v>
      </c>
      <c r="BY420">
        <v>270</v>
      </c>
      <c r="BZ420">
        <v>287</v>
      </c>
      <c r="CA420">
        <v>251</v>
      </c>
      <c r="CB420">
        <v>194</v>
      </c>
      <c r="CC420">
        <v>215</v>
      </c>
      <c r="CD420">
        <v>226</v>
      </c>
      <c r="CE420">
        <v>227</v>
      </c>
      <c r="CF420" s="1">
        <v>249</v>
      </c>
      <c r="CH420" s="43">
        <v>9.25089458555758E-2</v>
      </c>
      <c r="CJ420" s="27" t="s">
        <v>72357</v>
      </c>
    </row>
    <row r="421" spans="1:88">
      <c r="A421" s="27">
        <v>418</v>
      </c>
      <c r="B421" t="s">
        <v>70952</v>
      </c>
      <c r="D421" t="s">
        <v>71261</v>
      </c>
      <c r="E421" t="s">
        <v>71791</v>
      </c>
      <c r="F421" s="29">
        <v>37.001300000000001</v>
      </c>
      <c r="G421" s="29">
        <v>127.6023</v>
      </c>
      <c r="H421" s="30">
        <v>116</v>
      </c>
      <c r="I421" s="29" t="s">
        <v>71874</v>
      </c>
      <c r="J421" s="30" t="s">
        <v>71991</v>
      </c>
      <c r="K421" s="30" t="s">
        <v>72120</v>
      </c>
      <c r="L421" s="30" t="s">
        <v>71965</v>
      </c>
      <c r="M421" s="48">
        <v>40740</v>
      </c>
      <c r="N421" s="27" t="s">
        <v>71117</v>
      </c>
      <c r="O421" s="54" t="s">
        <v>72382</v>
      </c>
      <c r="P421" s="11"/>
      <c r="Q421" s="11"/>
      <c r="R421" s="11" t="s">
        <v>70990</v>
      </c>
      <c r="S421" s="12" t="s">
        <v>70990</v>
      </c>
      <c r="T421" s="6">
        <v>1E-3</v>
      </c>
      <c r="U421" s="6">
        <v>9.5666666666666664E-2</v>
      </c>
      <c r="V421" s="6">
        <v>5.0000000000000001E-4</v>
      </c>
      <c r="W421" s="6">
        <v>0.89883333333333326</v>
      </c>
      <c r="X421" s="6">
        <v>0</v>
      </c>
      <c r="Y421" s="6">
        <v>2.9999999999999996E-3</v>
      </c>
      <c r="Z421" s="7">
        <v>3.3333333333333332E-4</v>
      </c>
      <c r="AA421" s="6">
        <v>2E-3</v>
      </c>
      <c r="AB421" s="6">
        <v>2.8500000000000001E-2</v>
      </c>
      <c r="AC421" s="6">
        <v>5.8333333333333336E-3</v>
      </c>
      <c r="AD421" s="6">
        <v>0.94799999999999995</v>
      </c>
      <c r="AE421" s="6">
        <v>2E-3</v>
      </c>
      <c r="AF421" s="6">
        <v>4.8333333333333327E-3</v>
      </c>
      <c r="AG421" s="7">
        <v>8.9999999999999993E-3</v>
      </c>
      <c r="AH421" s="6">
        <v>2E-3</v>
      </c>
      <c r="AI421" s="6">
        <v>2.8333333333333335E-2</v>
      </c>
      <c r="AJ421" s="6">
        <v>4.5000000000000005E-3</v>
      </c>
      <c r="AK421" s="6">
        <v>0.94666666666666666</v>
      </c>
      <c r="AL421" s="6">
        <v>1E-3</v>
      </c>
      <c r="AM421" s="6">
        <v>6.6666666666666671E-3</v>
      </c>
      <c r="AN421" s="7">
        <v>1.0833333333333332E-2</v>
      </c>
      <c r="AO421" s="6">
        <v>0</v>
      </c>
      <c r="AP421" s="6">
        <v>0</v>
      </c>
      <c r="AQ421" s="6">
        <v>1</v>
      </c>
      <c r="AR421" s="6">
        <v>5.81594932064079E-210</v>
      </c>
      <c r="AS421" s="6">
        <v>2.5880772378151799E-128</v>
      </c>
      <c r="AT421" s="7">
        <v>7.4596590734466894E-167</v>
      </c>
      <c r="AU421" s="5">
        <v>3</v>
      </c>
      <c r="AV421" s="6">
        <v>6.5497729069245602E-58</v>
      </c>
      <c r="AW421" s="6">
        <v>3.7978156299662E-128</v>
      </c>
      <c r="AX421" s="6">
        <v>1</v>
      </c>
      <c r="AY421" s="6">
        <v>2.9880387848594099E-61</v>
      </c>
      <c r="AZ421" s="6">
        <v>2.5709311934653701E-27</v>
      </c>
      <c r="BA421" s="7">
        <v>3.59372287450885E-51</v>
      </c>
      <c r="BB421" s="6">
        <v>4.5331085659856302E-281</v>
      </c>
      <c r="BC421" s="6">
        <v>6.8536439811518101E-128</v>
      </c>
      <c r="BD421" s="6">
        <v>6.8643948195852899E-284</v>
      </c>
      <c r="BE421" s="6">
        <v>1</v>
      </c>
      <c r="BF421" s="6">
        <v>1.7713189301789601E-66</v>
      </c>
      <c r="BG421" s="6">
        <v>1.3918842820258399E-84</v>
      </c>
      <c r="BH421" s="7">
        <v>4.6681521036810502E-36</v>
      </c>
      <c r="BI421" s="6">
        <v>0</v>
      </c>
      <c r="BJ421" s="6">
        <v>0</v>
      </c>
      <c r="BK421" s="6">
        <v>1</v>
      </c>
      <c r="BL421" s="6">
        <v>4.2085855661749301E-201</v>
      </c>
      <c r="BM421" s="6">
        <v>6.4297993824049004E-258</v>
      </c>
      <c r="BN421" s="6">
        <v>6.8227676427279301E-159</v>
      </c>
      <c r="BO421" s="7">
        <v>1.0461940793513399E-127</v>
      </c>
      <c r="BP421" s="6">
        <v>1.5451968852222401E-57</v>
      </c>
      <c r="BQ421" s="6">
        <v>1.4521606335552501E-127</v>
      </c>
      <c r="BR421" s="6">
        <v>1</v>
      </c>
      <c r="BS421" s="6">
        <v>2.3414168538624201E-70</v>
      </c>
      <c r="BT421" s="6">
        <v>6.8796391757257102E-40</v>
      </c>
      <c r="BU421" s="6">
        <v>1.35523511442326E-58</v>
      </c>
      <c r="BV421" s="7">
        <v>3.03645288132485E-37</v>
      </c>
      <c r="BW421">
        <v>295</v>
      </c>
      <c r="BX421">
        <v>305</v>
      </c>
      <c r="BY421">
        <v>266</v>
      </c>
      <c r="BZ421">
        <v>285</v>
      </c>
      <c r="CA421">
        <v>255</v>
      </c>
      <c r="CB421">
        <v>193</v>
      </c>
      <c r="CC421">
        <v>216</v>
      </c>
      <c r="CD421">
        <v>225</v>
      </c>
      <c r="CE421">
        <v>228</v>
      </c>
      <c r="CF421" s="1">
        <v>242</v>
      </c>
      <c r="CH421" s="43">
        <v>8.1586780876009998E-2</v>
      </c>
      <c r="CJ421" s="27" t="s">
        <v>72357</v>
      </c>
    </row>
    <row r="422" spans="1:88">
      <c r="A422" s="27">
        <v>419</v>
      </c>
      <c r="B422" t="s">
        <v>70952</v>
      </c>
      <c r="D422" t="s">
        <v>71262</v>
      </c>
      <c r="E422" t="s">
        <v>71791</v>
      </c>
      <c r="F422" s="29">
        <v>35.402999999999999</v>
      </c>
      <c r="G422" s="29">
        <v>128.48249999999999</v>
      </c>
      <c r="H422" s="30">
        <v>6</v>
      </c>
      <c r="I422" s="29" t="s">
        <v>71874</v>
      </c>
      <c r="J422" s="30" t="s">
        <v>71914</v>
      </c>
      <c r="K422" s="30" t="s">
        <v>72083</v>
      </c>
      <c r="L422" s="30" t="s">
        <v>71918</v>
      </c>
      <c r="M422" s="48">
        <v>40726</v>
      </c>
      <c r="N422" s="27" t="s">
        <v>71117</v>
      </c>
      <c r="O422" s="54" t="s">
        <v>72382</v>
      </c>
      <c r="P422" s="11"/>
      <c r="Q422" s="11"/>
      <c r="T422" s="6">
        <v>0</v>
      </c>
      <c r="U422" s="6">
        <v>8.7666666666666657E-2</v>
      </c>
      <c r="V422" s="6">
        <v>2.3333333333333331E-3</v>
      </c>
      <c r="W422" s="6">
        <v>0.89816666666666667</v>
      </c>
      <c r="X422" s="6">
        <v>6.6666666666666664E-4</v>
      </c>
      <c r="Y422" s="6">
        <v>1.5000000000000002E-3</v>
      </c>
      <c r="Z422" s="7">
        <v>9.3333333333333341E-3</v>
      </c>
      <c r="AA422" s="6">
        <v>0</v>
      </c>
      <c r="AB422" s="6">
        <v>1.6333333333333335E-2</v>
      </c>
      <c r="AC422" s="6">
        <v>5.8333333333333327E-3</v>
      </c>
      <c r="AD422" s="6">
        <v>0.94899999999999984</v>
      </c>
      <c r="AE422" s="6">
        <v>8.3333333333333339E-4</v>
      </c>
      <c r="AF422" s="6">
        <v>2E-3</v>
      </c>
      <c r="AG422" s="7">
        <v>2.6499999999999999E-2</v>
      </c>
      <c r="AH422" s="6">
        <v>0</v>
      </c>
      <c r="AI422" s="6">
        <v>1.1333333333333332E-2</v>
      </c>
      <c r="AJ422" s="6">
        <v>7.4999999999999997E-3</v>
      </c>
      <c r="AK422" s="6">
        <v>0.94883333333333342</v>
      </c>
      <c r="AL422" s="6">
        <v>1.6666666666666666E-4</v>
      </c>
      <c r="AM422" s="6">
        <v>1.6666666666666668E-3</v>
      </c>
      <c r="AN422" s="7">
        <v>2.9833333333333333E-2</v>
      </c>
      <c r="AO422" s="6">
        <f>5.43472210425371*10^-323</f>
        <v>0</v>
      </c>
      <c r="AP422" s="6">
        <v>0</v>
      </c>
      <c r="AQ422" s="6">
        <v>1</v>
      </c>
      <c r="AR422" s="6">
        <v>2.6534728968664799E-201</v>
      </c>
      <c r="AS422" s="6">
        <v>3.2379661402839101E-122</v>
      </c>
      <c r="AT422" s="7">
        <v>1.79802402078131E-165</v>
      </c>
      <c r="AU422" s="5">
        <v>3</v>
      </c>
      <c r="AV422" s="6">
        <v>7.7051634364858501E-72</v>
      </c>
      <c r="AW422" s="6">
        <v>1.7124981206251E-147</v>
      </c>
      <c r="AX422" s="6">
        <v>1</v>
      </c>
      <c r="AY422" s="6">
        <v>5.1087590496738203E-58</v>
      </c>
      <c r="AZ422" s="6">
        <v>1.31415638936723E-20</v>
      </c>
      <c r="BA422" s="7">
        <v>1.4561651941672802E-45</v>
      </c>
      <c r="BB422" s="6">
        <v>1.63213613173492E-280</v>
      </c>
      <c r="BC422" s="6">
        <v>7.0207751774398398E-127</v>
      </c>
      <c r="BD422" s="6">
        <v>1.50719327514362E-292</v>
      </c>
      <c r="BE422" s="6">
        <v>1</v>
      </c>
      <c r="BF422" s="6">
        <v>4.52773120884947E-69</v>
      </c>
      <c r="BG422" s="6">
        <v>1.0976683608720299E-81</v>
      </c>
      <c r="BH422" s="7">
        <v>4.6502713522786998E-38</v>
      </c>
      <c r="BI422" s="6">
        <f>4.46635343840487*10^-321</f>
        <v>0</v>
      </c>
      <c r="BJ422" s="6">
        <v>0</v>
      </c>
      <c r="BK422" s="6">
        <v>1</v>
      </c>
      <c r="BL422" s="6">
        <v>4.8530966087747699E-198</v>
      </c>
      <c r="BM422" s="6">
        <v>4.2366761027755599E-249</v>
      </c>
      <c r="BN422" s="6">
        <v>3.0080424673562998E-163</v>
      </c>
      <c r="BO422" s="7">
        <v>2.07365265074259E-121</v>
      </c>
      <c r="BP422" s="6">
        <v>2.19188892616563E-71</v>
      </c>
      <c r="BQ422" s="6">
        <v>8.6125483170478005E-147</v>
      </c>
      <c r="BR422" s="6">
        <v>1</v>
      </c>
      <c r="BS422" s="6">
        <v>1.59680153156609E-65</v>
      </c>
      <c r="BT422" s="6">
        <v>1.2049992849327801E-31</v>
      </c>
      <c r="BU422" s="6">
        <v>1.88128830915365E-51</v>
      </c>
      <c r="BV422" s="7">
        <v>2.4864015923839601E-37</v>
      </c>
      <c r="BW422">
        <v>294</v>
      </c>
      <c r="BX422">
        <v>306</v>
      </c>
      <c r="BY422">
        <v>270</v>
      </c>
      <c r="BZ422">
        <v>287</v>
      </c>
      <c r="CA422">
        <v>251</v>
      </c>
      <c r="CB422">
        <v>194</v>
      </c>
      <c r="CC422">
        <v>215</v>
      </c>
      <c r="CD422">
        <v>226</v>
      </c>
      <c r="CE422">
        <v>227</v>
      </c>
      <c r="CF422" s="1">
        <v>249</v>
      </c>
      <c r="CH422" s="43">
        <v>9.4736842105263203E-2</v>
      </c>
      <c r="CJ422" s="27" t="s">
        <v>72357</v>
      </c>
    </row>
    <row r="423" spans="1:88">
      <c r="A423" s="27">
        <v>420</v>
      </c>
      <c r="B423" t="s">
        <v>70952</v>
      </c>
      <c r="D423" t="s">
        <v>71263</v>
      </c>
      <c r="E423" t="s">
        <v>71791</v>
      </c>
      <c r="F423" s="29">
        <v>35.256500000000003</v>
      </c>
      <c r="G423" s="29">
        <v>128.9838</v>
      </c>
      <c r="H423" s="30">
        <v>6</v>
      </c>
      <c r="I423" s="29" t="s">
        <v>71874</v>
      </c>
      <c r="J423" s="30" t="s">
        <v>71914</v>
      </c>
      <c r="K423" s="30" t="s">
        <v>72078</v>
      </c>
      <c r="L423" s="30" t="s">
        <v>71913</v>
      </c>
      <c r="M423" s="48">
        <v>40726</v>
      </c>
      <c r="N423" s="27" t="s">
        <v>71117</v>
      </c>
      <c r="O423" s="54" t="s">
        <v>72382</v>
      </c>
      <c r="P423" s="11"/>
      <c r="Q423" s="11"/>
      <c r="T423" s="6">
        <v>0</v>
      </c>
      <c r="U423" s="6">
        <v>9.2833333333333323E-2</v>
      </c>
      <c r="V423" s="6">
        <v>8.1666666666666658E-3</v>
      </c>
      <c r="W423" s="6">
        <v>0.89749999999999996</v>
      </c>
      <c r="X423" s="6">
        <v>0</v>
      </c>
      <c r="Y423" s="6">
        <v>1E-3</v>
      </c>
      <c r="Z423" s="7">
        <v>0</v>
      </c>
      <c r="AA423" s="6">
        <v>0</v>
      </c>
      <c r="AB423" s="6">
        <v>1.0666666666666665E-2</v>
      </c>
      <c r="AC423" s="6">
        <v>2.5999999999999999E-2</v>
      </c>
      <c r="AD423" s="6">
        <v>0.96099999999999997</v>
      </c>
      <c r="AE423" s="6">
        <v>8.3333333333333339E-4</v>
      </c>
      <c r="AF423" s="6">
        <v>1.1666666666666668E-3</v>
      </c>
      <c r="AG423" s="7">
        <v>0</v>
      </c>
      <c r="AH423" s="6">
        <v>0</v>
      </c>
      <c r="AI423" s="6">
        <v>8.6666666666666663E-3</v>
      </c>
      <c r="AJ423" s="6">
        <v>2.8333333333333335E-2</v>
      </c>
      <c r="AK423" s="6">
        <v>0.96066666666666656</v>
      </c>
      <c r="AL423" s="6">
        <v>0</v>
      </c>
      <c r="AM423" s="6">
        <v>1.3333333333333333E-3</v>
      </c>
      <c r="AN423" s="7">
        <v>0</v>
      </c>
      <c r="AO423" s="6">
        <f>2.99750441058003*10^-314</f>
        <v>0</v>
      </c>
      <c r="AP423" s="6">
        <v>0</v>
      </c>
      <c r="AQ423" s="6">
        <v>1</v>
      </c>
      <c r="AR423" s="6">
        <v>1.0760051711463399E-204</v>
      </c>
      <c r="AS423" s="6">
        <v>1.64217849513345E-124</v>
      </c>
      <c r="AT423" s="7">
        <v>1.5122859972052801E-166</v>
      </c>
      <c r="AU423" s="5">
        <v>3</v>
      </c>
      <c r="AV423" s="6">
        <v>1.6456504857013901E-72</v>
      </c>
      <c r="AW423" s="6">
        <v>8.0068587610523398E-138</v>
      </c>
      <c r="AX423" s="6">
        <v>1</v>
      </c>
      <c r="AY423" s="6">
        <v>5.2581988113232798E-64</v>
      </c>
      <c r="AZ423" s="6">
        <v>4.5240924762595703E-33</v>
      </c>
      <c r="BA423" s="7">
        <v>1.18435042811674E-58</v>
      </c>
      <c r="BB423" s="6">
        <v>7.9453825789515595E-282</v>
      </c>
      <c r="BC423" s="6">
        <v>2.3765347261751099E-125</v>
      </c>
      <c r="BD423" s="6">
        <v>8.8594417883542908E-280</v>
      </c>
      <c r="BE423" s="6">
        <v>1</v>
      </c>
      <c r="BF423" s="6">
        <v>7.4967887820980702E-65</v>
      </c>
      <c r="BG423" s="6">
        <v>1.4359432909097901E-79</v>
      </c>
      <c r="BH423" s="7">
        <v>1.8929383628769501E-33</v>
      </c>
      <c r="BI423" s="6">
        <f>3.46596810775061*10^-313</f>
        <v>0</v>
      </c>
      <c r="BJ423" s="6">
        <v>0</v>
      </c>
      <c r="BK423" s="6">
        <v>1</v>
      </c>
      <c r="BL423" s="6">
        <v>1.6566541834088199E-201</v>
      </c>
      <c r="BM423" s="6">
        <v>3.5807848861531501E-262</v>
      </c>
      <c r="BN423" s="6">
        <v>2.3706750696021899E-164</v>
      </c>
      <c r="BO423" s="7">
        <v>2.5285385482247299E-124</v>
      </c>
      <c r="BP423" s="6">
        <v>1.0917799026426999E-71</v>
      </c>
      <c r="BQ423" s="6">
        <v>7.6956232555924004E-137</v>
      </c>
      <c r="BR423" s="6">
        <v>1</v>
      </c>
      <c r="BS423" s="6">
        <v>1.32136366270868E-68</v>
      </c>
      <c r="BT423" s="6">
        <v>1.8639207071125501E-40</v>
      </c>
      <c r="BU423" s="6">
        <v>6.2302086888103001E-62</v>
      </c>
      <c r="BV423" s="7">
        <v>4.4711653024459903E-30</v>
      </c>
      <c r="BW423">
        <v>295</v>
      </c>
      <c r="BX423">
        <v>305</v>
      </c>
      <c r="BY423">
        <v>266</v>
      </c>
      <c r="BZ423">
        <v>285</v>
      </c>
      <c r="CA423">
        <v>255</v>
      </c>
      <c r="CB423">
        <v>194</v>
      </c>
      <c r="CC423">
        <v>216</v>
      </c>
      <c r="CD423">
        <v>225</v>
      </c>
      <c r="CE423">
        <v>228</v>
      </c>
      <c r="CF423" s="1">
        <v>242</v>
      </c>
      <c r="CH423" s="43">
        <v>8.2505214084161393E-2</v>
      </c>
      <c r="CJ423" s="27" t="s">
        <v>72357</v>
      </c>
    </row>
    <row r="424" spans="1:88">
      <c r="A424" s="27">
        <v>421</v>
      </c>
      <c r="B424" t="s">
        <v>70952</v>
      </c>
      <c r="D424" t="s">
        <v>71264</v>
      </c>
      <c r="E424" t="s">
        <v>71791</v>
      </c>
      <c r="F424" s="29">
        <v>37.196899999999999</v>
      </c>
      <c r="G424" s="29">
        <v>129.03579999999999</v>
      </c>
      <c r="H424" s="30">
        <v>384</v>
      </c>
      <c r="I424" s="29" t="s">
        <v>71874</v>
      </c>
      <c r="J424" s="30" t="s">
        <v>71984</v>
      </c>
      <c r="K424" s="30" t="s">
        <v>71973</v>
      </c>
      <c r="L424" s="30" t="s">
        <v>71907</v>
      </c>
      <c r="M424" s="48">
        <v>40715</v>
      </c>
      <c r="N424" s="27" t="s">
        <v>71117</v>
      </c>
      <c r="O424" s="54" t="s">
        <v>72382</v>
      </c>
      <c r="P424" s="11"/>
      <c r="Q424" s="11"/>
      <c r="S424" s="12" t="s">
        <v>70990</v>
      </c>
      <c r="T424" s="6">
        <v>1.1666666666666668E-3</v>
      </c>
      <c r="U424" s="6">
        <v>9.799999999999999E-2</v>
      </c>
      <c r="V424" s="6">
        <v>2.1666666666666666E-3</v>
      </c>
      <c r="W424" s="6">
        <v>0.89466666666666672</v>
      </c>
      <c r="X424" s="6">
        <v>0</v>
      </c>
      <c r="Y424" s="6">
        <v>3.3333333333333335E-3</v>
      </c>
      <c r="Z424" s="7">
        <v>1.6666666666666666E-4</v>
      </c>
      <c r="AA424" s="6">
        <v>2E-3</v>
      </c>
      <c r="AB424" s="6">
        <v>1.5833333333333335E-2</v>
      </c>
      <c r="AC424" s="6">
        <v>1.7000000000000001E-2</v>
      </c>
      <c r="AD424" s="6">
        <v>0.9468333333333333</v>
      </c>
      <c r="AE424" s="6">
        <v>5.0000000000000001E-4</v>
      </c>
      <c r="AF424" s="6">
        <v>5.8333333333333336E-3</v>
      </c>
      <c r="AG424" s="7">
        <v>1.1999999999999999E-2</v>
      </c>
      <c r="AH424" s="6">
        <v>2E-3</v>
      </c>
      <c r="AI424" s="6">
        <v>1.9833333333333335E-2</v>
      </c>
      <c r="AJ424" s="6">
        <v>1.4166666666666668E-2</v>
      </c>
      <c r="AK424" s="6">
        <v>0.9451666666666666</v>
      </c>
      <c r="AL424" s="6">
        <v>0</v>
      </c>
      <c r="AM424" s="6">
        <v>6.6666666666666671E-3</v>
      </c>
      <c r="AN424" s="7">
        <v>1.2499999999999999E-2</v>
      </c>
      <c r="AO424" s="6">
        <f>6.72593769428074*10^-312</f>
        <v>0</v>
      </c>
      <c r="AP424" s="6">
        <v>0</v>
      </c>
      <c r="AQ424" s="6">
        <v>1</v>
      </c>
      <c r="AR424" s="6">
        <v>3.1674304761994499E-192</v>
      </c>
      <c r="AS424" s="6">
        <v>3.2853118645591401E-115</v>
      </c>
      <c r="AT424" s="7">
        <v>3.3445870056381702E-155</v>
      </c>
      <c r="AU424" s="5">
        <v>3</v>
      </c>
      <c r="AV424" s="6">
        <v>6.7659740373463606E-67</v>
      </c>
      <c r="AW424" s="6">
        <v>5.7514305457966698E-136</v>
      </c>
      <c r="AX424" s="6">
        <v>1</v>
      </c>
      <c r="AY424" s="6">
        <v>8.9921672841847198E-57</v>
      </c>
      <c r="AZ424" s="6">
        <v>9.66903131449179E-29</v>
      </c>
      <c r="BA424" s="7">
        <v>3.2012211740398099E-52</v>
      </c>
      <c r="BB424" s="6">
        <v>6.9264155487668298E-273</v>
      </c>
      <c r="BC424" s="6">
        <v>2.7900477001695299E-129</v>
      </c>
      <c r="BD424" s="6">
        <v>4.4370430355621499E-296</v>
      </c>
      <c r="BE424" s="6">
        <v>1</v>
      </c>
      <c r="BF424" s="6">
        <v>2.82351037982494E-63</v>
      </c>
      <c r="BG424" s="6">
        <v>1.3535054362804301E-75</v>
      </c>
      <c r="BH424" s="7">
        <v>6.8861840326875702E-34</v>
      </c>
      <c r="BI424" s="6">
        <v>0</v>
      </c>
      <c r="BJ424" s="6">
        <v>0</v>
      </c>
      <c r="BK424" s="6">
        <v>1</v>
      </c>
      <c r="BL424" s="6">
        <v>2.6943038732577702E-186</v>
      </c>
      <c r="BM424" s="6">
        <v>6.24034370067889E-244</v>
      </c>
      <c r="BN424" s="6">
        <v>3.1791486221424698E-150</v>
      </c>
      <c r="BO424" s="7">
        <v>1.34770244409914E-114</v>
      </c>
      <c r="BP424" s="6">
        <v>7.1760217383005898E-67</v>
      </c>
      <c r="BQ424" s="6">
        <v>7.5447457348014799E-136</v>
      </c>
      <c r="BR424" s="6">
        <v>1</v>
      </c>
      <c r="BS424" s="6">
        <v>1.85947415829334E-63</v>
      </c>
      <c r="BT424" s="6">
        <v>6.1684696281012104E-38</v>
      </c>
      <c r="BU424" s="6">
        <v>1.27024210887375E-57</v>
      </c>
      <c r="BV424" s="7">
        <v>2.0116443848540601E-28</v>
      </c>
      <c r="BW424">
        <v>294</v>
      </c>
      <c r="BX424">
        <v>306</v>
      </c>
      <c r="BY424">
        <v>270</v>
      </c>
      <c r="BZ424">
        <v>287</v>
      </c>
      <c r="CA424">
        <v>251</v>
      </c>
      <c r="CB424">
        <v>194</v>
      </c>
      <c r="CC424">
        <v>215</v>
      </c>
      <c r="CD424">
        <v>226</v>
      </c>
      <c r="CE424">
        <v>227</v>
      </c>
      <c r="CF424" s="1">
        <v>249</v>
      </c>
      <c r="CH424" s="43">
        <v>8.6360202243273093E-2</v>
      </c>
      <c r="CJ424" s="27" t="s">
        <v>72357</v>
      </c>
    </row>
    <row r="425" spans="1:88">
      <c r="A425" s="27">
        <v>422</v>
      </c>
      <c r="B425" t="s">
        <v>70952</v>
      </c>
      <c r="D425" t="s">
        <v>71265</v>
      </c>
      <c r="E425" t="s">
        <v>71791</v>
      </c>
      <c r="F425" s="29">
        <v>38.020000000000003</v>
      </c>
      <c r="G425" s="29">
        <v>128.22749999999999</v>
      </c>
      <c r="H425" s="30">
        <v>213</v>
      </c>
      <c r="I425" s="29" t="s">
        <v>71874</v>
      </c>
      <c r="J425" s="30" t="s">
        <v>71984</v>
      </c>
      <c r="K425" s="30" t="s">
        <v>72075</v>
      </c>
      <c r="L425" s="30" t="s">
        <v>72150</v>
      </c>
      <c r="M425" s="48">
        <v>40775</v>
      </c>
      <c r="N425" s="27" t="s">
        <v>71117</v>
      </c>
      <c r="O425" s="54" t="s">
        <v>72382</v>
      </c>
      <c r="P425" s="11"/>
      <c r="Q425" s="11" t="s">
        <v>70990</v>
      </c>
      <c r="R425" s="11" t="s">
        <v>70990</v>
      </c>
      <c r="S425" s="12" t="s">
        <v>70990</v>
      </c>
      <c r="T425" s="6">
        <v>3.3333333333333332E-4</v>
      </c>
      <c r="U425" s="6">
        <v>5.616666666666667E-2</v>
      </c>
      <c r="V425" s="6">
        <v>0</v>
      </c>
      <c r="W425" s="6">
        <v>0.88933333333333342</v>
      </c>
      <c r="X425" s="6">
        <v>1E-3</v>
      </c>
      <c r="Y425" s="6">
        <v>4.9999999999999996E-2</v>
      </c>
      <c r="Z425" s="7">
        <v>3.0000000000000005E-3</v>
      </c>
      <c r="AA425" s="6">
        <v>6.6666666666666664E-4</v>
      </c>
      <c r="AB425" s="6">
        <v>7.1666666666666658E-3</v>
      </c>
      <c r="AC425" s="6">
        <v>8.3333333333333339E-4</v>
      </c>
      <c r="AD425" s="6">
        <v>0.91733333333333344</v>
      </c>
      <c r="AE425" s="6">
        <v>9.1666666666666667E-3</v>
      </c>
      <c r="AF425" s="6">
        <v>4.4666666666666667E-2</v>
      </c>
      <c r="AG425" s="7">
        <v>2.016666666666667E-2</v>
      </c>
      <c r="AH425" s="6">
        <v>6.6666666666666664E-4</v>
      </c>
      <c r="AI425" s="6">
        <v>7.8333333333333328E-3</v>
      </c>
      <c r="AJ425" s="6">
        <v>6.6666666666666664E-4</v>
      </c>
      <c r="AK425" s="6">
        <v>0.91649999999999998</v>
      </c>
      <c r="AL425" s="6">
        <v>3.3333333333333332E-4</v>
      </c>
      <c r="AM425" s="6">
        <v>5.3833333333333337E-2</v>
      </c>
      <c r="AN425" s="7">
        <v>2.0500000000000001E-2</v>
      </c>
      <c r="AO425" s="6">
        <v>0</v>
      </c>
      <c r="AP425" s="6">
        <v>0</v>
      </c>
      <c r="AQ425" s="6">
        <v>1</v>
      </c>
      <c r="AR425" s="6">
        <v>6.4878339563502601E-201</v>
      </c>
      <c r="AS425" s="6">
        <v>6.7920022375242196E-117</v>
      </c>
      <c r="AT425" s="7">
        <v>4.8298201318146603E-164</v>
      </c>
      <c r="AU425" s="5">
        <v>3</v>
      </c>
      <c r="AV425" s="6">
        <v>8.71050255547274E-69</v>
      </c>
      <c r="AW425" s="6">
        <v>2.7182877005519599E-142</v>
      </c>
      <c r="AX425" s="6">
        <v>1</v>
      </c>
      <c r="AY425" s="6">
        <v>2.11275381088331E-67</v>
      </c>
      <c r="AZ425" s="6">
        <v>2.6370675264594198E-34</v>
      </c>
      <c r="BA425" s="7">
        <v>7.0215327467376805E-58</v>
      </c>
      <c r="BB425" s="6">
        <v>6.5690427394715495E-280</v>
      </c>
      <c r="BC425" s="6">
        <v>5.2877669016932603E-126</v>
      </c>
      <c r="BD425" s="6">
        <v>1.5804140616549999E-290</v>
      </c>
      <c r="BE425" s="6">
        <v>1</v>
      </c>
      <c r="BF425" s="6">
        <v>1.89914361910786E-60</v>
      </c>
      <c r="BG425" s="6">
        <v>3.4820570150287099E-67</v>
      </c>
      <c r="BH425" s="7">
        <v>5.6167834890071204E-32</v>
      </c>
      <c r="BI425" s="6">
        <f>3.03993651229661*10^-319</f>
        <v>0</v>
      </c>
      <c r="BJ425" s="6">
        <v>0</v>
      </c>
      <c r="BK425" s="6">
        <v>1</v>
      </c>
      <c r="BL425" s="6">
        <v>6.3970079302120804E-191</v>
      </c>
      <c r="BM425" s="6">
        <v>5.3072083980074904E-237</v>
      </c>
      <c r="BN425" s="6">
        <v>4.5064644968389802E-155</v>
      </c>
      <c r="BO425" s="7">
        <v>2.6330881226402802E-115</v>
      </c>
      <c r="BP425" s="6">
        <v>4.4815684478242497E-68</v>
      </c>
      <c r="BQ425" s="6">
        <v>1.90896915897099E-141</v>
      </c>
      <c r="BR425" s="6">
        <v>1</v>
      </c>
      <c r="BS425" s="6">
        <v>2.8150289981310701E-71</v>
      </c>
      <c r="BT425" s="6">
        <v>1.1790141875731699E-40</v>
      </c>
      <c r="BU425" s="6">
        <v>1.4305179713748001E-60</v>
      </c>
      <c r="BV425" s="7">
        <v>3.6514172788131702E-27</v>
      </c>
      <c r="BW425">
        <v>294</v>
      </c>
      <c r="BX425">
        <v>306</v>
      </c>
      <c r="BY425">
        <v>270</v>
      </c>
      <c r="BZ425">
        <v>287</v>
      </c>
      <c r="CA425">
        <v>251</v>
      </c>
      <c r="CB425">
        <v>194</v>
      </c>
      <c r="CC425">
        <v>215</v>
      </c>
      <c r="CD425">
        <v>226</v>
      </c>
      <c r="CE425">
        <v>228</v>
      </c>
      <c r="CF425" s="1">
        <v>226</v>
      </c>
      <c r="CH425" s="43">
        <v>0.10616800677105399</v>
      </c>
      <c r="CJ425" s="27" t="s">
        <v>72357</v>
      </c>
    </row>
    <row r="426" spans="1:88">
      <c r="A426" s="27">
        <v>423</v>
      </c>
      <c r="B426" t="s">
        <v>70952</v>
      </c>
      <c r="D426" t="s">
        <v>71266</v>
      </c>
      <c r="E426" t="s">
        <v>71791</v>
      </c>
      <c r="F426" s="29">
        <v>34.839700000000001</v>
      </c>
      <c r="G426" s="29">
        <v>126.4161</v>
      </c>
      <c r="H426" s="30">
        <v>5</v>
      </c>
      <c r="I426" s="29" t="s">
        <v>71874</v>
      </c>
      <c r="J426" s="30" t="s">
        <v>71934</v>
      </c>
      <c r="K426" s="30" t="s">
        <v>72106</v>
      </c>
      <c r="L426" s="30" t="s">
        <v>72107</v>
      </c>
      <c r="M426" s="48">
        <v>40732</v>
      </c>
      <c r="N426" s="27" t="s">
        <v>71117</v>
      </c>
      <c r="O426" s="54" t="s">
        <v>72383</v>
      </c>
      <c r="P426" s="11"/>
      <c r="Q426" s="11"/>
      <c r="T426" s="6">
        <v>0</v>
      </c>
      <c r="U426" s="6">
        <v>0</v>
      </c>
      <c r="V426" s="6">
        <v>4.333333333333334E-3</v>
      </c>
      <c r="W426" s="6">
        <v>0.88833333333333331</v>
      </c>
      <c r="X426" s="6">
        <v>0</v>
      </c>
      <c r="Y426" s="6">
        <v>0.10616666666666667</v>
      </c>
      <c r="Z426" s="7">
        <v>6.6666666666666664E-4</v>
      </c>
      <c r="AA426" s="6">
        <v>0</v>
      </c>
      <c r="AB426" s="6">
        <v>0</v>
      </c>
      <c r="AC426" s="6">
        <v>3.3333333333333335E-3</v>
      </c>
      <c r="AD426" s="6">
        <v>0.88250000000000017</v>
      </c>
      <c r="AE426" s="6">
        <v>1.8666666666666668E-2</v>
      </c>
      <c r="AF426" s="6">
        <v>9.5000000000000015E-2</v>
      </c>
      <c r="AG426" s="7">
        <v>0</v>
      </c>
      <c r="AH426" s="6">
        <v>0</v>
      </c>
      <c r="AI426" s="6">
        <v>0</v>
      </c>
      <c r="AJ426" s="6">
        <v>3.3333333333333335E-3</v>
      </c>
      <c r="AK426" s="6">
        <v>0.88149999999999995</v>
      </c>
      <c r="AL426" s="6">
        <v>0</v>
      </c>
      <c r="AM426" s="6">
        <v>0.115</v>
      </c>
      <c r="AN426" s="7">
        <v>0</v>
      </c>
      <c r="AO426" s="6">
        <f>2.06373413919356*10^-316</f>
        <v>0</v>
      </c>
      <c r="AP426" s="6">
        <v>0</v>
      </c>
      <c r="AQ426" s="6">
        <v>1</v>
      </c>
      <c r="AR426" s="6">
        <v>1.77334899020925E-203</v>
      </c>
      <c r="AS426" s="6">
        <v>2.1820033556278599E-123</v>
      </c>
      <c r="AT426" s="7">
        <v>4.8472265851760398E-166</v>
      </c>
      <c r="AU426" s="5">
        <v>3</v>
      </c>
      <c r="AV426" s="6">
        <v>7.9302939081815194E-70</v>
      </c>
      <c r="AW426" s="6">
        <v>3.58302752312117E-137</v>
      </c>
      <c r="AX426" s="6">
        <v>1</v>
      </c>
      <c r="AY426" s="6">
        <v>1.3454489273904799E-66</v>
      </c>
      <c r="AZ426" s="6">
        <v>2.7210128395489899E-30</v>
      </c>
      <c r="BA426" s="7">
        <v>7.9752192646869904E-56</v>
      </c>
      <c r="BB426" s="6">
        <v>5.8785887914300801E-276</v>
      </c>
      <c r="BC426" s="6">
        <v>4.1424365629484202E-123</v>
      </c>
      <c r="BD426" s="6">
        <v>4.8876927654130604E-289</v>
      </c>
      <c r="BE426" s="6">
        <v>1</v>
      </c>
      <c r="BF426" s="6">
        <v>4.4523552602351402E-66</v>
      </c>
      <c r="BG426" s="6">
        <v>1.9526731939969899E-74</v>
      </c>
      <c r="BH426" s="7">
        <v>1.39183355303207E-34</v>
      </c>
      <c r="BI426" s="6">
        <f>3.26651101702987*10^-314</f>
        <v>0</v>
      </c>
      <c r="BJ426" s="6">
        <v>0</v>
      </c>
      <c r="BK426" s="6">
        <v>1</v>
      </c>
      <c r="BL426" s="6">
        <v>9.2914177806638492E-199</v>
      </c>
      <c r="BM426" s="6">
        <v>4.7416482251129901E-253</v>
      </c>
      <c r="BN426" s="6">
        <v>2.5167205491421702E-162</v>
      </c>
      <c r="BO426" s="7">
        <v>1.04912897978369E-122</v>
      </c>
      <c r="BP426" s="6">
        <v>6.8167414060707903E-102</v>
      </c>
      <c r="BQ426" s="6">
        <v>8.5684134682495801E-170</v>
      </c>
      <c r="BR426" s="6">
        <v>2.12518703352479E-31</v>
      </c>
      <c r="BS426" s="6">
        <v>1.39302604809084E-81</v>
      </c>
      <c r="BT426" s="6">
        <v>9.4211034366486005E-42</v>
      </c>
      <c r="BU426" s="6">
        <v>2.04378582618929E-72</v>
      </c>
      <c r="BV426" s="7">
        <v>1</v>
      </c>
      <c r="BW426">
        <v>295</v>
      </c>
      <c r="BX426">
        <v>305</v>
      </c>
      <c r="BY426">
        <v>266</v>
      </c>
      <c r="BZ426">
        <v>285</v>
      </c>
      <c r="CA426">
        <v>255</v>
      </c>
      <c r="CB426">
        <v>194</v>
      </c>
      <c r="CC426">
        <v>216</v>
      </c>
      <c r="CD426">
        <v>225</v>
      </c>
      <c r="CE426">
        <v>228</v>
      </c>
      <c r="CF426" s="1">
        <v>242</v>
      </c>
      <c r="CH426" s="43">
        <v>7.72340553912991E-2</v>
      </c>
      <c r="CJ426" s="27" t="s">
        <v>72357</v>
      </c>
    </row>
    <row r="427" spans="1:88">
      <c r="A427" s="27">
        <v>424</v>
      </c>
      <c r="B427" t="s">
        <v>70952</v>
      </c>
      <c r="D427" t="s">
        <v>71267</v>
      </c>
      <c r="E427" t="s">
        <v>71791</v>
      </c>
      <c r="F427" s="29">
        <v>37.135800000000003</v>
      </c>
      <c r="G427" s="29">
        <v>126.8956</v>
      </c>
      <c r="H427" s="30">
        <v>43</v>
      </c>
      <c r="I427" s="29" t="s">
        <v>71874</v>
      </c>
      <c r="J427" s="30" t="s">
        <v>72000</v>
      </c>
      <c r="K427" s="30" t="s">
        <v>72001</v>
      </c>
      <c r="L427" s="30" t="s">
        <v>72115</v>
      </c>
      <c r="M427" s="48">
        <v>40733</v>
      </c>
      <c r="N427" s="27" t="s">
        <v>71117</v>
      </c>
      <c r="O427" s="54" t="s">
        <v>72382</v>
      </c>
      <c r="P427" s="11"/>
      <c r="Q427" s="11"/>
      <c r="S427" s="12" t="s">
        <v>70990</v>
      </c>
      <c r="T427" s="6">
        <v>1E-3</v>
      </c>
      <c r="U427" s="6">
        <v>8.7833333333333319E-2</v>
      </c>
      <c r="V427" s="6">
        <v>4.5000000000000005E-3</v>
      </c>
      <c r="W427" s="6">
        <v>0.88716666666666677</v>
      </c>
      <c r="X427" s="6">
        <v>0</v>
      </c>
      <c r="Y427" s="6">
        <v>5.5000000000000005E-3</v>
      </c>
      <c r="Z427" s="7">
        <v>1.3666666666666666E-2</v>
      </c>
      <c r="AA427" s="6">
        <v>1E-3</v>
      </c>
      <c r="AB427" s="6">
        <v>2.2999999999999996E-2</v>
      </c>
      <c r="AC427" s="6">
        <v>1.3999999999999999E-2</v>
      </c>
      <c r="AD427" s="6">
        <v>0.9205000000000001</v>
      </c>
      <c r="AE427" s="6">
        <v>2E-3</v>
      </c>
      <c r="AF427" s="6">
        <v>9.1666666666666667E-3</v>
      </c>
      <c r="AG427" s="7">
        <v>3.0666666666666665E-2</v>
      </c>
      <c r="AH427" s="6">
        <v>1E-3</v>
      </c>
      <c r="AI427" s="6">
        <v>1.7999999999999999E-2</v>
      </c>
      <c r="AJ427" s="6">
        <v>1.6500000000000001E-2</v>
      </c>
      <c r="AK427" s="6">
        <v>0.92133333333333345</v>
      </c>
      <c r="AL427" s="6">
        <v>0</v>
      </c>
      <c r="AM427" s="6">
        <v>1.0833333333333334E-2</v>
      </c>
      <c r="AN427" s="7">
        <v>3.15E-2</v>
      </c>
      <c r="AO427" s="6">
        <v>4.1671941319404101E-295</v>
      </c>
      <c r="AP427" s="6">
        <v>0</v>
      </c>
      <c r="AQ427" s="6">
        <v>1</v>
      </c>
      <c r="AR427" s="6">
        <v>9.5155931007515006E-184</v>
      </c>
      <c r="AS427" s="6">
        <v>5.21325503450121E-110</v>
      </c>
      <c r="AT427" s="7">
        <v>1.0705089730845901E-148</v>
      </c>
      <c r="AU427" s="5">
        <v>3</v>
      </c>
      <c r="AV427" s="6">
        <v>1.19256555431209E-50</v>
      </c>
      <c r="AW427" s="6">
        <v>6.7241663470395896E-130</v>
      </c>
      <c r="AX427" s="6">
        <v>1</v>
      </c>
      <c r="AY427" s="6">
        <v>5.5646629243144795E-69</v>
      </c>
      <c r="AZ427" s="6">
        <v>1.90172672659466E-33</v>
      </c>
      <c r="BA427" s="7">
        <v>6.3443046554141097E-58</v>
      </c>
      <c r="BB427" s="6">
        <v>3.6597115026270702E-282</v>
      </c>
      <c r="BC427" s="6">
        <v>2.4837852191705802E-122</v>
      </c>
      <c r="BD427" s="6">
        <v>3.52704005054208E-286</v>
      </c>
      <c r="BE427" s="6">
        <v>1</v>
      </c>
      <c r="BF427" s="6">
        <v>2.8185740689443898E-67</v>
      </c>
      <c r="BG427" s="6">
        <v>1.7954596379815201E-73</v>
      </c>
      <c r="BH427" s="7">
        <v>1.88599052968643E-37</v>
      </c>
      <c r="BI427" s="6">
        <v>3.4492845727051701E-293</v>
      </c>
      <c r="BJ427" s="6">
        <v>0</v>
      </c>
      <c r="BK427" s="6">
        <v>1</v>
      </c>
      <c r="BL427" s="6">
        <v>2.3771406089398699E-178</v>
      </c>
      <c r="BM427" s="6">
        <v>1.2834627318014E-243</v>
      </c>
      <c r="BN427" s="6">
        <v>3.2017887722661598E-144</v>
      </c>
      <c r="BO427" s="7">
        <v>9.5959958382831705E-110</v>
      </c>
      <c r="BP427" s="6">
        <v>1.8448123911336101E-50</v>
      </c>
      <c r="BQ427" s="6">
        <v>1.20409003592635E-129</v>
      </c>
      <c r="BR427" s="6">
        <v>1</v>
      </c>
      <c r="BS427" s="6">
        <v>6.8473045538803104E-73</v>
      </c>
      <c r="BT427" s="6">
        <v>2.4700149207769E-39</v>
      </c>
      <c r="BU427" s="6">
        <v>7.8990537164757698E-61</v>
      </c>
      <c r="BV427" s="7">
        <v>6.7819015827962298E-23</v>
      </c>
      <c r="BW427">
        <v>295</v>
      </c>
      <c r="BX427">
        <v>305</v>
      </c>
      <c r="BY427">
        <v>266</v>
      </c>
      <c r="BZ427">
        <v>285</v>
      </c>
      <c r="CA427">
        <v>255</v>
      </c>
      <c r="CB427">
        <v>194</v>
      </c>
      <c r="CC427">
        <v>216</v>
      </c>
      <c r="CD427">
        <v>225</v>
      </c>
      <c r="CE427">
        <v>228</v>
      </c>
      <c r="CF427" s="1">
        <v>242</v>
      </c>
      <c r="CH427" s="43">
        <v>9.1296201669221602E-2</v>
      </c>
      <c r="CJ427" s="27" t="s">
        <v>72357</v>
      </c>
    </row>
    <row r="428" spans="1:88">
      <c r="A428" s="27">
        <v>425</v>
      </c>
      <c r="B428" t="s">
        <v>70952</v>
      </c>
      <c r="D428" t="s">
        <v>71268</v>
      </c>
      <c r="E428" t="s">
        <v>71791</v>
      </c>
      <c r="F428" s="29">
        <v>36.528100000000002</v>
      </c>
      <c r="G428" s="29">
        <v>126.58410000000001</v>
      </c>
      <c r="H428" s="30">
        <v>48</v>
      </c>
      <c r="I428" s="29" t="s">
        <v>71874</v>
      </c>
      <c r="J428" s="30" t="s">
        <v>71936</v>
      </c>
      <c r="K428" s="30" t="s">
        <v>72099</v>
      </c>
      <c r="L428" s="30" t="s">
        <v>71950</v>
      </c>
      <c r="M428" s="48">
        <v>40732</v>
      </c>
      <c r="N428" s="27" t="s">
        <v>71117</v>
      </c>
      <c r="O428" s="54" t="s">
        <v>72383</v>
      </c>
      <c r="P428" s="11"/>
      <c r="Q428" s="11"/>
      <c r="T428" s="6">
        <v>0</v>
      </c>
      <c r="U428" s="6">
        <v>0</v>
      </c>
      <c r="V428" s="6">
        <v>1E-3</v>
      </c>
      <c r="W428" s="6">
        <v>0.8833333333333333</v>
      </c>
      <c r="X428" s="6">
        <v>0</v>
      </c>
      <c r="Y428" s="6">
        <v>0.11483333333333334</v>
      </c>
      <c r="Z428" s="7">
        <v>0</v>
      </c>
      <c r="AA428" s="6">
        <v>0</v>
      </c>
      <c r="AB428" s="6">
        <v>0</v>
      </c>
      <c r="AC428" s="6">
        <v>1E-3</v>
      </c>
      <c r="AD428" s="6">
        <v>0.87850000000000017</v>
      </c>
      <c r="AE428" s="6">
        <v>2.0166666666666666E-2</v>
      </c>
      <c r="AF428" s="6">
        <v>0.10033333333333333</v>
      </c>
      <c r="AG428" s="7">
        <v>0</v>
      </c>
      <c r="AH428" s="6">
        <v>0</v>
      </c>
      <c r="AI428" s="6">
        <v>0</v>
      </c>
      <c r="AJ428" s="6">
        <v>1E-3</v>
      </c>
      <c r="AK428" s="6">
        <v>0.87683333333333324</v>
      </c>
      <c r="AL428" s="6">
        <v>0</v>
      </c>
      <c r="AM428" s="6">
        <v>0.122</v>
      </c>
      <c r="AN428" s="7">
        <v>0</v>
      </c>
      <c r="AO428" s="6">
        <v>0</v>
      </c>
      <c r="AP428" s="6">
        <v>0</v>
      </c>
      <c r="AQ428" s="6">
        <v>1</v>
      </c>
      <c r="AR428" s="6">
        <v>1.03510034133747E-209</v>
      </c>
      <c r="AS428" s="6">
        <v>1.40112038680598E-128</v>
      </c>
      <c r="AT428" s="7">
        <v>8.5965483765369205E-172</v>
      </c>
      <c r="AU428" s="5">
        <v>3</v>
      </c>
      <c r="AV428" s="6">
        <v>3.44165994957656E-68</v>
      </c>
      <c r="AW428" s="6">
        <v>8.1048864459987998E-135</v>
      </c>
      <c r="AX428" s="6">
        <v>1</v>
      </c>
      <c r="AY428" s="6">
        <v>1.82562593959672E-65</v>
      </c>
      <c r="AZ428" s="6">
        <v>3.6734364629604098E-29</v>
      </c>
      <c r="BA428" s="7">
        <v>1.4211429543981201E-54</v>
      </c>
      <c r="BB428" s="6">
        <v>5.7638822704777599E-277</v>
      </c>
      <c r="BC428" s="6">
        <v>1.8104430243328199E-133</v>
      </c>
      <c r="BD428" s="6">
        <v>8.8392424830944204E-294</v>
      </c>
      <c r="BE428" s="6">
        <v>1</v>
      </c>
      <c r="BF428" s="6">
        <v>2.0659279735389401E-69</v>
      </c>
      <c r="BG428" s="6">
        <v>5.3556257662166E-75</v>
      </c>
      <c r="BH428" s="7">
        <v>1.3670016870149799E-37</v>
      </c>
      <c r="BI428" s="6">
        <v>0</v>
      </c>
      <c r="BJ428" s="6">
        <v>0</v>
      </c>
      <c r="BK428" s="6">
        <v>1</v>
      </c>
      <c r="BL428" s="6">
        <v>1.3619413621322299E-205</v>
      </c>
      <c r="BM428" s="6">
        <v>9.0118289545120697E-263</v>
      </c>
      <c r="BN428" s="6">
        <v>1.1139014276466401E-168</v>
      </c>
      <c r="BO428" s="7">
        <v>4.11356462030049E-128</v>
      </c>
      <c r="BP428" s="6">
        <v>3.4526348748994801E-98</v>
      </c>
      <c r="BQ428" s="6">
        <v>2.35837912946703E-165</v>
      </c>
      <c r="BR428" s="6">
        <v>2.6585389746989002E-29</v>
      </c>
      <c r="BS428" s="6">
        <v>2.5643168524746199E-79</v>
      </c>
      <c r="BT428" s="6">
        <v>1.0620121224572E-39</v>
      </c>
      <c r="BU428" s="6">
        <v>6.2518284474051101E-70</v>
      </c>
      <c r="BV428" s="7">
        <v>1</v>
      </c>
      <c r="BW428">
        <v>295</v>
      </c>
      <c r="BX428">
        <v>305</v>
      </c>
      <c r="BY428">
        <v>266</v>
      </c>
      <c r="BZ428">
        <v>285</v>
      </c>
      <c r="CA428">
        <v>255</v>
      </c>
      <c r="CB428">
        <v>194</v>
      </c>
      <c r="CC428">
        <v>216</v>
      </c>
      <c r="CD428">
        <v>225</v>
      </c>
      <c r="CE428">
        <v>228</v>
      </c>
      <c r="CF428" s="1">
        <v>242</v>
      </c>
      <c r="CH428" s="43">
        <v>8.8289534347625598E-2</v>
      </c>
      <c r="CJ428" s="27" t="s">
        <v>72357</v>
      </c>
    </row>
    <row r="429" spans="1:88">
      <c r="A429" s="27">
        <v>426</v>
      </c>
      <c r="B429" t="s">
        <v>70952</v>
      </c>
      <c r="D429" t="s">
        <v>71269</v>
      </c>
      <c r="E429" t="s">
        <v>71791</v>
      </c>
      <c r="F429" s="29">
        <v>36.702800000000003</v>
      </c>
      <c r="G429" s="29">
        <v>127.9153</v>
      </c>
      <c r="H429" s="30">
        <v>479</v>
      </c>
      <c r="I429" s="29" t="s">
        <v>71874</v>
      </c>
      <c r="J429" s="30" t="s">
        <v>71991</v>
      </c>
      <c r="K429" s="30" t="s">
        <v>71998</v>
      </c>
      <c r="L429" s="30" t="s">
        <v>71900</v>
      </c>
      <c r="M429" s="48">
        <v>40683</v>
      </c>
      <c r="N429" s="27" t="s">
        <v>71117</v>
      </c>
      <c r="O429" s="54" t="s">
        <v>72382</v>
      </c>
      <c r="P429" s="11"/>
      <c r="Q429" s="11"/>
      <c r="T429" s="6">
        <v>0</v>
      </c>
      <c r="U429" s="6">
        <v>7.7499999999999999E-2</v>
      </c>
      <c r="V429" s="6">
        <v>0</v>
      </c>
      <c r="W429" s="6">
        <v>0.878</v>
      </c>
      <c r="X429" s="6">
        <v>0</v>
      </c>
      <c r="Y429" s="6">
        <v>4.066666666666667E-2</v>
      </c>
      <c r="Z429" s="7">
        <v>2.9999999999999996E-3</v>
      </c>
      <c r="AA429" s="6">
        <v>0</v>
      </c>
      <c r="AB429" s="6">
        <v>2.066666666666667E-2</v>
      </c>
      <c r="AC429" s="6">
        <v>1E-3</v>
      </c>
      <c r="AD429" s="6">
        <v>0.91516666666666679</v>
      </c>
      <c r="AE429" s="6">
        <v>7.6666666666666662E-3</v>
      </c>
      <c r="AF429" s="6">
        <v>3.85E-2</v>
      </c>
      <c r="AG429" s="7">
        <v>1.7000000000000001E-2</v>
      </c>
      <c r="AH429" s="6">
        <v>0</v>
      </c>
      <c r="AI429" s="6">
        <v>1.7500000000000002E-2</v>
      </c>
      <c r="AJ429" s="6">
        <v>1E-3</v>
      </c>
      <c r="AK429" s="6">
        <v>0.91250000000000009</v>
      </c>
      <c r="AL429" s="6">
        <v>0</v>
      </c>
      <c r="AM429" s="6">
        <v>4.583333333333333E-2</v>
      </c>
      <c r="AN429" s="7">
        <v>2.2833333333333334E-2</v>
      </c>
      <c r="AO429" s="6">
        <v>0</v>
      </c>
      <c r="AP429" s="6">
        <v>0</v>
      </c>
      <c r="AQ429" s="6">
        <v>1</v>
      </c>
      <c r="AR429" s="6">
        <v>1.2910782553453199E-190</v>
      </c>
      <c r="AS429" s="6">
        <v>4.7517245830875602E-119</v>
      </c>
      <c r="AT429" s="7">
        <v>2.7149769247721402E-156</v>
      </c>
      <c r="AU429" s="5">
        <v>3</v>
      </c>
      <c r="AV429" s="6">
        <v>6.7071547625719098E-55</v>
      </c>
      <c r="AW429" s="6">
        <v>3.8711544097035097E-129</v>
      </c>
      <c r="AX429" s="6">
        <v>1</v>
      </c>
      <c r="AY429" s="6">
        <v>4.65988374769653E-60</v>
      </c>
      <c r="AZ429" s="6">
        <v>1.347572491998E-26</v>
      </c>
      <c r="BA429" s="7">
        <v>4.8530123972810299E-51</v>
      </c>
      <c r="BB429" s="6">
        <v>1.01950209242278E-272</v>
      </c>
      <c r="BC429" s="6">
        <v>2.8621313036885901E-127</v>
      </c>
      <c r="BD429" s="6">
        <v>1.0014673235352799E-296</v>
      </c>
      <c r="BE429" s="6">
        <v>1</v>
      </c>
      <c r="BF429" s="6">
        <v>9.2077000369106593E-68</v>
      </c>
      <c r="BG429" s="6">
        <v>8.8664376514493497E-71</v>
      </c>
      <c r="BH429" s="7">
        <v>5.99366792798801E-35</v>
      </c>
      <c r="BI429" s="6">
        <f>1.28951133564565*10^-321</f>
        <v>0</v>
      </c>
      <c r="BJ429" s="6">
        <v>0</v>
      </c>
      <c r="BK429" s="6">
        <v>1</v>
      </c>
      <c r="BL429" s="6">
        <v>6.63651314605814E-186</v>
      </c>
      <c r="BM429" s="6">
        <v>1.1239801950586399E-232</v>
      </c>
      <c r="BN429" s="6">
        <v>1.48440419509751E-152</v>
      </c>
      <c r="BO429" s="7">
        <v>7.5418210235925296E-118</v>
      </c>
      <c r="BP429" s="6">
        <v>3.1426723807076003E-54</v>
      </c>
      <c r="BQ429" s="6">
        <v>2.4558871313647102E-128</v>
      </c>
      <c r="BR429" s="6">
        <v>1</v>
      </c>
      <c r="BS429" s="6">
        <v>9.1311309555646706E-61</v>
      </c>
      <c r="BT429" s="6">
        <v>1.71587326653061E-29</v>
      </c>
      <c r="BU429" s="6">
        <v>8.3400854710693306E-51</v>
      </c>
      <c r="BV429" s="7">
        <v>8.1398987906338E-24</v>
      </c>
      <c r="BW429">
        <v>295</v>
      </c>
      <c r="BX429">
        <v>305</v>
      </c>
      <c r="BY429">
        <v>266</v>
      </c>
      <c r="BZ429">
        <v>285</v>
      </c>
      <c r="CA429">
        <v>255</v>
      </c>
      <c r="CB429">
        <v>194</v>
      </c>
      <c r="CC429">
        <v>216</v>
      </c>
      <c r="CD429">
        <v>225</v>
      </c>
      <c r="CE429">
        <v>228</v>
      </c>
      <c r="CF429" s="1">
        <v>242</v>
      </c>
      <c r="CH429" s="43">
        <v>7.3450854700854704E-2</v>
      </c>
      <c r="CJ429" s="27" t="s">
        <v>72357</v>
      </c>
    </row>
    <row r="430" spans="1:88">
      <c r="A430" s="27">
        <v>427</v>
      </c>
      <c r="B430" t="s">
        <v>70952</v>
      </c>
      <c r="D430" t="s">
        <v>71270</v>
      </c>
      <c r="E430" t="s">
        <v>71791</v>
      </c>
      <c r="F430" s="29">
        <v>36.393599999999999</v>
      </c>
      <c r="G430" s="29">
        <v>128.67769999999999</v>
      </c>
      <c r="H430" s="30">
        <v>184</v>
      </c>
      <c r="I430" s="29" t="s">
        <v>71874</v>
      </c>
      <c r="J430" s="30" t="s">
        <v>71895</v>
      </c>
      <c r="K430" s="30" t="s">
        <v>72023</v>
      </c>
      <c r="L430" s="30" t="s">
        <v>71926</v>
      </c>
      <c r="M430" s="48">
        <v>40726</v>
      </c>
      <c r="N430" s="27" t="s">
        <v>71117</v>
      </c>
      <c r="O430" s="54" t="s">
        <v>72382</v>
      </c>
      <c r="P430" s="11"/>
      <c r="Q430" s="11"/>
      <c r="R430" s="11" t="s">
        <v>70990</v>
      </c>
      <c r="S430" s="12" t="s">
        <v>70990</v>
      </c>
      <c r="T430" s="6">
        <v>0</v>
      </c>
      <c r="U430" s="6">
        <v>0.10116666666666667</v>
      </c>
      <c r="V430" s="6">
        <v>1.5666666666666666E-2</v>
      </c>
      <c r="W430" s="6">
        <v>0.87600000000000022</v>
      </c>
      <c r="X430" s="6">
        <v>0</v>
      </c>
      <c r="Y430" s="6">
        <v>6.3333333333333332E-3</v>
      </c>
      <c r="Z430" s="7">
        <v>1E-3</v>
      </c>
      <c r="AA430" s="6">
        <v>0</v>
      </c>
      <c r="AB430" s="6">
        <v>3.0166666666666665E-2</v>
      </c>
      <c r="AC430" s="6">
        <v>2.3166666666666665E-2</v>
      </c>
      <c r="AD430" s="6">
        <v>0.9148333333333335</v>
      </c>
      <c r="AE430" s="6">
        <v>1.6666666666666668E-3</v>
      </c>
      <c r="AF430" s="6">
        <v>0.01</v>
      </c>
      <c r="AG430" s="7">
        <v>1.9666666666666669E-2</v>
      </c>
      <c r="AH430" s="6">
        <v>0</v>
      </c>
      <c r="AI430" s="6">
        <v>2.3999999999999997E-2</v>
      </c>
      <c r="AJ430" s="6">
        <v>2.5166666666666667E-2</v>
      </c>
      <c r="AK430" s="6">
        <v>0.91533333333333344</v>
      </c>
      <c r="AL430" s="6">
        <v>0</v>
      </c>
      <c r="AM430" s="6">
        <v>1.2333333333333333E-2</v>
      </c>
      <c r="AN430" s="7">
        <v>2.2666666666666665E-2</v>
      </c>
      <c r="AO430" s="6">
        <v>0</v>
      </c>
      <c r="AP430" s="6">
        <v>0</v>
      </c>
      <c r="AQ430" s="6">
        <v>1</v>
      </c>
      <c r="AR430" s="6">
        <v>3.3760050622299601E-208</v>
      </c>
      <c r="AS430" s="6">
        <v>3.4086471507028598E-129</v>
      </c>
      <c r="AT430" s="7">
        <v>1.37206201993665E-171</v>
      </c>
      <c r="AU430" s="5">
        <v>3</v>
      </c>
      <c r="AV430" s="6">
        <v>8.4404191778923998E-68</v>
      </c>
      <c r="AW430" s="6">
        <v>1.35055870660376E-127</v>
      </c>
      <c r="AX430" s="6">
        <v>1</v>
      </c>
      <c r="AY430" s="6">
        <v>6.2929575513209001E-65</v>
      </c>
      <c r="AZ430" s="6">
        <v>5.3040590385266099E-34</v>
      </c>
      <c r="BA430" s="7">
        <v>1.09989422094748E-57</v>
      </c>
      <c r="BB430" s="6">
        <v>4.4912118870807802E-284</v>
      </c>
      <c r="BC430" s="6">
        <v>7.5555201586327601E-136</v>
      </c>
      <c r="BD430" s="6">
        <v>6.8073794512851101E-287</v>
      </c>
      <c r="BE430" s="6">
        <v>1</v>
      </c>
      <c r="BF430" s="6">
        <v>2.4315969208440101E-69</v>
      </c>
      <c r="BG430" s="6">
        <v>9.9034437986349907E-75</v>
      </c>
      <c r="BH430" s="7">
        <v>7.1463608841077303E-37</v>
      </c>
      <c r="BI430" s="6">
        <v>0</v>
      </c>
      <c r="BJ430" s="6">
        <v>0</v>
      </c>
      <c r="BK430" s="6">
        <v>1</v>
      </c>
      <c r="BL430" s="6">
        <v>2.05005614004988E-202</v>
      </c>
      <c r="BM430" s="6">
        <v>3.8764843220715801E-253</v>
      </c>
      <c r="BN430" s="6">
        <v>8.2842739765673203E-167</v>
      </c>
      <c r="BO430" s="7">
        <v>3.4553847937816902E-128</v>
      </c>
      <c r="BP430" s="6">
        <v>1.4721712362503901E-67</v>
      </c>
      <c r="BQ430" s="6">
        <v>2.3840571722059698E-127</v>
      </c>
      <c r="BR430" s="6">
        <v>1</v>
      </c>
      <c r="BS430" s="6">
        <v>2.9270708691038501E-67</v>
      </c>
      <c r="BT430" s="6">
        <v>5.4084338760734E-38</v>
      </c>
      <c r="BU430" s="6">
        <v>3.6255146931967299E-59</v>
      </c>
      <c r="BV430" s="7">
        <v>9.0459414826853599E-20</v>
      </c>
      <c r="BW430">
        <v>295</v>
      </c>
      <c r="BX430">
        <v>305</v>
      </c>
      <c r="BY430">
        <v>266</v>
      </c>
      <c r="BZ430">
        <v>285</v>
      </c>
      <c r="CA430">
        <v>255</v>
      </c>
      <c r="CB430">
        <v>194</v>
      </c>
      <c r="CC430">
        <v>216</v>
      </c>
      <c r="CD430">
        <v>225</v>
      </c>
      <c r="CE430">
        <v>228</v>
      </c>
      <c r="CF430" s="1">
        <v>242</v>
      </c>
      <c r="CH430" s="43">
        <v>0.13147500282135199</v>
      </c>
      <c r="CJ430" s="27" t="s">
        <v>72357</v>
      </c>
    </row>
    <row r="431" spans="1:88">
      <c r="A431" s="27">
        <v>428</v>
      </c>
      <c r="B431" t="s">
        <v>70952</v>
      </c>
      <c r="D431" t="s">
        <v>71271</v>
      </c>
      <c r="E431" t="s">
        <v>71791</v>
      </c>
      <c r="F431" s="29">
        <v>35.715499999999999</v>
      </c>
      <c r="G431" s="29">
        <v>126.9738</v>
      </c>
      <c r="H431" s="30">
        <v>30</v>
      </c>
      <c r="I431" s="29" t="s">
        <v>71874</v>
      </c>
      <c r="J431" s="30" t="s">
        <v>71902</v>
      </c>
      <c r="K431" s="30" t="s">
        <v>72040</v>
      </c>
      <c r="L431" s="30" t="s">
        <v>71946</v>
      </c>
      <c r="M431" s="48">
        <v>40732</v>
      </c>
      <c r="N431" s="27" t="s">
        <v>71117</v>
      </c>
      <c r="O431" s="54" t="s">
        <v>72383</v>
      </c>
      <c r="P431" s="11"/>
      <c r="Q431" s="11"/>
      <c r="S431" s="12" t="s">
        <v>70990</v>
      </c>
      <c r="T431" s="6">
        <v>1E-3</v>
      </c>
      <c r="U431" s="6">
        <v>6.6666666666666664E-4</v>
      </c>
      <c r="V431" s="6">
        <v>2.9999999999999996E-3</v>
      </c>
      <c r="W431" s="6">
        <v>0.87483333333333324</v>
      </c>
      <c r="X431" s="6">
        <v>0</v>
      </c>
      <c r="Y431" s="6">
        <v>0.11916666666666666</v>
      </c>
      <c r="Z431" s="7">
        <v>6.6666666666666664E-4</v>
      </c>
      <c r="AA431" s="6">
        <v>1E-3</v>
      </c>
      <c r="AB431" s="6">
        <v>0</v>
      </c>
      <c r="AC431" s="6">
        <v>2E-3</v>
      </c>
      <c r="AD431" s="6">
        <v>0.87383333333333335</v>
      </c>
      <c r="AE431" s="6">
        <v>2.0333333333333332E-2</v>
      </c>
      <c r="AF431" s="6">
        <v>0.10199999999999999</v>
      </c>
      <c r="AG431" s="7">
        <v>0</v>
      </c>
      <c r="AH431" s="6">
        <v>1E-3</v>
      </c>
      <c r="AI431" s="6">
        <v>0</v>
      </c>
      <c r="AJ431" s="6">
        <v>2E-3</v>
      </c>
      <c r="AK431" s="6">
        <v>0.87283333333333335</v>
      </c>
      <c r="AL431" s="6">
        <v>0</v>
      </c>
      <c r="AM431" s="6">
        <v>0.12316666666666666</v>
      </c>
      <c r="AN431" s="7">
        <v>1.6666666666666666E-4</v>
      </c>
      <c r="AO431" s="6">
        <f>2.38534893812154*10^-320</f>
        <v>0</v>
      </c>
      <c r="AP431" s="6">
        <v>0</v>
      </c>
      <c r="AQ431" s="6">
        <v>1</v>
      </c>
      <c r="AR431" s="6">
        <v>3.79350357679598E-200</v>
      </c>
      <c r="AS431" s="6">
        <v>4.2314383918748098E-125</v>
      </c>
      <c r="AT431" s="7">
        <v>3.7014244864012203E-164</v>
      </c>
      <c r="AU431" s="5">
        <v>3</v>
      </c>
      <c r="AV431" s="6">
        <v>2.1931914542439899E-61</v>
      </c>
      <c r="AW431" s="6">
        <v>4.4937600372343902E-127</v>
      </c>
      <c r="AX431" s="6">
        <v>1</v>
      </c>
      <c r="AY431" s="6">
        <v>9.0053947804801001E-58</v>
      </c>
      <c r="AZ431" s="6">
        <v>1.8339010011172599E-23</v>
      </c>
      <c r="BA431" s="7">
        <v>2.8907529568299798E-43</v>
      </c>
      <c r="BB431" s="6">
        <v>1.8754495810516799E-277</v>
      </c>
      <c r="BC431" s="6">
        <v>3.9115793577572398E-127</v>
      </c>
      <c r="BD431" s="6">
        <v>1.42761780246348E-294</v>
      </c>
      <c r="BE431" s="6">
        <v>1</v>
      </c>
      <c r="BF431" s="6">
        <v>1.0796806423184699E-65</v>
      </c>
      <c r="BG431" s="6">
        <v>7.2519077615605295E-79</v>
      </c>
      <c r="BH431" s="7">
        <v>1.3552222058546599E-36</v>
      </c>
      <c r="BI431" s="6">
        <f>2.88766053959188*10^-318</f>
        <v>0</v>
      </c>
      <c r="BJ431" s="6">
        <v>0</v>
      </c>
      <c r="BK431" s="6">
        <v>1</v>
      </c>
      <c r="BL431" s="6">
        <v>2.2219400209876801E-196</v>
      </c>
      <c r="BM431" s="6">
        <v>4.1090861652070198E-248</v>
      </c>
      <c r="BN431" s="6">
        <v>2.2443439497114198E-161</v>
      </c>
      <c r="BO431" s="7">
        <v>2.6443314607439899E-124</v>
      </c>
      <c r="BP431" s="6">
        <v>3.8039115483002E-95</v>
      </c>
      <c r="BQ431" s="6">
        <v>2.0039956916118501E-161</v>
      </c>
      <c r="BR431" s="6">
        <v>1.2783139025741499E-32</v>
      </c>
      <c r="BS431" s="6">
        <v>3.35335456666221E-74</v>
      </c>
      <c r="BT431" s="6">
        <v>3.2975052794502399E-36</v>
      </c>
      <c r="BU431" s="6">
        <v>2.2118548940986099E-61</v>
      </c>
      <c r="BV431" s="7">
        <v>1</v>
      </c>
      <c r="BW431">
        <v>295</v>
      </c>
      <c r="BX431">
        <v>305</v>
      </c>
      <c r="BY431">
        <v>266</v>
      </c>
      <c r="BZ431">
        <v>285</v>
      </c>
      <c r="CA431">
        <v>255</v>
      </c>
      <c r="CB431">
        <v>194</v>
      </c>
      <c r="CC431">
        <v>216</v>
      </c>
      <c r="CD431">
        <v>225</v>
      </c>
      <c r="CE431">
        <v>228</v>
      </c>
      <c r="CF431" s="1">
        <v>242</v>
      </c>
      <c r="CH431" s="43">
        <v>8.1211327939076594E-2</v>
      </c>
      <c r="CJ431" s="27" t="s">
        <v>72357</v>
      </c>
    </row>
    <row r="432" spans="1:88">
      <c r="A432" s="27">
        <v>429</v>
      </c>
      <c r="B432" t="s">
        <v>70952</v>
      </c>
      <c r="D432" t="s">
        <v>71272</v>
      </c>
      <c r="E432" t="s">
        <v>71791</v>
      </c>
      <c r="F432" s="29">
        <v>36.820138890000003</v>
      </c>
      <c r="G432" s="29">
        <v>129.09289999999999</v>
      </c>
      <c r="H432" s="30">
        <v>718</v>
      </c>
      <c r="I432" s="29" t="s">
        <v>71874</v>
      </c>
      <c r="J432" s="30" t="s">
        <v>71895</v>
      </c>
      <c r="K432" s="30" t="s">
        <v>71896</v>
      </c>
      <c r="L432" s="30" t="s">
        <v>71897</v>
      </c>
      <c r="M432" s="48">
        <v>40883</v>
      </c>
      <c r="N432" s="27" t="s">
        <v>71117</v>
      </c>
      <c r="O432" s="54" t="s">
        <v>72383</v>
      </c>
      <c r="P432" s="11"/>
      <c r="Q432" s="11" t="s">
        <v>70990</v>
      </c>
      <c r="S432" s="12" t="s">
        <v>70990</v>
      </c>
      <c r="T432" s="6">
        <v>8.3333333333333339E-4</v>
      </c>
      <c r="U432" s="6">
        <v>0</v>
      </c>
      <c r="V432" s="6">
        <v>0</v>
      </c>
      <c r="W432" s="6">
        <v>0.87333333333333341</v>
      </c>
      <c r="X432" s="6">
        <v>0</v>
      </c>
      <c r="Y432" s="6">
        <v>0.12366666666666666</v>
      </c>
      <c r="Z432" s="7">
        <v>1.5000000000000002E-3</v>
      </c>
      <c r="AA432" s="6">
        <v>0</v>
      </c>
      <c r="AB432" s="6">
        <v>0</v>
      </c>
      <c r="AC432" s="6">
        <v>0</v>
      </c>
      <c r="AD432" s="6">
        <v>0.86916666666666664</v>
      </c>
      <c r="AE432" s="6">
        <v>2.1666666666666667E-2</v>
      </c>
      <c r="AF432" s="6">
        <v>0.10716666666666667</v>
      </c>
      <c r="AG432" s="7">
        <v>1E-3</v>
      </c>
      <c r="AH432" s="6">
        <v>0</v>
      </c>
      <c r="AI432" s="6">
        <v>8.3333333333333339E-4</v>
      </c>
      <c r="AJ432" s="6">
        <v>0</v>
      </c>
      <c r="AK432" s="6">
        <v>0.86733333333333329</v>
      </c>
      <c r="AL432" s="6">
        <v>0</v>
      </c>
      <c r="AM432" s="6">
        <v>0.1305</v>
      </c>
      <c r="AN432" s="7">
        <v>8.3333333333333339E-4</v>
      </c>
      <c r="AO432" s="6">
        <f>1.04396070966255*10^-320</f>
        <v>0</v>
      </c>
      <c r="AP432" s="6">
        <v>0</v>
      </c>
      <c r="AQ432" s="6">
        <v>1</v>
      </c>
      <c r="AR432" s="6">
        <v>9.9273488965669793E-205</v>
      </c>
      <c r="AS432" s="6">
        <v>4.45220145418146E-125</v>
      </c>
      <c r="AT432" s="7">
        <v>1.62181345649769E-167</v>
      </c>
      <c r="AU432" s="5">
        <v>3</v>
      </c>
      <c r="AV432" s="6">
        <v>6.4971959569184804E-69</v>
      </c>
      <c r="AW432" s="6">
        <v>1.3074135502660001E-135</v>
      </c>
      <c r="AX432" s="6">
        <v>1</v>
      </c>
      <c r="AY432" s="6">
        <v>5.2734526098090201E-67</v>
      </c>
      <c r="AZ432" s="6">
        <v>1.6675817037220101E-30</v>
      </c>
      <c r="BA432" s="7">
        <v>4.1967291779199899E-56</v>
      </c>
      <c r="BB432" s="6">
        <v>3.1673343385456299E-277</v>
      </c>
      <c r="BC432" s="6">
        <v>1.73019025378402E-125</v>
      </c>
      <c r="BD432" s="6">
        <v>6.7000524207348904E-290</v>
      </c>
      <c r="BE432" s="6">
        <v>1</v>
      </c>
      <c r="BF432" s="6">
        <v>2.3373957809370199E-66</v>
      </c>
      <c r="BG432" s="6">
        <v>1.22350688709296E-73</v>
      </c>
      <c r="BH432" s="7">
        <v>1.0308209622671799E-35</v>
      </c>
      <c r="BI432" s="6">
        <f>2.08254598509836*10^-318</f>
        <v>0</v>
      </c>
      <c r="BJ432" s="6">
        <v>0</v>
      </c>
      <c r="BK432" s="6">
        <v>1</v>
      </c>
      <c r="BL432" s="6">
        <v>4.4136025774228901E-200</v>
      </c>
      <c r="BM432" s="6">
        <v>9.6825792821405102E-253</v>
      </c>
      <c r="BN432" s="6">
        <v>7.0804826621572093E-164</v>
      </c>
      <c r="BO432" s="7">
        <v>2.6390278420750001E-124</v>
      </c>
      <c r="BP432" s="6">
        <v>2.5030677929726E-101</v>
      </c>
      <c r="BQ432" s="6">
        <v>1.3859568010578901E-168</v>
      </c>
      <c r="BR432" s="6">
        <v>9.5576689884494696E-32</v>
      </c>
      <c r="BS432" s="6">
        <v>3.33432098512055E-82</v>
      </c>
      <c r="BT432" s="6">
        <v>3.8261976396047102E-42</v>
      </c>
      <c r="BU432" s="6">
        <v>6.3240917624333195E-73</v>
      </c>
      <c r="BV432" s="7">
        <v>1</v>
      </c>
      <c r="BW432">
        <v>295</v>
      </c>
      <c r="BX432">
        <v>305</v>
      </c>
      <c r="BY432">
        <v>266</v>
      </c>
      <c r="BZ432">
        <v>285</v>
      </c>
      <c r="CA432">
        <v>255</v>
      </c>
      <c r="CB432">
        <v>194</v>
      </c>
      <c r="CC432">
        <v>216</v>
      </c>
      <c r="CD432">
        <v>225</v>
      </c>
      <c r="CE432">
        <v>228</v>
      </c>
      <c r="CF432" s="1">
        <v>242</v>
      </c>
      <c r="CH432" s="43">
        <v>8.6921202274573506E-2</v>
      </c>
      <c r="CJ432" s="27" t="s">
        <v>72357</v>
      </c>
    </row>
    <row r="433" spans="1:88">
      <c r="A433" s="27">
        <v>430</v>
      </c>
      <c r="B433" t="s">
        <v>70952</v>
      </c>
      <c r="D433" t="s">
        <v>71273</v>
      </c>
      <c r="E433" t="s">
        <v>71791</v>
      </c>
      <c r="F433" s="29">
        <v>35.9</v>
      </c>
      <c r="G433" s="29">
        <v>127.7514</v>
      </c>
      <c r="H433" s="30">
        <v>610</v>
      </c>
      <c r="I433" s="29" t="s">
        <v>71874</v>
      </c>
      <c r="J433" s="30" t="s">
        <v>71902</v>
      </c>
      <c r="K433" s="30" t="s">
        <v>72064</v>
      </c>
      <c r="L433" s="30" t="s">
        <v>71903</v>
      </c>
      <c r="M433" s="48">
        <v>40711</v>
      </c>
      <c r="N433" s="27" t="s">
        <v>71117</v>
      </c>
      <c r="O433" s="54" t="s">
        <v>72382</v>
      </c>
      <c r="P433" s="11"/>
      <c r="Q433" s="11"/>
      <c r="T433" s="6">
        <v>0</v>
      </c>
      <c r="U433" s="6">
        <v>0.1275</v>
      </c>
      <c r="V433" s="6">
        <v>0</v>
      </c>
      <c r="W433" s="6">
        <v>0.87033333333333329</v>
      </c>
      <c r="X433" s="6">
        <v>5.0000000000000001E-4</v>
      </c>
      <c r="Y433" s="6">
        <v>1E-3</v>
      </c>
      <c r="Z433" s="7">
        <v>5.0000000000000001E-4</v>
      </c>
      <c r="AA433" s="6">
        <v>0</v>
      </c>
      <c r="AB433" s="6">
        <v>4.4333333333333329E-2</v>
      </c>
      <c r="AC433" s="6">
        <v>1.3333333333333333E-3</v>
      </c>
      <c r="AD433" s="6">
        <v>0.94316666666666649</v>
      </c>
      <c r="AE433" s="6">
        <v>1.1666666666666668E-3</v>
      </c>
      <c r="AF433" s="6">
        <v>1.8333333333333333E-3</v>
      </c>
      <c r="AG433" s="7">
        <v>8.5000000000000006E-3</v>
      </c>
      <c r="AH433" s="6">
        <v>0</v>
      </c>
      <c r="AI433" s="6">
        <v>4.2500000000000003E-2</v>
      </c>
      <c r="AJ433" s="6">
        <v>1.666666666666667E-3</v>
      </c>
      <c r="AK433" s="6">
        <v>0.94666666666666666</v>
      </c>
      <c r="AL433" s="6">
        <v>1E-3</v>
      </c>
      <c r="AM433" s="6">
        <v>1.3333333333333333E-3</v>
      </c>
      <c r="AN433" s="7">
        <v>7.6666666666666662E-3</v>
      </c>
      <c r="AO433" s="6">
        <f>2.76683085711365*10^-317</f>
        <v>0</v>
      </c>
      <c r="AP433" s="6">
        <v>0</v>
      </c>
      <c r="AQ433" s="6">
        <v>1</v>
      </c>
      <c r="AR433" s="6">
        <v>1.3326251794197101E-220</v>
      </c>
      <c r="AS433" s="6">
        <v>2.2798029332228801E-143</v>
      </c>
      <c r="AT433" s="7">
        <v>1.74671391557711E-188</v>
      </c>
      <c r="AU433" s="5">
        <v>3</v>
      </c>
      <c r="AV433" s="6">
        <v>2.3654737696099999E-64</v>
      </c>
      <c r="AW433" s="6">
        <v>1.5660700433698E-136</v>
      </c>
      <c r="AX433" s="6">
        <v>1</v>
      </c>
      <c r="AY433" s="6">
        <v>8.9748277403081393E-75</v>
      </c>
      <c r="AZ433" s="6">
        <v>6.4377712643838604E-40</v>
      </c>
      <c r="BA433" s="7">
        <v>8.7075994647766E-68</v>
      </c>
      <c r="BB433" s="6">
        <v>7.3898035081131994E-279</v>
      </c>
      <c r="BC433" s="6">
        <v>1.7012809153248899E-132</v>
      </c>
      <c r="BD433" s="6">
        <f>3.50786608547285*10^-322</f>
        <v>0</v>
      </c>
      <c r="BE433" s="6">
        <v>1</v>
      </c>
      <c r="BF433" s="6">
        <v>1.6256507786155699E-71</v>
      </c>
      <c r="BG433" s="6">
        <v>3.44705610120493E-87</v>
      </c>
      <c r="BH433" s="7">
        <v>1.3636806218351299E-40</v>
      </c>
      <c r="BI433" s="6">
        <f>5.62280983241847*10^-316</f>
        <v>0</v>
      </c>
      <c r="BJ433" s="6">
        <v>0</v>
      </c>
      <c r="BK433" s="6">
        <v>1</v>
      </c>
      <c r="BL433" s="6">
        <v>6.30899489931176E-218</v>
      </c>
      <c r="BM433" s="6">
        <v>2.6431047575025601E-277</v>
      </c>
      <c r="BN433" s="6">
        <v>7.4556589971774902E-187</v>
      </c>
      <c r="BO433" s="7">
        <v>8.2537175970519405E-143</v>
      </c>
      <c r="BP433" s="6">
        <v>1.4329240003191699E-62</v>
      </c>
      <c r="BQ433" s="6">
        <v>1.55517631115999E-134</v>
      </c>
      <c r="BR433" s="6">
        <v>1</v>
      </c>
      <c r="BS433" s="6">
        <v>1.8759125615553E-74</v>
      </c>
      <c r="BT433" s="6">
        <v>3.3992986204113202E-42</v>
      </c>
      <c r="BU433" s="6">
        <v>2.3296413598953301E-66</v>
      </c>
      <c r="BV433" s="7">
        <v>6.6986910626400107E-27</v>
      </c>
      <c r="BW433">
        <v>295</v>
      </c>
      <c r="BX433">
        <v>305</v>
      </c>
      <c r="BY433">
        <v>266</v>
      </c>
      <c r="BZ433">
        <v>285</v>
      </c>
      <c r="CA433">
        <v>255</v>
      </c>
      <c r="CB433">
        <v>194</v>
      </c>
      <c r="CC433">
        <v>216</v>
      </c>
      <c r="CD433">
        <v>225</v>
      </c>
      <c r="CE433">
        <v>228</v>
      </c>
      <c r="CF433" s="1">
        <v>242</v>
      </c>
      <c r="CH433" s="43">
        <v>8.4831146215560704E-2</v>
      </c>
      <c r="CJ433" s="27" t="s">
        <v>72357</v>
      </c>
    </row>
    <row r="434" spans="1:88">
      <c r="A434" s="27">
        <v>431</v>
      </c>
      <c r="B434" t="s">
        <v>70952</v>
      </c>
      <c r="D434" t="s">
        <v>71274</v>
      </c>
      <c r="E434" t="s">
        <v>71791</v>
      </c>
      <c r="F434" s="29">
        <v>37.586100000000002</v>
      </c>
      <c r="G434" s="29">
        <v>126.8031</v>
      </c>
      <c r="H434" s="30">
        <v>30</v>
      </c>
      <c r="I434" s="29" t="s">
        <v>71874</v>
      </c>
      <c r="J434" s="30" t="s">
        <v>72093</v>
      </c>
      <c r="K434" s="30" t="s">
        <v>72085</v>
      </c>
      <c r="L434" s="30" t="s">
        <v>71930</v>
      </c>
      <c r="M434" s="48">
        <v>40729</v>
      </c>
      <c r="N434" s="27" t="s">
        <v>71117</v>
      </c>
      <c r="O434" s="54" t="s">
        <v>72382</v>
      </c>
      <c r="P434" s="11"/>
      <c r="Q434" s="11"/>
      <c r="S434" s="12" t="s">
        <v>70990</v>
      </c>
      <c r="T434" s="6">
        <v>8.3333333333333339E-4</v>
      </c>
      <c r="U434" s="6">
        <v>0.12933333333333333</v>
      </c>
      <c r="V434" s="6">
        <v>1.6666666666666666E-4</v>
      </c>
      <c r="W434" s="6">
        <v>0.86750000000000005</v>
      </c>
      <c r="X434" s="6">
        <v>0</v>
      </c>
      <c r="Y434" s="6">
        <v>1.3333333333333333E-3</v>
      </c>
      <c r="Z434" s="7">
        <v>8.3333333333333339E-4</v>
      </c>
      <c r="AA434" s="6">
        <v>1E-3</v>
      </c>
      <c r="AB434" s="6">
        <v>4.4833333333333329E-2</v>
      </c>
      <c r="AC434" s="6">
        <v>1E-3</v>
      </c>
      <c r="AD434" s="6">
        <v>0.92866666666666664</v>
      </c>
      <c r="AE434" s="6">
        <v>6.6666666666666664E-4</v>
      </c>
      <c r="AF434" s="6">
        <v>3.0000000000000005E-3</v>
      </c>
      <c r="AG434" s="7">
        <v>2.1500000000000002E-2</v>
      </c>
      <c r="AH434" s="6">
        <v>1E-3</v>
      </c>
      <c r="AI434" s="6">
        <v>3.5500000000000004E-2</v>
      </c>
      <c r="AJ434" s="6">
        <v>2.6666666666666666E-3</v>
      </c>
      <c r="AK434" s="6">
        <v>0.9291666666666667</v>
      </c>
      <c r="AL434" s="6">
        <v>0</v>
      </c>
      <c r="AM434" s="6">
        <v>3.6666666666666666E-3</v>
      </c>
      <c r="AN434" s="7">
        <v>2.8166666666666663E-2</v>
      </c>
      <c r="AO434" s="6">
        <v>0</v>
      </c>
      <c r="AP434" s="6">
        <v>0</v>
      </c>
      <c r="AQ434" s="6">
        <v>1</v>
      </c>
      <c r="AR434" s="6">
        <v>8.0374731464052992E-214</v>
      </c>
      <c r="AS434" s="6">
        <v>7.2027126690807505E-129</v>
      </c>
      <c r="AT434" s="7">
        <v>8.5395918561612298E-173</v>
      </c>
      <c r="AU434" s="5">
        <v>3</v>
      </c>
      <c r="AV434" s="6">
        <v>1.01757176995971E-51</v>
      </c>
      <c r="AW434" s="6">
        <v>2.9863225923943102E-122</v>
      </c>
      <c r="AX434" s="6">
        <v>1</v>
      </c>
      <c r="AY434" s="6">
        <v>4.2398043154480202E-60</v>
      </c>
      <c r="AZ434" s="6">
        <v>9.7374263781918798E-30</v>
      </c>
      <c r="BA434" s="7">
        <v>4.7000573767444903E-53</v>
      </c>
      <c r="BB434" s="6">
        <v>4.5616973875482903E-275</v>
      </c>
      <c r="BC434" s="6">
        <v>1.1870642577763801E-131</v>
      </c>
      <c r="BD434" s="6">
        <v>2.61717654898858E-290</v>
      </c>
      <c r="BE434" s="6">
        <v>1</v>
      </c>
      <c r="BF434" s="6">
        <v>1.6436491777377199E-62</v>
      </c>
      <c r="BG434" s="6">
        <v>1.07597550791742E-72</v>
      </c>
      <c r="BH434" s="7">
        <v>2.1268059722424899E-34</v>
      </c>
      <c r="BI434" s="6">
        <v>0</v>
      </c>
      <c r="BJ434" s="6">
        <v>0</v>
      </c>
      <c r="BK434" s="6">
        <v>1</v>
      </c>
      <c r="BL434" s="6">
        <v>4.0907612354894898E-213</v>
      </c>
      <c r="BM434" s="6">
        <v>1.44297351271547E-265</v>
      </c>
      <c r="BN434" s="6">
        <v>3.7765052236506402E-173</v>
      </c>
      <c r="BO434" s="7">
        <v>1.3190715672614399E-128</v>
      </c>
      <c r="BP434" s="6">
        <v>2.6739172274040802E-51</v>
      </c>
      <c r="BQ434" s="6">
        <v>9.4282871110536905E-122</v>
      </c>
      <c r="BR434" s="6">
        <v>1</v>
      </c>
      <c r="BS434" s="6">
        <v>6.1024957466130197E-62</v>
      </c>
      <c r="BT434" s="6">
        <v>1.44975509041774E-33</v>
      </c>
      <c r="BU434" s="6">
        <v>5.7577980712184101E-54</v>
      </c>
      <c r="BV434" s="7">
        <v>1.8956650331468299E-22</v>
      </c>
      <c r="BW434">
        <v>294</v>
      </c>
      <c r="BX434">
        <v>306</v>
      </c>
      <c r="BY434">
        <v>270</v>
      </c>
      <c r="BZ434">
        <v>287</v>
      </c>
      <c r="CA434">
        <v>251</v>
      </c>
      <c r="CB434">
        <v>194</v>
      </c>
      <c r="CC434">
        <v>215</v>
      </c>
      <c r="CD434">
        <v>226</v>
      </c>
      <c r="CE434">
        <v>227</v>
      </c>
      <c r="CF434" s="1">
        <v>249</v>
      </c>
      <c r="CH434" s="43">
        <v>8.3573487031700297E-2</v>
      </c>
      <c r="CJ434" s="27" t="s">
        <v>72357</v>
      </c>
    </row>
    <row r="435" spans="1:88">
      <c r="A435" s="27">
        <v>432</v>
      </c>
      <c r="B435" t="s">
        <v>70952</v>
      </c>
      <c r="D435" t="s">
        <v>71275</v>
      </c>
      <c r="E435" t="s">
        <v>71791</v>
      </c>
      <c r="F435" s="29">
        <v>35.434100000000001</v>
      </c>
      <c r="G435" s="29">
        <v>127.42359999999999</v>
      </c>
      <c r="H435" s="30">
        <v>118</v>
      </c>
      <c r="I435" s="29" t="s">
        <v>71874</v>
      </c>
      <c r="J435" s="30" t="s">
        <v>71902</v>
      </c>
      <c r="K435" s="30" t="s">
        <v>72098</v>
      </c>
      <c r="L435" s="30" t="s">
        <v>71960</v>
      </c>
      <c r="M435" s="48">
        <v>40732</v>
      </c>
      <c r="N435" s="27" t="s">
        <v>71117</v>
      </c>
      <c r="O435" s="54" t="s">
        <v>72383</v>
      </c>
      <c r="P435" s="26" t="s">
        <v>70990</v>
      </c>
      <c r="Q435" s="11" t="s">
        <v>70990</v>
      </c>
      <c r="R435" s="11" t="s">
        <v>70990</v>
      </c>
      <c r="T435" s="6">
        <v>1E-3</v>
      </c>
      <c r="U435" s="6">
        <v>0</v>
      </c>
      <c r="V435" s="6">
        <v>1E-3</v>
      </c>
      <c r="W435" s="6">
        <v>0.86399999999999999</v>
      </c>
      <c r="X435" s="6">
        <v>0</v>
      </c>
      <c r="Y435" s="6">
        <v>0.13250000000000001</v>
      </c>
      <c r="Z435" s="7">
        <v>1.3333333333333333E-3</v>
      </c>
      <c r="AA435" s="6">
        <v>1E-3</v>
      </c>
      <c r="AB435" s="6">
        <v>0</v>
      </c>
      <c r="AC435" s="6">
        <v>6.6666666666666664E-4</v>
      </c>
      <c r="AD435" s="6">
        <v>0.8613333333333334</v>
      </c>
      <c r="AE435" s="6">
        <v>2.2666666666666668E-2</v>
      </c>
      <c r="AF435" s="6">
        <v>0.114</v>
      </c>
      <c r="AG435" s="7">
        <v>1E-3</v>
      </c>
      <c r="AH435" s="6">
        <v>8.3333333333333339E-4</v>
      </c>
      <c r="AI435" s="6">
        <v>0</v>
      </c>
      <c r="AJ435" s="6">
        <v>6.6666666666666664E-4</v>
      </c>
      <c r="AK435" s="6">
        <v>0.85966666666666669</v>
      </c>
      <c r="AL435" s="6">
        <v>0</v>
      </c>
      <c r="AM435" s="6">
        <v>0.13833333333333334</v>
      </c>
      <c r="AN435" s="7">
        <v>6.6666666666666664E-4</v>
      </c>
      <c r="AO435" s="6">
        <v>0</v>
      </c>
      <c r="AP435" s="6">
        <v>0</v>
      </c>
      <c r="AQ435" s="6">
        <v>1</v>
      </c>
      <c r="AR435" s="6">
        <v>6.2411588271040299E-221</v>
      </c>
      <c r="AS435" s="6">
        <v>7.7772048579470704E-139</v>
      </c>
      <c r="AT435" s="7">
        <v>3.8195657297447902E-183</v>
      </c>
      <c r="AU435" s="5">
        <v>3</v>
      </c>
      <c r="AV435" s="6">
        <v>7.7627950028875204E-66</v>
      </c>
      <c r="AW435" s="6">
        <v>9.63134613509664E-127</v>
      </c>
      <c r="AX435" s="6">
        <v>1</v>
      </c>
      <c r="AY435" s="6">
        <v>4.16829199204656E-57</v>
      </c>
      <c r="AZ435" s="6">
        <v>7.6397535949581997E-18</v>
      </c>
      <c r="BA435" s="7">
        <v>4.7244672360461298E-49</v>
      </c>
      <c r="BB435" s="6">
        <v>3.33876212865883E-286</v>
      </c>
      <c r="BC435" s="6">
        <v>3.4918710326922497E-135</v>
      </c>
      <c r="BD435" s="6">
        <v>2.5362762749717202E-292</v>
      </c>
      <c r="BE435" s="6">
        <v>1</v>
      </c>
      <c r="BF435" s="6">
        <v>1.3750342713062401E-69</v>
      </c>
      <c r="BG435" s="6">
        <v>1.9463581168698801E-74</v>
      </c>
      <c r="BH435" s="7">
        <v>1.77194067413264E-40</v>
      </c>
      <c r="BI435" s="6">
        <v>0</v>
      </c>
      <c r="BJ435" s="6">
        <v>0</v>
      </c>
      <c r="BK435" s="6">
        <v>1</v>
      </c>
      <c r="BL435" s="6">
        <v>2.8841518361985302E-215</v>
      </c>
      <c r="BM435" s="6">
        <v>7.0137612301748997E-273</v>
      </c>
      <c r="BN435" s="6">
        <v>1.7600006093102E-178</v>
      </c>
      <c r="BO435" s="7">
        <v>3.11975861936679E-138</v>
      </c>
      <c r="BP435" s="6">
        <v>2.7687667339370001E-80</v>
      </c>
      <c r="BQ435" s="6">
        <v>1.4779285630691501E-141</v>
      </c>
      <c r="BR435" s="6">
        <v>7.6786661830308599E-14</v>
      </c>
      <c r="BS435" s="6">
        <v>1.42532509340261E-60</v>
      </c>
      <c r="BT435" s="6">
        <v>1.2683520951976301E-19</v>
      </c>
      <c r="BU435" s="6">
        <v>2.5370475450931001E-53</v>
      </c>
      <c r="BV435" s="7">
        <v>0.99999999999992295</v>
      </c>
      <c r="BW435">
        <v>295</v>
      </c>
      <c r="BX435">
        <v>305</v>
      </c>
      <c r="BY435">
        <v>266</v>
      </c>
      <c r="BZ435">
        <v>285</v>
      </c>
      <c r="CA435">
        <v>255</v>
      </c>
      <c r="CB435">
        <v>194</v>
      </c>
      <c r="CC435">
        <v>216</v>
      </c>
      <c r="CD435">
        <v>225</v>
      </c>
      <c r="CE435">
        <v>228</v>
      </c>
      <c r="CF435" s="1">
        <v>242</v>
      </c>
      <c r="CH435" s="43">
        <v>0.133048875096974</v>
      </c>
      <c r="CJ435" s="27" t="s">
        <v>72357</v>
      </c>
    </row>
    <row r="436" spans="1:88">
      <c r="A436" s="27">
        <v>433</v>
      </c>
      <c r="B436" t="s">
        <v>70952</v>
      </c>
      <c r="D436" t="s">
        <v>71276</v>
      </c>
      <c r="E436" t="s">
        <v>71791</v>
      </c>
      <c r="F436" s="29">
        <v>34.835900000000002</v>
      </c>
      <c r="G436" s="29">
        <v>127.0669</v>
      </c>
      <c r="H436" s="30">
        <v>195</v>
      </c>
      <c r="I436" s="29" t="s">
        <v>71874</v>
      </c>
      <c r="J436" s="30" t="s">
        <v>71934</v>
      </c>
      <c r="K436" s="30" t="s">
        <v>72097</v>
      </c>
      <c r="L436" s="30" t="s">
        <v>71948</v>
      </c>
      <c r="M436" s="48">
        <v>40732</v>
      </c>
      <c r="N436" s="27" t="s">
        <v>71117</v>
      </c>
      <c r="O436" s="54" t="s">
        <v>72383</v>
      </c>
      <c r="P436" s="11"/>
      <c r="Q436" s="11"/>
      <c r="T436" s="6">
        <v>0</v>
      </c>
      <c r="U436" s="6">
        <v>8.3333333333333339E-4</v>
      </c>
      <c r="V436" s="6">
        <v>2.8333333333333331E-3</v>
      </c>
      <c r="W436" s="6">
        <v>0.86066666666666658</v>
      </c>
      <c r="X436" s="6">
        <v>0</v>
      </c>
      <c r="Y436" s="6">
        <v>0.13416666666666668</v>
      </c>
      <c r="Z436" s="7">
        <v>1E-3</v>
      </c>
      <c r="AA436" s="6">
        <v>0</v>
      </c>
      <c r="AB436" s="6">
        <v>0</v>
      </c>
      <c r="AC436" s="6">
        <v>1.3333333333333333E-3</v>
      </c>
      <c r="AD436" s="6">
        <v>0.85966666666666658</v>
      </c>
      <c r="AE436" s="6">
        <v>2.2666666666666668E-2</v>
      </c>
      <c r="AF436" s="6">
        <v>0.11483333333333334</v>
      </c>
      <c r="AG436" s="7">
        <v>0</v>
      </c>
      <c r="AH436" s="6">
        <v>0</v>
      </c>
      <c r="AI436" s="6">
        <v>0</v>
      </c>
      <c r="AJ436" s="6">
        <v>1E-3</v>
      </c>
      <c r="AK436" s="6">
        <v>0.85916666666666675</v>
      </c>
      <c r="AL436" s="6">
        <v>0</v>
      </c>
      <c r="AM436" s="6">
        <v>0.13833333333333334</v>
      </c>
      <c r="AN436" s="7">
        <v>0</v>
      </c>
      <c r="AO436" s="6">
        <f>8.65796191181388*10^-318</f>
        <v>0</v>
      </c>
      <c r="AP436" s="6">
        <v>0</v>
      </c>
      <c r="AQ436" s="6">
        <v>1</v>
      </c>
      <c r="AR436" s="6">
        <v>1.3372782950941501E-199</v>
      </c>
      <c r="AS436" s="6">
        <v>1.5433072336875199E-121</v>
      </c>
      <c r="AT436" s="7">
        <v>1.1995842218448299E-162</v>
      </c>
      <c r="AU436" s="5">
        <v>3</v>
      </c>
      <c r="AV436" s="6">
        <v>6.2008059646251602E-65</v>
      </c>
      <c r="AW436" s="6">
        <v>7.3428726291114396E-130</v>
      </c>
      <c r="AX436" s="6">
        <v>1</v>
      </c>
      <c r="AY436" s="6">
        <v>5.7389731792711301E-58</v>
      </c>
      <c r="AZ436" s="6">
        <v>1.26428844835251E-23</v>
      </c>
      <c r="BA436" s="7">
        <v>4.30180659339645E-44</v>
      </c>
      <c r="BB436" s="6">
        <v>5.5892270549695302E-272</v>
      </c>
      <c r="BC436" s="6">
        <v>3.0027840541192902E-122</v>
      </c>
      <c r="BD436" s="6">
        <v>4.8337595880646502E-284</v>
      </c>
      <c r="BE436" s="6">
        <v>1</v>
      </c>
      <c r="BF436" s="6">
        <v>1.2937627704247899E-65</v>
      </c>
      <c r="BG436" s="6">
        <v>2.63874300475692E-72</v>
      </c>
      <c r="BH436" s="7">
        <v>6.7227698004723204E-35</v>
      </c>
      <c r="BI436" s="6">
        <f>4.0941609268639*10^-315</f>
        <v>0</v>
      </c>
      <c r="BJ436" s="6">
        <v>0</v>
      </c>
      <c r="BK436" s="6">
        <v>1</v>
      </c>
      <c r="BL436" s="6">
        <v>5.3824762238233602E-195</v>
      </c>
      <c r="BM436" s="6">
        <v>4.1409996306013499E-242</v>
      </c>
      <c r="BN436" s="6">
        <v>4.6999378891879999E-159</v>
      </c>
      <c r="BO436" s="7">
        <v>1.75893209956569E-120</v>
      </c>
      <c r="BP436" s="6">
        <v>2.3022310921422299E-97</v>
      </c>
      <c r="BQ436" s="6">
        <v>7.2382258539153797E-163</v>
      </c>
      <c r="BR436" s="6">
        <v>2.41030024498688E-31</v>
      </c>
      <c r="BS436" s="6">
        <v>1.46199855519347E-73</v>
      </c>
      <c r="BT436" s="6">
        <v>1.14214018359606E-35</v>
      </c>
      <c r="BU436" s="6">
        <v>2.6076137409093099E-61</v>
      </c>
      <c r="BV436" s="7">
        <v>1</v>
      </c>
      <c r="BW436">
        <v>295</v>
      </c>
      <c r="BX436">
        <v>305</v>
      </c>
      <c r="BY436">
        <v>266</v>
      </c>
      <c r="BZ436">
        <v>285</v>
      </c>
      <c r="CA436">
        <v>255</v>
      </c>
      <c r="CB436">
        <v>194</v>
      </c>
      <c r="CC436">
        <v>216</v>
      </c>
      <c r="CD436">
        <v>225</v>
      </c>
      <c r="CE436">
        <v>228</v>
      </c>
      <c r="CF436" s="1">
        <v>242</v>
      </c>
      <c r="CH436" s="43">
        <v>7.7974374618669906E-2</v>
      </c>
      <c r="CJ436" s="27" t="s">
        <v>72357</v>
      </c>
    </row>
    <row r="437" spans="1:88">
      <c r="A437" s="27">
        <v>434</v>
      </c>
      <c r="B437" t="s">
        <v>70952</v>
      </c>
      <c r="D437" t="s">
        <v>71277</v>
      </c>
      <c r="E437" t="s">
        <v>71791</v>
      </c>
      <c r="F437" s="29">
        <v>36.311399999999999</v>
      </c>
      <c r="G437" s="29">
        <v>126.93259999999999</v>
      </c>
      <c r="H437" s="30">
        <v>12</v>
      </c>
      <c r="I437" s="29" t="s">
        <v>71874</v>
      </c>
      <c r="J437" s="30" t="s">
        <v>71936</v>
      </c>
      <c r="K437" s="30" t="s">
        <v>71939</v>
      </c>
      <c r="L437" s="30" t="s">
        <v>71940</v>
      </c>
      <c r="M437" s="48">
        <v>40732</v>
      </c>
      <c r="N437" s="27" t="s">
        <v>71117</v>
      </c>
      <c r="O437" s="54" t="s">
        <v>72383</v>
      </c>
      <c r="P437" s="11"/>
      <c r="Q437" s="11"/>
      <c r="S437" s="12" t="s">
        <v>70990</v>
      </c>
      <c r="T437" s="6">
        <v>4.0000000000000001E-3</v>
      </c>
      <c r="U437" s="6">
        <v>1E-3</v>
      </c>
      <c r="V437" s="6">
        <v>1E-3</v>
      </c>
      <c r="W437" s="6">
        <v>0.85983333333333334</v>
      </c>
      <c r="X437" s="6">
        <v>0</v>
      </c>
      <c r="Y437" s="6">
        <v>0.13300000000000001</v>
      </c>
      <c r="Z437" s="7">
        <v>2E-3</v>
      </c>
      <c r="AA437" s="6">
        <v>2.9999999999999996E-3</v>
      </c>
      <c r="AB437" s="6">
        <v>4.333333333333334E-3</v>
      </c>
      <c r="AC437" s="6">
        <v>5.0000000000000001E-4</v>
      </c>
      <c r="AD437" s="6">
        <v>0.85299999999999987</v>
      </c>
      <c r="AE437" s="6">
        <v>2.2833333333333334E-2</v>
      </c>
      <c r="AF437" s="6">
        <v>0.11533333333333334</v>
      </c>
      <c r="AG437" s="7">
        <v>1E-3</v>
      </c>
      <c r="AH437" s="6">
        <v>2.9999999999999996E-3</v>
      </c>
      <c r="AI437" s="6">
        <v>2E-3</v>
      </c>
      <c r="AJ437" s="6">
        <v>5.0000000000000001E-4</v>
      </c>
      <c r="AK437" s="6">
        <v>0.85349999999999993</v>
      </c>
      <c r="AL437" s="6">
        <v>0</v>
      </c>
      <c r="AM437" s="6">
        <v>0.13933333333333334</v>
      </c>
      <c r="AN437" s="7">
        <v>1.1666666666666668E-3</v>
      </c>
      <c r="AO437" s="6">
        <f>2.0182258434632*10^-314</f>
        <v>0</v>
      </c>
      <c r="AP437" s="6">
        <v>0</v>
      </c>
      <c r="AQ437" s="6">
        <v>1</v>
      </c>
      <c r="AR437" s="6">
        <v>8.4631085266139096E-198</v>
      </c>
      <c r="AS437" s="6">
        <v>1.2255135957526601E-122</v>
      </c>
      <c r="AT437" s="7">
        <v>7.8385805066363198E-161</v>
      </c>
      <c r="AU437" s="5">
        <v>3</v>
      </c>
      <c r="AV437" s="6">
        <v>5.5840304870309102E-75</v>
      </c>
      <c r="AW437" s="6">
        <v>1.1237711676137599E-130</v>
      </c>
      <c r="AX437" s="6">
        <v>1</v>
      </c>
      <c r="AY437" s="6">
        <v>5.5456530303496198E-59</v>
      </c>
      <c r="AZ437" s="6">
        <v>1.9964028884390799E-24</v>
      </c>
      <c r="BA437" s="7">
        <v>1.66645853337709E-52</v>
      </c>
      <c r="BB437" s="6">
        <v>4.0610518948837802E-280</v>
      </c>
      <c r="BC437" s="6">
        <v>2.9919438776493499E-123</v>
      </c>
      <c r="BD437" s="6">
        <v>3.1451367532898E-284</v>
      </c>
      <c r="BE437" s="6">
        <v>1</v>
      </c>
      <c r="BF437" s="6">
        <v>5.1568600855158598E-70</v>
      </c>
      <c r="BG437" s="6">
        <v>6.17642571638637E-81</v>
      </c>
      <c r="BH437" s="7">
        <v>1.3556951922478801E-36</v>
      </c>
      <c r="BI437" s="6">
        <f>2.70372947182122*10^-313</f>
        <v>0</v>
      </c>
      <c r="BJ437" s="6">
        <v>0</v>
      </c>
      <c r="BK437" s="6">
        <v>1</v>
      </c>
      <c r="BL437" s="6">
        <v>4.41762719628028E-195</v>
      </c>
      <c r="BM437" s="6">
        <v>2.6494965120921801E-253</v>
      </c>
      <c r="BN437" s="6">
        <v>4.4396841354470702E-159</v>
      </c>
      <c r="BO437" s="7">
        <v>2.5400393165994402E-122</v>
      </c>
      <c r="BP437" s="6">
        <v>1.14528124639551E-104</v>
      </c>
      <c r="BQ437" s="6">
        <v>7.1187150959141497E-161</v>
      </c>
      <c r="BR437" s="6">
        <v>2.6136248141114602E-29</v>
      </c>
      <c r="BS437" s="6">
        <v>2.0967028094694399E-70</v>
      </c>
      <c r="BT437" s="6">
        <v>1.29931316718164E-32</v>
      </c>
      <c r="BU437" s="6">
        <v>1.68204174648857E-65</v>
      </c>
      <c r="BV437" s="7">
        <v>1</v>
      </c>
      <c r="BW437">
        <v>295</v>
      </c>
      <c r="BX437">
        <v>305</v>
      </c>
      <c r="BY437">
        <v>266</v>
      </c>
      <c r="BZ437">
        <v>285</v>
      </c>
      <c r="CA437">
        <v>255</v>
      </c>
      <c r="CB437">
        <v>194</v>
      </c>
      <c r="CC437">
        <v>216</v>
      </c>
      <c r="CD437">
        <v>225</v>
      </c>
      <c r="CE437">
        <v>228</v>
      </c>
      <c r="CF437" s="1">
        <v>242</v>
      </c>
      <c r="CH437" s="43">
        <v>7.8602883513301594E-2</v>
      </c>
      <c r="CJ437" s="27" t="s">
        <v>72357</v>
      </c>
    </row>
    <row r="438" spans="1:88">
      <c r="A438" s="27">
        <v>435</v>
      </c>
      <c r="B438" t="s">
        <v>70952</v>
      </c>
      <c r="D438" t="s">
        <v>71278</v>
      </c>
      <c r="E438" t="s">
        <v>71791</v>
      </c>
      <c r="F438" s="29">
        <v>35.3416</v>
      </c>
      <c r="G438" s="29">
        <v>126.8125</v>
      </c>
      <c r="H438" s="30">
        <v>57</v>
      </c>
      <c r="I438" s="29" t="s">
        <v>71874</v>
      </c>
      <c r="J438" s="30" t="s">
        <v>71934</v>
      </c>
      <c r="K438" s="30" t="s">
        <v>72105</v>
      </c>
      <c r="L438" s="30" t="s">
        <v>71959</v>
      </c>
      <c r="M438" s="48">
        <v>40732</v>
      </c>
      <c r="N438" s="27" t="s">
        <v>71117</v>
      </c>
      <c r="O438" s="54" t="s">
        <v>72383</v>
      </c>
      <c r="P438" s="11"/>
      <c r="Q438" s="11"/>
      <c r="T438" s="6">
        <v>0</v>
      </c>
      <c r="U438" s="6">
        <v>1.6666666666666666E-4</v>
      </c>
      <c r="V438" s="6">
        <v>0</v>
      </c>
      <c r="W438" s="6">
        <v>0.85666666666666658</v>
      </c>
      <c r="X438" s="6">
        <v>1E-3</v>
      </c>
      <c r="Y438" s="6">
        <v>0.14133333333333334</v>
      </c>
      <c r="Z438" s="7">
        <v>0</v>
      </c>
      <c r="AA438" s="6">
        <v>0</v>
      </c>
      <c r="AB438" s="6">
        <v>0</v>
      </c>
      <c r="AC438" s="6">
        <v>0</v>
      </c>
      <c r="AD438" s="6">
        <v>0.85550000000000004</v>
      </c>
      <c r="AE438" s="6">
        <v>2.4499999999999997E-2</v>
      </c>
      <c r="AF438" s="6">
        <v>0.11916666666666666</v>
      </c>
      <c r="AG438" s="7">
        <v>0</v>
      </c>
      <c r="AH438" s="6">
        <v>0</v>
      </c>
      <c r="AI438" s="6">
        <v>0</v>
      </c>
      <c r="AJ438" s="6">
        <v>0</v>
      </c>
      <c r="AK438" s="6">
        <v>0.85450000000000015</v>
      </c>
      <c r="AL438" s="6">
        <v>5.0000000000000001E-4</v>
      </c>
      <c r="AM438" s="6">
        <v>0.14416666666666667</v>
      </c>
      <c r="AN438" s="7">
        <v>0</v>
      </c>
      <c r="AO438" s="6">
        <f>6.9678078032991*10^-320</f>
        <v>0</v>
      </c>
      <c r="AP438" s="6">
        <v>0</v>
      </c>
      <c r="AQ438" s="6">
        <v>1</v>
      </c>
      <c r="AR438" s="6">
        <v>3.4015488958975902E-213</v>
      </c>
      <c r="AS438" s="6">
        <v>3.3402589125863001E-130</v>
      </c>
      <c r="AT438" s="7">
        <v>9.6381079229882097E-173</v>
      </c>
      <c r="AU438" s="5">
        <v>3</v>
      </c>
      <c r="AV438" s="6">
        <v>4.0856996933208501E-57</v>
      </c>
      <c r="AW438" s="6">
        <v>2.19279834373198E-135</v>
      </c>
      <c r="AX438" s="6">
        <v>1</v>
      </c>
      <c r="AY438" s="6">
        <v>3.0605715169325602E-67</v>
      </c>
      <c r="AZ438" s="6">
        <v>7.8321831321716896E-30</v>
      </c>
      <c r="BA438" s="7">
        <v>1.20160723543074E-55</v>
      </c>
      <c r="BB438" s="6">
        <v>6.6917467429337501E-268</v>
      </c>
      <c r="BC438" s="6">
        <v>3.4190652087455298E-118</v>
      </c>
      <c r="BD438" s="6">
        <v>1.05515203259304E-284</v>
      </c>
      <c r="BE438" s="6">
        <v>1</v>
      </c>
      <c r="BF438" s="6">
        <v>1.47913957726386E-66</v>
      </c>
      <c r="BG438" s="6">
        <v>2.2314470738331602E-64</v>
      </c>
      <c r="BH438" s="7">
        <v>1.9672276750722199E-35</v>
      </c>
      <c r="BI438" s="6">
        <f>3.34619841890632*10^-317</f>
        <v>0</v>
      </c>
      <c r="BJ438" s="6">
        <v>0</v>
      </c>
      <c r="BK438" s="6">
        <v>1</v>
      </c>
      <c r="BL438" s="6">
        <v>1.60155038133703E-209</v>
      </c>
      <c r="BM438" s="6">
        <v>8.1916651793632904E-247</v>
      </c>
      <c r="BN438" s="6">
        <v>3.9226230634605198E-170</v>
      </c>
      <c r="BO438" s="7">
        <v>6.9720150446447897E-129</v>
      </c>
      <c r="BP438" s="6">
        <v>1.0675858100474499E-67</v>
      </c>
      <c r="BQ438" s="6">
        <v>2.7194939350000599E-146</v>
      </c>
      <c r="BR438" s="6">
        <v>3.32110659629445E-10</v>
      </c>
      <c r="BS438" s="6">
        <v>3.62377776461569E-70</v>
      </c>
      <c r="BT438" s="6">
        <v>2.1331552645394201E-31</v>
      </c>
      <c r="BU438" s="6">
        <v>4.1158983687479999E-59</v>
      </c>
      <c r="BV438" s="7">
        <v>0.99999999966788899</v>
      </c>
      <c r="BW438">
        <v>295</v>
      </c>
      <c r="BX438">
        <v>305</v>
      </c>
      <c r="BY438">
        <v>266</v>
      </c>
      <c r="BZ438">
        <v>285</v>
      </c>
      <c r="CA438">
        <v>255</v>
      </c>
      <c r="CB438">
        <v>194</v>
      </c>
      <c r="CC438">
        <v>216</v>
      </c>
      <c r="CD438">
        <v>225</v>
      </c>
      <c r="CE438">
        <v>228</v>
      </c>
      <c r="CF438" s="1">
        <v>242</v>
      </c>
      <c r="CH438" s="43">
        <v>7.0476425573932397E-2</v>
      </c>
      <c r="CJ438" s="27" t="s">
        <v>72357</v>
      </c>
    </row>
    <row r="439" spans="1:88">
      <c r="A439" s="27">
        <v>436</v>
      </c>
      <c r="B439" t="s">
        <v>70952</v>
      </c>
      <c r="D439" t="s">
        <v>71279</v>
      </c>
      <c r="E439" t="s">
        <v>71791</v>
      </c>
      <c r="F439" s="29">
        <v>35.277900000000002</v>
      </c>
      <c r="G439" s="29">
        <v>128.69319999999999</v>
      </c>
      <c r="H439" s="30">
        <v>48</v>
      </c>
      <c r="I439" s="29" t="s">
        <v>71874</v>
      </c>
      <c r="J439" s="30" t="s">
        <v>71914</v>
      </c>
      <c r="K439" s="30" t="s">
        <v>72038</v>
      </c>
      <c r="L439" s="30" t="s">
        <v>71924</v>
      </c>
      <c r="M439" s="48">
        <v>40726</v>
      </c>
      <c r="N439" s="27" t="s">
        <v>71117</v>
      </c>
      <c r="O439" s="54" t="s">
        <v>72382</v>
      </c>
      <c r="P439" s="11"/>
      <c r="Q439" s="11"/>
      <c r="T439" s="6">
        <v>0</v>
      </c>
      <c r="U439" s="6">
        <v>0.14316666666666666</v>
      </c>
      <c r="V439" s="6">
        <v>3.3333333333333332E-4</v>
      </c>
      <c r="W439" s="6">
        <v>0.85550000000000004</v>
      </c>
      <c r="X439" s="6">
        <v>0</v>
      </c>
      <c r="Y439" s="6">
        <v>5.0000000000000001E-4</v>
      </c>
      <c r="Z439" s="7">
        <v>0</v>
      </c>
      <c r="AA439" s="6">
        <v>0</v>
      </c>
      <c r="AB439" s="6">
        <v>2.9000000000000001E-2</v>
      </c>
      <c r="AC439" s="6">
        <v>2.5499999999999998E-2</v>
      </c>
      <c r="AD439" s="6">
        <v>0.94033333333333324</v>
      </c>
      <c r="AE439" s="6">
        <v>1.6666666666666666E-4</v>
      </c>
      <c r="AF439" s="6">
        <v>1E-3</v>
      </c>
      <c r="AG439" s="7">
        <v>3.666666666666667E-3</v>
      </c>
      <c r="AH439" s="6">
        <v>0</v>
      </c>
      <c r="AI439" s="6">
        <v>2.6499999999999999E-2</v>
      </c>
      <c r="AJ439" s="6">
        <v>2.3166666666666665E-2</v>
      </c>
      <c r="AK439" s="6">
        <v>0.93949999999999989</v>
      </c>
      <c r="AL439" s="6">
        <v>0</v>
      </c>
      <c r="AM439" s="6">
        <v>1E-3</v>
      </c>
      <c r="AN439" s="7">
        <v>9.166666666666665E-3</v>
      </c>
      <c r="AO439" s="6">
        <v>0</v>
      </c>
      <c r="AP439" s="6">
        <v>0</v>
      </c>
      <c r="AQ439" s="6">
        <v>1</v>
      </c>
      <c r="AR439" s="6">
        <v>5.4673237661768399E-208</v>
      </c>
      <c r="AS439" s="6">
        <v>1.00610606004913E-130</v>
      </c>
      <c r="AT439" s="7">
        <v>2.69381567299428E-171</v>
      </c>
      <c r="AU439" s="5">
        <v>3</v>
      </c>
      <c r="AV439" s="6">
        <v>5.3444425393891396E-57</v>
      </c>
      <c r="AW439" s="6">
        <v>1.36201635514691E-129</v>
      </c>
      <c r="AX439" s="6">
        <v>1</v>
      </c>
      <c r="AY439" s="6">
        <v>1.19503227421848E-67</v>
      </c>
      <c r="AZ439" s="6">
        <v>2.1714609197745599E-30</v>
      </c>
      <c r="BA439" s="7">
        <v>9.1022430578075108E-53</v>
      </c>
      <c r="BB439" s="6">
        <v>3.3137941720497199E-274</v>
      </c>
      <c r="BC439" s="6">
        <v>8.7468791305777107E-130</v>
      </c>
      <c r="BD439" s="6">
        <v>3.3502575283153902E-297</v>
      </c>
      <c r="BE439" s="6">
        <v>1</v>
      </c>
      <c r="BF439" s="6">
        <v>2.1047438253012E-68</v>
      </c>
      <c r="BG439" s="6">
        <v>1.0982639934278501E-76</v>
      </c>
      <c r="BH439" s="7">
        <v>3.6280928558132101E-37</v>
      </c>
      <c r="BI439" s="6">
        <v>0</v>
      </c>
      <c r="BJ439" s="6">
        <v>0</v>
      </c>
      <c r="BK439" s="6">
        <v>1</v>
      </c>
      <c r="BL439" s="6">
        <v>1.4260285443084299E-204</v>
      </c>
      <c r="BM439" s="6">
        <v>8.1462753408874299E-266</v>
      </c>
      <c r="BN439" s="6">
        <v>7.4566187967663102E-169</v>
      </c>
      <c r="BO439" s="7">
        <v>1.8138188367152901E-130</v>
      </c>
      <c r="BP439" s="6">
        <v>1.5382210170849101E-56</v>
      </c>
      <c r="BQ439" s="6">
        <v>5.5164272774561897E-129</v>
      </c>
      <c r="BR439" s="6">
        <v>1</v>
      </c>
      <c r="BS439" s="6">
        <v>3.0499677365963399E-73</v>
      </c>
      <c r="BT439" s="6">
        <v>1.00860486612073E-38</v>
      </c>
      <c r="BU439" s="6">
        <v>4.7421268114386802E-57</v>
      </c>
      <c r="BV439" s="7">
        <v>6.4149162329981295E-30</v>
      </c>
      <c r="BW439">
        <v>295</v>
      </c>
      <c r="BX439">
        <v>305</v>
      </c>
      <c r="BY439">
        <v>266</v>
      </c>
      <c r="BZ439">
        <v>285</v>
      </c>
      <c r="CA439">
        <v>255</v>
      </c>
      <c r="CB439">
        <v>194</v>
      </c>
      <c r="CC439">
        <v>216</v>
      </c>
      <c r="CD439">
        <v>225</v>
      </c>
      <c r="CE439">
        <v>228</v>
      </c>
      <c r="CF439" s="1">
        <v>242</v>
      </c>
      <c r="CH439" s="43">
        <v>7.9728022143329899E-2</v>
      </c>
      <c r="CJ439" s="27" t="s">
        <v>72357</v>
      </c>
    </row>
    <row r="440" spans="1:88">
      <c r="A440" s="27">
        <v>437</v>
      </c>
      <c r="B440" t="s">
        <v>70952</v>
      </c>
      <c r="D440" t="s">
        <v>71280</v>
      </c>
      <c r="E440" t="s">
        <v>71791</v>
      </c>
      <c r="F440" s="29">
        <v>35.221899999999998</v>
      </c>
      <c r="G440" s="29">
        <v>128.9579</v>
      </c>
      <c r="H440" s="30">
        <v>3</v>
      </c>
      <c r="I440" s="29" t="s">
        <v>71874</v>
      </c>
      <c r="J440" s="30" t="s">
        <v>72084</v>
      </c>
      <c r="K440" s="30" t="s">
        <v>72085</v>
      </c>
      <c r="L440" s="30" t="s">
        <v>71919</v>
      </c>
      <c r="M440" s="48">
        <v>40726</v>
      </c>
      <c r="N440" s="27" t="s">
        <v>71117</v>
      </c>
      <c r="O440" s="54" t="s">
        <v>72382</v>
      </c>
      <c r="P440" s="11"/>
      <c r="Q440" s="11"/>
      <c r="T440" s="6">
        <v>0</v>
      </c>
      <c r="U440" s="6">
        <v>0.13400000000000001</v>
      </c>
      <c r="V440" s="6">
        <v>7.0000000000000001E-3</v>
      </c>
      <c r="W440" s="6">
        <v>0.85499999999999987</v>
      </c>
      <c r="X440" s="6">
        <v>0</v>
      </c>
      <c r="Y440" s="6">
        <v>6.6666666666666664E-4</v>
      </c>
      <c r="Z440" s="7">
        <v>2.5000000000000001E-3</v>
      </c>
      <c r="AA440" s="6">
        <v>0</v>
      </c>
      <c r="AB440" s="6">
        <v>2.8000000000000001E-2</v>
      </c>
      <c r="AC440" s="6">
        <v>2.6666666666666668E-2</v>
      </c>
      <c r="AD440" s="6">
        <v>0.92</v>
      </c>
      <c r="AE440" s="6">
        <v>1.6666666666666666E-4</v>
      </c>
      <c r="AF440" s="6">
        <v>8.3333333333333339E-4</v>
      </c>
      <c r="AG440" s="7">
        <v>2.3833333333333331E-2</v>
      </c>
      <c r="AH440" s="6">
        <v>0</v>
      </c>
      <c r="AI440" s="6">
        <v>2.5499999999999998E-2</v>
      </c>
      <c r="AJ440" s="6">
        <v>2.6666666666666668E-2</v>
      </c>
      <c r="AK440" s="6">
        <v>0.91866666666666674</v>
      </c>
      <c r="AL440" s="6">
        <v>0</v>
      </c>
      <c r="AM440" s="6">
        <v>1.3333333333333333E-3</v>
      </c>
      <c r="AN440" s="7">
        <v>2.75E-2</v>
      </c>
      <c r="AO440" s="6">
        <v>0</v>
      </c>
      <c r="AP440" s="6">
        <v>0</v>
      </c>
      <c r="AQ440" s="6">
        <v>1</v>
      </c>
      <c r="AR440" s="6">
        <v>5.2458082658216403E-207</v>
      </c>
      <c r="AS440" s="6">
        <v>2.80189237646762E-126</v>
      </c>
      <c r="AT440" s="7">
        <v>1.1337953853903301E-171</v>
      </c>
      <c r="AU440" s="5">
        <v>3</v>
      </c>
      <c r="AV440" s="6">
        <v>7.8032297605430203E-59</v>
      </c>
      <c r="AW440" s="6">
        <v>1.2786601717049E-113</v>
      </c>
      <c r="AX440" s="6">
        <v>1</v>
      </c>
      <c r="AY440" s="6">
        <v>4.59275648033192E-59</v>
      </c>
      <c r="AZ440" s="6">
        <v>2.4878160682638101E-22</v>
      </c>
      <c r="BA440" s="7">
        <v>2.7630640410825001E-45</v>
      </c>
      <c r="BB440" s="6">
        <v>2.71886962162618E-260</v>
      </c>
      <c r="BC440" s="6">
        <v>1.05507891233422E-124</v>
      </c>
      <c r="BD440" s="6">
        <v>2.69808433718207E-282</v>
      </c>
      <c r="BE440" s="6">
        <v>1</v>
      </c>
      <c r="BF440" s="6">
        <v>4.7034692854690597E-62</v>
      </c>
      <c r="BG440" s="6">
        <v>2.0562858508674098E-77</v>
      </c>
      <c r="BH440" s="7">
        <v>1.64379569411512E-33</v>
      </c>
      <c r="BI440" s="6">
        <v>0</v>
      </c>
      <c r="BJ440" s="6">
        <v>0</v>
      </c>
      <c r="BK440" s="6">
        <v>1</v>
      </c>
      <c r="BL440" s="6">
        <v>4.4660141136840799E-200</v>
      </c>
      <c r="BM440" s="6">
        <v>6.7077484701605597E-245</v>
      </c>
      <c r="BN440" s="6">
        <v>8.7270306240669399E-166</v>
      </c>
      <c r="BO440" s="7">
        <v>8.4280970443625504E-125</v>
      </c>
      <c r="BP440" s="6">
        <v>8.6718051079075701E-59</v>
      </c>
      <c r="BQ440" s="6">
        <v>1.6856562400789101E-113</v>
      </c>
      <c r="BR440" s="6">
        <v>1</v>
      </c>
      <c r="BS440" s="6">
        <v>3.9322390799140598E-63</v>
      </c>
      <c r="BT440" s="6">
        <v>9.6084179075069098E-29</v>
      </c>
      <c r="BU440" s="6">
        <v>2.9001687696350903E-48</v>
      </c>
      <c r="BV440" s="7">
        <v>3.6841686749669801E-26</v>
      </c>
      <c r="BW440">
        <v>295</v>
      </c>
      <c r="BX440">
        <v>305</v>
      </c>
      <c r="BY440">
        <v>266</v>
      </c>
      <c r="BZ440">
        <v>285</v>
      </c>
      <c r="CA440">
        <v>255</v>
      </c>
      <c r="CB440">
        <v>194</v>
      </c>
      <c r="CC440">
        <v>216</v>
      </c>
      <c r="CD440">
        <v>225</v>
      </c>
      <c r="CE440">
        <v>228</v>
      </c>
      <c r="CF440" s="1">
        <v>242</v>
      </c>
      <c r="CH440" s="43">
        <v>8.3225957596345296E-2</v>
      </c>
      <c r="CJ440" s="27" t="s">
        <v>72357</v>
      </c>
    </row>
    <row r="441" spans="1:88">
      <c r="A441" s="27">
        <v>438</v>
      </c>
      <c r="B441" t="s">
        <v>70952</v>
      </c>
      <c r="D441" t="s">
        <v>71281</v>
      </c>
      <c r="E441" t="s">
        <v>71791</v>
      </c>
      <c r="F441" s="29">
        <v>35.021099999999997</v>
      </c>
      <c r="G441" s="29">
        <v>126.6819</v>
      </c>
      <c r="H441" s="30">
        <v>70</v>
      </c>
      <c r="I441" s="29" t="s">
        <v>71874</v>
      </c>
      <c r="J441" s="30" t="s">
        <v>71934</v>
      </c>
      <c r="K441" s="30" t="s">
        <v>72103</v>
      </c>
      <c r="L441" s="30" t="s">
        <v>72104</v>
      </c>
      <c r="M441" s="48">
        <v>40732</v>
      </c>
      <c r="N441" s="27" t="s">
        <v>71117</v>
      </c>
      <c r="O441" s="54" t="s">
        <v>72383</v>
      </c>
      <c r="P441" s="39"/>
      <c r="Q441" s="11"/>
      <c r="T441" s="6">
        <v>0</v>
      </c>
      <c r="U441" s="6">
        <v>0</v>
      </c>
      <c r="V441" s="6">
        <v>0</v>
      </c>
      <c r="W441" s="6">
        <v>0.85399999999999998</v>
      </c>
      <c r="X441" s="6">
        <v>0</v>
      </c>
      <c r="Y441" s="6">
        <v>0.14516666666666667</v>
      </c>
      <c r="Z441" s="7">
        <v>1.6666666666666666E-4</v>
      </c>
      <c r="AA441" s="6">
        <v>0</v>
      </c>
      <c r="AB441" s="6">
        <v>0</v>
      </c>
      <c r="AC441" s="6">
        <v>0</v>
      </c>
      <c r="AD441" s="6">
        <v>0.85</v>
      </c>
      <c r="AE441" s="6">
        <v>2.4833333333333332E-2</v>
      </c>
      <c r="AF441" s="6">
        <v>0.1245</v>
      </c>
      <c r="AG441" s="7">
        <v>0</v>
      </c>
      <c r="AH441" s="6">
        <v>0</v>
      </c>
      <c r="AI441" s="6">
        <v>0</v>
      </c>
      <c r="AJ441" s="6">
        <v>0</v>
      </c>
      <c r="AK441" s="6">
        <v>0.84949999999999992</v>
      </c>
      <c r="AL441" s="6">
        <v>0</v>
      </c>
      <c r="AM441" s="6">
        <v>0.14949999999999999</v>
      </c>
      <c r="AN441" s="7">
        <v>0</v>
      </c>
      <c r="AO441" s="6">
        <v>0</v>
      </c>
      <c r="AP441" s="6">
        <v>0</v>
      </c>
      <c r="AQ441" s="6">
        <v>1</v>
      </c>
      <c r="AR441" s="6">
        <v>1.3031709286149501E-217</v>
      </c>
      <c r="AS441" s="6">
        <v>3.3204888076972598E-132</v>
      </c>
      <c r="AT441" s="7">
        <v>4.1486434970056098E-180</v>
      </c>
      <c r="AU441" s="5">
        <v>3</v>
      </c>
      <c r="AV441" s="6">
        <v>2.18760499855763E-63</v>
      </c>
      <c r="AW441" s="6">
        <v>3.0096089929793301E-138</v>
      </c>
      <c r="AX441" s="6">
        <v>1</v>
      </c>
      <c r="AY441" s="6">
        <v>1.10624362486692E-49</v>
      </c>
      <c r="AZ441" s="6">
        <v>8.9534028655113804E-18</v>
      </c>
      <c r="BA441" s="7">
        <v>1.9042174567275801E-44</v>
      </c>
      <c r="BB441" s="6">
        <v>2.2694470021416901E-270</v>
      </c>
      <c r="BC441" s="6">
        <v>3.6284871300443298E-131</v>
      </c>
      <c r="BD441" s="6">
        <v>2.1997951813433599E-297</v>
      </c>
      <c r="BE441" s="6">
        <v>1</v>
      </c>
      <c r="BF441" s="6">
        <v>1.09343374496875E-67</v>
      </c>
      <c r="BG441" s="6">
        <v>2.0395356243269798E-77</v>
      </c>
      <c r="BH441" s="7">
        <v>8.6488062964304601E-37</v>
      </c>
      <c r="BI441" s="6">
        <v>0</v>
      </c>
      <c r="BJ441" s="6">
        <v>0</v>
      </c>
      <c r="BK441" s="6">
        <v>1</v>
      </c>
      <c r="BL441" s="6">
        <v>7.5466802366325796E-213</v>
      </c>
      <c r="BM441" s="6">
        <v>6.8350438795609699E-276</v>
      </c>
      <c r="BN441" s="6">
        <v>2.2248028461354601E-176</v>
      </c>
      <c r="BO441" s="7">
        <v>6.1235604420439203E-132</v>
      </c>
      <c r="BP441" s="6">
        <v>4.1520607104457E-94</v>
      </c>
      <c r="BQ441" s="6">
        <v>1.7379608587595399E-169</v>
      </c>
      <c r="BR441" s="6">
        <v>9.8945380890037306E-30</v>
      </c>
      <c r="BS441" s="6">
        <v>7.9023056708498195E-63</v>
      </c>
      <c r="BT441" s="6">
        <v>1.40088246539158E-27</v>
      </c>
      <c r="BU441" s="6">
        <v>3.5090264443016198E-59</v>
      </c>
      <c r="BV441" s="7">
        <v>1</v>
      </c>
      <c r="BW441">
        <v>295</v>
      </c>
      <c r="BX441">
        <v>305</v>
      </c>
      <c r="BY441">
        <v>266</v>
      </c>
      <c r="BZ441">
        <v>285</v>
      </c>
      <c r="CA441">
        <v>255</v>
      </c>
      <c r="CB441">
        <v>194</v>
      </c>
      <c r="CC441">
        <v>216</v>
      </c>
      <c r="CD441">
        <v>225</v>
      </c>
      <c r="CE441">
        <v>228</v>
      </c>
      <c r="CF441" s="1">
        <v>242</v>
      </c>
      <c r="CH441" s="43">
        <v>7.6347212769906594E-2</v>
      </c>
      <c r="CJ441" s="27" t="s">
        <v>72357</v>
      </c>
    </row>
    <row r="442" spans="1:88">
      <c r="A442" s="27">
        <v>439</v>
      </c>
      <c r="B442" t="s">
        <v>70952</v>
      </c>
      <c r="D442" t="s">
        <v>71282</v>
      </c>
      <c r="E442" t="s">
        <v>71791</v>
      </c>
      <c r="F442" s="29">
        <v>34.633699999999997</v>
      </c>
      <c r="G442" s="29">
        <v>126.6254</v>
      </c>
      <c r="H442" s="30">
        <v>4</v>
      </c>
      <c r="I442" s="29" t="s">
        <v>71874</v>
      </c>
      <c r="J442" s="30" t="s">
        <v>71934</v>
      </c>
      <c r="K442" s="30" t="s">
        <v>72009</v>
      </c>
      <c r="L442" s="30" t="s">
        <v>71951</v>
      </c>
      <c r="M442" s="48">
        <v>40732</v>
      </c>
      <c r="N442" s="27" t="s">
        <v>71117</v>
      </c>
      <c r="O442" s="54" t="s">
        <v>72383</v>
      </c>
      <c r="P442" s="11"/>
      <c r="Q442" s="11"/>
      <c r="R442" s="11" t="s">
        <v>70990</v>
      </c>
      <c r="T442" s="6">
        <v>1E-3</v>
      </c>
      <c r="U442" s="6">
        <v>0</v>
      </c>
      <c r="V442" s="6">
        <v>0</v>
      </c>
      <c r="W442" s="6">
        <v>0.85316666666666663</v>
      </c>
      <c r="X442" s="6">
        <v>0</v>
      </c>
      <c r="Y442" s="6">
        <v>0.14516666666666667</v>
      </c>
      <c r="Z442" s="7">
        <v>0</v>
      </c>
      <c r="AA442" s="6">
        <v>1E-3</v>
      </c>
      <c r="AB442" s="6">
        <v>0</v>
      </c>
      <c r="AC442" s="6">
        <v>0</v>
      </c>
      <c r="AD442" s="6">
        <v>0.84933333333333316</v>
      </c>
      <c r="AE442" s="6">
        <v>2.4833333333333332E-2</v>
      </c>
      <c r="AF442" s="6">
        <v>0.12416666666666666</v>
      </c>
      <c r="AG442" s="7">
        <v>0</v>
      </c>
      <c r="AH442" s="6">
        <v>6.6666666666666664E-4</v>
      </c>
      <c r="AI442" s="6">
        <v>0</v>
      </c>
      <c r="AJ442" s="6">
        <v>0</v>
      </c>
      <c r="AK442" s="6">
        <v>0.84916666666666674</v>
      </c>
      <c r="AL442" s="6">
        <v>0</v>
      </c>
      <c r="AM442" s="6">
        <v>0.14983333333333335</v>
      </c>
      <c r="AN442" s="7">
        <v>0</v>
      </c>
      <c r="AO442" s="6">
        <f>1.48219693752374*10^-323</f>
        <v>0</v>
      </c>
      <c r="AP442" s="6">
        <v>0</v>
      </c>
      <c r="AQ442" s="6">
        <v>1</v>
      </c>
      <c r="AR442" s="6">
        <v>3.1023533376348201E-192</v>
      </c>
      <c r="AS442" s="6">
        <v>6.5206853777371406E-117</v>
      </c>
      <c r="AT442" s="7">
        <v>3.1491707499776502E-157</v>
      </c>
      <c r="AU442" s="5">
        <v>3</v>
      </c>
      <c r="AV442" s="6">
        <v>4.4554582058809698E-69</v>
      </c>
      <c r="AW442" s="6">
        <v>1.84997602554002E-134</v>
      </c>
      <c r="AX442" s="6">
        <v>1</v>
      </c>
      <c r="AY442" s="6">
        <v>3.2984000544405501E-75</v>
      </c>
      <c r="AZ442" s="6">
        <v>2.5307177626244099E-31</v>
      </c>
      <c r="BA442" s="7">
        <v>1.6493139684058901E-62</v>
      </c>
      <c r="BB442" s="6">
        <v>5.1608936007796201E-289</v>
      </c>
      <c r="BC442" s="6">
        <v>1.1630537643459501E-134</v>
      </c>
      <c r="BD442" s="6">
        <v>7.9796788271678601E-305</v>
      </c>
      <c r="BE442" s="6">
        <v>1</v>
      </c>
      <c r="BF442" s="6">
        <v>1.11695165754838E-66</v>
      </c>
      <c r="BG442" s="6">
        <v>3.6213156563497002E-78</v>
      </c>
      <c r="BH442" s="7">
        <v>3.2694239287219102E-39</v>
      </c>
      <c r="BI442" s="6">
        <f>5.82997462092671*10^-322</f>
        <v>0</v>
      </c>
      <c r="BJ442" s="6">
        <v>0</v>
      </c>
      <c r="BK442" s="6">
        <v>1</v>
      </c>
      <c r="BL442" s="6">
        <v>2.32051933785833E-188</v>
      </c>
      <c r="BM442" s="6">
        <v>1.9525144879515601E-248</v>
      </c>
      <c r="BN442" s="6">
        <v>2.50931135701404E-154</v>
      </c>
      <c r="BO442" s="7">
        <v>1.7147847376099799E-116</v>
      </c>
      <c r="BP442" s="6">
        <v>9.24955168044055E-100</v>
      </c>
      <c r="BQ442" s="6">
        <v>1.00514369419366E-165</v>
      </c>
      <c r="BR442" s="6">
        <v>1.1971063872320501E-29</v>
      </c>
      <c r="BS442" s="6">
        <v>2.7284520816521601E-91</v>
      </c>
      <c r="BT442" s="6">
        <v>5.3331223857058397E-44</v>
      </c>
      <c r="BU442" s="6">
        <v>4.63700594864279E-80</v>
      </c>
      <c r="BV442" s="7">
        <v>1</v>
      </c>
      <c r="BW442">
        <v>295</v>
      </c>
      <c r="BX442">
        <v>305</v>
      </c>
      <c r="BY442">
        <v>266</v>
      </c>
      <c r="BZ442">
        <v>285</v>
      </c>
      <c r="CA442">
        <v>255</v>
      </c>
      <c r="CB442">
        <v>194</v>
      </c>
      <c r="CC442">
        <v>216</v>
      </c>
      <c r="CD442">
        <v>225</v>
      </c>
      <c r="CE442">
        <v>228</v>
      </c>
      <c r="CF442" s="1">
        <v>242</v>
      </c>
      <c r="CH442" s="43">
        <v>7.9366954056926897E-2</v>
      </c>
      <c r="CJ442" s="27" t="s">
        <v>72357</v>
      </c>
    </row>
    <row r="443" spans="1:88">
      <c r="A443" s="27">
        <v>440</v>
      </c>
      <c r="B443" t="s">
        <v>70952</v>
      </c>
      <c r="D443" t="s">
        <v>71283</v>
      </c>
      <c r="E443" t="s">
        <v>71791</v>
      </c>
      <c r="F443" s="29">
        <v>35.318199999999997</v>
      </c>
      <c r="G443" s="29">
        <v>126.57380000000001</v>
      </c>
      <c r="H443" s="30">
        <v>31</v>
      </c>
      <c r="I443" s="29" t="s">
        <v>71874</v>
      </c>
      <c r="J443" s="30" t="s">
        <v>71934</v>
      </c>
      <c r="K443" s="30" t="s">
        <v>72007</v>
      </c>
      <c r="L443" s="30" t="s">
        <v>71944</v>
      </c>
      <c r="M443" s="48">
        <v>40732</v>
      </c>
      <c r="N443" s="27" t="s">
        <v>71117</v>
      </c>
      <c r="O443" s="54" t="s">
        <v>72383</v>
      </c>
      <c r="P443" s="11"/>
      <c r="Q443" s="11"/>
      <c r="T443" s="6">
        <v>0</v>
      </c>
      <c r="U443" s="6">
        <v>1.5000000000000002E-3</v>
      </c>
      <c r="V443" s="6">
        <v>2E-3</v>
      </c>
      <c r="W443" s="6">
        <v>0.85233333333333328</v>
      </c>
      <c r="X443" s="6">
        <v>0</v>
      </c>
      <c r="Y443" s="6">
        <v>0.14349999999999999</v>
      </c>
      <c r="Z443" s="7">
        <v>1.6666666666666666E-4</v>
      </c>
      <c r="AA443" s="6">
        <v>0</v>
      </c>
      <c r="AB443" s="6">
        <v>0</v>
      </c>
      <c r="AC443" s="6">
        <v>1E-3</v>
      </c>
      <c r="AD443" s="6">
        <v>0.85033333333333327</v>
      </c>
      <c r="AE443" s="6">
        <v>2.4666666666666667E-2</v>
      </c>
      <c r="AF443" s="6">
        <v>0.12316666666666666</v>
      </c>
      <c r="AG443" s="7">
        <v>0</v>
      </c>
      <c r="AH443" s="6">
        <v>0</v>
      </c>
      <c r="AI443" s="6">
        <v>0</v>
      </c>
      <c r="AJ443" s="6">
        <v>1E-3</v>
      </c>
      <c r="AK443" s="6">
        <v>0.84900000000000009</v>
      </c>
      <c r="AL443" s="6">
        <v>0</v>
      </c>
      <c r="AM443" s="6">
        <v>0.14933333333333335</v>
      </c>
      <c r="AN443" s="7">
        <v>0</v>
      </c>
      <c r="AO443" s="6">
        <v>0</v>
      </c>
      <c r="AP443" s="6">
        <v>0</v>
      </c>
      <c r="AQ443" s="6">
        <v>1</v>
      </c>
      <c r="AR443" s="6">
        <v>1.8062516724836801E-211</v>
      </c>
      <c r="AS443" s="6">
        <v>6.5407039578742902E-135</v>
      </c>
      <c r="AT443" s="7">
        <v>5.45476132349483E-175</v>
      </c>
      <c r="AU443" s="5">
        <v>3</v>
      </c>
      <c r="AV443" s="6">
        <v>2.9071700143301699E-66</v>
      </c>
      <c r="AW443" s="6">
        <v>3.3670761819863701E-132</v>
      </c>
      <c r="AX443" s="6">
        <v>1</v>
      </c>
      <c r="AY443" s="6">
        <v>9.3867558467389897E-56</v>
      </c>
      <c r="AZ443" s="6">
        <v>2.0950914945967399E-23</v>
      </c>
      <c r="BA443" s="7">
        <v>3.60263798222711E-50</v>
      </c>
      <c r="BB443" s="6">
        <v>9.4264336460999501E-279</v>
      </c>
      <c r="BC443" s="6">
        <v>4.2132076540655299E-126</v>
      </c>
      <c r="BD443" s="6">
        <f>5.18235673200439*10^-316</f>
        <v>0</v>
      </c>
      <c r="BE443" s="6">
        <v>1</v>
      </c>
      <c r="BF443" s="6">
        <v>4.80718806046993E-67</v>
      </c>
      <c r="BG443" s="6">
        <v>1.61026205533741E-82</v>
      </c>
      <c r="BH443" s="7">
        <v>6.9231987323873703E-37</v>
      </c>
      <c r="BI443" s="6">
        <v>0</v>
      </c>
      <c r="BJ443" s="6">
        <v>0</v>
      </c>
      <c r="BK443" s="6">
        <v>1</v>
      </c>
      <c r="BL443" s="6">
        <v>4.1041661192988602E-209</v>
      </c>
      <c r="BM443" s="6">
        <v>2.6015300168910201E-269</v>
      </c>
      <c r="BN443" s="6">
        <v>1.28670260688517E-173</v>
      </c>
      <c r="BO443" s="7">
        <v>1.1224620770898999E-134</v>
      </c>
      <c r="BP443" s="6">
        <v>4.5127695980119902E-95</v>
      </c>
      <c r="BQ443" s="6">
        <v>1.56409769130289E-161</v>
      </c>
      <c r="BR443" s="6">
        <v>6.1650674466568896E-28</v>
      </c>
      <c r="BS443" s="6">
        <v>1.3219550141526201E-68</v>
      </c>
      <c r="BT443" s="6">
        <v>4.4401559517383E-33</v>
      </c>
      <c r="BU443" s="6">
        <v>1.77119613286872E-64</v>
      </c>
      <c r="BV443" s="7">
        <v>1</v>
      </c>
      <c r="BW443">
        <v>295</v>
      </c>
      <c r="BX443">
        <v>305</v>
      </c>
      <c r="BY443">
        <v>266</v>
      </c>
      <c r="BZ443">
        <v>285</v>
      </c>
      <c r="CA443">
        <v>255</v>
      </c>
      <c r="CB443">
        <v>194</v>
      </c>
      <c r="CC443">
        <v>216</v>
      </c>
      <c r="CD443">
        <v>225</v>
      </c>
      <c r="CE443">
        <v>228</v>
      </c>
      <c r="CF443" s="1">
        <v>242</v>
      </c>
      <c r="CH443" s="43">
        <v>7.5720779625132295E-2</v>
      </c>
      <c r="CJ443" s="27" t="s">
        <v>72357</v>
      </c>
    </row>
    <row r="444" spans="1:88">
      <c r="A444" s="27">
        <v>441</v>
      </c>
      <c r="B444" t="s">
        <v>70952</v>
      </c>
      <c r="D444" t="s">
        <v>71284</v>
      </c>
      <c r="E444" t="s">
        <v>71791</v>
      </c>
      <c r="F444" s="29">
        <v>35.218800000000002</v>
      </c>
      <c r="G444" s="29">
        <v>126.491</v>
      </c>
      <c r="H444" s="30">
        <v>24</v>
      </c>
      <c r="I444" s="29" t="s">
        <v>71874</v>
      </c>
      <c r="J444" s="30" t="s">
        <v>71934</v>
      </c>
      <c r="K444" s="30" t="s">
        <v>72108</v>
      </c>
      <c r="L444" s="30" t="s">
        <v>71958</v>
      </c>
      <c r="M444" s="48">
        <v>40732</v>
      </c>
      <c r="N444" s="27" t="s">
        <v>71117</v>
      </c>
      <c r="O444" s="54" t="s">
        <v>72383</v>
      </c>
      <c r="P444" s="11"/>
      <c r="Q444" s="11"/>
      <c r="S444" s="12" t="s">
        <v>70990</v>
      </c>
      <c r="T444" s="6">
        <v>1E-3</v>
      </c>
      <c r="U444" s="6">
        <v>0</v>
      </c>
      <c r="V444" s="6">
        <v>6.3333333333333332E-3</v>
      </c>
      <c r="W444" s="6">
        <v>0.85199999999999998</v>
      </c>
      <c r="X444" s="6">
        <v>0</v>
      </c>
      <c r="Y444" s="6">
        <v>0.13933333333333334</v>
      </c>
      <c r="Z444" s="7">
        <v>1.3333333333333333E-3</v>
      </c>
      <c r="AA444" s="6">
        <v>1E-3</v>
      </c>
      <c r="AB444" s="6">
        <v>0</v>
      </c>
      <c r="AC444" s="6">
        <v>3.666666666666667E-3</v>
      </c>
      <c r="AD444" s="6">
        <v>0.84900000000000009</v>
      </c>
      <c r="AE444" s="6">
        <v>2.4166666666666666E-2</v>
      </c>
      <c r="AF444" s="6">
        <v>0.12116666666666666</v>
      </c>
      <c r="AG444" s="7">
        <v>8.3333333333333339E-4</v>
      </c>
      <c r="AH444" s="6">
        <v>1E-3</v>
      </c>
      <c r="AI444" s="6">
        <v>1.6666666666666666E-4</v>
      </c>
      <c r="AJ444" s="6">
        <v>4.0000000000000001E-3</v>
      </c>
      <c r="AK444" s="6">
        <v>0.84699999999999998</v>
      </c>
      <c r="AL444" s="6">
        <v>0</v>
      </c>
      <c r="AM444" s="6">
        <v>0.14683333333333334</v>
      </c>
      <c r="AN444" s="7">
        <v>1E-3</v>
      </c>
      <c r="AO444" s="6">
        <v>0</v>
      </c>
      <c r="AP444" s="6">
        <v>0</v>
      </c>
      <c r="AQ444" s="6">
        <v>1</v>
      </c>
      <c r="AR444" s="6">
        <v>8.36181858001651E-190</v>
      </c>
      <c r="AS444" s="6">
        <v>3.1466188063208299E-112</v>
      </c>
      <c r="AT444" s="7">
        <v>4.6241698850839196E-152</v>
      </c>
      <c r="AU444" s="5">
        <v>3</v>
      </c>
      <c r="AV444" s="6">
        <v>1.3620098448566501E-71</v>
      </c>
      <c r="AW444" s="6">
        <v>2.00067266181744E-143</v>
      </c>
      <c r="AX444" s="6">
        <v>1</v>
      </c>
      <c r="AY444" s="6">
        <v>6.2324457151531602E-61</v>
      </c>
      <c r="AZ444" s="6">
        <v>1.62821430098437E-26</v>
      </c>
      <c r="BA444" s="7">
        <v>3.9612159859056197E-51</v>
      </c>
      <c r="BB444" s="6">
        <v>7.75626904820096E-275</v>
      </c>
      <c r="BC444" s="6">
        <v>1.29522004201798E-129</v>
      </c>
      <c r="BD444" s="6">
        <v>2.48856116985578E-290</v>
      </c>
      <c r="BE444" s="6">
        <v>1</v>
      </c>
      <c r="BF444" s="6">
        <v>7.1836145293562506E-64</v>
      </c>
      <c r="BG444" s="6">
        <v>2.37470231946067E-62</v>
      </c>
      <c r="BH444" s="7">
        <v>3.7353854346112799E-33</v>
      </c>
      <c r="BI444" s="6">
        <v>0</v>
      </c>
      <c r="BJ444" s="6">
        <v>0</v>
      </c>
      <c r="BK444" s="6">
        <v>1</v>
      </c>
      <c r="BL444" s="6">
        <v>3.5664101904636599E-187</v>
      </c>
      <c r="BM444" s="6">
        <v>6.6394119830849099E-235</v>
      </c>
      <c r="BN444" s="6">
        <v>1.90367901569994E-150</v>
      </c>
      <c r="BO444" s="7">
        <v>1.9751516534545802E-111</v>
      </c>
      <c r="BP444" s="6">
        <v>4.0280005008277999E-98</v>
      </c>
      <c r="BQ444" s="6">
        <v>1.85549363831074E-170</v>
      </c>
      <c r="BR444" s="6">
        <v>1.10511120255461E-25</v>
      </c>
      <c r="BS444" s="6">
        <v>3.2857649540069699E-73</v>
      </c>
      <c r="BT444" s="6">
        <v>7.9489306434429106E-36</v>
      </c>
      <c r="BU444" s="6">
        <v>9.9904709003785298E-65</v>
      </c>
      <c r="BV444" s="7">
        <v>1</v>
      </c>
      <c r="BW444">
        <v>295</v>
      </c>
      <c r="BX444">
        <v>305</v>
      </c>
      <c r="BY444">
        <v>266</v>
      </c>
      <c r="BZ444">
        <v>285</v>
      </c>
      <c r="CA444">
        <v>255</v>
      </c>
      <c r="CB444">
        <v>194</v>
      </c>
      <c r="CC444">
        <v>216</v>
      </c>
      <c r="CD444">
        <v>225</v>
      </c>
      <c r="CE444">
        <v>228</v>
      </c>
      <c r="CF444" s="1">
        <v>242</v>
      </c>
      <c r="CH444" s="43">
        <v>8.0210030780373004E-2</v>
      </c>
      <c r="CJ444" s="27" t="s">
        <v>72357</v>
      </c>
    </row>
    <row r="445" spans="1:88">
      <c r="A445" s="27">
        <v>442</v>
      </c>
      <c r="B445" t="s">
        <v>70952</v>
      </c>
      <c r="D445" t="s">
        <v>71285</v>
      </c>
      <c r="E445" t="s">
        <v>71791</v>
      </c>
      <c r="F445" s="29">
        <v>36.290300000000002</v>
      </c>
      <c r="G445" s="29">
        <v>126.923</v>
      </c>
      <c r="H445" s="30">
        <v>26</v>
      </c>
      <c r="I445" s="29" t="s">
        <v>71874</v>
      </c>
      <c r="J445" s="30" t="s">
        <v>71936</v>
      </c>
      <c r="K445" s="30" t="s">
        <v>71939</v>
      </c>
      <c r="L445" s="30" t="s">
        <v>71938</v>
      </c>
      <c r="M445" s="48">
        <v>40732</v>
      </c>
      <c r="N445" s="27" t="s">
        <v>71117</v>
      </c>
      <c r="O445" s="54" t="s">
        <v>72383</v>
      </c>
      <c r="P445" s="11"/>
      <c r="Q445" s="11"/>
      <c r="T445" s="6">
        <v>0</v>
      </c>
      <c r="U445" s="6">
        <v>0</v>
      </c>
      <c r="V445" s="6">
        <v>1E-3</v>
      </c>
      <c r="W445" s="6">
        <v>0.85183333333333333</v>
      </c>
      <c r="X445" s="6">
        <v>2.9999999999999996E-3</v>
      </c>
      <c r="Y445" s="6">
        <v>0.14366666666666666</v>
      </c>
      <c r="Z445" s="7">
        <v>0</v>
      </c>
      <c r="AA445" s="6">
        <v>0</v>
      </c>
      <c r="AB445" s="6">
        <v>3.3333333333333332E-4</v>
      </c>
      <c r="AC445" s="6">
        <v>3.3333333333333332E-4</v>
      </c>
      <c r="AD445" s="6">
        <v>0.84799999999999998</v>
      </c>
      <c r="AE445" s="6">
        <v>2.6333333333333334E-2</v>
      </c>
      <c r="AF445" s="6">
        <v>0.12433333333333334</v>
      </c>
      <c r="AG445" s="7">
        <v>0</v>
      </c>
      <c r="AH445" s="6">
        <v>0</v>
      </c>
      <c r="AI445" s="6">
        <v>0</v>
      </c>
      <c r="AJ445" s="6">
        <v>3.3333333333333332E-4</v>
      </c>
      <c r="AK445" s="6">
        <v>0.84649999999999981</v>
      </c>
      <c r="AL445" s="6">
        <v>2.166666666666667E-3</v>
      </c>
      <c r="AM445" s="6">
        <v>0.15016666666666667</v>
      </c>
      <c r="AN445" s="7">
        <v>0</v>
      </c>
      <c r="AO445" s="6">
        <f>1.18165717076709*10^-315</f>
        <v>0</v>
      </c>
      <c r="AP445" s="6">
        <v>0</v>
      </c>
      <c r="AQ445" s="6">
        <v>1</v>
      </c>
      <c r="AR445" s="6">
        <v>1.55775389399253E-195</v>
      </c>
      <c r="AS445" s="6">
        <v>4.6588000229684297E-120</v>
      </c>
      <c r="AT445" s="7">
        <v>1.11015448091539E-160</v>
      </c>
      <c r="AU445" s="5">
        <v>3</v>
      </c>
      <c r="AV445" s="6">
        <v>3.9718734902610702E-75</v>
      </c>
      <c r="AW445" s="6">
        <v>1.2357594885026799E-130</v>
      </c>
      <c r="AX445" s="6">
        <v>1</v>
      </c>
      <c r="AY445" s="6">
        <v>5.65302342119073E-59</v>
      </c>
      <c r="AZ445" s="6">
        <v>1.8675188809912101E-24</v>
      </c>
      <c r="BA445" s="7">
        <v>1.5888463375499099E-52</v>
      </c>
      <c r="BB445" s="6">
        <v>5.6065617710126397E-284</v>
      </c>
      <c r="BC445" s="6">
        <v>1.80196213346833E-125</v>
      </c>
      <c r="BD445" s="6">
        <v>3.5353504920886803E-291</v>
      </c>
      <c r="BE445" s="6">
        <v>1</v>
      </c>
      <c r="BF445" s="6">
        <v>2.40670472253417E-67</v>
      </c>
      <c r="BG445" s="6">
        <v>6.1943127580896403E-77</v>
      </c>
      <c r="BH445" s="7">
        <v>1.8574908843825099E-36</v>
      </c>
      <c r="BI445" s="6">
        <f>3.83370761995352*10^-314</f>
        <v>0</v>
      </c>
      <c r="BJ445" s="6">
        <v>0</v>
      </c>
      <c r="BK445" s="6">
        <v>1</v>
      </c>
      <c r="BL445" s="6">
        <v>4.5051306682136103E-192</v>
      </c>
      <c r="BM445" s="6">
        <v>2.4826190426307101E-251</v>
      </c>
      <c r="BN445" s="6">
        <v>3.3375469865355698E-158</v>
      </c>
      <c r="BO445" s="7">
        <v>1.2839925224962199E-119</v>
      </c>
      <c r="BP445" s="6">
        <v>8.3525407666801797E-105</v>
      </c>
      <c r="BQ445" s="6">
        <v>8.0230069356790593E-161</v>
      </c>
      <c r="BR445" s="6">
        <v>2.6686873362895602E-29</v>
      </c>
      <c r="BS445" s="6">
        <v>2.16742068881062E-70</v>
      </c>
      <c r="BT445" s="6">
        <v>1.2299508881877199E-32</v>
      </c>
      <c r="BU445" s="6">
        <v>1.6285920625950299E-65</v>
      </c>
      <c r="BV445" s="7">
        <v>1</v>
      </c>
      <c r="BW445">
        <v>295</v>
      </c>
      <c r="BX445">
        <v>305</v>
      </c>
      <c r="BY445">
        <v>266</v>
      </c>
      <c r="BZ445">
        <v>285</v>
      </c>
      <c r="CA445">
        <v>255</v>
      </c>
      <c r="CB445">
        <v>194</v>
      </c>
      <c r="CC445">
        <v>216</v>
      </c>
      <c r="CD445">
        <v>225</v>
      </c>
      <c r="CE445">
        <v>228</v>
      </c>
      <c r="CF445" s="1">
        <v>242</v>
      </c>
      <c r="CH445" s="43">
        <v>8.1336323928697898E-2</v>
      </c>
      <c r="CJ445" s="27" t="s">
        <v>72357</v>
      </c>
    </row>
    <row r="446" spans="1:88">
      <c r="A446" s="27">
        <v>443</v>
      </c>
      <c r="B446" t="s">
        <v>70952</v>
      </c>
      <c r="D446" t="s">
        <v>71286</v>
      </c>
      <c r="E446" t="s">
        <v>71791</v>
      </c>
      <c r="F446" s="29">
        <v>36.772100000000002</v>
      </c>
      <c r="G446" s="29">
        <v>126.568</v>
      </c>
      <c r="H446" s="30">
        <v>39</v>
      </c>
      <c r="I446" s="29" t="s">
        <v>71874</v>
      </c>
      <c r="J446" s="30" t="s">
        <v>71936</v>
      </c>
      <c r="K446" s="30" t="s">
        <v>72094</v>
      </c>
      <c r="L446" s="30" t="s">
        <v>71937</v>
      </c>
      <c r="M446" s="48">
        <v>40732</v>
      </c>
      <c r="N446" s="27" t="s">
        <v>71117</v>
      </c>
      <c r="O446" s="54" t="s">
        <v>72383</v>
      </c>
      <c r="P446" s="11"/>
      <c r="Q446" s="11"/>
      <c r="S446" s="12" t="s">
        <v>70990</v>
      </c>
      <c r="T446" s="6">
        <v>0</v>
      </c>
      <c r="U446" s="6">
        <v>1E-3</v>
      </c>
      <c r="V446" s="6">
        <v>5.8333333333333327E-3</v>
      </c>
      <c r="W446" s="6">
        <v>0.85133333333333339</v>
      </c>
      <c r="X446" s="6">
        <v>1E-3</v>
      </c>
      <c r="Y446" s="6">
        <v>0.13733333333333334</v>
      </c>
      <c r="Z446" s="7">
        <v>3.833333333333334E-3</v>
      </c>
      <c r="AA446" s="6">
        <v>0</v>
      </c>
      <c r="AB446" s="6">
        <v>6.6666666666666664E-4</v>
      </c>
      <c r="AC446" s="6">
        <v>2.9999999999999996E-3</v>
      </c>
      <c r="AD446" s="6">
        <v>0.85150000000000003</v>
      </c>
      <c r="AE446" s="6">
        <v>2.4333333333333332E-2</v>
      </c>
      <c r="AF446" s="6">
        <v>0.11866666666666666</v>
      </c>
      <c r="AG446" s="7">
        <v>2.3333333333333335E-3</v>
      </c>
      <c r="AH446" s="6">
        <v>0</v>
      </c>
      <c r="AI446" s="6">
        <v>1E-3</v>
      </c>
      <c r="AJ446" s="6">
        <v>2.8333333333333335E-3</v>
      </c>
      <c r="AK446" s="6">
        <v>0.84966666666666668</v>
      </c>
      <c r="AL446" s="6">
        <v>1E-3</v>
      </c>
      <c r="AM446" s="6">
        <v>0.14433333333333334</v>
      </c>
      <c r="AN446" s="7">
        <v>1.6666666666666668E-3</v>
      </c>
      <c r="AO446" s="6">
        <v>0</v>
      </c>
      <c r="AP446" s="6">
        <v>0</v>
      </c>
      <c r="AQ446" s="6">
        <v>1</v>
      </c>
      <c r="AR446" s="6">
        <v>1.4121580804087099E-226</v>
      </c>
      <c r="AS446" s="6">
        <v>1.3457843843218101E-142</v>
      </c>
      <c r="AT446" s="7">
        <v>3.7514473660576199E-186</v>
      </c>
      <c r="AU446" s="5">
        <v>3</v>
      </c>
      <c r="AV446" s="6">
        <v>6.22203544818828E-56</v>
      </c>
      <c r="AW446" s="6">
        <v>1.1204035590894701E-127</v>
      </c>
      <c r="AX446" s="6">
        <v>1</v>
      </c>
      <c r="AY446" s="6">
        <v>5.1640496286909197E-60</v>
      </c>
      <c r="AZ446" s="6">
        <v>2.06717644708515E-25</v>
      </c>
      <c r="BA446" s="7">
        <v>1.78769749050548E-55</v>
      </c>
      <c r="BB446" s="6">
        <v>3.7640305684787599E-275</v>
      </c>
      <c r="BC446" s="6">
        <v>2.1791903204460801E-129</v>
      </c>
      <c r="BD446" s="6">
        <v>3.71207121618086E-283</v>
      </c>
      <c r="BE446" s="6">
        <v>1</v>
      </c>
      <c r="BF446" s="6">
        <v>7.5859727619325596E-68</v>
      </c>
      <c r="BG446" s="6">
        <v>1.5879464406173999E-82</v>
      </c>
      <c r="BH446" s="7">
        <v>4.03523792484786E-36</v>
      </c>
      <c r="BI446" s="6">
        <v>0</v>
      </c>
      <c r="BJ446" s="6">
        <v>0</v>
      </c>
      <c r="BK446" s="6">
        <v>1</v>
      </c>
      <c r="BL446" s="6">
        <v>4.8396508046769396E-221</v>
      </c>
      <c r="BM446" s="6">
        <v>2.3316464880062799E-277</v>
      </c>
      <c r="BN446" s="6">
        <v>1.30196385815828E-181</v>
      </c>
      <c r="BO446" s="7">
        <v>4.5201772362399602E-142</v>
      </c>
      <c r="BP446" s="6">
        <v>2.52261407632377E-78</v>
      </c>
      <c r="BQ446" s="6">
        <v>1.5889017747317101E-150</v>
      </c>
      <c r="BR446" s="6">
        <v>1.3026068771985E-21</v>
      </c>
      <c r="BS446" s="6">
        <v>1.28664588580116E-69</v>
      </c>
      <c r="BT446" s="6">
        <v>1.7840983420759901E-32</v>
      </c>
      <c r="BU446" s="6">
        <v>3.3878003667235902E-66</v>
      </c>
      <c r="BV446" s="7">
        <v>1</v>
      </c>
      <c r="BW446">
        <v>295</v>
      </c>
      <c r="BX446">
        <v>305</v>
      </c>
      <c r="BY446">
        <v>266</v>
      </c>
      <c r="BZ446">
        <v>285</v>
      </c>
      <c r="CA446">
        <v>255</v>
      </c>
      <c r="CB446">
        <v>194</v>
      </c>
      <c r="CC446">
        <v>216</v>
      </c>
      <c r="CD446">
        <v>225</v>
      </c>
      <c r="CE446">
        <v>228</v>
      </c>
      <c r="CF446" s="1">
        <v>242</v>
      </c>
      <c r="CH446" s="43">
        <v>8.7192982456140294E-2</v>
      </c>
      <c r="CJ446" s="27" t="s">
        <v>72357</v>
      </c>
    </row>
    <row r="447" spans="1:88">
      <c r="A447" s="27">
        <v>444</v>
      </c>
      <c r="B447" t="s">
        <v>70952</v>
      </c>
      <c r="D447" t="s">
        <v>71287</v>
      </c>
      <c r="E447" t="s">
        <v>71791</v>
      </c>
      <c r="F447" s="29">
        <v>35.0456</v>
      </c>
      <c r="G447" s="29">
        <v>126.82989999999999</v>
      </c>
      <c r="H447" s="30">
        <v>15</v>
      </c>
      <c r="I447" s="29" t="s">
        <v>71874</v>
      </c>
      <c r="J447" s="30" t="s">
        <v>71934</v>
      </c>
      <c r="K447" s="30" t="s">
        <v>72103</v>
      </c>
      <c r="L447" s="30" t="s">
        <v>71957</v>
      </c>
      <c r="M447" s="48">
        <v>40732</v>
      </c>
      <c r="N447" s="27" t="s">
        <v>71117</v>
      </c>
      <c r="O447" s="54" t="s">
        <v>72383</v>
      </c>
      <c r="P447" s="11"/>
      <c r="Q447" s="11"/>
      <c r="T447" s="6">
        <v>1E-3</v>
      </c>
      <c r="U447" s="6">
        <v>0</v>
      </c>
      <c r="V447" s="6">
        <v>0</v>
      </c>
      <c r="W447" s="6">
        <v>0.84583333333333333</v>
      </c>
      <c r="X447" s="6">
        <v>0</v>
      </c>
      <c r="Y447" s="6">
        <v>0.15183333333333335</v>
      </c>
      <c r="Z447" s="7">
        <v>3.3333333333333332E-4</v>
      </c>
      <c r="AA447" s="6">
        <v>1E-3</v>
      </c>
      <c r="AB447" s="6">
        <v>0</v>
      </c>
      <c r="AC447" s="6">
        <v>0</v>
      </c>
      <c r="AD447" s="6">
        <v>0.84266666666666667</v>
      </c>
      <c r="AE447" s="6">
        <v>2.6166666666666668E-2</v>
      </c>
      <c r="AF447" s="6">
        <v>0.12983333333333333</v>
      </c>
      <c r="AG447" s="7">
        <v>0</v>
      </c>
      <c r="AH447" s="6">
        <v>8.3333333333333339E-4</v>
      </c>
      <c r="AI447" s="6">
        <v>0</v>
      </c>
      <c r="AJ447" s="6">
        <v>0</v>
      </c>
      <c r="AK447" s="6">
        <v>0.84133333333333316</v>
      </c>
      <c r="AL447" s="6">
        <v>6.6666666666666664E-4</v>
      </c>
      <c r="AM447" s="6">
        <v>0.1575</v>
      </c>
      <c r="AN447" s="7">
        <v>0</v>
      </c>
      <c r="AO447" s="6">
        <v>0</v>
      </c>
      <c r="AP447" s="6">
        <v>0</v>
      </c>
      <c r="AQ447" s="6">
        <v>1</v>
      </c>
      <c r="AR447" s="6">
        <v>2.6955163397561998E-229</v>
      </c>
      <c r="AS447" s="6">
        <v>1.20022629435951E-147</v>
      </c>
      <c r="AT447" s="7">
        <v>3.4227719708818898E-192</v>
      </c>
      <c r="AU447" s="5">
        <v>3</v>
      </c>
      <c r="AV447" s="6">
        <v>1.5892978657073199E-71</v>
      </c>
      <c r="AW447" s="6">
        <v>2.2857183475389901E-138</v>
      </c>
      <c r="AX447" s="6">
        <v>1</v>
      </c>
      <c r="AY447" s="6">
        <v>6.5292722160544196E-63</v>
      </c>
      <c r="AZ447" s="6">
        <v>1.2261915544766901E-23</v>
      </c>
      <c r="BA447" s="7">
        <v>2.1984361163842501E-47</v>
      </c>
      <c r="BB447" s="6">
        <v>4.5834380604302497E-281</v>
      </c>
      <c r="BC447" s="6">
        <v>1.5295611748554699E-124</v>
      </c>
      <c r="BD447" s="6">
        <v>8.6752024453353595E-299</v>
      </c>
      <c r="BE447" s="6">
        <v>1</v>
      </c>
      <c r="BF447" s="6">
        <v>7.1084349129989293E-74</v>
      </c>
      <c r="BG447" s="6">
        <v>1.3787793663628701E-84</v>
      </c>
      <c r="BH447" s="7">
        <v>1.5668979472757599E-42</v>
      </c>
      <c r="BI447" s="6">
        <v>0</v>
      </c>
      <c r="BJ447" s="6">
        <v>0</v>
      </c>
      <c r="BK447" s="6">
        <v>1</v>
      </c>
      <c r="BL447" s="6">
        <v>4.6560137385049704E-226</v>
      </c>
      <c r="BM447" s="6">
        <v>1.012633674984E-268</v>
      </c>
      <c r="BN447" s="6">
        <v>4.9373057970918796E-190</v>
      </c>
      <c r="BO447" s="7">
        <v>1.9564717957642699E-146</v>
      </c>
      <c r="BP447" s="6">
        <v>2.0147532380561099E-98</v>
      </c>
      <c r="BQ447" s="6">
        <v>9.4217190123737203E-166</v>
      </c>
      <c r="BR447" s="6">
        <v>2.9880523087393E-26</v>
      </c>
      <c r="BS447" s="6">
        <v>6.46954229364227E-74</v>
      </c>
      <c r="BT447" s="6">
        <v>1.1169305976561E-31</v>
      </c>
      <c r="BU447" s="6">
        <v>8.5327026100865498E-60</v>
      </c>
      <c r="BV447" s="7">
        <v>1</v>
      </c>
      <c r="BW447">
        <v>295</v>
      </c>
      <c r="BX447">
        <v>305</v>
      </c>
      <c r="BY447">
        <v>266</v>
      </c>
      <c r="BZ447">
        <v>285</v>
      </c>
      <c r="CA447">
        <v>255</v>
      </c>
      <c r="CB447">
        <v>194</v>
      </c>
      <c r="CC447">
        <v>216</v>
      </c>
      <c r="CD447">
        <v>225</v>
      </c>
      <c r="CE447">
        <v>228</v>
      </c>
      <c r="CF447" s="1">
        <v>242</v>
      </c>
      <c r="CH447" s="43">
        <v>8.2580876636967004E-2</v>
      </c>
      <c r="CJ447" s="27" t="s">
        <v>72357</v>
      </c>
    </row>
    <row r="448" spans="1:88">
      <c r="A448" s="27">
        <v>445</v>
      </c>
      <c r="B448" t="s">
        <v>70952</v>
      </c>
      <c r="D448" t="s">
        <v>71288</v>
      </c>
      <c r="E448" t="s">
        <v>71791</v>
      </c>
      <c r="F448" s="29">
        <v>35.894799999999996</v>
      </c>
      <c r="G448" s="29">
        <v>127.3557</v>
      </c>
      <c r="H448" s="30">
        <v>531</v>
      </c>
      <c r="I448" s="29" t="s">
        <v>71874</v>
      </c>
      <c r="J448" s="30" t="s">
        <v>71902</v>
      </c>
      <c r="K448" s="30" t="s">
        <v>72062</v>
      </c>
      <c r="L448" s="30" t="s">
        <v>72063</v>
      </c>
      <c r="M448" s="48">
        <v>40702</v>
      </c>
      <c r="N448" s="27" t="s">
        <v>71117</v>
      </c>
      <c r="O448" s="54" t="s">
        <v>72382</v>
      </c>
      <c r="P448" s="11"/>
      <c r="Q448" s="11"/>
      <c r="T448" s="6">
        <v>0</v>
      </c>
      <c r="U448" s="6">
        <v>0.11600000000000001</v>
      </c>
      <c r="V448" s="6">
        <v>0</v>
      </c>
      <c r="W448" s="6">
        <v>0.84233333333333338</v>
      </c>
      <c r="X448" s="6">
        <v>0</v>
      </c>
      <c r="Y448" s="6">
        <v>4.0333333333333339E-2</v>
      </c>
      <c r="Z448" s="7">
        <v>1E-3</v>
      </c>
      <c r="AA448" s="6">
        <v>0</v>
      </c>
      <c r="AB448" s="6">
        <v>4.2833333333333327E-2</v>
      </c>
      <c r="AC448" s="6">
        <v>1.6666666666666666E-4</v>
      </c>
      <c r="AD448" s="6">
        <v>0.89116666666666677</v>
      </c>
      <c r="AE448" s="6">
        <v>7.4999999999999997E-3</v>
      </c>
      <c r="AF448" s="6">
        <v>3.7333333333333329E-2</v>
      </c>
      <c r="AG448" s="7">
        <v>2.0500000000000001E-2</v>
      </c>
      <c r="AH448" s="6">
        <v>0</v>
      </c>
      <c r="AI448" s="6">
        <v>3.1666666666666669E-2</v>
      </c>
      <c r="AJ448" s="6">
        <v>5.0000000000000001E-4</v>
      </c>
      <c r="AK448" s="6">
        <v>0.89249999999999996</v>
      </c>
      <c r="AL448" s="6">
        <v>0</v>
      </c>
      <c r="AM448" s="6">
        <v>4.466666666666666E-2</v>
      </c>
      <c r="AN448" s="7">
        <v>3.0666666666666665E-2</v>
      </c>
      <c r="AO448" s="6">
        <v>2.6426652456020302E-274</v>
      </c>
      <c r="AP448" s="6">
        <v>0</v>
      </c>
      <c r="AQ448" s="6">
        <v>1</v>
      </c>
      <c r="AR448" s="6">
        <v>3.6303150621799102E-180</v>
      </c>
      <c r="AS448" s="6">
        <v>7.2625571780756805E-108</v>
      </c>
      <c r="AT448" s="7">
        <v>1.02232536239949E-146</v>
      </c>
      <c r="AU448" s="5">
        <v>3</v>
      </c>
      <c r="AV448" s="6">
        <v>5.9060585436632395E-76</v>
      </c>
      <c r="AW448" s="6">
        <v>2.79166991751974E-137</v>
      </c>
      <c r="AX448" s="6">
        <v>1</v>
      </c>
      <c r="AY448" s="6">
        <v>2.6491063802620701E-74</v>
      </c>
      <c r="AZ448" s="6">
        <v>8.4434673720815395E-33</v>
      </c>
      <c r="BA448" s="7">
        <v>1.81365701891912E-60</v>
      </c>
      <c r="BB448" s="6">
        <v>6.3896257643850103E-267</v>
      </c>
      <c r="BC448" s="6">
        <v>6.4975927606341503E-101</v>
      </c>
      <c r="BD448" s="6">
        <v>2.7295796647271801E-270</v>
      </c>
      <c r="BE448" s="6">
        <v>1</v>
      </c>
      <c r="BF448" s="6">
        <v>3.5515661291847301E-53</v>
      </c>
      <c r="BG448" s="6">
        <v>1.16689397411472E-65</v>
      </c>
      <c r="BH448" s="7">
        <v>1.6390281349522699E-25</v>
      </c>
      <c r="BI448" s="6">
        <v>2.3051742583100899E-273</v>
      </c>
      <c r="BJ448" s="6">
        <v>0</v>
      </c>
      <c r="BK448" s="6">
        <v>1</v>
      </c>
      <c r="BL448" s="6">
        <v>4.5130187199658597E-179</v>
      </c>
      <c r="BM448" s="6">
        <v>2.9624833138211599E-232</v>
      </c>
      <c r="BN448" s="6">
        <v>1.2417284311751699E-146</v>
      </c>
      <c r="BO448" s="7">
        <v>2.87499523798166E-107</v>
      </c>
      <c r="BP448" s="6">
        <v>9.1202087813371506E-75</v>
      </c>
      <c r="BQ448" s="6">
        <v>5.7651998453348301E-136</v>
      </c>
      <c r="BR448" s="6">
        <v>1</v>
      </c>
      <c r="BS448" s="6">
        <v>2.3015287293410399E-73</v>
      </c>
      <c r="BT448" s="6">
        <v>5.3954435422117497E-34</v>
      </c>
      <c r="BU448" s="6">
        <v>1.19603230114775E-58</v>
      </c>
      <c r="BV448" s="7">
        <v>1.03504363248866E-22</v>
      </c>
      <c r="BW448">
        <v>295</v>
      </c>
      <c r="BX448">
        <v>305</v>
      </c>
      <c r="BY448">
        <v>266</v>
      </c>
      <c r="BZ448">
        <v>285</v>
      </c>
      <c r="CA448">
        <v>255</v>
      </c>
      <c r="CB448">
        <v>194</v>
      </c>
      <c r="CC448">
        <v>216</v>
      </c>
      <c r="CD448">
        <v>225</v>
      </c>
      <c r="CE448">
        <v>228</v>
      </c>
      <c r="CF448" s="1">
        <v>242</v>
      </c>
      <c r="CH448" s="43">
        <v>6.9729691580210307E-2</v>
      </c>
      <c r="CJ448" s="27" t="s">
        <v>72357</v>
      </c>
    </row>
    <row r="449" spans="1:88">
      <c r="A449" s="27">
        <v>446</v>
      </c>
      <c r="B449" t="s">
        <v>70952</v>
      </c>
      <c r="D449" t="s">
        <v>71289</v>
      </c>
      <c r="E449" t="s">
        <v>71791</v>
      </c>
      <c r="F449" s="29">
        <v>35.287599999999998</v>
      </c>
      <c r="G449" s="29">
        <v>128.5395</v>
      </c>
      <c r="H449" s="30">
        <v>93</v>
      </c>
      <c r="I449" s="29" t="s">
        <v>71874</v>
      </c>
      <c r="J449" s="30" t="s">
        <v>71914</v>
      </c>
      <c r="K449" s="30" t="s">
        <v>72090</v>
      </c>
      <c r="L449" s="30" t="s">
        <v>71928</v>
      </c>
      <c r="M449" s="48">
        <v>40726</v>
      </c>
      <c r="N449" s="27" t="s">
        <v>71117</v>
      </c>
      <c r="O449" s="54" t="s">
        <v>72382</v>
      </c>
      <c r="P449" s="11"/>
      <c r="Q449" s="11"/>
      <c r="S449" s="12" t="s">
        <v>70990</v>
      </c>
      <c r="T449" s="6">
        <v>3.4999999999999996E-3</v>
      </c>
      <c r="U449" s="6">
        <v>0.14683333333333334</v>
      </c>
      <c r="V449" s="6">
        <v>4.6666666666666671E-3</v>
      </c>
      <c r="W449" s="6">
        <v>0.84216666666666662</v>
      </c>
      <c r="X449" s="6">
        <v>0</v>
      </c>
      <c r="Y449" s="6">
        <v>2E-3</v>
      </c>
      <c r="Z449" s="7">
        <v>1E-3</v>
      </c>
      <c r="AA449" s="6">
        <v>4.0000000000000001E-3</v>
      </c>
      <c r="AB449" s="6">
        <v>3.9E-2</v>
      </c>
      <c r="AC449" s="6">
        <v>2.1333333333333333E-2</v>
      </c>
      <c r="AD449" s="6">
        <v>0.91083333333333327</v>
      </c>
      <c r="AE449" s="6">
        <v>3.3333333333333332E-4</v>
      </c>
      <c r="AF449" s="6">
        <v>2.3333333333333335E-3</v>
      </c>
      <c r="AG449" s="7">
        <v>2.2166666666666664E-2</v>
      </c>
      <c r="AH449" s="6">
        <v>4.0000000000000001E-3</v>
      </c>
      <c r="AI449" s="6">
        <v>3.4833333333333334E-2</v>
      </c>
      <c r="AJ449" s="6">
        <v>2.2000000000000002E-2</v>
      </c>
      <c r="AK449" s="6">
        <v>0.9105000000000002</v>
      </c>
      <c r="AL449" s="6">
        <v>0</v>
      </c>
      <c r="AM449" s="6">
        <v>4.0000000000000001E-3</v>
      </c>
      <c r="AN449" s="7">
        <v>2.4166666666666666E-2</v>
      </c>
      <c r="AO449" s="6">
        <v>3.29698210301074E-272</v>
      </c>
      <c r="AP449" s="6">
        <v>0</v>
      </c>
      <c r="AQ449" s="6">
        <v>1</v>
      </c>
      <c r="AR449" s="6">
        <v>3.5224715533348098E-194</v>
      </c>
      <c r="AS449" s="6">
        <v>1.06024058781713E-108</v>
      </c>
      <c r="AT449" s="7">
        <v>3.5015111641672699E-156</v>
      </c>
      <c r="AU449" s="5">
        <v>3</v>
      </c>
      <c r="AV449" s="6">
        <v>2.9960911789678398E-69</v>
      </c>
      <c r="AW449" s="6">
        <v>6.6579225089308799E-123</v>
      </c>
      <c r="AX449" s="6">
        <v>1</v>
      </c>
      <c r="AY449" s="6">
        <v>5.2019229481572097E-64</v>
      </c>
      <c r="AZ449" s="6">
        <v>1.00257216180899E-25</v>
      </c>
      <c r="BA449" s="7">
        <v>4.8618837737365002E-55</v>
      </c>
      <c r="BB449" s="6">
        <v>7.6401657371004792E-279</v>
      </c>
      <c r="BC449" s="6">
        <v>2.9958511811031598E-102</v>
      </c>
      <c r="BD449" s="6">
        <v>4.2435580144853198E-276</v>
      </c>
      <c r="BE449" s="6">
        <v>1</v>
      </c>
      <c r="BF449" s="6">
        <v>4.4366185958866999E-59</v>
      </c>
      <c r="BG449" s="6">
        <v>2.3252997868439999E-61</v>
      </c>
      <c r="BH449" s="7">
        <v>4.7847147151424397E-28</v>
      </c>
      <c r="BI449" s="6">
        <v>5.4242448649058802E-268</v>
      </c>
      <c r="BJ449" s="6">
        <v>0</v>
      </c>
      <c r="BK449" s="6">
        <v>1</v>
      </c>
      <c r="BL449" s="6">
        <v>1.69370604004638E-187</v>
      </c>
      <c r="BM449" s="6">
        <v>2.18365802089359E-222</v>
      </c>
      <c r="BN449" s="6">
        <v>1.3482547918392199E-150</v>
      </c>
      <c r="BO449" s="7">
        <v>6.8661758214795897E-107</v>
      </c>
      <c r="BP449" s="6">
        <v>5.5495983900642304E-69</v>
      </c>
      <c r="BQ449" s="6">
        <v>1.5844109370753401E-122</v>
      </c>
      <c r="BR449" s="6">
        <v>1</v>
      </c>
      <c r="BS449" s="6">
        <v>1.94945100515717E-69</v>
      </c>
      <c r="BT449" s="6">
        <v>7.7082359899279998E-34</v>
      </c>
      <c r="BU449" s="6">
        <v>3.4397723144034499E-59</v>
      </c>
      <c r="BV449" s="7">
        <v>1.91455010142186E-29</v>
      </c>
      <c r="BW449">
        <v>295</v>
      </c>
      <c r="BX449">
        <v>305</v>
      </c>
      <c r="BY449">
        <v>266</v>
      </c>
      <c r="BZ449">
        <v>285</v>
      </c>
      <c r="CA449">
        <v>255</v>
      </c>
      <c r="CB449">
        <v>194</v>
      </c>
      <c r="CC449">
        <v>216</v>
      </c>
      <c r="CD449">
        <v>225</v>
      </c>
      <c r="CE449">
        <v>228</v>
      </c>
      <c r="CF449" s="1">
        <v>242</v>
      </c>
      <c r="CH449" s="43">
        <v>8.5301997077447594E-2</v>
      </c>
      <c r="CJ449" s="27" t="s">
        <v>72357</v>
      </c>
    </row>
    <row r="450" spans="1:88">
      <c r="A450" s="27">
        <v>447</v>
      </c>
      <c r="B450" t="s">
        <v>70952</v>
      </c>
      <c r="D450" t="s">
        <v>71290</v>
      </c>
      <c r="E450" t="s">
        <v>71791</v>
      </c>
      <c r="F450" s="29">
        <v>36.068399999999997</v>
      </c>
      <c r="G450" s="29">
        <v>128.26609999999999</v>
      </c>
      <c r="H450" s="30">
        <v>187</v>
      </c>
      <c r="I450" s="29" t="s">
        <v>71874</v>
      </c>
      <c r="J450" s="30" t="s">
        <v>71895</v>
      </c>
      <c r="K450" s="30" t="s">
        <v>72087</v>
      </c>
      <c r="L450" s="30" t="s">
        <v>71922</v>
      </c>
      <c r="M450" s="48">
        <v>40726</v>
      </c>
      <c r="N450" s="27" t="s">
        <v>71117</v>
      </c>
      <c r="O450" s="54" t="s">
        <v>72382</v>
      </c>
      <c r="P450" s="11"/>
      <c r="Q450" s="11"/>
      <c r="S450" s="12" t="s">
        <v>70990</v>
      </c>
      <c r="T450" s="6">
        <v>0</v>
      </c>
      <c r="U450" s="6">
        <v>0.15583333333333335</v>
      </c>
      <c r="V450" s="6">
        <v>0</v>
      </c>
      <c r="W450" s="6">
        <v>0.84016666666666662</v>
      </c>
      <c r="X450" s="6">
        <v>0</v>
      </c>
      <c r="Y450" s="6">
        <v>2.166666666666667E-3</v>
      </c>
      <c r="Z450" s="7">
        <v>1E-3</v>
      </c>
      <c r="AA450" s="6">
        <v>0</v>
      </c>
      <c r="AB450" s="6">
        <v>0.04</v>
      </c>
      <c r="AC450" s="6">
        <v>7.0000000000000001E-3</v>
      </c>
      <c r="AD450" s="6">
        <v>0.91849999999999998</v>
      </c>
      <c r="AE450" s="6">
        <v>1E-3</v>
      </c>
      <c r="AF450" s="6">
        <v>4.5000000000000005E-3</v>
      </c>
      <c r="AG450" s="7">
        <v>2.8666666666666663E-2</v>
      </c>
      <c r="AH450" s="6">
        <v>0</v>
      </c>
      <c r="AI450" s="6">
        <v>3.2333333333333332E-2</v>
      </c>
      <c r="AJ450" s="6">
        <v>7.8333333333333328E-3</v>
      </c>
      <c r="AK450" s="6">
        <v>0.91783333333333339</v>
      </c>
      <c r="AL450" s="6">
        <v>0</v>
      </c>
      <c r="AM450" s="6">
        <v>5.0000000000000001E-3</v>
      </c>
      <c r="AN450" s="7">
        <v>3.6499999999999998E-2</v>
      </c>
      <c r="AO450" s="6">
        <v>0</v>
      </c>
      <c r="AP450" s="6">
        <v>0</v>
      </c>
      <c r="AQ450" s="6">
        <v>1</v>
      </c>
      <c r="AR450" s="6">
        <v>1.79645436317069E-204</v>
      </c>
      <c r="AS450" s="6">
        <v>4.8951107539311504E-130</v>
      </c>
      <c r="AT450" s="7">
        <v>4.79577685163878E-169</v>
      </c>
      <c r="AU450" s="5">
        <v>3</v>
      </c>
      <c r="AV450" s="6">
        <v>6.1454826005258204E-57</v>
      </c>
      <c r="AW450" s="6">
        <v>5.6852080882547398E-130</v>
      </c>
      <c r="AX450" s="6">
        <v>1</v>
      </c>
      <c r="AY450" s="6">
        <v>8.9868483902827099E-67</v>
      </c>
      <c r="AZ450" s="6">
        <v>7.1699812607281096E-31</v>
      </c>
      <c r="BA450" s="7">
        <v>5.9421197077268705E-53</v>
      </c>
      <c r="BB450" s="6">
        <v>4.8846666238560899E-272</v>
      </c>
      <c r="BC450" s="6">
        <v>2.2467556094303299E-129</v>
      </c>
      <c r="BD450" s="6">
        <v>7.6002943064792303E-302</v>
      </c>
      <c r="BE450" s="6">
        <v>1</v>
      </c>
      <c r="BF450" s="6">
        <v>6.3765585705428397E-67</v>
      </c>
      <c r="BG450" s="6">
        <v>3.5407887531829001E-78</v>
      </c>
      <c r="BH450" s="7">
        <v>5.07299808656032E-36</v>
      </c>
      <c r="BI450" s="6">
        <v>0</v>
      </c>
      <c r="BJ450" s="6">
        <v>0</v>
      </c>
      <c r="BK450" s="6">
        <v>1</v>
      </c>
      <c r="BL450" s="6">
        <v>2.9081221512519598E-201</v>
      </c>
      <c r="BM450" s="6">
        <v>5.9679769589227802E-259</v>
      </c>
      <c r="BN450" s="6">
        <v>8.2724287942409097E-167</v>
      </c>
      <c r="BO450" s="7">
        <v>1.4745581448802099E-129</v>
      </c>
      <c r="BP450" s="6">
        <v>1.7585721307970901E-56</v>
      </c>
      <c r="BQ450" s="6">
        <v>2.2901086763102001E-129</v>
      </c>
      <c r="BR450" s="6">
        <v>1</v>
      </c>
      <c r="BS450" s="6">
        <v>1.4948585504443599E-72</v>
      </c>
      <c r="BT450" s="6">
        <v>2.12575975310573E-39</v>
      </c>
      <c r="BU450" s="6">
        <v>2.0839340591160401E-57</v>
      </c>
      <c r="BV450" s="7">
        <v>4.5655283948474902E-30</v>
      </c>
      <c r="BW450">
        <v>295</v>
      </c>
      <c r="BX450">
        <v>305</v>
      </c>
      <c r="BY450">
        <v>266</v>
      </c>
      <c r="BZ450">
        <v>285</v>
      </c>
      <c r="CA450">
        <v>255</v>
      </c>
      <c r="CB450">
        <v>194</v>
      </c>
      <c r="CC450">
        <v>216</v>
      </c>
      <c r="CD450">
        <v>225</v>
      </c>
      <c r="CE450">
        <v>228</v>
      </c>
      <c r="CF450" s="1">
        <v>242</v>
      </c>
      <c r="CH450" s="43">
        <v>8.4370512206797504E-2</v>
      </c>
      <c r="CJ450" s="27" t="s">
        <v>72357</v>
      </c>
    </row>
    <row r="451" spans="1:88">
      <c r="A451" s="27">
        <v>448</v>
      </c>
      <c r="B451" t="s">
        <v>70952</v>
      </c>
      <c r="D451" t="s">
        <v>71291</v>
      </c>
      <c r="E451" t="s">
        <v>71791</v>
      </c>
      <c r="F451" s="29">
        <v>35.074800000000003</v>
      </c>
      <c r="G451" s="29">
        <v>126.96250000000001</v>
      </c>
      <c r="H451" s="30">
        <v>151</v>
      </c>
      <c r="I451" s="29" t="s">
        <v>71874</v>
      </c>
      <c r="J451" s="30" t="s">
        <v>71934</v>
      </c>
      <c r="K451" s="30" t="s">
        <v>72030</v>
      </c>
      <c r="L451" s="30" t="s">
        <v>71935</v>
      </c>
      <c r="M451" s="48">
        <v>40732</v>
      </c>
      <c r="N451" s="27" t="s">
        <v>71117</v>
      </c>
      <c r="O451" s="54" t="s">
        <v>72383</v>
      </c>
      <c r="P451" s="11"/>
      <c r="Q451" s="11"/>
      <c r="R451" s="11" t="s">
        <v>70990</v>
      </c>
      <c r="S451" s="12" t="s">
        <v>70990</v>
      </c>
      <c r="T451" s="6">
        <v>0</v>
      </c>
      <c r="U451" s="6">
        <v>3.3333333333333332E-4</v>
      </c>
      <c r="V451" s="6">
        <v>5.0000000000000001E-4</v>
      </c>
      <c r="W451" s="6">
        <v>0.84</v>
      </c>
      <c r="X451" s="6">
        <v>0</v>
      </c>
      <c r="Y451" s="6">
        <v>0.1575</v>
      </c>
      <c r="Z451" s="7">
        <v>1.1666666666666668E-3</v>
      </c>
      <c r="AA451" s="6">
        <v>0</v>
      </c>
      <c r="AB451" s="6">
        <v>0</v>
      </c>
      <c r="AC451" s="6">
        <v>1.6666666666666666E-4</v>
      </c>
      <c r="AD451" s="6">
        <v>0.83849999999999991</v>
      </c>
      <c r="AE451" s="6">
        <v>2.6666666666666668E-2</v>
      </c>
      <c r="AF451" s="6">
        <v>0.13333333333333333</v>
      </c>
      <c r="AG451" s="7">
        <v>1E-3</v>
      </c>
      <c r="AH451" s="6">
        <v>0</v>
      </c>
      <c r="AI451" s="6">
        <v>0</v>
      </c>
      <c r="AJ451" s="6">
        <v>0</v>
      </c>
      <c r="AK451" s="6">
        <v>0.83666666666666656</v>
      </c>
      <c r="AL451" s="6">
        <v>0</v>
      </c>
      <c r="AM451" s="6">
        <v>0.16166666666666668</v>
      </c>
      <c r="AN451" s="7">
        <v>8.3333333333333339E-4</v>
      </c>
      <c r="AO451" s="6">
        <v>0</v>
      </c>
      <c r="AP451" s="6">
        <v>0</v>
      </c>
      <c r="AQ451" s="6">
        <v>1</v>
      </c>
      <c r="AR451" s="6">
        <v>2.8968747867319801E-211</v>
      </c>
      <c r="AS451" s="6">
        <v>4.4806798615475799E-133</v>
      </c>
      <c r="AT451" s="7">
        <v>2.1127983922016999E-173</v>
      </c>
      <c r="AU451" s="5">
        <v>3</v>
      </c>
      <c r="AV451" s="6">
        <v>1.2996291040300401E-47</v>
      </c>
      <c r="AW451" s="6">
        <v>8.6439127608775494E-117</v>
      </c>
      <c r="AX451" s="6">
        <v>1</v>
      </c>
      <c r="AY451" s="6">
        <v>5.5103046165103997E-61</v>
      </c>
      <c r="AZ451" s="6">
        <v>7.9196193577577297E-23</v>
      </c>
      <c r="BA451" s="7">
        <v>4.3763282297934199E-50</v>
      </c>
      <c r="BB451" s="6">
        <v>4.7107510112803203E-278</v>
      </c>
      <c r="BC451" s="6">
        <v>2.5538558697345499E-131</v>
      </c>
      <c r="BD451" s="6">
        <v>1.7223392052097801E-283</v>
      </c>
      <c r="BE451" s="6">
        <v>1</v>
      </c>
      <c r="BF451" s="6">
        <v>2.52752289291603E-65</v>
      </c>
      <c r="BG451" s="6">
        <v>1.4889787264504799E-79</v>
      </c>
      <c r="BH451" s="7">
        <v>2.1419429345117001E-39</v>
      </c>
      <c r="BI451" s="6">
        <f>1.03753785626662*10^-322</f>
        <v>0</v>
      </c>
      <c r="BJ451" s="6">
        <v>0</v>
      </c>
      <c r="BK451" s="6">
        <v>1</v>
      </c>
      <c r="BL451" s="6">
        <v>1.84709357084397E-207</v>
      </c>
      <c r="BM451" s="6">
        <v>1.97697791324714E-264</v>
      </c>
      <c r="BN451" s="6">
        <v>1.41334317148166E-170</v>
      </c>
      <c r="BO451" s="7">
        <v>1.26483036715355E-132</v>
      </c>
      <c r="BP451" s="6">
        <v>9.9128855879583698E-71</v>
      </c>
      <c r="BQ451" s="6">
        <v>2.2809194637679501E-140</v>
      </c>
      <c r="BR451" s="6">
        <v>2.7474025877113698E-22</v>
      </c>
      <c r="BS451" s="6">
        <v>1.4401734249778E-70</v>
      </c>
      <c r="BT451" s="6">
        <v>8.06912936838116E-30</v>
      </c>
      <c r="BU451" s="6">
        <v>7.4907557183786298E-61</v>
      </c>
      <c r="BV451" s="7">
        <v>1</v>
      </c>
      <c r="BW451">
        <v>295</v>
      </c>
      <c r="BX451">
        <v>305</v>
      </c>
      <c r="BY451">
        <v>266</v>
      </c>
      <c r="BZ451">
        <v>285</v>
      </c>
      <c r="CA451">
        <v>255</v>
      </c>
      <c r="CB451">
        <v>194</v>
      </c>
      <c r="CC451">
        <v>216</v>
      </c>
      <c r="CD451">
        <v>225</v>
      </c>
      <c r="CE451">
        <v>228</v>
      </c>
      <c r="CF451" s="1">
        <v>242</v>
      </c>
      <c r="CH451" s="43">
        <v>8.4751815260088098E-2</v>
      </c>
      <c r="CJ451" s="27" t="s">
        <v>72357</v>
      </c>
    </row>
    <row r="452" spans="1:88">
      <c r="A452" s="27">
        <v>449</v>
      </c>
      <c r="B452" t="s">
        <v>70952</v>
      </c>
      <c r="D452" t="s">
        <v>71292</v>
      </c>
      <c r="E452" t="s">
        <v>71791</v>
      </c>
      <c r="F452" s="29">
        <v>36.299799999999998</v>
      </c>
      <c r="G452" s="29">
        <v>127.31359999999999</v>
      </c>
      <c r="H452" s="30">
        <v>92</v>
      </c>
      <c r="I452" s="29" t="s">
        <v>71874</v>
      </c>
      <c r="J452" s="30" t="s">
        <v>71961</v>
      </c>
      <c r="K452" s="30" t="s">
        <v>72109</v>
      </c>
      <c r="L452" s="30" t="s">
        <v>72110</v>
      </c>
      <c r="M452" s="48">
        <v>40732</v>
      </c>
      <c r="N452" s="27" t="s">
        <v>71117</v>
      </c>
      <c r="O452" s="54" t="s">
        <v>72383</v>
      </c>
      <c r="P452" s="11"/>
      <c r="Q452" s="11"/>
      <c r="S452" s="12" t="s">
        <v>70990</v>
      </c>
      <c r="T452" s="6">
        <v>4.0000000000000001E-3</v>
      </c>
      <c r="U452" s="6">
        <v>8.3333333333333339E-4</v>
      </c>
      <c r="V452" s="6">
        <v>1E-3</v>
      </c>
      <c r="W452" s="6">
        <v>0.83749999999999991</v>
      </c>
      <c r="X452" s="6">
        <v>0</v>
      </c>
      <c r="Y452" s="6">
        <v>0.1565</v>
      </c>
      <c r="Z452" s="7">
        <v>8.3333333333333339E-4</v>
      </c>
      <c r="AA452" s="6">
        <v>2.9999999999999996E-3</v>
      </c>
      <c r="AB452" s="6">
        <v>0</v>
      </c>
      <c r="AC452" s="6">
        <v>1E-3</v>
      </c>
      <c r="AD452" s="6">
        <v>0.8351666666666665</v>
      </c>
      <c r="AE452" s="6">
        <v>2.6666666666666668E-2</v>
      </c>
      <c r="AF452" s="6">
        <v>0.13300000000000001</v>
      </c>
      <c r="AG452" s="7">
        <v>1.6666666666666666E-4</v>
      </c>
      <c r="AH452" s="6">
        <v>4.0000000000000001E-3</v>
      </c>
      <c r="AI452" s="6">
        <v>0</v>
      </c>
      <c r="AJ452" s="6">
        <v>6.6666666666666664E-4</v>
      </c>
      <c r="AK452" s="6">
        <v>0.83416666666666661</v>
      </c>
      <c r="AL452" s="6">
        <v>0</v>
      </c>
      <c r="AM452" s="6">
        <v>0.16066666666666668</v>
      </c>
      <c r="AN452" s="7">
        <v>3.3333333333333332E-4</v>
      </c>
      <c r="AO452" s="6">
        <f>9.427262144621*10^-313</f>
        <v>0</v>
      </c>
      <c r="AP452" s="6">
        <v>0</v>
      </c>
      <c r="AQ452" s="6">
        <v>1</v>
      </c>
      <c r="AR452" s="6">
        <v>1.2308133641508401E-218</v>
      </c>
      <c r="AS452" s="6">
        <v>1.41700370185564E-133</v>
      </c>
      <c r="AT452" s="7">
        <v>3.62157267238206E-184</v>
      </c>
      <c r="AU452" s="5">
        <v>3</v>
      </c>
      <c r="AV452" s="6">
        <v>5.3621789889270199E-67</v>
      </c>
      <c r="AW452" s="6">
        <v>3.4700291070649999E-133</v>
      </c>
      <c r="AX452" s="6">
        <v>1</v>
      </c>
      <c r="AY452" s="6">
        <v>3.1121665106131401E-58</v>
      </c>
      <c r="AZ452" s="6">
        <v>1.1482614361187199E-24</v>
      </c>
      <c r="BA452" s="7">
        <v>2.6786078618237101E-49</v>
      </c>
      <c r="BB452" s="6">
        <v>4.8935816948592799E-276</v>
      </c>
      <c r="BC452" s="6">
        <v>1.8571294200392499E-127</v>
      </c>
      <c r="BD452" s="6">
        <v>8.2589141370382393E-307</v>
      </c>
      <c r="BE452" s="6">
        <v>1</v>
      </c>
      <c r="BF452" s="6">
        <v>2.4047241915274298E-69</v>
      </c>
      <c r="BG452" s="6">
        <v>1.2478572064677699E-79</v>
      </c>
      <c r="BH452" s="7">
        <v>2.9904458966150501E-38</v>
      </c>
      <c r="BI452" s="6">
        <f>5.78284061797465*10^-310</f>
        <v>0</v>
      </c>
      <c r="BJ452" s="6">
        <v>0</v>
      </c>
      <c r="BK452" s="6">
        <v>1</v>
      </c>
      <c r="BL452" s="6">
        <v>6.7459963528792003E-213</v>
      </c>
      <c r="BM452" s="6">
        <v>4.4147742852011301E-267</v>
      </c>
      <c r="BN452" s="6">
        <v>1.6312600617826399E-179</v>
      </c>
      <c r="BO452" s="7">
        <v>1.32540662811615E-132</v>
      </c>
      <c r="BP452" s="6">
        <v>1.84214177691641E-91</v>
      </c>
      <c r="BQ452" s="6">
        <v>3.5033071117328202E-158</v>
      </c>
      <c r="BR452" s="6">
        <v>4.0997174440617299E-23</v>
      </c>
      <c r="BS452" s="6">
        <v>2.90746576387893E-71</v>
      </c>
      <c r="BT452" s="6">
        <v>6.5369551895712801E-35</v>
      </c>
      <c r="BU452" s="6">
        <v>1.7846570492478801E-63</v>
      </c>
      <c r="BV452" s="7">
        <v>1</v>
      </c>
      <c r="BW452">
        <v>295</v>
      </c>
      <c r="BX452">
        <v>305</v>
      </c>
      <c r="BY452">
        <v>266</v>
      </c>
      <c r="BZ452">
        <v>285</v>
      </c>
      <c r="CA452">
        <v>255</v>
      </c>
      <c r="CB452">
        <v>194</v>
      </c>
      <c r="CC452">
        <v>216</v>
      </c>
      <c r="CD452">
        <v>225</v>
      </c>
      <c r="CE452">
        <v>228</v>
      </c>
      <c r="CF452" s="1">
        <v>242</v>
      </c>
      <c r="CH452" s="43">
        <v>8.3313425704729993E-2</v>
      </c>
      <c r="CJ452" s="27" t="s">
        <v>72357</v>
      </c>
    </row>
    <row r="453" spans="1:88">
      <c r="A453" s="27">
        <v>450</v>
      </c>
      <c r="B453" t="s">
        <v>70952</v>
      </c>
      <c r="D453" t="s">
        <v>71293</v>
      </c>
      <c r="E453" t="s">
        <v>71791</v>
      </c>
      <c r="F453" s="29">
        <v>36.165799999999997</v>
      </c>
      <c r="G453" s="29">
        <v>128.99170000000001</v>
      </c>
      <c r="H453" s="30">
        <v>853</v>
      </c>
      <c r="I453" s="29" t="s">
        <v>71874</v>
      </c>
      <c r="J453" s="30" t="s">
        <v>71895</v>
      </c>
      <c r="K453" s="30" t="s">
        <v>72057</v>
      </c>
      <c r="L453" s="30" t="s">
        <v>72058</v>
      </c>
      <c r="M453" s="48">
        <v>40680</v>
      </c>
      <c r="N453" s="27" t="s">
        <v>71117</v>
      </c>
      <c r="O453" s="54" t="s">
        <v>72382</v>
      </c>
      <c r="P453" s="11"/>
      <c r="Q453" s="11"/>
      <c r="T453" s="6">
        <v>0</v>
      </c>
      <c r="U453" s="6">
        <v>0.15916666666666668</v>
      </c>
      <c r="V453" s="6">
        <v>0</v>
      </c>
      <c r="W453" s="6">
        <v>0.81633333333333324</v>
      </c>
      <c r="X453" s="6">
        <v>0</v>
      </c>
      <c r="Y453" s="6">
        <v>2.3666666666666666E-2</v>
      </c>
      <c r="Z453" s="7">
        <v>0</v>
      </c>
      <c r="AA453" s="6">
        <v>0</v>
      </c>
      <c r="AB453" s="6">
        <v>4.2333333333333334E-2</v>
      </c>
      <c r="AC453" s="6">
        <v>6.3333333333333332E-3</v>
      </c>
      <c r="AD453" s="6">
        <v>0.8953333333333332</v>
      </c>
      <c r="AE453" s="6">
        <v>5.6666666666666671E-3</v>
      </c>
      <c r="AF453" s="6">
        <v>2.8833333333333336E-2</v>
      </c>
      <c r="AG453" s="7">
        <v>2.1000000000000001E-2</v>
      </c>
      <c r="AH453" s="6">
        <v>0</v>
      </c>
      <c r="AI453" s="6">
        <v>3.5999999999999997E-2</v>
      </c>
      <c r="AJ453" s="6">
        <v>5.9999999999999993E-3</v>
      </c>
      <c r="AK453" s="6">
        <v>0.89683333333333337</v>
      </c>
      <c r="AL453" s="6">
        <v>0</v>
      </c>
      <c r="AM453" s="6">
        <v>3.3833333333333333E-2</v>
      </c>
      <c r="AN453" s="7">
        <v>2.6499999999999999E-2</v>
      </c>
      <c r="AO453" s="6">
        <f>1.00812966256997*10^-311</f>
        <v>0</v>
      </c>
      <c r="AP453" s="6">
        <v>0</v>
      </c>
      <c r="AQ453" s="6">
        <v>1</v>
      </c>
      <c r="AR453" s="6">
        <v>2.0049828607012199E-198</v>
      </c>
      <c r="AS453" s="6">
        <v>1.62851951729683E-117</v>
      </c>
      <c r="AT453" s="7">
        <v>1.7567505377059399E-159</v>
      </c>
      <c r="AU453" s="5">
        <v>3</v>
      </c>
      <c r="AV453" s="6">
        <v>6.0578678708098404E-62</v>
      </c>
      <c r="AW453" s="6">
        <v>1.2880088633957501E-123</v>
      </c>
      <c r="AX453" s="6">
        <v>1</v>
      </c>
      <c r="AY453" s="6">
        <v>3.0397200420718001E-68</v>
      </c>
      <c r="AZ453" s="6">
        <v>8.4585519006234507E-33</v>
      </c>
      <c r="BA453" s="7">
        <v>6.9995656764216802E-59</v>
      </c>
      <c r="BB453" s="6">
        <v>2.62764018944802E-275</v>
      </c>
      <c r="BC453" s="6">
        <v>2.2214512546015998E-120</v>
      </c>
      <c r="BD453" s="6">
        <v>5.4999392140951503E-282</v>
      </c>
      <c r="BE453" s="6">
        <v>1</v>
      </c>
      <c r="BF453" s="6">
        <v>2.2181334333482098E-64</v>
      </c>
      <c r="BG453" s="6">
        <v>2.6231420169204299E-79</v>
      </c>
      <c r="BH453" s="7">
        <v>4.4973271029271203E-34</v>
      </c>
      <c r="BI453" s="6">
        <v>0</v>
      </c>
      <c r="BJ453" s="6">
        <v>0</v>
      </c>
      <c r="BK453" s="6">
        <v>1</v>
      </c>
      <c r="BL453" s="6">
        <v>1.1235814706429599E-193</v>
      </c>
      <c r="BM453" s="6">
        <v>1.18127294587658E-238</v>
      </c>
      <c r="BN453" s="6">
        <v>9.3313944674819698E-156</v>
      </c>
      <c r="BO453" s="7">
        <v>1.92907778834224E-116</v>
      </c>
      <c r="BP453" s="6">
        <v>2.28646508731542E-61</v>
      </c>
      <c r="BQ453" s="6">
        <v>6.3523495466417297E-123</v>
      </c>
      <c r="BR453" s="6">
        <v>1</v>
      </c>
      <c r="BS453" s="6">
        <v>8.0546509272856995E-73</v>
      </c>
      <c r="BT453" s="6">
        <v>6.3418225907506696E-40</v>
      </c>
      <c r="BU453" s="6">
        <v>3.1321878611059201E-62</v>
      </c>
      <c r="BV453" s="7">
        <v>5.5086264044104404E-28</v>
      </c>
      <c r="BW453">
        <v>295</v>
      </c>
      <c r="BX453">
        <v>305</v>
      </c>
      <c r="BY453">
        <v>266</v>
      </c>
      <c r="BZ453">
        <v>285</v>
      </c>
      <c r="CA453">
        <v>255</v>
      </c>
      <c r="CB453">
        <v>194</v>
      </c>
      <c r="CC453">
        <v>216</v>
      </c>
      <c r="CD453">
        <v>225</v>
      </c>
      <c r="CE453">
        <v>228</v>
      </c>
      <c r="CF453" s="1">
        <v>242</v>
      </c>
      <c r="CH453" s="43">
        <v>7.1918949543424607E-2</v>
      </c>
      <c r="CJ453" s="27" t="s">
        <v>72357</v>
      </c>
    </row>
    <row r="454" spans="1:88">
      <c r="A454" s="27">
        <v>451</v>
      </c>
      <c r="B454" t="s">
        <v>70952</v>
      </c>
      <c r="D454" t="s">
        <v>71294</v>
      </c>
      <c r="E454" t="s">
        <v>71791</v>
      </c>
      <c r="F454" s="29">
        <v>35.869999999999997</v>
      </c>
      <c r="G454" s="29">
        <v>127.11199999999999</v>
      </c>
      <c r="H454" s="30">
        <v>20</v>
      </c>
      <c r="I454" s="29" t="s">
        <v>71874</v>
      </c>
      <c r="J454" s="30" t="s">
        <v>71902</v>
      </c>
      <c r="K454" s="30" t="s">
        <v>72032</v>
      </c>
      <c r="L454" s="30" t="s">
        <v>71941</v>
      </c>
      <c r="M454" s="48">
        <v>40732</v>
      </c>
      <c r="N454" s="27" t="s">
        <v>71117</v>
      </c>
      <c r="O454" s="54" t="s">
        <v>72382</v>
      </c>
      <c r="P454" s="11"/>
      <c r="Q454" s="11"/>
      <c r="S454" s="12" t="s">
        <v>70990</v>
      </c>
      <c r="T454" s="6">
        <v>0</v>
      </c>
      <c r="U454" s="6">
        <v>0.15016666666666667</v>
      </c>
      <c r="V454" s="6">
        <v>0</v>
      </c>
      <c r="W454" s="6">
        <v>0.8155</v>
      </c>
      <c r="X454" s="6">
        <v>0</v>
      </c>
      <c r="Y454" s="6">
        <v>3.3333333333333333E-2</v>
      </c>
      <c r="Z454" s="7">
        <v>3.3333333333333332E-4</v>
      </c>
      <c r="AA454" s="6">
        <v>0</v>
      </c>
      <c r="AB454" s="6">
        <v>3.6500000000000005E-2</v>
      </c>
      <c r="AC454" s="6">
        <v>3.666666666666667E-3</v>
      </c>
      <c r="AD454" s="6">
        <v>0.89266666666666683</v>
      </c>
      <c r="AE454" s="6">
        <v>6.6666666666666671E-3</v>
      </c>
      <c r="AF454" s="6">
        <v>3.3500000000000002E-2</v>
      </c>
      <c r="AG454" s="7">
        <v>2.6833333333333334E-2</v>
      </c>
      <c r="AH454" s="6">
        <v>0</v>
      </c>
      <c r="AI454" s="6">
        <v>3.5166666666666672E-2</v>
      </c>
      <c r="AJ454" s="6">
        <v>2.5000000000000001E-3</v>
      </c>
      <c r="AK454" s="6">
        <v>0.89116666666666677</v>
      </c>
      <c r="AL454" s="6">
        <v>0</v>
      </c>
      <c r="AM454" s="6">
        <v>3.9833333333333339E-2</v>
      </c>
      <c r="AN454" s="7">
        <v>3.0666666666666665E-2</v>
      </c>
      <c r="AO454" s="6">
        <v>0</v>
      </c>
      <c r="AP454" s="6">
        <v>0</v>
      </c>
      <c r="AQ454" s="6">
        <v>1</v>
      </c>
      <c r="AR454" s="6">
        <v>5.4240412917240603E-211</v>
      </c>
      <c r="AS454" s="6">
        <v>3.0802009881345198E-129</v>
      </c>
      <c r="AT454" s="7">
        <v>1.5878122059452399E-173</v>
      </c>
      <c r="AU454" s="5">
        <v>3</v>
      </c>
      <c r="AV454" s="6">
        <v>6.0578678708096703E-62</v>
      </c>
      <c r="AW454" s="6">
        <v>1.28800886339567E-123</v>
      </c>
      <c r="AX454" s="6">
        <v>1</v>
      </c>
      <c r="AY454" s="6">
        <v>3.0397200420718001E-68</v>
      </c>
      <c r="AZ454" s="6">
        <v>8.4585519006233303E-33</v>
      </c>
      <c r="BA454" s="7">
        <v>6.9995656764216802E-59</v>
      </c>
      <c r="BB454" s="6">
        <v>4.2551277516284803E-278</v>
      </c>
      <c r="BC454" s="6">
        <v>1.06304592235096E-133</v>
      </c>
      <c r="BD454" s="6">
        <v>5.1897802456117498E-302</v>
      </c>
      <c r="BE454" s="6">
        <v>1</v>
      </c>
      <c r="BF454" s="6">
        <v>2.3029666440379699E-67</v>
      </c>
      <c r="BG454" s="6">
        <v>4.9739313894706699E-81</v>
      </c>
      <c r="BH454" s="7">
        <v>2.1776659638929401E-39</v>
      </c>
      <c r="BI454" s="6">
        <v>0</v>
      </c>
      <c r="BJ454" s="6">
        <v>0</v>
      </c>
      <c r="BK454" s="6">
        <v>1</v>
      </c>
      <c r="BL454" s="6">
        <v>1.56384583117331E-205</v>
      </c>
      <c r="BM454" s="6">
        <v>1.0218665228351699E-257</v>
      </c>
      <c r="BN454" s="6">
        <v>4.3644311244218398E-169</v>
      </c>
      <c r="BO454" s="7">
        <v>2.2642140729307699E-128</v>
      </c>
      <c r="BP454" s="6">
        <v>2.2864650873154901E-61</v>
      </c>
      <c r="BQ454" s="6">
        <v>6.3523495466417297E-123</v>
      </c>
      <c r="BR454" s="6">
        <v>1</v>
      </c>
      <c r="BS454" s="6">
        <v>8.0546509272854695E-73</v>
      </c>
      <c r="BT454" s="6">
        <v>6.3418225907506696E-40</v>
      </c>
      <c r="BU454" s="6">
        <v>3.1321878611059201E-62</v>
      </c>
      <c r="BV454" s="7">
        <v>5.5086264044104404E-28</v>
      </c>
      <c r="BW454">
        <v>295</v>
      </c>
      <c r="BX454">
        <v>305</v>
      </c>
      <c r="BY454">
        <v>266</v>
      </c>
      <c r="BZ454">
        <v>285</v>
      </c>
      <c r="CA454">
        <v>255</v>
      </c>
      <c r="CB454">
        <v>194</v>
      </c>
      <c r="CC454">
        <v>216</v>
      </c>
      <c r="CD454">
        <v>225</v>
      </c>
      <c r="CE454">
        <v>228</v>
      </c>
      <c r="CF454" s="1">
        <v>242</v>
      </c>
      <c r="CH454" s="43">
        <v>8.9804543053354502E-2</v>
      </c>
      <c r="CJ454" s="27" t="s">
        <v>72357</v>
      </c>
    </row>
    <row r="455" spans="1:88">
      <c r="A455" s="27">
        <v>458</v>
      </c>
      <c r="B455" t="s">
        <v>70952</v>
      </c>
      <c r="D455" t="s">
        <v>71295</v>
      </c>
      <c r="E455" t="s">
        <v>71792</v>
      </c>
      <c r="F455" s="29">
        <v>41.995899999999999</v>
      </c>
      <c r="G455" s="29">
        <v>124.49769999999999</v>
      </c>
      <c r="H455" s="31">
        <v>157</v>
      </c>
      <c r="I455" s="29" t="s">
        <v>71881</v>
      </c>
      <c r="J455" s="31" t="s">
        <v>72291</v>
      </c>
      <c r="K455" s="31" t="s">
        <v>72303</v>
      </c>
      <c r="M455" s="48">
        <v>40078</v>
      </c>
      <c r="N455" s="27" t="s">
        <v>71117</v>
      </c>
      <c r="O455" s="54" t="s">
        <v>72383</v>
      </c>
      <c r="P455" s="11"/>
      <c r="Q455" s="11"/>
      <c r="T455" s="6">
        <v>0</v>
      </c>
      <c r="U455" s="6">
        <v>1.1666666666666668E-3</v>
      </c>
      <c r="V455" s="6">
        <v>0</v>
      </c>
      <c r="W455" s="6">
        <v>0.8115</v>
      </c>
      <c r="X455" s="6">
        <v>0</v>
      </c>
      <c r="Y455" s="6">
        <v>0.18549999999999997</v>
      </c>
      <c r="Z455" s="7">
        <v>1E-3</v>
      </c>
      <c r="AA455" s="6">
        <v>0</v>
      </c>
      <c r="AB455" s="6">
        <v>1.6666666666666668E-3</v>
      </c>
      <c r="AC455" s="6">
        <v>0</v>
      </c>
      <c r="AD455" s="6">
        <v>0.80766666666666664</v>
      </c>
      <c r="AE455" s="6">
        <v>3.15E-2</v>
      </c>
      <c r="AF455" s="6">
        <v>0.15833333333333333</v>
      </c>
      <c r="AG455" s="7">
        <v>5.0000000000000001E-4</v>
      </c>
      <c r="AH455" s="6">
        <v>0</v>
      </c>
      <c r="AI455" s="6">
        <v>1E-3</v>
      </c>
      <c r="AJ455" s="6">
        <v>3.3333333333333332E-4</v>
      </c>
      <c r="AK455" s="6">
        <v>0.80600000000000005</v>
      </c>
      <c r="AL455" s="6">
        <v>0</v>
      </c>
      <c r="AM455" s="6">
        <v>0.19150000000000003</v>
      </c>
      <c r="AN455" s="7">
        <v>6.6666666666666664E-4</v>
      </c>
      <c r="AO455" s="6">
        <v>0</v>
      </c>
      <c r="AP455" s="6">
        <v>0</v>
      </c>
      <c r="AQ455" s="6">
        <v>1</v>
      </c>
      <c r="AR455" s="6">
        <v>3.5853779146921799E-219</v>
      </c>
      <c r="AS455" s="6">
        <v>4.6250211450737198E-142</v>
      </c>
      <c r="AT455" s="7">
        <v>4.8252092013638003E-184</v>
      </c>
      <c r="AU455" s="5">
        <v>3</v>
      </c>
      <c r="AV455" s="6">
        <v>6.0071773490522603E-57</v>
      </c>
      <c r="AW455" s="6">
        <v>8.65367943959677E-123</v>
      </c>
      <c r="AX455" s="6">
        <v>1</v>
      </c>
      <c r="AY455" s="6">
        <v>9.9779592233361207E-64</v>
      </c>
      <c r="AZ455" s="6">
        <v>3.6528290871530602E-26</v>
      </c>
      <c r="BA455" s="7">
        <v>1.21214708988648E-55</v>
      </c>
      <c r="BB455" s="6">
        <v>3.5806223918499901E-277</v>
      </c>
      <c r="BC455" s="6">
        <v>7.8828231128201002E-130</v>
      </c>
      <c r="BD455" s="6">
        <v>1.44730308807424E-295</v>
      </c>
      <c r="BE455" s="6">
        <v>1</v>
      </c>
      <c r="BF455" s="6">
        <v>7.7890717800963202E-69</v>
      </c>
      <c r="BG455" s="6">
        <v>1.8240609978582901E-81</v>
      </c>
      <c r="BH455" s="7">
        <v>1.23053010837435E-38</v>
      </c>
      <c r="BI455" s="6">
        <v>0</v>
      </c>
      <c r="BJ455" s="6">
        <v>0</v>
      </c>
      <c r="BK455" s="6">
        <v>1</v>
      </c>
      <c r="BL455" s="6">
        <v>3.9571766693802001E-212</v>
      </c>
      <c r="BM455" s="6">
        <v>5.43781567755972E-269</v>
      </c>
      <c r="BN455" s="6">
        <v>5.7386137685739203E-178</v>
      </c>
      <c r="BO455" s="7">
        <v>3.6076183296163002E-141</v>
      </c>
      <c r="BP455" s="6">
        <v>9.7276569632618995E-85</v>
      </c>
      <c r="BQ455" s="6">
        <v>4.10880755468031E-151</v>
      </c>
      <c r="BR455" s="6">
        <v>8.3144569374302494E-27</v>
      </c>
      <c r="BS455" s="6">
        <v>4.9251916942683299E-77</v>
      </c>
      <c r="BT455" s="6">
        <v>2.21892795965695E-36</v>
      </c>
      <c r="BU455" s="6">
        <v>2.57138336142259E-70</v>
      </c>
      <c r="BV455" s="7">
        <v>1</v>
      </c>
      <c r="BW455">
        <v>295</v>
      </c>
      <c r="BX455">
        <v>305</v>
      </c>
      <c r="BY455">
        <v>266</v>
      </c>
      <c r="BZ455">
        <v>285</v>
      </c>
      <c r="CA455">
        <v>255</v>
      </c>
      <c r="CB455">
        <v>194</v>
      </c>
      <c r="CC455">
        <v>216</v>
      </c>
      <c r="CD455">
        <v>225</v>
      </c>
      <c r="CE455">
        <v>228</v>
      </c>
      <c r="CF455" s="1">
        <v>242</v>
      </c>
      <c r="CH455" s="43">
        <v>6.6137109307546196E-2</v>
      </c>
      <c r="CJ455" s="27" t="s">
        <v>72357</v>
      </c>
    </row>
    <row r="456" spans="1:88">
      <c r="A456" s="27">
        <v>452</v>
      </c>
      <c r="B456" t="s">
        <v>70952</v>
      </c>
      <c r="D456" t="s">
        <v>71296</v>
      </c>
      <c r="E456" t="s">
        <v>71791</v>
      </c>
      <c r="F456" s="29">
        <v>35.404899999999998</v>
      </c>
      <c r="G456" s="29">
        <v>126.8047</v>
      </c>
      <c r="H456" s="30">
        <v>88</v>
      </c>
      <c r="I456" s="29" t="s">
        <v>71874</v>
      </c>
      <c r="J456" s="30" t="s">
        <v>71934</v>
      </c>
      <c r="K456" s="30" t="s">
        <v>72105</v>
      </c>
      <c r="L456" s="30" t="s">
        <v>71955</v>
      </c>
      <c r="M456" s="48">
        <v>40732</v>
      </c>
      <c r="N456" s="27" t="s">
        <v>71117</v>
      </c>
      <c r="O456" s="54" t="s">
        <v>72383</v>
      </c>
      <c r="P456" s="39"/>
      <c r="Q456" s="11"/>
      <c r="S456" s="12" t="s">
        <v>70990</v>
      </c>
      <c r="T456" s="6">
        <v>0</v>
      </c>
      <c r="U456" s="6">
        <v>0.01</v>
      </c>
      <c r="V456" s="6">
        <v>5.9999999999999993E-3</v>
      </c>
      <c r="W456" s="6">
        <v>0.80066666666666675</v>
      </c>
      <c r="X456" s="6">
        <v>1E-3</v>
      </c>
      <c r="Y456" s="6">
        <v>0.18083333333333332</v>
      </c>
      <c r="Z456" s="7">
        <v>1.6666666666666668E-3</v>
      </c>
      <c r="AA456" s="6">
        <v>0</v>
      </c>
      <c r="AB456" s="6">
        <v>1E-3</v>
      </c>
      <c r="AC456" s="6">
        <v>5.6666666666666671E-3</v>
      </c>
      <c r="AD456" s="6">
        <v>0.80433333333333346</v>
      </c>
      <c r="AE456" s="6">
        <v>3.15E-2</v>
      </c>
      <c r="AF456" s="6">
        <v>0.15533333333333335</v>
      </c>
      <c r="AG456" s="7">
        <v>2E-3</v>
      </c>
      <c r="AH456" s="6">
        <v>0</v>
      </c>
      <c r="AI456" s="6">
        <v>3.3333333333333332E-4</v>
      </c>
      <c r="AJ456" s="6">
        <v>5.6666666666666671E-3</v>
      </c>
      <c r="AK456" s="6">
        <v>0.80333333333333334</v>
      </c>
      <c r="AL456" s="6">
        <v>1E-3</v>
      </c>
      <c r="AM456" s="6">
        <v>0.1871666666666667</v>
      </c>
      <c r="AN456" s="7">
        <v>2.5000000000000001E-3</v>
      </c>
      <c r="AO456" s="6">
        <v>1.2905168326205E-305</v>
      </c>
      <c r="AP456" s="6">
        <v>0</v>
      </c>
      <c r="AQ456" s="6">
        <v>1</v>
      </c>
      <c r="AR456" s="6">
        <v>7.0849617149583897E-215</v>
      </c>
      <c r="AS456" s="6">
        <v>2.7950711939141299E-133</v>
      </c>
      <c r="AT456" s="7">
        <v>5.3172360782233801E-174</v>
      </c>
      <c r="AU456" s="5">
        <v>3</v>
      </c>
      <c r="AV456" s="6">
        <v>3.8975543564310198E-75</v>
      </c>
      <c r="AW456" s="6">
        <v>1.4070931155090701E-135</v>
      </c>
      <c r="AX456" s="6">
        <v>1</v>
      </c>
      <c r="AY456" s="6">
        <v>1.8676866645662701E-54</v>
      </c>
      <c r="AZ456" s="6">
        <v>3.0472669344941E-16</v>
      </c>
      <c r="BA456" s="7">
        <v>9.1742784449259405E-43</v>
      </c>
      <c r="BB456" s="6">
        <v>1.4178192335330699E-271</v>
      </c>
      <c r="BC456" s="6">
        <v>4.1542214374602401E-117</v>
      </c>
      <c r="BD456" s="6">
        <v>2.4336910236893002E-273</v>
      </c>
      <c r="BE456" s="6">
        <v>1</v>
      </c>
      <c r="BF456" s="6">
        <v>2.3096729569049699E-69</v>
      </c>
      <c r="BG456" s="6">
        <v>1.4393169564379E-68</v>
      </c>
      <c r="BH456" s="7">
        <v>3.4049442041808599E-34</v>
      </c>
      <c r="BI456" s="6">
        <v>5.1954343536682898E-305</v>
      </c>
      <c r="BJ456" s="6">
        <v>0</v>
      </c>
      <c r="BK456" s="6">
        <v>1</v>
      </c>
      <c r="BL456" s="6">
        <v>3.6361528792545498E-213</v>
      </c>
      <c r="BM456" s="6">
        <v>3.3848434415262603E-268</v>
      </c>
      <c r="BN456" s="6">
        <v>2.6832480981499502E-173</v>
      </c>
      <c r="BO456" s="7">
        <v>4.6248474665643898E-133</v>
      </c>
      <c r="BP456" s="6">
        <v>7.0447616416890902E-96</v>
      </c>
      <c r="BQ456" s="6">
        <v>8.8636755829988101E-157</v>
      </c>
      <c r="BR456" s="6">
        <v>1.13343481673259E-19</v>
      </c>
      <c r="BS456" s="6">
        <v>8.6344995847208604E-63</v>
      </c>
      <c r="BT456" s="6">
        <v>3.0680313109226301E-22</v>
      </c>
      <c r="BU456" s="6">
        <v>3.5571341600944501E-52</v>
      </c>
      <c r="BV456" s="7">
        <v>1</v>
      </c>
      <c r="BW456">
        <v>295</v>
      </c>
      <c r="BX456">
        <v>305</v>
      </c>
      <c r="BY456">
        <v>266</v>
      </c>
      <c r="BZ456">
        <v>285</v>
      </c>
      <c r="CA456">
        <v>255</v>
      </c>
      <c r="CB456">
        <v>194</v>
      </c>
      <c r="CC456">
        <v>216</v>
      </c>
      <c r="CD456">
        <v>225</v>
      </c>
      <c r="CE456">
        <v>228</v>
      </c>
      <c r="CF456" s="1">
        <v>242</v>
      </c>
      <c r="CH456" s="43">
        <v>8.6310328054909999E-2</v>
      </c>
      <c r="CJ456" s="27" t="s">
        <v>72357</v>
      </c>
    </row>
    <row r="457" spans="1:88">
      <c r="A457" s="27">
        <v>459</v>
      </c>
      <c r="B457" t="s">
        <v>70952</v>
      </c>
      <c r="D457" t="s">
        <v>71297</v>
      </c>
      <c r="E457" t="s">
        <v>71792</v>
      </c>
      <c r="F457" s="29">
        <v>41.913899999999998</v>
      </c>
      <c r="G457" s="29">
        <v>124.6656</v>
      </c>
      <c r="H457" s="31">
        <v>385</v>
      </c>
      <c r="I457" s="29" t="s">
        <v>71881</v>
      </c>
      <c r="J457" s="31" t="s">
        <v>72291</v>
      </c>
      <c r="K457" s="31" t="s">
        <v>72303</v>
      </c>
      <c r="M457" s="48">
        <v>40078</v>
      </c>
      <c r="N457" s="27" t="s">
        <v>71117</v>
      </c>
      <c r="O457" s="54" t="s">
        <v>72383</v>
      </c>
      <c r="P457" s="11"/>
      <c r="Q457" s="11"/>
      <c r="T457" s="6">
        <v>0</v>
      </c>
      <c r="U457" s="6">
        <v>1E-3</v>
      </c>
      <c r="V457" s="6">
        <v>0</v>
      </c>
      <c r="W457" s="6">
        <v>0.80000000000000016</v>
      </c>
      <c r="X457" s="6">
        <v>0</v>
      </c>
      <c r="Y457" s="6">
        <v>0.17383333333333331</v>
      </c>
      <c r="Z457" s="7">
        <v>2.4333333333333332E-2</v>
      </c>
      <c r="AA457" s="6">
        <v>0</v>
      </c>
      <c r="AB457" s="6">
        <v>1.6666666666666666E-4</v>
      </c>
      <c r="AC457" s="6">
        <v>0</v>
      </c>
      <c r="AD457" s="6">
        <v>0.80133333333333334</v>
      </c>
      <c r="AE457" s="6">
        <v>2.9666666666666664E-2</v>
      </c>
      <c r="AF457" s="6">
        <v>0.14916666666666664</v>
      </c>
      <c r="AG457" s="7">
        <v>1.8500000000000003E-2</v>
      </c>
      <c r="AH457" s="6">
        <v>0</v>
      </c>
      <c r="AI457" s="6">
        <v>0</v>
      </c>
      <c r="AJ457" s="6">
        <v>0</v>
      </c>
      <c r="AK457" s="6">
        <v>0.80066666666666675</v>
      </c>
      <c r="AL457" s="6">
        <v>0</v>
      </c>
      <c r="AM457" s="6">
        <v>0.18033333333333335</v>
      </c>
      <c r="AN457" s="7">
        <v>1.7833333333333336E-2</v>
      </c>
      <c r="AO457" s="6">
        <v>1.28545397974196E-302</v>
      </c>
      <c r="AP457" s="6">
        <v>0</v>
      </c>
      <c r="AQ457" s="6">
        <v>1</v>
      </c>
      <c r="AR457" s="6">
        <v>2.0477577619033299E-172</v>
      </c>
      <c r="AS457" s="6">
        <v>6.4831332724977901E-96</v>
      </c>
      <c r="AT457" s="7">
        <v>8.3456743455156695E-138</v>
      </c>
      <c r="AU457" s="5">
        <v>3</v>
      </c>
      <c r="AV457" s="6">
        <v>2.45558924880454E-73</v>
      </c>
      <c r="AW457" s="6">
        <v>1.7224209584070898E-142</v>
      </c>
      <c r="AX457" s="6">
        <v>1</v>
      </c>
      <c r="AY457" s="6">
        <v>2.4417892952384598E-68</v>
      </c>
      <c r="AZ457" s="6">
        <v>6.92170269732795E-33</v>
      </c>
      <c r="BA457" s="7">
        <v>1.5581681696900699E-57</v>
      </c>
      <c r="BB457" s="6">
        <v>4.8871022335719099E-270</v>
      </c>
      <c r="BC457" s="6">
        <v>2.7442850899519899E-107</v>
      </c>
      <c r="BD457" s="6">
        <v>1.07203612610815E-280</v>
      </c>
      <c r="BE457" s="6">
        <v>1</v>
      </c>
      <c r="BF457" s="6">
        <v>1.0851111522603299E-55</v>
      </c>
      <c r="BG457" s="6">
        <v>2.6319235221456901E-73</v>
      </c>
      <c r="BH457" s="7">
        <v>8.4423062147732298E-27</v>
      </c>
      <c r="BI457" s="6">
        <v>3.1492999273984103E-300</v>
      </c>
      <c r="BJ457" s="6">
        <v>0</v>
      </c>
      <c r="BK457" s="6">
        <v>1</v>
      </c>
      <c r="BL457" s="6">
        <v>8.4683707541072298E-167</v>
      </c>
      <c r="BM457" s="6">
        <v>6.3303798804450403E-227</v>
      </c>
      <c r="BN457" s="6">
        <v>3.6866042719681402E-133</v>
      </c>
      <c r="BO457" s="7">
        <v>2.3574155570685501E-95</v>
      </c>
      <c r="BP457" s="6">
        <v>2.8526340607699901E-102</v>
      </c>
      <c r="BQ457" s="6">
        <v>5.3111095004701795E-172</v>
      </c>
      <c r="BR457" s="6">
        <v>8.5551702677861209E-28</v>
      </c>
      <c r="BS457" s="6">
        <v>2.2182997600395202E-84</v>
      </c>
      <c r="BT457" s="6">
        <v>1.1561847769365899E-45</v>
      </c>
      <c r="BU457" s="6">
        <v>6.4364168603900602E-75</v>
      </c>
      <c r="BV457" s="7">
        <v>1</v>
      </c>
      <c r="BW457">
        <v>295</v>
      </c>
      <c r="BX457">
        <v>305</v>
      </c>
      <c r="BY457">
        <v>266</v>
      </c>
      <c r="BZ457">
        <v>286</v>
      </c>
      <c r="CA457">
        <v>255</v>
      </c>
      <c r="CB457">
        <v>194</v>
      </c>
      <c r="CC457">
        <v>216</v>
      </c>
      <c r="CD457">
        <v>225</v>
      </c>
      <c r="CE457">
        <v>228</v>
      </c>
      <c r="CF457" s="1">
        <v>242</v>
      </c>
      <c r="CH457" s="43">
        <v>5.3573254268479698E-2</v>
      </c>
      <c r="CJ457" s="27" t="s">
        <v>72357</v>
      </c>
    </row>
    <row r="458" spans="1:88">
      <c r="A458" s="27">
        <v>453</v>
      </c>
      <c r="B458" t="s">
        <v>70952</v>
      </c>
      <c r="D458" t="s">
        <v>71298</v>
      </c>
      <c r="E458" t="s">
        <v>71791</v>
      </c>
      <c r="F458" s="29">
        <v>36.306399999999996</v>
      </c>
      <c r="G458" s="29">
        <v>126.58880000000001</v>
      </c>
      <c r="H458" s="30">
        <v>21</v>
      </c>
      <c r="I458" s="29" t="s">
        <v>71874</v>
      </c>
      <c r="J458" s="30" t="s">
        <v>71936</v>
      </c>
      <c r="K458" s="30" t="s">
        <v>72044</v>
      </c>
      <c r="L458" s="30" t="s">
        <v>71945</v>
      </c>
      <c r="M458" s="48">
        <v>40732</v>
      </c>
      <c r="N458" s="27" t="s">
        <v>71117</v>
      </c>
      <c r="O458" s="54" t="s">
        <v>72383</v>
      </c>
      <c r="P458" s="11"/>
      <c r="Q458" s="11"/>
      <c r="T458" s="6">
        <v>0</v>
      </c>
      <c r="U458" s="6">
        <v>0</v>
      </c>
      <c r="V458" s="6">
        <v>5.0000000000000001E-4</v>
      </c>
      <c r="W458" s="6">
        <v>0.78783333333333339</v>
      </c>
      <c r="X458" s="6">
        <v>0</v>
      </c>
      <c r="Y458" s="6">
        <v>0.20933333333333334</v>
      </c>
      <c r="Z458" s="7">
        <v>1.666666666666667E-3</v>
      </c>
      <c r="AA458" s="6">
        <v>0</v>
      </c>
      <c r="AB458" s="6">
        <v>0</v>
      </c>
      <c r="AC458" s="6">
        <v>0</v>
      </c>
      <c r="AD458" s="6">
        <v>0.78450000000000009</v>
      </c>
      <c r="AE458" s="6">
        <v>3.5333333333333335E-2</v>
      </c>
      <c r="AF458" s="6">
        <v>0.17833333333333334</v>
      </c>
      <c r="AG458" s="7">
        <v>1.3333333333333333E-3</v>
      </c>
      <c r="AH458" s="6">
        <v>0</v>
      </c>
      <c r="AI458" s="6">
        <v>0</v>
      </c>
      <c r="AJ458" s="6">
        <v>0</v>
      </c>
      <c r="AK458" s="6">
        <v>0.78233333333333333</v>
      </c>
      <c r="AL458" s="6">
        <v>0</v>
      </c>
      <c r="AM458" s="6">
        <v>0.21533333333333335</v>
      </c>
      <c r="AN458" s="7">
        <v>1.3333333333333333E-3</v>
      </c>
      <c r="AO458" s="6">
        <v>0</v>
      </c>
      <c r="AP458" s="6">
        <v>0</v>
      </c>
      <c r="AQ458" s="6">
        <v>1</v>
      </c>
      <c r="AR458" s="6">
        <v>1.6149389338022199E-189</v>
      </c>
      <c r="AS458" s="6">
        <v>1.8161280956531901E-112</v>
      </c>
      <c r="AT458" s="7">
        <v>1.29125376030941E-157</v>
      </c>
      <c r="AU458" s="5">
        <v>3</v>
      </c>
      <c r="AV458" s="6">
        <v>1.57358132032192E-68</v>
      </c>
      <c r="AW458" s="6">
        <v>1.2891475901089E-135</v>
      </c>
      <c r="AX458" s="6">
        <v>1</v>
      </c>
      <c r="AY458" s="6">
        <v>8.9984253627043803E-73</v>
      </c>
      <c r="AZ458" s="6">
        <v>1.4222147196305899E-31</v>
      </c>
      <c r="BA458" s="7">
        <v>9.9216466983906205E-59</v>
      </c>
      <c r="BB458" s="6">
        <v>7.3911331056454E-277</v>
      </c>
      <c r="BC458" s="6">
        <v>6.2897710276631204E-136</v>
      </c>
      <c r="BD458" s="6">
        <v>6.3128997104771502E-297</v>
      </c>
      <c r="BE458" s="6">
        <v>1</v>
      </c>
      <c r="BF458" s="6">
        <v>4.2505122909580298E-64</v>
      </c>
      <c r="BG458" s="6">
        <v>1.6654575217227901E-71</v>
      </c>
      <c r="BH458" s="7">
        <v>4.0213319925374802E-32</v>
      </c>
      <c r="BI458" s="6">
        <v>0</v>
      </c>
      <c r="BJ458" s="6">
        <v>0</v>
      </c>
      <c r="BK458" s="6">
        <v>1</v>
      </c>
      <c r="BL458" s="6">
        <v>2.5867469271685299E-185</v>
      </c>
      <c r="BM458" s="6">
        <v>3.64066954851188E-231</v>
      </c>
      <c r="BN458" s="6">
        <v>1.7531887734369001E-154</v>
      </c>
      <c r="BO458" s="7">
        <v>4.0464001218300302E-111</v>
      </c>
      <c r="BP458" s="6">
        <v>4.0105682262999801E-86</v>
      </c>
      <c r="BQ458" s="6">
        <v>1.2250165143217701E-153</v>
      </c>
      <c r="BR458" s="6">
        <v>5.2748269138216901E-17</v>
      </c>
      <c r="BS458" s="6">
        <v>1.63022374300812E-80</v>
      </c>
      <c r="BT458" s="6">
        <v>3.1030984233466598E-37</v>
      </c>
      <c r="BU458" s="6">
        <v>2.4987130658359899E-67</v>
      </c>
      <c r="BV458" s="7">
        <v>1</v>
      </c>
      <c r="BW458">
        <v>295</v>
      </c>
      <c r="BX458">
        <v>305</v>
      </c>
      <c r="BY458">
        <v>266</v>
      </c>
      <c r="BZ458">
        <v>285</v>
      </c>
      <c r="CA458">
        <v>255</v>
      </c>
      <c r="CB458">
        <v>194</v>
      </c>
      <c r="CC458">
        <v>216</v>
      </c>
      <c r="CD458">
        <v>225</v>
      </c>
      <c r="CE458">
        <v>228</v>
      </c>
      <c r="CF458" s="1">
        <v>242</v>
      </c>
      <c r="CH458" s="43">
        <v>7.1561585528066005E-2</v>
      </c>
      <c r="CJ458" s="27" t="s">
        <v>72357</v>
      </c>
    </row>
    <row r="459" spans="1:88">
      <c r="A459" s="27">
        <v>454</v>
      </c>
      <c r="B459" t="s">
        <v>70952</v>
      </c>
      <c r="D459" t="s">
        <v>71299</v>
      </c>
      <c r="E459" t="s">
        <v>71791</v>
      </c>
      <c r="F459" s="29">
        <v>36.032800000000002</v>
      </c>
      <c r="G459" s="29">
        <v>128.27010000000001</v>
      </c>
      <c r="H459" s="30">
        <v>132</v>
      </c>
      <c r="I459" s="29" t="s">
        <v>71874</v>
      </c>
      <c r="J459" s="30" t="s">
        <v>71895</v>
      </c>
      <c r="K459" s="30" t="s">
        <v>72086</v>
      </c>
      <c r="L459" s="30" t="s">
        <v>71920</v>
      </c>
      <c r="M459" s="48">
        <v>40726</v>
      </c>
      <c r="N459" s="27" t="s">
        <v>71117</v>
      </c>
      <c r="O459" s="54" t="s">
        <v>72382</v>
      </c>
      <c r="P459" s="11"/>
      <c r="Q459" s="11"/>
      <c r="R459" s="11" t="s">
        <v>70990</v>
      </c>
      <c r="S459" s="12" t="s">
        <v>70990</v>
      </c>
      <c r="T459" s="6">
        <v>1E-3</v>
      </c>
      <c r="U459" s="6">
        <v>0.18166666666666667</v>
      </c>
      <c r="V459" s="6">
        <v>4.333333333333334E-3</v>
      </c>
      <c r="W459" s="6">
        <v>0.78549999999999998</v>
      </c>
      <c r="X459" s="6">
        <v>0</v>
      </c>
      <c r="Y459" s="6">
        <v>2.5166666666666667E-2</v>
      </c>
      <c r="Z459" s="7">
        <v>2.166666666666667E-3</v>
      </c>
      <c r="AA459" s="6">
        <v>0</v>
      </c>
      <c r="AB459" s="6">
        <v>7.9833333333333339E-2</v>
      </c>
      <c r="AC459" s="6">
        <v>1.35E-2</v>
      </c>
      <c r="AD459" s="6">
        <v>0.84866666666666657</v>
      </c>
      <c r="AE459" s="6">
        <v>4.6666666666666671E-3</v>
      </c>
      <c r="AF459" s="6">
        <v>2.2666666666666668E-2</v>
      </c>
      <c r="AG459" s="7">
        <v>2.9499999999999998E-2</v>
      </c>
      <c r="AH459" s="6">
        <v>1E-3</v>
      </c>
      <c r="AI459" s="6">
        <v>6.4166666666666664E-2</v>
      </c>
      <c r="AJ459" s="6">
        <v>2.3999999999999997E-2</v>
      </c>
      <c r="AK459" s="6">
        <v>0.84949999999999992</v>
      </c>
      <c r="AL459" s="6">
        <v>0</v>
      </c>
      <c r="AM459" s="6">
        <v>2.7166666666666669E-2</v>
      </c>
      <c r="AN459" s="7">
        <v>3.4166666666666672E-2</v>
      </c>
      <c r="AO459" s="6">
        <f>6.73634015294213*10^-314</f>
        <v>0</v>
      </c>
      <c r="AP459" s="6">
        <v>0</v>
      </c>
      <c r="AQ459" s="6">
        <v>1</v>
      </c>
      <c r="AR459" s="6">
        <v>3.9433674954363402E-210</v>
      </c>
      <c r="AS459" s="6">
        <v>3.9709070115867896E-127</v>
      </c>
      <c r="AT459" s="7">
        <v>1.2870458140595799E-173</v>
      </c>
      <c r="AU459" s="5">
        <v>3</v>
      </c>
      <c r="AV459" s="6">
        <v>8.3491063802659707E-64</v>
      </c>
      <c r="AW459" s="6">
        <v>1.40688237123045E-133</v>
      </c>
      <c r="AX459" s="6">
        <v>1</v>
      </c>
      <c r="AY459" s="6">
        <v>7.2010527667561299E-61</v>
      </c>
      <c r="AZ459" s="6">
        <v>1.05259559318992E-23</v>
      </c>
      <c r="BA459" s="7">
        <v>2.5243610808889401E-48</v>
      </c>
      <c r="BB459" s="6">
        <v>7.1387013141516506E-294</v>
      </c>
      <c r="BC459" s="6">
        <v>4.2263063717287698E-120</v>
      </c>
      <c r="BD459" s="6">
        <v>1.5417568644723699E-291</v>
      </c>
      <c r="BE459" s="6">
        <v>1</v>
      </c>
      <c r="BF459" s="6">
        <v>7.16304077421096E-67</v>
      </c>
      <c r="BG459" s="6">
        <v>2.9526856828260398E-74</v>
      </c>
      <c r="BH459" s="7">
        <v>6.1659826338233201E-41</v>
      </c>
      <c r="BI459" s="6">
        <f>1.61681694661341*10^-313</f>
        <v>0</v>
      </c>
      <c r="BJ459" s="6">
        <v>0</v>
      </c>
      <c r="BK459" s="6">
        <v>1</v>
      </c>
      <c r="BL459" s="6">
        <v>6.8508743243096603E-208</v>
      </c>
      <c r="BM459" s="6">
        <v>7.1674516485934099E-274</v>
      </c>
      <c r="BN459" s="6">
        <v>2.0544561061043601E-172</v>
      </c>
      <c r="BO459" s="7">
        <v>3.44376910015733E-127</v>
      </c>
      <c r="BP459" s="6">
        <v>8.8115460120154E-64</v>
      </c>
      <c r="BQ459" s="6">
        <v>1.74399911408752E-133</v>
      </c>
      <c r="BR459" s="6">
        <v>1</v>
      </c>
      <c r="BS459" s="6">
        <v>4.0831560481251302E-64</v>
      </c>
      <c r="BT459" s="6">
        <v>4.8718178374476601E-29</v>
      </c>
      <c r="BU459" s="6">
        <v>1.35938547556966E-50</v>
      </c>
      <c r="BV459" s="7">
        <v>1.06628351653903E-23</v>
      </c>
      <c r="BW459">
        <v>295</v>
      </c>
      <c r="BX459">
        <v>305</v>
      </c>
      <c r="BY459">
        <v>266</v>
      </c>
      <c r="BZ459">
        <v>285</v>
      </c>
      <c r="CA459">
        <v>255</v>
      </c>
      <c r="CB459">
        <v>194</v>
      </c>
      <c r="CC459">
        <v>216</v>
      </c>
      <c r="CD459">
        <v>225</v>
      </c>
      <c r="CE459">
        <v>228</v>
      </c>
      <c r="CF459" s="1">
        <v>242</v>
      </c>
      <c r="CH459" s="43">
        <v>0.106530523097084</v>
      </c>
      <c r="CJ459" s="27" t="s">
        <v>72357</v>
      </c>
    </row>
    <row r="460" spans="1:88">
      <c r="A460" s="27">
        <v>460</v>
      </c>
      <c r="B460" t="s">
        <v>70952</v>
      </c>
      <c r="D460" t="s">
        <v>71300</v>
      </c>
      <c r="E460" t="s">
        <v>71792</v>
      </c>
      <c r="F460" s="29">
        <v>41.239100000000001</v>
      </c>
      <c r="G460" s="29">
        <v>123.6862</v>
      </c>
      <c r="H460" s="31">
        <v>219</v>
      </c>
      <c r="I460" s="29" t="s">
        <v>71881</v>
      </c>
      <c r="J460" s="31" t="s">
        <v>72291</v>
      </c>
      <c r="K460" s="31" t="s">
        <v>72292</v>
      </c>
      <c r="M460" s="48">
        <v>40079</v>
      </c>
      <c r="N460" s="27" t="s">
        <v>71117</v>
      </c>
      <c r="O460" s="54" t="s">
        <v>72383</v>
      </c>
      <c r="P460" s="11"/>
      <c r="Q460" s="11"/>
      <c r="T460" s="6">
        <v>0</v>
      </c>
      <c r="U460" s="6">
        <v>0</v>
      </c>
      <c r="V460" s="6">
        <v>0</v>
      </c>
      <c r="W460" s="6">
        <v>0.77883333333333338</v>
      </c>
      <c r="X460" s="6">
        <v>0</v>
      </c>
      <c r="Y460" s="6">
        <v>0.21966666666666668</v>
      </c>
      <c r="Z460" s="7">
        <v>8.3333333333333339E-4</v>
      </c>
      <c r="AA460" s="6">
        <v>0</v>
      </c>
      <c r="AB460" s="6">
        <v>1E-3</v>
      </c>
      <c r="AC460" s="6">
        <v>0</v>
      </c>
      <c r="AD460" s="6">
        <v>0.77433333333333332</v>
      </c>
      <c r="AE460" s="6">
        <v>3.7333333333333336E-2</v>
      </c>
      <c r="AF460" s="6">
        <v>0.1865</v>
      </c>
      <c r="AG460" s="7">
        <v>6.6666666666666664E-4</v>
      </c>
      <c r="AH460" s="6">
        <v>0</v>
      </c>
      <c r="AI460" s="6">
        <v>1E-3</v>
      </c>
      <c r="AJ460" s="6">
        <v>0</v>
      </c>
      <c r="AK460" s="6">
        <v>0.77233333333333321</v>
      </c>
      <c r="AL460" s="6">
        <v>0</v>
      </c>
      <c r="AM460" s="6">
        <v>0.22566666666666668</v>
      </c>
      <c r="AN460" s="7">
        <v>5.0000000000000001E-4</v>
      </c>
      <c r="AO460" s="6">
        <f>1.61903785479331*10^-316</f>
        <v>0</v>
      </c>
      <c r="AP460" s="6">
        <v>0</v>
      </c>
      <c r="AQ460" s="6">
        <v>1</v>
      </c>
      <c r="AR460" s="6">
        <v>3.7713237255825303E-210</v>
      </c>
      <c r="AS460" s="6">
        <v>8.2347240470090402E-129</v>
      </c>
      <c r="AT460" s="7">
        <v>3.4409980524379399E-174</v>
      </c>
      <c r="AU460" s="5">
        <v>3</v>
      </c>
      <c r="AV460" s="6">
        <v>3.5305866965465802E-58</v>
      </c>
      <c r="AW460" s="6">
        <v>7.58781866059523E-124</v>
      </c>
      <c r="AX460" s="6">
        <v>1</v>
      </c>
      <c r="AY460" s="6">
        <v>2.2767275717802499E-63</v>
      </c>
      <c r="AZ460" s="6">
        <v>1.4023874484728199E-25</v>
      </c>
      <c r="BA460" s="7">
        <v>6.4433721163942003E-55</v>
      </c>
      <c r="BB460" s="6">
        <v>1.64402475381881E-272</v>
      </c>
      <c r="BC460" s="6">
        <v>1.6203935572813999E-128</v>
      </c>
      <c r="BD460" s="6">
        <v>7.8720724852444304E-287</v>
      </c>
      <c r="BE460" s="6">
        <v>1</v>
      </c>
      <c r="BF460" s="6">
        <v>3.2277605579242402E-67</v>
      </c>
      <c r="BG460" s="6">
        <v>3.1271291193441298E-74</v>
      </c>
      <c r="BH460" s="7">
        <v>2.0183455443745801E-36</v>
      </c>
      <c r="BI460" s="6">
        <f>1.3032974197154*10^-313</f>
        <v>0</v>
      </c>
      <c r="BJ460" s="6">
        <v>0</v>
      </c>
      <c r="BK460" s="6">
        <v>1</v>
      </c>
      <c r="BL460" s="6">
        <v>5.5106917821782102E-203</v>
      </c>
      <c r="BM460" s="6">
        <v>1.02274479913492E-263</v>
      </c>
      <c r="BN460" s="6">
        <v>5.1479190164921296E-168</v>
      </c>
      <c r="BO460" s="7">
        <v>3.7127029452908198E-128</v>
      </c>
      <c r="BP460" s="6">
        <v>3.1094263937276701E-86</v>
      </c>
      <c r="BQ460" s="6">
        <v>1.95969594090034E-152</v>
      </c>
      <c r="BR460" s="6">
        <v>4.4203399631427897E-27</v>
      </c>
      <c r="BS460" s="6">
        <v>1.1791620748356101E-76</v>
      </c>
      <c r="BT460" s="6">
        <v>9.4012917851223695E-36</v>
      </c>
      <c r="BU460" s="6">
        <v>1.36634056158017E-69</v>
      </c>
      <c r="BV460" s="7">
        <v>1</v>
      </c>
      <c r="BW460">
        <v>295</v>
      </c>
      <c r="BX460">
        <v>305</v>
      </c>
      <c r="BY460">
        <v>266</v>
      </c>
      <c r="BZ460">
        <v>285</v>
      </c>
      <c r="CA460">
        <v>255</v>
      </c>
      <c r="CB460">
        <v>194</v>
      </c>
      <c r="CC460">
        <v>216</v>
      </c>
      <c r="CD460">
        <v>225</v>
      </c>
      <c r="CE460">
        <v>228</v>
      </c>
      <c r="CF460" s="1">
        <v>242</v>
      </c>
      <c r="CH460" s="43">
        <v>5.8961038961038999E-2</v>
      </c>
      <c r="CJ460" s="27" t="s">
        <v>72357</v>
      </c>
    </row>
    <row r="461" spans="1:88">
      <c r="A461" s="27">
        <v>461</v>
      </c>
      <c r="B461" t="s">
        <v>70952</v>
      </c>
      <c r="D461" t="s">
        <v>71301</v>
      </c>
      <c r="E461" t="s">
        <v>71792</v>
      </c>
      <c r="F461" s="29">
        <v>37.172699999999999</v>
      </c>
      <c r="G461" s="29">
        <v>121.7342</v>
      </c>
      <c r="H461" s="31">
        <v>19.899999999999999</v>
      </c>
      <c r="I461" s="29" t="s">
        <v>71881</v>
      </c>
      <c r="J461" s="31" t="s">
        <v>72294</v>
      </c>
      <c r="K461" s="31" t="s">
        <v>72297</v>
      </c>
      <c r="M461" s="48">
        <v>39933</v>
      </c>
      <c r="N461" s="27" t="s">
        <v>71117</v>
      </c>
      <c r="O461" s="54" t="s">
        <v>72383</v>
      </c>
      <c r="P461" s="11"/>
      <c r="Q461" s="11"/>
      <c r="S461" s="12" t="s">
        <v>70990</v>
      </c>
      <c r="T461" s="6">
        <v>3.8333333333333331E-3</v>
      </c>
      <c r="U461" s="6">
        <v>0</v>
      </c>
      <c r="V461" s="6">
        <v>6.4999999999999997E-3</v>
      </c>
      <c r="W461" s="6">
        <v>0.77366666666666672</v>
      </c>
      <c r="X461" s="6">
        <v>7.0000000000000001E-3</v>
      </c>
      <c r="Y461" s="6">
        <v>0.20649999999999999</v>
      </c>
      <c r="Z461" s="7">
        <v>2.3333333333333331E-3</v>
      </c>
      <c r="AA461" s="6">
        <v>2.9999999999999996E-3</v>
      </c>
      <c r="AB461" s="6">
        <v>0</v>
      </c>
      <c r="AC461" s="6">
        <v>4.5000000000000005E-3</v>
      </c>
      <c r="AD461" s="6">
        <v>0.77033333333333343</v>
      </c>
      <c r="AE461" s="6">
        <v>4.0833333333333333E-2</v>
      </c>
      <c r="AF461" s="6">
        <v>0.18016666666666667</v>
      </c>
      <c r="AG461" s="7">
        <v>1.3333333333333333E-3</v>
      </c>
      <c r="AH461" s="6">
        <v>2.9999999999999996E-3</v>
      </c>
      <c r="AI461" s="6">
        <v>0</v>
      </c>
      <c r="AJ461" s="6">
        <v>3.666666666666667E-3</v>
      </c>
      <c r="AK461" s="6">
        <v>0.76933333333333342</v>
      </c>
      <c r="AL461" s="6">
        <v>5.9999999999999993E-3</v>
      </c>
      <c r="AM461" s="6">
        <v>0.21633333333333335</v>
      </c>
      <c r="AN461" s="7">
        <v>1.1666666666666668E-3</v>
      </c>
      <c r="AO461" s="6">
        <v>2.2060753200436801E-283</v>
      </c>
      <c r="AP461" s="6">
        <v>0</v>
      </c>
      <c r="AQ461" s="6">
        <v>1</v>
      </c>
      <c r="AR461" s="6">
        <v>1.3209754304520299E-164</v>
      </c>
      <c r="AS461" s="6">
        <v>2.7029726214898801E-84</v>
      </c>
      <c r="AT461" s="7">
        <v>4.4458284669879398E-127</v>
      </c>
      <c r="AU461" s="5">
        <v>3</v>
      </c>
      <c r="AV461" s="6">
        <v>1.7236794159787001E-69</v>
      </c>
      <c r="AW461" s="6">
        <v>1.1605057755827899E-122</v>
      </c>
      <c r="AX461" s="6">
        <v>1</v>
      </c>
      <c r="AY461" s="6">
        <v>7.8858883062538998E-59</v>
      </c>
      <c r="AZ461" s="6">
        <v>1.2512514518114699E-19</v>
      </c>
      <c r="BA461" s="7">
        <v>1.5233998132220499E-43</v>
      </c>
      <c r="BB461" s="6">
        <v>1.14849130621309E-267</v>
      </c>
      <c r="BC461" s="6">
        <v>6.2889024318552305E-116</v>
      </c>
      <c r="BD461" s="6">
        <v>2.4862695700257899E-280</v>
      </c>
      <c r="BE461" s="6">
        <v>1</v>
      </c>
      <c r="BF461" s="6">
        <v>2.5464356926555798E-56</v>
      </c>
      <c r="BG461" s="6">
        <v>1.66756373977309E-77</v>
      </c>
      <c r="BH461" s="7">
        <v>5.1141559883907198E-25</v>
      </c>
      <c r="BI461" s="6">
        <v>6.6877739083020096E-282</v>
      </c>
      <c r="BJ461" s="6">
        <v>0</v>
      </c>
      <c r="BK461" s="6">
        <v>1</v>
      </c>
      <c r="BL461" s="6">
        <v>4.3785296746975999E-161</v>
      </c>
      <c r="BM461" s="6">
        <v>7.16791918486593E-218</v>
      </c>
      <c r="BN461" s="6">
        <v>1.44207734355486E-124</v>
      </c>
      <c r="BO461" s="7">
        <v>6.6270053828251698E-84</v>
      </c>
      <c r="BP461" s="6">
        <v>2.1736192199128801E-93</v>
      </c>
      <c r="BQ461" s="6">
        <v>4.5557852582818997E-147</v>
      </c>
      <c r="BR461" s="6">
        <v>7.7785880454619205E-23</v>
      </c>
      <c r="BS461" s="6">
        <v>2.4786071300646798E-69</v>
      </c>
      <c r="BT461" s="6">
        <v>1.83551831549833E-27</v>
      </c>
      <c r="BU461" s="6">
        <v>2.8926249318309699E-55</v>
      </c>
      <c r="BV461" s="7">
        <v>1</v>
      </c>
      <c r="BW461">
        <v>295</v>
      </c>
      <c r="BX461">
        <v>305</v>
      </c>
      <c r="BY461">
        <v>266</v>
      </c>
      <c r="BZ461">
        <v>285</v>
      </c>
      <c r="CA461">
        <v>255</v>
      </c>
      <c r="CB461">
        <v>194</v>
      </c>
      <c r="CC461">
        <v>216</v>
      </c>
      <c r="CD461">
        <v>225</v>
      </c>
      <c r="CE461">
        <v>228</v>
      </c>
      <c r="CF461" s="1">
        <v>242</v>
      </c>
      <c r="CH461" s="43">
        <v>7.5348561257786995E-2</v>
      </c>
      <c r="CJ461" s="27" t="s">
        <v>72357</v>
      </c>
    </row>
    <row r="462" spans="1:88">
      <c r="A462" s="27">
        <v>462</v>
      </c>
      <c r="B462" t="s">
        <v>70952</v>
      </c>
      <c r="D462" t="s">
        <v>71302</v>
      </c>
      <c r="E462" t="s">
        <v>71792</v>
      </c>
      <c r="F462" s="29">
        <v>41.816099999999999</v>
      </c>
      <c r="G462" s="29">
        <v>123.3999</v>
      </c>
      <c r="H462" s="31">
        <v>51</v>
      </c>
      <c r="I462" s="29" t="s">
        <v>71881</v>
      </c>
      <c r="J462" s="31" t="s">
        <v>72291</v>
      </c>
      <c r="K462" s="31" t="s">
        <v>72304</v>
      </c>
      <c r="M462" s="48">
        <v>40079</v>
      </c>
      <c r="N462" s="27" t="s">
        <v>71117</v>
      </c>
      <c r="O462" s="54" t="s">
        <v>72383</v>
      </c>
      <c r="P462" s="11"/>
      <c r="Q462" s="11"/>
      <c r="S462" s="12" t="s">
        <v>70990</v>
      </c>
      <c r="T462" s="6">
        <v>0</v>
      </c>
      <c r="U462" s="6">
        <v>0</v>
      </c>
      <c r="V462" s="6">
        <v>0</v>
      </c>
      <c r="W462" s="6">
        <v>0.77233333333333343</v>
      </c>
      <c r="X462" s="6">
        <v>0</v>
      </c>
      <c r="Y462" s="6">
        <v>0.22500000000000001</v>
      </c>
      <c r="Z462" s="7">
        <v>1E-3</v>
      </c>
      <c r="AA462" s="6">
        <v>0</v>
      </c>
      <c r="AB462" s="6">
        <v>0</v>
      </c>
      <c r="AC462" s="6">
        <v>0</v>
      </c>
      <c r="AD462" s="6">
        <v>0.76916666666666667</v>
      </c>
      <c r="AE462" s="6">
        <v>3.8166666666666668E-2</v>
      </c>
      <c r="AF462" s="6">
        <v>0.19083333333333333</v>
      </c>
      <c r="AG462" s="7">
        <v>1E-3</v>
      </c>
      <c r="AH462" s="6">
        <v>0</v>
      </c>
      <c r="AI462" s="6">
        <v>0</v>
      </c>
      <c r="AJ462" s="6">
        <v>0</v>
      </c>
      <c r="AK462" s="6">
        <v>0.76783333333333326</v>
      </c>
      <c r="AL462" s="6">
        <v>0</v>
      </c>
      <c r="AM462" s="6">
        <v>0.23066666666666669</v>
      </c>
      <c r="AN462" s="7">
        <v>1E-3</v>
      </c>
      <c r="AO462" s="6">
        <v>0</v>
      </c>
      <c r="AP462" s="6">
        <v>0</v>
      </c>
      <c r="AQ462" s="6">
        <v>1</v>
      </c>
      <c r="AR462" s="6">
        <v>5.1918398950765601E-227</v>
      </c>
      <c r="AS462" s="6">
        <v>1.3664104561370399E-147</v>
      </c>
      <c r="AT462" s="7">
        <v>5.5754007834465901E-188</v>
      </c>
      <c r="AU462" s="5">
        <v>3</v>
      </c>
      <c r="AV462" s="6"/>
      <c r="AW462" s="6"/>
      <c r="AX462" s="6"/>
      <c r="AY462" s="6"/>
      <c r="AZ462" s="6"/>
      <c r="BA462" s="7"/>
      <c r="BB462" s="6">
        <v>1.1158297552405099E-278</v>
      </c>
      <c r="BC462" s="6">
        <v>6.0559628431763196E-147</v>
      </c>
      <c r="BD462" s="6">
        <v>1.76720028108614E-305</v>
      </c>
      <c r="BE462" s="6">
        <v>1</v>
      </c>
      <c r="BF462" s="6">
        <v>8.7251985280042499E-69</v>
      </c>
      <c r="BG462" s="6">
        <v>2.83292511104727E-64</v>
      </c>
      <c r="BH462" s="7">
        <v>7.1871431390117496E-41</v>
      </c>
      <c r="BI462" s="6">
        <v>0</v>
      </c>
      <c r="BJ462" s="6">
        <v>0</v>
      </c>
      <c r="BK462" s="6">
        <v>1</v>
      </c>
      <c r="BL462" s="6">
        <v>7.4029487534518397E-221</v>
      </c>
      <c r="BM462" s="6">
        <v>2.6800993318833601E-260</v>
      </c>
      <c r="BN462" s="6">
        <v>7.7875756598999797E-183</v>
      </c>
      <c r="BO462" s="7">
        <v>4.44055069091218E-146</v>
      </c>
      <c r="BP462" s="6"/>
      <c r="BQ462" s="6"/>
      <c r="BR462" s="6"/>
      <c r="BS462" s="6"/>
      <c r="BT462" s="6"/>
      <c r="BU462" s="6"/>
      <c r="BV462" s="7"/>
      <c r="BW462">
        <v>295</v>
      </c>
      <c r="BX462">
        <v>305</v>
      </c>
      <c r="BY462">
        <v>266</v>
      </c>
      <c r="BZ462">
        <v>286</v>
      </c>
      <c r="CA462">
        <v>255</v>
      </c>
      <c r="CB462">
        <v>194</v>
      </c>
      <c r="CC462">
        <v>216</v>
      </c>
      <c r="CD462">
        <v>225</v>
      </c>
      <c r="CE462">
        <v>228</v>
      </c>
      <c r="CF462" s="1">
        <v>242</v>
      </c>
      <c r="CH462" s="43">
        <v>7.9607415485278096E-2</v>
      </c>
      <c r="CJ462" s="27" t="s">
        <v>72357</v>
      </c>
    </row>
    <row r="463" spans="1:88">
      <c r="A463" s="27">
        <v>463</v>
      </c>
      <c r="B463" t="s">
        <v>70952</v>
      </c>
      <c r="D463" t="s">
        <v>71303</v>
      </c>
      <c r="E463" t="s">
        <v>71792</v>
      </c>
      <c r="F463" s="29">
        <v>41.328800000000001</v>
      </c>
      <c r="G463" s="29">
        <v>123.69029999999999</v>
      </c>
      <c r="H463" s="31">
        <v>148</v>
      </c>
      <c r="I463" s="29" t="s">
        <v>71881</v>
      </c>
      <c r="J463" s="31" t="s">
        <v>72291</v>
      </c>
      <c r="K463" s="31" t="s">
        <v>72292</v>
      </c>
      <c r="M463" s="48">
        <v>0</v>
      </c>
      <c r="N463" s="27" t="s">
        <v>71117</v>
      </c>
      <c r="O463" s="54" t="s">
        <v>72383</v>
      </c>
      <c r="P463" s="11"/>
      <c r="Q463" s="11"/>
      <c r="R463" s="11" t="s">
        <v>70990</v>
      </c>
      <c r="T463" s="6">
        <v>0</v>
      </c>
      <c r="U463" s="6">
        <v>5.1666666666666666E-3</v>
      </c>
      <c r="V463" s="6">
        <v>4.6666666666666671E-3</v>
      </c>
      <c r="W463" s="6">
        <v>0.76900000000000013</v>
      </c>
      <c r="X463" s="6">
        <v>3.6666666666666666E-3</v>
      </c>
      <c r="Y463" s="6">
        <v>0.21050000000000002</v>
      </c>
      <c r="Z463" s="7">
        <v>6.1666666666666667E-3</v>
      </c>
      <c r="AA463" s="6">
        <v>0</v>
      </c>
      <c r="AB463" s="6">
        <v>1E-3</v>
      </c>
      <c r="AC463" s="6">
        <v>2.6666666666666666E-3</v>
      </c>
      <c r="AD463" s="6">
        <v>0.77316666666666656</v>
      </c>
      <c r="AE463" s="6">
        <v>3.8833333333333331E-2</v>
      </c>
      <c r="AF463" s="6">
        <v>0.17949999999999999</v>
      </c>
      <c r="AG463" s="7">
        <v>4.6666666666666662E-3</v>
      </c>
      <c r="AH463" s="6">
        <v>0</v>
      </c>
      <c r="AI463" s="6">
        <v>1E-3</v>
      </c>
      <c r="AJ463" s="6">
        <v>2.6666666666666666E-3</v>
      </c>
      <c r="AK463" s="6">
        <v>0.77066666666666672</v>
      </c>
      <c r="AL463" s="6">
        <v>4.0000000000000001E-3</v>
      </c>
      <c r="AM463" s="6">
        <v>0.21650000000000003</v>
      </c>
      <c r="AN463" s="7">
        <v>5.3333333333333332E-3</v>
      </c>
      <c r="AO463" s="6">
        <v>0</v>
      </c>
      <c r="AP463" s="6">
        <v>0</v>
      </c>
      <c r="AQ463" s="6">
        <v>1</v>
      </c>
      <c r="AR463" s="6">
        <v>7.9650707361932699E-226</v>
      </c>
      <c r="AS463" s="6">
        <v>3.2908275175561802E-149</v>
      </c>
      <c r="AT463" s="7">
        <v>1.1603872081333801E-187</v>
      </c>
      <c r="AU463" s="5">
        <v>3</v>
      </c>
      <c r="AV463" s="6">
        <v>9.0368466783501997E-67</v>
      </c>
      <c r="AW463" s="6">
        <v>8.9569040584783297E-131</v>
      </c>
      <c r="AX463" s="6">
        <v>1</v>
      </c>
      <c r="AY463" s="6">
        <v>1.06714721772714E-63</v>
      </c>
      <c r="AZ463" s="6">
        <v>4.9194373601172897E-30</v>
      </c>
      <c r="BA463" s="7">
        <v>6.0921417786588202E-54</v>
      </c>
      <c r="BB463" s="6">
        <v>9.8588416013212506E-284</v>
      </c>
      <c r="BC463" s="6">
        <v>3.0366234601673699E-128</v>
      </c>
      <c r="BD463" s="6">
        <v>2.1512408080015999E-298</v>
      </c>
      <c r="BE463" s="6">
        <v>1</v>
      </c>
      <c r="BF463" s="6">
        <v>4.3513438612953901E-69</v>
      </c>
      <c r="BG463" s="6">
        <v>6.1157099563945497E-82</v>
      </c>
      <c r="BH463" s="7">
        <v>4.7792357159992201E-38</v>
      </c>
      <c r="BI463" s="6">
        <v>0</v>
      </c>
      <c r="BJ463" s="6">
        <v>0</v>
      </c>
      <c r="BK463" s="6">
        <v>1</v>
      </c>
      <c r="BL463" s="6">
        <v>8.9925173427448705E-225</v>
      </c>
      <c r="BM463" s="6">
        <v>2.5135028703531699E-279</v>
      </c>
      <c r="BN463" s="6">
        <v>1.3241557974774301E-187</v>
      </c>
      <c r="BO463" s="7">
        <v>7.2296644754593398E-149</v>
      </c>
      <c r="BP463" s="6">
        <v>5.5705321233711698E-96</v>
      </c>
      <c r="BQ463" s="6">
        <v>1.4892639167945801E-160</v>
      </c>
      <c r="BR463" s="6">
        <v>3.7542845784600399E-28</v>
      </c>
      <c r="BS463" s="6">
        <v>6.8064450071598703E-79</v>
      </c>
      <c r="BT463" s="6">
        <v>5.8357623618282502E-42</v>
      </c>
      <c r="BU463" s="6">
        <v>1.5644620739356499E-70</v>
      </c>
      <c r="BV463" s="7">
        <v>1</v>
      </c>
      <c r="BW463">
        <v>295</v>
      </c>
      <c r="BX463">
        <v>305</v>
      </c>
      <c r="BY463">
        <v>266</v>
      </c>
      <c r="BZ463">
        <v>285</v>
      </c>
      <c r="CA463">
        <v>255</v>
      </c>
      <c r="CB463">
        <v>194</v>
      </c>
      <c r="CC463">
        <v>216</v>
      </c>
      <c r="CD463">
        <v>225</v>
      </c>
      <c r="CE463">
        <v>228</v>
      </c>
      <c r="CF463" s="1">
        <v>242</v>
      </c>
      <c r="CG463" s="45">
        <v>31</v>
      </c>
      <c r="CH463" s="43">
        <v>6.9277826328751901E-2</v>
      </c>
      <c r="CJ463" s="27" t="s">
        <v>72357</v>
      </c>
    </row>
    <row r="464" spans="1:88">
      <c r="A464" s="27">
        <v>464</v>
      </c>
      <c r="B464" t="s">
        <v>70952</v>
      </c>
      <c r="D464" t="s">
        <v>71304</v>
      </c>
      <c r="E464" t="s">
        <v>71792</v>
      </c>
      <c r="F464" s="29">
        <v>41.317</v>
      </c>
      <c r="G464" s="29">
        <v>123.7384</v>
      </c>
      <c r="H464" s="31">
        <v>183</v>
      </c>
      <c r="I464" s="29" t="s">
        <v>71881</v>
      </c>
      <c r="J464" s="31" t="s">
        <v>72291</v>
      </c>
      <c r="K464" s="31" t="s">
        <v>72292</v>
      </c>
      <c r="M464" s="48">
        <v>0</v>
      </c>
      <c r="N464" s="27" t="s">
        <v>71117</v>
      </c>
      <c r="O464" s="54" t="s">
        <v>72383</v>
      </c>
      <c r="P464" s="11"/>
      <c r="Q464" s="11"/>
      <c r="T464" s="6">
        <v>0</v>
      </c>
      <c r="U464" s="6">
        <v>2.8333333333333335E-3</v>
      </c>
      <c r="V464" s="6">
        <v>2.8333333333333335E-3</v>
      </c>
      <c r="W464" s="6">
        <v>0.76516666666666666</v>
      </c>
      <c r="X464" s="6">
        <v>0</v>
      </c>
      <c r="Y464" s="6">
        <v>0.22766666666666668</v>
      </c>
      <c r="Z464" s="7">
        <v>1.1666666666666668E-3</v>
      </c>
      <c r="AA464" s="6">
        <v>0</v>
      </c>
      <c r="AB464" s="6">
        <v>1E-3</v>
      </c>
      <c r="AC464" s="6">
        <v>1.1666666666666668E-3</v>
      </c>
      <c r="AD464" s="6">
        <v>0.76633333333333331</v>
      </c>
      <c r="AE464" s="6">
        <v>3.8333333333333337E-2</v>
      </c>
      <c r="AF464" s="6">
        <v>0.1915</v>
      </c>
      <c r="AG464" s="7">
        <v>1E-3</v>
      </c>
      <c r="AH464" s="6">
        <v>0</v>
      </c>
      <c r="AI464" s="6">
        <v>1.3333333333333333E-3</v>
      </c>
      <c r="AJ464" s="6">
        <v>1E-3</v>
      </c>
      <c r="AK464" s="6">
        <v>0.7636666666666666</v>
      </c>
      <c r="AL464" s="6">
        <v>0</v>
      </c>
      <c r="AM464" s="6">
        <v>0.23250000000000001</v>
      </c>
      <c r="AN464" s="7">
        <v>1E-3</v>
      </c>
      <c r="AO464" s="6">
        <f>1.68476385231865*10^-321</f>
        <v>0</v>
      </c>
      <c r="AP464" s="6">
        <v>0</v>
      </c>
      <c r="AQ464" s="6">
        <v>1</v>
      </c>
      <c r="AR464" s="6">
        <v>5.58993260077534E-197</v>
      </c>
      <c r="AS464" s="6">
        <v>2.5115216028487E-125</v>
      </c>
      <c r="AT464" s="7">
        <v>1.68329059099161E-161</v>
      </c>
      <c r="AU464" s="5">
        <v>3</v>
      </c>
      <c r="AV464" s="6">
        <v>5.79696072038684E-66</v>
      </c>
      <c r="AW464" s="6">
        <v>3.64313815029357E-130</v>
      </c>
      <c r="AX464" s="6">
        <v>1</v>
      </c>
      <c r="AY464" s="6">
        <v>1.7435037101066501E-63</v>
      </c>
      <c r="AZ464" s="6">
        <v>1.8037001202321799E-29</v>
      </c>
      <c r="BA464" s="7">
        <v>1.3710835398551701E-53</v>
      </c>
      <c r="BB464" s="6">
        <v>2.7630644944524898E-269</v>
      </c>
      <c r="BC464" s="6">
        <v>2.95091290241556E-113</v>
      </c>
      <c r="BD464" s="6">
        <v>1.0281372650351601E-273</v>
      </c>
      <c r="BE464" s="6">
        <v>1</v>
      </c>
      <c r="BF464" s="6">
        <v>1.2287843341229901E-62</v>
      </c>
      <c r="BG464" s="6">
        <v>6.46093835219446E-76</v>
      </c>
      <c r="BH464" s="7">
        <v>3.3600609813251198E-31</v>
      </c>
      <c r="BI464" s="6">
        <f>1.38387787400133*10^-320</f>
        <v>0</v>
      </c>
      <c r="BJ464" s="6">
        <v>0</v>
      </c>
      <c r="BK464" s="6">
        <v>1</v>
      </c>
      <c r="BL464" s="6">
        <v>8.97613016151826E-196</v>
      </c>
      <c r="BM464" s="6">
        <v>3.2105113465547901E-249</v>
      </c>
      <c r="BN464" s="6">
        <v>2.8571342542691802E-161</v>
      </c>
      <c r="BO464" s="7">
        <v>8.0444559002754599E-125</v>
      </c>
      <c r="BP464" s="6">
        <v>1.7171915518911201E-94</v>
      </c>
      <c r="BQ464" s="6">
        <v>2.9784396649197598E-159</v>
      </c>
      <c r="BR464" s="6">
        <v>1.7233361099924699E-27</v>
      </c>
      <c r="BS464" s="6">
        <v>3.8909003970299499E-78</v>
      </c>
      <c r="BT464" s="6">
        <v>6.32204766859905E-41</v>
      </c>
      <c r="BU464" s="6">
        <v>1.31081177627214E-69</v>
      </c>
      <c r="BV464" s="7">
        <v>1</v>
      </c>
      <c r="BW464">
        <v>295</v>
      </c>
      <c r="BX464">
        <v>305</v>
      </c>
      <c r="BY464">
        <v>266</v>
      </c>
      <c r="BZ464">
        <v>285</v>
      </c>
      <c r="CA464">
        <v>255</v>
      </c>
      <c r="CB464">
        <v>194</v>
      </c>
      <c r="CC464">
        <v>216</v>
      </c>
      <c r="CD464">
        <v>225</v>
      </c>
      <c r="CE464">
        <v>228</v>
      </c>
      <c r="CF464" s="1">
        <v>242</v>
      </c>
      <c r="CG464" s="45">
        <v>31</v>
      </c>
      <c r="CH464" s="43">
        <v>5.8156301066999899E-2</v>
      </c>
      <c r="CJ464" s="27" t="s">
        <v>72357</v>
      </c>
    </row>
    <row r="465" spans="1:88">
      <c r="A465" s="27">
        <v>465</v>
      </c>
      <c r="B465" t="s">
        <v>70952</v>
      </c>
      <c r="D465" t="s">
        <v>71305</v>
      </c>
      <c r="E465" t="s">
        <v>71792</v>
      </c>
      <c r="F465" s="29">
        <v>41.186100000000003</v>
      </c>
      <c r="G465" s="29">
        <v>123.8459</v>
      </c>
      <c r="H465" s="31">
        <v>246</v>
      </c>
      <c r="I465" s="29" t="s">
        <v>71881</v>
      </c>
      <c r="J465" s="31" t="s">
        <v>72291</v>
      </c>
      <c r="K465" s="31" t="s">
        <v>72292</v>
      </c>
      <c r="M465" s="48">
        <v>40079</v>
      </c>
      <c r="N465" s="27" t="s">
        <v>71117</v>
      </c>
      <c r="O465" s="54" t="s">
        <v>72383</v>
      </c>
      <c r="P465" s="11"/>
      <c r="Q465" s="11"/>
      <c r="S465" s="12" t="s">
        <v>70990</v>
      </c>
      <c r="T465" s="6">
        <v>0</v>
      </c>
      <c r="U465" s="6">
        <v>0</v>
      </c>
      <c r="V465" s="6">
        <v>0</v>
      </c>
      <c r="W465" s="6">
        <v>0.76449999999999996</v>
      </c>
      <c r="X465" s="6">
        <v>5.9999999999999993E-3</v>
      </c>
      <c r="Y465" s="6">
        <v>0.22750000000000001</v>
      </c>
      <c r="Z465" s="7">
        <v>1E-3</v>
      </c>
      <c r="AA465" s="6">
        <v>1E-3</v>
      </c>
      <c r="AB465" s="6">
        <v>1E-3</v>
      </c>
      <c r="AC465" s="6">
        <v>0</v>
      </c>
      <c r="AD465" s="6">
        <v>0.75883333333333336</v>
      </c>
      <c r="AE465" s="6">
        <v>4.3500000000000004E-2</v>
      </c>
      <c r="AF465" s="6">
        <v>0.19516666666666668</v>
      </c>
      <c r="AG465" s="7">
        <v>5.0000000000000001E-4</v>
      </c>
      <c r="AH465" s="6">
        <v>1E-3</v>
      </c>
      <c r="AI465" s="6">
        <v>1E-3</v>
      </c>
      <c r="AJ465" s="6">
        <v>0</v>
      </c>
      <c r="AK465" s="6">
        <v>0.75616666666666665</v>
      </c>
      <c r="AL465" s="6">
        <v>5.0000000000000001E-3</v>
      </c>
      <c r="AM465" s="6">
        <v>0.23583333333333334</v>
      </c>
      <c r="AN465" s="7">
        <v>3.3333333333333332E-4</v>
      </c>
      <c r="AO465" s="6">
        <v>0</v>
      </c>
      <c r="AP465" s="6">
        <v>0</v>
      </c>
      <c r="AQ465" s="6">
        <v>1</v>
      </c>
      <c r="AR465" s="6">
        <v>5.1881221435068003E-167</v>
      </c>
      <c r="AS465" s="6">
        <v>2.3758452552137799E-89</v>
      </c>
      <c r="AT465" s="7">
        <v>1.8589076111678701E-131</v>
      </c>
      <c r="AU465" s="5">
        <v>3</v>
      </c>
      <c r="AV465" s="6">
        <v>1.1563024759560401E-52</v>
      </c>
      <c r="AW465" s="6">
        <v>3.5863773370368099E-118</v>
      </c>
      <c r="AX465" s="6">
        <v>3.35710484955258E-8</v>
      </c>
      <c r="AY465" s="6">
        <v>1.3569608410032999E-34</v>
      </c>
      <c r="AZ465" s="6">
        <v>0.99999996642895095</v>
      </c>
      <c r="BA465" s="7">
        <v>1.5840349083193401E-23</v>
      </c>
      <c r="BB465" s="6">
        <v>4.5680378988140702E-274</v>
      </c>
      <c r="BC465" s="6">
        <v>4.5493925491819E-119</v>
      </c>
      <c r="BD465" s="6">
        <v>2.8430964310866001E-298</v>
      </c>
      <c r="BE465" s="6">
        <v>1</v>
      </c>
      <c r="BF465" s="6">
        <v>1.12382062569645E-58</v>
      </c>
      <c r="BG465" s="6">
        <v>1.4117352138994E-73</v>
      </c>
      <c r="BH465" s="7">
        <v>1.4774393086436499E-28</v>
      </c>
      <c r="BI465" s="6">
        <v>5.0259812724481098E-306</v>
      </c>
      <c r="BJ465" s="6">
        <v>0</v>
      </c>
      <c r="BK465" s="6">
        <v>1</v>
      </c>
      <c r="BL465" s="6">
        <v>1.6243287459071E-162</v>
      </c>
      <c r="BM465" s="6">
        <v>5.0540339754362201E-205</v>
      </c>
      <c r="BN465" s="6">
        <v>5.3081553803862898E-128</v>
      </c>
      <c r="BO465" s="7">
        <v>4.8648192888612102E-88</v>
      </c>
      <c r="BP465" s="6">
        <v>2.72598645104338E-80</v>
      </c>
      <c r="BQ465" s="6">
        <v>9.2388001910179304E-147</v>
      </c>
      <c r="BR465" s="6">
        <v>1.29380091601198E-28</v>
      </c>
      <c r="BS465" s="6">
        <v>4.3375444050062797E-61</v>
      </c>
      <c r="BT465" s="6">
        <v>3.1543813335855902E-23</v>
      </c>
      <c r="BU465" s="6">
        <v>3.4907760639878102E-51</v>
      </c>
      <c r="BV465" s="7">
        <v>1</v>
      </c>
      <c r="BW465">
        <v>295</v>
      </c>
      <c r="BX465">
        <v>305</v>
      </c>
      <c r="BY465">
        <v>266</v>
      </c>
      <c r="BZ465">
        <v>285</v>
      </c>
      <c r="CA465">
        <v>255</v>
      </c>
      <c r="CB465">
        <v>194</v>
      </c>
      <c r="CC465">
        <v>216</v>
      </c>
      <c r="CD465">
        <v>225</v>
      </c>
      <c r="CE465">
        <v>228</v>
      </c>
      <c r="CF465" s="1">
        <v>242</v>
      </c>
      <c r="CH465" s="43">
        <v>6.5835242216000706E-2</v>
      </c>
      <c r="CJ465" s="27" t="s">
        <v>72357</v>
      </c>
    </row>
    <row r="466" spans="1:88">
      <c r="A466" s="27">
        <v>455</v>
      </c>
      <c r="B466" t="s">
        <v>70952</v>
      </c>
      <c r="D466" t="s">
        <v>71306</v>
      </c>
      <c r="E466" t="s">
        <v>71791</v>
      </c>
      <c r="F466" s="29">
        <v>37.512599999999999</v>
      </c>
      <c r="G466" s="29">
        <v>130.80879999999999</v>
      </c>
      <c r="H466" s="30">
        <v>44</v>
      </c>
      <c r="I466" s="29" t="s">
        <v>71874</v>
      </c>
      <c r="J466" s="30" t="s">
        <v>71895</v>
      </c>
      <c r="K466" s="30" t="s">
        <v>72061</v>
      </c>
      <c r="L466" s="30" t="s">
        <v>71901</v>
      </c>
      <c r="M466" s="48">
        <v>40695</v>
      </c>
      <c r="N466" s="27" t="s">
        <v>71117</v>
      </c>
      <c r="O466" s="54" t="s">
        <v>72382</v>
      </c>
      <c r="P466" s="11"/>
      <c r="Q466" s="11"/>
      <c r="S466" s="12" t="s">
        <v>70990</v>
      </c>
      <c r="T466" s="6">
        <v>1E-3</v>
      </c>
      <c r="U466" s="6">
        <v>0.12183333333333334</v>
      </c>
      <c r="V466" s="6">
        <v>0.12416666666666666</v>
      </c>
      <c r="W466" s="6">
        <v>0.73866666666666658</v>
      </c>
      <c r="X466" s="6">
        <v>0</v>
      </c>
      <c r="Y466" s="6">
        <v>1.1333333333333332E-2</v>
      </c>
      <c r="Z466" s="7">
        <v>3.1666666666666666E-3</v>
      </c>
      <c r="AA466" s="6">
        <v>0</v>
      </c>
      <c r="AB466" s="6">
        <v>3.266666666666667E-2</v>
      </c>
      <c r="AC466" s="6">
        <v>0.14766666666666667</v>
      </c>
      <c r="AD466" s="6">
        <v>0.77700000000000002</v>
      </c>
      <c r="AE466" s="6">
        <v>2.5000000000000001E-3</v>
      </c>
      <c r="AF466" s="6">
        <v>1.1333333333333334E-2</v>
      </c>
      <c r="AG466" s="7">
        <v>2.866666666666667E-2</v>
      </c>
      <c r="AH466" s="6">
        <v>0</v>
      </c>
      <c r="AI466" s="6">
        <v>2.816666666666667E-2</v>
      </c>
      <c r="AJ466" s="6">
        <v>0.15016666666666667</v>
      </c>
      <c r="AK466" s="6">
        <v>0.77566666666666662</v>
      </c>
      <c r="AL466" s="6">
        <v>0</v>
      </c>
      <c r="AM466" s="6">
        <v>1.5666666666666666E-2</v>
      </c>
      <c r="AN466" s="7">
        <v>3.0666666666666665E-2</v>
      </c>
      <c r="AO466" s="6">
        <v>4.3612899007137001E-296</v>
      </c>
      <c r="AP466" s="6">
        <v>0</v>
      </c>
      <c r="AQ466" s="6">
        <v>1</v>
      </c>
      <c r="AR466" s="6">
        <v>1.90429772354239E-191</v>
      </c>
      <c r="AS466" s="6">
        <v>3.8702123115371897E-117</v>
      </c>
      <c r="AT466" s="7">
        <v>2.53154889813358E-160</v>
      </c>
      <c r="AU466" s="5">
        <v>3</v>
      </c>
      <c r="AV466" s="6">
        <v>3.5656996543150599E-46</v>
      </c>
      <c r="AW466" s="6">
        <v>3.6752200664546803E-108</v>
      </c>
      <c r="AX466" s="6">
        <v>1</v>
      </c>
      <c r="AY466" s="6">
        <v>3.6171107568806701E-63</v>
      </c>
      <c r="AZ466" s="6">
        <v>4.3746542416200599E-31</v>
      </c>
      <c r="BA466" s="7">
        <v>2.9217856180111501E-47</v>
      </c>
      <c r="BB466" s="6">
        <v>6.9026637141493501E-274</v>
      </c>
      <c r="BC466" s="6">
        <v>6.8215745645041696E-108</v>
      </c>
      <c r="BD466" s="6">
        <v>3.7697225388074003E-251</v>
      </c>
      <c r="BE466" s="6">
        <v>1</v>
      </c>
      <c r="BF466" s="6">
        <v>2.1994793442098699E-65</v>
      </c>
      <c r="BG466" s="6">
        <v>4.0113019839154401E-74</v>
      </c>
      <c r="BH466" s="7">
        <v>6.8508913264985399E-34</v>
      </c>
      <c r="BI466" s="6">
        <v>2.8703913385130399E-294</v>
      </c>
      <c r="BJ466" s="6">
        <v>0</v>
      </c>
      <c r="BK466" s="6">
        <v>1</v>
      </c>
      <c r="BL466" s="6">
        <v>5.1374284587207903E-188</v>
      </c>
      <c r="BM466" s="6">
        <v>1.4211950474591701E-245</v>
      </c>
      <c r="BN466" s="6">
        <v>6.4833508973796201E-158</v>
      </c>
      <c r="BO466" s="7">
        <v>2.03767207831346E-116</v>
      </c>
      <c r="BP466" s="6">
        <v>1.65529487249449E-45</v>
      </c>
      <c r="BQ466" s="6">
        <v>2.3124122279111001E-107</v>
      </c>
      <c r="BR466" s="6">
        <v>1</v>
      </c>
      <c r="BS466" s="6">
        <v>9.1988748144203698E-67</v>
      </c>
      <c r="BT466" s="6">
        <v>3.08887429329852E-37</v>
      </c>
      <c r="BU466" s="6">
        <v>1.12505029357915E-49</v>
      </c>
      <c r="BV466" s="7">
        <v>8.0646432583728E-28</v>
      </c>
      <c r="BW466">
        <v>294</v>
      </c>
      <c r="BX466">
        <v>306</v>
      </c>
      <c r="BY466">
        <v>270</v>
      </c>
      <c r="BZ466">
        <v>287</v>
      </c>
      <c r="CA466">
        <v>251</v>
      </c>
      <c r="CB466">
        <v>194</v>
      </c>
      <c r="CC466">
        <v>215</v>
      </c>
      <c r="CD466">
        <v>226</v>
      </c>
      <c r="CE466">
        <v>227</v>
      </c>
      <c r="CF466" s="1">
        <v>249</v>
      </c>
      <c r="CH466" s="43">
        <v>9.2733042870206006E-2</v>
      </c>
      <c r="CJ466" s="27" t="s">
        <v>72357</v>
      </c>
    </row>
    <row r="467" spans="1:88">
      <c r="A467" s="27">
        <v>466</v>
      </c>
      <c r="B467" t="s">
        <v>70952</v>
      </c>
      <c r="D467" t="s">
        <v>71307</v>
      </c>
      <c r="E467" t="s">
        <v>71792</v>
      </c>
      <c r="F467" s="29">
        <v>41.231999999999999</v>
      </c>
      <c r="G467" s="29">
        <v>123.7569</v>
      </c>
      <c r="H467" s="31">
        <v>282</v>
      </c>
      <c r="I467" s="29" t="s">
        <v>71881</v>
      </c>
      <c r="J467" s="31" t="s">
        <v>72291</v>
      </c>
      <c r="K467" s="31" t="s">
        <v>72292</v>
      </c>
      <c r="M467" s="48">
        <v>40079</v>
      </c>
      <c r="N467" s="27" t="s">
        <v>71117</v>
      </c>
      <c r="O467" s="54" t="s">
        <v>72383</v>
      </c>
      <c r="P467" s="11"/>
      <c r="Q467" s="11"/>
      <c r="S467" s="12" t="s">
        <v>70990</v>
      </c>
      <c r="T467" s="6">
        <v>5.0000000000000001E-3</v>
      </c>
      <c r="U467" s="6">
        <v>0</v>
      </c>
      <c r="V467" s="6">
        <v>1E-3</v>
      </c>
      <c r="W467" s="6">
        <v>0.73050000000000004</v>
      </c>
      <c r="X467" s="6">
        <v>5.6666666666666671E-3</v>
      </c>
      <c r="Y467" s="6">
        <v>0.23749999999999996</v>
      </c>
      <c r="Z467" s="7">
        <v>2.0833333333333332E-2</v>
      </c>
      <c r="AA467" s="6">
        <v>2.9999999999999996E-3</v>
      </c>
      <c r="AB467" s="6">
        <v>1E-3</v>
      </c>
      <c r="AC467" s="6">
        <v>6.6666666666666664E-4</v>
      </c>
      <c r="AD467" s="6">
        <v>0.72866666666666668</v>
      </c>
      <c r="AE467" s="6">
        <v>4.6333333333333337E-2</v>
      </c>
      <c r="AF467" s="6">
        <v>0.20650000000000002</v>
      </c>
      <c r="AG467" s="7">
        <v>1.4666666666666666E-2</v>
      </c>
      <c r="AH467" s="6">
        <v>2.5000000000000001E-3</v>
      </c>
      <c r="AI467" s="6">
        <v>1E-3</v>
      </c>
      <c r="AJ467" s="6">
        <v>1.6666666666666666E-4</v>
      </c>
      <c r="AK467" s="6">
        <v>0.72683333333333333</v>
      </c>
      <c r="AL467" s="6">
        <v>6.3333333333333332E-3</v>
      </c>
      <c r="AM467" s="6">
        <v>0.25</v>
      </c>
      <c r="AN467" s="7">
        <v>1.2499999999999999E-2</v>
      </c>
      <c r="AO467" s="6">
        <v>0</v>
      </c>
      <c r="AP467" s="6">
        <v>0</v>
      </c>
      <c r="AQ467" s="6">
        <v>1</v>
      </c>
      <c r="AR467" s="6">
        <v>5.0305667519194397E-198</v>
      </c>
      <c r="AS467" s="6">
        <v>8.6493824874650695E-117</v>
      </c>
      <c r="AT467" s="7">
        <v>1.59324898054083E-163</v>
      </c>
      <c r="AU467" s="5">
        <v>3</v>
      </c>
      <c r="AV467" s="6">
        <v>2.3047407389003502E-59</v>
      </c>
      <c r="AW467" s="6">
        <v>7.0284508235105097E-137</v>
      </c>
      <c r="AX467" s="6">
        <v>1</v>
      </c>
      <c r="AY467" s="6">
        <v>2.9686725457616399E-62</v>
      </c>
      <c r="AZ467" s="6">
        <v>3.30201802510478E-25</v>
      </c>
      <c r="BA467" s="7">
        <v>1.90838138874605E-49</v>
      </c>
      <c r="BB467" s="6">
        <v>1.2600958153915999E-288</v>
      </c>
      <c r="BC467" s="6">
        <v>2.31540232771602E-131</v>
      </c>
      <c r="BD467" s="6">
        <f>7.21004522506119*10^-317</f>
        <v>0</v>
      </c>
      <c r="BE467" s="6">
        <v>1</v>
      </c>
      <c r="BF467" s="6">
        <v>2.3939842242475E-67</v>
      </c>
      <c r="BG467" s="6">
        <v>1.25761610032627E-76</v>
      </c>
      <c r="BH467" s="7">
        <v>2.8340592727000301E-36</v>
      </c>
      <c r="BI467" s="6">
        <v>0</v>
      </c>
      <c r="BJ467" s="6">
        <v>0</v>
      </c>
      <c r="BK467" s="6">
        <v>1</v>
      </c>
      <c r="BL467" s="6">
        <v>6.3379247186735697E-193</v>
      </c>
      <c r="BM467" s="6">
        <v>1.7740069686552801E-227</v>
      </c>
      <c r="BN467" s="6">
        <v>1.55235091103566E-159</v>
      </c>
      <c r="BO467" s="7">
        <v>6.6004771715976897E-115</v>
      </c>
      <c r="BP467" s="6">
        <v>1.2468849667205601E-79</v>
      </c>
      <c r="BQ467" s="6">
        <v>1.3985025349324401E-157</v>
      </c>
      <c r="BR467" s="6">
        <v>2.04576009284378E-19</v>
      </c>
      <c r="BS467" s="6">
        <v>4.2780497890261302E-71</v>
      </c>
      <c r="BT467" s="6">
        <v>1.01497027238122E-31</v>
      </c>
      <c r="BU467" s="6">
        <v>2.68066514663377E-59</v>
      </c>
      <c r="BV467" s="7">
        <v>1</v>
      </c>
      <c r="BW467">
        <v>295</v>
      </c>
      <c r="BX467">
        <v>305</v>
      </c>
      <c r="BY467">
        <v>266</v>
      </c>
      <c r="BZ467">
        <v>285</v>
      </c>
      <c r="CA467">
        <v>255</v>
      </c>
      <c r="CB467">
        <v>194</v>
      </c>
      <c r="CC467">
        <v>216</v>
      </c>
      <c r="CD467">
        <v>225</v>
      </c>
      <c r="CE467">
        <v>228</v>
      </c>
      <c r="CF467" s="1">
        <v>242</v>
      </c>
      <c r="CH467" s="43">
        <v>7.5530035335689E-2</v>
      </c>
      <c r="CJ467" s="27" t="s">
        <v>72357</v>
      </c>
    </row>
    <row r="468" spans="1:88">
      <c r="A468" s="27">
        <v>467</v>
      </c>
      <c r="B468" t="s">
        <v>70952</v>
      </c>
      <c r="D468" t="s">
        <v>71308</v>
      </c>
      <c r="E468" t="s">
        <v>71792</v>
      </c>
      <c r="F468" s="29">
        <v>36.2333</v>
      </c>
      <c r="G468" s="29">
        <v>117.08329999999999</v>
      </c>
      <c r="H468" s="31">
        <v>550</v>
      </c>
      <c r="I468" s="29" t="s">
        <v>71881</v>
      </c>
      <c r="J468" s="31" t="s">
        <v>72294</v>
      </c>
      <c r="K468" s="31" t="s">
        <v>72296</v>
      </c>
      <c r="M468" s="48">
        <v>39925</v>
      </c>
      <c r="N468" s="27" t="s">
        <v>71117</v>
      </c>
      <c r="O468" s="54" t="s">
        <v>72383</v>
      </c>
      <c r="P468" s="11"/>
      <c r="Q468" s="11"/>
      <c r="T468" s="6">
        <v>8.0000000000000002E-3</v>
      </c>
      <c r="U468" s="6">
        <v>1.5000000000000002E-3</v>
      </c>
      <c r="V468" s="6">
        <v>1.1666666666666668E-3</v>
      </c>
      <c r="W468" s="6">
        <v>0.71649999999999991</v>
      </c>
      <c r="X468" s="6">
        <v>0</v>
      </c>
      <c r="Y468" s="6">
        <v>0.23799999999999999</v>
      </c>
      <c r="Z468" s="7">
        <v>3.4500000000000003E-2</v>
      </c>
      <c r="AA468" s="6">
        <v>7.0000000000000001E-3</v>
      </c>
      <c r="AB468" s="6">
        <v>1E-3</v>
      </c>
      <c r="AC468" s="6">
        <v>1E-3</v>
      </c>
      <c r="AD468" s="6">
        <v>0.72016666666666662</v>
      </c>
      <c r="AE468" s="6">
        <v>4.0166666666666663E-2</v>
      </c>
      <c r="AF468" s="6">
        <v>0.20299999999999999</v>
      </c>
      <c r="AG468" s="7">
        <v>2.7166666666666669E-2</v>
      </c>
      <c r="AH468" s="6">
        <v>8.0000000000000002E-3</v>
      </c>
      <c r="AI468" s="6">
        <v>1E-3</v>
      </c>
      <c r="AJ468" s="6">
        <v>1E-3</v>
      </c>
      <c r="AK468" s="6">
        <v>0.71733333333333327</v>
      </c>
      <c r="AL468" s="6">
        <v>0</v>
      </c>
      <c r="AM468" s="6">
        <v>0.24549999999999997</v>
      </c>
      <c r="AN468" s="7">
        <v>2.7E-2</v>
      </c>
      <c r="AO468" s="6">
        <v>1.17366613443365E-265</v>
      </c>
      <c r="AP468" s="6">
        <v>0</v>
      </c>
      <c r="AQ468" s="6">
        <v>1</v>
      </c>
      <c r="AR468" s="6">
        <v>7.9111795483987097E-145</v>
      </c>
      <c r="AS468" s="6">
        <v>3.7009739243402999E-60</v>
      </c>
      <c r="AT468" s="7">
        <v>4.99091628633255E-107</v>
      </c>
      <c r="AU468" s="5">
        <v>3</v>
      </c>
      <c r="AV468" s="6">
        <v>9.5646130243560994E-77</v>
      </c>
      <c r="AW468" s="6">
        <v>8.3306007596460505E-150</v>
      </c>
      <c r="AX468" s="6">
        <v>0.999999999999999</v>
      </c>
      <c r="AY468" s="6">
        <v>3.2551648805629001E-52</v>
      </c>
      <c r="AZ468" s="6">
        <v>1.1968282118950599E-15</v>
      </c>
      <c r="BA468" s="7">
        <v>2.91597231482697E-43</v>
      </c>
      <c r="BB468" s="6">
        <v>2.0972149171953301E-264</v>
      </c>
      <c r="BC468" s="6">
        <v>1.6892257003194699E-113</v>
      </c>
      <c r="BD468" s="6">
        <v>1.5612717462573298E-306</v>
      </c>
      <c r="BE468" s="6">
        <v>1</v>
      </c>
      <c r="BF468" s="6">
        <v>2.0775342333186401E-56</v>
      </c>
      <c r="BG468" s="6">
        <v>2.3091693041171498E-59</v>
      </c>
      <c r="BH468" s="7">
        <v>1.1642314528019399E-22</v>
      </c>
      <c r="BI468" s="6">
        <v>2.4448757996290099E-262</v>
      </c>
      <c r="BJ468" s="6">
        <v>0</v>
      </c>
      <c r="BK468" s="6">
        <v>1</v>
      </c>
      <c r="BL468" s="6">
        <v>1.55637485055703E-140</v>
      </c>
      <c r="BM468" s="6">
        <v>5.1192003962289599E-174</v>
      </c>
      <c r="BN468" s="6">
        <v>7.4640490728655203E-104</v>
      </c>
      <c r="BO468" s="7">
        <v>1.5267732663145201E-58</v>
      </c>
      <c r="BP468" s="6">
        <v>1.2720017498537801E-101</v>
      </c>
      <c r="BQ468" s="6">
        <v>4.2032078364877699E-175</v>
      </c>
      <c r="BR468" s="6">
        <v>2.2008137619600598E-24</v>
      </c>
      <c r="BS468" s="6">
        <v>5.5199935036866305E-60</v>
      </c>
      <c r="BT468" s="6">
        <v>1.0364087116779999E-20</v>
      </c>
      <c r="BU468" s="6">
        <v>2.03085330678838E-52</v>
      </c>
      <c r="BV468" s="7">
        <v>1</v>
      </c>
      <c r="BW468">
        <v>295</v>
      </c>
      <c r="BX468">
        <v>305</v>
      </c>
      <c r="BY468">
        <v>266</v>
      </c>
      <c r="BZ468">
        <v>285</v>
      </c>
      <c r="CA468">
        <v>255</v>
      </c>
      <c r="CB468">
        <v>194</v>
      </c>
      <c r="CC468">
        <v>216</v>
      </c>
      <c r="CD468">
        <v>225</v>
      </c>
      <c r="CE468">
        <v>228</v>
      </c>
      <c r="CF468" s="1">
        <v>242</v>
      </c>
      <c r="CH468" s="43">
        <v>7.21582617155829E-2</v>
      </c>
      <c r="CJ468" s="27" t="s">
        <v>72357</v>
      </c>
    </row>
    <row r="469" spans="1:88">
      <c r="A469" s="27">
        <v>468</v>
      </c>
      <c r="B469" t="s">
        <v>70952</v>
      </c>
      <c r="D469" t="s">
        <v>71309</v>
      </c>
      <c r="E469" t="s">
        <v>71792</v>
      </c>
      <c r="F469" s="29">
        <v>28.247399999999999</v>
      </c>
      <c r="G469" s="29">
        <v>109.9388</v>
      </c>
      <c r="H469" s="31">
        <v>151</v>
      </c>
      <c r="I469" s="29" t="s">
        <v>71881</v>
      </c>
      <c r="J469" s="31" t="s">
        <v>72281</v>
      </c>
      <c r="K469" s="31" t="s">
        <v>72287</v>
      </c>
      <c r="M469" s="48">
        <v>39811</v>
      </c>
      <c r="N469" s="27" t="s">
        <v>71117</v>
      </c>
      <c r="O469" s="54" t="s">
        <v>72383</v>
      </c>
      <c r="P469" s="11"/>
      <c r="Q469" s="11"/>
      <c r="S469" s="12" t="s">
        <v>70990</v>
      </c>
      <c r="T469" s="6">
        <v>0</v>
      </c>
      <c r="U469" s="6">
        <v>8.3333333333333339E-4</v>
      </c>
      <c r="V469" s="6">
        <v>0</v>
      </c>
      <c r="W469" s="6">
        <v>0.70233333333333325</v>
      </c>
      <c r="X469" s="6">
        <v>1.95E-2</v>
      </c>
      <c r="Y469" s="6">
        <v>0.22216666666666671</v>
      </c>
      <c r="Z469" s="7">
        <v>5.5E-2</v>
      </c>
      <c r="AA469" s="6">
        <v>0</v>
      </c>
      <c r="AB469" s="6">
        <v>4.333333333333334E-3</v>
      </c>
      <c r="AC469" s="6">
        <v>0</v>
      </c>
      <c r="AD469" s="6">
        <v>0.70000000000000007</v>
      </c>
      <c r="AE469" s="6">
        <v>5.5500000000000001E-2</v>
      </c>
      <c r="AF469" s="6">
        <v>0.19383333333333333</v>
      </c>
      <c r="AG469" s="7">
        <v>4.6166666666666661E-2</v>
      </c>
      <c r="AH469" s="6">
        <v>0</v>
      </c>
      <c r="AI469" s="6">
        <v>6.3333333333333332E-3</v>
      </c>
      <c r="AJ469" s="6">
        <v>0</v>
      </c>
      <c r="AK469" s="6">
        <v>0.69799999999999995</v>
      </c>
      <c r="AL469" s="6">
        <v>2.183333333333333E-2</v>
      </c>
      <c r="AM469" s="6">
        <v>0.23183333333333334</v>
      </c>
      <c r="AN469" s="7">
        <v>4.1500000000000002E-2</v>
      </c>
      <c r="AO469" s="6">
        <v>4.0810086921225903E-285</v>
      </c>
      <c r="AP469" s="6">
        <v>0</v>
      </c>
      <c r="AQ469" s="6">
        <v>1</v>
      </c>
      <c r="AR469" s="6">
        <v>1.6752646033645E-150</v>
      </c>
      <c r="AS469" s="6">
        <v>1.2802070803648399E-75</v>
      </c>
      <c r="AT469" s="7">
        <v>3.7880595518857199E-115</v>
      </c>
      <c r="AU469" s="5">
        <v>3</v>
      </c>
      <c r="AV469" s="6">
        <v>3.5889371871219998E-71</v>
      </c>
      <c r="AW469" s="6">
        <v>1.06208094996478E-141</v>
      </c>
      <c r="AX469" s="6">
        <v>1</v>
      </c>
      <c r="AY469" s="6">
        <v>2.57461104273414E-69</v>
      </c>
      <c r="AZ469" s="6">
        <v>1.5633929085616301E-30</v>
      </c>
      <c r="BA469" s="7">
        <v>3.2968532986396598E-62</v>
      </c>
      <c r="BB469" s="6">
        <v>1.5784019992220401E-277</v>
      </c>
      <c r="BC469" s="6">
        <v>5.3780074466800297E-110</v>
      </c>
      <c r="BD469" s="6">
        <v>2.8118445667217099E-295</v>
      </c>
      <c r="BE469" s="6">
        <v>1</v>
      </c>
      <c r="BF469" s="6">
        <v>1.48117363581186E-53</v>
      </c>
      <c r="BG469" s="6">
        <v>1.4926958824945299E-73</v>
      </c>
      <c r="BH469" s="7">
        <v>2.2002598951537801E-23</v>
      </c>
      <c r="BI469" s="6">
        <v>8.2754419906220602E-283</v>
      </c>
      <c r="BJ469" s="6">
        <v>0</v>
      </c>
      <c r="BK469" s="6">
        <v>1</v>
      </c>
      <c r="BL469" s="6">
        <v>2.3917591668319802E-146</v>
      </c>
      <c r="BM469" s="6">
        <v>1.7141939846497199E-197</v>
      </c>
      <c r="BN469" s="6">
        <v>5.5597323546491701E-112</v>
      </c>
      <c r="BO469" s="7">
        <v>8.4502396839763504E-75</v>
      </c>
      <c r="BP469" s="6">
        <v>1.11865410570975E-89</v>
      </c>
      <c r="BQ469" s="6">
        <v>1.25092144354317E-160</v>
      </c>
      <c r="BR469" s="6">
        <v>5.6511351679591099E-18</v>
      </c>
      <c r="BS469" s="6">
        <v>4.4910718783363598E-77</v>
      </c>
      <c r="BT469" s="6">
        <v>3.9933481812627601E-36</v>
      </c>
      <c r="BU469" s="6">
        <v>7.0512290129949201E-71</v>
      </c>
      <c r="BV469" s="7">
        <v>1</v>
      </c>
      <c r="BW469">
        <v>295</v>
      </c>
      <c r="BX469">
        <v>305</v>
      </c>
      <c r="BY469">
        <v>266</v>
      </c>
      <c r="BZ469">
        <v>285</v>
      </c>
      <c r="CA469">
        <v>255</v>
      </c>
      <c r="CB469">
        <v>194</v>
      </c>
      <c r="CC469">
        <v>216</v>
      </c>
      <c r="CD469">
        <v>225</v>
      </c>
      <c r="CE469">
        <v>228</v>
      </c>
      <c r="CF469" s="1">
        <v>242</v>
      </c>
      <c r="CH469" s="43">
        <v>7.3086627417998304E-2</v>
      </c>
      <c r="CJ469" s="27" t="s">
        <v>72357</v>
      </c>
    </row>
    <row r="470" spans="1:88">
      <c r="A470" s="27">
        <v>456</v>
      </c>
      <c r="B470" t="s">
        <v>70952</v>
      </c>
      <c r="D470" t="s">
        <v>71310</v>
      </c>
      <c r="E470" t="s">
        <v>71791</v>
      </c>
      <c r="F470" s="29">
        <v>37.537199999999999</v>
      </c>
      <c r="G470" s="29">
        <v>129.0864</v>
      </c>
      <c r="H470" s="30">
        <v>125</v>
      </c>
      <c r="I470" s="29" t="s">
        <v>71874</v>
      </c>
      <c r="J470" s="30" t="s">
        <v>71984</v>
      </c>
      <c r="K470" s="30" t="s">
        <v>72065</v>
      </c>
      <c r="L470" s="30" t="s">
        <v>71908</v>
      </c>
      <c r="M470" s="48">
        <v>40715</v>
      </c>
      <c r="N470" s="27" t="s">
        <v>71117</v>
      </c>
      <c r="O470" s="54" t="s">
        <v>72382</v>
      </c>
      <c r="P470" s="11"/>
      <c r="Q470" s="11"/>
      <c r="S470" s="12" t="s">
        <v>70990</v>
      </c>
      <c r="T470" s="6">
        <v>0</v>
      </c>
      <c r="U470" s="6">
        <v>0.36866666666666664</v>
      </c>
      <c r="V470" s="6">
        <v>2.6166666666666668E-2</v>
      </c>
      <c r="W470" s="6">
        <v>0.59966666666666668</v>
      </c>
      <c r="X470" s="6">
        <v>0</v>
      </c>
      <c r="Y470" s="6">
        <v>2.0000000000000005E-3</v>
      </c>
      <c r="Z470" s="7">
        <v>3.0000000000000005E-3</v>
      </c>
      <c r="AA470" s="6">
        <v>0</v>
      </c>
      <c r="AB470" s="6">
        <v>0.156</v>
      </c>
      <c r="AC470" s="6">
        <v>7.0000000000000007E-2</v>
      </c>
      <c r="AD470" s="6">
        <v>0.6791666666666667</v>
      </c>
      <c r="AE470" s="6">
        <v>5.0000000000000001E-4</v>
      </c>
      <c r="AF470" s="6">
        <v>2.8333333333333335E-3</v>
      </c>
      <c r="AG470" s="7">
        <v>9.0666666666666659E-2</v>
      </c>
      <c r="AH470" s="6">
        <v>1E-3</v>
      </c>
      <c r="AI470" s="6">
        <v>0.12766666666666668</v>
      </c>
      <c r="AJ470" s="6">
        <v>7.8E-2</v>
      </c>
      <c r="AK470" s="6">
        <v>0.68166666666666664</v>
      </c>
      <c r="AL470" s="6">
        <v>0</v>
      </c>
      <c r="AM470" s="6">
        <v>3.9999999999999992E-3</v>
      </c>
      <c r="AN470" s="7">
        <v>0.1075</v>
      </c>
      <c r="AO470" s="6">
        <v>6.9914401618745597E-230</v>
      </c>
      <c r="AP470" s="6">
        <v>0</v>
      </c>
      <c r="AQ470" s="6">
        <v>1</v>
      </c>
      <c r="AR470" s="6">
        <v>1.81341563973045E-193</v>
      </c>
      <c r="AS470" s="6">
        <v>1.7423559455864301E-113</v>
      </c>
      <c r="AT470" s="7">
        <v>1.29978566342788E-153</v>
      </c>
      <c r="AU470" s="5">
        <v>3</v>
      </c>
      <c r="AV470" s="6">
        <v>1</v>
      </c>
      <c r="AW470" s="6">
        <v>7.2221601939737299E-90</v>
      </c>
      <c r="AX470" s="6">
        <v>1.44021800076023E-23</v>
      </c>
      <c r="AY470" s="6">
        <v>3.1040470662162701E-75</v>
      </c>
      <c r="AZ470" s="6">
        <v>2.51119166175092E-44</v>
      </c>
      <c r="BA470" s="7">
        <v>1.5934769387041102E-58</v>
      </c>
      <c r="BB470" s="6">
        <v>1.0118751038121301E-266</v>
      </c>
      <c r="BC470" s="6">
        <v>1.4512514278804499E-76</v>
      </c>
      <c r="BD470" s="6">
        <v>2.9324243283473703E-246</v>
      </c>
      <c r="BE470" s="6">
        <v>1</v>
      </c>
      <c r="BF470" s="6">
        <v>1.9320618428792399E-54</v>
      </c>
      <c r="BG470" s="6">
        <v>2.6405795442191101E-68</v>
      </c>
      <c r="BH470" s="7">
        <v>5.7036527241153603E-24</v>
      </c>
      <c r="BI470" s="6">
        <v>7.6350401433262901E-228</v>
      </c>
      <c r="BJ470" s="6">
        <v>0</v>
      </c>
      <c r="BK470" s="6">
        <v>1</v>
      </c>
      <c r="BL470" s="6">
        <v>1.0995181434582399E-188</v>
      </c>
      <c r="BM470" s="6">
        <v>1.4151933611806501E-241</v>
      </c>
      <c r="BN470" s="6">
        <v>8.3256449934377204E-150</v>
      </c>
      <c r="BO470" s="7">
        <v>7.1162738642747998E-113</v>
      </c>
      <c r="BP470" s="6">
        <v>1</v>
      </c>
      <c r="BQ470" s="6">
        <v>1.0984678723335E-89</v>
      </c>
      <c r="BR470" s="6">
        <v>1.3844831294599199E-23</v>
      </c>
      <c r="BS470" s="6">
        <v>6.0075992966522099E-81</v>
      </c>
      <c r="BT470" s="6">
        <v>7.5538868537694401E-53</v>
      </c>
      <c r="BU470" s="6">
        <v>6.1690489024345602E-63</v>
      </c>
      <c r="BV470" s="7">
        <v>1.52339742923821E-53</v>
      </c>
      <c r="BW470">
        <v>295</v>
      </c>
      <c r="BX470">
        <v>305</v>
      </c>
      <c r="BY470">
        <v>266</v>
      </c>
      <c r="BZ470">
        <v>285</v>
      </c>
      <c r="CA470">
        <v>255</v>
      </c>
      <c r="CB470">
        <v>194</v>
      </c>
      <c r="CC470">
        <v>216</v>
      </c>
      <c r="CD470">
        <v>225</v>
      </c>
      <c r="CE470">
        <v>228</v>
      </c>
      <c r="CF470" s="1">
        <v>242</v>
      </c>
      <c r="CH470" s="43">
        <v>8.9699843849401398E-2</v>
      </c>
      <c r="CJ470" s="27" t="s">
        <v>72357</v>
      </c>
    </row>
    <row r="471" spans="1:88">
      <c r="A471" s="27">
        <v>457</v>
      </c>
      <c r="B471" t="s">
        <v>70952</v>
      </c>
      <c r="D471" t="s">
        <v>71311</v>
      </c>
      <c r="E471" t="s">
        <v>71791</v>
      </c>
      <c r="F471" s="29">
        <v>35.561399999999999</v>
      </c>
      <c r="G471" s="29">
        <v>128.94110000000001</v>
      </c>
      <c r="H471" s="30">
        <v>523</v>
      </c>
      <c r="I471" s="29" t="s">
        <v>71874</v>
      </c>
      <c r="J471" s="30" t="s">
        <v>71914</v>
      </c>
      <c r="K471" s="30" t="s">
        <v>72060</v>
      </c>
      <c r="L471" s="30"/>
      <c r="M471" s="48">
        <v>40681</v>
      </c>
      <c r="N471" s="27" t="s">
        <v>71117</v>
      </c>
      <c r="O471" s="54" t="s">
        <v>72382</v>
      </c>
      <c r="P471" s="11"/>
      <c r="Q471" s="11"/>
      <c r="S471" s="12" t="s">
        <v>70990</v>
      </c>
      <c r="T471" s="6">
        <v>0</v>
      </c>
      <c r="U471" s="6">
        <v>0.50866666666666671</v>
      </c>
      <c r="V471" s="6">
        <v>2.0500000000000001E-2</v>
      </c>
      <c r="W471" s="6">
        <v>0.46933333333333332</v>
      </c>
      <c r="X471" s="6">
        <v>0</v>
      </c>
      <c r="Y471" s="6">
        <v>3.3333333333333332E-4</v>
      </c>
      <c r="Z471" s="7">
        <v>1.6666666666666666E-4</v>
      </c>
      <c r="AA471" s="6">
        <v>0</v>
      </c>
      <c r="AB471" s="6">
        <v>0.25200000000000006</v>
      </c>
      <c r="AC471" s="6">
        <v>8.649999999999998E-2</v>
      </c>
      <c r="AD471" s="6">
        <v>0.57133333333333314</v>
      </c>
      <c r="AE471" s="6">
        <v>1.6666666666666666E-4</v>
      </c>
      <c r="AF471" s="6">
        <v>6.6666666666666664E-4</v>
      </c>
      <c r="AG471" s="7">
        <v>8.9166666666666658E-2</v>
      </c>
      <c r="AH471" s="6">
        <v>0</v>
      </c>
      <c r="AI471" s="6">
        <v>0.23</v>
      </c>
      <c r="AJ471" s="6">
        <v>8.933333333333332E-2</v>
      </c>
      <c r="AK471" s="6">
        <v>0.5731666666666666</v>
      </c>
      <c r="AL471" s="6">
        <v>0</v>
      </c>
      <c r="AM471" s="6">
        <v>5.0000000000000001E-4</v>
      </c>
      <c r="AN471" s="7">
        <v>0.107</v>
      </c>
      <c r="AO471" s="6">
        <v>5.4018398380802101E-211</v>
      </c>
      <c r="AP471" s="6">
        <v>0</v>
      </c>
      <c r="AQ471" s="6">
        <v>1</v>
      </c>
      <c r="AR471" s="6">
        <v>5.20234784443337E-172</v>
      </c>
      <c r="AS471" s="6">
        <v>3.4831468697876002E-92</v>
      </c>
      <c r="AT471" s="7">
        <v>2.7460846492358999E-133</v>
      </c>
      <c r="AU471" s="5">
        <v>3</v>
      </c>
      <c r="AV471" s="6">
        <v>1</v>
      </c>
      <c r="AW471" s="6">
        <v>6.2707683990146505E-81</v>
      </c>
      <c r="AX471" s="6">
        <v>1.3538090282278801E-47</v>
      </c>
      <c r="AY471" s="6">
        <v>5.6241021752902397E-97</v>
      </c>
      <c r="AZ471" s="6">
        <v>4.2281762882189001E-66</v>
      </c>
      <c r="BA471" s="7">
        <v>1.0961416120311101E-81</v>
      </c>
      <c r="BB471" s="6">
        <v>1.7377171043748E-261</v>
      </c>
      <c r="BC471" s="6">
        <v>4.4725827563335296E-62</v>
      </c>
      <c r="BD471" s="6">
        <v>2.97188677931611E-236</v>
      </c>
      <c r="BE471" s="6">
        <v>1</v>
      </c>
      <c r="BF471" s="6">
        <v>8.9135120572389306E-53</v>
      </c>
      <c r="BG471" s="6">
        <v>1.0621905157291499E-56</v>
      </c>
      <c r="BH471" s="7">
        <v>8.02054194244128E-22</v>
      </c>
      <c r="BI471" s="6">
        <v>5.5019096704092903E-209</v>
      </c>
      <c r="BJ471" s="6">
        <v>0</v>
      </c>
      <c r="BK471" s="6">
        <v>1</v>
      </c>
      <c r="BL471" s="6">
        <v>1.3213780016239599E-167</v>
      </c>
      <c r="BM471" s="6">
        <v>2.5100089671523801E-219</v>
      </c>
      <c r="BN471" s="6">
        <v>7.0404116895033601E-130</v>
      </c>
      <c r="BO471" s="7">
        <v>1.62487224762513E-91</v>
      </c>
      <c r="BP471" s="6">
        <v>1</v>
      </c>
      <c r="BQ471" s="6">
        <v>9.3422912814593698E-81</v>
      </c>
      <c r="BR471" s="6">
        <v>1.4116948465071399E-47</v>
      </c>
      <c r="BS471" s="6">
        <v>4.8260405975944098E-102</v>
      </c>
      <c r="BT471" s="6">
        <v>5.7996492260958001E-74</v>
      </c>
      <c r="BU471" s="6">
        <v>1.7459034871081499E-85</v>
      </c>
      <c r="BV471" s="7">
        <v>2.8940782168246401E-77</v>
      </c>
      <c r="BW471">
        <v>294</v>
      </c>
      <c r="BX471">
        <v>305</v>
      </c>
      <c r="BY471">
        <v>266</v>
      </c>
      <c r="BZ471">
        <v>285</v>
      </c>
      <c r="CA471">
        <v>255</v>
      </c>
      <c r="CB471">
        <v>194</v>
      </c>
      <c r="CC471">
        <v>216</v>
      </c>
      <c r="CD471">
        <v>225</v>
      </c>
      <c r="CE471">
        <v>228</v>
      </c>
      <c r="CF471" s="1">
        <v>242</v>
      </c>
      <c r="CH471" s="43">
        <v>7.5676341899303598E-2</v>
      </c>
      <c r="CJ471" s="27" t="s">
        <v>72357</v>
      </c>
    </row>
    <row r="472" spans="1:88">
      <c r="A472" s="27">
        <v>469</v>
      </c>
      <c r="B472" t="s">
        <v>70952</v>
      </c>
      <c r="D472" t="s">
        <v>71312</v>
      </c>
      <c r="E472" t="s">
        <v>71792</v>
      </c>
      <c r="F472" s="29">
        <v>33.920900000000003</v>
      </c>
      <c r="G472" s="29">
        <v>106.4228</v>
      </c>
      <c r="H472" s="31">
        <v>968</v>
      </c>
      <c r="I472" s="29" t="s">
        <v>71881</v>
      </c>
      <c r="J472" s="31" t="s">
        <v>72205</v>
      </c>
      <c r="K472" s="31" t="s">
        <v>72209</v>
      </c>
      <c r="M472" s="48">
        <v>39750</v>
      </c>
      <c r="N472" s="27" t="s">
        <v>71313</v>
      </c>
      <c r="O472" s="54" t="s">
        <v>72384</v>
      </c>
      <c r="P472" s="11"/>
      <c r="Q472" s="11"/>
      <c r="T472" s="6">
        <v>0</v>
      </c>
      <c r="U472" s="6">
        <v>0</v>
      </c>
      <c r="V472" s="6">
        <v>0</v>
      </c>
      <c r="W472" s="6">
        <v>1.6666666666666666E-4</v>
      </c>
      <c r="X472" s="6">
        <v>0</v>
      </c>
      <c r="Y472" s="6">
        <v>0.999</v>
      </c>
      <c r="Z472" s="7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0.16650000000000001</v>
      </c>
      <c r="AF472" s="6">
        <v>0.83250000000000002</v>
      </c>
      <c r="AG472" s="7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0.999</v>
      </c>
      <c r="AN472" s="7">
        <v>0</v>
      </c>
      <c r="AO472" s="6">
        <v>3.6093185938516199E-288</v>
      </c>
      <c r="AP472" s="6">
        <v>0</v>
      </c>
      <c r="AQ472" s="6">
        <v>2.2449409127891899E-118</v>
      </c>
      <c r="AR472" s="6">
        <v>1.2391275444549201E-74</v>
      </c>
      <c r="AS472" s="6">
        <v>1</v>
      </c>
      <c r="AT472" s="7">
        <v>5.6763332316723203E-40</v>
      </c>
      <c r="AU472" s="5">
        <v>5</v>
      </c>
      <c r="AV472" s="6">
        <v>4.4740984359645003E-78</v>
      </c>
      <c r="AW472" s="6">
        <v>1.8682312918606501E-146</v>
      </c>
      <c r="AX472" s="6">
        <v>4.01492189943761E-31</v>
      </c>
      <c r="AY472" s="6">
        <v>4.0480771505839599E-35</v>
      </c>
      <c r="AZ472" s="6">
        <v>1</v>
      </c>
      <c r="BA472" s="7">
        <v>3.31661288377405E-28</v>
      </c>
      <c r="BB472" s="6">
        <v>8.4710673950606103E-290</v>
      </c>
      <c r="BC472" s="6">
        <v>9.7502670674838591E-159</v>
      </c>
      <c r="BD472" s="6">
        <f>1.81419051616229*10^-314</f>
        <v>0</v>
      </c>
      <c r="BE472" s="6">
        <v>3.0655594648773198E-84</v>
      </c>
      <c r="BF472" s="6">
        <v>4.4166614792685003E-83</v>
      </c>
      <c r="BG472" s="6">
        <v>1</v>
      </c>
      <c r="BH472" s="7">
        <v>2.9427898122404801E-53</v>
      </c>
      <c r="BI472" s="6">
        <v>0</v>
      </c>
      <c r="BJ472" s="6">
        <v>0</v>
      </c>
      <c r="BK472" s="6">
        <v>2.9108194096825902E-265</v>
      </c>
      <c r="BL472" s="6">
        <v>5.0901259133792201E-203</v>
      </c>
      <c r="BM472" s="6">
        <v>1</v>
      </c>
      <c r="BN472" s="6">
        <v>5.4165067474120003E-170</v>
      </c>
      <c r="BO472" s="7">
        <v>7.9551532184431502E-133</v>
      </c>
      <c r="BP472" s="6">
        <v>2.7993564943580399E-88</v>
      </c>
      <c r="BQ472" s="6">
        <v>7.4753359038899098E-157</v>
      </c>
      <c r="BR472" s="6">
        <v>8.0193841678708602E-39</v>
      </c>
      <c r="BS472" s="6">
        <v>1.8693155007060199E-35</v>
      </c>
      <c r="BT472" s="6">
        <v>1</v>
      </c>
      <c r="BU472" s="6">
        <v>5.5017310772642495E-29</v>
      </c>
      <c r="BV472" s="7">
        <v>2.4579540342349401E-38</v>
      </c>
      <c r="BW472">
        <v>295</v>
      </c>
      <c r="BX472">
        <v>305</v>
      </c>
      <c r="BY472">
        <v>266</v>
      </c>
      <c r="BZ472">
        <v>285</v>
      </c>
      <c r="CA472">
        <v>255</v>
      </c>
      <c r="CB472">
        <v>194</v>
      </c>
      <c r="CC472">
        <v>216</v>
      </c>
      <c r="CD472">
        <v>225</v>
      </c>
      <c r="CE472">
        <v>228</v>
      </c>
      <c r="CF472" s="1">
        <v>242</v>
      </c>
      <c r="CH472" s="43">
        <v>6.9139219485192402E-2</v>
      </c>
      <c r="CJ472" s="27" t="s">
        <v>72357</v>
      </c>
    </row>
    <row r="473" spans="1:88">
      <c r="A473" s="27">
        <v>470</v>
      </c>
      <c r="B473" t="s">
        <v>70952</v>
      </c>
      <c r="D473" t="s">
        <v>71314</v>
      </c>
      <c r="E473" t="s">
        <v>71792</v>
      </c>
      <c r="F473" s="29">
        <v>34.508800000000001</v>
      </c>
      <c r="G473" s="29">
        <v>113.042</v>
      </c>
      <c r="H473" s="31">
        <v>1413</v>
      </c>
      <c r="I473" s="29" t="s">
        <v>71881</v>
      </c>
      <c r="J473" s="31" t="s">
        <v>72211</v>
      </c>
      <c r="K473" s="31" t="s">
        <v>72217</v>
      </c>
      <c r="M473" s="48">
        <v>39760</v>
      </c>
      <c r="N473" s="27" t="s">
        <v>71313</v>
      </c>
      <c r="O473" s="54" t="s">
        <v>72384</v>
      </c>
      <c r="P473" s="11"/>
      <c r="Q473" s="11"/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0.999</v>
      </c>
      <c r="Z473" s="7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0.16650000000000001</v>
      </c>
      <c r="AF473" s="6">
        <v>0.83250000000000002</v>
      </c>
      <c r="AG473" s="7">
        <v>0</v>
      </c>
      <c r="AH473" s="6">
        <v>0</v>
      </c>
      <c r="AI473" s="6">
        <v>0</v>
      </c>
      <c r="AJ473" s="6">
        <v>5.0000000000000001E-4</v>
      </c>
      <c r="AK473" s="6">
        <v>0</v>
      </c>
      <c r="AL473" s="6">
        <v>0</v>
      </c>
      <c r="AM473" s="6">
        <v>0.999</v>
      </c>
      <c r="AN473" s="7">
        <v>0</v>
      </c>
      <c r="AO473" s="6">
        <v>1.1159953762096099E-274</v>
      </c>
      <c r="AP473" s="6">
        <v>0</v>
      </c>
      <c r="AQ473" s="6">
        <v>2.2767047785078301E-137</v>
      </c>
      <c r="AR473" s="6">
        <v>1.4578248255551101E-68</v>
      </c>
      <c r="AS473" s="6">
        <v>1</v>
      </c>
      <c r="AT473" s="7">
        <v>4.2816612963183303E-33</v>
      </c>
      <c r="AU473" s="5">
        <v>5</v>
      </c>
      <c r="AV473" s="6">
        <v>5.4649931375335101E-89</v>
      </c>
      <c r="AW473" s="6">
        <v>3.8458963887949196E-158</v>
      </c>
      <c r="AX473" s="6">
        <v>3.6005463684057401E-31</v>
      </c>
      <c r="AY473" s="6">
        <v>2.0130301540064301E-38</v>
      </c>
      <c r="AZ473" s="6">
        <v>1</v>
      </c>
      <c r="BA473" s="7">
        <v>5.96973515577157E-26</v>
      </c>
      <c r="BB473" s="6">
        <v>3.5536077512519802E-285</v>
      </c>
      <c r="BC473" s="6">
        <v>6.1398595214276597E-150</v>
      </c>
      <c r="BD473" s="6">
        <v>2.9170570550827698E-307</v>
      </c>
      <c r="BE473" s="6">
        <v>4.15546917839937E-79</v>
      </c>
      <c r="BF473" s="6">
        <v>4.9056885461664303E-74</v>
      </c>
      <c r="BG473" s="6">
        <v>1</v>
      </c>
      <c r="BH473" s="7">
        <v>2.2224477984535198E-49</v>
      </c>
      <c r="BI473" s="6">
        <v>0</v>
      </c>
      <c r="BJ473" s="6">
        <v>0</v>
      </c>
      <c r="BK473" s="6">
        <v>1.41190338504296E-272</v>
      </c>
      <c r="BL473" s="6">
        <v>4.8442995443540802E-189</v>
      </c>
      <c r="BM473" s="6">
        <v>1</v>
      </c>
      <c r="BN473" s="6">
        <v>3.9849091907331302E-155</v>
      </c>
      <c r="BO473" s="7">
        <v>2.7994237605954598E-122</v>
      </c>
      <c r="BP473" s="6">
        <v>1.60234717877732E-101</v>
      </c>
      <c r="BQ473" s="6">
        <v>5.5778928496301399E-171</v>
      </c>
      <c r="BR473" s="6">
        <v>1.1211849822641301E-40</v>
      </c>
      <c r="BS473" s="6">
        <v>1.4996310801174101E-39</v>
      </c>
      <c r="BT473" s="6">
        <v>1</v>
      </c>
      <c r="BU473" s="6">
        <v>7.6082860207189803E-28</v>
      </c>
      <c r="BV473" s="7">
        <v>4.4974750709350101E-33</v>
      </c>
      <c r="BW473">
        <v>295</v>
      </c>
      <c r="BX473">
        <v>305</v>
      </c>
      <c r="BY473">
        <v>266</v>
      </c>
      <c r="BZ473">
        <v>285</v>
      </c>
      <c r="CA473">
        <v>255</v>
      </c>
      <c r="CB473">
        <v>194</v>
      </c>
      <c r="CC473">
        <v>216</v>
      </c>
      <c r="CD473">
        <v>225</v>
      </c>
      <c r="CE473">
        <v>228</v>
      </c>
      <c r="CF473" s="1">
        <v>242</v>
      </c>
      <c r="CH473" s="43">
        <v>8.1069356325578906E-2</v>
      </c>
      <c r="CJ473" s="27" t="s">
        <v>72357</v>
      </c>
    </row>
    <row r="474" spans="1:88">
      <c r="A474" s="27">
        <v>471</v>
      </c>
      <c r="B474" t="s">
        <v>70952</v>
      </c>
      <c r="D474" t="s">
        <v>71315</v>
      </c>
      <c r="E474" t="s">
        <v>71792</v>
      </c>
      <c r="F474" s="29">
        <v>35.722000000000001</v>
      </c>
      <c r="G474" s="29">
        <v>112.3248</v>
      </c>
      <c r="H474" s="31">
        <v>724</v>
      </c>
      <c r="I474" s="29" t="s">
        <v>71881</v>
      </c>
      <c r="J474" s="31" t="s">
        <v>72213</v>
      </c>
      <c r="K474" s="31" t="s">
        <v>72214</v>
      </c>
      <c r="M474" s="48">
        <v>39755</v>
      </c>
      <c r="N474" s="27" t="s">
        <v>71313</v>
      </c>
      <c r="O474" s="54" t="s">
        <v>72384</v>
      </c>
      <c r="P474" s="11"/>
      <c r="Q474" s="11"/>
      <c r="T474" s="6">
        <v>1.6666666666666666E-4</v>
      </c>
      <c r="U474" s="6">
        <v>0</v>
      </c>
      <c r="V474" s="6">
        <v>0</v>
      </c>
      <c r="W474" s="6">
        <v>1E-3</v>
      </c>
      <c r="X474" s="6">
        <v>0</v>
      </c>
      <c r="Y474" s="6">
        <v>0.99816666666666665</v>
      </c>
      <c r="Z474" s="7">
        <v>0</v>
      </c>
      <c r="AA474" s="6">
        <v>0</v>
      </c>
      <c r="AB474" s="6">
        <v>0</v>
      </c>
      <c r="AC474" s="6">
        <v>0</v>
      </c>
      <c r="AD474" s="6">
        <v>3.3333333333333332E-4</v>
      </c>
      <c r="AE474" s="6">
        <v>0.16633333333333333</v>
      </c>
      <c r="AF474" s="6">
        <v>0.83199999999999996</v>
      </c>
      <c r="AG474" s="7">
        <v>0</v>
      </c>
      <c r="AH474" s="6">
        <v>0</v>
      </c>
      <c r="AI474" s="6">
        <v>0</v>
      </c>
      <c r="AJ474" s="6">
        <v>0</v>
      </c>
      <c r="AK474" s="6">
        <v>3.3333333333333332E-4</v>
      </c>
      <c r="AL474" s="6">
        <v>0</v>
      </c>
      <c r="AM474" s="6">
        <v>0.99833333333333318</v>
      </c>
      <c r="AN474" s="7">
        <v>0</v>
      </c>
      <c r="AO474" s="6">
        <v>1.86644455412077E-283</v>
      </c>
      <c r="AP474" s="6">
        <v>0</v>
      </c>
      <c r="AQ474" s="6">
        <v>1.35541047568672E-138</v>
      </c>
      <c r="AR474" s="6">
        <v>3.0576157763566099E-82</v>
      </c>
      <c r="AS474" s="6">
        <v>1</v>
      </c>
      <c r="AT474" s="7">
        <v>4.9959201436867102E-42</v>
      </c>
      <c r="AU474" s="5">
        <v>5</v>
      </c>
      <c r="AV474" s="6">
        <v>3.5762992664099901E-81</v>
      </c>
      <c r="AW474" s="6">
        <v>1.09265226090583E-134</v>
      </c>
      <c r="AX474" s="6">
        <v>9.0412242445657697E-30</v>
      </c>
      <c r="AY474" s="6">
        <v>3.5659481888502698E-30</v>
      </c>
      <c r="AZ474" s="6">
        <v>1</v>
      </c>
      <c r="BA474" s="7">
        <v>3.6353376766902799E-23</v>
      </c>
      <c r="BB474" s="6">
        <v>1.0075494965474101E-298</v>
      </c>
      <c r="BC474" s="6">
        <v>3.8518448233398598E-167</v>
      </c>
      <c r="BD474" s="6">
        <f>2.63025940324732*10^-316</f>
        <v>0</v>
      </c>
      <c r="BE474" s="6">
        <v>2.4159564653566701E-94</v>
      </c>
      <c r="BF474" s="6">
        <v>9.0803030817257298E-91</v>
      </c>
      <c r="BG474" s="6">
        <v>1</v>
      </c>
      <c r="BH474" s="7">
        <v>1.17298879979533E-65</v>
      </c>
      <c r="BI474" s="6">
        <v>0</v>
      </c>
      <c r="BJ474" s="6">
        <v>0</v>
      </c>
      <c r="BK474" s="6">
        <v>6.3678022038180003E-286</v>
      </c>
      <c r="BL474" s="6">
        <v>9.3316461367734797E-212</v>
      </c>
      <c r="BM474" s="6">
        <v>1</v>
      </c>
      <c r="BN474" s="6">
        <v>3.1655536392593498E-173</v>
      </c>
      <c r="BO474" s="7">
        <v>3.4792572872723799E-133</v>
      </c>
      <c r="BP474" s="6">
        <v>5.6953742226237997E-92</v>
      </c>
      <c r="BQ474" s="6">
        <v>9.7775225035951007E-146</v>
      </c>
      <c r="BR474" s="6">
        <v>5.7117004150127898E-38</v>
      </c>
      <c r="BS474" s="6">
        <v>9.5465596046174299E-31</v>
      </c>
      <c r="BT474" s="6">
        <v>1</v>
      </c>
      <c r="BU474" s="6">
        <v>2.8834506915150401E-24</v>
      </c>
      <c r="BV474" s="7">
        <v>1.9400038941854599E-35</v>
      </c>
      <c r="BW474">
        <v>295</v>
      </c>
      <c r="BX474">
        <v>305</v>
      </c>
      <c r="BY474">
        <v>266</v>
      </c>
      <c r="BZ474">
        <v>285</v>
      </c>
      <c r="CA474">
        <v>255</v>
      </c>
      <c r="CB474">
        <v>194</v>
      </c>
      <c r="CC474">
        <v>216</v>
      </c>
      <c r="CD474">
        <v>225</v>
      </c>
      <c r="CE474">
        <v>228</v>
      </c>
      <c r="CF474" s="1">
        <v>242</v>
      </c>
      <c r="CH474" s="43">
        <v>9.1235480464625096E-2</v>
      </c>
      <c r="CJ474" s="27" t="s">
        <v>72357</v>
      </c>
    </row>
    <row r="475" spans="1:88">
      <c r="A475" s="27">
        <v>472</v>
      </c>
      <c r="B475" t="s">
        <v>70952</v>
      </c>
      <c r="D475" t="s">
        <v>71316</v>
      </c>
      <c r="E475" t="s">
        <v>71792</v>
      </c>
      <c r="F475" s="29">
        <v>34.511000000000003</v>
      </c>
      <c r="G475" s="29">
        <v>113.0407</v>
      </c>
      <c r="H475" s="31">
        <v>1488</v>
      </c>
      <c r="I475" s="29" t="s">
        <v>71881</v>
      </c>
      <c r="J475" s="31" t="s">
        <v>72211</v>
      </c>
      <c r="K475" s="31" t="s">
        <v>72217</v>
      </c>
      <c r="M475" s="48">
        <v>39760</v>
      </c>
      <c r="N475" s="27" t="s">
        <v>71313</v>
      </c>
      <c r="O475" s="54" t="s">
        <v>72384</v>
      </c>
      <c r="P475" s="11"/>
      <c r="Q475" s="11"/>
      <c r="T475" s="6">
        <v>0</v>
      </c>
      <c r="U475" s="6">
        <v>0</v>
      </c>
      <c r="V475" s="6">
        <v>3.3333333333333332E-4</v>
      </c>
      <c r="W475" s="6">
        <v>8.3333333333333339E-4</v>
      </c>
      <c r="X475" s="6">
        <v>0</v>
      </c>
      <c r="Y475" s="6">
        <v>0.99816666666666665</v>
      </c>
      <c r="Z475" s="7">
        <v>0</v>
      </c>
      <c r="AA475" s="6">
        <v>0</v>
      </c>
      <c r="AB475" s="6">
        <v>0</v>
      </c>
      <c r="AC475" s="6">
        <v>0</v>
      </c>
      <c r="AD475" s="6">
        <v>1E-3</v>
      </c>
      <c r="AE475" s="6">
        <v>0.16633333333333333</v>
      </c>
      <c r="AF475" s="6">
        <v>0.83166666666666667</v>
      </c>
      <c r="AG475" s="7">
        <v>0</v>
      </c>
      <c r="AH475" s="6">
        <v>0</v>
      </c>
      <c r="AI475" s="6">
        <v>0</v>
      </c>
      <c r="AJ475" s="6">
        <v>1.6666666666666666E-4</v>
      </c>
      <c r="AK475" s="6">
        <v>1E-3</v>
      </c>
      <c r="AL475" s="6">
        <v>0</v>
      </c>
      <c r="AM475" s="6">
        <v>0.99800000000000011</v>
      </c>
      <c r="AN475" s="7">
        <v>0</v>
      </c>
      <c r="AO475" s="6">
        <v>1.4568132333222999E-279</v>
      </c>
      <c r="AP475" s="6">
        <v>0</v>
      </c>
      <c r="AQ475" s="6">
        <v>7.4918357271046302E-115</v>
      </c>
      <c r="AR475" s="6">
        <v>8.7000695497609496E-74</v>
      </c>
      <c r="AS475" s="6">
        <v>1</v>
      </c>
      <c r="AT475" s="7">
        <v>5.6813303437949201E-37</v>
      </c>
      <c r="AU475" s="5">
        <v>5</v>
      </c>
      <c r="AV475" s="6">
        <v>2.40635398080043E-86</v>
      </c>
      <c r="AW475" s="6">
        <v>1.0493449418437299E-141</v>
      </c>
      <c r="AX475" s="6">
        <v>1.1907150032912399E-31</v>
      </c>
      <c r="AY475" s="6">
        <v>8.4339339613273198E-35</v>
      </c>
      <c r="AZ475" s="6">
        <v>1</v>
      </c>
      <c r="BA475" s="7">
        <v>2.0145263145620501E-28</v>
      </c>
      <c r="BB475" s="6">
        <v>1.2210402716612199E-286</v>
      </c>
      <c r="BC475" s="6">
        <v>1.00873981255316E-150</v>
      </c>
      <c r="BD475" s="6">
        <v>4.3612538183078302E-306</v>
      </c>
      <c r="BE475" s="6">
        <v>1.28231933066462E-71</v>
      </c>
      <c r="BF475" s="6">
        <v>2.1772492109157699E-73</v>
      </c>
      <c r="BG475" s="6">
        <v>1</v>
      </c>
      <c r="BH475" s="7">
        <v>1.4439329722898999E-45</v>
      </c>
      <c r="BI475" s="6">
        <v>0</v>
      </c>
      <c r="BJ475" s="6">
        <v>0</v>
      </c>
      <c r="BK475" s="6">
        <v>2.58417974514388E-254</v>
      </c>
      <c r="BL475" s="6">
        <v>2.0916587903826601E-198</v>
      </c>
      <c r="BM475" s="6">
        <v>1</v>
      </c>
      <c r="BN475" s="6">
        <v>3.2609048209277201E-163</v>
      </c>
      <c r="BO475" s="7">
        <v>4.57995055252034E-126</v>
      </c>
      <c r="BP475" s="6">
        <v>1.3760286191210499E-94</v>
      </c>
      <c r="BQ475" s="6">
        <v>4.1120209603416702E-150</v>
      </c>
      <c r="BR475" s="6">
        <v>1.5391454684417899E-37</v>
      </c>
      <c r="BS475" s="6">
        <v>1.08482436268119E-34</v>
      </c>
      <c r="BT475" s="6">
        <v>1</v>
      </c>
      <c r="BU475" s="6">
        <v>1.4800622224941599E-28</v>
      </c>
      <c r="BV475" s="7">
        <v>2.8597694436823999E-41</v>
      </c>
      <c r="BW475">
        <v>295</v>
      </c>
      <c r="BX475">
        <v>305</v>
      </c>
      <c r="BY475">
        <v>266</v>
      </c>
      <c r="BZ475">
        <v>285</v>
      </c>
      <c r="CA475">
        <v>255</v>
      </c>
      <c r="CB475">
        <v>194</v>
      </c>
      <c r="CC475">
        <v>216</v>
      </c>
      <c r="CD475">
        <v>225</v>
      </c>
      <c r="CE475">
        <v>228</v>
      </c>
      <c r="CF475" s="1">
        <v>242</v>
      </c>
      <c r="CH475" s="43">
        <v>8.2678638234193802E-2</v>
      </c>
      <c r="CJ475" s="27" t="s">
        <v>72357</v>
      </c>
    </row>
    <row r="476" spans="1:88">
      <c r="A476" s="27">
        <v>473</v>
      </c>
      <c r="B476" t="s">
        <v>70952</v>
      </c>
      <c r="D476" t="s">
        <v>71317</v>
      </c>
      <c r="E476" t="s">
        <v>71792</v>
      </c>
      <c r="F476" s="29">
        <v>33.455500000000001</v>
      </c>
      <c r="G476" s="29">
        <v>105.1374</v>
      </c>
      <c r="H476" s="31">
        <v>1807</v>
      </c>
      <c r="I476" s="29" t="s">
        <v>71881</v>
      </c>
      <c r="J476" s="31" t="s">
        <v>72207</v>
      </c>
      <c r="K476" s="31" t="s">
        <v>72208</v>
      </c>
      <c r="M476" s="48">
        <v>39749</v>
      </c>
      <c r="N476" s="27" t="s">
        <v>71313</v>
      </c>
      <c r="O476" s="54" t="s">
        <v>72384</v>
      </c>
      <c r="P476" s="11"/>
      <c r="Q476" s="11"/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0.99800000000000011</v>
      </c>
      <c r="Z476" s="7">
        <v>1E-3</v>
      </c>
      <c r="AA476" s="6">
        <v>0</v>
      </c>
      <c r="AB476" s="6">
        <v>0</v>
      </c>
      <c r="AC476" s="6">
        <v>0</v>
      </c>
      <c r="AD476" s="6">
        <v>0</v>
      </c>
      <c r="AE476" s="6">
        <v>0.16616666666666666</v>
      </c>
      <c r="AF476" s="6">
        <v>0.83150000000000002</v>
      </c>
      <c r="AG476" s="7">
        <v>1.1666666666666668E-3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0.99800000000000011</v>
      </c>
      <c r="AN476" s="7">
        <v>1E-3</v>
      </c>
      <c r="AO476" s="6">
        <v>2.8851766125738601E-272</v>
      </c>
      <c r="AP476" s="6">
        <v>0</v>
      </c>
      <c r="AQ476" s="6">
        <v>8.5176394947320498E-125</v>
      </c>
      <c r="AR476" s="6">
        <v>3.5817256393619002E-73</v>
      </c>
      <c r="AS476" s="6">
        <v>1</v>
      </c>
      <c r="AT476" s="7">
        <v>6.2420185346629402E-36</v>
      </c>
      <c r="AU476" s="5">
        <v>5</v>
      </c>
      <c r="AV476" s="6">
        <v>1.4434216569378799E-85</v>
      </c>
      <c r="AW476" s="6">
        <v>2.51833880567361E-152</v>
      </c>
      <c r="AX476" s="6">
        <v>1.5050759787002799E-34</v>
      </c>
      <c r="AY476" s="6">
        <v>1.9391282535983499E-42</v>
      </c>
      <c r="AZ476" s="6">
        <v>1</v>
      </c>
      <c r="BA476" s="7">
        <v>1.1428159649579E-28</v>
      </c>
      <c r="BB476" s="6">
        <v>9.2280027572118804E-265</v>
      </c>
      <c r="BC476" s="6">
        <v>1.28625727005452E-142</v>
      </c>
      <c r="BD476" s="6">
        <v>6.1921237612836795E-300</v>
      </c>
      <c r="BE476" s="6">
        <v>3.1448936288216E-71</v>
      </c>
      <c r="BF476" s="6">
        <v>3.0973118417032401E-70</v>
      </c>
      <c r="BG476" s="6">
        <v>1</v>
      </c>
      <c r="BH476" s="7">
        <v>1.1168964475726301E-43</v>
      </c>
      <c r="BI476" s="6">
        <v>0</v>
      </c>
      <c r="BJ476" s="6">
        <v>0</v>
      </c>
      <c r="BK476" s="6">
        <v>1.13245195440029E-260</v>
      </c>
      <c r="BL476" s="6">
        <v>7.7229713973827605E-197</v>
      </c>
      <c r="BM476" s="6">
        <v>1</v>
      </c>
      <c r="BN476" s="6">
        <v>3.1344067976603299E-161</v>
      </c>
      <c r="BO476" s="7">
        <v>7.9701368061099596E-123</v>
      </c>
      <c r="BP476" s="6">
        <v>7.5510475946893402E-93</v>
      </c>
      <c r="BQ476" s="6">
        <v>8.3369509160112904E-160</v>
      </c>
      <c r="BR476" s="6">
        <v>6.7896403947551104E-39</v>
      </c>
      <c r="BS476" s="6">
        <v>1.7293164877552399E-42</v>
      </c>
      <c r="BT476" s="6">
        <v>1</v>
      </c>
      <c r="BU476" s="6">
        <v>5.5101766844784699E-29</v>
      </c>
      <c r="BV476" s="7">
        <v>1.0809464711152101E-41</v>
      </c>
      <c r="BW476">
        <v>295</v>
      </c>
      <c r="BX476">
        <v>305</v>
      </c>
      <c r="BY476">
        <v>266</v>
      </c>
      <c r="BZ476">
        <v>285</v>
      </c>
      <c r="CA476">
        <v>255</v>
      </c>
      <c r="CB476">
        <v>194</v>
      </c>
      <c r="CC476">
        <v>216</v>
      </c>
      <c r="CD476">
        <v>225</v>
      </c>
      <c r="CE476">
        <v>228</v>
      </c>
      <c r="CF476" s="1">
        <v>242</v>
      </c>
      <c r="CH476" s="43">
        <v>7.5439001848428805E-2</v>
      </c>
      <c r="CJ476" s="27" t="s">
        <v>72357</v>
      </c>
    </row>
    <row r="477" spans="1:88">
      <c r="A477" s="27">
        <v>474</v>
      </c>
      <c r="B477" t="s">
        <v>70952</v>
      </c>
      <c r="D477" t="s">
        <v>71318</v>
      </c>
      <c r="E477" t="s">
        <v>71792</v>
      </c>
      <c r="F477" s="29">
        <v>33.693100000000001</v>
      </c>
      <c r="G477" s="29">
        <v>111.0814</v>
      </c>
      <c r="H477" s="31">
        <v>844</v>
      </c>
      <c r="I477" s="29" t="s">
        <v>71881</v>
      </c>
      <c r="J477" s="31" t="s">
        <v>72211</v>
      </c>
      <c r="K477" s="31" t="s">
        <v>72212</v>
      </c>
      <c r="M477" s="48">
        <v>39753</v>
      </c>
      <c r="N477" s="27" t="s">
        <v>71313</v>
      </c>
      <c r="O477" s="54" t="s">
        <v>72384</v>
      </c>
      <c r="P477" s="11"/>
      <c r="Q477" s="11"/>
      <c r="T477" s="6">
        <v>0</v>
      </c>
      <c r="U477" s="6">
        <v>1E-3</v>
      </c>
      <c r="V477" s="6">
        <v>1.1666666666666668E-3</v>
      </c>
      <c r="W477" s="6">
        <v>0</v>
      </c>
      <c r="X477" s="6">
        <v>0</v>
      </c>
      <c r="Y477" s="6">
        <v>0.99716666666666665</v>
      </c>
      <c r="Z477" s="7">
        <v>0</v>
      </c>
      <c r="AA477" s="6">
        <v>0</v>
      </c>
      <c r="AB477" s="6">
        <v>1E-3</v>
      </c>
      <c r="AC477" s="6">
        <v>1.3333333333333333E-3</v>
      </c>
      <c r="AD477" s="6">
        <v>0</v>
      </c>
      <c r="AE477" s="6">
        <v>0.16616666666666666</v>
      </c>
      <c r="AF477" s="6">
        <v>0.83083333333333342</v>
      </c>
      <c r="AG477" s="7">
        <v>0</v>
      </c>
      <c r="AH477" s="6">
        <v>0</v>
      </c>
      <c r="AI477" s="6">
        <v>1E-3</v>
      </c>
      <c r="AJ477" s="6">
        <v>1E-3</v>
      </c>
      <c r="AK477" s="6">
        <v>0</v>
      </c>
      <c r="AL477" s="6">
        <v>0</v>
      </c>
      <c r="AM477" s="6">
        <v>0.997</v>
      </c>
      <c r="AN477" s="7">
        <v>0</v>
      </c>
      <c r="AO477" s="6">
        <v>2.59859201907977E-271</v>
      </c>
      <c r="AP477" s="6">
        <v>0</v>
      </c>
      <c r="AQ477" s="6">
        <v>1.6072152218997201E-121</v>
      </c>
      <c r="AR477" s="6">
        <v>1.61285406361082E-68</v>
      </c>
      <c r="AS477" s="6">
        <v>1</v>
      </c>
      <c r="AT477" s="7">
        <v>1.1753695736746501E-32</v>
      </c>
      <c r="AU477" s="5">
        <v>5</v>
      </c>
      <c r="AV477" s="6">
        <v>3.0129605309483998E-80</v>
      </c>
      <c r="AW477" s="6">
        <v>1.5475728250491399E-144</v>
      </c>
      <c r="AX477" s="6">
        <v>8.26189285544415E-38</v>
      </c>
      <c r="AY477" s="6">
        <v>2.5153834698590901E-43</v>
      </c>
      <c r="AZ477" s="6">
        <v>1</v>
      </c>
      <c r="BA477" s="7">
        <v>3.5404374675295201E-31</v>
      </c>
      <c r="BB477" s="6">
        <v>3.7151749727085799E-293</v>
      </c>
      <c r="BC477" s="6">
        <v>3.4855767233735803E-154</v>
      </c>
      <c r="BD477" s="6">
        <v>2.02244815412773E-305</v>
      </c>
      <c r="BE477" s="6">
        <v>5.2900282173521296E-84</v>
      </c>
      <c r="BF477" s="6">
        <v>3.3621489464663801E-82</v>
      </c>
      <c r="BG477" s="6">
        <v>1</v>
      </c>
      <c r="BH477" s="7">
        <v>1.04708981718481E-54</v>
      </c>
      <c r="BI477" s="6">
        <v>0</v>
      </c>
      <c r="BJ477" s="6">
        <v>0</v>
      </c>
      <c r="BK477" s="6">
        <v>4.5025704867974401E-284</v>
      </c>
      <c r="BL477" s="6">
        <v>6.4202490253145598E-215</v>
      </c>
      <c r="BM477" s="6">
        <v>1</v>
      </c>
      <c r="BN477" s="6">
        <v>1.1365865331528501E-180</v>
      </c>
      <c r="BO477" s="7">
        <v>3.5661083329496701E-148</v>
      </c>
      <c r="BP477" s="6">
        <v>9.9259510086447104E-88</v>
      </c>
      <c r="BQ477" s="6">
        <v>4.1098389906418898E-152</v>
      </c>
      <c r="BR477" s="6">
        <v>5.7886560755954496E-43</v>
      </c>
      <c r="BS477" s="6">
        <v>8.3999201690437E-43</v>
      </c>
      <c r="BT477" s="6">
        <v>1</v>
      </c>
      <c r="BU477" s="6">
        <v>8.8275094557298906E-31</v>
      </c>
      <c r="BV477" s="7">
        <v>2.92885999182333E-50</v>
      </c>
      <c r="BW477">
        <v>295</v>
      </c>
      <c r="BX477">
        <v>305</v>
      </c>
      <c r="BY477">
        <v>266</v>
      </c>
      <c r="BZ477">
        <v>285</v>
      </c>
      <c r="CA477">
        <v>255</v>
      </c>
      <c r="CB477">
        <v>194</v>
      </c>
      <c r="CC477">
        <v>216</v>
      </c>
      <c r="CD477">
        <v>225</v>
      </c>
      <c r="CE477">
        <v>228</v>
      </c>
      <c r="CF477" s="1">
        <v>242</v>
      </c>
      <c r="CH477" s="43">
        <v>7.7996981457524803E-2</v>
      </c>
      <c r="CJ477" s="27" t="s">
        <v>72357</v>
      </c>
    </row>
    <row r="478" spans="1:88">
      <c r="A478" s="27">
        <v>475</v>
      </c>
      <c r="B478" t="s">
        <v>70952</v>
      </c>
      <c r="D478" t="s">
        <v>71319</v>
      </c>
      <c r="E478" t="s">
        <v>71792</v>
      </c>
      <c r="F478" s="29">
        <v>34.5045</v>
      </c>
      <c r="G478" s="29">
        <v>113.0416</v>
      </c>
      <c r="H478" s="31">
        <v>1291</v>
      </c>
      <c r="I478" s="29" t="s">
        <v>71881</v>
      </c>
      <c r="J478" s="31" t="s">
        <v>72211</v>
      </c>
      <c r="K478" s="31" t="s">
        <v>72217</v>
      </c>
      <c r="M478" s="48">
        <v>39760</v>
      </c>
      <c r="N478" s="27" t="s">
        <v>71313</v>
      </c>
      <c r="O478" s="54" t="s">
        <v>72384</v>
      </c>
      <c r="P478" s="11"/>
      <c r="Q478" s="11"/>
      <c r="T478" s="6">
        <v>0</v>
      </c>
      <c r="U478" s="6">
        <v>0</v>
      </c>
      <c r="V478" s="6">
        <v>8.3333333333333339E-4</v>
      </c>
      <c r="W478" s="6">
        <v>1.3333333333333333E-3</v>
      </c>
      <c r="X478" s="6">
        <v>0</v>
      </c>
      <c r="Y478" s="6">
        <v>0.99716666666666665</v>
      </c>
      <c r="Z478" s="7">
        <v>0</v>
      </c>
      <c r="AA478" s="6">
        <v>0</v>
      </c>
      <c r="AB478" s="6">
        <v>1.8333333333333335E-3</v>
      </c>
      <c r="AC478" s="6">
        <v>8.3333333333333339E-4</v>
      </c>
      <c r="AD478" s="6">
        <v>1.8333333333333335E-3</v>
      </c>
      <c r="AE478" s="6">
        <v>0.16600000000000001</v>
      </c>
      <c r="AF478" s="6">
        <v>0.82933333333333337</v>
      </c>
      <c r="AG478" s="7">
        <v>0</v>
      </c>
      <c r="AH478" s="6">
        <v>0</v>
      </c>
      <c r="AI478" s="6">
        <v>2E-3</v>
      </c>
      <c r="AJ478" s="6">
        <v>6.6666666666666664E-4</v>
      </c>
      <c r="AK478" s="6">
        <v>1.5000000000000002E-3</v>
      </c>
      <c r="AL478" s="6">
        <v>0</v>
      </c>
      <c r="AM478" s="6">
        <v>0.99533333333333329</v>
      </c>
      <c r="AN478" s="7">
        <v>0</v>
      </c>
      <c r="AO478" s="6">
        <v>1.82392623540581E-276</v>
      </c>
      <c r="AP478" s="6">
        <f>7.87321088110852*10^-314</f>
        <v>0</v>
      </c>
      <c r="AQ478" s="6">
        <v>1.2828325703383899E-133</v>
      </c>
      <c r="AR478" s="6">
        <v>4.2453554458297199E-78</v>
      </c>
      <c r="AS478" s="6">
        <v>1</v>
      </c>
      <c r="AT478" s="7">
        <v>2.62884779133711E-41</v>
      </c>
      <c r="AU478" s="5">
        <v>5</v>
      </c>
      <c r="AV478" s="6">
        <v>5.69233578905283E-95</v>
      </c>
      <c r="AW478" s="6">
        <v>3.9430438936478498E-157</v>
      </c>
      <c r="AX478" s="6">
        <v>9.1115232140673401E-38</v>
      </c>
      <c r="AY478" s="6">
        <v>2.0164173481410401E-36</v>
      </c>
      <c r="AZ478" s="6">
        <v>1</v>
      </c>
      <c r="BA478" s="7">
        <v>2.1276028545842998E-27</v>
      </c>
      <c r="BB478" s="6">
        <v>5.9524070252830804E-282</v>
      </c>
      <c r="BC478" s="6">
        <v>2.95825888191597E-146</v>
      </c>
      <c r="BD478" s="6">
        <v>1.9319473710363298E-279</v>
      </c>
      <c r="BE478" s="6">
        <v>9.3557924425597497E-80</v>
      </c>
      <c r="BF478" s="6">
        <v>1.8231395383436201E-81</v>
      </c>
      <c r="BG478" s="6">
        <v>1</v>
      </c>
      <c r="BH478" s="7">
        <v>6.0076717591821201E-52</v>
      </c>
      <c r="BI478" s="6">
        <v>0</v>
      </c>
      <c r="BJ478" s="6">
        <v>0</v>
      </c>
      <c r="BK478" s="6">
        <v>1.96081465303177E-273</v>
      </c>
      <c r="BL478" s="6">
        <v>9.5576160518427002E-202</v>
      </c>
      <c r="BM478" s="6">
        <v>1</v>
      </c>
      <c r="BN478" s="6">
        <v>1.2774723287259199E-166</v>
      </c>
      <c r="BO478" s="7">
        <v>3.8079979318687901E-126</v>
      </c>
      <c r="BP478" s="6">
        <v>8.68354893450466E-108</v>
      </c>
      <c r="BQ478" s="6">
        <v>3.1584827293583499E-170</v>
      </c>
      <c r="BR478" s="6">
        <v>1.4621909336895999E-47</v>
      </c>
      <c r="BS478" s="6">
        <v>2.4232653939772E-37</v>
      </c>
      <c r="BT478" s="6">
        <v>1</v>
      </c>
      <c r="BU478" s="6">
        <v>4.7370935705757599E-29</v>
      </c>
      <c r="BV478" s="7">
        <v>1.1684710567346399E-41</v>
      </c>
      <c r="BW478">
        <v>295</v>
      </c>
      <c r="BX478">
        <v>305</v>
      </c>
      <c r="BY478">
        <v>267</v>
      </c>
      <c r="BZ478">
        <v>285</v>
      </c>
      <c r="CA478">
        <v>255</v>
      </c>
      <c r="CB478">
        <v>194</v>
      </c>
      <c r="CC478">
        <v>216</v>
      </c>
      <c r="CD478">
        <v>225</v>
      </c>
      <c r="CE478">
        <v>228</v>
      </c>
      <c r="CF478" s="1">
        <v>242</v>
      </c>
      <c r="CH478" s="43">
        <v>8.0195865070729094E-2</v>
      </c>
      <c r="CJ478" s="27" t="s">
        <v>72357</v>
      </c>
    </row>
    <row r="479" spans="1:88">
      <c r="A479" s="27">
        <v>476</v>
      </c>
      <c r="B479" t="s">
        <v>70952</v>
      </c>
      <c r="D479" t="s">
        <v>71320</v>
      </c>
      <c r="E479" t="s">
        <v>71792</v>
      </c>
      <c r="F479" s="29">
        <v>33.502499999999998</v>
      </c>
      <c r="G479" s="29">
        <v>105.3562</v>
      </c>
      <c r="H479" s="31">
        <v>1116</v>
      </c>
      <c r="I479" s="29" t="s">
        <v>71881</v>
      </c>
      <c r="J479" s="31" t="s">
        <v>72207</v>
      </c>
      <c r="K479" s="31" t="s">
        <v>72208</v>
      </c>
      <c r="M479" s="48">
        <v>39749</v>
      </c>
      <c r="N479" s="27" t="s">
        <v>71313</v>
      </c>
      <c r="O479" s="54" t="s">
        <v>72384</v>
      </c>
      <c r="P479" s="11"/>
      <c r="Q479" s="11"/>
      <c r="T479" s="6">
        <v>0</v>
      </c>
      <c r="U479" s="6">
        <v>0</v>
      </c>
      <c r="V479" s="6">
        <v>8.3333333333333339E-4</v>
      </c>
      <c r="W479" s="6">
        <v>1E-3</v>
      </c>
      <c r="X479" s="6">
        <v>1E-3</v>
      </c>
      <c r="Y479" s="6">
        <v>0.997</v>
      </c>
      <c r="Z479" s="7">
        <v>0</v>
      </c>
      <c r="AA479" s="6">
        <v>0</v>
      </c>
      <c r="AB479" s="6">
        <v>0</v>
      </c>
      <c r="AC479" s="6">
        <v>1E-3</v>
      </c>
      <c r="AD479" s="6">
        <v>1.666666666666667E-3</v>
      </c>
      <c r="AE479" s="6">
        <v>0.16700000000000001</v>
      </c>
      <c r="AF479" s="6">
        <v>0.83033333333333337</v>
      </c>
      <c r="AG479" s="7">
        <v>0</v>
      </c>
      <c r="AH479" s="6">
        <v>0</v>
      </c>
      <c r="AI479" s="6">
        <v>0</v>
      </c>
      <c r="AJ479" s="6">
        <v>1E-3</v>
      </c>
      <c r="AK479" s="6">
        <v>1.5000000000000002E-3</v>
      </c>
      <c r="AL479" s="6">
        <v>1E-3</v>
      </c>
      <c r="AM479" s="6">
        <v>0.9966666666666667</v>
      </c>
      <c r="AN479" s="7">
        <v>0</v>
      </c>
      <c r="AO479" s="6">
        <v>1.07806762418839E-287</v>
      </c>
      <c r="AP479" s="6">
        <v>0</v>
      </c>
      <c r="AQ479" s="6">
        <v>4.6135416733036E-116</v>
      </c>
      <c r="AR479" s="6">
        <v>3.9398571549330301E-77</v>
      </c>
      <c r="AS479" s="6">
        <v>1</v>
      </c>
      <c r="AT479" s="7">
        <v>1.76968380979947E-39</v>
      </c>
      <c r="AU479" s="5">
        <v>5</v>
      </c>
      <c r="AV479" s="6">
        <v>9.9179569133868802E-83</v>
      </c>
      <c r="AW479" s="6">
        <v>1.7735177573496301E-148</v>
      </c>
      <c r="AX479" s="6">
        <v>1.5538761463162E-33</v>
      </c>
      <c r="AY479" s="6">
        <v>1.5874793698735699E-36</v>
      </c>
      <c r="AZ479" s="6">
        <v>1</v>
      </c>
      <c r="BA479" s="7">
        <v>1.8214771713096799E-25</v>
      </c>
      <c r="BB479" s="6">
        <v>1.85579920428512E-280</v>
      </c>
      <c r="BC479" s="6">
        <v>4.3959572913762401E-159</v>
      </c>
      <c r="BD479" s="6">
        <v>5.8663088682810301E-295</v>
      </c>
      <c r="BE479" s="6">
        <v>1.58570133401726E-76</v>
      </c>
      <c r="BF479" s="6">
        <v>3.5891186999674201E-76</v>
      </c>
      <c r="BG479" s="6">
        <v>1</v>
      </c>
      <c r="BH479" s="7">
        <v>1.28904355069381E-50</v>
      </c>
      <c r="BI479" s="6">
        <v>0</v>
      </c>
      <c r="BJ479" s="6">
        <v>0</v>
      </c>
      <c r="BK479" s="6">
        <v>1.9837203696353499E-251</v>
      </c>
      <c r="BL479" s="6">
        <v>5.2629054899717302E-197</v>
      </c>
      <c r="BM479" s="6">
        <v>1</v>
      </c>
      <c r="BN479" s="6">
        <v>5.4538353080891303E-161</v>
      </c>
      <c r="BO479" s="7">
        <v>5.0631528229685705E-122</v>
      </c>
      <c r="BP479" s="6">
        <v>1.2955448579483101E-93</v>
      </c>
      <c r="BQ479" s="6">
        <v>1.2583623844730499E-159</v>
      </c>
      <c r="BR479" s="6">
        <v>1.9683697866873199E-41</v>
      </c>
      <c r="BS479" s="6">
        <v>2.98313836845732E-37</v>
      </c>
      <c r="BT479" s="6">
        <v>1</v>
      </c>
      <c r="BU479" s="6">
        <v>8.7735707553160906E-27</v>
      </c>
      <c r="BV479" s="7">
        <v>1.1505703070519299E-37</v>
      </c>
      <c r="BW479">
        <v>295</v>
      </c>
      <c r="BX479">
        <v>305</v>
      </c>
      <c r="BY479">
        <v>266</v>
      </c>
      <c r="BZ479">
        <v>285</v>
      </c>
      <c r="CA479">
        <v>255</v>
      </c>
      <c r="CB479">
        <v>194</v>
      </c>
      <c r="CC479">
        <v>216</v>
      </c>
      <c r="CD479">
        <v>225</v>
      </c>
      <c r="CE479">
        <v>228</v>
      </c>
      <c r="CF479" s="1">
        <v>242</v>
      </c>
      <c r="CH479" s="43">
        <v>7.1160169093471101E-2</v>
      </c>
      <c r="CJ479" s="27" t="s">
        <v>72357</v>
      </c>
    </row>
    <row r="480" spans="1:88">
      <c r="A480" s="27">
        <v>477</v>
      </c>
      <c r="B480" t="s">
        <v>70952</v>
      </c>
      <c r="D480" t="s">
        <v>71321</v>
      </c>
      <c r="E480" t="s">
        <v>71792</v>
      </c>
      <c r="F480" s="29">
        <v>33.985199999999999</v>
      </c>
      <c r="G480" s="29">
        <v>106.6584</v>
      </c>
      <c r="H480" s="31">
        <v>1033</v>
      </c>
      <c r="I480" s="29" t="s">
        <v>71881</v>
      </c>
      <c r="J480" s="31" t="s">
        <v>72205</v>
      </c>
      <c r="K480" s="31" t="s">
        <v>72209</v>
      </c>
      <c r="M480" s="48">
        <v>39750</v>
      </c>
      <c r="N480" s="27" t="s">
        <v>71313</v>
      </c>
      <c r="O480" s="54" t="s">
        <v>72384</v>
      </c>
      <c r="P480" s="11"/>
      <c r="Q480" s="11"/>
      <c r="T480" s="6">
        <v>0</v>
      </c>
      <c r="U480" s="6">
        <v>6.6666666666666664E-4</v>
      </c>
      <c r="V480" s="6">
        <v>1.6666666666666666E-4</v>
      </c>
      <c r="W480" s="6">
        <v>1.666666666666667E-3</v>
      </c>
      <c r="X480" s="6">
        <v>0</v>
      </c>
      <c r="Y480" s="6">
        <v>0.99683333333333335</v>
      </c>
      <c r="Z480" s="7">
        <v>0</v>
      </c>
      <c r="AA480" s="6">
        <v>0</v>
      </c>
      <c r="AB480" s="6">
        <v>1E-3</v>
      </c>
      <c r="AC480" s="6">
        <v>1.6666666666666666E-4</v>
      </c>
      <c r="AD480" s="6">
        <v>1.6666666666666668E-3</v>
      </c>
      <c r="AE480" s="6">
        <v>0.16600000000000001</v>
      </c>
      <c r="AF480" s="6">
        <v>0.83050000000000013</v>
      </c>
      <c r="AG480" s="7">
        <v>0</v>
      </c>
      <c r="AH480" s="6">
        <v>0</v>
      </c>
      <c r="AI480" s="6">
        <v>1E-3</v>
      </c>
      <c r="AJ480" s="6">
        <v>3.3333333333333332E-4</v>
      </c>
      <c r="AK480" s="6">
        <v>1.3333333333333333E-3</v>
      </c>
      <c r="AL480" s="6">
        <v>0</v>
      </c>
      <c r="AM480" s="6">
        <v>0.99616666666666676</v>
      </c>
      <c r="AN480" s="7">
        <v>0</v>
      </c>
      <c r="AO480" s="6">
        <v>6.8849056224011805E-303</v>
      </c>
      <c r="AP480" s="6">
        <v>0</v>
      </c>
      <c r="AQ480" s="6">
        <v>3.5190769971986803E-138</v>
      </c>
      <c r="AR480" s="6">
        <v>2.32081029398555E-78</v>
      </c>
      <c r="AS480" s="6">
        <v>1</v>
      </c>
      <c r="AT480" s="7">
        <v>1.1648095978298799E-40</v>
      </c>
      <c r="AU480" s="5">
        <v>5</v>
      </c>
      <c r="AV480" s="6">
        <v>5.9733958994470804E-81</v>
      </c>
      <c r="AW480" s="6">
        <v>1.05622621099964E-150</v>
      </c>
      <c r="AX480" s="6">
        <v>1.1686410769247699E-25</v>
      </c>
      <c r="AY480" s="6">
        <v>1.23827762101465E-36</v>
      </c>
      <c r="AZ480" s="6">
        <v>1</v>
      </c>
      <c r="BA480" s="7">
        <v>9.3255421034347997E-23</v>
      </c>
      <c r="BB480" s="6">
        <v>7.17908301241742E-297</v>
      </c>
      <c r="BC480" s="6">
        <v>3.7819514283913701E-166</v>
      </c>
      <c r="BD480" s="6">
        <f>7.52392859326431*10^-315</f>
        <v>0</v>
      </c>
      <c r="BE480" s="6">
        <v>1.1208079768061599E-91</v>
      </c>
      <c r="BF480" s="6">
        <v>7.3432972166671899E-88</v>
      </c>
      <c r="BG480" s="6">
        <v>1</v>
      </c>
      <c r="BH480" s="7">
        <v>1.04719358437192E-58</v>
      </c>
      <c r="BI480" s="6">
        <v>0</v>
      </c>
      <c r="BJ480" s="6">
        <v>0</v>
      </c>
      <c r="BK480" s="6">
        <v>5.4505045220575201E-298</v>
      </c>
      <c r="BL480" s="6">
        <v>5.5473295834411804E-220</v>
      </c>
      <c r="BM480" s="6">
        <v>1</v>
      </c>
      <c r="BN480" s="6">
        <v>5.6368489315714398E-184</v>
      </c>
      <c r="BO480" s="7">
        <v>4.3460526645387503E-145</v>
      </c>
      <c r="BP480" s="6">
        <v>1.1701916504681E-88</v>
      </c>
      <c r="BQ480" s="6">
        <v>1.39699652221766E-158</v>
      </c>
      <c r="BR480" s="6">
        <v>5.21926411543014E-31</v>
      </c>
      <c r="BS480" s="6">
        <v>1.14550193690982E-36</v>
      </c>
      <c r="BT480" s="6">
        <v>1</v>
      </c>
      <c r="BU480" s="6">
        <v>4.7639700658116399E-23</v>
      </c>
      <c r="BV480" s="7">
        <v>1.18519232676672E-33</v>
      </c>
      <c r="BW480">
        <v>295</v>
      </c>
      <c r="BX480">
        <v>305</v>
      </c>
      <c r="BY480">
        <v>266</v>
      </c>
      <c r="BZ480">
        <v>285</v>
      </c>
      <c r="CA480">
        <v>255</v>
      </c>
      <c r="CB480">
        <v>194</v>
      </c>
      <c r="CC480">
        <v>216</v>
      </c>
      <c r="CD480">
        <v>225</v>
      </c>
      <c r="CE480">
        <v>228</v>
      </c>
      <c r="CF480" s="1">
        <v>242</v>
      </c>
      <c r="CH480" s="43">
        <v>9.2207586097444894E-2</v>
      </c>
      <c r="CJ480" s="27" t="s">
        <v>72357</v>
      </c>
    </row>
    <row r="481" spans="1:88">
      <c r="A481" s="27">
        <v>478</v>
      </c>
      <c r="B481" t="s">
        <v>70952</v>
      </c>
      <c r="D481" t="s">
        <v>71322</v>
      </c>
      <c r="E481" t="s">
        <v>71792</v>
      </c>
      <c r="F481" s="29">
        <v>34.1295</v>
      </c>
      <c r="G481" s="29">
        <v>111.044</v>
      </c>
      <c r="H481" s="33">
        <v>757</v>
      </c>
      <c r="I481" s="29" t="s">
        <v>71881</v>
      </c>
      <c r="J481" s="33" t="s">
        <v>72173</v>
      </c>
      <c r="K481" s="36" t="s">
        <v>72174</v>
      </c>
      <c r="M481" s="48">
        <v>39754</v>
      </c>
      <c r="N481" s="27" t="s">
        <v>71313</v>
      </c>
      <c r="O481" s="54" t="s">
        <v>72384</v>
      </c>
      <c r="P481" s="11"/>
      <c r="Q481" s="11"/>
      <c r="T481" s="6">
        <v>0</v>
      </c>
      <c r="U481" s="6">
        <v>0</v>
      </c>
      <c r="V481" s="6">
        <v>2E-3</v>
      </c>
      <c r="W481" s="6">
        <v>2.3333333333333335E-3</v>
      </c>
      <c r="X481" s="6">
        <v>0</v>
      </c>
      <c r="Y481" s="6">
        <v>0.9946666666666667</v>
      </c>
      <c r="Z481" s="7">
        <v>8.3333333333333339E-4</v>
      </c>
      <c r="AA481" s="6">
        <v>0</v>
      </c>
      <c r="AB481" s="6">
        <v>0</v>
      </c>
      <c r="AC481" s="6">
        <v>2E-3</v>
      </c>
      <c r="AD481" s="6">
        <v>2.166666666666667E-3</v>
      </c>
      <c r="AE481" s="6">
        <v>0.16583333333333333</v>
      </c>
      <c r="AF481" s="6">
        <v>0.82883333333333331</v>
      </c>
      <c r="AG481" s="7">
        <v>6.6666666666666664E-4</v>
      </c>
      <c r="AH481" s="6">
        <v>0</v>
      </c>
      <c r="AI481" s="6">
        <v>0</v>
      </c>
      <c r="AJ481" s="6">
        <v>2E-3</v>
      </c>
      <c r="AK481" s="6">
        <v>2E-3</v>
      </c>
      <c r="AL481" s="6">
        <v>0</v>
      </c>
      <c r="AM481" s="6">
        <v>0.9946666666666667</v>
      </c>
      <c r="AN481" s="7">
        <v>8.3333333333333339E-4</v>
      </c>
      <c r="AO481" s="6">
        <v>1.67308481025301E-268</v>
      </c>
      <c r="AP481" s="6">
        <f>1.01476142999334*10^-318</f>
        <v>0</v>
      </c>
      <c r="AQ481" s="6">
        <v>3.1187992450064199E-124</v>
      </c>
      <c r="AR481" s="6">
        <v>5.6391463627057198E-67</v>
      </c>
      <c r="AS481" s="6">
        <v>1</v>
      </c>
      <c r="AT481" s="7">
        <v>1.36122852138555E-31</v>
      </c>
      <c r="AU481" s="5">
        <v>5</v>
      </c>
      <c r="AV481" s="6">
        <v>2.3451607873832702E-81</v>
      </c>
      <c r="AW481" s="6">
        <v>6.0294360668372798E-145</v>
      </c>
      <c r="AX481" s="6">
        <v>2.1377098721956298E-25</v>
      </c>
      <c r="AY481" s="6">
        <v>3.1371688854596899E-44</v>
      </c>
      <c r="AZ481" s="6">
        <v>1</v>
      </c>
      <c r="BA481" s="7">
        <v>5.12115870848861E-36</v>
      </c>
      <c r="BB481" s="6">
        <v>1.3528373289663699E-280</v>
      </c>
      <c r="BC481" s="6">
        <v>2.70114486792527E-138</v>
      </c>
      <c r="BD481" s="6">
        <v>7.4052176456407096E-285</v>
      </c>
      <c r="BE481" s="6">
        <v>1.9971076179487599E-72</v>
      </c>
      <c r="BF481" s="6">
        <v>2.9727145721422302E-66</v>
      </c>
      <c r="BG481" s="6">
        <v>1</v>
      </c>
      <c r="BH481" s="7">
        <v>6.3238909292362994E-42</v>
      </c>
      <c r="BI481" s="6">
        <v>0</v>
      </c>
      <c r="BJ481" s="6">
        <v>0</v>
      </c>
      <c r="BK481" s="6">
        <v>4.1983121717573402E-251</v>
      </c>
      <c r="BL481" s="6">
        <v>2.5713052864952001E-179</v>
      </c>
      <c r="BM481" s="6">
        <v>1</v>
      </c>
      <c r="BN481" s="6">
        <v>1.9275352882871201E-145</v>
      </c>
      <c r="BO481" s="7">
        <v>1.93372520918444E-114</v>
      </c>
      <c r="BP481" s="6">
        <v>4.1994099289304799E-88</v>
      </c>
      <c r="BQ481" s="6">
        <v>6.9607675817901403E-152</v>
      </c>
      <c r="BR481" s="6">
        <v>1.22819720944222E-29</v>
      </c>
      <c r="BS481" s="6">
        <v>3.22008739044512E-44</v>
      </c>
      <c r="BT481" s="6">
        <v>1</v>
      </c>
      <c r="BU481" s="6">
        <v>3.32744988870046E-36</v>
      </c>
      <c r="BV481" s="7">
        <v>7.0148489406998194E-33</v>
      </c>
      <c r="BW481">
        <v>295</v>
      </c>
      <c r="BX481">
        <v>305</v>
      </c>
      <c r="BY481">
        <v>266</v>
      </c>
      <c r="BZ481">
        <v>285</v>
      </c>
      <c r="CA481">
        <v>255</v>
      </c>
      <c r="CB481">
        <v>194</v>
      </c>
      <c r="CC481">
        <v>216</v>
      </c>
      <c r="CD481">
        <v>225</v>
      </c>
      <c r="CE481">
        <v>228</v>
      </c>
      <c r="CF481" s="1">
        <v>242</v>
      </c>
      <c r="CH481" s="43">
        <v>7.7693370165745901E-2</v>
      </c>
      <c r="CJ481" s="27" t="s">
        <v>72357</v>
      </c>
    </row>
    <row r="482" spans="1:88">
      <c r="A482" s="27">
        <v>479</v>
      </c>
      <c r="B482" t="s">
        <v>70952</v>
      </c>
      <c r="D482" t="s">
        <v>71323</v>
      </c>
      <c r="E482" t="s">
        <v>71792</v>
      </c>
      <c r="F482" s="29">
        <v>33.024700000000003</v>
      </c>
      <c r="G482" s="29">
        <v>106.2587</v>
      </c>
      <c r="H482" s="31">
        <v>750</v>
      </c>
      <c r="I482" s="29" t="s">
        <v>71881</v>
      </c>
      <c r="J482" s="31" t="s">
        <v>72205</v>
      </c>
      <c r="K482" s="31" t="s">
        <v>72206</v>
      </c>
      <c r="M482" s="48">
        <v>39746</v>
      </c>
      <c r="N482" s="27" t="s">
        <v>71313</v>
      </c>
      <c r="O482" s="54" t="s">
        <v>72384</v>
      </c>
      <c r="P482" s="11"/>
      <c r="Q482" s="11"/>
      <c r="T482" s="6">
        <v>0</v>
      </c>
      <c r="U482" s="6">
        <v>0</v>
      </c>
      <c r="V482" s="6">
        <v>0</v>
      </c>
      <c r="W482" s="6">
        <v>5.0000000000000001E-4</v>
      </c>
      <c r="X482" s="6">
        <v>5.9999999999999993E-3</v>
      </c>
      <c r="Y482" s="6">
        <v>0.99316666666666675</v>
      </c>
      <c r="Z482" s="7">
        <v>0</v>
      </c>
      <c r="AA482" s="6">
        <v>0</v>
      </c>
      <c r="AB482" s="6">
        <v>0</v>
      </c>
      <c r="AC482" s="6">
        <v>0</v>
      </c>
      <c r="AD482" s="6">
        <v>5.0000000000000001E-4</v>
      </c>
      <c r="AE482" s="6">
        <v>0.17100000000000001</v>
      </c>
      <c r="AF482" s="6">
        <v>0.82816666666666661</v>
      </c>
      <c r="AG482" s="7">
        <v>0</v>
      </c>
      <c r="AH482" s="6">
        <v>0</v>
      </c>
      <c r="AI482" s="6">
        <v>0</v>
      </c>
      <c r="AJ482" s="6">
        <v>0</v>
      </c>
      <c r="AK482" s="6">
        <v>5.0000000000000001E-4</v>
      </c>
      <c r="AL482" s="6">
        <v>6.8333333333333336E-3</v>
      </c>
      <c r="AM482" s="6">
        <v>0.99250000000000005</v>
      </c>
      <c r="AN482" s="7">
        <v>0</v>
      </c>
      <c r="AO482" s="6">
        <v>4.1021369336142402E-287</v>
      </c>
      <c r="AP482" s="6">
        <v>0</v>
      </c>
      <c r="AQ482" s="6">
        <v>2.9761186504159801E-118</v>
      </c>
      <c r="AR482" s="6">
        <v>1.4743386070427501E-65</v>
      </c>
      <c r="AS482" s="6">
        <v>1</v>
      </c>
      <c r="AT482" s="7">
        <v>5.1296715481548598E-32</v>
      </c>
      <c r="AU482" s="5">
        <v>5</v>
      </c>
      <c r="AV482" s="6">
        <v>8.7447353595882103E-87</v>
      </c>
      <c r="AW482" s="6">
        <v>6.6317737318670602E-147</v>
      </c>
      <c r="AX482" s="6">
        <v>1.6818062949594199E-32</v>
      </c>
      <c r="AY482" s="6">
        <v>8.7662758021310096E-38</v>
      </c>
      <c r="AZ482" s="6">
        <v>1</v>
      </c>
      <c r="BA482" s="7">
        <v>6.5326016479753398E-27</v>
      </c>
      <c r="BB482" s="6">
        <v>1.8617125192898301E-273</v>
      </c>
      <c r="BC482" s="6">
        <v>2.7202970442474001E-143</v>
      </c>
      <c r="BD482" s="6">
        <f>1.82430161346758*10^-312</f>
        <v>0</v>
      </c>
      <c r="BE482" s="6">
        <v>1.9840661590531799E-61</v>
      </c>
      <c r="BF482" s="6">
        <v>5.7733657386318301E-62</v>
      </c>
      <c r="BG482" s="6">
        <v>1</v>
      </c>
      <c r="BH482" s="7">
        <v>1.8565027737356599E-35</v>
      </c>
      <c r="BI482" s="6">
        <v>0</v>
      </c>
      <c r="BJ482" s="6">
        <v>0</v>
      </c>
      <c r="BK482" s="6">
        <v>2.8079496174213301E-238</v>
      </c>
      <c r="BL482" s="6">
        <v>1.8448379441752698E-173</v>
      </c>
      <c r="BM482" s="6">
        <v>1</v>
      </c>
      <c r="BN482" s="6">
        <v>1.9275851323867601E-141</v>
      </c>
      <c r="BO482" s="7">
        <v>5.3889614170077598E-108</v>
      </c>
      <c r="BP482" s="6">
        <v>3.0937537585083502E-97</v>
      </c>
      <c r="BQ482" s="6">
        <v>1.5278661219431101E-157</v>
      </c>
      <c r="BR482" s="6">
        <v>1.4263467445547901E-40</v>
      </c>
      <c r="BS482" s="6">
        <v>5.1075178601000298E-38</v>
      </c>
      <c r="BT482" s="6">
        <v>1</v>
      </c>
      <c r="BU482" s="6">
        <v>1.38358979678715E-27</v>
      </c>
      <c r="BV482" s="7">
        <v>8.8171388585235603E-41</v>
      </c>
      <c r="BW482">
        <v>295</v>
      </c>
      <c r="BX482">
        <v>305</v>
      </c>
      <c r="BY482">
        <v>266</v>
      </c>
      <c r="BZ482">
        <v>285</v>
      </c>
      <c r="CA482">
        <v>255</v>
      </c>
      <c r="CB482">
        <v>194</v>
      </c>
      <c r="CC482">
        <v>216</v>
      </c>
      <c r="CD482">
        <v>225</v>
      </c>
      <c r="CE482">
        <v>228</v>
      </c>
      <c r="CF482" s="1">
        <v>242</v>
      </c>
      <c r="CH482" s="43">
        <v>6.4873519052193407E-2</v>
      </c>
      <c r="CJ482" s="27" t="s">
        <v>72357</v>
      </c>
    </row>
    <row r="483" spans="1:88">
      <c r="A483" s="27">
        <v>480</v>
      </c>
      <c r="B483" t="s">
        <v>70952</v>
      </c>
      <c r="D483" t="s">
        <v>71324</v>
      </c>
      <c r="E483" t="s">
        <v>71792</v>
      </c>
      <c r="F483" s="29">
        <v>33.692500000000003</v>
      </c>
      <c r="G483" s="29">
        <v>105.6135</v>
      </c>
      <c r="H483" s="31">
        <v>1238</v>
      </c>
      <c r="I483" s="29" t="s">
        <v>71881</v>
      </c>
      <c r="J483" s="31" t="s">
        <v>72207</v>
      </c>
      <c r="K483" s="31" t="s">
        <v>72208</v>
      </c>
      <c r="M483" s="48">
        <v>39749</v>
      </c>
      <c r="N483" s="27" t="s">
        <v>71313</v>
      </c>
      <c r="O483" s="54" t="s">
        <v>72384</v>
      </c>
      <c r="P483" s="11"/>
      <c r="Q483" s="11"/>
      <c r="T483" s="6">
        <v>0</v>
      </c>
      <c r="U483" s="6">
        <v>0</v>
      </c>
      <c r="V483" s="6">
        <v>0</v>
      </c>
      <c r="W483" s="6">
        <v>0</v>
      </c>
      <c r="X483" s="6">
        <v>7.0000000000000001E-3</v>
      </c>
      <c r="Y483" s="6">
        <v>0.99199999999999999</v>
      </c>
      <c r="Z483" s="7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0.17133333333333334</v>
      </c>
      <c r="AF483" s="6">
        <v>0.82783333333333331</v>
      </c>
      <c r="AG483" s="7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7.0000000000000001E-3</v>
      </c>
      <c r="AM483" s="6">
        <v>0.99199999999999999</v>
      </c>
      <c r="AN483" s="7">
        <v>0</v>
      </c>
      <c r="AO483" s="6">
        <v>3.2964218791311401E-285</v>
      </c>
      <c r="AP483" s="6">
        <v>0</v>
      </c>
      <c r="AQ483" s="6">
        <v>2.4384090104288199E-115</v>
      </c>
      <c r="AR483" s="6">
        <v>7.3059354343189899E-81</v>
      </c>
      <c r="AS483" s="6">
        <v>1</v>
      </c>
      <c r="AT483" s="7">
        <v>6.3087659213157305E-39</v>
      </c>
      <c r="AU483" s="5">
        <v>5</v>
      </c>
      <c r="AV483" s="6">
        <v>1.00461431131555E-73</v>
      </c>
      <c r="AW483" s="6">
        <v>2.0483364222084301E-145</v>
      </c>
      <c r="AX483" s="6">
        <v>8.9164245448838892E-34</v>
      </c>
      <c r="AY483" s="6">
        <v>7.6227405636157697E-37</v>
      </c>
      <c r="AZ483" s="6">
        <v>1</v>
      </c>
      <c r="BA483" s="7">
        <v>3.08730340268305E-25</v>
      </c>
      <c r="BB483" s="6">
        <v>8.7243102119181497E-284</v>
      </c>
      <c r="BC483" s="6">
        <v>9.5133381152223898E-151</v>
      </c>
      <c r="BD483" s="6">
        <v>0</v>
      </c>
      <c r="BE483" s="6">
        <v>2.1662123768653699E-71</v>
      </c>
      <c r="BF483" s="6">
        <v>3.3971087413503398E-71</v>
      </c>
      <c r="BG483" s="6">
        <v>1</v>
      </c>
      <c r="BH483" s="7">
        <v>4.7181365045809399E-45</v>
      </c>
      <c r="BI483" s="6">
        <v>0</v>
      </c>
      <c r="BJ483" s="6">
        <v>0</v>
      </c>
      <c r="BK483" s="6">
        <v>7.0784001402918001E-239</v>
      </c>
      <c r="BL483" s="6">
        <v>3.5527756556792502E-191</v>
      </c>
      <c r="BM483" s="6">
        <v>1</v>
      </c>
      <c r="BN483" s="6">
        <v>7.1917249307132399E-151</v>
      </c>
      <c r="BO483" s="7">
        <v>6.6162190071129403E-111</v>
      </c>
      <c r="BP483" s="6">
        <v>1.2986035878405401E-87</v>
      </c>
      <c r="BQ483" s="6">
        <v>1.3658045528672201E-159</v>
      </c>
      <c r="BR483" s="6">
        <v>1.00511728699941E-44</v>
      </c>
      <c r="BS483" s="6">
        <v>5.2741973405015895E-38</v>
      </c>
      <c r="BT483" s="6">
        <v>1</v>
      </c>
      <c r="BU483" s="6">
        <v>3.1189632970026198E-27</v>
      </c>
      <c r="BV483" s="7">
        <v>1.8224533627328599E-36</v>
      </c>
      <c r="BW483">
        <v>295</v>
      </c>
      <c r="BX483">
        <v>305</v>
      </c>
      <c r="BY483">
        <v>266</v>
      </c>
      <c r="BZ483">
        <v>285</v>
      </c>
      <c r="CA483">
        <v>255</v>
      </c>
      <c r="CB483">
        <v>194</v>
      </c>
      <c r="CC483">
        <v>216</v>
      </c>
      <c r="CD483">
        <v>225</v>
      </c>
      <c r="CE483">
        <v>228</v>
      </c>
      <c r="CF483" s="1">
        <v>242</v>
      </c>
      <c r="CH483" s="43">
        <v>7.6614776951672903E-2</v>
      </c>
      <c r="CJ483" s="27" t="s">
        <v>72357</v>
      </c>
    </row>
    <row r="484" spans="1:88">
      <c r="A484" s="27">
        <v>481</v>
      </c>
      <c r="B484" t="s">
        <v>70952</v>
      </c>
      <c r="D484" t="s">
        <v>71325</v>
      </c>
      <c r="E484" t="s">
        <v>71792</v>
      </c>
      <c r="F484" s="29">
        <v>34.505699999999997</v>
      </c>
      <c r="G484" s="29">
        <v>113.041</v>
      </c>
      <c r="H484" s="31">
        <v>1371</v>
      </c>
      <c r="I484" s="29" t="s">
        <v>71881</v>
      </c>
      <c r="J484" s="31" t="s">
        <v>72211</v>
      </c>
      <c r="K484" s="31" t="s">
        <v>72217</v>
      </c>
      <c r="M484" s="48">
        <v>39760</v>
      </c>
      <c r="N484" s="27" t="s">
        <v>71313</v>
      </c>
      <c r="O484" s="54" t="s">
        <v>72384</v>
      </c>
      <c r="P484" s="11"/>
      <c r="Q484" s="11"/>
      <c r="T484" s="6">
        <v>2.9999999999999996E-3</v>
      </c>
      <c r="U484" s="6">
        <v>0</v>
      </c>
      <c r="V484" s="6">
        <v>0</v>
      </c>
      <c r="W484" s="6">
        <v>4.1666666666666666E-3</v>
      </c>
      <c r="X484" s="6">
        <v>0</v>
      </c>
      <c r="Y484" s="6">
        <v>0.99183333333333346</v>
      </c>
      <c r="Z484" s="7">
        <v>0</v>
      </c>
      <c r="AA484" s="6">
        <v>2.9999999999999996E-3</v>
      </c>
      <c r="AB484" s="6">
        <v>0</v>
      </c>
      <c r="AC484" s="6">
        <v>0</v>
      </c>
      <c r="AD484" s="6">
        <v>3.1666666666666666E-3</v>
      </c>
      <c r="AE484" s="6">
        <v>0.16550000000000001</v>
      </c>
      <c r="AF484" s="6">
        <v>0.82733333333333337</v>
      </c>
      <c r="AG484" s="7">
        <v>3.3333333333333332E-4</v>
      </c>
      <c r="AH484" s="6">
        <v>2.9999999999999996E-3</v>
      </c>
      <c r="AI484" s="6">
        <v>0</v>
      </c>
      <c r="AJ484" s="6">
        <v>0</v>
      </c>
      <c r="AK484" s="6">
        <v>2.6666666666666666E-3</v>
      </c>
      <c r="AL484" s="6">
        <v>0</v>
      </c>
      <c r="AM484" s="6">
        <v>0.99350000000000005</v>
      </c>
      <c r="AN484" s="7">
        <v>1.6666666666666666E-4</v>
      </c>
      <c r="AO484" s="6">
        <v>5.4244243762327703E-280</v>
      </c>
      <c r="AP484" s="6">
        <v>0</v>
      </c>
      <c r="AQ484" s="6">
        <v>6.0466509789978596E-112</v>
      </c>
      <c r="AR484" s="6">
        <v>1.26503697422534E-69</v>
      </c>
      <c r="AS484" s="6">
        <v>1</v>
      </c>
      <c r="AT484" s="7">
        <v>5.6970735369757803E-36</v>
      </c>
      <c r="AU484" s="5">
        <v>5</v>
      </c>
      <c r="AV484" s="6">
        <v>6.1421693932385101E-74</v>
      </c>
      <c r="AW484" s="6">
        <v>2.65087065349395E-144</v>
      </c>
      <c r="AX484" s="6">
        <v>6.9539771540584794E-30</v>
      </c>
      <c r="AY484" s="6">
        <v>1.9296447768472E-30</v>
      </c>
      <c r="AZ484" s="6">
        <v>1</v>
      </c>
      <c r="BA484" s="7">
        <v>9.9775273022005204E-25</v>
      </c>
      <c r="BB484" s="6">
        <v>8.0086697324430294E-278</v>
      </c>
      <c r="BC484" s="6">
        <v>1.2168641554095401E-151</v>
      </c>
      <c r="BD484" s="6">
        <v>0</v>
      </c>
      <c r="BE484" s="6">
        <v>1.4567723720823001E-73</v>
      </c>
      <c r="BF484" s="6">
        <v>3.21851350444505E-72</v>
      </c>
      <c r="BG484" s="6">
        <v>1</v>
      </c>
      <c r="BH484" s="7">
        <v>8.5988245195109403E-48</v>
      </c>
      <c r="BI484" s="6">
        <v>0</v>
      </c>
      <c r="BJ484" s="6">
        <v>0</v>
      </c>
      <c r="BK484" s="6">
        <v>8.7584092811544198E-237</v>
      </c>
      <c r="BL484" s="6">
        <v>2.9244132926878003E-178</v>
      </c>
      <c r="BM484" s="6">
        <v>1</v>
      </c>
      <c r="BN484" s="6">
        <v>3.8192991058442901E-146</v>
      </c>
      <c r="BO484" s="7">
        <v>3.3866756505262802E-112</v>
      </c>
      <c r="BP484" s="6">
        <v>1.3926091428053599E-82</v>
      </c>
      <c r="BQ484" s="6">
        <v>3.4465427236669998E-153</v>
      </c>
      <c r="BR484" s="6">
        <v>1.4101988788605699E-35</v>
      </c>
      <c r="BS484" s="6">
        <v>6.4807228587991603E-31</v>
      </c>
      <c r="BT484" s="6">
        <v>1</v>
      </c>
      <c r="BU484" s="6">
        <v>1.30822395503103E-25</v>
      </c>
      <c r="BV484" s="7">
        <v>1.32581904085808E-34</v>
      </c>
      <c r="BW484">
        <v>295</v>
      </c>
      <c r="BX484">
        <v>306</v>
      </c>
      <c r="BY484">
        <v>266</v>
      </c>
      <c r="BZ484">
        <v>285</v>
      </c>
      <c r="CA484">
        <v>255</v>
      </c>
      <c r="CB484">
        <v>194</v>
      </c>
      <c r="CC484">
        <v>216</v>
      </c>
      <c r="CD484">
        <v>225</v>
      </c>
      <c r="CE484">
        <v>228</v>
      </c>
      <c r="CF484" s="1">
        <v>242</v>
      </c>
      <c r="CH484" s="43">
        <v>8.1350482315112493E-2</v>
      </c>
      <c r="CJ484" s="27" t="s">
        <v>72357</v>
      </c>
    </row>
    <row r="485" spans="1:88">
      <c r="A485" s="27">
        <v>482</v>
      </c>
      <c r="B485" t="s">
        <v>70952</v>
      </c>
      <c r="D485" t="s">
        <v>71326</v>
      </c>
      <c r="E485" t="s">
        <v>71792</v>
      </c>
      <c r="F485" s="29">
        <v>33.523000000000003</v>
      </c>
      <c r="G485" s="29">
        <v>110.9169</v>
      </c>
      <c r="H485" s="31">
        <v>513</v>
      </c>
      <c r="I485" s="29" t="s">
        <v>71881</v>
      </c>
      <c r="J485" s="31" t="s">
        <v>72205</v>
      </c>
      <c r="K485" s="31" t="s">
        <v>72210</v>
      </c>
      <c r="M485" s="48">
        <v>39753</v>
      </c>
      <c r="N485" s="27" t="s">
        <v>71313</v>
      </c>
      <c r="O485" s="54" t="s">
        <v>72384</v>
      </c>
      <c r="P485" s="11"/>
      <c r="Q485" s="11"/>
      <c r="T485" s="6">
        <v>3.3333333333333332E-4</v>
      </c>
      <c r="U485" s="6">
        <v>0</v>
      </c>
      <c r="V485" s="6">
        <v>1.6666666666666666E-4</v>
      </c>
      <c r="W485" s="6">
        <v>8.9999999999999993E-3</v>
      </c>
      <c r="X485" s="6">
        <v>0</v>
      </c>
      <c r="Y485" s="6">
        <v>0.98899999999999988</v>
      </c>
      <c r="Z485" s="7">
        <v>0</v>
      </c>
      <c r="AA485" s="6">
        <v>0</v>
      </c>
      <c r="AB485" s="6">
        <v>1.3333333333333333E-3</v>
      </c>
      <c r="AC485" s="6">
        <v>0</v>
      </c>
      <c r="AD485" s="6">
        <v>8.0000000000000002E-3</v>
      </c>
      <c r="AE485" s="6">
        <v>0.16483333333333333</v>
      </c>
      <c r="AF485" s="6">
        <v>0.82433333333333347</v>
      </c>
      <c r="AG485" s="7">
        <v>8.3333333333333339E-4</v>
      </c>
      <c r="AH485" s="6">
        <v>0</v>
      </c>
      <c r="AI485" s="6">
        <v>1E-3</v>
      </c>
      <c r="AJ485" s="6">
        <v>0</v>
      </c>
      <c r="AK485" s="6">
        <v>7.6666666666666662E-3</v>
      </c>
      <c r="AL485" s="6">
        <v>0</v>
      </c>
      <c r="AM485" s="6">
        <v>0.98966666666666681</v>
      </c>
      <c r="AN485" s="7">
        <v>5.0000000000000001E-4</v>
      </c>
      <c r="AO485" s="6">
        <v>7.9539421972044797E-293</v>
      </c>
      <c r="AP485" s="6">
        <v>0</v>
      </c>
      <c r="AQ485" s="6">
        <v>4.1739132577021602E-141</v>
      </c>
      <c r="AR485" s="6">
        <v>8.5651340419686398E-73</v>
      </c>
      <c r="AS485" s="6">
        <v>1</v>
      </c>
      <c r="AT485" s="7">
        <v>3.516996124753E-33</v>
      </c>
      <c r="AU485" s="5">
        <v>5</v>
      </c>
      <c r="AV485" s="6">
        <v>7.8433485541572198E-68</v>
      </c>
      <c r="AW485" s="6">
        <v>5.4295848431988798E-127</v>
      </c>
      <c r="AX485" s="6">
        <v>8.62955353053085E-28</v>
      </c>
      <c r="AY485" s="6">
        <v>2.0835570272340299E-35</v>
      </c>
      <c r="AZ485" s="6">
        <v>1</v>
      </c>
      <c r="BA485" s="7">
        <v>4.5690302560946397E-26</v>
      </c>
      <c r="BB485" s="6">
        <v>5.4039375338626902E-281</v>
      </c>
      <c r="BC485" s="6">
        <v>1.63454385995473E-160</v>
      </c>
      <c r="BD485" s="6">
        <v>6.6368758928302098E-304</v>
      </c>
      <c r="BE485" s="6">
        <v>3.3229120042794098E-90</v>
      </c>
      <c r="BF485" s="6">
        <v>3.6993193811238098E-83</v>
      </c>
      <c r="BG485" s="6">
        <v>1</v>
      </c>
      <c r="BH485" s="7">
        <v>3.2366689138138701E-55</v>
      </c>
      <c r="BI485" s="6">
        <v>0</v>
      </c>
      <c r="BJ485" s="6">
        <v>0</v>
      </c>
      <c r="BK485" s="6">
        <v>5.0605775978461396E-277</v>
      </c>
      <c r="BL485" s="6">
        <v>1.38091069476635E-191</v>
      </c>
      <c r="BM485" s="6">
        <v>1</v>
      </c>
      <c r="BN485" s="6">
        <v>1.67378077805527E-153</v>
      </c>
      <c r="BO485" s="7">
        <v>7.1583179626155598E-123</v>
      </c>
      <c r="BP485" s="6">
        <v>2.01567514184177E-71</v>
      </c>
      <c r="BQ485" s="6">
        <v>1.2386715458008499E-130</v>
      </c>
      <c r="BR485" s="6">
        <v>1.9734722716898399E-29</v>
      </c>
      <c r="BS485" s="6">
        <v>2.3855012829199499E-34</v>
      </c>
      <c r="BT485" s="6">
        <v>1</v>
      </c>
      <c r="BU485" s="6">
        <v>8.5436633058704895E-25</v>
      </c>
      <c r="BV485" s="7">
        <v>3.1820171461841899E-42</v>
      </c>
      <c r="BW485">
        <v>295</v>
      </c>
      <c r="BX485">
        <v>305</v>
      </c>
      <c r="BY485">
        <v>266</v>
      </c>
      <c r="BZ485">
        <v>285</v>
      </c>
      <c r="CA485">
        <v>255</v>
      </c>
      <c r="CB485">
        <v>194</v>
      </c>
      <c r="CC485">
        <v>216</v>
      </c>
      <c r="CD485">
        <v>225</v>
      </c>
      <c r="CE485">
        <v>228</v>
      </c>
      <c r="CF485" s="1">
        <v>242</v>
      </c>
      <c r="CH485" s="43">
        <v>8.3140380162619099E-2</v>
      </c>
      <c r="CJ485" s="27" t="s">
        <v>72357</v>
      </c>
    </row>
    <row r="486" spans="1:88">
      <c r="A486" s="27">
        <v>483</v>
      </c>
      <c r="B486" t="s">
        <v>70952</v>
      </c>
      <c r="D486" t="s">
        <v>71327</v>
      </c>
      <c r="E486" t="s">
        <v>71792</v>
      </c>
      <c r="F486" s="29">
        <v>34.505899999999997</v>
      </c>
      <c r="G486" s="29">
        <v>113.041</v>
      </c>
      <c r="H486" s="31">
        <v>1382</v>
      </c>
      <c r="I486" s="29" t="s">
        <v>71881</v>
      </c>
      <c r="J486" s="31" t="s">
        <v>72211</v>
      </c>
      <c r="K486" s="31" t="s">
        <v>72217</v>
      </c>
      <c r="M486" s="48">
        <v>39760</v>
      </c>
      <c r="N486" s="27" t="s">
        <v>71313</v>
      </c>
      <c r="O486" s="54" t="s">
        <v>72384</v>
      </c>
      <c r="P486" s="11"/>
      <c r="Q486" s="11"/>
      <c r="T486" s="6">
        <v>2E-3</v>
      </c>
      <c r="U486" s="6">
        <v>0</v>
      </c>
      <c r="V486" s="6">
        <v>0</v>
      </c>
      <c r="W486" s="6">
        <v>1E-3</v>
      </c>
      <c r="X486" s="6">
        <v>8.0000000000000002E-3</v>
      </c>
      <c r="Y486" s="6">
        <v>0.98816666666666675</v>
      </c>
      <c r="Z486" s="7">
        <v>0</v>
      </c>
      <c r="AA486" s="6">
        <v>2E-3</v>
      </c>
      <c r="AB486" s="6">
        <v>0</v>
      </c>
      <c r="AC486" s="6">
        <v>0</v>
      </c>
      <c r="AD486" s="6">
        <v>1E-3</v>
      </c>
      <c r="AE486" s="6">
        <v>0.17216666666666666</v>
      </c>
      <c r="AF486" s="6">
        <v>0.82483333333333331</v>
      </c>
      <c r="AG486" s="7">
        <v>0</v>
      </c>
      <c r="AH486" s="6">
        <v>2E-3</v>
      </c>
      <c r="AI486" s="6">
        <v>0</v>
      </c>
      <c r="AJ486" s="6">
        <v>0</v>
      </c>
      <c r="AK486" s="6">
        <v>1E-3</v>
      </c>
      <c r="AL486" s="6">
        <v>8.9999999999999993E-3</v>
      </c>
      <c r="AM486" s="6">
        <v>0.98783333333333323</v>
      </c>
      <c r="AN486" s="7">
        <v>0</v>
      </c>
      <c r="AO486" s="6">
        <v>1.1173168917935499E-267</v>
      </c>
      <c r="AP486" s="6">
        <v>0</v>
      </c>
      <c r="AQ486" s="6">
        <v>1.3167108950161101E-124</v>
      </c>
      <c r="AR486" s="6">
        <v>5.2800351780525801E-74</v>
      </c>
      <c r="AS486" s="6">
        <v>1</v>
      </c>
      <c r="AT486" s="7">
        <v>8.5105779893565897E-37</v>
      </c>
      <c r="AU486" s="5">
        <v>5</v>
      </c>
      <c r="AV486" s="6">
        <v>4.18591286964886E-85</v>
      </c>
      <c r="AW486" s="6">
        <v>1.48635191696702E-161</v>
      </c>
      <c r="AX486" s="6">
        <v>1.00650542132003E-39</v>
      </c>
      <c r="AY486" s="6">
        <v>1.2599600737517301E-35</v>
      </c>
      <c r="AZ486" s="6">
        <v>1</v>
      </c>
      <c r="BA486" s="7">
        <v>2.1707586213163598E-25</v>
      </c>
      <c r="BB486" s="6">
        <v>1.5247556871535001E-272</v>
      </c>
      <c r="BC486" s="6">
        <v>1.26677247242758E-145</v>
      </c>
      <c r="BD486" s="6">
        <v>7.3760046341166201E-296</v>
      </c>
      <c r="BE486" s="6">
        <v>8.7982216016276704E-77</v>
      </c>
      <c r="BF486" s="6">
        <v>3.7068315124578703E-76</v>
      </c>
      <c r="BG486" s="6">
        <v>1</v>
      </c>
      <c r="BH486" s="7">
        <v>8.3227938041433004E-48</v>
      </c>
      <c r="BI486" s="6">
        <v>0</v>
      </c>
      <c r="BJ486" s="6">
        <v>0</v>
      </c>
      <c r="BK486" s="6">
        <v>3.1150949868119802E-246</v>
      </c>
      <c r="BL486" s="6">
        <v>5.1990628733033598E-181</v>
      </c>
      <c r="BM486" s="6">
        <v>1</v>
      </c>
      <c r="BN486" s="6">
        <v>2.2732748668213399E-145</v>
      </c>
      <c r="BO486" s="7">
        <v>3.5528258860870399E-109</v>
      </c>
      <c r="BP486" s="6">
        <v>2.28490308933326E-93</v>
      </c>
      <c r="BQ486" s="6">
        <v>6.03444279963242E-170</v>
      </c>
      <c r="BR486" s="6">
        <v>2.7448389951658599E-45</v>
      </c>
      <c r="BS486" s="6">
        <v>1.8522187457176401E-35</v>
      </c>
      <c r="BT486" s="6">
        <v>1</v>
      </c>
      <c r="BU486" s="6">
        <v>1.77978700037043E-25</v>
      </c>
      <c r="BV486" s="7">
        <v>1.21833867782489E-49</v>
      </c>
      <c r="BW486">
        <v>295</v>
      </c>
      <c r="BX486">
        <v>305</v>
      </c>
      <c r="BY486">
        <v>266</v>
      </c>
      <c r="BZ486">
        <v>285</v>
      </c>
      <c r="CA486">
        <v>255</v>
      </c>
      <c r="CB486">
        <v>194</v>
      </c>
      <c r="CC486">
        <v>216</v>
      </c>
      <c r="CD486">
        <v>225</v>
      </c>
      <c r="CE486">
        <v>228</v>
      </c>
      <c r="CF486" s="1">
        <v>242</v>
      </c>
      <c r="CH486" s="43">
        <v>7.8305380091483301E-2</v>
      </c>
      <c r="CJ486" s="27" t="s">
        <v>72357</v>
      </c>
    </row>
    <row r="487" spans="1:88">
      <c r="A487" s="27">
        <v>484</v>
      </c>
      <c r="B487" t="s">
        <v>70952</v>
      </c>
      <c r="D487" t="s">
        <v>71328</v>
      </c>
      <c r="E487" t="s">
        <v>71792</v>
      </c>
      <c r="F487" s="29">
        <v>33.066899999999997</v>
      </c>
      <c r="G487" s="29">
        <v>104.7131</v>
      </c>
      <c r="H487" s="31">
        <v>1735</v>
      </c>
      <c r="I487" s="29" t="s">
        <v>71881</v>
      </c>
      <c r="J487" s="31" t="s">
        <v>72207</v>
      </c>
      <c r="K487" s="31" t="s">
        <v>72208</v>
      </c>
      <c r="M487" s="48">
        <v>39748</v>
      </c>
      <c r="N487" s="27" t="s">
        <v>71313</v>
      </c>
      <c r="O487" s="54" t="s">
        <v>72384</v>
      </c>
      <c r="P487" s="11"/>
      <c r="Q487" s="11"/>
      <c r="T487" s="6">
        <v>0</v>
      </c>
      <c r="U487" s="6">
        <v>0</v>
      </c>
      <c r="V487" s="6">
        <v>0</v>
      </c>
      <c r="W487" s="6">
        <v>1.4666666666666666E-2</v>
      </c>
      <c r="X487" s="6">
        <v>0</v>
      </c>
      <c r="Y487" s="6">
        <v>0.98366666666666669</v>
      </c>
      <c r="Z487" s="7">
        <v>1E-3</v>
      </c>
      <c r="AA487" s="6">
        <v>0</v>
      </c>
      <c r="AB487" s="6">
        <v>1E-3</v>
      </c>
      <c r="AC487" s="6">
        <v>0</v>
      </c>
      <c r="AD487" s="6">
        <v>1.2833333333333334E-2</v>
      </c>
      <c r="AE487" s="6">
        <v>0.16400000000000001</v>
      </c>
      <c r="AF487" s="6">
        <v>0.82050000000000001</v>
      </c>
      <c r="AG487" s="7">
        <v>1.1666666666666668E-3</v>
      </c>
      <c r="AH487" s="6">
        <v>0</v>
      </c>
      <c r="AI487" s="6">
        <v>1E-3</v>
      </c>
      <c r="AJ487" s="6">
        <v>0</v>
      </c>
      <c r="AK487" s="6">
        <v>1.3166666666666667E-2</v>
      </c>
      <c r="AL487" s="6">
        <v>0</v>
      </c>
      <c r="AM487" s="6">
        <v>0.98450000000000004</v>
      </c>
      <c r="AN487" s="7">
        <v>1E-3</v>
      </c>
      <c r="AO487" s="6">
        <v>9.4902631146707702E-295</v>
      </c>
      <c r="AP487" s="6">
        <v>0</v>
      </c>
      <c r="AQ487" s="6">
        <v>4.1020411984952999E-132</v>
      </c>
      <c r="AR487" s="6">
        <v>2.7066679542961198E-79</v>
      </c>
      <c r="AS487" s="6">
        <v>1</v>
      </c>
      <c r="AT487" s="7">
        <v>6.4037634595629798E-43</v>
      </c>
      <c r="AU487" s="5">
        <v>5</v>
      </c>
      <c r="AV487" s="6">
        <v>2.5289688846018399E-87</v>
      </c>
      <c r="AW487" s="6">
        <v>4.9574029688424297E-153</v>
      </c>
      <c r="AX487" s="6">
        <v>9.3377690271716306E-42</v>
      </c>
      <c r="AY487" s="6">
        <v>1.7848314203178399E-32</v>
      </c>
      <c r="AZ487" s="6">
        <v>1</v>
      </c>
      <c r="BA487" s="7">
        <v>2.5785396012296801E-19</v>
      </c>
      <c r="BB487" s="6">
        <v>2.8629579695869502E-287</v>
      </c>
      <c r="BC487" s="6">
        <v>2.2300422578330101E-159</v>
      </c>
      <c r="BD487" s="6">
        <f>1.28047776433198*10^-311</f>
        <v>0</v>
      </c>
      <c r="BE487" s="6">
        <v>7.8631767746474001E-81</v>
      </c>
      <c r="BF487" s="6">
        <v>3.18930833286384E-72</v>
      </c>
      <c r="BG487" s="6">
        <v>1</v>
      </c>
      <c r="BH487" s="7">
        <v>2.9166254655812102E-51</v>
      </c>
      <c r="BI487" s="6">
        <v>0</v>
      </c>
      <c r="BJ487" s="6">
        <v>0</v>
      </c>
      <c r="BK487" s="6">
        <v>6.5888773010894296E-250</v>
      </c>
      <c r="BL487" s="6">
        <v>4.8674128003734897E-179</v>
      </c>
      <c r="BM487" s="6">
        <v>1</v>
      </c>
      <c r="BN487" s="6">
        <v>2.9451327976222799E-144</v>
      </c>
      <c r="BO487" s="7">
        <v>4.2427293307319503E-105</v>
      </c>
      <c r="BP487" s="6">
        <v>1.3428355024781701E-102</v>
      </c>
      <c r="BQ487" s="6">
        <v>1.2170413066322501E-168</v>
      </c>
      <c r="BR487" s="6">
        <v>1.2051253809318301E-53</v>
      </c>
      <c r="BS487" s="6">
        <v>6.5055301524006503E-34</v>
      </c>
      <c r="BT487" s="6">
        <v>1</v>
      </c>
      <c r="BU487" s="6">
        <v>9.6469369104761904E-22</v>
      </c>
      <c r="BV487" s="7">
        <v>6.3070520312320204E-43</v>
      </c>
      <c r="BW487">
        <v>295</v>
      </c>
      <c r="BX487">
        <v>305</v>
      </c>
      <c r="BY487">
        <v>266</v>
      </c>
      <c r="BZ487">
        <v>285</v>
      </c>
      <c r="CA487">
        <v>255</v>
      </c>
      <c r="CB487">
        <v>194</v>
      </c>
      <c r="CC487">
        <v>216</v>
      </c>
      <c r="CD487">
        <v>225</v>
      </c>
      <c r="CE487">
        <v>228</v>
      </c>
      <c r="CF487" s="1">
        <v>242</v>
      </c>
      <c r="CH487" s="43">
        <v>7.2960629010811101E-2</v>
      </c>
      <c r="CJ487" s="27" t="s">
        <v>72357</v>
      </c>
    </row>
    <row r="488" spans="1:88">
      <c r="A488" s="27">
        <v>485</v>
      </c>
      <c r="B488" t="s">
        <v>70952</v>
      </c>
      <c r="D488" t="s">
        <v>71329</v>
      </c>
      <c r="E488" t="s">
        <v>71792</v>
      </c>
      <c r="F488" s="29">
        <v>32.081800000000001</v>
      </c>
      <c r="G488" s="29">
        <v>110.49809999999999</v>
      </c>
      <c r="H488" s="31">
        <v>600</v>
      </c>
      <c r="I488" s="29" t="s">
        <v>71881</v>
      </c>
      <c r="J488" s="31" t="s">
        <v>72176</v>
      </c>
      <c r="K488" s="31" t="s">
        <v>72201</v>
      </c>
      <c r="M488" s="48">
        <v>39742</v>
      </c>
      <c r="N488" s="27" t="s">
        <v>71313</v>
      </c>
      <c r="O488" s="54" t="s">
        <v>72384</v>
      </c>
      <c r="P488" s="11"/>
      <c r="Q488" s="11"/>
      <c r="T488" s="6">
        <v>0</v>
      </c>
      <c r="U488" s="6">
        <v>0</v>
      </c>
      <c r="V488" s="6">
        <v>1.6E-2</v>
      </c>
      <c r="W488" s="6">
        <v>5.0000000000000001E-4</v>
      </c>
      <c r="X488" s="6">
        <v>0</v>
      </c>
      <c r="Y488" s="6">
        <v>0.98283333333333323</v>
      </c>
      <c r="Z488" s="7">
        <v>0</v>
      </c>
      <c r="AA488" s="6">
        <v>0</v>
      </c>
      <c r="AB488" s="6">
        <v>1.6666666666666666E-4</v>
      </c>
      <c r="AC488" s="6">
        <v>1.6333333333333335E-2</v>
      </c>
      <c r="AD488" s="6">
        <v>5.0000000000000001E-4</v>
      </c>
      <c r="AE488" s="6">
        <v>0.16366666666666665</v>
      </c>
      <c r="AF488" s="6">
        <v>0.81849999999999989</v>
      </c>
      <c r="AG488" s="7">
        <v>0</v>
      </c>
      <c r="AH488" s="6">
        <v>0</v>
      </c>
      <c r="AI488" s="6">
        <v>0</v>
      </c>
      <c r="AJ488" s="6">
        <v>1.6500000000000001E-2</v>
      </c>
      <c r="AK488" s="6">
        <v>0</v>
      </c>
      <c r="AL488" s="6">
        <v>0</v>
      </c>
      <c r="AM488" s="6">
        <v>0.9820000000000001</v>
      </c>
      <c r="AN488" s="7">
        <v>0</v>
      </c>
      <c r="AO488" s="6">
        <v>1.68872217968006E-284</v>
      </c>
      <c r="AP488" s="6">
        <v>0</v>
      </c>
      <c r="AQ488" s="6">
        <v>6.0109223833589604E-118</v>
      </c>
      <c r="AR488" s="6">
        <v>6.5134394958726195E-78</v>
      </c>
      <c r="AS488" s="6">
        <v>1</v>
      </c>
      <c r="AT488" s="7">
        <v>2.5765451473838599E-42</v>
      </c>
      <c r="AU488" s="5">
        <v>5</v>
      </c>
      <c r="AV488" s="6">
        <v>1.5113463119536201E-86</v>
      </c>
      <c r="AW488" s="6">
        <v>2.63948810868805E-147</v>
      </c>
      <c r="AX488" s="6">
        <v>8.9862823300035296E-25</v>
      </c>
      <c r="AY488" s="6">
        <v>8.3421769113654505E-30</v>
      </c>
      <c r="AZ488" s="6">
        <v>1</v>
      </c>
      <c r="BA488" s="7">
        <v>1.4614188441351899E-22</v>
      </c>
      <c r="BB488" s="6">
        <v>3.6897448445774399E-280</v>
      </c>
      <c r="BC488" s="6">
        <v>4.7606186530809499E-150</v>
      </c>
      <c r="BD488" s="6">
        <v>3.4065712527411101E-297</v>
      </c>
      <c r="BE488" s="6">
        <v>1.3807090503656299E-80</v>
      </c>
      <c r="BF488" s="6">
        <v>3.0692530420232799E-79</v>
      </c>
      <c r="BG488" s="6">
        <v>1</v>
      </c>
      <c r="BH488" s="7">
        <v>7.098684184351E-53</v>
      </c>
      <c r="BI488" s="6">
        <v>0</v>
      </c>
      <c r="BJ488" s="6">
        <v>0</v>
      </c>
      <c r="BK488" s="6">
        <v>3.6589231371324901E-234</v>
      </c>
      <c r="BL488" s="6">
        <v>4.28890701041658E-177</v>
      </c>
      <c r="BM488" s="6">
        <v>1</v>
      </c>
      <c r="BN488" s="6">
        <v>4.3447699846649003E-143</v>
      </c>
      <c r="BO488" s="7">
        <v>1.19880900884418E-103</v>
      </c>
      <c r="BP488" s="6">
        <v>2.66348862538991E-95</v>
      </c>
      <c r="BQ488" s="6">
        <v>2.7905266240079502E-156</v>
      </c>
      <c r="BR488" s="6">
        <v>4.5298641408908897E-31</v>
      </c>
      <c r="BS488" s="6">
        <v>3.8467642246539403E-30</v>
      </c>
      <c r="BT488" s="6">
        <v>1</v>
      </c>
      <c r="BU488" s="6">
        <v>2.8901221134886901E-23</v>
      </c>
      <c r="BV488" s="7">
        <v>5.0432808960973703E-31</v>
      </c>
      <c r="BW488">
        <v>295</v>
      </c>
      <c r="BX488">
        <v>305</v>
      </c>
      <c r="BY488">
        <v>266</v>
      </c>
      <c r="BZ488">
        <v>285</v>
      </c>
      <c r="CA488">
        <v>255</v>
      </c>
      <c r="CB488">
        <v>194</v>
      </c>
      <c r="CC488">
        <v>216</v>
      </c>
      <c r="CD488">
        <v>225</v>
      </c>
      <c r="CE488">
        <v>228</v>
      </c>
      <c r="CF488" s="1">
        <v>242</v>
      </c>
      <c r="CH488" s="43">
        <v>7.5667086734973396E-2</v>
      </c>
      <c r="CJ488" s="27" t="s">
        <v>72357</v>
      </c>
    </row>
    <row r="489" spans="1:88">
      <c r="A489" s="27">
        <v>486</v>
      </c>
      <c r="B489" t="s">
        <v>70952</v>
      </c>
      <c r="D489" t="s">
        <v>71330</v>
      </c>
      <c r="E489" t="s">
        <v>71792</v>
      </c>
      <c r="F489" s="29">
        <v>31.601299999999998</v>
      </c>
      <c r="G489" s="29">
        <v>110.3985</v>
      </c>
      <c r="H489" s="31">
        <v>1526</v>
      </c>
      <c r="I489" s="29" t="s">
        <v>71881</v>
      </c>
      <c r="J489" s="31" t="s">
        <v>72176</v>
      </c>
      <c r="K489" s="31" t="s">
        <v>72200</v>
      </c>
      <c r="M489" s="48">
        <v>39741</v>
      </c>
      <c r="N489" s="27" t="s">
        <v>71313</v>
      </c>
      <c r="O489" s="54" t="s">
        <v>72384</v>
      </c>
      <c r="P489" s="11"/>
      <c r="Q489" s="11"/>
      <c r="T489" s="6">
        <v>3.3333333333333332E-4</v>
      </c>
      <c r="U489" s="6">
        <v>6.6666666666666664E-4</v>
      </c>
      <c r="V489" s="6">
        <v>0</v>
      </c>
      <c r="W489" s="6">
        <v>9.3333333333333341E-3</v>
      </c>
      <c r="X489" s="6">
        <v>1E-3</v>
      </c>
      <c r="Y489" s="6">
        <v>0.97983333333333322</v>
      </c>
      <c r="Z489" s="7">
        <v>8.8333333333333337E-3</v>
      </c>
      <c r="AA489" s="6">
        <v>0</v>
      </c>
      <c r="AB489" s="6">
        <v>0</v>
      </c>
      <c r="AC489" s="6">
        <v>0</v>
      </c>
      <c r="AD489" s="6">
        <v>8.5000000000000006E-3</v>
      </c>
      <c r="AE489" s="6">
        <v>0.16383333333333333</v>
      </c>
      <c r="AF489" s="6">
        <v>0.8161666666666666</v>
      </c>
      <c r="AG489" s="7">
        <v>1.0500000000000001E-2</v>
      </c>
      <c r="AH489" s="6">
        <v>0</v>
      </c>
      <c r="AI489" s="6">
        <v>0</v>
      </c>
      <c r="AJ489" s="6">
        <v>0</v>
      </c>
      <c r="AK489" s="6">
        <v>1.0333333333333332E-2</v>
      </c>
      <c r="AL489" s="6">
        <v>1E-3</v>
      </c>
      <c r="AM489" s="6">
        <v>0.97966666666666669</v>
      </c>
      <c r="AN489" s="7">
        <v>8.1666666666666658E-3</v>
      </c>
      <c r="AO489" s="6">
        <v>7.9223716614679102E-286</v>
      </c>
      <c r="AP489" s="6">
        <v>0</v>
      </c>
      <c r="AQ489" s="6">
        <v>1.7410440586380401E-135</v>
      </c>
      <c r="AR489" s="6">
        <v>1.7946453904512001E-63</v>
      </c>
      <c r="AS489" s="6">
        <v>1</v>
      </c>
      <c r="AT489" s="7">
        <v>4.8313227446881198E-33</v>
      </c>
      <c r="AU489" s="5">
        <v>5</v>
      </c>
      <c r="AV489" s="6">
        <v>1.6148299299748301E-84</v>
      </c>
      <c r="AW489" s="6">
        <v>2.52822809163016E-145</v>
      </c>
      <c r="AX489" s="6">
        <v>1.13325404344114E-19</v>
      </c>
      <c r="AY489" s="6">
        <v>1.4910021335652E-39</v>
      </c>
      <c r="AZ489" s="6">
        <v>1</v>
      </c>
      <c r="BA489" s="7">
        <v>3.7972429741150302E-31</v>
      </c>
      <c r="BB489" s="6">
        <v>2.9908886632011702E-293</v>
      </c>
      <c r="BC489" s="6">
        <v>4.5704235212620302E-156</v>
      </c>
      <c r="BD489" s="6">
        <f>8.69075145201689*10^-311</f>
        <v>0</v>
      </c>
      <c r="BE489" s="6">
        <v>7.3472854989624998E-79</v>
      </c>
      <c r="BF489" s="6">
        <v>1.99315199357966E-69</v>
      </c>
      <c r="BG489" s="6">
        <v>1</v>
      </c>
      <c r="BH489" s="7">
        <v>1.1053074186973099E-49</v>
      </c>
      <c r="BI489" s="6">
        <v>0</v>
      </c>
      <c r="BJ489" s="6">
        <v>0</v>
      </c>
      <c r="BK489" s="6">
        <v>1.57894904258584E-254</v>
      </c>
      <c r="BL489" s="6">
        <v>3.6661808885996402E-168</v>
      </c>
      <c r="BM489" s="6">
        <v>1</v>
      </c>
      <c r="BN489" s="6">
        <v>3.1382428343362101E-139</v>
      </c>
      <c r="BO489" s="7">
        <v>5.8955654027396302E-107</v>
      </c>
      <c r="BP489" s="6">
        <v>5.6972118515535396E-94</v>
      </c>
      <c r="BQ489" s="6">
        <v>5.1120586525028698E-155</v>
      </c>
      <c r="BR489" s="6">
        <v>8.0752736792296202E-27</v>
      </c>
      <c r="BS489" s="6">
        <v>4.50733145849248E-40</v>
      </c>
      <c r="BT489" s="6">
        <v>1</v>
      </c>
      <c r="BU489" s="6">
        <v>4.1608883409356802E-32</v>
      </c>
      <c r="BV489" s="7">
        <v>7.7167808030183997E-25</v>
      </c>
      <c r="BW489">
        <v>295</v>
      </c>
      <c r="BX489">
        <v>305</v>
      </c>
      <c r="BY489">
        <v>266</v>
      </c>
      <c r="BZ489">
        <v>285</v>
      </c>
      <c r="CA489">
        <v>255</v>
      </c>
      <c r="CB489">
        <v>194</v>
      </c>
      <c r="CC489">
        <v>216</v>
      </c>
      <c r="CD489">
        <v>225</v>
      </c>
      <c r="CE489">
        <v>228</v>
      </c>
      <c r="CF489" s="1">
        <v>242</v>
      </c>
      <c r="CH489" s="43">
        <v>7.4597784334465303E-2</v>
      </c>
      <c r="CJ489" s="27" t="s">
        <v>72357</v>
      </c>
    </row>
    <row r="490" spans="1:88">
      <c r="A490" s="27">
        <v>487</v>
      </c>
      <c r="B490" t="s">
        <v>70952</v>
      </c>
      <c r="D490" t="s">
        <v>71331</v>
      </c>
      <c r="E490" t="s">
        <v>71792</v>
      </c>
      <c r="F490" s="29">
        <v>32.438499999999998</v>
      </c>
      <c r="G490" s="29">
        <v>109.2837</v>
      </c>
      <c r="H490" s="31">
        <v>440</v>
      </c>
      <c r="I490" s="29" t="s">
        <v>71881</v>
      </c>
      <c r="J490" s="31" t="s">
        <v>72205</v>
      </c>
      <c r="K490" s="31" t="s">
        <v>72204</v>
      </c>
      <c r="M490" s="48">
        <v>39743</v>
      </c>
      <c r="N490" s="27" t="s">
        <v>71313</v>
      </c>
      <c r="O490" s="54" t="s">
        <v>72384</v>
      </c>
      <c r="P490" s="11"/>
      <c r="Q490" s="11"/>
      <c r="T490" s="6">
        <v>2.9999999999999996E-3</v>
      </c>
      <c r="U490" s="6">
        <v>6.6666666666666664E-4</v>
      </c>
      <c r="V490" s="6">
        <v>0</v>
      </c>
      <c r="W490" s="6">
        <v>1.1000000000000001E-2</v>
      </c>
      <c r="X490" s="6">
        <v>6.4999999999999997E-3</v>
      </c>
      <c r="Y490" s="6">
        <v>0.97850000000000004</v>
      </c>
      <c r="Z490" s="7">
        <v>1E-3</v>
      </c>
      <c r="AA490" s="6">
        <v>2.9999999999999996E-3</v>
      </c>
      <c r="AB490" s="6">
        <v>3.3333333333333332E-4</v>
      </c>
      <c r="AC490" s="6">
        <v>0</v>
      </c>
      <c r="AD490" s="6">
        <v>1.0500000000000001E-2</v>
      </c>
      <c r="AE490" s="6">
        <v>0.16883333333333331</v>
      </c>
      <c r="AF490" s="6">
        <v>0.8165</v>
      </c>
      <c r="AG490" s="7">
        <v>8.3333333333333339E-4</v>
      </c>
      <c r="AH490" s="6">
        <v>2.9999999999999996E-3</v>
      </c>
      <c r="AI490" s="6">
        <v>0</v>
      </c>
      <c r="AJ490" s="6">
        <v>0</v>
      </c>
      <c r="AK490" s="6">
        <v>1.0166666666666666E-2</v>
      </c>
      <c r="AL490" s="6">
        <v>6.8333333333333336E-3</v>
      </c>
      <c r="AM490" s="6">
        <v>0.97900000000000009</v>
      </c>
      <c r="AN490" s="7">
        <v>1E-3</v>
      </c>
      <c r="AO490" s="6">
        <v>1.09384342498246E-284</v>
      </c>
      <c r="AP490" s="6">
        <v>0</v>
      </c>
      <c r="AQ490" s="6">
        <v>7.0054081274254799E-144</v>
      </c>
      <c r="AR490" s="6">
        <v>2.49685198329525E-69</v>
      </c>
      <c r="AS490" s="6">
        <v>1</v>
      </c>
      <c r="AT490" s="7">
        <v>5.2808964626164004E-34</v>
      </c>
      <c r="AU490" s="5">
        <v>5</v>
      </c>
      <c r="AV490" s="6">
        <v>2.24296056245028E-88</v>
      </c>
      <c r="AW490" s="6">
        <v>1.25087642038273E-144</v>
      </c>
      <c r="AX490" s="6">
        <v>3.1385918764894601E-30</v>
      </c>
      <c r="AY490" s="6">
        <v>1.2143484886065499E-34</v>
      </c>
      <c r="AZ490" s="6">
        <v>1</v>
      </c>
      <c r="BA490" s="7">
        <v>9.9891941014546604E-27</v>
      </c>
      <c r="BB490" s="6">
        <v>1.6035842935134299E-275</v>
      </c>
      <c r="BC490" s="6">
        <v>4.6907914900646802E-150</v>
      </c>
      <c r="BD490" s="6">
        <v>0</v>
      </c>
      <c r="BE490" s="6">
        <v>9.6586516325088791E-81</v>
      </c>
      <c r="BF490" s="6">
        <v>1.01320143424959E-72</v>
      </c>
      <c r="BG490" s="6">
        <v>1</v>
      </c>
      <c r="BH490" s="7">
        <v>3.7483433966136002E-47</v>
      </c>
      <c r="BI490" s="6">
        <v>0</v>
      </c>
      <c r="BJ490" s="6">
        <v>0</v>
      </c>
      <c r="BK490" s="6">
        <v>3.4295670551381798E-267</v>
      </c>
      <c r="BL490" s="6">
        <v>3.4700675092526899E-174</v>
      </c>
      <c r="BM490" s="6">
        <v>1</v>
      </c>
      <c r="BN490" s="6">
        <v>2.4522387535844E-140</v>
      </c>
      <c r="BO490" s="7">
        <v>7.9605948922980202E-111</v>
      </c>
      <c r="BP490" s="6">
        <v>5.4766177387898604E-100</v>
      </c>
      <c r="BQ490" s="6">
        <v>1.7406370695916701E-156</v>
      </c>
      <c r="BR490" s="6">
        <v>2.5111395187202201E-39</v>
      </c>
      <c r="BS490" s="6">
        <v>2.8624055276069799E-35</v>
      </c>
      <c r="BT490" s="6">
        <v>1</v>
      </c>
      <c r="BU490" s="6">
        <v>6.1564748098240996E-28</v>
      </c>
      <c r="BV490" s="7">
        <v>5.1486627136489497E-36</v>
      </c>
      <c r="BW490">
        <v>294</v>
      </c>
      <c r="BX490">
        <v>312</v>
      </c>
      <c r="BY490">
        <v>270</v>
      </c>
      <c r="BZ490">
        <v>287</v>
      </c>
      <c r="CA490">
        <v>251</v>
      </c>
      <c r="CB490">
        <v>194</v>
      </c>
      <c r="CC490">
        <v>215</v>
      </c>
      <c r="CD490">
        <v>226</v>
      </c>
      <c r="CE490">
        <v>227</v>
      </c>
      <c r="CF490" s="1">
        <v>249</v>
      </c>
      <c r="CH490" s="43">
        <v>8.4224527799946797E-2</v>
      </c>
      <c r="CJ490" s="27" t="s">
        <v>72357</v>
      </c>
    </row>
    <row r="491" spans="1:88">
      <c r="A491" s="27">
        <v>488</v>
      </c>
      <c r="B491" t="s">
        <v>70952</v>
      </c>
      <c r="D491" t="s">
        <v>71332</v>
      </c>
      <c r="E491" t="s">
        <v>71792</v>
      </c>
      <c r="F491" s="29">
        <v>32.3506</v>
      </c>
      <c r="G491" s="29">
        <v>110.4755</v>
      </c>
      <c r="H491" s="31">
        <v>546</v>
      </c>
      <c r="I491" s="29" t="s">
        <v>71881</v>
      </c>
      <c r="J491" s="31" t="s">
        <v>72203</v>
      </c>
      <c r="K491" s="31" t="s">
        <v>72204</v>
      </c>
      <c r="M491" s="48">
        <v>39742</v>
      </c>
      <c r="N491" s="27" t="s">
        <v>71313</v>
      </c>
      <c r="O491" s="54" t="s">
        <v>72384</v>
      </c>
      <c r="P491" s="11"/>
      <c r="Q491" s="11"/>
      <c r="T491" s="6">
        <v>0</v>
      </c>
      <c r="U491" s="6">
        <v>4.0000000000000001E-3</v>
      </c>
      <c r="V491" s="6">
        <v>8.5000000000000006E-3</v>
      </c>
      <c r="W491" s="6">
        <v>7.3333333333333332E-3</v>
      </c>
      <c r="X491" s="6">
        <v>0</v>
      </c>
      <c r="Y491" s="6">
        <v>0.97783333333333333</v>
      </c>
      <c r="Z491" s="7">
        <v>1.8333333333333335E-3</v>
      </c>
      <c r="AA491" s="6">
        <v>0</v>
      </c>
      <c r="AB491" s="6">
        <v>4.8333333333333336E-3</v>
      </c>
      <c r="AC491" s="6">
        <v>7.4999999999999997E-3</v>
      </c>
      <c r="AD491" s="6">
        <v>7.0000000000000001E-3</v>
      </c>
      <c r="AE491" s="6">
        <v>0.16283333333333333</v>
      </c>
      <c r="AF491" s="6">
        <v>0.81433333333333335</v>
      </c>
      <c r="AG491" s="7">
        <v>3.166666666666667E-3</v>
      </c>
      <c r="AH491" s="6">
        <v>1.6666666666666666E-4</v>
      </c>
      <c r="AI491" s="6">
        <v>5.9999999999999993E-3</v>
      </c>
      <c r="AJ491" s="6">
        <v>6.3333333333333332E-3</v>
      </c>
      <c r="AK491" s="6">
        <v>6.6666666666666671E-3</v>
      </c>
      <c r="AL491" s="6">
        <v>0</v>
      </c>
      <c r="AM491" s="6">
        <v>0.97833333333333317</v>
      </c>
      <c r="AN491" s="7">
        <v>1.6666666666666668E-3</v>
      </c>
      <c r="AO491" s="6">
        <v>1.14014062746632E-280</v>
      </c>
      <c r="AP491" s="6">
        <v>0</v>
      </c>
      <c r="AQ491" s="6">
        <v>9.0530464587058705E-126</v>
      </c>
      <c r="AR491" s="6">
        <v>1.8636746211928901E-76</v>
      </c>
      <c r="AS491" s="6">
        <v>1</v>
      </c>
      <c r="AT491" s="7">
        <v>1.9306552117350801E-34</v>
      </c>
      <c r="AU491" s="5">
        <v>5</v>
      </c>
      <c r="AV491" s="6">
        <v>1.09216630036918E-102</v>
      </c>
      <c r="AW491" s="6">
        <v>2.3695696754963301E-162</v>
      </c>
      <c r="AX491" s="6">
        <v>1.02014851965513E-29</v>
      </c>
      <c r="AY491" s="6">
        <v>3.53468545043453E-39</v>
      </c>
      <c r="AZ491" s="6">
        <v>1</v>
      </c>
      <c r="BA491" s="7">
        <v>1.10626153684349E-31</v>
      </c>
      <c r="BB491" s="6">
        <v>3.2585100441752797E-278</v>
      </c>
      <c r="BC491" s="6">
        <v>5.2235024333458299E-154</v>
      </c>
      <c r="BD491" s="6">
        <v>4.26117030366009E-294</v>
      </c>
      <c r="BE491" s="6">
        <v>3.4605388251301597E-80</v>
      </c>
      <c r="BF491" s="6">
        <v>1.25204674756525E-82</v>
      </c>
      <c r="BG491" s="6">
        <v>1</v>
      </c>
      <c r="BH491" s="7">
        <v>1.24481599891789E-50</v>
      </c>
      <c r="BI491" s="6">
        <v>0</v>
      </c>
      <c r="BJ491" s="6">
        <v>0</v>
      </c>
      <c r="BK491" s="6">
        <v>5.7237786966377702E-259</v>
      </c>
      <c r="BL491" s="6">
        <v>4.3685787997407097E-194</v>
      </c>
      <c r="BM491" s="6">
        <v>1</v>
      </c>
      <c r="BN491" s="6">
        <v>1.2327507100182801E-153</v>
      </c>
      <c r="BO491" s="7">
        <v>2.9637969873201902E-120</v>
      </c>
      <c r="BP491" s="6">
        <v>1.62626767841887E-111</v>
      </c>
      <c r="BQ491" s="6">
        <v>2.3347802992669099E-171</v>
      </c>
      <c r="BR491" s="6">
        <v>3.2844172962547497E-36</v>
      </c>
      <c r="BS491" s="6">
        <v>3.0315311629955999E-39</v>
      </c>
      <c r="BT491" s="6">
        <v>1</v>
      </c>
      <c r="BU491" s="6">
        <v>4.5879116316782998E-32</v>
      </c>
      <c r="BV491" s="7">
        <v>3.0902539218024198E-38</v>
      </c>
      <c r="BW491">
        <v>295</v>
      </c>
      <c r="BX491">
        <v>305</v>
      </c>
      <c r="BY491">
        <v>266</v>
      </c>
      <c r="BZ491">
        <v>285</v>
      </c>
      <c r="CA491">
        <v>255</v>
      </c>
      <c r="CB491">
        <v>194</v>
      </c>
      <c r="CC491">
        <v>216</v>
      </c>
      <c r="CD491">
        <v>225</v>
      </c>
      <c r="CE491">
        <v>228</v>
      </c>
      <c r="CF491" s="1">
        <v>242</v>
      </c>
      <c r="CH491" s="43">
        <v>8.2116493345546604E-2</v>
      </c>
      <c r="CJ491" s="27" t="s">
        <v>72357</v>
      </c>
    </row>
    <row r="492" spans="1:88">
      <c r="A492" s="27">
        <v>489</v>
      </c>
      <c r="B492" t="s">
        <v>70952</v>
      </c>
      <c r="D492" t="s">
        <v>71333</v>
      </c>
      <c r="E492" t="s">
        <v>71792</v>
      </c>
      <c r="F492" s="29">
        <v>34.506500000000003</v>
      </c>
      <c r="G492" s="29">
        <v>113.04130000000001</v>
      </c>
      <c r="H492" s="31">
        <v>1389</v>
      </c>
      <c r="I492" s="29" t="s">
        <v>71881</v>
      </c>
      <c r="J492" s="31" t="s">
        <v>72211</v>
      </c>
      <c r="K492" s="31" t="s">
        <v>72217</v>
      </c>
      <c r="M492" s="48">
        <v>39760</v>
      </c>
      <c r="N492" s="27" t="s">
        <v>71313</v>
      </c>
      <c r="O492" s="54" t="s">
        <v>72384</v>
      </c>
      <c r="P492" s="11"/>
      <c r="Q492" s="11"/>
      <c r="S492" s="12" t="s">
        <v>70990</v>
      </c>
      <c r="T492" s="6">
        <v>5.0000000000000001E-3</v>
      </c>
      <c r="U492" s="6">
        <v>2E-3</v>
      </c>
      <c r="V492" s="6">
        <v>2.9999999999999996E-3</v>
      </c>
      <c r="W492" s="6">
        <v>1.5833333333333335E-2</v>
      </c>
      <c r="X492" s="6">
        <v>0</v>
      </c>
      <c r="Y492" s="6">
        <v>0.97400000000000009</v>
      </c>
      <c r="Z492" s="7">
        <v>0</v>
      </c>
      <c r="AA492" s="6">
        <v>4.0000000000000001E-3</v>
      </c>
      <c r="AB492" s="6">
        <v>6.3333333333333332E-3</v>
      </c>
      <c r="AC492" s="6">
        <v>1.666666666666667E-3</v>
      </c>
      <c r="AD492" s="6">
        <v>1.3333333333333334E-2</v>
      </c>
      <c r="AE492" s="6">
        <v>0.16233333333333333</v>
      </c>
      <c r="AF492" s="6">
        <v>0.81133333333333335</v>
      </c>
      <c r="AG492" s="7">
        <v>8.3333333333333339E-4</v>
      </c>
      <c r="AH492" s="6">
        <v>4.0000000000000001E-3</v>
      </c>
      <c r="AI492" s="6">
        <v>5.3333333333333332E-3</v>
      </c>
      <c r="AJ492" s="6">
        <v>2.166666666666667E-3</v>
      </c>
      <c r="AK492" s="6">
        <v>1.3666666666666667E-2</v>
      </c>
      <c r="AL492" s="6">
        <v>0</v>
      </c>
      <c r="AM492" s="6">
        <v>0.97383333333333333</v>
      </c>
      <c r="AN492" s="7">
        <v>0</v>
      </c>
      <c r="AO492" s="6">
        <v>4.6372783031367501E-261</v>
      </c>
      <c r="AP492" s="6">
        <v>0</v>
      </c>
      <c r="AQ492" s="6">
        <v>1.2102489771703899E-118</v>
      </c>
      <c r="AR492" s="6">
        <v>3.2437460068903701E-70</v>
      </c>
      <c r="AS492" s="6">
        <v>1</v>
      </c>
      <c r="AT492" s="7">
        <v>1.8311381753845E-35</v>
      </c>
      <c r="AU492" s="5">
        <v>5</v>
      </c>
      <c r="AV492" s="6">
        <v>3.0540232604881099E-82</v>
      </c>
      <c r="AW492" s="6">
        <v>1.8855757475239301E-155</v>
      </c>
      <c r="AX492" s="6">
        <v>1.53534145031928E-30</v>
      </c>
      <c r="AY492" s="6">
        <v>7.8660628659579103E-29</v>
      </c>
      <c r="AZ492" s="6">
        <v>1</v>
      </c>
      <c r="BA492" s="7">
        <v>5.6423117834178499E-21</v>
      </c>
      <c r="BB492" s="6">
        <v>1.68345968007134E-276</v>
      </c>
      <c r="BC492" s="6">
        <v>1.02442783821971E-137</v>
      </c>
      <c r="BD492" s="6">
        <v>3.7992496143208501E-292</v>
      </c>
      <c r="BE492" s="6">
        <v>1.48345219820291E-65</v>
      </c>
      <c r="BF492" s="6">
        <v>2.65617231734452E-68</v>
      </c>
      <c r="BG492" s="6">
        <v>1</v>
      </c>
      <c r="BH492" s="7">
        <v>1.7753746370884299E-39</v>
      </c>
      <c r="BI492" s="6">
        <v>0</v>
      </c>
      <c r="BJ492" s="6">
        <v>0</v>
      </c>
      <c r="BK492" s="6">
        <v>1.0039425001954799E-234</v>
      </c>
      <c r="BL492" s="6">
        <v>4.2985257428901702E-172</v>
      </c>
      <c r="BM492" s="6">
        <v>1</v>
      </c>
      <c r="BN492" s="6">
        <v>7.1292518475645899E-139</v>
      </c>
      <c r="BO492" s="7">
        <v>5.40427828166581E-104</v>
      </c>
      <c r="BP492" s="6">
        <v>5.7577960052093003E-89</v>
      </c>
      <c r="BQ492" s="6">
        <v>2.7470180221453101E-162</v>
      </c>
      <c r="BR492" s="6">
        <v>5.83048747352032E-35</v>
      </c>
      <c r="BS492" s="6">
        <v>1.7573592343216001E-28</v>
      </c>
      <c r="BT492" s="6">
        <v>1</v>
      </c>
      <c r="BU492" s="6">
        <v>9.7466590518763206E-21</v>
      </c>
      <c r="BV492" s="7">
        <v>3.5216295962247502E-41</v>
      </c>
      <c r="BW492">
        <v>295</v>
      </c>
      <c r="BX492">
        <v>305</v>
      </c>
      <c r="BY492">
        <v>266</v>
      </c>
      <c r="BZ492">
        <v>285</v>
      </c>
      <c r="CA492">
        <v>255</v>
      </c>
      <c r="CB492">
        <v>194</v>
      </c>
      <c r="CC492">
        <v>216</v>
      </c>
      <c r="CD492">
        <v>225</v>
      </c>
      <c r="CE492">
        <v>228</v>
      </c>
      <c r="CF492" s="1">
        <v>242</v>
      </c>
      <c r="CH492" s="43">
        <v>8.0197476686779998E-2</v>
      </c>
      <c r="CJ492" s="27" t="s">
        <v>72357</v>
      </c>
    </row>
    <row r="493" spans="1:88">
      <c r="A493" s="27">
        <v>490</v>
      </c>
      <c r="B493" t="s">
        <v>70952</v>
      </c>
      <c r="D493" t="s">
        <v>71334</v>
      </c>
      <c r="E493" t="s">
        <v>71792</v>
      </c>
      <c r="F493" s="29">
        <v>32.115200000000002</v>
      </c>
      <c r="G493" s="29">
        <v>110.4597</v>
      </c>
      <c r="H493" s="31">
        <v>588</v>
      </c>
      <c r="I493" s="29" t="s">
        <v>71881</v>
      </c>
      <c r="J493" s="31" t="s">
        <v>72176</v>
      </c>
      <c r="K493" s="31" t="s">
        <v>72201</v>
      </c>
      <c r="M493" s="48">
        <v>39742</v>
      </c>
      <c r="N493" s="27" t="s">
        <v>71313</v>
      </c>
      <c r="O493" s="54" t="s">
        <v>72384</v>
      </c>
      <c r="P493" s="11"/>
      <c r="Q493" s="11"/>
      <c r="R493" s="11" t="s">
        <v>70990</v>
      </c>
      <c r="T493" s="6">
        <v>0</v>
      </c>
      <c r="U493" s="6">
        <v>3.3333333333333332E-4</v>
      </c>
      <c r="V493" s="6">
        <v>1.0833333333333332E-2</v>
      </c>
      <c r="W493" s="6">
        <v>0.01</v>
      </c>
      <c r="X493" s="6">
        <v>4.0000000000000001E-3</v>
      </c>
      <c r="Y493" s="6">
        <v>0.97383333333333333</v>
      </c>
      <c r="Z493" s="7">
        <v>6.6666666666666664E-4</v>
      </c>
      <c r="AA493" s="6">
        <v>1E-3</v>
      </c>
      <c r="AB493" s="6">
        <v>1.3333333333333333E-3</v>
      </c>
      <c r="AC493" s="6">
        <v>1.0166666666666666E-2</v>
      </c>
      <c r="AD493" s="6">
        <v>8.1666666666666676E-3</v>
      </c>
      <c r="AE493" s="6">
        <v>0.16583333333333333</v>
      </c>
      <c r="AF493" s="6">
        <v>0.81299999999999983</v>
      </c>
      <c r="AG493" s="7">
        <v>0</v>
      </c>
      <c r="AH493" s="6">
        <v>8.3333333333333339E-4</v>
      </c>
      <c r="AI493" s="6">
        <v>1.8333333333333335E-3</v>
      </c>
      <c r="AJ493" s="6">
        <v>1.0166666666666668E-2</v>
      </c>
      <c r="AK493" s="6">
        <v>7.6666666666666662E-3</v>
      </c>
      <c r="AL493" s="6">
        <v>4.1666666666666666E-3</v>
      </c>
      <c r="AM493" s="6">
        <v>0.97466666666666668</v>
      </c>
      <c r="AN493" s="7">
        <v>0</v>
      </c>
      <c r="AO493" s="6">
        <v>8.5839980414758103E-280</v>
      </c>
      <c r="AP493" s="6">
        <v>0</v>
      </c>
      <c r="AQ493" s="6">
        <v>3.1252924976901002E-128</v>
      </c>
      <c r="AR493" s="6">
        <v>1.1927662633683899E-73</v>
      </c>
      <c r="AS493" s="6">
        <v>1</v>
      </c>
      <c r="AT493" s="7">
        <v>1.3012797797559601E-35</v>
      </c>
      <c r="AU493" s="5">
        <v>5</v>
      </c>
      <c r="AV493" s="6">
        <v>4.4615830720884001E-75</v>
      </c>
      <c r="AW493" s="6">
        <v>1.11071616387733E-138</v>
      </c>
      <c r="AX493" s="6">
        <v>1.35207391114775E-25</v>
      </c>
      <c r="AY493" s="6">
        <v>3.3693152423972402E-30</v>
      </c>
      <c r="AZ493" s="6">
        <v>1</v>
      </c>
      <c r="BA493" s="7">
        <v>1.9339340221935001E-20</v>
      </c>
      <c r="BB493" s="6">
        <v>3.4665471237861E-287</v>
      </c>
      <c r="BC493" s="6">
        <v>1.3566316315254299E-149</v>
      </c>
      <c r="BD493" s="6">
        <v>1.81724185638339E-299</v>
      </c>
      <c r="BE493" s="6">
        <v>7.6428754253939702E-84</v>
      </c>
      <c r="BF493" s="6">
        <v>1.56789595532655E-77</v>
      </c>
      <c r="BG493" s="6">
        <v>1</v>
      </c>
      <c r="BH493" s="7">
        <v>2.05265871567923E-52</v>
      </c>
      <c r="BI493" s="6">
        <v>0</v>
      </c>
      <c r="BJ493" s="6">
        <v>0</v>
      </c>
      <c r="BK493" s="6">
        <v>6.7880608461676805E-226</v>
      </c>
      <c r="BL493" s="6">
        <v>1.2862028221544601E-159</v>
      </c>
      <c r="BM493" s="6">
        <v>1</v>
      </c>
      <c r="BN493" s="6">
        <v>4.2818022014060199E-123</v>
      </c>
      <c r="BO493" s="7">
        <v>1.30229907794419E-86</v>
      </c>
      <c r="BP493" s="6">
        <v>3.1322503983160001E-76</v>
      </c>
      <c r="BQ493" s="6">
        <v>6.37430250446353E-140</v>
      </c>
      <c r="BR493" s="6">
        <v>2.2174253479338199E-24</v>
      </c>
      <c r="BS493" s="6">
        <v>3.6085534541317901E-29</v>
      </c>
      <c r="BT493" s="6">
        <v>1</v>
      </c>
      <c r="BU493" s="6">
        <v>4.2739809362457401E-19</v>
      </c>
      <c r="BV493" s="7">
        <v>7.67236268766503E-38</v>
      </c>
      <c r="BW493">
        <v>295</v>
      </c>
      <c r="BX493">
        <v>305</v>
      </c>
      <c r="BY493">
        <v>266</v>
      </c>
      <c r="BZ493">
        <v>285</v>
      </c>
      <c r="CA493">
        <v>255</v>
      </c>
      <c r="CB493">
        <v>194</v>
      </c>
      <c r="CC493">
        <v>216</v>
      </c>
      <c r="CD493">
        <v>225</v>
      </c>
      <c r="CE493">
        <v>228</v>
      </c>
      <c r="CF493" s="1">
        <v>242</v>
      </c>
      <c r="CH493" s="43">
        <v>9.0556274256144903E-2</v>
      </c>
      <c r="CJ493" s="27" t="s">
        <v>72357</v>
      </c>
    </row>
    <row r="494" spans="1:88">
      <c r="A494" s="27">
        <v>491</v>
      </c>
      <c r="B494" t="s">
        <v>70952</v>
      </c>
      <c r="D494" t="s">
        <v>71335</v>
      </c>
      <c r="E494" t="s">
        <v>71792</v>
      </c>
      <c r="F494" s="29">
        <v>33.7577</v>
      </c>
      <c r="G494" s="29">
        <v>105.79600000000001</v>
      </c>
      <c r="H494" s="31">
        <v>1009</v>
      </c>
      <c r="I494" s="29" t="s">
        <v>71881</v>
      </c>
      <c r="J494" s="31" t="s">
        <v>72207</v>
      </c>
      <c r="K494" s="31" t="s">
        <v>72208</v>
      </c>
      <c r="M494" s="48">
        <v>39749</v>
      </c>
      <c r="N494" s="27" t="s">
        <v>71313</v>
      </c>
      <c r="O494" s="54" t="s">
        <v>72384</v>
      </c>
      <c r="P494" s="11"/>
      <c r="Q494" s="11"/>
      <c r="R494" s="11" t="s">
        <v>70990</v>
      </c>
      <c r="S494" s="12" t="s">
        <v>70990</v>
      </c>
      <c r="T494" s="6">
        <v>4.0000000000000001E-3</v>
      </c>
      <c r="U494" s="6">
        <v>1E-3</v>
      </c>
      <c r="V494" s="6">
        <v>0</v>
      </c>
      <c r="W494" s="6">
        <v>1.7333333333333336E-2</v>
      </c>
      <c r="X494" s="6">
        <v>2.9999999999999996E-3</v>
      </c>
      <c r="Y494" s="6">
        <v>0.97350000000000003</v>
      </c>
      <c r="Z494" s="7">
        <v>5.0000000000000001E-4</v>
      </c>
      <c r="AA494" s="6">
        <v>4.0000000000000001E-3</v>
      </c>
      <c r="AB494" s="6">
        <v>8.3333333333333339E-4</v>
      </c>
      <c r="AC494" s="6">
        <v>0</v>
      </c>
      <c r="AD494" s="6">
        <v>1.7000000000000001E-2</v>
      </c>
      <c r="AE494" s="6">
        <v>0.16550000000000001</v>
      </c>
      <c r="AF494" s="6">
        <v>0.8118333333333333</v>
      </c>
      <c r="AG494" s="7">
        <v>1.6666666666666666E-4</v>
      </c>
      <c r="AH494" s="6">
        <v>4.1666666666666666E-3</v>
      </c>
      <c r="AI494" s="6">
        <v>5.0000000000000001E-4</v>
      </c>
      <c r="AJ494" s="6">
        <v>1.6666666666666666E-4</v>
      </c>
      <c r="AK494" s="6">
        <v>1.55E-2</v>
      </c>
      <c r="AL494" s="6">
        <v>4.0000000000000001E-3</v>
      </c>
      <c r="AM494" s="6">
        <v>0.97450000000000003</v>
      </c>
      <c r="AN494" s="7">
        <v>0</v>
      </c>
      <c r="AO494" s="6">
        <v>1.6828120251634599E-290</v>
      </c>
      <c r="AP494" s="6">
        <v>0</v>
      </c>
      <c r="AQ494" s="6">
        <v>3.7385910965753199E-136</v>
      </c>
      <c r="AR494" s="6">
        <v>3.9964231855710201E-67</v>
      </c>
      <c r="AS494" s="6">
        <v>1</v>
      </c>
      <c r="AT494" s="7">
        <v>3.6978227356022098E-34</v>
      </c>
      <c r="AU494" s="5">
        <v>5</v>
      </c>
      <c r="AV494" s="6">
        <v>9.0968600605399695E-81</v>
      </c>
      <c r="AW494" s="6">
        <v>1.7914143388918999E-142</v>
      </c>
      <c r="AX494" s="6">
        <v>2.18319486651929E-32</v>
      </c>
      <c r="AY494" s="6">
        <v>6.9581983570294793E-27</v>
      </c>
      <c r="AZ494" s="6">
        <v>1</v>
      </c>
      <c r="BA494" s="7">
        <v>1.53575180233205E-28</v>
      </c>
      <c r="BB494" s="6">
        <v>6.5173399128582102E-295</v>
      </c>
      <c r="BC494" s="6">
        <v>4.6142579594407004E-149</v>
      </c>
      <c r="BD494" s="6">
        <v>4.8002414865700598E-304</v>
      </c>
      <c r="BE494" s="6">
        <v>7.0590918338423298E-79</v>
      </c>
      <c r="BF494" s="6">
        <v>1.1425666878028599E-73</v>
      </c>
      <c r="BG494" s="6">
        <v>1</v>
      </c>
      <c r="BH494" s="7">
        <v>8.2937652403402202E-48</v>
      </c>
      <c r="BI494" s="6">
        <v>0</v>
      </c>
      <c r="BJ494" s="6">
        <v>0</v>
      </c>
      <c r="BK494" s="6">
        <v>2.1564239647827902E-295</v>
      </c>
      <c r="BL494" s="6">
        <v>5.2380591718301296E-212</v>
      </c>
      <c r="BM494" s="6">
        <v>1</v>
      </c>
      <c r="BN494" s="6">
        <v>1.0975631222714001E-180</v>
      </c>
      <c r="BO494" s="7">
        <v>4.9634065648105497E-145</v>
      </c>
      <c r="BP494" s="6">
        <v>8.7256608271142598E-89</v>
      </c>
      <c r="BQ494" s="6">
        <v>1.0573413501155101E-150</v>
      </c>
      <c r="BR494" s="6">
        <v>1.3376951572539799E-37</v>
      </c>
      <c r="BS494" s="6">
        <v>4.6496322973671498E-27</v>
      </c>
      <c r="BT494" s="6">
        <v>1</v>
      </c>
      <c r="BU494" s="6">
        <v>5.2081598192719004E-29</v>
      </c>
      <c r="BV494" s="7">
        <v>2.6712972646881001E-39</v>
      </c>
      <c r="BW494">
        <v>295</v>
      </c>
      <c r="BX494">
        <v>305</v>
      </c>
      <c r="BY494">
        <v>266</v>
      </c>
      <c r="BZ494">
        <v>285</v>
      </c>
      <c r="CA494">
        <v>255</v>
      </c>
      <c r="CB494">
        <v>194</v>
      </c>
      <c r="CC494">
        <v>216</v>
      </c>
      <c r="CD494">
        <v>225</v>
      </c>
      <c r="CE494">
        <v>228</v>
      </c>
      <c r="CF494" s="1">
        <v>242</v>
      </c>
      <c r="CH494" s="43">
        <v>9.3021971955393606E-2</v>
      </c>
      <c r="CJ494" s="27" t="s">
        <v>72357</v>
      </c>
    </row>
    <row r="495" spans="1:88">
      <c r="A495" s="27">
        <v>492</v>
      </c>
      <c r="B495" t="s">
        <v>70952</v>
      </c>
      <c r="D495" t="s">
        <v>71336</v>
      </c>
      <c r="E495" t="s">
        <v>71792</v>
      </c>
      <c r="F495" s="29">
        <v>32.520000000000003</v>
      </c>
      <c r="G495" s="29">
        <v>109.14879999999999</v>
      </c>
      <c r="H495" s="31">
        <v>476</v>
      </c>
      <c r="I495" s="29" t="s">
        <v>71881</v>
      </c>
      <c r="J495" s="31" t="s">
        <v>72203</v>
      </c>
      <c r="K495" s="31" t="s">
        <v>72204</v>
      </c>
      <c r="M495" s="48">
        <v>39743</v>
      </c>
      <c r="N495" s="27" t="s">
        <v>71313</v>
      </c>
      <c r="O495" s="54" t="s">
        <v>72384</v>
      </c>
      <c r="P495" s="11"/>
      <c r="Q495" s="11"/>
      <c r="T495" s="6">
        <v>0</v>
      </c>
      <c r="U495" s="6">
        <v>3.3333333333333332E-4</v>
      </c>
      <c r="V495" s="6">
        <v>0</v>
      </c>
      <c r="W495" s="6">
        <v>1.3333333333333333E-3</v>
      </c>
      <c r="X495" s="6">
        <v>2.4999999999999998E-2</v>
      </c>
      <c r="Y495" s="6">
        <v>0.97216666666666673</v>
      </c>
      <c r="Z495" s="7">
        <v>8.3333333333333339E-4</v>
      </c>
      <c r="AA495" s="6">
        <v>3.3333333333333332E-4</v>
      </c>
      <c r="AB495" s="6">
        <v>0</v>
      </c>
      <c r="AC495" s="6">
        <v>0</v>
      </c>
      <c r="AD495" s="6">
        <v>1.6666666666666668E-3</v>
      </c>
      <c r="AE495" s="6">
        <v>0.18266666666666667</v>
      </c>
      <c r="AF495" s="6">
        <v>0.8135</v>
      </c>
      <c r="AG495" s="7">
        <v>1E-3</v>
      </c>
      <c r="AH495" s="6">
        <v>0</v>
      </c>
      <c r="AI495" s="6">
        <v>0</v>
      </c>
      <c r="AJ495" s="6">
        <v>0</v>
      </c>
      <c r="AK495" s="6">
        <v>1.5000000000000002E-3</v>
      </c>
      <c r="AL495" s="6">
        <v>2.4999999999999998E-2</v>
      </c>
      <c r="AM495" s="6">
        <v>0.97183333333333322</v>
      </c>
      <c r="AN495" s="7">
        <v>1.1666666666666668E-3</v>
      </c>
      <c r="AO495" s="6">
        <v>4.66902972960846E-307</v>
      </c>
      <c r="AP495" s="6">
        <v>0</v>
      </c>
      <c r="AQ495" s="6">
        <v>1.09493933888853E-140</v>
      </c>
      <c r="AR495" s="6">
        <v>9.2846933579322899E-72</v>
      </c>
      <c r="AS495" s="6">
        <v>1</v>
      </c>
      <c r="AT495" s="7">
        <v>2.8404412310059902E-35</v>
      </c>
      <c r="AU495" s="5">
        <v>5</v>
      </c>
      <c r="AV495" s="6">
        <v>1.9776077895112299E-82</v>
      </c>
      <c r="AW495" s="6">
        <v>1.9075010119817899E-140</v>
      </c>
      <c r="AX495" s="6">
        <v>2.422839555466E-29</v>
      </c>
      <c r="AY495" s="6">
        <v>3.5849636535019402E-40</v>
      </c>
      <c r="AZ495" s="6">
        <v>1</v>
      </c>
      <c r="BA495" s="7">
        <v>5.0562872747514595E-29</v>
      </c>
      <c r="BB495" s="6">
        <v>1.01342935526194E-274</v>
      </c>
      <c r="BC495" s="6">
        <v>2.7338334752239801E-167</v>
      </c>
      <c r="BD495" s="6">
        <f>1.04492780383666*10^-313</f>
        <v>0</v>
      </c>
      <c r="BE495" s="6">
        <v>1.24174240695088E-84</v>
      </c>
      <c r="BF495" s="6">
        <v>4.5073449153303496E-78</v>
      </c>
      <c r="BG495" s="6">
        <v>1</v>
      </c>
      <c r="BH495" s="7">
        <v>3.5832862669848399E-51</v>
      </c>
      <c r="BI495" s="6">
        <v>0</v>
      </c>
      <c r="BJ495" s="6">
        <v>0</v>
      </c>
      <c r="BK495" s="6">
        <v>1.9785306600378898E-267</v>
      </c>
      <c r="BL495" s="6">
        <v>7.1717936200557698E-185</v>
      </c>
      <c r="BM495" s="6">
        <v>1</v>
      </c>
      <c r="BN495" s="6">
        <v>5.8585779462938495E-150</v>
      </c>
      <c r="BO495" s="7">
        <v>3.5875165982251497E-114</v>
      </c>
      <c r="BP495" s="6">
        <v>1.02639011776034E-91</v>
      </c>
      <c r="BQ495" s="6">
        <v>4.5871833521564001E-150</v>
      </c>
      <c r="BR495" s="6">
        <v>2.7615852669657398E-35</v>
      </c>
      <c r="BS495" s="6">
        <v>4.5439180113842402E-41</v>
      </c>
      <c r="BT495" s="6">
        <v>1</v>
      </c>
      <c r="BU495" s="6">
        <v>1.7594456605189199E-30</v>
      </c>
      <c r="BV495" s="7">
        <v>1.29895920615698E-30</v>
      </c>
      <c r="BW495">
        <v>295</v>
      </c>
      <c r="BX495">
        <v>305</v>
      </c>
      <c r="BY495">
        <v>266</v>
      </c>
      <c r="BZ495">
        <v>285</v>
      </c>
      <c r="CA495">
        <v>255</v>
      </c>
      <c r="CB495">
        <v>194</v>
      </c>
      <c r="CC495">
        <v>216</v>
      </c>
      <c r="CD495">
        <v>225</v>
      </c>
      <c r="CE495">
        <v>228</v>
      </c>
      <c r="CF495" s="1">
        <v>242</v>
      </c>
      <c r="CH495" s="43">
        <v>8.5429033998920698E-2</v>
      </c>
      <c r="CJ495" s="27" t="s">
        <v>72357</v>
      </c>
    </row>
    <row r="496" spans="1:88">
      <c r="A496" s="27">
        <v>493</v>
      </c>
      <c r="B496" t="s">
        <v>70952</v>
      </c>
      <c r="D496" t="s">
        <v>71337</v>
      </c>
      <c r="E496" t="s">
        <v>71792</v>
      </c>
      <c r="F496" s="29">
        <v>34.507300000000001</v>
      </c>
      <c r="G496" s="29">
        <v>113.0419</v>
      </c>
      <c r="H496" s="31">
        <v>1385</v>
      </c>
      <c r="I496" s="29" t="s">
        <v>71881</v>
      </c>
      <c r="J496" s="31" t="s">
        <v>72211</v>
      </c>
      <c r="K496" s="31" t="s">
        <v>72217</v>
      </c>
      <c r="M496" s="48">
        <v>39760</v>
      </c>
      <c r="N496" s="27" t="s">
        <v>71313</v>
      </c>
      <c r="O496" s="54" t="s">
        <v>72384</v>
      </c>
      <c r="P496" s="26" t="s">
        <v>70990</v>
      </c>
      <c r="Q496" s="11" t="s">
        <v>70990</v>
      </c>
      <c r="R496" s="11" t="s">
        <v>70990</v>
      </c>
      <c r="S496" s="12" t="s">
        <v>70990</v>
      </c>
      <c r="T496" s="6">
        <v>1E-3</v>
      </c>
      <c r="U496" s="6">
        <v>1E-3</v>
      </c>
      <c r="V496" s="6">
        <v>1E-3</v>
      </c>
      <c r="W496" s="6">
        <v>2.5666666666666667E-2</v>
      </c>
      <c r="X496" s="6">
        <v>1E-3</v>
      </c>
      <c r="Y496" s="6">
        <v>0.96983333333333321</v>
      </c>
      <c r="Z496" s="7">
        <v>0</v>
      </c>
      <c r="AA496" s="6">
        <v>1E-3</v>
      </c>
      <c r="AB496" s="6">
        <v>8.3333333333333339E-4</v>
      </c>
      <c r="AC496" s="6">
        <v>2E-3</v>
      </c>
      <c r="AD496" s="6">
        <v>2.4999999999999998E-2</v>
      </c>
      <c r="AE496" s="6">
        <v>0.16250000000000001</v>
      </c>
      <c r="AF496" s="6">
        <v>0.80833333333333346</v>
      </c>
      <c r="AG496" s="7">
        <v>0</v>
      </c>
      <c r="AH496" s="6">
        <v>1E-3</v>
      </c>
      <c r="AI496" s="6">
        <v>1E-3</v>
      </c>
      <c r="AJ496" s="6">
        <v>1.5000000000000002E-3</v>
      </c>
      <c r="AK496" s="6">
        <v>2.4499999999999997E-2</v>
      </c>
      <c r="AL496" s="6">
        <v>1E-3</v>
      </c>
      <c r="AM496" s="6">
        <v>0.97049999999999992</v>
      </c>
      <c r="AN496" s="7">
        <v>0</v>
      </c>
      <c r="AO496" s="6">
        <v>1.83043164333065E-299</v>
      </c>
      <c r="AP496" s="6">
        <v>0</v>
      </c>
      <c r="AQ496" s="6">
        <v>7.9166848986217407E-139</v>
      </c>
      <c r="AR496" s="6">
        <v>9.3529709399014402E-77</v>
      </c>
      <c r="AS496" s="6">
        <v>1</v>
      </c>
      <c r="AT496" s="7">
        <v>3.4079411880493899E-42</v>
      </c>
      <c r="AU496" s="5">
        <v>5</v>
      </c>
      <c r="AV496" s="6">
        <v>5.19230000855084E-68</v>
      </c>
      <c r="AW496" s="6">
        <v>4.6917482177781197E-152</v>
      </c>
      <c r="AX496" s="6">
        <v>8.8599665565154405E-20</v>
      </c>
      <c r="AY496" s="6">
        <v>6.9727063667389105E-41</v>
      </c>
      <c r="AZ496" s="6">
        <v>1</v>
      </c>
      <c r="BA496" s="7">
        <v>7.3972316994609495E-32</v>
      </c>
      <c r="BB496" s="6">
        <v>1.36025148936901E-284</v>
      </c>
      <c r="BC496" s="6">
        <v>2.4443303677206901E-165</v>
      </c>
      <c r="BD496" s="6">
        <f>6.78846197385873*10^-321</f>
        <v>0</v>
      </c>
      <c r="BE496" s="6">
        <v>2.3451236503819801E-87</v>
      </c>
      <c r="BF496" s="6">
        <v>9.70746043408216E-81</v>
      </c>
      <c r="BG496" s="6">
        <v>1</v>
      </c>
      <c r="BH496" s="7">
        <v>5.5159242470707804E-56</v>
      </c>
      <c r="BI496" s="6">
        <v>0</v>
      </c>
      <c r="BJ496" s="6">
        <v>0</v>
      </c>
      <c r="BK496" s="6">
        <v>5.8780789638082296E-273</v>
      </c>
      <c r="BL496" s="6">
        <v>2.59975881578058E-193</v>
      </c>
      <c r="BM496" s="6">
        <v>1</v>
      </c>
      <c r="BN496" s="6">
        <v>2.1841413968653299E-160</v>
      </c>
      <c r="BO496" s="7">
        <v>1.15963911609318E-120</v>
      </c>
      <c r="BP496" s="6">
        <v>5.98410331778635E-76</v>
      </c>
      <c r="BQ496" s="6">
        <v>3.6138728281613597E-160</v>
      </c>
      <c r="BR496" s="6">
        <v>1.99493814137109E-25</v>
      </c>
      <c r="BS496" s="6">
        <v>4.1211848628483102E-41</v>
      </c>
      <c r="BT496" s="6">
        <v>1</v>
      </c>
      <c r="BU496" s="6">
        <v>2.1946312336045501E-32</v>
      </c>
      <c r="BV496" s="7">
        <v>2.80876924756684E-26</v>
      </c>
      <c r="BW496">
        <v>295</v>
      </c>
      <c r="BX496">
        <v>305</v>
      </c>
      <c r="BY496">
        <v>266</v>
      </c>
      <c r="BZ496">
        <v>285</v>
      </c>
      <c r="CA496">
        <v>255</v>
      </c>
      <c r="CB496">
        <v>194</v>
      </c>
      <c r="CC496">
        <v>216</v>
      </c>
      <c r="CD496">
        <v>225</v>
      </c>
      <c r="CE496">
        <v>228</v>
      </c>
      <c r="CF496" s="1">
        <v>242</v>
      </c>
      <c r="CH496" s="43">
        <v>9.6307515537682103E-2</v>
      </c>
      <c r="CJ496" s="27" t="s">
        <v>72357</v>
      </c>
    </row>
    <row r="497" spans="1:88">
      <c r="A497" s="27">
        <v>494</v>
      </c>
      <c r="B497" t="s">
        <v>70952</v>
      </c>
      <c r="D497" t="s">
        <v>71338</v>
      </c>
      <c r="E497" t="s">
        <v>71792</v>
      </c>
      <c r="F497" s="29">
        <v>32.172199999999997</v>
      </c>
      <c r="G497" s="29">
        <v>110.3527</v>
      </c>
      <c r="H497" s="31">
        <v>576</v>
      </c>
      <c r="I497" s="29" t="s">
        <v>71881</v>
      </c>
      <c r="J497" s="31" t="s">
        <v>72176</v>
      </c>
      <c r="K497" s="31" t="s">
        <v>72202</v>
      </c>
      <c r="M497" s="48">
        <v>39742</v>
      </c>
      <c r="N497" s="27" t="s">
        <v>71313</v>
      </c>
      <c r="O497" s="54" t="s">
        <v>72384</v>
      </c>
      <c r="P497" s="11"/>
      <c r="Q497" s="11"/>
      <c r="T497" s="6">
        <v>0</v>
      </c>
      <c r="U497" s="6">
        <v>0</v>
      </c>
      <c r="V497" s="6">
        <v>0</v>
      </c>
      <c r="W497" s="6">
        <v>2.7666666666666669E-2</v>
      </c>
      <c r="X497" s="6">
        <v>1.666666666666667E-3</v>
      </c>
      <c r="Y497" s="6">
        <v>0.96950000000000003</v>
      </c>
      <c r="Z497" s="7">
        <v>5.0000000000000001E-4</v>
      </c>
      <c r="AA497" s="6">
        <v>0</v>
      </c>
      <c r="AB497" s="6">
        <v>1.6666666666666666E-4</v>
      </c>
      <c r="AC497" s="6">
        <v>0</v>
      </c>
      <c r="AD497" s="6">
        <v>2.7833333333333335E-2</v>
      </c>
      <c r="AE497" s="6">
        <v>0.16250000000000001</v>
      </c>
      <c r="AF497" s="6">
        <v>0.80833333333333324</v>
      </c>
      <c r="AG497" s="7">
        <v>8.3333333333333339E-4</v>
      </c>
      <c r="AH497" s="6">
        <v>0</v>
      </c>
      <c r="AI497" s="6">
        <v>0</v>
      </c>
      <c r="AJ497" s="6">
        <v>0</v>
      </c>
      <c r="AK497" s="6">
        <v>2.7E-2</v>
      </c>
      <c r="AL497" s="6">
        <v>1E-3</v>
      </c>
      <c r="AM497" s="6">
        <v>0.97049999999999992</v>
      </c>
      <c r="AN497" s="7">
        <v>5.0000000000000001E-4</v>
      </c>
      <c r="AO497" s="6">
        <v>4.4086022533863499E-255</v>
      </c>
      <c r="AP497" s="6">
        <f>5.390256196128*10^-321</f>
        <v>0</v>
      </c>
      <c r="AQ497" s="6">
        <v>9.75793715180056E-127</v>
      </c>
      <c r="AR497" s="6">
        <v>4.8800903021353301E-63</v>
      </c>
      <c r="AS497" s="6">
        <v>1</v>
      </c>
      <c r="AT497" s="7">
        <v>7.1423823487471901E-29</v>
      </c>
      <c r="AU497" s="5">
        <v>5</v>
      </c>
      <c r="AV497" s="6">
        <v>1.94520411671372E-71</v>
      </c>
      <c r="AW497" s="6">
        <v>1.4455463058237899E-144</v>
      </c>
      <c r="AX497" s="6">
        <v>2.12810227838621E-19</v>
      </c>
      <c r="AY497" s="6">
        <v>1.10470292988017E-35</v>
      </c>
      <c r="AZ497" s="6">
        <v>1</v>
      </c>
      <c r="BA497" s="7">
        <v>1.5370126683952901E-24</v>
      </c>
      <c r="BB497" s="6">
        <f>1.2840941170452*10^-310</f>
        <v>0</v>
      </c>
      <c r="BC497" s="6">
        <v>1.15469162126759E-153</v>
      </c>
      <c r="BD497" s="6">
        <f>6.27169931978297*10^-313</f>
        <v>0</v>
      </c>
      <c r="BE497" s="6">
        <v>8.7617594766288695E-88</v>
      </c>
      <c r="BF497" s="6">
        <v>7.2486179808628903E-87</v>
      </c>
      <c r="BG497" s="6">
        <v>1</v>
      </c>
      <c r="BH497" s="7">
        <v>4.9057338898011202E-61</v>
      </c>
      <c r="BI497" s="6">
        <v>0</v>
      </c>
      <c r="BJ497" s="6">
        <v>0</v>
      </c>
      <c r="BK497" s="6">
        <v>1.8670710408431499E-254</v>
      </c>
      <c r="BL497" s="6">
        <v>4.9178779053585997E-179</v>
      </c>
      <c r="BM497" s="6">
        <v>1</v>
      </c>
      <c r="BN497" s="6">
        <v>2.2304549645222099E-146</v>
      </c>
      <c r="BO497" s="7">
        <v>1.7143360335906501E-115</v>
      </c>
      <c r="BP497" s="6">
        <v>2.9352101493843099E-82</v>
      </c>
      <c r="BQ497" s="6">
        <v>1.49622544699169E-155</v>
      </c>
      <c r="BR497" s="6">
        <v>1.9878630650257299E-28</v>
      </c>
      <c r="BS497" s="6">
        <v>4.9639184758906497E-36</v>
      </c>
      <c r="BT497" s="6">
        <v>1</v>
      </c>
      <c r="BU497" s="6">
        <v>2.4287850732693298E-25</v>
      </c>
      <c r="BV497" s="7">
        <v>2.3515770186585102E-27</v>
      </c>
      <c r="BW497">
        <v>295</v>
      </c>
      <c r="BX497">
        <v>305</v>
      </c>
      <c r="BY497">
        <v>266</v>
      </c>
      <c r="BZ497">
        <v>285</v>
      </c>
      <c r="CA497">
        <v>255</v>
      </c>
      <c r="CB497">
        <v>194</v>
      </c>
      <c r="CC497">
        <v>216</v>
      </c>
      <c r="CD497">
        <v>225</v>
      </c>
      <c r="CE497">
        <v>228</v>
      </c>
      <c r="CF497" s="1">
        <v>242</v>
      </c>
      <c r="CH497" s="43">
        <v>7.9467659784215994E-2</v>
      </c>
      <c r="CJ497" s="27" t="s">
        <v>72357</v>
      </c>
    </row>
    <row r="498" spans="1:88">
      <c r="A498" s="27">
        <v>495</v>
      </c>
      <c r="B498" t="s">
        <v>70952</v>
      </c>
      <c r="D498" t="s">
        <v>71339</v>
      </c>
      <c r="E498" t="s">
        <v>71792</v>
      </c>
      <c r="F498" s="29">
        <v>35.7226</v>
      </c>
      <c r="G498" s="29">
        <v>112.6878</v>
      </c>
      <c r="H498" s="31">
        <v>941</v>
      </c>
      <c r="I498" s="29" t="s">
        <v>71881</v>
      </c>
      <c r="J498" s="31" t="s">
        <v>72213</v>
      </c>
      <c r="K498" s="31" t="s">
        <v>72214</v>
      </c>
      <c r="M498" s="48">
        <v>39755</v>
      </c>
      <c r="N498" s="27" t="s">
        <v>71313</v>
      </c>
      <c r="O498" s="54" t="s">
        <v>72384</v>
      </c>
      <c r="P498" s="11"/>
      <c r="Q498" s="11" t="s">
        <v>70990</v>
      </c>
      <c r="R498" s="11" t="s">
        <v>70990</v>
      </c>
      <c r="S498" s="12" t="s">
        <v>70990</v>
      </c>
      <c r="T498" s="6">
        <v>1.4999999999999999E-2</v>
      </c>
      <c r="U498" s="6">
        <v>1.1666666666666668E-3</v>
      </c>
      <c r="V498" s="6">
        <v>1E-3</v>
      </c>
      <c r="W498" s="6">
        <v>1.6E-2</v>
      </c>
      <c r="X498" s="6">
        <v>1E-3</v>
      </c>
      <c r="Y498" s="6">
        <v>0.96416666666666673</v>
      </c>
      <c r="Z498" s="7">
        <v>1.6666666666666668E-3</v>
      </c>
      <c r="AA498" s="6">
        <v>1.4999999999999999E-2</v>
      </c>
      <c r="AB498" s="6">
        <v>1.1999999999999999E-2</v>
      </c>
      <c r="AC498" s="6">
        <v>0</v>
      </c>
      <c r="AD498" s="6">
        <v>8.9999999999999993E-3</v>
      </c>
      <c r="AE498" s="6">
        <v>0.16116666666666665</v>
      </c>
      <c r="AF498" s="6">
        <v>0.80183333333333329</v>
      </c>
      <c r="AG498" s="7">
        <v>8.3333333333333339E-4</v>
      </c>
      <c r="AH498" s="6">
        <v>1.6E-2</v>
      </c>
      <c r="AI498" s="6">
        <v>1.1999999999999999E-2</v>
      </c>
      <c r="AJ498" s="6">
        <v>0</v>
      </c>
      <c r="AK498" s="6">
        <v>8.1666666666666676E-3</v>
      </c>
      <c r="AL498" s="6">
        <v>1E-3</v>
      </c>
      <c r="AM498" s="6">
        <v>0.96216666666666661</v>
      </c>
      <c r="AN498" s="7">
        <v>6.6666666666666664E-4</v>
      </c>
      <c r="AO498" s="6">
        <v>4.7240668462334197E-258</v>
      </c>
      <c r="AP498" s="6">
        <v>0</v>
      </c>
      <c r="AQ498" s="6">
        <v>1.36427312923757E-118</v>
      </c>
      <c r="AR498" s="6">
        <v>1.1984580940192199E-79</v>
      </c>
      <c r="AS498" s="6">
        <v>1</v>
      </c>
      <c r="AT498" s="7">
        <v>2.4304549894843299E-36</v>
      </c>
      <c r="AU498" s="5">
        <v>5</v>
      </c>
      <c r="AV498" s="6">
        <v>9.8088364732480205E-88</v>
      </c>
      <c r="AW498" s="6">
        <v>2.9044259533831199E-151</v>
      </c>
      <c r="AX498" s="6">
        <v>6.0723361584168001E-25</v>
      </c>
      <c r="AY498" s="6">
        <v>3.0185369888108798E-36</v>
      </c>
      <c r="AZ498" s="6">
        <v>1</v>
      </c>
      <c r="BA498" s="7">
        <v>1.09759773364301E-29</v>
      </c>
      <c r="BB498" s="6">
        <v>5.3796227515561795E-283</v>
      </c>
      <c r="BC498" s="6">
        <v>9.01315909093937E-153</v>
      </c>
      <c r="BD498" s="6">
        <v>4.2023231815483201E-307</v>
      </c>
      <c r="BE498" s="6">
        <v>6.2692217552917696E-81</v>
      </c>
      <c r="BF498" s="6">
        <v>9.6747555150943494E-78</v>
      </c>
      <c r="BG498" s="6">
        <v>1</v>
      </c>
      <c r="BH498" s="7">
        <v>3.6481001464606799E-51</v>
      </c>
      <c r="BI498" s="6">
        <v>0</v>
      </c>
      <c r="BJ498" s="6">
        <v>0</v>
      </c>
      <c r="BK498" s="6">
        <v>2.5942734279729699E-239</v>
      </c>
      <c r="BL498" s="6">
        <v>2.0011098817673099E-186</v>
      </c>
      <c r="BM498" s="6">
        <v>1</v>
      </c>
      <c r="BN498" s="6">
        <v>1.0753584217503E-144</v>
      </c>
      <c r="BO498" s="7">
        <v>2.3438206574000301E-108</v>
      </c>
      <c r="BP498" s="6">
        <v>1.7828429284298801E-95</v>
      </c>
      <c r="BQ498" s="6">
        <v>3.5741421870578498E-159</v>
      </c>
      <c r="BR498" s="6">
        <v>1.8926882482391102E-30</v>
      </c>
      <c r="BS498" s="6">
        <v>3.1332990931748199E-36</v>
      </c>
      <c r="BT498" s="6">
        <v>1</v>
      </c>
      <c r="BU498" s="6">
        <v>6.6691643341976997E-30</v>
      </c>
      <c r="BV498" s="7">
        <v>1.8506282685422502E-33</v>
      </c>
      <c r="BW498">
        <v>295</v>
      </c>
      <c r="BX498">
        <v>305</v>
      </c>
      <c r="BY498">
        <v>266</v>
      </c>
      <c r="BZ498">
        <v>285</v>
      </c>
      <c r="CA498">
        <v>255</v>
      </c>
      <c r="CB498">
        <v>194</v>
      </c>
      <c r="CC498">
        <v>216</v>
      </c>
      <c r="CD498">
        <v>225</v>
      </c>
      <c r="CE498">
        <v>228</v>
      </c>
      <c r="CF498" s="1">
        <v>242</v>
      </c>
      <c r="CH498" s="43">
        <v>8.36967460583697E-2</v>
      </c>
      <c r="CJ498" s="27" t="s">
        <v>72357</v>
      </c>
    </row>
    <row r="499" spans="1:88">
      <c r="A499" s="27">
        <v>496</v>
      </c>
      <c r="B499" t="s">
        <v>70952</v>
      </c>
      <c r="D499" t="s">
        <v>71340</v>
      </c>
      <c r="E499" t="s">
        <v>71792</v>
      </c>
      <c r="F499" s="29">
        <v>31.758099999999999</v>
      </c>
      <c r="G499" s="29">
        <v>110.5382</v>
      </c>
      <c r="H499" s="31">
        <v>1480</v>
      </c>
      <c r="I499" s="29" t="s">
        <v>71881</v>
      </c>
      <c r="J499" s="31" t="s">
        <v>72176</v>
      </c>
      <c r="K499" s="31" t="s">
        <v>72200</v>
      </c>
      <c r="M499" s="48">
        <v>39741</v>
      </c>
      <c r="N499" s="27" t="s">
        <v>71313</v>
      </c>
      <c r="O499" s="54" t="s">
        <v>72384</v>
      </c>
      <c r="P499" s="11"/>
      <c r="Q499" s="11"/>
      <c r="T499" s="6">
        <v>4.0000000000000001E-3</v>
      </c>
      <c r="U499" s="6">
        <v>3.6666666666666666E-3</v>
      </c>
      <c r="V499" s="6">
        <v>2E-3</v>
      </c>
      <c r="W499" s="6">
        <v>1.5666666666666666E-2</v>
      </c>
      <c r="X499" s="6">
        <v>2E-3</v>
      </c>
      <c r="Y499" s="6">
        <v>0.96400000000000008</v>
      </c>
      <c r="Z499" s="7">
        <v>8.6666666666666663E-3</v>
      </c>
      <c r="AA499" s="6">
        <v>4.0000000000000001E-3</v>
      </c>
      <c r="AB499" s="6">
        <v>6.6666666666666664E-4</v>
      </c>
      <c r="AC499" s="6">
        <v>2.166666666666667E-3</v>
      </c>
      <c r="AD499" s="6">
        <v>1.7666666666666667E-2</v>
      </c>
      <c r="AE499" s="6">
        <v>0.16316666666666665</v>
      </c>
      <c r="AF499" s="6">
        <v>0.80349999999999999</v>
      </c>
      <c r="AG499" s="7">
        <v>1.0166666666666666E-2</v>
      </c>
      <c r="AH499" s="6">
        <v>2.9999999999999996E-3</v>
      </c>
      <c r="AI499" s="6">
        <v>8.3333333333333339E-4</v>
      </c>
      <c r="AJ499" s="6">
        <v>1.8333333333333333E-3</v>
      </c>
      <c r="AK499" s="6">
        <v>1.7333333333333336E-2</v>
      </c>
      <c r="AL499" s="6">
        <v>2.8333333333333335E-3</v>
      </c>
      <c r="AM499" s="6">
        <v>0.96450000000000014</v>
      </c>
      <c r="AN499" s="7">
        <v>9.6666666666666689E-3</v>
      </c>
      <c r="AO499" s="6">
        <v>3.3089333571066498E-246</v>
      </c>
      <c r="AP499" s="6">
        <v>0</v>
      </c>
      <c r="AQ499" s="6">
        <v>2.0170280551215499E-135</v>
      </c>
      <c r="AR499" s="6">
        <v>2.2510442549636099E-75</v>
      </c>
      <c r="AS499" s="6">
        <v>1</v>
      </c>
      <c r="AT499" s="7">
        <v>1.46768448124706E-38</v>
      </c>
      <c r="AU499" s="5">
        <v>5</v>
      </c>
      <c r="AV499" s="6">
        <v>1.63820961053206E-71</v>
      </c>
      <c r="AW499" s="6">
        <v>7.2913091180885102E-128</v>
      </c>
      <c r="AX499" s="6">
        <v>4.8716353968674997E-28</v>
      </c>
      <c r="AY499" s="6">
        <v>6.33643367562194E-36</v>
      </c>
      <c r="AZ499" s="6">
        <v>1</v>
      </c>
      <c r="BA499" s="7">
        <v>4.86166084245452E-26</v>
      </c>
      <c r="BB499" s="6">
        <v>2.78061620189039E-286</v>
      </c>
      <c r="BC499" s="6">
        <v>4.9637989340892197E-142</v>
      </c>
      <c r="BD499" s="6">
        <f>3.31844131685732*10^-319</f>
        <v>0</v>
      </c>
      <c r="BE499" s="6">
        <v>1.1242635941204701E-80</v>
      </c>
      <c r="BF499" s="6">
        <v>5.6886091485867698E-78</v>
      </c>
      <c r="BG499" s="6">
        <v>1</v>
      </c>
      <c r="BH499" s="7">
        <v>1.94632436763036E-49</v>
      </c>
      <c r="BI499" s="6">
        <v>0</v>
      </c>
      <c r="BJ499" s="6">
        <v>0</v>
      </c>
      <c r="BK499" s="6">
        <v>4.8902601848476704E-283</v>
      </c>
      <c r="BL499" s="6">
        <v>2.0750069161508198E-208</v>
      </c>
      <c r="BM499" s="6">
        <v>1</v>
      </c>
      <c r="BN499" s="6">
        <v>2.8681324712113699E-173</v>
      </c>
      <c r="BO499" s="7">
        <v>9.4085571727341592E-134</v>
      </c>
      <c r="BP499" s="6">
        <v>1.14459828247698E-81</v>
      </c>
      <c r="BQ499" s="6">
        <v>2.7137917852473201E-138</v>
      </c>
      <c r="BR499" s="6">
        <v>2.10361557971329E-35</v>
      </c>
      <c r="BS499" s="6">
        <v>1.3870489442898301E-36</v>
      </c>
      <c r="BT499" s="6">
        <v>1</v>
      </c>
      <c r="BU499" s="6">
        <v>3.16179056692717E-27</v>
      </c>
      <c r="BV499" s="7">
        <v>2.6026551068733E-32</v>
      </c>
      <c r="BW499">
        <v>295</v>
      </c>
      <c r="BX499">
        <v>305</v>
      </c>
      <c r="BY499">
        <v>266</v>
      </c>
      <c r="BZ499">
        <v>285</v>
      </c>
      <c r="CA499">
        <v>255</v>
      </c>
      <c r="CB499">
        <v>194</v>
      </c>
      <c r="CC499">
        <v>216</v>
      </c>
      <c r="CD499">
        <v>225</v>
      </c>
      <c r="CE499">
        <v>228</v>
      </c>
      <c r="CF499" s="1">
        <v>242</v>
      </c>
      <c r="CH499" s="43">
        <v>8.8122605363984696E-2</v>
      </c>
      <c r="CJ499" s="27" t="s">
        <v>72357</v>
      </c>
    </row>
    <row r="500" spans="1:88">
      <c r="A500" s="27">
        <v>497</v>
      </c>
      <c r="B500" t="s">
        <v>70952</v>
      </c>
      <c r="D500" t="s">
        <v>71341</v>
      </c>
      <c r="E500" t="s">
        <v>71792</v>
      </c>
      <c r="F500" s="29">
        <v>32.964199999999998</v>
      </c>
      <c r="G500" s="29">
        <v>106.2406</v>
      </c>
      <c r="H500" s="31">
        <v>1031</v>
      </c>
      <c r="I500" s="29" t="s">
        <v>71881</v>
      </c>
      <c r="J500" s="31" t="s">
        <v>72205</v>
      </c>
      <c r="K500" s="31" t="s">
        <v>72206</v>
      </c>
      <c r="M500" s="48">
        <v>39746</v>
      </c>
      <c r="N500" s="27" t="s">
        <v>71313</v>
      </c>
      <c r="O500" s="54" t="s">
        <v>72384</v>
      </c>
      <c r="P500" s="11"/>
      <c r="Q500" s="11"/>
      <c r="T500" s="6">
        <v>0</v>
      </c>
      <c r="U500" s="6">
        <v>0</v>
      </c>
      <c r="V500" s="6">
        <v>0</v>
      </c>
      <c r="W500" s="6">
        <v>1E-3</v>
      </c>
      <c r="X500" s="6">
        <v>3.5999999999999997E-2</v>
      </c>
      <c r="Y500" s="6">
        <v>0.96283333333333332</v>
      </c>
      <c r="Z500" s="7">
        <v>0</v>
      </c>
      <c r="AA500" s="6">
        <v>0</v>
      </c>
      <c r="AB500" s="6">
        <v>0</v>
      </c>
      <c r="AC500" s="6">
        <v>0</v>
      </c>
      <c r="AD500" s="6">
        <v>1.1666666666666668E-3</v>
      </c>
      <c r="AE500" s="6">
        <v>0.1905</v>
      </c>
      <c r="AF500" s="6">
        <v>0.80833333333333324</v>
      </c>
      <c r="AG500" s="7">
        <v>0</v>
      </c>
      <c r="AH500" s="6">
        <v>0</v>
      </c>
      <c r="AI500" s="6">
        <v>0</v>
      </c>
      <c r="AJ500" s="6">
        <v>0</v>
      </c>
      <c r="AK500" s="6">
        <v>1.1666666666666668E-3</v>
      </c>
      <c r="AL500" s="6">
        <v>3.5999999999999997E-2</v>
      </c>
      <c r="AM500" s="6">
        <v>0.96249999999999991</v>
      </c>
      <c r="AN500" s="7">
        <v>0</v>
      </c>
      <c r="AO500" s="6">
        <v>2.6499630211956602E-259</v>
      </c>
      <c r="AP500" s="6">
        <v>0</v>
      </c>
      <c r="AQ500" s="6">
        <v>1.3951780409539699E-128</v>
      </c>
      <c r="AR500" s="6">
        <v>1.2946631412853E-66</v>
      </c>
      <c r="AS500" s="6">
        <v>1</v>
      </c>
      <c r="AT500" s="7">
        <v>3.6359407813211098E-30</v>
      </c>
      <c r="AU500" s="5">
        <v>5</v>
      </c>
      <c r="AV500" s="6">
        <v>5.3406424595314896E-77</v>
      </c>
      <c r="AW500" s="6">
        <v>5.60571849934394E-159</v>
      </c>
      <c r="AX500" s="6">
        <v>1.1352665647148701E-25</v>
      </c>
      <c r="AY500" s="6">
        <v>3.7818596705160499E-36</v>
      </c>
      <c r="AZ500" s="6">
        <v>1</v>
      </c>
      <c r="BA500" s="7">
        <v>1.04352725117029E-24</v>
      </c>
      <c r="BB500" s="6">
        <v>4.8202697811700402E-274</v>
      </c>
      <c r="BC500" s="6">
        <v>2.0099225628180999E-128</v>
      </c>
      <c r="BD500" s="6">
        <v>2.5322006916739602E-291</v>
      </c>
      <c r="BE500" s="6">
        <v>2.97426429103116E-63</v>
      </c>
      <c r="BF500" s="6">
        <v>5.3279153393032501E-64</v>
      </c>
      <c r="BG500" s="6">
        <v>1</v>
      </c>
      <c r="BH500" s="7">
        <v>2.0320844826731199E-35</v>
      </c>
      <c r="BI500" s="6">
        <v>0</v>
      </c>
      <c r="BJ500" s="6">
        <v>0</v>
      </c>
      <c r="BK500" s="6">
        <v>2.45827729828986E-232</v>
      </c>
      <c r="BL500" s="6">
        <v>2.1913487765782101E-160</v>
      </c>
      <c r="BM500" s="6">
        <v>1</v>
      </c>
      <c r="BN500" s="6">
        <v>2.0434043497865101E-125</v>
      </c>
      <c r="BO500" s="7">
        <v>9.5148290092847502E-93</v>
      </c>
      <c r="BP500" s="6">
        <v>1.5183421133807201E-86</v>
      </c>
      <c r="BQ500" s="6">
        <v>9.3992557651140596E-169</v>
      </c>
      <c r="BR500" s="6">
        <v>1.69875969075911E-32</v>
      </c>
      <c r="BS500" s="6">
        <v>9.3108876794193193E-37</v>
      </c>
      <c r="BT500" s="6">
        <v>1</v>
      </c>
      <c r="BU500" s="6">
        <v>8.4054958976379597E-26</v>
      </c>
      <c r="BV500" s="7">
        <v>5.7610110638159198E-30</v>
      </c>
      <c r="BW500">
        <v>295</v>
      </c>
      <c r="BX500">
        <v>305</v>
      </c>
      <c r="BY500">
        <v>266</v>
      </c>
      <c r="BZ500">
        <v>285</v>
      </c>
      <c r="CA500">
        <v>255</v>
      </c>
      <c r="CB500">
        <v>194</v>
      </c>
      <c r="CC500">
        <v>216</v>
      </c>
      <c r="CD500">
        <v>225</v>
      </c>
      <c r="CE500">
        <v>228</v>
      </c>
      <c r="CF500" s="1">
        <v>242</v>
      </c>
      <c r="CH500" s="43">
        <v>7.11759230530562E-2</v>
      </c>
      <c r="CJ500" s="27" t="s">
        <v>72357</v>
      </c>
    </row>
    <row r="501" spans="1:88">
      <c r="A501" s="27">
        <v>498</v>
      </c>
      <c r="B501" t="s">
        <v>70952</v>
      </c>
      <c r="D501" t="s">
        <v>71342</v>
      </c>
      <c r="E501" t="s">
        <v>71792</v>
      </c>
      <c r="F501" s="29">
        <v>31.756699999999999</v>
      </c>
      <c r="G501" s="29">
        <v>110.5428</v>
      </c>
      <c r="H501" s="31">
        <v>1400</v>
      </c>
      <c r="I501" s="29" t="s">
        <v>71881</v>
      </c>
      <c r="J501" s="31" t="s">
        <v>72176</v>
      </c>
      <c r="K501" s="31" t="s">
        <v>72200</v>
      </c>
      <c r="M501" s="48">
        <v>39741</v>
      </c>
      <c r="N501" s="27" t="s">
        <v>71313</v>
      </c>
      <c r="O501" s="54" t="s">
        <v>72384</v>
      </c>
      <c r="P501" s="11"/>
      <c r="Q501" s="11"/>
      <c r="T501" s="6">
        <v>1.8333333333333335E-3</v>
      </c>
      <c r="U501" s="6">
        <v>1.5833333333333335E-2</v>
      </c>
      <c r="V501" s="6">
        <v>8.8333333333333337E-3</v>
      </c>
      <c r="W501" s="6">
        <v>6.8333333333333328E-3</v>
      </c>
      <c r="X501" s="6">
        <v>4.6666666666666671E-3</v>
      </c>
      <c r="Y501" s="6">
        <v>0.95949999999999991</v>
      </c>
      <c r="Z501" s="7">
        <v>2.8333333333333335E-3</v>
      </c>
      <c r="AA501" s="6">
        <v>1.5000000000000002E-3</v>
      </c>
      <c r="AB501" s="6">
        <v>8.0000000000000002E-3</v>
      </c>
      <c r="AC501" s="6">
        <v>9.4999999999999998E-3</v>
      </c>
      <c r="AD501" s="6">
        <v>0.01</v>
      </c>
      <c r="AE501" s="6">
        <v>0.16383333333333333</v>
      </c>
      <c r="AF501" s="6">
        <v>0.80083333333333329</v>
      </c>
      <c r="AG501" s="7">
        <v>6.3333333333333323E-3</v>
      </c>
      <c r="AH501" s="6">
        <v>2E-3</v>
      </c>
      <c r="AI501" s="6">
        <v>4.8333333333333344E-3</v>
      </c>
      <c r="AJ501" s="6">
        <v>1.1666666666666665E-2</v>
      </c>
      <c r="AK501" s="6">
        <v>1.2999999999999999E-2</v>
      </c>
      <c r="AL501" s="6">
        <v>5.0000000000000001E-3</v>
      </c>
      <c r="AM501" s="6">
        <v>0.95949999999999991</v>
      </c>
      <c r="AN501" s="7">
        <v>4.1666666666666666E-3</v>
      </c>
      <c r="AO501" s="6">
        <v>1.69015299493275E-273</v>
      </c>
      <c r="AP501" s="6">
        <v>0</v>
      </c>
      <c r="AQ501" s="6">
        <v>8.5648338444284602E-126</v>
      </c>
      <c r="AR501" s="6">
        <v>6.6717456986580201E-68</v>
      </c>
      <c r="AS501" s="6">
        <v>1</v>
      </c>
      <c r="AT501" s="7">
        <v>5.2372137391195602E-35</v>
      </c>
      <c r="AU501" s="5">
        <v>5</v>
      </c>
      <c r="AV501" s="6">
        <v>5.8891720351233402E-83</v>
      </c>
      <c r="AW501" s="6">
        <v>5.2474381645870502E-143</v>
      </c>
      <c r="AX501" s="6">
        <v>6.8465890538925395E-38</v>
      </c>
      <c r="AY501" s="6">
        <v>8.6258607950191299E-36</v>
      </c>
      <c r="AZ501" s="6">
        <v>1</v>
      </c>
      <c r="BA501" s="7">
        <v>5.6396911930785501E-23</v>
      </c>
      <c r="BB501" s="6">
        <v>1.58467339734674E-282</v>
      </c>
      <c r="BC501" s="6">
        <v>1.19832737230008E-151</v>
      </c>
      <c r="BD501" s="6">
        <v>9.8051884508211103E-306</v>
      </c>
      <c r="BE501" s="6">
        <v>1.8132692101104E-84</v>
      </c>
      <c r="BF501" s="6">
        <v>2.57773111578947E-79</v>
      </c>
      <c r="BG501" s="6">
        <v>1</v>
      </c>
      <c r="BH501" s="7">
        <v>6.4142694155574495E-54</v>
      </c>
      <c r="BI501" s="6">
        <v>0</v>
      </c>
      <c r="BJ501" s="6">
        <v>0</v>
      </c>
      <c r="BK501" s="6">
        <v>2.42561651175553E-262</v>
      </c>
      <c r="BL501" s="6">
        <v>3.18851393268892E-190</v>
      </c>
      <c r="BM501" s="6">
        <v>1</v>
      </c>
      <c r="BN501" s="6">
        <v>6.4797111489106803E-159</v>
      </c>
      <c r="BO501" s="7">
        <v>1.90910023587173E-123</v>
      </c>
      <c r="BP501" s="6">
        <v>9.4883242512178506E-90</v>
      </c>
      <c r="BQ501" s="6">
        <v>4.3312235764142801E-150</v>
      </c>
      <c r="BR501" s="6">
        <v>5.2918349873783103E-41</v>
      </c>
      <c r="BS501" s="6">
        <v>3.3175286818580502E-36</v>
      </c>
      <c r="BT501" s="6">
        <v>1</v>
      </c>
      <c r="BU501" s="6">
        <v>9.7521739242692301E-24</v>
      </c>
      <c r="BV501" s="7">
        <v>2.8528165061800098E-41</v>
      </c>
      <c r="BW501">
        <v>295</v>
      </c>
      <c r="BX501">
        <v>305</v>
      </c>
      <c r="BY501">
        <v>266</v>
      </c>
      <c r="BZ501">
        <v>285</v>
      </c>
      <c r="CA501">
        <v>255</v>
      </c>
      <c r="CB501">
        <v>194</v>
      </c>
      <c r="CC501">
        <v>216</v>
      </c>
      <c r="CD501">
        <v>225</v>
      </c>
      <c r="CE501">
        <v>228</v>
      </c>
      <c r="CF501" s="1">
        <v>242</v>
      </c>
      <c r="CH501" s="43">
        <v>8.8428064897389094E-2</v>
      </c>
      <c r="CJ501" s="27" t="s">
        <v>72357</v>
      </c>
    </row>
    <row r="502" spans="1:88">
      <c r="A502" s="27">
        <v>499</v>
      </c>
      <c r="B502" t="s">
        <v>70952</v>
      </c>
      <c r="D502" t="s">
        <v>71343</v>
      </c>
      <c r="E502" t="s">
        <v>71792</v>
      </c>
      <c r="F502" s="29">
        <v>33.052999999999997</v>
      </c>
      <c r="G502" s="29">
        <v>104.6675</v>
      </c>
      <c r="H502" s="31">
        <v>1962</v>
      </c>
      <c r="I502" s="29" t="s">
        <v>71881</v>
      </c>
      <c r="J502" s="31" t="s">
        <v>72207</v>
      </c>
      <c r="K502" s="31" t="s">
        <v>72208</v>
      </c>
      <c r="M502" s="48">
        <v>39748</v>
      </c>
      <c r="N502" s="27" t="s">
        <v>71313</v>
      </c>
      <c r="O502" s="54" t="s">
        <v>72384</v>
      </c>
      <c r="P502" s="11"/>
      <c r="Q502" s="11"/>
      <c r="T502" s="6">
        <v>0</v>
      </c>
      <c r="U502" s="6">
        <v>0</v>
      </c>
      <c r="V502" s="6">
        <v>0</v>
      </c>
      <c r="W502" s="6">
        <v>4.2833333333333327E-2</v>
      </c>
      <c r="X502" s="6">
        <v>0</v>
      </c>
      <c r="Y502" s="6">
        <v>0.9561666666666665</v>
      </c>
      <c r="Z502" s="7">
        <v>0</v>
      </c>
      <c r="AA502" s="6">
        <v>0</v>
      </c>
      <c r="AB502" s="6">
        <v>0</v>
      </c>
      <c r="AC502" s="6">
        <v>0</v>
      </c>
      <c r="AD502" s="6">
        <v>4.2333333333333334E-2</v>
      </c>
      <c r="AE502" s="6">
        <v>0.15933333333333333</v>
      </c>
      <c r="AF502" s="6">
        <v>0.79733333333333334</v>
      </c>
      <c r="AG502" s="7">
        <v>0</v>
      </c>
      <c r="AH502" s="6">
        <v>0</v>
      </c>
      <c r="AI502" s="6">
        <v>0</v>
      </c>
      <c r="AJ502" s="6">
        <v>0</v>
      </c>
      <c r="AK502" s="6">
        <v>4.1666666666666664E-2</v>
      </c>
      <c r="AL502" s="6">
        <v>0</v>
      </c>
      <c r="AM502" s="6">
        <v>0.95733333333333326</v>
      </c>
      <c r="AN502" s="7">
        <v>0</v>
      </c>
      <c r="AO502" s="6">
        <v>1.4855732626545701E-276</v>
      </c>
      <c r="AP502" s="6">
        <f>4.38969228554275*10^-310</f>
        <v>0</v>
      </c>
      <c r="AQ502" s="6">
        <v>6.7641527963754604E-125</v>
      </c>
      <c r="AR502" s="6">
        <v>3.1738297705192901E-75</v>
      </c>
      <c r="AS502" s="6">
        <v>1</v>
      </c>
      <c r="AT502" s="7">
        <v>1.9117162092274901E-38</v>
      </c>
      <c r="AU502" s="5">
        <v>5</v>
      </c>
      <c r="AV502" s="6">
        <v>2.2549844016798699E-86</v>
      </c>
      <c r="AW502" s="6">
        <v>2.52134495214953E-146</v>
      </c>
      <c r="AX502" s="6">
        <v>1.10791332263985E-33</v>
      </c>
      <c r="AY502" s="6">
        <v>2.5067226536253201E-37</v>
      </c>
      <c r="AZ502" s="6">
        <v>1</v>
      </c>
      <c r="BA502" s="7">
        <v>6.9300942689142703E-24</v>
      </c>
      <c r="BB502" s="6">
        <v>1.68298235139495E-276</v>
      </c>
      <c r="BC502" s="6">
        <v>3.8929033064181898E-155</v>
      </c>
      <c r="BD502" s="6">
        <v>1.4159462302203999E-278</v>
      </c>
      <c r="BE502" s="6">
        <v>1.2630234114873001E-78</v>
      </c>
      <c r="BF502" s="6">
        <v>1.1863456282449601E-75</v>
      </c>
      <c r="BG502" s="6">
        <v>1</v>
      </c>
      <c r="BH502" s="7">
        <v>2.4889584822771301E-50</v>
      </c>
      <c r="BI502" s="6">
        <v>0</v>
      </c>
      <c r="BJ502" s="6">
        <v>0</v>
      </c>
      <c r="BK502" s="6">
        <v>7.0937996783568097E-230</v>
      </c>
      <c r="BL502" s="6">
        <v>2.53640929823324E-162</v>
      </c>
      <c r="BM502" s="6">
        <v>1</v>
      </c>
      <c r="BN502" s="6">
        <v>4.9282395818964997E-127</v>
      </c>
      <c r="BO502" s="7">
        <v>3.5035099406893699E-93</v>
      </c>
      <c r="BP502" s="6">
        <v>4.3780279566346402E-97</v>
      </c>
      <c r="BQ502" s="6">
        <v>3.0462749174540998E-157</v>
      </c>
      <c r="BR502" s="6">
        <v>7.4325790091851294E-42</v>
      </c>
      <c r="BS502" s="6">
        <v>1.1140742633189301E-37</v>
      </c>
      <c r="BT502" s="6">
        <v>1</v>
      </c>
      <c r="BU502" s="6">
        <v>9.9973057732413699E-25</v>
      </c>
      <c r="BV502" s="7">
        <v>4.4423716685249598E-41</v>
      </c>
      <c r="BW502">
        <v>295</v>
      </c>
      <c r="BX502">
        <v>305</v>
      </c>
      <c r="BY502">
        <v>266</v>
      </c>
      <c r="BZ502">
        <v>285</v>
      </c>
      <c r="CA502">
        <v>255</v>
      </c>
      <c r="CB502">
        <v>194</v>
      </c>
      <c r="CC502">
        <v>216</v>
      </c>
      <c r="CD502">
        <v>225</v>
      </c>
      <c r="CE502">
        <v>228</v>
      </c>
      <c r="CF502" s="1">
        <v>242</v>
      </c>
      <c r="CH502" s="43">
        <v>7.6164351581650497E-2</v>
      </c>
      <c r="CJ502" s="27" t="s">
        <v>72357</v>
      </c>
    </row>
    <row r="503" spans="1:88">
      <c r="A503" s="27">
        <v>500</v>
      </c>
      <c r="B503" t="s">
        <v>70952</v>
      </c>
      <c r="D503" t="s">
        <v>71344</v>
      </c>
      <c r="E503" t="s">
        <v>71792</v>
      </c>
      <c r="F503" s="29">
        <v>34.244999999999997</v>
      </c>
      <c r="G503" s="29">
        <v>106.9331</v>
      </c>
      <c r="H503" s="31">
        <v>1467</v>
      </c>
      <c r="I503" s="29" t="s">
        <v>71881</v>
      </c>
      <c r="J503" s="31" t="s">
        <v>72205</v>
      </c>
      <c r="K503" s="31" t="s">
        <v>72209</v>
      </c>
      <c r="M503" s="48">
        <v>39750</v>
      </c>
      <c r="N503" s="27" t="s">
        <v>71313</v>
      </c>
      <c r="O503" s="54" t="s">
        <v>72384</v>
      </c>
      <c r="P503" s="26" t="s">
        <v>70990</v>
      </c>
      <c r="Q503" s="11" t="s">
        <v>70990</v>
      </c>
      <c r="R503" s="11" t="s">
        <v>70990</v>
      </c>
      <c r="S503" s="12" t="s">
        <v>70990</v>
      </c>
      <c r="T503" s="6">
        <v>2.9999999999999996E-3</v>
      </c>
      <c r="U503" s="6">
        <v>1.7666666666666667E-2</v>
      </c>
      <c r="V503" s="6">
        <v>1.0333333333333333E-2</v>
      </c>
      <c r="W503" s="6">
        <v>3.8333333333333331E-3</v>
      </c>
      <c r="X503" s="6">
        <v>0.01</v>
      </c>
      <c r="Y503" s="6">
        <v>0.95316666666666672</v>
      </c>
      <c r="Z503" s="7">
        <v>1.8333333333333333E-3</v>
      </c>
      <c r="AA503" s="6">
        <v>2.9999999999999996E-3</v>
      </c>
      <c r="AB503" s="6">
        <v>1.6833333333333336E-2</v>
      </c>
      <c r="AC503" s="6">
        <v>1.1999999999999999E-2</v>
      </c>
      <c r="AD503" s="6">
        <v>3.833333333333334E-3</v>
      </c>
      <c r="AE503" s="6">
        <v>0.16733333333333333</v>
      </c>
      <c r="AF503" s="6">
        <v>0.79466666666666663</v>
      </c>
      <c r="AG503" s="7">
        <v>2.5000000000000001E-3</v>
      </c>
      <c r="AH503" s="6">
        <v>2.9999999999999996E-3</v>
      </c>
      <c r="AI503" s="6">
        <v>1.6166666666666666E-2</v>
      </c>
      <c r="AJ503" s="6">
        <v>1.2833333333333334E-2</v>
      </c>
      <c r="AK503" s="6">
        <v>2.9999999999999996E-3</v>
      </c>
      <c r="AL503" s="6">
        <v>0.01</v>
      </c>
      <c r="AM503" s="6">
        <v>0.95266666666666666</v>
      </c>
      <c r="AN503" s="7">
        <v>2.6666666666666666E-3</v>
      </c>
      <c r="AO503" s="6">
        <v>7.8470334317898596E-275</v>
      </c>
      <c r="AP503" s="6">
        <v>0</v>
      </c>
      <c r="AQ503" s="6">
        <v>1.2206735339433099E-126</v>
      </c>
      <c r="AR503" s="6">
        <v>5.6113303124423699E-78</v>
      </c>
      <c r="AS503" s="6">
        <v>1</v>
      </c>
      <c r="AT503" s="7">
        <v>2.9119747112571701E-40</v>
      </c>
      <c r="AU503" s="5">
        <v>5</v>
      </c>
      <c r="AV503" s="6">
        <v>2.04872945379529E-77</v>
      </c>
      <c r="AW503" s="6">
        <v>8.5410974846308601E-138</v>
      </c>
      <c r="AX503" s="6">
        <v>1.7431424408968301E-26</v>
      </c>
      <c r="AY503" s="6">
        <v>5.2696118757909402E-35</v>
      </c>
      <c r="AZ503" s="6">
        <v>1</v>
      </c>
      <c r="BA503" s="7">
        <v>9.1711773424732208E-28</v>
      </c>
      <c r="BB503" s="6">
        <v>2.2244964786500698E-288</v>
      </c>
      <c r="BC503" s="6">
        <v>1.70386648718824E-152</v>
      </c>
      <c r="BD503" s="6">
        <v>2.4696820551628902E-299</v>
      </c>
      <c r="BE503" s="6">
        <v>4.7807251934684301E-85</v>
      </c>
      <c r="BF503" s="6">
        <v>1.04789742535601E-81</v>
      </c>
      <c r="BG503" s="6">
        <v>1</v>
      </c>
      <c r="BH503" s="7">
        <v>5.5259140270751299E-51</v>
      </c>
      <c r="BI503" s="6">
        <v>0</v>
      </c>
      <c r="BJ503" s="6">
        <v>0</v>
      </c>
      <c r="BK503" s="6">
        <v>1.04411640718568E-274</v>
      </c>
      <c r="BL503" s="6">
        <v>4.4272437840776E-211</v>
      </c>
      <c r="BM503" s="6">
        <v>1</v>
      </c>
      <c r="BN503" s="6">
        <v>4.6317941192870398E-175</v>
      </c>
      <c r="BO503" s="7">
        <v>4.6120148289874397E-134</v>
      </c>
      <c r="BP503" s="6">
        <v>7.3739441989599502E-89</v>
      </c>
      <c r="BQ503" s="6">
        <v>1.5886272776019001E-149</v>
      </c>
      <c r="BR503" s="6">
        <v>3.3095871026027803E-35</v>
      </c>
      <c r="BS503" s="6">
        <v>6.77406512161823E-36</v>
      </c>
      <c r="BT503" s="6">
        <v>1</v>
      </c>
      <c r="BU503" s="6">
        <v>2.72778913390606E-29</v>
      </c>
      <c r="BV503" s="7">
        <v>8.3634124765856299E-30</v>
      </c>
      <c r="BW503">
        <v>295</v>
      </c>
      <c r="BX503">
        <v>305</v>
      </c>
      <c r="BY503">
        <v>266</v>
      </c>
      <c r="BZ503">
        <v>285</v>
      </c>
      <c r="CA503">
        <v>255</v>
      </c>
      <c r="CB503">
        <v>194</v>
      </c>
      <c r="CC503">
        <v>216</v>
      </c>
      <c r="CD503">
        <v>225</v>
      </c>
      <c r="CE503">
        <v>228</v>
      </c>
      <c r="CF503" s="1">
        <v>242</v>
      </c>
      <c r="CH503" s="43">
        <v>9.5810328028580694E-2</v>
      </c>
      <c r="CJ503" s="27" t="s">
        <v>72357</v>
      </c>
    </row>
    <row r="504" spans="1:88">
      <c r="A504" s="27">
        <v>501</v>
      </c>
      <c r="B504" t="s">
        <v>70952</v>
      </c>
      <c r="D504" t="s">
        <v>71345</v>
      </c>
      <c r="E504" t="s">
        <v>71792</v>
      </c>
      <c r="F504" s="29">
        <v>31.862300000000001</v>
      </c>
      <c r="G504" s="29">
        <v>110.5196</v>
      </c>
      <c r="H504" s="31">
        <v>1495</v>
      </c>
      <c r="I504" s="29" t="s">
        <v>71881</v>
      </c>
      <c r="J504" s="31" t="s">
        <v>72176</v>
      </c>
      <c r="K504" s="31" t="s">
        <v>72201</v>
      </c>
      <c r="M504" s="48">
        <v>39741</v>
      </c>
      <c r="N504" s="27" t="s">
        <v>71313</v>
      </c>
      <c r="O504" s="54" t="s">
        <v>72384</v>
      </c>
      <c r="P504" s="39"/>
      <c r="Q504" s="11"/>
      <c r="T504" s="6">
        <v>0</v>
      </c>
      <c r="U504" s="6">
        <v>3.3333333333333332E-4</v>
      </c>
      <c r="V504" s="6">
        <v>8.9999999999999993E-3</v>
      </c>
      <c r="W504" s="6">
        <v>3.3500000000000002E-2</v>
      </c>
      <c r="X504" s="6">
        <v>5.4999999999999988E-3</v>
      </c>
      <c r="Y504" s="6">
        <v>0.95033333333333314</v>
      </c>
      <c r="Z504" s="7">
        <v>8.3333333333333339E-4</v>
      </c>
      <c r="AA504" s="6">
        <v>0</v>
      </c>
      <c r="AB504" s="6">
        <v>0</v>
      </c>
      <c r="AC504" s="6">
        <v>9.6666666666666672E-3</v>
      </c>
      <c r="AD504" s="6">
        <v>3.2500000000000001E-2</v>
      </c>
      <c r="AE504" s="6">
        <v>0.16350000000000001</v>
      </c>
      <c r="AF504" s="6">
        <v>0.79333333333333333</v>
      </c>
      <c r="AG504" s="7">
        <v>8.3333333333333339E-4</v>
      </c>
      <c r="AH504" s="6">
        <v>0</v>
      </c>
      <c r="AI504" s="6">
        <v>0</v>
      </c>
      <c r="AJ504" s="6">
        <v>0.01</v>
      </c>
      <c r="AK504" s="6">
        <v>3.2500000000000001E-2</v>
      </c>
      <c r="AL504" s="6">
        <v>5.9999999999999993E-3</v>
      </c>
      <c r="AM504" s="6">
        <v>0.95099999999999996</v>
      </c>
      <c r="AN504" s="7">
        <v>6.6666666666666664E-4</v>
      </c>
      <c r="AO504" s="6">
        <v>4.8272509587523603E-285</v>
      </c>
      <c r="AP504" s="6">
        <v>0</v>
      </c>
      <c r="AQ504" s="6">
        <v>1.14202009758179E-117</v>
      </c>
      <c r="AR504" s="6">
        <v>4.7670571537684001E-89</v>
      </c>
      <c r="AS504" s="6">
        <v>1</v>
      </c>
      <c r="AT504" s="7">
        <v>1.71941706793984E-48</v>
      </c>
      <c r="AU504" s="5">
        <v>5</v>
      </c>
      <c r="AV504" s="6">
        <v>6.2893262189659004E-90</v>
      </c>
      <c r="AW504" s="6">
        <v>6.6476378686660701E-146</v>
      </c>
      <c r="AX504" s="6">
        <v>4.0881713410120999E-33</v>
      </c>
      <c r="AY504" s="6">
        <v>1.03641902674815E-39</v>
      </c>
      <c r="AZ504" s="6">
        <v>1</v>
      </c>
      <c r="BA504" s="7">
        <v>1.2234236948901301E-31</v>
      </c>
      <c r="BB504" s="6">
        <v>2.0860837254206899E-285</v>
      </c>
      <c r="BC504" s="6">
        <v>3.9940625012554197E-157</v>
      </c>
      <c r="BD504" s="6">
        <v>9.6651423208125097E-293</v>
      </c>
      <c r="BE504" s="6">
        <v>1.31360999299855E-74</v>
      </c>
      <c r="BF504" s="6">
        <v>1.3547375643238301E-77</v>
      </c>
      <c r="BG504" s="6">
        <v>1</v>
      </c>
      <c r="BH504" s="7">
        <v>2.9102908150592599E-50</v>
      </c>
      <c r="BI504" s="6">
        <v>0</v>
      </c>
      <c r="BJ504" s="6">
        <v>0</v>
      </c>
      <c r="BK504" s="6">
        <v>4.92516585886234E-245</v>
      </c>
      <c r="BL504" s="6">
        <v>4.45858689253945E-199</v>
      </c>
      <c r="BM504" s="6">
        <v>1</v>
      </c>
      <c r="BN504" s="6">
        <v>3.0761002374936799E-160</v>
      </c>
      <c r="BO504" s="7">
        <v>7.0887085741316703E-114</v>
      </c>
      <c r="BP504" s="6">
        <v>1.33886502351692E-95</v>
      </c>
      <c r="BQ504" s="6">
        <v>1.2017881039283001E-151</v>
      </c>
      <c r="BR504" s="6">
        <v>9.4431935655854392E-37</v>
      </c>
      <c r="BS504" s="6">
        <v>7.1209783658145499E-39</v>
      </c>
      <c r="BT504" s="6">
        <v>1</v>
      </c>
      <c r="BU504" s="6">
        <v>9.4746851939824506E-31</v>
      </c>
      <c r="BV504" s="7">
        <v>4.2376111265092301E-47</v>
      </c>
      <c r="BW504">
        <v>295</v>
      </c>
      <c r="BX504">
        <v>305</v>
      </c>
      <c r="BY504">
        <v>266</v>
      </c>
      <c r="BZ504">
        <v>285</v>
      </c>
      <c r="CA504">
        <v>255</v>
      </c>
      <c r="CB504">
        <v>194</v>
      </c>
      <c r="CC504">
        <v>216</v>
      </c>
      <c r="CD504">
        <v>225</v>
      </c>
      <c r="CE504">
        <v>228</v>
      </c>
      <c r="CF504" s="1">
        <v>242</v>
      </c>
      <c r="CH504" s="43">
        <v>8.7721168194414806E-2</v>
      </c>
      <c r="CJ504" s="27" t="s">
        <v>72357</v>
      </c>
    </row>
    <row r="505" spans="1:88">
      <c r="A505" s="27">
        <v>502</v>
      </c>
      <c r="B505" t="s">
        <v>70952</v>
      </c>
      <c r="D505" t="s">
        <v>71346</v>
      </c>
      <c r="E505" t="s">
        <v>71792</v>
      </c>
      <c r="F505" s="29">
        <v>33.015500000000003</v>
      </c>
      <c r="G505" s="29">
        <v>107.9803</v>
      </c>
      <c r="H505" s="31">
        <v>665</v>
      </c>
      <c r="I505" s="29" t="s">
        <v>71881</v>
      </c>
      <c r="J505" s="31" t="s">
        <v>72203</v>
      </c>
      <c r="K505" s="31" t="s">
        <v>72206</v>
      </c>
      <c r="M505" s="48">
        <v>39744</v>
      </c>
      <c r="N505" s="27" t="s">
        <v>71313</v>
      </c>
      <c r="O505" s="54" t="s">
        <v>72384</v>
      </c>
      <c r="P505" s="11"/>
      <c r="Q505" s="11"/>
      <c r="T505" s="6">
        <v>1E-3</v>
      </c>
      <c r="U505" s="6">
        <v>0</v>
      </c>
      <c r="V505" s="6">
        <v>0</v>
      </c>
      <c r="W505" s="6">
        <v>4.333333333333334E-3</v>
      </c>
      <c r="X505" s="6">
        <v>4.416666666666666E-2</v>
      </c>
      <c r="Y505" s="6">
        <v>0.95000000000000007</v>
      </c>
      <c r="Z505" s="7">
        <v>3.3333333333333332E-4</v>
      </c>
      <c r="AA505" s="6">
        <v>0</v>
      </c>
      <c r="AB505" s="6">
        <v>0</v>
      </c>
      <c r="AC505" s="6">
        <v>0</v>
      </c>
      <c r="AD505" s="6">
        <v>4.1666666666666666E-3</v>
      </c>
      <c r="AE505" s="6">
        <v>0.19566666666666666</v>
      </c>
      <c r="AF505" s="6">
        <v>0.79933333333333334</v>
      </c>
      <c r="AG505" s="7">
        <v>0</v>
      </c>
      <c r="AH505" s="6">
        <v>1.6666666666666666E-4</v>
      </c>
      <c r="AI505" s="6">
        <v>0</v>
      </c>
      <c r="AJ505" s="6">
        <v>0</v>
      </c>
      <c r="AK505" s="6">
        <v>4.1666666666666666E-3</v>
      </c>
      <c r="AL505" s="6">
        <v>4.4333333333333329E-2</v>
      </c>
      <c r="AM505" s="6">
        <v>0.9501666666666666</v>
      </c>
      <c r="AN505" s="7">
        <v>3.3333333333333332E-4</v>
      </c>
      <c r="AO505" s="6">
        <v>2.1447748956445201E-290</v>
      </c>
      <c r="AP505" s="6">
        <f>1.04494884095424*10^-320</f>
        <v>0</v>
      </c>
      <c r="AQ505" s="6">
        <v>2.60576265595644E-123</v>
      </c>
      <c r="AR505" s="6">
        <v>1.40855094481068E-73</v>
      </c>
      <c r="AS505" s="6">
        <v>1</v>
      </c>
      <c r="AT505" s="7">
        <v>3.7921633140833997E-40</v>
      </c>
      <c r="AU505" s="5">
        <v>5</v>
      </c>
      <c r="AV505" s="6">
        <v>1.2721798227535601E-81</v>
      </c>
      <c r="AW505" s="6">
        <v>2.4411087857728602E-153</v>
      </c>
      <c r="AX505" s="6">
        <v>1.4496441718229099E-27</v>
      </c>
      <c r="AY505" s="6">
        <v>3.5310958579148003E-33</v>
      </c>
      <c r="AZ505" s="6">
        <v>1</v>
      </c>
      <c r="BA505" s="7">
        <v>1.0676257550681099E-27</v>
      </c>
      <c r="BB505" s="6">
        <v>1.84364619437857E-284</v>
      </c>
      <c r="BC505" s="6">
        <v>1.2397545139524E-163</v>
      </c>
      <c r="BD505" s="6">
        <v>1.0759570544542599E-291</v>
      </c>
      <c r="BE505" s="6">
        <v>7.4850764896315205E-89</v>
      </c>
      <c r="BF505" s="6">
        <v>7.0945202375818797E-81</v>
      </c>
      <c r="BG505" s="6">
        <v>1</v>
      </c>
      <c r="BH505" s="7">
        <v>1.9515239494051701E-59</v>
      </c>
      <c r="BI505" s="6">
        <v>0</v>
      </c>
      <c r="BJ505" s="6">
        <v>0</v>
      </c>
      <c r="BK505" s="6">
        <v>8.9236190397175101E-252</v>
      </c>
      <c r="BL505" s="6">
        <v>1.8070632976055901E-183</v>
      </c>
      <c r="BM505" s="6">
        <v>1</v>
      </c>
      <c r="BN505" s="6">
        <v>1.2947961812008201E-151</v>
      </c>
      <c r="BO505" s="7">
        <v>2.41265438681095E-115</v>
      </c>
      <c r="BP505" s="6">
        <v>3.7997474802505201E-94</v>
      </c>
      <c r="BQ505" s="6">
        <v>3.87764667430127E-166</v>
      </c>
      <c r="BR505" s="6">
        <v>2.16067680839607E-37</v>
      </c>
      <c r="BS505" s="6">
        <v>3.4024265517949901E-34</v>
      </c>
      <c r="BT505" s="6">
        <v>1</v>
      </c>
      <c r="BU505" s="6">
        <v>1.9871098070123101E-29</v>
      </c>
      <c r="BV505" s="7">
        <v>1.1673656915966801E-30</v>
      </c>
      <c r="BW505">
        <v>295</v>
      </c>
      <c r="BX505">
        <v>305</v>
      </c>
      <c r="BY505">
        <v>266</v>
      </c>
      <c r="BZ505">
        <v>285</v>
      </c>
      <c r="CA505">
        <v>255</v>
      </c>
      <c r="CB505">
        <v>194</v>
      </c>
      <c r="CC505">
        <v>216</v>
      </c>
      <c r="CD505">
        <v>225</v>
      </c>
      <c r="CE505">
        <v>228</v>
      </c>
      <c r="CF505" s="1">
        <v>242</v>
      </c>
      <c r="CH505" s="43">
        <v>9.0170894809468202E-2</v>
      </c>
      <c r="CJ505" s="27" t="s">
        <v>72357</v>
      </c>
    </row>
    <row r="506" spans="1:88">
      <c r="A506" s="27">
        <v>503</v>
      </c>
      <c r="B506" t="s">
        <v>70952</v>
      </c>
      <c r="D506" t="s">
        <v>71347</v>
      </c>
      <c r="E506" t="s">
        <v>71792</v>
      </c>
      <c r="F506" s="29">
        <v>33.007300000000001</v>
      </c>
      <c r="G506" s="29">
        <v>108.14360000000001</v>
      </c>
      <c r="H506" s="31">
        <v>486</v>
      </c>
      <c r="I506" s="29" t="s">
        <v>71881</v>
      </c>
      <c r="J506" s="31" t="s">
        <v>72203</v>
      </c>
      <c r="K506" s="31" t="s">
        <v>72204</v>
      </c>
      <c r="M506" s="48">
        <v>39744</v>
      </c>
      <c r="N506" s="27" t="s">
        <v>71313</v>
      </c>
      <c r="O506" s="54" t="s">
        <v>72384</v>
      </c>
      <c r="P506" s="11"/>
      <c r="Q506" s="11"/>
      <c r="T506" s="6">
        <v>0</v>
      </c>
      <c r="U506" s="6">
        <v>5.3333333333333332E-3</v>
      </c>
      <c r="V506" s="6">
        <v>1E-3</v>
      </c>
      <c r="W506" s="6">
        <v>1E-3</v>
      </c>
      <c r="X506" s="6">
        <v>5.2833333333333336E-2</v>
      </c>
      <c r="Y506" s="6">
        <v>0.93916666666666659</v>
      </c>
      <c r="Z506" s="7">
        <v>8.3333333333333339E-4</v>
      </c>
      <c r="AA506" s="6">
        <v>0</v>
      </c>
      <c r="AB506" s="6">
        <v>8.1666666666666676E-3</v>
      </c>
      <c r="AC506" s="6">
        <v>1E-3</v>
      </c>
      <c r="AD506" s="6">
        <v>0</v>
      </c>
      <c r="AE506" s="6">
        <v>0.19966666666666666</v>
      </c>
      <c r="AF506" s="6">
        <v>0.78883333333333328</v>
      </c>
      <c r="AG506" s="7">
        <v>2.166666666666667E-3</v>
      </c>
      <c r="AH506" s="6">
        <v>1E-3</v>
      </c>
      <c r="AI506" s="6">
        <v>5.0000000000000001E-3</v>
      </c>
      <c r="AJ506" s="6">
        <v>1E-3</v>
      </c>
      <c r="AK506" s="6">
        <v>8.3333333333333339E-4</v>
      </c>
      <c r="AL506" s="6">
        <v>5.2833333333333336E-2</v>
      </c>
      <c r="AM506" s="6">
        <v>0.93849999999999989</v>
      </c>
      <c r="AN506" s="7">
        <v>1.3333333333333333E-3</v>
      </c>
      <c r="AO506" s="6">
        <v>9.0932029662096203E-267</v>
      </c>
      <c r="AP506" s="6">
        <v>0</v>
      </c>
      <c r="AQ506" s="6">
        <v>1.9139706059398E-137</v>
      </c>
      <c r="AR506" s="6">
        <v>5.1644246248960299E-67</v>
      </c>
      <c r="AS506" s="6">
        <v>1</v>
      </c>
      <c r="AT506" s="7">
        <v>3.5434064290799597E-33</v>
      </c>
      <c r="AU506" s="5">
        <v>5</v>
      </c>
      <c r="AV506" s="6">
        <v>1.6811941908770801E-81</v>
      </c>
      <c r="AW506" s="6">
        <v>1.33771556269074E-151</v>
      </c>
      <c r="AX506" s="6">
        <v>6.9089367345673097E-34</v>
      </c>
      <c r="AY506" s="6">
        <v>3.94950425124602E-33</v>
      </c>
      <c r="AZ506" s="6">
        <v>1</v>
      </c>
      <c r="BA506" s="7">
        <v>1.1710221269468101E-23</v>
      </c>
      <c r="BB506" s="6">
        <v>2.6260863890613902E-271</v>
      </c>
      <c r="BC506" s="6">
        <v>2.0511299567724499E-137</v>
      </c>
      <c r="BD506" s="6">
        <v>2.54086847225019E-285</v>
      </c>
      <c r="BE506" s="6">
        <v>7.5912553189861603E-72</v>
      </c>
      <c r="BF506" s="6">
        <v>7.2585514386478295E-66</v>
      </c>
      <c r="BG506" s="6">
        <v>1</v>
      </c>
      <c r="BH506" s="7">
        <v>6.3115279769066905E-39</v>
      </c>
      <c r="BI506" s="6">
        <v>0</v>
      </c>
      <c r="BJ506" s="6">
        <v>0</v>
      </c>
      <c r="BK506" s="6">
        <v>6.6416453726940403E-273</v>
      </c>
      <c r="BL506" s="6">
        <v>6.2591594837342204E-188</v>
      </c>
      <c r="BM506" s="6">
        <v>1</v>
      </c>
      <c r="BN506" s="6">
        <v>1.19774189375826E-155</v>
      </c>
      <c r="BO506" s="7">
        <v>1.6070267682956399E-122</v>
      </c>
      <c r="BP506" s="6">
        <v>5.8474709404775401E-91</v>
      </c>
      <c r="BQ506" s="6">
        <v>3.3550809509703599E-161</v>
      </c>
      <c r="BR506" s="6">
        <v>5.4543031325414901E-41</v>
      </c>
      <c r="BS506" s="6">
        <v>3.9709085656763098E-33</v>
      </c>
      <c r="BT506" s="6">
        <v>1</v>
      </c>
      <c r="BU506" s="6">
        <v>5.4757507770739903E-24</v>
      </c>
      <c r="BV506" s="7">
        <v>1.6294258712691399E-43</v>
      </c>
      <c r="BW506">
        <v>295</v>
      </c>
      <c r="BX506">
        <v>305</v>
      </c>
      <c r="BY506">
        <v>266</v>
      </c>
      <c r="BZ506">
        <v>285</v>
      </c>
      <c r="CA506">
        <v>255</v>
      </c>
      <c r="CB506">
        <v>194</v>
      </c>
      <c r="CC506">
        <v>216</v>
      </c>
      <c r="CD506">
        <v>225</v>
      </c>
      <c r="CE506">
        <v>228</v>
      </c>
      <c r="CF506" s="1">
        <v>242</v>
      </c>
      <c r="CH506" s="43">
        <v>8.3210322016292207E-2</v>
      </c>
      <c r="CJ506" s="27" t="s">
        <v>72357</v>
      </c>
    </row>
    <row r="507" spans="1:88">
      <c r="A507" s="27">
        <v>504</v>
      </c>
      <c r="B507" t="s">
        <v>70952</v>
      </c>
      <c r="D507" t="s">
        <v>71348</v>
      </c>
      <c r="E507" t="s">
        <v>71792</v>
      </c>
      <c r="F507" s="29">
        <v>33.831600000000002</v>
      </c>
      <c r="G507" s="29">
        <v>106.18810000000001</v>
      </c>
      <c r="H507" s="31">
        <v>826</v>
      </c>
      <c r="I507" s="29" t="s">
        <v>71881</v>
      </c>
      <c r="J507" s="31" t="s">
        <v>72207</v>
      </c>
      <c r="K507" s="31" t="s">
        <v>72208</v>
      </c>
      <c r="M507" s="48">
        <v>39749</v>
      </c>
      <c r="N507" s="27" t="s">
        <v>71313</v>
      </c>
      <c r="O507" s="54" t="s">
        <v>72384</v>
      </c>
      <c r="P507" s="11"/>
      <c r="Q507" s="11"/>
      <c r="S507" s="12" t="s">
        <v>70990</v>
      </c>
      <c r="T507" s="6">
        <v>5.0000000000000001E-3</v>
      </c>
      <c r="U507" s="6">
        <v>3.1833333333333332E-2</v>
      </c>
      <c r="V507" s="6">
        <v>9.0000000000000011E-3</v>
      </c>
      <c r="W507" s="6">
        <v>1.5000000000000002E-3</v>
      </c>
      <c r="X507" s="6">
        <v>4.0000000000000001E-3</v>
      </c>
      <c r="Y507" s="6">
        <v>0.93716666666666681</v>
      </c>
      <c r="Z507" s="7">
        <v>1.1333333333333332E-2</v>
      </c>
      <c r="AA507" s="6">
        <v>5.9999999999999993E-3</v>
      </c>
      <c r="AB507" s="6">
        <v>4.5999999999999992E-2</v>
      </c>
      <c r="AC507" s="6">
        <v>5.0000000000000001E-4</v>
      </c>
      <c r="AD507" s="6">
        <v>3.3333333333333332E-4</v>
      </c>
      <c r="AE507" s="6">
        <v>0.1595</v>
      </c>
      <c r="AF507" s="6">
        <v>0.78066666666666673</v>
      </c>
      <c r="AG507" s="7">
        <v>7.1666666666666675E-3</v>
      </c>
      <c r="AH507" s="6">
        <v>7.8333333333333328E-3</v>
      </c>
      <c r="AI507" s="6">
        <v>3.5833333333333335E-2</v>
      </c>
      <c r="AJ507" s="6">
        <v>3.6666666666666666E-3</v>
      </c>
      <c r="AK507" s="6">
        <v>6.6666666666666664E-4</v>
      </c>
      <c r="AL507" s="6">
        <v>4.6666666666666671E-3</v>
      </c>
      <c r="AM507" s="6">
        <v>0.93899999999999995</v>
      </c>
      <c r="AN507" s="7">
        <v>8.666666666666668E-3</v>
      </c>
      <c r="AO507" s="6">
        <v>6.0260595436925202E-247</v>
      </c>
      <c r="AP507" s="6">
        <v>0</v>
      </c>
      <c r="AQ507" s="6">
        <v>3.3793384790110999E-121</v>
      </c>
      <c r="AR507" s="6">
        <v>3.0442059933183001E-76</v>
      </c>
      <c r="AS507" s="6">
        <v>1</v>
      </c>
      <c r="AT507" s="7">
        <v>6.0478770529905596E-34</v>
      </c>
      <c r="AU507" s="5">
        <v>5</v>
      </c>
      <c r="AV507" s="6">
        <v>3.72444440024935E-72</v>
      </c>
      <c r="AW507" s="6">
        <v>2.8686948603464401E-141</v>
      </c>
      <c r="AX507" s="6">
        <v>7.6430384442239496E-32</v>
      </c>
      <c r="AY507" s="6">
        <v>2.2731417174673999E-34</v>
      </c>
      <c r="AZ507" s="6">
        <v>1</v>
      </c>
      <c r="BA507" s="7">
        <v>3.5678197701985502E-25</v>
      </c>
      <c r="BB507" s="6">
        <v>7.91679767182432E-279</v>
      </c>
      <c r="BC507" s="6">
        <v>9.2405790237371199E-127</v>
      </c>
      <c r="BD507" s="6">
        <v>2.1484527824353701E-279</v>
      </c>
      <c r="BE507" s="6">
        <v>2.79765316942814E-72</v>
      </c>
      <c r="BF507" s="6">
        <v>2.12444760827694E-79</v>
      </c>
      <c r="BG507" s="6">
        <v>1</v>
      </c>
      <c r="BH507" s="7">
        <v>1.2544887433504699E-46</v>
      </c>
      <c r="BI507" s="6">
        <v>0</v>
      </c>
      <c r="BJ507" s="6">
        <v>0</v>
      </c>
      <c r="BK507" s="6">
        <v>6.9096151456542202E-258</v>
      </c>
      <c r="BL507" s="6">
        <v>6.5166824770138099E-197</v>
      </c>
      <c r="BM507" s="6">
        <v>1</v>
      </c>
      <c r="BN507" s="6">
        <v>3.5397663388704899E-156</v>
      </c>
      <c r="BO507" s="7">
        <v>1.43036112806436E-123</v>
      </c>
      <c r="BP507" s="6">
        <v>1.3050323771093901E-81</v>
      </c>
      <c r="BQ507" s="6">
        <v>5.5588100866316702E-151</v>
      </c>
      <c r="BR507" s="6">
        <v>3.0364315687845599E-38</v>
      </c>
      <c r="BS507" s="6">
        <v>5.7277366492662103E-35</v>
      </c>
      <c r="BT507" s="6">
        <v>1</v>
      </c>
      <c r="BU507" s="6">
        <v>2.9224692442501702E-26</v>
      </c>
      <c r="BV507" s="7">
        <v>5.4310356719743598E-36</v>
      </c>
      <c r="BW507">
        <v>295</v>
      </c>
      <c r="BX507">
        <v>305</v>
      </c>
      <c r="BY507">
        <v>266</v>
      </c>
      <c r="BZ507">
        <v>285</v>
      </c>
      <c r="CA507">
        <v>255</v>
      </c>
      <c r="CB507">
        <v>194</v>
      </c>
      <c r="CC507">
        <v>216</v>
      </c>
      <c r="CD507">
        <v>225</v>
      </c>
      <c r="CE507">
        <v>228</v>
      </c>
      <c r="CF507" s="1">
        <v>242</v>
      </c>
      <c r="CH507" s="43">
        <v>8.0004469523437094E-2</v>
      </c>
      <c r="CJ507" s="27" t="s">
        <v>72357</v>
      </c>
    </row>
    <row r="508" spans="1:88">
      <c r="A508" s="27">
        <v>505</v>
      </c>
      <c r="B508" t="s">
        <v>70952</v>
      </c>
      <c r="D508" t="s">
        <v>71349</v>
      </c>
      <c r="E508" t="s">
        <v>71792</v>
      </c>
      <c r="F508" s="29">
        <v>33.0197</v>
      </c>
      <c r="G508" s="29">
        <v>108.083</v>
      </c>
      <c r="H508" s="31">
        <v>546</v>
      </c>
      <c r="I508" s="29" t="s">
        <v>71881</v>
      </c>
      <c r="J508" s="31" t="s">
        <v>72203</v>
      </c>
      <c r="K508" s="31" t="s">
        <v>72206</v>
      </c>
      <c r="M508" s="48">
        <v>39744</v>
      </c>
      <c r="N508" s="27" t="s">
        <v>71313</v>
      </c>
      <c r="O508" s="54" t="s">
        <v>72384</v>
      </c>
      <c r="P508" s="11"/>
      <c r="Q508" s="11"/>
      <c r="S508" s="12" t="s">
        <v>70990</v>
      </c>
      <c r="T508" s="6">
        <v>0</v>
      </c>
      <c r="U508" s="6">
        <v>1.5000000000000002E-3</v>
      </c>
      <c r="V508" s="6">
        <v>2.6666666666666666E-3</v>
      </c>
      <c r="W508" s="6">
        <v>2.8333333333333335E-3</v>
      </c>
      <c r="X508" s="6">
        <v>5.7000000000000002E-2</v>
      </c>
      <c r="Y508" s="6">
        <v>0.93200000000000005</v>
      </c>
      <c r="Z508" s="7">
        <v>3.833333333333334E-3</v>
      </c>
      <c r="AA508" s="6">
        <v>0</v>
      </c>
      <c r="AB508" s="6">
        <v>1.6666666666666668E-3</v>
      </c>
      <c r="AC508" s="6">
        <v>3.3333333333333327E-3</v>
      </c>
      <c r="AD508" s="6">
        <v>3.8333333333333331E-3</v>
      </c>
      <c r="AE508" s="6">
        <v>0.20299999999999999</v>
      </c>
      <c r="AF508" s="6">
        <v>0.78566666666666674</v>
      </c>
      <c r="AG508" s="7">
        <v>2.6666666666666666E-3</v>
      </c>
      <c r="AH508" s="6">
        <v>0</v>
      </c>
      <c r="AI508" s="6">
        <v>2E-3</v>
      </c>
      <c r="AJ508" s="6">
        <v>2.8333333333333331E-3</v>
      </c>
      <c r="AK508" s="6">
        <v>4.8333333333333327E-3</v>
      </c>
      <c r="AL508" s="6">
        <v>5.7000000000000002E-2</v>
      </c>
      <c r="AM508" s="6">
        <v>0.93099999999999994</v>
      </c>
      <c r="AN508" s="7">
        <v>2.1666666666666666E-3</v>
      </c>
      <c r="AO508" s="6">
        <v>3.7494001461925599E-278</v>
      </c>
      <c r="AP508" s="6">
        <f>9.09574853993735*10^-321</f>
        <v>0</v>
      </c>
      <c r="AQ508" s="6">
        <v>5.3552190051934E-140</v>
      </c>
      <c r="AR508" s="6">
        <v>1.0688138327054501E-72</v>
      </c>
      <c r="AS508" s="6">
        <v>1</v>
      </c>
      <c r="AT508" s="7">
        <v>8.8125336921821795E-34</v>
      </c>
      <c r="AU508" s="5">
        <v>5</v>
      </c>
      <c r="AV508" s="6">
        <v>1.2917868325438699E-68</v>
      </c>
      <c r="AW508" s="6">
        <v>3.7328753019293498E-141</v>
      </c>
      <c r="AX508" s="6">
        <v>5.4172923576334605E-26</v>
      </c>
      <c r="AY508" s="6">
        <v>5.2573048172927002E-32</v>
      </c>
      <c r="AZ508" s="6">
        <v>1</v>
      </c>
      <c r="BA508" s="7">
        <v>4.4906671005947502E-21</v>
      </c>
      <c r="BB508" s="6">
        <v>1.02630462112271E-293</v>
      </c>
      <c r="BC508" s="6">
        <v>3.5252568258836997E-154</v>
      </c>
      <c r="BD508" s="6">
        <v>1.0481816782324201E-291</v>
      </c>
      <c r="BE508" s="6">
        <v>5.0935871563094902E-87</v>
      </c>
      <c r="BF508" s="6">
        <v>2.3089305656376798E-81</v>
      </c>
      <c r="BG508" s="6">
        <v>1</v>
      </c>
      <c r="BH508" s="7">
        <v>6.0969147196546304E-54</v>
      </c>
      <c r="BI508" s="6">
        <v>0</v>
      </c>
      <c r="BJ508" s="6">
        <v>0</v>
      </c>
      <c r="BK508" s="6">
        <v>6.8896577047527296E-261</v>
      </c>
      <c r="BL508" s="6">
        <v>1.4537401789992301E-177</v>
      </c>
      <c r="BM508" s="6">
        <v>1</v>
      </c>
      <c r="BN508" s="6">
        <v>3.74882084004144E-140</v>
      </c>
      <c r="BO508" s="7">
        <v>1.28039342156379E-108</v>
      </c>
      <c r="BP508" s="6">
        <v>6.87476072163164E-75</v>
      </c>
      <c r="BQ508" s="6">
        <v>1.80392156632334E-147</v>
      </c>
      <c r="BR508" s="6">
        <v>1.4168663455342701E-30</v>
      </c>
      <c r="BS508" s="6">
        <v>2.8730650476718301E-31</v>
      </c>
      <c r="BT508" s="6">
        <v>1</v>
      </c>
      <c r="BU508" s="6">
        <v>2.5480564392192399E-20</v>
      </c>
      <c r="BV508" s="7">
        <v>7.1261199253666904E-40</v>
      </c>
      <c r="BW508">
        <v>295</v>
      </c>
      <c r="BX508">
        <v>305</v>
      </c>
      <c r="BY508">
        <v>266</v>
      </c>
      <c r="BZ508">
        <v>285</v>
      </c>
      <c r="CA508">
        <v>255</v>
      </c>
      <c r="CB508">
        <v>194</v>
      </c>
      <c r="CC508">
        <v>216</v>
      </c>
      <c r="CD508">
        <v>225</v>
      </c>
      <c r="CE508">
        <v>228</v>
      </c>
      <c r="CF508" s="1">
        <v>242</v>
      </c>
      <c r="CH508" s="43">
        <v>9.8208150536497701E-2</v>
      </c>
      <c r="CJ508" s="27" t="s">
        <v>72357</v>
      </c>
    </row>
    <row r="509" spans="1:88">
      <c r="A509" s="27">
        <v>506</v>
      </c>
      <c r="B509" t="s">
        <v>70952</v>
      </c>
      <c r="D509" t="s">
        <v>71350</v>
      </c>
      <c r="E509" t="s">
        <v>71792</v>
      </c>
      <c r="F509" s="29">
        <v>32.981299999999997</v>
      </c>
      <c r="G509" s="29">
        <v>106.2577</v>
      </c>
      <c r="H509" s="31">
        <v>797</v>
      </c>
      <c r="I509" s="29" t="s">
        <v>71881</v>
      </c>
      <c r="J509" s="31" t="s">
        <v>72205</v>
      </c>
      <c r="K509" s="31" t="s">
        <v>72206</v>
      </c>
      <c r="M509" s="48">
        <v>39746</v>
      </c>
      <c r="N509" s="27" t="s">
        <v>71313</v>
      </c>
      <c r="O509" s="54" t="s">
        <v>72384</v>
      </c>
      <c r="P509" s="11"/>
      <c r="Q509" s="11"/>
      <c r="T509" s="6">
        <v>1E-3</v>
      </c>
      <c r="U509" s="6">
        <v>1.1666666666666668E-3</v>
      </c>
      <c r="V509" s="6">
        <v>0</v>
      </c>
      <c r="W509" s="6">
        <v>0</v>
      </c>
      <c r="X509" s="6">
        <v>6.6000000000000003E-2</v>
      </c>
      <c r="Y509" s="6">
        <v>0.93116666666666681</v>
      </c>
      <c r="Z509" s="7">
        <v>0</v>
      </c>
      <c r="AA509" s="6">
        <v>0</v>
      </c>
      <c r="AB509" s="6">
        <v>5.0000000000000001E-4</v>
      </c>
      <c r="AC509" s="6">
        <v>0</v>
      </c>
      <c r="AD509" s="6">
        <v>0</v>
      </c>
      <c r="AE509" s="6">
        <v>0.21099999999999999</v>
      </c>
      <c r="AF509" s="6">
        <v>0.78750000000000009</v>
      </c>
      <c r="AG509" s="7">
        <v>0</v>
      </c>
      <c r="AH509" s="6">
        <v>0</v>
      </c>
      <c r="AI509" s="6">
        <v>1.6666666666666666E-4</v>
      </c>
      <c r="AJ509" s="6">
        <v>0</v>
      </c>
      <c r="AK509" s="6">
        <v>8.3333333333333339E-4</v>
      </c>
      <c r="AL509" s="6">
        <v>6.6500000000000004E-2</v>
      </c>
      <c r="AM509" s="6">
        <v>0.93200000000000005</v>
      </c>
      <c r="AN509" s="7">
        <v>0</v>
      </c>
      <c r="AO509" s="6">
        <v>6.4223451677276197E-248</v>
      </c>
      <c r="AP509" s="6">
        <f>4.56417843628144*10^-320</f>
        <v>0</v>
      </c>
      <c r="AQ509" s="6">
        <v>2.5455259958873097E-128</v>
      </c>
      <c r="AR509" s="6">
        <v>5.1553106569444905E-63</v>
      </c>
      <c r="AS509" s="6">
        <v>1</v>
      </c>
      <c r="AT509" s="7">
        <v>6.9228384854681395E-33</v>
      </c>
      <c r="AU509" s="5">
        <v>5</v>
      </c>
      <c r="AV509" s="6">
        <v>6.6830107692003996E-87</v>
      </c>
      <c r="AW509" s="6">
        <v>1.9811509698599898E-148</v>
      </c>
      <c r="AX509" s="6">
        <v>1.0097952266415499E-37</v>
      </c>
      <c r="AY509" s="6">
        <v>3.43345702131842E-34</v>
      </c>
      <c r="AZ509" s="6">
        <v>1</v>
      </c>
      <c r="BA509" s="7">
        <v>3.9212870265637901E-23</v>
      </c>
      <c r="BB509" s="6">
        <v>7.3658557936994797E-289</v>
      </c>
      <c r="BC509" s="6">
        <v>9.4154927008082801E-132</v>
      </c>
      <c r="BD509" s="6">
        <v>1.18480321341178E-283</v>
      </c>
      <c r="BE509" s="6">
        <v>1.77128883116283E-75</v>
      </c>
      <c r="BF509" s="6">
        <v>1.0539492767357601E-67</v>
      </c>
      <c r="BG509" s="6">
        <v>1</v>
      </c>
      <c r="BH509" s="7">
        <v>2.3062138195619201E-42</v>
      </c>
      <c r="BI509" s="6">
        <v>0</v>
      </c>
      <c r="BJ509" s="6">
        <v>0</v>
      </c>
      <c r="BK509" s="6">
        <v>4.8408381187797E-238</v>
      </c>
      <c r="BL509" s="6">
        <v>4.10738280547339E-161</v>
      </c>
      <c r="BM509" s="6">
        <v>1</v>
      </c>
      <c r="BN509" s="6">
        <v>1.7315854159603E-132</v>
      </c>
      <c r="BO509" s="7">
        <v>3.3375288027771899E-98</v>
      </c>
      <c r="BP509" s="6">
        <v>3.7952784816213697E-99</v>
      </c>
      <c r="BQ509" s="6">
        <v>4.7054711055999398E-161</v>
      </c>
      <c r="BR509" s="6">
        <v>3.2460096676514999E-46</v>
      </c>
      <c r="BS509" s="6">
        <v>1.4295373701188499E-35</v>
      </c>
      <c r="BT509" s="6">
        <v>1</v>
      </c>
      <c r="BU509" s="6">
        <v>2.3984699959093499E-25</v>
      </c>
      <c r="BV509" s="7">
        <v>6.1847130968432597E-37</v>
      </c>
      <c r="BW509">
        <v>295</v>
      </c>
      <c r="BX509">
        <v>305</v>
      </c>
      <c r="BY509">
        <v>266</v>
      </c>
      <c r="BZ509">
        <v>285</v>
      </c>
      <c r="CA509">
        <v>255</v>
      </c>
      <c r="CB509">
        <v>194</v>
      </c>
      <c r="CC509">
        <v>216</v>
      </c>
      <c r="CD509">
        <v>225</v>
      </c>
      <c r="CE509">
        <v>228</v>
      </c>
      <c r="CF509" s="1">
        <v>242</v>
      </c>
      <c r="CH509" s="43">
        <v>7.9906268306971298E-2</v>
      </c>
      <c r="CJ509" s="27" t="s">
        <v>72357</v>
      </c>
    </row>
    <row r="510" spans="1:88">
      <c r="A510" s="27">
        <v>507</v>
      </c>
      <c r="B510" t="s">
        <v>70952</v>
      </c>
      <c r="D510" t="s">
        <v>71351</v>
      </c>
      <c r="E510" t="s">
        <v>71792</v>
      </c>
      <c r="F510" s="29">
        <v>33.049900000000001</v>
      </c>
      <c r="G510" s="29">
        <v>107.43170000000001</v>
      </c>
      <c r="H510" s="31">
        <v>583</v>
      </c>
      <c r="I510" s="29" t="s">
        <v>71881</v>
      </c>
      <c r="J510" s="31" t="s">
        <v>72203</v>
      </c>
      <c r="K510" s="31" t="s">
        <v>72206</v>
      </c>
      <c r="M510" s="48">
        <v>39745</v>
      </c>
      <c r="N510" s="27" t="s">
        <v>71313</v>
      </c>
      <c r="O510" s="54" t="s">
        <v>72384</v>
      </c>
      <c r="P510" s="11"/>
      <c r="Q510" s="11"/>
      <c r="T510" s="6">
        <v>0</v>
      </c>
      <c r="U510" s="6">
        <v>0</v>
      </c>
      <c r="V510" s="6">
        <v>0</v>
      </c>
      <c r="W510" s="6">
        <v>6.6666666666666664E-4</v>
      </c>
      <c r="X510" s="6">
        <v>7.6333333333333336E-2</v>
      </c>
      <c r="Y510" s="6">
        <v>0.92200000000000004</v>
      </c>
      <c r="Z510" s="7">
        <v>0</v>
      </c>
      <c r="AA510" s="6">
        <v>0</v>
      </c>
      <c r="AB510" s="6">
        <v>0</v>
      </c>
      <c r="AC510" s="6">
        <v>0</v>
      </c>
      <c r="AD510" s="6">
        <v>1E-3</v>
      </c>
      <c r="AE510" s="6">
        <v>0.21783333333333332</v>
      </c>
      <c r="AF510" s="6">
        <v>0.78049999999999997</v>
      </c>
      <c r="AG510" s="7">
        <v>1.6666666666666666E-4</v>
      </c>
      <c r="AH510" s="6">
        <v>0</v>
      </c>
      <c r="AI510" s="6">
        <v>0</v>
      </c>
      <c r="AJ510" s="6">
        <v>0</v>
      </c>
      <c r="AK510" s="6">
        <v>8.3333333333333339E-4</v>
      </c>
      <c r="AL510" s="6">
        <v>7.6999999999999999E-2</v>
      </c>
      <c r="AM510" s="6">
        <v>0.92200000000000004</v>
      </c>
      <c r="AN510" s="7">
        <v>0</v>
      </c>
      <c r="AO510" s="6">
        <v>7.1729394491777996E-270</v>
      </c>
      <c r="AP510" s="6">
        <v>0</v>
      </c>
      <c r="AQ510" s="6">
        <v>8.5359362001667603E-141</v>
      </c>
      <c r="AR510" s="6">
        <v>4.3016160068040697E-58</v>
      </c>
      <c r="AS510" s="6">
        <v>1</v>
      </c>
      <c r="AT510" s="7">
        <v>1.3731681741883601E-32</v>
      </c>
      <c r="AU510" s="5">
        <v>5</v>
      </c>
      <c r="AV510" s="6">
        <v>2.99994618034533E-83</v>
      </c>
      <c r="AW510" s="6">
        <v>1.3210045618234899E-142</v>
      </c>
      <c r="AX510" s="6">
        <v>4.8532169661057799E-24</v>
      </c>
      <c r="AY510" s="6">
        <v>1.28288676941285E-32</v>
      </c>
      <c r="AZ510" s="6">
        <v>1</v>
      </c>
      <c r="BA510" s="7">
        <v>3.4619417990982702E-25</v>
      </c>
      <c r="BB510" s="6">
        <v>6.23340039828892E-272</v>
      </c>
      <c r="BC510" s="6">
        <v>1.67194782313199E-125</v>
      </c>
      <c r="BD510" s="6">
        <v>1.2013708201881999E-287</v>
      </c>
      <c r="BE510" s="6">
        <v>8.5514927266353298E-63</v>
      </c>
      <c r="BF510" s="6">
        <v>1.2254111555072701E-51</v>
      </c>
      <c r="BG510" s="6">
        <v>1</v>
      </c>
      <c r="BH510" s="7">
        <v>1.89341864904609E-32</v>
      </c>
      <c r="BI510" s="6">
        <v>0</v>
      </c>
      <c r="BJ510" s="6">
        <v>0</v>
      </c>
      <c r="BK510" s="6">
        <v>4.2195975805565397E-260</v>
      </c>
      <c r="BL510" s="6">
        <v>6.6805649178094702E-162</v>
      </c>
      <c r="BM510" s="6">
        <v>1</v>
      </c>
      <c r="BN510" s="6">
        <v>7.2592395905976697E-138</v>
      </c>
      <c r="BO510" s="7">
        <v>3.3636644715777198E-107</v>
      </c>
      <c r="BP510" s="6">
        <v>7.20382374424605E-93</v>
      </c>
      <c r="BQ510" s="6">
        <v>1.7604646330506099E-152</v>
      </c>
      <c r="BR510" s="6">
        <v>4.2349116649546103E-31</v>
      </c>
      <c r="BS510" s="6">
        <v>3.3923596828920003E-33</v>
      </c>
      <c r="BT510" s="6">
        <v>1</v>
      </c>
      <c r="BU510" s="6">
        <v>3.11171493779955E-26</v>
      </c>
      <c r="BV510" s="7">
        <v>8.6185562349623201E-29</v>
      </c>
      <c r="BW510">
        <v>295</v>
      </c>
      <c r="BX510">
        <v>305</v>
      </c>
      <c r="BY510">
        <v>266</v>
      </c>
      <c r="BZ510">
        <v>285</v>
      </c>
      <c r="CA510">
        <v>255</v>
      </c>
      <c r="CB510">
        <v>194</v>
      </c>
      <c r="CC510">
        <v>216</v>
      </c>
      <c r="CD510">
        <v>225</v>
      </c>
      <c r="CE510">
        <v>228</v>
      </c>
      <c r="CF510" s="1">
        <v>242</v>
      </c>
      <c r="CH510" s="43">
        <v>8.1737893426590005E-2</v>
      </c>
      <c r="CJ510" s="27" t="s">
        <v>72357</v>
      </c>
    </row>
    <row r="511" spans="1:88">
      <c r="A511" s="27">
        <v>508</v>
      </c>
      <c r="B511" t="s">
        <v>70952</v>
      </c>
      <c r="D511" t="s">
        <v>71352</v>
      </c>
      <c r="E511" t="s">
        <v>71792</v>
      </c>
      <c r="F511" s="29">
        <v>32.97</v>
      </c>
      <c r="G511" s="29">
        <v>107.6717</v>
      </c>
      <c r="H511" s="31">
        <v>458</v>
      </c>
      <c r="I511" s="29" t="s">
        <v>71881</v>
      </c>
      <c r="J511" s="31" t="s">
        <v>72203</v>
      </c>
      <c r="K511" s="31" t="s">
        <v>72206</v>
      </c>
      <c r="M511" s="48">
        <v>39745</v>
      </c>
      <c r="N511" s="27" t="s">
        <v>71313</v>
      </c>
      <c r="O511" s="54" t="s">
        <v>72384</v>
      </c>
      <c r="P511" s="11"/>
      <c r="Q511" s="11"/>
      <c r="S511" s="12" t="s">
        <v>70990</v>
      </c>
      <c r="T511" s="6">
        <v>2.9999999999999996E-3</v>
      </c>
      <c r="U511" s="6">
        <v>0</v>
      </c>
      <c r="V511" s="6">
        <v>0</v>
      </c>
      <c r="W511" s="6">
        <v>1E-3</v>
      </c>
      <c r="X511" s="6">
        <v>0.14399999999999999</v>
      </c>
      <c r="Y511" s="6">
        <v>0.85016666666666663</v>
      </c>
      <c r="Z511" s="7">
        <v>1.1666666666666668E-3</v>
      </c>
      <c r="AA511" s="6">
        <v>2E-3</v>
      </c>
      <c r="AB511" s="6">
        <v>0</v>
      </c>
      <c r="AC511" s="6">
        <v>0</v>
      </c>
      <c r="AD511" s="6">
        <v>1E-3</v>
      </c>
      <c r="AE511" s="6">
        <v>0.26216666666666666</v>
      </c>
      <c r="AF511" s="6">
        <v>0.73183333333333334</v>
      </c>
      <c r="AG511" s="7">
        <v>2.3333333333333335E-3</v>
      </c>
      <c r="AH511" s="6">
        <v>2E-3</v>
      </c>
      <c r="AI511" s="6">
        <v>0</v>
      </c>
      <c r="AJ511" s="6">
        <v>0</v>
      </c>
      <c r="AK511" s="6">
        <v>1E-3</v>
      </c>
      <c r="AL511" s="6">
        <v>0.14383333333333334</v>
      </c>
      <c r="AM511" s="6">
        <v>0.84966666666666668</v>
      </c>
      <c r="AN511" s="7">
        <v>3.1666666666666666E-3</v>
      </c>
      <c r="AO511" s="6">
        <v>1.4762470163849E-285</v>
      </c>
      <c r="AP511" s="6">
        <f>1.48219693752374*10^-323</f>
        <v>0</v>
      </c>
      <c r="AQ511" s="6">
        <v>5.8889254524814804E-109</v>
      </c>
      <c r="AR511" s="6">
        <v>4.3356974370240699E-64</v>
      </c>
      <c r="AS511" s="6">
        <v>1</v>
      </c>
      <c r="AT511" s="7">
        <v>2.3321206824984298E-33</v>
      </c>
      <c r="AU511" s="5">
        <v>5</v>
      </c>
      <c r="AV511" s="6">
        <v>1.28134111574145E-78</v>
      </c>
      <c r="AW511" s="6">
        <v>1.57417415438766E-136</v>
      </c>
      <c r="AX511" s="6">
        <v>1.25195143432364E-33</v>
      </c>
      <c r="AY511" s="6">
        <v>1.9292800211668301E-19</v>
      </c>
      <c r="AZ511" s="6">
        <v>0.99999999995875999</v>
      </c>
      <c r="BA511" s="7">
        <v>4.1239641751381598E-11</v>
      </c>
      <c r="BB511" s="6">
        <v>1.3669514192566301E-268</v>
      </c>
      <c r="BC511" s="6">
        <v>4.3643056775699402E-150</v>
      </c>
      <c r="BD511" s="6">
        <v>4.1807837789549998E-278</v>
      </c>
      <c r="BE511" s="6">
        <v>4.6686978797992003E-70</v>
      </c>
      <c r="BF511" s="6">
        <v>2.2162270881095399E-70</v>
      </c>
      <c r="BG511" s="6">
        <v>1</v>
      </c>
      <c r="BH511" s="7">
        <v>6.5917264946104599E-43</v>
      </c>
      <c r="BI511" s="6">
        <v>0</v>
      </c>
      <c r="BJ511" s="6">
        <v>0</v>
      </c>
      <c r="BK511" s="6">
        <v>2.2814243928228601E-220</v>
      </c>
      <c r="BL511" s="6">
        <v>1.37702572219016E-160</v>
      </c>
      <c r="BM511" s="6">
        <v>1</v>
      </c>
      <c r="BN511" s="6">
        <v>2.5034352974497301E-131</v>
      </c>
      <c r="BO511" s="7">
        <v>1.21826257038431E-99</v>
      </c>
      <c r="BP511" s="6">
        <v>2.58765840567262E-83</v>
      </c>
      <c r="BQ511" s="6">
        <v>2.1750594992600199E-141</v>
      </c>
      <c r="BR511" s="6">
        <v>1.7110724900080201E-35</v>
      </c>
      <c r="BS511" s="6">
        <v>4.7562057709170304E-19</v>
      </c>
      <c r="BT511" s="6">
        <v>0.99999999990240496</v>
      </c>
      <c r="BU511" s="6">
        <v>9.7595135515431498E-11</v>
      </c>
      <c r="BV511" s="7">
        <v>5.6184679696492001E-43</v>
      </c>
      <c r="BW511">
        <v>295</v>
      </c>
      <c r="BX511">
        <v>305</v>
      </c>
      <c r="BY511">
        <v>266</v>
      </c>
      <c r="BZ511">
        <v>0</v>
      </c>
      <c r="CA511">
        <v>255</v>
      </c>
      <c r="CB511">
        <v>194</v>
      </c>
      <c r="CC511">
        <v>216</v>
      </c>
      <c r="CD511">
        <v>225</v>
      </c>
      <c r="CE511">
        <v>228</v>
      </c>
      <c r="CF511" s="1">
        <v>242</v>
      </c>
      <c r="CH511" s="43">
        <v>8.9463756399892194E-2</v>
      </c>
      <c r="CJ511" s="27" t="s">
        <v>72357</v>
      </c>
    </row>
    <row r="512" spans="1:88">
      <c r="A512" s="27">
        <v>509</v>
      </c>
      <c r="B512" t="s">
        <v>70952</v>
      </c>
      <c r="D512" t="s">
        <v>71353</v>
      </c>
      <c r="E512" t="s">
        <v>71792</v>
      </c>
      <c r="F512" s="29">
        <v>32.956699999999998</v>
      </c>
      <c r="G512" s="29">
        <v>107.5491</v>
      </c>
      <c r="H512" s="31">
        <v>489</v>
      </c>
      <c r="I512" s="29" t="s">
        <v>71881</v>
      </c>
      <c r="J512" s="31" t="s">
        <v>72203</v>
      </c>
      <c r="K512" s="31" t="s">
        <v>72206</v>
      </c>
      <c r="M512" s="48">
        <v>39745</v>
      </c>
      <c r="N512" s="27" t="s">
        <v>71313</v>
      </c>
      <c r="O512" s="54" t="s">
        <v>72384</v>
      </c>
      <c r="P512" s="11"/>
      <c r="Q512" s="11"/>
      <c r="S512" s="12" t="s">
        <v>70990</v>
      </c>
      <c r="T512" s="6">
        <v>0</v>
      </c>
      <c r="U512" s="6">
        <v>0</v>
      </c>
      <c r="V512" s="6">
        <v>0</v>
      </c>
      <c r="W512" s="6">
        <v>1.6166666666666666E-2</v>
      </c>
      <c r="X512" s="6">
        <v>0.14099999999999999</v>
      </c>
      <c r="Y512" s="6">
        <v>0.83583333333333332</v>
      </c>
      <c r="Z512" s="7">
        <v>6.3333333333333332E-3</v>
      </c>
      <c r="AA512" s="6">
        <v>0</v>
      </c>
      <c r="AB512" s="6">
        <v>0</v>
      </c>
      <c r="AC512" s="6">
        <v>0</v>
      </c>
      <c r="AD512" s="6">
        <v>1.4833333333333332E-2</v>
      </c>
      <c r="AE512" s="6">
        <v>0.25716666666666665</v>
      </c>
      <c r="AF512" s="6">
        <v>0.72049999999999992</v>
      </c>
      <c r="AG512" s="7">
        <v>7.4999999999999997E-3</v>
      </c>
      <c r="AH512" s="6">
        <v>0</v>
      </c>
      <c r="AI512" s="6">
        <v>0</v>
      </c>
      <c r="AJ512" s="6">
        <v>0</v>
      </c>
      <c r="AK512" s="6">
        <v>1.6166666666666666E-2</v>
      </c>
      <c r="AL512" s="6">
        <v>0.14133333333333334</v>
      </c>
      <c r="AM512" s="6">
        <v>0.83633333333333326</v>
      </c>
      <c r="AN512" s="7">
        <v>5.3333333333333332E-3</v>
      </c>
      <c r="AO512" s="6">
        <v>3.3480315408970503E-268</v>
      </c>
      <c r="AP512" s="6">
        <v>0</v>
      </c>
      <c r="AQ512" s="6">
        <v>4.0297113157994996E-130</v>
      </c>
      <c r="AR512" s="6">
        <v>7.0000674307948005E-63</v>
      </c>
      <c r="AS512" s="6">
        <v>1</v>
      </c>
      <c r="AT512" s="7">
        <v>8.6587966094420798E-29</v>
      </c>
      <c r="AU512" s="5">
        <v>5</v>
      </c>
      <c r="AV512" s="6">
        <v>8.3429975653190496E-83</v>
      </c>
      <c r="AW512" s="6">
        <v>2.4571215206571599E-146</v>
      </c>
      <c r="AX512" s="6">
        <v>1.00462412745673E-23</v>
      </c>
      <c r="AY512" s="6">
        <v>4.0003599742320097E-20</v>
      </c>
      <c r="AZ512" s="6">
        <v>0.99999999999997902</v>
      </c>
      <c r="BA512" s="7">
        <v>2.1036869736520199E-14</v>
      </c>
      <c r="BB512" s="6">
        <v>1.1470146854577299E-270</v>
      </c>
      <c r="BC512" s="6">
        <v>1.8919805060185599E-132</v>
      </c>
      <c r="BD512" s="6">
        <v>6.8746883856757602E-301</v>
      </c>
      <c r="BE512" s="6">
        <v>2.9607103907689099E-61</v>
      </c>
      <c r="BF512" s="6">
        <v>1.7428701832486801E-60</v>
      </c>
      <c r="BG512" s="6">
        <v>1</v>
      </c>
      <c r="BH512" s="7">
        <v>1.17161317904587E-37</v>
      </c>
      <c r="BI512" s="6">
        <v>0</v>
      </c>
      <c r="BJ512" s="6">
        <v>0</v>
      </c>
      <c r="BK512" s="6">
        <v>6.8807680873649903E-253</v>
      </c>
      <c r="BL512" s="6">
        <v>1.5372556467709199E-169</v>
      </c>
      <c r="BM512" s="6">
        <v>1</v>
      </c>
      <c r="BN512" s="6">
        <v>7.0456891690622202E-137</v>
      </c>
      <c r="BO512" s="7">
        <v>1.17532458293605E-110</v>
      </c>
      <c r="BP512" s="6">
        <v>1.77099371780346E-87</v>
      </c>
      <c r="BQ512" s="6">
        <v>3.8821276718201003E-151</v>
      </c>
      <c r="BR512" s="6">
        <v>3.4416873319260098E-26</v>
      </c>
      <c r="BS512" s="6">
        <v>1.1871654641835599E-19</v>
      </c>
      <c r="BT512" s="6">
        <v>0.99999999999993305</v>
      </c>
      <c r="BU512" s="6">
        <v>6.7055745452779297E-14</v>
      </c>
      <c r="BV512" s="7">
        <v>4.4520245047898702E-34</v>
      </c>
      <c r="BW512">
        <v>296</v>
      </c>
      <c r="BX512">
        <v>305</v>
      </c>
      <c r="BY512">
        <v>266</v>
      </c>
      <c r="BZ512">
        <v>285</v>
      </c>
      <c r="CA512">
        <v>255</v>
      </c>
      <c r="CB512">
        <v>194</v>
      </c>
      <c r="CC512">
        <v>216</v>
      </c>
      <c r="CD512">
        <v>225</v>
      </c>
      <c r="CE512">
        <v>228</v>
      </c>
      <c r="CF512" s="1">
        <v>242</v>
      </c>
      <c r="CH512" s="43">
        <v>8.2921058292105804E-2</v>
      </c>
      <c r="CJ512" s="27" t="s">
        <v>72357</v>
      </c>
    </row>
    <row r="513" spans="1:88">
      <c r="A513" s="27">
        <v>510</v>
      </c>
      <c r="B513" t="s">
        <v>70952</v>
      </c>
      <c r="D513" t="s">
        <v>71354</v>
      </c>
      <c r="E513" t="s">
        <v>71792</v>
      </c>
      <c r="F513" s="29">
        <v>31.493600000000001</v>
      </c>
      <c r="G513" s="29">
        <v>110.36709999999999</v>
      </c>
      <c r="H513" s="31">
        <v>1499</v>
      </c>
      <c r="I513" s="29" t="s">
        <v>71881</v>
      </c>
      <c r="J513" s="31" t="s">
        <v>72176</v>
      </c>
      <c r="K513" s="31" t="s">
        <v>72200</v>
      </c>
      <c r="M513" s="48">
        <v>39740</v>
      </c>
      <c r="N513" s="27" t="s">
        <v>71313</v>
      </c>
      <c r="O513" s="54" t="s">
        <v>72385</v>
      </c>
      <c r="P513" s="11"/>
      <c r="Q513" s="11"/>
      <c r="S513" s="12" t="s">
        <v>70990</v>
      </c>
      <c r="T513" s="6">
        <v>4.0000000000000001E-3</v>
      </c>
      <c r="U513" s="6">
        <v>3.3333333333333335E-3</v>
      </c>
      <c r="V513" s="6">
        <v>0</v>
      </c>
      <c r="W513" s="6">
        <v>2.7166666666666669E-2</v>
      </c>
      <c r="X513" s="6">
        <v>0.15483333333333335</v>
      </c>
      <c r="Y513" s="6">
        <v>0.8068333333333334</v>
      </c>
      <c r="Z513" s="7">
        <v>3.666666666666667E-3</v>
      </c>
      <c r="AA513" s="6">
        <v>2.9999999999999996E-3</v>
      </c>
      <c r="AB513" s="6">
        <v>0</v>
      </c>
      <c r="AC513" s="6">
        <v>5.0000000000000001E-4</v>
      </c>
      <c r="AD513" s="6">
        <v>2.6666666666666668E-2</v>
      </c>
      <c r="AE513" s="6">
        <v>0.26266666666666666</v>
      </c>
      <c r="AF513" s="6">
        <v>0.69766666666666666</v>
      </c>
      <c r="AG513" s="7">
        <v>9.8333333333333328E-3</v>
      </c>
      <c r="AH513" s="6">
        <v>2.9999999999999996E-3</v>
      </c>
      <c r="AI513" s="6">
        <v>3.3333333333333332E-4</v>
      </c>
      <c r="AJ513" s="6">
        <v>6.6666666666666664E-4</v>
      </c>
      <c r="AK513" s="6">
        <v>2.8833333333333336E-2</v>
      </c>
      <c r="AL513" s="6">
        <v>0.1555</v>
      </c>
      <c r="AM513" s="6">
        <v>0.80766666666666664</v>
      </c>
      <c r="AN513" s="7">
        <v>4.5000000000000005E-3</v>
      </c>
      <c r="AO513" s="6">
        <v>3.5774416956930999E-289</v>
      </c>
      <c r="AP513" s="6">
        <v>0</v>
      </c>
      <c r="AQ513" s="6">
        <v>2.8172687498758399E-129</v>
      </c>
      <c r="AR513" s="6">
        <v>1.2316440652973501E-65</v>
      </c>
      <c r="AS513" s="6">
        <v>1</v>
      </c>
      <c r="AT513" s="7">
        <v>6.2481582750124105E-33</v>
      </c>
      <c r="AU513" s="5">
        <v>5</v>
      </c>
      <c r="AV513" s="6">
        <v>2.4448379503591E-76</v>
      </c>
      <c r="AW513" s="6">
        <v>9.9115747613795398E-145</v>
      </c>
      <c r="AX513" s="6">
        <v>2.6012215698061799E-27</v>
      </c>
      <c r="AY513" s="6">
        <v>8.5491092464600402E-26</v>
      </c>
      <c r="AZ513" s="6">
        <v>1</v>
      </c>
      <c r="BA513" s="7">
        <v>1.5927860335543899E-22</v>
      </c>
      <c r="BB513" s="6">
        <v>3.8134708370280304E-276</v>
      </c>
      <c r="BC513" s="6">
        <v>1.8792330144582801E-140</v>
      </c>
      <c r="BD513" s="6">
        <v>1.4135923705383299E-295</v>
      </c>
      <c r="BE513" s="6">
        <v>1.7215396753142699E-69</v>
      </c>
      <c r="BF513" s="6">
        <v>1.1244634130418199E-62</v>
      </c>
      <c r="BG513" s="6">
        <v>1</v>
      </c>
      <c r="BH513" s="7">
        <v>2.69326781513702E-37</v>
      </c>
      <c r="BI513" s="6">
        <v>0</v>
      </c>
      <c r="BJ513" s="6">
        <v>0</v>
      </c>
      <c r="BK513" s="6">
        <v>1.8106533519210801E-224</v>
      </c>
      <c r="BL513" s="6">
        <v>1.26958764052404E-151</v>
      </c>
      <c r="BM513" s="6">
        <v>1</v>
      </c>
      <c r="BN513" s="6">
        <v>2.05889338357819E-120</v>
      </c>
      <c r="BO513" s="7">
        <v>1.68254785187242E-84</v>
      </c>
      <c r="BP513" s="6">
        <v>4.28777190932973E-82</v>
      </c>
      <c r="BQ513" s="6">
        <v>1.1754544115223E-150</v>
      </c>
      <c r="BR513" s="6">
        <v>1.84703862786552E-30</v>
      </c>
      <c r="BS513" s="6">
        <v>1.2088476856792899E-25</v>
      </c>
      <c r="BT513" s="6">
        <v>1</v>
      </c>
      <c r="BU513" s="6">
        <v>1.7593624535222899E-22</v>
      </c>
      <c r="BV513" s="7">
        <v>1.94026479007383E-35</v>
      </c>
      <c r="BW513">
        <v>295</v>
      </c>
      <c r="BX513">
        <v>305</v>
      </c>
      <c r="BY513">
        <v>266</v>
      </c>
      <c r="BZ513">
        <v>285</v>
      </c>
      <c r="CA513">
        <v>255</v>
      </c>
      <c r="CB513">
        <v>194</v>
      </c>
      <c r="CC513">
        <v>215</v>
      </c>
      <c r="CD513">
        <v>225</v>
      </c>
      <c r="CE513">
        <v>228</v>
      </c>
      <c r="CF513" s="1">
        <v>242</v>
      </c>
      <c r="CH513" s="43">
        <v>9.5230507754408306E-2</v>
      </c>
      <c r="CJ513" s="27" t="s">
        <v>72357</v>
      </c>
    </row>
    <row r="514" spans="1:88">
      <c r="A514" s="27">
        <v>511</v>
      </c>
      <c r="B514" t="s">
        <v>70952</v>
      </c>
      <c r="D514" t="s">
        <v>71355</v>
      </c>
      <c r="E514" t="s">
        <v>71792</v>
      </c>
      <c r="F514" s="29">
        <v>31.3371</v>
      </c>
      <c r="G514" s="29">
        <v>110.5611</v>
      </c>
      <c r="H514" s="31">
        <v>596</v>
      </c>
      <c r="I514" s="29" t="s">
        <v>71881</v>
      </c>
      <c r="J514" s="31" t="s">
        <v>72176</v>
      </c>
      <c r="K514" s="31" t="s">
        <v>72199</v>
      </c>
      <c r="M514" s="48">
        <v>39740</v>
      </c>
      <c r="N514" s="27" t="s">
        <v>71313</v>
      </c>
      <c r="O514" s="54" t="s">
        <v>72385</v>
      </c>
      <c r="P514" s="11"/>
      <c r="Q514" s="11"/>
      <c r="T514" s="6">
        <v>0</v>
      </c>
      <c r="U514" s="6">
        <v>0</v>
      </c>
      <c r="V514" s="6">
        <v>0</v>
      </c>
      <c r="W514" s="6">
        <v>3.3333333333333332E-4</v>
      </c>
      <c r="X514" s="6">
        <v>0.19799999999999998</v>
      </c>
      <c r="Y514" s="6">
        <v>0.80066666666666675</v>
      </c>
      <c r="Z514" s="7">
        <v>3.3333333333333332E-4</v>
      </c>
      <c r="AA514" s="6">
        <v>0</v>
      </c>
      <c r="AB514" s="6">
        <v>0</v>
      </c>
      <c r="AC514" s="6">
        <v>0</v>
      </c>
      <c r="AD514" s="6">
        <v>5.0000000000000001E-4</v>
      </c>
      <c r="AE514" s="6">
        <v>0.29883333333333334</v>
      </c>
      <c r="AF514" s="6">
        <v>0.69983333333333331</v>
      </c>
      <c r="AG514" s="7">
        <v>3.3333333333333332E-4</v>
      </c>
      <c r="AH514" s="6">
        <v>0</v>
      </c>
      <c r="AI514" s="6">
        <v>0</v>
      </c>
      <c r="AJ514" s="6">
        <v>0</v>
      </c>
      <c r="AK514" s="6">
        <v>3.3333333333333332E-4</v>
      </c>
      <c r="AL514" s="6">
        <v>0.19833333333333333</v>
      </c>
      <c r="AM514" s="6">
        <v>0.80049999999999999</v>
      </c>
      <c r="AN514" s="7">
        <v>3.3333333333333332E-4</v>
      </c>
      <c r="AO514" s="6">
        <v>1.34795029571082E-282</v>
      </c>
      <c r="AP514" s="6">
        <v>0</v>
      </c>
      <c r="AQ514" s="6">
        <v>8.4010292032308592E-130</v>
      </c>
      <c r="AR514" s="6">
        <v>2.4069690216126302E-77</v>
      </c>
      <c r="AS514" s="6">
        <v>1</v>
      </c>
      <c r="AT514" s="7">
        <v>4.9376576501356497E-40</v>
      </c>
      <c r="AU514" s="5">
        <v>5</v>
      </c>
      <c r="AV514" s="6">
        <v>5.98092891384795E-73</v>
      </c>
      <c r="AW514" s="6">
        <v>1.1237343294206799E-132</v>
      </c>
      <c r="AX514" s="6">
        <v>2.5437329143549299E-26</v>
      </c>
      <c r="AY514" s="6">
        <v>1.7560027516107099E-30</v>
      </c>
      <c r="AZ514" s="6">
        <v>1</v>
      </c>
      <c r="BA514" s="7">
        <v>1.56631528895459E-24</v>
      </c>
      <c r="BB514" s="6">
        <v>2.6379198439111799E-300</v>
      </c>
      <c r="BC514" s="6">
        <v>5.9814472007193297E-168</v>
      </c>
      <c r="BD514" s="6">
        <f>6.86751247719333*10^-322</f>
        <v>0</v>
      </c>
      <c r="BE514" s="6">
        <v>1.71455834135971E-91</v>
      </c>
      <c r="BF514" s="6">
        <v>2.7839185443308098E-88</v>
      </c>
      <c r="BG514" s="6">
        <v>1</v>
      </c>
      <c r="BH514" s="7">
        <v>1.35399644345248E-61</v>
      </c>
      <c r="BI514" s="6">
        <v>0</v>
      </c>
      <c r="BJ514" s="6">
        <v>0</v>
      </c>
      <c r="BK514" s="6">
        <v>2.3271376612736801E-215</v>
      </c>
      <c r="BL514" s="6">
        <v>1.8839944015000301E-150</v>
      </c>
      <c r="BM514" s="6">
        <v>1</v>
      </c>
      <c r="BN514" s="6">
        <v>1.14593723532608E-114</v>
      </c>
      <c r="BO514" s="7">
        <v>7.3405154927432601E-75</v>
      </c>
      <c r="BP514" s="6">
        <v>6.9274290430623602E-79</v>
      </c>
      <c r="BQ514" s="6">
        <v>8.9096101763758393E-139</v>
      </c>
      <c r="BR514" s="6">
        <v>7.7638421956703202E-30</v>
      </c>
      <c r="BS514" s="6">
        <v>3.0326150340962201E-30</v>
      </c>
      <c r="BT514" s="6">
        <v>1</v>
      </c>
      <c r="BU514" s="6">
        <v>2.1707252519339101E-24</v>
      </c>
      <c r="BV514" s="7">
        <v>2.3723254665470299E-35</v>
      </c>
      <c r="BW514">
        <v>295</v>
      </c>
      <c r="BX514">
        <v>305</v>
      </c>
      <c r="BY514">
        <v>266</v>
      </c>
      <c r="BZ514">
        <v>285</v>
      </c>
      <c r="CA514">
        <v>255</v>
      </c>
      <c r="CB514">
        <v>194</v>
      </c>
      <c r="CC514">
        <v>216</v>
      </c>
      <c r="CD514">
        <v>225</v>
      </c>
      <c r="CE514">
        <v>228</v>
      </c>
      <c r="CF514" s="1">
        <v>242</v>
      </c>
      <c r="CG514" s="45">
        <v>28</v>
      </c>
      <c r="CH514" s="43">
        <v>9.2842071092355094E-2</v>
      </c>
      <c r="CJ514" s="27" t="s">
        <v>72357</v>
      </c>
    </row>
    <row r="515" spans="1:88">
      <c r="A515" s="27">
        <v>512</v>
      </c>
      <c r="B515" t="s">
        <v>70952</v>
      </c>
      <c r="D515" t="s">
        <v>71356</v>
      </c>
      <c r="E515" t="s">
        <v>71792</v>
      </c>
      <c r="F515" s="29">
        <v>36.250900000000001</v>
      </c>
      <c r="G515" s="29">
        <v>120.56829999999999</v>
      </c>
      <c r="H515" s="31">
        <v>167</v>
      </c>
      <c r="I515" s="29" t="s">
        <v>71881</v>
      </c>
      <c r="J515" s="31" t="s">
        <v>72294</v>
      </c>
      <c r="K515" s="31" t="s">
        <v>72296</v>
      </c>
      <c r="M515" s="48">
        <v>39908</v>
      </c>
      <c r="N515" s="27" t="s">
        <v>71313</v>
      </c>
      <c r="O515" s="54" t="s">
        <v>72385</v>
      </c>
      <c r="P515" s="11"/>
      <c r="Q515" s="11"/>
      <c r="T515" s="6">
        <v>2.3333333333333335E-3</v>
      </c>
      <c r="U515" s="6">
        <v>1.1666666666666668E-3</v>
      </c>
      <c r="V515" s="6">
        <v>2.283333333333333E-2</v>
      </c>
      <c r="W515" s="6">
        <v>1.8333333333333335E-3</v>
      </c>
      <c r="X515" s="6">
        <v>0.18683333333333332</v>
      </c>
      <c r="Y515" s="6">
        <v>0.78383333333333327</v>
      </c>
      <c r="Z515" s="7">
        <v>1.1666666666666668E-3</v>
      </c>
      <c r="AA515" s="6">
        <v>2.9999999999999996E-3</v>
      </c>
      <c r="AB515" s="6">
        <v>1.6666666666666666E-4</v>
      </c>
      <c r="AC515" s="6">
        <v>2.2166666666666664E-2</v>
      </c>
      <c r="AD515" s="6">
        <v>2.3333333333333335E-3</v>
      </c>
      <c r="AE515" s="6">
        <v>0.28633333333333333</v>
      </c>
      <c r="AF515" s="6">
        <v>0.68433333333333346</v>
      </c>
      <c r="AG515" s="7">
        <v>1.1666666666666668E-3</v>
      </c>
      <c r="AH515" s="6">
        <v>3.5000000000000001E-3</v>
      </c>
      <c r="AI515" s="6">
        <v>0</v>
      </c>
      <c r="AJ515" s="6">
        <v>2.2666666666666665E-2</v>
      </c>
      <c r="AK515" s="6">
        <v>1.666666666666667E-3</v>
      </c>
      <c r="AL515" s="6">
        <v>0.18666666666666668</v>
      </c>
      <c r="AM515" s="6">
        <v>0.78449999999999998</v>
      </c>
      <c r="AN515" s="7">
        <v>1E-3</v>
      </c>
      <c r="AO515" s="6">
        <v>2.8891088644600702E-268</v>
      </c>
      <c r="AP515" s="6">
        <v>0</v>
      </c>
      <c r="AQ515" s="6">
        <v>8.5863707423747801E-101</v>
      </c>
      <c r="AR515" s="6">
        <v>3.1585115720848998E-65</v>
      </c>
      <c r="AS515" s="6">
        <v>1</v>
      </c>
      <c r="AT515" s="7">
        <v>5.4894790584598397E-29</v>
      </c>
      <c r="AU515" s="5">
        <v>5</v>
      </c>
      <c r="AV515" s="6">
        <v>2.73470542572334E-73</v>
      </c>
      <c r="AW515" s="6">
        <v>3.1258007629242599E-134</v>
      </c>
      <c r="AX515" s="6">
        <v>1.0364152111040801E-25</v>
      </c>
      <c r="AY515" s="6">
        <v>1.01607260608216E-30</v>
      </c>
      <c r="AZ515" s="6">
        <v>1</v>
      </c>
      <c r="BA515" s="7">
        <v>2.3332787387325701E-25</v>
      </c>
      <c r="BB515" s="6">
        <v>2.2181084680981602E-245</v>
      </c>
      <c r="BC515" s="6">
        <v>7.7059505917451099E-109</v>
      </c>
      <c r="BD515" s="6">
        <v>9.0625466120032596E-264</v>
      </c>
      <c r="BE515" s="6">
        <v>4.2218552334240997E-37</v>
      </c>
      <c r="BF515" s="6">
        <v>1.63039970046397E-41</v>
      </c>
      <c r="BG515" s="6">
        <v>0.99999999999995504</v>
      </c>
      <c r="BH515" s="7">
        <v>4.4728601355039903E-14</v>
      </c>
      <c r="BI515" s="6">
        <v>3.7955605271369899E-267</v>
      </c>
      <c r="BJ515" s="6">
        <v>0</v>
      </c>
      <c r="BK515" s="6">
        <v>2.05159152257875E-111</v>
      </c>
      <c r="BL515" s="6">
        <v>4.8779019636861303E-68</v>
      </c>
      <c r="BM515" s="6">
        <v>0.99982730953229604</v>
      </c>
      <c r="BN515" s="6">
        <v>5.3878332729860399E-33</v>
      </c>
      <c r="BO515" s="7">
        <v>1.7269046770421E-4</v>
      </c>
      <c r="BP515" s="6">
        <v>3.5694543692326199E-79</v>
      </c>
      <c r="BQ515" s="6">
        <v>2.8250742061852098E-140</v>
      </c>
      <c r="BR515" s="6">
        <v>3.2324216528134801E-29</v>
      </c>
      <c r="BS515" s="6">
        <v>1.82329677025062E-30</v>
      </c>
      <c r="BT515" s="6">
        <v>1</v>
      </c>
      <c r="BU515" s="6">
        <v>3.4293808277825498E-25</v>
      </c>
      <c r="BV515" s="7">
        <v>7.2808101697199602E-35</v>
      </c>
      <c r="BW515">
        <v>295</v>
      </c>
      <c r="BX515">
        <v>305</v>
      </c>
      <c r="BY515">
        <v>266</v>
      </c>
      <c r="BZ515">
        <v>285</v>
      </c>
      <c r="CA515">
        <v>255</v>
      </c>
      <c r="CB515">
        <v>194</v>
      </c>
      <c r="CC515">
        <v>216</v>
      </c>
      <c r="CD515">
        <v>225</v>
      </c>
      <c r="CE515">
        <v>228</v>
      </c>
      <c r="CF515" s="1">
        <v>242</v>
      </c>
      <c r="CG515" s="45">
        <v>28</v>
      </c>
      <c r="CH515" s="43">
        <v>6.7500851208716406E-2</v>
      </c>
      <c r="CJ515" s="27" t="s">
        <v>72357</v>
      </c>
    </row>
    <row r="516" spans="1:88">
      <c r="A516" s="27">
        <v>513</v>
      </c>
      <c r="B516" t="s">
        <v>70952</v>
      </c>
      <c r="D516" t="s">
        <v>71357</v>
      </c>
      <c r="E516" t="s">
        <v>71792</v>
      </c>
      <c r="F516" s="29">
        <v>31.493600000000001</v>
      </c>
      <c r="G516" s="29">
        <v>110.36709999999999</v>
      </c>
      <c r="H516" s="31">
        <v>1499</v>
      </c>
      <c r="I516" s="29" t="s">
        <v>71881</v>
      </c>
      <c r="J516" s="31" t="s">
        <v>72176</v>
      </c>
      <c r="K516" s="31" t="s">
        <v>72200</v>
      </c>
      <c r="M516" s="48">
        <v>39740</v>
      </c>
      <c r="N516" s="27" t="s">
        <v>71313</v>
      </c>
      <c r="O516" s="54" t="s">
        <v>72385</v>
      </c>
      <c r="P516" s="11"/>
      <c r="Q516" s="11"/>
      <c r="S516" s="12" t="s">
        <v>70990</v>
      </c>
      <c r="T516" s="6">
        <v>0</v>
      </c>
      <c r="U516" s="6">
        <v>8.3333333333333339E-4</v>
      </c>
      <c r="V516" s="6">
        <v>2.3833333333333331E-2</v>
      </c>
      <c r="W516" s="6">
        <v>0</v>
      </c>
      <c r="X516" s="6">
        <v>0.19399999999999998</v>
      </c>
      <c r="Y516" s="6">
        <v>0.78033333333333343</v>
      </c>
      <c r="Z516" s="7">
        <v>8.3333333333333339E-4</v>
      </c>
      <c r="AA516" s="6">
        <v>0</v>
      </c>
      <c r="AB516" s="6">
        <v>0</v>
      </c>
      <c r="AC516" s="6">
        <v>2.5166666666666667E-2</v>
      </c>
      <c r="AD516" s="6">
        <v>0</v>
      </c>
      <c r="AE516" s="6">
        <v>0.29166666666666669</v>
      </c>
      <c r="AF516" s="6">
        <v>0.68149999999999988</v>
      </c>
      <c r="AG516" s="7">
        <v>1E-3</v>
      </c>
      <c r="AH516" s="6">
        <v>0</v>
      </c>
      <c r="AI516" s="6">
        <v>0</v>
      </c>
      <c r="AJ516" s="6">
        <v>2.4999999999999998E-2</v>
      </c>
      <c r="AK516" s="6">
        <v>0</v>
      </c>
      <c r="AL516" s="6">
        <v>0.19399999999999998</v>
      </c>
      <c r="AM516" s="6">
        <v>0.78000000000000014</v>
      </c>
      <c r="AN516" s="7">
        <v>1E-3</v>
      </c>
      <c r="AO516" s="6">
        <v>3.8361152931437099E-280</v>
      </c>
      <c r="AP516" s="6">
        <v>0</v>
      </c>
      <c r="AQ516" s="6">
        <v>2.8548474541855302E-141</v>
      </c>
      <c r="AR516" s="6">
        <v>4.7994186560780796E-75</v>
      </c>
      <c r="AS516" s="6">
        <v>1</v>
      </c>
      <c r="AT516" s="7">
        <v>8.3863169124463003E-39</v>
      </c>
      <c r="AU516" s="5">
        <v>5</v>
      </c>
      <c r="AV516" s="6">
        <v>5.9171188542451103E-73</v>
      </c>
      <c r="AW516" s="6">
        <v>1.7912426460926799E-131</v>
      </c>
      <c r="AX516" s="6">
        <v>2.4524593813335601E-26</v>
      </c>
      <c r="AY516" s="6">
        <v>1.99865223046661E-30</v>
      </c>
      <c r="AZ516" s="6">
        <v>1</v>
      </c>
      <c r="BA516" s="7">
        <v>1.4273102130891799E-24</v>
      </c>
      <c r="BB516" s="6">
        <v>5.09532364410874E-292</v>
      </c>
      <c r="BC516" s="6">
        <v>1.2268352237379499E-162</v>
      </c>
      <c r="BD516" s="6">
        <v>5.3608089766370697E-307</v>
      </c>
      <c r="BE516" s="6">
        <v>3.6110858096816402E-93</v>
      </c>
      <c r="BF516" s="6">
        <v>3.4190428420625402E-87</v>
      </c>
      <c r="BG516" s="6">
        <v>1</v>
      </c>
      <c r="BH516" s="7">
        <v>2.1464852355662199E-60</v>
      </c>
      <c r="BI516" s="6">
        <v>0</v>
      </c>
      <c r="BJ516" s="6">
        <v>0</v>
      </c>
      <c r="BK516" s="6">
        <v>6.8823411286331697E-228</v>
      </c>
      <c r="BL516" s="6">
        <v>3.14739410103033E-149</v>
      </c>
      <c r="BM516" s="6">
        <v>1</v>
      </c>
      <c r="BN516" s="6">
        <v>1.6909571714482902E-114</v>
      </c>
      <c r="BO516" s="7">
        <v>5.95122466252106E-76</v>
      </c>
      <c r="BP516" s="6">
        <v>6.1362107064235801E-79</v>
      </c>
      <c r="BQ516" s="6">
        <v>1.26399213804354E-137</v>
      </c>
      <c r="BR516" s="6">
        <v>6.7054735524397097E-30</v>
      </c>
      <c r="BS516" s="6">
        <v>3.3923612290543302E-30</v>
      </c>
      <c r="BT516" s="6">
        <v>1</v>
      </c>
      <c r="BU516" s="6">
        <v>1.92669780402179E-24</v>
      </c>
      <c r="BV516" s="7">
        <v>2.4377670825697398E-35</v>
      </c>
      <c r="BW516">
        <v>295</v>
      </c>
      <c r="BX516">
        <v>305</v>
      </c>
      <c r="BY516">
        <v>266</v>
      </c>
      <c r="BZ516">
        <v>285</v>
      </c>
      <c r="CA516">
        <v>255</v>
      </c>
      <c r="CB516">
        <v>194</v>
      </c>
      <c r="CC516">
        <v>216</v>
      </c>
      <c r="CD516">
        <v>225</v>
      </c>
      <c r="CE516">
        <v>228</v>
      </c>
      <c r="CF516" s="1">
        <v>242</v>
      </c>
      <c r="CG516" s="45">
        <v>28</v>
      </c>
      <c r="CH516" s="43">
        <v>9.2569372512675094E-2</v>
      </c>
      <c r="CJ516" s="27" t="s">
        <v>72357</v>
      </c>
    </row>
    <row r="517" spans="1:88">
      <c r="A517" s="27">
        <v>514</v>
      </c>
      <c r="B517" t="s">
        <v>70952</v>
      </c>
      <c r="D517" t="s">
        <v>71358</v>
      </c>
      <c r="E517" t="s">
        <v>71792</v>
      </c>
      <c r="F517" s="29">
        <v>31.470099999999999</v>
      </c>
      <c r="G517" s="29">
        <v>110.38800000000001</v>
      </c>
      <c r="H517" s="31">
        <v>1258</v>
      </c>
      <c r="I517" s="29" t="s">
        <v>71881</v>
      </c>
      <c r="J517" s="31" t="s">
        <v>72176</v>
      </c>
      <c r="K517" s="31" t="s">
        <v>72200</v>
      </c>
      <c r="M517" s="48">
        <v>39740</v>
      </c>
      <c r="N517" s="27" t="s">
        <v>71313</v>
      </c>
      <c r="O517" s="54" t="s">
        <v>72385</v>
      </c>
      <c r="P517" s="11"/>
      <c r="Q517" s="11"/>
      <c r="S517" s="12" t="s">
        <v>70990</v>
      </c>
      <c r="T517" s="6">
        <v>0</v>
      </c>
      <c r="U517" s="6">
        <v>1.8333333333333337E-2</v>
      </c>
      <c r="V517" s="6">
        <v>2.1999999999999995E-2</v>
      </c>
      <c r="W517" s="6">
        <v>3.4666666666666672E-2</v>
      </c>
      <c r="X517" s="6">
        <v>0.13883333333333334</v>
      </c>
      <c r="Y517" s="6">
        <v>0.77983333333333349</v>
      </c>
      <c r="Z517" s="7">
        <v>6.1666666666666667E-3</v>
      </c>
      <c r="AA517" s="6">
        <v>0</v>
      </c>
      <c r="AB517" s="6">
        <v>4.5000000000000005E-3</v>
      </c>
      <c r="AC517" s="6">
        <v>2.6166666666666668E-2</v>
      </c>
      <c r="AD517" s="6">
        <v>3.9E-2</v>
      </c>
      <c r="AE517" s="6">
        <v>0.24433333333333337</v>
      </c>
      <c r="AF517" s="6">
        <v>0.67183333333333328</v>
      </c>
      <c r="AG517" s="7">
        <v>1.3999999999999999E-2</v>
      </c>
      <c r="AH517" s="6">
        <v>0</v>
      </c>
      <c r="AI517" s="6">
        <v>2.6666666666666666E-3</v>
      </c>
      <c r="AJ517" s="6">
        <v>2.7166666666666669E-2</v>
      </c>
      <c r="AK517" s="6">
        <v>4.0500000000000001E-2</v>
      </c>
      <c r="AL517" s="6">
        <v>0.13866666666666669</v>
      </c>
      <c r="AM517" s="6">
        <v>0.77883333333333338</v>
      </c>
      <c r="AN517" s="7">
        <v>1.1833333333333335E-2</v>
      </c>
      <c r="AO517" s="6">
        <v>3.4303205068742197E-281</v>
      </c>
      <c r="AP517" s="6">
        <v>0</v>
      </c>
      <c r="AQ517" s="6">
        <v>3.4479673292651899E-122</v>
      </c>
      <c r="AR517" s="6">
        <v>6.1942178033299298E-71</v>
      </c>
      <c r="AS517" s="6">
        <v>1</v>
      </c>
      <c r="AT517" s="7">
        <v>7.3703802457668806E-36</v>
      </c>
      <c r="AU517" s="5">
        <v>5</v>
      </c>
      <c r="AV517" s="6">
        <v>2.34102765564964E-90</v>
      </c>
      <c r="AW517" s="6">
        <v>4.5336483236412303E-148</v>
      </c>
      <c r="AX517" s="6">
        <v>2.0893439907189201E-33</v>
      </c>
      <c r="AY517" s="6">
        <v>5.4378114024855795E-32</v>
      </c>
      <c r="AZ517" s="6">
        <v>1</v>
      </c>
      <c r="BA517" s="7">
        <v>9.6851684431583706E-24</v>
      </c>
      <c r="BB517" s="6">
        <v>2.7376325701564901E-282</v>
      </c>
      <c r="BC517" s="6">
        <v>7.2933531437762297E-150</v>
      </c>
      <c r="BD517" s="6">
        <v>9.4966732799440404E-299</v>
      </c>
      <c r="BE517" s="6">
        <v>2.7344425520044701E-73</v>
      </c>
      <c r="BF517" s="6">
        <v>7.9712400189316507E-77</v>
      </c>
      <c r="BG517" s="6">
        <v>1</v>
      </c>
      <c r="BH517" s="7">
        <v>2.3890797716838901E-49</v>
      </c>
      <c r="BI517" s="6">
        <v>0</v>
      </c>
      <c r="BJ517" s="6">
        <v>0</v>
      </c>
      <c r="BK517" s="6">
        <v>5.1890305180658699E-205</v>
      </c>
      <c r="BL517" s="6">
        <v>3.3068490643238201E-141</v>
      </c>
      <c r="BM517" s="6">
        <v>1</v>
      </c>
      <c r="BN517" s="6">
        <v>1.3790269757472101E-107</v>
      </c>
      <c r="BO517" s="7">
        <v>1.7620166999025001E-72</v>
      </c>
      <c r="BP517" s="6">
        <v>6.5270153676886399E-97</v>
      </c>
      <c r="BQ517" s="6">
        <v>8.4450337420455907E-155</v>
      </c>
      <c r="BR517" s="6">
        <v>2.8375438807274E-37</v>
      </c>
      <c r="BS517" s="6">
        <v>8.4209153967725397E-32</v>
      </c>
      <c r="BT517" s="6">
        <v>1</v>
      </c>
      <c r="BU517" s="6">
        <v>1.0465991680336699E-23</v>
      </c>
      <c r="BV517" s="7">
        <v>2.5302859003506998E-42</v>
      </c>
      <c r="BW517">
        <v>294</v>
      </c>
      <c r="BX517">
        <v>306</v>
      </c>
      <c r="BY517">
        <v>270</v>
      </c>
      <c r="BZ517">
        <v>287</v>
      </c>
      <c r="CA517">
        <v>251</v>
      </c>
      <c r="CB517">
        <v>194</v>
      </c>
      <c r="CC517">
        <v>216</v>
      </c>
      <c r="CD517">
        <v>226</v>
      </c>
      <c r="CE517">
        <v>227</v>
      </c>
      <c r="CF517" s="1">
        <v>249</v>
      </c>
      <c r="CH517" s="43">
        <v>9.3340494092373799E-2</v>
      </c>
      <c r="CJ517" s="27" t="s">
        <v>72357</v>
      </c>
    </row>
    <row r="518" spans="1:88">
      <c r="A518" s="27">
        <v>515</v>
      </c>
      <c r="B518" t="s">
        <v>70952</v>
      </c>
      <c r="D518" t="s">
        <v>71359</v>
      </c>
      <c r="E518" t="s">
        <v>71792</v>
      </c>
      <c r="F518" s="29">
        <v>33.655500000000004</v>
      </c>
      <c r="G518" s="29">
        <v>105.53919999999999</v>
      </c>
      <c r="H518" s="31">
        <v>1352</v>
      </c>
      <c r="I518" s="29" t="s">
        <v>71881</v>
      </c>
      <c r="J518" s="31" t="s">
        <v>72207</v>
      </c>
      <c r="K518" s="31" t="s">
        <v>72208</v>
      </c>
      <c r="M518" s="48">
        <v>39749</v>
      </c>
      <c r="N518" s="27" t="s">
        <v>71313</v>
      </c>
      <c r="O518" s="54" t="s">
        <v>72385</v>
      </c>
      <c r="P518" s="11"/>
      <c r="Q518" s="11"/>
      <c r="T518" s="6">
        <v>0</v>
      </c>
      <c r="U518" s="6">
        <v>1.1666666666666668E-3</v>
      </c>
      <c r="V518" s="6">
        <v>0</v>
      </c>
      <c r="W518" s="6">
        <v>6.6666666666666671E-3</v>
      </c>
      <c r="X518" s="6">
        <v>0.21866666666666668</v>
      </c>
      <c r="Y518" s="6">
        <v>0.76950000000000018</v>
      </c>
      <c r="Z518" s="7">
        <v>3.5000000000000001E-3</v>
      </c>
      <c r="AA518" s="6">
        <v>0</v>
      </c>
      <c r="AB518" s="6">
        <v>1.6666666666666666E-4</v>
      </c>
      <c r="AC518" s="6">
        <v>1.6666666666666666E-4</v>
      </c>
      <c r="AD518" s="6">
        <v>7.6666666666666662E-3</v>
      </c>
      <c r="AE518" s="6">
        <v>0.31116666666666665</v>
      </c>
      <c r="AF518" s="6">
        <v>0.67733333333333334</v>
      </c>
      <c r="AG518" s="7">
        <v>3.0000000000000005E-3</v>
      </c>
      <c r="AH518" s="6">
        <v>0</v>
      </c>
      <c r="AI518" s="6">
        <v>1E-3</v>
      </c>
      <c r="AJ518" s="6">
        <v>0</v>
      </c>
      <c r="AK518" s="6">
        <v>6.3333333333333332E-3</v>
      </c>
      <c r="AL518" s="6">
        <v>0.21983333333333333</v>
      </c>
      <c r="AM518" s="6">
        <v>0.77100000000000002</v>
      </c>
      <c r="AN518" s="7">
        <v>1.666666666666667E-3</v>
      </c>
      <c r="AO518" s="6">
        <v>1.4876771555291E-273</v>
      </c>
      <c r="AP518" s="6">
        <v>0</v>
      </c>
      <c r="AQ518" s="6">
        <v>1.4728506291134201E-116</v>
      </c>
      <c r="AR518" s="6">
        <v>1.3915177243176901E-69</v>
      </c>
      <c r="AS518" s="6">
        <v>1</v>
      </c>
      <c r="AT518" s="7">
        <v>9.5632767185606004E-33</v>
      </c>
      <c r="AU518" s="5">
        <v>5</v>
      </c>
      <c r="AV518" s="6">
        <v>1.75795907965686E-69</v>
      </c>
      <c r="AW518" s="6">
        <v>1.2618067470812001E-137</v>
      </c>
      <c r="AX518" s="6">
        <v>9.56946734520371E-29</v>
      </c>
      <c r="AY518" s="6">
        <v>1.7164305202170299E-28</v>
      </c>
      <c r="AZ518" s="6">
        <v>1</v>
      </c>
      <c r="BA518" s="7">
        <v>8.1277749521461604E-25</v>
      </c>
      <c r="BB518" s="6">
        <v>1.37463514754758E-281</v>
      </c>
      <c r="BC518" s="6">
        <v>2.8999521710500798E-144</v>
      </c>
      <c r="BD518" s="6">
        <v>2.0931778709177199E-299</v>
      </c>
      <c r="BE518" s="6">
        <v>2.3795685625410499E-72</v>
      </c>
      <c r="BF518" s="6">
        <v>3.1470483674348198E-71</v>
      </c>
      <c r="BG518" s="6">
        <v>1</v>
      </c>
      <c r="BH518" s="7">
        <v>1.33354536597763E-43</v>
      </c>
      <c r="BI518" s="6">
        <v>1.0790820875449099E-272</v>
      </c>
      <c r="BJ518" s="6">
        <v>0</v>
      </c>
      <c r="BK518" s="6">
        <v>9.6455008726299204E-119</v>
      </c>
      <c r="BL518" s="6">
        <v>5.05908701295381E-72</v>
      </c>
      <c r="BM518" s="6">
        <v>1.1252076324954699E-81</v>
      </c>
      <c r="BN518" s="6">
        <v>2.9016308001373698E-36</v>
      </c>
      <c r="BO518" s="7">
        <v>1</v>
      </c>
      <c r="BP518" s="6">
        <v>3.2712325798200101E-78</v>
      </c>
      <c r="BQ518" s="6">
        <v>1.76022429575465E-146</v>
      </c>
      <c r="BR518" s="6">
        <v>2.18004116864963E-35</v>
      </c>
      <c r="BS518" s="6">
        <v>2.33168973083694E-28</v>
      </c>
      <c r="BT518" s="6">
        <v>1</v>
      </c>
      <c r="BU518" s="6">
        <v>6.3164735706923301E-25</v>
      </c>
      <c r="BV518" s="7">
        <v>3.7406108156964997E-39</v>
      </c>
      <c r="BW518">
        <v>295</v>
      </c>
      <c r="BX518">
        <v>305</v>
      </c>
      <c r="BY518">
        <v>266</v>
      </c>
      <c r="BZ518">
        <v>285</v>
      </c>
      <c r="CA518">
        <v>255</v>
      </c>
      <c r="CB518">
        <v>194</v>
      </c>
      <c r="CC518">
        <v>216</v>
      </c>
      <c r="CD518">
        <v>225</v>
      </c>
      <c r="CE518">
        <v>228</v>
      </c>
      <c r="CF518" s="1">
        <v>242</v>
      </c>
      <c r="CH518" s="43">
        <v>9.44027223656419E-2</v>
      </c>
      <c r="CJ518" s="27" t="s">
        <v>72357</v>
      </c>
    </row>
    <row r="519" spans="1:88">
      <c r="A519" s="27">
        <v>516</v>
      </c>
      <c r="B519" t="s">
        <v>70952</v>
      </c>
      <c r="D519" t="s">
        <v>71360</v>
      </c>
      <c r="E519" t="s">
        <v>71792</v>
      </c>
      <c r="F519" s="29">
        <v>37.3324</v>
      </c>
      <c r="G519" s="29">
        <v>114.19289999999999</v>
      </c>
      <c r="H519" s="31">
        <v>455</v>
      </c>
      <c r="I519" s="29" t="s">
        <v>71881</v>
      </c>
      <c r="J519" s="31" t="s">
        <v>72215</v>
      </c>
      <c r="K519" s="31" t="s">
        <v>72216</v>
      </c>
      <c r="M519" s="48">
        <v>39757</v>
      </c>
      <c r="N519" s="27" t="s">
        <v>71313</v>
      </c>
      <c r="O519" s="54" t="s">
        <v>72386</v>
      </c>
      <c r="P519" s="11"/>
      <c r="Q519" s="11"/>
      <c r="S519" s="12" t="s">
        <v>70990</v>
      </c>
      <c r="T519" s="6">
        <v>6.6666666666666664E-4</v>
      </c>
      <c r="U519" s="6">
        <v>0</v>
      </c>
      <c r="V519" s="6">
        <v>0</v>
      </c>
      <c r="W519" s="6">
        <v>0.30683333333333335</v>
      </c>
      <c r="X519" s="6">
        <v>0</v>
      </c>
      <c r="Y519" s="6">
        <v>0.6918333333333333</v>
      </c>
      <c r="Z519" s="7">
        <v>1.6666666666666666E-4</v>
      </c>
      <c r="AA519" s="6">
        <v>6.6666666666666664E-4</v>
      </c>
      <c r="AB519" s="6">
        <v>0</v>
      </c>
      <c r="AC519" s="6">
        <v>0</v>
      </c>
      <c r="AD519" s="6">
        <v>0.30233333333333329</v>
      </c>
      <c r="AE519" s="6">
        <v>0.11599999999999999</v>
      </c>
      <c r="AF519" s="6">
        <v>0.57999999999999996</v>
      </c>
      <c r="AG519" s="7">
        <v>0</v>
      </c>
      <c r="AH519" s="6">
        <v>1.6666666666666666E-4</v>
      </c>
      <c r="AI519" s="6">
        <v>0</v>
      </c>
      <c r="AJ519" s="6">
        <v>0</v>
      </c>
      <c r="AK519" s="6">
        <v>0.30166666666666669</v>
      </c>
      <c r="AL519" s="6">
        <v>0</v>
      </c>
      <c r="AM519" s="6">
        <v>0.6971666666666666</v>
      </c>
      <c r="AN519" s="7">
        <v>0</v>
      </c>
      <c r="AO519" s="6">
        <v>4.1065434969683601E-298</v>
      </c>
      <c r="AP519" s="6">
        <v>0</v>
      </c>
      <c r="AQ519" s="6">
        <v>3.6656284366906703E-108</v>
      </c>
      <c r="AR519" s="6">
        <v>1.98118465014183E-75</v>
      </c>
      <c r="AS519" s="6">
        <v>1</v>
      </c>
      <c r="AT519" s="7">
        <v>4.9587280230146099E-37</v>
      </c>
      <c r="AU519" s="5">
        <v>5</v>
      </c>
      <c r="AV519" s="6">
        <v>1.4557148988738801E-75</v>
      </c>
      <c r="AW519" s="6">
        <v>5.19407510886615E-138</v>
      </c>
      <c r="AX519" s="6">
        <v>1.6735108864895501E-26</v>
      </c>
      <c r="AY519" s="6">
        <v>1.17180700486579E-35</v>
      </c>
      <c r="AZ519" s="6">
        <v>1</v>
      </c>
      <c r="BA519" s="7">
        <v>8.7064046112521494E-24</v>
      </c>
      <c r="BB519" s="6">
        <v>1.4270299337830399E-284</v>
      </c>
      <c r="BC519" s="6">
        <v>9.4364217997609796E-157</v>
      </c>
      <c r="BD519" s="6">
        <v>9.7512214913926795E-304</v>
      </c>
      <c r="BE519" s="6">
        <v>9.2950423316614799E-70</v>
      </c>
      <c r="BF519" s="6">
        <v>1.226246439162E-77</v>
      </c>
      <c r="BG519" s="6">
        <v>1</v>
      </c>
      <c r="BH519" s="7">
        <v>4.4461468050055499E-47</v>
      </c>
      <c r="BI519" s="6">
        <v>0</v>
      </c>
      <c r="BJ519" s="6">
        <v>0</v>
      </c>
      <c r="BK519" s="6">
        <v>2.9828979364834202E-228</v>
      </c>
      <c r="BL519" s="6">
        <v>3.7236609444793802E-178</v>
      </c>
      <c r="BM519" s="6">
        <v>1</v>
      </c>
      <c r="BN519" s="6">
        <v>2.7542281593601002E-141</v>
      </c>
      <c r="BO519" s="7">
        <v>1.37660199012643E-107</v>
      </c>
      <c r="BP519" s="6">
        <v>5.7526243991242401E-81</v>
      </c>
      <c r="BQ519" s="6">
        <v>1.27229846192343E-143</v>
      </c>
      <c r="BR519" s="6">
        <v>4.1535206581031897E-29</v>
      </c>
      <c r="BS519" s="6">
        <v>1.3058037748779401E-35</v>
      </c>
      <c r="BT519" s="6">
        <v>1</v>
      </c>
      <c r="BU519" s="6">
        <v>7.0858820170453593E-24</v>
      </c>
      <c r="BV519" s="7">
        <v>2.9442400639867999E-33</v>
      </c>
      <c r="BW519">
        <v>295</v>
      </c>
      <c r="BX519">
        <v>305</v>
      </c>
      <c r="BY519">
        <v>266</v>
      </c>
      <c r="BZ519">
        <v>285</v>
      </c>
      <c r="CA519">
        <v>255</v>
      </c>
      <c r="CB519">
        <v>194</v>
      </c>
      <c r="CC519">
        <v>216</v>
      </c>
      <c r="CD519">
        <v>225</v>
      </c>
      <c r="CE519">
        <v>228</v>
      </c>
      <c r="CF519" s="1">
        <v>242</v>
      </c>
      <c r="CH519" s="43">
        <v>9.0701745080358595E-2</v>
      </c>
      <c r="CJ519" s="27" t="s">
        <v>72357</v>
      </c>
    </row>
    <row r="520" spans="1:88">
      <c r="A520" s="27">
        <v>517</v>
      </c>
      <c r="B520" t="s">
        <v>70952</v>
      </c>
      <c r="D520" t="s">
        <v>71361</v>
      </c>
      <c r="E520" t="s">
        <v>71792</v>
      </c>
      <c r="F520" s="29">
        <v>37.340000000000003</v>
      </c>
      <c r="G520" s="29">
        <v>114.28100000000001</v>
      </c>
      <c r="H520" s="31">
        <v>360</v>
      </c>
      <c r="I520" s="29" t="s">
        <v>71881</v>
      </c>
      <c r="J520" s="31" t="s">
        <v>72215</v>
      </c>
      <c r="K520" s="31" t="s">
        <v>72216</v>
      </c>
      <c r="M520" s="48">
        <v>39757</v>
      </c>
      <c r="N520" s="27" t="s">
        <v>71313</v>
      </c>
      <c r="O520" s="54" t="s">
        <v>72386</v>
      </c>
      <c r="P520" s="11"/>
      <c r="Q520" s="11"/>
      <c r="R520" s="11" t="s">
        <v>70990</v>
      </c>
      <c r="S520" s="12" t="s">
        <v>70990</v>
      </c>
      <c r="T520" s="6">
        <v>1.4999999999999999E-2</v>
      </c>
      <c r="U520" s="6">
        <v>1E-3</v>
      </c>
      <c r="V520" s="6">
        <v>1.8333333333333335E-3</v>
      </c>
      <c r="W520" s="6">
        <v>0.29349999999999998</v>
      </c>
      <c r="X520" s="6">
        <v>6.3333333333333332E-3</v>
      </c>
      <c r="Y520" s="6">
        <v>0.68199999999999994</v>
      </c>
      <c r="Z520" s="7">
        <v>0</v>
      </c>
      <c r="AA520" s="6">
        <v>1.4E-2</v>
      </c>
      <c r="AB520" s="6">
        <v>1.3333333333333333E-3</v>
      </c>
      <c r="AC520" s="6">
        <v>1E-3</v>
      </c>
      <c r="AD520" s="6">
        <v>0.29399999999999998</v>
      </c>
      <c r="AE520" s="6">
        <v>0.11916666666666668</v>
      </c>
      <c r="AF520" s="6">
        <v>0.57033333333333347</v>
      </c>
      <c r="AG520" s="7">
        <v>0</v>
      </c>
      <c r="AH520" s="6">
        <v>1.4E-2</v>
      </c>
      <c r="AI520" s="6">
        <v>1E-3</v>
      </c>
      <c r="AJ520" s="6">
        <v>1E-3</v>
      </c>
      <c r="AK520" s="6">
        <v>0.29416666666666669</v>
      </c>
      <c r="AL520" s="6">
        <v>6.6666666666666671E-3</v>
      </c>
      <c r="AM520" s="6">
        <v>0.68316666666666659</v>
      </c>
      <c r="AN520" s="7">
        <v>1.6666666666666666E-4</v>
      </c>
      <c r="AO520" s="6">
        <v>7.35244091712742E-287</v>
      </c>
      <c r="AP520" s="6">
        <v>0</v>
      </c>
      <c r="AQ520" s="6">
        <v>1.93341534847985E-122</v>
      </c>
      <c r="AR520" s="6">
        <v>5.9878076023521998E-64</v>
      </c>
      <c r="AS520" s="6">
        <v>1</v>
      </c>
      <c r="AT520" s="7">
        <v>2.59227223966137E-35</v>
      </c>
      <c r="AU520" s="5">
        <v>5</v>
      </c>
      <c r="AV520" s="6">
        <v>3.5241006091811701E-75</v>
      </c>
      <c r="AW520" s="6">
        <v>3.1999873384169299E-148</v>
      </c>
      <c r="AX520" s="6">
        <v>2.4180584626717602E-19</v>
      </c>
      <c r="AY520" s="6">
        <v>3.8278472557153602E-44</v>
      </c>
      <c r="AZ520" s="6">
        <v>1</v>
      </c>
      <c r="BA520" s="7">
        <v>1.8155351199988101E-31</v>
      </c>
      <c r="BB520" s="6">
        <v>8.3380776937248607E-279</v>
      </c>
      <c r="BC520" s="6">
        <v>5.0549695146276999E-151</v>
      </c>
      <c r="BD520" s="6">
        <v>9.2663398633475703E-292</v>
      </c>
      <c r="BE520" s="6">
        <v>1.06148205257443E-77</v>
      </c>
      <c r="BF520" s="6">
        <v>7.9664061801244895E-69</v>
      </c>
      <c r="BG520" s="6">
        <v>1</v>
      </c>
      <c r="BH520" s="7">
        <v>1.53567843596465E-49</v>
      </c>
      <c r="BI520" s="6">
        <v>0</v>
      </c>
      <c r="BJ520" s="6">
        <v>0</v>
      </c>
      <c r="BK520" s="6">
        <v>3.6490261964057898E-251</v>
      </c>
      <c r="BL520" s="6">
        <v>3.9035061721046398E-177</v>
      </c>
      <c r="BM520" s="6">
        <v>1</v>
      </c>
      <c r="BN520" s="6">
        <v>4.8589079689254199E-150</v>
      </c>
      <c r="BO520" s="7">
        <v>5.8867617767582596E-116</v>
      </c>
      <c r="BP520" s="6">
        <v>1.2972902812682301E-88</v>
      </c>
      <c r="BQ520" s="6">
        <v>6.0926634687586496E-162</v>
      </c>
      <c r="BR520" s="6">
        <v>2.0405235532526202E-30</v>
      </c>
      <c r="BS520" s="6">
        <v>2.37805566971602E-45</v>
      </c>
      <c r="BT520" s="6">
        <v>1</v>
      </c>
      <c r="BU520" s="6">
        <v>1.7837569541254199E-33</v>
      </c>
      <c r="BV520" s="7">
        <v>1.55996238253994E-21</v>
      </c>
      <c r="BW520">
        <v>295</v>
      </c>
      <c r="BX520">
        <v>305</v>
      </c>
      <c r="BY520">
        <v>266</v>
      </c>
      <c r="BZ520">
        <v>286</v>
      </c>
      <c r="CA520">
        <v>255</v>
      </c>
      <c r="CB520">
        <v>194</v>
      </c>
      <c r="CC520">
        <v>216</v>
      </c>
      <c r="CD520">
        <v>225</v>
      </c>
      <c r="CE520">
        <v>228</v>
      </c>
      <c r="CF520" s="1">
        <v>242</v>
      </c>
      <c r="CH520" s="43">
        <v>8.7828605782368702E-2</v>
      </c>
      <c r="CJ520" s="27" t="s">
        <v>72357</v>
      </c>
    </row>
    <row r="521" spans="1:88">
      <c r="A521" s="27">
        <v>518</v>
      </c>
      <c r="B521" t="s">
        <v>70952</v>
      </c>
      <c r="D521" t="s">
        <v>71362</v>
      </c>
      <c r="E521" t="s">
        <v>71792</v>
      </c>
      <c r="F521" s="29">
        <v>37.3369</v>
      </c>
      <c r="G521" s="29">
        <v>114.27970000000001</v>
      </c>
      <c r="H521" s="31">
        <v>345</v>
      </c>
      <c r="I521" s="29" t="s">
        <v>71881</v>
      </c>
      <c r="J521" s="31" t="s">
        <v>72215</v>
      </c>
      <c r="K521" s="31" t="s">
        <v>72216</v>
      </c>
      <c r="M521" s="48">
        <v>39757</v>
      </c>
      <c r="N521" s="27" t="s">
        <v>71313</v>
      </c>
      <c r="O521" s="54" t="s">
        <v>72386</v>
      </c>
      <c r="P521" s="11"/>
      <c r="Q521" s="11"/>
      <c r="S521" s="12" t="s">
        <v>70990</v>
      </c>
      <c r="T521" s="6">
        <v>0</v>
      </c>
      <c r="U521" s="6">
        <v>1.6666666666666666E-4</v>
      </c>
      <c r="V521" s="6">
        <v>0</v>
      </c>
      <c r="W521" s="6">
        <v>0.3136666666666667</v>
      </c>
      <c r="X521" s="6">
        <v>1E-3</v>
      </c>
      <c r="Y521" s="6">
        <v>0.68</v>
      </c>
      <c r="Z521" s="7">
        <v>4.6666666666666671E-3</v>
      </c>
      <c r="AA521" s="6">
        <v>0</v>
      </c>
      <c r="AB521" s="6">
        <v>3.8333333333333331E-3</v>
      </c>
      <c r="AC521" s="6">
        <v>0</v>
      </c>
      <c r="AD521" s="6">
        <v>0.31033333333333329</v>
      </c>
      <c r="AE521" s="6">
        <v>0.1145</v>
      </c>
      <c r="AF521" s="6">
        <v>0.56816666666666671</v>
      </c>
      <c r="AG521" s="7">
        <v>2.8333333333333335E-3</v>
      </c>
      <c r="AH521" s="6">
        <v>0</v>
      </c>
      <c r="AI521" s="6">
        <v>4.0000000000000001E-3</v>
      </c>
      <c r="AJ521" s="6">
        <v>0</v>
      </c>
      <c r="AK521" s="6">
        <v>0.30933333333333335</v>
      </c>
      <c r="AL521" s="6">
        <v>1E-3</v>
      </c>
      <c r="AM521" s="6">
        <v>0.6831666666666667</v>
      </c>
      <c r="AN521" s="7">
        <v>2.3333333333333335E-3</v>
      </c>
      <c r="AO521" s="6">
        <v>1.0791947920193699E-262</v>
      </c>
      <c r="AP521" s="6">
        <v>0</v>
      </c>
      <c r="AQ521" s="6">
        <v>7.2462486264161403E-137</v>
      </c>
      <c r="AR521" s="6">
        <v>7.2332130387990301E-68</v>
      </c>
      <c r="AS521" s="6">
        <v>1</v>
      </c>
      <c r="AT521" s="7">
        <v>1.36403531977737E-32</v>
      </c>
      <c r="AU521" s="5">
        <v>5</v>
      </c>
      <c r="AV521" s="6">
        <v>4.0253333359576801E-70</v>
      </c>
      <c r="AW521" s="6">
        <v>3.3203706929917901E-128</v>
      </c>
      <c r="AX521" s="6">
        <v>7.8626234985499602E-15</v>
      </c>
      <c r="AY521" s="6">
        <v>2.9544787876197799E-37</v>
      </c>
      <c r="AZ521" s="6">
        <v>0.99999999999999201</v>
      </c>
      <c r="BA521" s="7">
        <v>9.9528367139287508E-25</v>
      </c>
      <c r="BB521" s="6">
        <v>2.30369527641368E-274</v>
      </c>
      <c r="BC521" s="6">
        <v>1.0674823717904601E-146</v>
      </c>
      <c r="BD521" s="6">
        <v>1.03068933928694E-305</v>
      </c>
      <c r="BE521" s="6">
        <v>1.3233105680201101E-70</v>
      </c>
      <c r="BF521" s="6">
        <v>4.8903027373226896E-68</v>
      </c>
      <c r="BG521" s="6">
        <v>1</v>
      </c>
      <c r="BH521" s="7">
        <v>1.16618183008271E-42</v>
      </c>
      <c r="BI521" s="6">
        <v>0</v>
      </c>
      <c r="BJ521" s="6">
        <v>0</v>
      </c>
      <c r="BK521" s="6">
        <v>1.05110961757379E-236</v>
      </c>
      <c r="BL521" s="6">
        <v>1.1048501350014801E-155</v>
      </c>
      <c r="BM521" s="6">
        <v>1</v>
      </c>
      <c r="BN521" s="6">
        <v>7.0522875386969096E-122</v>
      </c>
      <c r="BO521" s="7">
        <v>7.6453235181018194E-89</v>
      </c>
      <c r="BP521" s="6">
        <v>3.5845985159875299E-79</v>
      </c>
      <c r="BQ521" s="6">
        <v>1.7391954477314601E-137</v>
      </c>
      <c r="BR521" s="6">
        <v>7.9009602328428302E-22</v>
      </c>
      <c r="BS521" s="6">
        <v>1.0858595091968901E-37</v>
      </c>
      <c r="BT521" s="6">
        <v>1</v>
      </c>
      <c r="BU521" s="6">
        <v>1.4743408150283701E-25</v>
      </c>
      <c r="BV521" s="7">
        <v>1.3722541406753901E-20</v>
      </c>
      <c r="BW521">
        <v>295</v>
      </c>
      <c r="BX521">
        <v>305</v>
      </c>
      <c r="BY521">
        <v>266</v>
      </c>
      <c r="BZ521">
        <v>286</v>
      </c>
      <c r="CA521">
        <v>255</v>
      </c>
      <c r="CB521">
        <v>194</v>
      </c>
      <c r="CC521">
        <v>216</v>
      </c>
      <c r="CD521">
        <v>225</v>
      </c>
      <c r="CE521">
        <v>228</v>
      </c>
      <c r="CF521" s="1">
        <v>242</v>
      </c>
      <c r="CH521" s="43">
        <v>7.4258533855623907E-2</v>
      </c>
      <c r="CJ521" s="27" t="s">
        <v>72357</v>
      </c>
    </row>
    <row r="522" spans="1:88">
      <c r="A522" s="27">
        <v>519</v>
      </c>
      <c r="B522" t="s">
        <v>70952</v>
      </c>
      <c r="D522" t="s">
        <v>71363</v>
      </c>
      <c r="E522" t="s">
        <v>71792</v>
      </c>
      <c r="F522" s="29">
        <v>31.1995</v>
      </c>
      <c r="G522" s="29">
        <v>110.92319999999999</v>
      </c>
      <c r="H522" s="31">
        <v>514</v>
      </c>
      <c r="I522" s="29" t="s">
        <v>71881</v>
      </c>
      <c r="J522" s="31" t="s">
        <v>72176</v>
      </c>
      <c r="K522" s="31" t="s">
        <v>72199</v>
      </c>
      <c r="M522" s="48">
        <v>39740</v>
      </c>
      <c r="N522" s="27" t="s">
        <v>71313</v>
      </c>
      <c r="O522" s="54" t="s">
        <v>72385</v>
      </c>
      <c r="P522" s="11"/>
      <c r="Q522" s="11"/>
      <c r="S522" s="12" t="s">
        <v>70990</v>
      </c>
      <c r="T522" s="6">
        <v>0</v>
      </c>
      <c r="U522" s="6">
        <v>5.0000000000000001E-4</v>
      </c>
      <c r="V522" s="6">
        <v>0</v>
      </c>
      <c r="W522" s="6">
        <v>1.0666666666666666E-2</v>
      </c>
      <c r="X522" s="6">
        <v>0.27266666666666667</v>
      </c>
      <c r="Y522" s="6">
        <v>0.6781666666666667</v>
      </c>
      <c r="Z522" s="7">
        <v>3.7499999999999999E-2</v>
      </c>
      <c r="AA522" s="6">
        <v>0</v>
      </c>
      <c r="AB522" s="6">
        <v>0</v>
      </c>
      <c r="AC522" s="6">
        <v>0</v>
      </c>
      <c r="AD522" s="6">
        <v>8.6666666666666663E-3</v>
      </c>
      <c r="AE522" s="6">
        <v>0.34066666666666673</v>
      </c>
      <c r="AF522" s="6">
        <v>0.6110000000000001</v>
      </c>
      <c r="AG522" s="7">
        <v>3.9E-2</v>
      </c>
      <c r="AH522" s="6">
        <v>0</v>
      </c>
      <c r="AI522" s="6">
        <v>0</v>
      </c>
      <c r="AJ522" s="6">
        <v>0</v>
      </c>
      <c r="AK522" s="6">
        <v>1.0333333333333333E-2</v>
      </c>
      <c r="AL522" s="6">
        <v>0.27500000000000008</v>
      </c>
      <c r="AM522" s="6">
        <v>0.68100000000000005</v>
      </c>
      <c r="AN522" s="7">
        <v>3.3500000000000002E-2</v>
      </c>
      <c r="AO522" s="6">
        <v>1.3214943247915499E-274</v>
      </c>
      <c r="AP522" s="6">
        <v>0</v>
      </c>
      <c r="AQ522" s="6">
        <v>1.46909005334609E-131</v>
      </c>
      <c r="AR522" s="6">
        <v>7.49795201754179E-76</v>
      </c>
      <c r="AS522" s="6">
        <v>1</v>
      </c>
      <c r="AT522" s="7">
        <v>6.3995963821587698E-36</v>
      </c>
      <c r="AU522" s="5">
        <v>5</v>
      </c>
      <c r="AV522" s="6">
        <v>5.3012873251054702E-80</v>
      </c>
      <c r="AW522" s="6">
        <v>6.9157273360294705E-148</v>
      </c>
      <c r="AX522" s="6">
        <v>2.9706637024274198E-34</v>
      </c>
      <c r="AY522" s="6">
        <v>7.8916618232026303E-28</v>
      </c>
      <c r="AZ522" s="6">
        <v>1</v>
      </c>
      <c r="BA522" s="7">
        <v>2.1095117245151999E-23</v>
      </c>
      <c r="BB522" s="6">
        <v>3.9768296335668197E-294</v>
      </c>
      <c r="BC522" s="6">
        <v>3.5058928061130802E-156</v>
      </c>
      <c r="BD522" s="6">
        <v>1.46269485509712E-300</v>
      </c>
      <c r="BE522" s="6">
        <v>2.1985807168654901E-89</v>
      </c>
      <c r="BF522" s="6">
        <v>1.32740809683545E-86</v>
      </c>
      <c r="BG522" s="6">
        <v>1</v>
      </c>
      <c r="BH522" s="7">
        <v>2.93010906257132E-56</v>
      </c>
      <c r="BI522" s="6">
        <v>9.3193360405747293E-274</v>
      </c>
      <c r="BJ522" s="6">
        <v>0</v>
      </c>
      <c r="BK522" s="6">
        <v>7.4310796475366998E-132</v>
      </c>
      <c r="BL522" s="6">
        <v>1.32796038301035E-74</v>
      </c>
      <c r="BM522" s="6">
        <v>9.4406598877895602E-121</v>
      </c>
      <c r="BN522" s="6">
        <v>1.2046925569946399E-35</v>
      </c>
      <c r="BO522" s="7">
        <v>1</v>
      </c>
      <c r="BP522" s="6">
        <v>9.4092083305205398E-92</v>
      </c>
      <c r="BQ522" s="6">
        <v>8.3227272126307803E-160</v>
      </c>
      <c r="BR522" s="6">
        <v>1.07551358217664E-43</v>
      </c>
      <c r="BS522" s="6">
        <v>3.6909193385840201E-28</v>
      </c>
      <c r="BT522" s="6">
        <v>1</v>
      </c>
      <c r="BU522" s="6">
        <v>3.0579323954356301E-24</v>
      </c>
      <c r="BV522" s="7">
        <v>7.4474730689739196E-43</v>
      </c>
      <c r="BW522">
        <v>293</v>
      </c>
      <c r="BX522">
        <v>305</v>
      </c>
      <c r="BY522">
        <v>268</v>
      </c>
      <c r="BZ522">
        <v>284</v>
      </c>
      <c r="CA522">
        <v>255</v>
      </c>
      <c r="CB522">
        <v>194</v>
      </c>
      <c r="CC522">
        <v>216</v>
      </c>
      <c r="CD522">
        <v>222</v>
      </c>
      <c r="CE522">
        <v>227</v>
      </c>
      <c r="CF522" s="1">
        <v>240</v>
      </c>
      <c r="CH522" s="43">
        <v>9.2981403719256103E-2</v>
      </c>
      <c r="CJ522" s="27" t="s">
        <v>72357</v>
      </c>
    </row>
    <row r="523" spans="1:88">
      <c r="A523" s="27">
        <v>520</v>
      </c>
      <c r="B523" t="s">
        <v>70952</v>
      </c>
      <c r="D523" t="s">
        <v>71364</v>
      </c>
      <c r="E523" t="s">
        <v>71792</v>
      </c>
      <c r="F523" s="29">
        <v>30.7651</v>
      </c>
      <c r="G523" s="29">
        <v>111.3404</v>
      </c>
      <c r="H523" s="31">
        <v>119</v>
      </c>
      <c r="I523" s="29" t="s">
        <v>71881</v>
      </c>
      <c r="J523" s="31" t="s">
        <v>72176</v>
      </c>
      <c r="K523" s="31" t="s">
        <v>72198</v>
      </c>
      <c r="M523" s="48">
        <v>39739</v>
      </c>
      <c r="N523" s="27" t="s">
        <v>71313</v>
      </c>
      <c r="O523" s="54" t="s">
        <v>72385</v>
      </c>
      <c r="P523" s="11"/>
      <c r="Q523" s="11"/>
      <c r="S523" s="12" t="s">
        <v>70990</v>
      </c>
      <c r="T523" s="6">
        <v>1.3333333333333333E-3</v>
      </c>
      <c r="U523" s="6">
        <v>5.0000000000000001E-4</v>
      </c>
      <c r="V523" s="6">
        <v>5.0000000000000001E-4</v>
      </c>
      <c r="W523" s="6">
        <v>7.8166666666666676E-2</v>
      </c>
      <c r="X523" s="6">
        <v>0.17183333333333328</v>
      </c>
      <c r="Y523" s="6">
        <v>0.6778333333333334</v>
      </c>
      <c r="Z523" s="7">
        <v>6.9500000000000006E-2</v>
      </c>
      <c r="AA523" s="6">
        <v>1E-3</v>
      </c>
      <c r="AB523" s="6">
        <v>2.9999999999999996E-3</v>
      </c>
      <c r="AC523" s="6">
        <v>0</v>
      </c>
      <c r="AD523" s="6">
        <v>7.6333333333333336E-2</v>
      </c>
      <c r="AE523" s="6">
        <v>0.2588333333333333</v>
      </c>
      <c r="AF523" s="6">
        <v>0.59699999999999998</v>
      </c>
      <c r="AG523" s="7">
        <v>6.3333333333333339E-2</v>
      </c>
      <c r="AH523" s="6">
        <v>1.8333333333333333E-3</v>
      </c>
      <c r="AI523" s="6">
        <v>2.5000000000000001E-3</v>
      </c>
      <c r="AJ523" s="6">
        <v>0</v>
      </c>
      <c r="AK523" s="6">
        <v>7.6499999999999999E-2</v>
      </c>
      <c r="AL523" s="6">
        <v>0.17716666666666669</v>
      </c>
      <c r="AM523" s="6">
        <v>0.68566666666666676</v>
      </c>
      <c r="AN523" s="7">
        <v>5.6333333333333339E-2</v>
      </c>
      <c r="AO523" s="6">
        <v>1.81699002977123E-292</v>
      </c>
      <c r="AP523" s="6">
        <v>0</v>
      </c>
      <c r="AQ523" s="6">
        <v>2.2441274680056801E-135</v>
      </c>
      <c r="AR523" s="6">
        <v>3.5498719364311799E-66</v>
      </c>
      <c r="AS523" s="6">
        <v>1</v>
      </c>
      <c r="AT523" s="7">
        <v>1.0668500576446E-36</v>
      </c>
      <c r="AU523" s="5">
        <v>5</v>
      </c>
      <c r="AV523" s="6">
        <v>5.0226877097749499E-77</v>
      </c>
      <c r="AW523" s="6">
        <v>6.7313718699247401E-146</v>
      </c>
      <c r="AX523" s="6">
        <v>2.00670761715407E-28</v>
      </c>
      <c r="AY523" s="6">
        <v>1.80668433421614E-28</v>
      </c>
      <c r="AZ523" s="6">
        <v>1</v>
      </c>
      <c r="BA523" s="7">
        <v>1.0812068324673299E-22</v>
      </c>
      <c r="BB523" s="6">
        <v>2.87277263893151E-274</v>
      </c>
      <c r="BC523" s="6">
        <v>4.3772279764414198E-138</v>
      </c>
      <c r="BD523" s="6">
        <v>1.30005994336812E-293</v>
      </c>
      <c r="BE523" s="6">
        <v>1.7659797136968901E-71</v>
      </c>
      <c r="BF523" s="6">
        <v>8.2894194349618903E-65</v>
      </c>
      <c r="BG523" s="6">
        <v>1</v>
      </c>
      <c r="BH523" s="7">
        <v>1.0074915266176399E-42</v>
      </c>
      <c r="BI523" s="6">
        <v>2.14043976661478E-291</v>
      </c>
      <c r="BJ523" s="6">
        <v>0</v>
      </c>
      <c r="BK523" s="6">
        <v>1.91378293146049E-136</v>
      </c>
      <c r="BL523" s="6">
        <v>7.8712621343769595E-66</v>
      </c>
      <c r="BM523" s="6">
        <v>4.2589537259703901E-107</v>
      </c>
      <c r="BN523" s="6">
        <v>2.2866270274020601E-37</v>
      </c>
      <c r="BO523" s="7">
        <v>1</v>
      </c>
      <c r="BP523" s="6">
        <v>1.2145189870358699E-86</v>
      </c>
      <c r="BQ523" s="6">
        <v>1.1856181969385401E-155</v>
      </c>
      <c r="BR523" s="6">
        <v>5.6673725959961701E-36</v>
      </c>
      <c r="BS523" s="6">
        <v>1.72101580706301E-28</v>
      </c>
      <c r="BT523" s="6">
        <v>1</v>
      </c>
      <c r="BU523" s="6">
        <v>4.8781049142145601E-23</v>
      </c>
      <c r="BV523" s="7">
        <v>3.4013347104595699E-38</v>
      </c>
      <c r="BW523">
        <v>294</v>
      </c>
      <c r="BX523">
        <v>306</v>
      </c>
      <c r="BY523">
        <v>270</v>
      </c>
      <c r="BZ523">
        <v>287</v>
      </c>
      <c r="CA523">
        <v>250</v>
      </c>
      <c r="CB523">
        <v>194</v>
      </c>
      <c r="CC523">
        <v>216</v>
      </c>
      <c r="CD523">
        <v>226</v>
      </c>
      <c r="CE523">
        <v>227</v>
      </c>
      <c r="CF523" s="1">
        <v>249</v>
      </c>
      <c r="CH523" s="43">
        <v>8.6635843240863097E-2</v>
      </c>
      <c r="CJ523" s="27" t="s">
        <v>72357</v>
      </c>
    </row>
    <row r="524" spans="1:88">
      <c r="A524" s="27">
        <v>521</v>
      </c>
      <c r="B524" t="s">
        <v>70952</v>
      </c>
      <c r="D524" t="s">
        <v>71365</v>
      </c>
      <c r="E524" t="s">
        <v>71792</v>
      </c>
      <c r="F524" s="29">
        <v>37.345199999999998</v>
      </c>
      <c r="G524" s="29">
        <v>114.248</v>
      </c>
      <c r="H524" s="31">
        <v>458</v>
      </c>
      <c r="I524" s="29" t="s">
        <v>71881</v>
      </c>
      <c r="J524" s="31" t="s">
        <v>72215</v>
      </c>
      <c r="K524" s="31" t="s">
        <v>72216</v>
      </c>
      <c r="M524" s="48">
        <v>39757</v>
      </c>
      <c r="N524" s="27" t="s">
        <v>71313</v>
      </c>
      <c r="O524" s="54" t="s">
        <v>72386</v>
      </c>
      <c r="P524" s="11"/>
      <c r="Q524" s="11"/>
      <c r="S524" s="12" t="s">
        <v>70990</v>
      </c>
      <c r="T524" s="6">
        <v>0</v>
      </c>
      <c r="U524" s="6">
        <v>0</v>
      </c>
      <c r="V524" s="6">
        <v>1.6666666666666666E-4</v>
      </c>
      <c r="W524" s="6">
        <v>0.32483333333333336</v>
      </c>
      <c r="X524" s="6">
        <v>0</v>
      </c>
      <c r="Y524" s="6">
        <v>0.67416666666666669</v>
      </c>
      <c r="Z524" s="7">
        <v>0</v>
      </c>
      <c r="AA524" s="6">
        <v>0</v>
      </c>
      <c r="AB524" s="6">
        <v>0</v>
      </c>
      <c r="AC524" s="6">
        <v>3.3333333333333332E-4</v>
      </c>
      <c r="AD524" s="6">
        <v>0.32133333333333336</v>
      </c>
      <c r="AE524" s="6">
        <v>0.11283333333333334</v>
      </c>
      <c r="AF524" s="6">
        <v>0.56499999999999995</v>
      </c>
      <c r="AG524" s="7">
        <v>0</v>
      </c>
      <c r="AH524" s="6">
        <v>0</v>
      </c>
      <c r="AI524" s="6">
        <v>0</v>
      </c>
      <c r="AJ524" s="6">
        <v>1.6666666666666666E-4</v>
      </c>
      <c r="AK524" s="6">
        <v>0.32066666666666666</v>
      </c>
      <c r="AL524" s="6">
        <v>0</v>
      </c>
      <c r="AM524" s="6">
        <v>0.67833333333333334</v>
      </c>
      <c r="AN524" s="7">
        <v>0</v>
      </c>
      <c r="AO524" s="6">
        <v>5.3163387817646701E-268</v>
      </c>
      <c r="AP524" s="6">
        <v>0</v>
      </c>
      <c r="AQ524" s="6">
        <v>1.9837490152888001E-119</v>
      </c>
      <c r="AR524" s="6">
        <v>1.6249516919084E-72</v>
      </c>
      <c r="AS524" s="6">
        <v>1</v>
      </c>
      <c r="AT524" s="7">
        <v>8.3672937504447803E-36</v>
      </c>
      <c r="AU524" s="5">
        <v>5</v>
      </c>
      <c r="AV524" s="6">
        <v>1.27180332951328E-79</v>
      </c>
      <c r="AW524" s="6">
        <v>3.9688103316557199E-143</v>
      </c>
      <c r="AX524" s="6">
        <v>2.2956252791351299E-28</v>
      </c>
      <c r="AY524" s="6">
        <v>8.7671396181661603E-35</v>
      </c>
      <c r="AZ524" s="6">
        <v>1</v>
      </c>
      <c r="BA524" s="7">
        <v>2.0708484080982499E-26</v>
      </c>
      <c r="BB524" s="6">
        <v>1.0313892061639E-286</v>
      </c>
      <c r="BC524" s="6">
        <v>5.9886313688313797E-153</v>
      </c>
      <c r="BD524" s="6">
        <v>3.9754062222682599E-302</v>
      </c>
      <c r="BE524" s="6">
        <v>4.4375122525455902E-84</v>
      </c>
      <c r="BF524" s="6">
        <v>2.1793618618367701E-87</v>
      </c>
      <c r="BG524" s="6">
        <v>1</v>
      </c>
      <c r="BH524" s="7">
        <v>1.2185196884012201E-58</v>
      </c>
      <c r="BI524" s="6">
        <v>0</v>
      </c>
      <c r="BJ524" s="6">
        <v>0</v>
      </c>
      <c r="BK524" s="6">
        <v>1.7589614596791999E-238</v>
      </c>
      <c r="BL524" s="6">
        <v>8.5510380251423804E-175</v>
      </c>
      <c r="BM524" s="6">
        <v>1</v>
      </c>
      <c r="BN524" s="6">
        <v>1.3484261772317801E-139</v>
      </c>
      <c r="BO524" s="7">
        <v>1.04408625892616E-106</v>
      </c>
      <c r="BP524" s="6">
        <v>3.3664226479661002E-91</v>
      </c>
      <c r="BQ524" s="6">
        <v>5.9617036510351498E-155</v>
      </c>
      <c r="BR524" s="6">
        <v>2.1369942347536998E-37</v>
      </c>
      <c r="BS524" s="6">
        <v>1.72399605937908E-35</v>
      </c>
      <c r="BT524" s="6">
        <v>1</v>
      </c>
      <c r="BU524" s="6">
        <v>1.02732710036497E-27</v>
      </c>
      <c r="BV524" s="7">
        <v>1.9330226308059699E-33</v>
      </c>
      <c r="BW524">
        <v>294</v>
      </c>
      <c r="BX524">
        <v>305</v>
      </c>
      <c r="BY524">
        <v>266</v>
      </c>
      <c r="BZ524">
        <v>285</v>
      </c>
      <c r="CA524">
        <v>255</v>
      </c>
      <c r="CB524">
        <v>194</v>
      </c>
      <c r="CC524">
        <v>216</v>
      </c>
      <c r="CD524">
        <v>225</v>
      </c>
      <c r="CE524">
        <v>228</v>
      </c>
      <c r="CF524" s="1">
        <v>242</v>
      </c>
      <c r="CH524" s="43">
        <v>8.5032929679201202E-2</v>
      </c>
      <c r="CJ524" s="27" t="s">
        <v>72357</v>
      </c>
    </row>
    <row r="525" spans="1:88">
      <c r="A525" s="27">
        <v>522</v>
      </c>
      <c r="B525" t="s">
        <v>70952</v>
      </c>
      <c r="D525" t="s">
        <v>71366</v>
      </c>
      <c r="E525" t="s">
        <v>71792</v>
      </c>
      <c r="F525" s="29">
        <v>31.5093</v>
      </c>
      <c r="G525" s="29">
        <v>115.2987</v>
      </c>
      <c r="H525" s="31">
        <v>161</v>
      </c>
      <c r="I525" s="29" t="s">
        <v>71881</v>
      </c>
      <c r="J525" s="31" t="s">
        <v>72211</v>
      </c>
      <c r="K525" s="31" t="s">
        <v>72218</v>
      </c>
      <c r="M525" s="48">
        <v>39763</v>
      </c>
      <c r="N525" s="27" t="s">
        <v>71313</v>
      </c>
      <c r="O525" s="54" t="s">
        <v>72386</v>
      </c>
      <c r="P525" s="11"/>
      <c r="Q525" s="11"/>
      <c r="T525" s="6">
        <v>0</v>
      </c>
      <c r="U525" s="6">
        <v>5.0000000000000001E-4</v>
      </c>
      <c r="V525" s="6">
        <v>0</v>
      </c>
      <c r="W525" s="6">
        <v>0.22483333333333336</v>
      </c>
      <c r="X525" s="6">
        <v>0</v>
      </c>
      <c r="Y525" s="6">
        <v>0.65</v>
      </c>
      <c r="Z525" s="7">
        <v>0.12433333333333334</v>
      </c>
      <c r="AA525" s="6">
        <v>0</v>
      </c>
      <c r="AB525" s="6">
        <v>0</v>
      </c>
      <c r="AC525" s="6">
        <v>0</v>
      </c>
      <c r="AD525" s="6">
        <v>0.22383333333333336</v>
      </c>
      <c r="AE525" s="6">
        <v>0.10883333333333334</v>
      </c>
      <c r="AF525" s="6">
        <v>0.54383333333333339</v>
      </c>
      <c r="AG525" s="7">
        <v>0.123</v>
      </c>
      <c r="AH525" s="6">
        <v>0</v>
      </c>
      <c r="AI525" s="6">
        <v>0</v>
      </c>
      <c r="AJ525" s="6">
        <v>0</v>
      </c>
      <c r="AK525" s="6">
        <v>0.22216666666666671</v>
      </c>
      <c r="AL525" s="6">
        <v>0</v>
      </c>
      <c r="AM525" s="6">
        <v>0.65716666666666668</v>
      </c>
      <c r="AN525" s="7">
        <v>0.11983333333333333</v>
      </c>
      <c r="AO525" s="6">
        <v>9.10880385393817E-287</v>
      </c>
      <c r="AP525" s="6">
        <v>0</v>
      </c>
      <c r="AQ525" s="6">
        <v>1.9008892006313299E-126</v>
      </c>
      <c r="AR525" s="6">
        <v>7.2772371923823608E-71</v>
      </c>
      <c r="AS525" s="6">
        <v>1</v>
      </c>
      <c r="AT525" s="7">
        <v>2.7785528837951801E-35</v>
      </c>
      <c r="AU525" s="5">
        <v>5</v>
      </c>
      <c r="AV525" s="6">
        <v>3.7483480097863602E-81</v>
      </c>
      <c r="AW525" s="6">
        <v>2.90777428769743E-141</v>
      </c>
      <c r="AX525" s="6">
        <v>1.68812236346748E-32</v>
      </c>
      <c r="AY525" s="6">
        <v>6.2161483764499802E-33</v>
      </c>
      <c r="AZ525" s="6">
        <v>1</v>
      </c>
      <c r="BA525" s="7">
        <v>6.6883121396531195E-20</v>
      </c>
      <c r="BB525" s="6">
        <v>1.1790556432864601E-283</v>
      </c>
      <c r="BC525" s="6">
        <v>6.7338494829232103E-149</v>
      </c>
      <c r="BD525" s="6">
        <v>1.71339418515482E-298</v>
      </c>
      <c r="BE525" s="6">
        <v>5.4036194899519202E-76</v>
      </c>
      <c r="BF525" s="6">
        <v>3.5754365806843099E-72</v>
      </c>
      <c r="BG525" s="6">
        <v>1</v>
      </c>
      <c r="BH525" s="7">
        <v>1.09360650453768E-45</v>
      </c>
      <c r="BI525" s="6">
        <v>2.7915405078593099E-286</v>
      </c>
      <c r="BJ525" s="6">
        <v>0</v>
      </c>
      <c r="BK525" s="6">
        <v>6.6797140089119297E-127</v>
      </c>
      <c r="BL525" s="6">
        <v>3.9963113339417396E-71</v>
      </c>
      <c r="BM525" s="6">
        <v>2.1169971241881299E-116</v>
      </c>
      <c r="BN525" s="6">
        <v>1.5601439006847599E-36</v>
      </c>
      <c r="BO525" s="7">
        <v>1</v>
      </c>
      <c r="BP525" s="6">
        <v>6.8242907328447696E-91</v>
      </c>
      <c r="BQ525" s="6">
        <v>3.1431327674000703E-151</v>
      </c>
      <c r="BR525" s="6">
        <v>1.6526994680283001E-39</v>
      </c>
      <c r="BS525" s="6">
        <v>2.55268500191256E-33</v>
      </c>
      <c r="BT525" s="6">
        <v>1</v>
      </c>
      <c r="BU525" s="6">
        <v>9.7222924465498098E-21</v>
      </c>
      <c r="BV525" s="7">
        <v>7.5737197158559303E-39</v>
      </c>
      <c r="BW525">
        <v>295</v>
      </c>
      <c r="BX525">
        <v>305</v>
      </c>
      <c r="BY525">
        <v>266</v>
      </c>
      <c r="BZ525">
        <v>285</v>
      </c>
      <c r="CA525">
        <v>255</v>
      </c>
      <c r="CB525">
        <v>194</v>
      </c>
      <c r="CC525">
        <v>216</v>
      </c>
      <c r="CD525">
        <v>225</v>
      </c>
      <c r="CE525">
        <v>228</v>
      </c>
      <c r="CF525" s="1">
        <v>242</v>
      </c>
      <c r="CH525" s="43">
        <v>8.7304613038505494E-2</v>
      </c>
      <c r="CJ525" s="27" t="s">
        <v>72357</v>
      </c>
    </row>
    <row r="526" spans="1:88">
      <c r="A526" s="27">
        <v>523</v>
      </c>
      <c r="B526" t="s">
        <v>70952</v>
      </c>
      <c r="D526" t="s">
        <v>71367</v>
      </c>
      <c r="E526" t="s">
        <v>71792</v>
      </c>
      <c r="F526" s="29">
        <v>21.6355</v>
      </c>
      <c r="G526" s="29">
        <v>110.244</v>
      </c>
      <c r="H526" s="31">
        <v>37</v>
      </c>
      <c r="I526" s="29" t="s">
        <v>71881</v>
      </c>
      <c r="J526" s="31" t="s">
        <v>72259</v>
      </c>
      <c r="K526" s="31" t="s">
        <v>72268</v>
      </c>
      <c r="M526" s="48">
        <v>39904</v>
      </c>
      <c r="N526" s="27" t="s">
        <v>71313</v>
      </c>
      <c r="O526" s="54" t="s">
        <v>72386</v>
      </c>
      <c r="P526" s="11"/>
      <c r="Q526" s="11"/>
      <c r="T526" s="6">
        <v>0</v>
      </c>
      <c r="U526" s="6">
        <v>0</v>
      </c>
      <c r="V526" s="6">
        <v>0</v>
      </c>
      <c r="W526" s="6">
        <v>0.26716666666666661</v>
      </c>
      <c r="X526" s="6">
        <v>0</v>
      </c>
      <c r="Y526" s="6">
        <v>0.64916666666666667</v>
      </c>
      <c r="Z526" s="7">
        <v>8.3000000000000004E-2</v>
      </c>
      <c r="AA526" s="6">
        <v>0</v>
      </c>
      <c r="AB526" s="6">
        <v>0</v>
      </c>
      <c r="AC526" s="6">
        <v>0</v>
      </c>
      <c r="AD526" s="6">
        <v>0.26566666666666672</v>
      </c>
      <c r="AE526" s="6">
        <v>0.10983333333333334</v>
      </c>
      <c r="AF526" s="6">
        <v>0.54966666666666664</v>
      </c>
      <c r="AG526" s="7">
        <v>7.3999999999999996E-2</v>
      </c>
      <c r="AH526" s="6">
        <v>0</v>
      </c>
      <c r="AI526" s="6">
        <v>0</v>
      </c>
      <c r="AJ526" s="6">
        <v>0</v>
      </c>
      <c r="AK526" s="6">
        <v>0.26466666666666666</v>
      </c>
      <c r="AL526" s="6">
        <v>0</v>
      </c>
      <c r="AM526" s="6">
        <v>0.66483333333333339</v>
      </c>
      <c r="AN526" s="7">
        <v>6.9500000000000006E-2</v>
      </c>
      <c r="AO526" s="6">
        <v>2.3975322196481499E-262</v>
      </c>
      <c r="AP526" s="6">
        <v>0</v>
      </c>
      <c r="AQ526" s="6">
        <v>3.7664331887063097E-107</v>
      </c>
      <c r="AR526" s="6">
        <v>1.8315705160289E-74</v>
      </c>
      <c r="AS526" s="6">
        <v>1</v>
      </c>
      <c r="AT526" s="7">
        <v>6.3562420987191005E-36</v>
      </c>
      <c r="AU526" s="5">
        <v>5</v>
      </c>
      <c r="AV526" s="6">
        <v>5.1772117179323598E-79</v>
      </c>
      <c r="AW526" s="6">
        <v>1.6452227539261899E-147</v>
      </c>
      <c r="AX526" s="6">
        <v>8.1341745137239202E-26</v>
      </c>
      <c r="AY526" s="6">
        <v>2.6307077241972403E-32</v>
      </c>
      <c r="AZ526" s="6">
        <v>1</v>
      </c>
      <c r="BA526" s="7">
        <v>5.0069597308744201E-20</v>
      </c>
      <c r="BB526" s="6">
        <v>4.0289482709242098E-252</v>
      </c>
      <c r="BC526" s="6">
        <v>2.3603190090767901E-105</v>
      </c>
      <c r="BD526" s="6">
        <v>1.6276951242319899E-265</v>
      </c>
      <c r="BE526" s="6">
        <v>1.99096008549227E-33</v>
      </c>
      <c r="BF526" s="6">
        <v>8.3856301816763399E-43</v>
      </c>
      <c r="BG526" s="6">
        <v>0.99999999999990297</v>
      </c>
      <c r="BH526" s="7">
        <v>9.7561711909222996E-14</v>
      </c>
      <c r="BI526" s="6">
        <v>5.2166035180015798E-262</v>
      </c>
      <c r="BJ526" s="6">
        <v>0</v>
      </c>
      <c r="BK526" s="6">
        <v>5.6073046333516497E-108</v>
      </c>
      <c r="BL526" s="6">
        <v>1.05984938632446E-75</v>
      </c>
      <c r="BM526" s="6">
        <v>2.4096786398406699E-110</v>
      </c>
      <c r="BN526" s="6">
        <v>3.40615024883929E-38</v>
      </c>
      <c r="BO526" s="7">
        <v>1</v>
      </c>
      <c r="BP526" s="6">
        <v>6.6313497727992899E-87</v>
      </c>
      <c r="BQ526" s="6">
        <v>1.3936703231255401E-155</v>
      </c>
      <c r="BR526" s="6">
        <v>2.6009409858868399E-31</v>
      </c>
      <c r="BS526" s="6">
        <v>2.1275121745697701E-32</v>
      </c>
      <c r="BT526" s="6">
        <v>1</v>
      </c>
      <c r="BU526" s="6">
        <v>2.1395493037459201E-20</v>
      </c>
      <c r="BV526" s="7">
        <v>1.72418589636505E-33</v>
      </c>
      <c r="BW526">
        <v>295</v>
      </c>
      <c r="BX526">
        <v>305</v>
      </c>
      <c r="BY526">
        <v>266</v>
      </c>
      <c r="BZ526">
        <v>285</v>
      </c>
      <c r="CA526">
        <v>255</v>
      </c>
      <c r="CB526">
        <v>194</v>
      </c>
      <c r="CC526">
        <v>216</v>
      </c>
      <c r="CD526">
        <v>225</v>
      </c>
      <c r="CE526">
        <v>228</v>
      </c>
      <c r="CF526" s="1">
        <v>242</v>
      </c>
      <c r="CH526" s="43">
        <v>6.4326973569052995E-2</v>
      </c>
      <c r="CJ526" s="27" t="s">
        <v>72357</v>
      </c>
    </row>
    <row r="527" spans="1:88">
      <c r="A527" s="27">
        <v>524</v>
      </c>
      <c r="B527" t="s">
        <v>70952</v>
      </c>
      <c r="D527" t="s">
        <v>71368</v>
      </c>
      <c r="E527" t="s">
        <v>71792</v>
      </c>
      <c r="F527" s="29">
        <v>30.863900000000001</v>
      </c>
      <c r="G527" s="29">
        <v>111.3609</v>
      </c>
      <c r="H527" s="31">
        <v>145</v>
      </c>
      <c r="I527" s="29" t="s">
        <v>71881</v>
      </c>
      <c r="J527" s="31" t="s">
        <v>72176</v>
      </c>
      <c r="K527" s="31" t="s">
        <v>72198</v>
      </c>
      <c r="M527" s="48">
        <v>39739</v>
      </c>
      <c r="N527" s="27" t="s">
        <v>71313</v>
      </c>
      <c r="O527" s="54" t="s">
        <v>72385</v>
      </c>
      <c r="P527" s="11"/>
      <c r="Q527" s="11"/>
      <c r="S527" s="12" t="s">
        <v>70990</v>
      </c>
      <c r="T527" s="6">
        <v>0</v>
      </c>
      <c r="U527" s="6">
        <v>1.1666666666666668E-3</v>
      </c>
      <c r="V527" s="6">
        <v>0</v>
      </c>
      <c r="W527" s="6">
        <v>3.7499999999999999E-2</v>
      </c>
      <c r="X527" s="6">
        <v>0.25899999999999995</v>
      </c>
      <c r="Y527" s="6">
        <v>0.64900000000000002</v>
      </c>
      <c r="Z527" s="7">
        <v>5.2499999999999998E-2</v>
      </c>
      <c r="AA527" s="6">
        <v>0</v>
      </c>
      <c r="AB527" s="6">
        <v>3.3333333333333332E-4</v>
      </c>
      <c r="AC527" s="6">
        <v>3.3333333333333332E-4</v>
      </c>
      <c r="AD527" s="6">
        <v>3.8333333333333337E-2</v>
      </c>
      <c r="AE527" s="6">
        <v>0.32516666666666671</v>
      </c>
      <c r="AF527" s="6">
        <v>0.58550000000000002</v>
      </c>
      <c r="AG527" s="7">
        <v>4.9833333333333334E-2</v>
      </c>
      <c r="AH527" s="6">
        <v>0</v>
      </c>
      <c r="AI527" s="6">
        <v>8.3333333333333339E-4</v>
      </c>
      <c r="AJ527" s="6">
        <v>1.6666666666666666E-4</v>
      </c>
      <c r="AK527" s="6">
        <v>3.9166666666666669E-2</v>
      </c>
      <c r="AL527" s="6">
        <v>0.26316666666666672</v>
      </c>
      <c r="AM527" s="6">
        <v>0.65383333333333338</v>
      </c>
      <c r="AN527" s="7">
        <v>4.2333333333333334E-2</v>
      </c>
      <c r="AO527" s="6">
        <v>2.6466977567903499E-290</v>
      </c>
      <c r="AP527" s="6">
        <v>0</v>
      </c>
      <c r="AQ527" s="6">
        <v>1.2353675830065499E-135</v>
      </c>
      <c r="AR527" s="6">
        <v>1.4130745606875801E-68</v>
      </c>
      <c r="AS527" s="6">
        <v>1</v>
      </c>
      <c r="AT527" s="7">
        <v>1.44379239202445E-31</v>
      </c>
      <c r="AU527" s="5">
        <v>5</v>
      </c>
      <c r="AV527" s="6">
        <v>4.06434997647237E-85</v>
      </c>
      <c r="AW527" s="6">
        <v>4.5020674708595902E-147</v>
      </c>
      <c r="AX527" s="6">
        <v>3.9691846532114798E-27</v>
      </c>
      <c r="AY527" s="6">
        <v>2.8979417021239901E-30</v>
      </c>
      <c r="AZ527" s="6">
        <v>1</v>
      </c>
      <c r="BA527" s="7">
        <v>4.4977210525122896E-18</v>
      </c>
      <c r="BB527" s="6">
        <v>1.96520919694154E-282</v>
      </c>
      <c r="BC527" s="6">
        <v>5.8083936177065701E-151</v>
      </c>
      <c r="BD527" s="6">
        <v>1.8453194395632001E-289</v>
      </c>
      <c r="BE527" s="6">
        <v>1.6497809730745301E-72</v>
      </c>
      <c r="BF527" s="6">
        <v>1.9101511793541199E-70</v>
      </c>
      <c r="BG527" s="6">
        <v>1</v>
      </c>
      <c r="BH527" s="7">
        <v>1.42484721189563E-39</v>
      </c>
      <c r="BI527" s="6">
        <v>2.7295411386620402E-289</v>
      </c>
      <c r="BJ527" s="6">
        <v>0</v>
      </c>
      <c r="BK527" s="6">
        <v>3.5657791258935299E-137</v>
      </c>
      <c r="BL527" s="6">
        <v>1.79776246781016E-69</v>
      </c>
      <c r="BM527" s="6">
        <v>2.2683096336497299E-92</v>
      </c>
      <c r="BN527" s="6">
        <v>1.78084629119883E-33</v>
      </c>
      <c r="BO527" s="7">
        <v>1</v>
      </c>
      <c r="BP527" s="6">
        <v>2.1658076935753499E-93</v>
      </c>
      <c r="BQ527" s="6">
        <v>1.8875467623045199E-155</v>
      </c>
      <c r="BR527" s="6">
        <v>1.40627173821099E-33</v>
      </c>
      <c r="BS527" s="6">
        <v>6.1391165849694098E-30</v>
      </c>
      <c r="BT527" s="6">
        <v>1</v>
      </c>
      <c r="BU527" s="6">
        <v>6.2432666578601497E-18</v>
      </c>
      <c r="BV527" s="7">
        <v>5.8826319752286095E-39</v>
      </c>
      <c r="BW527">
        <v>294</v>
      </c>
      <c r="BX527">
        <v>306</v>
      </c>
      <c r="BY527">
        <v>270</v>
      </c>
      <c r="BZ527">
        <v>287</v>
      </c>
      <c r="CA527">
        <v>251</v>
      </c>
      <c r="CB527">
        <v>194</v>
      </c>
      <c r="CC527">
        <v>216</v>
      </c>
      <c r="CD527">
        <v>226</v>
      </c>
      <c r="CE527">
        <v>227</v>
      </c>
      <c r="CF527" s="1">
        <v>249</v>
      </c>
      <c r="CH527" s="43">
        <v>0.100987866423279</v>
      </c>
      <c r="CJ527" s="27" t="s">
        <v>72357</v>
      </c>
    </row>
    <row r="528" spans="1:88">
      <c r="A528" s="27">
        <v>525</v>
      </c>
      <c r="B528" t="s">
        <v>70952</v>
      </c>
      <c r="D528" t="s">
        <v>71369</v>
      </c>
      <c r="E528" t="s">
        <v>71792</v>
      </c>
      <c r="F528" s="29">
        <v>31.4817</v>
      </c>
      <c r="G528" s="29">
        <v>115.3167</v>
      </c>
      <c r="H528" s="31">
        <v>230</v>
      </c>
      <c r="I528" s="29" t="s">
        <v>71881</v>
      </c>
      <c r="J528" s="31" t="s">
        <v>72211</v>
      </c>
      <c r="K528" s="31" t="s">
        <v>72218</v>
      </c>
      <c r="M528" s="48">
        <v>39763</v>
      </c>
      <c r="N528" s="27" t="s">
        <v>71313</v>
      </c>
      <c r="O528" s="54" t="s">
        <v>72386</v>
      </c>
      <c r="P528" s="11"/>
      <c r="Q528" s="11"/>
      <c r="T528" s="6">
        <v>0</v>
      </c>
      <c r="U528" s="6">
        <v>2.8333333333333335E-3</v>
      </c>
      <c r="V528" s="6">
        <v>3.3333333333333327E-3</v>
      </c>
      <c r="W528" s="6">
        <v>0.26766666666666666</v>
      </c>
      <c r="X528" s="6">
        <v>0</v>
      </c>
      <c r="Y528" s="6">
        <v>0.64583333333333326</v>
      </c>
      <c r="Z528" s="7">
        <v>8.0666666666666678E-2</v>
      </c>
      <c r="AA528" s="6">
        <v>0</v>
      </c>
      <c r="AB528" s="6">
        <v>1E-3</v>
      </c>
      <c r="AC528" s="6">
        <v>2.5000000000000001E-3</v>
      </c>
      <c r="AD528" s="6">
        <v>0.26750000000000002</v>
      </c>
      <c r="AE528" s="6">
        <v>0.10816666666666667</v>
      </c>
      <c r="AF528" s="6">
        <v>0.54033333333333333</v>
      </c>
      <c r="AG528" s="7">
        <v>8.0500000000000002E-2</v>
      </c>
      <c r="AH528" s="6">
        <v>0</v>
      </c>
      <c r="AI528" s="6">
        <v>1.6666666666666668E-3</v>
      </c>
      <c r="AJ528" s="6">
        <v>2.3333333333333335E-3</v>
      </c>
      <c r="AK528" s="6">
        <v>0.26533333333333337</v>
      </c>
      <c r="AL528" s="6">
        <v>0</v>
      </c>
      <c r="AM528" s="6">
        <v>0.65200000000000002</v>
      </c>
      <c r="AN528" s="7">
        <v>7.8E-2</v>
      </c>
      <c r="AO528" s="6">
        <v>4.9822313063799497E-282</v>
      </c>
      <c r="AP528" s="6">
        <v>0</v>
      </c>
      <c r="AQ528" s="6">
        <v>1.5165200066438E-127</v>
      </c>
      <c r="AR528" s="6">
        <v>9.8055089196196399E-80</v>
      </c>
      <c r="AS528" s="6">
        <v>1</v>
      </c>
      <c r="AT528" s="7">
        <v>8.7459786273157399E-41</v>
      </c>
      <c r="AU528" s="5">
        <v>5</v>
      </c>
      <c r="AV528" s="6">
        <v>1.48169084080447E-71</v>
      </c>
      <c r="AW528" s="6">
        <v>8.7152975198646298E-138</v>
      </c>
      <c r="AX528" s="6">
        <v>2.9957807188440498E-29</v>
      </c>
      <c r="AY528" s="6">
        <v>3.1446266532018898E-35</v>
      </c>
      <c r="AZ528" s="6">
        <v>1</v>
      </c>
      <c r="BA528" s="7">
        <v>8.0504137183396797E-27</v>
      </c>
      <c r="BB528" s="6">
        <v>1.1892753869260999E-289</v>
      </c>
      <c r="BC528" s="6">
        <v>1.09384692805905E-150</v>
      </c>
      <c r="BD528" s="6">
        <v>1.51055277362087E-307</v>
      </c>
      <c r="BE528" s="6">
        <v>1.16405565127117E-77</v>
      </c>
      <c r="BF528" s="6">
        <v>9.3549299723871602E-78</v>
      </c>
      <c r="BG528" s="6">
        <v>1</v>
      </c>
      <c r="BH528" s="7">
        <v>1.4120463721977001E-50</v>
      </c>
      <c r="BI528" s="6">
        <v>2.5413425628028601E-281</v>
      </c>
      <c r="BJ528" s="6">
        <v>0</v>
      </c>
      <c r="BK528" s="6">
        <v>3.04658070449792E-128</v>
      </c>
      <c r="BL528" s="6">
        <v>1.4328127276105599E-79</v>
      </c>
      <c r="BM528" s="6">
        <v>3.2912544657819198E-118</v>
      </c>
      <c r="BN528" s="6">
        <v>1.11433603007298E-41</v>
      </c>
      <c r="BO528" s="7">
        <v>1</v>
      </c>
      <c r="BP528" s="6">
        <v>2.4159596990702602E-81</v>
      </c>
      <c r="BQ528" s="6">
        <v>8.5764720664298705E-148</v>
      </c>
      <c r="BR528" s="6">
        <v>2.0419362643637899E-36</v>
      </c>
      <c r="BS528" s="6">
        <v>1.19048522930356E-35</v>
      </c>
      <c r="BT528" s="6">
        <v>1</v>
      </c>
      <c r="BU528" s="6">
        <v>1.0866898173751701E-27</v>
      </c>
      <c r="BV528" s="7">
        <v>2.3097225173893999E-35</v>
      </c>
      <c r="BW528">
        <v>295</v>
      </c>
      <c r="BX528">
        <v>305</v>
      </c>
      <c r="BY528">
        <v>266</v>
      </c>
      <c r="BZ528">
        <v>285</v>
      </c>
      <c r="CA528">
        <v>255</v>
      </c>
      <c r="CB528">
        <v>194</v>
      </c>
      <c r="CC528">
        <v>216</v>
      </c>
      <c r="CD528">
        <v>225</v>
      </c>
      <c r="CE528">
        <v>228</v>
      </c>
      <c r="CF528" s="1">
        <v>242</v>
      </c>
      <c r="CH528" s="43">
        <v>7.5986973661658005E-2</v>
      </c>
      <c r="CJ528" s="27" t="s">
        <v>72357</v>
      </c>
    </row>
    <row r="529" spans="1:88">
      <c r="A529" s="27">
        <v>526</v>
      </c>
      <c r="B529" t="s">
        <v>70952</v>
      </c>
      <c r="D529" t="s">
        <v>71370</v>
      </c>
      <c r="E529" t="s">
        <v>71792</v>
      </c>
      <c r="F529" s="29">
        <v>31.5794</v>
      </c>
      <c r="G529" s="29">
        <v>115.337</v>
      </c>
      <c r="H529" s="31">
        <v>179</v>
      </c>
      <c r="I529" s="29" t="s">
        <v>71881</v>
      </c>
      <c r="J529" s="31" t="s">
        <v>72211</v>
      </c>
      <c r="K529" s="31" t="s">
        <v>72218</v>
      </c>
      <c r="M529" s="48">
        <v>39763</v>
      </c>
      <c r="N529" s="27" t="s">
        <v>71313</v>
      </c>
      <c r="O529" s="54" t="s">
        <v>72386</v>
      </c>
      <c r="P529" s="11"/>
      <c r="Q529" s="11"/>
      <c r="T529" s="6">
        <v>1E-3</v>
      </c>
      <c r="U529" s="6">
        <v>5.0000000000000001E-4</v>
      </c>
      <c r="V529" s="6">
        <v>3.8333333333333331E-3</v>
      </c>
      <c r="W529" s="6">
        <v>0.25383333333333336</v>
      </c>
      <c r="X529" s="6">
        <v>0</v>
      </c>
      <c r="Y529" s="6">
        <v>0.64416666666666667</v>
      </c>
      <c r="Z529" s="7">
        <v>9.6333333333333326E-2</v>
      </c>
      <c r="AA529" s="6">
        <v>1E-3</v>
      </c>
      <c r="AB529" s="6">
        <v>0</v>
      </c>
      <c r="AC529" s="6">
        <v>2.166666666666667E-3</v>
      </c>
      <c r="AD529" s="6">
        <v>0.254</v>
      </c>
      <c r="AE529" s="6">
        <v>0.108</v>
      </c>
      <c r="AF529" s="6">
        <v>0.53949999999999998</v>
      </c>
      <c r="AG529" s="7">
        <v>9.4666666666666663E-2</v>
      </c>
      <c r="AH529" s="6">
        <v>1E-3</v>
      </c>
      <c r="AI529" s="6">
        <v>0</v>
      </c>
      <c r="AJ529" s="6">
        <v>2.8333333333333331E-3</v>
      </c>
      <c r="AK529" s="6">
        <v>0.2528333333333333</v>
      </c>
      <c r="AL529" s="6">
        <v>0</v>
      </c>
      <c r="AM529" s="6">
        <v>0.65133333333333343</v>
      </c>
      <c r="AN529" s="7">
        <v>9.0833333333333321E-2</v>
      </c>
      <c r="AO529" s="6">
        <v>9.0261794309857906E-261</v>
      </c>
      <c r="AP529" s="6">
        <v>0</v>
      </c>
      <c r="AQ529" s="6">
        <v>5.71637210284508E-124</v>
      </c>
      <c r="AR529" s="6">
        <v>3.56505973323763E-72</v>
      </c>
      <c r="AS529" s="6">
        <v>1</v>
      </c>
      <c r="AT529" s="7">
        <v>7.7683555137397105E-35</v>
      </c>
      <c r="AU529" s="5">
        <v>5</v>
      </c>
      <c r="AV529" s="6">
        <v>4.0813109692986998E-72</v>
      </c>
      <c r="AW529" s="6">
        <v>1.7455461061923601E-138</v>
      </c>
      <c r="AX529" s="6">
        <v>2.1365766863190201E-29</v>
      </c>
      <c r="AY529" s="6">
        <v>3.0395565608225902E-34</v>
      </c>
      <c r="AZ529" s="6">
        <v>1</v>
      </c>
      <c r="BA529" s="7">
        <v>2.6168632075322498E-25</v>
      </c>
      <c r="BB529" s="6">
        <v>1.3368934016622199E-277</v>
      </c>
      <c r="BC529" s="6">
        <v>1.8836358112653201E-138</v>
      </c>
      <c r="BD529" s="6">
        <v>6.4101934288424704E-289</v>
      </c>
      <c r="BE529" s="6">
        <v>4.8526167285954202E-71</v>
      </c>
      <c r="BF529" s="6">
        <v>2.5906025929292199E-69</v>
      </c>
      <c r="BG529" s="6">
        <v>1</v>
      </c>
      <c r="BH529" s="7">
        <v>1.3136752342494899E-43</v>
      </c>
      <c r="BI529" s="6">
        <v>4.0650896788473398E-260</v>
      </c>
      <c r="BJ529" s="6">
        <v>0</v>
      </c>
      <c r="BK529" s="6">
        <v>3.3233260533930901E-124</v>
      </c>
      <c r="BL529" s="6">
        <v>2.3190252587364702E-71</v>
      </c>
      <c r="BM529" s="6">
        <v>1.3272990769246399E-120</v>
      </c>
      <c r="BN529" s="6">
        <v>5.5260493783980503E-35</v>
      </c>
      <c r="BO529" s="7">
        <v>1</v>
      </c>
      <c r="BP529" s="6">
        <v>8.2062453959863798E-82</v>
      </c>
      <c r="BQ529" s="6">
        <v>2.1492355015228498E-148</v>
      </c>
      <c r="BR529" s="6">
        <v>1.6872698989278699E-36</v>
      </c>
      <c r="BS529" s="6">
        <v>1.2591787846941401E-34</v>
      </c>
      <c r="BT529" s="6">
        <v>1</v>
      </c>
      <c r="BU529" s="6">
        <v>3.9876411433307398E-26</v>
      </c>
      <c r="BV529" s="7">
        <v>8.4080958634862295E-36</v>
      </c>
      <c r="BW529">
        <v>295</v>
      </c>
      <c r="BX529">
        <v>305</v>
      </c>
      <c r="BY529">
        <v>266</v>
      </c>
      <c r="BZ529">
        <v>285</v>
      </c>
      <c r="CA529">
        <v>255</v>
      </c>
      <c r="CB529">
        <v>194</v>
      </c>
      <c r="CC529">
        <v>216</v>
      </c>
      <c r="CD529">
        <v>225</v>
      </c>
      <c r="CE529">
        <v>228</v>
      </c>
      <c r="CF529" s="1">
        <v>242</v>
      </c>
      <c r="CH529" s="43">
        <v>6.8551322494540198E-2</v>
      </c>
      <c r="CJ529" s="27" t="s">
        <v>72357</v>
      </c>
    </row>
    <row r="530" spans="1:88">
      <c r="A530" s="27">
        <v>527</v>
      </c>
      <c r="B530" t="s">
        <v>70952</v>
      </c>
      <c r="D530" t="s">
        <v>71371</v>
      </c>
      <c r="E530" t="s">
        <v>71792</v>
      </c>
      <c r="F530" s="29">
        <v>31.599299999999999</v>
      </c>
      <c r="G530" s="29">
        <v>115.15860000000001</v>
      </c>
      <c r="H530" s="31">
        <v>231</v>
      </c>
      <c r="I530" s="29" t="s">
        <v>71881</v>
      </c>
      <c r="J530" s="31" t="s">
        <v>72176</v>
      </c>
      <c r="K530" s="31" t="s">
        <v>72219</v>
      </c>
      <c r="M530" s="48">
        <v>39763</v>
      </c>
      <c r="N530" s="27" t="s">
        <v>71313</v>
      </c>
      <c r="O530" s="54" t="s">
        <v>72386</v>
      </c>
      <c r="P530" s="11"/>
      <c r="Q530" s="11"/>
      <c r="T530" s="6">
        <v>0</v>
      </c>
      <c r="U530" s="6">
        <v>1E-3</v>
      </c>
      <c r="V530" s="6">
        <v>1.3333333333333333E-3</v>
      </c>
      <c r="W530" s="6">
        <v>0.22133333333333335</v>
      </c>
      <c r="X530" s="6">
        <v>1E-3</v>
      </c>
      <c r="Y530" s="6">
        <v>0.64200000000000002</v>
      </c>
      <c r="Z530" s="7">
        <v>0.13333333333333333</v>
      </c>
      <c r="AA530" s="6">
        <v>0</v>
      </c>
      <c r="AB530" s="6">
        <v>0</v>
      </c>
      <c r="AC530" s="6">
        <v>1.5000000000000002E-3</v>
      </c>
      <c r="AD530" s="6">
        <v>0.2195</v>
      </c>
      <c r="AE530" s="6">
        <v>0.108</v>
      </c>
      <c r="AF530" s="6">
        <v>0.53649999999999998</v>
      </c>
      <c r="AG530" s="7">
        <v>0.13383333333333333</v>
      </c>
      <c r="AH530" s="6">
        <v>0</v>
      </c>
      <c r="AI530" s="6">
        <v>0</v>
      </c>
      <c r="AJ530" s="6">
        <v>1E-3</v>
      </c>
      <c r="AK530" s="6">
        <v>0.2181666666666667</v>
      </c>
      <c r="AL530" s="6">
        <v>1E-3</v>
      </c>
      <c r="AM530" s="6">
        <v>0.64750000000000008</v>
      </c>
      <c r="AN530" s="7">
        <v>0.13233333333333333</v>
      </c>
      <c r="AO530" s="6">
        <v>4.09941703134087E-281</v>
      </c>
      <c r="AP530" s="6">
        <v>0</v>
      </c>
      <c r="AQ530" s="6">
        <v>1.5154997542479601E-128</v>
      </c>
      <c r="AR530" s="6">
        <v>2.1382688385652999E-70</v>
      </c>
      <c r="AS530" s="6">
        <v>1</v>
      </c>
      <c r="AT530" s="7">
        <v>5.3253807382843003E-34</v>
      </c>
      <c r="AU530" s="5">
        <v>5</v>
      </c>
      <c r="AV530" s="6">
        <v>1.18731710345075E-78</v>
      </c>
      <c r="AW530" s="6">
        <v>1.10400444153784E-139</v>
      </c>
      <c r="AX530" s="6">
        <v>2.4005857279326799E-30</v>
      </c>
      <c r="AY530" s="6">
        <v>2.7473789113558199E-34</v>
      </c>
      <c r="AZ530" s="6">
        <v>1</v>
      </c>
      <c r="BA530" s="7">
        <v>4.8142289188566003E-22</v>
      </c>
      <c r="BB530" s="6">
        <v>2.1600008997367798E-285</v>
      </c>
      <c r="BC530" s="6">
        <v>1.36815807905415E-147</v>
      </c>
      <c r="BD530" s="6">
        <v>1.6102353715571999E-300</v>
      </c>
      <c r="BE530" s="6">
        <v>1.8175265093121201E-76</v>
      </c>
      <c r="BF530" s="6">
        <v>1.00697874126698E-73</v>
      </c>
      <c r="BG530" s="6">
        <v>1</v>
      </c>
      <c r="BH530" s="7">
        <v>1.6846524029797901E-46</v>
      </c>
      <c r="BI530" s="6">
        <v>1.8842162744489E-280</v>
      </c>
      <c r="BJ530" s="6">
        <v>0</v>
      </c>
      <c r="BK530" s="6">
        <v>3.0168739182989999E-129</v>
      </c>
      <c r="BL530" s="6">
        <v>1.31670355102773E-70</v>
      </c>
      <c r="BM530" s="6">
        <v>1.35071698807448E-110</v>
      </c>
      <c r="BN530" s="6">
        <v>3.3663242006372301E-35</v>
      </c>
      <c r="BO530" s="7">
        <v>1</v>
      </c>
      <c r="BP530" s="6">
        <v>4.5704345631916E-89</v>
      </c>
      <c r="BQ530" s="6">
        <v>2.5660488573277E-150</v>
      </c>
      <c r="BR530" s="6">
        <v>3.1788561032711202E-38</v>
      </c>
      <c r="BS530" s="6">
        <v>1.02462350477389E-34</v>
      </c>
      <c r="BT530" s="6">
        <v>1</v>
      </c>
      <c r="BU530" s="6">
        <v>5.8769885552809504E-23</v>
      </c>
      <c r="BV530" s="7">
        <v>6.3308550999069303E-37</v>
      </c>
      <c r="BW530">
        <v>295</v>
      </c>
      <c r="BX530">
        <v>305</v>
      </c>
      <c r="BY530">
        <v>266</v>
      </c>
      <c r="BZ530">
        <v>285</v>
      </c>
      <c r="CA530">
        <v>255</v>
      </c>
      <c r="CB530">
        <v>194</v>
      </c>
      <c r="CC530">
        <v>216</v>
      </c>
      <c r="CD530">
        <v>225</v>
      </c>
      <c r="CE530">
        <v>228</v>
      </c>
      <c r="CF530" s="1">
        <v>242</v>
      </c>
      <c r="CH530" s="43">
        <v>9.2030462297543705E-2</v>
      </c>
      <c r="CJ530" s="27" t="s">
        <v>72357</v>
      </c>
    </row>
    <row r="531" spans="1:88">
      <c r="A531" s="27">
        <v>528</v>
      </c>
      <c r="B531" t="s">
        <v>70952</v>
      </c>
      <c r="D531" t="s">
        <v>71372</v>
      </c>
      <c r="E531" t="s">
        <v>71792</v>
      </c>
      <c r="F531" s="29">
        <v>31.878</v>
      </c>
      <c r="G531" s="29">
        <v>115.4117</v>
      </c>
      <c r="H531" s="31">
        <v>84</v>
      </c>
      <c r="I531" s="29" t="s">
        <v>71881</v>
      </c>
      <c r="J531" s="31" t="s">
        <v>72211</v>
      </c>
      <c r="K531" s="31" t="s">
        <v>72218</v>
      </c>
      <c r="M531" s="48">
        <v>39761</v>
      </c>
      <c r="N531" s="27" t="s">
        <v>71313</v>
      </c>
      <c r="O531" s="54" t="s">
        <v>72386</v>
      </c>
      <c r="P531" s="11"/>
      <c r="Q531" s="11"/>
      <c r="S531" s="12" t="s">
        <v>70990</v>
      </c>
      <c r="T531" s="6">
        <v>0</v>
      </c>
      <c r="U531" s="6">
        <v>2E-3</v>
      </c>
      <c r="V531" s="6">
        <v>0</v>
      </c>
      <c r="W531" s="6">
        <v>0.28649999999999998</v>
      </c>
      <c r="X531" s="6">
        <v>0</v>
      </c>
      <c r="Y531" s="6">
        <v>0.64116666666666666</v>
      </c>
      <c r="Z531" s="7">
        <v>7.0333333333333345E-2</v>
      </c>
      <c r="AA531" s="6">
        <v>0</v>
      </c>
      <c r="AB531" s="6">
        <v>1E-3</v>
      </c>
      <c r="AC531" s="6">
        <v>0</v>
      </c>
      <c r="AD531" s="6">
        <v>0.28366666666666668</v>
      </c>
      <c r="AE531" s="6">
        <v>0.10733333333333334</v>
      </c>
      <c r="AF531" s="6">
        <v>0.53666666666666674</v>
      </c>
      <c r="AG531" s="7">
        <v>7.0999999999999994E-2</v>
      </c>
      <c r="AH531" s="6">
        <v>0</v>
      </c>
      <c r="AI531" s="6">
        <v>1E-3</v>
      </c>
      <c r="AJ531" s="6">
        <v>0</v>
      </c>
      <c r="AK531" s="6">
        <v>0.28116666666666668</v>
      </c>
      <c r="AL531" s="6">
        <v>0</v>
      </c>
      <c r="AM531" s="6">
        <v>0.64566666666666672</v>
      </c>
      <c r="AN531" s="7">
        <v>7.2166666666666671E-2</v>
      </c>
      <c r="AO531" s="6">
        <v>3.1807041861401598E-282</v>
      </c>
      <c r="AP531" s="6">
        <v>0</v>
      </c>
      <c r="AQ531" s="6">
        <v>2.8417681588915199E-139</v>
      </c>
      <c r="AR531" s="6">
        <v>6.7083500617356301E-71</v>
      </c>
      <c r="AS531" s="6">
        <v>1</v>
      </c>
      <c r="AT531" s="7">
        <v>7.4653639461776098E-40</v>
      </c>
      <c r="AU531" s="5">
        <v>5</v>
      </c>
      <c r="AV531" s="6">
        <v>1.09560166213837E-79</v>
      </c>
      <c r="AW531" s="6">
        <v>2.3117075169672501E-142</v>
      </c>
      <c r="AX531" s="6">
        <v>9.1069252469863793E-15</v>
      </c>
      <c r="AY531" s="6">
        <v>9.3032296507677902E-43</v>
      </c>
      <c r="AZ531" s="6">
        <v>0.99999999999999101</v>
      </c>
      <c r="BA531" s="7">
        <v>1.5315849027354599E-31</v>
      </c>
      <c r="BB531" s="6">
        <v>2.4166671878047099E-300</v>
      </c>
      <c r="BC531" s="6">
        <v>4.2602248088027099E-155</v>
      </c>
      <c r="BD531" s="6">
        <v>9.6177972485013796E-301</v>
      </c>
      <c r="BE531" s="6">
        <v>4.8415964237769297E-83</v>
      </c>
      <c r="BF531" s="6">
        <v>8.3563955895082401E-83</v>
      </c>
      <c r="BG531" s="6">
        <v>1</v>
      </c>
      <c r="BH531" s="7">
        <v>2.4638147044772699E-54</v>
      </c>
      <c r="BI531" s="6">
        <v>7.3852065165152996E-282</v>
      </c>
      <c r="BJ531" s="6">
        <v>0</v>
      </c>
      <c r="BK531" s="6">
        <v>2.0954231090560501E-139</v>
      </c>
      <c r="BL531" s="6">
        <v>8.7563712581680797E-71</v>
      </c>
      <c r="BM531" s="6">
        <v>6.40971500189722E-127</v>
      </c>
      <c r="BN531" s="6">
        <v>9.475860685898551E-41</v>
      </c>
      <c r="BO531" s="7">
        <v>1</v>
      </c>
      <c r="BP531" s="6">
        <v>1.3565495751865699E-88</v>
      </c>
      <c r="BQ531" s="6">
        <v>1.5718730807650799E-151</v>
      </c>
      <c r="BR531" s="6">
        <v>2.2471775070863401E-21</v>
      </c>
      <c r="BS531" s="6">
        <v>2.2894182143469399E-43</v>
      </c>
      <c r="BT531" s="6">
        <v>1</v>
      </c>
      <c r="BU531" s="6">
        <v>1.38112756391732E-32</v>
      </c>
      <c r="BV531" s="7">
        <v>9.6789668691980209E-19</v>
      </c>
      <c r="BW531">
        <v>295</v>
      </c>
      <c r="BX531">
        <v>305</v>
      </c>
      <c r="BY531">
        <v>266</v>
      </c>
      <c r="BZ531">
        <v>285</v>
      </c>
      <c r="CA531">
        <v>255</v>
      </c>
      <c r="CB531">
        <v>194</v>
      </c>
      <c r="CC531">
        <v>216</v>
      </c>
      <c r="CD531">
        <v>225</v>
      </c>
      <c r="CE531">
        <v>228</v>
      </c>
      <c r="CF531" s="1">
        <v>242</v>
      </c>
      <c r="CH531" s="43">
        <v>9.9043537343856194E-2</v>
      </c>
      <c r="CJ531" s="27" t="s">
        <v>72357</v>
      </c>
    </row>
    <row r="532" spans="1:88">
      <c r="A532" s="27">
        <v>529</v>
      </c>
      <c r="B532" t="s">
        <v>70952</v>
      </c>
      <c r="D532" t="s">
        <v>71373</v>
      </c>
      <c r="E532" t="s">
        <v>71792</v>
      </c>
      <c r="F532" s="29">
        <v>31.573399999999999</v>
      </c>
      <c r="G532" s="29">
        <v>114.83369999999999</v>
      </c>
      <c r="H532" s="31">
        <v>178</v>
      </c>
      <c r="I532" s="29" t="s">
        <v>71881</v>
      </c>
      <c r="J532" s="31" t="s">
        <v>72211</v>
      </c>
      <c r="K532" s="31" t="s">
        <v>72218</v>
      </c>
      <c r="M532" s="48">
        <v>39764</v>
      </c>
      <c r="N532" s="27" t="s">
        <v>71313</v>
      </c>
      <c r="O532" s="54" t="s">
        <v>72386</v>
      </c>
      <c r="P532" s="11"/>
      <c r="Q532" s="11"/>
      <c r="T532" s="6">
        <v>0</v>
      </c>
      <c r="U532" s="6">
        <v>2.166666666666667E-3</v>
      </c>
      <c r="V532" s="6">
        <v>0</v>
      </c>
      <c r="W532" s="6">
        <v>0.19883333333333339</v>
      </c>
      <c r="X532" s="6">
        <v>1E-3</v>
      </c>
      <c r="Y532" s="6">
        <v>0.63850000000000007</v>
      </c>
      <c r="Z532" s="7">
        <v>0.15916666666666668</v>
      </c>
      <c r="AA532" s="6">
        <v>0</v>
      </c>
      <c r="AB532" s="6">
        <v>1E-3</v>
      </c>
      <c r="AC532" s="6">
        <v>0</v>
      </c>
      <c r="AD532" s="6">
        <v>0.19483333333333339</v>
      </c>
      <c r="AE532" s="6">
        <v>0.10883333333333334</v>
      </c>
      <c r="AF532" s="6">
        <v>0.53683333333333338</v>
      </c>
      <c r="AG532" s="7">
        <v>0.15833333333333335</v>
      </c>
      <c r="AH532" s="6">
        <v>0</v>
      </c>
      <c r="AI532" s="6">
        <v>1E-3</v>
      </c>
      <c r="AJ532" s="6">
        <v>0</v>
      </c>
      <c r="AK532" s="6">
        <v>0.19166666666666665</v>
      </c>
      <c r="AL532" s="6">
        <v>2.6666666666666666E-3</v>
      </c>
      <c r="AM532" s="6">
        <v>0.64816666666666667</v>
      </c>
      <c r="AN532" s="7">
        <v>0.15616666666666668</v>
      </c>
      <c r="AO532" s="6">
        <v>9.3294235549596201E-256</v>
      </c>
      <c r="AP532" s="6">
        <f>7.79733216509105*10^-317</f>
        <v>0</v>
      </c>
      <c r="AQ532" s="6">
        <v>4.0254071069123298E-131</v>
      </c>
      <c r="AR532" s="6">
        <v>5.7032407692187801E-71</v>
      </c>
      <c r="AS532" s="6">
        <v>1</v>
      </c>
      <c r="AT532" s="7">
        <v>1.347945388728E-37</v>
      </c>
      <c r="AU532" s="5">
        <v>5</v>
      </c>
      <c r="AV532" s="6">
        <v>1.20825106114943E-74</v>
      </c>
      <c r="AW532" s="6">
        <v>3.2609664268177999E-129</v>
      </c>
      <c r="AX532" s="6">
        <v>4.8640998883665798E-26</v>
      </c>
      <c r="AY532" s="6">
        <v>1.26538367759384E-29</v>
      </c>
      <c r="AZ532" s="6">
        <v>1</v>
      </c>
      <c r="BA532" s="7">
        <v>1.7328970529714699E-18</v>
      </c>
      <c r="BB532" s="6">
        <v>1.1560727775065901E-273</v>
      </c>
      <c r="BC532" s="6">
        <v>3.33317617589797E-123</v>
      </c>
      <c r="BD532" s="6">
        <v>1.2284711686182201E-266</v>
      </c>
      <c r="BE532" s="6">
        <v>5.3830064227925495E-72</v>
      </c>
      <c r="BF532" s="6">
        <v>3.63882358343854E-70</v>
      </c>
      <c r="BG532" s="6">
        <v>1</v>
      </c>
      <c r="BH532" s="7">
        <v>3.0020314811802202E-41</v>
      </c>
      <c r="BI532" s="6">
        <v>2.6813702657117301E-254</v>
      </c>
      <c r="BJ532" s="6">
        <f>2.59384464066654*10^-321</f>
        <v>0</v>
      </c>
      <c r="BK532" s="6">
        <v>2.54398288635611E-132</v>
      </c>
      <c r="BL532" s="6">
        <v>1.9560573119688E-69</v>
      </c>
      <c r="BM532" s="6">
        <v>1.2053252734382199E-106</v>
      </c>
      <c r="BN532" s="6">
        <v>4.4396430137553198E-37</v>
      </c>
      <c r="BO532" s="7">
        <v>1</v>
      </c>
      <c r="BP532" s="6">
        <v>1.3458006023819601E-85</v>
      </c>
      <c r="BQ532" s="6">
        <v>2.5835447052866999E-140</v>
      </c>
      <c r="BR532" s="6">
        <v>3.04702436367221E-35</v>
      </c>
      <c r="BS532" s="6">
        <v>1.03654917307782E-29</v>
      </c>
      <c r="BT532" s="6">
        <v>1</v>
      </c>
      <c r="BU532" s="6">
        <v>5.6204378762408801E-19</v>
      </c>
      <c r="BV532" s="7">
        <v>2.13383366843045E-36</v>
      </c>
      <c r="BW532">
        <v>295</v>
      </c>
      <c r="BX532">
        <v>305</v>
      </c>
      <c r="BY532">
        <v>266</v>
      </c>
      <c r="BZ532">
        <v>285</v>
      </c>
      <c r="CA532">
        <v>255</v>
      </c>
      <c r="CB532">
        <v>194</v>
      </c>
      <c r="CC532">
        <v>216</v>
      </c>
      <c r="CD532">
        <v>225</v>
      </c>
      <c r="CE532">
        <v>228</v>
      </c>
      <c r="CF532" s="1">
        <v>242</v>
      </c>
      <c r="CH532" s="43">
        <v>9.6704111911826998E-2</v>
      </c>
      <c r="CJ532" s="27" t="s">
        <v>72357</v>
      </c>
    </row>
    <row r="533" spans="1:88">
      <c r="A533" s="27">
        <v>530</v>
      </c>
      <c r="B533" t="s">
        <v>70952</v>
      </c>
      <c r="D533" t="s">
        <v>71374</v>
      </c>
      <c r="E533" t="s">
        <v>71792</v>
      </c>
      <c r="F533" s="29">
        <v>31.758800000000001</v>
      </c>
      <c r="G533" s="29">
        <v>115.5351</v>
      </c>
      <c r="H533" s="31">
        <v>295</v>
      </c>
      <c r="I533" s="29" t="s">
        <v>71881</v>
      </c>
      <c r="J533" s="31" t="s">
        <v>72211</v>
      </c>
      <c r="K533" s="31" t="s">
        <v>72218</v>
      </c>
      <c r="M533" s="48">
        <v>39762</v>
      </c>
      <c r="N533" s="27" t="s">
        <v>71313</v>
      </c>
      <c r="O533" s="54" t="s">
        <v>72386</v>
      </c>
      <c r="P533" s="11"/>
      <c r="Q533" s="11"/>
      <c r="T533" s="6">
        <v>0</v>
      </c>
      <c r="U533" s="6">
        <v>8.3333333333333339E-4</v>
      </c>
      <c r="V533" s="6">
        <v>0</v>
      </c>
      <c r="W533" s="6">
        <v>0.27933333333333338</v>
      </c>
      <c r="X533" s="6">
        <v>0</v>
      </c>
      <c r="Y533" s="6">
        <v>0.63783333333333325</v>
      </c>
      <c r="Z533" s="7">
        <v>8.1500000000000003E-2</v>
      </c>
      <c r="AA533" s="6">
        <v>0</v>
      </c>
      <c r="AB533" s="6">
        <v>1E-3</v>
      </c>
      <c r="AC533" s="6">
        <v>0</v>
      </c>
      <c r="AD533" s="6">
        <v>0.27733333333333338</v>
      </c>
      <c r="AE533" s="6">
        <v>0.1075</v>
      </c>
      <c r="AF533" s="6">
        <v>0.53683333333333338</v>
      </c>
      <c r="AG533" s="7">
        <v>7.6999999999999999E-2</v>
      </c>
      <c r="AH533" s="6">
        <v>0</v>
      </c>
      <c r="AI533" s="6">
        <v>1E-3</v>
      </c>
      <c r="AJ533" s="6">
        <v>0</v>
      </c>
      <c r="AK533" s="6">
        <v>0.27583333333333337</v>
      </c>
      <c r="AL533" s="6">
        <v>0</v>
      </c>
      <c r="AM533" s="6">
        <v>0.64866666666666672</v>
      </c>
      <c r="AN533" s="7">
        <v>7.3666666666666672E-2</v>
      </c>
      <c r="AO533" s="6">
        <v>8.4775116830656902E-299</v>
      </c>
      <c r="AP533" s="6">
        <v>0</v>
      </c>
      <c r="AQ533" s="6">
        <v>2.6895989453660201E-139</v>
      </c>
      <c r="AR533" s="6">
        <v>1.31016828092376E-77</v>
      </c>
      <c r="AS533" s="6">
        <v>1</v>
      </c>
      <c r="AT533" s="7">
        <v>1.3895348388326199E-40</v>
      </c>
      <c r="AU533" s="5">
        <v>5</v>
      </c>
      <c r="AV533" s="6">
        <v>1.51796063899981E-77</v>
      </c>
      <c r="AW533" s="6">
        <v>2.7961967220174399E-145</v>
      </c>
      <c r="AX533" s="6">
        <v>5.1288784593083499E-27</v>
      </c>
      <c r="AY533" s="6">
        <v>2.2734646652165899E-32</v>
      </c>
      <c r="AZ533" s="6">
        <v>1</v>
      </c>
      <c r="BA533" s="7">
        <v>2.1459023162509899E-20</v>
      </c>
      <c r="BB533" s="6">
        <v>4.5057117426338299E-298</v>
      </c>
      <c r="BC533" s="6">
        <v>3.77637371874342E-175</v>
      </c>
      <c r="BD533" s="6">
        <v>0</v>
      </c>
      <c r="BE533" s="6">
        <v>3.31078893053667E-92</v>
      </c>
      <c r="BF533" s="6">
        <v>4.5055310824405804E-90</v>
      </c>
      <c r="BG533" s="6">
        <v>1</v>
      </c>
      <c r="BH533" s="7">
        <v>1.2348498238518E-65</v>
      </c>
      <c r="BI533" s="6">
        <v>1.0955236221353599E-298</v>
      </c>
      <c r="BJ533" s="6">
        <v>0</v>
      </c>
      <c r="BK533" s="6">
        <v>2.3367325930205699E-140</v>
      </c>
      <c r="BL533" s="6">
        <v>3.8467026714812298E-80</v>
      </c>
      <c r="BM533" s="6">
        <v>2.2459357934915498E-109</v>
      </c>
      <c r="BN533" s="6">
        <v>3.13308411508629E-44</v>
      </c>
      <c r="BO533" s="7">
        <v>1</v>
      </c>
      <c r="BP533" s="6">
        <v>1.5705652266578401E-85</v>
      </c>
      <c r="BQ533" s="6">
        <v>1.87790387486296E-153</v>
      </c>
      <c r="BR533" s="6">
        <v>1.6393484065562699E-32</v>
      </c>
      <c r="BS533" s="6">
        <v>1.6924619421574599E-32</v>
      </c>
      <c r="BT533" s="6">
        <v>1</v>
      </c>
      <c r="BU533" s="6">
        <v>8.1406761581164698E-21</v>
      </c>
      <c r="BV533" s="7">
        <v>2.1135770977933302E-34</v>
      </c>
      <c r="BW533">
        <v>295</v>
      </c>
      <c r="BX533">
        <v>305</v>
      </c>
      <c r="BY533">
        <v>266</v>
      </c>
      <c r="BZ533">
        <v>285</v>
      </c>
      <c r="CA533">
        <v>255</v>
      </c>
      <c r="CB533">
        <v>194</v>
      </c>
      <c r="CC533">
        <v>216</v>
      </c>
      <c r="CD533">
        <v>225</v>
      </c>
      <c r="CE533">
        <v>228</v>
      </c>
      <c r="CF533" s="1">
        <v>242</v>
      </c>
      <c r="CH533" s="43">
        <v>9.0085287846481898E-2</v>
      </c>
      <c r="CJ533" s="27" t="s">
        <v>72357</v>
      </c>
    </row>
    <row r="534" spans="1:88">
      <c r="A534" s="27">
        <v>531</v>
      </c>
      <c r="B534" t="s">
        <v>70952</v>
      </c>
      <c r="D534" t="s">
        <v>71375</v>
      </c>
      <c r="E534" t="s">
        <v>71792</v>
      </c>
      <c r="F534" s="29">
        <v>31.701000000000001</v>
      </c>
      <c r="G534" s="29">
        <v>114.9312</v>
      </c>
      <c r="H534" s="31">
        <v>122</v>
      </c>
      <c r="I534" s="29" t="s">
        <v>71881</v>
      </c>
      <c r="J534" s="31" t="s">
        <v>72211</v>
      </c>
      <c r="K534" s="31" t="s">
        <v>72218</v>
      </c>
      <c r="M534" s="48">
        <v>39763</v>
      </c>
      <c r="N534" s="27" t="s">
        <v>71313</v>
      </c>
      <c r="O534" s="54" t="s">
        <v>72386</v>
      </c>
      <c r="P534" s="11"/>
      <c r="Q534" s="11"/>
      <c r="S534" s="12" t="s">
        <v>70990</v>
      </c>
      <c r="T534" s="6">
        <v>0</v>
      </c>
      <c r="U534" s="6">
        <v>3.666666666666667E-3</v>
      </c>
      <c r="V534" s="6">
        <v>7.6666666666666662E-3</v>
      </c>
      <c r="W534" s="6">
        <v>0.2165</v>
      </c>
      <c r="X534" s="6">
        <v>0</v>
      </c>
      <c r="Y534" s="6">
        <v>0.6349999999999999</v>
      </c>
      <c r="Z534" s="7">
        <v>0.13683333333333333</v>
      </c>
      <c r="AA534" s="6">
        <v>0</v>
      </c>
      <c r="AB534" s="6">
        <v>1.0166666666666666E-2</v>
      </c>
      <c r="AC534" s="6">
        <v>4.5000000000000005E-3</v>
      </c>
      <c r="AD534" s="6">
        <v>0.21466666666666667</v>
      </c>
      <c r="AE534" s="6">
        <v>0.10633333333333334</v>
      </c>
      <c r="AF534" s="6">
        <v>0.53166666666666662</v>
      </c>
      <c r="AG534" s="7">
        <v>0.13183333333333333</v>
      </c>
      <c r="AH534" s="6">
        <v>0</v>
      </c>
      <c r="AI534" s="6">
        <v>9.6666666666666672E-3</v>
      </c>
      <c r="AJ534" s="6">
        <v>6.4999999999999997E-3</v>
      </c>
      <c r="AK534" s="6">
        <v>0.21283333333333332</v>
      </c>
      <c r="AL534" s="6">
        <v>0</v>
      </c>
      <c r="AM534" s="6">
        <v>0.64300000000000002</v>
      </c>
      <c r="AN534" s="7">
        <v>0.12783333333333333</v>
      </c>
      <c r="AO534" s="6">
        <v>2.0605618464303201E-280</v>
      </c>
      <c r="AP534" s="6">
        <v>0</v>
      </c>
      <c r="AQ534" s="6">
        <v>3.3755910516915898E-140</v>
      </c>
      <c r="AR534" s="6">
        <v>4.9537099989743404E-78</v>
      </c>
      <c r="AS534" s="6">
        <v>1</v>
      </c>
      <c r="AT534" s="7">
        <v>8.6327437546419804E-41</v>
      </c>
      <c r="AU534" s="5">
        <v>5</v>
      </c>
      <c r="AV534" s="6">
        <v>6.0009439227702102E-82</v>
      </c>
      <c r="AW534" s="6">
        <v>4.7555532407082203E-155</v>
      </c>
      <c r="AX534" s="6">
        <v>1.5862619956959501E-32</v>
      </c>
      <c r="AY534" s="6">
        <v>7.19924570115003E-28</v>
      </c>
      <c r="AZ534" s="6">
        <v>1</v>
      </c>
      <c r="BA534" s="7">
        <v>1.4342307282315999E-17</v>
      </c>
      <c r="BB534" s="6">
        <v>1.3112876190083499E-280</v>
      </c>
      <c r="BC534" s="6">
        <v>4.5237006536158701E-144</v>
      </c>
      <c r="BD534" s="6">
        <v>1.28225362586651E-295</v>
      </c>
      <c r="BE534" s="6">
        <v>6.6545643991773095E-73</v>
      </c>
      <c r="BF534" s="6">
        <v>1.7036818184159501E-67</v>
      </c>
      <c r="BG534" s="6">
        <v>1</v>
      </c>
      <c r="BH534" s="7">
        <v>1.4539002822508199E-41</v>
      </c>
      <c r="BI534" s="6">
        <v>4.0307551625026799E-280</v>
      </c>
      <c r="BJ534" s="6">
        <v>0</v>
      </c>
      <c r="BK534" s="6">
        <v>8.6485302757762095E-142</v>
      </c>
      <c r="BL534" s="6">
        <v>6.1736439113799205E-81</v>
      </c>
      <c r="BM534" s="6">
        <v>7.2798396945701098E-100</v>
      </c>
      <c r="BN534" s="6">
        <v>7.6590063473448699E-45</v>
      </c>
      <c r="BO534" s="7">
        <v>1</v>
      </c>
      <c r="BP534" s="6">
        <v>1.6260813673781801E-94</v>
      </c>
      <c r="BQ534" s="6">
        <v>7.8300469975576003E-168</v>
      </c>
      <c r="BR534" s="6">
        <v>1.4649580947320799E-42</v>
      </c>
      <c r="BS534" s="6">
        <v>1.4134387209141901E-28</v>
      </c>
      <c r="BT534" s="6">
        <v>1</v>
      </c>
      <c r="BU534" s="6">
        <v>6.3035825450084599E-19</v>
      </c>
      <c r="BV534" s="7">
        <v>2.0169752501024299E-38</v>
      </c>
      <c r="BW534">
        <v>295</v>
      </c>
      <c r="BX534">
        <v>305</v>
      </c>
      <c r="BY534">
        <v>266</v>
      </c>
      <c r="BZ534">
        <v>285</v>
      </c>
      <c r="CA534">
        <v>255</v>
      </c>
      <c r="CB534">
        <v>194</v>
      </c>
      <c r="CC534">
        <v>216</v>
      </c>
      <c r="CD534">
        <v>225</v>
      </c>
      <c r="CE534">
        <v>228</v>
      </c>
      <c r="CF534" s="1">
        <v>263</v>
      </c>
      <c r="CH534" s="43">
        <v>9.9324925427808894E-2</v>
      </c>
      <c r="CJ534" s="27" t="s">
        <v>72357</v>
      </c>
    </row>
    <row r="535" spans="1:88">
      <c r="A535" s="27">
        <v>532</v>
      </c>
      <c r="B535" t="s">
        <v>70952</v>
      </c>
      <c r="D535" t="s">
        <v>71376</v>
      </c>
      <c r="E535" t="s">
        <v>71792</v>
      </c>
      <c r="F535" s="29">
        <v>31.547699999999999</v>
      </c>
      <c r="G535" s="29">
        <v>115.3122</v>
      </c>
      <c r="H535" s="31">
        <v>155</v>
      </c>
      <c r="I535" s="29" t="s">
        <v>71881</v>
      </c>
      <c r="J535" s="31" t="s">
        <v>72211</v>
      </c>
      <c r="K535" s="31" t="s">
        <v>72218</v>
      </c>
      <c r="M535" s="48">
        <v>39763</v>
      </c>
      <c r="N535" s="27" t="s">
        <v>71313</v>
      </c>
      <c r="O535" s="54" t="s">
        <v>72387</v>
      </c>
      <c r="P535" s="11"/>
      <c r="Q535" s="11"/>
      <c r="T535" s="6">
        <v>0</v>
      </c>
      <c r="U535" s="6">
        <v>2E-3</v>
      </c>
      <c r="V535" s="6">
        <v>1E-3</v>
      </c>
      <c r="W535" s="6">
        <v>0.25716666666666671</v>
      </c>
      <c r="X535" s="6">
        <v>0</v>
      </c>
      <c r="Y535" s="6">
        <v>0.63250000000000006</v>
      </c>
      <c r="Z535" s="7">
        <v>0.10666666666666667</v>
      </c>
      <c r="AA535" s="6">
        <v>0</v>
      </c>
      <c r="AB535" s="6">
        <v>1E-3</v>
      </c>
      <c r="AC535" s="6">
        <v>8.3333333333333339E-4</v>
      </c>
      <c r="AD535" s="6">
        <v>0.25449999999999995</v>
      </c>
      <c r="AE535" s="6">
        <v>0.106</v>
      </c>
      <c r="AF535" s="6">
        <v>0.53066666666666673</v>
      </c>
      <c r="AG535" s="7">
        <v>0.10716666666666667</v>
      </c>
      <c r="AH535" s="6">
        <v>0</v>
      </c>
      <c r="AI535" s="6">
        <v>2.3333333333333335E-3</v>
      </c>
      <c r="AJ535" s="6">
        <v>5.0000000000000001E-4</v>
      </c>
      <c r="AK535" s="6">
        <v>0.25416666666666665</v>
      </c>
      <c r="AL535" s="6">
        <v>0</v>
      </c>
      <c r="AM535" s="6">
        <v>0.64050000000000007</v>
      </c>
      <c r="AN535" s="7">
        <v>0.10233333333333333</v>
      </c>
      <c r="AO535" s="6">
        <v>8.8993810637402803E-279</v>
      </c>
      <c r="AP535" s="6">
        <f>5.63234836259021*10^-322</f>
        <v>0</v>
      </c>
      <c r="AQ535" s="6">
        <v>6.1288945096448201E-115</v>
      </c>
      <c r="AR535" s="6">
        <v>5.33899098760249E-79</v>
      </c>
      <c r="AS535" s="6">
        <v>1</v>
      </c>
      <c r="AT535" s="7">
        <v>8.7443723443321601E-43</v>
      </c>
      <c r="AU535" s="5">
        <v>5</v>
      </c>
      <c r="AV535" s="6">
        <v>1.44502704428848E-86</v>
      </c>
      <c r="AW535" s="6">
        <v>3.8429526921050397E-153</v>
      </c>
      <c r="AX535" s="6">
        <v>1.2259626994970301E-31</v>
      </c>
      <c r="AY535" s="6">
        <v>1.1704600037014899E-33</v>
      </c>
      <c r="AZ535" s="6">
        <v>1</v>
      </c>
      <c r="BA535" s="7">
        <v>2.4058425669861501E-22</v>
      </c>
      <c r="BB535" s="6">
        <v>1.37227733522937E-295</v>
      </c>
      <c r="BC535" s="6">
        <v>1.37003359409225E-150</v>
      </c>
      <c r="BD535" s="6">
        <v>2.01248161636795E-304</v>
      </c>
      <c r="BE535" s="6">
        <v>2.00680173637751E-76</v>
      </c>
      <c r="BF535" s="6">
        <v>1.48051392467699E-65</v>
      </c>
      <c r="BG535" s="6">
        <v>1</v>
      </c>
      <c r="BH535" s="7">
        <v>6.1079830246399301E-46</v>
      </c>
      <c r="BI535" s="6">
        <v>2.2309044315275501E-278</v>
      </c>
      <c r="BJ535" s="6">
        <v>0</v>
      </c>
      <c r="BK535" s="6">
        <v>2.37308711622057E-116</v>
      </c>
      <c r="BL535" s="6">
        <v>4.5662815088691001E-81</v>
      </c>
      <c r="BM535" s="6">
        <v>1.7299148408272001E-106</v>
      </c>
      <c r="BN535" s="6">
        <v>5.3696783131931901E-46</v>
      </c>
      <c r="BO535" s="7">
        <v>1</v>
      </c>
      <c r="BP535" s="6">
        <v>1.6187638298289701E-95</v>
      </c>
      <c r="BQ535" s="6">
        <v>2.5501954113895902E-162</v>
      </c>
      <c r="BR535" s="6">
        <v>9.4576605485021997E-38</v>
      </c>
      <c r="BS535" s="6">
        <v>4.8692192682658204E-34</v>
      </c>
      <c r="BT535" s="6">
        <v>1</v>
      </c>
      <c r="BU535" s="6">
        <v>3.8758003107433602E-23</v>
      </c>
      <c r="BV535" s="7">
        <v>2.1810583871697702E-37</v>
      </c>
      <c r="BW535">
        <v>295</v>
      </c>
      <c r="BX535">
        <v>305</v>
      </c>
      <c r="BY535">
        <v>266</v>
      </c>
      <c r="BZ535">
        <v>285</v>
      </c>
      <c r="CA535">
        <v>255</v>
      </c>
      <c r="CB535">
        <v>194</v>
      </c>
      <c r="CC535">
        <v>216</v>
      </c>
      <c r="CD535">
        <v>225</v>
      </c>
      <c r="CE535">
        <v>228</v>
      </c>
      <c r="CF535" s="1">
        <v>242</v>
      </c>
      <c r="CH535" s="43">
        <v>8.4151088207883307E-2</v>
      </c>
      <c r="CJ535" s="27" t="s">
        <v>72357</v>
      </c>
    </row>
    <row r="536" spans="1:88">
      <c r="A536" s="27">
        <v>533</v>
      </c>
      <c r="B536" t="s">
        <v>70952</v>
      </c>
      <c r="D536" t="s">
        <v>71377</v>
      </c>
      <c r="E536" t="s">
        <v>71792</v>
      </c>
      <c r="F536" s="29">
        <v>31.741599999999998</v>
      </c>
      <c r="G536" s="29">
        <v>115.4896</v>
      </c>
      <c r="H536" s="31">
        <v>252</v>
      </c>
      <c r="I536" s="29" t="s">
        <v>71881</v>
      </c>
      <c r="J536" s="31" t="s">
        <v>72211</v>
      </c>
      <c r="K536" s="31" t="s">
        <v>72218</v>
      </c>
      <c r="M536" s="48">
        <v>39762</v>
      </c>
      <c r="N536" s="27" t="s">
        <v>71313</v>
      </c>
      <c r="O536" s="54" t="s">
        <v>72386</v>
      </c>
      <c r="P536" s="11"/>
      <c r="Q536" s="11"/>
      <c r="T536" s="6">
        <v>0</v>
      </c>
      <c r="U536" s="6">
        <v>1.1666666666666668E-3</v>
      </c>
      <c r="V536" s="6">
        <v>0</v>
      </c>
      <c r="W536" s="6">
        <v>0.254</v>
      </c>
      <c r="X536" s="6">
        <v>0</v>
      </c>
      <c r="Y536" s="6">
        <v>0.62183333333333324</v>
      </c>
      <c r="Z536" s="7">
        <v>0.122</v>
      </c>
      <c r="AA536" s="6">
        <v>0</v>
      </c>
      <c r="AB536" s="6">
        <v>8.3333333333333339E-4</v>
      </c>
      <c r="AC536" s="6">
        <v>0</v>
      </c>
      <c r="AD536" s="6">
        <v>0.25100000000000006</v>
      </c>
      <c r="AE536" s="6">
        <v>0.104</v>
      </c>
      <c r="AF536" s="6">
        <v>0.52016666666666667</v>
      </c>
      <c r="AG536" s="7">
        <v>0.12316666666666666</v>
      </c>
      <c r="AH536" s="6">
        <v>0</v>
      </c>
      <c r="AI536" s="6">
        <v>1E-3</v>
      </c>
      <c r="AJ536" s="6">
        <v>0</v>
      </c>
      <c r="AK536" s="6">
        <v>0.24933333333333332</v>
      </c>
      <c r="AL536" s="6">
        <v>0</v>
      </c>
      <c r="AM536" s="6">
        <v>0.62866666666666671</v>
      </c>
      <c r="AN536" s="7">
        <v>0.12083333333333333</v>
      </c>
      <c r="AO536" s="6">
        <v>5.6436969631472198E-295</v>
      </c>
      <c r="AP536" s="6">
        <v>0</v>
      </c>
      <c r="AQ536" s="6">
        <v>8.9950010169648604E-122</v>
      </c>
      <c r="AR536" s="6">
        <v>9.9544845385794905E-77</v>
      </c>
      <c r="AS536" s="6">
        <v>1</v>
      </c>
      <c r="AT536" s="7">
        <v>1.52611834896599E-44</v>
      </c>
      <c r="AU536" s="5">
        <v>5</v>
      </c>
      <c r="AV536" s="6">
        <v>1.4764926923513499E-83</v>
      </c>
      <c r="AW536" s="6">
        <v>2.2022370824111498E-149</v>
      </c>
      <c r="AX536" s="6">
        <v>2.9521838000784502E-24</v>
      </c>
      <c r="AY536" s="6">
        <v>9.9366273242220105E-39</v>
      </c>
      <c r="AZ536" s="6">
        <v>1</v>
      </c>
      <c r="BA536" s="7">
        <v>7.8494239608505898E-24</v>
      </c>
      <c r="BB536" s="6">
        <v>4.6180159064971599E-274</v>
      </c>
      <c r="BC536" s="6">
        <v>3.3754075169419098E-146</v>
      </c>
      <c r="BD536" s="6">
        <v>4.3143315843479298E-299</v>
      </c>
      <c r="BE536" s="6">
        <v>2.1737248044070399E-64</v>
      </c>
      <c r="BF536" s="6">
        <v>3.04970860184645E-67</v>
      </c>
      <c r="BG536" s="6">
        <v>1</v>
      </c>
      <c r="BH536" s="7">
        <v>5.36463862506523E-39</v>
      </c>
      <c r="BI536" s="6">
        <v>3.5899768538515099E-293</v>
      </c>
      <c r="BJ536" s="6">
        <v>0</v>
      </c>
      <c r="BK536" s="6">
        <v>2.6112751975898801E-123</v>
      </c>
      <c r="BL536" s="6">
        <v>1.0221697503633301E-74</v>
      </c>
      <c r="BM536" s="6">
        <v>1.1975318015680301E-108</v>
      </c>
      <c r="BN536" s="6">
        <v>1.25198428269507E-43</v>
      </c>
      <c r="BO536" s="7">
        <v>1</v>
      </c>
      <c r="BP536" s="6">
        <v>2.3297659701510299E-93</v>
      </c>
      <c r="BQ536" s="6">
        <v>1.96078897504512E-159</v>
      </c>
      <c r="BR536" s="6">
        <v>1.7481496851160801E-31</v>
      </c>
      <c r="BS536" s="6">
        <v>2.4947109373765499E-39</v>
      </c>
      <c r="BT536" s="6">
        <v>1</v>
      </c>
      <c r="BU536" s="6">
        <v>6.2638304465945803E-25</v>
      </c>
      <c r="BV536" s="7">
        <v>7.37970531881519E-29</v>
      </c>
      <c r="BW536">
        <v>295</v>
      </c>
      <c r="BX536">
        <v>305</v>
      </c>
      <c r="BY536">
        <v>266</v>
      </c>
      <c r="BZ536">
        <v>285</v>
      </c>
      <c r="CA536">
        <v>255</v>
      </c>
      <c r="CB536">
        <v>194</v>
      </c>
      <c r="CC536">
        <v>216</v>
      </c>
      <c r="CD536">
        <v>225</v>
      </c>
      <c r="CE536">
        <v>228</v>
      </c>
      <c r="CF536" s="1">
        <v>242</v>
      </c>
      <c r="CH536" s="43">
        <v>9.6902303415408994E-2</v>
      </c>
      <c r="CJ536" s="27" t="s">
        <v>72357</v>
      </c>
    </row>
    <row r="537" spans="1:88">
      <c r="A537" s="27">
        <v>534</v>
      </c>
      <c r="B537" t="s">
        <v>70952</v>
      </c>
      <c r="D537" t="s">
        <v>71378</v>
      </c>
      <c r="E537" t="s">
        <v>71792</v>
      </c>
      <c r="F537" s="29">
        <v>31.575500000000002</v>
      </c>
      <c r="G537" s="29">
        <v>115.07250000000001</v>
      </c>
      <c r="H537" s="31">
        <v>115</v>
      </c>
      <c r="I537" s="29" t="s">
        <v>71881</v>
      </c>
      <c r="J537" s="31" t="s">
        <v>72211</v>
      </c>
      <c r="K537" s="31" t="s">
        <v>72218</v>
      </c>
      <c r="M537" s="48">
        <v>39763</v>
      </c>
      <c r="N537" s="27" t="s">
        <v>71313</v>
      </c>
      <c r="O537" s="54" t="s">
        <v>72386</v>
      </c>
      <c r="P537" s="11"/>
      <c r="Q537" s="11"/>
      <c r="S537" s="12" t="s">
        <v>70990</v>
      </c>
      <c r="T537" s="6">
        <v>1.8333333333333335E-3</v>
      </c>
      <c r="U537" s="6">
        <v>1.1666666666666668E-3</v>
      </c>
      <c r="V537" s="6">
        <v>0.01</v>
      </c>
      <c r="W537" s="6">
        <v>0.22616666666666671</v>
      </c>
      <c r="X537" s="6">
        <v>3.3333333333333332E-4</v>
      </c>
      <c r="Y537" s="6">
        <v>0.62050000000000005</v>
      </c>
      <c r="Z537" s="7">
        <v>0.14000000000000001</v>
      </c>
      <c r="AA537" s="6">
        <v>2E-3</v>
      </c>
      <c r="AB537" s="6">
        <v>8.3333333333333339E-4</v>
      </c>
      <c r="AC537" s="6">
        <v>7.8333333333333328E-3</v>
      </c>
      <c r="AD537" s="6">
        <v>0.22416666666666665</v>
      </c>
      <c r="AE537" s="6">
        <v>0.10533333333333333</v>
      </c>
      <c r="AF537" s="6">
        <v>0.52233333333333332</v>
      </c>
      <c r="AG537" s="7">
        <v>0.13783333333333334</v>
      </c>
      <c r="AH537" s="6">
        <v>2E-3</v>
      </c>
      <c r="AI537" s="6">
        <v>0</v>
      </c>
      <c r="AJ537" s="6">
        <v>8.3333333333333332E-3</v>
      </c>
      <c r="AK537" s="6">
        <v>0.22383333333333333</v>
      </c>
      <c r="AL537" s="6">
        <v>1E-3</v>
      </c>
      <c r="AM537" s="6">
        <v>0.6306666666666666</v>
      </c>
      <c r="AN537" s="7">
        <v>0.13366666666666668</v>
      </c>
      <c r="AO537" s="6">
        <v>6.2981892188275406E-300</v>
      </c>
      <c r="AP537" s="6">
        <v>0</v>
      </c>
      <c r="AQ537" s="6">
        <v>1.8749304890994E-125</v>
      </c>
      <c r="AR537" s="6">
        <v>3.6676615594597098E-67</v>
      </c>
      <c r="AS537" s="6">
        <v>1</v>
      </c>
      <c r="AT537" s="7">
        <v>8.1694486136556295E-34</v>
      </c>
      <c r="AU537" s="5">
        <v>5</v>
      </c>
      <c r="AV537" s="6">
        <v>3.2857434830432998E-78</v>
      </c>
      <c r="AW537" s="6">
        <v>8.5625249808354002E-147</v>
      </c>
      <c r="AX537" s="6">
        <v>3.9107508219136602E-25</v>
      </c>
      <c r="AY537" s="6">
        <v>4.3641053929512702E-29</v>
      </c>
      <c r="AZ537" s="6">
        <v>1</v>
      </c>
      <c r="BA537" s="7">
        <v>1.20436448867002E-21</v>
      </c>
      <c r="BB537" s="6">
        <v>6.8869928156405699E-265</v>
      </c>
      <c r="BC537" s="6">
        <v>3.1600097208543E-141</v>
      </c>
      <c r="BD537" s="6">
        <v>9.0180738621936707E-304</v>
      </c>
      <c r="BE537" s="6">
        <v>5.13252026651237E-63</v>
      </c>
      <c r="BF537" s="6">
        <v>1.73805206586768E-57</v>
      </c>
      <c r="BG537" s="6">
        <v>1</v>
      </c>
      <c r="BH537" s="7">
        <v>6.0173453370857902E-34</v>
      </c>
      <c r="BI537" s="6">
        <v>2.5777783138551601E-298</v>
      </c>
      <c r="BJ537" s="6">
        <v>0</v>
      </c>
      <c r="BK537" s="6">
        <v>5.1872050646509703E-127</v>
      </c>
      <c r="BL537" s="6">
        <v>3.5450589221728197E-66</v>
      </c>
      <c r="BM537" s="6">
        <v>5.3895439347115801E-96</v>
      </c>
      <c r="BN537" s="6">
        <v>7.8653516003126497E-34</v>
      </c>
      <c r="BO537" s="7">
        <v>1</v>
      </c>
      <c r="BP537" s="6">
        <v>4.8172005651806602E-85</v>
      </c>
      <c r="BQ537" s="6">
        <v>8.97725468845448E-154</v>
      </c>
      <c r="BR537" s="6">
        <v>1.00146693238229E-29</v>
      </c>
      <c r="BS537" s="6">
        <v>6.4450236509200001E-29</v>
      </c>
      <c r="BT537" s="6">
        <v>1</v>
      </c>
      <c r="BU537" s="6">
        <v>1.2555289002076099E-21</v>
      </c>
      <c r="BV537" s="7">
        <v>2.2764864940076502E-34</v>
      </c>
      <c r="BW537">
        <v>295</v>
      </c>
      <c r="BX537">
        <v>305</v>
      </c>
      <c r="BY537">
        <v>266</v>
      </c>
      <c r="BZ537">
        <v>285</v>
      </c>
      <c r="CA537">
        <v>255</v>
      </c>
      <c r="CB537">
        <v>194</v>
      </c>
      <c r="CC537">
        <v>216</v>
      </c>
      <c r="CD537">
        <v>225</v>
      </c>
      <c r="CE537">
        <v>228</v>
      </c>
      <c r="CF537" s="1">
        <v>242</v>
      </c>
      <c r="CH537" s="43">
        <v>8.6285745771116903E-2</v>
      </c>
      <c r="CJ537" s="27" t="s">
        <v>72357</v>
      </c>
    </row>
    <row r="538" spans="1:88">
      <c r="A538" s="27">
        <v>535</v>
      </c>
      <c r="B538" t="s">
        <v>70952</v>
      </c>
      <c r="D538" t="s">
        <v>71379</v>
      </c>
      <c r="E538" t="s">
        <v>71792</v>
      </c>
      <c r="F538" s="29">
        <v>30.939599999999999</v>
      </c>
      <c r="G538" s="29">
        <v>111.28660000000001</v>
      </c>
      <c r="H538" s="31">
        <v>220</v>
      </c>
      <c r="I538" s="29" t="s">
        <v>71881</v>
      </c>
      <c r="J538" s="31" t="s">
        <v>72176</v>
      </c>
      <c r="K538" s="31" t="s">
        <v>72198</v>
      </c>
      <c r="M538" s="48">
        <v>39739</v>
      </c>
      <c r="N538" s="27" t="s">
        <v>71313</v>
      </c>
      <c r="O538" s="54" t="s">
        <v>72385</v>
      </c>
      <c r="P538" s="11"/>
      <c r="Q538" s="11"/>
      <c r="S538" s="12" t="s">
        <v>70990</v>
      </c>
      <c r="T538" s="6">
        <v>0</v>
      </c>
      <c r="U538" s="6">
        <v>1.6666666666666666E-4</v>
      </c>
      <c r="V538" s="6">
        <v>0</v>
      </c>
      <c r="W538" s="6">
        <v>4.299999999999999E-2</v>
      </c>
      <c r="X538" s="6">
        <v>0.26533333333333337</v>
      </c>
      <c r="Y538" s="6">
        <v>0.61833333333333329</v>
      </c>
      <c r="Z538" s="7">
        <v>7.2499999999999995E-2</v>
      </c>
      <c r="AA538" s="6">
        <v>0</v>
      </c>
      <c r="AB538" s="6">
        <v>0</v>
      </c>
      <c r="AC538" s="6">
        <v>0</v>
      </c>
      <c r="AD538" s="6">
        <v>4.1833333333333333E-2</v>
      </c>
      <c r="AE538" s="6">
        <v>0.32633333333333336</v>
      </c>
      <c r="AF538" s="6">
        <v>0.5628333333333333</v>
      </c>
      <c r="AG538" s="7">
        <v>6.8833333333333344E-2</v>
      </c>
      <c r="AH538" s="6">
        <v>0</v>
      </c>
      <c r="AI538" s="6">
        <v>0</v>
      </c>
      <c r="AJ538" s="6">
        <v>0</v>
      </c>
      <c r="AK538" s="6">
        <v>4.2333333333333334E-2</v>
      </c>
      <c r="AL538" s="6">
        <v>0.27166666666666667</v>
      </c>
      <c r="AM538" s="6">
        <v>0.62533333333333341</v>
      </c>
      <c r="AN538" s="7">
        <v>6.0666666666666667E-2</v>
      </c>
      <c r="AO538" s="6">
        <v>5.29425290670273E-264</v>
      </c>
      <c r="AP538" s="6">
        <v>0</v>
      </c>
      <c r="AQ538" s="6">
        <v>7.5962439702394496E-119</v>
      </c>
      <c r="AR538" s="6">
        <v>1.8679637120460799E-71</v>
      </c>
      <c r="AS538" s="6">
        <v>1</v>
      </c>
      <c r="AT538" s="7">
        <v>8.7562572165780104E-35</v>
      </c>
      <c r="AU538" s="5">
        <v>5</v>
      </c>
      <c r="AV538" s="6">
        <v>2.50791577996141E-76</v>
      </c>
      <c r="AW538" s="6">
        <v>1.7526492264982599E-148</v>
      </c>
      <c r="AX538" s="6">
        <v>5.7495068556953096E-29</v>
      </c>
      <c r="AY538" s="6">
        <v>4.4361000961630304E-22</v>
      </c>
      <c r="AZ538" s="6">
        <v>0.99999999999910805</v>
      </c>
      <c r="BA538" s="7">
        <v>8.9211887669232005E-13</v>
      </c>
      <c r="BB538" s="6">
        <v>2.56269132226875E-285</v>
      </c>
      <c r="BC538" s="6">
        <v>7.0266755069267705E-134</v>
      </c>
      <c r="BD538" s="6">
        <v>3.1357052429306399E-304</v>
      </c>
      <c r="BE538" s="6">
        <v>9.0727709474365793E-62</v>
      </c>
      <c r="BF538" s="6">
        <v>1.7124725192074E-57</v>
      </c>
      <c r="BG538" s="6">
        <v>1</v>
      </c>
      <c r="BH538" s="7">
        <v>2.4833414471651101E-35</v>
      </c>
      <c r="BI538" s="6">
        <v>6.9799970178423396E-264</v>
      </c>
      <c r="BJ538" s="6">
        <v>0</v>
      </c>
      <c r="BK538" s="6">
        <v>2.9819324014570597E-119</v>
      </c>
      <c r="BL538" s="6">
        <v>1.22533947987738E-72</v>
      </c>
      <c r="BM538" s="6">
        <v>2.4733594189694699E-116</v>
      </c>
      <c r="BN538" s="6">
        <v>5.7612592851517699E-37</v>
      </c>
      <c r="BO538" s="7">
        <v>1</v>
      </c>
      <c r="BP538" s="6">
        <v>5.0736009366843297E-88</v>
      </c>
      <c r="BQ538" s="6">
        <v>1.6754998534711001E-160</v>
      </c>
      <c r="BR538" s="6">
        <v>1.8517134812749401E-37</v>
      </c>
      <c r="BS538" s="6">
        <v>2.6697775539919402E-23</v>
      </c>
      <c r="BT538" s="6">
        <v>0.99999999999999001</v>
      </c>
      <c r="BU538" s="6">
        <v>9.8187552263137803E-15</v>
      </c>
      <c r="BV538" s="7">
        <v>1.3410068911846599E-29</v>
      </c>
      <c r="BW538">
        <v>294</v>
      </c>
      <c r="BX538">
        <v>306</v>
      </c>
      <c r="BY538">
        <v>270</v>
      </c>
      <c r="BZ538">
        <v>287</v>
      </c>
      <c r="CA538">
        <v>251</v>
      </c>
      <c r="CB538">
        <v>194</v>
      </c>
      <c r="CC538">
        <v>216</v>
      </c>
      <c r="CD538">
        <v>226</v>
      </c>
      <c r="CE538">
        <v>227</v>
      </c>
      <c r="CF538" s="1">
        <v>249</v>
      </c>
      <c r="CH538" s="43">
        <v>9.1546979497862099E-2</v>
      </c>
      <c r="CJ538" s="27" t="s">
        <v>72357</v>
      </c>
    </row>
    <row r="539" spans="1:88">
      <c r="A539" s="27">
        <v>536</v>
      </c>
      <c r="B539" t="s">
        <v>70952</v>
      </c>
      <c r="D539" t="s">
        <v>71380</v>
      </c>
      <c r="E539" t="s">
        <v>71792</v>
      </c>
      <c r="F539" s="29">
        <v>31.747499999999999</v>
      </c>
      <c r="G539" s="29">
        <v>115.48820000000001</v>
      </c>
      <c r="H539" s="31">
        <v>205</v>
      </c>
      <c r="I539" s="29" t="s">
        <v>71881</v>
      </c>
      <c r="J539" s="31" t="s">
        <v>72211</v>
      </c>
      <c r="K539" s="31" t="s">
        <v>72218</v>
      </c>
      <c r="M539" s="48">
        <v>39762</v>
      </c>
      <c r="N539" s="27" t="s">
        <v>71313</v>
      </c>
      <c r="O539" s="54" t="s">
        <v>72386</v>
      </c>
      <c r="P539" s="11"/>
      <c r="Q539" s="11"/>
      <c r="S539" s="12" t="s">
        <v>70990</v>
      </c>
      <c r="T539" s="6">
        <v>2.3333333333333335E-3</v>
      </c>
      <c r="U539" s="6">
        <v>8.3333333333333339E-4</v>
      </c>
      <c r="V539" s="6">
        <v>1.4833333333333332E-2</v>
      </c>
      <c r="W539" s="6">
        <v>0.25950000000000001</v>
      </c>
      <c r="X539" s="6">
        <v>0</v>
      </c>
      <c r="Y539" s="6">
        <v>0.61249999999999993</v>
      </c>
      <c r="Z539" s="7">
        <v>0.10983333333333334</v>
      </c>
      <c r="AA539" s="6">
        <v>2E-3</v>
      </c>
      <c r="AB539" s="6">
        <v>3.3333333333333332E-4</v>
      </c>
      <c r="AC539" s="6">
        <v>1.4E-2</v>
      </c>
      <c r="AD539" s="6">
        <v>0.25933333333333336</v>
      </c>
      <c r="AE539" s="6">
        <v>0.10299999999999999</v>
      </c>
      <c r="AF539" s="6">
        <v>0.51500000000000001</v>
      </c>
      <c r="AG539" s="7">
        <v>0.106</v>
      </c>
      <c r="AH539" s="6">
        <v>2E-3</v>
      </c>
      <c r="AI539" s="6">
        <v>5.0000000000000001E-4</v>
      </c>
      <c r="AJ539" s="6">
        <v>1.35E-2</v>
      </c>
      <c r="AK539" s="6">
        <v>0.25800000000000001</v>
      </c>
      <c r="AL539" s="6">
        <v>0</v>
      </c>
      <c r="AM539" s="6">
        <v>0.623</v>
      </c>
      <c r="AN539" s="7">
        <v>0.10299999999999999</v>
      </c>
      <c r="AO539" s="6">
        <v>1.7237796173292499E-262</v>
      </c>
      <c r="AP539" s="6">
        <v>0</v>
      </c>
      <c r="AQ539" s="6">
        <v>4.60673373614513E-126</v>
      </c>
      <c r="AR539" s="6">
        <v>4.8269883821262697E-81</v>
      </c>
      <c r="AS539" s="6">
        <v>1</v>
      </c>
      <c r="AT539" s="7">
        <v>1.54066577293331E-40</v>
      </c>
      <c r="AU539" s="5">
        <v>5</v>
      </c>
      <c r="AV539" s="6">
        <v>1.4015096054882599E-75</v>
      </c>
      <c r="AW539" s="6">
        <v>1.2605734766317901E-148</v>
      </c>
      <c r="AX539" s="6">
        <v>8.1702315214777302E-28</v>
      </c>
      <c r="AY539" s="6">
        <v>5.1043458142500598E-37</v>
      </c>
      <c r="AZ539" s="6">
        <v>1</v>
      </c>
      <c r="BA539" s="7">
        <v>4.3505594546885102E-27</v>
      </c>
      <c r="BB539" s="6">
        <v>1.7439046796038501E-268</v>
      </c>
      <c r="BC539" s="6">
        <v>3.97855489131519E-123</v>
      </c>
      <c r="BD539" s="6">
        <v>1.6643537275617599E-252</v>
      </c>
      <c r="BE539" s="6">
        <v>1.6797244702979698E-61</v>
      </c>
      <c r="BF539" s="6">
        <v>6.4952445468996399E-60</v>
      </c>
      <c r="BG539" s="6">
        <v>1</v>
      </c>
      <c r="BH539" s="7">
        <v>7.4610263990681096E-32</v>
      </c>
      <c r="BI539" s="6">
        <v>9.2327881932392204E-262</v>
      </c>
      <c r="BJ539" s="6">
        <v>0</v>
      </c>
      <c r="BK539" s="6">
        <v>2.2526313998868899E-127</v>
      </c>
      <c r="BL539" s="6">
        <v>6.6090816863235795E-82</v>
      </c>
      <c r="BM539" s="6">
        <v>2.3233390662492102E-106</v>
      </c>
      <c r="BN539" s="6">
        <v>1.6607269679817899E-42</v>
      </c>
      <c r="BO539" s="7">
        <v>1</v>
      </c>
      <c r="BP539" s="6">
        <v>3.3605439092091698E-83</v>
      </c>
      <c r="BQ539" s="6">
        <v>2.7211567734506899E-156</v>
      </c>
      <c r="BR539" s="6">
        <v>8.9349467104654003E-34</v>
      </c>
      <c r="BS539" s="6">
        <v>2.0882300729302502E-36</v>
      </c>
      <c r="BT539" s="6">
        <v>1</v>
      </c>
      <c r="BU539" s="6">
        <v>1.4818589580857899E-26</v>
      </c>
      <c r="BV539" s="7">
        <v>1.43128056649912E-41</v>
      </c>
      <c r="BW539">
        <v>295</v>
      </c>
      <c r="BX539">
        <v>305</v>
      </c>
      <c r="BY539">
        <v>266</v>
      </c>
      <c r="BZ539">
        <v>285</v>
      </c>
      <c r="CA539">
        <v>255</v>
      </c>
      <c r="CB539">
        <v>194</v>
      </c>
      <c r="CC539">
        <v>216</v>
      </c>
      <c r="CD539">
        <v>225</v>
      </c>
      <c r="CE539">
        <v>228</v>
      </c>
      <c r="CF539" s="1">
        <v>242</v>
      </c>
      <c r="CH539" s="43">
        <v>9.8228043143297403E-2</v>
      </c>
      <c r="CJ539" s="27" t="s">
        <v>72357</v>
      </c>
    </row>
    <row r="540" spans="1:88">
      <c r="A540" s="27">
        <v>537</v>
      </c>
      <c r="B540" t="s">
        <v>70952</v>
      </c>
      <c r="D540" t="s">
        <v>71381</v>
      </c>
      <c r="E540" t="s">
        <v>71792</v>
      </c>
      <c r="F540" s="29">
        <v>31.7013</v>
      </c>
      <c r="G540" s="29">
        <v>114.8741</v>
      </c>
      <c r="H540" s="31">
        <v>103</v>
      </c>
      <c r="I540" s="29" t="s">
        <v>71881</v>
      </c>
      <c r="J540" s="31" t="s">
        <v>72211</v>
      </c>
      <c r="K540" s="31" t="s">
        <v>72218</v>
      </c>
      <c r="M540" s="48">
        <v>39763</v>
      </c>
      <c r="N540" s="27" t="s">
        <v>71313</v>
      </c>
      <c r="O540" s="54" t="s">
        <v>72386</v>
      </c>
      <c r="P540" s="11"/>
      <c r="Q540" s="11"/>
      <c r="S540" s="12" t="s">
        <v>70990</v>
      </c>
      <c r="T540" s="6">
        <v>0</v>
      </c>
      <c r="U540" s="6">
        <v>1.6666666666666666E-4</v>
      </c>
      <c r="V540" s="6">
        <v>0</v>
      </c>
      <c r="W540" s="6">
        <v>0.23066666666666669</v>
      </c>
      <c r="X540" s="6">
        <v>0</v>
      </c>
      <c r="Y540" s="6">
        <v>0.60816666666666663</v>
      </c>
      <c r="Z540" s="7">
        <v>0.16016666666666668</v>
      </c>
      <c r="AA540" s="6">
        <v>0</v>
      </c>
      <c r="AB540" s="6">
        <v>0</v>
      </c>
      <c r="AC540" s="6">
        <v>0</v>
      </c>
      <c r="AD540" s="6">
        <v>0.22666666666666668</v>
      </c>
      <c r="AE540" s="6">
        <v>0.10216666666666667</v>
      </c>
      <c r="AF540" s="6">
        <v>0.51016666666666666</v>
      </c>
      <c r="AG540" s="7">
        <v>0.16016666666666668</v>
      </c>
      <c r="AH540" s="6">
        <v>0</v>
      </c>
      <c r="AI540" s="6">
        <v>0</v>
      </c>
      <c r="AJ540" s="6">
        <v>0</v>
      </c>
      <c r="AK540" s="6">
        <v>0.22666666666666668</v>
      </c>
      <c r="AL540" s="6">
        <v>0</v>
      </c>
      <c r="AM540" s="6">
        <v>0.61516666666666664</v>
      </c>
      <c r="AN540" s="7">
        <v>0.1575</v>
      </c>
      <c r="AO540" s="6">
        <v>4.2367199434799702E-295</v>
      </c>
      <c r="AP540" s="6">
        <v>0</v>
      </c>
      <c r="AQ540" s="6">
        <v>1.6858548208878699E-133</v>
      </c>
      <c r="AR540" s="6">
        <v>3.6324234118499399E-69</v>
      </c>
      <c r="AS540" s="6">
        <v>1</v>
      </c>
      <c r="AT540" s="7">
        <v>2.5368547424016099E-35</v>
      </c>
      <c r="AU540" s="5">
        <v>5</v>
      </c>
      <c r="AV540" s="6">
        <v>6.45882083559219E-71</v>
      </c>
      <c r="AW540" s="6">
        <v>1.27886500051988E-139</v>
      </c>
      <c r="AX540" s="6">
        <v>8.5445575406076105E-29</v>
      </c>
      <c r="AY540" s="6">
        <v>4.6249237045496798E-30</v>
      </c>
      <c r="AZ540" s="6">
        <v>1</v>
      </c>
      <c r="BA540" s="7">
        <v>7.3986550284810304E-18</v>
      </c>
      <c r="BB540" s="6">
        <v>5.7389058912793295E-247</v>
      </c>
      <c r="BC540" s="6">
        <v>2.4051070188692399E-126</v>
      </c>
      <c r="BD540" s="6">
        <v>1.3075149145100401E-293</v>
      </c>
      <c r="BE540" s="6">
        <v>1.82741745983791E-45</v>
      </c>
      <c r="BF540" s="6">
        <v>1.9017713666861001E-40</v>
      </c>
      <c r="BG540" s="6">
        <v>0.99999999999996503</v>
      </c>
      <c r="BH540" s="7">
        <v>3.4661042381432899E-14</v>
      </c>
      <c r="BI540" s="6">
        <v>2.28010938175932E-295</v>
      </c>
      <c r="BJ540" s="6">
        <v>0</v>
      </c>
      <c r="BK540" s="6">
        <v>1.1276871291457099E-134</v>
      </c>
      <c r="BL540" s="6">
        <v>3.0230577861768999E-73</v>
      </c>
      <c r="BM540" s="6">
        <v>7.3433609199367605E-101</v>
      </c>
      <c r="BN540" s="6">
        <v>1.7469682908942299E-40</v>
      </c>
      <c r="BO540" s="7">
        <v>1</v>
      </c>
      <c r="BP540" s="6">
        <v>1.50242885094969E-80</v>
      </c>
      <c r="BQ540" s="6">
        <v>1.5299851223279301E-149</v>
      </c>
      <c r="BR540" s="6">
        <v>2.5955556885122498E-35</v>
      </c>
      <c r="BS540" s="6">
        <v>7.2989175139559103E-31</v>
      </c>
      <c r="BT540" s="6">
        <v>1</v>
      </c>
      <c r="BU540" s="6">
        <v>3.3218503878230098E-19</v>
      </c>
      <c r="BV540" s="7">
        <v>2.19205214054109E-31</v>
      </c>
      <c r="BW540">
        <v>295</v>
      </c>
      <c r="BX540">
        <v>305</v>
      </c>
      <c r="BY540">
        <v>266</v>
      </c>
      <c r="BZ540">
        <v>285</v>
      </c>
      <c r="CA540">
        <v>255</v>
      </c>
      <c r="CB540">
        <v>194</v>
      </c>
      <c r="CC540">
        <v>216</v>
      </c>
      <c r="CD540">
        <v>225</v>
      </c>
      <c r="CE540">
        <v>228</v>
      </c>
      <c r="CF540" s="1">
        <v>242</v>
      </c>
      <c r="CH540" s="43">
        <v>8.5057071672750506E-2</v>
      </c>
      <c r="CJ540" s="27" t="s">
        <v>72357</v>
      </c>
    </row>
    <row r="541" spans="1:88">
      <c r="A541" s="27">
        <v>538</v>
      </c>
      <c r="B541" t="s">
        <v>70952</v>
      </c>
      <c r="D541" t="s">
        <v>71382</v>
      </c>
      <c r="E541" t="s">
        <v>71792</v>
      </c>
      <c r="F541" s="29">
        <v>31.452400000000001</v>
      </c>
      <c r="G541" s="29">
        <v>114.6434</v>
      </c>
      <c r="H541" s="31">
        <v>76</v>
      </c>
      <c r="I541" s="29" t="s">
        <v>71881</v>
      </c>
      <c r="J541" s="31" t="s">
        <v>72176</v>
      </c>
      <c r="K541" s="31" t="s">
        <v>72220</v>
      </c>
      <c r="M541" s="48">
        <v>39764</v>
      </c>
      <c r="N541" s="27" t="s">
        <v>71313</v>
      </c>
      <c r="O541" s="54" t="s">
        <v>72386</v>
      </c>
      <c r="P541" s="11"/>
      <c r="Q541" s="11"/>
      <c r="S541" s="12" t="s">
        <v>70990</v>
      </c>
      <c r="T541" s="6">
        <v>0</v>
      </c>
      <c r="U541" s="6">
        <v>1.6666666666666666E-4</v>
      </c>
      <c r="V541" s="6">
        <v>2.166666666666667E-3</v>
      </c>
      <c r="W541" s="6">
        <v>0.24083333333333332</v>
      </c>
      <c r="X541" s="6">
        <v>0</v>
      </c>
      <c r="Y541" s="6">
        <v>0.60383333333333333</v>
      </c>
      <c r="Z541" s="7">
        <v>0.1525</v>
      </c>
      <c r="AA541" s="6">
        <v>0</v>
      </c>
      <c r="AB541" s="6">
        <v>0</v>
      </c>
      <c r="AC541" s="6">
        <v>2.3333333333333335E-3</v>
      </c>
      <c r="AD541" s="6">
        <v>0.23883333333333331</v>
      </c>
      <c r="AE541" s="6">
        <v>0.10149999999999999</v>
      </c>
      <c r="AF541" s="6">
        <v>0.5073333333333333</v>
      </c>
      <c r="AG541" s="7">
        <v>0.14949999999999999</v>
      </c>
      <c r="AH541" s="6">
        <v>0</v>
      </c>
      <c r="AI541" s="6">
        <v>3.3333333333333332E-4</v>
      </c>
      <c r="AJ541" s="6">
        <v>1.6666666666666668E-3</v>
      </c>
      <c r="AK541" s="6">
        <v>0.23749999999999996</v>
      </c>
      <c r="AL541" s="6">
        <v>0</v>
      </c>
      <c r="AM541" s="6">
        <v>0.61299999999999999</v>
      </c>
      <c r="AN541" s="7">
        <v>0.14716666666666667</v>
      </c>
      <c r="AO541" s="6">
        <v>1.1168875382063199E-296</v>
      </c>
      <c r="AP541" s="6">
        <v>0</v>
      </c>
      <c r="AQ541" s="6">
        <v>2.8974695526883699E-110</v>
      </c>
      <c r="AR541" s="6">
        <v>2.6081705847329702E-68</v>
      </c>
      <c r="AS541" s="6">
        <v>1</v>
      </c>
      <c r="AT541" s="7">
        <v>1.43766645435418E-31</v>
      </c>
      <c r="AU541" s="5">
        <v>5</v>
      </c>
      <c r="AV541" s="6">
        <v>1.67223798140611E-69</v>
      </c>
      <c r="AW541" s="6">
        <v>9.22679399016309E-138</v>
      </c>
      <c r="AX541" s="6">
        <v>4.9448117992909998E-27</v>
      </c>
      <c r="AY541" s="6">
        <v>1.3840540753717601E-37</v>
      </c>
      <c r="AZ541" s="6">
        <v>1</v>
      </c>
      <c r="BA541" s="7">
        <v>6.3327312940592795E-23</v>
      </c>
      <c r="BB541" s="6">
        <v>4.8267325428408403E-272</v>
      </c>
      <c r="BC541" s="6">
        <v>9.7913317682440897E-154</v>
      </c>
      <c r="BD541" s="6">
        <v>1.4544577351964301E-289</v>
      </c>
      <c r="BE541" s="6">
        <v>1.0420940483587701E-73</v>
      </c>
      <c r="BF541" s="6">
        <v>2.8048633969558001E-71</v>
      </c>
      <c r="BG541" s="6">
        <v>1</v>
      </c>
      <c r="BH541" s="7">
        <v>5.6595796465098904E-43</v>
      </c>
      <c r="BI541" s="6">
        <v>2.94191912255065E-296</v>
      </c>
      <c r="BJ541" s="6">
        <v>0</v>
      </c>
      <c r="BK541" s="6">
        <v>6.9513303346903502E-111</v>
      </c>
      <c r="BL541" s="6">
        <v>3.2304788016041701E-69</v>
      </c>
      <c r="BM541" s="6">
        <v>1.6593360613760299E-109</v>
      </c>
      <c r="BN541" s="6">
        <v>1.9122051052228101E-33</v>
      </c>
      <c r="BO541" s="7">
        <v>1</v>
      </c>
      <c r="BP541" s="6">
        <v>2.6267216231254003E-85</v>
      </c>
      <c r="BQ541" s="6">
        <v>6.7969429566825306E-154</v>
      </c>
      <c r="BR541" s="6">
        <v>3.9969396865338802E-40</v>
      </c>
      <c r="BS541" s="6">
        <v>3.8099816748727799E-39</v>
      </c>
      <c r="BT541" s="6">
        <v>1</v>
      </c>
      <c r="BU541" s="6">
        <v>1.6898358924512901E-25</v>
      </c>
      <c r="BV541" s="7">
        <v>7.2345446053062797E-28</v>
      </c>
      <c r="BW541">
        <v>295</v>
      </c>
      <c r="BX541">
        <v>305</v>
      </c>
      <c r="BY541">
        <v>266</v>
      </c>
      <c r="BZ541">
        <v>285</v>
      </c>
      <c r="CA541">
        <v>255</v>
      </c>
      <c r="CB541">
        <v>194</v>
      </c>
      <c r="CC541">
        <v>216</v>
      </c>
      <c r="CD541">
        <v>225</v>
      </c>
      <c r="CE541">
        <v>228</v>
      </c>
      <c r="CF541" s="1">
        <v>242</v>
      </c>
      <c r="CH541" s="43">
        <v>9.8986253383578401E-2</v>
      </c>
      <c r="CJ541" s="27" t="s">
        <v>72357</v>
      </c>
    </row>
    <row r="542" spans="1:88">
      <c r="A542" s="27">
        <v>539</v>
      </c>
      <c r="B542" t="s">
        <v>70952</v>
      </c>
      <c r="D542" t="s">
        <v>71383</v>
      </c>
      <c r="E542" t="s">
        <v>71792</v>
      </c>
      <c r="F542" s="29">
        <v>31.3611</v>
      </c>
      <c r="G542" s="29">
        <v>110.6216</v>
      </c>
      <c r="H542" s="31">
        <v>371</v>
      </c>
      <c r="I542" s="29" t="s">
        <v>71881</v>
      </c>
      <c r="J542" s="31" t="s">
        <v>72176</v>
      </c>
      <c r="K542" s="31" t="s">
        <v>72199</v>
      </c>
      <c r="M542" s="48">
        <v>39740</v>
      </c>
      <c r="N542" s="27" t="s">
        <v>71313</v>
      </c>
      <c r="O542" s="54" t="s">
        <v>72385</v>
      </c>
      <c r="P542" s="11"/>
      <c r="Q542" s="11"/>
      <c r="T542" s="6">
        <v>0</v>
      </c>
      <c r="U542" s="6">
        <v>8.3333333333333339E-4</v>
      </c>
      <c r="V542" s="6">
        <v>1.5000000000000002E-3</v>
      </c>
      <c r="W542" s="6">
        <v>4.0333333333333339E-2</v>
      </c>
      <c r="X542" s="6">
        <v>0.30599999999999999</v>
      </c>
      <c r="Y542" s="6">
        <v>0.60033333333333339</v>
      </c>
      <c r="Z542" s="7">
        <v>5.1166666666666666E-2</v>
      </c>
      <c r="AA542" s="6">
        <v>0</v>
      </c>
      <c r="AB542" s="6">
        <v>0</v>
      </c>
      <c r="AC542" s="6">
        <v>1E-3</v>
      </c>
      <c r="AD542" s="6">
        <v>4.0333333333333339E-2</v>
      </c>
      <c r="AE542" s="6">
        <v>0.35549999999999998</v>
      </c>
      <c r="AF542" s="6">
        <v>0.55199999999999994</v>
      </c>
      <c r="AG542" s="7">
        <v>5.0666666666666665E-2</v>
      </c>
      <c r="AH542" s="6">
        <v>0</v>
      </c>
      <c r="AI542" s="6">
        <v>0</v>
      </c>
      <c r="AJ542" s="6">
        <v>1E-3</v>
      </c>
      <c r="AK542" s="6">
        <v>0.04</v>
      </c>
      <c r="AL542" s="6">
        <v>0.31033333333333335</v>
      </c>
      <c r="AM542" s="6">
        <v>0.60550000000000004</v>
      </c>
      <c r="AN542" s="7">
        <v>4.2666666666666665E-2</v>
      </c>
      <c r="AO542" s="6">
        <v>2.3743485163562301E-275</v>
      </c>
      <c r="AP542" s="6">
        <v>0</v>
      </c>
      <c r="AQ542" s="6">
        <v>2.56707746486015E-127</v>
      </c>
      <c r="AR542" s="6">
        <v>3.2257594668280002E-63</v>
      </c>
      <c r="AS542" s="6">
        <v>1</v>
      </c>
      <c r="AT542" s="7">
        <v>4.9935238328852199E-26</v>
      </c>
      <c r="AU542" s="5">
        <v>5</v>
      </c>
      <c r="AV542" s="6">
        <v>2.9681677193452399E-78</v>
      </c>
      <c r="AW542" s="6">
        <v>1.52535322820876E-138</v>
      </c>
      <c r="AX542" s="6">
        <v>1.2528432092243599E-31</v>
      </c>
      <c r="AY542" s="6">
        <v>4.3003547320175098E-20</v>
      </c>
      <c r="AZ542" s="6">
        <v>0.99999999842769105</v>
      </c>
      <c r="BA542" s="7">
        <v>1.57230940703758E-9</v>
      </c>
      <c r="BB542" s="6">
        <v>7.1019185427161399E-279</v>
      </c>
      <c r="BC542" s="6">
        <v>2.8866776796804797E-138</v>
      </c>
      <c r="BD542" s="6">
        <v>8.6901853795318903E-288</v>
      </c>
      <c r="BE542" s="6">
        <v>6.9106278496950294E-70</v>
      </c>
      <c r="BF542" s="6">
        <v>7.2890274376270596E-65</v>
      </c>
      <c r="BG542" s="6">
        <v>1</v>
      </c>
      <c r="BH542" s="7">
        <v>8.3351883358729705E-39</v>
      </c>
      <c r="BI542" s="6">
        <v>3.7972112278106799E-276</v>
      </c>
      <c r="BJ542" s="6">
        <v>0</v>
      </c>
      <c r="BK542" s="6">
        <v>1.8490584080635001E-127</v>
      </c>
      <c r="BL542" s="6">
        <v>4.0866771710586597E-67</v>
      </c>
      <c r="BM542" s="6">
        <v>1.3032122528912799E-109</v>
      </c>
      <c r="BN542" s="6">
        <v>7.3111597720248097E-31</v>
      </c>
      <c r="BO542" s="7">
        <v>1</v>
      </c>
      <c r="BP542" s="6">
        <v>3.5437650684151601E-85</v>
      </c>
      <c r="BQ542" s="6">
        <v>1.36231672325872E-145</v>
      </c>
      <c r="BR542" s="6">
        <v>2.92969373199285E-36</v>
      </c>
      <c r="BS542" s="6">
        <v>9.8772663411955401E-20</v>
      </c>
      <c r="BT542" s="6">
        <v>0.99999999725861599</v>
      </c>
      <c r="BU542" s="6">
        <v>2.7413840387918499E-9</v>
      </c>
      <c r="BV542" s="7">
        <v>1.21913307427109E-42</v>
      </c>
      <c r="BW542">
        <v>294</v>
      </c>
      <c r="BX542">
        <v>306</v>
      </c>
      <c r="BY542">
        <v>270</v>
      </c>
      <c r="BZ542">
        <v>287</v>
      </c>
      <c r="CA542">
        <v>251</v>
      </c>
      <c r="CB542">
        <v>194</v>
      </c>
      <c r="CC542">
        <v>216</v>
      </c>
      <c r="CD542">
        <v>226</v>
      </c>
      <c r="CE542">
        <v>227</v>
      </c>
      <c r="CF542" s="1">
        <v>249</v>
      </c>
      <c r="CH542" s="43">
        <v>7.4595440052938694E-2</v>
      </c>
      <c r="CJ542" s="27" t="s">
        <v>72357</v>
      </c>
    </row>
    <row r="543" spans="1:88">
      <c r="A543" s="27">
        <v>540</v>
      </c>
      <c r="B543" t="s">
        <v>70952</v>
      </c>
      <c r="D543" t="s">
        <v>71384</v>
      </c>
      <c r="E543" t="s">
        <v>71792</v>
      </c>
      <c r="F543" s="29">
        <v>31.7636</v>
      </c>
      <c r="G543" s="29">
        <v>115.5314</v>
      </c>
      <c r="H543" s="31">
        <v>193</v>
      </c>
      <c r="I543" s="29" t="s">
        <v>71881</v>
      </c>
      <c r="J543" s="31" t="s">
        <v>72211</v>
      </c>
      <c r="K543" s="31" t="s">
        <v>72218</v>
      </c>
      <c r="M543" s="48">
        <v>39762</v>
      </c>
      <c r="N543" s="27" t="s">
        <v>71313</v>
      </c>
      <c r="O543" s="54" t="s">
        <v>72386</v>
      </c>
      <c r="P543" s="11"/>
      <c r="Q543" s="11"/>
      <c r="S543" s="12" t="s">
        <v>70990</v>
      </c>
      <c r="T543" s="6">
        <v>3.3333333333333332E-4</v>
      </c>
      <c r="U543" s="6">
        <v>8.3333333333333339E-4</v>
      </c>
      <c r="V543" s="6">
        <v>1.6666666666666666E-4</v>
      </c>
      <c r="W543" s="6">
        <v>0.29833333333333328</v>
      </c>
      <c r="X543" s="6">
        <v>0</v>
      </c>
      <c r="Y543" s="6">
        <v>0.59349999999999992</v>
      </c>
      <c r="Z543" s="7">
        <v>0.10616666666666667</v>
      </c>
      <c r="AA543" s="6">
        <v>0</v>
      </c>
      <c r="AB543" s="6">
        <v>2.1666666666666666E-3</v>
      </c>
      <c r="AC543" s="6">
        <v>0</v>
      </c>
      <c r="AD543" s="6">
        <v>0.29466666666666663</v>
      </c>
      <c r="AE543" s="6">
        <v>9.9833333333333329E-2</v>
      </c>
      <c r="AF543" s="6">
        <v>0.4985</v>
      </c>
      <c r="AG543" s="7">
        <v>0.10383333333333333</v>
      </c>
      <c r="AH543" s="6">
        <v>0</v>
      </c>
      <c r="AI543" s="6">
        <v>2.6666666666666666E-3</v>
      </c>
      <c r="AJ543" s="6">
        <v>0</v>
      </c>
      <c r="AK543" s="6">
        <v>0.29333333333333333</v>
      </c>
      <c r="AL543" s="6">
        <v>0</v>
      </c>
      <c r="AM543" s="6">
        <v>0.60150000000000003</v>
      </c>
      <c r="AN543" s="7">
        <v>0.10166666666666667</v>
      </c>
      <c r="AO543" s="6">
        <v>4.6968721206025701E-257</v>
      </c>
      <c r="AP543" s="6">
        <v>0</v>
      </c>
      <c r="AQ543" s="6">
        <v>5.09397990223802E-134</v>
      </c>
      <c r="AR543" s="6">
        <v>6.0995224905156803E-67</v>
      </c>
      <c r="AS543" s="6">
        <v>1</v>
      </c>
      <c r="AT543" s="7">
        <v>3.2021389055592203E-33</v>
      </c>
      <c r="AU543" s="5">
        <v>5</v>
      </c>
      <c r="AV543" s="6">
        <v>2.0788258166546399E-63</v>
      </c>
      <c r="AW543" s="6">
        <v>7.5031639547896606E-130</v>
      </c>
      <c r="AX543" s="6">
        <v>1.1905929975944201E-18</v>
      </c>
      <c r="AY543" s="6">
        <v>1.28516147920762E-31</v>
      </c>
      <c r="AZ543" s="6">
        <v>1</v>
      </c>
      <c r="BA543" s="7">
        <v>3.25255615407879E-20</v>
      </c>
      <c r="BB543" s="6">
        <v>7.9961525962152196E-261</v>
      </c>
      <c r="BC543" s="6">
        <v>6.9947348387298802E-124</v>
      </c>
      <c r="BD543" s="6">
        <v>2.94959852624179E-292</v>
      </c>
      <c r="BE543" s="6">
        <v>7.0696252073677003E-57</v>
      </c>
      <c r="BF543" s="6">
        <v>3.06129439169773E-58</v>
      </c>
      <c r="BG543" s="6">
        <v>1</v>
      </c>
      <c r="BH543" s="7">
        <v>1.0412064596831599E-32</v>
      </c>
      <c r="BI543" s="6">
        <v>7.6742646041637995E-257</v>
      </c>
      <c r="BJ543" s="6">
        <v>0</v>
      </c>
      <c r="BK543" s="6">
        <v>9.9837632517970098E-135</v>
      </c>
      <c r="BL543" s="6">
        <v>1.7258883307508199E-68</v>
      </c>
      <c r="BM543" s="6">
        <v>1.34213847999243E-108</v>
      </c>
      <c r="BN543" s="6">
        <v>9.1062983400799693E-36</v>
      </c>
      <c r="BO543" s="7">
        <v>1</v>
      </c>
      <c r="BP543" s="6">
        <v>9.2100040794817002E-76</v>
      </c>
      <c r="BQ543" s="6">
        <v>1.5434256094445701E-142</v>
      </c>
      <c r="BR543" s="6">
        <v>2.6463598521801298E-28</v>
      </c>
      <c r="BS543" s="6">
        <v>6.1419354930651799E-33</v>
      </c>
      <c r="BT543" s="6">
        <v>1</v>
      </c>
      <c r="BU543" s="6">
        <v>2.6053000371957699E-22</v>
      </c>
      <c r="BV543" s="7">
        <v>4.54191386028873E-19</v>
      </c>
      <c r="BW543">
        <v>295</v>
      </c>
      <c r="BX543">
        <v>305</v>
      </c>
      <c r="BY543">
        <v>266</v>
      </c>
      <c r="BZ543">
        <v>285</v>
      </c>
      <c r="CA543">
        <v>255</v>
      </c>
      <c r="CB543">
        <v>194</v>
      </c>
      <c r="CC543">
        <v>217</v>
      </c>
      <c r="CD543">
        <v>225</v>
      </c>
      <c r="CE543">
        <v>228</v>
      </c>
      <c r="CF543" s="1">
        <v>242</v>
      </c>
      <c r="CH543" s="43">
        <v>9.5515954371024503E-2</v>
      </c>
      <c r="CJ543" s="27" t="s">
        <v>72357</v>
      </c>
    </row>
    <row r="544" spans="1:88">
      <c r="A544" s="27">
        <v>541</v>
      </c>
      <c r="B544" t="s">
        <v>70952</v>
      </c>
      <c r="D544" t="s">
        <v>71385</v>
      </c>
      <c r="E544" t="s">
        <v>71792</v>
      </c>
      <c r="F544" s="29">
        <v>31.695699999999999</v>
      </c>
      <c r="G544" s="29">
        <v>115.0211</v>
      </c>
      <c r="H544" s="31">
        <v>110</v>
      </c>
      <c r="I544" s="29" t="s">
        <v>71881</v>
      </c>
      <c r="J544" s="31" t="s">
        <v>72211</v>
      </c>
      <c r="K544" s="31" t="s">
        <v>72218</v>
      </c>
      <c r="M544" s="48">
        <v>39763</v>
      </c>
      <c r="N544" s="27" t="s">
        <v>71313</v>
      </c>
      <c r="O544" s="54" t="s">
        <v>72386</v>
      </c>
      <c r="P544" s="11"/>
      <c r="Q544" s="11"/>
      <c r="R544" s="11" t="s">
        <v>70990</v>
      </c>
      <c r="S544" s="12" t="s">
        <v>70990</v>
      </c>
      <c r="T544" s="6">
        <v>1E-3</v>
      </c>
      <c r="U544" s="6">
        <v>1E-3</v>
      </c>
      <c r="V544" s="6">
        <v>3.4666666666666672E-2</v>
      </c>
      <c r="W544" s="6">
        <v>0.2578333333333333</v>
      </c>
      <c r="X544" s="6">
        <v>0</v>
      </c>
      <c r="Y544" s="6">
        <v>0.58783333333333332</v>
      </c>
      <c r="Z544" s="7">
        <v>0.11716666666666668</v>
      </c>
      <c r="AA544" s="6">
        <v>1.1666666666666668E-3</v>
      </c>
      <c r="AB544" s="6">
        <v>0</v>
      </c>
      <c r="AC544" s="6">
        <v>3.4166666666666672E-2</v>
      </c>
      <c r="AD544" s="6">
        <v>0.2558333333333333</v>
      </c>
      <c r="AE544" s="6">
        <v>9.8333333333333328E-2</v>
      </c>
      <c r="AF544" s="6">
        <v>0.49133333333333334</v>
      </c>
      <c r="AG544" s="7">
        <v>0.11833333333333333</v>
      </c>
      <c r="AH544" s="6">
        <v>1E-3</v>
      </c>
      <c r="AI544" s="6">
        <v>0</v>
      </c>
      <c r="AJ544" s="6">
        <v>3.3666666666666671E-2</v>
      </c>
      <c r="AK544" s="6">
        <v>0.25466666666666665</v>
      </c>
      <c r="AL544" s="6">
        <v>0</v>
      </c>
      <c r="AM544" s="6">
        <v>0.59399999999999997</v>
      </c>
      <c r="AN544" s="7">
        <v>0.11616666666666668</v>
      </c>
      <c r="AO544" s="6">
        <v>1.9974986152482799E-252</v>
      </c>
      <c r="AP544" s="6">
        <v>1.88752136214239E-304</v>
      </c>
      <c r="AQ544" s="6">
        <v>4.3147236764042102E-126</v>
      </c>
      <c r="AR544" s="6">
        <v>4.1939950829609002E-76</v>
      </c>
      <c r="AS544" s="6">
        <v>1</v>
      </c>
      <c r="AT544" s="7">
        <v>4.03788465324551E-39</v>
      </c>
      <c r="AU544" s="5">
        <v>5</v>
      </c>
      <c r="AV544" s="6">
        <v>1.8299871645533901E-78</v>
      </c>
      <c r="AW544" s="6">
        <v>1.1072383415864599E-141</v>
      </c>
      <c r="AX544" s="6">
        <v>2.3610297326523E-33</v>
      </c>
      <c r="AY544" s="6">
        <v>8.4914915759418404E-38</v>
      </c>
      <c r="AZ544" s="6">
        <v>1</v>
      </c>
      <c r="BA544" s="7">
        <v>3.1583233077184599E-28</v>
      </c>
      <c r="BB544" s="6">
        <v>1.98465808601852E-274</v>
      </c>
      <c r="BC544" s="6">
        <v>1.2424199719615601E-124</v>
      </c>
      <c r="BD544" s="6">
        <v>1.33457942920656E-268</v>
      </c>
      <c r="BE544" s="6">
        <v>4.6658957246069702E-60</v>
      </c>
      <c r="BF544" s="6">
        <v>1.7748358364643501E-57</v>
      </c>
      <c r="BG544" s="6">
        <v>1</v>
      </c>
      <c r="BH544" s="7">
        <v>1.32342715780072E-28</v>
      </c>
      <c r="BI544" s="6">
        <v>2.63712889262957E-252</v>
      </c>
      <c r="BJ544" s="6">
        <f>1.67314551342235*10^-311</f>
        <v>0</v>
      </c>
      <c r="BK544" s="6">
        <v>2.22152276311681E-127</v>
      </c>
      <c r="BL544" s="6">
        <v>8.0618650347761402E-79</v>
      </c>
      <c r="BM544" s="6">
        <v>5.1281229983152503E-104</v>
      </c>
      <c r="BN544" s="6">
        <v>6.0078121613292197E-43</v>
      </c>
      <c r="BO544" s="7">
        <v>1</v>
      </c>
      <c r="BP544" s="6">
        <v>1.5657486118336401E-89</v>
      </c>
      <c r="BQ544" s="6">
        <v>4.6536321900368001E-153</v>
      </c>
      <c r="BR544" s="6">
        <v>3.4835319275721601E-41</v>
      </c>
      <c r="BS544" s="6">
        <v>9.59933502081885E-39</v>
      </c>
      <c r="BT544" s="6">
        <v>1</v>
      </c>
      <c r="BU544" s="6">
        <v>7.8925030655581705E-30</v>
      </c>
      <c r="BV544" s="7">
        <v>1.3407153262405001E-35</v>
      </c>
      <c r="BW544">
        <v>295</v>
      </c>
      <c r="BX544">
        <v>305</v>
      </c>
      <c r="BY544">
        <v>266</v>
      </c>
      <c r="BZ544">
        <v>285</v>
      </c>
      <c r="CA544">
        <v>255</v>
      </c>
      <c r="CB544">
        <v>194</v>
      </c>
      <c r="CC544">
        <v>216</v>
      </c>
      <c r="CD544">
        <v>225</v>
      </c>
      <c r="CE544">
        <v>228</v>
      </c>
      <c r="CF544" s="1">
        <v>242</v>
      </c>
      <c r="CH544" s="43">
        <v>0.106497820220054</v>
      </c>
      <c r="CJ544" s="27" t="s">
        <v>72357</v>
      </c>
    </row>
    <row r="545" spans="1:88">
      <c r="A545" s="27">
        <v>542</v>
      </c>
      <c r="B545" t="s">
        <v>70952</v>
      </c>
      <c r="D545" t="s">
        <v>71386</v>
      </c>
      <c r="E545" t="s">
        <v>71792</v>
      </c>
      <c r="F545" s="29">
        <v>31.146899999999999</v>
      </c>
      <c r="G545" s="29">
        <v>110.8417</v>
      </c>
      <c r="H545" s="31">
        <v>171</v>
      </c>
      <c r="I545" s="29" t="s">
        <v>71881</v>
      </c>
      <c r="J545" s="31" t="s">
        <v>72176</v>
      </c>
      <c r="K545" s="31" t="s">
        <v>72199</v>
      </c>
      <c r="M545" s="48">
        <v>39740</v>
      </c>
      <c r="N545" s="27" t="s">
        <v>71313</v>
      </c>
      <c r="O545" s="54" t="s">
        <v>72385</v>
      </c>
      <c r="P545" s="11"/>
      <c r="Q545" s="11"/>
      <c r="S545" s="12" t="s">
        <v>70990</v>
      </c>
      <c r="T545" s="6">
        <v>0</v>
      </c>
      <c r="U545" s="6">
        <v>1.3333333333333333E-3</v>
      </c>
      <c r="V545" s="6">
        <v>1.6666666666666666E-4</v>
      </c>
      <c r="W545" s="6">
        <v>3.1166666666666665E-2</v>
      </c>
      <c r="X545" s="6">
        <v>0.35966666666666663</v>
      </c>
      <c r="Y545" s="6">
        <v>0.56416666666666659</v>
      </c>
      <c r="Z545" s="7">
        <v>4.3333333333333335E-2</v>
      </c>
      <c r="AA545" s="6">
        <v>0</v>
      </c>
      <c r="AB545" s="6">
        <v>3.3333333333333332E-4</v>
      </c>
      <c r="AC545" s="6">
        <v>1.6666666666666666E-4</v>
      </c>
      <c r="AD545" s="6">
        <v>2.9666666666666664E-2</v>
      </c>
      <c r="AE545" s="6">
        <v>0.39050000000000001</v>
      </c>
      <c r="AF545" s="6">
        <v>0.52833333333333332</v>
      </c>
      <c r="AG545" s="7">
        <v>5.0166666666666665E-2</v>
      </c>
      <c r="AH545" s="6">
        <v>0</v>
      </c>
      <c r="AI545" s="6">
        <v>1.6666666666666666E-4</v>
      </c>
      <c r="AJ545" s="6">
        <v>1.6666666666666666E-4</v>
      </c>
      <c r="AK545" s="6">
        <v>2.816666666666667E-2</v>
      </c>
      <c r="AL545" s="6">
        <v>0.35649999999999998</v>
      </c>
      <c r="AM545" s="6">
        <v>0.5651666666666666</v>
      </c>
      <c r="AN545" s="7">
        <v>4.9666666666666665E-2</v>
      </c>
      <c r="AO545" s="6">
        <v>4.0133043388048099E-268</v>
      </c>
      <c r="AP545" s="6">
        <v>0</v>
      </c>
      <c r="AQ545" s="6">
        <v>2.9759230950674102E-122</v>
      </c>
      <c r="AR545" s="6">
        <v>1.66058894568593E-66</v>
      </c>
      <c r="AS545" s="6">
        <v>1</v>
      </c>
      <c r="AT545" s="7">
        <v>2.1892853482350499E-27</v>
      </c>
      <c r="AU545" s="5">
        <v>5</v>
      </c>
      <c r="AV545" s="6">
        <v>5.6181087417585797E-65</v>
      </c>
      <c r="AW545" s="6">
        <v>8.4827551617687702E-128</v>
      </c>
      <c r="AX545" s="6">
        <v>1.8504206687840799E-32</v>
      </c>
      <c r="AY545" s="6">
        <v>2.0568931283235601E-9</v>
      </c>
      <c r="AZ545" s="6">
        <v>0.99999891599726098</v>
      </c>
      <c r="BA545" s="7">
        <v>1.0819458460702199E-6</v>
      </c>
      <c r="BB545" s="6">
        <v>2.37460703767257E-262</v>
      </c>
      <c r="BC545" s="6">
        <v>3.3137169471007797E-138</v>
      </c>
      <c r="BD545" s="6">
        <v>0</v>
      </c>
      <c r="BE545" s="6">
        <v>3.85197834768163E-68</v>
      </c>
      <c r="BF545" s="6">
        <v>4.6260513688768801E-63</v>
      </c>
      <c r="BG545" s="6">
        <v>1</v>
      </c>
      <c r="BH545" s="7">
        <v>9.0519001653682498E-38</v>
      </c>
      <c r="BI545" s="6">
        <v>5.3604685824181099E-269</v>
      </c>
      <c r="BJ545" s="6">
        <v>0</v>
      </c>
      <c r="BK545" s="6">
        <v>2.5234943218666201E-122</v>
      </c>
      <c r="BL545" s="6">
        <v>2.07849801889058E-70</v>
      </c>
      <c r="BM545" s="6">
        <v>1.7971304533436799E-112</v>
      </c>
      <c r="BN545" s="6">
        <v>3.0647667495352399E-32</v>
      </c>
      <c r="BO545" s="7">
        <v>1</v>
      </c>
      <c r="BP545" s="6">
        <v>1.64011826805297E-71</v>
      </c>
      <c r="BQ545" s="6">
        <v>1.7471825169978101E-134</v>
      </c>
      <c r="BR545" s="6">
        <v>2.10100013128082E-36</v>
      </c>
      <c r="BS545" s="6">
        <v>3.5104550824179601E-9</v>
      </c>
      <c r="BT545" s="6">
        <v>0.99999859986900397</v>
      </c>
      <c r="BU545" s="6">
        <v>1.3966205406947501E-6</v>
      </c>
      <c r="BV545" s="7">
        <v>4.4706721691189001E-42</v>
      </c>
      <c r="BW545">
        <v>294</v>
      </c>
      <c r="BX545">
        <v>306</v>
      </c>
      <c r="BY545">
        <v>270</v>
      </c>
      <c r="BZ545">
        <v>287</v>
      </c>
      <c r="CA545">
        <v>251</v>
      </c>
      <c r="CB545">
        <v>194</v>
      </c>
      <c r="CC545">
        <v>216</v>
      </c>
      <c r="CD545">
        <v>226</v>
      </c>
      <c r="CE545">
        <v>227</v>
      </c>
      <c r="CF545" s="1">
        <v>249</v>
      </c>
      <c r="CH545" s="43">
        <v>0.102795698924731</v>
      </c>
      <c r="CJ545" s="27" t="s">
        <v>72357</v>
      </c>
    </row>
    <row r="546" spans="1:88">
      <c r="A546" s="27">
        <v>543</v>
      </c>
      <c r="B546" t="s">
        <v>70952</v>
      </c>
      <c r="D546" t="s">
        <v>71387</v>
      </c>
      <c r="E546" t="s">
        <v>71792</v>
      </c>
      <c r="F546" s="29">
        <v>30.0563</v>
      </c>
      <c r="G546" s="29">
        <v>114.35469999999999</v>
      </c>
      <c r="H546" s="31">
        <v>42</v>
      </c>
      <c r="I546" s="29" t="s">
        <v>71881</v>
      </c>
      <c r="J546" s="31" t="s">
        <v>72176</v>
      </c>
      <c r="K546" s="31" t="s">
        <v>72289</v>
      </c>
      <c r="M546" s="48">
        <v>39812</v>
      </c>
      <c r="N546" s="27" t="s">
        <v>71313</v>
      </c>
      <c r="O546" s="54" t="s">
        <v>72387</v>
      </c>
      <c r="P546" s="11"/>
      <c r="Q546" s="11"/>
      <c r="T546" s="6">
        <v>1E-3</v>
      </c>
      <c r="U546" s="6">
        <v>1.3333333333333334E-2</v>
      </c>
      <c r="V546" s="6">
        <v>1.8333333333333335E-3</v>
      </c>
      <c r="W546" s="6">
        <v>0.16800000000000001</v>
      </c>
      <c r="X546" s="6">
        <v>3.6666666666666666E-3</v>
      </c>
      <c r="Y546" s="6">
        <v>0.5558333333333334</v>
      </c>
      <c r="Z546" s="7">
        <v>0.25716666666666665</v>
      </c>
      <c r="AA546" s="6">
        <v>1.8333333333333333E-3</v>
      </c>
      <c r="AB546" s="6">
        <v>1.1833333333333333E-2</v>
      </c>
      <c r="AC546" s="6">
        <v>1E-3</v>
      </c>
      <c r="AD546" s="6">
        <v>0.16416666666666668</v>
      </c>
      <c r="AE546" s="6">
        <v>9.7666666666666666E-2</v>
      </c>
      <c r="AF546" s="6">
        <v>0.47066666666666673</v>
      </c>
      <c r="AG546" s="7">
        <v>0.2535</v>
      </c>
      <c r="AH546" s="6">
        <v>1.1666666666666668E-3</v>
      </c>
      <c r="AI546" s="6">
        <v>1.1999999999999999E-2</v>
      </c>
      <c r="AJ546" s="6">
        <v>1E-3</v>
      </c>
      <c r="AK546" s="6">
        <v>0.16066666666666668</v>
      </c>
      <c r="AL546" s="6">
        <v>4.333333333333334E-3</v>
      </c>
      <c r="AM546" s="6">
        <v>0.56933333333333325</v>
      </c>
      <c r="AN546" s="7">
        <v>0.25166666666666665</v>
      </c>
      <c r="AO546" s="6">
        <v>1.39538400589136E-294</v>
      </c>
      <c r="AP546" s="6">
        <v>0</v>
      </c>
      <c r="AQ546" s="6">
        <v>5.2544101718232596E-143</v>
      </c>
      <c r="AR546" s="6">
        <v>2.8707634310934099E-59</v>
      </c>
      <c r="AS546" s="6">
        <v>1</v>
      </c>
      <c r="AT546" s="7">
        <v>6.1773558104048901E-23</v>
      </c>
      <c r="AU546" s="5">
        <v>5</v>
      </c>
      <c r="AV546" s="6">
        <v>5.1130299419394399E-87</v>
      </c>
      <c r="AW546" s="6">
        <v>1.45441884508084E-146</v>
      </c>
      <c r="AX546" s="6">
        <v>1.45330327358244E-36</v>
      </c>
      <c r="AY546" s="6">
        <v>2.1548057408167201E-29</v>
      </c>
      <c r="AZ546" s="6">
        <v>1</v>
      </c>
      <c r="BA546" s="7">
        <v>6.9338103179614402E-18</v>
      </c>
      <c r="BB546" s="6">
        <v>5.5342026672545401E-239</v>
      </c>
      <c r="BC546" s="6">
        <v>1.30961925112291E-112</v>
      </c>
      <c r="BD546" s="6">
        <v>1.65571238573031E-274</v>
      </c>
      <c r="BE546" s="6">
        <v>1.0310172515531701E-31</v>
      </c>
      <c r="BF546" s="6">
        <v>4.0901628593158598E-35</v>
      </c>
      <c r="BG546" s="6">
        <v>5.9986527806766497E-26</v>
      </c>
      <c r="BH546" s="7">
        <v>1</v>
      </c>
      <c r="BI546" s="6">
        <v>6.4126659246704103E-295</v>
      </c>
      <c r="BJ546" s="6">
        <v>0</v>
      </c>
      <c r="BK546" s="6">
        <v>8.9217360319756092E-143</v>
      </c>
      <c r="BL546" s="6">
        <v>2.8956845948169301E-61</v>
      </c>
      <c r="BM546" s="6">
        <v>9.5697583981903006E-114</v>
      </c>
      <c r="BN546" s="6">
        <v>8.6737094523227997E-26</v>
      </c>
      <c r="BO546" s="7">
        <v>1</v>
      </c>
      <c r="BP546" s="6">
        <v>2.21367267767619E-91</v>
      </c>
      <c r="BQ546" s="6">
        <v>4.2990340690460998E-151</v>
      </c>
      <c r="BR546" s="6">
        <v>6.2879269551570895E-38</v>
      </c>
      <c r="BS546" s="6">
        <v>5.8941485270458597E-29</v>
      </c>
      <c r="BT546" s="6">
        <v>1</v>
      </c>
      <c r="BU546" s="6">
        <v>1.85999821716929E-17</v>
      </c>
      <c r="BV546" s="7">
        <v>8.0571870620703902E-46</v>
      </c>
      <c r="BW546">
        <v>295</v>
      </c>
      <c r="BX546">
        <v>305</v>
      </c>
      <c r="BY546">
        <v>266</v>
      </c>
      <c r="BZ546">
        <v>285</v>
      </c>
      <c r="CA546">
        <v>255</v>
      </c>
      <c r="CB546">
        <v>194</v>
      </c>
      <c r="CC546">
        <v>216</v>
      </c>
      <c r="CD546">
        <v>225</v>
      </c>
      <c r="CE546">
        <v>228</v>
      </c>
      <c r="CF546" s="1">
        <v>242</v>
      </c>
      <c r="CH546" s="43">
        <v>7.0275696965016607E-2</v>
      </c>
      <c r="CJ546" s="27" t="s">
        <v>72357</v>
      </c>
    </row>
    <row r="547" spans="1:88">
      <c r="A547" s="27">
        <v>544</v>
      </c>
      <c r="B547" t="s">
        <v>70952</v>
      </c>
      <c r="D547" t="s">
        <v>71388</v>
      </c>
      <c r="E547" t="s">
        <v>71792</v>
      </c>
      <c r="F547" s="29">
        <v>29.7684</v>
      </c>
      <c r="G547" s="29">
        <v>114.04340000000001</v>
      </c>
      <c r="H547" s="31">
        <v>71</v>
      </c>
      <c r="I547" s="29" t="s">
        <v>71881</v>
      </c>
      <c r="J547" s="31" t="s">
        <v>72176</v>
      </c>
      <c r="K547" s="31" t="s">
        <v>72288</v>
      </c>
      <c r="M547" s="48">
        <v>39812</v>
      </c>
      <c r="N547" s="27" t="s">
        <v>71313</v>
      </c>
      <c r="O547" s="54" t="s">
        <v>72387</v>
      </c>
      <c r="P547" s="11"/>
      <c r="Q547" s="11"/>
      <c r="S547" s="12" t="s">
        <v>70990</v>
      </c>
      <c r="T547" s="6">
        <v>0</v>
      </c>
      <c r="U547" s="6">
        <v>7.0000000000000001E-3</v>
      </c>
      <c r="V547" s="6">
        <v>8.1666666666666676E-3</v>
      </c>
      <c r="W547" s="6">
        <v>0.1835</v>
      </c>
      <c r="X547" s="6">
        <v>1.6666666666666666E-4</v>
      </c>
      <c r="Y547" s="6">
        <v>0.54733333333333345</v>
      </c>
      <c r="Z547" s="7">
        <v>0.2535</v>
      </c>
      <c r="AA547" s="6">
        <v>0</v>
      </c>
      <c r="AB547" s="6">
        <v>8.3333333333333339E-4</v>
      </c>
      <c r="AC547" s="6">
        <v>9.0000000000000011E-3</v>
      </c>
      <c r="AD547" s="6">
        <v>0.18266666666666664</v>
      </c>
      <c r="AE547" s="6">
        <v>9.2666666666666675E-2</v>
      </c>
      <c r="AF547" s="6">
        <v>0.46050000000000008</v>
      </c>
      <c r="AG547" s="7">
        <v>0.254</v>
      </c>
      <c r="AH547" s="6">
        <v>0</v>
      </c>
      <c r="AI547" s="6">
        <v>5.0000000000000001E-4</v>
      </c>
      <c r="AJ547" s="6">
        <v>1.0333333333333333E-2</v>
      </c>
      <c r="AK547" s="6">
        <v>0.17849999999999999</v>
      </c>
      <c r="AL547" s="6">
        <v>1E-3</v>
      </c>
      <c r="AM547" s="6">
        <v>0.5591666666666667</v>
      </c>
      <c r="AN547" s="7">
        <v>0.2508333333333333</v>
      </c>
      <c r="AO547" s="6">
        <v>2.8974841235536701E-293</v>
      </c>
      <c r="AP547" s="6">
        <v>0</v>
      </c>
      <c r="AQ547" s="6">
        <v>1.61622007744922E-128</v>
      </c>
      <c r="AR547" s="6">
        <v>4.0755673372195399E-68</v>
      </c>
      <c r="AS547" s="6">
        <v>1</v>
      </c>
      <c r="AT547" s="7">
        <v>2.1255028902628299E-30</v>
      </c>
      <c r="AU547" s="5">
        <v>5</v>
      </c>
      <c r="AV547" s="6">
        <v>7.5692227557014602E-78</v>
      </c>
      <c r="AW547" s="6">
        <v>3.1592824205612499E-155</v>
      </c>
      <c r="AX547" s="6">
        <v>1.60217737871075E-26</v>
      </c>
      <c r="AY547" s="6">
        <v>6.4878156075453096E-29</v>
      </c>
      <c r="AZ547" s="6">
        <v>1</v>
      </c>
      <c r="BA547" s="7">
        <v>1.2019333907784001E-20</v>
      </c>
      <c r="BB547" s="6">
        <v>8.1821714293699707E-239</v>
      </c>
      <c r="BC547" s="6">
        <v>1.21077661145529E-117</v>
      </c>
      <c r="BD547" s="6">
        <v>1.1331038701604299E-275</v>
      </c>
      <c r="BE547" s="6">
        <v>3.8784513223784099E-28</v>
      </c>
      <c r="BF547" s="6">
        <v>7.8842769222982008E-34</v>
      </c>
      <c r="BG547" s="6">
        <v>5.0335661448296301E-26</v>
      </c>
      <c r="BH547" s="7">
        <v>1</v>
      </c>
      <c r="BI547" s="6">
        <v>5.8295160943199702E-294</v>
      </c>
      <c r="BJ547" s="6">
        <v>0</v>
      </c>
      <c r="BK547" s="6">
        <v>1.4552976457089101E-127</v>
      </c>
      <c r="BL547" s="6">
        <v>1.60579116684739E-69</v>
      </c>
      <c r="BM547" s="6">
        <v>1.7853094148237499E-135</v>
      </c>
      <c r="BN547" s="6">
        <v>1.06639738913221E-32</v>
      </c>
      <c r="BO547" s="7">
        <v>1</v>
      </c>
      <c r="BP547" s="6">
        <v>2.7443031095853799E-87</v>
      </c>
      <c r="BQ547" s="6">
        <v>8.8543282499495409E-165</v>
      </c>
      <c r="BR547" s="6">
        <v>4.8241907157442299E-34</v>
      </c>
      <c r="BS547" s="6">
        <v>7.1951972387775401E-29</v>
      </c>
      <c r="BT547" s="6">
        <v>1</v>
      </c>
      <c r="BU547" s="6">
        <v>6.6899603385620703E-21</v>
      </c>
      <c r="BV547" s="7">
        <v>8.4809718647512494E-37</v>
      </c>
      <c r="BW547">
        <v>294</v>
      </c>
      <c r="BX547">
        <v>306</v>
      </c>
      <c r="BY547">
        <v>270</v>
      </c>
      <c r="BZ547">
        <v>287</v>
      </c>
      <c r="CA547">
        <v>251</v>
      </c>
      <c r="CB547">
        <v>194</v>
      </c>
      <c r="CC547">
        <v>216</v>
      </c>
      <c r="CD547">
        <v>226</v>
      </c>
      <c r="CE547">
        <v>227</v>
      </c>
      <c r="CF547" s="1">
        <v>249</v>
      </c>
      <c r="CH547" s="43">
        <v>6.9794404081001696E-2</v>
      </c>
      <c r="CJ547" s="27" t="s">
        <v>72357</v>
      </c>
    </row>
    <row r="548" spans="1:88">
      <c r="A548" s="27">
        <v>545</v>
      </c>
      <c r="B548" t="s">
        <v>70952</v>
      </c>
      <c r="D548" t="s">
        <v>71389</v>
      </c>
      <c r="E548" t="s">
        <v>71792</v>
      </c>
      <c r="F548" s="29">
        <v>30.797699999999999</v>
      </c>
      <c r="G548" s="29">
        <v>110.2624</v>
      </c>
      <c r="H548" s="31">
        <v>1758</v>
      </c>
      <c r="I548" s="29" t="s">
        <v>71881</v>
      </c>
      <c r="J548" s="31" t="s">
        <v>72176</v>
      </c>
      <c r="K548" s="31" t="s">
        <v>72178</v>
      </c>
      <c r="M548" s="48">
        <v>39737</v>
      </c>
      <c r="N548" s="27" t="s">
        <v>71313</v>
      </c>
      <c r="O548" s="54" t="s">
        <v>72385</v>
      </c>
      <c r="P548" s="11"/>
      <c r="Q548" s="11"/>
      <c r="S548" s="12" t="s">
        <v>70990</v>
      </c>
      <c r="T548" s="6">
        <v>0</v>
      </c>
      <c r="U548" s="6">
        <v>8.3333333333333339E-4</v>
      </c>
      <c r="V548" s="6">
        <v>0</v>
      </c>
      <c r="W548" s="6">
        <v>5.0333333333333334E-2</v>
      </c>
      <c r="X548" s="6">
        <v>0.29366666666666669</v>
      </c>
      <c r="Y548" s="6">
        <v>0.54466666666666663</v>
      </c>
      <c r="Z548" s="7">
        <v>0.11016666666666668</v>
      </c>
      <c r="AA548" s="6">
        <v>0</v>
      </c>
      <c r="AB548" s="6">
        <v>0</v>
      </c>
      <c r="AC548" s="6">
        <v>1.6666666666666666E-4</v>
      </c>
      <c r="AD548" s="6">
        <v>4.9333333333333333E-2</v>
      </c>
      <c r="AE548" s="6">
        <v>0.33783333333333337</v>
      </c>
      <c r="AF548" s="6">
        <v>0.50533333333333341</v>
      </c>
      <c r="AG548" s="7">
        <v>0.10683333333333334</v>
      </c>
      <c r="AH548" s="6">
        <v>0</v>
      </c>
      <c r="AI548" s="6">
        <v>0</v>
      </c>
      <c r="AJ548" s="6">
        <v>3.3333333333333332E-4</v>
      </c>
      <c r="AK548" s="6">
        <v>4.9833333333333334E-2</v>
      </c>
      <c r="AL548" s="6">
        <v>0.29899999999999999</v>
      </c>
      <c r="AM548" s="6">
        <v>0.55033333333333323</v>
      </c>
      <c r="AN548" s="7">
        <v>0.10033333333333333</v>
      </c>
      <c r="AO548" s="6">
        <v>1.0975031139062501E-261</v>
      </c>
      <c r="AP548" s="6">
        <f>7.18054258908542*10^-318</f>
        <v>0</v>
      </c>
      <c r="AQ548" s="6">
        <v>2.80650645651588E-126</v>
      </c>
      <c r="AR548" s="6">
        <v>2.8458171703300801E-47</v>
      </c>
      <c r="AS548" s="6">
        <v>1</v>
      </c>
      <c r="AT548" s="7">
        <v>1.07787839761463E-18</v>
      </c>
      <c r="AU548" s="5">
        <v>5</v>
      </c>
      <c r="AV548" s="6">
        <v>1.2192635519626999E-71</v>
      </c>
      <c r="AW548" s="6">
        <v>5.6080295303661299E-149</v>
      </c>
      <c r="AX548" s="6">
        <v>4.2902904276806398E-26</v>
      </c>
      <c r="AY548" s="6">
        <v>6.9207208022749499E-11</v>
      </c>
      <c r="AZ548" s="6">
        <v>0.99999311188429596</v>
      </c>
      <c r="BA548" s="7">
        <v>6.8880464968805501E-6</v>
      </c>
      <c r="BB548" s="6">
        <v>1.5584044128446901E-250</v>
      </c>
      <c r="BC548" s="6">
        <v>9.1568929466723795E-130</v>
      </c>
      <c r="BD548" s="6">
        <v>1.00716024206858E-261</v>
      </c>
      <c r="BE548" s="6">
        <v>2.4783459020254199E-61</v>
      </c>
      <c r="BF548" s="6">
        <v>1.14003431205668E-53</v>
      </c>
      <c r="BG548" s="6">
        <v>1</v>
      </c>
      <c r="BH548" s="7">
        <v>7.2804828925761097E-28</v>
      </c>
      <c r="BI548" s="6">
        <v>9.6757113927736705E-262</v>
      </c>
      <c r="BJ548" s="6">
        <f>3.87841531985379*10^-321</f>
        <v>0</v>
      </c>
      <c r="BK548" s="6">
        <v>9.7477360210513694E-127</v>
      </c>
      <c r="BL548" s="6">
        <v>1.1671699280405701E-49</v>
      </c>
      <c r="BM548" s="6">
        <v>3.8198738164715097E-97</v>
      </c>
      <c r="BN548" s="6">
        <v>6.4702346224738604E-22</v>
      </c>
      <c r="BO548" s="7">
        <v>1</v>
      </c>
      <c r="BP548" s="6">
        <v>3.7720291416151298E-78</v>
      </c>
      <c r="BQ548" s="6">
        <v>1.09219505195837E-155</v>
      </c>
      <c r="BR548" s="6">
        <v>8.3664140509393904E-30</v>
      </c>
      <c r="BS548" s="6">
        <v>4.5033778101920499E-11</v>
      </c>
      <c r="BT548" s="6">
        <v>0.99999731537043401</v>
      </c>
      <c r="BU548" s="6">
        <v>2.68458453185128E-6</v>
      </c>
      <c r="BV548" s="7">
        <v>4.9968431142078698E-32</v>
      </c>
      <c r="BW548">
        <v>293</v>
      </c>
      <c r="BX548">
        <v>305</v>
      </c>
      <c r="BY548">
        <v>268</v>
      </c>
      <c r="BZ548">
        <v>284</v>
      </c>
      <c r="CA548">
        <v>255</v>
      </c>
      <c r="CB548">
        <v>194</v>
      </c>
      <c r="CC548">
        <v>216</v>
      </c>
      <c r="CD548">
        <v>222</v>
      </c>
      <c r="CE548">
        <v>227</v>
      </c>
      <c r="CF548" s="1">
        <v>240</v>
      </c>
      <c r="CH548" s="43">
        <v>0.10052002358869901</v>
      </c>
      <c r="CJ548" s="27" t="s">
        <v>72357</v>
      </c>
    </row>
    <row r="549" spans="1:88">
      <c r="A549" s="27">
        <v>546</v>
      </c>
      <c r="B549" t="s">
        <v>70952</v>
      </c>
      <c r="D549" t="s">
        <v>71390</v>
      </c>
      <c r="E549" t="s">
        <v>71792</v>
      </c>
      <c r="F549" s="29">
        <v>30.230699999999999</v>
      </c>
      <c r="G549" s="29">
        <v>114.32899999999999</v>
      </c>
      <c r="H549" s="31">
        <v>67</v>
      </c>
      <c r="I549" s="29" t="s">
        <v>71881</v>
      </c>
      <c r="J549" s="31" t="s">
        <v>72176</v>
      </c>
      <c r="K549" s="31" t="s">
        <v>72290</v>
      </c>
      <c r="M549" s="48">
        <v>39812</v>
      </c>
      <c r="N549" s="27" t="s">
        <v>71313</v>
      </c>
      <c r="O549" s="54" t="s">
        <v>72387</v>
      </c>
      <c r="P549" s="11"/>
      <c r="Q549" s="11"/>
      <c r="T549" s="6">
        <v>1.3333333333333333E-3</v>
      </c>
      <c r="U549" s="6">
        <v>8.3333333333333339E-4</v>
      </c>
      <c r="V549" s="6">
        <v>1.1666666666666668E-3</v>
      </c>
      <c r="W549" s="6">
        <v>0.25216666666666665</v>
      </c>
      <c r="X549" s="6">
        <v>1.6666666666666666E-4</v>
      </c>
      <c r="Y549" s="6">
        <v>0.53333333333333333</v>
      </c>
      <c r="Z549" s="7">
        <v>0.21099999999999999</v>
      </c>
      <c r="AA549" s="6">
        <v>1.8333333333333333E-3</v>
      </c>
      <c r="AB549" s="6">
        <v>1.6666666666666666E-4</v>
      </c>
      <c r="AC549" s="6">
        <v>8.3333333333333339E-4</v>
      </c>
      <c r="AD549" s="6">
        <v>0.247</v>
      </c>
      <c r="AE549" s="6">
        <v>9.0666666666666673E-2</v>
      </c>
      <c r="AF549" s="6">
        <v>0.45083333333333336</v>
      </c>
      <c r="AG549" s="7">
        <v>0.20916666666666664</v>
      </c>
      <c r="AH549" s="6">
        <v>1.3333333333333333E-3</v>
      </c>
      <c r="AI549" s="6">
        <v>0</v>
      </c>
      <c r="AJ549" s="6">
        <v>8.3333333333333339E-4</v>
      </c>
      <c r="AK549" s="6">
        <v>0.24350000000000002</v>
      </c>
      <c r="AL549" s="6">
        <v>1E-3</v>
      </c>
      <c r="AM549" s="6">
        <v>0.5445000000000001</v>
      </c>
      <c r="AN549" s="7">
        <v>0.20883333333333334</v>
      </c>
      <c r="AO549" s="6">
        <v>4.7415946211315702E-287</v>
      </c>
      <c r="AP549" s="6">
        <v>0</v>
      </c>
      <c r="AQ549" s="6">
        <v>1.04249289557423E-111</v>
      </c>
      <c r="AR549" s="6">
        <v>2.7554858548971E-68</v>
      </c>
      <c r="AS549" s="6">
        <v>1</v>
      </c>
      <c r="AT549" s="7">
        <v>1.9677971304628E-30</v>
      </c>
      <c r="AU549" s="5">
        <v>5</v>
      </c>
      <c r="AV549" s="6">
        <v>5.1999808206631298E-69</v>
      </c>
      <c r="AW549" s="6">
        <v>8.4478043443996E-123</v>
      </c>
      <c r="AX549" s="6">
        <v>6.5858293605357399E-25</v>
      </c>
      <c r="AY549" s="6">
        <v>4.0999617322420099E-32</v>
      </c>
      <c r="AZ549" s="6">
        <v>1</v>
      </c>
      <c r="BA549" s="7">
        <v>6.0560637968838096E-19</v>
      </c>
      <c r="BB549" s="6">
        <v>3.1778184169801001E-233</v>
      </c>
      <c r="BC549" s="6">
        <v>1.3249410095613601E-107</v>
      </c>
      <c r="BD549" s="6">
        <v>1.28272994543574E-277</v>
      </c>
      <c r="BE549" s="6">
        <v>5.4599979022193297E-24</v>
      </c>
      <c r="BF549" s="6">
        <v>1.3251620425332399E-34</v>
      </c>
      <c r="BG549" s="6">
        <v>5.6842144031545205E-26</v>
      </c>
      <c r="BH549" s="7">
        <v>1</v>
      </c>
      <c r="BI549" s="6">
        <v>3.1529088424614501E-288</v>
      </c>
      <c r="BJ549" s="6">
        <v>0</v>
      </c>
      <c r="BK549" s="6">
        <v>5.2837611352078299E-111</v>
      </c>
      <c r="BL549" s="6">
        <v>1.3770371176047199E-71</v>
      </c>
      <c r="BM549" s="6">
        <v>2.7257931201879102E-130</v>
      </c>
      <c r="BN549" s="6">
        <v>1.1395339421757101E-34</v>
      </c>
      <c r="BO549" s="7">
        <v>1</v>
      </c>
      <c r="BP549" s="6">
        <v>4.6039041702622199E-81</v>
      </c>
      <c r="BQ549" s="6">
        <v>3.4990001560432398E-135</v>
      </c>
      <c r="BR549" s="6">
        <v>3.93912661034064E-34</v>
      </c>
      <c r="BS549" s="6">
        <v>3.0513357294501601E-33</v>
      </c>
      <c r="BT549" s="6">
        <v>1</v>
      </c>
      <c r="BU549" s="6">
        <v>8.4068104156416605E-21</v>
      </c>
      <c r="BV549" s="7">
        <v>1.1949414298285E-26</v>
      </c>
      <c r="BW549">
        <v>293</v>
      </c>
      <c r="BX549">
        <v>305</v>
      </c>
      <c r="BY549">
        <v>268</v>
      </c>
      <c r="BZ549">
        <v>284</v>
      </c>
      <c r="CA549">
        <v>255</v>
      </c>
      <c r="CB549">
        <v>194</v>
      </c>
      <c r="CC549">
        <v>216</v>
      </c>
      <c r="CD549">
        <v>222</v>
      </c>
      <c r="CE549">
        <v>227</v>
      </c>
      <c r="CF549" s="1">
        <v>240</v>
      </c>
      <c r="CH549" s="43">
        <v>6.9215557020435095E-2</v>
      </c>
      <c r="CJ549" s="27" t="s">
        <v>72357</v>
      </c>
    </row>
    <row r="550" spans="1:88">
      <c r="A550" s="27">
        <v>547</v>
      </c>
      <c r="B550" t="s">
        <v>70952</v>
      </c>
      <c r="D550" t="s">
        <v>71391</v>
      </c>
      <c r="E550" t="s">
        <v>71792</v>
      </c>
      <c r="F550" s="29">
        <v>30.316299999999998</v>
      </c>
      <c r="G550" s="29">
        <v>118.7736</v>
      </c>
      <c r="H550" s="31">
        <v>181</v>
      </c>
      <c r="I550" s="29" t="s">
        <v>71881</v>
      </c>
      <c r="J550" s="31" t="s">
        <v>72236</v>
      </c>
      <c r="K550" s="31" t="s">
        <v>72239</v>
      </c>
      <c r="M550" s="48">
        <v>39789</v>
      </c>
      <c r="N550" s="27" t="s">
        <v>71313</v>
      </c>
      <c r="O550" s="54" t="s">
        <v>72387</v>
      </c>
      <c r="P550" s="11"/>
      <c r="Q550" s="11"/>
      <c r="T550" s="6">
        <v>0</v>
      </c>
      <c r="U550" s="6">
        <v>8.3333333333333339E-4</v>
      </c>
      <c r="V550" s="6">
        <v>0</v>
      </c>
      <c r="W550" s="6">
        <v>0.30416666666666664</v>
      </c>
      <c r="X550" s="6">
        <v>0</v>
      </c>
      <c r="Y550" s="6">
        <v>0.51300000000000001</v>
      </c>
      <c r="Z550" s="7">
        <v>0.18183333333333332</v>
      </c>
      <c r="AA550" s="6">
        <v>0</v>
      </c>
      <c r="AB550" s="6">
        <v>0</v>
      </c>
      <c r="AC550" s="6">
        <v>0</v>
      </c>
      <c r="AD550" s="6">
        <v>0.29883333333333334</v>
      </c>
      <c r="AE550" s="6">
        <v>8.6333333333333331E-2</v>
      </c>
      <c r="AF550" s="6">
        <v>0.42950000000000005</v>
      </c>
      <c r="AG550" s="7">
        <v>0.18449999999999997</v>
      </c>
      <c r="AH550" s="6">
        <v>0</v>
      </c>
      <c r="AI550" s="6">
        <v>0</v>
      </c>
      <c r="AJ550" s="6">
        <v>0</v>
      </c>
      <c r="AK550" s="6">
        <v>0.29566666666666669</v>
      </c>
      <c r="AL550" s="6">
        <v>1.6666666666666666E-4</v>
      </c>
      <c r="AM550" s="6">
        <v>0.52100000000000002</v>
      </c>
      <c r="AN550" s="7">
        <v>0.18233333333333335</v>
      </c>
      <c r="AO550" s="6">
        <v>1.38968554463794E-307</v>
      </c>
      <c r="AP550" s="6">
        <v>0</v>
      </c>
      <c r="AQ550" s="6">
        <v>2.1916496087128199E-154</v>
      </c>
      <c r="AR550" s="6">
        <v>4.4225602491263503E-62</v>
      </c>
      <c r="AS550" s="6">
        <v>1</v>
      </c>
      <c r="AT550" s="7">
        <v>1.1069757452941001E-31</v>
      </c>
      <c r="AU550" s="5">
        <v>5</v>
      </c>
      <c r="AV550" s="6">
        <v>2.26898277445575E-70</v>
      </c>
      <c r="AW550" s="6">
        <v>3.6585298310673702E-132</v>
      </c>
      <c r="AX550" s="6">
        <v>3.20546897178593E-26</v>
      </c>
      <c r="AY550" s="6">
        <v>1.4967123356402299E-29</v>
      </c>
      <c r="AZ550" s="6">
        <v>1</v>
      </c>
      <c r="BA550" s="7">
        <v>1.8128984275296799E-21</v>
      </c>
      <c r="BB550" s="6">
        <v>1.1909961553619099E-237</v>
      </c>
      <c r="BC550" s="6">
        <v>5.6139524084376E-120</v>
      </c>
      <c r="BD550" s="6">
        <v>3.6880619720160802E-280</v>
      </c>
      <c r="BE550" s="6">
        <v>2.9422196632682503E-32</v>
      </c>
      <c r="BF550" s="6">
        <v>2.7889981361894399E-31</v>
      </c>
      <c r="BG550" s="6">
        <v>0.99999761994134695</v>
      </c>
      <c r="BH550" s="7">
        <v>2.3800586526336499E-6</v>
      </c>
      <c r="BI550" s="6">
        <v>2.4501539867038099E-308</v>
      </c>
      <c r="BJ550" s="6">
        <v>0</v>
      </c>
      <c r="BK550" s="6">
        <v>2.5461446715253101E-154</v>
      </c>
      <c r="BL550" s="6">
        <v>1.6226474796977399E-65</v>
      </c>
      <c r="BM550" s="6">
        <v>6.7358778535348902E-119</v>
      </c>
      <c r="BN550" s="6">
        <v>4.3338635874419498E-36</v>
      </c>
      <c r="BO550" s="7">
        <v>1</v>
      </c>
      <c r="BP550" s="6">
        <v>6.4483368292991203E-82</v>
      </c>
      <c r="BQ550" s="6">
        <v>5.9047770052112797E-144</v>
      </c>
      <c r="BR550" s="6">
        <v>2.57421045799952E-35</v>
      </c>
      <c r="BS550" s="6">
        <v>2.9287018636746501E-30</v>
      </c>
      <c r="BT550" s="6">
        <v>1</v>
      </c>
      <c r="BU550" s="6">
        <v>9.1376070362546598E-23</v>
      </c>
      <c r="BV550" s="7">
        <v>2.2323180850692999E-31</v>
      </c>
      <c r="BW550">
        <v>293</v>
      </c>
      <c r="BX550">
        <v>305</v>
      </c>
      <c r="BY550">
        <v>268</v>
      </c>
      <c r="BZ550">
        <v>284</v>
      </c>
      <c r="CA550">
        <v>255</v>
      </c>
      <c r="CB550">
        <v>194</v>
      </c>
      <c r="CC550">
        <v>216</v>
      </c>
      <c r="CD550">
        <v>222</v>
      </c>
      <c r="CE550">
        <v>227</v>
      </c>
      <c r="CF550" s="1">
        <v>240</v>
      </c>
      <c r="CH550" s="43">
        <v>6.4538916003082494E-2</v>
      </c>
      <c r="CJ550" s="27" t="s">
        <v>72357</v>
      </c>
    </row>
    <row r="551" spans="1:88">
      <c r="A551" s="27">
        <v>548</v>
      </c>
      <c r="B551" t="s">
        <v>70952</v>
      </c>
      <c r="D551" t="s">
        <v>71392</v>
      </c>
      <c r="E551" t="s">
        <v>71792</v>
      </c>
      <c r="F551" s="29">
        <v>30.124600000000001</v>
      </c>
      <c r="G551" s="29">
        <v>114.35209999999999</v>
      </c>
      <c r="H551" s="31">
        <v>40</v>
      </c>
      <c r="I551" s="29" t="s">
        <v>71881</v>
      </c>
      <c r="J551" s="31" t="s">
        <v>72176</v>
      </c>
      <c r="K551" s="31" t="s">
        <v>72289</v>
      </c>
      <c r="M551" s="48">
        <v>39812</v>
      </c>
      <c r="N551" s="27" t="s">
        <v>71313</v>
      </c>
      <c r="O551" s="54" t="s">
        <v>72386</v>
      </c>
      <c r="P551" s="11" t="s">
        <v>70990</v>
      </c>
      <c r="Q551" s="11" t="s">
        <v>70990</v>
      </c>
      <c r="R551" s="11" t="s">
        <v>70990</v>
      </c>
      <c r="S551" s="12" t="s">
        <v>70990</v>
      </c>
      <c r="T551" s="6">
        <v>2.4666666666666667E-2</v>
      </c>
      <c r="U551" s="6">
        <v>5.3333333333333332E-3</v>
      </c>
      <c r="V551" s="6">
        <v>4.333333333333334E-3</v>
      </c>
      <c r="W551" s="6">
        <v>0.22900000000000001</v>
      </c>
      <c r="X551" s="6">
        <v>0</v>
      </c>
      <c r="Y551" s="6">
        <v>0.51200000000000001</v>
      </c>
      <c r="Z551" s="7">
        <v>0.22416666666666665</v>
      </c>
      <c r="AA551" s="6">
        <v>2.2999999999999996E-2</v>
      </c>
      <c r="AB551" s="6">
        <v>5.8333333333333336E-3</v>
      </c>
      <c r="AC551" s="6">
        <v>2E-3</v>
      </c>
      <c r="AD551" s="6">
        <v>0.22666666666666668</v>
      </c>
      <c r="AE551" s="6">
        <v>8.6500000000000007E-2</v>
      </c>
      <c r="AF551" s="6">
        <v>0.4323333333333334</v>
      </c>
      <c r="AG551" s="7">
        <v>0.22316666666666671</v>
      </c>
      <c r="AH551" s="6">
        <v>2.2999999999999996E-2</v>
      </c>
      <c r="AI551" s="6">
        <v>5.8333333333333327E-3</v>
      </c>
      <c r="AJ551" s="6">
        <v>1E-3</v>
      </c>
      <c r="AK551" s="6">
        <v>0.22533333333333336</v>
      </c>
      <c r="AL551" s="6">
        <v>0</v>
      </c>
      <c r="AM551" s="6">
        <v>0.52366666666666672</v>
      </c>
      <c r="AN551" s="7">
        <v>0.22066666666666668</v>
      </c>
      <c r="AO551" s="6">
        <v>1.9969305961877399E-280</v>
      </c>
      <c r="AP551" s="6">
        <v>0</v>
      </c>
      <c r="AQ551" s="6">
        <v>2.18789049504753E-127</v>
      </c>
      <c r="AR551" s="6">
        <v>1.7742374998807899E-72</v>
      </c>
      <c r="AS551" s="6">
        <v>1</v>
      </c>
      <c r="AT551" s="7">
        <v>3.26806816293078E-37</v>
      </c>
      <c r="AU551" s="5">
        <v>5</v>
      </c>
      <c r="AV551" s="6">
        <v>1.18811814850886E-77</v>
      </c>
      <c r="AW551" s="6">
        <v>1.0025239329670199E-126</v>
      </c>
      <c r="AX551" s="6">
        <v>3.4402292191414098E-32</v>
      </c>
      <c r="AY551" s="6">
        <v>1.4134969490333201E-23</v>
      </c>
      <c r="AZ551" s="6">
        <v>0.99999999991155697</v>
      </c>
      <c r="BA551" s="7">
        <v>8.8443372233312304E-11</v>
      </c>
      <c r="BB551" s="6">
        <v>1.0970895815244401E-266</v>
      </c>
      <c r="BC551" s="6">
        <v>2.0168389685278501E-141</v>
      </c>
      <c r="BD551" s="6">
        <v>5.3365574867926597E-286</v>
      </c>
      <c r="BE551" s="6">
        <v>3.2952401579920099E-76</v>
      </c>
      <c r="BF551" s="6">
        <v>6.0336032780918604E-69</v>
      </c>
      <c r="BG551" s="6">
        <v>1</v>
      </c>
      <c r="BH551" s="7">
        <v>6.4332416856196097E-41</v>
      </c>
      <c r="BI551" s="6">
        <v>3.0550677657709501E-280</v>
      </c>
      <c r="BJ551" s="6">
        <v>0</v>
      </c>
      <c r="BK551" s="6">
        <v>9.1777321105855799E-128</v>
      </c>
      <c r="BL551" s="6">
        <v>1.95285651948934E-73</v>
      </c>
      <c r="BM551" s="6">
        <v>2.37794885582151E-119</v>
      </c>
      <c r="BN551" s="6">
        <v>3.4495278558378201E-39</v>
      </c>
      <c r="BO551" s="7">
        <v>1</v>
      </c>
      <c r="BP551" s="6">
        <v>8.5021406060028398E-85</v>
      </c>
      <c r="BQ551" s="6">
        <v>4.7048804154297103E-134</v>
      </c>
      <c r="BR551" s="6">
        <v>8.9216930682916103E-37</v>
      </c>
      <c r="BS551" s="6">
        <v>1.9900151363370499E-23</v>
      </c>
      <c r="BT551" s="6">
        <v>0.99999999992005595</v>
      </c>
      <c r="BU551" s="6">
        <v>7.9943574247982498E-11</v>
      </c>
      <c r="BV551" s="7">
        <v>2.2486809504428099E-41</v>
      </c>
      <c r="BW551">
        <v>294</v>
      </c>
      <c r="BX551">
        <v>305</v>
      </c>
      <c r="BY551">
        <v>270</v>
      </c>
      <c r="BZ551">
        <v>286</v>
      </c>
      <c r="CA551">
        <v>255</v>
      </c>
      <c r="CB551">
        <v>194</v>
      </c>
      <c r="CC551">
        <v>216</v>
      </c>
      <c r="CD551">
        <v>225</v>
      </c>
      <c r="CE551">
        <v>228</v>
      </c>
      <c r="CF551" s="1">
        <v>242</v>
      </c>
      <c r="CH551" s="43">
        <v>0.108137658145468</v>
      </c>
      <c r="CJ551" s="27" t="s">
        <v>72357</v>
      </c>
    </row>
    <row r="552" spans="1:88">
      <c r="A552" s="27">
        <v>549</v>
      </c>
      <c r="B552" t="s">
        <v>70952</v>
      </c>
      <c r="D552" t="s">
        <v>71393</v>
      </c>
      <c r="E552" t="s">
        <v>71792</v>
      </c>
      <c r="F552" s="29">
        <v>30.298300000000001</v>
      </c>
      <c r="G552" s="29">
        <v>119.4507</v>
      </c>
      <c r="H552" s="31">
        <v>275</v>
      </c>
      <c r="I552" s="29" t="s">
        <v>71881</v>
      </c>
      <c r="J552" s="31" t="s">
        <v>72244</v>
      </c>
      <c r="K552" s="31" t="s">
        <v>72322</v>
      </c>
      <c r="M552" s="48">
        <v>40130</v>
      </c>
      <c r="N552" s="27" t="s">
        <v>71313</v>
      </c>
      <c r="O552" s="54" t="s">
        <v>72387</v>
      </c>
      <c r="P552" s="11"/>
      <c r="Q552" s="11"/>
      <c r="T552" s="6">
        <v>0</v>
      </c>
      <c r="U552" s="6">
        <v>1.6666666666666666E-4</v>
      </c>
      <c r="V552" s="6">
        <v>0</v>
      </c>
      <c r="W552" s="6">
        <v>0.34916666666666663</v>
      </c>
      <c r="X552" s="6">
        <v>5.0000000000000001E-4</v>
      </c>
      <c r="Y552" s="6">
        <v>0.50766666666666671</v>
      </c>
      <c r="Z552" s="7">
        <v>0.14199999999999999</v>
      </c>
      <c r="AA552" s="6">
        <v>0</v>
      </c>
      <c r="AB552" s="6">
        <v>3.3333333333333332E-4</v>
      </c>
      <c r="AC552" s="6">
        <v>0</v>
      </c>
      <c r="AD552" s="6">
        <v>0.34849999999999987</v>
      </c>
      <c r="AE552" s="6">
        <v>8.666666666666667E-2</v>
      </c>
      <c r="AF552" s="6">
        <v>0.4291666666666667</v>
      </c>
      <c r="AG552" s="7">
        <v>0.13466666666666668</v>
      </c>
      <c r="AH552" s="6">
        <v>0</v>
      </c>
      <c r="AI552" s="6">
        <v>6.6666666666666664E-4</v>
      </c>
      <c r="AJ552" s="6">
        <v>0</v>
      </c>
      <c r="AK552" s="6">
        <v>0.34683333333333327</v>
      </c>
      <c r="AL552" s="6">
        <v>1E-3</v>
      </c>
      <c r="AM552" s="6">
        <v>0.51900000000000013</v>
      </c>
      <c r="AN552" s="7">
        <v>0.13250000000000001</v>
      </c>
      <c r="AO552" s="6">
        <v>1.85377040377043E-268</v>
      </c>
      <c r="AP552" s="6">
        <v>0</v>
      </c>
      <c r="AQ552" s="6">
        <v>1.6039264596171599E-117</v>
      </c>
      <c r="AR552" s="6">
        <v>8.7140345247197796E-79</v>
      </c>
      <c r="AS552" s="6">
        <v>1</v>
      </c>
      <c r="AT552" s="7">
        <v>2.9402905318282799E-43</v>
      </c>
      <c r="AU552" s="5">
        <v>5</v>
      </c>
      <c r="AV552" s="6">
        <v>2.49978722140161E-80</v>
      </c>
      <c r="AW552" s="6">
        <v>9.3810253610490105E-148</v>
      </c>
      <c r="AX552" s="6">
        <v>2.6897393020588002E-16</v>
      </c>
      <c r="AY552" s="6">
        <v>2.5114391178828399E-33</v>
      </c>
      <c r="AZ552" s="6">
        <v>1</v>
      </c>
      <c r="BA552" s="7">
        <v>1.99815643383882E-25</v>
      </c>
      <c r="BB552" s="6">
        <v>3.5281019500936401E-245</v>
      </c>
      <c r="BC552" s="6">
        <v>2.7645228637052899E-98</v>
      </c>
      <c r="BD552" s="6">
        <v>8.8690540749046203E-263</v>
      </c>
      <c r="BE552" s="6">
        <v>5.4710858593554395E-10</v>
      </c>
      <c r="BF552" s="6">
        <v>9.4613035703807304E-32</v>
      </c>
      <c r="BG552" s="6">
        <v>1.5370296170494599E-37</v>
      </c>
      <c r="BH552" s="7">
        <v>0.99999999945289098</v>
      </c>
      <c r="BI552" s="6">
        <v>2.41744865675177E-268</v>
      </c>
      <c r="BJ552" s="6">
        <v>0</v>
      </c>
      <c r="BK552" s="6">
        <v>3.3775058894145499E-118</v>
      </c>
      <c r="BL552" s="6">
        <v>2.9935450879693998E-80</v>
      </c>
      <c r="BM552" s="6">
        <v>1.9357227583756301E-120</v>
      </c>
      <c r="BN552" s="6">
        <v>7.9382168220913697E-46</v>
      </c>
      <c r="BO552" s="7">
        <v>1</v>
      </c>
      <c r="BP552" s="6">
        <v>7.99414306548234E-88</v>
      </c>
      <c r="BQ552" s="6">
        <v>1.79544097932636E-155</v>
      </c>
      <c r="BR552" s="6">
        <v>1.7200313015163002E-21</v>
      </c>
      <c r="BS552" s="6">
        <v>1.16511840721392E-33</v>
      </c>
      <c r="BT552" s="6">
        <v>1</v>
      </c>
      <c r="BU552" s="6">
        <v>4.683981186975E-26</v>
      </c>
      <c r="BV552" s="7">
        <v>1.09408931369118E-21</v>
      </c>
      <c r="BW552">
        <v>295</v>
      </c>
      <c r="BX552">
        <v>305</v>
      </c>
      <c r="BY552">
        <v>266</v>
      </c>
      <c r="BZ552">
        <v>285</v>
      </c>
      <c r="CA552">
        <v>255</v>
      </c>
      <c r="CB552">
        <v>194</v>
      </c>
      <c r="CC552">
        <v>216</v>
      </c>
      <c r="CD552">
        <v>225</v>
      </c>
      <c r="CE552">
        <v>228</v>
      </c>
      <c r="CF552" s="1">
        <v>242</v>
      </c>
      <c r="CH552" s="43">
        <v>6.1742548313134603E-2</v>
      </c>
      <c r="CJ552" s="27" t="s">
        <v>72357</v>
      </c>
    </row>
    <row r="553" spans="1:88">
      <c r="A553" s="27">
        <v>550</v>
      </c>
      <c r="B553" t="s">
        <v>70952</v>
      </c>
      <c r="D553" t="s">
        <v>71394</v>
      </c>
      <c r="E553" t="s">
        <v>71792</v>
      </c>
      <c r="F553" s="29">
        <v>29.946899999999999</v>
      </c>
      <c r="G553" s="29">
        <v>114.3627</v>
      </c>
      <c r="H553" s="31">
        <v>41</v>
      </c>
      <c r="I553" s="29" t="s">
        <v>71881</v>
      </c>
      <c r="J553" s="31" t="s">
        <v>72176</v>
      </c>
      <c r="K553" s="31" t="s">
        <v>72289</v>
      </c>
      <c r="M553" s="48">
        <v>39812</v>
      </c>
      <c r="N553" s="27" t="s">
        <v>71313</v>
      </c>
      <c r="O553" s="54" t="s">
        <v>72387</v>
      </c>
      <c r="P553" s="11"/>
      <c r="Q553" s="11"/>
      <c r="T553" s="6">
        <v>2.9999999999999996E-3</v>
      </c>
      <c r="U553" s="6">
        <v>8.3333333333333339E-4</v>
      </c>
      <c r="V553" s="6">
        <v>6.6666666666666671E-3</v>
      </c>
      <c r="W553" s="6">
        <v>0.20499999999999999</v>
      </c>
      <c r="X553" s="6">
        <v>0</v>
      </c>
      <c r="Y553" s="6">
        <v>0.50666666666666671</v>
      </c>
      <c r="Z553" s="7">
        <v>0.27783333333333332</v>
      </c>
      <c r="AA553" s="6">
        <v>4.1666666666666666E-3</v>
      </c>
      <c r="AB553" s="6">
        <v>1.6666666666666666E-4</v>
      </c>
      <c r="AC553" s="6">
        <v>2.8333333333333335E-3</v>
      </c>
      <c r="AD553" s="6">
        <v>0.20233333333333337</v>
      </c>
      <c r="AE553" s="6">
        <v>8.5666666666666669E-2</v>
      </c>
      <c r="AF553" s="6">
        <v>0.4286666666666667</v>
      </c>
      <c r="AG553" s="7">
        <v>0.27533333333333337</v>
      </c>
      <c r="AH553" s="6">
        <v>3.1666666666666666E-3</v>
      </c>
      <c r="AI553" s="6">
        <v>0</v>
      </c>
      <c r="AJ553" s="6">
        <v>3.5000000000000001E-3</v>
      </c>
      <c r="AK553" s="6">
        <v>0.20049999999999998</v>
      </c>
      <c r="AL553" s="6">
        <v>0</v>
      </c>
      <c r="AM553" s="6">
        <v>0.51983333333333337</v>
      </c>
      <c r="AN553" s="7">
        <v>0.27200000000000008</v>
      </c>
      <c r="AO553" s="6">
        <v>7.2147875638825095E-285</v>
      </c>
      <c r="AP553" s="6">
        <f>6.65637345027195*10^-313</f>
        <v>0</v>
      </c>
      <c r="AQ553" s="6">
        <v>4.4647578219490902E-118</v>
      </c>
      <c r="AR553" s="6">
        <v>8.6008227315215902E-58</v>
      </c>
      <c r="AS553" s="6">
        <v>1</v>
      </c>
      <c r="AT553" s="7">
        <v>6.0746478014010597E-22</v>
      </c>
      <c r="AU553" s="5">
        <v>5</v>
      </c>
      <c r="AV553" s="6">
        <v>7.1802346612506802E-91</v>
      </c>
      <c r="AW553" s="6">
        <v>3.4833641312700201E-164</v>
      </c>
      <c r="AX553" s="6">
        <v>4.1086911250101002E-36</v>
      </c>
      <c r="AY553" s="6">
        <v>1.5205823519029101E-25</v>
      </c>
      <c r="AZ553" s="6">
        <v>0.99999998110222799</v>
      </c>
      <c r="BA553" s="7">
        <v>1.88977719630629E-8</v>
      </c>
      <c r="BB553" s="6">
        <v>1.04851586273746E-250</v>
      </c>
      <c r="BC553" s="6">
        <v>1.16298745268534E-104</v>
      </c>
      <c r="BD553" s="6">
        <v>8.3504707430788802E-254</v>
      </c>
      <c r="BE553" s="6">
        <v>1.1744502904988499E-25</v>
      </c>
      <c r="BF553" s="6">
        <v>7.19726604472482E-35</v>
      </c>
      <c r="BG553" s="6">
        <v>2.2506530338168301E-42</v>
      </c>
      <c r="BH553" s="7">
        <v>1</v>
      </c>
      <c r="BI553" s="6">
        <v>1.85613093211511E-285</v>
      </c>
      <c r="BJ553" s="6">
        <f>2.16597143972688*10^-317</f>
        <v>0</v>
      </c>
      <c r="BK553" s="6">
        <v>2.0545659124416599E-117</v>
      </c>
      <c r="BL553" s="6">
        <v>1.22886131323947E-59</v>
      </c>
      <c r="BM553" s="6">
        <v>3.1350587941575099E-121</v>
      </c>
      <c r="BN553" s="6">
        <v>1.3114799401613199E-24</v>
      </c>
      <c r="BO553" s="7">
        <v>1</v>
      </c>
      <c r="BP553" s="6">
        <v>9.0059720800235698E-102</v>
      </c>
      <c r="BQ553" s="6">
        <v>2.4808026819008801E-175</v>
      </c>
      <c r="BR553" s="6">
        <v>5.5973152374579904E-44</v>
      </c>
      <c r="BS553" s="6">
        <v>3.0754985692377102E-26</v>
      </c>
      <c r="BT553" s="6">
        <v>0.99999999902860504</v>
      </c>
      <c r="BU553" s="6">
        <v>9.7139532314335293E-10</v>
      </c>
      <c r="BV553" s="7">
        <v>1.1900973027297001E-40</v>
      </c>
      <c r="BW553">
        <v>294</v>
      </c>
      <c r="BX553">
        <v>305</v>
      </c>
      <c r="BY553">
        <v>270</v>
      </c>
      <c r="BZ553">
        <v>286</v>
      </c>
      <c r="CA553">
        <v>255</v>
      </c>
      <c r="CB553">
        <v>194</v>
      </c>
      <c r="CC553">
        <v>216</v>
      </c>
      <c r="CD553">
        <v>225</v>
      </c>
      <c r="CE553">
        <v>228</v>
      </c>
      <c r="CF553" s="1">
        <v>242</v>
      </c>
      <c r="CH553" s="43">
        <v>6.4792176039119798E-2</v>
      </c>
      <c r="CJ553" s="27" t="s">
        <v>72357</v>
      </c>
    </row>
    <row r="554" spans="1:88">
      <c r="A554" s="27">
        <v>551</v>
      </c>
      <c r="B554" t="s">
        <v>70952</v>
      </c>
      <c r="D554" t="s">
        <v>71395</v>
      </c>
      <c r="E554" t="s">
        <v>71792</v>
      </c>
      <c r="F554" s="29">
        <v>30.305</v>
      </c>
      <c r="G554" s="29">
        <v>119.5688</v>
      </c>
      <c r="H554" s="31">
        <v>206</v>
      </c>
      <c r="I554" s="29" t="s">
        <v>71881</v>
      </c>
      <c r="J554" s="31" t="s">
        <v>72244</v>
      </c>
      <c r="K554" s="31" t="s">
        <v>72322</v>
      </c>
      <c r="M554" s="48">
        <v>40130</v>
      </c>
      <c r="N554" s="27" t="s">
        <v>71313</v>
      </c>
      <c r="O554" s="54" t="s">
        <v>72387</v>
      </c>
      <c r="P554" s="11"/>
      <c r="Q554" s="11"/>
      <c r="S554" s="12" t="s">
        <v>70990</v>
      </c>
      <c r="T554" s="6">
        <v>0</v>
      </c>
      <c r="U554" s="6">
        <v>5.6666666666666671E-3</v>
      </c>
      <c r="V554" s="6">
        <v>8.0000000000000002E-3</v>
      </c>
      <c r="W554" s="6">
        <v>0.30516666666666664</v>
      </c>
      <c r="X554" s="6">
        <v>1.1166666666666665E-2</v>
      </c>
      <c r="Y554" s="6">
        <v>0.4961666666666667</v>
      </c>
      <c r="Z554" s="7">
        <v>0.17383333333333331</v>
      </c>
      <c r="AA554" s="6">
        <v>0</v>
      </c>
      <c r="AB554" s="6">
        <v>0</v>
      </c>
      <c r="AC554" s="6">
        <v>8.1666666666666676E-3</v>
      </c>
      <c r="AD554" s="6">
        <v>0.30566666666666664</v>
      </c>
      <c r="AE554" s="6">
        <v>9.3333333333333338E-2</v>
      </c>
      <c r="AF554" s="6">
        <v>0.41816666666666663</v>
      </c>
      <c r="AG554" s="7">
        <v>0.17400000000000002</v>
      </c>
      <c r="AH554" s="6">
        <v>0</v>
      </c>
      <c r="AI554" s="6">
        <v>1.6666666666666666E-4</v>
      </c>
      <c r="AJ554" s="6">
        <v>6.8333333333333336E-3</v>
      </c>
      <c r="AK554" s="6">
        <v>0.30449999999999999</v>
      </c>
      <c r="AL554" s="6">
        <v>1.2166666666666666E-2</v>
      </c>
      <c r="AM554" s="6">
        <v>0.50316666666666665</v>
      </c>
      <c r="AN554" s="7">
        <v>0.17266666666666666</v>
      </c>
      <c r="AO554" s="6">
        <v>9.2861267885332703E-286</v>
      </c>
      <c r="AP554" s="6">
        <v>0</v>
      </c>
      <c r="AQ554" s="6">
        <v>7.1451109994748397E-127</v>
      </c>
      <c r="AR554" s="6">
        <v>1.06214441164484E-70</v>
      </c>
      <c r="AS554" s="6">
        <v>1</v>
      </c>
      <c r="AT554" s="7">
        <v>7.7195087062469604E-38</v>
      </c>
      <c r="AU554" s="5">
        <v>5</v>
      </c>
      <c r="AV554" s="6">
        <v>3.95550191698005E-79</v>
      </c>
      <c r="AW554" s="6">
        <v>8.0364206678311796E-138</v>
      </c>
      <c r="AX554" s="6">
        <v>4.8137235078439597E-22</v>
      </c>
      <c r="AY554" s="6">
        <v>9.6793367722968204E-34</v>
      </c>
      <c r="AZ554" s="6">
        <v>1</v>
      </c>
      <c r="BA554" s="7">
        <v>1.7541123600075301E-20</v>
      </c>
      <c r="BB554" s="6">
        <v>4.8032262248315399E-239</v>
      </c>
      <c r="BC554" s="6">
        <v>4.8625552104993603E-104</v>
      </c>
      <c r="BD554" s="6">
        <v>1.74219706972495E-261</v>
      </c>
      <c r="BE554" s="6">
        <v>1.7149529898048199E-20</v>
      </c>
      <c r="BF554" s="6">
        <v>1.01514911425171E-30</v>
      </c>
      <c r="BG554" s="6">
        <v>3.2233240823576302E-36</v>
      </c>
      <c r="BH554" s="7">
        <v>1</v>
      </c>
      <c r="BI554" s="6">
        <v>1.12044648873557E-285</v>
      </c>
      <c r="BJ554" s="6">
        <v>0</v>
      </c>
      <c r="BK554" s="6">
        <v>2.7559802504345701E-127</v>
      </c>
      <c r="BL554" s="6">
        <v>4.6473663704825705E-72</v>
      </c>
      <c r="BM554" s="6">
        <v>4.0057573060809899E-119</v>
      </c>
      <c r="BN554" s="6">
        <v>3.1598066948449699E-40</v>
      </c>
      <c r="BO554" s="7">
        <v>1</v>
      </c>
      <c r="BP554" s="6">
        <v>6.0954117232026703E-87</v>
      </c>
      <c r="BQ554" s="6">
        <v>7.6162358114013598E-146</v>
      </c>
      <c r="BR554" s="6">
        <v>1.6448877759368701E-27</v>
      </c>
      <c r="BS554" s="6">
        <v>6.2781116782073203E-34</v>
      </c>
      <c r="BT554" s="6">
        <v>1</v>
      </c>
      <c r="BU554" s="6">
        <v>5.79595450931986E-21</v>
      </c>
      <c r="BV554" s="7">
        <v>7.3342897512874395E-29</v>
      </c>
      <c r="BW554">
        <v>295</v>
      </c>
      <c r="BX554">
        <v>305</v>
      </c>
      <c r="BY554">
        <v>266</v>
      </c>
      <c r="BZ554">
        <v>285</v>
      </c>
      <c r="CA554">
        <v>255</v>
      </c>
      <c r="CB554">
        <v>194</v>
      </c>
      <c r="CC554">
        <v>216</v>
      </c>
      <c r="CD554">
        <v>225</v>
      </c>
      <c r="CE554">
        <v>228</v>
      </c>
      <c r="CF554" s="1">
        <v>242</v>
      </c>
      <c r="CH554" s="43">
        <v>6.8655036578503095E-2</v>
      </c>
      <c r="CJ554" s="27" t="s">
        <v>72357</v>
      </c>
    </row>
    <row r="555" spans="1:88">
      <c r="A555" s="27">
        <v>552</v>
      </c>
      <c r="B555" t="s">
        <v>70952</v>
      </c>
      <c r="D555" t="s">
        <v>71396</v>
      </c>
      <c r="E555" t="s">
        <v>71792</v>
      </c>
      <c r="F555" s="29">
        <v>30.824100000000001</v>
      </c>
      <c r="G555" s="29">
        <v>120.0744</v>
      </c>
      <c r="H555" s="31">
        <v>3</v>
      </c>
      <c r="I555" s="29" t="s">
        <v>71881</v>
      </c>
      <c r="J555" s="31" t="s">
        <v>72244</v>
      </c>
      <c r="K555" s="31" t="s">
        <v>72245</v>
      </c>
      <c r="M555" s="48">
        <v>39791</v>
      </c>
      <c r="N555" s="27" t="s">
        <v>71313</v>
      </c>
      <c r="O555" s="54" t="s">
        <v>72386</v>
      </c>
      <c r="P555" s="11"/>
      <c r="Q555" s="11"/>
      <c r="S555" s="12" t="s">
        <v>70990</v>
      </c>
      <c r="T555" s="6">
        <v>0</v>
      </c>
      <c r="U555" s="6">
        <v>2.183333333333333E-2</v>
      </c>
      <c r="V555" s="6">
        <v>0</v>
      </c>
      <c r="W555" s="6">
        <v>0.34316666666666668</v>
      </c>
      <c r="X555" s="6">
        <v>0</v>
      </c>
      <c r="Y555" s="6">
        <v>0.49416666666666664</v>
      </c>
      <c r="Z555" s="7">
        <v>0.14033333333333334</v>
      </c>
      <c r="AA555" s="6">
        <v>0</v>
      </c>
      <c r="AB555" s="6">
        <v>1E-3</v>
      </c>
      <c r="AC555" s="6">
        <v>0</v>
      </c>
      <c r="AD555" s="6">
        <v>0.35149999999999998</v>
      </c>
      <c r="AE555" s="6">
        <v>8.2166666666666666E-2</v>
      </c>
      <c r="AF555" s="6">
        <v>0.41066666666666668</v>
      </c>
      <c r="AG555" s="7">
        <v>0.15433333333333335</v>
      </c>
      <c r="AH555" s="6">
        <v>0</v>
      </c>
      <c r="AI555" s="6">
        <v>6.6666666666666664E-4</v>
      </c>
      <c r="AJ555" s="6">
        <v>0</v>
      </c>
      <c r="AK555" s="6">
        <v>0.34800000000000003</v>
      </c>
      <c r="AL555" s="6">
        <v>1.6666666666666666E-4</v>
      </c>
      <c r="AM555" s="6">
        <v>0.4965</v>
      </c>
      <c r="AN555" s="7">
        <v>0.15416666666666667</v>
      </c>
      <c r="AO555" s="6">
        <v>3.6702882052689198E-270</v>
      </c>
      <c r="AP555" s="6">
        <v>0</v>
      </c>
      <c r="AQ555" s="6">
        <v>4.0543258425224801E-128</v>
      </c>
      <c r="AR555" s="6">
        <v>8.6203814137074205E-73</v>
      </c>
      <c r="AS555" s="6">
        <v>1</v>
      </c>
      <c r="AT555" s="7">
        <v>1.8969084592062601E-40</v>
      </c>
      <c r="AU555" s="5">
        <v>5</v>
      </c>
      <c r="AV555" s="6">
        <v>7.1797070768058096E-64</v>
      </c>
      <c r="AW555" s="6">
        <v>6.8122424286364603E-136</v>
      </c>
      <c r="AX555" s="6">
        <v>1.2655216670096501E-27</v>
      </c>
      <c r="AY555" s="6">
        <v>3.6326244855341401E-37</v>
      </c>
      <c r="AZ555" s="6">
        <v>1</v>
      </c>
      <c r="BA555" s="7">
        <v>3.2114654744740303E-29</v>
      </c>
      <c r="BB555" s="6">
        <v>6.9328202656773006E-260</v>
      </c>
      <c r="BC555" s="6">
        <v>1.4853177584273101E-130</v>
      </c>
      <c r="BD555" s="6">
        <v>3.6810508860949498E-293</v>
      </c>
      <c r="BE555" s="6">
        <v>1.6524420898801101E-53</v>
      </c>
      <c r="BF555" s="6">
        <v>3.0615973113425498E-48</v>
      </c>
      <c r="BG555" s="6">
        <v>1</v>
      </c>
      <c r="BH555" s="7">
        <v>3.2001072506540299E-28</v>
      </c>
      <c r="BI555" s="6">
        <v>5.2012700669300796E-270</v>
      </c>
      <c r="BJ555" s="6">
        <v>0</v>
      </c>
      <c r="BK555" s="6">
        <v>9.6292806431410403E-129</v>
      </c>
      <c r="BL555" s="6">
        <v>3.5107137559096501E-74</v>
      </c>
      <c r="BM555" s="6">
        <v>4.1671687032165601E-118</v>
      </c>
      <c r="BN555" s="6">
        <v>6.6301218770535498E-43</v>
      </c>
      <c r="BO555" s="7">
        <v>1</v>
      </c>
      <c r="BP555" s="6">
        <v>3.1477823164773498E-70</v>
      </c>
      <c r="BQ555" s="6">
        <v>2.2126176801291399E-142</v>
      </c>
      <c r="BR555" s="6">
        <v>1.26089007837064E-31</v>
      </c>
      <c r="BS555" s="6">
        <v>7.1514693826330402E-37</v>
      </c>
      <c r="BT555" s="6">
        <v>1</v>
      </c>
      <c r="BU555" s="6">
        <v>4.9446315173651603E-29</v>
      </c>
      <c r="BV555" s="7">
        <v>2.2013648172327601E-37</v>
      </c>
      <c r="BW555">
        <v>293</v>
      </c>
      <c r="BX555">
        <v>305</v>
      </c>
      <c r="BY555">
        <v>268</v>
      </c>
      <c r="BZ555">
        <v>284</v>
      </c>
      <c r="CA555">
        <v>255</v>
      </c>
      <c r="CB555">
        <v>194</v>
      </c>
      <c r="CC555">
        <v>216</v>
      </c>
      <c r="CD555">
        <v>222</v>
      </c>
      <c r="CE555">
        <v>227</v>
      </c>
      <c r="CF555" s="1">
        <v>240</v>
      </c>
      <c r="CH555" s="43">
        <v>8.6916938895731793E-2</v>
      </c>
      <c r="CJ555" s="27" t="s">
        <v>72357</v>
      </c>
    </row>
    <row r="556" spans="1:88">
      <c r="A556" s="27">
        <v>553</v>
      </c>
      <c r="B556" t="s">
        <v>70952</v>
      </c>
      <c r="D556" t="s">
        <v>71397</v>
      </c>
      <c r="E556" t="s">
        <v>71792</v>
      </c>
      <c r="F556" s="29">
        <v>30.274000000000001</v>
      </c>
      <c r="G556" s="29">
        <v>119.7225</v>
      </c>
      <c r="H556" s="31">
        <v>67</v>
      </c>
      <c r="I556" s="29" t="s">
        <v>71881</v>
      </c>
      <c r="J556" s="31" t="s">
        <v>72244</v>
      </c>
      <c r="K556" s="31" t="s">
        <v>72322</v>
      </c>
      <c r="M556" s="48">
        <v>40130</v>
      </c>
      <c r="N556" s="27" t="s">
        <v>71313</v>
      </c>
      <c r="O556" s="54" t="s">
        <v>72387</v>
      </c>
      <c r="P556" s="11"/>
      <c r="Q556" s="11"/>
      <c r="S556" s="12" t="s">
        <v>70990</v>
      </c>
      <c r="T556" s="6">
        <v>1.6666666666666666E-4</v>
      </c>
      <c r="U556" s="6">
        <v>6.3333333333333332E-3</v>
      </c>
      <c r="V556" s="6">
        <v>8.3333333333333339E-4</v>
      </c>
      <c r="W556" s="6">
        <v>0.29616666666666669</v>
      </c>
      <c r="X556" s="6">
        <v>7.1666666666666675E-3</v>
      </c>
      <c r="Y556" s="6">
        <v>0.4911666666666667</v>
      </c>
      <c r="Z556" s="7">
        <v>0.19800000000000004</v>
      </c>
      <c r="AA556" s="6">
        <v>0</v>
      </c>
      <c r="AB556" s="6">
        <v>8.3333333333333339E-4</v>
      </c>
      <c r="AC556" s="6">
        <v>8.3333333333333339E-4</v>
      </c>
      <c r="AD556" s="6">
        <v>0.29516666666666663</v>
      </c>
      <c r="AE556" s="6">
        <v>8.9666666666666672E-2</v>
      </c>
      <c r="AF556" s="6">
        <v>0.41399999999999998</v>
      </c>
      <c r="AG556" s="7">
        <v>0.19950000000000001</v>
      </c>
      <c r="AH556" s="6">
        <v>0</v>
      </c>
      <c r="AI556" s="6">
        <v>8.3333333333333339E-4</v>
      </c>
      <c r="AJ556" s="6">
        <v>1E-3</v>
      </c>
      <c r="AK556" s="6">
        <v>0.29349999999999998</v>
      </c>
      <c r="AL556" s="6">
        <v>8.5000000000000006E-3</v>
      </c>
      <c r="AM556" s="6">
        <v>0.49899999999999994</v>
      </c>
      <c r="AN556" s="7">
        <v>0.19716666666666668</v>
      </c>
      <c r="AO556" s="6">
        <v>1.05390180759338E-279</v>
      </c>
      <c r="AP556" s="6">
        <v>0</v>
      </c>
      <c r="AQ556" s="6">
        <v>3.7704308007316698E-128</v>
      </c>
      <c r="AR556" s="6">
        <v>2.4565263582208698E-75</v>
      </c>
      <c r="AS556" s="6">
        <v>1</v>
      </c>
      <c r="AT556" s="7">
        <v>6.4318331897068E-38</v>
      </c>
      <c r="AU556" s="5">
        <v>5</v>
      </c>
      <c r="AV556" s="6">
        <v>4.3108469813305697E-88</v>
      </c>
      <c r="AW556" s="6">
        <v>6.4723630955372193E-148</v>
      </c>
      <c r="AX556" s="6">
        <v>4.2777462583203797E-31</v>
      </c>
      <c r="AY556" s="6">
        <v>1.4317282581357099E-32</v>
      </c>
      <c r="AZ556" s="6">
        <v>1</v>
      </c>
      <c r="BA556" s="7">
        <v>6.0920190272393598E-21</v>
      </c>
      <c r="BB556" s="6">
        <v>1.7563575974271501E-241</v>
      </c>
      <c r="BC556" s="6">
        <v>9.8295589464767395E-100</v>
      </c>
      <c r="BD556" s="6">
        <v>7.8440648858680303E-275</v>
      </c>
      <c r="BE556" s="6">
        <v>9.3685542965072295E-20</v>
      </c>
      <c r="BF556" s="6">
        <v>3.7031527351803E-33</v>
      </c>
      <c r="BG556" s="6">
        <v>1.1278981172663199E-35</v>
      </c>
      <c r="BH556" s="7">
        <v>1</v>
      </c>
      <c r="BI556" s="6">
        <v>3.7512331210479802E-280</v>
      </c>
      <c r="BJ556" s="6">
        <v>0</v>
      </c>
      <c r="BK556" s="6">
        <v>1.6106424585944299E-128</v>
      </c>
      <c r="BL556" s="6">
        <v>3.1818920401503901E-78</v>
      </c>
      <c r="BM556" s="6">
        <v>6.0432522690333799E-119</v>
      </c>
      <c r="BN556" s="6">
        <v>7.2608632030372705E-42</v>
      </c>
      <c r="BO556" s="7">
        <v>1</v>
      </c>
      <c r="BP556" s="6">
        <v>1.11984298481523E-100</v>
      </c>
      <c r="BQ556" s="6">
        <v>8.1067923463531908E-161</v>
      </c>
      <c r="BR556" s="6">
        <v>1.0894592162053099E-40</v>
      </c>
      <c r="BS556" s="6">
        <v>1.08353411885942E-33</v>
      </c>
      <c r="BT556" s="6">
        <v>1</v>
      </c>
      <c r="BU556" s="6">
        <v>7.9564332341831895E-23</v>
      </c>
      <c r="BV556" s="7">
        <v>3.4025763398081302E-33</v>
      </c>
      <c r="BW556">
        <v>295</v>
      </c>
      <c r="BX556">
        <v>305</v>
      </c>
      <c r="BY556">
        <v>266</v>
      </c>
      <c r="BZ556">
        <v>285</v>
      </c>
      <c r="CA556">
        <v>255</v>
      </c>
      <c r="CB556">
        <v>194</v>
      </c>
      <c r="CC556">
        <v>216</v>
      </c>
      <c r="CD556">
        <v>225</v>
      </c>
      <c r="CE556">
        <v>228</v>
      </c>
      <c r="CF556" s="1">
        <v>242</v>
      </c>
      <c r="CH556" s="43">
        <v>7.0849880857823705E-2</v>
      </c>
      <c r="CJ556" s="27" t="s">
        <v>72357</v>
      </c>
    </row>
    <row r="557" spans="1:88">
      <c r="A557" s="27">
        <v>554</v>
      </c>
      <c r="B557" t="s">
        <v>70952</v>
      </c>
      <c r="D557" t="s">
        <v>71398</v>
      </c>
      <c r="E557" t="s">
        <v>71792</v>
      </c>
      <c r="F557" s="29">
        <v>30.2455</v>
      </c>
      <c r="G557" s="29">
        <v>119.69119999999999</v>
      </c>
      <c r="H557" s="31">
        <v>63</v>
      </c>
      <c r="I557" s="29" t="s">
        <v>71881</v>
      </c>
      <c r="J557" s="31" t="s">
        <v>72244</v>
      </c>
      <c r="K557" s="31" t="s">
        <v>72322</v>
      </c>
      <c r="M557" s="48">
        <v>40130</v>
      </c>
      <c r="N557" s="27" t="s">
        <v>71313</v>
      </c>
      <c r="O557" s="54" t="s">
        <v>72387</v>
      </c>
      <c r="P557" s="39"/>
      <c r="Q557" s="11"/>
      <c r="T557" s="6">
        <v>0</v>
      </c>
      <c r="U557" s="6">
        <v>1.6666666666666666E-4</v>
      </c>
      <c r="V557" s="6">
        <v>1E-3</v>
      </c>
      <c r="W557" s="6">
        <v>0.3153333333333333</v>
      </c>
      <c r="X557" s="6">
        <v>0</v>
      </c>
      <c r="Y557" s="6">
        <v>0.48966666666666669</v>
      </c>
      <c r="Z557" s="7">
        <v>0.19300000000000003</v>
      </c>
      <c r="AA557" s="6">
        <v>0</v>
      </c>
      <c r="AB557" s="6">
        <v>0</v>
      </c>
      <c r="AC557" s="6">
        <v>1E-3</v>
      </c>
      <c r="AD557" s="6">
        <v>0.3116666666666667</v>
      </c>
      <c r="AE557" s="6">
        <v>8.2166666666666666E-2</v>
      </c>
      <c r="AF557" s="6">
        <v>0.41033333333333338</v>
      </c>
      <c r="AG557" s="7">
        <v>0.19383333333333333</v>
      </c>
      <c r="AH557" s="6">
        <v>0</v>
      </c>
      <c r="AI557" s="6">
        <v>0</v>
      </c>
      <c r="AJ557" s="6">
        <v>1E-3</v>
      </c>
      <c r="AK557" s="6">
        <v>0.30883333333333335</v>
      </c>
      <c r="AL557" s="6">
        <v>1.6666666666666666E-4</v>
      </c>
      <c r="AM557" s="6">
        <v>0.49733333333333335</v>
      </c>
      <c r="AN557" s="7">
        <v>0.19166666666666665</v>
      </c>
      <c r="AO557" s="6">
        <v>2.0735571222186301E-276</v>
      </c>
      <c r="AP557" s="6">
        <v>0</v>
      </c>
      <c r="AQ557" s="6">
        <v>7.9272143478125199E-111</v>
      </c>
      <c r="AR557" s="6">
        <v>1.04136391431979E-66</v>
      </c>
      <c r="AS557" s="6">
        <v>1</v>
      </c>
      <c r="AT557" s="7">
        <v>2.0624481902068199E-32</v>
      </c>
      <c r="AU557" s="5">
        <v>5</v>
      </c>
      <c r="AV557" s="6">
        <v>1.31782108036999E-88</v>
      </c>
      <c r="AW557" s="6">
        <v>2.8479825084373202E-147</v>
      </c>
      <c r="AX557" s="6">
        <v>8.1266139162634804E-36</v>
      </c>
      <c r="AY557" s="6">
        <v>2.7497502471299599E-39</v>
      </c>
      <c r="AZ557" s="6">
        <v>1</v>
      </c>
      <c r="BA557" s="7">
        <v>1.5049696821579801E-25</v>
      </c>
      <c r="BB557" s="6">
        <v>8.3792281368876296E-234</v>
      </c>
      <c r="BC557" s="6">
        <v>6.68059125386944E-100</v>
      </c>
      <c r="BD557" s="6">
        <v>1.7798886017658001E-263</v>
      </c>
      <c r="BE557" s="6">
        <v>7.2099662894495496E-18</v>
      </c>
      <c r="BF557" s="6">
        <v>4.4245178986435601E-29</v>
      </c>
      <c r="BG557" s="6">
        <v>1.2883102891661501E-35</v>
      </c>
      <c r="BH557" s="7">
        <v>1</v>
      </c>
      <c r="BI557" s="6">
        <v>1.1673128443523799E-275</v>
      </c>
      <c r="BJ557" s="6">
        <v>0</v>
      </c>
      <c r="BK557" s="6">
        <v>1.40489588697318E-111</v>
      </c>
      <c r="BL557" s="6">
        <v>1.01705269001583E-66</v>
      </c>
      <c r="BM557" s="6">
        <v>1.2088966169451599E-108</v>
      </c>
      <c r="BN557" s="6">
        <v>2.1788663045215702E-33</v>
      </c>
      <c r="BO557" s="7">
        <v>1</v>
      </c>
      <c r="BP557" s="6">
        <v>2.83753877896397E-102</v>
      </c>
      <c r="BQ557" s="6">
        <v>3.05736519449887E-161</v>
      </c>
      <c r="BR557" s="6">
        <v>1.67160659512523E-46</v>
      </c>
      <c r="BS557" s="6">
        <v>2.2292090239169898E-40</v>
      </c>
      <c r="BT557" s="6">
        <v>1</v>
      </c>
      <c r="BU557" s="6">
        <v>1.8549714927132998E-27</v>
      </c>
      <c r="BV557" s="7">
        <v>7.1527328480958805E-39</v>
      </c>
      <c r="BW557">
        <v>295</v>
      </c>
      <c r="BX557">
        <v>305</v>
      </c>
      <c r="BY557">
        <v>266</v>
      </c>
      <c r="BZ557">
        <v>285</v>
      </c>
      <c r="CA557">
        <v>255</v>
      </c>
      <c r="CB557">
        <v>194</v>
      </c>
      <c r="CC557">
        <v>216</v>
      </c>
      <c r="CD557">
        <v>225</v>
      </c>
      <c r="CE557">
        <v>228</v>
      </c>
      <c r="CF557" s="1">
        <v>242</v>
      </c>
      <c r="CH557" s="43">
        <v>6.2294206638782601E-2</v>
      </c>
      <c r="CJ557" s="27" t="s">
        <v>72357</v>
      </c>
    </row>
    <row r="558" spans="1:88">
      <c r="A558" s="27">
        <v>555</v>
      </c>
      <c r="B558" t="s">
        <v>70952</v>
      </c>
      <c r="D558" t="s">
        <v>71399</v>
      </c>
      <c r="E558" t="s">
        <v>71792</v>
      </c>
      <c r="F558" s="29">
        <v>29.842400000000001</v>
      </c>
      <c r="G558" s="29">
        <v>114.21810000000001</v>
      </c>
      <c r="H558" s="31">
        <v>50</v>
      </c>
      <c r="I558" s="29" t="s">
        <v>71881</v>
      </c>
      <c r="J558" s="31" t="s">
        <v>72176</v>
      </c>
      <c r="K558" s="31" t="s">
        <v>72288</v>
      </c>
      <c r="M558" s="48">
        <v>39812</v>
      </c>
      <c r="N558" s="27" t="s">
        <v>71313</v>
      </c>
      <c r="O558" s="54" t="s">
        <v>72387</v>
      </c>
      <c r="P558" s="11"/>
      <c r="Q558" s="11"/>
      <c r="S558" s="12" t="s">
        <v>70990</v>
      </c>
      <c r="T558" s="6">
        <v>0</v>
      </c>
      <c r="U558" s="6">
        <v>1.5000000000000002E-3</v>
      </c>
      <c r="V558" s="6">
        <v>2.5000000000000001E-3</v>
      </c>
      <c r="W558" s="6">
        <v>0.21233333333333335</v>
      </c>
      <c r="X558" s="6">
        <v>0</v>
      </c>
      <c r="Y558" s="6">
        <v>0.47566666666666668</v>
      </c>
      <c r="Z558" s="7">
        <v>0.3075</v>
      </c>
      <c r="AA558" s="6">
        <v>0</v>
      </c>
      <c r="AB558" s="6">
        <v>2.3333333333333335E-3</v>
      </c>
      <c r="AC558" s="6">
        <v>1.8333333333333335E-3</v>
      </c>
      <c r="AD558" s="6">
        <v>0.20650000000000002</v>
      </c>
      <c r="AE558" s="6">
        <v>8.0666666666666664E-2</v>
      </c>
      <c r="AF558" s="6">
        <v>0.40250000000000002</v>
      </c>
      <c r="AG558" s="7">
        <v>0.30599999999999999</v>
      </c>
      <c r="AH558" s="6">
        <v>0</v>
      </c>
      <c r="AI558" s="6">
        <v>1E-3</v>
      </c>
      <c r="AJ558" s="6">
        <v>2.3333333333333335E-3</v>
      </c>
      <c r="AK558" s="6">
        <v>0.20383333333333331</v>
      </c>
      <c r="AL558" s="6">
        <v>0</v>
      </c>
      <c r="AM558" s="6">
        <v>0.48833333333333329</v>
      </c>
      <c r="AN558" s="7">
        <v>0.30433333333333329</v>
      </c>
      <c r="AO558" s="6">
        <v>2.45823332303972E-283</v>
      </c>
      <c r="AP558" s="6">
        <v>0</v>
      </c>
      <c r="AQ558" s="6">
        <v>4.5747088735131203E-144</v>
      </c>
      <c r="AR558" s="6">
        <v>1.5419586651015399E-59</v>
      </c>
      <c r="AS558" s="6">
        <v>1</v>
      </c>
      <c r="AT558" s="7">
        <v>2.5879561670551502E-24</v>
      </c>
      <c r="AU558" s="5">
        <v>5</v>
      </c>
      <c r="AV558" s="6">
        <v>7.8699723405241798E-82</v>
      </c>
      <c r="AW558" s="6">
        <v>5.0467839258791101E-143</v>
      </c>
      <c r="AX558" s="6">
        <v>2.7201096551565602E-23</v>
      </c>
      <c r="AY558" s="6">
        <v>6.0118683208664603E-31</v>
      </c>
      <c r="AZ558" s="6">
        <v>1</v>
      </c>
      <c r="BA558" s="7">
        <v>1.4967940548371601E-21</v>
      </c>
      <c r="BB558" s="6">
        <v>4.9938227008883104E-242</v>
      </c>
      <c r="BC558" s="6">
        <v>1.86945313139597E-106</v>
      </c>
      <c r="BD558" s="6">
        <v>8.0650829693256501E-267</v>
      </c>
      <c r="BE558" s="6">
        <v>5.46187409554152E-37</v>
      </c>
      <c r="BF558" s="6">
        <v>1.621918587935E-35</v>
      </c>
      <c r="BG558" s="6">
        <v>4.50143846800869E-29</v>
      </c>
      <c r="BH558" s="7">
        <v>1</v>
      </c>
      <c r="BI558" s="6">
        <v>1.00168111972864E-283</v>
      </c>
      <c r="BJ558" s="6">
        <v>0</v>
      </c>
      <c r="BK558" s="6">
        <v>2.8333324972949301E-143</v>
      </c>
      <c r="BL558" s="6">
        <v>1.65448265084362E-60</v>
      </c>
      <c r="BM558" s="6">
        <v>6.7634597645090699E-126</v>
      </c>
      <c r="BN558" s="6">
        <v>4.1332843971061597E-26</v>
      </c>
      <c r="BO558" s="7">
        <v>1</v>
      </c>
      <c r="BP558" s="6">
        <v>7.4890323364496101E-93</v>
      </c>
      <c r="BQ558" s="6">
        <v>2.3723343329784801E-154</v>
      </c>
      <c r="BR558" s="6">
        <v>1.48217179842255E-31</v>
      </c>
      <c r="BS558" s="6">
        <v>6.1539421834646598E-32</v>
      </c>
      <c r="BT558" s="6">
        <v>1</v>
      </c>
      <c r="BU558" s="6">
        <v>3.5177585470152998E-23</v>
      </c>
      <c r="BV558" s="7">
        <v>1.6620827444432299E-25</v>
      </c>
      <c r="BW558">
        <v>294</v>
      </c>
      <c r="BX558">
        <v>305</v>
      </c>
      <c r="BY558">
        <v>270</v>
      </c>
      <c r="BZ558">
        <v>286</v>
      </c>
      <c r="CA558">
        <v>255</v>
      </c>
      <c r="CB558">
        <v>194</v>
      </c>
      <c r="CC558">
        <v>216</v>
      </c>
      <c r="CD558">
        <v>225</v>
      </c>
      <c r="CE558">
        <v>228</v>
      </c>
      <c r="CF558" s="1">
        <v>242</v>
      </c>
      <c r="CH558" s="43">
        <v>8.3542630535360193E-2</v>
      </c>
      <c r="CJ558" s="27" t="s">
        <v>72357</v>
      </c>
    </row>
    <row r="559" spans="1:88">
      <c r="A559" s="27">
        <v>556</v>
      </c>
      <c r="B559" t="s">
        <v>70952</v>
      </c>
      <c r="D559" t="s">
        <v>71400</v>
      </c>
      <c r="E559" t="s">
        <v>71792</v>
      </c>
      <c r="F559" s="29">
        <v>26.527899999999999</v>
      </c>
      <c r="G559" s="29">
        <v>119.6324</v>
      </c>
      <c r="H559" s="31">
        <v>279</v>
      </c>
      <c r="I559" s="29" t="s">
        <v>71881</v>
      </c>
      <c r="J559" s="31" t="s">
        <v>72249</v>
      </c>
      <c r="K559" s="31" t="s">
        <v>72250</v>
      </c>
      <c r="M559" s="48">
        <v>39793</v>
      </c>
      <c r="N559" s="27" t="s">
        <v>71313</v>
      </c>
      <c r="O559" s="54" t="s">
        <v>72386</v>
      </c>
      <c r="P559" s="11"/>
      <c r="Q559" s="11"/>
      <c r="R559" s="11" t="s">
        <v>70990</v>
      </c>
      <c r="S559" s="12" t="s">
        <v>70990</v>
      </c>
      <c r="T559" s="6">
        <v>2.5000000000000001E-3</v>
      </c>
      <c r="U559" s="6">
        <v>3.3333333333333332E-4</v>
      </c>
      <c r="V559" s="6">
        <v>2E-3</v>
      </c>
      <c r="W559" s="6">
        <v>0.37783333333333341</v>
      </c>
      <c r="X559" s="6">
        <v>3.3333333333333327E-3</v>
      </c>
      <c r="Y559" s="6">
        <v>0.47283333333333327</v>
      </c>
      <c r="Z559" s="7">
        <v>0.14116666666666666</v>
      </c>
      <c r="AA559" s="6">
        <v>2.166666666666667E-3</v>
      </c>
      <c r="AB559" s="6">
        <v>1E-3</v>
      </c>
      <c r="AC559" s="6">
        <v>1E-3</v>
      </c>
      <c r="AD559" s="6">
        <v>0.3745</v>
      </c>
      <c r="AE559" s="6">
        <v>8.2833333333333328E-2</v>
      </c>
      <c r="AF559" s="6">
        <v>0.39899999999999997</v>
      </c>
      <c r="AG559" s="7">
        <v>0.13933333333333334</v>
      </c>
      <c r="AH559" s="6">
        <v>2.9999999999999996E-3</v>
      </c>
      <c r="AI559" s="6">
        <v>1E-3</v>
      </c>
      <c r="AJ559" s="6">
        <v>1E-3</v>
      </c>
      <c r="AK559" s="6">
        <v>0.37283333333333335</v>
      </c>
      <c r="AL559" s="6">
        <v>4.0000000000000001E-3</v>
      </c>
      <c r="AM559" s="6">
        <v>0.48199999999999998</v>
      </c>
      <c r="AN559" s="7">
        <v>0.13600000000000001</v>
      </c>
      <c r="AO559" s="6">
        <f>9.86109772685969*10^-317</f>
        <v>0</v>
      </c>
      <c r="AP559" s="6">
        <v>0</v>
      </c>
      <c r="AQ559" s="6">
        <v>1.7122404777119601E-140</v>
      </c>
      <c r="AR559" s="6">
        <v>5.6776576043184503E-74</v>
      </c>
      <c r="AS559" s="6">
        <v>1</v>
      </c>
      <c r="AT559" s="7">
        <v>1.54613820140602E-38</v>
      </c>
      <c r="AU559" s="5">
        <v>5</v>
      </c>
      <c r="AV559" s="6">
        <v>9.3162233774354705E-84</v>
      </c>
      <c r="AW559" s="6">
        <v>1.25861300953687E-149</v>
      </c>
      <c r="AX559" s="6">
        <v>1.26528252016328E-22</v>
      </c>
      <c r="AY559" s="6">
        <v>1.9988765280534099E-26</v>
      </c>
      <c r="AZ559" s="6">
        <v>1</v>
      </c>
      <c r="BA559" s="7">
        <v>1.51046439116679E-16</v>
      </c>
      <c r="BB559" s="6">
        <v>8.6771497265960696E-267</v>
      </c>
      <c r="BC559" s="6">
        <v>1.3031014268367601E-140</v>
      </c>
      <c r="BD559" s="6">
        <v>7.8308378550611595E-307</v>
      </c>
      <c r="BE559" s="6">
        <v>7.7686248691061794E-48</v>
      </c>
      <c r="BF559" s="6">
        <v>2.8600011614012499E-53</v>
      </c>
      <c r="BG559" s="6">
        <v>1</v>
      </c>
      <c r="BH559" s="7">
        <v>2.1078956033472899E-26</v>
      </c>
      <c r="BI559" s="6">
        <f>1.07637734975815*10^-315</f>
        <v>0</v>
      </c>
      <c r="BJ559" s="6">
        <v>0</v>
      </c>
      <c r="BK559" s="6">
        <v>1.1536746603213401E-142</v>
      </c>
      <c r="BL559" s="6">
        <v>6.1063341662300697E-76</v>
      </c>
      <c r="BM559" s="6">
        <v>1.0209200154850801E-87</v>
      </c>
      <c r="BN559" s="6">
        <v>1.22653105168442E-41</v>
      </c>
      <c r="BO559" s="7">
        <v>1</v>
      </c>
      <c r="BP559" s="6">
        <v>4.8321307402217598E-92</v>
      </c>
      <c r="BQ559" s="6">
        <v>3.3951565828004E-158</v>
      </c>
      <c r="BR559" s="6">
        <v>5.0975094077150696E-28</v>
      </c>
      <c r="BS559" s="6">
        <v>4.18298327779676E-27</v>
      </c>
      <c r="BT559" s="6">
        <v>1</v>
      </c>
      <c r="BU559" s="6">
        <v>1.15453735855911E-17</v>
      </c>
      <c r="BV559" s="7">
        <v>1.92045275974971E-25</v>
      </c>
      <c r="BW559">
        <v>295</v>
      </c>
      <c r="BX559">
        <v>305</v>
      </c>
      <c r="BY559">
        <v>266</v>
      </c>
      <c r="BZ559">
        <v>285</v>
      </c>
      <c r="CA559">
        <v>255</v>
      </c>
      <c r="CB559">
        <v>194</v>
      </c>
      <c r="CC559">
        <v>215</v>
      </c>
      <c r="CD559">
        <v>225</v>
      </c>
      <c r="CE559">
        <v>228</v>
      </c>
      <c r="CF559" s="1">
        <v>242</v>
      </c>
      <c r="CH559" s="43">
        <v>0.10098495508171899</v>
      </c>
      <c r="CJ559" s="27" t="s">
        <v>72357</v>
      </c>
    </row>
    <row r="560" spans="1:88">
      <c r="A560" s="27">
        <v>557</v>
      </c>
      <c r="B560" t="s">
        <v>70952</v>
      </c>
      <c r="D560" t="s">
        <v>71401</v>
      </c>
      <c r="E560" t="s">
        <v>71792</v>
      </c>
      <c r="F560" s="29">
        <v>30.363199999999999</v>
      </c>
      <c r="G560" s="29">
        <v>119.47320000000001</v>
      </c>
      <c r="H560" s="31">
        <v>425</v>
      </c>
      <c r="I560" s="29" t="s">
        <v>71881</v>
      </c>
      <c r="J560" s="31" t="s">
        <v>72244</v>
      </c>
      <c r="K560" s="31" t="s">
        <v>72322</v>
      </c>
      <c r="M560" s="48">
        <v>40130</v>
      </c>
      <c r="N560" s="27" t="s">
        <v>71313</v>
      </c>
      <c r="O560" s="54" t="s">
        <v>72387</v>
      </c>
      <c r="P560" s="11"/>
      <c r="Q560" s="11"/>
      <c r="T560" s="6">
        <v>0</v>
      </c>
      <c r="U560" s="6">
        <v>3.3333333333333332E-4</v>
      </c>
      <c r="V560" s="6">
        <v>0</v>
      </c>
      <c r="W560" s="6">
        <v>0.308</v>
      </c>
      <c r="X560" s="6">
        <v>0</v>
      </c>
      <c r="Y560" s="6">
        <v>0.46750000000000003</v>
      </c>
      <c r="Z560" s="7">
        <v>0.22316666666666671</v>
      </c>
      <c r="AA560" s="6">
        <v>0</v>
      </c>
      <c r="AB560" s="6">
        <v>0</v>
      </c>
      <c r="AC560" s="6">
        <v>0</v>
      </c>
      <c r="AD560" s="6">
        <v>0.30566666666666664</v>
      </c>
      <c r="AE560" s="6">
        <v>7.85E-2</v>
      </c>
      <c r="AF560" s="6">
        <v>0.39283333333333337</v>
      </c>
      <c r="AG560" s="7">
        <v>0.22183333333333333</v>
      </c>
      <c r="AH560" s="6">
        <v>0</v>
      </c>
      <c r="AI560" s="6">
        <v>0</v>
      </c>
      <c r="AJ560" s="6">
        <v>0</v>
      </c>
      <c r="AK560" s="6">
        <v>0.30349999999999994</v>
      </c>
      <c r="AL560" s="6">
        <v>0</v>
      </c>
      <c r="AM560" s="6">
        <v>0.47700000000000004</v>
      </c>
      <c r="AN560" s="7">
        <v>0.2185</v>
      </c>
      <c r="AO560" s="6">
        <v>6.0870329755667399E-298</v>
      </c>
      <c r="AP560" s="6">
        <v>0</v>
      </c>
      <c r="AQ560" s="6">
        <v>4.9966597836748095E-128</v>
      </c>
      <c r="AR560" s="6">
        <v>5.5036184844450998E-69</v>
      </c>
      <c r="AS560" s="6">
        <v>1</v>
      </c>
      <c r="AT560" s="7">
        <v>1.9134083921893E-32</v>
      </c>
      <c r="AU560" s="5">
        <v>5</v>
      </c>
      <c r="AV560" s="6">
        <v>2.3643839325516899E-70</v>
      </c>
      <c r="AW560" s="6">
        <v>1.1675652854661901E-129</v>
      </c>
      <c r="AX560" s="6">
        <v>3.7861051372733598E-26</v>
      </c>
      <c r="AY560" s="6">
        <v>1.5755611072586E-25</v>
      </c>
      <c r="AZ560" s="6">
        <v>0.99999999999999101</v>
      </c>
      <c r="BA560" s="7">
        <v>8.7816992004033099E-15</v>
      </c>
      <c r="BB560" s="6">
        <v>6.4509862053020903E-240</v>
      </c>
      <c r="BC560" s="6">
        <v>1.78591593947052E-107</v>
      </c>
      <c r="BD560" s="6">
        <v>2.6804108138184999E-259</v>
      </c>
      <c r="BE560" s="6">
        <v>1.9119988827655401E-20</v>
      </c>
      <c r="BF560" s="6">
        <v>7.1558684922636402E-35</v>
      </c>
      <c r="BG560" s="6">
        <v>1.2915401967762E-38</v>
      </c>
      <c r="BH560" s="7">
        <v>1</v>
      </c>
      <c r="BI560" s="6">
        <v>9.9811321649775402E-300</v>
      </c>
      <c r="BJ560" s="6">
        <v>0</v>
      </c>
      <c r="BK560" s="6">
        <v>1.7046485929837899E-127</v>
      </c>
      <c r="BL560" s="6">
        <v>1.4747308103297001E-74</v>
      </c>
      <c r="BM560" s="6">
        <v>2.1029874161465302E-127</v>
      </c>
      <c r="BN560" s="6">
        <v>5.1191426319062602E-39</v>
      </c>
      <c r="BO560" s="7">
        <v>1</v>
      </c>
      <c r="BP560" s="6">
        <v>7.72464274722137E-84</v>
      </c>
      <c r="BQ560" s="6">
        <v>2.1271077865309499E-143</v>
      </c>
      <c r="BR560" s="6">
        <v>2.3931687452870898E-37</v>
      </c>
      <c r="BS560" s="6">
        <v>1.9384638471411799E-26</v>
      </c>
      <c r="BT560" s="6">
        <v>1</v>
      </c>
      <c r="BU560" s="6">
        <v>2.0230008426131101E-16</v>
      </c>
      <c r="BV560" s="7">
        <v>3.5761265178239701E-31</v>
      </c>
      <c r="BW560">
        <v>293</v>
      </c>
      <c r="BX560">
        <v>305</v>
      </c>
      <c r="BY560">
        <v>268</v>
      </c>
      <c r="BZ560">
        <v>284</v>
      </c>
      <c r="CA560">
        <v>255</v>
      </c>
      <c r="CB560">
        <v>194</v>
      </c>
      <c r="CC560">
        <v>216</v>
      </c>
      <c r="CD560">
        <v>0</v>
      </c>
      <c r="CE560">
        <v>0</v>
      </c>
      <c r="CF560" s="1">
        <v>0</v>
      </c>
      <c r="CH560" s="43">
        <v>6.6698202459791897E-2</v>
      </c>
      <c r="CJ560" s="27" t="s">
        <v>72357</v>
      </c>
    </row>
    <row r="561" spans="1:88">
      <c r="A561" s="27">
        <v>558</v>
      </c>
      <c r="B561" t="s">
        <v>70952</v>
      </c>
      <c r="D561" t="s">
        <v>71402</v>
      </c>
      <c r="E561" t="s">
        <v>71792</v>
      </c>
      <c r="F561" s="29">
        <v>29.969799999999999</v>
      </c>
      <c r="G561" s="29">
        <v>119.9141</v>
      </c>
      <c r="H561" s="31">
        <v>16</v>
      </c>
      <c r="I561" s="29" t="s">
        <v>71881</v>
      </c>
      <c r="J561" s="31" t="s">
        <v>72244</v>
      </c>
      <c r="K561" s="31" t="s">
        <v>72246</v>
      </c>
      <c r="M561" s="48">
        <v>39792</v>
      </c>
      <c r="N561" s="27" t="s">
        <v>71313</v>
      </c>
      <c r="O561" s="54" t="s">
        <v>72387</v>
      </c>
      <c r="P561" s="11"/>
      <c r="Q561" s="11"/>
      <c r="T561" s="6">
        <v>1E-3</v>
      </c>
      <c r="U561" s="6">
        <v>6.4999999999999997E-3</v>
      </c>
      <c r="V561" s="6">
        <v>9.8333333333333328E-3</v>
      </c>
      <c r="W561" s="6">
        <v>0.28166666666666668</v>
      </c>
      <c r="X561" s="6">
        <v>1E-3</v>
      </c>
      <c r="Y561" s="6">
        <v>0.46599999999999997</v>
      </c>
      <c r="Z561" s="7">
        <v>0.23416666666666666</v>
      </c>
      <c r="AA561" s="6">
        <v>0</v>
      </c>
      <c r="AB561" s="6">
        <v>4.0000000000000001E-3</v>
      </c>
      <c r="AC561" s="6">
        <v>8.0000000000000002E-3</v>
      </c>
      <c r="AD561" s="6">
        <v>0.27616666666666667</v>
      </c>
      <c r="AE561" s="6">
        <v>7.9333333333333325E-2</v>
      </c>
      <c r="AF561" s="6">
        <v>0.39366666666666661</v>
      </c>
      <c r="AG561" s="7">
        <v>0.23850000000000002</v>
      </c>
      <c r="AH561" s="6">
        <v>0</v>
      </c>
      <c r="AI561" s="6">
        <v>6.3333333333333332E-3</v>
      </c>
      <c r="AJ561" s="6">
        <v>7.4999999999999997E-3</v>
      </c>
      <c r="AK561" s="6">
        <v>0.27200000000000002</v>
      </c>
      <c r="AL561" s="6">
        <v>1E-3</v>
      </c>
      <c r="AM561" s="6">
        <v>0.48</v>
      </c>
      <c r="AN561" s="7">
        <v>0.23266666666666669</v>
      </c>
      <c r="AO561" s="6">
        <v>4.12001909397438E-282</v>
      </c>
      <c r="AP561" s="6">
        <v>0</v>
      </c>
      <c r="AQ561" s="6">
        <v>1.07552378963952E-103</v>
      </c>
      <c r="AR561" s="6">
        <v>7.4444803598463099E-62</v>
      </c>
      <c r="AS561" s="6">
        <v>1</v>
      </c>
      <c r="AT561" s="7">
        <v>2.45357625726486E-27</v>
      </c>
      <c r="AU561" s="5">
        <v>5</v>
      </c>
      <c r="AV561" s="6">
        <v>4.1275218518853199E-78</v>
      </c>
      <c r="AW561" s="6">
        <v>2.2435721089900901E-135</v>
      </c>
      <c r="AX561" s="6">
        <v>3.2197078355505099E-25</v>
      </c>
      <c r="AY561" s="6">
        <v>3.0839557627182199E-29</v>
      </c>
      <c r="AZ561" s="6">
        <v>1</v>
      </c>
      <c r="BA561" s="7">
        <v>3.6281191724765E-20</v>
      </c>
      <c r="BB561" s="6">
        <v>1.9787518835507499E-242</v>
      </c>
      <c r="BC561" s="6">
        <v>1.4084581104185601E-98</v>
      </c>
      <c r="BD561" s="6">
        <v>1.1790249866588E-271</v>
      </c>
      <c r="BE561" s="6">
        <v>4.4703012000716902E-17</v>
      </c>
      <c r="BF561" s="6">
        <v>4.5225303406548896E-31</v>
      </c>
      <c r="BG561" s="6">
        <v>1.71160883586381E-36</v>
      </c>
      <c r="BH561" s="7">
        <v>1</v>
      </c>
      <c r="BI561" s="6">
        <v>2.6236559180790298E-282</v>
      </c>
      <c r="BJ561" s="6">
        <v>0</v>
      </c>
      <c r="BK561" s="6">
        <v>5.6786126212862799E-104</v>
      </c>
      <c r="BL561" s="6">
        <v>4.5820349952556201E-64</v>
      </c>
      <c r="BM561" s="6">
        <v>2.0569399833797801E-110</v>
      </c>
      <c r="BN561" s="6">
        <v>1.7972766116423699E-30</v>
      </c>
      <c r="BO561" s="7">
        <v>1</v>
      </c>
      <c r="BP561" s="6">
        <v>1.85035588765154E-89</v>
      </c>
      <c r="BQ561" s="6">
        <v>5.1845305994646797E-147</v>
      </c>
      <c r="BR561" s="6">
        <v>6.4163792074090798E-34</v>
      </c>
      <c r="BS561" s="6">
        <v>4.0719675860540402E-30</v>
      </c>
      <c r="BT561" s="6">
        <v>1</v>
      </c>
      <c r="BU561" s="6">
        <v>1.13298340073028E-21</v>
      </c>
      <c r="BV561" s="7">
        <v>1.0942648226041999E-28</v>
      </c>
      <c r="BW561">
        <v>295</v>
      </c>
      <c r="BX561">
        <v>305</v>
      </c>
      <c r="BY561">
        <v>266</v>
      </c>
      <c r="BZ561">
        <v>285</v>
      </c>
      <c r="CA561">
        <v>255</v>
      </c>
      <c r="CB561">
        <v>194</v>
      </c>
      <c r="CC561">
        <v>216</v>
      </c>
      <c r="CD561">
        <v>225</v>
      </c>
      <c r="CE561">
        <v>228</v>
      </c>
      <c r="CF561" s="1">
        <v>242</v>
      </c>
      <c r="CH561" s="43">
        <v>6.4883175540693103E-2</v>
      </c>
      <c r="CJ561" s="27" t="s">
        <v>72357</v>
      </c>
    </row>
    <row r="562" spans="1:88">
      <c r="A562" s="27">
        <v>559</v>
      </c>
      <c r="B562" t="s">
        <v>70952</v>
      </c>
      <c r="D562" t="s">
        <v>71403</v>
      </c>
      <c r="E562" t="s">
        <v>71792</v>
      </c>
      <c r="F562" s="29">
        <v>29.718399999999999</v>
      </c>
      <c r="G562" s="29">
        <v>113.8473</v>
      </c>
      <c r="H562" s="31">
        <v>46</v>
      </c>
      <c r="I562" s="29" t="s">
        <v>71881</v>
      </c>
      <c r="J562" s="31" t="s">
        <v>72176</v>
      </c>
      <c r="K562" s="31" t="s">
        <v>72288</v>
      </c>
      <c r="M562" s="48">
        <v>39811</v>
      </c>
      <c r="N562" s="27" t="s">
        <v>71313</v>
      </c>
      <c r="O562" s="54" t="s">
        <v>72387</v>
      </c>
      <c r="P562" s="11"/>
      <c r="Q562" s="11"/>
      <c r="T562" s="6">
        <v>0</v>
      </c>
      <c r="U562" s="6">
        <v>3.2500000000000001E-2</v>
      </c>
      <c r="V562" s="6">
        <v>2.6666666666666666E-3</v>
      </c>
      <c r="W562" s="6">
        <v>0.24299999999999999</v>
      </c>
      <c r="X562" s="6">
        <v>3.3333333333333332E-4</v>
      </c>
      <c r="Y562" s="6">
        <v>0.46450000000000008</v>
      </c>
      <c r="Z562" s="7">
        <v>0.25716666666666671</v>
      </c>
      <c r="AA562" s="6">
        <v>1.6666666666666666E-4</v>
      </c>
      <c r="AB562" s="6">
        <v>1.8333333333333335E-3</v>
      </c>
      <c r="AC562" s="6">
        <v>3.8333333333333331E-3</v>
      </c>
      <c r="AD562" s="6">
        <v>0.25166666666666665</v>
      </c>
      <c r="AE562" s="6">
        <v>7.8166666666666676E-2</v>
      </c>
      <c r="AF562" s="6">
        <v>0.38766666666666666</v>
      </c>
      <c r="AG562" s="7">
        <v>0.27683333333333332</v>
      </c>
      <c r="AH562" s="6">
        <v>1.6666666666666666E-4</v>
      </c>
      <c r="AI562" s="6">
        <v>1E-3</v>
      </c>
      <c r="AJ562" s="6">
        <v>3.6666666666666666E-3</v>
      </c>
      <c r="AK562" s="6">
        <v>0.24716666666666667</v>
      </c>
      <c r="AL562" s="6">
        <v>1E-3</v>
      </c>
      <c r="AM562" s="6">
        <v>0.46683333333333338</v>
      </c>
      <c r="AN562" s="7">
        <v>0.28016666666666673</v>
      </c>
      <c r="AO562" s="6">
        <v>1.0935782141899701E-251</v>
      </c>
      <c r="AP562" s="6">
        <v>0</v>
      </c>
      <c r="AQ562" s="6">
        <v>1.22353612400118E-123</v>
      </c>
      <c r="AR562" s="6">
        <v>3.8503610691399602E-55</v>
      </c>
      <c r="AS562" s="6">
        <v>1</v>
      </c>
      <c r="AT562" s="7">
        <v>6.0925433018422899E-18</v>
      </c>
      <c r="AU562" s="5">
        <v>5</v>
      </c>
      <c r="AV562" s="6">
        <v>1.4006454176791299E-85</v>
      </c>
      <c r="AW562" s="6">
        <v>1.1944975497746399E-149</v>
      </c>
      <c r="AX562" s="6">
        <v>3.8156724614510098E-31</v>
      </c>
      <c r="AY562" s="6">
        <v>2.13483521388595E-39</v>
      </c>
      <c r="AZ562" s="6">
        <v>1</v>
      </c>
      <c r="BA562" s="7">
        <v>4.5952841651459797E-21</v>
      </c>
      <c r="BB562" s="6">
        <v>6.7683296370776401E-235</v>
      </c>
      <c r="BC562" s="6">
        <v>3.0101660097006197E-95</v>
      </c>
      <c r="BD562" s="6">
        <v>9.6644705038124903E-271</v>
      </c>
      <c r="BE562" s="6">
        <v>6.7967010872923603E-31</v>
      </c>
      <c r="BF562" s="6">
        <v>3.80583727391661E-31</v>
      </c>
      <c r="BG562" s="6">
        <v>6.4499743325380497E-31</v>
      </c>
      <c r="BH562" s="7">
        <v>1</v>
      </c>
      <c r="BI562" s="6">
        <v>1.23339534497115E-251</v>
      </c>
      <c r="BJ562" s="6">
        <v>0</v>
      </c>
      <c r="BK562" s="6">
        <v>4.1093260038051098E-123</v>
      </c>
      <c r="BL562" s="6">
        <v>3.12564243946497E-55</v>
      </c>
      <c r="BM562" s="6">
        <v>1.6714173688278499E-115</v>
      </c>
      <c r="BN562" s="6">
        <v>8.6192206237988998E-19</v>
      </c>
      <c r="BO562" s="7">
        <v>1</v>
      </c>
      <c r="BP562" s="6">
        <v>7.6315216807138596E-94</v>
      </c>
      <c r="BQ562" s="6">
        <v>4.1752530463327201E-158</v>
      </c>
      <c r="BR562" s="6">
        <v>8.7125010844426299E-37</v>
      </c>
      <c r="BS562" s="6">
        <v>1.65185164234252E-39</v>
      </c>
      <c r="BT562" s="6">
        <v>1</v>
      </c>
      <c r="BU562" s="6">
        <v>1.6880204051310599E-21</v>
      </c>
      <c r="BV562" s="7">
        <v>1.04934474153225E-38</v>
      </c>
      <c r="BW562">
        <v>295</v>
      </c>
      <c r="BX562">
        <v>305</v>
      </c>
      <c r="BY562">
        <v>266</v>
      </c>
      <c r="BZ562">
        <v>285</v>
      </c>
      <c r="CA562">
        <v>255</v>
      </c>
      <c r="CB562">
        <v>194</v>
      </c>
      <c r="CC562">
        <v>216</v>
      </c>
      <c r="CD562">
        <v>225</v>
      </c>
      <c r="CE562">
        <v>228</v>
      </c>
      <c r="CF562" s="1">
        <v>242</v>
      </c>
      <c r="CH562" s="43">
        <v>6.3713426305715096E-2</v>
      </c>
      <c r="CJ562" s="27" t="s">
        <v>72357</v>
      </c>
    </row>
    <row r="563" spans="1:88">
      <c r="A563" s="27">
        <v>560</v>
      </c>
      <c r="B563" t="s">
        <v>70952</v>
      </c>
      <c r="D563" t="s">
        <v>71404</v>
      </c>
      <c r="E563" t="s">
        <v>71792</v>
      </c>
      <c r="F563" s="29">
        <v>29.8918</v>
      </c>
      <c r="G563" s="29">
        <v>119.8417</v>
      </c>
      <c r="H563" s="31">
        <v>20</v>
      </c>
      <c r="I563" s="29" t="s">
        <v>71881</v>
      </c>
      <c r="J563" s="31" t="s">
        <v>72244</v>
      </c>
      <c r="K563" s="31" t="s">
        <v>72246</v>
      </c>
      <c r="M563" s="48">
        <v>39792</v>
      </c>
      <c r="N563" s="27" t="s">
        <v>71313</v>
      </c>
      <c r="O563" s="54" t="s">
        <v>72387</v>
      </c>
      <c r="P563" s="11"/>
      <c r="Q563" s="11"/>
      <c r="S563" s="12" t="s">
        <v>70990</v>
      </c>
      <c r="T563" s="6">
        <v>0</v>
      </c>
      <c r="U563" s="6">
        <v>3.3333333333333332E-4</v>
      </c>
      <c r="V563" s="6">
        <v>3.5000000000000001E-3</v>
      </c>
      <c r="W563" s="6">
        <v>0.32116666666666666</v>
      </c>
      <c r="X563" s="6">
        <v>0</v>
      </c>
      <c r="Y563" s="6">
        <v>0.46100000000000008</v>
      </c>
      <c r="Z563" s="7">
        <v>0.2135</v>
      </c>
      <c r="AA563" s="6">
        <v>0</v>
      </c>
      <c r="AB563" s="6">
        <v>0</v>
      </c>
      <c r="AC563" s="6">
        <v>2.6666666666666666E-3</v>
      </c>
      <c r="AD563" s="6">
        <v>0.318</v>
      </c>
      <c r="AE563" s="6">
        <v>7.7666666666666676E-2</v>
      </c>
      <c r="AF563" s="6">
        <v>0.38866666666666672</v>
      </c>
      <c r="AG563" s="7">
        <v>0.21249999999999999</v>
      </c>
      <c r="AH563" s="6">
        <v>0</v>
      </c>
      <c r="AI563" s="6">
        <v>0</v>
      </c>
      <c r="AJ563" s="6">
        <v>2.3333333333333335E-3</v>
      </c>
      <c r="AK563" s="6">
        <v>0.31616666666666665</v>
      </c>
      <c r="AL563" s="6">
        <v>0</v>
      </c>
      <c r="AM563" s="6">
        <v>0.47</v>
      </c>
      <c r="AN563" s="7">
        <v>0.21083333333333334</v>
      </c>
      <c r="AO563" s="6">
        <v>7.67882857328257E-300</v>
      </c>
      <c r="AP563" s="6">
        <v>0</v>
      </c>
      <c r="AQ563" s="6">
        <v>2.7528679423063098E-153</v>
      </c>
      <c r="AR563" s="6">
        <v>1.6109295084899299E-83</v>
      </c>
      <c r="AS563" s="6">
        <v>1</v>
      </c>
      <c r="AT563" s="7">
        <v>2.7430015605516901E-44</v>
      </c>
      <c r="AU563" s="5">
        <v>5</v>
      </c>
      <c r="AV563" s="6">
        <v>2.2321023455420101E-78</v>
      </c>
      <c r="AW563" s="6">
        <v>3.8115603453849398E-151</v>
      </c>
      <c r="AX563" s="6">
        <v>1.4388797258673601E-26</v>
      </c>
      <c r="AY563" s="6">
        <v>7.4914392967120903E-29</v>
      </c>
      <c r="AZ563" s="6">
        <v>1</v>
      </c>
      <c r="BA563" s="7">
        <v>5.3876037307623502E-18</v>
      </c>
      <c r="BB563" s="6">
        <v>4.3577346029985098E-247</v>
      </c>
      <c r="BC563" s="6">
        <v>1.6125926801262999E-125</v>
      </c>
      <c r="BD563" s="6">
        <v>3.6898376796937101E-274</v>
      </c>
      <c r="BE563" s="6">
        <v>1.8204345645506399E-52</v>
      </c>
      <c r="BF563" s="6">
        <v>2.1216272066003002E-43</v>
      </c>
      <c r="BG563" s="6">
        <v>0.999999999999994</v>
      </c>
      <c r="BH563" s="7">
        <v>5.9885132672904996E-15</v>
      </c>
      <c r="BI563" s="6">
        <v>3.0333047873600198E-300</v>
      </c>
      <c r="BJ563" s="6">
        <v>0</v>
      </c>
      <c r="BK563" s="6">
        <v>3.6496087269447799E-154</v>
      </c>
      <c r="BL563" s="6">
        <v>3.1948198271182001E-87</v>
      </c>
      <c r="BM563" s="6">
        <v>1.9637691349614101E-115</v>
      </c>
      <c r="BN563" s="6">
        <v>3.6834985205877703E-49</v>
      </c>
      <c r="BO563" s="7">
        <v>1</v>
      </c>
      <c r="BP563" s="6">
        <v>9.4152234638641605E-89</v>
      </c>
      <c r="BQ563" s="6">
        <v>1.0160977725735299E-161</v>
      </c>
      <c r="BR563" s="6">
        <v>1.4294251460117801E-34</v>
      </c>
      <c r="BS563" s="6">
        <v>2.6283119579566098E-29</v>
      </c>
      <c r="BT563" s="6">
        <v>1</v>
      </c>
      <c r="BU563" s="6">
        <v>6.3003662333236302E-19</v>
      </c>
      <c r="BV563" s="7">
        <v>4.6156114632691997E-33</v>
      </c>
      <c r="BW563">
        <v>294</v>
      </c>
      <c r="BX563">
        <v>305</v>
      </c>
      <c r="BY563">
        <v>267</v>
      </c>
      <c r="BZ563">
        <v>285</v>
      </c>
      <c r="CA563">
        <v>255</v>
      </c>
      <c r="CB563">
        <v>194</v>
      </c>
      <c r="CC563">
        <v>216</v>
      </c>
      <c r="CD563">
        <v>225</v>
      </c>
      <c r="CE563">
        <v>228</v>
      </c>
      <c r="CF563" s="1">
        <v>241</v>
      </c>
      <c r="CH563" s="43">
        <v>9.2782344330593403E-2</v>
      </c>
      <c r="CJ563" s="27" t="s">
        <v>72357</v>
      </c>
    </row>
    <row r="564" spans="1:88">
      <c r="A564" s="27">
        <v>561</v>
      </c>
      <c r="B564" t="s">
        <v>70952</v>
      </c>
      <c r="D564" t="s">
        <v>71405</v>
      </c>
      <c r="E564" t="s">
        <v>71792</v>
      </c>
      <c r="F564" s="29">
        <v>28.731200000000001</v>
      </c>
      <c r="G564" s="29">
        <v>116.44119999999999</v>
      </c>
      <c r="H564" s="31">
        <v>32</v>
      </c>
      <c r="I564" s="29" t="s">
        <v>71881</v>
      </c>
      <c r="J564" s="31" t="s">
        <v>72231</v>
      </c>
      <c r="K564" s="31" t="s">
        <v>72232</v>
      </c>
      <c r="M564" s="48">
        <v>39787</v>
      </c>
      <c r="N564" s="27" t="s">
        <v>71313</v>
      </c>
      <c r="O564" s="54" t="s">
        <v>72387</v>
      </c>
      <c r="P564" s="11"/>
      <c r="Q564" s="11"/>
      <c r="T564" s="6">
        <v>0</v>
      </c>
      <c r="U564" s="6">
        <v>9.3333333333333324E-3</v>
      </c>
      <c r="V564" s="6">
        <v>1E-3</v>
      </c>
      <c r="W564" s="6">
        <v>0.18483333333333332</v>
      </c>
      <c r="X564" s="6">
        <v>0</v>
      </c>
      <c r="Y564" s="6">
        <v>0.45933333333333337</v>
      </c>
      <c r="Z564" s="7">
        <v>0.34499999999999997</v>
      </c>
      <c r="AA564" s="6">
        <v>0</v>
      </c>
      <c r="AB564" s="6">
        <v>1.2166666666666666E-2</v>
      </c>
      <c r="AC564" s="6">
        <v>5.0000000000000001E-4</v>
      </c>
      <c r="AD564" s="6">
        <v>0.17666666666666664</v>
      </c>
      <c r="AE564" s="6">
        <v>7.7166666666666675E-2</v>
      </c>
      <c r="AF564" s="6">
        <v>0.38583333333333331</v>
      </c>
      <c r="AG564" s="7">
        <v>0.34716666666666668</v>
      </c>
      <c r="AH564" s="6">
        <v>0</v>
      </c>
      <c r="AI564" s="6">
        <v>1.0833333333333332E-2</v>
      </c>
      <c r="AJ564" s="6">
        <v>1.6666666666666666E-4</v>
      </c>
      <c r="AK564" s="6">
        <v>0.17266666666666666</v>
      </c>
      <c r="AL564" s="6">
        <v>0</v>
      </c>
      <c r="AM564" s="6">
        <v>0.46783333333333332</v>
      </c>
      <c r="AN564" s="7">
        <v>0.34766666666666662</v>
      </c>
      <c r="AO564" s="6">
        <v>1.84398536027002E-254</v>
      </c>
      <c r="AP564" s="6">
        <v>0</v>
      </c>
      <c r="AQ564" s="6">
        <v>3.5574940767458301E-104</v>
      </c>
      <c r="AR564" s="6">
        <v>5.4016339161360199E-50</v>
      </c>
      <c r="AS564" s="6">
        <v>0.999999999999999</v>
      </c>
      <c r="AT564" s="7">
        <v>1.02912236393334E-15</v>
      </c>
      <c r="AU564" s="5">
        <v>5</v>
      </c>
      <c r="AV564" s="6">
        <v>1.6354268294899199E-85</v>
      </c>
      <c r="AW564" s="6">
        <v>3.5597032157242804E-161</v>
      </c>
      <c r="AX564" s="6">
        <v>1.4396009420278301E-30</v>
      </c>
      <c r="AY564" s="6">
        <v>2.90153900580544E-30</v>
      </c>
      <c r="AZ564" s="6">
        <v>1</v>
      </c>
      <c r="BA564" s="7">
        <v>1.43263471693882E-18</v>
      </c>
      <c r="BB564" s="6">
        <v>2.1142716960184299E-223</v>
      </c>
      <c r="BC564" s="6">
        <v>1.1365241403542001E-92</v>
      </c>
      <c r="BD564" s="6">
        <v>1.4633415429146901E-252</v>
      </c>
      <c r="BE564" s="6">
        <v>3.1960281076802199E-23</v>
      </c>
      <c r="BF564" s="6">
        <v>1.24265948964474E-28</v>
      </c>
      <c r="BG564" s="6">
        <v>1.3148665538290901E-40</v>
      </c>
      <c r="BH564" s="7">
        <v>1</v>
      </c>
      <c r="BI564" s="6">
        <v>8.8783791829288509E-255</v>
      </c>
      <c r="BJ564" s="6">
        <v>0</v>
      </c>
      <c r="BK564" s="6">
        <v>1.6036495664768299E-103</v>
      </c>
      <c r="BL564" s="6">
        <v>5.1051838640700502E-51</v>
      </c>
      <c r="BM564" s="6">
        <v>2.3966342835885101E-115</v>
      </c>
      <c r="BN564" s="6">
        <v>1.7800198914688601E-17</v>
      </c>
      <c r="BO564" s="7">
        <v>1</v>
      </c>
      <c r="BP564" s="6">
        <v>9.0038467765419102E-95</v>
      </c>
      <c r="BQ564" s="6">
        <v>1.20726671102249E-170</v>
      </c>
      <c r="BR564" s="6">
        <v>4.4457387979265102E-37</v>
      </c>
      <c r="BS564" s="6">
        <v>1.1292861379438101E-30</v>
      </c>
      <c r="BT564" s="6">
        <v>1</v>
      </c>
      <c r="BU564" s="6">
        <v>2.07429790855545E-19</v>
      </c>
      <c r="BV564" s="7">
        <v>2.1381089640606001E-36</v>
      </c>
      <c r="BW564">
        <v>294</v>
      </c>
      <c r="BX564">
        <v>306</v>
      </c>
      <c r="BY564">
        <v>270</v>
      </c>
      <c r="BZ564">
        <v>287</v>
      </c>
      <c r="CA564">
        <v>251</v>
      </c>
      <c r="CB564">
        <v>194</v>
      </c>
      <c r="CC564">
        <v>216</v>
      </c>
      <c r="CD564">
        <v>226</v>
      </c>
      <c r="CE564">
        <v>227</v>
      </c>
      <c r="CF564" s="1">
        <v>249</v>
      </c>
      <c r="CH564" s="43">
        <v>6.7326133037246397E-2</v>
      </c>
      <c r="CJ564" s="27" t="s">
        <v>72357</v>
      </c>
    </row>
    <row r="565" spans="1:88">
      <c r="A565" s="27">
        <v>562</v>
      </c>
      <c r="B565" t="s">
        <v>70952</v>
      </c>
      <c r="D565" t="s">
        <v>71406</v>
      </c>
      <c r="E565" t="s">
        <v>71792</v>
      </c>
      <c r="F565" s="29">
        <v>30.154</v>
      </c>
      <c r="G565" s="29">
        <v>119.7033</v>
      </c>
      <c r="H565" s="31">
        <v>183</v>
      </c>
      <c r="I565" s="29" t="s">
        <v>71881</v>
      </c>
      <c r="J565" s="31" t="s">
        <v>72244</v>
      </c>
      <c r="K565" s="31" t="s">
        <v>72322</v>
      </c>
      <c r="M565" s="48">
        <v>40130</v>
      </c>
      <c r="N565" s="27" t="s">
        <v>71313</v>
      </c>
      <c r="O565" s="54" t="s">
        <v>72387</v>
      </c>
      <c r="P565" s="11"/>
      <c r="Q565" s="11"/>
      <c r="T565" s="6">
        <v>0</v>
      </c>
      <c r="U565" s="6">
        <v>3.3333333333333335E-3</v>
      </c>
      <c r="V565" s="6">
        <v>5.0000000000000001E-4</v>
      </c>
      <c r="W565" s="6">
        <v>0.3096666666666667</v>
      </c>
      <c r="X565" s="6">
        <v>0</v>
      </c>
      <c r="Y565" s="6">
        <v>0.45750000000000002</v>
      </c>
      <c r="Z565" s="7">
        <v>0.22866666666666668</v>
      </c>
      <c r="AA565" s="6">
        <v>0</v>
      </c>
      <c r="AB565" s="6">
        <v>0</v>
      </c>
      <c r="AC565" s="6">
        <v>5.0000000000000001E-4</v>
      </c>
      <c r="AD565" s="6">
        <v>0.30733333333333335</v>
      </c>
      <c r="AE565" s="6">
        <v>7.6999999999999999E-2</v>
      </c>
      <c r="AF565" s="6">
        <v>0.38400000000000006</v>
      </c>
      <c r="AG565" s="7">
        <v>0.23033333333333336</v>
      </c>
      <c r="AH565" s="6">
        <v>0</v>
      </c>
      <c r="AI565" s="6">
        <v>0</v>
      </c>
      <c r="AJ565" s="6">
        <v>3.3333333333333332E-4</v>
      </c>
      <c r="AK565" s="6">
        <v>0.3046666666666667</v>
      </c>
      <c r="AL565" s="6">
        <v>1.6666666666666666E-4</v>
      </c>
      <c r="AM565" s="6">
        <v>0.46466666666666673</v>
      </c>
      <c r="AN565" s="7">
        <v>0.22950000000000004</v>
      </c>
      <c r="AO565" s="6">
        <v>1.8168536059647201E-278</v>
      </c>
      <c r="AP565" s="6">
        <v>0</v>
      </c>
      <c r="AQ565" s="6">
        <v>1.08354663309053E-116</v>
      </c>
      <c r="AR565" s="6">
        <v>1.00818136580925E-75</v>
      </c>
      <c r="AS565" s="6">
        <v>1</v>
      </c>
      <c r="AT565" s="7">
        <v>1.0854772417243399E-37</v>
      </c>
      <c r="AU565" s="5">
        <v>5</v>
      </c>
      <c r="AV565" s="6">
        <v>6.7428660705943002E-75</v>
      </c>
      <c r="AW565" s="6">
        <v>4.70442960490797E-155</v>
      </c>
      <c r="AX565" s="6">
        <v>1.6262834602360101E-29</v>
      </c>
      <c r="AY565" s="6">
        <v>1.6903822438523699E-27</v>
      </c>
      <c r="AZ565" s="6">
        <v>1</v>
      </c>
      <c r="BA565" s="7">
        <v>5.7579201568444501E-18</v>
      </c>
      <c r="BB565" s="6">
        <v>2.9534906402211401E-235</v>
      </c>
      <c r="BC565" s="6">
        <v>2.6972364490175698E-102</v>
      </c>
      <c r="BD565" s="6">
        <v>8.4001235844216E-280</v>
      </c>
      <c r="BE565" s="6">
        <v>1.44555731540053E-15</v>
      </c>
      <c r="BF565" s="6">
        <v>6.6246955598093696E-31</v>
      </c>
      <c r="BG565" s="6">
        <v>1.3373806647725901E-36</v>
      </c>
      <c r="BH565" s="7">
        <v>0.999999999999998</v>
      </c>
      <c r="BI565" s="6">
        <v>6.9395968675697497E-279</v>
      </c>
      <c r="BJ565" s="6">
        <v>0</v>
      </c>
      <c r="BK565" s="6">
        <v>1.3249143915215E-116</v>
      </c>
      <c r="BL565" s="6">
        <v>1.3644832662345399E-77</v>
      </c>
      <c r="BM565" s="6">
        <v>7.4317819074678799E-128</v>
      </c>
      <c r="BN565" s="6">
        <v>1.40220750240897E-40</v>
      </c>
      <c r="BO565" s="7">
        <v>1</v>
      </c>
      <c r="BP565" s="6">
        <v>4.4905212385978498E-82</v>
      </c>
      <c r="BQ565" s="6">
        <v>1.9327502749739599E-162</v>
      </c>
      <c r="BR565" s="6">
        <v>1.00870096307918E-33</v>
      </c>
      <c r="BS565" s="6">
        <v>9.1325090669358895E-28</v>
      </c>
      <c r="BT565" s="6">
        <v>1</v>
      </c>
      <c r="BU565" s="6">
        <v>1.5763849558435799E-18</v>
      </c>
      <c r="BV565" s="7">
        <v>6.2216583694633499E-35</v>
      </c>
      <c r="BW565">
        <v>295</v>
      </c>
      <c r="BX565">
        <v>305</v>
      </c>
      <c r="BY565">
        <v>266</v>
      </c>
      <c r="BZ565">
        <v>285</v>
      </c>
      <c r="CA565">
        <v>255</v>
      </c>
      <c r="CB565">
        <v>194</v>
      </c>
      <c r="CC565">
        <v>216</v>
      </c>
      <c r="CD565">
        <v>225</v>
      </c>
      <c r="CE565">
        <v>228</v>
      </c>
      <c r="CF565" s="1">
        <v>242</v>
      </c>
      <c r="CH565" s="43">
        <v>6.3090654532726595E-2</v>
      </c>
      <c r="CJ565" s="27" t="s">
        <v>72357</v>
      </c>
    </row>
    <row r="566" spans="1:88">
      <c r="A566" s="27">
        <v>563</v>
      </c>
      <c r="B566" t="s">
        <v>70952</v>
      </c>
      <c r="D566" t="s">
        <v>71407</v>
      </c>
      <c r="E566" t="s">
        <v>71792</v>
      </c>
      <c r="F566" s="29">
        <v>30.305800000000001</v>
      </c>
      <c r="G566" s="29">
        <v>119.4923</v>
      </c>
      <c r="H566" s="31">
        <v>261</v>
      </c>
      <c r="I566" s="29" t="s">
        <v>71881</v>
      </c>
      <c r="J566" s="31" t="s">
        <v>72244</v>
      </c>
      <c r="K566" s="31" t="s">
        <v>72322</v>
      </c>
      <c r="M566" s="48">
        <v>40130</v>
      </c>
      <c r="N566" s="27" t="s">
        <v>71313</v>
      </c>
      <c r="O566" s="54" t="s">
        <v>72387</v>
      </c>
      <c r="P566" s="11"/>
      <c r="Q566" s="11"/>
      <c r="S566" s="12" t="s">
        <v>70990</v>
      </c>
      <c r="T566" s="6">
        <v>0</v>
      </c>
      <c r="U566" s="6">
        <v>8.3333333333333339E-4</v>
      </c>
      <c r="V566" s="6">
        <v>1.6833333333333336E-2</v>
      </c>
      <c r="W566" s="6">
        <v>0.35000000000000003</v>
      </c>
      <c r="X566" s="6">
        <v>8.3333333333333339E-4</v>
      </c>
      <c r="Y566" s="6">
        <v>0.45516666666666672</v>
      </c>
      <c r="Z566" s="7">
        <v>0.17683333333333337</v>
      </c>
      <c r="AA566" s="6">
        <v>0</v>
      </c>
      <c r="AB566" s="6">
        <v>0</v>
      </c>
      <c r="AC566" s="6">
        <v>1.6166666666666666E-2</v>
      </c>
      <c r="AD566" s="6">
        <v>0.34683333333333333</v>
      </c>
      <c r="AE566" s="6">
        <v>7.7833333333333338E-2</v>
      </c>
      <c r="AF566" s="6">
        <v>0.38433333333333336</v>
      </c>
      <c r="AG566" s="7">
        <v>0.17483333333333331</v>
      </c>
      <c r="AH566" s="6">
        <v>0</v>
      </c>
      <c r="AI566" s="6">
        <v>3.3333333333333332E-4</v>
      </c>
      <c r="AJ566" s="6">
        <v>1.4999999999999999E-2</v>
      </c>
      <c r="AK566" s="6">
        <v>0.34333333333333332</v>
      </c>
      <c r="AL566" s="6">
        <v>6.6666666666666664E-4</v>
      </c>
      <c r="AM566" s="6">
        <v>0.46550000000000002</v>
      </c>
      <c r="AN566" s="7">
        <v>0.17516666666666666</v>
      </c>
      <c r="AO566" s="6">
        <v>1.68815540694499E-281</v>
      </c>
      <c r="AP566" s="6">
        <f>1.29886357342497*10^-315</f>
        <v>0</v>
      </c>
      <c r="AQ566" s="6">
        <v>2.1762244260584099E-103</v>
      </c>
      <c r="AR566" s="6">
        <v>1.0693179324414301E-75</v>
      </c>
      <c r="AS566" s="6">
        <v>1</v>
      </c>
      <c r="AT566" s="7">
        <v>1.25199338500959E-41</v>
      </c>
      <c r="AU566" s="5">
        <v>5</v>
      </c>
      <c r="AV566" s="6">
        <v>2.7572181399116899E-74</v>
      </c>
      <c r="AW566" s="6">
        <v>5.0955522284824899E-138</v>
      </c>
      <c r="AX566" s="6">
        <v>4.7555635569219403E-30</v>
      </c>
      <c r="AY566" s="6">
        <v>1.0543631567911599E-33</v>
      </c>
      <c r="AZ566" s="6">
        <v>1</v>
      </c>
      <c r="BA566" s="7">
        <v>6.3652174017700202E-20</v>
      </c>
      <c r="BB566" s="6">
        <v>2.17176106050922E-255</v>
      </c>
      <c r="BC566" s="6">
        <v>8.7072619221054501E-97</v>
      </c>
      <c r="BD566" s="6">
        <v>1.74309634284501E-241</v>
      </c>
      <c r="BE566" s="6">
        <v>2.4635032400135598E-6</v>
      </c>
      <c r="BF566" s="6">
        <v>9.3740587491114397E-32</v>
      </c>
      <c r="BG566" s="6">
        <v>1.5909452313133001E-39</v>
      </c>
      <c r="BH566" s="7">
        <v>0.99999753649676004</v>
      </c>
      <c r="BI566" s="6">
        <v>4.6029004943411103E-281</v>
      </c>
      <c r="BJ566" s="6">
        <f>1.08694442085074*10^-322</f>
        <v>0</v>
      </c>
      <c r="BK566" s="6">
        <v>8.4438032544357402E-105</v>
      </c>
      <c r="BL566" s="6">
        <v>1.14220999907168E-77</v>
      </c>
      <c r="BM566" s="6">
        <v>1.14372798094254E-105</v>
      </c>
      <c r="BN566" s="6">
        <v>1.00176689729779E-44</v>
      </c>
      <c r="BO566" s="7">
        <v>1</v>
      </c>
      <c r="BP566" s="6">
        <v>1.0128061642305899E-83</v>
      </c>
      <c r="BQ566" s="6">
        <v>1.06302655886365E-147</v>
      </c>
      <c r="BR566" s="6">
        <v>1.19901360732466E-36</v>
      </c>
      <c r="BS566" s="6">
        <v>3.3038718384066501E-34</v>
      </c>
      <c r="BT566" s="6">
        <v>1</v>
      </c>
      <c r="BU566" s="6">
        <v>6.8360495671392703E-21</v>
      </c>
      <c r="BV566" s="7">
        <v>4.1070613007324199E-35</v>
      </c>
      <c r="BW566">
        <v>295</v>
      </c>
      <c r="BX566">
        <v>305</v>
      </c>
      <c r="BY566">
        <v>266</v>
      </c>
      <c r="BZ566">
        <v>285</v>
      </c>
      <c r="CA566">
        <v>255</v>
      </c>
      <c r="CB566">
        <v>194</v>
      </c>
      <c r="CC566">
        <v>216</v>
      </c>
      <c r="CD566">
        <v>225</v>
      </c>
      <c r="CE566">
        <v>228</v>
      </c>
      <c r="CF566" s="1">
        <v>242</v>
      </c>
      <c r="CH566" s="43">
        <v>7.0288783373550198E-2</v>
      </c>
      <c r="CJ566" s="27" t="s">
        <v>72357</v>
      </c>
    </row>
    <row r="567" spans="1:88">
      <c r="A567" s="27">
        <v>564</v>
      </c>
      <c r="B567" t="s">
        <v>70952</v>
      </c>
      <c r="D567" t="s">
        <v>71408</v>
      </c>
      <c r="E567" t="s">
        <v>71792</v>
      </c>
      <c r="F567" s="29">
        <v>26.6797</v>
      </c>
      <c r="G567" s="29">
        <v>108.1763</v>
      </c>
      <c r="H567" s="31">
        <v>625</v>
      </c>
      <c r="I567" s="29" t="s">
        <v>71881</v>
      </c>
      <c r="J567" s="31" t="s">
        <v>72221</v>
      </c>
      <c r="K567" s="31" t="s">
        <v>72224</v>
      </c>
      <c r="M567" s="48">
        <v>40106</v>
      </c>
      <c r="N567" s="27" t="s">
        <v>71313</v>
      </c>
      <c r="O567" s="54" t="s">
        <v>72386</v>
      </c>
      <c r="P567" s="11"/>
      <c r="Q567" s="11"/>
      <c r="T567" s="6">
        <v>1E-3</v>
      </c>
      <c r="U567" s="6">
        <v>1E-3</v>
      </c>
      <c r="V567" s="6">
        <v>6.6666666666666664E-4</v>
      </c>
      <c r="W567" s="6">
        <v>0.4286666666666667</v>
      </c>
      <c r="X567" s="6">
        <v>5.0000000000000001E-4</v>
      </c>
      <c r="Y567" s="6">
        <v>0.45050000000000007</v>
      </c>
      <c r="Z567" s="7">
        <v>0.11816666666666666</v>
      </c>
      <c r="AA567" s="6">
        <v>1E-3</v>
      </c>
      <c r="AB567" s="6">
        <v>0</v>
      </c>
      <c r="AC567" s="6">
        <v>0</v>
      </c>
      <c r="AD567" s="6">
        <v>0.42366666666666664</v>
      </c>
      <c r="AE567" s="6">
        <v>7.7666666666666676E-2</v>
      </c>
      <c r="AF567" s="6">
        <v>0.38483333333333336</v>
      </c>
      <c r="AG567" s="7">
        <v>0.11266666666666668</v>
      </c>
      <c r="AH567" s="6">
        <v>1E-3</v>
      </c>
      <c r="AI567" s="6">
        <v>0</v>
      </c>
      <c r="AJ567" s="6">
        <v>0</v>
      </c>
      <c r="AK567" s="6">
        <v>0.42083333333333334</v>
      </c>
      <c r="AL567" s="6">
        <v>8.3333333333333339E-4</v>
      </c>
      <c r="AM567" s="6">
        <v>0.46649999999999997</v>
      </c>
      <c r="AN567" s="7">
        <v>0.1105</v>
      </c>
      <c r="AO567" s="6">
        <v>3.2732365686098801E-289</v>
      </c>
      <c r="AP567" s="6">
        <v>0</v>
      </c>
      <c r="AQ567" s="6">
        <v>3.6033229815606999E-130</v>
      </c>
      <c r="AR567" s="6">
        <v>9.9400053797285791E-81</v>
      </c>
      <c r="AS567" s="6">
        <v>1</v>
      </c>
      <c r="AT567" s="7">
        <v>5.8776179111759399E-43</v>
      </c>
      <c r="AU567" s="5">
        <v>5</v>
      </c>
      <c r="AV567" s="6">
        <v>5.4432582127053904E-82</v>
      </c>
      <c r="AW567" s="6">
        <v>1.0270665897661801E-151</v>
      </c>
      <c r="AX567" s="6">
        <v>1.7538159670239201E-26</v>
      </c>
      <c r="AY567" s="6">
        <v>2.3650282921121E-36</v>
      </c>
      <c r="AZ567" s="6">
        <v>1</v>
      </c>
      <c r="BA567" s="7">
        <v>4.9676114831801E-30</v>
      </c>
      <c r="BB567" s="6">
        <v>1.10910293644343E-246</v>
      </c>
      <c r="BC567" s="6">
        <v>4.6875066255419201E-99</v>
      </c>
      <c r="BD567" s="6">
        <v>5.0403013300271802E-276</v>
      </c>
      <c r="BE567" s="6">
        <v>0.39546514119777598</v>
      </c>
      <c r="BF567" s="6">
        <v>5.6673384027738503E-27</v>
      </c>
      <c r="BG567" s="6">
        <v>3.3295659307266599E-36</v>
      </c>
      <c r="BH567" s="7">
        <v>0.60453485880222402</v>
      </c>
      <c r="BI567" s="6">
        <v>1.9416428332395699E-289</v>
      </c>
      <c r="BJ567" s="6">
        <v>0</v>
      </c>
      <c r="BK567" s="6">
        <v>1.0471621542882001E-130</v>
      </c>
      <c r="BL567" s="6">
        <v>3.8720354762976397E-83</v>
      </c>
      <c r="BM567" s="6">
        <v>1.2873582562399E-121</v>
      </c>
      <c r="BN567" s="6">
        <v>1.75827463117691E-46</v>
      </c>
      <c r="BO567" s="7">
        <v>1</v>
      </c>
      <c r="BP567" s="6">
        <v>5.4821833460922704E-93</v>
      </c>
      <c r="BQ567" s="6">
        <v>5.6774287674782705E-163</v>
      </c>
      <c r="BR567" s="6">
        <v>8.5180044382592695E-35</v>
      </c>
      <c r="BS567" s="6">
        <v>3.8132625039329404E-37</v>
      </c>
      <c r="BT567" s="6">
        <v>1</v>
      </c>
      <c r="BU567" s="6">
        <v>2.0596519511358099E-31</v>
      </c>
      <c r="BV567" s="7">
        <v>2.6182920644669901E-30</v>
      </c>
      <c r="BW567">
        <v>295</v>
      </c>
      <c r="BX567">
        <v>305</v>
      </c>
      <c r="BY567">
        <v>266</v>
      </c>
      <c r="BZ567">
        <v>285</v>
      </c>
      <c r="CA567">
        <v>255</v>
      </c>
      <c r="CB567">
        <v>194</v>
      </c>
      <c r="CC567">
        <v>216</v>
      </c>
      <c r="CD567">
        <v>225</v>
      </c>
      <c r="CE567">
        <v>228</v>
      </c>
      <c r="CF567" s="1">
        <v>242</v>
      </c>
      <c r="CH567" s="43">
        <v>6.3824419778002003E-2</v>
      </c>
      <c r="CJ567" s="27" t="s">
        <v>72357</v>
      </c>
    </row>
    <row r="568" spans="1:88">
      <c r="A568" s="27">
        <v>565</v>
      </c>
      <c r="B568" t="s">
        <v>70952</v>
      </c>
      <c r="D568" t="s">
        <v>71409</v>
      </c>
      <c r="E568" t="s">
        <v>71792</v>
      </c>
      <c r="F568" s="29">
        <v>31.541799999999999</v>
      </c>
      <c r="G568" s="29">
        <v>115.1491</v>
      </c>
      <c r="H568" s="31">
        <v>163</v>
      </c>
      <c r="I568" s="29" t="s">
        <v>71881</v>
      </c>
      <c r="J568" s="31" t="s">
        <v>72176</v>
      </c>
      <c r="K568" s="31" t="s">
        <v>72219</v>
      </c>
      <c r="M568" s="48">
        <v>39763</v>
      </c>
      <c r="N568" s="27" t="s">
        <v>71313</v>
      </c>
      <c r="O568" s="54" t="s">
        <v>72388</v>
      </c>
      <c r="P568" s="11"/>
      <c r="Q568" s="11"/>
      <c r="S568" s="12" t="s">
        <v>70990</v>
      </c>
      <c r="T568" s="6">
        <v>1E-3</v>
      </c>
      <c r="U568" s="6">
        <v>1E-3</v>
      </c>
      <c r="V568" s="6">
        <v>1E-3</v>
      </c>
      <c r="W568" s="6">
        <v>0.16200000000000001</v>
      </c>
      <c r="X568" s="6">
        <v>0</v>
      </c>
      <c r="Y568" s="6">
        <v>0.44900000000000007</v>
      </c>
      <c r="Z568" s="7">
        <v>0.38650000000000001</v>
      </c>
      <c r="AA568" s="6">
        <v>0</v>
      </c>
      <c r="AB568" s="6">
        <v>0</v>
      </c>
      <c r="AC568" s="6">
        <v>1E-3</v>
      </c>
      <c r="AD568" s="6">
        <v>0.15583333333333335</v>
      </c>
      <c r="AE568" s="6">
        <v>7.5666666666666674E-2</v>
      </c>
      <c r="AF568" s="6">
        <v>0.37766666666666665</v>
      </c>
      <c r="AG568" s="7">
        <v>0.38916666666666666</v>
      </c>
      <c r="AH568" s="6">
        <v>0</v>
      </c>
      <c r="AI568" s="6">
        <v>0</v>
      </c>
      <c r="AJ568" s="6">
        <v>1E-3</v>
      </c>
      <c r="AK568" s="6">
        <v>0.15266666666666667</v>
      </c>
      <c r="AL568" s="6">
        <v>0</v>
      </c>
      <c r="AM568" s="6">
        <v>0.45866666666666672</v>
      </c>
      <c r="AN568" s="7">
        <v>0.38750000000000001</v>
      </c>
      <c r="AO568" s="6">
        <v>1.68417576938463E-250</v>
      </c>
      <c r="AP568" s="6">
        <v>0</v>
      </c>
      <c r="AQ568" s="6">
        <v>1.10800299350374E-122</v>
      </c>
      <c r="AR568" s="6">
        <v>1.2158515678300101E-51</v>
      </c>
      <c r="AS568" s="6">
        <v>0.99999999999998301</v>
      </c>
      <c r="AT568" s="7">
        <v>1.7346059328163501E-14</v>
      </c>
      <c r="AU568" s="5">
        <v>5</v>
      </c>
      <c r="AV568" s="6">
        <v>1.4327273956665501E-72</v>
      </c>
      <c r="AW568" s="6">
        <v>2.8363739467359E-147</v>
      </c>
      <c r="AX568" s="6">
        <v>8.0741199904319603E-28</v>
      </c>
      <c r="AY568" s="6">
        <v>9.3332112843048905E-26</v>
      </c>
      <c r="AZ568" s="6">
        <v>0.99999999999996303</v>
      </c>
      <c r="BA568" s="7">
        <v>3.7250603034645797E-14</v>
      </c>
      <c r="BB568" s="6">
        <v>9.7226353852917392E-215</v>
      </c>
      <c r="BC568" s="6">
        <v>1.19260868087855E-92</v>
      </c>
      <c r="BD568" s="6">
        <v>8.1127898516218394E-269</v>
      </c>
      <c r="BE568" s="6">
        <v>4.72553329862484E-35</v>
      </c>
      <c r="BF568" s="6">
        <v>6.8166344795999599E-34</v>
      </c>
      <c r="BG568" s="6">
        <v>3.66093130617504E-26</v>
      </c>
      <c r="BH568" s="7">
        <v>1</v>
      </c>
      <c r="BI568" s="6">
        <v>7.6316325690771396E-251</v>
      </c>
      <c r="BJ568" s="6">
        <v>0</v>
      </c>
      <c r="BK568" s="6">
        <v>1.5171194537461399E-121</v>
      </c>
      <c r="BL568" s="6">
        <v>6.9451186435218607E-52</v>
      </c>
      <c r="BM568" s="6">
        <v>1.2899073027318401E-122</v>
      </c>
      <c r="BN568" s="6">
        <v>1.9957375057104201E-15</v>
      </c>
      <c r="BO568" s="7">
        <v>0.999999999999998</v>
      </c>
      <c r="BP568" s="6">
        <v>4.3616896172492804E-78</v>
      </c>
      <c r="BQ568" s="6">
        <v>7.6665727686641602E-153</v>
      </c>
      <c r="BR568" s="6">
        <v>2.0796630234110899E-31</v>
      </c>
      <c r="BS568" s="6">
        <v>5.10022465640151E-25</v>
      </c>
      <c r="BT568" s="6">
        <v>0.99999999999977396</v>
      </c>
      <c r="BU568" s="6">
        <v>2.2608637173426701E-13</v>
      </c>
      <c r="BV568" s="7">
        <v>4.2242584916571998E-41</v>
      </c>
      <c r="BW568">
        <v>293</v>
      </c>
      <c r="BX568">
        <v>306</v>
      </c>
      <c r="BY568">
        <v>270</v>
      </c>
      <c r="BZ568">
        <v>287</v>
      </c>
      <c r="CA568">
        <v>251</v>
      </c>
      <c r="CB568">
        <v>194</v>
      </c>
      <c r="CC568">
        <v>215</v>
      </c>
      <c r="CD568">
        <v>226</v>
      </c>
      <c r="CE568">
        <v>227</v>
      </c>
      <c r="CF568" s="1">
        <v>249</v>
      </c>
      <c r="CH568" s="43">
        <v>7.6625252817104902E-2</v>
      </c>
      <c r="CJ568" s="27" t="s">
        <v>72357</v>
      </c>
    </row>
    <row r="569" spans="1:88">
      <c r="A569" s="27">
        <v>566</v>
      </c>
      <c r="B569" t="s">
        <v>70952</v>
      </c>
      <c r="D569" t="s">
        <v>71410</v>
      </c>
      <c r="E569" t="s">
        <v>71792</v>
      </c>
      <c r="F569" s="29">
        <v>30.103400000000001</v>
      </c>
      <c r="G569" s="29">
        <v>119.9401</v>
      </c>
      <c r="H569" s="31">
        <v>10</v>
      </c>
      <c r="I569" s="29" t="s">
        <v>71881</v>
      </c>
      <c r="J569" s="31" t="s">
        <v>72244</v>
      </c>
      <c r="K569" s="31" t="s">
        <v>72246</v>
      </c>
      <c r="M569" s="48">
        <v>39792</v>
      </c>
      <c r="N569" s="27" t="s">
        <v>71313</v>
      </c>
      <c r="O569" s="54" t="s">
        <v>72387</v>
      </c>
      <c r="P569" s="11"/>
      <c r="Q569" s="11"/>
      <c r="T569" s="6">
        <v>0</v>
      </c>
      <c r="U569" s="6">
        <v>1.5000000000000002E-3</v>
      </c>
      <c r="V569" s="6">
        <v>1.6666666666666666E-4</v>
      </c>
      <c r="W569" s="6">
        <v>0.30216666666666669</v>
      </c>
      <c r="X569" s="6">
        <v>0</v>
      </c>
      <c r="Y569" s="6">
        <v>0.44333333333333336</v>
      </c>
      <c r="Z569" s="7">
        <v>0.25183333333333335</v>
      </c>
      <c r="AA569" s="6">
        <v>0</v>
      </c>
      <c r="AB569" s="6">
        <v>1E-3</v>
      </c>
      <c r="AC569" s="6">
        <v>0</v>
      </c>
      <c r="AD569" s="6">
        <v>0.29833333333333328</v>
      </c>
      <c r="AE569" s="6">
        <v>7.4333333333333335E-2</v>
      </c>
      <c r="AF569" s="6">
        <v>0.3701666666666667</v>
      </c>
      <c r="AG569" s="7">
        <v>0.25566666666666671</v>
      </c>
      <c r="AH569" s="6">
        <v>0</v>
      </c>
      <c r="AI569" s="6">
        <v>3.3333333333333332E-4</v>
      </c>
      <c r="AJ569" s="6">
        <v>1.6666666666666666E-4</v>
      </c>
      <c r="AK569" s="6">
        <v>0.29449999999999998</v>
      </c>
      <c r="AL569" s="6">
        <v>6.6666666666666664E-4</v>
      </c>
      <c r="AM569" s="6">
        <v>0.44750000000000001</v>
      </c>
      <c r="AN569" s="7">
        <v>0.25633333333333336</v>
      </c>
      <c r="AO569" s="6">
        <v>1.44311029507836E-232</v>
      </c>
      <c r="AP569" s="6">
        <f>4.92876826639542*10^-312</f>
        <v>0</v>
      </c>
      <c r="AQ569" s="6">
        <v>1.77233689879302E-100</v>
      </c>
      <c r="AR569" s="6">
        <v>6.8473195497282293E-61</v>
      </c>
      <c r="AS569" s="6">
        <v>1</v>
      </c>
      <c r="AT569" s="7">
        <v>1.1939998813128099E-24</v>
      </c>
      <c r="AU569" s="5">
        <v>5</v>
      </c>
      <c r="AV569" s="6">
        <v>3.3126144985432602E-74</v>
      </c>
      <c r="AW569" s="6">
        <v>8.1433328611536406E-139</v>
      </c>
      <c r="AX569" s="6">
        <v>1.11182464998662E-24</v>
      </c>
      <c r="AY569" s="6">
        <v>3.1407508407034503E-32</v>
      </c>
      <c r="AZ569" s="6">
        <v>1</v>
      </c>
      <c r="BA569" s="7">
        <v>1.4127154664515901E-19</v>
      </c>
      <c r="BB569" s="6">
        <v>2.8545202680660398E-237</v>
      </c>
      <c r="BC569" s="6">
        <v>6.0736534362162596E-83</v>
      </c>
      <c r="BD569" s="6">
        <v>4.4117909597501401E-256</v>
      </c>
      <c r="BE569" s="6">
        <v>3.8847371146399398E-19</v>
      </c>
      <c r="BF569" s="6">
        <v>8.65722254500279E-30</v>
      </c>
      <c r="BG569" s="6">
        <v>3.9816152395311203E-37</v>
      </c>
      <c r="BH569" s="7">
        <v>1</v>
      </c>
      <c r="BI569" s="6">
        <v>2.2969386853062101E-232</v>
      </c>
      <c r="BJ569" s="6">
        <f>1.17438153536315*10^-315</f>
        <v>0</v>
      </c>
      <c r="BK569" s="6">
        <v>3.5924636769494098E-100</v>
      </c>
      <c r="BL569" s="6">
        <v>1.49624510527135E-60</v>
      </c>
      <c r="BM569" s="6">
        <v>9.78791085310457E-120</v>
      </c>
      <c r="BN569" s="6">
        <v>3.8524141762401202E-25</v>
      </c>
      <c r="BO569" s="7">
        <v>1</v>
      </c>
      <c r="BP569" s="6">
        <v>3.0340048554680499E-81</v>
      </c>
      <c r="BQ569" s="6">
        <v>5.8381587755087999E-146</v>
      </c>
      <c r="BR569" s="6">
        <v>8.0832018834695203E-30</v>
      </c>
      <c r="BS569" s="6">
        <v>7.7412376684983204E-32</v>
      </c>
      <c r="BT569" s="6">
        <v>1</v>
      </c>
      <c r="BU569" s="6">
        <v>2.7095413598540801E-19</v>
      </c>
      <c r="BV569" s="7">
        <v>4.35442275483455E-36</v>
      </c>
      <c r="BW569">
        <v>293</v>
      </c>
      <c r="BX569">
        <v>305</v>
      </c>
      <c r="BY569">
        <v>268</v>
      </c>
      <c r="BZ569">
        <v>284</v>
      </c>
      <c r="CA569">
        <v>255</v>
      </c>
      <c r="CB569">
        <v>194</v>
      </c>
      <c r="CC569">
        <v>216</v>
      </c>
      <c r="CD569">
        <v>222</v>
      </c>
      <c r="CE569">
        <v>227</v>
      </c>
      <c r="CF569" s="1">
        <v>240</v>
      </c>
      <c r="CH569" s="43">
        <v>6.3195146612740102E-2</v>
      </c>
      <c r="CJ569" s="27" t="s">
        <v>72357</v>
      </c>
    </row>
    <row r="570" spans="1:88">
      <c r="A570" s="27">
        <v>567</v>
      </c>
      <c r="B570" t="s">
        <v>70952</v>
      </c>
      <c r="D570" t="s">
        <v>71411</v>
      </c>
      <c r="E570" t="s">
        <v>71792</v>
      </c>
      <c r="F570" s="29">
        <v>30.211200000000002</v>
      </c>
      <c r="G570" s="29">
        <v>119.58580000000001</v>
      </c>
      <c r="H570" s="31">
        <v>101</v>
      </c>
      <c r="I570" s="29" t="s">
        <v>71881</v>
      </c>
      <c r="J570" s="31" t="s">
        <v>72244</v>
      </c>
      <c r="K570" s="31" t="s">
        <v>72322</v>
      </c>
      <c r="M570" s="48">
        <v>40130</v>
      </c>
      <c r="N570" s="27" t="s">
        <v>71313</v>
      </c>
      <c r="O570" s="54" t="s">
        <v>72387</v>
      </c>
      <c r="P570" s="11"/>
      <c r="Q570" s="11"/>
      <c r="T570" s="6">
        <v>0</v>
      </c>
      <c r="U570" s="6">
        <v>8.3333333333333339E-4</v>
      </c>
      <c r="V570" s="6">
        <v>8.3333333333333339E-4</v>
      </c>
      <c r="W570" s="6">
        <v>0.377</v>
      </c>
      <c r="X570" s="6">
        <v>0</v>
      </c>
      <c r="Y570" s="6">
        <v>0.443</v>
      </c>
      <c r="Z570" s="7">
        <v>0.17833333333333334</v>
      </c>
      <c r="AA570" s="6">
        <v>0</v>
      </c>
      <c r="AB570" s="6">
        <v>0</v>
      </c>
      <c r="AC570" s="6">
        <v>1.6666666666666666E-4</v>
      </c>
      <c r="AD570" s="6">
        <v>0.37566666666666665</v>
      </c>
      <c r="AE570" s="6">
        <v>7.4833333333333335E-2</v>
      </c>
      <c r="AF570" s="6">
        <v>0.37433333333333335</v>
      </c>
      <c r="AG570" s="7">
        <v>0.17383333333333331</v>
      </c>
      <c r="AH570" s="6">
        <v>0</v>
      </c>
      <c r="AI570" s="6">
        <v>0</v>
      </c>
      <c r="AJ570" s="6">
        <v>3.3333333333333332E-4</v>
      </c>
      <c r="AK570" s="6">
        <v>0.37216666666666659</v>
      </c>
      <c r="AL570" s="6">
        <v>0</v>
      </c>
      <c r="AM570" s="6">
        <v>0.45333333333333331</v>
      </c>
      <c r="AN570" s="7">
        <v>0.17333333333333331</v>
      </c>
      <c r="AO570" s="6">
        <v>1.4796300007148999E-276</v>
      </c>
      <c r="AP570" s="6">
        <v>0</v>
      </c>
      <c r="AQ570" s="6">
        <v>1.2232130647512201E-106</v>
      </c>
      <c r="AR570" s="6">
        <v>4.4102971359440497E-76</v>
      </c>
      <c r="AS570" s="6">
        <v>1</v>
      </c>
      <c r="AT570" s="7">
        <v>5.4947845973198399E-41</v>
      </c>
      <c r="AU570" s="5">
        <v>5</v>
      </c>
      <c r="AV570" s="6">
        <v>1.24507503937998E-63</v>
      </c>
      <c r="AW570" s="6">
        <v>2.79470816159944E-135</v>
      </c>
      <c r="AX570" s="6">
        <v>8.8965054349861196E-24</v>
      </c>
      <c r="AY570" s="6">
        <v>7.2132831925932303E-29</v>
      </c>
      <c r="AZ570" s="6">
        <v>1</v>
      </c>
      <c r="BA570" s="7">
        <v>1.18150926064884E-19</v>
      </c>
      <c r="BB570" s="6">
        <v>5.3090594685821001E-241</v>
      </c>
      <c r="BC570" s="6">
        <v>7.4884975930865501E-106</v>
      </c>
      <c r="BD570" s="6">
        <v>2.0325799029960901E-282</v>
      </c>
      <c r="BE570" s="6">
        <v>4.4158836186501499E-9</v>
      </c>
      <c r="BF570" s="6">
        <v>1.8845741152894501E-35</v>
      </c>
      <c r="BG570" s="6">
        <v>2.4968891351518299E-33</v>
      </c>
      <c r="BH570" s="7">
        <v>0.99999999558411601</v>
      </c>
      <c r="BI570" s="6">
        <v>1.00174032064528E-275</v>
      </c>
      <c r="BJ570" s="6">
        <v>0</v>
      </c>
      <c r="BK570" s="6">
        <v>4.9446776543064998E-107</v>
      </c>
      <c r="BL570" s="6">
        <v>7.5279941372407802E-75</v>
      </c>
      <c r="BM570" s="6">
        <v>3.6830805048304299E-125</v>
      </c>
      <c r="BN570" s="6">
        <v>8.89921259092922E-41</v>
      </c>
      <c r="BO570" s="7">
        <v>1</v>
      </c>
      <c r="BP570" s="6">
        <v>8.5053470617743797E-75</v>
      </c>
      <c r="BQ570" s="6">
        <v>1.05956927192276E-146</v>
      </c>
      <c r="BR570" s="6">
        <v>2.26068735891683E-32</v>
      </c>
      <c r="BS570" s="6">
        <v>1.07675890900937E-29</v>
      </c>
      <c r="BT570" s="6">
        <v>1</v>
      </c>
      <c r="BU570" s="6">
        <v>4.4310581557857997E-21</v>
      </c>
      <c r="BV570" s="7">
        <v>1.3197632655151499E-27</v>
      </c>
      <c r="BW570">
        <v>295</v>
      </c>
      <c r="BX570">
        <v>305</v>
      </c>
      <c r="BY570">
        <v>266</v>
      </c>
      <c r="BZ570">
        <v>285</v>
      </c>
      <c r="CA570">
        <v>255</v>
      </c>
      <c r="CB570">
        <v>194</v>
      </c>
      <c r="CC570">
        <v>216</v>
      </c>
      <c r="CD570">
        <v>225</v>
      </c>
      <c r="CE570">
        <v>228</v>
      </c>
      <c r="CF570" s="1">
        <v>242</v>
      </c>
      <c r="CH570" s="43">
        <v>7.3772381464689202E-2</v>
      </c>
      <c r="CJ570" s="27" t="s">
        <v>72357</v>
      </c>
    </row>
    <row r="571" spans="1:88">
      <c r="A571" s="27">
        <v>568</v>
      </c>
      <c r="B571" t="s">
        <v>70952</v>
      </c>
      <c r="D571" t="s">
        <v>71412</v>
      </c>
      <c r="E571" t="s">
        <v>71792</v>
      </c>
      <c r="F571" s="29">
        <v>29.802700000000002</v>
      </c>
      <c r="G571" s="29">
        <v>119.7114</v>
      </c>
      <c r="H571" s="31">
        <v>29</v>
      </c>
      <c r="I571" s="29" t="s">
        <v>71881</v>
      </c>
      <c r="J571" s="31" t="s">
        <v>72244</v>
      </c>
      <c r="K571" s="31" t="s">
        <v>72247</v>
      </c>
      <c r="M571" s="48">
        <v>39792</v>
      </c>
      <c r="N571" s="27" t="s">
        <v>71313</v>
      </c>
      <c r="O571" s="54" t="s">
        <v>72387</v>
      </c>
      <c r="P571" s="11"/>
      <c r="Q571" s="11"/>
      <c r="S571" s="12" t="s">
        <v>70990</v>
      </c>
      <c r="T571" s="6">
        <v>3.8333333333333331E-3</v>
      </c>
      <c r="U571" s="6">
        <v>2.8833333333333332E-2</v>
      </c>
      <c r="V571" s="6">
        <v>2.8333333333333335E-3</v>
      </c>
      <c r="W571" s="6">
        <v>0.27383333333333332</v>
      </c>
      <c r="X571" s="6">
        <v>3.8333333333333331E-3</v>
      </c>
      <c r="Y571" s="6">
        <v>0.43966666666666665</v>
      </c>
      <c r="Z571" s="7">
        <v>0.24733333333333332</v>
      </c>
      <c r="AA571" s="6">
        <v>2.9999999999999996E-3</v>
      </c>
      <c r="AB571" s="6">
        <v>2.5000000000000001E-3</v>
      </c>
      <c r="AC571" s="6">
        <v>3.666666666666667E-3</v>
      </c>
      <c r="AD571" s="6">
        <v>0.28016666666666667</v>
      </c>
      <c r="AE571" s="6">
        <v>7.8E-2</v>
      </c>
      <c r="AF571" s="6">
        <v>0.36949999999999994</v>
      </c>
      <c r="AG571" s="7">
        <v>0.26333333333333336</v>
      </c>
      <c r="AH571" s="6">
        <v>2.166666666666667E-3</v>
      </c>
      <c r="AI571" s="6">
        <v>1.8333333333333335E-3</v>
      </c>
      <c r="AJ571" s="6">
        <v>3.6666666666666666E-3</v>
      </c>
      <c r="AK571" s="6">
        <v>0.27733333333333338</v>
      </c>
      <c r="AL571" s="6">
        <v>6.3333333333333332E-3</v>
      </c>
      <c r="AM571" s="6">
        <v>0.44600000000000001</v>
      </c>
      <c r="AN571" s="7">
        <v>0.26233333333333336</v>
      </c>
      <c r="AO571" s="6">
        <v>3.89968757592953E-289</v>
      </c>
      <c r="AP571" s="6">
        <v>0</v>
      </c>
      <c r="AQ571" s="6">
        <v>6.4824667404028396E-131</v>
      </c>
      <c r="AR571" s="6">
        <v>6.2541040904478906E-67</v>
      </c>
      <c r="AS571" s="6">
        <v>1</v>
      </c>
      <c r="AT571" s="7">
        <v>1.4524194326567201E-30</v>
      </c>
      <c r="AU571" s="5">
        <v>5</v>
      </c>
      <c r="AV571" s="6">
        <v>6.7957822898298702E-65</v>
      </c>
      <c r="AW571" s="6">
        <v>1.5130808517381501E-125</v>
      </c>
      <c r="AX571" s="6">
        <v>8.18137366282316E-25</v>
      </c>
      <c r="AY571" s="6">
        <v>6.3453678134992401E-30</v>
      </c>
      <c r="AZ571" s="6">
        <v>1</v>
      </c>
      <c r="BA571" s="7">
        <v>3.1805709066551799E-21</v>
      </c>
      <c r="BB571" s="6">
        <v>1.2574305904734401E-232</v>
      </c>
      <c r="BC571" s="6">
        <v>7.7420718293322099E-109</v>
      </c>
      <c r="BD571" s="6">
        <v>2.11834943611298E-258</v>
      </c>
      <c r="BE571" s="6">
        <v>1.8963480437189701E-26</v>
      </c>
      <c r="BF571" s="6">
        <v>6.6963206127057401E-29</v>
      </c>
      <c r="BG571" s="6">
        <v>4.9058817867089898E-43</v>
      </c>
      <c r="BH571" s="7">
        <v>1</v>
      </c>
      <c r="BI571" s="6">
        <v>1.4048555805448201E-288</v>
      </c>
      <c r="BJ571" s="6">
        <v>0</v>
      </c>
      <c r="BK571" s="6">
        <v>1.4337021580799799E-131</v>
      </c>
      <c r="BL571" s="6">
        <v>1.5246004019866701E-67</v>
      </c>
      <c r="BM571" s="6">
        <v>2.141971805617E-107</v>
      </c>
      <c r="BN571" s="6">
        <v>3.9169542605068201E-32</v>
      </c>
      <c r="BO571" s="7">
        <v>1</v>
      </c>
      <c r="BP571" s="6">
        <v>1.8145172610683002E-74</v>
      </c>
      <c r="BQ571" s="6">
        <v>2.4485983895823199E-135</v>
      </c>
      <c r="BR571" s="6">
        <v>5.3172015453246801E-32</v>
      </c>
      <c r="BS571" s="6">
        <v>2.6322050780891099E-30</v>
      </c>
      <c r="BT571" s="6">
        <v>1</v>
      </c>
      <c r="BU571" s="6">
        <v>5.06581147875103E-22</v>
      </c>
      <c r="BV571" s="7">
        <v>2.6196743881159202E-31</v>
      </c>
      <c r="BW571">
        <v>295</v>
      </c>
      <c r="BX571">
        <v>305</v>
      </c>
      <c r="BY571">
        <v>266</v>
      </c>
      <c r="BZ571">
        <v>285</v>
      </c>
      <c r="CA571">
        <v>255</v>
      </c>
      <c r="CB571">
        <v>194</v>
      </c>
      <c r="CC571">
        <v>216</v>
      </c>
      <c r="CD571">
        <v>225</v>
      </c>
      <c r="CE571">
        <v>228</v>
      </c>
      <c r="CF571" s="1">
        <v>242</v>
      </c>
      <c r="CH571" s="43">
        <v>6.6143497757847503E-2</v>
      </c>
      <c r="CJ571" s="27" t="s">
        <v>72357</v>
      </c>
    </row>
    <row r="572" spans="1:88">
      <c r="A572" s="27">
        <v>569</v>
      </c>
      <c r="B572" t="s">
        <v>70952</v>
      </c>
      <c r="D572" t="s">
        <v>71413</v>
      </c>
      <c r="E572" t="s">
        <v>71792</v>
      </c>
      <c r="F572" s="29">
        <v>29.5929</v>
      </c>
      <c r="G572" s="29">
        <v>119.7313</v>
      </c>
      <c r="H572" s="31">
        <v>252</v>
      </c>
      <c r="I572" s="29" t="s">
        <v>71881</v>
      </c>
      <c r="J572" s="31" t="s">
        <v>72244</v>
      </c>
      <c r="K572" s="31" t="s">
        <v>72248</v>
      </c>
      <c r="M572" s="48">
        <v>39792</v>
      </c>
      <c r="N572" s="27" t="s">
        <v>71313</v>
      </c>
      <c r="O572" s="54" t="s">
        <v>72387</v>
      </c>
      <c r="P572" s="11"/>
      <c r="Q572" s="11"/>
      <c r="T572" s="6">
        <v>5.0000000000000001E-4</v>
      </c>
      <c r="U572" s="6">
        <v>1.5000000000000002E-3</v>
      </c>
      <c r="V572" s="6">
        <v>1.6666666666666666E-4</v>
      </c>
      <c r="W572" s="6">
        <v>0.32333333333333336</v>
      </c>
      <c r="X572" s="6">
        <v>6.6666666666666664E-4</v>
      </c>
      <c r="Y572" s="6">
        <v>0.43816666666666665</v>
      </c>
      <c r="Z572" s="7">
        <v>0.23533333333333331</v>
      </c>
      <c r="AA572" s="6">
        <v>1.6666666666666666E-4</v>
      </c>
      <c r="AB572" s="6">
        <v>2E-3</v>
      </c>
      <c r="AC572" s="6">
        <v>0</v>
      </c>
      <c r="AD572" s="6">
        <v>0.31816666666666671</v>
      </c>
      <c r="AE572" s="6">
        <v>7.4999999999999997E-2</v>
      </c>
      <c r="AF572" s="6">
        <v>0.371</v>
      </c>
      <c r="AG572" s="7">
        <v>0.23350000000000001</v>
      </c>
      <c r="AH572" s="6">
        <v>0</v>
      </c>
      <c r="AI572" s="6">
        <v>1E-3</v>
      </c>
      <c r="AJ572" s="6">
        <v>1.6666666666666666E-4</v>
      </c>
      <c r="AK572" s="6">
        <v>0.31816666666666665</v>
      </c>
      <c r="AL572" s="6">
        <v>1E-3</v>
      </c>
      <c r="AM572" s="6">
        <v>0.44683333333333336</v>
      </c>
      <c r="AN572" s="7">
        <v>0.23250000000000004</v>
      </c>
      <c r="AO572" s="6">
        <v>2.4210861699206501E-272</v>
      </c>
      <c r="AP572" s="6">
        <v>2.7241865810636298E-306</v>
      </c>
      <c r="AQ572" s="6">
        <v>5.3499591089354297E-115</v>
      </c>
      <c r="AR572" s="6">
        <v>3.4032174405633401E-72</v>
      </c>
      <c r="AS572" s="6">
        <v>1</v>
      </c>
      <c r="AT572" s="7">
        <v>1.3011320588977501E-35</v>
      </c>
      <c r="AU572" s="5">
        <v>5</v>
      </c>
      <c r="AV572" s="6">
        <v>5.6397036614915799E-77</v>
      </c>
      <c r="AW572" s="6">
        <v>2.9477157494566401E-150</v>
      </c>
      <c r="AX572" s="6">
        <v>6.0050221348588502E-26</v>
      </c>
      <c r="AY572" s="6">
        <v>1.8759127135680001E-29</v>
      </c>
      <c r="AZ572" s="6">
        <v>1</v>
      </c>
      <c r="BA572" s="7">
        <v>1.15161288491197E-18</v>
      </c>
      <c r="BB572" s="6">
        <v>9.4507580590428997E-235</v>
      </c>
      <c r="BC572" s="6">
        <v>3.8396946963139102E-94</v>
      </c>
      <c r="BD572" s="6">
        <v>1.7057118890932299E-231</v>
      </c>
      <c r="BE572" s="6">
        <v>7.2401864895958194E-27</v>
      </c>
      <c r="BF572" s="6">
        <v>7.8382453929483203E-31</v>
      </c>
      <c r="BG572" s="6">
        <v>1.17116498052997E-17</v>
      </c>
      <c r="BH572" s="7">
        <v>1</v>
      </c>
      <c r="BI572" s="6">
        <v>4.1453776598765302E-272</v>
      </c>
      <c r="BJ572" s="6">
        <f>2.98819106613254*10^-312</f>
        <v>0</v>
      </c>
      <c r="BK572" s="6">
        <v>2.2986896308871101E-115</v>
      </c>
      <c r="BL572" s="6">
        <v>5.9655006145867701E-73</v>
      </c>
      <c r="BM572" s="6">
        <v>2.58233972737935E-118</v>
      </c>
      <c r="BN572" s="6">
        <v>2.2883306564769102E-37</v>
      </c>
      <c r="BO572" s="7">
        <v>1</v>
      </c>
      <c r="BP572" s="6">
        <v>1.6637492723717801E-87</v>
      </c>
      <c r="BQ572" s="6">
        <v>5.50047487675605E-161</v>
      </c>
      <c r="BR572" s="6">
        <v>3.8373925604689799E-34</v>
      </c>
      <c r="BS572" s="6">
        <v>6.2958602502570404E-30</v>
      </c>
      <c r="BT572" s="6">
        <v>1</v>
      </c>
      <c r="BU572" s="6">
        <v>1.2578694919556199E-19</v>
      </c>
      <c r="BV572" s="7">
        <v>2.0977996858560201E-32</v>
      </c>
      <c r="BW572">
        <v>294</v>
      </c>
      <c r="BX572">
        <v>305</v>
      </c>
      <c r="BY572">
        <v>267</v>
      </c>
      <c r="BZ572">
        <v>285</v>
      </c>
      <c r="CA572">
        <v>255</v>
      </c>
      <c r="CB572">
        <v>194</v>
      </c>
      <c r="CC572">
        <v>216</v>
      </c>
      <c r="CD572">
        <v>225</v>
      </c>
      <c r="CE572">
        <v>228</v>
      </c>
      <c r="CF572" s="1">
        <v>241</v>
      </c>
      <c r="CH572" s="43">
        <v>6.4254344090127896E-2</v>
      </c>
      <c r="CJ572" s="27" t="s">
        <v>72357</v>
      </c>
    </row>
    <row r="573" spans="1:88">
      <c r="A573" s="27">
        <v>570</v>
      </c>
      <c r="B573" t="s">
        <v>70952</v>
      </c>
      <c r="D573" t="s">
        <v>71414</v>
      </c>
      <c r="E573" t="s">
        <v>71792</v>
      </c>
      <c r="F573" s="29">
        <v>28.741900000000001</v>
      </c>
      <c r="G573" s="29">
        <v>116.5395</v>
      </c>
      <c r="H573" s="31">
        <v>18</v>
      </c>
      <c r="I573" s="29" t="s">
        <v>71881</v>
      </c>
      <c r="J573" s="31" t="s">
        <v>72231</v>
      </c>
      <c r="K573" s="31" t="s">
        <v>72232</v>
      </c>
      <c r="M573" s="48">
        <v>39787</v>
      </c>
      <c r="N573" s="27" t="s">
        <v>71313</v>
      </c>
      <c r="O573" s="54" t="s">
        <v>72387</v>
      </c>
      <c r="P573" s="11"/>
      <c r="Q573" s="11"/>
      <c r="T573" s="6">
        <v>1.3333333333333333E-3</v>
      </c>
      <c r="U573" s="6">
        <v>2.5499999999999998E-2</v>
      </c>
      <c r="V573" s="6">
        <v>1.2666666666666666E-2</v>
      </c>
      <c r="W573" s="6">
        <v>0.20950000000000002</v>
      </c>
      <c r="X573" s="6">
        <v>1E-3</v>
      </c>
      <c r="Y573" s="6">
        <v>0.43233333333333329</v>
      </c>
      <c r="Z573" s="7">
        <v>0.31716666666666665</v>
      </c>
      <c r="AA573" s="6">
        <v>1E-3</v>
      </c>
      <c r="AB573" s="6">
        <v>5.1833333333333335E-2</v>
      </c>
      <c r="AC573" s="6">
        <v>2.3333333333333335E-3</v>
      </c>
      <c r="AD573" s="6">
        <v>0.18766666666666665</v>
      </c>
      <c r="AE573" s="6">
        <v>7.4499999999999997E-2</v>
      </c>
      <c r="AF573" s="6">
        <v>0.36849999999999999</v>
      </c>
      <c r="AG573" s="7">
        <v>0.31366666666666665</v>
      </c>
      <c r="AH573" s="6">
        <v>2.8333333333333331E-3</v>
      </c>
      <c r="AI573" s="6">
        <v>4.533333333333333E-2</v>
      </c>
      <c r="AJ573" s="6">
        <v>3.6666666666666666E-3</v>
      </c>
      <c r="AK573" s="6">
        <v>0.18800000000000003</v>
      </c>
      <c r="AL573" s="6">
        <v>1.8333333333333335E-3</v>
      </c>
      <c r="AM573" s="6">
        <v>0.44649999999999995</v>
      </c>
      <c r="AN573" s="7">
        <v>0.31283333333333335</v>
      </c>
      <c r="AO573" s="6">
        <v>9.0272585727173801E-255</v>
      </c>
      <c r="AP573" s="6">
        <v>4.3728261461767301E-291</v>
      </c>
      <c r="AQ573" s="6">
        <v>4.5688889142280799E-107</v>
      </c>
      <c r="AR573" s="6">
        <v>3.1317813606778399E-53</v>
      </c>
      <c r="AS573" s="6">
        <v>1</v>
      </c>
      <c r="AT573" s="7">
        <v>8.0101338954797496E-19</v>
      </c>
      <c r="AU573" s="5">
        <v>5</v>
      </c>
      <c r="AV573" s="6">
        <v>1.0113904302500701E-77</v>
      </c>
      <c r="AW573" s="6">
        <v>7.8460627921677195E-158</v>
      </c>
      <c r="AX573" s="6">
        <v>4.5797241413235402E-28</v>
      </c>
      <c r="AY573" s="6">
        <v>2.6222264263208101E-26</v>
      </c>
      <c r="AZ573" s="6">
        <v>1</v>
      </c>
      <c r="BA573" s="7">
        <v>3.9726878010277499E-16</v>
      </c>
      <c r="BB573" s="6">
        <v>1.8815750227088899E-237</v>
      </c>
      <c r="BC573" s="6">
        <v>2.3959356794329698E-81</v>
      </c>
      <c r="BD573" s="6">
        <v>1.20576374317993E-227</v>
      </c>
      <c r="BE573" s="6">
        <v>2.6161213597613401E-23</v>
      </c>
      <c r="BF573" s="6">
        <v>1.6572782952964999E-31</v>
      </c>
      <c r="BG573" s="6">
        <v>2.8292187844696399E-44</v>
      </c>
      <c r="BH573" s="7">
        <v>1</v>
      </c>
      <c r="BI573" s="6">
        <v>5.1362946513049201E-255</v>
      </c>
      <c r="BJ573" s="6">
        <v>2.6390331143629901E-294</v>
      </c>
      <c r="BK573" s="6">
        <v>3.0551864178661999E-106</v>
      </c>
      <c r="BL573" s="6">
        <v>1.32472222578184E-53</v>
      </c>
      <c r="BM573" s="6">
        <v>4.4439155593391402E-122</v>
      </c>
      <c r="BN573" s="6">
        <v>5.9818451302289796E-20</v>
      </c>
      <c r="BO573" s="7">
        <v>1</v>
      </c>
      <c r="BP573" s="6">
        <v>7.2367352845182002E-88</v>
      </c>
      <c r="BQ573" s="6">
        <v>3.2131100160843601E-168</v>
      </c>
      <c r="BR573" s="6">
        <v>2.2358527270552699E-35</v>
      </c>
      <c r="BS573" s="6">
        <v>5.0528795961470902E-27</v>
      </c>
      <c r="BT573" s="6">
        <v>1</v>
      </c>
      <c r="BU573" s="6">
        <v>2.2166617784845199E-17</v>
      </c>
      <c r="BV573" s="7">
        <v>5.6602031920548095E-32</v>
      </c>
      <c r="BW573">
        <v>294</v>
      </c>
      <c r="BX573">
        <v>306</v>
      </c>
      <c r="BY573">
        <v>270</v>
      </c>
      <c r="BZ573">
        <v>287</v>
      </c>
      <c r="CA573">
        <v>251</v>
      </c>
      <c r="CB573">
        <v>194</v>
      </c>
      <c r="CC573">
        <v>216</v>
      </c>
      <c r="CD573">
        <v>226</v>
      </c>
      <c r="CE573">
        <v>227</v>
      </c>
      <c r="CF573" s="1">
        <v>249</v>
      </c>
      <c r="CH573" s="43">
        <v>5.9541462301813598E-2</v>
      </c>
      <c r="CJ573" s="27" t="s">
        <v>72357</v>
      </c>
    </row>
    <row r="574" spans="1:88">
      <c r="A574" s="27">
        <v>571</v>
      </c>
      <c r="B574" t="s">
        <v>70952</v>
      </c>
      <c r="D574" t="s">
        <v>71415</v>
      </c>
      <c r="E574" t="s">
        <v>71792</v>
      </c>
      <c r="F574" s="29">
        <v>31.064800000000002</v>
      </c>
      <c r="G574" s="29">
        <v>120.395</v>
      </c>
      <c r="H574" s="31">
        <v>11</v>
      </c>
      <c r="I574" s="29" t="s">
        <v>71881</v>
      </c>
      <c r="J574" s="31" t="s">
        <v>72240</v>
      </c>
      <c r="K574" s="31" t="s">
        <v>72243</v>
      </c>
      <c r="M574" s="48">
        <v>39790</v>
      </c>
      <c r="N574" s="27" t="s">
        <v>71313</v>
      </c>
      <c r="O574" s="54" t="s">
        <v>72386</v>
      </c>
      <c r="P574" s="11"/>
      <c r="Q574" s="11" t="s">
        <v>70990</v>
      </c>
      <c r="R574" s="11" t="s">
        <v>70990</v>
      </c>
      <c r="S574" s="12" t="s">
        <v>70990</v>
      </c>
      <c r="T574" s="6">
        <v>7.1999999999999995E-2</v>
      </c>
      <c r="U574" s="6">
        <v>1.55E-2</v>
      </c>
      <c r="V574" s="6">
        <v>0</v>
      </c>
      <c r="W574" s="6">
        <v>0.36633333333333334</v>
      </c>
      <c r="X574" s="6">
        <v>1E-3</v>
      </c>
      <c r="Y574" s="6">
        <v>0.43099999999999999</v>
      </c>
      <c r="Z574" s="7">
        <v>0.1135</v>
      </c>
      <c r="AA574" s="6">
        <v>6.9000000000000006E-2</v>
      </c>
      <c r="AB574" s="6">
        <v>1.55E-2</v>
      </c>
      <c r="AC574" s="6">
        <v>0</v>
      </c>
      <c r="AD574" s="6">
        <v>0.36366666666666664</v>
      </c>
      <c r="AE574" s="6">
        <v>7.4166666666666672E-2</v>
      </c>
      <c r="AF574" s="6">
        <v>0.36766666666666664</v>
      </c>
      <c r="AG574" s="7">
        <v>0.10966666666666668</v>
      </c>
      <c r="AH574" s="6">
        <v>6.7000000000000004E-2</v>
      </c>
      <c r="AI574" s="6">
        <v>1.1666666666666665E-2</v>
      </c>
      <c r="AJ574" s="6">
        <v>0</v>
      </c>
      <c r="AK574" s="6">
        <v>0.36349999999999999</v>
      </c>
      <c r="AL574" s="6">
        <v>8.3333333333333339E-4</v>
      </c>
      <c r="AM574" s="6">
        <v>0.44650000000000006</v>
      </c>
      <c r="AN574" s="7">
        <v>0.1105</v>
      </c>
      <c r="AO574" s="6">
        <v>2.5853064189564199E-232</v>
      </c>
      <c r="AP574" s="6">
        <v>5.1618619541872304E-308</v>
      </c>
      <c r="AQ574" s="6">
        <v>3.8123554029759202E-95</v>
      </c>
      <c r="AR574" s="6">
        <v>2.53954614060091E-67</v>
      </c>
      <c r="AS574" s="6">
        <v>1</v>
      </c>
      <c r="AT574" s="7">
        <v>7.2279016614039501E-35</v>
      </c>
      <c r="AU574" s="5">
        <v>5</v>
      </c>
      <c r="AV574" s="6">
        <v>1.89838642834829E-72</v>
      </c>
      <c r="AW574" s="6">
        <v>2.1445431438730399E-132</v>
      </c>
      <c r="AX574" s="6">
        <v>1.4827435811462401E-16</v>
      </c>
      <c r="AY574" s="6">
        <v>5.3927278223888699E-33</v>
      </c>
      <c r="AZ574" s="6">
        <v>1</v>
      </c>
      <c r="BA574" s="7">
        <v>6.0348791512658403E-25</v>
      </c>
      <c r="BB574" s="6">
        <v>4.2740415203134501E-213</v>
      </c>
      <c r="BC574" s="6">
        <v>1.23751124325351E-76</v>
      </c>
      <c r="BD574" s="6">
        <v>3.8159381188725202E-234</v>
      </c>
      <c r="BE574" s="6">
        <v>1.14410397996369E-7</v>
      </c>
      <c r="BF574" s="6">
        <v>1.02005900946004E-26</v>
      </c>
      <c r="BG574" s="6">
        <v>2.59168536481117E-40</v>
      </c>
      <c r="BH574" s="7">
        <v>0.99999988558960196</v>
      </c>
      <c r="BI574" s="6">
        <v>3.68198166580053E-232</v>
      </c>
      <c r="BJ574" s="6">
        <f>6.98579036446394*10^-314</f>
        <v>0</v>
      </c>
      <c r="BK574" s="6">
        <v>1.25900616829573E-95</v>
      </c>
      <c r="BL574" s="6">
        <v>2.5813490488669399E-68</v>
      </c>
      <c r="BM574" s="6">
        <v>6.6670965104826804E-116</v>
      </c>
      <c r="BN574" s="6">
        <v>7.49626438188539E-37</v>
      </c>
      <c r="BO574" s="7">
        <v>1</v>
      </c>
      <c r="BP574" s="6">
        <v>3.8092162798938299E-80</v>
      </c>
      <c r="BQ574" s="6">
        <v>2.4050111452555199E-140</v>
      </c>
      <c r="BR574" s="6">
        <v>7.92397247631613E-22</v>
      </c>
      <c r="BS574" s="6">
        <v>1.9556240922934801E-33</v>
      </c>
      <c r="BT574" s="6">
        <v>1</v>
      </c>
      <c r="BU574" s="6">
        <v>1.01467694309727E-25</v>
      </c>
      <c r="BV574" s="7">
        <v>3.9943593221897E-21</v>
      </c>
      <c r="BW574">
        <v>295</v>
      </c>
      <c r="BX574">
        <v>305</v>
      </c>
      <c r="BY574">
        <v>266</v>
      </c>
      <c r="BZ574">
        <v>285</v>
      </c>
      <c r="CA574">
        <v>255</v>
      </c>
      <c r="CB574">
        <v>194</v>
      </c>
      <c r="CC574">
        <v>216</v>
      </c>
      <c r="CD574">
        <v>225</v>
      </c>
      <c r="CE574">
        <v>228</v>
      </c>
      <c r="CF574" s="1">
        <v>242</v>
      </c>
      <c r="CH574" s="43">
        <v>6.31414329000098E-2</v>
      </c>
      <c r="CJ574" s="27" t="s">
        <v>72357</v>
      </c>
    </row>
    <row r="575" spans="1:88">
      <c r="A575" s="27">
        <v>572</v>
      </c>
      <c r="B575" t="s">
        <v>70952</v>
      </c>
      <c r="D575" t="s">
        <v>71416</v>
      </c>
      <c r="E575" t="s">
        <v>71792</v>
      </c>
      <c r="F575" s="29">
        <v>31.1144</v>
      </c>
      <c r="G575" s="29">
        <v>120.3956</v>
      </c>
      <c r="H575" s="31">
        <v>21</v>
      </c>
      <c r="I575" s="29" t="s">
        <v>71881</v>
      </c>
      <c r="J575" s="31" t="s">
        <v>72240</v>
      </c>
      <c r="K575" s="31" t="s">
        <v>72243</v>
      </c>
      <c r="M575" s="48">
        <v>39790</v>
      </c>
      <c r="N575" s="27" t="s">
        <v>71313</v>
      </c>
      <c r="O575" s="54" t="s">
        <v>72386</v>
      </c>
      <c r="P575" s="11"/>
      <c r="Q575" s="11" t="s">
        <v>70990</v>
      </c>
      <c r="R575" s="11" t="s">
        <v>70990</v>
      </c>
      <c r="S575" s="12" t="s">
        <v>70990</v>
      </c>
      <c r="T575" s="6">
        <v>3.5000000000000003E-2</v>
      </c>
      <c r="U575" s="6">
        <v>6.6666666666666664E-4</v>
      </c>
      <c r="V575" s="6">
        <v>0</v>
      </c>
      <c r="W575" s="6">
        <v>0.38616666666666671</v>
      </c>
      <c r="X575" s="6">
        <v>0</v>
      </c>
      <c r="Y575" s="6">
        <v>0.42933333333333329</v>
      </c>
      <c r="Z575" s="7">
        <v>0.14833333333333334</v>
      </c>
      <c r="AA575" s="6">
        <v>3.5833333333333335E-2</v>
      </c>
      <c r="AB575" s="6">
        <v>0</v>
      </c>
      <c r="AC575" s="6">
        <v>0</v>
      </c>
      <c r="AD575" s="6">
        <v>0.38100000000000001</v>
      </c>
      <c r="AE575" s="6">
        <v>7.2833333333333333E-2</v>
      </c>
      <c r="AF575" s="6">
        <v>0.36466666666666664</v>
      </c>
      <c r="AG575" s="7">
        <v>0.14516666666666667</v>
      </c>
      <c r="AH575" s="6">
        <v>3.5000000000000003E-2</v>
      </c>
      <c r="AI575" s="6">
        <v>0</v>
      </c>
      <c r="AJ575" s="6">
        <v>0</v>
      </c>
      <c r="AK575" s="6">
        <v>0.37799999999999995</v>
      </c>
      <c r="AL575" s="6">
        <v>0</v>
      </c>
      <c r="AM575" s="6">
        <v>0.44066666666666671</v>
      </c>
      <c r="AN575" s="7">
        <v>0.14566666666666667</v>
      </c>
      <c r="AO575" s="6">
        <v>1.8124133391622201E-292</v>
      </c>
      <c r="AP575" s="6">
        <v>0</v>
      </c>
      <c r="AQ575" s="6">
        <v>1.90345938976472E-125</v>
      </c>
      <c r="AR575" s="6">
        <v>3.0667326892618898E-73</v>
      </c>
      <c r="AS575" s="6">
        <v>1</v>
      </c>
      <c r="AT575" s="7">
        <v>6.6565962533103301E-37</v>
      </c>
      <c r="AU575" s="5">
        <v>5</v>
      </c>
      <c r="AV575" s="6">
        <v>1.7822134198573899E-70</v>
      </c>
      <c r="AW575" s="6">
        <v>5.4388406577640002E-142</v>
      </c>
      <c r="AX575" s="6">
        <v>7.2313076936656302E-20</v>
      </c>
      <c r="AY575" s="6">
        <v>2.7305577125595198E-32</v>
      </c>
      <c r="AZ575" s="6">
        <v>1</v>
      </c>
      <c r="BA575" s="7">
        <v>4.8496524079494503E-26</v>
      </c>
      <c r="BB575" s="6">
        <v>9.9552524043873803E-234</v>
      </c>
      <c r="BC575" s="6">
        <v>2.2648512587014E-99</v>
      </c>
      <c r="BD575" s="6">
        <v>5.9967704332704803E-271</v>
      </c>
      <c r="BE575" s="6">
        <v>3.34794080269777E-5</v>
      </c>
      <c r="BF575" s="6">
        <v>6.8275953666228599E-27</v>
      </c>
      <c r="BG575" s="6">
        <v>7.0184514184509099E-39</v>
      </c>
      <c r="BH575" s="7">
        <v>0.999966520591973</v>
      </c>
      <c r="BI575" s="6">
        <v>1.4435292087405299E-292</v>
      </c>
      <c r="BJ575" s="6">
        <v>0</v>
      </c>
      <c r="BK575" s="6">
        <v>5.2897156078898E-126</v>
      </c>
      <c r="BL575" s="6">
        <v>1.7152625275460901E-75</v>
      </c>
      <c r="BM575" s="6">
        <v>4.9945676752192302E-115</v>
      </c>
      <c r="BN575" s="6">
        <v>3.3544062928058102E-40</v>
      </c>
      <c r="BO575" s="7">
        <v>1</v>
      </c>
      <c r="BP575" s="6">
        <v>6.8197085297428996E-79</v>
      </c>
      <c r="BQ575" s="6">
        <v>1.47920852301307E-150</v>
      </c>
      <c r="BR575" s="6">
        <v>2.3228078849805401E-26</v>
      </c>
      <c r="BS575" s="6">
        <v>2.4921587717972302E-32</v>
      </c>
      <c r="BT575" s="6">
        <v>1</v>
      </c>
      <c r="BU575" s="6">
        <v>2.4258810593337899E-26</v>
      </c>
      <c r="BV575" s="7">
        <v>1.24401571185586E-28</v>
      </c>
      <c r="BW575">
        <v>295</v>
      </c>
      <c r="BX575">
        <v>305</v>
      </c>
      <c r="BY575">
        <v>266</v>
      </c>
      <c r="BZ575">
        <v>285</v>
      </c>
      <c r="CA575">
        <v>255</v>
      </c>
      <c r="CB575">
        <v>194</v>
      </c>
      <c r="CC575">
        <v>216</v>
      </c>
      <c r="CD575">
        <v>225</v>
      </c>
      <c r="CE575">
        <v>228</v>
      </c>
      <c r="CF575" s="1">
        <v>242</v>
      </c>
      <c r="CH575" s="43">
        <v>6.9786686281721202E-2</v>
      </c>
      <c r="CJ575" s="27" t="s">
        <v>72357</v>
      </c>
    </row>
    <row r="576" spans="1:88">
      <c r="A576" s="27">
        <v>573</v>
      </c>
      <c r="B576" t="s">
        <v>70952</v>
      </c>
      <c r="D576" t="s">
        <v>71417</v>
      </c>
      <c r="E576" t="s">
        <v>71792</v>
      </c>
      <c r="F576" s="29">
        <v>29.261199999999999</v>
      </c>
      <c r="G576" s="29">
        <v>117.1063</v>
      </c>
      <c r="H576" s="31">
        <v>51</v>
      </c>
      <c r="I576" s="29" t="s">
        <v>71881</v>
      </c>
      <c r="J576" s="31" t="s">
        <v>72231</v>
      </c>
      <c r="K576" s="31" t="s">
        <v>72235</v>
      </c>
      <c r="M576" s="48">
        <v>39788</v>
      </c>
      <c r="N576" s="27" t="s">
        <v>71313</v>
      </c>
      <c r="O576" s="54" t="s">
        <v>72387</v>
      </c>
      <c r="P576" s="11"/>
      <c r="Q576" s="11"/>
      <c r="R576" s="11" t="s">
        <v>70990</v>
      </c>
      <c r="S576" s="12" t="s">
        <v>70990</v>
      </c>
      <c r="T576" s="6">
        <v>3.0833333333333334E-2</v>
      </c>
      <c r="U576" s="6">
        <v>3.266666666666667E-2</v>
      </c>
      <c r="V576" s="6">
        <v>2.7499999999999997E-2</v>
      </c>
      <c r="W576" s="6">
        <v>0.15816666666666668</v>
      </c>
      <c r="X576" s="6">
        <v>0</v>
      </c>
      <c r="Y576" s="6">
        <v>0.41766666666666663</v>
      </c>
      <c r="Z576" s="7">
        <v>0.33266666666666672</v>
      </c>
      <c r="AA576" s="6">
        <v>2.9000000000000001E-2</v>
      </c>
      <c r="AB576" s="6">
        <v>1.6666666666666666E-4</v>
      </c>
      <c r="AC576" s="6">
        <v>3.3500000000000002E-2</v>
      </c>
      <c r="AD576" s="6">
        <v>0.15816666666666668</v>
      </c>
      <c r="AE576" s="6">
        <v>7.0833333333333331E-2</v>
      </c>
      <c r="AF576" s="6">
        <v>0.35416666666666669</v>
      </c>
      <c r="AG576" s="7">
        <v>0.35349999999999998</v>
      </c>
      <c r="AH576" s="6">
        <v>2.8833333333333336E-2</v>
      </c>
      <c r="AI576" s="6">
        <v>3.3333333333333332E-4</v>
      </c>
      <c r="AJ576" s="6">
        <v>3.2000000000000001E-2</v>
      </c>
      <c r="AK576" s="6">
        <v>0.154</v>
      </c>
      <c r="AL576" s="6">
        <v>0</v>
      </c>
      <c r="AM576" s="6">
        <v>0.43066666666666659</v>
      </c>
      <c r="AN576" s="7">
        <v>0.35400000000000004</v>
      </c>
      <c r="AO576" s="6">
        <v>2.7588811875358001E-224</v>
      </c>
      <c r="AP576" s="6">
        <v>2.8579516885188002E-302</v>
      </c>
      <c r="AQ576" s="6">
        <v>6.77125090287211E-133</v>
      </c>
      <c r="AR576" s="6">
        <v>5.5172218959086603E-52</v>
      </c>
      <c r="AS576" s="6">
        <v>0.99999999999665601</v>
      </c>
      <c r="AT576" s="7">
        <v>3.3442470734335501E-12</v>
      </c>
      <c r="AU576" s="5">
        <v>5</v>
      </c>
      <c r="AV576" s="6">
        <v>7.1944448702763902E-78</v>
      </c>
      <c r="AW576" s="6">
        <v>2.94653517347252E-135</v>
      </c>
      <c r="AX576" s="6">
        <v>1.26706861825337E-35</v>
      </c>
      <c r="AY576" s="6">
        <v>4.1022672123683702E-26</v>
      </c>
      <c r="AZ576" s="6">
        <v>1</v>
      </c>
      <c r="BA576" s="7">
        <v>4.0805048650865103E-18</v>
      </c>
      <c r="BB576" s="6">
        <v>5.7535832073248399E-213</v>
      </c>
      <c r="BC576" s="6">
        <v>2.4433846942634801E-78</v>
      </c>
      <c r="BD576" s="6">
        <v>2.39510832904289E-235</v>
      </c>
      <c r="BE576" s="6">
        <v>6.5469384888997295E-33</v>
      </c>
      <c r="BF576" s="6">
        <v>3.82945995741495E-32</v>
      </c>
      <c r="BG576" s="6">
        <v>1.0737027507918901E-36</v>
      </c>
      <c r="BH576" s="7">
        <v>1</v>
      </c>
      <c r="BI576" s="6">
        <v>4.6441809049290803E-226</v>
      </c>
      <c r="BJ576" s="6">
        <v>1.8414475385837101E-306</v>
      </c>
      <c r="BK576" s="6">
        <v>3.3603342278140101E-131</v>
      </c>
      <c r="BL576" s="6">
        <v>1.44583124597007E-55</v>
      </c>
      <c r="BM576" s="6">
        <v>1.2413654968024901E-127</v>
      </c>
      <c r="BN576" s="6">
        <v>1.7331724908613999E-16</v>
      </c>
      <c r="BO576" s="7">
        <v>1</v>
      </c>
      <c r="BP576" s="6">
        <v>2.1007124494043899E-85</v>
      </c>
      <c r="BQ576" s="6">
        <v>5.7906268353358002E-143</v>
      </c>
      <c r="BR576" s="6">
        <v>1.7974386804117E-40</v>
      </c>
      <c r="BS576" s="6">
        <v>5.5073465406757695E-26</v>
      </c>
      <c r="BT576" s="6">
        <v>1</v>
      </c>
      <c r="BU576" s="6">
        <v>3.3345714159482199E-18</v>
      </c>
      <c r="BV576" s="7">
        <v>8.2074136004587901E-45</v>
      </c>
      <c r="BW576">
        <v>294</v>
      </c>
      <c r="BX576">
        <v>305</v>
      </c>
      <c r="BY576">
        <v>266</v>
      </c>
      <c r="BZ576">
        <v>285</v>
      </c>
      <c r="CA576">
        <v>255</v>
      </c>
      <c r="CB576">
        <v>194</v>
      </c>
      <c r="CC576">
        <v>216</v>
      </c>
      <c r="CD576">
        <v>225</v>
      </c>
      <c r="CE576">
        <v>228</v>
      </c>
      <c r="CF576" s="1">
        <v>242</v>
      </c>
      <c r="CH576" s="43">
        <v>6.4562137491680105E-2</v>
      </c>
      <c r="CJ576" s="27" t="s">
        <v>72357</v>
      </c>
    </row>
    <row r="577" spans="1:88">
      <c r="A577" s="27">
        <v>574</v>
      </c>
      <c r="B577" t="s">
        <v>70952</v>
      </c>
      <c r="D577" t="s">
        <v>71418</v>
      </c>
      <c r="E577" t="s">
        <v>71792</v>
      </c>
      <c r="F577" s="29">
        <v>29.560600000000001</v>
      </c>
      <c r="G577" s="29">
        <v>119.7604</v>
      </c>
      <c r="H577" s="31">
        <v>651</v>
      </c>
      <c r="I577" s="29" t="s">
        <v>71881</v>
      </c>
      <c r="J577" s="31" t="s">
        <v>72244</v>
      </c>
      <c r="K577" s="31" t="s">
        <v>72190</v>
      </c>
      <c r="M577" s="48">
        <v>39792</v>
      </c>
      <c r="N577" s="27" t="s">
        <v>71313</v>
      </c>
      <c r="O577" s="54" t="s">
        <v>72387</v>
      </c>
      <c r="P577" s="11"/>
      <c r="Q577" s="11"/>
      <c r="T577" s="6">
        <v>0</v>
      </c>
      <c r="U577" s="6">
        <v>1.0166666666666668E-2</v>
      </c>
      <c r="V577" s="6">
        <v>1.6666666666666666E-4</v>
      </c>
      <c r="W577" s="6">
        <v>0.20816666666666669</v>
      </c>
      <c r="X577" s="6">
        <v>6.6666666666666664E-4</v>
      </c>
      <c r="Y577" s="6">
        <v>0.41650000000000004</v>
      </c>
      <c r="Z577" s="7">
        <v>0.36349999999999993</v>
      </c>
      <c r="AA577" s="6">
        <v>0</v>
      </c>
      <c r="AB577" s="6">
        <v>1E-3</v>
      </c>
      <c r="AC577" s="6">
        <v>1.6666666666666666E-4</v>
      </c>
      <c r="AD577" s="6">
        <v>0.20850000000000002</v>
      </c>
      <c r="AE577" s="6">
        <v>7.0499999999999993E-2</v>
      </c>
      <c r="AF577" s="6">
        <v>0.34999999999999992</v>
      </c>
      <c r="AG577" s="7">
        <v>0.36949999999999994</v>
      </c>
      <c r="AH577" s="6">
        <v>0</v>
      </c>
      <c r="AI577" s="6">
        <v>6.6666666666666664E-4</v>
      </c>
      <c r="AJ577" s="6">
        <v>5.0000000000000001E-4</v>
      </c>
      <c r="AK577" s="6">
        <v>0.20466666666666666</v>
      </c>
      <c r="AL577" s="6">
        <v>1E-3</v>
      </c>
      <c r="AM577" s="6">
        <v>0.42349999999999999</v>
      </c>
      <c r="AN577" s="7">
        <v>0.36966666666666664</v>
      </c>
      <c r="AO577" s="6">
        <v>6.5459524958545697E-254</v>
      </c>
      <c r="AP577" s="6">
        <v>0</v>
      </c>
      <c r="AQ577" s="6">
        <v>2.2812482937942899E-132</v>
      </c>
      <c r="AR577" s="6">
        <v>4.7951627324235299E-55</v>
      </c>
      <c r="AS577" s="6">
        <v>1</v>
      </c>
      <c r="AT577" s="7">
        <v>2.3288147936845401E-16</v>
      </c>
      <c r="AU577" s="5">
        <v>5</v>
      </c>
      <c r="AV577" s="6">
        <v>1.83245760512754E-78</v>
      </c>
      <c r="AW577" s="6">
        <v>3.2308832882459799E-123</v>
      </c>
      <c r="AX577" s="6">
        <v>8.0672003288656496E-28</v>
      </c>
      <c r="AY577" s="6">
        <v>1.4054554652571999E-26</v>
      </c>
      <c r="AZ577" s="6">
        <v>0.99999999999995604</v>
      </c>
      <c r="BA577" s="7">
        <v>4.3705414798725102E-14</v>
      </c>
      <c r="BB577" s="6">
        <v>1.88074891781603E-238</v>
      </c>
      <c r="BC577" s="6">
        <v>1.4329047105591899E-87</v>
      </c>
      <c r="BD577" s="6">
        <v>6.5494694666416098E-254</v>
      </c>
      <c r="BE577" s="6">
        <v>1.2523008878963101E-25</v>
      </c>
      <c r="BF577" s="6">
        <v>3.2067178284675402E-34</v>
      </c>
      <c r="BG577" s="6">
        <v>2.21320709689222E-38</v>
      </c>
      <c r="BH577" s="7">
        <v>1</v>
      </c>
      <c r="BI577" s="6">
        <v>1.3026899540722801E-254</v>
      </c>
      <c r="BJ577" s="6">
        <v>0</v>
      </c>
      <c r="BK577" s="6">
        <v>1.1357952958190801E-131</v>
      </c>
      <c r="BL577" s="6">
        <v>3.0686310789889898E-57</v>
      </c>
      <c r="BM577" s="6">
        <v>3.28547528407555E-115</v>
      </c>
      <c r="BN577" s="6">
        <v>2.5281475186118802E-19</v>
      </c>
      <c r="BO577" s="7">
        <v>1</v>
      </c>
      <c r="BP577" s="6">
        <v>2.6670524029245199E-87</v>
      </c>
      <c r="BQ577" s="6">
        <v>3.0344312765062503E-132</v>
      </c>
      <c r="BR577" s="6">
        <v>1.87586735571536E-34</v>
      </c>
      <c r="BS577" s="6">
        <v>1.3208178775671001E-26</v>
      </c>
      <c r="BT577" s="6">
        <v>0.99999999999998002</v>
      </c>
      <c r="BU577" s="6">
        <v>2.04918798738981E-14</v>
      </c>
      <c r="BV577" s="7">
        <v>6.3872166905383001E-37</v>
      </c>
      <c r="BW577">
        <v>295</v>
      </c>
      <c r="BX577">
        <v>305</v>
      </c>
      <c r="BY577">
        <v>266</v>
      </c>
      <c r="BZ577">
        <v>285</v>
      </c>
      <c r="CA577">
        <v>255</v>
      </c>
      <c r="CB577">
        <v>194</v>
      </c>
      <c r="CC577">
        <v>216</v>
      </c>
      <c r="CD577">
        <v>225</v>
      </c>
      <c r="CE577">
        <v>228</v>
      </c>
      <c r="CF577" s="1">
        <v>242</v>
      </c>
      <c r="CH577" s="43">
        <v>6.0052749036315703E-2</v>
      </c>
      <c r="CJ577" s="27" t="s">
        <v>72357</v>
      </c>
    </row>
    <row r="578" spans="1:88">
      <c r="A578" s="27">
        <v>575</v>
      </c>
      <c r="B578" t="s">
        <v>70952</v>
      </c>
      <c r="D578" t="s">
        <v>71419</v>
      </c>
      <c r="E578" t="s">
        <v>71792</v>
      </c>
      <c r="F578" s="29">
        <v>29.9574</v>
      </c>
      <c r="G578" s="29">
        <v>118.36199999999999</v>
      </c>
      <c r="H578" s="31">
        <v>145</v>
      </c>
      <c r="I578" s="29" t="s">
        <v>71881</v>
      </c>
      <c r="J578" s="31" t="s">
        <v>72236</v>
      </c>
      <c r="K578" s="31" t="s">
        <v>72238</v>
      </c>
      <c r="M578" s="48">
        <v>39788</v>
      </c>
      <c r="N578" s="27" t="s">
        <v>71313</v>
      </c>
      <c r="O578" s="54" t="s">
        <v>72387</v>
      </c>
      <c r="P578" s="11"/>
      <c r="Q578" s="11"/>
      <c r="R578" s="11" t="s">
        <v>70990</v>
      </c>
      <c r="S578" s="12" t="s">
        <v>70990</v>
      </c>
      <c r="T578" s="6">
        <v>2.8000000000000001E-2</v>
      </c>
      <c r="U578" s="6">
        <v>1.7999999999999999E-2</v>
      </c>
      <c r="V578" s="6">
        <v>9.4999999999999998E-3</v>
      </c>
      <c r="W578" s="6">
        <v>0.29216666666666663</v>
      </c>
      <c r="X578" s="6">
        <v>1.1666666666666668E-3</v>
      </c>
      <c r="Y578" s="6">
        <v>0.40849999999999992</v>
      </c>
      <c r="Z578" s="7">
        <v>0.24250000000000002</v>
      </c>
      <c r="AA578" s="6">
        <v>2.6833333333333334E-2</v>
      </c>
      <c r="AB578" s="6">
        <v>5.0000000000000001E-4</v>
      </c>
      <c r="AC578" s="6">
        <v>1.0333333333333333E-2</v>
      </c>
      <c r="AD578" s="6">
        <v>0.29399999999999998</v>
      </c>
      <c r="AE578" s="6">
        <v>6.9999999999999993E-2</v>
      </c>
      <c r="AF578" s="6">
        <v>0.34416666666666657</v>
      </c>
      <c r="AG578" s="7">
        <v>0.2548333333333333</v>
      </c>
      <c r="AH578" s="6">
        <v>2.5666666666666667E-2</v>
      </c>
      <c r="AI578" s="6">
        <v>1E-3</v>
      </c>
      <c r="AJ578" s="6">
        <v>8.5000000000000006E-3</v>
      </c>
      <c r="AK578" s="6">
        <v>0.28999999999999998</v>
      </c>
      <c r="AL578" s="6">
        <v>1.666666666666667E-3</v>
      </c>
      <c r="AM578" s="6">
        <v>0.41733333333333333</v>
      </c>
      <c r="AN578" s="7">
        <v>0.25650000000000001</v>
      </c>
      <c r="AO578" s="6">
        <v>8.563446047215E-247</v>
      </c>
      <c r="AP578" s="6">
        <v>9.9528599890979094E-302</v>
      </c>
      <c r="AQ578" s="6">
        <v>5.2587280146427298E-107</v>
      </c>
      <c r="AR578" s="6">
        <v>3.9653091776588201E-63</v>
      </c>
      <c r="AS578" s="6">
        <v>1</v>
      </c>
      <c r="AT578" s="7">
        <v>7.2437840970739396E-27</v>
      </c>
      <c r="AU578" s="5">
        <v>5</v>
      </c>
      <c r="AV578" s="6">
        <v>1.5069325650588001E-85</v>
      </c>
      <c r="AW578" s="6">
        <v>9.3361128799120504E-152</v>
      </c>
      <c r="AX578" s="6">
        <v>3.3430715138018198E-26</v>
      </c>
      <c r="AY578" s="6">
        <v>1.2331636523898701E-34</v>
      </c>
      <c r="AZ578" s="6">
        <v>1</v>
      </c>
      <c r="BA578" s="7">
        <v>3.9091786820064501E-26</v>
      </c>
      <c r="BB578" s="6">
        <v>7.3538126046817301E-232</v>
      </c>
      <c r="BC578" s="6">
        <v>1.9342817206056101E-83</v>
      </c>
      <c r="BD578" s="6">
        <v>8.8698016153557703E-239</v>
      </c>
      <c r="BE578" s="6">
        <v>7.0169975850590203E-22</v>
      </c>
      <c r="BF578" s="6">
        <v>1.4725952008812001E-26</v>
      </c>
      <c r="BG578" s="6">
        <v>2.7905926659038899E-39</v>
      </c>
      <c r="BH578" s="7">
        <v>1</v>
      </c>
      <c r="BI578" s="6">
        <v>1.2858014859967899E-246</v>
      </c>
      <c r="BJ578" s="6">
        <v>5.7330088704675906E-306</v>
      </c>
      <c r="BK578" s="6">
        <v>5.1517688364042197E-107</v>
      </c>
      <c r="BL578" s="6">
        <v>1.68121200214092E-63</v>
      </c>
      <c r="BM578" s="6">
        <v>8.1156562068788201E-116</v>
      </c>
      <c r="BN578" s="6">
        <v>4.0400293222977E-28</v>
      </c>
      <c r="BO578" s="7">
        <v>1</v>
      </c>
      <c r="BP578" s="6">
        <v>1.68760421042591E-96</v>
      </c>
      <c r="BQ578" s="6">
        <v>6.5507173086197296E-163</v>
      </c>
      <c r="BR578" s="6">
        <v>6.5119330609696902E-35</v>
      </c>
      <c r="BS578" s="6">
        <v>4.2319076073285501E-35</v>
      </c>
      <c r="BT578" s="6">
        <v>1</v>
      </c>
      <c r="BU578" s="6">
        <v>4.2184671170287202E-27</v>
      </c>
      <c r="BV578" s="7">
        <v>4.9406339820179701E-33</v>
      </c>
      <c r="BW578">
        <v>294</v>
      </c>
      <c r="BX578">
        <v>306</v>
      </c>
      <c r="BY578">
        <v>270</v>
      </c>
      <c r="BZ578">
        <v>287</v>
      </c>
      <c r="CA578">
        <v>251</v>
      </c>
      <c r="CB578">
        <v>194</v>
      </c>
      <c r="CC578">
        <v>216</v>
      </c>
      <c r="CD578">
        <v>226</v>
      </c>
      <c r="CE578">
        <v>227</v>
      </c>
      <c r="CF578" s="1">
        <v>249</v>
      </c>
      <c r="CH578" s="43">
        <v>6.0275041451282603E-2</v>
      </c>
      <c r="CJ578" s="27" t="s">
        <v>72357</v>
      </c>
    </row>
    <row r="579" spans="1:88">
      <c r="A579" s="27">
        <v>576</v>
      </c>
      <c r="B579" t="s">
        <v>70952</v>
      </c>
      <c r="D579" t="s">
        <v>71420</v>
      </c>
      <c r="E579" t="s">
        <v>71792</v>
      </c>
      <c r="F579" s="29">
        <v>29.8583</v>
      </c>
      <c r="G579" s="29">
        <v>119.77330000000001</v>
      </c>
      <c r="H579" s="31">
        <v>22</v>
      </c>
      <c r="I579" s="29" t="s">
        <v>71881</v>
      </c>
      <c r="J579" s="31" t="s">
        <v>72244</v>
      </c>
      <c r="K579" s="31" t="s">
        <v>72247</v>
      </c>
      <c r="M579" s="48">
        <v>39792</v>
      </c>
      <c r="N579" s="27" t="s">
        <v>71313</v>
      </c>
      <c r="O579" s="54" t="s">
        <v>72387</v>
      </c>
      <c r="P579" s="11"/>
      <c r="Q579" s="11"/>
      <c r="T579" s="6">
        <v>1E-3</v>
      </c>
      <c r="U579" s="6">
        <v>4.3333333333333331E-3</v>
      </c>
      <c r="V579" s="6">
        <v>1E-3</v>
      </c>
      <c r="W579" s="6">
        <v>0.32600000000000001</v>
      </c>
      <c r="X579" s="6">
        <v>1.5166666666666667E-2</v>
      </c>
      <c r="Y579" s="6">
        <v>0.40816666666666662</v>
      </c>
      <c r="Z579" s="7">
        <v>0.24450000000000002</v>
      </c>
      <c r="AA579" s="6">
        <v>1.6666666666666666E-4</v>
      </c>
      <c r="AB579" s="6">
        <v>0</v>
      </c>
      <c r="AC579" s="6">
        <v>1E-3</v>
      </c>
      <c r="AD579" s="6">
        <v>0.32216666666666666</v>
      </c>
      <c r="AE579" s="6">
        <v>8.2666666666666666E-2</v>
      </c>
      <c r="AF579" s="6">
        <v>0.34849999999999998</v>
      </c>
      <c r="AG579" s="7">
        <v>0.245</v>
      </c>
      <c r="AH579" s="6">
        <v>0</v>
      </c>
      <c r="AI579" s="6">
        <v>0</v>
      </c>
      <c r="AJ579" s="6">
        <v>1E-3</v>
      </c>
      <c r="AK579" s="6">
        <v>0.3183333333333333</v>
      </c>
      <c r="AL579" s="6">
        <v>1.7333333333333336E-2</v>
      </c>
      <c r="AM579" s="6">
        <v>0.42083333333333334</v>
      </c>
      <c r="AN579" s="7">
        <v>0.24199999999999999</v>
      </c>
      <c r="AO579" s="6">
        <v>9.7324006949833301E-265</v>
      </c>
      <c r="AP579" s="6">
        <v>0</v>
      </c>
      <c r="AQ579" s="6">
        <v>1.26009733635276E-121</v>
      </c>
      <c r="AR579" s="6">
        <v>3.58083886692088E-63</v>
      </c>
      <c r="AS579" s="6">
        <v>1</v>
      </c>
      <c r="AT579" s="7">
        <v>8.7505899702125302E-30</v>
      </c>
      <c r="AU579" s="5">
        <v>5</v>
      </c>
      <c r="AV579" s="6">
        <v>1.7616057084647699E-68</v>
      </c>
      <c r="AW579" s="6">
        <v>2.6401471257581302E-136</v>
      </c>
      <c r="AX579" s="6">
        <v>9.2210891270669201E-12</v>
      </c>
      <c r="AY579" s="6">
        <v>1.64906619473526E-28</v>
      </c>
      <c r="AZ579" s="6">
        <v>0.99999999999077904</v>
      </c>
      <c r="BA579" s="7">
        <v>7.09219512972141E-22</v>
      </c>
      <c r="BB579" s="6">
        <v>3.0918102618139202E-234</v>
      </c>
      <c r="BC579" s="6">
        <v>2.7425006341471401E-95</v>
      </c>
      <c r="BD579" s="6">
        <v>1.2835731625891899E-257</v>
      </c>
      <c r="BE579" s="6">
        <v>3.5227655142002599E-22</v>
      </c>
      <c r="BF579" s="6">
        <v>5.5069778028809599E-27</v>
      </c>
      <c r="BG579" s="6">
        <v>2.0844533690824001E-39</v>
      </c>
      <c r="BH579" s="7">
        <v>1</v>
      </c>
      <c r="BI579" s="6">
        <v>4.9023544171478203E-264</v>
      </c>
      <c r="BJ579" s="6">
        <v>0</v>
      </c>
      <c r="BK579" s="6">
        <v>7.0286051433782004E-122</v>
      </c>
      <c r="BL579" s="6">
        <v>1.9850594938635301E-62</v>
      </c>
      <c r="BM579" s="6">
        <v>6.7438122452115098E-115</v>
      </c>
      <c r="BN579" s="6">
        <v>6.0775262946334498E-30</v>
      </c>
      <c r="BO579" s="7">
        <v>1</v>
      </c>
      <c r="BP579" s="6">
        <v>4.4341321932173398E-73</v>
      </c>
      <c r="BQ579" s="6">
        <v>5.2512479322646197E-141</v>
      </c>
      <c r="BR579" s="6">
        <v>9.0497848400440398E-15</v>
      </c>
      <c r="BS579" s="6">
        <v>5.4076668989219697E-28</v>
      </c>
      <c r="BT579" s="6">
        <v>0.99999999999999101</v>
      </c>
      <c r="BU579" s="6">
        <v>2.7259233503427202E-21</v>
      </c>
      <c r="BV579" s="7">
        <v>1.1794086983912401E-22</v>
      </c>
      <c r="BW579">
        <v>294</v>
      </c>
      <c r="BX579">
        <v>305</v>
      </c>
      <c r="BY579">
        <v>267</v>
      </c>
      <c r="BZ579">
        <v>285</v>
      </c>
      <c r="CA579">
        <v>255</v>
      </c>
      <c r="CB579">
        <v>194</v>
      </c>
      <c r="CC579">
        <v>216</v>
      </c>
      <c r="CD579">
        <v>225</v>
      </c>
      <c r="CE579">
        <v>228</v>
      </c>
      <c r="CF579" s="1">
        <v>241</v>
      </c>
      <c r="CH579" s="43">
        <v>6.5443860742587498E-2</v>
      </c>
      <c r="CJ579" s="27" t="s">
        <v>72357</v>
      </c>
    </row>
    <row r="580" spans="1:88">
      <c r="A580" s="27">
        <v>577</v>
      </c>
      <c r="B580" t="s">
        <v>70952</v>
      </c>
      <c r="D580" t="s">
        <v>71421</v>
      </c>
      <c r="E580" t="s">
        <v>71792</v>
      </c>
      <c r="F580" s="29">
        <v>28.726400000000002</v>
      </c>
      <c r="G580" s="29">
        <v>116.9873</v>
      </c>
      <c r="H580" s="31">
        <v>58</v>
      </c>
      <c r="I580" s="29" t="s">
        <v>71881</v>
      </c>
      <c r="J580" s="31" t="s">
        <v>72231</v>
      </c>
      <c r="K580" s="31" t="s">
        <v>72233</v>
      </c>
      <c r="M580" s="48">
        <v>39787</v>
      </c>
      <c r="N580" s="27" t="s">
        <v>71313</v>
      </c>
      <c r="O580" s="54" t="s">
        <v>72387</v>
      </c>
      <c r="P580" s="11"/>
      <c r="Q580" s="11"/>
      <c r="T580" s="6">
        <v>0</v>
      </c>
      <c r="U580" s="6">
        <v>3.666666666666667E-3</v>
      </c>
      <c r="V580" s="6">
        <v>2.9999999999999996E-3</v>
      </c>
      <c r="W580" s="6">
        <v>0.20449999999999999</v>
      </c>
      <c r="X580" s="6">
        <v>0</v>
      </c>
      <c r="Y580" s="6">
        <v>0.40616666666666673</v>
      </c>
      <c r="Z580" s="7">
        <v>0.38233333333333336</v>
      </c>
      <c r="AA580" s="6">
        <v>0</v>
      </c>
      <c r="AB580" s="6">
        <v>1E-3</v>
      </c>
      <c r="AC580" s="6">
        <v>2.8333333333333335E-3</v>
      </c>
      <c r="AD580" s="6">
        <v>0.20016666666666669</v>
      </c>
      <c r="AE580" s="6">
        <v>6.6833333333333342E-2</v>
      </c>
      <c r="AF580" s="6">
        <v>0.33583333333333337</v>
      </c>
      <c r="AG580" s="7">
        <v>0.39300000000000002</v>
      </c>
      <c r="AH580" s="6">
        <v>0</v>
      </c>
      <c r="AI580" s="6">
        <v>1E-3</v>
      </c>
      <c r="AJ580" s="6">
        <v>2.6666666666666666E-3</v>
      </c>
      <c r="AK580" s="6">
        <v>0.19783333333333331</v>
      </c>
      <c r="AL580" s="6">
        <v>0</v>
      </c>
      <c r="AM580" s="6">
        <v>0.40633333333333338</v>
      </c>
      <c r="AN580" s="7">
        <v>0.39183333333333342</v>
      </c>
      <c r="AO580" s="6">
        <v>5.03860720225011E-242</v>
      </c>
      <c r="AP580" s="6">
        <v>1.01982880962188E-295</v>
      </c>
      <c r="AQ580" s="6">
        <v>2.7026431563999799E-114</v>
      </c>
      <c r="AR580" s="6">
        <v>7.3478614348300006E-51</v>
      </c>
      <c r="AS580" s="6">
        <v>0.99999999999997902</v>
      </c>
      <c r="AT580" s="7">
        <v>2.1154623320160799E-14</v>
      </c>
      <c r="AU580" s="5">
        <v>5</v>
      </c>
      <c r="AV580" s="6">
        <v>1.4207434150935499E-92</v>
      </c>
      <c r="AW580" s="6">
        <v>4.6014996430076901E-150</v>
      </c>
      <c r="AX580" s="6">
        <v>6.7330004570171696E-35</v>
      </c>
      <c r="AY580" s="6">
        <v>4.13391384343625E-24</v>
      </c>
      <c r="AZ580" s="6">
        <v>1</v>
      </c>
      <c r="BA580" s="7">
        <v>5.1788859701759696E-19</v>
      </c>
      <c r="BB580" s="6">
        <v>2.60312467210506E-231</v>
      </c>
      <c r="BC580" s="6">
        <v>2.13177649762292E-80</v>
      </c>
      <c r="BD580" s="6">
        <v>1.3577733254514701E-231</v>
      </c>
      <c r="BE580" s="6">
        <v>1.0662268078554099E-25</v>
      </c>
      <c r="BF580" s="6">
        <v>4.0144561600325898E-32</v>
      </c>
      <c r="BG580" s="6">
        <v>8.8493502402578203E-42</v>
      </c>
      <c r="BH580" s="7">
        <v>1</v>
      </c>
      <c r="BI580" s="6">
        <v>5.8149365668528901E-242</v>
      </c>
      <c r="BJ580" s="6">
        <v>1.03898642468981E-297</v>
      </c>
      <c r="BK580" s="6">
        <v>5.8280520412067204E-114</v>
      </c>
      <c r="BL580" s="6">
        <v>2.4731419065088499E-51</v>
      </c>
      <c r="BM580" s="6">
        <v>2.6846985661594201E-108</v>
      </c>
      <c r="BN580" s="6">
        <v>1.3145184325556399E-15</v>
      </c>
      <c r="BO580" s="7">
        <v>0.999999999999999</v>
      </c>
      <c r="BP580" s="6">
        <v>3.67753531862667E-104</v>
      </c>
      <c r="BQ580" s="6">
        <v>7.2550999800681601E-162</v>
      </c>
      <c r="BR580" s="6">
        <v>5.92559449148387E-44</v>
      </c>
      <c r="BS580" s="6">
        <v>1.39141225378392E-24</v>
      </c>
      <c r="BT580" s="6">
        <v>1</v>
      </c>
      <c r="BU580" s="6">
        <v>5.0059643603153603E-20</v>
      </c>
      <c r="BV580" s="7">
        <v>4.1805778240465703E-42</v>
      </c>
      <c r="BW580">
        <v>294</v>
      </c>
      <c r="BX580">
        <v>306</v>
      </c>
      <c r="BY580">
        <v>271</v>
      </c>
      <c r="BZ580">
        <v>287</v>
      </c>
      <c r="CA580">
        <v>251</v>
      </c>
      <c r="CB580">
        <v>194</v>
      </c>
      <c r="CC580">
        <v>216</v>
      </c>
      <c r="CD580">
        <v>226</v>
      </c>
      <c r="CE580">
        <v>227</v>
      </c>
      <c r="CF580" s="1">
        <v>249</v>
      </c>
      <c r="CH580" s="43">
        <v>4.9551792828685298E-2</v>
      </c>
      <c r="CJ580" s="27" t="s">
        <v>72357</v>
      </c>
    </row>
    <row r="581" spans="1:88">
      <c r="A581" s="27">
        <v>578</v>
      </c>
      <c r="B581" t="s">
        <v>70952</v>
      </c>
      <c r="D581" t="s">
        <v>71422</v>
      </c>
      <c r="E581" t="s">
        <v>71792</v>
      </c>
      <c r="F581" s="29">
        <v>29.93</v>
      </c>
      <c r="G581" s="29">
        <v>119.88290000000001</v>
      </c>
      <c r="H581" s="31">
        <v>7</v>
      </c>
      <c r="I581" s="29" t="s">
        <v>71881</v>
      </c>
      <c r="J581" s="31" t="s">
        <v>72244</v>
      </c>
      <c r="K581" s="31" t="s">
        <v>72246</v>
      </c>
      <c r="M581" s="48">
        <v>39792</v>
      </c>
      <c r="N581" s="27" t="s">
        <v>71313</v>
      </c>
      <c r="O581" s="54" t="s">
        <v>72387</v>
      </c>
      <c r="P581" s="11"/>
      <c r="Q581" s="11"/>
      <c r="T581" s="6">
        <v>1E-3</v>
      </c>
      <c r="U581" s="6">
        <v>6.6666666666666671E-3</v>
      </c>
      <c r="V581" s="6">
        <v>1.1833333333333333E-2</v>
      </c>
      <c r="W581" s="6">
        <v>0.3165</v>
      </c>
      <c r="X581" s="6">
        <v>0</v>
      </c>
      <c r="Y581" s="6">
        <v>0.39900000000000002</v>
      </c>
      <c r="Z581" s="7">
        <v>0.26483333333333342</v>
      </c>
      <c r="AA581" s="6">
        <v>1.3333333333333333E-3</v>
      </c>
      <c r="AB581" s="6">
        <v>3.0000000000000005E-3</v>
      </c>
      <c r="AC581" s="6">
        <v>7.3333333333333332E-3</v>
      </c>
      <c r="AD581" s="6">
        <v>0.31466666666666671</v>
      </c>
      <c r="AE581" s="6">
        <v>6.7500000000000004E-2</v>
      </c>
      <c r="AF581" s="6">
        <v>0.33816666666666673</v>
      </c>
      <c r="AG581" s="7">
        <v>0.26766666666666672</v>
      </c>
      <c r="AH581" s="6">
        <v>1.8333333333333335E-3</v>
      </c>
      <c r="AI581" s="6">
        <v>1.5000000000000002E-3</v>
      </c>
      <c r="AJ581" s="6">
        <v>8.1666666666666676E-3</v>
      </c>
      <c r="AK581" s="6">
        <v>0.31083333333333329</v>
      </c>
      <c r="AL581" s="6">
        <v>3.3333333333333332E-4</v>
      </c>
      <c r="AM581" s="6">
        <v>0.40916666666666662</v>
      </c>
      <c r="AN581" s="7">
        <v>0.26783333333333337</v>
      </c>
      <c r="AO581" s="6">
        <v>1.18584894987053E-261</v>
      </c>
      <c r="AP581" s="6">
        <f>1.66186137063214*10^-310</f>
        <v>0</v>
      </c>
      <c r="AQ581" s="6">
        <v>1.76912782638901E-106</v>
      </c>
      <c r="AR581" s="6">
        <v>7.4092556237240702E-62</v>
      </c>
      <c r="AS581" s="6">
        <v>1</v>
      </c>
      <c r="AT581" s="7">
        <v>1.9401038565655698E-27</v>
      </c>
      <c r="AU581" s="5">
        <v>5</v>
      </c>
      <c r="AV581" s="6">
        <v>1.06454170237915E-75</v>
      </c>
      <c r="AW581" s="6">
        <v>1.60080238190956E-145</v>
      </c>
      <c r="AX581" s="6">
        <v>2.01280630153481E-25</v>
      </c>
      <c r="AY581" s="6">
        <v>7.2621274994474905E-32</v>
      </c>
      <c r="AZ581" s="6">
        <v>1</v>
      </c>
      <c r="BA581" s="7">
        <v>1.71035650256116E-22</v>
      </c>
      <c r="BB581" s="6">
        <v>7.47985214661136E-230</v>
      </c>
      <c r="BC581" s="6">
        <v>1.01619836737995E-89</v>
      </c>
      <c r="BD581" s="6">
        <v>2.665767816361E-245</v>
      </c>
      <c r="BE581" s="6">
        <v>8.9397540194228897E-20</v>
      </c>
      <c r="BF581" s="6">
        <v>1.8715356722995401E-28</v>
      </c>
      <c r="BG581" s="6">
        <v>6.8298061750998497E-43</v>
      </c>
      <c r="BH581" s="7">
        <v>1</v>
      </c>
      <c r="BI581" s="6">
        <v>8.6925545072541297E-262</v>
      </c>
      <c r="BJ581" s="6">
        <f>2.07890061066233*10^-315</f>
        <v>0</v>
      </c>
      <c r="BK581" s="6">
        <v>1.6638970654281E-106</v>
      </c>
      <c r="BL581" s="6">
        <v>2.7216479136593498E-63</v>
      </c>
      <c r="BM581" s="6">
        <v>1.9883978936077301E-115</v>
      </c>
      <c r="BN581" s="6">
        <v>8.9370194314604706E-30</v>
      </c>
      <c r="BO581" s="7">
        <v>1</v>
      </c>
      <c r="BP581" s="6">
        <v>2.67735010359991E-83</v>
      </c>
      <c r="BQ581" s="6">
        <v>2.6996196695299203E-153</v>
      </c>
      <c r="BR581" s="6">
        <v>1.23835897566591E-30</v>
      </c>
      <c r="BS581" s="6">
        <v>6.4912944434328795E-32</v>
      </c>
      <c r="BT581" s="6">
        <v>1</v>
      </c>
      <c r="BU581" s="6">
        <v>8.6581525712599796E-23</v>
      </c>
      <c r="BV581" s="7">
        <v>2.9367457943697399E-33</v>
      </c>
      <c r="BW581">
        <v>295</v>
      </c>
      <c r="BX581">
        <v>305</v>
      </c>
      <c r="BY581">
        <v>266</v>
      </c>
      <c r="BZ581">
        <v>285</v>
      </c>
      <c r="CA581">
        <v>255</v>
      </c>
      <c r="CB581">
        <v>194</v>
      </c>
      <c r="CC581">
        <v>216</v>
      </c>
      <c r="CD581">
        <v>225</v>
      </c>
      <c r="CE581">
        <v>228</v>
      </c>
      <c r="CF581" s="1">
        <v>242</v>
      </c>
      <c r="CH581" s="43">
        <v>6.3819577735124797E-2</v>
      </c>
      <c r="CJ581" s="27" t="s">
        <v>72357</v>
      </c>
    </row>
    <row r="582" spans="1:88">
      <c r="A582" s="27">
        <v>579</v>
      </c>
      <c r="B582" t="s">
        <v>70952</v>
      </c>
      <c r="D582" t="s">
        <v>71423</v>
      </c>
      <c r="E582" t="s">
        <v>71792</v>
      </c>
      <c r="F582" s="29">
        <v>29.6435</v>
      </c>
      <c r="G582" s="29">
        <v>118.1584</v>
      </c>
      <c r="H582" s="31">
        <v>176</v>
      </c>
      <c r="I582" s="29" t="s">
        <v>71881</v>
      </c>
      <c r="J582" s="31" t="s">
        <v>72236</v>
      </c>
      <c r="K582" s="31" t="s">
        <v>72237</v>
      </c>
      <c r="M582" s="48">
        <v>39788</v>
      </c>
      <c r="N582" s="27" t="s">
        <v>71313</v>
      </c>
      <c r="O582" s="54" t="s">
        <v>72387</v>
      </c>
      <c r="P582" s="11"/>
      <c r="Q582" s="11"/>
      <c r="S582" s="12" t="s">
        <v>70990</v>
      </c>
      <c r="T582" s="6">
        <v>0</v>
      </c>
      <c r="U582" s="6">
        <v>4.7166666666666662E-2</v>
      </c>
      <c r="V582" s="6">
        <v>9.3333333333333341E-3</v>
      </c>
      <c r="W582" s="6">
        <v>0.20433333333333334</v>
      </c>
      <c r="X582" s="6">
        <v>0</v>
      </c>
      <c r="Y582" s="6">
        <v>0.39766666666666667</v>
      </c>
      <c r="Z582" s="7">
        <v>0.34100000000000003</v>
      </c>
      <c r="AA582" s="6">
        <v>0</v>
      </c>
      <c r="AB582" s="6">
        <v>1.4999999999999999E-2</v>
      </c>
      <c r="AC582" s="6">
        <v>1.1500000000000002E-2</v>
      </c>
      <c r="AD582" s="6">
        <v>0.21150000000000002</v>
      </c>
      <c r="AE582" s="6">
        <v>6.8000000000000005E-2</v>
      </c>
      <c r="AF582" s="6">
        <v>0.33633333333333332</v>
      </c>
      <c r="AG582" s="7">
        <v>0.35816666666666669</v>
      </c>
      <c r="AH582" s="6">
        <v>0</v>
      </c>
      <c r="AI582" s="6">
        <v>8.8333333333333337E-3</v>
      </c>
      <c r="AJ582" s="6">
        <v>1.4333333333333332E-2</v>
      </c>
      <c r="AK582" s="6">
        <v>0.21083333333333332</v>
      </c>
      <c r="AL582" s="6">
        <v>1E-3</v>
      </c>
      <c r="AM582" s="6">
        <v>0.40883333333333333</v>
      </c>
      <c r="AN582" s="7">
        <v>0.35600000000000004</v>
      </c>
      <c r="AO582" s="6">
        <v>3.0560653086405201E-289</v>
      </c>
      <c r="AP582" s="6">
        <v>0</v>
      </c>
      <c r="AQ582" s="6">
        <v>1.6794765968269499E-142</v>
      </c>
      <c r="AR582" s="6">
        <v>1.5552982193081199E-68</v>
      </c>
      <c r="AS582" s="6">
        <v>1</v>
      </c>
      <c r="AT582" s="7">
        <v>9.0926839255590495E-23</v>
      </c>
      <c r="AU582" s="5">
        <v>5</v>
      </c>
      <c r="AV582" s="6">
        <v>6.68097092005079E-71</v>
      </c>
      <c r="AW582" s="6">
        <v>5.8545429968055204E-136</v>
      </c>
      <c r="AX582" s="6">
        <v>1.64658556654018E-35</v>
      </c>
      <c r="AY582" s="6">
        <v>4.0943965248241802E-23</v>
      </c>
      <c r="AZ582" s="6">
        <v>0.99999999999983002</v>
      </c>
      <c r="BA582" s="7">
        <v>1.7032104233606901E-13</v>
      </c>
      <c r="BB582" s="6">
        <v>6.0756193406251804E-231</v>
      </c>
      <c r="BC582" s="6">
        <v>2.7902948133832601E-98</v>
      </c>
      <c r="BD582" s="6">
        <v>7.0261832134180105E-244</v>
      </c>
      <c r="BE582" s="6">
        <v>1.43022723544592E-36</v>
      </c>
      <c r="BF582" s="6">
        <v>6.8384861827831501E-36</v>
      </c>
      <c r="BG582" s="6">
        <v>4.8578872265006898E-25</v>
      </c>
      <c r="BH582" s="7">
        <v>1</v>
      </c>
      <c r="BI582" s="6">
        <v>2.3126220451627698E-292</v>
      </c>
      <c r="BJ582" s="6">
        <v>0</v>
      </c>
      <c r="BK582" s="6">
        <v>1.3240681026597399E-140</v>
      </c>
      <c r="BL582" s="6">
        <v>6.3508499732318297E-76</v>
      </c>
      <c r="BM582" s="6">
        <v>9.9371681034430695E-140</v>
      </c>
      <c r="BN582" s="6">
        <v>4.9024634976421002E-31</v>
      </c>
      <c r="BO582" s="7">
        <v>1</v>
      </c>
      <c r="BP582" s="6">
        <v>7.5673095926246605E-79</v>
      </c>
      <c r="BQ582" s="6">
        <v>5.2191887308669704E-144</v>
      </c>
      <c r="BR582" s="6">
        <v>3.5404735664712101E-41</v>
      </c>
      <c r="BS582" s="6">
        <v>9.7047932997379599E-23</v>
      </c>
      <c r="BT582" s="6">
        <v>0.999999999999726</v>
      </c>
      <c r="BU582" s="6">
        <v>2.7450744672727399E-13</v>
      </c>
      <c r="BV582" s="7">
        <v>2.38841201479547E-47</v>
      </c>
      <c r="BW582">
        <v>294</v>
      </c>
      <c r="BX582">
        <v>306</v>
      </c>
      <c r="BY582">
        <v>270</v>
      </c>
      <c r="BZ582">
        <v>287</v>
      </c>
      <c r="CA582">
        <v>251</v>
      </c>
      <c r="CB582">
        <v>194</v>
      </c>
      <c r="CC582">
        <v>216</v>
      </c>
      <c r="CD582">
        <v>226</v>
      </c>
      <c r="CE582">
        <v>227</v>
      </c>
      <c r="CF582" s="1">
        <v>249</v>
      </c>
      <c r="CH582" s="43">
        <v>9.2732799115777795E-2</v>
      </c>
      <c r="CJ582" s="27" t="s">
        <v>72357</v>
      </c>
    </row>
    <row r="583" spans="1:88">
      <c r="A583" s="27">
        <v>580</v>
      </c>
      <c r="B583" t="s">
        <v>70952</v>
      </c>
      <c r="D583" t="s">
        <v>71424</v>
      </c>
      <c r="E583" t="s">
        <v>71792</v>
      </c>
      <c r="F583" s="29">
        <v>29.487400000000001</v>
      </c>
      <c r="G583" s="29">
        <v>118.1545</v>
      </c>
      <c r="H583" s="31">
        <v>270</v>
      </c>
      <c r="I583" s="29" t="s">
        <v>71881</v>
      </c>
      <c r="J583" s="31" t="s">
        <v>72236</v>
      </c>
      <c r="K583" s="31" t="s">
        <v>72237</v>
      </c>
      <c r="M583" s="48">
        <v>39788</v>
      </c>
      <c r="N583" s="27" t="s">
        <v>71313</v>
      </c>
      <c r="O583" s="54" t="s">
        <v>72387</v>
      </c>
      <c r="P583" s="11"/>
      <c r="Q583" s="11"/>
      <c r="T583" s="6">
        <v>5.1333333333333335E-2</v>
      </c>
      <c r="U583" s="6">
        <v>3.216666666666667E-2</v>
      </c>
      <c r="V583" s="6">
        <v>1.1666666666666668E-3</v>
      </c>
      <c r="W583" s="6">
        <v>0.222</v>
      </c>
      <c r="X583" s="6">
        <v>0</v>
      </c>
      <c r="Y583" s="6">
        <v>0.36966666666666664</v>
      </c>
      <c r="Z583" s="7">
        <v>0.32300000000000001</v>
      </c>
      <c r="AA583" s="6">
        <v>4.8999999999999995E-2</v>
      </c>
      <c r="AB583" s="6">
        <v>0</v>
      </c>
      <c r="AC583" s="6">
        <v>2.9999999999999996E-3</v>
      </c>
      <c r="AD583" s="6">
        <v>0.22383333333333336</v>
      </c>
      <c r="AE583" s="6">
        <v>6.3166666666666663E-2</v>
      </c>
      <c r="AF583" s="6">
        <v>0.317</v>
      </c>
      <c r="AG583" s="7">
        <v>0.34366666666666662</v>
      </c>
      <c r="AH583" s="6">
        <v>4.6999999999999993E-2</v>
      </c>
      <c r="AI583" s="6">
        <v>0</v>
      </c>
      <c r="AJ583" s="6">
        <v>2.3333333333333331E-3</v>
      </c>
      <c r="AK583" s="6">
        <v>0.22016666666666665</v>
      </c>
      <c r="AL583" s="6">
        <v>0</v>
      </c>
      <c r="AM583" s="6">
        <v>0.3838333333333333</v>
      </c>
      <c r="AN583" s="7">
        <v>0.34616666666666668</v>
      </c>
      <c r="AO583" s="6">
        <v>7.9315640088250306E-248</v>
      </c>
      <c r="AP583" s="6">
        <v>6.4274942166923901E-296</v>
      </c>
      <c r="AQ583" s="6">
        <v>6.9359327807691993E-95</v>
      </c>
      <c r="AR583" s="6">
        <v>2.57805708997199E-54</v>
      </c>
      <c r="AS583" s="6">
        <v>1</v>
      </c>
      <c r="AT583" s="7">
        <v>1.57891005307009E-17</v>
      </c>
      <c r="AU583" s="5">
        <v>5</v>
      </c>
      <c r="AV583" s="6">
        <v>2.9659926206917398E-72</v>
      </c>
      <c r="AW583" s="6">
        <v>1.12885209242899E-129</v>
      </c>
      <c r="AX583" s="6">
        <v>1.2643639799871301E-28</v>
      </c>
      <c r="AY583" s="6">
        <v>9.3248446476421492E-28</v>
      </c>
      <c r="AZ583" s="6">
        <v>1</v>
      </c>
      <c r="BA583" s="7">
        <v>6.55509041006067E-17</v>
      </c>
      <c r="BB583" s="6">
        <v>1.5637936592729901E-221</v>
      </c>
      <c r="BC583" s="6">
        <v>1.68517072047756E-83</v>
      </c>
      <c r="BD583" s="6">
        <v>1.81943379040382E-230</v>
      </c>
      <c r="BE583" s="6">
        <v>5.7172754028114603E-22</v>
      </c>
      <c r="BF583" s="6">
        <v>5.4959218307497301E-33</v>
      </c>
      <c r="BG583" s="6">
        <v>1.8240146524910701E-45</v>
      </c>
      <c r="BH583" s="7">
        <v>1</v>
      </c>
      <c r="BI583" s="6">
        <v>9.1075688221735497E-248</v>
      </c>
      <c r="BJ583" s="6">
        <v>1.8226985615718001E-298</v>
      </c>
      <c r="BK583" s="6">
        <v>1.9833939997530299E-94</v>
      </c>
      <c r="BL583" s="6">
        <v>2.0208039291439201E-54</v>
      </c>
      <c r="BM583" s="6">
        <v>1.21987900173749E-114</v>
      </c>
      <c r="BN583" s="6">
        <v>2.1759369244846002E-18</v>
      </c>
      <c r="BO583" s="7">
        <v>1</v>
      </c>
      <c r="BP583" s="6">
        <v>1.8028329582298499E-81</v>
      </c>
      <c r="BQ583" s="6">
        <v>3.93887009469532E-139</v>
      </c>
      <c r="BR583" s="6">
        <v>3.8324434618554901E-35</v>
      </c>
      <c r="BS583" s="6">
        <v>3.50383248968509E-28</v>
      </c>
      <c r="BT583" s="6">
        <v>1</v>
      </c>
      <c r="BU583" s="6">
        <v>9.2813735480049999E-18</v>
      </c>
      <c r="BV583" s="7">
        <v>2.3662362565052201E-34</v>
      </c>
      <c r="BW583">
        <v>292</v>
      </c>
      <c r="BX583">
        <v>305</v>
      </c>
      <c r="BY583">
        <v>268</v>
      </c>
      <c r="BZ583">
        <v>286</v>
      </c>
      <c r="CA583">
        <v>255</v>
      </c>
      <c r="CB583">
        <v>194</v>
      </c>
      <c r="CC583">
        <v>217</v>
      </c>
      <c r="CD583">
        <v>226</v>
      </c>
      <c r="CE583">
        <v>227</v>
      </c>
      <c r="CF583" s="1">
        <v>240</v>
      </c>
      <c r="CH583" s="43">
        <v>5.4456054087277203E-2</v>
      </c>
      <c r="CJ583" s="27" t="s">
        <v>72357</v>
      </c>
    </row>
    <row r="584" spans="1:88">
      <c r="A584" s="27">
        <v>581</v>
      </c>
      <c r="B584" t="s">
        <v>70952</v>
      </c>
      <c r="D584" t="s">
        <v>71425</v>
      </c>
      <c r="E584" t="s">
        <v>71792</v>
      </c>
      <c r="F584" s="29">
        <v>31.220800000000001</v>
      </c>
      <c r="G584" s="29">
        <v>120.3805</v>
      </c>
      <c r="H584" s="31">
        <v>22</v>
      </c>
      <c r="I584" s="29" t="s">
        <v>71881</v>
      </c>
      <c r="J584" s="31" t="s">
        <v>72240</v>
      </c>
      <c r="K584" s="31" t="s">
        <v>72242</v>
      </c>
      <c r="M584" s="48">
        <v>39790</v>
      </c>
      <c r="N584" s="27" t="s">
        <v>71313</v>
      </c>
      <c r="O584" s="54" t="s">
        <v>72386</v>
      </c>
      <c r="P584" s="11"/>
      <c r="Q584" s="11"/>
      <c r="S584" s="12" t="s">
        <v>70990</v>
      </c>
      <c r="T584" s="6">
        <v>1.9E-2</v>
      </c>
      <c r="U584" s="6">
        <v>5.0000000000000001E-4</v>
      </c>
      <c r="V584" s="6">
        <v>0</v>
      </c>
      <c r="W584" s="6">
        <v>0.48566666666666664</v>
      </c>
      <c r="X584" s="6">
        <v>0</v>
      </c>
      <c r="Y584" s="6">
        <v>0.36250000000000004</v>
      </c>
      <c r="Z584" s="7">
        <v>0.13166666666666668</v>
      </c>
      <c r="AA584" s="6">
        <v>1.9E-2</v>
      </c>
      <c r="AB584" s="6">
        <v>6.6666666666666664E-4</v>
      </c>
      <c r="AC584" s="6">
        <v>0</v>
      </c>
      <c r="AD584" s="6">
        <v>0.48299999999999993</v>
      </c>
      <c r="AE584" s="6">
        <v>6.1666666666666668E-2</v>
      </c>
      <c r="AF584" s="6">
        <v>0.30933333333333329</v>
      </c>
      <c r="AG584" s="7">
        <v>0.12633333333333333</v>
      </c>
      <c r="AH584" s="6">
        <v>0.02</v>
      </c>
      <c r="AI584" s="6">
        <v>6.6666666666666664E-4</v>
      </c>
      <c r="AJ584" s="6">
        <v>0</v>
      </c>
      <c r="AK584" s="6">
        <v>0.47866666666666663</v>
      </c>
      <c r="AL584" s="6">
        <v>0</v>
      </c>
      <c r="AM584" s="6">
        <v>0.37766666666666665</v>
      </c>
      <c r="AN584" s="7">
        <v>0.123</v>
      </c>
      <c r="AO584" s="6">
        <v>2.8872152649709999E-251</v>
      </c>
      <c r="AP584" s="6">
        <v>0</v>
      </c>
      <c r="AQ584" s="6">
        <v>1.3996859168060801E-81</v>
      </c>
      <c r="AR584" s="6">
        <v>5.2123275616350601E-78</v>
      </c>
      <c r="AS584" s="6">
        <v>1</v>
      </c>
      <c r="AT584" s="7">
        <v>2.1802266495019501E-44</v>
      </c>
      <c r="AU584" s="5">
        <v>5</v>
      </c>
      <c r="AV584" s="6">
        <v>4.2411806970822402E-69</v>
      </c>
      <c r="AW584" s="6">
        <v>1.17263351228089E-134</v>
      </c>
      <c r="AX584" s="6">
        <v>6.5127506930603196E-20</v>
      </c>
      <c r="AY584" s="6">
        <v>5.81928034916172E-31</v>
      </c>
      <c r="AZ584" s="6">
        <v>1</v>
      </c>
      <c r="BA584" s="7">
        <v>3.5240780351262898E-24</v>
      </c>
      <c r="BB584" s="6">
        <v>5.5776791360241303E-236</v>
      </c>
      <c r="BC584" s="6">
        <v>4.1779533747336599E-89</v>
      </c>
      <c r="BD584" s="6">
        <v>1.6444650775677099E-257</v>
      </c>
      <c r="BE584" s="6">
        <v>1.5820221940009499E-4</v>
      </c>
      <c r="BF584" s="6">
        <v>4.6410559983734197E-29</v>
      </c>
      <c r="BG584" s="6">
        <v>8.3601318525398997E-33</v>
      </c>
      <c r="BH584" s="7">
        <v>0.99984179778060001</v>
      </c>
      <c r="BI584" s="6">
        <v>4.73499118851092E-251</v>
      </c>
      <c r="BJ584" s="6">
        <v>0</v>
      </c>
      <c r="BK584" s="6">
        <v>2.5856963983154399E-82</v>
      </c>
      <c r="BL584" s="6">
        <v>4.8723414278361402E-79</v>
      </c>
      <c r="BM584" s="6">
        <v>5.7112446739790905E-122</v>
      </c>
      <c r="BN584" s="6">
        <v>1.5943351498378301E-46</v>
      </c>
      <c r="BO584" s="7">
        <v>1</v>
      </c>
      <c r="BP584" s="6">
        <v>1.26708715734654E-77</v>
      </c>
      <c r="BQ584" s="6">
        <v>2.2250825257184999E-143</v>
      </c>
      <c r="BR584" s="6">
        <v>2.9673378046950002E-26</v>
      </c>
      <c r="BS584" s="6">
        <v>3.2380575938180901E-31</v>
      </c>
      <c r="BT584" s="6">
        <v>1</v>
      </c>
      <c r="BU584" s="6">
        <v>9.3090802242446295E-25</v>
      </c>
      <c r="BV584" s="7">
        <v>8.1218025683814299E-27</v>
      </c>
      <c r="BW584">
        <v>295</v>
      </c>
      <c r="BX584">
        <v>305</v>
      </c>
      <c r="BY584">
        <v>266</v>
      </c>
      <c r="BZ584">
        <v>285</v>
      </c>
      <c r="CA584">
        <v>255</v>
      </c>
      <c r="CB584">
        <v>194</v>
      </c>
      <c r="CC584">
        <v>216</v>
      </c>
      <c r="CD584">
        <v>225</v>
      </c>
      <c r="CE584">
        <v>228</v>
      </c>
      <c r="CF584" s="1">
        <v>242</v>
      </c>
      <c r="CH584" s="43">
        <v>5.84890333062551E-2</v>
      </c>
      <c r="CJ584" s="27" t="s">
        <v>72357</v>
      </c>
    </row>
    <row r="585" spans="1:88">
      <c r="A585" s="27">
        <v>582</v>
      </c>
      <c r="B585" t="s">
        <v>70952</v>
      </c>
      <c r="D585" t="s">
        <v>71426</v>
      </c>
      <c r="E585" t="s">
        <v>71792</v>
      </c>
      <c r="F585" s="29">
        <v>29.204499999999999</v>
      </c>
      <c r="G585" s="29">
        <v>117.0667</v>
      </c>
      <c r="H585" s="31">
        <v>30</v>
      </c>
      <c r="I585" s="29" t="s">
        <v>71881</v>
      </c>
      <c r="J585" s="31" t="s">
        <v>72231</v>
      </c>
      <c r="K585" s="31" t="s">
        <v>72235</v>
      </c>
      <c r="M585" s="48">
        <v>39788</v>
      </c>
      <c r="N585" s="27" t="s">
        <v>71313</v>
      </c>
      <c r="O585" s="54" t="s">
        <v>72387</v>
      </c>
      <c r="P585" s="11"/>
      <c r="Q585" s="11"/>
      <c r="R585" s="11" t="s">
        <v>70990</v>
      </c>
      <c r="S585" s="12" t="s">
        <v>70990</v>
      </c>
      <c r="T585" s="6">
        <v>4.9999999999999996E-2</v>
      </c>
      <c r="U585" s="6">
        <v>5.8999999999999997E-2</v>
      </c>
      <c r="V585" s="6">
        <v>1E-3</v>
      </c>
      <c r="W585" s="6">
        <v>0.17149999999999999</v>
      </c>
      <c r="X585" s="6">
        <v>0</v>
      </c>
      <c r="Y585" s="6">
        <v>0.34200000000000003</v>
      </c>
      <c r="Z585" s="7">
        <v>0.3765</v>
      </c>
      <c r="AA585" s="6">
        <v>4.6999999999999993E-2</v>
      </c>
      <c r="AB585" s="6">
        <v>2.8333333333333335E-3</v>
      </c>
      <c r="AC585" s="6">
        <v>1E-3</v>
      </c>
      <c r="AD585" s="6">
        <v>0.18400000000000002</v>
      </c>
      <c r="AE585" s="6">
        <v>5.8333333333333327E-2</v>
      </c>
      <c r="AF585" s="6">
        <v>0.29166666666666669</v>
      </c>
      <c r="AG585" s="7">
        <v>0.41516666666666668</v>
      </c>
      <c r="AH585" s="6">
        <v>4.7999999999999994E-2</v>
      </c>
      <c r="AI585" s="6">
        <v>1.3333333333333333E-3</v>
      </c>
      <c r="AJ585" s="6">
        <v>8.3333333333333339E-4</v>
      </c>
      <c r="AK585" s="6">
        <v>0.17799999999999996</v>
      </c>
      <c r="AL585" s="6">
        <v>0</v>
      </c>
      <c r="AM585" s="6">
        <v>0.35649999999999998</v>
      </c>
      <c r="AN585" s="7">
        <v>0.41516666666666668</v>
      </c>
      <c r="AO585" s="6">
        <v>6.6630129482706103E-253</v>
      </c>
      <c r="AP585" s="6">
        <v>0</v>
      </c>
      <c r="AQ585" s="6">
        <v>2.69638565868186E-143</v>
      </c>
      <c r="AR585" s="6">
        <v>1.4941817414874399E-39</v>
      </c>
      <c r="AS585" s="6">
        <v>0.96330947424931801</v>
      </c>
      <c r="AT585" s="7">
        <v>3.6690525750682199E-2</v>
      </c>
      <c r="AU585" s="5">
        <v>5</v>
      </c>
      <c r="AV585" s="6">
        <v>1.2197673061483299E-64</v>
      </c>
      <c r="AW585" s="6">
        <v>7.4706212941601401E-132</v>
      </c>
      <c r="AX585" s="6">
        <v>6.4495590528237401E-27</v>
      </c>
      <c r="AY585" s="6">
        <v>9.4999603703078997E-30</v>
      </c>
      <c r="AZ585" s="6">
        <v>1</v>
      </c>
      <c r="BA585" s="7">
        <v>2.7286769658528099E-19</v>
      </c>
      <c r="BB585" s="6">
        <v>6.3841774163619504E-224</v>
      </c>
      <c r="BC585" s="6">
        <v>3.41095968748166E-95</v>
      </c>
      <c r="BD585" s="6">
        <v>2.0718852502696101E-275</v>
      </c>
      <c r="BE585" s="6">
        <v>7.5812811516115099E-34</v>
      </c>
      <c r="BF585" s="6">
        <v>1.97698755190175E-33</v>
      </c>
      <c r="BG585" s="6">
        <v>4.4579366292149001E-45</v>
      </c>
      <c r="BH585" s="7">
        <v>1</v>
      </c>
      <c r="BI585" s="6">
        <v>3.3391391677727704E-257</v>
      </c>
      <c r="BJ585" s="6">
        <v>0</v>
      </c>
      <c r="BK585" s="6">
        <v>4.3346365287119001E-141</v>
      </c>
      <c r="BL585" s="6">
        <v>1.3668829028854E-50</v>
      </c>
      <c r="BM585" s="6">
        <v>1.9928465491588101E-120</v>
      </c>
      <c r="BN585" s="6">
        <v>6.8725360071400397E-14</v>
      </c>
      <c r="BO585" s="7">
        <v>0.99999999999993106</v>
      </c>
      <c r="BP585" s="6">
        <v>1.80393365696007E-74</v>
      </c>
      <c r="BQ585" s="6">
        <v>6.0444198797468701E-142</v>
      </c>
      <c r="BR585" s="6">
        <v>6.4171164926575001E-34</v>
      </c>
      <c r="BS585" s="6">
        <v>1.9892946094819499E-30</v>
      </c>
      <c r="BT585" s="6">
        <v>1</v>
      </c>
      <c r="BU585" s="6">
        <v>1.7509383370859699E-20</v>
      </c>
      <c r="BV585" s="7">
        <v>7.50282667791867E-31</v>
      </c>
      <c r="BW585">
        <v>294</v>
      </c>
      <c r="BX585">
        <v>306</v>
      </c>
      <c r="BY585">
        <v>270</v>
      </c>
      <c r="BZ585">
        <v>287</v>
      </c>
      <c r="CA585">
        <v>251</v>
      </c>
      <c r="CB585">
        <v>194</v>
      </c>
      <c r="CC585">
        <v>216</v>
      </c>
      <c r="CD585">
        <v>226</v>
      </c>
      <c r="CE585">
        <v>227</v>
      </c>
      <c r="CF585" s="1">
        <v>249</v>
      </c>
      <c r="CH585" s="43">
        <v>6.7820810280207006E-2</v>
      </c>
      <c r="CJ585" s="27" t="s">
        <v>72357</v>
      </c>
    </row>
    <row r="586" spans="1:88">
      <c r="A586" s="27">
        <v>583</v>
      </c>
      <c r="B586" t="s">
        <v>70952</v>
      </c>
      <c r="C586" t="s">
        <v>71712</v>
      </c>
      <c r="D586" t="s">
        <v>71766</v>
      </c>
      <c r="E586" t="s">
        <v>71775</v>
      </c>
      <c r="M586" s="51">
        <v>1964</v>
      </c>
      <c r="N586" s="27" t="s">
        <v>70955</v>
      </c>
      <c r="O586" s="54" t="s">
        <v>72389</v>
      </c>
      <c r="P586" s="11"/>
      <c r="Q586" s="11"/>
      <c r="T586" s="6">
        <v>0</v>
      </c>
      <c r="U586" s="6">
        <v>1.6666666666666666E-4</v>
      </c>
      <c r="V586" s="6">
        <v>0</v>
      </c>
      <c r="W586" s="6">
        <v>0</v>
      </c>
      <c r="X586" s="6">
        <v>1.7000000000000001E-2</v>
      </c>
      <c r="Y586" s="6">
        <v>0</v>
      </c>
      <c r="Z586" s="7">
        <v>0.9820000000000001</v>
      </c>
      <c r="AA586" s="6">
        <v>0</v>
      </c>
      <c r="AB586" s="6">
        <v>0</v>
      </c>
      <c r="AC586" s="6">
        <v>0</v>
      </c>
      <c r="AD586" s="6">
        <v>0</v>
      </c>
      <c r="AE586" s="6">
        <v>2.0500000000000001E-2</v>
      </c>
      <c r="AF586" s="6">
        <v>3.8333333333333331E-3</v>
      </c>
      <c r="AG586" s="7">
        <v>0.97516666666666663</v>
      </c>
      <c r="AH586" s="6">
        <v>0</v>
      </c>
      <c r="AI586" s="6">
        <v>0</v>
      </c>
      <c r="AJ586" s="6">
        <v>0</v>
      </c>
      <c r="AK586" s="6">
        <v>0</v>
      </c>
      <c r="AL586" s="6">
        <v>3.3166666666666671E-2</v>
      </c>
      <c r="AM586" s="6">
        <v>0</v>
      </c>
      <c r="AN586" s="7">
        <v>0.96600000000000008</v>
      </c>
      <c r="AO586" s="6">
        <v>9.3567776825073797E-291</v>
      </c>
      <c r="AP586" s="6">
        <v>0</v>
      </c>
      <c r="AQ586" s="6">
        <v>5.5166285092304199E-166</v>
      </c>
      <c r="AR586" s="6">
        <v>1.6141586083108601E-38</v>
      </c>
      <c r="AS586" s="6">
        <v>1.2086507440531201E-34</v>
      </c>
      <c r="AT586" s="7">
        <v>1</v>
      </c>
      <c r="AU586" s="5">
        <v>6</v>
      </c>
      <c r="AV586" s="6">
        <v>4.2440841267606996E-77</v>
      </c>
      <c r="AW586" s="6">
        <v>1.0159338775134199E-146</v>
      </c>
      <c r="AX586" s="6">
        <v>2.12362473715972E-47</v>
      </c>
      <c r="AY586" s="6">
        <v>7.2698122365484704E-21</v>
      </c>
      <c r="AZ586" s="6">
        <v>7.5282811140294304E-24</v>
      </c>
      <c r="BA586" s="7">
        <v>1</v>
      </c>
      <c r="BB586" s="6">
        <v>1.1989300643997801E-236</v>
      </c>
      <c r="BC586" s="6">
        <v>1.18983416629175E-105</v>
      </c>
      <c r="BD586" s="6">
        <v>1.11914965222251E-259</v>
      </c>
      <c r="BE586" s="6">
        <v>8.1222869793856797E-36</v>
      </c>
      <c r="BF586" s="6">
        <v>1.22936856204433E-33</v>
      </c>
      <c r="BG586" s="6">
        <v>2.6776580580426699E-43</v>
      </c>
      <c r="BH586" s="7">
        <v>1</v>
      </c>
      <c r="BI586" s="6">
        <v>1.49215689036735E-292</v>
      </c>
      <c r="BJ586" s="6">
        <v>0</v>
      </c>
      <c r="BK586" s="6">
        <v>1.2943992146965999E-162</v>
      </c>
      <c r="BL586" s="6">
        <v>1.79457433360851E-38</v>
      </c>
      <c r="BM586" s="6">
        <v>2.2948882920328498E-155</v>
      </c>
      <c r="BN586" s="6">
        <v>1</v>
      </c>
      <c r="BO586" s="7">
        <v>3.6489537447521303E-35</v>
      </c>
      <c r="BP586" s="6">
        <v>1.2656333606473501E-81</v>
      </c>
      <c r="BQ586" s="6">
        <v>2.7294608830910801E-151</v>
      </c>
      <c r="BR586" s="6">
        <v>5.1818054897940498E-50</v>
      </c>
      <c r="BS586" s="6">
        <v>4.6157643750771298E-21</v>
      </c>
      <c r="BT586" s="6">
        <v>5.5020882991609798E-25</v>
      </c>
      <c r="BU586" s="6">
        <v>1</v>
      </c>
      <c r="BV586" s="7">
        <v>2.39371388698982E-62</v>
      </c>
      <c r="BW586">
        <v>294</v>
      </c>
      <c r="BX586">
        <v>306</v>
      </c>
      <c r="BY586">
        <v>270</v>
      </c>
      <c r="BZ586">
        <v>287</v>
      </c>
      <c r="CA586">
        <v>251</v>
      </c>
      <c r="CB586">
        <v>194</v>
      </c>
      <c r="CC586">
        <v>215</v>
      </c>
      <c r="CD586">
        <v>226</v>
      </c>
      <c r="CE586">
        <v>227</v>
      </c>
      <c r="CF586" s="1">
        <v>249</v>
      </c>
      <c r="CH586" s="43">
        <v>4.5741324921135598E-2</v>
      </c>
      <c r="CJ586" s="27" t="s">
        <v>72357</v>
      </c>
    </row>
    <row r="587" spans="1:88">
      <c r="A587" s="27">
        <v>584</v>
      </c>
      <c r="B587" t="s">
        <v>71427</v>
      </c>
      <c r="C587" t="s">
        <v>71781</v>
      </c>
      <c r="D587" t="s">
        <v>71782</v>
      </c>
      <c r="E587" t="s">
        <v>71775</v>
      </c>
      <c r="I587" s="29" t="s">
        <v>71887</v>
      </c>
      <c r="M587" s="51">
        <v>1955</v>
      </c>
      <c r="N587" s="27" t="s">
        <v>70955</v>
      </c>
      <c r="O587" s="54" t="s">
        <v>72389</v>
      </c>
      <c r="P587" s="11"/>
      <c r="Q587" s="11"/>
      <c r="T587" s="6">
        <v>2.9999999999999996E-3</v>
      </c>
      <c r="U587" s="6">
        <v>1.6666666666666666E-4</v>
      </c>
      <c r="V587" s="6">
        <v>3.3333333333333335E-3</v>
      </c>
      <c r="W587" s="6">
        <v>1.6666666666666666E-4</v>
      </c>
      <c r="X587" s="6">
        <v>3.4500000000000003E-2</v>
      </c>
      <c r="Y587" s="6">
        <v>0</v>
      </c>
      <c r="Z587" s="7">
        <v>0.95816666666666672</v>
      </c>
      <c r="AA587" s="6">
        <v>2E-3</v>
      </c>
      <c r="AB587" s="6">
        <v>0</v>
      </c>
      <c r="AC587" s="6">
        <v>1E-3</v>
      </c>
      <c r="AD587" s="6">
        <v>0</v>
      </c>
      <c r="AE587" s="6">
        <v>3.0666666666666665E-2</v>
      </c>
      <c r="AF587" s="6">
        <v>5.9999999999999993E-3</v>
      </c>
      <c r="AG587" s="7">
        <v>0.95916666666666661</v>
      </c>
      <c r="AH587" s="6">
        <v>2.166666666666667E-3</v>
      </c>
      <c r="AI587" s="6">
        <v>0</v>
      </c>
      <c r="AJ587" s="6">
        <v>1E-3</v>
      </c>
      <c r="AK587" s="6">
        <v>0</v>
      </c>
      <c r="AL587" s="6">
        <v>4.5499999999999992E-2</v>
      </c>
      <c r="AM587" s="6">
        <v>0</v>
      </c>
      <c r="AN587" s="7">
        <v>0.9501666666666666</v>
      </c>
      <c r="AO587" s="6">
        <v>2.4605282125139199E-303</v>
      </c>
      <c r="AP587" s="6">
        <v>0</v>
      </c>
      <c r="AQ587" s="6">
        <v>9.2340923670928705E-181</v>
      </c>
      <c r="AR587" s="6">
        <v>2.08429221209986E-34</v>
      </c>
      <c r="AS587" s="6">
        <v>5.3665167910775999E-35</v>
      </c>
      <c r="AT587" s="7">
        <v>1</v>
      </c>
      <c r="AU587" s="5">
        <v>6</v>
      </c>
      <c r="AV587" s="6">
        <v>6.0834796225645903E-74</v>
      </c>
      <c r="AW587" s="6">
        <v>3.1385673958576302E-139</v>
      </c>
      <c r="AX587" s="6">
        <v>3.3495818140554598E-57</v>
      </c>
      <c r="AY587" s="6">
        <v>1.21065307077823E-14</v>
      </c>
      <c r="AZ587" s="6">
        <v>5.9835473530769196E-24</v>
      </c>
      <c r="BA587" s="7">
        <v>0.99999999999998801</v>
      </c>
      <c r="BB587" s="6">
        <v>1.0980893843518201E-230</v>
      </c>
      <c r="BC587" s="6">
        <v>1.20212644295131E-106</v>
      </c>
      <c r="BD587" s="6">
        <v>2.3052569776885102E-251</v>
      </c>
      <c r="BE587" s="6">
        <v>6.8009550860414401E-38</v>
      </c>
      <c r="BF587" s="6">
        <v>2.39181763068921E-31</v>
      </c>
      <c r="BG587" s="6">
        <v>4.7086216200302996E-44</v>
      </c>
      <c r="BH587" s="7">
        <v>1</v>
      </c>
      <c r="BI587" s="6">
        <v>1.6172537028565701E-305</v>
      </c>
      <c r="BJ587" s="6">
        <v>0</v>
      </c>
      <c r="BK587" s="6">
        <v>6.3006111902202805E-179</v>
      </c>
      <c r="BL587" s="6">
        <v>2.29349016553738E-34</v>
      </c>
      <c r="BM587" s="6">
        <v>3.2901027900469097E-148</v>
      </c>
      <c r="BN587" s="6">
        <v>1</v>
      </c>
      <c r="BO587" s="7">
        <v>1.40749520261495E-36</v>
      </c>
      <c r="BP587" s="6">
        <v>1.1362220676355701E-79</v>
      </c>
      <c r="BQ587" s="6">
        <v>5.0106686143102601E-145</v>
      </c>
      <c r="BR587" s="6">
        <v>1.26268722090119E-60</v>
      </c>
      <c r="BS587" s="6">
        <v>1.00173430877486E-14</v>
      </c>
      <c r="BT587" s="6">
        <v>8.2708445069437299E-25</v>
      </c>
      <c r="BU587" s="6">
        <v>0.99999999999999001</v>
      </c>
      <c r="BV587" s="7">
        <v>1.86154300187796E-71</v>
      </c>
      <c r="BW587">
        <v>294</v>
      </c>
      <c r="BX587">
        <v>306</v>
      </c>
      <c r="BY587">
        <v>270</v>
      </c>
      <c r="BZ587">
        <v>287</v>
      </c>
      <c r="CA587">
        <v>251</v>
      </c>
      <c r="CB587">
        <v>194</v>
      </c>
      <c r="CC587">
        <v>215</v>
      </c>
      <c r="CD587">
        <v>226</v>
      </c>
      <c r="CE587">
        <v>227</v>
      </c>
      <c r="CF587" s="1">
        <v>249</v>
      </c>
      <c r="CH587" s="43">
        <v>5.3348467650397302E-2</v>
      </c>
      <c r="CJ587" s="27" t="s">
        <v>72357</v>
      </c>
    </row>
    <row r="588" spans="1:88">
      <c r="A588" s="27">
        <v>585</v>
      </c>
      <c r="B588" t="s">
        <v>71428</v>
      </c>
      <c r="C588" t="s">
        <v>71783</v>
      </c>
      <c r="D588" t="s">
        <v>71771</v>
      </c>
      <c r="E588" t="s">
        <v>71775</v>
      </c>
      <c r="M588" s="51">
        <v>1964</v>
      </c>
      <c r="N588" s="27" t="s">
        <v>70955</v>
      </c>
      <c r="O588" s="54" t="s">
        <v>72389</v>
      </c>
      <c r="P588" s="39"/>
      <c r="Q588" s="11"/>
      <c r="T588" s="6">
        <v>1E-3</v>
      </c>
      <c r="U588" s="6">
        <v>5.0000000000000001E-3</v>
      </c>
      <c r="V588" s="6">
        <v>3.1666666666666666E-3</v>
      </c>
      <c r="W588" s="6">
        <v>0</v>
      </c>
      <c r="X588" s="6">
        <v>3.3833333333333333E-2</v>
      </c>
      <c r="Y588" s="6">
        <v>0</v>
      </c>
      <c r="Z588" s="7">
        <v>0.95699999999999996</v>
      </c>
      <c r="AA588" s="6">
        <v>0</v>
      </c>
      <c r="AB588" s="6">
        <v>0</v>
      </c>
      <c r="AC588" s="6">
        <v>1E-3</v>
      </c>
      <c r="AD588" s="6">
        <v>0</v>
      </c>
      <c r="AE588" s="6">
        <v>3.3166666666666671E-2</v>
      </c>
      <c r="AF588" s="6">
        <v>6.4999999999999997E-3</v>
      </c>
      <c r="AG588" s="7">
        <v>0.95883333333333332</v>
      </c>
      <c r="AH588" s="6">
        <v>1.6666666666666666E-4</v>
      </c>
      <c r="AI588" s="6">
        <v>0</v>
      </c>
      <c r="AJ588" s="6">
        <v>1E-3</v>
      </c>
      <c r="AK588" s="6">
        <v>0</v>
      </c>
      <c r="AL588" s="6">
        <v>4.7833333333333332E-2</v>
      </c>
      <c r="AM588" s="6">
        <v>0</v>
      </c>
      <c r="AN588" s="7">
        <v>0.95016666666666671</v>
      </c>
      <c r="AO588" s="6">
        <v>1.88274924904286E-277</v>
      </c>
      <c r="AP588" s="6">
        <v>0</v>
      </c>
      <c r="AQ588" s="6">
        <v>3.5268039166355703E-163</v>
      </c>
      <c r="AR588" s="6">
        <v>1.6046352746769599E-33</v>
      </c>
      <c r="AS588" s="6">
        <v>1.3692425394444701E-37</v>
      </c>
      <c r="AT588" s="7">
        <v>1</v>
      </c>
      <c r="AU588" s="5">
        <v>6</v>
      </c>
      <c r="AV588" s="6">
        <v>1.11137251681566E-85</v>
      </c>
      <c r="AW588" s="6">
        <v>9.28514924861805E-158</v>
      </c>
      <c r="AX588" s="6">
        <v>1.5444957335347599E-51</v>
      </c>
      <c r="AY588" s="6">
        <v>2.6611343981194899E-16</v>
      </c>
      <c r="AZ588" s="6">
        <v>6.6706554902522595E-23</v>
      </c>
      <c r="BA588" s="7">
        <v>1</v>
      </c>
      <c r="BB588" s="6">
        <v>1.02529785437903E-234</v>
      </c>
      <c r="BC588" s="6">
        <v>8.4864142687427903E-92</v>
      </c>
      <c r="BD588" s="6">
        <v>1.35656766971284E-257</v>
      </c>
      <c r="BE588" s="6">
        <v>4.9409698684295901E-36</v>
      </c>
      <c r="BF588" s="6">
        <v>1.4555699804475801E-27</v>
      </c>
      <c r="BG588" s="6">
        <v>3.4484929092561498E-49</v>
      </c>
      <c r="BH588" s="7">
        <v>1</v>
      </c>
      <c r="BI588" s="6">
        <v>1.37107313110248E-278</v>
      </c>
      <c r="BJ588" s="6">
        <v>0</v>
      </c>
      <c r="BK588" s="6">
        <v>5.3809057378784204E-159</v>
      </c>
      <c r="BL588" s="6">
        <v>1.69699727691586E-33</v>
      </c>
      <c r="BM588" s="6">
        <v>2.8482322165226998E-152</v>
      </c>
      <c r="BN588" s="6">
        <v>1</v>
      </c>
      <c r="BO588" s="7">
        <v>3.2819321231296199E-37</v>
      </c>
      <c r="BP588" s="6">
        <v>3.1526078615714603E-89</v>
      </c>
      <c r="BQ588" s="6">
        <v>2.96775403449229E-161</v>
      </c>
      <c r="BR588" s="6">
        <v>2.05832821950445E-53</v>
      </c>
      <c r="BS588" s="6">
        <v>9.2613618908120295E-17</v>
      </c>
      <c r="BT588" s="6">
        <v>5.54197443074728E-25</v>
      </c>
      <c r="BU588" s="6">
        <v>1</v>
      </c>
      <c r="BV588" s="7">
        <v>5.7169364527299702E-72</v>
      </c>
      <c r="BW588">
        <v>294</v>
      </c>
      <c r="BX588">
        <v>306</v>
      </c>
      <c r="BY588">
        <v>270</v>
      </c>
      <c r="BZ588">
        <v>287</v>
      </c>
      <c r="CA588">
        <v>251</v>
      </c>
      <c r="CB588">
        <v>194</v>
      </c>
      <c r="CC588">
        <v>215</v>
      </c>
      <c r="CD588">
        <v>226</v>
      </c>
      <c r="CE588">
        <v>227</v>
      </c>
      <c r="CF588" s="1">
        <v>249</v>
      </c>
      <c r="CH588" s="43">
        <v>4.7673711931933302E-2</v>
      </c>
      <c r="CJ588" s="27" t="s">
        <v>72357</v>
      </c>
    </row>
    <row r="589" spans="1:88">
      <c r="A589" s="27">
        <v>586</v>
      </c>
      <c r="B589" t="s">
        <v>70952</v>
      </c>
      <c r="C589" t="s">
        <v>71784</v>
      </c>
      <c r="D589" t="s">
        <v>71768</v>
      </c>
      <c r="E589" t="s">
        <v>71775</v>
      </c>
      <c r="M589" s="51">
        <v>1964</v>
      </c>
      <c r="N589" s="27" t="s">
        <v>70955</v>
      </c>
      <c r="O589" s="54" t="s">
        <v>72389</v>
      </c>
      <c r="P589" s="11"/>
      <c r="Q589" s="11" t="s">
        <v>70990</v>
      </c>
      <c r="R589" s="11" t="s">
        <v>70990</v>
      </c>
      <c r="S589" s="12" t="s">
        <v>70990</v>
      </c>
      <c r="T589" s="6">
        <v>8.0000000000000002E-3</v>
      </c>
      <c r="U589" s="6">
        <v>1E-3</v>
      </c>
      <c r="V589" s="6">
        <v>1.3333333333333333E-3</v>
      </c>
      <c r="W589" s="6">
        <v>0</v>
      </c>
      <c r="X589" s="6">
        <v>3.4666666666666672E-2</v>
      </c>
      <c r="Y589" s="6">
        <v>0</v>
      </c>
      <c r="Z589" s="7">
        <v>0.95466666666666666</v>
      </c>
      <c r="AA589" s="6">
        <v>6.4999999999999997E-3</v>
      </c>
      <c r="AB589" s="6">
        <v>0</v>
      </c>
      <c r="AC589" s="6">
        <v>6.6666666666666664E-4</v>
      </c>
      <c r="AD589" s="6">
        <v>0</v>
      </c>
      <c r="AE589" s="6">
        <v>3.2833333333333332E-2</v>
      </c>
      <c r="AF589" s="6">
        <v>6.3333333333333332E-3</v>
      </c>
      <c r="AG589" s="7">
        <v>0.95299999999999985</v>
      </c>
      <c r="AH589" s="6">
        <v>5.9999999999999993E-3</v>
      </c>
      <c r="AI589" s="6">
        <v>0</v>
      </c>
      <c r="AJ589" s="6">
        <v>5.0000000000000001E-4</v>
      </c>
      <c r="AK589" s="6">
        <v>0</v>
      </c>
      <c r="AL589" s="6">
        <v>4.8999999999999995E-2</v>
      </c>
      <c r="AM589" s="6">
        <v>0</v>
      </c>
      <c r="AN589" s="7">
        <v>0.94383333333333319</v>
      </c>
      <c r="AO589" s="6">
        <v>9.6155818457185594E-285</v>
      </c>
      <c r="AP589" s="6">
        <v>0</v>
      </c>
      <c r="AQ589" s="6">
        <v>3.5211968404739797E-164</v>
      </c>
      <c r="AR589" s="6">
        <v>1.3032623465231301E-35</v>
      </c>
      <c r="AS589" s="6">
        <v>1.03735671367844E-33</v>
      </c>
      <c r="AT589" s="7">
        <v>1</v>
      </c>
      <c r="AU589" s="5">
        <v>6</v>
      </c>
      <c r="AV589" s="6">
        <v>1.93698929064216E-80</v>
      </c>
      <c r="AW589" s="6">
        <v>8.3377316273106802E-146</v>
      </c>
      <c r="AX589" s="6">
        <v>2.4266480626769099E-46</v>
      </c>
      <c r="AY589" s="6">
        <v>1.23893482404792E-12</v>
      </c>
      <c r="AZ589" s="6">
        <v>6.32468439401815E-19</v>
      </c>
      <c r="BA589" s="7">
        <v>0.99999999999876099</v>
      </c>
      <c r="BB589" s="6">
        <v>1.2596549078873899E-238</v>
      </c>
      <c r="BC589" s="6">
        <v>8.6183757537497905E-102</v>
      </c>
      <c r="BD589" s="6">
        <v>1.1983377211078501E-268</v>
      </c>
      <c r="BE589" s="6">
        <v>4.6080075362396603E-37</v>
      </c>
      <c r="BF589" s="6">
        <v>3.4062365539823603E-32</v>
      </c>
      <c r="BG589" s="6">
        <v>2.3581210677475998E-47</v>
      </c>
      <c r="BH589" s="7">
        <v>1</v>
      </c>
      <c r="BI589" s="6">
        <v>5.4596590383348297E-286</v>
      </c>
      <c r="BJ589" s="6">
        <v>0</v>
      </c>
      <c r="BK589" s="6">
        <v>6.4942344870213196E-161</v>
      </c>
      <c r="BL589" s="6">
        <v>1.5627838820577699E-35</v>
      </c>
      <c r="BM589" s="6">
        <v>3.1003212528279102E-146</v>
      </c>
      <c r="BN589" s="6">
        <v>1</v>
      </c>
      <c r="BO589" s="7">
        <v>7.4886091262504697E-34</v>
      </c>
      <c r="BP589" s="6">
        <v>1.8003226369071299E-85</v>
      </c>
      <c r="BQ589" s="6">
        <v>5.3268098596722803E-151</v>
      </c>
      <c r="BR589" s="6">
        <v>1.0736641737225499E-48</v>
      </c>
      <c r="BS589" s="6">
        <v>1.36245493937704E-12</v>
      </c>
      <c r="BT589" s="6">
        <v>3.8786594847768401E-19</v>
      </c>
      <c r="BU589" s="6">
        <v>0.99999999999863798</v>
      </c>
      <c r="BV589" s="7">
        <v>2.9666448729832501E-55</v>
      </c>
      <c r="BW589">
        <v>294</v>
      </c>
      <c r="BX589">
        <v>306</v>
      </c>
      <c r="BY589">
        <v>270</v>
      </c>
      <c r="BZ589">
        <v>287</v>
      </c>
      <c r="CA589">
        <v>251</v>
      </c>
      <c r="CB589">
        <v>194</v>
      </c>
      <c r="CC589">
        <v>215</v>
      </c>
      <c r="CD589">
        <v>226</v>
      </c>
      <c r="CE589">
        <v>227</v>
      </c>
      <c r="CF589" s="1">
        <v>249</v>
      </c>
      <c r="CH589" s="43">
        <v>6.3751317175974695E-2</v>
      </c>
      <c r="CJ589" s="27" t="s">
        <v>72357</v>
      </c>
    </row>
    <row r="590" spans="1:88">
      <c r="A590" s="27">
        <v>587</v>
      </c>
      <c r="B590" t="s">
        <v>71427</v>
      </c>
      <c r="D590" t="s">
        <v>71429</v>
      </c>
      <c r="E590" t="s">
        <v>71797</v>
      </c>
      <c r="F590" s="29">
        <v>24.3523</v>
      </c>
      <c r="G590" s="29">
        <v>113.17001999999999</v>
      </c>
      <c r="H590" s="30">
        <v>99</v>
      </c>
      <c r="I590" s="29" t="s">
        <v>71881</v>
      </c>
      <c r="J590" s="37" t="s">
        <v>72293</v>
      </c>
      <c r="M590" s="48">
        <v>40560</v>
      </c>
      <c r="N590" s="27" t="s">
        <v>70955</v>
      </c>
      <c r="O590" s="54" t="s">
        <v>72389</v>
      </c>
      <c r="P590" s="11"/>
      <c r="Q590" s="11"/>
      <c r="T590" s="6">
        <v>2.7666666666666669E-2</v>
      </c>
      <c r="U590" s="6">
        <v>0</v>
      </c>
      <c r="V590" s="6">
        <v>0</v>
      </c>
      <c r="W590" s="6">
        <v>1.6666666666666666E-4</v>
      </c>
      <c r="X590" s="6">
        <v>2.3833333333333331E-2</v>
      </c>
      <c r="Y590" s="6">
        <v>0</v>
      </c>
      <c r="Z590" s="7">
        <v>0.94749999999999979</v>
      </c>
      <c r="AA590" s="6">
        <v>1.4999999999999999E-2</v>
      </c>
      <c r="AB590" s="6">
        <v>0</v>
      </c>
      <c r="AC590" s="6">
        <v>0</v>
      </c>
      <c r="AD590" s="6">
        <v>5.0000000000000001E-4</v>
      </c>
      <c r="AE590" s="6">
        <v>3.5166666666666672E-2</v>
      </c>
      <c r="AF590" s="6">
        <v>7.8333333333333328E-3</v>
      </c>
      <c r="AG590" s="7">
        <v>0.9408333333333333</v>
      </c>
      <c r="AH590" s="6">
        <v>1.2999999999999999E-2</v>
      </c>
      <c r="AI590" s="6">
        <v>0</v>
      </c>
      <c r="AJ590" s="6">
        <v>0</v>
      </c>
      <c r="AK590" s="6">
        <v>3.3333333333333332E-4</v>
      </c>
      <c r="AL590" s="6">
        <v>5.3333333333333337E-2</v>
      </c>
      <c r="AM590" s="6">
        <v>1.5000000000000002E-3</v>
      </c>
      <c r="AN590" s="7">
        <v>0.93133333333333335</v>
      </c>
      <c r="AO590" s="6">
        <v>4.5866137589412002E-296</v>
      </c>
      <c r="AP590" s="6">
        <v>0</v>
      </c>
      <c r="AQ590" s="6">
        <v>3.0552954813034703E-163</v>
      </c>
      <c r="AR590" s="6">
        <v>1.09659530603746E-38</v>
      </c>
      <c r="AS590" s="6">
        <v>6.9359214902389E-40</v>
      </c>
      <c r="AT590" s="7">
        <v>1</v>
      </c>
      <c r="AU590" s="5">
        <v>6</v>
      </c>
      <c r="AV590" s="6">
        <v>4.7930584141783503E-93</v>
      </c>
      <c r="AW590" s="6">
        <v>5.8396925812860102E-168</v>
      </c>
      <c r="AX590" s="6">
        <v>8.7745583834512795E-50</v>
      </c>
      <c r="AY590" s="6">
        <v>1.71626803397395E-11</v>
      </c>
      <c r="AZ590" s="6">
        <v>4.1737967570296899E-22</v>
      </c>
      <c r="BA590" s="7">
        <v>0.99999999998283695</v>
      </c>
      <c r="BB590" s="6">
        <v>5.8937510609608402E-261</v>
      </c>
      <c r="BC590" s="6">
        <v>1.2047111291021601E-101</v>
      </c>
      <c r="BD590" s="6">
        <v>2.8345831001629698E-256</v>
      </c>
      <c r="BE590" s="6">
        <v>4.9776637843876397E-33</v>
      </c>
      <c r="BF590" s="6">
        <v>2.41476483896513E-32</v>
      </c>
      <c r="BG590" s="6">
        <v>9.84718349539247E-51</v>
      </c>
      <c r="BH590" s="7">
        <v>1</v>
      </c>
      <c r="BI590" s="6">
        <v>2.4961304626582698E-298</v>
      </c>
      <c r="BJ590" s="6">
        <v>0</v>
      </c>
      <c r="BK590" s="6">
        <v>5.3577102447274903E-160</v>
      </c>
      <c r="BL590" s="6">
        <v>1.02203440923707E-38</v>
      </c>
      <c r="BM590" s="6">
        <v>1.9834852010843301E-161</v>
      </c>
      <c r="BN590" s="6">
        <v>1</v>
      </c>
      <c r="BO590" s="7">
        <v>7.6642681831745904E-41</v>
      </c>
      <c r="BP590" s="6">
        <v>5.6185933915105901E-99</v>
      </c>
      <c r="BQ590" s="6">
        <v>5.6815691741176701E-174</v>
      </c>
      <c r="BR590" s="6">
        <v>1.51837408260191E-53</v>
      </c>
      <c r="BS590" s="6">
        <v>1.6583832103536101E-11</v>
      </c>
      <c r="BT590" s="6">
        <v>1.15816990454895E-22</v>
      </c>
      <c r="BU590" s="6">
        <v>0.99999999998341604</v>
      </c>
      <c r="BV590" s="7">
        <v>3.18909137260411E-62</v>
      </c>
      <c r="BW590">
        <v>294</v>
      </c>
      <c r="BX590">
        <v>306</v>
      </c>
      <c r="BY590">
        <v>270</v>
      </c>
      <c r="BZ590">
        <v>287</v>
      </c>
      <c r="CA590">
        <v>251</v>
      </c>
      <c r="CB590">
        <v>194</v>
      </c>
      <c r="CC590">
        <v>215</v>
      </c>
      <c r="CD590">
        <v>226</v>
      </c>
      <c r="CE590">
        <v>227</v>
      </c>
      <c r="CF590" s="1">
        <v>249</v>
      </c>
      <c r="CH590" s="43">
        <v>4.0488037625247102E-2</v>
      </c>
      <c r="CJ590" s="27" t="s">
        <v>72357</v>
      </c>
    </row>
    <row r="591" spans="1:88">
      <c r="A591" s="27">
        <v>588</v>
      </c>
      <c r="B591" t="s">
        <v>71428</v>
      </c>
      <c r="C591" t="s">
        <v>71785</v>
      </c>
      <c r="D591" t="s">
        <v>71770</v>
      </c>
      <c r="E591" t="s">
        <v>71775</v>
      </c>
      <c r="M591" s="51">
        <v>1978</v>
      </c>
      <c r="N591" s="27" t="s">
        <v>70955</v>
      </c>
      <c r="O591" s="54" t="s">
        <v>72389</v>
      </c>
      <c r="P591" s="11"/>
      <c r="Q591" s="11"/>
      <c r="S591" s="12" t="s">
        <v>70990</v>
      </c>
      <c r="T591" s="6">
        <v>8.0000000000000002E-3</v>
      </c>
      <c r="U591" s="6">
        <v>1.7000000000000001E-2</v>
      </c>
      <c r="V591" s="6">
        <v>4.3333333333333331E-3</v>
      </c>
      <c r="W591" s="6">
        <v>0</v>
      </c>
      <c r="X591" s="6">
        <v>2.5999999999999999E-2</v>
      </c>
      <c r="Y591" s="6">
        <v>0</v>
      </c>
      <c r="Z591" s="7">
        <v>0.94399999999999995</v>
      </c>
      <c r="AA591" s="6">
        <v>4.0000000000000001E-3</v>
      </c>
      <c r="AB591" s="6">
        <v>1.6666666666666666E-4</v>
      </c>
      <c r="AC591" s="6">
        <v>1.666666666666667E-3</v>
      </c>
      <c r="AD591" s="6">
        <v>0</v>
      </c>
      <c r="AE591" s="6">
        <v>2.3833333333333335E-2</v>
      </c>
      <c r="AF591" s="6">
        <v>4.4999999999999997E-3</v>
      </c>
      <c r="AG591" s="7">
        <v>0.96499999999999986</v>
      </c>
      <c r="AH591" s="6">
        <v>2E-3</v>
      </c>
      <c r="AI591" s="6">
        <v>0</v>
      </c>
      <c r="AJ591" s="6">
        <v>1.1666666666666668E-3</v>
      </c>
      <c r="AK591" s="6">
        <v>0</v>
      </c>
      <c r="AL591" s="6">
        <v>3.5833333333333335E-2</v>
      </c>
      <c r="AM591" s="6">
        <v>0</v>
      </c>
      <c r="AN591" s="7">
        <v>0.96050000000000002</v>
      </c>
      <c r="AO591" s="6">
        <v>5.5806681507392996E-270</v>
      </c>
      <c r="AP591" s="6">
        <v>0</v>
      </c>
      <c r="AQ591" s="6">
        <v>3.4893353421241701E-178</v>
      </c>
      <c r="AR591" s="6">
        <v>8.4557771798627204E-39</v>
      </c>
      <c r="AS591" s="6">
        <v>1.8083542719095898E-42</v>
      </c>
      <c r="AT591" s="7">
        <v>1</v>
      </c>
      <c r="AU591" s="5">
        <v>6</v>
      </c>
      <c r="AV591" s="6">
        <v>5.4068425782511796E-88</v>
      </c>
      <c r="AW591" s="6">
        <v>1.5615765780190699E-168</v>
      </c>
      <c r="AX591" s="6">
        <v>2.7126235812699202E-55</v>
      </c>
      <c r="AY591" s="6">
        <v>1.3909925420335701E-9</v>
      </c>
      <c r="AZ591" s="6">
        <v>1.44017788318439E-24</v>
      </c>
      <c r="BA591" s="7">
        <v>0.99999999860900701</v>
      </c>
      <c r="BB591" s="6">
        <v>1.4722454863488399E-226</v>
      </c>
      <c r="BC591" s="6">
        <v>1.6608534865963701E-90</v>
      </c>
      <c r="BD591" s="6">
        <v>1.26992840555495E-250</v>
      </c>
      <c r="BE591" s="6">
        <v>5.0449937981280896E-38</v>
      </c>
      <c r="BF591" s="6">
        <v>3.83904454471002E-33</v>
      </c>
      <c r="BG591" s="6">
        <v>1.0909816263903901E-50</v>
      </c>
      <c r="BH591" s="7">
        <v>1</v>
      </c>
      <c r="BI591" s="6">
        <v>1.47051762346668E-271</v>
      </c>
      <c r="BJ591" s="6">
        <v>0</v>
      </c>
      <c r="BK591" s="6">
        <v>3.05240450930071E-173</v>
      </c>
      <c r="BL591" s="6">
        <v>7.5108549866158399E-39</v>
      </c>
      <c r="BM591" s="6">
        <v>7.5259020928318699E-165</v>
      </c>
      <c r="BN591" s="6">
        <v>1</v>
      </c>
      <c r="BO591" s="7">
        <v>4.4655125087002899E-42</v>
      </c>
      <c r="BP591" s="6">
        <v>2.6712608075463201E-94</v>
      </c>
      <c r="BQ591" s="6">
        <v>6.1454761334440997E-175</v>
      </c>
      <c r="BR591" s="6">
        <v>3.6660660276926901E-59</v>
      </c>
      <c r="BS591" s="6">
        <v>1.60744198783484E-9</v>
      </c>
      <c r="BT591" s="6">
        <v>7.3036534757859399E-25</v>
      </c>
      <c r="BU591" s="6">
        <v>0.99999999839255804</v>
      </c>
      <c r="BV591" s="7">
        <v>2.7205727180076198E-66</v>
      </c>
      <c r="BW591">
        <v>294</v>
      </c>
      <c r="BX591">
        <v>305</v>
      </c>
      <c r="BY591">
        <v>266</v>
      </c>
      <c r="BZ591">
        <v>285</v>
      </c>
      <c r="CA591">
        <v>255</v>
      </c>
      <c r="CB591">
        <v>194</v>
      </c>
      <c r="CC591">
        <v>217</v>
      </c>
      <c r="CD591">
        <v>225</v>
      </c>
      <c r="CE591">
        <v>228</v>
      </c>
      <c r="CF591" s="1">
        <v>242</v>
      </c>
      <c r="CH591" s="43">
        <v>4.5730666848679297E-2</v>
      </c>
      <c r="CJ591" s="27" t="s">
        <v>72357</v>
      </c>
    </row>
    <row r="592" spans="1:88">
      <c r="A592" s="27">
        <v>589</v>
      </c>
      <c r="B592" t="s">
        <v>70952</v>
      </c>
      <c r="D592" t="s">
        <v>71430</v>
      </c>
      <c r="E592" t="s">
        <v>71792</v>
      </c>
      <c r="F592" s="29">
        <v>22.393999999999998</v>
      </c>
      <c r="G592" s="29">
        <v>108.381</v>
      </c>
      <c r="H592" s="31">
        <v>137</v>
      </c>
      <c r="I592" s="29" t="s">
        <v>71881</v>
      </c>
      <c r="J592" s="31" t="s">
        <v>72275</v>
      </c>
      <c r="K592" s="31" t="s">
        <v>72277</v>
      </c>
      <c r="M592" s="48">
        <v>39806</v>
      </c>
      <c r="N592" s="27" t="s">
        <v>70955</v>
      </c>
      <c r="O592" s="54" t="s">
        <v>72390</v>
      </c>
      <c r="P592" s="11"/>
      <c r="Q592" s="11"/>
      <c r="T592" s="6">
        <v>0</v>
      </c>
      <c r="U592" s="6">
        <v>4.8333333333333336E-3</v>
      </c>
      <c r="V592" s="6">
        <v>1.8666666666666668E-2</v>
      </c>
      <c r="W592" s="6">
        <v>3.1666666666666666E-3</v>
      </c>
      <c r="X592" s="6">
        <v>5.0000000000000001E-4</v>
      </c>
      <c r="Y592" s="6">
        <v>2.9499999999999998E-2</v>
      </c>
      <c r="Z592" s="7">
        <v>0.94333333333333325</v>
      </c>
      <c r="AA592" s="6">
        <v>0</v>
      </c>
      <c r="AB592" s="6">
        <v>4.4999999999999997E-3</v>
      </c>
      <c r="AC592" s="6">
        <v>1.1499999999999998E-2</v>
      </c>
      <c r="AD592" s="6">
        <v>1.666666666666667E-3</v>
      </c>
      <c r="AE592" s="6">
        <v>8.4999999999999989E-3</v>
      </c>
      <c r="AF592" s="6">
        <v>3.6333333333333336E-2</v>
      </c>
      <c r="AG592" s="7">
        <v>0.93766666666666676</v>
      </c>
      <c r="AH592" s="6">
        <v>0</v>
      </c>
      <c r="AI592" s="6">
        <v>3.4999999999999996E-3</v>
      </c>
      <c r="AJ592" s="6">
        <v>8.8333333333333337E-3</v>
      </c>
      <c r="AK592" s="6">
        <v>1.1666666666666668E-3</v>
      </c>
      <c r="AL592" s="6">
        <v>1.1666666666666668E-3</v>
      </c>
      <c r="AM592" s="6">
        <v>5.0999999999999997E-2</v>
      </c>
      <c r="AN592" s="7">
        <v>0.93350000000000011</v>
      </c>
      <c r="AO592" s="6">
        <v>1.00414844715264E-266</v>
      </c>
      <c r="AP592" s="6">
        <f>7.51777006004824*10^-317</f>
        <v>0</v>
      </c>
      <c r="AQ592" s="6">
        <v>1.04900053769206E-150</v>
      </c>
      <c r="AR592" s="6">
        <v>6.0855082910954003E-34</v>
      </c>
      <c r="AS592" s="6">
        <v>4.4555304791160299E-29</v>
      </c>
      <c r="AT592" s="7">
        <v>1</v>
      </c>
      <c r="AU592" s="5">
        <v>6</v>
      </c>
      <c r="AV592" s="6">
        <v>1.1813288183122901E-90</v>
      </c>
      <c r="AW592" s="6">
        <v>9.7551134629241707E-171</v>
      </c>
      <c r="AX592" s="6">
        <v>4.0865747736434303E-55</v>
      </c>
      <c r="AY592" s="6">
        <v>3.7229139152424401E-19</v>
      </c>
      <c r="AZ592" s="6">
        <v>1.0518428543223E-26</v>
      </c>
      <c r="BA592" s="7">
        <v>1</v>
      </c>
      <c r="BB592" s="6">
        <v>3.1435583109160503E-238</v>
      </c>
      <c r="BC592" s="6">
        <v>1.2352297444132901E-91</v>
      </c>
      <c r="BD592" s="6">
        <v>4.5584299922781097E-238</v>
      </c>
      <c r="BE592" s="6">
        <v>3.4094813125157298E-34</v>
      </c>
      <c r="BF592" s="6">
        <v>5.6710151673921299E-28</v>
      </c>
      <c r="BG592" s="6">
        <v>1.8282938062120999E-44</v>
      </c>
      <c r="BH592" s="7">
        <v>1</v>
      </c>
      <c r="BI592" s="6">
        <v>9.0616445743869799E-268</v>
      </c>
      <c r="BJ592" s="6">
        <f>5.16633170894758*10^-312</f>
        <v>0</v>
      </c>
      <c r="BK592" s="6">
        <v>3.0627712906047297E-147</v>
      </c>
      <c r="BL592" s="6">
        <v>8.2766999558273508E-34</v>
      </c>
      <c r="BM592" s="6">
        <v>1.26577515007969E-144</v>
      </c>
      <c r="BN592" s="6">
        <v>1</v>
      </c>
      <c r="BO592" s="7">
        <v>6.37566164363155E-29</v>
      </c>
      <c r="BP592" s="6">
        <v>2.1164329848296601E-95</v>
      </c>
      <c r="BQ592" s="6">
        <v>1.77123800475099E-175</v>
      </c>
      <c r="BR592" s="6">
        <v>5.5228331477724998E-58</v>
      </c>
      <c r="BS592" s="6">
        <v>2.1147285553916E-19</v>
      </c>
      <c r="BT592" s="6">
        <v>4.3163705822668498E-28</v>
      </c>
      <c r="BU592" s="6">
        <v>1</v>
      </c>
      <c r="BV592" s="7">
        <v>4.4059518384838398E-72</v>
      </c>
      <c r="BW592">
        <v>294</v>
      </c>
      <c r="BX592">
        <v>306</v>
      </c>
      <c r="BY592">
        <v>270</v>
      </c>
      <c r="BZ592">
        <v>287</v>
      </c>
      <c r="CA592">
        <v>251</v>
      </c>
      <c r="CB592">
        <v>194</v>
      </c>
      <c r="CC592">
        <v>216</v>
      </c>
      <c r="CD592">
        <v>226</v>
      </c>
      <c r="CE592">
        <v>227</v>
      </c>
      <c r="CF592" s="1">
        <v>249</v>
      </c>
      <c r="CH592" s="43">
        <v>5.4750932631117001E-2</v>
      </c>
      <c r="CJ592" s="27" t="s">
        <v>72357</v>
      </c>
    </row>
    <row r="593" spans="1:88">
      <c r="A593" s="27">
        <v>590</v>
      </c>
      <c r="B593" t="s">
        <v>71427</v>
      </c>
      <c r="D593" t="s">
        <v>71431</v>
      </c>
      <c r="E593" t="s">
        <v>71775</v>
      </c>
      <c r="I593" s="32" t="s">
        <v>71802</v>
      </c>
      <c r="M593" s="51">
        <v>1964</v>
      </c>
      <c r="N593" s="27" t="s">
        <v>70955</v>
      </c>
      <c r="O593" s="54" t="s">
        <v>72389</v>
      </c>
      <c r="P593" s="11" t="s">
        <v>70990</v>
      </c>
      <c r="Q593" s="11" t="s">
        <v>70990</v>
      </c>
      <c r="R593" s="11" t="s">
        <v>70990</v>
      </c>
      <c r="S593" s="12" t="s">
        <v>70990</v>
      </c>
      <c r="T593" s="6">
        <v>5.7000000000000002E-2</v>
      </c>
      <c r="U593" s="6">
        <v>0</v>
      </c>
      <c r="V593" s="6">
        <v>0</v>
      </c>
      <c r="W593" s="6">
        <v>0</v>
      </c>
      <c r="X593" s="6">
        <v>3.216666666666667E-2</v>
      </c>
      <c r="Y593" s="6">
        <v>1E-3</v>
      </c>
      <c r="Z593" s="7">
        <v>0.90933333333333322</v>
      </c>
      <c r="AA593" s="6">
        <v>0.04</v>
      </c>
      <c r="AB593" s="6">
        <v>0</v>
      </c>
      <c r="AC593" s="6">
        <v>0</v>
      </c>
      <c r="AD593" s="6">
        <v>0</v>
      </c>
      <c r="AE593" s="6">
        <v>3.783333333333333E-2</v>
      </c>
      <c r="AF593" s="6">
        <v>1.1833333333333335E-2</v>
      </c>
      <c r="AG593" s="7">
        <v>0.90983333333333327</v>
      </c>
      <c r="AH593" s="6">
        <v>3.6666666666666667E-2</v>
      </c>
      <c r="AI593" s="6">
        <v>0</v>
      </c>
      <c r="AJ593" s="6">
        <v>0</v>
      </c>
      <c r="AK593" s="6">
        <v>0</v>
      </c>
      <c r="AL593" s="6">
        <v>5.2499999999999998E-2</v>
      </c>
      <c r="AM593" s="6">
        <v>8.8333333333333337E-3</v>
      </c>
      <c r="AN593" s="7">
        <v>0.90183333333333326</v>
      </c>
      <c r="AO593" s="6">
        <f>7.74056199840939*10^-311</f>
        <v>0</v>
      </c>
      <c r="AP593" s="6">
        <v>0</v>
      </c>
      <c r="AQ593" s="6">
        <v>1.05117800037604E-177</v>
      </c>
      <c r="AR593" s="6">
        <v>2.8059211164494301E-37</v>
      </c>
      <c r="AS593" s="6">
        <v>1.53957153524272E-47</v>
      </c>
      <c r="AT593" s="7">
        <v>1</v>
      </c>
      <c r="AU593" s="5">
        <v>6</v>
      </c>
      <c r="AV593" s="6">
        <v>1.1691881726298599E-106</v>
      </c>
      <c r="AW593" s="6">
        <v>1.4701354736969301E-166</v>
      </c>
      <c r="AX593" s="6">
        <v>1.37492578852403E-56</v>
      </c>
      <c r="AY593" s="6">
        <v>1.7990556718985999E-12</v>
      </c>
      <c r="AZ593" s="6">
        <v>6.7537626752282301E-26</v>
      </c>
      <c r="BA593" s="7">
        <v>0.99999999999820099</v>
      </c>
      <c r="BB593" s="6">
        <v>6.6363652279890305E-263</v>
      </c>
      <c r="BC593" s="6">
        <v>3.19730894306381E-108</v>
      </c>
      <c r="BD593" s="6">
        <v>1.49908511128664E-269</v>
      </c>
      <c r="BE593" s="6">
        <v>9.6013020090031303E-34</v>
      </c>
      <c r="BF593" s="6">
        <v>2.1959332337970898E-34</v>
      </c>
      <c r="BG593" s="6">
        <v>1.1724525421554699E-53</v>
      </c>
      <c r="BH593" s="7">
        <v>1</v>
      </c>
      <c r="BI593" s="6">
        <f>5.00548582811359*10^-312</f>
        <v>0</v>
      </c>
      <c r="BJ593" s="6">
        <v>0</v>
      </c>
      <c r="BK593" s="6">
        <v>2.08724658645841E-172</v>
      </c>
      <c r="BL593" s="6">
        <v>2.2300872216068302E-37</v>
      </c>
      <c r="BM593" s="6">
        <v>3.49955183047209E-163</v>
      </c>
      <c r="BN593" s="6">
        <v>1</v>
      </c>
      <c r="BO593" s="7">
        <v>9.5356079935760394E-47</v>
      </c>
      <c r="BP593" s="6">
        <v>6.29341994844903E-113</v>
      </c>
      <c r="BQ593" s="6">
        <v>6.0134378331725401E-173</v>
      </c>
      <c r="BR593" s="6">
        <v>1.5752542408919101E-60</v>
      </c>
      <c r="BS593" s="6">
        <v>1.9800060609173901E-12</v>
      </c>
      <c r="BT593" s="6">
        <v>2.7045199825176598E-26</v>
      </c>
      <c r="BU593" s="6">
        <v>0.99999999999802003</v>
      </c>
      <c r="BV593" s="7">
        <v>2.5629412384543501E-68</v>
      </c>
      <c r="BW593">
        <v>294</v>
      </c>
      <c r="BX593">
        <v>306</v>
      </c>
      <c r="BY593">
        <v>270</v>
      </c>
      <c r="BZ593">
        <v>287</v>
      </c>
      <c r="CA593">
        <v>251</v>
      </c>
      <c r="CB593">
        <v>194</v>
      </c>
      <c r="CC593">
        <v>215</v>
      </c>
      <c r="CD593">
        <v>226</v>
      </c>
      <c r="CE593">
        <v>227</v>
      </c>
      <c r="CF593" s="1">
        <v>249</v>
      </c>
      <c r="CH593" s="43">
        <v>4.5244319324351502E-2</v>
      </c>
      <c r="CJ593" s="27" t="s">
        <v>72357</v>
      </c>
    </row>
    <row r="594" spans="1:88">
      <c r="A594" s="27">
        <v>591</v>
      </c>
      <c r="B594" t="s">
        <v>70952</v>
      </c>
      <c r="D594" t="s">
        <v>71432</v>
      </c>
      <c r="E594" t="s">
        <v>71792</v>
      </c>
      <c r="F594" s="29">
        <v>24.1175</v>
      </c>
      <c r="G594" s="29">
        <v>115.65819999999999</v>
      </c>
      <c r="H594" s="31">
        <v>159</v>
      </c>
      <c r="I594" s="29" t="s">
        <v>71881</v>
      </c>
      <c r="J594" s="31" t="s">
        <v>72259</v>
      </c>
      <c r="K594" s="31" t="s">
        <v>72261</v>
      </c>
      <c r="M594" s="48">
        <v>39797</v>
      </c>
      <c r="N594" s="27" t="s">
        <v>70955</v>
      </c>
      <c r="O594" s="54" t="s">
        <v>72390</v>
      </c>
      <c r="P594" s="11"/>
      <c r="Q594" s="11"/>
      <c r="T594" s="6">
        <v>0</v>
      </c>
      <c r="U594" s="6">
        <v>3.0166666666666665E-2</v>
      </c>
      <c r="V594" s="6">
        <v>1E-3</v>
      </c>
      <c r="W594" s="6">
        <v>1E-3</v>
      </c>
      <c r="X594" s="6">
        <v>2.3333333333333335E-3</v>
      </c>
      <c r="Y594" s="6">
        <v>5.7500000000000002E-2</v>
      </c>
      <c r="Z594" s="7">
        <v>0.90800000000000003</v>
      </c>
      <c r="AA594" s="6">
        <v>0</v>
      </c>
      <c r="AB594" s="6">
        <v>1.1666666666666668E-3</v>
      </c>
      <c r="AC594" s="6">
        <v>1E-3</v>
      </c>
      <c r="AD594" s="6">
        <v>1E-3</v>
      </c>
      <c r="AE594" s="6">
        <v>2.2333333333333334E-2</v>
      </c>
      <c r="AF594" s="6">
        <v>5.5166666666666669E-2</v>
      </c>
      <c r="AG594" s="7">
        <v>0.91866666666666674</v>
      </c>
      <c r="AH594" s="6">
        <v>0</v>
      </c>
      <c r="AI594" s="6">
        <v>1E-3</v>
      </c>
      <c r="AJ594" s="6">
        <v>1E-3</v>
      </c>
      <c r="AK594" s="6">
        <v>1E-3</v>
      </c>
      <c r="AL594" s="6">
        <v>0.02</v>
      </c>
      <c r="AM594" s="6">
        <v>6.433333333333334E-2</v>
      </c>
      <c r="AN594" s="7">
        <v>0.91266666666666663</v>
      </c>
      <c r="AO594" s="6">
        <v>2.1756918112639199E-297</v>
      </c>
      <c r="AP594" s="6">
        <v>0</v>
      </c>
      <c r="AQ594" s="6">
        <v>2.0733498601908199E-184</v>
      </c>
      <c r="AR594" s="6">
        <v>4.92279746015341E-39</v>
      </c>
      <c r="AS594" s="6">
        <v>1.0769706712375901E-40</v>
      </c>
      <c r="AT594" s="7">
        <v>1</v>
      </c>
      <c r="AU594" s="5">
        <v>6</v>
      </c>
      <c r="AV594" s="6">
        <v>1.72104870202797E-95</v>
      </c>
      <c r="AW594" s="6">
        <v>3.6488375153987099E-174</v>
      </c>
      <c r="AX594" s="6">
        <v>3.5571929075876997E-55</v>
      </c>
      <c r="AY594" s="6">
        <v>5.7745573791281401E-15</v>
      </c>
      <c r="AZ594" s="6">
        <v>4.8524765238443399E-22</v>
      </c>
      <c r="BA594" s="7">
        <v>0.999999999999994</v>
      </c>
      <c r="BB594" s="6">
        <v>1.0103097749028799E-226</v>
      </c>
      <c r="BC594" s="6">
        <v>1.5515741582609901E-99</v>
      </c>
      <c r="BD594" s="6">
        <v>2.31381890901932E-265</v>
      </c>
      <c r="BE594" s="6">
        <v>1.7363797723965099E-38</v>
      </c>
      <c r="BF594" s="6">
        <v>3.6088268142906701E-34</v>
      </c>
      <c r="BG594" s="6">
        <v>7.3532493701870601E-56</v>
      </c>
      <c r="BH594" s="7">
        <v>1</v>
      </c>
      <c r="BI594" s="6">
        <v>1.0207928159736601E-298</v>
      </c>
      <c r="BJ594" s="6">
        <v>0</v>
      </c>
      <c r="BK594" s="6">
        <v>7.4674169831900296E-181</v>
      </c>
      <c r="BL594" s="6">
        <v>4.9201891303349001E-39</v>
      </c>
      <c r="BM594" s="6">
        <v>4.7706653400036102E-150</v>
      </c>
      <c r="BN594" s="6">
        <v>1</v>
      </c>
      <c r="BO594" s="7">
        <v>8.1828219278777801E-41</v>
      </c>
      <c r="BP594" s="6">
        <v>5.0175505808898001E-99</v>
      </c>
      <c r="BQ594" s="6">
        <v>8.9116220127286604E-178</v>
      </c>
      <c r="BR594" s="6">
        <v>5.1196749002937896E-56</v>
      </c>
      <c r="BS594" s="6">
        <v>3.7019113872200699E-15</v>
      </c>
      <c r="BT594" s="6">
        <v>4.6117604092642998E-23</v>
      </c>
      <c r="BU594" s="6">
        <v>0.999999999999996</v>
      </c>
      <c r="BV594" s="7">
        <v>4.5851298125781099E-68</v>
      </c>
      <c r="BW594">
        <v>294</v>
      </c>
      <c r="BX594">
        <v>305</v>
      </c>
      <c r="BY594">
        <v>270</v>
      </c>
      <c r="BZ594">
        <v>287</v>
      </c>
      <c r="CA594">
        <v>251</v>
      </c>
      <c r="CB594">
        <v>194</v>
      </c>
      <c r="CC594">
        <v>216</v>
      </c>
      <c r="CD594">
        <v>226</v>
      </c>
      <c r="CE594">
        <v>227</v>
      </c>
      <c r="CF594" s="1">
        <v>249</v>
      </c>
      <c r="CH594" s="43">
        <v>5.9130105183360197E-2</v>
      </c>
      <c r="CJ594" s="27" t="s">
        <v>72357</v>
      </c>
    </row>
    <row r="595" spans="1:88">
      <c r="A595" s="27">
        <v>592</v>
      </c>
      <c r="B595" t="s">
        <v>70952</v>
      </c>
      <c r="D595" t="s">
        <v>71433</v>
      </c>
      <c r="E595" t="s">
        <v>71792</v>
      </c>
      <c r="F595" s="29">
        <v>24.087900000000001</v>
      </c>
      <c r="G595" s="29">
        <v>115.53740000000001</v>
      </c>
      <c r="H595" s="31">
        <v>136</v>
      </c>
      <c r="I595" s="29" t="s">
        <v>71881</v>
      </c>
      <c r="J595" s="31" t="s">
        <v>72259</v>
      </c>
      <c r="K595" s="31" t="s">
        <v>72262</v>
      </c>
      <c r="M595" s="48">
        <v>39797</v>
      </c>
      <c r="N595" s="27" t="s">
        <v>70955</v>
      </c>
      <c r="O595" s="54" t="s">
        <v>72390</v>
      </c>
      <c r="P595" s="11"/>
      <c r="Q595" s="11"/>
      <c r="T595" s="6">
        <v>0</v>
      </c>
      <c r="U595" s="6">
        <v>1.1666666666666668E-3</v>
      </c>
      <c r="V595" s="6">
        <v>2.1333333333333333E-2</v>
      </c>
      <c r="W595" s="6">
        <v>8.3333333333333339E-4</v>
      </c>
      <c r="X595" s="6">
        <v>3.3333333333333335E-3</v>
      </c>
      <c r="Y595" s="6">
        <v>6.7666666666666667E-2</v>
      </c>
      <c r="Z595" s="7">
        <v>0.90566666666666673</v>
      </c>
      <c r="AA595" s="6">
        <v>0</v>
      </c>
      <c r="AB595" s="6">
        <v>0</v>
      </c>
      <c r="AC595" s="6">
        <v>1.4E-2</v>
      </c>
      <c r="AD595" s="6">
        <v>1E-3</v>
      </c>
      <c r="AE595" s="6">
        <v>1.833333333333333E-2</v>
      </c>
      <c r="AF595" s="6">
        <v>5.9833333333333343E-2</v>
      </c>
      <c r="AG595" s="7">
        <v>0.90650000000000019</v>
      </c>
      <c r="AH595" s="6">
        <v>0</v>
      </c>
      <c r="AI595" s="6">
        <v>0</v>
      </c>
      <c r="AJ595" s="6">
        <v>9.3333333333333341E-3</v>
      </c>
      <c r="AK595" s="6">
        <v>1E-3</v>
      </c>
      <c r="AL595" s="6">
        <v>1.4999999999999999E-2</v>
      </c>
      <c r="AM595" s="6">
        <v>7.2333333333333333E-2</v>
      </c>
      <c r="AN595" s="7">
        <v>0.90216666666666667</v>
      </c>
      <c r="AO595" s="6">
        <v>2.0381620949387801E-289</v>
      </c>
      <c r="AP595" s="6">
        <v>0</v>
      </c>
      <c r="AQ595" s="6">
        <v>4.2345766348024498E-174</v>
      </c>
      <c r="AR595" s="6">
        <v>5.9984310000527403E-36</v>
      </c>
      <c r="AS595" s="6">
        <v>1.98467073841011E-36</v>
      </c>
      <c r="AT595" s="7">
        <v>1</v>
      </c>
      <c r="AU595" s="5">
        <v>6</v>
      </c>
      <c r="AV595" s="6">
        <v>4.6767571889347201E-67</v>
      </c>
      <c r="AW595" s="6">
        <v>3.4761212664736802E-121</v>
      </c>
      <c r="AX595" s="6">
        <v>1.96068637953138E-56</v>
      </c>
      <c r="AY595" s="6">
        <v>2.6126460348435902E-16</v>
      </c>
      <c r="AZ595" s="6">
        <v>1.9829574190203601E-22</v>
      </c>
      <c r="BA595" s="7">
        <v>1</v>
      </c>
      <c r="BB595" s="6">
        <v>4.8306914670836403E-239</v>
      </c>
      <c r="BC595" s="6">
        <v>7.9240161081711292E-102</v>
      </c>
      <c r="BD595" s="6">
        <v>9.5206511693219696E-255</v>
      </c>
      <c r="BE595" s="6">
        <v>1.5631018985166599E-38</v>
      </c>
      <c r="BF595" s="6">
        <v>1.00572258098586E-31</v>
      </c>
      <c r="BG595" s="6">
        <v>5.5689545032448095E-47</v>
      </c>
      <c r="BH595" s="7">
        <v>1</v>
      </c>
      <c r="BI595" s="6">
        <v>7.1735694146436204E-292</v>
      </c>
      <c r="BJ595" s="6">
        <v>0</v>
      </c>
      <c r="BK595" s="6">
        <v>1.3231585652842699E-172</v>
      </c>
      <c r="BL595" s="6">
        <v>6.3138252389885901E-36</v>
      </c>
      <c r="BM595" s="6">
        <v>3.94946990260788E-149</v>
      </c>
      <c r="BN595" s="6">
        <v>1</v>
      </c>
      <c r="BO595" s="7">
        <v>2.31762285623006E-38</v>
      </c>
      <c r="BP595" s="6">
        <v>5.1785509738844295E-72</v>
      </c>
      <c r="BQ595" s="6">
        <v>2.7582840006224701E-126</v>
      </c>
      <c r="BR595" s="6">
        <v>1.33385010727256E-58</v>
      </c>
      <c r="BS595" s="6">
        <v>2.4402575414141002E-16</v>
      </c>
      <c r="BT595" s="6">
        <v>5.5080358807027699E-23</v>
      </c>
      <c r="BU595" s="6">
        <v>1</v>
      </c>
      <c r="BV595" s="7">
        <v>1.2934588458991799E-67</v>
      </c>
      <c r="BW595">
        <v>295</v>
      </c>
      <c r="BX595">
        <v>305</v>
      </c>
      <c r="BY595">
        <v>266</v>
      </c>
      <c r="BZ595">
        <v>285</v>
      </c>
      <c r="CA595">
        <v>255</v>
      </c>
      <c r="CB595">
        <v>194</v>
      </c>
      <c r="CC595">
        <v>216</v>
      </c>
      <c r="CD595">
        <v>225</v>
      </c>
      <c r="CE595">
        <v>228</v>
      </c>
      <c r="CF595" s="1">
        <v>242</v>
      </c>
      <c r="CH595" s="43">
        <v>5.5002165439584201E-2</v>
      </c>
      <c r="CJ595" s="27" t="s">
        <v>72357</v>
      </c>
    </row>
    <row r="596" spans="1:88">
      <c r="A596" s="27">
        <v>593</v>
      </c>
      <c r="B596" t="s">
        <v>71427</v>
      </c>
      <c r="C596" t="s">
        <v>71786</v>
      </c>
      <c r="D596" t="s">
        <v>71787</v>
      </c>
      <c r="E596" t="s">
        <v>71775</v>
      </c>
      <c r="I596" s="32" t="s">
        <v>71886</v>
      </c>
      <c r="M596" s="51">
        <v>1977</v>
      </c>
      <c r="N596" s="27" t="s">
        <v>70955</v>
      </c>
      <c r="O596" s="54" t="s">
        <v>72389</v>
      </c>
      <c r="P596" s="11"/>
      <c r="Q596" s="11"/>
      <c r="T596" s="6">
        <v>2.2999999999999996E-2</v>
      </c>
      <c r="U596" s="6">
        <v>3.966666666666667E-2</v>
      </c>
      <c r="V596" s="6">
        <v>1.3333333333333333E-3</v>
      </c>
      <c r="W596" s="6">
        <v>3.3333333333333332E-4</v>
      </c>
      <c r="X596" s="6">
        <v>3.0666666666666665E-2</v>
      </c>
      <c r="Y596" s="6">
        <v>1.1666666666666668E-3</v>
      </c>
      <c r="Z596" s="7">
        <v>0.90350000000000008</v>
      </c>
      <c r="AA596" s="6">
        <v>2.4499999999999997E-2</v>
      </c>
      <c r="AB596" s="6">
        <v>2.6666666666666666E-3</v>
      </c>
      <c r="AC596" s="6">
        <v>8.3333333333333339E-4</v>
      </c>
      <c r="AD596" s="6">
        <v>1E-3</v>
      </c>
      <c r="AE596" s="6">
        <v>2.816666666666667E-2</v>
      </c>
      <c r="AF596" s="6">
        <v>8.5000000000000006E-3</v>
      </c>
      <c r="AG596" s="7">
        <v>0.9341666666666667</v>
      </c>
      <c r="AH596" s="6">
        <v>2.2999999999999996E-2</v>
      </c>
      <c r="AI596" s="6">
        <v>1.8333333333333333E-3</v>
      </c>
      <c r="AJ596" s="6">
        <v>1E-3</v>
      </c>
      <c r="AK596" s="6">
        <v>1.3333333333333333E-3</v>
      </c>
      <c r="AL596" s="6">
        <v>3.9333333333333338E-2</v>
      </c>
      <c r="AM596" s="6">
        <v>3.6666666666666666E-3</v>
      </c>
      <c r="AN596" s="7">
        <v>0.93066666666666664</v>
      </c>
      <c r="AO596" s="6">
        <v>6.1516385648598404E-269</v>
      </c>
      <c r="AP596" s="6">
        <v>0</v>
      </c>
      <c r="AQ596" s="6">
        <v>3.0486935943720398E-146</v>
      </c>
      <c r="AR596" s="6">
        <v>1.0288164549778E-38</v>
      </c>
      <c r="AS596" s="6">
        <v>1.33985708283954E-31</v>
      </c>
      <c r="AT596" s="7">
        <v>1</v>
      </c>
      <c r="AU596" s="5">
        <v>6</v>
      </c>
      <c r="AV596" s="6">
        <v>5.1050342893879297E-91</v>
      </c>
      <c r="AW596" s="6">
        <v>1.4380888491444901E-169</v>
      </c>
      <c r="AX596" s="6">
        <v>8.6175221054937406E-61</v>
      </c>
      <c r="AY596" s="6">
        <v>3.0256448159328601E-12</v>
      </c>
      <c r="AZ596" s="6">
        <v>2.6512008975811798E-26</v>
      </c>
      <c r="BA596" s="7">
        <v>0.99999999999697398</v>
      </c>
      <c r="BB596" s="6">
        <v>1.17165507692158E-225</v>
      </c>
      <c r="BC596" s="6">
        <v>1.9385591080888999E-84</v>
      </c>
      <c r="BD596" s="6">
        <v>1.82210783739273E-236</v>
      </c>
      <c r="BE596" s="6">
        <v>7.5950700201320398E-33</v>
      </c>
      <c r="BF596" s="6">
        <v>4.4209354716588898E-33</v>
      </c>
      <c r="BG596" s="6">
        <v>2.00076358478286E-45</v>
      </c>
      <c r="BH596" s="7">
        <v>1</v>
      </c>
      <c r="BI596" s="6">
        <v>2.0976722340593001E-271</v>
      </c>
      <c r="BJ596" s="6">
        <v>2.7036849747242198E-305</v>
      </c>
      <c r="BK596" s="6">
        <v>2.25913749842248E-145</v>
      </c>
      <c r="BL596" s="6">
        <v>1.26361584676977E-38</v>
      </c>
      <c r="BM596" s="6">
        <v>7.0144407153683696E-144</v>
      </c>
      <c r="BN596" s="6">
        <v>1</v>
      </c>
      <c r="BO596" s="7">
        <v>8.8308684638264007E-34</v>
      </c>
      <c r="BP596" s="6">
        <v>4.1490873384212897E-98</v>
      </c>
      <c r="BQ596" s="6">
        <v>8.3120300548759801E-177</v>
      </c>
      <c r="BR596" s="6">
        <v>4.2995686263517101E-65</v>
      </c>
      <c r="BS596" s="6">
        <v>4.9928110904146903E-12</v>
      </c>
      <c r="BT596" s="6">
        <v>4.0800075191460302E-26</v>
      </c>
      <c r="BU596" s="6">
        <v>0.99999999999500699</v>
      </c>
      <c r="BV596" s="7">
        <v>2.8979802548501902E-69</v>
      </c>
      <c r="BW596">
        <v>295</v>
      </c>
      <c r="BX596">
        <v>305</v>
      </c>
      <c r="BY596">
        <v>266</v>
      </c>
      <c r="BZ596">
        <v>285</v>
      </c>
      <c r="CA596">
        <v>255</v>
      </c>
      <c r="CB596">
        <v>194</v>
      </c>
      <c r="CC596">
        <v>216</v>
      </c>
      <c r="CD596">
        <v>225</v>
      </c>
      <c r="CE596">
        <v>228</v>
      </c>
      <c r="CF596" s="1">
        <v>242</v>
      </c>
      <c r="CH596" s="43">
        <v>2.6912426445136702E-2</v>
      </c>
      <c r="CJ596" s="27" t="s">
        <v>72357</v>
      </c>
    </row>
    <row r="597" spans="1:88">
      <c r="A597" s="27">
        <v>594</v>
      </c>
      <c r="B597" t="s">
        <v>70952</v>
      </c>
      <c r="D597" t="s">
        <v>71434</v>
      </c>
      <c r="E597" t="s">
        <v>71792</v>
      </c>
      <c r="F597" s="29">
        <v>24.072399999999998</v>
      </c>
      <c r="G597" s="29">
        <v>115.62560000000001</v>
      </c>
      <c r="H597" s="31">
        <v>128</v>
      </c>
      <c r="I597" s="29" t="s">
        <v>71881</v>
      </c>
      <c r="J597" s="31" t="s">
        <v>72259</v>
      </c>
      <c r="K597" s="31" t="s">
        <v>72262</v>
      </c>
      <c r="M597" s="48">
        <v>39797</v>
      </c>
      <c r="N597" s="27" t="s">
        <v>70955</v>
      </c>
      <c r="O597" s="54" t="s">
        <v>72390</v>
      </c>
      <c r="P597" s="11"/>
      <c r="Q597" s="11"/>
      <c r="T597" s="6">
        <v>0</v>
      </c>
      <c r="U597" s="6">
        <v>0</v>
      </c>
      <c r="V597" s="6">
        <v>1E-3</v>
      </c>
      <c r="W597" s="6">
        <v>6.6666666666666664E-4</v>
      </c>
      <c r="X597" s="6">
        <v>1.7833333333333336E-2</v>
      </c>
      <c r="Y597" s="6">
        <v>8.1000000000000003E-2</v>
      </c>
      <c r="Z597" s="7">
        <v>0.89933333333333332</v>
      </c>
      <c r="AA597" s="6">
        <v>8.3333333333333339E-4</v>
      </c>
      <c r="AB597" s="6">
        <v>0</v>
      </c>
      <c r="AC597" s="6">
        <v>8.3333333333333339E-4</v>
      </c>
      <c r="AD597" s="6">
        <v>0</v>
      </c>
      <c r="AE597" s="6">
        <v>3.5166666666666666E-2</v>
      </c>
      <c r="AF597" s="6">
        <v>7.616666666666666E-2</v>
      </c>
      <c r="AG597" s="7">
        <v>0.88683333333333347</v>
      </c>
      <c r="AH597" s="6">
        <v>1E-3</v>
      </c>
      <c r="AI597" s="6">
        <v>0</v>
      </c>
      <c r="AJ597" s="6">
        <v>1E-3</v>
      </c>
      <c r="AK597" s="6">
        <v>5.0000000000000001E-4</v>
      </c>
      <c r="AL597" s="6">
        <v>3.1E-2</v>
      </c>
      <c r="AM597" s="6">
        <v>8.883333333333332E-2</v>
      </c>
      <c r="AN597" s="7">
        <v>0.87833333333333341</v>
      </c>
      <c r="AO597" s="6">
        <v>1.8821226135917E-303</v>
      </c>
      <c r="AP597" s="6">
        <v>0</v>
      </c>
      <c r="AQ597" s="6">
        <v>7.0641516726627002E-181</v>
      </c>
      <c r="AR597" s="6">
        <v>1.0201231266799699E-40</v>
      </c>
      <c r="AS597" s="6">
        <v>5.4682624754446697E-41</v>
      </c>
      <c r="AT597" s="7">
        <v>1</v>
      </c>
      <c r="AU597" s="5">
        <v>6</v>
      </c>
      <c r="AV597" s="6">
        <v>3.5848133779064298E-103</v>
      </c>
      <c r="AW597" s="6">
        <v>3.6243380816857198E-171</v>
      </c>
      <c r="AX597" s="6">
        <v>4.0762465635423901E-61</v>
      </c>
      <c r="AY597" s="6">
        <v>2.8421426551541801E-17</v>
      </c>
      <c r="AZ597" s="6">
        <v>4.2200160116448597E-27</v>
      </c>
      <c r="BA597" s="7">
        <v>1</v>
      </c>
      <c r="BB597" s="6">
        <v>2.24652133447835E-232</v>
      </c>
      <c r="BC597" s="6">
        <v>5.9563979549220995E-107</v>
      </c>
      <c r="BD597" s="6">
        <v>9.3537610018553392E-267</v>
      </c>
      <c r="BE597" s="6">
        <v>1.02379236865035E-38</v>
      </c>
      <c r="BF597" s="6">
        <v>3.5570819179180599E-33</v>
      </c>
      <c r="BG597" s="6">
        <v>9.20168572872448E-51</v>
      </c>
      <c r="BH597" s="7">
        <v>1</v>
      </c>
      <c r="BI597" s="6">
        <v>8.2802440158736999E-304</v>
      </c>
      <c r="BJ597" s="6">
        <v>0</v>
      </c>
      <c r="BK597" s="6">
        <v>1.21999940276595E-175</v>
      </c>
      <c r="BL597" s="6">
        <v>1.06060986642046E-40</v>
      </c>
      <c r="BM597" s="6">
        <v>4.3911950337059202E-150</v>
      </c>
      <c r="BN597" s="6">
        <v>1</v>
      </c>
      <c r="BO597" s="7">
        <v>1.44322415708709E-39</v>
      </c>
      <c r="BP597" s="6">
        <v>5.0163100681208698E-110</v>
      </c>
      <c r="BQ597" s="6">
        <v>3.6481145767578399E-178</v>
      </c>
      <c r="BR597" s="6">
        <v>2.48786756425331E-65</v>
      </c>
      <c r="BS597" s="6">
        <v>4.1674922664245798E-17</v>
      </c>
      <c r="BT597" s="6">
        <v>4.0136373526229297E-27</v>
      </c>
      <c r="BU597" s="6">
        <v>1</v>
      </c>
      <c r="BV597" s="7">
        <v>7.8706529530682302E-71</v>
      </c>
      <c r="BW597">
        <v>294</v>
      </c>
      <c r="BX597">
        <v>306</v>
      </c>
      <c r="BY597">
        <v>270</v>
      </c>
      <c r="BZ597">
        <v>287</v>
      </c>
      <c r="CA597">
        <v>251</v>
      </c>
      <c r="CB597">
        <v>194</v>
      </c>
      <c r="CC597">
        <v>216</v>
      </c>
      <c r="CD597">
        <v>226</v>
      </c>
      <c r="CE597">
        <v>227</v>
      </c>
      <c r="CF597" s="1">
        <v>249</v>
      </c>
      <c r="CH597" s="43">
        <v>5.6777856635911998E-2</v>
      </c>
      <c r="CJ597" s="27" t="s">
        <v>72357</v>
      </c>
    </row>
    <row r="598" spans="1:88">
      <c r="A598" s="27">
        <v>595</v>
      </c>
      <c r="B598" t="s">
        <v>70952</v>
      </c>
      <c r="D598" t="s">
        <v>71435</v>
      </c>
      <c r="E598" t="s">
        <v>71792</v>
      </c>
      <c r="F598" s="29">
        <v>24.212199999999999</v>
      </c>
      <c r="G598" s="29">
        <v>115.8261</v>
      </c>
      <c r="H598" s="31">
        <v>222</v>
      </c>
      <c r="I598" s="29" t="s">
        <v>71881</v>
      </c>
      <c r="J598" s="31" t="s">
        <v>72259</v>
      </c>
      <c r="K598" s="31" t="s">
        <v>72261</v>
      </c>
      <c r="M598" s="48">
        <v>39797</v>
      </c>
      <c r="N598" s="27" t="s">
        <v>70955</v>
      </c>
      <c r="O598" s="54" t="s">
        <v>72390</v>
      </c>
      <c r="P598" s="11"/>
      <c r="Q598" s="11" t="s">
        <v>70990</v>
      </c>
      <c r="R598" s="11" t="s">
        <v>70990</v>
      </c>
      <c r="S598" s="12" t="s">
        <v>70990</v>
      </c>
      <c r="T598" s="6">
        <v>0</v>
      </c>
      <c r="U598" s="6">
        <v>2.0333333333333335E-2</v>
      </c>
      <c r="V598" s="6">
        <v>0</v>
      </c>
      <c r="W598" s="6">
        <v>9.6666666666666672E-3</v>
      </c>
      <c r="X598" s="6">
        <v>1.8833333333333337E-2</v>
      </c>
      <c r="Y598" s="6">
        <v>5.7166666666666664E-2</v>
      </c>
      <c r="Z598" s="7">
        <v>0.89349999999999996</v>
      </c>
      <c r="AA598" s="6">
        <v>6.6666666666666664E-4</v>
      </c>
      <c r="AB598" s="6">
        <v>6.6666666666666664E-4</v>
      </c>
      <c r="AC598" s="6">
        <v>0</v>
      </c>
      <c r="AD598" s="6">
        <v>1.0500000000000001E-2</v>
      </c>
      <c r="AE598" s="6">
        <v>3.8166666666666668E-2</v>
      </c>
      <c r="AF598" s="6">
        <v>5.9166666666666666E-2</v>
      </c>
      <c r="AG598" s="7">
        <v>0.89066666666666672</v>
      </c>
      <c r="AH598" s="6">
        <v>0</v>
      </c>
      <c r="AI598" s="6">
        <v>1E-3</v>
      </c>
      <c r="AJ598" s="6">
        <v>0</v>
      </c>
      <c r="AK598" s="6">
        <v>8.3333333333333332E-3</v>
      </c>
      <c r="AL598" s="6">
        <v>4.1166666666666671E-2</v>
      </c>
      <c r="AM598" s="6">
        <v>6.8333333333333343E-2</v>
      </c>
      <c r="AN598" s="7">
        <v>0.88100000000000012</v>
      </c>
      <c r="AO598" s="6">
        <v>3.9475844913528899E-295</v>
      </c>
      <c r="AP598" s="6">
        <v>0</v>
      </c>
      <c r="AQ598" s="6">
        <v>1.7322653730453301E-183</v>
      </c>
      <c r="AR598" s="6">
        <v>1.2103820995240399E-33</v>
      </c>
      <c r="AS598" s="6">
        <v>5.5229195348380699E-42</v>
      </c>
      <c r="AT598" s="7">
        <v>1</v>
      </c>
      <c r="AU598" s="5">
        <v>6</v>
      </c>
      <c r="AV598" s="6">
        <v>1.2602058253226201E-91</v>
      </c>
      <c r="AW598" s="6">
        <v>1.20087709095414E-167</v>
      </c>
      <c r="AX598" s="6">
        <v>1.7628331941815301E-61</v>
      </c>
      <c r="AY598" s="6">
        <v>4.69310574471575E-15</v>
      </c>
      <c r="AZ598" s="6">
        <v>1.37131316021787E-27</v>
      </c>
      <c r="BA598" s="7">
        <v>0.999999999999995</v>
      </c>
      <c r="BB598" s="6">
        <v>8.2645758554534496E-226</v>
      </c>
      <c r="BC598" s="6">
        <v>3.48331118215044E-103</v>
      </c>
      <c r="BD598" s="6">
        <v>8.4271986020315394E-258</v>
      </c>
      <c r="BE598" s="6">
        <v>1.7248981950816999E-38</v>
      </c>
      <c r="BF598" s="6">
        <v>4.1587576654707102E-32</v>
      </c>
      <c r="BG598" s="6">
        <v>6.3071006896152398E-50</v>
      </c>
      <c r="BH598" s="7">
        <v>1</v>
      </c>
      <c r="BI598" s="6">
        <v>2.1535583722068702E-297</v>
      </c>
      <c r="BJ598" s="6">
        <v>0</v>
      </c>
      <c r="BK598" s="6">
        <v>7.4891608570087497E-181</v>
      </c>
      <c r="BL598" s="6">
        <v>1.07549665556275E-33</v>
      </c>
      <c r="BM598" s="6">
        <v>4.9200892629046996E-156</v>
      </c>
      <c r="BN598" s="6">
        <v>1</v>
      </c>
      <c r="BO598" s="7">
        <v>2.95664965381517E-43</v>
      </c>
      <c r="BP598" s="6">
        <v>1.0339318836095499E-95</v>
      </c>
      <c r="BQ598" s="6">
        <v>7.4307581271530995E-172</v>
      </c>
      <c r="BR598" s="6">
        <v>1.2269011437319199E-62</v>
      </c>
      <c r="BS598" s="6">
        <v>3.9846564419260001E-15</v>
      </c>
      <c r="BT598" s="6">
        <v>3.48692862475392E-28</v>
      </c>
      <c r="BU598" s="6">
        <v>0.999999999999996</v>
      </c>
      <c r="BV598" s="7">
        <v>5.0336096180053299E-72</v>
      </c>
      <c r="BW598">
        <v>294</v>
      </c>
      <c r="BX598">
        <v>305</v>
      </c>
      <c r="BY598">
        <v>270</v>
      </c>
      <c r="BZ598">
        <v>287</v>
      </c>
      <c r="CA598">
        <v>251</v>
      </c>
      <c r="CB598">
        <v>194</v>
      </c>
      <c r="CC598">
        <v>216</v>
      </c>
      <c r="CD598">
        <v>226</v>
      </c>
      <c r="CE598">
        <v>227</v>
      </c>
      <c r="CF598" s="1">
        <v>249</v>
      </c>
      <c r="CH598" s="43">
        <v>5.8567324622370499E-2</v>
      </c>
      <c r="CJ598" s="27" t="s">
        <v>72357</v>
      </c>
    </row>
    <row r="599" spans="1:88">
      <c r="A599" s="27">
        <v>596</v>
      </c>
      <c r="B599" t="s">
        <v>70952</v>
      </c>
      <c r="D599" t="s">
        <v>71436</v>
      </c>
      <c r="E599" t="s">
        <v>71792</v>
      </c>
      <c r="F599" s="29">
        <v>24.2623</v>
      </c>
      <c r="G599" s="29">
        <v>115.9648</v>
      </c>
      <c r="H599" s="31">
        <v>165</v>
      </c>
      <c r="I599" s="29" t="s">
        <v>71881</v>
      </c>
      <c r="J599" s="31" t="s">
        <v>72259</v>
      </c>
      <c r="K599" s="31" t="s">
        <v>72260</v>
      </c>
      <c r="M599" s="48">
        <v>39797</v>
      </c>
      <c r="N599" s="27" t="s">
        <v>70955</v>
      </c>
      <c r="O599" s="54" t="s">
        <v>72390</v>
      </c>
      <c r="P599" s="11"/>
      <c r="Q599" s="11"/>
      <c r="R599" s="11" t="s">
        <v>70990</v>
      </c>
      <c r="S599" s="12" t="s">
        <v>70990</v>
      </c>
      <c r="T599" s="6">
        <v>1E-3</v>
      </c>
      <c r="U599" s="6">
        <v>1.0833333333333332E-2</v>
      </c>
      <c r="V599" s="6">
        <v>2.5333333333333333E-2</v>
      </c>
      <c r="W599" s="6">
        <v>6.6666666666666664E-4</v>
      </c>
      <c r="X599" s="6">
        <v>2.5000000000000001E-3</v>
      </c>
      <c r="Y599" s="6">
        <v>6.8166666666666667E-2</v>
      </c>
      <c r="Z599" s="7">
        <v>0.89116666666666655</v>
      </c>
      <c r="AA599" s="6">
        <v>2.9999999999999996E-3</v>
      </c>
      <c r="AB599" s="6">
        <v>1E-3</v>
      </c>
      <c r="AC599" s="6">
        <v>2.3999999999999997E-2</v>
      </c>
      <c r="AD599" s="6">
        <v>8.3333333333333339E-4</v>
      </c>
      <c r="AE599" s="6">
        <v>2.7333333333333334E-2</v>
      </c>
      <c r="AF599" s="6">
        <v>6.8666666666666668E-2</v>
      </c>
      <c r="AG599" s="7">
        <v>0.87483333333333346</v>
      </c>
      <c r="AH599" s="6">
        <v>3.1666666666666666E-3</v>
      </c>
      <c r="AI599" s="6">
        <v>1E-3</v>
      </c>
      <c r="AJ599" s="6">
        <v>2.1666666666666667E-2</v>
      </c>
      <c r="AK599" s="6">
        <v>8.3333333333333339E-4</v>
      </c>
      <c r="AL599" s="6">
        <v>2.5666666666666667E-2</v>
      </c>
      <c r="AM599" s="6">
        <v>8.1500000000000003E-2</v>
      </c>
      <c r="AN599" s="7">
        <v>0.8663333333333334</v>
      </c>
      <c r="AO599" s="6">
        <f>3.04059856322643*10^-314</f>
        <v>0</v>
      </c>
      <c r="AP599" s="6">
        <v>0</v>
      </c>
      <c r="AQ599" s="6">
        <v>3.5293226044160001E-184</v>
      </c>
      <c r="AR599" s="6">
        <v>7.5200740742190393E-40</v>
      </c>
      <c r="AS599" s="6">
        <v>8.1772971041929401E-47</v>
      </c>
      <c r="AT599" s="7">
        <v>1</v>
      </c>
      <c r="AU599" s="5">
        <v>6</v>
      </c>
      <c r="AV599" s="6">
        <v>1.4994899098794799E-95</v>
      </c>
      <c r="AW599" s="6">
        <v>4.3388149597992498E-172</v>
      </c>
      <c r="AX599" s="6">
        <v>5.69690056095245E-58</v>
      </c>
      <c r="AY599" s="6">
        <v>8.4792418506322705E-17</v>
      </c>
      <c r="AZ599" s="6">
        <v>1.55168326398486E-27</v>
      </c>
      <c r="BA599" s="7">
        <v>1</v>
      </c>
      <c r="BB599" s="6">
        <v>2.9793651548170202E-225</v>
      </c>
      <c r="BC599" s="6">
        <v>3.1713860520503302E-109</v>
      </c>
      <c r="BD599" s="6">
        <v>8.8260485248629201E-256</v>
      </c>
      <c r="BE599" s="6">
        <v>1.8955971001642999E-37</v>
      </c>
      <c r="BF599" s="6">
        <v>3.51675971096028E-37</v>
      </c>
      <c r="BG599" s="6">
        <v>8.0776275719595401E-54</v>
      </c>
      <c r="BH599" s="7">
        <v>1</v>
      </c>
      <c r="BI599" s="6">
        <f>4.09788229353691*10^-315</f>
        <v>0</v>
      </c>
      <c r="BJ599" s="6">
        <v>0</v>
      </c>
      <c r="BK599" s="6">
        <v>2.0126613455201401E-178</v>
      </c>
      <c r="BL599" s="6">
        <v>6.2498504254442099E-40</v>
      </c>
      <c r="BM599" s="6">
        <v>2.5237168472723101E-162</v>
      </c>
      <c r="BN599" s="6">
        <v>1</v>
      </c>
      <c r="BO599" s="7">
        <v>1.4458540850523201E-45</v>
      </c>
      <c r="BP599" s="6">
        <v>1.66472613296916E-99</v>
      </c>
      <c r="BQ599" s="6">
        <v>3.7901399200718598E-176</v>
      </c>
      <c r="BR599" s="6">
        <v>3.0113567515462599E-59</v>
      </c>
      <c r="BS599" s="6">
        <v>6.55337139651652E-17</v>
      </c>
      <c r="BT599" s="6">
        <v>2.8841699006623098E-28</v>
      </c>
      <c r="BU599" s="6">
        <v>1</v>
      </c>
      <c r="BV599" s="7">
        <v>2.24026223431277E-69</v>
      </c>
      <c r="BW599">
        <v>294</v>
      </c>
      <c r="BX599">
        <v>305</v>
      </c>
      <c r="BY599">
        <v>270</v>
      </c>
      <c r="BZ599">
        <v>287</v>
      </c>
      <c r="CA599">
        <v>251</v>
      </c>
      <c r="CB599">
        <v>194</v>
      </c>
      <c r="CC599">
        <v>216</v>
      </c>
      <c r="CD599">
        <v>226</v>
      </c>
      <c r="CE599">
        <v>227</v>
      </c>
      <c r="CF599" s="1">
        <v>249</v>
      </c>
      <c r="CH599" s="43">
        <v>6.28586109445919E-2</v>
      </c>
      <c r="CJ599" s="27" t="s">
        <v>72357</v>
      </c>
    </row>
    <row r="600" spans="1:88">
      <c r="A600" s="27">
        <v>597</v>
      </c>
      <c r="B600" t="s">
        <v>70952</v>
      </c>
      <c r="D600" t="s">
        <v>71437</v>
      </c>
      <c r="E600" t="s">
        <v>71792</v>
      </c>
      <c r="F600" s="29">
        <v>24.074000000000002</v>
      </c>
      <c r="G600" s="29">
        <v>115.4863</v>
      </c>
      <c r="H600" s="31">
        <v>161</v>
      </c>
      <c r="I600" s="29" t="s">
        <v>71881</v>
      </c>
      <c r="J600" s="31" t="s">
        <v>72259</v>
      </c>
      <c r="K600" s="31" t="s">
        <v>72262</v>
      </c>
      <c r="M600" s="48">
        <v>39797</v>
      </c>
      <c r="N600" s="27" t="s">
        <v>70955</v>
      </c>
      <c r="O600" s="54" t="s">
        <v>72390</v>
      </c>
      <c r="P600" s="11"/>
      <c r="Q600" s="11"/>
      <c r="S600" s="12" t="s">
        <v>70990</v>
      </c>
      <c r="T600" s="6">
        <v>1.6666666666666666E-4</v>
      </c>
      <c r="U600" s="6">
        <v>1.3333333333333333E-3</v>
      </c>
      <c r="V600" s="6">
        <v>1.6166666666666666E-2</v>
      </c>
      <c r="W600" s="6">
        <v>4.0000000000000001E-3</v>
      </c>
      <c r="X600" s="6">
        <v>1.2499999999999999E-2</v>
      </c>
      <c r="Y600" s="6">
        <v>8.083333333333334E-2</v>
      </c>
      <c r="Z600" s="7">
        <v>0.8846666666666666</v>
      </c>
      <c r="AA600" s="6">
        <v>1E-3</v>
      </c>
      <c r="AB600" s="6">
        <v>0</v>
      </c>
      <c r="AC600" s="6">
        <v>1.2166666666666666E-2</v>
      </c>
      <c r="AD600" s="6">
        <v>3.5000000000000001E-3</v>
      </c>
      <c r="AE600" s="6">
        <v>3.0166666666666665E-2</v>
      </c>
      <c r="AF600" s="6">
        <v>7.3666666666666672E-2</v>
      </c>
      <c r="AG600" s="7">
        <v>0.8796666666666666</v>
      </c>
      <c r="AH600" s="6">
        <v>6.6666666666666664E-4</v>
      </c>
      <c r="AI600" s="6">
        <v>0</v>
      </c>
      <c r="AJ600" s="6">
        <v>0.01</v>
      </c>
      <c r="AK600" s="6">
        <v>3.166666666666667E-3</v>
      </c>
      <c r="AL600" s="6">
        <v>2.2666666666666665E-2</v>
      </c>
      <c r="AM600" s="6">
        <v>8.6333333333333331E-2</v>
      </c>
      <c r="AN600" s="7">
        <v>0.87716666666666665</v>
      </c>
      <c r="AO600" s="6">
        <f>3.95252516672997*10^-322</f>
        <v>0</v>
      </c>
      <c r="AP600" s="6">
        <v>0</v>
      </c>
      <c r="AQ600" s="6">
        <v>8.16727864310706E-176</v>
      </c>
      <c r="AR600" s="6">
        <v>8.6801003480627105E-38</v>
      </c>
      <c r="AS600" s="6">
        <v>5.6185314252031404E-40</v>
      </c>
      <c r="AT600" s="7">
        <v>1</v>
      </c>
      <c r="AU600" s="5">
        <v>6</v>
      </c>
      <c r="AV600" s="6">
        <v>9.1018889205523497E-90</v>
      </c>
      <c r="AW600" s="6">
        <v>5.0835414714503403E-170</v>
      </c>
      <c r="AX600" s="6">
        <v>2.3290618686992699E-55</v>
      </c>
      <c r="AY600" s="6">
        <v>4.5509763403812298E-14</v>
      </c>
      <c r="AZ600" s="6">
        <v>5.5753414338642102E-19</v>
      </c>
      <c r="BA600" s="7">
        <v>0.99999999999995404</v>
      </c>
      <c r="BB600" s="6">
        <v>8.4201155738500398E-234</v>
      </c>
      <c r="BC600" s="6">
        <v>3.1239871059968699E-110</v>
      </c>
      <c r="BD600" s="6">
        <v>1.3878709271438601E-267</v>
      </c>
      <c r="BE600" s="6">
        <v>3.8680927495525999E-36</v>
      </c>
      <c r="BF600" s="6">
        <v>3.9209052332002799E-35</v>
      </c>
      <c r="BG600" s="6">
        <v>2.7980119670017998E-50</v>
      </c>
      <c r="BH600" s="7">
        <v>1</v>
      </c>
      <c r="BI600" s="6">
        <v>0</v>
      </c>
      <c r="BJ600" s="6">
        <v>0</v>
      </c>
      <c r="BK600" s="6">
        <v>5.0017645545814802E-174</v>
      </c>
      <c r="BL600" s="6">
        <v>7.9052645501880695E-38</v>
      </c>
      <c r="BM600" s="6">
        <v>6.7167430012119504E-159</v>
      </c>
      <c r="BN600" s="6">
        <v>1</v>
      </c>
      <c r="BO600" s="7">
        <v>3.7223963809597999E-42</v>
      </c>
      <c r="BP600" s="6">
        <v>1.00020998377615E-94</v>
      </c>
      <c r="BQ600" s="6">
        <v>5.61391419231925E-175</v>
      </c>
      <c r="BR600" s="6">
        <v>4.2336395971042701E-58</v>
      </c>
      <c r="BS600" s="6">
        <v>2.6847844353152199E-14</v>
      </c>
      <c r="BT600" s="6">
        <v>2.2932476915896499E-20</v>
      </c>
      <c r="BU600" s="6">
        <v>0.99999999999997302</v>
      </c>
      <c r="BV600" s="7">
        <v>2.1967046633612601E-72</v>
      </c>
      <c r="BW600">
        <v>295</v>
      </c>
      <c r="BX600">
        <v>305</v>
      </c>
      <c r="BY600">
        <v>266</v>
      </c>
      <c r="BZ600">
        <v>285</v>
      </c>
      <c r="CA600">
        <v>255</v>
      </c>
      <c r="CB600">
        <v>194</v>
      </c>
      <c r="CC600">
        <v>216</v>
      </c>
      <c r="CD600">
        <v>225</v>
      </c>
      <c r="CE600">
        <v>228</v>
      </c>
      <c r="CF600" s="1">
        <v>242</v>
      </c>
      <c r="CH600" s="43">
        <v>6.2014732231734003E-2</v>
      </c>
      <c r="CJ600" s="27" t="s">
        <v>72357</v>
      </c>
    </row>
    <row r="601" spans="1:88">
      <c r="A601" s="27">
        <v>598</v>
      </c>
      <c r="B601" t="s">
        <v>70952</v>
      </c>
      <c r="D601" t="s">
        <v>71438</v>
      </c>
      <c r="E601" t="s">
        <v>71792</v>
      </c>
      <c r="F601" s="29">
        <v>23.1815</v>
      </c>
      <c r="G601" s="29">
        <v>113.37820000000001</v>
      </c>
      <c r="H601" s="31">
        <v>127</v>
      </c>
      <c r="I601" s="29" t="s">
        <v>71881</v>
      </c>
      <c r="J601" s="31" t="s">
        <v>72259</v>
      </c>
      <c r="K601" s="31" t="s">
        <v>72293</v>
      </c>
      <c r="M601" s="48">
        <v>39812</v>
      </c>
      <c r="N601" s="27" t="s">
        <v>70955</v>
      </c>
      <c r="O601" s="54" t="s">
        <v>72390</v>
      </c>
      <c r="P601" s="11"/>
      <c r="Q601" s="11"/>
      <c r="R601" s="11" t="s">
        <v>70990</v>
      </c>
      <c r="T601" s="6">
        <v>1E-3</v>
      </c>
      <c r="U601" s="6">
        <v>6.6000000000000003E-2</v>
      </c>
      <c r="V601" s="6">
        <v>1E-3</v>
      </c>
      <c r="W601" s="6">
        <v>1E-3</v>
      </c>
      <c r="X601" s="6">
        <v>1.1333333333333334E-2</v>
      </c>
      <c r="Y601" s="6">
        <v>4.2000000000000003E-2</v>
      </c>
      <c r="Z601" s="7">
        <v>0.87783333333333335</v>
      </c>
      <c r="AA601" s="6">
        <v>6.6666666666666664E-4</v>
      </c>
      <c r="AB601" s="6">
        <v>2.8833333333333336E-2</v>
      </c>
      <c r="AC601" s="6">
        <v>3.3333333333333332E-4</v>
      </c>
      <c r="AD601" s="6">
        <v>1.1666666666666668E-3</v>
      </c>
      <c r="AE601" s="6">
        <v>2.3666666666666669E-2</v>
      </c>
      <c r="AF601" s="6">
        <v>4.0333333333333325E-2</v>
      </c>
      <c r="AG601" s="7">
        <v>0.90533333333333343</v>
      </c>
      <c r="AH601" s="6">
        <v>1E-3</v>
      </c>
      <c r="AI601" s="6">
        <v>1.8833333333333334E-2</v>
      </c>
      <c r="AJ601" s="6">
        <v>1E-3</v>
      </c>
      <c r="AK601" s="6">
        <v>1.3333333333333333E-3</v>
      </c>
      <c r="AL601" s="6">
        <v>2.6166666666666668E-2</v>
      </c>
      <c r="AM601" s="6">
        <v>4.8499999999999995E-2</v>
      </c>
      <c r="AN601" s="7">
        <v>0.90350000000000008</v>
      </c>
      <c r="AO601" s="6">
        <v>6.5084499321441496E-287</v>
      </c>
      <c r="AP601" s="6">
        <v>0</v>
      </c>
      <c r="AQ601" s="6">
        <v>3.1595456392527399E-179</v>
      </c>
      <c r="AR601" s="6">
        <v>2.3002542029757199E-40</v>
      </c>
      <c r="AS601" s="6">
        <v>1.0039981951987799E-44</v>
      </c>
      <c r="AT601" s="7">
        <v>1</v>
      </c>
      <c r="AU601" s="5">
        <v>6</v>
      </c>
      <c r="AV601" s="6">
        <v>5.35079419623351E-78</v>
      </c>
      <c r="AW601" s="6">
        <v>8.2677114384227998E-151</v>
      </c>
      <c r="AX601" s="6">
        <v>1.85378227660512E-46</v>
      </c>
      <c r="AY601" s="6">
        <v>1.58706916890132E-15</v>
      </c>
      <c r="AZ601" s="6">
        <v>2.6205329310986198E-21</v>
      </c>
      <c r="BA601" s="7">
        <v>0.999999999999998</v>
      </c>
      <c r="BB601" s="6">
        <v>2.88472209454596E-235</v>
      </c>
      <c r="BC601" s="6">
        <v>2.9694214965581799E-93</v>
      </c>
      <c r="BD601" s="6">
        <v>1.38792421085544E-260</v>
      </c>
      <c r="BE601" s="6">
        <v>9.3703043399809298E-38</v>
      </c>
      <c r="BF601" s="6">
        <v>3.1537580033444801E-34</v>
      </c>
      <c r="BG601" s="6">
        <v>3.8180349333893199E-54</v>
      </c>
      <c r="BH601" s="7">
        <v>1</v>
      </c>
      <c r="BI601" s="6">
        <v>9.2148829838496397E-288</v>
      </c>
      <c r="BJ601" s="6">
        <v>0</v>
      </c>
      <c r="BK601" s="6">
        <v>7.76600413712168E-174</v>
      </c>
      <c r="BL601" s="6">
        <v>2.0589226072322399E-40</v>
      </c>
      <c r="BM601" s="6">
        <v>2.6058156271376801E-158</v>
      </c>
      <c r="BN601" s="6">
        <v>1</v>
      </c>
      <c r="BO601" s="7">
        <v>1.3605458091866E-43</v>
      </c>
      <c r="BP601" s="6">
        <v>5.1734317485803101E-84</v>
      </c>
      <c r="BQ601" s="6">
        <v>6.8586329539900605E-157</v>
      </c>
      <c r="BR601" s="6">
        <v>1.65823224894309E-50</v>
      </c>
      <c r="BS601" s="6">
        <v>1.4540490212722999E-15</v>
      </c>
      <c r="BT601" s="6">
        <v>5.6160360914072301E-22</v>
      </c>
      <c r="BU601" s="6">
        <v>0.999999999999998</v>
      </c>
      <c r="BV601" s="7">
        <v>8.7630729460071895E-60</v>
      </c>
      <c r="BW601">
        <v>294</v>
      </c>
      <c r="BX601">
        <v>306</v>
      </c>
      <c r="BY601">
        <v>270</v>
      </c>
      <c r="BZ601">
        <v>287</v>
      </c>
      <c r="CA601">
        <v>251</v>
      </c>
      <c r="CB601">
        <v>194</v>
      </c>
      <c r="CC601">
        <v>216</v>
      </c>
      <c r="CD601">
        <v>226</v>
      </c>
      <c r="CE601">
        <v>227</v>
      </c>
      <c r="CF601" s="1">
        <v>249</v>
      </c>
      <c r="CH601" s="43">
        <v>6.2843197071384999E-2</v>
      </c>
      <c r="CJ601" s="27" t="s">
        <v>72357</v>
      </c>
    </row>
    <row r="602" spans="1:88">
      <c r="A602" s="27">
        <v>599</v>
      </c>
      <c r="B602" t="s">
        <v>70952</v>
      </c>
      <c r="D602" t="s">
        <v>71439</v>
      </c>
      <c r="E602" t="s">
        <v>71792</v>
      </c>
      <c r="F602" s="29">
        <v>23.203900000000001</v>
      </c>
      <c r="G602" s="29">
        <v>112.5761</v>
      </c>
      <c r="H602" s="31">
        <v>9</v>
      </c>
      <c r="I602" s="29" t="s">
        <v>71881</v>
      </c>
      <c r="J602" s="31" t="s">
        <v>72259</v>
      </c>
      <c r="K602" s="31" t="s">
        <v>72264</v>
      </c>
      <c r="M602" s="48">
        <v>39798</v>
      </c>
      <c r="N602" s="27" t="s">
        <v>70955</v>
      </c>
      <c r="O602" s="54" t="s">
        <v>72390</v>
      </c>
      <c r="P602" s="11"/>
      <c r="Q602" s="11"/>
      <c r="T602" s="6">
        <v>0</v>
      </c>
      <c r="U602" s="6">
        <v>5.0333333333333334E-2</v>
      </c>
      <c r="V602" s="6">
        <v>7.6666666666666662E-3</v>
      </c>
      <c r="W602" s="6">
        <v>4.333333333333334E-3</v>
      </c>
      <c r="X602" s="6">
        <v>8.3333333333333339E-4</v>
      </c>
      <c r="Y602" s="6">
        <v>6.183333333333333E-2</v>
      </c>
      <c r="Z602" s="7">
        <v>0.87483333333333324</v>
      </c>
      <c r="AA602" s="6">
        <v>0</v>
      </c>
      <c r="AB602" s="6">
        <v>1.8333333333333335E-3</v>
      </c>
      <c r="AC602" s="6">
        <v>2.0333333333333335E-2</v>
      </c>
      <c r="AD602" s="6">
        <v>1.0500000000000001E-2</v>
      </c>
      <c r="AE602" s="6">
        <v>1.3833333333333335E-2</v>
      </c>
      <c r="AF602" s="6">
        <v>5.3333333333333337E-2</v>
      </c>
      <c r="AG602" s="7">
        <v>0.89983333333333348</v>
      </c>
      <c r="AH602" s="6">
        <v>0</v>
      </c>
      <c r="AI602" s="6">
        <v>3.8333333333333331E-3</v>
      </c>
      <c r="AJ602" s="6">
        <v>1.4833333333333336E-2</v>
      </c>
      <c r="AK602" s="6">
        <v>7.6666666666666662E-3</v>
      </c>
      <c r="AL602" s="6">
        <v>1.0999999999999998E-2</v>
      </c>
      <c r="AM602" s="6">
        <v>6.6500000000000004E-2</v>
      </c>
      <c r="AN602" s="7">
        <v>0.89583333333333337</v>
      </c>
      <c r="AO602" s="6">
        <v>3.9867439156120301E-275</v>
      </c>
      <c r="AP602" s="6">
        <v>0</v>
      </c>
      <c r="AQ602" s="6">
        <v>2.8264982939985201E-157</v>
      </c>
      <c r="AR602" s="6">
        <v>3.91441717289603E-39</v>
      </c>
      <c r="AS602" s="6">
        <v>5.2129198382505899E-35</v>
      </c>
      <c r="AT602" s="7">
        <v>1</v>
      </c>
      <c r="AU602" s="5">
        <v>6</v>
      </c>
      <c r="AV602" s="6">
        <v>4.2229847786379598E-89</v>
      </c>
      <c r="AW602" s="6">
        <v>1.2118167705774801E-165</v>
      </c>
      <c r="AX602" s="6">
        <v>2.0722925598195101E-42</v>
      </c>
      <c r="AY602" s="6">
        <v>1.2650209444624E-19</v>
      </c>
      <c r="AZ602" s="6">
        <v>5.4629432468037703E-18</v>
      </c>
      <c r="BA602" s="7">
        <v>1</v>
      </c>
      <c r="BB602" s="6">
        <v>3.08066335094805E-230</v>
      </c>
      <c r="BC602" s="6">
        <v>2.73376761095481E-90</v>
      </c>
      <c r="BD602" s="6">
        <v>7.4947011805890303E-244</v>
      </c>
      <c r="BE602" s="6">
        <v>4.5281103939559603E-36</v>
      </c>
      <c r="BF602" s="6">
        <v>2.3098100926401898E-33</v>
      </c>
      <c r="BG602" s="6">
        <v>3.1440525762615998E-49</v>
      </c>
      <c r="BH602" s="7">
        <v>1</v>
      </c>
      <c r="BI602" s="6">
        <v>8.7343996451983003E-278</v>
      </c>
      <c r="BJ602" s="6">
        <f>1.47725628106533*10^-321</f>
        <v>0</v>
      </c>
      <c r="BK602" s="6">
        <v>7.5889172684929194E-155</v>
      </c>
      <c r="BL602" s="6">
        <v>4.0915527144740402E-39</v>
      </c>
      <c r="BM602" s="6">
        <v>6.9973813617400203E-160</v>
      </c>
      <c r="BN602" s="6">
        <v>1</v>
      </c>
      <c r="BO602" s="7">
        <v>1.3043418121868E-36</v>
      </c>
      <c r="BP602" s="6">
        <v>5.1933936662723598E-96</v>
      </c>
      <c r="BQ602" s="6">
        <v>1.3609971218524299E-172</v>
      </c>
      <c r="BR602" s="6">
        <v>1.2172964712804401E-47</v>
      </c>
      <c r="BS602" s="6">
        <v>1.2661642780331601E-19</v>
      </c>
      <c r="BT602" s="6">
        <v>1.1837586608705001E-18</v>
      </c>
      <c r="BU602" s="6">
        <v>1</v>
      </c>
      <c r="BV602" s="7">
        <v>9.7964826310954797E-57</v>
      </c>
      <c r="BW602">
        <v>294</v>
      </c>
      <c r="BX602">
        <v>306</v>
      </c>
      <c r="BY602">
        <v>270</v>
      </c>
      <c r="BZ602">
        <v>287</v>
      </c>
      <c r="CA602">
        <v>251</v>
      </c>
      <c r="CB602">
        <v>194</v>
      </c>
      <c r="CC602">
        <v>216</v>
      </c>
      <c r="CD602">
        <v>226</v>
      </c>
      <c r="CE602">
        <v>227</v>
      </c>
      <c r="CF602" s="1">
        <v>249</v>
      </c>
      <c r="CH602" s="43">
        <v>6.0318464620900597E-2</v>
      </c>
      <c r="CJ602" s="27" t="s">
        <v>72357</v>
      </c>
    </row>
    <row r="603" spans="1:88">
      <c r="A603" s="27">
        <v>600</v>
      </c>
      <c r="B603" t="s">
        <v>70952</v>
      </c>
      <c r="D603" t="s">
        <v>71440</v>
      </c>
      <c r="E603" t="s">
        <v>71792</v>
      </c>
      <c r="F603" s="29">
        <v>23.179600000000001</v>
      </c>
      <c r="G603" s="29">
        <v>113.3788</v>
      </c>
      <c r="H603" s="31">
        <v>74</v>
      </c>
      <c r="I603" s="29" t="s">
        <v>71881</v>
      </c>
      <c r="J603" s="31" t="s">
        <v>72259</v>
      </c>
      <c r="K603" s="31" t="s">
        <v>72293</v>
      </c>
      <c r="M603" s="48">
        <v>39812</v>
      </c>
      <c r="N603" s="27" t="s">
        <v>70955</v>
      </c>
      <c r="O603" s="54" t="s">
        <v>72390</v>
      </c>
      <c r="P603" s="11"/>
      <c r="Q603" s="11"/>
      <c r="T603" s="6">
        <v>0</v>
      </c>
      <c r="U603" s="6">
        <v>2.3833333333333331E-2</v>
      </c>
      <c r="V603" s="6">
        <v>2E-3</v>
      </c>
      <c r="W603" s="6">
        <v>1.9666666666666666E-2</v>
      </c>
      <c r="X603" s="6">
        <v>3.216666666666667E-2</v>
      </c>
      <c r="Y603" s="6">
        <v>4.9499999999999995E-2</v>
      </c>
      <c r="Z603" s="7">
        <v>0.87266666666666659</v>
      </c>
      <c r="AA603" s="6">
        <v>0</v>
      </c>
      <c r="AB603" s="6">
        <v>8.3333333333333339E-4</v>
      </c>
      <c r="AC603" s="6">
        <v>2.3333333333333335E-3</v>
      </c>
      <c r="AD603" s="6">
        <v>2.6666666666666668E-2</v>
      </c>
      <c r="AE603" s="6">
        <v>4.3500000000000004E-2</v>
      </c>
      <c r="AF603" s="6">
        <v>5.0666666666666665E-2</v>
      </c>
      <c r="AG603" s="7">
        <v>0.87583333333333335</v>
      </c>
      <c r="AH603" s="6">
        <v>0</v>
      </c>
      <c r="AI603" s="6">
        <v>6.6666666666666664E-4</v>
      </c>
      <c r="AJ603" s="6">
        <v>1.8333333333333333E-3</v>
      </c>
      <c r="AK603" s="6">
        <v>2.4666666666666667E-2</v>
      </c>
      <c r="AL603" s="6">
        <v>4.7999999999999994E-2</v>
      </c>
      <c r="AM603" s="6">
        <v>5.5833333333333339E-2</v>
      </c>
      <c r="AN603" s="7">
        <v>0.86866666666666681</v>
      </c>
      <c r="AO603" s="6">
        <v>5.65719800328901E-306</v>
      </c>
      <c r="AP603" s="6">
        <v>0</v>
      </c>
      <c r="AQ603" s="6">
        <v>2.6856320204648901E-163</v>
      </c>
      <c r="AR603" s="6">
        <v>2.3306366284085301E-39</v>
      </c>
      <c r="AS603" s="6">
        <v>2.8503298278144E-38</v>
      </c>
      <c r="AT603" s="7">
        <v>1</v>
      </c>
      <c r="AU603" s="5">
        <v>6</v>
      </c>
      <c r="AV603" s="6">
        <v>2.1501922370988701E-82</v>
      </c>
      <c r="AW603" s="6">
        <v>1.5648703842144101E-162</v>
      </c>
      <c r="AX603" s="6">
        <v>7.6817878656599104E-56</v>
      </c>
      <c r="AY603" s="6">
        <v>4.0785365263717899E-11</v>
      </c>
      <c r="AZ603" s="6">
        <v>2.74871227484584E-27</v>
      </c>
      <c r="BA603" s="7">
        <v>0.99999999995921496</v>
      </c>
      <c r="BB603" s="6">
        <v>1.0584623031935701E-232</v>
      </c>
      <c r="BC603" s="6">
        <v>7.8857850681921404E-108</v>
      </c>
      <c r="BD603" s="6">
        <v>2.6866948925299301E-271</v>
      </c>
      <c r="BE603" s="6">
        <v>9.6492962881344295E-36</v>
      </c>
      <c r="BF603" s="6">
        <v>9.18811731469582E-37</v>
      </c>
      <c r="BG603" s="6">
        <v>3.2046175462429701E-47</v>
      </c>
      <c r="BH603" s="7">
        <v>1</v>
      </c>
      <c r="BI603" s="6">
        <v>0</v>
      </c>
      <c r="BJ603" s="6">
        <v>0</v>
      </c>
      <c r="BK603" s="6">
        <v>7.3073788569158604E-162</v>
      </c>
      <c r="BL603" s="6">
        <v>2.29203129590698E-39</v>
      </c>
      <c r="BM603" s="6">
        <v>7.8457387731105802E-154</v>
      </c>
      <c r="BN603" s="6">
        <v>1</v>
      </c>
      <c r="BO603" s="7">
        <v>1.7261004712330801E-40</v>
      </c>
      <c r="BP603" s="6">
        <v>2.7447069630069E-89</v>
      </c>
      <c r="BQ603" s="6">
        <v>1.21520431090318E-169</v>
      </c>
      <c r="BR603" s="6">
        <v>9.5707332800977897E-60</v>
      </c>
      <c r="BS603" s="6">
        <v>8.7875339909806096E-11</v>
      </c>
      <c r="BT603" s="6">
        <v>1.5188696433055799E-26</v>
      </c>
      <c r="BU603" s="6">
        <v>0.99999999991212496</v>
      </c>
      <c r="BV603" s="7">
        <v>3.1138586502081202E-60</v>
      </c>
      <c r="BW603">
        <v>294</v>
      </c>
      <c r="BX603">
        <v>306</v>
      </c>
      <c r="BY603">
        <v>270</v>
      </c>
      <c r="BZ603">
        <v>287</v>
      </c>
      <c r="CA603">
        <v>251</v>
      </c>
      <c r="CB603">
        <v>194</v>
      </c>
      <c r="CC603">
        <v>216</v>
      </c>
      <c r="CD603">
        <v>226</v>
      </c>
      <c r="CE603">
        <v>227</v>
      </c>
      <c r="CF603" s="1">
        <v>249</v>
      </c>
      <c r="CH603" s="43">
        <v>5.9088546179171697E-2</v>
      </c>
      <c r="CJ603" s="27" t="s">
        <v>72357</v>
      </c>
    </row>
    <row r="604" spans="1:88">
      <c r="A604" s="27">
        <v>601</v>
      </c>
      <c r="B604" t="s">
        <v>70952</v>
      </c>
      <c r="D604" t="s">
        <v>71441</v>
      </c>
      <c r="E604" t="s">
        <v>71792</v>
      </c>
      <c r="F604" s="29">
        <v>24.061499999999999</v>
      </c>
      <c r="G604" s="29">
        <v>115.39749999999999</v>
      </c>
      <c r="H604" s="31">
        <v>231</v>
      </c>
      <c r="I604" s="29" t="s">
        <v>71881</v>
      </c>
      <c r="J604" s="31" t="s">
        <v>72259</v>
      </c>
      <c r="K604" s="31" t="s">
        <v>72263</v>
      </c>
      <c r="M604" s="48">
        <v>39797</v>
      </c>
      <c r="N604" s="27" t="s">
        <v>70955</v>
      </c>
      <c r="O604" s="54" t="s">
        <v>72390</v>
      </c>
      <c r="P604" s="11"/>
      <c r="Q604" s="11"/>
      <c r="T604" s="6">
        <v>1E-3</v>
      </c>
      <c r="U604" s="6">
        <v>1.2499999999999999E-2</v>
      </c>
      <c r="V604" s="6">
        <v>1E-3</v>
      </c>
      <c r="W604" s="6">
        <v>1.3333333333333334E-2</v>
      </c>
      <c r="X604" s="6">
        <v>8.5000000000000006E-3</v>
      </c>
      <c r="Y604" s="6">
        <v>9.3333333333333324E-2</v>
      </c>
      <c r="Z604" s="7">
        <v>0.87116666666666653</v>
      </c>
      <c r="AA604" s="6">
        <v>1.6666666666666668E-3</v>
      </c>
      <c r="AB604" s="6">
        <v>1E-3</v>
      </c>
      <c r="AC604" s="6">
        <v>1E-3</v>
      </c>
      <c r="AD604" s="6">
        <v>1.0166666666666666E-2</v>
      </c>
      <c r="AE604" s="6">
        <v>2.7166666666666662E-2</v>
      </c>
      <c r="AF604" s="6">
        <v>8.5833333333333331E-2</v>
      </c>
      <c r="AG604" s="7">
        <v>0.87383333333333335</v>
      </c>
      <c r="AH604" s="6">
        <v>1.5000000000000002E-3</v>
      </c>
      <c r="AI604" s="6">
        <v>8.3333333333333339E-4</v>
      </c>
      <c r="AJ604" s="6">
        <v>8.3333333333333339E-4</v>
      </c>
      <c r="AK604" s="6">
        <v>6.1666666666666667E-3</v>
      </c>
      <c r="AL604" s="6">
        <v>1.3999999999999999E-2</v>
      </c>
      <c r="AM604" s="6">
        <v>0.10416666666666667</v>
      </c>
      <c r="AN604" s="7">
        <v>0.87266666666666648</v>
      </c>
      <c r="AO604" s="6">
        <v>9.6955051940879606E-303</v>
      </c>
      <c r="AP604" s="6">
        <v>0</v>
      </c>
      <c r="AQ604" s="6">
        <v>1.9756305812819999E-157</v>
      </c>
      <c r="AR604" s="6">
        <v>3.1563623364807403E-36</v>
      </c>
      <c r="AS604" s="6">
        <v>1.5807480844279099E-34</v>
      </c>
      <c r="AT604" s="7">
        <v>1</v>
      </c>
      <c r="AU604" s="5">
        <v>6</v>
      </c>
      <c r="AV604" s="6">
        <v>2.3140980383156999E-73</v>
      </c>
      <c r="AW604" s="6">
        <v>2.34204654067882E-139</v>
      </c>
      <c r="AX604" s="6">
        <v>6.80598180889066E-51</v>
      </c>
      <c r="AY604" s="6">
        <v>2.2901667152271699E-15</v>
      </c>
      <c r="AZ604" s="6">
        <v>6.0222281497350602E-22</v>
      </c>
      <c r="BA604" s="7">
        <v>0.999999999999998</v>
      </c>
      <c r="BB604" s="6">
        <v>1.60135216292439E-231</v>
      </c>
      <c r="BC604" s="6">
        <v>2.7261197993743998E-107</v>
      </c>
      <c r="BD604" s="6">
        <v>4.3978188179443098E-256</v>
      </c>
      <c r="BE604" s="6">
        <v>1.46915196047478E-35</v>
      </c>
      <c r="BF604" s="6">
        <v>7.0159726338259997E-33</v>
      </c>
      <c r="BG604" s="6">
        <v>1.1778205655676699E-47</v>
      </c>
      <c r="BH604" s="7">
        <v>1</v>
      </c>
      <c r="BI604" s="6">
        <v>2.5104835816504401E-304</v>
      </c>
      <c r="BJ604" s="6">
        <v>0</v>
      </c>
      <c r="BK604" s="6">
        <v>6.6004492959394301E-156</v>
      </c>
      <c r="BL604" s="6">
        <v>3.80670365096923E-36</v>
      </c>
      <c r="BM604" s="6">
        <v>3.8985022843823101E-137</v>
      </c>
      <c r="BN604" s="6">
        <v>1</v>
      </c>
      <c r="BO604" s="7">
        <v>8.6870345713217798E-36</v>
      </c>
      <c r="BP604" s="6">
        <v>9.6197705118853703E-81</v>
      </c>
      <c r="BQ604" s="6">
        <v>6.7101311442762202E-147</v>
      </c>
      <c r="BR604" s="6">
        <v>8.8038933784252205E-56</v>
      </c>
      <c r="BS604" s="6">
        <v>3.8862807943420296E-15</v>
      </c>
      <c r="BT604" s="6">
        <v>9.8548942504879399E-22</v>
      </c>
      <c r="BU604" s="6">
        <v>0.999999999999996</v>
      </c>
      <c r="BV604" s="7">
        <v>1.64697296954176E-59</v>
      </c>
      <c r="BW604">
        <v>294</v>
      </c>
      <c r="BX604">
        <v>306</v>
      </c>
      <c r="BY604">
        <v>270</v>
      </c>
      <c r="BZ604">
        <v>287</v>
      </c>
      <c r="CA604">
        <v>251</v>
      </c>
      <c r="CB604">
        <v>194</v>
      </c>
      <c r="CC604">
        <v>216</v>
      </c>
      <c r="CD604">
        <v>226</v>
      </c>
      <c r="CE604">
        <v>227</v>
      </c>
      <c r="CF604" s="1">
        <v>249</v>
      </c>
      <c r="CH604" s="43">
        <v>6.0079133694293997E-2</v>
      </c>
      <c r="CJ604" s="27" t="s">
        <v>72357</v>
      </c>
    </row>
    <row r="605" spans="1:88">
      <c r="A605" s="27">
        <v>602</v>
      </c>
      <c r="B605" t="s">
        <v>70952</v>
      </c>
      <c r="D605" t="s">
        <v>71442</v>
      </c>
      <c r="E605" t="s">
        <v>71792</v>
      </c>
      <c r="F605" s="29">
        <v>24.167999999999999</v>
      </c>
      <c r="G605" s="29">
        <v>115.8839</v>
      </c>
      <c r="H605" s="31">
        <v>286</v>
      </c>
      <c r="I605" s="29" t="s">
        <v>71881</v>
      </c>
      <c r="J605" s="31" t="s">
        <v>72259</v>
      </c>
      <c r="K605" s="31" t="s">
        <v>72261</v>
      </c>
      <c r="M605" s="48">
        <v>39797</v>
      </c>
      <c r="N605" s="27" t="s">
        <v>70955</v>
      </c>
      <c r="O605" s="54" t="s">
        <v>72390</v>
      </c>
      <c r="P605" s="26" t="s">
        <v>70990</v>
      </c>
      <c r="Q605" s="11" t="s">
        <v>70990</v>
      </c>
      <c r="R605" s="11" t="s">
        <v>70990</v>
      </c>
      <c r="S605" s="12" t="s">
        <v>70990</v>
      </c>
      <c r="T605" s="6">
        <v>0</v>
      </c>
      <c r="U605" s="6">
        <v>5.0499999999999996E-2</v>
      </c>
      <c r="V605" s="6">
        <v>1E-3</v>
      </c>
      <c r="W605" s="6">
        <v>3.333333333333334E-3</v>
      </c>
      <c r="X605" s="6">
        <v>2.0500000000000001E-2</v>
      </c>
      <c r="Y605" s="6">
        <v>5.3499999999999999E-2</v>
      </c>
      <c r="Z605" s="7">
        <v>0.87083333333333346</v>
      </c>
      <c r="AA605" s="6">
        <v>0</v>
      </c>
      <c r="AB605" s="6">
        <v>1.4666666666666666E-2</v>
      </c>
      <c r="AC605" s="6">
        <v>1.3333333333333333E-3</v>
      </c>
      <c r="AD605" s="6">
        <v>1.0333333333333333E-2</v>
      </c>
      <c r="AE605" s="6">
        <v>3.4500000000000003E-2</v>
      </c>
      <c r="AF605" s="6">
        <v>5.5500000000000001E-2</v>
      </c>
      <c r="AG605" s="7">
        <v>0.88316666666666677</v>
      </c>
      <c r="AH605" s="6">
        <v>0</v>
      </c>
      <c r="AI605" s="6">
        <v>9.3333333333333341E-3</v>
      </c>
      <c r="AJ605" s="6">
        <v>1.5000000000000002E-3</v>
      </c>
      <c r="AK605" s="6">
        <v>8.0000000000000002E-3</v>
      </c>
      <c r="AL605" s="6">
        <v>3.3666666666666671E-2</v>
      </c>
      <c r="AM605" s="6">
        <v>6.7500000000000004E-2</v>
      </c>
      <c r="AN605" s="7">
        <v>0.8803333333333333</v>
      </c>
      <c r="AO605" s="6">
        <v>6.9804584375547601E-287</v>
      </c>
      <c r="AP605" s="6">
        <v>0</v>
      </c>
      <c r="AQ605" s="6">
        <v>2.5084690225134301E-186</v>
      </c>
      <c r="AR605" s="6">
        <v>1.0303348547391199E-32</v>
      </c>
      <c r="AS605" s="6">
        <v>4.2826416375209899E-45</v>
      </c>
      <c r="AT605" s="7">
        <v>1</v>
      </c>
      <c r="AU605" s="5">
        <v>6</v>
      </c>
      <c r="AV605" s="6">
        <v>2.75048974371916E-91</v>
      </c>
      <c r="AW605" s="6">
        <v>1.3046589522194301E-169</v>
      </c>
      <c r="AX605" s="6">
        <v>1.73241650348505E-54</v>
      </c>
      <c r="AY605" s="6">
        <v>7.6686608670885403E-19</v>
      </c>
      <c r="AZ605" s="6">
        <v>1.4358834721688201E-25</v>
      </c>
      <c r="BA605" s="7">
        <v>1</v>
      </c>
      <c r="BB605" s="6">
        <v>1.7498680880897001E-234</v>
      </c>
      <c r="BC605" s="6">
        <v>1.3263628576643399E-105</v>
      </c>
      <c r="BD605" s="6">
        <v>5.0908847197193701E-271</v>
      </c>
      <c r="BE605" s="6">
        <v>9.3715165684029793E-40</v>
      </c>
      <c r="BF605" s="6">
        <v>6.0582774533877704E-31</v>
      </c>
      <c r="BG605" s="6">
        <v>5.0979764594544503E-45</v>
      </c>
      <c r="BH605" s="7">
        <v>1</v>
      </c>
      <c r="BI605" s="6">
        <v>2.83207510402643E-289</v>
      </c>
      <c r="BJ605" s="6">
        <v>0</v>
      </c>
      <c r="BK605" s="6">
        <v>1.6362473526067301E-181</v>
      </c>
      <c r="BL605" s="6">
        <v>7.70278397687571E-33</v>
      </c>
      <c r="BM605" s="6">
        <v>4.4933841465413199E-176</v>
      </c>
      <c r="BN605" s="6">
        <v>1</v>
      </c>
      <c r="BO605" s="7">
        <v>2.0514898350913799E-45</v>
      </c>
      <c r="BP605" s="6">
        <v>3.7711209602346801E-96</v>
      </c>
      <c r="BQ605" s="6">
        <v>1.7972039166298399E-174</v>
      </c>
      <c r="BR605" s="6">
        <v>1.84002027311991E-57</v>
      </c>
      <c r="BS605" s="6">
        <v>4.4622972764567596E-19</v>
      </c>
      <c r="BT605" s="6">
        <v>6.2168199191191098E-27</v>
      </c>
      <c r="BU605" s="6">
        <v>1</v>
      </c>
      <c r="BV605" s="7">
        <v>2.0796625078128702E-71</v>
      </c>
      <c r="BW605">
        <v>294</v>
      </c>
      <c r="BX605">
        <v>306</v>
      </c>
      <c r="BY605">
        <v>270</v>
      </c>
      <c r="BZ605">
        <v>287</v>
      </c>
      <c r="CA605">
        <v>251</v>
      </c>
      <c r="CB605">
        <v>194</v>
      </c>
      <c r="CC605">
        <v>216</v>
      </c>
      <c r="CD605">
        <v>226</v>
      </c>
      <c r="CE605">
        <v>227</v>
      </c>
      <c r="CF605" s="1">
        <v>249</v>
      </c>
      <c r="CH605" s="43">
        <v>8.3156991707177594E-2</v>
      </c>
      <c r="CJ605" s="27" t="s">
        <v>72357</v>
      </c>
    </row>
    <row r="606" spans="1:88">
      <c r="A606" s="27">
        <v>603</v>
      </c>
      <c r="B606" t="s">
        <v>70952</v>
      </c>
      <c r="C606" t="s">
        <v>71788</v>
      </c>
      <c r="D606" t="s">
        <v>71767</v>
      </c>
      <c r="E606" t="s">
        <v>71775</v>
      </c>
      <c r="F606" s="29">
        <v>23.7</v>
      </c>
      <c r="G606" s="29">
        <v>120.96</v>
      </c>
      <c r="I606" s="32" t="s">
        <v>72323</v>
      </c>
      <c r="M606" s="49">
        <v>1939</v>
      </c>
      <c r="N606" s="27" t="s">
        <v>70955</v>
      </c>
      <c r="O606" s="54" t="s">
        <v>72389</v>
      </c>
      <c r="P606" s="11" t="s">
        <v>70990</v>
      </c>
      <c r="Q606" s="11" t="s">
        <v>70990</v>
      </c>
      <c r="R606" s="11" t="s">
        <v>70990</v>
      </c>
      <c r="S606" s="12" t="s">
        <v>70990</v>
      </c>
      <c r="T606" s="6">
        <v>9.1999999999999985E-2</v>
      </c>
      <c r="U606" s="6">
        <v>1.2333333333333335E-2</v>
      </c>
      <c r="V606" s="6">
        <v>2.6666666666666666E-3</v>
      </c>
      <c r="W606" s="6">
        <v>0</v>
      </c>
      <c r="X606" s="6">
        <v>3.0333333333333334E-2</v>
      </c>
      <c r="Y606" s="6">
        <v>0</v>
      </c>
      <c r="Z606" s="7">
        <v>0.86216666666666664</v>
      </c>
      <c r="AA606" s="6">
        <v>8.5000000000000006E-2</v>
      </c>
      <c r="AB606" s="6">
        <v>1E-3</v>
      </c>
      <c r="AC606" s="6">
        <v>1E-3</v>
      </c>
      <c r="AD606" s="6">
        <v>0</v>
      </c>
      <c r="AE606" s="6">
        <v>2.8500000000000001E-2</v>
      </c>
      <c r="AF606" s="6">
        <v>5.6666666666666671E-3</v>
      </c>
      <c r="AG606" s="7">
        <v>0.87883333333333347</v>
      </c>
      <c r="AH606" s="6">
        <v>8.1000000000000003E-2</v>
      </c>
      <c r="AI606" s="6">
        <v>8.3333333333333339E-4</v>
      </c>
      <c r="AJ606" s="6">
        <v>1E-3</v>
      </c>
      <c r="AK606" s="6">
        <v>0</v>
      </c>
      <c r="AL606" s="6">
        <v>4.2333333333333334E-2</v>
      </c>
      <c r="AM606" s="6">
        <v>0</v>
      </c>
      <c r="AN606" s="7">
        <v>0.87483333333333346</v>
      </c>
      <c r="AO606" s="6">
        <v>6.9112805714888399E-272</v>
      </c>
      <c r="AP606" s="6">
        <v>0</v>
      </c>
      <c r="AQ606" s="6">
        <v>6.7533977143146502E-168</v>
      </c>
      <c r="AR606" s="6">
        <v>1.46647493223801E-37</v>
      </c>
      <c r="AS606" s="6">
        <v>3.54315100667321E-30</v>
      </c>
      <c r="AT606" s="7">
        <v>1</v>
      </c>
      <c r="AU606" s="5">
        <v>6</v>
      </c>
      <c r="AV606" s="6">
        <v>7.9036941785467802E-78</v>
      </c>
      <c r="AW606" s="6">
        <v>8.2601694709569002E-147</v>
      </c>
      <c r="AX606" s="6">
        <v>2.0292334234029001E-57</v>
      </c>
      <c r="AY606" s="6">
        <v>1.1339261767679299E-12</v>
      </c>
      <c r="AZ606" s="6">
        <v>2.6400799067580399E-26</v>
      </c>
      <c r="BA606" s="7">
        <v>0.99999999999886602</v>
      </c>
      <c r="BB606" s="6">
        <v>3.1473512496562101E-197</v>
      </c>
      <c r="BC606" s="6">
        <v>2.1816212213534601E-101</v>
      </c>
      <c r="BD606" s="6">
        <v>3.5830582633391799E-266</v>
      </c>
      <c r="BE606" s="6">
        <v>7.9079248222684198E-34</v>
      </c>
      <c r="BF606" s="6">
        <v>2.5927677748570202E-28</v>
      </c>
      <c r="BG606" s="6">
        <v>9.734034568861131E-47</v>
      </c>
      <c r="BH606" s="7">
        <v>1</v>
      </c>
      <c r="BI606" s="6">
        <v>3.13865159244763E-273</v>
      </c>
      <c r="BJ606" s="6">
        <v>0</v>
      </c>
      <c r="BK606" s="6">
        <v>5.3504597412388497E-165</v>
      </c>
      <c r="BL606" s="6">
        <v>1.9457491950754099E-37</v>
      </c>
      <c r="BM606" s="6">
        <v>3.7356077138756898E-144</v>
      </c>
      <c r="BN606" s="6">
        <v>1</v>
      </c>
      <c r="BO606" s="7">
        <v>1.52189867193477E-30</v>
      </c>
      <c r="BP606" s="6">
        <v>6.30893253081951E-85</v>
      </c>
      <c r="BQ606" s="6">
        <v>5.1533857788285097E-154</v>
      </c>
      <c r="BR606" s="6">
        <v>3.3897385402714899E-62</v>
      </c>
      <c r="BS606" s="6">
        <v>1.4558941997669499E-12</v>
      </c>
      <c r="BT606" s="6">
        <v>1.5388055677486699E-26</v>
      </c>
      <c r="BU606" s="6">
        <v>0.99999999999854405</v>
      </c>
      <c r="BV606" s="7">
        <v>6.7077356991254303E-69</v>
      </c>
      <c r="BW606">
        <v>294</v>
      </c>
      <c r="BX606">
        <v>306</v>
      </c>
      <c r="BY606">
        <v>270</v>
      </c>
      <c r="BZ606">
        <v>287</v>
      </c>
      <c r="CA606">
        <v>251</v>
      </c>
      <c r="CB606">
        <v>194</v>
      </c>
      <c r="CC606">
        <v>215</v>
      </c>
      <c r="CD606">
        <v>226</v>
      </c>
      <c r="CE606">
        <v>227</v>
      </c>
      <c r="CF606" s="1">
        <v>249</v>
      </c>
      <c r="CH606" s="43">
        <v>6.4708720299119504E-2</v>
      </c>
      <c r="CJ606" s="27" t="s">
        <v>72357</v>
      </c>
    </row>
    <row r="607" spans="1:88">
      <c r="A607" s="27">
        <v>604</v>
      </c>
      <c r="B607" t="s">
        <v>70952</v>
      </c>
      <c r="D607" t="s">
        <v>71443</v>
      </c>
      <c r="E607" t="s">
        <v>71792</v>
      </c>
      <c r="F607" s="29">
        <v>23.174900000000001</v>
      </c>
      <c r="G607" s="29">
        <v>113.3797</v>
      </c>
      <c r="H607" s="31">
        <v>53</v>
      </c>
      <c r="I607" s="29" t="s">
        <v>71881</v>
      </c>
      <c r="J607" s="31" t="s">
        <v>72259</v>
      </c>
      <c r="K607" s="31" t="s">
        <v>72293</v>
      </c>
      <c r="M607" s="48">
        <v>39812</v>
      </c>
      <c r="N607" s="27" t="s">
        <v>70955</v>
      </c>
      <c r="O607" s="54" t="s">
        <v>72390</v>
      </c>
      <c r="P607" s="11"/>
      <c r="Q607" s="11"/>
      <c r="T607" s="6">
        <v>3.1666666666666666E-3</v>
      </c>
      <c r="U607" s="6">
        <v>4.8999999999999995E-2</v>
      </c>
      <c r="V607" s="6">
        <v>1.8333333333333333E-3</v>
      </c>
      <c r="W607" s="6">
        <v>1E-3</v>
      </c>
      <c r="X607" s="6">
        <v>2.9000000000000001E-2</v>
      </c>
      <c r="Y607" s="6">
        <v>6.0666666666666667E-2</v>
      </c>
      <c r="Z607" s="7">
        <v>0.85466666666666657</v>
      </c>
      <c r="AA607" s="6">
        <v>3.5000000000000001E-3</v>
      </c>
      <c r="AB607" s="6">
        <v>5.0000000000000001E-3</v>
      </c>
      <c r="AC607" s="6">
        <v>3.5000000000000001E-3</v>
      </c>
      <c r="AD607" s="6">
        <v>1.1666666666666668E-3</v>
      </c>
      <c r="AE607" s="6">
        <v>4.133333333333334E-2</v>
      </c>
      <c r="AF607" s="6">
        <v>6.3E-2</v>
      </c>
      <c r="AG607" s="7">
        <v>0.8823333333333333</v>
      </c>
      <c r="AH607" s="6">
        <v>2.9999999999999996E-3</v>
      </c>
      <c r="AI607" s="6">
        <v>3.0000000000000005E-3</v>
      </c>
      <c r="AJ607" s="6">
        <v>3.3333333333333335E-3</v>
      </c>
      <c r="AK607" s="6">
        <v>1E-3</v>
      </c>
      <c r="AL607" s="6">
        <v>3.966666666666667E-2</v>
      </c>
      <c r="AM607" s="6">
        <v>6.9166666666666668E-2</v>
      </c>
      <c r="AN607" s="7">
        <v>0.8803333333333333</v>
      </c>
      <c r="AO607" s="6">
        <v>5.2150427538398896E-295</v>
      </c>
      <c r="AP607" s="6">
        <v>0</v>
      </c>
      <c r="AQ607" s="6">
        <v>1.1884339019211201E-191</v>
      </c>
      <c r="AR607" s="6">
        <v>2.1309241730935001E-38</v>
      </c>
      <c r="AS607" s="6">
        <v>5.2475025640001201E-46</v>
      </c>
      <c r="AT607" s="7">
        <v>1</v>
      </c>
      <c r="AU607" s="5">
        <v>6</v>
      </c>
      <c r="AV607" s="6">
        <v>2.1358061700878599E-98</v>
      </c>
      <c r="AW607" s="6">
        <v>5.6600062457930598E-180</v>
      </c>
      <c r="AX607" s="6">
        <v>9.5319041864703994E-61</v>
      </c>
      <c r="AY607" s="6">
        <v>1.1124274172694299E-11</v>
      </c>
      <c r="AZ607" s="6">
        <v>2.2971904328132301E-24</v>
      </c>
      <c r="BA607" s="7">
        <v>0.99999999998887601</v>
      </c>
      <c r="BB607" s="6">
        <v>5.0579454026316904E-239</v>
      </c>
      <c r="BC607" s="6">
        <v>5.47540310851157E-105</v>
      </c>
      <c r="BD607" s="6">
        <v>3.7005808075153801E-283</v>
      </c>
      <c r="BE607" s="6">
        <v>4.1803021313280999E-42</v>
      </c>
      <c r="BF607" s="6">
        <v>4.2464440064583002E-33</v>
      </c>
      <c r="BG607" s="6">
        <v>3.3930195082281198E-52</v>
      </c>
      <c r="BH607" s="7">
        <v>1</v>
      </c>
      <c r="BI607" s="6">
        <v>2.6479812055281001E-295</v>
      </c>
      <c r="BJ607" s="6">
        <v>0</v>
      </c>
      <c r="BK607" s="6">
        <v>7.5718199823148999E-185</v>
      </c>
      <c r="BL607" s="6">
        <v>1.8457478266522999E-38</v>
      </c>
      <c r="BM607" s="6">
        <v>4.3448180817086399E-162</v>
      </c>
      <c r="BN607" s="6">
        <v>1</v>
      </c>
      <c r="BO607" s="7">
        <v>8.5047807297527698E-44</v>
      </c>
      <c r="BP607" s="6">
        <v>1.1488338338341301E-103</v>
      </c>
      <c r="BQ607" s="6">
        <v>2.7188877109814099E-185</v>
      </c>
      <c r="BR607" s="6">
        <v>1.61399308331126E-63</v>
      </c>
      <c r="BS607" s="6">
        <v>8.7275728535479002E-12</v>
      </c>
      <c r="BT607" s="6">
        <v>2.8973370405193702E-25</v>
      </c>
      <c r="BU607" s="6">
        <v>0.99999999999127298</v>
      </c>
      <c r="BV607" s="7">
        <v>9.2104365051801506E-75</v>
      </c>
      <c r="BW607">
        <v>294</v>
      </c>
      <c r="BX607">
        <v>306</v>
      </c>
      <c r="BY607">
        <v>270</v>
      </c>
      <c r="BZ607">
        <v>287</v>
      </c>
      <c r="CA607">
        <v>251</v>
      </c>
      <c r="CB607">
        <v>194</v>
      </c>
      <c r="CC607">
        <v>216</v>
      </c>
      <c r="CD607">
        <v>226</v>
      </c>
      <c r="CE607">
        <v>227</v>
      </c>
      <c r="CF607" s="1">
        <v>249</v>
      </c>
      <c r="CH607" s="43">
        <v>5.9495798319327699E-2</v>
      </c>
      <c r="CJ607" s="27" t="s">
        <v>72357</v>
      </c>
    </row>
    <row r="608" spans="1:88">
      <c r="A608" s="27">
        <v>605</v>
      </c>
      <c r="B608" t="s">
        <v>70952</v>
      </c>
      <c r="D608" t="s">
        <v>71444</v>
      </c>
      <c r="E608" t="s">
        <v>71792</v>
      </c>
      <c r="F608" s="29">
        <v>26.0486</v>
      </c>
      <c r="G608" s="29">
        <v>117.43210000000001</v>
      </c>
      <c r="H608" s="31">
        <v>164</v>
      </c>
      <c r="I608" s="29" t="s">
        <v>71881</v>
      </c>
      <c r="J608" s="31" t="s">
        <v>72249</v>
      </c>
      <c r="K608" s="31" t="s">
        <v>72256</v>
      </c>
      <c r="M608" s="48">
        <v>39795</v>
      </c>
      <c r="N608" s="27" t="s">
        <v>70955</v>
      </c>
      <c r="O608" s="54" t="s">
        <v>72390</v>
      </c>
      <c r="P608" s="11"/>
      <c r="Q608" s="11"/>
      <c r="T608" s="6">
        <v>0</v>
      </c>
      <c r="U608" s="6">
        <v>1.1666666666666668E-3</v>
      </c>
      <c r="V608" s="6">
        <v>0</v>
      </c>
      <c r="W608" s="6">
        <v>2.1500000000000002E-2</v>
      </c>
      <c r="X608" s="6">
        <v>8.3333333333333339E-4</v>
      </c>
      <c r="Y608" s="6">
        <v>0.13650000000000001</v>
      </c>
      <c r="Z608" s="7">
        <v>0.83950000000000002</v>
      </c>
      <c r="AA608" s="6">
        <v>0</v>
      </c>
      <c r="AB608" s="6">
        <v>0</v>
      </c>
      <c r="AC608" s="6">
        <v>0</v>
      </c>
      <c r="AD608" s="6">
        <v>1.2499999999999999E-2</v>
      </c>
      <c r="AE608" s="6">
        <v>2.6166666666666668E-2</v>
      </c>
      <c r="AF608" s="6">
        <v>0.122</v>
      </c>
      <c r="AG608" s="7">
        <v>0.83849999999999991</v>
      </c>
      <c r="AH608" s="6">
        <v>0</v>
      </c>
      <c r="AI608" s="6">
        <v>0</v>
      </c>
      <c r="AJ608" s="6">
        <v>0</v>
      </c>
      <c r="AK608" s="6">
        <v>1.0166666666666666E-2</v>
      </c>
      <c r="AL608" s="6">
        <v>2.9999999999999996E-3</v>
      </c>
      <c r="AM608" s="6">
        <v>0.15083333333333335</v>
      </c>
      <c r="AN608" s="7">
        <v>0.83499999999999996</v>
      </c>
      <c r="AO608" s="6">
        <v>5.2588633256311096E-283</v>
      </c>
      <c r="AP608" s="6">
        <v>0</v>
      </c>
      <c r="AQ608" s="6">
        <v>3.1531163605507898E-164</v>
      </c>
      <c r="AR608" s="6">
        <v>8.6410334458344795E-39</v>
      </c>
      <c r="AS608" s="6">
        <v>1.4766116458730201E-33</v>
      </c>
      <c r="AT608" s="7">
        <v>1</v>
      </c>
      <c r="AU608" s="5">
        <v>6</v>
      </c>
      <c r="AV608" s="6">
        <v>9.5232706273078205E-75</v>
      </c>
      <c r="AW608" s="6">
        <v>4.4589570521866404E-137</v>
      </c>
      <c r="AX608" s="6">
        <v>1.7643885568440201E-46</v>
      </c>
      <c r="AY608" s="6">
        <v>9.5431000356555105E-17</v>
      </c>
      <c r="AZ608" s="6">
        <v>3.8271373611563801E-17</v>
      </c>
      <c r="BA608" s="7">
        <v>1</v>
      </c>
      <c r="BB608" s="6">
        <v>1.8329215465731501E-231</v>
      </c>
      <c r="BC608" s="6">
        <v>7.7754938251711606E-98</v>
      </c>
      <c r="BD608" s="6">
        <v>1.8636600019664701E-269</v>
      </c>
      <c r="BE608" s="6">
        <v>6.5687880606816197E-38</v>
      </c>
      <c r="BF608" s="6">
        <v>6.5777616067583597E-31</v>
      </c>
      <c r="BG608" s="6">
        <v>2.6403415235882198E-43</v>
      </c>
      <c r="BH608" s="7">
        <v>1</v>
      </c>
      <c r="BI608" s="6">
        <v>1.00136462603692E-283</v>
      </c>
      <c r="BJ608" s="6">
        <v>0</v>
      </c>
      <c r="BK608" s="6">
        <v>6.8277235505450704E-159</v>
      </c>
      <c r="BL608" s="6">
        <v>1.03234046338856E-38</v>
      </c>
      <c r="BM608" s="6">
        <v>7.1877766933487101E-156</v>
      </c>
      <c r="BN608" s="6">
        <v>1</v>
      </c>
      <c r="BO608" s="7">
        <v>2.6724411336178502E-32</v>
      </c>
      <c r="BP608" s="6">
        <v>3.9014375101426297E-80</v>
      </c>
      <c r="BQ608" s="6">
        <v>1.4212928050550201E-142</v>
      </c>
      <c r="BR608" s="6">
        <v>1.7148203562223498E-49</v>
      </c>
      <c r="BS608" s="6">
        <v>8.7636525120198196E-17</v>
      </c>
      <c r="BT608" s="6">
        <v>9.0911999706744393E-18</v>
      </c>
      <c r="BU608" s="6">
        <v>1</v>
      </c>
      <c r="BV608" s="7">
        <v>1.15882302182249E-58</v>
      </c>
      <c r="BW608">
        <v>294</v>
      </c>
      <c r="BX608">
        <v>306</v>
      </c>
      <c r="BY608">
        <v>270</v>
      </c>
      <c r="BZ608">
        <v>287</v>
      </c>
      <c r="CA608">
        <v>251</v>
      </c>
      <c r="CB608">
        <v>194</v>
      </c>
      <c r="CC608">
        <v>216</v>
      </c>
      <c r="CD608">
        <v>226</v>
      </c>
      <c r="CE608">
        <v>227</v>
      </c>
      <c r="CF608" s="1">
        <v>249</v>
      </c>
      <c r="CG608" s="45">
        <v>30</v>
      </c>
      <c r="CH608" s="43">
        <v>6.1737322606887801E-2</v>
      </c>
      <c r="CJ608" s="27" t="s">
        <v>72357</v>
      </c>
    </row>
    <row r="609" spans="1:88">
      <c r="A609" s="27">
        <v>606</v>
      </c>
      <c r="B609" t="s">
        <v>70952</v>
      </c>
      <c r="D609" t="s">
        <v>71445</v>
      </c>
      <c r="E609" t="s">
        <v>71792</v>
      </c>
      <c r="F609" s="29">
        <v>23.1858</v>
      </c>
      <c r="G609" s="29">
        <v>113.37990000000001</v>
      </c>
      <c r="H609" s="31">
        <v>234</v>
      </c>
      <c r="I609" s="29" t="s">
        <v>71881</v>
      </c>
      <c r="J609" s="31" t="s">
        <v>72259</v>
      </c>
      <c r="K609" s="31" t="s">
        <v>72293</v>
      </c>
      <c r="M609" s="48">
        <v>39812</v>
      </c>
      <c r="N609" s="27" t="s">
        <v>70955</v>
      </c>
      <c r="O609" s="54" t="s">
        <v>72390</v>
      </c>
      <c r="P609" s="11"/>
      <c r="Q609" s="11"/>
      <c r="S609" s="12" t="s">
        <v>70990</v>
      </c>
      <c r="T609" s="6">
        <v>0</v>
      </c>
      <c r="U609" s="6">
        <v>7.6166666666666674E-2</v>
      </c>
      <c r="V609" s="6">
        <v>0</v>
      </c>
      <c r="W609" s="6">
        <v>2.6666666666666666E-3</v>
      </c>
      <c r="X609" s="6">
        <v>3.1333333333333331E-2</v>
      </c>
      <c r="Y609" s="6">
        <v>5.5500000000000001E-2</v>
      </c>
      <c r="Z609" s="7">
        <v>0.83416666666666661</v>
      </c>
      <c r="AA609" s="6">
        <v>0</v>
      </c>
      <c r="AB609" s="6">
        <v>3.2833333333333332E-2</v>
      </c>
      <c r="AC609" s="6">
        <v>0</v>
      </c>
      <c r="AD609" s="6">
        <v>6.3333333333333332E-3</v>
      </c>
      <c r="AE609" s="6">
        <v>4.4666666666666667E-2</v>
      </c>
      <c r="AF609" s="6">
        <v>6.2666666666666662E-2</v>
      </c>
      <c r="AG609" s="7">
        <v>0.85283333333333333</v>
      </c>
      <c r="AH609" s="6">
        <v>0</v>
      </c>
      <c r="AI609" s="6">
        <v>3.6833333333333336E-2</v>
      </c>
      <c r="AJ609" s="6">
        <v>0</v>
      </c>
      <c r="AK609" s="6">
        <v>3.0000000000000005E-3</v>
      </c>
      <c r="AL609" s="6">
        <v>4.9499999999999995E-2</v>
      </c>
      <c r="AM609" s="6">
        <v>7.0833333333333345E-2</v>
      </c>
      <c r="AN609" s="7">
        <v>0.83983333333333332</v>
      </c>
      <c r="AO609" s="6">
        <v>5.0018492036351596E-273</v>
      </c>
      <c r="AP609" s="6">
        <v>0</v>
      </c>
      <c r="AQ609" s="6">
        <v>1.47920552373333E-179</v>
      </c>
      <c r="AR609" s="6">
        <v>8.7676747720432603E-33</v>
      </c>
      <c r="AS609" s="6">
        <v>2.03735103276237E-37</v>
      </c>
      <c r="AT609" s="7">
        <v>1</v>
      </c>
      <c r="AU609" s="5">
        <v>6</v>
      </c>
      <c r="AV609" s="6">
        <v>4.8937355833277396E-90</v>
      </c>
      <c r="AW609" s="6">
        <v>4.6634451603285199E-161</v>
      </c>
      <c r="AX609" s="6">
        <v>2.6768979914056402E-57</v>
      </c>
      <c r="AY609" s="6">
        <v>4.0417422441485098E-16</v>
      </c>
      <c r="AZ609" s="6">
        <v>1.9824326598102901E-23</v>
      </c>
      <c r="BA609" s="7">
        <v>1</v>
      </c>
      <c r="BB609" s="6">
        <v>3.0281146499108299E-233</v>
      </c>
      <c r="BC609" s="6">
        <v>3.2837242818413401E-105</v>
      </c>
      <c r="BD609" s="6">
        <v>7.3957483324986394E-269</v>
      </c>
      <c r="BE609" s="6">
        <v>5.1854159046833995E-41</v>
      </c>
      <c r="BF609" s="6">
        <v>1.2320327856575901E-34</v>
      </c>
      <c r="BG609" s="6">
        <v>9.6417504858293509E-35</v>
      </c>
      <c r="BH609" s="7">
        <v>1</v>
      </c>
      <c r="BI609" s="6">
        <v>1.5780916681515999E-277</v>
      </c>
      <c r="BJ609" s="6">
        <v>0</v>
      </c>
      <c r="BK609" s="6">
        <v>1.2501336556610599E-180</v>
      </c>
      <c r="BL609" s="6">
        <v>7.8890559138678504E-33</v>
      </c>
      <c r="BM609" s="6">
        <v>3.3264587878562399E-157</v>
      </c>
      <c r="BN609" s="6">
        <v>1</v>
      </c>
      <c r="BO609" s="7">
        <v>3.9897371331294501E-42</v>
      </c>
      <c r="BP609" s="6">
        <v>3.8713433745832602E-97</v>
      </c>
      <c r="BQ609" s="6">
        <v>2.9073020720204102E-168</v>
      </c>
      <c r="BR609" s="6">
        <v>5.4900605902694001E-62</v>
      </c>
      <c r="BS609" s="6">
        <v>5.2765723300413298E-16</v>
      </c>
      <c r="BT609" s="6">
        <v>1.09915151860434E-23</v>
      </c>
      <c r="BU609" s="6">
        <v>1</v>
      </c>
      <c r="BV609" s="7">
        <v>6.7559809562005704E-69</v>
      </c>
      <c r="BW609">
        <v>294</v>
      </c>
      <c r="BX609">
        <v>306</v>
      </c>
      <c r="BY609">
        <v>270</v>
      </c>
      <c r="BZ609">
        <v>287</v>
      </c>
      <c r="CA609">
        <v>251</v>
      </c>
      <c r="CB609">
        <v>194</v>
      </c>
      <c r="CC609">
        <v>216</v>
      </c>
      <c r="CD609">
        <v>226</v>
      </c>
      <c r="CE609">
        <v>227</v>
      </c>
      <c r="CF609" s="1">
        <v>249</v>
      </c>
      <c r="CH609" s="43">
        <v>7.5711184100651294E-2</v>
      </c>
      <c r="CJ609" s="27" t="s">
        <v>72357</v>
      </c>
    </row>
    <row r="610" spans="1:88">
      <c r="A610" s="27">
        <v>607</v>
      </c>
      <c r="B610" t="s">
        <v>70952</v>
      </c>
      <c r="D610" t="s">
        <v>71446</v>
      </c>
      <c r="E610" t="s">
        <v>71792</v>
      </c>
      <c r="F610" s="29">
        <v>25.6615</v>
      </c>
      <c r="G610" s="29">
        <v>115.8164</v>
      </c>
      <c r="H610" s="31">
        <v>180</v>
      </c>
      <c r="I610" s="29" t="s">
        <v>71881</v>
      </c>
      <c r="J610" s="31" t="s">
        <v>72231</v>
      </c>
      <c r="K610" s="31" t="s">
        <v>72257</v>
      </c>
      <c r="M610" s="48">
        <v>39796</v>
      </c>
      <c r="N610" s="27" t="s">
        <v>70955</v>
      </c>
      <c r="O610" s="54" t="s">
        <v>72390</v>
      </c>
      <c r="P610" s="11"/>
      <c r="Q610" s="11" t="s">
        <v>70990</v>
      </c>
      <c r="R610" s="11" t="s">
        <v>70990</v>
      </c>
      <c r="S610" s="12" t="s">
        <v>70990</v>
      </c>
      <c r="T610" s="6">
        <v>1E-3</v>
      </c>
      <c r="U610" s="6">
        <v>3.166666666666667E-3</v>
      </c>
      <c r="V610" s="6">
        <v>0</v>
      </c>
      <c r="W610" s="6">
        <v>2.8833333333333332E-2</v>
      </c>
      <c r="X610" s="6">
        <v>2.1666666666666666E-3</v>
      </c>
      <c r="Y610" s="6">
        <v>0.13100000000000001</v>
      </c>
      <c r="Z610" s="7">
        <v>0.83350000000000002</v>
      </c>
      <c r="AA610" s="6">
        <v>1E-3</v>
      </c>
      <c r="AB610" s="6">
        <v>0</v>
      </c>
      <c r="AC610" s="6">
        <v>0</v>
      </c>
      <c r="AD610" s="6">
        <v>2.5833333333333333E-2</v>
      </c>
      <c r="AE610" s="6">
        <v>2.8166666666666663E-2</v>
      </c>
      <c r="AF610" s="6">
        <v>0.11899999999999999</v>
      </c>
      <c r="AG610" s="7">
        <v>0.82533333333333336</v>
      </c>
      <c r="AH610" s="6">
        <v>8.3333333333333339E-4</v>
      </c>
      <c r="AI610" s="6">
        <v>0</v>
      </c>
      <c r="AJ610" s="6">
        <v>0</v>
      </c>
      <c r="AK610" s="6">
        <v>2.1333333333333333E-2</v>
      </c>
      <c r="AL610" s="6">
        <v>9.1666666666666667E-3</v>
      </c>
      <c r="AM610" s="6">
        <v>0.14849999999999999</v>
      </c>
      <c r="AN610" s="7">
        <v>0.81983333333333341</v>
      </c>
      <c r="AO610" s="6">
        <v>1.8541226166612902E-288</v>
      </c>
      <c r="AP610" s="6">
        <v>0</v>
      </c>
      <c r="AQ610" s="6">
        <v>4.2973388162589199E-172</v>
      </c>
      <c r="AR610" s="6">
        <v>1.9856334190504101E-38</v>
      </c>
      <c r="AS610" s="6">
        <v>1.8983001287748902E-36</v>
      </c>
      <c r="AT610" s="7">
        <v>1</v>
      </c>
      <c r="AU610" s="5">
        <v>6</v>
      </c>
      <c r="AV610" s="6">
        <v>1.22129115144183E-73</v>
      </c>
      <c r="AW610" s="6">
        <v>1.3208489708630299E-136</v>
      </c>
      <c r="AX610" s="6">
        <v>3.6167684214656199E-46</v>
      </c>
      <c r="AY610" s="6">
        <v>3.0421027050213097E-17</v>
      </c>
      <c r="AZ610" s="6">
        <v>8.17172078954706E-17</v>
      </c>
      <c r="BA610" s="7">
        <v>1</v>
      </c>
      <c r="BB610" s="6">
        <v>4.3026571982310997E-235</v>
      </c>
      <c r="BC610" s="6">
        <v>2.26604247719576E-100</v>
      </c>
      <c r="BD610" s="6">
        <v>8.3300663263370798E-280</v>
      </c>
      <c r="BE610" s="6">
        <v>1.21299240117534E-40</v>
      </c>
      <c r="BF610" s="6">
        <v>1.8076492593614701E-30</v>
      </c>
      <c r="BG610" s="6">
        <v>2.6812196835803702E-44</v>
      </c>
      <c r="BH610" s="7">
        <v>1</v>
      </c>
      <c r="BI610" s="6">
        <v>3.74149829822314E-289</v>
      </c>
      <c r="BJ610" s="6">
        <v>0</v>
      </c>
      <c r="BK610" s="6">
        <v>5.2660987696386098E-167</v>
      </c>
      <c r="BL610" s="6">
        <v>2.2286846199342299E-38</v>
      </c>
      <c r="BM610" s="6">
        <v>1.7140248687697299E-153</v>
      </c>
      <c r="BN610" s="6">
        <v>1</v>
      </c>
      <c r="BO610" s="7">
        <v>2.5875808233095901E-35</v>
      </c>
      <c r="BP610" s="6">
        <v>4.8234939690124097E-79</v>
      </c>
      <c r="BQ610" s="6">
        <v>4.13159857286854E-142</v>
      </c>
      <c r="BR610" s="6">
        <v>3.0924689401164602E-49</v>
      </c>
      <c r="BS610" s="6">
        <v>2.7247841736114701E-17</v>
      </c>
      <c r="BT610" s="6">
        <v>1.7291967557257401E-17</v>
      </c>
      <c r="BU610" s="6">
        <v>1</v>
      </c>
      <c r="BV610" s="7">
        <v>1.0186514045190101E-58</v>
      </c>
      <c r="BW610">
        <v>294</v>
      </c>
      <c r="BX610">
        <v>306</v>
      </c>
      <c r="BY610">
        <v>270</v>
      </c>
      <c r="BZ610">
        <v>287</v>
      </c>
      <c r="CA610">
        <v>251</v>
      </c>
      <c r="CB610">
        <v>194</v>
      </c>
      <c r="CC610">
        <v>216</v>
      </c>
      <c r="CD610">
        <v>226</v>
      </c>
      <c r="CE610">
        <v>227</v>
      </c>
      <c r="CF610" s="1">
        <v>249</v>
      </c>
      <c r="CG610" s="45">
        <v>30</v>
      </c>
      <c r="CH610" s="43">
        <v>6.6269608254341097E-2</v>
      </c>
      <c r="CJ610" s="27" t="s">
        <v>72357</v>
      </c>
    </row>
    <row r="611" spans="1:88">
      <c r="A611" s="27">
        <v>608</v>
      </c>
      <c r="B611" t="s">
        <v>70952</v>
      </c>
      <c r="D611" t="s">
        <v>71447</v>
      </c>
      <c r="E611" t="s">
        <v>71792</v>
      </c>
      <c r="F611" s="29">
        <v>25.818899999999999</v>
      </c>
      <c r="G611" s="29">
        <v>117.191</v>
      </c>
      <c r="H611" s="31">
        <v>234</v>
      </c>
      <c r="I611" s="29" t="s">
        <v>71881</v>
      </c>
      <c r="J611" s="31" t="s">
        <v>72249</v>
      </c>
      <c r="K611" s="31" t="s">
        <v>72256</v>
      </c>
      <c r="M611" s="48">
        <v>39795</v>
      </c>
      <c r="N611" s="27" t="s">
        <v>70955</v>
      </c>
      <c r="O611" s="54" t="s">
        <v>72390</v>
      </c>
      <c r="P611" s="11"/>
      <c r="Q611" s="11"/>
      <c r="T611" s="6">
        <v>0</v>
      </c>
      <c r="U611" s="6">
        <v>0.113</v>
      </c>
      <c r="V611" s="6">
        <v>5.0000000000000001E-3</v>
      </c>
      <c r="W611" s="6">
        <v>1E-3</v>
      </c>
      <c r="X611" s="6">
        <v>4.1666666666666666E-3</v>
      </c>
      <c r="Y611" s="6">
        <v>5.1499999999999997E-2</v>
      </c>
      <c r="Z611" s="7">
        <v>0.82500000000000007</v>
      </c>
      <c r="AA611" s="6">
        <v>0</v>
      </c>
      <c r="AB611" s="6">
        <v>3.3333333333333335E-3</v>
      </c>
      <c r="AC611" s="6">
        <v>4.083333333333334E-2</v>
      </c>
      <c r="AD611" s="6">
        <v>1.5000000000000002E-3</v>
      </c>
      <c r="AE611" s="6">
        <v>3.2333333333333332E-2</v>
      </c>
      <c r="AF611" s="6">
        <v>6.2166666666666676E-2</v>
      </c>
      <c r="AG611" s="7">
        <v>0.85950000000000004</v>
      </c>
      <c r="AH611" s="6">
        <v>1E-3</v>
      </c>
      <c r="AI611" s="6">
        <v>8.3333333333333339E-4</v>
      </c>
      <c r="AJ611" s="6">
        <v>3.8333333333333337E-2</v>
      </c>
      <c r="AK611" s="6">
        <v>1.666666666666667E-3</v>
      </c>
      <c r="AL611" s="6">
        <v>2.9833333333333333E-2</v>
      </c>
      <c r="AM611" s="6">
        <v>6.9500000000000006E-2</v>
      </c>
      <c r="AN611" s="7">
        <v>0.85933333333333328</v>
      </c>
      <c r="AO611" s="6">
        <v>4.7210834749871002E-257</v>
      </c>
      <c r="AP611" s="6">
        <f>1.13829272488528*10^-311</f>
        <v>0</v>
      </c>
      <c r="AQ611" s="6">
        <v>4.62818569012766E-157</v>
      </c>
      <c r="AR611" s="6">
        <v>3.7926126275184603E-35</v>
      </c>
      <c r="AS611" s="6">
        <v>7.9841555593645297E-31</v>
      </c>
      <c r="AT611" s="7">
        <v>1</v>
      </c>
      <c r="AU611" s="5">
        <v>6</v>
      </c>
      <c r="AV611" s="6">
        <v>3.18219118110211E-53</v>
      </c>
      <c r="AW611" s="6">
        <v>1.0200260852975401E-124</v>
      </c>
      <c r="AX611" s="6">
        <v>4.6912465944559101E-36</v>
      </c>
      <c r="AY611" s="6">
        <v>2.6066252109996899E-15</v>
      </c>
      <c r="AZ611" s="6">
        <v>1.09450807446411E-17</v>
      </c>
      <c r="BA611" s="7">
        <v>0.999999999999997</v>
      </c>
      <c r="BB611" s="6">
        <v>4.32157888776538E-231</v>
      </c>
      <c r="BC611" s="6">
        <v>3.6280333316913703E-83</v>
      </c>
      <c r="BD611" s="6">
        <v>2.62102747380738E-240</v>
      </c>
      <c r="BE611" s="6">
        <v>1.82779114285569E-36</v>
      </c>
      <c r="BF611" s="6">
        <v>2.7584717344003101E-30</v>
      </c>
      <c r="BG611" s="6">
        <v>1.16498628120021E-45</v>
      </c>
      <c r="BH611" s="7">
        <v>1</v>
      </c>
      <c r="BI611" s="6">
        <v>8.1533821889097298E-258</v>
      </c>
      <c r="BJ611" s="6">
        <v>3.8795847290749401E-306</v>
      </c>
      <c r="BK611" s="6">
        <v>3.8507370299133999E-154</v>
      </c>
      <c r="BL611" s="6">
        <v>5.2239251595621003E-35</v>
      </c>
      <c r="BM611" s="6">
        <v>1.33480706551057E-135</v>
      </c>
      <c r="BN611" s="6">
        <v>1</v>
      </c>
      <c r="BO611" s="7">
        <v>1.02035016078481E-30</v>
      </c>
      <c r="BP611" s="6">
        <v>1.3494802245795201E-57</v>
      </c>
      <c r="BQ611" s="6">
        <v>3.6909449382142197E-129</v>
      </c>
      <c r="BR611" s="6">
        <v>1.5628106421332899E-38</v>
      </c>
      <c r="BS611" s="6">
        <v>1.75882069189143E-15</v>
      </c>
      <c r="BT611" s="6">
        <v>1.2662541975482699E-18</v>
      </c>
      <c r="BU611" s="6">
        <v>0.999999999999998</v>
      </c>
      <c r="BV611" s="7">
        <v>2.23792145981396E-49</v>
      </c>
      <c r="BW611">
        <v>294</v>
      </c>
      <c r="BX611">
        <v>305</v>
      </c>
      <c r="BY611">
        <v>270</v>
      </c>
      <c r="BZ611">
        <v>287</v>
      </c>
      <c r="CA611">
        <v>251</v>
      </c>
      <c r="CB611">
        <v>194</v>
      </c>
      <c r="CC611">
        <v>216</v>
      </c>
      <c r="CD611">
        <v>226</v>
      </c>
      <c r="CE611">
        <v>227</v>
      </c>
      <c r="CF611" s="1">
        <v>249</v>
      </c>
      <c r="CH611" s="43">
        <v>4.9758851899776503E-2</v>
      </c>
      <c r="CJ611" s="27" t="s">
        <v>72357</v>
      </c>
    </row>
    <row r="612" spans="1:88">
      <c r="A612" s="27">
        <v>609</v>
      </c>
      <c r="B612" t="s">
        <v>70952</v>
      </c>
      <c r="D612" t="s">
        <v>71448</v>
      </c>
      <c r="E612" t="s">
        <v>71792</v>
      </c>
      <c r="F612" s="29">
        <v>26.150300000000001</v>
      </c>
      <c r="G612" s="29">
        <v>117.5031</v>
      </c>
      <c r="H612" s="31">
        <v>152</v>
      </c>
      <c r="I612" s="29" t="s">
        <v>71881</v>
      </c>
      <c r="J612" s="31" t="s">
        <v>72249</v>
      </c>
      <c r="K612" s="31" t="s">
        <v>72255</v>
      </c>
      <c r="M612" s="48">
        <v>39795</v>
      </c>
      <c r="N612" s="27" t="s">
        <v>70955</v>
      </c>
      <c r="O612" s="54" t="s">
        <v>72390</v>
      </c>
      <c r="P612" s="11"/>
      <c r="Q612" s="11"/>
      <c r="R612" s="11" t="s">
        <v>70990</v>
      </c>
      <c r="T612" s="6">
        <v>0</v>
      </c>
      <c r="U612" s="6">
        <v>0.06</v>
      </c>
      <c r="V612" s="6">
        <v>1E-3</v>
      </c>
      <c r="W612" s="6">
        <v>1.1666666666666668E-3</v>
      </c>
      <c r="X612" s="6">
        <v>1.5166666666666667E-2</v>
      </c>
      <c r="Y612" s="6">
        <v>0.10716666666666667</v>
      </c>
      <c r="Z612" s="7">
        <v>0.8158333333333333</v>
      </c>
      <c r="AA612" s="6">
        <v>0</v>
      </c>
      <c r="AB612" s="6">
        <v>5.3333333333333332E-3</v>
      </c>
      <c r="AC612" s="6">
        <v>1.6666666666666668E-3</v>
      </c>
      <c r="AD612" s="6">
        <v>3.0000000000000005E-3</v>
      </c>
      <c r="AE612" s="6">
        <v>4.0333333333333332E-2</v>
      </c>
      <c r="AF612" s="6">
        <v>0.10083333333333334</v>
      </c>
      <c r="AG612" s="7">
        <v>0.84916666666666663</v>
      </c>
      <c r="AH612" s="6">
        <v>0</v>
      </c>
      <c r="AI612" s="6">
        <v>4.1666666666666666E-3</v>
      </c>
      <c r="AJ612" s="6">
        <v>1.3333333333333333E-3</v>
      </c>
      <c r="AK612" s="6">
        <v>2.8333333333333335E-3</v>
      </c>
      <c r="AL612" s="6">
        <v>0.03</v>
      </c>
      <c r="AM612" s="6">
        <v>0.11600000000000001</v>
      </c>
      <c r="AN612" s="7">
        <v>0.84516666666666662</v>
      </c>
      <c r="AO612" s="6">
        <v>3.7771878464444597E-290</v>
      </c>
      <c r="AP612" s="6">
        <v>0</v>
      </c>
      <c r="AQ612" s="6">
        <v>3.8804821371778402E-185</v>
      </c>
      <c r="AR612" s="6">
        <v>3.5796966111158703E-39</v>
      </c>
      <c r="AS612" s="6">
        <v>3.8258974118781997E-36</v>
      </c>
      <c r="AT612" s="7">
        <v>1</v>
      </c>
      <c r="AU612" s="5">
        <v>6</v>
      </c>
      <c r="AV612" s="6">
        <v>3.61161348422464E-69</v>
      </c>
      <c r="AW612" s="6">
        <v>3.9543933098757002E-141</v>
      </c>
      <c r="AX612" s="6">
        <v>2.5602187644967998E-50</v>
      </c>
      <c r="AY612" s="6">
        <v>1.75322932630538E-17</v>
      </c>
      <c r="AZ612" s="6">
        <v>2.36566611485552E-21</v>
      </c>
      <c r="BA612" s="7">
        <v>1</v>
      </c>
      <c r="BB612" s="6">
        <v>1.57245037663835E-230</v>
      </c>
      <c r="BC612" s="6">
        <v>5.9546520088665501E-99</v>
      </c>
      <c r="BD612" s="6">
        <v>5.22049603531973E-250</v>
      </c>
      <c r="BE612" s="6">
        <v>5.6216618787013098E-43</v>
      </c>
      <c r="BF612" s="6">
        <v>2.0854357741815199E-30</v>
      </c>
      <c r="BG612" s="6">
        <v>3.1016036412512101E-52</v>
      </c>
      <c r="BH612" s="7">
        <v>1</v>
      </c>
      <c r="BI612" s="6">
        <v>3.2320717947987397E-291</v>
      </c>
      <c r="BJ612" s="6">
        <f>7.4109846876187*10^-323</f>
        <v>0</v>
      </c>
      <c r="BK612" s="6">
        <v>4.5420960280178902E-182</v>
      </c>
      <c r="BL612" s="6">
        <v>4.2029709070977501E-39</v>
      </c>
      <c r="BM612" s="6">
        <v>7.7394131964228495E-142</v>
      </c>
      <c r="BN612" s="6">
        <v>1</v>
      </c>
      <c r="BO612" s="7">
        <v>2.8125223196416299E-36</v>
      </c>
      <c r="BP612" s="6">
        <v>1.2829366877618E-73</v>
      </c>
      <c r="BQ612" s="6">
        <v>1.3290959446631401E-145</v>
      </c>
      <c r="BR612" s="6">
        <v>1.0596934236577799E-52</v>
      </c>
      <c r="BS612" s="6">
        <v>1.0023885097036801E-17</v>
      </c>
      <c r="BT612" s="6">
        <v>1.10259151705205E-22</v>
      </c>
      <c r="BU612" s="6">
        <v>1</v>
      </c>
      <c r="BV612" s="7">
        <v>1.89061693553367E-66</v>
      </c>
      <c r="BW612">
        <v>294</v>
      </c>
      <c r="BX612">
        <v>305</v>
      </c>
      <c r="BY612">
        <v>270</v>
      </c>
      <c r="BZ612">
        <v>287</v>
      </c>
      <c r="CA612">
        <v>251</v>
      </c>
      <c r="CB612">
        <v>194</v>
      </c>
      <c r="CC612">
        <v>216</v>
      </c>
      <c r="CD612">
        <v>226</v>
      </c>
      <c r="CE612">
        <v>227</v>
      </c>
      <c r="CF612" s="1">
        <v>249</v>
      </c>
      <c r="CH612" s="43">
        <v>5.9123622118976003E-2</v>
      </c>
      <c r="CJ612" s="27" t="s">
        <v>72357</v>
      </c>
    </row>
    <row r="613" spans="1:88">
      <c r="A613" s="27">
        <v>610</v>
      </c>
      <c r="B613" t="s">
        <v>70952</v>
      </c>
      <c r="D613" t="s">
        <v>71449</v>
      </c>
      <c r="E613" t="s">
        <v>71797</v>
      </c>
      <c r="F613" s="29">
        <v>26.44585</v>
      </c>
      <c r="G613" s="29">
        <v>127.80614</v>
      </c>
      <c r="H613" s="31">
        <v>30</v>
      </c>
      <c r="I613" s="29" t="s">
        <v>71802</v>
      </c>
      <c r="J613" s="29" t="s">
        <v>71879</v>
      </c>
      <c r="K613" s="29" t="s">
        <v>72324</v>
      </c>
      <c r="M613" s="48">
        <v>40546</v>
      </c>
      <c r="N613" s="27" t="s">
        <v>70955</v>
      </c>
      <c r="O613" s="54" t="s">
        <v>72389</v>
      </c>
      <c r="P613" s="11"/>
      <c r="Q613" s="11"/>
      <c r="T613" s="6">
        <v>4.333333333333334E-3</v>
      </c>
      <c r="U613" s="6">
        <v>0.122</v>
      </c>
      <c r="V613" s="6">
        <v>2.8333333333333335E-3</v>
      </c>
      <c r="W613" s="6">
        <v>0</v>
      </c>
      <c r="X613" s="6">
        <v>5.566666666666667E-2</v>
      </c>
      <c r="Y613" s="6">
        <v>0</v>
      </c>
      <c r="Z613" s="7">
        <v>0.81449999999999989</v>
      </c>
      <c r="AA613" s="6">
        <v>3.4999999999999996E-3</v>
      </c>
      <c r="AB613" s="6">
        <v>3.5333333333333335E-2</v>
      </c>
      <c r="AC613" s="6">
        <v>8.8333333333333337E-3</v>
      </c>
      <c r="AD613" s="6">
        <v>0</v>
      </c>
      <c r="AE613" s="6">
        <v>4.0833333333333333E-2</v>
      </c>
      <c r="AF613" s="6">
        <v>8.1666666666666676E-3</v>
      </c>
      <c r="AG613" s="7">
        <v>0.90266666666666673</v>
      </c>
      <c r="AH613" s="6">
        <v>4.5000000000000005E-3</v>
      </c>
      <c r="AI613" s="6">
        <v>2.5166666666666667E-2</v>
      </c>
      <c r="AJ613" s="6">
        <v>9.1666666666666684E-3</v>
      </c>
      <c r="AK613" s="6">
        <v>0</v>
      </c>
      <c r="AL613" s="6">
        <v>5.3999999999999999E-2</v>
      </c>
      <c r="AM613" s="6">
        <v>0</v>
      </c>
      <c r="AN613" s="7">
        <v>0.90716666666666679</v>
      </c>
      <c r="AO613" s="6">
        <v>1.70616096482619E-307</v>
      </c>
      <c r="AP613" s="6">
        <v>0</v>
      </c>
      <c r="AQ613" s="6">
        <v>5.0898688799546903E-177</v>
      </c>
      <c r="AR613" s="6">
        <v>1.2408243604631E-37</v>
      </c>
      <c r="AS613" s="6">
        <v>7.6992938351169504E-41</v>
      </c>
      <c r="AT613" s="7">
        <v>1</v>
      </c>
      <c r="AU613" s="5">
        <v>6</v>
      </c>
      <c r="AV613" s="6">
        <v>2.0714514703397001E-88</v>
      </c>
      <c r="AW613" s="6">
        <v>3.8450591923712498E-155</v>
      </c>
      <c r="AX613" s="6">
        <v>8.4174496711958302E-60</v>
      </c>
      <c r="AY613" s="6">
        <v>4.6506297217069402E-10</v>
      </c>
      <c r="AZ613" s="6">
        <v>1.3394703979790401E-24</v>
      </c>
      <c r="BA613" s="7">
        <v>0.99999999953493701</v>
      </c>
      <c r="BB613" s="6">
        <v>2.2253676652433401E-231</v>
      </c>
      <c r="BC613" s="6">
        <v>3.9994920165115301E-100</v>
      </c>
      <c r="BD613" s="6">
        <v>1.8739591504605899E-240</v>
      </c>
      <c r="BE613" s="6">
        <v>8.8903903744862305E-38</v>
      </c>
      <c r="BF613" s="6">
        <v>1.4014225980777401E-33</v>
      </c>
      <c r="BG613" s="6">
        <v>1.55883106439786E-43</v>
      </c>
      <c r="BH613" s="7">
        <v>1</v>
      </c>
      <c r="BI613" s="6">
        <v>7.2101732958336298E-308</v>
      </c>
      <c r="BJ613" s="6">
        <v>0</v>
      </c>
      <c r="BK613" s="6">
        <v>1.4214558230638901E-172</v>
      </c>
      <c r="BL613" s="6">
        <v>1.3137904217454101E-37</v>
      </c>
      <c r="BM613" s="6">
        <v>7.8606891605632197E-144</v>
      </c>
      <c r="BN613" s="6">
        <v>1</v>
      </c>
      <c r="BO613" s="7">
        <v>8.1527397533064703E-40</v>
      </c>
      <c r="BP613" s="6">
        <v>3.6965278200676201E-97</v>
      </c>
      <c r="BQ613" s="6">
        <v>4.6122967389782797E-164</v>
      </c>
      <c r="BR613" s="6">
        <v>6.9062368160784104E-66</v>
      </c>
      <c r="BS613" s="6">
        <v>1.05104693654337E-9</v>
      </c>
      <c r="BT613" s="6">
        <v>4.4993468466725798E-24</v>
      </c>
      <c r="BU613" s="6">
        <v>0.99999999894895297</v>
      </c>
      <c r="BV613" s="7">
        <v>9.1074681026748608E-68</v>
      </c>
      <c r="BW613">
        <v>294</v>
      </c>
      <c r="BX613">
        <v>306</v>
      </c>
      <c r="BY613">
        <v>270</v>
      </c>
      <c r="BZ613">
        <v>287</v>
      </c>
      <c r="CA613">
        <v>251</v>
      </c>
      <c r="CB613">
        <v>194</v>
      </c>
      <c r="CC613">
        <v>216</v>
      </c>
      <c r="CD613">
        <v>227</v>
      </c>
      <c r="CE613">
        <v>227</v>
      </c>
      <c r="CF613" s="1">
        <v>249</v>
      </c>
      <c r="CH613" s="43">
        <v>3.8201813621454798E-2</v>
      </c>
      <c r="CJ613" s="27" t="s">
        <v>72357</v>
      </c>
    </row>
    <row r="614" spans="1:88">
      <c r="A614" s="27">
        <v>611</v>
      </c>
      <c r="B614" t="s">
        <v>70952</v>
      </c>
      <c r="D614" t="s">
        <v>71450</v>
      </c>
      <c r="E614" t="s">
        <v>71792</v>
      </c>
      <c r="F614" s="29">
        <v>25.243600000000001</v>
      </c>
      <c r="G614" s="29">
        <v>115.7436</v>
      </c>
      <c r="H614" s="31">
        <v>228</v>
      </c>
      <c r="I614" s="29" t="s">
        <v>71881</v>
      </c>
      <c r="J614" s="31" t="s">
        <v>72231</v>
      </c>
      <c r="K614" s="31" t="s">
        <v>72258</v>
      </c>
      <c r="M614" s="48">
        <v>39796</v>
      </c>
      <c r="N614" s="27" t="s">
        <v>70955</v>
      </c>
      <c r="O614" s="54" t="s">
        <v>72390</v>
      </c>
      <c r="P614" s="11"/>
      <c r="Q614" s="11"/>
      <c r="T614" s="6">
        <v>0</v>
      </c>
      <c r="U614" s="6">
        <v>4.3999999999999991E-2</v>
      </c>
      <c r="V614" s="6">
        <v>3.0000000000000005E-3</v>
      </c>
      <c r="W614" s="6">
        <v>1.6666666666666666E-4</v>
      </c>
      <c r="X614" s="6">
        <v>8.3333333333333339E-4</v>
      </c>
      <c r="Y614" s="6">
        <v>0.14033333333333334</v>
      </c>
      <c r="Z614" s="7">
        <v>0.8115</v>
      </c>
      <c r="AA614" s="6">
        <v>0</v>
      </c>
      <c r="AB614" s="6">
        <v>1E-3</v>
      </c>
      <c r="AC614" s="6">
        <v>6.4999999999999997E-3</v>
      </c>
      <c r="AD614" s="6">
        <v>1.6666666666666666E-4</v>
      </c>
      <c r="AE614" s="6">
        <v>2.6499999999999999E-2</v>
      </c>
      <c r="AF614" s="6">
        <v>0.126</v>
      </c>
      <c r="AG614" s="7">
        <v>0.83933333333333326</v>
      </c>
      <c r="AH614" s="6">
        <v>0</v>
      </c>
      <c r="AI614" s="6">
        <v>8.3333333333333339E-4</v>
      </c>
      <c r="AJ614" s="6">
        <v>3.6666666666666666E-3</v>
      </c>
      <c r="AK614" s="6">
        <v>1.6666666666666666E-4</v>
      </c>
      <c r="AL614" s="6">
        <v>2E-3</v>
      </c>
      <c r="AM614" s="6">
        <v>0.15216666666666667</v>
      </c>
      <c r="AN614" s="7">
        <v>0.84083333333333332</v>
      </c>
      <c r="AO614" s="6">
        <v>4.2277029377232397E-285</v>
      </c>
      <c r="AP614" s="6">
        <v>0</v>
      </c>
      <c r="AQ614" s="6">
        <v>1.1134128751232599E-174</v>
      </c>
      <c r="AR614" s="6">
        <v>6.6415299748835901E-41</v>
      </c>
      <c r="AS614" s="6">
        <v>6.5920465122965896E-34</v>
      </c>
      <c r="AT614" s="7">
        <v>1</v>
      </c>
      <c r="AU614" s="5">
        <v>6</v>
      </c>
      <c r="AV614" s="6">
        <v>4.8248535267865497E-84</v>
      </c>
      <c r="AW614" s="6">
        <v>1.03224453426905E-160</v>
      </c>
      <c r="AX614" s="6">
        <v>6.1973738404477295E-57</v>
      </c>
      <c r="AY614" s="6">
        <v>1.03541276096127E-13</v>
      </c>
      <c r="AZ614" s="6">
        <v>1.55710762002449E-24</v>
      </c>
      <c r="BA614" s="7">
        <v>0.99999999999989697</v>
      </c>
      <c r="BB614" s="6">
        <v>4.6492147409761299E-233</v>
      </c>
      <c r="BC614" s="6">
        <v>1.0455308820036001E-98</v>
      </c>
      <c r="BD614" s="6">
        <v>1.1118518295407001E-257</v>
      </c>
      <c r="BE614" s="6">
        <v>3.8985077410084302E-38</v>
      </c>
      <c r="BF614" s="6">
        <v>1.95827278747417E-35</v>
      </c>
      <c r="BG614" s="6">
        <v>1.36247417891146E-54</v>
      </c>
      <c r="BH614" s="7">
        <v>1</v>
      </c>
      <c r="BI614" s="6">
        <v>1.4270196650092101E-286</v>
      </c>
      <c r="BJ614" s="6">
        <v>0</v>
      </c>
      <c r="BK614" s="6">
        <v>1.8447252241833599E-172</v>
      </c>
      <c r="BL614" s="6">
        <v>8.20420840953004E-41</v>
      </c>
      <c r="BM614" s="6">
        <v>1.2722253038358601E-140</v>
      </c>
      <c r="BN614" s="6">
        <v>1</v>
      </c>
      <c r="BO614" s="7">
        <v>9.8196421910351292E-35</v>
      </c>
      <c r="BP614" s="6">
        <v>7.1788707278714103E-86</v>
      </c>
      <c r="BQ614" s="6">
        <v>1.21408611863592E-162</v>
      </c>
      <c r="BR614" s="6">
        <v>9.5194349754274792E-56</v>
      </c>
      <c r="BS614" s="6">
        <v>5.3203210435422E-14</v>
      </c>
      <c r="BT614" s="6">
        <v>1.0742830891985899E-25</v>
      </c>
      <c r="BU614" s="6">
        <v>0.99999999999994704</v>
      </c>
      <c r="BV614" s="7">
        <v>7.6458115170332702E-69</v>
      </c>
      <c r="BW614">
        <v>294</v>
      </c>
      <c r="BX614">
        <v>306</v>
      </c>
      <c r="BY614">
        <v>270</v>
      </c>
      <c r="BZ614">
        <v>287</v>
      </c>
      <c r="CA614">
        <v>251</v>
      </c>
      <c r="CB614">
        <v>194</v>
      </c>
      <c r="CC614">
        <v>216</v>
      </c>
      <c r="CD614">
        <v>226</v>
      </c>
      <c r="CE614">
        <v>227</v>
      </c>
      <c r="CF614" s="1">
        <v>249</v>
      </c>
      <c r="CH614" s="43">
        <v>5.97960597960598E-2</v>
      </c>
      <c r="CJ614" s="27" t="s">
        <v>72357</v>
      </c>
    </row>
    <row r="615" spans="1:88">
      <c r="A615" s="27">
        <v>612</v>
      </c>
      <c r="B615" t="s">
        <v>70952</v>
      </c>
      <c r="D615" t="s">
        <v>71451</v>
      </c>
      <c r="E615" t="s">
        <v>71792</v>
      </c>
      <c r="F615" s="29">
        <v>25.886900000000001</v>
      </c>
      <c r="G615" s="29">
        <v>117.26519999999999</v>
      </c>
      <c r="H615" s="31">
        <v>214</v>
      </c>
      <c r="I615" s="29" t="s">
        <v>71881</v>
      </c>
      <c r="J615" s="31" t="s">
        <v>72249</v>
      </c>
      <c r="K615" s="31" t="s">
        <v>72256</v>
      </c>
      <c r="M615" s="48">
        <v>39795</v>
      </c>
      <c r="N615" s="27" t="s">
        <v>70955</v>
      </c>
      <c r="O615" s="54" t="s">
        <v>72390</v>
      </c>
      <c r="P615" s="11"/>
      <c r="Q615" s="11"/>
      <c r="T615" s="6">
        <v>0</v>
      </c>
      <c r="U615" s="6">
        <v>9.166666666666666E-2</v>
      </c>
      <c r="V615" s="6">
        <v>8.3333333333333339E-4</v>
      </c>
      <c r="W615" s="6">
        <v>5.8333333333333327E-3</v>
      </c>
      <c r="X615" s="6">
        <v>2.2666666666666665E-2</v>
      </c>
      <c r="Y615" s="6">
        <v>6.8166666666666667E-2</v>
      </c>
      <c r="Z615" s="7">
        <v>0.81083333333333341</v>
      </c>
      <c r="AA615" s="6">
        <v>0</v>
      </c>
      <c r="AB615" s="6">
        <v>2.1666666666666666E-3</v>
      </c>
      <c r="AC615" s="6">
        <v>1.6666666666666668E-3</v>
      </c>
      <c r="AD615" s="6">
        <v>2.9833333333333333E-2</v>
      </c>
      <c r="AE615" s="6">
        <v>3.6666666666666674E-2</v>
      </c>
      <c r="AF615" s="6">
        <v>6.533333333333334E-2</v>
      </c>
      <c r="AG615" s="7">
        <v>0.86400000000000021</v>
      </c>
      <c r="AH615" s="6">
        <v>0</v>
      </c>
      <c r="AI615" s="6">
        <v>1.5000000000000002E-3</v>
      </c>
      <c r="AJ615" s="6">
        <v>1.3333333333333333E-3</v>
      </c>
      <c r="AK615" s="6">
        <v>2.0666666666666667E-2</v>
      </c>
      <c r="AL615" s="6">
        <v>3.0666666666666665E-2</v>
      </c>
      <c r="AM615" s="6">
        <v>7.6833333333333337E-2</v>
      </c>
      <c r="AN615" s="7">
        <v>0.86849999999999994</v>
      </c>
      <c r="AO615" s="6">
        <v>2.30260090222861E-260</v>
      </c>
      <c r="AP615" s="6">
        <v>0</v>
      </c>
      <c r="AQ615" s="6">
        <v>2.67710158970432E-154</v>
      </c>
      <c r="AR615" s="6">
        <v>1.3079244252902799E-37</v>
      </c>
      <c r="AS615" s="6">
        <v>2.3523566752171501E-30</v>
      </c>
      <c r="AT615" s="7">
        <v>1</v>
      </c>
      <c r="AU615" s="5">
        <v>6</v>
      </c>
      <c r="AV615" s="6">
        <v>3.68110438918556E-85</v>
      </c>
      <c r="AW615" s="6">
        <v>7.3590053587177006E-163</v>
      </c>
      <c r="AX615" s="6">
        <v>4.04018318845473E-55</v>
      </c>
      <c r="AY615" s="6">
        <v>2.7585199889306401E-10</v>
      </c>
      <c r="AZ615" s="6">
        <v>9.2078072050866307E-22</v>
      </c>
      <c r="BA615" s="7">
        <v>0.99999999972414799</v>
      </c>
      <c r="BB615" s="6">
        <v>3.6120915635731698E-225</v>
      </c>
      <c r="BC615" s="6">
        <v>8.2501142363100402E-94</v>
      </c>
      <c r="BD615" s="6">
        <v>3.5599459006676897E-269</v>
      </c>
      <c r="BE615" s="6">
        <v>3.68854438135917E-34</v>
      </c>
      <c r="BF615" s="6">
        <v>6.5817961881345694E-30</v>
      </c>
      <c r="BG615" s="6">
        <v>1.1809397795142701E-46</v>
      </c>
      <c r="BH615" s="7">
        <v>1</v>
      </c>
      <c r="BI615" s="6">
        <v>1.35171950923239E-260</v>
      </c>
      <c r="BJ615" s="6">
        <v>0</v>
      </c>
      <c r="BK615" s="6">
        <v>2.6916926464695901E-150</v>
      </c>
      <c r="BL615" s="6">
        <v>1.8696128961542301E-37</v>
      </c>
      <c r="BM615" s="6">
        <v>5.3775386052086897E-137</v>
      </c>
      <c r="BN615" s="6">
        <v>1</v>
      </c>
      <c r="BO615" s="7">
        <v>2.5234793903857801E-29</v>
      </c>
      <c r="BP615" s="6">
        <v>4.8029480880522101E-89</v>
      </c>
      <c r="BQ615" s="6">
        <v>1.0248967381588601E-166</v>
      </c>
      <c r="BR615" s="6">
        <v>5.7553718663823304E-57</v>
      </c>
      <c r="BS615" s="6">
        <v>1.15293469678456E-10</v>
      </c>
      <c r="BT615" s="6">
        <v>1.4666050787968501E-23</v>
      </c>
      <c r="BU615" s="6">
        <v>0.999999999884706</v>
      </c>
      <c r="BV615" s="7">
        <v>7.1615516112991594E-74</v>
      </c>
      <c r="BW615">
        <v>294</v>
      </c>
      <c r="BX615">
        <v>305</v>
      </c>
      <c r="BY615">
        <v>270</v>
      </c>
      <c r="BZ615">
        <v>287</v>
      </c>
      <c r="CA615">
        <v>251</v>
      </c>
      <c r="CB615">
        <v>194</v>
      </c>
      <c r="CC615">
        <v>216</v>
      </c>
      <c r="CD615">
        <v>226</v>
      </c>
      <c r="CE615">
        <v>227</v>
      </c>
      <c r="CF615" s="1">
        <v>249</v>
      </c>
      <c r="CH615" s="43">
        <v>5.2523874488403802E-2</v>
      </c>
      <c r="CJ615" s="27" t="s">
        <v>72357</v>
      </c>
    </row>
    <row r="616" spans="1:88">
      <c r="A616" s="27">
        <v>613</v>
      </c>
      <c r="B616" t="s">
        <v>70952</v>
      </c>
      <c r="D616" t="s">
        <v>71452</v>
      </c>
      <c r="E616" t="s">
        <v>71792</v>
      </c>
      <c r="F616" s="29">
        <v>25.9483</v>
      </c>
      <c r="G616" s="29">
        <v>117.3197</v>
      </c>
      <c r="H616" s="31">
        <v>191</v>
      </c>
      <c r="I616" s="29" t="s">
        <v>71881</v>
      </c>
      <c r="J616" s="31" t="s">
        <v>72249</v>
      </c>
      <c r="K616" s="31" t="s">
        <v>72256</v>
      </c>
      <c r="M616" s="48">
        <v>39795</v>
      </c>
      <c r="N616" s="27" t="s">
        <v>70955</v>
      </c>
      <c r="O616" s="54" t="s">
        <v>72390</v>
      </c>
      <c r="P616" s="11"/>
      <c r="Q616" s="11"/>
      <c r="T616" s="6">
        <v>0</v>
      </c>
      <c r="U616" s="6">
        <v>3.8833333333333338E-2</v>
      </c>
      <c r="V616" s="6">
        <v>1.3333333333333333E-3</v>
      </c>
      <c r="W616" s="6">
        <v>1.1666666666666668E-3</v>
      </c>
      <c r="X616" s="6">
        <v>1.4833333333333332E-2</v>
      </c>
      <c r="Y616" s="6">
        <v>0.13283333333333333</v>
      </c>
      <c r="Z616" s="7">
        <v>0.81066666666666665</v>
      </c>
      <c r="AA616" s="6">
        <v>0</v>
      </c>
      <c r="AB616" s="6">
        <v>1.5000000000000002E-3</v>
      </c>
      <c r="AC616" s="6">
        <v>1.6666666666666668E-3</v>
      </c>
      <c r="AD616" s="6">
        <v>1E-3</v>
      </c>
      <c r="AE616" s="6">
        <v>3.716666666666666E-2</v>
      </c>
      <c r="AF616" s="6">
        <v>0.11966666666666669</v>
      </c>
      <c r="AG616" s="7">
        <v>0.83916666666666673</v>
      </c>
      <c r="AH616" s="6">
        <v>0</v>
      </c>
      <c r="AI616" s="6">
        <v>1.6666666666666668E-3</v>
      </c>
      <c r="AJ616" s="6">
        <v>1.1666666666666668E-3</v>
      </c>
      <c r="AK616" s="6">
        <v>1.1666666666666668E-3</v>
      </c>
      <c r="AL616" s="6">
        <v>2.1666666666666664E-2</v>
      </c>
      <c r="AM616" s="6">
        <v>0.14116666666666666</v>
      </c>
      <c r="AN616" s="7">
        <v>0.83333333333333337</v>
      </c>
      <c r="AO616" s="6">
        <v>3.9688570425511897E-266</v>
      </c>
      <c r="AP616" s="6">
        <f>2.14870077231641*10^-315</f>
        <v>0</v>
      </c>
      <c r="AQ616" s="6">
        <v>2.3928344738575699E-145</v>
      </c>
      <c r="AR616" s="6">
        <v>1.8285411187308399E-33</v>
      </c>
      <c r="AS616" s="6">
        <v>4.9219742026949198E-25</v>
      </c>
      <c r="AT616" s="7">
        <v>1</v>
      </c>
      <c r="AU616" s="5">
        <v>6</v>
      </c>
      <c r="AV616" s="6">
        <v>6.5845951507669096E-72</v>
      </c>
      <c r="AW616" s="6">
        <v>6.2453419472660798E-125</v>
      </c>
      <c r="AX616" s="6">
        <v>2.5993943755960501E-47</v>
      </c>
      <c r="AY616" s="6">
        <v>6.99259472436117E-16</v>
      </c>
      <c r="AZ616" s="6">
        <v>4.3374217404388104E-19</v>
      </c>
      <c r="BA616" s="7">
        <v>0.999999999999999</v>
      </c>
      <c r="BB616" s="6">
        <v>1.6796647565115199E-235</v>
      </c>
      <c r="BC616" s="6">
        <v>8.7900323715610302E-89</v>
      </c>
      <c r="BD616" s="6">
        <v>3.1084229831567699E-242</v>
      </c>
      <c r="BE616" s="6">
        <v>2.75993175196211E-34</v>
      </c>
      <c r="BF616" s="6">
        <v>9.1557854217077705E-28</v>
      </c>
      <c r="BG616" s="6">
        <v>5.26427923817579E-43</v>
      </c>
      <c r="BH616" s="7">
        <v>1</v>
      </c>
      <c r="BI616" s="6">
        <v>2.3923259489613199E-266</v>
      </c>
      <c r="BJ616" s="6">
        <f>1.62502970086253*10^-310</f>
        <v>0</v>
      </c>
      <c r="BK616" s="6">
        <v>3.1814967549105199E-142</v>
      </c>
      <c r="BL616" s="6">
        <v>3.0344008056930599E-33</v>
      </c>
      <c r="BM616" s="6">
        <v>1.33129270296198E-129</v>
      </c>
      <c r="BN616" s="6">
        <v>1</v>
      </c>
      <c r="BO616" s="7">
        <v>2.1152024614220799E-24</v>
      </c>
      <c r="BP616" s="6">
        <v>6.3047891360350703E-73</v>
      </c>
      <c r="BQ616" s="6">
        <v>6.0851510561942397E-126</v>
      </c>
      <c r="BR616" s="6">
        <v>2.7382570072772501E-46</v>
      </c>
      <c r="BS616" s="6">
        <v>1.6210507693597901E-16</v>
      </c>
      <c r="BT616" s="6">
        <v>1.5254773801016201E-21</v>
      </c>
      <c r="BU616" s="6">
        <v>1</v>
      </c>
      <c r="BV616" s="7">
        <v>2.1352665942223099E-67</v>
      </c>
      <c r="BW616">
        <v>294</v>
      </c>
      <c r="BX616">
        <v>305</v>
      </c>
      <c r="BY616">
        <v>270</v>
      </c>
      <c r="BZ616">
        <v>287</v>
      </c>
      <c r="CA616">
        <v>251</v>
      </c>
      <c r="CB616">
        <v>194</v>
      </c>
      <c r="CC616">
        <v>216</v>
      </c>
      <c r="CD616">
        <v>226</v>
      </c>
      <c r="CE616">
        <v>227</v>
      </c>
      <c r="CF616" s="1">
        <v>249</v>
      </c>
      <c r="CH616" s="43">
        <v>4.8061812467260302E-2</v>
      </c>
      <c r="CJ616" s="27" t="s">
        <v>72357</v>
      </c>
    </row>
    <row r="617" spans="1:88">
      <c r="A617" s="27">
        <v>614</v>
      </c>
      <c r="B617" t="s">
        <v>70952</v>
      </c>
      <c r="D617" t="s">
        <v>71453</v>
      </c>
      <c r="E617" t="s">
        <v>71797</v>
      </c>
      <c r="F617" s="29">
        <v>26.340309999999999</v>
      </c>
      <c r="G617" s="29">
        <v>127.85496999999999</v>
      </c>
      <c r="H617" s="31">
        <v>7</v>
      </c>
      <c r="I617" s="29" t="s">
        <v>71802</v>
      </c>
      <c r="J617" s="29" t="s">
        <v>71879</v>
      </c>
      <c r="K617" s="29" t="s">
        <v>72325</v>
      </c>
      <c r="M617" s="48">
        <v>40546</v>
      </c>
      <c r="N617" s="27" t="s">
        <v>70955</v>
      </c>
      <c r="O617" s="54" t="s">
        <v>72389</v>
      </c>
      <c r="P617" s="11"/>
      <c r="Q617" s="11"/>
      <c r="R617" s="11" t="s">
        <v>70990</v>
      </c>
      <c r="S617" s="12" t="s">
        <v>70990</v>
      </c>
      <c r="T617" s="6">
        <v>2.9999999999999996E-3</v>
      </c>
      <c r="U617" s="6">
        <v>0.12866666666666668</v>
      </c>
      <c r="V617" s="6">
        <v>1.0833333333333334E-2</v>
      </c>
      <c r="W617" s="6">
        <v>0</v>
      </c>
      <c r="X617" s="6">
        <v>5.1833333333333335E-2</v>
      </c>
      <c r="Y617" s="6">
        <v>0</v>
      </c>
      <c r="Z617" s="7">
        <v>0.80483333333333329</v>
      </c>
      <c r="AA617" s="6">
        <v>1E-3</v>
      </c>
      <c r="AB617" s="6">
        <v>4.2166666666666665E-2</v>
      </c>
      <c r="AC617" s="6">
        <v>1.9166666666666669E-2</v>
      </c>
      <c r="AD617" s="6">
        <v>0</v>
      </c>
      <c r="AE617" s="6">
        <v>0.04</v>
      </c>
      <c r="AF617" s="6">
        <v>8.0000000000000002E-3</v>
      </c>
      <c r="AG617" s="7">
        <v>0.88883333333333336</v>
      </c>
      <c r="AH617" s="6">
        <v>1E-3</v>
      </c>
      <c r="AI617" s="6">
        <v>3.2333333333333332E-2</v>
      </c>
      <c r="AJ617" s="6">
        <v>2.1000000000000001E-2</v>
      </c>
      <c r="AK617" s="6">
        <v>1.6666666666666666E-4</v>
      </c>
      <c r="AL617" s="6">
        <v>5.3666666666666668E-2</v>
      </c>
      <c r="AM617" s="6">
        <v>0</v>
      </c>
      <c r="AN617" s="7">
        <v>0.89133333333333331</v>
      </c>
      <c r="AO617" s="6">
        <f>3.14128524834479*10^-312</f>
        <v>0</v>
      </c>
      <c r="AP617" s="6">
        <v>0</v>
      </c>
      <c r="AQ617" s="6">
        <v>3.7785727856641499E-174</v>
      </c>
      <c r="AR617" s="6">
        <v>1.54988964720194E-40</v>
      </c>
      <c r="AS617" s="6">
        <v>1.2710473641680301E-42</v>
      </c>
      <c r="AT617" s="7">
        <v>1</v>
      </c>
      <c r="AU617" s="5">
        <v>6</v>
      </c>
      <c r="AV617" s="6">
        <v>1.0066117590524899E-77</v>
      </c>
      <c r="AW617" s="6">
        <v>2.5345122539836799E-148</v>
      </c>
      <c r="AX617" s="6">
        <v>9.0319325483306006E-52</v>
      </c>
      <c r="AY617" s="6">
        <v>0.99781085683149895</v>
      </c>
      <c r="AZ617" s="6">
        <v>1.63370932259734E-20</v>
      </c>
      <c r="BA617" s="7">
        <v>2.1891431685012201E-3</v>
      </c>
      <c r="BB617" s="6">
        <v>6.3522100096619699E-230</v>
      </c>
      <c r="BC617" s="6">
        <v>5.3764995784763501E-104</v>
      </c>
      <c r="BD617" s="6">
        <v>1.49545506098569E-260</v>
      </c>
      <c r="BE617" s="6">
        <v>1.3700319445565701E-35</v>
      </c>
      <c r="BF617" s="6">
        <v>5.1320982662078105E-35</v>
      </c>
      <c r="BG617" s="6">
        <v>8.3639971709001996E-44</v>
      </c>
      <c r="BH617" s="7">
        <v>1</v>
      </c>
      <c r="BI617" s="6">
        <f>2.36018598107547*10^-312</f>
        <v>0</v>
      </c>
      <c r="BJ617" s="6">
        <v>0</v>
      </c>
      <c r="BK617" s="6">
        <v>8.6567554762336897E-169</v>
      </c>
      <c r="BL617" s="6">
        <v>1.57432854429346E-40</v>
      </c>
      <c r="BM617" s="6">
        <v>5.0030271254606901E-148</v>
      </c>
      <c r="BN617" s="6">
        <v>1</v>
      </c>
      <c r="BO617" s="7">
        <v>5.6175263036748195E-41</v>
      </c>
      <c r="BP617" s="6">
        <v>1.02881727249257E-81</v>
      </c>
      <c r="BQ617" s="6">
        <v>2.5759101056709398E-152</v>
      </c>
      <c r="BR617" s="6">
        <v>9.7304590028894898E-54</v>
      </c>
      <c r="BS617" s="6">
        <v>0.995337461390574</v>
      </c>
      <c r="BT617" s="6">
        <v>9.5379716746793199E-22</v>
      </c>
      <c r="BU617" s="6">
        <v>4.6625386094263704E-3</v>
      </c>
      <c r="BV617" s="7">
        <v>5.3367052398413401E-69</v>
      </c>
      <c r="BW617">
        <v>294</v>
      </c>
      <c r="BX617">
        <v>306</v>
      </c>
      <c r="BY617">
        <v>270</v>
      </c>
      <c r="BZ617">
        <v>287</v>
      </c>
      <c r="CA617">
        <v>251</v>
      </c>
      <c r="CB617">
        <v>194</v>
      </c>
      <c r="CC617">
        <v>216</v>
      </c>
      <c r="CD617">
        <v>227</v>
      </c>
      <c r="CE617">
        <v>227</v>
      </c>
      <c r="CF617" s="1">
        <v>249</v>
      </c>
      <c r="CH617" s="43">
        <v>3.8895201468403098E-2</v>
      </c>
      <c r="CJ617" s="27" t="s">
        <v>72357</v>
      </c>
    </row>
    <row r="618" spans="1:88">
      <c r="A618" s="27">
        <v>615</v>
      </c>
      <c r="B618" t="s">
        <v>70952</v>
      </c>
      <c r="D618" t="s">
        <v>71454</v>
      </c>
      <c r="E618" t="s">
        <v>71792</v>
      </c>
      <c r="F618" s="29">
        <v>25.4071</v>
      </c>
      <c r="G618" s="29">
        <v>115.7796</v>
      </c>
      <c r="H618" s="31">
        <v>207</v>
      </c>
      <c r="I618" s="29" t="s">
        <v>71881</v>
      </c>
      <c r="J618" s="31" t="s">
        <v>72231</v>
      </c>
      <c r="K618" s="31" t="s">
        <v>72258</v>
      </c>
      <c r="M618" s="48">
        <v>39796</v>
      </c>
      <c r="N618" s="27" t="s">
        <v>70955</v>
      </c>
      <c r="O618" s="54" t="s">
        <v>72390</v>
      </c>
      <c r="P618" s="11"/>
      <c r="Q618" s="11"/>
      <c r="T618" s="6">
        <v>1E-3</v>
      </c>
      <c r="U618" s="6">
        <v>5.7166666666666671E-2</v>
      </c>
      <c r="V618" s="6">
        <v>6.6666666666666664E-4</v>
      </c>
      <c r="W618" s="6">
        <v>3.5166666666666672E-2</v>
      </c>
      <c r="X618" s="6">
        <v>2.6666666666666666E-3</v>
      </c>
      <c r="Y618" s="6">
        <v>0.11033333333333334</v>
      </c>
      <c r="Z618" s="7">
        <v>0.79300000000000015</v>
      </c>
      <c r="AA618" s="6">
        <v>1E-3</v>
      </c>
      <c r="AB618" s="6">
        <v>1.8333333333333335E-3</v>
      </c>
      <c r="AC618" s="6">
        <v>1E-3</v>
      </c>
      <c r="AD618" s="6">
        <v>4.2166666666666658E-2</v>
      </c>
      <c r="AE618" s="6">
        <v>2.4499999999999997E-2</v>
      </c>
      <c r="AF618" s="6">
        <v>9.9166666666666667E-2</v>
      </c>
      <c r="AG618" s="7">
        <v>0.8304999999999999</v>
      </c>
      <c r="AH618" s="6">
        <v>1E-3</v>
      </c>
      <c r="AI618" s="6">
        <v>1E-3</v>
      </c>
      <c r="AJ618" s="6">
        <v>1E-3</v>
      </c>
      <c r="AK618" s="6">
        <v>3.4666666666666672E-2</v>
      </c>
      <c r="AL618" s="6">
        <v>9.8333333333333345E-3</v>
      </c>
      <c r="AM618" s="6">
        <v>0.12216666666666666</v>
      </c>
      <c r="AN618" s="7">
        <v>0.83099999999999996</v>
      </c>
      <c r="AO618" s="6">
        <v>4.2280553061384102E-287</v>
      </c>
      <c r="AP618" s="6">
        <v>0</v>
      </c>
      <c r="AQ618" s="6">
        <v>1.36631045208692E-151</v>
      </c>
      <c r="AR618" s="6">
        <v>1.2981547840720301E-37</v>
      </c>
      <c r="AS618" s="6">
        <v>1.5331637526582299E-33</v>
      </c>
      <c r="AT618" s="7">
        <v>1</v>
      </c>
      <c r="AU618" s="5">
        <v>6</v>
      </c>
      <c r="AV618" s="6">
        <v>4.8649042143075299E-80</v>
      </c>
      <c r="AW618" s="6">
        <v>6.7598134243268301E-155</v>
      </c>
      <c r="AX618" s="6">
        <v>5.0320650998272302E-54</v>
      </c>
      <c r="AY618" s="6">
        <v>4.8138899163223902E-15</v>
      </c>
      <c r="AZ618" s="6">
        <v>1.5267365945278499E-24</v>
      </c>
      <c r="BA618" s="7">
        <v>0.999999999999995</v>
      </c>
      <c r="BB618" s="6">
        <v>9.9854310355668797E-235</v>
      </c>
      <c r="BC618" s="6">
        <v>4.0557370657471901E-105</v>
      </c>
      <c r="BD618" s="6">
        <v>6.9132488066533698E-262</v>
      </c>
      <c r="BE618" s="6">
        <v>3.0908573412118501E-35</v>
      </c>
      <c r="BF618" s="6">
        <v>1.7156095742824399E-29</v>
      </c>
      <c r="BG618" s="6">
        <v>1.48528470988207E-48</v>
      </c>
      <c r="BH618" s="7">
        <v>1</v>
      </c>
      <c r="BI618" s="6">
        <v>3.6977885130985498E-288</v>
      </c>
      <c r="BJ618" s="6">
        <v>0</v>
      </c>
      <c r="BK618" s="6">
        <v>1.8314358188526799E-147</v>
      </c>
      <c r="BL618" s="6">
        <v>1.5552143036940399E-37</v>
      </c>
      <c r="BM618" s="6">
        <v>6.0114594761846299E-151</v>
      </c>
      <c r="BN618" s="6">
        <v>1</v>
      </c>
      <c r="BO618" s="7">
        <v>4.0677476108448898E-33</v>
      </c>
      <c r="BP618" s="6">
        <v>3.43081211267701E-83</v>
      </c>
      <c r="BQ618" s="6">
        <v>4.4299351795334201E-158</v>
      </c>
      <c r="BR618" s="6">
        <v>7.0671700991664105E-55</v>
      </c>
      <c r="BS618" s="6">
        <v>2.28561147010069E-15</v>
      </c>
      <c r="BT618" s="6">
        <v>5.1866553923515999E-26</v>
      </c>
      <c r="BU618" s="6">
        <v>0.999999999999998</v>
      </c>
      <c r="BV618" s="7">
        <v>1.13730463979445E-69</v>
      </c>
      <c r="BW618">
        <v>294</v>
      </c>
      <c r="BX618">
        <v>306</v>
      </c>
      <c r="BY618">
        <v>270</v>
      </c>
      <c r="BZ618">
        <v>287</v>
      </c>
      <c r="CA618">
        <v>251</v>
      </c>
      <c r="CB618">
        <v>194</v>
      </c>
      <c r="CC618">
        <v>216</v>
      </c>
      <c r="CD618">
        <v>226</v>
      </c>
      <c r="CE618">
        <v>227</v>
      </c>
      <c r="CF618" s="1">
        <v>249</v>
      </c>
      <c r="CH618" s="43">
        <v>6.1200812143478701E-2</v>
      </c>
      <c r="CJ618" s="27" t="s">
        <v>72357</v>
      </c>
    </row>
    <row r="619" spans="1:88">
      <c r="A619" s="27">
        <v>616</v>
      </c>
      <c r="B619" t="s">
        <v>70952</v>
      </c>
      <c r="D619" t="s">
        <v>71455</v>
      </c>
      <c r="E619" t="s">
        <v>71792</v>
      </c>
      <c r="F619" s="29">
        <v>22.913399999999999</v>
      </c>
      <c r="G619" s="29">
        <v>112.337</v>
      </c>
      <c r="H619" s="31">
        <v>20</v>
      </c>
      <c r="I619" s="29" t="s">
        <v>71881</v>
      </c>
      <c r="J619" s="31" t="s">
        <v>72259</v>
      </c>
      <c r="K619" s="31" t="s">
        <v>72265</v>
      </c>
      <c r="M619" s="48">
        <v>39798</v>
      </c>
      <c r="N619" s="27" t="s">
        <v>70955</v>
      </c>
      <c r="O619" s="54" t="s">
        <v>72390</v>
      </c>
      <c r="P619" s="11"/>
      <c r="Q619" s="11"/>
      <c r="R619" s="11" t="s">
        <v>70990</v>
      </c>
      <c r="S619" s="12" t="s">
        <v>70990</v>
      </c>
      <c r="T619" s="6">
        <v>0</v>
      </c>
      <c r="U619" s="6">
        <v>3.966666666666667E-2</v>
      </c>
      <c r="V619" s="6">
        <v>8.3333333333333339E-4</v>
      </c>
      <c r="W619" s="6">
        <v>3.8333333333333331E-3</v>
      </c>
      <c r="X619" s="6">
        <v>9.849999999999999E-2</v>
      </c>
      <c r="Y619" s="6">
        <v>6.6000000000000003E-2</v>
      </c>
      <c r="Z619" s="7">
        <v>0.79150000000000009</v>
      </c>
      <c r="AA619" s="6">
        <v>0</v>
      </c>
      <c r="AB619" s="6">
        <v>1.0500000000000001E-2</v>
      </c>
      <c r="AC619" s="6">
        <v>1E-3</v>
      </c>
      <c r="AD619" s="6">
        <v>3.6666666666666666E-3</v>
      </c>
      <c r="AE619" s="6">
        <v>0.10366666666666667</v>
      </c>
      <c r="AF619" s="6">
        <v>8.4166666666666667E-2</v>
      </c>
      <c r="AG619" s="7">
        <v>0.79716666666666669</v>
      </c>
      <c r="AH619" s="6">
        <v>0</v>
      </c>
      <c r="AI619" s="6">
        <v>8.5000000000000006E-3</v>
      </c>
      <c r="AJ619" s="6">
        <v>8.3333333333333339E-4</v>
      </c>
      <c r="AK619" s="6">
        <v>3.666666666666667E-3</v>
      </c>
      <c r="AL619" s="6">
        <v>0.11633333333333334</v>
      </c>
      <c r="AM619" s="6">
        <v>8.2333333333333342E-2</v>
      </c>
      <c r="AN619" s="7">
        <v>0.7878333333333335</v>
      </c>
      <c r="AO619" s="6">
        <v>2.3820311019411102E-292</v>
      </c>
      <c r="AP619" s="6">
        <v>0</v>
      </c>
      <c r="AQ619" s="6">
        <v>2.2043103323199601E-165</v>
      </c>
      <c r="AR619" s="6">
        <v>5.6215605503945898E-38</v>
      </c>
      <c r="AS619" s="6">
        <v>1.6261927955842501E-38</v>
      </c>
      <c r="AT619" s="7">
        <v>1</v>
      </c>
      <c r="AU619" s="5">
        <v>6</v>
      </c>
      <c r="AV619" s="6">
        <v>4.5528102855422099E-87</v>
      </c>
      <c r="AW619" s="6">
        <v>1.56927510149377E-165</v>
      </c>
      <c r="AX619" s="6">
        <v>6.3176628063992595E-53</v>
      </c>
      <c r="AY619" s="6">
        <v>3.8572964832552301E-13</v>
      </c>
      <c r="AZ619" s="6">
        <v>3.7889462509135101E-23</v>
      </c>
      <c r="BA619" s="7">
        <v>0.99999999999961398</v>
      </c>
      <c r="BB619" s="6">
        <v>1.06190450504564E-227</v>
      </c>
      <c r="BC619" s="6">
        <v>9.2020363434377301E-112</v>
      </c>
      <c r="BD619" s="6">
        <v>2.9488515230520402E-274</v>
      </c>
      <c r="BE619" s="6">
        <v>4.6115594332801202E-32</v>
      </c>
      <c r="BF619" s="6">
        <v>4.60000238034327E-34</v>
      </c>
      <c r="BG619" s="6">
        <v>5.9600462440409104E-41</v>
      </c>
      <c r="BH619" s="7">
        <v>1</v>
      </c>
      <c r="BI619" s="6">
        <v>3.0252459764144199E-298</v>
      </c>
      <c r="BJ619" s="6">
        <v>0</v>
      </c>
      <c r="BK619" s="6">
        <v>1.5403211956432001E-168</v>
      </c>
      <c r="BL619" s="6">
        <v>4.6501834333035099E-38</v>
      </c>
      <c r="BM619" s="6">
        <v>6.8631168320436699E-161</v>
      </c>
      <c r="BN619" s="6">
        <v>1</v>
      </c>
      <c r="BO619" s="7">
        <v>2.6681087895446999E-45</v>
      </c>
      <c r="BP619" s="6">
        <v>2.7887170761312301E-89</v>
      </c>
      <c r="BQ619" s="6">
        <v>1.0651755121116099E-167</v>
      </c>
      <c r="BR619" s="6">
        <v>3.6935370965866901E-53</v>
      </c>
      <c r="BS619" s="6">
        <v>1.12648216939939E-13</v>
      </c>
      <c r="BT619" s="6">
        <v>2.40810120629893E-25</v>
      </c>
      <c r="BU619" s="6">
        <v>0.99999999999988698</v>
      </c>
      <c r="BV619" s="7">
        <v>1.2604899017687401E-72</v>
      </c>
      <c r="BW619">
        <v>294</v>
      </c>
      <c r="BX619">
        <v>306</v>
      </c>
      <c r="BY619">
        <v>270</v>
      </c>
      <c r="BZ619">
        <v>286</v>
      </c>
      <c r="CA619">
        <v>251</v>
      </c>
      <c r="CB619">
        <v>194</v>
      </c>
      <c r="CC619">
        <v>216</v>
      </c>
      <c r="CD619">
        <v>226</v>
      </c>
      <c r="CE619">
        <v>227</v>
      </c>
      <c r="CF619" s="1">
        <v>249</v>
      </c>
      <c r="CH619" s="43">
        <v>7.6645015532335506E-2</v>
      </c>
      <c r="CJ619" s="27" t="s">
        <v>72357</v>
      </c>
    </row>
    <row r="620" spans="1:88">
      <c r="A620" s="27">
        <v>617</v>
      </c>
      <c r="B620" t="s">
        <v>70952</v>
      </c>
      <c r="D620" t="s">
        <v>71456</v>
      </c>
      <c r="E620" t="s">
        <v>71792</v>
      </c>
      <c r="F620" s="29">
        <v>25.764600000000002</v>
      </c>
      <c r="G620" s="29">
        <v>117.152</v>
      </c>
      <c r="H620" s="31">
        <v>261</v>
      </c>
      <c r="I620" s="29" t="s">
        <v>71881</v>
      </c>
      <c r="J620" s="31" t="s">
        <v>72249</v>
      </c>
      <c r="K620" s="31" t="s">
        <v>72256</v>
      </c>
      <c r="M620" s="48">
        <v>39795</v>
      </c>
      <c r="N620" s="27" t="s">
        <v>70955</v>
      </c>
      <c r="O620" s="54" t="s">
        <v>72390</v>
      </c>
      <c r="P620" s="11"/>
      <c r="Q620" s="11"/>
      <c r="R620" s="11" t="s">
        <v>70990</v>
      </c>
      <c r="S620" s="12" t="s">
        <v>70990</v>
      </c>
      <c r="T620" s="6">
        <v>0</v>
      </c>
      <c r="U620" s="6">
        <v>0.10583333333333333</v>
      </c>
      <c r="V620" s="6">
        <v>0</v>
      </c>
      <c r="W620" s="6">
        <v>1E-3</v>
      </c>
      <c r="X620" s="6">
        <v>3.8166666666666668E-2</v>
      </c>
      <c r="Y620" s="6">
        <v>7.5499999999999998E-2</v>
      </c>
      <c r="Z620" s="7">
        <v>0.77966666666666662</v>
      </c>
      <c r="AA620" s="6">
        <v>0</v>
      </c>
      <c r="AB620" s="6">
        <v>4.4999999999999991E-2</v>
      </c>
      <c r="AC620" s="6">
        <v>1.6666666666666666E-4</v>
      </c>
      <c r="AD620" s="6">
        <v>2.166666666666667E-3</v>
      </c>
      <c r="AE620" s="6">
        <v>5.5166666666666662E-2</v>
      </c>
      <c r="AF620" s="6">
        <v>8.5166666666666668E-2</v>
      </c>
      <c r="AG620" s="7">
        <v>0.81199999999999994</v>
      </c>
      <c r="AH620" s="6">
        <v>0</v>
      </c>
      <c r="AI620" s="6">
        <v>4.6333333333333331E-2</v>
      </c>
      <c r="AJ620" s="6">
        <v>1.6666666666666666E-4</v>
      </c>
      <c r="AK620" s="6">
        <v>2.0000000000000005E-3</v>
      </c>
      <c r="AL620" s="6">
        <v>5.6333333333333339E-2</v>
      </c>
      <c r="AM620" s="6">
        <v>9.5333333333333325E-2</v>
      </c>
      <c r="AN620" s="7">
        <v>0.79999999999999993</v>
      </c>
      <c r="AO620" s="6">
        <v>2.3617432043070298E-298</v>
      </c>
      <c r="AP620" s="6">
        <v>0</v>
      </c>
      <c r="AQ620" s="6">
        <v>3.6694203083789601E-191</v>
      </c>
      <c r="AR620" s="6">
        <v>5.2518951055806498E-33</v>
      </c>
      <c r="AS620" s="6">
        <v>3.30821483201491E-49</v>
      </c>
      <c r="AT620" s="7">
        <v>1</v>
      </c>
      <c r="AU620" s="5">
        <v>6</v>
      </c>
      <c r="AV620" s="6">
        <v>6.3732407131103304E-84</v>
      </c>
      <c r="AW620" s="6">
        <v>1.26999469689232E-166</v>
      </c>
      <c r="AX620" s="6">
        <v>2.26491895730702E-57</v>
      </c>
      <c r="AY620" s="6">
        <v>1.2866592222656899E-17</v>
      </c>
      <c r="AZ620" s="6">
        <v>1.6377530801577101E-25</v>
      </c>
      <c r="BA620" s="7">
        <v>1</v>
      </c>
      <c r="BB620" s="6">
        <v>7.9834310265639805E-221</v>
      </c>
      <c r="BC620" s="6">
        <v>4.6118443011161797E-104</v>
      </c>
      <c r="BD620" s="6">
        <v>2.44221864866431E-264</v>
      </c>
      <c r="BE620" s="6">
        <v>1.22552469082813E-41</v>
      </c>
      <c r="BF620" s="6">
        <v>4.9059325771381304E-35</v>
      </c>
      <c r="BG620" s="6">
        <v>7.5407214535558996E-48</v>
      </c>
      <c r="BH620" s="7">
        <v>1</v>
      </c>
      <c r="BI620" s="6">
        <v>1.14038304973585E-299</v>
      </c>
      <c r="BJ620" s="6">
        <v>0</v>
      </c>
      <c r="BK620" s="6">
        <v>1.0837511039908901E-184</v>
      </c>
      <c r="BL620" s="6">
        <v>3.7357002164348201E-33</v>
      </c>
      <c r="BM620" s="6">
        <v>1.8528873852807501E-174</v>
      </c>
      <c r="BN620" s="6">
        <v>1</v>
      </c>
      <c r="BO620" s="7">
        <v>6.0349844292039797E-48</v>
      </c>
      <c r="BP620" s="6">
        <v>7.1481743599199895E-88</v>
      </c>
      <c r="BQ620" s="6">
        <v>1.31358034873546E-170</v>
      </c>
      <c r="BR620" s="6">
        <v>6.4475163899282596E-59</v>
      </c>
      <c r="BS620" s="6">
        <v>7.6661753800593898E-18</v>
      </c>
      <c r="BT620" s="6">
        <v>1.0126247573293201E-26</v>
      </c>
      <c r="BU620" s="6">
        <v>1</v>
      </c>
      <c r="BV620" s="7">
        <v>4.3322119869694202E-72</v>
      </c>
      <c r="BW620">
        <v>294</v>
      </c>
      <c r="BX620">
        <v>305</v>
      </c>
      <c r="BY620">
        <v>270</v>
      </c>
      <c r="BZ620">
        <v>287</v>
      </c>
      <c r="CA620">
        <v>251</v>
      </c>
      <c r="CB620">
        <v>194</v>
      </c>
      <c r="CC620">
        <v>216</v>
      </c>
      <c r="CD620">
        <v>226</v>
      </c>
      <c r="CE620">
        <v>227</v>
      </c>
      <c r="CF620" s="1">
        <v>249</v>
      </c>
      <c r="CH620" s="43">
        <v>6.4836275034171303E-2</v>
      </c>
      <c r="CJ620" s="27" t="s">
        <v>72357</v>
      </c>
    </row>
    <row r="621" spans="1:88">
      <c r="A621" s="27">
        <v>618</v>
      </c>
      <c r="B621" t="s">
        <v>70952</v>
      </c>
      <c r="D621" t="s">
        <v>71457</v>
      </c>
      <c r="E621" t="s">
        <v>71792</v>
      </c>
      <c r="F621" s="29">
        <v>25.4937</v>
      </c>
      <c r="G621" s="29">
        <v>115.7658</v>
      </c>
      <c r="H621" s="31">
        <v>182</v>
      </c>
      <c r="I621" s="29" t="s">
        <v>71881</v>
      </c>
      <c r="J621" s="31" t="s">
        <v>72231</v>
      </c>
      <c r="K621" s="31" t="s">
        <v>72258</v>
      </c>
      <c r="M621" s="48">
        <v>39796</v>
      </c>
      <c r="N621" s="27" t="s">
        <v>70955</v>
      </c>
      <c r="O621" s="54" t="s">
        <v>72390</v>
      </c>
      <c r="P621" s="11"/>
      <c r="Q621" s="11"/>
      <c r="T621" s="6">
        <v>1E-3</v>
      </c>
      <c r="U621" s="6">
        <v>8.5166666666666668E-2</v>
      </c>
      <c r="V621" s="6">
        <v>2.3333333333333331E-3</v>
      </c>
      <c r="W621" s="6">
        <v>4.333333333333334E-3</v>
      </c>
      <c r="X621" s="6">
        <v>0</v>
      </c>
      <c r="Y621" s="6">
        <v>0.13216666666666668</v>
      </c>
      <c r="Z621" s="7">
        <v>0.77433333333333332</v>
      </c>
      <c r="AA621" s="6">
        <v>1E-3</v>
      </c>
      <c r="AB621" s="6">
        <v>9.3333333333333341E-3</v>
      </c>
      <c r="AC621" s="6">
        <v>9.3333333333333341E-3</v>
      </c>
      <c r="AD621" s="6">
        <v>1.9166666666666669E-2</v>
      </c>
      <c r="AE621" s="6">
        <v>2.4499999999999997E-2</v>
      </c>
      <c r="AF621" s="6">
        <v>0.11833333333333333</v>
      </c>
      <c r="AG621" s="7">
        <v>0.81733333333333336</v>
      </c>
      <c r="AH621" s="6">
        <v>1E-3</v>
      </c>
      <c r="AI621" s="6">
        <v>2.9999999999999996E-3</v>
      </c>
      <c r="AJ621" s="6">
        <v>9.3333333333333341E-3</v>
      </c>
      <c r="AK621" s="6">
        <v>2.0166666666666666E-2</v>
      </c>
      <c r="AL621" s="6">
        <v>5.0000000000000001E-4</v>
      </c>
      <c r="AM621" s="6">
        <v>0.14499999999999999</v>
      </c>
      <c r="AN621" s="7">
        <v>0.82033333333333325</v>
      </c>
      <c r="AO621" s="6">
        <v>0</v>
      </c>
      <c r="AP621" s="6">
        <v>0</v>
      </c>
      <c r="AQ621" s="6">
        <v>4.2082452961742302E-178</v>
      </c>
      <c r="AR621" s="6">
        <v>3.1237907029276099E-33</v>
      </c>
      <c r="AS621" s="6">
        <v>8.1981468836041306E-33</v>
      </c>
      <c r="AT621" s="7">
        <v>1</v>
      </c>
      <c r="AU621" s="5">
        <v>6</v>
      </c>
      <c r="AV621" s="6">
        <v>2.0941633597661399E-79</v>
      </c>
      <c r="AW621" s="6">
        <v>1.21842218606333E-155</v>
      </c>
      <c r="AX621" s="6">
        <v>4.94308527288111E-42</v>
      </c>
      <c r="AY621" s="6">
        <v>4.3983991904828798E-10</v>
      </c>
      <c r="AZ621" s="6">
        <v>2.6951312104592201E-17</v>
      </c>
      <c r="BA621" s="7">
        <v>0.99999999956015995</v>
      </c>
      <c r="BB621" s="6">
        <v>4.22080944073124E-235</v>
      </c>
      <c r="BC621" s="6">
        <v>3.8242844509155699E-108</v>
      </c>
      <c r="BD621" s="6">
        <v>7.8183052651919196E-256</v>
      </c>
      <c r="BE621" s="6">
        <v>7.3033574830393395E-41</v>
      </c>
      <c r="BF621" s="6">
        <v>1.2211861936528501E-30</v>
      </c>
      <c r="BG621" s="6">
        <v>1.23681084155641E-46</v>
      </c>
      <c r="BH621" s="7">
        <v>1</v>
      </c>
      <c r="BI621" s="6">
        <v>0</v>
      </c>
      <c r="BJ621" s="6">
        <v>0</v>
      </c>
      <c r="BK621" s="6">
        <v>1.2764312111204E-175</v>
      </c>
      <c r="BL621" s="6">
        <v>3.86656225612E-33</v>
      </c>
      <c r="BM621" s="6">
        <v>5.4538977036578206E-141</v>
      </c>
      <c r="BN621" s="6">
        <v>1</v>
      </c>
      <c r="BO621" s="7">
        <v>2.0224627749233501E-33</v>
      </c>
      <c r="BP621" s="6">
        <v>7.1354422652523893E-86</v>
      </c>
      <c r="BQ621" s="6">
        <v>3.29591542764425E-162</v>
      </c>
      <c r="BR621" s="6">
        <v>2.2393507246888099E-46</v>
      </c>
      <c r="BS621" s="6">
        <v>5.0979925498020105E-10</v>
      </c>
      <c r="BT621" s="6">
        <v>1.4118467305967501E-17</v>
      </c>
      <c r="BU621" s="6">
        <v>0.99999999949020102</v>
      </c>
      <c r="BV621" s="7">
        <v>4.1649395778376998E-53</v>
      </c>
      <c r="BW621">
        <v>294</v>
      </c>
      <c r="BX621">
        <v>306</v>
      </c>
      <c r="BY621">
        <v>270</v>
      </c>
      <c r="BZ621">
        <v>287</v>
      </c>
      <c r="CA621">
        <v>251</v>
      </c>
      <c r="CB621">
        <v>194</v>
      </c>
      <c r="CC621">
        <v>216</v>
      </c>
      <c r="CD621">
        <v>226</v>
      </c>
      <c r="CE621">
        <v>227</v>
      </c>
      <c r="CF621" s="1">
        <v>249</v>
      </c>
      <c r="CH621" s="43">
        <v>5.9829059829059797E-2</v>
      </c>
      <c r="CJ621" s="27" t="s">
        <v>72357</v>
      </c>
    </row>
    <row r="622" spans="1:88">
      <c r="A622" s="27">
        <v>619</v>
      </c>
      <c r="B622" t="s">
        <v>70952</v>
      </c>
      <c r="D622" t="s">
        <v>71458</v>
      </c>
      <c r="E622" t="s">
        <v>71792</v>
      </c>
      <c r="F622" s="29">
        <v>25.5853</v>
      </c>
      <c r="G622" s="29">
        <v>115.7974</v>
      </c>
      <c r="H622" s="31">
        <v>169</v>
      </c>
      <c r="I622" s="29" t="s">
        <v>71881</v>
      </c>
      <c r="J622" s="31" t="s">
        <v>72231</v>
      </c>
      <c r="K622" s="31" t="s">
        <v>72258</v>
      </c>
      <c r="M622" s="48">
        <v>39796</v>
      </c>
      <c r="N622" s="27" t="s">
        <v>70955</v>
      </c>
      <c r="O622" s="54" t="s">
        <v>72390</v>
      </c>
      <c r="P622" s="11"/>
      <c r="Q622" s="11"/>
      <c r="T622" s="6">
        <v>0</v>
      </c>
      <c r="U622" s="6">
        <v>5.8833333333333328E-2</v>
      </c>
      <c r="V622" s="6">
        <v>0</v>
      </c>
      <c r="W622" s="6">
        <v>1.3333333333333333E-3</v>
      </c>
      <c r="X622" s="6">
        <v>6.1666666666666667E-3</v>
      </c>
      <c r="Y622" s="6">
        <v>0.15983333333333336</v>
      </c>
      <c r="Z622" s="7">
        <v>0.77300000000000002</v>
      </c>
      <c r="AA622" s="6">
        <v>0</v>
      </c>
      <c r="AB622" s="6">
        <v>1.4499999999999999E-2</v>
      </c>
      <c r="AC622" s="6">
        <v>1E-3</v>
      </c>
      <c r="AD622" s="6">
        <v>5.5000000000000005E-3</v>
      </c>
      <c r="AE622" s="6">
        <v>3.9833333333333332E-2</v>
      </c>
      <c r="AF622" s="6">
        <v>0.14666666666666667</v>
      </c>
      <c r="AG622" s="7">
        <v>0.79233333333333344</v>
      </c>
      <c r="AH622" s="6">
        <v>0</v>
      </c>
      <c r="AI622" s="6">
        <v>9.4999999999999998E-3</v>
      </c>
      <c r="AJ622" s="6">
        <v>1E-3</v>
      </c>
      <c r="AK622" s="6">
        <v>5.8333333333333336E-3</v>
      </c>
      <c r="AL622" s="6">
        <v>1.5166666666666667E-2</v>
      </c>
      <c r="AM622" s="6">
        <v>0.17700000000000002</v>
      </c>
      <c r="AN622" s="7">
        <v>0.79149999999999998</v>
      </c>
      <c r="AO622" s="6">
        <v>1.21545881076297E-290</v>
      </c>
      <c r="AP622" s="6">
        <v>0</v>
      </c>
      <c r="AQ622" s="6">
        <v>1.70528780069317E-175</v>
      </c>
      <c r="AR622" s="6">
        <v>1.6904341113428202E-36</v>
      </c>
      <c r="AS622" s="6">
        <v>4.4898605283872798E-35</v>
      </c>
      <c r="AT622" s="7">
        <v>1</v>
      </c>
      <c r="AU622" s="5">
        <v>6</v>
      </c>
      <c r="AV622" s="6">
        <v>2.05043680384719E-92</v>
      </c>
      <c r="AW622" s="6">
        <v>8.5716464423342205E-170</v>
      </c>
      <c r="AX622" s="6">
        <v>1.5136519575838E-52</v>
      </c>
      <c r="AY622" s="6">
        <v>2.8034185861391602E-16</v>
      </c>
      <c r="AZ622" s="6">
        <v>1.6504741663900199E-19</v>
      </c>
      <c r="BA622" s="7">
        <v>1</v>
      </c>
      <c r="BB622" s="6">
        <v>7.4973115339978996E-237</v>
      </c>
      <c r="BC622" s="6">
        <v>4.2974272115508401E-103</v>
      </c>
      <c r="BD622" s="6">
        <v>8.0164178786195105E-271</v>
      </c>
      <c r="BE622" s="6">
        <v>8.4585646356058204E-41</v>
      </c>
      <c r="BF622" s="6">
        <v>1.0946795702657999E-32</v>
      </c>
      <c r="BG622" s="6">
        <v>1.5227280721980301E-48</v>
      </c>
      <c r="BH622" s="7">
        <v>1</v>
      </c>
      <c r="BI622" s="6">
        <v>6.1524871687212599E-289</v>
      </c>
      <c r="BJ622" s="6">
        <v>0</v>
      </c>
      <c r="BK622" s="6">
        <v>2.9715166731546102E-167</v>
      </c>
      <c r="BL622" s="6">
        <v>2.2406658453765602E-36</v>
      </c>
      <c r="BM622" s="6">
        <v>1.08053545260653E-144</v>
      </c>
      <c r="BN622" s="6">
        <v>1</v>
      </c>
      <c r="BO622" s="7">
        <v>1.3262504486842399E-30</v>
      </c>
      <c r="BP622" s="6">
        <v>4.4724285116552502E-98</v>
      </c>
      <c r="BQ622" s="6">
        <v>1.61013880453782E-175</v>
      </c>
      <c r="BR622" s="6">
        <v>7.5945523306064803E-56</v>
      </c>
      <c r="BS622" s="6">
        <v>2.49300133391921E-16</v>
      </c>
      <c r="BT622" s="6">
        <v>2.9829907574088997E-20</v>
      </c>
      <c r="BU622" s="6">
        <v>1</v>
      </c>
      <c r="BV622" s="7">
        <v>6.7964313324765996E-66</v>
      </c>
      <c r="BW622">
        <v>294</v>
      </c>
      <c r="BX622">
        <v>306</v>
      </c>
      <c r="BY622">
        <v>269</v>
      </c>
      <c r="BZ622">
        <v>287</v>
      </c>
      <c r="CA622">
        <v>251</v>
      </c>
      <c r="CB622">
        <v>194</v>
      </c>
      <c r="CC622">
        <v>216</v>
      </c>
      <c r="CD622">
        <v>226</v>
      </c>
      <c r="CE622">
        <v>227</v>
      </c>
      <c r="CF622" s="1">
        <v>249</v>
      </c>
      <c r="CH622" s="43">
        <v>6.2051421822476603E-2</v>
      </c>
      <c r="CJ622" s="27" t="s">
        <v>72357</v>
      </c>
    </row>
    <row r="623" spans="1:88">
      <c r="A623" s="27">
        <v>620</v>
      </c>
      <c r="B623" t="s">
        <v>70952</v>
      </c>
      <c r="D623" t="s">
        <v>71459</v>
      </c>
      <c r="E623" t="s">
        <v>71792</v>
      </c>
      <c r="F623" s="29">
        <v>22.822700000000001</v>
      </c>
      <c r="G623" s="29">
        <v>112.22969999999999</v>
      </c>
      <c r="H623" s="31">
        <v>67</v>
      </c>
      <c r="I623" s="29" t="s">
        <v>71881</v>
      </c>
      <c r="J623" s="31" t="s">
        <v>72259</v>
      </c>
      <c r="K623" s="31" t="s">
        <v>72266</v>
      </c>
      <c r="M623" s="48">
        <v>39799</v>
      </c>
      <c r="N623" s="27" t="s">
        <v>70955</v>
      </c>
      <c r="O623" s="54" t="s">
        <v>72390</v>
      </c>
      <c r="P623" s="11"/>
      <c r="Q623" s="11"/>
      <c r="T623" s="6">
        <v>0</v>
      </c>
      <c r="U623" s="6">
        <v>0.02</v>
      </c>
      <c r="V623" s="6">
        <v>6.4999999999999988E-3</v>
      </c>
      <c r="W623" s="6">
        <v>1.3499999999999998E-2</v>
      </c>
      <c r="X623" s="6">
        <v>0.17149999999999999</v>
      </c>
      <c r="Y623" s="6">
        <v>1.8499999999999999E-2</v>
      </c>
      <c r="Z623" s="7">
        <v>0.76983333333333326</v>
      </c>
      <c r="AA623" s="6">
        <v>0</v>
      </c>
      <c r="AB623" s="6">
        <v>8.3333333333333339E-4</v>
      </c>
      <c r="AC623" s="6">
        <v>7.666666666666668E-3</v>
      </c>
      <c r="AD623" s="6">
        <v>1.0333333333333332E-2</v>
      </c>
      <c r="AE623" s="6">
        <v>0.15666666666666668</v>
      </c>
      <c r="AF623" s="6">
        <v>5.6999999999999995E-2</v>
      </c>
      <c r="AG623" s="7">
        <v>0.76733333333333331</v>
      </c>
      <c r="AH623" s="6">
        <v>0</v>
      </c>
      <c r="AI623" s="6">
        <v>3.3333333333333332E-4</v>
      </c>
      <c r="AJ623" s="6">
        <v>5.1666666666666658E-3</v>
      </c>
      <c r="AK623" s="6">
        <v>8.0000000000000002E-3</v>
      </c>
      <c r="AL623" s="6">
        <v>0.1905</v>
      </c>
      <c r="AM623" s="6">
        <v>3.4666666666666672E-2</v>
      </c>
      <c r="AN623" s="7">
        <v>0.76066666666666671</v>
      </c>
      <c r="AO623" s="6">
        <v>4.94562545629685E-291</v>
      </c>
      <c r="AP623" s="6">
        <v>0</v>
      </c>
      <c r="AQ623" s="6">
        <v>5.9015122355722505E-175</v>
      </c>
      <c r="AR623" s="6">
        <v>1.28582552632053E-42</v>
      </c>
      <c r="AS623" s="6">
        <v>9.8501013602682505E-43</v>
      </c>
      <c r="AT623" s="7">
        <v>1</v>
      </c>
      <c r="AU623" s="5">
        <v>6</v>
      </c>
      <c r="AV623" s="6">
        <v>3.30716844385096E-94</v>
      </c>
      <c r="AW623" s="6">
        <v>2.6855373853912101E-183</v>
      </c>
      <c r="AX623" s="6">
        <v>8.5635648827054696E-57</v>
      </c>
      <c r="AY623" s="6">
        <v>8.0582809910599904E-17</v>
      </c>
      <c r="AZ623" s="6">
        <v>3.8847032293147202E-20</v>
      </c>
      <c r="BA623" s="7">
        <v>1</v>
      </c>
      <c r="BB623" s="6">
        <v>1.0877161186267101E-236</v>
      </c>
      <c r="BC623" s="6">
        <v>1.7660266968427E-105</v>
      </c>
      <c r="BD623" s="6">
        <v>1.11883764971561E-268</v>
      </c>
      <c r="BE623" s="6">
        <v>1.66696149397067E-37</v>
      </c>
      <c r="BF623" s="6">
        <v>5.7170394158669899E-31</v>
      </c>
      <c r="BG623" s="6">
        <v>2.2256170201369499E-52</v>
      </c>
      <c r="BH623" s="7">
        <v>1</v>
      </c>
      <c r="BI623" s="6">
        <v>1.5544343413156201E-291</v>
      </c>
      <c r="BJ623" s="6">
        <v>0</v>
      </c>
      <c r="BK623" s="6">
        <v>5.6217017934670395E-169</v>
      </c>
      <c r="BL623" s="6">
        <v>1.23751126722731E-42</v>
      </c>
      <c r="BM623" s="6">
        <v>2.75584824949305E-158</v>
      </c>
      <c r="BN623" s="6">
        <v>1</v>
      </c>
      <c r="BO623" s="7">
        <v>4.7474493417104704E-41</v>
      </c>
      <c r="BP623" s="6">
        <v>4.5873836603198795E-100</v>
      </c>
      <c r="BQ623" s="6">
        <v>3.7233427268454099E-189</v>
      </c>
      <c r="BR623" s="6">
        <v>1.9836854373113501E-60</v>
      </c>
      <c r="BS623" s="6">
        <v>6.0955041314513194E-17</v>
      </c>
      <c r="BT623" s="6">
        <v>3.18132084845292E-21</v>
      </c>
      <c r="BU623" s="6">
        <v>1</v>
      </c>
      <c r="BV623" s="7">
        <v>9.2124315233780003E-73</v>
      </c>
      <c r="BW623">
        <v>294</v>
      </c>
      <c r="BX623">
        <v>306</v>
      </c>
      <c r="BY623">
        <v>270</v>
      </c>
      <c r="BZ623">
        <v>287</v>
      </c>
      <c r="CA623">
        <v>251</v>
      </c>
      <c r="CB623">
        <v>194</v>
      </c>
      <c r="CC623">
        <v>216</v>
      </c>
      <c r="CD623">
        <v>226</v>
      </c>
      <c r="CE623">
        <v>227</v>
      </c>
      <c r="CF623" s="1">
        <v>249</v>
      </c>
      <c r="CH623" s="43">
        <v>6.1663917903609998E-2</v>
      </c>
      <c r="CJ623" s="27" t="s">
        <v>72357</v>
      </c>
    </row>
    <row r="624" spans="1:88">
      <c r="A624" s="27">
        <v>621</v>
      </c>
      <c r="B624" t="s">
        <v>70952</v>
      </c>
      <c r="D624" t="s">
        <v>71460</v>
      </c>
      <c r="E624" t="s">
        <v>71792</v>
      </c>
      <c r="F624" s="29">
        <v>26.315300000000001</v>
      </c>
      <c r="G624" s="29">
        <v>117.6964</v>
      </c>
      <c r="H624" s="31">
        <v>133</v>
      </c>
      <c r="I624" s="29" t="s">
        <v>71881</v>
      </c>
      <c r="J624" s="31" t="s">
        <v>72249</v>
      </c>
      <c r="K624" s="31" t="s">
        <v>72254</v>
      </c>
      <c r="M624" s="48">
        <v>39795</v>
      </c>
      <c r="N624" s="27" t="s">
        <v>70955</v>
      </c>
      <c r="O624" s="54" t="s">
        <v>72390</v>
      </c>
      <c r="P624" s="11"/>
      <c r="Q624" s="11"/>
      <c r="S624" s="12" t="s">
        <v>70990</v>
      </c>
      <c r="T624" s="6">
        <v>0</v>
      </c>
      <c r="U624" s="6">
        <v>0.1135</v>
      </c>
      <c r="V624" s="6">
        <v>6.6666666666666664E-4</v>
      </c>
      <c r="W624" s="6">
        <v>1E-3</v>
      </c>
      <c r="X624" s="6">
        <v>1.0666666666666666E-2</v>
      </c>
      <c r="Y624" s="6">
        <v>0.11066666666666668</v>
      </c>
      <c r="Z624" s="7">
        <v>0.76400000000000012</v>
      </c>
      <c r="AA624" s="6">
        <v>0</v>
      </c>
      <c r="AB624" s="6">
        <v>3.7166666666666667E-2</v>
      </c>
      <c r="AC624" s="6">
        <v>5.0000000000000001E-3</v>
      </c>
      <c r="AD624" s="6">
        <v>1.6666666666666668E-3</v>
      </c>
      <c r="AE624" s="6">
        <v>4.0166666666666663E-2</v>
      </c>
      <c r="AF624" s="6">
        <v>0.1095</v>
      </c>
      <c r="AG624" s="7">
        <v>0.80600000000000005</v>
      </c>
      <c r="AH624" s="6">
        <v>0</v>
      </c>
      <c r="AI624" s="6">
        <v>3.7666666666666668E-2</v>
      </c>
      <c r="AJ624" s="6">
        <v>2.8333333333333335E-3</v>
      </c>
      <c r="AK624" s="6">
        <v>1.3333333333333333E-3</v>
      </c>
      <c r="AL624" s="6">
        <v>2.9166666666666664E-2</v>
      </c>
      <c r="AM624" s="6">
        <v>0.13</v>
      </c>
      <c r="AN624" s="7">
        <v>0.7988333333333334</v>
      </c>
      <c r="AO624" s="6">
        <f>6.59355307657436*10^-319</f>
        <v>0</v>
      </c>
      <c r="AP624" s="6">
        <v>0</v>
      </c>
      <c r="AQ624" s="6">
        <v>3.1837324033518098E-182</v>
      </c>
      <c r="AR624" s="6">
        <v>1.1802763996975401E-32</v>
      </c>
      <c r="AS624" s="6">
        <v>1.19912399722932E-37</v>
      </c>
      <c r="AT624" s="7">
        <v>1</v>
      </c>
      <c r="AU624" s="5">
        <v>6</v>
      </c>
      <c r="AV624" s="6">
        <v>1.42957072361462E-90</v>
      </c>
      <c r="AW624" s="6">
        <v>1.4327921759355999E-172</v>
      </c>
      <c r="AX624" s="6">
        <v>5.5417068257157296E-51</v>
      </c>
      <c r="AY624" s="6">
        <v>2.6254665678607199E-17</v>
      </c>
      <c r="AZ624" s="6">
        <v>5.8419679117194298E-21</v>
      </c>
      <c r="BA624" s="7">
        <v>1</v>
      </c>
      <c r="BB624" s="6">
        <v>3.8029553509984001E-233</v>
      </c>
      <c r="BC624" s="6">
        <v>1.11245580385027E-109</v>
      </c>
      <c r="BD624" s="6">
        <v>2.97276167824291E-242</v>
      </c>
      <c r="BE624" s="6">
        <v>1.9545370031515699E-41</v>
      </c>
      <c r="BF624" s="6">
        <v>1.39104489923665E-31</v>
      </c>
      <c r="BG624" s="6">
        <v>2.1008739359732199E-50</v>
      </c>
      <c r="BH624" s="7">
        <v>1</v>
      </c>
      <c r="BI624" s="6">
        <f>4.43176884319598*10^-321</f>
        <v>0</v>
      </c>
      <c r="BJ624" s="6">
        <v>0</v>
      </c>
      <c r="BK624" s="6">
        <v>5.2394759571781496E-180</v>
      </c>
      <c r="BL624" s="6">
        <v>1.1888904506660199E-32</v>
      </c>
      <c r="BM624" s="6">
        <v>1.10168799679658E-151</v>
      </c>
      <c r="BN624" s="6">
        <v>1</v>
      </c>
      <c r="BO624" s="7">
        <v>4.5713629844556903E-39</v>
      </c>
      <c r="BP624" s="6">
        <v>1.766438055299E-95</v>
      </c>
      <c r="BQ624" s="6">
        <v>1.4373848580656501E-177</v>
      </c>
      <c r="BR624" s="6">
        <v>2.2685644387367702E-53</v>
      </c>
      <c r="BS624" s="6">
        <v>2.3635987025421401E-17</v>
      </c>
      <c r="BT624" s="6">
        <v>1.46697228076823E-21</v>
      </c>
      <c r="BU624" s="6">
        <v>1</v>
      </c>
      <c r="BV624" s="7">
        <v>1.6882762257569E-62</v>
      </c>
      <c r="BW624">
        <v>294</v>
      </c>
      <c r="BX624">
        <v>305</v>
      </c>
      <c r="BY624">
        <v>270</v>
      </c>
      <c r="BZ624">
        <v>287</v>
      </c>
      <c r="CA624">
        <v>251</v>
      </c>
      <c r="CB624">
        <v>194</v>
      </c>
      <c r="CC624">
        <v>216</v>
      </c>
      <c r="CD624">
        <v>226</v>
      </c>
      <c r="CE624">
        <v>227</v>
      </c>
      <c r="CF624" s="1">
        <v>249</v>
      </c>
      <c r="CH624" s="43">
        <v>5.6569927605868403E-2</v>
      </c>
      <c r="CJ624" s="27" t="s">
        <v>72357</v>
      </c>
    </row>
    <row r="625" spans="1:88">
      <c r="A625" s="27">
        <v>622</v>
      </c>
      <c r="B625" t="s">
        <v>70952</v>
      </c>
      <c r="D625" t="s">
        <v>71461</v>
      </c>
      <c r="E625" t="s">
        <v>71792</v>
      </c>
      <c r="F625" s="29">
        <v>25.444500000000001</v>
      </c>
      <c r="G625" s="29">
        <v>115.7807</v>
      </c>
      <c r="H625" s="31">
        <v>198</v>
      </c>
      <c r="I625" s="29" t="s">
        <v>71881</v>
      </c>
      <c r="J625" s="31" t="s">
        <v>72231</v>
      </c>
      <c r="K625" s="31" t="s">
        <v>72258</v>
      </c>
      <c r="M625" s="48">
        <v>39796</v>
      </c>
      <c r="N625" s="27" t="s">
        <v>70955</v>
      </c>
      <c r="O625" s="54" t="s">
        <v>72390</v>
      </c>
      <c r="P625" s="11"/>
      <c r="Q625" s="11"/>
      <c r="T625" s="6">
        <v>0</v>
      </c>
      <c r="U625" s="6">
        <v>6.5166666666666664E-2</v>
      </c>
      <c r="V625" s="6">
        <v>3.3333333333333332E-4</v>
      </c>
      <c r="W625" s="6">
        <v>1.3333333333333333E-3</v>
      </c>
      <c r="X625" s="6">
        <v>0</v>
      </c>
      <c r="Y625" s="6">
        <v>0.16883333333333336</v>
      </c>
      <c r="Z625" s="7">
        <v>0.76349999999999996</v>
      </c>
      <c r="AA625" s="6">
        <v>0</v>
      </c>
      <c r="AB625" s="6">
        <v>5.000000000000001E-3</v>
      </c>
      <c r="AC625" s="6">
        <v>1E-3</v>
      </c>
      <c r="AD625" s="6">
        <v>5.6666666666666671E-3</v>
      </c>
      <c r="AE625" s="6">
        <v>0.03</v>
      </c>
      <c r="AF625" s="6">
        <v>0.15049999999999999</v>
      </c>
      <c r="AG625" s="7">
        <v>0.80750000000000011</v>
      </c>
      <c r="AH625" s="6">
        <v>0</v>
      </c>
      <c r="AI625" s="6">
        <v>3.6666666666666666E-3</v>
      </c>
      <c r="AJ625" s="6">
        <v>1E-3</v>
      </c>
      <c r="AK625" s="6">
        <v>3.0000000000000005E-3</v>
      </c>
      <c r="AL625" s="6">
        <v>1E-3</v>
      </c>
      <c r="AM625" s="6">
        <v>0.18266666666666664</v>
      </c>
      <c r="AN625" s="7">
        <v>0.80900000000000016</v>
      </c>
      <c r="AO625" s="6">
        <v>8.7323088948370396E-262</v>
      </c>
      <c r="AP625" s="6">
        <f>9.98778406350372*10^-318</f>
        <v>0</v>
      </c>
      <c r="AQ625" s="6">
        <v>1.98305415282876E-149</v>
      </c>
      <c r="AR625" s="6">
        <v>3.5515565677859002E-34</v>
      </c>
      <c r="AS625" s="6">
        <v>7.9243946239519996E-24</v>
      </c>
      <c r="AT625" s="7">
        <v>1</v>
      </c>
      <c r="AU625" s="5">
        <v>6</v>
      </c>
      <c r="AV625" s="6">
        <v>2.7621592608604702E-87</v>
      </c>
      <c r="AW625" s="6">
        <v>6.4005280004586794E-160</v>
      </c>
      <c r="AX625" s="6">
        <v>5.4245534417861596E-56</v>
      </c>
      <c r="AY625" s="6">
        <v>1.4638066265862701E-22</v>
      </c>
      <c r="AZ625" s="6">
        <v>4.0084250168378799E-23</v>
      </c>
      <c r="BA625" s="7">
        <v>1</v>
      </c>
      <c r="BB625" s="6">
        <v>3.4171687104705502E-227</v>
      </c>
      <c r="BC625" s="6">
        <v>5.5840419755462003E-89</v>
      </c>
      <c r="BD625" s="6">
        <v>1.288090628153E-248</v>
      </c>
      <c r="BE625" s="6">
        <v>2.7941108509115499E-33</v>
      </c>
      <c r="BF625" s="6">
        <v>3.6175202561988398E-30</v>
      </c>
      <c r="BG625" s="6">
        <v>1.46251106054259E-49</v>
      </c>
      <c r="BH625" s="7">
        <v>1</v>
      </c>
      <c r="BI625" s="6">
        <v>3.7186475041641001E-261</v>
      </c>
      <c r="BJ625" s="6">
        <f>1.56923170065581*10^-312</f>
        <v>0</v>
      </c>
      <c r="BK625" s="6">
        <v>8.32664242248828E-145</v>
      </c>
      <c r="BL625" s="6">
        <v>6.3157592695666901E-34</v>
      </c>
      <c r="BM625" s="6">
        <v>1.5313376747997199E-129</v>
      </c>
      <c r="BN625" s="6">
        <v>1</v>
      </c>
      <c r="BO625" s="7">
        <v>8.0241662588360101E-22</v>
      </c>
      <c r="BP625" s="6">
        <v>1.0792529649405099E-94</v>
      </c>
      <c r="BQ625" s="6">
        <v>1.55254273314977E-167</v>
      </c>
      <c r="BR625" s="6">
        <v>2.0187289730061001E-60</v>
      </c>
      <c r="BS625" s="6">
        <v>3.3013764385772301E-22</v>
      </c>
      <c r="BT625" s="6">
        <v>1.7383013646130199E-22</v>
      </c>
      <c r="BU625" s="6">
        <v>1</v>
      </c>
      <c r="BV625" s="7">
        <v>1.2323206514886599E-61</v>
      </c>
      <c r="BW625">
        <v>294</v>
      </c>
      <c r="BX625">
        <v>306</v>
      </c>
      <c r="BY625">
        <v>270</v>
      </c>
      <c r="BZ625">
        <v>286</v>
      </c>
      <c r="CA625">
        <v>251</v>
      </c>
      <c r="CB625">
        <v>194</v>
      </c>
      <c r="CC625">
        <v>216</v>
      </c>
      <c r="CD625">
        <v>226</v>
      </c>
      <c r="CE625">
        <v>227</v>
      </c>
      <c r="CF625" s="1">
        <v>249</v>
      </c>
      <c r="CH625" s="43">
        <v>4.9705771879303903E-2</v>
      </c>
      <c r="CJ625" s="27" t="s">
        <v>72357</v>
      </c>
    </row>
    <row r="626" spans="1:88">
      <c r="A626" s="27">
        <v>623</v>
      </c>
      <c r="B626" t="s">
        <v>70952</v>
      </c>
      <c r="D626" t="s">
        <v>71462</v>
      </c>
      <c r="E626" t="s">
        <v>71792</v>
      </c>
      <c r="F626" s="29">
        <v>19.041399999999999</v>
      </c>
      <c r="G626" s="29">
        <v>109.77679999999999</v>
      </c>
      <c r="H626" s="31">
        <v>307</v>
      </c>
      <c r="I626" s="29" t="s">
        <v>71881</v>
      </c>
      <c r="J626" s="31" t="s">
        <v>72270</v>
      </c>
      <c r="K626" s="31" t="s">
        <v>72273</v>
      </c>
      <c r="M626" s="48">
        <v>39802</v>
      </c>
      <c r="N626" s="27" t="s">
        <v>70955</v>
      </c>
      <c r="O626" s="54" t="s">
        <v>72388</v>
      </c>
      <c r="P626" s="11"/>
      <c r="Q626" s="11"/>
      <c r="T626" s="6">
        <v>0</v>
      </c>
      <c r="U626" s="6">
        <v>0</v>
      </c>
      <c r="V626" s="6">
        <v>6.6666666666666664E-4</v>
      </c>
      <c r="W626" s="6">
        <v>0</v>
      </c>
      <c r="X626" s="6">
        <v>0.23700000000000002</v>
      </c>
      <c r="Y626" s="6">
        <v>0</v>
      </c>
      <c r="Z626" s="7">
        <v>0.76149999999999995</v>
      </c>
      <c r="AA626" s="6">
        <v>0</v>
      </c>
      <c r="AB626" s="6">
        <v>0</v>
      </c>
      <c r="AC626" s="6">
        <v>0</v>
      </c>
      <c r="AD626" s="6">
        <v>0</v>
      </c>
      <c r="AE626" s="6">
        <v>0.20766666666666667</v>
      </c>
      <c r="AF626" s="6">
        <v>4.1500000000000002E-2</v>
      </c>
      <c r="AG626" s="7">
        <v>0.7496666666666667</v>
      </c>
      <c r="AH626" s="6">
        <v>0</v>
      </c>
      <c r="AI626" s="6">
        <v>0</v>
      </c>
      <c r="AJ626" s="6">
        <v>1.6666666666666666E-4</v>
      </c>
      <c r="AK626" s="6">
        <v>0</v>
      </c>
      <c r="AL626" s="6">
        <v>0.25933333333333336</v>
      </c>
      <c r="AM626" s="6">
        <v>0</v>
      </c>
      <c r="AN626" s="7">
        <v>0.73950000000000005</v>
      </c>
      <c r="AO626" s="6">
        <v>3.0355576232039003E-281</v>
      </c>
      <c r="AP626" s="6">
        <v>0</v>
      </c>
      <c r="AQ626" s="6">
        <v>1.4610917544744099E-175</v>
      </c>
      <c r="AR626" s="6">
        <v>6.1573142968912798E-39</v>
      </c>
      <c r="AS626" s="6">
        <v>2.6934485815004299E-40</v>
      </c>
      <c r="AT626" s="7">
        <v>1</v>
      </c>
      <c r="AU626" s="5">
        <v>6</v>
      </c>
      <c r="AV626" s="6">
        <v>5.1678119405994798E-87</v>
      </c>
      <c r="AW626" s="6">
        <v>3.8477320836887502E-166</v>
      </c>
      <c r="AX626" s="6">
        <v>3.54921281820932E-54</v>
      </c>
      <c r="AY626" s="6">
        <v>3.15643875472306E-18</v>
      </c>
      <c r="AZ626" s="6">
        <v>2.0287663218878401E-26</v>
      </c>
      <c r="BA626" s="7">
        <v>1</v>
      </c>
      <c r="BB626" s="6">
        <v>2.2336866511112401E-237</v>
      </c>
      <c r="BC626" s="6">
        <v>1.21065664424552E-101</v>
      </c>
      <c r="BD626" s="6">
        <v>2.46487315131624E-282</v>
      </c>
      <c r="BE626" s="6">
        <v>4.3329951953858502E-40</v>
      </c>
      <c r="BF626" s="6">
        <v>8.1347704884526198E-32</v>
      </c>
      <c r="BG626" s="6">
        <v>1.5415003046322099E-47</v>
      </c>
      <c r="BH626" s="7">
        <v>1</v>
      </c>
      <c r="BI626" s="6">
        <v>1.6498469717659399E-281</v>
      </c>
      <c r="BJ626" s="6">
        <v>0</v>
      </c>
      <c r="BK626" s="6">
        <v>2.9012854446271702E-169</v>
      </c>
      <c r="BL626" s="6">
        <v>6.3077079708033303E-39</v>
      </c>
      <c r="BM626" s="6">
        <v>3.4834641843201101E-157</v>
      </c>
      <c r="BN626" s="6">
        <v>1</v>
      </c>
      <c r="BO626" s="7">
        <v>2.9318078863864498E-38</v>
      </c>
      <c r="BP626" s="6">
        <v>7.3687381128831404E-94</v>
      </c>
      <c r="BQ626" s="6">
        <v>4.2184161727706797E-173</v>
      </c>
      <c r="BR626" s="6">
        <v>1.07524790757243E-58</v>
      </c>
      <c r="BS626" s="6">
        <v>4.3978918634483703E-18</v>
      </c>
      <c r="BT626" s="6">
        <v>1.7303364841016399E-26</v>
      </c>
      <c r="BU626" s="6">
        <v>1</v>
      </c>
      <c r="BV626" s="7">
        <v>2.9372031655741299E-64</v>
      </c>
      <c r="BW626">
        <v>294</v>
      </c>
      <c r="BX626">
        <v>306</v>
      </c>
      <c r="BY626">
        <v>270</v>
      </c>
      <c r="BZ626">
        <v>287</v>
      </c>
      <c r="CA626">
        <v>251</v>
      </c>
      <c r="CB626">
        <v>194</v>
      </c>
      <c r="CC626">
        <v>216</v>
      </c>
      <c r="CD626">
        <v>226</v>
      </c>
      <c r="CE626">
        <v>227</v>
      </c>
      <c r="CF626" s="1">
        <v>249</v>
      </c>
      <c r="CH626" s="43">
        <v>5.3328765558981403E-2</v>
      </c>
      <c r="CJ626" s="27" t="s">
        <v>72357</v>
      </c>
    </row>
    <row r="627" spans="1:88">
      <c r="A627" s="27">
        <v>624</v>
      </c>
      <c r="B627" t="s">
        <v>70952</v>
      </c>
      <c r="D627" t="s">
        <v>71463</v>
      </c>
      <c r="E627" t="s">
        <v>71792</v>
      </c>
      <c r="F627" s="29">
        <v>31.5108</v>
      </c>
      <c r="G627" s="29">
        <v>115.2898</v>
      </c>
      <c r="H627" s="31">
        <v>156</v>
      </c>
      <c r="I627" s="29" t="s">
        <v>71881</v>
      </c>
      <c r="J627" s="31" t="s">
        <v>72211</v>
      </c>
      <c r="K627" s="31" t="s">
        <v>72218</v>
      </c>
      <c r="M627" s="48">
        <v>39763</v>
      </c>
      <c r="N627" s="27" t="s">
        <v>70955</v>
      </c>
      <c r="O627" s="54" t="s">
        <v>72388</v>
      </c>
      <c r="P627" s="11"/>
      <c r="Q627" s="11"/>
      <c r="T627" s="6">
        <v>0</v>
      </c>
      <c r="U627" s="6">
        <v>0</v>
      </c>
      <c r="V627" s="6">
        <v>0</v>
      </c>
      <c r="W627" s="6">
        <v>2.1500000000000002E-2</v>
      </c>
      <c r="X627" s="6">
        <v>0</v>
      </c>
      <c r="Y627" s="6">
        <v>0.23016666666666666</v>
      </c>
      <c r="Z627" s="7">
        <v>0.74766666666666659</v>
      </c>
      <c r="AA627" s="6">
        <v>0</v>
      </c>
      <c r="AB627" s="6">
        <v>0</v>
      </c>
      <c r="AC627" s="6">
        <v>0</v>
      </c>
      <c r="AD627" s="6">
        <v>1.0500000000000001E-2</v>
      </c>
      <c r="AE627" s="6">
        <v>4.0833333333333333E-2</v>
      </c>
      <c r="AF627" s="6">
        <v>0.20466666666666666</v>
      </c>
      <c r="AG627" s="7">
        <v>0.74299999999999999</v>
      </c>
      <c r="AH627" s="6">
        <v>0</v>
      </c>
      <c r="AI627" s="6">
        <v>0</v>
      </c>
      <c r="AJ627" s="6">
        <v>0</v>
      </c>
      <c r="AK627" s="6">
        <v>6.8333333333333336E-3</v>
      </c>
      <c r="AL627" s="6">
        <v>0</v>
      </c>
      <c r="AM627" s="6">
        <v>0.2535</v>
      </c>
      <c r="AN627" s="7">
        <v>0.73866666666666669</v>
      </c>
      <c r="AO627" s="6">
        <v>1.44985125940435E-276</v>
      </c>
      <c r="AP627" s="6">
        <v>0</v>
      </c>
      <c r="AQ627" s="6">
        <v>2.33768760403973E-157</v>
      </c>
      <c r="AR627" s="6">
        <v>4.6570325854396102E-36</v>
      </c>
      <c r="AS627" s="6">
        <v>3.8638376226307001E-30</v>
      </c>
      <c r="AT627" s="7">
        <v>1</v>
      </c>
      <c r="AU627" s="5">
        <v>6</v>
      </c>
      <c r="AV627" s="6">
        <v>2.4945618534416902E-89</v>
      </c>
      <c r="AW627" s="6">
        <v>7.9463961061120301E-164</v>
      </c>
      <c r="AX627" s="6">
        <v>4.20658614286486E-48</v>
      </c>
      <c r="AY627" s="6">
        <v>1.14520647119259E-15</v>
      </c>
      <c r="AZ627" s="6">
        <v>3.3695119785286302E-13</v>
      </c>
      <c r="BA627" s="7">
        <v>0.99999999999966205</v>
      </c>
      <c r="BB627" s="6">
        <v>5.5908625093253997E-215</v>
      </c>
      <c r="BC627" s="6">
        <v>1.70433621696409E-94</v>
      </c>
      <c r="BD627" s="6">
        <v>9.3428050749421897E-259</v>
      </c>
      <c r="BE627" s="6">
        <v>6.3479723331867302E-35</v>
      </c>
      <c r="BF627" s="6">
        <v>1.29244128105314E-26</v>
      </c>
      <c r="BG627" s="6">
        <v>9.2935694320407706E-43</v>
      </c>
      <c r="BH627" s="7">
        <v>1</v>
      </c>
      <c r="BI627" s="6">
        <v>8.2607080945978094E-278</v>
      </c>
      <c r="BJ627" s="6">
        <v>0</v>
      </c>
      <c r="BK627" s="6">
        <v>1.17345662345476E-154</v>
      </c>
      <c r="BL627" s="6">
        <v>6.2507918139317006E-36</v>
      </c>
      <c r="BM627" s="6">
        <v>2.7128524476021103E-141</v>
      </c>
      <c r="BN627" s="6">
        <v>1</v>
      </c>
      <c r="BO627" s="7">
        <v>1.5903322335520499E-30</v>
      </c>
      <c r="BP627" s="6">
        <v>3.6947646515564799E-95</v>
      </c>
      <c r="BQ627" s="6">
        <v>8.6567131056746399E-170</v>
      </c>
      <c r="BR627" s="6">
        <v>3.9741088017333098E-51</v>
      </c>
      <c r="BS627" s="6">
        <v>1.38653257822666E-15</v>
      </c>
      <c r="BT627" s="6">
        <v>1.95088655938498E-13</v>
      </c>
      <c r="BU627" s="6">
        <v>0.99999999999980305</v>
      </c>
      <c r="BV627" s="7">
        <v>5.59106979449988E-58</v>
      </c>
      <c r="BW627">
        <v>293</v>
      </c>
      <c r="BX627">
        <v>306</v>
      </c>
      <c r="BY627">
        <v>270</v>
      </c>
      <c r="BZ627">
        <v>287</v>
      </c>
      <c r="CA627">
        <v>251</v>
      </c>
      <c r="CB627">
        <v>194</v>
      </c>
      <c r="CC627">
        <v>215</v>
      </c>
      <c r="CD627">
        <v>226</v>
      </c>
      <c r="CE627">
        <v>227</v>
      </c>
      <c r="CF627" s="1">
        <v>249</v>
      </c>
      <c r="CH627" s="43">
        <v>4.9687920695141399E-2</v>
      </c>
      <c r="CJ627" s="27" t="s">
        <v>72357</v>
      </c>
    </row>
    <row r="628" spans="1:88">
      <c r="A628" s="27">
        <v>625</v>
      </c>
      <c r="B628" t="s">
        <v>70952</v>
      </c>
      <c r="D628" t="s">
        <v>71464</v>
      </c>
      <c r="E628" t="s">
        <v>71792</v>
      </c>
      <c r="F628" s="29">
        <v>31.7913</v>
      </c>
      <c r="G628" s="29">
        <v>115.4238</v>
      </c>
      <c r="H628" s="31">
        <v>104</v>
      </c>
      <c r="I628" s="29" t="s">
        <v>71881</v>
      </c>
      <c r="J628" s="31" t="s">
        <v>72211</v>
      </c>
      <c r="K628" s="31" t="s">
        <v>72218</v>
      </c>
      <c r="M628" s="48">
        <v>39762</v>
      </c>
      <c r="N628" s="27" t="s">
        <v>70955</v>
      </c>
      <c r="O628" s="54" t="s">
        <v>72388</v>
      </c>
      <c r="P628" s="11"/>
      <c r="Q628" s="11" t="s">
        <v>70990</v>
      </c>
      <c r="R628" s="11" t="s">
        <v>70990</v>
      </c>
      <c r="S628" s="12" t="s">
        <v>70990</v>
      </c>
      <c r="T628" s="6">
        <v>9.3333333333333341E-3</v>
      </c>
      <c r="U628" s="6">
        <v>6.6666666666666664E-4</v>
      </c>
      <c r="V628" s="6">
        <v>3.3333333333333332E-4</v>
      </c>
      <c r="W628" s="6">
        <v>3.5333333333333335E-2</v>
      </c>
      <c r="X628" s="6">
        <v>0</v>
      </c>
      <c r="Y628" s="6">
        <v>0.20766666666666667</v>
      </c>
      <c r="Z628" s="7">
        <v>0.74633333333333329</v>
      </c>
      <c r="AA628" s="6">
        <v>8.0000000000000002E-3</v>
      </c>
      <c r="AB628" s="6">
        <v>1.6666666666666666E-4</v>
      </c>
      <c r="AC628" s="6">
        <v>0</v>
      </c>
      <c r="AD628" s="6">
        <v>2.8999999999999998E-2</v>
      </c>
      <c r="AE628" s="6">
        <v>3.7333333333333336E-2</v>
      </c>
      <c r="AF628" s="6">
        <v>0.18266666666666664</v>
      </c>
      <c r="AG628" s="7">
        <v>0.74233333333333329</v>
      </c>
      <c r="AH628" s="6">
        <v>7.0000000000000001E-3</v>
      </c>
      <c r="AI628" s="6">
        <v>1E-3</v>
      </c>
      <c r="AJ628" s="6">
        <v>0</v>
      </c>
      <c r="AK628" s="6">
        <v>2.6833333333333334E-2</v>
      </c>
      <c r="AL628" s="6">
        <v>1.8333333333333335E-3</v>
      </c>
      <c r="AM628" s="6">
        <v>0.22550000000000001</v>
      </c>
      <c r="AN628" s="7">
        <v>0.73799999999999999</v>
      </c>
      <c r="AO628" s="6">
        <v>5.7428919976348201E-283</v>
      </c>
      <c r="AP628" s="6">
        <v>0</v>
      </c>
      <c r="AQ628" s="6">
        <v>9.7303495699259197E-175</v>
      </c>
      <c r="AR628" s="6">
        <v>1.51685573208885E-39</v>
      </c>
      <c r="AS628" s="6">
        <v>2.1509803673246499E-32</v>
      </c>
      <c r="AT628" s="7">
        <v>1</v>
      </c>
      <c r="AU628" s="5">
        <v>6</v>
      </c>
      <c r="AV628" s="6">
        <v>3.8321314453749102E-89</v>
      </c>
      <c r="AW628" s="6">
        <v>6.2158989036600602E-159</v>
      </c>
      <c r="AX628" s="6">
        <v>5.1227827695454196E-50</v>
      </c>
      <c r="AY628" s="6">
        <v>2.4932596114030799E-16</v>
      </c>
      <c r="AZ628" s="6">
        <v>1.51942958594023E-18</v>
      </c>
      <c r="BA628" s="7">
        <v>1</v>
      </c>
      <c r="BB628" s="6">
        <v>1.88034380641355E-230</v>
      </c>
      <c r="BC628" s="6">
        <v>1.3432685453125601E-98</v>
      </c>
      <c r="BD628" s="6">
        <v>3.12004642009044E-272</v>
      </c>
      <c r="BE628" s="6">
        <v>1.1857644292131001E-37</v>
      </c>
      <c r="BF628" s="6">
        <v>1.27665799689822E-30</v>
      </c>
      <c r="BG628" s="6">
        <v>4.3862428973673902E-45</v>
      </c>
      <c r="BH628" s="7">
        <v>1</v>
      </c>
      <c r="BI628" s="6">
        <v>4.2370414926184297E-284</v>
      </c>
      <c r="BJ628" s="6">
        <v>0</v>
      </c>
      <c r="BK628" s="6">
        <v>8.3109395856926094E-171</v>
      </c>
      <c r="BL628" s="6">
        <v>1.88632004134172E-39</v>
      </c>
      <c r="BM628" s="6">
        <v>5.9560848800731296E-150</v>
      </c>
      <c r="BN628" s="6">
        <v>1</v>
      </c>
      <c r="BO628" s="7">
        <v>3.9526018903754698E-32</v>
      </c>
      <c r="BP628" s="6">
        <v>3.3238102738876398E-95</v>
      </c>
      <c r="BQ628" s="6">
        <v>4.0719199473981699E-165</v>
      </c>
      <c r="BR628" s="6">
        <v>1.4701392587555499E-53</v>
      </c>
      <c r="BS628" s="6">
        <v>2.8986011853841101E-16</v>
      </c>
      <c r="BT628" s="6">
        <v>7.4163536559261197E-19</v>
      </c>
      <c r="BU628" s="6">
        <v>1</v>
      </c>
      <c r="BV628" s="7">
        <v>8.7772669971333305E-61</v>
      </c>
      <c r="BW628">
        <v>293</v>
      </c>
      <c r="BX628">
        <v>306</v>
      </c>
      <c r="BY628">
        <v>270</v>
      </c>
      <c r="BZ628">
        <v>287</v>
      </c>
      <c r="CA628">
        <v>251</v>
      </c>
      <c r="CB628">
        <v>194</v>
      </c>
      <c r="CC628">
        <v>215</v>
      </c>
      <c r="CD628">
        <v>226</v>
      </c>
      <c r="CE628">
        <v>227</v>
      </c>
      <c r="CF628" s="1">
        <v>249</v>
      </c>
      <c r="CH628" s="43">
        <v>9.1696669666966699E-2</v>
      </c>
      <c r="CJ628" s="27" t="s">
        <v>72357</v>
      </c>
    </row>
    <row r="629" spans="1:88">
      <c r="A629" s="27">
        <v>626</v>
      </c>
      <c r="B629" t="s">
        <v>70952</v>
      </c>
      <c r="D629" t="s">
        <v>71465</v>
      </c>
      <c r="E629" t="s">
        <v>71792</v>
      </c>
      <c r="F629" s="29">
        <v>19.009799999999998</v>
      </c>
      <c r="G629" s="29">
        <v>109.6464</v>
      </c>
      <c r="H629" s="31">
        <v>343</v>
      </c>
      <c r="I629" s="29" t="s">
        <v>71881</v>
      </c>
      <c r="J629" s="31" t="s">
        <v>72270</v>
      </c>
      <c r="K629" s="31" t="s">
        <v>72274</v>
      </c>
      <c r="M629" s="48">
        <v>39802</v>
      </c>
      <c r="N629" s="27" t="s">
        <v>70955</v>
      </c>
      <c r="O629" s="54" t="s">
        <v>72388</v>
      </c>
      <c r="P629" s="11"/>
      <c r="Q629" s="11"/>
      <c r="S629" s="12" t="s">
        <v>70990</v>
      </c>
      <c r="T629" s="6">
        <v>1E-3</v>
      </c>
      <c r="U629" s="6">
        <v>0</v>
      </c>
      <c r="V629" s="6">
        <v>5.0000000000000001E-4</v>
      </c>
      <c r="W629" s="6">
        <v>0</v>
      </c>
      <c r="X629" s="6">
        <v>0.2518333333333333</v>
      </c>
      <c r="Y629" s="6">
        <v>0</v>
      </c>
      <c r="Z629" s="7">
        <v>0.74633333333333329</v>
      </c>
      <c r="AA629" s="6">
        <v>6.6666666666666664E-4</v>
      </c>
      <c r="AB629" s="6">
        <v>0</v>
      </c>
      <c r="AC629" s="6">
        <v>1.6666666666666666E-4</v>
      </c>
      <c r="AD629" s="6">
        <v>0</v>
      </c>
      <c r="AE629" s="6">
        <v>0.22316666666666671</v>
      </c>
      <c r="AF629" s="6">
        <v>4.4666666666666667E-2</v>
      </c>
      <c r="AG629" s="7">
        <v>0.73016666666666674</v>
      </c>
      <c r="AH629" s="6">
        <v>0</v>
      </c>
      <c r="AI629" s="6">
        <v>3.3333333333333332E-4</v>
      </c>
      <c r="AJ629" s="6">
        <v>6.6666666666666664E-4</v>
      </c>
      <c r="AK629" s="6">
        <v>0</v>
      </c>
      <c r="AL629" s="6">
        <v>0.27733333333333338</v>
      </c>
      <c r="AM629" s="6">
        <v>0</v>
      </c>
      <c r="AN629" s="7">
        <v>0.72049999999999992</v>
      </c>
      <c r="AO629" s="6">
        <v>7.5767009729255505E-282</v>
      </c>
      <c r="AP629" s="6">
        <v>0</v>
      </c>
      <c r="AQ629" s="6">
        <v>5.5039781311361298E-178</v>
      </c>
      <c r="AR629" s="6">
        <v>4.6269333499794396E-37</v>
      </c>
      <c r="AS629" s="6">
        <v>5.3619678892421597E-39</v>
      </c>
      <c r="AT629" s="7">
        <v>1</v>
      </c>
      <c r="AU629" s="5">
        <v>6</v>
      </c>
      <c r="AV629" s="6">
        <v>7.1099631249009897E-86</v>
      </c>
      <c r="AW629" s="6">
        <v>3.8041878986388002E-166</v>
      </c>
      <c r="AX629" s="6">
        <v>1.0684182068189801E-53</v>
      </c>
      <c r="AY629" s="6">
        <v>1.7545318224520001E-18</v>
      </c>
      <c r="AZ629" s="6">
        <v>4.03901991242191E-26</v>
      </c>
      <c r="BA629" s="7">
        <v>1</v>
      </c>
      <c r="BB629" s="6">
        <v>1.6839168072594099E-234</v>
      </c>
      <c r="BC629" s="6">
        <v>5.1239724860602603E-100</v>
      </c>
      <c r="BD629" s="6">
        <v>2.6280724620750901E-277</v>
      </c>
      <c r="BE629" s="6">
        <v>2.1796633349729099E-41</v>
      </c>
      <c r="BF629" s="6">
        <v>2.1649885854791199E-32</v>
      </c>
      <c r="BG629" s="6">
        <v>1.1187054124025E-48</v>
      </c>
      <c r="BH629" s="7">
        <v>1</v>
      </c>
      <c r="BI629" s="6">
        <v>2.8121932103312799E-282</v>
      </c>
      <c r="BJ629" s="6">
        <v>0</v>
      </c>
      <c r="BK629" s="6">
        <v>1.2127055514136299E-172</v>
      </c>
      <c r="BL629" s="6">
        <v>4.9469256530092103E-37</v>
      </c>
      <c r="BM629" s="6">
        <v>1.51122040240283E-151</v>
      </c>
      <c r="BN629" s="6">
        <v>1</v>
      </c>
      <c r="BO629" s="7">
        <v>1.5196926503395699E-37</v>
      </c>
      <c r="BP629" s="6">
        <v>3.4190987786912102E-92</v>
      </c>
      <c r="BQ629" s="6">
        <v>1.4946146370480699E-172</v>
      </c>
      <c r="BR629" s="6">
        <v>8.8042942257941193E-58</v>
      </c>
      <c r="BS629" s="6">
        <v>1.9954741707625399E-18</v>
      </c>
      <c r="BT629" s="6">
        <v>1.7711081208094999E-26</v>
      </c>
      <c r="BU629" s="6">
        <v>1</v>
      </c>
      <c r="BV629" s="7">
        <v>3.29870335565284E-65</v>
      </c>
      <c r="BW629">
        <v>294</v>
      </c>
      <c r="BX629">
        <v>306</v>
      </c>
      <c r="BY629">
        <v>270</v>
      </c>
      <c r="BZ629">
        <v>287</v>
      </c>
      <c r="CA629">
        <v>251</v>
      </c>
      <c r="CB629">
        <v>194</v>
      </c>
      <c r="CC629">
        <v>216</v>
      </c>
      <c r="CD629">
        <v>226</v>
      </c>
      <c r="CE629">
        <v>227</v>
      </c>
      <c r="CF629" s="1">
        <v>249</v>
      </c>
      <c r="CH629" s="43">
        <v>5.80982003999111E-2</v>
      </c>
      <c r="CJ629" s="27" t="s">
        <v>72357</v>
      </c>
    </row>
    <row r="630" spans="1:88">
      <c r="A630" s="27">
        <v>627</v>
      </c>
      <c r="B630" t="s">
        <v>70952</v>
      </c>
      <c r="D630" t="s">
        <v>71466</v>
      </c>
      <c r="E630" t="s">
        <v>71792</v>
      </c>
      <c r="F630" s="29">
        <v>18.9056</v>
      </c>
      <c r="G630" s="29">
        <v>109.5138</v>
      </c>
      <c r="H630" s="31">
        <v>309</v>
      </c>
      <c r="I630" s="29" t="s">
        <v>71881</v>
      </c>
      <c r="J630" s="31" t="s">
        <v>72270</v>
      </c>
      <c r="K630" s="31" t="s">
        <v>72274</v>
      </c>
      <c r="M630" s="48">
        <v>39802</v>
      </c>
      <c r="N630" s="27" t="s">
        <v>70955</v>
      </c>
      <c r="O630" s="54" t="s">
        <v>72388</v>
      </c>
      <c r="P630" s="11"/>
      <c r="Q630" s="11"/>
      <c r="T630" s="6">
        <v>0</v>
      </c>
      <c r="U630" s="6">
        <v>2.4999999999999998E-2</v>
      </c>
      <c r="V630" s="6">
        <v>3.4999999999999996E-3</v>
      </c>
      <c r="W630" s="6">
        <v>8.3333333333333339E-4</v>
      </c>
      <c r="X630" s="6">
        <v>0.24150000000000002</v>
      </c>
      <c r="Y630" s="6">
        <v>1.1666666666666668E-3</v>
      </c>
      <c r="Z630" s="7">
        <v>0.72799999999999987</v>
      </c>
      <c r="AA630" s="6">
        <v>0</v>
      </c>
      <c r="AB630" s="6">
        <v>2.9999999999999996E-3</v>
      </c>
      <c r="AC630" s="6">
        <v>6.8333333333333328E-3</v>
      </c>
      <c r="AD630" s="6">
        <v>1.3333333333333333E-3</v>
      </c>
      <c r="AE630" s="6">
        <v>0.21266666666666667</v>
      </c>
      <c r="AF630" s="6">
        <v>4.5333333333333337E-2</v>
      </c>
      <c r="AG630" s="7">
        <v>0.73016666666666674</v>
      </c>
      <c r="AH630" s="6">
        <v>0</v>
      </c>
      <c r="AI630" s="6">
        <v>1E-3</v>
      </c>
      <c r="AJ630" s="6">
        <v>7.3333333333333332E-3</v>
      </c>
      <c r="AK630" s="6">
        <v>1.1666666666666668E-3</v>
      </c>
      <c r="AL630" s="6">
        <v>0.26366666666666666</v>
      </c>
      <c r="AM630" s="6">
        <v>3.6666666666666666E-3</v>
      </c>
      <c r="AN630" s="7">
        <v>0.72250000000000003</v>
      </c>
      <c r="AO630" s="6">
        <v>6.0886941181478397E-262</v>
      </c>
      <c r="AP630" s="6">
        <v>0</v>
      </c>
      <c r="AQ630" s="6">
        <v>1.4100582333846801E-161</v>
      </c>
      <c r="AR630" s="6">
        <v>3.0578685247623702E-45</v>
      </c>
      <c r="AS630" s="6">
        <v>3.7611405186647998E-32</v>
      </c>
      <c r="AT630" s="7">
        <v>1</v>
      </c>
      <c r="AU630" s="5">
        <v>6</v>
      </c>
      <c r="AV630" s="6">
        <v>2.86278142337659E-84</v>
      </c>
      <c r="AW630" s="6">
        <v>1.4218189234261599E-156</v>
      </c>
      <c r="AX630" s="6">
        <v>5.6438345274906702E-53</v>
      </c>
      <c r="AY630" s="6">
        <v>1.4993882272926001E-10</v>
      </c>
      <c r="AZ630" s="6">
        <v>9.9023677542800106E-27</v>
      </c>
      <c r="BA630" s="7">
        <v>0.99999999985006105</v>
      </c>
      <c r="BB630" s="6">
        <v>3.67366008977629E-227</v>
      </c>
      <c r="BC630" s="6">
        <v>3.5075329143319602E-96</v>
      </c>
      <c r="BD630" s="6">
        <v>1.4604669843494401E-254</v>
      </c>
      <c r="BE630" s="6">
        <v>5.1018621136118997E-34</v>
      </c>
      <c r="BF630" s="6">
        <v>1.0153689749470199E-32</v>
      </c>
      <c r="BG630" s="6">
        <v>8.6462233008866202E-52</v>
      </c>
      <c r="BH630" s="7">
        <v>1</v>
      </c>
      <c r="BI630" s="6">
        <v>5.2162856121548499E-264</v>
      </c>
      <c r="BJ630" s="6">
        <v>0</v>
      </c>
      <c r="BK630" s="6">
        <v>2.4536573655518901E-158</v>
      </c>
      <c r="BL630" s="6">
        <v>3.6402495729986002E-45</v>
      </c>
      <c r="BM630" s="6">
        <v>1.43209925194477E-157</v>
      </c>
      <c r="BN630" s="6">
        <v>1</v>
      </c>
      <c r="BO630" s="7">
        <v>6.8542091666336698E-33</v>
      </c>
      <c r="BP630" s="6">
        <v>4.4979210509446301E-88</v>
      </c>
      <c r="BQ630" s="6">
        <v>1.62320004433479E-160</v>
      </c>
      <c r="BR630" s="6">
        <v>4.3979326097416298E-54</v>
      </c>
      <c r="BS630" s="6">
        <v>1.2390303420396499E-10</v>
      </c>
      <c r="BT630" s="6">
        <v>3.00742328692506E-27</v>
      </c>
      <c r="BU630" s="6">
        <v>0.999999999876097</v>
      </c>
      <c r="BV630" s="7">
        <v>1.00797201532203E-62</v>
      </c>
      <c r="BW630">
        <v>294</v>
      </c>
      <c r="BX630">
        <v>306</v>
      </c>
      <c r="BY630">
        <v>270</v>
      </c>
      <c r="BZ630">
        <v>287</v>
      </c>
      <c r="CA630">
        <v>251</v>
      </c>
      <c r="CB630">
        <v>194</v>
      </c>
      <c r="CC630">
        <v>216</v>
      </c>
      <c r="CD630">
        <v>226</v>
      </c>
      <c r="CE630">
        <v>227</v>
      </c>
      <c r="CF630" s="1">
        <v>249</v>
      </c>
      <c r="CH630" s="43">
        <v>5.87954567147084E-2</v>
      </c>
      <c r="CJ630" s="27" t="s">
        <v>72357</v>
      </c>
    </row>
    <row r="631" spans="1:88">
      <c r="A631" s="27">
        <v>628</v>
      </c>
      <c r="B631" t="s">
        <v>70952</v>
      </c>
      <c r="D631" t="s">
        <v>71467</v>
      </c>
      <c r="E631" t="s">
        <v>71792</v>
      </c>
      <c r="F631" s="29">
        <v>18.6645</v>
      </c>
      <c r="G631" s="29">
        <v>109.5829</v>
      </c>
      <c r="H631" s="31">
        <v>441</v>
      </c>
      <c r="I631" s="29" t="s">
        <v>71881</v>
      </c>
      <c r="J631" s="31" t="s">
        <v>72270</v>
      </c>
      <c r="K631" s="31" t="s">
        <v>72274</v>
      </c>
      <c r="M631" s="48">
        <v>39802</v>
      </c>
      <c r="N631" s="27" t="s">
        <v>70955</v>
      </c>
      <c r="O631" s="54" t="s">
        <v>72388</v>
      </c>
      <c r="P631" s="11"/>
      <c r="Q631" s="11"/>
      <c r="R631" s="11" t="s">
        <v>70990</v>
      </c>
      <c r="T631" s="6">
        <v>4.0000000000000001E-3</v>
      </c>
      <c r="U631" s="6">
        <v>3.6666666666666666E-3</v>
      </c>
      <c r="V631" s="6">
        <v>1E-3</v>
      </c>
      <c r="W631" s="6">
        <v>6.6666666666666664E-4</v>
      </c>
      <c r="X631" s="6">
        <v>0.26366666666666666</v>
      </c>
      <c r="Y631" s="6">
        <v>5.0000000000000001E-3</v>
      </c>
      <c r="Z631" s="7">
        <v>0.72250000000000003</v>
      </c>
      <c r="AA631" s="6">
        <v>3.8333333333333331E-3</v>
      </c>
      <c r="AB631" s="6">
        <v>1.6666666666666666E-4</v>
      </c>
      <c r="AC631" s="6">
        <v>1E-3</v>
      </c>
      <c r="AD631" s="6">
        <v>8.3333333333333339E-4</v>
      </c>
      <c r="AE631" s="6">
        <v>0.23400000000000001</v>
      </c>
      <c r="AF631" s="6">
        <v>5.2333333333333343E-2</v>
      </c>
      <c r="AG631" s="7">
        <v>0.70833333333333337</v>
      </c>
      <c r="AH631" s="6">
        <v>3.3333333333333327E-3</v>
      </c>
      <c r="AI631" s="6">
        <v>0</v>
      </c>
      <c r="AJ631" s="6">
        <v>1E-3</v>
      </c>
      <c r="AK631" s="6">
        <v>3.3333333333333332E-4</v>
      </c>
      <c r="AL631" s="6">
        <v>0.29283333333333333</v>
      </c>
      <c r="AM631" s="6">
        <v>6.3333333333333332E-3</v>
      </c>
      <c r="AN631" s="7">
        <v>0.69599999999999984</v>
      </c>
      <c r="AO631" s="6">
        <v>9.8450244013048097E-272</v>
      </c>
      <c r="AP631" s="6">
        <v>0</v>
      </c>
      <c r="AQ631" s="6">
        <v>7.1129432355499305E-151</v>
      </c>
      <c r="AR631" s="6">
        <v>1.4758761974342801E-40</v>
      </c>
      <c r="AS631" s="6">
        <v>6.4942139617980699E-30</v>
      </c>
      <c r="AT631" s="7">
        <v>1</v>
      </c>
      <c r="AU631" s="5">
        <v>6</v>
      </c>
      <c r="AV631" s="6">
        <v>5.1325747166480702E-96</v>
      </c>
      <c r="AW631" s="6">
        <v>6.4356971633149598E-159</v>
      </c>
      <c r="AX631" s="6">
        <v>6.8779979815477502E-66</v>
      </c>
      <c r="AY631" s="6">
        <v>6.7958298962738999E-14</v>
      </c>
      <c r="AZ631" s="6">
        <v>1.58001574284579E-24</v>
      </c>
      <c r="BA631" s="7">
        <v>0.99999999999993205</v>
      </c>
      <c r="BB631" s="6">
        <v>6.8865254750318804E-230</v>
      </c>
      <c r="BC631" s="6">
        <v>4.80196375985971E-97</v>
      </c>
      <c r="BD631" s="6">
        <v>1.02671440483673E-255</v>
      </c>
      <c r="BE631" s="6">
        <v>2.9451889032079898E-32</v>
      </c>
      <c r="BF631" s="6">
        <v>1.3273451108560799E-32</v>
      </c>
      <c r="BG631" s="6">
        <v>7.44827470619387E-47</v>
      </c>
      <c r="BH631" s="7">
        <v>1</v>
      </c>
      <c r="BI631" s="6">
        <v>1.6209790498375E-273</v>
      </c>
      <c r="BJ631" s="6">
        <v>0</v>
      </c>
      <c r="BK631" s="6">
        <v>9.2720613239572504E-149</v>
      </c>
      <c r="BL631" s="6">
        <v>1.9556884196799901E-40</v>
      </c>
      <c r="BM631" s="6">
        <v>2.8668549751382403E-144</v>
      </c>
      <c r="BN631" s="6">
        <v>1</v>
      </c>
      <c r="BO631" s="7">
        <v>5.6032838858463601E-31</v>
      </c>
      <c r="BP631" s="6">
        <v>5.7075276419028801E-101</v>
      </c>
      <c r="BQ631" s="6">
        <v>5.3041235063518699E-164</v>
      </c>
      <c r="BR631" s="6">
        <v>8.8438042769281502E-68</v>
      </c>
      <c r="BS631" s="6">
        <v>6.3419973680234703E-14</v>
      </c>
      <c r="BT631" s="6">
        <v>3.98065217542411E-25</v>
      </c>
      <c r="BU631" s="6">
        <v>0.99999999999993605</v>
      </c>
      <c r="BV631" s="7">
        <v>2.3883609437282102E-77</v>
      </c>
      <c r="BW631">
        <v>294</v>
      </c>
      <c r="BX631">
        <v>306</v>
      </c>
      <c r="BY631">
        <v>270</v>
      </c>
      <c r="BZ631">
        <v>287</v>
      </c>
      <c r="CA631">
        <v>251</v>
      </c>
      <c r="CB631">
        <v>194</v>
      </c>
      <c r="CC631">
        <v>216</v>
      </c>
      <c r="CD631">
        <v>226</v>
      </c>
      <c r="CE631">
        <v>227</v>
      </c>
      <c r="CF631" s="1">
        <v>249</v>
      </c>
      <c r="CH631" s="43">
        <v>5.4729450640231297E-2</v>
      </c>
      <c r="CJ631" s="27" t="s">
        <v>72357</v>
      </c>
    </row>
    <row r="632" spans="1:88">
      <c r="A632" s="27">
        <v>629</v>
      </c>
      <c r="B632" t="s">
        <v>70952</v>
      </c>
      <c r="D632" t="s">
        <v>71468</v>
      </c>
      <c r="E632" t="s">
        <v>71792</v>
      </c>
      <c r="F632" s="29">
        <v>19.630400000000002</v>
      </c>
      <c r="G632" s="29">
        <v>110.29089999999999</v>
      </c>
      <c r="H632" s="31">
        <v>84</v>
      </c>
      <c r="I632" s="29" t="s">
        <v>71881</v>
      </c>
      <c r="J632" s="31" t="s">
        <v>72270</v>
      </c>
      <c r="K632" s="31" t="s">
        <v>72271</v>
      </c>
      <c r="M632" s="48">
        <v>39802</v>
      </c>
      <c r="N632" s="27" t="s">
        <v>70955</v>
      </c>
      <c r="O632" s="54" t="s">
        <v>72388</v>
      </c>
      <c r="P632" s="11"/>
      <c r="Q632" s="11"/>
      <c r="T632" s="6">
        <v>1E-3</v>
      </c>
      <c r="U632" s="6">
        <v>0</v>
      </c>
      <c r="V632" s="6">
        <v>0</v>
      </c>
      <c r="W632" s="6">
        <v>0</v>
      </c>
      <c r="X632" s="6">
        <v>0.27466666666666667</v>
      </c>
      <c r="Y632" s="6">
        <v>1.8333333333333335E-3</v>
      </c>
      <c r="Z632" s="7">
        <v>0.72166666666666668</v>
      </c>
      <c r="AA632" s="6">
        <v>1E-3</v>
      </c>
      <c r="AB632" s="6">
        <v>3.3333333333333332E-4</v>
      </c>
      <c r="AC632" s="6">
        <v>0</v>
      </c>
      <c r="AD632" s="6">
        <v>1.6666666666666666E-4</v>
      </c>
      <c r="AE632" s="6">
        <v>0.24633333333333329</v>
      </c>
      <c r="AF632" s="6">
        <v>5.1166666666666666E-2</v>
      </c>
      <c r="AG632" s="7">
        <v>0.70033333333333336</v>
      </c>
      <c r="AH632" s="6">
        <v>1E-3</v>
      </c>
      <c r="AI632" s="6">
        <v>3.3333333333333332E-4</v>
      </c>
      <c r="AJ632" s="6">
        <v>0</v>
      </c>
      <c r="AK632" s="6">
        <v>1.6666666666666666E-4</v>
      </c>
      <c r="AL632" s="6">
        <v>0.30633333333333329</v>
      </c>
      <c r="AM632" s="6">
        <v>2.6666666666666666E-3</v>
      </c>
      <c r="AN632" s="7">
        <v>0.68933333333333324</v>
      </c>
      <c r="AO632" s="6">
        <f>1.66988539031592*10^-311</f>
        <v>0</v>
      </c>
      <c r="AP632" s="6">
        <v>0</v>
      </c>
      <c r="AQ632" s="6">
        <v>5.5705775734643199E-181</v>
      </c>
      <c r="AR632" s="6">
        <v>4.3445083546207799E-40</v>
      </c>
      <c r="AS632" s="6">
        <v>5.9975520874171402E-33</v>
      </c>
      <c r="AT632" s="7">
        <v>1</v>
      </c>
      <c r="AU632" s="5">
        <v>6</v>
      </c>
      <c r="AV632" s="6">
        <v>1.8338219301734299E-84</v>
      </c>
      <c r="AW632" s="6">
        <v>1.14370989690208E-148</v>
      </c>
      <c r="AX632" s="6">
        <v>1.0579141239606E-47</v>
      </c>
      <c r="AY632" s="6">
        <v>8.3757434693609001E-13</v>
      </c>
      <c r="AZ632" s="6">
        <v>1.9465039629160601E-20</v>
      </c>
      <c r="BA632" s="7">
        <v>0.999999999999162</v>
      </c>
      <c r="BB632" s="6">
        <v>1.4858873056432701E-236</v>
      </c>
      <c r="BC632" s="6">
        <v>3.39724933936992E-112</v>
      </c>
      <c r="BD632" s="6">
        <v>4.0211209178603699E-254</v>
      </c>
      <c r="BE632" s="6">
        <v>7.0944233971802005E-38</v>
      </c>
      <c r="BF632" s="6">
        <v>1.17498090207869E-32</v>
      </c>
      <c r="BG632" s="6">
        <v>1.88344195965773E-43</v>
      </c>
      <c r="BH632" s="7">
        <v>1</v>
      </c>
      <c r="BI632" s="6">
        <f>1.13651514171009*10^-313</f>
        <v>0</v>
      </c>
      <c r="BJ632" s="6">
        <v>0</v>
      </c>
      <c r="BK632" s="6">
        <v>4.88297555751309E-180</v>
      </c>
      <c r="BL632" s="6">
        <v>5.3109796163364801E-40</v>
      </c>
      <c r="BM632" s="6">
        <v>1.20491634754192E-140</v>
      </c>
      <c r="BN632" s="6">
        <v>1</v>
      </c>
      <c r="BO632" s="7">
        <v>5.9531089337725299E-35</v>
      </c>
      <c r="BP632" s="6">
        <v>4.3279766333531E-88</v>
      </c>
      <c r="BQ632" s="6">
        <v>2.07313091473821E-152</v>
      </c>
      <c r="BR632" s="6">
        <v>8.3723353707417902E-49</v>
      </c>
      <c r="BS632" s="6">
        <v>5.7371389711903203E-13</v>
      </c>
      <c r="BT632" s="6">
        <v>2.69011163661126E-21</v>
      </c>
      <c r="BU632" s="6">
        <v>0.99999999999942601</v>
      </c>
      <c r="BV632" s="7">
        <v>1.3779827449926799E-59</v>
      </c>
      <c r="BW632">
        <v>294</v>
      </c>
      <c r="BX632">
        <v>306</v>
      </c>
      <c r="BY632">
        <v>270</v>
      </c>
      <c r="BZ632">
        <v>287</v>
      </c>
      <c r="CA632">
        <v>251</v>
      </c>
      <c r="CB632">
        <v>194</v>
      </c>
      <c r="CC632">
        <v>216</v>
      </c>
      <c r="CD632">
        <v>226</v>
      </c>
      <c r="CE632">
        <v>227</v>
      </c>
      <c r="CF632" s="1">
        <v>249</v>
      </c>
      <c r="CH632" s="43">
        <v>5.2766292577279002E-2</v>
      </c>
      <c r="CJ632" s="27" t="s">
        <v>72357</v>
      </c>
    </row>
    <row r="633" spans="1:88">
      <c r="A633" s="27">
        <v>630</v>
      </c>
      <c r="B633" t="s">
        <v>70952</v>
      </c>
      <c r="D633" t="s">
        <v>71469</v>
      </c>
      <c r="E633" t="s">
        <v>71792</v>
      </c>
      <c r="F633" s="29">
        <v>21.194600000000001</v>
      </c>
      <c r="G633" s="29">
        <v>110.2449</v>
      </c>
      <c r="H633" s="31">
        <v>37</v>
      </c>
      <c r="I633" s="29" t="s">
        <v>71881</v>
      </c>
      <c r="J633" s="31" t="s">
        <v>72259</v>
      </c>
      <c r="K633" s="31" t="s">
        <v>72268</v>
      </c>
      <c r="M633" s="48">
        <v>39904</v>
      </c>
      <c r="N633" s="27" t="s">
        <v>70955</v>
      </c>
      <c r="O633" s="54" t="s">
        <v>72388</v>
      </c>
      <c r="P633" s="11"/>
      <c r="Q633" s="11"/>
      <c r="T633" s="6">
        <v>0</v>
      </c>
      <c r="U633" s="6">
        <v>1E-3</v>
      </c>
      <c r="V633" s="6">
        <v>0</v>
      </c>
      <c r="W633" s="6">
        <v>0</v>
      </c>
      <c r="X633" s="6">
        <v>0.27833333333333332</v>
      </c>
      <c r="Y633" s="6">
        <v>5.0000000000000001E-4</v>
      </c>
      <c r="Z633" s="7">
        <v>0.71899999999999986</v>
      </c>
      <c r="AA633" s="6">
        <v>0</v>
      </c>
      <c r="AB633" s="6">
        <v>2.3333333333333335E-3</v>
      </c>
      <c r="AC633" s="6">
        <v>5.0000000000000001E-4</v>
      </c>
      <c r="AD633" s="6">
        <v>0</v>
      </c>
      <c r="AE633" s="6">
        <v>0.24483333333333326</v>
      </c>
      <c r="AF633" s="6">
        <v>4.9999999999999996E-2</v>
      </c>
      <c r="AG633" s="7">
        <v>0.70199999999999996</v>
      </c>
      <c r="AH633" s="6">
        <v>0</v>
      </c>
      <c r="AI633" s="6">
        <v>2.166666666666667E-3</v>
      </c>
      <c r="AJ633" s="6">
        <v>0</v>
      </c>
      <c r="AK633" s="6">
        <v>0</v>
      </c>
      <c r="AL633" s="6">
        <v>0.30483333333333335</v>
      </c>
      <c r="AM633" s="6">
        <v>1E-3</v>
      </c>
      <c r="AN633" s="7">
        <v>0.69099999999999995</v>
      </c>
      <c r="AO633" s="6">
        <f>1.95571892692512*10^-311</f>
        <v>0</v>
      </c>
      <c r="AP633" s="6">
        <v>0</v>
      </c>
      <c r="AQ633" s="6">
        <v>1.3142664354256499E-170</v>
      </c>
      <c r="AR633" s="6">
        <v>2.3950011497326099E-34</v>
      </c>
      <c r="AS633" s="6">
        <v>7.26506060935512E-40</v>
      </c>
      <c r="AT633" s="7">
        <v>1</v>
      </c>
      <c r="AU633" s="5">
        <v>6</v>
      </c>
      <c r="AV633" s="6">
        <v>1.8018438699900899E-89</v>
      </c>
      <c r="AW633" s="6">
        <v>6.3288705479402598E-157</v>
      </c>
      <c r="AX633" s="6">
        <v>1.41979251092884E-44</v>
      </c>
      <c r="AY633" s="6">
        <v>2.7374829736235498E-13</v>
      </c>
      <c r="AZ633" s="6">
        <v>9.7036759393685804E-24</v>
      </c>
      <c r="BA633" s="7">
        <v>0.999999999999726</v>
      </c>
      <c r="BB633" s="6">
        <v>6.1888236217553902E-239</v>
      </c>
      <c r="BC633" s="6">
        <v>1.04571842569293E-103</v>
      </c>
      <c r="BD633" s="6">
        <v>4.5154095157542402E-277</v>
      </c>
      <c r="BE633" s="6">
        <v>9.3189924029841803E-36</v>
      </c>
      <c r="BF633" s="6">
        <v>2.2037094249198898E-30</v>
      </c>
      <c r="BG633" s="6">
        <v>4.07129724230082E-50</v>
      </c>
      <c r="BH633" s="7">
        <v>1</v>
      </c>
      <c r="BI633" s="6">
        <f>8.90063259599556*10^-313</f>
        <v>0</v>
      </c>
      <c r="BJ633" s="6">
        <v>0</v>
      </c>
      <c r="BK633" s="6">
        <v>1.55736248100554E-165</v>
      </c>
      <c r="BL633" s="6">
        <v>2.2615121883620902E-34</v>
      </c>
      <c r="BM633" s="6">
        <v>1.6154656938422599E-163</v>
      </c>
      <c r="BN633" s="6">
        <v>1</v>
      </c>
      <c r="BO633" s="7">
        <v>2.8890902652536101E-39</v>
      </c>
      <c r="BP633" s="6">
        <v>2.5523112845357901E-96</v>
      </c>
      <c r="BQ633" s="6">
        <v>7.0478076709221494E-164</v>
      </c>
      <c r="BR633" s="6">
        <v>1.38743086971298E-49</v>
      </c>
      <c r="BS633" s="6">
        <v>3.2991956236338199E-13</v>
      </c>
      <c r="BT633" s="6">
        <v>5.4828372671531803E-24</v>
      </c>
      <c r="BU633" s="6">
        <v>0.99999999999967004</v>
      </c>
      <c r="BV633" s="7">
        <v>5.4445847172337002E-56</v>
      </c>
      <c r="BW633">
        <v>294</v>
      </c>
      <c r="BX633">
        <v>306</v>
      </c>
      <c r="BY633">
        <v>270</v>
      </c>
      <c r="BZ633">
        <v>287</v>
      </c>
      <c r="CA633">
        <v>251</v>
      </c>
      <c r="CB633">
        <v>194</v>
      </c>
      <c r="CC633">
        <v>216</v>
      </c>
      <c r="CD633">
        <v>226</v>
      </c>
      <c r="CE633">
        <v>227</v>
      </c>
      <c r="CF633" s="1">
        <v>249</v>
      </c>
      <c r="CH633" s="43">
        <v>5.8834064654786397E-2</v>
      </c>
      <c r="CJ633" s="27" t="s">
        <v>72357</v>
      </c>
    </row>
    <row r="634" spans="1:88">
      <c r="A634" s="27">
        <v>631</v>
      </c>
      <c r="B634" t="s">
        <v>70952</v>
      </c>
      <c r="D634" t="s">
        <v>71470</v>
      </c>
      <c r="E634" t="s">
        <v>71792</v>
      </c>
      <c r="F634" s="29">
        <v>24.19</v>
      </c>
      <c r="G634" s="29">
        <v>115.82</v>
      </c>
      <c r="H634" s="31">
        <v>169</v>
      </c>
      <c r="I634" s="29" t="s">
        <v>71881</v>
      </c>
      <c r="J634" s="31" t="s">
        <v>72259</v>
      </c>
      <c r="K634" s="31" t="s">
        <v>72261</v>
      </c>
      <c r="M634" s="48">
        <v>39797</v>
      </c>
      <c r="N634" s="27" t="s">
        <v>70955</v>
      </c>
      <c r="O634" s="54" t="s">
        <v>72390</v>
      </c>
      <c r="P634" s="11"/>
      <c r="Q634" s="11"/>
      <c r="T634" s="6">
        <v>0</v>
      </c>
      <c r="U634" s="6">
        <v>1.8333333333333333E-3</v>
      </c>
      <c r="V634" s="6">
        <v>5.8333333333333336E-3</v>
      </c>
      <c r="W634" s="6">
        <v>8.6833333333333318E-2</v>
      </c>
      <c r="X634" s="6">
        <v>0</v>
      </c>
      <c r="Y634" s="6">
        <v>0.1925</v>
      </c>
      <c r="Z634" s="7">
        <v>0.71233333333333337</v>
      </c>
      <c r="AA634" s="6">
        <v>0</v>
      </c>
      <c r="AB634" s="6">
        <v>3.3333333333333332E-4</v>
      </c>
      <c r="AC634" s="6">
        <v>4.5000000000000005E-3</v>
      </c>
      <c r="AD634" s="6">
        <v>8.3333333333333329E-2</v>
      </c>
      <c r="AE634" s="6">
        <v>3.3833333333333333E-2</v>
      </c>
      <c r="AF634" s="6">
        <v>0.16683333333333336</v>
      </c>
      <c r="AG634" s="7">
        <v>0.71</v>
      </c>
      <c r="AH634" s="6">
        <v>0</v>
      </c>
      <c r="AI634" s="6">
        <v>3.3333333333333332E-4</v>
      </c>
      <c r="AJ634" s="6">
        <v>3.1666666666666666E-3</v>
      </c>
      <c r="AK634" s="6">
        <v>7.9666666666666677E-2</v>
      </c>
      <c r="AL634" s="6">
        <v>5.0000000000000001E-4</v>
      </c>
      <c r="AM634" s="6">
        <v>0.20699999999999999</v>
      </c>
      <c r="AN634" s="7">
        <v>0.70899999999999996</v>
      </c>
      <c r="AO634" s="6">
        <v>4.13653067119565E-267</v>
      </c>
      <c r="AP634" s="6">
        <f>2.07633485348565*10^-312</f>
        <v>0</v>
      </c>
      <c r="AQ634" s="6">
        <v>7.9800917365575195E-133</v>
      </c>
      <c r="AR634" s="6">
        <v>1.42701176359015E-36</v>
      </c>
      <c r="AS634" s="6">
        <v>8.3760512353609491E-25</v>
      </c>
      <c r="AT634" s="7">
        <v>1</v>
      </c>
      <c r="AU634" s="5">
        <v>6</v>
      </c>
      <c r="AV634" s="6">
        <v>3.93761262079666E-77</v>
      </c>
      <c r="AW634" s="6">
        <v>6.1209726218335603E-147</v>
      </c>
      <c r="AX634" s="6">
        <v>3.1884491381103402E-49</v>
      </c>
      <c r="AY634" s="6">
        <v>1.19661594253315E-17</v>
      </c>
      <c r="AZ634" s="6">
        <v>2.2664103746122101E-16</v>
      </c>
      <c r="BA634" s="7">
        <v>1</v>
      </c>
      <c r="BB634" s="6">
        <v>1.0842379760504201E-234</v>
      </c>
      <c r="BC634" s="6">
        <v>3.5662663361650703E-92</v>
      </c>
      <c r="BD634" s="6">
        <v>5.5911807161995902E-248</v>
      </c>
      <c r="BE634" s="6">
        <v>6.5309995054395106E-33</v>
      </c>
      <c r="BF634" s="6">
        <v>3.7178444728786701E-31</v>
      </c>
      <c r="BG634" s="6">
        <v>1.4613090540073099E-52</v>
      </c>
      <c r="BH634" s="7">
        <v>1</v>
      </c>
      <c r="BI634" s="6">
        <v>3.0746805977535998E-268</v>
      </c>
      <c r="BJ634" s="6">
        <v>3.0186312495438401E-308</v>
      </c>
      <c r="BK634" s="6">
        <v>8.6904885075374699E-131</v>
      </c>
      <c r="BL634" s="6">
        <v>2.2747272915274199E-36</v>
      </c>
      <c r="BM634" s="6">
        <v>5.0107562713638701E-134</v>
      </c>
      <c r="BN634" s="6">
        <v>1</v>
      </c>
      <c r="BO634" s="7">
        <v>2.2578494108793298E-25</v>
      </c>
      <c r="BP634" s="6">
        <v>9.2943136220962399E-82</v>
      </c>
      <c r="BQ634" s="6">
        <v>1.13650378813903E-151</v>
      </c>
      <c r="BR634" s="6">
        <v>3.4188333967992402E-51</v>
      </c>
      <c r="BS634" s="6">
        <v>9.94020948746247E-18</v>
      </c>
      <c r="BT634" s="6">
        <v>4.1993200073869098E-17</v>
      </c>
      <c r="BU634" s="6">
        <v>1</v>
      </c>
      <c r="BV634" s="7">
        <v>3.0676023000939701E-61</v>
      </c>
      <c r="BW634">
        <v>294</v>
      </c>
      <c r="BX634">
        <v>306</v>
      </c>
      <c r="BY634">
        <v>270</v>
      </c>
      <c r="BZ634">
        <v>287</v>
      </c>
      <c r="CA634">
        <v>251</v>
      </c>
      <c r="CB634">
        <v>194</v>
      </c>
      <c r="CC634">
        <v>216</v>
      </c>
      <c r="CD634">
        <v>226</v>
      </c>
      <c r="CE634">
        <v>227</v>
      </c>
      <c r="CF634" s="1">
        <v>249</v>
      </c>
      <c r="CH634" s="43">
        <v>5.45849271167166E-2</v>
      </c>
      <c r="CJ634" s="27" t="s">
        <v>72357</v>
      </c>
    </row>
    <row r="635" spans="1:88">
      <c r="A635" s="27">
        <v>632</v>
      </c>
      <c r="B635" t="s">
        <v>70952</v>
      </c>
      <c r="D635" t="s">
        <v>71471</v>
      </c>
      <c r="E635" t="s">
        <v>71792</v>
      </c>
      <c r="F635" s="29">
        <v>21.1676</v>
      </c>
      <c r="G635" s="29">
        <v>110.294</v>
      </c>
      <c r="H635" s="31">
        <v>107</v>
      </c>
      <c r="I635" s="29" t="s">
        <v>71881</v>
      </c>
      <c r="J635" s="31" t="s">
        <v>72259</v>
      </c>
      <c r="K635" s="31" t="s">
        <v>72268</v>
      </c>
      <c r="M635" s="48">
        <v>39904</v>
      </c>
      <c r="N635" s="27" t="s">
        <v>70955</v>
      </c>
      <c r="O635" s="54" t="s">
        <v>72388</v>
      </c>
      <c r="P635" s="11"/>
      <c r="Q635" s="11"/>
      <c r="R635" s="11" t="s">
        <v>70990</v>
      </c>
      <c r="T635" s="6">
        <v>2.9999999999999996E-3</v>
      </c>
      <c r="U635" s="6">
        <v>1E-3</v>
      </c>
      <c r="V635" s="6">
        <v>2.166666666666667E-3</v>
      </c>
      <c r="W635" s="6">
        <v>0</v>
      </c>
      <c r="X635" s="6">
        <v>0.28316666666666662</v>
      </c>
      <c r="Y635" s="6">
        <v>0</v>
      </c>
      <c r="Z635" s="7">
        <v>0.71033333333333326</v>
      </c>
      <c r="AA635" s="6">
        <v>4.0000000000000001E-3</v>
      </c>
      <c r="AB635" s="6">
        <v>0</v>
      </c>
      <c r="AC635" s="6">
        <v>1.5000000000000002E-3</v>
      </c>
      <c r="AD635" s="6">
        <v>0</v>
      </c>
      <c r="AE635" s="6">
        <v>0.24883333333333335</v>
      </c>
      <c r="AF635" s="6">
        <v>4.9833333333333334E-2</v>
      </c>
      <c r="AG635" s="7">
        <v>0.69516666666666671</v>
      </c>
      <c r="AH635" s="6">
        <v>4.0000000000000001E-3</v>
      </c>
      <c r="AI635" s="6">
        <v>0</v>
      </c>
      <c r="AJ635" s="6">
        <v>1.8333333333333335E-3</v>
      </c>
      <c r="AK635" s="6">
        <v>0</v>
      </c>
      <c r="AL635" s="6">
        <v>0.31066666666666665</v>
      </c>
      <c r="AM635" s="6">
        <v>0</v>
      </c>
      <c r="AN635" s="7">
        <v>0.68266666666666664</v>
      </c>
      <c r="AO635" s="6">
        <v>2.9709592468506498E-299</v>
      </c>
      <c r="AP635" s="6">
        <v>0</v>
      </c>
      <c r="AQ635" s="6">
        <v>5.4421326762437301E-183</v>
      </c>
      <c r="AR635" s="6">
        <v>1.79217885967553E-31</v>
      </c>
      <c r="AS635" s="6">
        <v>1.3244344941739001E-44</v>
      </c>
      <c r="AT635" s="7">
        <v>1</v>
      </c>
      <c r="AU635" s="5">
        <v>6</v>
      </c>
      <c r="AV635" s="6">
        <v>6.0415990652419798E-89</v>
      </c>
      <c r="AW635" s="6">
        <v>5.04142018274027E-158</v>
      </c>
      <c r="AX635" s="6">
        <v>2.4183646259934498E-66</v>
      </c>
      <c r="AY635" s="6">
        <v>6.8309467818190502E-12</v>
      </c>
      <c r="AZ635" s="6">
        <v>2.8850429133342098E-28</v>
      </c>
      <c r="BA635" s="7">
        <v>0.99999999999316902</v>
      </c>
      <c r="BB635" s="6">
        <v>3.11482714946832E-236</v>
      </c>
      <c r="BC635" s="6">
        <v>7.3500256041811902E-106</v>
      </c>
      <c r="BD635" s="6">
        <v>2.2657095746367502E-267</v>
      </c>
      <c r="BE635" s="6">
        <v>9.1209633766661801E-41</v>
      </c>
      <c r="BF635" s="6">
        <v>3.5809050571556402E-28</v>
      </c>
      <c r="BG635" s="6">
        <v>1.153420555794E-45</v>
      </c>
      <c r="BH635" s="7">
        <v>1</v>
      </c>
      <c r="BI635" s="6">
        <v>5.1942042946047298E-301</v>
      </c>
      <c r="BJ635" s="6">
        <v>0</v>
      </c>
      <c r="BK635" s="6">
        <v>9.5678866552865294E-180</v>
      </c>
      <c r="BL635" s="6">
        <v>1.5254547019409801E-31</v>
      </c>
      <c r="BM635" s="6">
        <v>7.2046523057891594E-154</v>
      </c>
      <c r="BN635" s="6">
        <v>1</v>
      </c>
      <c r="BO635" s="7">
        <v>3.2627239341071299E-45</v>
      </c>
      <c r="BP635" s="6">
        <v>2.1468131999701801E-94</v>
      </c>
      <c r="BQ635" s="6">
        <v>1.2281113147721699E-163</v>
      </c>
      <c r="BR635" s="6">
        <v>1.19910888391713E-68</v>
      </c>
      <c r="BS635" s="6">
        <v>8.3775814740249996E-12</v>
      </c>
      <c r="BT635" s="6">
        <v>2.10925962361573E-28</v>
      </c>
      <c r="BU635" s="6">
        <v>0.99999999999162204</v>
      </c>
      <c r="BV635" s="7">
        <v>3.5892408600070502E-75</v>
      </c>
      <c r="BW635">
        <v>294</v>
      </c>
      <c r="BX635">
        <v>306</v>
      </c>
      <c r="BY635">
        <v>270</v>
      </c>
      <c r="BZ635">
        <v>287</v>
      </c>
      <c r="CA635">
        <v>251</v>
      </c>
      <c r="CB635">
        <v>194</v>
      </c>
      <c r="CC635">
        <v>216</v>
      </c>
      <c r="CD635">
        <v>226</v>
      </c>
      <c r="CE635">
        <v>227</v>
      </c>
      <c r="CF635" s="1">
        <v>249</v>
      </c>
      <c r="CH635" s="43">
        <v>5.7810801014860497E-2</v>
      </c>
      <c r="CJ635" s="27" t="s">
        <v>72357</v>
      </c>
    </row>
    <row r="636" spans="1:88">
      <c r="A636" s="27">
        <v>633</v>
      </c>
      <c r="B636" t="s">
        <v>70952</v>
      </c>
      <c r="D636" t="s">
        <v>71472</v>
      </c>
      <c r="E636" t="s">
        <v>71792</v>
      </c>
      <c r="F636" s="29">
        <v>21.531099999999999</v>
      </c>
      <c r="G636" s="29">
        <v>110.4221</v>
      </c>
      <c r="H636" s="31">
        <v>15</v>
      </c>
      <c r="I636" s="29" t="s">
        <v>71881</v>
      </c>
      <c r="J636" s="31" t="s">
        <v>72259</v>
      </c>
      <c r="K636" s="31" t="s">
        <v>72268</v>
      </c>
      <c r="M636" s="48">
        <v>39800</v>
      </c>
      <c r="N636" s="27" t="s">
        <v>70955</v>
      </c>
      <c r="O636" s="54" t="s">
        <v>72388</v>
      </c>
      <c r="P636" s="11"/>
      <c r="Q636" s="11"/>
      <c r="T636" s="6">
        <v>0</v>
      </c>
      <c r="U636" s="6">
        <v>1E-3</v>
      </c>
      <c r="V636" s="6">
        <v>3.3333333333333332E-4</v>
      </c>
      <c r="W636" s="6">
        <v>1.6666666666666666E-4</v>
      </c>
      <c r="X636" s="6">
        <v>0.25633333333333336</v>
      </c>
      <c r="Y636" s="6">
        <v>4.0500000000000001E-2</v>
      </c>
      <c r="Z636" s="7">
        <v>0.7011666666666666</v>
      </c>
      <c r="AA636" s="6">
        <v>0</v>
      </c>
      <c r="AB636" s="6">
        <v>1.6666666666666666E-4</v>
      </c>
      <c r="AC636" s="6">
        <v>1.6666666666666666E-4</v>
      </c>
      <c r="AD636" s="6">
        <v>1.6666666666666666E-4</v>
      </c>
      <c r="AE636" s="6">
        <v>0.22933333333333336</v>
      </c>
      <c r="AF636" s="6">
        <v>8.0833333333333326E-2</v>
      </c>
      <c r="AG636" s="7">
        <v>0.68866666666666665</v>
      </c>
      <c r="AH636" s="6">
        <v>0</v>
      </c>
      <c r="AI636" s="6">
        <v>8.3333333333333339E-4</v>
      </c>
      <c r="AJ636" s="6">
        <v>5.0000000000000001E-4</v>
      </c>
      <c r="AK636" s="6">
        <v>0</v>
      </c>
      <c r="AL636" s="6">
        <v>0.27733333333333338</v>
      </c>
      <c r="AM636" s="6">
        <v>4.5666666666666661E-2</v>
      </c>
      <c r="AN636" s="7">
        <v>0.67499999999999993</v>
      </c>
      <c r="AO636" s="6">
        <v>1.0017534875889601E-274</v>
      </c>
      <c r="AP636" s="6">
        <v>0</v>
      </c>
      <c r="AQ636" s="6">
        <v>3.5018411030139401E-147</v>
      </c>
      <c r="AR636" s="6">
        <v>2.80075386978142E-35</v>
      </c>
      <c r="AS636" s="6">
        <v>4.59477925740544E-32</v>
      </c>
      <c r="AT636" s="7">
        <v>1</v>
      </c>
      <c r="AU636" s="5">
        <v>6</v>
      </c>
      <c r="AV636" s="6">
        <v>9.0771778845292702E-93</v>
      </c>
      <c r="AW636" s="6">
        <v>2.1437311578256299E-169</v>
      </c>
      <c r="AX636" s="6">
        <v>2.4143602684665201E-60</v>
      </c>
      <c r="AY636" s="6">
        <v>4.8994579858243901E-14</v>
      </c>
      <c r="AZ636" s="6">
        <v>1.6904558031807701E-29</v>
      </c>
      <c r="BA636" s="7">
        <v>0.99999999999995104</v>
      </c>
      <c r="BB636" s="6">
        <v>7.5142921506631604E-229</v>
      </c>
      <c r="BC636" s="6">
        <v>7.0761366509831601E-91</v>
      </c>
      <c r="BD636" s="6">
        <v>1.5302212416707501E-252</v>
      </c>
      <c r="BE636" s="6">
        <v>3.4223468914657201E-31</v>
      </c>
      <c r="BF636" s="6">
        <v>9.0525986582808999E-23</v>
      </c>
      <c r="BG636" s="6">
        <v>2.1159473076722899E-42</v>
      </c>
      <c r="BH636" s="7">
        <v>1</v>
      </c>
      <c r="BI636" s="6">
        <v>5.4836884386989099E-276</v>
      </c>
      <c r="BJ636" s="6">
        <v>0</v>
      </c>
      <c r="BK636" s="6">
        <v>5.5186536515797798E-144</v>
      </c>
      <c r="BL636" s="6">
        <v>3.5005799987503897E-35</v>
      </c>
      <c r="BM636" s="6">
        <v>7.3865357984252002E-146</v>
      </c>
      <c r="BN636" s="6">
        <v>1</v>
      </c>
      <c r="BO636" s="7">
        <v>3.2144614375357899E-32</v>
      </c>
      <c r="BP636" s="6">
        <v>7.7038381858048804E-101</v>
      </c>
      <c r="BQ636" s="6">
        <v>1.6697962518148099E-177</v>
      </c>
      <c r="BR636" s="6">
        <v>1.3860691106809901E-66</v>
      </c>
      <c r="BS636" s="6">
        <v>5.8874532099261696E-14</v>
      </c>
      <c r="BT636" s="6">
        <v>5.4671484449689603E-30</v>
      </c>
      <c r="BU636" s="6">
        <v>0.99999999999994105</v>
      </c>
      <c r="BV636" s="7">
        <v>8.0203254094765397E-75</v>
      </c>
      <c r="BW636">
        <v>294</v>
      </c>
      <c r="BX636">
        <v>306</v>
      </c>
      <c r="BY636">
        <v>270</v>
      </c>
      <c r="BZ636">
        <v>288</v>
      </c>
      <c r="CA636">
        <v>251</v>
      </c>
      <c r="CB636">
        <v>194</v>
      </c>
      <c r="CC636">
        <v>216</v>
      </c>
      <c r="CD636">
        <v>226</v>
      </c>
      <c r="CE636">
        <v>227</v>
      </c>
      <c r="CF636" s="1">
        <v>249</v>
      </c>
      <c r="CH636" s="43">
        <v>5.7939242092076397E-2</v>
      </c>
      <c r="CJ636" s="27" t="s">
        <v>72357</v>
      </c>
    </row>
    <row r="637" spans="1:88">
      <c r="A637" s="27">
        <v>634</v>
      </c>
      <c r="B637" t="s">
        <v>70952</v>
      </c>
      <c r="D637" t="s">
        <v>71473</v>
      </c>
      <c r="E637" t="s">
        <v>71792</v>
      </c>
      <c r="F637" s="29">
        <v>20.458600000000001</v>
      </c>
      <c r="G637" s="29">
        <v>110.0265</v>
      </c>
      <c r="H637" s="31">
        <v>106</v>
      </c>
      <c r="I637" s="29" t="s">
        <v>71881</v>
      </c>
      <c r="J637" s="31" t="s">
        <v>72259</v>
      </c>
      <c r="K637" s="31" t="s">
        <v>72269</v>
      </c>
      <c r="M637" s="48">
        <v>39801</v>
      </c>
      <c r="N637" s="27" t="s">
        <v>70955</v>
      </c>
      <c r="O637" s="54" t="s">
        <v>72388</v>
      </c>
      <c r="P637" s="11"/>
      <c r="Q637" s="11"/>
      <c r="T637" s="6">
        <v>0</v>
      </c>
      <c r="U637" s="6">
        <v>6.6666666666666664E-4</v>
      </c>
      <c r="V637" s="6">
        <v>3.5000000000000001E-3</v>
      </c>
      <c r="W637" s="6">
        <v>0</v>
      </c>
      <c r="X637" s="6">
        <v>0.29733333333333334</v>
      </c>
      <c r="Y637" s="6">
        <v>3.3333333333333332E-4</v>
      </c>
      <c r="Z637" s="7">
        <v>0.69766666666666655</v>
      </c>
      <c r="AA637" s="6">
        <v>0</v>
      </c>
      <c r="AB637" s="6">
        <v>0</v>
      </c>
      <c r="AC637" s="6">
        <v>2.9999999999999996E-3</v>
      </c>
      <c r="AD637" s="6">
        <v>0</v>
      </c>
      <c r="AE637" s="6">
        <v>0.25816666666666666</v>
      </c>
      <c r="AF637" s="6">
        <v>5.1666666666666666E-2</v>
      </c>
      <c r="AG637" s="7">
        <v>0.6861666666666667</v>
      </c>
      <c r="AH637" s="6">
        <v>0</v>
      </c>
      <c r="AI637" s="6">
        <v>0</v>
      </c>
      <c r="AJ637" s="6">
        <v>2.8333333333333331E-3</v>
      </c>
      <c r="AK637" s="6">
        <v>0</v>
      </c>
      <c r="AL637" s="6">
        <v>0.32200000000000001</v>
      </c>
      <c r="AM637" s="6">
        <v>3.3333333333333332E-4</v>
      </c>
      <c r="AN637" s="7">
        <v>0.67400000000000004</v>
      </c>
      <c r="AO637" s="6">
        <v>3.7269212047098802E-279</v>
      </c>
      <c r="AP637" s="6">
        <v>0</v>
      </c>
      <c r="AQ637" s="6">
        <v>2.08259903742973E-140</v>
      </c>
      <c r="AR637" s="6">
        <v>9.1624289496088796E-34</v>
      </c>
      <c r="AS637" s="6">
        <v>2.77511120192225E-30</v>
      </c>
      <c r="AT637" s="7">
        <v>1</v>
      </c>
      <c r="AU637" s="5">
        <v>6</v>
      </c>
      <c r="AV637" s="6">
        <v>2.9127712573414502E-93</v>
      </c>
      <c r="AW637" s="6">
        <v>6.1800148594457898E-175</v>
      </c>
      <c r="AX637" s="6">
        <v>2.6900149014950999E-64</v>
      </c>
      <c r="AY637" s="6">
        <v>7.6212923381920995E-14</v>
      </c>
      <c r="AZ637" s="6">
        <v>1.4839404466817101E-31</v>
      </c>
      <c r="BA637" s="7">
        <v>0.99999999999992395</v>
      </c>
      <c r="BB637" s="6">
        <v>4.7591895906041099E-228</v>
      </c>
      <c r="BC637" s="6">
        <v>5.1148655393076998E-92</v>
      </c>
      <c r="BD637" s="6">
        <v>1.7478038814900199E-249</v>
      </c>
      <c r="BE637" s="6">
        <v>6.7048792885488299E-32</v>
      </c>
      <c r="BF637" s="6">
        <v>9.7998893995537509E-22</v>
      </c>
      <c r="BG637" s="6">
        <v>1.9007657052808699E-40</v>
      </c>
      <c r="BH637" s="7">
        <v>1</v>
      </c>
      <c r="BI637" s="6">
        <v>2.0776470773731399E-281</v>
      </c>
      <c r="BJ637" s="6">
        <f>9.88131291682493*10^-324</f>
        <v>0</v>
      </c>
      <c r="BK637" s="6">
        <v>6.3703825871083103E-139</v>
      </c>
      <c r="BL637" s="6">
        <v>1.1394052102833E-33</v>
      </c>
      <c r="BM637" s="6">
        <v>3.2010610821281798E-146</v>
      </c>
      <c r="BN637" s="6">
        <v>1</v>
      </c>
      <c r="BO637" s="7">
        <v>5.21697558970497E-32</v>
      </c>
      <c r="BP637" s="6">
        <v>1.44306690216535E-97</v>
      </c>
      <c r="BQ637" s="6">
        <v>3.0943897179871697E-179</v>
      </c>
      <c r="BR637" s="6">
        <v>1.86499642814949E-66</v>
      </c>
      <c r="BS637" s="6">
        <v>3.98912617730668E-14</v>
      </c>
      <c r="BT637" s="6">
        <v>5.1356871850633699E-33</v>
      </c>
      <c r="BU637" s="6">
        <v>0.99999999999996003</v>
      </c>
      <c r="BV637" s="7">
        <v>2.83985603267335E-81</v>
      </c>
      <c r="BW637">
        <v>294</v>
      </c>
      <c r="BX637">
        <v>306</v>
      </c>
      <c r="BY637">
        <v>270</v>
      </c>
      <c r="BZ637">
        <v>287</v>
      </c>
      <c r="CA637">
        <v>251</v>
      </c>
      <c r="CB637">
        <v>194</v>
      </c>
      <c r="CC637">
        <v>216</v>
      </c>
      <c r="CD637">
        <v>226</v>
      </c>
      <c r="CE637">
        <v>227</v>
      </c>
      <c r="CF637" s="1">
        <v>249</v>
      </c>
      <c r="CH637" s="43">
        <v>5.4312701963708701E-2</v>
      </c>
      <c r="CJ637" s="27" t="s">
        <v>72357</v>
      </c>
    </row>
    <row r="638" spans="1:88">
      <c r="A638" s="27">
        <v>635</v>
      </c>
      <c r="B638" t="s">
        <v>70952</v>
      </c>
      <c r="D638" t="s">
        <v>71474</v>
      </c>
      <c r="E638" t="s">
        <v>71792</v>
      </c>
      <c r="F638" s="29">
        <v>19.395099999999999</v>
      </c>
      <c r="G638" s="29">
        <v>110.15170000000001</v>
      </c>
      <c r="H638" s="31">
        <v>103</v>
      </c>
      <c r="I638" s="29" t="s">
        <v>71881</v>
      </c>
      <c r="J638" s="31" t="s">
        <v>72270</v>
      </c>
      <c r="K638" s="31" t="s">
        <v>72272</v>
      </c>
      <c r="M638" s="48">
        <v>39802</v>
      </c>
      <c r="N638" s="27" t="s">
        <v>70955</v>
      </c>
      <c r="O638" s="54" t="s">
        <v>72388</v>
      </c>
      <c r="P638" s="11"/>
      <c r="Q638" s="11" t="s">
        <v>70990</v>
      </c>
      <c r="T638" s="6">
        <v>0</v>
      </c>
      <c r="U638" s="6">
        <v>1E-3</v>
      </c>
      <c r="V638" s="6">
        <v>0</v>
      </c>
      <c r="W638" s="6">
        <v>1.6666666666666666E-4</v>
      </c>
      <c r="X638" s="6">
        <v>0.30950000000000005</v>
      </c>
      <c r="Y638" s="6">
        <v>3.0000000000000005E-3</v>
      </c>
      <c r="Z638" s="7">
        <v>0.68600000000000005</v>
      </c>
      <c r="AA638" s="6">
        <v>0</v>
      </c>
      <c r="AB638" s="6">
        <v>1E-3</v>
      </c>
      <c r="AC638" s="6">
        <v>0</v>
      </c>
      <c r="AD638" s="6">
        <v>6.6666666666666664E-4</v>
      </c>
      <c r="AE638" s="6">
        <v>0.26716666666666666</v>
      </c>
      <c r="AF638" s="6">
        <v>5.616666666666667E-2</v>
      </c>
      <c r="AG638" s="7">
        <v>0.6748333333333334</v>
      </c>
      <c r="AH638" s="6">
        <v>0</v>
      </c>
      <c r="AI638" s="6">
        <v>2.6666666666666666E-3</v>
      </c>
      <c r="AJ638" s="6">
        <v>0</v>
      </c>
      <c r="AK638" s="6">
        <v>6.6666666666666664E-4</v>
      </c>
      <c r="AL638" s="6">
        <v>0.33183333333333337</v>
      </c>
      <c r="AM638" s="6">
        <v>3.1666666666666666E-3</v>
      </c>
      <c r="AN638" s="7">
        <v>0.66150000000000009</v>
      </c>
      <c r="AO638" s="6">
        <v>3.6631576730948699E-285</v>
      </c>
      <c r="AP638" s="6">
        <v>0</v>
      </c>
      <c r="AQ638" s="6">
        <v>6.1896860227936703E-173</v>
      </c>
      <c r="AR638" s="6">
        <v>2.45806932772189E-38</v>
      </c>
      <c r="AS638" s="6">
        <v>5.75546596565789E-34</v>
      </c>
      <c r="AT638" s="7">
        <v>1</v>
      </c>
      <c r="AU638" s="5">
        <v>6</v>
      </c>
      <c r="AV638" s="6">
        <v>5.5714864177084899E-92</v>
      </c>
      <c r="AW638" s="6">
        <v>2.0680702088583599E-162</v>
      </c>
      <c r="AX638" s="6">
        <v>7.5596294392301194E-68</v>
      </c>
      <c r="AY638" s="6">
        <v>9.7067275263919601E-20</v>
      </c>
      <c r="AZ638" s="6">
        <v>9.4459344024266103E-34</v>
      </c>
      <c r="BA638" s="7">
        <v>1</v>
      </c>
      <c r="BB638" s="6">
        <v>2.1678264560295499E-218</v>
      </c>
      <c r="BC638" s="6">
        <v>1.4157305043049E-102</v>
      </c>
      <c r="BD638" s="6">
        <v>2.2180488098543098E-258</v>
      </c>
      <c r="BE638" s="6">
        <v>1.01971389093065E-33</v>
      </c>
      <c r="BF638" s="6">
        <v>1.9744288680992E-37</v>
      </c>
      <c r="BG638" s="6">
        <v>3.38832148811199E-52</v>
      </c>
      <c r="BH638" s="7">
        <v>1</v>
      </c>
      <c r="BI638" s="6">
        <v>1.0349735836260599E-288</v>
      </c>
      <c r="BJ638" s="6">
        <v>0</v>
      </c>
      <c r="BK638" s="6">
        <v>1.4012246798649199E-173</v>
      </c>
      <c r="BL638" s="6">
        <v>2.6743697924274798E-38</v>
      </c>
      <c r="BM638" s="6">
        <v>4.0784404441314298E-147</v>
      </c>
      <c r="BN638" s="6">
        <v>1</v>
      </c>
      <c r="BO638" s="7">
        <v>9.5631609206929706E-38</v>
      </c>
      <c r="BP638" s="6">
        <v>4.4147188520010998E-94</v>
      </c>
      <c r="BQ638" s="6">
        <v>1.6397906528272401E-164</v>
      </c>
      <c r="BR638" s="6">
        <v>1.4365275595376299E-67</v>
      </c>
      <c r="BS638" s="6">
        <v>3.2740779325907203E-20</v>
      </c>
      <c r="BT638" s="6">
        <v>9.7680753608528E-36</v>
      </c>
      <c r="BU638" s="6">
        <v>1</v>
      </c>
      <c r="BV638" s="7">
        <v>5.5334402656700499E-86</v>
      </c>
      <c r="BW638">
        <v>294</v>
      </c>
      <c r="BX638">
        <v>306</v>
      </c>
      <c r="BY638">
        <v>270</v>
      </c>
      <c r="BZ638">
        <v>287</v>
      </c>
      <c r="CA638">
        <v>251</v>
      </c>
      <c r="CB638">
        <v>194</v>
      </c>
      <c r="CC638">
        <v>216</v>
      </c>
      <c r="CD638">
        <v>226</v>
      </c>
      <c r="CE638">
        <v>227</v>
      </c>
      <c r="CF638" s="1">
        <v>249</v>
      </c>
      <c r="CH638" s="43">
        <v>6.2667101402021502E-2</v>
      </c>
      <c r="CJ638" s="27" t="s">
        <v>72357</v>
      </c>
    </row>
    <row r="639" spans="1:88">
      <c r="A639" s="27">
        <v>636</v>
      </c>
      <c r="B639" t="s">
        <v>70952</v>
      </c>
      <c r="D639" t="s">
        <v>71475</v>
      </c>
      <c r="E639" t="s">
        <v>71792</v>
      </c>
      <c r="F639" s="29">
        <v>20.700199999999999</v>
      </c>
      <c r="G639" s="29">
        <v>110.0545</v>
      </c>
      <c r="H639" s="31">
        <v>59</v>
      </c>
      <c r="I639" s="29" t="s">
        <v>71881</v>
      </c>
      <c r="J639" s="31" t="s">
        <v>72259</v>
      </c>
      <c r="K639" s="31" t="s">
        <v>72269</v>
      </c>
      <c r="M639" s="48">
        <v>39801</v>
      </c>
      <c r="N639" s="27" t="s">
        <v>70955</v>
      </c>
      <c r="O639" s="54" t="s">
        <v>72388</v>
      </c>
      <c r="P639" s="11"/>
      <c r="Q639" s="11"/>
      <c r="T639" s="6">
        <v>0</v>
      </c>
      <c r="U639" s="6">
        <v>3.3333333333333332E-4</v>
      </c>
      <c r="V639" s="6">
        <v>0</v>
      </c>
      <c r="W639" s="6">
        <v>1E-3</v>
      </c>
      <c r="X639" s="6">
        <v>0.312</v>
      </c>
      <c r="Y639" s="6">
        <v>1E-3</v>
      </c>
      <c r="Z639" s="7">
        <v>0.68566666666666665</v>
      </c>
      <c r="AA639" s="6">
        <v>0</v>
      </c>
      <c r="AB639" s="6">
        <v>6.6666666666666664E-4</v>
      </c>
      <c r="AC639" s="6">
        <v>0</v>
      </c>
      <c r="AD639" s="6">
        <v>1E-3</v>
      </c>
      <c r="AE639" s="6">
        <v>0.27383333333333332</v>
      </c>
      <c r="AF639" s="6">
        <v>5.5500000000000001E-2</v>
      </c>
      <c r="AG639" s="7">
        <v>0.66850000000000021</v>
      </c>
      <c r="AH639" s="6">
        <v>0</v>
      </c>
      <c r="AI639" s="6">
        <v>1E-3</v>
      </c>
      <c r="AJ639" s="6">
        <v>0</v>
      </c>
      <c r="AK639" s="6">
        <v>1E-3</v>
      </c>
      <c r="AL639" s="6">
        <v>0.34016666666666667</v>
      </c>
      <c r="AM639" s="6">
        <v>1E-3</v>
      </c>
      <c r="AN639" s="7">
        <v>0.65666666666666673</v>
      </c>
      <c r="AO639" s="6">
        <v>4.95936468681276E-290</v>
      </c>
      <c r="AP639" s="6">
        <v>0</v>
      </c>
      <c r="AQ639" s="6">
        <v>1.14164350994268E-153</v>
      </c>
      <c r="AR639" s="6">
        <v>1.56489890718619E-35</v>
      </c>
      <c r="AS639" s="6">
        <v>7.3380444897772206E-33</v>
      </c>
      <c r="AT639" s="7">
        <v>1</v>
      </c>
      <c r="AU639" s="5">
        <v>6</v>
      </c>
      <c r="AV639" s="6">
        <v>1.2722842921165401E-68</v>
      </c>
      <c r="AW639" s="6">
        <v>5.2451127263848996E-152</v>
      </c>
      <c r="AX639" s="6">
        <v>9.1011138960643093E-53</v>
      </c>
      <c r="AY639" s="6">
        <v>2.60101970345404E-15</v>
      </c>
      <c r="AZ639" s="6">
        <v>8.9974256477372501E-25</v>
      </c>
      <c r="BA639" s="7">
        <v>0.999999999999997</v>
      </c>
      <c r="BB639" s="6">
        <v>1.1085505282708401E-236</v>
      </c>
      <c r="BC639" s="6">
        <v>2.5142714556217899E-98</v>
      </c>
      <c r="BD639" s="6">
        <v>5.6693712833795897E-251</v>
      </c>
      <c r="BE639" s="6">
        <v>1.9923120033754199E-34</v>
      </c>
      <c r="BF639" s="6">
        <v>1.37648342920076E-22</v>
      </c>
      <c r="BG639" s="6">
        <v>1.3127247779443601E-45</v>
      </c>
      <c r="BH639" s="7">
        <v>1</v>
      </c>
      <c r="BI639" s="6">
        <v>3.7346570806846398E-292</v>
      </c>
      <c r="BJ639" s="6">
        <v>0</v>
      </c>
      <c r="BK639" s="6">
        <v>2.2764650997109E-151</v>
      </c>
      <c r="BL639" s="6">
        <v>1.80588507005681E-35</v>
      </c>
      <c r="BM639" s="6">
        <v>2.8394347876979099E-151</v>
      </c>
      <c r="BN639" s="6">
        <v>1</v>
      </c>
      <c r="BO639" s="7">
        <v>3.9706125946355296E-34</v>
      </c>
      <c r="BP639" s="6">
        <v>3.1904869963651799E-76</v>
      </c>
      <c r="BQ639" s="6">
        <v>1.1639847221460499E-159</v>
      </c>
      <c r="BR639" s="6">
        <v>2.0630145281787699E-58</v>
      </c>
      <c r="BS639" s="6">
        <v>3.2211984168510202E-15</v>
      </c>
      <c r="BT639" s="6">
        <v>3.9069604692937299E-25</v>
      </c>
      <c r="BU639" s="6">
        <v>0.999999999999997</v>
      </c>
      <c r="BV639" s="7">
        <v>9.6695541609957691E-66</v>
      </c>
      <c r="BW639">
        <v>294</v>
      </c>
      <c r="BX639">
        <v>306</v>
      </c>
      <c r="BY639">
        <v>270</v>
      </c>
      <c r="BZ639">
        <v>287</v>
      </c>
      <c r="CA639">
        <v>251</v>
      </c>
      <c r="CB639">
        <v>194</v>
      </c>
      <c r="CC639">
        <v>216</v>
      </c>
      <c r="CD639">
        <v>226</v>
      </c>
      <c r="CE639">
        <v>227</v>
      </c>
      <c r="CF639" s="1">
        <v>249</v>
      </c>
      <c r="CH639" s="43">
        <v>5.7726075504828799E-2</v>
      </c>
      <c r="CJ639" s="27" t="s">
        <v>72357</v>
      </c>
    </row>
    <row r="640" spans="1:88">
      <c r="A640" s="27">
        <v>637</v>
      </c>
      <c r="B640" t="s">
        <v>70952</v>
      </c>
      <c r="D640" t="s">
        <v>71476</v>
      </c>
      <c r="E640" t="s">
        <v>71792</v>
      </c>
      <c r="F640" s="29">
        <v>25.732399999999998</v>
      </c>
      <c r="G640" s="29">
        <v>115.88930000000001</v>
      </c>
      <c r="H640" s="31">
        <v>192</v>
      </c>
      <c r="I640" s="29" t="s">
        <v>71881</v>
      </c>
      <c r="J640" s="31" t="s">
        <v>72231</v>
      </c>
      <c r="K640" s="31" t="s">
        <v>72257</v>
      </c>
      <c r="M640" s="48">
        <v>39796</v>
      </c>
      <c r="N640" s="27" t="s">
        <v>70955</v>
      </c>
      <c r="O640" s="54" t="s">
        <v>72390</v>
      </c>
      <c r="P640" s="11"/>
      <c r="Q640" s="11" t="s">
        <v>70990</v>
      </c>
      <c r="R640" s="11" t="s">
        <v>70990</v>
      </c>
      <c r="S640" s="12" t="s">
        <v>70990</v>
      </c>
      <c r="T640" s="6">
        <v>2.6666666666666666E-3</v>
      </c>
      <c r="U640" s="6">
        <v>4.3333333333333331E-3</v>
      </c>
      <c r="V640" s="6">
        <v>7.4999999999999997E-3</v>
      </c>
      <c r="W640" s="6">
        <v>8.3333333333333329E-2</v>
      </c>
      <c r="X640" s="6">
        <v>1.3333333333333333E-3</v>
      </c>
      <c r="Y640" s="6">
        <v>0.223</v>
      </c>
      <c r="Z640" s="7">
        <v>0.67800000000000005</v>
      </c>
      <c r="AA640" s="6">
        <v>2E-3</v>
      </c>
      <c r="AB640" s="6">
        <v>8.3333333333333339E-4</v>
      </c>
      <c r="AC640" s="6">
        <v>6.1666666666666667E-3</v>
      </c>
      <c r="AD640" s="6">
        <v>7.7833333333333338E-2</v>
      </c>
      <c r="AE640" s="6">
        <v>4.3333333333333335E-2</v>
      </c>
      <c r="AF640" s="6">
        <v>0.19599999999999998</v>
      </c>
      <c r="AG640" s="7">
        <v>0.67333333333333334</v>
      </c>
      <c r="AH640" s="6">
        <v>2E-3</v>
      </c>
      <c r="AI640" s="6">
        <v>1E-3</v>
      </c>
      <c r="AJ640" s="6">
        <v>5.1666666666666675E-3</v>
      </c>
      <c r="AK640" s="6">
        <v>7.5333333333333335E-2</v>
      </c>
      <c r="AL640" s="6">
        <v>8.5000000000000006E-3</v>
      </c>
      <c r="AM640" s="6">
        <v>0.24216666666666664</v>
      </c>
      <c r="AN640" s="7">
        <v>0.66633333333333333</v>
      </c>
      <c r="AO640" s="6">
        <v>3.7720860271785701E-298</v>
      </c>
      <c r="AP640" s="6">
        <v>0</v>
      </c>
      <c r="AQ640" s="6">
        <v>5.6496159296123199E-182</v>
      </c>
      <c r="AR640" s="6">
        <v>6.0180141533274598E-36</v>
      </c>
      <c r="AS640" s="6">
        <v>6.7163255320029398E-39</v>
      </c>
      <c r="AT640" s="7">
        <v>1</v>
      </c>
      <c r="AU640" s="5">
        <v>6</v>
      </c>
      <c r="AV640" s="6">
        <v>8.7095443494535493E-78</v>
      </c>
      <c r="AW640" s="6">
        <v>8.3335579891527202E-150</v>
      </c>
      <c r="AX640" s="6">
        <v>8.6086062907929194E-52</v>
      </c>
      <c r="AY640" s="6">
        <v>4.1804812510201801E-17</v>
      </c>
      <c r="AZ640" s="6">
        <v>1.1735150392295301E-17</v>
      </c>
      <c r="BA640" s="7">
        <v>1</v>
      </c>
      <c r="BB640" s="6">
        <v>1.3770666302294799E-239</v>
      </c>
      <c r="BC640" s="6">
        <v>2.5704668391876301E-107</v>
      </c>
      <c r="BD640" s="6">
        <v>1.7667601316214001E-277</v>
      </c>
      <c r="BE640" s="6">
        <v>2.24249500955262E-43</v>
      </c>
      <c r="BF640" s="6">
        <v>5.8069600886123898E-32</v>
      </c>
      <c r="BG640" s="6">
        <v>1.0254443962653601E-40</v>
      </c>
      <c r="BH640" s="7">
        <v>1</v>
      </c>
      <c r="BI640" s="6">
        <v>8.6115423471312797E-300</v>
      </c>
      <c r="BJ640" s="6">
        <v>0</v>
      </c>
      <c r="BK640" s="6">
        <v>1.62397886649062E-177</v>
      </c>
      <c r="BL640" s="6">
        <v>5.8193836765394801E-36</v>
      </c>
      <c r="BM640" s="6">
        <v>2.9232635813972698E-162</v>
      </c>
      <c r="BN640" s="6">
        <v>1</v>
      </c>
      <c r="BO640" s="7">
        <v>8.2008659401496905E-39</v>
      </c>
      <c r="BP640" s="6">
        <v>1.0607278956070601E-82</v>
      </c>
      <c r="BQ640" s="6">
        <v>7.5605837242637396E-155</v>
      </c>
      <c r="BR640" s="6">
        <v>7.3585378833268003E-54</v>
      </c>
      <c r="BS640" s="6">
        <v>4.1183927739327302E-17</v>
      </c>
      <c r="BT640" s="6">
        <v>3.9535208514440004E-18</v>
      </c>
      <c r="BU640" s="6">
        <v>1</v>
      </c>
      <c r="BV640" s="7">
        <v>2.64949958032733E-62</v>
      </c>
      <c r="BW640">
        <v>294</v>
      </c>
      <c r="BX640">
        <v>306</v>
      </c>
      <c r="BY640">
        <v>270</v>
      </c>
      <c r="BZ640">
        <v>287</v>
      </c>
      <c r="CA640">
        <v>251</v>
      </c>
      <c r="CB640">
        <v>194</v>
      </c>
      <c r="CC640">
        <v>216</v>
      </c>
      <c r="CD640">
        <v>226</v>
      </c>
      <c r="CE640">
        <v>227</v>
      </c>
      <c r="CF640" s="1">
        <v>249</v>
      </c>
      <c r="CH640" s="43">
        <v>7.9519028983041196E-2</v>
      </c>
      <c r="CJ640" s="27" t="s">
        <v>72357</v>
      </c>
    </row>
    <row r="641" spans="1:88">
      <c r="A641" s="27">
        <v>638</v>
      </c>
      <c r="B641" t="s">
        <v>70952</v>
      </c>
      <c r="D641" t="s">
        <v>71477</v>
      </c>
      <c r="E641" t="s">
        <v>71792</v>
      </c>
      <c r="F641" s="29">
        <v>24.687200000000001</v>
      </c>
      <c r="G641" s="29">
        <v>110.47190000000001</v>
      </c>
      <c r="H641" s="31">
        <v>176</v>
      </c>
      <c r="I641" s="29" t="s">
        <v>71881</v>
      </c>
      <c r="J641" s="31" t="s">
        <v>72275</v>
      </c>
      <c r="K641" s="31" t="s">
        <v>72280</v>
      </c>
      <c r="M641" s="48">
        <v>39807</v>
      </c>
      <c r="N641" s="27" t="s">
        <v>70955</v>
      </c>
      <c r="O641" s="54" t="s">
        <v>72388</v>
      </c>
      <c r="P641" s="11"/>
      <c r="Q641" s="11"/>
      <c r="T641" s="6">
        <v>0</v>
      </c>
      <c r="U641" s="6">
        <v>2.3166666666666669E-2</v>
      </c>
      <c r="V641" s="6">
        <v>6.8333333333333336E-3</v>
      </c>
      <c r="W641" s="6">
        <v>0</v>
      </c>
      <c r="X641" s="6">
        <v>0.2535</v>
      </c>
      <c r="Y641" s="6">
        <v>3.9833333333333339E-2</v>
      </c>
      <c r="Z641" s="7">
        <v>0.67616666666666658</v>
      </c>
      <c r="AA641" s="6">
        <v>0</v>
      </c>
      <c r="AB641" s="6">
        <v>7.6666666666666662E-3</v>
      </c>
      <c r="AC641" s="6">
        <v>8.8333333333333337E-3</v>
      </c>
      <c r="AD641" s="6">
        <v>0</v>
      </c>
      <c r="AE641" s="6">
        <v>0.23416666666666663</v>
      </c>
      <c r="AF641" s="6">
        <v>8.4166666666666667E-2</v>
      </c>
      <c r="AG641" s="7">
        <v>0.66450000000000009</v>
      </c>
      <c r="AH641" s="6">
        <v>0</v>
      </c>
      <c r="AI641" s="6">
        <v>8.4999999999999989E-3</v>
      </c>
      <c r="AJ641" s="6">
        <v>7.1666666666666658E-3</v>
      </c>
      <c r="AK641" s="6">
        <v>0</v>
      </c>
      <c r="AL641" s="6">
        <v>0.28033333333333338</v>
      </c>
      <c r="AM641" s="6">
        <v>4.8166666666666663E-2</v>
      </c>
      <c r="AN641" s="7">
        <v>0.65566666666666673</v>
      </c>
      <c r="AO641" s="6">
        <v>8.8046416622069996E-287</v>
      </c>
      <c r="AP641" s="6">
        <v>0</v>
      </c>
      <c r="AQ641" s="6">
        <v>2.88157251135564E-185</v>
      </c>
      <c r="AR641" s="6">
        <v>4.8206387146240601E-35</v>
      </c>
      <c r="AS641" s="6">
        <v>1.28807788136779E-39</v>
      </c>
      <c r="AT641" s="7">
        <v>1</v>
      </c>
      <c r="AU641" s="5">
        <v>6</v>
      </c>
      <c r="AV641" s="6">
        <v>9.7405380204438299E-101</v>
      </c>
      <c r="AW641" s="6">
        <v>2.4816456771503799E-178</v>
      </c>
      <c r="AX641" s="6">
        <v>3.6028952474985499E-66</v>
      </c>
      <c r="AY641" s="6">
        <v>5.3991358743994401E-11</v>
      </c>
      <c r="AZ641" s="6">
        <v>1.1218922329122501E-27</v>
      </c>
      <c r="BA641" s="7">
        <v>0.99999999994600897</v>
      </c>
      <c r="BB641" s="6">
        <v>8.0229929044722401E-234</v>
      </c>
      <c r="BC641" s="6">
        <v>9.4819023338707403E-92</v>
      </c>
      <c r="BD641" s="6">
        <v>1.9227237296957699E-237</v>
      </c>
      <c r="BE641" s="6">
        <v>1.0686589524530899E-39</v>
      </c>
      <c r="BF641" s="6">
        <v>1.59619739270661E-27</v>
      </c>
      <c r="BG641" s="6">
        <v>6.23641662983234E-46</v>
      </c>
      <c r="BH641" s="7">
        <v>1</v>
      </c>
      <c r="BI641" s="6">
        <v>1.0756600383607299E-288</v>
      </c>
      <c r="BJ641" s="6">
        <f>3.95252516672997*10^-323</f>
        <v>0</v>
      </c>
      <c r="BK641" s="6">
        <v>3.2842815941424998E-180</v>
      </c>
      <c r="BL641" s="6">
        <v>4.3474266167559302E-35</v>
      </c>
      <c r="BM641" s="6">
        <v>5.52184272874009E-171</v>
      </c>
      <c r="BN641" s="6">
        <v>1</v>
      </c>
      <c r="BO641" s="7">
        <v>1.94574621999122E-39</v>
      </c>
      <c r="BP641" s="6">
        <v>1.3323594699803699E-110</v>
      </c>
      <c r="BQ641" s="6">
        <v>2.25428857639201E-188</v>
      </c>
      <c r="BR641" s="6">
        <v>3.1199873311416501E-73</v>
      </c>
      <c r="BS641" s="6">
        <v>1.6658335143544699E-10</v>
      </c>
      <c r="BT641" s="6">
        <v>8.8774057464018405E-27</v>
      </c>
      <c r="BU641" s="6">
        <v>0.99999999983341703</v>
      </c>
      <c r="BV641" s="7">
        <v>8.2842677046771101E-73</v>
      </c>
      <c r="BW641">
        <v>293</v>
      </c>
      <c r="BX641">
        <v>305</v>
      </c>
      <c r="BY641">
        <v>268</v>
      </c>
      <c r="BZ641">
        <v>284</v>
      </c>
      <c r="CA641">
        <v>255</v>
      </c>
      <c r="CB641">
        <v>194</v>
      </c>
      <c r="CC641">
        <v>216</v>
      </c>
      <c r="CD641">
        <v>224</v>
      </c>
      <c r="CE641">
        <v>227</v>
      </c>
      <c r="CF641" s="1">
        <v>240</v>
      </c>
      <c r="CH641" s="43">
        <v>6.0752888557584803E-2</v>
      </c>
      <c r="CJ641" s="27" t="s">
        <v>72357</v>
      </c>
    </row>
    <row r="642" spans="1:88">
      <c r="A642" s="27">
        <v>639</v>
      </c>
      <c r="B642" t="s">
        <v>70952</v>
      </c>
      <c r="D642" t="s">
        <v>71478</v>
      </c>
      <c r="E642" t="s">
        <v>71792</v>
      </c>
      <c r="F642" s="29">
        <v>30.977599999999999</v>
      </c>
      <c r="G642" s="29">
        <v>114.643</v>
      </c>
      <c r="H642" s="31">
        <v>43</v>
      </c>
      <c r="I642" s="29" t="s">
        <v>71881</v>
      </c>
      <c r="J642" s="31" t="s">
        <v>72176</v>
      </c>
      <c r="K642" s="31" t="s">
        <v>72220</v>
      </c>
      <c r="M642" s="48">
        <v>39764</v>
      </c>
      <c r="N642" s="27" t="s">
        <v>70955</v>
      </c>
      <c r="O642" s="54" t="s">
        <v>72388</v>
      </c>
      <c r="P642" s="11"/>
      <c r="Q642" s="11"/>
      <c r="T642" s="6">
        <v>4.8333333333333344E-3</v>
      </c>
      <c r="U642" s="6">
        <v>1E-3</v>
      </c>
      <c r="V642" s="6">
        <v>1.0500000000000001E-2</v>
      </c>
      <c r="W642" s="6">
        <v>5.1166666666666666E-2</v>
      </c>
      <c r="X642" s="6">
        <v>1.6666666666666666E-4</v>
      </c>
      <c r="Y642" s="6">
        <v>0.25750000000000006</v>
      </c>
      <c r="Z642" s="7">
        <v>0.67500000000000016</v>
      </c>
      <c r="AA642" s="6">
        <v>1.5000000000000002E-3</v>
      </c>
      <c r="AB642" s="6">
        <v>5.0000000000000001E-4</v>
      </c>
      <c r="AC642" s="6">
        <v>7.0000000000000001E-3</v>
      </c>
      <c r="AD642" s="6">
        <v>4.4833333333333329E-2</v>
      </c>
      <c r="AE642" s="6">
        <v>4.5000000000000005E-2</v>
      </c>
      <c r="AF642" s="6">
        <v>0.2185</v>
      </c>
      <c r="AG642" s="7">
        <v>0.6828333333333334</v>
      </c>
      <c r="AH642" s="6">
        <v>1E-3</v>
      </c>
      <c r="AI642" s="6">
        <v>3.3333333333333332E-4</v>
      </c>
      <c r="AJ642" s="6">
        <v>5.8333333333333336E-3</v>
      </c>
      <c r="AK642" s="6">
        <v>4.5666666666666661E-2</v>
      </c>
      <c r="AL642" s="6">
        <v>1E-3</v>
      </c>
      <c r="AM642" s="6">
        <v>0.26499999999999996</v>
      </c>
      <c r="AN642" s="7">
        <v>0.68100000000000005</v>
      </c>
      <c r="AO642" s="6">
        <v>9.8886700964119693E-263</v>
      </c>
      <c r="AP642" s="6">
        <v>0</v>
      </c>
      <c r="AQ642" s="6">
        <v>2.4011825964848799E-138</v>
      </c>
      <c r="AR642" s="6">
        <v>1.1374882998693401E-34</v>
      </c>
      <c r="AS642" s="6">
        <v>7.0225212435873205E-16</v>
      </c>
      <c r="AT642" s="7">
        <v>0.999999999999999</v>
      </c>
      <c r="AU642" s="5">
        <v>6</v>
      </c>
      <c r="AV642" s="6">
        <v>1.3046391401218499E-78</v>
      </c>
      <c r="AW642" s="6">
        <v>1.06877714164095E-155</v>
      </c>
      <c r="AX642" s="6">
        <v>2.7628619879883801E-40</v>
      </c>
      <c r="AY642" s="6">
        <v>3.7358335885640798E-17</v>
      </c>
      <c r="AZ642" s="6">
        <v>1.38901673875444E-13</v>
      </c>
      <c r="BA642" s="7">
        <v>0.999999999999861</v>
      </c>
      <c r="BB642" s="6">
        <v>1.1274511615607E-238</v>
      </c>
      <c r="BC642" s="6">
        <v>2.88249034196673E-89</v>
      </c>
      <c r="BD642" s="6">
        <v>2.3120243292205701E-233</v>
      </c>
      <c r="BE642" s="6">
        <v>7.4622037641239895E-35</v>
      </c>
      <c r="BF642" s="6">
        <v>1.9919311795224501E-29</v>
      </c>
      <c r="BG642" s="6">
        <v>1.6533732683406401E-53</v>
      </c>
      <c r="BH642" s="7">
        <v>1</v>
      </c>
      <c r="BI642" s="6">
        <v>9.1888301462128295E-265</v>
      </c>
      <c r="BJ642" s="6">
        <v>1.1539441425290001E-306</v>
      </c>
      <c r="BK642" s="6">
        <v>9.72874022659662E-139</v>
      </c>
      <c r="BL642" s="6">
        <v>2.2367184001905399E-34</v>
      </c>
      <c r="BM642" s="6">
        <v>1.5408012087830801E-126</v>
      </c>
      <c r="BN642" s="6">
        <v>1</v>
      </c>
      <c r="BO642" s="7">
        <v>2.8387649979960999E-18</v>
      </c>
      <c r="BP642" s="6">
        <v>7.2586323307616701E-84</v>
      </c>
      <c r="BQ642" s="6">
        <v>4.43663318664416E-161</v>
      </c>
      <c r="BR642" s="6">
        <v>5.0427237172499397E-43</v>
      </c>
      <c r="BS642" s="6">
        <v>4.0442007062245103E-17</v>
      </c>
      <c r="BT642" s="6">
        <v>6.89827112359722E-14</v>
      </c>
      <c r="BU642" s="6">
        <v>0.99999999999993106</v>
      </c>
      <c r="BV642" s="7">
        <v>4.6825465321391903E-50</v>
      </c>
      <c r="BW642">
        <v>293</v>
      </c>
      <c r="BX642">
        <v>306</v>
      </c>
      <c r="BY642">
        <v>270</v>
      </c>
      <c r="BZ642">
        <v>287</v>
      </c>
      <c r="CA642">
        <v>251</v>
      </c>
      <c r="CB642">
        <v>194</v>
      </c>
      <c r="CC642">
        <v>215</v>
      </c>
      <c r="CD642">
        <v>226</v>
      </c>
      <c r="CE642">
        <v>227</v>
      </c>
      <c r="CF642" s="1">
        <v>249</v>
      </c>
      <c r="CH642" s="43">
        <v>6.2860867945613699E-2</v>
      </c>
      <c r="CJ642" s="27" t="s">
        <v>72357</v>
      </c>
    </row>
    <row r="643" spans="1:88">
      <c r="A643" s="27">
        <v>640</v>
      </c>
      <c r="B643" t="s">
        <v>70952</v>
      </c>
      <c r="D643" t="s">
        <v>71479</v>
      </c>
      <c r="E643" t="s">
        <v>71792</v>
      </c>
      <c r="F643" s="29">
        <v>24.4224</v>
      </c>
      <c r="G643" s="29">
        <v>110.2133</v>
      </c>
      <c r="H643" s="31">
        <v>255</v>
      </c>
      <c r="I643" s="29" t="s">
        <v>71881</v>
      </c>
      <c r="J643" s="31" t="s">
        <v>72275</v>
      </c>
      <c r="K643" s="31" t="s">
        <v>72280</v>
      </c>
      <c r="M643" s="48">
        <v>39807</v>
      </c>
      <c r="N643" s="27" t="s">
        <v>70955</v>
      </c>
      <c r="O643" s="54" t="s">
        <v>72388</v>
      </c>
      <c r="P643" s="11"/>
      <c r="Q643" s="11"/>
      <c r="T643" s="6">
        <v>1E-3</v>
      </c>
      <c r="U643" s="6">
        <v>1E-3</v>
      </c>
      <c r="V643" s="6">
        <v>6.6666666666666664E-4</v>
      </c>
      <c r="W643" s="6">
        <v>8.3333333333333339E-4</v>
      </c>
      <c r="X643" s="6">
        <v>0.26666666666666666</v>
      </c>
      <c r="Y643" s="6">
        <v>5.9166666666666666E-2</v>
      </c>
      <c r="Z643" s="7">
        <v>0.67100000000000015</v>
      </c>
      <c r="AA643" s="6">
        <v>1E-3</v>
      </c>
      <c r="AB643" s="6">
        <v>0</v>
      </c>
      <c r="AC643" s="6">
        <v>0</v>
      </c>
      <c r="AD643" s="6">
        <v>1E-3</v>
      </c>
      <c r="AE643" s="6">
        <v>0.24150000000000002</v>
      </c>
      <c r="AF643" s="6">
        <v>9.7333333333333341E-2</v>
      </c>
      <c r="AG643" s="7">
        <v>0.65883333333333338</v>
      </c>
      <c r="AH643" s="6">
        <v>1E-3</v>
      </c>
      <c r="AI643" s="6">
        <v>0</v>
      </c>
      <c r="AJ643" s="6">
        <v>1.6666666666666666E-4</v>
      </c>
      <c r="AK643" s="6">
        <v>8.3333333333333339E-4</v>
      </c>
      <c r="AL643" s="6">
        <v>0.28683333333333333</v>
      </c>
      <c r="AM643" s="6">
        <v>6.3E-2</v>
      </c>
      <c r="AN643" s="7">
        <v>0.64816666666666678</v>
      </c>
      <c r="AO643" s="6">
        <v>1.0813011188596699E-294</v>
      </c>
      <c r="AP643" s="6">
        <v>0</v>
      </c>
      <c r="AQ643" s="6">
        <v>7.6874637111982095E-170</v>
      </c>
      <c r="AR643" s="6">
        <v>1.76729074886966E-34</v>
      </c>
      <c r="AS643" s="6">
        <v>5.9088165622791397E-41</v>
      </c>
      <c r="AT643" s="7">
        <v>1</v>
      </c>
      <c r="AU643" s="5">
        <v>6</v>
      </c>
      <c r="AV643" s="6">
        <v>9.0870755527110908E-103</v>
      </c>
      <c r="AW643" s="6">
        <v>4.9379548333144905E-171</v>
      </c>
      <c r="AX643" s="6">
        <v>6.5781674568531001E-62</v>
      </c>
      <c r="AY643" s="6">
        <v>3.2047679929049397E-17</v>
      </c>
      <c r="AZ643" s="6">
        <v>3.6893697782408201E-32</v>
      </c>
      <c r="BA643" s="7">
        <v>1</v>
      </c>
      <c r="BB643" s="6">
        <v>6.7143912502199902E-225</v>
      </c>
      <c r="BC643" s="6">
        <v>4.5763333694810103E-102</v>
      </c>
      <c r="BD643" s="6">
        <v>2.2291586587426301E-272</v>
      </c>
      <c r="BE643" s="6">
        <v>6.5435482369210405E-36</v>
      </c>
      <c r="BF643" s="6">
        <v>1.5299359794985299E-25</v>
      </c>
      <c r="BG643" s="6">
        <v>4.5641701835217203E-56</v>
      </c>
      <c r="BH643" s="7">
        <v>1</v>
      </c>
      <c r="BI643" s="6">
        <v>1.34461615935296E-297</v>
      </c>
      <c r="BJ643" s="6">
        <v>0</v>
      </c>
      <c r="BK643" s="6">
        <v>4.1312822473897002E-168</v>
      </c>
      <c r="BL643" s="6">
        <v>1.55951270099039E-34</v>
      </c>
      <c r="BM643" s="6">
        <v>5.03783908152554E-158</v>
      </c>
      <c r="BN643" s="6">
        <v>1</v>
      </c>
      <c r="BO643" s="7">
        <v>3.9099799172575799E-43</v>
      </c>
      <c r="BP643" s="6">
        <v>2.1663729476487399E-108</v>
      </c>
      <c r="BQ643" s="6">
        <v>8.9431155637398106E-177</v>
      </c>
      <c r="BR643" s="6">
        <v>4.5324805904643403E-65</v>
      </c>
      <c r="BS643" s="6">
        <v>3.3893381928962599E-17</v>
      </c>
      <c r="BT643" s="6">
        <v>1.49059816961309E-32</v>
      </c>
      <c r="BU643" s="6">
        <v>1</v>
      </c>
      <c r="BV643" s="7">
        <v>6.2669436057024105E-73</v>
      </c>
      <c r="BW643">
        <v>294</v>
      </c>
      <c r="BX643">
        <v>306</v>
      </c>
      <c r="BY643">
        <v>265</v>
      </c>
      <c r="BZ643">
        <v>287</v>
      </c>
      <c r="CA643">
        <v>251</v>
      </c>
      <c r="CB643">
        <v>194</v>
      </c>
      <c r="CC643">
        <v>216</v>
      </c>
      <c r="CD643">
        <v>226</v>
      </c>
      <c r="CE643">
        <v>227</v>
      </c>
      <c r="CF643" s="1">
        <v>249</v>
      </c>
      <c r="CH643" s="43">
        <v>6.2791335344118501E-2</v>
      </c>
      <c r="CJ643" s="27" t="s">
        <v>72357</v>
      </c>
    </row>
    <row r="644" spans="1:88">
      <c r="A644" s="27">
        <v>641</v>
      </c>
      <c r="B644" t="s">
        <v>70952</v>
      </c>
      <c r="D644" t="s">
        <v>71480</v>
      </c>
      <c r="E644" t="s">
        <v>71792</v>
      </c>
      <c r="F644" s="29">
        <v>21.5701</v>
      </c>
      <c r="G644" s="29">
        <v>110.4919</v>
      </c>
      <c r="H644" s="31">
        <v>27</v>
      </c>
      <c r="I644" s="29" t="s">
        <v>71881</v>
      </c>
      <c r="J644" s="31" t="s">
        <v>72259</v>
      </c>
      <c r="K644" s="31" t="s">
        <v>72267</v>
      </c>
      <c r="M644" s="48">
        <v>39800</v>
      </c>
      <c r="N644" s="27" t="s">
        <v>70955</v>
      </c>
      <c r="O644" s="54" t="s">
        <v>72388</v>
      </c>
      <c r="P644" s="11"/>
      <c r="Q644" s="11"/>
      <c r="S644" s="12" t="s">
        <v>70990</v>
      </c>
      <c r="T644" s="6">
        <v>0</v>
      </c>
      <c r="U644" s="6">
        <v>1.5666666666666666E-2</v>
      </c>
      <c r="V644" s="6">
        <v>1.6666666666666668E-3</v>
      </c>
      <c r="W644" s="6">
        <v>1.666666666666667E-3</v>
      </c>
      <c r="X644" s="6">
        <v>0.30583333333333329</v>
      </c>
      <c r="Y644" s="6">
        <v>5.5000000000000005E-3</v>
      </c>
      <c r="Z644" s="7">
        <v>0.6691666666666668</v>
      </c>
      <c r="AA644" s="6">
        <v>0</v>
      </c>
      <c r="AB644" s="6">
        <v>1.6666666666666668E-3</v>
      </c>
      <c r="AC644" s="6">
        <v>2.166666666666667E-3</v>
      </c>
      <c r="AD644" s="6">
        <v>2.3333333333333335E-3</v>
      </c>
      <c r="AE644" s="6">
        <v>0.26933333333333331</v>
      </c>
      <c r="AF644" s="6">
        <v>6.0499999999999998E-2</v>
      </c>
      <c r="AG644" s="7">
        <v>0.66416666666666679</v>
      </c>
      <c r="AH644" s="6">
        <v>0</v>
      </c>
      <c r="AI644" s="6">
        <v>1E-3</v>
      </c>
      <c r="AJ644" s="6">
        <v>2.3333333333333335E-3</v>
      </c>
      <c r="AK644" s="6">
        <v>1.5000000000000002E-3</v>
      </c>
      <c r="AL644" s="6">
        <v>0.33233333333333337</v>
      </c>
      <c r="AM644" s="6">
        <v>8.3333333333333332E-3</v>
      </c>
      <c r="AN644" s="7">
        <v>0.65416666666666667</v>
      </c>
      <c r="AO644" s="6">
        <v>8.8882381489595004E-299</v>
      </c>
      <c r="AP644" s="6">
        <v>0</v>
      </c>
      <c r="AQ644" s="6">
        <v>7.9704130208369801E-166</v>
      </c>
      <c r="AR644" s="6">
        <v>6.7371697011869703E-37</v>
      </c>
      <c r="AS644" s="6">
        <v>5.1786464321305098E-34</v>
      </c>
      <c r="AT644" s="7">
        <v>1</v>
      </c>
      <c r="AU644" s="5">
        <v>6</v>
      </c>
      <c r="AV644" s="6">
        <v>2.86294511817711E-86</v>
      </c>
      <c r="AW644" s="6">
        <v>6.2322952032477104E-154</v>
      </c>
      <c r="AX644" s="6">
        <v>1.3465639103331501E-51</v>
      </c>
      <c r="AY644" s="6">
        <v>6.0262722271449198E-14</v>
      </c>
      <c r="AZ644" s="6">
        <v>5.0815530266326503E-27</v>
      </c>
      <c r="BA644" s="7">
        <v>0.99999999999994005</v>
      </c>
      <c r="BB644" s="6">
        <v>4.6414106002881602E-233</v>
      </c>
      <c r="BC644" s="6">
        <v>3.08849666590555E-110</v>
      </c>
      <c r="BD644" s="6">
        <v>3.1680427504532598E-275</v>
      </c>
      <c r="BE644" s="6">
        <v>3.8352855267421198E-31</v>
      </c>
      <c r="BF644" s="6">
        <v>7.6633873546386996E-34</v>
      </c>
      <c r="BG644" s="6">
        <v>8.6392958316480401E-47</v>
      </c>
      <c r="BH644" s="7">
        <v>1</v>
      </c>
      <c r="BI644" s="6">
        <v>9.18178769315292E-299</v>
      </c>
      <c r="BJ644" s="6">
        <v>0</v>
      </c>
      <c r="BK644" s="6">
        <v>2.97878777725571E-161</v>
      </c>
      <c r="BL644" s="6">
        <v>8.7591821511966406E-37</v>
      </c>
      <c r="BM644" s="6">
        <v>5.2275387269319002E-139</v>
      </c>
      <c r="BN644" s="6">
        <v>1</v>
      </c>
      <c r="BO644" s="7">
        <v>1.3698200205945801E-32</v>
      </c>
      <c r="BP644" s="6">
        <v>2.6335859293758299E-92</v>
      </c>
      <c r="BQ644" s="6">
        <v>4.2005482100438603E-160</v>
      </c>
      <c r="BR644" s="6">
        <v>2.4432571853257601E-55</v>
      </c>
      <c r="BS644" s="6">
        <v>7.1983272344294698E-14</v>
      </c>
      <c r="BT644" s="6">
        <v>3.3675825112502501E-27</v>
      </c>
      <c r="BU644" s="6">
        <v>0.99999999999992795</v>
      </c>
      <c r="BV644" s="7">
        <v>1.45978307906531E-61</v>
      </c>
      <c r="BW644">
        <v>294</v>
      </c>
      <c r="BX644">
        <v>306</v>
      </c>
      <c r="BY644">
        <v>270</v>
      </c>
      <c r="BZ644">
        <v>287</v>
      </c>
      <c r="CA644">
        <v>251</v>
      </c>
      <c r="CB644">
        <v>194</v>
      </c>
      <c r="CC644">
        <v>216</v>
      </c>
      <c r="CD644">
        <v>226</v>
      </c>
      <c r="CE644">
        <v>227</v>
      </c>
      <c r="CF644" s="1">
        <v>249</v>
      </c>
      <c r="CH644" s="43">
        <v>7.2998958907465203E-2</v>
      </c>
      <c r="CJ644" s="27" t="s">
        <v>72357</v>
      </c>
    </row>
    <row r="645" spans="1:88">
      <c r="A645" s="27">
        <v>642</v>
      </c>
      <c r="B645" t="s">
        <v>70952</v>
      </c>
      <c r="D645" t="s">
        <v>71481</v>
      </c>
      <c r="E645" t="s">
        <v>71792</v>
      </c>
      <c r="F645" s="29">
        <v>26.021699999999999</v>
      </c>
      <c r="G645" s="29">
        <v>119.1973</v>
      </c>
      <c r="H645" s="31">
        <v>8</v>
      </c>
      <c r="I645" s="29" t="s">
        <v>71881</v>
      </c>
      <c r="J645" s="31" t="s">
        <v>72249</v>
      </c>
      <c r="K645" s="31" t="s">
        <v>72253</v>
      </c>
      <c r="M645" s="48">
        <v>39794</v>
      </c>
      <c r="N645" s="27" t="s">
        <v>70955</v>
      </c>
      <c r="O645" s="54" t="s">
        <v>72390</v>
      </c>
      <c r="P645" s="11"/>
      <c r="Q645" s="11"/>
      <c r="T645" s="6">
        <v>0</v>
      </c>
      <c r="U645" s="6">
        <v>0.16833333333333333</v>
      </c>
      <c r="V645" s="6">
        <v>0</v>
      </c>
      <c r="W645" s="6">
        <v>2.1166666666666667E-2</v>
      </c>
      <c r="X645" s="6">
        <v>1.6666666666666666E-4</v>
      </c>
      <c r="Y645" s="6">
        <v>0.14549999999999999</v>
      </c>
      <c r="Z645" s="7">
        <v>0.66400000000000015</v>
      </c>
      <c r="AA645" s="6">
        <v>0</v>
      </c>
      <c r="AB645" s="6">
        <v>5.2166666666666667E-2</v>
      </c>
      <c r="AC645" s="6">
        <v>6.6666666666666664E-4</v>
      </c>
      <c r="AD645" s="6">
        <v>0.06</v>
      </c>
      <c r="AE645" s="6">
        <v>2.6166666666666668E-2</v>
      </c>
      <c r="AF645" s="6">
        <v>0.12533333333333332</v>
      </c>
      <c r="AG645" s="7">
        <v>0.7360000000000001</v>
      </c>
      <c r="AH645" s="6">
        <v>0</v>
      </c>
      <c r="AI645" s="6">
        <v>4.6833333333333331E-2</v>
      </c>
      <c r="AJ645" s="6">
        <v>1E-3</v>
      </c>
      <c r="AK645" s="6">
        <v>5.3999999999999999E-2</v>
      </c>
      <c r="AL645" s="6">
        <v>1E-3</v>
      </c>
      <c r="AM645" s="6">
        <v>0.1565</v>
      </c>
      <c r="AN645" s="7">
        <v>0.7406666666666667</v>
      </c>
      <c r="AO645" s="6">
        <v>4.6117125876768398E-263</v>
      </c>
      <c r="AP645" s="6">
        <v>0</v>
      </c>
      <c r="AQ645" s="6">
        <v>1.0880339442541401E-158</v>
      </c>
      <c r="AR645" s="6">
        <v>1.2392086283883999E-35</v>
      </c>
      <c r="AS645" s="6">
        <v>5.9146959718074405E-26</v>
      </c>
      <c r="AT645" s="7">
        <v>1</v>
      </c>
      <c r="AU645" s="5">
        <v>6</v>
      </c>
      <c r="AV645" s="6">
        <v>1.25732435236214E-79</v>
      </c>
      <c r="AW645" s="6">
        <v>2.1107291588758099E-148</v>
      </c>
      <c r="AX645" s="6">
        <v>1.7279460316742701E-61</v>
      </c>
      <c r="AY645" s="6">
        <v>6.34551694135176E-10</v>
      </c>
      <c r="AZ645" s="6">
        <v>4.5461122202695096E-24</v>
      </c>
      <c r="BA645" s="7">
        <v>0.99999999936544803</v>
      </c>
      <c r="BB645" s="6">
        <v>8.7214437105401407E-245</v>
      </c>
      <c r="BC645" s="6">
        <v>4.16396393812337E-89</v>
      </c>
      <c r="BD645" s="6">
        <v>2.9237022514207499E-263</v>
      </c>
      <c r="BE645" s="6">
        <v>7.3220670755534504E-39</v>
      </c>
      <c r="BF645" s="6">
        <v>4.16159692083211E-31</v>
      </c>
      <c r="BG645" s="6">
        <v>7.17221157793606E-51</v>
      </c>
      <c r="BH645" s="7">
        <v>1</v>
      </c>
      <c r="BI645" s="6">
        <v>3.3260060625195702E-262</v>
      </c>
      <c r="BJ645" s="6">
        <v>0</v>
      </c>
      <c r="BK645" s="6">
        <v>6.9453237815453497E-154</v>
      </c>
      <c r="BL645" s="6">
        <v>2.13907139602194E-35</v>
      </c>
      <c r="BM645" s="6">
        <v>1.2033977228587499E-127</v>
      </c>
      <c r="BN645" s="6">
        <v>1</v>
      </c>
      <c r="BO645" s="7">
        <v>1.05210698511901E-23</v>
      </c>
      <c r="BP645" s="6">
        <v>4.4943472709472901E-84</v>
      </c>
      <c r="BQ645" s="6">
        <v>6.3654088001171199E-153</v>
      </c>
      <c r="BR645" s="6">
        <v>3.0587301661937899E-63</v>
      </c>
      <c r="BS645" s="6">
        <v>4.30891301414138E-10</v>
      </c>
      <c r="BT645" s="6">
        <v>4.18948280482787E-25</v>
      </c>
      <c r="BU645" s="6">
        <v>0.99999999956910901</v>
      </c>
      <c r="BV645" s="7">
        <v>1.8328664333183199E-75</v>
      </c>
      <c r="BW645">
        <v>294</v>
      </c>
      <c r="BX645">
        <v>305</v>
      </c>
      <c r="BY645">
        <v>270</v>
      </c>
      <c r="BZ645">
        <v>287</v>
      </c>
      <c r="CA645">
        <v>251</v>
      </c>
      <c r="CB645">
        <v>194</v>
      </c>
      <c r="CC645">
        <v>216</v>
      </c>
      <c r="CD645">
        <v>226</v>
      </c>
      <c r="CE645">
        <v>227</v>
      </c>
      <c r="CF645" s="1">
        <v>249</v>
      </c>
      <c r="CH645" s="43">
        <v>5.6645097063215501E-2</v>
      </c>
      <c r="CJ645" s="27" t="s">
        <v>72357</v>
      </c>
    </row>
    <row r="646" spans="1:88">
      <c r="A646" s="27">
        <v>643</v>
      </c>
      <c r="B646" t="s">
        <v>70952</v>
      </c>
      <c r="D646" t="s">
        <v>71482</v>
      </c>
      <c r="E646" t="s">
        <v>71792</v>
      </c>
      <c r="F646" s="29">
        <v>24.584700000000002</v>
      </c>
      <c r="G646" s="29">
        <v>110.4297</v>
      </c>
      <c r="H646" s="31">
        <v>155</v>
      </c>
      <c r="I646" s="29" t="s">
        <v>71881</v>
      </c>
      <c r="J646" s="31" t="s">
        <v>72275</v>
      </c>
      <c r="K646" s="31" t="s">
        <v>72280</v>
      </c>
      <c r="M646" s="48">
        <v>39807</v>
      </c>
      <c r="N646" s="27" t="s">
        <v>70955</v>
      </c>
      <c r="O646" s="54" t="s">
        <v>72388</v>
      </c>
      <c r="P646" s="11"/>
      <c r="Q646" s="11"/>
      <c r="T646" s="6">
        <v>0</v>
      </c>
      <c r="U646" s="6">
        <v>1E-3</v>
      </c>
      <c r="V646" s="6">
        <v>1E-3</v>
      </c>
      <c r="W646" s="6">
        <v>1.1666666666666668E-3</v>
      </c>
      <c r="X646" s="6">
        <v>0.27433333333333337</v>
      </c>
      <c r="Y646" s="6">
        <v>5.8666666666666666E-2</v>
      </c>
      <c r="Z646" s="7">
        <v>0.66383333333333339</v>
      </c>
      <c r="AA646" s="6">
        <v>1.6666666666666666E-4</v>
      </c>
      <c r="AB646" s="6">
        <v>0</v>
      </c>
      <c r="AC646" s="6">
        <v>8.3333333333333339E-4</v>
      </c>
      <c r="AD646" s="6">
        <v>1E-3</v>
      </c>
      <c r="AE646" s="6">
        <v>0.24783333333333327</v>
      </c>
      <c r="AF646" s="6">
        <v>9.9166666666666667E-2</v>
      </c>
      <c r="AG646" s="7">
        <v>0.65050000000000008</v>
      </c>
      <c r="AH646" s="6">
        <v>0</v>
      </c>
      <c r="AI646" s="6">
        <v>0</v>
      </c>
      <c r="AJ646" s="6">
        <v>5.0000000000000001E-4</v>
      </c>
      <c r="AK646" s="6">
        <v>1E-3</v>
      </c>
      <c r="AL646" s="6">
        <v>0.29449999999999998</v>
      </c>
      <c r="AM646" s="6">
        <v>6.3833333333333339E-2</v>
      </c>
      <c r="AN646" s="7">
        <v>0.63966666666666672</v>
      </c>
      <c r="AO646" s="6">
        <v>0</v>
      </c>
      <c r="AP646" s="6">
        <v>0</v>
      </c>
      <c r="AQ646" s="6">
        <v>8.9600153513975103E-184</v>
      </c>
      <c r="AR646" s="6">
        <v>1.34430443524944E-30</v>
      </c>
      <c r="AS646" s="6">
        <v>2.8072910005481201E-42</v>
      </c>
      <c r="AT646" s="7">
        <v>1</v>
      </c>
      <c r="AU646" s="5">
        <v>6</v>
      </c>
      <c r="AV646" s="6">
        <v>1.35020096346865E-92</v>
      </c>
      <c r="AW646" s="6">
        <v>1.78701895592388E-170</v>
      </c>
      <c r="AX646" s="6">
        <v>2.5506779126550401E-54</v>
      </c>
      <c r="AY646" s="6">
        <v>8.7104633554592096E-20</v>
      </c>
      <c r="AZ646" s="6">
        <v>5.9056483826694201E-23</v>
      </c>
      <c r="BA646" s="7">
        <v>1</v>
      </c>
      <c r="BB646" s="6">
        <v>9.4444132970082795E-233</v>
      </c>
      <c r="BC646" s="6">
        <v>9.3593115618829198E-110</v>
      </c>
      <c r="BD646" s="6">
        <v>5.79350748836508E-281</v>
      </c>
      <c r="BE646" s="6">
        <v>2.6252102471170502E-38</v>
      </c>
      <c r="BF646" s="6">
        <v>2.9616542949528999E-23</v>
      </c>
      <c r="BG646" s="6">
        <v>2.0250260444501499E-49</v>
      </c>
      <c r="BH646" s="7">
        <v>1</v>
      </c>
      <c r="BI646" s="6">
        <f>2.51669625733683*10^-310</f>
        <v>0</v>
      </c>
      <c r="BJ646" s="6">
        <v>0</v>
      </c>
      <c r="BK646" s="6">
        <v>6.4632943113676098E-180</v>
      </c>
      <c r="BL646" s="6">
        <v>1.18431520711525E-30</v>
      </c>
      <c r="BM646" s="6">
        <v>1.02140094890308E-158</v>
      </c>
      <c r="BN646" s="6">
        <v>1</v>
      </c>
      <c r="BO646" s="7">
        <v>1.4336329822813E-42</v>
      </c>
      <c r="BP646" s="6">
        <v>2.10023543780342E-97</v>
      </c>
      <c r="BQ646" s="6">
        <v>1.97628073520237E-175</v>
      </c>
      <c r="BR646" s="6">
        <v>3.1321510087989598E-56</v>
      </c>
      <c r="BS646" s="6">
        <v>9.7348732209361494E-20</v>
      </c>
      <c r="BT646" s="6">
        <v>3.5085150642103597E-23</v>
      </c>
      <c r="BU646" s="6">
        <v>1</v>
      </c>
      <c r="BV646" s="7">
        <v>4.3953829583344501E-63</v>
      </c>
      <c r="BW646">
        <v>294</v>
      </c>
      <c r="BX646">
        <v>306</v>
      </c>
      <c r="BY646">
        <v>270</v>
      </c>
      <c r="BZ646">
        <v>287</v>
      </c>
      <c r="CA646">
        <v>251</v>
      </c>
      <c r="CB646">
        <v>194</v>
      </c>
      <c r="CC646">
        <v>216</v>
      </c>
      <c r="CD646">
        <v>226</v>
      </c>
      <c r="CE646">
        <v>227</v>
      </c>
      <c r="CF646" s="1">
        <v>249</v>
      </c>
      <c r="CH646" s="43">
        <v>6.0898271218834198E-2</v>
      </c>
      <c r="CJ646" s="27" t="s">
        <v>72357</v>
      </c>
    </row>
    <row r="647" spans="1:88">
      <c r="A647" s="27">
        <v>644</v>
      </c>
      <c r="B647" t="s">
        <v>70952</v>
      </c>
      <c r="D647" t="s">
        <v>71483</v>
      </c>
      <c r="E647" t="s">
        <v>71792</v>
      </c>
      <c r="F647" s="29">
        <v>25.8017</v>
      </c>
      <c r="G647" s="29">
        <v>115.9742</v>
      </c>
      <c r="H647" s="31">
        <v>199</v>
      </c>
      <c r="I647" s="29" t="s">
        <v>71881</v>
      </c>
      <c r="J647" s="31" t="s">
        <v>72231</v>
      </c>
      <c r="K647" s="31" t="s">
        <v>72257</v>
      </c>
      <c r="M647" s="48">
        <v>39796</v>
      </c>
      <c r="N647" s="27" t="s">
        <v>70955</v>
      </c>
      <c r="O647" s="54" t="s">
        <v>72390</v>
      </c>
      <c r="P647" s="11"/>
      <c r="Q647" s="11"/>
      <c r="R647" s="11" t="s">
        <v>70990</v>
      </c>
      <c r="S647" s="12" t="s">
        <v>70990</v>
      </c>
      <c r="T647" s="6">
        <v>0</v>
      </c>
      <c r="U647" s="6">
        <v>5.4333333333333338E-2</v>
      </c>
      <c r="V647" s="6">
        <v>2.3333333333333335E-3</v>
      </c>
      <c r="W647" s="6">
        <v>4.1833333333333333E-2</v>
      </c>
      <c r="X647" s="6">
        <v>8.0000000000000002E-3</v>
      </c>
      <c r="Y647" s="6">
        <v>0.24116666666666664</v>
      </c>
      <c r="Z647" s="7">
        <v>0.65250000000000008</v>
      </c>
      <c r="AA647" s="6">
        <v>0</v>
      </c>
      <c r="AB647" s="6">
        <v>2.5000000000000001E-3</v>
      </c>
      <c r="AC647" s="6">
        <v>5.8333333333333327E-3</v>
      </c>
      <c r="AD647" s="6">
        <v>5.6500000000000002E-2</v>
      </c>
      <c r="AE647" s="6">
        <v>5.2833333333333336E-2</v>
      </c>
      <c r="AF647" s="6">
        <v>0.20799999999999999</v>
      </c>
      <c r="AG647" s="7">
        <v>0.6745000000000001</v>
      </c>
      <c r="AH647" s="6">
        <v>0</v>
      </c>
      <c r="AI647" s="6">
        <v>1.3333333333333333E-3</v>
      </c>
      <c r="AJ647" s="6">
        <v>4.6666666666666671E-3</v>
      </c>
      <c r="AK647" s="6">
        <v>5.3166666666666668E-2</v>
      </c>
      <c r="AL647" s="6">
        <v>1.7166666666666667E-2</v>
      </c>
      <c r="AM647" s="6">
        <v>0.25166666666666665</v>
      </c>
      <c r="AN647" s="7">
        <v>0.67166666666666675</v>
      </c>
      <c r="AO647" s="6">
        <v>4.5299442154580497E-301</v>
      </c>
      <c r="AP647" s="6">
        <v>0</v>
      </c>
      <c r="AQ647" s="6">
        <v>5.3262289724122496E-175</v>
      </c>
      <c r="AR647" s="6">
        <v>8.42959801146222E-39</v>
      </c>
      <c r="AS647" s="6">
        <v>4.6487907190830197E-30</v>
      </c>
      <c r="AT647" s="7">
        <v>1</v>
      </c>
      <c r="AU647" s="5">
        <v>6</v>
      </c>
      <c r="AV647" s="6">
        <v>2.0623762028399301E-72</v>
      </c>
      <c r="AW647" s="6">
        <v>3.05144899865674E-148</v>
      </c>
      <c r="AX647" s="6">
        <v>9.6330281596292301E-40</v>
      </c>
      <c r="AY647" s="6">
        <v>1.9698238458790102E-15</v>
      </c>
      <c r="AZ647" s="6">
        <v>1.55751186507037E-14</v>
      </c>
      <c r="BA647" s="7">
        <v>0.99999999999998201</v>
      </c>
      <c r="BB647" s="6">
        <v>9.2862744390976895E-239</v>
      </c>
      <c r="BC647" s="6">
        <v>7.8919150399999495E-106</v>
      </c>
      <c r="BD647" s="6">
        <v>2.5957334581605802E-261</v>
      </c>
      <c r="BE647" s="6">
        <v>7.2656732101596204E-38</v>
      </c>
      <c r="BF647" s="6">
        <v>1.96918686685129E-33</v>
      </c>
      <c r="BG647" s="6">
        <v>3.13973807762416E-42</v>
      </c>
      <c r="BH647" s="7">
        <v>1</v>
      </c>
      <c r="BI647" s="6">
        <v>2.22901002765436E-301</v>
      </c>
      <c r="BJ647" s="6">
        <v>0</v>
      </c>
      <c r="BK647" s="6">
        <v>3.6312730199934198E-170</v>
      </c>
      <c r="BL647" s="6">
        <v>1.16658536874009E-38</v>
      </c>
      <c r="BM647" s="6">
        <v>8.3628452588115603E-146</v>
      </c>
      <c r="BN647" s="6">
        <v>1</v>
      </c>
      <c r="BO647" s="7">
        <v>9.4574807646958005E-29</v>
      </c>
      <c r="BP647" s="6">
        <v>1.6738478828138401E-76</v>
      </c>
      <c r="BQ647" s="6">
        <v>2.4858150380486099E-152</v>
      </c>
      <c r="BR647" s="6">
        <v>5.0234404036445403E-42</v>
      </c>
      <c r="BS647" s="6">
        <v>9.620703085557369E-16</v>
      </c>
      <c r="BT647" s="6">
        <v>4.5679778500198197E-16</v>
      </c>
      <c r="BU647" s="6">
        <v>0.999999999999999</v>
      </c>
      <c r="BV647" s="7">
        <v>7.2261295592884297E-57</v>
      </c>
      <c r="BW647">
        <v>294</v>
      </c>
      <c r="BX647">
        <v>306</v>
      </c>
      <c r="BY647">
        <v>270</v>
      </c>
      <c r="BZ647">
        <v>287</v>
      </c>
      <c r="CA647">
        <v>251</v>
      </c>
      <c r="CB647">
        <v>194</v>
      </c>
      <c r="CC647">
        <v>216</v>
      </c>
      <c r="CD647">
        <v>226</v>
      </c>
      <c r="CE647">
        <v>227</v>
      </c>
      <c r="CF647" s="1">
        <v>249</v>
      </c>
      <c r="CH647" s="43">
        <v>6.5520677628300994E-2</v>
      </c>
      <c r="CJ647" s="27" t="s">
        <v>72357</v>
      </c>
    </row>
    <row r="648" spans="1:88">
      <c r="A648" s="27">
        <v>645</v>
      </c>
      <c r="B648" t="s">
        <v>70952</v>
      </c>
      <c r="D648" t="s">
        <v>71484</v>
      </c>
      <c r="E648" t="s">
        <v>71792</v>
      </c>
      <c r="F648" s="29">
        <v>31.756599999999999</v>
      </c>
      <c r="G648" s="29">
        <v>115.47320000000001</v>
      </c>
      <c r="H648" s="31">
        <v>137</v>
      </c>
      <c r="I648" s="29" t="s">
        <v>71881</v>
      </c>
      <c r="J648" s="31" t="s">
        <v>72211</v>
      </c>
      <c r="K648" s="31" t="s">
        <v>72218</v>
      </c>
      <c r="M648" s="48">
        <v>39762</v>
      </c>
      <c r="N648" s="27" t="s">
        <v>70955</v>
      </c>
      <c r="O648" s="54" t="s">
        <v>72388</v>
      </c>
      <c r="P648" s="11"/>
      <c r="Q648" s="11"/>
      <c r="S648" s="12" t="s">
        <v>70990</v>
      </c>
      <c r="T648" s="6">
        <v>0</v>
      </c>
      <c r="U648" s="6">
        <v>0</v>
      </c>
      <c r="V648" s="6">
        <v>0</v>
      </c>
      <c r="W648" s="6">
        <v>6.133333333333333E-2</v>
      </c>
      <c r="X648" s="6">
        <v>0</v>
      </c>
      <c r="Y648" s="6">
        <v>0.28716666666666663</v>
      </c>
      <c r="Z648" s="7">
        <v>0.65049999999999997</v>
      </c>
      <c r="AA648" s="6">
        <v>0</v>
      </c>
      <c r="AB648" s="6">
        <v>0</v>
      </c>
      <c r="AC648" s="6">
        <v>0</v>
      </c>
      <c r="AD648" s="6">
        <v>5.7833333333333341E-2</v>
      </c>
      <c r="AE648" s="6">
        <v>4.8833333333333333E-2</v>
      </c>
      <c r="AF648" s="6">
        <v>0.24483333333333332</v>
      </c>
      <c r="AG648" s="7">
        <v>0.64800000000000013</v>
      </c>
      <c r="AH648" s="6">
        <v>0</v>
      </c>
      <c r="AI648" s="6">
        <v>0</v>
      </c>
      <c r="AJ648" s="6">
        <v>0</v>
      </c>
      <c r="AK648" s="6">
        <v>5.6333333333333339E-2</v>
      </c>
      <c r="AL648" s="6">
        <v>6.6666666666666664E-4</v>
      </c>
      <c r="AM648" s="6">
        <v>0.29866666666666664</v>
      </c>
      <c r="AN648" s="7">
        <v>0.64383333333333337</v>
      </c>
      <c r="AO648" s="6">
        <v>9.1371040118666098E-302</v>
      </c>
      <c r="AP648" s="6">
        <v>0</v>
      </c>
      <c r="AQ648" s="6">
        <v>1.8919821200002201E-170</v>
      </c>
      <c r="AR648" s="6">
        <v>5.2757535605619399E-33</v>
      </c>
      <c r="AS648" s="6">
        <v>9.2423969590417808E-22</v>
      </c>
      <c r="AT648" s="7">
        <v>1</v>
      </c>
      <c r="AU648" s="5">
        <v>6</v>
      </c>
      <c r="AV648" s="6">
        <v>5.1669616449157898E-79</v>
      </c>
      <c r="AW648" s="6">
        <v>8.0429250640703794E-155</v>
      </c>
      <c r="AX648" s="6">
        <v>2.95229501881853E-41</v>
      </c>
      <c r="AY648" s="6">
        <v>2.4512767192825499E-17</v>
      </c>
      <c r="AZ648" s="6">
        <v>2.3581553237917999E-13</v>
      </c>
      <c r="BA648" s="7">
        <v>0.99999999999976397</v>
      </c>
      <c r="BB648" s="6">
        <v>7.94517248965292E-220</v>
      </c>
      <c r="BC648" s="6">
        <v>1.5139582840628401E-109</v>
      </c>
      <c r="BD648" s="6">
        <v>4.8132301198305298E-259</v>
      </c>
      <c r="BE648" s="6">
        <v>1.18042019356244E-43</v>
      </c>
      <c r="BF648" s="6">
        <v>2.52620412657014E-30</v>
      </c>
      <c r="BG648" s="6">
        <v>6.21191391332973E-48</v>
      </c>
      <c r="BH648" s="7">
        <v>1</v>
      </c>
      <c r="BI648" s="6">
        <v>2.2181939934544101E-303</v>
      </c>
      <c r="BJ648" s="6">
        <v>0</v>
      </c>
      <c r="BK648" s="6">
        <v>3.4402215195193903E-169</v>
      </c>
      <c r="BL648" s="6">
        <v>8.7161157521017295E-33</v>
      </c>
      <c r="BM648" s="6">
        <v>6.7193079591906505E-135</v>
      </c>
      <c r="BN648" s="6">
        <v>1</v>
      </c>
      <c r="BO648" s="7">
        <v>3.9069841796040797E-23</v>
      </c>
      <c r="BP648" s="6">
        <v>3.9542779545183098E-84</v>
      </c>
      <c r="BQ648" s="6">
        <v>4.5655140333761398E-160</v>
      </c>
      <c r="BR648" s="6">
        <v>8.7230537074966305E-44</v>
      </c>
      <c r="BS648" s="6">
        <v>2.5958109197232899E-17</v>
      </c>
      <c r="BT648" s="6">
        <v>1.09112973392781E-13</v>
      </c>
      <c r="BU648" s="6">
        <v>0.99999999999989098</v>
      </c>
      <c r="BV648" s="7">
        <v>4.56327363020685E-51</v>
      </c>
      <c r="BW648">
        <v>293</v>
      </c>
      <c r="BX648">
        <v>306</v>
      </c>
      <c r="BY648">
        <v>270</v>
      </c>
      <c r="BZ648">
        <v>287</v>
      </c>
      <c r="CA648">
        <v>251</v>
      </c>
      <c r="CB648">
        <v>194</v>
      </c>
      <c r="CC648">
        <v>215</v>
      </c>
      <c r="CD648">
        <v>226</v>
      </c>
      <c r="CE648">
        <v>227</v>
      </c>
      <c r="CF648" s="1">
        <v>249</v>
      </c>
      <c r="CH648" s="43">
        <v>9.0390834840760798E-2</v>
      </c>
      <c r="CJ648" s="27" t="s">
        <v>72357</v>
      </c>
    </row>
    <row r="649" spans="1:88">
      <c r="A649" s="27">
        <v>646</v>
      </c>
      <c r="B649" t="s">
        <v>70952</v>
      </c>
      <c r="D649" t="s">
        <v>71485</v>
      </c>
      <c r="E649" t="s">
        <v>71792</v>
      </c>
      <c r="F649" s="29">
        <v>26.021699999999999</v>
      </c>
      <c r="G649" s="29">
        <v>119.1973</v>
      </c>
      <c r="H649" s="31">
        <v>8</v>
      </c>
      <c r="I649" s="29" t="s">
        <v>71881</v>
      </c>
      <c r="J649" s="31" t="s">
        <v>72249</v>
      </c>
      <c r="K649" s="31" t="s">
        <v>72253</v>
      </c>
      <c r="M649" s="48">
        <v>39794</v>
      </c>
      <c r="N649" s="27" t="s">
        <v>70955</v>
      </c>
      <c r="O649" s="54" t="s">
        <v>72390</v>
      </c>
      <c r="P649" s="11"/>
      <c r="Q649" s="11"/>
      <c r="S649" s="12" t="s">
        <v>70990</v>
      </c>
      <c r="T649" s="6">
        <v>1E-3</v>
      </c>
      <c r="U649" s="6">
        <v>0.15</v>
      </c>
      <c r="V649" s="6">
        <v>7.8333333333333328E-3</v>
      </c>
      <c r="W649" s="6">
        <v>6.000000000000001E-3</v>
      </c>
      <c r="X649" s="6">
        <v>0</v>
      </c>
      <c r="Y649" s="6">
        <v>0.18633333333333332</v>
      </c>
      <c r="Z649" s="7">
        <v>0.64916666666666678</v>
      </c>
      <c r="AA649" s="6">
        <v>1E-3</v>
      </c>
      <c r="AB649" s="6">
        <v>7.1000000000000008E-2</v>
      </c>
      <c r="AC649" s="6">
        <v>1.6E-2</v>
      </c>
      <c r="AD649" s="6">
        <v>1.4666666666666666E-2</v>
      </c>
      <c r="AE649" s="6">
        <v>3.4666666666666672E-2</v>
      </c>
      <c r="AF649" s="6">
        <v>0.16866666666666663</v>
      </c>
      <c r="AG649" s="7">
        <v>0.69450000000000001</v>
      </c>
      <c r="AH649" s="6">
        <v>1E-3</v>
      </c>
      <c r="AI649" s="6">
        <v>5.3333333333333337E-2</v>
      </c>
      <c r="AJ649" s="6">
        <v>2.3333333333333331E-2</v>
      </c>
      <c r="AK649" s="6">
        <v>1.8499999999999999E-2</v>
      </c>
      <c r="AL649" s="6">
        <v>1.1666666666666668E-3</v>
      </c>
      <c r="AM649" s="6">
        <v>0.20633333333333334</v>
      </c>
      <c r="AN649" s="7">
        <v>0.69650000000000001</v>
      </c>
      <c r="AO649" s="6">
        <v>1.2982694594229999E-246</v>
      </c>
      <c r="AP649" s="6">
        <f>1.42290906002279*10^-321</f>
        <v>0</v>
      </c>
      <c r="AQ649" s="6">
        <v>7.0415743220104002E-150</v>
      </c>
      <c r="AR649" s="6">
        <v>3.77004002573957E-36</v>
      </c>
      <c r="AS649" s="6">
        <v>6.2337499464280501E-24</v>
      </c>
      <c r="AT649" s="7">
        <v>1</v>
      </c>
      <c r="AU649" s="5">
        <v>6</v>
      </c>
      <c r="AV649" s="6">
        <v>1.6067954901679799E-90</v>
      </c>
      <c r="AW649" s="6">
        <v>1.5067687618511E-148</v>
      </c>
      <c r="AX649" s="6">
        <v>2.2606160489907599E-55</v>
      </c>
      <c r="AY649" s="6">
        <v>1.7479972604449E-13</v>
      </c>
      <c r="AZ649" s="6">
        <v>7.55407857709315E-24</v>
      </c>
      <c r="BA649" s="7">
        <v>0.99999999999982503</v>
      </c>
      <c r="BB649" s="6">
        <v>3.3910951808968201E-229</v>
      </c>
      <c r="BC649" s="6">
        <v>3.7339758289770699E-84</v>
      </c>
      <c r="BD649" s="6">
        <v>7.9089836557087707E-257</v>
      </c>
      <c r="BE649" s="6">
        <v>1.590593662902E-32</v>
      </c>
      <c r="BF649" s="6">
        <v>5.4269345103449205E-32</v>
      </c>
      <c r="BG649" s="6">
        <v>1.2683601218635801E-49</v>
      </c>
      <c r="BH649" s="7">
        <v>1</v>
      </c>
      <c r="BI649" s="6">
        <v>7.2177601192843595E-247</v>
      </c>
      <c r="BJ649" s="6">
        <f>8.64785234056868*10^-317</f>
        <v>0</v>
      </c>
      <c r="BK649" s="6">
        <v>2.09123659371097E-147</v>
      </c>
      <c r="BL649" s="6">
        <v>6.6517013846725207E-36</v>
      </c>
      <c r="BM649" s="6">
        <v>4.2998653314952101E-124</v>
      </c>
      <c r="BN649" s="6">
        <v>1</v>
      </c>
      <c r="BO649" s="7">
        <v>1.29240556336545E-23</v>
      </c>
      <c r="BP649" s="6">
        <v>1.0442650224923999E-92</v>
      </c>
      <c r="BQ649" s="6">
        <v>9.0694826912930505E-151</v>
      </c>
      <c r="BR649" s="6">
        <v>3.0909373189110501E-55</v>
      </c>
      <c r="BS649" s="6">
        <v>6.1979417924138398E-14</v>
      </c>
      <c r="BT649" s="6">
        <v>1.03409570653346E-25</v>
      </c>
      <c r="BU649" s="6">
        <v>0.99999999999993805</v>
      </c>
      <c r="BV649" s="7">
        <v>1.11684290830769E-72</v>
      </c>
      <c r="BW649">
        <v>294</v>
      </c>
      <c r="BX649">
        <v>305</v>
      </c>
      <c r="BY649">
        <v>270</v>
      </c>
      <c r="BZ649">
        <v>287</v>
      </c>
      <c r="CA649">
        <v>251</v>
      </c>
      <c r="CB649">
        <v>194</v>
      </c>
      <c r="CC649">
        <v>216</v>
      </c>
      <c r="CD649">
        <v>226</v>
      </c>
      <c r="CE649">
        <v>227</v>
      </c>
      <c r="CF649" s="1">
        <v>249</v>
      </c>
      <c r="CH649" s="43">
        <v>5.5869184348841701E-2</v>
      </c>
      <c r="CJ649" s="27" t="s">
        <v>72357</v>
      </c>
    </row>
    <row r="650" spans="1:88">
      <c r="A650" s="27">
        <v>647</v>
      </c>
      <c r="B650" t="s">
        <v>70952</v>
      </c>
      <c r="D650" t="s">
        <v>71486</v>
      </c>
      <c r="E650" t="s">
        <v>71792</v>
      </c>
      <c r="F650" s="29">
        <v>24.337399999999999</v>
      </c>
      <c r="G650" s="29">
        <v>110.0766</v>
      </c>
      <c r="H650" s="31">
        <v>218</v>
      </c>
      <c r="I650" s="29" t="s">
        <v>71881</v>
      </c>
      <c r="J650" s="31" t="s">
        <v>72275</v>
      </c>
      <c r="K650" s="31" t="s">
        <v>72279</v>
      </c>
      <c r="M650" s="48">
        <v>39807</v>
      </c>
      <c r="N650" s="27" t="s">
        <v>70955</v>
      </c>
      <c r="O650" s="54" t="s">
        <v>72388</v>
      </c>
      <c r="P650" s="11"/>
      <c r="Q650" s="11" t="s">
        <v>70990</v>
      </c>
      <c r="S650" s="12" t="s">
        <v>70990</v>
      </c>
      <c r="T650" s="6">
        <v>0</v>
      </c>
      <c r="U650" s="6">
        <v>4.333333333333334E-3</v>
      </c>
      <c r="V650" s="6">
        <v>0</v>
      </c>
      <c r="W650" s="6">
        <v>6.6666666666666671E-3</v>
      </c>
      <c r="X650" s="6">
        <v>0.28483333333333333</v>
      </c>
      <c r="Y650" s="6">
        <v>5.5333333333333339E-2</v>
      </c>
      <c r="Z650" s="7">
        <v>0.64833333333333332</v>
      </c>
      <c r="AA650" s="6">
        <v>0</v>
      </c>
      <c r="AB650" s="6">
        <v>6.6666666666666664E-4</v>
      </c>
      <c r="AC650" s="6">
        <v>0</v>
      </c>
      <c r="AD650" s="6">
        <v>6.000000000000001E-3</v>
      </c>
      <c r="AE650" s="6">
        <v>0.25983333333333331</v>
      </c>
      <c r="AF650" s="6">
        <v>0.10083333333333333</v>
      </c>
      <c r="AG650" s="7">
        <v>0.63266666666666671</v>
      </c>
      <c r="AH650" s="6">
        <v>0</v>
      </c>
      <c r="AI650" s="6">
        <v>3.3333333333333332E-4</v>
      </c>
      <c r="AJ650" s="6">
        <v>0</v>
      </c>
      <c r="AK650" s="6">
        <v>5.6666666666666671E-3</v>
      </c>
      <c r="AL650" s="6">
        <v>0.3115</v>
      </c>
      <c r="AM650" s="6">
        <v>6.3666666666666663E-2</v>
      </c>
      <c r="AN650" s="7">
        <v>0.61850000000000005</v>
      </c>
      <c r="AO650" s="6">
        <v>2.1784086100098401E-288</v>
      </c>
      <c r="AP650" s="6">
        <v>0</v>
      </c>
      <c r="AQ650" s="6">
        <v>5.9966283687594301E-158</v>
      </c>
      <c r="AR650" s="6">
        <v>3.3700251823374999E-42</v>
      </c>
      <c r="AS650" s="6">
        <v>5.3969051454252995E-35</v>
      </c>
      <c r="AT650" s="7">
        <v>1</v>
      </c>
      <c r="AU650" s="5">
        <v>6</v>
      </c>
      <c r="AV650" s="6">
        <v>3.4040295567613498E-81</v>
      </c>
      <c r="AW650" s="6">
        <v>1.5461478221594701E-161</v>
      </c>
      <c r="AX650" s="6">
        <v>2.10061919644295E-50</v>
      </c>
      <c r="AY650" s="6">
        <v>8.8959509140668606E-11</v>
      </c>
      <c r="AZ650" s="6">
        <v>2.7817181069807402E-25</v>
      </c>
      <c r="BA650" s="7">
        <v>0.99999999991104005</v>
      </c>
      <c r="BB650" s="6">
        <v>4.70972531260352E-235</v>
      </c>
      <c r="BC650" s="6">
        <v>1.9690729931425399E-103</v>
      </c>
      <c r="BD650" s="6">
        <v>9.23554914626137E-278</v>
      </c>
      <c r="BE650" s="6">
        <v>1.61571121335808E-31</v>
      </c>
      <c r="BF650" s="6">
        <v>4.9539925645655999E-33</v>
      </c>
      <c r="BG650" s="6">
        <v>6.2879396598412797E-42</v>
      </c>
      <c r="BH650" s="7">
        <v>1</v>
      </c>
      <c r="BI650" s="6">
        <v>3.0662922975083801E-292</v>
      </c>
      <c r="BJ650" s="6">
        <v>0</v>
      </c>
      <c r="BK650" s="6">
        <v>4.1709172625800802E-158</v>
      </c>
      <c r="BL650" s="6">
        <v>3.4443864874581298E-42</v>
      </c>
      <c r="BM650" s="6">
        <v>5.6994238445729697E-156</v>
      </c>
      <c r="BN650" s="6">
        <v>1</v>
      </c>
      <c r="BO650" s="7">
        <v>9.1928747899284706E-39</v>
      </c>
      <c r="BP650" s="6">
        <v>8.8252964583065602E-86</v>
      </c>
      <c r="BQ650" s="6">
        <v>3.7900488380502098E-166</v>
      </c>
      <c r="BR650" s="6">
        <v>4.8490046929466603E-53</v>
      </c>
      <c r="BS650" s="6">
        <v>5.4232451078119702E-11</v>
      </c>
      <c r="BT650" s="6">
        <v>1.9270485994687399E-26</v>
      </c>
      <c r="BU650" s="6">
        <v>0.99999999994576805</v>
      </c>
      <c r="BV650" s="7">
        <v>1.3736188928712201E-65</v>
      </c>
      <c r="BW650">
        <v>294</v>
      </c>
      <c r="BX650">
        <v>306</v>
      </c>
      <c r="BY650">
        <v>270</v>
      </c>
      <c r="BZ650">
        <v>287</v>
      </c>
      <c r="CA650">
        <v>251</v>
      </c>
      <c r="CB650">
        <v>194</v>
      </c>
      <c r="CC650">
        <v>216</v>
      </c>
      <c r="CD650">
        <v>226</v>
      </c>
      <c r="CE650">
        <v>227</v>
      </c>
      <c r="CF650" s="1">
        <v>249</v>
      </c>
      <c r="CH650" s="43">
        <v>7.0320258192651405E-2</v>
      </c>
      <c r="CJ650" s="27" t="s">
        <v>72357</v>
      </c>
    </row>
    <row r="651" spans="1:88">
      <c r="A651" s="27">
        <v>648</v>
      </c>
      <c r="B651" t="s">
        <v>70952</v>
      </c>
      <c r="D651" t="s">
        <v>71487</v>
      </c>
      <c r="E651" t="s">
        <v>71792</v>
      </c>
      <c r="F651" s="29">
        <v>26.323899999999998</v>
      </c>
      <c r="G651" s="29">
        <v>119.499</v>
      </c>
      <c r="H651" s="31">
        <v>88</v>
      </c>
      <c r="I651" s="29" t="s">
        <v>71881</v>
      </c>
      <c r="J651" s="31" t="s">
        <v>72249</v>
      </c>
      <c r="K651" s="31" t="s">
        <v>72251</v>
      </c>
      <c r="M651" s="48">
        <v>39794</v>
      </c>
      <c r="N651" s="27" t="s">
        <v>70955</v>
      </c>
      <c r="O651" s="54" t="s">
        <v>72390</v>
      </c>
      <c r="P651" s="11"/>
      <c r="Q651" s="11"/>
      <c r="T651" s="6">
        <v>0</v>
      </c>
      <c r="U651" s="6">
        <v>0.1555</v>
      </c>
      <c r="V651" s="6">
        <v>3.3333333333333332E-4</v>
      </c>
      <c r="W651" s="6">
        <v>4.9499999999999995E-2</v>
      </c>
      <c r="X651" s="6">
        <v>6.6666666666666664E-4</v>
      </c>
      <c r="Y651" s="6">
        <v>0.14566666666666667</v>
      </c>
      <c r="Z651" s="7">
        <v>0.64800000000000002</v>
      </c>
      <c r="AA651" s="6">
        <v>0</v>
      </c>
      <c r="AB651" s="6">
        <v>4.9333333333333333E-2</v>
      </c>
      <c r="AC651" s="6">
        <v>1.8333333333333333E-3</v>
      </c>
      <c r="AD651" s="6">
        <v>7.3999999999999996E-2</v>
      </c>
      <c r="AE651" s="6">
        <v>2.7666666666666669E-2</v>
      </c>
      <c r="AF651" s="6">
        <v>0.1295</v>
      </c>
      <c r="AG651" s="7">
        <v>0.71749999999999992</v>
      </c>
      <c r="AH651" s="6">
        <v>0</v>
      </c>
      <c r="AI651" s="6">
        <v>3.8166666666666668E-2</v>
      </c>
      <c r="AJ651" s="6">
        <v>3.4999999999999996E-3</v>
      </c>
      <c r="AK651" s="6">
        <v>7.0833333333333331E-2</v>
      </c>
      <c r="AL651" s="6">
        <v>2.3333333333333335E-3</v>
      </c>
      <c r="AM651" s="6">
        <v>0.16066666666666668</v>
      </c>
      <c r="AN651" s="7">
        <v>0.72466666666666668</v>
      </c>
      <c r="AO651" s="6">
        <v>7.3992969177739398E-261</v>
      </c>
      <c r="AP651" s="6">
        <v>0</v>
      </c>
      <c r="AQ651" s="6">
        <v>1.23609896690346E-146</v>
      </c>
      <c r="AR651" s="6">
        <v>7.3375153462015597E-37</v>
      </c>
      <c r="AS651" s="6">
        <v>1.8885917546055802E-21</v>
      </c>
      <c r="AT651" s="7">
        <v>1</v>
      </c>
      <c r="AU651" s="5">
        <v>6</v>
      </c>
      <c r="AV651" s="6">
        <v>1.17838644242371E-95</v>
      </c>
      <c r="AW651" s="6">
        <v>9.9168081314095395E-159</v>
      </c>
      <c r="AX651" s="6">
        <v>6.2982201413158696E-68</v>
      </c>
      <c r="AY651" s="6">
        <v>6.3763538412433596E-15</v>
      </c>
      <c r="AZ651" s="6">
        <v>2.78673122379526E-25</v>
      </c>
      <c r="BA651" s="7">
        <v>0.999999999999994</v>
      </c>
      <c r="BB651" s="6">
        <v>8.2175974332379898E-231</v>
      </c>
      <c r="BC651" s="6">
        <v>4.2224630139194502E-91</v>
      </c>
      <c r="BD651" s="6">
        <v>5.3355120394233703E-250</v>
      </c>
      <c r="BE651" s="6">
        <v>1.5302489966175E-34</v>
      </c>
      <c r="BF651" s="6">
        <v>3.7814771318867901E-31</v>
      </c>
      <c r="BG651" s="6">
        <v>8.1437833813655907E-55</v>
      </c>
      <c r="BH651" s="7">
        <v>1</v>
      </c>
      <c r="BI651" s="6">
        <v>7.3830106661895504E-261</v>
      </c>
      <c r="BJ651" s="6">
        <f>2.46538757274782*10^-321</f>
        <v>0</v>
      </c>
      <c r="BK651" s="6">
        <v>5.6067780919023596E-144</v>
      </c>
      <c r="BL651" s="6">
        <v>1.40561156397043E-36</v>
      </c>
      <c r="BM651" s="6">
        <v>3.0297659058663299E-122</v>
      </c>
      <c r="BN651" s="6">
        <v>1</v>
      </c>
      <c r="BO651" s="7">
        <v>7.3651231200133999E-21</v>
      </c>
      <c r="BP651" s="6">
        <v>1.0282905797481801E-101</v>
      </c>
      <c r="BQ651" s="6">
        <v>5.3330262190892904E-165</v>
      </c>
      <c r="BR651" s="6">
        <v>1.65769540930533E-70</v>
      </c>
      <c r="BS651" s="6">
        <v>1.0401821826250701E-14</v>
      </c>
      <c r="BT651" s="6">
        <v>4.6990881352660705E-25</v>
      </c>
      <c r="BU651" s="6">
        <v>0.99999999999999001</v>
      </c>
      <c r="BV651" s="7">
        <v>8.0455513988071603E-75</v>
      </c>
      <c r="BW651">
        <v>294</v>
      </c>
      <c r="BX651">
        <v>305</v>
      </c>
      <c r="BY651">
        <v>270</v>
      </c>
      <c r="BZ651">
        <v>287</v>
      </c>
      <c r="CA651">
        <v>251</v>
      </c>
      <c r="CB651">
        <v>194</v>
      </c>
      <c r="CC651">
        <v>216</v>
      </c>
      <c r="CD651">
        <v>226</v>
      </c>
      <c r="CE651">
        <v>227</v>
      </c>
      <c r="CF651" s="1">
        <v>249</v>
      </c>
      <c r="CH651" s="43">
        <v>5.9437829396837803E-2</v>
      </c>
      <c r="CJ651" s="27" t="s">
        <v>72357</v>
      </c>
    </row>
    <row r="652" spans="1:88">
      <c r="A652" s="27">
        <v>649</v>
      </c>
      <c r="B652" t="s">
        <v>70952</v>
      </c>
      <c r="D652" t="s">
        <v>71488</v>
      </c>
      <c r="E652" t="s">
        <v>71792</v>
      </c>
      <c r="F652" s="29">
        <v>24.6495</v>
      </c>
      <c r="G652" s="29">
        <v>110.43</v>
      </c>
      <c r="H652" s="31">
        <v>167</v>
      </c>
      <c r="I652" s="29" t="s">
        <v>71881</v>
      </c>
      <c r="J652" s="31" t="s">
        <v>72275</v>
      </c>
      <c r="K652" s="31" t="s">
        <v>72280</v>
      </c>
      <c r="M652" s="48">
        <v>39807</v>
      </c>
      <c r="N652" s="27" t="s">
        <v>70955</v>
      </c>
      <c r="O652" s="54" t="s">
        <v>72388</v>
      </c>
      <c r="P652" s="11"/>
      <c r="Q652" s="11"/>
      <c r="T652" s="6">
        <v>0</v>
      </c>
      <c r="U652" s="6">
        <v>2.3333333333333335E-3</v>
      </c>
      <c r="V652" s="6">
        <v>5.5000000000000005E-3</v>
      </c>
      <c r="W652" s="6">
        <v>4.1666666666666666E-3</v>
      </c>
      <c r="X652" s="6">
        <v>0.29766666666666669</v>
      </c>
      <c r="Y652" s="6">
        <v>4.2833333333333327E-2</v>
      </c>
      <c r="Z652" s="7">
        <v>0.64733333333333332</v>
      </c>
      <c r="AA652" s="6">
        <v>0</v>
      </c>
      <c r="AB652" s="6">
        <v>1E-3</v>
      </c>
      <c r="AC652" s="6">
        <v>4.0000000000000001E-3</v>
      </c>
      <c r="AD652" s="6">
        <v>3.8333333333333331E-3</v>
      </c>
      <c r="AE652" s="6">
        <v>0.26850000000000002</v>
      </c>
      <c r="AF652" s="6">
        <v>9.2333333333333337E-2</v>
      </c>
      <c r="AG652" s="7">
        <v>0.62966666666666671</v>
      </c>
      <c r="AH652" s="6">
        <v>0</v>
      </c>
      <c r="AI652" s="6">
        <v>1E-3</v>
      </c>
      <c r="AJ652" s="6">
        <v>3.1666666666666666E-3</v>
      </c>
      <c r="AK652" s="6">
        <v>3.8333333333333331E-3</v>
      </c>
      <c r="AL652" s="6">
        <v>0.32333333333333331</v>
      </c>
      <c r="AM652" s="6">
        <v>4.9333333333333333E-2</v>
      </c>
      <c r="AN652" s="7">
        <v>0.61899999999999988</v>
      </c>
      <c r="AO652" s="6">
        <v>6.7449068310200495E-302</v>
      </c>
      <c r="AP652" s="6">
        <v>0</v>
      </c>
      <c r="AQ652" s="6">
        <v>6.3188601862626304E-179</v>
      </c>
      <c r="AR652" s="6">
        <v>3.6700855819936697E-36</v>
      </c>
      <c r="AS652" s="6">
        <v>4.8943204122265298E-43</v>
      </c>
      <c r="AT652" s="7">
        <v>1</v>
      </c>
      <c r="AU652" s="5">
        <v>6</v>
      </c>
      <c r="AV652" s="6">
        <v>7.1955426548288293E-77</v>
      </c>
      <c r="AW652" s="6">
        <v>3.60169888771758E-143</v>
      </c>
      <c r="AX652" s="6">
        <v>6.3088883906806702E-50</v>
      </c>
      <c r="AY652" s="6">
        <v>4.2039033576213701E-12</v>
      </c>
      <c r="AZ652" s="6">
        <v>7.6056935384257305E-23</v>
      </c>
      <c r="BA652" s="7">
        <v>0.99999999999579603</v>
      </c>
      <c r="BB652" s="6">
        <v>3.9461374407938899E-230</v>
      </c>
      <c r="BC652" s="6">
        <v>5.0186203309521897E-103</v>
      </c>
      <c r="BD652" s="6">
        <v>2.0016721701952501E-254</v>
      </c>
      <c r="BE652" s="6">
        <v>9.01994023998949E-36</v>
      </c>
      <c r="BF652" s="6">
        <v>8.3892546881895698E-23</v>
      </c>
      <c r="BG652" s="6">
        <v>1.64483769880366E-54</v>
      </c>
      <c r="BH652" s="7">
        <v>1</v>
      </c>
      <c r="BI652" s="6">
        <v>4.07521283181571E-304</v>
      </c>
      <c r="BJ652" s="6">
        <v>0</v>
      </c>
      <c r="BK652" s="6">
        <v>9.7814811376477204E-176</v>
      </c>
      <c r="BL652" s="6">
        <v>3.1526865852490703E-36</v>
      </c>
      <c r="BM652" s="6">
        <v>2.7604948774442901E-160</v>
      </c>
      <c r="BN652" s="6">
        <v>1</v>
      </c>
      <c r="BO652" s="7">
        <v>5.1394786183673198E-44</v>
      </c>
      <c r="BP652" s="6">
        <v>7.0211760391497499E-81</v>
      </c>
      <c r="BQ652" s="6">
        <v>3.9131424994236098E-147</v>
      </c>
      <c r="BR652" s="6">
        <v>2.1352819206315999E-52</v>
      </c>
      <c r="BS652" s="6">
        <v>1.53266043959316E-12</v>
      </c>
      <c r="BT652" s="6">
        <v>7.2648464426669603E-25</v>
      </c>
      <c r="BU652" s="6">
        <v>0.999999999998467</v>
      </c>
      <c r="BV652" s="7">
        <v>1.8091728935464599E-70</v>
      </c>
      <c r="BW652">
        <v>294</v>
      </c>
      <c r="BX652">
        <v>306</v>
      </c>
      <c r="BY652">
        <v>270</v>
      </c>
      <c r="BZ652">
        <v>287</v>
      </c>
      <c r="CA652">
        <v>251</v>
      </c>
      <c r="CB652">
        <v>194</v>
      </c>
      <c r="CC652">
        <v>216</v>
      </c>
      <c r="CD652">
        <v>226</v>
      </c>
      <c r="CE652">
        <v>227</v>
      </c>
      <c r="CF652" s="1">
        <v>249</v>
      </c>
      <c r="CH652" s="43">
        <v>6.3829787234042507E-2</v>
      </c>
      <c r="CJ652" s="27" t="s">
        <v>72357</v>
      </c>
    </row>
    <row r="653" spans="1:88">
      <c r="A653" s="27">
        <v>650</v>
      </c>
      <c r="B653" t="s">
        <v>70952</v>
      </c>
      <c r="D653" t="s">
        <v>71489</v>
      </c>
      <c r="E653" t="s">
        <v>71792</v>
      </c>
      <c r="F653" s="29">
        <v>26.183700000000002</v>
      </c>
      <c r="G653" s="29">
        <v>119.5397</v>
      </c>
      <c r="H653" s="31">
        <v>14</v>
      </c>
      <c r="I653" s="29" t="s">
        <v>71881</v>
      </c>
      <c r="J653" s="31" t="s">
        <v>72249</v>
      </c>
      <c r="K653" s="31" t="s">
        <v>72252</v>
      </c>
      <c r="M653" s="48">
        <v>39794</v>
      </c>
      <c r="N653" s="27" t="s">
        <v>70955</v>
      </c>
      <c r="O653" s="54" t="s">
        <v>72390</v>
      </c>
      <c r="P653" s="11"/>
      <c r="Q653" s="11"/>
      <c r="T653" s="6">
        <v>0</v>
      </c>
      <c r="U653" s="6">
        <v>0.14000000000000001</v>
      </c>
      <c r="V653" s="6">
        <v>1.1666666666666668E-3</v>
      </c>
      <c r="W653" s="6">
        <v>5.9666666666666666E-2</v>
      </c>
      <c r="X653" s="6">
        <v>1E-3</v>
      </c>
      <c r="Y653" s="6">
        <v>0.15066666666666667</v>
      </c>
      <c r="Z653" s="7">
        <v>0.64700000000000013</v>
      </c>
      <c r="AA653" s="6">
        <v>1.6666666666666666E-4</v>
      </c>
      <c r="AB653" s="6">
        <v>2.9666666666666664E-2</v>
      </c>
      <c r="AC653" s="6">
        <v>1.6333333333333332E-2</v>
      </c>
      <c r="AD653" s="6">
        <v>8.3833333333333329E-2</v>
      </c>
      <c r="AE653" s="6">
        <v>2.9500000000000002E-2</v>
      </c>
      <c r="AF653" s="6">
        <v>0.13700000000000001</v>
      </c>
      <c r="AG653" s="7">
        <v>0.70333333333333325</v>
      </c>
      <c r="AH653" s="6">
        <v>3.3333333333333332E-4</v>
      </c>
      <c r="AI653" s="6">
        <v>2.3499999999999997E-2</v>
      </c>
      <c r="AJ653" s="6">
        <v>1.5666666666666666E-2</v>
      </c>
      <c r="AK653" s="6">
        <v>8.433333333333333E-2</v>
      </c>
      <c r="AL653" s="6">
        <v>2.9999999999999996E-3</v>
      </c>
      <c r="AM653" s="6">
        <v>0.16766666666666666</v>
      </c>
      <c r="AN653" s="7">
        <v>0.70533333333333326</v>
      </c>
      <c r="AO653" s="6">
        <v>6.7118479590270597E-250</v>
      </c>
      <c r="AP653" s="6">
        <v>0</v>
      </c>
      <c r="AQ653" s="6">
        <v>9.5025755371141596E-150</v>
      </c>
      <c r="AR653" s="6">
        <v>5.7287594315762002E-37</v>
      </c>
      <c r="AS653" s="6">
        <v>8.0893194772425695E-20</v>
      </c>
      <c r="AT653" s="7">
        <v>1</v>
      </c>
      <c r="AU653" s="5">
        <v>6</v>
      </c>
      <c r="AV653" s="6">
        <v>5.7011463380440704E-73</v>
      </c>
      <c r="AW653" s="6">
        <v>1.4654566394547499E-164</v>
      </c>
      <c r="AX653" s="6">
        <v>1.26234758311642E-57</v>
      </c>
      <c r="AY653" s="6">
        <v>2.5928879660928598E-21</v>
      </c>
      <c r="AZ653" s="6">
        <v>1.4113503091234701E-22</v>
      </c>
      <c r="BA653" s="7">
        <v>1</v>
      </c>
      <c r="BB653" s="6">
        <v>2.0776686776984101E-236</v>
      </c>
      <c r="BC653" s="6">
        <v>8.1674459217607805E-90</v>
      </c>
      <c r="BD653" s="6">
        <v>2.39323834505365E-257</v>
      </c>
      <c r="BE653" s="6">
        <v>2.0613958006844598E-34</v>
      </c>
      <c r="BF653" s="6">
        <v>9.2271225028301102E-34</v>
      </c>
      <c r="BG653" s="6">
        <v>6.0235449342175598E-52</v>
      </c>
      <c r="BH653" s="7">
        <v>1</v>
      </c>
      <c r="BI653" s="6">
        <v>2.39677549931731E-249</v>
      </c>
      <c r="BJ653" s="6">
        <f>4.94065645841247*10^-324</f>
        <v>0</v>
      </c>
      <c r="BK653" s="6">
        <v>2.3799419285332702E-145</v>
      </c>
      <c r="BL653" s="6">
        <v>1.14045098660774E-36</v>
      </c>
      <c r="BM653" s="6">
        <v>2.02929200063153E-128</v>
      </c>
      <c r="BN653" s="6">
        <v>1</v>
      </c>
      <c r="BO653" s="7">
        <v>5.9610668992778003E-18</v>
      </c>
      <c r="BP653" s="6">
        <v>4.1576239816803199E-79</v>
      </c>
      <c r="BQ653" s="6">
        <v>9.239729193649E-171</v>
      </c>
      <c r="BR653" s="6">
        <v>3.3908628139923899E-61</v>
      </c>
      <c r="BS653" s="6">
        <v>2.80100017369414E-21</v>
      </c>
      <c r="BT653" s="6">
        <v>4.4465688989183802E-23</v>
      </c>
      <c r="BU653" s="6">
        <v>1</v>
      </c>
      <c r="BV653" s="7">
        <v>8.7224932177579298E-70</v>
      </c>
      <c r="BW653">
        <v>294</v>
      </c>
      <c r="BX653">
        <v>305</v>
      </c>
      <c r="BY653">
        <v>270</v>
      </c>
      <c r="BZ653">
        <v>287</v>
      </c>
      <c r="CA653">
        <v>251</v>
      </c>
      <c r="CB653">
        <v>194</v>
      </c>
      <c r="CC653">
        <v>216</v>
      </c>
      <c r="CD653">
        <v>226</v>
      </c>
      <c r="CE653">
        <v>227</v>
      </c>
      <c r="CF653" s="1">
        <v>249</v>
      </c>
      <c r="CH653" s="43">
        <v>5.8574105117838497E-2</v>
      </c>
      <c r="CJ653" s="27" t="s">
        <v>72357</v>
      </c>
    </row>
    <row r="654" spans="1:88">
      <c r="A654" s="27">
        <v>651</v>
      </c>
      <c r="B654" t="s">
        <v>70952</v>
      </c>
      <c r="D654" t="s">
        <v>71490</v>
      </c>
      <c r="E654" t="s">
        <v>71792</v>
      </c>
      <c r="F654" s="29">
        <v>26.021699999999999</v>
      </c>
      <c r="G654" s="29">
        <v>119.1973</v>
      </c>
      <c r="H654" s="31">
        <v>8</v>
      </c>
      <c r="I654" s="29" t="s">
        <v>71881</v>
      </c>
      <c r="J654" s="31" t="s">
        <v>72249</v>
      </c>
      <c r="K654" s="31" t="s">
        <v>72253</v>
      </c>
      <c r="M654" s="48">
        <v>39794</v>
      </c>
      <c r="N654" s="27" t="s">
        <v>70955</v>
      </c>
      <c r="O654" s="54" t="s">
        <v>72390</v>
      </c>
      <c r="P654" s="11"/>
      <c r="Q654" s="11"/>
      <c r="T654" s="6">
        <v>1E-3</v>
      </c>
      <c r="U654" s="6">
        <v>0.1595</v>
      </c>
      <c r="V654" s="6">
        <v>0</v>
      </c>
      <c r="W654" s="6">
        <v>8.0166666666666678E-2</v>
      </c>
      <c r="X654" s="6">
        <v>2.5000000000000001E-3</v>
      </c>
      <c r="Y654" s="6">
        <v>0.12083333333333333</v>
      </c>
      <c r="Z654" s="7">
        <v>0.63616666666666666</v>
      </c>
      <c r="AA654" s="6">
        <v>1E-3</v>
      </c>
      <c r="AB654" s="6">
        <v>2.1833333333333333E-2</v>
      </c>
      <c r="AC654" s="6">
        <v>8.3333333333333339E-4</v>
      </c>
      <c r="AD654" s="6">
        <v>0.11816666666666666</v>
      </c>
      <c r="AE654" s="6">
        <v>3.1166666666666665E-2</v>
      </c>
      <c r="AF654" s="6">
        <v>0.11216666666666668</v>
      </c>
      <c r="AG654" s="7">
        <v>0.71533333333333327</v>
      </c>
      <c r="AH654" s="6">
        <v>1E-3</v>
      </c>
      <c r="AI654" s="6">
        <v>1.6500000000000001E-2</v>
      </c>
      <c r="AJ654" s="6">
        <v>8.3333333333333339E-4</v>
      </c>
      <c r="AK654" s="6">
        <v>0.11116666666666668</v>
      </c>
      <c r="AL654" s="6">
        <v>1.4499999999999999E-2</v>
      </c>
      <c r="AM654" s="6">
        <v>0.13733333333333334</v>
      </c>
      <c r="AN654" s="7">
        <v>0.71866666666666656</v>
      </c>
      <c r="AO654" s="6">
        <v>1.31010515156333E-256</v>
      </c>
      <c r="AP654" s="6">
        <v>0</v>
      </c>
      <c r="AQ654" s="6">
        <v>1.3298784741268501E-150</v>
      </c>
      <c r="AR654" s="6">
        <v>1.11558210030665E-36</v>
      </c>
      <c r="AS654" s="6">
        <v>9.4601855019772897E-26</v>
      </c>
      <c r="AT654" s="7">
        <v>1</v>
      </c>
      <c r="AU654" s="5">
        <v>6</v>
      </c>
      <c r="AV654" s="6">
        <v>1.6810687129488999E-85</v>
      </c>
      <c r="AW654" s="6">
        <v>8.6721720706392098E-145</v>
      </c>
      <c r="AX654" s="6">
        <v>1.5395961044988099E-48</v>
      </c>
      <c r="AY654" s="6">
        <v>8.4318816984860503E-17</v>
      </c>
      <c r="AZ654" s="6">
        <v>1.6342976129213999E-12</v>
      </c>
      <c r="BA654" s="7">
        <v>0.99999999999836597</v>
      </c>
      <c r="BB654" s="6">
        <v>1.59923426021208E-233</v>
      </c>
      <c r="BC654" s="6">
        <v>1.37467379672934E-91</v>
      </c>
      <c r="BD654" s="6">
        <v>6.8474656610601802E-255</v>
      </c>
      <c r="BE654" s="6">
        <v>1.49560759626977E-36</v>
      </c>
      <c r="BF654" s="6">
        <v>2.1089936932098699E-32</v>
      </c>
      <c r="BG654" s="6">
        <v>6.2249622064478199E-54</v>
      </c>
      <c r="BH654" s="7">
        <v>1</v>
      </c>
      <c r="BI654" s="6">
        <v>2.1760508541365301E-257</v>
      </c>
      <c r="BJ654" s="6">
        <v>0</v>
      </c>
      <c r="BK654" s="6">
        <v>4.0514056860298702E-148</v>
      </c>
      <c r="BL654" s="6">
        <v>1.7788548442378299E-36</v>
      </c>
      <c r="BM654" s="6">
        <v>3.6169262889967701E-132</v>
      </c>
      <c r="BN654" s="6">
        <v>1</v>
      </c>
      <c r="BO654" s="7">
        <v>7.6208208015213598E-26</v>
      </c>
      <c r="BP654" s="6">
        <v>2.8094874658545699E-88</v>
      </c>
      <c r="BQ654" s="6">
        <v>1.2618535897129299E-147</v>
      </c>
      <c r="BR654" s="6">
        <v>1.0709162401043401E-48</v>
      </c>
      <c r="BS654" s="6">
        <v>3.8234979716614E-17</v>
      </c>
      <c r="BT654" s="6">
        <v>4.2968764997724503E-14</v>
      </c>
      <c r="BU654" s="6">
        <v>0.99999999999995703</v>
      </c>
      <c r="BV654" s="7">
        <v>2.4067189287770299E-64</v>
      </c>
      <c r="BW654">
        <v>294</v>
      </c>
      <c r="BX654">
        <v>305</v>
      </c>
      <c r="BY654">
        <v>270</v>
      </c>
      <c r="BZ654">
        <v>287</v>
      </c>
      <c r="CA654">
        <v>251</v>
      </c>
      <c r="CB654">
        <v>194</v>
      </c>
      <c r="CC654">
        <v>216</v>
      </c>
      <c r="CD654">
        <v>226</v>
      </c>
      <c r="CE654">
        <v>227</v>
      </c>
      <c r="CF654" s="1">
        <v>249</v>
      </c>
      <c r="CH654" s="43">
        <v>5.9154669619785903E-2</v>
      </c>
      <c r="CJ654" s="27" t="s">
        <v>72357</v>
      </c>
    </row>
    <row r="655" spans="1:88">
      <c r="A655" s="27">
        <v>652</v>
      </c>
      <c r="B655" t="s">
        <v>70952</v>
      </c>
      <c r="D655" t="s">
        <v>71491</v>
      </c>
      <c r="E655" t="s">
        <v>71792</v>
      </c>
      <c r="F655" s="29">
        <v>24.3947</v>
      </c>
      <c r="G655" s="29">
        <v>110.1307</v>
      </c>
      <c r="H655" s="31">
        <v>263</v>
      </c>
      <c r="I655" s="29" t="s">
        <v>71881</v>
      </c>
      <c r="J655" s="31" t="s">
        <v>72275</v>
      </c>
      <c r="K655" s="31" t="s">
        <v>72279</v>
      </c>
      <c r="M655" s="48">
        <v>39807</v>
      </c>
      <c r="N655" s="27" t="s">
        <v>70955</v>
      </c>
      <c r="O655" s="54" t="s">
        <v>72388</v>
      </c>
      <c r="P655" s="11"/>
      <c r="Q655" s="11"/>
      <c r="T655" s="6">
        <v>0</v>
      </c>
      <c r="U655" s="6">
        <v>1E-3</v>
      </c>
      <c r="V655" s="6">
        <v>1.666666666666667E-3</v>
      </c>
      <c r="W655" s="6">
        <v>1E-3</v>
      </c>
      <c r="X655" s="6">
        <v>0.29116666666666663</v>
      </c>
      <c r="Y655" s="6">
        <v>7.7333333333333337E-2</v>
      </c>
      <c r="Z655" s="7">
        <v>0.62816666666666665</v>
      </c>
      <c r="AA655" s="6">
        <v>0</v>
      </c>
      <c r="AB655" s="6">
        <v>0</v>
      </c>
      <c r="AC655" s="6">
        <v>1.5000000000000002E-3</v>
      </c>
      <c r="AD655" s="6">
        <v>1E-3</v>
      </c>
      <c r="AE655" s="6">
        <v>0.26283333333333331</v>
      </c>
      <c r="AF655" s="6">
        <v>0.11550000000000001</v>
      </c>
      <c r="AG655" s="7">
        <v>0.61849999999999994</v>
      </c>
      <c r="AH655" s="6">
        <v>0</v>
      </c>
      <c r="AI655" s="6">
        <v>0</v>
      </c>
      <c r="AJ655" s="6">
        <v>1.5000000000000002E-3</v>
      </c>
      <c r="AK655" s="6">
        <v>1E-3</v>
      </c>
      <c r="AL655" s="6">
        <v>0.309</v>
      </c>
      <c r="AM655" s="6">
        <v>7.9833333333333339E-2</v>
      </c>
      <c r="AN655" s="7">
        <v>0.60816666666666674</v>
      </c>
      <c r="AO655" s="6">
        <v>2.8085039748378599E-281</v>
      </c>
      <c r="AP655" s="6">
        <f>4.42995354720003*10^-316</f>
        <v>0</v>
      </c>
      <c r="AQ655" s="6">
        <v>6.9478423743518696E-159</v>
      </c>
      <c r="AR655" s="6">
        <v>6.0566800325104898E-35</v>
      </c>
      <c r="AS655" s="6">
        <v>5.5854221780104797E-37</v>
      </c>
      <c r="AT655" s="7">
        <v>1</v>
      </c>
      <c r="AU655" s="5">
        <v>6</v>
      </c>
      <c r="AV655" s="6">
        <v>1.2815881648555E-94</v>
      </c>
      <c r="AW655" s="6">
        <v>7.8929105482936003E-170</v>
      </c>
      <c r="AX655" s="6">
        <v>2.8337227717398102E-51</v>
      </c>
      <c r="AY655" s="6">
        <v>2.0965370122547301E-6</v>
      </c>
      <c r="AZ655" s="6">
        <v>3.1205273496244798E-24</v>
      </c>
      <c r="BA655" s="7">
        <v>0.999997903462988</v>
      </c>
      <c r="BB655" s="6">
        <v>6.2890133943496297E-223</v>
      </c>
      <c r="BC655" s="6">
        <v>4.03819072693179E-91</v>
      </c>
      <c r="BD655" s="6">
        <v>1.17047398683189E-236</v>
      </c>
      <c r="BE655" s="6">
        <v>3.1139278481685699E-35</v>
      </c>
      <c r="BF655" s="6">
        <v>4.20455383510707E-23</v>
      </c>
      <c r="BG655" s="6">
        <v>9.4429375614375394E-44</v>
      </c>
      <c r="BH655" s="7">
        <v>1</v>
      </c>
      <c r="BI655" s="6">
        <v>2.05194297852626E-283</v>
      </c>
      <c r="BJ655" s="6">
        <f>1.11376376944301*10^-310</f>
        <v>0</v>
      </c>
      <c r="BK655" s="6">
        <v>6.8697381817368204E-156</v>
      </c>
      <c r="BL655" s="6">
        <v>6.1367322541324601E-35</v>
      </c>
      <c r="BM655" s="6">
        <v>4.1573579769574198E-157</v>
      </c>
      <c r="BN655" s="6">
        <v>1</v>
      </c>
      <c r="BO655" s="7">
        <v>6.2897753188736797E-38</v>
      </c>
      <c r="BP655" s="6">
        <v>5.7526406313301203E-101</v>
      </c>
      <c r="BQ655" s="6">
        <v>2.96108094146033E-176</v>
      </c>
      <c r="BR655" s="6">
        <v>1.52391534267701E-55</v>
      </c>
      <c r="BS655" s="6">
        <v>2.1202942654146299E-6</v>
      </c>
      <c r="BT655" s="6">
        <v>1.00747316282054E-24</v>
      </c>
      <c r="BU655" s="6">
        <v>0.99999787970573495</v>
      </c>
      <c r="BV655" s="7">
        <v>9.1812658366626901E-64</v>
      </c>
      <c r="BW655">
        <v>294</v>
      </c>
      <c r="BX655">
        <v>306</v>
      </c>
      <c r="BY655">
        <v>270</v>
      </c>
      <c r="BZ655">
        <v>287</v>
      </c>
      <c r="CA655">
        <v>251</v>
      </c>
      <c r="CB655">
        <v>194</v>
      </c>
      <c r="CC655">
        <v>216</v>
      </c>
      <c r="CD655">
        <v>226</v>
      </c>
      <c r="CE655">
        <v>227</v>
      </c>
      <c r="CF655" s="1">
        <v>249</v>
      </c>
      <c r="CH655" s="43">
        <v>6.0244557113033101E-2</v>
      </c>
      <c r="CJ655" s="27" t="s">
        <v>72357</v>
      </c>
    </row>
    <row r="656" spans="1:88">
      <c r="A656" s="27">
        <v>653</v>
      </c>
      <c r="B656" t="s">
        <v>70952</v>
      </c>
      <c r="D656" t="s">
        <v>71492</v>
      </c>
      <c r="E656" t="s">
        <v>71792</v>
      </c>
      <c r="F656" s="29">
        <v>25.873999999999999</v>
      </c>
      <c r="G656" s="29">
        <v>116.11920000000001</v>
      </c>
      <c r="H656" s="31">
        <v>258</v>
      </c>
      <c r="I656" s="29" t="s">
        <v>71881</v>
      </c>
      <c r="J656" s="31" t="s">
        <v>72231</v>
      </c>
      <c r="K656" s="31" t="s">
        <v>72257</v>
      </c>
      <c r="M656" s="48">
        <v>39796</v>
      </c>
      <c r="N656" s="27" t="s">
        <v>70955</v>
      </c>
      <c r="O656" s="54" t="s">
        <v>72390</v>
      </c>
      <c r="P656" s="11"/>
      <c r="Q656" s="11"/>
      <c r="T656" s="6">
        <v>0</v>
      </c>
      <c r="U656" s="6">
        <v>2.9166666666666671E-2</v>
      </c>
      <c r="V656" s="6">
        <v>1.9666666666666669E-2</v>
      </c>
      <c r="W656" s="6">
        <v>4.6499999999999993E-2</v>
      </c>
      <c r="X656" s="6">
        <v>9.6666666666666672E-3</v>
      </c>
      <c r="Y656" s="6">
        <v>0.26866666666666666</v>
      </c>
      <c r="Z656" s="7">
        <v>0.6263333333333333</v>
      </c>
      <c r="AA656" s="6">
        <v>0</v>
      </c>
      <c r="AB656" s="6">
        <v>8.8333333333333337E-3</v>
      </c>
      <c r="AC656" s="6">
        <v>1.7333333333333336E-2</v>
      </c>
      <c r="AD656" s="6">
        <v>5.0166666666666665E-2</v>
      </c>
      <c r="AE656" s="6">
        <v>5.616666666666667E-2</v>
      </c>
      <c r="AF656" s="6">
        <v>0.22816666666666666</v>
      </c>
      <c r="AG656" s="7">
        <v>0.63900000000000012</v>
      </c>
      <c r="AH656" s="6">
        <v>0</v>
      </c>
      <c r="AI656" s="6">
        <v>1.3499999999999998E-2</v>
      </c>
      <c r="AJ656" s="6">
        <v>1.2333333333333333E-2</v>
      </c>
      <c r="AK656" s="6">
        <v>3.95E-2</v>
      </c>
      <c r="AL656" s="6">
        <v>1.4499999999999999E-2</v>
      </c>
      <c r="AM656" s="6">
        <v>0.28016666666666673</v>
      </c>
      <c r="AN656" s="7">
        <v>0.64066666666666661</v>
      </c>
      <c r="AO656" s="6">
        <v>2.4652349922634301E-265</v>
      </c>
      <c r="AP656" s="6">
        <v>0</v>
      </c>
      <c r="AQ656" s="6">
        <v>2.9009767922435001E-148</v>
      </c>
      <c r="AR656" s="6">
        <v>2.06122373181336E-36</v>
      </c>
      <c r="AS656" s="6">
        <v>6.34059317171403E-15</v>
      </c>
      <c r="AT656" s="7">
        <v>0.999999999999994</v>
      </c>
      <c r="AU656" s="5">
        <v>6</v>
      </c>
      <c r="AV656" s="6">
        <v>1.9341472407851299E-79</v>
      </c>
      <c r="AW656" s="6">
        <v>8.9933184516513404E-156</v>
      </c>
      <c r="AX656" s="6">
        <v>6.0941466416007699E-39</v>
      </c>
      <c r="AY656" s="6">
        <v>2.1017486787548999E-13</v>
      </c>
      <c r="AZ656" s="6">
        <v>1.5510539022097598E-8</v>
      </c>
      <c r="BA656" s="7">
        <v>0.99999998448925098</v>
      </c>
      <c r="BB656" s="6">
        <v>8.9917298231697004E-232</v>
      </c>
      <c r="BC656" s="6">
        <v>2.2786056652801499E-97</v>
      </c>
      <c r="BD656" s="6">
        <v>2.51122380379999E-251</v>
      </c>
      <c r="BE656" s="6">
        <v>6.3350077908493802E-35</v>
      </c>
      <c r="BF656" s="6">
        <v>1.3533600634046299E-32</v>
      </c>
      <c r="BG656" s="6">
        <v>4.0270507933889701E-49</v>
      </c>
      <c r="BH656" s="7">
        <v>1</v>
      </c>
      <c r="BI656" s="6">
        <v>1.6657888460482899E-265</v>
      </c>
      <c r="BJ656" s="6">
        <v>0</v>
      </c>
      <c r="BK656" s="6">
        <v>3.6316727865217601E-144</v>
      </c>
      <c r="BL656" s="6">
        <v>4.3217974523784001E-36</v>
      </c>
      <c r="BM656" s="6">
        <v>7.8968090705041396E-137</v>
      </c>
      <c r="BN656" s="6">
        <v>0.99999999999990496</v>
      </c>
      <c r="BO656" s="7">
        <v>9.4698234648834099E-14</v>
      </c>
      <c r="BP656" s="6">
        <v>3.2734911369128E-85</v>
      </c>
      <c r="BQ656" s="6">
        <v>1.0134824714738899E-161</v>
      </c>
      <c r="BR656" s="6">
        <v>8.2143785010095003E-42</v>
      </c>
      <c r="BS656" s="6">
        <v>3.0489738050497002E-13</v>
      </c>
      <c r="BT656" s="6">
        <v>2.11401642875118E-8</v>
      </c>
      <c r="BU656" s="6">
        <v>0.99999997885953096</v>
      </c>
      <c r="BV656" s="7">
        <v>4.0798012107722998E-46</v>
      </c>
      <c r="BW656">
        <v>294</v>
      </c>
      <c r="BX656">
        <v>306</v>
      </c>
      <c r="BY656">
        <v>270</v>
      </c>
      <c r="BZ656">
        <v>287</v>
      </c>
      <c r="CA656">
        <v>251</v>
      </c>
      <c r="CB656">
        <v>194</v>
      </c>
      <c r="CC656">
        <v>216</v>
      </c>
      <c r="CD656">
        <v>226</v>
      </c>
      <c r="CE656">
        <v>227</v>
      </c>
      <c r="CF656" s="1">
        <v>249</v>
      </c>
      <c r="CH656" s="43">
        <v>6.4240030097817896E-2</v>
      </c>
      <c r="CJ656" s="27" t="s">
        <v>72357</v>
      </c>
    </row>
    <row r="657" spans="1:88">
      <c r="A657" s="27">
        <v>654</v>
      </c>
      <c r="B657" t="s">
        <v>70952</v>
      </c>
      <c r="D657" t="s">
        <v>71493</v>
      </c>
      <c r="E657" t="s">
        <v>71792</v>
      </c>
      <c r="F657" s="29">
        <v>25.351900000000001</v>
      </c>
      <c r="G657" s="29">
        <v>110.105</v>
      </c>
      <c r="H657" s="31">
        <v>145</v>
      </c>
      <c r="I657" s="29" t="s">
        <v>71881</v>
      </c>
      <c r="J657" s="31" t="s">
        <v>72275</v>
      </c>
      <c r="K657" s="31" t="s">
        <v>72316</v>
      </c>
      <c r="M657" s="48">
        <v>40104</v>
      </c>
      <c r="N657" s="27" t="s">
        <v>70955</v>
      </c>
      <c r="O657" s="54" t="s">
        <v>72388</v>
      </c>
      <c r="P657" s="11"/>
      <c r="Q657" s="11"/>
      <c r="T657" s="6">
        <v>0</v>
      </c>
      <c r="U657" s="6">
        <v>1E-3</v>
      </c>
      <c r="V657" s="6">
        <v>0</v>
      </c>
      <c r="W657" s="6">
        <v>2.6666666666666668E-2</v>
      </c>
      <c r="X657" s="6">
        <v>0.23516666666666666</v>
      </c>
      <c r="Y657" s="6">
        <v>0.1105</v>
      </c>
      <c r="Z657" s="7">
        <v>0.6263333333333333</v>
      </c>
      <c r="AA657" s="6">
        <v>0</v>
      </c>
      <c r="AB657" s="6">
        <v>0</v>
      </c>
      <c r="AC657" s="6">
        <v>0</v>
      </c>
      <c r="AD657" s="6">
        <v>2.6166666666666668E-2</v>
      </c>
      <c r="AE657" s="6">
        <v>0.22883333333333333</v>
      </c>
      <c r="AF657" s="6">
        <v>0.14016666666666666</v>
      </c>
      <c r="AG657" s="7">
        <v>0.60433333333333328</v>
      </c>
      <c r="AH657" s="6">
        <v>0</v>
      </c>
      <c r="AI657" s="6">
        <v>0</v>
      </c>
      <c r="AJ657" s="6">
        <v>0</v>
      </c>
      <c r="AK657" s="6">
        <v>2.3666666666666669E-2</v>
      </c>
      <c r="AL657" s="6">
        <v>0.26250000000000001</v>
      </c>
      <c r="AM657" s="6">
        <v>0.124</v>
      </c>
      <c r="AN657" s="7">
        <v>0.58899999999999997</v>
      </c>
      <c r="AO657" s="6">
        <v>2.1226025783114398E-279</v>
      </c>
      <c r="AP657" s="6">
        <v>0</v>
      </c>
      <c r="AQ657" s="6">
        <v>2.1626163099894399E-181</v>
      </c>
      <c r="AR657" s="6">
        <v>9.7214108480266104E-43</v>
      </c>
      <c r="AS657" s="6">
        <v>1.1523363554443501E-41</v>
      </c>
      <c r="AT657" s="7">
        <v>1</v>
      </c>
      <c r="AU657" s="5">
        <v>6</v>
      </c>
      <c r="AV657" s="6">
        <v>2.5846096400358199E-54</v>
      </c>
      <c r="AW657" s="6">
        <v>5.7834884043951696E-131</v>
      </c>
      <c r="AX657" s="6">
        <v>2.40926772771116E-34</v>
      </c>
      <c r="AY657" s="6">
        <v>7.27964419605705E-13</v>
      </c>
      <c r="AZ657" s="6">
        <v>5.6474116698663796E-18</v>
      </c>
      <c r="BA657" s="7">
        <v>0.99999999999927203</v>
      </c>
      <c r="BB657" s="6">
        <v>1.42134669381322E-242</v>
      </c>
      <c r="BC657" s="6">
        <v>2.0149374330420799E-93</v>
      </c>
      <c r="BD657" s="6">
        <v>3.6469604829115501E-282</v>
      </c>
      <c r="BE657" s="6">
        <v>1.1724983273816901E-41</v>
      </c>
      <c r="BF657" s="6">
        <v>2.1646569939322699E-32</v>
      </c>
      <c r="BG657" s="6">
        <v>1.2205970035428699E-43</v>
      </c>
      <c r="BH657" s="7">
        <v>1</v>
      </c>
      <c r="BI657" s="6">
        <v>4.1968526539227402E-284</v>
      </c>
      <c r="BJ657" s="6">
        <v>0</v>
      </c>
      <c r="BK657" s="6">
        <v>6.6727662469267203E-184</v>
      </c>
      <c r="BL657" s="6">
        <v>8.4131214899746798E-43</v>
      </c>
      <c r="BM657" s="6">
        <v>2.6810218790863799E-148</v>
      </c>
      <c r="BN657" s="6">
        <v>1</v>
      </c>
      <c r="BO657" s="7">
        <v>3.0347748782370902E-47</v>
      </c>
      <c r="BP657" s="6">
        <v>1.0550657358742001E-57</v>
      </c>
      <c r="BQ657" s="6">
        <v>2.07150129148815E-134</v>
      </c>
      <c r="BR657" s="6">
        <v>7.73604476473731E-36</v>
      </c>
      <c r="BS657" s="6">
        <v>4.0063127315040402E-13</v>
      </c>
      <c r="BT657" s="6">
        <v>4.1584724291641E-19</v>
      </c>
      <c r="BU657" s="6">
        <v>0.99999999999959899</v>
      </c>
      <c r="BV657" s="7">
        <v>6.0437054696400195E-48</v>
      </c>
      <c r="BW657">
        <v>294</v>
      </c>
      <c r="BX657">
        <v>306</v>
      </c>
      <c r="BY657">
        <v>270</v>
      </c>
      <c r="BZ657">
        <v>287</v>
      </c>
      <c r="CA657">
        <v>251</v>
      </c>
      <c r="CB657">
        <v>194</v>
      </c>
      <c r="CC657">
        <v>216</v>
      </c>
      <c r="CD657">
        <v>226</v>
      </c>
      <c r="CE657">
        <v>227</v>
      </c>
      <c r="CF657" s="1">
        <v>249</v>
      </c>
      <c r="CH657" s="43">
        <v>6.84716499901903E-2</v>
      </c>
      <c r="CJ657" s="27" t="s">
        <v>72357</v>
      </c>
    </row>
    <row r="658" spans="1:88">
      <c r="A658" s="27">
        <v>655</v>
      </c>
      <c r="B658" t="s">
        <v>70952</v>
      </c>
      <c r="D658" t="s">
        <v>71494</v>
      </c>
      <c r="E658" t="s">
        <v>71792</v>
      </c>
      <c r="F658" s="29">
        <v>24.509599999999999</v>
      </c>
      <c r="G658" s="29">
        <v>109.9496</v>
      </c>
      <c r="H658" s="31">
        <v>157</v>
      </c>
      <c r="I658" s="29" t="s">
        <v>71881</v>
      </c>
      <c r="J658" s="31" t="s">
        <v>72275</v>
      </c>
      <c r="K658" s="31" t="s">
        <v>72278</v>
      </c>
      <c r="M658" s="48">
        <v>39807</v>
      </c>
      <c r="N658" s="27" t="s">
        <v>70955</v>
      </c>
      <c r="O658" s="54" t="s">
        <v>72388</v>
      </c>
      <c r="P658" s="11"/>
      <c r="Q658" s="11"/>
      <c r="T658" s="6">
        <v>0</v>
      </c>
      <c r="U658" s="6">
        <v>1E-3</v>
      </c>
      <c r="V658" s="6">
        <v>7.8333333333333328E-3</v>
      </c>
      <c r="W658" s="6">
        <v>1.2000000000000002E-2</v>
      </c>
      <c r="X658" s="6">
        <v>0.32316666666666666</v>
      </c>
      <c r="Y658" s="6">
        <v>3.0666666666666665E-2</v>
      </c>
      <c r="Z658" s="7">
        <v>0.6253333333333333</v>
      </c>
      <c r="AA658" s="6">
        <v>0</v>
      </c>
      <c r="AB658" s="6">
        <v>5.0000000000000001E-4</v>
      </c>
      <c r="AC658" s="6">
        <v>5.5000000000000005E-3</v>
      </c>
      <c r="AD658" s="6">
        <v>1.0333333333333333E-2</v>
      </c>
      <c r="AE658" s="6">
        <v>0.28533333333333338</v>
      </c>
      <c r="AF658" s="6">
        <v>8.4166666666666667E-2</v>
      </c>
      <c r="AG658" s="7">
        <v>0.61350000000000005</v>
      </c>
      <c r="AH658" s="6">
        <v>0</v>
      </c>
      <c r="AI658" s="6">
        <v>0</v>
      </c>
      <c r="AJ658" s="6">
        <v>5.4999999999999988E-3</v>
      </c>
      <c r="AK658" s="6">
        <v>1.1666666666666665E-2</v>
      </c>
      <c r="AL658" s="6">
        <v>0.34666666666666668</v>
      </c>
      <c r="AM658" s="6">
        <v>3.266666666666667E-2</v>
      </c>
      <c r="AN658" s="7">
        <v>0.60283333333333333</v>
      </c>
      <c r="AO658" s="6">
        <v>3.29488111669078E-271</v>
      </c>
      <c r="AP658" s="6">
        <f>1.40932225476216*10^-319</f>
        <v>0</v>
      </c>
      <c r="AQ658" s="6">
        <v>7.5087156831375801E-168</v>
      </c>
      <c r="AR658" s="6">
        <v>1.5706287664237901E-35</v>
      </c>
      <c r="AS658" s="6">
        <v>2.0017834714702499E-35</v>
      </c>
      <c r="AT658" s="7">
        <v>1</v>
      </c>
      <c r="AU658" s="5">
        <v>6</v>
      </c>
      <c r="AV658" s="6">
        <v>1.09652941958069E-102</v>
      </c>
      <c r="AW658" s="6">
        <v>4.0646186128926097E-175</v>
      </c>
      <c r="AX658" s="6">
        <v>6.6002645774593896E-49</v>
      </c>
      <c r="AY658" s="6">
        <v>9.882163515333301E-7</v>
      </c>
      <c r="AZ658" s="6">
        <v>3.9413635548441402E-19</v>
      </c>
      <c r="BA658" s="7">
        <v>0.99999901178364803</v>
      </c>
      <c r="BB658" s="6">
        <v>1.4928150522838801E-231</v>
      </c>
      <c r="BC658" s="6">
        <v>4.8873060455853601E-89</v>
      </c>
      <c r="BD658" s="6">
        <v>5.8729971281826901E-237</v>
      </c>
      <c r="BE658" s="6">
        <v>3.7349025749687E-37</v>
      </c>
      <c r="BF658" s="6">
        <v>3.9437571070901997E-21</v>
      </c>
      <c r="BG658" s="6">
        <v>9.5805560303599008E-44</v>
      </c>
      <c r="BH658" s="7">
        <v>1</v>
      </c>
      <c r="BI658" s="6">
        <v>1.6638737925566499E-273</v>
      </c>
      <c r="BJ658" s="6">
        <f>1.65458466063383*10^-314</f>
        <v>0</v>
      </c>
      <c r="BK658" s="6">
        <v>2.0379144200897199E-165</v>
      </c>
      <c r="BL658" s="6">
        <v>1.6676340937764301E-35</v>
      </c>
      <c r="BM658" s="6">
        <v>2.3635448863643601E-154</v>
      </c>
      <c r="BN658" s="6">
        <v>1</v>
      </c>
      <c r="BO658" s="7">
        <v>9.3611275928545107E-37</v>
      </c>
      <c r="BP658" s="6">
        <v>5.4019116295199802E-106</v>
      </c>
      <c r="BQ658" s="6">
        <v>1.7927997976144001E-178</v>
      </c>
      <c r="BR658" s="6">
        <v>6.7570404712795198E-50</v>
      </c>
      <c r="BS658" s="6">
        <v>4.9692915150319499E-7</v>
      </c>
      <c r="BT658" s="6">
        <v>1.76561877580902E-20</v>
      </c>
      <c r="BU658" s="6">
        <v>0.99999950307084795</v>
      </c>
      <c r="BV658" s="7">
        <v>7.1943847570035302E-64</v>
      </c>
      <c r="BW658">
        <v>294</v>
      </c>
      <c r="BX658">
        <v>306</v>
      </c>
      <c r="BY658">
        <v>270</v>
      </c>
      <c r="BZ658">
        <v>287</v>
      </c>
      <c r="CA658">
        <v>251</v>
      </c>
      <c r="CB658">
        <v>194</v>
      </c>
      <c r="CC658">
        <v>216</v>
      </c>
      <c r="CD658">
        <v>226</v>
      </c>
      <c r="CE658">
        <v>227</v>
      </c>
      <c r="CF658" s="1">
        <v>249</v>
      </c>
      <c r="CH658" s="43">
        <v>5.93686354378819E-2</v>
      </c>
      <c r="CJ658" s="27" t="s">
        <v>72357</v>
      </c>
    </row>
    <row r="659" spans="1:88">
      <c r="A659" s="27">
        <v>656</v>
      </c>
      <c r="B659" t="s">
        <v>70952</v>
      </c>
      <c r="D659" t="s">
        <v>71495</v>
      </c>
      <c r="E659" t="s">
        <v>71792</v>
      </c>
      <c r="F659" s="29">
        <v>26.416499999999999</v>
      </c>
      <c r="G659" s="29">
        <v>111.2812</v>
      </c>
      <c r="H659" s="31">
        <v>181</v>
      </c>
      <c r="I659" s="29" t="s">
        <v>71881</v>
      </c>
      <c r="J659" s="31" t="s">
        <v>72281</v>
      </c>
      <c r="K659" s="31" t="s">
        <v>72282</v>
      </c>
      <c r="M659" s="48">
        <v>39808</v>
      </c>
      <c r="N659" s="27" t="s">
        <v>70955</v>
      </c>
      <c r="O659" s="54" t="s">
        <v>72388</v>
      </c>
      <c r="P659" s="11"/>
      <c r="Q659" s="11"/>
      <c r="T659" s="6">
        <v>0</v>
      </c>
      <c r="U659" s="6">
        <v>1E-3</v>
      </c>
      <c r="V659" s="6">
        <v>0</v>
      </c>
      <c r="W659" s="6">
        <v>3.3833333333333333E-2</v>
      </c>
      <c r="X659" s="6">
        <v>0.15833333333333335</v>
      </c>
      <c r="Y659" s="6">
        <v>0.18399999999999997</v>
      </c>
      <c r="Z659" s="7">
        <v>0.62283333333333335</v>
      </c>
      <c r="AA659" s="6">
        <v>0</v>
      </c>
      <c r="AB659" s="6">
        <v>5.0000000000000001E-4</v>
      </c>
      <c r="AC659" s="6">
        <v>0</v>
      </c>
      <c r="AD659" s="6">
        <v>3.0833333333333334E-2</v>
      </c>
      <c r="AE659" s="6">
        <v>0.17416666666666669</v>
      </c>
      <c r="AF659" s="6">
        <v>0.18900000000000003</v>
      </c>
      <c r="AG659" s="7">
        <v>0.60483333333333322</v>
      </c>
      <c r="AH659" s="6">
        <v>0</v>
      </c>
      <c r="AI659" s="6">
        <v>5.0000000000000001E-4</v>
      </c>
      <c r="AJ659" s="6">
        <v>0</v>
      </c>
      <c r="AK659" s="6">
        <v>2.7833333333333335E-2</v>
      </c>
      <c r="AL659" s="6">
        <v>0.17983333333333329</v>
      </c>
      <c r="AM659" s="6">
        <v>0.19850000000000001</v>
      </c>
      <c r="AN659" s="7">
        <v>0.59283333333333332</v>
      </c>
      <c r="AO659" s="6">
        <v>1.7668996510160201E-302</v>
      </c>
      <c r="AP659" s="6">
        <v>0</v>
      </c>
      <c r="AQ659" s="6">
        <v>1.91614027065589E-169</v>
      </c>
      <c r="AR659" s="6">
        <v>4.7148529810685901E-48</v>
      </c>
      <c r="AS659" s="6">
        <v>4.1398624567968202E-33</v>
      </c>
      <c r="AT659" s="7">
        <v>1</v>
      </c>
      <c r="AU659" s="5">
        <v>6</v>
      </c>
      <c r="AV659" s="6">
        <v>1.28586353749329E-79</v>
      </c>
      <c r="AW659" s="6">
        <v>2.97289718350259E-143</v>
      </c>
      <c r="AX659" s="6">
        <v>7.2998466173254907E-55</v>
      </c>
      <c r="AY659" s="6">
        <v>1.2255095534067899E-13</v>
      </c>
      <c r="AZ659" s="6">
        <v>2.3742656725299898E-18</v>
      </c>
      <c r="BA659" s="7">
        <v>0.99999999999987699</v>
      </c>
      <c r="BB659" s="6">
        <v>1.6856311907212601E-237</v>
      </c>
      <c r="BC659" s="6">
        <v>8.4409386415902402E-109</v>
      </c>
      <c r="BD659" s="6">
        <v>3.99365814469594E-261</v>
      </c>
      <c r="BE659" s="6">
        <v>2.24143621463651E-37</v>
      </c>
      <c r="BF659" s="6">
        <v>2.8853627788402201E-38</v>
      </c>
      <c r="BG659" s="6">
        <v>5.0849296227558197E-47</v>
      </c>
      <c r="BH659" s="7">
        <v>1</v>
      </c>
      <c r="BI659" s="6">
        <v>7.6798249660662794E-303</v>
      </c>
      <c r="BJ659" s="6">
        <v>0</v>
      </c>
      <c r="BK659" s="6">
        <v>8.5152949700658299E-166</v>
      </c>
      <c r="BL659" s="6">
        <v>6.4949580549772201E-48</v>
      </c>
      <c r="BM659" s="6">
        <v>8.7693815035660103E-137</v>
      </c>
      <c r="BN659" s="6">
        <v>1</v>
      </c>
      <c r="BO659" s="7">
        <v>2.0154491463604701E-32</v>
      </c>
      <c r="BP659" s="6">
        <v>6.87109923789059E-86</v>
      </c>
      <c r="BQ659" s="6">
        <v>1.04989401277228E-149</v>
      </c>
      <c r="BR659" s="6">
        <v>4.1239564871523301E-58</v>
      </c>
      <c r="BS659" s="6">
        <v>1.8058763665694101E-13</v>
      </c>
      <c r="BT659" s="6">
        <v>2.7468406293505801E-18</v>
      </c>
      <c r="BU659" s="6">
        <v>0.99999999999981903</v>
      </c>
      <c r="BV659" s="7">
        <v>3.86517160366742E-63</v>
      </c>
      <c r="BW659">
        <v>294</v>
      </c>
      <c r="BX659">
        <v>306</v>
      </c>
      <c r="BY659">
        <v>270</v>
      </c>
      <c r="BZ659">
        <v>287</v>
      </c>
      <c r="CA659">
        <v>251</v>
      </c>
      <c r="CB659">
        <v>194</v>
      </c>
      <c r="CC659">
        <v>216</v>
      </c>
      <c r="CD659">
        <v>226</v>
      </c>
      <c r="CE659">
        <v>227</v>
      </c>
      <c r="CF659" s="1">
        <v>249</v>
      </c>
      <c r="CH659" s="43">
        <v>7.0031393383240798E-2</v>
      </c>
      <c r="CJ659" s="27" t="s">
        <v>72357</v>
      </c>
    </row>
    <row r="660" spans="1:88">
      <c r="A660" s="27">
        <v>657</v>
      </c>
      <c r="B660" t="s">
        <v>70952</v>
      </c>
      <c r="D660" t="s">
        <v>71496</v>
      </c>
      <c r="E660" t="s">
        <v>71792</v>
      </c>
      <c r="F660" s="29">
        <v>25.857600000000001</v>
      </c>
      <c r="G660" s="29">
        <v>116.00279999999999</v>
      </c>
      <c r="H660" s="31">
        <v>193</v>
      </c>
      <c r="I660" s="29" t="s">
        <v>71881</v>
      </c>
      <c r="J660" s="31" t="s">
        <v>72231</v>
      </c>
      <c r="K660" s="31" t="s">
        <v>72257</v>
      </c>
      <c r="M660" s="48">
        <v>39796</v>
      </c>
      <c r="N660" s="27" t="s">
        <v>70955</v>
      </c>
      <c r="O660" s="54" t="s">
        <v>72390</v>
      </c>
      <c r="P660" s="11"/>
      <c r="Q660" s="11"/>
      <c r="T660" s="6">
        <v>3.3333333333333332E-4</v>
      </c>
      <c r="U660" s="6">
        <v>4.9333333333333333E-2</v>
      </c>
      <c r="V660" s="6">
        <v>5.0000000000000001E-4</v>
      </c>
      <c r="W660" s="6">
        <v>1.7999999999999999E-2</v>
      </c>
      <c r="X660" s="6">
        <v>1E-3</v>
      </c>
      <c r="Y660" s="6">
        <v>0.30933333333333335</v>
      </c>
      <c r="Z660" s="7">
        <v>0.6213333333333334</v>
      </c>
      <c r="AA660" s="6">
        <v>1E-3</v>
      </c>
      <c r="AB660" s="6">
        <v>6.9999999999999993E-3</v>
      </c>
      <c r="AC660" s="6">
        <v>8.3333333333333339E-4</v>
      </c>
      <c r="AD660" s="6">
        <v>3.5833333333333335E-2</v>
      </c>
      <c r="AE660" s="6">
        <v>5.1999999999999998E-2</v>
      </c>
      <c r="AF660" s="6">
        <v>0.25699999999999995</v>
      </c>
      <c r="AG660" s="7">
        <v>0.64700000000000002</v>
      </c>
      <c r="AH660" s="6">
        <v>6.6666666666666664E-4</v>
      </c>
      <c r="AI660" s="6">
        <v>6.1666666666666667E-3</v>
      </c>
      <c r="AJ660" s="6">
        <v>1E-3</v>
      </c>
      <c r="AK660" s="6">
        <v>2.4999999999999998E-2</v>
      </c>
      <c r="AL660" s="6">
        <v>1.8333333333333335E-3</v>
      </c>
      <c r="AM660" s="6">
        <v>0.31866666666666665</v>
      </c>
      <c r="AN660" s="7">
        <v>0.64700000000000013</v>
      </c>
      <c r="AO660" s="6">
        <v>3.5541155419079101E-290</v>
      </c>
      <c r="AP660" s="6">
        <v>0</v>
      </c>
      <c r="AQ660" s="6">
        <v>6.3139046958722199E-174</v>
      </c>
      <c r="AR660" s="6">
        <v>1.5335964542433699E-39</v>
      </c>
      <c r="AS660" s="6">
        <v>4.2447850436074199E-26</v>
      </c>
      <c r="AT660" s="7">
        <v>1</v>
      </c>
      <c r="AU660" s="5">
        <v>6</v>
      </c>
      <c r="AV660" s="6">
        <v>1.5262488905726999E-85</v>
      </c>
      <c r="AW660" s="6">
        <v>1.69806017211093E-158</v>
      </c>
      <c r="AX660" s="6">
        <v>1.20695505422753E-54</v>
      </c>
      <c r="AY660" s="6">
        <v>2.3976428360736399E-20</v>
      </c>
      <c r="AZ660" s="6">
        <v>7.8799062269020901E-22</v>
      </c>
      <c r="BA660" s="7">
        <v>1</v>
      </c>
      <c r="BB660" s="6">
        <v>1.9591741943483801E-219</v>
      </c>
      <c r="BC660" s="6">
        <v>1.31273407081335E-102</v>
      </c>
      <c r="BD660" s="6">
        <v>2.26548746855153E-266</v>
      </c>
      <c r="BE660" s="6">
        <v>1.8806893724797101E-37</v>
      </c>
      <c r="BF660" s="6">
        <v>1.3545085489346999E-34</v>
      </c>
      <c r="BG660" s="6">
        <v>8.2890851554959007E-49</v>
      </c>
      <c r="BH660" s="7">
        <v>1</v>
      </c>
      <c r="BI660" s="6">
        <v>2.58093410742419E-291</v>
      </c>
      <c r="BJ660" s="6">
        <v>0</v>
      </c>
      <c r="BK660" s="6">
        <v>1.69723644746244E-171</v>
      </c>
      <c r="BL660" s="6">
        <v>2.3530741700815099E-39</v>
      </c>
      <c r="BM660" s="6">
        <v>1.72708565435149E-137</v>
      </c>
      <c r="BN660" s="6">
        <v>1</v>
      </c>
      <c r="BO660" s="7">
        <v>1.49667182257614E-26</v>
      </c>
      <c r="BP660" s="6">
        <v>3.5965219684249399E-95</v>
      </c>
      <c r="BQ660" s="6">
        <v>2.8722287351913099E-168</v>
      </c>
      <c r="BR660" s="6">
        <v>6.3129412160354798E-62</v>
      </c>
      <c r="BS660" s="6">
        <v>6.0854265656196897E-20</v>
      </c>
      <c r="BT660" s="6">
        <v>2.8421739277403998E-21</v>
      </c>
      <c r="BU660" s="6">
        <v>1</v>
      </c>
      <c r="BV660" s="7">
        <v>2.0847720010930399E-63</v>
      </c>
      <c r="BW660">
        <v>294</v>
      </c>
      <c r="BX660">
        <v>306</v>
      </c>
      <c r="BY660">
        <v>270</v>
      </c>
      <c r="BZ660">
        <v>287</v>
      </c>
      <c r="CA660">
        <v>251</v>
      </c>
      <c r="CB660">
        <v>194</v>
      </c>
      <c r="CC660">
        <v>216</v>
      </c>
      <c r="CD660">
        <v>226</v>
      </c>
      <c r="CE660">
        <v>227</v>
      </c>
      <c r="CF660" s="1">
        <v>249</v>
      </c>
      <c r="CH660" s="43">
        <v>6.5492245448415407E-2</v>
      </c>
      <c r="CJ660" s="27" t="s">
        <v>72357</v>
      </c>
    </row>
    <row r="661" spans="1:88">
      <c r="A661" s="27">
        <v>658</v>
      </c>
      <c r="B661" t="s">
        <v>70952</v>
      </c>
      <c r="D661" t="s">
        <v>71497</v>
      </c>
      <c r="E661" t="s">
        <v>71792</v>
      </c>
      <c r="F661" s="29">
        <v>24.538799999999998</v>
      </c>
      <c r="G661" s="29">
        <v>109.8536</v>
      </c>
      <c r="H661" s="31">
        <v>138</v>
      </c>
      <c r="I661" s="29" t="s">
        <v>71881</v>
      </c>
      <c r="J661" s="31" t="s">
        <v>72275</v>
      </c>
      <c r="K661" s="31" t="s">
        <v>72278</v>
      </c>
      <c r="M661" s="48">
        <v>39807</v>
      </c>
      <c r="N661" s="27" t="s">
        <v>70955</v>
      </c>
      <c r="O661" s="54" t="s">
        <v>72388</v>
      </c>
      <c r="P661" s="11"/>
      <c r="Q661" s="11"/>
      <c r="T661" s="6">
        <v>0</v>
      </c>
      <c r="U661" s="6">
        <v>3.3333333333333332E-4</v>
      </c>
      <c r="V661" s="6">
        <v>0</v>
      </c>
      <c r="W661" s="6">
        <v>3.1666666666666666E-3</v>
      </c>
      <c r="X661" s="6">
        <v>0.31850000000000001</v>
      </c>
      <c r="Y661" s="6">
        <v>5.7166666666666671E-2</v>
      </c>
      <c r="Z661" s="7">
        <v>0.62016666666666664</v>
      </c>
      <c r="AA661" s="6">
        <v>1E-3</v>
      </c>
      <c r="AB661" s="6">
        <v>0</v>
      </c>
      <c r="AC661" s="6">
        <v>0</v>
      </c>
      <c r="AD661" s="6">
        <v>3.8333333333333331E-3</v>
      </c>
      <c r="AE661" s="6">
        <v>0.29250000000000004</v>
      </c>
      <c r="AF661" s="6">
        <v>0.10816666666666667</v>
      </c>
      <c r="AG661" s="7">
        <v>0.59449999999999992</v>
      </c>
      <c r="AH661" s="6">
        <v>8.3333333333333339E-4</v>
      </c>
      <c r="AI661" s="6">
        <v>0</v>
      </c>
      <c r="AJ661" s="6">
        <v>0</v>
      </c>
      <c r="AK661" s="6">
        <v>3.1666666666666666E-3</v>
      </c>
      <c r="AL661" s="6">
        <v>0.35183333333333328</v>
      </c>
      <c r="AM661" s="6">
        <v>6.5166666666666664E-2</v>
      </c>
      <c r="AN661" s="7">
        <v>0.5788333333333332</v>
      </c>
      <c r="AO661" s="6">
        <v>7.3976995405421701E-301</v>
      </c>
      <c r="AP661" s="6">
        <v>0</v>
      </c>
      <c r="AQ661" s="6">
        <v>1.4260881796725E-175</v>
      </c>
      <c r="AR661" s="6">
        <v>8.96860852817323E-34</v>
      </c>
      <c r="AS661" s="6">
        <v>7.6126817106924203E-37</v>
      </c>
      <c r="AT661" s="7">
        <v>1</v>
      </c>
      <c r="AU661" s="5">
        <v>6</v>
      </c>
      <c r="AV661" s="6">
        <v>2.0763262969452899E-98</v>
      </c>
      <c r="AW661" s="6">
        <v>1.4012668091752701E-181</v>
      </c>
      <c r="AX661" s="6">
        <v>1.6683894481041001E-61</v>
      </c>
      <c r="AY661" s="6">
        <v>3.2102265648830102E-19</v>
      </c>
      <c r="AZ661" s="6">
        <v>1.26085084381354E-29</v>
      </c>
      <c r="BA661" s="7">
        <v>1</v>
      </c>
      <c r="BB661" s="6">
        <v>5.69403072192538E-226</v>
      </c>
      <c r="BC661" s="6">
        <v>2.69734978740198E-108</v>
      </c>
      <c r="BD661" s="6">
        <v>2.3809003354781999E-273</v>
      </c>
      <c r="BE661" s="6">
        <v>4.9922938263609298E-39</v>
      </c>
      <c r="BF661" s="6">
        <v>7.1493894188815001E-20</v>
      </c>
      <c r="BG661" s="6">
        <v>8.4893762110834701E-38</v>
      </c>
      <c r="BH661" s="7">
        <v>1</v>
      </c>
      <c r="BI661" s="6">
        <v>3.23575730623221E-304</v>
      </c>
      <c r="BJ661" s="6">
        <v>0</v>
      </c>
      <c r="BK661" s="6">
        <v>6.5155553936979203E-176</v>
      </c>
      <c r="BL661" s="6">
        <v>8.9839467862178596E-34</v>
      </c>
      <c r="BM661" s="6">
        <v>2.8006729217446803E-147</v>
      </c>
      <c r="BN661" s="6">
        <v>1</v>
      </c>
      <c r="BO661" s="7">
        <v>2.2989820367917402E-40</v>
      </c>
      <c r="BP661" s="6">
        <v>7.5010234182248001E-103</v>
      </c>
      <c r="BQ661" s="6">
        <v>4.0347313143032198E-186</v>
      </c>
      <c r="BR661" s="6">
        <v>3.1306984933821497E-63</v>
      </c>
      <c r="BS661" s="6">
        <v>2.8022688772583598E-19</v>
      </c>
      <c r="BT661" s="6">
        <v>3.1287707709425999E-30</v>
      </c>
      <c r="BU661" s="6">
        <v>1</v>
      </c>
      <c r="BV661" s="7">
        <v>1.35511281038812E-72</v>
      </c>
      <c r="BW661">
        <v>294</v>
      </c>
      <c r="BX661">
        <v>306</v>
      </c>
      <c r="BY661">
        <v>270</v>
      </c>
      <c r="BZ661">
        <v>287</v>
      </c>
      <c r="CA661">
        <v>251</v>
      </c>
      <c r="CB661">
        <v>194</v>
      </c>
      <c r="CC661">
        <v>216</v>
      </c>
      <c r="CD661">
        <v>226</v>
      </c>
      <c r="CE661">
        <v>227</v>
      </c>
      <c r="CF661" s="1">
        <v>249</v>
      </c>
      <c r="CH661" s="43">
        <v>6.2574493444576898E-2</v>
      </c>
      <c r="CJ661" s="27" t="s">
        <v>72357</v>
      </c>
    </row>
    <row r="662" spans="1:88">
      <c r="A662" s="27">
        <v>659</v>
      </c>
      <c r="B662" t="s">
        <v>70952</v>
      </c>
      <c r="D662" t="s">
        <v>71498</v>
      </c>
      <c r="E662" t="s">
        <v>71792</v>
      </c>
      <c r="F662" s="29">
        <v>24.404800000000002</v>
      </c>
      <c r="G662" s="29">
        <v>109.9804</v>
      </c>
      <c r="H662" s="31">
        <v>164</v>
      </c>
      <c r="I662" s="29" t="s">
        <v>71881</v>
      </c>
      <c r="J662" s="31" t="s">
        <v>72275</v>
      </c>
      <c r="K662" s="31" t="s">
        <v>72278</v>
      </c>
      <c r="M662" s="48">
        <v>39807</v>
      </c>
      <c r="N662" s="27" t="s">
        <v>70955</v>
      </c>
      <c r="O662" s="54" t="s">
        <v>72388</v>
      </c>
      <c r="P662" s="26" t="s">
        <v>70990</v>
      </c>
      <c r="Q662" s="11"/>
      <c r="R662" s="11" t="s">
        <v>70990</v>
      </c>
      <c r="S662" s="12" t="s">
        <v>70990</v>
      </c>
      <c r="T662" s="6">
        <v>0</v>
      </c>
      <c r="U662" s="6">
        <v>3.8333333333333331E-3</v>
      </c>
      <c r="V662" s="6">
        <v>4.333333333333334E-3</v>
      </c>
      <c r="W662" s="6">
        <v>8.3333333333333339E-4</v>
      </c>
      <c r="X662" s="6">
        <v>0.30616666666666664</v>
      </c>
      <c r="Y662" s="6">
        <v>6.6833333333333342E-2</v>
      </c>
      <c r="Z662" s="7">
        <v>0.61799999999999988</v>
      </c>
      <c r="AA662" s="6">
        <v>0</v>
      </c>
      <c r="AB662" s="6">
        <v>2.5000000000000001E-3</v>
      </c>
      <c r="AC662" s="6">
        <v>2E-3</v>
      </c>
      <c r="AD662" s="6">
        <v>8.3333333333333339E-4</v>
      </c>
      <c r="AE662" s="6">
        <v>0.27816666666666667</v>
      </c>
      <c r="AF662" s="6">
        <v>0.11216666666666668</v>
      </c>
      <c r="AG662" s="7">
        <v>0.60383333333333333</v>
      </c>
      <c r="AH662" s="6">
        <v>0</v>
      </c>
      <c r="AI662" s="6">
        <v>2E-3</v>
      </c>
      <c r="AJ662" s="6">
        <v>1.6666666666666668E-3</v>
      </c>
      <c r="AK662" s="6">
        <v>8.3333333333333339E-4</v>
      </c>
      <c r="AL662" s="6">
        <v>0.33016666666666666</v>
      </c>
      <c r="AM662" s="6">
        <v>7.3833333333333334E-2</v>
      </c>
      <c r="AN662" s="7">
        <v>0.59150000000000003</v>
      </c>
      <c r="AO662" s="6">
        <v>1.4452718566618699E-280</v>
      </c>
      <c r="AP662" s="6">
        <v>0</v>
      </c>
      <c r="AQ662" s="6">
        <v>9.8984166408596104E-177</v>
      </c>
      <c r="AR662" s="6">
        <v>2.88011294429013E-43</v>
      </c>
      <c r="AS662" s="6">
        <v>5.5179013745642202E-40</v>
      </c>
      <c r="AT662" s="7">
        <v>1</v>
      </c>
      <c r="AU662" s="5">
        <v>6</v>
      </c>
      <c r="AV662" s="6">
        <v>4.9626137942015097E-89</v>
      </c>
      <c r="AW662" s="6">
        <v>1.2621788324550599E-154</v>
      </c>
      <c r="AX662" s="6">
        <v>3.58953237881688E-56</v>
      </c>
      <c r="AY662" s="6">
        <v>2.68960080152866E-5</v>
      </c>
      <c r="AZ662" s="6">
        <v>6.8614884122899705E-21</v>
      </c>
      <c r="BA662" s="7">
        <v>0.99997310399198502</v>
      </c>
      <c r="BB662" s="6">
        <v>5.3210105994050298E-239</v>
      </c>
      <c r="BC662" s="6">
        <v>4.0578067174030701E-88</v>
      </c>
      <c r="BD662" s="6">
        <v>6.1930288495245802E-259</v>
      </c>
      <c r="BE662" s="6">
        <v>2.0367384526833001E-31</v>
      </c>
      <c r="BF662" s="6">
        <v>1.26811391464528E-42</v>
      </c>
      <c r="BG662" s="6">
        <v>4.4743050874334096E-43</v>
      </c>
      <c r="BH662" s="7">
        <v>1</v>
      </c>
      <c r="BI662" s="6">
        <v>3.0342316051571501E-281</v>
      </c>
      <c r="BJ662" s="6">
        <v>0</v>
      </c>
      <c r="BK662" s="6">
        <v>1.60860017663583E-171</v>
      </c>
      <c r="BL662" s="6">
        <v>3.0102380772409201E-43</v>
      </c>
      <c r="BM662" s="6">
        <v>4.4284965220998599E-154</v>
      </c>
      <c r="BN662" s="6">
        <v>1</v>
      </c>
      <c r="BO662" s="7">
        <v>8.7584392598768797E-39</v>
      </c>
      <c r="BP662" s="6">
        <v>1.1633352416868001E-93</v>
      </c>
      <c r="BQ662" s="6">
        <v>1.9283335583335501E-159</v>
      </c>
      <c r="BR662" s="6">
        <v>1.3362481196455099E-57</v>
      </c>
      <c r="BS662" s="6">
        <v>2.9784223352257901E-5</v>
      </c>
      <c r="BT662" s="6">
        <v>4.8265803948213402E-21</v>
      </c>
      <c r="BU662" s="6">
        <v>0.99997021577664802</v>
      </c>
      <c r="BV662" s="7">
        <v>3.9219182035701599E-64</v>
      </c>
      <c r="BW662">
        <v>294</v>
      </c>
      <c r="BX662">
        <v>306</v>
      </c>
      <c r="BY662">
        <v>270</v>
      </c>
      <c r="BZ662">
        <v>287</v>
      </c>
      <c r="CA662">
        <v>251</v>
      </c>
      <c r="CB662">
        <v>194</v>
      </c>
      <c r="CC662">
        <v>216</v>
      </c>
      <c r="CD662">
        <v>226</v>
      </c>
      <c r="CE662">
        <v>227</v>
      </c>
      <c r="CF662" s="1">
        <v>249</v>
      </c>
      <c r="CH662" s="43">
        <v>8.5052754982415005E-2</v>
      </c>
      <c r="CJ662" s="27" t="s">
        <v>72357</v>
      </c>
    </row>
    <row r="663" spans="1:88">
      <c r="A663" s="27">
        <v>660</v>
      </c>
      <c r="B663" t="s">
        <v>70952</v>
      </c>
      <c r="D663" t="s">
        <v>71499</v>
      </c>
      <c r="E663" t="s">
        <v>71792</v>
      </c>
      <c r="F663" s="29">
        <v>31.345700000000001</v>
      </c>
      <c r="G663" s="29">
        <v>119.68429999999999</v>
      </c>
      <c r="H663" s="31">
        <v>22</v>
      </c>
      <c r="I663" s="29" t="s">
        <v>71881</v>
      </c>
      <c r="J663" s="31" t="s">
        <v>72240</v>
      </c>
      <c r="K663" s="31" t="s">
        <v>72241</v>
      </c>
      <c r="M663" s="48">
        <v>39790</v>
      </c>
      <c r="N663" s="27" t="s">
        <v>70955</v>
      </c>
      <c r="O663" s="54" t="s">
        <v>72390</v>
      </c>
      <c r="P663" s="11"/>
      <c r="Q663" s="11"/>
      <c r="S663" s="12" t="s">
        <v>70990</v>
      </c>
      <c r="T663" s="6">
        <v>0</v>
      </c>
      <c r="U663" s="6">
        <v>0.17250000000000001</v>
      </c>
      <c r="V663" s="6">
        <v>1E-3</v>
      </c>
      <c r="W663" s="6">
        <v>5.1499999999999997E-2</v>
      </c>
      <c r="X663" s="6">
        <v>2.016666666666667E-2</v>
      </c>
      <c r="Y663" s="6">
        <v>0.14233333333333334</v>
      </c>
      <c r="Z663" s="7">
        <v>0.61283333333333334</v>
      </c>
      <c r="AA663" s="6">
        <v>0</v>
      </c>
      <c r="AB663" s="6">
        <v>4.4333333333333329E-2</v>
      </c>
      <c r="AC663" s="6">
        <v>1.0000000000000002E-2</v>
      </c>
      <c r="AD663" s="6">
        <v>8.5333333333333317E-2</v>
      </c>
      <c r="AE663" s="6">
        <v>4.9666666666666665E-2</v>
      </c>
      <c r="AF663" s="6">
        <v>0.129</v>
      </c>
      <c r="AG663" s="7">
        <v>0.68166666666666664</v>
      </c>
      <c r="AH663" s="6">
        <v>0</v>
      </c>
      <c r="AI663" s="6">
        <v>3.0499999999999999E-2</v>
      </c>
      <c r="AJ663" s="6">
        <v>1.7333333333333336E-2</v>
      </c>
      <c r="AK663" s="6">
        <v>8.699999999999998E-2</v>
      </c>
      <c r="AL663" s="6">
        <v>3.4000000000000002E-2</v>
      </c>
      <c r="AM663" s="6">
        <v>0.15033333333333335</v>
      </c>
      <c r="AN663" s="7">
        <v>0.6801666666666667</v>
      </c>
      <c r="AO663" s="6">
        <v>1.5210884140927599E-264</v>
      </c>
      <c r="AP663" s="6">
        <v>0</v>
      </c>
      <c r="AQ663" s="52">
        <v>3.8259996905352E-164</v>
      </c>
      <c r="AR663" s="6">
        <v>4.7136765921186697E-37</v>
      </c>
      <c r="AS663" s="6">
        <v>1.1310469666033899E-35</v>
      </c>
      <c r="AT663" s="7">
        <v>1</v>
      </c>
      <c r="AU663" s="5">
        <v>6</v>
      </c>
      <c r="AV663" s="6">
        <v>1.25829240199474E-87</v>
      </c>
      <c r="AW663" s="6">
        <v>2.41430014372729E-150</v>
      </c>
      <c r="AX663" s="6">
        <v>1.45704555751406E-58</v>
      </c>
      <c r="AY663" s="6">
        <v>4.8070438263443097E-16</v>
      </c>
      <c r="AZ663" s="6">
        <v>2.77271275212767E-30</v>
      </c>
      <c r="BA663" s="7">
        <v>1</v>
      </c>
      <c r="BB663" s="6">
        <v>1.12040759314213E-230</v>
      </c>
      <c r="BC663" s="6">
        <v>1.3690647740344999E-98</v>
      </c>
      <c r="BD663" s="6">
        <v>1.6789960156614402E-263</v>
      </c>
      <c r="BE663" s="6">
        <v>1.8422128690752601E-38</v>
      </c>
      <c r="BF663" s="6">
        <v>4.1460208947847602E-27</v>
      </c>
      <c r="BG663" s="6">
        <v>2.35263079578681E-48</v>
      </c>
      <c r="BH663" s="7">
        <v>1</v>
      </c>
      <c r="BI663" s="6">
        <v>5.9911404031268601E-263</v>
      </c>
      <c r="BJ663" s="6">
        <v>0</v>
      </c>
      <c r="BK663" s="6">
        <v>1.38445092904898E-155</v>
      </c>
      <c r="BL663" s="6">
        <v>6.0501092698308501E-37</v>
      </c>
      <c r="BM663" s="6">
        <v>1.6590427018435202E-148</v>
      </c>
      <c r="BN663" s="6">
        <v>1</v>
      </c>
      <c r="BO663" s="7">
        <v>4.3022251762733401E-31</v>
      </c>
      <c r="BP663" s="6">
        <v>1.1093984120122299E-90</v>
      </c>
      <c r="BQ663" s="6">
        <v>2.1519155532498501E-153</v>
      </c>
      <c r="BR663" s="6">
        <v>1.05082534289866E-59</v>
      </c>
      <c r="BS663" s="6">
        <v>1.7593340431914799E-16</v>
      </c>
      <c r="BT663" s="6">
        <v>3.4278302995529299E-32</v>
      </c>
      <c r="BU663" s="6">
        <v>1</v>
      </c>
      <c r="BV663" s="7">
        <v>2.75684817094708E-77</v>
      </c>
      <c r="BW663">
        <v>294</v>
      </c>
      <c r="BX663">
        <v>305</v>
      </c>
      <c r="BY663">
        <v>270</v>
      </c>
      <c r="BZ663">
        <v>287</v>
      </c>
      <c r="CA663">
        <v>251</v>
      </c>
      <c r="CB663">
        <v>194</v>
      </c>
      <c r="CC663">
        <v>216</v>
      </c>
      <c r="CD663">
        <v>226</v>
      </c>
      <c r="CE663">
        <v>227</v>
      </c>
      <c r="CF663" s="1">
        <v>249</v>
      </c>
      <c r="CH663" s="43">
        <v>8.2051877212325194E-2</v>
      </c>
      <c r="CJ663" s="27" t="s">
        <v>72357</v>
      </c>
    </row>
    <row r="664" spans="1:88">
      <c r="A664" s="27">
        <v>661</v>
      </c>
      <c r="B664" t="s">
        <v>70952</v>
      </c>
      <c r="D664" t="s">
        <v>71500</v>
      </c>
      <c r="E664" t="s">
        <v>71792</v>
      </c>
      <c r="F664" s="29">
        <v>24.5364</v>
      </c>
      <c r="G664" s="29">
        <v>110.39570000000001</v>
      </c>
      <c r="H664" s="31">
        <v>155</v>
      </c>
      <c r="I664" s="29" t="s">
        <v>71881</v>
      </c>
      <c r="J664" s="31" t="s">
        <v>72275</v>
      </c>
      <c r="K664" s="31" t="s">
        <v>72280</v>
      </c>
      <c r="M664" s="48">
        <v>39807</v>
      </c>
      <c r="N664" s="27" t="s">
        <v>70955</v>
      </c>
      <c r="O664" s="54" t="s">
        <v>72388</v>
      </c>
      <c r="P664" s="11"/>
      <c r="Q664" s="11"/>
      <c r="S664" s="12" t="s">
        <v>70990</v>
      </c>
      <c r="T664" s="6">
        <v>0</v>
      </c>
      <c r="U664" s="6">
        <v>3.6999999999999998E-2</v>
      </c>
      <c r="V664" s="6">
        <v>1.8333333333333335E-3</v>
      </c>
      <c r="W664" s="6">
        <v>2E-3</v>
      </c>
      <c r="X664" s="6">
        <v>0.3115</v>
      </c>
      <c r="Y664" s="6">
        <v>4.349999999999999E-2</v>
      </c>
      <c r="Z664" s="7">
        <v>0.60399999999999998</v>
      </c>
      <c r="AA664" s="6">
        <v>6.6666666666666664E-4</v>
      </c>
      <c r="AB664" s="6">
        <v>1.1666666666666665E-2</v>
      </c>
      <c r="AC664" s="6">
        <v>5.0000000000000001E-3</v>
      </c>
      <c r="AD664" s="6">
        <v>7.5000000000000006E-3</v>
      </c>
      <c r="AE664" s="6">
        <v>0.27433333333333337</v>
      </c>
      <c r="AF664" s="6">
        <v>9.4333333333333338E-2</v>
      </c>
      <c r="AG664" s="7">
        <v>0.6070000000000001</v>
      </c>
      <c r="AH664" s="6">
        <v>8.3333333333333339E-4</v>
      </c>
      <c r="AI664" s="6">
        <v>1.0833333333333334E-2</v>
      </c>
      <c r="AJ664" s="6">
        <v>4.6666666666666671E-3</v>
      </c>
      <c r="AK664" s="6">
        <v>5.3333333333333332E-3</v>
      </c>
      <c r="AL664" s="6">
        <v>0.32850000000000001</v>
      </c>
      <c r="AM664" s="6">
        <v>5.2333333333333336E-2</v>
      </c>
      <c r="AN664" s="7">
        <v>0.59766666666666657</v>
      </c>
      <c r="AO664" s="6">
        <v>5.3769629018997202E-292</v>
      </c>
      <c r="AP664" s="6">
        <v>0</v>
      </c>
      <c r="AQ664" s="6">
        <v>1.24615123733814E-175</v>
      </c>
      <c r="AR664" s="6">
        <v>7.0283730819904901E-41</v>
      </c>
      <c r="AS664" s="6">
        <v>1.01534454737832E-38</v>
      </c>
      <c r="AT664" s="7">
        <v>1</v>
      </c>
      <c r="AU664" s="5">
        <v>6</v>
      </c>
      <c r="AV664" s="6">
        <v>9.8955459987495098E-92</v>
      </c>
      <c r="AW664" s="6">
        <v>3.2499565055677098E-150</v>
      </c>
      <c r="AX664" s="6">
        <v>7.1187736479012799E-65</v>
      </c>
      <c r="AY664" s="6">
        <v>4.8033735503225703E-11</v>
      </c>
      <c r="AZ664" s="6">
        <v>7.3569690380133002E-24</v>
      </c>
      <c r="BA664" s="7">
        <v>0.99999999995196598</v>
      </c>
      <c r="BB664" s="6">
        <v>1.5586646612344301E-223</v>
      </c>
      <c r="BC664" s="6">
        <v>6.2338238415262201E-97</v>
      </c>
      <c r="BD664" s="6">
        <v>4.0492042034070003E-244</v>
      </c>
      <c r="BE664" s="6">
        <v>9.6127884884833606E-37</v>
      </c>
      <c r="BF664" s="6">
        <v>1.47492229513045E-28</v>
      </c>
      <c r="BG664" s="6">
        <v>1.07130737523E-49</v>
      </c>
      <c r="BH664" s="7">
        <v>1</v>
      </c>
      <c r="BI664" s="6">
        <v>1.2743163294669599E-293</v>
      </c>
      <c r="BJ664" s="6">
        <v>0</v>
      </c>
      <c r="BK664" s="6">
        <v>1.64556423570605E-172</v>
      </c>
      <c r="BL664" s="6">
        <v>7.3196793646467904E-41</v>
      </c>
      <c r="BM664" s="6">
        <v>1.05628759009027E-150</v>
      </c>
      <c r="BN664" s="6">
        <v>1</v>
      </c>
      <c r="BO664" s="7">
        <v>2.9715140962532498E-39</v>
      </c>
      <c r="BP664" s="6">
        <v>4.7329108138902703E-97</v>
      </c>
      <c r="BQ664" s="6">
        <v>1.01350256369339E-155</v>
      </c>
      <c r="BR664" s="6">
        <v>6.85845094258125E-67</v>
      </c>
      <c r="BS664" s="6">
        <v>5.8582874026519706E-11</v>
      </c>
      <c r="BT664" s="6">
        <v>5.1834656800887401E-24</v>
      </c>
      <c r="BU664" s="6">
        <v>0.99999999994141697</v>
      </c>
      <c r="BV664" s="7">
        <v>1.36723776440303E-73</v>
      </c>
      <c r="BW664">
        <v>294</v>
      </c>
      <c r="BX664">
        <v>306</v>
      </c>
      <c r="BY664">
        <v>270</v>
      </c>
      <c r="BZ664">
        <v>287</v>
      </c>
      <c r="CA664">
        <v>251</v>
      </c>
      <c r="CB664">
        <v>194</v>
      </c>
      <c r="CC664">
        <v>216</v>
      </c>
      <c r="CD664">
        <v>226</v>
      </c>
      <c r="CE664">
        <v>227</v>
      </c>
      <c r="CF664" s="1">
        <v>249</v>
      </c>
      <c r="CH664" s="43">
        <v>7.2599531615925098E-2</v>
      </c>
      <c r="CJ664" s="27" t="s">
        <v>72357</v>
      </c>
    </row>
    <row r="665" spans="1:88">
      <c r="A665" s="27">
        <v>662</v>
      </c>
      <c r="B665" t="s">
        <v>70952</v>
      </c>
      <c r="D665" t="s">
        <v>71501</v>
      </c>
      <c r="E665" t="s">
        <v>71792</v>
      </c>
      <c r="F665" s="29">
        <v>26.797000000000001</v>
      </c>
      <c r="G665" s="29">
        <v>111.2069</v>
      </c>
      <c r="H665" s="31">
        <v>311</v>
      </c>
      <c r="I665" s="29" t="s">
        <v>71881</v>
      </c>
      <c r="J665" s="31" t="s">
        <v>72281</v>
      </c>
      <c r="K665" s="31" t="s">
        <v>72284</v>
      </c>
      <c r="M665" s="48">
        <v>39809</v>
      </c>
      <c r="N665" s="27" t="s">
        <v>70955</v>
      </c>
      <c r="O665" s="54" t="s">
        <v>72388</v>
      </c>
      <c r="P665" s="11"/>
      <c r="Q665" s="11"/>
      <c r="T665" s="6">
        <v>3.6666666666666666E-3</v>
      </c>
      <c r="U665" s="6">
        <v>0</v>
      </c>
      <c r="V665" s="6">
        <v>0</v>
      </c>
      <c r="W665" s="6">
        <v>3.266666666666667E-2</v>
      </c>
      <c r="X665" s="6">
        <v>0.13016666666666668</v>
      </c>
      <c r="Y665" s="6">
        <v>0.23200000000000001</v>
      </c>
      <c r="Z665" s="7">
        <v>0.60083333333333333</v>
      </c>
      <c r="AA665" s="6">
        <v>4.0000000000000001E-3</v>
      </c>
      <c r="AB665" s="6">
        <v>0</v>
      </c>
      <c r="AC665" s="6">
        <v>0</v>
      </c>
      <c r="AD665" s="6">
        <v>3.2000000000000001E-2</v>
      </c>
      <c r="AE665" s="6">
        <v>0.15833333333333333</v>
      </c>
      <c r="AF665" s="6">
        <v>0.2225</v>
      </c>
      <c r="AG665" s="7">
        <v>0.5828333333333332</v>
      </c>
      <c r="AH665" s="6">
        <v>3.3333333333333335E-3</v>
      </c>
      <c r="AI665" s="6">
        <v>0</v>
      </c>
      <c r="AJ665" s="6">
        <v>0</v>
      </c>
      <c r="AK665" s="6">
        <v>2.816666666666667E-2</v>
      </c>
      <c r="AL665" s="6">
        <v>0.14883333333333335</v>
      </c>
      <c r="AM665" s="6">
        <v>0.24333333333333332</v>
      </c>
      <c r="AN665" s="7">
        <v>0.5754999999999999</v>
      </c>
      <c r="AO665" s="6">
        <v>5.5118024985688299E-295</v>
      </c>
      <c r="AP665" s="6">
        <v>0</v>
      </c>
      <c r="AQ665" s="6">
        <v>4.1386877239393198E-170</v>
      </c>
      <c r="AR665" s="6">
        <v>3.4140366307079502E-39</v>
      </c>
      <c r="AS665" s="6">
        <v>1.2017655307259399E-25</v>
      </c>
      <c r="AT665" s="7">
        <v>1</v>
      </c>
      <c r="AU665" s="5">
        <v>6</v>
      </c>
      <c r="AV665" s="6">
        <v>5.3005655678505505E-88</v>
      </c>
      <c r="AW665" s="6">
        <v>1.86287832833367E-155</v>
      </c>
      <c r="AX665" s="6">
        <v>1.29711828296141E-54</v>
      </c>
      <c r="AY665" s="6">
        <v>1.68563900181639E-10</v>
      </c>
      <c r="AZ665" s="6">
        <v>2.04265754837305E-22</v>
      </c>
      <c r="BA665" s="7">
        <v>0.99999999983143595</v>
      </c>
      <c r="BB665" s="6">
        <v>4.9087894888498002E-226</v>
      </c>
      <c r="BC665" s="6">
        <v>8.0414789352543602E-106</v>
      </c>
      <c r="BD665" s="6">
        <v>5.8060759110058098E-268</v>
      </c>
      <c r="BE665" s="6">
        <v>1.35963103340418E-39</v>
      </c>
      <c r="BF665" s="6">
        <v>1.55927523778585E-32</v>
      </c>
      <c r="BG665" s="6">
        <v>2.5194337915349399E-50</v>
      </c>
      <c r="BH665" s="7">
        <v>1</v>
      </c>
      <c r="BI665" s="6">
        <v>6.31550740254095E-297</v>
      </c>
      <c r="BJ665" s="6">
        <v>0</v>
      </c>
      <c r="BK665" s="6">
        <v>1.36481713190151E-167</v>
      </c>
      <c r="BL665" s="6">
        <v>4.8389487872309698E-39</v>
      </c>
      <c r="BM665" s="6">
        <v>3.3928696315529701E-150</v>
      </c>
      <c r="BN665" s="6">
        <v>1</v>
      </c>
      <c r="BO665" s="7">
        <v>1.15382168704213E-26</v>
      </c>
      <c r="BP665" s="6">
        <v>3.76460579543152E-95</v>
      </c>
      <c r="BQ665" s="6">
        <v>1.05658284134725E-162</v>
      </c>
      <c r="BR665" s="6">
        <v>1.7020994745750501E-59</v>
      </c>
      <c r="BS665" s="6">
        <v>2.0630073367695001E-10</v>
      </c>
      <c r="BT665" s="6">
        <v>9.5865885869809705E-23</v>
      </c>
      <c r="BU665" s="6">
        <v>0.99999999979369902</v>
      </c>
      <c r="BV665" s="7">
        <v>8.74305028691911E-67</v>
      </c>
      <c r="BW665">
        <v>293</v>
      </c>
      <c r="BX665">
        <v>305</v>
      </c>
      <c r="BY665">
        <v>268</v>
      </c>
      <c r="BZ665">
        <v>284</v>
      </c>
      <c r="CA665">
        <v>255</v>
      </c>
      <c r="CB665">
        <v>194</v>
      </c>
      <c r="CC665">
        <v>216</v>
      </c>
      <c r="CD665">
        <v>224</v>
      </c>
      <c r="CE665">
        <v>227</v>
      </c>
      <c r="CF665" s="1">
        <v>240</v>
      </c>
      <c r="CH665" s="43">
        <v>6.5169137885110501E-2</v>
      </c>
      <c r="CJ665" s="27" t="s">
        <v>72357</v>
      </c>
    </row>
    <row r="666" spans="1:88">
      <c r="A666" s="27">
        <v>663</v>
      </c>
      <c r="B666" t="s">
        <v>70952</v>
      </c>
      <c r="D666" t="s">
        <v>71502</v>
      </c>
      <c r="E666" t="s">
        <v>71792</v>
      </c>
      <c r="F666" s="29">
        <v>26.665299999999998</v>
      </c>
      <c r="G666" s="29">
        <v>111.1968</v>
      </c>
      <c r="H666" s="31">
        <v>321</v>
      </c>
      <c r="I666" s="29" t="s">
        <v>71881</v>
      </c>
      <c r="J666" s="31" t="s">
        <v>72281</v>
      </c>
      <c r="K666" s="31" t="s">
        <v>72283</v>
      </c>
      <c r="M666" s="48">
        <v>39808</v>
      </c>
      <c r="N666" s="27" t="s">
        <v>70955</v>
      </c>
      <c r="O666" s="54" t="s">
        <v>72388</v>
      </c>
      <c r="P666" s="11"/>
      <c r="Q666" s="11"/>
      <c r="S666" s="12" t="s">
        <v>70990</v>
      </c>
      <c r="T666" s="6">
        <v>1E-3</v>
      </c>
      <c r="U666" s="6">
        <v>1.666666666666667E-3</v>
      </c>
      <c r="V666" s="6">
        <v>0</v>
      </c>
      <c r="W666" s="6">
        <v>3.2333333333333332E-2</v>
      </c>
      <c r="X666" s="6">
        <v>0.16483333333333336</v>
      </c>
      <c r="Y666" s="6">
        <v>0.19933333333333333</v>
      </c>
      <c r="Z666" s="7">
        <v>0.60083333333333322</v>
      </c>
      <c r="AA666" s="6">
        <v>2.5000000000000001E-3</v>
      </c>
      <c r="AB666" s="6">
        <v>6.6666666666666664E-4</v>
      </c>
      <c r="AC666" s="6">
        <v>0</v>
      </c>
      <c r="AD666" s="6">
        <v>2.8666666666666663E-2</v>
      </c>
      <c r="AE666" s="6">
        <v>0.18049999999999999</v>
      </c>
      <c r="AF666" s="6">
        <v>0.19999999999999998</v>
      </c>
      <c r="AG666" s="7">
        <v>0.58766666666666667</v>
      </c>
      <c r="AH666" s="6">
        <v>2.8333333333333331E-3</v>
      </c>
      <c r="AI666" s="6">
        <v>0</v>
      </c>
      <c r="AJ666" s="6">
        <v>0</v>
      </c>
      <c r="AK666" s="6">
        <v>2.6166666666666668E-2</v>
      </c>
      <c r="AL666" s="6">
        <v>0.18183333333333329</v>
      </c>
      <c r="AM666" s="6">
        <v>0.20916666666666664</v>
      </c>
      <c r="AN666" s="7">
        <v>0.57983333333333331</v>
      </c>
      <c r="AO666" s="6">
        <v>3.2649172307643001E-293</v>
      </c>
      <c r="AP666" s="6">
        <v>0</v>
      </c>
      <c r="AQ666" s="6">
        <v>6.5466097844460999E-155</v>
      </c>
      <c r="AR666" s="6">
        <v>3.2204779787141702E-38</v>
      </c>
      <c r="AS666" s="6">
        <v>4.5336082763190599E-30</v>
      </c>
      <c r="AT666" s="7">
        <v>1</v>
      </c>
      <c r="AU666" s="5">
        <v>6</v>
      </c>
      <c r="AV666" s="6">
        <v>4.5640187418176396E-90</v>
      </c>
      <c r="AW666" s="6">
        <v>3.1471218286428301E-155</v>
      </c>
      <c r="AX666" s="6">
        <v>7.8948787600460203E-50</v>
      </c>
      <c r="AY666" s="6">
        <v>5.1311865166922197E-15</v>
      </c>
      <c r="AZ666" s="6">
        <v>2.8659994424187202E-23</v>
      </c>
      <c r="BA666" s="7">
        <v>0.999999999999995</v>
      </c>
      <c r="BB666" s="6">
        <v>2.08786809535266E-223</v>
      </c>
      <c r="BC666" s="6">
        <v>1.2501579488838401E-108</v>
      </c>
      <c r="BD666" s="6">
        <v>3.9317522614526298E-276</v>
      </c>
      <c r="BE666" s="6">
        <v>1.34310859057526E-37</v>
      </c>
      <c r="BF666" s="6">
        <v>9.8626584672872607E-34</v>
      </c>
      <c r="BG666" s="6">
        <v>4.5908726895898001E-51</v>
      </c>
      <c r="BH666" s="7">
        <v>1</v>
      </c>
      <c r="BI666" s="6">
        <v>8.52798124413309E-294</v>
      </c>
      <c r="BJ666" s="6">
        <v>0</v>
      </c>
      <c r="BK666" s="6">
        <v>4.6759763577023602E-150</v>
      </c>
      <c r="BL666" s="6">
        <v>4.3157106992576502E-38</v>
      </c>
      <c r="BM666" s="6">
        <v>4.1482951980420499E-150</v>
      </c>
      <c r="BN666" s="6">
        <v>1</v>
      </c>
      <c r="BO666" s="7">
        <v>6.19557201511253E-29</v>
      </c>
      <c r="BP666" s="6">
        <v>5.9560815529620399E-96</v>
      </c>
      <c r="BQ666" s="6">
        <v>3.7992632045723202E-161</v>
      </c>
      <c r="BR666" s="6">
        <v>5.8283963638259795E-54</v>
      </c>
      <c r="BS666" s="6">
        <v>3.77013446025857E-15</v>
      </c>
      <c r="BT666" s="6">
        <v>2.5573794418169601E-24</v>
      </c>
      <c r="BU666" s="6">
        <v>0.999999999999996</v>
      </c>
      <c r="BV666" s="7">
        <v>1.02121711826178E-65</v>
      </c>
      <c r="BW666">
        <v>293</v>
      </c>
      <c r="BX666">
        <v>305</v>
      </c>
      <c r="BY666">
        <v>268</v>
      </c>
      <c r="BZ666">
        <v>284</v>
      </c>
      <c r="CA666">
        <v>255</v>
      </c>
      <c r="CB666">
        <v>194</v>
      </c>
      <c r="CC666">
        <v>216</v>
      </c>
      <c r="CD666">
        <v>224</v>
      </c>
      <c r="CE666">
        <v>227</v>
      </c>
      <c r="CF666" s="1">
        <v>240</v>
      </c>
      <c r="CH666" s="43">
        <v>6.8039805600555406E-2</v>
      </c>
      <c r="CJ666" s="27" t="s">
        <v>72357</v>
      </c>
    </row>
    <row r="667" spans="1:88">
      <c r="A667" s="27">
        <v>664</v>
      </c>
      <c r="B667" t="s">
        <v>70952</v>
      </c>
      <c r="D667" t="s">
        <v>71503</v>
      </c>
      <c r="E667" t="s">
        <v>71792</v>
      </c>
      <c r="F667" s="29">
        <v>26.4754</v>
      </c>
      <c r="G667" s="29">
        <v>111.2535</v>
      </c>
      <c r="H667" s="31">
        <v>402</v>
      </c>
      <c r="I667" s="29" t="s">
        <v>71881</v>
      </c>
      <c r="J667" s="31" t="s">
        <v>72281</v>
      </c>
      <c r="K667" s="31" t="s">
        <v>72282</v>
      </c>
      <c r="M667" s="48">
        <v>39808</v>
      </c>
      <c r="N667" s="27" t="s">
        <v>70955</v>
      </c>
      <c r="O667" s="54" t="s">
        <v>72388</v>
      </c>
      <c r="P667" s="11"/>
      <c r="Q667" s="11"/>
      <c r="R667" s="11" t="s">
        <v>70990</v>
      </c>
      <c r="S667" s="12" t="s">
        <v>70990</v>
      </c>
      <c r="T667" s="6">
        <v>0</v>
      </c>
      <c r="U667" s="6">
        <v>1E-3</v>
      </c>
      <c r="V667" s="6">
        <v>1.5000000000000002E-3</v>
      </c>
      <c r="W667" s="6">
        <v>3.1E-2</v>
      </c>
      <c r="X667" s="6">
        <v>0.157</v>
      </c>
      <c r="Y667" s="6">
        <v>0.22316666666666665</v>
      </c>
      <c r="Z667" s="7">
        <v>0.58666666666666656</v>
      </c>
      <c r="AA667" s="6">
        <v>0</v>
      </c>
      <c r="AB667" s="6">
        <v>1E-3</v>
      </c>
      <c r="AC667" s="6">
        <v>2.166666666666667E-3</v>
      </c>
      <c r="AD667" s="6">
        <v>2.8833333333333332E-2</v>
      </c>
      <c r="AE667" s="6">
        <v>0.17866666666666667</v>
      </c>
      <c r="AF667" s="6">
        <v>0.21833333333333335</v>
      </c>
      <c r="AG667" s="7">
        <v>0.5708333333333333</v>
      </c>
      <c r="AH667" s="6">
        <v>0</v>
      </c>
      <c r="AI667" s="6">
        <v>0</v>
      </c>
      <c r="AJ667" s="6">
        <v>1.8333333333333335E-3</v>
      </c>
      <c r="AK667" s="6">
        <v>2.4666666666666667E-2</v>
      </c>
      <c r="AL667" s="6">
        <v>0.17549999999999999</v>
      </c>
      <c r="AM667" s="6">
        <v>0.23349999999999996</v>
      </c>
      <c r="AN667" s="7">
        <v>0.56416666666666659</v>
      </c>
      <c r="AO667" s="6">
        <v>5.74605090336871E-281</v>
      </c>
      <c r="AP667" s="6">
        <v>0</v>
      </c>
      <c r="AQ667" s="6">
        <v>5.6320191061919999E-174</v>
      </c>
      <c r="AR667" s="6">
        <v>1.4115539913526599E-46</v>
      </c>
      <c r="AS667" s="6">
        <v>3.2275398604558098E-33</v>
      </c>
      <c r="AT667" s="7">
        <v>1</v>
      </c>
      <c r="AU667" s="5">
        <v>6</v>
      </c>
      <c r="AV667" s="6">
        <v>9.1646488907390394E-75</v>
      </c>
      <c r="AW667" s="6">
        <v>9.6598150056548095E-136</v>
      </c>
      <c r="AX667" s="6">
        <v>2.9785634243904298E-37</v>
      </c>
      <c r="AY667" s="6">
        <v>4.4408772184999997E-17</v>
      </c>
      <c r="AZ667" s="6">
        <v>1.03915911100913E-19</v>
      </c>
      <c r="BA667" s="7">
        <v>1</v>
      </c>
      <c r="BB667" s="6">
        <v>1.20138598104745E-231</v>
      </c>
      <c r="BC667" s="6">
        <v>2.6007693350334501E-102</v>
      </c>
      <c r="BD667" s="6">
        <v>4.4923555338198397E-272</v>
      </c>
      <c r="BE667" s="6">
        <v>2.3116335126815099E-39</v>
      </c>
      <c r="BF667" s="6">
        <v>1.5415887814043899E-36</v>
      </c>
      <c r="BG667" s="6">
        <v>7.7656329445311002E-55</v>
      </c>
      <c r="BH667" s="7">
        <v>1</v>
      </c>
      <c r="BI667" s="6">
        <v>7.1955018001815496E-281</v>
      </c>
      <c r="BJ667" s="6">
        <v>0</v>
      </c>
      <c r="BK667" s="6">
        <v>2.01443849029382E-168</v>
      </c>
      <c r="BL667" s="6">
        <v>1.8964207607122798E-46</v>
      </c>
      <c r="BM667" s="6">
        <v>1.76984037975485E-145</v>
      </c>
      <c r="BN667" s="6">
        <v>1</v>
      </c>
      <c r="BO667" s="7">
        <v>3.0642107427049001E-31</v>
      </c>
      <c r="BP667" s="6">
        <v>8.36854666379789E-81</v>
      </c>
      <c r="BQ667" s="6">
        <v>6.8951346781669204E-142</v>
      </c>
      <c r="BR667" s="6">
        <v>1.5552362059371699E-41</v>
      </c>
      <c r="BS667" s="6">
        <v>4.5013968145283103E-17</v>
      </c>
      <c r="BT667" s="6">
        <v>3.69486830796878E-20</v>
      </c>
      <c r="BU667" s="6">
        <v>1</v>
      </c>
      <c r="BV667" s="7">
        <v>3.96542457902604E-49</v>
      </c>
      <c r="BW667">
        <v>294</v>
      </c>
      <c r="BX667">
        <v>306</v>
      </c>
      <c r="BY667">
        <v>270</v>
      </c>
      <c r="BZ667">
        <v>287</v>
      </c>
      <c r="CA667">
        <v>251</v>
      </c>
      <c r="CB667">
        <v>194</v>
      </c>
      <c r="CC667">
        <v>216</v>
      </c>
      <c r="CD667">
        <v>226</v>
      </c>
      <c r="CE667">
        <v>227</v>
      </c>
      <c r="CF667" s="1">
        <v>249</v>
      </c>
      <c r="CH667" s="43">
        <v>7.1177784870730898E-2</v>
      </c>
      <c r="CJ667" s="27" t="s">
        <v>72357</v>
      </c>
    </row>
    <row r="668" spans="1:88">
      <c r="A668" s="27">
        <v>665</v>
      </c>
      <c r="B668" t="s">
        <v>70952</v>
      </c>
      <c r="D668" t="s">
        <v>71504</v>
      </c>
      <c r="E668" t="s">
        <v>71792</v>
      </c>
      <c r="F668" s="29">
        <v>26.560300000000002</v>
      </c>
      <c r="G668" s="29">
        <v>111.2223</v>
      </c>
      <c r="H668" s="31">
        <v>376</v>
      </c>
      <c r="I668" s="29" t="s">
        <v>71881</v>
      </c>
      <c r="J668" s="31" t="s">
        <v>72281</v>
      </c>
      <c r="K668" s="31" t="s">
        <v>72283</v>
      </c>
      <c r="M668" s="48">
        <v>39808</v>
      </c>
      <c r="N668" s="27" t="s">
        <v>70955</v>
      </c>
      <c r="O668" s="54" t="s">
        <v>72388</v>
      </c>
      <c r="P668" s="11"/>
      <c r="Q668" s="11"/>
      <c r="T668" s="6">
        <v>0</v>
      </c>
      <c r="U668" s="6">
        <v>2.8333333333333335E-3</v>
      </c>
      <c r="V668" s="6">
        <v>0</v>
      </c>
      <c r="W668" s="6">
        <v>4.1500000000000002E-2</v>
      </c>
      <c r="X668" s="6">
        <v>0.19416666666666663</v>
      </c>
      <c r="Y668" s="6">
        <v>0.18016666666666667</v>
      </c>
      <c r="Z668" s="7">
        <v>0.58083333333333331</v>
      </c>
      <c r="AA668" s="6">
        <v>0</v>
      </c>
      <c r="AB668" s="6">
        <v>1E-3</v>
      </c>
      <c r="AC668" s="6">
        <v>0</v>
      </c>
      <c r="AD668" s="6">
        <v>4.6166666666666661E-2</v>
      </c>
      <c r="AE668" s="6">
        <v>0.20450000000000002</v>
      </c>
      <c r="AF668" s="6">
        <v>0.18783333333333332</v>
      </c>
      <c r="AG668" s="7">
        <v>0.56083333333333341</v>
      </c>
      <c r="AH668" s="6">
        <v>0</v>
      </c>
      <c r="AI668" s="6">
        <v>8.3333333333333339E-4</v>
      </c>
      <c r="AJ668" s="6">
        <v>0</v>
      </c>
      <c r="AK668" s="6">
        <v>4.4999999999999991E-2</v>
      </c>
      <c r="AL668" s="6">
        <v>0.21633333333333335</v>
      </c>
      <c r="AM668" s="6">
        <v>0.18799999999999997</v>
      </c>
      <c r="AN668" s="7">
        <v>0.5498333333333334</v>
      </c>
      <c r="AO668" s="6">
        <v>3.4630879395693197E-288</v>
      </c>
      <c r="AP668" s="6">
        <v>0</v>
      </c>
      <c r="AQ668" s="6">
        <v>5.9654097783626804E-170</v>
      </c>
      <c r="AR668" s="6">
        <v>6.83224751483745E-37</v>
      </c>
      <c r="AS668" s="6">
        <v>2.7609843648249699E-33</v>
      </c>
      <c r="AT668" s="7">
        <v>1</v>
      </c>
      <c r="AU668" s="5">
        <v>6</v>
      </c>
      <c r="AV668" s="6">
        <v>5.30410628724357E-88</v>
      </c>
      <c r="AW668" s="6">
        <v>9.0030043002987696E-156</v>
      </c>
      <c r="AX668" s="6">
        <v>9.3055562953212905E-41</v>
      </c>
      <c r="AY668" s="6">
        <v>3.0366095062525301E-10</v>
      </c>
      <c r="AZ668" s="6">
        <v>1.27212885363973E-13</v>
      </c>
      <c r="BA668" s="7">
        <v>0.99999999969621201</v>
      </c>
      <c r="BB668" s="6">
        <v>1.23965712730954E-235</v>
      </c>
      <c r="BC668" s="6">
        <v>1.8967634852680801E-100</v>
      </c>
      <c r="BD668" s="6">
        <v>1.55304623961859E-287</v>
      </c>
      <c r="BE668" s="6">
        <v>4.0009111139683902E-39</v>
      </c>
      <c r="BF668" s="6">
        <v>3.7863667816240798E-30</v>
      </c>
      <c r="BG668" s="6">
        <v>1.7204483416654499E-47</v>
      </c>
      <c r="BH668" s="7">
        <v>1</v>
      </c>
      <c r="BI668" s="6">
        <v>7.0305145965706503E-289</v>
      </c>
      <c r="BJ668" s="6">
        <v>0</v>
      </c>
      <c r="BK668" s="6">
        <v>5.1969005623852101E-166</v>
      </c>
      <c r="BL668" s="6">
        <v>8.6063465577363996E-37</v>
      </c>
      <c r="BM668" s="6">
        <v>9.2248317412749302E-144</v>
      </c>
      <c r="BN668" s="6">
        <v>1</v>
      </c>
      <c r="BO668" s="7">
        <v>1.0868167499042999E-32</v>
      </c>
      <c r="BP668" s="6">
        <v>5.5910260600608E-94</v>
      </c>
      <c r="BQ668" s="6">
        <v>6.7926343810051902E-162</v>
      </c>
      <c r="BR668" s="6">
        <v>2.77847412808438E-44</v>
      </c>
      <c r="BS668" s="6">
        <v>3.7071043809267598E-10</v>
      </c>
      <c r="BT668" s="6">
        <v>9.0408577023403194E-14</v>
      </c>
      <c r="BU668" s="6">
        <v>0.99999999962919905</v>
      </c>
      <c r="BV668" s="7">
        <v>2.8130682901857802E-50</v>
      </c>
      <c r="BW668">
        <v>294</v>
      </c>
      <c r="BX668">
        <v>306</v>
      </c>
      <c r="BY668">
        <v>270</v>
      </c>
      <c r="BZ668">
        <v>287</v>
      </c>
      <c r="CA668">
        <v>251</v>
      </c>
      <c r="CB668">
        <v>194</v>
      </c>
      <c r="CC668">
        <v>216</v>
      </c>
      <c r="CD668">
        <v>226</v>
      </c>
      <c r="CE668">
        <v>227</v>
      </c>
      <c r="CF668" s="1">
        <v>249</v>
      </c>
      <c r="CH668" s="43">
        <v>6.3520871143375707E-2</v>
      </c>
      <c r="CJ668" s="27" t="s">
        <v>72357</v>
      </c>
    </row>
    <row r="669" spans="1:88">
      <c r="A669" s="27">
        <v>666</v>
      </c>
      <c r="B669" t="s">
        <v>70952</v>
      </c>
      <c r="D669" t="s">
        <v>71505</v>
      </c>
      <c r="E669" t="s">
        <v>71792</v>
      </c>
      <c r="F669" s="29">
        <v>25.016100000000002</v>
      </c>
      <c r="G669" s="29">
        <v>109.5852</v>
      </c>
      <c r="H669" s="31">
        <v>499</v>
      </c>
      <c r="I669" s="29" t="s">
        <v>71881</v>
      </c>
      <c r="J669" s="31" t="s">
        <v>72275</v>
      </c>
      <c r="K669" s="31" t="s">
        <v>72317</v>
      </c>
      <c r="M669" s="48">
        <v>40105</v>
      </c>
      <c r="N669" s="27" t="s">
        <v>70955</v>
      </c>
      <c r="O669" s="54" t="s">
        <v>72388</v>
      </c>
      <c r="P669" s="11"/>
      <c r="Q669" s="11"/>
      <c r="T669" s="6">
        <v>0</v>
      </c>
      <c r="U669" s="6">
        <v>1.3333333333333333E-3</v>
      </c>
      <c r="V669" s="6">
        <v>0</v>
      </c>
      <c r="W669" s="6">
        <v>1.6666666666666668E-3</v>
      </c>
      <c r="X669" s="6">
        <v>0.39450000000000002</v>
      </c>
      <c r="Y669" s="6">
        <v>2.7666666666666669E-2</v>
      </c>
      <c r="Z669" s="7">
        <v>0.5741666666666666</v>
      </c>
      <c r="AA669" s="6">
        <v>0</v>
      </c>
      <c r="AB669" s="6">
        <v>0</v>
      </c>
      <c r="AC669" s="6">
        <v>0</v>
      </c>
      <c r="AD669" s="6">
        <v>8.3333333333333339E-4</v>
      </c>
      <c r="AE669" s="6">
        <v>0.34516666666666662</v>
      </c>
      <c r="AF669" s="6">
        <v>9.7000000000000017E-2</v>
      </c>
      <c r="AG669" s="7">
        <v>0.55650000000000011</v>
      </c>
      <c r="AH669" s="6">
        <v>0</v>
      </c>
      <c r="AI669" s="6">
        <v>0</v>
      </c>
      <c r="AJ669" s="6">
        <v>0</v>
      </c>
      <c r="AK669" s="6">
        <v>5.0000000000000001E-4</v>
      </c>
      <c r="AL669" s="6">
        <v>0.41933333333333334</v>
      </c>
      <c r="AM669" s="6">
        <v>3.7666666666666668E-2</v>
      </c>
      <c r="AN669" s="7">
        <v>0.54183333333333339</v>
      </c>
      <c r="AO669" s="6">
        <v>3.9484412966813404E-276</v>
      </c>
      <c r="AP669" s="6">
        <v>0</v>
      </c>
      <c r="AQ669" s="6">
        <v>1.56321026175775E-178</v>
      </c>
      <c r="AR669" s="6">
        <v>9.1961031587712797E-32</v>
      </c>
      <c r="AS669" s="6">
        <v>1.8999222161216499E-41</v>
      </c>
      <c r="AT669" s="7">
        <v>1</v>
      </c>
      <c r="AU669" s="5">
        <v>6</v>
      </c>
      <c r="AV669" s="6">
        <v>1.15859688465512E-67</v>
      </c>
      <c r="AW669" s="6">
        <v>2.85103396740083E-135</v>
      </c>
      <c r="AX669" s="6">
        <v>2.12367292522662E-51</v>
      </c>
      <c r="AY669" s="6">
        <v>1.0087815905297699E-12</v>
      </c>
      <c r="AZ669" s="6">
        <v>5.2256718065007199E-27</v>
      </c>
      <c r="BA669" s="7">
        <v>0.99999999999899103</v>
      </c>
      <c r="BB669" s="6">
        <v>4.6761083353474599E-231</v>
      </c>
      <c r="BC669" s="6">
        <v>8.6623155766294198E-93</v>
      </c>
      <c r="BD669" s="6">
        <v>5.5489946331950899E-254</v>
      </c>
      <c r="BE669" s="6">
        <v>3.0843806958660399E-37</v>
      </c>
      <c r="BF669" s="6">
        <v>2.9077937927529399E-22</v>
      </c>
      <c r="BG669" s="6">
        <v>1.93986809639356E-47</v>
      </c>
      <c r="BH669" s="7">
        <v>1</v>
      </c>
      <c r="BI669" s="6">
        <v>6.4209073839685506E-278</v>
      </c>
      <c r="BJ669" s="6">
        <v>0</v>
      </c>
      <c r="BK669" s="6">
        <v>2.23383037684635E-174</v>
      </c>
      <c r="BL669" s="6">
        <v>8.2059569747277803E-32</v>
      </c>
      <c r="BM669" s="6">
        <v>1.9383402305357599E-161</v>
      </c>
      <c r="BN669" s="6">
        <v>1</v>
      </c>
      <c r="BO669" s="7">
        <v>1.34464688082999E-41</v>
      </c>
      <c r="BP669" s="6">
        <v>2.8611044474054E-74</v>
      </c>
      <c r="BQ669" s="6">
        <v>5.3991616053703303E-142</v>
      </c>
      <c r="BR669" s="6">
        <v>7.1624875466561902E-56</v>
      </c>
      <c r="BS669" s="6">
        <v>1.21199965539657E-12</v>
      </c>
      <c r="BT669" s="6">
        <v>3.05800494491331E-27</v>
      </c>
      <c r="BU669" s="6">
        <v>0.99999999999878797</v>
      </c>
      <c r="BV669" s="7">
        <v>2.25032452728329E-62</v>
      </c>
      <c r="BW669">
        <v>294</v>
      </c>
      <c r="BX669">
        <v>306</v>
      </c>
      <c r="BY669">
        <v>270</v>
      </c>
      <c r="BZ669">
        <v>287</v>
      </c>
      <c r="CA669">
        <v>251</v>
      </c>
      <c r="CB669">
        <v>194</v>
      </c>
      <c r="CC669">
        <v>216</v>
      </c>
      <c r="CD669">
        <v>226</v>
      </c>
      <c r="CE669">
        <v>227</v>
      </c>
      <c r="CF669" s="1">
        <v>249</v>
      </c>
      <c r="CH669" s="43">
        <v>6.4534141671984693E-2</v>
      </c>
      <c r="CJ669" s="27" t="s">
        <v>72357</v>
      </c>
    </row>
    <row r="670" spans="1:88">
      <c r="A670" s="27">
        <v>667</v>
      </c>
      <c r="B670" t="s">
        <v>70952</v>
      </c>
      <c r="D670" t="s">
        <v>71506</v>
      </c>
      <c r="E670" t="s">
        <v>71792</v>
      </c>
      <c r="F670" s="29">
        <v>22.125299999999999</v>
      </c>
      <c r="G670" s="29">
        <v>108.61669999999999</v>
      </c>
      <c r="H670" s="31">
        <v>38</v>
      </c>
      <c r="I670" s="29" t="s">
        <v>71881</v>
      </c>
      <c r="J670" s="31" t="s">
        <v>72275</v>
      </c>
      <c r="K670" s="31" t="s">
        <v>72276</v>
      </c>
      <c r="M670" s="48">
        <v>39806</v>
      </c>
      <c r="N670" s="27" t="s">
        <v>70955</v>
      </c>
      <c r="O670" s="54" t="s">
        <v>72388</v>
      </c>
      <c r="P670" s="11"/>
      <c r="Q670" s="11"/>
      <c r="T670" s="6">
        <v>0</v>
      </c>
      <c r="U670" s="6">
        <v>8.3333333333333339E-4</v>
      </c>
      <c r="V670" s="6">
        <v>0</v>
      </c>
      <c r="W670" s="6">
        <v>0</v>
      </c>
      <c r="X670" s="6">
        <v>0.43416666666666665</v>
      </c>
      <c r="Y670" s="6">
        <v>0</v>
      </c>
      <c r="Z670" s="7">
        <v>0.56399999999999995</v>
      </c>
      <c r="AA670" s="6">
        <v>0</v>
      </c>
      <c r="AB670" s="6">
        <v>0</v>
      </c>
      <c r="AC670" s="6">
        <v>0</v>
      </c>
      <c r="AD670" s="6">
        <v>0</v>
      </c>
      <c r="AE670" s="6">
        <v>0.371</v>
      </c>
      <c r="AF670" s="6">
        <v>7.4166666666666672E-2</v>
      </c>
      <c r="AG670" s="7">
        <v>0.55366666666666664</v>
      </c>
      <c r="AH670" s="6">
        <v>0</v>
      </c>
      <c r="AI670" s="6">
        <v>0</v>
      </c>
      <c r="AJ670" s="6">
        <v>0</v>
      </c>
      <c r="AK670" s="6">
        <v>0</v>
      </c>
      <c r="AL670" s="6">
        <v>0.45500000000000002</v>
      </c>
      <c r="AM670" s="6">
        <v>6.6666666666666664E-4</v>
      </c>
      <c r="AN670" s="7">
        <v>0.54366666666666674</v>
      </c>
      <c r="AO670" s="6">
        <v>1.21763634489236E-274</v>
      </c>
      <c r="AP670" s="6">
        <v>0</v>
      </c>
      <c r="AQ670" s="6">
        <v>3.8112402151772798E-170</v>
      </c>
      <c r="AR670" s="6">
        <v>1.8880685521788399E-34</v>
      </c>
      <c r="AS670" s="6">
        <v>1.6108487890859601E-39</v>
      </c>
      <c r="AT670" s="7">
        <v>1</v>
      </c>
      <c r="AU670" s="5">
        <v>6</v>
      </c>
      <c r="AV670" s="6">
        <v>5.9285193808549005E-91</v>
      </c>
      <c r="AW670" s="6">
        <v>4.6261977278079501E-175</v>
      </c>
      <c r="AX670" s="6">
        <v>2.9133670437930901E-57</v>
      </c>
      <c r="AY670" s="6">
        <v>0.99997151341557799</v>
      </c>
      <c r="AZ670" s="6">
        <v>1.4189982629268899E-28</v>
      </c>
      <c r="BA670" s="7">
        <v>2.84865844224129E-5</v>
      </c>
      <c r="BB670" s="6">
        <v>3.4256053097507901E-220</v>
      </c>
      <c r="BC670" s="6">
        <v>5.9431852878556806E-98</v>
      </c>
      <c r="BD670" s="6">
        <v>1.25616587074477E-253</v>
      </c>
      <c r="BE670" s="6">
        <v>4.4168273890734601E-36</v>
      </c>
      <c r="BF670" s="6">
        <v>1.1907367746288601E-2</v>
      </c>
      <c r="BG670" s="6">
        <v>2.8528507412463498E-35</v>
      </c>
      <c r="BH670" s="7">
        <v>0.98809263225371102</v>
      </c>
      <c r="BI670" s="6">
        <v>5.2690149713509799E-278</v>
      </c>
      <c r="BJ670" s="6">
        <v>0</v>
      </c>
      <c r="BK670" s="6">
        <v>4.2298913936558602E-169</v>
      </c>
      <c r="BL670" s="6">
        <v>1.6923629164832499E-34</v>
      </c>
      <c r="BM670" s="6">
        <v>1.6965994786571201E-158</v>
      </c>
      <c r="BN670" s="6">
        <v>1</v>
      </c>
      <c r="BO670" s="7">
        <v>2.3973421465805199E-42</v>
      </c>
      <c r="BP670" s="6">
        <v>3.7198489683466598E-97</v>
      </c>
      <c r="BQ670" s="6">
        <v>2.7577318281440298E-181</v>
      </c>
      <c r="BR670" s="6">
        <v>1.5344815503154E-61</v>
      </c>
      <c r="BS670" s="6">
        <v>0.99996452099247901</v>
      </c>
      <c r="BT670" s="6">
        <v>2.5767594503423598E-29</v>
      </c>
      <c r="BU670" s="6">
        <v>3.5479007521415799E-5</v>
      </c>
      <c r="BV670" s="7">
        <v>5.3317887335284998E-72</v>
      </c>
      <c r="BW670">
        <v>294</v>
      </c>
      <c r="BX670">
        <v>306</v>
      </c>
      <c r="BY670">
        <v>270</v>
      </c>
      <c r="BZ670">
        <v>287</v>
      </c>
      <c r="CA670">
        <v>251</v>
      </c>
      <c r="CB670">
        <v>194</v>
      </c>
      <c r="CC670">
        <v>216</v>
      </c>
      <c r="CD670">
        <v>226</v>
      </c>
      <c r="CE670">
        <v>227</v>
      </c>
      <c r="CF670" s="1">
        <v>249</v>
      </c>
      <c r="CH670" s="43">
        <v>7.2606855951431903E-2</v>
      </c>
      <c r="CJ670" s="27" t="s">
        <v>72357</v>
      </c>
    </row>
    <row r="671" spans="1:88">
      <c r="A671" s="27">
        <v>668</v>
      </c>
      <c r="B671" t="s">
        <v>70952</v>
      </c>
      <c r="D671" t="s">
        <v>71507</v>
      </c>
      <c r="E671" t="s">
        <v>71792</v>
      </c>
      <c r="F671" s="29">
        <v>21.9407</v>
      </c>
      <c r="G671" s="29">
        <v>108.6454</v>
      </c>
      <c r="H671" s="31">
        <v>3</v>
      </c>
      <c r="I671" s="29" t="s">
        <v>71881</v>
      </c>
      <c r="J671" s="31" t="s">
        <v>72275</v>
      </c>
      <c r="K671" s="31" t="s">
        <v>72276</v>
      </c>
      <c r="M671" s="48">
        <v>39806</v>
      </c>
      <c r="N671" s="27" t="s">
        <v>70955</v>
      </c>
      <c r="O671" s="54" t="s">
        <v>72388</v>
      </c>
      <c r="P671" s="11"/>
      <c r="Q671" s="11"/>
      <c r="T671" s="6">
        <v>0</v>
      </c>
      <c r="U671" s="6">
        <v>5.0000000000000001E-4</v>
      </c>
      <c r="V671" s="6">
        <v>5.5000000000000005E-3</v>
      </c>
      <c r="W671" s="6">
        <v>5.0000000000000001E-4</v>
      </c>
      <c r="X671" s="6">
        <v>0.434</v>
      </c>
      <c r="Y671" s="6">
        <v>0</v>
      </c>
      <c r="Z671" s="7">
        <v>0.55866666666666676</v>
      </c>
      <c r="AA671" s="6">
        <v>0</v>
      </c>
      <c r="AB671" s="6">
        <v>3.3333333333333332E-4</v>
      </c>
      <c r="AC671" s="6">
        <v>4.6666666666666671E-3</v>
      </c>
      <c r="AD671" s="6">
        <v>1E-3</v>
      </c>
      <c r="AE671" s="6">
        <v>0.37366666666666665</v>
      </c>
      <c r="AF671" s="6">
        <v>7.5499999999999998E-2</v>
      </c>
      <c r="AG671" s="7">
        <v>0.54483333333333339</v>
      </c>
      <c r="AH671" s="6">
        <v>0</v>
      </c>
      <c r="AI671" s="6">
        <v>1E-3</v>
      </c>
      <c r="AJ671" s="6">
        <v>4.8333333333333327E-3</v>
      </c>
      <c r="AK671" s="6">
        <v>1E-3</v>
      </c>
      <c r="AL671" s="6">
        <v>0.45983333333333337</v>
      </c>
      <c r="AM671" s="6">
        <v>1E-3</v>
      </c>
      <c r="AN671" s="7">
        <v>0.53283333333333338</v>
      </c>
      <c r="AO671" s="6">
        <v>1.9716021245870699E-290</v>
      </c>
      <c r="AP671" s="6">
        <f>4.61929738786278*10^-317</f>
        <v>0</v>
      </c>
      <c r="AQ671" s="6">
        <v>2.5391926922589701E-162</v>
      </c>
      <c r="AR671" s="6">
        <v>1.1281882502927899E-29</v>
      </c>
      <c r="AS671" s="6">
        <v>2.5956317840515602E-36</v>
      </c>
      <c r="AT671" s="7">
        <v>1</v>
      </c>
      <c r="AU671" s="5">
        <v>6</v>
      </c>
      <c r="AV671" s="6">
        <v>7.2134375101629306E-89</v>
      </c>
      <c r="AW671" s="6">
        <v>1.93505713304441E-145</v>
      </c>
      <c r="AX671" s="6">
        <v>1.3779527078015899E-51</v>
      </c>
      <c r="AY671" s="6">
        <v>0.99991166311304802</v>
      </c>
      <c r="AZ671" s="6">
        <v>7.2224134343044295E-21</v>
      </c>
      <c r="BA671" s="7">
        <v>8.8336886952244807E-5</v>
      </c>
      <c r="BB671" s="6">
        <v>4.2353179201642801E-227</v>
      </c>
      <c r="BC671" s="6">
        <v>2.60170387756063E-99</v>
      </c>
      <c r="BD671" s="6">
        <v>7.1177573360004003E-239</v>
      </c>
      <c r="BE671" s="6">
        <v>1.84791277466785E-35</v>
      </c>
      <c r="BF671" s="6">
        <v>3.9002602926943801E-16</v>
      </c>
      <c r="BG671" s="6">
        <v>2.5385678038399299E-45</v>
      </c>
      <c r="BH671" s="7">
        <v>1</v>
      </c>
      <c r="BI671" s="6">
        <v>3.33854787285946E-292</v>
      </c>
      <c r="BJ671" s="6">
        <f>2.28692206197331*10^-311</f>
        <v>0</v>
      </c>
      <c r="BK671" s="6">
        <v>6.7015150225625596E-160</v>
      </c>
      <c r="BL671" s="6">
        <v>1.2079159211535101E-29</v>
      </c>
      <c r="BM671" s="6">
        <v>4.52640009299502E-147</v>
      </c>
      <c r="BN671" s="6">
        <v>1</v>
      </c>
      <c r="BO671" s="7">
        <v>2.83974539398654E-37</v>
      </c>
      <c r="BP671" s="6">
        <v>1.8506053906934099E-95</v>
      </c>
      <c r="BQ671" s="6">
        <v>3.9341907569286197E-152</v>
      </c>
      <c r="BR671" s="6">
        <v>5.27786676115113E-56</v>
      </c>
      <c r="BS671" s="6">
        <v>0.99991034685779201</v>
      </c>
      <c r="BT671" s="6">
        <v>2.0977387163763799E-21</v>
      </c>
      <c r="BU671" s="6">
        <v>8.9653142207598904E-5</v>
      </c>
      <c r="BV671" s="7">
        <v>1.37018746818576E-64</v>
      </c>
      <c r="BW671">
        <v>294</v>
      </c>
      <c r="BX671">
        <v>306</v>
      </c>
      <c r="BY671">
        <v>270</v>
      </c>
      <c r="BZ671">
        <v>287</v>
      </c>
      <c r="CA671">
        <v>251</v>
      </c>
      <c r="CB671">
        <v>194</v>
      </c>
      <c r="CC671">
        <v>216</v>
      </c>
      <c r="CD671">
        <v>226</v>
      </c>
      <c r="CE671">
        <v>227</v>
      </c>
      <c r="CF671" s="1">
        <v>249</v>
      </c>
      <c r="CH671" s="43">
        <v>5.4989816700610997E-2</v>
      </c>
      <c r="CJ671" s="27" t="s">
        <v>72357</v>
      </c>
    </row>
    <row r="672" spans="1:88">
      <c r="A672" s="27">
        <v>669</v>
      </c>
      <c r="B672" t="s">
        <v>70952</v>
      </c>
      <c r="D672" t="s">
        <v>71508</v>
      </c>
      <c r="E672" t="s">
        <v>71792</v>
      </c>
      <c r="F672" s="29">
        <v>26.241700000000002</v>
      </c>
      <c r="G672" s="29">
        <v>111.4537</v>
      </c>
      <c r="H672" s="31">
        <v>119</v>
      </c>
      <c r="I672" s="29" t="s">
        <v>71881</v>
      </c>
      <c r="J672" s="31" t="s">
        <v>72281</v>
      </c>
      <c r="K672" s="31" t="s">
        <v>72282</v>
      </c>
      <c r="M672" s="48">
        <v>39808</v>
      </c>
      <c r="N672" s="27" t="s">
        <v>70955</v>
      </c>
      <c r="O672" s="54" t="s">
        <v>72388</v>
      </c>
      <c r="P672" s="11"/>
      <c r="Q672" s="11"/>
      <c r="S672" s="12" t="s">
        <v>70990</v>
      </c>
      <c r="T672" s="6">
        <v>0</v>
      </c>
      <c r="U672" s="6">
        <v>0.01</v>
      </c>
      <c r="V672" s="6">
        <v>1.6666666666666666E-4</v>
      </c>
      <c r="W672" s="6">
        <v>2.6666666666666668E-2</v>
      </c>
      <c r="X672" s="6">
        <v>0.12216666666666666</v>
      </c>
      <c r="Y672" s="6">
        <v>0.28616666666666662</v>
      </c>
      <c r="Z672" s="7">
        <v>0.55433333333333346</v>
      </c>
      <c r="AA672" s="6">
        <v>0</v>
      </c>
      <c r="AB672" s="6">
        <v>1.6666666666666666E-4</v>
      </c>
      <c r="AC672" s="6">
        <v>0</v>
      </c>
      <c r="AD672" s="6">
        <v>3.7333333333333336E-2</v>
      </c>
      <c r="AE672" s="6">
        <v>0.16116666666666668</v>
      </c>
      <c r="AF672" s="6">
        <v>0.26316666666666666</v>
      </c>
      <c r="AG672" s="7">
        <v>0.53766666666666663</v>
      </c>
      <c r="AH672" s="6">
        <v>0</v>
      </c>
      <c r="AI672" s="6">
        <v>0</v>
      </c>
      <c r="AJ672" s="6">
        <v>0</v>
      </c>
      <c r="AK672" s="6">
        <v>3.0333333333333334E-2</v>
      </c>
      <c r="AL672" s="6">
        <v>0.14133333333333334</v>
      </c>
      <c r="AM672" s="6">
        <v>0.29833333333333334</v>
      </c>
      <c r="AN672" s="7">
        <v>0.52933333333333332</v>
      </c>
      <c r="AO672" s="6">
        <v>3.5051717206362599E-298</v>
      </c>
      <c r="AP672" s="6">
        <v>0</v>
      </c>
      <c r="AQ672" s="6">
        <v>2.0117290412724201E-179</v>
      </c>
      <c r="AR672" s="6">
        <v>6.0787970841732805E-48</v>
      </c>
      <c r="AS672" s="6">
        <v>1.51781873677094E-24</v>
      </c>
      <c r="AT672" s="7">
        <v>1</v>
      </c>
      <c r="AU672" s="5">
        <v>6</v>
      </c>
      <c r="AV672" s="6">
        <v>2.5963979385147702E-72</v>
      </c>
      <c r="AW672" s="6">
        <v>1.6599871086444101E-142</v>
      </c>
      <c r="AX672" s="6">
        <v>9.8611537953959903E-35</v>
      </c>
      <c r="AY672" s="6">
        <v>3.0945942482556499E-10</v>
      </c>
      <c r="AZ672" s="6">
        <v>7.5239178979616503E-9</v>
      </c>
      <c r="BA672" s="7">
        <v>0.99999999216662305</v>
      </c>
      <c r="BB672" s="6">
        <v>1.4794751326094599E-229</v>
      </c>
      <c r="BC672" s="6">
        <v>1.76030979496316E-107</v>
      </c>
      <c r="BD672" s="6">
        <v>6.6913633236041E-266</v>
      </c>
      <c r="BE672" s="6">
        <v>1.8428249855839599E-41</v>
      </c>
      <c r="BF672" s="6">
        <v>2.7903737237800101E-39</v>
      </c>
      <c r="BG672" s="6">
        <v>1.4050371524730901E-42</v>
      </c>
      <c r="BH672" s="7">
        <v>1</v>
      </c>
      <c r="BI672" s="6">
        <v>9.9643729467159904E-296</v>
      </c>
      <c r="BJ672" s="6">
        <v>0</v>
      </c>
      <c r="BK672" s="6">
        <v>2.7329741131252799E-172</v>
      </c>
      <c r="BL672" s="6">
        <v>1.2323756569459799E-47</v>
      </c>
      <c r="BM672" s="6">
        <v>2.7662967108749499E-124</v>
      </c>
      <c r="BN672" s="6">
        <v>1</v>
      </c>
      <c r="BO672" s="7">
        <v>5.0950399936352901E-20</v>
      </c>
      <c r="BP672" s="6">
        <v>2.5056559117603499E-80</v>
      </c>
      <c r="BQ672" s="6">
        <v>8.9951727992251906E-151</v>
      </c>
      <c r="BR672" s="6">
        <v>6.62418656372092E-40</v>
      </c>
      <c r="BS672" s="6">
        <v>8.8065110874407703E-10</v>
      </c>
      <c r="BT672" s="6">
        <v>9.0647492934717496E-8</v>
      </c>
      <c r="BU672" s="6">
        <v>0.99999990847185605</v>
      </c>
      <c r="BV672" s="7">
        <v>7.3111483470177995E-38</v>
      </c>
      <c r="BW672">
        <v>293</v>
      </c>
      <c r="BX672">
        <v>305</v>
      </c>
      <c r="BY672">
        <v>268</v>
      </c>
      <c r="BZ672">
        <v>284</v>
      </c>
      <c r="CA672">
        <v>255</v>
      </c>
      <c r="CB672">
        <v>194</v>
      </c>
      <c r="CC672">
        <v>216</v>
      </c>
      <c r="CD672">
        <v>222</v>
      </c>
      <c r="CE672">
        <v>227</v>
      </c>
      <c r="CF672" s="1">
        <v>240</v>
      </c>
      <c r="CH672" s="43">
        <v>7.2905739547429904E-2</v>
      </c>
      <c r="CJ672" s="27" t="s">
        <v>72357</v>
      </c>
    </row>
    <row r="673" spans="1:88">
      <c r="A673" s="27">
        <v>670</v>
      </c>
      <c r="B673" t="s">
        <v>70952</v>
      </c>
      <c r="D673" t="s">
        <v>71509</v>
      </c>
      <c r="E673" t="s">
        <v>71792</v>
      </c>
      <c r="F673" s="29">
        <v>26.748899999999999</v>
      </c>
      <c r="G673" s="29">
        <v>111.1506</v>
      </c>
      <c r="H673" s="31">
        <v>339</v>
      </c>
      <c r="I673" s="29" t="s">
        <v>71881</v>
      </c>
      <c r="J673" s="31" t="s">
        <v>72281</v>
      </c>
      <c r="K673" s="31" t="s">
        <v>72283</v>
      </c>
      <c r="M673" s="48">
        <v>39808</v>
      </c>
      <c r="N673" s="27" t="s">
        <v>70955</v>
      </c>
      <c r="O673" s="54" t="s">
        <v>72388</v>
      </c>
      <c r="P673" s="11"/>
      <c r="Q673" s="11"/>
      <c r="T673" s="6">
        <v>0</v>
      </c>
      <c r="U673" s="6">
        <v>1E-3</v>
      </c>
      <c r="V673" s="6">
        <v>1E-3</v>
      </c>
      <c r="W673" s="6">
        <v>2.7333333333333334E-2</v>
      </c>
      <c r="X673" s="6">
        <v>0.127</v>
      </c>
      <c r="Y673" s="6">
        <v>0.28999999999999998</v>
      </c>
      <c r="Z673" s="7">
        <v>0.55400000000000016</v>
      </c>
      <c r="AA673" s="6">
        <v>0</v>
      </c>
      <c r="AB673" s="6">
        <v>1.3333333333333333E-3</v>
      </c>
      <c r="AC673" s="6">
        <v>1E-3</v>
      </c>
      <c r="AD673" s="6">
        <v>2.0666666666666667E-2</v>
      </c>
      <c r="AE673" s="6">
        <v>0.16183333333333336</v>
      </c>
      <c r="AF673" s="6">
        <v>0.27033333333333331</v>
      </c>
      <c r="AG673" s="7">
        <v>0.54500000000000004</v>
      </c>
      <c r="AH673" s="6">
        <v>0</v>
      </c>
      <c r="AI673" s="6">
        <v>6.6666666666666664E-4</v>
      </c>
      <c r="AJ673" s="6">
        <v>1E-3</v>
      </c>
      <c r="AK673" s="6">
        <v>1.8666666666666668E-2</v>
      </c>
      <c r="AL673" s="6">
        <v>0.13950000000000001</v>
      </c>
      <c r="AM673" s="6">
        <v>0.30349999999999999</v>
      </c>
      <c r="AN673" s="7">
        <v>0.53716666666666668</v>
      </c>
      <c r="AO673" s="6">
        <v>2.86503229775133E-257</v>
      </c>
      <c r="AP673" s="6">
        <f>4.54985497914285*10^-317</f>
        <v>0</v>
      </c>
      <c r="AQ673" s="6">
        <v>1.2790857911268199E-143</v>
      </c>
      <c r="AR673" s="6">
        <v>6.0586227508196499E-40</v>
      </c>
      <c r="AS673" s="6">
        <v>7.7644134528676598E-18</v>
      </c>
      <c r="AT673" s="7">
        <v>1</v>
      </c>
      <c r="AU673" s="5">
        <v>6</v>
      </c>
      <c r="AV673" s="6">
        <v>1.7867679445268401E-96</v>
      </c>
      <c r="AW673" s="6">
        <v>3.1994165209316202E-175</v>
      </c>
      <c r="AX673" s="6">
        <v>3.5592510981714101E-54</v>
      </c>
      <c r="AY673" s="6">
        <v>1.49899844428815E-17</v>
      </c>
      <c r="AZ673" s="6">
        <v>2.2739219253309902E-12</v>
      </c>
      <c r="BA673" s="7">
        <v>0.99999999999772604</v>
      </c>
      <c r="BB673" s="6">
        <v>1.5495976169443701E-240</v>
      </c>
      <c r="BC673" s="6">
        <v>3.95583473209052E-86</v>
      </c>
      <c r="BD673" s="6">
        <v>8.8476816430852803E-246</v>
      </c>
      <c r="BE673" s="6">
        <v>4.8584365431156498E-35</v>
      </c>
      <c r="BF673" s="6">
        <v>9.7157889646456308E-34</v>
      </c>
      <c r="BG673" s="6">
        <v>7.0408500151024804E-45</v>
      </c>
      <c r="BH673" s="7">
        <v>1</v>
      </c>
      <c r="BI673" s="6">
        <v>2.1950595080218099E-258</v>
      </c>
      <c r="BJ673" s="6">
        <f>4.34511994174639*10^-314</f>
        <v>0</v>
      </c>
      <c r="BK673" s="6">
        <v>2.6950512270575201E-142</v>
      </c>
      <c r="BL673" s="6">
        <v>1.19931690406267E-39</v>
      </c>
      <c r="BM673" s="6">
        <v>2.5179806804769599E-127</v>
      </c>
      <c r="BN673" s="6">
        <v>1</v>
      </c>
      <c r="BO673" s="7">
        <v>1.0324433114731299E-18</v>
      </c>
      <c r="BP673" s="6">
        <v>7.2527252774534607E-102</v>
      </c>
      <c r="BQ673" s="6">
        <v>1.06510141995125E-180</v>
      </c>
      <c r="BR673" s="6">
        <v>1.1551570484725099E-56</v>
      </c>
      <c r="BS673" s="6">
        <v>1.41810365609131E-17</v>
      </c>
      <c r="BT673" s="6">
        <v>4.7296562863508605E-13</v>
      </c>
      <c r="BU673" s="6">
        <v>0.99999999999952704</v>
      </c>
      <c r="BV673" s="7">
        <v>1.32592984031775E-66</v>
      </c>
      <c r="BW673">
        <v>294</v>
      </c>
      <c r="BX673">
        <v>306</v>
      </c>
      <c r="BY673">
        <v>270</v>
      </c>
      <c r="BZ673">
        <v>287</v>
      </c>
      <c r="CA673">
        <v>251</v>
      </c>
      <c r="CB673">
        <v>194</v>
      </c>
      <c r="CC673">
        <v>216</v>
      </c>
      <c r="CD673">
        <v>226</v>
      </c>
      <c r="CE673">
        <v>227</v>
      </c>
      <c r="CF673" s="1">
        <v>249</v>
      </c>
      <c r="CH673" s="43">
        <v>5.8159288498051402E-2</v>
      </c>
      <c r="CJ673" s="27" t="s">
        <v>72357</v>
      </c>
    </row>
    <row r="674" spans="1:88">
      <c r="A674" s="27">
        <v>671</v>
      </c>
      <c r="B674" t="s">
        <v>70952</v>
      </c>
      <c r="D674" t="s">
        <v>71510</v>
      </c>
      <c r="E674" t="s">
        <v>71792</v>
      </c>
      <c r="F674" s="29">
        <v>26.372900000000001</v>
      </c>
      <c r="G674" s="29">
        <v>111.37350000000001</v>
      </c>
      <c r="H674" s="31">
        <v>137</v>
      </c>
      <c r="I674" s="29" t="s">
        <v>71881</v>
      </c>
      <c r="J674" s="31" t="s">
        <v>72281</v>
      </c>
      <c r="K674" s="31" t="s">
        <v>72282</v>
      </c>
      <c r="M674" s="48">
        <v>39808</v>
      </c>
      <c r="N674" s="27" t="s">
        <v>70955</v>
      </c>
      <c r="O674" s="54" t="s">
        <v>72388</v>
      </c>
      <c r="P674" s="11"/>
      <c r="Q674" s="11"/>
      <c r="S674" s="12" t="s">
        <v>70990</v>
      </c>
      <c r="T674" s="6">
        <v>0</v>
      </c>
      <c r="U674" s="6">
        <v>1E-3</v>
      </c>
      <c r="V674" s="6">
        <v>0</v>
      </c>
      <c r="W674" s="6">
        <v>4.6999999999999993E-2</v>
      </c>
      <c r="X674" s="6">
        <v>0.13183333333333333</v>
      </c>
      <c r="Y674" s="6">
        <v>0.27150000000000002</v>
      </c>
      <c r="Z674" s="7">
        <v>0.54800000000000004</v>
      </c>
      <c r="AA674" s="6">
        <v>0</v>
      </c>
      <c r="AB674" s="6">
        <v>0</v>
      </c>
      <c r="AC674" s="6">
        <v>0</v>
      </c>
      <c r="AD674" s="6">
        <v>4.3999999999999991E-2</v>
      </c>
      <c r="AE674" s="6">
        <v>0.16516666666666666</v>
      </c>
      <c r="AF674" s="6">
        <v>0.25650000000000001</v>
      </c>
      <c r="AG674" s="7">
        <v>0.53366666666666662</v>
      </c>
      <c r="AH674" s="6">
        <v>0</v>
      </c>
      <c r="AI674" s="6">
        <v>0</v>
      </c>
      <c r="AJ674" s="6">
        <v>0</v>
      </c>
      <c r="AK674" s="6">
        <v>4.083333333333334E-2</v>
      </c>
      <c r="AL674" s="6">
        <v>0.15016666666666667</v>
      </c>
      <c r="AM674" s="6">
        <v>0.28666666666666668</v>
      </c>
      <c r="AN674" s="7">
        <v>0.52149999999999996</v>
      </c>
      <c r="AO674" s="6">
        <v>1.91165364230055E-293</v>
      </c>
      <c r="AP674" s="6">
        <v>0</v>
      </c>
      <c r="AQ674" s="6">
        <v>1.1691172222662901E-151</v>
      </c>
      <c r="AR674" s="6">
        <v>5.6495159313271998E-38</v>
      </c>
      <c r="AS674" s="6">
        <v>7.0742426025738597E-30</v>
      </c>
      <c r="AT674" s="7">
        <v>1</v>
      </c>
      <c r="AU674" s="5">
        <v>6</v>
      </c>
      <c r="AV674" s="6">
        <v>3.3696482959324799E-102</v>
      </c>
      <c r="AW674" s="6">
        <v>1.19561551938008E-178</v>
      </c>
      <c r="AX674" s="6">
        <v>2.0706950119428901E-63</v>
      </c>
      <c r="AY674" s="6">
        <v>4.7715361943684396E-13</v>
      </c>
      <c r="AZ674" s="6">
        <v>4.7291409473370603E-21</v>
      </c>
      <c r="BA674" s="7">
        <v>0.99999999999952305</v>
      </c>
      <c r="BB674" s="6">
        <v>6.9622364357258005E-232</v>
      </c>
      <c r="BC674" s="6">
        <v>4.6206577623305997E-109</v>
      </c>
      <c r="BD674" s="6">
        <v>2.0104609256269099E-267</v>
      </c>
      <c r="BE674" s="6">
        <v>6.8248172765131402E-33</v>
      </c>
      <c r="BF674" s="6">
        <v>4.52824959384085E-35</v>
      </c>
      <c r="BG674" s="6">
        <v>1.2811499718352299E-42</v>
      </c>
      <c r="BH674" s="7">
        <v>1</v>
      </c>
      <c r="BI674" s="6">
        <v>2.8878489812227502E-293</v>
      </c>
      <c r="BJ674" s="6">
        <v>0</v>
      </c>
      <c r="BK674" s="6">
        <v>5.2207713664583296E-146</v>
      </c>
      <c r="BL674" s="6">
        <v>8.0024968201594996E-38</v>
      </c>
      <c r="BM674" s="6">
        <v>1.22928766364063E-145</v>
      </c>
      <c r="BN674" s="6">
        <v>1</v>
      </c>
      <c r="BO674" s="7">
        <v>8.8901241322967693E-28</v>
      </c>
      <c r="BP674" s="6">
        <v>5.5760026843459496E-108</v>
      </c>
      <c r="BQ674" s="6">
        <v>1.5999801891415901E-184</v>
      </c>
      <c r="BR674" s="6">
        <v>2.72524690697163E-66</v>
      </c>
      <c r="BS674" s="6">
        <v>4.8212406000916297E-13</v>
      </c>
      <c r="BT674" s="6">
        <v>1.24570436001819E-21</v>
      </c>
      <c r="BU674" s="6">
        <v>0.99999999999951805</v>
      </c>
      <c r="BV674" s="7">
        <v>1.1788173354898399E-75</v>
      </c>
      <c r="BW674">
        <v>293</v>
      </c>
      <c r="BX674">
        <v>305</v>
      </c>
      <c r="BY674">
        <v>268</v>
      </c>
      <c r="BZ674">
        <v>284</v>
      </c>
      <c r="CA674">
        <v>255</v>
      </c>
      <c r="CB674">
        <v>194</v>
      </c>
      <c r="CC674">
        <v>216</v>
      </c>
      <c r="CD674">
        <v>224</v>
      </c>
      <c r="CE674">
        <v>227</v>
      </c>
      <c r="CF674" s="1">
        <v>240</v>
      </c>
      <c r="CH674" s="43">
        <v>8.1622405713010507E-2</v>
      </c>
      <c r="CJ674" s="27" t="s">
        <v>72357</v>
      </c>
    </row>
    <row r="675" spans="1:88">
      <c r="A675" s="27">
        <v>672</v>
      </c>
      <c r="B675" t="s">
        <v>70952</v>
      </c>
      <c r="D675" t="s">
        <v>71511</v>
      </c>
      <c r="E675" t="s">
        <v>71792</v>
      </c>
      <c r="F675" s="29">
        <v>27.002300000000002</v>
      </c>
      <c r="G675" s="29">
        <v>111.2834</v>
      </c>
      <c r="H675" s="31">
        <v>247</v>
      </c>
      <c r="I675" s="29" t="s">
        <v>71881</v>
      </c>
      <c r="J675" s="31" t="s">
        <v>72281</v>
      </c>
      <c r="K675" s="31" t="s">
        <v>72284</v>
      </c>
      <c r="M675" s="48">
        <v>39809</v>
      </c>
      <c r="N675" s="27" t="s">
        <v>70955</v>
      </c>
      <c r="O675" s="54" t="s">
        <v>72388</v>
      </c>
      <c r="P675" s="11"/>
      <c r="Q675" s="11"/>
      <c r="S675" s="12" t="s">
        <v>70990</v>
      </c>
      <c r="T675" s="6">
        <v>0</v>
      </c>
      <c r="U675" s="6">
        <v>1.1666666666666668E-3</v>
      </c>
      <c r="V675" s="6">
        <v>0</v>
      </c>
      <c r="W675" s="6">
        <v>5.8166666666666665E-2</v>
      </c>
      <c r="X675" s="6">
        <v>0.15983333333333336</v>
      </c>
      <c r="Y675" s="6">
        <v>0.24033333333333332</v>
      </c>
      <c r="Z675" s="7">
        <v>0.54033333333333333</v>
      </c>
      <c r="AA675" s="6">
        <v>0</v>
      </c>
      <c r="AB675" s="6">
        <v>0</v>
      </c>
      <c r="AC675" s="6">
        <v>0</v>
      </c>
      <c r="AD675" s="6">
        <v>5.8499999999999996E-2</v>
      </c>
      <c r="AE675" s="6">
        <v>0.17933333333333334</v>
      </c>
      <c r="AF675" s="6">
        <v>0.23316666666666666</v>
      </c>
      <c r="AG675" s="7">
        <v>0.52800000000000002</v>
      </c>
      <c r="AH675" s="6">
        <v>0</v>
      </c>
      <c r="AI675" s="6">
        <v>1.6666666666666666E-4</v>
      </c>
      <c r="AJ675" s="6">
        <v>0</v>
      </c>
      <c r="AK675" s="6">
        <v>5.6666666666666671E-2</v>
      </c>
      <c r="AL675" s="6">
        <v>0.17349999999999999</v>
      </c>
      <c r="AM675" s="6">
        <v>0.2515</v>
      </c>
      <c r="AN675" s="7">
        <v>0.51749999999999996</v>
      </c>
      <c r="AO675" s="6">
        <v>1.0700292501629699E-267</v>
      </c>
      <c r="AP675" s="6">
        <v>0</v>
      </c>
      <c r="AQ675" s="6">
        <v>1.66669471829163E-146</v>
      </c>
      <c r="AR675" s="6">
        <v>2.8190771027012198E-37</v>
      </c>
      <c r="AS675" s="6">
        <v>5.0614073923801297E-28</v>
      </c>
      <c r="AT675" s="7">
        <v>1</v>
      </c>
      <c r="AU675" s="5">
        <v>6</v>
      </c>
      <c r="AV675" s="6">
        <v>6.15121157447874E-84</v>
      </c>
      <c r="AW675" s="6">
        <v>6.73051606273145E-175</v>
      </c>
      <c r="AX675" s="6">
        <v>7.4811648988226498E-53</v>
      </c>
      <c r="AY675" s="6">
        <v>4.27361076909788E-13</v>
      </c>
      <c r="AZ675" s="6">
        <v>2.55691797295266E-18</v>
      </c>
      <c r="BA675" s="7">
        <v>0.99999999999957301</v>
      </c>
      <c r="BB675" s="6">
        <v>2.3448215146849301E-232</v>
      </c>
      <c r="BC675" s="6">
        <v>1.91156218576114E-92</v>
      </c>
      <c r="BD675" s="6">
        <v>1.8411566739497401E-247</v>
      </c>
      <c r="BE675" s="6">
        <v>2.3097536065424301E-36</v>
      </c>
      <c r="BF675" s="6">
        <v>2.26971951686668E-34</v>
      </c>
      <c r="BG675" s="6">
        <v>3.4119027544142398E-41</v>
      </c>
      <c r="BH675" s="7">
        <v>1</v>
      </c>
      <c r="BI675" s="6">
        <v>1.1398203137033701E-269</v>
      </c>
      <c r="BJ675" s="6">
        <v>0</v>
      </c>
      <c r="BK675" s="6">
        <v>2.3306656045602299E-144</v>
      </c>
      <c r="BL675" s="6">
        <v>3.78925489929254E-37</v>
      </c>
      <c r="BM675" s="6">
        <v>3.07602489420784E-147</v>
      </c>
      <c r="BN675" s="6">
        <v>1</v>
      </c>
      <c r="BO675" s="7">
        <v>3.36349391328426E-29</v>
      </c>
      <c r="BP675" s="6">
        <v>1.0838309296235401E-93</v>
      </c>
      <c r="BQ675" s="6">
        <v>8.1352949079431402E-185</v>
      </c>
      <c r="BR675" s="6">
        <v>6.6197180958268898E-60</v>
      </c>
      <c r="BS675" s="6">
        <v>1.3404259775018599E-12</v>
      </c>
      <c r="BT675" s="6">
        <v>2.2587676133059601E-17</v>
      </c>
      <c r="BU675" s="6">
        <v>0.99999999999865996</v>
      </c>
      <c r="BV675" s="7">
        <v>5.9509331111671096E-59</v>
      </c>
      <c r="BW675">
        <v>293</v>
      </c>
      <c r="BX675">
        <v>305</v>
      </c>
      <c r="BY675">
        <v>268</v>
      </c>
      <c r="BZ675">
        <v>284</v>
      </c>
      <c r="CA675">
        <v>255</v>
      </c>
      <c r="CB675">
        <v>194</v>
      </c>
      <c r="CC675">
        <v>216</v>
      </c>
      <c r="CD675">
        <v>224</v>
      </c>
      <c r="CE675">
        <v>227</v>
      </c>
      <c r="CF675" s="1">
        <v>240</v>
      </c>
      <c r="CH675" s="43">
        <v>6.6054930551190993E-2</v>
      </c>
      <c r="CJ675" s="27" t="s">
        <v>72357</v>
      </c>
    </row>
    <row r="676" spans="1:88">
      <c r="A676" s="27">
        <v>673</v>
      </c>
      <c r="B676" t="s">
        <v>70952</v>
      </c>
      <c r="D676" t="s">
        <v>71512</v>
      </c>
      <c r="E676" t="s">
        <v>71792</v>
      </c>
      <c r="F676" s="29">
        <v>28.065999999999999</v>
      </c>
      <c r="G676" s="29">
        <v>109.58880000000001</v>
      </c>
      <c r="H676" s="31">
        <v>365</v>
      </c>
      <c r="I676" s="29" t="s">
        <v>71881</v>
      </c>
      <c r="J676" s="31" t="s">
        <v>72281</v>
      </c>
      <c r="K676" s="31" t="s">
        <v>72285</v>
      </c>
      <c r="M676" s="48">
        <v>39810</v>
      </c>
      <c r="N676" s="27" t="s">
        <v>70955</v>
      </c>
      <c r="O676" s="54" t="s">
        <v>72388</v>
      </c>
      <c r="P676" s="11"/>
      <c r="Q676" s="11"/>
      <c r="T676" s="6">
        <v>0</v>
      </c>
      <c r="U676" s="6">
        <v>9.8333333333333345E-3</v>
      </c>
      <c r="V676" s="6">
        <v>0</v>
      </c>
      <c r="W676" s="6">
        <v>8.3333333333333339E-4</v>
      </c>
      <c r="X676" s="6">
        <v>0.31883333333333336</v>
      </c>
      <c r="Y676" s="6">
        <v>0.13850000000000001</v>
      </c>
      <c r="Z676" s="7">
        <v>0.53200000000000003</v>
      </c>
      <c r="AA676" s="6">
        <v>0</v>
      </c>
      <c r="AB676" s="6">
        <v>1.8333333333333337E-3</v>
      </c>
      <c r="AC676" s="6">
        <v>0</v>
      </c>
      <c r="AD676" s="6">
        <v>1E-3</v>
      </c>
      <c r="AE676" s="6">
        <v>0.3023333333333334</v>
      </c>
      <c r="AF676" s="6">
        <v>0.17666666666666667</v>
      </c>
      <c r="AG676" s="7">
        <v>0.51783333333333337</v>
      </c>
      <c r="AH676" s="6">
        <v>0</v>
      </c>
      <c r="AI676" s="6">
        <v>1.6666666666666668E-3</v>
      </c>
      <c r="AJ676" s="6">
        <v>0</v>
      </c>
      <c r="AK676" s="6">
        <v>6.6666666666666664E-4</v>
      </c>
      <c r="AL676" s="6">
        <v>0.34366666666666662</v>
      </c>
      <c r="AM676" s="6">
        <v>0.14849999999999999</v>
      </c>
      <c r="AN676" s="7">
        <v>0.505</v>
      </c>
      <c r="AO676" s="6">
        <v>7.7105566457550395E-303</v>
      </c>
      <c r="AP676" s="6">
        <v>0</v>
      </c>
      <c r="AQ676" s="6">
        <v>7.1526188558491299E-175</v>
      </c>
      <c r="AR676" s="6">
        <v>6.06116873879648E-26</v>
      </c>
      <c r="AS676" s="6">
        <v>2.11986376608278E-39</v>
      </c>
      <c r="AT676" s="7">
        <v>1</v>
      </c>
      <c r="AU676" s="5">
        <v>6</v>
      </c>
      <c r="AV676" s="6">
        <v>3.7357977959178799E-85</v>
      </c>
      <c r="AW676" s="6">
        <v>6.5505583731525697E-152</v>
      </c>
      <c r="AX676" s="6">
        <v>9.7719219424651106E-51</v>
      </c>
      <c r="AY676" s="6">
        <v>0.99999926960577101</v>
      </c>
      <c r="AZ676" s="6">
        <v>5.3058151514591997E-26</v>
      </c>
      <c r="BA676" s="7">
        <v>7.3039422892847098E-7</v>
      </c>
      <c r="BB676" s="6">
        <v>2.44597658090911E-237</v>
      </c>
      <c r="BC676" s="6">
        <v>3.9945808024837899E-104</v>
      </c>
      <c r="BD676" s="6">
        <v>6.1409003247968098E-263</v>
      </c>
      <c r="BE676" s="6">
        <v>7.7128498925293898E-39</v>
      </c>
      <c r="BF676" s="6">
        <v>2.88013021938893E-19</v>
      </c>
      <c r="BG676" s="6">
        <v>2.8321430139168102E-48</v>
      </c>
      <c r="BH676" s="7">
        <v>1</v>
      </c>
      <c r="BI676" s="6">
        <v>4.4627424133225E-305</v>
      </c>
      <c r="BJ676" s="6">
        <v>0</v>
      </c>
      <c r="BK676" s="6">
        <v>4.9108619994170497E-173</v>
      </c>
      <c r="BL676" s="6">
        <v>5.7517306758968199E-26</v>
      </c>
      <c r="BM676" s="6">
        <v>3.43294675827043E-149</v>
      </c>
      <c r="BN676" s="6">
        <v>1</v>
      </c>
      <c r="BO676" s="7">
        <v>4.9514782447219898E-41</v>
      </c>
      <c r="BP676" s="6">
        <v>2.91951917261212E-89</v>
      </c>
      <c r="BQ676" s="6">
        <v>4.6339993067338502E-156</v>
      </c>
      <c r="BR676" s="6">
        <v>6.5343917966248099E-53</v>
      </c>
      <c r="BS676" s="6">
        <v>0.999998655936013</v>
      </c>
      <c r="BT676" s="6">
        <v>5.7275265406692102E-27</v>
      </c>
      <c r="BU676" s="6">
        <v>1.3440639867450599E-6</v>
      </c>
      <c r="BV676" s="7">
        <v>7.2576658057875902E-66</v>
      </c>
      <c r="BW676">
        <v>294</v>
      </c>
      <c r="BX676">
        <v>306</v>
      </c>
      <c r="BY676">
        <v>266</v>
      </c>
      <c r="BZ676">
        <v>287</v>
      </c>
      <c r="CA676">
        <v>251</v>
      </c>
      <c r="CB676">
        <v>194</v>
      </c>
      <c r="CC676">
        <v>216</v>
      </c>
      <c r="CD676">
        <v>226</v>
      </c>
      <c r="CE676">
        <v>227</v>
      </c>
      <c r="CF676" s="1">
        <v>249</v>
      </c>
      <c r="CH676" s="43">
        <v>7.0613527368943302E-2</v>
      </c>
      <c r="CJ676" s="27" t="s">
        <v>72357</v>
      </c>
    </row>
    <row r="677" spans="1:88">
      <c r="A677" s="27">
        <v>674</v>
      </c>
      <c r="B677" t="s">
        <v>70952</v>
      </c>
      <c r="D677" t="s">
        <v>71513</v>
      </c>
      <c r="E677" t="s">
        <v>71792</v>
      </c>
      <c r="F677" s="29">
        <v>26.318200000000001</v>
      </c>
      <c r="G677" s="29">
        <v>111.4272</v>
      </c>
      <c r="H677" s="31">
        <v>124</v>
      </c>
      <c r="I677" s="29" t="s">
        <v>71881</v>
      </c>
      <c r="J677" s="31" t="s">
        <v>72281</v>
      </c>
      <c r="K677" s="31" t="s">
        <v>72282</v>
      </c>
      <c r="M677" s="48">
        <v>39808</v>
      </c>
      <c r="N677" s="27" t="s">
        <v>70955</v>
      </c>
      <c r="O677" s="54" t="s">
        <v>72388</v>
      </c>
      <c r="P677" s="11"/>
      <c r="Q677" s="11"/>
      <c r="S677" s="12" t="s">
        <v>70990</v>
      </c>
      <c r="T677" s="6">
        <v>0</v>
      </c>
      <c r="U677" s="6">
        <v>5.0000000000000001E-4</v>
      </c>
      <c r="V677" s="6">
        <v>1E-3</v>
      </c>
      <c r="W677" s="6">
        <v>8.2000000000000003E-2</v>
      </c>
      <c r="X677" s="6">
        <v>0.15716666666666668</v>
      </c>
      <c r="Y677" s="6">
        <v>0.23499999999999996</v>
      </c>
      <c r="Z677" s="7">
        <v>0.52400000000000002</v>
      </c>
      <c r="AA677" s="6">
        <v>0</v>
      </c>
      <c r="AB677" s="6">
        <v>6.6666666666666664E-4</v>
      </c>
      <c r="AC677" s="6">
        <v>1E-3</v>
      </c>
      <c r="AD677" s="6">
        <v>7.8833333333333339E-2</v>
      </c>
      <c r="AE677" s="6">
        <v>0.18016666666666667</v>
      </c>
      <c r="AF677" s="6">
        <v>0.22849999999999995</v>
      </c>
      <c r="AG677" s="7">
        <v>0.51049999999999995</v>
      </c>
      <c r="AH677" s="6">
        <v>1E-3</v>
      </c>
      <c r="AI677" s="6">
        <v>6.6666666666666664E-4</v>
      </c>
      <c r="AJ677" s="6">
        <v>1E-3</v>
      </c>
      <c r="AK677" s="6">
        <v>7.5499999999999998E-2</v>
      </c>
      <c r="AL677" s="6">
        <v>0.17500000000000002</v>
      </c>
      <c r="AM677" s="6">
        <v>0.24533333333333332</v>
      </c>
      <c r="AN677" s="7">
        <v>0.50183333333333335</v>
      </c>
      <c r="AO677" s="6">
        <v>2.4545928540024102E-272</v>
      </c>
      <c r="AP677" s="6">
        <v>0</v>
      </c>
      <c r="AQ677" s="6">
        <v>1.7410900608141099E-152</v>
      </c>
      <c r="AR677" s="6">
        <v>2.8331331691444E-42</v>
      </c>
      <c r="AS677" s="6">
        <v>1.42375639749267E-18</v>
      </c>
      <c r="AT677" s="7">
        <v>1</v>
      </c>
      <c r="AU677" s="5">
        <v>6</v>
      </c>
      <c r="AV677" s="6">
        <v>1.5720855738324299E-82</v>
      </c>
      <c r="AW677" s="6">
        <v>1.5318182922568599E-147</v>
      </c>
      <c r="AX677" s="6">
        <v>2.0068748582372101E-50</v>
      </c>
      <c r="AY677" s="6">
        <v>8.3870997799658496E-14</v>
      </c>
      <c r="AZ677" s="6">
        <v>2.8130079669715802E-22</v>
      </c>
      <c r="BA677" s="7">
        <v>0.99999999999991596</v>
      </c>
      <c r="BB677" s="6">
        <v>2.2147417738075802E-251</v>
      </c>
      <c r="BC677" s="6">
        <v>6.7537106819205095E-104</v>
      </c>
      <c r="BD677" s="6">
        <v>1.2887644377769199E-267</v>
      </c>
      <c r="BE677" s="6">
        <v>8.7955548993066596E-33</v>
      </c>
      <c r="BF677" s="6">
        <v>1.6240612919049999E-35</v>
      </c>
      <c r="BG677" s="6">
        <v>3.8330679275929499E-47</v>
      </c>
      <c r="BH677" s="7">
        <v>1</v>
      </c>
      <c r="BI677" s="6">
        <v>8.0010796574777104E-272</v>
      </c>
      <c r="BJ677" s="6">
        <v>0</v>
      </c>
      <c r="BK677" s="6">
        <v>2.2671452552780999E-146</v>
      </c>
      <c r="BL677" s="6">
        <v>5.53145245804323E-42</v>
      </c>
      <c r="BM677" s="6">
        <v>6.4517697900331703E-144</v>
      </c>
      <c r="BN677" s="6">
        <v>0.999999999999999</v>
      </c>
      <c r="BO677" s="7">
        <v>6.2192577319897504E-16</v>
      </c>
      <c r="BP677" s="6">
        <v>1.26125469917002E-85</v>
      </c>
      <c r="BQ677" s="6">
        <v>1.2865037136914499E-150</v>
      </c>
      <c r="BR677" s="6">
        <v>1.08780230445665E-51</v>
      </c>
      <c r="BS677" s="6">
        <v>2.91188832173043E-14</v>
      </c>
      <c r="BT677" s="6">
        <v>2.79283620326512E-24</v>
      </c>
      <c r="BU677" s="6">
        <v>0.99999999999997102</v>
      </c>
      <c r="BV677" s="7">
        <v>8.8353996121623802E-70</v>
      </c>
      <c r="BW677">
        <v>294</v>
      </c>
      <c r="BX677">
        <v>306</v>
      </c>
      <c r="BY677">
        <v>270</v>
      </c>
      <c r="BZ677">
        <v>287</v>
      </c>
      <c r="CA677">
        <v>251</v>
      </c>
      <c r="CB677">
        <v>194</v>
      </c>
      <c r="CC677">
        <v>216</v>
      </c>
      <c r="CD677">
        <v>226</v>
      </c>
      <c r="CE677">
        <v>227</v>
      </c>
      <c r="CF677" s="1">
        <v>249</v>
      </c>
      <c r="CH677" s="43">
        <v>7.0811744386873904E-2</v>
      </c>
      <c r="CJ677" s="27" t="s">
        <v>72357</v>
      </c>
    </row>
    <row r="678" spans="1:88">
      <c r="A678" s="27">
        <v>675</v>
      </c>
      <c r="B678" t="s">
        <v>70952</v>
      </c>
      <c r="D678" t="s">
        <v>71514</v>
      </c>
      <c r="E678" t="s">
        <v>71792</v>
      </c>
      <c r="F678" s="29">
        <v>22.1938</v>
      </c>
      <c r="G678" s="29">
        <v>108.52419999999999</v>
      </c>
      <c r="H678" s="31">
        <v>25</v>
      </c>
      <c r="I678" s="29" t="s">
        <v>71881</v>
      </c>
      <c r="J678" s="31" t="s">
        <v>72275</v>
      </c>
      <c r="K678" s="31" t="s">
        <v>72276</v>
      </c>
      <c r="M678" s="48">
        <v>39806</v>
      </c>
      <c r="N678" s="27" t="s">
        <v>70955</v>
      </c>
      <c r="O678" s="54" t="s">
        <v>72388</v>
      </c>
      <c r="P678" s="11"/>
      <c r="Q678" s="11"/>
      <c r="T678" s="6">
        <v>0</v>
      </c>
      <c r="U678" s="6">
        <v>1E-3</v>
      </c>
      <c r="V678" s="6">
        <v>2E-3</v>
      </c>
      <c r="W678" s="6">
        <v>3.3333333333333332E-4</v>
      </c>
      <c r="X678" s="6">
        <v>0.47799999999999992</v>
      </c>
      <c r="Y678" s="6">
        <v>2.8333333333333335E-3</v>
      </c>
      <c r="Z678" s="7">
        <v>0.51583333333333337</v>
      </c>
      <c r="AA678" s="6">
        <v>0</v>
      </c>
      <c r="AB678" s="6">
        <v>0</v>
      </c>
      <c r="AC678" s="6">
        <v>1.666666666666667E-3</v>
      </c>
      <c r="AD678" s="6">
        <v>1.6666666666666666E-4</v>
      </c>
      <c r="AE678" s="6">
        <v>0.40916666666666662</v>
      </c>
      <c r="AF678" s="6">
        <v>8.4000000000000005E-2</v>
      </c>
      <c r="AG678" s="7">
        <v>0.5043333333333333</v>
      </c>
      <c r="AH678" s="6">
        <v>0</v>
      </c>
      <c r="AI678" s="6">
        <v>1.6666666666666666E-4</v>
      </c>
      <c r="AJ678" s="6">
        <v>1.8333333333333335E-3</v>
      </c>
      <c r="AK678" s="6">
        <v>0</v>
      </c>
      <c r="AL678" s="6">
        <v>0.50149999999999995</v>
      </c>
      <c r="AM678" s="6">
        <v>2.8333333333333335E-3</v>
      </c>
      <c r="AN678" s="7">
        <v>0.49299999999999994</v>
      </c>
      <c r="AO678" s="6">
        <v>2.56350228064291E-272</v>
      </c>
      <c r="AP678" s="6">
        <f>1.89170596287117*10^-312</f>
        <v>0</v>
      </c>
      <c r="AQ678" s="6">
        <v>5.6857195916124501E-159</v>
      </c>
      <c r="AR678" s="6">
        <v>4.92481180332161E-32</v>
      </c>
      <c r="AS678" s="6">
        <v>5.73045146633509E-37</v>
      </c>
      <c r="AT678" s="7">
        <v>1</v>
      </c>
      <c r="AU678" s="5">
        <v>6</v>
      </c>
      <c r="AV678" s="6">
        <v>2.9385910035019802E-93</v>
      </c>
      <c r="AW678" s="6">
        <v>1.8817009626990899E-166</v>
      </c>
      <c r="AX678" s="6">
        <v>1.7384235968528701E-56</v>
      </c>
      <c r="AY678" s="6">
        <v>0.99999999999221501</v>
      </c>
      <c r="AZ678" s="6">
        <v>5.1327300072772301E-28</v>
      </c>
      <c r="BA678" s="7">
        <v>7.7847926838170001E-12</v>
      </c>
      <c r="BB678" s="6">
        <v>3.9146635584868102E-231</v>
      </c>
      <c r="BC678" s="6">
        <v>6.7490722629310303E-96</v>
      </c>
      <c r="BD678" s="6">
        <v>9.2128268460034195E-242</v>
      </c>
      <c r="BE678" s="6">
        <v>5.5621885485238403E-37</v>
      </c>
      <c r="BF678" s="6">
        <v>1.46569322405279E-14</v>
      </c>
      <c r="BG678" s="6">
        <v>1.1497243967619E-42</v>
      </c>
      <c r="BH678" s="7">
        <v>0.99999999999998501</v>
      </c>
      <c r="BI678" s="6">
        <v>1.6280340326665899E-274</v>
      </c>
      <c r="BJ678" s="6">
        <v>6.3749047776968897E-307</v>
      </c>
      <c r="BK678" s="6">
        <v>4.7651392326518301E-157</v>
      </c>
      <c r="BL678" s="6">
        <v>5.1087971807485296E-32</v>
      </c>
      <c r="BM678" s="6">
        <v>9.0485163732838796E-149</v>
      </c>
      <c r="BN678" s="6">
        <v>1</v>
      </c>
      <c r="BO678" s="7">
        <v>1.80859471892445E-38</v>
      </c>
      <c r="BP678" s="6">
        <v>2.2610162152113699E-100</v>
      </c>
      <c r="BQ678" s="6">
        <v>1.2000760560216799E-173</v>
      </c>
      <c r="BR678" s="6">
        <v>1.5727649667589001E-61</v>
      </c>
      <c r="BS678" s="6">
        <v>0.99999999999280398</v>
      </c>
      <c r="BT678" s="6">
        <v>1.98298975844838E-28</v>
      </c>
      <c r="BU678" s="6">
        <v>7.1958792778851496E-12</v>
      </c>
      <c r="BV678" s="7">
        <v>5.9787603009555804E-69</v>
      </c>
      <c r="BW678">
        <v>294</v>
      </c>
      <c r="BX678">
        <v>306</v>
      </c>
      <c r="BY678">
        <v>270</v>
      </c>
      <c r="BZ678">
        <v>287</v>
      </c>
      <c r="CA678">
        <v>251</v>
      </c>
      <c r="CB678">
        <v>194</v>
      </c>
      <c r="CC678">
        <v>216</v>
      </c>
      <c r="CD678">
        <v>226</v>
      </c>
      <c r="CE678">
        <v>227</v>
      </c>
      <c r="CF678" s="1">
        <v>249</v>
      </c>
      <c r="CH678" s="43">
        <v>5.75757575757576E-2</v>
      </c>
      <c r="CJ678" s="27" t="s">
        <v>72357</v>
      </c>
    </row>
    <row r="679" spans="1:88">
      <c r="A679" s="27">
        <v>676</v>
      </c>
      <c r="B679" t="s">
        <v>70952</v>
      </c>
      <c r="D679" t="s">
        <v>71515</v>
      </c>
      <c r="E679" t="s">
        <v>71792</v>
      </c>
      <c r="F679" s="29">
        <v>22.031400000000001</v>
      </c>
      <c r="G679" s="29">
        <v>108.6306</v>
      </c>
      <c r="H679" s="31">
        <v>36</v>
      </c>
      <c r="I679" s="29" t="s">
        <v>71881</v>
      </c>
      <c r="J679" s="31" t="s">
        <v>72275</v>
      </c>
      <c r="K679" s="31" t="s">
        <v>72276</v>
      </c>
      <c r="M679" s="48">
        <v>39806</v>
      </c>
      <c r="N679" s="27" t="s">
        <v>70955</v>
      </c>
      <c r="O679" s="54" t="s">
        <v>72388</v>
      </c>
      <c r="P679" s="11"/>
      <c r="Q679" s="11"/>
      <c r="T679" s="6">
        <v>3.3333333333333332E-4</v>
      </c>
      <c r="U679" s="6">
        <v>0</v>
      </c>
      <c r="V679" s="6">
        <v>0</v>
      </c>
      <c r="W679" s="6">
        <v>1.6666666666666666E-4</v>
      </c>
      <c r="X679" s="6">
        <v>0.45566666666666666</v>
      </c>
      <c r="Y679" s="6">
        <v>2.7666666666666669E-2</v>
      </c>
      <c r="Z679" s="7">
        <v>0.51549999999999996</v>
      </c>
      <c r="AA679" s="6">
        <v>1E-3</v>
      </c>
      <c r="AB679" s="6">
        <v>3.3333333333333332E-4</v>
      </c>
      <c r="AC679" s="6">
        <v>0</v>
      </c>
      <c r="AD679" s="6">
        <v>5.0000000000000001E-4</v>
      </c>
      <c r="AE679" s="6">
        <v>0.39333333333333331</v>
      </c>
      <c r="AF679" s="6">
        <v>0.10249999999999999</v>
      </c>
      <c r="AG679" s="7">
        <v>0.50233333333333341</v>
      </c>
      <c r="AH679" s="6">
        <v>1E-3</v>
      </c>
      <c r="AI679" s="6">
        <v>0</v>
      </c>
      <c r="AJ679" s="6">
        <v>0</v>
      </c>
      <c r="AK679" s="6">
        <v>5.0000000000000001E-4</v>
      </c>
      <c r="AL679" s="6">
        <v>0.47633333333333328</v>
      </c>
      <c r="AM679" s="6">
        <v>3.2000000000000001E-2</v>
      </c>
      <c r="AN679" s="7">
        <v>0.49000000000000005</v>
      </c>
      <c r="AO679" s="6">
        <v>9.1547454030202104E-275</v>
      </c>
      <c r="AP679" s="6">
        <v>0</v>
      </c>
      <c r="AQ679" s="6">
        <v>5.8945924437991802E-149</v>
      </c>
      <c r="AR679" s="6">
        <v>1.4704292152138899E-25</v>
      </c>
      <c r="AS679" s="6">
        <v>4.2003344143652499E-32</v>
      </c>
      <c r="AT679" s="7">
        <v>1</v>
      </c>
      <c r="AU679" s="5">
        <v>6</v>
      </c>
      <c r="AV679" s="6">
        <v>1.9799475590403E-110</v>
      </c>
      <c r="AW679" s="6">
        <v>1.18564348649078E-184</v>
      </c>
      <c r="AX679" s="6">
        <v>5.5079525882996697E-67</v>
      </c>
      <c r="AY679" s="6">
        <v>6.8455830900821902E-7</v>
      </c>
      <c r="AZ679" s="6">
        <v>9.7542452765381695E-30</v>
      </c>
      <c r="BA679" s="7">
        <v>0.99999931544169096</v>
      </c>
      <c r="BB679" s="6">
        <v>1.72803384272554E-233</v>
      </c>
      <c r="BC679" s="6">
        <v>2.9032199252820702E-96</v>
      </c>
      <c r="BD679" s="6">
        <v>1.01771066033137E-269</v>
      </c>
      <c r="BE679" s="6">
        <v>8.2936849984491604E-34</v>
      </c>
      <c r="BF679" s="6">
        <v>2.8747854899879602E-10</v>
      </c>
      <c r="BG679" s="6">
        <v>2.1698633715780201E-41</v>
      </c>
      <c r="BH679" s="7">
        <v>0.99999999971252196</v>
      </c>
      <c r="BI679" s="6">
        <v>1.2231712037528199E-276</v>
      </c>
      <c r="BJ679" s="6">
        <v>0</v>
      </c>
      <c r="BK679" s="6">
        <v>3.2531245127943998E-147</v>
      </c>
      <c r="BL679" s="6">
        <v>1.7496613509026901E-25</v>
      </c>
      <c r="BM679" s="6">
        <v>1.3353426994779599E-142</v>
      </c>
      <c r="BN679" s="6">
        <v>1</v>
      </c>
      <c r="BO679" s="7">
        <v>1.9983011856580098E-33</v>
      </c>
      <c r="BP679" s="6">
        <v>3.46859577515656E-117</v>
      </c>
      <c r="BQ679" s="6">
        <v>1.8272315765831499E-191</v>
      </c>
      <c r="BR679" s="6">
        <v>2.01450422311856E-71</v>
      </c>
      <c r="BS679" s="6">
        <v>6.7675309879289498E-7</v>
      </c>
      <c r="BT679" s="6">
        <v>2.1330625995513699E-30</v>
      </c>
      <c r="BU679" s="6">
        <v>0.999999323246901</v>
      </c>
      <c r="BV679" s="7">
        <v>4.2579786202048799E-81</v>
      </c>
      <c r="BW679">
        <v>294</v>
      </c>
      <c r="BX679">
        <v>306</v>
      </c>
      <c r="BY679">
        <v>270</v>
      </c>
      <c r="BZ679">
        <v>287</v>
      </c>
      <c r="CA679">
        <v>251</v>
      </c>
      <c r="CB679">
        <v>194</v>
      </c>
      <c r="CC679">
        <v>216</v>
      </c>
      <c r="CD679">
        <v>226</v>
      </c>
      <c r="CE679">
        <v>227</v>
      </c>
      <c r="CF679" s="1">
        <v>249</v>
      </c>
      <c r="CH679" s="43">
        <v>5.4349115936869599E-2</v>
      </c>
      <c r="CJ679" s="27" t="s">
        <v>72357</v>
      </c>
    </row>
    <row r="680" spans="1:88">
      <c r="A680" s="27">
        <v>677</v>
      </c>
      <c r="B680" t="s">
        <v>70952</v>
      </c>
      <c r="D680" t="s">
        <v>71516</v>
      </c>
      <c r="E680" t="s">
        <v>71792</v>
      </c>
      <c r="F680" s="29">
        <v>22.305299999999999</v>
      </c>
      <c r="G680" s="29">
        <v>108.4046</v>
      </c>
      <c r="H680" s="31">
        <v>49</v>
      </c>
      <c r="I680" s="29" t="s">
        <v>71881</v>
      </c>
      <c r="J680" s="31" t="s">
        <v>72275</v>
      </c>
      <c r="K680" s="31" t="s">
        <v>72277</v>
      </c>
      <c r="M680" s="48">
        <v>39806</v>
      </c>
      <c r="N680" s="27" t="s">
        <v>70955</v>
      </c>
      <c r="O680" s="54" t="s">
        <v>72388</v>
      </c>
      <c r="P680" s="11"/>
      <c r="Q680" s="11"/>
      <c r="T680" s="6">
        <v>0</v>
      </c>
      <c r="U680" s="6">
        <v>1E-3</v>
      </c>
      <c r="V680" s="6">
        <v>1E-3</v>
      </c>
      <c r="W680" s="6">
        <v>0</v>
      </c>
      <c r="X680" s="6">
        <v>0.4868333333333334</v>
      </c>
      <c r="Y680" s="6">
        <v>5.0000000000000001E-4</v>
      </c>
      <c r="Z680" s="7">
        <v>0.51049999999999995</v>
      </c>
      <c r="AA680" s="6">
        <v>0</v>
      </c>
      <c r="AB680" s="6">
        <v>8.3333333333333339E-4</v>
      </c>
      <c r="AC680" s="6">
        <v>8.3333333333333339E-4</v>
      </c>
      <c r="AD680" s="6">
        <v>0</v>
      </c>
      <c r="AE680" s="6">
        <v>0.41733333333333333</v>
      </c>
      <c r="AF680" s="6">
        <v>8.4166666666666667E-2</v>
      </c>
      <c r="AG680" s="7">
        <v>0.49649999999999994</v>
      </c>
      <c r="AH680" s="6">
        <v>8.3333333333333339E-4</v>
      </c>
      <c r="AI680" s="6">
        <v>0</v>
      </c>
      <c r="AJ680" s="6">
        <v>6.6666666666666664E-4</v>
      </c>
      <c r="AK680" s="6">
        <v>0</v>
      </c>
      <c r="AL680" s="6">
        <v>0.51233333333333331</v>
      </c>
      <c r="AM680" s="6">
        <v>1E-3</v>
      </c>
      <c r="AN680" s="7">
        <v>0.48483333333333328</v>
      </c>
      <c r="AO680" s="6">
        <v>6.1581877777563596E-296</v>
      </c>
      <c r="AP680" s="6">
        <v>0</v>
      </c>
      <c r="AQ680" s="6">
        <v>3.3285623093816802E-188</v>
      </c>
      <c r="AR680" s="6">
        <v>1.10682089271718E-23</v>
      </c>
      <c r="AS680" s="6">
        <v>7.0001764325223702E-39</v>
      </c>
      <c r="AT680" s="7">
        <v>1</v>
      </c>
      <c r="AU680" s="5">
        <v>6</v>
      </c>
      <c r="AV680" s="6">
        <v>1.10462415450022E-84</v>
      </c>
      <c r="AW680" s="6">
        <v>1.2895229295397101E-150</v>
      </c>
      <c r="AX680" s="6">
        <v>1.12321885907778E-58</v>
      </c>
      <c r="AY680" s="6">
        <v>0.99999999984058296</v>
      </c>
      <c r="AZ680" s="6">
        <v>2.0210816986871199E-26</v>
      </c>
      <c r="BA680" s="7">
        <v>1.5941683613187E-10</v>
      </c>
      <c r="BB680" s="6">
        <v>9.3776971693908708E-233</v>
      </c>
      <c r="BC680" s="6">
        <v>2.2105478053872099E-101</v>
      </c>
      <c r="BD680" s="6">
        <v>4.89865535306388E-276</v>
      </c>
      <c r="BE680" s="6">
        <v>1.2240005436893E-41</v>
      </c>
      <c r="BF680" s="6">
        <v>9.5266382356770605E-8</v>
      </c>
      <c r="BG680" s="6">
        <v>9.29188837391739E-45</v>
      </c>
      <c r="BH680" s="7">
        <v>0.99999990473361799</v>
      </c>
      <c r="BI680" s="6">
        <v>9.4793726259797506E-298</v>
      </c>
      <c r="BJ680" s="6">
        <v>0</v>
      </c>
      <c r="BK680" s="6">
        <v>9.3998918314158597E-185</v>
      </c>
      <c r="BL680" s="6">
        <v>1.0426188706919601E-23</v>
      </c>
      <c r="BM680" s="6">
        <v>3.6614878099362299E-156</v>
      </c>
      <c r="BN680" s="6">
        <v>1</v>
      </c>
      <c r="BO680" s="7">
        <v>2.0597783226738101E-39</v>
      </c>
      <c r="BP680" s="6">
        <v>2.8312577628987302E-91</v>
      </c>
      <c r="BQ680" s="6">
        <v>2.5416669953541599E-157</v>
      </c>
      <c r="BR680" s="6">
        <v>7.8424371119257295E-63</v>
      </c>
      <c r="BS680" s="6">
        <v>0.999999999852627</v>
      </c>
      <c r="BT680" s="6">
        <v>8.4778569259887103E-27</v>
      </c>
      <c r="BU680" s="6">
        <v>1.4737335861233E-10</v>
      </c>
      <c r="BV680" s="7">
        <v>3.2285843769910603E-70</v>
      </c>
      <c r="BW680">
        <v>294</v>
      </c>
      <c r="BX680">
        <v>306</v>
      </c>
      <c r="BY680">
        <v>270</v>
      </c>
      <c r="BZ680">
        <v>287</v>
      </c>
      <c r="CA680">
        <v>250</v>
      </c>
      <c r="CB680">
        <v>194</v>
      </c>
      <c r="CC680">
        <v>216</v>
      </c>
      <c r="CD680">
        <v>226</v>
      </c>
      <c r="CE680">
        <v>227</v>
      </c>
      <c r="CF680" s="1">
        <v>249</v>
      </c>
      <c r="CH680" s="43">
        <v>6.0685462739754698E-2</v>
      </c>
      <c r="CJ680" s="27" t="s">
        <v>72357</v>
      </c>
    </row>
    <row r="681" spans="1:88">
      <c r="A681" s="27">
        <v>678</v>
      </c>
      <c r="B681" t="s">
        <v>70952</v>
      </c>
      <c r="D681" t="s">
        <v>71517</v>
      </c>
      <c r="E681" t="s">
        <v>71792</v>
      </c>
      <c r="F681" s="29">
        <v>28.3477</v>
      </c>
      <c r="G681" s="29">
        <v>109.5491</v>
      </c>
      <c r="H681" s="31">
        <v>745</v>
      </c>
      <c r="I681" s="29" t="s">
        <v>71881</v>
      </c>
      <c r="J681" s="31" t="s">
        <v>72281</v>
      </c>
      <c r="K681" s="31" t="s">
        <v>72286</v>
      </c>
      <c r="M681" s="48">
        <v>40103</v>
      </c>
      <c r="N681" s="27" t="s">
        <v>70955</v>
      </c>
      <c r="O681" s="54" t="s">
        <v>72388</v>
      </c>
      <c r="P681" s="11"/>
      <c r="Q681" s="11"/>
      <c r="T681" s="6">
        <v>0</v>
      </c>
      <c r="U681" s="6">
        <v>5.0000000000000001E-4</v>
      </c>
      <c r="V681" s="6">
        <v>1E-3</v>
      </c>
      <c r="W681" s="6">
        <v>1E-3</v>
      </c>
      <c r="X681" s="6">
        <v>0.35099999999999998</v>
      </c>
      <c r="Y681" s="6">
        <v>0.14349999999999999</v>
      </c>
      <c r="Z681" s="7">
        <v>0.50316666666666665</v>
      </c>
      <c r="AA681" s="6">
        <v>0</v>
      </c>
      <c r="AB681" s="6">
        <v>0</v>
      </c>
      <c r="AC681" s="6">
        <v>1E-3</v>
      </c>
      <c r="AD681" s="6">
        <v>8.3333333333333339E-4</v>
      </c>
      <c r="AE681" s="6">
        <v>0.32683333333333331</v>
      </c>
      <c r="AF681" s="6">
        <v>0.18200000000000002</v>
      </c>
      <c r="AG681" s="7">
        <v>0.48916666666666658</v>
      </c>
      <c r="AH681" s="6">
        <v>0</v>
      </c>
      <c r="AI681" s="6">
        <v>0</v>
      </c>
      <c r="AJ681" s="6">
        <v>1E-3</v>
      </c>
      <c r="AK681" s="6">
        <v>8.3333333333333339E-4</v>
      </c>
      <c r="AL681" s="6">
        <v>0.37316666666666665</v>
      </c>
      <c r="AM681" s="6">
        <v>0.14933333333333335</v>
      </c>
      <c r="AN681" s="7">
        <v>0.47549999999999998</v>
      </c>
      <c r="AO681" s="6">
        <v>1.25142077743993E-284</v>
      </c>
      <c r="AP681" s="6">
        <v>0</v>
      </c>
      <c r="AQ681" s="6">
        <v>4.0289434998919498E-169</v>
      </c>
      <c r="AR681" s="6">
        <v>2.48706305435488E-42</v>
      </c>
      <c r="AS681" s="6">
        <v>1.46035301023731E-35</v>
      </c>
      <c r="AT681" s="7">
        <v>1</v>
      </c>
      <c r="AU681" s="5">
        <v>6</v>
      </c>
      <c r="AV681" s="6">
        <v>2.8412553291369201E-101</v>
      </c>
      <c r="AW681" s="6">
        <v>6.6453693172819301E-165</v>
      </c>
      <c r="AX681" s="6">
        <v>5.7970886383487299E-60</v>
      </c>
      <c r="AY681" s="6">
        <v>0.99999999999514</v>
      </c>
      <c r="AZ681" s="6">
        <v>1.3946634931918101E-26</v>
      </c>
      <c r="BA681" s="7">
        <v>4.8602258013064197E-12</v>
      </c>
      <c r="BB681" s="6">
        <v>2.61688264821502E-226</v>
      </c>
      <c r="BC681" s="6">
        <v>7.3707409468672496E-100</v>
      </c>
      <c r="BD681" s="6">
        <v>2.26724917577129E-253</v>
      </c>
      <c r="BE681" s="6">
        <v>9.710001451516539E-35</v>
      </c>
      <c r="BF681" s="6">
        <v>1.3503968101351401E-31</v>
      </c>
      <c r="BG681" s="6">
        <v>3.7939073682913699E-49</v>
      </c>
      <c r="BH681" s="7">
        <v>1</v>
      </c>
      <c r="BI681" s="6">
        <v>7.6801037025438799E-288</v>
      </c>
      <c r="BJ681" s="6">
        <v>0</v>
      </c>
      <c r="BK681" s="6">
        <v>1.23328509437548E-168</v>
      </c>
      <c r="BL681" s="6">
        <v>2.6244320597620199E-42</v>
      </c>
      <c r="BM681" s="6">
        <v>9.6563859534960202E-152</v>
      </c>
      <c r="BN681" s="6">
        <v>1</v>
      </c>
      <c r="BO681" s="7">
        <v>1.5273025344767399E-38</v>
      </c>
      <c r="BP681" s="6">
        <v>1.2532274016519401E-108</v>
      </c>
      <c r="BQ681" s="6">
        <v>2.0782210664263299E-172</v>
      </c>
      <c r="BR681" s="6">
        <v>9.5069843810711992E-65</v>
      </c>
      <c r="BS681" s="6">
        <v>0.999999999996522</v>
      </c>
      <c r="BT681" s="6">
        <v>1.04164600699906E-26</v>
      </c>
      <c r="BU681" s="6">
        <v>3.4778742003617102E-12</v>
      </c>
      <c r="BV681" s="7">
        <v>8.1475118640980597E-70</v>
      </c>
      <c r="BW681">
        <v>294</v>
      </c>
      <c r="BX681">
        <v>306</v>
      </c>
      <c r="BY681">
        <v>270</v>
      </c>
      <c r="BZ681">
        <v>287</v>
      </c>
      <c r="CA681">
        <v>251</v>
      </c>
      <c r="CB681">
        <v>194</v>
      </c>
      <c r="CC681">
        <v>216</v>
      </c>
      <c r="CD681">
        <v>226</v>
      </c>
      <c r="CE681">
        <v>227</v>
      </c>
      <c r="CF681" s="1">
        <v>249</v>
      </c>
      <c r="CG681" s="45">
        <v>33</v>
      </c>
      <c r="CH681" s="43">
        <v>6.4902817022005302E-2</v>
      </c>
      <c r="CJ681" s="27" t="s">
        <v>72357</v>
      </c>
    </row>
    <row r="682" spans="1:88">
      <c r="A682" s="27">
        <v>679</v>
      </c>
      <c r="B682" t="s">
        <v>70952</v>
      </c>
      <c r="D682" t="s">
        <v>71518</v>
      </c>
      <c r="E682" t="s">
        <v>71792</v>
      </c>
      <c r="F682" s="29">
        <v>27.949200000000001</v>
      </c>
      <c r="G682" s="29">
        <v>109.2818</v>
      </c>
      <c r="H682" s="31">
        <v>626</v>
      </c>
      <c r="I682" s="29" t="s">
        <v>71881</v>
      </c>
      <c r="J682" s="31" t="s">
        <v>72221</v>
      </c>
      <c r="K682" s="31" t="s">
        <v>72319</v>
      </c>
      <c r="M682" s="48">
        <v>40107</v>
      </c>
      <c r="N682" s="27" t="s">
        <v>70955</v>
      </c>
      <c r="O682" s="54" t="s">
        <v>72388</v>
      </c>
      <c r="P682" s="11"/>
      <c r="Q682" s="11" t="s">
        <v>70990</v>
      </c>
      <c r="R682" s="11" t="s">
        <v>70990</v>
      </c>
      <c r="S682" s="12" t="s">
        <v>70990</v>
      </c>
      <c r="T682" s="6">
        <v>1E-3</v>
      </c>
      <c r="U682" s="6">
        <v>9.4999999999999998E-3</v>
      </c>
      <c r="V682" s="6">
        <v>5.0000000000000001E-4</v>
      </c>
      <c r="W682" s="6">
        <v>2.3333333333333335E-3</v>
      </c>
      <c r="X682" s="6">
        <v>0.34999999999999992</v>
      </c>
      <c r="Y682" s="6">
        <v>0.13583333333333333</v>
      </c>
      <c r="Z682" s="7">
        <v>0.5013333333333333</v>
      </c>
      <c r="AA682" s="6">
        <v>1E-3</v>
      </c>
      <c r="AB682" s="6">
        <v>8.3333333333333339E-4</v>
      </c>
      <c r="AC682" s="6">
        <v>6.6666666666666664E-4</v>
      </c>
      <c r="AD682" s="6">
        <v>5.5000000000000005E-3</v>
      </c>
      <c r="AE682" s="6">
        <v>0.32400000000000001</v>
      </c>
      <c r="AF682" s="6">
        <v>0.17783333333333332</v>
      </c>
      <c r="AG682" s="7">
        <v>0.49049999999999994</v>
      </c>
      <c r="AH682" s="6">
        <v>1E-3</v>
      </c>
      <c r="AI682" s="6">
        <v>8.3333333333333339E-4</v>
      </c>
      <c r="AJ682" s="6">
        <v>8.3333333333333339E-4</v>
      </c>
      <c r="AK682" s="6">
        <v>4.8333333333333344E-3</v>
      </c>
      <c r="AL682" s="6">
        <v>0.37083333333333335</v>
      </c>
      <c r="AM682" s="6">
        <v>0.14566666666666667</v>
      </c>
      <c r="AN682" s="7">
        <v>0.47666666666666663</v>
      </c>
      <c r="AO682" s="6">
        <v>3.5779558257050098E-274</v>
      </c>
      <c r="AP682" s="6">
        <v>0</v>
      </c>
      <c r="AQ682" s="6">
        <v>3.18457481661425E-171</v>
      </c>
      <c r="AR682" s="6">
        <v>3.5237027996376202E-41</v>
      </c>
      <c r="AS682" s="6">
        <v>9.2141773580528403E-38</v>
      </c>
      <c r="AT682" s="7">
        <v>1</v>
      </c>
      <c r="AU682" s="5">
        <v>6</v>
      </c>
      <c r="AV682" s="6">
        <v>3.73853249865843E-102</v>
      </c>
      <c r="AW682" s="6">
        <v>3.1112308347450402E-165</v>
      </c>
      <c r="AX682" s="6">
        <v>1.2657530955045499E-59</v>
      </c>
      <c r="AY682" s="6">
        <v>0.99999999999197198</v>
      </c>
      <c r="AZ682" s="6">
        <v>1.3812157521742099E-26</v>
      </c>
      <c r="BA682" s="7">
        <v>8.0281877807384801E-12</v>
      </c>
      <c r="BB682" s="6">
        <v>1.50044559861371E-218</v>
      </c>
      <c r="BC682" s="6">
        <v>3.8896855131001799E-98</v>
      </c>
      <c r="BD682" s="6">
        <v>3.2959447034031202E-261</v>
      </c>
      <c r="BE682" s="6">
        <v>2.9895650651456598E-35</v>
      </c>
      <c r="BF682" s="6">
        <v>3.7579393694760902E-31</v>
      </c>
      <c r="BG682" s="6">
        <v>9.3757239134130704E-49</v>
      </c>
      <c r="BH682" s="7">
        <v>1</v>
      </c>
      <c r="BI682" s="6">
        <v>1.05121904046875E-276</v>
      </c>
      <c r="BJ682" s="6">
        <v>0</v>
      </c>
      <c r="BK682" s="6">
        <v>3.1127469521063001E-169</v>
      </c>
      <c r="BL682" s="6">
        <v>3.5720049544295498E-41</v>
      </c>
      <c r="BM682" s="6">
        <v>3.78387144892126E-154</v>
      </c>
      <c r="BN682" s="6">
        <v>1</v>
      </c>
      <c r="BO682" s="7">
        <v>1.69066636534747E-39</v>
      </c>
      <c r="BP682" s="6">
        <v>4.8384796787117796E-109</v>
      </c>
      <c r="BQ682" s="6">
        <v>2.9115097128058198E-172</v>
      </c>
      <c r="BR682" s="6">
        <v>5.7396944228048902E-64</v>
      </c>
      <c r="BS682" s="6">
        <v>0.99999999999354805</v>
      </c>
      <c r="BT682" s="6">
        <v>8.24226476341326E-27</v>
      </c>
      <c r="BU682" s="6">
        <v>6.4516286086999804E-12</v>
      </c>
      <c r="BV682" s="7">
        <v>5.3650883528686401E-70</v>
      </c>
      <c r="BW682">
        <v>294</v>
      </c>
      <c r="BX682">
        <v>306</v>
      </c>
      <c r="BY682">
        <v>270</v>
      </c>
      <c r="BZ682">
        <v>287</v>
      </c>
      <c r="CA682">
        <v>251</v>
      </c>
      <c r="CB682">
        <v>194</v>
      </c>
      <c r="CC682">
        <v>216</v>
      </c>
      <c r="CD682">
        <v>226</v>
      </c>
      <c r="CE682">
        <v>227</v>
      </c>
      <c r="CF682" s="1">
        <v>249</v>
      </c>
      <c r="CG682" s="45">
        <v>33</v>
      </c>
      <c r="CH682" s="43">
        <v>7.0274572224432993E-2</v>
      </c>
      <c r="CJ682" s="27" t="s">
        <v>72357</v>
      </c>
    </row>
    <row r="683" spans="1:88">
      <c r="A683" s="27">
        <v>680</v>
      </c>
      <c r="B683" t="s">
        <v>70952</v>
      </c>
      <c r="D683" t="s">
        <v>71519</v>
      </c>
      <c r="E683" t="s">
        <v>71792</v>
      </c>
      <c r="F683" s="29">
        <v>25.7727</v>
      </c>
      <c r="G683" s="29">
        <v>109.59229999999999</v>
      </c>
      <c r="H683" s="31">
        <v>162</v>
      </c>
      <c r="I683" s="29" t="s">
        <v>71881</v>
      </c>
      <c r="J683" s="31" t="s">
        <v>72275</v>
      </c>
      <c r="K683" s="31" t="s">
        <v>72318</v>
      </c>
      <c r="M683" s="48">
        <v>40105</v>
      </c>
      <c r="N683" s="27" t="s">
        <v>70955</v>
      </c>
      <c r="O683" s="54" t="s">
        <v>72388</v>
      </c>
      <c r="P683" s="11"/>
      <c r="Q683" s="11"/>
      <c r="T683" s="6">
        <v>0</v>
      </c>
      <c r="U683" s="6">
        <v>1E-3</v>
      </c>
      <c r="V683" s="6">
        <v>2E-3</v>
      </c>
      <c r="W683" s="6">
        <v>6.6666666666666664E-4</v>
      </c>
      <c r="X683" s="6">
        <v>0.44766666666666666</v>
      </c>
      <c r="Y683" s="6">
        <v>5.1333333333333335E-2</v>
      </c>
      <c r="Z683" s="7">
        <v>0.4971666666666667</v>
      </c>
      <c r="AA683" s="6">
        <v>0</v>
      </c>
      <c r="AB683" s="6">
        <v>1E-3</v>
      </c>
      <c r="AC683" s="6">
        <v>1.8333333333333335E-3</v>
      </c>
      <c r="AD683" s="6">
        <v>8.3333333333333339E-4</v>
      </c>
      <c r="AE683" s="6">
        <v>0.39033333333333342</v>
      </c>
      <c r="AF683" s="6">
        <v>0.12183333333333335</v>
      </c>
      <c r="AG683" s="7">
        <v>0.48483333333333328</v>
      </c>
      <c r="AH683" s="6">
        <v>0</v>
      </c>
      <c r="AI683" s="6">
        <v>0</v>
      </c>
      <c r="AJ683" s="6">
        <v>2.3333333333333335E-3</v>
      </c>
      <c r="AK683" s="6">
        <v>1E-3</v>
      </c>
      <c r="AL683" s="6">
        <v>0.46600000000000003</v>
      </c>
      <c r="AM683" s="6">
        <v>5.5833333333333339E-2</v>
      </c>
      <c r="AN683" s="7">
        <v>0.47483333333333338</v>
      </c>
      <c r="AO683" s="6">
        <v>6.3374269565805297E-292</v>
      </c>
      <c r="AP683" s="6">
        <v>0</v>
      </c>
      <c r="AQ683" s="6">
        <v>7.7634748565355004E-175</v>
      </c>
      <c r="AR683" s="6">
        <v>9.4051068417313806E-28</v>
      </c>
      <c r="AS683" s="6">
        <v>3.27352033248098E-44</v>
      </c>
      <c r="AT683" s="7">
        <v>1</v>
      </c>
      <c r="AU683" s="5">
        <v>6</v>
      </c>
      <c r="AV683" s="6">
        <v>4.6377609567972403E-101</v>
      </c>
      <c r="AW683" s="6">
        <v>2.1043925669260702E-173</v>
      </c>
      <c r="AX683" s="6">
        <v>2.0441258639984602E-65</v>
      </c>
      <c r="AY683" s="6">
        <v>0.99999923847913696</v>
      </c>
      <c r="AZ683" s="6">
        <v>7.1618047983564303E-28</v>
      </c>
      <c r="BA683" s="7">
        <v>7.6152086282459495E-7</v>
      </c>
      <c r="BB683" s="6">
        <v>2.3431986632853799E-240</v>
      </c>
      <c r="BC683" s="6">
        <v>4.9438896306959099E-102</v>
      </c>
      <c r="BD683" s="6">
        <v>8.2695674018815898E-273</v>
      </c>
      <c r="BE683" s="6">
        <v>1.6876791848649301E-39</v>
      </c>
      <c r="BF683" s="6">
        <v>5.1617321383520498E-15</v>
      </c>
      <c r="BG683" s="6">
        <v>4.6001691184680498E-48</v>
      </c>
      <c r="BH683" s="7">
        <v>0.999999999999995</v>
      </c>
      <c r="BI683" s="6">
        <v>1.23098472597272E-293</v>
      </c>
      <c r="BJ683" s="6">
        <v>0</v>
      </c>
      <c r="BK683" s="6">
        <v>3.7740675167065301E-171</v>
      </c>
      <c r="BL683" s="6">
        <v>7.8893115011279601E-28</v>
      </c>
      <c r="BM683" s="6">
        <v>7.6738175626610995E-157</v>
      </c>
      <c r="BN683" s="6">
        <v>1</v>
      </c>
      <c r="BO683" s="7">
        <v>1.4830492335197099E-44</v>
      </c>
      <c r="BP683" s="6">
        <v>6.1305083383507999E-104</v>
      </c>
      <c r="BQ683" s="6">
        <v>2.9246326611848001E-176</v>
      </c>
      <c r="BR683" s="6">
        <v>4.8727027358223397E-66</v>
      </c>
      <c r="BS683" s="6">
        <v>0.99999784994987995</v>
      </c>
      <c r="BT683" s="6">
        <v>2.29870348680051E-29</v>
      </c>
      <c r="BU683" s="6">
        <v>2.1500501205104198E-6</v>
      </c>
      <c r="BV683" s="7">
        <v>4.4896423918253098E-84</v>
      </c>
      <c r="BW683">
        <v>294</v>
      </c>
      <c r="BX683">
        <v>306</v>
      </c>
      <c r="BY683">
        <v>270</v>
      </c>
      <c r="BZ683">
        <v>287</v>
      </c>
      <c r="CA683">
        <v>251</v>
      </c>
      <c r="CB683">
        <v>194</v>
      </c>
      <c r="CC683">
        <v>216</v>
      </c>
      <c r="CD683">
        <v>226</v>
      </c>
      <c r="CE683">
        <v>227</v>
      </c>
      <c r="CF683" s="1">
        <v>249</v>
      </c>
      <c r="CH683" s="43">
        <v>6.23689249566882E-2</v>
      </c>
      <c r="CJ683" s="27" t="s">
        <v>72357</v>
      </c>
    </row>
    <row r="684" spans="1:88">
      <c r="A684" s="27">
        <v>681</v>
      </c>
      <c r="B684" t="s">
        <v>70952</v>
      </c>
      <c r="D684" t="s">
        <v>71520</v>
      </c>
      <c r="E684" t="s">
        <v>71792</v>
      </c>
      <c r="F684" s="29">
        <v>27.993099999999998</v>
      </c>
      <c r="G684" s="29">
        <v>109.5915</v>
      </c>
      <c r="H684" s="31">
        <v>365</v>
      </c>
      <c r="I684" s="29" t="s">
        <v>71881</v>
      </c>
      <c r="J684" s="31" t="s">
        <v>72281</v>
      </c>
      <c r="K684" s="31" t="s">
        <v>72285</v>
      </c>
      <c r="M684" s="48">
        <v>39810</v>
      </c>
      <c r="N684" s="27" t="s">
        <v>70955</v>
      </c>
      <c r="O684" s="54" t="s">
        <v>72388</v>
      </c>
      <c r="P684" s="11"/>
      <c r="Q684" s="11"/>
      <c r="S684" s="12" t="s">
        <v>70990</v>
      </c>
      <c r="T684" s="6">
        <v>0</v>
      </c>
      <c r="U684" s="6">
        <v>6.3333333333333332E-3</v>
      </c>
      <c r="V684" s="6">
        <v>5.0000000000000001E-4</v>
      </c>
      <c r="W684" s="6">
        <v>4.5000000000000005E-3</v>
      </c>
      <c r="X684" s="6">
        <v>0.37733333333333335</v>
      </c>
      <c r="Y684" s="6">
        <v>0.1275</v>
      </c>
      <c r="Z684" s="7">
        <v>0.48383333333333328</v>
      </c>
      <c r="AA684" s="6">
        <v>0</v>
      </c>
      <c r="AB684" s="6">
        <v>3.5000000000000001E-3</v>
      </c>
      <c r="AC684" s="6">
        <v>1E-3</v>
      </c>
      <c r="AD684" s="6">
        <v>4.8333333333333336E-3</v>
      </c>
      <c r="AE684" s="6">
        <v>0.34466666666666668</v>
      </c>
      <c r="AF684" s="6">
        <v>0.17400000000000002</v>
      </c>
      <c r="AG684" s="7">
        <v>0.47216666666666662</v>
      </c>
      <c r="AH684" s="6">
        <v>0</v>
      </c>
      <c r="AI684" s="6">
        <v>5.8333333333333327E-3</v>
      </c>
      <c r="AJ684" s="6">
        <v>5.0000000000000001E-4</v>
      </c>
      <c r="AK684" s="6">
        <v>5.1666666666666675E-3</v>
      </c>
      <c r="AL684" s="6">
        <v>0.39399999999999996</v>
      </c>
      <c r="AM684" s="6">
        <v>0.13316666666666668</v>
      </c>
      <c r="AN684" s="7">
        <v>0.46100000000000002</v>
      </c>
      <c r="AO684" s="6">
        <v>4.0297759767324898E-297</v>
      </c>
      <c r="AP684" s="6">
        <v>0</v>
      </c>
      <c r="AQ684" s="6">
        <v>6.2834993865452303E-171</v>
      </c>
      <c r="AR684" s="6">
        <v>2.30042846693292E-33</v>
      </c>
      <c r="AS684" s="6">
        <v>1.12501475363005E-38</v>
      </c>
      <c r="AT684" s="7">
        <v>1</v>
      </c>
      <c r="AU684" s="5">
        <v>6</v>
      </c>
      <c r="AV684" s="6">
        <v>3.7743489929068601E-76</v>
      </c>
      <c r="AW684" s="6">
        <v>1.0109671527930401E-141</v>
      </c>
      <c r="AX684" s="6">
        <v>1.1980267367708601E-45</v>
      </c>
      <c r="AY684" s="6">
        <v>4.8756363409542401E-10</v>
      </c>
      <c r="AZ684" s="6">
        <v>6.3668300237807795E-17</v>
      </c>
      <c r="BA684" s="7">
        <v>0.99999999951243601</v>
      </c>
      <c r="BB684" s="6">
        <v>1.60480444213834E-232</v>
      </c>
      <c r="BC684" s="6">
        <v>3.9970918868928002E-109</v>
      </c>
      <c r="BD684" s="6">
        <v>2.094875368178E-256</v>
      </c>
      <c r="BE684" s="6">
        <v>7.4340010261807701E-38</v>
      </c>
      <c r="BF684" s="6">
        <v>8.7967760438703707E-21</v>
      </c>
      <c r="BG684" s="6">
        <v>6.8718783381387604E-53</v>
      </c>
      <c r="BH684" s="7">
        <v>1</v>
      </c>
      <c r="BI684" s="6">
        <v>1.9158793215765401E-300</v>
      </c>
      <c r="BJ684" s="6">
        <v>0</v>
      </c>
      <c r="BK684" s="6">
        <v>8.4402314885678E-169</v>
      </c>
      <c r="BL684" s="6">
        <v>2.0172005403552199E-33</v>
      </c>
      <c r="BM684" s="6">
        <v>1.6119437965884701E-167</v>
      </c>
      <c r="BN684" s="6">
        <v>1</v>
      </c>
      <c r="BO684" s="7">
        <v>5.6506611288813997E-41</v>
      </c>
      <c r="BP684" s="6">
        <v>6.8027606736803103E-79</v>
      </c>
      <c r="BQ684" s="6">
        <v>1.60467828339394E-144</v>
      </c>
      <c r="BR684" s="6">
        <v>4.9038416615474902E-46</v>
      </c>
      <c r="BS684" s="6">
        <v>2.1843703990256001E-10</v>
      </c>
      <c r="BT684" s="6">
        <v>2.0657303217322499E-18</v>
      </c>
      <c r="BU684" s="6">
        <v>0.99999999978156295</v>
      </c>
      <c r="BV684" s="7">
        <v>6.8593286134587394E-61</v>
      </c>
      <c r="BW684">
        <v>294</v>
      </c>
      <c r="BX684">
        <v>306</v>
      </c>
      <c r="BY684">
        <v>266</v>
      </c>
      <c r="BZ684">
        <v>287</v>
      </c>
      <c r="CA684">
        <v>251</v>
      </c>
      <c r="CB684">
        <v>194</v>
      </c>
      <c r="CC684">
        <v>216</v>
      </c>
      <c r="CD684">
        <v>226</v>
      </c>
      <c r="CE684">
        <v>227</v>
      </c>
      <c r="CF684" s="1">
        <v>249</v>
      </c>
      <c r="CH684" s="43">
        <v>7.1646341463414601E-2</v>
      </c>
      <c r="CJ684" s="27" t="s">
        <v>72357</v>
      </c>
    </row>
    <row r="685" spans="1:88">
      <c r="A685" s="27">
        <v>682</v>
      </c>
      <c r="B685" t="s">
        <v>70952</v>
      </c>
      <c r="D685" t="s">
        <v>71521</v>
      </c>
      <c r="E685" t="s">
        <v>71792</v>
      </c>
      <c r="F685" s="29">
        <v>22.230799999999999</v>
      </c>
      <c r="G685" s="29">
        <v>108.4208</v>
      </c>
      <c r="H685" s="31">
        <v>53</v>
      </c>
      <c r="I685" s="29" t="s">
        <v>71881</v>
      </c>
      <c r="J685" s="31" t="s">
        <v>72275</v>
      </c>
      <c r="K685" s="31" t="s">
        <v>72276</v>
      </c>
      <c r="M685" s="48">
        <v>39806</v>
      </c>
      <c r="N685" s="27" t="s">
        <v>70955</v>
      </c>
      <c r="O685" s="54" t="s">
        <v>72388</v>
      </c>
      <c r="P685" s="11"/>
      <c r="Q685" s="11"/>
      <c r="T685" s="6">
        <v>0</v>
      </c>
      <c r="U685" s="6">
        <v>1.6666666666666666E-4</v>
      </c>
      <c r="V685" s="6">
        <v>0</v>
      </c>
      <c r="W685" s="6">
        <v>6.6666666666666664E-4</v>
      </c>
      <c r="X685" s="6">
        <v>0.49800000000000005</v>
      </c>
      <c r="Y685" s="6">
        <v>1.8666666666666668E-2</v>
      </c>
      <c r="Z685" s="7">
        <v>0.48199999999999998</v>
      </c>
      <c r="AA685" s="6">
        <v>0</v>
      </c>
      <c r="AB685" s="6">
        <v>0</v>
      </c>
      <c r="AC685" s="6">
        <v>0</v>
      </c>
      <c r="AD685" s="6">
        <v>5.0000000000000001E-4</v>
      </c>
      <c r="AE685" s="6">
        <v>0.42533333333333334</v>
      </c>
      <c r="AF685" s="6">
        <v>0.10249999999999999</v>
      </c>
      <c r="AG685" s="7">
        <v>0.47066666666666662</v>
      </c>
      <c r="AH685" s="6">
        <v>0</v>
      </c>
      <c r="AI685" s="6">
        <v>0</v>
      </c>
      <c r="AJ685" s="6">
        <v>0</v>
      </c>
      <c r="AK685" s="6">
        <v>1.6666666666666666E-4</v>
      </c>
      <c r="AL685" s="6">
        <v>0.51666666666666661</v>
      </c>
      <c r="AM685" s="6">
        <v>2.2999999999999996E-2</v>
      </c>
      <c r="AN685" s="7">
        <v>0.45900000000000002</v>
      </c>
      <c r="AO685" s="6">
        <v>5.7549748309825401E-306</v>
      </c>
      <c r="AP685" s="6">
        <v>0</v>
      </c>
      <c r="AQ685" s="6">
        <v>6.9624120266813902E-165</v>
      </c>
      <c r="AR685" s="6">
        <v>6.0996406237943798E-22</v>
      </c>
      <c r="AS685" s="6">
        <v>1.5050973091056299E-41</v>
      </c>
      <c r="AT685" s="7">
        <v>1</v>
      </c>
      <c r="AU685" s="5">
        <v>6</v>
      </c>
      <c r="AV685" s="6">
        <v>4.1059809937307698E-94</v>
      </c>
      <c r="AW685" s="6">
        <v>5.9021527409740298E-164</v>
      </c>
      <c r="AX685" s="6">
        <v>1.44628272038841E-68</v>
      </c>
      <c r="AY685" s="6">
        <v>3.1270833197391201E-10</v>
      </c>
      <c r="AZ685" s="6">
        <v>7.0943019383924696E-28</v>
      </c>
      <c r="BA685" s="7">
        <v>0.99999999968729203</v>
      </c>
      <c r="BB685" s="6">
        <v>3.4895252880222802E-226</v>
      </c>
      <c r="BC685" s="6">
        <v>8.35392962673642E-107</v>
      </c>
      <c r="BD685" s="6">
        <v>1.9965640410228999E-264</v>
      </c>
      <c r="BE685" s="6">
        <v>7.4702904784211605E-38</v>
      </c>
      <c r="BF685" s="6">
        <v>1.09829740587962E-8</v>
      </c>
      <c r="BG685" s="6">
        <v>6.2120548035967098E-41</v>
      </c>
      <c r="BH685" s="7">
        <v>0.99999998901702603</v>
      </c>
      <c r="BI685" s="6">
        <v>0</v>
      </c>
      <c r="BJ685" s="6">
        <v>0</v>
      </c>
      <c r="BK685" s="6">
        <v>3.2577522540538997E-163</v>
      </c>
      <c r="BL685" s="6">
        <v>5.2503083599599703E-22</v>
      </c>
      <c r="BM685" s="6">
        <v>1.0056364184778101E-152</v>
      </c>
      <c r="BN685" s="6">
        <v>1</v>
      </c>
      <c r="BO685" s="7">
        <v>1.66521426531087E-43</v>
      </c>
      <c r="BP685" s="6">
        <v>8.4738927293859404E-101</v>
      </c>
      <c r="BQ685" s="6">
        <v>9.73960876940071E-171</v>
      </c>
      <c r="BR685" s="6">
        <v>1.5433706231932301E-72</v>
      </c>
      <c r="BS685" s="6">
        <v>3.5793939714832598E-10</v>
      </c>
      <c r="BT685" s="6">
        <v>2.5916290323453101E-28</v>
      </c>
      <c r="BU685" s="6">
        <v>0.99999999964206099</v>
      </c>
      <c r="BV685" s="7">
        <v>6.2998054187816499E-81</v>
      </c>
      <c r="BW685">
        <v>294</v>
      </c>
      <c r="BX685">
        <v>306</v>
      </c>
      <c r="BY685">
        <v>265</v>
      </c>
      <c r="BZ685">
        <v>287</v>
      </c>
      <c r="CA685">
        <v>251</v>
      </c>
      <c r="CB685">
        <v>194</v>
      </c>
      <c r="CC685">
        <v>216</v>
      </c>
      <c r="CD685">
        <v>226</v>
      </c>
      <c r="CE685">
        <v>227</v>
      </c>
      <c r="CF685" s="1">
        <v>249</v>
      </c>
      <c r="CH685" s="43">
        <v>6.0045239564055101E-2</v>
      </c>
      <c r="CJ685" s="27" t="s">
        <v>72357</v>
      </c>
    </row>
    <row r="686" spans="1:88">
      <c r="A686" s="27">
        <v>683</v>
      </c>
      <c r="B686" t="s">
        <v>70952</v>
      </c>
      <c r="D686" t="s">
        <v>71522</v>
      </c>
      <c r="E686" t="s">
        <v>71792</v>
      </c>
      <c r="F686" s="29">
        <v>27.847799999999999</v>
      </c>
      <c r="G686" s="29">
        <v>109.76519999999999</v>
      </c>
      <c r="H686" s="31">
        <v>196</v>
      </c>
      <c r="I686" s="29" t="s">
        <v>71881</v>
      </c>
      <c r="J686" s="31" t="s">
        <v>72281</v>
      </c>
      <c r="K686" s="31" t="s">
        <v>72315</v>
      </c>
      <c r="M686" s="48">
        <v>40103</v>
      </c>
      <c r="N686" s="27" t="s">
        <v>70955</v>
      </c>
      <c r="O686" s="54" t="s">
        <v>72388</v>
      </c>
      <c r="P686" s="11"/>
      <c r="Q686" s="11"/>
      <c r="T686" s="6">
        <v>0</v>
      </c>
      <c r="U686" s="6">
        <v>4.5000000000000005E-3</v>
      </c>
      <c r="V686" s="6">
        <v>0</v>
      </c>
      <c r="W686" s="6">
        <v>1.1999999999999999E-2</v>
      </c>
      <c r="X686" s="6">
        <v>0.38233333333333336</v>
      </c>
      <c r="Y686" s="6">
        <v>0.12033333333333333</v>
      </c>
      <c r="Z686" s="7">
        <v>0.48083333333333328</v>
      </c>
      <c r="AA686" s="6">
        <v>0</v>
      </c>
      <c r="AB686" s="6">
        <v>3.3333333333333332E-4</v>
      </c>
      <c r="AC686" s="6">
        <v>0</v>
      </c>
      <c r="AD686" s="6">
        <v>8.3333333333333332E-3</v>
      </c>
      <c r="AE686" s="6">
        <v>0.34866666666666668</v>
      </c>
      <c r="AF686" s="6">
        <v>0.17200000000000001</v>
      </c>
      <c r="AG686" s="7">
        <v>0.47033333333333333</v>
      </c>
      <c r="AH686" s="6">
        <v>0</v>
      </c>
      <c r="AI686" s="6">
        <v>0</v>
      </c>
      <c r="AJ686" s="6">
        <v>0</v>
      </c>
      <c r="AK686" s="6">
        <v>2.8333333333333335E-3</v>
      </c>
      <c r="AL686" s="6">
        <v>0.39933333333333332</v>
      </c>
      <c r="AM686" s="6">
        <v>0.13300000000000001</v>
      </c>
      <c r="AN686" s="7">
        <v>0.46416666666666667</v>
      </c>
      <c r="AO686" s="6">
        <v>8.6351410472755896E-302</v>
      </c>
      <c r="AP686" s="6">
        <v>0</v>
      </c>
      <c r="AQ686" s="6">
        <v>3.8070660537542398E-160</v>
      </c>
      <c r="AR686" s="6">
        <v>5.4312486965510003E-29</v>
      </c>
      <c r="AS686" s="6">
        <v>3.3687477210729898E-32</v>
      </c>
      <c r="AT686" s="7">
        <v>1</v>
      </c>
      <c r="AU686" s="5">
        <v>6</v>
      </c>
      <c r="AV686" s="6">
        <v>8.66109923240308E-85</v>
      </c>
      <c r="AW686" s="6">
        <v>6.6233824875008104E-158</v>
      </c>
      <c r="AX686" s="6">
        <v>1.8629009401640701E-37</v>
      </c>
      <c r="AY686" s="6">
        <v>7.8542105301792402E-7</v>
      </c>
      <c r="AZ686" s="6">
        <v>3.9969851948186499E-18</v>
      </c>
      <c r="BA686" s="7">
        <v>0.99999921457894703</v>
      </c>
      <c r="BB686" s="6">
        <v>8.8152823927851896E-229</v>
      </c>
      <c r="BC686" s="6">
        <v>1.27206354014175E-114</v>
      </c>
      <c r="BD686" s="6">
        <v>1.4292653829046399E-273</v>
      </c>
      <c r="BE686" s="6">
        <v>5.9457969165405601E-34</v>
      </c>
      <c r="BF686" s="6">
        <v>2.4461504409224801E-21</v>
      </c>
      <c r="BG686" s="6">
        <v>1.47707955902652E-52</v>
      </c>
      <c r="BH686" s="7">
        <v>1</v>
      </c>
      <c r="BI686" s="6">
        <v>7.5341640609075301E-304</v>
      </c>
      <c r="BJ686" s="6">
        <v>0</v>
      </c>
      <c r="BK686" s="6">
        <v>6.48144514016247E-158</v>
      </c>
      <c r="BL686" s="6">
        <v>6.2654778650379595E-29</v>
      </c>
      <c r="BM686" s="6">
        <v>6.1689204191971496E-150</v>
      </c>
      <c r="BN686" s="6">
        <v>1</v>
      </c>
      <c r="BO686" s="7">
        <v>1.8140697378155599E-33</v>
      </c>
      <c r="BP686" s="6">
        <v>6.42770140363406E-87</v>
      </c>
      <c r="BQ686" s="6">
        <v>4.6086147632616499E-160</v>
      </c>
      <c r="BR686" s="6">
        <v>1.11785366898794E-37</v>
      </c>
      <c r="BS686" s="6">
        <v>2.9156173501177597E-7</v>
      </c>
      <c r="BT686" s="6">
        <v>8.9880488320766697E-20</v>
      </c>
      <c r="BU686" s="6">
        <v>0.99999970843826502</v>
      </c>
      <c r="BV686" s="7">
        <v>2.9198067111827499E-53</v>
      </c>
      <c r="BW686">
        <v>294</v>
      </c>
      <c r="BX686">
        <v>306</v>
      </c>
      <c r="BY686">
        <v>266</v>
      </c>
      <c r="BZ686">
        <v>287</v>
      </c>
      <c r="CA686">
        <v>251</v>
      </c>
      <c r="CB686">
        <v>194</v>
      </c>
      <c r="CC686">
        <v>216</v>
      </c>
      <c r="CD686">
        <v>226</v>
      </c>
      <c r="CE686">
        <v>227</v>
      </c>
      <c r="CF686" s="1">
        <v>249</v>
      </c>
      <c r="CH686" s="43">
        <v>6.4022206303724905E-2</v>
      </c>
      <c r="CJ686" s="27" t="s">
        <v>72357</v>
      </c>
    </row>
    <row r="687" spans="1:88">
      <c r="A687" s="27">
        <v>684</v>
      </c>
      <c r="B687" t="s">
        <v>70952</v>
      </c>
      <c r="D687" t="s">
        <v>71523</v>
      </c>
      <c r="E687" t="s">
        <v>71792</v>
      </c>
      <c r="F687" s="29">
        <v>28.2713</v>
      </c>
      <c r="G687" s="29">
        <v>109.7831</v>
      </c>
      <c r="H687" s="31">
        <v>177</v>
      </c>
      <c r="I687" s="29" t="s">
        <v>71881</v>
      </c>
      <c r="J687" s="31" t="s">
        <v>72281</v>
      </c>
      <c r="K687" s="31" t="s">
        <v>72286</v>
      </c>
      <c r="M687" s="48">
        <v>39810</v>
      </c>
      <c r="N687" s="27" t="s">
        <v>70955</v>
      </c>
      <c r="O687" s="54" t="s">
        <v>72388</v>
      </c>
      <c r="P687" s="11"/>
      <c r="Q687" s="11"/>
      <c r="T687" s="6">
        <v>0</v>
      </c>
      <c r="U687" s="6">
        <v>5.4833333333333338E-2</v>
      </c>
      <c r="V687" s="6">
        <v>1.6666666666666666E-4</v>
      </c>
      <c r="W687" s="6">
        <v>1E-3</v>
      </c>
      <c r="X687" s="6">
        <v>0.32183333333333336</v>
      </c>
      <c r="Y687" s="6">
        <v>0.16616666666666668</v>
      </c>
      <c r="Z687" s="7">
        <v>0.45533333333333331</v>
      </c>
      <c r="AA687" s="6">
        <v>0</v>
      </c>
      <c r="AB687" s="6">
        <v>2.2666666666666665E-2</v>
      </c>
      <c r="AC687" s="6">
        <v>6.6666666666666664E-4</v>
      </c>
      <c r="AD687" s="6">
        <v>1.3333333333333333E-3</v>
      </c>
      <c r="AE687" s="6">
        <v>0.307</v>
      </c>
      <c r="AF687" s="6">
        <v>0.20249999999999999</v>
      </c>
      <c r="AG687" s="7">
        <v>0.46533333333333338</v>
      </c>
      <c r="AH687" s="6">
        <v>0</v>
      </c>
      <c r="AI687" s="6">
        <v>1.9166666666666669E-2</v>
      </c>
      <c r="AJ687" s="6">
        <v>1E-3</v>
      </c>
      <c r="AK687" s="6">
        <v>1.6666666666666668E-3</v>
      </c>
      <c r="AL687" s="6">
        <v>0.34200000000000008</v>
      </c>
      <c r="AM687" s="6">
        <v>0.18016666666666667</v>
      </c>
      <c r="AN687" s="7">
        <v>0.45566666666666666</v>
      </c>
      <c r="AO687" s="6">
        <v>6.0433721027865801E-257</v>
      </c>
      <c r="AP687" s="6">
        <v>1.91556629761223E-302</v>
      </c>
      <c r="AQ687" s="6">
        <v>3.9338065878972997E-161</v>
      </c>
      <c r="AR687" s="6">
        <v>3.9648939623183202E-29</v>
      </c>
      <c r="AS687" s="6">
        <v>2.65475538347684E-31</v>
      </c>
      <c r="AT687" s="7">
        <v>1</v>
      </c>
      <c r="AU687" s="5">
        <v>6</v>
      </c>
      <c r="AV687" s="6">
        <v>4.2772680896144702E-94</v>
      </c>
      <c r="AW687" s="6">
        <v>1.44033900538586E-155</v>
      </c>
      <c r="AX687" s="6">
        <v>2.7049101978852301E-53</v>
      </c>
      <c r="AY687" s="6">
        <v>1.40592335427896E-5</v>
      </c>
      <c r="AZ687" s="6">
        <v>3.7472810849379902E-15</v>
      </c>
      <c r="BA687" s="7">
        <v>0.99998594076645297</v>
      </c>
      <c r="BB687" s="6">
        <v>3.7172131686547999E-228</v>
      </c>
      <c r="BC687" s="6">
        <v>5.6126280024106299E-82</v>
      </c>
      <c r="BD687" s="6">
        <v>7.85688321294686E-225</v>
      </c>
      <c r="BE687" s="6">
        <v>5.4704676314676304E-37</v>
      </c>
      <c r="BF687" s="6">
        <v>7.72080196847237E-20</v>
      </c>
      <c r="BG687" s="6">
        <v>1.87746964842735E-50</v>
      </c>
      <c r="BH687" s="7">
        <v>1</v>
      </c>
      <c r="BI687" s="6">
        <v>2.4999561164678698E-258</v>
      </c>
      <c r="BJ687" s="6">
        <v>2.78980543336549E-297</v>
      </c>
      <c r="BK687" s="6">
        <v>5.55689835964926E-159</v>
      </c>
      <c r="BL687" s="6">
        <v>5.0819515164727803E-29</v>
      </c>
      <c r="BM687" s="6">
        <v>3.3247317221759701E-138</v>
      </c>
      <c r="BN687" s="6">
        <v>1</v>
      </c>
      <c r="BO687" s="7">
        <v>4.8386717941099501E-32</v>
      </c>
      <c r="BP687" s="6">
        <v>1.02482787130089E-98</v>
      </c>
      <c r="BQ687" s="6">
        <v>2.6634363054703299E-160</v>
      </c>
      <c r="BR687" s="6">
        <v>4.3515413221718999E-55</v>
      </c>
      <c r="BS687" s="6">
        <v>1.0952652440215801E-5</v>
      </c>
      <c r="BT687" s="6">
        <v>5.81176308078945E-16</v>
      </c>
      <c r="BU687" s="6">
        <v>0.999989047347559</v>
      </c>
      <c r="BV687" s="7">
        <v>8.4090614631056604E-66</v>
      </c>
      <c r="BW687">
        <v>295</v>
      </c>
      <c r="BX687">
        <v>305</v>
      </c>
      <c r="BY687">
        <v>266</v>
      </c>
      <c r="BZ687">
        <v>285</v>
      </c>
      <c r="CA687">
        <v>255</v>
      </c>
      <c r="CB687">
        <v>194</v>
      </c>
      <c r="CC687">
        <v>216</v>
      </c>
      <c r="CD687">
        <v>225</v>
      </c>
      <c r="CE687">
        <v>228</v>
      </c>
      <c r="CF687" s="1">
        <v>242</v>
      </c>
      <c r="CH687" s="43">
        <v>6.4100202615582996E-2</v>
      </c>
      <c r="CJ687" s="27" t="s">
        <v>72357</v>
      </c>
    </row>
    <row r="688" spans="1:88">
      <c r="A688" s="27">
        <v>685</v>
      </c>
      <c r="B688" t="s">
        <v>70952</v>
      </c>
      <c r="D688" t="s">
        <v>71524</v>
      </c>
      <c r="E688" t="s">
        <v>71792</v>
      </c>
      <c r="F688" s="29">
        <v>28.236599999999999</v>
      </c>
      <c r="G688" s="29">
        <v>109.678</v>
      </c>
      <c r="H688" s="31">
        <v>199</v>
      </c>
      <c r="I688" s="29" t="s">
        <v>71881</v>
      </c>
      <c r="J688" s="31" t="s">
        <v>72281</v>
      </c>
      <c r="K688" s="31" t="s">
        <v>72286</v>
      </c>
      <c r="M688" s="48">
        <v>39810</v>
      </c>
      <c r="N688" s="27" t="s">
        <v>70955</v>
      </c>
      <c r="O688" s="54" t="s">
        <v>72388</v>
      </c>
      <c r="P688" s="11"/>
      <c r="Q688" s="11"/>
      <c r="T688" s="6">
        <v>1E-3</v>
      </c>
      <c r="U688" s="6">
        <v>3.85E-2</v>
      </c>
      <c r="V688" s="6">
        <v>0</v>
      </c>
      <c r="W688" s="6">
        <v>2E-3</v>
      </c>
      <c r="X688" s="6">
        <v>0.37683333333333335</v>
      </c>
      <c r="Y688" s="6">
        <v>0.12883333333333333</v>
      </c>
      <c r="Z688" s="7">
        <v>0.45300000000000001</v>
      </c>
      <c r="AA688" s="6">
        <v>1E-3</v>
      </c>
      <c r="AB688" s="6">
        <v>9.8333333333333311E-3</v>
      </c>
      <c r="AC688" s="6">
        <v>0</v>
      </c>
      <c r="AD688" s="6">
        <v>2.6666666666666666E-3</v>
      </c>
      <c r="AE688" s="6">
        <v>0.34583333333333338</v>
      </c>
      <c r="AF688" s="6">
        <v>0.18050000000000002</v>
      </c>
      <c r="AG688" s="7">
        <v>0.45966666666666667</v>
      </c>
      <c r="AH688" s="6">
        <v>2E-3</v>
      </c>
      <c r="AI688" s="6">
        <v>2.1666666666666666E-3</v>
      </c>
      <c r="AJ688" s="6">
        <v>0</v>
      </c>
      <c r="AK688" s="6">
        <v>2.6666666666666666E-3</v>
      </c>
      <c r="AL688" s="6">
        <v>0.39550000000000002</v>
      </c>
      <c r="AM688" s="6">
        <v>0.14166666666666666</v>
      </c>
      <c r="AN688" s="7">
        <v>0.45600000000000002</v>
      </c>
      <c r="AO688" s="6">
        <v>1.6799821865975599E-268</v>
      </c>
      <c r="AP688" s="6">
        <v>0</v>
      </c>
      <c r="AQ688" s="6">
        <v>9.0854482482596599E-176</v>
      </c>
      <c r="AR688" s="6">
        <v>5.7285211007689695E-32</v>
      </c>
      <c r="AS688" s="6">
        <v>6.7489474679385302E-37</v>
      </c>
      <c r="AT688" s="7">
        <v>1</v>
      </c>
      <c r="AU688" s="5">
        <v>6</v>
      </c>
      <c r="AV688" s="6">
        <v>7.5225469861033597E-88</v>
      </c>
      <c r="AW688" s="6">
        <v>1.9629767464567699E-163</v>
      </c>
      <c r="AX688" s="6">
        <v>6.1592943500944504E-48</v>
      </c>
      <c r="AY688" s="6">
        <v>2.3589413548817501E-13</v>
      </c>
      <c r="AZ688" s="6">
        <v>1.3588278058800199E-20</v>
      </c>
      <c r="BA688" s="7">
        <v>0.99999999999976397</v>
      </c>
      <c r="BB688" s="6">
        <v>3.4524980331320802E-230</v>
      </c>
      <c r="BC688" s="6">
        <v>1.2345520393814399E-92</v>
      </c>
      <c r="BD688" s="6">
        <v>6.2620752300143001E-260</v>
      </c>
      <c r="BE688" s="6">
        <v>2.18589474113621E-36</v>
      </c>
      <c r="BF688" s="6">
        <v>2.6502380820678102E-23</v>
      </c>
      <c r="BG688" s="6">
        <v>1.45085944097997E-46</v>
      </c>
      <c r="BH688" s="7">
        <v>1</v>
      </c>
      <c r="BI688" s="6">
        <v>5.22271773116055E-268</v>
      </c>
      <c r="BJ688" s="6">
        <v>0</v>
      </c>
      <c r="BK688" s="6">
        <v>1.5888167347509501E-168</v>
      </c>
      <c r="BL688" s="6">
        <v>6.5304729581996199E-32</v>
      </c>
      <c r="BM688" s="6">
        <v>1.27600492421053E-153</v>
      </c>
      <c r="BN688" s="6">
        <v>1</v>
      </c>
      <c r="BO688" s="7">
        <v>8.3581230012271893E-34</v>
      </c>
      <c r="BP688" s="6">
        <v>4.9430743379219499E-92</v>
      </c>
      <c r="BQ688" s="6">
        <v>9.8249377519382197E-168</v>
      </c>
      <c r="BR688" s="6">
        <v>1.58568192155983E-49</v>
      </c>
      <c r="BS688" s="6">
        <v>1.9764945388795101E-13</v>
      </c>
      <c r="BT688" s="6">
        <v>3.5548444083682297E-21</v>
      </c>
      <c r="BU688" s="6">
        <v>0.99999999999980205</v>
      </c>
      <c r="BV688" s="7">
        <v>1.6347211054938302E-58</v>
      </c>
      <c r="BW688">
        <v>294</v>
      </c>
      <c r="BX688">
        <v>306</v>
      </c>
      <c r="BY688">
        <v>265</v>
      </c>
      <c r="BZ688">
        <v>287</v>
      </c>
      <c r="CA688">
        <v>251</v>
      </c>
      <c r="CB688">
        <v>194</v>
      </c>
      <c r="CC688">
        <v>216</v>
      </c>
      <c r="CD688">
        <v>226</v>
      </c>
      <c r="CE688">
        <v>227</v>
      </c>
      <c r="CF688" s="1">
        <v>249</v>
      </c>
      <c r="CH688" s="43">
        <v>6.5606183158083906E-2</v>
      </c>
      <c r="CJ688" s="27" t="s">
        <v>72357</v>
      </c>
    </row>
    <row r="689" spans="1:88">
      <c r="A689" s="27">
        <v>686</v>
      </c>
      <c r="B689" t="s">
        <v>70952</v>
      </c>
      <c r="D689" t="s">
        <v>71525</v>
      </c>
      <c r="E689" t="s">
        <v>71792</v>
      </c>
      <c r="F689" s="29">
        <v>28.2517</v>
      </c>
      <c r="G689" s="29">
        <v>110.1155</v>
      </c>
      <c r="H689" s="31">
        <v>124</v>
      </c>
      <c r="I689" s="29" t="s">
        <v>71881</v>
      </c>
      <c r="J689" s="31" t="s">
        <v>72281</v>
      </c>
      <c r="K689" s="31" t="s">
        <v>72287</v>
      </c>
      <c r="M689" s="48">
        <v>39811</v>
      </c>
      <c r="N689" s="27" t="s">
        <v>70955</v>
      </c>
      <c r="O689" s="54" t="s">
        <v>72388</v>
      </c>
      <c r="P689" s="11"/>
      <c r="Q689" s="11" t="s">
        <v>70990</v>
      </c>
      <c r="R689" s="11" t="s">
        <v>70990</v>
      </c>
      <c r="S689" s="12" t="s">
        <v>70990</v>
      </c>
      <c r="T689" s="6">
        <v>0</v>
      </c>
      <c r="U689" s="6">
        <v>2.9999999999999996E-3</v>
      </c>
      <c r="V689" s="6">
        <v>5.0000000000000001E-4</v>
      </c>
      <c r="W689" s="6">
        <v>1.1833333333333333E-2</v>
      </c>
      <c r="X689" s="6">
        <v>0.33833333333333332</v>
      </c>
      <c r="Y689" s="6">
        <v>0.20183333333333334</v>
      </c>
      <c r="Z689" s="7">
        <v>0.44466666666666671</v>
      </c>
      <c r="AA689" s="6">
        <v>0</v>
      </c>
      <c r="AB689" s="6">
        <v>1E-3</v>
      </c>
      <c r="AC689" s="6">
        <v>1.6666666666666666E-4</v>
      </c>
      <c r="AD689" s="6">
        <v>0.01</v>
      </c>
      <c r="AE689" s="6">
        <v>0.32666666666666672</v>
      </c>
      <c r="AF689" s="6">
        <v>0.23283333333333331</v>
      </c>
      <c r="AG689" s="7">
        <v>0.42933333333333334</v>
      </c>
      <c r="AH689" s="6">
        <v>0</v>
      </c>
      <c r="AI689" s="6">
        <v>1E-3</v>
      </c>
      <c r="AJ689" s="6">
        <v>6.6666666666666664E-4</v>
      </c>
      <c r="AK689" s="6">
        <v>1.0166666666666668E-2</v>
      </c>
      <c r="AL689" s="6">
        <v>0.35966666666666658</v>
      </c>
      <c r="AM689" s="6">
        <v>0.21366666666666667</v>
      </c>
      <c r="AN689" s="7">
        <v>0.41500000000000004</v>
      </c>
      <c r="AO689" s="6">
        <v>1.9237730232702898E-298</v>
      </c>
      <c r="AP689" s="6">
        <v>0</v>
      </c>
      <c r="AQ689" s="6">
        <v>1.3556874971942999E-175</v>
      </c>
      <c r="AR689" s="6">
        <v>2.1881082902384801E-46</v>
      </c>
      <c r="AS689" s="6">
        <v>1.2455432928341801E-35</v>
      </c>
      <c r="AT689" s="7">
        <v>1</v>
      </c>
      <c r="AU689" s="5">
        <v>6</v>
      </c>
      <c r="AV689" s="6">
        <v>1.5337278790260501E-76</v>
      </c>
      <c r="AW689" s="6">
        <v>1.2565066095863899E-146</v>
      </c>
      <c r="AX689" s="6">
        <v>7.8513528650485504E-44</v>
      </c>
      <c r="AY689" s="6">
        <v>4.4126708310640698E-10</v>
      </c>
      <c r="AZ689" s="6">
        <v>1.6149149319621099E-11</v>
      </c>
      <c r="BA689" s="7">
        <v>0.99999999954258401</v>
      </c>
      <c r="BB689" s="6">
        <v>3.7837231513681697E-238</v>
      </c>
      <c r="BC689" s="6">
        <v>5.9237657436503598E-108</v>
      </c>
      <c r="BD689" s="6">
        <v>2.3316229778340299E-267</v>
      </c>
      <c r="BE689" s="6">
        <v>5.1865617244786596E-43</v>
      </c>
      <c r="BF689" s="6">
        <v>9.6332871759453603E-33</v>
      </c>
      <c r="BG689" s="6">
        <v>3.21022141710284E-39</v>
      </c>
      <c r="BH689" s="7">
        <v>1</v>
      </c>
      <c r="BI689" s="6">
        <v>1.6070425294143499E-296</v>
      </c>
      <c r="BJ689" s="6">
        <v>0</v>
      </c>
      <c r="BK689" s="6">
        <v>9.9106658651458904E-167</v>
      </c>
      <c r="BL689" s="6">
        <v>2.9653558882326602E-46</v>
      </c>
      <c r="BM689" s="6">
        <v>6.3142863457520203E-147</v>
      </c>
      <c r="BN689" s="6">
        <v>1</v>
      </c>
      <c r="BO689" s="7">
        <v>1.04548298612867E-30</v>
      </c>
      <c r="BP689" s="6">
        <v>4.6062476583825198E-84</v>
      </c>
      <c r="BQ689" s="6">
        <v>3.0405157360947602E-154</v>
      </c>
      <c r="BR689" s="6">
        <v>4.0470199758321401E-49</v>
      </c>
      <c r="BS689" s="6">
        <v>5.7618099458490097E-10</v>
      </c>
      <c r="BT689" s="6">
        <v>8.51556833462983E-12</v>
      </c>
      <c r="BU689" s="6">
        <v>0.99999999941530304</v>
      </c>
      <c r="BV689" s="7">
        <v>6.02300257627836E-56</v>
      </c>
      <c r="BW689">
        <v>294</v>
      </c>
      <c r="BX689">
        <v>306</v>
      </c>
      <c r="BY689">
        <v>265</v>
      </c>
      <c r="BZ689">
        <v>287</v>
      </c>
      <c r="CA689">
        <v>251</v>
      </c>
      <c r="CB689">
        <v>194</v>
      </c>
      <c r="CC689">
        <v>217</v>
      </c>
      <c r="CD689">
        <v>226</v>
      </c>
      <c r="CE689">
        <v>227</v>
      </c>
      <c r="CF689" s="1">
        <v>249</v>
      </c>
      <c r="CH689" s="43">
        <v>8.71772235709556E-2</v>
      </c>
      <c r="CJ689" s="27" t="s">
        <v>72357</v>
      </c>
    </row>
    <row r="690" spans="1:88">
      <c r="A690" s="27">
        <v>687</v>
      </c>
      <c r="B690" t="s">
        <v>70952</v>
      </c>
      <c r="D690" t="s">
        <v>71526</v>
      </c>
      <c r="E690" t="s">
        <v>71792</v>
      </c>
      <c r="F690" s="29">
        <v>28.519500000000001</v>
      </c>
      <c r="G690" s="29">
        <v>109.4858</v>
      </c>
      <c r="H690" s="31">
        <v>487</v>
      </c>
      <c r="I690" s="29" t="s">
        <v>71881</v>
      </c>
      <c r="J690" s="31" t="s">
        <v>72281</v>
      </c>
      <c r="K690" s="31" t="s">
        <v>72314</v>
      </c>
      <c r="M690" s="48">
        <v>40103</v>
      </c>
      <c r="N690" s="27" t="s">
        <v>70955</v>
      </c>
      <c r="O690" s="54" t="s">
        <v>72388</v>
      </c>
      <c r="P690" s="11"/>
      <c r="Q690" s="11"/>
      <c r="T690" s="6">
        <v>0</v>
      </c>
      <c r="U690" s="6">
        <v>8.0000000000000002E-3</v>
      </c>
      <c r="V690" s="6">
        <v>1.6666666666666666E-4</v>
      </c>
      <c r="W690" s="6">
        <v>8.3333333333333339E-4</v>
      </c>
      <c r="X690" s="6">
        <v>0.39483333333333337</v>
      </c>
      <c r="Y690" s="6">
        <v>0.1535</v>
      </c>
      <c r="Z690" s="7">
        <v>0.44283333333333336</v>
      </c>
      <c r="AA690" s="6">
        <v>0</v>
      </c>
      <c r="AB690" s="6">
        <v>1.6666666666666666E-4</v>
      </c>
      <c r="AC690" s="6">
        <v>1.6666666666666666E-4</v>
      </c>
      <c r="AD690" s="6">
        <v>1E-3</v>
      </c>
      <c r="AE690" s="6">
        <v>0.36366666666666658</v>
      </c>
      <c r="AF690" s="6">
        <v>0.19916666666666669</v>
      </c>
      <c r="AG690" s="7">
        <v>0.4348333333333334</v>
      </c>
      <c r="AH690" s="6">
        <v>0</v>
      </c>
      <c r="AI690" s="6">
        <v>0</v>
      </c>
      <c r="AJ690" s="6">
        <v>1.6666666666666666E-4</v>
      </c>
      <c r="AK690" s="6">
        <v>1E-3</v>
      </c>
      <c r="AL690" s="6">
        <v>0.41383333333333333</v>
      </c>
      <c r="AM690" s="6">
        <v>0.16033333333333336</v>
      </c>
      <c r="AN690" s="7">
        <v>0.42416666666666664</v>
      </c>
      <c r="AO690" s="6">
        <v>4.6998285013775098E-284</v>
      </c>
      <c r="AP690" s="6">
        <v>0</v>
      </c>
      <c r="AQ690" s="6">
        <v>2.5043647754357001E-177</v>
      </c>
      <c r="AR690" s="6">
        <v>1.28213910341327E-30</v>
      </c>
      <c r="AS690" s="6">
        <v>2.1672603997243301E-34</v>
      </c>
      <c r="AT690" s="7">
        <v>1</v>
      </c>
      <c r="AU690" s="5">
        <v>6</v>
      </c>
      <c r="AV690" s="6">
        <v>1.0494267501341901E-87</v>
      </c>
      <c r="AW690" s="6">
        <v>8.8679978022008799E-170</v>
      </c>
      <c r="AX690" s="6">
        <v>4.1698123809099203E-52</v>
      </c>
      <c r="AY690" s="6">
        <v>0.99756091451602102</v>
      </c>
      <c r="AZ690" s="6">
        <v>3.0281311519064097E-20</v>
      </c>
      <c r="BA690" s="7">
        <v>2.4390854839791902E-3</v>
      </c>
      <c r="BB690" s="6">
        <v>9.0150607431320195E-239</v>
      </c>
      <c r="BC690" s="6">
        <v>2.95022164823981E-99</v>
      </c>
      <c r="BD690" s="6">
        <v>2.83970776034009E-264</v>
      </c>
      <c r="BE690" s="6">
        <v>3.29126157369161E-37</v>
      </c>
      <c r="BF690" s="6">
        <v>1.1103223306859E-23</v>
      </c>
      <c r="BG690" s="6">
        <v>1.4201422960945001E-46</v>
      </c>
      <c r="BH690" s="7">
        <v>1</v>
      </c>
      <c r="BI690" s="6">
        <v>2.1982072021122098E-285</v>
      </c>
      <c r="BJ690" s="6">
        <v>0</v>
      </c>
      <c r="BK690" s="6">
        <v>1.38568119717317E-173</v>
      </c>
      <c r="BL690" s="6">
        <v>1.44625692463862E-30</v>
      </c>
      <c r="BM690" s="6">
        <v>2.6483333458495099E-151</v>
      </c>
      <c r="BN690" s="6">
        <v>1</v>
      </c>
      <c r="BO690" s="7">
        <v>2.23469983311321E-34</v>
      </c>
      <c r="BP690" s="6">
        <v>9.9609698406706E-96</v>
      </c>
      <c r="BQ690" s="6">
        <v>6.4692248513466996E-178</v>
      </c>
      <c r="BR690" s="6">
        <v>1.03100826504513E-57</v>
      </c>
      <c r="BS690" s="6">
        <v>0.99845215754612904</v>
      </c>
      <c r="BT690" s="6">
        <v>2.4609628019045901E-20</v>
      </c>
      <c r="BU690" s="6">
        <v>1.5478424538710499E-3</v>
      </c>
      <c r="BV690" s="7">
        <v>3.9640272539198998E-62</v>
      </c>
      <c r="BW690">
        <v>294</v>
      </c>
      <c r="BX690">
        <v>306</v>
      </c>
      <c r="BY690">
        <v>270</v>
      </c>
      <c r="BZ690">
        <v>287</v>
      </c>
      <c r="CA690">
        <v>251</v>
      </c>
      <c r="CB690">
        <v>194</v>
      </c>
      <c r="CC690">
        <v>216</v>
      </c>
      <c r="CD690">
        <v>226</v>
      </c>
      <c r="CE690">
        <v>227</v>
      </c>
      <c r="CF690" s="1">
        <v>249</v>
      </c>
      <c r="CH690" s="43">
        <v>7.1536778320148098E-2</v>
      </c>
      <c r="CJ690" s="27" t="s">
        <v>72357</v>
      </c>
    </row>
    <row r="691" spans="1:88">
      <c r="A691" s="27">
        <v>688</v>
      </c>
      <c r="B691" t="s">
        <v>70953</v>
      </c>
      <c r="C691" t="s">
        <v>71789</v>
      </c>
      <c r="D691" t="s">
        <v>71769</v>
      </c>
      <c r="E691" t="s">
        <v>71775</v>
      </c>
      <c r="M691" s="51">
        <v>1964</v>
      </c>
      <c r="N691" s="27" t="s">
        <v>70955</v>
      </c>
      <c r="O691" s="54" t="s">
        <v>72389</v>
      </c>
      <c r="P691" s="11"/>
      <c r="Q691" s="11"/>
      <c r="R691" s="11" t="s">
        <v>70990</v>
      </c>
      <c r="S691" s="12" t="s">
        <v>70990</v>
      </c>
      <c r="T691" s="6">
        <v>1.6666666666666666E-4</v>
      </c>
      <c r="U691" s="6">
        <v>0.36833333333333335</v>
      </c>
      <c r="V691" s="6">
        <v>0.15183333333333335</v>
      </c>
      <c r="W691" s="6">
        <v>0</v>
      </c>
      <c r="X691" s="6">
        <v>4.1500000000000002E-2</v>
      </c>
      <c r="Y691" s="6">
        <v>0</v>
      </c>
      <c r="Z691" s="7">
        <v>0.43749999999999994</v>
      </c>
      <c r="AA691" s="6">
        <v>3.3333333333333332E-4</v>
      </c>
      <c r="AB691" s="6">
        <v>0.1555</v>
      </c>
      <c r="AC691" s="6">
        <v>0.21683333333333332</v>
      </c>
      <c r="AD691" s="6">
        <v>3.3333333333333332E-4</v>
      </c>
      <c r="AE691" s="6">
        <v>3.3500000000000002E-2</v>
      </c>
      <c r="AF691" s="6">
        <v>6.6666666666666671E-3</v>
      </c>
      <c r="AG691" s="7">
        <v>0.58583333333333332</v>
      </c>
      <c r="AH691" s="6">
        <v>3.3333333333333332E-4</v>
      </c>
      <c r="AI691" s="6">
        <v>0.12</v>
      </c>
      <c r="AJ691" s="6">
        <v>0.22566666666666668</v>
      </c>
      <c r="AK691" s="6">
        <v>1E-3</v>
      </c>
      <c r="AL691" s="6">
        <v>4.1500000000000002E-2</v>
      </c>
      <c r="AM691" s="6">
        <v>0</v>
      </c>
      <c r="AN691" s="7">
        <v>0.61116666666666664</v>
      </c>
      <c r="AO691" s="6">
        <v>8.2378855779381404E-215</v>
      </c>
      <c r="AP691" s="6">
        <v>0</v>
      </c>
      <c r="AQ691" s="6">
        <v>1.00637728087476E-156</v>
      </c>
      <c r="AR691" s="6">
        <v>6.3527786603129403E-40</v>
      </c>
      <c r="AS691" s="6">
        <v>4.8862829482093502E-29</v>
      </c>
      <c r="AT691" s="7">
        <v>1</v>
      </c>
      <c r="AU691" s="5">
        <v>6</v>
      </c>
      <c r="AV691" s="6">
        <v>3.7054265958047497E-70</v>
      </c>
      <c r="AW691" s="6">
        <v>1.81329940926085E-136</v>
      </c>
      <c r="AX691" s="6">
        <v>1.02886585476182E-43</v>
      </c>
      <c r="AY691" s="6">
        <v>9.4859149669360195E-16</v>
      </c>
      <c r="AZ691" s="6">
        <v>1.6244848142279001E-25</v>
      </c>
      <c r="BA691" s="7">
        <v>0.999999999999999</v>
      </c>
      <c r="BB691" s="6">
        <v>9.1853414484838101E-230</v>
      </c>
      <c r="BC691" s="6">
        <v>7.0586566813975002E-72</v>
      </c>
      <c r="BD691" s="6">
        <v>1.1649225858706001E-256</v>
      </c>
      <c r="BE691" s="6">
        <v>2.3462023714685201E-38</v>
      </c>
      <c r="BF691" s="6">
        <v>3.38405876408481E-32</v>
      </c>
      <c r="BG691" s="6">
        <v>4.9926913384964098E-46</v>
      </c>
      <c r="BH691" s="7">
        <v>1</v>
      </c>
      <c r="BI691" s="6">
        <v>1.79762898109923E-217</v>
      </c>
      <c r="BJ691" s="6">
        <f>7.70742407512345*10^-322</f>
        <v>0</v>
      </c>
      <c r="BK691" s="6">
        <v>4.3627975492271698E-156</v>
      </c>
      <c r="BL691" s="6">
        <v>8.3390864690876004E-40</v>
      </c>
      <c r="BM691" s="6">
        <v>2.7405969597824499E-143</v>
      </c>
      <c r="BN691" s="6">
        <v>1</v>
      </c>
      <c r="BO691" s="7">
        <v>2.0707981846726899E-31</v>
      </c>
      <c r="BP691" s="6">
        <v>3.11351211973419E-72</v>
      </c>
      <c r="BQ691" s="6">
        <v>1.5767885951945501E-138</v>
      </c>
      <c r="BR691" s="6">
        <v>3.2653833939108098E-44</v>
      </c>
      <c r="BS691" s="6">
        <v>2.8299127395883501E-16</v>
      </c>
      <c r="BT691" s="6">
        <v>1.39964843143651E-27</v>
      </c>
      <c r="BU691" s="6">
        <v>1</v>
      </c>
      <c r="BV691" s="7">
        <v>1.8417081603325599E-62</v>
      </c>
      <c r="BW691">
        <v>294</v>
      </c>
      <c r="BX691">
        <v>306</v>
      </c>
      <c r="BY691">
        <v>270</v>
      </c>
      <c r="BZ691">
        <v>287</v>
      </c>
      <c r="CA691">
        <v>251</v>
      </c>
      <c r="CB691">
        <v>194</v>
      </c>
      <c r="CC691">
        <v>215</v>
      </c>
      <c r="CD691">
        <v>225</v>
      </c>
      <c r="CE691">
        <v>227</v>
      </c>
      <c r="CF691" s="1">
        <v>249</v>
      </c>
      <c r="CH691" s="43">
        <v>4.15420828296965E-2</v>
      </c>
      <c r="CJ691" s="27" t="s">
        <v>72357</v>
      </c>
    </row>
    <row r="692" spans="1:88">
      <c r="A692" s="27">
        <v>689</v>
      </c>
      <c r="B692" t="s">
        <v>70952</v>
      </c>
      <c r="D692" t="s">
        <v>71527</v>
      </c>
      <c r="E692" t="s">
        <v>71792</v>
      </c>
      <c r="F692" s="29">
        <v>24.194199999999999</v>
      </c>
      <c r="G692" s="29">
        <v>102.37739999999999</v>
      </c>
      <c r="H692" s="31">
        <v>1566</v>
      </c>
      <c r="I692" s="29" t="s">
        <v>71881</v>
      </c>
      <c r="J692" s="31" t="s">
        <v>72227</v>
      </c>
      <c r="K692" s="31" t="s">
        <v>72230</v>
      </c>
      <c r="M692" s="48">
        <v>39797</v>
      </c>
      <c r="N692" s="27" t="s">
        <v>70955</v>
      </c>
      <c r="O692" s="54" t="s">
        <v>72391</v>
      </c>
      <c r="P692" s="11"/>
      <c r="Q692" s="11"/>
      <c r="T692" s="6">
        <v>4.0000000000000001E-3</v>
      </c>
      <c r="U692" s="6">
        <v>0</v>
      </c>
      <c r="V692" s="6">
        <v>0</v>
      </c>
      <c r="W692" s="6">
        <v>0</v>
      </c>
      <c r="X692" s="6">
        <v>0.67716666666666681</v>
      </c>
      <c r="Y692" s="6">
        <v>0</v>
      </c>
      <c r="Z692" s="7">
        <v>0.31783333333333336</v>
      </c>
      <c r="AA692" s="6">
        <v>5.6666666666666662E-3</v>
      </c>
      <c r="AB692" s="6">
        <v>1.6666666666666666E-4</v>
      </c>
      <c r="AC692" s="6">
        <v>0</v>
      </c>
      <c r="AD692" s="6">
        <v>0</v>
      </c>
      <c r="AE692" s="6">
        <v>0.57266666666666666</v>
      </c>
      <c r="AF692" s="6">
        <v>0.1145</v>
      </c>
      <c r="AG692" s="7">
        <v>0.30649999999999999</v>
      </c>
      <c r="AH692" s="6">
        <v>6.6666666666666671E-3</v>
      </c>
      <c r="AI692" s="6">
        <v>0</v>
      </c>
      <c r="AJ692" s="6">
        <v>1.6666666666666666E-4</v>
      </c>
      <c r="AK692" s="6">
        <v>0</v>
      </c>
      <c r="AL692" s="6">
        <v>0.6951666666666666</v>
      </c>
      <c r="AM692" s="6">
        <v>0</v>
      </c>
      <c r="AN692" s="7">
        <v>0.29716666666666663</v>
      </c>
      <c r="AO692" s="6">
        <v>1.45968306841466E-288</v>
      </c>
      <c r="AP692" s="6">
        <v>0</v>
      </c>
      <c r="AQ692" s="6">
        <v>1.6383486868687598E-157</v>
      </c>
      <c r="AR692" s="6">
        <v>1.9508075322001202E-43</v>
      </c>
      <c r="AS692" s="6">
        <v>1.0412646962022599E-30</v>
      </c>
      <c r="AT692" s="7">
        <v>1</v>
      </c>
      <c r="AU692" s="5">
        <v>6</v>
      </c>
      <c r="AV692" s="6">
        <v>3.29186011980084E-121</v>
      </c>
      <c r="AW692" s="6">
        <v>1.5444872981092301E-180</v>
      </c>
      <c r="AX692" s="6">
        <v>9.0799555489846394E-73</v>
      </c>
      <c r="AY692" s="6">
        <v>0.999999999999994</v>
      </c>
      <c r="AZ692" s="6">
        <v>1.4245729441873001E-37</v>
      </c>
      <c r="BA692" s="7">
        <v>5.52021436691451E-15</v>
      </c>
      <c r="BB692" s="6">
        <v>1.2647318653030501E-240</v>
      </c>
      <c r="BC692" s="6">
        <v>1.8080844886370101E-113</v>
      </c>
      <c r="BD692" s="6">
        <v>7.9163043859567397E-279</v>
      </c>
      <c r="BE692" s="6">
        <v>3.1289262500671099E-45</v>
      </c>
      <c r="BF692" s="6">
        <v>0.999999999638985</v>
      </c>
      <c r="BG692" s="6">
        <v>2.3374520811156402E-52</v>
      </c>
      <c r="BH692" s="7">
        <v>3.6101475038640599E-10</v>
      </c>
      <c r="BI692" s="6">
        <v>9.8527864258440309E-289</v>
      </c>
      <c r="BJ692" s="6">
        <v>0</v>
      </c>
      <c r="BK692" s="6">
        <v>4.1858962368406902E-153</v>
      </c>
      <c r="BL692" s="6">
        <v>2.7885321513799299E-43</v>
      </c>
      <c r="BM692" s="6">
        <v>3.7785812618833702E-140</v>
      </c>
      <c r="BN692" s="6">
        <v>1</v>
      </c>
      <c r="BO692" s="7">
        <v>1.78222411628025E-29</v>
      </c>
      <c r="BP692" s="6">
        <v>5.2804966703450699E-129</v>
      </c>
      <c r="BQ692" s="6">
        <v>1.8089001927298299E-188</v>
      </c>
      <c r="BR692" s="6">
        <v>4.2267475957537398E-78</v>
      </c>
      <c r="BS692" s="6">
        <v>0.999999999999996</v>
      </c>
      <c r="BT692" s="6">
        <v>9.2355714054269799E-38</v>
      </c>
      <c r="BU692" s="6">
        <v>3.9987257784596499E-15</v>
      </c>
      <c r="BV692" s="7">
        <v>1.08653431134129E-83</v>
      </c>
      <c r="BW692">
        <v>294</v>
      </c>
      <c r="BX692">
        <v>305</v>
      </c>
      <c r="BY692">
        <v>266</v>
      </c>
      <c r="BZ692">
        <v>285</v>
      </c>
      <c r="CA692">
        <v>255</v>
      </c>
      <c r="CB692">
        <v>194</v>
      </c>
      <c r="CC692">
        <v>217</v>
      </c>
      <c r="CD692">
        <v>225</v>
      </c>
      <c r="CE692">
        <v>228</v>
      </c>
      <c r="CF692" s="1">
        <v>242</v>
      </c>
      <c r="CH692" s="43">
        <v>4.7113549618320601E-2</v>
      </c>
      <c r="CJ692" s="27" t="s">
        <v>72357</v>
      </c>
    </row>
    <row r="693" spans="1:88">
      <c r="A693" s="27">
        <v>690</v>
      </c>
      <c r="B693" t="s">
        <v>70952</v>
      </c>
      <c r="D693" t="s">
        <v>71528</v>
      </c>
      <c r="E693" t="s">
        <v>71792</v>
      </c>
      <c r="F693" s="29">
        <v>24.186399999999999</v>
      </c>
      <c r="G693" s="29">
        <v>102.3853</v>
      </c>
      <c r="H693" s="31">
        <v>1552</v>
      </c>
      <c r="I693" s="29" t="s">
        <v>71881</v>
      </c>
      <c r="J693" s="31" t="s">
        <v>72227</v>
      </c>
      <c r="K693" s="31" t="s">
        <v>72230</v>
      </c>
      <c r="M693" s="48">
        <v>39797</v>
      </c>
      <c r="N693" s="27" t="s">
        <v>70955</v>
      </c>
      <c r="O693" s="54" t="s">
        <v>72391</v>
      </c>
      <c r="P693" s="11"/>
      <c r="Q693" s="11"/>
      <c r="S693" s="12" t="s">
        <v>70990</v>
      </c>
      <c r="T693" s="6">
        <v>0</v>
      </c>
      <c r="U693" s="6">
        <v>0</v>
      </c>
      <c r="V693" s="6">
        <v>0</v>
      </c>
      <c r="W693" s="6">
        <v>0</v>
      </c>
      <c r="X693" s="6">
        <v>0.68133333333333335</v>
      </c>
      <c r="Y693" s="6">
        <v>0</v>
      </c>
      <c r="Z693" s="7">
        <v>0.31766666666666671</v>
      </c>
      <c r="AA693" s="6">
        <v>0</v>
      </c>
      <c r="AB693" s="6">
        <v>1.6666666666666666E-4</v>
      </c>
      <c r="AC693" s="6">
        <v>0</v>
      </c>
      <c r="AD693" s="6">
        <v>0</v>
      </c>
      <c r="AE693" s="6">
        <v>0.57816666666666661</v>
      </c>
      <c r="AF693" s="6">
        <v>0.11549999999999999</v>
      </c>
      <c r="AG693" s="7">
        <v>0.30516666666666664</v>
      </c>
      <c r="AH693" s="6">
        <v>0</v>
      </c>
      <c r="AI693" s="6">
        <v>1E-3</v>
      </c>
      <c r="AJ693" s="6">
        <v>0</v>
      </c>
      <c r="AK693" s="6">
        <v>0</v>
      </c>
      <c r="AL693" s="6">
        <v>0.70416666666666661</v>
      </c>
      <c r="AM693" s="6">
        <v>0</v>
      </c>
      <c r="AN693" s="7">
        <v>0.29433333333333328</v>
      </c>
      <c r="AO693" s="6">
        <f>4.36870514164702*10^-310</f>
        <v>0</v>
      </c>
      <c r="AP693" s="6">
        <v>0</v>
      </c>
      <c r="AQ693" s="6">
        <v>3.37784510460277E-171</v>
      </c>
      <c r="AR693" s="6">
        <v>3.5070452388813001E-48</v>
      </c>
      <c r="AS693" s="6">
        <v>1.1079849329343001E-32</v>
      </c>
      <c r="AT693" s="7">
        <v>1</v>
      </c>
      <c r="AU693" s="5">
        <v>6</v>
      </c>
      <c r="AV693" s="6">
        <v>4.4978314457664398E-88</v>
      </c>
      <c r="AW693" s="6">
        <v>2.3967821268801598E-152</v>
      </c>
      <c r="AX693" s="6">
        <v>1.29623757534402E-58</v>
      </c>
      <c r="AY693" s="6">
        <v>0.99999999958233199</v>
      </c>
      <c r="AZ693" s="6">
        <v>8.7168872091601794E-31</v>
      </c>
      <c r="BA693" s="7">
        <v>4.1766810331476798E-10</v>
      </c>
      <c r="BB693" s="6">
        <v>2.4837085207114199E-245</v>
      </c>
      <c r="BC693" s="6">
        <v>4.1091801442867498E-135</v>
      </c>
      <c r="BD693" s="6">
        <v>3.9067661639123002E-296</v>
      </c>
      <c r="BE693" s="6">
        <v>1.9263590433313801E-54</v>
      </c>
      <c r="BF693" s="6">
        <v>1</v>
      </c>
      <c r="BG693" s="6">
        <v>1.54346356870651E-60</v>
      </c>
      <c r="BH693" s="7">
        <v>2.54795474481669E-18</v>
      </c>
      <c r="BI693" s="6">
        <f>3.83311803485627*10^-311</f>
        <v>0</v>
      </c>
      <c r="BJ693" s="6">
        <v>0</v>
      </c>
      <c r="BK693" s="6">
        <v>7.5182250933378601E-168</v>
      </c>
      <c r="BL693" s="6">
        <v>4.5828833404169297E-48</v>
      </c>
      <c r="BM693" s="6">
        <v>1.23788130639415E-144</v>
      </c>
      <c r="BN693" s="6">
        <v>1</v>
      </c>
      <c r="BO693" s="7">
        <v>1.12758017168148E-32</v>
      </c>
      <c r="BP693" s="6">
        <v>1.9298980594432099E-92</v>
      </c>
      <c r="BQ693" s="6">
        <v>8.1417399475524803E-157</v>
      </c>
      <c r="BR693" s="6">
        <v>1.3376970248175499E-60</v>
      </c>
      <c r="BS693" s="6">
        <v>0.99999999940373496</v>
      </c>
      <c r="BT693" s="6">
        <v>1.97251468794788E-31</v>
      </c>
      <c r="BU693" s="6">
        <v>5.9626554159776101E-10</v>
      </c>
      <c r="BV693" s="7">
        <v>5.96409350643675E-71</v>
      </c>
      <c r="BW693">
        <v>295</v>
      </c>
      <c r="BX693">
        <v>305</v>
      </c>
      <c r="BY693">
        <v>266</v>
      </c>
      <c r="BZ693">
        <v>285</v>
      </c>
      <c r="CA693">
        <v>255</v>
      </c>
      <c r="CB693">
        <v>194</v>
      </c>
      <c r="CC693">
        <v>216</v>
      </c>
      <c r="CD693">
        <v>225</v>
      </c>
      <c r="CE693">
        <v>228</v>
      </c>
      <c r="CF693" s="1">
        <v>242</v>
      </c>
      <c r="CH693" s="43">
        <v>4.8234027981606503E-2</v>
      </c>
      <c r="CJ693" s="27" t="s">
        <v>72357</v>
      </c>
    </row>
    <row r="694" spans="1:88">
      <c r="A694" s="27">
        <v>691</v>
      </c>
      <c r="B694" t="s">
        <v>70952</v>
      </c>
      <c r="D694" t="s">
        <v>71529</v>
      </c>
      <c r="E694" t="s">
        <v>71792</v>
      </c>
      <c r="F694" s="29">
        <v>26.9496</v>
      </c>
      <c r="G694" s="29">
        <v>108.66679999999999</v>
      </c>
      <c r="H694" s="31">
        <v>631</v>
      </c>
      <c r="I694" s="29" t="s">
        <v>71881</v>
      </c>
      <c r="J694" s="31" t="s">
        <v>72221</v>
      </c>
      <c r="K694" s="31" t="s">
        <v>72222</v>
      </c>
      <c r="M694" s="48">
        <v>39784</v>
      </c>
      <c r="N694" s="27" t="s">
        <v>70955</v>
      </c>
      <c r="O694" s="54" t="s">
        <v>72391</v>
      </c>
      <c r="P694" s="11"/>
      <c r="Q694" s="11"/>
      <c r="S694" s="12" t="s">
        <v>70990</v>
      </c>
      <c r="T694" s="6">
        <v>8.9999999999999993E-3</v>
      </c>
      <c r="U694" s="6">
        <v>7.1666666666666675E-3</v>
      </c>
      <c r="V694" s="6">
        <v>0</v>
      </c>
      <c r="W694" s="6">
        <v>5.0000000000000001E-3</v>
      </c>
      <c r="X694" s="6">
        <v>0.64350000000000007</v>
      </c>
      <c r="Y694" s="6">
        <v>3.4333333333333334E-2</v>
      </c>
      <c r="Z694" s="7">
        <v>0.30033333333333334</v>
      </c>
      <c r="AA694" s="6">
        <v>8.9999999999999993E-3</v>
      </c>
      <c r="AB694" s="6">
        <v>2.3166666666666665E-2</v>
      </c>
      <c r="AC694" s="6">
        <v>0</v>
      </c>
      <c r="AD694" s="6">
        <v>2.5000000000000001E-3</v>
      </c>
      <c r="AE694" s="6">
        <v>0.5485000000000001</v>
      </c>
      <c r="AF694" s="6">
        <v>0.14200000000000002</v>
      </c>
      <c r="AG694" s="7">
        <v>0.27416666666666667</v>
      </c>
      <c r="AH694" s="6">
        <v>1.0833333333333332E-2</v>
      </c>
      <c r="AI694" s="6">
        <v>2.066666666666667E-2</v>
      </c>
      <c r="AJ694" s="6">
        <v>0</v>
      </c>
      <c r="AK694" s="6">
        <v>2.166666666666667E-3</v>
      </c>
      <c r="AL694" s="6">
        <v>0.65849999999999997</v>
      </c>
      <c r="AM694" s="6">
        <v>4.2833333333333334E-2</v>
      </c>
      <c r="AN694" s="7">
        <v>0.26416666666666666</v>
      </c>
      <c r="AO694" s="6">
        <v>5.3249502187437096E-283</v>
      </c>
      <c r="AP694" s="6">
        <v>0</v>
      </c>
      <c r="AQ694" s="6">
        <v>3.5622688226279701E-181</v>
      </c>
      <c r="AR694" s="6">
        <v>3.9039971368434702E-11</v>
      </c>
      <c r="AS694" s="6">
        <v>1.6350165074387299E-39</v>
      </c>
      <c r="AT694" s="7">
        <v>0.99999999996096001</v>
      </c>
      <c r="AU694" s="5">
        <v>6</v>
      </c>
      <c r="AV694" s="6">
        <v>2.5500963073104701E-95</v>
      </c>
      <c r="AW694" s="6">
        <v>2.7463187729828601E-145</v>
      </c>
      <c r="AX694" s="6">
        <v>4.8703136076509301E-64</v>
      </c>
      <c r="AY694" s="6">
        <v>0.99999999980005405</v>
      </c>
      <c r="AZ694" s="6">
        <v>2.6545753936587902E-32</v>
      </c>
      <c r="BA694" s="7">
        <v>1.9994620714660001E-10</v>
      </c>
      <c r="BB694" s="6">
        <v>1.08382876963255E-225</v>
      </c>
      <c r="BC694" s="6">
        <v>9.8053022179001505E-111</v>
      </c>
      <c r="BD694" s="6">
        <v>1.6002794719436E-265</v>
      </c>
      <c r="BE694" s="6">
        <v>3.1246703620723999E-48</v>
      </c>
      <c r="BF694" s="6">
        <v>0.99999999833377096</v>
      </c>
      <c r="BG694" s="6">
        <v>1.11426949685039E-51</v>
      </c>
      <c r="BH694" s="7">
        <v>1.6662286507987799E-9</v>
      </c>
      <c r="BI694" s="6">
        <v>2.44715911219311E-284</v>
      </c>
      <c r="BJ694" s="6">
        <v>0</v>
      </c>
      <c r="BK694" s="6">
        <v>2.15465869192787E-178</v>
      </c>
      <c r="BL694" s="6">
        <v>3.7283713290612903E-11</v>
      </c>
      <c r="BM694" s="6">
        <v>2.4341088675168E-143</v>
      </c>
      <c r="BN694" s="6">
        <v>0.99999999996271605</v>
      </c>
      <c r="BO694" s="7">
        <v>5.4661662473606196E-40</v>
      </c>
      <c r="BP694" s="6">
        <v>1.40627363058836E-103</v>
      </c>
      <c r="BQ694" s="6">
        <v>9.0341306253882903E-154</v>
      </c>
      <c r="BR694" s="6">
        <v>1.50980200454585E-69</v>
      </c>
      <c r="BS694" s="6">
        <v>0.99999999990128097</v>
      </c>
      <c r="BT694" s="6">
        <v>5.1043667177001303E-32</v>
      </c>
      <c r="BU694" s="6">
        <v>9.8719202973294805E-11</v>
      </c>
      <c r="BV694" s="7">
        <v>5.9123868342275197E-71</v>
      </c>
      <c r="BW694">
        <v>294</v>
      </c>
      <c r="BX694">
        <v>306</v>
      </c>
      <c r="BY694">
        <v>265</v>
      </c>
      <c r="BZ694">
        <v>287</v>
      </c>
      <c r="CA694">
        <v>251</v>
      </c>
      <c r="CB694">
        <v>194</v>
      </c>
      <c r="CC694">
        <v>216</v>
      </c>
      <c r="CD694">
        <v>226</v>
      </c>
      <c r="CE694">
        <v>227</v>
      </c>
      <c r="CF694" s="1">
        <v>249</v>
      </c>
      <c r="CH694" s="43">
        <v>5.9476019437988602E-2</v>
      </c>
      <c r="CJ694" s="27" t="s">
        <v>72357</v>
      </c>
    </row>
    <row r="695" spans="1:88">
      <c r="A695" s="27">
        <v>692</v>
      </c>
      <c r="B695" t="s">
        <v>70952</v>
      </c>
      <c r="D695" t="s">
        <v>71530</v>
      </c>
      <c r="E695" t="s">
        <v>71792</v>
      </c>
      <c r="F695" s="29">
        <v>23.2624</v>
      </c>
      <c r="G695" s="29">
        <v>104.4212</v>
      </c>
      <c r="H695" s="31">
        <v>1408</v>
      </c>
      <c r="I695" s="29" t="s">
        <v>71881</v>
      </c>
      <c r="J695" s="31" t="s">
        <v>72227</v>
      </c>
      <c r="K695" s="31" t="s">
        <v>72228</v>
      </c>
      <c r="M695" s="48">
        <v>39792</v>
      </c>
      <c r="N695" s="27" t="s">
        <v>70955</v>
      </c>
      <c r="O695" s="54" t="s">
        <v>72391</v>
      </c>
      <c r="P695" s="11"/>
      <c r="Q695" s="11"/>
      <c r="T695" s="6">
        <v>0.02</v>
      </c>
      <c r="U695" s="6">
        <v>2.8333333333333331E-3</v>
      </c>
      <c r="V695" s="6">
        <v>1E-3</v>
      </c>
      <c r="W695" s="6">
        <v>0</v>
      </c>
      <c r="X695" s="6">
        <v>0.67733333333333334</v>
      </c>
      <c r="Y695" s="6">
        <v>0</v>
      </c>
      <c r="Z695" s="7">
        <v>0.29816666666666664</v>
      </c>
      <c r="AA695" s="6">
        <v>1.7833333333333333E-2</v>
      </c>
      <c r="AB695" s="6">
        <v>2.9499999999999998E-2</v>
      </c>
      <c r="AC695" s="6">
        <v>1.6666666666666666E-4</v>
      </c>
      <c r="AD695" s="6">
        <v>0</v>
      </c>
      <c r="AE695" s="6">
        <v>0.57499999999999996</v>
      </c>
      <c r="AF695" s="6">
        <v>0.11483333333333333</v>
      </c>
      <c r="AG695" s="7">
        <v>0.26216666666666666</v>
      </c>
      <c r="AH695" s="6">
        <v>2.1000000000000001E-2</v>
      </c>
      <c r="AI695" s="6">
        <v>2.1333333333333329E-2</v>
      </c>
      <c r="AJ695" s="6">
        <v>6.6666666666666664E-4</v>
      </c>
      <c r="AK695" s="6">
        <v>0</v>
      </c>
      <c r="AL695" s="6">
        <v>0.6968333333333333</v>
      </c>
      <c r="AM695" s="6">
        <v>0</v>
      </c>
      <c r="AN695" s="7">
        <v>0.25983333333333336</v>
      </c>
      <c r="AO695" s="6">
        <v>6.2802003887271299E-285</v>
      </c>
      <c r="AP695" s="6">
        <v>0</v>
      </c>
      <c r="AQ695" s="6">
        <v>7.1480524405731193E-176</v>
      </c>
      <c r="AR695" s="6">
        <v>1.2930370528248901E-36</v>
      </c>
      <c r="AS695" s="6">
        <v>6.6789705899791998E-37</v>
      </c>
      <c r="AT695" s="7">
        <v>1</v>
      </c>
      <c r="AU695" s="5">
        <v>6</v>
      </c>
      <c r="AV695" s="6">
        <v>1.3797694829961601E-122</v>
      </c>
      <c r="AW695" s="6">
        <v>3.33162941562327E-189</v>
      </c>
      <c r="AX695" s="6">
        <v>1.13766632416464E-76</v>
      </c>
      <c r="AY695" s="6">
        <v>1</v>
      </c>
      <c r="AZ695" s="6">
        <v>1.7951948688247199E-42</v>
      </c>
      <c r="BA695" s="7">
        <v>1.61427987792013E-18</v>
      </c>
      <c r="BB695" s="6">
        <v>1.6947879204810301E-237</v>
      </c>
      <c r="BC695" s="6">
        <v>1.46215861588665E-114</v>
      </c>
      <c r="BD695" s="6">
        <v>2.252623856603E-279</v>
      </c>
      <c r="BE695" s="6">
        <v>1.55511574921087E-52</v>
      </c>
      <c r="BF695" s="6">
        <v>0.999999999999994</v>
      </c>
      <c r="BG695" s="6">
        <v>1.6597864550776901E-59</v>
      </c>
      <c r="BH695" s="7">
        <v>6.2970333878718504E-15</v>
      </c>
      <c r="BI695" s="6">
        <v>7.4118240473220104E-286</v>
      </c>
      <c r="BJ695" s="6">
        <v>0</v>
      </c>
      <c r="BK695" s="6">
        <v>3.3804672195963701E-171</v>
      </c>
      <c r="BL695" s="6">
        <v>1.4127543631653601E-36</v>
      </c>
      <c r="BM695" s="6">
        <v>2.5903338235692099E-153</v>
      </c>
      <c r="BN695" s="6">
        <v>1</v>
      </c>
      <c r="BO695" s="7">
        <v>3.8306983951790702E-36</v>
      </c>
      <c r="BP695" s="6">
        <v>1.45910170546753E-128</v>
      </c>
      <c r="BQ695" s="6">
        <v>3.1349973571538699E-195</v>
      </c>
      <c r="BR695" s="6">
        <v>1.7256020640798699E-80</v>
      </c>
      <c r="BS695" s="6">
        <v>1</v>
      </c>
      <c r="BT695" s="6">
        <v>3.00945491799831E-43</v>
      </c>
      <c r="BU695" s="6">
        <v>2.1756210513916201E-18</v>
      </c>
      <c r="BV695" s="7">
        <v>1.3101231644446701E-91</v>
      </c>
      <c r="BW695">
        <v>294</v>
      </c>
      <c r="BX695">
        <v>306</v>
      </c>
      <c r="BY695">
        <v>270</v>
      </c>
      <c r="BZ695">
        <v>287</v>
      </c>
      <c r="CA695">
        <v>251</v>
      </c>
      <c r="CB695">
        <v>194</v>
      </c>
      <c r="CC695">
        <v>216</v>
      </c>
      <c r="CD695">
        <v>226</v>
      </c>
      <c r="CE695">
        <v>227</v>
      </c>
      <c r="CF695" s="1">
        <v>249</v>
      </c>
      <c r="CH695" s="43">
        <v>5.48452220726783E-2</v>
      </c>
      <c r="CJ695" s="27" t="s">
        <v>72357</v>
      </c>
    </row>
    <row r="696" spans="1:88">
      <c r="A696" s="27">
        <v>693</v>
      </c>
      <c r="B696" t="s">
        <v>70952</v>
      </c>
      <c r="D696" t="s">
        <v>71531</v>
      </c>
      <c r="E696" t="s">
        <v>71792</v>
      </c>
      <c r="F696" s="29">
        <v>23.324999999999999</v>
      </c>
      <c r="G696" s="29">
        <v>104.336</v>
      </c>
      <c r="H696" s="31">
        <v>1364</v>
      </c>
      <c r="I696" s="29" t="s">
        <v>71881</v>
      </c>
      <c r="J696" s="31" t="s">
        <v>72227</v>
      </c>
      <c r="K696" s="31" t="s">
        <v>72228</v>
      </c>
      <c r="M696" s="48">
        <v>39792</v>
      </c>
      <c r="N696" s="27" t="s">
        <v>70955</v>
      </c>
      <c r="O696" s="54" t="s">
        <v>72391</v>
      </c>
      <c r="P696" s="11"/>
      <c r="Q696" s="11"/>
      <c r="T696" s="6">
        <v>0</v>
      </c>
      <c r="U696" s="6">
        <v>2E-3</v>
      </c>
      <c r="V696" s="6">
        <v>1.8666666666666668E-2</v>
      </c>
      <c r="W696" s="6">
        <v>0</v>
      </c>
      <c r="X696" s="6">
        <v>0.69199999999999984</v>
      </c>
      <c r="Y696" s="6">
        <v>0</v>
      </c>
      <c r="Z696" s="7">
        <v>0.28699999999999998</v>
      </c>
      <c r="AA696" s="6">
        <v>0</v>
      </c>
      <c r="AB696" s="6">
        <v>1.6666666666666666E-4</v>
      </c>
      <c r="AC696" s="6">
        <v>1.9E-2</v>
      </c>
      <c r="AD696" s="6">
        <v>0</v>
      </c>
      <c r="AE696" s="6">
        <v>0.58383333333333332</v>
      </c>
      <c r="AF696" s="6">
        <v>0.11666666666666665</v>
      </c>
      <c r="AG696" s="7">
        <v>0.27916666666666673</v>
      </c>
      <c r="AH696" s="6">
        <v>0</v>
      </c>
      <c r="AI696" s="6">
        <v>0</v>
      </c>
      <c r="AJ696" s="6">
        <v>1.95E-2</v>
      </c>
      <c r="AK696" s="6">
        <v>0</v>
      </c>
      <c r="AL696" s="6">
        <v>0.71099999999999997</v>
      </c>
      <c r="AM696" s="6">
        <v>0</v>
      </c>
      <c r="AN696" s="7">
        <v>0.26850000000000002</v>
      </c>
      <c r="AO696" s="6">
        <v>3.7916251545665798E-292</v>
      </c>
      <c r="AP696" s="6">
        <v>0</v>
      </c>
      <c r="AQ696" s="6">
        <v>3.0067971285243402E-172</v>
      </c>
      <c r="AR696" s="6">
        <v>3.51422000314604E-36</v>
      </c>
      <c r="AS696" s="6">
        <v>1.1993819758262999E-36</v>
      </c>
      <c r="AT696" s="7">
        <v>1</v>
      </c>
      <c r="AU696" s="5">
        <v>6</v>
      </c>
      <c r="AV696" s="6">
        <v>1.6858198889981E-95</v>
      </c>
      <c r="AW696" s="6">
        <v>1.1195408686768101E-168</v>
      </c>
      <c r="AX696" s="6">
        <v>1.31646347840045E-57</v>
      </c>
      <c r="AY696" s="6">
        <v>0.99999999996851696</v>
      </c>
      <c r="AZ696" s="6">
        <v>1.75945305296099E-28</v>
      </c>
      <c r="BA696" s="7">
        <v>3.1483145697814803E-11</v>
      </c>
      <c r="BB696" s="6">
        <v>2.26128088449307E-252</v>
      </c>
      <c r="BC696" s="6">
        <v>2.7786701169880201E-120</v>
      </c>
      <c r="BD696" s="6">
        <v>1.38047194481305E-289</v>
      </c>
      <c r="BE696" s="6">
        <v>2.3908722060342201E-52</v>
      </c>
      <c r="BF696" s="6">
        <v>1</v>
      </c>
      <c r="BG696" s="6">
        <v>7.6642807368459599E-60</v>
      </c>
      <c r="BH696" s="7">
        <v>2.08049193515484E-16</v>
      </c>
      <c r="BI696" s="6">
        <v>2.88823263781442E-294</v>
      </c>
      <c r="BJ696" s="6">
        <v>0</v>
      </c>
      <c r="BK696" s="6">
        <v>2.1349551676970899E-169</v>
      </c>
      <c r="BL696" s="6">
        <v>3.6290248345106802E-36</v>
      </c>
      <c r="BM696" s="6">
        <v>1.0560625907615899E-155</v>
      </c>
      <c r="BN696" s="6">
        <v>1</v>
      </c>
      <c r="BO696" s="7">
        <v>1.12735093812817E-37</v>
      </c>
      <c r="BP696" s="6">
        <v>1.28610400893191E-103</v>
      </c>
      <c r="BQ696" s="6">
        <v>6.7159017389144697E-177</v>
      </c>
      <c r="BR696" s="6">
        <v>1.3603634772011999E-63</v>
      </c>
      <c r="BS696" s="6">
        <v>0.99999999997767397</v>
      </c>
      <c r="BT696" s="6">
        <v>1.1446560124908201E-28</v>
      </c>
      <c r="BU696" s="6">
        <v>2.2325947450818202E-11</v>
      </c>
      <c r="BV696" s="7">
        <v>8.2764972283043198E-69</v>
      </c>
      <c r="BW696">
        <v>294</v>
      </c>
      <c r="BX696">
        <v>306</v>
      </c>
      <c r="BY696">
        <v>270</v>
      </c>
      <c r="BZ696">
        <v>287</v>
      </c>
      <c r="CA696">
        <v>251</v>
      </c>
      <c r="CB696">
        <v>194</v>
      </c>
      <c r="CC696">
        <v>216</v>
      </c>
      <c r="CD696">
        <v>226</v>
      </c>
      <c r="CE696">
        <v>227</v>
      </c>
      <c r="CF696" s="1">
        <v>249</v>
      </c>
      <c r="CH696" s="43">
        <v>5.9660002138351299E-2</v>
      </c>
      <c r="CJ696" s="27" t="s">
        <v>72357</v>
      </c>
    </row>
    <row r="697" spans="1:88">
      <c r="A697" s="27">
        <v>694</v>
      </c>
      <c r="B697" t="s">
        <v>70952</v>
      </c>
      <c r="D697" t="s">
        <v>71532</v>
      </c>
      <c r="E697" t="s">
        <v>71792</v>
      </c>
      <c r="F697" s="29">
        <v>30.441299999999998</v>
      </c>
      <c r="G697" s="29">
        <v>109.33150000000001</v>
      </c>
      <c r="H697" s="31">
        <v>1727</v>
      </c>
      <c r="I697" s="29" t="s">
        <v>71881</v>
      </c>
      <c r="J697" s="31" t="s">
        <v>72176</v>
      </c>
      <c r="K697" s="31" t="s">
        <v>72311</v>
      </c>
      <c r="M697" s="48">
        <v>40102</v>
      </c>
      <c r="N697" s="27" t="s">
        <v>70955</v>
      </c>
      <c r="O697" s="54" t="s">
        <v>72385</v>
      </c>
      <c r="P697" s="11"/>
      <c r="Q697" s="11"/>
      <c r="S697" s="12" t="s">
        <v>70990</v>
      </c>
      <c r="T697" s="6">
        <v>0</v>
      </c>
      <c r="U697" s="6">
        <v>3.5833333333333335E-2</v>
      </c>
      <c r="V697" s="6">
        <v>6.6666666666666664E-4</v>
      </c>
      <c r="W697" s="6">
        <v>5.8333333333333327E-3</v>
      </c>
      <c r="X697" s="6">
        <v>0.28083333333333332</v>
      </c>
      <c r="Y697" s="6">
        <v>0.39799999999999996</v>
      </c>
      <c r="Z697" s="7">
        <v>0.27933333333333338</v>
      </c>
      <c r="AA697" s="6">
        <v>0</v>
      </c>
      <c r="AB697" s="6">
        <v>1.2833333333333334E-2</v>
      </c>
      <c r="AC697" s="6">
        <v>1E-3</v>
      </c>
      <c r="AD697" s="6">
        <v>6.333333333333334E-3</v>
      </c>
      <c r="AE697" s="6">
        <v>0.30416666666666664</v>
      </c>
      <c r="AF697" s="6">
        <v>0.38500000000000001</v>
      </c>
      <c r="AG697" s="7">
        <v>0.28999999999999998</v>
      </c>
      <c r="AH697" s="6">
        <v>0</v>
      </c>
      <c r="AI697" s="6">
        <v>1.35E-2</v>
      </c>
      <c r="AJ697" s="6">
        <v>1E-3</v>
      </c>
      <c r="AK697" s="6">
        <v>5.5000000000000005E-3</v>
      </c>
      <c r="AL697" s="6">
        <v>0.28899999999999998</v>
      </c>
      <c r="AM697" s="6">
        <v>0.40949999999999998</v>
      </c>
      <c r="AN697" s="7">
        <v>0.28100000000000003</v>
      </c>
      <c r="AO697" s="6">
        <v>7.0438847231250505E-278</v>
      </c>
      <c r="AP697" s="6">
        <v>0</v>
      </c>
      <c r="AQ697" s="6">
        <v>5.7785615073090205E-153</v>
      </c>
      <c r="AR697" s="6">
        <v>3.3288949309770798E-23</v>
      </c>
      <c r="AS697" s="6">
        <v>2.6316221669870001E-17</v>
      </c>
      <c r="AT697" s="7">
        <v>1</v>
      </c>
      <c r="AU697" s="5">
        <v>6</v>
      </c>
      <c r="AV697" s="6">
        <v>1.0597809790677499E-76</v>
      </c>
      <c r="AW697" s="6">
        <v>6.5812606324351301E-148</v>
      </c>
      <c r="AX697" s="6">
        <v>1.1085816171938499E-29</v>
      </c>
      <c r="AY697" s="6">
        <v>3.88265778164398E-19</v>
      </c>
      <c r="AZ697" s="6">
        <v>0.99999999999991795</v>
      </c>
      <c r="BA697" s="7">
        <v>8.2018913017904101E-14</v>
      </c>
      <c r="BB697" s="6">
        <v>4.1369170238156097E-235</v>
      </c>
      <c r="BC697" s="6">
        <v>2.5351471752505802E-100</v>
      </c>
      <c r="BD697" s="6">
        <v>1.6884077998201101E-254</v>
      </c>
      <c r="BE697" s="6">
        <v>5.6469788649279899E-39</v>
      </c>
      <c r="BF697" s="6">
        <v>2.4400655754606201E-16</v>
      </c>
      <c r="BG697" s="6">
        <v>5.0932066439363801E-37</v>
      </c>
      <c r="BH697" s="7">
        <v>1</v>
      </c>
      <c r="BI697" s="6">
        <v>7.7374046936454007E-276</v>
      </c>
      <c r="BJ697" s="6">
        <v>0</v>
      </c>
      <c r="BK697" s="6">
        <v>8.7927735065565898E-144</v>
      </c>
      <c r="BL697" s="6">
        <v>6.5601251656584097E-23</v>
      </c>
      <c r="BM697" s="6">
        <v>2.37562656367485E-147</v>
      </c>
      <c r="BN697" s="6">
        <v>0.99999999999505995</v>
      </c>
      <c r="BO697" s="7">
        <v>4.9405209694445102E-12</v>
      </c>
      <c r="BP697" s="6">
        <v>4.0904490407833197E-80</v>
      </c>
      <c r="BQ697" s="6">
        <v>2.02554347399359E-151</v>
      </c>
      <c r="BR697" s="6">
        <v>1.2990320446450699E-30</v>
      </c>
      <c r="BS697" s="6">
        <v>2.01042245981464E-18</v>
      </c>
      <c r="BT697" s="6">
        <v>0.99999999999941802</v>
      </c>
      <c r="BU697" s="6">
        <v>5.8220918879531398E-13</v>
      </c>
      <c r="BV697" s="7">
        <v>5.2232393361229205E-41</v>
      </c>
      <c r="BW697">
        <v>292</v>
      </c>
      <c r="BX697">
        <v>305</v>
      </c>
      <c r="BY697">
        <v>268</v>
      </c>
      <c r="BZ697">
        <v>284</v>
      </c>
      <c r="CA697">
        <v>255</v>
      </c>
      <c r="CB697">
        <v>194</v>
      </c>
      <c r="CC697">
        <v>217</v>
      </c>
      <c r="CD697">
        <v>222</v>
      </c>
      <c r="CE697">
        <v>227</v>
      </c>
      <c r="CF697" s="1">
        <v>240</v>
      </c>
      <c r="CH697" s="43">
        <v>7.0270743888548107E-2</v>
      </c>
      <c r="CJ697" s="27" t="s">
        <v>72357</v>
      </c>
    </row>
    <row r="698" spans="1:88">
      <c r="A698" s="27">
        <v>695</v>
      </c>
      <c r="B698" t="s">
        <v>70952</v>
      </c>
      <c r="D698" t="s">
        <v>71533</v>
      </c>
      <c r="E698" t="s">
        <v>71792</v>
      </c>
      <c r="F698" s="29">
        <v>23.343599999999999</v>
      </c>
      <c r="G698" s="29">
        <v>104.2997</v>
      </c>
      <c r="H698" s="31">
        <v>1289</v>
      </c>
      <c r="I698" s="29" t="s">
        <v>71881</v>
      </c>
      <c r="J698" s="31" t="s">
        <v>72227</v>
      </c>
      <c r="K698" s="31" t="s">
        <v>72228</v>
      </c>
      <c r="M698" s="48">
        <v>39792</v>
      </c>
      <c r="N698" s="27" t="s">
        <v>70955</v>
      </c>
      <c r="O698" s="54" t="s">
        <v>72391</v>
      </c>
      <c r="P698" s="11"/>
      <c r="Q698" s="11" t="s">
        <v>70990</v>
      </c>
      <c r="R698" s="11" t="s">
        <v>70990</v>
      </c>
      <c r="S698" s="12" t="s">
        <v>70990</v>
      </c>
      <c r="T698" s="6">
        <v>8.9999999999999993E-3</v>
      </c>
      <c r="U698" s="6">
        <v>2E-3</v>
      </c>
      <c r="V698" s="6">
        <v>4.6666666666666671E-3</v>
      </c>
      <c r="W698" s="6">
        <v>0</v>
      </c>
      <c r="X698" s="6">
        <v>0.70433333333333337</v>
      </c>
      <c r="Y698" s="6">
        <v>0</v>
      </c>
      <c r="Z698" s="7">
        <v>0.27916666666666667</v>
      </c>
      <c r="AA698" s="6">
        <v>8.9999999999999993E-3</v>
      </c>
      <c r="AB698" s="6">
        <v>6.6666666666666671E-3</v>
      </c>
      <c r="AC698" s="6">
        <v>5.6666666666666662E-3</v>
      </c>
      <c r="AD698" s="6">
        <v>0</v>
      </c>
      <c r="AE698" s="6">
        <v>0.59566666666666657</v>
      </c>
      <c r="AF698" s="6">
        <v>0.11916666666666666</v>
      </c>
      <c r="AG698" s="7">
        <v>0.26366666666666666</v>
      </c>
      <c r="AH698" s="6">
        <v>8.9999999999999993E-3</v>
      </c>
      <c r="AI698" s="6">
        <v>7.6666666666666662E-3</v>
      </c>
      <c r="AJ698" s="6">
        <v>4.6666666666666671E-3</v>
      </c>
      <c r="AK698" s="6">
        <v>0</v>
      </c>
      <c r="AL698" s="6">
        <v>0.72533333333333327</v>
      </c>
      <c r="AM698" s="6">
        <v>0</v>
      </c>
      <c r="AN698" s="7">
        <v>0.25333333333333335</v>
      </c>
      <c r="AO698" s="6">
        <v>1.91455259684284E-290</v>
      </c>
      <c r="AP698" s="6">
        <v>0</v>
      </c>
      <c r="AQ698" s="6">
        <v>1.28630568298664E-185</v>
      </c>
      <c r="AR698" s="6">
        <v>1.09870864891498E-33</v>
      </c>
      <c r="AS698" s="6">
        <v>9.3591586038559599E-43</v>
      </c>
      <c r="AT698" s="7">
        <v>1</v>
      </c>
      <c r="AU698" s="5">
        <v>6</v>
      </c>
      <c r="AV698" s="6">
        <v>4.3530875349333599E-105</v>
      </c>
      <c r="AW698" s="6">
        <v>2.7635718449696301E-173</v>
      </c>
      <c r="AX698" s="6">
        <v>7.6869922770558002E-67</v>
      </c>
      <c r="AY698" s="6">
        <v>0.99999999924341498</v>
      </c>
      <c r="AZ698" s="6">
        <v>8.8776779215951301E-28</v>
      </c>
      <c r="BA698" s="7">
        <v>7.5658543470789802E-10</v>
      </c>
      <c r="BB698" s="6">
        <v>1.00004236886716E-250</v>
      </c>
      <c r="BC698" s="6">
        <v>2.64699846582646E-129</v>
      </c>
      <c r="BD698" s="6">
        <v>6.0524628112558998E-293</v>
      </c>
      <c r="BE698" s="6">
        <v>2.24165012136791E-61</v>
      </c>
      <c r="BF698" s="6">
        <v>1</v>
      </c>
      <c r="BG698" s="6">
        <v>3.08191093642693E-67</v>
      </c>
      <c r="BH698" s="7">
        <v>5.8437018606961004E-22</v>
      </c>
      <c r="BI698" s="6">
        <v>1.3124505148739899E-293</v>
      </c>
      <c r="BJ698" s="6">
        <v>0</v>
      </c>
      <c r="BK698" s="6">
        <v>4.5700659165170899E-185</v>
      </c>
      <c r="BL698" s="6">
        <v>9.4020958023146908E-34</v>
      </c>
      <c r="BM698" s="6">
        <v>1.2823686069915601E-151</v>
      </c>
      <c r="BN698" s="6">
        <v>1</v>
      </c>
      <c r="BO698" s="7">
        <v>1.03150295928334E-45</v>
      </c>
      <c r="BP698" s="6">
        <v>1.1321095152866E-112</v>
      </c>
      <c r="BQ698" s="6">
        <v>4.54794456372969E-181</v>
      </c>
      <c r="BR698" s="6">
        <v>2.80112206522786E-71</v>
      </c>
      <c r="BS698" s="6">
        <v>0.99999999959118901</v>
      </c>
      <c r="BT698" s="6">
        <v>1.3530059697618099E-27</v>
      </c>
      <c r="BU698" s="6">
        <v>4.0881045389473902E-10</v>
      </c>
      <c r="BV698" s="7">
        <v>7.3540977310901493E-74</v>
      </c>
      <c r="BW698">
        <v>295</v>
      </c>
      <c r="BX698">
        <v>305</v>
      </c>
      <c r="BY698">
        <v>266</v>
      </c>
      <c r="BZ698">
        <v>285</v>
      </c>
      <c r="CA698">
        <v>255</v>
      </c>
      <c r="CB698">
        <v>194</v>
      </c>
      <c r="CC698">
        <v>216</v>
      </c>
      <c r="CD698">
        <v>225</v>
      </c>
      <c r="CE698">
        <v>228</v>
      </c>
      <c r="CF698" s="1">
        <v>242</v>
      </c>
      <c r="CH698" s="43">
        <v>6.6678779069767394E-2</v>
      </c>
      <c r="CJ698" s="27" t="s">
        <v>72357</v>
      </c>
    </row>
    <row r="699" spans="1:88">
      <c r="A699" s="27">
        <v>696</v>
      </c>
      <c r="B699" t="s">
        <v>70952</v>
      </c>
      <c r="D699" t="s">
        <v>71534</v>
      </c>
      <c r="E699" t="s">
        <v>71792</v>
      </c>
      <c r="F699" s="29">
        <v>23.253499999999999</v>
      </c>
      <c r="G699" s="29">
        <v>104.4529</v>
      </c>
      <c r="H699" s="31">
        <v>1389</v>
      </c>
      <c r="I699" s="29" t="s">
        <v>71881</v>
      </c>
      <c r="J699" s="31" t="s">
        <v>72227</v>
      </c>
      <c r="K699" s="31" t="s">
        <v>72228</v>
      </c>
      <c r="M699" s="48">
        <v>39792</v>
      </c>
      <c r="N699" s="27" t="s">
        <v>70955</v>
      </c>
      <c r="O699" s="54" t="s">
        <v>72391</v>
      </c>
      <c r="P699" s="26" t="s">
        <v>70990</v>
      </c>
      <c r="Q699" s="11" t="s">
        <v>70990</v>
      </c>
      <c r="R699" s="11" t="s">
        <v>70990</v>
      </c>
      <c r="S699" s="12" t="s">
        <v>70990</v>
      </c>
      <c r="T699" s="6">
        <v>5.8333333333333327E-3</v>
      </c>
      <c r="U699" s="6">
        <v>0</v>
      </c>
      <c r="V699" s="6">
        <v>1.5000000000000002E-3</v>
      </c>
      <c r="W699" s="6">
        <v>0</v>
      </c>
      <c r="X699" s="6">
        <v>0.72449999999999992</v>
      </c>
      <c r="Y699" s="6">
        <v>0</v>
      </c>
      <c r="Z699" s="7">
        <v>0.26766666666666666</v>
      </c>
      <c r="AA699" s="6">
        <v>5.9999999999999993E-3</v>
      </c>
      <c r="AB699" s="6">
        <v>0</v>
      </c>
      <c r="AC699" s="6">
        <v>1.8333333333333335E-3</v>
      </c>
      <c r="AD699" s="6">
        <v>0</v>
      </c>
      <c r="AE699" s="6">
        <v>0.61266666666666658</v>
      </c>
      <c r="AF699" s="6">
        <v>0.1225</v>
      </c>
      <c r="AG699" s="7">
        <v>0.25583333333333336</v>
      </c>
      <c r="AH699" s="6">
        <v>5.9999999999999993E-3</v>
      </c>
      <c r="AI699" s="6">
        <v>3.3333333333333332E-4</v>
      </c>
      <c r="AJ699" s="6">
        <v>2E-3</v>
      </c>
      <c r="AK699" s="6">
        <v>0</v>
      </c>
      <c r="AL699" s="6">
        <v>0.74383333333333335</v>
      </c>
      <c r="AM699" s="6">
        <v>0</v>
      </c>
      <c r="AN699" s="7">
        <v>0.24716666666666665</v>
      </c>
      <c r="AO699" s="6">
        <v>5.5891448775239297E-308</v>
      </c>
      <c r="AP699" s="6">
        <v>0</v>
      </c>
      <c r="AQ699" s="6">
        <v>6.0966369778229301E-204</v>
      </c>
      <c r="AR699" s="6">
        <v>1.4440269450812799E-32</v>
      </c>
      <c r="AS699" s="6">
        <v>5.4627238448447102E-44</v>
      </c>
      <c r="AT699" s="7">
        <v>1</v>
      </c>
      <c r="AU699" s="5">
        <v>6</v>
      </c>
      <c r="AV699" s="6">
        <v>3.4816854641336997E-101</v>
      </c>
      <c r="AW699" s="6">
        <v>7.9218690063068903E-168</v>
      </c>
      <c r="AX699" s="6">
        <v>7.4614092217845397E-59</v>
      </c>
      <c r="AY699" s="6">
        <v>0.99999994641358303</v>
      </c>
      <c r="AZ699" s="6">
        <v>7.9395771369653706E-27</v>
      </c>
      <c r="BA699" s="7">
        <v>5.3586416706078798E-8</v>
      </c>
      <c r="BB699" s="6">
        <v>4.27795080510619E-265</v>
      </c>
      <c r="BC699" s="6">
        <v>2.2081109314467199E-134</v>
      </c>
      <c r="BD699" s="6">
        <v>4.19960509953398E-296</v>
      </c>
      <c r="BE699" s="6">
        <v>5.6220016024344201E-64</v>
      </c>
      <c r="BF699" s="6">
        <v>1</v>
      </c>
      <c r="BG699" s="6">
        <v>8.8497118555198798E-71</v>
      </c>
      <c r="BH699" s="7">
        <v>2.79729193498433E-26</v>
      </c>
      <c r="BI699" s="6">
        <f>4.40311785409437*10^-310</f>
        <v>0</v>
      </c>
      <c r="BJ699" s="6">
        <v>0</v>
      </c>
      <c r="BK699" s="6">
        <v>1.7883796375348099E-201</v>
      </c>
      <c r="BL699" s="6">
        <v>1.2425663388349201E-32</v>
      </c>
      <c r="BM699" s="6">
        <v>2.48120492146723E-152</v>
      </c>
      <c r="BN699" s="6">
        <v>1</v>
      </c>
      <c r="BO699" s="7">
        <v>2.92834692216893E-45</v>
      </c>
      <c r="BP699" s="6">
        <v>5.5685629057203503E-105</v>
      </c>
      <c r="BQ699" s="6">
        <v>1.10354337181983E-171</v>
      </c>
      <c r="BR699" s="6">
        <v>2.7561900597764602E-60</v>
      </c>
      <c r="BS699" s="6">
        <v>0.99999990301637798</v>
      </c>
      <c r="BT699" s="6">
        <v>8.8874277450893103E-28</v>
      </c>
      <c r="BU699" s="6">
        <v>9.6983622153675807E-8</v>
      </c>
      <c r="BV699" s="7">
        <v>2.16557243764643E-73</v>
      </c>
      <c r="BW699">
        <v>295</v>
      </c>
      <c r="BX699">
        <v>305</v>
      </c>
      <c r="BY699">
        <v>266</v>
      </c>
      <c r="BZ699">
        <v>285</v>
      </c>
      <c r="CA699">
        <v>255</v>
      </c>
      <c r="CB699">
        <v>194</v>
      </c>
      <c r="CC699">
        <v>216</v>
      </c>
      <c r="CD699">
        <v>225</v>
      </c>
      <c r="CE699">
        <v>228</v>
      </c>
      <c r="CF699" s="1">
        <v>242</v>
      </c>
      <c r="CH699" s="43">
        <v>6.2050051422694499E-2</v>
      </c>
      <c r="CJ699" s="27" t="s">
        <v>72357</v>
      </c>
    </row>
    <row r="700" spans="1:88">
      <c r="A700" s="27">
        <v>697</v>
      </c>
      <c r="B700" t="s">
        <v>70952</v>
      </c>
      <c r="D700" t="s">
        <v>71535</v>
      </c>
      <c r="E700" t="s">
        <v>71792</v>
      </c>
      <c r="F700" s="29">
        <v>28.985499999999998</v>
      </c>
      <c r="G700" s="29">
        <v>109.8326</v>
      </c>
      <c r="H700" s="31">
        <v>365</v>
      </c>
      <c r="I700" s="29" t="s">
        <v>71881</v>
      </c>
      <c r="J700" s="31" t="s">
        <v>72281</v>
      </c>
      <c r="K700" s="31" t="s">
        <v>72313</v>
      </c>
      <c r="M700" s="48">
        <v>40103</v>
      </c>
      <c r="N700" s="27" t="s">
        <v>70955</v>
      </c>
      <c r="O700" s="54" t="s">
        <v>72391</v>
      </c>
      <c r="P700" s="11"/>
      <c r="Q700" s="11"/>
      <c r="S700" s="12" t="s">
        <v>70990</v>
      </c>
      <c r="T700" s="6">
        <v>0</v>
      </c>
      <c r="U700" s="6">
        <v>6.6666666666666664E-4</v>
      </c>
      <c r="V700" s="6">
        <v>1.6666666666666666E-4</v>
      </c>
      <c r="W700" s="6">
        <v>5.0000000000000001E-4</v>
      </c>
      <c r="X700" s="6">
        <v>0.5751666666666666</v>
      </c>
      <c r="Y700" s="6">
        <v>0.15616666666666668</v>
      </c>
      <c r="Z700" s="7">
        <v>0.26683333333333331</v>
      </c>
      <c r="AA700" s="6">
        <v>1E-3</v>
      </c>
      <c r="AB700" s="6">
        <v>0</v>
      </c>
      <c r="AC700" s="6">
        <v>0</v>
      </c>
      <c r="AD700" s="6">
        <v>1E-3</v>
      </c>
      <c r="AE700" s="6">
        <v>0.51066666666666671</v>
      </c>
      <c r="AF700" s="6">
        <v>0.23083333333333333</v>
      </c>
      <c r="AG700" s="7">
        <v>0.25616666666666665</v>
      </c>
      <c r="AH700" s="6">
        <v>1E-3</v>
      </c>
      <c r="AI700" s="6">
        <v>0</v>
      </c>
      <c r="AJ700" s="6">
        <v>5.0000000000000001E-4</v>
      </c>
      <c r="AK700" s="6">
        <v>6.6666666666666664E-4</v>
      </c>
      <c r="AL700" s="6">
        <v>0.58766666666666667</v>
      </c>
      <c r="AM700" s="6">
        <v>0.16466666666666668</v>
      </c>
      <c r="AN700" s="7">
        <v>0.24550000000000002</v>
      </c>
      <c r="AO700" s="6">
        <v>7.1403280960037297E-306</v>
      </c>
      <c r="AP700" s="6">
        <v>0</v>
      </c>
      <c r="AQ700" s="6">
        <v>2.7268067765585302E-183</v>
      </c>
      <c r="AR700" s="6">
        <v>8.9049237875990695E-5</v>
      </c>
      <c r="AS700" s="6">
        <v>2.4582877399355599E-34</v>
      </c>
      <c r="AT700" s="7">
        <v>0.999910950762124</v>
      </c>
      <c r="AU700" s="5">
        <v>6</v>
      </c>
      <c r="AV700" s="6">
        <v>5.2358656717827904E-93</v>
      </c>
      <c r="AW700" s="6">
        <v>4.2793471243767299E-158</v>
      </c>
      <c r="AX700" s="6">
        <v>1.13933049661015E-57</v>
      </c>
      <c r="AY700" s="6">
        <v>0.99999999999648204</v>
      </c>
      <c r="AZ700" s="6">
        <v>5.2627472388144302E-27</v>
      </c>
      <c r="BA700" s="7">
        <v>3.5177696855958901E-12</v>
      </c>
      <c r="BB700" s="6">
        <v>3.0642328416333998E-243</v>
      </c>
      <c r="BC700" s="6">
        <v>4.8035799923204803E-118</v>
      </c>
      <c r="BD700" s="6">
        <v>1.61713396373241E-281</v>
      </c>
      <c r="BE700" s="6">
        <v>1.19573864597852E-49</v>
      </c>
      <c r="BF700" s="6">
        <v>0.99999999954385299</v>
      </c>
      <c r="BG700" s="6">
        <v>6.5891411022094094E-55</v>
      </c>
      <c r="BH700" s="7">
        <v>4.56146936129307E-10</v>
      </c>
      <c r="BI700" s="6">
        <v>3.1201190051509301E-307</v>
      </c>
      <c r="BJ700" s="6">
        <v>0</v>
      </c>
      <c r="BK700" s="6">
        <v>5.3051998204019395E-181</v>
      </c>
      <c r="BL700" s="6">
        <v>9.5637295374061601E-5</v>
      </c>
      <c r="BM700" s="6">
        <v>6.0274915714366504E-140</v>
      </c>
      <c r="BN700" s="6">
        <v>0.99990436270462602</v>
      </c>
      <c r="BO700" s="7">
        <v>4.4500018766388898E-35</v>
      </c>
      <c r="BP700" s="6">
        <v>1.64369946791069E-98</v>
      </c>
      <c r="BQ700" s="6">
        <v>1.01033611095502E-163</v>
      </c>
      <c r="BR700" s="6">
        <v>1.17899403906287E-60</v>
      </c>
      <c r="BS700" s="6">
        <v>0.99999999999620903</v>
      </c>
      <c r="BT700" s="6">
        <v>1.9838803805520398E-27</v>
      </c>
      <c r="BU700" s="6">
        <v>3.7904403127731198E-12</v>
      </c>
      <c r="BV700" s="7">
        <v>8.7786277952887499E-69</v>
      </c>
      <c r="BW700">
        <v>294</v>
      </c>
      <c r="BX700">
        <v>306</v>
      </c>
      <c r="BY700">
        <v>270</v>
      </c>
      <c r="BZ700">
        <v>287</v>
      </c>
      <c r="CA700">
        <v>251</v>
      </c>
      <c r="CB700">
        <v>194</v>
      </c>
      <c r="CC700">
        <v>217</v>
      </c>
      <c r="CD700">
        <v>226</v>
      </c>
      <c r="CE700">
        <v>227</v>
      </c>
      <c r="CF700" s="1">
        <v>249</v>
      </c>
      <c r="CH700" s="43">
        <v>7.3578869657944398E-2</v>
      </c>
      <c r="CJ700" s="27" t="s">
        <v>72357</v>
      </c>
    </row>
    <row r="701" spans="1:88">
      <c r="A701" s="27">
        <v>698</v>
      </c>
      <c r="B701" t="s">
        <v>70952</v>
      </c>
      <c r="D701" t="s">
        <v>71536</v>
      </c>
      <c r="E701" t="s">
        <v>71792</v>
      </c>
      <c r="F701" s="29">
        <v>23.2682</v>
      </c>
      <c r="G701" s="29">
        <v>104.41849999999999</v>
      </c>
      <c r="H701" s="31">
        <v>1409</v>
      </c>
      <c r="I701" s="29" t="s">
        <v>71881</v>
      </c>
      <c r="J701" s="31" t="s">
        <v>72227</v>
      </c>
      <c r="K701" s="31" t="s">
        <v>72228</v>
      </c>
      <c r="M701" s="48">
        <v>39792</v>
      </c>
      <c r="N701" s="27" t="s">
        <v>70955</v>
      </c>
      <c r="O701" s="54" t="s">
        <v>72391</v>
      </c>
      <c r="P701" s="11"/>
      <c r="Q701" s="11"/>
      <c r="T701" s="6">
        <v>2.8333333333333335E-3</v>
      </c>
      <c r="U701" s="6">
        <v>3.3333333333333332E-4</v>
      </c>
      <c r="V701" s="6">
        <v>0</v>
      </c>
      <c r="W701" s="6">
        <v>8.3333333333333339E-4</v>
      </c>
      <c r="X701" s="6">
        <v>0.73783333333333323</v>
      </c>
      <c r="Y701" s="6">
        <v>0</v>
      </c>
      <c r="Z701" s="7">
        <v>0.25816666666666666</v>
      </c>
      <c r="AA701" s="6">
        <v>2.9999999999999996E-3</v>
      </c>
      <c r="AB701" s="6">
        <v>2.2666666666666665E-2</v>
      </c>
      <c r="AC701" s="6">
        <v>0</v>
      </c>
      <c r="AD701" s="6">
        <v>0</v>
      </c>
      <c r="AE701" s="6">
        <v>0.624</v>
      </c>
      <c r="AF701" s="6">
        <v>0.12466666666666666</v>
      </c>
      <c r="AG701" s="7">
        <v>0.22516666666666671</v>
      </c>
      <c r="AH701" s="6">
        <v>3.3333333333333335E-3</v>
      </c>
      <c r="AI701" s="6">
        <v>1.95E-2</v>
      </c>
      <c r="AJ701" s="6">
        <v>0</v>
      </c>
      <c r="AK701" s="6">
        <v>0</v>
      </c>
      <c r="AL701" s="6">
        <v>0.75700000000000001</v>
      </c>
      <c r="AM701" s="6">
        <v>0</v>
      </c>
      <c r="AN701" s="7">
        <v>0.2195</v>
      </c>
      <c r="AO701" s="6">
        <v>1.3589966786609299E-277</v>
      </c>
      <c r="AP701" s="6">
        <v>0</v>
      </c>
      <c r="AQ701" s="6">
        <v>6.6510371784594001E-165</v>
      </c>
      <c r="AR701" s="6">
        <v>7.5772586791240302E-31</v>
      </c>
      <c r="AS701" s="6">
        <v>1.4585249228632299E-34</v>
      </c>
      <c r="AT701" s="7">
        <v>1</v>
      </c>
      <c r="AU701" s="5">
        <v>6</v>
      </c>
      <c r="AV701" s="6">
        <v>3.1240786498000102E-100</v>
      </c>
      <c r="AW701" s="6">
        <v>9.9259154669843099E-172</v>
      </c>
      <c r="AX701" s="6">
        <v>1.05117485327337E-69</v>
      </c>
      <c r="AY701" s="6">
        <v>1</v>
      </c>
      <c r="AZ701" s="6">
        <v>7.4535040600555404E-37</v>
      </c>
      <c r="BA701" s="7">
        <v>1.7789231774020999E-16</v>
      </c>
      <c r="BB701" s="6">
        <v>4.6412294729332596E-246</v>
      </c>
      <c r="BC701" s="6">
        <v>2.9779599363292002E-113</v>
      </c>
      <c r="BD701" s="6">
        <v>1.70494423119769E-287</v>
      </c>
      <c r="BE701" s="6">
        <v>4.5874617355278897E-52</v>
      </c>
      <c r="BF701" s="6">
        <v>1</v>
      </c>
      <c r="BG701" s="6">
        <v>1.5582889783305499E-59</v>
      </c>
      <c r="BH701" s="7">
        <v>3.3045701860090702E-18</v>
      </c>
      <c r="BI701" s="6">
        <v>3.7327896721338401E-278</v>
      </c>
      <c r="BJ701" s="6">
        <v>0</v>
      </c>
      <c r="BK701" s="6">
        <v>1.97406068200357E-160</v>
      </c>
      <c r="BL701" s="6">
        <v>9.0018714916296602E-31</v>
      </c>
      <c r="BM701" s="6">
        <v>3.80500157206267E-146</v>
      </c>
      <c r="BN701" s="6">
        <v>1</v>
      </c>
      <c r="BO701" s="7">
        <v>1.34253058779995E-33</v>
      </c>
      <c r="BP701" s="6">
        <v>1.77884541578763E-106</v>
      </c>
      <c r="BQ701" s="6">
        <v>4.3445709211085802E-178</v>
      </c>
      <c r="BR701" s="6">
        <v>2.09948280656619E-73</v>
      </c>
      <c r="BS701" s="6">
        <v>1</v>
      </c>
      <c r="BT701" s="6">
        <v>3.3811348492718998E-37</v>
      </c>
      <c r="BU701" s="6">
        <v>1.7090600370035001E-16</v>
      </c>
      <c r="BV701" s="7">
        <v>8.8310412997269007E-81</v>
      </c>
      <c r="BW701">
        <v>294</v>
      </c>
      <c r="BX701">
        <v>305</v>
      </c>
      <c r="BY701">
        <v>267</v>
      </c>
      <c r="BZ701">
        <v>285</v>
      </c>
      <c r="CA701">
        <v>255</v>
      </c>
      <c r="CB701">
        <v>194</v>
      </c>
      <c r="CC701">
        <v>217</v>
      </c>
      <c r="CD701">
        <v>225</v>
      </c>
      <c r="CE701">
        <v>228</v>
      </c>
      <c r="CF701" s="1">
        <v>242</v>
      </c>
      <c r="CH701" s="43">
        <v>5.2406064601186603E-2</v>
      </c>
      <c r="CJ701" s="27" t="s">
        <v>72357</v>
      </c>
    </row>
    <row r="702" spans="1:88">
      <c r="A702" s="27">
        <v>699</v>
      </c>
      <c r="B702" t="s">
        <v>70952</v>
      </c>
      <c r="D702" t="s">
        <v>71537</v>
      </c>
      <c r="E702" t="s">
        <v>71792</v>
      </c>
      <c r="F702" s="29">
        <v>23.317</v>
      </c>
      <c r="G702" s="29">
        <v>104.36320000000001</v>
      </c>
      <c r="H702" s="31">
        <v>1389</v>
      </c>
      <c r="I702" s="29" t="s">
        <v>71881</v>
      </c>
      <c r="J702" s="31" t="s">
        <v>72227</v>
      </c>
      <c r="K702" s="31" t="s">
        <v>72228</v>
      </c>
      <c r="M702" s="48">
        <v>39792</v>
      </c>
      <c r="N702" s="27" t="s">
        <v>70955</v>
      </c>
      <c r="O702" s="54" t="s">
        <v>72391</v>
      </c>
      <c r="P702" s="11"/>
      <c r="Q702" s="11"/>
      <c r="R702" s="11" t="s">
        <v>70990</v>
      </c>
      <c r="S702" s="12" t="s">
        <v>70990</v>
      </c>
      <c r="T702" s="6">
        <v>2.283333333333333E-2</v>
      </c>
      <c r="U702" s="6">
        <v>3.666666666666667E-3</v>
      </c>
      <c r="V702" s="6">
        <v>2.4333333333333332E-2</v>
      </c>
      <c r="W702" s="6">
        <v>0</v>
      </c>
      <c r="X702" s="6">
        <v>0.69599999999999984</v>
      </c>
      <c r="Y702" s="6">
        <v>1.6666666666666666E-4</v>
      </c>
      <c r="Z702" s="7">
        <v>0.2528333333333333</v>
      </c>
      <c r="AA702" s="6">
        <v>2.4333333333333332E-2</v>
      </c>
      <c r="AB702" s="6">
        <v>3.966666666666667E-2</v>
      </c>
      <c r="AC702" s="6">
        <v>1.6666666666666668E-3</v>
      </c>
      <c r="AD702" s="6">
        <v>0</v>
      </c>
      <c r="AE702" s="6">
        <v>0.58433333333333326</v>
      </c>
      <c r="AF702" s="6">
        <v>0.11683333333333333</v>
      </c>
      <c r="AG702" s="7">
        <v>0.23266666666666669</v>
      </c>
      <c r="AH702" s="6">
        <v>0.03</v>
      </c>
      <c r="AI702" s="6">
        <v>2.4166666666666666E-2</v>
      </c>
      <c r="AJ702" s="6">
        <v>3.0000000000000005E-3</v>
      </c>
      <c r="AK702" s="6">
        <v>0</v>
      </c>
      <c r="AL702" s="6">
        <v>0.70816666666666672</v>
      </c>
      <c r="AM702" s="6">
        <v>3.3333333333333332E-4</v>
      </c>
      <c r="AN702" s="7">
        <v>0.23399999999999999</v>
      </c>
      <c r="AO702" s="6">
        <v>7.1994902507518802E-272</v>
      </c>
      <c r="AP702" s="6">
        <f>1.58101006669199*10^-320</f>
        <v>0</v>
      </c>
      <c r="AQ702" s="6">
        <v>5.7072112693945197E-155</v>
      </c>
      <c r="AR702" s="6">
        <v>1.1344294935468401E-31</v>
      </c>
      <c r="AS702" s="6">
        <v>3.47285987003588E-31</v>
      </c>
      <c r="AT702" s="7">
        <v>1</v>
      </c>
      <c r="AU702" s="5">
        <v>6</v>
      </c>
      <c r="AV702" s="6">
        <v>3.98088663438633E-100</v>
      </c>
      <c r="AW702" s="6">
        <v>2.47521706885122E-167</v>
      </c>
      <c r="AX702" s="6">
        <v>2.3950309749214398E-72</v>
      </c>
      <c r="AY702" s="6">
        <v>0.99999999999995204</v>
      </c>
      <c r="AZ702" s="6">
        <v>3.4495670301950298E-36</v>
      </c>
      <c r="BA702" s="7">
        <v>4.7695860973046297E-14</v>
      </c>
      <c r="BB702" s="6">
        <v>1.6444282246737799E-235</v>
      </c>
      <c r="BC702" s="6">
        <v>3.8842546914210402E-103</v>
      </c>
      <c r="BD702" s="6">
        <v>2.1145162076612699E-252</v>
      </c>
      <c r="BE702" s="6">
        <v>1.6383989820643901E-45</v>
      </c>
      <c r="BF702" s="6">
        <v>0.99999999824163699</v>
      </c>
      <c r="BG702" s="6">
        <v>1.0057015989505801E-50</v>
      </c>
      <c r="BH702" s="7">
        <v>1.75836325844045E-9</v>
      </c>
      <c r="BI702" s="6">
        <v>3.2986552925019299E-273</v>
      </c>
      <c r="BJ702" s="6">
        <f>1.66451325760923*10^-315</f>
        <v>0</v>
      </c>
      <c r="BK702" s="6">
        <v>7.9152874472423905E-152</v>
      </c>
      <c r="BL702" s="6">
        <v>1.4224638891174099E-31</v>
      </c>
      <c r="BM702" s="6">
        <v>2.44780781685751E-146</v>
      </c>
      <c r="BN702" s="6">
        <v>1</v>
      </c>
      <c r="BO702" s="7">
        <v>1.9985357659210999E-31</v>
      </c>
      <c r="BP702" s="6">
        <v>3.9394062732459898E-106</v>
      </c>
      <c r="BQ702" s="6">
        <v>1.6354328300230402E-173</v>
      </c>
      <c r="BR702" s="6">
        <v>2.6802149899029002E-75</v>
      </c>
      <c r="BS702" s="6">
        <v>0.99999999999996203</v>
      </c>
      <c r="BT702" s="6">
        <v>2.85631480770889E-36</v>
      </c>
      <c r="BU702" s="6">
        <v>3.78748960877145E-14</v>
      </c>
      <c r="BV702" s="7">
        <v>1.11367420371886E-80</v>
      </c>
      <c r="BW702">
        <v>294</v>
      </c>
      <c r="BX702">
        <v>306</v>
      </c>
      <c r="BY702">
        <v>270</v>
      </c>
      <c r="BZ702">
        <v>287</v>
      </c>
      <c r="CA702">
        <v>251</v>
      </c>
      <c r="CB702">
        <v>194</v>
      </c>
      <c r="CC702">
        <v>216</v>
      </c>
      <c r="CD702">
        <v>226</v>
      </c>
      <c r="CE702">
        <v>227</v>
      </c>
      <c r="CF702" s="1">
        <v>249</v>
      </c>
      <c r="CH702" s="43">
        <v>5.4304972656746803E-2</v>
      </c>
      <c r="CJ702" s="27" t="s">
        <v>72357</v>
      </c>
    </row>
    <row r="703" spans="1:88">
      <c r="A703" s="27">
        <v>700</v>
      </c>
      <c r="B703" t="s">
        <v>70952</v>
      </c>
      <c r="D703" t="s">
        <v>71538</v>
      </c>
      <c r="E703" t="s">
        <v>71792</v>
      </c>
      <c r="F703" s="29">
        <v>23.324100000000001</v>
      </c>
      <c r="G703" s="29">
        <v>104.334</v>
      </c>
      <c r="H703" s="31">
        <v>1299</v>
      </c>
      <c r="I703" s="29" t="s">
        <v>71881</v>
      </c>
      <c r="J703" s="31" t="s">
        <v>72227</v>
      </c>
      <c r="K703" s="31" t="s">
        <v>72228</v>
      </c>
      <c r="M703" s="48">
        <v>39792</v>
      </c>
      <c r="N703" s="27" t="s">
        <v>70955</v>
      </c>
      <c r="O703" s="54" t="s">
        <v>72391</v>
      </c>
      <c r="P703" s="11"/>
      <c r="Q703" s="11"/>
      <c r="T703" s="6">
        <v>0</v>
      </c>
      <c r="U703" s="6">
        <v>1.2666666666666666E-2</v>
      </c>
      <c r="V703" s="6">
        <v>8.666666666666668E-3</v>
      </c>
      <c r="W703" s="6">
        <v>0</v>
      </c>
      <c r="X703" s="6">
        <v>0.73283333333333323</v>
      </c>
      <c r="Y703" s="6">
        <v>0</v>
      </c>
      <c r="Z703" s="7">
        <v>0.24516666666666667</v>
      </c>
      <c r="AA703" s="6">
        <v>0</v>
      </c>
      <c r="AB703" s="6">
        <v>2.4499999999999997E-2</v>
      </c>
      <c r="AC703" s="6">
        <v>4.4999999999999997E-3</v>
      </c>
      <c r="AD703" s="6">
        <v>0</v>
      </c>
      <c r="AE703" s="6">
        <v>0.6173333333333334</v>
      </c>
      <c r="AF703" s="6">
        <v>0.1235</v>
      </c>
      <c r="AG703" s="7">
        <v>0.22933333333333336</v>
      </c>
      <c r="AH703" s="6">
        <v>0</v>
      </c>
      <c r="AI703" s="6">
        <v>2.5333333333333333E-2</v>
      </c>
      <c r="AJ703" s="6">
        <v>5.0000000000000001E-3</v>
      </c>
      <c r="AK703" s="6">
        <v>0</v>
      </c>
      <c r="AL703" s="6">
        <v>0.74800000000000011</v>
      </c>
      <c r="AM703" s="6">
        <v>0</v>
      </c>
      <c r="AN703" s="7">
        <v>0.221</v>
      </c>
      <c r="AO703" s="6">
        <v>2.6065831091049999E-291</v>
      </c>
      <c r="AP703" s="6">
        <v>0</v>
      </c>
      <c r="AQ703" s="6">
        <v>7.1590914117040802E-167</v>
      </c>
      <c r="AR703" s="6">
        <v>8.0666769179923804E-35</v>
      </c>
      <c r="AS703" s="6">
        <v>3.9286077821951002E-37</v>
      </c>
      <c r="AT703" s="7">
        <v>1</v>
      </c>
      <c r="AU703" s="5">
        <v>6</v>
      </c>
      <c r="AV703" s="6">
        <v>6.5112582715153201E-101</v>
      </c>
      <c r="AW703" s="6">
        <v>1.02818796246908E-172</v>
      </c>
      <c r="AX703" s="6">
        <v>2.22266616234995E-71</v>
      </c>
      <c r="AY703" s="6">
        <v>1</v>
      </c>
      <c r="AZ703" s="6">
        <v>3.9216775549341902E-37</v>
      </c>
      <c r="BA703" s="7">
        <v>4.1271768205372502E-16</v>
      </c>
      <c r="BB703" s="6">
        <v>5.3910262981206598E-253</v>
      </c>
      <c r="BC703" s="6">
        <v>4.3080418981243102E-124</v>
      </c>
      <c r="BD703" s="6">
        <v>1.2947016944310499E-282</v>
      </c>
      <c r="BE703" s="6">
        <v>2.8135674651936199E-58</v>
      </c>
      <c r="BF703" s="6">
        <v>1</v>
      </c>
      <c r="BG703" s="6">
        <v>6.5354872486542502E-61</v>
      </c>
      <c r="BH703" s="7">
        <v>1.6671380325835799E-22</v>
      </c>
      <c r="BI703" s="6">
        <v>2.2401029470609199E-292</v>
      </c>
      <c r="BJ703" s="6">
        <v>0</v>
      </c>
      <c r="BK703" s="6">
        <v>2.5106558146461098E-162</v>
      </c>
      <c r="BL703" s="6">
        <v>8.60455376874877E-35</v>
      </c>
      <c r="BM703" s="6">
        <v>1.5794837125926101E-154</v>
      </c>
      <c r="BN703" s="6">
        <v>1</v>
      </c>
      <c r="BO703" s="7">
        <v>1.5288718228468199E-36</v>
      </c>
      <c r="BP703" s="6">
        <v>1.31203835703674E-104</v>
      </c>
      <c r="BQ703" s="6">
        <v>1.9571346364422198E-176</v>
      </c>
      <c r="BR703" s="6">
        <v>9.4154200121655595E-73</v>
      </c>
      <c r="BS703" s="6">
        <v>0.999999999999999</v>
      </c>
      <c r="BT703" s="6">
        <v>3.0203987260404002E-38</v>
      </c>
      <c r="BU703" s="6">
        <v>8.7362548403577204E-16</v>
      </c>
      <c r="BV703" s="7">
        <v>2.0376421254998199E-87</v>
      </c>
      <c r="BW703">
        <v>294</v>
      </c>
      <c r="BX703">
        <v>306</v>
      </c>
      <c r="BY703">
        <v>270</v>
      </c>
      <c r="BZ703">
        <v>287</v>
      </c>
      <c r="CA703">
        <v>251</v>
      </c>
      <c r="CB703">
        <v>194</v>
      </c>
      <c r="CC703">
        <v>216</v>
      </c>
      <c r="CD703">
        <v>226</v>
      </c>
      <c r="CE703">
        <v>227</v>
      </c>
      <c r="CF703" s="1">
        <v>249</v>
      </c>
      <c r="CH703" s="43">
        <v>5.5965249015052003E-2</v>
      </c>
      <c r="CJ703" s="27" t="s">
        <v>72357</v>
      </c>
    </row>
    <row r="704" spans="1:88">
      <c r="A704" s="27">
        <v>701</v>
      </c>
      <c r="B704" t="s">
        <v>70952</v>
      </c>
      <c r="D704" t="s">
        <v>71539</v>
      </c>
      <c r="E704" t="s">
        <v>71792</v>
      </c>
      <c r="F704" s="29">
        <v>26.9284</v>
      </c>
      <c r="G704" s="29">
        <v>108.6497</v>
      </c>
      <c r="H704" s="31">
        <v>620</v>
      </c>
      <c r="I704" s="29" t="s">
        <v>71881</v>
      </c>
      <c r="J704" s="31" t="s">
        <v>72221</v>
      </c>
      <c r="K704" s="31" t="s">
        <v>72222</v>
      </c>
      <c r="M704" s="48">
        <v>39784</v>
      </c>
      <c r="N704" s="27" t="s">
        <v>70955</v>
      </c>
      <c r="O704" s="54" t="s">
        <v>72391</v>
      </c>
      <c r="P704" s="11"/>
      <c r="Q704" s="11"/>
      <c r="T704" s="6">
        <v>1E-3</v>
      </c>
      <c r="U704" s="6">
        <v>3.3166666666666671E-2</v>
      </c>
      <c r="V704" s="6">
        <v>2.5000000000000001E-3</v>
      </c>
      <c r="W704" s="6">
        <v>3.6666666666666666E-3</v>
      </c>
      <c r="X704" s="6">
        <v>0.69799999999999984</v>
      </c>
      <c r="Y704" s="6">
        <v>2.75E-2</v>
      </c>
      <c r="Z704" s="7">
        <v>0.23433333333333331</v>
      </c>
      <c r="AA704" s="6">
        <v>1E-3</v>
      </c>
      <c r="AB704" s="6">
        <v>1.7333333333333336E-2</v>
      </c>
      <c r="AC704" s="6">
        <v>3.3333333333333335E-3</v>
      </c>
      <c r="AD704" s="6">
        <v>5.0000000000000001E-3</v>
      </c>
      <c r="AE704" s="6">
        <v>0.58649999999999991</v>
      </c>
      <c r="AF704" s="6">
        <v>0.14149999999999999</v>
      </c>
      <c r="AG704" s="7">
        <v>0.24516666666666664</v>
      </c>
      <c r="AH704" s="6">
        <v>1.1666666666666668E-3</v>
      </c>
      <c r="AI704" s="6">
        <v>8.4999999999999989E-3</v>
      </c>
      <c r="AJ704" s="6">
        <v>6.8333333333333328E-3</v>
      </c>
      <c r="AK704" s="6">
        <v>6.333333333333334E-3</v>
      </c>
      <c r="AL704" s="6">
        <v>0.70283333333333331</v>
      </c>
      <c r="AM704" s="6">
        <v>3.1166666666666665E-2</v>
      </c>
      <c r="AN704" s="7">
        <v>0.24283333333333332</v>
      </c>
      <c r="AO704" s="6">
        <v>1.24081545287429E-260</v>
      </c>
      <c r="AP704" s="6">
        <v>0</v>
      </c>
      <c r="AQ704" s="6">
        <v>2.48535962733719E-152</v>
      </c>
      <c r="AR704" s="6">
        <v>6.6311610623129503E-5</v>
      </c>
      <c r="AS704" s="6">
        <v>3.2145455562940498E-32</v>
      </c>
      <c r="AT704" s="7">
        <v>0.99993368838937702</v>
      </c>
      <c r="AU704" s="5">
        <v>6</v>
      </c>
      <c r="AV704" s="6">
        <v>4.9356212008785699E-107</v>
      </c>
      <c r="AW704" s="6">
        <v>1.7082402828017299E-175</v>
      </c>
      <c r="AX704" s="6">
        <v>3.2421462480484601E-65</v>
      </c>
      <c r="AY704" s="6">
        <v>1</v>
      </c>
      <c r="AZ704" s="6">
        <v>9.03315565356487E-32</v>
      </c>
      <c r="BA704" s="7">
        <v>2.86875108480503E-18</v>
      </c>
      <c r="BB704" s="6">
        <v>8.8467480614906105E-243</v>
      </c>
      <c r="BC704" s="6">
        <v>2.02269535789189E-101</v>
      </c>
      <c r="BD704" s="6">
        <v>7.92654046662696E-284</v>
      </c>
      <c r="BE704" s="6">
        <v>5.51729158185336E-45</v>
      </c>
      <c r="BF704" s="6">
        <v>0.99999999975215503</v>
      </c>
      <c r="BG704" s="6">
        <v>1.37850469337151E-52</v>
      </c>
      <c r="BH704" s="7">
        <v>2.47845309779199E-10</v>
      </c>
      <c r="BI704" s="6">
        <v>1.32284363160105E-261</v>
      </c>
      <c r="BJ704" s="6">
        <v>0</v>
      </c>
      <c r="BK704" s="6">
        <v>3.6691828327600801E-148</v>
      </c>
      <c r="BL704" s="6">
        <v>7.3523712103372194E-5</v>
      </c>
      <c r="BM704" s="6">
        <v>2.2869075063537298E-149</v>
      </c>
      <c r="BN704" s="6">
        <v>0.99992647628789699</v>
      </c>
      <c r="BO704" s="7">
        <v>1.1290552378921399E-31</v>
      </c>
      <c r="BP704" s="6">
        <v>7.4116012246520303E-112</v>
      </c>
      <c r="BQ704" s="6">
        <v>2.0575834483248502E-180</v>
      </c>
      <c r="BR704" s="6">
        <v>1.7507563944279199E-67</v>
      </c>
      <c r="BS704" s="6">
        <v>1</v>
      </c>
      <c r="BT704" s="6">
        <v>2.1217269903715401E-32</v>
      </c>
      <c r="BU704" s="6">
        <v>3.8694828362774996E-18</v>
      </c>
      <c r="BV704" s="7">
        <v>1.15156390684332E-77</v>
      </c>
      <c r="BW704">
        <v>294</v>
      </c>
      <c r="BX704">
        <v>306</v>
      </c>
      <c r="BY704">
        <v>270</v>
      </c>
      <c r="BZ704">
        <v>287</v>
      </c>
      <c r="CA704">
        <v>251</v>
      </c>
      <c r="CB704">
        <v>194</v>
      </c>
      <c r="CC704">
        <v>216</v>
      </c>
      <c r="CD704">
        <v>226</v>
      </c>
      <c r="CE704">
        <v>227</v>
      </c>
      <c r="CF704" s="1">
        <v>249</v>
      </c>
      <c r="CH704" s="43">
        <v>5.5291576673866097E-2</v>
      </c>
      <c r="CJ704" s="27" t="s">
        <v>72357</v>
      </c>
    </row>
    <row r="705" spans="1:88">
      <c r="A705" s="27">
        <v>702</v>
      </c>
      <c r="B705" t="s">
        <v>70952</v>
      </c>
      <c r="D705" t="s">
        <v>71540</v>
      </c>
      <c r="E705" t="s">
        <v>71792</v>
      </c>
      <c r="F705" s="29">
        <v>26.8385</v>
      </c>
      <c r="G705" s="29">
        <v>108.59220000000001</v>
      </c>
      <c r="H705" s="31">
        <v>608</v>
      </c>
      <c r="I705" s="29" t="s">
        <v>71881</v>
      </c>
      <c r="J705" s="31" t="s">
        <v>72221</v>
      </c>
      <c r="K705" s="31" t="s">
        <v>72222</v>
      </c>
      <c r="M705" s="48">
        <v>39784</v>
      </c>
      <c r="N705" s="27" t="s">
        <v>70955</v>
      </c>
      <c r="O705" s="54" t="s">
        <v>72391</v>
      </c>
      <c r="P705" s="11"/>
      <c r="Q705" s="11"/>
      <c r="S705" s="12" t="s">
        <v>70990</v>
      </c>
      <c r="T705" s="6">
        <v>2E-3</v>
      </c>
      <c r="U705" s="6">
        <v>1.6666666666666668E-3</v>
      </c>
      <c r="V705" s="6">
        <v>3.85E-2</v>
      </c>
      <c r="W705" s="6">
        <v>2.166666666666667E-3</v>
      </c>
      <c r="X705" s="6">
        <v>0.70133333333333336</v>
      </c>
      <c r="Y705" s="6">
        <v>2.2166666666666664E-2</v>
      </c>
      <c r="Z705" s="7">
        <v>0.23316666666666672</v>
      </c>
      <c r="AA705" s="6">
        <v>1E-3</v>
      </c>
      <c r="AB705" s="6">
        <v>0.03</v>
      </c>
      <c r="AC705" s="6">
        <v>2.4666666666666667E-2</v>
      </c>
      <c r="AD705" s="6">
        <v>2E-3</v>
      </c>
      <c r="AE705" s="6">
        <v>0.59599999999999997</v>
      </c>
      <c r="AF705" s="6">
        <v>0.13966666666666666</v>
      </c>
      <c r="AG705" s="7">
        <v>0.20666666666666667</v>
      </c>
      <c r="AH705" s="6">
        <v>1.5000000000000002E-3</v>
      </c>
      <c r="AI705" s="6">
        <v>1.9833333333333335E-2</v>
      </c>
      <c r="AJ705" s="6">
        <v>3.15E-2</v>
      </c>
      <c r="AK705" s="6">
        <v>2.166666666666667E-3</v>
      </c>
      <c r="AL705" s="6">
        <v>0.71833333333333327</v>
      </c>
      <c r="AM705" s="6">
        <v>2.7666666666666669E-2</v>
      </c>
      <c r="AN705" s="7">
        <v>0.19899999999999998</v>
      </c>
      <c r="AO705" s="6">
        <v>2.76566671634674E-297</v>
      </c>
      <c r="AP705" s="6">
        <v>0</v>
      </c>
      <c r="AQ705" s="6">
        <v>2.5187630384973901E-162</v>
      </c>
      <c r="AR705" s="6">
        <v>3.25065817164885E-4</v>
      </c>
      <c r="AS705" s="6">
        <v>1.5842554083996798E-39</v>
      </c>
      <c r="AT705" s="7">
        <v>0.99967493418283504</v>
      </c>
      <c r="AU705" s="5">
        <v>6</v>
      </c>
      <c r="AV705" s="6">
        <v>1.1032598637531E-89</v>
      </c>
      <c r="AW705" s="6">
        <v>3.9582004903831698E-152</v>
      </c>
      <c r="AX705" s="6">
        <v>3.8016516522438702E-49</v>
      </c>
      <c r="AY705" s="6">
        <v>0.99999127375944596</v>
      </c>
      <c r="AZ705" s="6">
        <v>9.8780108445455608E-22</v>
      </c>
      <c r="BA705" s="7">
        <v>8.7262405538000502E-6</v>
      </c>
      <c r="BB705" s="6">
        <v>1.0648047149919501E-253</v>
      </c>
      <c r="BC705" s="6">
        <v>3.5311418131969102E-117</v>
      </c>
      <c r="BD705" s="6">
        <v>6.1585108349759897E-274</v>
      </c>
      <c r="BE705" s="6">
        <v>1.1860488126173801E-49</v>
      </c>
      <c r="BF705" s="6">
        <v>0.99999999999997902</v>
      </c>
      <c r="BG705" s="6">
        <v>7.7325227182122603E-57</v>
      </c>
      <c r="BH705" s="7">
        <v>2.0821850606193399E-14</v>
      </c>
      <c r="BI705" s="6">
        <v>5.9507194072447702E-300</v>
      </c>
      <c r="BJ705" s="6">
        <v>0</v>
      </c>
      <c r="BK705" s="6">
        <v>3.2861276250258802E-160</v>
      </c>
      <c r="BL705" s="6">
        <v>2.6814465253605102E-4</v>
      </c>
      <c r="BM705" s="6">
        <v>6.6850772106294198E-158</v>
      </c>
      <c r="BN705" s="6">
        <v>0.999731855347464</v>
      </c>
      <c r="BO705" s="7">
        <v>2.4781666737292702E-41</v>
      </c>
      <c r="BP705" s="6">
        <v>1.9448554417337602E-96</v>
      </c>
      <c r="BQ705" s="6">
        <v>5.7518026697654197E-159</v>
      </c>
      <c r="BR705" s="6">
        <v>6.1637176400689096E-54</v>
      </c>
      <c r="BS705" s="6">
        <v>0.99999107833761203</v>
      </c>
      <c r="BT705" s="6">
        <v>2.85800537202523E-22</v>
      </c>
      <c r="BU705" s="6">
        <v>8.9216623875771493E-6</v>
      </c>
      <c r="BV705" s="7">
        <v>2.0576575533084699E-62</v>
      </c>
      <c r="BW705">
        <v>294</v>
      </c>
      <c r="BX705">
        <v>306</v>
      </c>
      <c r="BY705">
        <v>271</v>
      </c>
      <c r="BZ705">
        <v>287</v>
      </c>
      <c r="CA705">
        <v>251</v>
      </c>
      <c r="CB705">
        <v>194</v>
      </c>
      <c r="CC705">
        <v>216</v>
      </c>
      <c r="CD705">
        <v>226</v>
      </c>
      <c r="CE705">
        <v>227</v>
      </c>
      <c r="CF705" s="1">
        <v>249</v>
      </c>
      <c r="CH705" s="43">
        <v>6.5909334476476303E-2</v>
      </c>
      <c r="CJ705" s="27" t="s">
        <v>72357</v>
      </c>
    </row>
    <row r="706" spans="1:88">
      <c r="A706" s="27">
        <v>703</v>
      </c>
      <c r="B706" t="s">
        <v>70952</v>
      </c>
      <c r="D706" t="s">
        <v>71541</v>
      </c>
      <c r="E706" t="s">
        <v>71792</v>
      </c>
      <c r="F706" s="29">
        <v>23.255600000000001</v>
      </c>
      <c r="G706" s="29">
        <v>104.5641</v>
      </c>
      <c r="H706" s="31">
        <v>1138</v>
      </c>
      <c r="I706" s="29" t="s">
        <v>71881</v>
      </c>
      <c r="J706" s="31" t="s">
        <v>72227</v>
      </c>
      <c r="K706" s="31" t="s">
        <v>72229</v>
      </c>
      <c r="M706" s="48">
        <v>39792</v>
      </c>
      <c r="N706" s="27" t="s">
        <v>70955</v>
      </c>
      <c r="O706" s="54" t="s">
        <v>72391</v>
      </c>
      <c r="P706" s="11"/>
      <c r="Q706" s="11"/>
      <c r="T706" s="6">
        <v>1.6666666666666666E-4</v>
      </c>
      <c r="U706" s="6">
        <v>1.0333333333333333E-2</v>
      </c>
      <c r="V706" s="6">
        <v>4.333333333333334E-3</v>
      </c>
      <c r="W706" s="6">
        <v>1.6666666666666666E-4</v>
      </c>
      <c r="X706" s="6">
        <v>0.79633333333333345</v>
      </c>
      <c r="Y706" s="6">
        <v>0</v>
      </c>
      <c r="Z706" s="7">
        <v>0.1885</v>
      </c>
      <c r="AA706" s="6">
        <v>0</v>
      </c>
      <c r="AB706" s="6">
        <v>4.016666666666667E-2</v>
      </c>
      <c r="AC706" s="6">
        <v>1E-3</v>
      </c>
      <c r="AD706" s="6">
        <v>0</v>
      </c>
      <c r="AE706" s="6">
        <v>0.66766666666666674</v>
      </c>
      <c r="AF706" s="6">
        <v>0.13350000000000001</v>
      </c>
      <c r="AG706" s="7">
        <v>0.15683333333333335</v>
      </c>
      <c r="AH706" s="6">
        <v>0</v>
      </c>
      <c r="AI706" s="6">
        <v>3.6166666666666666E-2</v>
      </c>
      <c r="AJ706" s="6">
        <v>1.1666666666666668E-3</v>
      </c>
      <c r="AK706" s="6">
        <v>0</v>
      </c>
      <c r="AL706" s="6">
        <v>0.80700000000000005</v>
      </c>
      <c r="AM706" s="6">
        <v>0</v>
      </c>
      <c r="AN706" s="7">
        <v>0.15466666666666667</v>
      </c>
      <c r="AO706" s="6">
        <v>2.3209462951609799E-271</v>
      </c>
      <c r="AP706" s="6">
        <v>0</v>
      </c>
      <c r="AQ706" s="6">
        <v>2.33911158845679E-164</v>
      </c>
      <c r="AR706" s="6">
        <v>5.4712400074047002E-18</v>
      </c>
      <c r="AS706" s="6">
        <v>1.57336304811183E-34</v>
      </c>
      <c r="AT706" s="7">
        <v>1</v>
      </c>
      <c r="AU706" s="5">
        <v>6</v>
      </c>
      <c r="AV706" s="6">
        <v>2.4464479725571499E-106</v>
      </c>
      <c r="AW706" s="6">
        <v>3.2794000462294999E-181</v>
      </c>
      <c r="AX706" s="6">
        <v>6.2271873965199703E-73</v>
      </c>
      <c r="AY706" s="6">
        <v>1</v>
      </c>
      <c r="AZ706" s="6">
        <v>2.8186456773665599E-35</v>
      </c>
      <c r="BA706" s="7">
        <v>5.2070992971524098E-16</v>
      </c>
      <c r="BB706" s="6">
        <v>1.1714531414173599E-253</v>
      </c>
      <c r="BC706" s="6">
        <v>1.2907016411992201E-117</v>
      </c>
      <c r="BD706" s="6">
        <v>3.5505572142456899E-296</v>
      </c>
      <c r="BE706" s="6">
        <v>1.3688368176435699E-54</v>
      </c>
      <c r="BF706" s="6">
        <v>1</v>
      </c>
      <c r="BG706" s="6">
        <v>1.86506339757629E-63</v>
      </c>
      <c r="BH706" s="7">
        <v>2.1901635952074099E-20</v>
      </c>
      <c r="BI706" s="6">
        <v>8.1654891217143604E-272</v>
      </c>
      <c r="BJ706" s="6">
        <v>0</v>
      </c>
      <c r="BK706" s="6">
        <v>5.8956045504119599E-159</v>
      </c>
      <c r="BL706" s="6">
        <v>6.0675319545334201E-18</v>
      </c>
      <c r="BM706" s="6">
        <v>3.08209959343608E-152</v>
      </c>
      <c r="BN706" s="6">
        <v>1</v>
      </c>
      <c r="BO706" s="7">
        <v>4.9983596341103402E-33</v>
      </c>
      <c r="BP706" s="6">
        <v>1.6281508326877801E-112</v>
      </c>
      <c r="BQ706" s="6">
        <v>1.5310905080097599E-187</v>
      </c>
      <c r="BR706" s="6">
        <v>4.47026598436074E-76</v>
      </c>
      <c r="BS706" s="6">
        <v>1</v>
      </c>
      <c r="BT706" s="6">
        <v>2.1024103557078601E-35</v>
      </c>
      <c r="BU706" s="6">
        <v>4.1891605471916299E-16</v>
      </c>
      <c r="BV706" s="7">
        <v>8.7192835357923995E-82</v>
      </c>
      <c r="BW706">
        <v>294</v>
      </c>
      <c r="BX706">
        <v>306</v>
      </c>
      <c r="BY706">
        <v>270</v>
      </c>
      <c r="BZ706">
        <v>287</v>
      </c>
      <c r="CA706">
        <v>251</v>
      </c>
      <c r="CB706">
        <v>194</v>
      </c>
      <c r="CC706">
        <v>216</v>
      </c>
      <c r="CD706">
        <v>226</v>
      </c>
      <c r="CE706">
        <v>227</v>
      </c>
      <c r="CF706" s="1">
        <v>249</v>
      </c>
      <c r="CH706" s="43">
        <v>5.7532689027856701E-2</v>
      </c>
      <c r="CJ706" s="27" t="s">
        <v>72357</v>
      </c>
    </row>
    <row r="707" spans="1:88">
      <c r="A707" s="27">
        <v>704</v>
      </c>
      <c r="B707" t="s">
        <v>70952</v>
      </c>
      <c r="D707" t="s">
        <v>71542</v>
      </c>
      <c r="E707" t="s">
        <v>71792</v>
      </c>
      <c r="F707" s="29">
        <v>30.546700000000001</v>
      </c>
      <c r="G707" s="29">
        <v>109.3583</v>
      </c>
      <c r="H707" s="31">
        <v>1523</v>
      </c>
      <c r="I707" s="29" t="s">
        <v>71881</v>
      </c>
      <c r="J707" s="31" t="s">
        <v>72182</v>
      </c>
      <c r="K707" s="31" t="s">
        <v>72310</v>
      </c>
      <c r="M707" s="48">
        <v>40102</v>
      </c>
      <c r="N707" s="27" t="s">
        <v>70955</v>
      </c>
      <c r="O707" s="54" t="s">
        <v>72385</v>
      </c>
      <c r="P707" s="11"/>
      <c r="Q707" s="11"/>
      <c r="T707" s="6">
        <v>0</v>
      </c>
      <c r="U707" s="6">
        <v>1E-3</v>
      </c>
      <c r="V707" s="6">
        <v>6.6666666666666664E-4</v>
      </c>
      <c r="W707" s="6">
        <v>1.6666666666666666E-4</v>
      </c>
      <c r="X707" s="6">
        <v>0.51466666666666672</v>
      </c>
      <c r="Y707" s="6">
        <v>0.34</v>
      </c>
      <c r="Z707" s="7">
        <v>0.14333333333333334</v>
      </c>
      <c r="AA707" s="6">
        <v>0</v>
      </c>
      <c r="AB707" s="6">
        <v>8.3333333333333339E-4</v>
      </c>
      <c r="AC707" s="6">
        <v>5.0000000000000001E-4</v>
      </c>
      <c r="AD707" s="6">
        <v>8.3333333333333339E-4</v>
      </c>
      <c r="AE707" s="6">
        <v>0.48366666666666669</v>
      </c>
      <c r="AF707" s="6">
        <v>0.3666666666666667</v>
      </c>
      <c r="AG707" s="7">
        <v>0.14783333333333334</v>
      </c>
      <c r="AH707" s="6">
        <v>0</v>
      </c>
      <c r="AI707" s="6">
        <v>1E-3</v>
      </c>
      <c r="AJ707" s="6">
        <v>5.0000000000000001E-4</v>
      </c>
      <c r="AK707" s="6">
        <v>5.0000000000000001E-4</v>
      </c>
      <c r="AL707" s="6">
        <v>0.51916666666666667</v>
      </c>
      <c r="AM707" s="6">
        <v>0.34100000000000003</v>
      </c>
      <c r="AN707" s="7">
        <v>0.13766666666666669</v>
      </c>
      <c r="AO707" s="6">
        <v>0</v>
      </c>
      <c r="AP707" s="6">
        <v>0</v>
      </c>
      <c r="AQ707" s="6">
        <v>7.6482667698439098E-178</v>
      </c>
      <c r="AR707" s="6">
        <v>1.2981558536869899E-17</v>
      </c>
      <c r="AS707" s="6">
        <v>2.0475954811524301E-24</v>
      </c>
      <c r="AT707" s="7">
        <v>1</v>
      </c>
      <c r="AU707" s="5">
        <v>6</v>
      </c>
      <c r="AV707" s="6">
        <v>1.43700545255226E-87</v>
      </c>
      <c r="AW707" s="6">
        <v>6.2466739692342304E-165</v>
      </c>
      <c r="AX707" s="6">
        <v>5.7612877298383194E-57</v>
      </c>
      <c r="AY707" s="6">
        <v>0.99999999998192901</v>
      </c>
      <c r="AZ707" s="6">
        <v>7.5676324411388801E-18</v>
      </c>
      <c r="BA707" s="7">
        <v>1.8070669643649898E-11</v>
      </c>
      <c r="BB707" s="6">
        <v>2.5938836546239098E-243</v>
      </c>
      <c r="BC707" s="6">
        <v>1.3866256355276299E-105</v>
      </c>
      <c r="BD707" s="6">
        <v>6.1474204567878097E-262</v>
      </c>
      <c r="BE707" s="6">
        <v>2.8411928172216698E-34</v>
      </c>
      <c r="BF707" s="6">
        <v>9.2062257954443497E-4</v>
      </c>
      <c r="BG707" s="6">
        <v>6.84737459545702E-44</v>
      </c>
      <c r="BH707" s="7">
        <v>0.99907937742045605</v>
      </c>
      <c r="BI707" s="6">
        <v>5.9595621032915498E-307</v>
      </c>
      <c r="BJ707" s="6">
        <v>0</v>
      </c>
      <c r="BK707" s="6">
        <v>3.6013683456839101E-171</v>
      </c>
      <c r="BL707" s="6">
        <v>2.15861000885292E-17</v>
      </c>
      <c r="BM707" s="6">
        <v>6.3364726597448202E-135</v>
      </c>
      <c r="BN707" s="6">
        <v>1</v>
      </c>
      <c r="BO707" s="7">
        <v>7.4465149810023405E-21</v>
      </c>
      <c r="BP707" s="6">
        <v>2.6109649126670699E-94</v>
      </c>
      <c r="BQ707" s="6">
        <v>7.4864015591931203E-172</v>
      </c>
      <c r="BR707" s="6">
        <v>1.79884516002304E-60</v>
      </c>
      <c r="BS707" s="6">
        <v>0.99999999998848099</v>
      </c>
      <c r="BT707" s="6">
        <v>8.7430558703054393E-18</v>
      </c>
      <c r="BU707" s="6">
        <v>1.15187290795864E-11</v>
      </c>
      <c r="BV707" s="7">
        <v>3.1703553945141201E-64</v>
      </c>
      <c r="BW707">
        <v>295</v>
      </c>
      <c r="BX707">
        <v>305</v>
      </c>
      <c r="BY707">
        <v>266</v>
      </c>
      <c r="BZ707">
        <v>285</v>
      </c>
      <c r="CA707">
        <v>255</v>
      </c>
      <c r="CB707">
        <v>194</v>
      </c>
      <c r="CC707">
        <v>216</v>
      </c>
      <c r="CD707">
        <v>225</v>
      </c>
      <c r="CE707">
        <v>228</v>
      </c>
      <c r="CF707" s="1">
        <v>242</v>
      </c>
      <c r="CH707" s="43">
        <v>6.7365139838947097E-2</v>
      </c>
      <c r="CJ707" s="27" t="s">
        <v>72357</v>
      </c>
    </row>
    <row r="708" spans="1:88">
      <c r="A708" s="27">
        <v>705</v>
      </c>
      <c r="B708" t="s">
        <v>70952</v>
      </c>
      <c r="D708" t="s">
        <v>71543</v>
      </c>
      <c r="E708" t="s">
        <v>71792</v>
      </c>
      <c r="F708" s="29">
        <v>30.680499999999999</v>
      </c>
      <c r="G708" s="29">
        <v>109.4623</v>
      </c>
      <c r="H708" s="31">
        <v>1329</v>
      </c>
      <c r="I708" s="29" t="s">
        <v>71881</v>
      </c>
      <c r="J708" s="31" t="s">
        <v>72182</v>
      </c>
      <c r="K708" s="31" t="s">
        <v>72310</v>
      </c>
      <c r="M708" s="48">
        <v>40102</v>
      </c>
      <c r="N708" s="27" t="s">
        <v>70955</v>
      </c>
      <c r="O708" s="54" t="s">
        <v>72385</v>
      </c>
      <c r="P708" s="11"/>
      <c r="Q708" s="11"/>
      <c r="S708" s="12" t="s">
        <v>70990</v>
      </c>
      <c r="T708" s="6">
        <v>1E-3</v>
      </c>
      <c r="U708" s="6">
        <v>1.1666666666666668E-3</v>
      </c>
      <c r="V708" s="6">
        <v>6.6666666666666664E-4</v>
      </c>
      <c r="W708" s="6">
        <v>8.3333333333333339E-4</v>
      </c>
      <c r="X708" s="6">
        <v>0.56499999999999995</v>
      </c>
      <c r="Y708" s="6">
        <v>0.30283333333333329</v>
      </c>
      <c r="Z708" s="7">
        <v>0.12833333333333333</v>
      </c>
      <c r="AA708" s="6">
        <v>2.5000000000000001E-3</v>
      </c>
      <c r="AB708" s="6">
        <v>1.6666666666666668E-3</v>
      </c>
      <c r="AC708" s="6">
        <v>0</v>
      </c>
      <c r="AD708" s="6">
        <v>1.5000000000000002E-3</v>
      </c>
      <c r="AE708" s="6">
        <v>0.52483333333333337</v>
      </c>
      <c r="AF708" s="6">
        <v>0.34916666666666663</v>
      </c>
      <c r="AG708" s="7">
        <v>0.12033333333333333</v>
      </c>
      <c r="AH708" s="6">
        <v>2E-3</v>
      </c>
      <c r="AI708" s="6">
        <v>2.3333333333333335E-3</v>
      </c>
      <c r="AJ708" s="6">
        <v>0</v>
      </c>
      <c r="AK708" s="6">
        <v>1E-3</v>
      </c>
      <c r="AL708" s="6">
        <v>0.5741666666666666</v>
      </c>
      <c r="AM708" s="6">
        <v>0.30766666666666664</v>
      </c>
      <c r="AN708" s="7">
        <v>0.1125</v>
      </c>
      <c r="AO708" s="6">
        <v>1.8377618982371199E-289</v>
      </c>
      <c r="AP708" s="6">
        <v>0</v>
      </c>
      <c r="AQ708" s="6">
        <v>1.1475056235020299E-158</v>
      </c>
      <c r="AR708" s="6">
        <v>1.1598925348914699E-6</v>
      </c>
      <c r="AS708" s="6">
        <v>1.0159151844265E-26</v>
      </c>
      <c r="AT708" s="7">
        <v>0.99999884010746498</v>
      </c>
      <c r="AU708" s="5">
        <v>6</v>
      </c>
      <c r="AV708" s="6">
        <v>1.1939306475313801E-106</v>
      </c>
      <c r="AW708" s="6">
        <v>2.77422898188347E-182</v>
      </c>
      <c r="AX708" s="6">
        <v>3.42310940728956E-60</v>
      </c>
      <c r="AY708" s="6">
        <v>0.99999999907584503</v>
      </c>
      <c r="AZ708" s="6">
        <v>1.4218242668476701E-24</v>
      </c>
      <c r="BA708" s="7">
        <v>9.2415513265725099E-10</v>
      </c>
      <c r="BB708" s="6">
        <v>3.0718453423945799E-223</v>
      </c>
      <c r="BC708" s="6">
        <v>2.9551941229867102E-111</v>
      </c>
      <c r="BD708" s="6">
        <v>8.4585337954176004E-277</v>
      </c>
      <c r="BE708" s="6">
        <v>4.8257658641561301E-34</v>
      </c>
      <c r="BF708" s="6">
        <v>1.6932827295292201E-2</v>
      </c>
      <c r="BG708" s="6">
        <v>1.12949040356365E-40</v>
      </c>
      <c r="BH708" s="7">
        <v>0.983067172704708</v>
      </c>
      <c r="BI708" s="6">
        <v>1.0063691744442301E-288</v>
      </c>
      <c r="BJ708" s="6">
        <v>0</v>
      </c>
      <c r="BK708" s="6">
        <v>1.8269251927429802E-151</v>
      </c>
      <c r="BL708" s="6">
        <v>1.58695166143831E-6</v>
      </c>
      <c r="BM708" s="6">
        <v>3.2259301905639802E-150</v>
      </c>
      <c r="BN708" s="6">
        <v>0.99999841304833903</v>
      </c>
      <c r="BO708" s="7">
        <v>1.94326171176007E-23</v>
      </c>
      <c r="BP708" s="6">
        <v>4.4821285492968303E-116</v>
      </c>
      <c r="BQ708" s="6">
        <v>7.2721272126521802E-192</v>
      </c>
      <c r="BR708" s="6">
        <v>5.1128538922470099E-67</v>
      </c>
      <c r="BS708" s="6">
        <v>0.99999999958479802</v>
      </c>
      <c r="BT708" s="6">
        <v>2.3027327010673601E-24</v>
      </c>
      <c r="BU708" s="6">
        <v>4.15201847177068E-10</v>
      </c>
      <c r="BV708" s="7">
        <v>1.36231647917606E-68</v>
      </c>
      <c r="BW708">
        <v>294</v>
      </c>
      <c r="BX708">
        <v>306</v>
      </c>
      <c r="BY708">
        <v>270</v>
      </c>
      <c r="BZ708">
        <v>287</v>
      </c>
      <c r="CA708">
        <v>251</v>
      </c>
      <c r="CB708">
        <v>194</v>
      </c>
      <c r="CC708">
        <v>215</v>
      </c>
      <c r="CD708">
        <v>226</v>
      </c>
      <c r="CE708">
        <v>227</v>
      </c>
      <c r="CF708" s="1">
        <v>249</v>
      </c>
      <c r="CH708" s="43">
        <v>6.8183895439173706E-2</v>
      </c>
      <c r="CJ708" s="27" t="s">
        <v>72357</v>
      </c>
    </row>
    <row r="709" spans="1:88">
      <c r="A709" s="27">
        <v>706</v>
      </c>
      <c r="B709" t="s">
        <v>70952</v>
      </c>
      <c r="D709" t="s">
        <v>71544</v>
      </c>
      <c r="E709" t="s">
        <v>71792</v>
      </c>
      <c r="F709" s="29">
        <v>30.7959</v>
      </c>
      <c r="G709" s="29">
        <v>110.05540000000001</v>
      </c>
      <c r="H709" s="31">
        <v>1728</v>
      </c>
      <c r="I709" s="29" t="s">
        <v>71881</v>
      </c>
      <c r="J709" s="31" t="s">
        <v>72176</v>
      </c>
      <c r="K709" s="31" t="s">
        <v>72179</v>
      </c>
      <c r="M709" s="48">
        <v>39738</v>
      </c>
      <c r="N709" s="27" t="s">
        <v>70955</v>
      </c>
      <c r="O709" s="54" t="s">
        <v>72385</v>
      </c>
      <c r="P709" s="11"/>
      <c r="Q709" s="11"/>
      <c r="R709" s="11" t="s">
        <v>70990</v>
      </c>
      <c r="S709" s="12" t="s">
        <v>70990</v>
      </c>
      <c r="T709" s="6">
        <v>1.6666666666666666E-4</v>
      </c>
      <c r="U709" s="6">
        <v>3.3333333333333327E-3</v>
      </c>
      <c r="V709" s="6">
        <v>0</v>
      </c>
      <c r="W709" s="6">
        <v>4.416666666666666E-2</v>
      </c>
      <c r="X709" s="6">
        <v>0.34883333333333333</v>
      </c>
      <c r="Y709" s="6">
        <v>0.51116666666666666</v>
      </c>
      <c r="Z709" s="7">
        <v>9.2499999999999985E-2</v>
      </c>
      <c r="AA709" s="6">
        <v>0</v>
      </c>
      <c r="AB709" s="6">
        <v>0</v>
      </c>
      <c r="AC709" s="6">
        <v>0</v>
      </c>
      <c r="AD709" s="6">
        <v>4.4833333333333329E-2</v>
      </c>
      <c r="AE709" s="6">
        <v>0.3755</v>
      </c>
      <c r="AF709" s="6">
        <v>0.48366666666666669</v>
      </c>
      <c r="AG709" s="7">
        <v>9.4999999999999987E-2</v>
      </c>
      <c r="AH709" s="6">
        <v>0</v>
      </c>
      <c r="AI709" s="6">
        <v>0</v>
      </c>
      <c r="AJ709" s="6">
        <v>0</v>
      </c>
      <c r="AK709" s="6">
        <v>4.5666666666666661E-2</v>
      </c>
      <c r="AL709" s="6">
        <v>0.35149999999999992</v>
      </c>
      <c r="AM709" s="6">
        <v>0.51283333333333336</v>
      </c>
      <c r="AN709" s="7">
        <v>8.8666666666666658E-2</v>
      </c>
      <c r="AO709" s="6">
        <v>1.7267031745089699E-283</v>
      </c>
      <c r="AP709" s="6">
        <v>0</v>
      </c>
      <c r="AQ709" s="6">
        <v>3.67944055531323E-159</v>
      </c>
      <c r="AR709" s="6">
        <v>1.21122371370242E-31</v>
      </c>
      <c r="AS709" s="6">
        <v>7.3592993128537101E-24</v>
      </c>
      <c r="AT709" s="7">
        <v>1</v>
      </c>
      <c r="AU709" s="5">
        <v>6</v>
      </c>
      <c r="AV709" s="6">
        <v>5.1209196204253204E-81</v>
      </c>
      <c r="AW709" s="6">
        <v>6.1796397372124998E-152</v>
      </c>
      <c r="AX709" s="6">
        <v>1.04875418799017E-29</v>
      </c>
      <c r="AY709" s="6">
        <v>2.8827117512071398E-21</v>
      </c>
      <c r="AZ709" s="6">
        <v>1</v>
      </c>
      <c r="BA709" s="7">
        <v>1.5847530133245901E-16</v>
      </c>
      <c r="BB709" s="6">
        <v>1.10636894701356E-227</v>
      </c>
      <c r="BC709" s="6">
        <v>2.87990928367202E-95</v>
      </c>
      <c r="BD709" s="6">
        <v>2.3708883556112E-266</v>
      </c>
      <c r="BE709" s="6">
        <v>2.0658295655994502E-34</v>
      </c>
      <c r="BF709" s="6">
        <v>8.7927507082176397E-23</v>
      </c>
      <c r="BG709" s="6">
        <v>1.0816878612788399E-23</v>
      </c>
      <c r="BH709" s="7">
        <v>1</v>
      </c>
      <c r="BI709" s="6">
        <v>1.0709109742038501E-275</v>
      </c>
      <c r="BJ709" s="6">
        <v>0</v>
      </c>
      <c r="BK709" s="6">
        <v>1.6069398303772699E-131</v>
      </c>
      <c r="BL709" s="6">
        <v>3.0682863526143402E-50</v>
      </c>
      <c r="BM709" s="6">
        <v>2.32879833170963E-115</v>
      </c>
      <c r="BN709" s="6">
        <v>4.0607428289415202E-20</v>
      </c>
      <c r="BO709" s="7">
        <v>1</v>
      </c>
      <c r="BP709" s="6">
        <v>3.7579509969760402E-91</v>
      </c>
      <c r="BQ709" s="6">
        <v>3.1433764037082402E-162</v>
      </c>
      <c r="BR709" s="6">
        <v>1.3213652887983301E-37</v>
      </c>
      <c r="BS709" s="6">
        <v>1.8139837193245301E-21</v>
      </c>
      <c r="BT709" s="6">
        <v>1</v>
      </c>
      <c r="BU709" s="6">
        <v>4.0339157563115901E-17</v>
      </c>
      <c r="BV709" s="7">
        <v>2.41293961159493E-38</v>
      </c>
      <c r="BW709">
        <v>294</v>
      </c>
      <c r="BX709">
        <v>305</v>
      </c>
      <c r="BY709">
        <v>270</v>
      </c>
      <c r="BZ709">
        <v>286</v>
      </c>
      <c r="CA709">
        <v>255</v>
      </c>
      <c r="CB709">
        <v>194</v>
      </c>
      <c r="CC709">
        <v>216</v>
      </c>
      <c r="CD709">
        <v>225</v>
      </c>
      <c r="CE709">
        <v>228</v>
      </c>
      <c r="CF709" s="1">
        <v>242</v>
      </c>
      <c r="CH709" s="43">
        <v>9.4611672794117599E-2</v>
      </c>
      <c r="CJ709" s="27" t="s">
        <v>72357</v>
      </c>
    </row>
    <row r="710" spans="1:88">
      <c r="A710" s="27">
        <v>707</v>
      </c>
      <c r="B710" t="s">
        <v>70952</v>
      </c>
      <c r="D710" t="s">
        <v>71545</v>
      </c>
      <c r="E710" t="s">
        <v>71792</v>
      </c>
      <c r="F710" s="29">
        <v>31.1296</v>
      </c>
      <c r="G710" s="29">
        <v>109.02079999999999</v>
      </c>
      <c r="H710" s="31">
        <v>906</v>
      </c>
      <c r="I710" s="29" t="s">
        <v>71881</v>
      </c>
      <c r="J710" s="31" t="s">
        <v>72182</v>
      </c>
      <c r="K710" s="31" t="s">
        <v>72309</v>
      </c>
      <c r="M710" s="48">
        <v>40101</v>
      </c>
      <c r="N710" s="27" t="s">
        <v>70955</v>
      </c>
      <c r="O710" s="54" t="s">
        <v>72385</v>
      </c>
      <c r="P710" s="11"/>
      <c r="Q710" s="11"/>
      <c r="S710" s="12" t="s">
        <v>70990</v>
      </c>
      <c r="T710" s="6">
        <v>3.3333333333333332E-4</v>
      </c>
      <c r="U710" s="6">
        <v>1.3166666666666667E-2</v>
      </c>
      <c r="V710" s="6">
        <v>0</v>
      </c>
      <c r="W710" s="6">
        <v>1.666666666666667E-3</v>
      </c>
      <c r="X710" s="6">
        <v>0.46016666666666667</v>
      </c>
      <c r="Y710" s="6">
        <v>0.45516666666666672</v>
      </c>
      <c r="Z710" s="7">
        <v>6.9166666666666668E-2</v>
      </c>
      <c r="AA710" s="6">
        <v>1.6666666666666666E-4</v>
      </c>
      <c r="AB710" s="6">
        <v>7.0000000000000001E-3</v>
      </c>
      <c r="AC710" s="6">
        <v>0</v>
      </c>
      <c r="AD710" s="6">
        <v>2.3333333333333335E-3</v>
      </c>
      <c r="AE710" s="6">
        <v>0.46066666666666672</v>
      </c>
      <c r="AF710" s="6">
        <v>0.45800000000000002</v>
      </c>
      <c r="AG710" s="7">
        <v>7.0833333333333345E-2</v>
      </c>
      <c r="AH710" s="6">
        <v>5.0000000000000001E-4</v>
      </c>
      <c r="AI710" s="6">
        <v>7.4999999999999997E-3</v>
      </c>
      <c r="AJ710" s="6">
        <v>0</v>
      </c>
      <c r="AK710" s="6">
        <v>2.166666666666667E-3</v>
      </c>
      <c r="AL710" s="6">
        <v>0.46483333333333338</v>
      </c>
      <c r="AM710" s="6">
        <v>0.46049999999999996</v>
      </c>
      <c r="AN710" s="7">
        <v>6.4166666666666664E-2</v>
      </c>
      <c r="AO710" s="6">
        <v>1.87199589820666E-263</v>
      </c>
      <c r="AP710" s="6">
        <f>3.86359335047855*10^-321</f>
        <v>0</v>
      </c>
      <c r="AQ710" s="6">
        <v>1.5250616687927199E-144</v>
      </c>
      <c r="AR710" s="6">
        <v>2.5624311003769901E-26</v>
      </c>
      <c r="AS710" s="6">
        <v>6.9837503378261899E-10</v>
      </c>
      <c r="AT710" s="7">
        <v>0.99999999930162498</v>
      </c>
      <c r="AU710" s="5">
        <v>6</v>
      </c>
      <c r="AV710" s="6">
        <v>4.7528311762575603E-82</v>
      </c>
      <c r="AW710" s="6">
        <v>4.7505386772566402E-154</v>
      </c>
      <c r="AX710" s="6">
        <v>9.6169395723376303E-35</v>
      </c>
      <c r="AY710" s="6">
        <v>5.5235845773251601E-15</v>
      </c>
      <c r="AZ710" s="6">
        <v>0.99999999999911204</v>
      </c>
      <c r="BA710" s="7">
        <v>8.8194793844120503E-13</v>
      </c>
      <c r="BB710" s="6">
        <v>3.0478786836001698E-223</v>
      </c>
      <c r="BC710" s="6">
        <v>1.67894279204212E-96</v>
      </c>
      <c r="BD710" s="6">
        <v>1.45861107663446E-246</v>
      </c>
      <c r="BE710" s="6">
        <v>5.50677335029715E-37</v>
      </c>
      <c r="BF710" s="6">
        <v>5.3814052862536299E-21</v>
      </c>
      <c r="BG710" s="6">
        <v>3.2486476074683301E-21</v>
      </c>
      <c r="BH710" s="7">
        <v>1</v>
      </c>
      <c r="BI710" s="6">
        <v>5.9711770320181098E-262</v>
      </c>
      <c r="BJ710" s="6">
        <f>4.78832613848669*10^-318</f>
        <v>0</v>
      </c>
      <c r="BK710" s="6">
        <v>1.6890073252000699E-138</v>
      </c>
      <c r="BL710" s="6">
        <v>6.5279391585123396E-26</v>
      </c>
      <c r="BM710" s="6">
        <v>1.7141539627652001E-128</v>
      </c>
      <c r="BN710" s="6">
        <v>0.999998235829197</v>
      </c>
      <c r="BO710" s="7">
        <v>1.7641708028011701E-6</v>
      </c>
      <c r="BP710" s="6">
        <v>1.26215612503472E-93</v>
      </c>
      <c r="BQ710" s="6">
        <v>6.9358439424475899E-166</v>
      </c>
      <c r="BR710" s="6">
        <v>2.5966625539466202E-43</v>
      </c>
      <c r="BS710" s="6">
        <v>7.9605207645751095E-16</v>
      </c>
      <c r="BT710" s="6">
        <v>0.99999999999996902</v>
      </c>
      <c r="BU710" s="6">
        <v>2.97831467264805E-14</v>
      </c>
      <c r="BV710" s="7">
        <v>1.07919928831014E-38</v>
      </c>
      <c r="BW710">
        <v>294</v>
      </c>
      <c r="BX710">
        <v>306</v>
      </c>
      <c r="BY710">
        <v>270</v>
      </c>
      <c r="BZ710">
        <v>287</v>
      </c>
      <c r="CA710">
        <v>251</v>
      </c>
      <c r="CB710">
        <v>194</v>
      </c>
      <c r="CC710">
        <v>217</v>
      </c>
      <c r="CD710">
        <v>226</v>
      </c>
      <c r="CE710">
        <v>227</v>
      </c>
      <c r="CF710" s="1">
        <v>249</v>
      </c>
      <c r="CH710" s="43">
        <v>6.7274120752788893E-2</v>
      </c>
      <c r="CJ710" s="27" t="s">
        <v>72357</v>
      </c>
    </row>
    <row r="711" spans="1:88">
      <c r="A711" s="27">
        <v>708</v>
      </c>
      <c r="B711" t="s">
        <v>70952</v>
      </c>
      <c r="D711" t="s">
        <v>71546</v>
      </c>
      <c r="E711" t="s">
        <v>71792</v>
      </c>
      <c r="F711" s="29">
        <v>28.6845</v>
      </c>
      <c r="G711" s="29">
        <v>105.1348</v>
      </c>
      <c r="H711" s="31">
        <v>395</v>
      </c>
      <c r="I711" s="29" t="s">
        <v>71881</v>
      </c>
      <c r="J711" s="31" t="s">
        <v>72185</v>
      </c>
      <c r="K711" s="31" t="s">
        <v>72187</v>
      </c>
      <c r="M711" s="48">
        <v>39745</v>
      </c>
      <c r="N711" s="27" t="s">
        <v>71547</v>
      </c>
      <c r="O711" s="54" t="s">
        <v>72391</v>
      </c>
      <c r="P711" s="11"/>
      <c r="Q711" s="11"/>
      <c r="T711" s="6">
        <v>1.6666666666666666E-4</v>
      </c>
      <c r="U711" s="6">
        <v>0</v>
      </c>
      <c r="V711" s="6">
        <v>0</v>
      </c>
      <c r="W711" s="6">
        <v>3.1666666666666666E-3</v>
      </c>
      <c r="X711" s="6">
        <v>0.9906666666666667</v>
      </c>
      <c r="Y711" s="6">
        <v>5.000000000000001E-3</v>
      </c>
      <c r="Z711" s="7">
        <v>0</v>
      </c>
      <c r="AA711" s="6">
        <v>0</v>
      </c>
      <c r="AB711" s="6">
        <v>0</v>
      </c>
      <c r="AC711" s="6">
        <v>0</v>
      </c>
      <c r="AD711" s="6">
        <v>2.6666666666666666E-3</v>
      </c>
      <c r="AE711" s="6">
        <v>0.8251666666666666</v>
      </c>
      <c r="AF711" s="6">
        <v>0.17116666666666666</v>
      </c>
      <c r="AG711" s="7">
        <v>1.6666666666666666E-4</v>
      </c>
      <c r="AH711" s="6">
        <v>0</v>
      </c>
      <c r="AI711" s="6">
        <v>0</v>
      </c>
      <c r="AJ711" s="6">
        <v>0</v>
      </c>
      <c r="AK711" s="6">
        <v>2.8333333333333331E-3</v>
      </c>
      <c r="AL711" s="6">
        <v>0.98916666666666664</v>
      </c>
      <c r="AM711" s="6">
        <v>6.9999999999999993E-3</v>
      </c>
      <c r="AN711" s="7">
        <v>0</v>
      </c>
      <c r="AO711" s="6">
        <f>1.48069478876288*10^-312</f>
        <v>0</v>
      </c>
      <c r="AP711" s="6">
        <v>0</v>
      </c>
      <c r="AQ711" s="6">
        <v>1.3659424552817599E-207</v>
      </c>
      <c r="AR711" s="6">
        <v>1</v>
      </c>
      <c r="AS711" s="6">
        <v>1.4318401075047801E-81</v>
      </c>
      <c r="AT711" s="7">
        <v>5.5139536403325395E-48</v>
      </c>
      <c r="AU711" s="5">
        <v>4</v>
      </c>
      <c r="AV711" s="6">
        <v>3.7648522938123302E-107</v>
      </c>
      <c r="AW711" s="6">
        <v>1.03084223236014E-163</v>
      </c>
      <c r="AX711" s="6">
        <v>1.42919544995274E-63</v>
      </c>
      <c r="AY711" s="6">
        <v>1</v>
      </c>
      <c r="AZ711" s="6">
        <v>1.0386603843818701E-34</v>
      </c>
      <c r="BA711" s="7">
        <v>1.80800891205678E-18</v>
      </c>
      <c r="BB711" s="6">
        <v>9.8657102175803298E-265</v>
      </c>
      <c r="BC711" s="6">
        <v>1.55759094659153E-129</v>
      </c>
      <c r="BD711" s="6">
        <v>7.8388195141208007E-301</v>
      </c>
      <c r="BE711" s="6">
        <v>8.3037809547279196E-72</v>
      </c>
      <c r="BF711" s="6">
        <v>1</v>
      </c>
      <c r="BG711" s="6">
        <v>1.06975894179442E-77</v>
      </c>
      <c r="BH711" s="7">
        <v>5.4066148389045099E-36</v>
      </c>
      <c r="BI711" s="6">
        <f>1.71601517210211*10^-312</f>
        <v>0</v>
      </c>
      <c r="BJ711" s="6">
        <v>0</v>
      </c>
      <c r="BK711" s="6">
        <v>1.22373514630405E-202</v>
      </c>
      <c r="BL711" s="6">
        <v>1</v>
      </c>
      <c r="BM711" s="6">
        <v>3.7780514868227799E-188</v>
      </c>
      <c r="BN711" s="6">
        <v>5.8719407039414496E-48</v>
      </c>
      <c r="BO711" s="7">
        <v>6.8770835716626696E-80</v>
      </c>
      <c r="BP711" s="6">
        <v>3.9695117554180298E-115</v>
      </c>
      <c r="BQ711" s="6">
        <v>6.2186199833367906E-172</v>
      </c>
      <c r="BR711" s="6">
        <v>9.8411568389952809E-69</v>
      </c>
      <c r="BS711" s="6">
        <v>1</v>
      </c>
      <c r="BT711" s="6">
        <v>2.9119098508113401E-34</v>
      </c>
      <c r="BU711" s="6">
        <v>8.5496439851866101E-19</v>
      </c>
      <c r="BV711" s="7">
        <v>7.4078803958058695E-69</v>
      </c>
      <c r="BW711">
        <v>295</v>
      </c>
      <c r="BX711">
        <v>305</v>
      </c>
      <c r="BY711">
        <v>266</v>
      </c>
      <c r="BZ711">
        <v>285</v>
      </c>
      <c r="CA711">
        <v>255</v>
      </c>
      <c r="CB711">
        <v>194</v>
      </c>
      <c r="CC711">
        <v>216</v>
      </c>
      <c r="CD711">
        <v>225</v>
      </c>
      <c r="CE711">
        <v>228</v>
      </c>
      <c r="CF711" s="1">
        <v>242</v>
      </c>
      <c r="CH711" s="43">
        <v>7.94290318867273E-2</v>
      </c>
      <c r="CJ711" s="27" t="s">
        <v>72357</v>
      </c>
    </row>
    <row r="712" spans="1:88">
      <c r="A712" s="27">
        <v>709</v>
      </c>
      <c r="B712" t="s">
        <v>70952</v>
      </c>
      <c r="D712" t="s">
        <v>71548</v>
      </c>
      <c r="E712" t="s">
        <v>71792</v>
      </c>
      <c r="F712" s="29">
        <v>26.6206</v>
      </c>
      <c r="G712" s="29">
        <v>106.75149999999999</v>
      </c>
      <c r="H712" s="31">
        <v>1133</v>
      </c>
      <c r="I712" s="29" t="s">
        <v>71881</v>
      </c>
      <c r="J712" s="31" t="s">
        <v>72221</v>
      </c>
      <c r="K712" s="31" t="s">
        <v>72226</v>
      </c>
      <c r="M712" s="48">
        <v>39786</v>
      </c>
      <c r="N712" s="27" t="s">
        <v>71547</v>
      </c>
      <c r="O712" s="54" t="s">
        <v>72391</v>
      </c>
      <c r="P712" s="11"/>
      <c r="Q712" s="11" t="s">
        <v>70990</v>
      </c>
      <c r="R712" s="11" t="s">
        <v>70990</v>
      </c>
      <c r="S712" s="12" t="s">
        <v>70990</v>
      </c>
      <c r="T712" s="6">
        <v>0</v>
      </c>
      <c r="U712" s="6">
        <v>3.3333333333333332E-4</v>
      </c>
      <c r="V712" s="6">
        <v>0</v>
      </c>
      <c r="W712" s="6">
        <v>0</v>
      </c>
      <c r="X712" s="6">
        <v>0.98833333333333329</v>
      </c>
      <c r="Y712" s="6">
        <v>0</v>
      </c>
      <c r="Z712" s="7">
        <v>1.0333333333333333E-2</v>
      </c>
      <c r="AA712" s="6">
        <v>0</v>
      </c>
      <c r="AB712" s="6">
        <v>0</v>
      </c>
      <c r="AC712" s="6">
        <v>0</v>
      </c>
      <c r="AD712" s="6">
        <v>8.3333333333333339E-4</v>
      </c>
      <c r="AE712" s="6">
        <v>0.8218333333333333</v>
      </c>
      <c r="AF712" s="6">
        <v>0.16466666666666666</v>
      </c>
      <c r="AG712" s="7">
        <v>1.2166666666666666E-2</v>
      </c>
      <c r="AH712" s="6">
        <v>0</v>
      </c>
      <c r="AI712" s="6">
        <v>0</v>
      </c>
      <c r="AJ712" s="6">
        <v>0</v>
      </c>
      <c r="AK712" s="6">
        <v>6.6666666666666664E-4</v>
      </c>
      <c r="AL712" s="6">
        <v>0.98483333333333345</v>
      </c>
      <c r="AM712" s="6">
        <v>0</v>
      </c>
      <c r="AN712" s="7">
        <v>1.3833333333333335E-2</v>
      </c>
      <c r="AO712" s="6">
        <v>0</v>
      </c>
      <c r="AP712" s="6">
        <v>0</v>
      </c>
      <c r="AQ712" s="6">
        <v>3.2327862088436302E-221</v>
      </c>
      <c r="AR712" s="6">
        <v>1</v>
      </c>
      <c r="AS712" s="6">
        <v>1.9915929527007199E-77</v>
      </c>
      <c r="AT712" s="7">
        <v>2.25522708200923E-42</v>
      </c>
      <c r="AU712" s="5">
        <v>4</v>
      </c>
      <c r="AV712" s="6">
        <v>1.21991180781003E-116</v>
      </c>
      <c r="AW712" s="6">
        <v>3.1120658314539302E-178</v>
      </c>
      <c r="AX712" s="6">
        <v>1.3547622013565201E-72</v>
      </c>
      <c r="AY712" s="6">
        <v>1</v>
      </c>
      <c r="AZ712" s="6">
        <v>1.4557657099184501E-43</v>
      </c>
      <c r="BA712" s="7">
        <v>1.56378401824139E-19</v>
      </c>
      <c r="BB712" s="6">
        <v>5.9655894315851304E-265</v>
      </c>
      <c r="BC712" s="6">
        <v>1.8586990019542301E-143</v>
      </c>
      <c r="BD712" s="6">
        <v>1.34257367147343E-289</v>
      </c>
      <c r="BE712" s="6">
        <v>4.4968110889283899E-73</v>
      </c>
      <c r="BF712" s="6">
        <v>1</v>
      </c>
      <c r="BG712" s="6">
        <v>1.64777152195289E-90</v>
      </c>
      <c r="BH712" s="7">
        <v>6.1788309589527802E-37</v>
      </c>
      <c r="BI712" s="6">
        <v>0</v>
      </c>
      <c r="BJ712" s="6">
        <v>0</v>
      </c>
      <c r="BK712" s="6">
        <v>1.96628331249361E-218</v>
      </c>
      <c r="BL712" s="6">
        <v>1</v>
      </c>
      <c r="BM712" s="6">
        <v>1.5381728586622601E-187</v>
      </c>
      <c r="BN712" s="6">
        <v>2.6703680767822999E-42</v>
      </c>
      <c r="BO712" s="7">
        <v>5.1131174352640695E-78</v>
      </c>
      <c r="BP712" s="6">
        <v>1.07537325590459E-122</v>
      </c>
      <c r="BQ712" s="6">
        <v>1.80986819755729E-184</v>
      </c>
      <c r="BR712" s="6">
        <v>5.85105425389873E-76</v>
      </c>
      <c r="BS712" s="6">
        <v>1</v>
      </c>
      <c r="BT712" s="6">
        <v>1.3460090956210299E-43</v>
      </c>
      <c r="BU712" s="6">
        <v>1.27323295998135E-19</v>
      </c>
      <c r="BV712" s="7">
        <v>7.4195944369607097E-81</v>
      </c>
      <c r="BW712">
        <v>294</v>
      </c>
      <c r="BX712">
        <v>306</v>
      </c>
      <c r="BY712">
        <v>270</v>
      </c>
      <c r="BZ712">
        <v>287</v>
      </c>
      <c r="CA712">
        <v>251</v>
      </c>
      <c r="CB712">
        <v>194</v>
      </c>
      <c r="CC712">
        <v>216</v>
      </c>
      <c r="CD712">
        <v>226</v>
      </c>
      <c r="CE712">
        <v>227</v>
      </c>
      <c r="CF712" s="1">
        <v>249</v>
      </c>
      <c r="CH712" s="43">
        <v>7.3686048541994106E-2</v>
      </c>
      <c r="CJ712" s="27" t="s">
        <v>72357</v>
      </c>
    </row>
    <row r="713" spans="1:88">
      <c r="A713" s="27">
        <v>710</v>
      </c>
      <c r="B713" t="s">
        <v>70952</v>
      </c>
      <c r="D713" t="s">
        <v>71549</v>
      </c>
      <c r="E713" t="s">
        <v>71792</v>
      </c>
      <c r="F713" s="29">
        <v>30.064699999999998</v>
      </c>
      <c r="G713" s="29">
        <v>102.8955</v>
      </c>
      <c r="H713" s="31">
        <v>636</v>
      </c>
      <c r="I713" s="29" t="s">
        <v>71881</v>
      </c>
      <c r="J713" s="31" t="s">
        <v>72192</v>
      </c>
      <c r="K713" s="31" t="s">
        <v>72193</v>
      </c>
      <c r="M713" s="48">
        <v>40075</v>
      </c>
      <c r="N713" s="27" t="s">
        <v>71547</v>
      </c>
      <c r="O713" s="54" t="s">
        <v>72391</v>
      </c>
      <c r="P713" s="11"/>
      <c r="Q713" s="11"/>
      <c r="T713" s="6">
        <v>0</v>
      </c>
      <c r="U713" s="6">
        <v>3.3333333333333332E-4</v>
      </c>
      <c r="V713" s="6">
        <v>1E-3</v>
      </c>
      <c r="W713" s="6">
        <v>0</v>
      </c>
      <c r="X713" s="6">
        <v>0.98599999999999988</v>
      </c>
      <c r="Y713" s="6">
        <v>1.1166666666666665E-2</v>
      </c>
      <c r="Z713" s="7">
        <v>8.3333333333333339E-4</v>
      </c>
      <c r="AA713" s="6">
        <v>0</v>
      </c>
      <c r="AB713" s="6">
        <v>1.8333333333333335E-3</v>
      </c>
      <c r="AC713" s="6">
        <v>8.3333333333333339E-4</v>
      </c>
      <c r="AD713" s="6">
        <v>0</v>
      </c>
      <c r="AE713" s="6">
        <v>0.82199999999999995</v>
      </c>
      <c r="AF713" s="6">
        <v>0.17500000000000002</v>
      </c>
      <c r="AG713" s="7">
        <v>5.0000000000000001E-4</v>
      </c>
      <c r="AH713" s="6">
        <v>0</v>
      </c>
      <c r="AI713" s="6">
        <v>2.3333333333333335E-3</v>
      </c>
      <c r="AJ713" s="6">
        <v>8.3333333333333339E-4</v>
      </c>
      <c r="AK713" s="6">
        <v>0</v>
      </c>
      <c r="AL713" s="6">
        <v>0.98450000000000004</v>
      </c>
      <c r="AM713" s="6">
        <v>1.1499999999999998E-2</v>
      </c>
      <c r="AN713" s="7">
        <v>8.3333333333333339E-4</v>
      </c>
      <c r="AO713" s="6">
        <v>0</v>
      </c>
      <c r="AP713" s="6">
        <v>0</v>
      </c>
      <c r="AQ713" s="6">
        <v>3.1659125755557699E-216</v>
      </c>
      <c r="AR713" s="6">
        <v>1</v>
      </c>
      <c r="AS713" s="6">
        <v>9.1694729864972998E-84</v>
      </c>
      <c r="AT713" s="7">
        <v>1.0579949862559801E-40</v>
      </c>
      <c r="AU713" s="5">
        <v>4</v>
      </c>
      <c r="AV713" s="6">
        <v>1.1912025507457E-104</v>
      </c>
      <c r="AW713" s="6">
        <v>1.00407117769737E-174</v>
      </c>
      <c r="AX713" s="6">
        <v>9.0229217821446996E-68</v>
      </c>
      <c r="AY713" s="6">
        <v>1</v>
      </c>
      <c r="AZ713" s="6">
        <v>4.38511238835262E-39</v>
      </c>
      <c r="BA713" s="7">
        <v>3.4592613260690602E-20</v>
      </c>
      <c r="BB713" s="6">
        <v>3.6446296262416599E-262</v>
      </c>
      <c r="BC713" s="6">
        <v>2.3542886951733201E-146</v>
      </c>
      <c r="BD713" s="6">
        <v>0</v>
      </c>
      <c r="BE713" s="6">
        <v>3.12253279630287E-73</v>
      </c>
      <c r="BF713" s="6">
        <v>1</v>
      </c>
      <c r="BG713" s="6">
        <v>3.5544932177491799E-78</v>
      </c>
      <c r="BH713" s="7">
        <v>1.55022380412211E-37</v>
      </c>
      <c r="BI713" s="6">
        <v>0</v>
      </c>
      <c r="BJ713" s="6">
        <v>0</v>
      </c>
      <c r="BK713" s="6">
        <v>1.0341855554755499E-211</v>
      </c>
      <c r="BL713" s="6">
        <v>1</v>
      </c>
      <c r="BM713" s="6">
        <v>1.9882295753741799E-210</v>
      </c>
      <c r="BN713" s="6">
        <v>1.7468738501822401E-40</v>
      </c>
      <c r="BO713" s="7">
        <v>4.8124504778675204E-84</v>
      </c>
      <c r="BP713" s="6">
        <v>1.9280500856129601E-111</v>
      </c>
      <c r="BQ713" s="6">
        <v>1.32075807370254E-181</v>
      </c>
      <c r="BR713" s="6">
        <v>1.9853577513683699E-72</v>
      </c>
      <c r="BS713" s="6">
        <v>1</v>
      </c>
      <c r="BT713" s="6">
        <v>1.71900046522471E-39</v>
      </c>
      <c r="BU713" s="6">
        <v>3.4238282794264402E-20</v>
      </c>
      <c r="BV713" s="7">
        <v>4.6329093884228502E-80</v>
      </c>
      <c r="BW713">
        <v>295</v>
      </c>
      <c r="BX713">
        <v>305</v>
      </c>
      <c r="BY713">
        <v>266</v>
      </c>
      <c r="BZ713">
        <v>285</v>
      </c>
      <c r="CA713">
        <v>255</v>
      </c>
      <c r="CB713">
        <v>194</v>
      </c>
      <c r="CC713">
        <v>216</v>
      </c>
      <c r="CD713">
        <v>225</v>
      </c>
      <c r="CE713">
        <v>228</v>
      </c>
      <c r="CF713" s="1">
        <v>242</v>
      </c>
      <c r="CH713" s="43">
        <v>5.9008442608227102E-2</v>
      </c>
      <c r="CJ713" s="27" t="s">
        <v>72357</v>
      </c>
    </row>
    <row r="714" spans="1:88">
      <c r="A714" s="27">
        <v>711</v>
      </c>
      <c r="B714" t="s">
        <v>70952</v>
      </c>
      <c r="D714" t="s">
        <v>71550</v>
      </c>
      <c r="E714" t="s">
        <v>71792</v>
      </c>
      <c r="F714" s="29">
        <v>29.823599999999999</v>
      </c>
      <c r="G714" s="29">
        <v>102.83969999999999</v>
      </c>
      <c r="H714" s="31">
        <v>745</v>
      </c>
      <c r="I714" s="29" t="s">
        <v>71881</v>
      </c>
      <c r="J714" s="31" t="s">
        <v>72192</v>
      </c>
      <c r="K714" s="31" t="s">
        <v>72194</v>
      </c>
      <c r="M714" s="48">
        <v>40075</v>
      </c>
      <c r="N714" s="27" t="s">
        <v>71547</v>
      </c>
      <c r="O714" s="54" t="s">
        <v>72391</v>
      </c>
      <c r="P714" s="11"/>
      <c r="Q714" s="11"/>
      <c r="T714" s="6">
        <v>0</v>
      </c>
      <c r="U714" s="6">
        <v>0</v>
      </c>
      <c r="V714" s="6">
        <v>0</v>
      </c>
      <c r="W714" s="6">
        <v>3.3333333333333332E-4</v>
      </c>
      <c r="X714" s="6">
        <v>0.98450000000000004</v>
      </c>
      <c r="Y714" s="6">
        <v>0.01</v>
      </c>
      <c r="Z714" s="7">
        <v>4.1666666666666666E-3</v>
      </c>
      <c r="AA714" s="6">
        <v>0</v>
      </c>
      <c r="AB714" s="6">
        <v>0</v>
      </c>
      <c r="AC714" s="6">
        <v>0</v>
      </c>
      <c r="AD714" s="6">
        <v>5.0000000000000001E-4</v>
      </c>
      <c r="AE714" s="6">
        <v>0.8218333333333333</v>
      </c>
      <c r="AF714" s="6">
        <v>0.17333333333333334</v>
      </c>
      <c r="AG714" s="7">
        <v>3.6666666666666666E-3</v>
      </c>
      <c r="AH714" s="6">
        <v>0</v>
      </c>
      <c r="AI714" s="6">
        <v>0</v>
      </c>
      <c r="AJ714" s="6">
        <v>0</v>
      </c>
      <c r="AK714" s="6">
        <v>1.6666666666666666E-4</v>
      </c>
      <c r="AL714" s="6">
        <v>0.98433333333333339</v>
      </c>
      <c r="AM714" s="6">
        <v>1.1666666666666665E-2</v>
      </c>
      <c r="AN714" s="7">
        <v>2.6666666666666666E-3</v>
      </c>
      <c r="AO714" s="6">
        <v>0</v>
      </c>
      <c r="AP714" s="6">
        <v>0</v>
      </c>
      <c r="AQ714" s="6">
        <v>5.4303730513173302E-200</v>
      </c>
      <c r="AR714" s="6">
        <v>1</v>
      </c>
      <c r="AS714" s="6">
        <v>7.4583816103616398E-69</v>
      </c>
      <c r="AT714" s="7">
        <v>5.8721275676659102E-36</v>
      </c>
      <c r="AU714" s="5">
        <v>4</v>
      </c>
      <c r="AV714" s="6">
        <v>1.25846884789224E-102</v>
      </c>
      <c r="AW714" s="6">
        <v>5.4053969439977297E-164</v>
      </c>
      <c r="AX714" s="6">
        <v>2.4831221988702301E-66</v>
      </c>
      <c r="AY714" s="6">
        <v>0.999999999999998</v>
      </c>
      <c r="AZ714" s="6">
        <v>7.6143462977965401E-35</v>
      </c>
      <c r="BA714" s="7">
        <v>2.1683585092422E-15</v>
      </c>
      <c r="BB714" s="6">
        <v>7.7110921157316596E-260</v>
      </c>
      <c r="BC714" s="6">
        <v>1.18806010698671E-133</v>
      </c>
      <c r="BD714" s="6">
        <v>5.4330675587725696E-302</v>
      </c>
      <c r="BE714" s="6">
        <v>2.9929285437928601E-68</v>
      </c>
      <c r="BF714" s="6">
        <v>1</v>
      </c>
      <c r="BG714" s="6">
        <v>1.28479901746282E-74</v>
      </c>
      <c r="BH714" s="7">
        <v>5.3715748165072199E-34</v>
      </c>
      <c r="BI714" s="6">
        <v>0</v>
      </c>
      <c r="BJ714" s="6">
        <v>0</v>
      </c>
      <c r="BK714" s="6">
        <v>4.2320823660404797E-198</v>
      </c>
      <c r="BL714" s="6">
        <v>1</v>
      </c>
      <c r="BM714" s="6">
        <v>5.7296687074193799E-179</v>
      </c>
      <c r="BN714" s="6">
        <v>6.4616389477322396E-36</v>
      </c>
      <c r="BO714" s="7">
        <v>4.0066019806371401E-70</v>
      </c>
      <c r="BP714" s="6">
        <v>4.2805380531057803E-111</v>
      </c>
      <c r="BQ714" s="6">
        <v>1.0516568270846E-172</v>
      </c>
      <c r="BR714" s="6">
        <v>7.3048161553108699E-72</v>
      </c>
      <c r="BS714" s="6">
        <v>0.999999999999999</v>
      </c>
      <c r="BT714" s="6">
        <v>2.5361559159553702E-34</v>
      </c>
      <c r="BU714" s="6">
        <v>9.0408706274139104E-16</v>
      </c>
      <c r="BV714" s="7">
        <v>2.9471449665292501E-71</v>
      </c>
      <c r="BW714">
        <v>295</v>
      </c>
      <c r="BX714">
        <v>305</v>
      </c>
      <c r="BY714">
        <v>266</v>
      </c>
      <c r="BZ714">
        <v>285</v>
      </c>
      <c r="CA714">
        <v>255</v>
      </c>
      <c r="CB714">
        <v>194</v>
      </c>
      <c r="CC714">
        <v>216</v>
      </c>
      <c r="CD714">
        <v>225</v>
      </c>
      <c r="CE714">
        <v>228</v>
      </c>
      <c r="CF714" s="1">
        <v>242</v>
      </c>
      <c r="CH714" s="43">
        <v>7.9441418472592396E-2</v>
      </c>
      <c r="CJ714" s="27" t="s">
        <v>72357</v>
      </c>
    </row>
    <row r="715" spans="1:88">
      <c r="A715" s="27">
        <v>712</v>
      </c>
      <c r="B715" t="s">
        <v>70952</v>
      </c>
      <c r="D715" t="s">
        <v>71551</v>
      </c>
      <c r="E715" t="s">
        <v>71792</v>
      </c>
      <c r="F715" s="29">
        <v>29.2773</v>
      </c>
      <c r="G715" s="29">
        <v>106.7418</v>
      </c>
      <c r="H715" s="31">
        <v>441</v>
      </c>
      <c r="I715" s="29" t="s">
        <v>71881</v>
      </c>
      <c r="J715" s="31" t="s">
        <v>72182</v>
      </c>
      <c r="K715" s="31" t="s">
        <v>72321</v>
      </c>
      <c r="M715" s="48">
        <v>40108</v>
      </c>
      <c r="N715" s="27" t="s">
        <v>71547</v>
      </c>
      <c r="O715" s="54" t="s">
        <v>72391</v>
      </c>
      <c r="P715" s="11"/>
      <c r="Q715" s="11"/>
      <c r="T715" s="6">
        <v>2.166666666666667E-3</v>
      </c>
      <c r="U715" s="6">
        <v>0</v>
      </c>
      <c r="V715" s="6">
        <v>2.9999999999999996E-3</v>
      </c>
      <c r="W715" s="6">
        <v>1E-3</v>
      </c>
      <c r="X715" s="6">
        <v>0.98249999999999993</v>
      </c>
      <c r="Y715" s="6">
        <v>9.6666666666666672E-3</v>
      </c>
      <c r="Z715" s="7">
        <v>1.3333333333333333E-3</v>
      </c>
      <c r="AA715" s="6">
        <v>2E-3</v>
      </c>
      <c r="AB715" s="6">
        <v>0</v>
      </c>
      <c r="AC715" s="6">
        <v>2.6666666666666666E-3</v>
      </c>
      <c r="AD715" s="6">
        <v>1E-3</v>
      </c>
      <c r="AE715" s="6">
        <v>0.81900000000000006</v>
      </c>
      <c r="AF715" s="6">
        <v>0.17316666666666666</v>
      </c>
      <c r="AG715" s="7">
        <v>2E-3</v>
      </c>
      <c r="AH715" s="6">
        <v>2E-3</v>
      </c>
      <c r="AI715" s="6">
        <v>0</v>
      </c>
      <c r="AJ715" s="6">
        <v>2.6666666666666666E-3</v>
      </c>
      <c r="AK715" s="6">
        <v>1E-3</v>
      </c>
      <c r="AL715" s="6">
        <v>0.98083333333333333</v>
      </c>
      <c r="AM715" s="6">
        <v>1.1499999999999998E-2</v>
      </c>
      <c r="AN715" s="7">
        <v>2.3333333333333335E-3</v>
      </c>
      <c r="AO715" s="6">
        <v>0</v>
      </c>
      <c r="AP715" s="6">
        <v>0</v>
      </c>
      <c r="AQ715" s="6">
        <v>1.0006399780970299E-229</v>
      </c>
      <c r="AR715" s="6">
        <v>1</v>
      </c>
      <c r="AS715" s="6">
        <v>9.0403176318360498E-93</v>
      </c>
      <c r="AT715" s="7">
        <v>2.4689150690692199E-47</v>
      </c>
      <c r="AU715" s="5">
        <v>4</v>
      </c>
      <c r="AV715" s="6">
        <v>4.3633038497741098E-100</v>
      </c>
      <c r="AW715" s="6">
        <v>7.3096234549518498E-173</v>
      </c>
      <c r="AX715" s="6">
        <v>8.3463265280552197E-75</v>
      </c>
      <c r="AY715" s="6">
        <v>1</v>
      </c>
      <c r="AZ715" s="6">
        <v>8.07668778467804E-41</v>
      </c>
      <c r="BA715" s="7">
        <v>6.0685502671726405E-19</v>
      </c>
      <c r="BB715" s="6">
        <v>2.1519172375610901E-268</v>
      </c>
      <c r="BC715" s="6">
        <v>5.3583767414056199E-151</v>
      </c>
      <c r="BD715" s="6">
        <f>2.87125986463516*10^-312</f>
        <v>0</v>
      </c>
      <c r="BE715" s="6">
        <v>4.9086751446279496E-75</v>
      </c>
      <c r="BF715" s="6">
        <v>1</v>
      </c>
      <c r="BG715" s="6">
        <v>7.4004966691509898E-95</v>
      </c>
      <c r="BH715" s="7">
        <v>9.0487944741476696E-42</v>
      </c>
      <c r="BI715" s="6">
        <v>0</v>
      </c>
      <c r="BJ715" s="6">
        <v>0</v>
      </c>
      <c r="BK715" s="6">
        <v>1.41401309264296E-224</v>
      </c>
      <c r="BL715" s="6">
        <v>1</v>
      </c>
      <c r="BM715" s="6">
        <v>7.2912895171011104E-206</v>
      </c>
      <c r="BN715" s="6">
        <v>4.0279325766337702E-47</v>
      </c>
      <c r="BO715" s="7">
        <v>6.5653913123186102E-92</v>
      </c>
      <c r="BP715" s="6">
        <v>2.0352977288474099E-106</v>
      </c>
      <c r="BQ715" s="6">
        <v>3.04020535910388E-179</v>
      </c>
      <c r="BR715" s="6">
        <v>6.2350705768334494E-79</v>
      </c>
      <c r="BS715" s="6">
        <v>1</v>
      </c>
      <c r="BT715" s="6">
        <v>1.63807277865831E-41</v>
      </c>
      <c r="BU715" s="6">
        <v>7.4796341103444302E-19</v>
      </c>
      <c r="BV715" s="7">
        <v>3.1454391225467999E-89</v>
      </c>
      <c r="BW715">
        <v>294</v>
      </c>
      <c r="BX715">
        <v>306</v>
      </c>
      <c r="BY715">
        <v>270</v>
      </c>
      <c r="BZ715">
        <v>287</v>
      </c>
      <c r="CA715">
        <v>251</v>
      </c>
      <c r="CB715">
        <v>194</v>
      </c>
      <c r="CC715">
        <v>217</v>
      </c>
      <c r="CD715">
        <v>226</v>
      </c>
      <c r="CE715">
        <v>227</v>
      </c>
      <c r="CF715" s="1">
        <v>249</v>
      </c>
      <c r="CH715" s="43">
        <v>6.60506227400562E-2</v>
      </c>
      <c r="CJ715" s="27" t="s">
        <v>72357</v>
      </c>
    </row>
    <row r="716" spans="1:88">
      <c r="A716" s="27">
        <v>713</v>
      </c>
      <c r="B716" t="s">
        <v>70952</v>
      </c>
      <c r="D716" t="s">
        <v>71552</v>
      </c>
      <c r="E716" t="s">
        <v>71792</v>
      </c>
      <c r="F716" s="29">
        <v>30.0258</v>
      </c>
      <c r="G716" s="29">
        <v>102.8976</v>
      </c>
      <c r="H716" s="31">
        <v>639</v>
      </c>
      <c r="I716" s="29" t="s">
        <v>71881</v>
      </c>
      <c r="J716" s="31" t="s">
        <v>72192</v>
      </c>
      <c r="K716" s="31" t="s">
        <v>72193</v>
      </c>
      <c r="M716" s="48">
        <v>40075</v>
      </c>
      <c r="N716" s="27" t="s">
        <v>71547</v>
      </c>
      <c r="O716" s="54" t="s">
        <v>72391</v>
      </c>
      <c r="P716" s="11"/>
      <c r="Q716" s="11"/>
      <c r="T716" s="6">
        <v>2E-3</v>
      </c>
      <c r="U716" s="6">
        <v>6.6666666666666664E-4</v>
      </c>
      <c r="V716" s="6">
        <v>0</v>
      </c>
      <c r="W716" s="6">
        <v>1E-3</v>
      </c>
      <c r="X716" s="6">
        <v>0.98000000000000009</v>
      </c>
      <c r="Y716" s="6">
        <v>0</v>
      </c>
      <c r="Z716" s="7">
        <v>1.6333333333333335E-2</v>
      </c>
      <c r="AA716" s="6">
        <v>2E-3</v>
      </c>
      <c r="AB716" s="6">
        <v>1E-3</v>
      </c>
      <c r="AC716" s="6">
        <v>0</v>
      </c>
      <c r="AD716" s="6">
        <v>1E-3</v>
      </c>
      <c r="AE716" s="6">
        <v>0.81799999999999995</v>
      </c>
      <c r="AF716" s="6">
        <v>0.16366666666666665</v>
      </c>
      <c r="AG716" s="7">
        <v>1.35E-2</v>
      </c>
      <c r="AH716" s="6">
        <v>2.9999999999999996E-3</v>
      </c>
      <c r="AI716" s="6">
        <v>1E-3</v>
      </c>
      <c r="AJ716" s="6">
        <v>0</v>
      </c>
      <c r="AK716" s="6">
        <v>1E-3</v>
      </c>
      <c r="AL716" s="6">
        <v>0.98366666666666658</v>
      </c>
      <c r="AM716" s="6">
        <v>3.3333333333333332E-4</v>
      </c>
      <c r="AN716" s="7">
        <v>1.1166666666666665E-2</v>
      </c>
      <c r="AO716" s="6">
        <v>0</v>
      </c>
      <c r="AP716" s="6">
        <v>0</v>
      </c>
      <c r="AQ716" s="6">
        <v>9.0534258863843704E-222</v>
      </c>
      <c r="AR716" s="6">
        <v>1</v>
      </c>
      <c r="AS716" s="6">
        <v>1.1796424701722801E-75</v>
      </c>
      <c r="AT716" s="7">
        <v>6.5654940029412704E-35</v>
      </c>
      <c r="AU716" s="5">
        <v>4</v>
      </c>
      <c r="AV716" s="6">
        <v>9.1618526054485901E-98</v>
      </c>
      <c r="AW716" s="6">
        <v>6.9586841052703404E-165</v>
      </c>
      <c r="AX716" s="6">
        <v>1.9699679010139899E-67</v>
      </c>
      <c r="AY716" s="6">
        <v>1</v>
      </c>
      <c r="AZ716" s="6">
        <v>2.2908267906913301E-35</v>
      </c>
      <c r="BA716" s="7">
        <v>1.3783060185665501E-19</v>
      </c>
      <c r="BB716" s="6">
        <v>3.09505418112689E-263</v>
      </c>
      <c r="BC716" s="6">
        <v>1.8852791686508499E-133</v>
      </c>
      <c r="BD716" s="6">
        <v>1.7897559695506501E-294</v>
      </c>
      <c r="BE716" s="6">
        <v>8.3827437123591294E-68</v>
      </c>
      <c r="BF716" s="6">
        <v>1</v>
      </c>
      <c r="BG716" s="6">
        <v>4.5507545793159701E-77</v>
      </c>
      <c r="BH716" s="7">
        <v>6.8070878774840097E-32</v>
      </c>
      <c r="BI716" s="6">
        <v>0</v>
      </c>
      <c r="BJ716" s="6">
        <v>0</v>
      </c>
      <c r="BK716" s="6">
        <v>2.6541704729304902E-217</v>
      </c>
      <c r="BL716" s="6">
        <v>1</v>
      </c>
      <c r="BM716" s="6">
        <v>3.1571283598020598E-188</v>
      </c>
      <c r="BN716" s="6">
        <v>8.8871395652946703E-35</v>
      </c>
      <c r="BO716" s="7">
        <v>3.7851113681737999E-75</v>
      </c>
      <c r="BP716" s="6">
        <v>1.2987841374420701E-102</v>
      </c>
      <c r="BQ716" s="6">
        <v>8.8156570646052598E-170</v>
      </c>
      <c r="BR716" s="6">
        <v>4.5168137781602698E-70</v>
      </c>
      <c r="BS716" s="6">
        <v>1</v>
      </c>
      <c r="BT716" s="6">
        <v>2.92850012910128E-36</v>
      </c>
      <c r="BU716" s="6">
        <v>2.2800335126672398E-19</v>
      </c>
      <c r="BV716" s="7">
        <v>1.9412500305445599E-82</v>
      </c>
      <c r="BW716">
        <v>294</v>
      </c>
      <c r="BX716">
        <v>306</v>
      </c>
      <c r="BY716">
        <v>270</v>
      </c>
      <c r="BZ716">
        <v>287</v>
      </c>
      <c r="CA716">
        <v>251</v>
      </c>
      <c r="CB716">
        <v>194</v>
      </c>
      <c r="CC716">
        <v>216</v>
      </c>
      <c r="CD716">
        <v>226</v>
      </c>
      <c r="CE716">
        <v>227</v>
      </c>
      <c r="CF716" s="1">
        <v>249</v>
      </c>
      <c r="CH716" s="43">
        <v>5.90859522157232E-2</v>
      </c>
      <c r="CJ716" s="27" t="s">
        <v>72357</v>
      </c>
    </row>
    <row r="717" spans="1:88">
      <c r="A717" s="27">
        <v>714</v>
      </c>
      <c r="B717" t="s">
        <v>70952</v>
      </c>
      <c r="D717" t="s">
        <v>71553</v>
      </c>
      <c r="E717" t="s">
        <v>71792</v>
      </c>
      <c r="F717" s="29">
        <v>30.165500000000002</v>
      </c>
      <c r="G717" s="29">
        <v>102.8952</v>
      </c>
      <c r="H717" s="31">
        <v>775</v>
      </c>
      <c r="I717" s="29" t="s">
        <v>71881</v>
      </c>
      <c r="J717" s="31" t="s">
        <v>72192</v>
      </c>
      <c r="K717" s="31" t="s">
        <v>72193</v>
      </c>
      <c r="M717" s="48">
        <v>39747</v>
      </c>
      <c r="N717" s="27" t="s">
        <v>71547</v>
      </c>
      <c r="O717" s="54" t="s">
        <v>72391</v>
      </c>
      <c r="P717" s="11"/>
      <c r="Q717" s="11"/>
      <c r="T717" s="6">
        <v>0</v>
      </c>
      <c r="U717" s="6">
        <v>1E-3</v>
      </c>
      <c r="V717" s="6">
        <v>1.5000000000000002E-3</v>
      </c>
      <c r="W717" s="6">
        <v>1E-3</v>
      </c>
      <c r="X717" s="6">
        <v>0.97883333333333333</v>
      </c>
      <c r="Y717" s="6">
        <v>1.6666666666666666E-2</v>
      </c>
      <c r="Z717" s="7">
        <v>1.1666666666666668E-3</v>
      </c>
      <c r="AA717" s="6">
        <v>0</v>
      </c>
      <c r="AB717" s="6">
        <v>8.3333333333333339E-4</v>
      </c>
      <c r="AC717" s="6">
        <v>1.8333333333333333E-3</v>
      </c>
      <c r="AD717" s="6">
        <v>1.3333333333333333E-3</v>
      </c>
      <c r="AE717" s="6">
        <v>0.81716666666666671</v>
      </c>
      <c r="AF717" s="6">
        <v>0.17683333333333331</v>
      </c>
      <c r="AG717" s="7">
        <v>2E-3</v>
      </c>
      <c r="AH717" s="6">
        <v>0</v>
      </c>
      <c r="AI717" s="6">
        <v>3.3333333333333332E-4</v>
      </c>
      <c r="AJ717" s="6">
        <v>2E-3</v>
      </c>
      <c r="AK717" s="6">
        <v>1E-3</v>
      </c>
      <c r="AL717" s="6">
        <v>0.97816666666666663</v>
      </c>
      <c r="AM717" s="6">
        <v>1.7333333333333336E-2</v>
      </c>
      <c r="AN717" s="7">
        <v>1.3333333333333333E-3</v>
      </c>
      <c r="AO717" s="6">
        <v>0</v>
      </c>
      <c r="AP717" s="6">
        <v>0</v>
      </c>
      <c r="AQ717" s="6">
        <v>2.1419363113032099E-198</v>
      </c>
      <c r="AR717" s="6">
        <v>1</v>
      </c>
      <c r="AS717" s="6">
        <v>4.55914346384033E-71</v>
      </c>
      <c r="AT717" s="7">
        <v>1.8972107721459201E-34</v>
      </c>
      <c r="AU717" s="5">
        <v>4</v>
      </c>
      <c r="AV717" s="6">
        <v>1.4465469080898399E-107</v>
      </c>
      <c r="AW717" s="6">
        <v>1.56780331546423E-155</v>
      </c>
      <c r="AX717" s="6">
        <v>5.5115762125326798E-66</v>
      </c>
      <c r="AY717" s="6">
        <v>0.999999998942809</v>
      </c>
      <c r="AZ717" s="6">
        <v>5.9267285885889598E-30</v>
      </c>
      <c r="BA717" s="7">
        <v>1.05719063385826E-9</v>
      </c>
      <c r="BB717" s="6">
        <v>3.0342824347875601E-261</v>
      </c>
      <c r="BC717" s="6">
        <v>2.02096775848514E-142</v>
      </c>
      <c r="BD717" s="6">
        <f>2.63929745944535*10^-313</f>
        <v>0</v>
      </c>
      <c r="BE717" s="6">
        <v>1.5321528464540401E-67</v>
      </c>
      <c r="BF717" s="6">
        <v>1</v>
      </c>
      <c r="BG717" s="6">
        <v>2.01062563704142E-72</v>
      </c>
      <c r="BH717" s="7">
        <v>1.1215001535147599E-34</v>
      </c>
      <c r="BI717" s="6">
        <v>0</v>
      </c>
      <c r="BJ717" s="6">
        <v>0</v>
      </c>
      <c r="BK717" s="6">
        <v>8.9651701309053601E-194</v>
      </c>
      <c r="BL717" s="6">
        <v>1</v>
      </c>
      <c r="BM717" s="6">
        <v>7.3142026450376799E-200</v>
      </c>
      <c r="BN717" s="6">
        <v>2.5117870000920301E-34</v>
      </c>
      <c r="BO717" s="7">
        <v>5.3623686197065897E-71</v>
      </c>
      <c r="BP717" s="6">
        <v>1.2885474010282399E-114</v>
      </c>
      <c r="BQ717" s="6">
        <v>1.01236810417561E-162</v>
      </c>
      <c r="BR717" s="6">
        <v>1.5341698559741599E-70</v>
      </c>
      <c r="BS717" s="6">
        <v>0.99999999909052595</v>
      </c>
      <c r="BT717" s="6">
        <v>2.52400444773556E-30</v>
      </c>
      <c r="BU717" s="6">
        <v>9.0947350533363995E-10</v>
      </c>
      <c r="BV717" s="7">
        <v>7.9662041964111196E-78</v>
      </c>
      <c r="BW717">
        <v>294</v>
      </c>
      <c r="BX717">
        <v>306</v>
      </c>
      <c r="BY717">
        <v>270</v>
      </c>
      <c r="BZ717">
        <v>287</v>
      </c>
      <c r="CA717">
        <v>251</v>
      </c>
      <c r="CB717">
        <v>194</v>
      </c>
      <c r="CC717">
        <v>216</v>
      </c>
      <c r="CD717">
        <v>226</v>
      </c>
      <c r="CE717">
        <v>227</v>
      </c>
      <c r="CF717" s="1">
        <v>249</v>
      </c>
      <c r="CH717" s="43">
        <v>7.9014754298256301E-2</v>
      </c>
      <c r="CJ717" s="27" t="s">
        <v>72357</v>
      </c>
    </row>
    <row r="718" spans="1:88">
      <c r="A718" s="27">
        <v>715</v>
      </c>
      <c r="B718" t="s">
        <v>70952</v>
      </c>
      <c r="D718" t="s">
        <v>71554</v>
      </c>
      <c r="E718" t="s">
        <v>71792</v>
      </c>
      <c r="F718" s="29">
        <v>26.3995</v>
      </c>
      <c r="G718" s="29">
        <v>106.6651</v>
      </c>
      <c r="H718" s="31">
        <v>1096</v>
      </c>
      <c r="I718" s="29" t="s">
        <v>71881</v>
      </c>
      <c r="J718" s="31" t="s">
        <v>72221</v>
      </c>
      <c r="K718" s="31" t="s">
        <v>72226</v>
      </c>
      <c r="M718" s="48">
        <v>39786</v>
      </c>
      <c r="N718" s="27" t="s">
        <v>71547</v>
      </c>
      <c r="O718" s="54" t="s">
        <v>72391</v>
      </c>
      <c r="P718" s="11"/>
      <c r="Q718" s="11"/>
      <c r="T718" s="6">
        <v>1.6666666666666666E-4</v>
      </c>
      <c r="U718" s="6">
        <v>2.0000000000000005E-3</v>
      </c>
      <c r="V718" s="6">
        <v>3.6666666666666666E-3</v>
      </c>
      <c r="W718" s="6">
        <v>0</v>
      </c>
      <c r="X718" s="6">
        <v>0.97866666666666668</v>
      </c>
      <c r="Y718" s="6">
        <v>0</v>
      </c>
      <c r="Z718" s="7">
        <v>1.5333333333333332E-2</v>
      </c>
      <c r="AA718" s="6">
        <v>0</v>
      </c>
      <c r="AB718" s="6">
        <v>3.6666666666666666E-3</v>
      </c>
      <c r="AC718" s="6">
        <v>5.6666666666666671E-3</v>
      </c>
      <c r="AD718" s="6">
        <v>0</v>
      </c>
      <c r="AE718" s="6">
        <v>0.81199999999999994</v>
      </c>
      <c r="AF718" s="6">
        <v>0.16250000000000001</v>
      </c>
      <c r="AG718" s="7">
        <v>1.5166666666666667E-2</v>
      </c>
      <c r="AH718" s="6">
        <v>0</v>
      </c>
      <c r="AI718" s="6">
        <v>1.1999999999999999E-2</v>
      </c>
      <c r="AJ718" s="6">
        <v>3.0000000000000005E-3</v>
      </c>
      <c r="AK718" s="6">
        <v>0</v>
      </c>
      <c r="AL718" s="6">
        <v>0.97166666666666668</v>
      </c>
      <c r="AM718" s="6">
        <v>0</v>
      </c>
      <c r="AN718" s="7">
        <v>1.2833333333333334E-2</v>
      </c>
      <c r="AO718" s="6">
        <v>2.1577639138469399E-292</v>
      </c>
      <c r="AP718" s="6">
        <v>0</v>
      </c>
      <c r="AQ718" s="6">
        <v>3.2205527335192703E-163</v>
      </c>
      <c r="AR718" s="6">
        <v>1</v>
      </c>
      <c r="AS718" s="6">
        <v>5.0675074396473999E-48</v>
      </c>
      <c r="AT718" s="7">
        <v>3.95813324340565E-16</v>
      </c>
      <c r="AU718" s="5">
        <v>4</v>
      </c>
      <c r="AV718" s="6">
        <v>3.6766012032806696E-102</v>
      </c>
      <c r="AW718" s="6">
        <v>5.8502962695363699E-162</v>
      </c>
      <c r="AX718" s="6">
        <v>3.6502776790612901E-72</v>
      </c>
      <c r="AY718" s="6">
        <v>1</v>
      </c>
      <c r="AZ718" s="6">
        <v>5.2385610654645002E-40</v>
      </c>
      <c r="BA718" s="7">
        <v>5.6919629151233601E-20</v>
      </c>
      <c r="BB718" s="6">
        <v>2.0102241256025E-253</v>
      </c>
      <c r="BC718" s="6">
        <v>8.5580814651232195E-119</v>
      </c>
      <c r="BD718" s="6">
        <v>2.0111882786790801E-278</v>
      </c>
      <c r="BE718" s="6">
        <v>1.1437057534727799E-56</v>
      </c>
      <c r="BF718" s="6">
        <v>1</v>
      </c>
      <c r="BG718" s="6">
        <v>7.7211104806792703E-64</v>
      </c>
      <c r="BH718" s="7">
        <v>4.3183939588015897E-25</v>
      </c>
      <c r="BI718" s="6">
        <v>2.4703182768571701E-293</v>
      </c>
      <c r="BJ718" s="6">
        <v>0</v>
      </c>
      <c r="BK718" s="6">
        <v>7.0623936476658802E-160</v>
      </c>
      <c r="BL718" s="6">
        <v>1</v>
      </c>
      <c r="BM718" s="6">
        <v>1.0910867653136299E-157</v>
      </c>
      <c r="BN718" s="6">
        <v>3.7584268826270802E-16</v>
      </c>
      <c r="BO718" s="7">
        <v>7.2678544429588494E-48</v>
      </c>
      <c r="BP718" s="6">
        <v>4.10455123787571E-111</v>
      </c>
      <c r="BQ718" s="6">
        <v>4.1163885161130098E-171</v>
      </c>
      <c r="BR718" s="6">
        <v>1.8042422043097901E-78</v>
      </c>
      <c r="BS718" s="6">
        <v>1</v>
      </c>
      <c r="BT718" s="6">
        <v>1.09034530748396E-39</v>
      </c>
      <c r="BU718" s="6">
        <v>2.67156408524233E-20</v>
      </c>
      <c r="BV718" s="7">
        <v>1.8812649435879501E-79</v>
      </c>
      <c r="BW718">
        <v>294</v>
      </c>
      <c r="BX718">
        <v>306</v>
      </c>
      <c r="BY718">
        <v>270</v>
      </c>
      <c r="BZ718">
        <v>287</v>
      </c>
      <c r="CA718">
        <v>251</v>
      </c>
      <c r="CB718">
        <v>194</v>
      </c>
      <c r="CC718">
        <v>216</v>
      </c>
      <c r="CD718">
        <v>226</v>
      </c>
      <c r="CE718">
        <v>227</v>
      </c>
      <c r="CF718" s="1">
        <v>249</v>
      </c>
      <c r="CH718" s="43">
        <v>5.1516470758961E-2</v>
      </c>
      <c r="CJ718" s="27" t="s">
        <v>72357</v>
      </c>
    </row>
    <row r="719" spans="1:88">
      <c r="A719" s="27">
        <v>716</v>
      </c>
      <c r="B719" t="s">
        <v>70952</v>
      </c>
      <c r="D719" t="s">
        <v>71555</v>
      </c>
      <c r="E719" t="s">
        <v>71792</v>
      </c>
      <c r="F719" s="29">
        <v>30.0229</v>
      </c>
      <c r="G719" s="29">
        <v>102.7882</v>
      </c>
      <c r="H719" s="31">
        <v>718</v>
      </c>
      <c r="I719" s="29" t="s">
        <v>71881</v>
      </c>
      <c r="J719" s="31" t="s">
        <v>72192</v>
      </c>
      <c r="K719" s="31" t="s">
        <v>72302</v>
      </c>
      <c r="M719" s="48">
        <v>40075</v>
      </c>
      <c r="N719" s="27" t="s">
        <v>71547</v>
      </c>
      <c r="O719" s="54" t="s">
        <v>72391</v>
      </c>
      <c r="P719" s="11"/>
      <c r="Q719" s="11"/>
      <c r="T719" s="6">
        <v>1E-3</v>
      </c>
      <c r="U719" s="6">
        <v>5.0000000000000001E-4</v>
      </c>
      <c r="V719" s="6">
        <v>0</v>
      </c>
      <c r="W719" s="6">
        <v>1.1666666666666668E-3</v>
      </c>
      <c r="X719" s="6">
        <v>0.97716666666666674</v>
      </c>
      <c r="Y719" s="6">
        <v>1.666666666666667E-3</v>
      </c>
      <c r="Z719" s="7">
        <v>1.8166666666666668E-2</v>
      </c>
      <c r="AA719" s="6">
        <v>1E-3</v>
      </c>
      <c r="AB719" s="6">
        <v>1.6666666666666666E-4</v>
      </c>
      <c r="AC719" s="6">
        <v>0</v>
      </c>
      <c r="AD719" s="6">
        <v>2E-3</v>
      </c>
      <c r="AE719" s="6">
        <v>0.81183333333333341</v>
      </c>
      <c r="AF719" s="6">
        <v>0.16350000000000001</v>
      </c>
      <c r="AG719" s="7">
        <v>2.1500000000000002E-2</v>
      </c>
      <c r="AH719" s="6">
        <v>1E-3</v>
      </c>
      <c r="AI719" s="6">
        <v>0</v>
      </c>
      <c r="AJ719" s="6">
        <v>0</v>
      </c>
      <c r="AK719" s="6">
        <v>2E-3</v>
      </c>
      <c r="AL719" s="6">
        <v>0.97516666666666652</v>
      </c>
      <c r="AM719" s="6">
        <v>2.166666666666667E-3</v>
      </c>
      <c r="AN719" s="7">
        <v>1.9666666666666669E-2</v>
      </c>
      <c r="AO719" s="6">
        <v>0</v>
      </c>
      <c r="AP719" s="6">
        <v>0</v>
      </c>
      <c r="AQ719" s="6">
        <v>1.0396938124355101E-222</v>
      </c>
      <c r="AR719" s="6">
        <v>1</v>
      </c>
      <c r="AS719" s="6">
        <v>4.8258857381701903E-81</v>
      </c>
      <c r="AT719" s="7">
        <v>8.8309210467984095E-39</v>
      </c>
      <c r="AU719" s="5">
        <v>4</v>
      </c>
      <c r="AV719" s="6">
        <v>6.5107534397747496E-112</v>
      </c>
      <c r="AW719" s="6">
        <v>1.7398215303150099E-173</v>
      </c>
      <c r="AX719" s="6">
        <v>5.5104112766249804E-59</v>
      </c>
      <c r="AY719" s="6">
        <v>0.99999999999997602</v>
      </c>
      <c r="AZ719" s="6">
        <v>2.3275470898793E-29</v>
      </c>
      <c r="BA719" s="7">
        <v>2.3607372999502399E-14</v>
      </c>
      <c r="BB719" s="6">
        <v>2.5667402428912899E-259</v>
      </c>
      <c r="BC719" s="6">
        <v>8.4981605647052403E-139</v>
      </c>
      <c r="BD719" s="6">
        <f>1.72335531991531*10^-318</f>
        <v>0</v>
      </c>
      <c r="BE719" s="6">
        <v>4.13310653868485E-70</v>
      </c>
      <c r="BF719" s="6">
        <v>1</v>
      </c>
      <c r="BG719" s="6">
        <v>6.8814799352910903E-80</v>
      </c>
      <c r="BH719" s="7">
        <v>8.9695410841285104E-34</v>
      </c>
      <c r="BI719" s="6">
        <v>0</v>
      </c>
      <c r="BJ719" s="6">
        <v>0</v>
      </c>
      <c r="BK719" s="6">
        <v>9.2186897885691197E-219</v>
      </c>
      <c r="BL719" s="6">
        <v>1</v>
      </c>
      <c r="BM719" s="6">
        <v>2.2208405901047999E-184</v>
      </c>
      <c r="BN719" s="6">
        <v>1.2064093432456799E-38</v>
      </c>
      <c r="BO719" s="7">
        <v>1.29410860618315E-80</v>
      </c>
      <c r="BP719" s="6">
        <v>3.49911289652073E-118</v>
      </c>
      <c r="BQ719" s="6">
        <v>7.2717968877278402E-180</v>
      </c>
      <c r="BR719" s="6">
        <v>5.0740101925960704E-63</v>
      </c>
      <c r="BS719" s="6">
        <v>0.99999999999997602</v>
      </c>
      <c r="BT719" s="6">
        <v>8.2634913044963303E-30</v>
      </c>
      <c r="BU719" s="6">
        <v>2.43717431456401E-14</v>
      </c>
      <c r="BV719" s="7">
        <v>4.4088880210488902E-71</v>
      </c>
      <c r="BW719">
        <v>295</v>
      </c>
      <c r="BX719">
        <v>305</v>
      </c>
      <c r="BY719">
        <v>266</v>
      </c>
      <c r="BZ719">
        <v>285</v>
      </c>
      <c r="CA719">
        <v>255</v>
      </c>
      <c r="CB719">
        <v>194</v>
      </c>
      <c r="CC719">
        <v>216</v>
      </c>
      <c r="CD719">
        <v>225</v>
      </c>
      <c r="CE719">
        <v>228</v>
      </c>
      <c r="CF719" s="1">
        <v>242</v>
      </c>
      <c r="CH719" s="43">
        <v>5.8072334079045503E-2</v>
      </c>
      <c r="CJ719" s="27" t="s">
        <v>72357</v>
      </c>
    </row>
    <row r="720" spans="1:88">
      <c r="A720" s="27">
        <v>717</v>
      </c>
      <c r="B720" t="s">
        <v>70952</v>
      </c>
      <c r="D720" t="s">
        <v>71556</v>
      </c>
      <c r="E720" t="s">
        <v>71792</v>
      </c>
      <c r="F720" s="29">
        <v>29.924900000000001</v>
      </c>
      <c r="G720" s="29">
        <v>102.842</v>
      </c>
      <c r="H720" s="31">
        <v>718</v>
      </c>
      <c r="I720" s="29" t="s">
        <v>71881</v>
      </c>
      <c r="J720" s="31" t="s">
        <v>72192</v>
      </c>
      <c r="K720" s="31" t="s">
        <v>72302</v>
      </c>
      <c r="M720" s="48">
        <v>40075</v>
      </c>
      <c r="N720" s="27" t="s">
        <v>71547</v>
      </c>
      <c r="O720" s="54" t="s">
        <v>72391</v>
      </c>
      <c r="P720" s="11"/>
      <c r="Q720" s="11"/>
      <c r="R720" s="11" t="s">
        <v>70990</v>
      </c>
      <c r="S720" s="12" t="s">
        <v>70990</v>
      </c>
      <c r="T720" s="6">
        <v>0</v>
      </c>
      <c r="U720" s="6">
        <v>2.9999999999999996E-3</v>
      </c>
      <c r="V720" s="6">
        <v>1E-3</v>
      </c>
      <c r="W720" s="6">
        <v>1E-3</v>
      </c>
      <c r="X720" s="6">
        <v>0.97516666666666663</v>
      </c>
      <c r="Y720" s="6">
        <v>1.9E-2</v>
      </c>
      <c r="Z720" s="7">
        <v>1E-3</v>
      </c>
      <c r="AA720" s="6">
        <v>0</v>
      </c>
      <c r="AB720" s="6">
        <v>0</v>
      </c>
      <c r="AC720" s="6">
        <v>1E-3</v>
      </c>
      <c r="AD720" s="6">
        <v>2.166666666666667E-3</v>
      </c>
      <c r="AE720" s="6">
        <v>0.81416666666666659</v>
      </c>
      <c r="AF720" s="6">
        <v>0.17949999999999999</v>
      </c>
      <c r="AG720" s="7">
        <v>2.3333333333333335E-3</v>
      </c>
      <c r="AH720" s="6">
        <v>0</v>
      </c>
      <c r="AI720" s="6">
        <v>0</v>
      </c>
      <c r="AJ720" s="6">
        <v>1E-3</v>
      </c>
      <c r="AK720" s="6">
        <v>2.166666666666667E-3</v>
      </c>
      <c r="AL720" s="6">
        <v>0.97383333333333333</v>
      </c>
      <c r="AM720" s="6">
        <v>2.0500000000000001E-2</v>
      </c>
      <c r="AN720" s="7">
        <v>1.8333333333333335E-3</v>
      </c>
      <c r="AO720" s="6">
        <v>0</v>
      </c>
      <c r="AP720" s="6">
        <v>0</v>
      </c>
      <c r="AQ720" s="6">
        <v>3.2203693530938902E-206</v>
      </c>
      <c r="AR720" s="6">
        <v>1</v>
      </c>
      <c r="AS720" s="6">
        <v>1.39059415194675E-71</v>
      </c>
      <c r="AT720" s="7">
        <v>3.7133888238155399E-37</v>
      </c>
      <c r="AU720" s="5">
        <v>4</v>
      </c>
      <c r="AV720" s="6"/>
      <c r="AW720" s="6"/>
      <c r="AX720" s="6"/>
      <c r="AY720" s="6"/>
      <c r="AZ720" s="6"/>
      <c r="BA720" s="7"/>
      <c r="BB720" s="6">
        <v>2.0594875138056499E-262</v>
      </c>
      <c r="BC720" s="6">
        <v>2.3087563444495399E-133</v>
      </c>
      <c r="BD720" s="6">
        <v>1.2706429100328499E-299</v>
      </c>
      <c r="BE720" s="6">
        <v>4.1702625397794601E-68</v>
      </c>
      <c r="BF720" s="6">
        <v>1</v>
      </c>
      <c r="BG720" s="6">
        <v>1.84893445721561E-68</v>
      </c>
      <c r="BH720" s="7">
        <v>4.0453001670381001E-32</v>
      </c>
      <c r="BI720" s="6">
        <v>0</v>
      </c>
      <c r="BJ720" s="6">
        <v>0</v>
      </c>
      <c r="BK720" s="6">
        <v>1.8749908552175402E-201</v>
      </c>
      <c r="BL720" s="6">
        <v>1</v>
      </c>
      <c r="BM720" s="6">
        <v>9.6812457614591996E-185</v>
      </c>
      <c r="BN720" s="6">
        <v>4.1125121926179503E-37</v>
      </c>
      <c r="BO720" s="7">
        <v>1.8050235572527199E-70</v>
      </c>
      <c r="BP720" s="6"/>
      <c r="BQ720" s="6"/>
      <c r="BR720" s="6"/>
      <c r="BS720" s="6"/>
      <c r="BT720" s="6"/>
      <c r="BU720" s="6"/>
      <c r="BV720" s="7"/>
      <c r="BW720">
        <v>294</v>
      </c>
      <c r="BX720">
        <v>305</v>
      </c>
      <c r="BY720">
        <v>270</v>
      </c>
      <c r="BZ720">
        <v>287</v>
      </c>
      <c r="CA720">
        <v>251</v>
      </c>
      <c r="CB720">
        <v>194</v>
      </c>
      <c r="CC720">
        <v>217</v>
      </c>
      <c r="CD720">
        <v>226</v>
      </c>
      <c r="CE720">
        <v>227</v>
      </c>
      <c r="CF720" s="1">
        <v>249</v>
      </c>
      <c r="CH720" s="43">
        <v>8.9586046775015596E-2</v>
      </c>
      <c r="CJ720" s="27" t="s">
        <v>72357</v>
      </c>
    </row>
    <row r="721" spans="1:88">
      <c r="A721" s="27">
        <v>718</v>
      </c>
      <c r="B721" t="s">
        <v>70952</v>
      </c>
      <c r="D721" t="s">
        <v>71557</v>
      </c>
      <c r="E721" t="s">
        <v>71792</v>
      </c>
      <c r="F721" s="29">
        <v>26.617100000000001</v>
      </c>
      <c r="G721" s="29">
        <v>106.7509</v>
      </c>
      <c r="H721" s="31">
        <v>1073</v>
      </c>
      <c r="I721" s="29" t="s">
        <v>71881</v>
      </c>
      <c r="J721" s="31" t="s">
        <v>72221</v>
      </c>
      <c r="K721" s="31" t="s">
        <v>72226</v>
      </c>
      <c r="M721" s="48">
        <v>39786</v>
      </c>
      <c r="N721" s="27" t="s">
        <v>71547</v>
      </c>
      <c r="O721" s="54" t="s">
        <v>72391</v>
      </c>
      <c r="P721" s="11"/>
      <c r="Q721" s="11"/>
      <c r="R721" s="11" t="s">
        <v>70990</v>
      </c>
      <c r="S721" s="12" t="s">
        <v>70990</v>
      </c>
      <c r="T721" s="6">
        <v>1.9E-2</v>
      </c>
      <c r="U721" s="6">
        <v>1E-3</v>
      </c>
      <c r="V721" s="6">
        <v>3.1666666666666666E-3</v>
      </c>
      <c r="W721" s="6">
        <v>1.6666666666666666E-4</v>
      </c>
      <c r="X721" s="6">
        <v>0.97250000000000014</v>
      </c>
      <c r="Y721" s="6">
        <v>0</v>
      </c>
      <c r="Z721" s="7">
        <v>4.1666666666666666E-3</v>
      </c>
      <c r="AA721" s="6">
        <v>2.2999999999999996E-2</v>
      </c>
      <c r="AB721" s="6">
        <v>2.5000000000000001E-3</v>
      </c>
      <c r="AC721" s="6">
        <v>2.5000000000000001E-3</v>
      </c>
      <c r="AD721" s="6">
        <v>0</v>
      </c>
      <c r="AE721" s="6">
        <v>0.80649999999999988</v>
      </c>
      <c r="AF721" s="6">
        <v>0.16116666666666665</v>
      </c>
      <c r="AG721" s="7">
        <v>3.8333333333333331E-3</v>
      </c>
      <c r="AH721" s="6">
        <v>2.2499999999999996E-2</v>
      </c>
      <c r="AI721" s="6">
        <v>1.6666666666666668E-3</v>
      </c>
      <c r="AJ721" s="6">
        <v>2.6666666666666666E-3</v>
      </c>
      <c r="AK721" s="6">
        <v>0</v>
      </c>
      <c r="AL721" s="6">
        <v>0.96966666666666657</v>
      </c>
      <c r="AM721" s="6">
        <v>0</v>
      </c>
      <c r="AN721" s="7">
        <v>2.8333333333333335E-3</v>
      </c>
      <c r="AO721" s="6">
        <v>0</v>
      </c>
      <c r="AP721" s="6">
        <v>0</v>
      </c>
      <c r="AQ721" s="6">
        <v>2.4930064041366401E-200</v>
      </c>
      <c r="AR721" s="6">
        <v>1</v>
      </c>
      <c r="AS721" s="6">
        <v>1.6600758722803901E-71</v>
      </c>
      <c r="AT721" s="7">
        <v>1.62893941396853E-33</v>
      </c>
      <c r="AU721" s="5">
        <v>4</v>
      </c>
      <c r="AV721" s="6">
        <v>5.4077241156452602E-112</v>
      </c>
      <c r="AW721" s="6">
        <v>7.5168115501063097E-183</v>
      </c>
      <c r="AX721" s="6">
        <v>1.13198018641923E-73</v>
      </c>
      <c r="AY721" s="6">
        <v>1</v>
      </c>
      <c r="AZ721" s="6">
        <v>9.8538912845582293E-43</v>
      </c>
      <c r="BA721" s="7">
        <v>7.9323763512692793E-21</v>
      </c>
      <c r="BB721" s="6">
        <v>2.3184222542199499E-259</v>
      </c>
      <c r="BC721" s="6">
        <v>6.5482662676784096E-146</v>
      </c>
      <c r="BD721" s="6">
        <f>1.99361125385962*10^-316</f>
        <v>0</v>
      </c>
      <c r="BE721" s="6">
        <v>2.7342231808117901E-75</v>
      </c>
      <c r="BF721" s="6">
        <v>1</v>
      </c>
      <c r="BG721" s="6">
        <v>2.4331555361176802E-78</v>
      </c>
      <c r="BH721" s="7">
        <v>2.5083311386434599E-37</v>
      </c>
      <c r="BI721" s="6">
        <v>0</v>
      </c>
      <c r="BJ721" s="6">
        <v>0</v>
      </c>
      <c r="BK721" s="6">
        <v>7.7856285537973304E-196</v>
      </c>
      <c r="BL721" s="6">
        <v>1</v>
      </c>
      <c r="BM721" s="6">
        <v>1.1523852038207601E-189</v>
      </c>
      <c r="BN721" s="6">
        <v>2.08584538691381E-33</v>
      </c>
      <c r="BO721" s="7">
        <v>4.3858629362243801E-71</v>
      </c>
      <c r="BP721" s="6">
        <v>2.90427567338976E-117</v>
      </c>
      <c r="BQ721" s="6">
        <v>3.2246295512998301E-188</v>
      </c>
      <c r="BR721" s="6">
        <v>1.6826089147446699E-76</v>
      </c>
      <c r="BS721" s="6">
        <v>1</v>
      </c>
      <c r="BT721" s="6">
        <v>3.0057234787879202E-43</v>
      </c>
      <c r="BU721" s="6">
        <v>9.7807877061658594E-21</v>
      </c>
      <c r="BV721" s="7">
        <v>1.12541196303426E-85</v>
      </c>
      <c r="BW721">
        <v>294</v>
      </c>
      <c r="BX721">
        <v>306</v>
      </c>
      <c r="BY721">
        <v>270</v>
      </c>
      <c r="BZ721">
        <v>287</v>
      </c>
      <c r="CA721">
        <v>251</v>
      </c>
      <c r="CB721">
        <v>194</v>
      </c>
      <c r="CC721">
        <v>216</v>
      </c>
      <c r="CD721">
        <v>226</v>
      </c>
      <c r="CE721">
        <v>227</v>
      </c>
      <c r="CF721" s="1">
        <v>249</v>
      </c>
      <c r="CH721" s="43">
        <v>6.39020374562667E-2</v>
      </c>
      <c r="CJ721" s="27" t="s">
        <v>72357</v>
      </c>
    </row>
    <row r="722" spans="1:88">
      <c r="A722" s="27">
        <v>719</v>
      </c>
      <c r="B722" t="s">
        <v>70952</v>
      </c>
      <c r="D722" t="s">
        <v>71558</v>
      </c>
      <c r="E722" t="s">
        <v>71792</v>
      </c>
      <c r="F722" s="29">
        <v>28.756399999999999</v>
      </c>
      <c r="G722" s="29">
        <v>105.69289999999999</v>
      </c>
      <c r="H722" s="31">
        <v>332</v>
      </c>
      <c r="I722" s="29" t="s">
        <v>71881</v>
      </c>
      <c r="J722" s="31" t="s">
        <v>72185</v>
      </c>
      <c r="K722" s="31" t="s">
        <v>72186</v>
      </c>
      <c r="M722" s="48">
        <v>39745</v>
      </c>
      <c r="N722" s="27" t="s">
        <v>71547</v>
      </c>
      <c r="O722" s="54" t="s">
        <v>72391</v>
      </c>
      <c r="P722" s="11"/>
      <c r="Q722" s="11" t="s">
        <v>70990</v>
      </c>
      <c r="T722" s="6">
        <v>1E-3</v>
      </c>
      <c r="U722" s="6">
        <v>6.6666666666666664E-4</v>
      </c>
      <c r="V722" s="6">
        <v>1.9E-2</v>
      </c>
      <c r="W722" s="6">
        <v>3.8333333333333331E-3</v>
      </c>
      <c r="X722" s="6">
        <v>0.97233333333333327</v>
      </c>
      <c r="Y722" s="6">
        <v>1E-3</v>
      </c>
      <c r="Z722" s="7">
        <v>2.8333333333333331E-3</v>
      </c>
      <c r="AA722" s="6">
        <v>1E-3</v>
      </c>
      <c r="AB722" s="6">
        <v>0</v>
      </c>
      <c r="AC722" s="6">
        <v>0.02</v>
      </c>
      <c r="AD722" s="6">
        <v>3.8333333333333331E-3</v>
      </c>
      <c r="AE722" s="6">
        <v>0.8085</v>
      </c>
      <c r="AF722" s="6">
        <v>0.16266666666666665</v>
      </c>
      <c r="AG722" s="7">
        <v>3.6666666666666666E-3</v>
      </c>
      <c r="AH722" s="6">
        <v>1E-3</v>
      </c>
      <c r="AI722" s="6">
        <v>0</v>
      </c>
      <c r="AJ722" s="6">
        <v>2.0500000000000001E-2</v>
      </c>
      <c r="AK722" s="6">
        <v>3.5000000000000001E-3</v>
      </c>
      <c r="AL722" s="6">
        <v>0.97033333333333338</v>
      </c>
      <c r="AM722" s="6">
        <v>1.1666666666666668E-3</v>
      </c>
      <c r="AN722" s="7">
        <v>3.6666666666666666E-3</v>
      </c>
      <c r="AO722" s="6">
        <v>0</v>
      </c>
      <c r="AP722" s="6">
        <v>0</v>
      </c>
      <c r="AQ722" s="6">
        <v>1.0230130409383099E-209</v>
      </c>
      <c r="AR722" s="6">
        <v>1</v>
      </c>
      <c r="AS722" s="6">
        <v>3.2606337697292898E-79</v>
      </c>
      <c r="AT722" s="7">
        <v>3.4988866699880499E-44</v>
      </c>
      <c r="AU722" s="5">
        <v>4</v>
      </c>
      <c r="AV722" s="6">
        <v>6.1810664274803399E-111</v>
      </c>
      <c r="AW722" s="6">
        <v>4.4340154958032903E-177</v>
      </c>
      <c r="AX722" s="6">
        <v>9.7739059921719501E-68</v>
      </c>
      <c r="AY722" s="6">
        <v>0.999999999999999</v>
      </c>
      <c r="AZ722" s="6">
        <v>1.79681107536608E-34</v>
      </c>
      <c r="BA722" s="7">
        <v>8.7999030241205598E-16</v>
      </c>
      <c r="BB722" s="6">
        <v>2.5720364117846E-279</v>
      </c>
      <c r="BC722" s="6">
        <v>1.9245933163292899E-131</v>
      </c>
      <c r="BD722" s="6">
        <v>2.0857710431558399E-287</v>
      </c>
      <c r="BE722" s="6">
        <v>3.8864393710897897E-73</v>
      </c>
      <c r="BF722" s="6">
        <v>1</v>
      </c>
      <c r="BG722" s="6">
        <v>2.5000855064066001E-88</v>
      </c>
      <c r="BH722" s="7">
        <v>3.68483914985344E-38</v>
      </c>
      <c r="BI722" s="6">
        <v>0</v>
      </c>
      <c r="BJ722" s="6">
        <v>0</v>
      </c>
      <c r="BK722" s="6">
        <v>7.2608839278463696E-203</v>
      </c>
      <c r="BL722" s="6">
        <v>1</v>
      </c>
      <c r="BM722" s="6">
        <v>1.2766211284956099E-186</v>
      </c>
      <c r="BN722" s="6">
        <v>3.6976521248063799E-44</v>
      </c>
      <c r="BO722" s="7">
        <v>6.3535931340776497E-76</v>
      </c>
      <c r="BP722" s="6">
        <v>3.10110049052787E-117</v>
      </c>
      <c r="BQ722" s="6">
        <v>1.5643000785797199E-183</v>
      </c>
      <c r="BR722" s="6">
        <v>2.5776409652413698E-71</v>
      </c>
      <c r="BS722" s="6">
        <v>0.999999999999999</v>
      </c>
      <c r="BT722" s="6">
        <v>1.20980736911248E-34</v>
      </c>
      <c r="BU722" s="6">
        <v>7.37119656463937E-16</v>
      </c>
      <c r="BV722" s="7">
        <v>3.11625270901976E-77</v>
      </c>
      <c r="BW722">
        <v>294</v>
      </c>
      <c r="BX722">
        <v>306</v>
      </c>
      <c r="BY722">
        <v>270</v>
      </c>
      <c r="BZ722">
        <v>287</v>
      </c>
      <c r="CA722">
        <v>251</v>
      </c>
      <c r="CB722">
        <v>194</v>
      </c>
      <c r="CC722">
        <v>216</v>
      </c>
      <c r="CD722">
        <v>226</v>
      </c>
      <c r="CE722">
        <v>227</v>
      </c>
      <c r="CF722" s="1">
        <v>249</v>
      </c>
      <c r="CH722" s="43">
        <v>9.0379865929671899E-2</v>
      </c>
      <c r="CJ722" s="27" t="s">
        <v>72357</v>
      </c>
    </row>
    <row r="723" spans="1:88">
      <c r="A723" s="27">
        <v>720</v>
      </c>
      <c r="B723" t="s">
        <v>70952</v>
      </c>
      <c r="D723" t="s">
        <v>71559</v>
      </c>
      <c r="E723" t="s">
        <v>71792</v>
      </c>
      <c r="F723" s="29">
        <v>26.614799999999999</v>
      </c>
      <c r="G723" s="29">
        <v>106.7484</v>
      </c>
      <c r="H723" s="31">
        <v>1095</v>
      </c>
      <c r="I723" s="29" t="s">
        <v>71881</v>
      </c>
      <c r="J723" s="31" t="s">
        <v>72221</v>
      </c>
      <c r="K723" s="31" t="s">
        <v>72226</v>
      </c>
      <c r="M723" s="48">
        <v>39786</v>
      </c>
      <c r="N723" s="27" t="s">
        <v>71547</v>
      </c>
      <c r="O723" s="54" t="s">
        <v>72391</v>
      </c>
      <c r="P723" s="11"/>
      <c r="Q723" s="11"/>
      <c r="R723" s="11" t="s">
        <v>70990</v>
      </c>
      <c r="S723" s="12" t="s">
        <v>70990</v>
      </c>
      <c r="T723" s="6">
        <v>0</v>
      </c>
      <c r="U723" s="6">
        <v>1.1666666666666668E-3</v>
      </c>
      <c r="V723" s="6">
        <v>0</v>
      </c>
      <c r="W723" s="6">
        <v>3.0000000000000005E-3</v>
      </c>
      <c r="X723" s="6">
        <v>0.97116666666666662</v>
      </c>
      <c r="Y723" s="6">
        <v>5.0000000000000001E-4</v>
      </c>
      <c r="Z723" s="7">
        <v>2.3833333333333331E-2</v>
      </c>
      <c r="AA723" s="6">
        <v>0</v>
      </c>
      <c r="AB723" s="6">
        <v>9.6666666666666672E-3</v>
      </c>
      <c r="AC723" s="6">
        <v>0</v>
      </c>
      <c r="AD723" s="6">
        <v>1.5000000000000002E-3</v>
      </c>
      <c r="AE723" s="6">
        <v>0.8071666666666667</v>
      </c>
      <c r="AF723" s="6">
        <v>0.16216666666666665</v>
      </c>
      <c r="AG723" s="7">
        <v>1.95E-2</v>
      </c>
      <c r="AH723" s="6">
        <v>0</v>
      </c>
      <c r="AI723" s="6">
        <v>1.1333333333333332E-2</v>
      </c>
      <c r="AJ723" s="6">
        <v>0</v>
      </c>
      <c r="AK723" s="6">
        <v>2E-3</v>
      </c>
      <c r="AL723" s="6">
        <v>0.97233333333333327</v>
      </c>
      <c r="AM723" s="6">
        <v>1E-3</v>
      </c>
      <c r="AN723" s="7">
        <v>1.3333333333333331E-2</v>
      </c>
      <c r="AO723" s="6">
        <v>0</v>
      </c>
      <c r="AP723" s="6">
        <v>0</v>
      </c>
      <c r="AQ723" s="6">
        <v>4.7585088862015596E-214</v>
      </c>
      <c r="AR723" s="6">
        <v>1</v>
      </c>
      <c r="AS723" s="6">
        <v>7.47990376179008E-78</v>
      </c>
      <c r="AT723" s="7">
        <v>1.9144973040888198E-46</v>
      </c>
      <c r="AU723" s="5">
        <v>4</v>
      </c>
      <c r="AV723" s="6">
        <v>3.7362851833598799E-119</v>
      </c>
      <c r="AW723" s="6">
        <v>1.2340902268394399E-184</v>
      </c>
      <c r="AX723" s="6">
        <v>1.40654954934782E-78</v>
      </c>
      <c r="AY723" s="6">
        <v>1</v>
      </c>
      <c r="AZ723" s="6">
        <v>1.54842678476212E-44</v>
      </c>
      <c r="BA723" s="7">
        <v>7.4719550088358E-22</v>
      </c>
      <c r="BB723" s="6">
        <v>6.1282987524767397E-282</v>
      </c>
      <c r="BC723" s="6">
        <v>5.5360119710486398E-146</v>
      </c>
      <c r="BD723" s="6">
        <f>1.45278026897035*10^-318</f>
        <v>0</v>
      </c>
      <c r="BE723" s="6">
        <v>1.7625176367134101E-78</v>
      </c>
      <c r="BF723" s="6">
        <v>1</v>
      </c>
      <c r="BG723" s="6">
        <v>4.7448705005042398E-90</v>
      </c>
      <c r="BH723" s="7">
        <v>8.6489257516953506E-45</v>
      </c>
      <c r="BI723" s="6">
        <v>0</v>
      </c>
      <c r="BJ723" s="6">
        <v>0</v>
      </c>
      <c r="BK723" s="6">
        <v>3.97841498465205E-210</v>
      </c>
      <c r="BL723" s="6">
        <v>1</v>
      </c>
      <c r="BM723" s="6">
        <v>4.4331939533341597E-201</v>
      </c>
      <c r="BN723" s="6">
        <v>2.1876043770227E-46</v>
      </c>
      <c r="BO723" s="7">
        <v>7.3072094889707497E-78</v>
      </c>
      <c r="BP723" s="6">
        <v>1.7843367085240301E-128</v>
      </c>
      <c r="BQ723" s="6">
        <v>4.0142802851605098E-194</v>
      </c>
      <c r="BR723" s="6">
        <v>2.19871113228726E-85</v>
      </c>
      <c r="BS723" s="6">
        <v>1</v>
      </c>
      <c r="BT723" s="6">
        <v>2.5217963108723199E-44</v>
      </c>
      <c r="BU723" s="6">
        <v>3.6495326264809001E-22</v>
      </c>
      <c r="BV723" s="7">
        <v>3.3488351520828899E-87</v>
      </c>
      <c r="BW723">
        <v>294</v>
      </c>
      <c r="BX723">
        <v>306</v>
      </c>
      <c r="BY723">
        <v>270</v>
      </c>
      <c r="BZ723">
        <v>287</v>
      </c>
      <c r="CA723">
        <v>251</v>
      </c>
      <c r="CB723">
        <v>194</v>
      </c>
      <c r="CC723">
        <v>216</v>
      </c>
      <c r="CD723">
        <v>226</v>
      </c>
      <c r="CE723">
        <v>227</v>
      </c>
      <c r="CF723" s="1">
        <v>249</v>
      </c>
      <c r="CH723" s="43">
        <v>8.1234293729180104E-2</v>
      </c>
      <c r="CJ723" s="27" t="s">
        <v>72357</v>
      </c>
    </row>
    <row r="724" spans="1:88">
      <c r="A724" s="27">
        <v>721</v>
      </c>
      <c r="B724" t="s">
        <v>70952</v>
      </c>
      <c r="D724" t="s">
        <v>71560</v>
      </c>
      <c r="E724" t="s">
        <v>71792</v>
      </c>
      <c r="F724" s="29">
        <v>28.8459</v>
      </c>
      <c r="G724" s="29">
        <v>104.5361</v>
      </c>
      <c r="H724" s="31">
        <v>398</v>
      </c>
      <c r="I724" s="29" t="s">
        <v>71881</v>
      </c>
      <c r="J724" s="31" t="s">
        <v>72185</v>
      </c>
      <c r="K724" s="31" t="s">
        <v>72186</v>
      </c>
      <c r="M724" s="48">
        <v>39745</v>
      </c>
      <c r="N724" s="27" t="s">
        <v>71547</v>
      </c>
      <c r="O724" s="54" t="s">
        <v>72391</v>
      </c>
      <c r="P724" s="11"/>
      <c r="Q724" s="11"/>
      <c r="R724" s="11" t="s">
        <v>70990</v>
      </c>
      <c r="T724" s="6">
        <v>0</v>
      </c>
      <c r="U724" s="6">
        <v>2.8333333333333335E-3</v>
      </c>
      <c r="V724" s="6">
        <v>4.6666666666666671E-3</v>
      </c>
      <c r="W724" s="6">
        <v>5.0000000000000001E-4</v>
      </c>
      <c r="X724" s="6">
        <v>0.96783333333333321</v>
      </c>
      <c r="Y724" s="6">
        <v>1.2999999999999999E-2</v>
      </c>
      <c r="Z724" s="7">
        <v>1.0999999999999998E-2</v>
      </c>
      <c r="AA724" s="6">
        <v>0</v>
      </c>
      <c r="AB724" s="6">
        <v>2.8333333333333335E-3</v>
      </c>
      <c r="AC724" s="6">
        <v>6.4999999999999997E-3</v>
      </c>
      <c r="AD724" s="6">
        <v>8.3333333333333339E-4</v>
      </c>
      <c r="AE724" s="6">
        <v>0.8075</v>
      </c>
      <c r="AF724" s="6">
        <v>0.17366666666666666</v>
      </c>
      <c r="AG724" s="7">
        <v>8.8333333333333337E-3</v>
      </c>
      <c r="AH724" s="6">
        <v>0</v>
      </c>
      <c r="AI724" s="6">
        <v>2.6666666666666666E-3</v>
      </c>
      <c r="AJ724" s="6">
        <v>6.3333333333333332E-3</v>
      </c>
      <c r="AK724" s="6">
        <v>3.3333333333333332E-4</v>
      </c>
      <c r="AL724" s="6">
        <v>0.96683333333333332</v>
      </c>
      <c r="AM724" s="6">
        <v>1.5833333333333335E-2</v>
      </c>
      <c r="AN724" s="7">
        <v>8.0000000000000002E-3</v>
      </c>
      <c r="AO724" s="6">
        <f>2.73267708714793*10^-320</f>
        <v>0</v>
      </c>
      <c r="AP724" s="6">
        <v>0</v>
      </c>
      <c r="AQ724" s="6">
        <v>1.01120223589607E-201</v>
      </c>
      <c r="AR724" s="6">
        <v>1</v>
      </c>
      <c r="AS724" s="6">
        <v>2.9334796419660802E-74</v>
      </c>
      <c r="AT724" s="7">
        <v>3.0474237579860802E-38</v>
      </c>
      <c r="AU724" s="5">
        <v>4</v>
      </c>
      <c r="AV724" s="6">
        <v>1.3469172574278499E-100</v>
      </c>
      <c r="AW724" s="6">
        <v>4.6712671376538099E-175</v>
      </c>
      <c r="AX724" s="6">
        <v>3.1756778292463299E-75</v>
      </c>
      <c r="AY724" s="6">
        <v>1</v>
      </c>
      <c r="AZ724" s="6">
        <v>1.6469088555353899E-42</v>
      </c>
      <c r="BA724" s="7">
        <v>1.07787730826185E-17</v>
      </c>
      <c r="BB724" s="6">
        <v>5.7826478929487297E-270</v>
      </c>
      <c r="BC724" s="6">
        <v>1.28224908076803E-123</v>
      </c>
      <c r="BD724" s="6">
        <v>6.8674922308349905E-288</v>
      </c>
      <c r="BE724" s="6">
        <v>2.4598296892839799E-67</v>
      </c>
      <c r="BF724" s="6">
        <v>1</v>
      </c>
      <c r="BG724" s="6">
        <v>8.3211870737258804E-74</v>
      </c>
      <c r="BH724" s="7">
        <v>7.5594803404550807E-30</v>
      </c>
      <c r="BI724" s="6">
        <f>1.92562085466626*10^-319</f>
        <v>0</v>
      </c>
      <c r="BJ724" s="6">
        <v>0</v>
      </c>
      <c r="BK724" s="6">
        <v>1.34176795029971E-194</v>
      </c>
      <c r="BL724" s="6">
        <v>1</v>
      </c>
      <c r="BM724" s="6">
        <v>1.3492354023539901E-185</v>
      </c>
      <c r="BN724" s="6">
        <v>3.3234368127017298E-38</v>
      </c>
      <c r="BO724" s="7">
        <v>5.6774390563891202E-71</v>
      </c>
      <c r="BP724" s="6">
        <v>2.4086129005060799E-110</v>
      </c>
      <c r="BQ724" s="6">
        <v>5.0798778920713798E-185</v>
      </c>
      <c r="BR724" s="6">
        <v>3.9204987688879901E-82</v>
      </c>
      <c r="BS724" s="6">
        <v>1</v>
      </c>
      <c r="BT724" s="6">
        <v>6.9054859763582706E-42</v>
      </c>
      <c r="BU724" s="6">
        <v>3.7362970113166602E-18</v>
      </c>
      <c r="BV724" s="7">
        <v>2.25238726396337E-80</v>
      </c>
      <c r="BW724">
        <v>294</v>
      </c>
      <c r="BX724">
        <v>306</v>
      </c>
      <c r="BY724">
        <v>270</v>
      </c>
      <c r="BZ724">
        <v>287</v>
      </c>
      <c r="CA724">
        <v>251</v>
      </c>
      <c r="CB724">
        <v>194</v>
      </c>
      <c r="CC724">
        <v>217</v>
      </c>
      <c r="CD724">
        <v>226</v>
      </c>
      <c r="CE724">
        <v>227</v>
      </c>
      <c r="CF724" s="1">
        <v>249</v>
      </c>
      <c r="CH724" s="43">
        <v>8.6785606289688497E-2</v>
      </c>
      <c r="CJ724" s="27" t="s">
        <v>72357</v>
      </c>
    </row>
    <row r="725" spans="1:88">
      <c r="A725" s="27">
        <v>722</v>
      </c>
      <c r="B725" t="s">
        <v>70952</v>
      </c>
      <c r="D725" t="s">
        <v>71561</v>
      </c>
      <c r="E725" t="s">
        <v>71792</v>
      </c>
      <c r="F725" s="29">
        <v>26.6389</v>
      </c>
      <c r="G725" s="29">
        <v>106.61920000000001</v>
      </c>
      <c r="H725" s="31">
        <v>1300</v>
      </c>
      <c r="I725" s="29" t="s">
        <v>71881</v>
      </c>
      <c r="J725" s="31" t="s">
        <v>72221</v>
      </c>
      <c r="K725" s="31" t="s">
        <v>72226</v>
      </c>
      <c r="M725" s="48">
        <v>39786</v>
      </c>
      <c r="N725" s="27" t="s">
        <v>71547</v>
      </c>
      <c r="O725" s="54" t="s">
        <v>72391</v>
      </c>
      <c r="P725" s="11"/>
      <c r="Q725" s="11"/>
      <c r="T725" s="6">
        <v>1E-3</v>
      </c>
      <c r="U725" s="6">
        <v>6.6666666666666664E-4</v>
      </c>
      <c r="V725" s="6">
        <v>0</v>
      </c>
      <c r="W725" s="6">
        <v>0</v>
      </c>
      <c r="X725" s="6">
        <v>0.96599999999999986</v>
      </c>
      <c r="Y725" s="6">
        <v>0</v>
      </c>
      <c r="Z725" s="7">
        <v>3.15E-2</v>
      </c>
      <c r="AA725" s="6">
        <v>2.9999999999999996E-3</v>
      </c>
      <c r="AB725" s="6">
        <v>1.9666666666666669E-2</v>
      </c>
      <c r="AC725" s="6">
        <v>0</v>
      </c>
      <c r="AD725" s="6">
        <v>0</v>
      </c>
      <c r="AE725" s="6">
        <v>0.8121666666666667</v>
      </c>
      <c r="AF725" s="6">
        <v>0.16266666666666665</v>
      </c>
      <c r="AG725" s="7">
        <v>2.166666666666667E-3</v>
      </c>
      <c r="AH725" s="6">
        <v>5.0000000000000001E-3</v>
      </c>
      <c r="AI725" s="6">
        <v>1.6E-2</v>
      </c>
      <c r="AJ725" s="6">
        <v>0</v>
      </c>
      <c r="AK725" s="6">
        <v>0</v>
      </c>
      <c r="AL725" s="6">
        <v>0.97666666666666668</v>
      </c>
      <c r="AM725" s="6">
        <v>0</v>
      </c>
      <c r="AN725" s="7">
        <v>1.6666666666666668E-3</v>
      </c>
      <c r="AO725" s="6">
        <v>0</v>
      </c>
      <c r="AP725" s="6">
        <v>0</v>
      </c>
      <c r="AQ725" s="6">
        <v>4.8422427934112199E-207</v>
      </c>
      <c r="AR725" s="6">
        <v>1</v>
      </c>
      <c r="AS725" s="6">
        <v>1.2529575374679001E-64</v>
      </c>
      <c r="AT725" s="7">
        <v>5.8600302184371997E-33</v>
      </c>
      <c r="AU725" s="5">
        <v>4</v>
      </c>
      <c r="AV725" s="6">
        <v>6.6295136740691595E-114</v>
      </c>
      <c r="AW725" s="6">
        <v>1.0644466319591701E-185</v>
      </c>
      <c r="AX725" s="6">
        <v>1.4281253294553599E-79</v>
      </c>
      <c r="AY725" s="6">
        <v>1</v>
      </c>
      <c r="AZ725" s="6">
        <v>5.3061915518609103E-43</v>
      </c>
      <c r="BA725" s="7">
        <v>3.02317879476077E-25</v>
      </c>
      <c r="BB725" s="6">
        <v>1.79382613794487E-267</v>
      </c>
      <c r="BC725" s="6">
        <v>9.8455043681809196E-133</v>
      </c>
      <c r="BD725" s="6">
        <v>1.1059358327296899E-279</v>
      </c>
      <c r="BE725" s="6">
        <v>1.09847740186039E-67</v>
      </c>
      <c r="BF725" s="6">
        <v>1</v>
      </c>
      <c r="BG725" s="6">
        <v>6.6875975294953806E-73</v>
      </c>
      <c r="BH725" s="7">
        <v>3.7830367740695203E-33</v>
      </c>
      <c r="BI725" s="6">
        <v>0</v>
      </c>
      <c r="BJ725" s="6">
        <v>0</v>
      </c>
      <c r="BK725" s="6">
        <v>1.8681138043436901E-203</v>
      </c>
      <c r="BL725" s="6">
        <v>1</v>
      </c>
      <c r="BM725" s="6">
        <v>4.8046767440365397E-170</v>
      </c>
      <c r="BN725" s="6">
        <v>5.6811349314049697E-33</v>
      </c>
      <c r="BO725" s="7">
        <v>4.6728748599606102E-64</v>
      </c>
      <c r="BP725" s="6">
        <v>4.12667812017451E-122</v>
      </c>
      <c r="BQ725" s="6">
        <v>5.1335830980254599E-194</v>
      </c>
      <c r="BR725" s="6">
        <v>2.6125504232518901E-85</v>
      </c>
      <c r="BS725" s="6">
        <v>1</v>
      </c>
      <c r="BT725" s="6">
        <v>3.5001592186969399E-43</v>
      </c>
      <c r="BU725" s="6">
        <v>2.1755246941027201E-25</v>
      </c>
      <c r="BV725" s="7">
        <v>8.50298755400544E-91</v>
      </c>
      <c r="BW725">
        <v>294</v>
      </c>
      <c r="BX725">
        <v>306</v>
      </c>
      <c r="BY725">
        <v>270</v>
      </c>
      <c r="BZ725">
        <v>287</v>
      </c>
      <c r="CA725">
        <v>251</v>
      </c>
      <c r="CB725">
        <v>194</v>
      </c>
      <c r="CC725">
        <v>216</v>
      </c>
      <c r="CD725">
        <v>226</v>
      </c>
      <c r="CE725">
        <v>227</v>
      </c>
      <c r="CF725" s="1">
        <v>249</v>
      </c>
      <c r="CH725" s="43">
        <v>5.3982496138854197E-2</v>
      </c>
      <c r="CJ725" s="27" t="s">
        <v>72357</v>
      </c>
    </row>
    <row r="726" spans="1:88">
      <c r="A726" s="27">
        <v>723</v>
      </c>
      <c r="B726" t="s">
        <v>70952</v>
      </c>
      <c r="D726" t="s">
        <v>71562</v>
      </c>
      <c r="E726" t="s">
        <v>71792</v>
      </c>
      <c r="F726" s="29">
        <v>30.0825</v>
      </c>
      <c r="G726" s="29">
        <v>103.08410000000001</v>
      </c>
      <c r="H726" s="31">
        <v>672</v>
      </c>
      <c r="I726" s="29" t="s">
        <v>71881</v>
      </c>
      <c r="J726" s="31" t="s">
        <v>72185</v>
      </c>
      <c r="K726" s="31" t="s">
        <v>72191</v>
      </c>
      <c r="M726" s="48">
        <v>39747</v>
      </c>
      <c r="N726" s="27" t="s">
        <v>71547</v>
      </c>
      <c r="O726" s="54" t="s">
        <v>72391</v>
      </c>
      <c r="P726" s="11"/>
      <c r="Q726" s="11"/>
      <c r="T726" s="6">
        <v>0</v>
      </c>
      <c r="U726" s="6">
        <v>0</v>
      </c>
      <c r="V726" s="6">
        <v>2.8333333333333331E-3</v>
      </c>
      <c r="W726" s="6">
        <v>2.5000000000000001E-3</v>
      </c>
      <c r="X726" s="6">
        <v>0.96416666666666673</v>
      </c>
      <c r="Y726" s="6">
        <v>1.7000000000000001E-2</v>
      </c>
      <c r="Z726" s="7">
        <v>1.2999999999999998E-2</v>
      </c>
      <c r="AA726" s="6">
        <v>0</v>
      </c>
      <c r="AB726" s="6">
        <v>1E-3</v>
      </c>
      <c r="AC726" s="6">
        <v>3.1666666666666666E-3</v>
      </c>
      <c r="AD726" s="6">
        <v>1.6666666666666668E-3</v>
      </c>
      <c r="AE726" s="6">
        <v>0.8048333333333334</v>
      </c>
      <c r="AF726" s="6">
        <v>0.17600000000000002</v>
      </c>
      <c r="AG726" s="7">
        <v>1.3333333333333331E-2</v>
      </c>
      <c r="AH726" s="6">
        <v>0</v>
      </c>
      <c r="AI726" s="6">
        <v>1E-3</v>
      </c>
      <c r="AJ726" s="6">
        <v>2.3333333333333335E-3</v>
      </c>
      <c r="AK726" s="6">
        <v>2.1666666666666666E-3</v>
      </c>
      <c r="AL726" s="6">
        <v>0.96366666666666667</v>
      </c>
      <c r="AM726" s="6">
        <v>1.9333333333333334E-2</v>
      </c>
      <c r="AN726" s="7">
        <v>1.1333333333333332E-2</v>
      </c>
      <c r="AO726" s="6">
        <v>0</v>
      </c>
      <c r="AP726" s="6">
        <v>0</v>
      </c>
      <c r="AQ726" s="6">
        <v>5.2229016629696701E-210</v>
      </c>
      <c r="AR726" s="6">
        <v>1</v>
      </c>
      <c r="AS726" s="6">
        <v>1.69125897995391E-71</v>
      </c>
      <c r="AT726" s="7">
        <v>2.27365804072709E-37</v>
      </c>
      <c r="AU726" s="5">
        <v>4</v>
      </c>
      <c r="AV726" s="6">
        <v>1.79944472696355E-98</v>
      </c>
      <c r="AW726" s="6">
        <v>5.1420808023128998E-152</v>
      </c>
      <c r="AX726" s="6">
        <v>1.02189893426872E-54</v>
      </c>
      <c r="AY726" s="6">
        <v>0.99999999999996803</v>
      </c>
      <c r="AZ726" s="6">
        <v>1.1091565564778001E-28</v>
      </c>
      <c r="BA726" s="7">
        <v>3.1982424440439697E-14</v>
      </c>
      <c r="BB726" s="6">
        <v>1.4585892453527199E-274</v>
      </c>
      <c r="BC726" s="6">
        <v>3.5703623024112399E-145</v>
      </c>
      <c r="BD726" s="6">
        <f>3.01497558975031*10^-312</f>
        <v>0</v>
      </c>
      <c r="BE726" s="6">
        <v>2.47212497124905E-74</v>
      </c>
      <c r="BF726" s="6">
        <v>1</v>
      </c>
      <c r="BG726" s="6">
        <v>2.1971294791567801E-77</v>
      </c>
      <c r="BH726" s="7">
        <v>7.6123897774227301E-40</v>
      </c>
      <c r="BI726" s="6">
        <v>0</v>
      </c>
      <c r="BJ726" s="6">
        <v>0</v>
      </c>
      <c r="BK726" s="6">
        <v>6.7899244546809699E-206</v>
      </c>
      <c r="BL726" s="6">
        <v>1</v>
      </c>
      <c r="BM726" s="6">
        <v>1.1239091488122901E-203</v>
      </c>
      <c r="BN726" s="6">
        <v>2.9141711632295001E-37</v>
      </c>
      <c r="BO726" s="7">
        <v>6.0398103783247198E-72</v>
      </c>
      <c r="BP726" s="6">
        <v>7.1131757784265601E-105</v>
      </c>
      <c r="BQ726" s="6">
        <v>1.73034267482935E-158</v>
      </c>
      <c r="BR726" s="6">
        <v>2.3128162295837602E-59</v>
      </c>
      <c r="BS726" s="6">
        <v>0.99999999999996003</v>
      </c>
      <c r="BT726" s="6">
        <v>2.14450252707757E-29</v>
      </c>
      <c r="BU726" s="6">
        <v>4.0134609685800802E-14</v>
      </c>
      <c r="BV726" s="7">
        <v>1.840323966028E-69</v>
      </c>
      <c r="BW726">
        <v>295</v>
      </c>
      <c r="BX726">
        <v>305</v>
      </c>
      <c r="BY726">
        <v>266</v>
      </c>
      <c r="BZ726">
        <v>285</v>
      </c>
      <c r="CA726">
        <v>255</v>
      </c>
      <c r="CB726">
        <v>194</v>
      </c>
      <c r="CC726">
        <v>216</v>
      </c>
      <c r="CD726">
        <v>225</v>
      </c>
      <c r="CE726">
        <v>228</v>
      </c>
      <c r="CF726" s="1">
        <v>242</v>
      </c>
      <c r="CH726" s="43">
        <v>8.6946136390779902E-2</v>
      </c>
      <c r="CJ726" s="27" t="s">
        <v>72357</v>
      </c>
    </row>
    <row r="727" spans="1:88">
      <c r="A727" s="27">
        <v>724</v>
      </c>
      <c r="B727" t="s">
        <v>70952</v>
      </c>
      <c r="D727" t="s">
        <v>71563</v>
      </c>
      <c r="E727" t="s">
        <v>71792</v>
      </c>
      <c r="F727" s="29">
        <v>28.653400000000001</v>
      </c>
      <c r="G727" s="29">
        <v>104.94929999999999</v>
      </c>
      <c r="H727" s="31">
        <v>263</v>
      </c>
      <c r="I727" s="29" t="s">
        <v>71881</v>
      </c>
      <c r="J727" s="31" t="s">
        <v>72185</v>
      </c>
      <c r="K727" s="31" t="s">
        <v>72188</v>
      </c>
      <c r="M727" s="48">
        <v>40093</v>
      </c>
      <c r="N727" s="27" t="s">
        <v>71547</v>
      </c>
      <c r="O727" s="54" t="s">
        <v>72391</v>
      </c>
      <c r="P727" s="11"/>
      <c r="Q727" s="11"/>
      <c r="S727" s="12" t="s">
        <v>70990</v>
      </c>
      <c r="T727" s="6">
        <v>0</v>
      </c>
      <c r="U727" s="6">
        <v>0</v>
      </c>
      <c r="V727" s="6">
        <v>2.1000000000000001E-2</v>
      </c>
      <c r="W727" s="6">
        <v>6.6666666666666664E-4</v>
      </c>
      <c r="X727" s="6">
        <v>0.96350000000000013</v>
      </c>
      <c r="Y727" s="6">
        <v>1.3999999999999999E-2</v>
      </c>
      <c r="Z727" s="7">
        <v>6.6666666666666664E-4</v>
      </c>
      <c r="AA727" s="6">
        <v>0</v>
      </c>
      <c r="AB727" s="6">
        <v>0</v>
      </c>
      <c r="AC727" s="6">
        <v>2.1999999999999995E-2</v>
      </c>
      <c r="AD727" s="6">
        <v>8.3333333333333339E-4</v>
      </c>
      <c r="AE727" s="6">
        <v>0.80399999999999994</v>
      </c>
      <c r="AF727" s="6">
        <v>0.17283333333333331</v>
      </c>
      <c r="AG727" s="7">
        <v>3.3333333333333332E-4</v>
      </c>
      <c r="AH727" s="6">
        <v>0</v>
      </c>
      <c r="AI727" s="6">
        <v>0</v>
      </c>
      <c r="AJ727" s="6">
        <v>2.1166666666666667E-2</v>
      </c>
      <c r="AK727" s="6">
        <v>8.3333333333333339E-4</v>
      </c>
      <c r="AL727" s="6">
        <v>0.96249999999999991</v>
      </c>
      <c r="AM727" s="6">
        <v>1.4999999999999999E-2</v>
      </c>
      <c r="AN727" s="7">
        <v>1.6666666666666666E-4</v>
      </c>
      <c r="AO727" s="6">
        <v>0</v>
      </c>
      <c r="AP727" s="6">
        <v>0</v>
      </c>
      <c r="AQ727" s="6">
        <v>1.6209839992175299E-218</v>
      </c>
      <c r="AR727" s="6">
        <v>1</v>
      </c>
      <c r="AS727" s="6">
        <v>9.2832002944201996E-83</v>
      </c>
      <c r="AT727" s="7">
        <v>3.2937126551978699E-48</v>
      </c>
      <c r="AU727" s="5">
        <v>4</v>
      </c>
      <c r="AV727" s="6">
        <v>2.4865482043770498E-108</v>
      </c>
      <c r="AW727" s="6">
        <v>1.83907914249399E-170</v>
      </c>
      <c r="AX727" s="6">
        <v>1.7380188484494399E-64</v>
      </c>
      <c r="AY727" s="6">
        <v>0.99999999999977396</v>
      </c>
      <c r="AZ727" s="6">
        <v>2.2861037013379499E-31</v>
      </c>
      <c r="BA727" s="7">
        <v>2.26415318601196E-13</v>
      </c>
      <c r="BB727" s="6">
        <v>5.1990637789569404E-277</v>
      </c>
      <c r="BC727" s="6">
        <v>2.0811142048171899E-141</v>
      </c>
      <c r="BD727" s="6">
        <v>1.0012812599066701E-300</v>
      </c>
      <c r="BE727" s="6">
        <v>1.7768298606857301E-78</v>
      </c>
      <c r="BF727" s="6">
        <v>1</v>
      </c>
      <c r="BG727" s="6">
        <v>2.3598476414273502E-84</v>
      </c>
      <c r="BH727" s="7">
        <v>3.6129234552066199E-40</v>
      </c>
      <c r="BI727" s="6">
        <v>0</v>
      </c>
      <c r="BJ727" s="6">
        <v>0</v>
      </c>
      <c r="BK727" s="6">
        <v>1.9833468820396799E-216</v>
      </c>
      <c r="BL727" s="6">
        <v>1</v>
      </c>
      <c r="BM727" s="6">
        <v>9.7863395931696791E-199</v>
      </c>
      <c r="BN727" s="6">
        <v>4.1633293073445201E-48</v>
      </c>
      <c r="BO727" s="7">
        <v>3.0150992664059501E-84</v>
      </c>
      <c r="BP727" s="6">
        <v>1.71358869035901E-114</v>
      </c>
      <c r="BQ727" s="6">
        <v>9.3733656523824097E-177</v>
      </c>
      <c r="BR727" s="6">
        <v>4.2620214745017702E-68</v>
      </c>
      <c r="BS727" s="6">
        <v>0.99999999999978395</v>
      </c>
      <c r="BT727" s="6">
        <v>1.0149276326511599E-31</v>
      </c>
      <c r="BU727" s="6">
        <v>2.1621873958872499E-13</v>
      </c>
      <c r="BV727" s="7">
        <v>1.6553887930519601E-75</v>
      </c>
      <c r="BW727">
        <v>294</v>
      </c>
      <c r="BX727">
        <v>306</v>
      </c>
      <c r="BY727">
        <v>270</v>
      </c>
      <c r="BZ727">
        <v>287</v>
      </c>
      <c r="CA727">
        <v>251</v>
      </c>
      <c r="CB727">
        <v>194</v>
      </c>
      <c r="CC727">
        <v>216</v>
      </c>
      <c r="CD727">
        <v>226</v>
      </c>
      <c r="CE727">
        <v>227</v>
      </c>
      <c r="CF727" s="1">
        <v>249</v>
      </c>
      <c r="CH727" s="43">
        <v>8.8142268902548199E-2</v>
      </c>
      <c r="CJ727" s="27" t="s">
        <v>72357</v>
      </c>
    </row>
    <row r="728" spans="1:88">
      <c r="A728" s="27">
        <v>725</v>
      </c>
      <c r="B728" t="s">
        <v>70952</v>
      </c>
      <c r="D728" t="s">
        <v>71564</v>
      </c>
      <c r="E728" t="s">
        <v>71792</v>
      </c>
      <c r="F728" s="29">
        <v>28.920200000000001</v>
      </c>
      <c r="G728" s="29">
        <v>104.9144</v>
      </c>
      <c r="H728" s="31">
        <v>338</v>
      </c>
      <c r="I728" s="29" t="s">
        <v>71881</v>
      </c>
      <c r="J728" s="31" t="s">
        <v>72185</v>
      </c>
      <c r="K728" s="31" t="s">
        <v>72189</v>
      </c>
      <c r="M728" s="48">
        <v>40093</v>
      </c>
      <c r="N728" s="27" t="s">
        <v>71547</v>
      </c>
      <c r="O728" s="54" t="s">
        <v>72391</v>
      </c>
      <c r="P728" s="26" t="s">
        <v>70990</v>
      </c>
      <c r="Q728" s="11"/>
      <c r="S728" s="12" t="s">
        <v>70990</v>
      </c>
      <c r="T728" s="6">
        <v>1.6666666666666666E-4</v>
      </c>
      <c r="U728" s="6">
        <v>1E-3</v>
      </c>
      <c r="V728" s="6">
        <v>1.8499999999999999E-2</v>
      </c>
      <c r="W728" s="6">
        <v>5.0000000000000001E-4</v>
      </c>
      <c r="X728" s="6">
        <v>0.96016666666666672</v>
      </c>
      <c r="Y728" s="6">
        <v>1.5166666666666667E-2</v>
      </c>
      <c r="Z728" s="7">
        <v>4.6666666666666662E-3</v>
      </c>
      <c r="AA728" s="6">
        <v>6.6666666666666664E-4</v>
      </c>
      <c r="AB728" s="6">
        <v>0</v>
      </c>
      <c r="AC728" s="6">
        <v>0.02</v>
      </c>
      <c r="AD728" s="6">
        <v>5.0000000000000001E-4</v>
      </c>
      <c r="AE728" s="6">
        <v>0.79983333333333329</v>
      </c>
      <c r="AF728" s="6">
        <v>0.17200000000000001</v>
      </c>
      <c r="AG728" s="7">
        <v>6.8333333333333336E-3</v>
      </c>
      <c r="AH728" s="6">
        <v>1.6666666666666666E-4</v>
      </c>
      <c r="AI728" s="6">
        <v>0</v>
      </c>
      <c r="AJ728" s="6">
        <v>2.0500000000000001E-2</v>
      </c>
      <c r="AK728" s="6">
        <v>1.6666666666666666E-4</v>
      </c>
      <c r="AL728" s="6">
        <v>0.95850000000000002</v>
      </c>
      <c r="AM728" s="6">
        <v>1.5833333333333335E-2</v>
      </c>
      <c r="AN728" s="7">
        <v>4.1666666666666666E-3</v>
      </c>
      <c r="AO728" s="6">
        <v>0</v>
      </c>
      <c r="AP728" s="6">
        <v>0</v>
      </c>
      <c r="AQ728" s="6">
        <v>1.5982954108571098E-207</v>
      </c>
      <c r="AR728" s="6">
        <v>1</v>
      </c>
      <c r="AS728" s="6">
        <v>6.4980076682930102E-80</v>
      </c>
      <c r="AT728" s="7">
        <v>1.25682903038646E-39</v>
      </c>
      <c r="AU728" s="5">
        <v>4</v>
      </c>
      <c r="AV728" s="6">
        <v>6.3858834281903E-105</v>
      </c>
      <c r="AW728" s="6">
        <v>1.5219452401323501E-169</v>
      </c>
      <c r="AX728" s="6">
        <v>4.5828965455020498E-57</v>
      </c>
      <c r="AY728" s="6">
        <v>0.999999999999997</v>
      </c>
      <c r="AZ728" s="6">
        <v>1.29050596265909E-28</v>
      </c>
      <c r="BA728" s="7">
        <v>3.23047859271735E-15</v>
      </c>
      <c r="BB728" s="6">
        <v>3.7512187305384199E-257</v>
      </c>
      <c r="BC728" s="6">
        <v>5.10131580015336E-147</v>
      </c>
      <c r="BD728" s="6">
        <v>1.77140586711775E-299</v>
      </c>
      <c r="BE728" s="6">
        <v>7.0771828155647196E-72</v>
      </c>
      <c r="BF728" s="6">
        <v>1</v>
      </c>
      <c r="BG728" s="6">
        <v>1.1128114170074299E-88</v>
      </c>
      <c r="BH728" s="7">
        <v>2.5979517067555899E-37</v>
      </c>
      <c r="BI728" s="6">
        <v>0</v>
      </c>
      <c r="BJ728" s="6">
        <v>0</v>
      </c>
      <c r="BK728" s="6">
        <v>1.05299364791853E-203</v>
      </c>
      <c r="BL728" s="6">
        <v>1</v>
      </c>
      <c r="BM728" s="6">
        <v>1.9123274064151898E-185</v>
      </c>
      <c r="BN728" s="6">
        <v>1.6455387047298199E-39</v>
      </c>
      <c r="BO728" s="7">
        <v>1.38098840188543E-79</v>
      </c>
      <c r="BP728" s="6">
        <v>3.2368390788859399E-113</v>
      </c>
      <c r="BQ728" s="6">
        <v>4.8046105396019901E-178</v>
      </c>
      <c r="BR728" s="6">
        <v>9.4537734704978405E-63</v>
      </c>
      <c r="BS728" s="6">
        <v>0.999999999999998</v>
      </c>
      <c r="BT728" s="6">
        <v>2.7998053973876402E-28</v>
      </c>
      <c r="BU728" s="6">
        <v>1.5767355795832701E-15</v>
      </c>
      <c r="BV728" s="7">
        <v>1.3879738535257999E-63</v>
      </c>
      <c r="BW728">
        <v>295</v>
      </c>
      <c r="BX728">
        <v>305</v>
      </c>
      <c r="BY728">
        <v>266</v>
      </c>
      <c r="BZ728">
        <v>285</v>
      </c>
      <c r="CA728">
        <v>255</v>
      </c>
      <c r="CB728">
        <v>194</v>
      </c>
      <c r="CC728">
        <v>216</v>
      </c>
      <c r="CD728">
        <v>225</v>
      </c>
      <c r="CE728">
        <v>228</v>
      </c>
      <c r="CF728" s="1">
        <v>242</v>
      </c>
      <c r="CH728" s="43">
        <v>9.0282727488714701E-2</v>
      </c>
      <c r="CJ728" s="27" t="s">
        <v>72357</v>
      </c>
    </row>
    <row r="729" spans="1:88">
      <c r="A729" s="27">
        <v>726</v>
      </c>
      <c r="B729" t="s">
        <v>70952</v>
      </c>
      <c r="D729" t="s">
        <v>71565</v>
      </c>
      <c r="E729" t="s">
        <v>71792</v>
      </c>
      <c r="F729" s="29">
        <v>26.648700000000002</v>
      </c>
      <c r="G729" s="29">
        <v>106.6146</v>
      </c>
      <c r="H729" s="31">
        <v>1284</v>
      </c>
      <c r="I729" s="29" t="s">
        <v>71881</v>
      </c>
      <c r="J729" s="31" t="s">
        <v>72221</v>
      </c>
      <c r="K729" s="31" t="s">
        <v>72226</v>
      </c>
      <c r="M729" s="48">
        <v>39786</v>
      </c>
      <c r="N729" s="27" t="s">
        <v>71547</v>
      </c>
      <c r="O729" s="54" t="s">
        <v>72391</v>
      </c>
      <c r="P729" s="11"/>
      <c r="Q729" s="11"/>
      <c r="T729" s="6">
        <v>3.1666666666666666E-3</v>
      </c>
      <c r="U729" s="6">
        <v>2.166666666666667E-3</v>
      </c>
      <c r="V729" s="6">
        <v>0</v>
      </c>
      <c r="W729" s="6">
        <v>0</v>
      </c>
      <c r="X729" s="6">
        <v>0.95983333333333343</v>
      </c>
      <c r="Y729" s="6">
        <v>0</v>
      </c>
      <c r="Z729" s="7">
        <v>3.3333333333333333E-2</v>
      </c>
      <c r="AA729" s="6">
        <v>2.8333333333333331E-3</v>
      </c>
      <c r="AB729" s="6">
        <v>3.5000000000000001E-3</v>
      </c>
      <c r="AC729" s="6">
        <v>0</v>
      </c>
      <c r="AD729" s="6">
        <v>1.6666666666666666E-4</v>
      </c>
      <c r="AE729" s="6">
        <v>0.79849999999999988</v>
      </c>
      <c r="AF729" s="6">
        <v>0.15966666666666665</v>
      </c>
      <c r="AG729" s="7">
        <v>3.4666666666666665E-2</v>
      </c>
      <c r="AH729" s="6">
        <v>2.166666666666667E-3</v>
      </c>
      <c r="AI729" s="6">
        <v>2.9999999999999996E-3</v>
      </c>
      <c r="AJ729" s="6">
        <v>0</v>
      </c>
      <c r="AK729" s="6">
        <v>0</v>
      </c>
      <c r="AL729" s="6">
        <v>0.95916666666666661</v>
      </c>
      <c r="AM729" s="6">
        <v>0</v>
      </c>
      <c r="AN729" s="7">
        <v>3.4833333333333334E-2</v>
      </c>
      <c r="AO729" s="6">
        <v>0</v>
      </c>
      <c r="AP729" s="6">
        <v>0</v>
      </c>
      <c r="AQ729" s="6">
        <v>4.8011472066908899E-192</v>
      </c>
      <c r="AR729" s="6">
        <v>1</v>
      </c>
      <c r="AS729" s="6">
        <v>3.6243451676937701E-65</v>
      </c>
      <c r="AT729" s="7">
        <v>3.0219018151025001E-30</v>
      </c>
      <c r="AU729" s="5">
        <v>4</v>
      </c>
      <c r="AV729" s="6">
        <v>1.7564638954081701E-106</v>
      </c>
      <c r="AW729" s="6">
        <v>1.48686098591746E-172</v>
      </c>
      <c r="AX729" s="6">
        <v>1.35122544927054E-65</v>
      </c>
      <c r="AY729" s="6">
        <v>1</v>
      </c>
      <c r="AZ729" s="6">
        <v>4.9967502092752701E-35</v>
      </c>
      <c r="BA729" s="7">
        <v>1.44621745191272E-22</v>
      </c>
      <c r="BB729" s="6">
        <v>4.2851645701894903E-262</v>
      </c>
      <c r="BC729" s="6">
        <v>7.6339663638483005E-145</v>
      </c>
      <c r="BD729" s="6">
        <v>0</v>
      </c>
      <c r="BE729" s="6">
        <v>2.1905815131965999E-70</v>
      </c>
      <c r="BF729" s="6">
        <v>1</v>
      </c>
      <c r="BG729" s="6">
        <v>3.0084056446485101E-74</v>
      </c>
      <c r="BH729" s="7">
        <v>5.3350414842059105E-38</v>
      </c>
      <c r="BI729" s="6">
        <v>0</v>
      </c>
      <c r="BJ729" s="6">
        <v>0</v>
      </c>
      <c r="BK729" s="6">
        <v>2.8641605080670301E-188</v>
      </c>
      <c r="BL729" s="6">
        <v>1</v>
      </c>
      <c r="BM729" s="6">
        <v>5.6378931334275602E-182</v>
      </c>
      <c r="BN729" s="6">
        <v>3.4846758458846102E-30</v>
      </c>
      <c r="BO729" s="7">
        <v>3.66602464326174E-65</v>
      </c>
      <c r="BP729" s="6">
        <v>1.60466817769045E-112</v>
      </c>
      <c r="BQ729" s="6">
        <v>1.0159144186651301E-178</v>
      </c>
      <c r="BR729" s="6">
        <v>3.64787985556739E-69</v>
      </c>
      <c r="BS729" s="6">
        <v>1</v>
      </c>
      <c r="BT729" s="6">
        <v>2.3276276450634999E-35</v>
      </c>
      <c r="BU729" s="6">
        <v>1.4513361715860901E-22</v>
      </c>
      <c r="BV729" s="7">
        <v>1.9331278284350901E-76</v>
      </c>
      <c r="BW729">
        <v>294</v>
      </c>
      <c r="BX729">
        <v>306</v>
      </c>
      <c r="BY729">
        <v>270</v>
      </c>
      <c r="BZ729">
        <v>287</v>
      </c>
      <c r="CA729">
        <v>251</v>
      </c>
      <c r="CB729">
        <v>194</v>
      </c>
      <c r="CC729">
        <v>216</v>
      </c>
      <c r="CD729">
        <v>226</v>
      </c>
      <c r="CE729">
        <v>227</v>
      </c>
      <c r="CF729" s="1">
        <v>249</v>
      </c>
      <c r="CH729" s="43">
        <v>5.8034732908331499E-2</v>
      </c>
      <c r="CJ729" s="27" t="s">
        <v>72357</v>
      </c>
    </row>
    <row r="730" spans="1:88">
      <c r="A730" s="27">
        <v>727</v>
      </c>
      <c r="B730" t="s">
        <v>70952</v>
      </c>
      <c r="D730" t="s">
        <v>71566</v>
      </c>
      <c r="E730" t="s">
        <v>71792</v>
      </c>
      <c r="F730" s="29">
        <v>30.2181</v>
      </c>
      <c r="G730" s="29">
        <v>103.4813</v>
      </c>
      <c r="H730" s="31">
        <v>569</v>
      </c>
      <c r="I730" s="29" t="s">
        <v>71881</v>
      </c>
      <c r="J730" s="31" t="s">
        <v>72185</v>
      </c>
      <c r="K730" s="31" t="s">
        <v>72190</v>
      </c>
      <c r="M730" s="48">
        <v>40074</v>
      </c>
      <c r="N730" s="27" t="s">
        <v>71547</v>
      </c>
      <c r="O730" s="54" t="s">
        <v>72391</v>
      </c>
      <c r="P730" s="11"/>
      <c r="Q730" s="11"/>
      <c r="T730" s="6">
        <v>0</v>
      </c>
      <c r="U730" s="6">
        <v>0</v>
      </c>
      <c r="V730" s="6">
        <v>0</v>
      </c>
      <c r="W730" s="6">
        <v>0</v>
      </c>
      <c r="X730" s="6">
        <v>0.95933333333333337</v>
      </c>
      <c r="Y730" s="6">
        <v>3.9333333333333338E-2</v>
      </c>
      <c r="Z730" s="7">
        <v>5.0000000000000001E-4</v>
      </c>
      <c r="AA730" s="6">
        <v>0</v>
      </c>
      <c r="AB730" s="6">
        <v>0</v>
      </c>
      <c r="AC730" s="6">
        <v>0</v>
      </c>
      <c r="AD730" s="6">
        <v>0</v>
      </c>
      <c r="AE730" s="6">
        <v>0.80449999999999999</v>
      </c>
      <c r="AF730" s="6">
        <v>0.19383333333333333</v>
      </c>
      <c r="AG730" s="7">
        <v>5.0000000000000001E-4</v>
      </c>
      <c r="AH730" s="6">
        <v>0</v>
      </c>
      <c r="AI730" s="6">
        <v>0</v>
      </c>
      <c r="AJ730" s="6">
        <v>0</v>
      </c>
      <c r="AK730" s="6">
        <v>3.3333333333333332E-4</v>
      </c>
      <c r="AL730" s="6">
        <v>0.95800000000000007</v>
      </c>
      <c r="AM730" s="6">
        <v>4.0500000000000001E-2</v>
      </c>
      <c r="AN730" s="7">
        <v>6.6666666666666664E-4</v>
      </c>
      <c r="AO730" s="6">
        <v>0</v>
      </c>
      <c r="AP730" s="6">
        <v>0</v>
      </c>
      <c r="AQ730" s="6">
        <v>1.1765093548878799E-223</v>
      </c>
      <c r="AR730" s="6">
        <v>1</v>
      </c>
      <c r="AS730" s="6">
        <v>5.55157850227193E-78</v>
      </c>
      <c r="AT730" s="7">
        <v>1.73604405867849E-39</v>
      </c>
      <c r="AU730" s="5">
        <v>4</v>
      </c>
      <c r="AV730" s="6">
        <v>1.6937494815537199E-102</v>
      </c>
      <c r="AW730" s="6">
        <v>1.4058735343589499E-162</v>
      </c>
      <c r="AX730" s="6">
        <v>1.4562354152821599E-64</v>
      </c>
      <c r="AY730" s="6">
        <v>0.999999999999998</v>
      </c>
      <c r="AZ730" s="6">
        <v>7.1701512571173798E-34</v>
      </c>
      <c r="BA730" s="7">
        <v>2.4957256085644799E-15</v>
      </c>
      <c r="BB730" s="6">
        <v>2.43287777730314E-253</v>
      </c>
      <c r="BC730" s="6">
        <v>1.23889722414096E-140</v>
      </c>
      <c r="BD730" s="6">
        <f>8.09053905708595*10^-312</f>
        <v>0</v>
      </c>
      <c r="BE730" s="6">
        <v>6.1763467859719297E-76</v>
      </c>
      <c r="BF730" s="6">
        <v>1</v>
      </c>
      <c r="BG730" s="6">
        <v>3.8697246897284201E-73</v>
      </c>
      <c r="BH730" s="7">
        <v>4.8999698205175903E-36</v>
      </c>
      <c r="BI730" s="6">
        <v>0</v>
      </c>
      <c r="BJ730" s="6">
        <v>0</v>
      </c>
      <c r="BK730" s="6">
        <v>3.1257802556664501E-222</v>
      </c>
      <c r="BL730" s="6">
        <v>1</v>
      </c>
      <c r="BM730" s="6">
        <v>1.6917157384731701E-185</v>
      </c>
      <c r="BN730" s="6">
        <v>2.30722373606823E-39</v>
      </c>
      <c r="BO730" s="7">
        <v>7.0996357381076401E-80</v>
      </c>
      <c r="BP730" s="6">
        <v>3.3520358107910402E-113</v>
      </c>
      <c r="BQ730" s="6">
        <v>1.6645528369291699E-173</v>
      </c>
      <c r="BR730" s="6">
        <v>9.7274540620054798E-73</v>
      </c>
      <c r="BS730" s="6">
        <v>0.999999999999999</v>
      </c>
      <c r="BT730" s="6">
        <v>3.0156052755949998E-33</v>
      </c>
      <c r="BU730" s="6">
        <v>7.8057965622532898E-16</v>
      </c>
      <c r="BV730" s="7">
        <v>1.8527163721559801E-70</v>
      </c>
      <c r="BW730">
        <v>294</v>
      </c>
      <c r="BX730">
        <v>306</v>
      </c>
      <c r="BY730">
        <v>270</v>
      </c>
      <c r="BZ730">
        <v>287</v>
      </c>
      <c r="CA730">
        <v>251</v>
      </c>
      <c r="CB730">
        <v>194</v>
      </c>
      <c r="CC730">
        <v>217</v>
      </c>
      <c r="CD730">
        <v>226</v>
      </c>
      <c r="CE730">
        <v>227</v>
      </c>
      <c r="CF730" s="1">
        <v>249</v>
      </c>
      <c r="CH730" s="43">
        <v>7.6113512497650804E-2</v>
      </c>
      <c r="CJ730" s="27" t="s">
        <v>72357</v>
      </c>
    </row>
    <row r="731" spans="1:88">
      <c r="A731" s="27">
        <v>728</v>
      </c>
      <c r="B731" t="s">
        <v>70952</v>
      </c>
      <c r="D731" t="s">
        <v>71567</v>
      </c>
      <c r="E731" t="s">
        <v>71792</v>
      </c>
      <c r="F731" s="29">
        <v>26.618600000000001</v>
      </c>
      <c r="G731" s="29">
        <v>106.758</v>
      </c>
      <c r="H731" s="31">
        <v>1102</v>
      </c>
      <c r="I731" s="29" t="s">
        <v>71881</v>
      </c>
      <c r="J731" s="31" t="s">
        <v>72221</v>
      </c>
      <c r="K731" s="31" t="s">
        <v>72226</v>
      </c>
      <c r="M731" s="48">
        <v>39786</v>
      </c>
      <c r="N731" s="27" t="s">
        <v>71547</v>
      </c>
      <c r="O731" s="54" t="s">
        <v>72391</v>
      </c>
      <c r="P731" s="11"/>
      <c r="Q731" s="11"/>
      <c r="T731" s="6">
        <v>1.3333333333333334E-2</v>
      </c>
      <c r="U731" s="6">
        <v>6.9999999999999993E-3</v>
      </c>
      <c r="V731" s="6">
        <v>6.4999999999999997E-3</v>
      </c>
      <c r="W731" s="6">
        <v>6.6666666666666664E-4</v>
      </c>
      <c r="X731" s="6">
        <v>0.95883333333333332</v>
      </c>
      <c r="Y731" s="6">
        <v>0</v>
      </c>
      <c r="Z731" s="7">
        <v>1.3499999999999998E-2</v>
      </c>
      <c r="AA731" s="6">
        <v>1.4999999999999999E-2</v>
      </c>
      <c r="AB731" s="6">
        <v>3.6999999999999998E-2</v>
      </c>
      <c r="AC731" s="6">
        <v>3.3333333333333332E-4</v>
      </c>
      <c r="AD731" s="6">
        <v>0</v>
      </c>
      <c r="AE731" s="6">
        <v>0.78666666666666663</v>
      </c>
      <c r="AF731" s="6">
        <v>0.15733333333333333</v>
      </c>
      <c r="AG731" s="7">
        <v>3.0000000000000005E-3</v>
      </c>
      <c r="AH731" s="6">
        <v>1.9833333333333335E-2</v>
      </c>
      <c r="AI731" s="6">
        <v>2.8000000000000001E-2</v>
      </c>
      <c r="AJ731" s="6">
        <v>5.0000000000000001E-4</v>
      </c>
      <c r="AK731" s="6">
        <v>0</v>
      </c>
      <c r="AL731" s="6">
        <v>0.94883333333333331</v>
      </c>
      <c r="AM731" s="6">
        <v>0</v>
      </c>
      <c r="AN731" s="7">
        <v>2.3333333333333335E-3</v>
      </c>
      <c r="AO731" s="6">
        <f>1.27663254498297*10^-313</f>
        <v>0</v>
      </c>
      <c r="AP731" s="6">
        <v>0</v>
      </c>
      <c r="AQ731" s="6">
        <v>1.9468726825069899E-189</v>
      </c>
      <c r="AR731" s="6">
        <v>1</v>
      </c>
      <c r="AS731" s="6">
        <v>3.8551427292422903E-64</v>
      </c>
      <c r="AT731" s="7">
        <v>3.4502168371537599E-29</v>
      </c>
      <c r="AU731" s="5">
        <v>4</v>
      </c>
      <c r="AV731" s="6">
        <v>5.04727372606845E-104</v>
      </c>
      <c r="AW731" s="6">
        <v>5.0283142399277199E-168</v>
      </c>
      <c r="AX731" s="6">
        <v>4.0748275037950902E-64</v>
      </c>
      <c r="AY731" s="6">
        <v>1</v>
      </c>
      <c r="AZ731" s="6">
        <v>2.5683703389564601E-33</v>
      </c>
      <c r="BA731" s="7">
        <v>1.17889968346454E-20</v>
      </c>
      <c r="BB731" s="6">
        <v>2.73764905870419E-264</v>
      </c>
      <c r="BC731" s="6">
        <v>2.62355592643351E-127</v>
      </c>
      <c r="BD731" s="6">
        <v>4.23426636546079E-300</v>
      </c>
      <c r="BE731" s="6">
        <v>9.14010786107207E-71</v>
      </c>
      <c r="BF731" s="6">
        <v>1</v>
      </c>
      <c r="BG731" s="6">
        <v>8.2737682965337599E-71</v>
      </c>
      <c r="BH731" s="7">
        <v>2.35147498631021E-35</v>
      </c>
      <c r="BI731" s="6">
        <f>1.19173668602279*10^-314</f>
        <v>0</v>
      </c>
      <c r="BJ731" s="6">
        <v>0</v>
      </c>
      <c r="BK731" s="6">
        <v>2.5984040004466901E-186</v>
      </c>
      <c r="BL731" s="6">
        <v>1</v>
      </c>
      <c r="BM731" s="6">
        <v>1.30671467527802E-170</v>
      </c>
      <c r="BN731" s="6">
        <v>3.7369021592359302E-29</v>
      </c>
      <c r="BO731" s="7">
        <v>3.36482876681175E-64</v>
      </c>
      <c r="BP731" s="6">
        <v>7.1059921077325797E-110</v>
      </c>
      <c r="BQ731" s="6">
        <v>4.38092360940499E-174</v>
      </c>
      <c r="BR731" s="6">
        <v>5.6535885884626102E-67</v>
      </c>
      <c r="BS731" s="6">
        <v>1</v>
      </c>
      <c r="BT731" s="6">
        <v>3.2027830243680902E-33</v>
      </c>
      <c r="BU731" s="6">
        <v>8.7904331299804798E-21</v>
      </c>
      <c r="BV731" s="7">
        <v>8.6993872180892705E-71</v>
      </c>
      <c r="BW731">
        <v>294</v>
      </c>
      <c r="BX731">
        <v>306</v>
      </c>
      <c r="BY731">
        <v>270</v>
      </c>
      <c r="BZ731">
        <v>287</v>
      </c>
      <c r="CA731">
        <v>251</v>
      </c>
      <c r="CB731">
        <v>194</v>
      </c>
      <c r="CC731">
        <v>216</v>
      </c>
      <c r="CD731">
        <v>226</v>
      </c>
      <c r="CE731">
        <v>227</v>
      </c>
      <c r="CF731" s="1">
        <v>249</v>
      </c>
      <c r="CH731" s="43">
        <v>5.5844770468528197E-2</v>
      </c>
      <c r="CJ731" s="27" t="s">
        <v>72357</v>
      </c>
    </row>
    <row r="732" spans="1:88">
      <c r="A732" s="27">
        <v>729</v>
      </c>
      <c r="B732" t="s">
        <v>70952</v>
      </c>
      <c r="D732" t="s">
        <v>71568</v>
      </c>
      <c r="E732" t="s">
        <v>71792</v>
      </c>
      <c r="F732" s="29">
        <v>30.074400000000001</v>
      </c>
      <c r="G732" s="29">
        <v>103.04300000000001</v>
      </c>
      <c r="H732" s="31">
        <v>1182</v>
      </c>
      <c r="I732" s="29" t="s">
        <v>71881</v>
      </c>
      <c r="J732" s="31" t="s">
        <v>72192</v>
      </c>
      <c r="K732" s="31" t="s">
        <v>72191</v>
      </c>
      <c r="M732" s="48">
        <v>40074</v>
      </c>
      <c r="N732" s="27" t="s">
        <v>71547</v>
      </c>
      <c r="O732" s="54" t="s">
        <v>72391</v>
      </c>
      <c r="P732" s="11"/>
      <c r="Q732" s="11"/>
      <c r="T732" s="6">
        <v>0</v>
      </c>
      <c r="U732" s="6">
        <v>1.1666666666666668E-3</v>
      </c>
      <c r="V732" s="6">
        <v>0.02</v>
      </c>
      <c r="W732" s="6">
        <v>1E-3</v>
      </c>
      <c r="X732" s="6">
        <v>0.95416666666666661</v>
      </c>
      <c r="Y732" s="6">
        <v>2.3166666666666665E-2</v>
      </c>
      <c r="Z732" s="7">
        <v>1.6666666666666666E-4</v>
      </c>
      <c r="AA732" s="6">
        <v>0</v>
      </c>
      <c r="AB732" s="6">
        <v>1E-3</v>
      </c>
      <c r="AC732" s="6">
        <v>0.02</v>
      </c>
      <c r="AD732" s="6">
        <v>1.1666666666666668E-3</v>
      </c>
      <c r="AE732" s="6">
        <v>0.79749999999999999</v>
      </c>
      <c r="AF732" s="6">
        <v>0.17949999999999999</v>
      </c>
      <c r="AG732" s="7">
        <v>3.3333333333333332E-4</v>
      </c>
      <c r="AH732" s="6">
        <v>0</v>
      </c>
      <c r="AI732" s="6">
        <v>1E-3</v>
      </c>
      <c r="AJ732" s="6">
        <v>1.9833333333333335E-2</v>
      </c>
      <c r="AK732" s="6">
        <v>1.5000000000000002E-3</v>
      </c>
      <c r="AL732" s="6">
        <v>0.95216666666666649</v>
      </c>
      <c r="AM732" s="6">
        <v>2.4499999999999997E-2</v>
      </c>
      <c r="AN732" s="7">
        <v>1.6666666666666666E-4</v>
      </c>
      <c r="AO732" s="6">
        <f>4.82702135986898*10^-321</f>
        <v>0</v>
      </c>
      <c r="AP732" s="6">
        <v>0</v>
      </c>
      <c r="AQ732" s="6">
        <v>1.34280475191099E-212</v>
      </c>
      <c r="AR732" s="6">
        <v>1</v>
      </c>
      <c r="AS732" s="6">
        <v>9.8552185021107804E-76</v>
      </c>
      <c r="AT732" s="7">
        <v>7.9011336753633902E-45</v>
      </c>
      <c r="AU732" s="5">
        <v>4</v>
      </c>
      <c r="AV732" s="6">
        <v>6.7079359992984601E-105</v>
      </c>
      <c r="AW732" s="6">
        <v>2.07658916325871E-168</v>
      </c>
      <c r="AX732" s="6">
        <v>9.6224704077797692E-62</v>
      </c>
      <c r="AY732" s="6">
        <v>1</v>
      </c>
      <c r="AZ732" s="6">
        <v>2.4543215950730301E-32</v>
      </c>
      <c r="BA732" s="7">
        <v>5.9590128851820201E-20</v>
      </c>
      <c r="BB732" s="6">
        <v>9.9242386841182696E-275</v>
      </c>
      <c r="BC732" s="6">
        <v>1.4764556123649599E-131</v>
      </c>
      <c r="BD732" s="6">
        <v>1.86570856063585E-288</v>
      </c>
      <c r="BE732" s="6">
        <v>2.7172720055566301E-77</v>
      </c>
      <c r="BF732" s="6">
        <v>1</v>
      </c>
      <c r="BG732" s="6">
        <v>3.4703049354146699E-77</v>
      </c>
      <c r="BH732" s="7">
        <v>4.2956210516754499E-37</v>
      </c>
      <c r="BI732" s="6">
        <f>2.73712367796051*10^-320</f>
        <v>0</v>
      </c>
      <c r="BJ732" s="6">
        <v>0</v>
      </c>
      <c r="BK732" s="6">
        <v>1.43156257577715E-205</v>
      </c>
      <c r="BL732" s="6">
        <v>1</v>
      </c>
      <c r="BM732" s="6">
        <v>3.0027733822234101E-192</v>
      </c>
      <c r="BN732" s="6">
        <v>7.7897004581638502E-45</v>
      </c>
      <c r="BO732" s="7">
        <v>1.56718741097916E-72</v>
      </c>
      <c r="BP732" s="6">
        <v>2.1694393972089698E-112</v>
      </c>
      <c r="BQ732" s="6">
        <v>4.7083373873888401E-176</v>
      </c>
      <c r="BR732" s="6">
        <v>8.0395512631092695E-67</v>
      </c>
      <c r="BS732" s="6">
        <v>1</v>
      </c>
      <c r="BT732" s="6">
        <v>2.19654143576311E-32</v>
      </c>
      <c r="BU732" s="6">
        <v>4.2115360513233302E-20</v>
      </c>
      <c r="BV732" s="7">
        <v>3.5304009876803501E-71</v>
      </c>
      <c r="BW732">
        <v>295</v>
      </c>
      <c r="BX732">
        <v>305</v>
      </c>
      <c r="BY732">
        <v>266</v>
      </c>
      <c r="BZ732">
        <v>285</v>
      </c>
      <c r="CA732">
        <v>255</v>
      </c>
      <c r="CB732">
        <v>194</v>
      </c>
      <c r="CC732">
        <v>216</v>
      </c>
      <c r="CD732">
        <v>225</v>
      </c>
      <c r="CE732">
        <v>228</v>
      </c>
      <c r="CF732" s="1">
        <v>242</v>
      </c>
      <c r="CH732" s="43">
        <v>9.1567852437417593E-2</v>
      </c>
      <c r="CJ732" s="27" t="s">
        <v>72357</v>
      </c>
    </row>
    <row r="733" spans="1:88">
      <c r="A733" s="27">
        <v>730</v>
      </c>
      <c r="B733" t="s">
        <v>70952</v>
      </c>
      <c r="D733" t="s">
        <v>71569</v>
      </c>
      <c r="E733" t="s">
        <v>71792</v>
      </c>
      <c r="F733" s="29">
        <v>26.659099999999999</v>
      </c>
      <c r="G733" s="29">
        <v>106.6073</v>
      </c>
      <c r="H733" s="31">
        <v>1331</v>
      </c>
      <c r="I733" s="29" t="s">
        <v>71881</v>
      </c>
      <c r="J733" s="31" t="s">
        <v>72221</v>
      </c>
      <c r="K733" s="31" t="s">
        <v>72226</v>
      </c>
      <c r="M733" s="48">
        <v>39786</v>
      </c>
      <c r="N733" s="27" t="s">
        <v>71547</v>
      </c>
      <c r="O733" s="54" t="s">
        <v>72391</v>
      </c>
      <c r="P733" s="11"/>
      <c r="Q733" s="11"/>
      <c r="T733" s="6">
        <v>0</v>
      </c>
      <c r="U733" s="6">
        <v>3.9333333333333338E-2</v>
      </c>
      <c r="V733" s="6">
        <v>3.0000000000000005E-3</v>
      </c>
      <c r="W733" s="6">
        <v>0</v>
      </c>
      <c r="X733" s="6">
        <v>0.95216666666666649</v>
      </c>
      <c r="Y733" s="6">
        <v>0</v>
      </c>
      <c r="Z733" s="7">
        <v>4.8333333333333344E-3</v>
      </c>
      <c r="AA733" s="6">
        <v>0</v>
      </c>
      <c r="AB733" s="6">
        <v>4.299999999999999E-2</v>
      </c>
      <c r="AC733" s="6">
        <v>3.3333333333333335E-3</v>
      </c>
      <c r="AD733" s="6">
        <v>0</v>
      </c>
      <c r="AE733" s="6">
        <v>0.79116666666666668</v>
      </c>
      <c r="AF733" s="6">
        <v>0.158</v>
      </c>
      <c r="AG733" s="7">
        <v>3.8333333333333331E-3</v>
      </c>
      <c r="AH733" s="6">
        <v>0</v>
      </c>
      <c r="AI733" s="6">
        <v>3.216666666666667E-2</v>
      </c>
      <c r="AJ733" s="6">
        <v>6.8333333333333336E-3</v>
      </c>
      <c r="AK733" s="6">
        <v>0</v>
      </c>
      <c r="AL733" s="6">
        <v>0.94399999999999984</v>
      </c>
      <c r="AM733" s="6">
        <v>0</v>
      </c>
      <c r="AN733" s="7">
        <v>1.5833333333333335E-2</v>
      </c>
      <c r="AO733" s="6">
        <v>7.7666068096137103E-307</v>
      </c>
      <c r="AP733" s="6">
        <v>0</v>
      </c>
      <c r="AQ733" s="6">
        <v>5.7207847531361797E-182</v>
      </c>
      <c r="AR733" s="6">
        <v>1</v>
      </c>
      <c r="AS733" s="6">
        <v>1.15920974954716E-52</v>
      </c>
      <c r="AT733" s="7">
        <v>1.7313111950959699E-23</v>
      </c>
      <c r="AU733" s="5">
        <v>4</v>
      </c>
      <c r="AV733" s="6">
        <v>4.4776362927751103E-105</v>
      </c>
      <c r="AW733" s="6">
        <v>2.1331477975927001E-165</v>
      </c>
      <c r="AX733" s="6">
        <v>4.9079605394764301E-69</v>
      </c>
      <c r="AY733" s="6">
        <v>0.99999999999732703</v>
      </c>
      <c r="AZ733" s="6">
        <v>1.39176182193676E-31</v>
      </c>
      <c r="BA733" s="7">
        <v>2.6729025544917102E-12</v>
      </c>
      <c r="BB733" s="6">
        <v>1.24147496457503E-266</v>
      </c>
      <c r="BC733" s="6">
        <v>1.9185414528417399E-131</v>
      </c>
      <c r="BD733" s="6">
        <v>5.23691914188539E-296</v>
      </c>
      <c r="BE733" s="6">
        <v>1.9338795917640301E-65</v>
      </c>
      <c r="BF733" s="6">
        <v>1</v>
      </c>
      <c r="BG733" s="6">
        <v>2.9290256582021098E-71</v>
      </c>
      <c r="BH733" s="7">
        <v>7.8774866034001402E-33</v>
      </c>
      <c r="BI733" s="6">
        <v>4.5966577952812297E-308</v>
      </c>
      <c r="BJ733" s="6">
        <v>0</v>
      </c>
      <c r="BK733" s="6">
        <v>2.4571748263498599E-178</v>
      </c>
      <c r="BL733" s="6">
        <v>1</v>
      </c>
      <c r="BM733" s="6">
        <v>1.08947581246271E-171</v>
      </c>
      <c r="BN733" s="6">
        <v>1.64599197131415E-23</v>
      </c>
      <c r="BO733" s="7">
        <v>1.3694534676367901E-52</v>
      </c>
      <c r="BP733" s="6">
        <v>1.2097433825626801E-111</v>
      </c>
      <c r="BQ733" s="6">
        <v>4.5225046728449799E-172</v>
      </c>
      <c r="BR733" s="6">
        <v>4.4663896553432499E-73</v>
      </c>
      <c r="BS733" s="6">
        <v>0.99999999999733002</v>
      </c>
      <c r="BT733" s="6">
        <v>4.3242011990446801E-32</v>
      </c>
      <c r="BU733" s="6">
        <v>2.6698451066817198E-12</v>
      </c>
      <c r="BV733" s="7">
        <v>1.02225490530493E-81</v>
      </c>
      <c r="BW733">
        <v>294</v>
      </c>
      <c r="BX733">
        <v>306</v>
      </c>
      <c r="BY733">
        <v>270</v>
      </c>
      <c r="BZ733">
        <v>287</v>
      </c>
      <c r="CA733">
        <v>251</v>
      </c>
      <c r="CB733">
        <v>194</v>
      </c>
      <c r="CC733">
        <v>216</v>
      </c>
      <c r="CD733">
        <v>226</v>
      </c>
      <c r="CE733">
        <v>227</v>
      </c>
      <c r="CF733" s="1">
        <v>249</v>
      </c>
      <c r="CH733" s="43">
        <v>5.1849987415051597E-2</v>
      </c>
      <c r="CJ733" s="27" t="s">
        <v>72357</v>
      </c>
    </row>
    <row r="734" spans="1:88">
      <c r="A734" s="27">
        <v>731</v>
      </c>
      <c r="B734" t="s">
        <v>70952</v>
      </c>
      <c r="D734" t="s">
        <v>71570</v>
      </c>
      <c r="E734" t="s">
        <v>71792</v>
      </c>
      <c r="F734" s="29">
        <v>30.072500000000002</v>
      </c>
      <c r="G734" s="29">
        <v>103.0448</v>
      </c>
      <c r="H734" s="31">
        <v>1105</v>
      </c>
      <c r="I734" s="29" t="s">
        <v>71881</v>
      </c>
      <c r="J734" s="31" t="s">
        <v>72185</v>
      </c>
      <c r="K734" s="31" t="s">
        <v>72191</v>
      </c>
      <c r="M734" s="48">
        <v>39747</v>
      </c>
      <c r="N734" s="27" t="s">
        <v>71547</v>
      </c>
      <c r="O734" s="54" t="s">
        <v>72391</v>
      </c>
      <c r="P734" s="26" t="s">
        <v>70990</v>
      </c>
      <c r="Q734" s="11"/>
      <c r="R734" s="11" t="s">
        <v>70990</v>
      </c>
      <c r="S734" s="12" t="s">
        <v>70990</v>
      </c>
      <c r="T734" s="6">
        <v>1E-3</v>
      </c>
      <c r="U734" s="6">
        <v>1.6500000000000001E-2</v>
      </c>
      <c r="V734" s="6">
        <v>1E-3</v>
      </c>
      <c r="W734" s="6">
        <v>1.6666666666666666E-4</v>
      </c>
      <c r="X734" s="6">
        <v>0.94383333333333319</v>
      </c>
      <c r="Y734" s="6">
        <v>3.5999999999999997E-2</v>
      </c>
      <c r="Z734" s="7">
        <v>1.8333333333333335E-3</v>
      </c>
      <c r="AA734" s="6">
        <v>0</v>
      </c>
      <c r="AB734" s="6">
        <v>1.7000000000000001E-2</v>
      </c>
      <c r="AC734" s="6">
        <v>8.3333333333333339E-4</v>
      </c>
      <c r="AD734" s="6">
        <v>6.6666666666666664E-4</v>
      </c>
      <c r="AE734" s="6">
        <v>0.79199999999999993</v>
      </c>
      <c r="AF734" s="6">
        <v>0.18799999999999997</v>
      </c>
      <c r="AG734" s="7">
        <v>1.666666666666667E-3</v>
      </c>
      <c r="AH734" s="6">
        <v>3.3333333333333332E-4</v>
      </c>
      <c r="AI734" s="6">
        <v>1.3833333333333335E-2</v>
      </c>
      <c r="AJ734" s="6">
        <v>1E-3</v>
      </c>
      <c r="AK734" s="6">
        <v>1E-3</v>
      </c>
      <c r="AL734" s="6">
        <v>0.9431666666666666</v>
      </c>
      <c r="AM734" s="6">
        <v>3.7999999999999999E-2</v>
      </c>
      <c r="AN734" s="7">
        <v>2.8333333333333335E-3</v>
      </c>
      <c r="AO734" s="6">
        <f>2.07013505607482*10^-321</f>
        <v>0</v>
      </c>
      <c r="AP734" s="6">
        <v>0</v>
      </c>
      <c r="AQ734" s="6">
        <v>1.4652330433991301E-188</v>
      </c>
      <c r="AR734" s="6">
        <v>1</v>
      </c>
      <c r="AS734" s="6">
        <v>3.43895326550087E-66</v>
      </c>
      <c r="AT734" s="7">
        <v>2.3354910182860199E-38</v>
      </c>
      <c r="AU734" s="5">
        <v>4</v>
      </c>
      <c r="AV734" s="6">
        <v>1.3192650530902499E-102</v>
      </c>
      <c r="AW734" s="6">
        <v>3.7439986961357602E-166</v>
      </c>
      <c r="AX734" s="6">
        <v>6.9862156456460401E-65</v>
      </c>
      <c r="AY734" s="6">
        <v>1</v>
      </c>
      <c r="AZ734" s="6">
        <v>4.8457719945571097E-33</v>
      </c>
      <c r="BA734" s="7">
        <v>1.146151826347E-16</v>
      </c>
      <c r="BB734" s="6">
        <v>2.13002619639899E-258</v>
      </c>
      <c r="BC734" s="6">
        <v>2.7010743068334402E-128</v>
      </c>
      <c r="BD734" s="6">
        <v>3.8631375370082804E-291</v>
      </c>
      <c r="BE734" s="6">
        <v>1.81231861707149E-62</v>
      </c>
      <c r="BF734" s="6">
        <v>1</v>
      </c>
      <c r="BG734" s="6">
        <v>1.40412636771688E-67</v>
      </c>
      <c r="BH734" s="7">
        <v>3.3143915082593397E-30</v>
      </c>
      <c r="BI734" s="6">
        <f>1.7835769814869*10^-321</f>
        <v>0</v>
      </c>
      <c r="BJ734" s="6">
        <v>0</v>
      </c>
      <c r="BK734" s="6">
        <v>1.5215896633113301E-185</v>
      </c>
      <c r="BL734" s="6">
        <v>1</v>
      </c>
      <c r="BM734" s="6">
        <v>4.7109653387277001E-164</v>
      </c>
      <c r="BN734" s="6">
        <v>1.95573626182819E-38</v>
      </c>
      <c r="BO734" s="7">
        <v>1.64080383633538E-65</v>
      </c>
      <c r="BP734" s="6">
        <v>1.2095275531484599E-109</v>
      </c>
      <c r="BQ734" s="6">
        <v>2.4856560980830599E-173</v>
      </c>
      <c r="BR734" s="6">
        <v>1.9618093677017301E-69</v>
      </c>
      <c r="BS734" s="6">
        <v>1</v>
      </c>
      <c r="BT734" s="6">
        <v>3.1318189941789897E-33</v>
      </c>
      <c r="BU734" s="6">
        <v>9.1432359108531496E-17</v>
      </c>
      <c r="BV734" s="7">
        <v>3.4926291654503902E-75</v>
      </c>
      <c r="BW734">
        <v>294</v>
      </c>
      <c r="BX734">
        <v>306</v>
      </c>
      <c r="BY734">
        <v>270</v>
      </c>
      <c r="BZ734">
        <v>287</v>
      </c>
      <c r="CA734">
        <v>251</v>
      </c>
      <c r="CB734">
        <v>194</v>
      </c>
      <c r="CC734">
        <v>216</v>
      </c>
      <c r="CD734">
        <v>226</v>
      </c>
      <c r="CE734">
        <v>227</v>
      </c>
      <c r="CF734" s="1">
        <v>249</v>
      </c>
      <c r="CH734" s="43">
        <v>8.7283848958946003E-2</v>
      </c>
      <c r="CJ734" s="27" t="s">
        <v>72357</v>
      </c>
    </row>
    <row r="735" spans="1:88">
      <c r="A735" s="27">
        <v>732</v>
      </c>
      <c r="B735" t="s">
        <v>70952</v>
      </c>
      <c r="D735" t="s">
        <v>71571</v>
      </c>
      <c r="E735" t="s">
        <v>71792</v>
      </c>
      <c r="F735" s="29">
        <v>29.897099999999998</v>
      </c>
      <c r="G735" s="29">
        <v>107.69540000000001</v>
      </c>
      <c r="H735" s="31">
        <v>228</v>
      </c>
      <c r="I735" s="29" t="s">
        <v>71881</v>
      </c>
      <c r="J735" s="31" t="s">
        <v>72182</v>
      </c>
      <c r="K735" s="31" t="s">
        <v>72184</v>
      </c>
      <c r="M735" s="48">
        <v>39741</v>
      </c>
      <c r="N735" s="27" t="s">
        <v>71547</v>
      </c>
      <c r="O735" s="54" t="s">
        <v>72391</v>
      </c>
      <c r="P735" s="11"/>
      <c r="Q735" s="11" t="s">
        <v>70990</v>
      </c>
      <c r="S735" s="12" t="s">
        <v>70990</v>
      </c>
      <c r="T735" s="6">
        <v>0</v>
      </c>
      <c r="U735" s="6">
        <v>0</v>
      </c>
      <c r="V735" s="6">
        <v>3.0000000000000005E-3</v>
      </c>
      <c r="W735" s="6">
        <v>1.5833333333333335E-2</v>
      </c>
      <c r="X735" s="6">
        <v>0.93866666666666665</v>
      </c>
      <c r="Y735" s="6">
        <v>1.1666666666666668E-3</v>
      </c>
      <c r="Z735" s="7">
        <v>4.083333333333334E-2</v>
      </c>
      <c r="AA735" s="6">
        <v>0</v>
      </c>
      <c r="AB735" s="6">
        <v>3.8333333333333331E-3</v>
      </c>
      <c r="AC735" s="6">
        <v>2.6666666666666666E-3</v>
      </c>
      <c r="AD735" s="6">
        <v>1.5666666666666666E-2</v>
      </c>
      <c r="AE735" s="6">
        <v>0.78233333333333333</v>
      </c>
      <c r="AF735" s="6">
        <v>0.15816666666666665</v>
      </c>
      <c r="AG735" s="7">
        <v>3.6999999999999998E-2</v>
      </c>
      <c r="AH735" s="6">
        <v>5.0000000000000001E-4</v>
      </c>
      <c r="AI735" s="6">
        <v>5.5000000000000005E-3</v>
      </c>
      <c r="AJ735" s="6">
        <v>2.1666666666666666E-3</v>
      </c>
      <c r="AK735" s="6">
        <v>1.6500000000000001E-2</v>
      </c>
      <c r="AL735" s="6">
        <v>0.94349999999999989</v>
      </c>
      <c r="AM735" s="6">
        <v>2.3333333333333335E-3</v>
      </c>
      <c r="AN735" s="7">
        <v>2.9666666666666664E-2</v>
      </c>
      <c r="AO735" s="6">
        <v>0</v>
      </c>
      <c r="AP735" s="6">
        <v>0</v>
      </c>
      <c r="AQ735" s="6">
        <v>1.5925226396477599E-231</v>
      </c>
      <c r="AR735" s="6">
        <v>1</v>
      </c>
      <c r="AS735" s="6">
        <v>1.3315853687495899E-78</v>
      </c>
      <c r="AT735" s="7">
        <v>7.8048853726722003E-45</v>
      </c>
      <c r="AU735" s="5">
        <v>4</v>
      </c>
      <c r="AV735" s="6">
        <v>1.5532678224015001E-105</v>
      </c>
      <c r="AW735" s="6">
        <v>3.8930360136478299E-156</v>
      </c>
      <c r="AX735" s="6">
        <v>5.3370751495172804E-66</v>
      </c>
      <c r="AY735" s="6">
        <v>1</v>
      </c>
      <c r="AZ735" s="6">
        <v>2.5379759068214502E-33</v>
      </c>
      <c r="BA735" s="7">
        <v>1.1189266504460401E-24</v>
      </c>
      <c r="BB735" s="6">
        <v>2.1435117533296902E-261</v>
      </c>
      <c r="BC735" s="6">
        <v>3.9603825579731199E-141</v>
      </c>
      <c r="BD735" s="6">
        <v>1.27850667176075E-303</v>
      </c>
      <c r="BE735" s="6">
        <v>2.4840406414755401E-76</v>
      </c>
      <c r="BF735" s="6">
        <v>1</v>
      </c>
      <c r="BG735" s="6">
        <v>3.7019847851346801E-82</v>
      </c>
      <c r="BH735" s="7">
        <v>1.7700957169760701E-35</v>
      </c>
      <c r="BI735" s="6">
        <v>0</v>
      </c>
      <c r="BJ735" s="6">
        <v>0</v>
      </c>
      <c r="BK735" s="6">
        <v>4.2695212708807504E-227</v>
      </c>
      <c r="BL735" s="6">
        <v>1</v>
      </c>
      <c r="BM735" s="6">
        <v>3.55372959195968E-193</v>
      </c>
      <c r="BN735" s="6">
        <v>8.8808812789216397E-45</v>
      </c>
      <c r="BO735" s="7">
        <v>7.3499209154594599E-78</v>
      </c>
      <c r="BP735" s="6">
        <v>2.62574601379401E-112</v>
      </c>
      <c r="BQ735" s="6">
        <v>4.7998337844032199E-163</v>
      </c>
      <c r="BR735" s="6">
        <v>2.2426218933572299E-70</v>
      </c>
      <c r="BS735" s="6">
        <v>1</v>
      </c>
      <c r="BT735" s="6">
        <v>1.1089079341048799E-33</v>
      </c>
      <c r="BU735" s="6">
        <v>1.0610976521297899E-24</v>
      </c>
      <c r="BV735" s="7">
        <v>1.22030130190918E-77</v>
      </c>
      <c r="BW735">
        <v>294</v>
      </c>
      <c r="BX735">
        <v>305</v>
      </c>
      <c r="BY735">
        <v>270</v>
      </c>
      <c r="BZ735">
        <v>287</v>
      </c>
      <c r="CA735">
        <v>251</v>
      </c>
      <c r="CB735">
        <v>194</v>
      </c>
      <c r="CC735">
        <v>217</v>
      </c>
      <c r="CD735">
        <v>226</v>
      </c>
      <c r="CE735">
        <v>227</v>
      </c>
      <c r="CF735" s="1">
        <v>249</v>
      </c>
      <c r="CH735" s="43">
        <v>8.8029006181645303E-2</v>
      </c>
      <c r="CJ735" s="27" t="s">
        <v>72357</v>
      </c>
    </row>
    <row r="736" spans="1:88">
      <c r="A736" s="27">
        <v>733</v>
      </c>
      <c r="B736" t="s">
        <v>70952</v>
      </c>
      <c r="D736" t="s">
        <v>71572</v>
      </c>
      <c r="E736" t="s">
        <v>71792</v>
      </c>
      <c r="F736" s="29">
        <v>26.6175</v>
      </c>
      <c r="G736" s="29">
        <v>106.76300000000001</v>
      </c>
      <c r="H736" s="31">
        <v>1066</v>
      </c>
      <c r="I736" s="29" t="s">
        <v>71881</v>
      </c>
      <c r="J736" s="31" t="s">
        <v>72221</v>
      </c>
      <c r="K736" s="31" t="s">
        <v>72226</v>
      </c>
      <c r="M736" s="48">
        <v>39786</v>
      </c>
      <c r="N736" s="27" t="s">
        <v>71547</v>
      </c>
      <c r="O736" s="54" t="s">
        <v>72391</v>
      </c>
      <c r="P736" s="11"/>
      <c r="Q736" s="11"/>
      <c r="S736" s="12" t="s">
        <v>70990</v>
      </c>
      <c r="T736" s="6">
        <v>0</v>
      </c>
      <c r="U736" s="6">
        <v>3.8333333333333337E-2</v>
      </c>
      <c r="V736" s="6">
        <v>8.9999999999999993E-3</v>
      </c>
      <c r="W736" s="6">
        <v>1.6666666666666666E-4</v>
      </c>
      <c r="X736" s="6">
        <v>0.93550000000000022</v>
      </c>
      <c r="Y736" s="6">
        <v>0</v>
      </c>
      <c r="Z736" s="7">
        <v>1.7000000000000001E-2</v>
      </c>
      <c r="AA736" s="6">
        <v>0</v>
      </c>
      <c r="AB736" s="6">
        <v>5.7666666666666672E-2</v>
      </c>
      <c r="AC736" s="6">
        <v>2.8333333333333331E-3</v>
      </c>
      <c r="AD736" s="6">
        <v>0</v>
      </c>
      <c r="AE736" s="6">
        <v>0.77100000000000002</v>
      </c>
      <c r="AF736" s="6">
        <v>0.15433333333333335</v>
      </c>
      <c r="AG736" s="7">
        <v>1.3333333333333334E-2</v>
      </c>
      <c r="AH736" s="6">
        <v>0</v>
      </c>
      <c r="AI736" s="6">
        <v>6.0999999999999999E-2</v>
      </c>
      <c r="AJ736" s="6">
        <v>2.166666666666667E-3</v>
      </c>
      <c r="AK736" s="6">
        <v>0</v>
      </c>
      <c r="AL736" s="6">
        <v>0.92649999999999999</v>
      </c>
      <c r="AM736" s="6">
        <v>0</v>
      </c>
      <c r="AN736" s="7">
        <v>0.01</v>
      </c>
      <c r="AO736" s="6">
        <v>0</v>
      </c>
      <c r="AP736" s="6">
        <v>0</v>
      </c>
      <c r="AQ736" s="6">
        <v>2.4054755225410301E-229</v>
      </c>
      <c r="AR736" s="6">
        <v>1</v>
      </c>
      <c r="AS736" s="6">
        <v>7.4603558103779198E-81</v>
      </c>
      <c r="AT736" s="7">
        <v>4.70627711502681E-40</v>
      </c>
      <c r="AU736" s="5">
        <v>4</v>
      </c>
      <c r="AV736" s="6">
        <v>2.3177982957720601E-101</v>
      </c>
      <c r="AW736" s="6">
        <v>5.13735570521968E-163</v>
      </c>
      <c r="AX736" s="6">
        <v>1.8900682580750999E-64</v>
      </c>
      <c r="AY736" s="6">
        <v>1</v>
      </c>
      <c r="AZ736" s="6">
        <v>1.2458500708928701E-35</v>
      </c>
      <c r="BA736" s="7">
        <v>4.8173919449295104E-19</v>
      </c>
      <c r="BB736" s="6">
        <v>2.1295588082624698E-276</v>
      </c>
      <c r="BC736" s="6">
        <v>3.71445473599022E-145</v>
      </c>
      <c r="BD736" s="6">
        <v>0</v>
      </c>
      <c r="BE736" s="6">
        <v>8.8117245313046298E-83</v>
      </c>
      <c r="BF736" s="6">
        <v>1</v>
      </c>
      <c r="BG736" s="6">
        <v>4.5130292616816299E-85</v>
      </c>
      <c r="BH736" s="7">
        <v>1.33637254759113E-44</v>
      </c>
      <c r="BI736" s="6">
        <v>0</v>
      </c>
      <c r="BJ736" s="6">
        <v>0</v>
      </c>
      <c r="BK736" s="6">
        <v>7.2026597321381501E-223</v>
      </c>
      <c r="BL736" s="6">
        <v>1</v>
      </c>
      <c r="BM736" s="6">
        <v>2.0094451803321199E-193</v>
      </c>
      <c r="BN736" s="6">
        <v>6.1959922335517299E-40</v>
      </c>
      <c r="BO736" s="7">
        <v>1.6251093295748701E-78</v>
      </c>
      <c r="BP736" s="6">
        <v>5.6318410548238201E-108</v>
      </c>
      <c r="BQ736" s="6">
        <v>8.8710391226790494E-170</v>
      </c>
      <c r="BR736" s="6">
        <v>1.2516711156790401E-68</v>
      </c>
      <c r="BS736" s="6">
        <v>1</v>
      </c>
      <c r="BT736" s="6">
        <v>8.2929548021719403E-36</v>
      </c>
      <c r="BU736" s="6">
        <v>4.0814657384328601E-19</v>
      </c>
      <c r="BV736" s="7">
        <v>2.1522357598405502E-74</v>
      </c>
      <c r="BW736">
        <v>294</v>
      </c>
      <c r="BX736">
        <v>306</v>
      </c>
      <c r="BY736">
        <v>270</v>
      </c>
      <c r="BZ736">
        <v>287</v>
      </c>
      <c r="CA736">
        <v>251</v>
      </c>
      <c r="CB736">
        <v>194</v>
      </c>
      <c r="CC736">
        <v>216</v>
      </c>
      <c r="CD736">
        <v>226</v>
      </c>
      <c r="CE736">
        <v>227</v>
      </c>
      <c r="CF736" s="1">
        <v>249</v>
      </c>
      <c r="CH736" s="43">
        <v>6.6297806251213398E-2</v>
      </c>
      <c r="CJ736" s="27" t="s">
        <v>72357</v>
      </c>
    </row>
    <row r="737" spans="1:88">
      <c r="A737" s="27">
        <v>734</v>
      </c>
      <c r="B737" t="s">
        <v>70952</v>
      </c>
      <c r="D737" t="s">
        <v>71573</v>
      </c>
      <c r="E737" t="s">
        <v>71792</v>
      </c>
      <c r="F737" s="29">
        <v>29.375399999999999</v>
      </c>
      <c r="G737" s="29">
        <v>108.111</v>
      </c>
      <c r="H737" s="31">
        <v>282</v>
      </c>
      <c r="I737" s="29" t="s">
        <v>71881</v>
      </c>
      <c r="J737" s="31" t="s">
        <v>72182</v>
      </c>
      <c r="K737" s="31" t="s">
        <v>72183</v>
      </c>
      <c r="M737" s="48">
        <v>39740</v>
      </c>
      <c r="N737" s="27" t="s">
        <v>71547</v>
      </c>
      <c r="O737" s="54" t="s">
        <v>72391</v>
      </c>
      <c r="P737" s="26" t="s">
        <v>70990</v>
      </c>
      <c r="Q737" s="11" t="s">
        <v>70990</v>
      </c>
      <c r="R737" s="11" t="s">
        <v>70990</v>
      </c>
      <c r="S737" s="12" t="s">
        <v>70990</v>
      </c>
      <c r="T737" s="6">
        <v>4.0000000000000001E-3</v>
      </c>
      <c r="U737" s="6">
        <v>1.3333333333333333E-3</v>
      </c>
      <c r="V737" s="6">
        <v>0</v>
      </c>
      <c r="W737" s="6">
        <v>7.1666666666666658E-3</v>
      </c>
      <c r="X737" s="6">
        <v>0.92983333333333329</v>
      </c>
      <c r="Y737" s="6">
        <v>2.4166666666666666E-2</v>
      </c>
      <c r="Z737" s="7">
        <v>3.3333333333333333E-2</v>
      </c>
      <c r="AA737" s="6">
        <v>2.5000000000000001E-3</v>
      </c>
      <c r="AB737" s="6">
        <v>1E-3</v>
      </c>
      <c r="AC737" s="6">
        <v>0</v>
      </c>
      <c r="AD737" s="6">
        <v>1.2499999999999999E-2</v>
      </c>
      <c r="AE737" s="6">
        <v>0.77716666666666667</v>
      </c>
      <c r="AF737" s="6">
        <v>0.17450000000000002</v>
      </c>
      <c r="AG737" s="7">
        <v>3.2333333333333332E-2</v>
      </c>
      <c r="AH737" s="6">
        <v>2.3333333333333335E-3</v>
      </c>
      <c r="AI737" s="6">
        <v>1E-3</v>
      </c>
      <c r="AJ737" s="6">
        <v>0</v>
      </c>
      <c r="AK737" s="6">
        <v>1.2333333333333333E-2</v>
      </c>
      <c r="AL737" s="6">
        <v>0.93166666666666675</v>
      </c>
      <c r="AM737" s="6">
        <v>2.3999999999999997E-2</v>
      </c>
      <c r="AN737" s="7">
        <v>2.7833333333333335E-2</v>
      </c>
      <c r="AO737" s="6">
        <v>0</v>
      </c>
      <c r="AP737" s="6">
        <v>0</v>
      </c>
      <c r="AQ737" s="6">
        <v>2.9361860074727003E-219</v>
      </c>
      <c r="AR737" s="6">
        <v>1</v>
      </c>
      <c r="AS737" s="6">
        <v>1.6770952735558999E-79</v>
      </c>
      <c r="AT737" s="7">
        <v>2.2951747846025101E-43</v>
      </c>
      <c r="AU737" s="5">
        <v>4</v>
      </c>
      <c r="AV737" s="6">
        <v>3.1143817245127098E-102</v>
      </c>
      <c r="AW737" s="6">
        <v>9.9093705091352296E-177</v>
      </c>
      <c r="AX737" s="6">
        <v>1.7880030802010601E-68</v>
      </c>
      <c r="AY737" s="6">
        <v>1</v>
      </c>
      <c r="AZ737" s="6">
        <v>1.77878122835576E-33</v>
      </c>
      <c r="BA737" s="7">
        <v>2.9565651320620701E-17</v>
      </c>
      <c r="BB737" s="6">
        <v>2.10809018635504E-268</v>
      </c>
      <c r="BC737" s="6">
        <v>1.5534593303247899E-140</v>
      </c>
      <c r="BD737" s="6">
        <v>0</v>
      </c>
      <c r="BE737" s="6">
        <v>2.5847426015071E-76</v>
      </c>
      <c r="BF737" s="6">
        <v>1</v>
      </c>
      <c r="BG737" s="6">
        <v>6.9249515361908106E-83</v>
      </c>
      <c r="BH737" s="7">
        <v>6.3719539060882403E-42</v>
      </c>
      <c r="BI737" s="6">
        <v>0</v>
      </c>
      <c r="BJ737" s="6">
        <v>0</v>
      </c>
      <c r="BK737" s="6">
        <v>7.0035321744718204E-213</v>
      </c>
      <c r="BL737" s="6">
        <v>1</v>
      </c>
      <c r="BM737" s="6">
        <v>8.58344799137711E-188</v>
      </c>
      <c r="BN737" s="6">
        <v>2.5532601146504798E-43</v>
      </c>
      <c r="BO737" s="7">
        <v>9.14497518032048E-77</v>
      </c>
      <c r="BP737" s="6">
        <v>8.7055416685997393E-108</v>
      </c>
      <c r="BQ737" s="6">
        <v>2.1502265704333901E-182</v>
      </c>
      <c r="BR737" s="6">
        <v>2.5537330114539899E-71</v>
      </c>
      <c r="BS737" s="6">
        <v>1</v>
      </c>
      <c r="BT737" s="6">
        <v>6.6333367897675699E-34</v>
      </c>
      <c r="BU737" s="6">
        <v>3.1882996790506301E-17</v>
      </c>
      <c r="BV737" s="7">
        <v>1.1994563670856899E-79</v>
      </c>
      <c r="BW737">
        <v>294</v>
      </c>
      <c r="BX737">
        <v>306</v>
      </c>
      <c r="BY737">
        <v>270</v>
      </c>
      <c r="BZ737">
        <v>287</v>
      </c>
      <c r="CA737">
        <v>251</v>
      </c>
      <c r="CB737">
        <v>194</v>
      </c>
      <c r="CC737">
        <v>216</v>
      </c>
      <c r="CD737">
        <v>226</v>
      </c>
      <c r="CE737">
        <v>227</v>
      </c>
      <c r="CF737" s="1">
        <v>249</v>
      </c>
      <c r="CH737" s="43">
        <v>9.9061700312766607E-2</v>
      </c>
      <c r="CJ737" s="27" t="s">
        <v>72357</v>
      </c>
    </row>
    <row r="738" spans="1:88">
      <c r="A738" s="27">
        <v>735</v>
      </c>
      <c r="B738" t="s">
        <v>70952</v>
      </c>
      <c r="D738" t="s">
        <v>71574</v>
      </c>
      <c r="E738" t="s">
        <v>71792</v>
      </c>
      <c r="F738" s="29">
        <v>26.5992</v>
      </c>
      <c r="G738" s="29">
        <v>108.0201</v>
      </c>
      <c r="H738" s="31">
        <v>752</v>
      </c>
      <c r="I738" s="29" t="s">
        <v>71881</v>
      </c>
      <c r="J738" s="31" t="s">
        <v>72221</v>
      </c>
      <c r="K738" s="31" t="s">
        <v>72225</v>
      </c>
      <c r="M738" s="48">
        <v>39785</v>
      </c>
      <c r="N738" s="27" t="s">
        <v>71547</v>
      </c>
      <c r="O738" s="54" t="s">
        <v>72391</v>
      </c>
      <c r="P738" s="11"/>
      <c r="Q738" s="11"/>
      <c r="T738" s="6">
        <v>1E-3</v>
      </c>
      <c r="U738" s="6">
        <v>7.6666666666666662E-3</v>
      </c>
      <c r="V738" s="6">
        <v>9.6666666666666672E-3</v>
      </c>
      <c r="W738" s="6">
        <v>1.5000000000000002E-3</v>
      </c>
      <c r="X738" s="6">
        <v>0.90949999999999986</v>
      </c>
      <c r="Y738" s="6">
        <v>0</v>
      </c>
      <c r="Z738" s="7">
        <v>7.0166666666666669E-2</v>
      </c>
      <c r="AA738" s="6">
        <v>2.3333333333333335E-3</v>
      </c>
      <c r="AB738" s="6">
        <v>2.3666666666666666E-2</v>
      </c>
      <c r="AC738" s="6">
        <v>3.6666666666666666E-3</v>
      </c>
      <c r="AD738" s="6">
        <v>1E-3</v>
      </c>
      <c r="AE738" s="6">
        <v>0.76133333333333342</v>
      </c>
      <c r="AF738" s="6">
        <v>0.1525</v>
      </c>
      <c r="AG738" s="7">
        <v>5.5E-2</v>
      </c>
      <c r="AH738" s="6">
        <v>4.333333333333334E-3</v>
      </c>
      <c r="AI738" s="6">
        <v>2.1500000000000002E-2</v>
      </c>
      <c r="AJ738" s="6">
        <v>4.6666666666666671E-3</v>
      </c>
      <c r="AK738" s="6">
        <v>1E-3</v>
      </c>
      <c r="AL738" s="6">
        <v>0.91849999999999998</v>
      </c>
      <c r="AM738" s="6">
        <v>0</v>
      </c>
      <c r="AN738" s="7">
        <v>5.0166666666666665E-2</v>
      </c>
      <c r="AO738" s="6">
        <v>4.9051548811547701E-279</v>
      </c>
      <c r="AP738" s="6">
        <v>0</v>
      </c>
      <c r="AQ738" s="6">
        <v>2.49524738539408E-166</v>
      </c>
      <c r="AR738" s="6">
        <v>0.999999999999997</v>
      </c>
      <c r="AS738" s="6">
        <v>2.39597861685931E-47</v>
      </c>
      <c r="AT738" s="7">
        <v>2.8126689825967299E-15</v>
      </c>
      <c r="AU738" s="5">
        <v>4</v>
      </c>
      <c r="AV738" s="6">
        <v>5.6665378754667E-104</v>
      </c>
      <c r="AW738" s="6">
        <v>1.5483230092622301E-164</v>
      </c>
      <c r="AX738" s="6">
        <v>7.8007848514709104E-65</v>
      </c>
      <c r="AY738" s="6">
        <v>1</v>
      </c>
      <c r="AZ738" s="6">
        <v>3.24685402156719E-33</v>
      </c>
      <c r="BA738" s="7">
        <v>4.9480140322136401E-16</v>
      </c>
      <c r="BB738" s="6">
        <v>1.28715828709185E-250</v>
      </c>
      <c r="BC738" s="6">
        <v>2.12110042153924E-112</v>
      </c>
      <c r="BD738" s="6">
        <v>1.8821133899503501E-278</v>
      </c>
      <c r="BE738" s="6">
        <v>6.1043577289524298E-56</v>
      </c>
      <c r="BF738" s="6">
        <v>1</v>
      </c>
      <c r="BG738" s="6">
        <v>2.2883163663799499E-59</v>
      </c>
      <c r="BH738" s="7">
        <v>6.1119450636190598E-21</v>
      </c>
      <c r="BI738" s="6">
        <v>5.3711857441545699E-281</v>
      </c>
      <c r="BJ738" s="6">
        <v>0</v>
      </c>
      <c r="BK738" s="6">
        <v>3.2333477480954E-163</v>
      </c>
      <c r="BL738" s="6">
        <v>0.999999999999997</v>
      </c>
      <c r="BM738" s="6">
        <v>8.4975859658579506E-170</v>
      </c>
      <c r="BN738" s="6">
        <v>2.95644646003241E-15</v>
      </c>
      <c r="BO738" s="7">
        <v>4.5299564820870001E-48</v>
      </c>
      <c r="BP738" s="6">
        <v>8.9191358177667101E-109</v>
      </c>
      <c r="BQ738" s="6">
        <v>1.7769689656136501E-169</v>
      </c>
      <c r="BR738" s="6">
        <v>5.6473506079462098E-67</v>
      </c>
      <c r="BS738" s="6">
        <v>0.999999999999999</v>
      </c>
      <c r="BT738" s="6">
        <v>1.1436445696652401E-33</v>
      </c>
      <c r="BU738" s="6">
        <v>5.9176514842420502E-16</v>
      </c>
      <c r="BV738" s="7">
        <v>1.0692679112144599E-75</v>
      </c>
      <c r="BW738">
        <v>294</v>
      </c>
      <c r="BX738">
        <v>306</v>
      </c>
      <c r="BY738">
        <v>270</v>
      </c>
      <c r="BZ738">
        <v>287</v>
      </c>
      <c r="CA738">
        <v>251</v>
      </c>
      <c r="CB738">
        <v>194</v>
      </c>
      <c r="CC738">
        <v>216</v>
      </c>
      <c r="CD738">
        <v>226</v>
      </c>
      <c r="CE738">
        <v>227</v>
      </c>
      <c r="CF738" s="1">
        <v>249</v>
      </c>
      <c r="CH738" s="43">
        <v>4.8350541425333703E-2</v>
      </c>
      <c r="CJ738" s="27" t="s">
        <v>72357</v>
      </c>
    </row>
    <row r="739" spans="1:88">
      <c r="A739" s="27">
        <v>736</v>
      </c>
      <c r="B739" t="s">
        <v>70952</v>
      </c>
      <c r="D739" t="s">
        <v>71575</v>
      </c>
      <c r="E739" t="s">
        <v>71792</v>
      </c>
      <c r="F739" s="29">
        <v>26.633900000000001</v>
      </c>
      <c r="G739" s="29">
        <v>108.1165</v>
      </c>
      <c r="H739" s="31">
        <v>832</v>
      </c>
      <c r="I739" s="29" t="s">
        <v>71881</v>
      </c>
      <c r="J739" s="31" t="s">
        <v>72221</v>
      </c>
      <c r="K739" s="31" t="s">
        <v>72224</v>
      </c>
      <c r="M739" s="48">
        <v>39785</v>
      </c>
      <c r="N739" s="27" t="s">
        <v>71547</v>
      </c>
      <c r="O739" s="54" t="s">
        <v>72391</v>
      </c>
      <c r="P739" s="11"/>
      <c r="Q739" s="11"/>
      <c r="T739" s="6">
        <v>3.666666666666667E-3</v>
      </c>
      <c r="U739" s="6">
        <v>6.6666666666666664E-4</v>
      </c>
      <c r="V739" s="6">
        <v>3.1666666666666666E-3</v>
      </c>
      <c r="W739" s="6">
        <v>5.0000000000000001E-4</v>
      </c>
      <c r="X739" s="6">
        <v>0.90700000000000003</v>
      </c>
      <c r="Y739" s="6">
        <v>1.6666666666666666E-4</v>
      </c>
      <c r="Z739" s="7">
        <v>8.483333333333333E-2</v>
      </c>
      <c r="AA739" s="6">
        <v>4.0000000000000001E-3</v>
      </c>
      <c r="AB739" s="6">
        <v>1E-3</v>
      </c>
      <c r="AC739" s="6">
        <v>4.1666666666666666E-3</v>
      </c>
      <c r="AD739" s="6">
        <v>1E-3</v>
      </c>
      <c r="AE739" s="6">
        <v>0.75816666666666677</v>
      </c>
      <c r="AF739" s="6">
        <v>0.15183333333333335</v>
      </c>
      <c r="AG739" s="7">
        <v>0.08</v>
      </c>
      <c r="AH739" s="6">
        <v>4.0000000000000001E-3</v>
      </c>
      <c r="AI739" s="6">
        <v>1E-3</v>
      </c>
      <c r="AJ739" s="6">
        <v>5.3333333333333332E-3</v>
      </c>
      <c r="AK739" s="6">
        <v>1E-3</v>
      </c>
      <c r="AL739" s="6">
        <v>0.91516666666666679</v>
      </c>
      <c r="AM739" s="6">
        <v>6.6666666666666664E-4</v>
      </c>
      <c r="AN739" s="7">
        <v>7.3833333333333334E-2</v>
      </c>
      <c r="AO739" s="6">
        <v>3.2080934225598898E-308</v>
      </c>
      <c r="AP739" s="6">
        <v>0</v>
      </c>
      <c r="AQ739" s="6">
        <v>3.6575168730201297E-192</v>
      </c>
      <c r="AR739" s="6">
        <v>1</v>
      </c>
      <c r="AS739" s="6">
        <v>2.4791287618151599E-60</v>
      </c>
      <c r="AT739" s="7">
        <v>9.0523835392184499E-26</v>
      </c>
      <c r="AU739" s="5">
        <v>4</v>
      </c>
      <c r="AV739" s="6">
        <v>6.1963478550705903E-99</v>
      </c>
      <c r="AW739" s="6">
        <v>3.5364416595657399E-165</v>
      </c>
      <c r="AX739" s="6">
        <v>2.9114664649771202E-65</v>
      </c>
      <c r="AY739" s="6">
        <v>0.999999999999999</v>
      </c>
      <c r="AZ739" s="6">
        <v>1.01116649145823E-37</v>
      </c>
      <c r="BA739" s="7">
        <v>5.6140444754098901E-16</v>
      </c>
      <c r="BB739" s="6">
        <v>9.1356375111375902E-266</v>
      </c>
      <c r="BC739" s="6">
        <v>1.7856378282104401E-133</v>
      </c>
      <c r="BD739" s="6">
        <v>3.9008535127218297E-303</v>
      </c>
      <c r="BE739" s="6">
        <v>5.8618453536366897E-71</v>
      </c>
      <c r="BF739" s="6">
        <v>1</v>
      </c>
      <c r="BG739" s="6">
        <v>4.3127139641500401E-72</v>
      </c>
      <c r="BH739" s="7">
        <v>7.3431382359306599E-32</v>
      </c>
      <c r="BI739" s="6">
        <v>0</v>
      </c>
      <c r="BJ739" s="6">
        <v>0</v>
      </c>
      <c r="BK739" s="6">
        <v>9.9403403704062895E-189</v>
      </c>
      <c r="BL739" s="6">
        <v>1</v>
      </c>
      <c r="BM739" s="6">
        <v>2.74096475304927E-171</v>
      </c>
      <c r="BN739" s="6">
        <v>9.80252054880373E-26</v>
      </c>
      <c r="BO739" s="7">
        <v>2.50675610258151E-60</v>
      </c>
      <c r="BP739" s="6">
        <v>1.77347910689044E-106</v>
      </c>
      <c r="BQ739" s="6">
        <v>7.1165411099756802E-173</v>
      </c>
      <c r="BR739" s="6">
        <v>1.92473944147768E-70</v>
      </c>
      <c r="BS739" s="6">
        <v>1</v>
      </c>
      <c r="BT739" s="6">
        <v>1.0032831304028599E-37</v>
      </c>
      <c r="BU739" s="6">
        <v>3.8310439238327102E-16</v>
      </c>
      <c r="BV739" s="7">
        <v>1.9092327824060298E-74</v>
      </c>
      <c r="BW739">
        <v>294</v>
      </c>
      <c r="BX739">
        <v>306</v>
      </c>
      <c r="BY739">
        <v>270</v>
      </c>
      <c r="BZ739">
        <v>287</v>
      </c>
      <c r="CA739">
        <v>251</v>
      </c>
      <c r="CB739">
        <v>194</v>
      </c>
      <c r="CC739">
        <v>216</v>
      </c>
      <c r="CD739">
        <v>226</v>
      </c>
      <c r="CE739">
        <v>227</v>
      </c>
      <c r="CF739" s="1">
        <v>249</v>
      </c>
      <c r="CH739" s="43">
        <v>6.20445554861545E-2</v>
      </c>
      <c r="CJ739" s="27" t="s">
        <v>72357</v>
      </c>
    </row>
    <row r="740" spans="1:88">
      <c r="A740" s="27">
        <v>737</v>
      </c>
      <c r="B740" t="s">
        <v>70952</v>
      </c>
      <c r="D740" t="s">
        <v>71576</v>
      </c>
      <c r="E740" t="s">
        <v>71792</v>
      </c>
      <c r="F740" s="29">
        <v>30.555399999999999</v>
      </c>
      <c r="G740" s="29">
        <v>104.30459999999999</v>
      </c>
      <c r="H740" s="31">
        <v>680</v>
      </c>
      <c r="I740" s="29" t="s">
        <v>71881</v>
      </c>
      <c r="J740" s="31" t="s">
        <v>72192</v>
      </c>
      <c r="K740" s="31" t="s">
        <v>72195</v>
      </c>
      <c r="M740" s="48">
        <v>39976</v>
      </c>
      <c r="N740" s="27" t="s">
        <v>71547</v>
      </c>
      <c r="O740" s="54" t="s">
        <v>72391</v>
      </c>
      <c r="P740" s="11"/>
      <c r="Q740" s="11"/>
      <c r="T740" s="6">
        <v>0</v>
      </c>
      <c r="U740" s="6">
        <v>0</v>
      </c>
      <c r="V740" s="6">
        <v>1E-3</v>
      </c>
      <c r="W740" s="6">
        <v>0</v>
      </c>
      <c r="X740" s="6">
        <v>0.90283333333333327</v>
      </c>
      <c r="Y740" s="6">
        <v>9.4833333333333325E-2</v>
      </c>
      <c r="Z740" s="7">
        <v>5.0000000000000001E-4</v>
      </c>
      <c r="AA740" s="6">
        <v>0</v>
      </c>
      <c r="AB740" s="6">
        <v>1E-3</v>
      </c>
      <c r="AC740" s="6">
        <v>1E-3</v>
      </c>
      <c r="AD740" s="6">
        <v>1.6666666666666666E-4</v>
      </c>
      <c r="AE740" s="6">
        <v>0.76616666666666677</v>
      </c>
      <c r="AF740" s="6">
        <v>0.23083333333333333</v>
      </c>
      <c r="AG740" s="7">
        <v>5.0000000000000001E-4</v>
      </c>
      <c r="AH740" s="6">
        <v>0</v>
      </c>
      <c r="AI740" s="6">
        <v>1.5000000000000002E-3</v>
      </c>
      <c r="AJ740" s="6">
        <v>8.3333333333333339E-4</v>
      </c>
      <c r="AK740" s="6">
        <v>1.6666666666666666E-4</v>
      </c>
      <c r="AL740" s="6">
        <v>0.90033333333333332</v>
      </c>
      <c r="AM740" s="6">
        <v>9.6666666666666665E-2</v>
      </c>
      <c r="AN740" s="7">
        <v>3.3333333333333332E-4</v>
      </c>
      <c r="AO740" s="6">
        <v>0</v>
      </c>
      <c r="AP740" s="6">
        <v>0</v>
      </c>
      <c r="AQ740" s="6">
        <v>3.1552673738265202E-208</v>
      </c>
      <c r="AR740" s="6">
        <v>1</v>
      </c>
      <c r="AS740" s="6">
        <v>4.2435620274429901E-76</v>
      </c>
      <c r="AT740" s="7">
        <v>5.1831155810624897E-38</v>
      </c>
      <c r="AU740" s="5">
        <v>4</v>
      </c>
      <c r="AV740" s="6">
        <v>3.9877894943084001E-103</v>
      </c>
      <c r="AW740" s="6">
        <v>4.4984661865097297E-171</v>
      </c>
      <c r="AX740" s="6">
        <v>3.1837376525641302E-62</v>
      </c>
      <c r="AY740" s="6">
        <v>0.999999999972215</v>
      </c>
      <c r="AZ740" s="6">
        <v>1.77916669071452E-28</v>
      </c>
      <c r="BA740" s="7">
        <v>2.77847638156372E-11</v>
      </c>
      <c r="BB740" s="6">
        <v>8.5305265431881698E-263</v>
      </c>
      <c r="BC740" s="6">
        <v>6.3000741162204603E-142</v>
      </c>
      <c r="BD740" s="6">
        <v>1.0259063111675E-307</v>
      </c>
      <c r="BE740" s="6">
        <v>2.008270888262E-73</v>
      </c>
      <c r="BF740" s="6">
        <v>1</v>
      </c>
      <c r="BG740" s="6">
        <v>9.5777249659056005E-80</v>
      </c>
      <c r="BH740" s="7">
        <v>8.4318063255272597E-36</v>
      </c>
      <c r="BI740" s="6">
        <v>0</v>
      </c>
      <c r="BJ740" s="6">
        <v>0</v>
      </c>
      <c r="BK740" s="6">
        <v>4.1583268560438901E-204</v>
      </c>
      <c r="BL740" s="6">
        <v>1</v>
      </c>
      <c r="BM740" s="6">
        <v>6.9810791119698697E-193</v>
      </c>
      <c r="BN740" s="6">
        <v>6.7673430713784797E-38</v>
      </c>
      <c r="BO740" s="7">
        <v>5.8548365847792904E-76</v>
      </c>
      <c r="BP740" s="6">
        <v>1.9801244657074399E-110</v>
      </c>
      <c r="BQ740" s="6">
        <v>1.5153085210193501E-178</v>
      </c>
      <c r="BR740" s="6">
        <v>8.9942279254623494E-67</v>
      </c>
      <c r="BS740" s="6">
        <v>0.99999999998204303</v>
      </c>
      <c r="BT740" s="6">
        <v>1.85843302233159E-28</v>
      </c>
      <c r="BU740" s="6">
        <v>1.79567280491329E-11</v>
      </c>
      <c r="BV740" s="7">
        <v>1.0788860146774E-70</v>
      </c>
      <c r="BW740">
        <v>294</v>
      </c>
      <c r="BX740">
        <v>306</v>
      </c>
      <c r="BY740">
        <v>270</v>
      </c>
      <c r="BZ740">
        <v>287</v>
      </c>
      <c r="CA740">
        <v>251</v>
      </c>
      <c r="CB740">
        <v>194</v>
      </c>
      <c r="CC740">
        <v>217</v>
      </c>
      <c r="CD740">
        <v>226</v>
      </c>
      <c r="CE740">
        <v>227</v>
      </c>
      <c r="CF740" s="1">
        <v>249</v>
      </c>
      <c r="CH740" s="43">
        <v>6.8672217745545702E-2</v>
      </c>
      <c r="CJ740" s="27" t="s">
        <v>72357</v>
      </c>
    </row>
    <row r="741" spans="1:88">
      <c r="A741" s="27">
        <v>738</v>
      </c>
      <c r="B741" t="s">
        <v>70952</v>
      </c>
      <c r="D741" t="s">
        <v>71577</v>
      </c>
      <c r="E741" t="s">
        <v>71792</v>
      </c>
      <c r="F741" s="29">
        <v>30.559799999999999</v>
      </c>
      <c r="G741" s="29">
        <v>104.2056</v>
      </c>
      <c r="H741" s="31">
        <v>492</v>
      </c>
      <c r="I741" s="29" t="s">
        <v>71881</v>
      </c>
      <c r="J741" s="31" t="s">
        <v>72192</v>
      </c>
      <c r="K741" s="31" t="s">
        <v>72195</v>
      </c>
      <c r="M741" s="48">
        <v>39749</v>
      </c>
      <c r="N741" s="27" t="s">
        <v>71547</v>
      </c>
      <c r="O741" s="54" t="s">
        <v>72391</v>
      </c>
      <c r="P741" s="11"/>
      <c r="Q741" s="11"/>
      <c r="S741" s="12" t="s">
        <v>70990</v>
      </c>
      <c r="T741" s="6">
        <v>0</v>
      </c>
      <c r="U741" s="6">
        <v>1.6666666666666668E-3</v>
      </c>
      <c r="V741" s="6">
        <v>1E-3</v>
      </c>
      <c r="W741" s="6">
        <v>3.4999999999999996E-3</v>
      </c>
      <c r="X741" s="6">
        <v>0.89900000000000002</v>
      </c>
      <c r="Y741" s="6">
        <v>9.3333333333333324E-2</v>
      </c>
      <c r="Z741" s="7">
        <v>1.3333333333333333E-3</v>
      </c>
      <c r="AA741" s="6">
        <v>0</v>
      </c>
      <c r="AB741" s="6">
        <v>3.8333333333333331E-3</v>
      </c>
      <c r="AC741" s="6">
        <v>1E-3</v>
      </c>
      <c r="AD741" s="6">
        <v>3.4999999999999996E-3</v>
      </c>
      <c r="AE741" s="6">
        <v>0.76266666666666671</v>
      </c>
      <c r="AF741" s="6">
        <v>0.22766666666666668</v>
      </c>
      <c r="AG741" s="7">
        <v>1.8333333333333335E-3</v>
      </c>
      <c r="AH741" s="6">
        <v>0</v>
      </c>
      <c r="AI741" s="6">
        <v>2.3333333333333335E-3</v>
      </c>
      <c r="AJ741" s="6">
        <v>1E-3</v>
      </c>
      <c r="AK741" s="6">
        <v>3.1666666666666666E-3</v>
      </c>
      <c r="AL741" s="6">
        <v>0.89683333333333337</v>
      </c>
      <c r="AM741" s="6">
        <v>9.3999999999999986E-2</v>
      </c>
      <c r="AN741" s="7">
        <v>2.5000000000000001E-3</v>
      </c>
      <c r="AO741" s="6">
        <v>0</v>
      </c>
      <c r="AP741" s="6">
        <v>0</v>
      </c>
      <c r="AQ741" s="6">
        <v>1.12261338558115E-197</v>
      </c>
      <c r="AR741" s="6">
        <v>1</v>
      </c>
      <c r="AS741" s="6">
        <v>5.6998979061865096E-74</v>
      </c>
      <c r="AT741" s="7">
        <v>1.10508459535611E-38</v>
      </c>
      <c r="AU741" s="5">
        <v>4</v>
      </c>
      <c r="AV741" s="6">
        <v>1.41329388302419E-98</v>
      </c>
      <c r="AW741" s="6">
        <v>1.18704446693808E-173</v>
      </c>
      <c r="AX741" s="6">
        <v>1.0019989057592901E-65</v>
      </c>
      <c r="AY741" s="6">
        <v>0.99999999999999001</v>
      </c>
      <c r="AZ741" s="6">
        <v>5.5176196959278405E-32</v>
      </c>
      <c r="BA741" s="7">
        <v>9.7731843149559003E-15</v>
      </c>
      <c r="BB741" s="6">
        <v>1.29284838320783E-259</v>
      </c>
      <c r="BC741" s="6">
        <v>1.48904340597271E-126</v>
      </c>
      <c r="BD741" s="6">
        <v>2.8304288665869E-293</v>
      </c>
      <c r="BE741" s="6">
        <v>6.34456158269363E-65</v>
      </c>
      <c r="BF741" s="6">
        <v>1</v>
      </c>
      <c r="BG741" s="6">
        <v>1.23747774356847E-70</v>
      </c>
      <c r="BH741" s="7">
        <v>4.0119335437397897E-31</v>
      </c>
      <c r="BI741" s="6">
        <v>0</v>
      </c>
      <c r="BJ741" s="6">
        <v>0</v>
      </c>
      <c r="BK741" s="6">
        <v>4.7075775571242398E-192</v>
      </c>
      <c r="BL741" s="6">
        <v>1</v>
      </c>
      <c r="BM741" s="6">
        <v>3.5305661748216699E-186</v>
      </c>
      <c r="BN741" s="6">
        <v>1.2305880230837701E-38</v>
      </c>
      <c r="BO741" s="7">
        <v>4.6911194198849497E-72</v>
      </c>
      <c r="BP741" s="6">
        <v>1.1491532178094701E-104</v>
      </c>
      <c r="BQ741" s="6">
        <v>7.86964443443429E-180</v>
      </c>
      <c r="BR741" s="6">
        <v>2.4210739070247398E-69</v>
      </c>
      <c r="BS741" s="6">
        <v>0.99999999999999001</v>
      </c>
      <c r="BT741" s="6">
        <v>1.8019091297537601E-32</v>
      </c>
      <c r="BU741" s="6">
        <v>1.03804456272835E-14</v>
      </c>
      <c r="BV741" s="7">
        <v>6.6527581884889896E-78</v>
      </c>
      <c r="BW741">
        <v>295</v>
      </c>
      <c r="BX741">
        <v>305</v>
      </c>
      <c r="BY741">
        <v>266</v>
      </c>
      <c r="BZ741">
        <v>285</v>
      </c>
      <c r="CA741">
        <v>255</v>
      </c>
      <c r="CB741">
        <v>194</v>
      </c>
      <c r="CC741">
        <v>216</v>
      </c>
      <c r="CD741">
        <v>225</v>
      </c>
      <c r="CE741">
        <v>228</v>
      </c>
      <c r="CF741" s="1">
        <v>242</v>
      </c>
      <c r="CH741" s="43">
        <v>8.6475288546907406E-2</v>
      </c>
      <c r="CJ741" s="27" t="s">
        <v>72357</v>
      </c>
    </row>
    <row r="742" spans="1:88">
      <c r="A742" s="27">
        <v>739</v>
      </c>
      <c r="B742" t="s">
        <v>70952</v>
      </c>
      <c r="D742" t="s">
        <v>71578</v>
      </c>
      <c r="E742" t="s">
        <v>71792</v>
      </c>
      <c r="F742" s="29">
        <v>30.2668</v>
      </c>
      <c r="G742" s="29">
        <v>109.4601</v>
      </c>
      <c r="H742" s="31">
        <v>430</v>
      </c>
      <c r="I742" s="29" t="s">
        <v>71881</v>
      </c>
      <c r="J742" s="31" t="s">
        <v>72176</v>
      </c>
      <c r="K742" s="31" t="s">
        <v>72311</v>
      </c>
      <c r="M742" s="48">
        <v>40102</v>
      </c>
      <c r="N742" s="27" t="s">
        <v>71547</v>
      </c>
      <c r="O742" s="54" t="s">
        <v>72391</v>
      </c>
      <c r="P742" s="11"/>
      <c r="Q742" s="11"/>
      <c r="S742" s="12" t="s">
        <v>70990</v>
      </c>
      <c r="T742" s="6">
        <v>3.8333333333333331E-3</v>
      </c>
      <c r="U742" s="6">
        <v>3.3333333333333332E-4</v>
      </c>
      <c r="V742" s="6">
        <v>1.8333333333333333E-3</v>
      </c>
      <c r="W742" s="6">
        <v>1E-3</v>
      </c>
      <c r="X742" s="6">
        <v>0.89333333333333342</v>
      </c>
      <c r="Y742" s="6">
        <v>2.5000000000000001E-3</v>
      </c>
      <c r="Z742" s="7">
        <v>9.7833333333333328E-2</v>
      </c>
      <c r="AA742" s="6">
        <v>2.6666666666666666E-3</v>
      </c>
      <c r="AB742" s="6">
        <v>0</v>
      </c>
      <c r="AC742" s="6">
        <v>1.6666666666666668E-3</v>
      </c>
      <c r="AD742" s="6">
        <v>1E-3</v>
      </c>
      <c r="AE742" s="6">
        <v>0.74583333333333324</v>
      </c>
      <c r="AF742" s="6">
        <v>0.1525</v>
      </c>
      <c r="AG742" s="7">
        <v>9.6666666666666665E-2</v>
      </c>
      <c r="AH742" s="6">
        <v>2.5000000000000001E-3</v>
      </c>
      <c r="AI742" s="6">
        <v>0</v>
      </c>
      <c r="AJ742" s="6">
        <v>1.5000000000000002E-3</v>
      </c>
      <c r="AK742" s="6">
        <v>1E-3</v>
      </c>
      <c r="AL742" s="6">
        <v>0.89816666666666667</v>
      </c>
      <c r="AM742" s="6">
        <v>4.333333333333334E-3</v>
      </c>
      <c r="AN742" s="7">
        <v>9.2333333333333323E-2</v>
      </c>
      <c r="AO742" s="6">
        <v>0</v>
      </c>
      <c r="AP742" s="6">
        <v>0</v>
      </c>
      <c r="AQ742" s="6">
        <v>6.8780054422964699E-233</v>
      </c>
      <c r="AR742" s="6">
        <v>1</v>
      </c>
      <c r="AS742" s="6">
        <v>4.9856028856028897E-85</v>
      </c>
      <c r="AT742" s="7">
        <v>5.6249811448284496E-41</v>
      </c>
      <c r="AU742" s="5">
        <v>4</v>
      </c>
      <c r="AV742" s="6">
        <v>2.6336055364099599E-114</v>
      </c>
      <c r="AW742" s="6">
        <v>2.6104936389185198E-173</v>
      </c>
      <c r="AX742" s="6">
        <v>6.3966880816590801E-77</v>
      </c>
      <c r="AY742" s="6">
        <v>1</v>
      </c>
      <c r="AZ742" s="6">
        <v>1.2170482694177899E-39</v>
      </c>
      <c r="BA742" s="7">
        <v>7.6942377119799198E-25</v>
      </c>
      <c r="BB742" s="6">
        <v>2.2596531534026801E-269</v>
      </c>
      <c r="BC742" s="6">
        <v>1.3169574057785301E-153</v>
      </c>
      <c r="BD742" s="6">
        <v>0</v>
      </c>
      <c r="BE742" s="6">
        <v>3.0436434569523602E-78</v>
      </c>
      <c r="BF742" s="6">
        <v>1</v>
      </c>
      <c r="BG742" s="6">
        <v>1.6887049523402099E-93</v>
      </c>
      <c r="BH742" s="7">
        <v>4.0396009189332401E-41</v>
      </c>
      <c r="BI742" s="6">
        <v>0</v>
      </c>
      <c r="BJ742" s="6">
        <v>0</v>
      </c>
      <c r="BK742" s="6">
        <v>6.1338142121052597E-227</v>
      </c>
      <c r="BL742" s="6">
        <v>1</v>
      </c>
      <c r="BM742" s="6">
        <v>2.6688966847535399E-213</v>
      </c>
      <c r="BN742" s="6">
        <v>9.3854357482923405E-41</v>
      </c>
      <c r="BO742" s="7">
        <v>3.7299964434633299E-84</v>
      </c>
      <c r="BP742" s="6">
        <v>2.8749623941051099E-123</v>
      </c>
      <c r="BQ742" s="6">
        <v>1.77192909354562E-182</v>
      </c>
      <c r="BR742" s="6">
        <v>5.2698455921996301E-83</v>
      </c>
      <c r="BS742" s="6">
        <v>1</v>
      </c>
      <c r="BT742" s="6">
        <v>2.4862887279589201E-39</v>
      </c>
      <c r="BU742" s="6">
        <v>3.58915868077739E-25</v>
      </c>
      <c r="BV742" s="7">
        <v>3.73824365738143E-84</v>
      </c>
      <c r="BW742">
        <v>294</v>
      </c>
      <c r="BX742">
        <v>306</v>
      </c>
      <c r="BY742">
        <v>270</v>
      </c>
      <c r="BZ742">
        <v>287</v>
      </c>
      <c r="CA742">
        <v>251</v>
      </c>
      <c r="CB742">
        <v>194</v>
      </c>
      <c r="CC742">
        <v>216</v>
      </c>
      <c r="CD742">
        <v>226</v>
      </c>
      <c r="CE742">
        <v>227</v>
      </c>
      <c r="CF742" s="1">
        <v>249</v>
      </c>
      <c r="CH742" s="43">
        <v>7.5390210637975394E-2</v>
      </c>
      <c r="CJ742" s="27" t="s">
        <v>72357</v>
      </c>
    </row>
    <row r="743" spans="1:88">
      <c r="A743" s="27">
        <v>740</v>
      </c>
      <c r="B743" t="s">
        <v>70952</v>
      </c>
      <c r="D743" t="s">
        <v>71579</v>
      </c>
      <c r="E743" t="s">
        <v>71792</v>
      </c>
      <c r="F743" s="29">
        <v>41.187800000000003</v>
      </c>
      <c r="G743" s="29">
        <v>123.8173</v>
      </c>
      <c r="H743" s="31">
        <v>214</v>
      </c>
      <c r="I743" s="29" t="s">
        <v>71881</v>
      </c>
      <c r="J743" s="31" t="s">
        <v>72291</v>
      </c>
      <c r="K743" s="31" t="s">
        <v>72292</v>
      </c>
      <c r="M743" s="48">
        <v>40079</v>
      </c>
      <c r="N743" s="27" t="s">
        <v>71547</v>
      </c>
      <c r="O743" s="54" t="s">
        <v>72391</v>
      </c>
      <c r="P743" s="11"/>
      <c r="Q743" s="11"/>
      <c r="T743" s="6">
        <v>2.9999999999999996E-3</v>
      </c>
      <c r="U743" s="6">
        <v>1.1666666666666668E-3</v>
      </c>
      <c r="V743" s="6">
        <v>0</v>
      </c>
      <c r="W743" s="6">
        <v>2.3333333333333335E-3</v>
      </c>
      <c r="X743" s="6">
        <v>0.88366666666666671</v>
      </c>
      <c r="Y743" s="6">
        <v>0.1085</v>
      </c>
      <c r="Z743" s="7">
        <v>1E-3</v>
      </c>
      <c r="AA743" s="6">
        <v>4.0000000000000001E-3</v>
      </c>
      <c r="AB743" s="6">
        <v>6.6666666666666664E-4</v>
      </c>
      <c r="AC743" s="6">
        <v>0</v>
      </c>
      <c r="AD743" s="6">
        <v>2.9999999999999996E-3</v>
      </c>
      <c r="AE743" s="6">
        <v>0.75216666666666676</v>
      </c>
      <c r="AF743" s="6">
        <v>0.23833333333333337</v>
      </c>
      <c r="AG743" s="7">
        <v>1.5000000000000002E-3</v>
      </c>
      <c r="AH743" s="6">
        <v>3.8333333333333331E-3</v>
      </c>
      <c r="AI743" s="6">
        <v>1E-3</v>
      </c>
      <c r="AJ743" s="6">
        <v>0</v>
      </c>
      <c r="AK743" s="6">
        <v>2.5000000000000001E-3</v>
      </c>
      <c r="AL743" s="6">
        <v>0.88166666666666671</v>
      </c>
      <c r="AM743" s="6">
        <v>0.11016666666666668</v>
      </c>
      <c r="AN743" s="7">
        <v>1.3333333333333333E-3</v>
      </c>
      <c r="AO743" s="6">
        <v>0</v>
      </c>
      <c r="AP743" s="6">
        <v>0</v>
      </c>
      <c r="AQ743" s="6">
        <v>5.2192995674159803E-203</v>
      </c>
      <c r="AR743" s="6">
        <v>1</v>
      </c>
      <c r="AS743" s="6">
        <v>2.8583952237924E-72</v>
      </c>
      <c r="AT743" s="7">
        <v>2.7968311948154501E-36</v>
      </c>
      <c r="AU743" s="5">
        <v>4</v>
      </c>
      <c r="AV743" s="6">
        <v>2.7525203011637202E-106</v>
      </c>
      <c r="AW743" s="6">
        <v>8.58966196064736E-176</v>
      </c>
      <c r="AX743" s="6">
        <v>3.5504699876068401E-66</v>
      </c>
      <c r="AY743" s="6">
        <v>0.99999999999999301</v>
      </c>
      <c r="AZ743" s="6">
        <v>1.0869230012840899E-31</v>
      </c>
      <c r="BA743" s="7">
        <v>7.34249758334256E-15</v>
      </c>
      <c r="BB743" s="6">
        <v>3.6347199784545E-260</v>
      </c>
      <c r="BC743" s="6">
        <v>6.7926443272701197E-132</v>
      </c>
      <c r="BD743" s="6">
        <v>6.7762425058275399E-303</v>
      </c>
      <c r="BE743" s="6">
        <v>8.2935436324925599E-68</v>
      </c>
      <c r="BF743" s="6">
        <v>1</v>
      </c>
      <c r="BG743" s="6">
        <v>4.5405708915571003E-72</v>
      </c>
      <c r="BH743" s="7">
        <v>1.22889058468624E-31</v>
      </c>
      <c r="BI743" s="6">
        <v>0</v>
      </c>
      <c r="BJ743" s="6">
        <v>0</v>
      </c>
      <c r="BK743" s="6">
        <v>1.45550499857105E-198</v>
      </c>
      <c r="BL743" s="6">
        <v>1</v>
      </c>
      <c r="BM743" s="6">
        <v>7.1909124488614902E-187</v>
      </c>
      <c r="BN743" s="6">
        <v>3.3080824625798303E-36</v>
      </c>
      <c r="BO743" s="7">
        <v>1.3269255654031501E-71</v>
      </c>
      <c r="BP743" s="6">
        <v>3.03843812800649E-113</v>
      </c>
      <c r="BQ743" s="6">
        <v>6.7166292556426104E-183</v>
      </c>
      <c r="BR743" s="6">
        <v>2.0715304789753901E-70</v>
      </c>
      <c r="BS743" s="6">
        <v>0.999999999999994</v>
      </c>
      <c r="BT743" s="6">
        <v>8.4824804658352902E-32</v>
      </c>
      <c r="BU743" s="6">
        <v>5.4423636508074801E-15</v>
      </c>
      <c r="BV743" s="7">
        <v>1.48212710270545E-75</v>
      </c>
      <c r="BW743">
        <v>294</v>
      </c>
      <c r="BX743">
        <v>305</v>
      </c>
      <c r="BY743">
        <v>270</v>
      </c>
      <c r="BZ743">
        <v>287</v>
      </c>
      <c r="CA743">
        <v>251</v>
      </c>
      <c r="CB743">
        <v>194</v>
      </c>
      <c r="CC743">
        <v>217</v>
      </c>
      <c r="CD743">
        <v>226</v>
      </c>
      <c r="CE743">
        <v>227</v>
      </c>
      <c r="CF743" s="1">
        <v>249</v>
      </c>
      <c r="CH743" s="43">
        <v>7.3135292218275694E-2</v>
      </c>
      <c r="CJ743" s="27" t="s">
        <v>72357</v>
      </c>
    </row>
    <row r="744" spans="1:88">
      <c r="A744" s="27">
        <v>741</v>
      </c>
      <c r="B744" t="s">
        <v>70952</v>
      </c>
      <c r="D744" t="s">
        <v>71580</v>
      </c>
      <c r="E744" t="s">
        <v>71792</v>
      </c>
      <c r="F744" s="29">
        <v>30.7911</v>
      </c>
      <c r="G744" s="29">
        <v>107.0201</v>
      </c>
      <c r="H744" s="31">
        <v>328</v>
      </c>
      <c r="I744" s="29" t="s">
        <v>71881</v>
      </c>
      <c r="J744" s="31" t="s">
        <v>72192</v>
      </c>
      <c r="K744" s="31" t="s">
        <v>72305</v>
      </c>
      <c r="M744" s="48">
        <v>40100</v>
      </c>
      <c r="N744" s="27" t="s">
        <v>71547</v>
      </c>
      <c r="O744" s="54" t="s">
        <v>72391</v>
      </c>
      <c r="P744" s="11"/>
      <c r="Q744" s="11"/>
      <c r="T744" s="6">
        <v>0</v>
      </c>
      <c r="U744" s="6">
        <v>0</v>
      </c>
      <c r="V744" s="6">
        <v>1E-3</v>
      </c>
      <c r="W744" s="6">
        <v>0</v>
      </c>
      <c r="X744" s="6">
        <v>0.87933333333333341</v>
      </c>
      <c r="Y744" s="6">
        <v>8.1666666666666679E-2</v>
      </c>
      <c r="Z744" s="7">
        <v>3.7666666666666668E-2</v>
      </c>
      <c r="AA744" s="6">
        <v>0</v>
      </c>
      <c r="AB744" s="6">
        <v>0</v>
      </c>
      <c r="AC744" s="6">
        <v>1E-3</v>
      </c>
      <c r="AD744" s="6">
        <v>0</v>
      </c>
      <c r="AE744" s="6">
        <v>0.75033333333333341</v>
      </c>
      <c r="AF744" s="6">
        <v>0.21816666666666665</v>
      </c>
      <c r="AG744" s="7">
        <v>0.03</v>
      </c>
      <c r="AH744" s="6">
        <v>0</v>
      </c>
      <c r="AI744" s="6">
        <v>3.3333333333333332E-4</v>
      </c>
      <c r="AJ744" s="6">
        <v>8.3333333333333339E-4</v>
      </c>
      <c r="AK744" s="6">
        <v>0</v>
      </c>
      <c r="AL744" s="6">
        <v>0.88983333333333325</v>
      </c>
      <c r="AM744" s="6">
        <v>8.8333333333333319E-2</v>
      </c>
      <c r="AN744" s="7">
        <v>2.0666666666666667E-2</v>
      </c>
      <c r="AO744" s="6">
        <v>0</v>
      </c>
      <c r="AP744" s="6">
        <v>0</v>
      </c>
      <c r="AQ744" s="6">
        <v>2.3641165075144401E-217</v>
      </c>
      <c r="AR744" s="6">
        <v>1</v>
      </c>
      <c r="AS744" s="6">
        <v>7.5209843524425999E-74</v>
      </c>
      <c r="AT744" s="7">
        <v>5.7554849728281902E-39</v>
      </c>
      <c r="AU744" s="5">
        <v>4</v>
      </c>
      <c r="AV744" s="6">
        <v>8.3046303472608508E-84</v>
      </c>
      <c r="AW744" s="6">
        <v>1.0007758984227599E-158</v>
      </c>
      <c r="AX744" s="6">
        <v>4.9963822956885796E-55</v>
      </c>
      <c r="AY744" s="6">
        <v>0.99999999999978495</v>
      </c>
      <c r="AZ744" s="6">
        <v>3.9330077097885098E-27</v>
      </c>
      <c r="BA744" s="7">
        <v>2.1529730054162201E-13</v>
      </c>
      <c r="BB744" s="6">
        <v>2.2253800503599E-263</v>
      </c>
      <c r="BC744" s="6">
        <v>1.0393313309172101E-140</v>
      </c>
      <c r="BD744" s="6">
        <v>4.6281676659972397E-292</v>
      </c>
      <c r="BE744" s="6">
        <v>8.7346170362502496E-71</v>
      </c>
      <c r="BF744" s="6">
        <v>1</v>
      </c>
      <c r="BG744" s="6">
        <v>2.0104506785795401E-71</v>
      </c>
      <c r="BH744" s="7">
        <v>8.0391682599934702E-34</v>
      </c>
      <c r="BI744" s="6">
        <v>0</v>
      </c>
      <c r="BJ744" s="6">
        <v>0</v>
      </c>
      <c r="BK744" s="6">
        <v>1.30849216745045E-217</v>
      </c>
      <c r="BL744" s="6">
        <v>1</v>
      </c>
      <c r="BM744" s="6">
        <v>6.62380044916606E-192</v>
      </c>
      <c r="BN744" s="6">
        <v>7.6373784193525399E-39</v>
      </c>
      <c r="BO744" s="7">
        <v>1.27721434973683E-77</v>
      </c>
      <c r="BP744" s="6">
        <v>3.5339349945303301E-90</v>
      </c>
      <c r="BQ744" s="6">
        <v>3.3400684351194398E-165</v>
      </c>
      <c r="BR744" s="6">
        <v>4.3074912339860696E-59</v>
      </c>
      <c r="BS744" s="6">
        <v>0.99999999999979605</v>
      </c>
      <c r="BT744" s="6">
        <v>1.8318809813618399E-27</v>
      </c>
      <c r="BU744" s="6">
        <v>2.0380857015425801E-13</v>
      </c>
      <c r="BV744" s="7">
        <v>4.2812146389365602E-66</v>
      </c>
      <c r="BW744">
        <v>294</v>
      </c>
      <c r="BX744">
        <v>306</v>
      </c>
      <c r="BY744">
        <v>270</v>
      </c>
      <c r="BZ744">
        <v>287</v>
      </c>
      <c r="CA744">
        <v>251</v>
      </c>
      <c r="CB744">
        <v>194</v>
      </c>
      <c r="CC744">
        <v>216</v>
      </c>
      <c r="CD744">
        <v>226</v>
      </c>
      <c r="CE744">
        <v>227</v>
      </c>
      <c r="CF744" s="1">
        <v>249</v>
      </c>
      <c r="CH744" s="43">
        <v>6.3703437106352304E-2</v>
      </c>
      <c r="CJ744" s="27" t="s">
        <v>72357</v>
      </c>
    </row>
    <row r="745" spans="1:88">
      <c r="A745" s="27">
        <v>742</v>
      </c>
      <c r="B745" t="s">
        <v>70952</v>
      </c>
      <c r="D745" t="s">
        <v>71581</v>
      </c>
      <c r="E745" t="s">
        <v>71792</v>
      </c>
      <c r="F745" s="29">
        <v>30.5564</v>
      </c>
      <c r="G745" s="29">
        <v>104.30459999999999</v>
      </c>
      <c r="H745" s="31">
        <v>690</v>
      </c>
      <c r="I745" s="29" t="s">
        <v>71881</v>
      </c>
      <c r="J745" s="31" t="s">
        <v>72192</v>
      </c>
      <c r="K745" s="31" t="s">
        <v>72195</v>
      </c>
      <c r="M745" s="48">
        <v>39749</v>
      </c>
      <c r="N745" s="27" t="s">
        <v>71547</v>
      </c>
      <c r="O745" s="54" t="s">
        <v>72391</v>
      </c>
      <c r="P745" s="11"/>
      <c r="Q745" s="11"/>
      <c r="S745" s="12" t="s">
        <v>70990</v>
      </c>
      <c r="T745" s="6">
        <v>0</v>
      </c>
      <c r="U745" s="6">
        <v>2.1666666666666666E-3</v>
      </c>
      <c r="V745" s="6">
        <v>1.4E-2</v>
      </c>
      <c r="W745" s="6">
        <v>1.1666666666666668E-3</v>
      </c>
      <c r="X745" s="6">
        <v>0.87866666666666671</v>
      </c>
      <c r="Y745" s="6">
        <v>9.9333333333333329E-2</v>
      </c>
      <c r="Z745" s="7">
        <v>4.0000000000000001E-3</v>
      </c>
      <c r="AA745" s="6">
        <v>0</v>
      </c>
      <c r="AB745" s="6">
        <v>3.3333333333333332E-4</v>
      </c>
      <c r="AC745" s="6">
        <v>1.5333333333333332E-2</v>
      </c>
      <c r="AD745" s="6">
        <v>1.3333333333333333E-3</v>
      </c>
      <c r="AE745" s="6">
        <v>0.74399999999999988</v>
      </c>
      <c r="AF745" s="6">
        <v>0.22916666666666666</v>
      </c>
      <c r="AG745" s="7">
        <v>8.9999999999999993E-3</v>
      </c>
      <c r="AH745" s="6">
        <v>0</v>
      </c>
      <c r="AI745" s="6">
        <v>3.3333333333333332E-4</v>
      </c>
      <c r="AJ745" s="6">
        <v>1.4999999999999999E-2</v>
      </c>
      <c r="AK745" s="6">
        <v>1.5000000000000002E-3</v>
      </c>
      <c r="AL745" s="6">
        <v>0.87216666666666676</v>
      </c>
      <c r="AM745" s="6">
        <v>9.9499999999999991E-2</v>
      </c>
      <c r="AN745" s="7">
        <v>1.1500000000000002E-2</v>
      </c>
      <c r="AO745" s="6">
        <v>0</v>
      </c>
      <c r="AP745" s="6">
        <v>0</v>
      </c>
      <c r="AQ745" s="6">
        <v>3.40005762414825E-218</v>
      </c>
      <c r="AR745" s="6">
        <v>1</v>
      </c>
      <c r="AS745" s="6">
        <v>3.1134822679178202E-78</v>
      </c>
      <c r="AT745" s="7">
        <v>4.49912183044596E-43</v>
      </c>
      <c r="AU745" s="5">
        <v>4</v>
      </c>
      <c r="AV745" s="6">
        <v>6.6574079939056302E-102</v>
      </c>
      <c r="AW745" s="6">
        <v>4.41028668917512E-169</v>
      </c>
      <c r="AX745" s="6">
        <v>5.2540616793452804E-62</v>
      </c>
      <c r="AY745" s="6">
        <v>0.999999999962632</v>
      </c>
      <c r="AZ745" s="6">
        <v>2.3615423610868302E-28</v>
      </c>
      <c r="BA745" s="7">
        <v>3.7368032124148401E-11</v>
      </c>
      <c r="BB745" s="6">
        <v>1.41967089053731E-266</v>
      </c>
      <c r="BC745" s="6">
        <v>7.5966775451911004E-142</v>
      </c>
      <c r="BD745" s="6">
        <v>9.2375609994016501E-302</v>
      </c>
      <c r="BE745" s="6">
        <v>9.8046873522422695E-79</v>
      </c>
      <c r="BF745" s="6">
        <v>1</v>
      </c>
      <c r="BG745" s="6">
        <v>8.5237789817378098E-80</v>
      </c>
      <c r="BH745" s="7">
        <v>1.2069277367760699E-38</v>
      </c>
      <c r="BI745" s="6">
        <v>0</v>
      </c>
      <c r="BJ745" s="6">
        <v>0</v>
      </c>
      <c r="BK745" s="6">
        <v>6.1696176654909296E-213</v>
      </c>
      <c r="BL745" s="6">
        <v>1</v>
      </c>
      <c r="BM745" s="6">
        <v>6.7639133967908396E-190</v>
      </c>
      <c r="BN745" s="6">
        <v>5.1016281135924601E-43</v>
      </c>
      <c r="BO745" s="7">
        <v>1.22140320648125E-76</v>
      </c>
      <c r="BP745" s="6">
        <v>2.08399268185493E-109</v>
      </c>
      <c r="BQ745" s="6">
        <v>9.1722188778932206E-177</v>
      </c>
      <c r="BR745" s="6">
        <v>9.9144946610903801E-67</v>
      </c>
      <c r="BS745" s="6">
        <v>0.99999999997738498</v>
      </c>
      <c r="BT745" s="6">
        <v>2.8629483443944299E-28</v>
      </c>
      <c r="BU745" s="6">
        <v>2.26153299080619E-11</v>
      </c>
      <c r="BV745" s="7">
        <v>4.8157449576717698E-70</v>
      </c>
      <c r="BW745">
        <v>294</v>
      </c>
      <c r="BX745">
        <v>306</v>
      </c>
      <c r="BY745">
        <v>270</v>
      </c>
      <c r="BZ745">
        <v>287</v>
      </c>
      <c r="CA745">
        <v>251</v>
      </c>
      <c r="CB745">
        <v>194</v>
      </c>
      <c r="CC745">
        <v>217</v>
      </c>
      <c r="CD745">
        <v>226</v>
      </c>
      <c r="CE745">
        <v>227</v>
      </c>
      <c r="CF745" s="1">
        <v>249</v>
      </c>
      <c r="CH745" s="43">
        <v>9.9071564500317205E-2</v>
      </c>
      <c r="CJ745" s="27" t="s">
        <v>72357</v>
      </c>
    </row>
    <row r="746" spans="1:88">
      <c r="A746" s="27">
        <v>743</v>
      </c>
      <c r="B746" t="s">
        <v>70952</v>
      </c>
      <c r="D746" t="s">
        <v>71582</v>
      </c>
      <c r="E746" t="s">
        <v>71792</v>
      </c>
      <c r="F746" s="29">
        <v>30.823899999999998</v>
      </c>
      <c r="G746" s="29">
        <v>107.3069</v>
      </c>
      <c r="H746" s="31">
        <v>361</v>
      </c>
      <c r="I746" s="29" t="s">
        <v>71881</v>
      </c>
      <c r="J746" s="31" t="s">
        <v>72192</v>
      </c>
      <c r="K746" s="31" t="s">
        <v>72306</v>
      </c>
      <c r="M746" s="48">
        <v>40100</v>
      </c>
      <c r="N746" s="27" t="s">
        <v>71547</v>
      </c>
      <c r="O746" s="54" t="s">
        <v>72391</v>
      </c>
      <c r="P746" s="11"/>
      <c r="Q746" s="11"/>
      <c r="T746" s="6">
        <v>1E-3</v>
      </c>
      <c r="U746" s="6">
        <v>1.6666666666666668E-3</v>
      </c>
      <c r="V746" s="6">
        <v>1E-3</v>
      </c>
      <c r="W746" s="6">
        <v>1E-3</v>
      </c>
      <c r="X746" s="6">
        <v>0.87716666666666665</v>
      </c>
      <c r="Y746" s="6">
        <v>0.11749999999999999</v>
      </c>
      <c r="Z746" s="7">
        <v>1.1666666666666668E-3</v>
      </c>
      <c r="AA746" s="6">
        <v>1E-3</v>
      </c>
      <c r="AB746" s="6">
        <v>1E-3</v>
      </c>
      <c r="AC746" s="6">
        <v>1.1666666666666668E-3</v>
      </c>
      <c r="AD746" s="6">
        <v>1E-3</v>
      </c>
      <c r="AE746" s="6">
        <v>0.7496666666666667</v>
      </c>
      <c r="AF746" s="6">
        <v>0.24483333333333332</v>
      </c>
      <c r="AG746" s="7">
        <v>1.8333333333333335E-3</v>
      </c>
      <c r="AH746" s="6">
        <v>6.6666666666666664E-4</v>
      </c>
      <c r="AI746" s="6">
        <v>3.3333333333333332E-4</v>
      </c>
      <c r="AJ746" s="6">
        <v>1E-3</v>
      </c>
      <c r="AK746" s="6">
        <v>1.1666666666666668E-3</v>
      </c>
      <c r="AL746" s="6">
        <v>0.876</v>
      </c>
      <c r="AM746" s="6">
        <v>0.11783333333333333</v>
      </c>
      <c r="AN746" s="7">
        <v>2.5000000000000001E-3</v>
      </c>
      <c r="AO746" s="6">
        <v>0</v>
      </c>
      <c r="AP746" s="6">
        <v>0</v>
      </c>
      <c r="AQ746" s="6">
        <v>4.8332985415108001E-220</v>
      </c>
      <c r="AR746" s="6">
        <v>1</v>
      </c>
      <c r="AS746" s="6">
        <v>2.9162098821817999E-73</v>
      </c>
      <c r="AT746" s="7">
        <v>3.1051002182122602E-38</v>
      </c>
      <c r="AU746" s="5">
        <v>4</v>
      </c>
      <c r="AV746" s="6">
        <v>4.7111695454106297E-104</v>
      </c>
      <c r="AW746" s="6">
        <v>1.27526825140337E-168</v>
      </c>
      <c r="AX746" s="6">
        <v>2.9905910793541601E-59</v>
      </c>
      <c r="AY746" s="6">
        <v>0.99999999999991696</v>
      </c>
      <c r="AZ746" s="6">
        <v>4.1863974304958704E-28</v>
      </c>
      <c r="BA746" s="7">
        <v>8.2591754819523302E-14</v>
      </c>
      <c r="BB746" s="6">
        <v>1.91441521266308E-267</v>
      </c>
      <c r="BC746" s="6">
        <v>3.3152941239842498E-138</v>
      </c>
      <c r="BD746" s="6">
        <v>2.9461124961222601E-303</v>
      </c>
      <c r="BE746" s="6">
        <v>2.3016993421196301E-65</v>
      </c>
      <c r="BF746" s="6">
        <v>1</v>
      </c>
      <c r="BG746" s="6">
        <v>1.81772204032436E-69</v>
      </c>
      <c r="BH746" s="7">
        <v>6.6829228336520697E-28</v>
      </c>
      <c r="BI746" s="6">
        <v>0</v>
      </c>
      <c r="BJ746" s="6">
        <v>0</v>
      </c>
      <c r="BK746" s="6">
        <v>1.6906089199889301E-215</v>
      </c>
      <c r="BL746" s="6">
        <v>1</v>
      </c>
      <c r="BM746" s="6">
        <v>1.32529591455021E-183</v>
      </c>
      <c r="BN746" s="6">
        <v>3.4699329511816402E-38</v>
      </c>
      <c r="BO746" s="7">
        <v>2.9443715515323999E-72</v>
      </c>
      <c r="BP746" s="6">
        <v>1.5159991800093499E-109</v>
      </c>
      <c r="BQ746" s="6">
        <v>3.0936582151883999E-174</v>
      </c>
      <c r="BR746" s="6">
        <v>3.1176531947430701E-62</v>
      </c>
      <c r="BS746" s="6">
        <v>0.99999999999990996</v>
      </c>
      <c r="BT746" s="6">
        <v>1.5359583217557601E-28</v>
      </c>
      <c r="BU746" s="6">
        <v>9.0118890502794202E-14</v>
      </c>
      <c r="BV746" s="7">
        <v>1.76202209249593E-70</v>
      </c>
      <c r="BW746">
        <v>294</v>
      </c>
      <c r="BX746">
        <v>306</v>
      </c>
      <c r="BY746">
        <v>270</v>
      </c>
      <c r="BZ746">
        <v>287</v>
      </c>
      <c r="CA746">
        <v>251</v>
      </c>
      <c r="CB746">
        <v>194</v>
      </c>
      <c r="CC746">
        <v>215</v>
      </c>
      <c r="CD746">
        <v>227</v>
      </c>
      <c r="CE746">
        <v>227</v>
      </c>
      <c r="CF746" s="1">
        <v>249</v>
      </c>
      <c r="CH746" s="43">
        <v>6.6845150703860406E-2</v>
      </c>
      <c r="CJ746" s="27" t="s">
        <v>72357</v>
      </c>
    </row>
    <row r="747" spans="1:88">
      <c r="A747" s="27">
        <v>744</v>
      </c>
      <c r="B747" t="s">
        <v>70952</v>
      </c>
      <c r="D747" t="s">
        <v>71583</v>
      </c>
      <c r="E747" t="s">
        <v>71792</v>
      </c>
      <c r="F747" s="29">
        <v>30.5137</v>
      </c>
      <c r="G747" s="29">
        <v>104.3596</v>
      </c>
      <c r="H747" s="31">
        <v>560</v>
      </c>
      <c r="I747" s="29" t="s">
        <v>71881</v>
      </c>
      <c r="J747" s="31" t="s">
        <v>72192</v>
      </c>
      <c r="K747" s="31" t="s">
        <v>72195</v>
      </c>
      <c r="M747" s="48">
        <v>39749</v>
      </c>
      <c r="N747" s="27" t="s">
        <v>71547</v>
      </c>
      <c r="O747" s="54" t="s">
        <v>72391</v>
      </c>
      <c r="P747" s="11"/>
      <c r="Q747" s="11"/>
      <c r="R747" s="11" t="s">
        <v>70990</v>
      </c>
      <c r="S747" s="12" t="s">
        <v>70990</v>
      </c>
      <c r="T747" s="6">
        <v>1.5000000000000002E-3</v>
      </c>
      <c r="U747" s="6">
        <v>3.3333333333333332E-4</v>
      </c>
      <c r="V747" s="6">
        <v>0</v>
      </c>
      <c r="W747" s="6">
        <v>1.8333333333333333E-3</v>
      </c>
      <c r="X747" s="6">
        <v>0.87700000000000011</v>
      </c>
      <c r="Y747" s="6">
        <v>0.10533333333333333</v>
      </c>
      <c r="Z747" s="7">
        <v>1.3833333333333331E-2</v>
      </c>
      <c r="AA747" s="6">
        <v>1.3333333333333333E-3</v>
      </c>
      <c r="AB747" s="6">
        <v>0</v>
      </c>
      <c r="AC747" s="6">
        <v>1.6666666666666666E-4</v>
      </c>
      <c r="AD747" s="6">
        <v>2.166666666666667E-3</v>
      </c>
      <c r="AE747" s="6">
        <v>0.74666666666666659</v>
      </c>
      <c r="AF747" s="6">
        <v>0.23533333333333331</v>
      </c>
      <c r="AG747" s="7">
        <v>1.3333333333333331E-2</v>
      </c>
      <c r="AH747" s="6">
        <v>1.1666666666666668E-3</v>
      </c>
      <c r="AI747" s="6">
        <v>0</v>
      </c>
      <c r="AJ747" s="6">
        <v>3.3333333333333332E-4</v>
      </c>
      <c r="AK747" s="6">
        <v>2E-3</v>
      </c>
      <c r="AL747" s="6">
        <v>0.87500000000000011</v>
      </c>
      <c r="AM747" s="6">
        <v>0.10783333333333334</v>
      </c>
      <c r="AN747" s="7">
        <v>1.2666666666666666E-2</v>
      </c>
      <c r="AO747" s="6">
        <f>5.13378671937181*10^-319</f>
        <v>0</v>
      </c>
      <c r="AP747" s="6">
        <v>0</v>
      </c>
      <c r="AQ747" s="6">
        <v>2.06015793163444E-200</v>
      </c>
      <c r="AR747" s="6">
        <v>1</v>
      </c>
      <c r="AS747" s="6">
        <v>6.4051882291736297E-68</v>
      </c>
      <c r="AT747" s="7">
        <v>4.2911699340397703E-33</v>
      </c>
      <c r="AU747" s="5">
        <v>4</v>
      </c>
      <c r="AV747" s="6">
        <v>2.4515929764911401E-101</v>
      </c>
      <c r="AW747" s="6">
        <v>1.4928774992597801E-167</v>
      </c>
      <c r="AX747" s="6">
        <v>3.7009366738975302E-77</v>
      </c>
      <c r="AY747" s="6">
        <v>1</v>
      </c>
      <c r="AZ747" s="6">
        <v>4.5461692502305298E-35</v>
      </c>
      <c r="BA747" s="7">
        <v>1.6150867929861201E-16</v>
      </c>
      <c r="BB747" s="6">
        <v>9.4626542496265102E-260</v>
      </c>
      <c r="BC747" s="6">
        <v>8.9924526126968396E-148</v>
      </c>
      <c r="BD747" s="6">
        <v>0</v>
      </c>
      <c r="BE747" s="6">
        <v>2.9108016272513199E-68</v>
      </c>
      <c r="BF747" s="6">
        <v>1</v>
      </c>
      <c r="BG747" s="6">
        <v>7.9899241638250198E-74</v>
      </c>
      <c r="BH747" s="7">
        <v>8.2467363684871105E-31</v>
      </c>
      <c r="BI747" s="6">
        <f>6.16816255550504*10^-319</f>
        <v>0</v>
      </c>
      <c r="BJ747" s="6">
        <v>0</v>
      </c>
      <c r="BK747" s="6">
        <v>1.9286442422996799E-197</v>
      </c>
      <c r="BL747" s="6">
        <v>1</v>
      </c>
      <c r="BM747" s="6">
        <v>1.4567222840198901E-156</v>
      </c>
      <c r="BN747" s="6">
        <v>4.14124076433932E-33</v>
      </c>
      <c r="BO747" s="7">
        <v>3.2901263110005303E-67</v>
      </c>
      <c r="BP747" s="6">
        <v>1.7207783801528099E-109</v>
      </c>
      <c r="BQ747" s="6">
        <v>5.3662198976288699E-176</v>
      </c>
      <c r="BR747" s="6">
        <v>1.6042500938321699E-81</v>
      </c>
      <c r="BS747" s="6">
        <v>1</v>
      </c>
      <c r="BT747" s="6">
        <v>2.4738800647178502E-34</v>
      </c>
      <c r="BU747" s="6">
        <v>5.6663748516630498E-17</v>
      </c>
      <c r="BV747" s="7">
        <v>1.6022241446372999E-79</v>
      </c>
      <c r="BW747">
        <v>294</v>
      </c>
      <c r="BX747">
        <v>305</v>
      </c>
      <c r="BY747">
        <v>270</v>
      </c>
      <c r="BZ747">
        <v>287</v>
      </c>
      <c r="CA747">
        <v>251</v>
      </c>
      <c r="CB747">
        <v>194</v>
      </c>
      <c r="CC747">
        <v>217</v>
      </c>
      <c r="CD747">
        <v>226</v>
      </c>
      <c r="CE747">
        <v>227</v>
      </c>
      <c r="CF747" s="1">
        <v>249</v>
      </c>
      <c r="CH747" s="43">
        <v>9.6199732293545906E-2</v>
      </c>
      <c r="CJ747" s="27" t="s">
        <v>72357</v>
      </c>
    </row>
    <row r="748" spans="1:88">
      <c r="A748" s="27">
        <v>745</v>
      </c>
      <c r="B748" t="s">
        <v>70952</v>
      </c>
      <c r="D748" t="s">
        <v>71584</v>
      </c>
      <c r="E748" t="s">
        <v>71792</v>
      </c>
      <c r="F748" s="29">
        <v>30.2758</v>
      </c>
      <c r="G748" s="29">
        <v>104.0341</v>
      </c>
      <c r="H748" s="31">
        <v>716</v>
      </c>
      <c r="I748" s="29" t="s">
        <v>71881</v>
      </c>
      <c r="J748" s="31" t="s">
        <v>72192</v>
      </c>
      <c r="K748" s="31" t="s">
        <v>72301</v>
      </c>
      <c r="M748" s="48">
        <v>39937</v>
      </c>
      <c r="N748" s="27" t="s">
        <v>71547</v>
      </c>
      <c r="O748" s="54" t="s">
        <v>72391</v>
      </c>
      <c r="P748" s="11"/>
      <c r="Q748" s="11"/>
      <c r="T748" s="6">
        <v>0</v>
      </c>
      <c r="U748" s="6">
        <v>0</v>
      </c>
      <c r="V748" s="6">
        <v>0</v>
      </c>
      <c r="W748" s="6">
        <v>0</v>
      </c>
      <c r="X748" s="6">
        <v>0.87650000000000006</v>
      </c>
      <c r="Y748" s="6">
        <v>0.11683333333333333</v>
      </c>
      <c r="Z748" s="7">
        <v>5.8333333333333336E-3</v>
      </c>
      <c r="AA748" s="6">
        <v>0</v>
      </c>
      <c r="AB748" s="6">
        <v>0</v>
      </c>
      <c r="AC748" s="6">
        <v>0</v>
      </c>
      <c r="AD748" s="6">
        <v>0</v>
      </c>
      <c r="AE748" s="6">
        <v>0.74949999999999994</v>
      </c>
      <c r="AF748" s="6">
        <v>0.24533333333333332</v>
      </c>
      <c r="AG748" s="7">
        <v>4.5000000000000005E-3</v>
      </c>
      <c r="AH748" s="6">
        <v>0</v>
      </c>
      <c r="AI748" s="6">
        <v>0</v>
      </c>
      <c r="AJ748" s="6">
        <v>0</v>
      </c>
      <c r="AK748" s="6">
        <v>0</v>
      </c>
      <c r="AL748" s="6">
        <v>0.87749999999999995</v>
      </c>
      <c r="AM748" s="6">
        <v>0.11883333333333333</v>
      </c>
      <c r="AN748" s="7">
        <v>2.5000000000000001E-3</v>
      </c>
      <c r="AO748" s="6">
        <v>0</v>
      </c>
      <c r="AP748" s="6">
        <v>0</v>
      </c>
      <c r="AQ748" s="6">
        <v>4.3998155428143798E-214</v>
      </c>
      <c r="AR748" s="6">
        <v>1</v>
      </c>
      <c r="AS748" s="6">
        <v>1.12086608550313E-68</v>
      </c>
      <c r="AT748" s="7">
        <v>2.02425962701263E-31</v>
      </c>
      <c r="AU748" s="5">
        <v>4</v>
      </c>
      <c r="AV748" s="6">
        <v>2.24521354926511E-92</v>
      </c>
      <c r="AW748" s="6">
        <v>6.5706227837639302E-153</v>
      </c>
      <c r="AX748" s="6">
        <v>9.9115943593346596E-57</v>
      </c>
      <c r="AY748" s="6">
        <v>0.999999999999996</v>
      </c>
      <c r="AZ748" s="6">
        <v>1.0516477328083801E-34</v>
      </c>
      <c r="BA748" s="7">
        <v>4.0579504002939299E-15</v>
      </c>
      <c r="BB748" s="6">
        <v>2.5562863695666101E-252</v>
      </c>
      <c r="BC748" s="6">
        <v>1.0547549183345E-130</v>
      </c>
      <c r="BD748" s="6">
        <v>7.2184275283475306E-284</v>
      </c>
      <c r="BE748" s="6">
        <v>9.1352258649228401E-64</v>
      </c>
      <c r="BF748" s="6">
        <v>1</v>
      </c>
      <c r="BG748" s="6">
        <v>1.5810621194291801E-66</v>
      </c>
      <c r="BH748" s="7">
        <v>2.9955073455955102E-25</v>
      </c>
      <c r="BI748" s="6">
        <v>0</v>
      </c>
      <c r="BJ748" s="6">
        <v>0</v>
      </c>
      <c r="BK748" s="6">
        <v>8.4121030438522897E-211</v>
      </c>
      <c r="BL748" s="6">
        <v>1</v>
      </c>
      <c r="BM748" s="6">
        <v>2.4435614818964102E-192</v>
      </c>
      <c r="BN748" s="6">
        <v>2.6941826391989102E-31</v>
      </c>
      <c r="BO748" s="7">
        <v>1.2449025285861399E-69</v>
      </c>
      <c r="BP748" s="6">
        <v>6.8875841152720506E-98</v>
      </c>
      <c r="BQ748" s="6">
        <v>1.37658541237392E-158</v>
      </c>
      <c r="BR748" s="6">
        <v>7.0100898121398902E-60</v>
      </c>
      <c r="BS748" s="6">
        <v>0.999999999999996</v>
      </c>
      <c r="BT748" s="6">
        <v>7.4171365478512799E-35</v>
      </c>
      <c r="BU748" s="6">
        <v>3.8408884944435599E-15</v>
      </c>
      <c r="BV748" s="7">
        <v>1.1211851413300801E-65</v>
      </c>
      <c r="BW748">
        <v>295</v>
      </c>
      <c r="BX748">
        <v>305</v>
      </c>
      <c r="BY748">
        <v>266</v>
      </c>
      <c r="BZ748">
        <v>285</v>
      </c>
      <c r="CA748">
        <v>255</v>
      </c>
      <c r="CB748">
        <v>194</v>
      </c>
      <c r="CC748">
        <v>216</v>
      </c>
      <c r="CD748">
        <v>225</v>
      </c>
      <c r="CE748">
        <v>228</v>
      </c>
      <c r="CF748" s="1">
        <v>242</v>
      </c>
      <c r="CH748" s="43">
        <v>6.0919328041351299E-2</v>
      </c>
      <c r="CJ748" s="27" t="s">
        <v>72357</v>
      </c>
    </row>
    <row r="749" spans="1:88">
      <c r="A749" s="27">
        <v>746</v>
      </c>
      <c r="B749" t="s">
        <v>70952</v>
      </c>
      <c r="D749" t="s">
        <v>71585</v>
      </c>
      <c r="E749" t="s">
        <v>71792</v>
      </c>
      <c r="F749" s="29">
        <v>28.7973</v>
      </c>
      <c r="G749" s="29">
        <v>108.9152</v>
      </c>
      <c r="H749" s="31">
        <v>406</v>
      </c>
      <c r="I749" s="29" t="s">
        <v>71881</v>
      </c>
      <c r="J749" s="31" t="s">
        <v>72182</v>
      </c>
      <c r="K749" s="31" t="s">
        <v>72320</v>
      </c>
      <c r="M749" s="48">
        <v>40107</v>
      </c>
      <c r="N749" s="27" t="s">
        <v>71547</v>
      </c>
      <c r="O749" s="54" t="s">
        <v>72391</v>
      </c>
      <c r="P749" s="11"/>
      <c r="Q749" s="11"/>
      <c r="T749" s="6">
        <v>0</v>
      </c>
      <c r="U749" s="6">
        <v>5.0000000000000001E-4</v>
      </c>
      <c r="V749" s="6">
        <v>0</v>
      </c>
      <c r="W749" s="6">
        <v>0</v>
      </c>
      <c r="X749" s="6">
        <v>0.8673333333333334</v>
      </c>
      <c r="Y749" s="6">
        <v>2.2000000000000002E-2</v>
      </c>
      <c r="Z749" s="7">
        <v>0.1095</v>
      </c>
      <c r="AA749" s="6">
        <v>0</v>
      </c>
      <c r="AB749" s="6">
        <v>0</v>
      </c>
      <c r="AC749" s="6">
        <v>0</v>
      </c>
      <c r="AD749" s="6">
        <v>3.3333333333333332E-4</v>
      </c>
      <c r="AE749" s="6">
        <v>0.72966666666666669</v>
      </c>
      <c r="AF749" s="6">
        <v>0.16533333333333333</v>
      </c>
      <c r="AG749" s="7">
        <v>0.104</v>
      </c>
      <c r="AH749" s="6">
        <v>0</v>
      </c>
      <c r="AI749" s="6">
        <v>0</v>
      </c>
      <c r="AJ749" s="6">
        <v>0</v>
      </c>
      <c r="AK749" s="6">
        <v>3.3333333333333332E-4</v>
      </c>
      <c r="AL749" s="6">
        <v>0.8763333333333333</v>
      </c>
      <c r="AM749" s="6">
        <v>2.5166666666666667E-2</v>
      </c>
      <c r="AN749" s="7">
        <v>9.7333333333333327E-2</v>
      </c>
      <c r="AO749" s="6">
        <v>0</v>
      </c>
      <c r="AP749" s="6">
        <v>0</v>
      </c>
      <c r="AQ749" s="6">
        <v>6.9183298801994403E-215</v>
      </c>
      <c r="AR749" s="6">
        <v>1</v>
      </c>
      <c r="AS749" s="6">
        <v>5.1611383867201799E-74</v>
      </c>
      <c r="AT749" s="7">
        <v>5.67116029601235E-30</v>
      </c>
      <c r="AU749" s="5">
        <v>4</v>
      </c>
      <c r="AV749" s="6">
        <v>1.1655291299218599E-100</v>
      </c>
      <c r="AW749" s="6">
        <v>8.6319106437014004E-172</v>
      </c>
      <c r="AX749" s="6">
        <v>6.3029177423130901E-68</v>
      </c>
      <c r="AY749" s="6">
        <v>0.99999999999907696</v>
      </c>
      <c r="AZ749" s="6">
        <v>1.8099900196063001E-36</v>
      </c>
      <c r="BA749" s="7">
        <v>9.2266082203607303E-13</v>
      </c>
      <c r="BB749" s="6">
        <v>5.3759962545440199E-267</v>
      </c>
      <c r="BC749" s="6">
        <v>4.8021879925120701E-146</v>
      </c>
      <c r="BD749" s="6">
        <v>2.4739836899441299E-308</v>
      </c>
      <c r="BE749" s="6">
        <v>3.0287506509904997E-72</v>
      </c>
      <c r="BF749" s="6">
        <v>1</v>
      </c>
      <c r="BG749" s="6">
        <v>3.8052863105078901E-81</v>
      </c>
      <c r="BH749" s="7">
        <v>2.2714164058546E-35</v>
      </c>
      <c r="BI749" s="6">
        <v>0</v>
      </c>
      <c r="BJ749" s="6">
        <v>0</v>
      </c>
      <c r="BK749" s="6">
        <v>7.2073640838986697E-210</v>
      </c>
      <c r="BL749" s="6">
        <v>1</v>
      </c>
      <c r="BM749" s="6">
        <v>1.5746611507184102E-185</v>
      </c>
      <c r="BN749" s="6">
        <v>8.2095694176199805E-30</v>
      </c>
      <c r="BO749" s="7">
        <v>4.0131972010340601E-73</v>
      </c>
      <c r="BP749" s="6">
        <v>2.9467746524902599E-105</v>
      </c>
      <c r="BQ749" s="6">
        <v>2.11972092220418E-176</v>
      </c>
      <c r="BR749" s="6">
        <v>1.6715949527693401E-70</v>
      </c>
      <c r="BS749" s="6">
        <v>0.99999999999824996</v>
      </c>
      <c r="BT749" s="6">
        <v>1.5022954980138499E-37</v>
      </c>
      <c r="BU749" s="6">
        <v>1.7500025651560201E-12</v>
      </c>
      <c r="BV749" s="7">
        <v>1.6761980545647301E-84</v>
      </c>
      <c r="BW749">
        <v>295</v>
      </c>
      <c r="BX749">
        <v>305</v>
      </c>
      <c r="BY749">
        <v>266</v>
      </c>
      <c r="BZ749">
        <v>285</v>
      </c>
      <c r="CA749">
        <v>255</v>
      </c>
      <c r="CB749">
        <v>194</v>
      </c>
      <c r="CC749">
        <v>216</v>
      </c>
      <c r="CD749">
        <v>225</v>
      </c>
      <c r="CE749">
        <v>228</v>
      </c>
      <c r="CF749" s="1">
        <v>242</v>
      </c>
      <c r="CH749" s="43">
        <v>6.6654848431129204E-2</v>
      </c>
      <c r="CJ749" s="27" t="s">
        <v>72357</v>
      </c>
    </row>
    <row r="750" spans="1:88">
      <c r="A750" s="27">
        <v>747</v>
      </c>
      <c r="B750" t="s">
        <v>70952</v>
      </c>
      <c r="D750" t="s">
        <v>71586</v>
      </c>
      <c r="E750" t="s">
        <v>71792</v>
      </c>
      <c r="F750" s="29">
        <v>26.652200000000001</v>
      </c>
      <c r="G750" s="29">
        <v>108.2299</v>
      </c>
      <c r="H750" s="31">
        <v>691</v>
      </c>
      <c r="I750" s="29" t="s">
        <v>71881</v>
      </c>
      <c r="J750" s="31" t="s">
        <v>72221</v>
      </c>
      <c r="K750" s="31" t="s">
        <v>72224</v>
      </c>
      <c r="M750" s="48">
        <v>39785</v>
      </c>
      <c r="N750" s="27" t="s">
        <v>71547</v>
      </c>
      <c r="O750" s="54" t="s">
        <v>72391</v>
      </c>
      <c r="P750" s="11"/>
      <c r="Q750" s="11"/>
      <c r="T750" s="6">
        <v>1E-3</v>
      </c>
      <c r="U750" s="6">
        <v>5.6666666666666671E-3</v>
      </c>
      <c r="V750" s="6">
        <v>3.0666666666666665E-2</v>
      </c>
      <c r="W750" s="6">
        <v>0</v>
      </c>
      <c r="X750" s="6">
        <v>0.86583333333333323</v>
      </c>
      <c r="Y750" s="6">
        <v>1E-3</v>
      </c>
      <c r="Z750" s="7">
        <v>9.5666666666666664E-2</v>
      </c>
      <c r="AA750" s="6">
        <v>1E-3</v>
      </c>
      <c r="AB750" s="6">
        <v>3.5999999999999997E-2</v>
      </c>
      <c r="AC750" s="6">
        <v>1.5666666666666666E-2</v>
      </c>
      <c r="AD750" s="6">
        <v>0</v>
      </c>
      <c r="AE750" s="6">
        <v>0.71899999999999997</v>
      </c>
      <c r="AF750" s="6">
        <v>0.14383333333333334</v>
      </c>
      <c r="AG750" s="7">
        <v>8.4000000000000005E-2</v>
      </c>
      <c r="AH750" s="6">
        <v>1E-3</v>
      </c>
      <c r="AI750" s="6">
        <v>3.1166666666666665E-2</v>
      </c>
      <c r="AJ750" s="6">
        <v>1.6833333333333336E-2</v>
      </c>
      <c r="AK750" s="6">
        <v>0</v>
      </c>
      <c r="AL750" s="6">
        <v>0.86766666666666659</v>
      </c>
      <c r="AM750" s="6">
        <v>1.6666666666666666E-4</v>
      </c>
      <c r="AN750" s="7">
        <v>8.2000000000000003E-2</v>
      </c>
      <c r="AO750" s="6">
        <v>7.5915212094951503E-295</v>
      </c>
      <c r="AP750" s="6">
        <v>0</v>
      </c>
      <c r="AQ750" s="6">
        <v>3.9769344601192798E-186</v>
      </c>
      <c r="AR750" s="6">
        <v>1</v>
      </c>
      <c r="AS750" s="6">
        <v>4.9533831189060303E-56</v>
      </c>
      <c r="AT750" s="7">
        <v>4.3819410721016799E-16</v>
      </c>
      <c r="AU750" s="5">
        <v>4</v>
      </c>
      <c r="AV750" s="6">
        <v>3.1813185382329798E-104</v>
      </c>
      <c r="AW750" s="6">
        <v>1.18706404548937E-150</v>
      </c>
      <c r="AX750" s="6">
        <v>6.4188784654469699E-68</v>
      </c>
      <c r="AY750" s="6">
        <v>1</v>
      </c>
      <c r="AZ750" s="6">
        <v>2.7837585485607498E-38</v>
      </c>
      <c r="BA750" s="7">
        <v>1.04046466992327E-19</v>
      </c>
      <c r="BB750" s="6">
        <v>1.8068276440381899E-254</v>
      </c>
      <c r="BC750" s="6">
        <v>4.28265213902489E-121</v>
      </c>
      <c r="BD750" s="6">
        <v>1.87601916463707E-299</v>
      </c>
      <c r="BE750" s="6">
        <v>6.3487293963959505E-61</v>
      </c>
      <c r="BF750" s="6">
        <v>1</v>
      </c>
      <c r="BG750" s="6">
        <v>1.7718040775586499E-71</v>
      </c>
      <c r="BH750" s="7">
        <v>3.1116237139513601E-25</v>
      </c>
      <c r="BI750" s="6">
        <v>1.21766438384561E-294</v>
      </c>
      <c r="BJ750" s="6">
        <v>0</v>
      </c>
      <c r="BK750" s="6">
        <v>8.7356204743960708E-180</v>
      </c>
      <c r="BL750" s="6">
        <v>1</v>
      </c>
      <c r="BM750" s="6">
        <v>2.3609956806244399E-166</v>
      </c>
      <c r="BN750" s="6">
        <v>5.0517409960771203E-16</v>
      </c>
      <c r="BO750" s="7">
        <v>1.2536645477585701E-53</v>
      </c>
      <c r="BP750" s="6">
        <v>4.4629752647472597E-108</v>
      </c>
      <c r="BQ750" s="6">
        <v>1.69296372269795E-154</v>
      </c>
      <c r="BR750" s="6">
        <v>3.9408239907286E-70</v>
      </c>
      <c r="BS750" s="6">
        <v>1</v>
      </c>
      <c r="BT750" s="6">
        <v>9.1771130485164708E-40</v>
      </c>
      <c r="BU750" s="6">
        <v>2.9327824402254799E-19</v>
      </c>
      <c r="BV750" s="7">
        <v>1.12264282750522E-87</v>
      </c>
      <c r="BW750">
        <v>295</v>
      </c>
      <c r="BX750">
        <v>305</v>
      </c>
      <c r="BY750">
        <v>266</v>
      </c>
      <c r="BZ750">
        <v>285</v>
      </c>
      <c r="CA750">
        <v>255</v>
      </c>
      <c r="CB750">
        <v>194</v>
      </c>
      <c r="CC750">
        <v>216</v>
      </c>
      <c r="CD750">
        <v>225</v>
      </c>
      <c r="CE750">
        <v>228</v>
      </c>
      <c r="CF750" s="1">
        <v>242</v>
      </c>
      <c r="CH750" s="43">
        <v>5.8736313868613103E-2</v>
      </c>
      <c r="CJ750" s="27" t="s">
        <v>72357</v>
      </c>
    </row>
    <row r="751" spans="1:88">
      <c r="A751" s="27">
        <v>748</v>
      </c>
      <c r="B751" t="s">
        <v>70952</v>
      </c>
      <c r="D751" t="s">
        <v>71587</v>
      </c>
      <c r="E751" t="s">
        <v>71792</v>
      </c>
      <c r="F751" s="29">
        <v>30.576599999999999</v>
      </c>
      <c r="G751" s="29">
        <v>105.24290000000001</v>
      </c>
      <c r="H751" s="33">
        <v>397</v>
      </c>
      <c r="I751" s="29" t="s">
        <v>71881</v>
      </c>
      <c r="J751" s="34" t="s">
        <v>72171</v>
      </c>
      <c r="K751" s="35" t="s">
        <v>72172</v>
      </c>
      <c r="M751" s="48">
        <v>39743</v>
      </c>
      <c r="N751" s="27" t="s">
        <v>71547</v>
      </c>
      <c r="O751" s="54" t="s">
        <v>72391</v>
      </c>
      <c r="P751" s="11"/>
      <c r="Q751" s="11"/>
      <c r="S751" s="12" t="s">
        <v>70990</v>
      </c>
      <c r="T751" s="6">
        <v>0</v>
      </c>
      <c r="U751" s="6">
        <v>3.0000000000000005E-3</v>
      </c>
      <c r="V751" s="6">
        <v>0</v>
      </c>
      <c r="W751" s="6">
        <v>5.1666666666666675E-3</v>
      </c>
      <c r="X751" s="6">
        <v>0.86316666666666675</v>
      </c>
      <c r="Y751" s="6">
        <v>0.12733333333333333</v>
      </c>
      <c r="Z751" s="7">
        <v>6.6666666666666664E-4</v>
      </c>
      <c r="AA751" s="6">
        <v>0</v>
      </c>
      <c r="AB751" s="6">
        <v>1E-3</v>
      </c>
      <c r="AC751" s="6">
        <v>1.6666666666666666E-4</v>
      </c>
      <c r="AD751" s="6">
        <v>6.1666666666666675E-3</v>
      </c>
      <c r="AE751" s="6">
        <v>0.73950000000000005</v>
      </c>
      <c r="AF751" s="6">
        <v>0.2511666666666667</v>
      </c>
      <c r="AG751" s="7">
        <v>1.1666666666666668E-3</v>
      </c>
      <c r="AH751" s="6">
        <v>0</v>
      </c>
      <c r="AI751" s="6">
        <v>6.6666666666666664E-4</v>
      </c>
      <c r="AJ751" s="6">
        <v>1.6666666666666666E-4</v>
      </c>
      <c r="AK751" s="6">
        <v>6.4999999999999997E-3</v>
      </c>
      <c r="AL751" s="6">
        <v>0.86183333333333334</v>
      </c>
      <c r="AM751" s="6">
        <v>0.1295</v>
      </c>
      <c r="AN751" s="7">
        <v>1E-3</v>
      </c>
      <c r="AO751" s="6">
        <f>1.00789391751614*10^-321</f>
        <v>0</v>
      </c>
      <c r="AP751" s="6">
        <v>0</v>
      </c>
      <c r="AQ751" s="6">
        <v>9.8096515641639095E-205</v>
      </c>
      <c r="AR751" s="6">
        <v>1</v>
      </c>
      <c r="AS751" s="6">
        <v>1.2055993086195301E-65</v>
      </c>
      <c r="AT751" s="7">
        <v>1.17763684781174E-36</v>
      </c>
      <c r="AU751" s="5">
        <v>4</v>
      </c>
      <c r="AV751" s="6">
        <v>1.8813027120720199E-110</v>
      </c>
      <c r="AW751" s="6">
        <v>2.6061410510596102E-178</v>
      </c>
      <c r="AX751" s="6">
        <v>6.9884637540722099E-68</v>
      </c>
      <c r="AY751" s="6">
        <v>0.99999999974495102</v>
      </c>
      <c r="AZ751" s="6">
        <v>4.5935048160066503E-27</v>
      </c>
      <c r="BA751" s="7">
        <v>2.5504925183726402E-10</v>
      </c>
      <c r="BB751" s="6">
        <v>2.5088316602599702E-261</v>
      </c>
      <c r="BC751" s="6">
        <v>1.03760172121342E-125</v>
      </c>
      <c r="BD751" s="6">
        <v>2.4120308438020901E-303</v>
      </c>
      <c r="BE751" s="6">
        <v>9.9034458884180099E-67</v>
      </c>
      <c r="BF751" s="6">
        <v>1</v>
      </c>
      <c r="BG751" s="6">
        <v>2.9418366795706301E-63</v>
      </c>
      <c r="BH751" s="7">
        <v>2.6476107903742698E-31</v>
      </c>
      <c r="BI751" s="6">
        <f>3.95252516672997*10^-323</f>
        <v>0</v>
      </c>
      <c r="BJ751" s="6">
        <v>0</v>
      </c>
      <c r="BK751" s="6">
        <v>1.1347406402569101E-200</v>
      </c>
      <c r="BL751" s="6">
        <v>1</v>
      </c>
      <c r="BM751" s="6">
        <v>6.3482139328311497E-191</v>
      </c>
      <c r="BN751" s="6">
        <v>1.21233262338047E-36</v>
      </c>
      <c r="BO751" s="7">
        <v>1.6704851218641699E-65</v>
      </c>
      <c r="BP751" s="6">
        <v>1.84019042386832E-116</v>
      </c>
      <c r="BQ751" s="6">
        <v>1.8647118309676E-184</v>
      </c>
      <c r="BR751" s="6">
        <v>6.6076896510772504E-71</v>
      </c>
      <c r="BS751" s="6">
        <v>0.99999999976725595</v>
      </c>
      <c r="BT751" s="6">
        <v>2.0585596462630599E-27</v>
      </c>
      <c r="BU751" s="6">
        <v>2.3274395152126699E-10</v>
      </c>
      <c r="BV751" s="7">
        <v>1.8706869641136299E-78</v>
      </c>
      <c r="BW751">
        <v>294</v>
      </c>
      <c r="BX751">
        <v>305</v>
      </c>
      <c r="BY751">
        <v>270</v>
      </c>
      <c r="BZ751">
        <v>287</v>
      </c>
      <c r="CA751">
        <v>251</v>
      </c>
      <c r="CB751">
        <v>194</v>
      </c>
      <c r="CC751">
        <v>217</v>
      </c>
      <c r="CD751">
        <v>226</v>
      </c>
      <c r="CE751">
        <v>227</v>
      </c>
      <c r="CF751" s="1">
        <v>249</v>
      </c>
      <c r="CH751" s="43">
        <v>9.0421090301801302E-2</v>
      </c>
      <c r="CJ751" s="27" t="s">
        <v>72357</v>
      </c>
    </row>
    <row r="752" spans="1:88">
      <c r="A752" s="27">
        <v>749</v>
      </c>
      <c r="B752" t="s">
        <v>70952</v>
      </c>
      <c r="D752" t="s">
        <v>71588</v>
      </c>
      <c r="E752" t="s">
        <v>71792</v>
      </c>
      <c r="F752" s="29">
        <v>26.672699999999999</v>
      </c>
      <c r="G752" s="29">
        <v>108.1477</v>
      </c>
      <c r="H752" s="31">
        <v>786</v>
      </c>
      <c r="I752" s="29" t="s">
        <v>71881</v>
      </c>
      <c r="J752" s="31" t="s">
        <v>72221</v>
      </c>
      <c r="K752" s="31" t="s">
        <v>72224</v>
      </c>
      <c r="M752" s="48">
        <v>39785</v>
      </c>
      <c r="N752" s="27" t="s">
        <v>71547</v>
      </c>
      <c r="O752" s="54" t="s">
        <v>72391</v>
      </c>
      <c r="P752" s="11"/>
      <c r="Q752" s="11"/>
      <c r="R752" s="11" t="s">
        <v>70990</v>
      </c>
      <c r="S752" s="12" t="s">
        <v>70990</v>
      </c>
      <c r="T752" s="6">
        <v>0.01</v>
      </c>
      <c r="U752" s="6">
        <v>2.166666666666667E-3</v>
      </c>
      <c r="V752" s="6">
        <v>3.7166666666666667E-2</v>
      </c>
      <c r="W752" s="6">
        <v>1.6666666666666666E-4</v>
      </c>
      <c r="X752" s="6">
        <v>0.84433333333333327</v>
      </c>
      <c r="Y752" s="6">
        <v>0</v>
      </c>
      <c r="Z752" s="7">
        <v>0.1055</v>
      </c>
      <c r="AA752" s="6">
        <v>1.0166666666666668E-2</v>
      </c>
      <c r="AB752" s="6">
        <v>2.6499999999999999E-2</v>
      </c>
      <c r="AC752" s="6">
        <v>2.75E-2</v>
      </c>
      <c r="AD752" s="6">
        <v>0</v>
      </c>
      <c r="AE752" s="6">
        <v>0.7014999999999999</v>
      </c>
      <c r="AF752" s="6">
        <v>0.14049999999999999</v>
      </c>
      <c r="AG752" s="7">
        <v>9.2666666666666661E-2</v>
      </c>
      <c r="AH752" s="6">
        <v>1.0999999999999998E-2</v>
      </c>
      <c r="AI752" s="6">
        <v>2.2000000000000002E-2</v>
      </c>
      <c r="AJ752" s="6">
        <v>2.9166666666666671E-2</v>
      </c>
      <c r="AK752" s="6">
        <v>1.6666666666666666E-4</v>
      </c>
      <c r="AL752" s="6">
        <v>0.84649999999999981</v>
      </c>
      <c r="AM752" s="6">
        <v>3.3333333333333332E-4</v>
      </c>
      <c r="AN752" s="7">
        <v>9.0666666666666659E-2</v>
      </c>
      <c r="AO752" s="6">
        <v>0</v>
      </c>
      <c r="AP752" s="6">
        <v>0</v>
      </c>
      <c r="AQ752" s="6">
        <v>2.9266905067952699E-202</v>
      </c>
      <c r="AR752" s="6">
        <v>1</v>
      </c>
      <c r="AS752" s="6">
        <v>3.2285663445970502E-69</v>
      </c>
      <c r="AT752" s="7">
        <v>2.4804309242897801E-33</v>
      </c>
      <c r="AU752" s="5">
        <v>4</v>
      </c>
      <c r="AV752" s="6">
        <v>1.37498973095211E-118</v>
      </c>
      <c r="AW752" s="6">
        <v>3.3965723106115398E-182</v>
      </c>
      <c r="AX752" s="6">
        <v>9.5940806563029498E-82</v>
      </c>
      <c r="AY752" s="6">
        <v>1</v>
      </c>
      <c r="AZ752" s="6">
        <v>2.3046325636672999E-46</v>
      </c>
      <c r="BA752" s="7">
        <v>1.70092917413551E-19</v>
      </c>
      <c r="BB752" s="6">
        <v>8.8940708446770099E-268</v>
      </c>
      <c r="BC752" s="6">
        <v>3.18417562414325E-128</v>
      </c>
      <c r="BD752" s="6">
        <v>1.84905763962123E-301</v>
      </c>
      <c r="BE752" s="6">
        <v>1.68423214245181E-66</v>
      </c>
      <c r="BF752" s="6">
        <v>1</v>
      </c>
      <c r="BG752" s="6">
        <v>5.2830125917665097E-80</v>
      </c>
      <c r="BH752" s="7">
        <v>4.4980704264391899E-32</v>
      </c>
      <c r="BI752" s="6">
        <f>6.48304558406186*10^-310</f>
        <v>0</v>
      </c>
      <c r="BJ752" s="6">
        <v>0</v>
      </c>
      <c r="BK752" s="6">
        <v>1.01810317645128E-198</v>
      </c>
      <c r="BL752" s="6">
        <v>1</v>
      </c>
      <c r="BM752" s="6">
        <v>2.04569098550925E-179</v>
      </c>
      <c r="BN752" s="6">
        <v>2.8626903371229901E-33</v>
      </c>
      <c r="BO752" s="7">
        <v>3.7731021109969502E-69</v>
      </c>
      <c r="BP752" s="6">
        <v>1.3729599655194901E-125</v>
      </c>
      <c r="BQ752" s="6">
        <v>2.7766095478694302E-189</v>
      </c>
      <c r="BR752" s="6">
        <v>1.9484249766255499E-86</v>
      </c>
      <c r="BS752" s="6">
        <v>1</v>
      </c>
      <c r="BT752" s="6">
        <v>7.3156676550878901E-47</v>
      </c>
      <c r="BU752" s="6">
        <v>1.70623963926714E-19</v>
      </c>
      <c r="BV752" s="7">
        <v>5.4838192531557799E-95</v>
      </c>
      <c r="BW752">
        <v>294</v>
      </c>
      <c r="BX752">
        <v>306</v>
      </c>
      <c r="BY752">
        <v>270</v>
      </c>
      <c r="BZ752">
        <v>287</v>
      </c>
      <c r="CA752">
        <v>251</v>
      </c>
      <c r="CB752">
        <v>194</v>
      </c>
      <c r="CC752">
        <v>217</v>
      </c>
      <c r="CD752">
        <v>226</v>
      </c>
      <c r="CE752">
        <v>227</v>
      </c>
      <c r="CF752" s="1">
        <v>249</v>
      </c>
      <c r="CH752" s="43">
        <v>6.5060466860410601E-2</v>
      </c>
      <c r="CJ752" s="27" t="s">
        <v>72357</v>
      </c>
    </row>
    <row r="753" spans="1:88">
      <c r="A753" s="27">
        <v>750</v>
      </c>
      <c r="B753" t="s">
        <v>70952</v>
      </c>
      <c r="D753" t="s">
        <v>71589</v>
      </c>
      <c r="E753" t="s">
        <v>71792</v>
      </c>
      <c r="F753" s="29">
        <v>30.56</v>
      </c>
      <c r="G753" s="29">
        <v>105.2706</v>
      </c>
      <c r="H753" s="31">
        <v>334</v>
      </c>
      <c r="I753" s="29" t="s">
        <v>71881</v>
      </c>
      <c r="J753" s="31" t="s">
        <v>72192</v>
      </c>
      <c r="K753" s="31" t="s">
        <v>72299</v>
      </c>
      <c r="M753" s="48">
        <v>39936</v>
      </c>
      <c r="N753" s="27" t="s">
        <v>71547</v>
      </c>
      <c r="O753" s="54" t="s">
        <v>72391</v>
      </c>
      <c r="P753" s="11"/>
      <c r="Q753" s="11"/>
      <c r="T753" s="6">
        <v>1E-3</v>
      </c>
      <c r="U753" s="6">
        <v>0</v>
      </c>
      <c r="V753" s="6">
        <v>0</v>
      </c>
      <c r="W753" s="6">
        <v>3.3500000000000002E-2</v>
      </c>
      <c r="X753" s="6">
        <v>0.82783333333333331</v>
      </c>
      <c r="Y753" s="6">
        <v>0.13466666666666668</v>
      </c>
      <c r="Z753" s="7">
        <v>2.5000000000000001E-3</v>
      </c>
      <c r="AA753" s="6">
        <v>1E-3</v>
      </c>
      <c r="AB753" s="6">
        <v>0</v>
      </c>
      <c r="AC753" s="6">
        <v>0</v>
      </c>
      <c r="AD753" s="6">
        <v>3.2333333333333332E-2</v>
      </c>
      <c r="AE753" s="6">
        <v>0.71033333333333337</v>
      </c>
      <c r="AF753" s="6">
        <v>0.252</v>
      </c>
      <c r="AG753" s="7">
        <v>4.000000000000001E-3</v>
      </c>
      <c r="AH753" s="6">
        <v>1E-3</v>
      </c>
      <c r="AI753" s="6">
        <v>0</v>
      </c>
      <c r="AJ753" s="6">
        <v>0</v>
      </c>
      <c r="AK753" s="6">
        <v>3.2333333333333332E-2</v>
      </c>
      <c r="AL753" s="6">
        <v>0.82599999999999996</v>
      </c>
      <c r="AM753" s="6">
        <v>0.13766666666666669</v>
      </c>
      <c r="AN753" s="7">
        <v>2.8333333333333335E-3</v>
      </c>
      <c r="AO753" s="6">
        <f>1.97626258336499*10^-323</f>
        <v>0</v>
      </c>
      <c r="AP753" s="6">
        <v>0</v>
      </c>
      <c r="AQ753" s="6">
        <v>3.34499828023371E-179</v>
      </c>
      <c r="AR753" s="6">
        <v>1</v>
      </c>
      <c r="AS753" s="6">
        <v>5.0939126164637503E-72</v>
      </c>
      <c r="AT753" s="7">
        <v>1.1383850525710299E-34</v>
      </c>
      <c r="AU753" s="5">
        <v>4</v>
      </c>
      <c r="AV753" s="6">
        <v>6.4271796664998198E-106</v>
      </c>
      <c r="AW753" s="6">
        <v>8.7140463529536098E-184</v>
      </c>
      <c r="AX753" s="6">
        <v>5.1526436654761203E-67</v>
      </c>
      <c r="AY753" s="6">
        <v>1</v>
      </c>
      <c r="AZ753" s="6">
        <v>9.0018743774778903E-36</v>
      </c>
      <c r="BA753" s="7">
        <v>3.2819950330553502E-19</v>
      </c>
      <c r="BB753" s="6">
        <v>7.4811807996108399E-240</v>
      </c>
      <c r="BC753" s="6">
        <v>1.02421242672188E-123</v>
      </c>
      <c r="BD753" s="6">
        <v>8.3422808878259598E-292</v>
      </c>
      <c r="BE753" s="6">
        <v>4.6103976742441903E-54</v>
      </c>
      <c r="BF753" s="6">
        <v>1</v>
      </c>
      <c r="BG753" s="6">
        <v>5.9043681712619803E-70</v>
      </c>
      <c r="BH753" s="7">
        <v>2.1322502638276498E-22</v>
      </c>
      <c r="BI753" s="6">
        <f>8.89318162514244*10^-323</f>
        <v>0</v>
      </c>
      <c r="BJ753" s="6">
        <v>0</v>
      </c>
      <c r="BK753" s="6">
        <v>3.8793366762962099E-172</v>
      </c>
      <c r="BL753" s="6">
        <v>1</v>
      </c>
      <c r="BM753" s="6">
        <v>1.5416363841681399E-185</v>
      </c>
      <c r="BN753" s="6">
        <v>1.3004141021194201E-34</v>
      </c>
      <c r="BO753" s="7">
        <v>6.0987111735188498E-69</v>
      </c>
      <c r="BP753" s="6">
        <v>1.18373731554763E-117</v>
      </c>
      <c r="BQ753" s="6">
        <v>1.04035424975497E-195</v>
      </c>
      <c r="BR753" s="6">
        <v>2.4058786192329901E-76</v>
      </c>
      <c r="BS753" s="6">
        <v>1</v>
      </c>
      <c r="BT753" s="6">
        <v>4.4336092837795402E-35</v>
      </c>
      <c r="BU753" s="6">
        <v>8.9582655356232096E-20</v>
      </c>
      <c r="BV753" s="7">
        <v>3.6526466809444101E-73</v>
      </c>
      <c r="BW753">
        <v>294</v>
      </c>
      <c r="BX753">
        <v>306</v>
      </c>
      <c r="BY753">
        <v>270</v>
      </c>
      <c r="BZ753">
        <v>287</v>
      </c>
      <c r="CA753">
        <v>251</v>
      </c>
      <c r="CB753">
        <v>194</v>
      </c>
      <c r="CC753">
        <v>216</v>
      </c>
      <c r="CD753">
        <v>226</v>
      </c>
      <c r="CE753">
        <v>227</v>
      </c>
      <c r="CF753" s="1">
        <v>249</v>
      </c>
      <c r="CH753" s="43">
        <v>6.8970997218911395E-2</v>
      </c>
      <c r="CJ753" s="27" t="s">
        <v>72357</v>
      </c>
    </row>
    <row r="754" spans="1:88">
      <c r="A754" s="27">
        <v>751</v>
      </c>
      <c r="B754" t="s">
        <v>70952</v>
      </c>
      <c r="D754" t="s">
        <v>71590</v>
      </c>
      <c r="E754" t="s">
        <v>71792</v>
      </c>
      <c r="F754" s="29">
        <v>26.752300000000002</v>
      </c>
      <c r="G754" s="29">
        <v>108.49809999999999</v>
      </c>
      <c r="H754" s="31">
        <v>512</v>
      </c>
      <c r="I754" s="29" t="s">
        <v>71881</v>
      </c>
      <c r="J754" s="31" t="s">
        <v>72221</v>
      </c>
      <c r="K754" s="31" t="s">
        <v>72223</v>
      </c>
      <c r="M754" s="48">
        <v>39784</v>
      </c>
      <c r="N754" s="27" t="s">
        <v>71547</v>
      </c>
      <c r="O754" s="54" t="s">
        <v>72391</v>
      </c>
      <c r="P754" s="11"/>
      <c r="Q754" s="11"/>
      <c r="S754" s="12" t="s">
        <v>70990</v>
      </c>
      <c r="T754" s="6">
        <v>0</v>
      </c>
      <c r="U754" s="6">
        <v>4.1833333333333333E-2</v>
      </c>
      <c r="V754" s="6">
        <v>1E-3</v>
      </c>
      <c r="W754" s="6">
        <v>0</v>
      </c>
      <c r="X754" s="6">
        <v>0.82066666666666654</v>
      </c>
      <c r="Y754" s="6">
        <v>1.1666666666666668E-3</v>
      </c>
      <c r="Z754" s="7">
        <v>0.13466666666666668</v>
      </c>
      <c r="AA754" s="6">
        <v>0</v>
      </c>
      <c r="AB754" s="6">
        <v>4.7666666666666663E-2</v>
      </c>
      <c r="AC754" s="6">
        <v>1E-3</v>
      </c>
      <c r="AD754" s="6">
        <v>0</v>
      </c>
      <c r="AE754" s="6">
        <v>0.68583333333333318</v>
      </c>
      <c r="AF754" s="6">
        <v>0.13883333333333334</v>
      </c>
      <c r="AG754" s="7">
        <v>0.12633333333333333</v>
      </c>
      <c r="AH754" s="6">
        <v>0</v>
      </c>
      <c r="AI754" s="6">
        <v>4.8166666666666663E-2</v>
      </c>
      <c r="AJ754" s="6">
        <v>1.1666666666666668E-3</v>
      </c>
      <c r="AK754" s="6">
        <v>0</v>
      </c>
      <c r="AL754" s="6">
        <v>0.83050000000000013</v>
      </c>
      <c r="AM754" s="6">
        <v>1.5000000000000002E-3</v>
      </c>
      <c r="AN754" s="7">
        <v>0.11783333333333333</v>
      </c>
      <c r="AO754" s="6">
        <v>7.5899513388465098E-293</v>
      </c>
      <c r="AP754" s="6">
        <v>0</v>
      </c>
      <c r="AQ754" s="6">
        <v>1.8079646773760201E-187</v>
      </c>
      <c r="AR754" s="6">
        <v>1</v>
      </c>
      <c r="AS754" s="6">
        <v>5.2037351623652702E-52</v>
      </c>
      <c r="AT754" s="7">
        <v>3.8884147697459098E-16</v>
      </c>
      <c r="AU754" s="5">
        <v>4</v>
      </c>
      <c r="AV754" s="6">
        <v>7.8307002085649404E-88</v>
      </c>
      <c r="AW754" s="6">
        <v>7.2821204510658202E-158</v>
      </c>
      <c r="AX754" s="6">
        <v>1.69782471488251E-56</v>
      </c>
      <c r="AY754" s="6">
        <v>0.99999996572561201</v>
      </c>
      <c r="AZ754" s="6">
        <v>3.3806226916840701E-31</v>
      </c>
      <c r="BA754" s="7">
        <v>3.4274388349875897E-8</v>
      </c>
      <c r="BB754" s="6">
        <v>1.16857064828146E-254</v>
      </c>
      <c r="BC754" s="6">
        <v>1.0209693315372699E-121</v>
      </c>
      <c r="BD754" s="6">
        <v>1.40512721423667E-283</v>
      </c>
      <c r="BE754" s="6">
        <v>1.3487814071402601E-62</v>
      </c>
      <c r="BF754" s="6">
        <v>1</v>
      </c>
      <c r="BG754" s="6">
        <v>6.8879356313243403E-68</v>
      </c>
      <c r="BH754" s="7">
        <v>4.51717219586119E-25</v>
      </c>
      <c r="BI754" s="6">
        <v>3.1918866241805602E-293</v>
      </c>
      <c r="BJ754" s="6">
        <v>0</v>
      </c>
      <c r="BK754" s="6">
        <v>4.8874752891657497E-183</v>
      </c>
      <c r="BL754" s="6">
        <v>1</v>
      </c>
      <c r="BM754" s="6">
        <v>1.7123341106314699E-158</v>
      </c>
      <c r="BN754" s="6">
        <v>4.0017421973083798E-16</v>
      </c>
      <c r="BO754" s="7">
        <v>6.0985887012777604E-51</v>
      </c>
      <c r="BP754" s="6">
        <v>2.2364717393075099E-92</v>
      </c>
      <c r="BQ754" s="6">
        <v>1.65935397164768E-162</v>
      </c>
      <c r="BR754" s="6">
        <v>9.4379705584780899E-59</v>
      </c>
      <c r="BS754" s="6">
        <v>0.99999995397119701</v>
      </c>
      <c r="BT754" s="6">
        <v>9.0033188900004197E-32</v>
      </c>
      <c r="BU754" s="6">
        <v>4.60288026771884E-8</v>
      </c>
      <c r="BV754" s="7">
        <v>2.0958174043972201E-68</v>
      </c>
      <c r="BW754">
        <v>294</v>
      </c>
      <c r="BX754">
        <v>306</v>
      </c>
      <c r="BY754">
        <v>270</v>
      </c>
      <c r="BZ754">
        <v>287</v>
      </c>
      <c r="CA754">
        <v>251</v>
      </c>
      <c r="CB754">
        <v>194</v>
      </c>
      <c r="CC754">
        <v>216</v>
      </c>
      <c r="CD754">
        <v>226</v>
      </c>
      <c r="CE754">
        <v>227</v>
      </c>
      <c r="CF754" s="1">
        <v>249</v>
      </c>
      <c r="CH754" s="43">
        <v>6.1653822120391603E-2</v>
      </c>
      <c r="CJ754" s="27" t="s">
        <v>72357</v>
      </c>
    </row>
    <row r="755" spans="1:88">
      <c r="A755" s="27">
        <v>752</v>
      </c>
      <c r="B755" t="s">
        <v>70952</v>
      </c>
      <c r="D755" t="s">
        <v>71591</v>
      </c>
      <c r="E755" t="s">
        <v>71792</v>
      </c>
      <c r="F755" s="29">
        <v>30.749199999999998</v>
      </c>
      <c r="G755" s="29">
        <v>104.9376</v>
      </c>
      <c r="H755" s="31">
        <v>361</v>
      </c>
      <c r="I755" s="29" t="s">
        <v>71881</v>
      </c>
      <c r="J755" s="31" t="s">
        <v>72192</v>
      </c>
      <c r="K755" s="31" t="s">
        <v>72298</v>
      </c>
      <c r="M755" s="48">
        <v>39934</v>
      </c>
      <c r="N755" s="27" t="s">
        <v>71547</v>
      </c>
      <c r="O755" s="54" t="s">
        <v>72391</v>
      </c>
      <c r="P755" s="11"/>
      <c r="Q755" s="11"/>
      <c r="R755" s="11" t="s">
        <v>70990</v>
      </c>
      <c r="S755" s="12" t="s">
        <v>70990</v>
      </c>
      <c r="T755" s="6">
        <v>1.1999999999999999E-2</v>
      </c>
      <c r="U755" s="6">
        <v>7.8333333333333328E-3</v>
      </c>
      <c r="V755" s="6">
        <v>3.6666666666666666E-3</v>
      </c>
      <c r="W755" s="6">
        <v>6.6666666666666664E-4</v>
      </c>
      <c r="X755" s="6">
        <v>0.79350000000000021</v>
      </c>
      <c r="Y755" s="6">
        <v>0.17999999999999997</v>
      </c>
      <c r="Z755" s="7">
        <v>3.0000000000000005E-3</v>
      </c>
      <c r="AA755" s="6">
        <v>1.0999999999999998E-2</v>
      </c>
      <c r="AB755" s="6">
        <v>6.8333333333333328E-3</v>
      </c>
      <c r="AC755" s="6">
        <v>2.6666666666666666E-3</v>
      </c>
      <c r="AD755" s="6">
        <v>1E-3</v>
      </c>
      <c r="AE755" s="6">
        <v>0.69050000000000011</v>
      </c>
      <c r="AF755" s="6">
        <v>0.28350000000000003</v>
      </c>
      <c r="AG755" s="7">
        <v>4.3333333333333331E-3</v>
      </c>
      <c r="AH755" s="6">
        <v>1.1833333333333333E-2</v>
      </c>
      <c r="AI755" s="6">
        <v>3.4999999999999996E-3</v>
      </c>
      <c r="AJ755" s="6">
        <v>4.1666666666666666E-3</v>
      </c>
      <c r="AK755" s="6">
        <v>8.3333333333333339E-4</v>
      </c>
      <c r="AL755" s="6">
        <v>0.79383333333333328</v>
      </c>
      <c r="AM755" s="6">
        <v>0.18266666666666664</v>
      </c>
      <c r="AN755" s="7">
        <v>3.3333333333333327E-3</v>
      </c>
      <c r="AO755" s="6">
        <f>4.72210893101494*10^-315</f>
        <v>0</v>
      </c>
      <c r="AP755" s="6">
        <v>0</v>
      </c>
      <c r="AQ755" s="6">
        <v>5.2268231555401701E-219</v>
      </c>
      <c r="AR755" s="6">
        <v>1</v>
      </c>
      <c r="AS755" s="6">
        <v>5.6431313227133099E-74</v>
      </c>
      <c r="AT755" s="7">
        <v>6.5907681459487801E-45</v>
      </c>
      <c r="AU755" s="5">
        <v>4</v>
      </c>
      <c r="AV755" s="6">
        <v>3.0937895459672697E-101</v>
      </c>
      <c r="AW755" s="6">
        <v>6.66953617577519E-177</v>
      </c>
      <c r="AX755" s="6">
        <v>8.4515230523623705E-56</v>
      </c>
      <c r="AY755" s="6">
        <v>0.99999999999848199</v>
      </c>
      <c r="AZ755" s="6">
        <v>4.3249607055036403E-30</v>
      </c>
      <c r="BA755" s="7">
        <v>1.51758665943692E-12</v>
      </c>
      <c r="BB755" s="6">
        <v>7.4640730976991595E-262</v>
      </c>
      <c r="BC755" s="6">
        <v>3.3301934823128399E-129</v>
      </c>
      <c r="BD755" s="6">
        <f>6.97884255693205*10^-315</f>
        <v>0</v>
      </c>
      <c r="BE755" s="6">
        <v>2.1424596905848401E-69</v>
      </c>
      <c r="BF755" s="6">
        <v>1</v>
      </c>
      <c r="BG755" s="6">
        <v>6.8565086265915997E-69</v>
      </c>
      <c r="BH755" s="7">
        <v>2.2894666096570001E-32</v>
      </c>
      <c r="BI755" s="6">
        <f>5.96015943640894*10^-317</f>
        <v>0</v>
      </c>
      <c r="BJ755" s="6">
        <v>0</v>
      </c>
      <c r="BK755" s="6">
        <v>7.5373421592143096E-218</v>
      </c>
      <c r="BL755" s="6">
        <v>1</v>
      </c>
      <c r="BM755" s="6">
        <v>9.0721095740772903E-182</v>
      </c>
      <c r="BN755" s="6">
        <v>6.6341715648086903E-45</v>
      </c>
      <c r="BO755" s="7">
        <v>1.3198432981531499E-75</v>
      </c>
      <c r="BP755" s="6">
        <v>2.2039567832388999E-109</v>
      </c>
      <c r="BQ755" s="6">
        <v>3.1747836361580501E-185</v>
      </c>
      <c r="BR755" s="6">
        <v>1.6400782531240899E-61</v>
      </c>
      <c r="BS755" s="6">
        <v>0.99999999999920797</v>
      </c>
      <c r="BT755" s="6">
        <v>8.0847914994541995E-30</v>
      </c>
      <c r="BU755" s="6">
        <v>7.9225297515182105E-13</v>
      </c>
      <c r="BV755" s="7">
        <v>6.8653982469873098E-63</v>
      </c>
      <c r="BW755">
        <v>294</v>
      </c>
      <c r="BX755">
        <v>306</v>
      </c>
      <c r="BY755">
        <v>270</v>
      </c>
      <c r="BZ755">
        <v>287</v>
      </c>
      <c r="CA755">
        <v>251</v>
      </c>
      <c r="CB755">
        <v>194</v>
      </c>
      <c r="CC755">
        <v>217</v>
      </c>
      <c r="CD755">
        <v>226</v>
      </c>
      <c r="CE755">
        <v>227</v>
      </c>
      <c r="CF755" s="1">
        <v>249</v>
      </c>
      <c r="CH755" s="43">
        <v>7.4854596268600304E-2</v>
      </c>
      <c r="CJ755" s="27" t="s">
        <v>72357</v>
      </c>
    </row>
    <row r="756" spans="1:88">
      <c r="A756" s="27">
        <v>753</v>
      </c>
      <c r="B756" t="s">
        <v>70952</v>
      </c>
      <c r="D756" t="s">
        <v>71592</v>
      </c>
      <c r="E756" t="s">
        <v>71792</v>
      </c>
      <c r="F756" s="29">
        <v>31.213200000000001</v>
      </c>
      <c r="G756" s="29">
        <v>107.5791</v>
      </c>
      <c r="H756" s="31">
        <v>324</v>
      </c>
      <c r="I756" s="29" t="s">
        <v>71881</v>
      </c>
      <c r="J756" s="31" t="s">
        <v>72192</v>
      </c>
      <c r="K756" s="31" t="s">
        <v>72307</v>
      </c>
      <c r="M756" s="48">
        <v>40100</v>
      </c>
      <c r="N756" s="27" t="s">
        <v>71547</v>
      </c>
      <c r="O756" s="54" t="s">
        <v>72391</v>
      </c>
      <c r="P756" s="11"/>
      <c r="Q756" s="11"/>
      <c r="S756" s="12" t="s">
        <v>70990</v>
      </c>
      <c r="T756" s="6">
        <v>1.6666666666666666E-4</v>
      </c>
      <c r="U756" s="6">
        <v>1E-3</v>
      </c>
      <c r="V756" s="6">
        <v>1.6666666666666666E-4</v>
      </c>
      <c r="W756" s="6">
        <v>3.3333333333333335E-3</v>
      </c>
      <c r="X756" s="6">
        <v>0.79</v>
      </c>
      <c r="Y756" s="6">
        <v>0.15583333333333335</v>
      </c>
      <c r="Z756" s="7">
        <v>4.9166666666666664E-2</v>
      </c>
      <c r="AA756" s="6">
        <v>0</v>
      </c>
      <c r="AB756" s="6">
        <v>0</v>
      </c>
      <c r="AC756" s="6">
        <v>1.6666666666666666E-4</v>
      </c>
      <c r="AD756" s="6">
        <v>3.6666666666666666E-3</v>
      </c>
      <c r="AE756" s="6">
        <v>0.6831666666666667</v>
      </c>
      <c r="AF756" s="6">
        <v>0.26300000000000001</v>
      </c>
      <c r="AG756" s="7">
        <v>4.9333333333333333E-2</v>
      </c>
      <c r="AH756" s="6">
        <v>0</v>
      </c>
      <c r="AI756" s="6">
        <v>1.6666666666666666E-4</v>
      </c>
      <c r="AJ756" s="6">
        <v>5.0000000000000001E-4</v>
      </c>
      <c r="AK756" s="6">
        <v>2.9999999999999996E-3</v>
      </c>
      <c r="AL756" s="6">
        <v>0.79066666666666663</v>
      </c>
      <c r="AM756" s="6">
        <v>0.15983333333333336</v>
      </c>
      <c r="AN756" s="7">
        <v>4.4999999999999991E-2</v>
      </c>
      <c r="AO756" s="6">
        <v>0</v>
      </c>
      <c r="AP756" s="6">
        <v>0</v>
      </c>
      <c r="AQ756" s="6">
        <v>1.6534667812606799E-217</v>
      </c>
      <c r="AR756" s="6">
        <v>1</v>
      </c>
      <c r="AS756" s="6">
        <v>2.48437956615514E-76</v>
      </c>
      <c r="AT756" s="7">
        <v>1.15662628202971E-32</v>
      </c>
      <c r="AU756" s="5">
        <v>4</v>
      </c>
      <c r="AV756" s="6">
        <v>6.37444748224659E-103</v>
      </c>
      <c r="AW756" s="6">
        <v>2.9677135543631399E-165</v>
      </c>
      <c r="AX756" s="6">
        <v>5.0106510083125897E-64</v>
      </c>
      <c r="AY756" s="6">
        <v>0.99999999974993703</v>
      </c>
      <c r="AZ756" s="6">
        <v>3.9302260435844897E-27</v>
      </c>
      <c r="BA756" s="7">
        <v>2.5006293865713202E-10</v>
      </c>
      <c r="BB756" s="6">
        <v>2.0849459245522598E-254</v>
      </c>
      <c r="BC756" s="6">
        <v>7.5121964304377704E-131</v>
      </c>
      <c r="BD756" s="6">
        <v>1.0069382916955199E-275</v>
      </c>
      <c r="BE756" s="6">
        <v>3.1773619261955002E-64</v>
      </c>
      <c r="BF756" s="6">
        <v>1</v>
      </c>
      <c r="BG756" s="6">
        <v>8.7857414639352498E-71</v>
      </c>
      <c r="BH756" s="7">
        <v>3.9659947431909899E-25</v>
      </c>
      <c r="BI756" s="6">
        <v>0</v>
      </c>
      <c r="BJ756" s="6">
        <v>0</v>
      </c>
      <c r="BK756" s="6">
        <v>6.2395754216892899E-211</v>
      </c>
      <c r="BL756" s="6">
        <v>1</v>
      </c>
      <c r="BM756" s="6">
        <v>1.2949104548869799E-188</v>
      </c>
      <c r="BN756" s="6">
        <v>1.61762337443545E-32</v>
      </c>
      <c r="BO756" s="7">
        <v>4.9303084747206002E-74</v>
      </c>
      <c r="BP756" s="6">
        <v>2.6324864506788201E-111</v>
      </c>
      <c r="BQ756" s="6">
        <v>9.3672897819259802E-174</v>
      </c>
      <c r="BR756" s="6">
        <v>5.1743435886258797E-70</v>
      </c>
      <c r="BS756" s="6">
        <v>0.99999999982781596</v>
      </c>
      <c r="BT756" s="6">
        <v>2.22168147343694E-27</v>
      </c>
      <c r="BU756" s="6">
        <v>1.72183926852412E-10</v>
      </c>
      <c r="BV756" s="7">
        <v>8.6939225387151699E-76</v>
      </c>
      <c r="BW756">
        <v>294</v>
      </c>
      <c r="BX756">
        <v>306</v>
      </c>
      <c r="BY756">
        <v>270</v>
      </c>
      <c r="BZ756">
        <v>287</v>
      </c>
      <c r="CA756">
        <v>251</v>
      </c>
      <c r="CB756">
        <v>194</v>
      </c>
      <c r="CC756">
        <v>216</v>
      </c>
      <c r="CD756">
        <v>226</v>
      </c>
      <c r="CE756">
        <v>227</v>
      </c>
      <c r="CF756" s="1">
        <v>249</v>
      </c>
      <c r="CH756" s="43">
        <v>7.3830469456548503E-2</v>
      </c>
      <c r="CJ756" s="27" t="s">
        <v>72357</v>
      </c>
    </row>
    <row r="757" spans="1:88">
      <c r="A757" s="27">
        <v>754</v>
      </c>
      <c r="B757" t="s">
        <v>70952</v>
      </c>
      <c r="D757" t="s">
        <v>71593</v>
      </c>
      <c r="E757" t="s">
        <v>71792</v>
      </c>
      <c r="F757" s="29">
        <v>29.657</v>
      </c>
      <c r="G757" s="29">
        <v>109.1195</v>
      </c>
      <c r="H757" s="31">
        <v>770</v>
      </c>
      <c r="I757" s="29" t="s">
        <v>71881</v>
      </c>
      <c r="J757" s="31" t="s">
        <v>72176</v>
      </c>
      <c r="K757" s="31" t="s">
        <v>72181</v>
      </c>
      <c r="M757" s="48">
        <v>39739</v>
      </c>
      <c r="N757" s="27" t="s">
        <v>71547</v>
      </c>
      <c r="O757" s="54" t="s">
        <v>72391</v>
      </c>
      <c r="P757" s="11"/>
      <c r="Q757" s="11"/>
      <c r="S757" s="12" t="s">
        <v>70990</v>
      </c>
      <c r="T757" s="6">
        <v>1E-3</v>
      </c>
      <c r="U757" s="6">
        <v>5.0000000000000001E-4</v>
      </c>
      <c r="V757" s="6">
        <v>1.8333333333333335E-3</v>
      </c>
      <c r="W757" s="6">
        <v>8.3333333333333332E-3</v>
      </c>
      <c r="X757" s="6">
        <v>0.78233333333333333</v>
      </c>
      <c r="Y757" s="6">
        <v>7.1333333333333332E-2</v>
      </c>
      <c r="Z757" s="7">
        <v>0.13466666666666668</v>
      </c>
      <c r="AA757" s="6">
        <v>1E-3</v>
      </c>
      <c r="AB757" s="6">
        <v>1E-3</v>
      </c>
      <c r="AC757" s="6">
        <v>1.5000000000000002E-3</v>
      </c>
      <c r="AD757" s="6">
        <v>9.3333333333333324E-3</v>
      </c>
      <c r="AE757" s="6">
        <v>0.66733333333333344</v>
      </c>
      <c r="AF757" s="6">
        <v>0.19316666666666668</v>
      </c>
      <c r="AG757" s="7">
        <v>0.12716666666666668</v>
      </c>
      <c r="AH757" s="6">
        <v>1E-3</v>
      </c>
      <c r="AI757" s="6">
        <v>3.3333333333333332E-4</v>
      </c>
      <c r="AJ757" s="6">
        <v>1.8333333333333335E-3</v>
      </c>
      <c r="AK757" s="6">
        <v>1.1666666666666665E-2</v>
      </c>
      <c r="AL757" s="6">
        <v>0.79199999999999993</v>
      </c>
      <c r="AM757" s="6">
        <v>7.4333333333333335E-2</v>
      </c>
      <c r="AN757" s="7">
        <v>0.11916666666666666</v>
      </c>
      <c r="AO757" s="6">
        <v>0</v>
      </c>
      <c r="AP757" s="6">
        <v>0</v>
      </c>
      <c r="AQ757" s="6">
        <v>3.0777928226333401E-186</v>
      </c>
      <c r="AR757" s="6">
        <v>1</v>
      </c>
      <c r="AS757" s="6">
        <v>7.0521631571693498E-64</v>
      </c>
      <c r="AT757" s="7">
        <v>6.37097991650017E-32</v>
      </c>
      <c r="AU757" s="5">
        <v>4</v>
      </c>
      <c r="AV757" s="6">
        <v>4.3782190401334099E-107</v>
      </c>
      <c r="AW757" s="6">
        <v>4.2403777278671703E-191</v>
      </c>
      <c r="AX757" s="6">
        <v>6.5542482638101898E-60</v>
      </c>
      <c r="AY757" s="6">
        <v>1</v>
      </c>
      <c r="AZ757" s="6">
        <v>7.8853500409127798E-33</v>
      </c>
      <c r="BA757" s="7">
        <v>6.4946113036118904E-17</v>
      </c>
      <c r="BB757" s="6">
        <v>1.3263329536131699E-257</v>
      </c>
      <c r="BC757" s="6">
        <v>1.8001854379518599E-143</v>
      </c>
      <c r="BD757" s="6">
        <v>2.1985939216479399E-307</v>
      </c>
      <c r="BE757" s="6">
        <v>7.9401154270634304E-65</v>
      </c>
      <c r="BF757" s="6">
        <v>1</v>
      </c>
      <c r="BG757" s="6">
        <v>1.03506262805693E-68</v>
      </c>
      <c r="BH757" s="7">
        <v>3.2675972091646097E-33</v>
      </c>
      <c r="BI757" s="6">
        <v>0</v>
      </c>
      <c r="BJ757" s="6">
        <v>0</v>
      </c>
      <c r="BK757" s="6">
        <v>4.8309973414036602E-180</v>
      </c>
      <c r="BL757" s="6">
        <v>1</v>
      </c>
      <c r="BM757" s="6">
        <v>6.7225386924668202E-177</v>
      </c>
      <c r="BN757" s="6">
        <v>6.1533008371942297E-32</v>
      </c>
      <c r="BO757" s="7">
        <v>2.6981955865414102E-61</v>
      </c>
      <c r="BP757" s="6">
        <v>3.75907972960204E-116</v>
      </c>
      <c r="BQ757" s="6">
        <v>2.5059537509582999E-200</v>
      </c>
      <c r="BR757" s="6">
        <v>1.40334376559108E-66</v>
      </c>
      <c r="BS757" s="6">
        <v>1</v>
      </c>
      <c r="BT757" s="6">
        <v>1.8165130256781199E-32</v>
      </c>
      <c r="BU757" s="6">
        <v>2.9389522318393399E-17</v>
      </c>
      <c r="BV757" s="7">
        <v>6.07279018843916E-67</v>
      </c>
      <c r="BW757">
        <v>294</v>
      </c>
      <c r="BX757">
        <v>305</v>
      </c>
      <c r="BY757">
        <v>270</v>
      </c>
      <c r="BZ757">
        <v>286</v>
      </c>
      <c r="CA757">
        <v>255</v>
      </c>
      <c r="CB757">
        <v>194</v>
      </c>
      <c r="CC757">
        <v>216</v>
      </c>
      <c r="CD757">
        <v>225</v>
      </c>
      <c r="CE757">
        <v>228</v>
      </c>
      <c r="CF757" s="1">
        <v>242</v>
      </c>
      <c r="CH757" s="43">
        <v>9.2620925032364396E-2</v>
      </c>
      <c r="CJ757" s="27" t="s">
        <v>72357</v>
      </c>
    </row>
    <row r="758" spans="1:88">
      <c r="A758" s="27">
        <v>755</v>
      </c>
      <c r="B758" t="s">
        <v>70952</v>
      </c>
      <c r="D758" t="s">
        <v>71594</v>
      </c>
      <c r="E758" t="s">
        <v>71792</v>
      </c>
      <c r="F758" s="29">
        <v>29.990300000000001</v>
      </c>
      <c r="G758" s="29">
        <v>109.05719999999999</v>
      </c>
      <c r="H758" s="31">
        <v>684</v>
      </c>
      <c r="I758" s="29" t="s">
        <v>71881</v>
      </c>
      <c r="J758" s="31" t="s">
        <v>72176</v>
      </c>
      <c r="K758" s="31" t="s">
        <v>72181</v>
      </c>
      <c r="M758" s="48">
        <v>39739</v>
      </c>
      <c r="N758" s="27" t="s">
        <v>71547</v>
      </c>
      <c r="O758" s="54" t="s">
        <v>72391</v>
      </c>
      <c r="P758" s="11"/>
      <c r="Q758" s="11" t="s">
        <v>70990</v>
      </c>
      <c r="S758" s="12" t="s">
        <v>70990</v>
      </c>
      <c r="T758" s="6">
        <v>0</v>
      </c>
      <c r="U758" s="6">
        <v>6.6666666666666664E-4</v>
      </c>
      <c r="V758" s="6">
        <v>0</v>
      </c>
      <c r="W758" s="6">
        <v>1.1666666666666668E-3</v>
      </c>
      <c r="X758" s="6">
        <v>0.77816666666666678</v>
      </c>
      <c r="Y758" s="6">
        <v>9.7499999999999989E-2</v>
      </c>
      <c r="Z758" s="7">
        <v>0.12183333333333334</v>
      </c>
      <c r="AA758" s="6">
        <v>1E-3</v>
      </c>
      <c r="AB758" s="6">
        <v>2.166666666666667E-3</v>
      </c>
      <c r="AC758" s="6">
        <v>0</v>
      </c>
      <c r="AD758" s="6">
        <v>1.5000000000000002E-3</v>
      </c>
      <c r="AE758" s="6">
        <v>0.66783333333333339</v>
      </c>
      <c r="AF758" s="6">
        <v>0.214</v>
      </c>
      <c r="AG758" s="7">
        <v>0.11433333333333334</v>
      </c>
      <c r="AH758" s="6">
        <v>1E-3</v>
      </c>
      <c r="AI758" s="6">
        <v>2.9999999999999996E-3</v>
      </c>
      <c r="AJ758" s="6">
        <v>0</v>
      </c>
      <c r="AK758" s="6">
        <v>1.1666666666666668E-3</v>
      </c>
      <c r="AL758" s="6">
        <v>0.78683333333333338</v>
      </c>
      <c r="AM758" s="6">
        <v>0.10249999999999999</v>
      </c>
      <c r="AN758" s="7">
        <v>0.106</v>
      </c>
      <c r="AO758" s="6">
        <v>0</v>
      </c>
      <c r="AP758" s="6">
        <v>0</v>
      </c>
      <c r="AQ758" s="6">
        <v>2.4688575100321399E-191</v>
      </c>
      <c r="AR758" s="6">
        <v>1</v>
      </c>
      <c r="AS758" s="6">
        <v>2.16093703304429E-69</v>
      </c>
      <c r="AT758" s="7">
        <v>8.8776108322238305E-32</v>
      </c>
      <c r="AU758" s="5">
        <v>4</v>
      </c>
      <c r="AV758" s="6">
        <v>1.4927360431634799E-94</v>
      </c>
      <c r="AW758" s="6">
        <v>3.2059261786171099E-159</v>
      </c>
      <c r="AX758" s="6">
        <v>1.6511551978292399E-62</v>
      </c>
      <c r="AY758" s="6">
        <v>1</v>
      </c>
      <c r="AZ758" s="6">
        <v>8.1524508047282105E-32</v>
      </c>
      <c r="BA758" s="7">
        <v>1.34757095144972E-16</v>
      </c>
      <c r="BB758" s="6">
        <v>3.9731498350064397E-262</v>
      </c>
      <c r="BC758" s="6">
        <v>5.8866454756170401E-151</v>
      </c>
      <c r="BD758" s="6">
        <v>0</v>
      </c>
      <c r="BE758" s="6">
        <v>1.4201488106680099E-76</v>
      </c>
      <c r="BF758" s="6">
        <v>1</v>
      </c>
      <c r="BG758" s="6">
        <v>6.1459721818345102E-83</v>
      </c>
      <c r="BH758" s="7">
        <v>1.6968455988381401E-36</v>
      </c>
      <c r="BI758" s="6">
        <v>0</v>
      </c>
      <c r="BJ758" s="6">
        <v>0</v>
      </c>
      <c r="BK758" s="6">
        <v>1.0514798910786E-191</v>
      </c>
      <c r="BL758" s="6">
        <v>1</v>
      </c>
      <c r="BM758" s="6">
        <v>6.3763971586538001E-187</v>
      </c>
      <c r="BN758" s="6">
        <v>1.2504429829936499E-31</v>
      </c>
      <c r="BO758" s="7">
        <v>2.34001632987382E-73</v>
      </c>
      <c r="BP758" s="6">
        <v>1.1773808120985799E-100</v>
      </c>
      <c r="BQ758" s="6">
        <v>1.9915999863086901E-165</v>
      </c>
      <c r="BR758" s="6">
        <v>2.7934141086691202E-66</v>
      </c>
      <c r="BS758" s="6">
        <v>1</v>
      </c>
      <c r="BT758" s="6">
        <v>2.7297260687305502E-32</v>
      </c>
      <c r="BU758" s="6">
        <v>1.4521299165042599E-16</v>
      </c>
      <c r="BV758" s="7">
        <v>1.1172861849001501E-74</v>
      </c>
      <c r="BW758">
        <v>294</v>
      </c>
      <c r="BX758">
        <v>306</v>
      </c>
      <c r="BY758">
        <v>270</v>
      </c>
      <c r="BZ758">
        <v>287</v>
      </c>
      <c r="CA758">
        <v>251</v>
      </c>
      <c r="CB758">
        <v>194</v>
      </c>
      <c r="CC758">
        <v>216</v>
      </c>
      <c r="CD758">
        <v>226</v>
      </c>
      <c r="CE758">
        <v>227</v>
      </c>
      <c r="CF758" s="1">
        <v>249</v>
      </c>
      <c r="CH758" s="43">
        <v>9.7018783387902804E-2</v>
      </c>
      <c r="CJ758" s="27" t="s">
        <v>72357</v>
      </c>
    </row>
    <row r="759" spans="1:88">
      <c r="A759" s="27">
        <v>756</v>
      </c>
      <c r="B759" t="s">
        <v>70952</v>
      </c>
      <c r="D759" t="s">
        <v>71595</v>
      </c>
      <c r="E759" t="s">
        <v>71792</v>
      </c>
      <c r="F759" s="29">
        <v>31.232800000000001</v>
      </c>
      <c r="G759" s="29">
        <v>107.5234</v>
      </c>
      <c r="H759" s="31">
        <v>280</v>
      </c>
      <c r="I759" s="29" t="s">
        <v>71881</v>
      </c>
      <c r="J759" s="31" t="s">
        <v>72192</v>
      </c>
      <c r="K759" s="31" t="s">
        <v>72307</v>
      </c>
      <c r="M759" s="48">
        <v>40100</v>
      </c>
      <c r="N759" s="27" t="s">
        <v>71547</v>
      </c>
      <c r="O759" s="54" t="s">
        <v>72391</v>
      </c>
      <c r="P759" s="11"/>
      <c r="Q759" s="11"/>
      <c r="T759" s="6">
        <v>0</v>
      </c>
      <c r="U759" s="6">
        <v>1E-3</v>
      </c>
      <c r="V759" s="6">
        <v>1E-3</v>
      </c>
      <c r="W759" s="6">
        <v>1.6666666666666668E-3</v>
      </c>
      <c r="X759" s="6">
        <v>0.76016666666666666</v>
      </c>
      <c r="Y759" s="6">
        <v>0.19033333333333335</v>
      </c>
      <c r="Z759" s="7">
        <v>4.5999999999999992E-2</v>
      </c>
      <c r="AA759" s="6">
        <v>0</v>
      </c>
      <c r="AB759" s="6">
        <v>1E-3</v>
      </c>
      <c r="AC759" s="6">
        <v>1E-3</v>
      </c>
      <c r="AD759" s="6">
        <v>2E-3</v>
      </c>
      <c r="AE759" s="6">
        <v>0.66399999999999992</v>
      </c>
      <c r="AF759" s="6">
        <v>0.28549999999999998</v>
      </c>
      <c r="AG759" s="7">
        <v>4.6833333333333331E-2</v>
      </c>
      <c r="AH759" s="6">
        <v>0</v>
      </c>
      <c r="AI759" s="6">
        <v>1.3333333333333333E-3</v>
      </c>
      <c r="AJ759" s="6">
        <v>1E-3</v>
      </c>
      <c r="AK759" s="6">
        <v>2E-3</v>
      </c>
      <c r="AL759" s="6">
        <v>0.76183333333333325</v>
      </c>
      <c r="AM759" s="6">
        <v>0.19216666666666668</v>
      </c>
      <c r="AN759" s="7">
        <v>4.1000000000000002E-2</v>
      </c>
      <c r="AO759" s="6">
        <f>3.45845952088873*10^-323</f>
        <v>0</v>
      </c>
      <c r="AP759" s="6">
        <v>0</v>
      </c>
      <c r="AQ759" s="6">
        <v>2.4493693063833401E-194</v>
      </c>
      <c r="AR759" s="6">
        <v>1</v>
      </c>
      <c r="AS759" s="6">
        <v>1.6599851921603599E-52</v>
      </c>
      <c r="AT759" s="7">
        <v>4.8800838165446702E-22</v>
      </c>
      <c r="AU759" s="5">
        <v>4</v>
      </c>
      <c r="AV759" s="6">
        <v>6.9415782718458096E-89</v>
      </c>
      <c r="AW759" s="6">
        <v>1.6474765523422001E-155</v>
      </c>
      <c r="AX759" s="6">
        <v>1.5986447277599699E-50</v>
      </c>
      <c r="AY759" s="6">
        <v>0.99999999575065501</v>
      </c>
      <c r="AZ759" s="6">
        <v>3.6643302476961199E-23</v>
      </c>
      <c r="BA759" s="7">
        <v>4.2493446814994203E-9</v>
      </c>
      <c r="BB759" s="6">
        <v>1.4423087561156501E-254</v>
      </c>
      <c r="BC759" s="6">
        <v>1.6706742487712099E-128</v>
      </c>
      <c r="BD759" s="6">
        <v>3.3562042653657598E-299</v>
      </c>
      <c r="BE759" s="6">
        <v>5.01034575712892E-53</v>
      </c>
      <c r="BF759" s="6">
        <v>1</v>
      </c>
      <c r="BG759" s="6">
        <v>1.5844203920387899E-57</v>
      </c>
      <c r="BH759" s="7">
        <v>3.94299950478104E-20</v>
      </c>
      <c r="BI759" s="6">
        <v>0</v>
      </c>
      <c r="BJ759" s="6">
        <v>0</v>
      </c>
      <c r="BK759" s="6">
        <v>4.1655108935606603E-192</v>
      </c>
      <c r="BL759" s="6">
        <v>1</v>
      </c>
      <c r="BM759" s="6">
        <v>4.6012760519413603E-162</v>
      </c>
      <c r="BN759" s="6">
        <v>4.6502252962852203E-22</v>
      </c>
      <c r="BO759" s="7">
        <v>2.5438566890065199E-53</v>
      </c>
      <c r="BP759" s="6">
        <v>1.6110284016816899E-95</v>
      </c>
      <c r="BQ759" s="6">
        <v>2.5276811695770499E-162</v>
      </c>
      <c r="BR759" s="6">
        <v>1.5362612825336501E-54</v>
      </c>
      <c r="BS759" s="6">
        <v>0.99999999704789599</v>
      </c>
      <c r="BT759" s="6">
        <v>4.0108782217881698E-23</v>
      </c>
      <c r="BU759" s="6">
        <v>2.9521042523451301E-9</v>
      </c>
      <c r="BV759" s="7">
        <v>2.4978250179183599E-58</v>
      </c>
      <c r="BW759">
        <v>295</v>
      </c>
      <c r="BX759">
        <v>305</v>
      </c>
      <c r="BY759">
        <v>266</v>
      </c>
      <c r="BZ759">
        <v>285</v>
      </c>
      <c r="CA759">
        <v>255</v>
      </c>
      <c r="CB759">
        <v>194</v>
      </c>
      <c r="CC759">
        <v>216</v>
      </c>
      <c r="CD759">
        <v>225</v>
      </c>
      <c r="CE759">
        <v>228</v>
      </c>
      <c r="CF759" s="1">
        <v>242</v>
      </c>
      <c r="CH759" s="43">
        <v>6.9071983062808706E-2</v>
      </c>
      <c r="CJ759" s="27" t="s">
        <v>72357</v>
      </c>
    </row>
    <row r="760" spans="1:88">
      <c r="A760" s="27">
        <v>757</v>
      </c>
      <c r="B760" t="s">
        <v>70952</v>
      </c>
      <c r="D760" t="s">
        <v>71596</v>
      </c>
      <c r="E760" t="s">
        <v>71792</v>
      </c>
      <c r="F760" s="29">
        <v>30.735299999999999</v>
      </c>
      <c r="G760" s="29">
        <v>105.1773</v>
      </c>
      <c r="H760" s="31">
        <v>347</v>
      </c>
      <c r="I760" s="29" t="s">
        <v>71881</v>
      </c>
      <c r="J760" s="31" t="s">
        <v>72192</v>
      </c>
      <c r="K760" s="31" t="s">
        <v>72300</v>
      </c>
      <c r="M760" s="48">
        <v>39937</v>
      </c>
      <c r="N760" s="27" t="s">
        <v>71547</v>
      </c>
      <c r="O760" s="54" t="s">
        <v>72391</v>
      </c>
      <c r="P760" s="11"/>
      <c r="Q760" s="11"/>
      <c r="T760" s="6">
        <v>1.1666666666666668E-3</v>
      </c>
      <c r="U760" s="6">
        <v>0</v>
      </c>
      <c r="V760" s="6">
        <v>0</v>
      </c>
      <c r="W760" s="6">
        <v>1E-3</v>
      </c>
      <c r="X760" s="6">
        <v>0.74299999999999999</v>
      </c>
      <c r="Y760" s="6">
        <v>0.2528333333333333</v>
      </c>
      <c r="Z760" s="7">
        <v>1.6666666666666668E-3</v>
      </c>
      <c r="AA760" s="6">
        <v>1E-3</v>
      </c>
      <c r="AB760" s="6">
        <v>0</v>
      </c>
      <c r="AC760" s="6">
        <v>0</v>
      </c>
      <c r="AD760" s="6">
        <v>1E-3</v>
      </c>
      <c r="AE760" s="6">
        <v>0.66016666666666668</v>
      </c>
      <c r="AF760" s="6">
        <v>0.33516666666666667</v>
      </c>
      <c r="AG760" s="7">
        <v>2E-3</v>
      </c>
      <c r="AH760" s="6">
        <v>1E-3</v>
      </c>
      <c r="AI760" s="6">
        <v>0</v>
      </c>
      <c r="AJ760" s="6">
        <v>0</v>
      </c>
      <c r="AK760" s="6">
        <v>1E-3</v>
      </c>
      <c r="AL760" s="6">
        <v>0.74183333333333323</v>
      </c>
      <c r="AM760" s="6">
        <v>0.2543333333333333</v>
      </c>
      <c r="AN760" s="7">
        <v>1.5000000000000002E-3</v>
      </c>
      <c r="AO760" s="6">
        <v>0</v>
      </c>
      <c r="AP760" s="6">
        <v>0</v>
      </c>
      <c r="AQ760" s="6">
        <v>1.8497126932092501E-198</v>
      </c>
      <c r="AR760" s="6">
        <v>1</v>
      </c>
      <c r="AS760" s="6">
        <v>7.0587340578717096E-64</v>
      </c>
      <c r="AT760" s="7">
        <v>2.22228013136949E-30</v>
      </c>
      <c r="AU760" s="5">
        <v>4</v>
      </c>
      <c r="AV760" s="6">
        <v>1.8384291625063698E-102</v>
      </c>
      <c r="AW760" s="6">
        <v>4.2225525506871903E-170</v>
      </c>
      <c r="AX760" s="6">
        <v>1.52401653659422E-61</v>
      </c>
      <c r="AY760" s="6">
        <v>0.99999999999997602</v>
      </c>
      <c r="AZ760" s="6">
        <v>1.48458565865971E-34</v>
      </c>
      <c r="BA760" s="7">
        <v>2.34415689562323E-14</v>
      </c>
      <c r="BB760" s="6">
        <v>1.54229402462225E-247</v>
      </c>
      <c r="BC760" s="6">
        <v>1.30458958661902E-127</v>
      </c>
      <c r="BD760" s="6">
        <v>6.7169822469338397E-290</v>
      </c>
      <c r="BE760" s="6">
        <v>1.00315260319281E-56</v>
      </c>
      <c r="BF760" s="6">
        <v>1</v>
      </c>
      <c r="BG760" s="6">
        <v>8.3870137991528402E-62</v>
      </c>
      <c r="BH760" s="7">
        <v>5.1189576988349298E-22</v>
      </c>
      <c r="BI760" s="6">
        <v>0</v>
      </c>
      <c r="BJ760" s="6">
        <v>0</v>
      </c>
      <c r="BK760" s="6">
        <v>2.7163523439293302E-193</v>
      </c>
      <c r="BL760" s="6">
        <v>1</v>
      </c>
      <c r="BM760" s="6">
        <v>2.9077861450901701E-171</v>
      </c>
      <c r="BN760" s="6">
        <v>2.2092050571471699E-30</v>
      </c>
      <c r="BO760" s="7">
        <v>4.7454994207278801E-62</v>
      </c>
      <c r="BP760" s="6">
        <v>1.80877387081749E-103</v>
      </c>
      <c r="BQ760" s="6">
        <v>3.5598637162478302E-171</v>
      </c>
      <c r="BR760" s="6">
        <v>4.7595572656115098E-60</v>
      </c>
      <c r="BS760" s="6">
        <v>0.99999999999993305</v>
      </c>
      <c r="BT760" s="6">
        <v>1.10612439733043E-35</v>
      </c>
      <c r="BU760" s="6">
        <v>6.7037231469141901E-14</v>
      </c>
      <c r="BV760" s="7">
        <v>1.31848150916052E-75</v>
      </c>
      <c r="BW760">
        <v>295</v>
      </c>
      <c r="BX760">
        <v>305</v>
      </c>
      <c r="BY760">
        <v>266</v>
      </c>
      <c r="BZ760">
        <v>285</v>
      </c>
      <c r="CA760">
        <v>255</v>
      </c>
      <c r="CB760">
        <v>194</v>
      </c>
      <c r="CC760">
        <v>216</v>
      </c>
      <c r="CD760">
        <v>225</v>
      </c>
      <c r="CE760">
        <v>228</v>
      </c>
      <c r="CF760" s="1">
        <v>242</v>
      </c>
      <c r="CH760" s="43">
        <v>6.3360395340628303E-2</v>
      </c>
      <c r="CJ760" s="27" t="s">
        <v>72357</v>
      </c>
    </row>
    <row r="761" spans="1:88">
      <c r="A761" s="27">
        <v>758</v>
      </c>
      <c r="B761" t="s">
        <v>70952</v>
      </c>
      <c r="D761" t="s">
        <v>71597</v>
      </c>
      <c r="E761" t="s">
        <v>71792</v>
      </c>
      <c r="F761" s="29">
        <v>31.078900000000001</v>
      </c>
      <c r="G761" s="29">
        <v>107.87649999999999</v>
      </c>
      <c r="H761" s="31">
        <v>383</v>
      </c>
      <c r="I761" s="29" t="s">
        <v>71881</v>
      </c>
      <c r="J761" s="31" t="s">
        <v>72192</v>
      </c>
      <c r="K761" s="31" t="s">
        <v>72308</v>
      </c>
      <c r="M761" s="48">
        <v>40101</v>
      </c>
      <c r="N761" s="27" t="s">
        <v>71547</v>
      </c>
      <c r="O761" s="54" t="s">
        <v>72391</v>
      </c>
      <c r="P761" s="11"/>
      <c r="Q761" s="11"/>
      <c r="S761" s="12" t="s">
        <v>70990</v>
      </c>
      <c r="T761" s="6">
        <v>0</v>
      </c>
      <c r="U761" s="6">
        <v>1E-3</v>
      </c>
      <c r="V761" s="6">
        <v>1.8333333333333335E-3</v>
      </c>
      <c r="W761" s="6">
        <v>1E-3</v>
      </c>
      <c r="X761" s="6">
        <v>0.73599999999999988</v>
      </c>
      <c r="Y761" s="6">
        <v>0.21133333333333335</v>
      </c>
      <c r="Z761" s="7">
        <v>4.9166666666666664E-2</v>
      </c>
      <c r="AA761" s="6">
        <v>0</v>
      </c>
      <c r="AB761" s="6">
        <v>8.3333333333333339E-4</v>
      </c>
      <c r="AC761" s="6">
        <v>2E-3</v>
      </c>
      <c r="AD761" s="6">
        <v>1E-3</v>
      </c>
      <c r="AE761" s="6">
        <v>0.64783333333333326</v>
      </c>
      <c r="AF761" s="6">
        <v>0.29933333333333334</v>
      </c>
      <c r="AG761" s="7">
        <v>4.9166666666666664E-2</v>
      </c>
      <c r="AH761" s="6">
        <v>0</v>
      </c>
      <c r="AI761" s="6">
        <v>3.3333333333333332E-4</v>
      </c>
      <c r="AJ761" s="6">
        <v>2E-3</v>
      </c>
      <c r="AK761" s="6">
        <v>8.3333333333333339E-4</v>
      </c>
      <c r="AL761" s="6">
        <v>0.73633333333333317</v>
      </c>
      <c r="AM761" s="6">
        <v>0.21333333333333335</v>
      </c>
      <c r="AN761" s="7">
        <v>4.6999999999999993E-2</v>
      </c>
      <c r="AO761" s="6">
        <v>1.5253450740273901E-304</v>
      </c>
      <c r="AP761" s="6">
        <v>0</v>
      </c>
      <c r="AQ761" s="6">
        <v>4.2542787094708101E-181</v>
      </c>
      <c r="AR761" s="6">
        <v>1</v>
      </c>
      <c r="AS761" s="6">
        <v>7.1023848104676402E-51</v>
      </c>
      <c r="AT761" s="7">
        <v>4.7502493118236802E-22</v>
      </c>
      <c r="AU761" s="5">
        <v>4</v>
      </c>
      <c r="AV761" s="6">
        <v>1.3602452417723801E-88</v>
      </c>
      <c r="AW761" s="6">
        <v>1.8919536342945699E-160</v>
      </c>
      <c r="AX761" s="6">
        <v>2.4963662994412598E-56</v>
      </c>
      <c r="AY761" s="6">
        <v>0.99975932284911395</v>
      </c>
      <c r="AZ761" s="6">
        <v>1.7056591455224501E-24</v>
      </c>
      <c r="BA761" s="7">
        <v>2.40677150886405E-4</v>
      </c>
      <c r="BB761" s="6">
        <v>1.8463811745437499E-235</v>
      </c>
      <c r="BC761" s="6">
        <v>1.4513266801579601E-119</v>
      </c>
      <c r="BD761" s="6">
        <v>5.7857130799699503E-288</v>
      </c>
      <c r="BE761" s="6">
        <v>2.0770732964557599E-51</v>
      </c>
      <c r="BF761" s="6">
        <v>1</v>
      </c>
      <c r="BG761" s="6">
        <v>1.7157430539060501E-53</v>
      </c>
      <c r="BH761" s="7">
        <v>7.4565940018643594E-17</v>
      </c>
      <c r="BI761" s="6">
        <v>3.4001813609454901E-306</v>
      </c>
      <c r="BJ761" s="6">
        <v>0</v>
      </c>
      <c r="BK761" s="6">
        <v>6.6015768622610196E-178</v>
      </c>
      <c r="BL761" s="6">
        <v>1</v>
      </c>
      <c r="BM761" s="6">
        <v>9.0183838972016994E-173</v>
      </c>
      <c r="BN761" s="6">
        <v>4.5843417683329402E-22</v>
      </c>
      <c r="BO761" s="7">
        <v>2.45411005610134E-51</v>
      </c>
      <c r="BP761" s="6">
        <v>2.1437858150220399E-94</v>
      </c>
      <c r="BQ761" s="6">
        <v>2.1517621865524599E-166</v>
      </c>
      <c r="BR761" s="6">
        <v>2.0763592503929299E-59</v>
      </c>
      <c r="BS761" s="6">
        <v>0.99978705952307501</v>
      </c>
      <c r="BT761" s="6">
        <v>9.7809838101478297E-25</v>
      </c>
      <c r="BU761" s="6">
        <v>2.12940476924555E-4</v>
      </c>
      <c r="BV761" s="7">
        <v>6.3030714464015501E-66</v>
      </c>
      <c r="BW761">
        <v>294</v>
      </c>
      <c r="BX761">
        <v>305</v>
      </c>
      <c r="BY761">
        <v>266</v>
      </c>
      <c r="BZ761">
        <v>285</v>
      </c>
      <c r="CA761">
        <v>255</v>
      </c>
      <c r="CB761">
        <v>194</v>
      </c>
      <c r="CC761">
        <v>216</v>
      </c>
      <c r="CD761">
        <v>225</v>
      </c>
      <c r="CE761">
        <v>228</v>
      </c>
      <c r="CF761" s="1">
        <v>242</v>
      </c>
      <c r="CH761" s="43">
        <v>6.9237360754070304E-2</v>
      </c>
      <c r="CJ761" s="27" t="s">
        <v>72357</v>
      </c>
    </row>
    <row r="762" spans="1:88">
      <c r="A762" s="27">
        <v>759</v>
      </c>
      <c r="B762" t="s">
        <v>70952</v>
      </c>
      <c r="D762" t="s">
        <v>71598</v>
      </c>
      <c r="E762" t="s">
        <v>71792</v>
      </c>
      <c r="F762" s="29">
        <v>26.801600000000001</v>
      </c>
      <c r="G762" s="29">
        <v>108.5669</v>
      </c>
      <c r="H762" s="31">
        <v>583</v>
      </c>
      <c r="I762" s="29" t="s">
        <v>71881</v>
      </c>
      <c r="J762" s="31" t="s">
        <v>72221</v>
      </c>
      <c r="K762" s="31" t="s">
        <v>72223</v>
      </c>
      <c r="M762" s="48">
        <v>39784</v>
      </c>
      <c r="N762" s="27" t="s">
        <v>71547</v>
      </c>
      <c r="O762" s="54" t="s">
        <v>72391</v>
      </c>
      <c r="P762" s="11"/>
      <c r="Q762" s="11"/>
      <c r="S762" s="12" t="s">
        <v>70990</v>
      </c>
      <c r="T762" s="6">
        <v>0</v>
      </c>
      <c r="U762" s="6">
        <v>7.3666666666666672E-2</v>
      </c>
      <c r="V762" s="6">
        <v>3.4999999999999996E-3</v>
      </c>
      <c r="W762" s="6">
        <v>5.0000000000000001E-4</v>
      </c>
      <c r="X762" s="6">
        <v>0.71883333333333332</v>
      </c>
      <c r="Y762" s="6">
        <v>9.166666666666665E-3</v>
      </c>
      <c r="Z762" s="7">
        <v>0.19416666666666671</v>
      </c>
      <c r="AA762" s="6">
        <v>0</v>
      </c>
      <c r="AB762" s="6">
        <v>1.8333333333333337E-2</v>
      </c>
      <c r="AC762" s="6">
        <v>8.8333333333333319E-3</v>
      </c>
      <c r="AD762" s="6">
        <v>1.1666666666666668E-3</v>
      </c>
      <c r="AE762" s="6">
        <v>0.59816666666666674</v>
      </c>
      <c r="AF762" s="6">
        <v>0.13699999999999998</v>
      </c>
      <c r="AG762" s="7">
        <v>0.23683333333333331</v>
      </c>
      <c r="AH762" s="6">
        <v>0</v>
      </c>
      <c r="AI762" s="6">
        <v>1E-3</v>
      </c>
      <c r="AJ762" s="6">
        <v>1.3666666666666667E-2</v>
      </c>
      <c r="AK762" s="6">
        <v>5.0000000000000001E-4</v>
      </c>
      <c r="AL762" s="6">
        <v>0.71033333333333326</v>
      </c>
      <c r="AM762" s="6">
        <v>2.2166666666666664E-2</v>
      </c>
      <c r="AN762" s="7">
        <v>0.25183333333333335</v>
      </c>
      <c r="AO762" s="6">
        <v>7.5069755554358406E-276</v>
      </c>
      <c r="AP762" s="6">
        <v>0</v>
      </c>
      <c r="AQ762" s="6">
        <v>4.6651250947381101E-158</v>
      </c>
      <c r="AR762" s="6">
        <v>0.99999354598030399</v>
      </c>
      <c r="AS762" s="6">
        <v>1.66150077288114E-39</v>
      </c>
      <c r="AT762" s="7">
        <v>6.4540196964764499E-6</v>
      </c>
      <c r="AU762" s="5">
        <v>4</v>
      </c>
      <c r="AV762" s="6">
        <v>8.0856918539157105E-102</v>
      </c>
      <c r="AW762" s="6">
        <v>2.7763805020845198E-162</v>
      </c>
      <c r="AX762" s="6">
        <v>7.8783911372036404E-69</v>
      </c>
      <c r="AY762" s="6">
        <v>1</v>
      </c>
      <c r="AZ762" s="6">
        <v>1.77496231725476E-36</v>
      </c>
      <c r="BA762" s="7">
        <v>1.4539093615340601E-18</v>
      </c>
      <c r="BB762" s="6">
        <v>9.7555611462367002E-246</v>
      </c>
      <c r="BC762" s="6">
        <v>1.2862604718095801E-109</v>
      </c>
      <c r="BD762" s="6">
        <v>4.5979096736900897E-282</v>
      </c>
      <c r="BE762" s="6">
        <v>2.2550611202333901E-49</v>
      </c>
      <c r="BF762" s="6">
        <v>1</v>
      </c>
      <c r="BG762" s="6">
        <v>6.7411249417434403E-64</v>
      </c>
      <c r="BH762" s="7">
        <v>1.7619585948375901E-16</v>
      </c>
      <c r="BI762" s="6">
        <v>1.30351705367575E-276</v>
      </c>
      <c r="BJ762" s="6">
        <v>0</v>
      </c>
      <c r="BK762" s="6">
        <v>4.7947216641948103E-154</v>
      </c>
      <c r="BL762" s="6">
        <v>0.99999382076242105</v>
      </c>
      <c r="BM762" s="6">
        <v>2.75477976117976E-150</v>
      </c>
      <c r="BN762" s="6">
        <v>6.1792375794144898E-6</v>
      </c>
      <c r="BO762" s="7">
        <v>6.83792332372465E-39</v>
      </c>
      <c r="BP762" s="6">
        <v>1.8626737878509901E-106</v>
      </c>
      <c r="BQ762" s="6">
        <v>4.6105234776572099E-167</v>
      </c>
      <c r="BR762" s="6">
        <v>1.02497253696225E-70</v>
      </c>
      <c r="BS762" s="6">
        <v>1</v>
      </c>
      <c r="BT762" s="6">
        <v>6.4100899929625402E-37</v>
      </c>
      <c r="BU762" s="6">
        <v>1.7707679321561599E-18</v>
      </c>
      <c r="BV762" s="7">
        <v>1.8005003842501201E-79</v>
      </c>
      <c r="BW762">
        <v>294</v>
      </c>
      <c r="BX762">
        <v>306</v>
      </c>
      <c r="BY762">
        <v>265</v>
      </c>
      <c r="BZ762">
        <v>287</v>
      </c>
      <c r="CA762">
        <v>251</v>
      </c>
      <c r="CB762">
        <v>194</v>
      </c>
      <c r="CC762">
        <v>216</v>
      </c>
      <c r="CD762">
        <v>226</v>
      </c>
      <c r="CE762">
        <v>227</v>
      </c>
      <c r="CF762" s="1">
        <v>249</v>
      </c>
      <c r="CH762" s="43">
        <v>6.3547334058759494E-2</v>
      </c>
      <c r="CJ762" s="27" t="s">
        <v>72357</v>
      </c>
    </row>
    <row r="763" spans="1:88">
      <c r="A763" s="27">
        <v>760</v>
      </c>
      <c r="B763" t="s">
        <v>70952</v>
      </c>
      <c r="D763" t="s">
        <v>71599</v>
      </c>
      <c r="E763" t="s">
        <v>71792</v>
      </c>
      <c r="F763" s="29">
        <v>27.001000000000001</v>
      </c>
      <c r="G763" s="29">
        <v>108.699</v>
      </c>
      <c r="H763" s="31">
        <v>652</v>
      </c>
      <c r="I763" s="29" t="s">
        <v>71881</v>
      </c>
      <c r="J763" s="31" t="s">
        <v>72221</v>
      </c>
      <c r="K763" s="31" t="s">
        <v>72222</v>
      </c>
      <c r="M763" s="48">
        <v>40106</v>
      </c>
      <c r="N763" s="27" t="s">
        <v>71547</v>
      </c>
      <c r="O763" s="54" t="s">
        <v>72391</v>
      </c>
      <c r="P763" s="11"/>
      <c r="Q763" s="11"/>
      <c r="S763" s="12" t="s">
        <v>70990</v>
      </c>
      <c r="T763" s="6">
        <v>2.9999999999999996E-3</v>
      </c>
      <c r="U763" s="6">
        <v>0</v>
      </c>
      <c r="V763" s="6">
        <v>0</v>
      </c>
      <c r="W763" s="6">
        <v>7.1666666666666675E-3</v>
      </c>
      <c r="X763" s="6">
        <v>0.71233333333333337</v>
      </c>
      <c r="Y763" s="6">
        <v>1.8833333333333334E-2</v>
      </c>
      <c r="Z763" s="7">
        <v>0.25783333333333336</v>
      </c>
      <c r="AA763" s="6">
        <v>2E-3</v>
      </c>
      <c r="AB763" s="6">
        <v>0</v>
      </c>
      <c r="AC763" s="6">
        <v>0</v>
      </c>
      <c r="AD763" s="6">
        <v>8.8333333333333337E-3</v>
      </c>
      <c r="AE763" s="6">
        <v>0.60083333333333333</v>
      </c>
      <c r="AF763" s="6">
        <v>0.13783333333333334</v>
      </c>
      <c r="AG763" s="7">
        <v>0.25016666666666665</v>
      </c>
      <c r="AH763" s="6">
        <v>2E-3</v>
      </c>
      <c r="AI763" s="6">
        <v>0</v>
      </c>
      <c r="AJ763" s="6">
        <v>0</v>
      </c>
      <c r="AK763" s="6">
        <v>9.1666666666666667E-3</v>
      </c>
      <c r="AL763" s="6">
        <v>0.72466666666666668</v>
      </c>
      <c r="AM763" s="6">
        <v>2.3499999999999997E-2</v>
      </c>
      <c r="AN763" s="7">
        <v>0.24066666666666667</v>
      </c>
      <c r="AO763" s="6">
        <v>8.8203858652469301E-304</v>
      </c>
      <c r="AP763" s="6">
        <v>0</v>
      </c>
      <c r="AQ763" s="6">
        <v>2.9128146112876498E-186</v>
      </c>
      <c r="AR763" s="6">
        <v>0.99999999999758704</v>
      </c>
      <c r="AS763" s="6">
        <v>2.10753716693631E-50</v>
      </c>
      <c r="AT763" s="7">
        <v>2.41268322042208E-12</v>
      </c>
      <c r="AU763" s="5">
        <v>4</v>
      </c>
      <c r="AV763" s="6">
        <v>1.31706256787882E-104</v>
      </c>
      <c r="AW763" s="6">
        <v>1.49016540331545E-174</v>
      </c>
      <c r="AX763" s="6">
        <v>9.1977642692079399E-61</v>
      </c>
      <c r="AY763" s="6">
        <v>0.99999999999626699</v>
      </c>
      <c r="AZ763" s="6">
        <v>4.9291290592054401E-34</v>
      </c>
      <c r="BA763" s="7">
        <v>3.7326648613467102E-12</v>
      </c>
      <c r="BB763" s="6">
        <v>4.0759243761062798E-253</v>
      </c>
      <c r="BC763" s="6">
        <v>3.7512030031811803E-117</v>
      </c>
      <c r="BD763" s="6">
        <v>2.6181222754563801E-284</v>
      </c>
      <c r="BE763" s="6">
        <v>1.8481541121153899E-54</v>
      </c>
      <c r="BF763" s="6">
        <v>1</v>
      </c>
      <c r="BG763" s="6">
        <v>2.2997480665123601E-57</v>
      </c>
      <c r="BH763" s="7">
        <v>5.2560641001292198E-17</v>
      </c>
      <c r="BI763" s="6">
        <v>1.81267687539232E-306</v>
      </c>
      <c r="BJ763" s="6">
        <v>0</v>
      </c>
      <c r="BK763" s="6">
        <v>1.13331368892496E-184</v>
      </c>
      <c r="BL763" s="6">
        <v>0.99999999999699796</v>
      </c>
      <c r="BM763" s="6">
        <v>1.3691498809984001E-165</v>
      </c>
      <c r="BN763" s="6">
        <v>3.0022112169614801E-12</v>
      </c>
      <c r="BO763" s="7">
        <v>1.68198653812667E-52</v>
      </c>
      <c r="BP763" s="6">
        <v>6.1832966211229003E-112</v>
      </c>
      <c r="BQ763" s="6">
        <v>5.0373488314143798E-182</v>
      </c>
      <c r="BR763" s="6">
        <v>8.7658227479733004E-66</v>
      </c>
      <c r="BS763" s="6">
        <v>0.999999999997355</v>
      </c>
      <c r="BT763" s="6">
        <v>4.4085605159883397E-34</v>
      </c>
      <c r="BU763" s="6">
        <v>2.6453824567165898E-12</v>
      </c>
      <c r="BV763" s="7">
        <v>3.6492965106301303E-70</v>
      </c>
      <c r="BW763">
        <v>294</v>
      </c>
      <c r="BX763">
        <v>306</v>
      </c>
      <c r="BY763">
        <v>270</v>
      </c>
      <c r="BZ763">
        <v>287</v>
      </c>
      <c r="CA763">
        <v>251</v>
      </c>
      <c r="CB763">
        <v>194</v>
      </c>
      <c r="CC763">
        <v>216</v>
      </c>
      <c r="CD763">
        <v>226</v>
      </c>
      <c r="CE763">
        <v>227</v>
      </c>
      <c r="CF763" s="1">
        <v>249</v>
      </c>
      <c r="CH763" s="43">
        <v>7.2451267897188198E-2</v>
      </c>
      <c r="CJ763" s="27" t="s">
        <v>72357</v>
      </c>
    </row>
    <row r="764" spans="1:88">
      <c r="A764" s="27">
        <v>761</v>
      </c>
      <c r="B764" t="s">
        <v>70952</v>
      </c>
      <c r="D764" t="s">
        <v>71600</v>
      </c>
      <c r="E764" t="s">
        <v>71792</v>
      </c>
      <c r="F764" s="29">
        <v>30.927399999999999</v>
      </c>
      <c r="G764" s="29">
        <v>105.06100000000001</v>
      </c>
      <c r="H764" s="31">
        <v>407</v>
      </c>
      <c r="I764" s="29" t="s">
        <v>71881</v>
      </c>
      <c r="J764" s="31" t="s">
        <v>72192</v>
      </c>
      <c r="K764" s="31" t="s">
        <v>72300</v>
      </c>
      <c r="M764" s="48">
        <v>39937</v>
      </c>
      <c r="N764" s="27" t="s">
        <v>71547</v>
      </c>
      <c r="O764" s="54" t="s">
        <v>72391</v>
      </c>
      <c r="P764" s="11"/>
      <c r="Q764" s="11"/>
      <c r="S764" s="12" t="s">
        <v>70990</v>
      </c>
      <c r="T764" s="6">
        <v>1E-3</v>
      </c>
      <c r="U764" s="6">
        <v>1E-3</v>
      </c>
      <c r="V764" s="6">
        <v>4.0000000000000001E-3</v>
      </c>
      <c r="W764" s="6">
        <v>3.4833333333333334E-2</v>
      </c>
      <c r="X764" s="6">
        <v>0.67583333333333329</v>
      </c>
      <c r="Y764" s="6">
        <v>0.28283333333333333</v>
      </c>
      <c r="Z764" s="7">
        <v>6.6666666666666664E-4</v>
      </c>
      <c r="AA764" s="6">
        <v>1E-3</v>
      </c>
      <c r="AB764" s="6">
        <v>0</v>
      </c>
      <c r="AC764" s="6">
        <v>3.6666666666666666E-3</v>
      </c>
      <c r="AD764" s="6">
        <v>3.5999999999999997E-2</v>
      </c>
      <c r="AE764" s="6">
        <v>0.60849999999999993</v>
      </c>
      <c r="AF764" s="6">
        <v>0.34933333333333333</v>
      </c>
      <c r="AG764" s="7">
        <v>1.1666666666666668E-3</v>
      </c>
      <c r="AH764" s="6">
        <v>1E-3</v>
      </c>
      <c r="AI764" s="6">
        <v>0</v>
      </c>
      <c r="AJ764" s="6">
        <v>3.5000000000000001E-3</v>
      </c>
      <c r="AK764" s="6">
        <v>3.5166666666666672E-2</v>
      </c>
      <c r="AL764" s="6">
        <v>0.6748333333333334</v>
      </c>
      <c r="AM764" s="6">
        <v>0.28433333333333327</v>
      </c>
      <c r="AN764" s="7">
        <v>1E-3</v>
      </c>
      <c r="AO764" s="6">
        <v>2.11516836304505E-297</v>
      </c>
      <c r="AP764" s="6">
        <v>0</v>
      </c>
      <c r="AQ764" s="6">
        <v>6.0439121703844297E-173</v>
      </c>
      <c r="AR764" s="6">
        <v>1</v>
      </c>
      <c r="AS764" s="6">
        <v>1.8567751281609E-42</v>
      </c>
      <c r="AT764" s="7">
        <v>1.6919526252917499E-21</v>
      </c>
      <c r="AU764" s="5">
        <v>4</v>
      </c>
      <c r="AV764" s="6">
        <v>4.8685358916892898E-95</v>
      </c>
      <c r="AW764" s="6">
        <v>2.1096579600607001E-159</v>
      </c>
      <c r="AX764" s="6">
        <v>1.6232248088297899E-44</v>
      </c>
      <c r="AY764" s="6">
        <v>0.99999929359375905</v>
      </c>
      <c r="AZ764" s="6">
        <v>3.9868743748871101E-12</v>
      </c>
      <c r="BA764" s="7">
        <v>7.0640225431136301E-7</v>
      </c>
      <c r="BB764" s="6">
        <v>3.8113587492113599E-249</v>
      </c>
      <c r="BC764" s="6">
        <v>6.3148727500941498E-124</v>
      </c>
      <c r="BD764" s="6">
        <v>7.7478117457604898E-294</v>
      </c>
      <c r="BE764" s="6">
        <v>3.59684923703851E-52</v>
      </c>
      <c r="BF764" s="6">
        <v>1</v>
      </c>
      <c r="BG764" s="6">
        <v>2.1898471648326901E-55</v>
      </c>
      <c r="BH764" s="7">
        <v>2.0753125039242401E-19</v>
      </c>
      <c r="BI764" s="6">
        <v>4.6755866739994102E-298</v>
      </c>
      <c r="BJ764" s="6">
        <v>0</v>
      </c>
      <c r="BK764" s="6">
        <v>3.6146729865184102E-171</v>
      </c>
      <c r="BL764" s="6">
        <v>1</v>
      </c>
      <c r="BM764" s="6">
        <v>1.26817748251018E-144</v>
      </c>
      <c r="BN764" s="6">
        <v>1.1304794941433999E-21</v>
      </c>
      <c r="BO764" s="7">
        <v>9.0636830874639804E-43</v>
      </c>
      <c r="BP764" s="6">
        <v>2.8761207193928002E-100</v>
      </c>
      <c r="BQ764" s="6">
        <v>9.8836271735873208E-165</v>
      </c>
      <c r="BR764" s="6">
        <v>2.6701234676470202E-47</v>
      </c>
      <c r="BS764" s="6">
        <v>0.99999913813319097</v>
      </c>
      <c r="BT764" s="6">
        <v>9.4401894337995405E-13</v>
      </c>
      <c r="BU764" s="6">
        <v>8.6186586491654704E-7</v>
      </c>
      <c r="BV764" s="7">
        <v>5.0222625501136699E-57</v>
      </c>
      <c r="BW764">
        <v>295</v>
      </c>
      <c r="BX764">
        <v>305</v>
      </c>
      <c r="BY764">
        <v>266</v>
      </c>
      <c r="BZ764">
        <v>285</v>
      </c>
      <c r="CA764">
        <v>255</v>
      </c>
      <c r="CB764">
        <v>194</v>
      </c>
      <c r="CC764">
        <v>216</v>
      </c>
      <c r="CD764">
        <v>225</v>
      </c>
      <c r="CE764">
        <v>228</v>
      </c>
      <c r="CF764" s="1">
        <v>242</v>
      </c>
      <c r="CH764" s="43">
        <v>6.9380203515263597E-2</v>
      </c>
      <c r="CJ764" s="27" t="s">
        <v>72357</v>
      </c>
    </row>
    <row r="765" spans="1:88">
      <c r="A765" s="27">
        <v>762</v>
      </c>
      <c r="B765" t="s">
        <v>70952</v>
      </c>
      <c r="D765" t="s">
        <v>71601</v>
      </c>
      <c r="E765" t="s">
        <v>71792</v>
      </c>
      <c r="F765" s="29">
        <v>30.327000000000002</v>
      </c>
      <c r="G765" s="29">
        <v>109.0737</v>
      </c>
      <c r="H765" s="31">
        <v>1037</v>
      </c>
      <c r="I765" s="29" t="s">
        <v>71881</v>
      </c>
      <c r="J765" s="31" t="s">
        <v>72176</v>
      </c>
      <c r="K765" s="31" t="s">
        <v>72180</v>
      </c>
      <c r="M765" s="48">
        <v>39739</v>
      </c>
      <c r="N765" s="27" t="s">
        <v>71547</v>
      </c>
      <c r="O765" s="54" t="s">
        <v>72391</v>
      </c>
      <c r="P765" s="11"/>
      <c r="Q765" s="11"/>
      <c r="S765" s="12" t="s">
        <v>70990</v>
      </c>
      <c r="T765" s="6">
        <v>0</v>
      </c>
      <c r="U765" s="6">
        <v>1.3333333333333333E-3</v>
      </c>
      <c r="V765" s="6">
        <v>8.3333333333333339E-4</v>
      </c>
      <c r="W765" s="6">
        <v>1.5000000000000002E-3</v>
      </c>
      <c r="X765" s="6">
        <v>0.66666666666666663</v>
      </c>
      <c r="Y765" s="6">
        <v>0.24549999999999997</v>
      </c>
      <c r="Z765" s="7">
        <v>8.3666666666666667E-2</v>
      </c>
      <c r="AA765" s="6">
        <v>0</v>
      </c>
      <c r="AB765" s="6">
        <v>1.1666666666666668E-3</v>
      </c>
      <c r="AC765" s="6">
        <v>1E-3</v>
      </c>
      <c r="AD765" s="6">
        <v>1.1666666666666668E-3</v>
      </c>
      <c r="AE765" s="6">
        <v>0.59649999999999992</v>
      </c>
      <c r="AF765" s="6">
        <v>0.3168333333333333</v>
      </c>
      <c r="AG765" s="7">
        <v>8.3000000000000004E-2</v>
      </c>
      <c r="AH765" s="6">
        <v>0</v>
      </c>
      <c r="AI765" s="6">
        <v>1.8333333333333335E-3</v>
      </c>
      <c r="AJ765" s="6">
        <v>1E-3</v>
      </c>
      <c r="AK765" s="6">
        <v>1.5000000000000002E-3</v>
      </c>
      <c r="AL765" s="6">
        <v>0.66933333333333334</v>
      </c>
      <c r="AM765" s="6">
        <v>0.24866666666666667</v>
      </c>
      <c r="AN765" s="7">
        <v>7.7666666666666676E-2</v>
      </c>
      <c r="AO765" s="6">
        <f>2.53467554395784*10^-314</f>
        <v>0</v>
      </c>
      <c r="AP765" s="6">
        <v>0</v>
      </c>
      <c r="AQ765" s="6">
        <v>2.1616492004377899E-192</v>
      </c>
      <c r="AR765" s="6">
        <v>1</v>
      </c>
      <c r="AS765" s="6">
        <v>3.3567781377034103E-61</v>
      </c>
      <c r="AT765" s="7">
        <v>6.9021085938229095E-29</v>
      </c>
      <c r="AU765" s="5">
        <v>4</v>
      </c>
      <c r="AV765" s="6">
        <v>1.55509263299259E-81</v>
      </c>
      <c r="AW765" s="6">
        <v>5.7402871863379899E-139</v>
      </c>
      <c r="AX765" s="6">
        <v>6.5386063905023297E-40</v>
      </c>
      <c r="AY765" s="6">
        <v>0.99999986727725698</v>
      </c>
      <c r="AZ765" s="6">
        <v>3.25378340568068E-14</v>
      </c>
      <c r="BA765" s="7">
        <v>1.3272271035551399E-7</v>
      </c>
      <c r="BB765" s="6">
        <v>4.18654650104721E-245</v>
      </c>
      <c r="BC765" s="6">
        <v>7.9305558828623504E-119</v>
      </c>
      <c r="BD765" s="6">
        <v>2.2657825155286099E-282</v>
      </c>
      <c r="BE765" s="6">
        <v>1.02482848966922E-48</v>
      </c>
      <c r="BF765" s="6">
        <v>1</v>
      </c>
      <c r="BG765" s="6">
        <v>2.70206355911121E-66</v>
      </c>
      <c r="BH765" s="7">
        <v>1.3442486243110599E-19</v>
      </c>
      <c r="BI765" s="6">
        <f>1.54866876741771*10^-312</f>
        <v>0</v>
      </c>
      <c r="BJ765" s="6">
        <v>0</v>
      </c>
      <c r="BK765" s="6">
        <v>1.83683496510949E-185</v>
      </c>
      <c r="BL765" s="6">
        <v>1</v>
      </c>
      <c r="BM765" s="6">
        <v>2.85768639269834E-160</v>
      </c>
      <c r="BN765" s="6">
        <v>5.91603663852822E-29</v>
      </c>
      <c r="BO765" s="7">
        <v>2.8983855834882198E-57</v>
      </c>
      <c r="BP765" s="6">
        <v>4.8362213613114103E-89</v>
      </c>
      <c r="BQ765" s="6">
        <v>1.13726078147125E-146</v>
      </c>
      <c r="BR765" s="6">
        <v>5.8100953127716104E-45</v>
      </c>
      <c r="BS765" s="6">
        <v>0.99999992098413404</v>
      </c>
      <c r="BT765" s="6">
        <v>4.36516741686815E-14</v>
      </c>
      <c r="BU765" s="6">
        <v>7.9015822631552994E-8</v>
      </c>
      <c r="BV765" s="7">
        <v>1.48462477275449E-47</v>
      </c>
      <c r="BW765">
        <v>293</v>
      </c>
      <c r="BX765">
        <v>305</v>
      </c>
      <c r="BY765">
        <v>268</v>
      </c>
      <c r="BZ765">
        <v>284</v>
      </c>
      <c r="CA765">
        <v>254</v>
      </c>
      <c r="CB765">
        <v>194</v>
      </c>
      <c r="CC765">
        <v>216</v>
      </c>
      <c r="CD765">
        <v>222</v>
      </c>
      <c r="CE765">
        <v>227</v>
      </c>
      <c r="CF765" s="1">
        <v>240</v>
      </c>
      <c r="CH765" s="43">
        <v>0.10423139935596901</v>
      </c>
      <c r="CJ765" s="27" t="s">
        <v>72357</v>
      </c>
    </row>
    <row r="766" spans="1:88">
      <c r="A766" s="27">
        <v>763</v>
      </c>
      <c r="B766" t="s">
        <v>70952</v>
      </c>
      <c r="D766" t="s">
        <v>71602</v>
      </c>
      <c r="E766" t="s">
        <v>71792</v>
      </c>
      <c r="F766" s="29">
        <v>30.5839</v>
      </c>
      <c r="G766" s="29">
        <v>109.705</v>
      </c>
      <c r="H766" s="31">
        <v>583</v>
      </c>
      <c r="I766" s="29" t="s">
        <v>71881</v>
      </c>
      <c r="J766" s="31" t="s">
        <v>72176</v>
      </c>
      <c r="K766" s="31" t="s">
        <v>72179</v>
      </c>
      <c r="M766" s="48">
        <v>39738</v>
      </c>
      <c r="N766" s="27" t="s">
        <v>71547</v>
      </c>
      <c r="O766" s="54" t="s">
        <v>72391</v>
      </c>
      <c r="P766" s="11"/>
      <c r="Q766" s="11"/>
      <c r="R766" s="11" t="s">
        <v>70990</v>
      </c>
      <c r="S766" s="12" t="s">
        <v>70990</v>
      </c>
      <c r="T766" s="6">
        <v>1E-3</v>
      </c>
      <c r="U766" s="6">
        <v>2.8333333333333335E-3</v>
      </c>
      <c r="V766" s="6">
        <v>1.666666666666667E-3</v>
      </c>
      <c r="W766" s="6">
        <v>1.7666666666666667E-2</v>
      </c>
      <c r="X766" s="6">
        <v>0.66383333333333339</v>
      </c>
      <c r="Y766" s="6">
        <v>0.20483333333333334</v>
      </c>
      <c r="Z766" s="7">
        <v>0.10783333333333334</v>
      </c>
      <c r="AA766" s="6">
        <v>1E-3</v>
      </c>
      <c r="AB766" s="6">
        <v>4.1666666666666666E-3</v>
      </c>
      <c r="AC766" s="6">
        <v>1.3333333333333333E-3</v>
      </c>
      <c r="AD766" s="6">
        <v>1.6333333333333335E-2</v>
      </c>
      <c r="AE766" s="6">
        <v>0.58716666666666673</v>
      </c>
      <c r="AF766" s="6">
        <v>0.28233333333333333</v>
      </c>
      <c r="AG766" s="7">
        <v>0.10716666666666667</v>
      </c>
      <c r="AH766" s="6">
        <v>1.8333333333333333E-3</v>
      </c>
      <c r="AI766" s="6">
        <v>1.5000000000000002E-3</v>
      </c>
      <c r="AJ766" s="6">
        <v>2E-3</v>
      </c>
      <c r="AK766" s="6">
        <v>1.7500000000000002E-2</v>
      </c>
      <c r="AL766" s="6">
        <v>0.66900000000000004</v>
      </c>
      <c r="AM766" s="6">
        <v>0.20866666666666667</v>
      </c>
      <c r="AN766" s="7">
        <v>9.9166666666666667E-2</v>
      </c>
      <c r="AO766" s="6">
        <v>0</v>
      </c>
      <c r="AP766" s="6">
        <v>0</v>
      </c>
      <c r="AQ766" s="6">
        <v>1.19248917321771E-200</v>
      </c>
      <c r="AR766" s="6">
        <v>1</v>
      </c>
      <c r="AS766" s="6">
        <v>1.01987680067914E-70</v>
      </c>
      <c r="AT766" s="7">
        <v>5.1158552411189304E-40</v>
      </c>
      <c r="AU766" s="5">
        <v>4</v>
      </c>
      <c r="AV766" s="6">
        <v>2.0844905912827801E-78</v>
      </c>
      <c r="AW766" s="6">
        <v>2.80811349536593E-161</v>
      </c>
      <c r="AX766" s="6">
        <v>4.6929244778981801E-50</v>
      </c>
      <c r="AY766" s="6">
        <v>0.99999516568221902</v>
      </c>
      <c r="AZ766" s="6">
        <v>1.8287110345785E-16</v>
      </c>
      <c r="BA766" s="7">
        <v>4.8343177809991501E-6</v>
      </c>
      <c r="BB766" s="6">
        <v>3.05119215007698E-267</v>
      </c>
      <c r="BC766" s="6">
        <v>1.0122484691674999E-120</v>
      </c>
      <c r="BD766" s="6">
        <v>9.4449779383656295E-284</v>
      </c>
      <c r="BE766" s="6">
        <v>3.07232060822535E-62</v>
      </c>
      <c r="BF766" s="6">
        <v>1</v>
      </c>
      <c r="BG766" s="6">
        <v>8.68865548185136E-57</v>
      </c>
      <c r="BH766" s="7">
        <v>1.65669498767795E-25</v>
      </c>
      <c r="BI766" s="6">
        <v>0</v>
      </c>
      <c r="BJ766" s="6">
        <v>0</v>
      </c>
      <c r="BK766" s="6">
        <v>1.3991548516413301E-197</v>
      </c>
      <c r="BL766" s="6">
        <v>1</v>
      </c>
      <c r="BM766" s="6">
        <v>1.42501615543851E-183</v>
      </c>
      <c r="BN766" s="6">
        <v>5.2755737099551499E-40</v>
      </c>
      <c r="BO766" s="7">
        <v>6.2818725446471303E-71</v>
      </c>
      <c r="BP766" s="6">
        <v>4.1502953860266204E-86</v>
      </c>
      <c r="BQ766" s="6">
        <v>4.22273053851246E-169</v>
      </c>
      <c r="BR766" s="6">
        <v>3.6562375277632597E-55</v>
      </c>
      <c r="BS766" s="6">
        <v>0.99999684050010595</v>
      </c>
      <c r="BT766" s="6">
        <v>1.4811979799543501E-16</v>
      </c>
      <c r="BU766" s="6">
        <v>3.1594998941271801E-6</v>
      </c>
      <c r="BV766" s="7">
        <v>1.0672765154909099E-59</v>
      </c>
      <c r="BW766">
        <v>294</v>
      </c>
      <c r="BX766">
        <v>306</v>
      </c>
      <c r="BY766">
        <v>270</v>
      </c>
      <c r="BZ766">
        <v>287</v>
      </c>
      <c r="CA766">
        <v>251</v>
      </c>
      <c r="CB766">
        <v>194</v>
      </c>
      <c r="CC766">
        <v>216</v>
      </c>
      <c r="CD766">
        <v>226</v>
      </c>
      <c r="CE766">
        <v>227</v>
      </c>
      <c r="CF766" s="1">
        <v>249</v>
      </c>
      <c r="CH766" s="43">
        <v>8.63845392630537E-2</v>
      </c>
      <c r="CJ766" s="27" t="s">
        <v>72357</v>
      </c>
    </row>
    <row r="767" spans="1:88">
      <c r="A767" s="27">
        <v>764</v>
      </c>
      <c r="B767" t="s">
        <v>70952</v>
      </c>
      <c r="D767" t="s">
        <v>71603</v>
      </c>
      <c r="E767" t="s">
        <v>71792</v>
      </c>
      <c r="F767" s="29">
        <v>29.342600000000001</v>
      </c>
      <c r="G767" s="29">
        <v>109.60429999999999</v>
      </c>
      <c r="H767" s="31">
        <v>467</v>
      </c>
      <c r="I767" s="29" t="s">
        <v>71881</v>
      </c>
      <c r="J767" s="31" t="s">
        <v>72281</v>
      </c>
      <c r="K767" s="31" t="s">
        <v>72312</v>
      </c>
      <c r="M767" s="48">
        <v>40102</v>
      </c>
      <c r="N767" s="27" t="s">
        <v>71547</v>
      </c>
      <c r="O767" s="54" t="s">
        <v>72391</v>
      </c>
      <c r="P767" s="11"/>
      <c r="Q767" s="11"/>
      <c r="S767" s="12" t="s">
        <v>70990</v>
      </c>
      <c r="T767" s="6">
        <v>0</v>
      </c>
      <c r="U767" s="6">
        <v>0</v>
      </c>
      <c r="V767" s="6">
        <v>0</v>
      </c>
      <c r="W767" s="6">
        <v>3.6666666666666666E-3</v>
      </c>
      <c r="X767" s="6">
        <v>0.63200000000000001</v>
      </c>
      <c r="Y767" s="6">
        <v>0.13633333333333333</v>
      </c>
      <c r="Z767" s="7">
        <v>0.22716666666666666</v>
      </c>
      <c r="AA767" s="6">
        <v>0</v>
      </c>
      <c r="AB767" s="6">
        <v>0</v>
      </c>
      <c r="AC767" s="6">
        <v>0</v>
      </c>
      <c r="AD767" s="6">
        <v>4.6666666666666671E-3</v>
      </c>
      <c r="AE767" s="6">
        <v>0.55366666666666664</v>
      </c>
      <c r="AF767" s="6">
        <v>0.22216666666666671</v>
      </c>
      <c r="AG767" s="7">
        <v>0.21883333333333335</v>
      </c>
      <c r="AH767" s="6">
        <v>0</v>
      </c>
      <c r="AI767" s="6">
        <v>0</v>
      </c>
      <c r="AJ767" s="6">
        <v>0</v>
      </c>
      <c r="AK767" s="6">
        <v>4.333333333333334E-3</v>
      </c>
      <c r="AL767" s="6">
        <v>0.64383333333333337</v>
      </c>
      <c r="AM767" s="6">
        <v>0.14233333333333334</v>
      </c>
      <c r="AN767" s="7">
        <v>0.20916666666666664</v>
      </c>
      <c r="AO767" s="6">
        <v>0</v>
      </c>
      <c r="AP767" s="6">
        <v>0</v>
      </c>
      <c r="AQ767" s="6">
        <v>2.58054751999426E-187</v>
      </c>
      <c r="AR767" s="6">
        <v>0.99999999999614397</v>
      </c>
      <c r="AS767" s="6">
        <v>6.1032189607090001E-47</v>
      </c>
      <c r="AT767" s="7">
        <v>3.8562252027792199E-12</v>
      </c>
      <c r="AU767" s="5">
        <v>4</v>
      </c>
      <c r="AV767" s="6">
        <v>6.8202673010766E-85</v>
      </c>
      <c r="AW767" s="6">
        <v>3.8592251054548002E-137</v>
      </c>
      <c r="AX767" s="6">
        <v>3.1599580708478998E-49</v>
      </c>
      <c r="AY767" s="6">
        <v>0.99999858226969096</v>
      </c>
      <c r="AZ767" s="6">
        <v>1.1794151045311599E-18</v>
      </c>
      <c r="BA767" s="7">
        <v>1.4177303092444799E-6</v>
      </c>
      <c r="BB767" s="6">
        <v>1.2775288184702901E-245</v>
      </c>
      <c r="BC767" s="6">
        <v>6.3925661634705104E-125</v>
      </c>
      <c r="BD767" s="6">
        <v>0</v>
      </c>
      <c r="BE767" s="6">
        <v>5.0210055682828401E-52</v>
      </c>
      <c r="BF767" s="6">
        <v>0.999999999999996</v>
      </c>
      <c r="BG767" s="6">
        <v>3.8068709322718901E-62</v>
      </c>
      <c r="BH767" s="7">
        <v>3.6136223159427299E-15</v>
      </c>
      <c r="BI767" s="6">
        <v>0</v>
      </c>
      <c r="BJ767" s="6">
        <v>0</v>
      </c>
      <c r="BK767" s="6">
        <v>8.7010709704298004E-183</v>
      </c>
      <c r="BL767" s="6">
        <v>0.99999999999612199</v>
      </c>
      <c r="BM767" s="6">
        <v>2.0353211612945299E-157</v>
      </c>
      <c r="BN767" s="6">
        <v>3.8779526082902298E-12</v>
      </c>
      <c r="BO767" s="7">
        <v>6.1491101517646402E-46</v>
      </c>
      <c r="BP767" s="6">
        <v>4.3167610413568398E-90</v>
      </c>
      <c r="BQ767" s="6">
        <v>2.4692840853880699E-142</v>
      </c>
      <c r="BR767" s="6">
        <v>8.2748330328255302E-53</v>
      </c>
      <c r="BS767" s="6">
        <v>0.99999709581098195</v>
      </c>
      <c r="BT767" s="6">
        <v>5.6118369048596098E-20</v>
      </c>
      <c r="BU767" s="6">
        <v>2.90418901808701E-6</v>
      </c>
      <c r="BV767" s="7">
        <v>2.5177087255090298E-68</v>
      </c>
      <c r="BW767">
        <v>294</v>
      </c>
      <c r="BX767">
        <v>305</v>
      </c>
      <c r="BY767">
        <v>270</v>
      </c>
      <c r="BZ767">
        <v>286</v>
      </c>
      <c r="CA767">
        <v>255</v>
      </c>
      <c r="CB767">
        <v>194</v>
      </c>
      <c r="CC767">
        <v>216</v>
      </c>
      <c r="CD767">
        <v>225</v>
      </c>
      <c r="CE767">
        <v>228</v>
      </c>
      <c r="CF767" s="1">
        <v>242</v>
      </c>
      <c r="CH767" s="43">
        <v>6.8931692527198093E-2</v>
      </c>
      <c r="CJ767" s="27" t="s">
        <v>72357</v>
      </c>
    </row>
    <row r="768" spans="1:88">
      <c r="A768" s="27">
        <v>765</v>
      </c>
      <c r="B768" t="s">
        <v>70952</v>
      </c>
      <c r="D768" t="s">
        <v>71604</v>
      </c>
      <c r="E768" t="s">
        <v>71792</v>
      </c>
      <c r="F768" s="29">
        <v>29.8962</v>
      </c>
      <c r="G768" s="29">
        <v>109.56100000000001</v>
      </c>
      <c r="H768" s="31">
        <v>723</v>
      </c>
      <c r="I768" s="29" t="s">
        <v>71881</v>
      </c>
      <c r="J768" s="31" t="s">
        <v>72176</v>
      </c>
      <c r="K768" s="31" t="s">
        <v>72177</v>
      </c>
      <c r="M768" s="48">
        <v>39737</v>
      </c>
      <c r="N768" s="27" t="s">
        <v>71547</v>
      </c>
      <c r="O768" s="54" t="s">
        <v>72391</v>
      </c>
      <c r="P768" s="11"/>
      <c r="Q768" s="11"/>
      <c r="S768" s="12" t="s">
        <v>70990</v>
      </c>
      <c r="T768" s="6">
        <v>1E-3</v>
      </c>
      <c r="U768" s="6">
        <v>8.3333333333333339E-4</v>
      </c>
      <c r="V768" s="6">
        <v>1.1999999999999999E-2</v>
      </c>
      <c r="W768" s="6">
        <v>3.3500000000000002E-2</v>
      </c>
      <c r="X768" s="6">
        <v>0.52883333333333327</v>
      </c>
      <c r="Y768" s="6">
        <v>0.18783333333333332</v>
      </c>
      <c r="Z768" s="7">
        <v>0.23633333333333337</v>
      </c>
      <c r="AA768" s="6">
        <v>1E-3</v>
      </c>
      <c r="AB768" s="6">
        <v>0</v>
      </c>
      <c r="AC768" s="6">
        <v>1.2499999999999999E-2</v>
      </c>
      <c r="AD768" s="6">
        <v>3.2000000000000001E-2</v>
      </c>
      <c r="AE768" s="6">
        <v>0.47350000000000003</v>
      </c>
      <c r="AF768" s="6">
        <v>0.24716666666666667</v>
      </c>
      <c r="AG768" s="7">
        <v>0.23383333333333334</v>
      </c>
      <c r="AH768" s="6">
        <v>1E-3</v>
      </c>
      <c r="AI768" s="6">
        <v>0</v>
      </c>
      <c r="AJ768" s="6">
        <v>1.3333333333333334E-2</v>
      </c>
      <c r="AK768" s="6">
        <v>3.15E-2</v>
      </c>
      <c r="AL768" s="6">
        <v>0.53616666666666668</v>
      </c>
      <c r="AM768" s="6">
        <v>0.19433333333333333</v>
      </c>
      <c r="AN768" s="7">
        <v>0.22366666666666668</v>
      </c>
      <c r="AO768" s="6">
        <f>6.04970775911467*10^-310</f>
        <v>0</v>
      </c>
      <c r="AP768" s="6">
        <v>0</v>
      </c>
      <c r="AQ768" s="6">
        <v>1.7053005611249399E-189</v>
      </c>
      <c r="AR768" s="6">
        <v>1</v>
      </c>
      <c r="AS768" s="6">
        <v>1.02744599589942E-58</v>
      </c>
      <c r="AT768" s="7">
        <v>1.68168198947739E-23</v>
      </c>
      <c r="AU768" s="5">
        <v>4</v>
      </c>
      <c r="AV768" s="6">
        <v>4.9135203956537398E-87</v>
      </c>
      <c r="AW768" s="6">
        <v>2.6462199725509602E-162</v>
      </c>
      <c r="AX768" s="6">
        <v>1.94291997098904E-50</v>
      </c>
      <c r="AY768" s="6">
        <v>7.2810892145735396E-5</v>
      </c>
      <c r="AZ768" s="6">
        <v>8.89837088009236E-20</v>
      </c>
      <c r="BA768" s="7">
        <v>0.99992718910785405</v>
      </c>
      <c r="BB768" s="6">
        <v>2.3437261965300802E-255</v>
      </c>
      <c r="BC768" s="6">
        <v>2.3210250893734502E-134</v>
      </c>
      <c r="BD768" s="6">
        <v>4.4606106458125303E-275</v>
      </c>
      <c r="BE768" s="6">
        <v>5.6485459357673698E-64</v>
      </c>
      <c r="BF768" s="6">
        <v>1</v>
      </c>
      <c r="BG768" s="6">
        <v>1.2184445046576601E-65</v>
      </c>
      <c r="BH768" s="7">
        <v>8.8061593007895303E-30</v>
      </c>
      <c r="BI768" s="6">
        <f>4.83773473724565*10^-310</f>
        <v>0</v>
      </c>
      <c r="BJ768" s="6">
        <v>0</v>
      </c>
      <c r="BK768" s="6">
        <v>5.4399756471363204E-183</v>
      </c>
      <c r="BL768" s="6">
        <v>1</v>
      </c>
      <c r="BM768" s="6">
        <v>1.28865895133564E-179</v>
      </c>
      <c r="BN768" s="6">
        <v>1.83942445086935E-23</v>
      </c>
      <c r="BO768" s="7">
        <v>1.9058299767157601E-56</v>
      </c>
      <c r="BP768" s="6">
        <v>1.81655252767955E-92</v>
      </c>
      <c r="BQ768" s="6">
        <v>8.6449262645245902E-168</v>
      </c>
      <c r="BR768" s="6">
        <v>1.15170097662693E-53</v>
      </c>
      <c r="BS768" s="6">
        <v>5.5680397024366903E-5</v>
      </c>
      <c r="BT768" s="6">
        <v>1.16182856010974E-20</v>
      </c>
      <c r="BU768" s="6">
        <v>0.99994431960297603</v>
      </c>
      <c r="BV768" s="7">
        <v>1.5306593452039201E-64</v>
      </c>
      <c r="BW768">
        <v>295</v>
      </c>
      <c r="BX768">
        <v>305</v>
      </c>
      <c r="BY768">
        <v>266</v>
      </c>
      <c r="BZ768">
        <v>285</v>
      </c>
      <c r="CA768">
        <v>255</v>
      </c>
      <c r="CB768">
        <v>194</v>
      </c>
      <c r="CC768">
        <v>216</v>
      </c>
      <c r="CD768">
        <v>225</v>
      </c>
      <c r="CE768">
        <v>228</v>
      </c>
      <c r="CF768" s="1">
        <v>242</v>
      </c>
      <c r="CH768" s="43">
        <v>8.5372387926415397E-2</v>
      </c>
      <c r="CJ768" s="27" t="s">
        <v>72357</v>
      </c>
    </row>
    <row r="769" spans="2:88">
      <c r="B769" t="s">
        <v>71605</v>
      </c>
      <c r="C769" t="s">
        <v>71793</v>
      </c>
      <c r="D769" t="s">
        <v>72359</v>
      </c>
      <c r="E769" t="s">
        <v>71794</v>
      </c>
      <c r="O769" s="54"/>
      <c r="P769" s="11"/>
      <c r="Q769" s="11"/>
      <c r="Z769" s="1"/>
      <c r="AA769" s="4"/>
      <c r="AB769" s="4"/>
      <c r="AC769" s="4"/>
      <c r="AD769" s="4"/>
      <c r="AE769" s="4"/>
      <c r="AF769" s="4"/>
      <c r="AG769" s="1"/>
      <c r="AN769" s="1"/>
      <c r="AS769" s="4"/>
      <c r="AT769" s="1"/>
      <c r="AU769" s="5"/>
      <c r="BA769" s="1"/>
      <c r="BH769" s="1"/>
      <c r="BO769" s="1"/>
      <c r="BV769" s="1"/>
      <c r="BW769">
        <v>296</v>
      </c>
      <c r="BX769">
        <v>308</v>
      </c>
      <c r="BY769">
        <v>267</v>
      </c>
      <c r="BZ769">
        <v>284</v>
      </c>
      <c r="CA769">
        <v>248</v>
      </c>
      <c r="CB769">
        <v>193</v>
      </c>
      <c r="CC769">
        <v>213</v>
      </c>
      <c r="CD769">
        <v>223</v>
      </c>
      <c r="CE769">
        <v>226</v>
      </c>
      <c r="CF769" s="1">
        <v>259</v>
      </c>
      <c r="CH769" s="43"/>
    </row>
    <row r="770" spans="2:88">
      <c r="B770" t="s">
        <v>70952</v>
      </c>
      <c r="D770" t="s">
        <v>71606</v>
      </c>
      <c r="E770" t="s">
        <v>71792</v>
      </c>
      <c r="F770" s="29">
        <v>31.096</v>
      </c>
      <c r="G770" s="29">
        <v>109.47880000000001</v>
      </c>
      <c r="H770" s="33">
        <v>375</v>
      </c>
      <c r="I770" s="29" t="s">
        <v>71881</v>
      </c>
      <c r="J770" s="33" t="s">
        <v>72170</v>
      </c>
      <c r="K770" s="33" t="s">
        <v>72175</v>
      </c>
      <c r="O770" s="54"/>
      <c r="P770" s="11"/>
      <c r="Q770" s="11"/>
      <c r="Z770" s="1"/>
      <c r="AA770" s="4"/>
      <c r="AB770" s="4"/>
      <c r="AC770" s="4"/>
      <c r="AD770" s="4"/>
      <c r="AE770" s="4"/>
      <c r="AF770" s="4"/>
      <c r="AG770" s="1"/>
      <c r="AN770" s="1"/>
      <c r="AS770" s="4"/>
      <c r="AT770" s="1"/>
      <c r="AU770" s="5"/>
      <c r="BA770" s="1"/>
      <c r="BH770" s="1"/>
      <c r="BO770" s="1"/>
      <c r="BV770" s="1"/>
      <c r="BW770">
        <v>294</v>
      </c>
      <c r="BX770">
        <v>306</v>
      </c>
      <c r="BY770">
        <v>270</v>
      </c>
      <c r="BZ770">
        <v>287</v>
      </c>
      <c r="CA770">
        <v>251</v>
      </c>
      <c r="CB770">
        <v>194</v>
      </c>
      <c r="CC770">
        <v>216</v>
      </c>
      <c r="CD770">
        <v>226</v>
      </c>
      <c r="CE770">
        <v>227</v>
      </c>
      <c r="CF770" s="1">
        <v>249</v>
      </c>
      <c r="CH770" s="43"/>
    </row>
    <row r="771" spans="2:88">
      <c r="B771" t="s">
        <v>71607</v>
      </c>
      <c r="C771" t="s">
        <v>71772</v>
      </c>
      <c r="D771" t="s">
        <v>71796</v>
      </c>
      <c r="E771" t="s">
        <v>71772</v>
      </c>
      <c r="O771" s="54"/>
      <c r="P771" s="11"/>
      <c r="Q771" s="11"/>
      <c r="Z771" s="1"/>
      <c r="AA771" s="4"/>
      <c r="AB771" s="4"/>
      <c r="AC771" s="4"/>
      <c r="AD771" s="4"/>
      <c r="AE771" s="4"/>
      <c r="AF771" s="4"/>
      <c r="AG771" s="1"/>
      <c r="AN771" s="1"/>
      <c r="AS771" s="4"/>
      <c r="AT771" s="1"/>
      <c r="AU771" s="5"/>
      <c r="BA771" s="1"/>
      <c r="BH771" s="1"/>
      <c r="BO771" s="1"/>
      <c r="BV771" s="1"/>
      <c r="BW771">
        <v>295</v>
      </c>
      <c r="BX771">
        <v>307</v>
      </c>
      <c r="BY771">
        <v>265</v>
      </c>
      <c r="BZ771">
        <v>283</v>
      </c>
      <c r="CA771">
        <v>248</v>
      </c>
      <c r="CB771">
        <v>194</v>
      </c>
      <c r="CC771">
        <v>213</v>
      </c>
      <c r="CD771">
        <v>224</v>
      </c>
      <c r="CE771">
        <v>226</v>
      </c>
      <c r="CF771" s="1">
        <v>258</v>
      </c>
      <c r="CH771" s="43">
        <v>1.26700204956214E-2</v>
      </c>
      <c r="CJ771" s="27" t="s">
        <v>72357</v>
      </c>
    </row>
    <row r="772" spans="2:88">
      <c r="B772" t="s">
        <v>70952</v>
      </c>
      <c r="C772" t="s">
        <v>71795</v>
      </c>
      <c r="D772" t="s">
        <v>71765</v>
      </c>
      <c r="E772" t="s">
        <v>71774</v>
      </c>
      <c r="O772" s="54"/>
      <c r="P772" s="11"/>
      <c r="Q772" s="11"/>
      <c r="Z772" s="1"/>
      <c r="AA772" s="4"/>
      <c r="AB772" s="4"/>
      <c r="AC772" s="4"/>
      <c r="AD772" s="4"/>
      <c r="AE772" s="4"/>
      <c r="AF772" s="4"/>
      <c r="AG772" s="1"/>
      <c r="AN772" s="1"/>
      <c r="AS772" s="4"/>
      <c r="AT772" s="1"/>
      <c r="AU772" s="5"/>
      <c r="BA772" s="1"/>
      <c r="BH772" s="1"/>
      <c r="BO772" s="1"/>
      <c r="BV772" s="1"/>
      <c r="BW772">
        <v>294</v>
      </c>
      <c r="BX772">
        <v>306</v>
      </c>
      <c r="BY772">
        <v>271</v>
      </c>
      <c r="BZ772">
        <v>287</v>
      </c>
      <c r="CA772">
        <v>251</v>
      </c>
      <c r="CB772">
        <v>194</v>
      </c>
      <c r="CC772">
        <v>215</v>
      </c>
      <c r="CD772">
        <v>226</v>
      </c>
      <c r="CE772">
        <v>227</v>
      </c>
      <c r="CF772" s="1">
        <v>249</v>
      </c>
      <c r="CH772" s="43">
        <v>0.16802014802631601</v>
      </c>
      <c r="CJ772" s="27" t="s">
        <v>72356</v>
      </c>
    </row>
  </sheetData>
  <sortState ref="A25:CI101">
    <sortCondition ref="A25:A101"/>
  </sortState>
  <mergeCells count="10">
    <mergeCell ref="P2:S2"/>
    <mergeCell ref="BB1:BH1"/>
    <mergeCell ref="BI1:BO1"/>
    <mergeCell ref="BP1:BV1"/>
    <mergeCell ref="P1:R1"/>
    <mergeCell ref="T1:Z1"/>
    <mergeCell ref="AA1:AG1"/>
    <mergeCell ref="AH1:AN1"/>
    <mergeCell ref="AO1:AT1"/>
    <mergeCell ref="AV1:BA1"/>
  </mergeCells>
  <conditionalFormatting sqref="AH4:AN318">
    <cfRule type="colorScale" priority="35">
      <colorScale>
        <cfvo type="min"/>
        <cfvo type="max"/>
        <color rgb="FFFCFCFF"/>
        <color rgb="FF63BE7B"/>
      </colorScale>
    </cfRule>
  </conditionalFormatting>
  <conditionalFormatting sqref="AH319:AN446">
    <cfRule type="colorScale" priority="34">
      <colorScale>
        <cfvo type="min"/>
        <cfvo type="max"/>
        <color rgb="FFFCFCFF"/>
        <color rgb="FF63BE7B"/>
      </colorScale>
    </cfRule>
  </conditionalFormatting>
  <conditionalFormatting sqref="AH447:AN447">
    <cfRule type="colorScale" priority="33">
      <colorScale>
        <cfvo type="min"/>
        <cfvo type="max"/>
        <color rgb="FFFCFCFF"/>
        <color rgb="FF63BE7B"/>
      </colorScale>
    </cfRule>
  </conditionalFormatting>
  <conditionalFormatting sqref="AH448:AN448">
    <cfRule type="colorScale" priority="32">
      <colorScale>
        <cfvo type="min"/>
        <cfvo type="max"/>
        <color rgb="FFFCFCFF"/>
        <color rgb="FF63BE7B"/>
      </colorScale>
    </cfRule>
  </conditionalFormatting>
  <conditionalFormatting sqref="AH451:AN451">
    <cfRule type="colorScale" priority="31">
      <colorScale>
        <cfvo type="min"/>
        <cfvo type="max"/>
        <color rgb="FFFCFCFF"/>
        <color rgb="FF63BE7B"/>
      </colorScale>
    </cfRule>
  </conditionalFormatting>
  <conditionalFormatting sqref="AH452:AN452">
    <cfRule type="colorScale" priority="30">
      <colorScale>
        <cfvo type="min"/>
        <cfvo type="max"/>
        <color rgb="FFFCFCFF"/>
        <color rgb="FF63BE7B"/>
      </colorScale>
    </cfRule>
  </conditionalFormatting>
  <conditionalFormatting sqref="AH450:AN450">
    <cfRule type="colorScale" priority="29">
      <colorScale>
        <cfvo type="min"/>
        <cfvo type="max"/>
        <color rgb="FFFCFCFF"/>
        <color rgb="FF63BE7B"/>
      </colorScale>
    </cfRule>
  </conditionalFormatting>
  <conditionalFormatting sqref="AH449:AN449">
    <cfRule type="colorScale" priority="28">
      <colorScale>
        <cfvo type="min"/>
        <cfvo type="max"/>
        <color rgb="FFFCFCFF"/>
        <color rgb="FF63BE7B"/>
      </colorScale>
    </cfRule>
  </conditionalFormatting>
  <conditionalFormatting sqref="AH453:AN638">
    <cfRule type="colorScale" priority="27">
      <colorScale>
        <cfvo type="min"/>
        <cfvo type="max"/>
        <color rgb="FFFCFCFF"/>
        <color rgb="FF63BE7B"/>
      </colorScale>
    </cfRule>
  </conditionalFormatting>
  <conditionalFormatting sqref="AH639:AN715">
    <cfRule type="colorScale" priority="26">
      <colorScale>
        <cfvo type="min"/>
        <cfvo type="max"/>
        <color rgb="FFFCFCFF"/>
        <color rgb="FF63BE7B"/>
      </colorScale>
    </cfRule>
  </conditionalFormatting>
  <conditionalFormatting sqref="AH757:AN758">
    <cfRule type="colorScale" priority="25">
      <colorScale>
        <cfvo type="min"/>
        <cfvo type="max"/>
        <color rgb="FFFCFCFF"/>
        <color rgb="FF63BE7B"/>
      </colorScale>
    </cfRule>
  </conditionalFormatting>
  <conditionalFormatting sqref="AH759:AN759">
    <cfRule type="colorScale" priority="24">
      <colorScale>
        <cfvo type="min"/>
        <cfvo type="max"/>
        <color rgb="FFFCFCFF"/>
        <color rgb="FF63BE7B"/>
      </colorScale>
    </cfRule>
  </conditionalFormatting>
  <conditionalFormatting sqref="AH716:AN717">
    <cfRule type="colorScale" priority="23">
      <colorScale>
        <cfvo type="min"/>
        <cfvo type="max"/>
        <color rgb="FFFCFCFF"/>
        <color rgb="FF63BE7B"/>
      </colorScale>
    </cfRule>
  </conditionalFormatting>
  <conditionalFormatting sqref="AH760:AN760">
    <cfRule type="colorScale" priority="22">
      <colorScale>
        <cfvo type="min"/>
        <cfvo type="max"/>
        <color rgb="FFFCFCFF"/>
        <color rgb="FF63BE7B"/>
      </colorScale>
    </cfRule>
  </conditionalFormatting>
  <conditionalFormatting sqref="AH718:AN722">
    <cfRule type="colorScale" priority="21">
      <colorScale>
        <cfvo type="min"/>
        <cfvo type="max"/>
        <color rgb="FFFCFCFF"/>
        <color rgb="FF63BE7B"/>
      </colorScale>
    </cfRule>
  </conditionalFormatting>
  <conditionalFormatting sqref="AH723:AN742">
    <cfRule type="colorScale" priority="20">
      <colorScale>
        <cfvo type="min"/>
        <cfvo type="max"/>
        <color rgb="FFFCFCFF"/>
        <color rgb="FF63BE7B"/>
      </colorScale>
    </cfRule>
  </conditionalFormatting>
  <conditionalFormatting sqref="AH743:AN756">
    <cfRule type="colorScale" priority="19">
      <colorScale>
        <cfvo type="min"/>
        <cfvo type="max"/>
        <color rgb="FFFCFCFF"/>
        <color rgb="FF63BE7B"/>
      </colorScale>
    </cfRule>
  </conditionalFormatting>
  <conditionalFormatting sqref="AH761:AN768">
    <cfRule type="colorScale" priority="18">
      <colorScale>
        <cfvo type="min"/>
        <cfvo type="max"/>
        <color rgb="FFFCFCFF"/>
        <color rgb="FF63BE7B"/>
      </colorScale>
    </cfRule>
  </conditionalFormatting>
  <conditionalFormatting sqref="T4:AG768">
    <cfRule type="colorScale" priority="17">
      <colorScale>
        <cfvo type="min"/>
        <cfvo type="max"/>
        <color rgb="FFFCFCFF"/>
        <color rgb="FF63BE7B"/>
      </colorScale>
    </cfRule>
  </conditionalFormatting>
  <conditionalFormatting sqref="AV624:BA638">
    <cfRule type="colorScale" priority="16">
      <colorScale>
        <cfvo type="min"/>
        <cfvo type="max"/>
        <color rgb="FFFCFCFF"/>
        <color rgb="FF63BE7B"/>
      </colorScale>
    </cfRule>
  </conditionalFormatting>
  <conditionalFormatting sqref="AV767:BA767">
    <cfRule type="colorScale" priority="15">
      <colorScale>
        <cfvo type="min"/>
        <cfvo type="max"/>
        <color rgb="FFFCFCFF"/>
        <color rgb="FF63BE7B"/>
      </colorScale>
    </cfRule>
  </conditionalFormatting>
  <conditionalFormatting sqref="AV764:BA764">
    <cfRule type="colorScale" priority="14">
      <colorScale>
        <cfvo type="min"/>
        <cfvo type="max"/>
        <color rgb="FFFCFCFF"/>
        <color rgb="FF63BE7B"/>
      </colorScale>
    </cfRule>
  </conditionalFormatting>
  <conditionalFormatting sqref="AV761:BA761">
    <cfRule type="colorScale" priority="13">
      <colorScale>
        <cfvo type="min"/>
        <cfvo type="max"/>
        <color rgb="FFFCFCFF"/>
        <color rgb="FF63BE7B"/>
      </colorScale>
    </cfRule>
  </conditionalFormatting>
  <conditionalFormatting sqref="AV760:BA760">
    <cfRule type="colorScale" priority="12">
      <colorScale>
        <cfvo type="min"/>
        <cfvo type="max"/>
        <color rgb="FFFCFCFF"/>
        <color rgb="FF63BE7B"/>
      </colorScale>
    </cfRule>
  </conditionalFormatting>
  <conditionalFormatting sqref="AV765:BA76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V759:BA759">
    <cfRule type="colorScale" priority="10">
      <colorScale>
        <cfvo type="min"/>
        <cfvo type="max"/>
        <color rgb="FFFCFCFF"/>
        <color rgb="FF63BE7B"/>
      </colorScale>
    </cfRule>
  </conditionalFormatting>
  <conditionalFormatting sqref="AV762:BA762">
    <cfRule type="colorScale" priority="9">
      <colorScale>
        <cfvo type="min"/>
        <cfvo type="max"/>
        <color rgb="FFFCFCFF"/>
        <color rgb="FF63BE7B"/>
      </colorScale>
    </cfRule>
  </conditionalFormatting>
  <conditionalFormatting sqref="AV763:BA763">
    <cfRule type="colorScale" priority="8">
      <colorScale>
        <cfvo type="min"/>
        <cfvo type="max"/>
        <color rgb="FFFCFCFF"/>
        <color rgb="FF63BE7B"/>
      </colorScale>
    </cfRule>
  </conditionalFormatting>
  <conditionalFormatting sqref="AV768:BA768">
    <cfRule type="colorScale" priority="7">
      <colorScale>
        <cfvo type="min"/>
        <cfvo type="max"/>
        <color rgb="FFFCFCFF"/>
        <color rgb="FF63BE7B"/>
      </colorScale>
    </cfRule>
  </conditionalFormatting>
  <conditionalFormatting sqref="AV766:BA766">
    <cfRule type="colorScale" priority="6">
      <colorScale>
        <cfvo type="min"/>
        <cfvo type="max"/>
        <color rgb="FFFCFCFF"/>
        <color rgb="FF63BE7B"/>
      </colorScale>
    </cfRule>
  </conditionalFormatting>
  <conditionalFormatting sqref="AQ663:AQ665">
    <cfRule type="colorScale" priority="5">
      <colorScale>
        <cfvo type="min"/>
        <cfvo type="max"/>
        <color rgb="FFFCFCFF"/>
        <color rgb="FF63BE7B"/>
      </colorScale>
    </cfRule>
  </conditionalFormatting>
  <conditionalFormatting sqref="AT666">
    <cfRule type="colorScale" priority="4">
      <colorScale>
        <cfvo type="min"/>
        <cfvo type="max"/>
        <color rgb="FFFCFCFF"/>
        <color rgb="FF63BE7B"/>
      </colorScale>
    </cfRule>
  </conditionalFormatting>
  <conditionalFormatting sqref="AT667:AT683">
    <cfRule type="colorScale" priority="3">
      <colorScale>
        <cfvo type="min"/>
        <cfvo type="max"/>
        <color rgb="FFFCFCFF"/>
        <color rgb="FF63BE7B"/>
      </colorScale>
    </cfRule>
  </conditionalFormatting>
  <conditionalFormatting sqref="AO639:AT639">
    <cfRule type="colorScale" priority="36">
      <colorScale>
        <cfvo type="min"/>
        <cfvo type="max"/>
        <color rgb="FFFCFCFF"/>
        <color rgb="FF63BE7B"/>
      </colorScale>
    </cfRule>
  </conditionalFormatting>
  <conditionalFormatting sqref="AO759:AT760">
    <cfRule type="colorScale" priority="37">
      <colorScale>
        <cfvo type="min"/>
        <cfvo type="max"/>
        <color rgb="FFFCFCFF"/>
        <color rgb="FF63BE7B"/>
      </colorScale>
    </cfRule>
  </conditionalFormatting>
  <conditionalFormatting sqref="AO624:AT638">
    <cfRule type="colorScale" priority="38">
      <colorScale>
        <cfvo type="min"/>
        <cfvo type="max"/>
        <color rgb="FFFCFCFF"/>
        <color rgb="FF63BE7B"/>
      </colorScale>
    </cfRule>
  </conditionalFormatting>
  <conditionalFormatting sqref="AO761:AT768">
    <cfRule type="colorScale" priority="39">
      <colorScale>
        <cfvo type="min"/>
        <cfvo type="max"/>
        <color rgb="FFFCFCFF"/>
        <color rgb="FF63BE7B"/>
      </colorScale>
    </cfRule>
  </conditionalFormatting>
  <conditionalFormatting sqref="AO624:AT768">
    <cfRule type="colorScale" priority="40">
      <colorScale>
        <cfvo type="min"/>
        <cfvo type="max"/>
        <color rgb="FFFCFCFF"/>
        <color rgb="FF63BE7B"/>
      </colorScale>
    </cfRule>
  </conditionalFormatting>
  <conditionalFormatting sqref="AV639:BA768">
    <cfRule type="colorScale" priority="2">
      <colorScale>
        <cfvo type="min"/>
        <cfvo type="max"/>
        <color rgb="FFFCFCFF"/>
        <color rgb="FF63BE7B"/>
      </colorScale>
    </cfRule>
  </conditionalFormatting>
  <conditionalFormatting sqref="AO4:AT623 AV4:BA623 BI4:BV623">
    <cfRule type="colorScale" priority="41">
      <colorScale>
        <cfvo type="min"/>
        <cfvo type="max"/>
        <color rgb="FFFCFCFF"/>
        <color rgb="FF63BE7B"/>
      </colorScale>
    </cfRule>
  </conditionalFormatting>
  <conditionalFormatting sqref="BB4:BH76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A23" sqref="A23"/>
    </sheetView>
  </sheetViews>
  <sheetFormatPr defaultRowHeight="15"/>
  <sheetData>
    <row r="1" spans="1:1">
      <c r="A1" t="s">
        <v>65664</v>
      </c>
    </row>
    <row r="2" spans="1:1">
      <c r="A2" t="s">
        <v>65666</v>
      </c>
    </row>
    <row r="3" spans="1:1">
      <c r="A3" t="s">
        <v>65669</v>
      </c>
    </row>
    <row r="4" spans="1:1">
      <c r="A4" t="s">
        <v>65667</v>
      </c>
    </row>
    <row r="5" spans="1:1">
      <c r="A5" t="s">
        <v>65665</v>
      </c>
    </row>
    <row r="6" spans="1:1">
      <c r="A6" t="s">
        <v>65668</v>
      </c>
    </row>
    <row r="8" spans="1:1">
      <c r="A8" t="s">
        <v>70836</v>
      </c>
    </row>
    <row r="9" spans="1:1">
      <c r="A9" t="s">
        <v>70837</v>
      </c>
    </row>
    <row r="10" spans="1:1">
      <c r="A10" t="s">
        <v>70838</v>
      </c>
    </row>
    <row r="12" spans="1:1">
      <c r="A12" t="s">
        <v>70839</v>
      </c>
    </row>
    <row r="13" spans="1:1">
      <c r="A13" t="s">
        <v>70842</v>
      </c>
    </row>
    <row r="14" spans="1:1">
      <c r="A14" t="s">
        <v>70840</v>
      </c>
    </row>
    <row r="16" spans="1:1">
      <c r="A16" t="s">
        <v>70841</v>
      </c>
    </row>
    <row r="17" spans="1:1">
      <c r="A17" t="s">
        <v>70843</v>
      </c>
    </row>
    <row r="19" spans="1:1">
      <c r="A19" t="s">
        <v>71608</v>
      </c>
    </row>
    <row r="20" spans="1:1">
      <c r="A20" t="s">
        <v>71609</v>
      </c>
    </row>
    <row r="21" spans="1:1">
      <c r="A21" t="s">
        <v>72361</v>
      </c>
    </row>
    <row r="22" spans="1:1">
      <c r="A22" t="s">
        <v>72364</v>
      </c>
    </row>
    <row r="23" spans="1:1">
      <c r="A23" t="s">
        <v>72363</v>
      </c>
    </row>
    <row r="24" spans="1:1">
      <c r="A24" t="s">
        <v>72338</v>
      </c>
    </row>
    <row r="25" spans="1:1">
      <c r="A25" t="s">
        <v>72358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GoldenGate_retained</vt:lpstr>
      <vt:lpstr>GoldenGate_discarded</vt:lpstr>
      <vt:lpstr>UNEAK_retained</vt:lpstr>
      <vt:lpstr>UNEAK_paralogs</vt:lpstr>
      <vt:lpstr>clusters</vt:lpstr>
      <vt:lpstr>Metadata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Clark, Lindsay V</dc:creator>
  <cp:lastModifiedBy>User</cp:lastModifiedBy>
  <dcterms:created xsi:type="dcterms:W3CDTF">2013-05-16T16:10:40Z</dcterms:created>
  <dcterms:modified xsi:type="dcterms:W3CDTF">2014-03-10T21:14:56Z</dcterms:modified>
</cp:coreProperties>
</file>